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codeName="ЭтаКнига" defaultThemeVersion="124226"/>
  <bookViews>
    <workbookView xWindow="0" yWindow="60" windowWidth="19320" windowHeight="9675" tabRatio="396" firstSheet="2" activeTab="2"/>
  </bookViews>
  <sheets>
    <sheet name="Справочник" sheetId="6" state="hidden" r:id="rId1"/>
    <sheet name="Формулы" sheetId="14" state="hidden" r:id="rId2"/>
    <sheet name="ДАННЫЕ" sheetId="4" r:id="rId3"/>
    <sheet name="Титульник" sheetId="15" r:id="rId4"/>
    <sheet name="1000" sheetId="5" r:id="rId5"/>
    <sheet name="2000" sheetId="26" r:id="rId6"/>
    <sheet name="2001" sheetId="17" r:id="rId7"/>
    <sheet name="3000" sheetId="9" r:id="rId8"/>
    <sheet name="3100" sheetId="20" r:id="rId9"/>
    <sheet name="3600" sheetId="22" r:id="rId10"/>
    <sheet name="4000" sheetId="23" r:id="rId11"/>
    <sheet name="5000" sheetId="24" r:id="rId12"/>
    <sheet name="6000" sheetId="12" r:id="rId13"/>
    <sheet name="ПНП" sheetId="13" state="hidden" r:id="rId14"/>
  </sheets>
  <definedNames>
    <definedName name="_xlnm._FilterDatabase" localSheetId="2" hidden="1">ДАННЫЕ!$A$6:$CN$1001</definedName>
    <definedName name="_xlnm._FilterDatabase" localSheetId="0" hidden="1">Справочник!$I$1:$I$56</definedName>
    <definedName name="_xlnm._FilterDatabase" localSheetId="1" hidden="1">Формулы!$A$6:$T$1001</definedName>
    <definedName name="Tbc">Справочник!$E$2:$E$6</definedName>
    <definedName name="Z5000_001_03" localSheetId="11">'5000'!$D$9</definedName>
    <definedName name="Z5000_002_03" localSheetId="11">'5000'!$D$10</definedName>
    <definedName name="Z5000_003_03" localSheetId="11">'5000'!$D$14</definedName>
    <definedName name="Z5000_004_03" localSheetId="11">'5000'!$D$15</definedName>
    <definedName name="Z5000_005_03" localSheetId="11">'5000'!$D$16</definedName>
    <definedName name="Z5000_006_03" localSheetId="11">'5000'!$D$17</definedName>
    <definedName name="Z5000_007_03" localSheetId="11">'5000'!$D$18</definedName>
    <definedName name="Z5000_010_03" localSheetId="11">'5000'!$D$19</definedName>
    <definedName name="Z5000_011_03" localSheetId="11">'5000'!$D$20</definedName>
    <definedName name="Z5000_012_03" localSheetId="11">'5000'!$D$21</definedName>
    <definedName name="Z5000_013_03" localSheetId="11">'5000'!$D$22</definedName>
    <definedName name="Z5000_014_03" localSheetId="11">'5000'!$D$23</definedName>
    <definedName name="Z5000_015_03" localSheetId="11">'5000'!$D$24</definedName>
    <definedName name="Z5000_016_03" localSheetId="11">'5000'!$D$25</definedName>
    <definedName name="Z5000_017_03" localSheetId="11">'5000'!$D$26</definedName>
    <definedName name="Z5000_019_03" localSheetId="11">'5000'!$D$27</definedName>
    <definedName name="з01">Справочник!$K$2:$K$2</definedName>
    <definedName name="з012">Справочник!$K$2:$K$3</definedName>
    <definedName name="З123">Справочник!$K$2:$K$6</definedName>
    <definedName name="ЛПУ">Справочник!$I$2:$I$57</definedName>
    <definedName name="МКБ10">Справочник!$A$9:$A$43</definedName>
    <definedName name="_xlnm.Print_Area" localSheetId="4">'1000'!$A$1:$R$68</definedName>
    <definedName name="_xlnm.Print_Area" localSheetId="5">'2000'!$A$1:$S$39</definedName>
    <definedName name="_xlnm.Print_Area" localSheetId="6">'2001'!$A$1:$M$43</definedName>
    <definedName name="_xlnm.Print_Area" localSheetId="7">'3000'!$A$1:$L$22</definedName>
    <definedName name="_xlnm.Print_Area" localSheetId="8">'3100'!$A$1:$H$10</definedName>
    <definedName name="_xlnm.Print_Area" localSheetId="9">'3600'!$A$1:$J$12</definedName>
    <definedName name="_xlnm.Print_Area" localSheetId="10">'4000'!$A$1:$G$31</definedName>
    <definedName name="_xlnm.Print_Area" localSheetId="11">'5000'!$A$1:$E$27</definedName>
    <definedName name="_xlnm.Print_Area" localSheetId="12">'6000'!$A$1:$J$34</definedName>
    <definedName name="_xlnm.Print_Area" localSheetId="3">Титульник!$A$1:$R$32</definedName>
    <definedName name="Пол">Справочник!$G$2:$G$3</definedName>
    <definedName name="Пути_передачи">Справочник!$N$2:$N$7</definedName>
    <definedName name="Стадия">Справочник!$C$2:$C$10</definedName>
  </definedNames>
  <calcPr calcId="144525"/>
</workbook>
</file>

<file path=xl/calcChain.xml><?xml version="1.0" encoding="utf-8"?>
<calcChain xmlns="http://schemas.openxmlformats.org/spreadsheetml/2006/main">
  <c r="B1002" i="14" l="1"/>
  <c r="A1002" i="14" s="1"/>
  <c r="C1002" i="14"/>
  <c r="D1002" i="14"/>
  <c r="E1002" i="14"/>
  <c r="F1002" i="14"/>
  <c r="G1002" i="14"/>
  <c r="M1002" i="14"/>
  <c r="Q1002" i="14"/>
  <c r="P1002" i="14" s="1"/>
  <c r="R1002" i="14"/>
  <c r="S1002" i="14"/>
  <c r="T1002" i="14"/>
  <c r="A1003" i="14"/>
  <c r="B1003" i="14"/>
  <c r="C1003" i="14"/>
  <c r="D1003" i="14"/>
  <c r="E1003" i="14"/>
  <c r="L1003" i="14" s="1"/>
  <c r="F1003" i="14"/>
  <c r="G1003" i="14"/>
  <c r="M1003" i="14"/>
  <c r="P1003" i="14"/>
  <c r="Q1003" i="14"/>
  <c r="R1003" i="14"/>
  <c r="CO1003" i="4" s="1"/>
  <c r="S1003" i="14"/>
  <c r="T1003" i="14"/>
  <c r="B1004" i="14"/>
  <c r="A1004" i="14" s="1"/>
  <c r="C1004" i="14"/>
  <c r="D1004" i="14"/>
  <c r="E1004" i="14"/>
  <c r="F1004" i="14"/>
  <c r="G1004" i="14"/>
  <c r="M1004" i="14"/>
  <c r="Q1004" i="14"/>
  <c r="R1004" i="14"/>
  <c r="CO1004" i="4" s="1"/>
  <c r="S1004" i="14"/>
  <c r="T1004" i="14"/>
  <c r="B1005" i="14"/>
  <c r="A1005" i="14" s="1"/>
  <c r="C1005" i="14"/>
  <c r="D1005" i="14"/>
  <c r="E1005" i="14"/>
  <c r="H1005" i="14" s="1"/>
  <c r="F1005" i="14"/>
  <c r="G1005" i="14"/>
  <c r="M1005" i="14"/>
  <c r="Q1005" i="14"/>
  <c r="R1005" i="14"/>
  <c r="CO1005" i="4" s="1"/>
  <c r="S1005" i="14"/>
  <c r="T1005" i="14"/>
  <c r="B1006" i="14"/>
  <c r="A1006" i="14" s="1"/>
  <c r="C1006" i="14"/>
  <c r="D1006" i="14"/>
  <c r="E1006" i="14"/>
  <c r="H1006" i="14" s="1"/>
  <c r="F1006" i="14"/>
  <c r="G1006" i="14"/>
  <c r="M1006" i="14"/>
  <c r="Q1006" i="14"/>
  <c r="R1006" i="14"/>
  <c r="CO1006" i="4" s="1"/>
  <c r="S1006" i="14"/>
  <c r="T1006" i="14"/>
  <c r="B1007" i="14"/>
  <c r="A1007" i="14" s="1"/>
  <c r="C1007" i="14"/>
  <c r="D1007" i="14"/>
  <c r="E1007" i="14"/>
  <c r="H1007" i="14" s="1"/>
  <c r="F1007" i="14"/>
  <c r="G1007" i="14"/>
  <c r="M1007" i="14"/>
  <c r="Q1007" i="14"/>
  <c r="R1007" i="14"/>
  <c r="CO1007" i="4" s="1"/>
  <c r="S1007" i="14"/>
  <c r="T1007" i="14"/>
  <c r="B1008" i="14"/>
  <c r="A1008" i="14" s="1"/>
  <c r="C1008" i="14"/>
  <c r="D1008" i="14"/>
  <c r="E1008" i="14"/>
  <c r="I1008" i="14" s="1"/>
  <c r="F1008" i="14"/>
  <c r="G1008" i="14"/>
  <c r="M1008" i="14"/>
  <c r="Q1008" i="14"/>
  <c r="R1008" i="14"/>
  <c r="CO1008" i="4" s="1"/>
  <c r="S1008" i="14"/>
  <c r="T1008" i="14"/>
  <c r="B1009" i="14"/>
  <c r="A1009" i="14" s="1"/>
  <c r="C1009" i="14"/>
  <c r="D1009" i="14"/>
  <c r="E1009" i="14"/>
  <c r="I1009" i="14" s="1"/>
  <c r="F1009" i="14"/>
  <c r="G1009" i="14"/>
  <c r="M1009" i="14"/>
  <c r="Q1009" i="14"/>
  <c r="R1009" i="14"/>
  <c r="CO1009" i="4" s="1"/>
  <c r="S1009" i="14"/>
  <c r="T1009" i="14"/>
  <c r="B1010" i="14"/>
  <c r="A1010" i="14" s="1"/>
  <c r="C1010" i="14"/>
  <c r="D1010" i="14"/>
  <c r="E1010" i="14"/>
  <c r="F1010" i="14"/>
  <c r="G1010" i="14"/>
  <c r="M1010" i="14"/>
  <c r="Q1010" i="14"/>
  <c r="R1010" i="14"/>
  <c r="CO1010" i="4" s="1"/>
  <c r="S1010" i="14"/>
  <c r="T1010" i="14"/>
  <c r="B1011" i="14"/>
  <c r="A1011" i="14" s="1"/>
  <c r="C1011" i="14"/>
  <c r="D1011" i="14"/>
  <c r="E1011" i="14"/>
  <c r="I1011" i="14" s="1"/>
  <c r="F1011" i="14"/>
  <c r="G1011" i="14"/>
  <c r="M1011" i="14"/>
  <c r="Q1011" i="14"/>
  <c r="R1011" i="14"/>
  <c r="CO1011" i="4" s="1"/>
  <c r="S1011" i="14"/>
  <c r="T1011" i="14"/>
  <c r="B1012" i="14"/>
  <c r="A1012" i="14" s="1"/>
  <c r="C1012" i="14"/>
  <c r="D1012" i="14"/>
  <c r="E1012" i="14"/>
  <c r="I1012" i="14" s="1"/>
  <c r="F1012" i="14"/>
  <c r="G1012" i="14"/>
  <c r="M1012" i="14"/>
  <c r="Q1012" i="14"/>
  <c r="R1012" i="14"/>
  <c r="CO1012" i="4" s="1"/>
  <c r="S1012" i="14"/>
  <c r="T1012" i="14"/>
  <c r="B1013" i="14"/>
  <c r="A1013" i="14" s="1"/>
  <c r="C1013" i="14"/>
  <c r="D1013" i="14"/>
  <c r="E1013" i="14"/>
  <c r="I1013" i="14" s="1"/>
  <c r="F1013" i="14"/>
  <c r="G1013" i="14"/>
  <c r="M1013" i="14"/>
  <c r="Q1013" i="14"/>
  <c r="R1013" i="14"/>
  <c r="CO1013" i="4" s="1"/>
  <c r="S1013" i="14"/>
  <c r="T1013" i="14"/>
  <c r="B1014" i="14"/>
  <c r="A1014" i="14" s="1"/>
  <c r="C1014" i="14"/>
  <c r="D1014" i="14"/>
  <c r="E1014" i="14"/>
  <c r="F1014" i="14"/>
  <c r="G1014" i="14"/>
  <c r="M1014" i="14"/>
  <c r="Q1014" i="14"/>
  <c r="R1014" i="14"/>
  <c r="CO1014" i="4" s="1"/>
  <c r="S1014" i="14"/>
  <c r="T1014" i="14"/>
  <c r="B1015" i="14"/>
  <c r="A1015" i="14" s="1"/>
  <c r="C1015" i="14"/>
  <c r="D1015" i="14"/>
  <c r="E1015" i="14"/>
  <c r="F1015" i="14"/>
  <c r="G1015" i="14"/>
  <c r="M1015" i="14"/>
  <c r="Q1015" i="14"/>
  <c r="R1015" i="14"/>
  <c r="CO1015" i="4" s="1"/>
  <c r="S1015" i="14"/>
  <c r="T1015" i="14"/>
  <c r="B1016" i="14"/>
  <c r="A1016" i="14" s="1"/>
  <c r="C1016" i="14"/>
  <c r="D1016" i="14"/>
  <c r="E1016" i="14"/>
  <c r="I1016" i="14" s="1"/>
  <c r="F1016" i="14"/>
  <c r="G1016" i="14"/>
  <c r="M1016" i="14"/>
  <c r="Q1016" i="14"/>
  <c r="R1016" i="14"/>
  <c r="CO1016" i="4" s="1"/>
  <c r="S1016" i="14"/>
  <c r="T1016" i="14"/>
  <c r="B1017" i="14"/>
  <c r="A1017" i="14" s="1"/>
  <c r="C1017" i="14"/>
  <c r="D1017" i="14"/>
  <c r="E1017" i="14"/>
  <c r="I1017" i="14" s="1"/>
  <c r="F1017" i="14"/>
  <c r="G1017" i="14"/>
  <c r="M1017" i="14"/>
  <c r="Q1017" i="14"/>
  <c r="R1017" i="14"/>
  <c r="CO1017" i="4" s="1"/>
  <c r="S1017" i="14"/>
  <c r="T1017" i="14"/>
  <c r="B1018" i="14"/>
  <c r="A1018" i="14" s="1"/>
  <c r="C1018" i="14"/>
  <c r="D1018" i="14"/>
  <c r="E1018" i="14"/>
  <c r="H1018" i="14" s="1"/>
  <c r="F1018" i="14"/>
  <c r="G1018" i="14"/>
  <c r="M1018" i="14"/>
  <c r="Q1018" i="14"/>
  <c r="R1018" i="14"/>
  <c r="CO1018" i="4" s="1"/>
  <c r="S1018" i="14"/>
  <c r="T1018" i="14"/>
  <c r="B1019" i="14"/>
  <c r="A1019" i="14" s="1"/>
  <c r="C1019" i="14"/>
  <c r="D1019" i="14"/>
  <c r="E1019" i="14"/>
  <c r="H1019" i="14" s="1"/>
  <c r="F1019" i="14"/>
  <c r="G1019" i="14"/>
  <c r="M1019" i="14"/>
  <c r="Q1019" i="14"/>
  <c r="R1019" i="14"/>
  <c r="CO1019" i="4" s="1"/>
  <c r="S1019" i="14"/>
  <c r="T1019" i="14"/>
  <c r="B1020" i="14"/>
  <c r="A1020" i="14" s="1"/>
  <c r="C1020" i="14"/>
  <c r="D1020" i="14"/>
  <c r="E1020" i="14"/>
  <c r="H1020" i="14" s="1"/>
  <c r="F1020" i="14"/>
  <c r="G1020" i="14"/>
  <c r="M1020" i="14"/>
  <c r="Q1020" i="14"/>
  <c r="R1020" i="14"/>
  <c r="CO1020" i="4" s="1"/>
  <c r="S1020" i="14"/>
  <c r="T1020" i="14"/>
  <c r="B1021" i="14"/>
  <c r="A1021" i="14" s="1"/>
  <c r="C1021" i="14"/>
  <c r="D1021" i="14"/>
  <c r="E1021" i="14"/>
  <c r="H1021" i="14" s="1"/>
  <c r="F1021" i="14"/>
  <c r="G1021" i="14"/>
  <c r="M1021" i="14"/>
  <c r="Q1021" i="14"/>
  <c r="R1021" i="14"/>
  <c r="CO1021" i="4" s="1"/>
  <c r="S1021" i="14"/>
  <c r="T1021" i="14"/>
  <c r="B1022" i="14"/>
  <c r="A1022" i="14" s="1"/>
  <c r="C1022" i="14"/>
  <c r="D1022" i="14"/>
  <c r="E1022" i="14"/>
  <c r="H1022" i="14" s="1"/>
  <c r="F1022" i="14"/>
  <c r="G1022" i="14"/>
  <c r="M1022" i="14"/>
  <c r="Q1022" i="14"/>
  <c r="R1022" i="14"/>
  <c r="CO1022" i="4" s="1"/>
  <c r="S1022" i="14"/>
  <c r="T1022" i="14"/>
  <c r="B1023" i="14"/>
  <c r="A1023" i="14" s="1"/>
  <c r="C1023" i="14"/>
  <c r="D1023" i="14"/>
  <c r="E1023" i="14"/>
  <c r="H1023" i="14" s="1"/>
  <c r="F1023" i="14"/>
  <c r="G1023" i="14"/>
  <c r="M1023" i="14"/>
  <c r="Q1023" i="14"/>
  <c r="R1023" i="14"/>
  <c r="CO1023" i="4" s="1"/>
  <c r="S1023" i="14"/>
  <c r="T1023" i="14"/>
  <c r="B1024" i="14"/>
  <c r="A1024" i="14" s="1"/>
  <c r="C1024" i="14"/>
  <c r="D1024" i="14"/>
  <c r="E1024" i="14"/>
  <c r="H1024" i="14" s="1"/>
  <c r="F1024" i="14"/>
  <c r="G1024" i="14"/>
  <c r="M1024" i="14"/>
  <c r="Q1024" i="14"/>
  <c r="R1024" i="14"/>
  <c r="CO1024" i="4" s="1"/>
  <c r="S1024" i="14"/>
  <c r="T1024" i="14"/>
  <c r="B1025" i="14"/>
  <c r="A1025" i="14" s="1"/>
  <c r="C1025" i="14"/>
  <c r="D1025" i="14"/>
  <c r="E1025" i="14"/>
  <c r="H1025" i="14" s="1"/>
  <c r="F1025" i="14"/>
  <c r="G1025" i="14"/>
  <c r="M1025" i="14"/>
  <c r="Q1025" i="14"/>
  <c r="R1025" i="14"/>
  <c r="CO1025" i="4" s="1"/>
  <c r="S1025" i="14"/>
  <c r="T1025" i="14"/>
  <c r="B1026" i="14"/>
  <c r="A1026" i="14" s="1"/>
  <c r="C1026" i="14"/>
  <c r="D1026" i="14"/>
  <c r="E1026" i="14"/>
  <c r="I1026" i="14" s="1"/>
  <c r="F1026" i="14"/>
  <c r="G1026" i="14"/>
  <c r="M1026" i="14"/>
  <c r="Q1026" i="14"/>
  <c r="R1026" i="14"/>
  <c r="CO1026" i="4" s="1"/>
  <c r="S1026" i="14"/>
  <c r="T1026" i="14"/>
  <c r="B1027" i="14"/>
  <c r="A1027" i="14" s="1"/>
  <c r="C1027" i="14"/>
  <c r="D1027" i="14"/>
  <c r="E1027" i="14"/>
  <c r="H1027" i="14" s="1"/>
  <c r="F1027" i="14"/>
  <c r="G1027" i="14"/>
  <c r="M1027" i="14"/>
  <c r="Q1027" i="14"/>
  <c r="R1027" i="14"/>
  <c r="CO1027" i="4" s="1"/>
  <c r="S1027" i="14"/>
  <c r="T1027" i="14"/>
  <c r="B1028" i="14"/>
  <c r="A1028" i="14" s="1"/>
  <c r="C1028" i="14"/>
  <c r="D1028" i="14"/>
  <c r="E1028" i="14"/>
  <c r="F1028" i="14"/>
  <c r="G1028" i="14"/>
  <c r="M1028" i="14"/>
  <c r="Q1028" i="14"/>
  <c r="P1028" i="14" s="1"/>
  <c r="R1028" i="14"/>
  <c r="S1028" i="14"/>
  <c r="T1028" i="14"/>
  <c r="A1029" i="14"/>
  <c r="B1029" i="14"/>
  <c r="C1029" i="14"/>
  <c r="D1029" i="14"/>
  <c r="E1029" i="14"/>
  <c r="H1029" i="14" s="1"/>
  <c r="F1029" i="14"/>
  <c r="G1029" i="14"/>
  <c r="M1029" i="14"/>
  <c r="P1029" i="14"/>
  <c r="O1029" i="14" s="1"/>
  <c r="Q1029" i="14"/>
  <c r="R1029" i="14"/>
  <c r="CO1029" i="4" s="1"/>
  <c r="S1029" i="14"/>
  <c r="T1029" i="14"/>
  <c r="B1030" i="14"/>
  <c r="A1030" i="14" s="1"/>
  <c r="C1030" i="14"/>
  <c r="D1030" i="14"/>
  <c r="E1030" i="14"/>
  <c r="F1030" i="14"/>
  <c r="G1030" i="14"/>
  <c r="M1030" i="14"/>
  <c r="Q1030" i="14"/>
  <c r="R1030" i="14"/>
  <c r="CO1030" i="4" s="1"/>
  <c r="S1030" i="14"/>
  <c r="T1030" i="14"/>
  <c r="B1031" i="14"/>
  <c r="A1031" i="14" s="1"/>
  <c r="C1031" i="14"/>
  <c r="D1031" i="14"/>
  <c r="E1031" i="14"/>
  <c r="F1031" i="14"/>
  <c r="G1031" i="14"/>
  <c r="M1031" i="14"/>
  <c r="Q1031" i="14"/>
  <c r="R1031" i="14"/>
  <c r="CO1031" i="4" s="1"/>
  <c r="S1031" i="14"/>
  <c r="T1031" i="14"/>
  <c r="B1032" i="14"/>
  <c r="A1032" i="14" s="1"/>
  <c r="C1032" i="14"/>
  <c r="D1032" i="14"/>
  <c r="E1032" i="14"/>
  <c r="F1032" i="14"/>
  <c r="G1032" i="14"/>
  <c r="M1032" i="14"/>
  <c r="Q1032" i="14"/>
  <c r="P1032" i="14" s="1"/>
  <c r="R1032" i="14"/>
  <c r="S1032" i="14"/>
  <c r="T1032" i="14"/>
  <c r="A1033" i="14"/>
  <c r="B1033" i="14"/>
  <c r="C1033" i="14"/>
  <c r="D1033" i="14"/>
  <c r="E1033" i="14"/>
  <c r="H1033" i="14" s="1"/>
  <c r="F1033" i="14"/>
  <c r="G1033" i="14"/>
  <c r="M1033" i="14"/>
  <c r="P1033" i="14"/>
  <c r="O1033" i="14" s="1"/>
  <c r="Q1033" i="14"/>
  <c r="R1033" i="14"/>
  <c r="CO1033" i="4" s="1"/>
  <c r="S1033" i="14"/>
  <c r="T1033" i="14"/>
  <c r="B1034" i="14"/>
  <c r="A1034" i="14" s="1"/>
  <c r="C1034" i="14"/>
  <c r="D1034" i="14"/>
  <c r="E1034" i="14"/>
  <c r="F1034" i="14"/>
  <c r="G1034" i="14"/>
  <c r="M1034" i="14"/>
  <c r="Q1034" i="14"/>
  <c r="R1034" i="14"/>
  <c r="CO1034" i="4" s="1"/>
  <c r="S1034" i="14"/>
  <c r="T1034" i="14"/>
  <c r="B1035" i="14"/>
  <c r="A1035" i="14" s="1"/>
  <c r="C1035" i="14"/>
  <c r="D1035" i="14"/>
  <c r="E1035" i="14"/>
  <c r="F1035" i="14"/>
  <c r="G1035" i="14"/>
  <c r="M1035" i="14"/>
  <c r="Q1035" i="14"/>
  <c r="R1035" i="14"/>
  <c r="CO1035" i="4" s="1"/>
  <c r="S1035" i="14"/>
  <c r="T1035" i="14"/>
  <c r="B1036" i="14"/>
  <c r="A1036" i="14" s="1"/>
  <c r="C1036" i="14"/>
  <c r="D1036" i="14"/>
  <c r="E1036" i="14"/>
  <c r="I1036" i="14" s="1"/>
  <c r="F1036" i="14"/>
  <c r="G1036" i="14"/>
  <c r="M1036" i="14"/>
  <c r="Q1036" i="14"/>
  <c r="P1036" i="14" s="1"/>
  <c r="R1036" i="14"/>
  <c r="S1036" i="14"/>
  <c r="T1036" i="14"/>
  <c r="A1037" i="14"/>
  <c r="B1037" i="14"/>
  <c r="C1037" i="14"/>
  <c r="D1037" i="14"/>
  <c r="E1037" i="14"/>
  <c r="H1037" i="14" s="1"/>
  <c r="F1037" i="14"/>
  <c r="G1037" i="14"/>
  <c r="M1037" i="14"/>
  <c r="P1037" i="14"/>
  <c r="O1037" i="14" s="1"/>
  <c r="Q1037" i="14"/>
  <c r="R1037" i="14"/>
  <c r="CO1037" i="4" s="1"/>
  <c r="S1037" i="14"/>
  <c r="T1037" i="14"/>
  <c r="B1038" i="14"/>
  <c r="A1038" i="14" s="1"/>
  <c r="C1038" i="14"/>
  <c r="D1038" i="14"/>
  <c r="E1038" i="14"/>
  <c r="F1038" i="14"/>
  <c r="G1038" i="14"/>
  <c r="M1038" i="14"/>
  <c r="Q1038" i="14"/>
  <c r="R1038" i="14"/>
  <c r="CO1038" i="4" s="1"/>
  <c r="S1038" i="14"/>
  <c r="T1038" i="14"/>
  <c r="B1039" i="14"/>
  <c r="A1039" i="14" s="1"/>
  <c r="C1039" i="14"/>
  <c r="D1039" i="14"/>
  <c r="E1039" i="14"/>
  <c r="F1039" i="14"/>
  <c r="G1039" i="14"/>
  <c r="M1039" i="14"/>
  <c r="Q1039" i="14"/>
  <c r="R1039" i="14"/>
  <c r="CO1039" i="4" s="1"/>
  <c r="S1039" i="14"/>
  <c r="T1039" i="14"/>
  <c r="B1040" i="14"/>
  <c r="A1040" i="14" s="1"/>
  <c r="C1040" i="14"/>
  <c r="D1040" i="14"/>
  <c r="E1040" i="14"/>
  <c r="I1040" i="14" s="1"/>
  <c r="F1040" i="14"/>
  <c r="G1040" i="14"/>
  <c r="M1040" i="14"/>
  <c r="Q1040" i="14"/>
  <c r="P1040" i="14" s="1"/>
  <c r="R1040" i="14"/>
  <c r="S1040" i="14"/>
  <c r="T1040" i="14"/>
  <c r="A1041" i="14"/>
  <c r="B1041" i="14"/>
  <c r="C1041" i="14"/>
  <c r="D1041" i="14"/>
  <c r="E1041" i="14"/>
  <c r="L1041" i="14" s="1"/>
  <c r="F1041" i="14"/>
  <c r="G1041" i="14"/>
  <c r="M1041" i="14"/>
  <c r="P1041" i="14"/>
  <c r="O1041" i="14" s="1"/>
  <c r="Q1041" i="14"/>
  <c r="R1041" i="14"/>
  <c r="CO1041" i="4" s="1"/>
  <c r="S1041" i="14"/>
  <c r="T1041" i="14"/>
  <c r="B1042" i="14"/>
  <c r="A1042" i="14" s="1"/>
  <c r="C1042" i="14"/>
  <c r="D1042" i="14"/>
  <c r="E1042" i="14"/>
  <c r="F1042" i="14"/>
  <c r="G1042" i="14"/>
  <c r="M1042" i="14"/>
  <c r="Q1042" i="14"/>
  <c r="R1042" i="14"/>
  <c r="CO1042" i="4" s="1"/>
  <c r="S1042" i="14"/>
  <c r="T1042" i="14"/>
  <c r="B1043" i="14"/>
  <c r="A1043" i="14" s="1"/>
  <c r="C1043" i="14"/>
  <c r="D1043" i="14"/>
  <c r="E1043" i="14"/>
  <c r="H1043" i="14" s="1"/>
  <c r="F1043" i="14"/>
  <c r="G1043" i="14"/>
  <c r="M1043" i="14"/>
  <c r="Q1043" i="14"/>
  <c r="R1043" i="14"/>
  <c r="CO1043" i="4" s="1"/>
  <c r="S1043" i="14"/>
  <c r="T1043" i="14"/>
  <c r="B1044" i="14"/>
  <c r="A1044" i="14" s="1"/>
  <c r="C1044" i="14"/>
  <c r="D1044" i="14"/>
  <c r="E1044" i="14"/>
  <c r="I1044" i="14" s="1"/>
  <c r="F1044" i="14"/>
  <c r="G1044" i="14"/>
  <c r="M1044" i="14"/>
  <c r="Q1044" i="14"/>
  <c r="R1044" i="14"/>
  <c r="CO1044" i="4" s="1"/>
  <c r="S1044" i="14"/>
  <c r="T1044" i="14"/>
  <c r="B1045" i="14"/>
  <c r="A1045" i="14" s="1"/>
  <c r="O1045" i="14" s="1"/>
  <c r="C1045" i="14"/>
  <c r="D1045" i="14"/>
  <c r="E1045" i="14"/>
  <c r="H1045" i="14" s="1"/>
  <c r="F1045" i="14"/>
  <c r="G1045" i="14"/>
  <c r="M1045" i="14"/>
  <c r="Q1045" i="14"/>
  <c r="P1045" i="14" s="1"/>
  <c r="R1045" i="14"/>
  <c r="S1045" i="14"/>
  <c r="T1045" i="14"/>
  <c r="A1046" i="14"/>
  <c r="B1046" i="14"/>
  <c r="C1046" i="14"/>
  <c r="D1046" i="14"/>
  <c r="E1046" i="14"/>
  <c r="H1046" i="14" s="1"/>
  <c r="N1046" i="14" s="1"/>
  <c r="F1046" i="14"/>
  <c r="G1046" i="14"/>
  <c r="M1046" i="14"/>
  <c r="Q1046" i="14"/>
  <c r="R1046" i="14"/>
  <c r="S1046" i="14"/>
  <c r="T1046" i="14"/>
  <c r="B1047" i="14"/>
  <c r="C1047" i="14"/>
  <c r="D1047" i="14"/>
  <c r="E1047" i="14"/>
  <c r="F1047" i="14"/>
  <c r="G1047" i="14"/>
  <c r="M1047" i="14"/>
  <c r="Q1047" i="14"/>
  <c r="R1047" i="14"/>
  <c r="CO1047" i="4" s="1"/>
  <c r="S1047" i="14"/>
  <c r="T1047" i="14"/>
  <c r="B1048" i="14"/>
  <c r="C1048" i="14"/>
  <c r="D1048" i="14"/>
  <c r="E1048" i="14"/>
  <c r="F1048" i="14"/>
  <c r="G1048" i="14"/>
  <c r="M1048" i="14"/>
  <c r="Q1048" i="14"/>
  <c r="R1048" i="14"/>
  <c r="S1048" i="14"/>
  <c r="T1048" i="14"/>
  <c r="B1049" i="14"/>
  <c r="C1049" i="14"/>
  <c r="D1049" i="14"/>
  <c r="E1049" i="14"/>
  <c r="F1049" i="14"/>
  <c r="G1049" i="14"/>
  <c r="M1049" i="14"/>
  <c r="Q1049" i="14"/>
  <c r="R1049" i="14"/>
  <c r="CO1049" i="4" s="1"/>
  <c r="S1049" i="14"/>
  <c r="T1049" i="14"/>
  <c r="B1050" i="14"/>
  <c r="A1050" i="14" s="1"/>
  <c r="C1050" i="14"/>
  <c r="D1050" i="14"/>
  <c r="E1050" i="14"/>
  <c r="F1050" i="14"/>
  <c r="G1050" i="14"/>
  <c r="M1050" i="14"/>
  <c r="Q1050" i="14"/>
  <c r="R1050" i="14"/>
  <c r="CO1050" i="4" s="1"/>
  <c r="S1050" i="14"/>
  <c r="T1050" i="14"/>
  <c r="B1051" i="14"/>
  <c r="C1051" i="14"/>
  <c r="D1051" i="14"/>
  <c r="E1051" i="14"/>
  <c r="F1051" i="14"/>
  <c r="G1051" i="14"/>
  <c r="M1051" i="14"/>
  <c r="Q1051" i="14"/>
  <c r="P1051" i="14" s="1"/>
  <c r="R1051" i="14"/>
  <c r="S1051" i="14"/>
  <c r="T1051" i="14"/>
  <c r="A1052" i="14"/>
  <c r="B1052" i="14"/>
  <c r="C1052" i="14"/>
  <c r="D1052" i="14"/>
  <c r="E1052" i="14"/>
  <c r="F1052" i="14"/>
  <c r="G1052" i="14"/>
  <c r="M1052" i="14"/>
  <c r="Q1052" i="14"/>
  <c r="P1052" i="14" s="1"/>
  <c r="O1052" i="14" s="1"/>
  <c r="R1052" i="14"/>
  <c r="S1052" i="14"/>
  <c r="T1052" i="14"/>
  <c r="A1053" i="14"/>
  <c r="B1053" i="14"/>
  <c r="C1053" i="14"/>
  <c r="D1053" i="14"/>
  <c r="E1053" i="14"/>
  <c r="H1053" i="14" s="1"/>
  <c r="K1053" i="14" s="1"/>
  <c r="F1053" i="14"/>
  <c r="G1053" i="14"/>
  <c r="M1053" i="14"/>
  <c r="Q1053" i="14"/>
  <c r="P1053" i="14" s="1"/>
  <c r="R1053" i="14"/>
  <c r="S1053" i="14"/>
  <c r="T1053" i="14"/>
  <c r="A1054" i="14"/>
  <c r="B1054" i="14"/>
  <c r="C1054" i="14"/>
  <c r="D1054" i="14"/>
  <c r="E1054" i="14"/>
  <c r="H1054" i="14" s="1"/>
  <c r="N1054" i="14" s="1"/>
  <c r="F1054" i="14"/>
  <c r="G1054" i="14"/>
  <c r="M1054" i="14"/>
  <c r="Q1054" i="14"/>
  <c r="R1054" i="14"/>
  <c r="S1054" i="14"/>
  <c r="T1054" i="14"/>
  <c r="B1055" i="14"/>
  <c r="C1055" i="14"/>
  <c r="D1055" i="14"/>
  <c r="E1055" i="14"/>
  <c r="H1055" i="14" s="1"/>
  <c r="F1055" i="14"/>
  <c r="G1055" i="14"/>
  <c r="M1055" i="14"/>
  <c r="Q1055" i="14"/>
  <c r="R1055" i="14"/>
  <c r="CO1055" i="4" s="1"/>
  <c r="S1055" i="14"/>
  <c r="T1055" i="14"/>
  <c r="B1056" i="14"/>
  <c r="A1056" i="14" s="1"/>
  <c r="C1056" i="14"/>
  <c r="D1056" i="14"/>
  <c r="E1056" i="14"/>
  <c r="F1056" i="14"/>
  <c r="G1056" i="14"/>
  <c r="M1056" i="14"/>
  <c r="Q1056" i="14"/>
  <c r="R1056" i="14"/>
  <c r="CO1056" i="4" s="1"/>
  <c r="S1056" i="14"/>
  <c r="T1056" i="14"/>
  <c r="B1057" i="14"/>
  <c r="C1057" i="14"/>
  <c r="D1057" i="14"/>
  <c r="E1057" i="14"/>
  <c r="H1057" i="14" s="1"/>
  <c r="N1057" i="14" s="1"/>
  <c r="F1057" i="14"/>
  <c r="G1057" i="14"/>
  <c r="M1057" i="14"/>
  <c r="Q1057" i="14"/>
  <c r="P1057" i="14" s="1"/>
  <c r="R1057" i="14"/>
  <c r="S1057" i="14"/>
  <c r="T1057" i="14"/>
  <c r="A1058" i="14"/>
  <c r="B1058" i="14"/>
  <c r="C1058" i="14"/>
  <c r="D1058" i="14"/>
  <c r="E1058" i="14"/>
  <c r="F1058" i="14"/>
  <c r="G1058" i="14"/>
  <c r="M1058" i="14"/>
  <c r="Q1058" i="14"/>
  <c r="R1058" i="14"/>
  <c r="S1058" i="14"/>
  <c r="T1058" i="14"/>
  <c r="B1059" i="14"/>
  <c r="C1059" i="14"/>
  <c r="D1059" i="14"/>
  <c r="E1059" i="14"/>
  <c r="H1059" i="14" s="1"/>
  <c r="F1059" i="14"/>
  <c r="G1059" i="14"/>
  <c r="M1059" i="14"/>
  <c r="Q1059" i="14"/>
  <c r="P1059" i="14" s="1"/>
  <c r="R1059" i="14"/>
  <c r="S1059" i="14"/>
  <c r="T1059" i="14"/>
  <c r="A1060" i="14"/>
  <c r="B1060" i="14"/>
  <c r="C1060" i="14"/>
  <c r="D1060" i="14"/>
  <c r="E1060" i="14"/>
  <c r="F1060" i="14"/>
  <c r="G1060" i="14"/>
  <c r="M1060" i="14"/>
  <c r="Q1060" i="14"/>
  <c r="R1060" i="14"/>
  <c r="S1060" i="14"/>
  <c r="T1060" i="14"/>
  <c r="B1061" i="14"/>
  <c r="C1061" i="14"/>
  <c r="D1061" i="14"/>
  <c r="E1061" i="14"/>
  <c r="H1061" i="14" s="1"/>
  <c r="F1061" i="14"/>
  <c r="G1061" i="14"/>
  <c r="M1061" i="14"/>
  <c r="Q1061" i="14"/>
  <c r="R1061" i="14"/>
  <c r="CO1061" i="4" s="1"/>
  <c r="S1061" i="14"/>
  <c r="T1061" i="14"/>
  <c r="B1062" i="14"/>
  <c r="A1062" i="14" s="1"/>
  <c r="C1062" i="14"/>
  <c r="D1062" i="14"/>
  <c r="E1062" i="14"/>
  <c r="F1062" i="14"/>
  <c r="G1062" i="14"/>
  <c r="M1062" i="14"/>
  <c r="Q1062" i="14"/>
  <c r="R1062" i="14"/>
  <c r="CO1062" i="4" s="1"/>
  <c r="S1062" i="14"/>
  <c r="T1062" i="14"/>
  <c r="B1063" i="14"/>
  <c r="A1063" i="14" s="1"/>
  <c r="C1063" i="14"/>
  <c r="D1063" i="14"/>
  <c r="E1063" i="14"/>
  <c r="H1063" i="14" s="1"/>
  <c r="F1063" i="14"/>
  <c r="G1063" i="14"/>
  <c r="M1063" i="14"/>
  <c r="Q1063" i="14"/>
  <c r="R1063" i="14"/>
  <c r="CO1063" i="4" s="1"/>
  <c r="S1063" i="14"/>
  <c r="T1063" i="14"/>
  <c r="B1064" i="14"/>
  <c r="A1064" i="14" s="1"/>
  <c r="C1064" i="14"/>
  <c r="D1064" i="14"/>
  <c r="E1064" i="14"/>
  <c r="F1064" i="14"/>
  <c r="G1064" i="14"/>
  <c r="M1064" i="14"/>
  <c r="Q1064" i="14"/>
  <c r="R1064" i="14"/>
  <c r="CO1064" i="4" s="1"/>
  <c r="S1064" i="14"/>
  <c r="T1064" i="14"/>
  <c r="B1065" i="14"/>
  <c r="A1065" i="14" s="1"/>
  <c r="C1065" i="14"/>
  <c r="D1065" i="14"/>
  <c r="E1065" i="14"/>
  <c r="F1065" i="14"/>
  <c r="G1065" i="14"/>
  <c r="M1065" i="14"/>
  <c r="Q1065" i="14"/>
  <c r="P1065" i="14" s="1"/>
  <c r="R1065" i="14"/>
  <c r="S1065" i="14"/>
  <c r="T1065" i="14"/>
  <c r="A1066" i="14"/>
  <c r="B1066" i="14"/>
  <c r="C1066" i="14"/>
  <c r="D1066" i="14"/>
  <c r="E1066" i="14"/>
  <c r="L1066" i="14" s="1"/>
  <c r="F1066" i="14"/>
  <c r="G1066" i="14"/>
  <c r="M1066" i="14"/>
  <c r="Q1066" i="14"/>
  <c r="R1066" i="14"/>
  <c r="CO1066" i="4" s="1"/>
  <c r="S1066" i="14"/>
  <c r="T1066" i="14"/>
  <c r="B1067" i="14"/>
  <c r="A1067" i="14" s="1"/>
  <c r="C1067" i="14"/>
  <c r="D1067" i="14"/>
  <c r="E1067" i="14"/>
  <c r="H1067" i="14" s="1"/>
  <c r="F1067" i="14"/>
  <c r="G1067" i="14"/>
  <c r="M1067" i="14"/>
  <c r="P1067" i="14"/>
  <c r="Q1067" i="14"/>
  <c r="R1067" i="14"/>
  <c r="CO1067" i="4" s="1"/>
  <c r="S1067" i="14"/>
  <c r="T1067" i="14"/>
  <c r="B1068" i="14"/>
  <c r="A1068" i="14" s="1"/>
  <c r="C1068" i="14"/>
  <c r="D1068" i="14"/>
  <c r="E1068" i="14"/>
  <c r="F1068" i="14"/>
  <c r="G1068" i="14"/>
  <c r="M1068" i="14"/>
  <c r="Q1068" i="14"/>
  <c r="P1068" i="14" s="1"/>
  <c r="R1068" i="14"/>
  <c r="S1068" i="14"/>
  <c r="T1068" i="14"/>
  <c r="A1069" i="14"/>
  <c r="B1069" i="14"/>
  <c r="C1069" i="14"/>
  <c r="D1069" i="14"/>
  <c r="E1069" i="14"/>
  <c r="H1069" i="14" s="1"/>
  <c r="F1069" i="14"/>
  <c r="G1069" i="14"/>
  <c r="M1069" i="14"/>
  <c r="Q1069" i="14"/>
  <c r="P1069" i="14" s="1"/>
  <c r="O1069" i="14" s="1"/>
  <c r="R1069" i="14"/>
  <c r="S1069" i="14"/>
  <c r="T1069" i="14"/>
  <c r="A1070" i="14"/>
  <c r="B1070" i="14"/>
  <c r="C1070" i="14"/>
  <c r="D1070" i="14"/>
  <c r="E1070" i="14"/>
  <c r="H1070" i="14" s="1"/>
  <c r="F1070" i="14"/>
  <c r="G1070" i="14"/>
  <c r="M1070" i="14"/>
  <c r="Q1070" i="14"/>
  <c r="R1070" i="14"/>
  <c r="S1070" i="14"/>
  <c r="T1070" i="14"/>
  <c r="B1071" i="14"/>
  <c r="C1071" i="14"/>
  <c r="D1071" i="14"/>
  <c r="E1071" i="14"/>
  <c r="F1071" i="14"/>
  <c r="G1071" i="14"/>
  <c r="M1071" i="14"/>
  <c r="Q1071" i="14"/>
  <c r="R1071" i="14"/>
  <c r="CO1071" i="4" s="1"/>
  <c r="S1071" i="14"/>
  <c r="T1071" i="14"/>
  <c r="B1072" i="14"/>
  <c r="A1072" i="14" s="1"/>
  <c r="O1072" i="14" s="1"/>
  <c r="C1072" i="14"/>
  <c r="D1072" i="14"/>
  <c r="E1072" i="14"/>
  <c r="H1072" i="14" s="1"/>
  <c r="F1072" i="14"/>
  <c r="G1072" i="14"/>
  <c r="M1072" i="14"/>
  <c r="Q1072" i="14"/>
  <c r="P1072" i="14" s="1"/>
  <c r="R1072" i="14"/>
  <c r="S1072" i="14"/>
  <c r="T1072" i="14"/>
  <c r="A1073" i="14"/>
  <c r="B1073" i="14"/>
  <c r="C1073" i="14"/>
  <c r="D1073" i="14"/>
  <c r="E1073" i="14"/>
  <c r="H1073" i="14" s="1"/>
  <c r="N1073" i="14" s="1"/>
  <c r="F1073" i="14"/>
  <c r="G1073" i="14"/>
  <c r="M1073" i="14"/>
  <c r="Q1073" i="14"/>
  <c r="R1073" i="14"/>
  <c r="S1073" i="14"/>
  <c r="T1073" i="14"/>
  <c r="B1074" i="14"/>
  <c r="C1074" i="14"/>
  <c r="D1074" i="14"/>
  <c r="E1074" i="14"/>
  <c r="F1074" i="14"/>
  <c r="G1074" i="14"/>
  <c r="M1074" i="14"/>
  <c r="Q1074" i="14"/>
  <c r="R1074" i="14"/>
  <c r="CO1074" i="4" s="1"/>
  <c r="S1074" i="14"/>
  <c r="T1074" i="14"/>
  <c r="B1075" i="14"/>
  <c r="C1075" i="14"/>
  <c r="D1075" i="14"/>
  <c r="E1075" i="14"/>
  <c r="F1075" i="14"/>
  <c r="G1075" i="14"/>
  <c r="M1075" i="14"/>
  <c r="Q1075" i="14"/>
  <c r="P1075" i="14" s="1"/>
  <c r="R1075" i="14"/>
  <c r="S1075" i="14"/>
  <c r="T1075" i="14"/>
  <c r="A1076" i="14"/>
  <c r="B1076" i="14"/>
  <c r="C1076" i="14"/>
  <c r="D1076" i="14"/>
  <c r="E1076" i="14"/>
  <c r="H1076" i="14" s="1"/>
  <c r="F1076" i="14"/>
  <c r="G1076" i="14"/>
  <c r="M1076" i="14"/>
  <c r="Q1076" i="14"/>
  <c r="R1076" i="14"/>
  <c r="CO1076" i="4" s="1"/>
  <c r="S1076" i="14"/>
  <c r="T1076" i="14"/>
  <c r="B1077" i="14"/>
  <c r="A1077" i="14" s="1"/>
  <c r="C1077" i="14"/>
  <c r="D1077" i="14"/>
  <c r="E1077" i="14"/>
  <c r="H1077" i="14" s="1"/>
  <c r="F1077" i="14"/>
  <c r="G1077" i="14"/>
  <c r="M1077" i="14"/>
  <c r="Q1077" i="14"/>
  <c r="R1077" i="14"/>
  <c r="S1077" i="14"/>
  <c r="T1077" i="14"/>
  <c r="B1078" i="14"/>
  <c r="C1078" i="14"/>
  <c r="D1078" i="14"/>
  <c r="E1078" i="14"/>
  <c r="H1078" i="14" s="1"/>
  <c r="F1078" i="14"/>
  <c r="G1078" i="14"/>
  <c r="M1078" i="14"/>
  <c r="Q1078" i="14"/>
  <c r="R1078" i="14"/>
  <c r="CO1078" i="4" s="1"/>
  <c r="S1078" i="14"/>
  <c r="T1078" i="14"/>
  <c r="B1079" i="14"/>
  <c r="C1079" i="14"/>
  <c r="D1079" i="14"/>
  <c r="E1079" i="14"/>
  <c r="F1079" i="14"/>
  <c r="G1079" i="14"/>
  <c r="M1079" i="14"/>
  <c r="Q1079" i="14"/>
  <c r="P1079" i="14" s="1"/>
  <c r="R1079" i="14"/>
  <c r="S1079" i="14"/>
  <c r="T1079" i="14"/>
  <c r="A1080" i="14"/>
  <c r="B1080" i="14"/>
  <c r="C1080" i="14"/>
  <c r="D1080" i="14"/>
  <c r="E1080" i="14"/>
  <c r="H1080" i="14" s="1"/>
  <c r="F1080" i="14"/>
  <c r="G1080" i="14"/>
  <c r="M1080" i="14"/>
  <c r="Q1080" i="14"/>
  <c r="R1080" i="14"/>
  <c r="CO1080" i="4" s="1"/>
  <c r="S1080" i="14"/>
  <c r="T1080" i="14"/>
  <c r="B1081" i="14"/>
  <c r="A1081" i="14" s="1"/>
  <c r="C1081" i="14"/>
  <c r="D1081" i="14"/>
  <c r="E1081" i="14"/>
  <c r="H1081" i="14" s="1"/>
  <c r="F1081" i="14"/>
  <c r="G1081" i="14"/>
  <c r="M1081" i="14"/>
  <c r="Q1081" i="14"/>
  <c r="R1081" i="14"/>
  <c r="CO1081" i="4" s="1"/>
  <c r="S1081" i="14"/>
  <c r="T1081" i="14"/>
  <c r="B1082" i="14"/>
  <c r="C1082" i="14"/>
  <c r="D1082" i="14"/>
  <c r="E1082" i="14"/>
  <c r="H1082" i="14" s="1"/>
  <c r="N1082" i="14" s="1"/>
  <c r="F1082" i="14"/>
  <c r="G1082" i="14"/>
  <c r="M1082" i="14"/>
  <c r="Q1082" i="14"/>
  <c r="R1082" i="14"/>
  <c r="S1082" i="14"/>
  <c r="T1082" i="14"/>
  <c r="B1083" i="14"/>
  <c r="C1083" i="14"/>
  <c r="D1083" i="14"/>
  <c r="E1083" i="14"/>
  <c r="F1083" i="14"/>
  <c r="G1083" i="14"/>
  <c r="M1083" i="14"/>
  <c r="Q1083" i="14"/>
  <c r="R1083" i="14"/>
  <c r="CO1083" i="4" s="1"/>
  <c r="S1083" i="14"/>
  <c r="T1083" i="14"/>
  <c r="B1084" i="14"/>
  <c r="A1084" i="14" s="1"/>
  <c r="C1084" i="14"/>
  <c r="D1084" i="14"/>
  <c r="E1084" i="14"/>
  <c r="F1084" i="14"/>
  <c r="G1084" i="14"/>
  <c r="M1084" i="14"/>
  <c r="Q1084" i="14"/>
  <c r="P1084" i="14" s="1"/>
  <c r="R1084" i="14"/>
  <c r="S1084" i="14"/>
  <c r="T1084" i="14"/>
  <c r="A1085" i="14"/>
  <c r="B1085" i="14"/>
  <c r="C1085" i="14"/>
  <c r="D1085" i="14"/>
  <c r="E1085" i="14"/>
  <c r="H1085" i="14" s="1"/>
  <c r="N1085" i="14" s="1"/>
  <c r="F1085" i="14"/>
  <c r="G1085" i="14"/>
  <c r="M1085" i="14"/>
  <c r="Q1085" i="14"/>
  <c r="R1085" i="14"/>
  <c r="S1085" i="14"/>
  <c r="T1085" i="14"/>
  <c r="B1086" i="14"/>
  <c r="C1086" i="14"/>
  <c r="D1086" i="14"/>
  <c r="E1086" i="14"/>
  <c r="H1086" i="14" s="1"/>
  <c r="F1086" i="14"/>
  <c r="G1086" i="14"/>
  <c r="M1086" i="14"/>
  <c r="Q1086" i="14"/>
  <c r="R1086" i="14"/>
  <c r="CO1086" i="4" s="1"/>
  <c r="S1086" i="14"/>
  <c r="T1086" i="14"/>
  <c r="B1087" i="14"/>
  <c r="C1087" i="14"/>
  <c r="D1087" i="14"/>
  <c r="E1087" i="14"/>
  <c r="F1087" i="14"/>
  <c r="G1087" i="14"/>
  <c r="M1087" i="14"/>
  <c r="Q1087" i="14"/>
  <c r="P1087" i="14" s="1"/>
  <c r="R1087" i="14"/>
  <c r="S1087" i="14"/>
  <c r="T1087" i="14"/>
  <c r="A1088" i="14"/>
  <c r="B1088" i="14"/>
  <c r="C1088" i="14"/>
  <c r="D1088" i="14"/>
  <c r="E1088" i="14"/>
  <c r="F1088" i="14"/>
  <c r="G1088" i="14"/>
  <c r="M1088" i="14"/>
  <c r="Q1088" i="14"/>
  <c r="R1088" i="14"/>
  <c r="CO1088" i="4" s="1"/>
  <c r="S1088" i="14"/>
  <c r="T1088" i="14"/>
  <c r="B1089" i="14"/>
  <c r="A1089" i="14" s="1"/>
  <c r="C1089" i="14"/>
  <c r="D1089" i="14"/>
  <c r="E1089" i="14"/>
  <c r="F1089" i="14"/>
  <c r="G1089" i="14"/>
  <c r="M1089" i="14"/>
  <c r="Q1089" i="14"/>
  <c r="R1089" i="14"/>
  <c r="CO1089" i="4" s="1"/>
  <c r="S1089" i="14"/>
  <c r="T1089" i="14"/>
  <c r="B1090" i="14"/>
  <c r="C1090" i="14"/>
  <c r="D1090" i="14"/>
  <c r="E1090" i="14"/>
  <c r="F1090" i="14"/>
  <c r="G1090" i="14"/>
  <c r="M1090" i="14"/>
  <c r="Q1090" i="14"/>
  <c r="R1090" i="14"/>
  <c r="S1090" i="14"/>
  <c r="T1090" i="14"/>
  <c r="B1091" i="14"/>
  <c r="C1091" i="14"/>
  <c r="D1091" i="14"/>
  <c r="E1091" i="14"/>
  <c r="F1091" i="14"/>
  <c r="G1091" i="14"/>
  <c r="M1091" i="14"/>
  <c r="Q1091" i="14"/>
  <c r="R1091" i="14"/>
  <c r="CO1091" i="4" s="1"/>
  <c r="S1091" i="14"/>
  <c r="T1091" i="14"/>
  <c r="B1092" i="14"/>
  <c r="A1092" i="14" s="1"/>
  <c r="C1092" i="14"/>
  <c r="D1092" i="14"/>
  <c r="E1092" i="14"/>
  <c r="F1092" i="14"/>
  <c r="G1092" i="14"/>
  <c r="M1092" i="14"/>
  <c r="Q1092" i="14"/>
  <c r="P1092" i="14" s="1"/>
  <c r="R1092" i="14"/>
  <c r="S1092" i="14"/>
  <c r="T1092" i="14"/>
  <c r="A1093" i="14"/>
  <c r="B1093" i="14"/>
  <c r="C1093" i="14"/>
  <c r="D1093" i="14"/>
  <c r="E1093" i="14"/>
  <c r="H1093" i="14" s="1"/>
  <c r="N1093" i="14" s="1"/>
  <c r="F1093" i="14"/>
  <c r="G1093" i="14"/>
  <c r="M1093" i="14"/>
  <c r="Q1093" i="14"/>
  <c r="R1093" i="14"/>
  <c r="S1093" i="14"/>
  <c r="T1093" i="14"/>
  <c r="B1094" i="14"/>
  <c r="C1094" i="14"/>
  <c r="D1094" i="14"/>
  <c r="E1094" i="14"/>
  <c r="H1094" i="14" s="1"/>
  <c r="F1094" i="14"/>
  <c r="G1094" i="14"/>
  <c r="M1094" i="14"/>
  <c r="Q1094" i="14"/>
  <c r="R1094" i="14"/>
  <c r="CO1094" i="4" s="1"/>
  <c r="S1094" i="14"/>
  <c r="T1094" i="14"/>
  <c r="B1095" i="14"/>
  <c r="C1095" i="14"/>
  <c r="D1095" i="14"/>
  <c r="E1095" i="14"/>
  <c r="F1095" i="14"/>
  <c r="G1095" i="14"/>
  <c r="M1095" i="14"/>
  <c r="Q1095" i="14"/>
  <c r="P1095" i="14" s="1"/>
  <c r="R1095" i="14"/>
  <c r="S1095" i="14"/>
  <c r="T1095" i="14"/>
  <c r="A1096" i="14"/>
  <c r="B1096" i="14"/>
  <c r="C1096" i="14"/>
  <c r="D1096" i="14"/>
  <c r="E1096" i="14"/>
  <c r="F1096" i="14"/>
  <c r="G1096" i="14"/>
  <c r="M1096" i="14"/>
  <c r="Q1096" i="14"/>
  <c r="P1096" i="14" s="1"/>
  <c r="R1096" i="14"/>
  <c r="S1096" i="14"/>
  <c r="T1096" i="14"/>
  <c r="A1097" i="14"/>
  <c r="B1097" i="14"/>
  <c r="C1097" i="14"/>
  <c r="D1097" i="14"/>
  <c r="E1097" i="14"/>
  <c r="H1097" i="14" s="1"/>
  <c r="F1097" i="14"/>
  <c r="G1097" i="14"/>
  <c r="M1097" i="14"/>
  <c r="Q1097" i="14"/>
  <c r="R1097" i="14"/>
  <c r="S1097" i="14"/>
  <c r="T1097" i="14"/>
  <c r="B1098" i="14"/>
  <c r="C1098" i="14"/>
  <c r="D1098" i="14"/>
  <c r="E1098" i="14"/>
  <c r="H1098" i="14" s="1"/>
  <c r="F1098" i="14"/>
  <c r="G1098" i="14"/>
  <c r="M1098" i="14"/>
  <c r="Q1098" i="14"/>
  <c r="R1098" i="14"/>
  <c r="CO1098" i="4" s="1"/>
  <c r="S1098" i="14"/>
  <c r="T1098" i="14"/>
  <c r="B1099" i="14"/>
  <c r="C1099" i="14"/>
  <c r="D1099" i="14"/>
  <c r="E1099" i="14"/>
  <c r="F1099" i="14"/>
  <c r="G1099" i="14"/>
  <c r="M1099" i="14"/>
  <c r="Q1099" i="14"/>
  <c r="P1099" i="14" s="1"/>
  <c r="R1099" i="14"/>
  <c r="S1099" i="14"/>
  <c r="T1099" i="14"/>
  <c r="A1100" i="14"/>
  <c r="B1100" i="14"/>
  <c r="C1100" i="14"/>
  <c r="D1100" i="14"/>
  <c r="E1100" i="14"/>
  <c r="H1100" i="14" s="1"/>
  <c r="N1100" i="14" s="1"/>
  <c r="F1100" i="14"/>
  <c r="G1100" i="14"/>
  <c r="M1100" i="14"/>
  <c r="Q1100" i="14"/>
  <c r="R1100" i="14"/>
  <c r="S1100" i="14"/>
  <c r="T1100" i="14"/>
  <c r="B1101" i="14"/>
  <c r="C1101" i="14"/>
  <c r="D1101" i="14"/>
  <c r="E1101" i="14"/>
  <c r="H1101" i="14" s="1"/>
  <c r="F1101" i="14"/>
  <c r="G1101" i="14"/>
  <c r="M1101" i="14"/>
  <c r="Q1101" i="14"/>
  <c r="R1101" i="14"/>
  <c r="CO1101" i="4" s="1"/>
  <c r="S1101" i="14"/>
  <c r="T1101" i="14"/>
  <c r="B1102" i="14"/>
  <c r="C1102" i="14"/>
  <c r="D1102" i="14"/>
  <c r="E1102" i="14"/>
  <c r="F1102" i="14"/>
  <c r="G1102" i="14"/>
  <c r="M1102" i="14"/>
  <c r="Q1102" i="14"/>
  <c r="R1102" i="14"/>
  <c r="S1102" i="14"/>
  <c r="T1102" i="14"/>
  <c r="B1103" i="14"/>
  <c r="C1103" i="14"/>
  <c r="D1103" i="14"/>
  <c r="E1103" i="14"/>
  <c r="H1103" i="14" s="1"/>
  <c r="F1103" i="14"/>
  <c r="G1103" i="14"/>
  <c r="M1103" i="14"/>
  <c r="Q1103" i="14"/>
  <c r="R1103" i="14"/>
  <c r="CO1103" i="4" s="1"/>
  <c r="S1103" i="14"/>
  <c r="T1103" i="14"/>
  <c r="B1104" i="14"/>
  <c r="A1104" i="14" s="1"/>
  <c r="C1104" i="14"/>
  <c r="D1104" i="14"/>
  <c r="E1104" i="14"/>
  <c r="H1104" i="14" s="1"/>
  <c r="F1104" i="14"/>
  <c r="G1104" i="14"/>
  <c r="M1104" i="14"/>
  <c r="Q1104" i="14"/>
  <c r="R1104" i="14"/>
  <c r="CO1104" i="4" s="1"/>
  <c r="S1104" i="14"/>
  <c r="T1104" i="14"/>
  <c r="B1105" i="14"/>
  <c r="C1105" i="14"/>
  <c r="D1105" i="14"/>
  <c r="E1105" i="14"/>
  <c r="F1105" i="14"/>
  <c r="G1105" i="14"/>
  <c r="M1105" i="14"/>
  <c r="Q1105" i="14"/>
  <c r="P1105" i="14" s="1"/>
  <c r="R1105" i="14"/>
  <c r="S1105" i="14"/>
  <c r="T1105" i="14"/>
  <c r="A1106" i="14"/>
  <c r="B1106" i="14"/>
  <c r="C1106" i="14"/>
  <c r="D1106" i="14"/>
  <c r="E1106" i="14"/>
  <c r="F1106" i="14"/>
  <c r="G1106" i="14"/>
  <c r="M1106" i="14"/>
  <c r="Q1106" i="14"/>
  <c r="P1106" i="14" s="1"/>
  <c r="O1106" i="14" s="1"/>
  <c r="R1106" i="14"/>
  <c r="S1106" i="14"/>
  <c r="T1106" i="14"/>
  <c r="A1107" i="14"/>
  <c r="B1107" i="14"/>
  <c r="C1107" i="14"/>
  <c r="D1107" i="14"/>
  <c r="E1107" i="14"/>
  <c r="H1107" i="14" s="1"/>
  <c r="F1107" i="14"/>
  <c r="G1107" i="14"/>
  <c r="M1107" i="14"/>
  <c r="Q1107" i="14"/>
  <c r="R1107" i="14"/>
  <c r="CO1107" i="4" s="1"/>
  <c r="S1107" i="14"/>
  <c r="T1107" i="14"/>
  <c r="B1108" i="14"/>
  <c r="A1108" i="14" s="1"/>
  <c r="C1108" i="14"/>
  <c r="D1108" i="14"/>
  <c r="E1108" i="14"/>
  <c r="H1108" i="14" s="1"/>
  <c r="F1108" i="14"/>
  <c r="G1108" i="14"/>
  <c r="M1108" i="14"/>
  <c r="Q1108" i="14"/>
  <c r="R1108" i="14"/>
  <c r="CO1108" i="4" s="1"/>
  <c r="S1108" i="14"/>
  <c r="T1108" i="14"/>
  <c r="B1109" i="14"/>
  <c r="C1109" i="14"/>
  <c r="D1109" i="14"/>
  <c r="E1109" i="14"/>
  <c r="H1109" i="14" s="1"/>
  <c r="F1109" i="14"/>
  <c r="G1109" i="14"/>
  <c r="M1109" i="14"/>
  <c r="Q1109" i="14"/>
  <c r="R1109" i="14"/>
  <c r="S1109" i="14"/>
  <c r="T1109" i="14"/>
  <c r="B1110" i="14"/>
  <c r="C1110" i="14"/>
  <c r="D1110" i="14"/>
  <c r="E1110" i="14"/>
  <c r="F1110" i="14"/>
  <c r="G1110" i="14"/>
  <c r="M1110" i="14"/>
  <c r="Q1110" i="14"/>
  <c r="R1110" i="14"/>
  <c r="CO1110" i="4" s="1"/>
  <c r="S1110" i="14"/>
  <c r="T1110" i="14"/>
  <c r="B1111" i="14"/>
  <c r="C1111" i="14"/>
  <c r="D1111" i="14"/>
  <c r="E1111" i="14"/>
  <c r="H1111" i="14" s="1"/>
  <c r="K1111" i="14" s="1"/>
  <c r="F1111" i="14"/>
  <c r="G1111" i="14"/>
  <c r="M1111" i="14"/>
  <c r="Q1111" i="14"/>
  <c r="P1111" i="14" s="1"/>
  <c r="R1111" i="14"/>
  <c r="S1111" i="14"/>
  <c r="T1111" i="14"/>
  <c r="A1112" i="14"/>
  <c r="B1112" i="14"/>
  <c r="C1112" i="14"/>
  <c r="D1112" i="14"/>
  <c r="E1112" i="14"/>
  <c r="H1112" i="14" s="1"/>
  <c r="K1112" i="14" s="1"/>
  <c r="F1112" i="14"/>
  <c r="G1112" i="14"/>
  <c r="M1112" i="14"/>
  <c r="Q1112" i="14"/>
  <c r="R1112" i="14"/>
  <c r="S1112" i="14"/>
  <c r="T1112" i="14"/>
  <c r="B1113" i="14"/>
  <c r="C1113" i="14"/>
  <c r="D1113" i="14"/>
  <c r="E1113" i="14"/>
  <c r="H1113" i="14" s="1"/>
  <c r="F1113" i="14"/>
  <c r="G1113" i="14"/>
  <c r="M1113" i="14"/>
  <c r="Q1113" i="14"/>
  <c r="R1113" i="14"/>
  <c r="CO1113" i="4" s="1"/>
  <c r="S1113" i="14"/>
  <c r="T1113" i="14"/>
  <c r="B1114" i="14"/>
  <c r="A1114" i="14" s="1"/>
  <c r="C1114" i="14"/>
  <c r="D1114" i="14"/>
  <c r="E1114" i="14"/>
  <c r="H1114" i="14" s="1"/>
  <c r="F1114" i="14"/>
  <c r="G1114" i="14"/>
  <c r="M1114" i="14"/>
  <c r="Q1114" i="14"/>
  <c r="R1114" i="14"/>
  <c r="CO1114" i="4" s="1"/>
  <c r="S1114" i="14"/>
  <c r="T1114" i="14"/>
  <c r="B1115" i="14"/>
  <c r="C1115" i="14"/>
  <c r="D1115" i="14"/>
  <c r="E1115" i="14"/>
  <c r="H1115" i="14" s="1"/>
  <c r="F1115" i="14"/>
  <c r="G1115" i="14"/>
  <c r="M1115" i="14"/>
  <c r="Q1115" i="14"/>
  <c r="R1115" i="14"/>
  <c r="S1115" i="14"/>
  <c r="T1115" i="14"/>
  <c r="B1116" i="14"/>
  <c r="C1116" i="14"/>
  <c r="D1116" i="14"/>
  <c r="E1116" i="14"/>
  <c r="H1116" i="14" s="1"/>
  <c r="F1116" i="14"/>
  <c r="G1116" i="14"/>
  <c r="M1116" i="14"/>
  <c r="Q1116" i="14"/>
  <c r="R1116" i="14"/>
  <c r="CO1116" i="4" s="1"/>
  <c r="S1116" i="14"/>
  <c r="T1116" i="14"/>
  <c r="B1117" i="14"/>
  <c r="A1117" i="14" s="1"/>
  <c r="C1117" i="14"/>
  <c r="D1117" i="14"/>
  <c r="E1117" i="14"/>
  <c r="H1117" i="14" s="1"/>
  <c r="F1117" i="14"/>
  <c r="G1117" i="14"/>
  <c r="M1117" i="14"/>
  <c r="Q1117" i="14"/>
  <c r="P1117" i="14" s="1"/>
  <c r="R1117" i="14"/>
  <c r="S1117" i="14"/>
  <c r="T1117" i="14"/>
  <c r="A1118" i="14"/>
  <c r="B1118" i="14"/>
  <c r="C1118" i="14"/>
  <c r="D1118" i="14"/>
  <c r="E1118" i="14"/>
  <c r="H1118" i="14" s="1"/>
  <c r="F1118" i="14"/>
  <c r="G1118" i="14"/>
  <c r="M1118" i="14"/>
  <c r="Q1118" i="14"/>
  <c r="R1118" i="14"/>
  <c r="S1118" i="14"/>
  <c r="T1118" i="14"/>
  <c r="B1119" i="14"/>
  <c r="C1119" i="14"/>
  <c r="D1119" i="14"/>
  <c r="E1119" i="14"/>
  <c r="H1119" i="14" s="1"/>
  <c r="F1119" i="14"/>
  <c r="G1119" i="14"/>
  <c r="M1119" i="14"/>
  <c r="Q1119" i="14"/>
  <c r="R1119" i="14"/>
  <c r="CO1119" i="4" s="1"/>
  <c r="S1119" i="14"/>
  <c r="T1119" i="14"/>
  <c r="B1120" i="14"/>
  <c r="C1120" i="14"/>
  <c r="D1120" i="14"/>
  <c r="E1120" i="14"/>
  <c r="H1120" i="14" s="1"/>
  <c r="K1120" i="14" s="1"/>
  <c r="F1120" i="14"/>
  <c r="G1120" i="14"/>
  <c r="M1120" i="14"/>
  <c r="Q1120" i="14"/>
  <c r="P1120" i="14" s="1"/>
  <c r="R1120" i="14"/>
  <c r="S1120" i="14"/>
  <c r="T1120" i="14"/>
  <c r="A1121" i="14"/>
  <c r="B1121" i="14"/>
  <c r="C1121" i="14"/>
  <c r="D1121" i="14"/>
  <c r="E1121" i="14"/>
  <c r="H1121" i="14" s="1"/>
  <c r="F1121" i="14"/>
  <c r="G1121" i="14"/>
  <c r="M1121" i="14"/>
  <c r="Q1121" i="14"/>
  <c r="R1121" i="14"/>
  <c r="CO1121" i="4" s="1"/>
  <c r="S1121" i="14"/>
  <c r="T1121" i="14"/>
  <c r="B1122" i="14"/>
  <c r="A1122" i="14" s="1"/>
  <c r="C1122" i="14"/>
  <c r="D1122" i="14"/>
  <c r="E1122" i="14"/>
  <c r="F1122" i="14"/>
  <c r="G1122" i="14"/>
  <c r="M1122" i="14"/>
  <c r="Q1122" i="14"/>
  <c r="R1122" i="14"/>
  <c r="CO1122" i="4" s="1"/>
  <c r="S1122" i="14"/>
  <c r="T1122" i="14"/>
  <c r="B1123" i="14"/>
  <c r="C1123" i="14"/>
  <c r="D1123" i="14"/>
  <c r="E1123" i="14"/>
  <c r="H1123" i="14" s="1"/>
  <c r="F1123" i="14"/>
  <c r="G1123" i="14"/>
  <c r="M1123" i="14"/>
  <c r="Q1123" i="14"/>
  <c r="R1123" i="14"/>
  <c r="S1123" i="14"/>
  <c r="T1123" i="14"/>
  <c r="B1124" i="14"/>
  <c r="C1124" i="14"/>
  <c r="D1124" i="14"/>
  <c r="E1124" i="14"/>
  <c r="H1124" i="14" s="1"/>
  <c r="F1124" i="14"/>
  <c r="G1124" i="14"/>
  <c r="M1124" i="14"/>
  <c r="Q1124" i="14"/>
  <c r="R1124" i="14"/>
  <c r="CO1124" i="4" s="1"/>
  <c r="S1124" i="14"/>
  <c r="T1124" i="14"/>
  <c r="B1125" i="14"/>
  <c r="C1125" i="14"/>
  <c r="D1125" i="14"/>
  <c r="E1125" i="14"/>
  <c r="H1125" i="14" s="1"/>
  <c r="F1125" i="14"/>
  <c r="G1125" i="14"/>
  <c r="M1125" i="14"/>
  <c r="Q1125" i="14"/>
  <c r="P1125" i="14" s="1"/>
  <c r="R1125" i="14"/>
  <c r="S1125" i="14"/>
  <c r="T1125" i="14"/>
  <c r="A1126" i="14"/>
  <c r="B1126" i="14"/>
  <c r="C1126" i="14"/>
  <c r="D1126" i="14"/>
  <c r="E1126" i="14"/>
  <c r="H1126" i="14" s="1"/>
  <c r="K1126" i="14" s="1"/>
  <c r="F1126" i="14"/>
  <c r="G1126" i="14"/>
  <c r="M1126" i="14"/>
  <c r="Q1126" i="14"/>
  <c r="R1126" i="14"/>
  <c r="S1126" i="14"/>
  <c r="T1126" i="14"/>
  <c r="B1127" i="14"/>
  <c r="C1127" i="14"/>
  <c r="D1127" i="14"/>
  <c r="E1127" i="14"/>
  <c r="H1127" i="14" s="1"/>
  <c r="F1127" i="14"/>
  <c r="G1127" i="14"/>
  <c r="M1127" i="14"/>
  <c r="Q1127" i="14"/>
  <c r="R1127" i="14"/>
  <c r="CO1127" i="4" s="1"/>
  <c r="S1127" i="14"/>
  <c r="T1127" i="14"/>
  <c r="B1128" i="14"/>
  <c r="C1128" i="14"/>
  <c r="D1128" i="14"/>
  <c r="E1128" i="14"/>
  <c r="H1128" i="14" s="1"/>
  <c r="F1128" i="14"/>
  <c r="G1128" i="14"/>
  <c r="M1128" i="14"/>
  <c r="Q1128" i="14"/>
  <c r="P1128" i="14" s="1"/>
  <c r="R1128" i="14"/>
  <c r="S1128" i="14"/>
  <c r="T1128" i="14"/>
  <c r="A1129" i="14"/>
  <c r="B1129" i="14"/>
  <c r="C1129" i="14"/>
  <c r="D1129" i="14"/>
  <c r="E1129" i="14"/>
  <c r="H1129" i="14" s="1"/>
  <c r="F1129" i="14"/>
  <c r="G1129" i="14"/>
  <c r="M1129" i="14"/>
  <c r="Q1129" i="14"/>
  <c r="R1129" i="14"/>
  <c r="CO1129" i="4" s="1"/>
  <c r="S1129" i="14"/>
  <c r="T1129" i="14"/>
  <c r="B1130" i="14"/>
  <c r="A1130" i="14" s="1"/>
  <c r="C1130" i="14"/>
  <c r="D1130" i="14"/>
  <c r="E1130" i="14"/>
  <c r="H1130" i="14" s="1"/>
  <c r="F1130" i="14"/>
  <c r="G1130" i="14"/>
  <c r="M1130" i="14"/>
  <c r="Q1130" i="14"/>
  <c r="R1130" i="14"/>
  <c r="CO1130" i="4" s="1"/>
  <c r="S1130" i="14"/>
  <c r="T1130" i="14"/>
  <c r="B1131" i="14"/>
  <c r="C1131" i="14"/>
  <c r="D1131" i="14"/>
  <c r="E1131" i="14"/>
  <c r="H1131" i="14" s="1"/>
  <c r="F1131" i="14"/>
  <c r="G1131" i="14"/>
  <c r="M1131" i="14"/>
  <c r="Q1131" i="14"/>
  <c r="R1131" i="14"/>
  <c r="S1131" i="14"/>
  <c r="T1131" i="14"/>
  <c r="B1132" i="14"/>
  <c r="C1132" i="14"/>
  <c r="D1132" i="14"/>
  <c r="E1132" i="14"/>
  <c r="H1132" i="14" s="1"/>
  <c r="F1132" i="14"/>
  <c r="G1132" i="14"/>
  <c r="M1132" i="14"/>
  <c r="Q1132" i="14"/>
  <c r="R1132" i="14"/>
  <c r="CO1132" i="4" s="1"/>
  <c r="S1132" i="14"/>
  <c r="T1132" i="14"/>
  <c r="B1133" i="14"/>
  <c r="A1133" i="14" s="1"/>
  <c r="C1133" i="14"/>
  <c r="D1133" i="14"/>
  <c r="E1133" i="14"/>
  <c r="F1133" i="14"/>
  <c r="G1133" i="14"/>
  <c r="M1133" i="14"/>
  <c r="Q1133" i="14"/>
  <c r="R1133" i="14"/>
  <c r="CO1133" i="4" s="1"/>
  <c r="S1133" i="14"/>
  <c r="T1133" i="14"/>
  <c r="B1134" i="14"/>
  <c r="A1134" i="14" s="1"/>
  <c r="C1134" i="14"/>
  <c r="D1134" i="14"/>
  <c r="E1134" i="14"/>
  <c r="H1134" i="14" s="1"/>
  <c r="F1134" i="14"/>
  <c r="G1134" i="14"/>
  <c r="M1134" i="14"/>
  <c r="Q1134" i="14"/>
  <c r="R1134" i="14"/>
  <c r="CO1134" i="4" s="1"/>
  <c r="S1134" i="14"/>
  <c r="T1134" i="14"/>
  <c r="B1135" i="14"/>
  <c r="C1135" i="14"/>
  <c r="D1135" i="14"/>
  <c r="E1135" i="14"/>
  <c r="H1135" i="14" s="1"/>
  <c r="F1135" i="14"/>
  <c r="G1135" i="14"/>
  <c r="M1135" i="14"/>
  <c r="Q1135" i="14"/>
  <c r="R1135" i="14"/>
  <c r="S1135" i="14"/>
  <c r="T1135" i="14"/>
  <c r="B1136" i="14"/>
  <c r="C1136" i="14"/>
  <c r="D1136" i="14"/>
  <c r="E1136" i="14"/>
  <c r="H1136" i="14" s="1"/>
  <c r="F1136" i="14"/>
  <c r="G1136" i="14"/>
  <c r="M1136" i="14"/>
  <c r="Q1136" i="14"/>
  <c r="R1136" i="14"/>
  <c r="CO1136" i="4" s="1"/>
  <c r="S1136" i="14"/>
  <c r="T1136" i="14"/>
  <c r="B1137" i="14"/>
  <c r="A1137" i="14" s="1"/>
  <c r="C1137" i="14"/>
  <c r="D1137" i="14"/>
  <c r="E1137" i="14"/>
  <c r="F1137" i="14"/>
  <c r="G1137" i="14"/>
  <c r="M1137" i="14"/>
  <c r="Q1137" i="14"/>
  <c r="R1137" i="14"/>
  <c r="CO1137" i="4" s="1"/>
  <c r="S1137" i="14"/>
  <c r="T1137" i="14"/>
  <c r="B1138" i="14"/>
  <c r="A1138" i="14" s="1"/>
  <c r="C1138" i="14"/>
  <c r="D1138" i="14"/>
  <c r="E1138" i="14"/>
  <c r="H1138" i="14" s="1"/>
  <c r="F1138" i="14"/>
  <c r="G1138" i="14"/>
  <c r="M1138" i="14"/>
  <c r="Q1138" i="14"/>
  <c r="R1138" i="14"/>
  <c r="CO1138" i="4" s="1"/>
  <c r="S1138" i="14"/>
  <c r="T1138" i="14"/>
  <c r="B1139" i="14"/>
  <c r="C1139" i="14"/>
  <c r="D1139" i="14"/>
  <c r="E1139" i="14"/>
  <c r="H1139" i="14" s="1"/>
  <c r="F1139" i="14"/>
  <c r="G1139" i="14"/>
  <c r="M1139" i="14"/>
  <c r="Q1139" i="14"/>
  <c r="R1139" i="14"/>
  <c r="S1139" i="14"/>
  <c r="T1139" i="14"/>
  <c r="B1140" i="14"/>
  <c r="C1140" i="14"/>
  <c r="D1140" i="14"/>
  <c r="E1140" i="14"/>
  <c r="H1140" i="14" s="1"/>
  <c r="F1140" i="14"/>
  <c r="G1140" i="14"/>
  <c r="M1140" i="14"/>
  <c r="Q1140" i="14"/>
  <c r="R1140" i="14"/>
  <c r="CO1140" i="4" s="1"/>
  <c r="S1140" i="14"/>
  <c r="T1140" i="14"/>
  <c r="B1141" i="14"/>
  <c r="A1141" i="14" s="1"/>
  <c r="C1141" i="14"/>
  <c r="D1141" i="14"/>
  <c r="E1141" i="14"/>
  <c r="F1141" i="14"/>
  <c r="G1141" i="14"/>
  <c r="M1141" i="14"/>
  <c r="Q1141" i="14"/>
  <c r="R1141" i="14"/>
  <c r="CO1141" i="4" s="1"/>
  <c r="S1141" i="14"/>
  <c r="T1141" i="14"/>
  <c r="B1142" i="14"/>
  <c r="A1142" i="14" s="1"/>
  <c r="C1142" i="14"/>
  <c r="D1142" i="14"/>
  <c r="E1142" i="14"/>
  <c r="F1142" i="14"/>
  <c r="G1142" i="14"/>
  <c r="M1142" i="14"/>
  <c r="Q1142" i="14"/>
  <c r="R1142" i="14"/>
  <c r="CO1142" i="4" s="1"/>
  <c r="S1142" i="14"/>
  <c r="T1142" i="14"/>
  <c r="B1143" i="14"/>
  <c r="C1143" i="14"/>
  <c r="D1143" i="14"/>
  <c r="E1143" i="14"/>
  <c r="F1143" i="14"/>
  <c r="G1143" i="14"/>
  <c r="M1143" i="14"/>
  <c r="Q1143" i="14"/>
  <c r="R1143" i="14"/>
  <c r="S1143" i="14"/>
  <c r="T1143" i="14"/>
  <c r="B1144" i="14"/>
  <c r="C1144" i="14"/>
  <c r="D1144" i="14"/>
  <c r="E1144" i="14"/>
  <c r="H1144" i="14" s="1"/>
  <c r="F1144" i="14"/>
  <c r="G1144" i="14"/>
  <c r="M1144" i="14"/>
  <c r="Q1144" i="14"/>
  <c r="R1144" i="14"/>
  <c r="S1144" i="14"/>
  <c r="T1144" i="14"/>
  <c r="B1145" i="14"/>
  <c r="C1145" i="14"/>
  <c r="D1145" i="14"/>
  <c r="E1145" i="14"/>
  <c r="H1145" i="14" s="1"/>
  <c r="F1145" i="14"/>
  <c r="G1145" i="14"/>
  <c r="M1145" i="14"/>
  <c r="Q1145" i="14"/>
  <c r="R1145" i="14"/>
  <c r="S1145" i="14"/>
  <c r="T1145" i="14"/>
  <c r="B1146" i="14"/>
  <c r="C1146" i="14"/>
  <c r="D1146" i="14"/>
  <c r="E1146" i="14"/>
  <c r="H1146" i="14" s="1"/>
  <c r="N1146" i="14" s="1"/>
  <c r="F1146" i="14"/>
  <c r="G1146" i="14"/>
  <c r="M1146" i="14"/>
  <c r="Q1146" i="14"/>
  <c r="R1146" i="14"/>
  <c r="S1146" i="14"/>
  <c r="T1146" i="14"/>
  <c r="B1147" i="14"/>
  <c r="C1147" i="14"/>
  <c r="D1147" i="14"/>
  <c r="E1147" i="14"/>
  <c r="H1147" i="14" s="1"/>
  <c r="F1147" i="14"/>
  <c r="G1147" i="14"/>
  <c r="M1147" i="14"/>
  <c r="Q1147" i="14"/>
  <c r="R1147" i="14"/>
  <c r="S1147" i="14"/>
  <c r="T1147" i="14"/>
  <c r="B1148" i="14"/>
  <c r="C1148" i="14"/>
  <c r="D1148" i="14"/>
  <c r="E1148" i="14"/>
  <c r="F1148" i="14"/>
  <c r="G1148" i="14"/>
  <c r="M1148" i="14"/>
  <c r="Q1148" i="14"/>
  <c r="R1148" i="14"/>
  <c r="S1148" i="14"/>
  <c r="T1148" i="14"/>
  <c r="B1149" i="14"/>
  <c r="C1149" i="14"/>
  <c r="D1149" i="14"/>
  <c r="E1149" i="14"/>
  <c r="F1149" i="14"/>
  <c r="G1149" i="14"/>
  <c r="M1149" i="14"/>
  <c r="Q1149" i="14"/>
  <c r="R1149" i="14"/>
  <c r="S1149" i="14"/>
  <c r="T1149" i="14"/>
  <c r="B1150" i="14"/>
  <c r="C1150" i="14"/>
  <c r="D1150" i="14"/>
  <c r="E1150" i="14"/>
  <c r="H1150" i="14" s="1"/>
  <c r="F1150" i="14"/>
  <c r="G1150" i="14"/>
  <c r="M1150" i="14"/>
  <c r="Q1150" i="14"/>
  <c r="R1150" i="14"/>
  <c r="S1150" i="14"/>
  <c r="T1150" i="14"/>
  <c r="B1151" i="14"/>
  <c r="C1151" i="14"/>
  <c r="D1151" i="14"/>
  <c r="E1151" i="14"/>
  <c r="H1151" i="14" s="1"/>
  <c r="F1151" i="14"/>
  <c r="G1151" i="14"/>
  <c r="M1151" i="14"/>
  <c r="Q1151" i="14"/>
  <c r="R1151" i="14"/>
  <c r="S1151" i="14"/>
  <c r="T1151" i="14"/>
  <c r="B1152" i="14"/>
  <c r="C1152" i="14"/>
  <c r="D1152" i="14"/>
  <c r="E1152" i="14"/>
  <c r="H1152" i="14" s="1"/>
  <c r="F1152" i="14"/>
  <c r="G1152" i="14"/>
  <c r="M1152" i="14"/>
  <c r="Q1152" i="14"/>
  <c r="R1152" i="14"/>
  <c r="S1152" i="14"/>
  <c r="T1152" i="14"/>
  <c r="B1153" i="14"/>
  <c r="C1153" i="14"/>
  <c r="D1153" i="14"/>
  <c r="E1153" i="14"/>
  <c r="F1153" i="14"/>
  <c r="G1153" i="14"/>
  <c r="M1153" i="14"/>
  <c r="Q1153" i="14"/>
  <c r="R1153" i="14"/>
  <c r="S1153" i="14"/>
  <c r="T1153" i="14"/>
  <c r="B1154" i="14"/>
  <c r="C1154" i="14"/>
  <c r="D1154" i="14"/>
  <c r="E1154" i="14"/>
  <c r="H1154" i="14" s="1"/>
  <c r="F1154" i="14"/>
  <c r="G1154" i="14"/>
  <c r="M1154" i="14"/>
  <c r="Q1154" i="14"/>
  <c r="R1154" i="14"/>
  <c r="S1154" i="14"/>
  <c r="T1154" i="14"/>
  <c r="B1155" i="14"/>
  <c r="C1155" i="14"/>
  <c r="D1155" i="14"/>
  <c r="E1155" i="14"/>
  <c r="H1155" i="14" s="1"/>
  <c r="F1155" i="14"/>
  <c r="G1155" i="14"/>
  <c r="M1155" i="14"/>
  <c r="Q1155" i="14"/>
  <c r="R1155" i="14"/>
  <c r="S1155" i="14"/>
  <c r="T1155" i="14"/>
  <c r="B1156" i="14"/>
  <c r="C1156" i="14"/>
  <c r="D1156" i="14"/>
  <c r="E1156" i="14"/>
  <c r="F1156" i="14"/>
  <c r="G1156" i="14"/>
  <c r="M1156" i="14"/>
  <c r="Q1156" i="14"/>
  <c r="R1156" i="14"/>
  <c r="S1156" i="14"/>
  <c r="T1156" i="14"/>
  <c r="B1157" i="14"/>
  <c r="C1157" i="14"/>
  <c r="D1157" i="14"/>
  <c r="E1157" i="14"/>
  <c r="F1157" i="14"/>
  <c r="G1157" i="14"/>
  <c r="M1157" i="14"/>
  <c r="Q1157" i="14"/>
  <c r="R1157" i="14"/>
  <c r="S1157" i="14"/>
  <c r="T1157" i="14"/>
  <c r="B1158" i="14"/>
  <c r="C1158" i="14"/>
  <c r="D1158" i="14"/>
  <c r="E1158" i="14"/>
  <c r="H1158" i="14" s="1"/>
  <c r="F1158" i="14"/>
  <c r="G1158" i="14"/>
  <c r="M1158" i="14"/>
  <c r="Q1158" i="14"/>
  <c r="R1158" i="14"/>
  <c r="S1158" i="14"/>
  <c r="T1158" i="14"/>
  <c r="B1159" i="14"/>
  <c r="C1159" i="14"/>
  <c r="D1159" i="14"/>
  <c r="E1159" i="14"/>
  <c r="H1159" i="14" s="1"/>
  <c r="F1159" i="14"/>
  <c r="G1159" i="14"/>
  <c r="M1159" i="14"/>
  <c r="Q1159" i="14"/>
  <c r="R1159" i="14"/>
  <c r="S1159" i="14"/>
  <c r="T1159" i="14"/>
  <c r="B1160" i="14"/>
  <c r="C1160" i="14"/>
  <c r="D1160" i="14"/>
  <c r="E1160" i="14"/>
  <c r="H1160" i="14" s="1"/>
  <c r="F1160" i="14"/>
  <c r="G1160" i="14"/>
  <c r="M1160" i="14"/>
  <c r="Q1160" i="14"/>
  <c r="R1160" i="14"/>
  <c r="S1160" i="14"/>
  <c r="T1160" i="14"/>
  <c r="B1161" i="14"/>
  <c r="C1161" i="14"/>
  <c r="D1161" i="14"/>
  <c r="E1161" i="14"/>
  <c r="H1161" i="14" s="1"/>
  <c r="F1161" i="14"/>
  <c r="G1161" i="14"/>
  <c r="M1161" i="14"/>
  <c r="Q1161" i="14"/>
  <c r="R1161" i="14"/>
  <c r="S1161" i="14"/>
  <c r="T1161" i="14"/>
  <c r="B1162" i="14"/>
  <c r="C1162" i="14"/>
  <c r="D1162" i="14"/>
  <c r="E1162" i="14"/>
  <c r="H1162" i="14" s="1"/>
  <c r="F1162" i="14"/>
  <c r="G1162" i="14"/>
  <c r="M1162" i="14"/>
  <c r="Q1162" i="14"/>
  <c r="R1162" i="14"/>
  <c r="S1162" i="14"/>
  <c r="T1162" i="14"/>
  <c r="B1163" i="14"/>
  <c r="C1163" i="14"/>
  <c r="D1163" i="14"/>
  <c r="E1163" i="14"/>
  <c r="H1163" i="14" s="1"/>
  <c r="F1163" i="14"/>
  <c r="G1163" i="14"/>
  <c r="M1163" i="14"/>
  <c r="Q1163" i="14"/>
  <c r="R1163" i="14"/>
  <c r="S1163" i="14"/>
  <c r="T1163" i="14"/>
  <c r="B1164" i="14"/>
  <c r="C1164" i="14"/>
  <c r="D1164" i="14"/>
  <c r="E1164" i="14"/>
  <c r="H1164" i="14" s="1"/>
  <c r="F1164" i="14"/>
  <c r="G1164" i="14"/>
  <c r="M1164" i="14"/>
  <c r="Q1164" i="14"/>
  <c r="R1164" i="14"/>
  <c r="S1164" i="14"/>
  <c r="T1164" i="14"/>
  <c r="B1165" i="14"/>
  <c r="C1165" i="14"/>
  <c r="D1165" i="14"/>
  <c r="E1165" i="14"/>
  <c r="H1165" i="14" s="1"/>
  <c r="F1165" i="14"/>
  <c r="G1165" i="14"/>
  <c r="M1165" i="14"/>
  <c r="Q1165" i="14"/>
  <c r="R1165" i="14"/>
  <c r="S1165" i="14"/>
  <c r="T1165" i="14"/>
  <c r="B1166" i="14"/>
  <c r="C1166" i="14"/>
  <c r="D1166" i="14"/>
  <c r="E1166" i="14"/>
  <c r="H1166" i="14" s="1"/>
  <c r="F1166" i="14"/>
  <c r="G1166" i="14"/>
  <c r="M1166" i="14"/>
  <c r="Q1166" i="14"/>
  <c r="R1166" i="14"/>
  <c r="S1166" i="14"/>
  <c r="T1166" i="14"/>
  <c r="B1167" i="14"/>
  <c r="C1167" i="14"/>
  <c r="D1167" i="14"/>
  <c r="E1167" i="14"/>
  <c r="F1167" i="14"/>
  <c r="G1167" i="14"/>
  <c r="M1167" i="14"/>
  <c r="Q1167" i="14"/>
  <c r="R1167" i="14"/>
  <c r="S1167" i="14"/>
  <c r="T1167" i="14"/>
  <c r="B1168" i="14"/>
  <c r="C1168" i="14"/>
  <c r="D1168" i="14"/>
  <c r="E1168" i="14"/>
  <c r="H1168" i="14" s="1"/>
  <c r="F1168" i="14"/>
  <c r="G1168" i="14"/>
  <c r="M1168" i="14"/>
  <c r="Q1168" i="14"/>
  <c r="R1168" i="14"/>
  <c r="S1168" i="14"/>
  <c r="T1168" i="14"/>
  <c r="B1169" i="14"/>
  <c r="C1169" i="14"/>
  <c r="D1169" i="14"/>
  <c r="E1169" i="14"/>
  <c r="H1169" i="14" s="1"/>
  <c r="F1169" i="14"/>
  <c r="G1169" i="14"/>
  <c r="M1169" i="14"/>
  <c r="Q1169" i="14"/>
  <c r="R1169" i="14"/>
  <c r="S1169" i="14"/>
  <c r="T1169" i="14"/>
  <c r="B1170" i="14"/>
  <c r="C1170" i="14"/>
  <c r="D1170" i="14"/>
  <c r="E1170" i="14"/>
  <c r="H1170" i="14" s="1"/>
  <c r="F1170" i="14"/>
  <c r="G1170" i="14"/>
  <c r="M1170" i="14"/>
  <c r="Q1170" i="14"/>
  <c r="R1170" i="14"/>
  <c r="S1170" i="14"/>
  <c r="T1170" i="14"/>
  <c r="B1171" i="14"/>
  <c r="C1171" i="14"/>
  <c r="D1171" i="14"/>
  <c r="E1171" i="14"/>
  <c r="H1171" i="14" s="1"/>
  <c r="F1171" i="14"/>
  <c r="G1171" i="14"/>
  <c r="M1171" i="14"/>
  <c r="Q1171" i="14"/>
  <c r="R1171" i="14"/>
  <c r="S1171" i="14"/>
  <c r="T1171" i="14"/>
  <c r="B1172" i="14"/>
  <c r="C1172" i="14"/>
  <c r="D1172" i="14"/>
  <c r="E1172" i="14"/>
  <c r="H1172" i="14" s="1"/>
  <c r="F1172" i="14"/>
  <c r="G1172" i="14"/>
  <c r="M1172" i="14"/>
  <c r="Q1172" i="14"/>
  <c r="R1172" i="14"/>
  <c r="S1172" i="14"/>
  <c r="T1172" i="14"/>
  <c r="B1173" i="14"/>
  <c r="C1173" i="14"/>
  <c r="D1173" i="14"/>
  <c r="E1173" i="14"/>
  <c r="H1173" i="14" s="1"/>
  <c r="F1173" i="14"/>
  <c r="G1173" i="14"/>
  <c r="M1173" i="14"/>
  <c r="Q1173" i="14"/>
  <c r="R1173" i="14"/>
  <c r="S1173" i="14"/>
  <c r="T1173" i="14"/>
  <c r="B1174" i="14"/>
  <c r="C1174" i="14"/>
  <c r="D1174" i="14"/>
  <c r="E1174" i="14"/>
  <c r="H1174" i="14" s="1"/>
  <c r="F1174" i="14"/>
  <c r="G1174" i="14"/>
  <c r="M1174" i="14"/>
  <c r="Q1174" i="14"/>
  <c r="R1174" i="14"/>
  <c r="S1174" i="14"/>
  <c r="T1174" i="14"/>
  <c r="B1175" i="14"/>
  <c r="C1175" i="14"/>
  <c r="D1175" i="14"/>
  <c r="E1175" i="14"/>
  <c r="H1175" i="14" s="1"/>
  <c r="F1175" i="14"/>
  <c r="G1175" i="14"/>
  <c r="M1175" i="14"/>
  <c r="Q1175" i="14"/>
  <c r="R1175" i="14"/>
  <c r="S1175" i="14"/>
  <c r="T1175" i="14"/>
  <c r="B1176" i="14"/>
  <c r="C1176" i="14"/>
  <c r="D1176" i="14"/>
  <c r="E1176" i="14"/>
  <c r="H1176" i="14" s="1"/>
  <c r="F1176" i="14"/>
  <c r="G1176" i="14"/>
  <c r="M1176" i="14"/>
  <c r="Q1176" i="14"/>
  <c r="R1176" i="14"/>
  <c r="S1176" i="14"/>
  <c r="T1176" i="14"/>
  <c r="B1177" i="14"/>
  <c r="C1177" i="14"/>
  <c r="D1177" i="14"/>
  <c r="E1177" i="14"/>
  <c r="F1177" i="14"/>
  <c r="G1177" i="14"/>
  <c r="M1177" i="14"/>
  <c r="Q1177" i="14"/>
  <c r="R1177" i="14"/>
  <c r="S1177" i="14"/>
  <c r="T1177" i="14"/>
  <c r="B1178" i="14"/>
  <c r="C1178" i="14"/>
  <c r="D1178" i="14"/>
  <c r="E1178" i="14"/>
  <c r="H1178" i="14" s="1"/>
  <c r="F1178" i="14"/>
  <c r="G1178" i="14"/>
  <c r="M1178" i="14"/>
  <c r="Q1178" i="14"/>
  <c r="R1178" i="14"/>
  <c r="S1178" i="14"/>
  <c r="T1178" i="14"/>
  <c r="B1179" i="14"/>
  <c r="C1179" i="14"/>
  <c r="D1179" i="14"/>
  <c r="E1179" i="14"/>
  <c r="H1179" i="14" s="1"/>
  <c r="F1179" i="14"/>
  <c r="G1179" i="14"/>
  <c r="M1179" i="14"/>
  <c r="Q1179" i="14"/>
  <c r="R1179" i="14"/>
  <c r="S1179" i="14"/>
  <c r="T1179" i="14"/>
  <c r="B1180" i="14"/>
  <c r="C1180" i="14"/>
  <c r="D1180" i="14"/>
  <c r="E1180" i="14"/>
  <c r="H1180" i="14" s="1"/>
  <c r="F1180" i="14"/>
  <c r="G1180" i="14"/>
  <c r="M1180" i="14"/>
  <c r="Q1180" i="14"/>
  <c r="R1180" i="14"/>
  <c r="S1180" i="14"/>
  <c r="T1180" i="14"/>
  <c r="B1181" i="14"/>
  <c r="C1181" i="14"/>
  <c r="D1181" i="14"/>
  <c r="E1181" i="14"/>
  <c r="H1181" i="14" s="1"/>
  <c r="F1181" i="14"/>
  <c r="G1181" i="14"/>
  <c r="M1181" i="14"/>
  <c r="Q1181" i="14"/>
  <c r="R1181" i="14"/>
  <c r="S1181" i="14"/>
  <c r="T1181" i="14"/>
  <c r="B1182" i="14"/>
  <c r="C1182" i="14"/>
  <c r="D1182" i="14"/>
  <c r="E1182" i="14"/>
  <c r="H1182" i="14" s="1"/>
  <c r="F1182" i="14"/>
  <c r="G1182" i="14"/>
  <c r="M1182" i="14"/>
  <c r="Q1182" i="14"/>
  <c r="R1182" i="14"/>
  <c r="S1182" i="14"/>
  <c r="T1182" i="14"/>
  <c r="B1183" i="14"/>
  <c r="C1183" i="14"/>
  <c r="D1183" i="14"/>
  <c r="E1183" i="14"/>
  <c r="H1183" i="14" s="1"/>
  <c r="F1183" i="14"/>
  <c r="G1183" i="14"/>
  <c r="M1183" i="14"/>
  <c r="Q1183" i="14"/>
  <c r="R1183" i="14"/>
  <c r="S1183" i="14"/>
  <c r="T1183" i="14"/>
  <c r="B1184" i="14"/>
  <c r="C1184" i="14"/>
  <c r="D1184" i="14"/>
  <c r="E1184" i="14"/>
  <c r="F1184" i="14"/>
  <c r="G1184" i="14"/>
  <c r="M1184" i="14"/>
  <c r="Q1184" i="14"/>
  <c r="R1184" i="14"/>
  <c r="S1184" i="14"/>
  <c r="T1184" i="14"/>
  <c r="B1185" i="14"/>
  <c r="C1185" i="14"/>
  <c r="D1185" i="14"/>
  <c r="E1185" i="14"/>
  <c r="H1185" i="14" s="1"/>
  <c r="F1185" i="14"/>
  <c r="G1185" i="14"/>
  <c r="M1185" i="14"/>
  <c r="Q1185" i="14"/>
  <c r="R1185" i="14"/>
  <c r="S1185" i="14"/>
  <c r="T1185" i="14"/>
  <c r="B1186" i="14"/>
  <c r="C1186" i="14"/>
  <c r="D1186" i="14"/>
  <c r="E1186" i="14"/>
  <c r="H1186" i="14" s="1"/>
  <c r="F1186" i="14"/>
  <c r="G1186" i="14"/>
  <c r="M1186" i="14"/>
  <c r="Q1186" i="14"/>
  <c r="R1186" i="14"/>
  <c r="S1186" i="14"/>
  <c r="T1186" i="14"/>
  <c r="B1187" i="14"/>
  <c r="C1187" i="14"/>
  <c r="D1187" i="14"/>
  <c r="E1187" i="14"/>
  <c r="H1187" i="14" s="1"/>
  <c r="F1187" i="14"/>
  <c r="G1187" i="14"/>
  <c r="M1187" i="14"/>
  <c r="Q1187" i="14"/>
  <c r="R1187" i="14"/>
  <c r="S1187" i="14"/>
  <c r="T1187" i="14"/>
  <c r="B1188" i="14"/>
  <c r="C1188" i="14"/>
  <c r="D1188" i="14"/>
  <c r="E1188" i="14"/>
  <c r="H1188" i="14" s="1"/>
  <c r="F1188" i="14"/>
  <c r="G1188" i="14"/>
  <c r="M1188" i="14"/>
  <c r="Q1188" i="14"/>
  <c r="R1188" i="14"/>
  <c r="S1188" i="14"/>
  <c r="T1188" i="14"/>
  <c r="B1189" i="14"/>
  <c r="C1189" i="14"/>
  <c r="D1189" i="14"/>
  <c r="E1189" i="14"/>
  <c r="H1189" i="14" s="1"/>
  <c r="F1189" i="14"/>
  <c r="G1189" i="14"/>
  <c r="M1189" i="14"/>
  <c r="Q1189" i="14"/>
  <c r="R1189" i="14"/>
  <c r="S1189" i="14"/>
  <c r="T1189" i="14"/>
  <c r="B1190" i="14"/>
  <c r="C1190" i="14"/>
  <c r="D1190" i="14"/>
  <c r="E1190" i="14"/>
  <c r="H1190" i="14" s="1"/>
  <c r="F1190" i="14"/>
  <c r="G1190" i="14"/>
  <c r="M1190" i="14"/>
  <c r="Q1190" i="14"/>
  <c r="R1190" i="14"/>
  <c r="S1190" i="14"/>
  <c r="T1190" i="14"/>
  <c r="B1191" i="14"/>
  <c r="C1191" i="14"/>
  <c r="D1191" i="14"/>
  <c r="E1191" i="14"/>
  <c r="H1191" i="14" s="1"/>
  <c r="F1191" i="14"/>
  <c r="G1191" i="14"/>
  <c r="M1191" i="14"/>
  <c r="Q1191" i="14"/>
  <c r="R1191" i="14"/>
  <c r="S1191" i="14"/>
  <c r="T1191" i="14"/>
  <c r="B1192" i="14"/>
  <c r="C1192" i="14"/>
  <c r="D1192" i="14"/>
  <c r="E1192" i="14"/>
  <c r="H1192" i="14" s="1"/>
  <c r="F1192" i="14"/>
  <c r="G1192" i="14"/>
  <c r="M1192" i="14"/>
  <c r="Q1192" i="14"/>
  <c r="R1192" i="14"/>
  <c r="S1192" i="14"/>
  <c r="T1192" i="14"/>
  <c r="B1193" i="14"/>
  <c r="C1193" i="14"/>
  <c r="D1193" i="14"/>
  <c r="E1193" i="14"/>
  <c r="H1193" i="14" s="1"/>
  <c r="F1193" i="14"/>
  <c r="G1193" i="14"/>
  <c r="M1193" i="14"/>
  <c r="Q1193" i="14"/>
  <c r="R1193" i="14"/>
  <c r="S1193" i="14"/>
  <c r="T1193" i="14"/>
  <c r="B1194" i="14"/>
  <c r="C1194" i="14"/>
  <c r="D1194" i="14"/>
  <c r="E1194" i="14"/>
  <c r="H1194" i="14" s="1"/>
  <c r="F1194" i="14"/>
  <c r="G1194" i="14"/>
  <c r="M1194" i="14"/>
  <c r="Q1194" i="14"/>
  <c r="R1194" i="14"/>
  <c r="S1194" i="14"/>
  <c r="T1194" i="14"/>
  <c r="B1195" i="14"/>
  <c r="C1195" i="14"/>
  <c r="D1195" i="14"/>
  <c r="E1195" i="14"/>
  <c r="F1195" i="14"/>
  <c r="G1195" i="14"/>
  <c r="M1195" i="14"/>
  <c r="Q1195" i="14"/>
  <c r="R1195" i="14"/>
  <c r="S1195" i="14"/>
  <c r="T1195" i="14"/>
  <c r="B1196" i="14"/>
  <c r="C1196" i="14"/>
  <c r="D1196" i="14"/>
  <c r="E1196" i="14"/>
  <c r="F1196" i="14"/>
  <c r="G1196" i="14"/>
  <c r="M1196" i="14"/>
  <c r="Q1196" i="14"/>
  <c r="R1196" i="14"/>
  <c r="CO1196" i="4" s="1"/>
  <c r="S1196" i="14"/>
  <c r="T1196" i="14"/>
  <c r="B1197" i="14"/>
  <c r="C1197" i="14"/>
  <c r="D1197" i="14"/>
  <c r="E1197" i="14"/>
  <c r="H1197" i="14" s="1"/>
  <c r="N1197" i="14" s="1"/>
  <c r="F1197" i="14"/>
  <c r="G1197" i="14"/>
  <c r="M1197" i="14"/>
  <c r="Q1197" i="14"/>
  <c r="P1197" i="14" s="1"/>
  <c r="R1197" i="14"/>
  <c r="S1197" i="14"/>
  <c r="T1197" i="14"/>
  <c r="B1198" i="14"/>
  <c r="C1198" i="14"/>
  <c r="D1198" i="14"/>
  <c r="E1198" i="14"/>
  <c r="H1198" i="14" s="1"/>
  <c r="F1198" i="14"/>
  <c r="G1198" i="14"/>
  <c r="M1198" i="14"/>
  <c r="Q1198" i="14"/>
  <c r="R1198" i="14"/>
  <c r="CO1198" i="4" s="1"/>
  <c r="S1198" i="14"/>
  <c r="T1198" i="14"/>
  <c r="B1199" i="14"/>
  <c r="C1199" i="14"/>
  <c r="D1199" i="14"/>
  <c r="E1199" i="14"/>
  <c r="H1199" i="14" s="1"/>
  <c r="N1199" i="14" s="1"/>
  <c r="F1199" i="14"/>
  <c r="G1199" i="14"/>
  <c r="M1199" i="14"/>
  <c r="Q1199" i="14"/>
  <c r="P1199" i="14" s="1"/>
  <c r="R1199" i="14"/>
  <c r="S1199" i="14"/>
  <c r="T1199" i="14"/>
  <c r="B1200" i="14"/>
  <c r="C1200" i="14"/>
  <c r="D1200" i="14"/>
  <c r="E1200" i="14"/>
  <c r="H1200" i="14" s="1"/>
  <c r="F1200" i="14"/>
  <c r="G1200" i="14"/>
  <c r="M1200" i="14"/>
  <c r="Q1200" i="14"/>
  <c r="R1200" i="14"/>
  <c r="CO1200" i="4" s="1"/>
  <c r="S1200" i="14"/>
  <c r="T1200" i="14"/>
  <c r="B1201" i="14"/>
  <c r="C1201" i="14"/>
  <c r="D1201" i="14"/>
  <c r="E1201" i="14"/>
  <c r="H1201" i="14" s="1"/>
  <c r="N1201" i="14" s="1"/>
  <c r="F1201" i="14"/>
  <c r="G1201" i="14"/>
  <c r="M1201" i="14"/>
  <c r="Q1201" i="14"/>
  <c r="P1201" i="14" s="1"/>
  <c r="R1201" i="14"/>
  <c r="S1201" i="14"/>
  <c r="T1201" i="14"/>
  <c r="B1202" i="14"/>
  <c r="C1202" i="14"/>
  <c r="D1202" i="14"/>
  <c r="E1202" i="14"/>
  <c r="F1202" i="14"/>
  <c r="G1202" i="14"/>
  <c r="M1202" i="14"/>
  <c r="Q1202" i="14"/>
  <c r="R1202" i="14"/>
  <c r="CO1202" i="4" s="1"/>
  <c r="S1202" i="14"/>
  <c r="T1202" i="14"/>
  <c r="B1203" i="14"/>
  <c r="C1203" i="14"/>
  <c r="D1203" i="14"/>
  <c r="E1203" i="14"/>
  <c r="F1203" i="14"/>
  <c r="G1203" i="14"/>
  <c r="M1203" i="14"/>
  <c r="Q1203" i="14"/>
  <c r="P1203" i="14" s="1"/>
  <c r="R1203" i="14"/>
  <c r="S1203" i="14"/>
  <c r="T1203" i="14"/>
  <c r="B1204" i="14"/>
  <c r="C1204" i="14"/>
  <c r="D1204" i="14"/>
  <c r="E1204" i="14"/>
  <c r="H1204" i="14" s="1"/>
  <c r="F1204" i="14"/>
  <c r="G1204" i="14"/>
  <c r="M1204" i="14"/>
  <c r="Q1204" i="14"/>
  <c r="R1204" i="14"/>
  <c r="CO1204" i="4" s="1"/>
  <c r="S1204" i="14"/>
  <c r="T1204" i="14"/>
  <c r="B1205" i="14"/>
  <c r="C1205" i="14"/>
  <c r="D1205" i="14"/>
  <c r="E1205" i="14"/>
  <c r="H1205" i="14" s="1"/>
  <c r="N1205" i="14" s="1"/>
  <c r="F1205" i="14"/>
  <c r="G1205" i="14"/>
  <c r="M1205" i="14"/>
  <c r="Q1205" i="14"/>
  <c r="P1205" i="14" s="1"/>
  <c r="R1205" i="14"/>
  <c r="S1205" i="14"/>
  <c r="T1205" i="14"/>
  <c r="B1206" i="14"/>
  <c r="C1206" i="14"/>
  <c r="D1206" i="14"/>
  <c r="E1206" i="14"/>
  <c r="H1206" i="14" s="1"/>
  <c r="F1206" i="14"/>
  <c r="G1206" i="14"/>
  <c r="M1206" i="14"/>
  <c r="Q1206" i="14"/>
  <c r="R1206" i="14"/>
  <c r="CO1206" i="4" s="1"/>
  <c r="S1206" i="14"/>
  <c r="T1206" i="14"/>
  <c r="B1207" i="14"/>
  <c r="C1207" i="14"/>
  <c r="D1207" i="14"/>
  <c r="E1207" i="14"/>
  <c r="H1207" i="14" s="1"/>
  <c r="N1207" i="14" s="1"/>
  <c r="F1207" i="14"/>
  <c r="G1207" i="14"/>
  <c r="M1207" i="14"/>
  <c r="Q1207" i="14"/>
  <c r="P1207" i="14" s="1"/>
  <c r="R1207" i="14"/>
  <c r="S1207" i="14"/>
  <c r="T1207" i="14"/>
  <c r="B1208" i="14"/>
  <c r="C1208" i="14"/>
  <c r="D1208" i="14"/>
  <c r="E1208" i="14"/>
  <c r="H1208" i="14" s="1"/>
  <c r="F1208" i="14"/>
  <c r="G1208" i="14"/>
  <c r="M1208" i="14"/>
  <c r="Q1208" i="14"/>
  <c r="R1208" i="14"/>
  <c r="CO1208" i="4" s="1"/>
  <c r="S1208" i="14"/>
  <c r="T1208" i="14"/>
  <c r="B1209" i="14"/>
  <c r="C1209" i="14"/>
  <c r="D1209" i="14"/>
  <c r="E1209" i="14"/>
  <c r="H1209" i="14" s="1"/>
  <c r="N1209" i="14" s="1"/>
  <c r="F1209" i="14"/>
  <c r="G1209" i="14"/>
  <c r="M1209" i="14"/>
  <c r="Q1209" i="14"/>
  <c r="P1209" i="14" s="1"/>
  <c r="R1209" i="14"/>
  <c r="S1209" i="14"/>
  <c r="T1209" i="14"/>
  <c r="B1210" i="14"/>
  <c r="C1210" i="14"/>
  <c r="D1210" i="14"/>
  <c r="E1210" i="14"/>
  <c r="F1210" i="14"/>
  <c r="G1210" i="14"/>
  <c r="M1210" i="14"/>
  <c r="Q1210" i="14"/>
  <c r="R1210" i="14"/>
  <c r="CO1210" i="4" s="1"/>
  <c r="S1210" i="14"/>
  <c r="T1210" i="14"/>
  <c r="B1211" i="14"/>
  <c r="C1211" i="14"/>
  <c r="D1211" i="14"/>
  <c r="E1211" i="14"/>
  <c r="F1211" i="14"/>
  <c r="G1211" i="14"/>
  <c r="M1211" i="14"/>
  <c r="Q1211" i="14"/>
  <c r="P1211" i="14" s="1"/>
  <c r="R1211" i="14"/>
  <c r="S1211" i="14"/>
  <c r="T1211" i="14"/>
  <c r="B1212" i="14"/>
  <c r="C1212" i="14"/>
  <c r="D1212" i="14"/>
  <c r="E1212" i="14"/>
  <c r="H1212" i="14" s="1"/>
  <c r="F1212" i="14"/>
  <c r="G1212" i="14"/>
  <c r="M1212" i="14"/>
  <c r="Q1212" i="14"/>
  <c r="R1212" i="14"/>
  <c r="CO1212" i="4" s="1"/>
  <c r="S1212" i="14"/>
  <c r="T1212" i="14"/>
  <c r="B1213" i="14"/>
  <c r="C1213" i="14"/>
  <c r="D1213" i="14"/>
  <c r="E1213" i="14"/>
  <c r="H1213" i="14" s="1"/>
  <c r="N1213" i="14" s="1"/>
  <c r="F1213" i="14"/>
  <c r="G1213" i="14"/>
  <c r="M1213" i="14"/>
  <c r="Q1213" i="14"/>
  <c r="P1213" i="14" s="1"/>
  <c r="R1213" i="14"/>
  <c r="S1213" i="14"/>
  <c r="T1213" i="14"/>
  <c r="B1214" i="14"/>
  <c r="C1214" i="14"/>
  <c r="D1214" i="14"/>
  <c r="E1214" i="14"/>
  <c r="H1214" i="14" s="1"/>
  <c r="F1214" i="14"/>
  <c r="G1214" i="14"/>
  <c r="M1214" i="14"/>
  <c r="Q1214" i="14"/>
  <c r="R1214" i="14"/>
  <c r="CO1214" i="4" s="1"/>
  <c r="S1214" i="14"/>
  <c r="T1214" i="14"/>
  <c r="B1215" i="14"/>
  <c r="A1215" i="14" s="1"/>
  <c r="C1215" i="14"/>
  <c r="D1215" i="14"/>
  <c r="E1215" i="14"/>
  <c r="F1215" i="14"/>
  <c r="G1215" i="14"/>
  <c r="M1215" i="14"/>
  <c r="Q1215" i="14"/>
  <c r="R1215" i="14"/>
  <c r="CO1215" i="4" s="1"/>
  <c r="S1215" i="14"/>
  <c r="T1215" i="14"/>
  <c r="B1216" i="14"/>
  <c r="C1216" i="14"/>
  <c r="D1216" i="14"/>
  <c r="E1216" i="14"/>
  <c r="H1216" i="14" s="1"/>
  <c r="F1216" i="14"/>
  <c r="G1216" i="14"/>
  <c r="M1216" i="14"/>
  <c r="Q1216" i="14"/>
  <c r="R1216" i="14"/>
  <c r="S1216" i="14"/>
  <c r="T1216" i="14"/>
  <c r="B1217" i="14"/>
  <c r="C1217" i="14"/>
  <c r="D1217" i="14"/>
  <c r="E1217" i="14"/>
  <c r="F1217" i="14"/>
  <c r="G1217" i="14"/>
  <c r="M1217" i="14"/>
  <c r="Q1217" i="14"/>
  <c r="R1217" i="14"/>
  <c r="S1217" i="14"/>
  <c r="T1217" i="14"/>
  <c r="B1218" i="14"/>
  <c r="C1218" i="14"/>
  <c r="D1218" i="14"/>
  <c r="E1218" i="14"/>
  <c r="H1218" i="14" s="1"/>
  <c r="F1218" i="14"/>
  <c r="G1218" i="14"/>
  <c r="M1218" i="14"/>
  <c r="Q1218" i="14"/>
  <c r="R1218" i="14"/>
  <c r="CO1218" i="4" s="1"/>
  <c r="S1218" i="14"/>
  <c r="T1218" i="14"/>
  <c r="B1219" i="14"/>
  <c r="A1219" i="14" s="1"/>
  <c r="C1219" i="14"/>
  <c r="D1219" i="14"/>
  <c r="E1219" i="14"/>
  <c r="H1219" i="14" s="1"/>
  <c r="F1219" i="14"/>
  <c r="G1219" i="14"/>
  <c r="M1219" i="14"/>
  <c r="Q1219" i="14"/>
  <c r="R1219" i="14"/>
  <c r="S1219" i="14"/>
  <c r="T1219" i="14"/>
  <c r="B1220" i="14"/>
  <c r="C1220" i="14"/>
  <c r="D1220" i="14"/>
  <c r="E1220" i="14"/>
  <c r="F1220" i="14"/>
  <c r="G1220" i="14"/>
  <c r="M1220" i="14"/>
  <c r="Q1220" i="14"/>
  <c r="R1220" i="14"/>
  <c r="CO1220" i="4" s="1"/>
  <c r="S1220" i="14"/>
  <c r="T1220" i="14"/>
  <c r="B1221" i="14"/>
  <c r="A1221" i="14" s="1"/>
  <c r="C1221" i="14"/>
  <c r="D1221" i="14"/>
  <c r="E1221" i="14"/>
  <c r="F1221" i="14"/>
  <c r="G1221" i="14"/>
  <c r="M1221" i="14"/>
  <c r="Q1221" i="14"/>
  <c r="R1221" i="14"/>
  <c r="CO1221" i="4" s="1"/>
  <c r="S1221" i="14"/>
  <c r="T1221" i="14"/>
  <c r="B1222" i="14"/>
  <c r="C1222" i="14"/>
  <c r="D1222" i="14"/>
  <c r="E1222" i="14"/>
  <c r="H1222" i="14" s="1"/>
  <c r="F1222" i="14"/>
  <c r="G1222" i="14"/>
  <c r="M1222" i="14"/>
  <c r="Q1222" i="14"/>
  <c r="R1222" i="14"/>
  <c r="CO1222" i="4" s="1"/>
  <c r="S1222" i="14"/>
  <c r="T1222" i="14"/>
  <c r="B1223" i="14"/>
  <c r="A1223" i="14" s="1"/>
  <c r="C1223" i="14"/>
  <c r="D1223" i="14"/>
  <c r="E1223" i="14"/>
  <c r="H1223" i="14" s="1"/>
  <c r="F1223" i="14"/>
  <c r="G1223" i="14"/>
  <c r="M1223" i="14"/>
  <c r="Q1223" i="14"/>
  <c r="R1223" i="14"/>
  <c r="CO1223" i="4" s="1"/>
  <c r="S1223" i="14"/>
  <c r="T1223" i="14"/>
  <c r="B1224" i="14"/>
  <c r="C1224" i="14"/>
  <c r="D1224" i="14"/>
  <c r="E1224" i="14"/>
  <c r="H1224" i="14" s="1"/>
  <c r="F1224" i="14"/>
  <c r="G1224" i="14"/>
  <c r="M1224" i="14"/>
  <c r="Q1224" i="14"/>
  <c r="R1224" i="14"/>
  <c r="S1224" i="14"/>
  <c r="T1224" i="14"/>
  <c r="B1225" i="14"/>
  <c r="C1225" i="14"/>
  <c r="D1225" i="14"/>
  <c r="E1225" i="14"/>
  <c r="F1225" i="14"/>
  <c r="G1225" i="14"/>
  <c r="M1225" i="14"/>
  <c r="Q1225" i="14"/>
  <c r="R1225" i="14"/>
  <c r="CO1225" i="4" s="1"/>
  <c r="S1225" i="14"/>
  <c r="T1225" i="14"/>
  <c r="B1226" i="14"/>
  <c r="C1226" i="14"/>
  <c r="D1226" i="14"/>
  <c r="E1226" i="14"/>
  <c r="F1226" i="14"/>
  <c r="G1226" i="14"/>
  <c r="M1226" i="14"/>
  <c r="Q1226" i="14"/>
  <c r="P1226" i="14" s="1"/>
  <c r="R1226" i="14"/>
  <c r="S1226" i="14"/>
  <c r="T1226" i="14"/>
  <c r="A1227" i="14"/>
  <c r="B1227" i="14"/>
  <c r="C1227" i="14"/>
  <c r="D1227" i="14"/>
  <c r="E1227" i="14"/>
  <c r="H1227" i="14" s="1"/>
  <c r="F1227" i="14"/>
  <c r="G1227" i="14"/>
  <c r="M1227" i="14"/>
  <c r="Q1227" i="14"/>
  <c r="R1227" i="14"/>
  <c r="S1227" i="14"/>
  <c r="T1227" i="14"/>
  <c r="B1228" i="14"/>
  <c r="C1228" i="14"/>
  <c r="D1228" i="14"/>
  <c r="E1228" i="14"/>
  <c r="F1228" i="14"/>
  <c r="G1228" i="14"/>
  <c r="M1228" i="14"/>
  <c r="Q1228" i="14"/>
  <c r="P1228" i="14" s="1"/>
  <c r="R1228" i="14"/>
  <c r="S1228" i="14"/>
  <c r="T1228" i="14"/>
  <c r="A1229" i="14"/>
  <c r="B1229" i="14"/>
  <c r="C1229" i="14"/>
  <c r="D1229" i="14"/>
  <c r="E1229" i="14"/>
  <c r="F1229" i="14"/>
  <c r="G1229" i="14"/>
  <c r="M1229" i="14"/>
  <c r="Q1229" i="14"/>
  <c r="R1229" i="14"/>
  <c r="S1229" i="14"/>
  <c r="T1229" i="14"/>
  <c r="B1230" i="14"/>
  <c r="C1230" i="14"/>
  <c r="D1230" i="14"/>
  <c r="E1230" i="14"/>
  <c r="H1230" i="14" s="1"/>
  <c r="F1230" i="14"/>
  <c r="G1230" i="14"/>
  <c r="M1230" i="14"/>
  <c r="Q1230" i="14"/>
  <c r="R1230" i="14"/>
  <c r="CO1230" i="4" s="1"/>
  <c r="S1230" i="14"/>
  <c r="T1230" i="14"/>
  <c r="B1231" i="14"/>
  <c r="A1231" i="14" s="1"/>
  <c r="C1231" i="14"/>
  <c r="D1231" i="14"/>
  <c r="E1231" i="14"/>
  <c r="H1231" i="14" s="1"/>
  <c r="F1231" i="14"/>
  <c r="G1231" i="14"/>
  <c r="M1231" i="14"/>
  <c r="Q1231" i="14"/>
  <c r="R1231" i="14"/>
  <c r="CO1231" i="4" s="1"/>
  <c r="S1231" i="14"/>
  <c r="T1231" i="14"/>
  <c r="B1232" i="14"/>
  <c r="C1232" i="14"/>
  <c r="D1232" i="14"/>
  <c r="E1232" i="14"/>
  <c r="F1232" i="14"/>
  <c r="G1232" i="14"/>
  <c r="M1232" i="14"/>
  <c r="Q1232" i="14"/>
  <c r="R1232" i="14"/>
  <c r="S1232" i="14"/>
  <c r="T1232" i="14"/>
  <c r="B1233" i="14"/>
  <c r="C1233" i="14"/>
  <c r="D1233" i="14"/>
  <c r="E1233" i="14"/>
  <c r="F1233" i="14"/>
  <c r="G1233" i="14"/>
  <c r="M1233" i="14"/>
  <c r="Q1233" i="14"/>
  <c r="R1233" i="14"/>
  <c r="S1233" i="14"/>
  <c r="T1233" i="14"/>
  <c r="B1234" i="14"/>
  <c r="C1234" i="14"/>
  <c r="D1234" i="14"/>
  <c r="E1234" i="14"/>
  <c r="F1234" i="14"/>
  <c r="G1234" i="14"/>
  <c r="M1234" i="14"/>
  <c r="Q1234" i="14"/>
  <c r="R1234" i="14"/>
  <c r="CO1234" i="4" s="1"/>
  <c r="S1234" i="14"/>
  <c r="T1234" i="14"/>
  <c r="B1235" i="14"/>
  <c r="A1235" i="14" s="1"/>
  <c r="C1235" i="14"/>
  <c r="D1235" i="14"/>
  <c r="E1235" i="14"/>
  <c r="H1235" i="14" s="1"/>
  <c r="F1235" i="14"/>
  <c r="G1235" i="14"/>
  <c r="M1235" i="14"/>
  <c r="Q1235" i="14"/>
  <c r="R1235" i="14"/>
  <c r="S1235" i="14"/>
  <c r="T1235" i="14"/>
  <c r="B1236" i="14"/>
  <c r="C1236" i="14"/>
  <c r="D1236" i="14"/>
  <c r="E1236" i="14"/>
  <c r="F1236" i="14"/>
  <c r="G1236" i="14"/>
  <c r="M1236" i="14"/>
  <c r="Q1236" i="14"/>
  <c r="R1236" i="14"/>
  <c r="CO1236" i="4" s="1"/>
  <c r="S1236" i="14"/>
  <c r="T1236" i="14"/>
  <c r="B1237" i="14"/>
  <c r="A1237" i="14" s="1"/>
  <c r="C1237" i="14"/>
  <c r="D1237" i="14"/>
  <c r="E1237" i="14"/>
  <c r="F1237" i="14"/>
  <c r="G1237" i="14"/>
  <c r="M1237" i="14"/>
  <c r="Q1237" i="14"/>
  <c r="R1237" i="14"/>
  <c r="CO1237" i="4" s="1"/>
  <c r="S1237" i="14"/>
  <c r="T1237" i="14"/>
  <c r="B1238" i="14"/>
  <c r="C1238" i="14"/>
  <c r="D1238" i="14"/>
  <c r="E1238" i="14"/>
  <c r="H1238" i="14" s="1"/>
  <c r="F1238" i="14"/>
  <c r="G1238" i="14"/>
  <c r="M1238" i="14"/>
  <c r="Q1238" i="14"/>
  <c r="R1238" i="14"/>
  <c r="CO1238" i="4" s="1"/>
  <c r="S1238" i="14"/>
  <c r="T1238" i="14"/>
  <c r="B1239" i="14"/>
  <c r="A1239" i="14" s="1"/>
  <c r="C1239" i="14"/>
  <c r="D1239" i="14"/>
  <c r="E1239" i="14"/>
  <c r="H1239" i="14" s="1"/>
  <c r="F1239" i="14"/>
  <c r="G1239" i="14"/>
  <c r="M1239" i="14"/>
  <c r="Q1239" i="14"/>
  <c r="R1239" i="14"/>
  <c r="CO1239" i="4" s="1"/>
  <c r="S1239" i="14"/>
  <c r="T1239" i="14"/>
  <c r="B1240" i="14"/>
  <c r="C1240" i="14"/>
  <c r="D1240" i="14"/>
  <c r="E1240" i="14"/>
  <c r="F1240" i="14"/>
  <c r="G1240" i="14"/>
  <c r="M1240" i="14"/>
  <c r="Q1240" i="14"/>
  <c r="R1240" i="14"/>
  <c r="S1240" i="14"/>
  <c r="T1240" i="14"/>
  <c r="B1241" i="14"/>
  <c r="C1241" i="14"/>
  <c r="D1241" i="14"/>
  <c r="E1241" i="14"/>
  <c r="F1241" i="14"/>
  <c r="G1241" i="14"/>
  <c r="M1241" i="14"/>
  <c r="Q1241" i="14"/>
  <c r="R1241" i="14"/>
  <c r="CO1241" i="4" s="1"/>
  <c r="S1241" i="14"/>
  <c r="T1241" i="14"/>
  <c r="B1242" i="14"/>
  <c r="C1242" i="14"/>
  <c r="D1242" i="14"/>
  <c r="E1242" i="14"/>
  <c r="F1242" i="14"/>
  <c r="G1242" i="14"/>
  <c r="M1242" i="14"/>
  <c r="Q1242" i="14"/>
  <c r="P1242" i="14" s="1"/>
  <c r="R1242" i="14"/>
  <c r="S1242" i="14"/>
  <c r="T1242" i="14"/>
  <c r="A1243" i="14"/>
  <c r="B1243" i="14"/>
  <c r="C1243" i="14"/>
  <c r="D1243" i="14"/>
  <c r="E1243" i="14"/>
  <c r="H1243" i="14" s="1"/>
  <c r="F1243" i="14"/>
  <c r="G1243" i="14"/>
  <c r="M1243" i="14"/>
  <c r="Q1243" i="14"/>
  <c r="R1243" i="14"/>
  <c r="CO1243" i="4" s="1"/>
  <c r="S1243" i="14"/>
  <c r="T1243" i="14"/>
  <c r="B1244" i="14"/>
  <c r="C1244" i="14"/>
  <c r="D1244" i="14"/>
  <c r="E1244" i="14"/>
  <c r="H1244" i="14" s="1"/>
  <c r="N1244" i="14" s="1"/>
  <c r="F1244" i="14"/>
  <c r="G1244" i="14"/>
  <c r="M1244" i="14"/>
  <c r="Q1244" i="14"/>
  <c r="P1244" i="14" s="1"/>
  <c r="R1244" i="14"/>
  <c r="S1244" i="14"/>
  <c r="T1244" i="14"/>
  <c r="A1245" i="14"/>
  <c r="B1245" i="14"/>
  <c r="C1245" i="14"/>
  <c r="D1245" i="14"/>
  <c r="E1245" i="14"/>
  <c r="F1245" i="14"/>
  <c r="G1245" i="14"/>
  <c r="M1245" i="14"/>
  <c r="Q1245" i="14"/>
  <c r="R1245" i="14"/>
  <c r="S1245" i="14"/>
  <c r="T1245" i="14"/>
  <c r="B1246" i="14"/>
  <c r="C1246" i="14"/>
  <c r="D1246" i="14"/>
  <c r="E1246" i="14"/>
  <c r="H1246" i="14" s="1"/>
  <c r="F1246" i="14"/>
  <c r="G1246" i="14"/>
  <c r="M1246" i="14"/>
  <c r="Q1246" i="14"/>
  <c r="R1246" i="14"/>
  <c r="CO1246" i="4" s="1"/>
  <c r="S1246" i="14"/>
  <c r="T1246" i="14"/>
  <c r="B1247" i="14"/>
  <c r="A1247" i="14" s="1"/>
  <c r="C1247" i="14"/>
  <c r="D1247" i="14"/>
  <c r="E1247" i="14"/>
  <c r="H1247" i="14" s="1"/>
  <c r="F1247" i="14"/>
  <c r="G1247" i="14"/>
  <c r="M1247" i="14"/>
  <c r="Q1247" i="14"/>
  <c r="R1247" i="14"/>
  <c r="CO1247" i="4" s="1"/>
  <c r="S1247" i="14"/>
  <c r="T1247" i="14"/>
  <c r="B1248" i="14"/>
  <c r="C1248" i="14"/>
  <c r="D1248" i="14"/>
  <c r="E1248" i="14"/>
  <c r="F1248" i="14"/>
  <c r="G1248" i="14"/>
  <c r="M1248" i="14"/>
  <c r="Q1248" i="14"/>
  <c r="R1248" i="14"/>
  <c r="S1248" i="14"/>
  <c r="T1248" i="14"/>
  <c r="B1249" i="14"/>
  <c r="C1249" i="14"/>
  <c r="D1249" i="14"/>
  <c r="E1249" i="14"/>
  <c r="F1249" i="14"/>
  <c r="G1249" i="14"/>
  <c r="M1249" i="14"/>
  <c r="Q1249" i="14"/>
  <c r="R1249" i="14"/>
  <c r="S1249" i="14"/>
  <c r="T1249" i="14"/>
  <c r="B1250" i="14"/>
  <c r="C1250" i="14"/>
  <c r="D1250" i="14"/>
  <c r="E1250" i="14"/>
  <c r="H1250" i="14" s="1"/>
  <c r="F1250" i="14"/>
  <c r="G1250" i="14"/>
  <c r="M1250" i="14"/>
  <c r="Q1250" i="14"/>
  <c r="P1250" i="14" s="1"/>
  <c r="R1250" i="14"/>
  <c r="S1250" i="14"/>
  <c r="T1250" i="14"/>
  <c r="A1251" i="14"/>
  <c r="B1251" i="14"/>
  <c r="C1251" i="14"/>
  <c r="D1251" i="14"/>
  <c r="E1251" i="14"/>
  <c r="H1251" i="14" s="1"/>
  <c r="F1251" i="14"/>
  <c r="G1251" i="14"/>
  <c r="M1251" i="14"/>
  <c r="Q1251" i="14"/>
  <c r="R1251" i="14"/>
  <c r="S1251" i="14"/>
  <c r="T1251" i="14"/>
  <c r="B1252" i="14"/>
  <c r="C1252" i="14"/>
  <c r="D1252" i="14"/>
  <c r="E1252" i="14"/>
  <c r="F1252" i="14"/>
  <c r="G1252" i="14"/>
  <c r="M1252" i="14"/>
  <c r="Q1252" i="14"/>
  <c r="P1252" i="14" s="1"/>
  <c r="R1252" i="14"/>
  <c r="S1252" i="14"/>
  <c r="T1252" i="14"/>
  <c r="A1253" i="14"/>
  <c r="B1253" i="14"/>
  <c r="C1253" i="14"/>
  <c r="D1253" i="14"/>
  <c r="E1253" i="14"/>
  <c r="F1253" i="14"/>
  <c r="G1253" i="14"/>
  <c r="M1253" i="14"/>
  <c r="Q1253" i="14"/>
  <c r="R1253" i="14"/>
  <c r="S1253" i="14"/>
  <c r="T1253" i="14"/>
  <c r="B1254" i="14"/>
  <c r="C1254" i="14"/>
  <c r="D1254" i="14"/>
  <c r="E1254" i="14"/>
  <c r="H1254" i="14" s="1"/>
  <c r="F1254" i="14"/>
  <c r="G1254" i="14"/>
  <c r="M1254" i="14"/>
  <c r="Q1254" i="14"/>
  <c r="R1254" i="14"/>
  <c r="CO1254" i="4" s="1"/>
  <c r="S1254" i="14"/>
  <c r="T1254" i="14"/>
  <c r="B1255" i="14"/>
  <c r="A1255" i="14" s="1"/>
  <c r="C1255" i="14"/>
  <c r="D1255" i="14"/>
  <c r="E1255" i="14"/>
  <c r="H1255" i="14" s="1"/>
  <c r="F1255" i="14"/>
  <c r="G1255" i="14"/>
  <c r="M1255" i="14"/>
  <c r="Q1255" i="14"/>
  <c r="R1255" i="14"/>
  <c r="CO1255" i="4" s="1"/>
  <c r="S1255" i="14"/>
  <c r="T1255" i="14"/>
  <c r="B1256" i="14"/>
  <c r="C1256" i="14"/>
  <c r="D1256" i="14"/>
  <c r="E1256" i="14"/>
  <c r="F1256" i="14"/>
  <c r="G1256" i="14"/>
  <c r="M1256" i="14"/>
  <c r="Q1256" i="14"/>
  <c r="R1256" i="14"/>
  <c r="S1256" i="14"/>
  <c r="T1256" i="14"/>
  <c r="B1257" i="14"/>
  <c r="C1257" i="14"/>
  <c r="D1257" i="14"/>
  <c r="E1257" i="14"/>
  <c r="H1257" i="14" s="1"/>
  <c r="F1257" i="14"/>
  <c r="G1257" i="14"/>
  <c r="M1257" i="14"/>
  <c r="Q1257" i="14"/>
  <c r="R1257" i="14"/>
  <c r="S1257" i="14"/>
  <c r="T1257" i="14"/>
  <c r="B1258" i="14"/>
  <c r="C1258" i="14"/>
  <c r="D1258" i="14"/>
  <c r="E1258" i="14"/>
  <c r="H1258" i="14" s="1"/>
  <c r="K1258" i="14" s="1"/>
  <c r="F1258" i="14"/>
  <c r="G1258" i="14"/>
  <c r="M1258" i="14"/>
  <c r="Q1258" i="14"/>
  <c r="P1258" i="14" s="1"/>
  <c r="R1258" i="14"/>
  <c r="S1258" i="14"/>
  <c r="T1258" i="14"/>
  <c r="A1259" i="14"/>
  <c r="B1259" i="14"/>
  <c r="C1259" i="14"/>
  <c r="D1259" i="14"/>
  <c r="E1259" i="14"/>
  <c r="H1259" i="14" s="1"/>
  <c r="K1259" i="14" s="1"/>
  <c r="F1259" i="14"/>
  <c r="G1259" i="14"/>
  <c r="M1259" i="14"/>
  <c r="Q1259" i="14"/>
  <c r="R1259" i="14"/>
  <c r="S1259" i="14"/>
  <c r="T1259" i="14"/>
  <c r="B1260" i="14"/>
  <c r="C1260" i="14"/>
  <c r="D1260" i="14"/>
  <c r="E1260" i="14"/>
  <c r="F1260" i="14"/>
  <c r="G1260" i="14"/>
  <c r="M1260" i="14"/>
  <c r="Q1260" i="14"/>
  <c r="R1260" i="14"/>
  <c r="CO1260" i="4" s="1"/>
  <c r="S1260" i="14"/>
  <c r="T1260" i="14"/>
  <c r="B1261" i="14"/>
  <c r="C1261" i="14"/>
  <c r="D1261" i="14"/>
  <c r="E1261" i="14"/>
  <c r="H1261" i="14" s="1"/>
  <c r="F1261" i="14"/>
  <c r="G1261" i="14"/>
  <c r="M1261" i="14"/>
  <c r="Q1261" i="14"/>
  <c r="R1261" i="14"/>
  <c r="S1261" i="14"/>
  <c r="T1261" i="14"/>
  <c r="B1262" i="14"/>
  <c r="C1262" i="14"/>
  <c r="D1262" i="14"/>
  <c r="E1262" i="14"/>
  <c r="H1262" i="14" s="1"/>
  <c r="F1262" i="14"/>
  <c r="G1262" i="14"/>
  <c r="M1262" i="14"/>
  <c r="P1262" i="14"/>
  <c r="Q1262" i="14"/>
  <c r="R1262" i="14"/>
  <c r="S1262" i="14"/>
  <c r="T1262" i="14"/>
  <c r="K1262" i="14" s="1"/>
  <c r="B1263" i="14"/>
  <c r="A1263" i="14" s="1"/>
  <c r="C1263" i="14"/>
  <c r="D1263" i="14"/>
  <c r="E1263" i="14"/>
  <c r="F1263" i="14"/>
  <c r="G1263" i="14"/>
  <c r="M1263" i="14"/>
  <c r="P1263" i="14"/>
  <c r="Q1263" i="14"/>
  <c r="R1263" i="14"/>
  <c r="S1263" i="14"/>
  <c r="T1263" i="14"/>
  <c r="B1264" i="14"/>
  <c r="A1264" i="14" s="1"/>
  <c r="C1264" i="14"/>
  <c r="D1264" i="14"/>
  <c r="E1264" i="14"/>
  <c r="F1264" i="14"/>
  <c r="G1264" i="14"/>
  <c r="M1264" i="14"/>
  <c r="P1264" i="14"/>
  <c r="Q1264" i="14"/>
  <c r="R1264" i="14"/>
  <c r="S1264" i="14"/>
  <c r="T1264" i="14"/>
  <c r="B1265" i="14"/>
  <c r="A1265" i="14" s="1"/>
  <c r="C1265" i="14"/>
  <c r="D1265" i="14"/>
  <c r="E1265" i="14"/>
  <c r="F1265" i="14"/>
  <c r="G1265" i="14"/>
  <c r="M1265" i="14"/>
  <c r="P1265" i="14"/>
  <c r="Q1265" i="14"/>
  <c r="R1265" i="14"/>
  <c r="S1265" i="14"/>
  <c r="T1265" i="14"/>
  <c r="B1266" i="14"/>
  <c r="A1266" i="14" s="1"/>
  <c r="C1266" i="14"/>
  <c r="D1266" i="14"/>
  <c r="E1266" i="14"/>
  <c r="I1266" i="14" s="1"/>
  <c r="F1266" i="14"/>
  <c r="G1266" i="14"/>
  <c r="M1266" i="14"/>
  <c r="P1266" i="14"/>
  <c r="Q1266" i="14"/>
  <c r="R1266" i="14"/>
  <c r="S1266" i="14"/>
  <c r="T1266" i="14"/>
  <c r="B1267" i="14"/>
  <c r="A1267" i="14" s="1"/>
  <c r="C1267" i="14"/>
  <c r="D1267" i="14"/>
  <c r="E1267" i="14"/>
  <c r="L1267" i="14" s="1"/>
  <c r="F1267" i="14"/>
  <c r="G1267" i="14"/>
  <c r="M1267" i="14"/>
  <c r="P1267" i="14"/>
  <c r="Q1267" i="14"/>
  <c r="R1267" i="14"/>
  <c r="S1267" i="14"/>
  <c r="T1267" i="14"/>
  <c r="B1268" i="14"/>
  <c r="A1268" i="14" s="1"/>
  <c r="C1268" i="14"/>
  <c r="D1268" i="14"/>
  <c r="E1268" i="14"/>
  <c r="H1268" i="14" s="1"/>
  <c r="F1268" i="14"/>
  <c r="G1268" i="14"/>
  <c r="M1268" i="14"/>
  <c r="P1268" i="14"/>
  <c r="Q1268" i="14"/>
  <c r="R1268" i="14"/>
  <c r="S1268" i="14"/>
  <c r="T1268" i="14"/>
  <c r="B1269" i="14"/>
  <c r="A1269" i="14" s="1"/>
  <c r="C1269" i="14"/>
  <c r="D1269" i="14"/>
  <c r="E1269" i="14"/>
  <c r="H1269" i="14" s="1"/>
  <c r="F1269" i="14"/>
  <c r="G1269" i="14"/>
  <c r="M1269" i="14"/>
  <c r="P1269" i="14"/>
  <c r="Q1269" i="14"/>
  <c r="R1269" i="14"/>
  <c r="S1269" i="14"/>
  <c r="T1269" i="14"/>
  <c r="B1270" i="14"/>
  <c r="A1270" i="14" s="1"/>
  <c r="C1270" i="14"/>
  <c r="D1270" i="14"/>
  <c r="E1270" i="14"/>
  <c r="I1270" i="14" s="1"/>
  <c r="F1270" i="14"/>
  <c r="G1270" i="14"/>
  <c r="M1270" i="14"/>
  <c r="P1270" i="14"/>
  <c r="Q1270" i="14"/>
  <c r="R1270" i="14"/>
  <c r="S1270" i="14"/>
  <c r="T1270" i="14"/>
  <c r="B1271" i="14"/>
  <c r="A1271" i="14" s="1"/>
  <c r="C1271" i="14"/>
  <c r="D1271" i="14"/>
  <c r="E1271" i="14"/>
  <c r="F1271" i="14"/>
  <c r="G1271" i="14"/>
  <c r="M1271" i="14"/>
  <c r="P1271" i="14"/>
  <c r="Q1271" i="14"/>
  <c r="R1271" i="14"/>
  <c r="S1271" i="14"/>
  <c r="T1271" i="14"/>
  <c r="B1272" i="14"/>
  <c r="A1272" i="14" s="1"/>
  <c r="C1272" i="14"/>
  <c r="D1272" i="14"/>
  <c r="E1272" i="14"/>
  <c r="F1272" i="14"/>
  <c r="G1272" i="14"/>
  <c r="M1272" i="14"/>
  <c r="P1272" i="14"/>
  <c r="Q1272" i="14"/>
  <c r="R1272" i="14"/>
  <c r="S1272" i="14"/>
  <c r="T1272" i="14"/>
  <c r="B1273" i="14"/>
  <c r="A1273" i="14" s="1"/>
  <c r="C1273" i="14"/>
  <c r="D1273" i="14"/>
  <c r="E1273" i="14"/>
  <c r="H1273" i="14" s="1"/>
  <c r="F1273" i="14"/>
  <c r="G1273" i="14"/>
  <c r="M1273" i="14"/>
  <c r="P1273" i="14"/>
  <c r="Q1273" i="14"/>
  <c r="R1273" i="14"/>
  <c r="S1273" i="14"/>
  <c r="T1273" i="14"/>
  <c r="B1274" i="14"/>
  <c r="A1274" i="14" s="1"/>
  <c r="C1274" i="14"/>
  <c r="D1274" i="14"/>
  <c r="E1274" i="14"/>
  <c r="F1274" i="14"/>
  <c r="G1274" i="14"/>
  <c r="M1274" i="14"/>
  <c r="P1274" i="14"/>
  <c r="Q1274" i="14"/>
  <c r="R1274" i="14"/>
  <c r="S1274" i="14"/>
  <c r="T1274" i="14"/>
  <c r="B1275" i="14"/>
  <c r="A1275" i="14" s="1"/>
  <c r="C1275" i="14"/>
  <c r="D1275" i="14"/>
  <c r="E1275" i="14"/>
  <c r="I1275" i="14" s="1"/>
  <c r="F1275" i="14"/>
  <c r="G1275" i="14"/>
  <c r="M1275" i="14"/>
  <c r="P1275" i="14"/>
  <c r="Q1275" i="14"/>
  <c r="R1275" i="14"/>
  <c r="S1275" i="14"/>
  <c r="T1275" i="14"/>
  <c r="B1276" i="14"/>
  <c r="A1276" i="14" s="1"/>
  <c r="C1276" i="14"/>
  <c r="D1276" i="14"/>
  <c r="E1276" i="14"/>
  <c r="L1276" i="14" s="1"/>
  <c r="F1276" i="14"/>
  <c r="G1276" i="14"/>
  <c r="M1276" i="14"/>
  <c r="P1276" i="14"/>
  <c r="Q1276" i="14"/>
  <c r="R1276" i="14"/>
  <c r="S1276" i="14"/>
  <c r="T1276" i="14"/>
  <c r="B1277" i="14"/>
  <c r="A1277" i="14" s="1"/>
  <c r="C1277" i="14"/>
  <c r="D1277" i="14"/>
  <c r="E1277" i="14"/>
  <c r="I1277" i="14" s="1"/>
  <c r="F1277" i="14"/>
  <c r="G1277" i="14"/>
  <c r="M1277" i="14"/>
  <c r="P1277" i="14"/>
  <c r="Q1277" i="14"/>
  <c r="R1277" i="14"/>
  <c r="S1277" i="14"/>
  <c r="T1277" i="14"/>
  <c r="B1278" i="14"/>
  <c r="A1278" i="14" s="1"/>
  <c r="C1278" i="14"/>
  <c r="D1278" i="14"/>
  <c r="E1278" i="14"/>
  <c r="L1278" i="14" s="1"/>
  <c r="F1278" i="14"/>
  <c r="G1278" i="14"/>
  <c r="M1278" i="14"/>
  <c r="P1278" i="14"/>
  <c r="Q1278" i="14"/>
  <c r="R1278" i="14"/>
  <c r="S1278" i="14"/>
  <c r="T1278" i="14"/>
  <c r="B1279" i="14"/>
  <c r="A1279" i="14" s="1"/>
  <c r="C1279" i="14"/>
  <c r="D1279" i="14"/>
  <c r="E1279" i="14"/>
  <c r="F1279" i="14"/>
  <c r="G1279" i="14"/>
  <c r="M1279" i="14"/>
  <c r="P1279" i="14"/>
  <c r="Q1279" i="14"/>
  <c r="R1279" i="14"/>
  <c r="S1279" i="14"/>
  <c r="T1279" i="14"/>
  <c r="B1280" i="14"/>
  <c r="A1280" i="14" s="1"/>
  <c r="C1280" i="14"/>
  <c r="D1280" i="14"/>
  <c r="E1280" i="14"/>
  <c r="L1280" i="14" s="1"/>
  <c r="F1280" i="14"/>
  <c r="G1280" i="14"/>
  <c r="M1280" i="14"/>
  <c r="P1280" i="14"/>
  <c r="Q1280" i="14"/>
  <c r="R1280" i="14"/>
  <c r="S1280" i="14"/>
  <c r="T1280" i="14"/>
  <c r="B1281" i="14"/>
  <c r="A1281" i="14" s="1"/>
  <c r="C1281" i="14"/>
  <c r="D1281" i="14"/>
  <c r="E1281" i="14"/>
  <c r="L1281" i="14" s="1"/>
  <c r="F1281" i="14"/>
  <c r="G1281" i="14"/>
  <c r="M1281" i="14"/>
  <c r="P1281" i="14"/>
  <c r="Q1281" i="14"/>
  <c r="R1281" i="14"/>
  <c r="S1281" i="14"/>
  <c r="T1281" i="14"/>
  <c r="B1282" i="14"/>
  <c r="A1282" i="14" s="1"/>
  <c r="C1282" i="14"/>
  <c r="D1282" i="14"/>
  <c r="E1282" i="14"/>
  <c r="L1282" i="14" s="1"/>
  <c r="F1282" i="14"/>
  <c r="G1282" i="14"/>
  <c r="M1282" i="14"/>
  <c r="P1282" i="14"/>
  <c r="Q1282" i="14"/>
  <c r="R1282" i="14"/>
  <c r="S1282" i="14"/>
  <c r="T1282" i="14"/>
  <c r="B1283" i="14"/>
  <c r="A1283" i="14" s="1"/>
  <c r="C1283" i="14"/>
  <c r="D1283" i="14"/>
  <c r="E1283" i="14"/>
  <c r="I1283" i="14" s="1"/>
  <c r="F1283" i="14"/>
  <c r="G1283" i="14"/>
  <c r="M1283" i="14"/>
  <c r="P1283" i="14"/>
  <c r="Q1283" i="14"/>
  <c r="R1283" i="14"/>
  <c r="S1283" i="14"/>
  <c r="T1283" i="14"/>
  <c r="B1284" i="14"/>
  <c r="A1284" i="14" s="1"/>
  <c r="C1284" i="14"/>
  <c r="D1284" i="14"/>
  <c r="E1284" i="14"/>
  <c r="H1284" i="14" s="1"/>
  <c r="F1284" i="14"/>
  <c r="G1284" i="14"/>
  <c r="M1284" i="14"/>
  <c r="Q1284" i="14"/>
  <c r="R1284" i="14"/>
  <c r="CO1284" i="4" s="1"/>
  <c r="S1284" i="14"/>
  <c r="T1284" i="14"/>
  <c r="B1285" i="14"/>
  <c r="A1285" i="14" s="1"/>
  <c r="C1285" i="14"/>
  <c r="D1285" i="14"/>
  <c r="E1285" i="14"/>
  <c r="I1285" i="14" s="1"/>
  <c r="F1285" i="14"/>
  <c r="G1285" i="14"/>
  <c r="M1285" i="14"/>
  <c r="Q1285" i="14"/>
  <c r="R1285" i="14"/>
  <c r="CO1285" i="4" s="1"/>
  <c r="S1285" i="14"/>
  <c r="T1285" i="14"/>
  <c r="B1286" i="14"/>
  <c r="A1286" i="14" s="1"/>
  <c r="C1286" i="14"/>
  <c r="D1286" i="14"/>
  <c r="E1286" i="14"/>
  <c r="L1286" i="14" s="1"/>
  <c r="F1286" i="14"/>
  <c r="G1286" i="14"/>
  <c r="M1286" i="14"/>
  <c r="Q1286" i="14"/>
  <c r="R1286" i="14"/>
  <c r="CO1286" i="4" s="1"/>
  <c r="S1286" i="14"/>
  <c r="T1286" i="14"/>
  <c r="B1287" i="14"/>
  <c r="A1287" i="14" s="1"/>
  <c r="C1287" i="14"/>
  <c r="D1287" i="14"/>
  <c r="E1287" i="14"/>
  <c r="F1287" i="14"/>
  <c r="G1287" i="14"/>
  <c r="M1287" i="14"/>
  <c r="Q1287" i="14"/>
  <c r="R1287" i="14"/>
  <c r="CO1287" i="4" s="1"/>
  <c r="S1287" i="14"/>
  <c r="T1287" i="14"/>
  <c r="B1288" i="14"/>
  <c r="A1288" i="14" s="1"/>
  <c r="C1288" i="14"/>
  <c r="D1288" i="14"/>
  <c r="E1288" i="14"/>
  <c r="F1288" i="14"/>
  <c r="G1288" i="14"/>
  <c r="M1288" i="14"/>
  <c r="Q1288" i="14"/>
  <c r="R1288" i="14"/>
  <c r="CO1288" i="4" s="1"/>
  <c r="S1288" i="14"/>
  <c r="T1288" i="14"/>
  <c r="B1289" i="14"/>
  <c r="A1289" i="14" s="1"/>
  <c r="C1289" i="14"/>
  <c r="D1289" i="14"/>
  <c r="E1289" i="14"/>
  <c r="H1289" i="14" s="1"/>
  <c r="F1289" i="14"/>
  <c r="G1289" i="14"/>
  <c r="M1289" i="14"/>
  <c r="Q1289" i="14"/>
  <c r="R1289" i="14"/>
  <c r="CO1289" i="4" s="1"/>
  <c r="S1289" i="14"/>
  <c r="T1289" i="14"/>
  <c r="B1290" i="14"/>
  <c r="A1290" i="14" s="1"/>
  <c r="C1290" i="14"/>
  <c r="D1290" i="14"/>
  <c r="E1290" i="14"/>
  <c r="I1290" i="14" s="1"/>
  <c r="F1290" i="14"/>
  <c r="G1290" i="14"/>
  <c r="M1290" i="14"/>
  <c r="Q1290" i="14"/>
  <c r="R1290" i="14"/>
  <c r="S1290" i="14"/>
  <c r="T1290" i="14"/>
  <c r="B1291" i="14"/>
  <c r="A1291" i="14" s="1"/>
  <c r="C1291" i="14"/>
  <c r="D1291" i="14"/>
  <c r="E1291" i="14"/>
  <c r="H1291" i="14" s="1"/>
  <c r="F1291" i="14"/>
  <c r="G1291" i="14"/>
  <c r="M1291" i="14"/>
  <c r="Q1291" i="14"/>
  <c r="R1291" i="14"/>
  <c r="S1291" i="14"/>
  <c r="T1291" i="14"/>
  <c r="B1292" i="14"/>
  <c r="A1292" i="14" s="1"/>
  <c r="C1292" i="14"/>
  <c r="D1292" i="14"/>
  <c r="E1292" i="14"/>
  <c r="H1292" i="14" s="1"/>
  <c r="F1292" i="14"/>
  <c r="G1292" i="14"/>
  <c r="M1292" i="14"/>
  <c r="Q1292" i="14"/>
  <c r="R1292" i="14"/>
  <c r="S1292" i="14"/>
  <c r="T1292" i="14"/>
  <c r="B1293" i="14"/>
  <c r="A1293" i="14" s="1"/>
  <c r="C1293" i="14"/>
  <c r="D1293" i="14"/>
  <c r="E1293" i="14"/>
  <c r="L1293" i="14" s="1"/>
  <c r="F1293" i="14"/>
  <c r="G1293" i="14"/>
  <c r="M1293" i="14"/>
  <c r="Q1293" i="14"/>
  <c r="R1293" i="14"/>
  <c r="S1293" i="14"/>
  <c r="T1293" i="14"/>
  <c r="B1294" i="14"/>
  <c r="A1294" i="14" s="1"/>
  <c r="C1294" i="14"/>
  <c r="D1294" i="14"/>
  <c r="E1294" i="14"/>
  <c r="I1294" i="14" s="1"/>
  <c r="F1294" i="14"/>
  <c r="G1294" i="14"/>
  <c r="M1294" i="14"/>
  <c r="Q1294" i="14"/>
  <c r="R1294" i="14"/>
  <c r="S1294" i="14"/>
  <c r="T1294" i="14"/>
  <c r="B1295" i="14"/>
  <c r="A1295" i="14" s="1"/>
  <c r="C1295" i="14"/>
  <c r="D1295" i="14"/>
  <c r="E1295" i="14"/>
  <c r="L1295" i="14" s="1"/>
  <c r="F1295" i="14"/>
  <c r="G1295" i="14"/>
  <c r="M1295" i="14"/>
  <c r="Q1295" i="14"/>
  <c r="R1295" i="14"/>
  <c r="S1295" i="14"/>
  <c r="T1295" i="14"/>
  <c r="B1296" i="14"/>
  <c r="A1296" i="14" s="1"/>
  <c r="C1296" i="14"/>
  <c r="D1296" i="14"/>
  <c r="E1296" i="14"/>
  <c r="F1296" i="14"/>
  <c r="G1296" i="14"/>
  <c r="M1296" i="14"/>
  <c r="Q1296" i="14"/>
  <c r="R1296" i="14"/>
  <c r="S1296" i="14"/>
  <c r="T1296" i="14"/>
  <c r="B1297" i="14"/>
  <c r="A1297" i="14" s="1"/>
  <c r="C1297" i="14"/>
  <c r="D1297" i="14"/>
  <c r="E1297" i="14"/>
  <c r="I1297" i="14" s="1"/>
  <c r="F1297" i="14"/>
  <c r="G1297" i="14"/>
  <c r="M1297" i="14"/>
  <c r="Q1297" i="14"/>
  <c r="R1297" i="14"/>
  <c r="S1297" i="14"/>
  <c r="T1297" i="14"/>
  <c r="B1298" i="14"/>
  <c r="A1298" i="14" s="1"/>
  <c r="C1298" i="14"/>
  <c r="D1298" i="14"/>
  <c r="E1298" i="14"/>
  <c r="F1298" i="14"/>
  <c r="G1298" i="14"/>
  <c r="M1298" i="14"/>
  <c r="Q1298" i="14"/>
  <c r="R1298" i="14"/>
  <c r="S1298" i="14"/>
  <c r="T1298" i="14"/>
  <c r="B1299" i="14"/>
  <c r="A1299" i="14" s="1"/>
  <c r="C1299" i="14"/>
  <c r="D1299" i="14"/>
  <c r="E1299" i="14"/>
  <c r="L1299" i="14" s="1"/>
  <c r="F1299" i="14"/>
  <c r="G1299" i="14"/>
  <c r="M1299" i="14"/>
  <c r="Q1299" i="14"/>
  <c r="R1299" i="14"/>
  <c r="S1299" i="14"/>
  <c r="T1299" i="14"/>
  <c r="B1300" i="14"/>
  <c r="A1300" i="14" s="1"/>
  <c r="C1300" i="14"/>
  <c r="D1300" i="14"/>
  <c r="E1300" i="14"/>
  <c r="F1300" i="14"/>
  <c r="G1300" i="14"/>
  <c r="M1300" i="14"/>
  <c r="Q1300" i="14"/>
  <c r="R1300" i="14"/>
  <c r="S1300" i="14"/>
  <c r="T1300" i="14"/>
  <c r="B1301" i="14"/>
  <c r="A1301" i="14" s="1"/>
  <c r="C1301" i="14"/>
  <c r="D1301" i="14"/>
  <c r="E1301" i="14"/>
  <c r="H1301" i="14" s="1"/>
  <c r="F1301" i="14"/>
  <c r="G1301" i="14"/>
  <c r="M1301" i="14"/>
  <c r="Q1301" i="14"/>
  <c r="R1301" i="14"/>
  <c r="S1301" i="14"/>
  <c r="T1301" i="14"/>
  <c r="B1302" i="14"/>
  <c r="A1302" i="14" s="1"/>
  <c r="C1302" i="14"/>
  <c r="D1302" i="14"/>
  <c r="E1302" i="14"/>
  <c r="L1302" i="14" s="1"/>
  <c r="F1302" i="14"/>
  <c r="G1302" i="14"/>
  <c r="M1302" i="14"/>
  <c r="Q1302" i="14"/>
  <c r="R1302" i="14"/>
  <c r="S1302" i="14"/>
  <c r="T1302" i="14"/>
  <c r="B1303" i="14"/>
  <c r="A1303" i="14" s="1"/>
  <c r="C1303" i="14"/>
  <c r="D1303" i="14"/>
  <c r="E1303" i="14"/>
  <c r="I1303" i="14" s="1"/>
  <c r="F1303" i="14"/>
  <c r="G1303" i="14"/>
  <c r="M1303" i="14"/>
  <c r="Q1303" i="14"/>
  <c r="R1303" i="14"/>
  <c r="S1303" i="14"/>
  <c r="T1303" i="14"/>
  <c r="B1304" i="14"/>
  <c r="A1304" i="14" s="1"/>
  <c r="C1304" i="14"/>
  <c r="D1304" i="14"/>
  <c r="E1304" i="14"/>
  <c r="H1304" i="14" s="1"/>
  <c r="F1304" i="14"/>
  <c r="G1304" i="14"/>
  <c r="M1304" i="14"/>
  <c r="Q1304" i="14"/>
  <c r="R1304" i="14"/>
  <c r="S1304" i="14"/>
  <c r="T1304" i="14"/>
  <c r="B1305" i="14"/>
  <c r="A1305" i="14" s="1"/>
  <c r="C1305" i="14"/>
  <c r="D1305" i="14"/>
  <c r="E1305" i="14"/>
  <c r="L1305" i="14" s="1"/>
  <c r="F1305" i="14"/>
  <c r="G1305" i="14"/>
  <c r="M1305" i="14"/>
  <c r="Q1305" i="14"/>
  <c r="R1305" i="14"/>
  <c r="S1305" i="14"/>
  <c r="T1305" i="14"/>
  <c r="B1306" i="14"/>
  <c r="A1306" i="14" s="1"/>
  <c r="C1306" i="14"/>
  <c r="D1306" i="14"/>
  <c r="E1306" i="14"/>
  <c r="L1306" i="14" s="1"/>
  <c r="F1306" i="14"/>
  <c r="G1306" i="14"/>
  <c r="M1306" i="14"/>
  <c r="Q1306" i="14"/>
  <c r="R1306" i="14"/>
  <c r="CO1306" i="4" s="1"/>
  <c r="S1306" i="14"/>
  <c r="T1306" i="14"/>
  <c r="B1307" i="14"/>
  <c r="A1307" i="14" s="1"/>
  <c r="C1307" i="14"/>
  <c r="D1307" i="14"/>
  <c r="E1307" i="14"/>
  <c r="H1307" i="14" s="1"/>
  <c r="F1307" i="14"/>
  <c r="G1307" i="14"/>
  <c r="M1307" i="14"/>
  <c r="Q1307" i="14"/>
  <c r="P1307" i="14" s="1"/>
  <c r="R1307" i="14"/>
  <c r="S1307" i="14"/>
  <c r="T1307" i="14"/>
  <c r="B1308" i="14"/>
  <c r="A1308" i="14" s="1"/>
  <c r="C1308" i="14"/>
  <c r="D1308" i="14"/>
  <c r="E1308" i="14"/>
  <c r="F1308" i="14"/>
  <c r="G1308" i="14"/>
  <c r="M1308" i="14"/>
  <c r="Q1308" i="14"/>
  <c r="P1308" i="14" s="1"/>
  <c r="R1308" i="14"/>
  <c r="S1308" i="14"/>
  <c r="T1308" i="14"/>
  <c r="B1309" i="14"/>
  <c r="A1309" i="14" s="1"/>
  <c r="C1309" i="14"/>
  <c r="D1309" i="14"/>
  <c r="E1309" i="14"/>
  <c r="H1309" i="14" s="1"/>
  <c r="F1309" i="14"/>
  <c r="G1309" i="14"/>
  <c r="M1309" i="14"/>
  <c r="Q1309" i="14"/>
  <c r="P1309" i="14" s="1"/>
  <c r="R1309" i="14"/>
  <c r="S1309" i="14"/>
  <c r="T1309" i="14"/>
  <c r="B1310" i="14"/>
  <c r="A1310" i="14" s="1"/>
  <c r="C1310" i="14"/>
  <c r="D1310" i="14"/>
  <c r="E1310" i="14"/>
  <c r="F1310" i="14"/>
  <c r="G1310" i="14"/>
  <c r="M1310" i="14"/>
  <c r="Q1310" i="14"/>
  <c r="R1310" i="14"/>
  <c r="CO1310" i="4" s="1"/>
  <c r="S1310" i="14"/>
  <c r="T1310" i="14"/>
  <c r="B1311" i="14"/>
  <c r="A1311" i="14" s="1"/>
  <c r="C1311" i="14"/>
  <c r="D1311" i="14"/>
  <c r="E1311" i="14"/>
  <c r="F1311" i="14"/>
  <c r="G1311" i="14"/>
  <c r="M1311" i="14"/>
  <c r="Q1311" i="14"/>
  <c r="P1311" i="14" s="1"/>
  <c r="R1311" i="14"/>
  <c r="S1311" i="14"/>
  <c r="T1311" i="14"/>
  <c r="B1312" i="14"/>
  <c r="A1312" i="14" s="1"/>
  <c r="C1312" i="14"/>
  <c r="D1312" i="14"/>
  <c r="E1312" i="14"/>
  <c r="F1312" i="14"/>
  <c r="G1312" i="14"/>
  <c r="M1312" i="14"/>
  <c r="Q1312" i="14"/>
  <c r="P1312" i="14" s="1"/>
  <c r="R1312" i="14"/>
  <c r="S1312" i="14"/>
  <c r="T1312" i="14"/>
  <c r="B1313" i="14"/>
  <c r="A1313" i="14" s="1"/>
  <c r="C1313" i="14"/>
  <c r="D1313" i="14"/>
  <c r="E1313" i="14"/>
  <c r="H1313" i="14" s="1"/>
  <c r="F1313" i="14"/>
  <c r="G1313" i="14"/>
  <c r="M1313" i="14"/>
  <c r="Q1313" i="14"/>
  <c r="P1313" i="14" s="1"/>
  <c r="R1313" i="14"/>
  <c r="S1313" i="14"/>
  <c r="T1313" i="14"/>
  <c r="B1314" i="14"/>
  <c r="A1314" i="14" s="1"/>
  <c r="C1314" i="14"/>
  <c r="D1314" i="14"/>
  <c r="E1314" i="14"/>
  <c r="I1314" i="14" s="1"/>
  <c r="F1314" i="14"/>
  <c r="G1314" i="14"/>
  <c r="M1314" i="14"/>
  <c r="Q1314" i="14"/>
  <c r="R1314" i="14"/>
  <c r="CO1314" i="4" s="1"/>
  <c r="S1314" i="14"/>
  <c r="T1314" i="14"/>
  <c r="B1315" i="14"/>
  <c r="A1315" i="14" s="1"/>
  <c r="C1315" i="14"/>
  <c r="D1315" i="14"/>
  <c r="E1315" i="14"/>
  <c r="F1315" i="14"/>
  <c r="G1315" i="14"/>
  <c r="M1315" i="14"/>
  <c r="Q1315" i="14"/>
  <c r="P1315" i="14" s="1"/>
  <c r="R1315" i="14"/>
  <c r="S1315" i="14"/>
  <c r="T1315" i="14"/>
  <c r="B1316" i="14"/>
  <c r="A1316" i="14" s="1"/>
  <c r="C1316" i="14"/>
  <c r="D1316" i="14"/>
  <c r="E1316" i="14"/>
  <c r="H1316" i="14" s="1"/>
  <c r="F1316" i="14"/>
  <c r="G1316" i="14"/>
  <c r="M1316" i="14"/>
  <c r="Q1316" i="14"/>
  <c r="P1316" i="14" s="1"/>
  <c r="R1316" i="14"/>
  <c r="S1316" i="14"/>
  <c r="T1316" i="14"/>
  <c r="B1317" i="14"/>
  <c r="A1317" i="14" s="1"/>
  <c r="C1317" i="14"/>
  <c r="D1317" i="14"/>
  <c r="E1317" i="14"/>
  <c r="I1317" i="14" s="1"/>
  <c r="F1317" i="14"/>
  <c r="G1317" i="14"/>
  <c r="M1317" i="14"/>
  <c r="Q1317" i="14"/>
  <c r="P1317" i="14" s="1"/>
  <c r="R1317" i="14"/>
  <c r="S1317" i="14"/>
  <c r="T1317" i="14"/>
  <c r="B1318" i="14"/>
  <c r="A1318" i="14" s="1"/>
  <c r="C1318" i="14"/>
  <c r="D1318" i="14"/>
  <c r="E1318" i="14"/>
  <c r="F1318" i="14"/>
  <c r="G1318" i="14"/>
  <c r="M1318" i="14"/>
  <c r="Q1318" i="14"/>
  <c r="R1318" i="14"/>
  <c r="CO1318" i="4" s="1"/>
  <c r="S1318" i="14"/>
  <c r="T1318" i="14"/>
  <c r="B1319" i="14"/>
  <c r="A1319" i="14" s="1"/>
  <c r="C1319" i="14"/>
  <c r="D1319" i="14"/>
  <c r="E1319" i="14"/>
  <c r="F1319" i="14"/>
  <c r="G1319" i="14"/>
  <c r="M1319" i="14"/>
  <c r="Q1319" i="14"/>
  <c r="P1319" i="14" s="1"/>
  <c r="R1319" i="14"/>
  <c r="S1319" i="14"/>
  <c r="T1319" i="14"/>
  <c r="A1320" i="14"/>
  <c r="B1320" i="14"/>
  <c r="C1320" i="14"/>
  <c r="D1320" i="14"/>
  <c r="E1320" i="14"/>
  <c r="F1320" i="14"/>
  <c r="G1320" i="14"/>
  <c r="M1320" i="14"/>
  <c r="P1320" i="14"/>
  <c r="Q1320" i="14"/>
  <c r="R1320" i="14"/>
  <c r="S1320" i="14"/>
  <c r="T1320" i="14"/>
  <c r="A1321" i="14"/>
  <c r="B1321" i="14"/>
  <c r="C1321" i="14"/>
  <c r="D1321" i="14"/>
  <c r="E1321" i="14"/>
  <c r="L1321" i="14" s="1"/>
  <c r="F1321" i="14"/>
  <c r="G1321" i="14"/>
  <c r="M1321" i="14"/>
  <c r="P1321" i="14"/>
  <c r="Q1321" i="14"/>
  <c r="R1321" i="14"/>
  <c r="CO1321" i="4" s="1"/>
  <c r="S1321" i="14"/>
  <c r="T1321" i="14"/>
  <c r="B1322" i="14"/>
  <c r="A1322" i="14" s="1"/>
  <c r="C1322" i="14"/>
  <c r="D1322" i="14"/>
  <c r="E1322" i="14"/>
  <c r="F1322" i="14"/>
  <c r="G1322" i="14"/>
  <c r="M1322" i="14"/>
  <c r="Q1322" i="14"/>
  <c r="P1322" i="14" s="1"/>
  <c r="R1322" i="14"/>
  <c r="S1322" i="14"/>
  <c r="T1322" i="14"/>
  <c r="A1323" i="14"/>
  <c r="B1323" i="14"/>
  <c r="C1323" i="14"/>
  <c r="D1323" i="14"/>
  <c r="E1323" i="14"/>
  <c r="F1323" i="14"/>
  <c r="G1323" i="14"/>
  <c r="M1323" i="14"/>
  <c r="P1323" i="14"/>
  <c r="Q1323" i="14"/>
  <c r="R1323" i="14"/>
  <c r="S1323" i="14"/>
  <c r="T1323" i="14"/>
  <c r="A1324" i="14"/>
  <c r="B1324" i="14"/>
  <c r="C1324" i="14"/>
  <c r="D1324" i="14"/>
  <c r="E1324" i="14"/>
  <c r="L1324" i="14" s="1"/>
  <c r="F1324" i="14"/>
  <c r="G1324" i="14"/>
  <c r="M1324" i="14"/>
  <c r="P1324" i="14"/>
  <c r="Q1324" i="14"/>
  <c r="R1324" i="14"/>
  <c r="S1324" i="14"/>
  <c r="T1324" i="14"/>
  <c r="A1325" i="14"/>
  <c r="B1325" i="14"/>
  <c r="C1325" i="14"/>
  <c r="D1325" i="14"/>
  <c r="E1325" i="14"/>
  <c r="F1325" i="14"/>
  <c r="G1325" i="14"/>
  <c r="M1325" i="14"/>
  <c r="Q1325" i="14"/>
  <c r="R1325" i="14"/>
  <c r="CO1325" i="4" s="1"/>
  <c r="S1325" i="14"/>
  <c r="T1325" i="14"/>
  <c r="B1326" i="14"/>
  <c r="A1326" i="14" s="1"/>
  <c r="C1326" i="14"/>
  <c r="D1326" i="14"/>
  <c r="E1326" i="14"/>
  <c r="F1326" i="14"/>
  <c r="G1326" i="14"/>
  <c r="M1326" i="14"/>
  <c r="Q1326" i="14"/>
  <c r="R1326" i="14"/>
  <c r="CO1326" i="4" s="1"/>
  <c r="S1326" i="14"/>
  <c r="T1326" i="14"/>
  <c r="B1327" i="14"/>
  <c r="A1327" i="14" s="1"/>
  <c r="C1327" i="14"/>
  <c r="D1327" i="14"/>
  <c r="E1327" i="14"/>
  <c r="I1327" i="14" s="1"/>
  <c r="F1327" i="14"/>
  <c r="G1327" i="14"/>
  <c r="M1327" i="14"/>
  <c r="Q1327" i="14"/>
  <c r="P1327" i="14" s="1"/>
  <c r="R1327" i="14"/>
  <c r="S1327" i="14"/>
  <c r="T1327" i="14"/>
  <c r="A1328" i="14"/>
  <c r="B1328" i="14"/>
  <c r="C1328" i="14"/>
  <c r="D1328" i="14"/>
  <c r="E1328" i="14"/>
  <c r="F1328" i="14"/>
  <c r="G1328" i="14"/>
  <c r="M1328" i="14"/>
  <c r="P1328" i="14"/>
  <c r="Q1328" i="14"/>
  <c r="R1328" i="14"/>
  <c r="S1328" i="14"/>
  <c r="T1328" i="14"/>
  <c r="A1329" i="14"/>
  <c r="B1329" i="14"/>
  <c r="C1329" i="14"/>
  <c r="D1329" i="14"/>
  <c r="E1329" i="14"/>
  <c r="L1329" i="14" s="1"/>
  <c r="F1329" i="14"/>
  <c r="G1329" i="14"/>
  <c r="M1329" i="14"/>
  <c r="P1329" i="14"/>
  <c r="Q1329" i="14"/>
  <c r="R1329" i="14"/>
  <c r="CO1329" i="4" s="1"/>
  <c r="S1329" i="14"/>
  <c r="T1329" i="14"/>
  <c r="B1330" i="14"/>
  <c r="A1330" i="14" s="1"/>
  <c r="C1330" i="14"/>
  <c r="D1330" i="14"/>
  <c r="E1330" i="14"/>
  <c r="F1330" i="14"/>
  <c r="G1330" i="14"/>
  <c r="M1330" i="14"/>
  <c r="Q1330" i="14"/>
  <c r="P1330" i="14" s="1"/>
  <c r="R1330" i="14"/>
  <c r="S1330" i="14"/>
  <c r="T1330" i="14"/>
  <c r="A1331" i="14"/>
  <c r="B1331" i="14"/>
  <c r="C1331" i="14"/>
  <c r="D1331" i="14"/>
  <c r="E1331" i="14"/>
  <c r="I1331" i="14" s="1"/>
  <c r="F1331" i="14"/>
  <c r="G1331" i="14"/>
  <c r="M1331" i="14"/>
  <c r="P1331" i="14"/>
  <c r="Q1331" i="14"/>
  <c r="R1331" i="14"/>
  <c r="S1331" i="14"/>
  <c r="T1331" i="14"/>
  <c r="A1332" i="14"/>
  <c r="B1332" i="14"/>
  <c r="C1332" i="14"/>
  <c r="D1332" i="14"/>
  <c r="E1332" i="14"/>
  <c r="L1332" i="14" s="1"/>
  <c r="F1332" i="14"/>
  <c r="G1332" i="14"/>
  <c r="M1332" i="14"/>
  <c r="P1332" i="14"/>
  <c r="Q1332" i="14"/>
  <c r="R1332" i="14"/>
  <c r="S1332" i="14"/>
  <c r="T1332" i="14"/>
  <c r="A1333" i="14"/>
  <c r="B1333" i="14"/>
  <c r="C1333" i="14"/>
  <c r="D1333" i="14"/>
  <c r="E1333" i="14"/>
  <c r="L1333" i="14" s="1"/>
  <c r="F1333" i="14"/>
  <c r="G1333" i="14"/>
  <c r="M1333" i="14"/>
  <c r="Q1333" i="14"/>
  <c r="R1333" i="14"/>
  <c r="CO1333" i="4" s="1"/>
  <c r="S1333" i="14"/>
  <c r="T1333" i="14"/>
  <c r="B1334" i="14"/>
  <c r="A1334" i="14" s="1"/>
  <c r="C1334" i="14"/>
  <c r="D1334" i="14"/>
  <c r="E1334" i="14"/>
  <c r="I1334" i="14" s="1"/>
  <c r="F1334" i="14"/>
  <c r="G1334" i="14"/>
  <c r="M1334" i="14"/>
  <c r="Q1334" i="14"/>
  <c r="R1334" i="14"/>
  <c r="CO1334" i="4" s="1"/>
  <c r="S1334" i="14"/>
  <c r="T1334" i="14"/>
  <c r="B1335" i="14"/>
  <c r="A1335" i="14" s="1"/>
  <c r="C1335" i="14"/>
  <c r="D1335" i="14"/>
  <c r="E1335" i="14"/>
  <c r="F1335" i="14"/>
  <c r="G1335" i="14"/>
  <c r="M1335" i="14"/>
  <c r="Q1335" i="14"/>
  <c r="P1335" i="14" s="1"/>
  <c r="R1335" i="14"/>
  <c r="S1335" i="14"/>
  <c r="T1335" i="14"/>
  <c r="A1336" i="14"/>
  <c r="B1336" i="14"/>
  <c r="C1336" i="14"/>
  <c r="D1336" i="14"/>
  <c r="E1336" i="14"/>
  <c r="I1336" i="14" s="1"/>
  <c r="F1336" i="14"/>
  <c r="G1336" i="14"/>
  <c r="M1336" i="14"/>
  <c r="Q1336" i="14"/>
  <c r="P1336" i="14" s="1"/>
  <c r="R1336" i="14"/>
  <c r="S1336" i="14"/>
  <c r="T1336" i="14"/>
  <c r="A1337" i="14"/>
  <c r="B1337" i="14"/>
  <c r="C1337" i="14"/>
  <c r="D1337" i="14"/>
  <c r="E1337" i="14"/>
  <c r="H1337" i="14" s="1"/>
  <c r="F1337" i="14"/>
  <c r="G1337" i="14"/>
  <c r="M1337" i="14"/>
  <c r="Q1337" i="14"/>
  <c r="P1337" i="14" s="1"/>
  <c r="R1337" i="14"/>
  <c r="S1337" i="14"/>
  <c r="T1337" i="14"/>
  <c r="A1338" i="14"/>
  <c r="B1338" i="14"/>
  <c r="C1338" i="14"/>
  <c r="D1338" i="14"/>
  <c r="E1338" i="14"/>
  <c r="H1338" i="14" s="1"/>
  <c r="F1338" i="14"/>
  <c r="G1338" i="14"/>
  <c r="M1338" i="14"/>
  <c r="Q1338" i="14"/>
  <c r="P1338" i="14" s="1"/>
  <c r="R1338" i="14"/>
  <c r="S1338" i="14"/>
  <c r="T1338" i="14"/>
  <c r="A1339" i="14"/>
  <c r="B1339" i="14"/>
  <c r="C1339" i="14"/>
  <c r="D1339" i="14"/>
  <c r="E1339" i="14"/>
  <c r="F1339" i="14"/>
  <c r="G1339" i="14"/>
  <c r="M1339" i="14"/>
  <c r="Q1339" i="14"/>
  <c r="P1339" i="14" s="1"/>
  <c r="R1339" i="14"/>
  <c r="S1339" i="14"/>
  <c r="T1339" i="14"/>
  <c r="A1340" i="14"/>
  <c r="B1340" i="14"/>
  <c r="C1340" i="14"/>
  <c r="D1340" i="14"/>
  <c r="E1340" i="14"/>
  <c r="F1340" i="14"/>
  <c r="G1340" i="14"/>
  <c r="M1340" i="14"/>
  <c r="Q1340" i="14"/>
  <c r="P1340" i="14" s="1"/>
  <c r="R1340" i="14"/>
  <c r="S1340" i="14"/>
  <c r="T1340" i="14"/>
  <c r="A1341" i="14"/>
  <c r="B1341" i="14"/>
  <c r="C1341" i="14"/>
  <c r="D1341" i="14"/>
  <c r="E1341" i="14"/>
  <c r="H1341" i="14" s="1"/>
  <c r="F1341" i="14"/>
  <c r="G1341" i="14"/>
  <c r="M1341" i="14"/>
  <c r="Q1341" i="14"/>
  <c r="P1341" i="14" s="1"/>
  <c r="R1341" i="14"/>
  <c r="S1341" i="14"/>
  <c r="T1341" i="14"/>
  <c r="A1342" i="14"/>
  <c r="B1342" i="14"/>
  <c r="C1342" i="14"/>
  <c r="D1342" i="14"/>
  <c r="E1342" i="14"/>
  <c r="L1342" i="14" s="1"/>
  <c r="F1342" i="14"/>
  <c r="G1342" i="14"/>
  <c r="M1342" i="14"/>
  <c r="Q1342" i="14"/>
  <c r="P1342" i="14" s="1"/>
  <c r="R1342" i="14"/>
  <c r="S1342" i="14"/>
  <c r="T1342" i="14"/>
  <c r="A1343" i="14"/>
  <c r="B1343" i="14"/>
  <c r="C1343" i="14"/>
  <c r="D1343" i="14"/>
  <c r="E1343" i="14"/>
  <c r="H1343" i="14" s="1"/>
  <c r="F1343" i="14"/>
  <c r="G1343" i="14"/>
  <c r="M1343" i="14"/>
  <c r="Q1343" i="14"/>
  <c r="P1343" i="14" s="1"/>
  <c r="R1343" i="14"/>
  <c r="S1343" i="14"/>
  <c r="T1343" i="14"/>
  <c r="A1344" i="14"/>
  <c r="B1344" i="14"/>
  <c r="C1344" i="14"/>
  <c r="D1344" i="14"/>
  <c r="E1344" i="14"/>
  <c r="F1344" i="14"/>
  <c r="G1344" i="14"/>
  <c r="M1344" i="14"/>
  <c r="Q1344" i="14"/>
  <c r="P1344" i="14" s="1"/>
  <c r="R1344" i="14"/>
  <c r="S1344" i="14"/>
  <c r="T1344" i="14"/>
  <c r="A1345" i="14"/>
  <c r="B1345" i="14"/>
  <c r="C1345" i="14"/>
  <c r="D1345" i="14"/>
  <c r="E1345" i="14"/>
  <c r="H1345" i="14" s="1"/>
  <c r="F1345" i="14"/>
  <c r="G1345" i="14"/>
  <c r="M1345" i="14"/>
  <c r="Q1345" i="14"/>
  <c r="P1345" i="14" s="1"/>
  <c r="R1345" i="14"/>
  <c r="S1345" i="14"/>
  <c r="T1345" i="14"/>
  <c r="A1346" i="14"/>
  <c r="B1346" i="14"/>
  <c r="C1346" i="14"/>
  <c r="D1346" i="14"/>
  <c r="E1346" i="14"/>
  <c r="F1346" i="14"/>
  <c r="G1346" i="14"/>
  <c r="M1346" i="14"/>
  <c r="Q1346" i="14"/>
  <c r="P1346" i="14" s="1"/>
  <c r="R1346" i="14"/>
  <c r="S1346" i="14"/>
  <c r="T1346" i="14"/>
  <c r="A1347" i="14"/>
  <c r="B1347" i="14"/>
  <c r="C1347" i="14"/>
  <c r="D1347" i="14"/>
  <c r="E1347" i="14"/>
  <c r="F1347" i="14"/>
  <c r="G1347" i="14"/>
  <c r="M1347" i="14"/>
  <c r="Q1347" i="14"/>
  <c r="P1347" i="14" s="1"/>
  <c r="R1347" i="14"/>
  <c r="S1347" i="14"/>
  <c r="T1347" i="14"/>
  <c r="A1348" i="14"/>
  <c r="B1348" i="14"/>
  <c r="C1348" i="14"/>
  <c r="D1348" i="14"/>
  <c r="E1348" i="14"/>
  <c r="H1348" i="14" s="1"/>
  <c r="F1348" i="14"/>
  <c r="G1348" i="14"/>
  <c r="M1348" i="14"/>
  <c r="Q1348" i="14"/>
  <c r="P1348" i="14" s="1"/>
  <c r="R1348" i="14"/>
  <c r="S1348" i="14"/>
  <c r="T1348" i="14"/>
  <c r="A1349" i="14"/>
  <c r="B1349" i="14"/>
  <c r="C1349" i="14"/>
  <c r="D1349" i="14"/>
  <c r="E1349" i="14"/>
  <c r="H1349" i="14" s="1"/>
  <c r="F1349" i="14"/>
  <c r="G1349" i="14"/>
  <c r="M1349" i="14"/>
  <c r="Q1349" i="14"/>
  <c r="P1349" i="14" s="1"/>
  <c r="R1349" i="14"/>
  <c r="S1349" i="14"/>
  <c r="T1349" i="14"/>
  <c r="A1350" i="14"/>
  <c r="B1350" i="14"/>
  <c r="C1350" i="14"/>
  <c r="D1350" i="14"/>
  <c r="E1350" i="14"/>
  <c r="F1350" i="14"/>
  <c r="G1350" i="14"/>
  <c r="M1350" i="14"/>
  <c r="Q1350" i="14"/>
  <c r="P1350" i="14" s="1"/>
  <c r="R1350" i="14"/>
  <c r="S1350" i="14"/>
  <c r="T1350" i="14"/>
  <c r="A1351" i="14"/>
  <c r="B1351" i="14"/>
  <c r="C1351" i="14"/>
  <c r="D1351" i="14"/>
  <c r="E1351" i="14"/>
  <c r="F1351" i="14"/>
  <c r="G1351" i="14"/>
  <c r="M1351" i="14"/>
  <c r="Q1351" i="14"/>
  <c r="P1351" i="14" s="1"/>
  <c r="R1351" i="14"/>
  <c r="S1351" i="14"/>
  <c r="T1351" i="14"/>
  <c r="A1352" i="14"/>
  <c r="B1352" i="14"/>
  <c r="C1352" i="14"/>
  <c r="D1352" i="14"/>
  <c r="E1352" i="14"/>
  <c r="H1352" i="14" s="1"/>
  <c r="F1352" i="14"/>
  <c r="G1352" i="14"/>
  <c r="M1352" i="14"/>
  <c r="Q1352" i="14"/>
  <c r="P1352" i="14" s="1"/>
  <c r="R1352" i="14"/>
  <c r="S1352" i="14"/>
  <c r="T1352" i="14"/>
  <c r="A1353" i="14"/>
  <c r="B1353" i="14"/>
  <c r="C1353" i="14"/>
  <c r="D1353" i="14"/>
  <c r="E1353" i="14"/>
  <c r="H1353" i="14" s="1"/>
  <c r="F1353" i="14"/>
  <c r="G1353" i="14"/>
  <c r="M1353" i="14"/>
  <c r="Q1353" i="14"/>
  <c r="P1353" i="14" s="1"/>
  <c r="R1353" i="14"/>
  <c r="S1353" i="14"/>
  <c r="T1353" i="14"/>
  <c r="A1354" i="14"/>
  <c r="B1354" i="14"/>
  <c r="C1354" i="14"/>
  <c r="D1354" i="14"/>
  <c r="E1354" i="14"/>
  <c r="H1354" i="14" s="1"/>
  <c r="F1354" i="14"/>
  <c r="G1354" i="14"/>
  <c r="M1354" i="14"/>
  <c r="Q1354" i="14"/>
  <c r="P1354" i="14" s="1"/>
  <c r="R1354" i="14"/>
  <c r="S1354" i="14"/>
  <c r="T1354" i="14"/>
  <c r="A1355" i="14"/>
  <c r="B1355" i="14"/>
  <c r="C1355" i="14"/>
  <c r="D1355" i="14"/>
  <c r="E1355" i="14"/>
  <c r="F1355" i="14"/>
  <c r="G1355" i="14"/>
  <c r="M1355" i="14"/>
  <c r="Q1355" i="14"/>
  <c r="P1355" i="14" s="1"/>
  <c r="R1355" i="14"/>
  <c r="S1355" i="14"/>
  <c r="T1355" i="14"/>
  <c r="A1356" i="14"/>
  <c r="B1356" i="14"/>
  <c r="C1356" i="14"/>
  <c r="D1356" i="14"/>
  <c r="E1356" i="14"/>
  <c r="H1356" i="14" s="1"/>
  <c r="F1356" i="14"/>
  <c r="G1356" i="14"/>
  <c r="M1356" i="14"/>
  <c r="Q1356" i="14"/>
  <c r="P1356" i="14" s="1"/>
  <c r="R1356" i="14"/>
  <c r="S1356" i="14"/>
  <c r="T1356" i="14"/>
  <c r="A1357" i="14"/>
  <c r="B1357" i="14"/>
  <c r="C1357" i="14"/>
  <c r="D1357" i="14"/>
  <c r="E1357" i="14"/>
  <c r="H1357" i="14" s="1"/>
  <c r="F1357" i="14"/>
  <c r="G1357" i="14"/>
  <c r="M1357" i="14"/>
  <c r="Q1357" i="14"/>
  <c r="P1357" i="14" s="1"/>
  <c r="R1357" i="14"/>
  <c r="S1357" i="14"/>
  <c r="T1357" i="14"/>
  <c r="A1358" i="14"/>
  <c r="B1358" i="14"/>
  <c r="C1358" i="14"/>
  <c r="D1358" i="14"/>
  <c r="E1358" i="14"/>
  <c r="L1358" i="14" s="1"/>
  <c r="F1358" i="14"/>
  <c r="G1358" i="14"/>
  <c r="M1358" i="14"/>
  <c r="Q1358" i="14"/>
  <c r="P1358" i="14" s="1"/>
  <c r="R1358" i="14"/>
  <c r="S1358" i="14"/>
  <c r="T1358" i="14"/>
  <c r="A1359" i="14"/>
  <c r="B1359" i="14"/>
  <c r="C1359" i="14"/>
  <c r="D1359" i="14"/>
  <c r="E1359" i="14"/>
  <c r="H1359" i="14" s="1"/>
  <c r="F1359" i="14"/>
  <c r="G1359" i="14"/>
  <c r="M1359" i="14"/>
  <c r="Q1359" i="14"/>
  <c r="P1359" i="14" s="1"/>
  <c r="R1359" i="14"/>
  <c r="S1359" i="14"/>
  <c r="T1359" i="14"/>
  <c r="A1360" i="14"/>
  <c r="B1360" i="14"/>
  <c r="C1360" i="14"/>
  <c r="D1360" i="14"/>
  <c r="E1360" i="14"/>
  <c r="H1360" i="14" s="1"/>
  <c r="F1360" i="14"/>
  <c r="G1360" i="14"/>
  <c r="M1360" i="14"/>
  <c r="P1360" i="14"/>
  <c r="Q1360" i="14"/>
  <c r="R1360" i="14"/>
  <c r="CO1360" i="4" s="1"/>
  <c r="S1360" i="14"/>
  <c r="T1360" i="14"/>
  <c r="B1361" i="14"/>
  <c r="A1361" i="14" s="1"/>
  <c r="C1361" i="14"/>
  <c r="D1361" i="14"/>
  <c r="E1361" i="14"/>
  <c r="F1361" i="14"/>
  <c r="G1361" i="14"/>
  <c r="M1361" i="14"/>
  <c r="Q1361" i="14"/>
  <c r="R1361" i="14"/>
  <c r="CO1361" i="4" s="1"/>
  <c r="S1361" i="14"/>
  <c r="T1361" i="14"/>
  <c r="B1362" i="14"/>
  <c r="C1362" i="14"/>
  <c r="D1362" i="14"/>
  <c r="E1362" i="14"/>
  <c r="H1362" i="14" s="1"/>
  <c r="F1362" i="14"/>
  <c r="G1362" i="14"/>
  <c r="M1362" i="14"/>
  <c r="P1362" i="14"/>
  <c r="Q1362" i="14"/>
  <c r="R1362" i="14"/>
  <c r="CO1362" i="4" s="1"/>
  <c r="S1362" i="14"/>
  <c r="T1362" i="14"/>
  <c r="B1363" i="14"/>
  <c r="A1363" i="14" s="1"/>
  <c r="C1363" i="14"/>
  <c r="D1363" i="14"/>
  <c r="E1363" i="14"/>
  <c r="I1363" i="14" s="1"/>
  <c r="F1363" i="14"/>
  <c r="G1363" i="14"/>
  <c r="M1363" i="14"/>
  <c r="Q1363" i="14"/>
  <c r="R1363" i="14"/>
  <c r="CO1363" i="4" s="1"/>
  <c r="S1363" i="14"/>
  <c r="T1363" i="14"/>
  <c r="B1364" i="14"/>
  <c r="C1364" i="14"/>
  <c r="D1364" i="14"/>
  <c r="E1364" i="14"/>
  <c r="H1364" i="14" s="1"/>
  <c r="F1364" i="14"/>
  <c r="G1364" i="14"/>
  <c r="M1364" i="14"/>
  <c r="Q1364" i="14"/>
  <c r="R1364" i="14"/>
  <c r="S1364" i="14"/>
  <c r="T1364" i="14"/>
  <c r="B1365" i="14"/>
  <c r="A1365" i="14" s="1"/>
  <c r="C1365" i="14"/>
  <c r="D1365" i="14"/>
  <c r="E1365" i="14"/>
  <c r="F1365" i="14"/>
  <c r="G1365" i="14"/>
  <c r="M1365" i="14"/>
  <c r="Q1365" i="14"/>
  <c r="R1365" i="14"/>
  <c r="CO1365" i="4" s="1"/>
  <c r="S1365" i="14"/>
  <c r="T1365" i="14"/>
  <c r="B1366" i="14"/>
  <c r="C1366" i="14"/>
  <c r="D1366" i="14"/>
  <c r="E1366" i="14"/>
  <c r="F1366" i="14"/>
  <c r="G1366" i="14"/>
  <c r="M1366" i="14"/>
  <c r="Q1366" i="14"/>
  <c r="R1366" i="14"/>
  <c r="S1366" i="14"/>
  <c r="T1366" i="14"/>
  <c r="B1367" i="14"/>
  <c r="A1367" i="14" s="1"/>
  <c r="C1367" i="14"/>
  <c r="D1367" i="14"/>
  <c r="E1367" i="14"/>
  <c r="F1367" i="14"/>
  <c r="G1367" i="14"/>
  <c r="M1367" i="14"/>
  <c r="Q1367" i="14"/>
  <c r="R1367" i="14"/>
  <c r="CO1367" i="4" s="1"/>
  <c r="S1367" i="14"/>
  <c r="T1367" i="14"/>
  <c r="B1368" i="14"/>
  <c r="C1368" i="14"/>
  <c r="D1368" i="14"/>
  <c r="E1368" i="14"/>
  <c r="H1368" i="14" s="1"/>
  <c r="F1368" i="14"/>
  <c r="G1368" i="14"/>
  <c r="M1368" i="14"/>
  <c r="P1368" i="14"/>
  <c r="Q1368" i="14"/>
  <c r="R1368" i="14"/>
  <c r="CO1368" i="4" s="1"/>
  <c r="S1368" i="14"/>
  <c r="T1368" i="14"/>
  <c r="B1369" i="14"/>
  <c r="A1369" i="14" s="1"/>
  <c r="C1369" i="14"/>
  <c r="D1369" i="14"/>
  <c r="E1369" i="14"/>
  <c r="I1369" i="14" s="1"/>
  <c r="F1369" i="14"/>
  <c r="G1369" i="14"/>
  <c r="M1369" i="14"/>
  <c r="Q1369" i="14"/>
  <c r="R1369" i="14"/>
  <c r="CO1369" i="4" s="1"/>
  <c r="S1369" i="14"/>
  <c r="T1369" i="14"/>
  <c r="B1370" i="14"/>
  <c r="C1370" i="14"/>
  <c r="D1370" i="14"/>
  <c r="E1370" i="14"/>
  <c r="F1370" i="14"/>
  <c r="G1370" i="14"/>
  <c r="M1370" i="14"/>
  <c r="P1370" i="14"/>
  <c r="Q1370" i="14"/>
  <c r="R1370" i="14"/>
  <c r="CO1370" i="4" s="1"/>
  <c r="S1370" i="14"/>
  <c r="T1370" i="14"/>
  <c r="B1371" i="14"/>
  <c r="A1371" i="14" s="1"/>
  <c r="C1371" i="14"/>
  <c r="D1371" i="14"/>
  <c r="E1371" i="14"/>
  <c r="F1371" i="14"/>
  <c r="G1371" i="14"/>
  <c r="M1371" i="14"/>
  <c r="Q1371" i="14"/>
  <c r="R1371" i="14"/>
  <c r="CO1371" i="4" s="1"/>
  <c r="S1371" i="14"/>
  <c r="T1371" i="14"/>
  <c r="B1372" i="14"/>
  <c r="C1372" i="14"/>
  <c r="D1372" i="14"/>
  <c r="E1372" i="14"/>
  <c r="H1372" i="14" s="1"/>
  <c r="F1372" i="14"/>
  <c r="G1372" i="14"/>
  <c r="M1372" i="14"/>
  <c r="Q1372" i="14"/>
  <c r="R1372" i="14"/>
  <c r="S1372" i="14"/>
  <c r="T1372" i="14"/>
  <c r="B1373" i="14"/>
  <c r="A1373" i="14" s="1"/>
  <c r="C1373" i="14"/>
  <c r="D1373" i="14"/>
  <c r="E1373" i="14"/>
  <c r="F1373" i="14"/>
  <c r="G1373" i="14"/>
  <c r="M1373" i="14"/>
  <c r="Q1373" i="14"/>
  <c r="R1373" i="14"/>
  <c r="CO1373" i="4" s="1"/>
  <c r="S1373" i="14"/>
  <c r="T1373" i="14"/>
  <c r="B1374" i="14"/>
  <c r="C1374" i="14"/>
  <c r="D1374" i="14"/>
  <c r="E1374" i="14"/>
  <c r="H1374" i="14" s="1"/>
  <c r="F1374" i="14"/>
  <c r="G1374" i="14"/>
  <c r="M1374" i="14"/>
  <c r="Q1374" i="14"/>
  <c r="R1374" i="14"/>
  <c r="S1374" i="14"/>
  <c r="T1374" i="14"/>
  <c r="B1375" i="14"/>
  <c r="A1375" i="14" s="1"/>
  <c r="C1375" i="14"/>
  <c r="D1375" i="14"/>
  <c r="E1375" i="14"/>
  <c r="F1375" i="14"/>
  <c r="G1375" i="14"/>
  <c r="M1375" i="14"/>
  <c r="Q1375" i="14"/>
  <c r="R1375" i="14"/>
  <c r="CO1375" i="4" s="1"/>
  <c r="S1375" i="14"/>
  <c r="T1375" i="14"/>
  <c r="B1376" i="14"/>
  <c r="C1376" i="14"/>
  <c r="D1376" i="14"/>
  <c r="E1376" i="14"/>
  <c r="H1376" i="14" s="1"/>
  <c r="F1376" i="14"/>
  <c r="G1376" i="14"/>
  <c r="M1376" i="14"/>
  <c r="P1376" i="14"/>
  <c r="Q1376" i="14"/>
  <c r="R1376" i="14"/>
  <c r="CO1376" i="4" s="1"/>
  <c r="S1376" i="14"/>
  <c r="T1376" i="14"/>
  <c r="B1377" i="14"/>
  <c r="A1377" i="14" s="1"/>
  <c r="C1377" i="14"/>
  <c r="D1377" i="14"/>
  <c r="E1377" i="14"/>
  <c r="F1377" i="14"/>
  <c r="G1377" i="14"/>
  <c r="M1377" i="14"/>
  <c r="Q1377" i="14"/>
  <c r="R1377" i="14"/>
  <c r="CO1377" i="4" s="1"/>
  <c r="S1377" i="14"/>
  <c r="T1377" i="14"/>
  <c r="B1378" i="14"/>
  <c r="C1378" i="14"/>
  <c r="D1378" i="14"/>
  <c r="E1378" i="14"/>
  <c r="H1378" i="14" s="1"/>
  <c r="F1378" i="14"/>
  <c r="G1378" i="14"/>
  <c r="M1378" i="14"/>
  <c r="P1378" i="14"/>
  <c r="Q1378" i="14"/>
  <c r="R1378" i="14"/>
  <c r="CO1378" i="4" s="1"/>
  <c r="S1378" i="14"/>
  <c r="T1378" i="14"/>
  <c r="B1379" i="14"/>
  <c r="A1379" i="14" s="1"/>
  <c r="C1379" i="14"/>
  <c r="D1379" i="14"/>
  <c r="E1379" i="14"/>
  <c r="F1379" i="14"/>
  <c r="G1379" i="14"/>
  <c r="M1379" i="14"/>
  <c r="Q1379" i="14"/>
  <c r="R1379" i="14"/>
  <c r="CO1379" i="4" s="1"/>
  <c r="S1379" i="14"/>
  <c r="T1379" i="14"/>
  <c r="B1380" i="14"/>
  <c r="C1380" i="14"/>
  <c r="D1380" i="14"/>
  <c r="E1380" i="14"/>
  <c r="H1380" i="14" s="1"/>
  <c r="F1380" i="14"/>
  <c r="G1380" i="14"/>
  <c r="M1380" i="14"/>
  <c r="Q1380" i="14"/>
  <c r="R1380" i="14"/>
  <c r="S1380" i="14"/>
  <c r="T1380" i="14"/>
  <c r="B1381" i="14"/>
  <c r="A1381" i="14" s="1"/>
  <c r="C1381" i="14"/>
  <c r="D1381" i="14"/>
  <c r="E1381" i="14"/>
  <c r="F1381" i="14"/>
  <c r="G1381" i="14"/>
  <c r="M1381" i="14"/>
  <c r="Q1381" i="14"/>
  <c r="R1381" i="14"/>
  <c r="CO1381" i="4" s="1"/>
  <c r="S1381" i="14"/>
  <c r="T1381" i="14"/>
  <c r="B1382" i="14"/>
  <c r="C1382" i="14"/>
  <c r="D1382" i="14"/>
  <c r="E1382" i="14"/>
  <c r="H1382" i="14" s="1"/>
  <c r="F1382" i="14"/>
  <c r="G1382" i="14"/>
  <c r="M1382" i="14"/>
  <c r="Q1382" i="14"/>
  <c r="R1382" i="14"/>
  <c r="S1382" i="14"/>
  <c r="T1382" i="14"/>
  <c r="B1383" i="14"/>
  <c r="A1383" i="14" s="1"/>
  <c r="C1383" i="14"/>
  <c r="D1383" i="14"/>
  <c r="E1383" i="14"/>
  <c r="F1383" i="14"/>
  <c r="G1383" i="14"/>
  <c r="M1383" i="14"/>
  <c r="Q1383" i="14"/>
  <c r="R1383" i="14"/>
  <c r="CO1383" i="4" s="1"/>
  <c r="S1383" i="14"/>
  <c r="T1383" i="14"/>
  <c r="B1384" i="14"/>
  <c r="C1384" i="14"/>
  <c r="D1384" i="14"/>
  <c r="E1384" i="14"/>
  <c r="H1384" i="14" s="1"/>
  <c r="F1384" i="14"/>
  <c r="G1384" i="14"/>
  <c r="M1384" i="14"/>
  <c r="P1384" i="14"/>
  <c r="Q1384" i="14"/>
  <c r="R1384" i="14"/>
  <c r="CO1384" i="4" s="1"/>
  <c r="S1384" i="14"/>
  <c r="T1384" i="14"/>
  <c r="B1385" i="14"/>
  <c r="A1385" i="14" s="1"/>
  <c r="C1385" i="14"/>
  <c r="D1385" i="14"/>
  <c r="E1385" i="14"/>
  <c r="I1385" i="14" s="1"/>
  <c r="F1385" i="14"/>
  <c r="G1385" i="14"/>
  <c r="M1385" i="14"/>
  <c r="Q1385" i="14"/>
  <c r="R1385" i="14"/>
  <c r="CO1385" i="4" s="1"/>
  <c r="S1385" i="14"/>
  <c r="T1385" i="14"/>
  <c r="B1386" i="14"/>
  <c r="C1386" i="14"/>
  <c r="D1386" i="14"/>
  <c r="E1386" i="14"/>
  <c r="F1386" i="14"/>
  <c r="G1386" i="14"/>
  <c r="M1386" i="14"/>
  <c r="P1386" i="14"/>
  <c r="Q1386" i="14"/>
  <c r="R1386" i="14"/>
  <c r="CO1386" i="4" s="1"/>
  <c r="S1386" i="14"/>
  <c r="T1386" i="14"/>
  <c r="B1387" i="14"/>
  <c r="A1387" i="14" s="1"/>
  <c r="C1387" i="14"/>
  <c r="D1387" i="14"/>
  <c r="E1387" i="14"/>
  <c r="F1387" i="14"/>
  <c r="G1387" i="14"/>
  <c r="M1387" i="14"/>
  <c r="Q1387" i="14"/>
  <c r="R1387" i="14"/>
  <c r="CO1387" i="4" s="1"/>
  <c r="S1387" i="14"/>
  <c r="T1387" i="14"/>
  <c r="B1388" i="14"/>
  <c r="C1388" i="14"/>
  <c r="D1388" i="14"/>
  <c r="E1388" i="14"/>
  <c r="H1388" i="14" s="1"/>
  <c r="F1388" i="14"/>
  <c r="G1388" i="14"/>
  <c r="M1388" i="14"/>
  <c r="Q1388" i="14"/>
  <c r="R1388" i="14"/>
  <c r="S1388" i="14"/>
  <c r="T1388" i="14"/>
  <c r="B1389" i="14"/>
  <c r="A1389" i="14" s="1"/>
  <c r="C1389" i="14"/>
  <c r="D1389" i="14"/>
  <c r="E1389" i="14"/>
  <c r="F1389" i="14"/>
  <c r="G1389" i="14"/>
  <c r="M1389" i="14"/>
  <c r="Q1389" i="14"/>
  <c r="R1389" i="14"/>
  <c r="CO1389" i="4" s="1"/>
  <c r="S1389" i="14"/>
  <c r="T1389" i="14"/>
  <c r="B1390" i="14"/>
  <c r="C1390" i="14"/>
  <c r="D1390" i="14"/>
  <c r="E1390" i="14"/>
  <c r="H1390" i="14" s="1"/>
  <c r="F1390" i="14"/>
  <c r="G1390" i="14"/>
  <c r="M1390" i="14"/>
  <c r="Q1390" i="14"/>
  <c r="R1390" i="14"/>
  <c r="S1390" i="14"/>
  <c r="T1390" i="14"/>
  <c r="B1391" i="14"/>
  <c r="A1391" i="14" s="1"/>
  <c r="C1391" i="14"/>
  <c r="D1391" i="14"/>
  <c r="E1391" i="14"/>
  <c r="I1391" i="14" s="1"/>
  <c r="F1391" i="14"/>
  <c r="G1391" i="14"/>
  <c r="M1391" i="14"/>
  <c r="Q1391" i="14"/>
  <c r="R1391" i="14"/>
  <c r="CO1391" i="4" s="1"/>
  <c r="S1391" i="14"/>
  <c r="T1391" i="14"/>
  <c r="B1392" i="14"/>
  <c r="C1392" i="14"/>
  <c r="D1392" i="14"/>
  <c r="E1392" i="14"/>
  <c r="H1392" i="14" s="1"/>
  <c r="F1392" i="14"/>
  <c r="G1392" i="14"/>
  <c r="M1392" i="14"/>
  <c r="P1392" i="14"/>
  <c r="Q1392" i="14"/>
  <c r="R1392" i="14"/>
  <c r="CO1392" i="4" s="1"/>
  <c r="S1392" i="14"/>
  <c r="T1392" i="14"/>
  <c r="B1393" i="14"/>
  <c r="A1393" i="14" s="1"/>
  <c r="C1393" i="14"/>
  <c r="D1393" i="14"/>
  <c r="E1393" i="14"/>
  <c r="F1393" i="14"/>
  <c r="G1393" i="14"/>
  <c r="M1393" i="14"/>
  <c r="Q1393" i="14"/>
  <c r="R1393" i="14"/>
  <c r="CO1393" i="4" s="1"/>
  <c r="S1393" i="14"/>
  <c r="T1393" i="14"/>
  <c r="B1394" i="14"/>
  <c r="C1394" i="14"/>
  <c r="D1394" i="14"/>
  <c r="E1394" i="14"/>
  <c r="H1394" i="14" s="1"/>
  <c r="F1394" i="14"/>
  <c r="G1394" i="14"/>
  <c r="M1394" i="14"/>
  <c r="P1394" i="14"/>
  <c r="Q1394" i="14"/>
  <c r="R1394" i="14"/>
  <c r="CO1394" i="4" s="1"/>
  <c r="S1394" i="14"/>
  <c r="T1394" i="14"/>
  <c r="B1395" i="14"/>
  <c r="A1395" i="14" s="1"/>
  <c r="C1395" i="14"/>
  <c r="D1395" i="14"/>
  <c r="E1395" i="14"/>
  <c r="I1395" i="14" s="1"/>
  <c r="F1395" i="14"/>
  <c r="G1395" i="14"/>
  <c r="M1395" i="14"/>
  <c r="Q1395" i="14"/>
  <c r="R1395" i="14"/>
  <c r="CO1395" i="4" s="1"/>
  <c r="S1395" i="14"/>
  <c r="T1395" i="14"/>
  <c r="B1396" i="14"/>
  <c r="C1396" i="14"/>
  <c r="D1396" i="14"/>
  <c r="E1396" i="14"/>
  <c r="H1396" i="14" s="1"/>
  <c r="F1396" i="14"/>
  <c r="G1396" i="14"/>
  <c r="M1396" i="14"/>
  <c r="Q1396" i="14"/>
  <c r="R1396" i="14"/>
  <c r="S1396" i="14"/>
  <c r="T1396" i="14"/>
  <c r="B1397" i="14"/>
  <c r="A1397" i="14" s="1"/>
  <c r="C1397" i="14"/>
  <c r="D1397" i="14"/>
  <c r="E1397" i="14"/>
  <c r="F1397" i="14"/>
  <c r="G1397" i="14"/>
  <c r="M1397" i="14"/>
  <c r="Q1397" i="14"/>
  <c r="P1397" i="14" s="1"/>
  <c r="O1397" i="14" s="1"/>
  <c r="R1397" i="14"/>
  <c r="S1397" i="14"/>
  <c r="T1397" i="14"/>
  <c r="B1398" i="14"/>
  <c r="A1398" i="14" s="1"/>
  <c r="C1398" i="14"/>
  <c r="D1398" i="14"/>
  <c r="E1398" i="14"/>
  <c r="H1398" i="14" s="1"/>
  <c r="F1398" i="14"/>
  <c r="G1398" i="14"/>
  <c r="M1398" i="14"/>
  <c r="Q1398" i="14"/>
  <c r="P1398" i="14" s="1"/>
  <c r="R1398" i="14"/>
  <c r="CO1398" i="4" s="1"/>
  <c r="S1398" i="14"/>
  <c r="T1398" i="14"/>
  <c r="B1399" i="14"/>
  <c r="C1399" i="14"/>
  <c r="D1399" i="14"/>
  <c r="E1399" i="14"/>
  <c r="F1399" i="14"/>
  <c r="G1399" i="14"/>
  <c r="M1399" i="14"/>
  <c r="Q1399" i="14"/>
  <c r="R1399" i="14"/>
  <c r="CO1399" i="4" s="1"/>
  <c r="S1399" i="14"/>
  <c r="T1399" i="14"/>
  <c r="B1400" i="14"/>
  <c r="A1400" i="14" s="1"/>
  <c r="C1400" i="14"/>
  <c r="D1400" i="14"/>
  <c r="E1400" i="14"/>
  <c r="H1400" i="14" s="1"/>
  <c r="F1400" i="14"/>
  <c r="G1400" i="14"/>
  <c r="M1400" i="14"/>
  <c r="Q1400" i="14"/>
  <c r="R1400" i="14"/>
  <c r="CO1400" i="4" s="1"/>
  <c r="S1400" i="14"/>
  <c r="T1400" i="14"/>
  <c r="B1401" i="14"/>
  <c r="C1401" i="14"/>
  <c r="D1401" i="14"/>
  <c r="E1401" i="14"/>
  <c r="F1401" i="14"/>
  <c r="G1401" i="14"/>
  <c r="M1401" i="14"/>
  <c r="P1401" i="14"/>
  <c r="Q1401" i="14"/>
  <c r="R1401" i="14"/>
  <c r="S1401" i="14"/>
  <c r="T1401" i="14"/>
  <c r="B1402" i="14"/>
  <c r="A1402" i="14" s="1"/>
  <c r="C1402" i="14"/>
  <c r="D1402" i="14"/>
  <c r="E1402" i="14"/>
  <c r="H1402" i="14" s="1"/>
  <c r="F1402" i="14"/>
  <c r="G1402" i="14"/>
  <c r="M1402" i="14"/>
  <c r="P1402" i="14"/>
  <c r="Q1402" i="14"/>
  <c r="R1402" i="14"/>
  <c r="S1402" i="14"/>
  <c r="T1402" i="14"/>
  <c r="B1403" i="14"/>
  <c r="A1403" i="14" s="1"/>
  <c r="C1403" i="14"/>
  <c r="D1403" i="14"/>
  <c r="E1403" i="14"/>
  <c r="L1403" i="14" s="1"/>
  <c r="F1403" i="14"/>
  <c r="G1403" i="14"/>
  <c r="M1403" i="14"/>
  <c r="O1403" i="14"/>
  <c r="P1403" i="14"/>
  <c r="Q1403" i="14"/>
  <c r="R1403" i="14"/>
  <c r="CO1403" i="4" s="1"/>
  <c r="S1403" i="14"/>
  <c r="T1403" i="14"/>
  <c r="B1404" i="14"/>
  <c r="A1404" i="14" s="1"/>
  <c r="C1404" i="14"/>
  <c r="D1404" i="14"/>
  <c r="E1404" i="14"/>
  <c r="L1404" i="14" s="1"/>
  <c r="F1404" i="14"/>
  <c r="G1404" i="14"/>
  <c r="M1404" i="14"/>
  <c r="P1404" i="14"/>
  <c r="Q1404" i="14"/>
  <c r="R1404" i="14"/>
  <c r="CO1404" i="4" s="1"/>
  <c r="S1404" i="14"/>
  <c r="T1404" i="14"/>
  <c r="B1405" i="14"/>
  <c r="A1405" i="14" s="1"/>
  <c r="C1405" i="14"/>
  <c r="D1405" i="14"/>
  <c r="E1405" i="14"/>
  <c r="L1405" i="14" s="1"/>
  <c r="F1405" i="14"/>
  <c r="G1405" i="14"/>
  <c r="M1405" i="14"/>
  <c r="Q1405" i="14"/>
  <c r="P1405" i="14" s="1"/>
  <c r="O1405" i="14" s="1"/>
  <c r="R1405" i="14"/>
  <c r="S1405" i="14"/>
  <c r="T1405" i="14"/>
  <c r="B1406" i="14"/>
  <c r="A1406" i="14" s="1"/>
  <c r="C1406" i="14"/>
  <c r="D1406" i="14"/>
  <c r="E1406" i="14"/>
  <c r="I1406" i="14" s="1"/>
  <c r="F1406" i="14"/>
  <c r="G1406" i="14"/>
  <c r="M1406" i="14"/>
  <c r="Q1406" i="14"/>
  <c r="R1406" i="14"/>
  <c r="CO1406" i="4" s="1"/>
  <c r="S1406" i="14"/>
  <c r="T1406" i="14"/>
  <c r="B1407" i="14"/>
  <c r="C1407" i="14"/>
  <c r="D1407" i="14"/>
  <c r="E1407" i="14"/>
  <c r="F1407" i="14"/>
  <c r="G1407" i="14"/>
  <c r="M1407" i="14"/>
  <c r="Q1407" i="14"/>
  <c r="R1407" i="14"/>
  <c r="CO1407" i="4" s="1"/>
  <c r="S1407" i="14"/>
  <c r="T1407" i="14"/>
  <c r="B1408" i="14"/>
  <c r="A1408" i="14" s="1"/>
  <c r="C1408" i="14"/>
  <c r="D1408" i="14"/>
  <c r="E1408" i="14"/>
  <c r="H1408" i="14" s="1"/>
  <c r="F1408" i="14"/>
  <c r="G1408" i="14"/>
  <c r="M1408" i="14"/>
  <c r="Q1408" i="14"/>
  <c r="R1408" i="14"/>
  <c r="CO1408" i="4" s="1"/>
  <c r="S1408" i="14"/>
  <c r="T1408" i="14"/>
  <c r="B1409" i="14"/>
  <c r="A1409" i="14" s="1"/>
  <c r="C1409" i="14"/>
  <c r="D1409" i="14"/>
  <c r="E1409" i="14"/>
  <c r="F1409" i="14"/>
  <c r="G1409" i="14"/>
  <c r="M1409" i="14"/>
  <c r="Q1409" i="14"/>
  <c r="P1409" i="14" s="1"/>
  <c r="O1409" i="14" s="1"/>
  <c r="R1409" i="14"/>
  <c r="S1409" i="14"/>
  <c r="T1409" i="14"/>
  <c r="B1410" i="14"/>
  <c r="A1410" i="14" s="1"/>
  <c r="C1410" i="14"/>
  <c r="D1410" i="14"/>
  <c r="E1410" i="14"/>
  <c r="F1410" i="14"/>
  <c r="G1410" i="14"/>
  <c r="M1410" i="14"/>
  <c r="Q1410" i="14"/>
  <c r="P1410" i="14" s="1"/>
  <c r="R1410" i="14"/>
  <c r="S1410" i="14"/>
  <c r="T1410" i="14"/>
  <c r="B1411" i="14"/>
  <c r="A1411" i="14" s="1"/>
  <c r="C1411" i="14"/>
  <c r="D1411" i="14"/>
  <c r="E1411" i="14"/>
  <c r="F1411" i="14"/>
  <c r="G1411" i="14"/>
  <c r="M1411" i="14"/>
  <c r="P1411" i="14"/>
  <c r="Q1411" i="14"/>
  <c r="R1411" i="14"/>
  <c r="CO1411" i="4" s="1"/>
  <c r="S1411" i="14"/>
  <c r="T1411" i="14"/>
  <c r="B1412" i="14"/>
  <c r="A1412" i="14" s="1"/>
  <c r="C1412" i="14"/>
  <c r="D1412" i="14"/>
  <c r="E1412" i="14"/>
  <c r="L1412" i="14" s="1"/>
  <c r="F1412" i="14"/>
  <c r="G1412" i="14"/>
  <c r="M1412" i="14"/>
  <c r="P1412" i="14"/>
  <c r="Q1412" i="14"/>
  <c r="R1412" i="14"/>
  <c r="CO1412" i="4" s="1"/>
  <c r="S1412" i="14"/>
  <c r="T1412" i="14"/>
  <c r="B1413" i="14"/>
  <c r="A1413" i="14" s="1"/>
  <c r="C1413" i="14"/>
  <c r="D1413" i="14"/>
  <c r="E1413" i="14"/>
  <c r="L1413" i="14" s="1"/>
  <c r="F1413" i="14"/>
  <c r="G1413" i="14"/>
  <c r="M1413" i="14"/>
  <c r="Q1413" i="14"/>
  <c r="R1413" i="14"/>
  <c r="CO1413" i="4" s="1"/>
  <c r="S1413" i="14"/>
  <c r="T1413" i="14"/>
  <c r="B1414" i="14"/>
  <c r="A1414" i="14" s="1"/>
  <c r="C1414" i="14"/>
  <c r="D1414" i="14"/>
  <c r="E1414" i="14"/>
  <c r="F1414" i="14"/>
  <c r="G1414" i="14"/>
  <c r="M1414" i="14"/>
  <c r="Q1414" i="14"/>
  <c r="P1414" i="14" s="1"/>
  <c r="R1414" i="14"/>
  <c r="S1414" i="14"/>
  <c r="T1414" i="14"/>
  <c r="B1415" i="14"/>
  <c r="C1415" i="14"/>
  <c r="D1415" i="14"/>
  <c r="E1415" i="14"/>
  <c r="F1415" i="14"/>
  <c r="G1415" i="14"/>
  <c r="M1415" i="14"/>
  <c r="Q1415" i="14"/>
  <c r="P1415" i="14" s="1"/>
  <c r="R1415" i="14"/>
  <c r="S1415" i="14"/>
  <c r="T1415" i="14"/>
  <c r="B1416" i="14"/>
  <c r="A1416" i="14" s="1"/>
  <c r="C1416" i="14"/>
  <c r="D1416" i="14"/>
  <c r="E1416" i="14"/>
  <c r="H1416" i="14" s="1"/>
  <c r="F1416" i="14"/>
  <c r="G1416" i="14"/>
  <c r="M1416" i="14"/>
  <c r="Q1416" i="14"/>
  <c r="P1416" i="14" s="1"/>
  <c r="R1416" i="14"/>
  <c r="S1416" i="14"/>
  <c r="T1416" i="14"/>
  <c r="B1417" i="14"/>
  <c r="A1417" i="14" s="1"/>
  <c r="C1417" i="14"/>
  <c r="D1417" i="14"/>
  <c r="E1417" i="14"/>
  <c r="F1417" i="14"/>
  <c r="G1417" i="14"/>
  <c r="M1417" i="14"/>
  <c r="P1417" i="14"/>
  <c r="Q1417" i="14"/>
  <c r="R1417" i="14"/>
  <c r="S1417" i="14"/>
  <c r="T1417" i="14"/>
  <c r="B1418" i="14"/>
  <c r="A1418" i="14" s="1"/>
  <c r="C1418" i="14"/>
  <c r="D1418" i="14"/>
  <c r="E1418" i="14"/>
  <c r="L1418" i="14" s="1"/>
  <c r="F1418" i="14"/>
  <c r="G1418" i="14"/>
  <c r="M1418" i="14"/>
  <c r="P1418" i="14"/>
  <c r="Q1418" i="14"/>
  <c r="R1418" i="14"/>
  <c r="S1418" i="14"/>
  <c r="T1418" i="14"/>
  <c r="B1419" i="14"/>
  <c r="A1419" i="14" s="1"/>
  <c r="C1419" i="14"/>
  <c r="D1419" i="14"/>
  <c r="E1419" i="14"/>
  <c r="L1419" i="14" s="1"/>
  <c r="F1419" i="14"/>
  <c r="G1419" i="14"/>
  <c r="M1419" i="14"/>
  <c r="Q1419" i="14"/>
  <c r="R1419" i="14"/>
  <c r="S1419" i="14"/>
  <c r="T1419" i="14"/>
  <c r="B1420" i="14"/>
  <c r="A1420" i="14" s="1"/>
  <c r="C1420" i="14"/>
  <c r="D1420" i="14"/>
  <c r="E1420" i="14"/>
  <c r="F1420" i="14"/>
  <c r="G1420" i="14"/>
  <c r="M1420" i="14"/>
  <c r="Q1420" i="14"/>
  <c r="R1420" i="14"/>
  <c r="S1420" i="14"/>
  <c r="T1420" i="14"/>
  <c r="B1421" i="14"/>
  <c r="A1421" i="14" s="1"/>
  <c r="C1421" i="14"/>
  <c r="D1421" i="14"/>
  <c r="E1421" i="14"/>
  <c r="L1421" i="14" s="1"/>
  <c r="F1421" i="14"/>
  <c r="G1421" i="14"/>
  <c r="M1421" i="14"/>
  <c r="Q1421" i="14"/>
  <c r="R1421" i="14"/>
  <c r="CO1421" i="4" s="1"/>
  <c r="S1421" i="14"/>
  <c r="T1421" i="14"/>
  <c r="B1422" i="14"/>
  <c r="A1422" i="14" s="1"/>
  <c r="C1422" i="14"/>
  <c r="D1422" i="14"/>
  <c r="E1422" i="14"/>
  <c r="I1422" i="14" s="1"/>
  <c r="F1422" i="14"/>
  <c r="G1422" i="14"/>
  <c r="M1422" i="14"/>
  <c r="Q1422" i="14"/>
  <c r="R1422" i="14"/>
  <c r="CO1422" i="4" s="1"/>
  <c r="S1422" i="14"/>
  <c r="T1422" i="14"/>
  <c r="B1423" i="14"/>
  <c r="C1423" i="14"/>
  <c r="D1423" i="14"/>
  <c r="E1423" i="14"/>
  <c r="F1423" i="14"/>
  <c r="G1423" i="14"/>
  <c r="M1423" i="14"/>
  <c r="P1423" i="14"/>
  <c r="Q1423" i="14"/>
  <c r="R1423" i="14"/>
  <c r="CO1423" i="4" s="1"/>
  <c r="S1423" i="14"/>
  <c r="T1423" i="14"/>
  <c r="B1424" i="14"/>
  <c r="A1424" i="14" s="1"/>
  <c r="C1424" i="14"/>
  <c r="D1424" i="14"/>
  <c r="E1424" i="14"/>
  <c r="L1424" i="14" s="1"/>
  <c r="F1424" i="14"/>
  <c r="G1424" i="14"/>
  <c r="M1424" i="14"/>
  <c r="P1424" i="14"/>
  <c r="Q1424" i="14"/>
  <c r="R1424" i="14"/>
  <c r="CO1424" i="4" s="1"/>
  <c r="S1424" i="14"/>
  <c r="T1424" i="14"/>
  <c r="B1425" i="14"/>
  <c r="A1425" i="14" s="1"/>
  <c r="C1425" i="14"/>
  <c r="D1425" i="14"/>
  <c r="E1425" i="14"/>
  <c r="F1425" i="14"/>
  <c r="G1425" i="14"/>
  <c r="M1425" i="14"/>
  <c r="O1425" i="14"/>
  <c r="Q1425" i="14"/>
  <c r="P1425" i="14" s="1"/>
  <c r="R1425" i="14"/>
  <c r="S1425" i="14"/>
  <c r="T1425" i="14"/>
  <c r="B1426" i="14"/>
  <c r="A1426" i="14" s="1"/>
  <c r="C1426" i="14"/>
  <c r="D1426" i="14"/>
  <c r="E1426" i="14"/>
  <c r="H1426" i="14" s="1"/>
  <c r="F1426" i="14"/>
  <c r="G1426" i="14"/>
  <c r="M1426" i="14"/>
  <c r="Q1426" i="14"/>
  <c r="P1426" i="14" s="1"/>
  <c r="R1426" i="14"/>
  <c r="S1426" i="14"/>
  <c r="T1426" i="14"/>
  <c r="B1427" i="14"/>
  <c r="C1427" i="14"/>
  <c r="D1427" i="14"/>
  <c r="E1427" i="14"/>
  <c r="F1427" i="14"/>
  <c r="G1427" i="14"/>
  <c r="M1427" i="14"/>
  <c r="P1427" i="14"/>
  <c r="Q1427" i="14"/>
  <c r="R1427" i="14"/>
  <c r="CO1427" i="4" s="1"/>
  <c r="S1427" i="14"/>
  <c r="T1427" i="14"/>
  <c r="B1428" i="14"/>
  <c r="A1428" i="14" s="1"/>
  <c r="C1428" i="14"/>
  <c r="D1428" i="14"/>
  <c r="E1428" i="14"/>
  <c r="H1428" i="14" s="1"/>
  <c r="F1428" i="14"/>
  <c r="G1428" i="14"/>
  <c r="M1428" i="14"/>
  <c r="P1428" i="14"/>
  <c r="Q1428" i="14"/>
  <c r="R1428" i="14"/>
  <c r="CO1428" i="4" s="1"/>
  <c r="S1428" i="14"/>
  <c r="T1428" i="14"/>
  <c r="B1429" i="14"/>
  <c r="A1429" i="14" s="1"/>
  <c r="C1429" i="14"/>
  <c r="D1429" i="14"/>
  <c r="E1429" i="14"/>
  <c r="L1429" i="14" s="1"/>
  <c r="F1429" i="14"/>
  <c r="G1429" i="14"/>
  <c r="M1429" i="14"/>
  <c r="O1429" i="14"/>
  <c r="Q1429" i="14"/>
  <c r="P1429" i="14" s="1"/>
  <c r="R1429" i="14"/>
  <c r="S1429" i="14"/>
  <c r="T1429" i="14"/>
  <c r="B1430" i="14"/>
  <c r="A1430" i="14" s="1"/>
  <c r="C1430" i="14"/>
  <c r="D1430" i="14"/>
  <c r="E1430" i="14"/>
  <c r="I1430" i="14" s="1"/>
  <c r="F1430" i="14"/>
  <c r="G1430" i="14"/>
  <c r="M1430" i="14"/>
  <c r="Q1430" i="14"/>
  <c r="P1430" i="14" s="1"/>
  <c r="R1430" i="14"/>
  <c r="S1430" i="14"/>
  <c r="T1430" i="14"/>
  <c r="B1431" i="14"/>
  <c r="C1431" i="14"/>
  <c r="D1431" i="14"/>
  <c r="E1431" i="14"/>
  <c r="F1431" i="14"/>
  <c r="G1431" i="14"/>
  <c r="M1431" i="14"/>
  <c r="Q1431" i="14"/>
  <c r="R1431" i="14"/>
  <c r="CO1431" i="4" s="1"/>
  <c r="S1431" i="14"/>
  <c r="T1431" i="14"/>
  <c r="B1432" i="14"/>
  <c r="A1432" i="14" s="1"/>
  <c r="C1432" i="14"/>
  <c r="D1432" i="14"/>
  <c r="E1432" i="14"/>
  <c r="H1432" i="14" s="1"/>
  <c r="F1432" i="14"/>
  <c r="G1432" i="14"/>
  <c r="M1432" i="14"/>
  <c r="Q1432" i="14"/>
  <c r="P1432" i="14" s="1"/>
  <c r="R1432" i="14"/>
  <c r="S1432" i="14"/>
  <c r="T1432" i="14"/>
  <c r="B1433" i="14"/>
  <c r="C1433" i="14"/>
  <c r="D1433" i="14"/>
  <c r="E1433" i="14"/>
  <c r="F1433" i="14"/>
  <c r="G1433" i="14"/>
  <c r="M1433" i="14"/>
  <c r="P1433" i="14"/>
  <c r="Q1433" i="14"/>
  <c r="R1433" i="14"/>
  <c r="S1433" i="14"/>
  <c r="T1433" i="14"/>
  <c r="B1434" i="14"/>
  <c r="A1434" i="14" s="1"/>
  <c r="C1434" i="14"/>
  <c r="D1434" i="14"/>
  <c r="E1434" i="14"/>
  <c r="L1434" i="14" s="1"/>
  <c r="F1434" i="14"/>
  <c r="G1434" i="14"/>
  <c r="M1434" i="14"/>
  <c r="P1434" i="14"/>
  <c r="Q1434" i="14"/>
  <c r="R1434" i="14"/>
  <c r="S1434" i="14"/>
  <c r="T1434" i="14"/>
  <c r="B1435" i="14"/>
  <c r="A1435" i="14" s="1"/>
  <c r="C1435" i="14"/>
  <c r="D1435" i="14"/>
  <c r="E1435" i="14"/>
  <c r="F1435" i="14"/>
  <c r="G1435" i="14"/>
  <c r="M1435" i="14"/>
  <c r="O1435" i="14"/>
  <c r="P1435" i="14"/>
  <c r="Q1435" i="14"/>
  <c r="R1435" i="14"/>
  <c r="CO1435" i="4" s="1"/>
  <c r="S1435" i="14"/>
  <c r="T1435" i="14"/>
  <c r="B1436" i="14"/>
  <c r="A1436" i="14" s="1"/>
  <c r="C1436" i="14"/>
  <c r="D1436" i="14"/>
  <c r="E1436" i="14"/>
  <c r="H1436" i="14" s="1"/>
  <c r="F1436" i="14"/>
  <c r="G1436" i="14"/>
  <c r="M1436" i="14"/>
  <c r="P1436" i="14"/>
  <c r="Q1436" i="14"/>
  <c r="R1436" i="14"/>
  <c r="CO1436" i="4" s="1"/>
  <c r="S1436" i="14"/>
  <c r="T1436" i="14"/>
  <c r="B1437" i="14"/>
  <c r="A1437" i="14" s="1"/>
  <c r="C1437" i="14"/>
  <c r="D1437" i="14"/>
  <c r="E1437" i="14"/>
  <c r="H1437" i="14" s="1"/>
  <c r="F1437" i="14"/>
  <c r="G1437" i="14"/>
  <c r="M1437" i="14"/>
  <c r="O1437" i="14"/>
  <c r="Q1437" i="14"/>
  <c r="P1437" i="14" s="1"/>
  <c r="R1437" i="14"/>
  <c r="S1437" i="14"/>
  <c r="T1437" i="14"/>
  <c r="B1438" i="14"/>
  <c r="A1438" i="14" s="1"/>
  <c r="C1438" i="14"/>
  <c r="D1438" i="14"/>
  <c r="E1438" i="14"/>
  <c r="H1438" i="14" s="1"/>
  <c r="F1438" i="14"/>
  <c r="G1438" i="14"/>
  <c r="M1438" i="14"/>
  <c r="Q1438" i="14"/>
  <c r="P1438" i="14" s="1"/>
  <c r="R1438" i="14"/>
  <c r="S1438" i="14"/>
  <c r="T1438" i="14"/>
  <c r="B1439" i="14"/>
  <c r="C1439" i="14"/>
  <c r="D1439" i="14"/>
  <c r="E1439" i="14"/>
  <c r="F1439" i="14"/>
  <c r="G1439" i="14"/>
  <c r="M1439" i="14"/>
  <c r="P1439" i="14"/>
  <c r="Q1439" i="14"/>
  <c r="R1439" i="14"/>
  <c r="S1439" i="14"/>
  <c r="T1439" i="14"/>
  <c r="B1440" i="14"/>
  <c r="A1440" i="14" s="1"/>
  <c r="C1440" i="14"/>
  <c r="D1440" i="14"/>
  <c r="E1440" i="14"/>
  <c r="F1440" i="14"/>
  <c r="G1440" i="14"/>
  <c r="M1440" i="14"/>
  <c r="P1440" i="14"/>
  <c r="Q1440" i="14"/>
  <c r="R1440" i="14"/>
  <c r="S1440" i="14"/>
  <c r="T1440" i="14"/>
  <c r="A1441" i="14"/>
  <c r="B1441" i="14"/>
  <c r="C1441" i="14"/>
  <c r="D1441" i="14"/>
  <c r="E1441" i="14"/>
  <c r="F1441" i="14"/>
  <c r="G1441" i="14"/>
  <c r="M1441" i="14"/>
  <c r="P1441" i="14"/>
  <c r="O1441" i="14" s="1"/>
  <c r="Q1441" i="14"/>
  <c r="R1441" i="14"/>
  <c r="S1441" i="14"/>
  <c r="T1441" i="14"/>
  <c r="A1442" i="14"/>
  <c r="B1442" i="14"/>
  <c r="C1442" i="14"/>
  <c r="D1442" i="14"/>
  <c r="E1442" i="14"/>
  <c r="L1442" i="14" s="1"/>
  <c r="F1442" i="14"/>
  <c r="G1442" i="14"/>
  <c r="M1442" i="14"/>
  <c r="Q1442" i="14"/>
  <c r="R1442" i="14"/>
  <c r="CO1442" i="4" s="1"/>
  <c r="S1442" i="14"/>
  <c r="T1442" i="14"/>
  <c r="B1443" i="14"/>
  <c r="A1443" i="14" s="1"/>
  <c r="C1443" i="14"/>
  <c r="D1443" i="14"/>
  <c r="E1443" i="14"/>
  <c r="F1443" i="14"/>
  <c r="G1443" i="14"/>
  <c r="M1443" i="14"/>
  <c r="Q1443" i="14"/>
  <c r="P1443" i="14" s="1"/>
  <c r="O1443" i="14" s="1"/>
  <c r="R1443" i="14"/>
  <c r="S1443" i="14"/>
  <c r="T1443" i="14"/>
  <c r="B1444" i="14"/>
  <c r="C1444" i="14"/>
  <c r="D1444" i="14"/>
  <c r="E1444" i="14"/>
  <c r="F1444" i="14"/>
  <c r="G1444" i="14"/>
  <c r="M1444" i="14"/>
  <c r="P1444" i="14"/>
  <c r="Q1444" i="14"/>
  <c r="R1444" i="14"/>
  <c r="S1444" i="14"/>
  <c r="T1444" i="14"/>
  <c r="B1445" i="14"/>
  <c r="A1445" i="14" s="1"/>
  <c r="C1445" i="14"/>
  <c r="D1445" i="14"/>
  <c r="E1445" i="14"/>
  <c r="L1445" i="14" s="1"/>
  <c r="F1445" i="14"/>
  <c r="G1445" i="14"/>
  <c r="M1445" i="14"/>
  <c r="P1445" i="14"/>
  <c r="Q1445" i="14"/>
  <c r="R1445" i="14"/>
  <c r="S1445" i="14"/>
  <c r="T1445" i="14"/>
  <c r="B1446" i="14"/>
  <c r="A1446" i="14" s="1"/>
  <c r="C1446" i="14"/>
  <c r="D1446" i="14"/>
  <c r="E1446" i="14"/>
  <c r="I1446" i="14" s="1"/>
  <c r="F1446" i="14"/>
  <c r="G1446" i="14"/>
  <c r="M1446" i="14"/>
  <c r="O1446" i="14"/>
  <c r="P1446" i="14"/>
  <c r="Q1446" i="14"/>
  <c r="R1446" i="14"/>
  <c r="S1446" i="14"/>
  <c r="T1446" i="14"/>
  <c r="B1447" i="14"/>
  <c r="A1447" i="14" s="1"/>
  <c r="C1447" i="14"/>
  <c r="D1447" i="14"/>
  <c r="E1447" i="14"/>
  <c r="I1447" i="14" s="1"/>
  <c r="F1447" i="14"/>
  <c r="G1447" i="14"/>
  <c r="M1447" i="14"/>
  <c r="P1447" i="14"/>
  <c r="Q1447" i="14"/>
  <c r="R1447" i="14"/>
  <c r="S1447" i="14"/>
  <c r="T1447" i="14"/>
  <c r="B1448" i="14"/>
  <c r="A1448" i="14" s="1"/>
  <c r="C1448" i="14"/>
  <c r="D1448" i="14"/>
  <c r="E1448" i="14"/>
  <c r="F1448" i="14"/>
  <c r="G1448" i="14"/>
  <c r="M1448" i="14"/>
  <c r="Q1448" i="14"/>
  <c r="R1448" i="14"/>
  <c r="S1448" i="14"/>
  <c r="T1448" i="14"/>
  <c r="B1449" i="14"/>
  <c r="C1449" i="14"/>
  <c r="D1449" i="14"/>
  <c r="E1449" i="14"/>
  <c r="H1449" i="14" s="1"/>
  <c r="F1449" i="14"/>
  <c r="G1449" i="14"/>
  <c r="M1449" i="14"/>
  <c r="Q1449" i="14"/>
  <c r="R1449" i="14"/>
  <c r="S1449" i="14"/>
  <c r="T1449" i="14"/>
  <c r="B1450" i="14"/>
  <c r="A1450" i="14" s="1"/>
  <c r="C1450" i="14"/>
  <c r="D1450" i="14"/>
  <c r="E1450" i="14"/>
  <c r="L1450" i="14" s="1"/>
  <c r="F1450" i="14"/>
  <c r="G1450" i="14"/>
  <c r="M1450" i="14"/>
  <c r="O1450" i="14"/>
  <c r="P1450" i="14"/>
  <c r="Q1450" i="14"/>
  <c r="R1450" i="14"/>
  <c r="S1450" i="14"/>
  <c r="T1450" i="14"/>
  <c r="B1451" i="14"/>
  <c r="C1451" i="14"/>
  <c r="D1451" i="14"/>
  <c r="E1451" i="14"/>
  <c r="L1451" i="14" s="1"/>
  <c r="F1451" i="14"/>
  <c r="G1451" i="14"/>
  <c r="M1451" i="14"/>
  <c r="Q1451" i="14"/>
  <c r="P1451" i="14" s="1"/>
  <c r="R1451" i="14"/>
  <c r="S1451" i="14"/>
  <c r="T1451" i="14"/>
  <c r="A1452" i="14"/>
  <c r="B1452" i="14"/>
  <c r="C1452" i="14"/>
  <c r="D1452" i="14"/>
  <c r="E1452" i="14"/>
  <c r="L1452" i="14" s="1"/>
  <c r="F1452" i="14"/>
  <c r="G1452" i="14"/>
  <c r="M1452" i="14"/>
  <c r="Q1452" i="14"/>
  <c r="P1452" i="14" s="1"/>
  <c r="R1452" i="14"/>
  <c r="S1452" i="14"/>
  <c r="T1452" i="14"/>
  <c r="B1453" i="14"/>
  <c r="C1453" i="14"/>
  <c r="D1453" i="14"/>
  <c r="E1453" i="14"/>
  <c r="H1453" i="14" s="1"/>
  <c r="F1453" i="14"/>
  <c r="G1453" i="14"/>
  <c r="M1453" i="14"/>
  <c r="P1453" i="14"/>
  <c r="Q1453" i="14"/>
  <c r="R1453" i="14"/>
  <c r="S1453" i="14"/>
  <c r="T1453" i="14"/>
  <c r="A1454" i="14"/>
  <c r="B1454" i="14"/>
  <c r="C1454" i="14"/>
  <c r="D1454" i="14"/>
  <c r="E1454" i="14"/>
  <c r="L1454" i="14" s="1"/>
  <c r="F1454" i="14"/>
  <c r="G1454" i="14"/>
  <c r="M1454" i="14"/>
  <c r="Q1454" i="14"/>
  <c r="P1454" i="14" s="1"/>
  <c r="R1454" i="14"/>
  <c r="S1454" i="14"/>
  <c r="T1454" i="14"/>
  <c r="B1455" i="14"/>
  <c r="C1455" i="14"/>
  <c r="D1455" i="14"/>
  <c r="E1455" i="14"/>
  <c r="F1455" i="14"/>
  <c r="G1455" i="14"/>
  <c r="M1455" i="14"/>
  <c r="P1455" i="14"/>
  <c r="Q1455" i="14"/>
  <c r="R1455" i="14"/>
  <c r="S1455" i="14"/>
  <c r="T1455" i="14"/>
  <c r="A1456" i="14"/>
  <c r="B1456" i="14"/>
  <c r="C1456" i="14"/>
  <c r="D1456" i="14"/>
  <c r="E1456" i="14"/>
  <c r="L1456" i="14" s="1"/>
  <c r="F1456" i="14"/>
  <c r="G1456" i="14"/>
  <c r="M1456" i="14"/>
  <c r="Q1456" i="14"/>
  <c r="P1456" i="14" s="1"/>
  <c r="R1456" i="14"/>
  <c r="S1456" i="14"/>
  <c r="T1456" i="14"/>
  <c r="B1457" i="14"/>
  <c r="C1457" i="14"/>
  <c r="D1457" i="14"/>
  <c r="E1457" i="14"/>
  <c r="H1457" i="14" s="1"/>
  <c r="F1457" i="14"/>
  <c r="G1457" i="14"/>
  <c r="M1457" i="14"/>
  <c r="P1457" i="14"/>
  <c r="Q1457" i="14"/>
  <c r="R1457" i="14"/>
  <c r="S1457" i="14"/>
  <c r="T1457" i="14"/>
  <c r="A1458" i="14"/>
  <c r="B1458" i="14"/>
  <c r="C1458" i="14"/>
  <c r="D1458" i="14"/>
  <c r="E1458" i="14"/>
  <c r="L1458" i="14" s="1"/>
  <c r="F1458" i="14"/>
  <c r="G1458" i="14"/>
  <c r="M1458" i="14"/>
  <c r="Q1458" i="14"/>
  <c r="P1458" i="14" s="1"/>
  <c r="R1458" i="14"/>
  <c r="S1458" i="14"/>
  <c r="T1458" i="14"/>
  <c r="B1459" i="14"/>
  <c r="C1459" i="14"/>
  <c r="D1459" i="14"/>
  <c r="E1459" i="14"/>
  <c r="H1459" i="14" s="1"/>
  <c r="F1459" i="14"/>
  <c r="G1459" i="14"/>
  <c r="M1459" i="14"/>
  <c r="P1459" i="14"/>
  <c r="Q1459" i="14"/>
  <c r="R1459" i="14"/>
  <c r="S1459" i="14"/>
  <c r="T1459" i="14"/>
  <c r="A1460" i="14"/>
  <c r="B1460" i="14"/>
  <c r="C1460" i="14"/>
  <c r="D1460" i="14"/>
  <c r="E1460" i="14"/>
  <c r="F1460" i="14"/>
  <c r="G1460" i="14"/>
  <c r="M1460" i="14"/>
  <c r="Q1460" i="14"/>
  <c r="P1460" i="14" s="1"/>
  <c r="R1460" i="14"/>
  <c r="S1460" i="14"/>
  <c r="T1460" i="14"/>
  <c r="B1461" i="14"/>
  <c r="C1461" i="14"/>
  <c r="D1461" i="14"/>
  <c r="E1461" i="14"/>
  <c r="H1461" i="14" s="1"/>
  <c r="F1461" i="14"/>
  <c r="G1461" i="14"/>
  <c r="M1461" i="14"/>
  <c r="P1461" i="14"/>
  <c r="Q1461" i="14"/>
  <c r="R1461" i="14"/>
  <c r="S1461" i="14"/>
  <c r="T1461" i="14"/>
  <c r="A1462" i="14"/>
  <c r="B1462" i="14"/>
  <c r="C1462" i="14"/>
  <c r="D1462" i="14"/>
  <c r="E1462" i="14"/>
  <c r="I1462" i="14" s="1"/>
  <c r="F1462" i="14"/>
  <c r="G1462" i="14"/>
  <c r="M1462" i="14"/>
  <c r="Q1462" i="14"/>
  <c r="P1462" i="14" s="1"/>
  <c r="R1462" i="14"/>
  <c r="S1462" i="14"/>
  <c r="T1462" i="14"/>
  <c r="B1463" i="14"/>
  <c r="C1463" i="14"/>
  <c r="D1463" i="14"/>
  <c r="E1463" i="14"/>
  <c r="F1463" i="14"/>
  <c r="G1463" i="14"/>
  <c r="M1463" i="14"/>
  <c r="P1463" i="14"/>
  <c r="Q1463" i="14"/>
  <c r="R1463" i="14"/>
  <c r="S1463" i="14"/>
  <c r="T1463" i="14"/>
  <c r="A1464" i="14"/>
  <c r="B1464" i="14"/>
  <c r="C1464" i="14"/>
  <c r="D1464" i="14"/>
  <c r="E1464" i="14"/>
  <c r="L1464" i="14" s="1"/>
  <c r="F1464" i="14"/>
  <c r="G1464" i="14"/>
  <c r="M1464" i="14"/>
  <c r="Q1464" i="14"/>
  <c r="P1464" i="14" s="1"/>
  <c r="R1464" i="14"/>
  <c r="S1464" i="14"/>
  <c r="T1464" i="14"/>
  <c r="B1465" i="14"/>
  <c r="C1465" i="14"/>
  <c r="D1465" i="14"/>
  <c r="E1465" i="14"/>
  <c r="H1465" i="14" s="1"/>
  <c r="F1465" i="14"/>
  <c r="G1465" i="14"/>
  <c r="M1465" i="14"/>
  <c r="P1465" i="14"/>
  <c r="Q1465" i="14"/>
  <c r="R1465" i="14"/>
  <c r="S1465" i="14"/>
  <c r="T1465" i="14"/>
  <c r="A1466" i="14"/>
  <c r="B1466" i="14"/>
  <c r="C1466" i="14"/>
  <c r="D1466" i="14"/>
  <c r="E1466" i="14"/>
  <c r="I1466" i="14" s="1"/>
  <c r="F1466" i="14"/>
  <c r="G1466" i="14"/>
  <c r="M1466" i="14"/>
  <c r="Q1466" i="14"/>
  <c r="P1466" i="14" s="1"/>
  <c r="R1466" i="14"/>
  <c r="S1466" i="14"/>
  <c r="T1466" i="14"/>
  <c r="B1467" i="14"/>
  <c r="C1467" i="14"/>
  <c r="D1467" i="14"/>
  <c r="E1467" i="14"/>
  <c r="H1467" i="14" s="1"/>
  <c r="F1467" i="14"/>
  <c r="G1467" i="14"/>
  <c r="M1467" i="14"/>
  <c r="P1467" i="14"/>
  <c r="Q1467" i="14"/>
  <c r="R1467" i="14"/>
  <c r="S1467" i="14"/>
  <c r="T1467" i="14"/>
  <c r="A1468" i="14"/>
  <c r="B1468" i="14"/>
  <c r="C1468" i="14"/>
  <c r="D1468" i="14"/>
  <c r="E1468" i="14"/>
  <c r="F1468" i="14"/>
  <c r="G1468" i="14"/>
  <c r="M1468" i="14"/>
  <c r="Q1468" i="14"/>
  <c r="P1468" i="14" s="1"/>
  <c r="R1468" i="14"/>
  <c r="S1468" i="14"/>
  <c r="T1468" i="14"/>
  <c r="B1469" i="14"/>
  <c r="C1469" i="14"/>
  <c r="D1469" i="14"/>
  <c r="E1469" i="14"/>
  <c r="H1469" i="14" s="1"/>
  <c r="F1469" i="14"/>
  <c r="G1469" i="14"/>
  <c r="M1469" i="14"/>
  <c r="P1469" i="14"/>
  <c r="Q1469" i="14"/>
  <c r="R1469" i="14"/>
  <c r="S1469" i="14"/>
  <c r="T1469" i="14"/>
  <c r="A1470" i="14"/>
  <c r="B1470" i="14"/>
  <c r="C1470" i="14"/>
  <c r="D1470" i="14"/>
  <c r="E1470" i="14"/>
  <c r="H1470" i="14" s="1"/>
  <c r="F1470" i="14"/>
  <c r="G1470" i="14"/>
  <c r="M1470" i="14"/>
  <c r="Q1470" i="14"/>
  <c r="R1470" i="14"/>
  <c r="S1470" i="14"/>
  <c r="T1470" i="14"/>
  <c r="B1471" i="14"/>
  <c r="C1471" i="14"/>
  <c r="D1471" i="14"/>
  <c r="E1471" i="14"/>
  <c r="H1471" i="14" s="1"/>
  <c r="F1471" i="14"/>
  <c r="G1471" i="14"/>
  <c r="M1471" i="14"/>
  <c r="P1471" i="14"/>
  <c r="Q1471" i="14"/>
  <c r="R1471" i="14"/>
  <c r="S1471" i="14"/>
  <c r="T1471" i="14"/>
  <c r="A1472" i="14"/>
  <c r="B1472" i="14"/>
  <c r="C1472" i="14"/>
  <c r="D1472" i="14"/>
  <c r="E1472" i="14"/>
  <c r="H1472" i="14" s="1"/>
  <c r="F1472" i="14"/>
  <c r="G1472" i="14"/>
  <c r="M1472" i="14"/>
  <c r="Q1472" i="14"/>
  <c r="R1472" i="14"/>
  <c r="S1472" i="14"/>
  <c r="T1472" i="14"/>
  <c r="B1473" i="14"/>
  <c r="C1473" i="14"/>
  <c r="D1473" i="14"/>
  <c r="E1473" i="14"/>
  <c r="H1473" i="14" s="1"/>
  <c r="F1473" i="14"/>
  <c r="G1473" i="14"/>
  <c r="M1473" i="14"/>
  <c r="P1473" i="14"/>
  <c r="Q1473" i="14"/>
  <c r="R1473" i="14"/>
  <c r="S1473" i="14"/>
  <c r="T1473" i="14"/>
  <c r="A1474" i="14"/>
  <c r="B1474" i="14"/>
  <c r="C1474" i="14"/>
  <c r="D1474" i="14"/>
  <c r="E1474" i="14"/>
  <c r="H1474" i="14" s="1"/>
  <c r="F1474" i="14"/>
  <c r="G1474" i="14"/>
  <c r="M1474" i="14"/>
  <c r="Q1474" i="14"/>
  <c r="R1474" i="14"/>
  <c r="S1474" i="14"/>
  <c r="T1474" i="14"/>
  <c r="B1475" i="14"/>
  <c r="C1475" i="14"/>
  <c r="D1475" i="14"/>
  <c r="E1475" i="14"/>
  <c r="H1475" i="14" s="1"/>
  <c r="F1475" i="14"/>
  <c r="G1475" i="14"/>
  <c r="M1475" i="14"/>
  <c r="P1475" i="14"/>
  <c r="Q1475" i="14"/>
  <c r="R1475" i="14"/>
  <c r="S1475" i="14"/>
  <c r="T1475" i="14"/>
  <c r="A1476" i="14"/>
  <c r="B1476" i="14"/>
  <c r="C1476" i="14"/>
  <c r="D1476" i="14"/>
  <c r="E1476" i="14"/>
  <c r="H1476" i="14" s="1"/>
  <c r="F1476" i="14"/>
  <c r="G1476" i="14"/>
  <c r="M1476" i="14"/>
  <c r="Q1476" i="14"/>
  <c r="R1476" i="14"/>
  <c r="S1476" i="14"/>
  <c r="T1476" i="14"/>
  <c r="B1477" i="14"/>
  <c r="C1477" i="14"/>
  <c r="D1477" i="14"/>
  <c r="E1477" i="14"/>
  <c r="H1477" i="14" s="1"/>
  <c r="F1477" i="14"/>
  <c r="G1477" i="14"/>
  <c r="M1477" i="14"/>
  <c r="P1477" i="14"/>
  <c r="Q1477" i="14"/>
  <c r="R1477" i="14"/>
  <c r="S1477" i="14"/>
  <c r="T1477" i="14"/>
  <c r="A1478" i="14"/>
  <c r="B1478" i="14"/>
  <c r="C1478" i="14"/>
  <c r="D1478" i="14"/>
  <c r="E1478" i="14"/>
  <c r="F1478" i="14"/>
  <c r="G1478" i="14"/>
  <c r="M1478" i="14"/>
  <c r="Q1478" i="14"/>
  <c r="R1478" i="14"/>
  <c r="S1478" i="14"/>
  <c r="T1478" i="14"/>
  <c r="B1479" i="14"/>
  <c r="C1479" i="14"/>
  <c r="D1479" i="14"/>
  <c r="E1479" i="14"/>
  <c r="H1479" i="14" s="1"/>
  <c r="F1479" i="14"/>
  <c r="G1479" i="14"/>
  <c r="M1479" i="14"/>
  <c r="P1479" i="14"/>
  <c r="Q1479" i="14"/>
  <c r="R1479" i="14"/>
  <c r="S1479" i="14"/>
  <c r="T1479" i="14"/>
  <c r="A1480" i="14"/>
  <c r="B1480" i="14"/>
  <c r="C1480" i="14"/>
  <c r="D1480" i="14"/>
  <c r="E1480" i="14"/>
  <c r="H1480" i="14" s="1"/>
  <c r="F1480" i="14"/>
  <c r="G1480" i="14"/>
  <c r="M1480" i="14"/>
  <c r="Q1480" i="14"/>
  <c r="R1480" i="14"/>
  <c r="S1480" i="14"/>
  <c r="T1480" i="14"/>
  <c r="B1481" i="14"/>
  <c r="C1481" i="14"/>
  <c r="D1481" i="14"/>
  <c r="E1481" i="14"/>
  <c r="F1481" i="14"/>
  <c r="G1481" i="14"/>
  <c r="M1481" i="14"/>
  <c r="P1481" i="14"/>
  <c r="Q1481" i="14"/>
  <c r="R1481" i="14"/>
  <c r="S1481" i="14"/>
  <c r="T1481" i="14"/>
  <c r="A1482" i="14"/>
  <c r="B1482" i="14"/>
  <c r="C1482" i="14"/>
  <c r="D1482" i="14"/>
  <c r="E1482" i="14"/>
  <c r="F1482" i="14"/>
  <c r="G1482" i="14"/>
  <c r="M1482" i="14"/>
  <c r="Q1482" i="14"/>
  <c r="R1482" i="14"/>
  <c r="S1482" i="14"/>
  <c r="T1482" i="14"/>
  <c r="B1483" i="14"/>
  <c r="C1483" i="14"/>
  <c r="D1483" i="14"/>
  <c r="E1483" i="14"/>
  <c r="F1483" i="14"/>
  <c r="G1483" i="14"/>
  <c r="M1483" i="14"/>
  <c r="P1483" i="14"/>
  <c r="Q1483" i="14"/>
  <c r="R1483" i="14"/>
  <c r="S1483" i="14"/>
  <c r="T1483" i="14"/>
  <c r="A1484" i="14"/>
  <c r="B1484" i="14"/>
  <c r="C1484" i="14"/>
  <c r="D1484" i="14"/>
  <c r="E1484" i="14"/>
  <c r="H1484" i="14" s="1"/>
  <c r="F1484" i="14"/>
  <c r="G1484" i="14"/>
  <c r="M1484" i="14"/>
  <c r="Q1484" i="14"/>
  <c r="R1484" i="14"/>
  <c r="S1484" i="14"/>
  <c r="T1484" i="14"/>
  <c r="B1485" i="14"/>
  <c r="C1485" i="14"/>
  <c r="D1485" i="14"/>
  <c r="E1485" i="14"/>
  <c r="H1485" i="14" s="1"/>
  <c r="F1485" i="14"/>
  <c r="G1485" i="14"/>
  <c r="M1485" i="14"/>
  <c r="P1485" i="14"/>
  <c r="Q1485" i="14"/>
  <c r="R1485" i="14"/>
  <c r="S1485" i="14"/>
  <c r="T1485" i="14"/>
  <c r="A1486" i="14"/>
  <c r="B1486" i="14"/>
  <c r="C1486" i="14"/>
  <c r="D1486" i="14"/>
  <c r="E1486" i="14"/>
  <c r="H1486" i="14" s="1"/>
  <c r="F1486" i="14"/>
  <c r="G1486" i="14"/>
  <c r="M1486" i="14"/>
  <c r="Q1486" i="14"/>
  <c r="R1486" i="14"/>
  <c r="S1486" i="14"/>
  <c r="T1486" i="14"/>
  <c r="B1487" i="14"/>
  <c r="C1487" i="14"/>
  <c r="D1487" i="14"/>
  <c r="E1487" i="14"/>
  <c r="F1487" i="14"/>
  <c r="G1487" i="14"/>
  <c r="M1487" i="14"/>
  <c r="P1487" i="14"/>
  <c r="Q1487" i="14"/>
  <c r="R1487" i="14"/>
  <c r="S1487" i="14"/>
  <c r="T1487" i="14"/>
  <c r="A1488" i="14"/>
  <c r="B1488" i="14"/>
  <c r="C1488" i="14"/>
  <c r="D1488" i="14"/>
  <c r="E1488" i="14"/>
  <c r="H1488" i="14" s="1"/>
  <c r="F1488" i="14"/>
  <c r="G1488" i="14"/>
  <c r="M1488" i="14"/>
  <c r="Q1488" i="14"/>
  <c r="R1488" i="14"/>
  <c r="S1488" i="14"/>
  <c r="T1488" i="14"/>
  <c r="B1489" i="14"/>
  <c r="C1489" i="14"/>
  <c r="D1489" i="14"/>
  <c r="E1489" i="14"/>
  <c r="H1489" i="14" s="1"/>
  <c r="F1489" i="14"/>
  <c r="G1489" i="14"/>
  <c r="M1489" i="14"/>
  <c r="P1489" i="14"/>
  <c r="Q1489" i="14"/>
  <c r="R1489" i="14"/>
  <c r="S1489" i="14"/>
  <c r="T1489" i="14"/>
  <c r="A1490" i="14"/>
  <c r="B1490" i="14"/>
  <c r="C1490" i="14"/>
  <c r="D1490" i="14"/>
  <c r="E1490" i="14"/>
  <c r="F1490" i="14"/>
  <c r="G1490" i="14"/>
  <c r="M1490" i="14"/>
  <c r="Q1490" i="14"/>
  <c r="R1490" i="14"/>
  <c r="S1490" i="14"/>
  <c r="T1490" i="14"/>
  <c r="B1491" i="14"/>
  <c r="C1491" i="14"/>
  <c r="D1491" i="14"/>
  <c r="E1491" i="14"/>
  <c r="F1491" i="14"/>
  <c r="G1491" i="14"/>
  <c r="M1491" i="14"/>
  <c r="P1491" i="14"/>
  <c r="Q1491" i="14"/>
  <c r="R1491" i="14"/>
  <c r="S1491" i="14"/>
  <c r="T1491" i="14"/>
  <c r="A1492" i="14"/>
  <c r="B1492" i="14"/>
  <c r="C1492" i="14"/>
  <c r="D1492" i="14"/>
  <c r="E1492" i="14"/>
  <c r="H1492" i="14" s="1"/>
  <c r="F1492" i="14"/>
  <c r="G1492" i="14"/>
  <c r="M1492" i="14"/>
  <c r="Q1492" i="14"/>
  <c r="R1492" i="14"/>
  <c r="S1492" i="14"/>
  <c r="T1492" i="14"/>
  <c r="B1493" i="14"/>
  <c r="C1493" i="14"/>
  <c r="D1493" i="14"/>
  <c r="E1493" i="14"/>
  <c r="H1493" i="14" s="1"/>
  <c r="F1493" i="14"/>
  <c r="G1493" i="14"/>
  <c r="M1493" i="14"/>
  <c r="P1493" i="14"/>
  <c r="Q1493" i="14"/>
  <c r="R1493" i="14"/>
  <c r="S1493" i="14"/>
  <c r="T1493" i="14"/>
  <c r="A1494" i="14"/>
  <c r="B1494" i="14"/>
  <c r="C1494" i="14"/>
  <c r="D1494" i="14"/>
  <c r="E1494" i="14"/>
  <c r="H1494" i="14" s="1"/>
  <c r="F1494" i="14"/>
  <c r="G1494" i="14"/>
  <c r="M1494" i="14"/>
  <c r="Q1494" i="14"/>
  <c r="R1494" i="14"/>
  <c r="S1494" i="14"/>
  <c r="T1494" i="14"/>
  <c r="B1495" i="14"/>
  <c r="C1495" i="14"/>
  <c r="D1495" i="14"/>
  <c r="E1495" i="14"/>
  <c r="F1495" i="14"/>
  <c r="G1495" i="14"/>
  <c r="M1495" i="14"/>
  <c r="P1495" i="14"/>
  <c r="Q1495" i="14"/>
  <c r="R1495" i="14"/>
  <c r="S1495" i="14"/>
  <c r="T1495" i="14"/>
  <c r="A1496" i="14"/>
  <c r="B1496" i="14"/>
  <c r="C1496" i="14"/>
  <c r="D1496" i="14"/>
  <c r="E1496" i="14"/>
  <c r="H1496" i="14" s="1"/>
  <c r="F1496" i="14"/>
  <c r="G1496" i="14"/>
  <c r="M1496" i="14"/>
  <c r="Q1496" i="14"/>
  <c r="R1496" i="14"/>
  <c r="S1496" i="14"/>
  <c r="T1496" i="14"/>
  <c r="B1497" i="14"/>
  <c r="C1497" i="14"/>
  <c r="D1497" i="14"/>
  <c r="E1497" i="14"/>
  <c r="H1497" i="14" s="1"/>
  <c r="F1497" i="14"/>
  <c r="G1497" i="14"/>
  <c r="M1497" i="14"/>
  <c r="P1497" i="14"/>
  <c r="Q1497" i="14"/>
  <c r="R1497" i="14"/>
  <c r="S1497" i="14"/>
  <c r="T1497" i="14"/>
  <c r="A1498" i="14"/>
  <c r="B1498" i="14"/>
  <c r="C1498" i="14"/>
  <c r="D1498" i="14"/>
  <c r="E1498" i="14"/>
  <c r="H1498" i="14" s="1"/>
  <c r="F1498" i="14"/>
  <c r="G1498" i="14"/>
  <c r="M1498" i="14"/>
  <c r="Q1498" i="14"/>
  <c r="R1498" i="14"/>
  <c r="S1498" i="14"/>
  <c r="T1498" i="14"/>
  <c r="B1499" i="14"/>
  <c r="C1499" i="14"/>
  <c r="D1499" i="14"/>
  <c r="E1499" i="14"/>
  <c r="H1499" i="14" s="1"/>
  <c r="F1499" i="14"/>
  <c r="G1499" i="14"/>
  <c r="M1499" i="14"/>
  <c r="P1499" i="14"/>
  <c r="Q1499" i="14"/>
  <c r="R1499" i="14"/>
  <c r="S1499" i="14"/>
  <c r="T1499" i="14"/>
  <c r="A1500" i="14"/>
  <c r="B1500" i="14"/>
  <c r="C1500" i="14"/>
  <c r="D1500" i="14"/>
  <c r="E1500" i="14"/>
  <c r="H1500" i="14" s="1"/>
  <c r="F1500" i="14"/>
  <c r="G1500" i="14"/>
  <c r="M1500" i="14"/>
  <c r="Q1500" i="14"/>
  <c r="R1500" i="14"/>
  <c r="S1500" i="14"/>
  <c r="T1500" i="14"/>
  <c r="B1501" i="14"/>
  <c r="C1501" i="14"/>
  <c r="D1501" i="14"/>
  <c r="E1501" i="14"/>
  <c r="H1501" i="14" s="1"/>
  <c r="F1501" i="14"/>
  <c r="G1501" i="14"/>
  <c r="M1501" i="14"/>
  <c r="P1501" i="14"/>
  <c r="Q1501" i="14"/>
  <c r="R1501" i="14"/>
  <c r="S1501" i="14"/>
  <c r="T1501" i="14"/>
  <c r="A1502" i="14"/>
  <c r="B1502" i="14"/>
  <c r="C1502" i="14"/>
  <c r="D1502" i="14"/>
  <c r="E1502" i="14"/>
  <c r="H1502" i="14" s="1"/>
  <c r="F1502" i="14"/>
  <c r="G1502" i="14"/>
  <c r="M1502" i="14"/>
  <c r="Q1502" i="14"/>
  <c r="R1502" i="14"/>
  <c r="S1502" i="14"/>
  <c r="T1502" i="14"/>
  <c r="B1503" i="14"/>
  <c r="C1503" i="14"/>
  <c r="D1503" i="14"/>
  <c r="E1503" i="14"/>
  <c r="H1503" i="14" s="1"/>
  <c r="F1503" i="14"/>
  <c r="G1503" i="14"/>
  <c r="M1503" i="14"/>
  <c r="P1503" i="14"/>
  <c r="Q1503" i="14"/>
  <c r="R1503" i="14"/>
  <c r="S1503" i="14"/>
  <c r="T1503" i="14"/>
  <c r="A1504" i="14"/>
  <c r="B1504" i="14"/>
  <c r="C1504" i="14"/>
  <c r="D1504" i="14"/>
  <c r="E1504" i="14"/>
  <c r="F1504" i="14"/>
  <c r="G1504" i="14"/>
  <c r="M1504" i="14"/>
  <c r="Q1504" i="14"/>
  <c r="R1504" i="14"/>
  <c r="S1504" i="14"/>
  <c r="T1504" i="14"/>
  <c r="B1505" i="14"/>
  <c r="C1505" i="14"/>
  <c r="D1505" i="14"/>
  <c r="E1505" i="14"/>
  <c r="H1505" i="14" s="1"/>
  <c r="F1505" i="14"/>
  <c r="G1505" i="14"/>
  <c r="M1505" i="14"/>
  <c r="P1505" i="14"/>
  <c r="Q1505" i="14"/>
  <c r="R1505" i="14"/>
  <c r="S1505" i="14"/>
  <c r="T1505" i="14"/>
  <c r="A1506" i="14"/>
  <c r="B1506" i="14"/>
  <c r="C1506" i="14"/>
  <c r="D1506" i="14"/>
  <c r="E1506" i="14"/>
  <c r="H1506" i="14" s="1"/>
  <c r="F1506" i="14"/>
  <c r="G1506" i="14"/>
  <c r="M1506" i="14"/>
  <c r="Q1506" i="14"/>
  <c r="R1506" i="14"/>
  <c r="S1506" i="14"/>
  <c r="T1506" i="14"/>
  <c r="B1507" i="14"/>
  <c r="C1507" i="14"/>
  <c r="D1507" i="14"/>
  <c r="E1507" i="14"/>
  <c r="H1507" i="14" s="1"/>
  <c r="F1507" i="14"/>
  <c r="G1507" i="14"/>
  <c r="M1507" i="14"/>
  <c r="P1507" i="14"/>
  <c r="Q1507" i="14"/>
  <c r="R1507" i="14"/>
  <c r="S1507" i="14"/>
  <c r="T1507" i="14"/>
  <c r="A1508" i="14"/>
  <c r="B1508" i="14"/>
  <c r="C1508" i="14"/>
  <c r="D1508" i="14"/>
  <c r="E1508" i="14"/>
  <c r="H1508" i="14" s="1"/>
  <c r="F1508" i="14"/>
  <c r="G1508" i="14"/>
  <c r="M1508" i="14"/>
  <c r="Q1508" i="14"/>
  <c r="R1508" i="14"/>
  <c r="S1508" i="14"/>
  <c r="T1508" i="14"/>
  <c r="B1509" i="14"/>
  <c r="C1509" i="14"/>
  <c r="D1509" i="14"/>
  <c r="E1509" i="14"/>
  <c r="H1509" i="14" s="1"/>
  <c r="F1509" i="14"/>
  <c r="G1509" i="14"/>
  <c r="M1509" i="14"/>
  <c r="P1509" i="14"/>
  <c r="Q1509" i="14"/>
  <c r="R1509" i="14"/>
  <c r="S1509" i="14"/>
  <c r="T1509" i="14"/>
  <c r="A1510" i="14"/>
  <c r="B1510" i="14"/>
  <c r="C1510" i="14"/>
  <c r="D1510" i="14"/>
  <c r="E1510" i="14"/>
  <c r="H1510" i="14" s="1"/>
  <c r="F1510" i="14"/>
  <c r="G1510" i="14"/>
  <c r="M1510" i="14"/>
  <c r="Q1510" i="14"/>
  <c r="R1510" i="14"/>
  <c r="S1510" i="14"/>
  <c r="T1510" i="14"/>
  <c r="B1511" i="14"/>
  <c r="C1511" i="14"/>
  <c r="D1511" i="14"/>
  <c r="E1511" i="14"/>
  <c r="H1511" i="14" s="1"/>
  <c r="F1511" i="14"/>
  <c r="G1511" i="14"/>
  <c r="M1511" i="14"/>
  <c r="P1511" i="14"/>
  <c r="Q1511" i="14"/>
  <c r="R1511" i="14"/>
  <c r="S1511" i="14"/>
  <c r="T1511" i="14"/>
  <c r="A1512" i="14"/>
  <c r="B1512" i="14"/>
  <c r="C1512" i="14"/>
  <c r="D1512" i="14"/>
  <c r="E1512" i="14"/>
  <c r="H1512" i="14" s="1"/>
  <c r="F1512" i="14"/>
  <c r="G1512" i="14"/>
  <c r="M1512" i="14"/>
  <c r="Q1512" i="14"/>
  <c r="R1512" i="14"/>
  <c r="S1512" i="14"/>
  <c r="T1512" i="14"/>
  <c r="B1513" i="14"/>
  <c r="C1513" i="14"/>
  <c r="D1513" i="14"/>
  <c r="E1513" i="14"/>
  <c r="H1513" i="14" s="1"/>
  <c r="F1513" i="14"/>
  <c r="G1513" i="14"/>
  <c r="M1513" i="14"/>
  <c r="P1513" i="14"/>
  <c r="Q1513" i="14"/>
  <c r="R1513" i="14"/>
  <c r="S1513" i="14"/>
  <c r="T1513" i="14"/>
  <c r="A1514" i="14"/>
  <c r="B1514" i="14"/>
  <c r="C1514" i="14"/>
  <c r="D1514" i="14"/>
  <c r="E1514" i="14"/>
  <c r="H1514" i="14" s="1"/>
  <c r="F1514" i="14"/>
  <c r="G1514" i="14"/>
  <c r="M1514" i="14"/>
  <c r="Q1514" i="14"/>
  <c r="R1514" i="14"/>
  <c r="S1514" i="14"/>
  <c r="T1514" i="14"/>
  <c r="B1515" i="14"/>
  <c r="C1515" i="14"/>
  <c r="D1515" i="14"/>
  <c r="E1515" i="14"/>
  <c r="H1515" i="14" s="1"/>
  <c r="F1515" i="14"/>
  <c r="G1515" i="14"/>
  <c r="M1515" i="14"/>
  <c r="P1515" i="14"/>
  <c r="Q1515" i="14"/>
  <c r="R1515" i="14"/>
  <c r="S1515" i="14"/>
  <c r="T1515" i="14"/>
  <c r="A1516" i="14"/>
  <c r="B1516" i="14"/>
  <c r="C1516" i="14"/>
  <c r="D1516" i="14"/>
  <c r="E1516" i="14"/>
  <c r="H1516" i="14" s="1"/>
  <c r="F1516" i="14"/>
  <c r="G1516" i="14"/>
  <c r="M1516" i="14"/>
  <c r="Q1516" i="14"/>
  <c r="R1516" i="14"/>
  <c r="S1516" i="14"/>
  <c r="T1516" i="14"/>
  <c r="B1517" i="14"/>
  <c r="C1517" i="14"/>
  <c r="D1517" i="14"/>
  <c r="E1517" i="14"/>
  <c r="H1517" i="14" s="1"/>
  <c r="F1517" i="14"/>
  <c r="G1517" i="14"/>
  <c r="M1517" i="14"/>
  <c r="P1517" i="14"/>
  <c r="Q1517" i="14"/>
  <c r="R1517" i="14"/>
  <c r="S1517" i="14"/>
  <c r="T1517" i="14"/>
  <c r="A1518" i="14"/>
  <c r="B1518" i="14"/>
  <c r="C1518" i="14"/>
  <c r="D1518" i="14"/>
  <c r="E1518" i="14"/>
  <c r="H1518" i="14" s="1"/>
  <c r="F1518" i="14"/>
  <c r="G1518" i="14"/>
  <c r="M1518" i="14"/>
  <c r="Q1518" i="14"/>
  <c r="R1518" i="14"/>
  <c r="S1518" i="14"/>
  <c r="T1518" i="14"/>
  <c r="B1519" i="14"/>
  <c r="C1519" i="14"/>
  <c r="D1519" i="14"/>
  <c r="E1519" i="14"/>
  <c r="H1519" i="14" s="1"/>
  <c r="F1519" i="14"/>
  <c r="G1519" i="14"/>
  <c r="M1519" i="14"/>
  <c r="P1519" i="14"/>
  <c r="Q1519" i="14"/>
  <c r="R1519" i="14"/>
  <c r="S1519" i="14"/>
  <c r="T1519" i="14"/>
  <c r="A1520" i="14"/>
  <c r="B1520" i="14"/>
  <c r="C1520" i="14"/>
  <c r="D1520" i="14"/>
  <c r="E1520" i="14"/>
  <c r="H1520" i="14" s="1"/>
  <c r="F1520" i="14"/>
  <c r="G1520" i="14"/>
  <c r="M1520" i="14"/>
  <c r="Q1520" i="14"/>
  <c r="R1520" i="14"/>
  <c r="S1520" i="14"/>
  <c r="T1520" i="14"/>
  <c r="B1521" i="14"/>
  <c r="C1521" i="14"/>
  <c r="D1521" i="14"/>
  <c r="E1521" i="14"/>
  <c r="H1521" i="14" s="1"/>
  <c r="F1521" i="14"/>
  <c r="G1521" i="14"/>
  <c r="M1521" i="14"/>
  <c r="P1521" i="14"/>
  <c r="Q1521" i="14"/>
  <c r="R1521" i="14"/>
  <c r="S1521" i="14"/>
  <c r="T1521" i="14"/>
  <c r="A1522" i="14"/>
  <c r="B1522" i="14"/>
  <c r="C1522" i="14"/>
  <c r="D1522" i="14"/>
  <c r="E1522" i="14"/>
  <c r="F1522" i="14"/>
  <c r="G1522" i="14"/>
  <c r="M1522" i="14"/>
  <c r="Q1522" i="14"/>
  <c r="R1522" i="14"/>
  <c r="S1522" i="14"/>
  <c r="T1522" i="14"/>
  <c r="B1523" i="14"/>
  <c r="C1523" i="14"/>
  <c r="D1523" i="14"/>
  <c r="E1523" i="14"/>
  <c r="F1523" i="14"/>
  <c r="G1523" i="14"/>
  <c r="M1523" i="14"/>
  <c r="P1523" i="14"/>
  <c r="Q1523" i="14"/>
  <c r="R1523" i="14"/>
  <c r="S1523" i="14"/>
  <c r="T1523" i="14"/>
  <c r="A1524" i="14"/>
  <c r="B1524" i="14"/>
  <c r="C1524" i="14"/>
  <c r="D1524" i="14"/>
  <c r="E1524" i="14"/>
  <c r="H1524" i="14" s="1"/>
  <c r="F1524" i="14"/>
  <c r="G1524" i="14"/>
  <c r="M1524" i="14"/>
  <c r="Q1524" i="14"/>
  <c r="R1524" i="14"/>
  <c r="S1524" i="14"/>
  <c r="T1524" i="14"/>
  <c r="B1525" i="14"/>
  <c r="C1525" i="14"/>
  <c r="D1525" i="14"/>
  <c r="E1525" i="14"/>
  <c r="F1525" i="14"/>
  <c r="G1525" i="14"/>
  <c r="M1525" i="14"/>
  <c r="P1525" i="14"/>
  <c r="Q1525" i="14"/>
  <c r="R1525" i="14"/>
  <c r="S1525" i="14"/>
  <c r="T1525" i="14"/>
  <c r="A1526" i="14"/>
  <c r="B1526" i="14"/>
  <c r="C1526" i="14"/>
  <c r="D1526" i="14"/>
  <c r="E1526" i="14"/>
  <c r="F1526" i="14"/>
  <c r="G1526" i="14"/>
  <c r="M1526" i="14"/>
  <c r="Q1526" i="14"/>
  <c r="R1526" i="14"/>
  <c r="S1526" i="14"/>
  <c r="T1526" i="14"/>
  <c r="B1527" i="14"/>
  <c r="C1527" i="14"/>
  <c r="D1527" i="14"/>
  <c r="E1527" i="14"/>
  <c r="F1527" i="14"/>
  <c r="G1527" i="14"/>
  <c r="M1527" i="14"/>
  <c r="P1527" i="14"/>
  <c r="Q1527" i="14"/>
  <c r="R1527" i="14"/>
  <c r="S1527" i="14"/>
  <c r="T1527" i="14"/>
  <c r="A1528" i="14"/>
  <c r="B1528" i="14"/>
  <c r="C1528" i="14"/>
  <c r="D1528" i="14"/>
  <c r="E1528" i="14"/>
  <c r="F1528" i="14"/>
  <c r="G1528" i="14"/>
  <c r="M1528" i="14"/>
  <c r="Q1528" i="14"/>
  <c r="R1528" i="14"/>
  <c r="S1528" i="14"/>
  <c r="T1528" i="14"/>
  <c r="B1529" i="14"/>
  <c r="C1529" i="14"/>
  <c r="D1529" i="14"/>
  <c r="E1529" i="14"/>
  <c r="H1529" i="14" s="1"/>
  <c r="F1529" i="14"/>
  <c r="G1529" i="14"/>
  <c r="M1529" i="14"/>
  <c r="P1529" i="14"/>
  <c r="Q1529" i="14"/>
  <c r="R1529" i="14"/>
  <c r="S1529" i="14"/>
  <c r="T1529" i="14"/>
  <c r="A1530" i="14"/>
  <c r="B1530" i="14"/>
  <c r="C1530" i="14"/>
  <c r="D1530" i="14"/>
  <c r="E1530" i="14"/>
  <c r="H1530" i="14" s="1"/>
  <c r="F1530" i="14"/>
  <c r="G1530" i="14"/>
  <c r="M1530" i="14"/>
  <c r="Q1530" i="14"/>
  <c r="R1530" i="14"/>
  <c r="S1530" i="14"/>
  <c r="T1530" i="14"/>
  <c r="B1531" i="14"/>
  <c r="C1531" i="14"/>
  <c r="D1531" i="14"/>
  <c r="E1531" i="14"/>
  <c r="H1531" i="14" s="1"/>
  <c r="F1531" i="14"/>
  <c r="G1531" i="14"/>
  <c r="M1531" i="14"/>
  <c r="P1531" i="14"/>
  <c r="Q1531" i="14"/>
  <c r="R1531" i="14"/>
  <c r="S1531" i="14"/>
  <c r="T1531" i="14"/>
  <c r="A1532" i="14"/>
  <c r="B1532" i="14"/>
  <c r="C1532" i="14"/>
  <c r="D1532" i="14"/>
  <c r="E1532" i="14"/>
  <c r="H1532" i="14" s="1"/>
  <c r="F1532" i="14"/>
  <c r="G1532" i="14"/>
  <c r="M1532" i="14"/>
  <c r="Q1532" i="14"/>
  <c r="R1532" i="14"/>
  <c r="S1532" i="14"/>
  <c r="T1532" i="14"/>
  <c r="B1533" i="14"/>
  <c r="C1533" i="14"/>
  <c r="D1533" i="14"/>
  <c r="E1533" i="14"/>
  <c r="H1533" i="14" s="1"/>
  <c r="F1533" i="14"/>
  <c r="G1533" i="14"/>
  <c r="M1533" i="14"/>
  <c r="P1533" i="14"/>
  <c r="Q1533" i="14"/>
  <c r="R1533" i="14"/>
  <c r="S1533" i="14"/>
  <c r="T1533" i="14"/>
  <c r="B1534" i="14"/>
  <c r="C1534" i="14"/>
  <c r="D1534" i="14"/>
  <c r="E1534" i="14"/>
  <c r="F1534" i="14"/>
  <c r="G1534" i="14"/>
  <c r="M1534" i="14"/>
  <c r="Q1534" i="14"/>
  <c r="R1534" i="14"/>
  <c r="S1534" i="14"/>
  <c r="T1534" i="14"/>
  <c r="B1535" i="14"/>
  <c r="C1535" i="14"/>
  <c r="D1535" i="14"/>
  <c r="E1535" i="14"/>
  <c r="H1535" i="14" s="1"/>
  <c r="F1535" i="14"/>
  <c r="G1535" i="14"/>
  <c r="M1535" i="14"/>
  <c r="Q1535" i="14"/>
  <c r="P1535" i="14" s="1"/>
  <c r="R1535" i="14"/>
  <c r="S1535" i="14"/>
  <c r="T1535" i="14"/>
  <c r="B1536" i="14"/>
  <c r="C1536" i="14"/>
  <c r="D1536" i="14"/>
  <c r="E1536" i="14"/>
  <c r="H1536" i="14" s="1"/>
  <c r="F1536" i="14"/>
  <c r="G1536" i="14"/>
  <c r="M1536" i="14"/>
  <c r="Q1536" i="14"/>
  <c r="R1536" i="14"/>
  <c r="S1536" i="14"/>
  <c r="T1536" i="14"/>
  <c r="B1537" i="14"/>
  <c r="C1537" i="14"/>
  <c r="D1537" i="14"/>
  <c r="E1537" i="14"/>
  <c r="H1537" i="14" s="1"/>
  <c r="F1537" i="14"/>
  <c r="G1537" i="14"/>
  <c r="M1537" i="14"/>
  <c r="Q1537" i="14"/>
  <c r="R1537" i="14"/>
  <c r="CO1537" i="4" s="1"/>
  <c r="S1537" i="14"/>
  <c r="T1537" i="14"/>
  <c r="B1538" i="14"/>
  <c r="C1538" i="14"/>
  <c r="D1538" i="14"/>
  <c r="E1538" i="14"/>
  <c r="F1538" i="14"/>
  <c r="G1538" i="14"/>
  <c r="M1538" i="14"/>
  <c r="Q1538" i="14"/>
  <c r="R1538" i="14"/>
  <c r="S1538" i="14"/>
  <c r="T1538" i="14"/>
  <c r="B1539" i="14"/>
  <c r="C1539" i="14"/>
  <c r="D1539" i="14"/>
  <c r="E1539" i="14"/>
  <c r="F1539" i="14"/>
  <c r="G1539" i="14"/>
  <c r="M1539" i="14"/>
  <c r="P1539" i="14"/>
  <c r="Q1539" i="14"/>
  <c r="R1539" i="14"/>
  <c r="CO1539" i="4" s="1"/>
  <c r="S1539" i="14"/>
  <c r="T1539" i="14"/>
  <c r="B1540" i="14"/>
  <c r="C1540" i="14"/>
  <c r="D1540" i="14"/>
  <c r="E1540" i="14"/>
  <c r="H1540" i="14" s="1"/>
  <c r="F1540" i="14"/>
  <c r="G1540" i="14"/>
  <c r="M1540" i="14"/>
  <c r="Q1540" i="14"/>
  <c r="R1540" i="14"/>
  <c r="S1540" i="14"/>
  <c r="T1540" i="14"/>
  <c r="B1541" i="14"/>
  <c r="C1541" i="14"/>
  <c r="D1541" i="14"/>
  <c r="E1541" i="14"/>
  <c r="H1541" i="14" s="1"/>
  <c r="F1541" i="14"/>
  <c r="G1541" i="14"/>
  <c r="M1541" i="14"/>
  <c r="Q1541" i="14"/>
  <c r="P1541" i="14" s="1"/>
  <c r="R1541" i="14"/>
  <c r="S1541" i="14"/>
  <c r="T1541" i="14"/>
  <c r="B1542" i="14"/>
  <c r="C1542" i="14"/>
  <c r="D1542" i="14"/>
  <c r="E1542" i="14"/>
  <c r="H1542" i="14" s="1"/>
  <c r="F1542" i="14"/>
  <c r="G1542" i="14"/>
  <c r="M1542" i="14"/>
  <c r="Q1542" i="14"/>
  <c r="R1542" i="14"/>
  <c r="S1542" i="14"/>
  <c r="T1542" i="14"/>
  <c r="B1543" i="14"/>
  <c r="C1543" i="14"/>
  <c r="D1543" i="14"/>
  <c r="E1543" i="14"/>
  <c r="H1543" i="14" s="1"/>
  <c r="F1543" i="14"/>
  <c r="G1543" i="14"/>
  <c r="M1543" i="14"/>
  <c r="Q1543" i="14"/>
  <c r="P1543" i="14" s="1"/>
  <c r="R1543" i="14"/>
  <c r="CO1543" i="4" s="1"/>
  <c r="S1543" i="14"/>
  <c r="T1543" i="14"/>
  <c r="B1544" i="14"/>
  <c r="C1544" i="14"/>
  <c r="D1544" i="14"/>
  <c r="E1544" i="14"/>
  <c r="H1544" i="14" s="1"/>
  <c r="F1544" i="14"/>
  <c r="G1544" i="14"/>
  <c r="M1544" i="14"/>
  <c r="Q1544" i="14"/>
  <c r="R1544" i="14"/>
  <c r="S1544" i="14"/>
  <c r="T1544" i="14"/>
  <c r="B1545" i="14"/>
  <c r="C1545" i="14"/>
  <c r="D1545" i="14"/>
  <c r="E1545" i="14"/>
  <c r="F1545" i="14"/>
  <c r="G1545" i="14"/>
  <c r="M1545" i="14"/>
  <c r="Q1545" i="14"/>
  <c r="R1545" i="14"/>
  <c r="CO1545" i="4" s="1"/>
  <c r="S1545" i="14"/>
  <c r="T1545" i="14"/>
  <c r="B1546" i="14"/>
  <c r="C1546" i="14"/>
  <c r="D1546" i="14"/>
  <c r="E1546" i="14"/>
  <c r="F1546" i="14"/>
  <c r="G1546" i="14"/>
  <c r="M1546" i="14"/>
  <c r="Q1546" i="14"/>
  <c r="R1546" i="14"/>
  <c r="S1546" i="14"/>
  <c r="T1546" i="14"/>
  <c r="B1547" i="14"/>
  <c r="C1547" i="14"/>
  <c r="D1547" i="14"/>
  <c r="E1547" i="14"/>
  <c r="H1547" i="14" s="1"/>
  <c r="F1547" i="14"/>
  <c r="G1547" i="14"/>
  <c r="M1547" i="14"/>
  <c r="P1547" i="14"/>
  <c r="Q1547" i="14"/>
  <c r="R1547" i="14"/>
  <c r="CO1547" i="4" s="1"/>
  <c r="S1547" i="14"/>
  <c r="T1547" i="14"/>
  <c r="B1548" i="14"/>
  <c r="C1548" i="14"/>
  <c r="D1548" i="14"/>
  <c r="E1548" i="14"/>
  <c r="F1548" i="14"/>
  <c r="G1548" i="14"/>
  <c r="M1548" i="14"/>
  <c r="Q1548" i="14"/>
  <c r="R1548" i="14"/>
  <c r="S1548" i="14"/>
  <c r="T1548" i="14"/>
  <c r="B1549" i="14"/>
  <c r="C1549" i="14"/>
  <c r="D1549" i="14"/>
  <c r="E1549" i="14"/>
  <c r="H1549" i="14" s="1"/>
  <c r="F1549" i="14"/>
  <c r="G1549" i="14"/>
  <c r="M1549" i="14"/>
  <c r="Q1549" i="14"/>
  <c r="P1549" i="14" s="1"/>
  <c r="R1549" i="14"/>
  <c r="S1549" i="14"/>
  <c r="T1549" i="14"/>
  <c r="B1550" i="14"/>
  <c r="C1550" i="14"/>
  <c r="D1550" i="14"/>
  <c r="E1550" i="14"/>
  <c r="F1550" i="14"/>
  <c r="G1550" i="14"/>
  <c r="M1550" i="14"/>
  <c r="Q1550" i="14"/>
  <c r="R1550" i="14"/>
  <c r="S1550" i="14"/>
  <c r="T1550" i="14"/>
  <c r="B1551" i="14"/>
  <c r="C1551" i="14"/>
  <c r="D1551" i="14"/>
  <c r="E1551" i="14"/>
  <c r="F1551" i="14"/>
  <c r="G1551" i="14"/>
  <c r="M1551" i="14"/>
  <c r="Q1551" i="14"/>
  <c r="P1551" i="14" s="1"/>
  <c r="R1551" i="14"/>
  <c r="CO1551" i="4" s="1"/>
  <c r="S1551" i="14"/>
  <c r="T1551" i="14"/>
  <c r="B1552" i="14"/>
  <c r="C1552" i="14"/>
  <c r="D1552" i="14"/>
  <c r="E1552" i="14"/>
  <c r="H1552" i="14" s="1"/>
  <c r="F1552" i="14"/>
  <c r="G1552" i="14"/>
  <c r="M1552" i="14"/>
  <c r="Q1552" i="14"/>
  <c r="R1552" i="14"/>
  <c r="S1552" i="14"/>
  <c r="T1552" i="14"/>
  <c r="B1553" i="14"/>
  <c r="C1553" i="14"/>
  <c r="D1553" i="14"/>
  <c r="E1553" i="14"/>
  <c r="H1553" i="14" s="1"/>
  <c r="F1553" i="14"/>
  <c r="G1553" i="14"/>
  <c r="M1553" i="14"/>
  <c r="Q1553" i="14"/>
  <c r="P1553" i="14" s="1"/>
  <c r="R1553" i="14"/>
  <c r="S1553" i="14"/>
  <c r="T1553" i="14"/>
  <c r="B1554" i="14"/>
  <c r="C1554" i="14"/>
  <c r="D1554" i="14"/>
  <c r="E1554" i="14"/>
  <c r="F1554" i="14"/>
  <c r="G1554" i="14"/>
  <c r="M1554" i="14"/>
  <c r="Q1554" i="14"/>
  <c r="R1554" i="14"/>
  <c r="S1554" i="14"/>
  <c r="T1554" i="14"/>
  <c r="B1555" i="14"/>
  <c r="C1555" i="14"/>
  <c r="D1555" i="14"/>
  <c r="E1555" i="14"/>
  <c r="H1555" i="14" s="1"/>
  <c r="F1555" i="14"/>
  <c r="G1555" i="14"/>
  <c r="M1555" i="14"/>
  <c r="Q1555" i="14"/>
  <c r="R1555" i="14"/>
  <c r="CO1555" i="4" s="1"/>
  <c r="S1555" i="14"/>
  <c r="T1555" i="14"/>
  <c r="B1556" i="14"/>
  <c r="C1556" i="14"/>
  <c r="D1556" i="14"/>
  <c r="E1556" i="14"/>
  <c r="H1556" i="14" s="1"/>
  <c r="F1556" i="14"/>
  <c r="G1556" i="14"/>
  <c r="M1556" i="14"/>
  <c r="Q1556" i="14"/>
  <c r="R1556" i="14"/>
  <c r="S1556" i="14"/>
  <c r="T1556" i="14"/>
  <c r="B1557" i="14"/>
  <c r="C1557" i="14"/>
  <c r="D1557" i="14"/>
  <c r="E1557" i="14"/>
  <c r="F1557" i="14"/>
  <c r="G1557" i="14"/>
  <c r="M1557" i="14"/>
  <c r="Q1557" i="14"/>
  <c r="P1557" i="14" s="1"/>
  <c r="R1557" i="14"/>
  <c r="S1557" i="14"/>
  <c r="T1557" i="14"/>
  <c r="B1558" i="14"/>
  <c r="C1558" i="14"/>
  <c r="D1558" i="14"/>
  <c r="E1558" i="14"/>
  <c r="F1558" i="14"/>
  <c r="G1558" i="14"/>
  <c r="M1558" i="14"/>
  <c r="Q1558" i="14"/>
  <c r="R1558" i="14"/>
  <c r="S1558" i="14"/>
  <c r="T1558" i="14"/>
  <c r="B1559" i="14"/>
  <c r="C1559" i="14"/>
  <c r="D1559" i="14"/>
  <c r="E1559" i="14"/>
  <c r="F1559" i="14"/>
  <c r="G1559" i="14"/>
  <c r="M1559" i="14"/>
  <c r="P1559" i="14"/>
  <c r="Q1559" i="14"/>
  <c r="R1559" i="14"/>
  <c r="CO1559" i="4" s="1"/>
  <c r="S1559" i="14"/>
  <c r="T1559" i="14"/>
  <c r="B1560" i="14"/>
  <c r="C1560" i="14"/>
  <c r="D1560" i="14"/>
  <c r="E1560" i="14"/>
  <c r="H1560" i="14" s="1"/>
  <c r="F1560" i="14"/>
  <c r="G1560" i="14"/>
  <c r="M1560" i="14"/>
  <c r="Q1560" i="14"/>
  <c r="R1560" i="14"/>
  <c r="S1560" i="14"/>
  <c r="T1560" i="14"/>
  <c r="B1561" i="14"/>
  <c r="C1561" i="14"/>
  <c r="D1561" i="14"/>
  <c r="E1561" i="14"/>
  <c r="H1561" i="14" s="1"/>
  <c r="F1561" i="14"/>
  <c r="G1561" i="14"/>
  <c r="M1561" i="14"/>
  <c r="Q1561" i="14"/>
  <c r="R1561" i="14"/>
  <c r="CO1561" i="4" s="1"/>
  <c r="S1561" i="14"/>
  <c r="T1561" i="14"/>
  <c r="B1562" i="14"/>
  <c r="C1562" i="14"/>
  <c r="D1562" i="14"/>
  <c r="E1562" i="14"/>
  <c r="F1562" i="14"/>
  <c r="G1562" i="14"/>
  <c r="M1562" i="14"/>
  <c r="Q1562" i="14"/>
  <c r="R1562" i="14"/>
  <c r="S1562" i="14"/>
  <c r="T1562" i="14"/>
  <c r="B1563" i="14"/>
  <c r="C1563" i="14"/>
  <c r="D1563" i="14"/>
  <c r="E1563" i="14"/>
  <c r="H1563" i="14" s="1"/>
  <c r="F1563" i="14"/>
  <c r="G1563" i="14"/>
  <c r="M1563" i="14"/>
  <c r="Q1563" i="14"/>
  <c r="R1563" i="14"/>
  <c r="CO1563" i="4" s="1"/>
  <c r="S1563" i="14"/>
  <c r="T1563" i="14"/>
  <c r="B1564" i="14"/>
  <c r="C1564" i="14"/>
  <c r="D1564" i="14"/>
  <c r="E1564" i="14"/>
  <c r="H1564" i="14" s="1"/>
  <c r="F1564" i="14"/>
  <c r="G1564" i="14"/>
  <c r="M1564" i="14"/>
  <c r="Q1564" i="14"/>
  <c r="R1564" i="14"/>
  <c r="S1564" i="14"/>
  <c r="T1564" i="14"/>
  <c r="B1565" i="14"/>
  <c r="C1565" i="14"/>
  <c r="D1565" i="14"/>
  <c r="E1565" i="14"/>
  <c r="H1565" i="14" s="1"/>
  <c r="F1565" i="14"/>
  <c r="G1565" i="14"/>
  <c r="M1565" i="14"/>
  <c r="P1565" i="14"/>
  <c r="Q1565" i="14"/>
  <c r="R1565" i="14"/>
  <c r="S1565" i="14"/>
  <c r="T1565" i="14"/>
  <c r="B1566" i="14"/>
  <c r="C1566" i="14"/>
  <c r="D1566" i="14"/>
  <c r="E1566" i="14"/>
  <c r="H1566" i="14" s="1"/>
  <c r="F1566" i="14"/>
  <c r="G1566" i="14"/>
  <c r="M1566" i="14"/>
  <c r="Q1566" i="14"/>
  <c r="R1566" i="14"/>
  <c r="S1566" i="14"/>
  <c r="T1566" i="14"/>
  <c r="B1567" i="14"/>
  <c r="C1567" i="14"/>
  <c r="D1567" i="14"/>
  <c r="E1567" i="14"/>
  <c r="H1567" i="14" s="1"/>
  <c r="F1567" i="14"/>
  <c r="G1567" i="14"/>
  <c r="M1567" i="14"/>
  <c r="Q1567" i="14"/>
  <c r="P1567" i="14" s="1"/>
  <c r="R1567" i="14"/>
  <c r="S1567" i="14"/>
  <c r="T1567" i="14"/>
  <c r="B1568" i="14"/>
  <c r="C1568" i="14"/>
  <c r="D1568" i="14"/>
  <c r="E1568" i="14"/>
  <c r="H1568" i="14" s="1"/>
  <c r="F1568" i="14"/>
  <c r="G1568" i="14"/>
  <c r="M1568" i="14"/>
  <c r="Q1568" i="14"/>
  <c r="R1568" i="14"/>
  <c r="S1568" i="14"/>
  <c r="T1568" i="14"/>
  <c r="B1569" i="14"/>
  <c r="C1569" i="14"/>
  <c r="D1569" i="14"/>
  <c r="E1569" i="14"/>
  <c r="H1569" i="14" s="1"/>
  <c r="F1569" i="14"/>
  <c r="G1569" i="14"/>
  <c r="M1569" i="14"/>
  <c r="Q1569" i="14"/>
  <c r="R1569" i="14"/>
  <c r="CO1569" i="4" s="1"/>
  <c r="S1569" i="14"/>
  <c r="T1569" i="14"/>
  <c r="B1570" i="14"/>
  <c r="C1570" i="14"/>
  <c r="D1570" i="14"/>
  <c r="E1570" i="14"/>
  <c r="F1570" i="14"/>
  <c r="G1570" i="14"/>
  <c r="M1570" i="14"/>
  <c r="Q1570" i="14"/>
  <c r="R1570" i="14"/>
  <c r="S1570" i="14"/>
  <c r="T1570" i="14"/>
  <c r="B1571" i="14"/>
  <c r="C1571" i="14"/>
  <c r="D1571" i="14"/>
  <c r="E1571" i="14"/>
  <c r="H1571" i="14" s="1"/>
  <c r="F1571" i="14"/>
  <c r="G1571" i="14"/>
  <c r="M1571" i="14"/>
  <c r="P1571" i="14"/>
  <c r="Q1571" i="14"/>
  <c r="R1571" i="14"/>
  <c r="CO1571" i="4" s="1"/>
  <c r="S1571" i="14"/>
  <c r="T1571" i="14"/>
  <c r="B1572" i="14"/>
  <c r="C1572" i="14"/>
  <c r="D1572" i="14"/>
  <c r="E1572" i="14"/>
  <c r="H1572" i="14" s="1"/>
  <c r="F1572" i="14"/>
  <c r="G1572" i="14"/>
  <c r="M1572" i="14"/>
  <c r="Q1572" i="14"/>
  <c r="R1572" i="14"/>
  <c r="S1572" i="14"/>
  <c r="T1572" i="14"/>
  <c r="B1573" i="14"/>
  <c r="C1573" i="14"/>
  <c r="D1573" i="14"/>
  <c r="E1573" i="14"/>
  <c r="F1573" i="14"/>
  <c r="G1573" i="14"/>
  <c r="M1573" i="14"/>
  <c r="Q1573" i="14"/>
  <c r="P1573" i="14" s="1"/>
  <c r="R1573" i="14"/>
  <c r="S1573" i="14"/>
  <c r="T1573" i="14"/>
  <c r="B1574" i="14"/>
  <c r="C1574" i="14"/>
  <c r="D1574" i="14"/>
  <c r="E1574" i="14"/>
  <c r="H1574" i="14" s="1"/>
  <c r="F1574" i="14"/>
  <c r="G1574" i="14"/>
  <c r="M1574" i="14"/>
  <c r="Q1574" i="14"/>
  <c r="R1574" i="14"/>
  <c r="S1574" i="14"/>
  <c r="T1574" i="14"/>
  <c r="B1575" i="14"/>
  <c r="C1575" i="14"/>
  <c r="D1575" i="14"/>
  <c r="E1575" i="14"/>
  <c r="H1575" i="14" s="1"/>
  <c r="F1575" i="14"/>
  <c r="G1575" i="14"/>
  <c r="M1575" i="14"/>
  <c r="Q1575" i="14"/>
  <c r="P1575" i="14" s="1"/>
  <c r="R1575" i="14"/>
  <c r="CO1575" i="4" s="1"/>
  <c r="S1575" i="14"/>
  <c r="T1575" i="14"/>
  <c r="B1576" i="14"/>
  <c r="C1576" i="14"/>
  <c r="D1576" i="14"/>
  <c r="E1576" i="14"/>
  <c r="F1576" i="14"/>
  <c r="G1576" i="14"/>
  <c r="M1576" i="14"/>
  <c r="Q1576" i="14"/>
  <c r="R1576" i="14"/>
  <c r="CO1576" i="4" s="1"/>
  <c r="S1576" i="14"/>
  <c r="T1576" i="14"/>
  <c r="B1577" i="14"/>
  <c r="C1577" i="14"/>
  <c r="D1577" i="14"/>
  <c r="E1577" i="14"/>
  <c r="H1577" i="14" s="1"/>
  <c r="F1577" i="14"/>
  <c r="G1577" i="14"/>
  <c r="M1577" i="14"/>
  <c r="Q1577" i="14"/>
  <c r="R1577" i="14"/>
  <c r="CO1577" i="4" s="1"/>
  <c r="S1577" i="14"/>
  <c r="T1577" i="14"/>
  <c r="B1578" i="14"/>
  <c r="C1578" i="14"/>
  <c r="D1578" i="14"/>
  <c r="E1578" i="14"/>
  <c r="H1578" i="14" s="1"/>
  <c r="F1578" i="14"/>
  <c r="G1578" i="14"/>
  <c r="M1578" i="14"/>
  <c r="P1578" i="14"/>
  <c r="Q1578" i="14"/>
  <c r="R1578" i="14"/>
  <c r="CO1578" i="4" s="1"/>
  <c r="S1578" i="14"/>
  <c r="T1578" i="14"/>
  <c r="B1579" i="14"/>
  <c r="C1579" i="14"/>
  <c r="D1579" i="14"/>
  <c r="E1579" i="14"/>
  <c r="F1579" i="14"/>
  <c r="G1579" i="14"/>
  <c r="M1579" i="14"/>
  <c r="P1579" i="14"/>
  <c r="Q1579" i="14"/>
  <c r="R1579" i="14"/>
  <c r="CO1579" i="4" s="1"/>
  <c r="S1579" i="14"/>
  <c r="T1579" i="14"/>
  <c r="B1580" i="14"/>
  <c r="C1580" i="14"/>
  <c r="D1580" i="14"/>
  <c r="E1580" i="14"/>
  <c r="H1580" i="14" s="1"/>
  <c r="F1580" i="14"/>
  <c r="G1580" i="14"/>
  <c r="M1580" i="14"/>
  <c r="Q1580" i="14"/>
  <c r="R1580" i="14"/>
  <c r="S1580" i="14"/>
  <c r="T1580" i="14"/>
  <c r="B1581" i="14"/>
  <c r="C1581" i="14"/>
  <c r="D1581" i="14"/>
  <c r="E1581" i="14"/>
  <c r="F1581" i="14"/>
  <c r="G1581" i="14"/>
  <c r="M1581" i="14"/>
  <c r="Q1581" i="14"/>
  <c r="R1581" i="14"/>
  <c r="CO1581" i="4" s="1"/>
  <c r="S1581" i="14"/>
  <c r="T1581" i="14"/>
  <c r="B1582" i="14"/>
  <c r="C1582" i="14"/>
  <c r="D1582" i="14"/>
  <c r="E1582" i="14"/>
  <c r="H1582" i="14" s="1"/>
  <c r="F1582" i="14"/>
  <c r="G1582" i="14"/>
  <c r="M1582" i="14"/>
  <c r="Q1582" i="14"/>
  <c r="P1582" i="14" s="1"/>
  <c r="R1582" i="14"/>
  <c r="CO1582" i="4" s="1"/>
  <c r="S1582" i="14"/>
  <c r="T1582" i="14"/>
  <c r="B1583" i="14"/>
  <c r="C1583" i="14"/>
  <c r="D1583" i="14"/>
  <c r="E1583" i="14"/>
  <c r="F1583" i="14"/>
  <c r="G1583" i="14"/>
  <c r="M1583" i="14"/>
  <c r="Q1583" i="14"/>
  <c r="P1583" i="14" s="1"/>
  <c r="R1583" i="14"/>
  <c r="CO1583" i="4" s="1"/>
  <c r="S1583" i="14"/>
  <c r="T1583" i="14"/>
  <c r="B1584" i="14"/>
  <c r="C1584" i="14"/>
  <c r="D1584" i="14"/>
  <c r="E1584" i="14"/>
  <c r="H1584" i="14" s="1"/>
  <c r="F1584" i="14"/>
  <c r="G1584" i="14"/>
  <c r="M1584" i="14"/>
  <c r="Q1584" i="14"/>
  <c r="P1584" i="14" s="1"/>
  <c r="R1584" i="14"/>
  <c r="CO1584" i="4" s="1"/>
  <c r="S1584" i="14"/>
  <c r="T1584" i="14"/>
  <c r="B1585" i="14"/>
  <c r="C1585" i="14"/>
  <c r="D1585" i="14"/>
  <c r="E1585" i="14"/>
  <c r="F1585" i="14"/>
  <c r="G1585" i="14"/>
  <c r="M1585" i="14"/>
  <c r="Q1585" i="14"/>
  <c r="R1585" i="14"/>
  <c r="S1585" i="14"/>
  <c r="T1585" i="14"/>
  <c r="B1586" i="14"/>
  <c r="C1586" i="14"/>
  <c r="D1586" i="14"/>
  <c r="E1586" i="14"/>
  <c r="H1586" i="14" s="1"/>
  <c r="F1586" i="14"/>
  <c r="G1586" i="14"/>
  <c r="M1586" i="14"/>
  <c r="Q1586" i="14"/>
  <c r="R1586" i="14"/>
  <c r="S1586" i="14"/>
  <c r="T1586" i="14"/>
  <c r="B1587" i="14"/>
  <c r="C1587" i="14"/>
  <c r="D1587" i="14"/>
  <c r="E1587" i="14"/>
  <c r="H1587" i="14" s="1"/>
  <c r="F1587" i="14"/>
  <c r="G1587" i="14"/>
  <c r="M1587" i="14"/>
  <c r="P1587" i="14"/>
  <c r="Q1587" i="14"/>
  <c r="R1587" i="14"/>
  <c r="CO1587" i="4" s="1"/>
  <c r="S1587" i="14"/>
  <c r="T1587" i="14"/>
  <c r="B1588" i="14"/>
  <c r="C1588" i="14"/>
  <c r="D1588" i="14"/>
  <c r="E1588" i="14"/>
  <c r="F1588" i="14"/>
  <c r="G1588" i="14"/>
  <c r="M1588" i="14"/>
  <c r="P1588" i="14"/>
  <c r="Q1588" i="14"/>
  <c r="R1588" i="14"/>
  <c r="CO1588" i="4" s="1"/>
  <c r="S1588" i="14"/>
  <c r="T1588" i="14"/>
  <c r="B1589" i="14"/>
  <c r="C1589" i="14"/>
  <c r="D1589" i="14"/>
  <c r="E1589" i="14"/>
  <c r="F1589" i="14"/>
  <c r="G1589" i="14"/>
  <c r="M1589" i="14"/>
  <c r="Q1589" i="14"/>
  <c r="R1589" i="14"/>
  <c r="S1589" i="14"/>
  <c r="T1589" i="14"/>
  <c r="B1590" i="14"/>
  <c r="C1590" i="14"/>
  <c r="D1590" i="14"/>
  <c r="E1590" i="14"/>
  <c r="H1590" i="14" s="1"/>
  <c r="F1590" i="14"/>
  <c r="G1590" i="14"/>
  <c r="M1590" i="14"/>
  <c r="Q1590" i="14"/>
  <c r="R1590" i="14"/>
  <c r="S1590" i="14"/>
  <c r="T1590" i="14"/>
  <c r="B1591" i="14"/>
  <c r="C1591" i="14"/>
  <c r="D1591" i="14"/>
  <c r="E1591" i="14"/>
  <c r="H1591" i="14" s="1"/>
  <c r="F1591" i="14"/>
  <c r="G1591" i="14"/>
  <c r="M1591" i="14"/>
  <c r="Q1591" i="14"/>
  <c r="R1591" i="14"/>
  <c r="CO1591" i="4" s="1"/>
  <c r="S1591" i="14"/>
  <c r="T1591" i="14"/>
  <c r="B1592" i="14"/>
  <c r="C1592" i="14"/>
  <c r="D1592" i="14"/>
  <c r="E1592" i="14"/>
  <c r="F1592" i="14"/>
  <c r="G1592" i="14"/>
  <c r="M1592" i="14"/>
  <c r="Q1592" i="14"/>
  <c r="P1592" i="14" s="1"/>
  <c r="R1592" i="14"/>
  <c r="CO1592" i="4" s="1"/>
  <c r="S1592" i="14"/>
  <c r="T1592" i="14"/>
  <c r="B1593" i="14"/>
  <c r="C1593" i="14"/>
  <c r="D1593" i="14"/>
  <c r="E1593" i="14"/>
  <c r="F1593" i="14"/>
  <c r="G1593" i="14"/>
  <c r="M1593" i="14"/>
  <c r="Q1593" i="14"/>
  <c r="R1593" i="14"/>
  <c r="S1593" i="14"/>
  <c r="T1593" i="14"/>
  <c r="B1594" i="14"/>
  <c r="C1594" i="14"/>
  <c r="D1594" i="14"/>
  <c r="E1594" i="14"/>
  <c r="H1594" i="14" s="1"/>
  <c r="F1594" i="14"/>
  <c r="G1594" i="14"/>
  <c r="M1594" i="14"/>
  <c r="Q1594" i="14"/>
  <c r="R1594" i="14"/>
  <c r="S1594" i="14"/>
  <c r="T1594" i="14"/>
  <c r="B1595" i="14"/>
  <c r="C1595" i="14"/>
  <c r="D1595" i="14"/>
  <c r="E1595" i="14"/>
  <c r="F1595" i="14"/>
  <c r="G1595" i="14"/>
  <c r="M1595" i="14"/>
  <c r="P1595" i="14"/>
  <c r="Q1595" i="14"/>
  <c r="R1595" i="14"/>
  <c r="CO1595" i="4" s="1"/>
  <c r="S1595" i="14"/>
  <c r="T1595" i="14"/>
  <c r="B1596" i="14"/>
  <c r="C1596" i="14"/>
  <c r="D1596" i="14"/>
  <c r="E1596" i="14"/>
  <c r="H1596" i="14" s="1"/>
  <c r="F1596" i="14"/>
  <c r="G1596" i="14"/>
  <c r="M1596" i="14"/>
  <c r="P1596" i="14"/>
  <c r="Q1596" i="14"/>
  <c r="R1596" i="14"/>
  <c r="CO1596" i="4" s="1"/>
  <c r="S1596" i="14"/>
  <c r="T1596" i="14"/>
  <c r="B1597" i="14"/>
  <c r="C1597" i="14"/>
  <c r="D1597" i="14"/>
  <c r="E1597" i="14"/>
  <c r="H1597" i="14" s="1"/>
  <c r="F1597" i="14"/>
  <c r="G1597" i="14"/>
  <c r="M1597" i="14"/>
  <c r="Q1597" i="14"/>
  <c r="R1597" i="14"/>
  <c r="S1597" i="14"/>
  <c r="T1597" i="14"/>
  <c r="B1598" i="14"/>
  <c r="C1598" i="14"/>
  <c r="D1598" i="14"/>
  <c r="E1598" i="14"/>
  <c r="F1598" i="14"/>
  <c r="G1598" i="14"/>
  <c r="M1598" i="14"/>
  <c r="Q1598" i="14"/>
  <c r="R1598" i="14"/>
  <c r="S1598" i="14"/>
  <c r="T1598" i="14"/>
  <c r="B1599" i="14"/>
  <c r="C1599" i="14"/>
  <c r="D1599" i="14"/>
  <c r="E1599" i="14"/>
  <c r="F1599" i="14"/>
  <c r="G1599" i="14"/>
  <c r="M1599" i="14"/>
  <c r="Q1599" i="14"/>
  <c r="R1599" i="14"/>
  <c r="CO1599" i="4" s="1"/>
  <c r="S1599" i="14"/>
  <c r="T1599" i="14"/>
  <c r="B1600" i="14"/>
  <c r="C1600" i="14"/>
  <c r="D1600" i="14"/>
  <c r="E1600" i="14"/>
  <c r="F1600" i="14"/>
  <c r="G1600" i="14"/>
  <c r="M1600" i="14"/>
  <c r="Q1600" i="14"/>
  <c r="P1600" i="14" s="1"/>
  <c r="R1600" i="14"/>
  <c r="CO1600" i="4" s="1"/>
  <c r="S1600" i="14"/>
  <c r="T1600" i="14"/>
  <c r="B1601" i="14"/>
  <c r="C1601" i="14"/>
  <c r="D1601" i="14"/>
  <c r="E1601" i="14"/>
  <c r="H1601" i="14" s="1"/>
  <c r="F1601" i="14"/>
  <c r="G1601" i="14"/>
  <c r="M1601" i="14"/>
  <c r="Q1601" i="14"/>
  <c r="R1601" i="14"/>
  <c r="CO1601" i="4" s="1"/>
  <c r="S1601" i="14"/>
  <c r="T1601" i="14"/>
  <c r="B1602" i="14"/>
  <c r="A1602" i="14" s="1"/>
  <c r="C1602" i="14"/>
  <c r="D1602" i="14"/>
  <c r="E1602" i="14"/>
  <c r="F1602" i="14"/>
  <c r="G1602" i="14"/>
  <c r="M1602" i="14"/>
  <c r="Q1602" i="14"/>
  <c r="R1602" i="14"/>
  <c r="CO1602" i="4" s="1"/>
  <c r="S1602" i="14"/>
  <c r="T1602" i="14"/>
  <c r="B1603" i="14"/>
  <c r="A1603" i="14" s="1"/>
  <c r="C1603" i="14"/>
  <c r="D1603" i="14"/>
  <c r="E1603" i="14"/>
  <c r="H1603" i="14" s="1"/>
  <c r="F1603" i="14"/>
  <c r="G1603" i="14"/>
  <c r="M1603" i="14"/>
  <c r="Q1603" i="14"/>
  <c r="R1603" i="14"/>
  <c r="CO1603" i="4" s="1"/>
  <c r="S1603" i="14"/>
  <c r="T1603" i="14"/>
  <c r="B1604" i="14"/>
  <c r="A1604" i="14" s="1"/>
  <c r="C1604" i="14"/>
  <c r="D1604" i="14"/>
  <c r="E1604" i="14"/>
  <c r="F1604" i="14"/>
  <c r="G1604" i="14"/>
  <c r="M1604" i="14"/>
  <c r="Q1604" i="14"/>
  <c r="R1604" i="14"/>
  <c r="CO1604" i="4" s="1"/>
  <c r="S1604" i="14"/>
  <c r="T1604" i="14"/>
  <c r="B1605" i="14"/>
  <c r="A1605" i="14" s="1"/>
  <c r="C1605" i="14"/>
  <c r="D1605" i="14"/>
  <c r="E1605" i="14"/>
  <c r="H1605" i="14" s="1"/>
  <c r="F1605" i="14"/>
  <c r="G1605" i="14"/>
  <c r="M1605" i="14"/>
  <c r="Q1605" i="14"/>
  <c r="R1605" i="14"/>
  <c r="CO1605" i="4" s="1"/>
  <c r="S1605" i="14"/>
  <c r="T1605" i="14"/>
  <c r="B1606" i="14"/>
  <c r="A1606" i="14" s="1"/>
  <c r="C1606" i="14"/>
  <c r="D1606" i="14"/>
  <c r="E1606" i="14"/>
  <c r="F1606" i="14"/>
  <c r="G1606" i="14"/>
  <c r="M1606" i="14"/>
  <c r="Q1606" i="14"/>
  <c r="R1606" i="14"/>
  <c r="CO1606" i="4" s="1"/>
  <c r="S1606" i="14"/>
  <c r="T1606" i="14"/>
  <c r="B1607" i="14"/>
  <c r="A1607" i="14" s="1"/>
  <c r="C1607" i="14"/>
  <c r="D1607" i="14"/>
  <c r="E1607" i="14"/>
  <c r="F1607" i="14"/>
  <c r="G1607" i="14"/>
  <c r="M1607" i="14"/>
  <c r="Q1607" i="14"/>
  <c r="R1607" i="14"/>
  <c r="CO1607" i="4" s="1"/>
  <c r="S1607" i="14"/>
  <c r="T1607" i="14"/>
  <c r="B1608" i="14"/>
  <c r="A1608" i="14" s="1"/>
  <c r="C1608" i="14"/>
  <c r="D1608" i="14"/>
  <c r="E1608" i="14"/>
  <c r="F1608" i="14"/>
  <c r="G1608" i="14"/>
  <c r="M1608" i="14"/>
  <c r="Q1608" i="14"/>
  <c r="R1608" i="14"/>
  <c r="CO1608" i="4" s="1"/>
  <c r="S1608" i="14"/>
  <c r="T1608" i="14"/>
  <c r="B1609" i="14"/>
  <c r="A1609" i="14" s="1"/>
  <c r="C1609" i="14"/>
  <c r="D1609" i="14"/>
  <c r="E1609" i="14"/>
  <c r="H1609" i="14" s="1"/>
  <c r="F1609" i="14"/>
  <c r="G1609" i="14"/>
  <c r="M1609" i="14"/>
  <c r="Q1609" i="14"/>
  <c r="R1609" i="14"/>
  <c r="CO1609" i="4" s="1"/>
  <c r="S1609" i="14"/>
  <c r="T1609" i="14"/>
  <c r="B1610" i="14"/>
  <c r="A1610" i="14" s="1"/>
  <c r="C1610" i="14"/>
  <c r="D1610" i="14"/>
  <c r="E1610" i="14"/>
  <c r="F1610" i="14"/>
  <c r="G1610" i="14"/>
  <c r="M1610" i="14"/>
  <c r="Q1610" i="14"/>
  <c r="P1610" i="14" s="1"/>
  <c r="R1610" i="14"/>
  <c r="S1610" i="14"/>
  <c r="T1610" i="14"/>
  <c r="A1611" i="14"/>
  <c r="B1611" i="14"/>
  <c r="C1611" i="14"/>
  <c r="D1611" i="14"/>
  <c r="E1611" i="14"/>
  <c r="F1611" i="14"/>
  <c r="G1611" i="14"/>
  <c r="M1611" i="14"/>
  <c r="Q1611" i="14"/>
  <c r="P1611" i="14" s="1"/>
  <c r="R1611" i="14"/>
  <c r="S1611" i="14"/>
  <c r="T1611" i="14"/>
  <c r="B1612" i="14"/>
  <c r="A1612" i="14" s="1"/>
  <c r="C1612" i="14"/>
  <c r="D1612" i="14"/>
  <c r="E1612" i="14"/>
  <c r="F1612" i="14"/>
  <c r="G1612" i="14"/>
  <c r="M1612" i="14"/>
  <c r="Q1612" i="14"/>
  <c r="R1612" i="14"/>
  <c r="CO1612" i="4" s="1"/>
  <c r="S1612" i="14"/>
  <c r="T1612" i="14"/>
  <c r="B1613" i="14"/>
  <c r="A1613" i="14" s="1"/>
  <c r="C1613" i="14"/>
  <c r="D1613" i="14"/>
  <c r="E1613" i="14"/>
  <c r="F1613" i="14"/>
  <c r="G1613" i="14"/>
  <c r="M1613" i="14"/>
  <c r="Q1613" i="14"/>
  <c r="R1613" i="14"/>
  <c r="CO1613" i="4" s="1"/>
  <c r="S1613" i="14"/>
  <c r="T1613" i="14"/>
  <c r="B1614" i="14"/>
  <c r="A1614" i="14" s="1"/>
  <c r="C1614" i="14"/>
  <c r="D1614" i="14"/>
  <c r="E1614" i="14"/>
  <c r="F1614" i="14"/>
  <c r="G1614" i="14"/>
  <c r="M1614" i="14"/>
  <c r="Q1614" i="14"/>
  <c r="R1614" i="14"/>
  <c r="CO1614" i="4" s="1"/>
  <c r="S1614" i="14"/>
  <c r="T1614" i="14"/>
  <c r="B1615" i="14"/>
  <c r="A1615" i="14" s="1"/>
  <c r="C1615" i="14"/>
  <c r="D1615" i="14"/>
  <c r="E1615" i="14"/>
  <c r="F1615" i="14"/>
  <c r="G1615" i="14"/>
  <c r="M1615" i="14"/>
  <c r="Q1615" i="14"/>
  <c r="R1615" i="14"/>
  <c r="CO1615" i="4" s="1"/>
  <c r="S1615" i="14"/>
  <c r="T1615" i="14"/>
  <c r="B1616" i="14"/>
  <c r="A1616" i="14" s="1"/>
  <c r="C1616" i="14"/>
  <c r="D1616" i="14"/>
  <c r="E1616" i="14"/>
  <c r="F1616" i="14"/>
  <c r="G1616" i="14"/>
  <c r="M1616" i="14"/>
  <c r="Q1616" i="14"/>
  <c r="R1616" i="14"/>
  <c r="CO1616" i="4" s="1"/>
  <c r="S1616" i="14"/>
  <c r="T1616" i="14"/>
  <c r="B1617" i="14"/>
  <c r="A1617" i="14" s="1"/>
  <c r="C1617" i="14"/>
  <c r="D1617" i="14"/>
  <c r="E1617" i="14"/>
  <c r="H1617" i="14" s="1"/>
  <c r="F1617" i="14"/>
  <c r="G1617" i="14"/>
  <c r="M1617" i="14"/>
  <c r="Q1617" i="14"/>
  <c r="R1617" i="14"/>
  <c r="CO1617" i="4" s="1"/>
  <c r="S1617" i="14"/>
  <c r="T1617" i="14"/>
  <c r="B1618" i="14"/>
  <c r="A1618" i="14" s="1"/>
  <c r="C1618" i="14"/>
  <c r="D1618" i="14"/>
  <c r="E1618" i="14"/>
  <c r="F1618" i="14"/>
  <c r="G1618" i="14"/>
  <c r="M1618" i="14"/>
  <c r="Q1618" i="14"/>
  <c r="P1618" i="14" s="1"/>
  <c r="R1618" i="14"/>
  <c r="S1618" i="14"/>
  <c r="T1618" i="14"/>
  <c r="A1619" i="14"/>
  <c r="B1619" i="14"/>
  <c r="C1619" i="14"/>
  <c r="D1619" i="14"/>
  <c r="E1619" i="14"/>
  <c r="F1619" i="14"/>
  <c r="G1619" i="14"/>
  <c r="M1619" i="14"/>
  <c r="Q1619" i="14"/>
  <c r="P1619" i="14" s="1"/>
  <c r="R1619" i="14"/>
  <c r="S1619" i="14"/>
  <c r="T1619" i="14"/>
  <c r="B1620" i="14"/>
  <c r="A1620" i="14" s="1"/>
  <c r="C1620" i="14"/>
  <c r="D1620" i="14"/>
  <c r="E1620" i="14"/>
  <c r="F1620" i="14"/>
  <c r="G1620" i="14"/>
  <c r="M1620" i="14"/>
  <c r="Q1620" i="14"/>
  <c r="R1620" i="14"/>
  <c r="CO1620" i="4" s="1"/>
  <c r="S1620" i="14"/>
  <c r="T1620" i="14"/>
  <c r="B1621" i="14"/>
  <c r="A1621" i="14" s="1"/>
  <c r="C1621" i="14"/>
  <c r="D1621" i="14"/>
  <c r="E1621" i="14"/>
  <c r="F1621" i="14"/>
  <c r="G1621" i="14"/>
  <c r="M1621" i="14"/>
  <c r="Q1621" i="14"/>
  <c r="R1621" i="14"/>
  <c r="CO1621" i="4" s="1"/>
  <c r="S1621" i="14"/>
  <c r="T1621" i="14"/>
  <c r="B1622" i="14"/>
  <c r="A1622" i="14" s="1"/>
  <c r="C1622" i="14"/>
  <c r="D1622" i="14"/>
  <c r="E1622" i="14"/>
  <c r="F1622" i="14"/>
  <c r="G1622" i="14"/>
  <c r="M1622" i="14"/>
  <c r="Q1622" i="14"/>
  <c r="R1622" i="14"/>
  <c r="CO1622" i="4" s="1"/>
  <c r="S1622" i="14"/>
  <c r="T1622" i="14"/>
  <c r="B1623" i="14"/>
  <c r="A1623" i="14" s="1"/>
  <c r="C1623" i="14"/>
  <c r="D1623" i="14"/>
  <c r="E1623" i="14"/>
  <c r="F1623" i="14"/>
  <c r="G1623" i="14"/>
  <c r="M1623" i="14"/>
  <c r="Q1623" i="14"/>
  <c r="R1623" i="14"/>
  <c r="CO1623" i="4" s="1"/>
  <c r="S1623" i="14"/>
  <c r="T1623" i="14"/>
  <c r="B1624" i="14"/>
  <c r="A1624" i="14" s="1"/>
  <c r="C1624" i="14"/>
  <c r="D1624" i="14"/>
  <c r="E1624" i="14"/>
  <c r="F1624" i="14"/>
  <c r="G1624" i="14"/>
  <c r="M1624" i="14"/>
  <c r="Q1624" i="14"/>
  <c r="R1624" i="14"/>
  <c r="CO1624" i="4" s="1"/>
  <c r="S1624" i="14"/>
  <c r="T1624" i="14"/>
  <c r="B1625" i="14"/>
  <c r="A1625" i="14" s="1"/>
  <c r="C1625" i="14"/>
  <c r="D1625" i="14"/>
  <c r="E1625" i="14"/>
  <c r="H1625" i="14" s="1"/>
  <c r="F1625" i="14"/>
  <c r="G1625" i="14"/>
  <c r="M1625" i="14"/>
  <c r="Q1625" i="14"/>
  <c r="R1625" i="14"/>
  <c r="CO1625" i="4" s="1"/>
  <c r="S1625" i="14"/>
  <c r="T1625" i="14"/>
  <c r="B1626" i="14"/>
  <c r="A1626" i="14" s="1"/>
  <c r="C1626" i="14"/>
  <c r="D1626" i="14"/>
  <c r="E1626" i="14"/>
  <c r="H1626" i="14" s="1"/>
  <c r="F1626" i="14"/>
  <c r="G1626" i="14"/>
  <c r="M1626" i="14"/>
  <c r="Q1626" i="14"/>
  <c r="P1626" i="14" s="1"/>
  <c r="R1626" i="14"/>
  <c r="S1626" i="14"/>
  <c r="T1626" i="14"/>
  <c r="A1627" i="14"/>
  <c r="B1627" i="14"/>
  <c r="C1627" i="14"/>
  <c r="D1627" i="14"/>
  <c r="E1627" i="14"/>
  <c r="F1627" i="14"/>
  <c r="G1627" i="14"/>
  <c r="M1627" i="14"/>
  <c r="Q1627" i="14"/>
  <c r="P1627" i="14" s="1"/>
  <c r="R1627" i="14"/>
  <c r="S1627" i="14"/>
  <c r="T1627" i="14"/>
  <c r="B1628" i="14"/>
  <c r="A1628" i="14" s="1"/>
  <c r="C1628" i="14"/>
  <c r="D1628" i="14"/>
  <c r="E1628" i="14"/>
  <c r="F1628" i="14"/>
  <c r="G1628" i="14"/>
  <c r="M1628" i="14"/>
  <c r="Q1628" i="14"/>
  <c r="R1628" i="14"/>
  <c r="CO1628" i="4" s="1"/>
  <c r="S1628" i="14"/>
  <c r="T1628" i="14"/>
  <c r="B1629" i="14"/>
  <c r="A1629" i="14" s="1"/>
  <c r="C1629" i="14"/>
  <c r="D1629" i="14"/>
  <c r="E1629" i="14"/>
  <c r="H1629" i="14" s="1"/>
  <c r="F1629" i="14"/>
  <c r="G1629" i="14"/>
  <c r="M1629" i="14"/>
  <c r="Q1629" i="14"/>
  <c r="R1629" i="14"/>
  <c r="CO1629" i="4" s="1"/>
  <c r="S1629" i="14"/>
  <c r="T1629" i="14"/>
  <c r="B1630" i="14"/>
  <c r="A1630" i="14" s="1"/>
  <c r="C1630" i="14"/>
  <c r="D1630" i="14"/>
  <c r="E1630" i="14"/>
  <c r="H1630" i="14" s="1"/>
  <c r="F1630" i="14"/>
  <c r="G1630" i="14"/>
  <c r="M1630" i="14"/>
  <c r="Q1630" i="14"/>
  <c r="R1630" i="14"/>
  <c r="CO1630" i="4" s="1"/>
  <c r="S1630" i="14"/>
  <c r="T1630" i="14"/>
  <c r="B1631" i="14"/>
  <c r="A1631" i="14" s="1"/>
  <c r="C1631" i="14"/>
  <c r="D1631" i="14"/>
  <c r="E1631" i="14"/>
  <c r="F1631" i="14"/>
  <c r="G1631" i="14"/>
  <c r="M1631" i="14"/>
  <c r="Q1631" i="14"/>
  <c r="R1631" i="14"/>
  <c r="CO1631" i="4" s="1"/>
  <c r="S1631" i="14"/>
  <c r="T1631" i="14"/>
  <c r="B1632" i="14"/>
  <c r="A1632" i="14" s="1"/>
  <c r="C1632" i="14"/>
  <c r="D1632" i="14"/>
  <c r="E1632" i="14"/>
  <c r="F1632" i="14"/>
  <c r="G1632" i="14"/>
  <c r="M1632" i="14"/>
  <c r="Q1632" i="14"/>
  <c r="R1632" i="14"/>
  <c r="CO1632" i="4" s="1"/>
  <c r="S1632" i="14"/>
  <c r="T1632" i="14"/>
  <c r="B1633" i="14"/>
  <c r="A1633" i="14" s="1"/>
  <c r="C1633" i="14"/>
  <c r="D1633" i="14"/>
  <c r="E1633" i="14"/>
  <c r="H1633" i="14" s="1"/>
  <c r="F1633" i="14"/>
  <c r="G1633" i="14"/>
  <c r="M1633" i="14"/>
  <c r="Q1633" i="14"/>
  <c r="R1633" i="14"/>
  <c r="CO1633" i="4" s="1"/>
  <c r="S1633" i="14"/>
  <c r="T1633" i="14"/>
  <c r="B1634" i="14"/>
  <c r="A1634" i="14" s="1"/>
  <c r="C1634" i="14"/>
  <c r="D1634" i="14"/>
  <c r="E1634" i="14"/>
  <c r="F1634" i="14"/>
  <c r="G1634" i="14"/>
  <c r="M1634" i="14"/>
  <c r="Q1634" i="14"/>
  <c r="P1634" i="14" s="1"/>
  <c r="R1634" i="14"/>
  <c r="S1634" i="14"/>
  <c r="T1634" i="14"/>
  <c r="A1635" i="14"/>
  <c r="B1635" i="14"/>
  <c r="C1635" i="14"/>
  <c r="D1635" i="14"/>
  <c r="E1635" i="14"/>
  <c r="F1635" i="14"/>
  <c r="G1635" i="14"/>
  <c r="M1635" i="14"/>
  <c r="Q1635" i="14"/>
  <c r="P1635" i="14" s="1"/>
  <c r="R1635" i="14"/>
  <c r="S1635" i="14"/>
  <c r="T1635" i="14"/>
  <c r="B1636" i="14"/>
  <c r="A1636" i="14" s="1"/>
  <c r="C1636" i="14"/>
  <c r="D1636" i="14"/>
  <c r="E1636" i="14"/>
  <c r="F1636" i="14"/>
  <c r="G1636" i="14"/>
  <c r="M1636" i="14"/>
  <c r="Q1636" i="14"/>
  <c r="R1636" i="14"/>
  <c r="CO1636" i="4" s="1"/>
  <c r="S1636" i="14"/>
  <c r="T1636" i="14"/>
  <c r="B1637" i="14"/>
  <c r="A1637" i="14" s="1"/>
  <c r="C1637" i="14"/>
  <c r="D1637" i="14"/>
  <c r="E1637" i="14"/>
  <c r="F1637" i="14"/>
  <c r="G1637" i="14"/>
  <c r="M1637" i="14"/>
  <c r="Q1637" i="14"/>
  <c r="R1637" i="14"/>
  <c r="CO1637" i="4" s="1"/>
  <c r="S1637" i="14"/>
  <c r="T1637" i="14"/>
  <c r="B1638" i="14"/>
  <c r="A1638" i="14" s="1"/>
  <c r="C1638" i="14"/>
  <c r="D1638" i="14"/>
  <c r="E1638" i="14"/>
  <c r="F1638" i="14"/>
  <c r="G1638" i="14"/>
  <c r="M1638" i="14"/>
  <c r="Q1638" i="14"/>
  <c r="R1638" i="14"/>
  <c r="CO1638" i="4" s="1"/>
  <c r="S1638" i="14"/>
  <c r="T1638" i="14"/>
  <c r="B1639" i="14"/>
  <c r="A1639" i="14" s="1"/>
  <c r="C1639" i="14"/>
  <c r="D1639" i="14"/>
  <c r="E1639" i="14"/>
  <c r="F1639" i="14"/>
  <c r="G1639" i="14"/>
  <c r="M1639" i="14"/>
  <c r="Q1639" i="14"/>
  <c r="R1639" i="14"/>
  <c r="CO1639" i="4" s="1"/>
  <c r="S1639" i="14"/>
  <c r="T1639" i="14"/>
  <c r="B1640" i="14"/>
  <c r="A1640" i="14" s="1"/>
  <c r="C1640" i="14"/>
  <c r="D1640" i="14"/>
  <c r="E1640" i="14"/>
  <c r="F1640" i="14"/>
  <c r="G1640" i="14"/>
  <c r="M1640" i="14"/>
  <c r="Q1640" i="14"/>
  <c r="R1640" i="14"/>
  <c r="CO1640" i="4" s="1"/>
  <c r="S1640" i="14"/>
  <c r="T1640" i="14"/>
  <c r="B1641" i="14"/>
  <c r="A1641" i="14" s="1"/>
  <c r="C1641" i="14"/>
  <c r="D1641" i="14"/>
  <c r="E1641" i="14"/>
  <c r="H1641" i="14" s="1"/>
  <c r="F1641" i="14"/>
  <c r="G1641" i="14"/>
  <c r="M1641" i="14"/>
  <c r="Q1641" i="14"/>
  <c r="R1641" i="14"/>
  <c r="CO1641" i="4" s="1"/>
  <c r="S1641" i="14"/>
  <c r="T1641" i="14"/>
  <c r="B1642" i="14"/>
  <c r="A1642" i="14" s="1"/>
  <c r="C1642" i="14"/>
  <c r="D1642" i="14"/>
  <c r="E1642" i="14"/>
  <c r="H1642" i="14" s="1"/>
  <c r="F1642" i="14"/>
  <c r="G1642" i="14"/>
  <c r="M1642" i="14"/>
  <c r="Q1642" i="14"/>
  <c r="P1642" i="14" s="1"/>
  <c r="R1642" i="14"/>
  <c r="S1642" i="14"/>
  <c r="T1642" i="14"/>
  <c r="A1643" i="14"/>
  <c r="B1643" i="14"/>
  <c r="C1643" i="14"/>
  <c r="D1643" i="14"/>
  <c r="E1643" i="14"/>
  <c r="F1643" i="14"/>
  <c r="G1643" i="14"/>
  <c r="M1643" i="14"/>
  <c r="Q1643" i="14"/>
  <c r="P1643" i="14" s="1"/>
  <c r="R1643" i="14"/>
  <c r="S1643" i="14"/>
  <c r="T1643" i="14"/>
  <c r="B1644" i="14"/>
  <c r="A1644" i="14" s="1"/>
  <c r="C1644" i="14"/>
  <c r="D1644" i="14"/>
  <c r="E1644" i="14"/>
  <c r="F1644" i="14"/>
  <c r="G1644" i="14"/>
  <c r="M1644" i="14"/>
  <c r="Q1644" i="14"/>
  <c r="R1644" i="14"/>
  <c r="CO1644" i="4" s="1"/>
  <c r="S1644" i="14"/>
  <c r="T1644" i="14"/>
  <c r="B1645" i="14"/>
  <c r="A1645" i="14" s="1"/>
  <c r="C1645" i="14"/>
  <c r="D1645" i="14"/>
  <c r="E1645" i="14"/>
  <c r="I1645" i="14" s="1"/>
  <c r="F1645" i="14"/>
  <c r="G1645" i="14"/>
  <c r="M1645" i="14"/>
  <c r="Q1645" i="14"/>
  <c r="R1645" i="14"/>
  <c r="CO1645" i="4" s="1"/>
  <c r="S1645" i="14"/>
  <c r="T1645" i="14"/>
  <c r="B1646" i="14"/>
  <c r="A1646" i="14" s="1"/>
  <c r="C1646" i="14"/>
  <c r="D1646" i="14"/>
  <c r="E1646" i="14"/>
  <c r="F1646" i="14"/>
  <c r="G1646" i="14"/>
  <c r="M1646" i="14"/>
  <c r="Q1646" i="14"/>
  <c r="R1646" i="14"/>
  <c r="CO1646" i="4" s="1"/>
  <c r="S1646" i="14"/>
  <c r="T1646" i="14"/>
  <c r="B1647" i="14"/>
  <c r="A1647" i="14" s="1"/>
  <c r="C1647" i="14"/>
  <c r="D1647" i="14"/>
  <c r="E1647" i="14"/>
  <c r="I1647" i="14" s="1"/>
  <c r="F1647" i="14"/>
  <c r="G1647" i="14"/>
  <c r="M1647" i="14"/>
  <c r="Q1647" i="14"/>
  <c r="R1647" i="14"/>
  <c r="CO1647" i="4" s="1"/>
  <c r="S1647" i="14"/>
  <c r="T1647" i="14"/>
  <c r="B1648" i="14"/>
  <c r="A1648" i="14" s="1"/>
  <c r="C1648" i="14"/>
  <c r="D1648" i="14"/>
  <c r="E1648" i="14"/>
  <c r="H1648" i="14" s="1"/>
  <c r="F1648" i="14"/>
  <c r="G1648" i="14"/>
  <c r="M1648" i="14"/>
  <c r="Q1648" i="14"/>
  <c r="R1648" i="14"/>
  <c r="CO1648" i="4" s="1"/>
  <c r="S1648" i="14"/>
  <c r="T1648" i="14"/>
  <c r="B1649" i="14"/>
  <c r="A1649" i="14" s="1"/>
  <c r="C1649" i="14"/>
  <c r="D1649" i="14"/>
  <c r="E1649" i="14"/>
  <c r="F1649" i="14"/>
  <c r="G1649" i="14"/>
  <c r="M1649" i="14"/>
  <c r="Q1649" i="14"/>
  <c r="R1649" i="14"/>
  <c r="CO1649" i="4" s="1"/>
  <c r="S1649" i="14"/>
  <c r="T1649" i="14"/>
  <c r="B1650" i="14"/>
  <c r="A1650" i="14" s="1"/>
  <c r="C1650" i="14"/>
  <c r="D1650" i="14"/>
  <c r="E1650" i="14"/>
  <c r="F1650" i="14"/>
  <c r="G1650" i="14"/>
  <c r="M1650" i="14"/>
  <c r="Q1650" i="14"/>
  <c r="P1650" i="14" s="1"/>
  <c r="R1650" i="14"/>
  <c r="S1650" i="14"/>
  <c r="T1650" i="14"/>
  <c r="A1651" i="14"/>
  <c r="B1651" i="14"/>
  <c r="C1651" i="14"/>
  <c r="D1651" i="14"/>
  <c r="E1651" i="14"/>
  <c r="F1651" i="14"/>
  <c r="G1651" i="14"/>
  <c r="M1651" i="14"/>
  <c r="Q1651" i="14"/>
  <c r="P1651" i="14" s="1"/>
  <c r="R1651" i="14"/>
  <c r="S1651" i="14"/>
  <c r="T1651" i="14"/>
  <c r="B1652" i="14"/>
  <c r="A1652" i="14" s="1"/>
  <c r="C1652" i="14"/>
  <c r="D1652" i="14"/>
  <c r="E1652" i="14"/>
  <c r="H1652" i="14" s="1"/>
  <c r="F1652" i="14"/>
  <c r="G1652" i="14"/>
  <c r="M1652" i="14"/>
  <c r="Q1652" i="14"/>
  <c r="R1652" i="14"/>
  <c r="CO1652" i="4" s="1"/>
  <c r="S1652" i="14"/>
  <c r="T1652" i="14"/>
  <c r="B1653" i="14"/>
  <c r="A1653" i="14" s="1"/>
  <c r="C1653" i="14"/>
  <c r="D1653" i="14"/>
  <c r="E1653" i="14"/>
  <c r="I1653" i="14" s="1"/>
  <c r="F1653" i="14"/>
  <c r="G1653" i="14"/>
  <c r="M1653" i="14"/>
  <c r="Q1653" i="14"/>
  <c r="R1653" i="14"/>
  <c r="CO1653" i="4" s="1"/>
  <c r="S1653" i="14"/>
  <c r="T1653" i="14"/>
  <c r="B1654" i="14"/>
  <c r="A1654" i="14" s="1"/>
  <c r="C1654" i="14"/>
  <c r="D1654" i="14"/>
  <c r="E1654" i="14"/>
  <c r="H1654" i="14" s="1"/>
  <c r="F1654" i="14"/>
  <c r="G1654" i="14"/>
  <c r="M1654" i="14"/>
  <c r="Q1654" i="14"/>
  <c r="R1654" i="14"/>
  <c r="CO1654" i="4" s="1"/>
  <c r="S1654" i="14"/>
  <c r="T1654" i="14"/>
  <c r="B1655" i="14"/>
  <c r="A1655" i="14" s="1"/>
  <c r="C1655" i="14"/>
  <c r="D1655" i="14"/>
  <c r="E1655" i="14"/>
  <c r="I1655" i="14" s="1"/>
  <c r="F1655" i="14"/>
  <c r="G1655" i="14"/>
  <c r="M1655" i="14"/>
  <c r="Q1655" i="14"/>
  <c r="R1655" i="14"/>
  <c r="CO1655" i="4" s="1"/>
  <c r="S1655" i="14"/>
  <c r="T1655" i="14"/>
  <c r="B1656" i="14"/>
  <c r="A1656" i="14" s="1"/>
  <c r="C1656" i="14"/>
  <c r="D1656" i="14"/>
  <c r="E1656" i="14"/>
  <c r="F1656" i="14"/>
  <c r="G1656" i="14"/>
  <c r="M1656" i="14"/>
  <c r="Q1656" i="14"/>
  <c r="R1656" i="14"/>
  <c r="CO1656" i="4" s="1"/>
  <c r="S1656" i="14"/>
  <c r="T1656" i="14"/>
  <c r="B1657" i="14"/>
  <c r="A1657" i="14" s="1"/>
  <c r="C1657" i="14"/>
  <c r="D1657" i="14"/>
  <c r="E1657" i="14"/>
  <c r="F1657" i="14"/>
  <c r="G1657" i="14"/>
  <c r="M1657" i="14"/>
  <c r="Q1657" i="14"/>
  <c r="R1657" i="14"/>
  <c r="CO1657" i="4" s="1"/>
  <c r="S1657" i="14"/>
  <c r="T1657" i="14"/>
  <c r="B1658" i="14"/>
  <c r="A1658" i="14" s="1"/>
  <c r="C1658" i="14"/>
  <c r="D1658" i="14"/>
  <c r="E1658" i="14"/>
  <c r="H1658" i="14" s="1"/>
  <c r="F1658" i="14"/>
  <c r="G1658" i="14"/>
  <c r="M1658" i="14"/>
  <c r="Q1658" i="14"/>
  <c r="P1658" i="14" s="1"/>
  <c r="R1658" i="14"/>
  <c r="S1658" i="14"/>
  <c r="T1658" i="14"/>
  <c r="A1659" i="14"/>
  <c r="B1659" i="14"/>
  <c r="C1659" i="14"/>
  <c r="D1659" i="14"/>
  <c r="E1659" i="14"/>
  <c r="F1659" i="14"/>
  <c r="G1659" i="14"/>
  <c r="M1659" i="14"/>
  <c r="Q1659" i="14"/>
  <c r="P1659" i="14" s="1"/>
  <c r="R1659" i="14"/>
  <c r="S1659" i="14"/>
  <c r="T1659" i="14"/>
  <c r="B1660" i="14"/>
  <c r="A1660" i="14" s="1"/>
  <c r="C1660" i="14"/>
  <c r="D1660" i="14"/>
  <c r="E1660" i="14"/>
  <c r="F1660" i="14"/>
  <c r="G1660" i="14"/>
  <c r="M1660" i="14"/>
  <c r="Q1660" i="14"/>
  <c r="R1660" i="14"/>
  <c r="CO1660" i="4" s="1"/>
  <c r="S1660" i="14"/>
  <c r="T1660" i="14"/>
  <c r="B1661" i="14"/>
  <c r="A1661" i="14" s="1"/>
  <c r="C1661" i="14"/>
  <c r="D1661" i="14"/>
  <c r="E1661" i="14"/>
  <c r="I1661" i="14" s="1"/>
  <c r="F1661" i="14"/>
  <c r="G1661" i="14"/>
  <c r="M1661" i="14"/>
  <c r="Q1661" i="14"/>
  <c r="R1661" i="14"/>
  <c r="CO1661" i="4" s="1"/>
  <c r="S1661" i="14"/>
  <c r="T1661" i="14"/>
  <c r="B1662" i="14"/>
  <c r="A1662" i="14" s="1"/>
  <c r="C1662" i="14"/>
  <c r="D1662" i="14"/>
  <c r="E1662" i="14"/>
  <c r="H1662" i="14" s="1"/>
  <c r="F1662" i="14"/>
  <c r="G1662" i="14"/>
  <c r="M1662" i="14"/>
  <c r="Q1662" i="14"/>
  <c r="R1662" i="14"/>
  <c r="CO1662" i="4" s="1"/>
  <c r="S1662" i="14"/>
  <c r="T1662" i="14"/>
  <c r="B1663" i="14"/>
  <c r="A1663" i="14" s="1"/>
  <c r="C1663" i="14"/>
  <c r="D1663" i="14"/>
  <c r="E1663" i="14"/>
  <c r="I1663" i="14" s="1"/>
  <c r="F1663" i="14"/>
  <c r="G1663" i="14"/>
  <c r="M1663" i="14"/>
  <c r="Q1663" i="14"/>
  <c r="R1663" i="14"/>
  <c r="CO1663" i="4" s="1"/>
  <c r="S1663" i="14"/>
  <c r="T1663" i="14"/>
  <c r="B1664" i="14"/>
  <c r="A1664" i="14" s="1"/>
  <c r="C1664" i="14"/>
  <c r="D1664" i="14"/>
  <c r="E1664" i="14"/>
  <c r="H1664" i="14" s="1"/>
  <c r="F1664" i="14"/>
  <c r="G1664" i="14"/>
  <c r="M1664" i="14"/>
  <c r="Q1664" i="14"/>
  <c r="R1664" i="14"/>
  <c r="CO1664" i="4" s="1"/>
  <c r="S1664" i="14"/>
  <c r="T1664" i="14"/>
  <c r="B1665" i="14"/>
  <c r="A1665" i="14" s="1"/>
  <c r="C1665" i="14"/>
  <c r="D1665" i="14"/>
  <c r="E1665" i="14"/>
  <c r="F1665" i="14"/>
  <c r="G1665" i="14"/>
  <c r="M1665" i="14"/>
  <c r="Q1665" i="14"/>
  <c r="R1665" i="14"/>
  <c r="CO1665" i="4" s="1"/>
  <c r="S1665" i="14"/>
  <c r="T1665" i="14"/>
  <c r="B1666" i="14"/>
  <c r="A1666" i="14" s="1"/>
  <c r="C1666" i="14"/>
  <c r="D1666" i="14"/>
  <c r="E1666" i="14"/>
  <c r="L1666" i="14" s="1"/>
  <c r="F1666" i="14"/>
  <c r="G1666" i="14"/>
  <c r="M1666" i="14"/>
  <c r="Q1666" i="14"/>
  <c r="P1666" i="14" s="1"/>
  <c r="R1666" i="14"/>
  <c r="S1666" i="14"/>
  <c r="T1666" i="14"/>
  <c r="A1667" i="14"/>
  <c r="B1667" i="14"/>
  <c r="C1667" i="14"/>
  <c r="D1667" i="14"/>
  <c r="E1667" i="14"/>
  <c r="F1667" i="14"/>
  <c r="G1667" i="14"/>
  <c r="M1667" i="14"/>
  <c r="Q1667" i="14"/>
  <c r="P1667" i="14" s="1"/>
  <c r="R1667" i="14"/>
  <c r="S1667" i="14"/>
  <c r="T1667" i="14"/>
  <c r="B1668" i="14"/>
  <c r="A1668" i="14" s="1"/>
  <c r="C1668" i="14"/>
  <c r="D1668" i="14"/>
  <c r="E1668" i="14"/>
  <c r="F1668" i="14"/>
  <c r="G1668" i="14"/>
  <c r="M1668" i="14"/>
  <c r="Q1668" i="14"/>
  <c r="R1668" i="14"/>
  <c r="CO1668" i="4" s="1"/>
  <c r="S1668" i="14"/>
  <c r="T1668" i="14"/>
  <c r="B1669" i="14"/>
  <c r="A1669" i="14" s="1"/>
  <c r="C1669" i="14"/>
  <c r="D1669" i="14"/>
  <c r="E1669" i="14"/>
  <c r="I1669" i="14" s="1"/>
  <c r="F1669" i="14"/>
  <c r="G1669" i="14"/>
  <c r="M1669" i="14"/>
  <c r="Q1669" i="14"/>
  <c r="R1669" i="14"/>
  <c r="CO1669" i="4" s="1"/>
  <c r="S1669" i="14"/>
  <c r="T1669" i="14"/>
  <c r="B1670" i="14"/>
  <c r="A1670" i="14" s="1"/>
  <c r="C1670" i="14"/>
  <c r="D1670" i="14"/>
  <c r="E1670" i="14"/>
  <c r="F1670" i="14"/>
  <c r="G1670" i="14"/>
  <c r="M1670" i="14"/>
  <c r="Q1670" i="14"/>
  <c r="R1670" i="14"/>
  <c r="CO1670" i="4" s="1"/>
  <c r="S1670" i="14"/>
  <c r="T1670" i="14"/>
  <c r="B1671" i="14"/>
  <c r="A1671" i="14" s="1"/>
  <c r="C1671" i="14"/>
  <c r="D1671" i="14"/>
  <c r="E1671" i="14"/>
  <c r="I1671" i="14" s="1"/>
  <c r="F1671" i="14"/>
  <c r="G1671" i="14"/>
  <c r="M1671" i="14"/>
  <c r="Q1671" i="14"/>
  <c r="R1671" i="14"/>
  <c r="CO1671" i="4" s="1"/>
  <c r="S1671" i="14"/>
  <c r="T1671" i="14"/>
  <c r="B1672" i="14"/>
  <c r="A1672" i="14" s="1"/>
  <c r="C1672" i="14"/>
  <c r="D1672" i="14"/>
  <c r="E1672" i="14"/>
  <c r="F1672" i="14"/>
  <c r="G1672" i="14"/>
  <c r="M1672" i="14"/>
  <c r="Q1672" i="14"/>
  <c r="R1672" i="14"/>
  <c r="CO1672" i="4" s="1"/>
  <c r="S1672" i="14"/>
  <c r="T1672" i="14"/>
  <c r="B1673" i="14"/>
  <c r="A1673" i="14" s="1"/>
  <c r="C1673" i="14"/>
  <c r="D1673" i="14"/>
  <c r="E1673" i="14"/>
  <c r="F1673" i="14"/>
  <c r="G1673" i="14"/>
  <c r="M1673" i="14"/>
  <c r="Q1673" i="14"/>
  <c r="R1673" i="14"/>
  <c r="CO1673" i="4" s="1"/>
  <c r="S1673" i="14"/>
  <c r="T1673" i="14"/>
  <c r="B1674" i="14"/>
  <c r="A1674" i="14" s="1"/>
  <c r="C1674" i="14"/>
  <c r="D1674" i="14"/>
  <c r="E1674" i="14"/>
  <c r="L1674" i="14" s="1"/>
  <c r="F1674" i="14"/>
  <c r="G1674" i="14"/>
  <c r="M1674" i="14"/>
  <c r="Q1674" i="14"/>
  <c r="P1674" i="14" s="1"/>
  <c r="R1674" i="14"/>
  <c r="S1674" i="14"/>
  <c r="T1674" i="14"/>
  <c r="A1675" i="14"/>
  <c r="B1675" i="14"/>
  <c r="C1675" i="14"/>
  <c r="D1675" i="14"/>
  <c r="E1675" i="14"/>
  <c r="F1675" i="14"/>
  <c r="G1675" i="14"/>
  <c r="M1675" i="14"/>
  <c r="Q1675" i="14"/>
  <c r="P1675" i="14" s="1"/>
  <c r="R1675" i="14"/>
  <c r="S1675" i="14"/>
  <c r="T1675" i="14"/>
  <c r="B1676" i="14"/>
  <c r="A1676" i="14" s="1"/>
  <c r="C1676" i="14"/>
  <c r="D1676" i="14"/>
  <c r="E1676" i="14"/>
  <c r="F1676" i="14"/>
  <c r="G1676" i="14"/>
  <c r="M1676" i="14"/>
  <c r="Q1676" i="14"/>
  <c r="R1676" i="14"/>
  <c r="CO1676" i="4" s="1"/>
  <c r="S1676" i="14"/>
  <c r="T1676" i="14"/>
  <c r="B1677" i="14"/>
  <c r="A1677" i="14" s="1"/>
  <c r="C1677" i="14"/>
  <c r="D1677" i="14"/>
  <c r="E1677" i="14"/>
  <c r="I1677" i="14" s="1"/>
  <c r="F1677" i="14"/>
  <c r="G1677" i="14"/>
  <c r="M1677" i="14"/>
  <c r="Q1677" i="14"/>
  <c r="R1677" i="14"/>
  <c r="CO1677" i="4" s="1"/>
  <c r="S1677" i="14"/>
  <c r="T1677" i="14"/>
  <c r="B1678" i="14"/>
  <c r="A1678" i="14" s="1"/>
  <c r="C1678" i="14"/>
  <c r="D1678" i="14"/>
  <c r="E1678" i="14"/>
  <c r="F1678" i="14"/>
  <c r="G1678" i="14"/>
  <c r="M1678" i="14"/>
  <c r="Q1678" i="14"/>
  <c r="P1678" i="14" s="1"/>
  <c r="R1678" i="14"/>
  <c r="S1678" i="14"/>
  <c r="T1678" i="14"/>
  <c r="A1679" i="14"/>
  <c r="B1679" i="14"/>
  <c r="C1679" i="14"/>
  <c r="D1679" i="14"/>
  <c r="E1679" i="14"/>
  <c r="I1679" i="14" s="1"/>
  <c r="F1679" i="14"/>
  <c r="G1679" i="14"/>
  <c r="M1679" i="14"/>
  <c r="Q1679" i="14"/>
  <c r="P1679" i="14" s="1"/>
  <c r="R1679" i="14"/>
  <c r="S1679" i="14"/>
  <c r="T1679" i="14"/>
  <c r="B1680" i="14"/>
  <c r="A1680" i="14" s="1"/>
  <c r="C1680" i="14"/>
  <c r="D1680" i="14"/>
  <c r="E1680" i="14"/>
  <c r="F1680" i="14"/>
  <c r="G1680" i="14"/>
  <c r="M1680" i="14"/>
  <c r="Q1680" i="14"/>
  <c r="R1680" i="14"/>
  <c r="CO1680" i="4" s="1"/>
  <c r="S1680" i="14"/>
  <c r="T1680" i="14"/>
  <c r="B1681" i="14"/>
  <c r="A1681" i="14" s="1"/>
  <c r="C1681" i="14"/>
  <c r="D1681" i="14"/>
  <c r="E1681" i="14"/>
  <c r="I1681" i="14" s="1"/>
  <c r="F1681" i="14"/>
  <c r="G1681" i="14"/>
  <c r="M1681" i="14"/>
  <c r="Q1681" i="14"/>
  <c r="R1681" i="14"/>
  <c r="CO1681" i="4" s="1"/>
  <c r="S1681" i="14"/>
  <c r="T1681" i="14"/>
  <c r="B1682" i="14"/>
  <c r="A1682" i="14" s="1"/>
  <c r="C1682" i="14"/>
  <c r="D1682" i="14"/>
  <c r="E1682" i="14"/>
  <c r="F1682" i="14"/>
  <c r="G1682" i="14"/>
  <c r="M1682" i="14"/>
  <c r="Q1682" i="14"/>
  <c r="P1682" i="14" s="1"/>
  <c r="R1682" i="14"/>
  <c r="S1682" i="14"/>
  <c r="T1682" i="14"/>
  <c r="A1683" i="14"/>
  <c r="B1683" i="14"/>
  <c r="C1683" i="14"/>
  <c r="D1683" i="14"/>
  <c r="E1683" i="14"/>
  <c r="F1683" i="14"/>
  <c r="G1683" i="14"/>
  <c r="M1683" i="14"/>
  <c r="Q1683" i="14"/>
  <c r="P1683" i="14" s="1"/>
  <c r="R1683" i="14"/>
  <c r="S1683" i="14"/>
  <c r="T1683" i="14"/>
  <c r="B1684" i="14"/>
  <c r="A1684" i="14" s="1"/>
  <c r="C1684" i="14"/>
  <c r="D1684" i="14"/>
  <c r="E1684" i="14"/>
  <c r="F1684" i="14"/>
  <c r="G1684" i="14"/>
  <c r="M1684" i="14"/>
  <c r="Q1684" i="14"/>
  <c r="P1684" i="14" s="1"/>
  <c r="R1684" i="14"/>
  <c r="S1684" i="14"/>
  <c r="T1684" i="14"/>
  <c r="A1685" i="14"/>
  <c r="B1685" i="14"/>
  <c r="C1685" i="14"/>
  <c r="D1685" i="14"/>
  <c r="E1685" i="14"/>
  <c r="I1685" i="14" s="1"/>
  <c r="F1685" i="14"/>
  <c r="G1685" i="14"/>
  <c r="M1685" i="14"/>
  <c r="Q1685" i="14"/>
  <c r="P1685" i="14" s="1"/>
  <c r="R1685" i="14"/>
  <c r="S1685" i="14"/>
  <c r="T1685" i="14"/>
  <c r="B1686" i="14"/>
  <c r="A1686" i="14" s="1"/>
  <c r="C1686" i="14"/>
  <c r="D1686" i="14"/>
  <c r="E1686" i="14"/>
  <c r="F1686" i="14"/>
  <c r="G1686" i="14"/>
  <c r="M1686" i="14"/>
  <c r="Q1686" i="14"/>
  <c r="R1686" i="14"/>
  <c r="CO1686" i="4" s="1"/>
  <c r="S1686" i="14"/>
  <c r="T1686" i="14"/>
  <c r="B1687" i="14"/>
  <c r="A1687" i="14" s="1"/>
  <c r="C1687" i="14"/>
  <c r="D1687" i="14"/>
  <c r="E1687" i="14"/>
  <c r="I1687" i="14" s="1"/>
  <c r="F1687" i="14"/>
  <c r="G1687" i="14"/>
  <c r="M1687" i="14"/>
  <c r="Q1687" i="14"/>
  <c r="R1687" i="14"/>
  <c r="CO1687" i="4" s="1"/>
  <c r="S1687" i="14"/>
  <c r="T1687" i="14"/>
  <c r="B1688" i="14"/>
  <c r="A1688" i="14" s="1"/>
  <c r="C1688" i="14"/>
  <c r="D1688" i="14"/>
  <c r="E1688" i="14"/>
  <c r="F1688" i="14"/>
  <c r="G1688" i="14"/>
  <c r="M1688" i="14"/>
  <c r="Q1688" i="14"/>
  <c r="R1688" i="14"/>
  <c r="CO1688" i="4" s="1"/>
  <c r="S1688" i="14"/>
  <c r="T1688" i="14"/>
  <c r="B1689" i="14"/>
  <c r="A1689" i="14" s="1"/>
  <c r="C1689" i="14"/>
  <c r="D1689" i="14"/>
  <c r="E1689" i="14"/>
  <c r="I1689" i="14" s="1"/>
  <c r="F1689" i="14"/>
  <c r="G1689" i="14"/>
  <c r="M1689" i="14"/>
  <c r="Q1689" i="14"/>
  <c r="R1689" i="14"/>
  <c r="CO1689" i="4" s="1"/>
  <c r="S1689" i="14"/>
  <c r="T1689" i="14"/>
  <c r="B1690" i="14"/>
  <c r="A1690" i="14" s="1"/>
  <c r="C1690" i="14"/>
  <c r="D1690" i="14"/>
  <c r="E1690" i="14"/>
  <c r="H1690" i="14" s="1"/>
  <c r="F1690" i="14"/>
  <c r="G1690" i="14"/>
  <c r="M1690" i="14"/>
  <c r="Q1690" i="14"/>
  <c r="P1690" i="14" s="1"/>
  <c r="R1690" i="14"/>
  <c r="S1690" i="14"/>
  <c r="T1690" i="14"/>
  <c r="A1691" i="14"/>
  <c r="B1691" i="14"/>
  <c r="C1691" i="14"/>
  <c r="D1691" i="14"/>
  <c r="E1691" i="14"/>
  <c r="F1691" i="14"/>
  <c r="G1691" i="14"/>
  <c r="M1691" i="14"/>
  <c r="Q1691" i="14"/>
  <c r="P1691" i="14" s="1"/>
  <c r="R1691" i="14"/>
  <c r="S1691" i="14"/>
  <c r="T1691" i="14"/>
  <c r="B1692" i="14"/>
  <c r="A1692" i="14" s="1"/>
  <c r="C1692" i="14"/>
  <c r="D1692" i="14"/>
  <c r="E1692" i="14"/>
  <c r="F1692" i="14"/>
  <c r="G1692" i="14"/>
  <c r="M1692" i="14"/>
  <c r="Q1692" i="14"/>
  <c r="R1692" i="14"/>
  <c r="CO1692" i="4" s="1"/>
  <c r="S1692" i="14"/>
  <c r="T1692" i="14"/>
  <c r="B1693" i="14"/>
  <c r="A1693" i="14" s="1"/>
  <c r="C1693" i="14"/>
  <c r="D1693" i="14"/>
  <c r="E1693" i="14"/>
  <c r="I1693" i="14" s="1"/>
  <c r="F1693" i="14"/>
  <c r="G1693" i="14"/>
  <c r="M1693" i="14"/>
  <c r="Q1693" i="14"/>
  <c r="R1693" i="14"/>
  <c r="CO1693" i="4" s="1"/>
  <c r="S1693" i="14"/>
  <c r="T1693" i="14"/>
  <c r="B1694" i="14"/>
  <c r="A1694" i="14" s="1"/>
  <c r="C1694" i="14"/>
  <c r="D1694" i="14"/>
  <c r="E1694" i="14"/>
  <c r="F1694" i="14"/>
  <c r="G1694" i="14"/>
  <c r="M1694" i="14"/>
  <c r="Q1694" i="14"/>
  <c r="P1694" i="14" s="1"/>
  <c r="R1694" i="14"/>
  <c r="S1694" i="14"/>
  <c r="T1694" i="14"/>
  <c r="A1695" i="14"/>
  <c r="B1695" i="14"/>
  <c r="C1695" i="14"/>
  <c r="D1695" i="14"/>
  <c r="E1695" i="14"/>
  <c r="I1695" i="14" s="1"/>
  <c r="F1695" i="14"/>
  <c r="G1695" i="14"/>
  <c r="M1695" i="14"/>
  <c r="Q1695" i="14"/>
  <c r="P1695" i="14" s="1"/>
  <c r="R1695" i="14"/>
  <c r="S1695" i="14"/>
  <c r="T1695" i="14"/>
  <c r="B1696" i="14"/>
  <c r="A1696" i="14" s="1"/>
  <c r="C1696" i="14"/>
  <c r="D1696" i="14"/>
  <c r="E1696" i="14"/>
  <c r="F1696" i="14"/>
  <c r="G1696" i="14"/>
  <c r="M1696" i="14"/>
  <c r="Q1696" i="14"/>
  <c r="R1696" i="14"/>
  <c r="CO1696" i="4" s="1"/>
  <c r="S1696" i="14"/>
  <c r="T1696" i="14"/>
  <c r="B1697" i="14"/>
  <c r="A1697" i="14" s="1"/>
  <c r="C1697" i="14"/>
  <c r="D1697" i="14"/>
  <c r="E1697" i="14"/>
  <c r="I1697" i="14" s="1"/>
  <c r="F1697" i="14"/>
  <c r="G1697" i="14"/>
  <c r="M1697" i="14"/>
  <c r="Q1697" i="14"/>
  <c r="R1697" i="14"/>
  <c r="CO1697" i="4" s="1"/>
  <c r="S1697" i="14"/>
  <c r="T1697" i="14"/>
  <c r="B1698" i="14"/>
  <c r="C1698" i="14"/>
  <c r="D1698" i="14"/>
  <c r="E1698" i="14"/>
  <c r="F1698" i="14"/>
  <c r="G1698" i="14"/>
  <c r="M1698" i="14"/>
  <c r="Q1698" i="14"/>
  <c r="R1698" i="14"/>
  <c r="CO1698" i="4" s="1"/>
  <c r="S1698" i="14"/>
  <c r="T1698" i="14"/>
  <c r="B1699" i="14"/>
  <c r="A1699" i="14" s="1"/>
  <c r="C1699" i="14"/>
  <c r="D1699" i="14"/>
  <c r="E1699" i="14"/>
  <c r="I1699" i="14" s="1"/>
  <c r="F1699" i="14"/>
  <c r="G1699" i="14"/>
  <c r="M1699" i="14"/>
  <c r="Q1699" i="14"/>
  <c r="R1699" i="14"/>
  <c r="CO1699" i="4" s="1"/>
  <c r="S1699" i="14"/>
  <c r="T1699" i="14"/>
  <c r="B1700" i="14"/>
  <c r="C1700" i="14"/>
  <c r="D1700" i="14"/>
  <c r="E1700" i="14"/>
  <c r="I1700" i="14" s="1"/>
  <c r="F1700" i="14"/>
  <c r="G1700" i="14"/>
  <c r="M1700" i="14"/>
  <c r="Q1700" i="14"/>
  <c r="P1700" i="14" s="1"/>
  <c r="R1700" i="14"/>
  <c r="S1700" i="14"/>
  <c r="T1700" i="14"/>
  <c r="A1701" i="14"/>
  <c r="B1701" i="14"/>
  <c r="C1701" i="14"/>
  <c r="D1701" i="14"/>
  <c r="E1701" i="14"/>
  <c r="L1701" i="14" s="1"/>
  <c r="F1701" i="14"/>
  <c r="G1701" i="14"/>
  <c r="M1701" i="14"/>
  <c r="Q1701" i="14"/>
  <c r="R1701" i="14"/>
  <c r="S1701" i="14"/>
  <c r="T1701" i="14"/>
  <c r="B1702" i="14"/>
  <c r="C1702" i="14"/>
  <c r="D1702" i="14"/>
  <c r="E1702" i="14"/>
  <c r="F1702" i="14"/>
  <c r="G1702" i="14"/>
  <c r="M1702" i="14"/>
  <c r="Q1702" i="14"/>
  <c r="P1702" i="14" s="1"/>
  <c r="R1702" i="14"/>
  <c r="S1702" i="14"/>
  <c r="T1702" i="14"/>
  <c r="A1703" i="14"/>
  <c r="B1703" i="14"/>
  <c r="C1703" i="14"/>
  <c r="D1703" i="14"/>
  <c r="E1703" i="14"/>
  <c r="F1703" i="14"/>
  <c r="G1703" i="14"/>
  <c r="M1703" i="14"/>
  <c r="Q1703" i="14"/>
  <c r="P1703" i="14" s="1"/>
  <c r="R1703" i="14"/>
  <c r="S1703" i="14"/>
  <c r="T1703" i="14"/>
  <c r="B1704" i="14"/>
  <c r="C1704" i="14"/>
  <c r="D1704" i="14"/>
  <c r="E1704" i="14"/>
  <c r="I1704" i="14" s="1"/>
  <c r="F1704" i="14"/>
  <c r="G1704" i="14"/>
  <c r="M1704" i="14"/>
  <c r="Q1704" i="14"/>
  <c r="R1704" i="14"/>
  <c r="CO1704" i="4" s="1"/>
  <c r="S1704" i="14"/>
  <c r="T1704" i="14"/>
  <c r="B1705" i="14"/>
  <c r="A1705" i="14" s="1"/>
  <c r="C1705" i="14"/>
  <c r="D1705" i="14"/>
  <c r="E1705" i="14"/>
  <c r="F1705" i="14"/>
  <c r="G1705" i="14"/>
  <c r="M1705" i="14"/>
  <c r="Q1705" i="14"/>
  <c r="R1705" i="14"/>
  <c r="CO1705" i="4" s="1"/>
  <c r="S1705" i="14"/>
  <c r="T1705" i="14"/>
  <c r="B1706" i="14"/>
  <c r="C1706" i="14"/>
  <c r="D1706" i="14"/>
  <c r="E1706" i="14"/>
  <c r="F1706" i="14"/>
  <c r="G1706" i="14"/>
  <c r="M1706" i="14"/>
  <c r="Q1706" i="14"/>
  <c r="R1706" i="14"/>
  <c r="CO1706" i="4" s="1"/>
  <c r="S1706" i="14"/>
  <c r="T1706" i="14"/>
  <c r="B1707" i="14"/>
  <c r="A1707" i="14" s="1"/>
  <c r="C1707" i="14"/>
  <c r="D1707" i="14"/>
  <c r="E1707" i="14"/>
  <c r="I1707" i="14" s="1"/>
  <c r="F1707" i="14"/>
  <c r="G1707" i="14"/>
  <c r="M1707" i="14"/>
  <c r="Q1707" i="14"/>
  <c r="R1707" i="14"/>
  <c r="CO1707" i="4" s="1"/>
  <c r="S1707" i="14"/>
  <c r="T1707" i="14"/>
  <c r="B1708" i="14"/>
  <c r="C1708" i="14"/>
  <c r="D1708" i="14"/>
  <c r="E1708" i="14"/>
  <c r="I1708" i="14" s="1"/>
  <c r="F1708" i="14"/>
  <c r="G1708" i="14"/>
  <c r="M1708" i="14"/>
  <c r="Q1708" i="14"/>
  <c r="P1708" i="14" s="1"/>
  <c r="R1708" i="14"/>
  <c r="S1708" i="14"/>
  <c r="T1708" i="14"/>
  <c r="A1709" i="14"/>
  <c r="B1709" i="14"/>
  <c r="C1709" i="14"/>
  <c r="D1709" i="14"/>
  <c r="E1709" i="14"/>
  <c r="L1709" i="14" s="1"/>
  <c r="F1709" i="14"/>
  <c r="G1709" i="14"/>
  <c r="M1709" i="14"/>
  <c r="Q1709" i="14"/>
  <c r="R1709" i="14"/>
  <c r="S1709" i="14"/>
  <c r="T1709" i="14"/>
  <c r="B1710" i="14"/>
  <c r="C1710" i="14"/>
  <c r="D1710" i="14"/>
  <c r="E1710" i="14"/>
  <c r="H1710" i="14" s="1"/>
  <c r="F1710" i="14"/>
  <c r="G1710" i="14"/>
  <c r="M1710" i="14"/>
  <c r="Q1710" i="14"/>
  <c r="R1710" i="14"/>
  <c r="CO1710" i="4" s="1"/>
  <c r="S1710" i="14"/>
  <c r="T1710" i="14"/>
  <c r="B1711" i="14"/>
  <c r="A1711" i="14" s="1"/>
  <c r="C1711" i="14"/>
  <c r="D1711" i="14"/>
  <c r="E1711" i="14"/>
  <c r="F1711" i="14"/>
  <c r="G1711" i="14"/>
  <c r="M1711" i="14"/>
  <c r="Q1711" i="14"/>
  <c r="R1711" i="14"/>
  <c r="CO1711" i="4" s="1"/>
  <c r="S1711" i="14"/>
  <c r="T1711" i="14"/>
  <c r="B1712" i="14"/>
  <c r="C1712" i="14"/>
  <c r="D1712" i="14"/>
  <c r="E1712" i="14"/>
  <c r="I1712" i="14" s="1"/>
  <c r="F1712" i="14"/>
  <c r="G1712" i="14"/>
  <c r="M1712" i="14"/>
  <c r="Q1712" i="14"/>
  <c r="R1712" i="14"/>
  <c r="CO1712" i="4" s="1"/>
  <c r="S1712" i="14"/>
  <c r="T1712" i="14"/>
  <c r="B1713" i="14"/>
  <c r="A1713" i="14" s="1"/>
  <c r="C1713" i="14"/>
  <c r="D1713" i="14"/>
  <c r="E1713" i="14"/>
  <c r="F1713" i="14"/>
  <c r="G1713" i="14"/>
  <c r="M1713" i="14"/>
  <c r="Q1713" i="14"/>
  <c r="R1713" i="14"/>
  <c r="CO1713" i="4" s="1"/>
  <c r="S1713" i="14"/>
  <c r="T1713" i="14"/>
  <c r="B1714" i="14"/>
  <c r="C1714" i="14"/>
  <c r="D1714" i="14"/>
  <c r="E1714" i="14"/>
  <c r="F1714" i="14"/>
  <c r="G1714" i="14"/>
  <c r="M1714" i="14"/>
  <c r="Q1714" i="14"/>
  <c r="R1714" i="14"/>
  <c r="CO1714" i="4" s="1"/>
  <c r="S1714" i="14"/>
  <c r="T1714" i="14"/>
  <c r="B1715" i="14"/>
  <c r="A1715" i="14" s="1"/>
  <c r="C1715" i="14"/>
  <c r="D1715" i="14"/>
  <c r="E1715" i="14"/>
  <c r="I1715" i="14" s="1"/>
  <c r="F1715" i="14"/>
  <c r="G1715" i="14"/>
  <c r="M1715" i="14"/>
  <c r="Q1715" i="14"/>
  <c r="R1715" i="14"/>
  <c r="CO1715" i="4" s="1"/>
  <c r="S1715" i="14"/>
  <c r="T1715" i="14"/>
  <c r="B1716" i="14"/>
  <c r="C1716" i="14"/>
  <c r="D1716" i="14"/>
  <c r="E1716" i="14"/>
  <c r="I1716" i="14" s="1"/>
  <c r="F1716" i="14"/>
  <c r="G1716" i="14"/>
  <c r="M1716" i="14"/>
  <c r="Q1716" i="14"/>
  <c r="P1716" i="14" s="1"/>
  <c r="R1716" i="14"/>
  <c r="S1716" i="14"/>
  <c r="T1716" i="14"/>
  <c r="A1717" i="14"/>
  <c r="B1717" i="14"/>
  <c r="C1717" i="14"/>
  <c r="D1717" i="14"/>
  <c r="E1717" i="14"/>
  <c r="L1717" i="14" s="1"/>
  <c r="F1717" i="14"/>
  <c r="G1717" i="14"/>
  <c r="M1717" i="14"/>
  <c r="Q1717" i="14"/>
  <c r="R1717" i="14"/>
  <c r="S1717" i="14"/>
  <c r="T1717" i="14"/>
  <c r="B1718" i="14"/>
  <c r="C1718" i="14"/>
  <c r="D1718" i="14"/>
  <c r="E1718" i="14"/>
  <c r="H1718" i="14" s="1"/>
  <c r="F1718" i="14"/>
  <c r="G1718" i="14"/>
  <c r="M1718" i="14"/>
  <c r="P1718" i="14"/>
  <c r="Q1718" i="14"/>
  <c r="R1718" i="14"/>
  <c r="S1718" i="14"/>
  <c r="T1718" i="14"/>
  <c r="A1719" i="14"/>
  <c r="B1719" i="14"/>
  <c r="C1719" i="14"/>
  <c r="D1719" i="14"/>
  <c r="E1719" i="14"/>
  <c r="F1719" i="14"/>
  <c r="G1719" i="14"/>
  <c r="M1719" i="14"/>
  <c r="Q1719" i="14"/>
  <c r="P1719" i="14" s="1"/>
  <c r="R1719" i="14"/>
  <c r="S1719" i="14"/>
  <c r="T1719" i="14"/>
  <c r="B1720" i="14"/>
  <c r="C1720" i="14"/>
  <c r="D1720" i="14"/>
  <c r="E1720" i="14"/>
  <c r="I1720" i="14" s="1"/>
  <c r="F1720" i="14"/>
  <c r="G1720" i="14"/>
  <c r="M1720" i="14"/>
  <c r="Q1720" i="14"/>
  <c r="P1720" i="14" s="1"/>
  <c r="R1720" i="14"/>
  <c r="S1720" i="14"/>
  <c r="T1720" i="14"/>
  <c r="A1721" i="14"/>
  <c r="B1721" i="14"/>
  <c r="C1721" i="14"/>
  <c r="D1721" i="14"/>
  <c r="E1721" i="14"/>
  <c r="F1721" i="14"/>
  <c r="G1721" i="14"/>
  <c r="M1721" i="14"/>
  <c r="Q1721" i="14"/>
  <c r="R1721" i="14"/>
  <c r="S1721" i="14"/>
  <c r="T1721" i="14"/>
  <c r="B1722" i="14"/>
  <c r="C1722" i="14"/>
  <c r="D1722" i="14"/>
  <c r="E1722" i="14"/>
  <c r="F1722" i="14"/>
  <c r="G1722" i="14"/>
  <c r="M1722" i="14"/>
  <c r="Q1722" i="14"/>
  <c r="P1722" i="14" s="1"/>
  <c r="R1722" i="14"/>
  <c r="S1722" i="14"/>
  <c r="T1722" i="14"/>
  <c r="A1723" i="14"/>
  <c r="B1723" i="14"/>
  <c r="C1723" i="14"/>
  <c r="D1723" i="14"/>
  <c r="E1723" i="14"/>
  <c r="I1723" i="14" s="1"/>
  <c r="F1723" i="14"/>
  <c r="G1723" i="14"/>
  <c r="M1723" i="14"/>
  <c r="Q1723" i="14"/>
  <c r="P1723" i="14" s="1"/>
  <c r="R1723" i="14"/>
  <c r="S1723" i="14"/>
  <c r="T1723" i="14"/>
  <c r="B1724" i="14"/>
  <c r="C1724" i="14"/>
  <c r="D1724" i="14"/>
  <c r="E1724" i="14"/>
  <c r="I1724" i="14" s="1"/>
  <c r="F1724" i="14"/>
  <c r="G1724" i="14"/>
  <c r="M1724" i="14"/>
  <c r="Q1724" i="14"/>
  <c r="R1724" i="14"/>
  <c r="CO1724" i="4" s="1"/>
  <c r="S1724" i="14"/>
  <c r="T1724" i="14"/>
  <c r="B1725" i="14"/>
  <c r="A1725" i="14" s="1"/>
  <c r="C1725" i="14"/>
  <c r="D1725" i="14"/>
  <c r="E1725" i="14"/>
  <c r="F1725" i="14"/>
  <c r="G1725" i="14"/>
  <c r="M1725" i="14"/>
  <c r="Q1725" i="14"/>
  <c r="R1725" i="14"/>
  <c r="CO1725" i="4" s="1"/>
  <c r="S1725" i="14"/>
  <c r="T1725" i="14"/>
  <c r="B1726" i="14"/>
  <c r="C1726" i="14"/>
  <c r="D1726" i="14"/>
  <c r="E1726" i="14"/>
  <c r="F1726" i="14"/>
  <c r="G1726" i="14"/>
  <c r="M1726" i="14"/>
  <c r="Q1726" i="14"/>
  <c r="P1726" i="14" s="1"/>
  <c r="R1726" i="14"/>
  <c r="S1726" i="14"/>
  <c r="T1726" i="14"/>
  <c r="A1727" i="14"/>
  <c r="B1727" i="14"/>
  <c r="C1727" i="14"/>
  <c r="D1727" i="14"/>
  <c r="E1727" i="14"/>
  <c r="F1727" i="14"/>
  <c r="G1727" i="14"/>
  <c r="M1727" i="14"/>
  <c r="Q1727" i="14"/>
  <c r="P1727" i="14" s="1"/>
  <c r="R1727" i="14"/>
  <c r="S1727" i="14"/>
  <c r="T1727" i="14"/>
  <c r="B1728" i="14"/>
  <c r="C1728" i="14"/>
  <c r="D1728" i="14"/>
  <c r="E1728" i="14"/>
  <c r="I1728" i="14" s="1"/>
  <c r="F1728" i="14"/>
  <c r="G1728" i="14"/>
  <c r="M1728" i="14"/>
  <c r="Q1728" i="14"/>
  <c r="R1728" i="14"/>
  <c r="CO1728" i="4" s="1"/>
  <c r="S1728" i="14"/>
  <c r="T1728" i="14"/>
  <c r="B1729" i="14"/>
  <c r="A1729" i="14" s="1"/>
  <c r="C1729" i="14"/>
  <c r="D1729" i="14"/>
  <c r="E1729" i="14"/>
  <c r="F1729" i="14"/>
  <c r="G1729" i="14"/>
  <c r="M1729" i="14"/>
  <c r="Q1729" i="14"/>
  <c r="R1729" i="14"/>
  <c r="CO1729" i="4" s="1"/>
  <c r="S1729" i="14"/>
  <c r="T1729" i="14"/>
  <c r="B1730" i="14"/>
  <c r="C1730" i="14"/>
  <c r="D1730" i="14"/>
  <c r="E1730" i="14"/>
  <c r="F1730" i="14"/>
  <c r="G1730" i="14"/>
  <c r="M1730" i="14"/>
  <c r="P1730" i="14"/>
  <c r="Q1730" i="14"/>
  <c r="R1730" i="14"/>
  <c r="CO1730" i="4" s="1"/>
  <c r="S1730" i="14"/>
  <c r="T1730" i="14"/>
  <c r="B1731" i="14"/>
  <c r="A1731" i="14" s="1"/>
  <c r="C1731" i="14"/>
  <c r="D1731" i="14"/>
  <c r="E1731" i="14"/>
  <c r="I1731" i="14" s="1"/>
  <c r="F1731" i="14"/>
  <c r="G1731" i="14"/>
  <c r="M1731" i="14"/>
  <c r="Q1731" i="14"/>
  <c r="R1731" i="14"/>
  <c r="CO1731" i="4" s="1"/>
  <c r="S1731" i="14"/>
  <c r="T1731" i="14"/>
  <c r="B1732" i="14"/>
  <c r="C1732" i="14"/>
  <c r="D1732" i="14"/>
  <c r="E1732" i="14"/>
  <c r="I1732" i="14" s="1"/>
  <c r="F1732" i="14"/>
  <c r="G1732" i="14"/>
  <c r="M1732" i="14"/>
  <c r="Q1732" i="14"/>
  <c r="P1732" i="14" s="1"/>
  <c r="R1732" i="14"/>
  <c r="S1732" i="14"/>
  <c r="T1732" i="14"/>
  <c r="A1733" i="14"/>
  <c r="B1733" i="14"/>
  <c r="C1733" i="14"/>
  <c r="D1733" i="14"/>
  <c r="E1733" i="14"/>
  <c r="L1733" i="14" s="1"/>
  <c r="F1733" i="14"/>
  <c r="G1733" i="14"/>
  <c r="M1733" i="14"/>
  <c r="Q1733" i="14"/>
  <c r="R1733" i="14"/>
  <c r="S1733" i="14"/>
  <c r="T1733" i="14"/>
  <c r="B1734" i="14"/>
  <c r="C1734" i="14"/>
  <c r="D1734" i="14"/>
  <c r="E1734" i="14"/>
  <c r="H1734" i="14" s="1"/>
  <c r="F1734" i="14"/>
  <c r="G1734" i="14"/>
  <c r="M1734" i="14"/>
  <c r="Q1734" i="14"/>
  <c r="P1734" i="14" s="1"/>
  <c r="R1734" i="14"/>
  <c r="S1734" i="14"/>
  <c r="T1734" i="14"/>
  <c r="A1735" i="14"/>
  <c r="B1735" i="14"/>
  <c r="C1735" i="14"/>
  <c r="D1735" i="14"/>
  <c r="E1735" i="14"/>
  <c r="L1735" i="14" s="1"/>
  <c r="F1735" i="14"/>
  <c r="G1735" i="14"/>
  <c r="M1735" i="14"/>
  <c r="Q1735" i="14"/>
  <c r="P1735" i="14" s="1"/>
  <c r="R1735" i="14"/>
  <c r="S1735" i="14"/>
  <c r="T1735" i="14"/>
  <c r="B1736" i="14"/>
  <c r="C1736" i="14"/>
  <c r="D1736" i="14"/>
  <c r="E1736" i="14"/>
  <c r="H1736" i="14" s="1"/>
  <c r="F1736" i="14"/>
  <c r="G1736" i="14"/>
  <c r="M1736" i="14"/>
  <c r="Q1736" i="14"/>
  <c r="R1736" i="14"/>
  <c r="CO1736" i="4" s="1"/>
  <c r="S1736" i="14"/>
  <c r="T1736" i="14"/>
  <c r="B1737" i="14"/>
  <c r="A1737" i="14" s="1"/>
  <c r="C1737" i="14"/>
  <c r="D1737" i="14"/>
  <c r="E1737" i="14"/>
  <c r="H1737" i="14" s="1"/>
  <c r="F1737" i="14"/>
  <c r="G1737" i="14"/>
  <c r="M1737" i="14"/>
  <c r="Q1737" i="14"/>
  <c r="R1737" i="14"/>
  <c r="S1737" i="14"/>
  <c r="T1737" i="14"/>
  <c r="B1738" i="14"/>
  <c r="C1738" i="14"/>
  <c r="D1738" i="14"/>
  <c r="E1738" i="14"/>
  <c r="H1738" i="14" s="1"/>
  <c r="F1738" i="14"/>
  <c r="G1738" i="14"/>
  <c r="M1738" i="14"/>
  <c r="P1738" i="14"/>
  <c r="Q1738" i="14"/>
  <c r="R1738" i="14"/>
  <c r="CO1738" i="4" s="1"/>
  <c r="S1738" i="14"/>
  <c r="T1738" i="14"/>
  <c r="B1739" i="14"/>
  <c r="A1739" i="14" s="1"/>
  <c r="C1739" i="14"/>
  <c r="D1739" i="14"/>
  <c r="E1739" i="14"/>
  <c r="H1739" i="14" s="1"/>
  <c r="F1739" i="14"/>
  <c r="G1739" i="14"/>
  <c r="M1739" i="14"/>
  <c r="Q1739" i="14"/>
  <c r="R1739" i="14"/>
  <c r="S1739" i="14"/>
  <c r="T1739" i="14"/>
  <c r="B1740" i="14"/>
  <c r="C1740" i="14"/>
  <c r="D1740" i="14"/>
  <c r="E1740" i="14"/>
  <c r="H1740" i="14" s="1"/>
  <c r="F1740" i="14"/>
  <c r="G1740" i="14"/>
  <c r="M1740" i="14"/>
  <c r="P1740" i="14"/>
  <c r="Q1740" i="14"/>
  <c r="R1740" i="14"/>
  <c r="CO1740" i="4" s="1"/>
  <c r="S1740" i="14"/>
  <c r="T1740" i="14"/>
  <c r="B1741" i="14"/>
  <c r="A1741" i="14" s="1"/>
  <c r="C1741" i="14"/>
  <c r="D1741" i="14"/>
  <c r="E1741" i="14"/>
  <c r="H1741" i="14" s="1"/>
  <c r="F1741" i="14"/>
  <c r="G1741" i="14"/>
  <c r="M1741" i="14"/>
  <c r="Q1741" i="14"/>
  <c r="R1741" i="14"/>
  <c r="S1741" i="14"/>
  <c r="T1741" i="14"/>
  <c r="B1742" i="14"/>
  <c r="C1742" i="14"/>
  <c r="D1742" i="14"/>
  <c r="E1742" i="14"/>
  <c r="H1742" i="14" s="1"/>
  <c r="F1742" i="14"/>
  <c r="G1742" i="14"/>
  <c r="M1742" i="14"/>
  <c r="Q1742" i="14"/>
  <c r="P1742" i="14" s="1"/>
  <c r="R1742" i="14"/>
  <c r="S1742" i="14"/>
  <c r="T1742" i="14"/>
  <c r="A1743" i="14"/>
  <c r="B1743" i="14"/>
  <c r="C1743" i="14"/>
  <c r="D1743" i="14"/>
  <c r="E1743" i="14"/>
  <c r="H1743" i="14" s="1"/>
  <c r="F1743" i="14"/>
  <c r="G1743" i="14"/>
  <c r="M1743" i="14"/>
  <c r="Q1743" i="14"/>
  <c r="R1743" i="14"/>
  <c r="S1743" i="14"/>
  <c r="T1743" i="14"/>
  <c r="B1744" i="14"/>
  <c r="C1744" i="14"/>
  <c r="D1744" i="14"/>
  <c r="E1744" i="14"/>
  <c r="H1744" i="14" s="1"/>
  <c r="F1744" i="14"/>
  <c r="G1744" i="14"/>
  <c r="M1744" i="14"/>
  <c r="Q1744" i="14"/>
  <c r="R1744" i="14"/>
  <c r="CO1744" i="4" s="1"/>
  <c r="S1744" i="14"/>
  <c r="T1744" i="14"/>
  <c r="B1745" i="14"/>
  <c r="A1745" i="14" s="1"/>
  <c r="C1745" i="14"/>
  <c r="D1745" i="14"/>
  <c r="E1745" i="14"/>
  <c r="F1745" i="14"/>
  <c r="G1745" i="14"/>
  <c r="M1745" i="14"/>
  <c r="Q1745" i="14"/>
  <c r="R1745" i="14"/>
  <c r="S1745" i="14"/>
  <c r="T1745" i="14"/>
  <c r="B1746" i="14"/>
  <c r="C1746" i="14"/>
  <c r="D1746" i="14"/>
  <c r="E1746" i="14"/>
  <c r="H1746" i="14" s="1"/>
  <c r="F1746" i="14"/>
  <c r="G1746" i="14"/>
  <c r="M1746" i="14"/>
  <c r="P1746" i="14"/>
  <c r="Q1746" i="14"/>
  <c r="R1746" i="14"/>
  <c r="CO1746" i="4" s="1"/>
  <c r="S1746" i="14"/>
  <c r="T1746" i="14"/>
  <c r="B1747" i="14"/>
  <c r="A1747" i="14" s="1"/>
  <c r="C1747" i="14"/>
  <c r="D1747" i="14"/>
  <c r="E1747" i="14"/>
  <c r="F1747" i="14"/>
  <c r="G1747" i="14"/>
  <c r="M1747" i="14"/>
  <c r="Q1747" i="14"/>
  <c r="R1747" i="14"/>
  <c r="S1747" i="14"/>
  <c r="T1747" i="14"/>
  <c r="B1748" i="14"/>
  <c r="C1748" i="14"/>
  <c r="D1748" i="14"/>
  <c r="E1748" i="14"/>
  <c r="H1748" i="14" s="1"/>
  <c r="F1748" i="14"/>
  <c r="G1748" i="14"/>
  <c r="M1748" i="14"/>
  <c r="P1748" i="14"/>
  <c r="Q1748" i="14"/>
  <c r="R1748" i="14"/>
  <c r="CO1748" i="4" s="1"/>
  <c r="S1748" i="14"/>
  <c r="T1748" i="14"/>
  <c r="B1749" i="14"/>
  <c r="A1749" i="14" s="1"/>
  <c r="C1749" i="14"/>
  <c r="D1749" i="14"/>
  <c r="E1749" i="14"/>
  <c r="H1749" i="14" s="1"/>
  <c r="F1749" i="14"/>
  <c r="G1749" i="14"/>
  <c r="M1749" i="14"/>
  <c r="Q1749" i="14"/>
  <c r="R1749" i="14"/>
  <c r="S1749" i="14"/>
  <c r="T1749" i="14"/>
  <c r="B1750" i="14"/>
  <c r="C1750" i="14"/>
  <c r="D1750" i="14"/>
  <c r="E1750" i="14"/>
  <c r="H1750" i="14" s="1"/>
  <c r="F1750" i="14"/>
  <c r="G1750" i="14"/>
  <c r="M1750" i="14"/>
  <c r="Q1750" i="14"/>
  <c r="P1750" i="14" s="1"/>
  <c r="R1750" i="14"/>
  <c r="S1750" i="14"/>
  <c r="T1750" i="14"/>
  <c r="A1751" i="14"/>
  <c r="B1751" i="14"/>
  <c r="C1751" i="14"/>
  <c r="D1751" i="14"/>
  <c r="E1751" i="14"/>
  <c r="H1751" i="14" s="1"/>
  <c r="F1751" i="14"/>
  <c r="G1751" i="14"/>
  <c r="M1751" i="14"/>
  <c r="Q1751" i="14"/>
  <c r="R1751" i="14"/>
  <c r="S1751" i="14"/>
  <c r="T1751" i="14"/>
  <c r="B1752" i="14"/>
  <c r="C1752" i="14"/>
  <c r="D1752" i="14"/>
  <c r="E1752" i="14"/>
  <c r="H1752" i="14" s="1"/>
  <c r="F1752" i="14"/>
  <c r="G1752" i="14"/>
  <c r="M1752" i="14"/>
  <c r="Q1752" i="14"/>
  <c r="R1752" i="14"/>
  <c r="CO1752" i="4" s="1"/>
  <c r="S1752" i="14"/>
  <c r="T1752" i="14"/>
  <c r="B1753" i="14"/>
  <c r="A1753" i="14" s="1"/>
  <c r="C1753" i="14"/>
  <c r="D1753" i="14"/>
  <c r="E1753" i="14"/>
  <c r="F1753" i="14"/>
  <c r="G1753" i="14"/>
  <c r="M1753" i="14"/>
  <c r="Q1753" i="14"/>
  <c r="R1753" i="14"/>
  <c r="S1753" i="14"/>
  <c r="T1753" i="14"/>
  <c r="B1754" i="14"/>
  <c r="C1754" i="14"/>
  <c r="D1754" i="14"/>
  <c r="E1754" i="14"/>
  <c r="H1754" i="14" s="1"/>
  <c r="F1754" i="14"/>
  <c r="G1754" i="14"/>
  <c r="M1754" i="14"/>
  <c r="P1754" i="14"/>
  <c r="Q1754" i="14"/>
  <c r="R1754" i="14"/>
  <c r="CO1754" i="4" s="1"/>
  <c r="S1754" i="14"/>
  <c r="T1754" i="14"/>
  <c r="B1755" i="14"/>
  <c r="C1755" i="14"/>
  <c r="D1755" i="14"/>
  <c r="E1755" i="14"/>
  <c r="H1755" i="14" s="1"/>
  <c r="F1755" i="14"/>
  <c r="G1755" i="14"/>
  <c r="M1755" i="14"/>
  <c r="Q1755" i="14"/>
  <c r="R1755" i="14"/>
  <c r="S1755" i="14"/>
  <c r="T1755" i="14"/>
  <c r="B1756" i="14"/>
  <c r="C1756" i="14"/>
  <c r="D1756" i="14"/>
  <c r="E1756" i="14"/>
  <c r="F1756" i="14"/>
  <c r="G1756" i="14"/>
  <c r="M1756" i="14"/>
  <c r="Q1756" i="14"/>
  <c r="R1756" i="14"/>
  <c r="CO1756" i="4" s="1"/>
  <c r="S1756" i="14"/>
  <c r="T1756" i="14"/>
  <c r="B1757" i="14"/>
  <c r="A1757" i="14" s="1"/>
  <c r="C1757" i="14"/>
  <c r="D1757" i="14"/>
  <c r="E1757" i="14"/>
  <c r="H1757" i="14" s="1"/>
  <c r="F1757" i="14"/>
  <c r="G1757" i="14"/>
  <c r="M1757" i="14"/>
  <c r="Q1757" i="14"/>
  <c r="P1757" i="14" s="1"/>
  <c r="R1757" i="14"/>
  <c r="S1757" i="14"/>
  <c r="T1757" i="14"/>
  <c r="B1758" i="14"/>
  <c r="C1758" i="14"/>
  <c r="D1758" i="14"/>
  <c r="E1758" i="14"/>
  <c r="H1758" i="14" s="1"/>
  <c r="F1758" i="14"/>
  <c r="G1758" i="14"/>
  <c r="M1758" i="14"/>
  <c r="Q1758" i="14"/>
  <c r="R1758" i="14"/>
  <c r="CO1758" i="4" s="1"/>
  <c r="S1758" i="14"/>
  <c r="T1758" i="14"/>
  <c r="B1759" i="14"/>
  <c r="A1759" i="14" s="1"/>
  <c r="C1759" i="14"/>
  <c r="D1759" i="14"/>
  <c r="E1759" i="14"/>
  <c r="H1759" i="14" s="1"/>
  <c r="F1759" i="14"/>
  <c r="G1759" i="14"/>
  <c r="M1759" i="14"/>
  <c r="Q1759" i="14"/>
  <c r="P1759" i="14" s="1"/>
  <c r="R1759" i="14"/>
  <c r="S1759" i="14"/>
  <c r="T1759" i="14"/>
  <c r="B1760" i="14"/>
  <c r="C1760" i="14"/>
  <c r="D1760" i="14"/>
  <c r="E1760" i="14"/>
  <c r="H1760" i="14" s="1"/>
  <c r="F1760" i="14"/>
  <c r="G1760" i="14"/>
  <c r="M1760" i="14"/>
  <c r="Q1760" i="14"/>
  <c r="P1760" i="14" s="1"/>
  <c r="R1760" i="14"/>
  <c r="S1760" i="14"/>
  <c r="T1760" i="14"/>
  <c r="A1761" i="14"/>
  <c r="B1761" i="14"/>
  <c r="C1761" i="14"/>
  <c r="D1761" i="14"/>
  <c r="E1761" i="14"/>
  <c r="H1761" i="14" s="1"/>
  <c r="N1761" i="14" s="1"/>
  <c r="F1761" i="14"/>
  <c r="G1761" i="14"/>
  <c r="M1761" i="14"/>
  <c r="Q1761" i="14"/>
  <c r="R1761" i="14"/>
  <c r="S1761" i="14"/>
  <c r="T1761" i="14"/>
  <c r="B1762" i="14"/>
  <c r="C1762" i="14"/>
  <c r="D1762" i="14"/>
  <c r="E1762" i="14"/>
  <c r="F1762" i="14"/>
  <c r="G1762" i="14"/>
  <c r="M1762" i="14"/>
  <c r="Q1762" i="14"/>
  <c r="R1762" i="14"/>
  <c r="S1762" i="14"/>
  <c r="T1762" i="14"/>
  <c r="B1763" i="14"/>
  <c r="C1763" i="14"/>
  <c r="D1763" i="14"/>
  <c r="E1763" i="14"/>
  <c r="H1763" i="14" s="1"/>
  <c r="F1763" i="14"/>
  <c r="G1763" i="14"/>
  <c r="M1763" i="14"/>
  <c r="Q1763" i="14"/>
  <c r="R1763" i="14"/>
  <c r="S1763" i="14"/>
  <c r="T1763" i="14"/>
  <c r="B1764" i="14"/>
  <c r="C1764" i="14"/>
  <c r="D1764" i="14"/>
  <c r="E1764" i="14"/>
  <c r="H1764" i="14" s="1"/>
  <c r="F1764" i="14"/>
  <c r="G1764" i="14"/>
  <c r="M1764" i="14"/>
  <c r="Q1764" i="14"/>
  <c r="P1764" i="14" s="1"/>
  <c r="R1764" i="14"/>
  <c r="S1764" i="14"/>
  <c r="T1764" i="14"/>
  <c r="A1765" i="14"/>
  <c r="B1765" i="14"/>
  <c r="C1765" i="14"/>
  <c r="D1765" i="14"/>
  <c r="E1765" i="14"/>
  <c r="F1765" i="14"/>
  <c r="G1765" i="14"/>
  <c r="M1765" i="14"/>
  <c r="P1765" i="14"/>
  <c r="Q1765" i="14"/>
  <c r="R1765" i="14"/>
  <c r="CO1765" i="4" s="1"/>
  <c r="S1765" i="14"/>
  <c r="T1765" i="14"/>
  <c r="B1766" i="14"/>
  <c r="C1766" i="14"/>
  <c r="D1766" i="14"/>
  <c r="E1766" i="14"/>
  <c r="H1766" i="14" s="1"/>
  <c r="F1766" i="14"/>
  <c r="G1766" i="14"/>
  <c r="M1766" i="14"/>
  <c r="P1766" i="14"/>
  <c r="Q1766" i="14"/>
  <c r="R1766" i="14"/>
  <c r="CO1766" i="4" s="1"/>
  <c r="S1766" i="14"/>
  <c r="T1766" i="14"/>
  <c r="B1767" i="14"/>
  <c r="A1767" i="14" s="1"/>
  <c r="C1767" i="14"/>
  <c r="D1767" i="14"/>
  <c r="E1767" i="14"/>
  <c r="H1767" i="14" s="1"/>
  <c r="F1767" i="14"/>
  <c r="G1767" i="14"/>
  <c r="M1767" i="14"/>
  <c r="Q1767" i="14"/>
  <c r="R1767" i="14"/>
  <c r="CO1767" i="4" s="1"/>
  <c r="S1767" i="14"/>
  <c r="T1767" i="14"/>
  <c r="B1768" i="14"/>
  <c r="C1768" i="14"/>
  <c r="D1768" i="14"/>
  <c r="E1768" i="14"/>
  <c r="H1768" i="14" s="1"/>
  <c r="F1768" i="14"/>
  <c r="G1768" i="14"/>
  <c r="M1768" i="14"/>
  <c r="Q1768" i="14"/>
  <c r="P1768" i="14" s="1"/>
  <c r="R1768" i="14"/>
  <c r="S1768" i="14"/>
  <c r="T1768" i="14"/>
  <c r="A1769" i="14"/>
  <c r="B1769" i="14"/>
  <c r="C1769" i="14"/>
  <c r="D1769" i="14"/>
  <c r="E1769" i="14"/>
  <c r="H1769" i="14" s="1"/>
  <c r="N1769" i="14" s="1"/>
  <c r="F1769" i="14"/>
  <c r="G1769" i="14"/>
  <c r="M1769" i="14"/>
  <c r="Q1769" i="14"/>
  <c r="R1769" i="14"/>
  <c r="S1769" i="14"/>
  <c r="T1769" i="14"/>
  <c r="B1770" i="14"/>
  <c r="C1770" i="14"/>
  <c r="D1770" i="14"/>
  <c r="E1770" i="14"/>
  <c r="I1770" i="14" s="1"/>
  <c r="F1770" i="14"/>
  <c r="G1770" i="14"/>
  <c r="M1770" i="14"/>
  <c r="Q1770" i="14"/>
  <c r="R1770" i="14"/>
  <c r="S1770" i="14"/>
  <c r="T1770" i="14"/>
  <c r="B1771" i="14"/>
  <c r="C1771" i="14"/>
  <c r="D1771" i="14"/>
  <c r="E1771" i="14"/>
  <c r="H1771" i="14" s="1"/>
  <c r="F1771" i="14"/>
  <c r="G1771" i="14"/>
  <c r="M1771" i="14"/>
  <c r="Q1771" i="14"/>
  <c r="R1771" i="14"/>
  <c r="S1771" i="14"/>
  <c r="T1771" i="14"/>
  <c r="B1772" i="14"/>
  <c r="C1772" i="14"/>
  <c r="D1772" i="14"/>
  <c r="E1772" i="14"/>
  <c r="H1772" i="14" s="1"/>
  <c r="F1772" i="14"/>
  <c r="G1772" i="14"/>
  <c r="M1772" i="14"/>
  <c r="Q1772" i="14"/>
  <c r="R1772" i="14"/>
  <c r="CO1772" i="4" s="1"/>
  <c r="S1772" i="14"/>
  <c r="T1772" i="14"/>
  <c r="B1773" i="14"/>
  <c r="A1773" i="14" s="1"/>
  <c r="C1773" i="14"/>
  <c r="D1773" i="14"/>
  <c r="E1773" i="14"/>
  <c r="F1773" i="14"/>
  <c r="G1773" i="14"/>
  <c r="M1773" i="14"/>
  <c r="Q1773" i="14"/>
  <c r="P1773" i="14" s="1"/>
  <c r="R1773" i="14"/>
  <c r="S1773" i="14"/>
  <c r="T1773" i="14"/>
  <c r="B1774" i="14"/>
  <c r="C1774" i="14"/>
  <c r="D1774" i="14"/>
  <c r="E1774" i="14"/>
  <c r="H1774" i="14" s="1"/>
  <c r="F1774" i="14"/>
  <c r="G1774" i="14"/>
  <c r="M1774" i="14"/>
  <c r="Q1774" i="14"/>
  <c r="P1774" i="14" s="1"/>
  <c r="R1774" i="14"/>
  <c r="S1774" i="14"/>
  <c r="T1774" i="14"/>
  <c r="A1775" i="14"/>
  <c r="B1775" i="14"/>
  <c r="C1775" i="14"/>
  <c r="D1775" i="14"/>
  <c r="E1775" i="14"/>
  <c r="H1775" i="14" s="1"/>
  <c r="F1775" i="14"/>
  <c r="G1775" i="14"/>
  <c r="M1775" i="14"/>
  <c r="P1775" i="14"/>
  <c r="Q1775" i="14"/>
  <c r="R1775" i="14"/>
  <c r="CO1775" i="4" s="1"/>
  <c r="S1775" i="14"/>
  <c r="T1775" i="14"/>
  <c r="B1776" i="14"/>
  <c r="C1776" i="14"/>
  <c r="D1776" i="14"/>
  <c r="E1776" i="14"/>
  <c r="H1776" i="14" s="1"/>
  <c r="F1776" i="14"/>
  <c r="G1776" i="14"/>
  <c r="M1776" i="14"/>
  <c r="P1776" i="14"/>
  <c r="Q1776" i="14"/>
  <c r="R1776" i="14"/>
  <c r="CO1776" i="4" s="1"/>
  <c r="S1776" i="14"/>
  <c r="T1776" i="14"/>
  <c r="B1777" i="14"/>
  <c r="C1777" i="14"/>
  <c r="D1777" i="14"/>
  <c r="E1777" i="14"/>
  <c r="H1777" i="14" s="1"/>
  <c r="F1777" i="14"/>
  <c r="G1777" i="14"/>
  <c r="M1777" i="14"/>
  <c r="Q1777" i="14"/>
  <c r="R1777" i="14"/>
  <c r="S1777" i="14"/>
  <c r="T1777" i="14"/>
  <c r="B1778" i="14"/>
  <c r="C1778" i="14"/>
  <c r="D1778" i="14"/>
  <c r="E1778" i="14"/>
  <c r="F1778" i="14"/>
  <c r="G1778" i="14"/>
  <c r="M1778" i="14"/>
  <c r="Q1778" i="14"/>
  <c r="R1778" i="14"/>
  <c r="S1778" i="14"/>
  <c r="T1778" i="14"/>
  <c r="B1779" i="14"/>
  <c r="C1779" i="14"/>
  <c r="D1779" i="14"/>
  <c r="E1779" i="14"/>
  <c r="F1779" i="14"/>
  <c r="G1779" i="14"/>
  <c r="M1779" i="14"/>
  <c r="Q1779" i="14"/>
  <c r="R1779" i="14"/>
  <c r="S1779" i="14"/>
  <c r="T1779" i="14"/>
  <c r="B1780" i="14"/>
  <c r="C1780" i="14"/>
  <c r="D1780" i="14"/>
  <c r="E1780" i="14"/>
  <c r="H1780" i="14" s="1"/>
  <c r="F1780" i="14"/>
  <c r="G1780" i="14"/>
  <c r="M1780" i="14"/>
  <c r="Q1780" i="14"/>
  <c r="R1780" i="14"/>
  <c r="CO1780" i="4" s="1"/>
  <c r="S1780" i="14"/>
  <c r="T1780" i="14"/>
  <c r="B1781" i="14"/>
  <c r="A1781" i="14" s="1"/>
  <c r="C1781" i="14"/>
  <c r="D1781" i="14"/>
  <c r="E1781" i="14"/>
  <c r="H1781" i="14" s="1"/>
  <c r="F1781" i="14"/>
  <c r="G1781" i="14"/>
  <c r="M1781" i="14"/>
  <c r="Q1781" i="14"/>
  <c r="P1781" i="14" s="1"/>
  <c r="R1781" i="14"/>
  <c r="S1781" i="14"/>
  <c r="T1781" i="14"/>
  <c r="B1782" i="14"/>
  <c r="C1782" i="14"/>
  <c r="D1782" i="14"/>
  <c r="E1782" i="14"/>
  <c r="H1782" i="14" s="1"/>
  <c r="F1782" i="14"/>
  <c r="G1782" i="14"/>
  <c r="M1782" i="14"/>
  <c r="Q1782" i="14"/>
  <c r="P1782" i="14" s="1"/>
  <c r="R1782" i="14"/>
  <c r="S1782" i="14"/>
  <c r="T1782" i="14"/>
  <c r="A1783" i="14"/>
  <c r="B1783" i="14"/>
  <c r="C1783" i="14"/>
  <c r="D1783" i="14"/>
  <c r="E1783" i="14"/>
  <c r="F1783" i="14"/>
  <c r="G1783" i="14"/>
  <c r="M1783" i="14"/>
  <c r="Q1783" i="14"/>
  <c r="R1783" i="14"/>
  <c r="CO1783" i="4" s="1"/>
  <c r="S1783" i="14"/>
  <c r="T1783" i="14"/>
  <c r="B1784" i="14"/>
  <c r="C1784" i="14"/>
  <c r="D1784" i="14"/>
  <c r="E1784" i="14"/>
  <c r="H1784" i="14" s="1"/>
  <c r="F1784" i="14"/>
  <c r="G1784" i="14"/>
  <c r="M1784" i="14"/>
  <c r="Q1784" i="14"/>
  <c r="R1784" i="14"/>
  <c r="CO1784" i="4" s="1"/>
  <c r="S1784" i="14"/>
  <c r="T1784" i="14"/>
  <c r="B1785" i="14"/>
  <c r="A1785" i="14" s="1"/>
  <c r="C1785" i="14"/>
  <c r="D1785" i="14"/>
  <c r="E1785" i="14"/>
  <c r="F1785" i="14"/>
  <c r="G1785" i="14"/>
  <c r="M1785" i="14"/>
  <c r="Q1785" i="14"/>
  <c r="R1785" i="14"/>
  <c r="S1785" i="14"/>
  <c r="T1785" i="14"/>
  <c r="B1786" i="14"/>
  <c r="C1786" i="14"/>
  <c r="D1786" i="14"/>
  <c r="E1786" i="14"/>
  <c r="L1786" i="14" s="1"/>
  <c r="F1786" i="14"/>
  <c r="G1786" i="14"/>
  <c r="M1786" i="14"/>
  <c r="Q1786" i="14"/>
  <c r="R1786" i="14"/>
  <c r="S1786" i="14"/>
  <c r="T1786" i="14"/>
  <c r="B1787" i="14"/>
  <c r="C1787" i="14"/>
  <c r="D1787" i="14"/>
  <c r="E1787" i="14"/>
  <c r="H1787" i="14" s="1"/>
  <c r="F1787" i="14"/>
  <c r="G1787" i="14"/>
  <c r="M1787" i="14"/>
  <c r="Q1787" i="14"/>
  <c r="R1787" i="14"/>
  <c r="S1787" i="14"/>
  <c r="T1787" i="14"/>
  <c r="B1788" i="14"/>
  <c r="C1788" i="14"/>
  <c r="D1788" i="14"/>
  <c r="E1788" i="14"/>
  <c r="H1788" i="14" s="1"/>
  <c r="F1788" i="14"/>
  <c r="G1788" i="14"/>
  <c r="M1788" i="14"/>
  <c r="Q1788" i="14"/>
  <c r="R1788" i="14"/>
  <c r="CO1788" i="4" s="1"/>
  <c r="S1788" i="14"/>
  <c r="T1788" i="14"/>
  <c r="B1789" i="14"/>
  <c r="A1789" i="14" s="1"/>
  <c r="C1789" i="14"/>
  <c r="D1789" i="14"/>
  <c r="E1789" i="14"/>
  <c r="H1789" i="14" s="1"/>
  <c r="F1789" i="14"/>
  <c r="G1789" i="14"/>
  <c r="M1789" i="14"/>
  <c r="Q1789" i="14"/>
  <c r="P1789" i="14" s="1"/>
  <c r="R1789" i="14"/>
  <c r="S1789" i="14"/>
  <c r="T1789" i="14"/>
  <c r="B1790" i="14"/>
  <c r="C1790" i="14"/>
  <c r="D1790" i="14"/>
  <c r="E1790" i="14"/>
  <c r="H1790" i="14" s="1"/>
  <c r="F1790" i="14"/>
  <c r="G1790" i="14"/>
  <c r="M1790" i="14"/>
  <c r="Q1790" i="14"/>
  <c r="P1790" i="14" s="1"/>
  <c r="R1790" i="14"/>
  <c r="S1790" i="14"/>
  <c r="T1790" i="14"/>
  <c r="A1791" i="14"/>
  <c r="B1791" i="14"/>
  <c r="C1791" i="14"/>
  <c r="D1791" i="14"/>
  <c r="E1791" i="14"/>
  <c r="F1791" i="14"/>
  <c r="G1791" i="14"/>
  <c r="M1791" i="14"/>
  <c r="P1791" i="14"/>
  <c r="Q1791" i="14"/>
  <c r="R1791" i="14"/>
  <c r="S1791" i="14"/>
  <c r="T1791" i="14"/>
  <c r="B1792" i="14"/>
  <c r="C1792" i="14"/>
  <c r="D1792" i="14"/>
  <c r="E1792" i="14"/>
  <c r="H1792" i="14" s="1"/>
  <c r="F1792" i="14"/>
  <c r="G1792" i="14"/>
  <c r="M1792" i="14"/>
  <c r="P1792" i="14"/>
  <c r="Q1792" i="14"/>
  <c r="R1792" i="14"/>
  <c r="S1792" i="14"/>
  <c r="T1792" i="14"/>
  <c r="A1793" i="14"/>
  <c r="B1793" i="14"/>
  <c r="C1793" i="14"/>
  <c r="D1793" i="14"/>
  <c r="E1793" i="14"/>
  <c r="F1793" i="14"/>
  <c r="G1793" i="14"/>
  <c r="M1793" i="14"/>
  <c r="Q1793" i="14"/>
  <c r="R1793" i="14"/>
  <c r="S1793" i="14"/>
  <c r="T1793" i="14"/>
  <c r="B1794" i="14"/>
  <c r="C1794" i="14"/>
  <c r="D1794" i="14"/>
  <c r="E1794" i="14"/>
  <c r="F1794" i="14"/>
  <c r="G1794" i="14"/>
  <c r="M1794" i="14"/>
  <c r="Q1794" i="14"/>
  <c r="R1794" i="14"/>
  <c r="S1794" i="14"/>
  <c r="T1794" i="14"/>
  <c r="B1795" i="14"/>
  <c r="C1795" i="14"/>
  <c r="D1795" i="14"/>
  <c r="E1795" i="14"/>
  <c r="H1795" i="14" s="1"/>
  <c r="F1795" i="14"/>
  <c r="G1795" i="14"/>
  <c r="M1795" i="14"/>
  <c r="Q1795" i="14"/>
  <c r="R1795" i="14"/>
  <c r="S1795" i="14"/>
  <c r="T1795" i="14"/>
  <c r="B1796" i="14"/>
  <c r="C1796" i="14"/>
  <c r="D1796" i="14"/>
  <c r="E1796" i="14"/>
  <c r="F1796" i="14"/>
  <c r="G1796" i="14"/>
  <c r="M1796" i="14"/>
  <c r="Q1796" i="14"/>
  <c r="R1796" i="14"/>
  <c r="CO1796" i="4" s="1"/>
  <c r="S1796" i="14"/>
  <c r="T1796" i="14"/>
  <c r="B1797" i="14"/>
  <c r="A1797" i="14" s="1"/>
  <c r="C1797" i="14"/>
  <c r="D1797" i="14"/>
  <c r="E1797" i="14"/>
  <c r="H1797" i="14" s="1"/>
  <c r="F1797" i="14"/>
  <c r="G1797" i="14"/>
  <c r="M1797" i="14"/>
  <c r="Q1797" i="14"/>
  <c r="R1797" i="14"/>
  <c r="CO1797" i="4" s="1"/>
  <c r="S1797" i="14"/>
  <c r="T1797" i="14"/>
  <c r="B1798" i="14"/>
  <c r="C1798" i="14"/>
  <c r="D1798" i="14"/>
  <c r="E1798" i="14"/>
  <c r="H1798" i="14" s="1"/>
  <c r="F1798" i="14"/>
  <c r="G1798" i="14"/>
  <c r="M1798" i="14"/>
  <c r="Q1798" i="14"/>
  <c r="P1798" i="14" s="1"/>
  <c r="R1798" i="14"/>
  <c r="S1798" i="14"/>
  <c r="T1798" i="14"/>
  <c r="A1799" i="14"/>
  <c r="B1799" i="14"/>
  <c r="C1799" i="14"/>
  <c r="D1799" i="14"/>
  <c r="E1799" i="14"/>
  <c r="H1799" i="14" s="1"/>
  <c r="F1799" i="14"/>
  <c r="G1799" i="14"/>
  <c r="M1799" i="14"/>
  <c r="P1799" i="14"/>
  <c r="Q1799" i="14"/>
  <c r="R1799" i="14"/>
  <c r="CO1799" i="4" s="1"/>
  <c r="S1799" i="14"/>
  <c r="T1799" i="14"/>
  <c r="B1800" i="14"/>
  <c r="C1800" i="14"/>
  <c r="D1800" i="14"/>
  <c r="E1800" i="14"/>
  <c r="H1800" i="14" s="1"/>
  <c r="F1800" i="14"/>
  <c r="G1800" i="14"/>
  <c r="M1800" i="14"/>
  <c r="P1800" i="14"/>
  <c r="Q1800" i="14"/>
  <c r="R1800" i="14"/>
  <c r="CO1800" i="4" s="1"/>
  <c r="S1800" i="14"/>
  <c r="T1800" i="14"/>
  <c r="B1801" i="14"/>
  <c r="A1801" i="14" s="1"/>
  <c r="C1801" i="14"/>
  <c r="D1801" i="14"/>
  <c r="E1801" i="14"/>
  <c r="H1801" i="14" s="1"/>
  <c r="F1801" i="14"/>
  <c r="G1801" i="14"/>
  <c r="M1801" i="14"/>
  <c r="Q1801" i="14"/>
  <c r="R1801" i="14"/>
  <c r="S1801" i="14"/>
  <c r="T1801" i="14"/>
  <c r="B1802" i="14"/>
  <c r="C1802" i="14"/>
  <c r="D1802" i="14"/>
  <c r="E1802" i="14"/>
  <c r="I1802" i="14" s="1"/>
  <c r="F1802" i="14"/>
  <c r="G1802" i="14"/>
  <c r="M1802" i="14"/>
  <c r="Q1802" i="14"/>
  <c r="R1802" i="14"/>
  <c r="S1802" i="14"/>
  <c r="T1802" i="14"/>
  <c r="B1803" i="14"/>
  <c r="C1803" i="14"/>
  <c r="D1803" i="14"/>
  <c r="E1803" i="14"/>
  <c r="H1803" i="14" s="1"/>
  <c r="F1803" i="14"/>
  <c r="G1803" i="14"/>
  <c r="M1803" i="14"/>
  <c r="Q1803" i="14"/>
  <c r="R1803" i="14"/>
  <c r="S1803" i="14"/>
  <c r="T1803" i="14"/>
  <c r="B1804" i="14"/>
  <c r="C1804" i="14"/>
  <c r="D1804" i="14"/>
  <c r="E1804" i="14"/>
  <c r="H1804" i="14" s="1"/>
  <c r="F1804" i="14"/>
  <c r="G1804" i="14"/>
  <c r="M1804" i="14"/>
  <c r="Q1804" i="14"/>
  <c r="P1804" i="14" s="1"/>
  <c r="R1804" i="14"/>
  <c r="S1804" i="14"/>
  <c r="T1804" i="14"/>
  <c r="A1805" i="14"/>
  <c r="B1805" i="14"/>
  <c r="C1805" i="14"/>
  <c r="D1805" i="14"/>
  <c r="E1805" i="14"/>
  <c r="F1805" i="14"/>
  <c r="G1805" i="14"/>
  <c r="M1805" i="14"/>
  <c r="Q1805" i="14"/>
  <c r="R1805" i="14"/>
  <c r="CO1805" i="4" s="1"/>
  <c r="S1805" i="14"/>
  <c r="T1805" i="14"/>
  <c r="B1806" i="14"/>
  <c r="A1806" i="14" s="1"/>
  <c r="C1806" i="14"/>
  <c r="D1806" i="14"/>
  <c r="E1806" i="14"/>
  <c r="I1806" i="14" s="1"/>
  <c r="F1806" i="14"/>
  <c r="G1806" i="14"/>
  <c r="M1806" i="14"/>
  <c r="Q1806" i="14"/>
  <c r="R1806" i="14"/>
  <c r="CO1806" i="4" s="1"/>
  <c r="S1806" i="14"/>
  <c r="T1806" i="14"/>
  <c r="B1807" i="14"/>
  <c r="A1807" i="14" s="1"/>
  <c r="C1807" i="14"/>
  <c r="D1807" i="14"/>
  <c r="E1807" i="14"/>
  <c r="F1807" i="14"/>
  <c r="G1807" i="14"/>
  <c r="M1807" i="14"/>
  <c r="Q1807" i="14"/>
  <c r="R1807" i="14"/>
  <c r="CO1807" i="4" s="1"/>
  <c r="S1807" i="14"/>
  <c r="T1807" i="14"/>
  <c r="B1808" i="14"/>
  <c r="A1808" i="14" s="1"/>
  <c r="C1808" i="14"/>
  <c r="D1808" i="14"/>
  <c r="E1808" i="14"/>
  <c r="F1808" i="14"/>
  <c r="G1808" i="14"/>
  <c r="M1808" i="14"/>
  <c r="Q1808" i="14"/>
  <c r="R1808" i="14"/>
  <c r="CO1808" i="4" s="1"/>
  <c r="S1808" i="14"/>
  <c r="T1808" i="14"/>
  <c r="B1809" i="14"/>
  <c r="A1809" i="14" s="1"/>
  <c r="C1809" i="14"/>
  <c r="D1809" i="14"/>
  <c r="E1809" i="14"/>
  <c r="H1809" i="14" s="1"/>
  <c r="F1809" i="14"/>
  <c r="G1809" i="14"/>
  <c r="M1809" i="14"/>
  <c r="Q1809" i="14"/>
  <c r="P1809" i="14" s="1"/>
  <c r="R1809" i="14"/>
  <c r="S1809" i="14"/>
  <c r="T1809" i="14"/>
  <c r="A1810" i="14"/>
  <c r="B1810" i="14"/>
  <c r="C1810" i="14"/>
  <c r="D1810" i="14"/>
  <c r="E1810" i="14"/>
  <c r="F1810" i="14"/>
  <c r="G1810" i="14"/>
  <c r="M1810" i="14"/>
  <c r="Q1810" i="14"/>
  <c r="P1810" i="14" s="1"/>
  <c r="R1810" i="14"/>
  <c r="S1810" i="14"/>
  <c r="T1810" i="14"/>
  <c r="A1811" i="14"/>
  <c r="B1811" i="14"/>
  <c r="C1811" i="14"/>
  <c r="D1811" i="14"/>
  <c r="E1811" i="14"/>
  <c r="H1811" i="14" s="1"/>
  <c r="F1811" i="14"/>
  <c r="G1811" i="14"/>
  <c r="M1811" i="14"/>
  <c r="P1811" i="14"/>
  <c r="Q1811" i="14"/>
  <c r="R1811" i="14"/>
  <c r="S1811" i="14"/>
  <c r="T1811" i="14"/>
  <c r="A1812" i="14"/>
  <c r="B1812" i="14"/>
  <c r="C1812" i="14"/>
  <c r="D1812" i="14"/>
  <c r="E1812" i="14"/>
  <c r="H1812" i="14" s="1"/>
  <c r="F1812" i="14"/>
  <c r="G1812" i="14"/>
  <c r="M1812" i="14"/>
  <c r="Q1812" i="14"/>
  <c r="P1812" i="14" s="1"/>
  <c r="R1812" i="14"/>
  <c r="S1812" i="14"/>
  <c r="T1812" i="14"/>
  <c r="A1813" i="14"/>
  <c r="B1813" i="14"/>
  <c r="C1813" i="14"/>
  <c r="D1813" i="14"/>
  <c r="E1813" i="14"/>
  <c r="F1813" i="14"/>
  <c r="G1813" i="14"/>
  <c r="M1813" i="14"/>
  <c r="P1813" i="14"/>
  <c r="Q1813" i="14"/>
  <c r="R1813" i="14"/>
  <c r="CO1813" i="4" s="1"/>
  <c r="S1813" i="14"/>
  <c r="T1813" i="14"/>
  <c r="B1814" i="14"/>
  <c r="A1814" i="14" s="1"/>
  <c r="C1814" i="14"/>
  <c r="D1814" i="14"/>
  <c r="E1814" i="14"/>
  <c r="F1814" i="14"/>
  <c r="G1814" i="14"/>
  <c r="M1814" i="14"/>
  <c r="Q1814" i="14"/>
  <c r="R1814" i="14"/>
  <c r="CO1814" i="4" s="1"/>
  <c r="S1814" i="14"/>
  <c r="T1814" i="14"/>
  <c r="B1815" i="14"/>
  <c r="A1815" i="14" s="1"/>
  <c r="C1815" i="14"/>
  <c r="D1815" i="14"/>
  <c r="E1815" i="14"/>
  <c r="F1815" i="14"/>
  <c r="G1815" i="14"/>
  <c r="M1815" i="14"/>
  <c r="Q1815" i="14"/>
  <c r="P1815" i="14" s="1"/>
  <c r="R1815" i="14"/>
  <c r="S1815" i="14"/>
  <c r="T1815" i="14"/>
  <c r="A1816" i="14"/>
  <c r="B1816" i="14"/>
  <c r="C1816" i="14"/>
  <c r="D1816" i="14"/>
  <c r="E1816" i="14"/>
  <c r="F1816" i="14"/>
  <c r="G1816" i="14"/>
  <c r="M1816" i="14"/>
  <c r="Q1816" i="14"/>
  <c r="P1816" i="14" s="1"/>
  <c r="R1816" i="14"/>
  <c r="S1816" i="14"/>
  <c r="T1816" i="14"/>
  <c r="A1817" i="14"/>
  <c r="B1817" i="14"/>
  <c r="C1817" i="14"/>
  <c r="D1817" i="14"/>
  <c r="E1817" i="14"/>
  <c r="H1817" i="14" s="1"/>
  <c r="F1817" i="14"/>
  <c r="G1817" i="14"/>
  <c r="M1817" i="14"/>
  <c r="P1817" i="14"/>
  <c r="Q1817" i="14"/>
  <c r="R1817" i="14"/>
  <c r="S1817" i="14"/>
  <c r="T1817" i="14"/>
  <c r="A1818" i="14"/>
  <c r="B1818" i="14"/>
  <c r="C1818" i="14"/>
  <c r="D1818" i="14"/>
  <c r="E1818" i="14"/>
  <c r="H1818" i="14" s="1"/>
  <c r="F1818" i="14"/>
  <c r="G1818" i="14"/>
  <c r="M1818" i="14"/>
  <c r="Q1818" i="14"/>
  <c r="P1818" i="14" s="1"/>
  <c r="R1818" i="14"/>
  <c r="S1818" i="14"/>
  <c r="T1818" i="14"/>
  <c r="A1819" i="14"/>
  <c r="B1819" i="14"/>
  <c r="C1819" i="14"/>
  <c r="D1819" i="14"/>
  <c r="E1819" i="14"/>
  <c r="H1819" i="14" s="1"/>
  <c r="F1819" i="14"/>
  <c r="G1819" i="14"/>
  <c r="M1819" i="14"/>
  <c r="P1819" i="14"/>
  <c r="Q1819" i="14"/>
  <c r="R1819" i="14"/>
  <c r="CO1819" i="4" s="1"/>
  <c r="S1819" i="14"/>
  <c r="T1819" i="14"/>
  <c r="B1820" i="14"/>
  <c r="A1820" i="14" s="1"/>
  <c r="C1820" i="14"/>
  <c r="D1820" i="14"/>
  <c r="E1820" i="14"/>
  <c r="F1820" i="14"/>
  <c r="G1820" i="14"/>
  <c r="M1820" i="14"/>
  <c r="Q1820" i="14"/>
  <c r="R1820" i="14"/>
  <c r="CO1820" i="4" s="1"/>
  <c r="S1820" i="14"/>
  <c r="T1820" i="14"/>
  <c r="B1821" i="14"/>
  <c r="A1821" i="14" s="1"/>
  <c r="C1821" i="14"/>
  <c r="D1821" i="14"/>
  <c r="E1821" i="14"/>
  <c r="F1821" i="14"/>
  <c r="G1821" i="14"/>
  <c r="M1821" i="14"/>
  <c r="Q1821" i="14"/>
  <c r="P1821" i="14" s="1"/>
  <c r="R1821" i="14"/>
  <c r="S1821" i="14"/>
  <c r="T1821" i="14"/>
  <c r="A1822" i="14"/>
  <c r="B1822" i="14"/>
  <c r="C1822" i="14"/>
  <c r="D1822" i="14"/>
  <c r="E1822" i="14"/>
  <c r="F1822" i="14"/>
  <c r="G1822" i="14"/>
  <c r="M1822" i="14"/>
  <c r="Q1822" i="14"/>
  <c r="R1822" i="14"/>
  <c r="CO1822" i="4" s="1"/>
  <c r="S1822" i="14"/>
  <c r="T1822" i="14"/>
  <c r="B1823" i="14"/>
  <c r="A1823" i="14" s="1"/>
  <c r="C1823" i="14"/>
  <c r="D1823" i="14"/>
  <c r="E1823" i="14"/>
  <c r="F1823" i="14"/>
  <c r="G1823" i="14"/>
  <c r="M1823" i="14"/>
  <c r="Q1823" i="14"/>
  <c r="P1823" i="14" s="1"/>
  <c r="R1823" i="14"/>
  <c r="S1823" i="14"/>
  <c r="T1823" i="14"/>
  <c r="A1824" i="14"/>
  <c r="B1824" i="14"/>
  <c r="C1824" i="14"/>
  <c r="D1824" i="14"/>
  <c r="E1824" i="14"/>
  <c r="L1824" i="14" s="1"/>
  <c r="F1824" i="14"/>
  <c r="G1824" i="14"/>
  <c r="M1824" i="14"/>
  <c r="P1824" i="14"/>
  <c r="Q1824" i="14"/>
  <c r="R1824" i="14"/>
  <c r="CO1824" i="4" s="1"/>
  <c r="S1824" i="14"/>
  <c r="T1824" i="14"/>
  <c r="B1825" i="14"/>
  <c r="A1825" i="14" s="1"/>
  <c r="C1825" i="14"/>
  <c r="D1825" i="14"/>
  <c r="E1825" i="14"/>
  <c r="F1825" i="14"/>
  <c r="G1825" i="14"/>
  <c r="M1825" i="14"/>
  <c r="Q1825" i="14"/>
  <c r="P1825" i="14" s="1"/>
  <c r="R1825" i="14"/>
  <c r="S1825" i="14"/>
  <c r="T1825" i="14"/>
  <c r="A1826" i="14"/>
  <c r="B1826" i="14"/>
  <c r="C1826" i="14"/>
  <c r="D1826" i="14"/>
  <c r="E1826" i="14"/>
  <c r="H1826" i="14" s="1"/>
  <c r="F1826" i="14"/>
  <c r="G1826" i="14"/>
  <c r="M1826" i="14"/>
  <c r="P1826" i="14"/>
  <c r="Q1826" i="14"/>
  <c r="R1826" i="14"/>
  <c r="CO1826" i="4" s="1"/>
  <c r="S1826" i="14"/>
  <c r="T1826" i="14"/>
  <c r="B1827" i="14"/>
  <c r="A1827" i="14" s="1"/>
  <c r="C1827" i="14"/>
  <c r="D1827" i="14"/>
  <c r="E1827" i="14"/>
  <c r="F1827" i="14"/>
  <c r="G1827" i="14"/>
  <c r="M1827" i="14"/>
  <c r="Q1827" i="14"/>
  <c r="P1827" i="14" s="1"/>
  <c r="R1827" i="14"/>
  <c r="S1827" i="14"/>
  <c r="T1827" i="14"/>
  <c r="A1828" i="14"/>
  <c r="B1828" i="14"/>
  <c r="C1828" i="14"/>
  <c r="D1828" i="14"/>
  <c r="E1828" i="14"/>
  <c r="L1828" i="14" s="1"/>
  <c r="F1828" i="14"/>
  <c r="G1828" i="14"/>
  <c r="M1828" i="14"/>
  <c r="Q1828" i="14"/>
  <c r="R1828" i="14"/>
  <c r="CO1828" i="4" s="1"/>
  <c r="S1828" i="14"/>
  <c r="T1828" i="14"/>
  <c r="B1829" i="14"/>
  <c r="A1829" i="14" s="1"/>
  <c r="C1829" i="14"/>
  <c r="D1829" i="14"/>
  <c r="E1829" i="14"/>
  <c r="F1829" i="14"/>
  <c r="G1829" i="14"/>
  <c r="M1829" i="14"/>
  <c r="Q1829" i="14"/>
  <c r="P1829" i="14" s="1"/>
  <c r="R1829" i="14"/>
  <c r="S1829" i="14"/>
  <c r="T1829" i="14"/>
  <c r="A1830" i="14"/>
  <c r="B1830" i="14"/>
  <c r="C1830" i="14"/>
  <c r="D1830" i="14"/>
  <c r="E1830" i="14"/>
  <c r="H1830" i="14" s="1"/>
  <c r="F1830" i="14"/>
  <c r="G1830" i="14"/>
  <c r="M1830" i="14"/>
  <c r="Q1830" i="14"/>
  <c r="R1830" i="14"/>
  <c r="CO1830" i="4" s="1"/>
  <c r="S1830" i="14"/>
  <c r="T1830" i="14"/>
  <c r="B1831" i="14"/>
  <c r="A1831" i="14" s="1"/>
  <c r="C1831" i="14"/>
  <c r="D1831" i="14"/>
  <c r="E1831" i="14"/>
  <c r="H1831" i="14" s="1"/>
  <c r="F1831" i="14"/>
  <c r="G1831" i="14"/>
  <c r="M1831" i="14"/>
  <c r="Q1831" i="14"/>
  <c r="P1831" i="14" s="1"/>
  <c r="R1831" i="14"/>
  <c r="S1831" i="14"/>
  <c r="T1831" i="14"/>
  <c r="A1832" i="14"/>
  <c r="B1832" i="14"/>
  <c r="C1832" i="14"/>
  <c r="D1832" i="14"/>
  <c r="E1832" i="14"/>
  <c r="L1832" i="14" s="1"/>
  <c r="F1832" i="14"/>
  <c r="G1832" i="14"/>
  <c r="M1832" i="14"/>
  <c r="P1832" i="14"/>
  <c r="Q1832" i="14"/>
  <c r="R1832" i="14"/>
  <c r="CO1832" i="4" s="1"/>
  <c r="S1832" i="14"/>
  <c r="T1832" i="14"/>
  <c r="B1833" i="14"/>
  <c r="A1833" i="14" s="1"/>
  <c r="C1833" i="14"/>
  <c r="D1833" i="14"/>
  <c r="E1833" i="14"/>
  <c r="H1833" i="14" s="1"/>
  <c r="F1833" i="14"/>
  <c r="G1833" i="14"/>
  <c r="M1833" i="14"/>
  <c r="Q1833" i="14"/>
  <c r="P1833" i="14" s="1"/>
  <c r="R1833" i="14"/>
  <c r="S1833" i="14"/>
  <c r="T1833" i="14"/>
  <c r="A1834" i="14"/>
  <c r="B1834" i="14"/>
  <c r="C1834" i="14"/>
  <c r="D1834" i="14"/>
  <c r="E1834" i="14"/>
  <c r="F1834" i="14"/>
  <c r="G1834" i="14"/>
  <c r="M1834" i="14"/>
  <c r="Q1834" i="14"/>
  <c r="R1834" i="14"/>
  <c r="CO1834" i="4" s="1"/>
  <c r="S1834" i="14"/>
  <c r="T1834" i="14"/>
  <c r="B1835" i="14"/>
  <c r="A1835" i="14" s="1"/>
  <c r="C1835" i="14"/>
  <c r="D1835" i="14"/>
  <c r="E1835" i="14"/>
  <c r="F1835" i="14"/>
  <c r="G1835" i="14"/>
  <c r="M1835" i="14"/>
  <c r="Q1835" i="14"/>
  <c r="R1835" i="14"/>
  <c r="CO1835" i="4" s="1"/>
  <c r="S1835" i="14"/>
  <c r="T1835" i="14"/>
  <c r="B1836" i="14"/>
  <c r="A1836" i="14" s="1"/>
  <c r="C1836" i="14"/>
  <c r="D1836" i="14"/>
  <c r="E1836" i="14"/>
  <c r="F1836" i="14"/>
  <c r="G1836" i="14"/>
  <c r="M1836" i="14"/>
  <c r="Q1836" i="14"/>
  <c r="P1836" i="14" s="1"/>
  <c r="R1836" i="14"/>
  <c r="S1836" i="14"/>
  <c r="T1836" i="14"/>
  <c r="A1837" i="14"/>
  <c r="B1837" i="14"/>
  <c r="C1837" i="14"/>
  <c r="D1837" i="14"/>
  <c r="E1837" i="14"/>
  <c r="F1837" i="14"/>
  <c r="G1837" i="14"/>
  <c r="M1837" i="14"/>
  <c r="P1837" i="14"/>
  <c r="Q1837" i="14"/>
  <c r="R1837" i="14"/>
  <c r="S1837" i="14"/>
  <c r="T1837" i="14"/>
  <c r="A1838" i="14"/>
  <c r="B1838" i="14"/>
  <c r="C1838" i="14"/>
  <c r="D1838" i="14"/>
  <c r="E1838" i="14"/>
  <c r="H1838" i="14" s="1"/>
  <c r="F1838" i="14"/>
  <c r="G1838" i="14"/>
  <c r="M1838" i="14"/>
  <c r="P1838" i="14"/>
  <c r="Q1838" i="14"/>
  <c r="R1838" i="14"/>
  <c r="CO1838" i="4" s="1"/>
  <c r="S1838" i="14"/>
  <c r="T1838" i="14"/>
  <c r="B1839" i="14"/>
  <c r="A1839" i="14" s="1"/>
  <c r="C1839" i="14"/>
  <c r="D1839" i="14"/>
  <c r="E1839" i="14"/>
  <c r="H1839" i="14" s="1"/>
  <c r="F1839" i="14"/>
  <c r="G1839" i="14"/>
  <c r="M1839" i="14"/>
  <c r="Q1839" i="14"/>
  <c r="R1839" i="14"/>
  <c r="CO1839" i="4" s="1"/>
  <c r="S1839" i="14"/>
  <c r="T1839" i="14"/>
  <c r="B1840" i="14"/>
  <c r="A1840" i="14" s="1"/>
  <c r="C1840" i="14"/>
  <c r="D1840" i="14"/>
  <c r="E1840" i="14"/>
  <c r="F1840" i="14"/>
  <c r="G1840" i="14"/>
  <c r="M1840" i="14"/>
  <c r="Q1840" i="14"/>
  <c r="P1840" i="14" s="1"/>
  <c r="R1840" i="14"/>
  <c r="S1840" i="14"/>
  <c r="T1840" i="14"/>
  <c r="A1841" i="14"/>
  <c r="B1841" i="14"/>
  <c r="C1841" i="14"/>
  <c r="D1841" i="14"/>
  <c r="E1841" i="14"/>
  <c r="H1841" i="14" s="1"/>
  <c r="F1841" i="14"/>
  <c r="G1841" i="14"/>
  <c r="M1841" i="14"/>
  <c r="P1841" i="14"/>
  <c r="Q1841" i="14"/>
  <c r="R1841" i="14"/>
  <c r="S1841" i="14"/>
  <c r="T1841" i="14"/>
  <c r="A1842" i="14"/>
  <c r="B1842" i="14"/>
  <c r="C1842" i="14"/>
  <c r="D1842" i="14"/>
  <c r="E1842" i="14"/>
  <c r="L1842" i="14" s="1"/>
  <c r="F1842" i="14"/>
  <c r="G1842" i="14"/>
  <c r="M1842" i="14"/>
  <c r="Q1842" i="14"/>
  <c r="R1842" i="14"/>
  <c r="CO1842" i="4" s="1"/>
  <c r="S1842" i="14"/>
  <c r="T1842" i="14"/>
  <c r="B1843" i="14"/>
  <c r="A1843" i="14" s="1"/>
  <c r="C1843" i="14"/>
  <c r="D1843" i="14"/>
  <c r="E1843" i="14"/>
  <c r="H1843" i="14" s="1"/>
  <c r="F1843" i="14"/>
  <c r="G1843" i="14"/>
  <c r="M1843" i="14"/>
  <c r="Q1843" i="14"/>
  <c r="R1843" i="14"/>
  <c r="CO1843" i="4" s="1"/>
  <c r="S1843" i="14"/>
  <c r="T1843" i="14"/>
  <c r="B1844" i="14"/>
  <c r="A1844" i="14" s="1"/>
  <c r="C1844" i="14"/>
  <c r="D1844" i="14"/>
  <c r="E1844" i="14"/>
  <c r="F1844" i="14"/>
  <c r="G1844" i="14"/>
  <c r="M1844" i="14"/>
  <c r="Q1844" i="14"/>
  <c r="P1844" i="14" s="1"/>
  <c r="R1844" i="14"/>
  <c r="S1844" i="14"/>
  <c r="T1844" i="14"/>
  <c r="A1845" i="14"/>
  <c r="B1845" i="14"/>
  <c r="C1845" i="14"/>
  <c r="D1845" i="14"/>
  <c r="E1845" i="14"/>
  <c r="H1845" i="14" s="1"/>
  <c r="F1845" i="14"/>
  <c r="G1845" i="14"/>
  <c r="M1845" i="14"/>
  <c r="P1845" i="14"/>
  <c r="Q1845" i="14"/>
  <c r="R1845" i="14"/>
  <c r="S1845" i="14"/>
  <c r="T1845" i="14"/>
  <c r="A1846" i="14"/>
  <c r="B1846" i="14"/>
  <c r="C1846" i="14"/>
  <c r="D1846" i="14"/>
  <c r="E1846" i="14"/>
  <c r="H1846" i="14" s="1"/>
  <c r="F1846" i="14"/>
  <c r="G1846" i="14"/>
  <c r="M1846" i="14"/>
  <c r="P1846" i="14"/>
  <c r="Q1846" i="14"/>
  <c r="R1846" i="14"/>
  <c r="CO1846" i="4" s="1"/>
  <c r="S1846" i="14"/>
  <c r="T1846" i="14"/>
  <c r="B1847" i="14"/>
  <c r="A1847" i="14" s="1"/>
  <c r="C1847" i="14"/>
  <c r="D1847" i="14"/>
  <c r="E1847" i="14"/>
  <c r="F1847" i="14"/>
  <c r="G1847" i="14"/>
  <c r="M1847" i="14"/>
  <c r="Q1847" i="14"/>
  <c r="R1847" i="14"/>
  <c r="CO1847" i="4" s="1"/>
  <c r="S1847" i="14"/>
  <c r="T1847" i="14"/>
  <c r="B1848" i="14"/>
  <c r="A1848" i="14" s="1"/>
  <c r="C1848" i="14"/>
  <c r="D1848" i="14"/>
  <c r="E1848" i="14"/>
  <c r="H1848" i="14" s="1"/>
  <c r="F1848" i="14"/>
  <c r="G1848" i="14"/>
  <c r="M1848" i="14"/>
  <c r="Q1848" i="14"/>
  <c r="P1848" i="14" s="1"/>
  <c r="R1848" i="14"/>
  <c r="S1848" i="14"/>
  <c r="T1848" i="14"/>
  <c r="A1849" i="14"/>
  <c r="B1849" i="14"/>
  <c r="C1849" i="14"/>
  <c r="D1849" i="14"/>
  <c r="E1849" i="14"/>
  <c r="F1849" i="14"/>
  <c r="G1849" i="14"/>
  <c r="M1849" i="14"/>
  <c r="P1849" i="14"/>
  <c r="Q1849" i="14"/>
  <c r="R1849" i="14"/>
  <c r="S1849" i="14"/>
  <c r="T1849" i="14"/>
  <c r="A1850" i="14"/>
  <c r="B1850" i="14"/>
  <c r="C1850" i="14"/>
  <c r="D1850" i="14"/>
  <c r="E1850" i="14"/>
  <c r="H1850" i="14" s="1"/>
  <c r="F1850" i="14"/>
  <c r="G1850" i="14"/>
  <c r="M1850" i="14"/>
  <c r="Q1850" i="14"/>
  <c r="R1850" i="14"/>
  <c r="CO1850" i="4" s="1"/>
  <c r="S1850" i="14"/>
  <c r="T1850" i="14"/>
  <c r="B1851" i="14"/>
  <c r="A1851" i="14" s="1"/>
  <c r="C1851" i="14"/>
  <c r="D1851" i="14"/>
  <c r="E1851" i="14"/>
  <c r="F1851" i="14"/>
  <c r="G1851" i="14"/>
  <c r="M1851" i="14"/>
  <c r="Q1851" i="14"/>
  <c r="R1851" i="14"/>
  <c r="CO1851" i="4" s="1"/>
  <c r="S1851" i="14"/>
  <c r="T1851" i="14"/>
  <c r="B1852" i="14"/>
  <c r="A1852" i="14" s="1"/>
  <c r="C1852" i="14"/>
  <c r="D1852" i="14"/>
  <c r="E1852" i="14"/>
  <c r="F1852" i="14"/>
  <c r="G1852" i="14"/>
  <c r="M1852" i="14"/>
  <c r="Q1852" i="14"/>
  <c r="P1852" i="14" s="1"/>
  <c r="R1852" i="14"/>
  <c r="S1852" i="14"/>
  <c r="T1852" i="14"/>
  <c r="A1853" i="14"/>
  <c r="B1853" i="14"/>
  <c r="C1853" i="14"/>
  <c r="D1853" i="14"/>
  <c r="E1853" i="14"/>
  <c r="L1853" i="14" s="1"/>
  <c r="F1853" i="14"/>
  <c r="G1853" i="14"/>
  <c r="M1853" i="14"/>
  <c r="P1853" i="14"/>
  <c r="Q1853" i="14"/>
  <c r="R1853" i="14"/>
  <c r="S1853" i="14"/>
  <c r="T1853" i="14"/>
  <c r="A1854" i="14"/>
  <c r="B1854" i="14"/>
  <c r="C1854" i="14"/>
  <c r="D1854" i="14"/>
  <c r="E1854" i="14"/>
  <c r="F1854" i="14"/>
  <c r="G1854" i="14"/>
  <c r="M1854" i="14"/>
  <c r="P1854" i="14"/>
  <c r="Q1854" i="14"/>
  <c r="R1854" i="14"/>
  <c r="CO1854" i="4" s="1"/>
  <c r="S1854" i="14"/>
  <c r="T1854" i="14"/>
  <c r="B1855" i="14"/>
  <c r="A1855" i="14" s="1"/>
  <c r="C1855" i="14"/>
  <c r="D1855" i="14"/>
  <c r="E1855" i="14"/>
  <c r="H1855" i="14" s="1"/>
  <c r="F1855" i="14"/>
  <c r="G1855" i="14"/>
  <c r="M1855" i="14"/>
  <c r="Q1855" i="14"/>
  <c r="R1855" i="14"/>
  <c r="CO1855" i="4" s="1"/>
  <c r="S1855" i="14"/>
  <c r="T1855" i="14"/>
  <c r="B1856" i="14"/>
  <c r="A1856" i="14" s="1"/>
  <c r="C1856" i="14"/>
  <c r="D1856" i="14"/>
  <c r="E1856" i="14"/>
  <c r="H1856" i="14" s="1"/>
  <c r="F1856" i="14"/>
  <c r="G1856" i="14"/>
  <c r="M1856" i="14"/>
  <c r="Q1856" i="14"/>
  <c r="P1856" i="14" s="1"/>
  <c r="R1856" i="14"/>
  <c r="S1856" i="14"/>
  <c r="T1856" i="14"/>
  <c r="A1857" i="14"/>
  <c r="B1857" i="14"/>
  <c r="C1857" i="14"/>
  <c r="D1857" i="14"/>
  <c r="E1857" i="14"/>
  <c r="F1857" i="14"/>
  <c r="G1857" i="14"/>
  <c r="M1857" i="14"/>
  <c r="P1857" i="14"/>
  <c r="Q1857" i="14"/>
  <c r="R1857" i="14"/>
  <c r="S1857" i="14"/>
  <c r="T1857" i="14"/>
  <c r="A1858" i="14"/>
  <c r="B1858" i="14"/>
  <c r="C1858" i="14"/>
  <c r="D1858" i="14"/>
  <c r="E1858" i="14"/>
  <c r="L1858" i="14" s="1"/>
  <c r="F1858" i="14"/>
  <c r="G1858" i="14"/>
  <c r="M1858" i="14"/>
  <c r="Q1858" i="14"/>
  <c r="R1858" i="14"/>
  <c r="CO1858" i="4" s="1"/>
  <c r="S1858" i="14"/>
  <c r="T1858" i="14"/>
  <c r="B1859" i="14"/>
  <c r="A1859" i="14" s="1"/>
  <c r="C1859" i="14"/>
  <c r="D1859" i="14"/>
  <c r="E1859" i="14"/>
  <c r="F1859" i="14"/>
  <c r="G1859" i="14"/>
  <c r="M1859" i="14"/>
  <c r="Q1859" i="14"/>
  <c r="R1859" i="14"/>
  <c r="CO1859" i="4" s="1"/>
  <c r="S1859" i="14"/>
  <c r="T1859" i="14"/>
  <c r="B1860" i="14"/>
  <c r="A1860" i="14" s="1"/>
  <c r="C1860" i="14"/>
  <c r="D1860" i="14"/>
  <c r="E1860" i="14"/>
  <c r="H1860" i="14" s="1"/>
  <c r="F1860" i="14"/>
  <c r="G1860" i="14"/>
  <c r="M1860" i="14"/>
  <c r="Q1860" i="14"/>
  <c r="P1860" i="14" s="1"/>
  <c r="R1860" i="14"/>
  <c r="S1860" i="14"/>
  <c r="T1860" i="14"/>
  <c r="A1861" i="14"/>
  <c r="B1861" i="14"/>
  <c r="C1861" i="14"/>
  <c r="D1861" i="14"/>
  <c r="E1861" i="14"/>
  <c r="L1861" i="14" s="1"/>
  <c r="F1861" i="14"/>
  <c r="G1861" i="14"/>
  <c r="M1861" i="14"/>
  <c r="P1861" i="14"/>
  <c r="Q1861" i="14"/>
  <c r="R1861" i="14"/>
  <c r="S1861" i="14"/>
  <c r="T1861" i="14"/>
  <c r="A1862" i="14"/>
  <c r="B1862" i="14"/>
  <c r="C1862" i="14"/>
  <c r="D1862" i="14"/>
  <c r="E1862" i="14"/>
  <c r="H1862" i="14" s="1"/>
  <c r="F1862" i="14"/>
  <c r="G1862" i="14"/>
  <c r="M1862" i="14"/>
  <c r="P1862" i="14"/>
  <c r="Q1862" i="14"/>
  <c r="R1862" i="14"/>
  <c r="CO1862" i="4" s="1"/>
  <c r="S1862" i="14"/>
  <c r="T1862" i="14"/>
  <c r="B1863" i="14"/>
  <c r="A1863" i="14" s="1"/>
  <c r="C1863" i="14"/>
  <c r="D1863" i="14"/>
  <c r="E1863" i="14"/>
  <c r="H1863" i="14" s="1"/>
  <c r="F1863" i="14"/>
  <c r="G1863" i="14"/>
  <c r="M1863" i="14"/>
  <c r="Q1863" i="14"/>
  <c r="R1863" i="14"/>
  <c r="CO1863" i="4" s="1"/>
  <c r="S1863" i="14"/>
  <c r="T1863" i="14"/>
  <c r="B1864" i="14"/>
  <c r="A1864" i="14" s="1"/>
  <c r="C1864" i="14"/>
  <c r="D1864" i="14"/>
  <c r="E1864" i="14"/>
  <c r="H1864" i="14" s="1"/>
  <c r="F1864" i="14"/>
  <c r="G1864" i="14"/>
  <c r="M1864" i="14"/>
  <c r="Q1864" i="14"/>
  <c r="P1864" i="14" s="1"/>
  <c r="R1864" i="14"/>
  <c r="S1864" i="14"/>
  <c r="T1864" i="14"/>
  <c r="A1865" i="14"/>
  <c r="B1865" i="14"/>
  <c r="C1865" i="14"/>
  <c r="D1865" i="14"/>
  <c r="E1865" i="14"/>
  <c r="H1865" i="14" s="1"/>
  <c r="F1865" i="14"/>
  <c r="G1865" i="14"/>
  <c r="M1865" i="14"/>
  <c r="P1865" i="14"/>
  <c r="Q1865" i="14"/>
  <c r="R1865" i="14"/>
  <c r="S1865" i="14"/>
  <c r="T1865" i="14"/>
  <c r="A1866" i="14"/>
  <c r="B1866" i="14"/>
  <c r="C1866" i="14"/>
  <c r="D1866" i="14"/>
  <c r="E1866" i="14"/>
  <c r="F1866" i="14"/>
  <c r="G1866" i="14"/>
  <c r="M1866" i="14"/>
  <c r="Q1866" i="14"/>
  <c r="R1866" i="14"/>
  <c r="CO1866" i="4" s="1"/>
  <c r="S1866" i="14"/>
  <c r="T1866" i="14"/>
  <c r="B1867" i="14"/>
  <c r="A1867" i="14" s="1"/>
  <c r="C1867" i="14"/>
  <c r="D1867" i="14"/>
  <c r="E1867" i="14"/>
  <c r="H1867" i="14" s="1"/>
  <c r="F1867" i="14"/>
  <c r="G1867" i="14"/>
  <c r="M1867" i="14"/>
  <c r="Q1867" i="14"/>
  <c r="R1867" i="14"/>
  <c r="CO1867" i="4" s="1"/>
  <c r="S1867" i="14"/>
  <c r="T1867" i="14"/>
  <c r="B1868" i="14"/>
  <c r="A1868" i="14" s="1"/>
  <c r="C1868" i="14"/>
  <c r="D1868" i="14"/>
  <c r="E1868" i="14"/>
  <c r="H1868" i="14" s="1"/>
  <c r="F1868" i="14"/>
  <c r="G1868" i="14"/>
  <c r="M1868" i="14"/>
  <c r="Q1868" i="14"/>
  <c r="P1868" i="14" s="1"/>
  <c r="R1868" i="14"/>
  <c r="S1868" i="14"/>
  <c r="T1868" i="14"/>
  <c r="A1869" i="14"/>
  <c r="B1869" i="14"/>
  <c r="C1869" i="14"/>
  <c r="D1869" i="14"/>
  <c r="E1869" i="14"/>
  <c r="F1869" i="14"/>
  <c r="G1869" i="14"/>
  <c r="M1869" i="14"/>
  <c r="P1869" i="14"/>
  <c r="Q1869" i="14"/>
  <c r="R1869" i="14"/>
  <c r="S1869" i="14"/>
  <c r="T1869" i="14"/>
  <c r="A1870" i="14"/>
  <c r="B1870" i="14"/>
  <c r="C1870" i="14"/>
  <c r="D1870" i="14"/>
  <c r="E1870" i="14"/>
  <c r="H1870" i="14" s="1"/>
  <c r="F1870" i="14"/>
  <c r="G1870" i="14"/>
  <c r="M1870" i="14"/>
  <c r="P1870" i="14"/>
  <c r="Q1870" i="14"/>
  <c r="R1870" i="14"/>
  <c r="CO1870" i="4" s="1"/>
  <c r="S1870" i="14"/>
  <c r="T1870" i="14"/>
  <c r="B1871" i="14"/>
  <c r="A1871" i="14" s="1"/>
  <c r="C1871" i="14"/>
  <c r="D1871" i="14"/>
  <c r="E1871" i="14"/>
  <c r="H1871" i="14" s="1"/>
  <c r="F1871" i="14"/>
  <c r="G1871" i="14"/>
  <c r="M1871" i="14"/>
  <c r="Q1871" i="14"/>
  <c r="R1871" i="14"/>
  <c r="CO1871" i="4" s="1"/>
  <c r="S1871" i="14"/>
  <c r="T1871" i="14"/>
  <c r="B1872" i="14"/>
  <c r="A1872" i="14" s="1"/>
  <c r="C1872" i="14"/>
  <c r="D1872" i="14"/>
  <c r="E1872" i="14"/>
  <c r="H1872" i="14" s="1"/>
  <c r="F1872" i="14"/>
  <c r="G1872" i="14"/>
  <c r="M1872" i="14"/>
  <c r="Q1872" i="14"/>
  <c r="P1872" i="14" s="1"/>
  <c r="R1872" i="14"/>
  <c r="S1872" i="14"/>
  <c r="T1872" i="14"/>
  <c r="A1873" i="14"/>
  <c r="B1873" i="14"/>
  <c r="C1873" i="14"/>
  <c r="D1873" i="14"/>
  <c r="E1873" i="14"/>
  <c r="H1873" i="14" s="1"/>
  <c r="F1873" i="14"/>
  <c r="G1873" i="14"/>
  <c r="M1873" i="14"/>
  <c r="P1873" i="14"/>
  <c r="Q1873" i="14"/>
  <c r="R1873" i="14"/>
  <c r="S1873" i="14"/>
  <c r="T1873" i="14"/>
  <c r="A1874" i="14"/>
  <c r="B1874" i="14"/>
  <c r="C1874" i="14"/>
  <c r="D1874" i="14"/>
  <c r="E1874" i="14"/>
  <c r="L1874" i="14" s="1"/>
  <c r="F1874" i="14"/>
  <c r="G1874" i="14"/>
  <c r="M1874" i="14"/>
  <c r="Q1874" i="14"/>
  <c r="R1874" i="14"/>
  <c r="CO1874" i="4" s="1"/>
  <c r="S1874" i="14"/>
  <c r="T1874" i="14"/>
  <c r="B1875" i="14"/>
  <c r="A1875" i="14" s="1"/>
  <c r="C1875" i="14"/>
  <c r="D1875" i="14"/>
  <c r="E1875" i="14"/>
  <c r="H1875" i="14" s="1"/>
  <c r="F1875" i="14"/>
  <c r="G1875" i="14"/>
  <c r="M1875" i="14"/>
  <c r="Q1875" i="14"/>
  <c r="R1875" i="14"/>
  <c r="CO1875" i="4" s="1"/>
  <c r="S1875" i="14"/>
  <c r="T1875" i="14"/>
  <c r="B1876" i="14"/>
  <c r="A1876" i="14" s="1"/>
  <c r="C1876" i="14"/>
  <c r="D1876" i="14"/>
  <c r="E1876" i="14"/>
  <c r="H1876" i="14" s="1"/>
  <c r="F1876" i="14"/>
  <c r="G1876" i="14"/>
  <c r="M1876" i="14"/>
  <c r="Q1876" i="14"/>
  <c r="P1876" i="14" s="1"/>
  <c r="R1876" i="14"/>
  <c r="S1876" i="14"/>
  <c r="T1876" i="14"/>
  <c r="A1877" i="14"/>
  <c r="B1877" i="14"/>
  <c r="C1877" i="14"/>
  <c r="D1877" i="14"/>
  <c r="E1877" i="14"/>
  <c r="H1877" i="14" s="1"/>
  <c r="F1877" i="14"/>
  <c r="G1877" i="14"/>
  <c r="M1877" i="14"/>
  <c r="P1877" i="14"/>
  <c r="Q1877" i="14"/>
  <c r="R1877" i="14"/>
  <c r="S1877" i="14"/>
  <c r="T1877" i="14"/>
  <c r="A1878" i="14"/>
  <c r="B1878" i="14"/>
  <c r="C1878" i="14"/>
  <c r="D1878" i="14"/>
  <c r="E1878" i="14"/>
  <c r="F1878" i="14"/>
  <c r="G1878" i="14"/>
  <c r="M1878" i="14"/>
  <c r="P1878" i="14"/>
  <c r="Q1878" i="14"/>
  <c r="R1878" i="14"/>
  <c r="CO1878" i="4" s="1"/>
  <c r="S1878" i="14"/>
  <c r="T1878" i="14"/>
  <c r="B1879" i="14"/>
  <c r="A1879" i="14" s="1"/>
  <c r="C1879" i="14"/>
  <c r="D1879" i="14"/>
  <c r="E1879" i="14"/>
  <c r="H1879" i="14" s="1"/>
  <c r="F1879" i="14"/>
  <c r="G1879" i="14"/>
  <c r="M1879" i="14"/>
  <c r="Q1879" i="14"/>
  <c r="R1879" i="14"/>
  <c r="CO1879" i="4" s="1"/>
  <c r="S1879" i="14"/>
  <c r="T1879" i="14"/>
  <c r="B1880" i="14"/>
  <c r="A1880" i="14" s="1"/>
  <c r="C1880" i="14"/>
  <c r="D1880" i="14"/>
  <c r="E1880" i="14"/>
  <c r="F1880" i="14"/>
  <c r="G1880" i="14"/>
  <c r="M1880" i="14"/>
  <c r="Q1880" i="14"/>
  <c r="P1880" i="14" s="1"/>
  <c r="R1880" i="14"/>
  <c r="S1880" i="14"/>
  <c r="T1880" i="14"/>
  <c r="A1881" i="14"/>
  <c r="B1881" i="14"/>
  <c r="C1881" i="14"/>
  <c r="D1881" i="14"/>
  <c r="E1881" i="14"/>
  <c r="H1881" i="14" s="1"/>
  <c r="F1881" i="14"/>
  <c r="G1881" i="14"/>
  <c r="M1881" i="14"/>
  <c r="P1881" i="14"/>
  <c r="Q1881" i="14"/>
  <c r="R1881" i="14"/>
  <c r="S1881" i="14"/>
  <c r="T1881" i="14"/>
  <c r="A1882" i="14"/>
  <c r="B1882" i="14"/>
  <c r="C1882" i="14"/>
  <c r="D1882" i="14"/>
  <c r="E1882" i="14"/>
  <c r="F1882" i="14"/>
  <c r="G1882" i="14"/>
  <c r="M1882" i="14"/>
  <c r="Q1882" i="14"/>
  <c r="R1882" i="14"/>
  <c r="CO1882" i="4" s="1"/>
  <c r="S1882" i="14"/>
  <c r="T1882" i="14"/>
  <c r="B1883" i="14"/>
  <c r="A1883" i="14" s="1"/>
  <c r="C1883" i="14"/>
  <c r="D1883" i="14"/>
  <c r="E1883" i="14"/>
  <c r="H1883" i="14" s="1"/>
  <c r="F1883" i="14"/>
  <c r="G1883" i="14"/>
  <c r="M1883" i="14"/>
  <c r="Q1883" i="14"/>
  <c r="R1883" i="14"/>
  <c r="CO1883" i="4" s="1"/>
  <c r="S1883" i="14"/>
  <c r="T1883" i="14"/>
  <c r="B1884" i="14"/>
  <c r="A1884" i="14" s="1"/>
  <c r="C1884" i="14"/>
  <c r="D1884" i="14"/>
  <c r="E1884" i="14"/>
  <c r="H1884" i="14" s="1"/>
  <c r="F1884" i="14"/>
  <c r="G1884" i="14"/>
  <c r="M1884" i="14"/>
  <c r="Q1884" i="14"/>
  <c r="P1884" i="14" s="1"/>
  <c r="R1884" i="14"/>
  <c r="S1884" i="14"/>
  <c r="T1884" i="14"/>
  <c r="A1885" i="14"/>
  <c r="B1885" i="14"/>
  <c r="C1885" i="14"/>
  <c r="D1885" i="14"/>
  <c r="E1885" i="14"/>
  <c r="H1885" i="14" s="1"/>
  <c r="F1885" i="14"/>
  <c r="G1885" i="14"/>
  <c r="M1885" i="14"/>
  <c r="P1885" i="14"/>
  <c r="Q1885" i="14"/>
  <c r="R1885" i="14"/>
  <c r="S1885" i="14"/>
  <c r="T1885" i="14"/>
  <c r="A1886" i="14"/>
  <c r="B1886" i="14"/>
  <c r="C1886" i="14"/>
  <c r="D1886" i="14"/>
  <c r="E1886" i="14"/>
  <c r="I1886" i="14" s="1"/>
  <c r="F1886" i="14"/>
  <c r="G1886" i="14"/>
  <c r="M1886" i="14"/>
  <c r="P1886" i="14"/>
  <c r="Q1886" i="14"/>
  <c r="R1886" i="14"/>
  <c r="CO1886" i="4" s="1"/>
  <c r="S1886" i="14"/>
  <c r="T1886" i="14"/>
  <c r="B1887" i="14"/>
  <c r="A1887" i="14" s="1"/>
  <c r="C1887" i="14"/>
  <c r="D1887" i="14"/>
  <c r="E1887" i="14"/>
  <c r="F1887" i="14"/>
  <c r="G1887" i="14"/>
  <c r="M1887" i="14"/>
  <c r="Q1887" i="14"/>
  <c r="R1887" i="14"/>
  <c r="CO1887" i="4" s="1"/>
  <c r="S1887" i="14"/>
  <c r="T1887" i="14"/>
  <c r="B1888" i="14"/>
  <c r="A1888" i="14" s="1"/>
  <c r="C1888" i="14"/>
  <c r="D1888" i="14"/>
  <c r="E1888" i="14"/>
  <c r="I1888" i="14" s="1"/>
  <c r="F1888" i="14"/>
  <c r="G1888" i="14"/>
  <c r="M1888" i="14"/>
  <c r="Q1888" i="14"/>
  <c r="P1888" i="14" s="1"/>
  <c r="R1888" i="14"/>
  <c r="S1888" i="14"/>
  <c r="T1888" i="14"/>
  <c r="A1889" i="14"/>
  <c r="B1889" i="14"/>
  <c r="C1889" i="14"/>
  <c r="D1889" i="14"/>
  <c r="E1889" i="14"/>
  <c r="L1889" i="14" s="1"/>
  <c r="F1889" i="14"/>
  <c r="G1889" i="14"/>
  <c r="M1889" i="14"/>
  <c r="P1889" i="14"/>
  <c r="Q1889" i="14"/>
  <c r="R1889" i="14"/>
  <c r="S1889" i="14"/>
  <c r="T1889" i="14"/>
  <c r="A1890" i="14"/>
  <c r="B1890" i="14"/>
  <c r="C1890" i="14"/>
  <c r="D1890" i="14"/>
  <c r="E1890" i="14"/>
  <c r="L1890" i="14" s="1"/>
  <c r="F1890" i="14"/>
  <c r="G1890" i="14"/>
  <c r="M1890" i="14"/>
  <c r="Q1890" i="14"/>
  <c r="R1890" i="14"/>
  <c r="CO1890" i="4" s="1"/>
  <c r="S1890" i="14"/>
  <c r="T1890" i="14"/>
  <c r="B1891" i="14"/>
  <c r="A1891" i="14" s="1"/>
  <c r="C1891" i="14"/>
  <c r="D1891" i="14"/>
  <c r="E1891" i="14"/>
  <c r="F1891" i="14"/>
  <c r="G1891" i="14"/>
  <c r="M1891" i="14"/>
  <c r="Q1891" i="14"/>
  <c r="R1891" i="14"/>
  <c r="CO1891" i="4" s="1"/>
  <c r="S1891" i="14"/>
  <c r="T1891" i="14"/>
  <c r="B1892" i="14"/>
  <c r="A1892" i="14" s="1"/>
  <c r="C1892" i="14"/>
  <c r="D1892" i="14"/>
  <c r="E1892" i="14"/>
  <c r="F1892" i="14"/>
  <c r="G1892" i="14"/>
  <c r="M1892" i="14"/>
  <c r="Q1892" i="14"/>
  <c r="P1892" i="14" s="1"/>
  <c r="R1892" i="14"/>
  <c r="S1892" i="14"/>
  <c r="T1892" i="14"/>
  <c r="A1893" i="14"/>
  <c r="B1893" i="14"/>
  <c r="C1893" i="14"/>
  <c r="D1893" i="14"/>
  <c r="E1893" i="14"/>
  <c r="F1893" i="14"/>
  <c r="G1893" i="14"/>
  <c r="M1893" i="14"/>
  <c r="P1893" i="14"/>
  <c r="Q1893" i="14"/>
  <c r="R1893" i="14"/>
  <c r="S1893" i="14"/>
  <c r="T1893" i="14"/>
  <c r="A1894" i="14"/>
  <c r="B1894" i="14"/>
  <c r="C1894" i="14"/>
  <c r="D1894" i="14"/>
  <c r="E1894" i="14"/>
  <c r="L1894" i="14" s="1"/>
  <c r="F1894" i="14"/>
  <c r="G1894" i="14"/>
  <c r="M1894" i="14"/>
  <c r="P1894" i="14"/>
  <c r="Q1894" i="14"/>
  <c r="R1894" i="14"/>
  <c r="CO1894" i="4" s="1"/>
  <c r="S1894" i="14"/>
  <c r="T1894" i="14"/>
  <c r="B1895" i="14"/>
  <c r="A1895" i="14" s="1"/>
  <c r="C1895" i="14"/>
  <c r="D1895" i="14"/>
  <c r="E1895" i="14"/>
  <c r="F1895" i="14"/>
  <c r="G1895" i="14"/>
  <c r="M1895" i="14"/>
  <c r="Q1895" i="14"/>
  <c r="R1895" i="14"/>
  <c r="CO1895" i="4" s="1"/>
  <c r="S1895" i="14"/>
  <c r="T1895" i="14"/>
  <c r="B1896" i="14"/>
  <c r="A1896" i="14" s="1"/>
  <c r="C1896" i="14"/>
  <c r="D1896" i="14"/>
  <c r="E1896" i="14"/>
  <c r="H1896" i="14" s="1"/>
  <c r="F1896" i="14"/>
  <c r="G1896" i="14"/>
  <c r="M1896" i="14"/>
  <c r="Q1896" i="14"/>
  <c r="R1896" i="14"/>
  <c r="CO1896" i="4" s="1"/>
  <c r="S1896" i="14"/>
  <c r="T1896" i="14"/>
  <c r="B1897" i="14"/>
  <c r="A1897" i="14" s="1"/>
  <c r="C1897" i="14"/>
  <c r="D1897" i="14"/>
  <c r="E1897" i="14"/>
  <c r="H1897" i="14" s="1"/>
  <c r="F1897" i="14"/>
  <c r="G1897" i="14"/>
  <c r="M1897" i="14"/>
  <c r="Q1897" i="14"/>
  <c r="R1897" i="14"/>
  <c r="CO1897" i="4" s="1"/>
  <c r="S1897" i="14"/>
  <c r="T1897" i="14"/>
  <c r="B1898" i="14"/>
  <c r="A1898" i="14" s="1"/>
  <c r="C1898" i="14"/>
  <c r="D1898" i="14"/>
  <c r="E1898" i="14"/>
  <c r="F1898" i="14"/>
  <c r="G1898" i="14"/>
  <c r="M1898" i="14"/>
  <c r="Q1898" i="14"/>
  <c r="R1898" i="14"/>
  <c r="CO1898" i="4" s="1"/>
  <c r="S1898" i="14"/>
  <c r="T1898" i="14"/>
  <c r="B1899" i="14"/>
  <c r="A1899" i="14" s="1"/>
  <c r="C1899" i="14"/>
  <c r="D1899" i="14"/>
  <c r="E1899" i="14"/>
  <c r="F1899" i="14"/>
  <c r="G1899" i="14"/>
  <c r="M1899" i="14"/>
  <c r="Q1899" i="14"/>
  <c r="R1899" i="14"/>
  <c r="CO1899" i="4" s="1"/>
  <c r="S1899" i="14"/>
  <c r="T1899" i="14"/>
  <c r="B1900" i="14"/>
  <c r="A1900" i="14" s="1"/>
  <c r="C1900" i="14"/>
  <c r="D1900" i="14"/>
  <c r="E1900" i="14"/>
  <c r="H1900" i="14" s="1"/>
  <c r="F1900" i="14"/>
  <c r="G1900" i="14"/>
  <c r="M1900" i="14"/>
  <c r="Q1900" i="14"/>
  <c r="R1900" i="14"/>
  <c r="CO1900" i="4" s="1"/>
  <c r="S1900" i="14"/>
  <c r="T1900" i="14"/>
  <c r="B1901" i="14"/>
  <c r="A1901" i="14" s="1"/>
  <c r="C1901" i="14"/>
  <c r="D1901" i="14"/>
  <c r="E1901" i="14"/>
  <c r="H1901" i="14" s="1"/>
  <c r="F1901" i="14"/>
  <c r="G1901" i="14"/>
  <c r="M1901" i="14"/>
  <c r="Q1901" i="14"/>
  <c r="R1901" i="14"/>
  <c r="CO1901" i="4" s="1"/>
  <c r="S1901" i="14"/>
  <c r="T1901" i="14"/>
  <c r="B1902" i="14"/>
  <c r="A1902" i="14" s="1"/>
  <c r="C1902" i="14"/>
  <c r="D1902" i="14"/>
  <c r="E1902" i="14"/>
  <c r="H1902" i="14" s="1"/>
  <c r="F1902" i="14"/>
  <c r="G1902" i="14"/>
  <c r="M1902" i="14"/>
  <c r="Q1902" i="14"/>
  <c r="R1902" i="14"/>
  <c r="CO1902" i="4" s="1"/>
  <c r="S1902" i="14"/>
  <c r="T1902" i="14"/>
  <c r="B1903" i="14"/>
  <c r="A1903" i="14" s="1"/>
  <c r="C1903" i="14"/>
  <c r="D1903" i="14"/>
  <c r="E1903" i="14"/>
  <c r="H1903" i="14" s="1"/>
  <c r="F1903" i="14"/>
  <c r="G1903" i="14"/>
  <c r="M1903" i="14"/>
  <c r="Q1903" i="14"/>
  <c r="R1903" i="14"/>
  <c r="CO1903" i="4" s="1"/>
  <c r="S1903" i="14"/>
  <c r="T1903" i="14"/>
  <c r="B1904" i="14"/>
  <c r="A1904" i="14" s="1"/>
  <c r="C1904" i="14"/>
  <c r="D1904" i="14"/>
  <c r="E1904" i="14"/>
  <c r="H1904" i="14" s="1"/>
  <c r="F1904" i="14"/>
  <c r="G1904" i="14"/>
  <c r="M1904" i="14"/>
  <c r="Q1904" i="14"/>
  <c r="R1904" i="14"/>
  <c r="CO1904" i="4" s="1"/>
  <c r="S1904" i="14"/>
  <c r="T1904" i="14"/>
  <c r="B1905" i="14"/>
  <c r="A1905" i="14" s="1"/>
  <c r="C1905" i="14"/>
  <c r="D1905" i="14"/>
  <c r="E1905" i="14"/>
  <c r="F1905" i="14"/>
  <c r="G1905" i="14"/>
  <c r="M1905" i="14"/>
  <c r="Q1905" i="14"/>
  <c r="R1905" i="14"/>
  <c r="CO1905" i="4" s="1"/>
  <c r="S1905" i="14"/>
  <c r="T1905" i="14"/>
  <c r="B1906" i="14"/>
  <c r="A1906" i="14" s="1"/>
  <c r="C1906" i="14"/>
  <c r="D1906" i="14"/>
  <c r="E1906" i="14"/>
  <c r="H1906" i="14" s="1"/>
  <c r="F1906" i="14"/>
  <c r="G1906" i="14"/>
  <c r="M1906" i="14"/>
  <c r="Q1906" i="14"/>
  <c r="R1906" i="14"/>
  <c r="CO1906" i="4" s="1"/>
  <c r="S1906" i="14"/>
  <c r="T1906" i="14"/>
  <c r="B1907" i="14"/>
  <c r="A1907" i="14" s="1"/>
  <c r="C1907" i="14"/>
  <c r="D1907" i="14"/>
  <c r="E1907" i="14"/>
  <c r="H1907" i="14" s="1"/>
  <c r="F1907" i="14"/>
  <c r="G1907" i="14"/>
  <c r="M1907" i="14"/>
  <c r="Q1907" i="14"/>
  <c r="R1907" i="14"/>
  <c r="CO1907" i="4" s="1"/>
  <c r="S1907" i="14"/>
  <c r="T1907" i="14"/>
  <c r="B1908" i="14"/>
  <c r="A1908" i="14" s="1"/>
  <c r="C1908" i="14"/>
  <c r="D1908" i="14"/>
  <c r="E1908" i="14"/>
  <c r="H1908" i="14" s="1"/>
  <c r="F1908" i="14"/>
  <c r="G1908" i="14"/>
  <c r="M1908" i="14"/>
  <c r="Q1908" i="14"/>
  <c r="R1908" i="14"/>
  <c r="CO1908" i="4" s="1"/>
  <c r="S1908" i="14"/>
  <c r="T1908" i="14"/>
  <c r="B1909" i="14"/>
  <c r="A1909" i="14" s="1"/>
  <c r="C1909" i="14"/>
  <c r="D1909" i="14"/>
  <c r="E1909" i="14"/>
  <c r="H1909" i="14" s="1"/>
  <c r="F1909" i="14"/>
  <c r="G1909" i="14"/>
  <c r="M1909" i="14"/>
  <c r="Q1909" i="14"/>
  <c r="R1909" i="14"/>
  <c r="CO1909" i="4" s="1"/>
  <c r="S1909" i="14"/>
  <c r="T1909" i="14"/>
  <c r="B1910" i="14"/>
  <c r="A1910" i="14" s="1"/>
  <c r="C1910" i="14"/>
  <c r="D1910" i="14"/>
  <c r="E1910" i="14"/>
  <c r="H1910" i="14" s="1"/>
  <c r="F1910" i="14"/>
  <c r="G1910" i="14"/>
  <c r="M1910" i="14"/>
  <c r="Q1910" i="14"/>
  <c r="R1910" i="14"/>
  <c r="CO1910" i="4" s="1"/>
  <c r="S1910" i="14"/>
  <c r="T1910" i="14"/>
  <c r="B1911" i="14"/>
  <c r="A1911" i="14" s="1"/>
  <c r="C1911" i="14"/>
  <c r="D1911" i="14"/>
  <c r="E1911" i="14"/>
  <c r="H1911" i="14" s="1"/>
  <c r="F1911" i="14"/>
  <c r="G1911" i="14"/>
  <c r="M1911" i="14"/>
  <c r="Q1911" i="14"/>
  <c r="R1911" i="14"/>
  <c r="CO1911" i="4" s="1"/>
  <c r="S1911" i="14"/>
  <c r="T1911" i="14"/>
  <c r="B1912" i="14"/>
  <c r="A1912" i="14" s="1"/>
  <c r="C1912" i="14"/>
  <c r="D1912" i="14"/>
  <c r="E1912" i="14"/>
  <c r="F1912" i="14"/>
  <c r="G1912" i="14"/>
  <c r="M1912" i="14"/>
  <c r="Q1912" i="14"/>
  <c r="R1912" i="14"/>
  <c r="CO1912" i="4" s="1"/>
  <c r="S1912" i="14"/>
  <c r="T1912" i="14"/>
  <c r="B1913" i="14"/>
  <c r="A1913" i="14" s="1"/>
  <c r="C1913" i="14"/>
  <c r="D1913" i="14"/>
  <c r="E1913" i="14"/>
  <c r="F1913" i="14"/>
  <c r="G1913" i="14"/>
  <c r="M1913" i="14"/>
  <c r="Q1913" i="14"/>
  <c r="R1913" i="14"/>
  <c r="CO1913" i="4" s="1"/>
  <c r="S1913" i="14"/>
  <c r="T1913" i="14"/>
  <c r="B1914" i="14"/>
  <c r="A1914" i="14" s="1"/>
  <c r="C1914" i="14"/>
  <c r="D1914" i="14"/>
  <c r="E1914" i="14"/>
  <c r="H1914" i="14" s="1"/>
  <c r="F1914" i="14"/>
  <c r="G1914" i="14"/>
  <c r="M1914" i="14"/>
  <c r="Q1914" i="14"/>
  <c r="R1914" i="14"/>
  <c r="CO1914" i="4" s="1"/>
  <c r="S1914" i="14"/>
  <c r="T1914" i="14"/>
  <c r="B1915" i="14"/>
  <c r="A1915" i="14" s="1"/>
  <c r="C1915" i="14"/>
  <c r="D1915" i="14"/>
  <c r="E1915" i="14"/>
  <c r="F1915" i="14"/>
  <c r="G1915" i="14"/>
  <c r="M1915" i="14"/>
  <c r="Q1915" i="14"/>
  <c r="R1915" i="14"/>
  <c r="CO1915" i="4" s="1"/>
  <c r="S1915" i="14"/>
  <c r="T1915" i="14"/>
  <c r="B1916" i="14"/>
  <c r="A1916" i="14" s="1"/>
  <c r="C1916" i="14"/>
  <c r="D1916" i="14"/>
  <c r="E1916" i="14"/>
  <c r="H1916" i="14" s="1"/>
  <c r="F1916" i="14"/>
  <c r="G1916" i="14"/>
  <c r="M1916" i="14"/>
  <c r="Q1916" i="14"/>
  <c r="R1916" i="14"/>
  <c r="CO1916" i="4" s="1"/>
  <c r="S1916" i="14"/>
  <c r="T1916" i="14"/>
  <c r="B1917" i="14"/>
  <c r="A1917" i="14" s="1"/>
  <c r="C1917" i="14"/>
  <c r="D1917" i="14"/>
  <c r="E1917" i="14"/>
  <c r="H1917" i="14" s="1"/>
  <c r="F1917" i="14"/>
  <c r="G1917" i="14"/>
  <c r="M1917" i="14"/>
  <c r="Q1917" i="14"/>
  <c r="R1917" i="14"/>
  <c r="CO1917" i="4" s="1"/>
  <c r="S1917" i="14"/>
  <c r="T1917" i="14"/>
  <c r="B1918" i="14"/>
  <c r="A1918" i="14" s="1"/>
  <c r="C1918" i="14"/>
  <c r="D1918" i="14"/>
  <c r="E1918" i="14"/>
  <c r="H1918" i="14" s="1"/>
  <c r="F1918" i="14"/>
  <c r="G1918" i="14"/>
  <c r="M1918" i="14"/>
  <c r="Q1918" i="14"/>
  <c r="R1918" i="14"/>
  <c r="CO1918" i="4" s="1"/>
  <c r="S1918" i="14"/>
  <c r="T1918" i="14"/>
  <c r="B1919" i="14"/>
  <c r="A1919" i="14" s="1"/>
  <c r="C1919" i="14"/>
  <c r="D1919" i="14"/>
  <c r="E1919" i="14"/>
  <c r="H1919" i="14" s="1"/>
  <c r="F1919" i="14"/>
  <c r="G1919" i="14"/>
  <c r="M1919" i="14"/>
  <c r="Q1919" i="14"/>
  <c r="R1919" i="14"/>
  <c r="CO1919" i="4" s="1"/>
  <c r="S1919" i="14"/>
  <c r="T1919" i="14"/>
  <c r="B1920" i="14"/>
  <c r="A1920" i="14" s="1"/>
  <c r="C1920" i="14"/>
  <c r="D1920" i="14"/>
  <c r="E1920" i="14"/>
  <c r="H1920" i="14" s="1"/>
  <c r="F1920" i="14"/>
  <c r="G1920" i="14"/>
  <c r="M1920" i="14"/>
  <c r="Q1920" i="14"/>
  <c r="R1920" i="14"/>
  <c r="CO1920" i="4" s="1"/>
  <c r="S1920" i="14"/>
  <c r="T1920" i="14"/>
  <c r="B1921" i="14"/>
  <c r="A1921" i="14" s="1"/>
  <c r="C1921" i="14"/>
  <c r="D1921" i="14"/>
  <c r="E1921" i="14"/>
  <c r="F1921" i="14"/>
  <c r="G1921" i="14"/>
  <c r="M1921" i="14"/>
  <c r="Q1921" i="14"/>
  <c r="R1921" i="14"/>
  <c r="CO1921" i="4" s="1"/>
  <c r="S1921" i="14"/>
  <c r="T1921" i="14"/>
  <c r="B1922" i="14"/>
  <c r="A1922" i="14" s="1"/>
  <c r="C1922" i="14"/>
  <c r="D1922" i="14"/>
  <c r="E1922" i="14"/>
  <c r="H1922" i="14" s="1"/>
  <c r="F1922" i="14"/>
  <c r="G1922" i="14"/>
  <c r="M1922" i="14"/>
  <c r="Q1922" i="14"/>
  <c r="R1922" i="14"/>
  <c r="CO1922" i="4" s="1"/>
  <c r="S1922" i="14"/>
  <c r="T1922" i="14"/>
  <c r="B1923" i="14"/>
  <c r="A1923" i="14" s="1"/>
  <c r="C1923" i="14"/>
  <c r="D1923" i="14"/>
  <c r="E1923" i="14"/>
  <c r="H1923" i="14" s="1"/>
  <c r="F1923" i="14"/>
  <c r="G1923" i="14"/>
  <c r="M1923" i="14"/>
  <c r="Q1923" i="14"/>
  <c r="R1923" i="14"/>
  <c r="CO1923" i="4" s="1"/>
  <c r="S1923" i="14"/>
  <c r="T1923" i="14"/>
  <c r="B1924" i="14"/>
  <c r="A1924" i="14" s="1"/>
  <c r="C1924" i="14"/>
  <c r="D1924" i="14"/>
  <c r="E1924" i="14"/>
  <c r="H1924" i="14" s="1"/>
  <c r="F1924" i="14"/>
  <c r="G1924" i="14"/>
  <c r="M1924" i="14"/>
  <c r="Q1924" i="14"/>
  <c r="R1924" i="14"/>
  <c r="CO1924" i="4" s="1"/>
  <c r="S1924" i="14"/>
  <c r="T1924" i="14"/>
  <c r="B1925" i="14"/>
  <c r="A1925" i="14" s="1"/>
  <c r="C1925" i="14"/>
  <c r="D1925" i="14"/>
  <c r="E1925" i="14"/>
  <c r="H1925" i="14" s="1"/>
  <c r="F1925" i="14"/>
  <c r="G1925" i="14"/>
  <c r="M1925" i="14"/>
  <c r="Q1925" i="14"/>
  <c r="R1925" i="14"/>
  <c r="CO1925" i="4" s="1"/>
  <c r="S1925" i="14"/>
  <c r="T1925" i="14"/>
  <c r="B1926" i="14"/>
  <c r="A1926" i="14" s="1"/>
  <c r="C1926" i="14"/>
  <c r="D1926" i="14"/>
  <c r="E1926" i="14"/>
  <c r="H1926" i="14" s="1"/>
  <c r="F1926" i="14"/>
  <c r="G1926" i="14"/>
  <c r="M1926" i="14"/>
  <c r="Q1926" i="14"/>
  <c r="R1926" i="14"/>
  <c r="CO1926" i="4" s="1"/>
  <c r="S1926" i="14"/>
  <c r="T1926" i="14"/>
  <c r="B1927" i="14"/>
  <c r="A1927" i="14" s="1"/>
  <c r="C1927" i="14"/>
  <c r="D1927" i="14"/>
  <c r="E1927" i="14"/>
  <c r="H1927" i="14" s="1"/>
  <c r="F1927" i="14"/>
  <c r="G1927" i="14"/>
  <c r="M1927" i="14"/>
  <c r="Q1927" i="14"/>
  <c r="R1927" i="14"/>
  <c r="CO1927" i="4" s="1"/>
  <c r="S1927" i="14"/>
  <c r="T1927" i="14"/>
  <c r="B1928" i="14"/>
  <c r="A1928" i="14" s="1"/>
  <c r="C1928" i="14"/>
  <c r="D1928" i="14"/>
  <c r="E1928" i="14"/>
  <c r="H1928" i="14" s="1"/>
  <c r="F1928" i="14"/>
  <c r="G1928" i="14"/>
  <c r="M1928" i="14"/>
  <c r="Q1928" i="14"/>
  <c r="R1928" i="14"/>
  <c r="CO1928" i="4" s="1"/>
  <c r="S1928" i="14"/>
  <c r="T1928" i="14"/>
  <c r="B1929" i="14"/>
  <c r="A1929" i="14" s="1"/>
  <c r="C1929" i="14"/>
  <c r="D1929" i="14"/>
  <c r="E1929" i="14"/>
  <c r="F1929" i="14"/>
  <c r="G1929" i="14"/>
  <c r="M1929" i="14"/>
  <c r="Q1929" i="14"/>
  <c r="R1929" i="14"/>
  <c r="CO1929" i="4" s="1"/>
  <c r="S1929" i="14"/>
  <c r="T1929" i="14"/>
  <c r="B1930" i="14"/>
  <c r="A1930" i="14" s="1"/>
  <c r="C1930" i="14"/>
  <c r="D1930" i="14"/>
  <c r="E1930" i="14"/>
  <c r="F1930" i="14"/>
  <c r="G1930" i="14"/>
  <c r="M1930" i="14"/>
  <c r="Q1930" i="14"/>
  <c r="R1930" i="14"/>
  <c r="CO1930" i="4" s="1"/>
  <c r="S1930" i="14"/>
  <c r="T1930" i="14"/>
  <c r="B1931" i="14"/>
  <c r="A1931" i="14" s="1"/>
  <c r="C1931" i="14"/>
  <c r="D1931" i="14"/>
  <c r="E1931" i="14"/>
  <c r="H1931" i="14" s="1"/>
  <c r="F1931" i="14"/>
  <c r="G1931" i="14"/>
  <c r="M1931" i="14"/>
  <c r="Q1931" i="14"/>
  <c r="R1931" i="14"/>
  <c r="CO1931" i="4" s="1"/>
  <c r="S1931" i="14"/>
  <c r="T1931" i="14"/>
  <c r="B1932" i="14"/>
  <c r="A1932" i="14" s="1"/>
  <c r="C1932" i="14"/>
  <c r="D1932" i="14"/>
  <c r="E1932" i="14"/>
  <c r="F1932" i="14"/>
  <c r="G1932" i="14"/>
  <c r="M1932" i="14"/>
  <c r="Q1932" i="14"/>
  <c r="R1932" i="14"/>
  <c r="CO1932" i="4" s="1"/>
  <c r="S1932" i="14"/>
  <c r="T1932" i="14"/>
  <c r="B1933" i="14"/>
  <c r="A1933" i="14" s="1"/>
  <c r="C1933" i="14"/>
  <c r="D1933" i="14"/>
  <c r="E1933" i="14"/>
  <c r="H1933" i="14" s="1"/>
  <c r="F1933" i="14"/>
  <c r="G1933" i="14"/>
  <c r="M1933" i="14"/>
  <c r="Q1933" i="14"/>
  <c r="R1933" i="14"/>
  <c r="CO1933" i="4" s="1"/>
  <c r="S1933" i="14"/>
  <c r="T1933" i="14"/>
  <c r="B1934" i="14"/>
  <c r="A1934" i="14" s="1"/>
  <c r="C1934" i="14"/>
  <c r="D1934" i="14"/>
  <c r="E1934" i="14"/>
  <c r="H1934" i="14" s="1"/>
  <c r="F1934" i="14"/>
  <c r="G1934" i="14"/>
  <c r="M1934" i="14"/>
  <c r="Q1934" i="14"/>
  <c r="R1934" i="14"/>
  <c r="CO1934" i="4" s="1"/>
  <c r="S1934" i="14"/>
  <c r="T1934" i="14"/>
  <c r="B1935" i="14"/>
  <c r="A1935" i="14" s="1"/>
  <c r="C1935" i="14"/>
  <c r="D1935" i="14"/>
  <c r="E1935" i="14"/>
  <c r="H1935" i="14" s="1"/>
  <c r="F1935" i="14"/>
  <c r="G1935" i="14"/>
  <c r="M1935" i="14"/>
  <c r="Q1935" i="14"/>
  <c r="R1935" i="14"/>
  <c r="CO1935" i="4" s="1"/>
  <c r="S1935" i="14"/>
  <c r="T1935" i="14"/>
  <c r="B1936" i="14"/>
  <c r="A1936" i="14" s="1"/>
  <c r="C1936" i="14"/>
  <c r="D1936" i="14"/>
  <c r="E1936" i="14"/>
  <c r="H1936" i="14" s="1"/>
  <c r="F1936" i="14"/>
  <c r="G1936" i="14"/>
  <c r="M1936" i="14"/>
  <c r="Q1936" i="14"/>
  <c r="R1936" i="14"/>
  <c r="CO1936" i="4" s="1"/>
  <c r="S1936" i="14"/>
  <c r="T1936" i="14"/>
  <c r="B1937" i="14"/>
  <c r="A1937" i="14" s="1"/>
  <c r="C1937" i="14"/>
  <c r="D1937" i="14"/>
  <c r="E1937" i="14"/>
  <c r="H1937" i="14" s="1"/>
  <c r="F1937" i="14"/>
  <c r="G1937" i="14"/>
  <c r="M1937" i="14"/>
  <c r="Q1937" i="14"/>
  <c r="R1937" i="14"/>
  <c r="CO1937" i="4" s="1"/>
  <c r="S1937" i="14"/>
  <c r="T1937" i="14"/>
  <c r="B1938" i="14"/>
  <c r="A1938" i="14" s="1"/>
  <c r="C1938" i="14"/>
  <c r="D1938" i="14"/>
  <c r="E1938" i="14"/>
  <c r="H1938" i="14" s="1"/>
  <c r="F1938" i="14"/>
  <c r="G1938" i="14"/>
  <c r="M1938" i="14"/>
  <c r="Q1938" i="14"/>
  <c r="R1938" i="14"/>
  <c r="CO1938" i="4" s="1"/>
  <c r="S1938" i="14"/>
  <c r="T1938" i="14"/>
  <c r="B1939" i="14"/>
  <c r="A1939" i="14" s="1"/>
  <c r="C1939" i="14"/>
  <c r="D1939" i="14"/>
  <c r="E1939" i="14"/>
  <c r="F1939" i="14"/>
  <c r="G1939" i="14"/>
  <c r="M1939" i="14"/>
  <c r="Q1939" i="14"/>
  <c r="R1939" i="14"/>
  <c r="CO1939" i="4" s="1"/>
  <c r="S1939" i="14"/>
  <c r="T1939" i="14"/>
  <c r="B1940" i="14"/>
  <c r="A1940" i="14" s="1"/>
  <c r="C1940" i="14"/>
  <c r="D1940" i="14"/>
  <c r="E1940" i="14"/>
  <c r="H1940" i="14" s="1"/>
  <c r="F1940" i="14"/>
  <c r="G1940" i="14"/>
  <c r="M1940" i="14"/>
  <c r="Q1940" i="14"/>
  <c r="R1940" i="14"/>
  <c r="CO1940" i="4" s="1"/>
  <c r="S1940" i="14"/>
  <c r="T1940" i="14"/>
  <c r="B1941" i="14"/>
  <c r="A1941" i="14" s="1"/>
  <c r="C1941" i="14"/>
  <c r="D1941" i="14"/>
  <c r="E1941" i="14"/>
  <c r="F1941" i="14"/>
  <c r="G1941" i="14"/>
  <c r="M1941" i="14"/>
  <c r="Q1941" i="14"/>
  <c r="R1941" i="14"/>
  <c r="CO1941" i="4" s="1"/>
  <c r="S1941" i="14"/>
  <c r="T1941" i="14"/>
  <c r="B1942" i="14"/>
  <c r="A1942" i="14" s="1"/>
  <c r="C1942" i="14"/>
  <c r="D1942" i="14"/>
  <c r="E1942" i="14"/>
  <c r="H1942" i="14" s="1"/>
  <c r="F1942" i="14"/>
  <c r="G1942" i="14"/>
  <c r="M1942" i="14"/>
  <c r="Q1942" i="14"/>
  <c r="R1942" i="14"/>
  <c r="CO1942" i="4" s="1"/>
  <c r="S1942" i="14"/>
  <c r="T1942" i="14"/>
  <c r="B1943" i="14"/>
  <c r="A1943" i="14" s="1"/>
  <c r="C1943" i="14"/>
  <c r="D1943" i="14"/>
  <c r="E1943" i="14"/>
  <c r="H1943" i="14" s="1"/>
  <c r="F1943" i="14"/>
  <c r="G1943" i="14"/>
  <c r="M1943" i="14"/>
  <c r="Q1943" i="14"/>
  <c r="R1943" i="14"/>
  <c r="CO1943" i="4" s="1"/>
  <c r="S1943" i="14"/>
  <c r="T1943" i="14"/>
  <c r="B1944" i="14"/>
  <c r="A1944" i="14" s="1"/>
  <c r="C1944" i="14"/>
  <c r="D1944" i="14"/>
  <c r="E1944" i="14"/>
  <c r="H1944" i="14" s="1"/>
  <c r="F1944" i="14"/>
  <c r="G1944" i="14"/>
  <c r="M1944" i="14"/>
  <c r="Q1944" i="14"/>
  <c r="R1944" i="14"/>
  <c r="CO1944" i="4" s="1"/>
  <c r="S1944" i="14"/>
  <c r="T1944" i="14"/>
  <c r="B1945" i="14"/>
  <c r="A1945" i="14" s="1"/>
  <c r="C1945" i="14"/>
  <c r="D1945" i="14"/>
  <c r="E1945" i="14"/>
  <c r="H1945" i="14" s="1"/>
  <c r="F1945" i="14"/>
  <c r="G1945" i="14"/>
  <c r="M1945" i="14"/>
  <c r="Q1945" i="14"/>
  <c r="R1945" i="14"/>
  <c r="CO1945" i="4" s="1"/>
  <c r="S1945" i="14"/>
  <c r="T1945" i="14"/>
  <c r="B1946" i="14"/>
  <c r="A1946" i="14" s="1"/>
  <c r="C1946" i="14"/>
  <c r="D1946" i="14"/>
  <c r="E1946" i="14"/>
  <c r="H1946" i="14" s="1"/>
  <c r="F1946" i="14"/>
  <c r="G1946" i="14"/>
  <c r="M1946" i="14"/>
  <c r="Q1946" i="14"/>
  <c r="R1946" i="14"/>
  <c r="CO1946" i="4" s="1"/>
  <c r="S1946" i="14"/>
  <c r="T1946" i="14"/>
  <c r="B1947" i="14"/>
  <c r="A1947" i="14" s="1"/>
  <c r="C1947" i="14"/>
  <c r="D1947" i="14"/>
  <c r="E1947" i="14"/>
  <c r="H1947" i="14" s="1"/>
  <c r="F1947" i="14"/>
  <c r="G1947" i="14"/>
  <c r="M1947" i="14"/>
  <c r="Q1947" i="14"/>
  <c r="R1947" i="14"/>
  <c r="CO1947" i="4" s="1"/>
  <c r="S1947" i="14"/>
  <c r="T1947" i="14"/>
  <c r="B1948" i="14"/>
  <c r="A1948" i="14" s="1"/>
  <c r="C1948" i="14"/>
  <c r="D1948" i="14"/>
  <c r="E1948" i="14"/>
  <c r="F1948" i="14"/>
  <c r="G1948" i="14"/>
  <c r="M1948" i="14"/>
  <c r="Q1948" i="14"/>
  <c r="R1948" i="14"/>
  <c r="CO1948" i="4" s="1"/>
  <c r="S1948" i="14"/>
  <c r="T1948" i="14"/>
  <c r="B1949" i="14"/>
  <c r="A1949" i="14" s="1"/>
  <c r="C1949" i="14"/>
  <c r="D1949" i="14"/>
  <c r="E1949" i="14"/>
  <c r="H1949" i="14" s="1"/>
  <c r="F1949" i="14"/>
  <c r="G1949" i="14"/>
  <c r="M1949" i="14"/>
  <c r="Q1949" i="14"/>
  <c r="R1949" i="14"/>
  <c r="CO1949" i="4" s="1"/>
  <c r="S1949" i="14"/>
  <c r="T1949" i="14"/>
  <c r="B1950" i="14"/>
  <c r="A1950" i="14" s="1"/>
  <c r="C1950" i="14"/>
  <c r="D1950" i="14"/>
  <c r="E1950" i="14"/>
  <c r="F1950" i="14"/>
  <c r="G1950" i="14"/>
  <c r="M1950" i="14"/>
  <c r="Q1950" i="14"/>
  <c r="P1950" i="14" s="1"/>
  <c r="R1950" i="14"/>
  <c r="S1950" i="14"/>
  <c r="T1950" i="14"/>
  <c r="A1951" i="14"/>
  <c r="B1951" i="14"/>
  <c r="C1951" i="14"/>
  <c r="D1951" i="14"/>
  <c r="E1951" i="14"/>
  <c r="H1951" i="14" s="1"/>
  <c r="F1951" i="14"/>
  <c r="G1951" i="14"/>
  <c r="M1951" i="14"/>
  <c r="Q1951" i="14"/>
  <c r="P1951" i="14" s="1"/>
  <c r="R1951" i="14"/>
  <c r="S1951" i="14"/>
  <c r="T1951" i="14"/>
  <c r="A1952" i="14"/>
  <c r="B1952" i="14"/>
  <c r="C1952" i="14"/>
  <c r="D1952" i="14"/>
  <c r="E1952" i="14"/>
  <c r="H1952" i="14" s="1"/>
  <c r="F1952" i="14"/>
  <c r="G1952" i="14"/>
  <c r="M1952" i="14"/>
  <c r="Q1952" i="14"/>
  <c r="P1952" i="14" s="1"/>
  <c r="R1952" i="14"/>
  <c r="S1952" i="14"/>
  <c r="T1952" i="14"/>
  <c r="A1953" i="14"/>
  <c r="B1953" i="14"/>
  <c r="C1953" i="14"/>
  <c r="D1953" i="14"/>
  <c r="E1953" i="14"/>
  <c r="H1953" i="14" s="1"/>
  <c r="F1953" i="14"/>
  <c r="G1953" i="14"/>
  <c r="M1953" i="14"/>
  <c r="Q1953" i="14"/>
  <c r="P1953" i="14" s="1"/>
  <c r="R1953" i="14"/>
  <c r="S1953" i="14"/>
  <c r="T1953" i="14"/>
  <c r="A1954" i="14"/>
  <c r="B1954" i="14"/>
  <c r="C1954" i="14"/>
  <c r="D1954" i="14"/>
  <c r="E1954" i="14"/>
  <c r="H1954" i="14" s="1"/>
  <c r="F1954" i="14"/>
  <c r="G1954" i="14"/>
  <c r="M1954" i="14"/>
  <c r="Q1954" i="14"/>
  <c r="P1954" i="14" s="1"/>
  <c r="R1954" i="14"/>
  <c r="S1954" i="14"/>
  <c r="T1954" i="14"/>
  <c r="A1955" i="14"/>
  <c r="B1955" i="14"/>
  <c r="C1955" i="14"/>
  <c r="D1955" i="14"/>
  <c r="E1955" i="14"/>
  <c r="H1955" i="14" s="1"/>
  <c r="F1955" i="14"/>
  <c r="G1955" i="14"/>
  <c r="M1955" i="14"/>
  <c r="Q1955" i="14"/>
  <c r="P1955" i="14" s="1"/>
  <c r="R1955" i="14"/>
  <c r="S1955" i="14"/>
  <c r="T1955" i="14"/>
  <c r="A1956" i="14"/>
  <c r="B1956" i="14"/>
  <c r="C1956" i="14"/>
  <c r="D1956" i="14"/>
  <c r="E1956" i="14"/>
  <c r="H1956" i="14" s="1"/>
  <c r="F1956" i="14"/>
  <c r="G1956" i="14"/>
  <c r="M1956" i="14"/>
  <c r="Q1956" i="14"/>
  <c r="P1956" i="14" s="1"/>
  <c r="R1956" i="14"/>
  <c r="S1956" i="14"/>
  <c r="T1956" i="14"/>
  <c r="A1957" i="14"/>
  <c r="B1957" i="14"/>
  <c r="C1957" i="14"/>
  <c r="D1957" i="14"/>
  <c r="E1957" i="14"/>
  <c r="H1957" i="14" s="1"/>
  <c r="F1957" i="14"/>
  <c r="G1957" i="14"/>
  <c r="M1957" i="14"/>
  <c r="Q1957" i="14"/>
  <c r="P1957" i="14" s="1"/>
  <c r="R1957" i="14"/>
  <c r="S1957" i="14"/>
  <c r="T1957" i="14"/>
  <c r="A1958" i="14"/>
  <c r="B1958" i="14"/>
  <c r="C1958" i="14"/>
  <c r="D1958" i="14"/>
  <c r="E1958" i="14"/>
  <c r="F1958" i="14"/>
  <c r="G1958" i="14"/>
  <c r="M1958" i="14"/>
  <c r="Q1958" i="14"/>
  <c r="P1958" i="14" s="1"/>
  <c r="R1958" i="14"/>
  <c r="S1958" i="14"/>
  <c r="T1958" i="14"/>
  <c r="A1959" i="14"/>
  <c r="B1959" i="14"/>
  <c r="C1959" i="14"/>
  <c r="D1959" i="14"/>
  <c r="E1959" i="14"/>
  <c r="H1959" i="14" s="1"/>
  <c r="F1959" i="14"/>
  <c r="G1959" i="14"/>
  <c r="M1959" i="14"/>
  <c r="Q1959" i="14"/>
  <c r="P1959" i="14" s="1"/>
  <c r="R1959" i="14"/>
  <c r="S1959" i="14"/>
  <c r="T1959" i="14"/>
  <c r="A1960" i="14"/>
  <c r="B1960" i="14"/>
  <c r="C1960" i="14"/>
  <c r="D1960" i="14"/>
  <c r="E1960" i="14"/>
  <c r="H1960" i="14" s="1"/>
  <c r="F1960" i="14"/>
  <c r="G1960" i="14"/>
  <c r="M1960" i="14"/>
  <c r="Q1960" i="14"/>
  <c r="P1960" i="14" s="1"/>
  <c r="R1960" i="14"/>
  <c r="S1960" i="14"/>
  <c r="T1960" i="14"/>
  <c r="A1961" i="14"/>
  <c r="B1961" i="14"/>
  <c r="C1961" i="14"/>
  <c r="D1961" i="14"/>
  <c r="E1961" i="14"/>
  <c r="H1961" i="14" s="1"/>
  <c r="F1961" i="14"/>
  <c r="G1961" i="14"/>
  <c r="M1961" i="14"/>
  <c r="Q1961" i="14"/>
  <c r="P1961" i="14" s="1"/>
  <c r="R1961" i="14"/>
  <c r="S1961" i="14"/>
  <c r="T1961" i="14"/>
  <c r="A1962" i="14"/>
  <c r="B1962" i="14"/>
  <c r="C1962" i="14"/>
  <c r="D1962" i="14"/>
  <c r="E1962" i="14"/>
  <c r="L1962" i="14" s="1"/>
  <c r="F1962" i="14"/>
  <c r="G1962" i="14"/>
  <c r="M1962" i="14"/>
  <c r="Q1962" i="14"/>
  <c r="P1962" i="14" s="1"/>
  <c r="R1962" i="14"/>
  <c r="S1962" i="14"/>
  <c r="T1962" i="14"/>
  <c r="A1963" i="14"/>
  <c r="B1963" i="14"/>
  <c r="C1963" i="14"/>
  <c r="D1963" i="14"/>
  <c r="E1963" i="14"/>
  <c r="H1963" i="14" s="1"/>
  <c r="F1963" i="14"/>
  <c r="G1963" i="14"/>
  <c r="M1963" i="14"/>
  <c r="Q1963" i="14"/>
  <c r="P1963" i="14" s="1"/>
  <c r="R1963" i="14"/>
  <c r="S1963" i="14"/>
  <c r="T1963" i="14"/>
  <c r="A1964" i="14"/>
  <c r="B1964" i="14"/>
  <c r="C1964" i="14"/>
  <c r="D1964" i="14"/>
  <c r="E1964" i="14"/>
  <c r="I1964" i="14" s="1"/>
  <c r="F1964" i="14"/>
  <c r="G1964" i="14"/>
  <c r="M1964" i="14"/>
  <c r="Q1964" i="14"/>
  <c r="P1964" i="14" s="1"/>
  <c r="R1964" i="14"/>
  <c r="S1964" i="14"/>
  <c r="T1964" i="14"/>
  <c r="A1965" i="14"/>
  <c r="B1965" i="14"/>
  <c r="C1965" i="14"/>
  <c r="D1965" i="14"/>
  <c r="E1965" i="14"/>
  <c r="H1965" i="14" s="1"/>
  <c r="F1965" i="14"/>
  <c r="G1965" i="14"/>
  <c r="M1965" i="14"/>
  <c r="Q1965" i="14"/>
  <c r="P1965" i="14" s="1"/>
  <c r="R1965" i="14"/>
  <c r="S1965" i="14"/>
  <c r="T1965" i="14"/>
  <c r="A1966" i="14"/>
  <c r="B1966" i="14"/>
  <c r="C1966" i="14"/>
  <c r="D1966" i="14"/>
  <c r="E1966" i="14"/>
  <c r="H1966" i="14" s="1"/>
  <c r="F1966" i="14"/>
  <c r="G1966" i="14"/>
  <c r="M1966" i="14"/>
  <c r="Q1966" i="14"/>
  <c r="P1966" i="14" s="1"/>
  <c r="R1966" i="14"/>
  <c r="S1966" i="14"/>
  <c r="T1966" i="14"/>
  <c r="A1967" i="14"/>
  <c r="B1967" i="14"/>
  <c r="C1967" i="14"/>
  <c r="D1967" i="14"/>
  <c r="E1967" i="14"/>
  <c r="H1967" i="14" s="1"/>
  <c r="F1967" i="14"/>
  <c r="G1967" i="14"/>
  <c r="M1967" i="14"/>
  <c r="Q1967" i="14"/>
  <c r="P1967" i="14" s="1"/>
  <c r="R1967" i="14"/>
  <c r="S1967" i="14"/>
  <c r="T1967" i="14"/>
  <c r="A1968" i="14"/>
  <c r="B1968" i="14"/>
  <c r="C1968" i="14"/>
  <c r="D1968" i="14"/>
  <c r="E1968" i="14"/>
  <c r="F1968" i="14"/>
  <c r="G1968" i="14"/>
  <c r="M1968" i="14"/>
  <c r="Q1968" i="14"/>
  <c r="P1968" i="14" s="1"/>
  <c r="R1968" i="14"/>
  <c r="S1968" i="14"/>
  <c r="T1968" i="14"/>
  <c r="A1969" i="14"/>
  <c r="B1969" i="14"/>
  <c r="C1969" i="14"/>
  <c r="D1969" i="14"/>
  <c r="E1969" i="14"/>
  <c r="H1969" i="14" s="1"/>
  <c r="F1969" i="14"/>
  <c r="G1969" i="14"/>
  <c r="M1969" i="14"/>
  <c r="Q1969" i="14"/>
  <c r="P1969" i="14" s="1"/>
  <c r="R1969" i="14"/>
  <c r="S1969" i="14"/>
  <c r="T1969" i="14"/>
  <c r="A1970" i="14"/>
  <c r="B1970" i="14"/>
  <c r="C1970" i="14"/>
  <c r="D1970" i="14"/>
  <c r="E1970" i="14"/>
  <c r="H1970" i="14" s="1"/>
  <c r="F1970" i="14"/>
  <c r="G1970" i="14"/>
  <c r="M1970" i="14"/>
  <c r="Q1970" i="14"/>
  <c r="P1970" i="14" s="1"/>
  <c r="R1970" i="14"/>
  <c r="S1970" i="14"/>
  <c r="T1970" i="14"/>
  <c r="A1971" i="14"/>
  <c r="B1971" i="14"/>
  <c r="C1971" i="14"/>
  <c r="D1971" i="14"/>
  <c r="E1971" i="14"/>
  <c r="H1971" i="14" s="1"/>
  <c r="F1971" i="14"/>
  <c r="G1971" i="14"/>
  <c r="M1971" i="14"/>
  <c r="Q1971" i="14"/>
  <c r="P1971" i="14" s="1"/>
  <c r="R1971" i="14"/>
  <c r="S1971" i="14"/>
  <c r="T1971" i="14"/>
  <c r="A1972" i="14"/>
  <c r="B1972" i="14"/>
  <c r="C1972" i="14"/>
  <c r="D1972" i="14"/>
  <c r="E1972" i="14"/>
  <c r="H1972" i="14" s="1"/>
  <c r="F1972" i="14"/>
  <c r="G1972" i="14"/>
  <c r="M1972" i="14"/>
  <c r="Q1972" i="14"/>
  <c r="P1972" i="14" s="1"/>
  <c r="R1972" i="14"/>
  <c r="S1972" i="14"/>
  <c r="T1972" i="14"/>
  <c r="A1973" i="14"/>
  <c r="B1973" i="14"/>
  <c r="C1973" i="14"/>
  <c r="D1973" i="14"/>
  <c r="E1973" i="14"/>
  <c r="H1973" i="14" s="1"/>
  <c r="F1973" i="14"/>
  <c r="G1973" i="14"/>
  <c r="M1973" i="14"/>
  <c r="Q1973" i="14"/>
  <c r="P1973" i="14" s="1"/>
  <c r="R1973" i="14"/>
  <c r="S1973" i="14"/>
  <c r="T1973" i="14"/>
  <c r="A1974" i="14"/>
  <c r="B1974" i="14"/>
  <c r="C1974" i="14"/>
  <c r="D1974" i="14"/>
  <c r="E1974" i="14"/>
  <c r="H1974" i="14" s="1"/>
  <c r="F1974" i="14"/>
  <c r="G1974" i="14"/>
  <c r="M1974" i="14"/>
  <c r="Q1974" i="14"/>
  <c r="P1974" i="14" s="1"/>
  <c r="R1974" i="14"/>
  <c r="S1974" i="14"/>
  <c r="T1974" i="14"/>
  <c r="A1975" i="14"/>
  <c r="B1975" i="14"/>
  <c r="C1975" i="14"/>
  <c r="D1975" i="14"/>
  <c r="E1975" i="14"/>
  <c r="F1975" i="14"/>
  <c r="G1975" i="14"/>
  <c r="M1975" i="14"/>
  <c r="Q1975" i="14"/>
  <c r="P1975" i="14" s="1"/>
  <c r="R1975" i="14"/>
  <c r="S1975" i="14"/>
  <c r="T1975" i="14"/>
  <c r="A1976" i="14"/>
  <c r="B1976" i="14"/>
  <c r="C1976" i="14"/>
  <c r="D1976" i="14"/>
  <c r="E1976" i="14"/>
  <c r="H1976" i="14" s="1"/>
  <c r="F1976" i="14"/>
  <c r="G1976" i="14"/>
  <c r="M1976" i="14"/>
  <c r="Q1976" i="14"/>
  <c r="P1976" i="14" s="1"/>
  <c r="R1976" i="14"/>
  <c r="S1976" i="14"/>
  <c r="T1976" i="14"/>
  <c r="A1977" i="14"/>
  <c r="B1977" i="14"/>
  <c r="C1977" i="14"/>
  <c r="D1977" i="14"/>
  <c r="E1977" i="14"/>
  <c r="H1977" i="14" s="1"/>
  <c r="F1977" i="14"/>
  <c r="G1977" i="14"/>
  <c r="M1977" i="14"/>
  <c r="Q1977" i="14"/>
  <c r="P1977" i="14" s="1"/>
  <c r="R1977" i="14"/>
  <c r="S1977" i="14"/>
  <c r="T1977" i="14"/>
  <c r="A1978" i="14"/>
  <c r="B1978" i="14"/>
  <c r="C1978" i="14"/>
  <c r="D1978" i="14"/>
  <c r="E1978" i="14"/>
  <c r="F1978" i="14"/>
  <c r="G1978" i="14"/>
  <c r="M1978" i="14"/>
  <c r="Q1978" i="14"/>
  <c r="P1978" i="14" s="1"/>
  <c r="R1978" i="14"/>
  <c r="S1978" i="14"/>
  <c r="T1978" i="14"/>
  <c r="A1979" i="14"/>
  <c r="B1979" i="14"/>
  <c r="C1979" i="14"/>
  <c r="D1979" i="14"/>
  <c r="E1979" i="14"/>
  <c r="H1979" i="14" s="1"/>
  <c r="F1979" i="14"/>
  <c r="G1979" i="14"/>
  <c r="M1979" i="14"/>
  <c r="Q1979" i="14"/>
  <c r="P1979" i="14" s="1"/>
  <c r="R1979" i="14"/>
  <c r="S1979" i="14"/>
  <c r="T1979" i="14"/>
  <c r="A1980" i="14"/>
  <c r="B1980" i="14"/>
  <c r="C1980" i="14"/>
  <c r="D1980" i="14"/>
  <c r="E1980" i="14"/>
  <c r="H1980" i="14" s="1"/>
  <c r="F1980" i="14"/>
  <c r="G1980" i="14"/>
  <c r="M1980" i="14"/>
  <c r="Q1980" i="14"/>
  <c r="P1980" i="14" s="1"/>
  <c r="R1980" i="14"/>
  <c r="S1980" i="14"/>
  <c r="T1980" i="14"/>
  <c r="A1981" i="14"/>
  <c r="B1981" i="14"/>
  <c r="C1981" i="14"/>
  <c r="D1981" i="14"/>
  <c r="E1981" i="14"/>
  <c r="H1981" i="14" s="1"/>
  <c r="F1981" i="14"/>
  <c r="G1981" i="14"/>
  <c r="M1981" i="14"/>
  <c r="Q1981" i="14"/>
  <c r="P1981" i="14" s="1"/>
  <c r="R1981" i="14"/>
  <c r="S1981" i="14"/>
  <c r="T1981" i="14"/>
  <c r="A1982" i="14"/>
  <c r="B1982" i="14"/>
  <c r="C1982" i="14"/>
  <c r="D1982" i="14"/>
  <c r="E1982" i="14"/>
  <c r="H1982" i="14" s="1"/>
  <c r="F1982" i="14"/>
  <c r="G1982" i="14"/>
  <c r="M1982" i="14"/>
  <c r="Q1982" i="14"/>
  <c r="P1982" i="14" s="1"/>
  <c r="R1982" i="14"/>
  <c r="S1982" i="14"/>
  <c r="T1982" i="14"/>
  <c r="A1983" i="14"/>
  <c r="B1983" i="14"/>
  <c r="C1983" i="14"/>
  <c r="D1983" i="14"/>
  <c r="E1983" i="14"/>
  <c r="H1983" i="14" s="1"/>
  <c r="F1983" i="14"/>
  <c r="G1983" i="14"/>
  <c r="M1983" i="14"/>
  <c r="Q1983" i="14"/>
  <c r="P1983" i="14" s="1"/>
  <c r="R1983" i="14"/>
  <c r="S1983" i="14"/>
  <c r="T1983" i="14"/>
  <c r="A1984" i="14"/>
  <c r="B1984" i="14"/>
  <c r="C1984" i="14"/>
  <c r="D1984" i="14"/>
  <c r="E1984" i="14"/>
  <c r="H1984" i="14" s="1"/>
  <c r="F1984" i="14"/>
  <c r="G1984" i="14"/>
  <c r="M1984" i="14"/>
  <c r="Q1984" i="14"/>
  <c r="P1984" i="14" s="1"/>
  <c r="R1984" i="14"/>
  <c r="S1984" i="14"/>
  <c r="T1984" i="14"/>
  <c r="A1985" i="14"/>
  <c r="B1985" i="14"/>
  <c r="C1985" i="14"/>
  <c r="D1985" i="14"/>
  <c r="E1985" i="14"/>
  <c r="H1985" i="14" s="1"/>
  <c r="F1985" i="14"/>
  <c r="G1985" i="14"/>
  <c r="M1985" i="14"/>
  <c r="Q1985" i="14"/>
  <c r="P1985" i="14" s="1"/>
  <c r="R1985" i="14"/>
  <c r="S1985" i="14"/>
  <c r="T1985" i="14"/>
  <c r="A1986" i="14"/>
  <c r="B1986" i="14"/>
  <c r="C1986" i="14"/>
  <c r="D1986" i="14"/>
  <c r="E1986" i="14"/>
  <c r="H1986" i="14" s="1"/>
  <c r="F1986" i="14"/>
  <c r="G1986" i="14"/>
  <c r="M1986" i="14"/>
  <c r="Q1986" i="14"/>
  <c r="P1986" i="14" s="1"/>
  <c r="R1986" i="14"/>
  <c r="S1986" i="14"/>
  <c r="T1986" i="14"/>
  <c r="A1987" i="14"/>
  <c r="B1987" i="14"/>
  <c r="C1987" i="14"/>
  <c r="D1987" i="14"/>
  <c r="E1987" i="14"/>
  <c r="L1987" i="14" s="1"/>
  <c r="F1987" i="14"/>
  <c r="G1987" i="14"/>
  <c r="M1987" i="14"/>
  <c r="Q1987" i="14"/>
  <c r="P1987" i="14" s="1"/>
  <c r="R1987" i="14"/>
  <c r="S1987" i="14"/>
  <c r="T1987" i="14"/>
  <c r="A1988" i="14"/>
  <c r="B1988" i="14"/>
  <c r="C1988" i="14"/>
  <c r="D1988" i="14"/>
  <c r="E1988" i="14"/>
  <c r="H1988" i="14" s="1"/>
  <c r="F1988" i="14"/>
  <c r="G1988" i="14"/>
  <c r="M1988" i="14"/>
  <c r="Q1988" i="14"/>
  <c r="P1988" i="14" s="1"/>
  <c r="R1988" i="14"/>
  <c r="S1988" i="14"/>
  <c r="T1988" i="14"/>
  <c r="A1989" i="14"/>
  <c r="B1989" i="14"/>
  <c r="C1989" i="14"/>
  <c r="D1989" i="14"/>
  <c r="E1989" i="14"/>
  <c r="H1989" i="14" s="1"/>
  <c r="F1989" i="14"/>
  <c r="G1989" i="14"/>
  <c r="M1989" i="14"/>
  <c r="Q1989" i="14"/>
  <c r="P1989" i="14" s="1"/>
  <c r="R1989" i="14"/>
  <c r="S1989" i="14"/>
  <c r="T1989" i="14"/>
  <c r="A1990" i="14"/>
  <c r="B1990" i="14"/>
  <c r="C1990" i="14"/>
  <c r="D1990" i="14"/>
  <c r="E1990" i="14"/>
  <c r="L1990" i="14" s="1"/>
  <c r="F1990" i="14"/>
  <c r="G1990" i="14"/>
  <c r="M1990" i="14"/>
  <c r="Q1990" i="14"/>
  <c r="P1990" i="14" s="1"/>
  <c r="R1990" i="14"/>
  <c r="S1990" i="14"/>
  <c r="T1990" i="14"/>
  <c r="A1991" i="14"/>
  <c r="B1991" i="14"/>
  <c r="C1991" i="14"/>
  <c r="D1991" i="14"/>
  <c r="E1991" i="14"/>
  <c r="L1991" i="14" s="1"/>
  <c r="F1991" i="14"/>
  <c r="G1991" i="14"/>
  <c r="M1991" i="14"/>
  <c r="Q1991" i="14"/>
  <c r="P1991" i="14" s="1"/>
  <c r="R1991" i="14"/>
  <c r="S1991" i="14"/>
  <c r="T1991" i="14"/>
  <c r="A1992" i="14"/>
  <c r="B1992" i="14"/>
  <c r="C1992" i="14"/>
  <c r="D1992" i="14"/>
  <c r="E1992" i="14"/>
  <c r="H1992" i="14" s="1"/>
  <c r="F1992" i="14"/>
  <c r="G1992" i="14"/>
  <c r="M1992" i="14"/>
  <c r="Q1992" i="14"/>
  <c r="P1992" i="14" s="1"/>
  <c r="R1992" i="14"/>
  <c r="S1992" i="14"/>
  <c r="T1992" i="14"/>
  <c r="A1993" i="14"/>
  <c r="B1993" i="14"/>
  <c r="C1993" i="14"/>
  <c r="D1993" i="14"/>
  <c r="E1993" i="14"/>
  <c r="F1993" i="14"/>
  <c r="G1993" i="14"/>
  <c r="M1993" i="14"/>
  <c r="Q1993" i="14"/>
  <c r="P1993" i="14" s="1"/>
  <c r="R1993" i="14"/>
  <c r="S1993" i="14"/>
  <c r="T1993" i="14"/>
  <c r="A1994" i="14"/>
  <c r="B1994" i="14"/>
  <c r="C1994" i="14"/>
  <c r="D1994" i="14"/>
  <c r="E1994" i="14"/>
  <c r="I1994" i="14" s="1"/>
  <c r="F1994" i="14"/>
  <c r="G1994" i="14"/>
  <c r="M1994" i="14"/>
  <c r="Q1994" i="14"/>
  <c r="P1994" i="14" s="1"/>
  <c r="R1994" i="14"/>
  <c r="S1994" i="14"/>
  <c r="T1994" i="14"/>
  <c r="A1995" i="14"/>
  <c r="B1995" i="14"/>
  <c r="C1995" i="14"/>
  <c r="D1995" i="14"/>
  <c r="E1995" i="14"/>
  <c r="H1995" i="14" s="1"/>
  <c r="F1995" i="14"/>
  <c r="G1995" i="14"/>
  <c r="M1995" i="14"/>
  <c r="Q1995" i="14"/>
  <c r="P1995" i="14" s="1"/>
  <c r="R1995" i="14"/>
  <c r="S1995" i="14"/>
  <c r="T1995" i="14"/>
  <c r="A1996" i="14"/>
  <c r="B1996" i="14"/>
  <c r="C1996" i="14"/>
  <c r="D1996" i="14"/>
  <c r="E1996" i="14"/>
  <c r="H1996" i="14" s="1"/>
  <c r="F1996" i="14"/>
  <c r="G1996" i="14"/>
  <c r="M1996" i="14"/>
  <c r="Q1996" i="14"/>
  <c r="P1996" i="14" s="1"/>
  <c r="R1996" i="14"/>
  <c r="S1996" i="14"/>
  <c r="T1996" i="14"/>
  <c r="A1997" i="14"/>
  <c r="B1997" i="14"/>
  <c r="C1997" i="14"/>
  <c r="D1997" i="14"/>
  <c r="E1997" i="14"/>
  <c r="L1997" i="14" s="1"/>
  <c r="F1997" i="14"/>
  <c r="G1997" i="14"/>
  <c r="M1997" i="14"/>
  <c r="Q1997" i="14"/>
  <c r="P1997" i="14" s="1"/>
  <c r="R1997" i="14"/>
  <c r="S1997" i="14"/>
  <c r="T1997" i="14"/>
  <c r="A1998" i="14"/>
  <c r="B1998" i="14"/>
  <c r="C1998" i="14"/>
  <c r="D1998" i="14"/>
  <c r="E1998" i="14"/>
  <c r="L1998" i="14" s="1"/>
  <c r="F1998" i="14"/>
  <c r="G1998" i="14"/>
  <c r="M1998" i="14"/>
  <c r="Q1998" i="14"/>
  <c r="P1998" i="14" s="1"/>
  <c r="R1998" i="14"/>
  <c r="S1998" i="14"/>
  <c r="T1998" i="14"/>
  <c r="A1999" i="14"/>
  <c r="B1999" i="14"/>
  <c r="C1999" i="14"/>
  <c r="D1999" i="14"/>
  <c r="E1999" i="14"/>
  <c r="H1999" i="14" s="1"/>
  <c r="F1999" i="14"/>
  <c r="G1999" i="14"/>
  <c r="M1999" i="14"/>
  <c r="Q1999" i="14"/>
  <c r="P1999" i="14" s="1"/>
  <c r="R1999" i="14"/>
  <c r="S1999" i="14"/>
  <c r="T1999" i="14"/>
  <c r="A2000" i="14"/>
  <c r="B2000" i="14"/>
  <c r="C2000" i="14"/>
  <c r="D2000" i="14"/>
  <c r="E2000" i="14"/>
  <c r="H2000" i="14" s="1"/>
  <c r="F2000" i="14"/>
  <c r="G2000" i="14"/>
  <c r="M2000" i="14"/>
  <c r="Q2000" i="14"/>
  <c r="P2000" i="14" s="1"/>
  <c r="R2000" i="14"/>
  <c r="S2000" i="14"/>
  <c r="T2000" i="14"/>
  <c r="A2001" i="14"/>
  <c r="B2001" i="14"/>
  <c r="C2001" i="14"/>
  <c r="D2001" i="14"/>
  <c r="E2001" i="14"/>
  <c r="H2001" i="14" s="1"/>
  <c r="F2001" i="14"/>
  <c r="G2001" i="14"/>
  <c r="M2001" i="14"/>
  <c r="Q2001" i="14"/>
  <c r="P2001" i="14" s="1"/>
  <c r="R2001" i="14"/>
  <c r="S2001" i="14"/>
  <c r="T2001" i="14"/>
  <c r="D8" i="14"/>
  <c r="D9" i="14"/>
  <c r="D10" i="14"/>
  <c r="D11" i="14"/>
  <c r="D12" i="14"/>
  <c r="D13" i="14"/>
  <c r="D14" i="14"/>
  <c r="D15" i="14"/>
  <c r="D16" i="14"/>
  <c r="D17" i="14"/>
  <c r="D18" i="14"/>
  <c r="D19" i="14"/>
  <c r="D20" i="14"/>
  <c r="D21" i="14"/>
  <c r="D22" i="14"/>
  <c r="D23" i="14"/>
  <c r="D24" i="14"/>
  <c r="D25" i="14"/>
  <c r="D26" i="14"/>
  <c r="D27" i="14"/>
  <c r="D28" i="14"/>
  <c r="D29" i="14"/>
  <c r="D30" i="14"/>
  <c r="D31" i="14"/>
  <c r="D32" i="14"/>
  <c r="D33" i="14"/>
  <c r="D34" i="14"/>
  <c r="D35" i="14"/>
  <c r="D36" i="14"/>
  <c r="D37" i="14"/>
  <c r="D38" i="14"/>
  <c r="D39" i="14"/>
  <c r="D40" i="14"/>
  <c r="D41" i="14"/>
  <c r="D42" i="14"/>
  <c r="D43" i="14"/>
  <c r="D44" i="14"/>
  <c r="D45" i="14"/>
  <c r="D46" i="14"/>
  <c r="D47" i="14"/>
  <c r="D48" i="14"/>
  <c r="D49" i="14"/>
  <c r="D50" i="14"/>
  <c r="D51" i="14"/>
  <c r="D52" i="14"/>
  <c r="D53" i="14"/>
  <c r="D54" i="14"/>
  <c r="D55" i="14"/>
  <c r="D56" i="14"/>
  <c r="D57" i="14"/>
  <c r="D58" i="14"/>
  <c r="D59" i="14"/>
  <c r="D60" i="14"/>
  <c r="D61" i="14"/>
  <c r="D62" i="14"/>
  <c r="D63" i="14"/>
  <c r="D64" i="14"/>
  <c r="D65" i="14"/>
  <c r="D66" i="14"/>
  <c r="D67" i="14"/>
  <c r="D68" i="14"/>
  <c r="D69" i="14"/>
  <c r="D70" i="14"/>
  <c r="D71" i="14"/>
  <c r="D72" i="14"/>
  <c r="D73" i="14"/>
  <c r="D74" i="14"/>
  <c r="D75" i="14"/>
  <c r="D76" i="14"/>
  <c r="D77" i="14"/>
  <c r="D78" i="14"/>
  <c r="D79" i="14"/>
  <c r="D80" i="14"/>
  <c r="D81" i="14"/>
  <c r="D82" i="14"/>
  <c r="D83" i="14"/>
  <c r="D84" i="14"/>
  <c r="D85" i="14"/>
  <c r="D86" i="14"/>
  <c r="D87" i="14"/>
  <c r="D88" i="14"/>
  <c r="D89" i="14"/>
  <c r="D90" i="14"/>
  <c r="D91" i="14"/>
  <c r="D92" i="14"/>
  <c r="D93" i="14"/>
  <c r="D94" i="14"/>
  <c r="D95" i="14"/>
  <c r="D96" i="14"/>
  <c r="D97" i="14"/>
  <c r="D98" i="14"/>
  <c r="D99" i="14"/>
  <c r="D100" i="14"/>
  <c r="D101" i="14"/>
  <c r="D102" i="14"/>
  <c r="D103" i="14"/>
  <c r="D104" i="14"/>
  <c r="D105" i="14"/>
  <c r="D106" i="14"/>
  <c r="D107" i="14"/>
  <c r="D108" i="14"/>
  <c r="D109" i="14"/>
  <c r="D110" i="14"/>
  <c r="D111" i="14"/>
  <c r="D112" i="14"/>
  <c r="D113" i="14"/>
  <c r="D114" i="14"/>
  <c r="D115" i="14"/>
  <c r="D116" i="14"/>
  <c r="D117" i="14"/>
  <c r="D118" i="14"/>
  <c r="D119" i="14"/>
  <c r="D120" i="14"/>
  <c r="D121" i="14"/>
  <c r="D122" i="14"/>
  <c r="D123" i="14"/>
  <c r="D124" i="14"/>
  <c r="D125" i="14"/>
  <c r="D126" i="14"/>
  <c r="D127" i="14"/>
  <c r="D128" i="14"/>
  <c r="D129" i="14"/>
  <c r="D130" i="14"/>
  <c r="D131" i="14"/>
  <c r="D132" i="14"/>
  <c r="D133" i="14"/>
  <c r="D134" i="14"/>
  <c r="D135" i="14"/>
  <c r="D136" i="14"/>
  <c r="D137" i="14"/>
  <c r="D138" i="14"/>
  <c r="D139" i="14"/>
  <c r="D140" i="14"/>
  <c r="D141" i="14"/>
  <c r="D142" i="14"/>
  <c r="D143" i="14"/>
  <c r="D144" i="14"/>
  <c r="D145" i="14"/>
  <c r="D146" i="14"/>
  <c r="D147" i="14"/>
  <c r="D148" i="14"/>
  <c r="D149" i="14"/>
  <c r="D150" i="14"/>
  <c r="D151" i="14"/>
  <c r="D152" i="14"/>
  <c r="D153" i="14"/>
  <c r="D154" i="14"/>
  <c r="D155" i="14"/>
  <c r="D156" i="14"/>
  <c r="D157" i="14"/>
  <c r="D158" i="14"/>
  <c r="D159" i="14"/>
  <c r="D160" i="14"/>
  <c r="D161" i="14"/>
  <c r="D162" i="14"/>
  <c r="D163" i="14"/>
  <c r="D164" i="14"/>
  <c r="D165" i="14"/>
  <c r="D166" i="14"/>
  <c r="D167" i="14"/>
  <c r="D168" i="14"/>
  <c r="D169" i="14"/>
  <c r="D170" i="14"/>
  <c r="D171" i="14"/>
  <c r="D172" i="14"/>
  <c r="D173" i="14"/>
  <c r="D174" i="14"/>
  <c r="D175" i="14"/>
  <c r="D176" i="14"/>
  <c r="D177" i="14"/>
  <c r="D178" i="14"/>
  <c r="D179" i="14"/>
  <c r="D180" i="14"/>
  <c r="D181" i="14"/>
  <c r="D182" i="14"/>
  <c r="D183" i="14"/>
  <c r="D184" i="14"/>
  <c r="D185" i="14"/>
  <c r="D186" i="14"/>
  <c r="D187" i="14"/>
  <c r="D188" i="14"/>
  <c r="D189" i="14"/>
  <c r="D190" i="14"/>
  <c r="D191" i="14"/>
  <c r="D192" i="14"/>
  <c r="D193" i="14"/>
  <c r="D194" i="14"/>
  <c r="D195" i="14"/>
  <c r="D196" i="14"/>
  <c r="D197" i="14"/>
  <c r="D198" i="14"/>
  <c r="D199" i="14"/>
  <c r="D200" i="14"/>
  <c r="D201" i="14"/>
  <c r="D202" i="14"/>
  <c r="D203" i="14"/>
  <c r="D204" i="14"/>
  <c r="D205" i="14"/>
  <c r="D206" i="14"/>
  <c r="D207" i="14"/>
  <c r="D208" i="14"/>
  <c r="D209" i="14"/>
  <c r="D210" i="14"/>
  <c r="D211" i="14"/>
  <c r="D212" i="14"/>
  <c r="D213" i="14"/>
  <c r="D214" i="14"/>
  <c r="D215" i="14"/>
  <c r="D216" i="14"/>
  <c r="D217" i="14"/>
  <c r="D218" i="14"/>
  <c r="D219" i="14"/>
  <c r="D220" i="14"/>
  <c r="D221" i="14"/>
  <c r="D222" i="14"/>
  <c r="D223" i="14"/>
  <c r="D224" i="14"/>
  <c r="D225" i="14"/>
  <c r="D226" i="14"/>
  <c r="D227" i="14"/>
  <c r="D228" i="14"/>
  <c r="D229" i="14"/>
  <c r="D230" i="14"/>
  <c r="D231" i="14"/>
  <c r="D232" i="14"/>
  <c r="D233" i="14"/>
  <c r="D234" i="14"/>
  <c r="D235" i="14"/>
  <c r="D236" i="14"/>
  <c r="D237" i="14"/>
  <c r="D238" i="14"/>
  <c r="D239" i="14"/>
  <c r="D240" i="14"/>
  <c r="D241" i="14"/>
  <c r="D242" i="14"/>
  <c r="D243" i="14"/>
  <c r="D244" i="14"/>
  <c r="D245" i="14"/>
  <c r="D246" i="14"/>
  <c r="D247" i="14"/>
  <c r="D248" i="14"/>
  <c r="D249" i="14"/>
  <c r="D250" i="14"/>
  <c r="D251" i="14"/>
  <c r="D252" i="14"/>
  <c r="D253" i="14"/>
  <c r="D254" i="14"/>
  <c r="D255" i="14"/>
  <c r="D256" i="14"/>
  <c r="D257" i="14"/>
  <c r="D258" i="14"/>
  <c r="D259" i="14"/>
  <c r="D260" i="14"/>
  <c r="D261" i="14"/>
  <c r="D262" i="14"/>
  <c r="D263" i="14"/>
  <c r="D264" i="14"/>
  <c r="D265" i="14"/>
  <c r="D266" i="14"/>
  <c r="D267" i="14"/>
  <c r="D268" i="14"/>
  <c r="D269" i="14"/>
  <c r="D270" i="14"/>
  <c r="D271" i="14"/>
  <c r="D272" i="14"/>
  <c r="D273" i="14"/>
  <c r="D274" i="14"/>
  <c r="D275" i="14"/>
  <c r="D276" i="14"/>
  <c r="D277" i="14"/>
  <c r="D278" i="14"/>
  <c r="D279" i="14"/>
  <c r="D280" i="14"/>
  <c r="D281" i="14"/>
  <c r="D282" i="14"/>
  <c r="D283" i="14"/>
  <c r="D284" i="14"/>
  <c r="D285" i="14"/>
  <c r="D286" i="14"/>
  <c r="D287" i="14"/>
  <c r="D288" i="14"/>
  <c r="D289" i="14"/>
  <c r="D290" i="14"/>
  <c r="D291" i="14"/>
  <c r="D292" i="14"/>
  <c r="D293" i="14"/>
  <c r="D294" i="14"/>
  <c r="D295" i="14"/>
  <c r="D296" i="14"/>
  <c r="D297" i="14"/>
  <c r="D298" i="14"/>
  <c r="D299" i="14"/>
  <c r="D300" i="14"/>
  <c r="D301" i="14"/>
  <c r="D302" i="14"/>
  <c r="D303" i="14"/>
  <c r="D304" i="14"/>
  <c r="D305" i="14"/>
  <c r="D306" i="14"/>
  <c r="D307" i="14"/>
  <c r="D308" i="14"/>
  <c r="D309" i="14"/>
  <c r="D310" i="14"/>
  <c r="D311" i="14"/>
  <c r="D312" i="14"/>
  <c r="D313" i="14"/>
  <c r="D314" i="14"/>
  <c r="D315" i="14"/>
  <c r="D316" i="14"/>
  <c r="D317" i="14"/>
  <c r="D318" i="14"/>
  <c r="D319" i="14"/>
  <c r="D320" i="14"/>
  <c r="D321" i="14"/>
  <c r="D322" i="14"/>
  <c r="D323" i="14"/>
  <c r="D324" i="14"/>
  <c r="D325" i="14"/>
  <c r="D326" i="14"/>
  <c r="D327" i="14"/>
  <c r="D328" i="14"/>
  <c r="D329" i="14"/>
  <c r="D330" i="14"/>
  <c r="D331" i="14"/>
  <c r="D332" i="14"/>
  <c r="D333" i="14"/>
  <c r="D334" i="14"/>
  <c r="D335" i="14"/>
  <c r="D336" i="14"/>
  <c r="D337" i="14"/>
  <c r="D338" i="14"/>
  <c r="D339" i="14"/>
  <c r="D340" i="14"/>
  <c r="D341" i="14"/>
  <c r="D342" i="14"/>
  <c r="D343" i="14"/>
  <c r="D344" i="14"/>
  <c r="D345" i="14"/>
  <c r="D346" i="14"/>
  <c r="D347" i="14"/>
  <c r="D348" i="14"/>
  <c r="D349" i="14"/>
  <c r="D350" i="14"/>
  <c r="D351" i="14"/>
  <c r="D352" i="14"/>
  <c r="D353" i="14"/>
  <c r="D354" i="14"/>
  <c r="D355" i="14"/>
  <c r="D356" i="14"/>
  <c r="D357" i="14"/>
  <c r="D358" i="14"/>
  <c r="D359" i="14"/>
  <c r="D360" i="14"/>
  <c r="D361" i="14"/>
  <c r="D362" i="14"/>
  <c r="D363" i="14"/>
  <c r="D364" i="14"/>
  <c r="D365" i="14"/>
  <c r="D366" i="14"/>
  <c r="D367" i="14"/>
  <c r="D368" i="14"/>
  <c r="D369" i="14"/>
  <c r="D370" i="14"/>
  <c r="D371" i="14"/>
  <c r="D372" i="14"/>
  <c r="D373" i="14"/>
  <c r="D374" i="14"/>
  <c r="D375" i="14"/>
  <c r="D376" i="14"/>
  <c r="D377" i="14"/>
  <c r="D378" i="14"/>
  <c r="D379" i="14"/>
  <c r="D380" i="14"/>
  <c r="D381" i="14"/>
  <c r="D382" i="14"/>
  <c r="D383" i="14"/>
  <c r="D384" i="14"/>
  <c r="D385" i="14"/>
  <c r="D386" i="14"/>
  <c r="D387" i="14"/>
  <c r="D388" i="14"/>
  <c r="D389" i="14"/>
  <c r="D390" i="14"/>
  <c r="D391" i="14"/>
  <c r="D392" i="14"/>
  <c r="D393" i="14"/>
  <c r="D394" i="14"/>
  <c r="D395" i="14"/>
  <c r="D396" i="14"/>
  <c r="D397" i="14"/>
  <c r="D398" i="14"/>
  <c r="D399" i="14"/>
  <c r="D400" i="14"/>
  <c r="D401" i="14"/>
  <c r="D402" i="14"/>
  <c r="D403" i="14"/>
  <c r="D404" i="14"/>
  <c r="D405" i="14"/>
  <c r="D406" i="14"/>
  <c r="D407" i="14"/>
  <c r="D408" i="14"/>
  <c r="D409" i="14"/>
  <c r="D410" i="14"/>
  <c r="D411" i="14"/>
  <c r="D412" i="14"/>
  <c r="D413" i="14"/>
  <c r="D414" i="14"/>
  <c r="D415" i="14"/>
  <c r="D416" i="14"/>
  <c r="D417" i="14"/>
  <c r="D418" i="14"/>
  <c r="D419" i="14"/>
  <c r="D420" i="14"/>
  <c r="D421" i="14"/>
  <c r="D422" i="14"/>
  <c r="D423" i="14"/>
  <c r="D424" i="14"/>
  <c r="D425" i="14"/>
  <c r="D426" i="14"/>
  <c r="D427" i="14"/>
  <c r="D428" i="14"/>
  <c r="D429" i="14"/>
  <c r="D430" i="14"/>
  <c r="D431" i="14"/>
  <c r="D432" i="14"/>
  <c r="D433" i="14"/>
  <c r="D434" i="14"/>
  <c r="D435" i="14"/>
  <c r="D436" i="14"/>
  <c r="D437" i="14"/>
  <c r="D438" i="14"/>
  <c r="D439" i="14"/>
  <c r="D440" i="14"/>
  <c r="D441" i="14"/>
  <c r="D442" i="14"/>
  <c r="D443" i="14"/>
  <c r="D444" i="14"/>
  <c r="D445" i="14"/>
  <c r="D446" i="14"/>
  <c r="D447" i="14"/>
  <c r="D448" i="14"/>
  <c r="D449" i="14"/>
  <c r="D450" i="14"/>
  <c r="D451" i="14"/>
  <c r="D452" i="14"/>
  <c r="D453" i="14"/>
  <c r="D454" i="14"/>
  <c r="D455" i="14"/>
  <c r="D456" i="14"/>
  <c r="D457" i="14"/>
  <c r="D458" i="14"/>
  <c r="D459" i="14"/>
  <c r="D460" i="14"/>
  <c r="D461" i="14"/>
  <c r="D462" i="14"/>
  <c r="D463" i="14"/>
  <c r="D464" i="14"/>
  <c r="D465" i="14"/>
  <c r="D466" i="14"/>
  <c r="D467" i="14"/>
  <c r="D468" i="14"/>
  <c r="D469" i="14"/>
  <c r="D470" i="14"/>
  <c r="D471" i="14"/>
  <c r="D472" i="14"/>
  <c r="D473" i="14"/>
  <c r="D474" i="14"/>
  <c r="D475" i="14"/>
  <c r="D476" i="14"/>
  <c r="D477" i="14"/>
  <c r="D478" i="14"/>
  <c r="D479" i="14"/>
  <c r="D480" i="14"/>
  <c r="D481" i="14"/>
  <c r="D482" i="14"/>
  <c r="D483" i="14"/>
  <c r="D484" i="14"/>
  <c r="D485" i="14"/>
  <c r="D486" i="14"/>
  <c r="D487" i="14"/>
  <c r="D488" i="14"/>
  <c r="D489" i="14"/>
  <c r="D490" i="14"/>
  <c r="D491" i="14"/>
  <c r="D492" i="14"/>
  <c r="D493" i="14"/>
  <c r="D494" i="14"/>
  <c r="D495" i="14"/>
  <c r="D496" i="14"/>
  <c r="D497" i="14"/>
  <c r="D498" i="14"/>
  <c r="D499" i="14"/>
  <c r="D500" i="14"/>
  <c r="D501" i="14"/>
  <c r="D502" i="14"/>
  <c r="D503" i="14"/>
  <c r="D504" i="14"/>
  <c r="D505" i="14"/>
  <c r="D506" i="14"/>
  <c r="D507" i="14"/>
  <c r="D508" i="14"/>
  <c r="D509" i="14"/>
  <c r="D510" i="14"/>
  <c r="D511" i="14"/>
  <c r="D512" i="14"/>
  <c r="D513" i="14"/>
  <c r="D514" i="14"/>
  <c r="D515" i="14"/>
  <c r="D516" i="14"/>
  <c r="D517" i="14"/>
  <c r="D518" i="14"/>
  <c r="D519" i="14"/>
  <c r="D520" i="14"/>
  <c r="D521" i="14"/>
  <c r="D522" i="14"/>
  <c r="D523" i="14"/>
  <c r="D524" i="14"/>
  <c r="D525" i="14"/>
  <c r="D526" i="14"/>
  <c r="D527" i="14"/>
  <c r="D528" i="14"/>
  <c r="D529" i="14"/>
  <c r="D530" i="14"/>
  <c r="D531" i="14"/>
  <c r="D532" i="14"/>
  <c r="D533" i="14"/>
  <c r="D534" i="14"/>
  <c r="D535" i="14"/>
  <c r="D536" i="14"/>
  <c r="D537" i="14"/>
  <c r="D538" i="14"/>
  <c r="D539" i="14"/>
  <c r="D540" i="14"/>
  <c r="D541" i="14"/>
  <c r="D542" i="14"/>
  <c r="D543" i="14"/>
  <c r="D544" i="14"/>
  <c r="D545" i="14"/>
  <c r="D546" i="14"/>
  <c r="D547" i="14"/>
  <c r="D548" i="14"/>
  <c r="D549" i="14"/>
  <c r="D550" i="14"/>
  <c r="D551" i="14"/>
  <c r="D552" i="14"/>
  <c r="D553" i="14"/>
  <c r="D554" i="14"/>
  <c r="D555" i="14"/>
  <c r="D556" i="14"/>
  <c r="D557" i="14"/>
  <c r="D558" i="14"/>
  <c r="D559" i="14"/>
  <c r="D560" i="14"/>
  <c r="D561" i="14"/>
  <c r="D562" i="14"/>
  <c r="D563" i="14"/>
  <c r="D564" i="14"/>
  <c r="D565" i="14"/>
  <c r="D566" i="14"/>
  <c r="D567" i="14"/>
  <c r="D568" i="14"/>
  <c r="D569" i="14"/>
  <c r="D570" i="14"/>
  <c r="D571" i="14"/>
  <c r="D572" i="14"/>
  <c r="D573" i="14"/>
  <c r="D574" i="14"/>
  <c r="D575" i="14"/>
  <c r="D576" i="14"/>
  <c r="D577" i="14"/>
  <c r="D578" i="14"/>
  <c r="D579" i="14"/>
  <c r="D580" i="14"/>
  <c r="D581" i="14"/>
  <c r="D582" i="14"/>
  <c r="D583" i="14"/>
  <c r="D584" i="14"/>
  <c r="D585" i="14"/>
  <c r="D586" i="14"/>
  <c r="D587" i="14"/>
  <c r="D588" i="14"/>
  <c r="D589" i="14"/>
  <c r="D590" i="14"/>
  <c r="D591" i="14"/>
  <c r="D592" i="14"/>
  <c r="D593" i="14"/>
  <c r="D594" i="14"/>
  <c r="D595" i="14"/>
  <c r="D596" i="14"/>
  <c r="D597" i="14"/>
  <c r="D598" i="14"/>
  <c r="D599" i="14"/>
  <c r="D600" i="14"/>
  <c r="D601" i="14"/>
  <c r="D602" i="14"/>
  <c r="D603" i="14"/>
  <c r="D604" i="14"/>
  <c r="D605" i="14"/>
  <c r="D606" i="14"/>
  <c r="D607" i="14"/>
  <c r="D608" i="14"/>
  <c r="D609" i="14"/>
  <c r="D610" i="14"/>
  <c r="D611" i="14"/>
  <c r="D612" i="14"/>
  <c r="D613" i="14"/>
  <c r="D614" i="14"/>
  <c r="D615" i="14"/>
  <c r="D616" i="14"/>
  <c r="D617" i="14"/>
  <c r="D618" i="14"/>
  <c r="D619" i="14"/>
  <c r="D620" i="14"/>
  <c r="D621" i="14"/>
  <c r="D622" i="14"/>
  <c r="D623" i="14"/>
  <c r="D624" i="14"/>
  <c r="D625" i="14"/>
  <c r="D626" i="14"/>
  <c r="D627" i="14"/>
  <c r="D628" i="14"/>
  <c r="D629" i="14"/>
  <c r="D630" i="14"/>
  <c r="D631" i="14"/>
  <c r="D632" i="14"/>
  <c r="D633" i="14"/>
  <c r="D634" i="14"/>
  <c r="D635" i="14"/>
  <c r="D636" i="14"/>
  <c r="D637" i="14"/>
  <c r="D638" i="14"/>
  <c r="D639" i="14"/>
  <c r="D640" i="14"/>
  <c r="D641" i="14"/>
  <c r="D642" i="14"/>
  <c r="D643" i="14"/>
  <c r="D644" i="14"/>
  <c r="D645" i="14"/>
  <c r="D646" i="14"/>
  <c r="D647" i="14"/>
  <c r="D648" i="14"/>
  <c r="D649" i="14"/>
  <c r="D650" i="14"/>
  <c r="D651" i="14"/>
  <c r="D652" i="14"/>
  <c r="D653" i="14"/>
  <c r="D654" i="14"/>
  <c r="D655" i="14"/>
  <c r="D656" i="14"/>
  <c r="D657" i="14"/>
  <c r="D658" i="14"/>
  <c r="D659" i="14"/>
  <c r="D660" i="14"/>
  <c r="D661" i="14"/>
  <c r="D662" i="14"/>
  <c r="D663" i="14"/>
  <c r="D664" i="14"/>
  <c r="D665" i="14"/>
  <c r="D666" i="14"/>
  <c r="D667" i="14"/>
  <c r="D668" i="14"/>
  <c r="D669" i="14"/>
  <c r="D670" i="14"/>
  <c r="D671" i="14"/>
  <c r="D672" i="14"/>
  <c r="D673" i="14"/>
  <c r="D674" i="14"/>
  <c r="D675" i="14"/>
  <c r="D676" i="14"/>
  <c r="D677" i="14"/>
  <c r="D678" i="14"/>
  <c r="D679" i="14"/>
  <c r="D680" i="14"/>
  <c r="D681" i="14"/>
  <c r="D682" i="14"/>
  <c r="D683" i="14"/>
  <c r="D684" i="14"/>
  <c r="D685" i="14"/>
  <c r="D686" i="14"/>
  <c r="D687" i="14"/>
  <c r="D688" i="14"/>
  <c r="D689" i="14"/>
  <c r="D690" i="14"/>
  <c r="D691" i="14"/>
  <c r="D692" i="14"/>
  <c r="D693" i="14"/>
  <c r="D694" i="14"/>
  <c r="D695" i="14"/>
  <c r="D696" i="14"/>
  <c r="D697" i="14"/>
  <c r="D698" i="14"/>
  <c r="D699" i="14"/>
  <c r="D700" i="14"/>
  <c r="D701" i="14"/>
  <c r="D702" i="14"/>
  <c r="D703" i="14"/>
  <c r="D704" i="14"/>
  <c r="D705" i="14"/>
  <c r="D706" i="14"/>
  <c r="D707" i="14"/>
  <c r="D708" i="14"/>
  <c r="D709" i="14"/>
  <c r="D710" i="14"/>
  <c r="D711" i="14"/>
  <c r="D712" i="14"/>
  <c r="D713" i="14"/>
  <c r="D714" i="14"/>
  <c r="D715" i="14"/>
  <c r="D716" i="14"/>
  <c r="D717" i="14"/>
  <c r="D718" i="14"/>
  <c r="D719" i="14"/>
  <c r="D720" i="14"/>
  <c r="D721" i="14"/>
  <c r="D722" i="14"/>
  <c r="D723" i="14"/>
  <c r="D724" i="14"/>
  <c r="D725" i="14"/>
  <c r="D726" i="14"/>
  <c r="D727" i="14"/>
  <c r="D728" i="14"/>
  <c r="D729" i="14"/>
  <c r="D730" i="14"/>
  <c r="D731" i="14"/>
  <c r="D732" i="14"/>
  <c r="D733" i="14"/>
  <c r="D734" i="14"/>
  <c r="D735" i="14"/>
  <c r="D736" i="14"/>
  <c r="D737" i="14"/>
  <c r="D738" i="14"/>
  <c r="D739" i="14"/>
  <c r="D740" i="14"/>
  <c r="D741" i="14"/>
  <c r="D742" i="14"/>
  <c r="D743" i="14"/>
  <c r="D744" i="14"/>
  <c r="D745" i="14"/>
  <c r="D746" i="14"/>
  <c r="D747" i="14"/>
  <c r="D748" i="14"/>
  <c r="D749" i="14"/>
  <c r="D750" i="14"/>
  <c r="D751" i="14"/>
  <c r="D752" i="14"/>
  <c r="D753" i="14"/>
  <c r="D754" i="14"/>
  <c r="D755" i="14"/>
  <c r="D756" i="14"/>
  <c r="D757" i="14"/>
  <c r="D758" i="14"/>
  <c r="D759" i="14"/>
  <c r="D760" i="14"/>
  <c r="D761" i="14"/>
  <c r="D762" i="14"/>
  <c r="D763" i="14"/>
  <c r="D764" i="14"/>
  <c r="D765" i="14"/>
  <c r="D766" i="14"/>
  <c r="D767" i="14"/>
  <c r="D768" i="14"/>
  <c r="D769" i="14"/>
  <c r="D770" i="14"/>
  <c r="D771" i="14"/>
  <c r="D772" i="14"/>
  <c r="D773" i="14"/>
  <c r="D774" i="14"/>
  <c r="D775" i="14"/>
  <c r="D776" i="14"/>
  <c r="D777" i="14"/>
  <c r="D778" i="14"/>
  <c r="D779" i="14"/>
  <c r="D780" i="14"/>
  <c r="D781" i="14"/>
  <c r="D782" i="14"/>
  <c r="D783" i="14"/>
  <c r="D784" i="14"/>
  <c r="D785" i="14"/>
  <c r="D786" i="14"/>
  <c r="D787" i="14"/>
  <c r="D788" i="14"/>
  <c r="D789" i="14"/>
  <c r="D790" i="14"/>
  <c r="D791" i="14"/>
  <c r="D792" i="14"/>
  <c r="D793" i="14"/>
  <c r="D794" i="14"/>
  <c r="D795" i="14"/>
  <c r="D796" i="14"/>
  <c r="D797" i="14"/>
  <c r="D798" i="14"/>
  <c r="D799" i="14"/>
  <c r="D800" i="14"/>
  <c r="D801" i="14"/>
  <c r="D802" i="14"/>
  <c r="D803" i="14"/>
  <c r="D804" i="14"/>
  <c r="D805" i="14"/>
  <c r="D806" i="14"/>
  <c r="D807" i="14"/>
  <c r="D808" i="14"/>
  <c r="D809" i="14"/>
  <c r="D810" i="14"/>
  <c r="D811" i="14"/>
  <c r="D812" i="14"/>
  <c r="D813" i="14"/>
  <c r="D814" i="14"/>
  <c r="D815" i="14"/>
  <c r="D816" i="14"/>
  <c r="D817" i="14"/>
  <c r="D818" i="14"/>
  <c r="D819" i="14"/>
  <c r="D820" i="14"/>
  <c r="D821" i="14"/>
  <c r="D822" i="14"/>
  <c r="D823" i="14"/>
  <c r="D824" i="14"/>
  <c r="D825" i="14"/>
  <c r="D826" i="14"/>
  <c r="D827" i="14"/>
  <c r="D828" i="14"/>
  <c r="D829" i="14"/>
  <c r="D830" i="14"/>
  <c r="D831" i="14"/>
  <c r="D832" i="14"/>
  <c r="D833" i="14"/>
  <c r="D834" i="14"/>
  <c r="D835" i="14"/>
  <c r="D836" i="14"/>
  <c r="D837" i="14"/>
  <c r="D838" i="14"/>
  <c r="D839" i="14"/>
  <c r="D840" i="14"/>
  <c r="D841" i="14"/>
  <c r="D842" i="14"/>
  <c r="D843" i="14"/>
  <c r="D844" i="14"/>
  <c r="D845" i="14"/>
  <c r="D846" i="14"/>
  <c r="D847" i="14"/>
  <c r="D848" i="14"/>
  <c r="D849" i="14"/>
  <c r="D850" i="14"/>
  <c r="D851" i="14"/>
  <c r="D852" i="14"/>
  <c r="D853" i="14"/>
  <c r="D854" i="14"/>
  <c r="D855" i="14"/>
  <c r="D856" i="14"/>
  <c r="D857" i="14"/>
  <c r="D858" i="14"/>
  <c r="D859" i="14"/>
  <c r="D860" i="14"/>
  <c r="D861" i="14"/>
  <c r="D862" i="14"/>
  <c r="D863" i="14"/>
  <c r="D864" i="14"/>
  <c r="D865" i="14"/>
  <c r="D866" i="14"/>
  <c r="D867" i="14"/>
  <c r="D868" i="14"/>
  <c r="D869" i="14"/>
  <c r="D870" i="14"/>
  <c r="D871" i="14"/>
  <c r="D872" i="14"/>
  <c r="D873" i="14"/>
  <c r="D874" i="14"/>
  <c r="D875" i="14"/>
  <c r="D876" i="14"/>
  <c r="D877" i="14"/>
  <c r="D878" i="14"/>
  <c r="D879" i="14"/>
  <c r="D880" i="14"/>
  <c r="D881" i="14"/>
  <c r="D882" i="14"/>
  <c r="D883" i="14"/>
  <c r="D884" i="14"/>
  <c r="D885" i="14"/>
  <c r="D886" i="14"/>
  <c r="D887" i="14"/>
  <c r="D888" i="14"/>
  <c r="D889" i="14"/>
  <c r="D890" i="14"/>
  <c r="D891" i="14"/>
  <c r="D892" i="14"/>
  <c r="D893" i="14"/>
  <c r="D894" i="14"/>
  <c r="D895" i="14"/>
  <c r="D896" i="14"/>
  <c r="D897" i="14"/>
  <c r="D898" i="14"/>
  <c r="D899" i="14"/>
  <c r="D900" i="14"/>
  <c r="D901" i="14"/>
  <c r="D902" i="14"/>
  <c r="D903" i="14"/>
  <c r="D904" i="14"/>
  <c r="D905" i="14"/>
  <c r="D906" i="14"/>
  <c r="D907" i="14"/>
  <c r="D908" i="14"/>
  <c r="D909" i="14"/>
  <c r="D910" i="14"/>
  <c r="D911" i="14"/>
  <c r="D912" i="14"/>
  <c r="D913" i="14"/>
  <c r="D914" i="14"/>
  <c r="D915" i="14"/>
  <c r="D916" i="14"/>
  <c r="D917" i="14"/>
  <c r="D918" i="14"/>
  <c r="D919" i="14"/>
  <c r="D920" i="14"/>
  <c r="D921" i="14"/>
  <c r="D922" i="14"/>
  <c r="D923" i="14"/>
  <c r="D924" i="14"/>
  <c r="D925" i="14"/>
  <c r="D926" i="14"/>
  <c r="D927" i="14"/>
  <c r="D928" i="14"/>
  <c r="D929" i="14"/>
  <c r="D930" i="14"/>
  <c r="D931" i="14"/>
  <c r="D932" i="14"/>
  <c r="D933" i="14"/>
  <c r="D934" i="14"/>
  <c r="D935" i="14"/>
  <c r="D936" i="14"/>
  <c r="D937" i="14"/>
  <c r="D938" i="14"/>
  <c r="D939" i="14"/>
  <c r="D940" i="14"/>
  <c r="D941" i="14"/>
  <c r="D942" i="14"/>
  <c r="D943" i="14"/>
  <c r="D944" i="14"/>
  <c r="D945" i="14"/>
  <c r="D946" i="14"/>
  <c r="D947" i="14"/>
  <c r="D948" i="14"/>
  <c r="D949" i="14"/>
  <c r="D950" i="14"/>
  <c r="D951" i="14"/>
  <c r="D952" i="14"/>
  <c r="D953" i="14"/>
  <c r="D954" i="14"/>
  <c r="D955" i="14"/>
  <c r="D956" i="14"/>
  <c r="D957" i="14"/>
  <c r="D958" i="14"/>
  <c r="D959" i="14"/>
  <c r="D960" i="14"/>
  <c r="D961" i="14"/>
  <c r="D962" i="14"/>
  <c r="D963" i="14"/>
  <c r="D964" i="14"/>
  <c r="D965" i="14"/>
  <c r="D966" i="14"/>
  <c r="D967" i="14"/>
  <c r="D968" i="14"/>
  <c r="D969" i="14"/>
  <c r="D970" i="14"/>
  <c r="D971" i="14"/>
  <c r="D972" i="14"/>
  <c r="D973" i="14"/>
  <c r="D974" i="14"/>
  <c r="D975" i="14"/>
  <c r="D976" i="14"/>
  <c r="D977" i="14"/>
  <c r="D978" i="14"/>
  <c r="D979" i="14"/>
  <c r="D980" i="14"/>
  <c r="D981" i="14"/>
  <c r="D982" i="14"/>
  <c r="D983" i="14"/>
  <c r="D984" i="14"/>
  <c r="D985" i="14"/>
  <c r="D986" i="14"/>
  <c r="D987" i="14"/>
  <c r="D988" i="14"/>
  <c r="D989" i="14"/>
  <c r="D990" i="14"/>
  <c r="D991" i="14"/>
  <c r="D992" i="14"/>
  <c r="D993" i="14"/>
  <c r="D994" i="14"/>
  <c r="D995" i="14"/>
  <c r="D996" i="14"/>
  <c r="D997" i="14"/>
  <c r="D998" i="14"/>
  <c r="D999" i="14"/>
  <c r="D1000" i="14"/>
  <c r="D1001" i="14"/>
  <c r="D7" i="14"/>
  <c r="BF4" i="4"/>
  <c r="BG4" i="4"/>
  <c r="BH4" i="4"/>
  <c r="BI4" i="4"/>
  <c r="BJ4" i="4"/>
  <c r="BK4" i="4"/>
  <c r="BL4" i="4"/>
  <c r="BM4" i="4"/>
  <c r="BN4" i="4"/>
  <c r="BO4" i="4"/>
  <c r="BP4" i="4"/>
  <c r="BQ4" i="4"/>
  <c r="BR4" i="4"/>
  <c r="BS4" i="4"/>
  <c r="BT4" i="4"/>
  <c r="BU4" i="4"/>
  <c r="BV4" i="4"/>
  <c r="BW4" i="4"/>
  <c r="BX4" i="4"/>
  <c r="BY4" i="4"/>
  <c r="BZ4" i="4"/>
  <c r="CA4" i="4"/>
  <c r="CB4" i="4"/>
  <c r="CC4" i="4"/>
  <c r="CD4" i="4"/>
  <c r="CE4" i="4"/>
  <c r="CF4" i="4"/>
  <c r="CG4" i="4"/>
  <c r="CH4" i="4"/>
  <c r="CI4" i="4"/>
  <c r="CJ4" i="4"/>
  <c r="CK4" i="4"/>
  <c r="CL4" i="4"/>
  <c r="CM4" i="4"/>
  <c r="CN4" i="4"/>
  <c r="M8" i="14"/>
  <c r="M9" i="14"/>
  <c r="M10" i="14"/>
  <c r="M11" i="14"/>
  <c r="M12" i="14"/>
  <c r="M13" i="14"/>
  <c r="M14" i="14"/>
  <c r="M15" i="14"/>
  <c r="M16" i="14"/>
  <c r="M17" i="14"/>
  <c r="M18" i="14"/>
  <c r="M19" i="14"/>
  <c r="M20" i="14"/>
  <c r="M21" i="14"/>
  <c r="M22" i="14"/>
  <c r="M23" i="14"/>
  <c r="M24" i="14"/>
  <c r="M25" i="14"/>
  <c r="M26" i="14"/>
  <c r="M27" i="14"/>
  <c r="M28" i="14"/>
  <c r="M29" i="14"/>
  <c r="M30" i="14"/>
  <c r="M31" i="14"/>
  <c r="M32" i="14"/>
  <c r="M33" i="14"/>
  <c r="M34" i="14"/>
  <c r="M35" i="14"/>
  <c r="M36" i="14"/>
  <c r="M37" i="14"/>
  <c r="M38" i="14"/>
  <c r="M39" i="14"/>
  <c r="M40" i="14"/>
  <c r="M41" i="14"/>
  <c r="M42" i="14"/>
  <c r="M43" i="14"/>
  <c r="M44" i="14"/>
  <c r="M45" i="14"/>
  <c r="M46" i="14"/>
  <c r="M47" i="14"/>
  <c r="M48" i="14"/>
  <c r="M49" i="14"/>
  <c r="M50" i="14"/>
  <c r="M51" i="14"/>
  <c r="M52" i="14"/>
  <c r="M53" i="14"/>
  <c r="M54" i="14"/>
  <c r="M55" i="14"/>
  <c r="M56" i="14"/>
  <c r="M57" i="14"/>
  <c r="M58" i="14"/>
  <c r="M59" i="14"/>
  <c r="M60" i="14"/>
  <c r="M61" i="14"/>
  <c r="M62" i="14"/>
  <c r="M63" i="14"/>
  <c r="M64" i="14"/>
  <c r="M65" i="14"/>
  <c r="M66" i="14"/>
  <c r="M67" i="14"/>
  <c r="M68" i="14"/>
  <c r="M69" i="14"/>
  <c r="M70" i="14"/>
  <c r="M71" i="14"/>
  <c r="M72" i="14"/>
  <c r="M73" i="14"/>
  <c r="M74" i="14"/>
  <c r="M75" i="14"/>
  <c r="M76" i="14"/>
  <c r="M77" i="14"/>
  <c r="M78" i="14"/>
  <c r="M79" i="14"/>
  <c r="M80" i="14"/>
  <c r="M81" i="14"/>
  <c r="M82" i="14"/>
  <c r="M83" i="14"/>
  <c r="M84" i="14"/>
  <c r="M85" i="14"/>
  <c r="M86" i="14"/>
  <c r="M87" i="14"/>
  <c r="M88" i="14"/>
  <c r="M89" i="14"/>
  <c r="M90" i="14"/>
  <c r="M91" i="14"/>
  <c r="M92" i="14"/>
  <c r="M93" i="14"/>
  <c r="M94" i="14"/>
  <c r="M95" i="14"/>
  <c r="M96" i="14"/>
  <c r="M97" i="14"/>
  <c r="M98" i="14"/>
  <c r="M99" i="14"/>
  <c r="M100" i="14"/>
  <c r="M101" i="14"/>
  <c r="M102" i="14"/>
  <c r="M103" i="14"/>
  <c r="M104" i="14"/>
  <c r="M105" i="14"/>
  <c r="M106" i="14"/>
  <c r="M107" i="14"/>
  <c r="M108" i="14"/>
  <c r="M109" i="14"/>
  <c r="M110" i="14"/>
  <c r="M111" i="14"/>
  <c r="M112" i="14"/>
  <c r="M113" i="14"/>
  <c r="M114" i="14"/>
  <c r="M115" i="14"/>
  <c r="M116" i="14"/>
  <c r="M117" i="14"/>
  <c r="M118" i="14"/>
  <c r="M119" i="14"/>
  <c r="M120" i="14"/>
  <c r="M121" i="14"/>
  <c r="M122" i="14"/>
  <c r="M123" i="14"/>
  <c r="M124" i="14"/>
  <c r="M125" i="14"/>
  <c r="M126" i="14"/>
  <c r="M127" i="14"/>
  <c r="M128" i="14"/>
  <c r="M129" i="14"/>
  <c r="M130" i="14"/>
  <c r="M131" i="14"/>
  <c r="M132" i="14"/>
  <c r="M133" i="14"/>
  <c r="M134" i="14"/>
  <c r="M135" i="14"/>
  <c r="M136" i="14"/>
  <c r="M137" i="14"/>
  <c r="M138" i="14"/>
  <c r="M139" i="14"/>
  <c r="M140" i="14"/>
  <c r="M141" i="14"/>
  <c r="M142" i="14"/>
  <c r="M143" i="14"/>
  <c r="M144" i="14"/>
  <c r="M145" i="14"/>
  <c r="M146" i="14"/>
  <c r="M147" i="14"/>
  <c r="M148" i="14"/>
  <c r="M149" i="14"/>
  <c r="M150" i="14"/>
  <c r="M151" i="14"/>
  <c r="M152" i="14"/>
  <c r="M153" i="14"/>
  <c r="M154" i="14"/>
  <c r="M155" i="14"/>
  <c r="M156" i="14"/>
  <c r="M157" i="14"/>
  <c r="M158" i="14"/>
  <c r="M159" i="14"/>
  <c r="M160" i="14"/>
  <c r="M161" i="14"/>
  <c r="M162" i="14"/>
  <c r="M163" i="14"/>
  <c r="M164" i="14"/>
  <c r="M165" i="14"/>
  <c r="M166" i="14"/>
  <c r="M167" i="14"/>
  <c r="M168" i="14"/>
  <c r="M169" i="14"/>
  <c r="M170" i="14"/>
  <c r="M171" i="14"/>
  <c r="M172" i="14"/>
  <c r="M173" i="14"/>
  <c r="M174" i="14"/>
  <c r="M175" i="14"/>
  <c r="M176" i="14"/>
  <c r="M177" i="14"/>
  <c r="M178" i="14"/>
  <c r="M179" i="14"/>
  <c r="M180" i="14"/>
  <c r="M181" i="14"/>
  <c r="M182" i="14"/>
  <c r="M183" i="14"/>
  <c r="M184" i="14"/>
  <c r="M185" i="14"/>
  <c r="M186" i="14"/>
  <c r="M187" i="14"/>
  <c r="M188" i="14"/>
  <c r="M189" i="14"/>
  <c r="M190" i="14"/>
  <c r="M191" i="14"/>
  <c r="M192" i="14"/>
  <c r="M193" i="14"/>
  <c r="M194" i="14"/>
  <c r="M195" i="14"/>
  <c r="M196" i="14"/>
  <c r="M197" i="14"/>
  <c r="M198" i="14"/>
  <c r="M199" i="14"/>
  <c r="M200" i="14"/>
  <c r="M201" i="14"/>
  <c r="M202" i="14"/>
  <c r="M203" i="14"/>
  <c r="M204" i="14"/>
  <c r="M205" i="14"/>
  <c r="M206" i="14"/>
  <c r="M207" i="14"/>
  <c r="M208" i="14"/>
  <c r="M209" i="14"/>
  <c r="M210" i="14"/>
  <c r="M211" i="14"/>
  <c r="M212" i="14"/>
  <c r="M213" i="14"/>
  <c r="M214" i="14"/>
  <c r="M215" i="14"/>
  <c r="M216" i="14"/>
  <c r="M217" i="14"/>
  <c r="M218" i="14"/>
  <c r="M219" i="14"/>
  <c r="M220" i="14"/>
  <c r="M221" i="14"/>
  <c r="M222" i="14"/>
  <c r="M223" i="14"/>
  <c r="M224" i="14"/>
  <c r="M225" i="14"/>
  <c r="M226" i="14"/>
  <c r="M227" i="14"/>
  <c r="M228" i="14"/>
  <c r="M229" i="14"/>
  <c r="M230" i="14"/>
  <c r="M231" i="14"/>
  <c r="M232" i="14"/>
  <c r="M233" i="14"/>
  <c r="M234" i="14"/>
  <c r="M235" i="14"/>
  <c r="M236" i="14"/>
  <c r="M237" i="14"/>
  <c r="M238" i="14"/>
  <c r="M239" i="14"/>
  <c r="M240" i="14"/>
  <c r="M241" i="14"/>
  <c r="M242" i="14"/>
  <c r="M243" i="14"/>
  <c r="M244" i="14"/>
  <c r="M245" i="14"/>
  <c r="M246" i="14"/>
  <c r="M247" i="14"/>
  <c r="M248" i="14"/>
  <c r="M249" i="14"/>
  <c r="M250" i="14"/>
  <c r="M251" i="14"/>
  <c r="M252" i="14"/>
  <c r="M253" i="14"/>
  <c r="M254" i="14"/>
  <c r="M255" i="14"/>
  <c r="M256" i="14"/>
  <c r="M257" i="14"/>
  <c r="M258" i="14"/>
  <c r="M259" i="14"/>
  <c r="M260" i="14"/>
  <c r="M261" i="14"/>
  <c r="M262" i="14"/>
  <c r="M263" i="14"/>
  <c r="M264" i="14"/>
  <c r="M265" i="14"/>
  <c r="M266" i="14"/>
  <c r="M267" i="14"/>
  <c r="M268" i="14"/>
  <c r="M269" i="14"/>
  <c r="M270" i="14"/>
  <c r="M271" i="14"/>
  <c r="M272" i="14"/>
  <c r="M273" i="14"/>
  <c r="M274" i="14"/>
  <c r="M275" i="14"/>
  <c r="M276" i="14"/>
  <c r="M277" i="14"/>
  <c r="M278" i="14"/>
  <c r="M279" i="14"/>
  <c r="M280" i="14"/>
  <c r="M281" i="14"/>
  <c r="M282" i="14"/>
  <c r="M283" i="14"/>
  <c r="M284" i="14"/>
  <c r="M285" i="14"/>
  <c r="M286" i="14"/>
  <c r="M287" i="14"/>
  <c r="M288" i="14"/>
  <c r="M289" i="14"/>
  <c r="M290" i="14"/>
  <c r="M291" i="14"/>
  <c r="M292" i="14"/>
  <c r="M293" i="14"/>
  <c r="M294" i="14"/>
  <c r="M295" i="14"/>
  <c r="M296" i="14"/>
  <c r="M297" i="14"/>
  <c r="M298" i="14"/>
  <c r="M299" i="14"/>
  <c r="M300" i="14"/>
  <c r="M301" i="14"/>
  <c r="M302" i="14"/>
  <c r="M303" i="14"/>
  <c r="M304" i="14"/>
  <c r="M305" i="14"/>
  <c r="M306" i="14"/>
  <c r="M307" i="14"/>
  <c r="M308" i="14"/>
  <c r="M309" i="14"/>
  <c r="M310" i="14"/>
  <c r="M311" i="14"/>
  <c r="M312" i="14"/>
  <c r="M313" i="14"/>
  <c r="M314" i="14"/>
  <c r="M315" i="14"/>
  <c r="M316" i="14"/>
  <c r="M317" i="14"/>
  <c r="M318" i="14"/>
  <c r="M319" i="14"/>
  <c r="M320" i="14"/>
  <c r="M321" i="14"/>
  <c r="M322" i="14"/>
  <c r="M323" i="14"/>
  <c r="M324" i="14"/>
  <c r="M325" i="14"/>
  <c r="M326" i="14"/>
  <c r="M327" i="14"/>
  <c r="M328" i="14"/>
  <c r="M329" i="14"/>
  <c r="M330" i="14"/>
  <c r="M331" i="14"/>
  <c r="M332" i="14"/>
  <c r="M333" i="14"/>
  <c r="M334" i="14"/>
  <c r="M335" i="14"/>
  <c r="M336" i="14"/>
  <c r="M337" i="14"/>
  <c r="M338" i="14"/>
  <c r="M339" i="14"/>
  <c r="M340" i="14"/>
  <c r="M341" i="14"/>
  <c r="M342" i="14"/>
  <c r="M343" i="14"/>
  <c r="M344" i="14"/>
  <c r="M345" i="14"/>
  <c r="M346" i="14"/>
  <c r="M347" i="14"/>
  <c r="M348" i="14"/>
  <c r="M349" i="14"/>
  <c r="M350" i="14"/>
  <c r="M351" i="14"/>
  <c r="M352" i="14"/>
  <c r="M353" i="14"/>
  <c r="M354" i="14"/>
  <c r="M355" i="14"/>
  <c r="M356" i="14"/>
  <c r="M357" i="14"/>
  <c r="M358" i="14"/>
  <c r="M359" i="14"/>
  <c r="M360" i="14"/>
  <c r="M361" i="14"/>
  <c r="M362" i="14"/>
  <c r="M363" i="14"/>
  <c r="M364" i="14"/>
  <c r="M365" i="14"/>
  <c r="M366" i="14"/>
  <c r="M367" i="14"/>
  <c r="M368" i="14"/>
  <c r="M369" i="14"/>
  <c r="M370" i="14"/>
  <c r="M371" i="14"/>
  <c r="M372" i="14"/>
  <c r="M373" i="14"/>
  <c r="M374" i="14"/>
  <c r="M375" i="14"/>
  <c r="M376" i="14"/>
  <c r="M377" i="14"/>
  <c r="M378" i="14"/>
  <c r="M379" i="14"/>
  <c r="M380" i="14"/>
  <c r="M381" i="14"/>
  <c r="M382" i="14"/>
  <c r="M383" i="14"/>
  <c r="M384" i="14"/>
  <c r="M385" i="14"/>
  <c r="M386" i="14"/>
  <c r="M387" i="14"/>
  <c r="M388" i="14"/>
  <c r="M389" i="14"/>
  <c r="M390" i="14"/>
  <c r="M391" i="14"/>
  <c r="M392" i="14"/>
  <c r="M393" i="14"/>
  <c r="M394" i="14"/>
  <c r="M395" i="14"/>
  <c r="M396" i="14"/>
  <c r="M397" i="14"/>
  <c r="M398" i="14"/>
  <c r="M399" i="14"/>
  <c r="M400" i="14"/>
  <c r="M401" i="14"/>
  <c r="M402" i="14"/>
  <c r="M403" i="14"/>
  <c r="M404" i="14"/>
  <c r="M405" i="14"/>
  <c r="M406" i="14"/>
  <c r="M407" i="14"/>
  <c r="M408" i="14"/>
  <c r="M409" i="14"/>
  <c r="M410" i="14"/>
  <c r="M411" i="14"/>
  <c r="M412" i="14"/>
  <c r="M413" i="14"/>
  <c r="M414" i="14"/>
  <c r="M415" i="14"/>
  <c r="M416" i="14"/>
  <c r="M417" i="14"/>
  <c r="M418" i="14"/>
  <c r="M419" i="14"/>
  <c r="M420" i="14"/>
  <c r="M421" i="14"/>
  <c r="M422" i="14"/>
  <c r="M423" i="14"/>
  <c r="M424" i="14"/>
  <c r="M425" i="14"/>
  <c r="M426" i="14"/>
  <c r="M427" i="14"/>
  <c r="M428" i="14"/>
  <c r="M429" i="14"/>
  <c r="M430" i="14"/>
  <c r="M431" i="14"/>
  <c r="M432" i="14"/>
  <c r="M433" i="14"/>
  <c r="M434" i="14"/>
  <c r="M435" i="14"/>
  <c r="M436" i="14"/>
  <c r="M437" i="14"/>
  <c r="M438" i="14"/>
  <c r="M439" i="14"/>
  <c r="M440" i="14"/>
  <c r="M441" i="14"/>
  <c r="M442" i="14"/>
  <c r="M443" i="14"/>
  <c r="M444" i="14"/>
  <c r="M445" i="14"/>
  <c r="M446" i="14"/>
  <c r="M447" i="14"/>
  <c r="M448" i="14"/>
  <c r="M449" i="14"/>
  <c r="M450" i="14"/>
  <c r="M451" i="14"/>
  <c r="M452" i="14"/>
  <c r="M453" i="14"/>
  <c r="M454" i="14"/>
  <c r="M455" i="14"/>
  <c r="M456" i="14"/>
  <c r="M457" i="14"/>
  <c r="M458" i="14"/>
  <c r="M459" i="14"/>
  <c r="M460" i="14"/>
  <c r="M461" i="14"/>
  <c r="M462" i="14"/>
  <c r="M463" i="14"/>
  <c r="M464" i="14"/>
  <c r="M465" i="14"/>
  <c r="M466" i="14"/>
  <c r="M467" i="14"/>
  <c r="M468" i="14"/>
  <c r="M469" i="14"/>
  <c r="M470" i="14"/>
  <c r="M471" i="14"/>
  <c r="M472" i="14"/>
  <c r="M473" i="14"/>
  <c r="M474" i="14"/>
  <c r="M475" i="14"/>
  <c r="M476" i="14"/>
  <c r="M477" i="14"/>
  <c r="M478" i="14"/>
  <c r="M479" i="14"/>
  <c r="M480" i="14"/>
  <c r="M481" i="14"/>
  <c r="M482" i="14"/>
  <c r="M483" i="14"/>
  <c r="M484" i="14"/>
  <c r="M485" i="14"/>
  <c r="M486" i="14"/>
  <c r="M487" i="14"/>
  <c r="M488" i="14"/>
  <c r="M489" i="14"/>
  <c r="M490" i="14"/>
  <c r="M491" i="14"/>
  <c r="M492" i="14"/>
  <c r="M493" i="14"/>
  <c r="M494" i="14"/>
  <c r="M495" i="14"/>
  <c r="M496" i="14"/>
  <c r="M497" i="14"/>
  <c r="M498" i="14"/>
  <c r="M499" i="14"/>
  <c r="M500" i="14"/>
  <c r="M501" i="14"/>
  <c r="M502" i="14"/>
  <c r="M503" i="14"/>
  <c r="M504" i="14"/>
  <c r="M505" i="14"/>
  <c r="M506" i="14"/>
  <c r="M507" i="14"/>
  <c r="M508" i="14"/>
  <c r="M509" i="14"/>
  <c r="M510" i="14"/>
  <c r="M511" i="14"/>
  <c r="M512" i="14"/>
  <c r="M513" i="14"/>
  <c r="M514" i="14"/>
  <c r="M515" i="14"/>
  <c r="M516" i="14"/>
  <c r="M517" i="14"/>
  <c r="M518" i="14"/>
  <c r="M519" i="14"/>
  <c r="M520" i="14"/>
  <c r="M521" i="14"/>
  <c r="M522" i="14"/>
  <c r="M523" i="14"/>
  <c r="M524" i="14"/>
  <c r="M525" i="14"/>
  <c r="M526" i="14"/>
  <c r="M527" i="14"/>
  <c r="M528" i="14"/>
  <c r="M529" i="14"/>
  <c r="M530" i="14"/>
  <c r="M531" i="14"/>
  <c r="M532" i="14"/>
  <c r="M533" i="14"/>
  <c r="M534" i="14"/>
  <c r="M535" i="14"/>
  <c r="M536" i="14"/>
  <c r="M537" i="14"/>
  <c r="M538" i="14"/>
  <c r="M539" i="14"/>
  <c r="M540" i="14"/>
  <c r="M541" i="14"/>
  <c r="M542" i="14"/>
  <c r="M543" i="14"/>
  <c r="M544" i="14"/>
  <c r="M545" i="14"/>
  <c r="M546" i="14"/>
  <c r="M547" i="14"/>
  <c r="M548" i="14"/>
  <c r="M549" i="14"/>
  <c r="M550" i="14"/>
  <c r="M551" i="14"/>
  <c r="M552" i="14"/>
  <c r="M553" i="14"/>
  <c r="M554" i="14"/>
  <c r="M555" i="14"/>
  <c r="M556" i="14"/>
  <c r="M557" i="14"/>
  <c r="M558" i="14"/>
  <c r="M559" i="14"/>
  <c r="M560" i="14"/>
  <c r="M561" i="14"/>
  <c r="M562" i="14"/>
  <c r="M563" i="14"/>
  <c r="M564" i="14"/>
  <c r="M565" i="14"/>
  <c r="M566" i="14"/>
  <c r="M567" i="14"/>
  <c r="M568" i="14"/>
  <c r="M569" i="14"/>
  <c r="M570" i="14"/>
  <c r="M571" i="14"/>
  <c r="M572" i="14"/>
  <c r="M573" i="14"/>
  <c r="M574" i="14"/>
  <c r="M575" i="14"/>
  <c r="M576" i="14"/>
  <c r="M577" i="14"/>
  <c r="M578" i="14"/>
  <c r="M579" i="14"/>
  <c r="M580" i="14"/>
  <c r="M581" i="14"/>
  <c r="M582" i="14"/>
  <c r="M583" i="14"/>
  <c r="M584" i="14"/>
  <c r="M585" i="14"/>
  <c r="M586" i="14"/>
  <c r="M587" i="14"/>
  <c r="M588" i="14"/>
  <c r="M589" i="14"/>
  <c r="M590" i="14"/>
  <c r="M591" i="14"/>
  <c r="M592" i="14"/>
  <c r="M593" i="14"/>
  <c r="M594" i="14"/>
  <c r="M595" i="14"/>
  <c r="M596" i="14"/>
  <c r="M597" i="14"/>
  <c r="M598" i="14"/>
  <c r="M599" i="14"/>
  <c r="M600" i="14"/>
  <c r="M601" i="14"/>
  <c r="M602" i="14"/>
  <c r="M603" i="14"/>
  <c r="M604" i="14"/>
  <c r="M605" i="14"/>
  <c r="M606" i="14"/>
  <c r="M607" i="14"/>
  <c r="M608" i="14"/>
  <c r="M609" i="14"/>
  <c r="M610" i="14"/>
  <c r="M611" i="14"/>
  <c r="M612" i="14"/>
  <c r="M613" i="14"/>
  <c r="M614" i="14"/>
  <c r="M615" i="14"/>
  <c r="M616" i="14"/>
  <c r="M617" i="14"/>
  <c r="M618" i="14"/>
  <c r="M619" i="14"/>
  <c r="M620" i="14"/>
  <c r="M621" i="14"/>
  <c r="M622" i="14"/>
  <c r="M623" i="14"/>
  <c r="M624" i="14"/>
  <c r="M625" i="14"/>
  <c r="M626" i="14"/>
  <c r="M627" i="14"/>
  <c r="M628" i="14"/>
  <c r="M629" i="14"/>
  <c r="M630" i="14"/>
  <c r="M631" i="14"/>
  <c r="M632" i="14"/>
  <c r="M633" i="14"/>
  <c r="M634" i="14"/>
  <c r="M635" i="14"/>
  <c r="M636" i="14"/>
  <c r="M637" i="14"/>
  <c r="M638" i="14"/>
  <c r="M639" i="14"/>
  <c r="M640" i="14"/>
  <c r="M641" i="14"/>
  <c r="M642" i="14"/>
  <c r="M643" i="14"/>
  <c r="M644" i="14"/>
  <c r="M645" i="14"/>
  <c r="M646" i="14"/>
  <c r="M647" i="14"/>
  <c r="M648" i="14"/>
  <c r="M649" i="14"/>
  <c r="M650" i="14"/>
  <c r="M651" i="14"/>
  <c r="M652" i="14"/>
  <c r="M653" i="14"/>
  <c r="M654" i="14"/>
  <c r="M655" i="14"/>
  <c r="M656" i="14"/>
  <c r="M657" i="14"/>
  <c r="M658" i="14"/>
  <c r="M659" i="14"/>
  <c r="M660" i="14"/>
  <c r="M661" i="14"/>
  <c r="M662" i="14"/>
  <c r="M663" i="14"/>
  <c r="M664" i="14"/>
  <c r="M665" i="14"/>
  <c r="M666" i="14"/>
  <c r="M667" i="14"/>
  <c r="M668" i="14"/>
  <c r="M669" i="14"/>
  <c r="M670" i="14"/>
  <c r="M671" i="14"/>
  <c r="M672" i="14"/>
  <c r="M673" i="14"/>
  <c r="M674" i="14"/>
  <c r="M675" i="14"/>
  <c r="M676" i="14"/>
  <c r="M677" i="14"/>
  <c r="M678" i="14"/>
  <c r="M679" i="14"/>
  <c r="M680" i="14"/>
  <c r="M681" i="14"/>
  <c r="M682" i="14"/>
  <c r="M683" i="14"/>
  <c r="M684" i="14"/>
  <c r="M685" i="14"/>
  <c r="M686" i="14"/>
  <c r="M687" i="14"/>
  <c r="M688" i="14"/>
  <c r="M689" i="14"/>
  <c r="M690" i="14"/>
  <c r="M691" i="14"/>
  <c r="M692" i="14"/>
  <c r="M693" i="14"/>
  <c r="M694" i="14"/>
  <c r="M695" i="14"/>
  <c r="M696" i="14"/>
  <c r="M697" i="14"/>
  <c r="M698" i="14"/>
  <c r="M699" i="14"/>
  <c r="M700" i="14"/>
  <c r="M701" i="14"/>
  <c r="M702" i="14"/>
  <c r="M703" i="14"/>
  <c r="M704" i="14"/>
  <c r="M705" i="14"/>
  <c r="M706" i="14"/>
  <c r="M707" i="14"/>
  <c r="M708" i="14"/>
  <c r="M709" i="14"/>
  <c r="M710" i="14"/>
  <c r="M711" i="14"/>
  <c r="M712" i="14"/>
  <c r="M713" i="14"/>
  <c r="M714" i="14"/>
  <c r="M715" i="14"/>
  <c r="M716" i="14"/>
  <c r="M717" i="14"/>
  <c r="M718" i="14"/>
  <c r="M719" i="14"/>
  <c r="M720" i="14"/>
  <c r="M721" i="14"/>
  <c r="M722" i="14"/>
  <c r="M723" i="14"/>
  <c r="M724" i="14"/>
  <c r="M725" i="14"/>
  <c r="M726" i="14"/>
  <c r="M727" i="14"/>
  <c r="M728" i="14"/>
  <c r="M729" i="14"/>
  <c r="M730" i="14"/>
  <c r="M731" i="14"/>
  <c r="M732" i="14"/>
  <c r="M733" i="14"/>
  <c r="M734" i="14"/>
  <c r="M735" i="14"/>
  <c r="M736" i="14"/>
  <c r="M737" i="14"/>
  <c r="M738" i="14"/>
  <c r="M739" i="14"/>
  <c r="M740" i="14"/>
  <c r="M741" i="14"/>
  <c r="M742" i="14"/>
  <c r="M743" i="14"/>
  <c r="M744" i="14"/>
  <c r="M745" i="14"/>
  <c r="M746" i="14"/>
  <c r="M747" i="14"/>
  <c r="M748" i="14"/>
  <c r="M749" i="14"/>
  <c r="M750" i="14"/>
  <c r="M751" i="14"/>
  <c r="M752" i="14"/>
  <c r="M753" i="14"/>
  <c r="M754" i="14"/>
  <c r="M755" i="14"/>
  <c r="M756" i="14"/>
  <c r="M757" i="14"/>
  <c r="M758" i="14"/>
  <c r="M759" i="14"/>
  <c r="M760" i="14"/>
  <c r="M761" i="14"/>
  <c r="M762" i="14"/>
  <c r="M763" i="14"/>
  <c r="M764" i="14"/>
  <c r="M765" i="14"/>
  <c r="M766" i="14"/>
  <c r="M767" i="14"/>
  <c r="M768" i="14"/>
  <c r="M769" i="14"/>
  <c r="M770" i="14"/>
  <c r="M771" i="14"/>
  <c r="M772" i="14"/>
  <c r="M773" i="14"/>
  <c r="M774" i="14"/>
  <c r="M775" i="14"/>
  <c r="M776" i="14"/>
  <c r="M777" i="14"/>
  <c r="M778" i="14"/>
  <c r="M779" i="14"/>
  <c r="M780" i="14"/>
  <c r="M781" i="14"/>
  <c r="M782" i="14"/>
  <c r="M783" i="14"/>
  <c r="M784" i="14"/>
  <c r="M785" i="14"/>
  <c r="M786" i="14"/>
  <c r="M787" i="14"/>
  <c r="M788" i="14"/>
  <c r="M789" i="14"/>
  <c r="M790" i="14"/>
  <c r="M791" i="14"/>
  <c r="M792" i="14"/>
  <c r="M793" i="14"/>
  <c r="M794" i="14"/>
  <c r="M795" i="14"/>
  <c r="M796" i="14"/>
  <c r="M797" i="14"/>
  <c r="M798" i="14"/>
  <c r="M799" i="14"/>
  <c r="M800" i="14"/>
  <c r="M801" i="14"/>
  <c r="M802" i="14"/>
  <c r="M803" i="14"/>
  <c r="M804" i="14"/>
  <c r="M805" i="14"/>
  <c r="M806" i="14"/>
  <c r="M807" i="14"/>
  <c r="M808" i="14"/>
  <c r="M809" i="14"/>
  <c r="M810" i="14"/>
  <c r="M811" i="14"/>
  <c r="M812" i="14"/>
  <c r="M813" i="14"/>
  <c r="M814" i="14"/>
  <c r="M815" i="14"/>
  <c r="M816" i="14"/>
  <c r="M817" i="14"/>
  <c r="M818" i="14"/>
  <c r="M819" i="14"/>
  <c r="M820" i="14"/>
  <c r="M821" i="14"/>
  <c r="M822" i="14"/>
  <c r="M823" i="14"/>
  <c r="M824" i="14"/>
  <c r="M825" i="14"/>
  <c r="M826" i="14"/>
  <c r="M827" i="14"/>
  <c r="M828" i="14"/>
  <c r="M829" i="14"/>
  <c r="M830" i="14"/>
  <c r="M831" i="14"/>
  <c r="M832" i="14"/>
  <c r="M833" i="14"/>
  <c r="M834" i="14"/>
  <c r="M835" i="14"/>
  <c r="M836" i="14"/>
  <c r="M837" i="14"/>
  <c r="M838" i="14"/>
  <c r="M839" i="14"/>
  <c r="M840" i="14"/>
  <c r="M841" i="14"/>
  <c r="M842" i="14"/>
  <c r="M843" i="14"/>
  <c r="M844" i="14"/>
  <c r="M845" i="14"/>
  <c r="M846" i="14"/>
  <c r="M847" i="14"/>
  <c r="M848" i="14"/>
  <c r="M849" i="14"/>
  <c r="M850" i="14"/>
  <c r="M851" i="14"/>
  <c r="M852" i="14"/>
  <c r="M853" i="14"/>
  <c r="M854" i="14"/>
  <c r="M855" i="14"/>
  <c r="M856" i="14"/>
  <c r="M857" i="14"/>
  <c r="M858" i="14"/>
  <c r="M859" i="14"/>
  <c r="M860" i="14"/>
  <c r="M861" i="14"/>
  <c r="M862" i="14"/>
  <c r="M863" i="14"/>
  <c r="M864" i="14"/>
  <c r="M865" i="14"/>
  <c r="M866" i="14"/>
  <c r="M867" i="14"/>
  <c r="M868" i="14"/>
  <c r="M869" i="14"/>
  <c r="M870" i="14"/>
  <c r="M871" i="14"/>
  <c r="M872" i="14"/>
  <c r="M873" i="14"/>
  <c r="M874" i="14"/>
  <c r="M875" i="14"/>
  <c r="M876" i="14"/>
  <c r="M877" i="14"/>
  <c r="M878" i="14"/>
  <c r="M879" i="14"/>
  <c r="M880" i="14"/>
  <c r="M881" i="14"/>
  <c r="M882" i="14"/>
  <c r="M883" i="14"/>
  <c r="M884" i="14"/>
  <c r="M885" i="14"/>
  <c r="M886" i="14"/>
  <c r="M887" i="14"/>
  <c r="M888" i="14"/>
  <c r="M889" i="14"/>
  <c r="M890" i="14"/>
  <c r="M891" i="14"/>
  <c r="M892" i="14"/>
  <c r="M893" i="14"/>
  <c r="M894" i="14"/>
  <c r="M895" i="14"/>
  <c r="M896" i="14"/>
  <c r="M897" i="14"/>
  <c r="M898" i="14"/>
  <c r="M899" i="14"/>
  <c r="M900" i="14"/>
  <c r="M901" i="14"/>
  <c r="M902" i="14"/>
  <c r="M903" i="14"/>
  <c r="M904" i="14"/>
  <c r="M905" i="14"/>
  <c r="M906" i="14"/>
  <c r="M907" i="14"/>
  <c r="M908" i="14"/>
  <c r="M909" i="14"/>
  <c r="M910" i="14"/>
  <c r="M911" i="14"/>
  <c r="M912" i="14"/>
  <c r="M913" i="14"/>
  <c r="M914" i="14"/>
  <c r="M915" i="14"/>
  <c r="M916" i="14"/>
  <c r="M917" i="14"/>
  <c r="M918" i="14"/>
  <c r="M919" i="14"/>
  <c r="M920" i="14"/>
  <c r="M921" i="14"/>
  <c r="M922" i="14"/>
  <c r="M923" i="14"/>
  <c r="M924" i="14"/>
  <c r="M925" i="14"/>
  <c r="M926" i="14"/>
  <c r="M927" i="14"/>
  <c r="M928" i="14"/>
  <c r="M929" i="14"/>
  <c r="M930" i="14"/>
  <c r="M931" i="14"/>
  <c r="M932" i="14"/>
  <c r="M933" i="14"/>
  <c r="M934" i="14"/>
  <c r="M935" i="14"/>
  <c r="M936" i="14"/>
  <c r="M937" i="14"/>
  <c r="M938" i="14"/>
  <c r="M939" i="14"/>
  <c r="M940" i="14"/>
  <c r="M941" i="14"/>
  <c r="M942" i="14"/>
  <c r="M943" i="14"/>
  <c r="M944" i="14"/>
  <c r="M945" i="14"/>
  <c r="M946" i="14"/>
  <c r="M947" i="14"/>
  <c r="M948" i="14"/>
  <c r="M949" i="14"/>
  <c r="M950" i="14"/>
  <c r="M951" i="14"/>
  <c r="M952" i="14"/>
  <c r="M953" i="14"/>
  <c r="M954" i="14"/>
  <c r="M955" i="14"/>
  <c r="M956" i="14"/>
  <c r="M957" i="14"/>
  <c r="M958" i="14"/>
  <c r="M959" i="14"/>
  <c r="M960" i="14"/>
  <c r="M961" i="14"/>
  <c r="M962" i="14"/>
  <c r="M963" i="14"/>
  <c r="M964" i="14"/>
  <c r="M965" i="14"/>
  <c r="M966" i="14"/>
  <c r="M967" i="14"/>
  <c r="M968" i="14"/>
  <c r="M969" i="14"/>
  <c r="M970" i="14"/>
  <c r="M971" i="14"/>
  <c r="M972" i="14"/>
  <c r="M973" i="14"/>
  <c r="M974" i="14"/>
  <c r="M975" i="14"/>
  <c r="M976" i="14"/>
  <c r="M977" i="14"/>
  <c r="M978" i="14"/>
  <c r="M979" i="14"/>
  <c r="M980" i="14"/>
  <c r="M981" i="14"/>
  <c r="M982" i="14"/>
  <c r="M983" i="14"/>
  <c r="M984" i="14"/>
  <c r="M985" i="14"/>
  <c r="M986" i="14"/>
  <c r="M987" i="14"/>
  <c r="M988" i="14"/>
  <c r="M989" i="14"/>
  <c r="M990" i="14"/>
  <c r="M991" i="14"/>
  <c r="M992" i="14"/>
  <c r="M993" i="14"/>
  <c r="M994" i="14"/>
  <c r="M995" i="14"/>
  <c r="M996" i="14"/>
  <c r="M997" i="14"/>
  <c r="M998" i="14"/>
  <c r="M999" i="14"/>
  <c r="M1000" i="14"/>
  <c r="M1001" i="14"/>
  <c r="M7" i="14"/>
  <c r="D8" i="20"/>
  <c r="AO4" i="4"/>
  <c r="G356" i="14"/>
  <c r="G357" i="14"/>
  <c r="G358" i="14"/>
  <c r="G359" i="14"/>
  <c r="G360" i="14"/>
  <c r="G361" i="14"/>
  <c r="G362" i="14"/>
  <c r="G363" i="14"/>
  <c r="G364" i="14"/>
  <c r="G365" i="14"/>
  <c r="G366" i="14"/>
  <c r="G367" i="14"/>
  <c r="G368" i="14"/>
  <c r="G369" i="14"/>
  <c r="G370" i="14"/>
  <c r="G371" i="14"/>
  <c r="G372" i="14"/>
  <c r="G373" i="14"/>
  <c r="G374" i="14"/>
  <c r="G375" i="14"/>
  <c r="G376" i="14"/>
  <c r="G377" i="14"/>
  <c r="G378" i="14"/>
  <c r="G379" i="14"/>
  <c r="G380" i="14"/>
  <c r="G381" i="14"/>
  <c r="G382" i="14"/>
  <c r="G383" i="14"/>
  <c r="G384" i="14"/>
  <c r="G385" i="14"/>
  <c r="G386" i="14"/>
  <c r="G387" i="14"/>
  <c r="G388" i="14"/>
  <c r="G389" i="14"/>
  <c r="G390" i="14"/>
  <c r="G391" i="14"/>
  <c r="G392" i="14"/>
  <c r="G393" i="14"/>
  <c r="G394" i="14"/>
  <c r="G395" i="14"/>
  <c r="G396" i="14"/>
  <c r="G397" i="14"/>
  <c r="G398" i="14"/>
  <c r="G399" i="14"/>
  <c r="G400" i="14"/>
  <c r="G401" i="14"/>
  <c r="G402" i="14"/>
  <c r="G403" i="14"/>
  <c r="G404" i="14"/>
  <c r="G405" i="14"/>
  <c r="G406" i="14"/>
  <c r="G407" i="14"/>
  <c r="G408" i="14"/>
  <c r="G409" i="14"/>
  <c r="G410" i="14"/>
  <c r="G411" i="14"/>
  <c r="G412" i="14"/>
  <c r="G413" i="14"/>
  <c r="G414" i="14"/>
  <c r="G415" i="14"/>
  <c r="G416" i="14"/>
  <c r="G417" i="14"/>
  <c r="G418" i="14"/>
  <c r="G419" i="14"/>
  <c r="G420" i="14"/>
  <c r="G421" i="14"/>
  <c r="G422" i="14"/>
  <c r="G423" i="14"/>
  <c r="G424" i="14"/>
  <c r="G425" i="14"/>
  <c r="G426" i="14"/>
  <c r="G427" i="14"/>
  <c r="G428" i="14"/>
  <c r="G429" i="14"/>
  <c r="G430" i="14"/>
  <c r="G431" i="14"/>
  <c r="G432" i="14"/>
  <c r="G433" i="14"/>
  <c r="G434" i="14"/>
  <c r="G435" i="14"/>
  <c r="G436" i="14"/>
  <c r="G437" i="14"/>
  <c r="G438" i="14"/>
  <c r="G439" i="14"/>
  <c r="G440" i="14"/>
  <c r="G441" i="14"/>
  <c r="G442" i="14"/>
  <c r="G443" i="14"/>
  <c r="G444" i="14"/>
  <c r="G445" i="14"/>
  <c r="G446" i="14"/>
  <c r="G447" i="14"/>
  <c r="G448" i="14"/>
  <c r="G449" i="14"/>
  <c r="G450" i="14"/>
  <c r="G451" i="14"/>
  <c r="G452" i="14"/>
  <c r="G453" i="14"/>
  <c r="G454" i="14"/>
  <c r="G455" i="14"/>
  <c r="G456" i="14"/>
  <c r="G457" i="14"/>
  <c r="G458" i="14"/>
  <c r="G459" i="14"/>
  <c r="G460" i="14"/>
  <c r="G461" i="14"/>
  <c r="G462" i="14"/>
  <c r="G463" i="14"/>
  <c r="G464" i="14"/>
  <c r="G465" i="14"/>
  <c r="G466" i="14"/>
  <c r="G467" i="14"/>
  <c r="G468" i="14"/>
  <c r="G469" i="14"/>
  <c r="G470" i="14"/>
  <c r="G471" i="14"/>
  <c r="G472" i="14"/>
  <c r="G473" i="14"/>
  <c r="G474" i="14"/>
  <c r="G475" i="14"/>
  <c r="G476" i="14"/>
  <c r="G477" i="14"/>
  <c r="G478" i="14"/>
  <c r="G479" i="14"/>
  <c r="G480" i="14"/>
  <c r="G481" i="14"/>
  <c r="G482" i="14"/>
  <c r="G483" i="14"/>
  <c r="G484" i="14"/>
  <c r="G485" i="14"/>
  <c r="G486" i="14"/>
  <c r="G487" i="14"/>
  <c r="G488" i="14"/>
  <c r="G489" i="14"/>
  <c r="G490" i="14"/>
  <c r="G491" i="14"/>
  <c r="G492" i="14"/>
  <c r="G493" i="14"/>
  <c r="G494" i="14"/>
  <c r="G495" i="14"/>
  <c r="G496" i="14"/>
  <c r="G497" i="14"/>
  <c r="G498" i="14"/>
  <c r="G499" i="14"/>
  <c r="G500" i="14"/>
  <c r="G501" i="14"/>
  <c r="G502" i="14"/>
  <c r="G503" i="14"/>
  <c r="G504" i="14"/>
  <c r="G505" i="14"/>
  <c r="G506" i="14"/>
  <c r="G507" i="14"/>
  <c r="G508" i="14"/>
  <c r="G509" i="14"/>
  <c r="G510" i="14"/>
  <c r="G511" i="14"/>
  <c r="G512" i="14"/>
  <c r="G513" i="14"/>
  <c r="G514" i="14"/>
  <c r="G515" i="14"/>
  <c r="G516" i="14"/>
  <c r="G517" i="14"/>
  <c r="G518" i="14"/>
  <c r="G519" i="14"/>
  <c r="G520" i="14"/>
  <c r="G521" i="14"/>
  <c r="G522" i="14"/>
  <c r="G523" i="14"/>
  <c r="G524" i="14"/>
  <c r="G525" i="14"/>
  <c r="G526" i="14"/>
  <c r="G527" i="14"/>
  <c r="G528" i="14"/>
  <c r="G529" i="14"/>
  <c r="G530" i="14"/>
  <c r="G531" i="14"/>
  <c r="G532" i="14"/>
  <c r="G533" i="14"/>
  <c r="G534" i="14"/>
  <c r="G535" i="14"/>
  <c r="G536" i="14"/>
  <c r="G537" i="14"/>
  <c r="G538" i="14"/>
  <c r="G539" i="14"/>
  <c r="G540" i="14"/>
  <c r="G541" i="14"/>
  <c r="G542" i="14"/>
  <c r="G543" i="14"/>
  <c r="G544" i="14"/>
  <c r="G545" i="14"/>
  <c r="G546" i="14"/>
  <c r="G547" i="14"/>
  <c r="G548" i="14"/>
  <c r="G549" i="14"/>
  <c r="G550" i="14"/>
  <c r="G551" i="14"/>
  <c r="G552" i="14"/>
  <c r="G553" i="14"/>
  <c r="G554" i="14"/>
  <c r="G555" i="14"/>
  <c r="G556" i="14"/>
  <c r="G557" i="14"/>
  <c r="G558" i="14"/>
  <c r="G559" i="14"/>
  <c r="G560" i="14"/>
  <c r="G561" i="14"/>
  <c r="G562" i="14"/>
  <c r="G563" i="14"/>
  <c r="G564" i="14"/>
  <c r="G565" i="14"/>
  <c r="G566" i="14"/>
  <c r="G567" i="14"/>
  <c r="G568" i="14"/>
  <c r="G569" i="14"/>
  <c r="G570" i="14"/>
  <c r="G571" i="14"/>
  <c r="G572" i="14"/>
  <c r="G573" i="14"/>
  <c r="G574" i="14"/>
  <c r="G575" i="14"/>
  <c r="G576" i="14"/>
  <c r="G577" i="14"/>
  <c r="G578" i="14"/>
  <c r="G579" i="14"/>
  <c r="G580" i="14"/>
  <c r="G581" i="14"/>
  <c r="G582" i="14"/>
  <c r="G583" i="14"/>
  <c r="G584" i="14"/>
  <c r="G585" i="14"/>
  <c r="G586" i="14"/>
  <c r="G587" i="14"/>
  <c r="G588" i="14"/>
  <c r="G589" i="14"/>
  <c r="G590" i="14"/>
  <c r="G591" i="14"/>
  <c r="G592" i="14"/>
  <c r="G593" i="14"/>
  <c r="G594" i="14"/>
  <c r="G595" i="14"/>
  <c r="G596" i="14"/>
  <c r="G597" i="14"/>
  <c r="G598" i="14"/>
  <c r="G599" i="14"/>
  <c r="G600" i="14"/>
  <c r="G601" i="14"/>
  <c r="G602" i="14"/>
  <c r="G603" i="14"/>
  <c r="G604" i="14"/>
  <c r="G605" i="14"/>
  <c r="G606" i="14"/>
  <c r="G607" i="14"/>
  <c r="G608" i="14"/>
  <c r="G609" i="14"/>
  <c r="G610" i="14"/>
  <c r="G611" i="14"/>
  <c r="G612" i="14"/>
  <c r="G613" i="14"/>
  <c r="G614" i="14"/>
  <c r="G615" i="14"/>
  <c r="G616" i="14"/>
  <c r="G617" i="14"/>
  <c r="G618" i="14"/>
  <c r="G619" i="14"/>
  <c r="G620" i="14"/>
  <c r="G621" i="14"/>
  <c r="G622" i="14"/>
  <c r="G623" i="14"/>
  <c r="G624" i="14"/>
  <c r="G625" i="14"/>
  <c r="G626" i="14"/>
  <c r="G627" i="14"/>
  <c r="G628" i="14"/>
  <c r="G629" i="14"/>
  <c r="G630" i="14"/>
  <c r="G631" i="14"/>
  <c r="G632" i="14"/>
  <c r="G633" i="14"/>
  <c r="G634" i="14"/>
  <c r="G635" i="14"/>
  <c r="G636" i="14"/>
  <c r="G637" i="14"/>
  <c r="G638" i="14"/>
  <c r="G639" i="14"/>
  <c r="G640" i="14"/>
  <c r="G641" i="14"/>
  <c r="G642" i="14"/>
  <c r="G643" i="14"/>
  <c r="G644" i="14"/>
  <c r="G645" i="14"/>
  <c r="G646" i="14"/>
  <c r="G647" i="14"/>
  <c r="G648" i="14"/>
  <c r="G649" i="14"/>
  <c r="G650" i="14"/>
  <c r="G651" i="14"/>
  <c r="G652" i="14"/>
  <c r="G653" i="14"/>
  <c r="G654" i="14"/>
  <c r="G655" i="14"/>
  <c r="G656" i="14"/>
  <c r="G657" i="14"/>
  <c r="G658" i="14"/>
  <c r="G659" i="14"/>
  <c r="G660" i="14"/>
  <c r="G661" i="14"/>
  <c r="G662" i="14"/>
  <c r="G663" i="14"/>
  <c r="G664" i="14"/>
  <c r="G665" i="14"/>
  <c r="G666" i="14"/>
  <c r="G667" i="14"/>
  <c r="G668" i="14"/>
  <c r="G669" i="14"/>
  <c r="G670" i="14"/>
  <c r="G671" i="14"/>
  <c r="G672" i="14"/>
  <c r="G673" i="14"/>
  <c r="G674" i="14"/>
  <c r="G675" i="14"/>
  <c r="G676" i="14"/>
  <c r="G677" i="14"/>
  <c r="G678" i="14"/>
  <c r="G679" i="14"/>
  <c r="G680" i="14"/>
  <c r="G681" i="14"/>
  <c r="G682" i="14"/>
  <c r="G683" i="14"/>
  <c r="G684" i="14"/>
  <c r="G685" i="14"/>
  <c r="G686" i="14"/>
  <c r="G687" i="14"/>
  <c r="G688" i="14"/>
  <c r="G689" i="14"/>
  <c r="G690" i="14"/>
  <c r="G691" i="14"/>
  <c r="G692" i="14"/>
  <c r="G693" i="14"/>
  <c r="G694" i="14"/>
  <c r="G695" i="14"/>
  <c r="G696" i="14"/>
  <c r="G697" i="14"/>
  <c r="G698" i="14"/>
  <c r="G699" i="14"/>
  <c r="G700" i="14"/>
  <c r="G701" i="14"/>
  <c r="G702" i="14"/>
  <c r="G703" i="14"/>
  <c r="G704" i="14"/>
  <c r="G705" i="14"/>
  <c r="G706" i="14"/>
  <c r="G707" i="14"/>
  <c r="G708" i="14"/>
  <c r="G709" i="14"/>
  <c r="G710" i="14"/>
  <c r="G711" i="14"/>
  <c r="G712" i="14"/>
  <c r="G713" i="14"/>
  <c r="G714" i="14"/>
  <c r="G715" i="14"/>
  <c r="G716" i="14"/>
  <c r="G717" i="14"/>
  <c r="G718" i="14"/>
  <c r="G719" i="14"/>
  <c r="G720" i="14"/>
  <c r="G721" i="14"/>
  <c r="G722" i="14"/>
  <c r="G723" i="14"/>
  <c r="G724" i="14"/>
  <c r="G725" i="14"/>
  <c r="G726" i="14"/>
  <c r="G727" i="14"/>
  <c r="G728" i="14"/>
  <c r="G729" i="14"/>
  <c r="G730" i="14"/>
  <c r="G731" i="14"/>
  <c r="G732" i="14"/>
  <c r="G733" i="14"/>
  <c r="G734" i="14"/>
  <c r="G735" i="14"/>
  <c r="G736" i="14"/>
  <c r="G737" i="14"/>
  <c r="G738" i="14"/>
  <c r="G739" i="14"/>
  <c r="G740" i="14"/>
  <c r="G741" i="14"/>
  <c r="G742" i="14"/>
  <c r="G743" i="14"/>
  <c r="G744" i="14"/>
  <c r="G745" i="14"/>
  <c r="G746" i="14"/>
  <c r="G747" i="14"/>
  <c r="G748" i="14"/>
  <c r="G749" i="14"/>
  <c r="G750" i="14"/>
  <c r="G751" i="14"/>
  <c r="G752" i="14"/>
  <c r="G753" i="14"/>
  <c r="G754" i="14"/>
  <c r="G755" i="14"/>
  <c r="G756" i="14"/>
  <c r="G757" i="14"/>
  <c r="G758" i="14"/>
  <c r="G759" i="14"/>
  <c r="G760" i="14"/>
  <c r="G761" i="14"/>
  <c r="G762" i="14"/>
  <c r="G763" i="14"/>
  <c r="G764" i="14"/>
  <c r="G765" i="14"/>
  <c r="G766" i="14"/>
  <c r="G767" i="14"/>
  <c r="G768" i="14"/>
  <c r="G769" i="14"/>
  <c r="G770" i="14"/>
  <c r="G771" i="14"/>
  <c r="G772" i="14"/>
  <c r="G773" i="14"/>
  <c r="G774" i="14"/>
  <c r="G775" i="14"/>
  <c r="G776" i="14"/>
  <c r="G777" i="14"/>
  <c r="G778" i="14"/>
  <c r="G779" i="14"/>
  <c r="G780" i="14"/>
  <c r="G781" i="14"/>
  <c r="G782" i="14"/>
  <c r="G783" i="14"/>
  <c r="G784" i="14"/>
  <c r="G785" i="14"/>
  <c r="G786" i="14"/>
  <c r="G787" i="14"/>
  <c r="G788" i="14"/>
  <c r="G789" i="14"/>
  <c r="G790" i="14"/>
  <c r="G791" i="14"/>
  <c r="G792" i="14"/>
  <c r="G793" i="14"/>
  <c r="G794" i="14"/>
  <c r="G795" i="14"/>
  <c r="G796" i="14"/>
  <c r="G797" i="14"/>
  <c r="G798" i="14"/>
  <c r="G799" i="14"/>
  <c r="G800" i="14"/>
  <c r="G801" i="14"/>
  <c r="G802" i="14"/>
  <c r="G803" i="14"/>
  <c r="G804" i="14"/>
  <c r="G805" i="14"/>
  <c r="G806" i="14"/>
  <c r="G807" i="14"/>
  <c r="G808" i="14"/>
  <c r="G809" i="14"/>
  <c r="G810" i="14"/>
  <c r="G811" i="14"/>
  <c r="G812" i="14"/>
  <c r="G813" i="14"/>
  <c r="G814" i="14"/>
  <c r="G815" i="14"/>
  <c r="G816" i="14"/>
  <c r="G817" i="14"/>
  <c r="G818" i="14"/>
  <c r="G819" i="14"/>
  <c r="G820" i="14"/>
  <c r="G821" i="14"/>
  <c r="G822" i="14"/>
  <c r="G823" i="14"/>
  <c r="G824" i="14"/>
  <c r="G825" i="14"/>
  <c r="G826" i="14"/>
  <c r="G827" i="14"/>
  <c r="G828" i="14"/>
  <c r="G829" i="14"/>
  <c r="G830" i="14"/>
  <c r="G831" i="14"/>
  <c r="G832" i="14"/>
  <c r="G833" i="14"/>
  <c r="G834" i="14"/>
  <c r="G835" i="14"/>
  <c r="G836" i="14"/>
  <c r="G837" i="14"/>
  <c r="G838" i="14"/>
  <c r="G839" i="14"/>
  <c r="G840" i="14"/>
  <c r="G841" i="14"/>
  <c r="G842" i="14"/>
  <c r="G843" i="14"/>
  <c r="G844" i="14"/>
  <c r="G845" i="14"/>
  <c r="G846" i="14"/>
  <c r="G847" i="14"/>
  <c r="G848" i="14"/>
  <c r="G849" i="14"/>
  <c r="G850" i="14"/>
  <c r="G851" i="14"/>
  <c r="G852" i="14"/>
  <c r="G853" i="14"/>
  <c r="G854" i="14"/>
  <c r="G855" i="14"/>
  <c r="G856" i="14"/>
  <c r="G857" i="14"/>
  <c r="G858" i="14"/>
  <c r="G859" i="14"/>
  <c r="G860" i="14"/>
  <c r="G861" i="14"/>
  <c r="G862" i="14"/>
  <c r="G863" i="14"/>
  <c r="G864" i="14"/>
  <c r="G865" i="14"/>
  <c r="G866" i="14"/>
  <c r="G867" i="14"/>
  <c r="G868" i="14"/>
  <c r="G869" i="14"/>
  <c r="G870" i="14"/>
  <c r="G871" i="14"/>
  <c r="G872" i="14"/>
  <c r="G873" i="14"/>
  <c r="G874" i="14"/>
  <c r="G875" i="14"/>
  <c r="G876" i="14"/>
  <c r="G877" i="14"/>
  <c r="G878" i="14"/>
  <c r="G879" i="14"/>
  <c r="G880" i="14"/>
  <c r="G881" i="14"/>
  <c r="G882" i="14"/>
  <c r="G883" i="14"/>
  <c r="G884" i="14"/>
  <c r="G885" i="14"/>
  <c r="G886" i="14"/>
  <c r="G887" i="14"/>
  <c r="G888" i="14"/>
  <c r="G889" i="14"/>
  <c r="G890" i="14"/>
  <c r="G891" i="14"/>
  <c r="G892" i="14"/>
  <c r="G893" i="14"/>
  <c r="G894" i="14"/>
  <c r="G895" i="14"/>
  <c r="G896" i="14"/>
  <c r="G897" i="14"/>
  <c r="G898" i="14"/>
  <c r="G899" i="14"/>
  <c r="G900" i="14"/>
  <c r="G901" i="14"/>
  <c r="G902" i="14"/>
  <c r="G903" i="14"/>
  <c r="G904" i="14"/>
  <c r="G905" i="14"/>
  <c r="G906" i="14"/>
  <c r="G907" i="14"/>
  <c r="G908" i="14"/>
  <c r="G909" i="14"/>
  <c r="G910" i="14"/>
  <c r="G911" i="14"/>
  <c r="G912" i="14"/>
  <c r="G913" i="14"/>
  <c r="G914" i="14"/>
  <c r="G915" i="14"/>
  <c r="G916" i="14"/>
  <c r="G917" i="14"/>
  <c r="G918" i="14"/>
  <c r="G919" i="14"/>
  <c r="G920" i="14"/>
  <c r="G921" i="14"/>
  <c r="G922" i="14"/>
  <c r="G923" i="14"/>
  <c r="G924" i="14"/>
  <c r="G925" i="14"/>
  <c r="G926" i="14"/>
  <c r="G927" i="14"/>
  <c r="G928" i="14"/>
  <c r="G929" i="14"/>
  <c r="G930" i="14"/>
  <c r="G931" i="14"/>
  <c r="G932" i="14"/>
  <c r="G933" i="14"/>
  <c r="G934" i="14"/>
  <c r="G935" i="14"/>
  <c r="G936" i="14"/>
  <c r="G937" i="14"/>
  <c r="G938" i="14"/>
  <c r="G939" i="14"/>
  <c r="G940" i="14"/>
  <c r="G941" i="14"/>
  <c r="G942" i="14"/>
  <c r="G943" i="14"/>
  <c r="G944" i="14"/>
  <c r="G945" i="14"/>
  <c r="G946" i="14"/>
  <c r="G947" i="14"/>
  <c r="G948" i="14"/>
  <c r="G949" i="14"/>
  <c r="G950" i="14"/>
  <c r="G951" i="14"/>
  <c r="G952" i="14"/>
  <c r="G953" i="14"/>
  <c r="G954" i="14"/>
  <c r="G955" i="14"/>
  <c r="G956" i="14"/>
  <c r="G957" i="14"/>
  <c r="G958" i="14"/>
  <c r="G959" i="14"/>
  <c r="G960" i="14"/>
  <c r="G961" i="14"/>
  <c r="G962" i="14"/>
  <c r="G963" i="14"/>
  <c r="G964" i="14"/>
  <c r="G965" i="14"/>
  <c r="G966" i="14"/>
  <c r="G967" i="14"/>
  <c r="G968" i="14"/>
  <c r="G969" i="14"/>
  <c r="G970" i="14"/>
  <c r="G971" i="14"/>
  <c r="G972" i="14"/>
  <c r="G973" i="14"/>
  <c r="G974" i="14"/>
  <c r="G975" i="14"/>
  <c r="G976" i="14"/>
  <c r="G977" i="14"/>
  <c r="G978" i="14"/>
  <c r="G979" i="14"/>
  <c r="G980" i="14"/>
  <c r="G981" i="14"/>
  <c r="G982" i="14"/>
  <c r="G983" i="14"/>
  <c r="G984" i="14"/>
  <c r="G985" i="14"/>
  <c r="G986" i="14"/>
  <c r="G987" i="14"/>
  <c r="G988" i="14"/>
  <c r="G989" i="14"/>
  <c r="G990" i="14"/>
  <c r="G991" i="14"/>
  <c r="G992" i="14"/>
  <c r="G993" i="14"/>
  <c r="G994" i="14"/>
  <c r="G995" i="14"/>
  <c r="G996" i="14"/>
  <c r="G997" i="14"/>
  <c r="G998" i="14"/>
  <c r="G999" i="14"/>
  <c r="G1000" i="14"/>
  <c r="G1001" i="14"/>
  <c r="F356" i="14"/>
  <c r="F357" i="14"/>
  <c r="F358" i="14"/>
  <c r="F359" i="14"/>
  <c r="F360" i="14"/>
  <c r="F361" i="14"/>
  <c r="F362" i="14"/>
  <c r="F363" i="14"/>
  <c r="F364" i="14"/>
  <c r="F365" i="14"/>
  <c r="F366" i="14"/>
  <c r="F367" i="14"/>
  <c r="F368" i="14"/>
  <c r="F369" i="14"/>
  <c r="F370" i="14"/>
  <c r="F371" i="14"/>
  <c r="F372" i="14"/>
  <c r="F373" i="14"/>
  <c r="F374" i="14"/>
  <c r="F375" i="14"/>
  <c r="F376" i="14"/>
  <c r="F377" i="14"/>
  <c r="F378" i="14"/>
  <c r="F379" i="14"/>
  <c r="F380" i="14"/>
  <c r="F381" i="14"/>
  <c r="F382" i="14"/>
  <c r="F383" i="14"/>
  <c r="F384" i="14"/>
  <c r="F385" i="14"/>
  <c r="F386" i="14"/>
  <c r="F387" i="14"/>
  <c r="F388" i="14"/>
  <c r="F389" i="14"/>
  <c r="F390" i="14"/>
  <c r="F391" i="14"/>
  <c r="F392" i="14"/>
  <c r="F393" i="14"/>
  <c r="F394" i="14"/>
  <c r="F395" i="14"/>
  <c r="F396" i="14"/>
  <c r="F397" i="14"/>
  <c r="F398" i="14"/>
  <c r="F399" i="14"/>
  <c r="F400" i="14"/>
  <c r="F401" i="14"/>
  <c r="F402" i="14"/>
  <c r="F403" i="14"/>
  <c r="F404" i="14"/>
  <c r="F405" i="14"/>
  <c r="F406" i="14"/>
  <c r="F407" i="14"/>
  <c r="F408" i="14"/>
  <c r="F409" i="14"/>
  <c r="F410" i="14"/>
  <c r="F411" i="14"/>
  <c r="F412" i="14"/>
  <c r="F413" i="14"/>
  <c r="F414" i="14"/>
  <c r="F415" i="14"/>
  <c r="F416" i="14"/>
  <c r="F417" i="14"/>
  <c r="F418" i="14"/>
  <c r="F419" i="14"/>
  <c r="F420" i="14"/>
  <c r="F421" i="14"/>
  <c r="F422" i="14"/>
  <c r="F423" i="14"/>
  <c r="F424" i="14"/>
  <c r="F425" i="14"/>
  <c r="F426" i="14"/>
  <c r="F427" i="14"/>
  <c r="F428" i="14"/>
  <c r="F429" i="14"/>
  <c r="F430" i="14"/>
  <c r="F431" i="14"/>
  <c r="F432" i="14"/>
  <c r="F433" i="14"/>
  <c r="F434" i="14"/>
  <c r="F435" i="14"/>
  <c r="F436" i="14"/>
  <c r="F437" i="14"/>
  <c r="F438" i="14"/>
  <c r="F439" i="14"/>
  <c r="F440" i="14"/>
  <c r="F441" i="14"/>
  <c r="F442" i="14"/>
  <c r="F443" i="14"/>
  <c r="F444" i="14"/>
  <c r="F445" i="14"/>
  <c r="F446" i="14"/>
  <c r="F447" i="14"/>
  <c r="F448" i="14"/>
  <c r="F449" i="14"/>
  <c r="F450" i="14"/>
  <c r="F451" i="14"/>
  <c r="F452" i="14"/>
  <c r="F453" i="14"/>
  <c r="F454" i="14"/>
  <c r="F455" i="14"/>
  <c r="F456" i="14"/>
  <c r="F457" i="14"/>
  <c r="F458" i="14"/>
  <c r="F459" i="14"/>
  <c r="F460" i="14"/>
  <c r="F461" i="14"/>
  <c r="F462" i="14"/>
  <c r="F463" i="14"/>
  <c r="F464" i="14"/>
  <c r="F465" i="14"/>
  <c r="F466" i="14"/>
  <c r="F467" i="14"/>
  <c r="F468" i="14"/>
  <c r="F469" i="14"/>
  <c r="F470" i="14"/>
  <c r="F471" i="14"/>
  <c r="F472" i="14"/>
  <c r="F473" i="14"/>
  <c r="F474" i="14"/>
  <c r="F475" i="14"/>
  <c r="F476" i="14"/>
  <c r="F477" i="14"/>
  <c r="F478" i="14"/>
  <c r="F479" i="14"/>
  <c r="F480" i="14"/>
  <c r="F481" i="14"/>
  <c r="F482" i="14"/>
  <c r="F483" i="14"/>
  <c r="F484" i="14"/>
  <c r="F485" i="14"/>
  <c r="F486" i="14"/>
  <c r="F487" i="14"/>
  <c r="F488" i="14"/>
  <c r="F489" i="14"/>
  <c r="F490" i="14"/>
  <c r="F491" i="14"/>
  <c r="F492" i="14"/>
  <c r="F493" i="14"/>
  <c r="F494" i="14"/>
  <c r="F495" i="14"/>
  <c r="F496" i="14"/>
  <c r="F497" i="14"/>
  <c r="F498" i="14"/>
  <c r="F499" i="14"/>
  <c r="F500" i="14"/>
  <c r="F501" i="14"/>
  <c r="F502" i="14"/>
  <c r="F503" i="14"/>
  <c r="F504" i="14"/>
  <c r="F505" i="14"/>
  <c r="F506" i="14"/>
  <c r="F507" i="14"/>
  <c r="F508" i="14"/>
  <c r="F509" i="14"/>
  <c r="F510" i="14"/>
  <c r="F511" i="14"/>
  <c r="F512" i="14"/>
  <c r="F513" i="14"/>
  <c r="F514" i="14"/>
  <c r="F515" i="14"/>
  <c r="F516" i="14"/>
  <c r="F517" i="14"/>
  <c r="F518" i="14"/>
  <c r="F519" i="14"/>
  <c r="F520" i="14"/>
  <c r="F521" i="14"/>
  <c r="F522" i="14"/>
  <c r="F523" i="14"/>
  <c r="F524" i="14"/>
  <c r="F525" i="14"/>
  <c r="F526" i="14"/>
  <c r="F527" i="14"/>
  <c r="F528" i="14"/>
  <c r="F529" i="14"/>
  <c r="F530" i="14"/>
  <c r="F531" i="14"/>
  <c r="F532" i="14"/>
  <c r="F533" i="14"/>
  <c r="F534" i="14"/>
  <c r="F535" i="14"/>
  <c r="F536" i="14"/>
  <c r="F537" i="14"/>
  <c r="F538" i="14"/>
  <c r="F539" i="14"/>
  <c r="F540" i="14"/>
  <c r="F541" i="14"/>
  <c r="F542" i="14"/>
  <c r="F543" i="14"/>
  <c r="F544" i="14"/>
  <c r="F545" i="14"/>
  <c r="F546" i="14"/>
  <c r="F547" i="14"/>
  <c r="F548" i="14"/>
  <c r="F549" i="14"/>
  <c r="F550" i="14"/>
  <c r="F551" i="14"/>
  <c r="F552" i="14"/>
  <c r="F553" i="14"/>
  <c r="F554" i="14"/>
  <c r="F555" i="14"/>
  <c r="F556" i="14"/>
  <c r="F557" i="14"/>
  <c r="F558" i="14"/>
  <c r="F559" i="14"/>
  <c r="F560" i="14"/>
  <c r="F561" i="14"/>
  <c r="F562" i="14"/>
  <c r="F563" i="14"/>
  <c r="F564" i="14"/>
  <c r="F565" i="14"/>
  <c r="F566" i="14"/>
  <c r="F567" i="14"/>
  <c r="F568" i="14"/>
  <c r="F569" i="14"/>
  <c r="F570" i="14"/>
  <c r="F571" i="14"/>
  <c r="F572" i="14"/>
  <c r="F573" i="14"/>
  <c r="F574" i="14"/>
  <c r="F575" i="14"/>
  <c r="F576" i="14"/>
  <c r="F577" i="14"/>
  <c r="F578" i="14"/>
  <c r="F579" i="14"/>
  <c r="F580" i="14"/>
  <c r="F581" i="14"/>
  <c r="F582" i="14"/>
  <c r="F583" i="14"/>
  <c r="F584" i="14"/>
  <c r="F585" i="14"/>
  <c r="F586" i="14"/>
  <c r="F587" i="14"/>
  <c r="F588" i="14"/>
  <c r="F589" i="14"/>
  <c r="F590" i="14"/>
  <c r="F591" i="14"/>
  <c r="F592" i="14"/>
  <c r="F593" i="14"/>
  <c r="F594" i="14"/>
  <c r="F595" i="14"/>
  <c r="F596" i="14"/>
  <c r="F597" i="14"/>
  <c r="F598" i="14"/>
  <c r="F599" i="14"/>
  <c r="F600" i="14"/>
  <c r="F601" i="14"/>
  <c r="F602" i="14"/>
  <c r="F603" i="14"/>
  <c r="F604" i="14"/>
  <c r="F605" i="14"/>
  <c r="F606" i="14"/>
  <c r="F607" i="14"/>
  <c r="F608" i="14"/>
  <c r="F609" i="14"/>
  <c r="F610" i="14"/>
  <c r="F611" i="14"/>
  <c r="F612" i="14"/>
  <c r="F613" i="14"/>
  <c r="F614" i="14"/>
  <c r="F615" i="14"/>
  <c r="F616" i="14"/>
  <c r="F617" i="14"/>
  <c r="F618" i="14"/>
  <c r="F619" i="14"/>
  <c r="F620" i="14"/>
  <c r="F621" i="14"/>
  <c r="F622" i="14"/>
  <c r="F623" i="14"/>
  <c r="F624" i="14"/>
  <c r="F625" i="14"/>
  <c r="F626" i="14"/>
  <c r="F627" i="14"/>
  <c r="F628" i="14"/>
  <c r="F629" i="14"/>
  <c r="F630" i="14"/>
  <c r="F631" i="14"/>
  <c r="F632" i="14"/>
  <c r="F633" i="14"/>
  <c r="F634" i="14"/>
  <c r="F635" i="14"/>
  <c r="F636" i="14"/>
  <c r="F637" i="14"/>
  <c r="F638" i="14"/>
  <c r="F639" i="14"/>
  <c r="F640" i="14"/>
  <c r="F641" i="14"/>
  <c r="F642" i="14"/>
  <c r="F643" i="14"/>
  <c r="F644" i="14"/>
  <c r="F645" i="14"/>
  <c r="F646" i="14"/>
  <c r="F647" i="14"/>
  <c r="F648" i="14"/>
  <c r="F649" i="14"/>
  <c r="F650" i="14"/>
  <c r="F651" i="14"/>
  <c r="F652" i="14"/>
  <c r="F653" i="14"/>
  <c r="F654" i="14"/>
  <c r="F655" i="14"/>
  <c r="F656" i="14"/>
  <c r="F657" i="14"/>
  <c r="F658" i="14"/>
  <c r="F659" i="14"/>
  <c r="F660" i="14"/>
  <c r="F661" i="14"/>
  <c r="F662" i="14"/>
  <c r="F663" i="14"/>
  <c r="F664" i="14"/>
  <c r="F665" i="14"/>
  <c r="F666" i="14"/>
  <c r="F667" i="14"/>
  <c r="F668" i="14"/>
  <c r="F669" i="14"/>
  <c r="F670" i="14"/>
  <c r="F671" i="14"/>
  <c r="F672" i="14"/>
  <c r="F673" i="14"/>
  <c r="F674" i="14"/>
  <c r="F675" i="14"/>
  <c r="F676" i="14"/>
  <c r="F677" i="14"/>
  <c r="F678" i="14"/>
  <c r="F679" i="14"/>
  <c r="F680" i="14"/>
  <c r="F681" i="14"/>
  <c r="F682" i="14"/>
  <c r="F683" i="14"/>
  <c r="F684" i="14"/>
  <c r="F685" i="14"/>
  <c r="F686" i="14"/>
  <c r="F687" i="14"/>
  <c r="F688" i="14"/>
  <c r="F689" i="14"/>
  <c r="F690" i="14"/>
  <c r="F691" i="14"/>
  <c r="F692" i="14"/>
  <c r="F693" i="14"/>
  <c r="F694" i="14"/>
  <c r="F695" i="14"/>
  <c r="F696" i="14"/>
  <c r="F697" i="14"/>
  <c r="F698" i="14"/>
  <c r="F699" i="14"/>
  <c r="F700" i="14"/>
  <c r="F701" i="14"/>
  <c r="F702" i="14"/>
  <c r="F703" i="14"/>
  <c r="F704" i="14"/>
  <c r="F705" i="14"/>
  <c r="F706" i="14"/>
  <c r="F707" i="14"/>
  <c r="F708" i="14"/>
  <c r="F709" i="14"/>
  <c r="F710" i="14"/>
  <c r="F711" i="14"/>
  <c r="F712" i="14"/>
  <c r="F713" i="14"/>
  <c r="F714" i="14"/>
  <c r="F715" i="14"/>
  <c r="F716" i="14"/>
  <c r="F717" i="14"/>
  <c r="F718" i="14"/>
  <c r="F719" i="14"/>
  <c r="F720" i="14"/>
  <c r="F721" i="14"/>
  <c r="F722" i="14"/>
  <c r="F723" i="14"/>
  <c r="F724" i="14"/>
  <c r="F725" i="14"/>
  <c r="F726" i="14"/>
  <c r="F727" i="14"/>
  <c r="F728" i="14"/>
  <c r="F729" i="14"/>
  <c r="F730" i="14"/>
  <c r="F731" i="14"/>
  <c r="F732" i="14"/>
  <c r="F733" i="14"/>
  <c r="F734" i="14"/>
  <c r="F735" i="14"/>
  <c r="F736" i="14"/>
  <c r="F737" i="14"/>
  <c r="F738" i="14"/>
  <c r="F739" i="14"/>
  <c r="F740" i="14"/>
  <c r="F741" i="14"/>
  <c r="F742" i="14"/>
  <c r="F743" i="14"/>
  <c r="F744" i="14"/>
  <c r="F745" i="14"/>
  <c r="F746" i="14"/>
  <c r="F747" i="14"/>
  <c r="F748" i="14"/>
  <c r="F749" i="14"/>
  <c r="F750" i="14"/>
  <c r="F751" i="14"/>
  <c r="F752" i="14"/>
  <c r="F753" i="14"/>
  <c r="F754" i="14"/>
  <c r="F755" i="14"/>
  <c r="F756" i="14"/>
  <c r="F757" i="14"/>
  <c r="F758" i="14"/>
  <c r="F759" i="14"/>
  <c r="F760" i="14"/>
  <c r="F761" i="14"/>
  <c r="F762" i="14"/>
  <c r="F763" i="14"/>
  <c r="F764" i="14"/>
  <c r="F765" i="14"/>
  <c r="F766" i="14"/>
  <c r="F767" i="14"/>
  <c r="F768" i="14"/>
  <c r="F769" i="14"/>
  <c r="F770" i="14"/>
  <c r="F771" i="14"/>
  <c r="F772" i="14"/>
  <c r="F773" i="14"/>
  <c r="F774" i="14"/>
  <c r="F775" i="14"/>
  <c r="F776" i="14"/>
  <c r="F777" i="14"/>
  <c r="F778" i="14"/>
  <c r="F779" i="14"/>
  <c r="F780" i="14"/>
  <c r="F781" i="14"/>
  <c r="F782" i="14"/>
  <c r="F783" i="14"/>
  <c r="F784" i="14"/>
  <c r="F785" i="14"/>
  <c r="F786" i="14"/>
  <c r="F787" i="14"/>
  <c r="F788" i="14"/>
  <c r="F789" i="14"/>
  <c r="F790" i="14"/>
  <c r="F791" i="14"/>
  <c r="F792" i="14"/>
  <c r="F793" i="14"/>
  <c r="F794" i="14"/>
  <c r="F795" i="14"/>
  <c r="F796" i="14"/>
  <c r="F797" i="14"/>
  <c r="F798" i="14"/>
  <c r="F799" i="14"/>
  <c r="F800" i="14"/>
  <c r="F801" i="14"/>
  <c r="F802" i="14"/>
  <c r="F803" i="14"/>
  <c r="F804" i="14"/>
  <c r="F805" i="14"/>
  <c r="F806" i="14"/>
  <c r="F807" i="14"/>
  <c r="F808" i="14"/>
  <c r="F809" i="14"/>
  <c r="F810" i="14"/>
  <c r="F811" i="14"/>
  <c r="F812" i="14"/>
  <c r="F813" i="14"/>
  <c r="F814" i="14"/>
  <c r="F815" i="14"/>
  <c r="F816" i="14"/>
  <c r="F817" i="14"/>
  <c r="F818" i="14"/>
  <c r="F819" i="14"/>
  <c r="F820" i="14"/>
  <c r="F821" i="14"/>
  <c r="F822" i="14"/>
  <c r="F823" i="14"/>
  <c r="F824" i="14"/>
  <c r="F825" i="14"/>
  <c r="F826" i="14"/>
  <c r="F827" i="14"/>
  <c r="F828" i="14"/>
  <c r="F829" i="14"/>
  <c r="F830" i="14"/>
  <c r="F831" i="14"/>
  <c r="F832" i="14"/>
  <c r="F833" i="14"/>
  <c r="F834" i="14"/>
  <c r="F835" i="14"/>
  <c r="F836" i="14"/>
  <c r="F837" i="14"/>
  <c r="F838" i="14"/>
  <c r="F839" i="14"/>
  <c r="F840" i="14"/>
  <c r="F841" i="14"/>
  <c r="F842" i="14"/>
  <c r="F843" i="14"/>
  <c r="F844" i="14"/>
  <c r="F845" i="14"/>
  <c r="F846" i="14"/>
  <c r="F847" i="14"/>
  <c r="F848" i="14"/>
  <c r="F849" i="14"/>
  <c r="F850" i="14"/>
  <c r="F851" i="14"/>
  <c r="F852" i="14"/>
  <c r="F853" i="14"/>
  <c r="F854" i="14"/>
  <c r="F855" i="14"/>
  <c r="F856" i="14"/>
  <c r="F857" i="14"/>
  <c r="F858" i="14"/>
  <c r="F859" i="14"/>
  <c r="F860" i="14"/>
  <c r="F861" i="14"/>
  <c r="F862" i="14"/>
  <c r="F863" i="14"/>
  <c r="F864" i="14"/>
  <c r="F865" i="14"/>
  <c r="F866" i="14"/>
  <c r="F867" i="14"/>
  <c r="F868" i="14"/>
  <c r="F869" i="14"/>
  <c r="F870" i="14"/>
  <c r="F871" i="14"/>
  <c r="F872" i="14"/>
  <c r="F873" i="14"/>
  <c r="F874" i="14"/>
  <c r="F875" i="14"/>
  <c r="F876" i="14"/>
  <c r="F877" i="14"/>
  <c r="F878" i="14"/>
  <c r="F879" i="14"/>
  <c r="F880" i="14"/>
  <c r="F881" i="14"/>
  <c r="F882" i="14"/>
  <c r="F883" i="14"/>
  <c r="F884" i="14"/>
  <c r="F885" i="14"/>
  <c r="F886" i="14"/>
  <c r="F887" i="14"/>
  <c r="F888" i="14"/>
  <c r="F889" i="14"/>
  <c r="F890" i="14"/>
  <c r="F891" i="14"/>
  <c r="F892" i="14"/>
  <c r="F893" i="14"/>
  <c r="F894" i="14"/>
  <c r="F895" i="14"/>
  <c r="F896" i="14"/>
  <c r="F897" i="14"/>
  <c r="F898" i="14"/>
  <c r="F899" i="14"/>
  <c r="F900" i="14"/>
  <c r="F901" i="14"/>
  <c r="F902" i="14"/>
  <c r="F903" i="14"/>
  <c r="F904" i="14"/>
  <c r="F905" i="14"/>
  <c r="F906" i="14"/>
  <c r="F907" i="14"/>
  <c r="F908" i="14"/>
  <c r="F909" i="14"/>
  <c r="F910" i="14"/>
  <c r="F911" i="14"/>
  <c r="F912" i="14"/>
  <c r="F913" i="14"/>
  <c r="F914" i="14"/>
  <c r="F915" i="14"/>
  <c r="F916" i="14"/>
  <c r="F917" i="14"/>
  <c r="F918" i="14"/>
  <c r="F919" i="14"/>
  <c r="F920" i="14"/>
  <c r="F921" i="14"/>
  <c r="F922" i="14"/>
  <c r="F923" i="14"/>
  <c r="F924" i="14"/>
  <c r="F925" i="14"/>
  <c r="F926" i="14"/>
  <c r="F927" i="14"/>
  <c r="F928" i="14"/>
  <c r="F929" i="14"/>
  <c r="F930" i="14"/>
  <c r="F931" i="14"/>
  <c r="F932" i="14"/>
  <c r="F933" i="14"/>
  <c r="F934" i="14"/>
  <c r="F935" i="14"/>
  <c r="F936" i="14"/>
  <c r="F937" i="14"/>
  <c r="F938" i="14"/>
  <c r="F939" i="14"/>
  <c r="F940" i="14"/>
  <c r="F941" i="14"/>
  <c r="F942" i="14"/>
  <c r="F943" i="14"/>
  <c r="F944" i="14"/>
  <c r="F945" i="14"/>
  <c r="F946" i="14"/>
  <c r="F947" i="14"/>
  <c r="F948" i="14"/>
  <c r="F949" i="14"/>
  <c r="F950" i="14"/>
  <c r="F951" i="14"/>
  <c r="F952" i="14"/>
  <c r="F953" i="14"/>
  <c r="F954" i="14"/>
  <c r="F955" i="14"/>
  <c r="F956" i="14"/>
  <c r="F957" i="14"/>
  <c r="F958" i="14"/>
  <c r="F959" i="14"/>
  <c r="F960" i="14"/>
  <c r="F961" i="14"/>
  <c r="F962" i="14"/>
  <c r="F963" i="14"/>
  <c r="F964" i="14"/>
  <c r="F965" i="14"/>
  <c r="F966" i="14"/>
  <c r="F967" i="14"/>
  <c r="F968" i="14"/>
  <c r="F969" i="14"/>
  <c r="F970" i="14"/>
  <c r="F971" i="14"/>
  <c r="F972" i="14"/>
  <c r="F973" i="14"/>
  <c r="F974" i="14"/>
  <c r="F975" i="14"/>
  <c r="F976" i="14"/>
  <c r="F977" i="14"/>
  <c r="F978" i="14"/>
  <c r="F979" i="14"/>
  <c r="F980" i="14"/>
  <c r="F981" i="14"/>
  <c r="F982" i="14"/>
  <c r="F983" i="14"/>
  <c r="F984" i="14"/>
  <c r="F985" i="14"/>
  <c r="F986" i="14"/>
  <c r="F987" i="14"/>
  <c r="F988" i="14"/>
  <c r="F989" i="14"/>
  <c r="F990" i="14"/>
  <c r="F991" i="14"/>
  <c r="F992" i="14"/>
  <c r="F993" i="14"/>
  <c r="F994" i="14"/>
  <c r="F995" i="14"/>
  <c r="F996" i="14"/>
  <c r="F997" i="14"/>
  <c r="F998" i="14"/>
  <c r="F999" i="14"/>
  <c r="F1000" i="14"/>
  <c r="F1001" i="14"/>
  <c r="AK4" i="4"/>
  <c r="AL4" i="4"/>
  <c r="AM4" i="4"/>
  <c r="AN4" i="4"/>
  <c r="Y4" i="4"/>
  <c r="Z4" i="4"/>
  <c r="C65" i="14"/>
  <c r="C66" i="14"/>
  <c r="C67" i="14"/>
  <c r="C68" i="14"/>
  <c r="C69" i="14"/>
  <c r="C70" i="14"/>
  <c r="C71" i="14"/>
  <c r="C72" i="14"/>
  <c r="C73" i="14"/>
  <c r="C74" i="14"/>
  <c r="C75" i="14"/>
  <c r="C76" i="14"/>
  <c r="C77" i="14"/>
  <c r="C78" i="14"/>
  <c r="C79" i="14"/>
  <c r="C80" i="14"/>
  <c r="C81" i="14"/>
  <c r="C82" i="14"/>
  <c r="C83" i="14"/>
  <c r="C84" i="14"/>
  <c r="C85" i="14"/>
  <c r="C86" i="14"/>
  <c r="C87" i="14"/>
  <c r="C88" i="14"/>
  <c r="C89" i="14"/>
  <c r="C90" i="14"/>
  <c r="C91" i="14"/>
  <c r="C92" i="14"/>
  <c r="C93" i="14"/>
  <c r="C94" i="14"/>
  <c r="C95" i="14"/>
  <c r="C96" i="14"/>
  <c r="C97" i="14"/>
  <c r="C98" i="14"/>
  <c r="C99" i="14"/>
  <c r="C100" i="14"/>
  <c r="C101" i="14"/>
  <c r="C102" i="14"/>
  <c r="C103" i="14"/>
  <c r="C104" i="14"/>
  <c r="C105" i="14"/>
  <c r="C106" i="14"/>
  <c r="C107" i="14"/>
  <c r="C108" i="14"/>
  <c r="C109" i="14"/>
  <c r="C110" i="14"/>
  <c r="C111" i="14"/>
  <c r="C112" i="14"/>
  <c r="C113" i="14"/>
  <c r="C114" i="14"/>
  <c r="C115" i="14"/>
  <c r="C116" i="14"/>
  <c r="C117" i="14"/>
  <c r="C118" i="14"/>
  <c r="C119" i="14"/>
  <c r="C120" i="14"/>
  <c r="C121" i="14"/>
  <c r="C122" i="14"/>
  <c r="C123" i="14"/>
  <c r="C124" i="14"/>
  <c r="C125" i="14"/>
  <c r="C126" i="14"/>
  <c r="C127" i="14"/>
  <c r="C128" i="14"/>
  <c r="C129" i="14"/>
  <c r="C130" i="14"/>
  <c r="C131" i="14"/>
  <c r="C132" i="14"/>
  <c r="C133" i="14"/>
  <c r="C134" i="14"/>
  <c r="C135" i="14"/>
  <c r="C136" i="14"/>
  <c r="C137" i="14"/>
  <c r="C138" i="14"/>
  <c r="C139" i="14"/>
  <c r="C140" i="14"/>
  <c r="C141" i="14"/>
  <c r="C142" i="14"/>
  <c r="C143" i="14"/>
  <c r="C144" i="14"/>
  <c r="C145" i="14"/>
  <c r="C146" i="14"/>
  <c r="C147" i="14"/>
  <c r="C148" i="14"/>
  <c r="C149" i="14"/>
  <c r="C150" i="14"/>
  <c r="C151" i="14"/>
  <c r="C152" i="14"/>
  <c r="C153" i="14"/>
  <c r="C154" i="14"/>
  <c r="C155" i="14"/>
  <c r="C156" i="14"/>
  <c r="C157" i="14"/>
  <c r="C158" i="14"/>
  <c r="C159" i="14"/>
  <c r="C160" i="14"/>
  <c r="C161" i="14"/>
  <c r="C162" i="14"/>
  <c r="C163" i="14"/>
  <c r="C164" i="14"/>
  <c r="C165" i="14"/>
  <c r="C166" i="14"/>
  <c r="C167" i="14"/>
  <c r="C168" i="14"/>
  <c r="C169" i="14"/>
  <c r="C170" i="14"/>
  <c r="C171" i="14"/>
  <c r="C172" i="14"/>
  <c r="C173" i="14"/>
  <c r="C174" i="14"/>
  <c r="C175" i="14"/>
  <c r="C176" i="14"/>
  <c r="C177" i="14"/>
  <c r="C178" i="14"/>
  <c r="C179" i="14"/>
  <c r="C180" i="14"/>
  <c r="C181" i="14"/>
  <c r="C182" i="14"/>
  <c r="C183" i="14"/>
  <c r="C184" i="14"/>
  <c r="C185" i="14"/>
  <c r="C186" i="14"/>
  <c r="C187" i="14"/>
  <c r="C188" i="14"/>
  <c r="C189" i="14"/>
  <c r="C190" i="14"/>
  <c r="C191" i="14"/>
  <c r="C192" i="14"/>
  <c r="C193" i="14"/>
  <c r="C194" i="14"/>
  <c r="C195" i="14"/>
  <c r="C196" i="14"/>
  <c r="C197" i="14"/>
  <c r="C198" i="14"/>
  <c r="C199" i="14"/>
  <c r="C200" i="14"/>
  <c r="C201" i="14"/>
  <c r="C202" i="14"/>
  <c r="C203" i="14"/>
  <c r="C204" i="14"/>
  <c r="C205" i="14"/>
  <c r="C206" i="14"/>
  <c r="C207" i="14"/>
  <c r="C208" i="14"/>
  <c r="C209" i="14"/>
  <c r="C210" i="14"/>
  <c r="C211" i="14"/>
  <c r="C212" i="14"/>
  <c r="C213" i="14"/>
  <c r="C214" i="14"/>
  <c r="C215" i="14"/>
  <c r="C216" i="14"/>
  <c r="C217" i="14"/>
  <c r="C218" i="14"/>
  <c r="C219" i="14"/>
  <c r="C220" i="14"/>
  <c r="C221" i="14"/>
  <c r="C222" i="14"/>
  <c r="C223" i="14"/>
  <c r="C224" i="14"/>
  <c r="C225" i="14"/>
  <c r="C226" i="14"/>
  <c r="C227" i="14"/>
  <c r="C228" i="14"/>
  <c r="C229" i="14"/>
  <c r="C230" i="14"/>
  <c r="C231" i="14"/>
  <c r="C232" i="14"/>
  <c r="C233" i="14"/>
  <c r="C234" i="14"/>
  <c r="C235" i="14"/>
  <c r="C236" i="14"/>
  <c r="C237" i="14"/>
  <c r="C238" i="14"/>
  <c r="C239" i="14"/>
  <c r="C240" i="14"/>
  <c r="C241" i="14"/>
  <c r="C242" i="14"/>
  <c r="C243" i="14"/>
  <c r="C244" i="14"/>
  <c r="C245" i="14"/>
  <c r="C246" i="14"/>
  <c r="C247" i="14"/>
  <c r="C248" i="14"/>
  <c r="C249" i="14"/>
  <c r="C250" i="14"/>
  <c r="C251" i="14"/>
  <c r="C252" i="14"/>
  <c r="C253" i="14"/>
  <c r="C254" i="14"/>
  <c r="C255" i="14"/>
  <c r="C256" i="14"/>
  <c r="C257" i="14"/>
  <c r="C258" i="14"/>
  <c r="C259" i="14"/>
  <c r="C260" i="14"/>
  <c r="C261" i="14"/>
  <c r="C262" i="14"/>
  <c r="C263" i="14"/>
  <c r="C264" i="14"/>
  <c r="C265" i="14"/>
  <c r="C266" i="14"/>
  <c r="C267" i="14"/>
  <c r="C268" i="14"/>
  <c r="C269" i="14"/>
  <c r="C270" i="14"/>
  <c r="C271" i="14"/>
  <c r="C272" i="14"/>
  <c r="C273" i="14"/>
  <c r="C274" i="14"/>
  <c r="C275" i="14"/>
  <c r="C276" i="14"/>
  <c r="C277" i="14"/>
  <c r="C278" i="14"/>
  <c r="C279" i="14"/>
  <c r="C280" i="14"/>
  <c r="C281" i="14"/>
  <c r="C282" i="14"/>
  <c r="C283" i="14"/>
  <c r="C284" i="14"/>
  <c r="C285" i="14"/>
  <c r="C286" i="14"/>
  <c r="C287" i="14"/>
  <c r="C288" i="14"/>
  <c r="C289" i="14"/>
  <c r="C290" i="14"/>
  <c r="C291" i="14"/>
  <c r="C292" i="14"/>
  <c r="C293" i="14"/>
  <c r="C294" i="14"/>
  <c r="C295" i="14"/>
  <c r="C296" i="14"/>
  <c r="C297" i="14"/>
  <c r="C298" i="14"/>
  <c r="C299" i="14"/>
  <c r="C300" i="14"/>
  <c r="C301" i="14"/>
  <c r="C302" i="14"/>
  <c r="C303" i="14"/>
  <c r="C304" i="14"/>
  <c r="C305" i="14"/>
  <c r="C306" i="14"/>
  <c r="C307" i="14"/>
  <c r="C308" i="14"/>
  <c r="C309" i="14"/>
  <c r="C310" i="14"/>
  <c r="C311" i="14"/>
  <c r="C312" i="14"/>
  <c r="C313" i="14"/>
  <c r="C314" i="14"/>
  <c r="C315" i="14"/>
  <c r="C316" i="14"/>
  <c r="C317" i="14"/>
  <c r="C318" i="14"/>
  <c r="C319" i="14"/>
  <c r="C320" i="14"/>
  <c r="C321" i="14"/>
  <c r="C322" i="14"/>
  <c r="C323" i="14"/>
  <c r="C324" i="14"/>
  <c r="C325" i="14"/>
  <c r="C326" i="14"/>
  <c r="C327" i="14"/>
  <c r="C328" i="14"/>
  <c r="C329" i="14"/>
  <c r="C330" i="14"/>
  <c r="C331" i="14"/>
  <c r="C332" i="14"/>
  <c r="C333" i="14"/>
  <c r="C334" i="14"/>
  <c r="C335" i="14"/>
  <c r="C336" i="14"/>
  <c r="C337" i="14"/>
  <c r="C338" i="14"/>
  <c r="C339" i="14"/>
  <c r="C340" i="14"/>
  <c r="C341" i="14"/>
  <c r="C342" i="14"/>
  <c r="C343" i="14"/>
  <c r="C344" i="14"/>
  <c r="C345" i="14"/>
  <c r="C346" i="14"/>
  <c r="C347" i="14"/>
  <c r="C348" i="14"/>
  <c r="C349" i="14"/>
  <c r="C350" i="14"/>
  <c r="C351" i="14"/>
  <c r="C352" i="14"/>
  <c r="C353" i="14"/>
  <c r="C354" i="14"/>
  <c r="C355" i="14"/>
  <c r="C356" i="14"/>
  <c r="C357" i="14"/>
  <c r="C358" i="14"/>
  <c r="C359" i="14"/>
  <c r="C360" i="14"/>
  <c r="C361" i="14"/>
  <c r="C362" i="14"/>
  <c r="C363" i="14"/>
  <c r="C364" i="14"/>
  <c r="C365" i="14"/>
  <c r="C366" i="14"/>
  <c r="C367" i="14"/>
  <c r="C368" i="14"/>
  <c r="C369" i="14"/>
  <c r="C370" i="14"/>
  <c r="C371" i="14"/>
  <c r="C372" i="14"/>
  <c r="C373" i="14"/>
  <c r="C374" i="14"/>
  <c r="C375" i="14"/>
  <c r="C376" i="14"/>
  <c r="C377" i="14"/>
  <c r="C378" i="14"/>
  <c r="C379" i="14"/>
  <c r="C380" i="14"/>
  <c r="C381" i="14"/>
  <c r="C382" i="14"/>
  <c r="C383" i="14"/>
  <c r="C384" i="14"/>
  <c r="C385" i="14"/>
  <c r="C386" i="14"/>
  <c r="C387" i="14"/>
  <c r="C388" i="14"/>
  <c r="C389" i="14"/>
  <c r="C390" i="14"/>
  <c r="C391" i="14"/>
  <c r="C392" i="14"/>
  <c r="C393" i="14"/>
  <c r="C394" i="14"/>
  <c r="C395" i="14"/>
  <c r="C396" i="14"/>
  <c r="C397" i="14"/>
  <c r="C398" i="14"/>
  <c r="C399" i="14"/>
  <c r="C400" i="14"/>
  <c r="C401" i="14"/>
  <c r="C402" i="14"/>
  <c r="C403" i="14"/>
  <c r="C404" i="14"/>
  <c r="C405" i="14"/>
  <c r="C406" i="14"/>
  <c r="C407" i="14"/>
  <c r="C408" i="14"/>
  <c r="C409" i="14"/>
  <c r="C410" i="14"/>
  <c r="C411" i="14"/>
  <c r="C412" i="14"/>
  <c r="C413" i="14"/>
  <c r="C414" i="14"/>
  <c r="C415" i="14"/>
  <c r="C416" i="14"/>
  <c r="C417" i="14"/>
  <c r="C418" i="14"/>
  <c r="C419" i="14"/>
  <c r="C420" i="14"/>
  <c r="C421" i="14"/>
  <c r="C422" i="14"/>
  <c r="C423" i="14"/>
  <c r="C424" i="14"/>
  <c r="C425" i="14"/>
  <c r="C426" i="14"/>
  <c r="C427" i="14"/>
  <c r="C428" i="14"/>
  <c r="C429" i="14"/>
  <c r="C430" i="14"/>
  <c r="C431" i="14"/>
  <c r="C432" i="14"/>
  <c r="C433" i="14"/>
  <c r="C434" i="14"/>
  <c r="C435" i="14"/>
  <c r="C436" i="14"/>
  <c r="C437" i="14"/>
  <c r="C438" i="14"/>
  <c r="C439" i="14"/>
  <c r="C440" i="14"/>
  <c r="C441" i="14"/>
  <c r="C442" i="14"/>
  <c r="C443" i="14"/>
  <c r="C444" i="14"/>
  <c r="C445" i="14"/>
  <c r="C446" i="14"/>
  <c r="C447" i="14"/>
  <c r="C448" i="14"/>
  <c r="C449" i="14"/>
  <c r="C450" i="14"/>
  <c r="C451" i="14"/>
  <c r="C452" i="14"/>
  <c r="C453" i="14"/>
  <c r="C454" i="14"/>
  <c r="C455" i="14"/>
  <c r="C456" i="14"/>
  <c r="C457" i="14"/>
  <c r="C458" i="14"/>
  <c r="C459" i="14"/>
  <c r="C460" i="14"/>
  <c r="C461" i="14"/>
  <c r="C462" i="14"/>
  <c r="C463" i="14"/>
  <c r="C464" i="14"/>
  <c r="C465" i="14"/>
  <c r="C466" i="14"/>
  <c r="C467" i="14"/>
  <c r="C468" i="14"/>
  <c r="C469" i="14"/>
  <c r="C470" i="14"/>
  <c r="C471" i="14"/>
  <c r="C472" i="14"/>
  <c r="C473" i="14"/>
  <c r="C474" i="14"/>
  <c r="C475" i="14"/>
  <c r="C476" i="14"/>
  <c r="C477" i="14"/>
  <c r="C478" i="14"/>
  <c r="C479" i="14"/>
  <c r="C480" i="14"/>
  <c r="C481" i="14"/>
  <c r="C482" i="14"/>
  <c r="C483" i="14"/>
  <c r="C484" i="14"/>
  <c r="C485" i="14"/>
  <c r="C486" i="14"/>
  <c r="C487" i="14"/>
  <c r="C488" i="14"/>
  <c r="C489" i="14"/>
  <c r="C490" i="14"/>
  <c r="C491" i="14"/>
  <c r="C492" i="14"/>
  <c r="C493" i="14"/>
  <c r="C494" i="14"/>
  <c r="C495" i="14"/>
  <c r="C496" i="14"/>
  <c r="C497" i="14"/>
  <c r="C498" i="14"/>
  <c r="C499" i="14"/>
  <c r="C500" i="14"/>
  <c r="C501" i="14"/>
  <c r="C502" i="14"/>
  <c r="C503" i="14"/>
  <c r="C504" i="14"/>
  <c r="C505" i="14"/>
  <c r="C506" i="14"/>
  <c r="C507" i="14"/>
  <c r="C508" i="14"/>
  <c r="C509" i="14"/>
  <c r="C510" i="14"/>
  <c r="C511" i="14"/>
  <c r="C512" i="14"/>
  <c r="C513" i="14"/>
  <c r="C514" i="14"/>
  <c r="C515" i="14"/>
  <c r="C516" i="14"/>
  <c r="C517" i="14"/>
  <c r="C518" i="14"/>
  <c r="C519" i="14"/>
  <c r="C520" i="14"/>
  <c r="C521" i="14"/>
  <c r="C522" i="14"/>
  <c r="C523" i="14"/>
  <c r="C524" i="14"/>
  <c r="C525" i="14"/>
  <c r="C526" i="14"/>
  <c r="C527" i="14"/>
  <c r="C528" i="14"/>
  <c r="C529" i="14"/>
  <c r="C530" i="14"/>
  <c r="C531" i="14"/>
  <c r="C532" i="14"/>
  <c r="C533" i="14"/>
  <c r="C534" i="14"/>
  <c r="C535" i="14"/>
  <c r="C536" i="14"/>
  <c r="C537" i="14"/>
  <c r="C538" i="14"/>
  <c r="C539" i="14"/>
  <c r="C540" i="14"/>
  <c r="C541" i="14"/>
  <c r="C542" i="14"/>
  <c r="C543" i="14"/>
  <c r="C544" i="14"/>
  <c r="C545" i="14"/>
  <c r="C546" i="14"/>
  <c r="C547" i="14"/>
  <c r="C548" i="14"/>
  <c r="C549" i="14"/>
  <c r="C550" i="14"/>
  <c r="C551" i="14"/>
  <c r="C552" i="14"/>
  <c r="C553" i="14"/>
  <c r="C554" i="14"/>
  <c r="C555" i="14"/>
  <c r="C556" i="14"/>
  <c r="C557" i="14"/>
  <c r="C558" i="14"/>
  <c r="C559" i="14"/>
  <c r="C560" i="14"/>
  <c r="C561" i="14"/>
  <c r="C562" i="14"/>
  <c r="C563" i="14"/>
  <c r="C564" i="14"/>
  <c r="C565" i="14"/>
  <c r="C566" i="14"/>
  <c r="C567" i="14"/>
  <c r="C568" i="14"/>
  <c r="C569" i="14"/>
  <c r="C570" i="14"/>
  <c r="C571" i="14"/>
  <c r="C572" i="14"/>
  <c r="C573" i="14"/>
  <c r="C574" i="14"/>
  <c r="C575" i="14"/>
  <c r="C576" i="14"/>
  <c r="C577" i="14"/>
  <c r="C578" i="14"/>
  <c r="C579" i="14"/>
  <c r="C580" i="14"/>
  <c r="C581" i="14"/>
  <c r="C582" i="14"/>
  <c r="C583" i="14"/>
  <c r="C584" i="14"/>
  <c r="C585" i="14"/>
  <c r="C586" i="14"/>
  <c r="C587" i="14"/>
  <c r="C588" i="14"/>
  <c r="C589" i="14"/>
  <c r="C590" i="14"/>
  <c r="C591" i="14"/>
  <c r="C592" i="14"/>
  <c r="C593" i="14"/>
  <c r="C594" i="14"/>
  <c r="C595" i="14"/>
  <c r="C596" i="14"/>
  <c r="C597" i="14"/>
  <c r="C598" i="14"/>
  <c r="C599" i="14"/>
  <c r="C600" i="14"/>
  <c r="C601" i="14"/>
  <c r="C602" i="14"/>
  <c r="C603" i="14"/>
  <c r="C604" i="14"/>
  <c r="C605" i="14"/>
  <c r="C606" i="14"/>
  <c r="C607" i="14"/>
  <c r="C608" i="14"/>
  <c r="C609" i="14"/>
  <c r="C610" i="14"/>
  <c r="C611" i="14"/>
  <c r="C612" i="14"/>
  <c r="C613" i="14"/>
  <c r="C614" i="14"/>
  <c r="C615" i="14"/>
  <c r="C616" i="14"/>
  <c r="C617" i="14"/>
  <c r="C618" i="14"/>
  <c r="C619" i="14"/>
  <c r="C620" i="14"/>
  <c r="C621" i="14"/>
  <c r="C622" i="14"/>
  <c r="C623" i="14"/>
  <c r="C624" i="14"/>
  <c r="C625" i="14"/>
  <c r="C626" i="14"/>
  <c r="C627" i="14"/>
  <c r="C628" i="14"/>
  <c r="C629" i="14"/>
  <c r="C630" i="14"/>
  <c r="C631" i="14"/>
  <c r="C632" i="14"/>
  <c r="C633" i="14"/>
  <c r="C634" i="14"/>
  <c r="C635" i="14"/>
  <c r="C636" i="14"/>
  <c r="C637" i="14"/>
  <c r="C638" i="14"/>
  <c r="C639" i="14"/>
  <c r="C640" i="14"/>
  <c r="C641" i="14"/>
  <c r="C642" i="14"/>
  <c r="C643" i="14"/>
  <c r="C644" i="14"/>
  <c r="C645" i="14"/>
  <c r="C646" i="14"/>
  <c r="C647" i="14"/>
  <c r="C648" i="14"/>
  <c r="C649" i="14"/>
  <c r="C650" i="14"/>
  <c r="C651" i="14"/>
  <c r="C652" i="14"/>
  <c r="C653" i="14"/>
  <c r="C654" i="14"/>
  <c r="C655" i="14"/>
  <c r="C656" i="14"/>
  <c r="C657" i="14"/>
  <c r="C658" i="14"/>
  <c r="C659" i="14"/>
  <c r="C660" i="14"/>
  <c r="C661" i="14"/>
  <c r="C662" i="14"/>
  <c r="C663" i="14"/>
  <c r="C664" i="14"/>
  <c r="C665" i="14"/>
  <c r="C666" i="14"/>
  <c r="C667" i="14"/>
  <c r="C668" i="14"/>
  <c r="C669" i="14"/>
  <c r="C670" i="14"/>
  <c r="C671" i="14"/>
  <c r="C672" i="14"/>
  <c r="C673" i="14"/>
  <c r="C674" i="14"/>
  <c r="C675" i="14"/>
  <c r="C676" i="14"/>
  <c r="C677" i="14"/>
  <c r="C678" i="14"/>
  <c r="C679" i="14"/>
  <c r="C680" i="14"/>
  <c r="C681" i="14"/>
  <c r="C682" i="14"/>
  <c r="C683" i="14"/>
  <c r="C684" i="14"/>
  <c r="C685" i="14"/>
  <c r="C686" i="14"/>
  <c r="C687" i="14"/>
  <c r="C688" i="14"/>
  <c r="C689" i="14"/>
  <c r="C690" i="14"/>
  <c r="C691" i="14"/>
  <c r="C692" i="14"/>
  <c r="C693" i="14"/>
  <c r="C694" i="14"/>
  <c r="C695" i="14"/>
  <c r="C696" i="14"/>
  <c r="C697" i="14"/>
  <c r="C698" i="14"/>
  <c r="C699" i="14"/>
  <c r="C700" i="14"/>
  <c r="C701" i="14"/>
  <c r="C702" i="14"/>
  <c r="C703" i="14"/>
  <c r="C704" i="14"/>
  <c r="C705" i="14"/>
  <c r="C706" i="14"/>
  <c r="C707" i="14"/>
  <c r="C708" i="14"/>
  <c r="C709" i="14"/>
  <c r="C710" i="14"/>
  <c r="C711" i="14"/>
  <c r="C712" i="14"/>
  <c r="C713" i="14"/>
  <c r="C714" i="14"/>
  <c r="C715" i="14"/>
  <c r="C716" i="14"/>
  <c r="C717" i="14"/>
  <c r="C718" i="14"/>
  <c r="C719" i="14"/>
  <c r="C720" i="14"/>
  <c r="C721" i="14"/>
  <c r="C722" i="14"/>
  <c r="C723" i="14"/>
  <c r="C724" i="14"/>
  <c r="C725" i="14"/>
  <c r="C726" i="14"/>
  <c r="C727" i="14"/>
  <c r="C728" i="14"/>
  <c r="C729" i="14"/>
  <c r="C730" i="14"/>
  <c r="C731" i="14"/>
  <c r="C732" i="14"/>
  <c r="C733" i="14"/>
  <c r="C734" i="14"/>
  <c r="C735" i="14"/>
  <c r="C736" i="14"/>
  <c r="C737" i="14"/>
  <c r="C738" i="14"/>
  <c r="C739" i="14"/>
  <c r="C740" i="14"/>
  <c r="C741" i="14"/>
  <c r="C742" i="14"/>
  <c r="C743" i="14"/>
  <c r="C744" i="14"/>
  <c r="C745" i="14"/>
  <c r="C746" i="14"/>
  <c r="C747" i="14"/>
  <c r="C748" i="14"/>
  <c r="C749" i="14"/>
  <c r="C750" i="14"/>
  <c r="C751" i="14"/>
  <c r="C752" i="14"/>
  <c r="C753" i="14"/>
  <c r="C754" i="14"/>
  <c r="C755" i="14"/>
  <c r="C756" i="14"/>
  <c r="C757" i="14"/>
  <c r="C758" i="14"/>
  <c r="C759" i="14"/>
  <c r="C760" i="14"/>
  <c r="C761" i="14"/>
  <c r="C762" i="14"/>
  <c r="C763" i="14"/>
  <c r="C764" i="14"/>
  <c r="C765" i="14"/>
  <c r="C766" i="14"/>
  <c r="C767" i="14"/>
  <c r="C768" i="14"/>
  <c r="C769" i="14"/>
  <c r="C770" i="14"/>
  <c r="C771" i="14"/>
  <c r="C772" i="14"/>
  <c r="C773" i="14"/>
  <c r="C774" i="14"/>
  <c r="C775" i="14"/>
  <c r="C776" i="14"/>
  <c r="C777" i="14"/>
  <c r="C778" i="14"/>
  <c r="C779" i="14"/>
  <c r="C780" i="14"/>
  <c r="C781" i="14"/>
  <c r="C782" i="14"/>
  <c r="C783" i="14"/>
  <c r="C784" i="14"/>
  <c r="C785" i="14"/>
  <c r="C786" i="14"/>
  <c r="C787" i="14"/>
  <c r="C788" i="14"/>
  <c r="C789" i="14"/>
  <c r="C790" i="14"/>
  <c r="C791" i="14"/>
  <c r="C792" i="14"/>
  <c r="C793" i="14"/>
  <c r="C794" i="14"/>
  <c r="C795" i="14"/>
  <c r="C796" i="14"/>
  <c r="C797" i="14"/>
  <c r="C798" i="14"/>
  <c r="C799" i="14"/>
  <c r="C800" i="14"/>
  <c r="C801" i="14"/>
  <c r="C802" i="14"/>
  <c r="C803" i="14"/>
  <c r="C804" i="14"/>
  <c r="C805" i="14"/>
  <c r="C806" i="14"/>
  <c r="C807" i="14"/>
  <c r="C808" i="14"/>
  <c r="C809" i="14"/>
  <c r="C810" i="14"/>
  <c r="C811" i="14"/>
  <c r="C812" i="14"/>
  <c r="C813" i="14"/>
  <c r="C814" i="14"/>
  <c r="C815" i="14"/>
  <c r="C816" i="14"/>
  <c r="C817" i="14"/>
  <c r="C818" i="14"/>
  <c r="C819" i="14"/>
  <c r="C820" i="14"/>
  <c r="C821" i="14"/>
  <c r="C822" i="14"/>
  <c r="C823" i="14"/>
  <c r="C824" i="14"/>
  <c r="C825" i="14"/>
  <c r="C826" i="14"/>
  <c r="C827" i="14"/>
  <c r="C828" i="14"/>
  <c r="C829" i="14"/>
  <c r="C830" i="14"/>
  <c r="C831" i="14"/>
  <c r="C832" i="14"/>
  <c r="C833" i="14"/>
  <c r="C834" i="14"/>
  <c r="C835" i="14"/>
  <c r="C836" i="14"/>
  <c r="C837" i="14"/>
  <c r="C838" i="14"/>
  <c r="C839" i="14"/>
  <c r="C840" i="14"/>
  <c r="C841" i="14"/>
  <c r="C842" i="14"/>
  <c r="C843" i="14"/>
  <c r="C844" i="14"/>
  <c r="C845" i="14"/>
  <c r="C846" i="14"/>
  <c r="C847" i="14"/>
  <c r="C848" i="14"/>
  <c r="C849" i="14"/>
  <c r="C850" i="14"/>
  <c r="C851" i="14"/>
  <c r="C852" i="14"/>
  <c r="C853" i="14"/>
  <c r="C854" i="14"/>
  <c r="C855" i="14"/>
  <c r="C856" i="14"/>
  <c r="C857" i="14"/>
  <c r="C858" i="14"/>
  <c r="C859" i="14"/>
  <c r="C860" i="14"/>
  <c r="C861" i="14"/>
  <c r="C862" i="14"/>
  <c r="C863" i="14"/>
  <c r="C864" i="14"/>
  <c r="C865" i="14"/>
  <c r="C866" i="14"/>
  <c r="C867" i="14"/>
  <c r="C868" i="14"/>
  <c r="C869" i="14"/>
  <c r="C870" i="14"/>
  <c r="C871" i="14"/>
  <c r="C872" i="14"/>
  <c r="C873" i="14"/>
  <c r="C874" i="14"/>
  <c r="C875" i="14"/>
  <c r="C876" i="14"/>
  <c r="C877" i="14"/>
  <c r="C878" i="14"/>
  <c r="C879" i="14"/>
  <c r="C880" i="14"/>
  <c r="C881" i="14"/>
  <c r="C882" i="14"/>
  <c r="C883" i="14"/>
  <c r="C884" i="14"/>
  <c r="C885" i="14"/>
  <c r="C886" i="14"/>
  <c r="C887" i="14"/>
  <c r="C888" i="14"/>
  <c r="C889" i="14"/>
  <c r="C890" i="14"/>
  <c r="C891" i="14"/>
  <c r="C892" i="14"/>
  <c r="C893" i="14"/>
  <c r="C894" i="14"/>
  <c r="C895" i="14"/>
  <c r="C896" i="14"/>
  <c r="C897" i="14"/>
  <c r="C898" i="14"/>
  <c r="C899" i="14"/>
  <c r="C900" i="14"/>
  <c r="C901" i="14"/>
  <c r="C902" i="14"/>
  <c r="C903" i="14"/>
  <c r="C904" i="14"/>
  <c r="C905" i="14"/>
  <c r="C906" i="14"/>
  <c r="C907" i="14"/>
  <c r="C908" i="14"/>
  <c r="C909" i="14"/>
  <c r="C910" i="14"/>
  <c r="C911" i="14"/>
  <c r="C912" i="14"/>
  <c r="C913" i="14"/>
  <c r="C914" i="14"/>
  <c r="C915" i="14"/>
  <c r="C916" i="14"/>
  <c r="C917" i="14"/>
  <c r="C918" i="14"/>
  <c r="C919" i="14"/>
  <c r="C920" i="14"/>
  <c r="C921" i="14"/>
  <c r="C922" i="14"/>
  <c r="C923" i="14"/>
  <c r="C924" i="14"/>
  <c r="C925" i="14"/>
  <c r="C926" i="14"/>
  <c r="C927" i="14"/>
  <c r="C928" i="14"/>
  <c r="C929" i="14"/>
  <c r="C930" i="14"/>
  <c r="C931" i="14"/>
  <c r="C932" i="14"/>
  <c r="C933" i="14"/>
  <c r="C934" i="14"/>
  <c r="C935" i="14"/>
  <c r="C936" i="14"/>
  <c r="C937" i="14"/>
  <c r="C938" i="14"/>
  <c r="C939" i="14"/>
  <c r="C940" i="14"/>
  <c r="C941" i="14"/>
  <c r="C942" i="14"/>
  <c r="C943" i="14"/>
  <c r="C944" i="14"/>
  <c r="C945" i="14"/>
  <c r="C946" i="14"/>
  <c r="C947" i="14"/>
  <c r="C948" i="14"/>
  <c r="C949" i="14"/>
  <c r="C950" i="14"/>
  <c r="C951" i="14"/>
  <c r="C952" i="14"/>
  <c r="C953" i="14"/>
  <c r="C954" i="14"/>
  <c r="C955" i="14"/>
  <c r="C956" i="14"/>
  <c r="C957" i="14"/>
  <c r="C958" i="14"/>
  <c r="C959" i="14"/>
  <c r="C960" i="14"/>
  <c r="C961" i="14"/>
  <c r="C962" i="14"/>
  <c r="C963" i="14"/>
  <c r="C964" i="14"/>
  <c r="C965" i="14"/>
  <c r="C966" i="14"/>
  <c r="C967" i="14"/>
  <c r="C968" i="14"/>
  <c r="C969" i="14"/>
  <c r="C970" i="14"/>
  <c r="C971" i="14"/>
  <c r="C972" i="14"/>
  <c r="C973" i="14"/>
  <c r="C974" i="14"/>
  <c r="C975" i="14"/>
  <c r="C976" i="14"/>
  <c r="C977" i="14"/>
  <c r="C978" i="14"/>
  <c r="C979" i="14"/>
  <c r="C980" i="14"/>
  <c r="C981" i="14"/>
  <c r="C982" i="14"/>
  <c r="C983" i="14"/>
  <c r="C984" i="14"/>
  <c r="C985" i="14"/>
  <c r="C986" i="14"/>
  <c r="C987" i="14"/>
  <c r="C988" i="14"/>
  <c r="C989" i="14"/>
  <c r="C990" i="14"/>
  <c r="C991" i="14"/>
  <c r="C992" i="14"/>
  <c r="C993" i="14"/>
  <c r="C994" i="14"/>
  <c r="C995" i="14"/>
  <c r="C996" i="14"/>
  <c r="C997" i="14"/>
  <c r="C998" i="14"/>
  <c r="C999" i="14"/>
  <c r="C1000" i="14"/>
  <c r="C1001" i="14"/>
  <c r="C64" i="14"/>
  <c r="C8" i="14"/>
  <c r="C9" i="14"/>
  <c r="C10" i="14"/>
  <c r="C11" i="14"/>
  <c r="C12" i="14"/>
  <c r="C13" i="14"/>
  <c r="C14" i="14"/>
  <c r="C15" i="14"/>
  <c r="C16" i="14"/>
  <c r="C17" i="14"/>
  <c r="C18" i="14"/>
  <c r="C19" i="14"/>
  <c r="C20" i="14"/>
  <c r="C21" i="14"/>
  <c r="C22" i="14"/>
  <c r="C23" i="14"/>
  <c r="C24" i="14"/>
  <c r="C25" i="14"/>
  <c r="C26" i="14"/>
  <c r="C27" i="14"/>
  <c r="C28" i="14"/>
  <c r="C29" i="14"/>
  <c r="C30" i="14"/>
  <c r="C31" i="14"/>
  <c r="C32" i="14"/>
  <c r="C33" i="14"/>
  <c r="C34" i="14"/>
  <c r="C35" i="14"/>
  <c r="C36" i="14"/>
  <c r="C37" i="14"/>
  <c r="C38" i="14"/>
  <c r="C39" i="14"/>
  <c r="C40" i="14"/>
  <c r="C41" i="14"/>
  <c r="C42" i="14"/>
  <c r="C43" i="14"/>
  <c r="C44" i="14"/>
  <c r="C45" i="14"/>
  <c r="C46" i="14"/>
  <c r="C47" i="14"/>
  <c r="C48" i="14"/>
  <c r="C49" i="14"/>
  <c r="C50" i="14"/>
  <c r="C51" i="14"/>
  <c r="C52" i="14"/>
  <c r="C53" i="14"/>
  <c r="C54" i="14"/>
  <c r="C55" i="14"/>
  <c r="C56" i="14"/>
  <c r="C57" i="14"/>
  <c r="C58" i="14"/>
  <c r="C59" i="14"/>
  <c r="C60" i="14"/>
  <c r="C61" i="14"/>
  <c r="C62" i="14"/>
  <c r="C63" i="14"/>
  <c r="C7" i="14"/>
  <c r="B8" i="14"/>
  <c r="A8" i="14" s="1"/>
  <c r="E8" i="14"/>
  <c r="Q8" i="14"/>
  <c r="R8" i="14"/>
  <c r="CO8" i="4" s="1"/>
  <c r="S8" i="14"/>
  <c r="T8" i="14"/>
  <c r="B9" i="14"/>
  <c r="A9" i="14" s="1"/>
  <c r="E9" i="14"/>
  <c r="Q9" i="14"/>
  <c r="R9" i="14"/>
  <c r="S9" i="14"/>
  <c r="T9" i="14"/>
  <c r="B10" i="14"/>
  <c r="A10" i="14" s="1"/>
  <c r="E10" i="14"/>
  <c r="Q10" i="14"/>
  <c r="R10" i="14"/>
  <c r="CO10" i="4" s="1"/>
  <c r="S10" i="14"/>
  <c r="T10" i="14"/>
  <c r="B11" i="14"/>
  <c r="A11" i="14" s="1"/>
  <c r="E11" i="14"/>
  <c r="Q11" i="14"/>
  <c r="R11" i="14"/>
  <c r="S11" i="14"/>
  <c r="T11" i="14"/>
  <c r="B12" i="14"/>
  <c r="A12" i="14" s="1"/>
  <c r="E12" i="14"/>
  <c r="G12" i="14" s="1"/>
  <c r="Q12" i="14"/>
  <c r="R12" i="14"/>
  <c r="CO12" i="4" s="1"/>
  <c r="S12" i="14"/>
  <c r="T12" i="14"/>
  <c r="B13" i="14"/>
  <c r="A13" i="14" s="1"/>
  <c r="E13" i="14"/>
  <c r="G13" i="14" s="1"/>
  <c r="Q13" i="14"/>
  <c r="R13" i="14"/>
  <c r="S13" i="14"/>
  <c r="T13" i="14"/>
  <c r="B14" i="14"/>
  <c r="A14" i="14" s="1"/>
  <c r="E14" i="14"/>
  <c r="Q14" i="14"/>
  <c r="R14" i="14"/>
  <c r="CO14" i="4" s="1"/>
  <c r="S14" i="14"/>
  <c r="T14" i="14"/>
  <c r="B15" i="14"/>
  <c r="A15" i="14" s="1"/>
  <c r="E15" i="14"/>
  <c r="Q15" i="14"/>
  <c r="R15" i="14"/>
  <c r="S15" i="14"/>
  <c r="T15" i="14"/>
  <c r="B16" i="14"/>
  <c r="A16" i="14" s="1"/>
  <c r="E16" i="14"/>
  <c r="G16" i="14" s="1"/>
  <c r="Q16" i="14"/>
  <c r="R16" i="14"/>
  <c r="CO16" i="4" s="1"/>
  <c r="S16" i="14"/>
  <c r="T16" i="14"/>
  <c r="B17" i="14"/>
  <c r="A17" i="14" s="1"/>
  <c r="E17" i="14"/>
  <c r="Q17" i="14"/>
  <c r="R17" i="14"/>
  <c r="S17" i="14"/>
  <c r="T17" i="14"/>
  <c r="B18" i="14"/>
  <c r="A18" i="14" s="1"/>
  <c r="E18" i="14"/>
  <c r="Q18" i="14"/>
  <c r="R18" i="14"/>
  <c r="CO18" i="4" s="1"/>
  <c r="S18" i="14"/>
  <c r="T18" i="14"/>
  <c r="B19" i="14"/>
  <c r="A19" i="14" s="1"/>
  <c r="E19" i="14"/>
  <c r="Q19" i="14"/>
  <c r="R19" i="14"/>
  <c r="S19" i="14"/>
  <c r="T19" i="14"/>
  <c r="B20" i="14"/>
  <c r="A20" i="14" s="1"/>
  <c r="E20" i="14"/>
  <c r="G20" i="14" s="1"/>
  <c r="Q20" i="14"/>
  <c r="R20" i="14"/>
  <c r="CO20" i="4" s="1"/>
  <c r="S20" i="14"/>
  <c r="T20" i="14"/>
  <c r="B21" i="14"/>
  <c r="A21" i="14" s="1"/>
  <c r="E21" i="14"/>
  <c r="Q21" i="14"/>
  <c r="R21" i="14"/>
  <c r="S21" i="14"/>
  <c r="T21" i="14"/>
  <c r="B22" i="14"/>
  <c r="A22" i="14" s="1"/>
  <c r="E22" i="14"/>
  <c r="Q22" i="14"/>
  <c r="R22" i="14"/>
  <c r="CO22" i="4" s="1"/>
  <c r="S22" i="14"/>
  <c r="T22" i="14"/>
  <c r="B23" i="14"/>
  <c r="A23" i="14" s="1"/>
  <c r="E23" i="14"/>
  <c r="Q23" i="14"/>
  <c r="R23" i="14"/>
  <c r="S23" i="14"/>
  <c r="T23" i="14"/>
  <c r="B24" i="14"/>
  <c r="A24" i="14" s="1"/>
  <c r="E24" i="14"/>
  <c r="G24" i="14" s="1"/>
  <c r="Q24" i="14"/>
  <c r="R24" i="14"/>
  <c r="CO24" i="4" s="1"/>
  <c r="S24" i="14"/>
  <c r="T24" i="14"/>
  <c r="B25" i="14"/>
  <c r="A25" i="14" s="1"/>
  <c r="E25" i="14"/>
  <c r="Q25" i="14"/>
  <c r="R25" i="14"/>
  <c r="S25" i="14"/>
  <c r="T25" i="14"/>
  <c r="B26" i="14"/>
  <c r="A26" i="14" s="1"/>
  <c r="E26" i="14"/>
  <c r="Q26" i="14"/>
  <c r="R26" i="14"/>
  <c r="CO26" i="4" s="1"/>
  <c r="S26" i="14"/>
  <c r="T26" i="14"/>
  <c r="B27" i="14"/>
  <c r="A27" i="14" s="1"/>
  <c r="E27" i="14"/>
  <c r="Q27" i="14"/>
  <c r="R27" i="14"/>
  <c r="S27" i="14"/>
  <c r="T27" i="14"/>
  <c r="B28" i="14"/>
  <c r="A28" i="14" s="1"/>
  <c r="E28" i="14"/>
  <c r="G28" i="14" s="1"/>
  <c r="Q28" i="14"/>
  <c r="R28" i="14"/>
  <c r="CO28" i="4" s="1"/>
  <c r="S28" i="14"/>
  <c r="T28" i="14"/>
  <c r="B29" i="14"/>
  <c r="A29" i="14" s="1"/>
  <c r="E29" i="14"/>
  <c r="Q29" i="14"/>
  <c r="R29" i="14"/>
  <c r="S29" i="14"/>
  <c r="T29" i="14"/>
  <c r="B30" i="14"/>
  <c r="A30" i="14" s="1"/>
  <c r="E30" i="14"/>
  <c r="Q30" i="14"/>
  <c r="R30" i="14"/>
  <c r="CO30" i="4" s="1"/>
  <c r="S30" i="14"/>
  <c r="T30" i="14"/>
  <c r="B31" i="14"/>
  <c r="A31" i="14" s="1"/>
  <c r="E31" i="14"/>
  <c r="Q31" i="14"/>
  <c r="R31" i="14"/>
  <c r="S31" i="14"/>
  <c r="T31" i="14"/>
  <c r="B32" i="14"/>
  <c r="A32" i="14" s="1"/>
  <c r="E32" i="14"/>
  <c r="G32" i="14" s="1"/>
  <c r="Q32" i="14"/>
  <c r="R32" i="14"/>
  <c r="CO32" i="4" s="1"/>
  <c r="S32" i="14"/>
  <c r="T32" i="14"/>
  <c r="B33" i="14"/>
  <c r="A33" i="14" s="1"/>
  <c r="E33" i="14"/>
  <c r="Q33" i="14"/>
  <c r="R33" i="14"/>
  <c r="S33" i="14"/>
  <c r="T33" i="14"/>
  <c r="B34" i="14"/>
  <c r="A34" i="14" s="1"/>
  <c r="E34" i="14"/>
  <c r="Q34" i="14"/>
  <c r="R34" i="14"/>
  <c r="CO34" i="4" s="1"/>
  <c r="S34" i="14"/>
  <c r="T34" i="14"/>
  <c r="B35" i="14"/>
  <c r="A35" i="14" s="1"/>
  <c r="E35" i="14"/>
  <c r="Q35" i="14"/>
  <c r="R35" i="14"/>
  <c r="S35" i="14"/>
  <c r="T35" i="14"/>
  <c r="B36" i="14"/>
  <c r="A36" i="14" s="1"/>
  <c r="E36" i="14"/>
  <c r="G36" i="14" s="1"/>
  <c r="Q36" i="14"/>
  <c r="R36" i="14"/>
  <c r="CO36" i="4" s="1"/>
  <c r="S36" i="14"/>
  <c r="T36" i="14"/>
  <c r="B37" i="14"/>
  <c r="A37" i="14" s="1"/>
  <c r="E37" i="14"/>
  <c r="Q37" i="14"/>
  <c r="R37" i="14"/>
  <c r="S37" i="14"/>
  <c r="T37" i="14"/>
  <c r="B38" i="14"/>
  <c r="A38" i="14" s="1"/>
  <c r="E38" i="14"/>
  <c r="Q38" i="14"/>
  <c r="R38" i="14"/>
  <c r="CO38" i="4" s="1"/>
  <c r="S38" i="14"/>
  <c r="T38" i="14"/>
  <c r="B39" i="14"/>
  <c r="A39" i="14" s="1"/>
  <c r="E39" i="14"/>
  <c r="Q39" i="14"/>
  <c r="R39" i="14"/>
  <c r="S39" i="14"/>
  <c r="T39" i="14"/>
  <c r="B40" i="14"/>
  <c r="A40" i="14" s="1"/>
  <c r="E40" i="14"/>
  <c r="G40" i="14" s="1"/>
  <c r="Q40" i="14"/>
  <c r="R40" i="14"/>
  <c r="CO40" i="4" s="1"/>
  <c r="S40" i="14"/>
  <c r="T40" i="14"/>
  <c r="B41" i="14"/>
  <c r="A41" i="14" s="1"/>
  <c r="E41" i="14"/>
  <c r="G41" i="14" s="1"/>
  <c r="Q41" i="14"/>
  <c r="R41" i="14"/>
  <c r="S41" i="14"/>
  <c r="T41" i="14"/>
  <c r="B42" i="14"/>
  <c r="A42" i="14" s="1"/>
  <c r="E42" i="14"/>
  <c r="Q42" i="14"/>
  <c r="R42" i="14"/>
  <c r="CO42" i="4" s="1"/>
  <c r="S42" i="14"/>
  <c r="T42" i="14"/>
  <c r="B43" i="14"/>
  <c r="A43" i="14" s="1"/>
  <c r="E43" i="14"/>
  <c r="Q43" i="14"/>
  <c r="R43" i="14"/>
  <c r="S43" i="14"/>
  <c r="T43" i="14"/>
  <c r="B44" i="14"/>
  <c r="A44" i="14" s="1"/>
  <c r="E44" i="14"/>
  <c r="G44" i="14" s="1"/>
  <c r="Q44" i="14"/>
  <c r="R44" i="14"/>
  <c r="CO44" i="4" s="1"/>
  <c r="S44" i="14"/>
  <c r="T44" i="14"/>
  <c r="B45" i="14"/>
  <c r="A45" i="14" s="1"/>
  <c r="E45" i="14"/>
  <c r="G45" i="14" s="1"/>
  <c r="Q45" i="14"/>
  <c r="R45" i="14"/>
  <c r="S45" i="14"/>
  <c r="T45" i="14"/>
  <c r="B46" i="14"/>
  <c r="A46" i="14" s="1"/>
  <c r="E46" i="14"/>
  <c r="Q46" i="14"/>
  <c r="R46" i="14"/>
  <c r="CO46" i="4" s="1"/>
  <c r="S46" i="14"/>
  <c r="T46" i="14"/>
  <c r="B47" i="14"/>
  <c r="A47" i="14" s="1"/>
  <c r="E47" i="14"/>
  <c r="Q47" i="14"/>
  <c r="R47" i="14"/>
  <c r="S47" i="14"/>
  <c r="T47" i="14"/>
  <c r="B48" i="14"/>
  <c r="A48" i="14" s="1"/>
  <c r="E48" i="14"/>
  <c r="G48" i="14" s="1"/>
  <c r="Q48" i="14"/>
  <c r="R48" i="14"/>
  <c r="CO48" i="4" s="1"/>
  <c r="S48" i="14"/>
  <c r="T48" i="14"/>
  <c r="B49" i="14"/>
  <c r="A49" i="14" s="1"/>
  <c r="E49" i="14"/>
  <c r="G49" i="14" s="1"/>
  <c r="Q49" i="14"/>
  <c r="R49" i="14"/>
  <c r="S49" i="14"/>
  <c r="T49" i="14"/>
  <c r="B50" i="14"/>
  <c r="A50" i="14" s="1"/>
  <c r="E50" i="14"/>
  <c r="Q50" i="14"/>
  <c r="R50" i="14"/>
  <c r="CO50" i="4" s="1"/>
  <c r="S50" i="14"/>
  <c r="T50" i="14"/>
  <c r="B51" i="14"/>
  <c r="A51" i="14" s="1"/>
  <c r="E51" i="14"/>
  <c r="Q51" i="14"/>
  <c r="R51" i="14"/>
  <c r="S51" i="14"/>
  <c r="T51" i="14"/>
  <c r="B52" i="14"/>
  <c r="A52" i="14" s="1"/>
  <c r="E52" i="14"/>
  <c r="G52" i="14" s="1"/>
  <c r="Q52" i="14"/>
  <c r="R52" i="14"/>
  <c r="CO52" i="4" s="1"/>
  <c r="S52" i="14"/>
  <c r="T52" i="14"/>
  <c r="B53" i="14"/>
  <c r="A53" i="14" s="1"/>
  <c r="E53" i="14"/>
  <c r="G53" i="14" s="1"/>
  <c r="Q53" i="14"/>
  <c r="R53" i="14"/>
  <c r="S53" i="14"/>
  <c r="T53" i="14"/>
  <c r="B54" i="14"/>
  <c r="A54" i="14" s="1"/>
  <c r="E54" i="14"/>
  <c r="Q54" i="14"/>
  <c r="R54" i="14"/>
  <c r="CO54" i="4" s="1"/>
  <c r="S54" i="14"/>
  <c r="T54" i="14"/>
  <c r="B55" i="14"/>
  <c r="A55" i="14" s="1"/>
  <c r="E55" i="14"/>
  <c r="Q55" i="14"/>
  <c r="R55" i="14"/>
  <c r="S55" i="14"/>
  <c r="T55" i="14"/>
  <c r="B56" i="14"/>
  <c r="A56" i="14" s="1"/>
  <c r="E56" i="14"/>
  <c r="G56" i="14" s="1"/>
  <c r="Q56" i="14"/>
  <c r="R56" i="14"/>
  <c r="CO56" i="4" s="1"/>
  <c r="S56" i="14"/>
  <c r="T56" i="14"/>
  <c r="B57" i="14"/>
  <c r="A57" i="14" s="1"/>
  <c r="E57" i="14"/>
  <c r="G57" i="14" s="1"/>
  <c r="Q57" i="14"/>
  <c r="R57" i="14"/>
  <c r="S57" i="14"/>
  <c r="T57" i="14"/>
  <c r="B58" i="14"/>
  <c r="A58" i="14" s="1"/>
  <c r="E58" i="14"/>
  <c r="Q58" i="14"/>
  <c r="R58" i="14"/>
  <c r="CO58" i="4" s="1"/>
  <c r="S58" i="14"/>
  <c r="T58" i="14"/>
  <c r="B59" i="14"/>
  <c r="A59" i="14" s="1"/>
  <c r="E59" i="14"/>
  <c r="Q59" i="14"/>
  <c r="R59" i="14"/>
  <c r="S59" i="14"/>
  <c r="T59" i="14"/>
  <c r="B60" i="14"/>
  <c r="A60" i="14" s="1"/>
  <c r="E60" i="14"/>
  <c r="G60" i="14" s="1"/>
  <c r="Q60" i="14"/>
  <c r="R60" i="14"/>
  <c r="CO60" i="4" s="1"/>
  <c r="S60" i="14"/>
  <c r="T60" i="14"/>
  <c r="B61" i="14"/>
  <c r="A61" i="14" s="1"/>
  <c r="E61" i="14"/>
  <c r="G61" i="14" s="1"/>
  <c r="Q61" i="14"/>
  <c r="R61" i="14"/>
  <c r="S61" i="14"/>
  <c r="T61" i="14"/>
  <c r="B62" i="14"/>
  <c r="A62" i="14" s="1"/>
  <c r="E62" i="14"/>
  <c r="Q62" i="14"/>
  <c r="R62" i="14"/>
  <c r="CO62" i="4" s="1"/>
  <c r="S62" i="14"/>
  <c r="T62" i="14"/>
  <c r="B63" i="14"/>
  <c r="A63" i="14" s="1"/>
  <c r="E63" i="14"/>
  <c r="Q63" i="14"/>
  <c r="R63" i="14"/>
  <c r="S63" i="14"/>
  <c r="T63" i="14"/>
  <c r="B64" i="14"/>
  <c r="A64" i="14" s="1"/>
  <c r="E64" i="14"/>
  <c r="G64" i="14" s="1"/>
  <c r="Q64" i="14"/>
  <c r="R64" i="14"/>
  <c r="CO64" i="4" s="1"/>
  <c r="S64" i="14"/>
  <c r="T64" i="14"/>
  <c r="B65" i="14"/>
  <c r="A65" i="14" s="1"/>
  <c r="E65" i="14"/>
  <c r="G65" i="14" s="1"/>
  <c r="Q65" i="14"/>
  <c r="R65" i="14"/>
  <c r="S65" i="14"/>
  <c r="T65" i="14"/>
  <c r="B66" i="14"/>
  <c r="A66" i="14" s="1"/>
  <c r="E66" i="14"/>
  <c r="Q66" i="14"/>
  <c r="R66" i="14"/>
  <c r="CO66" i="4" s="1"/>
  <c r="S66" i="14"/>
  <c r="T66" i="14"/>
  <c r="B67" i="14"/>
  <c r="A67" i="14" s="1"/>
  <c r="E67" i="14"/>
  <c r="Q67" i="14"/>
  <c r="R67" i="14"/>
  <c r="S67" i="14"/>
  <c r="T67" i="14"/>
  <c r="B68" i="14"/>
  <c r="A68" i="14" s="1"/>
  <c r="E68" i="14"/>
  <c r="G68" i="14" s="1"/>
  <c r="Q68" i="14"/>
  <c r="R68" i="14"/>
  <c r="CO68" i="4" s="1"/>
  <c r="S68" i="14"/>
  <c r="T68" i="14"/>
  <c r="B69" i="14"/>
  <c r="A69" i="14" s="1"/>
  <c r="E69" i="14"/>
  <c r="G69" i="14" s="1"/>
  <c r="Q69" i="14"/>
  <c r="R69" i="14"/>
  <c r="S69" i="14"/>
  <c r="T69" i="14"/>
  <c r="B70" i="14"/>
  <c r="A70" i="14" s="1"/>
  <c r="E70" i="14"/>
  <c r="Q70" i="14"/>
  <c r="R70" i="14"/>
  <c r="CO70" i="4" s="1"/>
  <c r="S70" i="14"/>
  <c r="T70" i="14"/>
  <c r="B71" i="14"/>
  <c r="A71" i="14" s="1"/>
  <c r="E71" i="14"/>
  <c r="Q71" i="14"/>
  <c r="R71" i="14"/>
  <c r="S71" i="14"/>
  <c r="T71" i="14"/>
  <c r="B72" i="14"/>
  <c r="A72" i="14" s="1"/>
  <c r="E72" i="14"/>
  <c r="G72" i="14" s="1"/>
  <c r="Q72" i="14"/>
  <c r="R72" i="14"/>
  <c r="CO72" i="4" s="1"/>
  <c r="S72" i="14"/>
  <c r="T72" i="14"/>
  <c r="B73" i="14"/>
  <c r="A73" i="14" s="1"/>
  <c r="E73" i="14"/>
  <c r="G73" i="14" s="1"/>
  <c r="Q73" i="14"/>
  <c r="R73" i="14"/>
  <c r="S73" i="14"/>
  <c r="T73" i="14"/>
  <c r="B74" i="14"/>
  <c r="A74" i="14" s="1"/>
  <c r="E74" i="14"/>
  <c r="Q74" i="14"/>
  <c r="R74" i="14"/>
  <c r="CO74" i="4" s="1"/>
  <c r="S74" i="14"/>
  <c r="T74" i="14"/>
  <c r="B75" i="14"/>
  <c r="A75" i="14" s="1"/>
  <c r="E75" i="14"/>
  <c r="Q75" i="14"/>
  <c r="R75" i="14"/>
  <c r="S75" i="14"/>
  <c r="T75" i="14"/>
  <c r="B76" i="14"/>
  <c r="A76" i="14" s="1"/>
  <c r="E76" i="14"/>
  <c r="G76" i="14" s="1"/>
  <c r="Q76" i="14"/>
  <c r="R76" i="14"/>
  <c r="CO76" i="4" s="1"/>
  <c r="S76" i="14"/>
  <c r="T76" i="14"/>
  <c r="B77" i="14"/>
  <c r="A77" i="14" s="1"/>
  <c r="E77" i="14"/>
  <c r="G77" i="14" s="1"/>
  <c r="Q77" i="14"/>
  <c r="R77" i="14"/>
  <c r="S77" i="14"/>
  <c r="T77" i="14"/>
  <c r="B78" i="14"/>
  <c r="A78" i="14" s="1"/>
  <c r="E78" i="14"/>
  <c r="Q78" i="14"/>
  <c r="R78" i="14"/>
  <c r="CO78" i="4" s="1"/>
  <c r="S78" i="14"/>
  <c r="T78" i="14"/>
  <c r="B79" i="14"/>
  <c r="A79" i="14" s="1"/>
  <c r="E79" i="14"/>
  <c r="Q79" i="14"/>
  <c r="R79" i="14"/>
  <c r="S79" i="14"/>
  <c r="T79" i="14"/>
  <c r="B80" i="14"/>
  <c r="A80" i="14" s="1"/>
  <c r="E80" i="14"/>
  <c r="G80" i="14" s="1"/>
  <c r="Q80" i="14"/>
  <c r="R80" i="14"/>
  <c r="CO80" i="4" s="1"/>
  <c r="S80" i="14"/>
  <c r="T80" i="14"/>
  <c r="B81" i="14"/>
  <c r="A81" i="14" s="1"/>
  <c r="E81" i="14"/>
  <c r="G81" i="14" s="1"/>
  <c r="Q81" i="14"/>
  <c r="R81" i="14"/>
  <c r="S81" i="14"/>
  <c r="T81" i="14"/>
  <c r="B82" i="14"/>
  <c r="A82" i="14" s="1"/>
  <c r="E82" i="14"/>
  <c r="Q82" i="14"/>
  <c r="R82" i="14"/>
  <c r="CO82" i="4" s="1"/>
  <c r="S82" i="14"/>
  <c r="T82" i="14"/>
  <c r="B83" i="14"/>
  <c r="A83" i="14" s="1"/>
  <c r="E83" i="14"/>
  <c r="Q83" i="14"/>
  <c r="R83" i="14"/>
  <c r="S83" i="14"/>
  <c r="T83" i="14"/>
  <c r="B84" i="14"/>
  <c r="A84" i="14" s="1"/>
  <c r="E84" i="14"/>
  <c r="G84" i="14" s="1"/>
  <c r="Q84" i="14"/>
  <c r="R84" i="14"/>
  <c r="CO84" i="4" s="1"/>
  <c r="S84" i="14"/>
  <c r="T84" i="14"/>
  <c r="B85" i="14"/>
  <c r="A85" i="14" s="1"/>
  <c r="E85" i="14"/>
  <c r="G85" i="14" s="1"/>
  <c r="Q85" i="14"/>
  <c r="R85" i="14"/>
  <c r="S85" i="14"/>
  <c r="T85" i="14"/>
  <c r="B86" i="14"/>
  <c r="A86" i="14" s="1"/>
  <c r="E86" i="14"/>
  <c r="Q86" i="14"/>
  <c r="R86" i="14"/>
  <c r="CO86" i="4" s="1"/>
  <c r="S86" i="14"/>
  <c r="T86" i="14"/>
  <c r="B87" i="14"/>
  <c r="A87" i="14" s="1"/>
  <c r="E87" i="14"/>
  <c r="Q87" i="14"/>
  <c r="R87" i="14"/>
  <c r="S87" i="14"/>
  <c r="T87" i="14"/>
  <c r="B88" i="14"/>
  <c r="A88" i="14" s="1"/>
  <c r="E88" i="14"/>
  <c r="G88" i="14" s="1"/>
  <c r="Q88" i="14"/>
  <c r="R88" i="14"/>
  <c r="CO88" i="4" s="1"/>
  <c r="S88" i="14"/>
  <c r="T88" i="14"/>
  <c r="B89" i="14"/>
  <c r="A89" i="14" s="1"/>
  <c r="E89" i="14"/>
  <c r="G89" i="14" s="1"/>
  <c r="Q89" i="14"/>
  <c r="R89" i="14"/>
  <c r="S89" i="14"/>
  <c r="T89" i="14"/>
  <c r="B90" i="14"/>
  <c r="A90" i="14" s="1"/>
  <c r="E90" i="14"/>
  <c r="Q90" i="14"/>
  <c r="R90" i="14"/>
  <c r="CO90" i="4" s="1"/>
  <c r="S90" i="14"/>
  <c r="T90" i="14"/>
  <c r="B91" i="14"/>
  <c r="A91" i="14" s="1"/>
  <c r="E91" i="14"/>
  <c r="Q91" i="14"/>
  <c r="R91" i="14"/>
  <c r="S91" i="14"/>
  <c r="T91" i="14"/>
  <c r="B92" i="14"/>
  <c r="A92" i="14" s="1"/>
  <c r="E92" i="14"/>
  <c r="G92" i="14" s="1"/>
  <c r="Q92" i="14"/>
  <c r="R92" i="14"/>
  <c r="CO92" i="4" s="1"/>
  <c r="S92" i="14"/>
  <c r="T92" i="14"/>
  <c r="B93" i="14"/>
  <c r="A93" i="14" s="1"/>
  <c r="E93" i="14"/>
  <c r="G93" i="14" s="1"/>
  <c r="Q93" i="14"/>
  <c r="R93" i="14"/>
  <c r="S93" i="14"/>
  <c r="T93" i="14"/>
  <c r="B94" i="14"/>
  <c r="A94" i="14" s="1"/>
  <c r="E94" i="14"/>
  <c r="Q94" i="14"/>
  <c r="R94" i="14"/>
  <c r="CO94" i="4" s="1"/>
  <c r="S94" i="14"/>
  <c r="T94" i="14"/>
  <c r="B95" i="14"/>
  <c r="A95" i="14" s="1"/>
  <c r="E95" i="14"/>
  <c r="Q95" i="14"/>
  <c r="R95" i="14"/>
  <c r="S95" i="14"/>
  <c r="T95" i="14"/>
  <c r="B96" i="14"/>
  <c r="E96" i="14"/>
  <c r="G96" i="14" s="1"/>
  <c r="Q96" i="14"/>
  <c r="R96" i="14"/>
  <c r="CO96" i="4" s="1"/>
  <c r="S96" i="14"/>
  <c r="T96" i="14"/>
  <c r="B97" i="14"/>
  <c r="A97" i="14" s="1"/>
  <c r="E97" i="14"/>
  <c r="G97" i="14" s="1"/>
  <c r="Q97" i="14"/>
  <c r="R97" i="14"/>
  <c r="S97" i="14"/>
  <c r="T97" i="14"/>
  <c r="B98" i="14"/>
  <c r="E98" i="14"/>
  <c r="Q98" i="14"/>
  <c r="R98" i="14"/>
  <c r="CO98" i="4" s="1"/>
  <c r="S98" i="14"/>
  <c r="T98" i="14"/>
  <c r="B99" i="14"/>
  <c r="A99" i="14" s="1"/>
  <c r="E99" i="14"/>
  <c r="Q99" i="14"/>
  <c r="R99" i="14"/>
  <c r="S99" i="14"/>
  <c r="T99" i="14"/>
  <c r="B100" i="14"/>
  <c r="E100" i="14"/>
  <c r="G100" i="14" s="1"/>
  <c r="Q100" i="14"/>
  <c r="R100" i="14"/>
  <c r="CO100" i="4" s="1"/>
  <c r="S100" i="14"/>
  <c r="T100" i="14"/>
  <c r="B101" i="14"/>
  <c r="A101" i="14" s="1"/>
  <c r="E101" i="14"/>
  <c r="G101" i="14" s="1"/>
  <c r="Q101" i="14"/>
  <c r="R101" i="14"/>
  <c r="S101" i="14"/>
  <c r="T101" i="14"/>
  <c r="B102" i="14"/>
  <c r="E102" i="14"/>
  <c r="Q102" i="14"/>
  <c r="R102" i="14"/>
  <c r="CO102" i="4" s="1"/>
  <c r="S102" i="14"/>
  <c r="T102" i="14"/>
  <c r="B103" i="14"/>
  <c r="A103" i="14" s="1"/>
  <c r="E103" i="14"/>
  <c r="Q103" i="14"/>
  <c r="R103" i="14"/>
  <c r="S103" i="14"/>
  <c r="T103" i="14"/>
  <c r="B104" i="14"/>
  <c r="E104" i="14"/>
  <c r="G104" i="14" s="1"/>
  <c r="Q104" i="14"/>
  <c r="R104" i="14"/>
  <c r="CO104" i="4" s="1"/>
  <c r="S104" i="14"/>
  <c r="T104" i="14"/>
  <c r="B105" i="14"/>
  <c r="A105" i="14" s="1"/>
  <c r="E105" i="14"/>
  <c r="G105" i="14" s="1"/>
  <c r="Q105" i="14"/>
  <c r="R105" i="14"/>
  <c r="S105" i="14"/>
  <c r="T105" i="14"/>
  <c r="B106" i="14"/>
  <c r="E106" i="14"/>
  <c r="Q106" i="14"/>
  <c r="R106" i="14"/>
  <c r="CO106" i="4" s="1"/>
  <c r="S106" i="14"/>
  <c r="T106" i="14"/>
  <c r="B107" i="14"/>
  <c r="A107" i="14" s="1"/>
  <c r="E107" i="14"/>
  <c r="Q107" i="14"/>
  <c r="R107" i="14"/>
  <c r="S107" i="14"/>
  <c r="T107" i="14"/>
  <c r="B108" i="14"/>
  <c r="E108" i="14"/>
  <c r="G108" i="14" s="1"/>
  <c r="Q108" i="14"/>
  <c r="R108" i="14"/>
  <c r="CO108" i="4" s="1"/>
  <c r="S108" i="14"/>
  <c r="T108" i="14"/>
  <c r="B109" i="14"/>
  <c r="A109" i="14" s="1"/>
  <c r="E109" i="14"/>
  <c r="G109" i="14" s="1"/>
  <c r="Q109" i="14"/>
  <c r="R109" i="14"/>
  <c r="S109" i="14"/>
  <c r="T109" i="14"/>
  <c r="B110" i="14"/>
  <c r="E110" i="14"/>
  <c r="Q110" i="14"/>
  <c r="R110" i="14"/>
  <c r="CO110" i="4" s="1"/>
  <c r="S110" i="14"/>
  <c r="T110" i="14"/>
  <c r="B111" i="14"/>
  <c r="A111" i="14" s="1"/>
  <c r="E111" i="14"/>
  <c r="Q111" i="14"/>
  <c r="R111" i="14"/>
  <c r="S111" i="14"/>
  <c r="T111" i="14"/>
  <c r="B112" i="14"/>
  <c r="E112" i="14"/>
  <c r="G112" i="14" s="1"/>
  <c r="Q112" i="14"/>
  <c r="R112" i="14"/>
  <c r="CO112" i="4" s="1"/>
  <c r="S112" i="14"/>
  <c r="T112" i="14"/>
  <c r="B113" i="14"/>
  <c r="A113" i="14" s="1"/>
  <c r="E113" i="14"/>
  <c r="G113" i="14" s="1"/>
  <c r="Q113" i="14"/>
  <c r="R113" i="14"/>
  <c r="S113" i="14"/>
  <c r="T113" i="14"/>
  <c r="B114" i="14"/>
  <c r="E114" i="14"/>
  <c r="Q114" i="14"/>
  <c r="R114" i="14"/>
  <c r="CO114" i="4" s="1"/>
  <c r="S114" i="14"/>
  <c r="T114" i="14"/>
  <c r="B115" i="14"/>
  <c r="A115" i="14" s="1"/>
  <c r="E115" i="14"/>
  <c r="Q115" i="14"/>
  <c r="R115" i="14"/>
  <c r="S115" i="14"/>
  <c r="T115" i="14"/>
  <c r="B116" i="14"/>
  <c r="E116" i="14"/>
  <c r="G116" i="14" s="1"/>
  <c r="Q116" i="14"/>
  <c r="R116" i="14"/>
  <c r="CO116" i="4" s="1"/>
  <c r="S116" i="14"/>
  <c r="T116" i="14"/>
  <c r="B117" i="14"/>
  <c r="A117" i="14" s="1"/>
  <c r="E117" i="14"/>
  <c r="G117" i="14" s="1"/>
  <c r="Q117" i="14"/>
  <c r="R117" i="14"/>
  <c r="S117" i="14"/>
  <c r="T117" i="14"/>
  <c r="B118" i="14"/>
  <c r="E118" i="14"/>
  <c r="Q118" i="14"/>
  <c r="R118" i="14"/>
  <c r="CO118" i="4" s="1"/>
  <c r="S118" i="14"/>
  <c r="T118" i="14"/>
  <c r="B119" i="14"/>
  <c r="A119" i="14" s="1"/>
  <c r="E119" i="14"/>
  <c r="Q119" i="14"/>
  <c r="R119" i="14"/>
  <c r="S119" i="14"/>
  <c r="T119" i="14"/>
  <c r="B120" i="14"/>
  <c r="E120" i="14"/>
  <c r="G120" i="14" s="1"/>
  <c r="Q120" i="14"/>
  <c r="R120" i="14"/>
  <c r="CO120" i="4" s="1"/>
  <c r="S120" i="14"/>
  <c r="T120" i="14"/>
  <c r="B121" i="14"/>
  <c r="A121" i="14" s="1"/>
  <c r="E121" i="14"/>
  <c r="G121" i="14" s="1"/>
  <c r="Q121" i="14"/>
  <c r="R121" i="14"/>
  <c r="S121" i="14"/>
  <c r="T121" i="14"/>
  <c r="B122" i="14"/>
  <c r="E122" i="14"/>
  <c r="Q122" i="14"/>
  <c r="R122" i="14"/>
  <c r="CO122" i="4" s="1"/>
  <c r="S122" i="14"/>
  <c r="T122" i="14"/>
  <c r="B123" i="14"/>
  <c r="A123" i="14" s="1"/>
  <c r="E123" i="14"/>
  <c r="Q123" i="14"/>
  <c r="R123" i="14"/>
  <c r="S123" i="14"/>
  <c r="T123" i="14"/>
  <c r="B124" i="14"/>
  <c r="E124" i="14"/>
  <c r="G124" i="14" s="1"/>
  <c r="Q124" i="14"/>
  <c r="R124" i="14"/>
  <c r="CO124" i="4" s="1"/>
  <c r="S124" i="14"/>
  <c r="T124" i="14"/>
  <c r="B125" i="14"/>
  <c r="A125" i="14" s="1"/>
  <c r="E125" i="14"/>
  <c r="G125" i="14" s="1"/>
  <c r="Q125" i="14"/>
  <c r="R125" i="14"/>
  <c r="S125" i="14"/>
  <c r="T125" i="14"/>
  <c r="B126" i="14"/>
  <c r="E126" i="14"/>
  <c r="Q126" i="14"/>
  <c r="R126" i="14"/>
  <c r="CO126" i="4" s="1"/>
  <c r="S126" i="14"/>
  <c r="T126" i="14"/>
  <c r="B127" i="14"/>
  <c r="A127" i="14" s="1"/>
  <c r="E127" i="14"/>
  <c r="Q127" i="14"/>
  <c r="R127" i="14"/>
  <c r="S127" i="14"/>
  <c r="T127" i="14"/>
  <c r="B128" i="14"/>
  <c r="E128" i="14"/>
  <c r="G128" i="14" s="1"/>
  <c r="Q128" i="14"/>
  <c r="R128" i="14"/>
  <c r="CO128" i="4" s="1"/>
  <c r="S128" i="14"/>
  <c r="T128" i="14"/>
  <c r="B129" i="14"/>
  <c r="A129" i="14" s="1"/>
  <c r="E129" i="14"/>
  <c r="G129" i="14" s="1"/>
  <c r="Q129" i="14"/>
  <c r="R129" i="14"/>
  <c r="S129" i="14"/>
  <c r="T129" i="14"/>
  <c r="B130" i="14"/>
  <c r="E130" i="14"/>
  <c r="Q130" i="14"/>
  <c r="R130" i="14"/>
  <c r="CO130" i="4" s="1"/>
  <c r="S130" i="14"/>
  <c r="T130" i="14"/>
  <c r="B131" i="14"/>
  <c r="A131" i="14" s="1"/>
  <c r="E131" i="14"/>
  <c r="Q131" i="14"/>
  <c r="R131" i="14"/>
  <c r="S131" i="14"/>
  <c r="T131" i="14"/>
  <c r="B132" i="14"/>
  <c r="E132" i="14"/>
  <c r="G132" i="14" s="1"/>
  <c r="Q132" i="14"/>
  <c r="R132" i="14"/>
  <c r="CO132" i="4" s="1"/>
  <c r="S132" i="14"/>
  <c r="T132" i="14"/>
  <c r="B133" i="14"/>
  <c r="A133" i="14" s="1"/>
  <c r="E133" i="14"/>
  <c r="G133" i="14" s="1"/>
  <c r="Q133" i="14"/>
  <c r="R133" i="14"/>
  <c r="S133" i="14"/>
  <c r="T133" i="14"/>
  <c r="B134" i="14"/>
  <c r="A134" i="14" s="1"/>
  <c r="E134" i="14"/>
  <c r="Q134" i="14"/>
  <c r="R134" i="14"/>
  <c r="CO134" i="4" s="1"/>
  <c r="S134" i="14"/>
  <c r="T134" i="14"/>
  <c r="B135" i="14"/>
  <c r="A135" i="14" s="1"/>
  <c r="E135" i="14"/>
  <c r="Q135" i="14"/>
  <c r="R135" i="14"/>
  <c r="S135" i="14"/>
  <c r="T135" i="14"/>
  <c r="B136" i="14"/>
  <c r="E136" i="14"/>
  <c r="G136" i="14" s="1"/>
  <c r="Q136" i="14"/>
  <c r="R136" i="14"/>
  <c r="CO136" i="4" s="1"/>
  <c r="S136" i="14"/>
  <c r="T136" i="14"/>
  <c r="B137" i="14"/>
  <c r="A137" i="14" s="1"/>
  <c r="E137" i="14"/>
  <c r="G137" i="14" s="1"/>
  <c r="Q137" i="14"/>
  <c r="R137" i="14"/>
  <c r="S137" i="14"/>
  <c r="T137" i="14"/>
  <c r="B138" i="14"/>
  <c r="E138" i="14"/>
  <c r="Q138" i="14"/>
  <c r="R138" i="14"/>
  <c r="CO138" i="4" s="1"/>
  <c r="S138" i="14"/>
  <c r="T138" i="14"/>
  <c r="B139" i="14"/>
  <c r="A139" i="14" s="1"/>
  <c r="E139" i="14"/>
  <c r="Q139" i="14"/>
  <c r="R139" i="14"/>
  <c r="S139" i="14"/>
  <c r="T139" i="14"/>
  <c r="B140" i="14"/>
  <c r="E140" i="14"/>
  <c r="F140" i="14" s="1"/>
  <c r="Q140" i="14"/>
  <c r="R140" i="14"/>
  <c r="CO140" i="4" s="1"/>
  <c r="S140" i="14"/>
  <c r="T140" i="14"/>
  <c r="B141" i="14"/>
  <c r="A141" i="14" s="1"/>
  <c r="E141" i="14"/>
  <c r="G141" i="14" s="1"/>
  <c r="Q141" i="14"/>
  <c r="R141" i="14"/>
  <c r="S141" i="14"/>
  <c r="T141" i="14"/>
  <c r="B142" i="14"/>
  <c r="E142" i="14"/>
  <c r="Q142" i="14"/>
  <c r="R142" i="14"/>
  <c r="CO142" i="4" s="1"/>
  <c r="S142" i="14"/>
  <c r="T142" i="14"/>
  <c r="B143" i="14"/>
  <c r="A143" i="14" s="1"/>
  <c r="E143" i="14"/>
  <c r="Q143" i="14"/>
  <c r="R143" i="14"/>
  <c r="S143" i="14"/>
  <c r="T143" i="14"/>
  <c r="B144" i="14"/>
  <c r="E144" i="14"/>
  <c r="G144" i="14" s="1"/>
  <c r="Q144" i="14"/>
  <c r="R144" i="14"/>
  <c r="CO144" i="4" s="1"/>
  <c r="S144" i="14"/>
  <c r="T144" i="14"/>
  <c r="B145" i="14"/>
  <c r="A145" i="14" s="1"/>
  <c r="E145" i="14"/>
  <c r="G145" i="14" s="1"/>
  <c r="Q145" i="14"/>
  <c r="R145" i="14"/>
  <c r="S145" i="14"/>
  <c r="T145" i="14"/>
  <c r="B146" i="14"/>
  <c r="E146" i="14"/>
  <c r="Q146" i="14"/>
  <c r="R146" i="14"/>
  <c r="CO146" i="4" s="1"/>
  <c r="S146" i="14"/>
  <c r="T146" i="14"/>
  <c r="B147" i="14"/>
  <c r="A147" i="14" s="1"/>
  <c r="E147" i="14"/>
  <c r="Q147" i="14"/>
  <c r="R147" i="14"/>
  <c r="S147" i="14"/>
  <c r="T147" i="14"/>
  <c r="B148" i="14"/>
  <c r="E148" i="14"/>
  <c r="F148" i="14" s="1"/>
  <c r="Q148" i="14"/>
  <c r="R148" i="14"/>
  <c r="CO148" i="4" s="1"/>
  <c r="S148" i="14"/>
  <c r="T148" i="14"/>
  <c r="B149" i="14"/>
  <c r="A149" i="14" s="1"/>
  <c r="E149" i="14"/>
  <c r="G149" i="14" s="1"/>
  <c r="Q149" i="14"/>
  <c r="R149" i="14"/>
  <c r="S149" i="14"/>
  <c r="T149" i="14"/>
  <c r="B150" i="14"/>
  <c r="E150" i="14"/>
  <c r="Q150" i="14"/>
  <c r="R150" i="14"/>
  <c r="CO150" i="4" s="1"/>
  <c r="S150" i="14"/>
  <c r="T150" i="14"/>
  <c r="B151" i="14"/>
  <c r="A151" i="14" s="1"/>
  <c r="E151" i="14"/>
  <c r="Q151" i="14"/>
  <c r="R151" i="14"/>
  <c r="S151" i="14"/>
  <c r="T151" i="14"/>
  <c r="B152" i="14"/>
  <c r="E152" i="14"/>
  <c r="G152" i="14" s="1"/>
  <c r="Q152" i="14"/>
  <c r="R152" i="14"/>
  <c r="CO152" i="4" s="1"/>
  <c r="S152" i="14"/>
  <c r="T152" i="14"/>
  <c r="B153" i="14"/>
  <c r="A153" i="14" s="1"/>
  <c r="E153" i="14"/>
  <c r="G153" i="14" s="1"/>
  <c r="Q153" i="14"/>
  <c r="R153" i="14"/>
  <c r="S153" i="14"/>
  <c r="T153" i="14"/>
  <c r="B154" i="14"/>
  <c r="E154" i="14"/>
  <c r="Q154" i="14"/>
  <c r="R154" i="14"/>
  <c r="CO154" i="4" s="1"/>
  <c r="S154" i="14"/>
  <c r="T154" i="14"/>
  <c r="B155" i="14"/>
  <c r="A155" i="14" s="1"/>
  <c r="E155" i="14"/>
  <c r="Q155" i="14"/>
  <c r="R155" i="14"/>
  <c r="S155" i="14"/>
  <c r="T155" i="14"/>
  <c r="B156" i="14"/>
  <c r="E156" i="14"/>
  <c r="G156" i="14" s="1"/>
  <c r="Q156" i="14"/>
  <c r="R156" i="14"/>
  <c r="CO156" i="4" s="1"/>
  <c r="S156" i="14"/>
  <c r="T156" i="14"/>
  <c r="B157" i="14"/>
  <c r="A157" i="14" s="1"/>
  <c r="E157" i="14"/>
  <c r="G157" i="14" s="1"/>
  <c r="Q157" i="14"/>
  <c r="R157" i="14"/>
  <c r="S157" i="14"/>
  <c r="T157" i="14"/>
  <c r="B158" i="14"/>
  <c r="E158" i="14"/>
  <c r="Q158" i="14"/>
  <c r="R158" i="14"/>
  <c r="CO158" i="4" s="1"/>
  <c r="S158" i="14"/>
  <c r="T158" i="14"/>
  <c r="B159" i="14"/>
  <c r="A159" i="14" s="1"/>
  <c r="E159" i="14"/>
  <c r="Q159" i="14"/>
  <c r="R159" i="14"/>
  <c r="S159" i="14"/>
  <c r="T159" i="14"/>
  <c r="B160" i="14"/>
  <c r="E160" i="14"/>
  <c r="G160" i="14" s="1"/>
  <c r="Q160" i="14"/>
  <c r="R160" i="14"/>
  <c r="CO160" i="4" s="1"/>
  <c r="S160" i="14"/>
  <c r="T160" i="14"/>
  <c r="B161" i="14"/>
  <c r="A161" i="14" s="1"/>
  <c r="E161" i="14"/>
  <c r="G161" i="14" s="1"/>
  <c r="Q161" i="14"/>
  <c r="R161" i="14"/>
  <c r="S161" i="14"/>
  <c r="T161" i="14"/>
  <c r="B162" i="14"/>
  <c r="E162" i="14"/>
  <c r="Q162" i="14"/>
  <c r="R162" i="14"/>
  <c r="CO162" i="4" s="1"/>
  <c r="S162" i="14"/>
  <c r="T162" i="14"/>
  <c r="B163" i="14"/>
  <c r="A163" i="14" s="1"/>
  <c r="E163" i="14"/>
  <c r="Q163" i="14"/>
  <c r="R163" i="14"/>
  <c r="S163" i="14"/>
  <c r="T163" i="14"/>
  <c r="B164" i="14"/>
  <c r="E164" i="14"/>
  <c r="G164" i="14" s="1"/>
  <c r="Q164" i="14"/>
  <c r="R164" i="14"/>
  <c r="CO164" i="4" s="1"/>
  <c r="S164" i="14"/>
  <c r="T164" i="14"/>
  <c r="B165" i="14"/>
  <c r="A165" i="14" s="1"/>
  <c r="E165" i="14"/>
  <c r="G165" i="14" s="1"/>
  <c r="Q165" i="14"/>
  <c r="R165" i="14"/>
  <c r="S165" i="14"/>
  <c r="T165" i="14"/>
  <c r="B166" i="14"/>
  <c r="E166" i="14"/>
  <c r="Q166" i="14"/>
  <c r="R166" i="14"/>
  <c r="CO166" i="4" s="1"/>
  <c r="S166" i="14"/>
  <c r="T166" i="14"/>
  <c r="B167" i="14"/>
  <c r="A167" i="14" s="1"/>
  <c r="E167" i="14"/>
  <c r="Q167" i="14"/>
  <c r="R167" i="14"/>
  <c r="S167" i="14"/>
  <c r="T167" i="14"/>
  <c r="B168" i="14"/>
  <c r="E168" i="14"/>
  <c r="G168" i="14" s="1"/>
  <c r="Q168" i="14"/>
  <c r="R168" i="14"/>
  <c r="CO168" i="4" s="1"/>
  <c r="S168" i="14"/>
  <c r="T168" i="14"/>
  <c r="B169" i="14"/>
  <c r="A169" i="14" s="1"/>
  <c r="E169" i="14"/>
  <c r="G169" i="14" s="1"/>
  <c r="Q169" i="14"/>
  <c r="R169" i="14"/>
  <c r="S169" i="14"/>
  <c r="T169" i="14"/>
  <c r="B170" i="14"/>
  <c r="E170" i="14"/>
  <c r="Q170" i="14"/>
  <c r="R170" i="14"/>
  <c r="CO170" i="4" s="1"/>
  <c r="S170" i="14"/>
  <c r="T170" i="14"/>
  <c r="B171" i="14"/>
  <c r="A171" i="14" s="1"/>
  <c r="E171" i="14"/>
  <c r="Q171" i="14"/>
  <c r="R171" i="14"/>
  <c r="S171" i="14"/>
  <c r="T171" i="14"/>
  <c r="B172" i="14"/>
  <c r="E172" i="14"/>
  <c r="G172" i="14" s="1"/>
  <c r="Q172" i="14"/>
  <c r="R172" i="14"/>
  <c r="CO172" i="4" s="1"/>
  <c r="S172" i="14"/>
  <c r="T172" i="14"/>
  <c r="B173" i="14"/>
  <c r="A173" i="14" s="1"/>
  <c r="E173" i="14"/>
  <c r="G173" i="14" s="1"/>
  <c r="Q173" i="14"/>
  <c r="R173" i="14"/>
  <c r="S173" i="14"/>
  <c r="T173" i="14"/>
  <c r="B174" i="14"/>
  <c r="E174" i="14"/>
  <c r="Q174" i="14"/>
  <c r="R174" i="14"/>
  <c r="CO174" i="4" s="1"/>
  <c r="S174" i="14"/>
  <c r="T174" i="14"/>
  <c r="B175" i="14"/>
  <c r="A175" i="14" s="1"/>
  <c r="E175" i="14"/>
  <c r="Q175" i="14"/>
  <c r="R175" i="14"/>
  <c r="S175" i="14"/>
  <c r="T175" i="14"/>
  <c r="B176" i="14"/>
  <c r="E176" i="14"/>
  <c r="G176" i="14" s="1"/>
  <c r="Q176" i="14"/>
  <c r="R176" i="14"/>
  <c r="CO176" i="4" s="1"/>
  <c r="S176" i="14"/>
  <c r="T176" i="14"/>
  <c r="B177" i="14"/>
  <c r="A177" i="14" s="1"/>
  <c r="E177" i="14"/>
  <c r="G177" i="14" s="1"/>
  <c r="Q177" i="14"/>
  <c r="R177" i="14"/>
  <c r="S177" i="14"/>
  <c r="T177" i="14"/>
  <c r="B178" i="14"/>
  <c r="E178" i="14"/>
  <c r="Q178" i="14"/>
  <c r="R178" i="14"/>
  <c r="CO178" i="4" s="1"/>
  <c r="S178" i="14"/>
  <c r="T178" i="14"/>
  <c r="B179" i="14"/>
  <c r="A179" i="14" s="1"/>
  <c r="E179" i="14"/>
  <c r="Q179" i="14"/>
  <c r="R179" i="14"/>
  <c r="S179" i="14"/>
  <c r="T179" i="14"/>
  <c r="B180" i="14"/>
  <c r="E180" i="14"/>
  <c r="G180" i="14" s="1"/>
  <c r="Q180" i="14"/>
  <c r="R180" i="14"/>
  <c r="CO180" i="4" s="1"/>
  <c r="S180" i="14"/>
  <c r="T180" i="14"/>
  <c r="B181" i="14"/>
  <c r="A181" i="14" s="1"/>
  <c r="E181" i="14"/>
  <c r="G181" i="14" s="1"/>
  <c r="Q181" i="14"/>
  <c r="R181" i="14"/>
  <c r="S181" i="14"/>
  <c r="T181" i="14"/>
  <c r="B182" i="14"/>
  <c r="E182" i="14"/>
  <c r="Q182" i="14"/>
  <c r="R182" i="14"/>
  <c r="CO182" i="4" s="1"/>
  <c r="S182" i="14"/>
  <c r="T182" i="14"/>
  <c r="B183" i="14"/>
  <c r="A183" i="14" s="1"/>
  <c r="E183" i="14"/>
  <c r="Q183" i="14"/>
  <c r="R183" i="14"/>
  <c r="S183" i="14"/>
  <c r="T183" i="14"/>
  <c r="B184" i="14"/>
  <c r="E184" i="14"/>
  <c r="G184" i="14" s="1"/>
  <c r="Q184" i="14"/>
  <c r="R184" i="14"/>
  <c r="CO184" i="4" s="1"/>
  <c r="S184" i="14"/>
  <c r="T184" i="14"/>
  <c r="B185" i="14"/>
  <c r="A185" i="14" s="1"/>
  <c r="E185" i="14"/>
  <c r="G185" i="14" s="1"/>
  <c r="Q185" i="14"/>
  <c r="R185" i="14"/>
  <c r="S185" i="14"/>
  <c r="T185" i="14"/>
  <c r="B186" i="14"/>
  <c r="E186" i="14"/>
  <c r="Q186" i="14"/>
  <c r="R186" i="14"/>
  <c r="CO186" i="4" s="1"/>
  <c r="S186" i="14"/>
  <c r="T186" i="14"/>
  <c r="B187" i="14"/>
  <c r="A187" i="14" s="1"/>
  <c r="E187" i="14"/>
  <c r="Q187" i="14"/>
  <c r="R187" i="14"/>
  <c r="S187" i="14"/>
  <c r="T187" i="14"/>
  <c r="B188" i="14"/>
  <c r="E188" i="14"/>
  <c r="G188" i="14" s="1"/>
  <c r="Q188" i="14"/>
  <c r="R188" i="14"/>
  <c r="CO188" i="4" s="1"/>
  <c r="S188" i="14"/>
  <c r="T188" i="14"/>
  <c r="B189" i="14"/>
  <c r="A189" i="14" s="1"/>
  <c r="E189" i="14"/>
  <c r="G189" i="14" s="1"/>
  <c r="Q189" i="14"/>
  <c r="R189" i="14"/>
  <c r="S189" i="14"/>
  <c r="T189" i="14"/>
  <c r="B190" i="14"/>
  <c r="E190" i="14"/>
  <c r="Q190" i="14"/>
  <c r="R190" i="14"/>
  <c r="CO190" i="4" s="1"/>
  <c r="S190" i="14"/>
  <c r="T190" i="14"/>
  <c r="B191" i="14"/>
  <c r="A191" i="14" s="1"/>
  <c r="E191" i="14"/>
  <c r="Q191" i="14"/>
  <c r="R191" i="14"/>
  <c r="S191" i="14"/>
  <c r="T191" i="14"/>
  <c r="B192" i="14"/>
  <c r="E192" i="14"/>
  <c r="G192" i="14" s="1"/>
  <c r="Q192" i="14"/>
  <c r="R192" i="14"/>
  <c r="CO192" i="4" s="1"/>
  <c r="S192" i="14"/>
  <c r="T192" i="14"/>
  <c r="B193" i="14"/>
  <c r="A193" i="14" s="1"/>
  <c r="E193" i="14"/>
  <c r="G193" i="14" s="1"/>
  <c r="Q193" i="14"/>
  <c r="R193" i="14"/>
  <c r="S193" i="14"/>
  <c r="T193" i="14"/>
  <c r="B194" i="14"/>
  <c r="E194" i="14"/>
  <c r="Q194" i="14"/>
  <c r="R194" i="14"/>
  <c r="CO194" i="4" s="1"/>
  <c r="S194" i="14"/>
  <c r="T194" i="14"/>
  <c r="B195" i="14"/>
  <c r="A195" i="14" s="1"/>
  <c r="E195" i="14"/>
  <c r="Q195" i="14"/>
  <c r="R195" i="14"/>
  <c r="S195" i="14"/>
  <c r="T195" i="14"/>
  <c r="B196" i="14"/>
  <c r="E196" i="14"/>
  <c r="G196" i="14" s="1"/>
  <c r="Q196" i="14"/>
  <c r="R196" i="14"/>
  <c r="CO196" i="4" s="1"/>
  <c r="S196" i="14"/>
  <c r="T196" i="14"/>
  <c r="B197" i="14"/>
  <c r="A197" i="14" s="1"/>
  <c r="E197" i="14"/>
  <c r="G197" i="14" s="1"/>
  <c r="Q197" i="14"/>
  <c r="R197" i="14"/>
  <c r="S197" i="14"/>
  <c r="T197" i="14"/>
  <c r="B198" i="14"/>
  <c r="E198" i="14"/>
  <c r="Q198" i="14"/>
  <c r="R198" i="14"/>
  <c r="CO198" i="4" s="1"/>
  <c r="S198" i="14"/>
  <c r="T198" i="14"/>
  <c r="B199" i="14"/>
  <c r="A199" i="14" s="1"/>
  <c r="E199" i="14"/>
  <c r="Q199" i="14"/>
  <c r="R199" i="14"/>
  <c r="S199" i="14"/>
  <c r="T199" i="14"/>
  <c r="B200" i="14"/>
  <c r="E200" i="14"/>
  <c r="G200" i="14" s="1"/>
  <c r="Q200" i="14"/>
  <c r="R200" i="14"/>
  <c r="CO200" i="4" s="1"/>
  <c r="S200" i="14"/>
  <c r="T200" i="14"/>
  <c r="B201" i="14"/>
  <c r="A201" i="14" s="1"/>
  <c r="E201" i="14"/>
  <c r="G201" i="14" s="1"/>
  <c r="Q201" i="14"/>
  <c r="R201" i="14"/>
  <c r="S201" i="14"/>
  <c r="T201" i="14"/>
  <c r="B202" i="14"/>
  <c r="E202" i="14"/>
  <c r="Q202" i="14"/>
  <c r="R202" i="14"/>
  <c r="CO202" i="4" s="1"/>
  <c r="S202" i="14"/>
  <c r="T202" i="14"/>
  <c r="B203" i="14"/>
  <c r="A203" i="14" s="1"/>
  <c r="E203" i="14"/>
  <c r="Q203" i="14"/>
  <c r="R203" i="14"/>
  <c r="S203" i="14"/>
  <c r="T203" i="14"/>
  <c r="B204" i="14"/>
  <c r="E204" i="14"/>
  <c r="G204" i="14" s="1"/>
  <c r="Q204" i="14"/>
  <c r="R204" i="14"/>
  <c r="CO204" i="4" s="1"/>
  <c r="S204" i="14"/>
  <c r="T204" i="14"/>
  <c r="B205" i="14"/>
  <c r="A205" i="14" s="1"/>
  <c r="E205" i="14"/>
  <c r="G205" i="14" s="1"/>
  <c r="Q205" i="14"/>
  <c r="R205" i="14"/>
  <c r="S205" i="14"/>
  <c r="T205" i="14"/>
  <c r="B206" i="14"/>
  <c r="E206" i="14"/>
  <c r="Q206" i="14"/>
  <c r="R206" i="14"/>
  <c r="CO206" i="4" s="1"/>
  <c r="S206" i="14"/>
  <c r="T206" i="14"/>
  <c r="B207" i="14"/>
  <c r="A207" i="14" s="1"/>
  <c r="E207" i="14"/>
  <c r="Q207" i="14"/>
  <c r="R207" i="14"/>
  <c r="S207" i="14"/>
  <c r="T207" i="14"/>
  <c r="B208" i="14"/>
  <c r="E208" i="14"/>
  <c r="G208" i="14" s="1"/>
  <c r="Q208" i="14"/>
  <c r="R208" i="14"/>
  <c r="CO208" i="4" s="1"/>
  <c r="S208" i="14"/>
  <c r="T208" i="14"/>
  <c r="B209" i="14"/>
  <c r="A209" i="14" s="1"/>
  <c r="E209" i="14"/>
  <c r="G209" i="14" s="1"/>
  <c r="Q209" i="14"/>
  <c r="R209" i="14"/>
  <c r="S209" i="14"/>
  <c r="T209" i="14"/>
  <c r="B210" i="14"/>
  <c r="E210" i="14"/>
  <c r="Q210" i="14"/>
  <c r="R210" i="14"/>
  <c r="CO210" i="4" s="1"/>
  <c r="S210" i="14"/>
  <c r="T210" i="14"/>
  <c r="B211" i="14"/>
  <c r="A211" i="14" s="1"/>
  <c r="E211" i="14"/>
  <c r="Q211" i="14"/>
  <c r="R211" i="14"/>
  <c r="S211" i="14"/>
  <c r="T211" i="14"/>
  <c r="B212" i="14"/>
  <c r="E212" i="14"/>
  <c r="G212" i="14" s="1"/>
  <c r="Q212" i="14"/>
  <c r="R212" i="14"/>
  <c r="CO212" i="4" s="1"/>
  <c r="S212" i="14"/>
  <c r="T212" i="14"/>
  <c r="B213" i="14"/>
  <c r="A213" i="14" s="1"/>
  <c r="E213" i="14"/>
  <c r="G213" i="14" s="1"/>
  <c r="Q213" i="14"/>
  <c r="R213" i="14"/>
  <c r="S213" i="14"/>
  <c r="T213" i="14"/>
  <c r="B214" i="14"/>
  <c r="E214" i="14"/>
  <c r="Q214" i="14"/>
  <c r="R214" i="14"/>
  <c r="CO214" i="4" s="1"/>
  <c r="S214" i="14"/>
  <c r="T214" i="14"/>
  <c r="B215" i="14"/>
  <c r="A215" i="14" s="1"/>
  <c r="E215" i="14"/>
  <c r="Q215" i="14"/>
  <c r="R215" i="14"/>
  <c r="S215" i="14"/>
  <c r="T215" i="14"/>
  <c r="B216" i="14"/>
  <c r="E216" i="14"/>
  <c r="G216" i="14" s="1"/>
  <c r="Q216" i="14"/>
  <c r="R216" i="14"/>
  <c r="CO216" i="4" s="1"/>
  <c r="S216" i="14"/>
  <c r="T216" i="14"/>
  <c r="B217" i="14"/>
  <c r="A217" i="14" s="1"/>
  <c r="E217" i="14"/>
  <c r="G217" i="14" s="1"/>
  <c r="Q217" i="14"/>
  <c r="R217" i="14"/>
  <c r="S217" i="14"/>
  <c r="T217" i="14"/>
  <c r="B218" i="14"/>
  <c r="E218" i="14"/>
  <c r="Q218" i="14"/>
  <c r="R218" i="14"/>
  <c r="CO218" i="4" s="1"/>
  <c r="S218" i="14"/>
  <c r="T218" i="14"/>
  <c r="B219" i="14"/>
  <c r="A219" i="14" s="1"/>
  <c r="E219" i="14"/>
  <c r="Q219" i="14"/>
  <c r="R219" i="14"/>
  <c r="S219" i="14"/>
  <c r="T219" i="14"/>
  <c r="B220" i="14"/>
  <c r="E220" i="14"/>
  <c r="G220" i="14" s="1"/>
  <c r="Q220" i="14"/>
  <c r="R220" i="14"/>
  <c r="CO220" i="4" s="1"/>
  <c r="S220" i="14"/>
  <c r="T220" i="14"/>
  <c r="B221" i="14"/>
  <c r="A221" i="14" s="1"/>
  <c r="E221" i="14"/>
  <c r="G221" i="14" s="1"/>
  <c r="Q221" i="14"/>
  <c r="R221" i="14"/>
  <c r="S221" i="14"/>
  <c r="T221" i="14"/>
  <c r="B222" i="14"/>
  <c r="E222" i="14"/>
  <c r="Q222" i="14"/>
  <c r="R222" i="14"/>
  <c r="CO222" i="4" s="1"/>
  <c r="S222" i="14"/>
  <c r="T222" i="14"/>
  <c r="B223" i="14"/>
  <c r="A223" i="14" s="1"/>
  <c r="E223" i="14"/>
  <c r="Q223" i="14"/>
  <c r="R223" i="14"/>
  <c r="S223" i="14"/>
  <c r="T223" i="14"/>
  <c r="B224" i="14"/>
  <c r="E224" i="14"/>
  <c r="G224" i="14" s="1"/>
  <c r="Q224" i="14"/>
  <c r="R224" i="14"/>
  <c r="CO224" i="4" s="1"/>
  <c r="S224" i="14"/>
  <c r="T224" i="14"/>
  <c r="B225" i="14"/>
  <c r="A225" i="14" s="1"/>
  <c r="E225" i="14"/>
  <c r="G225" i="14" s="1"/>
  <c r="Q225" i="14"/>
  <c r="R225" i="14"/>
  <c r="S225" i="14"/>
  <c r="T225" i="14"/>
  <c r="B226" i="14"/>
  <c r="E226" i="14"/>
  <c r="Q226" i="14"/>
  <c r="R226" i="14"/>
  <c r="CO226" i="4" s="1"/>
  <c r="S226" i="14"/>
  <c r="T226" i="14"/>
  <c r="B227" i="14"/>
  <c r="A227" i="14" s="1"/>
  <c r="E227" i="14"/>
  <c r="Q227" i="14"/>
  <c r="R227" i="14"/>
  <c r="S227" i="14"/>
  <c r="T227" i="14"/>
  <c r="B228" i="14"/>
  <c r="E228" i="14"/>
  <c r="G228" i="14" s="1"/>
  <c r="Q228" i="14"/>
  <c r="R228" i="14"/>
  <c r="CO228" i="4" s="1"/>
  <c r="S228" i="14"/>
  <c r="T228" i="14"/>
  <c r="B229" i="14"/>
  <c r="A229" i="14" s="1"/>
  <c r="E229" i="14"/>
  <c r="G229" i="14" s="1"/>
  <c r="Q229" i="14"/>
  <c r="R229" i="14"/>
  <c r="S229" i="14"/>
  <c r="T229" i="14"/>
  <c r="B230" i="14"/>
  <c r="E230" i="14"/>
  <c r="Q230" i="14"/>
  <c r="R230" i="14"/>
  <c r="CO230" i="4" s="1"/>
  <c r="S230" i="14"/>
  <c r="T230" i="14"/>
  <c r="B231" i="14"/>
  <c r="A231" i="14" s="1"/>
  <c r="E231" i="14"/>
  <c r="Q231" i="14"/>
  <c r="R231" i="14"/>
  <c r="S231" i="14"/>
  <c r="T231" i="14"/>
  <c r="B232" i="14"/>
  <c r="E232" i="14"/>
  <c r="G232" i="14" s="1"/>
  <c r="Q232" i="14"/>
  <c r="R232" i="14"/>
  <c r="CO232" i="4" s="1"/>
  <c r="S232" i="14"/>
  <c r="T232" i="14"/>
  <c r="B233" i="14"/>
  <c r="A233" i="14" s="1"/>
  <c r="E233" i="14"/>
  <c r="G233" i="14" s="1"/>
  <c r="Q233" i="14"/>
  <c r="R233" i="14"/>
  <c r="S233" i="14"/>
  <c r="T233" i="14"/>
  <c r="B234" i="14"/>
  <c r="E234" i="14"/>
  <c r="Q234" i="14"/>
  <c r="R234" i="14"/>
  <c r="CO234" i="4" s="1"/>
  <c r="S234" i="14"/>
  <c r="T234" i="14"/>
  <c r="B235" i="14"/>
  <c r="A235" i="14" s="1"/>
  <c r="E235" i="14"/>
  <c r="Q235" i="14"/>
  <c r="R235" i="14"/>
  <c r="S235" i="14"/>
  <c r="T235" i="14"/>
  <c r="B236" i="14"/>
  <c r="E236" i="14"/>
  <c r="G236" i="14" s="1"/>
  <c r="Q236" i="14"/>
  <c r="R236" i="14"/>
  <c r="CO236" i="4" s="1"/>
  <c r="S236" i="14"/>
  <c r="T236" i="14"/>
  <c r="B237" i="14"/>
  <c r="A237" i="14" s="1"/>
  <c r="E237" i="14"/>
  <c r="G237" i="14" s="1"/>
  <c r="Q237" i="14"/>
  <c r="R237" i="14"/>
  <c r="S237" i="14"/>
  <c r="T237" i="14"/>
  <c r="B238" i="14"/>
  <c r="E238" i="14"/>
  <c r="F238" i="14" s="1"/>
  <c r="Q238" i="14"/>
  <c r="R238" i="14"/>
  <c r="CO238" i="4" s="1"/>
  <c r="S238" i="14"/>
  <c r="T238" i="14"/>
  <c r="B239" i="14"/>
  <c r="A239" i="14" s="1"/>
  <c r="E239" i="14"/>
  <c r="G239" i="14" s="1"/>
  <c r="Q239" i="14"/>
  <c r="R239" i="14"/>
  <c r="S239" i="14"/>
  <c r="T239" i="14"/>
  <c r="B240" i="14"/>
  <c r="E240" i="14"/>
  <c r="G240" i="14" s="1"/>
  <c r="Q240" i="14"/>
  <c r="R240" i="14"/>
  <c r="CO240" i="4" s="1"/>
  <c r="S240" i="14"/>
  <c r="T240" i="14"/>
  <c r="B241" i="14"/>
  <c r="A241" i="14" s="1"/>
  <c r="E241" i="14"/>
  <c r="G241" i="14" s="1"/>
  <c r="Q241" i="14"/>
  <c r="R241" i="14"/>
  <c r="S241" i="14"/>
  <c r="T241" i="14"/>
  <c r="B242" i="14"/>
  <c r="E242" i="14"/>
  <c r="F242" i="14" s="1"/>
  <c r="Q242" i="14"/>
  <c r="R242" i="14"/>
  <c r="CO242" i="4" s="1"/>
  <c r="S242" i="14"/>
  <c r="T242" i="14"/>
  <c r="B243" i="14"/>
  <c r="A243" i="14" s="1"/>
  <c r="E243" i="14"/>
  <c r="G243" i="14" s="1"/>
  <c r="Q243" i="14"/>
  <c r="R243" i="14"/>
  <c r="S243" i="14"/>
  <c r="T243" i="14"/>
  <c r="B244" i="14"/>
  <c r="E244" i="14"/>
  <c r="G244" i="14" s="1"/>
  <c r="Q244" i="14"/>
  <c r="R244" i="14"/>
  <c r="CO244" i="4" s="1"/>
  <c r="S244" i="14"/>
  <c r="T244" i="14"/>
  <c r="B245" i="14"/>
  <c r="A245" i="14" s="1"/>
  <c r="E245" i="14"/>
  <c r="G245" i="14" s="1"/>
  <c r="Q245" i="14"/>
  <c r="R245" i="14"/>
  <c r="S245" i="14"/>
  <c r="T245" i="14"/>
  <c r="B246" i="14"/>
  <c r="E246" i="14"/>
  <c r="F246" i="14" s="1"/>
  <c r="Q246" i="14"/>
  <c r="R246" i="14"/>
  <c r="CO246" i="4" s="1"/>
  <c r="S246" i="14"/>
  <c r="T246" i="14"/>
  <c r="B247" i="14"/>
  <c r="A247" i="14" s="1"/>
  <c r="E247" i="14"/>
  <c r="G247" i="14" s="1"/>
  <c r="Q247" i="14"/>
  <c r="R247" i="14"/>
  <c r="S247" i="14"/>
  <c r="T247" i="14"/>
  <c r="B248" i="14"/>
  <c r="E248" i="14"/>
  <c r="G248" i="14" s="1"/>
  <c r="Q248" i="14"/>
  <c r="R248" i="14"/>
  <c r="CO248" i="4" s="1"/>
  <c r="S248" i="14"/>
  <c r="T248" i="14"/>
  <c r="B249" i="14"/>
  <c r="A249" i="14" s="1"/>
  <c r="E249" i="14"/>
  <c r="G249" i="14" s="1"/>
  <c r="Q249" i="14"/>
  <c r="R249" i="14"/>
  <c r="S249" i="14"/>
  <c r="T249" i="14"/>
  <c r="B250" i="14"/>
  <c r="E250" i="14"/>
  <c r="F250" i="14" s="1"/>
  <c r="Q250" i="14"/>
  <c r="R250" i="14"/>
  <c r="CO250" i="4" s="1"/>
  <c r="S250" i="14"/>
  <c r="T250" i="14"/>
  <c r="B251" i="14"/>
  <c r="A251" i="14" s="1"/>
  <c r="E251" i="14"/>
  <c r="G251" i="14" s="1"/>
  <c r="Q251" i="14"/>
  <c r="R251" i="14"/>
  <c r="S251" i="14"/>
  <c r="T251" i="14"/>
  <c r="B252" i="14"/>
  <c r="E252" i="14"/>
  <c r="G252" i="14" s="1"/>
  <c r="Q252" i="14"/>
  <c r="R252" i="14"/>
  <c r="CO252" i="4" s="1"/>
  <c r="S252" i="14"/>
  <c r="T252" i="14"/>
  <c r="B253" i="14"/>
  <c r="A253" i="14" s="1"/>
  <c r="E253" i="14"/>
  <c r="G253" i="14" s="1"/>
  <c r="Q253" i="14"/>
  <c r="R253" i="14"/>
  <c r="S253" i="14"/>
  <c r="T253" i="14"/>
  <c r="B254" i="14"/>
  <c r="E254" i="14"/>
  <c r="F254" i="14" s="1"/>
  <c r="Q254" i="14"/>
  <c r="R254" i="14"/>
  <c r="CO254" i="4" s="1"/>
  <c r="S254" i="14"/>
  <c r="T254" i="14"/>
  <c r="B255" i="14"/>
  <c r="A255" i="14" s="1"/>
  <c r="E255" i="14"/>
  <c r="G255" i="14" s="1"/>
  <c r="Q255" i="14"/>
  <c r="R255" i="14"/>
  <c r="S255" i="14"/>
  <c r="T255" i="14"/>
  <c r="B256" i="14"/>
  <c r="E256" i="14"/>
  <c r="G256" i="14" s="1"/>
  <c r="Q256" i="14"/>
  <c r="R256" i="14"/>
  <c r="CO256" i="4" s="1"/>
  <c r="S256" i="14"/>
  <c r="T256" i="14"/>
  <c r="B257" i="14"/>
  <c r="A257" i="14" s="1"/>
  <c r="E257" i="14"/>
  <c r="G257" i="14" s="1"/>
  <c r="Q257" i="14"/>
  <c r="R257" i="14"/>
  <c r="S257" i="14"/>
  <c r="T257" i="14"/>
  <c r="B258" i="14"/>
  <c r="E258" i="14"/>
  <c r="F258" i="14" s="1"/>
  <c r="Q258" i="14"/>
  <c r="R258" i="14"/>
  <c r="CO258" i="4" s="1"/>
  <c r="S258" i="14"/>
  <c r="T258" i="14"/>
  <c r="B259" i="14"/>
  <c r="A259" i="14" s="1"/>
  <c r="E259" i="14"/>
  <c r="G259" i="14" s="1"/>
  <c r="Q259" i="14"/>
  <c r="R259" i="14"/>
  <c r="S259" i="14"/>
  <c r="T259" i="14"/>
  <c r="B260" i="14"/>
  <c r="E260" i="14"/>
  <c r="G260" i="14" s="1"/>
  <c r="Q260" i="14"/>
  <c r="R260" i="14"/>
  <c r="CO260" i="4" s="1"/>
  <c r="S260" i="14"/>
  <c r="T260" i="14"/>
  <c r="B261" i="14"/>
  <c r="A261" i="14" s="1"/>
  <c r="E261" i="14"/>
  <c r="G261" i="14" s="1"/>
  <c r="Q261" i="14"/>
  <c r="R261" i="14"/>
  <c r="S261" i="14"/>
  <c r="T261" i="14"/>
  <c r="B262" i="14"/>
  <c r="E262" i="14"/>
  <c r="G262" i="14" s="1"/>
  <c r="Q262" i="14"/>
  <c r="R262" i="14"/>
  <c r="CO262" i="4" s="1"/>
  <c r="S262" i="14"/>
  <c r="T262" i="14"/>
  <c r="B263" i="14"/>
  <c r="E263" i="14"/>
  <c r="G263" i="14" s="1"/>
  <c r="Q263" i="14"/>
  <c r="R263" i="14"/>
  <c r="S263" i="14"/>
  <c r="T263" i="14"/>
  <c r="B264" i="14"/>
  <c r="E264" i="14"/>
  <c r="G264" i="14" s="1"/>
  <c r="Q264" i="14"/>
  <c r="R264" i="14"/>
  <c r="CO264" i="4" s="1"/>
  <c r="S264" i="14"/>
  <c r="T264" i="14"/>
  <c r="B265" i="14"/>
  <c r="E265" i="14"/>
  <c r="G265" i="14" s="1"/>
  <c r="Q265" i="14"/>
  <c r="R265" i="14"/>
  <c r="S265" i="14"/>
  <c r="T265" i="14"/>
  <c r="B266" i="14"/>
  <c r="E266" i="14"/>
  <c r="G266" i="14" s="1"/>
  <c r="Q266" i="14"/>
  <c r="R266" i="14"/>
  <c r="CO266" i="4" s="1"/>
  <c r="S266" i="14"/>
  <c r="T266" i="14"/>
  <c r="B267" i="14"/>
  <c r="E267" i="14"/>
  <c r="G267" i="14" s="1"/>
  <c r="Q267" i="14"/>
  <c r="R267" i="14"/>
  <c r="S267" i="14"/>
  <c r="T267" i="14"/>
  <c r="B268" i="14"/>
  <c r="E268" i="14"/>
  <c r="G268" i="14" s="1"/>
  <c r="Q268" i="14"/>
  <c r="R268" i="14"/>
  <c r="CO268" i="4" s="1"/>
  <c r="S268" i="14"/>
  <c r="T268" i="14"/>
  <c r="B269" i="14"/>
  <c r="E269" i="14"/>
  <c r="G269" i="14" s="1"/>
  <c r="Q269" i="14"/>
  <c r="R269" i="14"/>
  <c r="S269" i="14"/>
  <c r="T269" i="14"/>
  <c r="B270" i="14"/>
  <c r="E270" i="14"/>
  <c r="G270" i="14" s="1"/>
  <c r="Q270" i="14"/>
  <c r="R270" i="14"/>
  <c r="CO270" i="4" s="1"/>
  <c r="S270" i="14"/>
  <c r="T270" i="14"/>
  <c r="B271" i="14"/>
  <c r="E271" i="14"/>
  <c r="G271" i="14" s="1"/>
  <c r="Q271" i="14"/>
  <c r="R271" i="14"/>
  <c r="S271" i="14"/>
  <c r="T271" i="14"/>
  <c r="B272" i="14"/>
  <c r="E272" i="14"/>
  <c r="G272" i="14" s="1"/>
  <c r="Q272" i="14"/>
  <c r="R272" i="14"/>
  <c r="CO272" i="4" s="1"/>
  <c r="S272" i="14"/>
  <c r="T272" i="14"/>
  <c r="B273" i="14"/>
  <c r="E273" i="14"/>
  <c r="G273" i="14" s="1"/>
  <c r="Q273" i="14"/>
  <c r="R273" i="14"/>
  <c r="S273" i="14"/>
  <c r="T273" i="14"/>
  <c r="B274" i="14"/>
  <c r="E274" i="14"/>
  <c r="G274" i="14" s="1"/>
  <c r="Q274" i="14"/>
  <c r="R274" i="14"/>
  <c r="CO274" i="4" s="1"/>
  <c r="S274" i="14"/>
  <c r="T274" i="14"/>
  <c r="B275" i="14"/>
  <c r="E275" i="14"/>
  <c r="G275" i="14" s="1"/>
  <c r="Q275" i="14"/>
  <c r="R275" i="14"/>
  <c r="S275" i="14"/>
  <c r="T275" i="14"/>
  <c r="B276" i="14"/>
  <c r="E276" i="14"/>
  <c r="G276" i="14" s="1"/>
  <c r="Q276" i="14"/>
  <c r="R276" i="14"/>
  <c r="CO276" i="4" s="1"/>
  <c r="S276" i="14"/>
  <c r="T276" i="14"/>
  <c r="B277" i="14"/>
  <c r="E277" i="14"/>
  <c r="F277" i="14" s="1"/>
  <c r="Q277" i="14"/>
  <c r="R277" i="14"/>
  <c r="S277" i="14"/>
  <c r="T277" i="14"/>
  <c r="B278" i="14"/>
  <c r="E278" i="14"/>
  <c r="G278" i="14" s="1"/>
  <c r="Q278" i="14"/>
  <c r="R278" i="14"/>
  <c r="CO278" i="4" s="1"/>
  <c r="S278" i="14"/>
  <c r="T278" i="14"/>
  <c r="B279" i="14"/>
  <c r="E279" i="14"/>
  <c r="G279" i="14" s="1"/>
  <c r="Q279" i="14"/>
  <c r="R279" i="14"/>
  <c r="S279" i="14"/>
  <c r="T279" i="14"/>
  <c r="B280" i="14"/>
  <c r="E280" i="14"/>
  <c r="G280" i="14" s="1"/>
  <c r="Q280" i="14"/>
  <c r="R280" i="14"/>
  <c r="CO280" i="4" s="1"/>
  <c r="S280" i="14"/>
  <c r="T280" i="14"/>
  <c r="B281" i="14"/>
  <c r="E281" i="14"/>
  <c r="G281" i="14" s="1"/>
  <c r="Q281" i="14"/>
  <c r="R281" i="14"/>
  <c r="S281" i="14"/>
  <c r="T281" i="14"/>
  <c r="B282" i="14"/>
  <c r="E282" i="14"/>
  <c r="G282" i="14" s="1"/>
  <c r="Q282" i="14"/>
  <c r="R282" i="14"/>
  <c r="CO282" i="4" s="1"/>
  <c r="S282" i="14"/>
  <c r="T282" i="14"/>
  <c r="B283" i="14"/>
  <c r="E283" i="14"/>
  <c r="G283" i="14" s="1"/>
  <c r="Q283" i="14"/>
  <c r="R283" i="14"/>
  <c r="S283" i="14"/>
  <c r="T283" i="14"/>
  <c r="B284" i="14"/>
  <c r="E284" i="14"/>
  <c r="G284" i="14" s="1"/>
  <c r="Q284" i="14"/>
  <c r="R284" i="14"/>
  <c r="CO284" i="4" s="1"/>
  <c r="S284" i="14"/>
  <c r="T284" i="14"/>
  <c r="B285" i="14"/>
  <c r="E285" i="14"/>
  <c r="G285" i="14" s="1"/>
  <c r="Q285" i="14"/>
  <c r="R285" i="14"/>
  <c r="S285" i="14"/>
  <c r="T285" i="14"/>
  <c r="B286" i="14"/>
  <c r="E286" i="14"/>
  <c r="G286" i="14" s="1"/>
  <c r="Q286" i="14"/>
  <c r="R286" i="14"/>
  <c r="CO286" i="4" s="1"/>
  <c r="S286" i="14"/>
  <c r="T286" i="14"/>
  <c r="B287" i="14"/>
  <c r="E287" i="14"/>
  <c r="G287" i="14" s="1"/>
  <c r="Q287" i="14"/>
  <c r="R287" i="14"/>
  <c r="S287" i="14"/>
  <c r="T287" i="14"/>
  <c r="B288" i="14"/>
  <c r="E288" i="14"/>
  <c r="G288" i="14" s="1"/>
  <c r="Q288" i="14"/>
  <c r="R288" i="14"/>
  <c r="CO288" i="4" s="1"/>
  <c r="S288" i="14"/>
  <c r="T288" i="14"/>
  <c r="B289" i="14"/>
  <c r="E289" i="14"/>
  <c r="G289" i="14" s="1"/>
  <c r="Q289" i="14"/>
  <c r="R289" i="14"/>
  <c r="S289" i="14"/>
  <c r="T289" i="14"/>
  <c r="B290" i="14"/>
  <c r="E290" i="14"/>
  <c r="G290" i="14" s="1"/>
  <c r="Q290" i="14"/>
  <c r="R290" i="14"/>
  <c r="CO290" i="4" s="1"/>
  <c r="S290" i="14"/>
  <c r="T290" i="14"/>
  <c r="B291" i="14"/>
  <c r="E291" i="14"/>
  <c r="G291" i="14" s="1"/>
  <c r="Q291" i="14"/>
  <c r="R291" i="14"/>
  <c r="S291" i="14"/>
  <c r="T291" i="14"/>
  <c r="B292" i="14"/>
  <c r="E292" i="14"/>
  <c r="G292" i="14" s="1"/>
  <c r="Q292" i="14"/>
  <c r="R292" i="14"/>
  <c r="CO292" i="4" s="1"/>
  <c r="S292" i="14"/>
  <c r="T292" i="14"/>
  <c r="B293" i="14"/>
  <c r="E293" i="14"/>
  <c r="F293" i="14" s="1"/>
  <c r="Q293" i="14"/>
  <c r="R293" i="14"/>
  <c r="S293" i="14"/>
  <c r="T293" i="14"/>
  <c r="B294" i="14"/>
  <c r="E294" i="14"/>
  <c r="G294" i="14" s="1"/>
  <c r="Q294" i="14"/>
  <c r="R294" i="14"/>
  <c r="CO294" i="4" s="1"/>
  <c r="S294" i="14"/>
  <c r="T294" i="14"/>
  <c r="B295" i="14"/>
  <c r="E295" i="14"/>
  <c r="G295" i="14" s="1"/>
  <c r="Q295" i="14"/>
  <c r="R295" i="14"/>
  <c r="S295" i="14"/>
  <c r="T295" i="14"/>
  <c r="B296" i="14"/>
  <c r="E296" i="14"/>
  <c r="G296" i="14" s="1"/>
  <c r="Q296" i="14"/>
  <c r="R296" i="14"/>
  <c r="CO296" i="4" s="1"/>
  <c r="S296" i="14"/>
  <c r="T296" i="14"/>
  <c r="B297" i="14"/>
  <c r="A297" i="14" s="1"/>
  <c r="E297" i="14"/>
  <c r="G297" i="14" s="1"/>
  <c r="Q297" i="14"/>
  <c r="R297" i="14"/>
  <c r="S297" i="14"/>
  <c r="T297" i="14"/>
  <c r="B298" i="14"/>
  <c r="E298" i="14"/>
  <c r="G298" i="14" s="1"/>
  <c r="Q298" i="14"/>
  <c r="R298" i="14"/>
  <c r="CO298" i="4" s="1"/>
  <c r="S298" i="14"/>
  <c r="T298" i="14"/>
  <c r="B299" i="14"/>
  <c r="A299" i="14" s="1"/>
  <c r="E299" i="14"/>
  <c r="G299" i="14" s="1"/>
  <c r="Q299" i="14"/>
  <c r="R299" i="14"/>
  <c r="S299" i="14"/>
  <c r="T299" i="14"/>
  <c r="B300" i="14"/>
  <c r="E300" i="14"/>
  <c r="G300" i="14" s="1"/>
  <c r="Q300" i="14"/>
  <c r="R300" i="14"/>
  <c r="CO300" i="4" s="1"/>
  <c r="S300" i="14"/>
  <c r="T300" i="14"/>
  <c r="B301" i="14"/>
  <c r="A301" i="14" s="1"/>
  <c r="E301" i="14"/>
  <c r="G301" i="14" s="1"/>
  <c r="Q301" i="14"/>
  <c r="R301" i="14"/>
  <c r="S301" i="14"/>
  <c r="T301" i="14"/>
  <c r="B302" i="14"/>
  <c r="E302" i="14"/>
  <c r="G302" i="14" s="1"/>
  <c r="Q302" i="14"/>
  <c r="R302" i="14"/>
  <c r="CO302" i="4" s="1"/>
  <c r="S302" i="14"/>
  <c r="T302" i="14"/>
  <c r="B303" i="14"/>
  <c r="E303" i="14"/>
  <c r="G303" i="14" s="1"/>
  <c r="Q303" i="14"/>
  <c r="R303" i="14"/>
  <c r="S303" i="14"/>
  <c r="T303" i="14"/>
  <c r="B304" i="14"/>
  <c r="E304" i="14"/>
  <c r="G304" i="14" s="1"/>
  <c r="Q304" i="14"/>
  <c r="R304" i="14"/>
  <c r="CO304" i="4" s="1"/>
  <c r="S304" i="14"/>
  <c r="T304" i="14"/>
  <c r="B305" i="14"/>
  <c r="A305" i="14" s="1"/>
  <c r="E305" i="14"/>
  <c r="G305" i="14" s="1"/>
  <c r="Q305" i="14"/>
  <c r="R305" i="14"/>
  <c r="S305" i="14"/>
  <c r="T305" i="14"/>
  <c r="B306" i="14"/>
  <c r="E306" i="14"/>
  <c r="G306" i="14" s="1"/>
  <c r="Q306" i="14"/>
  <c r="R306" i="14"/>
  <c r="CO306" i="4" s="1"/>
  <c r="S306" i="14"/>
  <c r="T306" i="14"/>
  <c r="B307" i="14"/>
  <c r="A307" i="14" s="1"/>
  <c r="E307" i="14"/>
  <c r="G307" i="14" s="1"/>
  <c r="Q307" i="14"/>
  <c r="R307" i="14"/>
  <c r="S307" i="14"/>
  <c r="T307" i="14"/>
  <c r="B308" i="14"/>
  <c r="E308" i="14"/>
  <c r="G308" i="14" s="1"/>
  <c r="Q308" i="14"/>
  <c r="R308" i="14"/>
  <c r="CO308" i="4" s="1"/>
  <c r="S308" i="14"/>
  <c r="T308" i="14"/>
  <c r="B309" i="14"/>
  <c r="A309" i="14" s="1"/>
  <c r="E309" i="14"/>
  <c r="F309" i="14" s="1"/>
  <c r="Q309" i="14"/>
  <c r="R309" i="14"/>
  <c r="S309" i="14"/>
  <c r="T309" i="14"/>
  <c r="B310" i="14"/>
  <c r="E310" i="14"/>
  <c r="G310" i="14" s="1"/>
  <c r="Q310" i="14"/>
  <c r="R310" i="14"/>
  <c r="CO310" i="4" s="1"/>
  <c r="S310" i="14"/>
  <c r="T310" i="14"/>
  <c r="B311" i="14"/>
  <c r="E311" i="14"/>
  <c r="G311" i="14" s="1"/>
  <c r="Q311" i="14"/>
  <c r="R311" i="14"/>
  <c r="S311" i="14"/>
  <c r="T311" i="14"/>
  <c r="B312" i="14"/>
  <c r="E312" i="14"/>
  <c r="G312" i="14" s="1"/>
  <c r="Q312" i="14"/>
  <c r="R312" i="14"/>
  <c r="CO312" i="4" s="1"/>
  <c r="S312" i="14"/>
  <c r="T312" i="14"/>
  <c r="B313" i="14"/>
  <c r="A313" i="14" s="1"/>
  <c r="E313" i="14"/>
  <c r="G313" i="14" s="1"/>
  <c r="Q313" i="14"/>
  <c r="R313" i="14"/>
  <c r="S313" i="14"/>
  <c r="T313" i="14"/>
  <c r="B314" i="14"/>
  <c r="E314" i="14"/>
  <c r="G314" i="14" s="1"/>
  <c r="Q314" i="14"/>
  <c r="R314" i="14"/>
  <c r="CO314" i="4" s="1"/>
  <c r="S314" i="14"/>
  <c r="T314" i="14"/>
  <c r="B315" i="14"/>
  <c r="A315" i="14" s="1"/>
  <c r="E315" i="14"/>
  <c r="G315" i="14" s="1"/>
  <c r="Q315" i="14"/>
  <c r="R315" i="14"/>
  <c r="S315" i="14"/>
  <c r="T315" i="14"/>
  <c r="B316" i="14"/>
  <c r="E316" i="14"/>
  <c r="I316" i="14" s="1"/>
  <c r="Q316" i="14"/>
  <c r="R316" i="14"/>
  <c r="CO316" i="4" s="1"/>
  <c r="S316" i="14"/>
  <c r="T316" i="14"/>
  <c r="B317" i="14"/>
  <c r="A317" i="14" s="1"/>
  <c r="E317" i="14"/>
  <c r="G317" i="14" s="1"/>
  <c r="Q317" i="14"/>
  <c r="R317" i="14"/>
  <c r="S317" i="14"/>
  <c r="T317" i="14"/>
  <c r="B318" i="14"/>
  <c r="E318" i="14"/>
  <c r="G318" i="14" s="1"/>
  <c r="Q318" i="14"/>
  <c r="R318" i="14"/>
  <c r="CO318" i="4" s="1"/>
  <c r="S318" i="14"/>
  <c r="T318" i="14"/>
  <c r="B319" i="14"/>
  <c r="E319" i="14"/>
  <c r="G319" i="14" s="1"/>
  <c r="Q319" i="14"/>
  <c r="R319" i="14"/>
  <c r="S319" i="14"/>
  <c r="T319" i="14"/>
  <c r="B320" i="14"/>
  <c r="E320" i="14"/>
  <c r="G320" i="14" s="1"/>
  <c r="Q320" i="14"/>
  <c r="R320" i="14"/>
  <c r="CO320" i="4" s="1"/>
  <c r="S320" i="14"/>
  <c r="T320" i="14"/>
  <c r="B321" i="14"/>
  <c r="A321" i="14" s="1"/>
  <c r="E321" i="14"/>
  <c r="G321" i="14" s="1"/>
  <c r="Q321" i="14"/>
  <c r="R321" i="14"/>
  <c r="S321" i="14"/>
  <c r="T321" i="14"/>
  <c r="B322" i="14"/>
  <c r="E322" i="14"/>
  <c r="G322" i="14" s="1"/>
  <c r="Q322" i="14"/>
  <c r="R322" i="14"/>
  <c r="CO322" i="4" s="1"/>
  <c r="S322" i="14"/>
  <c r="T322" i="14"/>
  <c r="B323" i="14"/>
  <c r="A323" i="14" s="1"/>
  <c r="E323" i="14"/>
  <c r="G323" i="14" s="1"/>
  <c r="Q323" i="14"/>
  <c r="R323" i="14"/>
  <c r="S323" i="14"/>
  <c r="T323" i="14"/>
  <c r="B324" i="14"/>
  <c r="E324" i="14"/>
  <c r="I324" i="14" s="1"/>
  <c r="Q324" i="14"/>
  <c r="R324" i="14"/>
  <c r="CO324" i="4" s="1"/>
  <c r="S324" i="14"/>
  <c r="T324" i="14"/>
  <c r="B325" i="14"/>
  <c r="A325" i="14" s="1"/>
  <c r="E325" i="14"/>
  <c r="F325" i="14" s="1"/>
  <c r="Q325" i="14"/>
  <c r="R325" i="14"/>
  <c r="S325" i="14"/>
  <c r="T325" i="14"/>
  <c r="B326" i="14"/>
  <c r="E326" i="14"/>
  <c r="G326" i="14" s="1"/>
  <c r="Q326" i="14"/>
  <c r="R326" i="14"/>
  <c r="CO326" i="4" s="1"/>
  <c r="S326" i="14"/>
  <c r="T326" i="14"/>
  <c r="B327" i="14"/>
  <c r="E327" i="14"/>
  <c r="G327" i="14" s="1"/>
  <c r="Q327" i="14"/>
  <c r="R327" i="14"/>
  <c r="S327" i="14"/>
  <c r="T327" i="14"/>
  <c r="B328" i="14"/>
  <c r="E328" i="14"/>
  <c r="G328" i="14" s="1"/>
  <c r="Q328" i="14"/>
  <c r="R328" i="14"/>
  <c r="CO328" i="4" s="1"/>
  <c r="S328" i="14"/>
  <c r="T328" i="14"/>
  <c r="B329" i="14"/>
  <c r="A329" i="14" s="1"/>
  <c r="E329" i="14"/>
  <c r="G329" i="14" s="1"/>
  <c r="Q329" i="14"/>
  <c r="R329" i="14"/>
  <c r="S329" i="14"/>
  <c r="T329" i="14"/>
  <c r="B330" i="14"/>
  <c r="E330" i="14"/>
  <c r="G330" i="14" s="1"/>
  <c r="Q330" i="14"/>
  <c r="R330" i="14"/>
  <c r="CO330" i="4" s="1"/>
  <c r="S330" i="14"/>
  <c r="T330" i="14"/>
  <c r="B331" i="14"/>
  <c r="A331" i="14" s="1"/>
  <c r="E331" i="14"/>
  <c r="G331" i="14" s="1"/>
  <c r="Q331" i="14"/>
  <c r="R331" i="14"/>
  <c r="S331" i="14"/>
  <c r="T331" i="14"/>
  <c r="B332" i="14"/>
  <c r="E332" i="14"/>
  <c r="I332" i="14" s="1"/>
  <c r="Q332" i="14"/>
  <c r="R332" i="14"/>
  <c r="CO332" i="4" s="1"/>
  <c r="S332" i="14"/>
  <c r="T332" i="14"/>
  <c r="B333" i="14"/>
  <c r="A333" i="14" s="1"/>
  <c r="E333" i="14"/>
  <c r="G333" i="14" s="1"/>
  <c r="Q333" i="14"/>
  <c r="R333" i="14"/>
  <c r="S333" i="14"/>
  <c r="T333" i="14"/>
  <c r="B334" i="14"/>
  <c r="E334" i="14"/>
  <c r="G334" i="14" s="1"/>
  <c r="Q334" i="14"/>
  <c r="R334" i="14"/>
  <c r="CO334" i="4" s="1"/>
  <c r="S334" i="14"/>
  <c r="T334" i="14"/>
  <c r="B335" i="14"/>
  <c r="A335" i="14" s="1"/>
  <c r="E335" i="14"/>
  <c r="G335" i="14" s="1"/>
  <c r="Q335" i="14"/>
  <c r="R335" i="14"/>
  <c r="S335" i="14"/>
  <c r="T335" i="14"/>
  <c r="B336" i="14"/>
  <c r="E336" i="14"/>
  <c r="G336" i="14" s="1"/>
  <c r="Q336" i="14"/>
  <c r="R336" i="14"/>
  <c r="CO336" i="4" s="1"/>
  <c r="S336" i="14"/>
  <c r="T336" i="14"/>
  <c r="B337" i="14"/>
  <c r="A337" i="14" s="1"/>
  <c r="E337" i="14"/>
  <c r="G337" i="14" s="1"/>
  <c r="Q337" i="14"/>
  <c r="R337" i="14"/>
  <c r="S337" i="14"/>
  <c r="T337" i="14"/>
  <c r="B338" i="14"/>
  <c r="E338" i="14"/>
  <c r="G338" i="14" s="1"/>
  <c r="Q338" i="14"/>
  <c r="R338" i="14"/>
  <c r="CO338" i="4" s="1"/>
  <c r="S338" i="14"/>
  <c r="T338" i="14"/>
  <c r="B339" i="14"/>
  <c r="A339" i="14" s="1"/>
  <c r="E339" i="14"/>
  <c r="G339" i="14" s="1"/>
  <c r="Q339" i="14"/>
  <c r="R339" i="14"/>
  <c r="S339" i="14"/>
  <c r="T339" i="14"/>
  <c r="B340" i="14"/>
  <c r="E340" i="14"/>
  <c r="I340" i="14" s="1"/>
  <c r="Q340" i="14"/>
  <c r="R340" i="14"/>
  <c r="CO340" i="4" s="1"/>
  <c r="S340" i="14"/>
  <c r="T340" i="14"/>
  <c r="B341" i="14"/>
  <c r="A341" i="14" s="1"/>
  <c r="E341" i="14"/>
  <c r="F341" i="14" s="1"/>
  <c r="Q341" i="14"/>
  <c r="R341" i="14"/>
  <c r="S341" i="14"/>
  <c r="T341" i="14"/>
  <c r="B342" i="14"/>
  <c r="E342" i="14"/>
  <c r="G342" i="14" s="1"/>
  <c r="Q342" i="14"/>
  <c r="R342" i="14"/>
  <c r="CO342" i="4" s="1"/>
  <c r="S342" i="14"/>
  <c r="T342" i="14"/>
  <c r="B343" i="14"/>
  <c r="A343" i="14" s="1"/>
  <c r="E343" i="14"/>
  <c r="G343" i="14" s="1"/>
  <c r="Q343" i="14"/>
  <c r="R343" i="14"/>
  <c r="S343" i="14"/>
  <c r="T343" i="14"/>
  <c r="B344" i="14"/>
  <c r="E344" i="14"/>
  <c r="G344" i="14" s="1"/>
  <c r="Q344" i="14"/>
  <c r="R344" i="14"/>
  <c r="CO344" i="4" s="1"/>
  <c r="S344" i="14"/>
  <c r="T344" i="14"/>
  <c r="B345" i="14"/>
  <c r="A345" i="14" s="1"/>
  <c r="E345" i="14"/>
  <c r="G345" i="14" s="1"/>
  <c r="Q345" i="14"/>
  <c r="R345" i="14"/>
  <c r="S345" i="14"/>
  <c r="T345" i="14"/>
  <c r="B346" i="14"/>
  <c r="E346" i="14"/>
  <c r="G346" i="14" s="1"/>
  <c r="Q346" i="14"/>
  <c r="R346" i="14"/>
  <c r="CO346" i="4" s="1"/>
  <c r="S346" i="14"/>
  <c r="T346" i="14"/>
  <c r="B347" i="14"/>
  <c r="A347" i="14" s="1"/>
  <c r="E347" i="14"/>
  <c r="G347" i="14" s="1"/>
  <c r="Q347" i="14"/>
  <c r="R347" i="14"/>
  <c r="S347" i="14"/>
  <c r="T347" i="14"/>
  <c r="B348" i="14"/>
  <c r="E348" i="14"/>
  <c r="I348" i="14" s="1"/>
  <c r="Q348" i="14"/>
  <c r="R348" i="14"/>
  <c r="CO348" i="4" s="1"/>
  <c r="S348" i="14"/>
  <c r="T348" i="14"/>
  <c r="B349" i="14"/>
  <c r="A349" i="14" s="1"/>
  <c r="E349" i="14"/>
  <c r="G349" i="14" s="1"/>
  <c r="Q349" i="14"/>
  <c r="R349" i="14"/>
  <c r="S349" i="14"/>
  <c r="T349" i="14"/>
  <c r="B350" i="14"/>
  <c r="E350" i="14"/>
  <c r="G350" i="14" s="1"/>
  <c r="Q350" i="14"/>
  <c r="R350" i="14"/>
  <c r="CO350" i="4" s="1"/>
  <c r="S350" i="14"/>
  <c r="T350" i="14"/>
  <c r="B351" i="14"/>
  <c r="A351" i="14" s="1"/>
  <c r="E351" i="14"/>
  <c r="G351" i="14" s="1"/>
  <c r="Q351" i="14"/>
  <c r="R351" i="14"/>
  <c r="S351" i="14"/>
  <c r="T351" i="14"/>
  <c r="B352" i="14"/>
  <c r="E352" i="14"/>
  <c r="G352" i="14" s="1"/>
  <c r="Q352" i="14"/>
  <c r="R352" i="14"/>
  <c r="CO352" i="4" s="1"/>
  <c r="S352" i="14"/>
  <c r="T352" i="14"/>
  <c r="B353" i="14"/>
  <c r="A353" i="14" s="1"/>
  <c r="E353" i="14"/>
  <c r="G353" i="14" s="1"/>
  <c r="Q353" i="14"/>
  <c r="R353" i="14"/>
  <c r="S353" i="14"/>
  <c r="T353" i="14"/>
  <c r="B354" i="14"/>
  <c r="E354" i="14"/>
  <c r="G354" i="14" s="1"/>
  <c r="Q354" i="14"/>
  <c r="R354" i="14"/>
  <c r="CO354" i="4" s="1"/>
  <c r="S354" i="14"/>
  <c r="T354" i="14"/>
  <c r="B355" i="14"/>
  <c r="A355" i="14" s="1"/>
  <c r="E355" i="14"/>
  <c r="G355" i="14" s="1"/>
  <c r="Q355" i="14"/>
  <c r="R355" i="14"/>
  <c r="S355" i="14"/>
  <c r="T355" i="14"/>
  <c r="B356" i="14"/>
  <c r="E356" i="14"/>
  <c r="Q356" i="14"/>
  <c r="R356" i="14"/>
  <c r="CO356" i="4" s="1"/>
  <c r="S356" i="14"/>
  <c r="T356" i="14"/>
  <c r="B357" i="14"/>
  <c r="A357" i="14" s="1"/>
  <c r="E357" i="14"/>
  <c r="Q357" i="14"/>
  <c r="R357" i="14"/>
  <c r="S357" i="14"/>
  <c r="T357" i="14"/>
  <c r="B358" i="14"/>
  <c r="E358" i="14"/>
  <c r="Q358" i="14"/>
  <c r="R358" i="14"/>
  <c r="CO358" i="4" s="1"/>
  <c r="S358" i="14"/>
  <c r="T358" i="14"/>
  <c r="B359" i="14"/>
  <c r="A359" i="14" s="1"/>
  <c r="E359" i="14"/>
  <c r="Q359" i="14"/>
  <c r="R359" i="14"/>
  <c r="S359" i="14"/>
  <c r="T359" i="14"/>
  <c r="B360" i="14"/>
  <c r="E360" i="14"/>
  <c r="Q360" i="14"/>
  <c r="R360" i="14"/>
  <c r="CO360" i="4" s="1"/>
  <c r="S360" i="14"/>
  <c r="T360" i="14"/>
  <c r="B361" i="14"/>
  <c r="A361" i="14" s="1"/>
  <c r="E361" i="14"/>
  <c r="Q361" i="14"/>
  <c r="R361" i="14"/>
  <c r="S361" i="14"/>
  <c r="T361" i="14"/>
  <c r="B362" i="14"/>
  <c r="E362" i="14"/>
  <c r="Q362" i="14"/>
  <c r="R362" i="14"/>
  <c r="CO362" i="4" s="1"/>
  <c r="S362" i="14"/>
  <c r="T362" i="14"/>
  <c r="B363" i="14"/>
  <c r="A363" i="14" s="1"/>
  <c r="E363" i="14"/>
  <c r="Q363" i="14"/>
  <c r="R363" i="14"/>
  <c r="S363" i="14"/>
  <c r="T363" i="14"/>
  <c r="B364" i="14"/>
  <c r="E364" i="14"/>
  <c r="Q364" i="14"/>
  <c r="R364" i="14"/>
  <c r="CO364" i="4" s="1"/>
  <c r="S364" i="14"/>
  <c r="T364" i="14"/>
  <c r="B365" i="14"/>
  <c r="A365" i="14" s="1"/>
  <c r="E365" i="14"/>
  <c r="Q365" i="14"/>
  <c r="R365" i="14"/>
  <c r="S365" i="14"/>
  <c r="T365" i="14"/>
  <c r="B366" i="14"/>
  <c r="E366" i="14"/>
  <c r="Q366" i="14"/>
  <c r="R366" i="14"/>
  <c r="CO366" i="4" s="1"/>
  <c r="S366" i="14"/>
  <c r="T366" i="14"/>
  <c r="B367" i="14"/>
  <c r="A367" i="14" s="1"/>
  <c r="E367" i="14"/>
  <c r="Q367" i="14"/>
  <c r="R367" i="14"/>
  <c r="S367" i="14"/>
  <c r="T367" i="14"/>
  <c r="B368" i="14"/>
  <c r="E368" i="14"/>
  <c r="Q368" i="14"/>
  <c r="R368" i="14"/>
  <c r="CO368" i="4" s="1"/>
  <c r="S368" i="14"/>
  <c r="T368" i="14"/>
  <c r="B369" i="14"/>
  <c r="A369" i="14" s="1"/>
  <c r="E369" i="14"/>
  <c r="Q369" i="14"/>
  <c r="R369" i="14"/>
  <c r="S369" i="14"/>
  <c r="T369" i="14"/>
  <c r="B370" i="14"/>
  <c r="E370" i="14"/>
  <c r="Q370" i="14"/>
  <c r="R370" i="14"/>
  <c r="CO370" i="4" s="1"/>
  <c r="S370" i="14"/>
  <c r="T370" i="14"/>
  <c r="B371" i="14"/>
  <c r="A371" i="14" s="1"/>
  <c r="E371" i="14"/>
  <c r="Q371" i="14"/>
  <c r="R371" i="14"/>
  <c r="S371" i="14"/>
  <c r="T371" i="14"/>
  <c r="B372" i="14"/>
  <c r="E372" i="14"/>
  <c r="Q372" i="14"/>
  <c r="R372" i="14"/>
  <c r="CO372" i="4" s="1"/>
  <c r="S372" i="14"/>
  <c r="T372" i="14"/>
  <c r="B373" i="14"/>
  <c r="A373" i="14" s="1"/>
  <c r="E373" i="14"/>
  <c r="Q373" i="14"/>
  <c r="R373" i="14"/>
  <c r="S373" i="14"/>
  <c r="T373" i="14"/>
  <c r="B374" i="14"/>
  <c r="E374" i="14"/>
  <c r="Q374" i="14"/>
  <c r="R374" i="14"/>
  <c r="CO374" i="4" s="1"/>
  <c r="S374" i="14"/>
  <c r="T374" i="14"/>
  <c r="B375" i="14"/>
  <c r="A375" i="14" s="1"/>
  <c r="E375" i="14"/>
  <c r="Q375" i="14"/>
  <c r="R375" i="14"/>
  <c r="S375" i="14"/>
  <c r="T375" i="14"/>
  <c r="B376" i="14"/>
  <c r="E376" i="14"/>
  <c r="Q376" i="14"/>
  <c r="R376" i="14"/>
  <c r="CO376" i="4" s="1"/>
  <c r="S376" i="14"/>
  <c r="T376" i="14"/>
  <c r="B377" i="14"/>
  <c r="A377" i="14" s="1"/>
  <c r="E377" i="14"/>
  <c r="Q377" i="14"/>
  <c r="R377" i="14"/>
  <c r="S377" i="14"/>
  <c r="T377" i="14"/>
  <c r="B378" i="14"/>
  <c r="E378" i="14"/>
  <c r="Q378" i="14"/>
  <c r="R378" i="14"/>
  <c r="CO378" i="4" s="1"/>
  <c r="S378" i="14"/>
  <c r="T378" i="14"/>
  <c r="B379" i="14"/>
  <c r="A379" i="14" s="1"/>
  <c r="E379" i="14"/>
  <c r="Q379" i="14"/>
  <c r="R379" i="14"/>
  <c r="S379" i="14"/>
  <c r="T379" i="14"/>
  <c r="B380" i="14"/>
  <c r="E380" i="14"/>
  <c r="Q380" i="14"/>
  <c r="R380" i="14"/>
  <c r="CO380" i="4" s="1"/>
  <c r="S380" i="14"/>
  <c r="T380" i="14"/>
  <c r="B381" i="14"/>
  <c r="A381" i="14" s="1"/>
  <c r="E381" i="14"/>
  <c r="Q381" i="14"/>
  <c r="R381" i="14"/>
  <c r="S381" i="14"/>
  <c r="T381" i="14"/>
  <c r="B382" i="14"/>
  <c r="E382" i="14"/>
  <c r="Q382" i="14"/>
  <c r="R382" i="14"/>
  <c r="CO382" i="4" s="1"/>
  <c r="S382" i="14"/>
  <c r="T382" i="14"/>
  <c r="B383" i="14"/>
  <c r="A383" i="14" s="1"/>
  <c r="E383" i="14"/>
  <c r="Q383" i="14"/>
  <c r="R383" i="14"/>
  <c r="S383" i="14"/>
  <c r="T383" i="14"/>
  <c r="B384" i="14"/>
  <c r="E384" i="14"/>
  <c r="Q384" i="14"/>
  <c r="R384" i="14"/>
  <c r="CO384" i="4" s="1"/>
  <c r="S384" i="14"/>
  <c r="T384" i="14"/>
  <c r="B385" i="14"/>
  <c r="A385" i="14" s="1"/>
  <c r="E385" i="14"/>
  <c r="Q385" i="14"/>
  <c r="R385" i="14"/>
  <c r="S385" i="14"/>
  <c r="T385" i="14"/>
  <c r="B386" i="14"/>
  <c r="E386" i="14"/>
  <c r="Q386" i="14"/>
  <c r="R386" i="14"/>
  <c r="CO386" i="4" s="1"/>
  <c r="S386" i="14"/>
  <c r="T386" i="14"/>
  <c r="B387" i="14"/>
  <c r="A387" i="14" s="1"/>
  <c r="E387" i="14"/>
  <c r="Q387" i="14"/>
  <c r="R387" i="14"/>
  <c r="S387" i="14"/>
  <c r="T387" i="14"/>
  <c r="B388" i="14"/>
  <c r="E388" i="14"/>
  <c r="Q388" i="14"/>
  <c r="R388" i="14"/>
  <c r="CO388" i="4" s="1"/>
  <c r="S388" i="14"/>
  <c r="T388" i="14"/>
  <c r="B389" i="14"/>
  <c r="A389" i="14" s="1"/>
  <c r="E389" i="14"/>
  <c r="Q389" i="14"/>
  <c r="R389" i="14"/>
  <c r="S389" i="14"/>
  <c r="T389" i="14"/>
  <c r="B390" i="14"/>
  <c r="E390" i="14"/>
  <c r="Q390" i="14"/>
  <c r="R390" i="14"/>
  <c r="CO390" i="4" s="1"/>
  <c r="S390" i="14"/>
  <c r="T390" i="14"/>
  <c r="B391" i="14"/>
  <c r="A391" i="14" s="1"/>
  <c r="E391" i="14"/>
  <c r="Q391" i="14"/>
  <c r="R391" i="14"/>
  <c r="S391" i="14"/>
  <c r="T391" i="14"/>
  <c r="B392" i="14"/>
  <c r="E392" i="14"/>
  <c r="Q392" i="14"/>
  <c r="R392" i="14"/>
  <c r="CO392" i="4" s="1"/>
  <c r="S392" i="14"/>
  <c r="T392" i="14"/>
  <c r="B393" i="14"/>
  <c r="A393" i="14" s="1"/>
  <c r="E393" i="14"/>
  <c r="Q393" i="14"/>
  <c r="R393" i="14"/>
  <c r="S393" i="14"/>
  <c r="T393" i="14"/>
  <c r="B394" i="14"/>
  <c r="E394" i="14"/>
  <c r="Q394" i="14"/>
  <c r="R394" i="14"/>
  <c r="CO394" i="4" s="1"/>
  <c r="S394" i="14"/>
  <c r="T394" i="14"/>
  <c r="B395" i="14"/>
  <c r="A395" i="14" s="1"/>
  <c r="E395" i="14"/>
  <c r="Q395" i="14"/>
  <c r="R395" i="14"/>
  <c r="S395" i="14"/>
  <c r="T395" i="14"/>
  <c r="B396" i="14"/>
  <c r="E396" i="14"/>
  <c r="Q396" i="14"/>
  <c r="R396" i="14"/>
  <c r="CO396" i="4" s="1"/>
  <c r="S396" i="14"/>
  <c r="T396" i="14"/>
  <c r="B397" i="14"/>
  <c r="A397" i="14" s="1"/>
  <c r="E397" i="14"/>
  <c r="Q397" i="14"/>
  <c r="R397" i="14"/>
  <c r="S397" i="14"/>
  <c r="T397" i="14"/>
  <c r="B398" i="14"/>
  <c r="E398" i="14"/>
  <c r="Q398" i="14"/>
  <c r="R398" i="14"/>
  <c r="CO398" i="4" s="1"/>
  <c r="S398" i="14"/>
  <c r="T398" i="14"/>
  <c r="B399" i="14"/>
  <c r="A399" i="14" s="1"/>
  <c r="E399" i="14"/>
  <c r="Q399" i="14"/>
  <c r="R399" i="14"/>
  <c r="S399" i="14"/>
  <c r="T399" i="14"/>
  <c r="B400" i="14"/>
  <c r="E400" i="14"/>
  <c r="Q400" i="14"/>
  <c r="R400" i="14"/>
  <c r="CO400" i="4" s="1"/>
  <c r="S400" i="14"/>
  <c r="T400" i="14"/>
  <c r="B401" i="14"/>
  <c r="A401" i="14" s="1"/>
  <c r="E401" i="14"/>
  <c r="Q401" i="14"/>
  <c r="R401" i="14"/>
  <c r="S401" i="14"/>
  <c r="T401" i="14"/>
  <c r="B402" i="14"/>
  <c r="E402" i="14"/>
  <c r="Q402" i="14"/>
  <c r="R402" i="14"/>
  <c r="CO402" i="4" s="1"/>
  <c r="S402" i="14"/>
  <c r="T402" i="14"/>
  <c r="B403" i="14"/>
  <c r="A403" i="14" s="1"/>
  <c r="E403" i="14"/>
  <c r="Q403" i="14"/>
  <c r="R403" i="14"/>
  <c r="S403" i="14"/>
  <c r="T403" i="14"/>
  <c r="B404" i="14"/>
  <c r="E404" i="14"/>
  <c r="Q404" i="14"/>
  <c r="R404" i="14"/>
  <c r="CO404" i="4" s="1"/>
  <c r="S404" i="14"/>
  <c r="T404" i="14"/>
  <c r="B405" i="14"/>
  <c r="A405" i="14" s="1"/>
  <c r="E405" i="14"/>
  <c r="Q405" i="14"/>
  <c r="R405" i="14"/>
  <c r="S405" i="14"/>
  <c r="T405" i="14"/>
  <c r="B406" i="14"/>
  <c r="E406" i="14"/>
  <c r="Q406" i="14"/>
  <c r="R406" i="14"/>
  <c r="CO406" i="4" s="1"/>
  <c r="S406" i="14"/>
  <c r="T406" i="14"/>
  <c r="B407" i="14"/>
  <c r="A407" i="14" s="1"/>
  <c r="E407" i="14"/>
  <c r="Q407" i="14"/>
  <c r="R407" i="14"/>
  <c r="S407" i="14"/>
  <c r="T407" i="14"/>
  <c r="B408" i="14"/>
  <c r="E408" i="14"/>
  <c r="Q408" i="14"/>
  <c r="R408" i="14"/>
  <c r="CO408" i="4" s="1"/>
  <c r="S408" i="14"/>
  <c r="T408" i="14"/>
  <c r="B409" i="14"/>
  <c r="A409" i="14" s="1"/>
  <c r="E409" i="14"/>
  <c r="Q409" i="14"/>
  <c r="R409" i="14"/>
  <c r="S409" i="14"/>
  <c r="T409" i="14"/>
  <c r="B410" i="14"/>
  <c r="E410" i="14"/>
  <c r="Q410" i="14"/>
  <c r="R410" i="14"/>
  <c r="CO410" i="4" s="1"/>
  <c r="S410" i="14"/>
  <c r="T410" i="14"/>
  <c r="B411" i="14"/>
  <c r="A411" i="14" s="1"/>
  <c r="E411" i="14"/>
  <c r="Q411" i="14"/>
  <c r="R411" i="14"/>
  <c r="S411" i="14"/>
  <c r="T411" i="14"/>
  <c r="B412" i="14"/>
  <c r="E412" i="14"/>
  <c r="Q412" i="14"/>
  <c r="R412" i="14"/>
  <c r="CO412" i="4" s="1"/>
  <c r="S412" i="14"/>
  <c r="T412" i="14"/>
  <c r="B413" i="14"/>
  <c r="A413" i="14" s="1"/>
  <c r="E413" i="14"/>
  <c r="Q413" i="14"/>
  <c r="R413" i="14"/>
  <c r="S413" i="14"/>
  <c r="T413" i="14"/>
  <c r="B414" i="14"/>
  <c r="E414" i="14"/>
  <c r="Q414" i="14"/>
  <c r="R414" i="14"/>
  <c r="CO414" i="4" s="1"/>
  <c r="S414" i="14"/>
  <c r="T414" i="14"/>
  <c r="B415" i="14"/>
  <c r="A415" i="14" s="1"/>
  <c r="E415" i="14"/>
  <c r="Q415" i="14"/>
  <c r="R415" i="14"/>
  <c r="S415" i="14"/>
  <c r="T415" i="14"/>
  <c r="B416" i="14"/>
  <c r="E416" i="14"/>
  <c r="Q416" i="14"/>
  <c r="R416" i="14"/>
  <c r="CO416" i="4" s="1"/>
  <c r="S416" i="14"/>
  <c r="T416" i="14"/>
  <c r="B417" i="14"/>
  <c r="A417" i="14" s="1"/>
  <c r="E417" i="14"/>
  <c r="Q417" i="14"/>
  <c r="R417" i="14"/>
  <c r="S417" i="14"/>
  <c r="T417" i="14"/>
  <c r="B418" i="14"/>
  <c r="E418" i="14"/>
  <c r="Q418" i="14"/>
  <c r="R418" i="14"/>
  <c r="CO418" i="4" s="1"/>
  <c r="S418" i="14"/>
  <c r="T418" i="14"/>
  <c r="B419" i="14"/>
  <c r="A419" i="14" s="1"/>
  <c r="E419" i="14"/>
  <c r="Q419" i="14"/>
  <c r="R419" i="14"/>
  <c r="S419" i="14"/>
  <c r="T419" i="14"/>
  <c r="B420" i="14"/>
  <c r="E420" i="14"/>
  <c r="Q420" i="14"/>
  <c r="R420" i="14"/>
  <c r="CO420" i="4" s="1"/>
  <c r="S420" i="14"/>
  <c r="T420" i="14"/>
  <c r="B421" i="14"/>
  <c r="A421" i="14" s="1"/>
  <c r="E421" i="14"/>
  <c r="Q421" i="14"/>
  <c r="R421" i="14"/>
  <c r="S421" i="14"/>
  <c r="T421" i="14"/>
  <c r="B422" i="14"/>
  <c r="E422" i="14"/>
  <c r="Q422" i="14"/>
  <c r="R422" i="14"/>
  <c r="CO422" i="4" s="1"/>
  <c r="S422" i="14"/>
  <c r="T422" i="14"/>
  <c r="B423" i="14"/>
  <c r="A423" i="14" s="1"/>
  <c r="E423" i="14"/>
  <c r="Q423" i="14"/>
  <c r="R423" i="14"/>
  <c r="S423" i="14"/>
  <c r="T423" i="14"/>
  <c r="B424" i="14"/>
  <c r="E424" i="14"/>
  <c r="Q424" i="14"/>
  <c r="R424" i="14"/>
  <c r="CO424" i="4" s="1"/>
  <c r="S424" i="14"/>
  <c r="T424" i="14"/>
  <c r="B425" i="14"/>
  <c r="A425" i="14" s="1"/>
  <c r="E425" i="14"/>
  <c r="Q425" i="14"/>
  <c r="R425" i="14"/>
  <c r="S425" i="14"/>
  <c r="T425" i="14"/>
  <c r="B426" i="14"/>
  <c r="E426" i="14"/>
  <c r="Q426" i="14"/>
  <c r="R426" i="14"/>
  <c r="CO426" i="4" s="1"/>
  <c r="S426" i="14"/>
  <c r="T426" i="14"/>
  <c r="B427" i="14"/>
  <c r="A427" i="14" s="1"/>
  <c r="E427" i="14"/>
  <c r="Q427" i="14"/>
  <c r="R427" i="14"/>
  <c r="S427" i="14"/>
  <c r="T427" i="14"/>
  <c r="B428" i="14"/>
  <c r="E428" i="14"/>
  <c r="Q428" i="14"/>
  <c r="R428" i="14"/>
  <c r="CO428" i="4" s="1"/>
  <c r="S428" i="14"/>
  <c r="T428" i="14"/>
  <c r="B429" i="14"/>
  <c r="A429" i="14" s="1"/>
  <c r="E429" i="14"/>
  <c r="Q429" i="14"/>
  <c r="R429" i="14"/>
  <c r="S429" i="14"/>
  <c r="T429" i="14"/>
  <c r="B430" i="14"/>
  <c r="E430" i="14"/>
  <c r="Q430" i="14"/>
  <c r="R430" i="14"/>
  <c r="CO430" i="4" s="1"/>
  <c r="S430" i="14"/>
  <c r="T430" i="14"/>
  <c r="B431" i="14"/>
  <c r="A431" i="14" s="1"/>
  <c r="E431" i="14"/>
  <c r="Q431" i="14"/>
  <c r="R431" i="14"/>
  <c r="S431" i="14"/>
  <c r="T431" i="14"/>
  <c r="B432" i="14"/>
  <c r="E432" i="14"/>
  <c r="Q432" i="14"/>
  <c r="R432" i="14"/>
  <c r="CO432" i="4" s="1"/>
  <c r="S432" i="14"/>
  <c r="T432" i="14"/>
  <c r="B433" i="14"/>
  <c r="A433" i="14" s="1"/>
  <c r="E433" i="14"/>
  <c r="Q433" i="14"/>
  <c r="R433" i="14"/>
  <c r="S433" i="14"/>
  <c r="T433" i="14"/>
  <c r="B434" i="14"/>
  <c r="E434" i="14"/>
  <c r="Q434" i="14"/>
  <c r="R434" i="14"/>
  <c r="CO434" i="4" s="1"/>
  <c r="S434" i="14"/>
  <c r="T434" i="14"/>
  <c r="B435" i="14"/>
  <c r="A435" i="14" s="1"/>
  <c r="E435" i="14"/>
  <c r="Q435" i="14"/>
  <c r="R435" i="14"/>
  <c r="S435" i="14"/>
  <c r="T435" i="14"/>
  <c r="B436" i="14"/>
  <c r="E436" i="14"/>
  <c r="Q436" i="14"/>
  <c r="R436" i="14"/>
  <c r="CO436" i="4" s="1"/>
  <c r="S436" i="14"/>
  <c r="T436" i="14"/>
  <c r="B437" i="14"/>
  <c r="A437" i="14" s="1"/>
  <c r="E437" i="14"/>
  <c r="Q437" i="14"/>
  <c r="R437" i="14"/>
  <c r="S437" i="14"/>
  <c r="T437" i="14"/>
  <c r="B438" i="14"/>
  <c r="E438" i="14"/>
  <c r="Q438" i="14"/>
  <c r="R438" i="14"/>
  <c r="CO438" i="4" s="1"/>
  <c r="S438" i="14"/>
  <c r="T438" i="14"/>
  <c r="B439" i="14"/>
  <c r="A439" i="14" s="1"/>
  <c r="E439" i="14"/>
  <c r="Q439" i="14"/>
  <c r="R439" i="14"/>
  <c r="S439" i="14"/>
  <c r="T439" i="14"/>
  <c r="B440" i="14"/>
  <c r="E440" i="14"/>
  <c r="Q440" i="14"/>
  <c r="R440" i="14"/>
  <c r="CO440" i="4" s="1"/>
  <c r="S440" i="14"/>
  <c r="T440" i="14"/>
  <c r="B441" i="14"/>
  <c r="A441" i="14" s="1"/>
  <c r="E441" i="14"/>
  <c r="Q441" i="14"/>
  <c r="R441" i="14"/>
  <c r="S441" i="14"/>
  <c r="T441" i="14"/>
  <c r="B442" i="14"/>
  <c r="E442" i="14"/>
  <c r="Q442" i="14"/>
  <c r="R442" i="14"/>
  <c r="CO442" i="4" s="1"/>
  <c r="S442" i="14"/>
  <c r="T442" i="14"/>
  <c r="B443" i="14"/>
  <c r="A443" i="14" s="1"/>
  <c r="E443" i="14"/>
  <c r="Q443" i="14"/>
  <c r="R443" i="14"/>
  <c r="S443" i="14"/>
  <c r="T443" i="14"/>
  <c r="B444" i="14"/>
  <c r="E444" i="14"/>
  <c r="Q444" i="14"/>
  <c r="R444" i="14"/>
  <c r="CO444" i="4" s="1"/>
  <c r="S444" i="14"/>
  <c r="T444" i="14"/>
  <c r="B445" i="14"/>
  <c r="A445" i="14" s="1"/>
  <c r="E445" i="14"/>
  <c r="Q445" i="14"/>
  <c r="R445" i="14"/>
  <c r="S445" i="14"/>
  <c r="T445" i="14"/>
  <c r="B446" i="14"/>
  <c r="E446" i="14"/>
  <c r="Q446" i="14"/>
  <c r="R446" i="14"/>
  <c r="CO446" i="4" s="1"/>
  <c r="S446" i="14"/>
  <c r="T446" i="14"/>
  <c r="B447" i="14"/>
  <c r="A447" i="14" s="1"/>
  <c r="E447" i="14"/>
  <c r="Q447" i="14"/>
  <c r="R447" i="14"/>
  <c r="S447" i="14"/>
  <c r="T447" i="14"/>
  <c r="B448" i="14"/>
  <c r="E448" i="14"/>
  <c r="Q448" i="14"/>
  <c r="R448" i="14"/>
  <c r="CO448" i="4" s="1"/>
  <c r="S448" i="14"/>
  <c r="T448" i="14"/>
  <c r="B449" i="14"/>
  <c r="A449" i="14" s="1"/>
  <c r="E449" i="14"/>
  <c r="Q449" i="14"/>
  <c r="R449" i="14"/>
  <c r="S449" i="14"/>
  <c r="T449" i="14"/>
  <c r="B450" i="14"/>
  <c r="E450" i="14"/>
  <c r="Q450" i="14"/>
  <c r="R450" i="14"/>
  <c r="CO450" i="4" s="1"/>
  <c r="S450" i="14"/>
  <c r="T450" i="14"/>
  <c r="B451" i="14"/>
  <c r="A451" i="14" s="1"/>
  <c r="E451" i="14"/>
  <c r="Q451" i="14"/>
  <c r="R451" i="14"/>
  <c r="S451" i="14"/>
  <c r="T451" i="14"/>
  <c r="B452" i="14"/>
  <c r="E452" i="14"/>
  <c r="Q452" i="14"/>
  <c r="R452" i="14"/>
  <c r="CO452" i="4" s="1"/>
  <c r="S452" i="14"/>
  <c r="T452" i="14"/>
  <c r="B453" i="14"/>
  <c r="A453" i="14" s="1"/>
  <c r="E453" i="14"/>
  <c r="Q453" i="14"/>
  <c r="R453" i="14"/>
  <c r="S453" i="14"/>
  <c r="T453" i="14"/>
  <c r="B454" i="14"/>
  <c r="E454" i="14"/>
  <c r="Q454" i="14"/>
  <c r="R454" i="14"/>
  <c r="CO454" i="4" s="1"/>
  <c r="S454" i="14"/>
  <c r="T454" i="14"/>
  <c r="B455" i="14"/>
  <c r="A455" i="14" s="1"/>
  <c r="E455" i="14"/>
  <c r="Q455" i="14"/>
  <c r="R455" i="14"/>
  <c r="S455" i="14"/>
  <c r="T455" i="14"/>
  <c r="B456" i="14"/>
  <c r="E456" i="14"/>
  <c r="Q456" i="14"/>
  <c r="R456" i="14"/>
  <c r="CO456" i="4" s="1"/>
  <c r="S456" i="14"/>
  <c r="T456" i="14"/>
  <c r="B457" i="14"/>
  <c r="A457" i="14" s="1"/>
  <c r="E457" i="14"/>
  <c r="Q457" i="14"/>
  <c r="R457" i="14"/>
  <c r="S457" i="14"/>
  <c r="T457" i="14"/>
  <c r="B458" i="14"/>
  <c r="E458" i="14"/>
  <c r="Q458" i="14"/>
  <c r="R458" i="14"/>
  <c r="CO458" i="4" s="1"/>
  <c r="S458" i="14"/>
  <c r="T458" i="14"/>
  <c r="B459" i="14"/>
  <c r="E459" i="14"/>
  <c r="Q459" i="14"/>
  <c r="R459" i="14"/>
  <c r="S459" i="14"/>
  <c r="T459" i="14"/>
  <c r="B460" i="14"/>
  <c r="E460" i="14"/>
  <c r="Q460" i="14"/>
  <c r="R460" i="14"/>
  <c r="CO460" i="4" s="1"/>
  <c r="S460" i="14"/>
  <c r="T460" i="14"/>
  <c r="B461" i="14"/>
  <c r="A461" i="14" s="1"/>
  <c r="E461" i="14"/>
  <c r="Q461" i="14"/>
  <c r="R461" i="14"/>
  <c r="S461" i="14"/>
  <c r="T461" i="14"/>
  <c r="B462" i="14"/>
  <c r="E462" i="14"/>
  <c r="Q462" i="14"/>
  <c r="R462" i="14"/>
  <c r="CO462" i="4" s="1"/>
  <c r="S462" i="14"/>
  <c r="T462" i="14"/>
  <c r="B463" i="14"/>
  <c r="A463" i="14" s="1"/>
  <c r="E463" i="14"/>
  <c r="Q463" i="14"/>
  <c r="R463" i="14"/>
  <c r="S463" i="14"/>
  <c r="T463" i="14"/>
  <c r="B464" i="14"/>
  <c r="E464" i="14"/>
  <c r="Q464" i="14"/>
  <c r="R464" i="14"/>
  <c r="CO464" i="4" s="1"/>
  <c r="S464" i="14"/>
  <c r="T464" i="14"/>
  <c r="B465" i="14"/>
  <c r="E465" i="14"/>
  <c r="Q465" i="14"/>
  <c r="R465" i="14"/>
  <c r="S465" i="14"/>
  <c r="T465" i="14"/>
  <c r="B466" i="14"/>
  <c r="E466" i="14"/>
  <c r="Q466" i="14"/>
  <c r="R466" i="14"/>
  <c r="CO466" i="4" s="1"/>
  <c r="S466" i="14"/>
  <c r="T466" i="14"/>
  <c r="B467" i="14"/>
  <c r="A467" i="14" s="1"/>
  <c r="E467" i="14"/>
  <c r="Q467" i="14"/>
  <c r="R467" i="14"/>
  <c r="S467" i="14"/>
  <c r="T467" i="14"/>
  <c r="B468" i="14"/>
  <c r="E468" i="14"/>
  <c r="Q468" i="14"/>
  <c r="R468" i="14"/>
  <c r="CO468" i="4" s="1"/>
  <c r="S468" i="14"/>
  <c r="T468" i="14"/>
  <c r="B469" i="14"/>
  <c r="A469" i="14" s="1"/>
  <c r="E469" i="14"/>
  <c r="Q469" i="14"/>
  <c r="R469" i="14"/>
  <c r="S469" i="14"/>
  <c r="T469" i="14"/>
  <c r="B470" i="14"/>
  <c r="E470" i="14"/>
  <c r="Q470" i="14"/>
  <c r="R470" i="14"/>
  <c r="CO470" i="4" s="1"/>
  <c r="S470" i="14"/>
  <c r="T470" i="14"/>
  <c r="B471" i="14"/>
  <c r="A471" i="14" s="1"/>
  <c r="E471" i="14"/>
  <c r="Q471" i="14"/>
  <c r="R471" i="14"/>
  <c r="S471" i="14"/>
  <c r="T471" i="14"/>
  <c r="B472" i="14"/>
  <c r="E472" i="14"/>
  <c r="Q472" i="14"/>
  <c r="R472" i="14"/>
  <c r="CO472" i="4" s="1"/>
  <c r="S472" i="14"/>
  <c r="T472" i="14"/>
  <c r="B473" i="14"/>
  <c r="A473" i="14" s="1"/>
  <c r="E473" i="14"/>
  <c r="Q473" i="14"/>
  <c r="R473" i="14"/>
  <c r="S473" i="14"/>
  <c r="T473" i="14"/>
  <c r="B474" i="14"/>
  <c r="E474" i="14"/>
  <c r="Q474" i="14"/>
  <c r="R474" i="14"/>
  <c r="CO474" i="4" s="1"/>
  <c r="S474" i="14"/>
  <c r="T474" i="14"/>
  <c r="B475" i="14"/>
  <c r="A475" i="14" s="1"/>
  <c r="E475" i="14"/>
  <c r="Q475" i="14"/>
  <c r="R475" i="14"/>
  <c r="S475" i="14"/>
  <c r="T475" i="14"/>
  <c r="B476" i="14"/>
  <c r="E476" i="14"/>
  <c r="Q476" i="14"/>
  <c r="R476" i="14"/>
  <c r="CO476" i="4" s="1"/>
  <c r="S476" i="14"/>
  <c r="T476" i="14"/>
  <c r="B477" i="14"/>
  <c r="A477" i="14" s="1"/>
  <c r="E477" i="14"/>
  <c r="Q477" i="14"/>
  <c r="R477" i="14"/>
  <c r="S477" i="14"/>
  <c r="T477" i="14"/>
  <c r="B478" i="14"/>
  <c r="E478" i="14"/>
  <c r="Q478" i="14"/>
  <c r="R478" i="14"/>
  <c r="CO478" i="4" s="1"/>
  <c r="S478" i="14"/>
  <c r="T478" i="14"/>
  <c r="B479" i="14"/>
  <c r="E479" i="14"/>
  <c r="Q479" i="14"/>
  <c r="R479" i="14"/>
  <c r="S479" i="14"/>
  <c r="T479" i="14"/>
  <c r="B480" i="14"/>
  <c r="E480" i="14"/>
  <c r="Q480" i="14"/>
  <c r="R480" i="14"/>
  <c r="CO480" i="4" s="1"/>
  <c r="S480" i="14"/>
  <c r="T480" i="14"/>
  <c r="B481" i="14"/>
  <c r="E481" i="14"/>
  <c r="Q481" i="14"/>
  <c r="R481" i="14"/>
  <c r="S481" i="14"/>
  <c r="T481" i="14"/>
  <c r="B482" i="14"/>
  <c r="E482" i="14"/>
  <c r="Q482" i="14"/>
  <c r="R482" i="14"/>
  <c r="CO482" i="4" s="1"/>
  <c r="S482" i="14"/>
  <c r="T482" i="14"/>
  <c r="B483" i="14"/>
  <c r="E483" i="14"/>
  <c r="Q483" i="14"/>
  <c r="R483" i="14"/>
  <c r="S483" i="14"/>
  <c r="T483" i="14"/>
  <c r="B484" i="14"/>
  <c r="E484" i="14"/>
  <c r="Q484" i="14"/>
  <c r="R484" i="14"/>
  <c r="CO484" i="4" s="1"/>
  <c r="S484" i="14"/>
  <c r="T484" i="14"/>
  <c r="B485" i="14"/>
  <c r="A485" i="14" s="1"/>
  <c r="E485" i="14"/>
  <c r="Q485" i="14"/>
  <c r="R485" i="14"/>
  <c r="S485" i="14"/>
  <c r="T485" i="14"/>
  <c r="B486" i="14"/>
  <c r="E486" i="14"/>
  <c r="Q486" i="14"/>
  <c r="R486" i="14"/>
  <c r="CO486" i="4" s="1"/>
  <c r="S486" i="14"/>
  <c r="T486" i="14"/>
  <c r="B487" i="14"/>
  <c r="A487" i="14" s="1"/>
  <c r="E487" i="14"/>
  <c r="Q487" i="14"/>
  <c r="R487" i="14"/>
  <c r="S487" i="14"/>
  <c r="T487" i="14"/>
  <c r="B488" i="14"/>
  <c r="E488" i="14"/>
  <c r="Q488" i="14"/>
  <c r="R488" i="14"/>
  <c r="CO488" i="4" s="1"/>
  <c r="S488" i="14"/>
  <c r="T488" i="14"/>
  <c r="B489" i="14"/>
  <c r="A489" i="14" s="1"/>
  <c r="E489" i="14"/>
  <c r="Q489" i="14"/>
  <c r="R489" i="14"/>
  <c r="S489" i="14"/>
  <c r="T489" i="14"/>
  <c r="B490" i="14"/>
  <c r="E490" i="14"/>
  <c r="Q490" i="14"/>
  <c r="R490" i="14"/>
  <c r="CO490" i="4" s="1"/>
  <c r="S490" i="14"/>
  <c r="T490" i="14"/>
  <c r="B491" i="14"/>
  <c r="A491" i="14" s="1"/>
  <c r="E491" i="14"/>
  <c r="Q491" i="14"/>
  <c r="R491" i="14"/>
  <c r="S491" i="14"/>
  <c r="T491" i="14"/>
  <c r="B492" i="14"/>
  <c r="E492" i="14"/>
  <c r="Q492" i="14"/>
  <c r="R492" i="14"/>
  <c r="CO492" i="4" s="1"/>
  <c r="S492" i="14"/>
  <c r="T492" i="14"/>
  <c r="B493" i="14"/>
  <c r="A493" i="14" s="1"/>
  <c r="E493" i="14"/>
  <c r="Q493" i="14"/>
  <c r="R493" i="14"/>
  <c r="S493" i="14"/>
  <c r="T493" i="14"/>
  <c r="B494" i="14"/>
  <c r="E494" i="14"/>
  <c r="Q494" i="14"/>
  <c r="R494" i="14"/>
  <c r="CO494" i="4" s="1"/>
  <c r="S494" i="14"/>
  <c r="T494" i="14"/>
  <c r="B495" i="14"/>
  <c r="A495" i="14" s="1"/>
  <c r="E495" i="14"/>
  <c r="Q495" i="14"/>
  <c r="R495" i="14"/>
  <c r="S495" i="14"/>
  <c r="T495" i="14"/>
  <c r="B496" i="14"/>
  <c r="E496" i="14"/>
  <c r="Q496" i="14"/>
  <c r="R496" i="14"/>
  <c r="CO496" i="4" s="1"/>
  <c r="S496" i="14"/>
  <c r="T496" i="14"/>
  <c r="B497" i="14"/>
  <c r="E497" i="14"/>
  <c r="Q497" i="14"/>
  <c r="R497" i="14"/>
  <c r="S497" i="14"/>
  <c r="T497" i="14"/>
  <c r="B498" i="14"/>
  <c r="E498" i="14"/>
  <c r="Q498" i="14"/>
  <c r="R498" i="14"/>
  <c r="CO498" i="4" s="1"/>
  <c r="S498" i="14"/>
  <c r="T498" i="14"/>
  <c r="B499" i="14"/>
  <c r="A499" i="14" s="1"/>
  <c r="E499" i="14"/>
  <c r="Q499" i="14"/>
  <c r="R499" i="14"/>
  <c r="S499" i="14"/>
  <c r="T499" i="14"/>
  <c r="B500" i="14"/>
  <c r="E500" i="14"/>
  <c r="Q500" i="14"/>
  <c r="R500" i="14"/>
  <c r="CO500" i="4" s="1"/>
  <c r="S500" i="14"/>
  <c r="T500" i="14"/>
  <c r="B501" i="14"/>
  <c r="A501" i="14" s="1"/>
  <c r="E501" i="14"/>
  <c r="Q501" i="14"/>
  <c r="R501" i="14"/>
  <c r="S501" i="14"/>
  <c r="T501" i="14"/>
  <c r="B502" i="14"/>
  <c r="E502" i="14"/>
  <c r="Q502" i="14"/>
  <c r="R502" i="14"/>
  <c r="CO502" i="4" s="1"/>
  <c r="S502" i="14"/>
  <c r="T502" i="14"/>
  <c r="B503" i="14"/>
  <c r="A503" i="14" s="1"/>
  <c r="E503" i="14"/>
  <c r="Q503" i="14"/>
  <c r="R503" i="14"/>
  <c r="S503" i="14"/>
  <c r="T503" i="14"/>
  <c r="B504" i="14"/>
  <c r="E504" i="14"/>
  <c r="Q504" i="14"/>
  <c r="R504" i="14"/>
  <c r="CO504" i="4" s="1"/>
  <c r="S504" i="14"/>
  <c r="T504" i="14"/>
  <c r="B505" i="14"/>
  <c r="A505" i="14" s="1"/>
  <c r="E505" i="14"/>
  <c r="Q505" i="14"/>
  <c r="R505" i="14"/>
  <c r="S505" i="14"/>
  <c r="T505" i="14"/>
  <c r="B506" i="14"/>
  <c r="E506" i="14"/>
  <c r="Q506" i="14"/>
  <c r="R506" i="14"/>
  <c r="CO506" i="4" s="1"/>
  <c r="S506" i="14"/>
  <c r="T506" i="14"/>
  <c r="B507" i="14"/>
  <c r="A507" i="14" s="1"/>
  <c r="E507" i="14"/>
  <c r="Q507" i="14"/>
  <c r="R507" i="14"/>
  <c r="S507" i="14"/>
  <c r="T507" i="14"/>
  <c r="B508" i="14"/>
  <c r="E508" i="14"/>
  <c r="Q508" i="14"/>
  <c r="R508" i="14"/>
  <c r="CO508" i="4" s="1"/>
  <c r="S508" i="14"/>
  <c r="T508" i="14"/>
  <c r="B509" i="14"/>
  <c r="E509" i="14"/>
  <c r="Q509" i="14"/>
  <c r="R509" i="14"/>
  <c r="S509" i="14"/>
  <c r="T509" i="14"/>
  <c r="B510" i="14"/>
  <c r="A510" i="14" s="1"/>
  <c r="E510" i="14"/>
  <c r="Q510" i="14"/>
  <c r="R510" i="14"/>
  <c r="CO510" i="4" s="1"/>
  <c r="S510" i="14"/>
  <c r="T510" i="14"/>
  <c r="B511" i="14"/>
  <c r="E511" i="14"/>
  <c r="Q511" i="14"/>
  <c r="R511" i="14"/>
  <c r="S511" i="14"/>
  <c r="T511" i="14"/>
  <c r="B512" i="14"/>
  <c r="E512" i="14"/>
  <c r="Q512" i="14"/>
  <c r="R512" i="14"/>
  <c r="CO512" i="4" s="1"/>
  <c r="S512" i="14"/>
  <c r="T512" i="14"/>
  <c r="B513" i="14"/>
  <c r="E513" i="14"/>
  <c r="Q513" i="14"/>
  <c r="R513" i="14"/>
  <c r="S513" i="14"/>
  <c r="T513" i="14"/>
  <c r="B514" i="14"/>
  <c r="A514" i="14" s="1"/>
  <c r="E514" i="14"/>
  <c r="Q514" i="14"/>
  <c r="R514" i="14"/>
  <c r="CO514" i="4" s="1"/>
  <c r="S514" i="14"/>
  <c r="T514" i="14"/>
  <c r="B515" i="14"/>
  <c r="A515" i="14" s="1"/>
  <c r="E515" i="14"/>
  <c r="Q515" i="14"/>
  <c r="R515" i="14"/>
  <c r="S515" i="14"/>
  <c r="T515" i="14"/>
  <c r="B516" i="14"/>
  <c r="A516" i="14" s="1"/>
  <c r="E516" i="14"/>
  <c r="Q516" i="14"/>
  <c r="R516" i="14"/>
  <c r="CO516" i="4" s="1"/>
  <c r="S516" i="14"/>
  <c r="T516" i="14"/>
  <c r="B517" i="14"/>
  <c r="A517" i="14" s="1"/>
  <c r="E517" i="14"/>
  <c r="Q517" i="14"/>
  <c r="R517" i="14"/>
  <c r="S517" i="14"/>
  <c r="T517" i="14"/>
  <c r="B518" i="14"/>
  <c r="A518" i="14" s="1"/>
  <c r="E518" i="14"/>
  <c r="Q518" i="14"/>
  <c r="R518" i="14"/>
  <c r="CO518" i="4" s="1"/>
  <c r="S518" i="14"/>
  <c r="T518" i="14"/>
  <c r="B519" i="14"/>
  <c r="A519" i="14" s="1"/>
  <c r="E519" i="14"/>
  <c r="Q519" i="14"/>
  <c r="R519" i="14"/>
  <c r="S519" i="14"/>
  <c r="T519" i="14"/>
  <c r="B520" i="14"/>
  <c r="A520" i="14" s="1"/>
  <c r="E520" i="14"/>
  <c r="Q520" i="14"/>
  <c r="R520" i="14"/>
  <c r="CO520" i="4" s="1"/>
  <c r="S520" i="14"/>
  <c r="T520" i="14"/>
  <c r="B521" i="14"/>
  <c r="A521" i="14" s="1"/>
  <c r="E521" i="14"/>
  <c r="Q521" i="14"/>
  <c r="R521" i="14"/>
  <c r="S521" i="14"/>
  <c r="T521" i="14"/>
  <c r="B522" i="14"/>
  <c r="A522" i="14" s="1"/>
  <c r="E522" i="14"/>
  <c r="Q522" i="14"/>
  <c r="R522" i="14"/>
  <c r="CO522" i="4" s="1"/>
  <c r="S522" i="14"/>
  <c r="T522" i="14"/>
  <c r="B523" i="14"/>
  <c r="A523" i="14" s="1"/>
  <c r="E523" i="14"/>
  <c r="Q523" i="14"/>
  <c r="R523" i="14"/>
  <c r="S523" i="14"/>
  <c r="T523" i="14"/>
  <c r="B524" i="14"/>
  <c r="A524" i="14" s="1"/>
  <c r="E524" i="14"/>
  <c r="Q524" i="14"/>
  <c r="R524" i="14"/>
  <c r="CO524" i="4" s="1"/>
  <c r="S524" i="14"/>
  <c r="T524" i="14"/>
  <c r="B525" i="14"/>
  <c r="A525" i="14" s="1"/>
  <c r="E525" i="14"/>
  <c r="Q525" i="14"/>
  <c r="R525" i="14"/>
  <c r="S525" i="14"/>
  <c r="T525" i="14"/>
  <c r="B526" i="14"/>
  <c r="A526" i="14" s="1"/>
  <c r="E526" i="14"/>
  <c r="Q526" i="14"/>
  <c r="R526" i="14"/>
  <c r="CO526" i="4" s="1"/>
  <c r="S526" i="14"/>
  <c r="T526" i="14"/>
  <c r="B527" i="14"/>
  <c r="A527" i="14" s="1"/>
  <c r="E527" i="14"/>
  <c r="Q527" i="14"/>
  <c r="R527" i="14"/>
  <c r="S527" i="14"/>
  <c r="T527" i="14"/>
  <c r="B528" i="14"/>
  <c r="A528" i="14" s="1"/>
  <c r="E528" i="14"/>
  <c r="Q528" i="14"/>
  <c r="R528" i="14"/>
  <c r="CO528" i="4" s="1"/>
  <c r="S528" i="14"/>
  <c r="T528" i="14"/>
  <c r="B529" i="14"/>
  <c r="A529" i="14" s="1"/>
  <c r="E529" i="14"/>
  <c r="Q529" i="14"/>
  <c r="R529" i="14"/>
  <c r="S529" i="14"/>
  <c r="T529" i="14"/>
  <c r="B530" i="14"/>
  <c r="A530" i="14" s="1"/>
  <c r="E530" i="14"/>
  <c r="Q530" i="14"/>
  <c r="R530" i="14"/>
  <c r="CO530" i="4" s="1"/>
  <c r="S530" i="14"/>
  <c r="T530" i="14"/>
  <c r="B531" i="14"/>
  <c r="A531" i="14" s="1"/>
  <c r="E531" i="14"/>
  <c r="Q531" i="14"/>
  <c r="R531" i="14"/>
  <c r="S531" i="14"/>
  <c r="T531" i="14"/>
  <c r="B532" i="14"/>
  <c r="A532" i="14" s="1"/>
  <c r="E532" i="14"/>
  <c r="Q532" i="14"/>
  <c r="R532" i="14"/>
  <c r="CO532" i="4" s="1"/>
  <c r="S532" i="14"/>
  <c r="T532" i="14"/>
  <c r="B533" i="14"/>
  <c r="A533" i="14" s="1"/>
  <c r="E533" i="14"/>
  <c r="Q533" i="14"/>
  <c r="R533" i="14"/>
  <c r="S533" i="14"/>
  <c r="T533" i="14"/>
  <c r="B534" i="14"/>
  <c r="A534" i="14" s="1"/>
  <c r="E534" i="14"/>
  <c r="Q534" i="14"/>
  <c r="R534" i="14"/>
  <c r="CO534" i="4" s="1"/>
  <c r="S534" i="14"/>
  <c r="T534" i="14"/>
  <c r="B535" i="14"/>
  <c r="A535" i="14" s="1"/>
  <c r="E535" i="14"/>
  <c r="Q535" i="14"/>
  <c r="R535" i="14"/>
  <c r="S535" i="14"/>
  <c r="T535" i="14"/>
  <c r="B536" i="14"/>
  <c r="A536" i="14" s="1"/>
  <c r="E536" i="14"/>
  <c r="Q536" i="14"/>
  <c r="R536" i="14"/>
  <c r="CO536" i="4" s="1"/>
  <c r="S536" i="14"/>
  <c r="T536" i="14"/>
  <c r="B537" i="14"/>
  <c r="A537" i="14" s="1"/>
  <c r="E537" i="14"/>
  <c r="Q537" i="14"/>
  <c r="R537" i="14"/>
  <c r="S537" i="14"/>
  <c r="T537" i="14"/>
  <c r="B538" i="14"/>
  <c r="A538" i="14" s="1"/>
  <c r="E538" i="14"/>
  <c r="Q538" i="14"/>
  <c r="R538" i="14"/>
  <c r="CO538" i="4" s="1"/>
  <c r="S538" i="14"/>
  <c r="T538" i="14"/>
  <c r="B539" i="14"/>
  <c r="A539" i="14" s="1"/>
  <c r="E539" i="14"/>
  <c r="Q539" i="14"/>
  <c r="R539" i="14"/>
  <c r="S539" i="14"/>
  <c r="T539" i="14"/>
  <c r="B540" i="14"/>
  <c r="A540" i="14" s="1"/>
  <c r="E540" i="14"/>
  <c r="Q540" i="14"/>
  <c r="R540" i="14"/>
  <c r="CO540" i="4" s="1"/>
  <c r="S540" i="14"/>
  <c r="T540" i="14"/>
  <c r="B541" i="14"/>
  <c r="A541" i="14" s="1"/>
  <c r="E541" i="14"/>
  <c r="Q541" i="14"/>
  <c r="R541" i="14"/>
  <c r="S541" i="14"/>
  <c r="T541" i="14"/>
  <c r="B542" i="14"/>
  <c r="A542" i="14" s="1"/>
  <c r="E542" i="14"/>
  <c r="Q542" i="14"/>
  <c r="R542" i="14"/>
  <c r="CO542" i="4" s="1"/>
  <c r="S542" i="14"/>
  <c r="T542" i="14"/>
  <c r="B543" i="14"/>
  <c r="A543" i="14" s="1"/>
  <c r="E543" i="14"/>
  <c r="Q543" i="14"/>
  <c r="R543" i="14"/>
  <c r="S543" i="14"/>
  <c r="T543" i="14"/>
  <c r="B544" i="14"/>
  <c r="A544" i="14" s="1"/>
  <c r="E544" i="14"/>
  <c r="Q544" i="14"/>
  <c r="R544" i="14"/>
  <c r="CO544" i="4" s="1"/>
  <c r="S544" i="14"/>
  <c r="T544" i="14"/>
  <c r="B545" i="14"/>
  <c r="A545" i="14" s="1"/>
  <c r="E545" i="14"/>
  <c r="Q545" i="14"/>
  <c r="R545" i="14"/>
  <c r="S545" i="14"/>
  <c r="T545" i="14"/>
  <c r="B546" i="14"/>
  <c r="A546" i="14" s="1"/>
  <c r="E546" i="14"/>
  <c r="Q546" i="14"/>
  <c r="R546" i="14"/>
  <c r="CO546" i="4" s="1"/>
  <c r="S546" i="14"/>
  <c r="T546" i="14"/>
  <c r="B547" i="14"/>
  <c r="A547" i="14" s="1"/>
  <c r="E547" i="14"/>
  <c r="Q547" i="14"/>
  <c r="R547" i="14"/>
  <c r="S547" i="14"/>
  <c r="T547" i="14"/>
  <c r="B548" i="14"/>
  <c r="A548" i="14" s="1"/>
  <c r="E548" i="14"/>
  <c r="Q548" i="14"/>
  <c r="R548" i="14"/>
  <c r="CO548" i="4" s="1"/>
  <c r="S548" i="14"/>
  <c r="T548" i="14"/>
  <c r="B549" i="14"/>
  <c r="A549" i="14" s="1"/>
  <c r="E549" i="14"/>
  <c r="Q549" i="14"/>
  <c r="R549" i="14"/>
  <c r="S549" i="14"/>
  <c r="T549" i="14"/>
  <c r="B550" i="14"/>
  <c r="A550" i="14" s="1"/>
  <c r="E550" i="14"/>
  <c r="Q550" i="14"/>
  <c r="R550" i="14"/>
  <c r="CO550" i="4" s="1"/>
  <c r="S550" i="14"/>
  <c r="T550" i="14"/>
  <c r="B551" i="14"/>
  <c r="A551" i="14" s="1"/>
  <c r="E551" i="14"/>
  <c r="Q551" i="14"/>
  <c r="R551" i="14"/>
  <c r="S551" i="14"/>
  <c r="T551" i="14"/>
  <c r="B552" i="14"/>
  <c r="A552" i="14" s="1"/>
  <c r="E552" i="14"/>
  <c r="Q552" i="14"/>
  <c r="R552" i="14"/>
  <c r="CO552" i="4" s="1"/>
  <c r="S552" i="14"/>
  <c r="T552" i="14"/>
  <c r="B553" i="14"/>
  <c r="A553" i="14" s="1"/>
  <c r="E553" i="14"/>
  <c r="Q553" i="14"/>
  <c r="R553" i="14"/>
  <c r="S553" i="14"/>
  <c r="T553" i="14"/>
  <c r="B554" i="14"/>
  <c r="A554" i="14" s="1"/>
  <c r="E554" i="14"/>
  <c r="Q554" i="14"/>
  <c r="R554" i="14"/>
  <c r="CO554" i="4" s="1"/>
  <c r="S554" i="14"/>
  <c r="T554" i="14"/>
  <c r="B555" i="14"/>
  <c r="A555" i="14" s="1"/>
  <c r="E555" i="14"/>
  <c r="Q555" i="14"/>
  <c r="R555" i="14"/>
  <c r="S555" i="14"/>
  <c r="T555" i="14"/>
  <c r="B556" i="14"/>
  <c r="A556" i="14" s="1"/>
  <c r="E556" i="14"/>
  <c r="Q556" i="14"/>
  <c r="R556" i="14"/>
  <c r="CO556" i="4" s="1"/>
  <c r="S556" i="14"/>
  <c r="T556" i="14"/>
  <c r="B557" i="14"/>
  <c r="A557" i="14" s="1"/>
  <c r="E557" i="14"/>
  <c r="Q557" i="14"/>
  <c r="R557" i="14"/>
  <c r="S557" i="14"/>
  <c r="T557" i="14"/>
  <c r="B558" i="14"/>
  <c r="A558" i="14" s="1"/>
  <c r="E558" i="14"/>
  <c r="Q558" i="14"/>
  <c r="R558" i="14"/>
  <c r="CO558" i="4" s="1"/>
  <c r="S558" i="14"/>
  <c r="T558" i="14"/>
  <c r="B559" i="14"/>
  <c r="A559" i="14" s="1"/>
  <c r="E559" i="14"/>
  <c r="Q559" i="14"/>
  <c r="R559" i="14"/>
  <c r="S559" i="14"/>
  <c r="T559" i="14"/>
  <c r="B560" i="14"/>
  <c r="A560" i="14" s="1"/>
  <c r="E560" i="14"/>
  <c r="Q560" i="14"/>
  <c r="R560" i="14"/>
  <c r="CO560" i="4" s="1"/>
  <c r="S560" i="14"/>
  <c r="T560" i="14"/>
  <c r="B561" i="14"/>
  <c r="A561" i="14" s="1"/>
  <c r="E561" i="14"/>
  <c r="Q561" i="14"/>
  <c r="R561" i="14"/>
  <c r="S561" i="14"/>
  <c r="T561" i="14"/>
  <c r="B562" i="14"/>
  <c r="A562" i="14" s="1"/>
  <c r="E562" i="14"/>
  <c r="Q562" i="14"/>
  <c r="R562" i="14"/>
  <c r="CO562" i="4" s="1"/>
  <c r="S562" i="14"/>
  <c r="T562" i="14"/>
  <c r="B563" i="14"/>
  <c r="A563" i="14" s="1"/>
  <c r="E563" i="14"/>
  <c r="Q563" i="14"/>
  <c r="R563" i="14"/>
  <c r="S563" i="14"/>
  <c r="T563" i="14"/>
  <c r="B564" i="14"/>
  <c r="A564" i="14" s="1"/>
  <c r="E564" i="14"/>
  <c r="Q564" i="14"/>
  <c r="R564" i="14"/>
  <c r="CO564" i="4" s="1"/>
  <c r="S564" i="14"/>
  <c r="T564" i="14"/>
  <c r="B565" i="14"/>
  <c r="A565" i="14" s="1"/>
  <c r="E565" i="14"/>
  <c r="Q565" i="14"/>
  <c r="R565" i="14"/>
  <c r="S565" i="14"/>
  <c r="T565" i="14"/>
  <c r="B566" i="14"/>
  <c r="A566" i="14" s="1"/>
  <c r="E566" i="14"/>
  <c r="Q566" i="14"/>
  <c r="R566" i="14"/>
  <c r="CO566" i="4" s="1"/>
  <c r="S566" i="14"/>
  <c r="T566" i="14"/>
  <c r="B567" i="14"/>
  <c r="A567" i="14" s="1"/>
  <c r="E567" i="14"/>
  <c r="Q567" i="14"/>
  <c r="R567" i="14"/>
  <c r="S567" i="14"/>
  <c r="T567" i="14"/>
  <c r="B568" i="14"/>
  <c r="A568" i="14" s="1"/>
  <c r="E568" i="14"/>
  <c r="Q568" i="14"/>
  <c r="R568" i="14"/>
  <c r="CO568" i="4" s="1"/>
  <c r="S568" i="14"/>
  <c r="T568" i="14"/>
  <c r="B569" i="14"/>
  <c r="A569" i="14" s="1"/>
  <c r="E569" i="14"/>
  <c r="Q569" i="14"/>
  <c r="R569" i="14"/>
  <c r="S569" i="14"/>
  <c r="T569" i="14"/>
  <c r="B570" i="14"/>
  <c r="A570" i="14" s="1"/>
  <c r="E570" i="14"/>
  <c r="Q570" i="14"/>
  <c r="R570" i="14"/>
  <c r="CO570" i="4" s="1"/>
  <c r="S570" i="14"/>
  <c r="T570" i="14"/>
  <c r="B571" i="14"/>
  <c r="A571" i="14" s="1"/>
  <c r="E571" i="14"/>
  <c r="Q571" i="14"/>
  <c r="R571" i="14"/>
  <c r="S571" i="14"/>
  <c r="T571" i="14"/>
  <c r="B572" i="14"/>
  <c r="A572" i="14" s="1"/>
  <c r="E572" i="14"/>
  <c r="Q572" i="14"/>
  <c r="R572" i="14"/>
  <c r="CO572" i="4" s="1"/>
  <c r="S572" i="14"/>
  <c r="T572" i="14"/>
  <c r="B573" i="14"/>
  <c r="A573" i="14" s="1"/>
  <c r="E573" i="14"/>
  <c r="Q573" i="14"/>
  <c r="R573" i="14"/>
  <c r="S573" i="14"/>
  <c r="T573" i="14"/>
  <c r="B574" i="14"/>
  <c r="A574" i="14" s="1"/>
  <c r="E574" i="14"/>
  <c r="Q574" i="14"/>
  <c r="R574" i="14"/>
  <c r="CO574" i="4" s="1"/>
  <c r="S574" i="14"/>
  <c r="T574" i="14"/>
  <c r="B575" i="14"/>
  <c r="A575" i="14" s="1"/>
  <c r="E575" i="14"/>
  <c r="Q575" i="14"/>
  <c r="R575" i="14"/>
  <c r="S575" i="14"/>
  <c r="T575" i="14"/>
  <c r="B576" i="14"/>
  <c r="A576" i="14" s="1"/>
  <c r="E576" i="14"/>
  <c r="Q576" i="14"/>
  <c r="R576" i="14"/>
  <c r="CO576" i="4" s="1"/>
  <c r="S576" i="14"/>
  <c r="T576" i="14"/>
  <c r="B577" i="14"/>
  <c r="A577" i="14" s="1"/>
  <c r="E577" i="14"/>
  <c r="Q577" i="14"/>
  <c r="R577" i="14"/>
  <c r="S577" i="14"/>
  <c r="T577" i="14"/>
  <c r="B578" i="14"/>
  <c r="A578" i="14" s="1"/>
  <c r="E578" i="14"/>
  <c r="Q578" i="14"/>
  <c r="R578" i="14"/>
  <c r="CO578" i="4" s="1"/>
  <c r="S578" i="14"/>
  <c r="T578" i="14"/>
  <c r="B579" i="14"/>
  <c r="A579" i="14" s="1"/>
  <c r="E579" i="14"/>
  <c r="Q579" i="14"/>
  <c r="R579" i="14"/>
  <c r="S579" i="14"/>
  <c r="T579" i="14"/>
  <c r="B580" i="14"/>
  <c r="A580" i="14" s="1"/>
  <c r="E580" i="14"/>
  <c r="Q580" i="14"/>
  <c r="R580" i="14"/>
  <c r="CO580" i="4" s="1"/>
  <c r="S580" i="14"/>
  <c r="T580" i="14"/>
  <c r="B581" i="14"/>
  <c r="A581" i="14" s="1"/>
  <c r="E581" i="14"/>
  <c r="Q581" i="14"/>
  <c r="R581" i="14"/>
  <c r="S581" i="14"/>
  <c r="T581" i="14"/>
  <c r="B582" i="14"/>
  <c r="A582" i="14" s="1"/>
  <c r="E582" i="14"/>
  <c r="Q582" i="14"/>
  <c r="R582" i="14"/>
  <c r="CO582" i="4" s="1"/>
  <c r="S582" i="14"/>
  <c r="T582" i="14"/>
  <c r="B583" i="14"/>
  <c r="A583" i="14" s="1"/>
  <c r="E583" i="14"/>
  <c r="Q583" i="14"/>
  <c r="R583" i="14"/>
  <c r="S583" i="14"/>
  <c r="T583" i="14"/>
  <c r="B584" i="14"/>
  <c r="A584" i="14" s="1"/>
  <c r="E584" i="14"/>
  <c r="Q584" i="14"/>
  <c r="R584" i="14"/>
  <c r="CO584" i="4" s="1"/>
  <c r="S584" i="14"/>
  <c r="T584" i="14"/>
  <c r="B585" i="14"/>
  <c r="A585" i="14" s="1"/>
  <c r="E585" i="14"/>
  <c r="Q585" i="14"/>
  <c r="R585" i="14"/>
  <c r="S585" i="14"/>
  <c r="T585" i="14"/>
  <c r="B586" i="14"/>
  <c r="A586" i="14" s="1"/>
  <c r="E586" i="14"/>
  <c r="Q586" i="14"/>
  <c r="R586" i="14"/>
  <c r="CO586" i="4" s="1"/>
  <c r="S586" i="14"/>
  <c r="T586" i="14"/>
  <c r="B587" i="14"/>
  <c r="A587" i="14" s="1"/>
  <c r="E587" i="14"/>
  <c r="Q587" i="14"/>
  <c r="R587" i="14"/>
  <c r="S587" i="14"/>
  <c r="T587" i="14"/>
  <c r="B588" i="14"/>
  <c r="A588" i="14" s="1"/>
  <c r="E588" i="14"/>
  <c r="Q588" i="14"/>
  <c r="R588" i="14"/>
  <c r="CO588" i="4" s="1"/>
  <c r="S588" i="14"/>
  <c r="T588" i="14"/>
  <c r="B589" i="14"/>
  <c r="A589" i="14" s="1"/>
  <c r="E589" i="14"/>
  <c r="Q589" i="14"/>
  <c r="R589" i="14"/>
  <c r="S589" i="14"/>
  <c r="T589" i="14"/>
  <c r="B590" i="14"/>
  <c r="A590" i="14" s="1"/>
  <c r="E590" i="14"/>
  <c r="Q590" i="14"/>
  <c r="R590" i="14"/>
  <c r="CO590" i="4" s="1"/>
  <c r="S590" i="14"/>
  <c r="T590" i="14"/>
  <c r="B591" i="14"/>
  <c r="A591" i="14" s="1"/>
  <c r="E591" i="14"/>
  <c r="Q591" i="14"/>
  <c r="R591" i="14"/>
  <c r="S591" i="14"/>
  <c r="T591" i="14"/>
  <c r="B592" i="14"/>
  <c r="A592" i="14" s="1"/>
  <c r="E592" i="14"/>
  <c r="Q592" i="14"/>
  <c r="R592" i="14"/>
  <c r="CO592" i="4" s="1"/>
  <c r="S592" i="14"/>
  <c r="T592" i="14"/>
  <c r="B593" i="14"/>
  <c r="A593" i="14" s="1"/>
  <c r="E593" i="14"/>
  <c r="Q593" i="14"/>
  <c r="R593" i="14"/>
  <c r="S593" i="14"/>
  <c r="T593" i="14"/>
  <c r="B594" i="14"/>
  <c r="A594" i="14" s="1"/>
  <c r="E594" i="14"/>
  <c r="Q594" i="14"/>
  <c r="R594" i="14"/>
  <c r="CO594" i="4" s="1"/>
  <c r="S594" i="14"/>
  <c r="T594" i="14"/>
  <c r="B595" i="14"/>
  <c r="A595" i="14" s="1"/>
  <c r="E595" i="14"/>
  <c r="Q595" i="14"/>
  <c r="R595" i="14"/>
  <c r="S595" i="14"/>
  <c r="T595" i="14"/>
  <c r="B596" i="14"/>
  <c r="A596" i="14" s="1"/>
  <c r="E596" i="14"/>
  <c r="Q596" i="14"/>
  <c r="R596" i="14"/>
  <c r="CO596" i="4" s="1"/>
  <c r="S596" i="14"/>
  <c r="T596" i="14"/>
  <c r="B597" i="14"/>
  <c r="A597" i="14" s="1"/>
  <c r="E597" i="14"/>
  <c r="Q597" i="14"/>
  <c r="R597" i="14"/>
  <c r="S597" i="14"/>
  <c r="T597" i="14"/>
  <c r="B598" i="14"/>
  <c r="A598" i="14" s="1"/>
  <c r="E598" i="14"/>
  <c r="Q598" i="14"/>
  <c r="R598" i="14"/>
  <c r="CO598" i="4" s="1"/>
  <c r="S598" i="14"/>
  <c r="T598" i="14"/>
  <c r="B599" i="14"/>
  <c r="A599" i="14" s="1"/>
  <c r="E599" i="14"/>
  <c r="Q599" i="14"/>
  <c r="R599" i="14"/>
  <c r="S599" i="14"/>
  <c r="T599" i="14"/>
  <c r="B600" i="14"/>
  <c r="A600" i="14" s="1"/>
  <c r="E600" i="14"/>
  <c r="Q600" i="14"/>
  <c r="R600" i="14"/>
  <c r="CO600" i="4" s="1"/>
  <c r="S600" i="14"/>
  <c r="T600" i="14"/>
  <c r="B601" i="14"/>
  <c r="A601" i="14" s="1"/>
  <c r="E601" i="14"/>
  <c r="Q601" i="14"/>
  <c r="R601" i="14"/>
  <c r="S601" i="14"/>
  <c r="T601" i="14"/>
  <c r="B602" i="14"/>
  <c r="A602" i="14" s="1"/>
  <c r="E602" i="14"/>
  <c r="Q602" i="14"/>
  <c r="R602" i="14"/>
  <c r="CO602" i="4" s="1"/>
  <c r="S602" i="14"/>
  <c r="T602" i="14"/>
  <c r="B603" i="14"/>
  <c r="A603" i="14" s="1"/>
  <c r="E603" i="14"/>
  <c r="Q603" i="14"/>
  <c r="R603" i="14"/>
  <c r="S603" i="14"/>
  <c r="T603" i="14"/>
  <c r="B604" i="14"/>
  <c r="A604" i="14" s="1"/>
  <c r="E604" i="14"/>
  <c r="Q604" i="14"/>
  <c r="R604" i="14"/>
  <c r="CO604" i="4" s="1"/>
  <c r="S604" i="14"/>
  <c r="T604" i="14"/>
  <c r="B605" i="14"/>
  <c r="A605" i="14" s="1"/>
  <c r="E605" i="14"/>
  <c r="Q605" i="14"/>
  <c r="R605" i="14"/>
  <c r="S605" i="14"/>
  <c r="T605" i="14"/>
  <c r="B606" i="14"/>
  <c r="A606" i="14" s="1"/>
  <c r="E606" i="14"/>
  <c r="Q606" i="14"/>
  <c r="R606" i="14"/>
  <c r="CO606" i="4" s="1"/>
  <c r="S606" i="14"/>
  <c r="T606" i="14"/>
  <c r="B607" i="14"/>
  <c r="A607" i="14" s="1"/>
  <c r="E607" i="14"/>
  <c r="Q607" i="14"/>
  <c r="R607" i="14"/>
  <c r="S607" i="14"/>
  <c r="T607" i="14"/>
  <c r="B608" i="14"/>
  <c r="A608" i="14" s="1"/>
  <c r="E608" i="14"/>
  <c r="Q608" i="14"/>
  <c r="R608" i="14"/>
  <c r="CO608" i="4" s="1"/>
  <c r="S608" i="14"/>
  <c r="T608" i="14"/>
  <c r="B609" i="14"/>
  <c r="A609" i="14" s="1"/>
  <c r="E609" i="14"/>
  <c r="Q609" i="14"/>
  <c r="R609" i="14"/>
  <c r="S609" i="14"/>
  <c r="T609" i="14"/>
  <c r="B610" i="14"/>
  <c r="A610" i="14" s="1"/>
  <c r="E610" i="14"/>
  <c r="Q610" i="14"/>
  <c r="R610" i="14"/>
  <c r="CO610" i="4" s="1"/>
  <c r="S610" i="14"/>
  <c r="T610" i="14"/>
  <c r="B611" i="14"/>
  <c r="A611" i="14" s="1"/>
  <c r="E611" i="14"/>
  <c r="Q611" i="14"/>
  <c r="R611" i="14"/>
  <c r="S611" i="14"/>
  <c r="T611" i="14"/>
  <c r="B612" i="14"/>
  <c r="A612" i="14" s="1"/>
  <c r="E612" i="14"/>
  <c r="Q612" i="14"/>
  <c r="R612" i="14"/>
  <c r="CO612" i="4" s="1"/>
  <c r="S612" i="14"/>
  <c r="T612" i="14"/>
  <c r="B613" i="14"/>
  <c r="A613" i="14" s="1"/>
  <c r="E613" i="14"/>
  <c r="Q613" i="14"/>
  <c r="R613" i="14"/>
  <c r="S613" i="14"/>
  <c r="T613" i="14"/>
  <c r="B614" i="14"/>
  <c r="A614" i="14" s="1"/>
  <c r="E614" i="14"/>
  <c r="Q614" i="14"/>
  <c r="R614" i="14"/>
  <c r="CO614" i="4" s="1"/>
  <c r="S614" i="14"/>
  <c r="T614" i="14"/>
  <c r="B615" i="14"/>
  <c r="A615" i="14" s="1"/>
  <c r="E615" i="14"/>
  <c r="Q615" i="14"/>
  <c r="R615" i="14"/>
  <c r="S615" i="14"/>
  <c r="T615" i="14"/>
  <c r="B616" i="14"/>
  <c r="A616" i="14" s="1"/>
  <c r="E616" i="14"/>
  <c r="Q616" i="14"/>
  <c r="R616" i="14"/>
  <c r="CO616" i="4" s="1"/>
  <c r="S616" i="14"/>
  <c r="T616" i="14"/>
  <c r="B617" i="14"/>
  <c r="A617" i="14" s="1"/>
  <c r="E617" i="14"/>
  <c r="Q617" i="14"/>
  <c r="R617" i="14"/>
  <c r="S617" i="14"/>
  <c r="T617" i="14"/>
  <c r="B618" i="14"/>
  <c r="A618" i="14" s="1"/>
  <c r="E618" i="14"/>
  <c r="Q618" i="14"/>
  <c r="R618" i="14"/>
  <c r="CO618" i="4" s="1"/>
  <c r="S618" i="14"/>
  <c r="T618" i="14"/>
  <c r="B619" i="14"/>
  <c r="A619" i="14" s="1"/>
  <c r="E619" i="14"/>
  <c r="Q619" i="14"/>
  <c r="R619" i="14"/>
  <c r="S619" i="14"/>
  <c r="T619" i="14"/>
  <c r="B620" i="14"/>
  <c r="A620" i="14" s="1"/>
  <c r="E620" i="14"/>
  <c r="Q620" i="14"/>
  <c r="R620" i="14"/>
  <c r="CO620" i="4" s="1"/>
  <c r="S620" i="14"/>
  <c r="T620" i="14"/>
  <c r="B621" i="14"/>
  <c r="A621" i="14" s="1"/>
  <c r="E621" i="14"/>
  <c r="Q621" i="14"/>
  <c r="R621" i="14"/>
  <c r="S621" i="14"/>
  <c r="T621" i="14"/>
  <c r="B622" i="14"/>
  <c r="A622" i="14" s="1"/>
  <c r="E622" i="14"/>
  <c r="Q622" i="14"/>
  <c r="R622" i="14"/>
  <c r="CO622" i="4" s="1"/>
  <c r="S622" i="14"/>
  <c r="T622" i="14"/>
  <c r="B623" i="14"/>
  <c r="A623" i="14" s="1"/>
  <c r="E623" i="14"/>
  <c r="Q623" i="14"/>
  <c r="R623" i="14"/>
  <c r="S623" i="14"/>
  <c r="T623" i="14"/>
  <c r="B624" i="14"/>
  <c r="A624" i="14" s="1"/>
  <c r="E624" i="14"/>
  <c r="Q624" i="14"/>
  <c r="R624" i="14"/>
  <c r="CO624" i="4" s="1"/>
  <c r="S624" i="14"/>
  <c r="T624" i="14"/>
  <c r="B625" i="14"/>
  <c r="A625" i="14" s="1"/>
  <c r="E625" i="14"/>
  <c r="Q625" i="14"/>
  <c r="R625" i="14"/>
  <c r="S625" i="14"/>
  <c r="T625" i="14"/>
  <c r="B626" i="14"/>
  <c r="A626" i="14" s="1"/>
  <c r="E626" i="14"/>
  <c r="Q626" i="14"/>
  <c r="R626" i="14"/>
  <c r="CO626" i="4" s="1"/>
  <c r="S626" i="14"/>
  <c r="T626" i="14"/>
  <c r="B627" i="14"/>
  <c r="A627" i="14" s="1"/>
  <c r="E627" i="14"/>
  <c r="Q627" i="14"/>
  <c r="R627" i="14"/>
  <c r="S627" i="14"/>
  <c r="T627" i="14"/>
  <c r="B628" i="14"/>
  <c r="A628" i="14" s="1"/>
  <c r="E628" i="14"/>
  <c r="Q628" i="14"/>
  <c r="R628" i="14"/>
  <c r="CO628" i="4" s="1"/>
  <c r="S628" i="14"/>
  <c r="T628" i="14"/>
  <c r="B629" i="14"/>
  <c r="A629" i="14" s="1"/>
  <c r="E629" i="14"/>
  <c r="Q629" i="14"/>
  <c r="R629" i="14"/>
  <c r="S629" i="14"/>
  <c r="T629" i="14"/>
  <c r="B630" i="14"/>
  <c r="A630" i="14" s="1"/>
  <c r="E630" i="14"/>
  <c r="Q630" i="14"/>
  <c r="R630" i="14"/>
  <c r="CO630" i="4" s="1"/>
  <c r="S630" i="14"/>
  <c r="T630" i="14"/>
  <c r="B631" i="14"/>
  <c r="A631" i="14" s="1"/>
  <c r="E631" i="14"/>
  <c r="Q631" i="14"/>
  <c r="R631" i="14"/>
  <c r="S631" i="14"/>
  <c r="T631" i="14"/>
  <c r="B632" i="14"/>
  <c r="A632" i="14" s="1"/>
  <c r="E632" i="14"/>
  <c r="Q632" i="14"/>
  <c r="R632" i="14"/>
  <c r="CO632" i="4" s="1"/>
  <c r="S632" i="14"/>
  <c r="T632" i="14"/>
  <c r="B633" i="14"/>
  <c r="A633" i="14" s="1"/>
  <c r="E633" i="14"/>
  <c r="Q633" i="14"/>
  <c r="R633" i="14"/>
  <c r="S633" i="14"/>
  <c r="T633" i="14"/>
  <c r="B634" i="14"/>
  <c r="A634" i="14" s="1"/>
  <c r="E634" i="14"/>
  <c r="Q634" i="14"/>
  <c r="R634" i="14"/>
  <c r="CO634" i="4" s="1"/>
  <c r="S634" i="14"/>
  <c r="T634" i="14"/>
  <c r="B635" i="14"/>
  <c r="A635" i="14" s="1"/>
  <c r="E635" i="14"/>
  <c r="Q635" i="14"/>
  <c r="R635" i="14"/>
  <c r="S635" i="14"/>
  <c r="T635" i="14"/>
  <c r="B636" i="14"/>
  <c r="A636" i="14" s="1"/>
  <c r="E636" i="14"/>
  <c r="Q636" i="14"/>
  <c r="R636" i="14"/>
  <c r="CO636" i="4" s="1"/>
  <c r="S636" i="14"/>
  <c r="T636" i="14"/>
  <c r="B637" i="14"/>
  <c r="A637" i="14" s="1"/>
  <c r="E637" i="14"/>
  <c r="Q637" i="14"/>
  <c r="R637" i="14"/>
  <c r="S637" i="14"/>
  <c r="T637" i="14"/>
  <c r="B638" i="14"/>
  <c r="A638" i="14" s="1"/>
  <c r="E638" i="14"/>
  <c r="Q638" i="14"/>
  <c r="R638" i="14"/>
  <c r="CO638" i="4" s="1"/>
  <c r="S638" i="14"/>
  <c r="T638" i="14"/>
  <c r="B639" i="14"/>
  <c r="A639" i="14" s="1"/>
  <c r="E639" i="14"/>
  <c r="Q639" i="14"/>
  <c r="R639" i="14"/>
  <c r="S639" i="14"/>
  <c r="T639" i="14"/>
  <c r="B640" i="14"/>
  <c r="A640" i="14" s="1"/>
  <c r="E640" i="14"/>
  <c r="Q640" i="14"/>
  <c r="R640" i="14"/>
  <c r="CO640" i="4" s="1"/>
  <c r="S640" i="14"/>
  <c r="T640" i="14"/>
  <c r="B641" i="14"/>
  <c r="A641" i="14" s="1"/>
  <c r="E641" i="14"/>
  <c r="Q641" i="14"/>
  <c r="R641" i="14"/>
  <c r="S641" i="14"/>
  <c r="T641" i="14"/>
  <c r="B642" i="14"/>
  <c r="A642" i="14" s="1"/>
  <c r="E642" i="14"/>
  <c r="Q642" i="14"/>
  <c r="R642" i="14"/>
  <c r="CO642" i="4" s="1"/>
  <c r="S642" i="14"/>
  <c r="T642" i="14"/>
  <c r="B643" i="14"/>
  <c r="A643" i="14" s="1"/>
  <c r="E643" i="14"/>
  <c r="Q643" i="14"/>
  <c r="R643" i="14"/>
  <c r="S643" i="14"/>
  <c r="T643" i="14"/>
  <c r="B644" i="14"/>
  <c r="A644" i="14" s="1"/>
  <c r="E644" i="14"/>
  <c r="Q644" i="14"/>
  <c r="R644" i="14"/>
  <c r="CO644" i="4" s="1"/>
  <c r="S644" i="14"/>
  <c r="T644" i="14"/>
  <c r="B645" i="14"/>
  <c r="A645" i="14" s="1"/>
  <c r="E645" i="14"/>
  <c r="Q645" i="14"/>
  <c r="R645" i="14"/>
  <c r="S645" i="14"/>
  <c r="T645" i="14"/>
  <c r="B646" i="14"/>
  <c r="A646" i="14" s="1"/>
  <c r="E646" i="14"/>
  <c r="Q646" i="14"/>
  <c r="R646" i="14"/>
  <c r="CO646" i="4" s="1"/>
  <c r="S646" i="14"/>
  <c r="T646" i="14"/>
  <c r="B647" i="14"/>
  <c r="A647" i="14" s="1"/>
  <c r="E647" i="14"/>
  <c r="Q647" i="14"/>
  <c r="R647" i="14"/>
  <c r="S647" i="14"/>
  <c r="T647" i="14"/>
  <c r="B648" i="14"/>
  <c r="A648" i="14" s="1"/>
  <c r="E648" i="14"/>
  <c r="Q648" i="14"/>
  <c r="R648" i="14"/>
  <c r="CO648" i="4" s="1"/>
  <c r="S648" i="14"/>
  <c r="T648" i="14"/>
  <c r="B649" i="14"/>
  <c r="A649" i="14" s="1"/>
  <c r="E649" i="14"/>
  <c r="Q649" i="14"/>
  <c r="R649" i="14"/>
  <c r="S649" i="14"/>
  <c r="T649" i="14"/>
  <c r="B650" i="14"/>
  <c r="A650" i="14" s="1"/>
  <c r="E650" i="14"/>
  <c r="Q650" i="14"/>
  <c r="R650" i="14"/>
  <c r="CO650" i="4" s="1"/>
  <c r="S650" i="14"/>
  <c r="T650" i="14"/>
  <c r="B651" i="14"/>
  <c r="A651" i="14" s="1"/>
  <c r="E651" i="14"/>
  <c r="Q651" i="14"/>
  <c r="R651" i="14"/>
  <c r="S651" i="14"/>
  <c r="T651" i="14"/>
  <c r="B652" i="14"/>
  <c r="E652" i="14"/>
  <c r="Q652" i="14"/>
  <c r="R652" i="14"/>
  <c r="CO652" i="4" s="1"/>
  <c r="S652" i="14"/>
  <c r="T652" i="14"/>
  <c r="B653" i="14"/>
  <c r="A653" i="14" s="1"/>
  <c r="E653" i="14"/>
  <c r="Q653" i="14"/>
  <c r="R653" i="14"/>
  <c r="S653" i="14"/>
  <c r="T653" i="14"/>
  <c r="B654" i="14"/>
  <c r="A654" i="14" s="1"/>
  <c r="E654" i="14"/>
  <c r="Q654" i="14"/>
  <c r="R654" i="14"/>
  <c r="CO654" i="4" s="1"/>
  <c r="S654" i="14"/>
  <c r="T654" i="14"/>
  <c r="B655" i="14"/>
  <c r="A655" i="14" s="1"/>
  <c r="E655" i="14"/>
  <c r="Q655" i="14"/>
  <c r="R655" i="14"/>
  <c r="S655" i="14"/>
  <c r="T655" i="14"/>
  <c r="B656" i="14"/>
  <c r="E656" i="14"/>
  <c r="Q656" i="14"/>
  <c r="R656" i="14"/>
  <c r="CO656" i="4" s="1"/>
  <c r="S656" i="14"/>
  <c r="T656" i="14"/>
  <c r="B657" i="14"/>
  <c r="A657" i="14" s="1"/>
  <c r="E657" i="14"/>
  <c r="Q657" i="14"/>
  <c r="R657" i="14"/>
  <c r="S657" i="14"/>
  <c r="T657" i="14"/>
  <c r="B658" i="14"/>
  <c r="A658" i="14" s="1"/>
  <c r="E658" i="14"/>
  <c r="Q658" i="14"/>
  <c r="R658" i="14"/>
  <c r="CO658" i="4" s="1"/>
  <c r="S658" i="14"/>
  <c r="T658" i="14"/>
  <c r="B659" i="14"/>
  <c r="A659" i="14" s="1"/>
  <c r="E659" i="14"/>
  <c r="Q659" i="14"/>
  <c r="R659" i="14"/>
  <c r="S659" i="14"/>
  <c r="T659" i="14"/>
  <c r="B660" i="14"/>
  <c r="E660" i="14"/>
  <c r="Q660" i="14"/>
  <c r="R660" i="14"/>
  <c r="CO660" i="4" s="1"/>
  <c r="S660" i="14"/>
  <c r="T660" i="14"/>
  <c r="B661" i="14"/>
  <c r="A661" i="14" s="1"/>
  <c r="E661" i="14"/>
  <c r="Q661" i="14"/>
  <c r="R661" i="14"/>
  <c r="S661" i="14"/>
  <c r="T661" i="14"/>
  <c r="B662" i="14"/>
  <c r="A662" i="14" s="1"/>
  <c r="E662" i="14"/>
  <c r="Q662" i="14"/>
  <c r="R662" i="14"/>
  <c r="CO662" i="4" s="1"/>
  <c r="S662" i="14"/>
  <c r="T662" i="14"/>
  <c r="B663" i="14"/>
  <c r="A663" i="14" s="1"/>
  <c r="E663" i="14"/>
  <c r="Q663" i="14"/>
  <c r="R663" i="14"/>
  <c r="S663" i="14"/>
  <c r="T663" i="14"/>
  <c r="B664" i="14"/>
  <c r="E664" i="14"/>
  <c r="Q664" i="14"/>
  <c r="R664" i="14"/>
  <c r="CO664" i="4" s="1"/>
  <c r="S664" i="14"/>
  <c r="T664" i="14"/>
  <c r="B665" i="14"/>
  <c r="A665" i="14" s="1"/>
  <c r="E665" i="14"/>
  <c r="Q665" i="14"/>
  <c r="R665" i="14"/>
  <c r="S665" i="14"/>
  <c r="T665" i="14"/>
  <c r="B666" i="14"/>
  <c r="A666" i="14" s="1"/>
  <c r="E666" i="14"/>
  <c r="Q666" i="14"/>
  <c r="R666" i="14"/>
  <c r="CO666" i="4" s="1"/>
  <c r="S666" i="14"/>
  <c r="T666" i="14"/>
  <c r="B667" i="14"/>
  <c r="A667" i="14" s="1"/>
  <c r="E667" i="14"/>
  <c r="Q667" i="14"/>
  <c r="R667" i="14"/>
  <c r="S667" i="14"/>
  <c r="T667" i="14"/>
  <c r="B668" i="14"/>
  <c r="E668" i="14"/>
  <c r="Q668" i="14"/>
  <c r="R668" i="14"/>
  <c r="CO668" i="4" s="1"/>
  <c r="S668" i="14"/>
  <c r="T668" i="14"/>
  <c r="B669" i="14"/>
  <c r="A669" i="14" s="1"/>
  <c r="E669" i="14"/>
  <c r="Q669" i="14"/>
  <c r="R669" i="14"/>
  <c r="S669" i="14"/>
  <c r="T669" i="14"/>
  <c r="B670" i="14"/>
  <c r="A670" i="14" s="1"/>
  <c r="E670" i="14"/>
  <c r="Q670" i="14"/>
  <c r="R670" i="14"/>
  <c r="CO670" i="4" s="1"/>
  <c r="S670" i="14"/>
  <c r="T670" i="14"/>
  <c r="B671" i="14"/>
  <c r="A671" i="14" s="1"/>
  <c r="E671" i="14"/>
  <c r="Q671" i="14"/>
  <c r="R671" i="14"/>
  <c r="S671" i="14"/>
  <c r="T671" i="14"/>
  <c r="B672" i="14"/>
  <c r="E672" i="14"/>
  <c r="Q672" i="14"/>
  <c r="R672" i="14"/>
  <c r="CO672" i="4" s="1"/>
  <c r="S672" i="14"/>
  <c r="T672" i="14"/>
  <c r="B673" i="14"/>
  <c r="A673" i="14" s="1"/>
  <c r="E673" i="14"/>
  <c r="Q673" i="14"/>
  <c r="R673" i="14"/>
  <c r="S673" i="14"/>
  <c r="T673" i="14"/>
  <c r="B674" i="14"/>
  <c r="A674" i="14" s="1"/>
  <c r="E674" i="14"/>
  <c r="Q674" i="14"/>
  <c r="R674" i="14"/>
  <c r="CO674" i="4" s="1"/>
  <c r="S674" i="14"/>
  <c r="T674" i="14"/>
  <c r="B675" i="14"/>
  <c r="A675" i="14" s="1"/>
  <c r="E675" i="14"/>
  <c r="Q675" i="14"/>
  <c r="R675" i="14"/>
  <c r="S675" i="14"/>
  <c r="T675" i="14"/>
  <c r="B676" i="14"/>
  <c r="E676" i="14"/>
  <c r="Q676" i="14"/>
  <c r="R676" i="14"/>
  <c r="CO676" i="4" s="1"/>
  <c r="S676" i="14"/>
  <c r="T676" i="14"/>
  <c r="B677" i="14"/>
  <c r="A677" i="14" s="1"/>
  <c r="E677" i="14"/>
  <c r="Q677" i="14"/>
  <c r="R677" i="14"/>
  <c r="S677" i="14"/>
  <c r="T677" i="14"/>
  <c r="B678" i="14"/>
  <c r="A678" i="14" s="1"/>
  <c r="E678" i="14"/>
  <c r="Q678" i="14"/>
  <c r="R678" i="14"/>
  <c r="CO678" i="4" s="1"/>
  <c r="S678" i="14"/>
  <c r="T678" i="14"/>
  <c r="B679" i="14"/>
  <c r="A679" i="14" s="1"/>
  <c r="E679" i="14"/>
  <c r="Q679" i="14"/>
  <c r="R679" i="14"/>
  <c r="S679" i="14"/>
  <c r="T679" i="14"/>
  <c r="B680" i="14"/>
  <c r="E680" i="14"/>
  <c r="Q680" i="14"/>
  <c r="R680" i="14"/>
  <c r="CO680" i="4" s="1"/>
  <c r="S680" i="14"/>
  <c r="T680" i="14"/>
  <c r="B681" i="14"/>
  <c r="A681" i="14" s="1"/>
  <c r="E681" i="14"/>
  <c r="Q681" i="14"/>
  <c r="R681" i="14"/>
  <c r="S681" i="14"/>
  <c r="T681" i="14"/>
  <c r="B682" i="14"/>
  <c r="A682" i="14" s="1"/>
  <c r="E682" i="14"/>
  <c r="Q682" i="14"/>
  <c r="R682" i="14"/>
  <c r="CO682" i="4" s="1"/>
  <c r="S682" i="14"/>
  <c r="T682" i="14"/>
  <c r="B683" i="14"/>
  <c r="A683" i="14" s="1"/>
  <c r="E683" i="14"/>
  <c r="Q683" i="14"/>
  <c r="R683" i="14"/>
  <c r="S683" i="14"/>
  <c r="T683" i="14"/>
  <c r="B684" i="14"/>
  <c r="E684" i="14"/>
  <c r="Q684" i="14"/>
  <c r="R684" i="14"/>
  <c r="CO684" i="4" s="1"/>
  <c r="S684" i="14"/>
  <c r="T684" i="14"/>
  <c r="B685" i="14"/>
  <c r="A685" i="14" s="1"/>
  <c r="E685" i="14"/>
  <c r="Q685" i="14"/>
  <c r="R685" i="14"/>
  <c r="S685" i="14"/>
  <c r="T685" i="14"/>
  <c r="B686" i="14"/>
  <c r="A686" i="14" s="1"/>
  <c r="E686" i="14"/>
  <c r="Q686" i="14"/>
  <c r="R686" i="14"/>
  <c r="CO686" i="4" s="1"/>
  <c r="S686" i="14"/>
  <c r="T686" i="14"/>
  <c r="B687" i="14"/>
  <c r="A687" i="14" s="1"/>
  <c r="E687" i="14"/>
  <c r="Q687" i="14"/>
  <c r="R687" i="14"/>
  <c r="S687" i="14"/>
  <c r="T687" i="14"/>
  <c r="B688" i="14"/>
  <c r="E688" i="14"/>
  <c r="Q688" i="14"/>
  <c r="R688" i="14"/>
  <c r="CO688" i="4" s="1"/>
  <c r="S688" i="14"/>
  <c r="T688" i="14"/>
  <c r="B689" i="14"/>
  <c r="A689" i="14" s="1"/>
  <c r="E689" i="14"/>
  <c r="Q689" i="14"/>
  <c r="R689" i="14"/>
  <c r="S689" i="14"/>
  <c r="T689" i="14"/>
  <c r="B690" i="14"/>
  <c r="A690" i="14" s="1"/>
  <c r="E690" i="14"/>
  <c r="Q690" i="14"/>
  <c r="R690" i="14"/>
  <c r="CO690" i="4" s="1"/>
  <c r="S690" i="14"/>
  <c r="T690" i="14"/>
  <c r="B691" i="14"/>
  <c r="A691" i="14" s="1"/>
  <c r="E691" i="14"/>
  <c r="Q691" i="14"/>
  <c r="R691" i="14"/>
  <c r="S691" i="14"/>
  <c r="T691" i="14"/>
  <c r="B692" i="14"/>
  <c r="E692" i="14"/>
  <c r="Q692" i="14"/>
  <c r="R692" i="14"/>
  <c r="CO692" i="4" s="1"/>
  <c r="S692" i="14"/>
  <c r="T692" i="14"/>
  <c r="B693" i="14"/>
  <c r="A693" i="14" s="1"/>
  <c r="E693" i="14"/>
  <c r="Q693" i="14"/>
  <c r="R693" i="14"/>
  <c r="S693" i="14"/>
  <c r="T693" i="14"/>
  <c r="B694" i="14"/>
  <c r="A694" i="14" s="1"/>
  <c r="E694" i="14"/>
  <c r="Q694" i="14"/>
  <c r="R694" i="14"/>
  <c r="CO694" i="4" s="1"/>
  <c r="S694" i="14"/>
  <c r="T694" i="14"/>
  <c r="B695" i="14"/>
  <c r="A695" i="14" s="1"/>
  <c r="E695" i="14"/>
  <c r="Q695" i="14"/>
  <c r="R695" i="14"/>
  <c r="S695" i="14"/>
  <c r="T695" i="14"/>
  <c r="B696" i="14"/>
  <c r="E696" i="14"/>
  <c r="Q696" i="14"/>
  <c r="R696" i="14"/>
  <c r="CO696" i="4" s="1"/>
  <c r="S696" i="14"/>
  <c r="T696" i="14"/>
  <c r="B697" i="14"/>
  <c r="A697" i="14" s="1"/>
  <c r="E697" i="14"/>
  <c r="Q697" i="14"/>
  <c r="R697" i="14"/>
  <c r="S697" i="14"/>
  <c r="T697" i="14"/>
  <c r="B698" i="14"/>
  <c r="A698" i="14" s="1"/>
  <c r="E698" i="14"/>
  <c r="Q698" i="14"/>
  <c r="R698" i="14"/>
  <c r="CO698" i="4" s="1"/>
  <c r="S698" i="14"/>
  <c r="T698" i="14"/>
  <c r="B699" i="14"/>
  <c r="A699" i="14" s="1"/>
  <c r="E699" i="14"/>
  <c r="Q699" i="14"/>
  <c r="R699" i="14"/>
  <c r="S699" i="14"/>
  <c r="T699" i="14"/>
  <c r="B700" i="14"/>
  <c r="E700" i="14"/>
  <c r="Q700" i="14"/>
  <c r="R700" i="14"/>
  <c r="CO700" i="4" s="1"/>
  <c r="S700" i="14"/>
  <c r="T700" i="14"/>
  <c r="B701" i="14"/>
  <c r="A701" i="14" s="1"/>
  <c r="E701" i="14"/>
  <c r="Q701" i="14"/>
  <c r="R701" i="14"/>
  <c r="S701" i="14"/>
  <c r="T701" i="14"/>
  <c r="B702" i="14"/>
  <c r="A702" i="14" s="1"/>
  <c r="E702" i="14"/>
  <c r="Q702" i="14"/>
  <c r="R702" i="14"/>
  <c r="CO702" i="4" s="1"/>
  <c r="S702" i="14"/>
  <c r="T702" i="14"/>
  <c r="B703" i="14"/>
  <c r="A703" i="14" s="1"/>
  <c r="E703" i="14"/>
  <c r="Q703" i="14"/>
  <c r="R703" i="14"/>
  <c r="S703" i="14"/>
  <c r="T703" i="14"/>
  <c r="B704" i="14"/>
  <c r="E704" i="14"/>
  <c r="Q704" i="14"/>
  <c r="R704" i="14"/>
  <c r="CO704" i="4" s="1"/>
  <c r="S704" i="14"/>
  <c r="T704" i="14"/>
  <c r="B705" i="14"/>
  <c r="A705" i="14" s="1"/>
  <c r="E705" i="14"/>
  <c r="Q705" i="14"/>
  <c r="R705" i="14"/>
  <c r="S705" i="14"/>
  <c r="T705" i="14"/>
  <c r="B706" i="14"/>
  <c r="A706" i="14" s="1"/>
  <c r="E706" i="14"/>
  <c r="Q706" i="14"/>
  <c r="R706" i="14"/>
  <c r="CO706" i="4" s="1"/>
  <c r="S706" i="14"/>
  <c r="T706" i="14"/>
  <c r="B707" i="14"/>
  <c r="A707" i="14" s="1"/>
  <c r="E707" i="14"/>
  <c r="Q707" i="14"/>
  <c r="R707" i="14"/>
  <c r="S707" i="14"/>
  <c r="T707" i="14"/>
  <c r="B708" i="14"/>
  <c r="E708" i="14"/>
  <c r="Q708" i="14"/>
  <c r="R708" i="14"/>
  <c r="CO708" i="4" s="1"/>
  <c r="S708" i="14"/>
  <c r="T708" i="14"/>
  <c r="B709" i="14"/>
  <c r="A709" i="14" s="1"/>
  <c r="E709" i="14"/>
  <c r="Q709" i="14"/>
  <c r="R709" i="14"/>
  <c r="S709" i="14"/>
  <c r="T709" i="14"/>
  <c r="B710" i="14"/>
  <c r="A710" i="14" s="1"/>
  <c r="E710" i="14"/>
  <c r="Q710" i="14"/>
  <c r="R710" i="14"/>
  <c r="CO710" i="4" s="1"/>
  <c r="S710" i="14"/>
  <c r="T710" i="14"/>
  <c r="B711" i="14"/>
  <c r="A711" i="14" s="1"/>
  <c r="E711" i="14"/>
  <c r="Q711" i="14"/>
  <c r="R711" i="14"/>
  <c r="S711" i="14"/>
  <c r="T711" i="14"/>
  <c r="B712" i="14"/>
  <c r="E712" i="14"/>
  <c r="Q712" i="14"/>
  <c r="R712" i="14"/>
  <c r="CO712" i="4" s="1"/>
  <c r="S712" i="14"/>
  <c r="T712" i="14"/>
  <c r="B713" i="14"/>
  <c r="A713" i="14" s="1"/>
  <c r="E713" i="14"/>
  <c r="Q713" i="14"/>
  <c r="R713" i="14"/>
  <c r="S713" i="14"/>
  <c r="T713" i="14"/>
  <c r="B714" i="14"/>
  <c r="A714" i="14" s="1"/>
  <c r="E714" i="14"/>
  <c r="Q714" i="14"/>
  <c r="R714" i="14"/>
  <c r="CO714" i="4" s="1"/>
  <c r="S714" i="14"/>
  <c r="T714" i="14"/>
  <c r="B715" i="14"/>
  <c r="A715" i="14" s="1"/>
  <c r="E715" i="14"/>
  <c r="Q715" i="14"/>
  <c r="R715" i="14"/>
  <c r="S715" i="14"/>
  <c r="T715" i="14"/>
  <c r="B716" i="14"/>
  <c r="A716" i="14" s="1"/>
  <c r="E716" i="14"/>
  <c r="Q716" i="14"/>
  <c r="R716" i="14"/>
  <c r="CO716" i="4" s="1"/>
  <c r="S716" i="14"/>
  <c r="T716" i="14"/>
  <c r="B717" i="14"/>
  <c r="A717" i="14" s="1"/>
  <c r="E717" i="14"/>
  <c r="Q717" i="14"/>
  <c r="R717" i="14"/>
  <c r="S717" i="14"/>
  <c r="T717" i="14"/>
  <c r="B718" i="14"/>
  <c r="A718" i="14" s="1"/>
  <c r="E718" i="14"/>
  <c r="Q718" i="14"/>
  <c r="R718" i="14"/>
  <c r="CO718" i="4" s="1"/>
  <c r="S718" i="14"/>
  <c r="T718" i="14"/>
  <c r="B719" i="14"/>
  <c r="A719" i="14" s="1"/>
  <c r="E719" i="14"/>
  <c r="Q719" i="14"/>
  <c r="R719" i="14"/>
  <c r="S719" i="14"/>
  <c r="T719" i="14"/>
  <c r="B720" i="14"/>
  <c r="A720" i="14" s="1"/>
  <c r="E720" i="14"/>
  <c r="Q720" i="14"/>
  <c r="R720" i="14"/>
  <c r="CO720" i="4" s="1"/>
  <c r="S720" i="14"/>
  <c r="T720" i="14"/>
  <c r="B721" i="14"/>
  <c r="A721" i="14" s="1"/>
  <c r="E721" i="14"/>
  <c r="Q721" i="14"/>
  <c r="R721" i="14"/>
  <c r="S721" i="14"/>
  <c r="T721" i="14"/>
  <c r="B722" i="14"/>
  <c r="A722" i="14" s="1"/>
  <c r="E722" i="14"/>
  <c r="Q722" i="14"/>
  <c r="R722" i="14"/>
  <c r="CO722" i="4" s="1"/>
  <c r="S722" i="14"/>
  <c r="T722" i="14"/>
  <c r="B723" i="14"/>
  <c r="A723" i="14" s="1"/>
  <c r="E723" i="14"/>
  <c r="Q723" i="14"/>
  <c r="R723" i="14"/>
  <c r="S723" i="14"/>
  <c r="T723" i="14"/>
  <c r="B724" i="14"/>
  <c r="E724" i="14"/>
  <c r="Q724" i="14"/>
  <c r="R724" i="14"/>
  <c r="CO724" i="4" s="1"/>
  <c r="S724" i="14"/>
  <c r="T724" i="14"/>
  <c r="B725" i="14"/>
  <c r="A725" i="14" s="1"/>
  <c r="E725" i="14"/>
  <c r="Q725" i="14"/>
  <c r="R725" i="14"/>
  <c r="S725" i="14"/>
  <c r="T725" i="14"/>
  <c r="B726" i="14"/>
  <c r="A726" i="14" s="1"/>
  <c r="E726" i="14"/>
  <c r="Q726" i="14"/>
  <c r="R726" i="14"/>
  <c r="CO726" i="4" s="1"/>
  <c r="S726" i="14"/>
  <c r="T726" i="14"/>
  <c r="B727" i="14"/>
  <c r="A727" i="14" s="1"/>
  <c r="E727" i="14"/>
  <c r="Q727" i="14"/>
  <c r="R727" i="14"/>
  <c r="S727" i="14"/>
  <c r="T727" i="14"/>
  <c r="B728" i="14"/>
  <c r="A728" i="14" s="1"/>
  <c r="E728" i="14"/>
  <c r="Q728" i="14"/>
  <c r="R728" i="14"/>
  <c r="CO728" i="4" s="1"/>
  <c r="S728" i="14"/>
  <c r="T728" i="14"/>
  <c r="B729" i="14"/>
  <c r="A729" i="14" s="1"/>
  <c r="E729" i="14"/>
  <c r="Q729" i="14"/>
  <c r="R729" i="14"/>
  <c r="S729" i="14"/>
  <c r="T729" i="14"/>
  <c r="B730" i="14"/>
  <c r="A730" i="14" s="1"/>
  <c r="E730" i="14"/>
  <c r="Q730" i="14"/>
  <c r="R730" i="14"/>
  <c r="CO730" i="4" s="1"/>
  <c r="S730" i="14"/>
  <c r="T730" i="14"/>
  <c r="B731" i="14"/>
  <c r="A731" i="14" s="1"/>
  <c r="E731" i="14"/>
  <c r="Q731" i="14"/>
  <c r="R731" i="14"/>
  <c r="S731" i="14"/>
  <c r="T731" i="14"/>
  <c r="B732" i="14"/>
  <c r="A732" i="14" s="1"/>
  <c r="E732" i="14"/>
  <c r="Q732" i="14"/>
  <c r="R732" i="14"/>
  <c r="CO732" i="4" s="1"/>
  <c r="S732" i="14"/>
  <c r="T732" i="14"/>
  <c r="B733" i="14"/>
  <c r="A733" i="14" s="1"/>
  <c r="E733" i="14"/>
  <c r="Q733" i="14"/>
  <c r="R733" i="14"/>
  <c r="S733" i="14"/>
  <c r="T733" i="14"/>
  <c r="B734" i="14"/>
  <c r="A734" i="14" s="1"/>
  <c r="E734" i="14"/>
  <c r="Q734" i="14"/>
  <c r="R734" i="14"/>
  <c r="CO734" i="4" s="1"/>
  <c r="S734" i="14"/>
  <c r="T734" i="14"/>
  <c r="B735" i="14"/>
  <c r="A735" i="14" s="1"/>
  <c r="E735" i="14"/>
  <c r="Q735" i="14"/>
  <c r="R735" i="14"/>
  <c r="S735" i="14"/>
  <c r="T735" i="14"/>
  <c r="B736" i="14"/>
  <c r="A736" i="14" s="1"/>
  <c r="E736" i="14"/>
  <c r="Q736" i="14"/>
  <c r="R736" i="14"/>
  <c r="CO736" i="4" s="1"/>
  <c r="S736" i="14"/>
  <c r="T736" i="14"/>
  <c r="B737" i="14"/>
  <c r="A737" i="14" s="1"/>
  <c r="E737" i="14"/>
  <c r="Q737" i="14"/>
  <c r="R737" i="14"/>
  <c r="S737" i="14"/>
  <c r="T737" i="14"/>
  <c r="B738" i="14"/>
  <c r="A738" i="14" s="1"/>
  <c r="E738" i="14"/>
  <c r="Q738" i="14"/>
  <c r="R738" i="14"/>
  <c r="CO738" i="4" s="1"/>
  <c r="S738" i="14"/>
  <c r="T738" i="14"/>
  <c r="B739" i="14"/>
  <c r="A739" i="14" s="1"/>
  <c r="E739" i="14"/>
  <c r="Q739" i="14"/>
  <c r="R739" i="14"/>
  <c r="S739" i="14"/>
  <c r="T739" i="14"/>
  <c r="B740" i="14"/>
  <c r="A740" i="14" s="1"/>
  <c r="E740" i="14"/>
  <c r="Q740" i="14"/>
  <c r="R740" i="14"/>
  <c r="CO740" i="4" s="1"/>
  <c r="S740" i="14"/>
  <c r="T740" i="14"/>
  <c r="B741" i="14"/>
  <c r="A741" i="14" s="1"/>
  <c r="E741" i="14"/>
  <c r="Q741" i="14"/>
  <c r="R741" i="14"/>
  <c r="S741" i="14"/>
  <c r="T741" i="14"/>
  <c r="B742" i="14"/>
  <c r="A742" i="14" s="1"/>
  <c r="E742" i="14"/>
  <c r="Q742" i="14"/>
  <c r="R742" i="14"/>
  <c r="CO742" i="4" s="1"/>
  <c r="S742" i="14"/>
  <c r="T742" i="14"/>
  <c r="B743" i="14"/>
  <c r="A743" i="14" s="1"/>
  <c r="E743" i="14"/>
  <c r="Q743" i="14"/>
  <c r="R743" i="14"/>
  <c r="S743" i="14"/>
  <c r="T743" i="14"/>
  <c r="B744" i="14"/>
  <c r="A744" i="14" s="1"/>
  <c r="E744" i="14"/>
  <c r="Q744" i="14"/>
  <c r="R744" i="14"/>
  <c r="CO744" i="4" s="1"/>
  <c r="S744" i="14"/>
  <c r="T744" i="14"/>
  <c r="B745" i="14"/>
  <c r="A745" i="14" s="1"/>
  <c r="E745" i="14"/>
  <c r="Q745" i="14"/>
  <c r="R745" i="14"/>
  <c r="S745" i="14"/>
  <c r="T745" i="14"/>
  <c r="B746" i="14"/>
  <c r="A746" i="14" s="1"/>
  <c r="E746" i="14"/>
  <c r="Q746" i="14"/>
  <c r="R746" i="14"/>
  <c r="CO746" i="4" s="1"/>
  <c r="S746" i="14"/>
  <c r="T746" i="14"/>
  <c r="B747" i="14"/>
  <c r="A747" i="14" s="1"/>
  <c r="E747" i="14"/>
  <c r="Q747" i="14"/>
  <c r="R747" i="14"/>
  <c r="S747" i="14"/>
  <c r="T747" i="14"/>
  <c r="B748" i="14"/>
  <c r="A748" i="14" s="1"/>
  <c r="E748" i="14"/>
  <c r="Q748" i="14"/>
  <c r="R748" i="14"/>
  <c r="CO748" i="4" s="1"/>
  <c r="S748" i="14"/>
  <c r="T748" i="14"/>
  <c r="B749" i="14"/>
  <c r="A749" i="14" s="1"/>
  <c r="E749" i="14"/>
  <c r="Q749" i="14"/>
  <c r="R749" i="14"/>
  <c r="S749" i="14"/>
  <c r="T749" i="14"/>
  <c r="B750" i="14"/>
  <c r="A750" i="14" s="1"/>
  <c r="E750" i="14"/>
  <c r="Q750" i="14"/>
  <c r="R750" i="14"/>
  <c r="CO750" i="4" s="1"/>
  <c r="S750" i="14"/>
  <c r="T750" i="14"/>
  <c r="B751" i="14"/>
  <c r="A751" i="14" s="1"/>
  <c r="E751" i="14"/>
  <c r="Q751" i="14"/>
  <c r="R751" i="14"/>
  <c r="S751" i="14"/>
  <c r="T751" i="14"/>
  <c r="B752" i="14"/>
  <c r="A752" i="14" s="1"/>
  <c r="E752" i="14"/>
  <c r="Q752" i="14"/>
  <c r="R752" i="14"/>
  <c r="CO752" i="4" s="1"/>
  <c r="S752" i="14"/>
  <c r="T752" i="14"/>
  <c r="B753" i="14"/>
  <c r="A753" i="14" s="1"/>
  <c r="E753" i="14"/>
  <c r="Q753" i="14"/>
  <c r="R753" i="14"/>
  <c r="S753" i="14"/>
  <c r="T753" i="14"/>
  <c r="B754" i="14"/>
  <c r="A754" i="14" s="1"/>
  <c r="E754" i="14"/>
  <c r="Q754" i="14"/>
  <c r="R754" i="14"/>
  <c r="CO754" i="4" s="1"/>
  <c r="S754" i="14"/>
  <c r="T754" i="14"/>
  <c r="B755" i="14"/>
  <c r="A755" i="14" s="1"/>
  <c r="E755" i="14"/>
  <c r="Q755" i="14"/>
  <c r="R755" i="14"/>
  <c r="S755" i="14"/>
  <c r="T755" i="14"/>
  <c r="B756" i="14"/>
  <c r="A756" i="14" s="1"/>
  <c r="E756" i="14"/>
  <c r="Q756" i="14"/>
  <c r="R756" i="14"/>
  <c r="CO756" i="4" s="1"/>
  <c r="S756" i="14"/>
  <c r="T756" i="14"/>
  <c r="B757" i="14"/>
  <c r="A757" i="14" s="1"/>
  <c r="E757" i="14"/>
  <c r="Q757" i="14"/>
  <c r="R757" i="14"/>
  <c r="S757" i="14"/>
  <c r="T757" i="14"/>
  <c r="B758" i="14"/>
  <c r="A758" i="14" s="1"/>
  <c r="E758" i="14"/>
  <c r="Q758" i="14"/>
  <c r="R758" i="14"/>
  <c r="CO758" i="4" s="1"/>
  <c r="S758" i="14"/>
  <c r="T758" i="14"/>
  <c r="B759" i="14"/>
  <c r="A759" i="14" s="1"/>
  <c r="E759" i="14"/>
  <c r="Q759" i="14"/>
  <c r="R759" i="14"/>
  <c r="S759" i="14"/>
  <c r="T759" i="14"/>
  <c r="B760" i="14"/>
  <c r="A760" i="14" s="1"/>
  <c r="E760" i="14"/>
  <c r="Q760" i="14"/>
  <c r="R760" i="14"/>
  <c r="CO760" i="4" s="1"/>
  <c r="S760" i="14"/>
  <c r="T760" i="14"/>
  <c r="B761" i="14"/>
  <c r="A761" i="14" s="1"/>
  <c r="E761" i="14"/>
  <c r="Q761" i="14"/>
  <c r="R761" i="14"/>
  <c r="S761" i="14"/>
  <c r="T761" i="14"/>
  <c r="B762" i="14"/>
  <c r="A762" i="14" s="1"/>
  <c r="E762" i="14"/>
  <c r="Q762" i="14"/>
  <c r="R762" i="14"/>
  <c r="CO762" i="4" s="1"/>
  <c r="S762" i="14"/>
  <c r="T762" i="14"/>
  <c r="B763" i="14"/>
  <c r="A763" i="14" s="1"/>
  <c r="E763" i="14"/>
  <c r="Q763" i="14"/>
  <c r="R763" i="14"/>
  <c r="S763" i="14"/>
  <c r="T763" i="14"/>
  <c r="B764" i="14"/>
  <c r="A764" i="14" s="1"/>
  <c r="E764" i="14"/>
  <c r="Q764" i="14"/>
  <c r="R764" i="14"/>
  <c r="CO764" i="4" s="1"/>
  <c r="S764" i="14"/>
  <c r="T764" i="14"/>
  <c r="B765" i="14"/>
  <c r="A765" i="14" s="1"/>
  <c r="E765" i="14"/>
  <c r="Q765" i="14"/>
  <c r="R765" i="14"/>
  <c r="S765" i="14"/>
  <c r="T765" i="14"/>
  <c r="B766" i="14"/>
  <c r="A766" i="14" s="1"/>
  <c r="E766" i="14"/>
  <c r="Q766" i="14"/>
  <c r="R766" i="14"/>
  <c r="CO766" i="4" s="1"/>
  <c r="S766" i="14"/>
  <c r="T766" i="14"/>
  <c r="B767" i="14"/>
  <c r="A767" i="14" s="1"/>
  <c r="E767" i="14"/>
  <c r="Q767" i="14"/>
  <c r="R767" i="14"/>
  <c r="S767" i="14"/>
  <c r="T767" i="14"/>
  <c r="B768" i="14"/>
  <c r="A768" i="14" s="1"/>
  <c r="E768" i="14"/>
  <c r="Q768" i="14"/>
  <c r="R768" i="14"/>
  <c r="CO768" i="4" s="1"/>
  <c r="S768" i="14"/>
  <c r="T768" i="14"/>
  <c r="B769" i="14"/>
  <c r="A769" i="14" s="1"/>
  <c r="E769" i="14"/>
  <c r="Q769" i="14"/>
  <c r="R769" i="14"/>
  <c r="S769" i="14"/>
  <c r="T769" i="14"/>
  <c r="B770" i="14"/>
  <c r="A770" i="14" s="1"/>
  <c r="E770" i="14"/>
  <c r="Q770" i="14"/>
  <c r="R770" i="14"/>
  <c r="CO770" i="4" s="1"/>
  <c r="S770" i="14"/>
  <c r="T770" i="14"/>
  <c r="B771" i="14"/>
  <c r="A771" i="14" s="1"/>
  <c r="E771" i="14"/>
  <c r="Q771" i="14"/>
  <c r="R771" i="14"/>
  <c r="S771" i="14"/>
  <c r="T771" i="14"/>
  <c r="B772" i="14"/>
  <c r="A772" i="14" s="1"/>
  <c r="E772" i="14"/>
  <c r="Q772" i="14"/>
  <c r="R772" i="14"/>
  <c r="CO772" i="4" s="1"/>
  <c r="S772" i="14"/>
  <c r="T772" i="14"/>
  <c r="B773" i="14"/>
  <c r="A773" i="14" s="1"/>
  <c r="E773" i="14"/>
  <c r="Q773" i="14"/>
  <c r="R773" i="14"/>
  <c r="S773" i="14"/>
  <c r="T773" i="14"/>
  <c r="B774" i="14"/>
  <c r="A774" i="14" s="1"/>
  <c r="E774" i="14"/>
  <c r="Q774" i="14"/>
  <c r="R774" i="14"/>
  <c r="CO774" i="4" s="1"/>
  <c r="S774" i="14"/>
  <c r="T774" i="14"/>
  <c r="B775" i="14"/>
  <c r="A775" i="14" s="1"/>
  <c r="E775" i="14"/>
  <c r="Q775" i="14"/>
  <c r="R775" i="14"/>
  <c r="S775" i="14"/>
  <c r="T775" i="14"/>
  <c r="B776" i="14"/>
  <c r="A776" i="14" s="1"/>
  <c r="E776" i="14"/>
  <c r="Q776" i="14"/>
  <c r="R776" i="14"/>
  <c r="CO776" i="4" s="1"/>
  <c r="S776" i="14"/>
  <c r="T776" i="14"/>
  <c r="B777" i="14"/>
  <c r="A777" i="14" s="1"/>
  <c r="E777" i="14"/>
  <c r="Q777" i="14"/>
  <c r="R777" i="14"/>
  <c r="S777" i="14"/>
  <c r="T777" i="14"/>
  <c r="B778" i="14"/>
  <c r="A778" i="14" s="1"/>
  <c r="E778" i="14"/>
  <c r="Q778" i="14"/>
  <c r="R778" i="14"/>
  <c r="CO778" i="4" s="1"/>
  <c r="S778" i="14"/>
  <c r="T778" i="14"/>
  <c r="B779" i="14"/>
  <c r="A779" i="14" s="1"/>
  <c r="E779" i="14"/>
  <c r="Q779" i="14"/>
  <c r="R779" i="14"/>
  <c r="S779" i="14"/>
  <c r="T779" i="14"/>
  <c r="B780" i="14"/>
  <c r="A780" i="14" s="1"/>
  <c r="E780" i="14"/>
  <c r="Q780" i="14"/>
  <c r="R780" i="14"/>
  <c r="CO780" i="4" s="1"/>
  <c r="S780" i="14"/>
  <c r="T780" i="14"/>
  <c r="B781" i="14"/>
  <c r="A781" i="14" s="1"/>
  <c r="E781" i="14"/>
  <c r="Q781" i="14"/>
  <c r="R781" i="14"/>
  <c r="S781" i="14"/>
  <c r="T781" i="14"/>
  <c r="B782" i="14"/>
  <c r="A782" i="14" s="1"/>
  <c r="E782" i="14"/>
  <c r="Q782" i="14"/>
  <c r="R782" i="14"/>
  <c r="CO782" i="4" s="1"/>
  <c r="S782" i="14"/>
  <c r="T782" i="14"/>
  <c r="B783" i="14"/>
  <c r="A783" i="14" s="1"/>
  <c r="E783" i="14"/>
  <c r="Q783" i="14"/>
  <c r="R783" i="14"/>
  <c r="S783" i="14"/>
  <c r="T783" i="14"/>
  <c r="B784" i="14"/>
  <c r="A784" i="14" s="1"/>
  <c r="E784" i="14"/>
  <c r="Q784" i="14"/>
  <c r="R784" i="14"/>
  <c r="CO784" i="4" s="1"/>
  <c r="S784" i="14"/>
  <c r="T784" i="14"/>
  <c r="B785" i="14"/>
  <c r="A785" i="14" s="1"/>
  <c r="E785" i="14"/>
  <c r="Q785" i="14"/>
  <c r="R785" i="14"/>
  <c r="S785" i="14"/>
  <c r="T785" i="14"/>
  <c r="B786" i="14"/>
  <c r="A786" i="14" s="1"/>
  <c r="E786" i="14"/>
  <c r="Q786" i="14"/>
  <c r="R786" i="14"/>
  <c r="CO786" i="4" s="1"/>
  <c r="S786" i="14"/>
  <c r="T786" i="14"/>
  <c r="B787" i="14"/>
  <c r="A787" i="14" s="1"/>
  <c r="E787" i="14"/>
  <c r="Q787" i="14"/>
  <c r="R787" i="14"/>
  <c r="S787" i="14"/>
  <c r="T787" i="14"/>
  <c r="B788" i="14"/>
  <c r="A788" i="14" s="1"/>
  <c r="E788" i="14"/>
  <c r="Q788" i="14"/>
  <c r="R788" i="14"/>
  <c r="CO788" i="4" s="1"/>
  <c r="S788" i="14"/>
  <c r="T788" i="14"/>
  <c r="B789" i="14"/>
  <c r="A789" i="14" s="1"/>
  <c r="E789" i="14"/>
  <c r="Q789" i="14"/>
  <c r="R789" i="14"/>
  <c r="S789" i="14"/>
  <c r="T789" i="14"/>
  <c r="B790" i="14"/>
  <c r="A790" i="14" s="1"/>
  <c r="E790" i="14"/>
  <c r="Q790" i="14"/>
  <c r="R790" i="14"/>
  <c r="CO790" i="4" s="1"/>
  <c r="S790" i="14"/>
  <c r="T790" i="14"/>
  <c r="B791" i="14"/>
  <c r="A791" i="14" s="1"/>
  <c r="E791" i="14"/>
  <c r="Q791" i="14"/>
  <c r="R791" i="14"/>
  <c r="S791" i="14"/>
  <c r="T791" i="14"/>
  <c r="B792" i="14"/>
  <c r="A792" i="14" s="1"/>
  <c r="E792" i="14"/>
  <c r="Q792" i="14"/>
  <c r="R792" i="14"/>
  <c r="CO792" i="4" s="1"/>
  <c r="S792" i="14"/>
  <c r="T792" i="14"/>
  <c r="B793" i="14"/>
  <c r="A793" i="14" s="1"/>
  <c r="E793" i="14"/>
  <c r="Q793" i="14"/>
  <c r="R793" i="14"/>
  <c r="S793" i="14"/>
  <c r="T793" i="14"/>
  <c r="B794" i="14"/>
  <c r="A794" i="14" s="1"/>
  <c r="E794" i="14"/>
  <c r="Q794" i="14"/>
  <c r="R794" i="14"/>
  <c r="CO794" i="4" s="1"/>
  <c r="S794" i="14"/>
  <c r="T794" i="14"/>
  <c r="B795" i="14"/>
  <c r="A795" i="14" s="1"/>
  <c r="E795" i="14"/>
  <c r="Q795" i="14"/>
  <c r="R795" i="14"/>
  <c r="S795" i="14"/>
  <c r="T795" i="14"/>
  <c r="B796" i="14"/>
  <c r="A796" i="14" s="1"/>
  <c r="E796" i="14"/>
  <c r="Q796" i="14"/>
  <c r="R796" i="14"/>
  <c r="CO796" i="4" s="1"/>
  <c r="S796" i="14"/>
  <c r="T796" i="14"/>
  <c r="B797" i="14"/>
  <c r="A797" i="14" s="1"/>
  <c r="E797" i="14"/>
  <c r="Q797" i="14"/>
  <c r="R797" i="14"/>
  <c r="S797" i="14"/>
  <c r="T797" i="14"/>
  <c r="B798" i="14"/>
  <c r="A798" i="14" s="1"/>
  <c r="E798" i="14"/>
  <c r="Q798" i="14"/>
  <c r="R798" i="14"/>
  <c r="CO798" i="4" s="1"/>
  <c r="S798" i="14"/>
  <c r="T798" i="14"/>
  <c r="B799" i="14"/>
  <c r="A799" i="14" s="1"/>
  <c r="E799" i="14"/>
  <c r="Q799" i="14"/>
  <c r="R799" i="14"/>
  <c r="S799" i="14"/>
  <c r="T799" i="14"/>
  <c r="B800" i="14"/>
  <c r="A800" i="14" s="1"/>
  <c r="E800" i="14"/>
  <c r="Q800" i="14"/>
  <c r="R800" i="14"/>
  <c r="CO800" i="4" s="1"/>
  <c r="S800" i="14"/>
  <c r="T800" i="14"/>
  <c r="B801" i="14"/>
  <c r="A801" i="14" s="1"/>
  <c r="E801" i="14"/>
  <c r="Q801" i="14"/>
  <c r="R801" i="14"/>
  <c r="S801" i="14"/>
  <c r="T801" i="14"/>
  <c r="B802" i="14"/>
  <c r="A802" i="14" s="1"/>
  <c r="E802" i="14"/>
  <c r="Q802" i="14"/>
  <c r="R802" i="14"/>
  <c r="CO802" i="4" s="1"/>
  <c r="S802" i="14"/>
  <c r="T802" i="14"/>
  <c r="B803" i="14"/>
  <c r="A803" i="14" s="1"/>
  <c r="E803" i="14"/>
  <c r="Q803" i="14"/>
  <c r="R803" i="14"/>
  <c r="S803" i="14"/>
  <c r="T803" i="14"/>
  <c r="B804" i="14"/>
  <c r="A804" i="14" s="1"/>
  <c r="E804" i="14"/>
  <c r="Q804" i="14"/>
  <c r="R804" i="14"/>
  <c r="CO804" i="4" s="1"/>
  <c r="S804" i="14"/>
  <c r="T804" i="14"/>
  <c r="B805" i="14"/>
  <c r="A805" i="14" s="1"/>
  <c r="E805" i="14"/>
  <c r="Q805" i="14"/>
  <c r="R805" i="14"/>
  <c r="S805" i="14"/>
  <c r="T805" i="14"/>
  <c r="B806" i="14"/>
  <c r="A806" i="14" s="1"/>
  <c r="E806" i="14"/>
  <c r="Q806" i="14"/>
  <c r="R806" i="14"/>
  <c r="CO806" i="4" s="1"/>
  <c r="S806" i="14"/>
  <c r="T806" i="14"/>
  <c r="B807" i="14"/>
  <c r="A807" i="14" s="1"/>
  <c r="E807" i="14"/>
  <c r="Q807" i="14"/>
  <c r="R807" i="14"/>
  <c r="S807" i="14"/>
  <c r="T807" i="14"/>
  <c r="B808" i="14"/>
  <c r="A808" i="14" s="1"/>
  <c r="E808" i="14"/>
  <c r="Q808" i="14"/>
  <c r="R808" i="14"/>
  <c r="CO808" i="4" s="1"/>
  <c r="S808" i="14"/>
  <c r="T808" i="14"/>
  <c r="B809" i="14"/>
  <c r="A809" i="14" s="1"/>
  <c r="E809" i="14"/>
  <c r="Q809" i="14"/>
  <c r="R809" i="14"/>
  <c r="S809" i="14"/>
  <c r="T809" i="14"/>
  <c r="B810" i="14"/>
  <c r="A810" i="14" s="1"/>
  <c r="E810" i="14"/>
  <c r="Q810" i="14"/>
  <c r="R810" i="14"/>
  <c r="CO810" i="4" s="1"/>
  <c r="S810" i="14"/>
  <c r="T810" i="14"/>
  <c r="B811" i="14"/>
  <c r="A811" i="14" s="1"/>
  <c r="E811" i="14"/>
  <c r="Q811" i="14"/>
  <c r="R811" i="14"/>
  <c r="S811" i="14"/>
  <c r="T811" i="14"/>
  <c r="B812" i="14"/>
  <c r="A812" i="14" s="1"/>
  <c r="E812" i="14"/>
  <c r="Q812" i="14"/>
  <c r="R812" i="14"/>
  <c r="CO812" i="4" s="1"/>
  <c r="S812" i="14"/>
  <c r="T812" i="14"/>
  <c r="B813" i="14"/>
  <c r="A813" i="14" s="1"/>
  <c r="E813" i="14"/>
  <c r="Q813" i="14"/>
  <c r="R813" i="14"/>
  <c r="S813" i="14"/>
  <c r="T813" i="14"/>
  <c r="B814" i="14"/>
  <c r="A814" i="14" s="1"/>
  <c r="E814" i="14"/>
  <c r="Q814" i="14"/>
  <c r="R814" i="14"/>
  <c r="CO814" i="4" s="1"/>
  <c r="S814" i="14"/>
  <c r="T814" i="14"/>
  <c r="B815" i="14"/>
  <c r="E815" i="14"/>
  <c r="Q815" i="14"/>
  <c r="R815" i="14"/>
  <c r="S815" i="14"/>
  <c r="T815" i="14"/>
  <c r="B816" i="14"/>
  <c r="A816" i="14" s="1"/>
  <c r="E816" i="14"/>
  <c r="Q816" i="14"/>
  <c r="R816" i="14"/>
  <c r="CO816" i="4" s="1"/>
  <c r="S816" i="14"/>
  <c r="T816" i="14"/>
  <c r="B817" i="14"/>
  <c r="A817" i="14" s="1"/>
  <c r="E817" i="14"/>
  <c r="Q817" i="14"/>
  <c r="R817" i="14"/>
  <c r="S817" i="14"/>
  <c r="T817" i="14"/>
  <c r="B818" i="14"/>
  <c r="A818" i="14" s="1"/>
  <c r="E818" i="14"/>
  <c r="Q818" i="14"/>
  <c r="R818" i="14"/>
  <c r="CO818" i="4" s="1"/>
  <c r="S818" i="14"/>
  <c r="T818" i="14"/>
  <c r="B819" i="14"/>
  <c r="A819" i="14" s="1"/>
  <c r="E819" i="14"/>
  <c r="Q819" i="14"/>
  <c r="R819" i="14"/>
  <c r="S819" i="14"/>
  <c r="T819" i="14"/>
  <c r="B820" i="14"/>
  <c r="A820" i="14" s="1"/>
  <c r="E820" i="14"/>
  <c r="Q820" i="14"/>
  <c r="R820" i="14"/>
  <c r="CO820" i="4" s="1"/>
  <c r="S820" i="14"/>
  <c r="T820" i="14"/>
  <c r="B821" i="14"/>
  <c r="A821" i="14" s="1"/>
  <c r="E821" i="14"/>
  <c r="Q821" i="14"/>
  <c r="R821" i="14"/>
  <c r="S821" i="14"/>
  <c r="T821" i="14"/>
  <c r="B822" i="14"/>
  <c r="A822" i="14" s="1"/>
  <c r="E822" i="14"/>
  <c r="Q822" i="14"/>
  <c r="R822" i="14"/>
  <c r="CO822" i="4" s="1"/>
  <c r="S822" i="14"/>
  <c r="T822" i="14"/>
  <c r="B823" i="14"/>
  <c r="E823" i="14"/>
  <c r="Q823" i="14"/>
  <c r="R823" i="14"/>
  <c r="S823" i="14"/>
  <c r="T823" i="14"/>
  <c r="B824" i="14"/>
  <c r="A824" i="14" s="1"/>
  <c r="E824" i="14"/>
  <c r="Q824" i="14"/>
  <c r="R824" i="14"/>
  <c r="CO824" i="4" s="1"/>
  <c r="S824" i="14"/>
  <c r="T824" i="14"/>
  <c r="B825" i="14"/>
  <c r="A825" i="14" s="1"/>
  <c r="E825" i="14"/>
  <c r="Q825" i="14"/>
  <c r="R825" i="14"/>
  <c r="S825" i="14"/>
  <c r="T825" i="14"/>
  <c r="B826" i="14"/>
  <c r="A826" i="14" s="1"/>
  <c r="E826" i="14"/>
  <c r="Q826" i="14"/>
  <c r="R826" i="14"/>
  <c r="CO826" i="4" s="1"/>
  <c r="S826" i="14"/>
  <c r="T826" i="14"/>
  <c r="B827" i="14"/>
  <c r="A827" i="14" s="1"/>
  <c r="E827" i="14"/>
  <c r="Q827" i="14"/>
  <c r="R827" i="14"/>
  <c r="S827" i="14"/>
  <c r="T827" i="14"/>
  <c r="B828" i="14"/>
  <c r="A828" i="14" s="1"/>
  <c r="E828" i="14"/>
  <c r="Q828" i="14"/>
  <c r="R828" i="14"/>
  <c r="CO828" i="4" s="1"/>
  <c r="S828" i="14"/>
  <c r="T828" i="14"/>
  <c r="B829" i="14"/>
  <c r="A829" i="14" s="1"/>
  <c r="E829" i="14"/>
  <c r="Q829" i="14"/>
  <c r="R829" i="14"/>
  <c r="S829" i="14"/>
  <c r="T829" i="14"/>
  <c r="B830" i="14"/>
  <c r="A830" i="14" s="1"/>
  <c r="E830" i="14"/>
  <c r="Q830" i="14"/>
  <c r="R830" i="14"/>
  <c r="CO830" i="4" s="1"/>
  <c r="S830" i="14"/>
  <c r="T830" i="14"/>
  <c r="B831" i="14"/>
  <c r="E831" i="14"/>
  <c r="Q831" i="14"/>
  <c r="R831" i="14"/>
  <c r="S831" i="14"/>
  <c r="T831" i="14"/>
  <c r="B832" i="14"/>
  <c r="A832" i="14" s="1"/>
  <c r="E832" i="14"/>
  <c r="Q832" i="14"/>
  <c r="R832" i="14"/>
  <c r="CO832" i="4" s="1"/>
  <c r="S832" i="14"/>
  <c r="T832" i="14"/>
  <c r="B833" i="14"/>
  <c r="A833" i="14" s="1"/>
  <c r="E833" i="14"/>
  <c r="Q833" i="14"/>
  <c r="R833" i="14"/>
  <c r="S833" i="14"/>
  <c r="T833" i="14"/>
  <c r="B834" i="14"/>
  <c r="A834" i="14" s="1"/>
  <c r="E834" i="14"/>
  <c r="Q834" i="14"/>
  <c r="R834" i="14"/>
  <c r="CO834" i="4" s="1"/>
  <c r="S834" i="14"/>
  <c r="T834" i="14"/>
  <c r="B835" i="14"/>
  <c r="A835" i="14" s="1"/>
  <c r="E835" i="14"/>
  <c r="Q835" i="14"/>
  <c r="R835" i="14"/>
  <c r="S835" i="14"/>
  <c r="T835" i="14"/>
  <c r="B836" i="14"/>
  <c r="A836" i="14" s="1"/>
  <c r="E836" i="14"/>
  <c r="Q836" i="14"/>
  <c r="R836" i="14"/>
  <c r="CO836" i="4" s="1"/>
  <c r="S836" i="14"/>
  <c r="T836" i="14"/>
  <c r="B837" i="14"/>
  <c r="A837" i="14" s="1"/>
  <c r="E837" i="14"/>
  <c r="Q837" i="14"/>
  <c r="R837" i="14"/>
  <c r="S837" i="14"/>
  <c r="T837" i="14"/>
  <c r="B838" i="14"/>
  <c r="A838" i="14" s="1"/>
  <c r="E838" i="14"/>
  <c r="Q838" i="14"/>
  <c r="R838" i="14"/>
  <c r="CO838" i="4" s="1"/>
  <c r="S838" i="14"/>
  <c r="T838" i="14"/>
  <c r="B839" i="14"/>
  <c r="E839" i="14"/>
  <c r="Q839" i="14"/>
  <c r="R839" i="14"/>
  <c r="S839" i="14"/>
  <c r="T839" i="14"/>
  <c r="B840" i="14"/>
  <c r="A840" i="14" s="1"/>
  <c r="E840" i="14"/>
  <c r="Q840" i="14"/>
  <c r="R840" i="14"/>
  <c r="CO840" i="4" s="1"/>
  <c r="S840" i="14"/>
  <c r="T840" i="14"/>
  <c r="B841" i="14"/>
  <c r="A841" i="14" s="1"/>
  <c r="E841" i="14"/>
  <c r="Q841" i="14"/>
  <c r="R841" i="14"/>
  <c r="S841" i="14"/>
  <c r="T841" i="14"/>
  <c r="B842" i="14"/>
  <c r="A842" i="14" s="1"/>
  <c r="E842" i="14"/>
  <c r="Q842" i="14"/>
  <c r="R842" i="14"/>
  <c r="CO842" i="4" s="1"/>
  <c r="S842" i="14"/>
  <c r="T842" i="14"/>
  <c r="B843" i="14"/>
  <c r="A843" i="14" s="1"/>
  <c r="E843" i="14"/>
  <c r="Q843" i="14"/>
  <c r="R843" i="14"/>
  <c r="S843" i="14"/>
  <c r="T843" i="14"/>
  <c r="B844" i="14"/>
  <c r="A844" i="14" s="1"/>
  <c r="E844" i="14"/>
  <c r="Q844" i="14"/>
  <c r="R844" i="14"/>
  <c r="CO844" i="4" s="1"/>
  <c r="S844" i="14"/>
  <c r="T844" i="14"/>
  <c r="B845" i="14"/>
  <c r="A845" i="14" s="1"/>
  <c r="E845" i="14"/>
  <c r="Q845" i="14"/>
  <c r="R845" i="14"/>
  <c r="S845" i="14"/>
  <c r="T845" i="14"/>
  <c r="B846" i="14"/>
  <c r="A846" i="14" s="1"/>
  <c r="E846" i="14"/>
  <c r="Q846" i="14"/>
  <c r="R846" i="14"/>
  <c r="CO846" i="4" s="1"/>
  <c r="S846" i="14"/>
  <c r="T846" i="14"/>
  <c r="B847" i="14"/>
  <c r="E847" i="14"/>
  <c r="Q847" i="14"/>
  <c r="R847" i="14"/>
  <c r="S847" i="14"/>
  <c r="T847" i="14"/>
  <c r="B848" i="14"/>
  <c r="A848" i="14" s="1"/>
  <c r="E848" i="14"/>
  <c r="Q848" i="14"/>
  <c r="R848" i="14"/>
  <c r="CO848" i="4" s="1"/>
  <c r="S848" i="14"/>
  <c r="T848" i="14"/>
  <c r="B849" i="14"/>
  <c r="A849" i="14" s="1"/>
  <c r="E849" i="14"/>
  <c r="Q849" i="14"/>
  <c r="R849" i="14"/>
  <c r="S849" i="14"/>
  <c r="T849" i="14"/>
  <c r="B850" i="14"/>
  <c r="A850" i="14" s="1"/>
  <c r="E850" i="14"/>
  <c r="Q850" i="14"/>
  <c r="R850" i="14"/>
  <c r="CO850" i="4" s="1"/>
  <c r="S850" i="14"/>
  <c r="T850" i="14"/>
  <c r="B851" i="14"/>
  <c r="A851" i="14" s="1"/>
  <c r="E851" i="14"/>
  <c r="Q851" i="14"/>
  <c r="R851" i="14"/>
  <c r="S851" i="14"/>
  <c r="T851" i="14"/>
  <c r="B852" i="14"/>
  <c r="E852" i="14"/>
  <c r="Q852" i="14"/>
  <c r="R852" i="14"/>
  <c r="CO852" i="4" s="1"/>
  <c r="S852" i="14"/>
  <c r="T852" i="14"/>
  <c r="B853" i="14"/>
  <c r="A853" i="14" s="1"/>
  <c r="E853" i="14"/>
  <c r="Q853" i="14"/>
  <c r="R853" i="14"/>
  <c r="S853" i="14"/>
  <c r="T853" i="14"/>
  <c r="B854" i="14"/>
  <c r="E854" i="14"/>
  <c r="Q854" i="14"/>
  <c r="R854" i="14"/>
  <c r="CO854" i="4" s="1"/>
  <c r="S854" i="14"/>
  <c r="T854" i="14"/>
  <c r="B855" i="14"/>
  <c r="E855" i="14"/>
  <c r="Q855" i="14"/>
  <c r="R855" i="14"/>
  <c r="S855" i="14"/>
  <c r="T855" i="14"/>
  <c r="B856" i="14"/>
  <c r="E856" i="14"/>
  <c r="Q856" i="14"/>
  <c r="R856" i="14"/>
  <c r="CO856" i="4" s="1"/>
  <c r="S856" i="14"/>
  <c r="T856" i="14"/>
  <c r="B857" i="14"/>
  <c r="A857" i="14" s="1"/>
  <c r="E857" i="14"/>
  <c r="Q857" i="14"/>
  <c r="R857" i="14"/>
  <c r="S857" i="14"/>
  <c r="T857" i="14"/>
  <c r="B858" i="14"/>
  <c r="E858" i="14"/>
  <c r="Q858" i="14"/>
  <c r="R858" i="14"/>
  <c r="CO858" i="4" s="1"/>
  <c r="S858" i="14"/>
  <c r="T858" i="14"/>
  <c r="B859" i="14"/>
  <c r="A859" i="14" s="1"/>
  <c r="E859" i="14"/>
  <c r="Q859" i="14"/>
  <c r="R859" i="14"/>
  <c r="S859" i="14"/>
  <c r="T859" i="14"/>
  <c r="B860" i="14"/>
  <c r="E860" i="14"/>
  <c r="Q860" i="14"/>
  <c r="R860" i="14"/>
  <c r="CO860" i="4" s="1"/>
  <c r="S860" i="14"/>
  <c r="T860" i="14"/>
  <c r="B861" i="14"/>
  <c r="A861" i="14" s="1"/>
  <c r="E861" i="14"/>
  <c r="Q861" i="14"/>
  <c r="R861" i="14"/>
  <c r="S861" i="14"/>
  <c r="T861" i="14"/>
  <c r="B862" i="14"/>
  <c r="E862" i="14"/>
  <c r="Q862" i="14"/>
  <c r="R862" i="14"/>
  <c r="CO862" i="4" s="1"/>
  <c r="S862" i="14"/>
  <c r="T862" i="14"/>
  <c r="B863" i="14"/>
  <c r="E863" i="14"/>
  <c r="Q863" i="14"/>
  <c r="R863" i="14"/>
  <c r="S863" i="14"/>
  <c r="T863" i="14"/>
  <c r="B864" i="14"/>
  <c r="E864" i="14"/>
  <c r="Q864" i="14"/>
  <c r="R864" i="14"/>
  <c r="CO864" i="4" s="1"/>
  <c r="S864" i="14"/>
  <c r="T864" i="14"/>
  <c r="B865" i="14"/>
  <c r="A865" i="14" s="1"/>
  <c r="E865" i="14"/>
  <c r="Q865" i="14"/>
  <c r="R865" i="14"/>
  <c r="S865" i="14"/>
  <c r="T865" i="14"/>
  <c r="B866" i="14"/>
  <c r="E866" i="14"/>
  <c r="Q866" i="14"/>
  <c r="R866" i="14"/>
  <c r="CO866" i="4" s="1"/>
  <c r="S866" i="14"/>
  <c r="T866" i="14"/>
  <c r="B867" i="14"/>
  <c r="A867" i="14" s="1"/>
  <c r="E867" i="14"/>
  <c r="Q867" i="14"/>
  <c r="R867" i="14"/>
  <c r="S867" i="14"/>
  <c r="T867" i="14"/>
  <c r="B868" i="14"/>
  <c r="E868" i="14"/>
  <c r="Q868" i="14"/>
  <c r="R868" i="14"/>
  <c r="CO868" i="4" s="1"/>
  <c r="S868" i="14"/>
  <c r="T868" i="14"/>
  <c r="B869" i="14"/>
  <c r="A869" i="14" s="1"/>
  <c r="E869" i="14"/>
  <c r="Q869" i="14"/>
  <c r="R869" i="14"/>
  <c r="S869" i="14"/>
  <c r="T869" i="14"/>
  <c r="B870" i="14"/>
  <c r="E870" i="14"/>
  <c r="Q870" i="14"/>
  <c r="R870" i="14"/>
  <c r="CO870" i="4" s="1"/>
  <c r="S870" i="14"/>
  <c r="T870" i="14"/>
  <c r="B871" i="14"/>
  <c r="E871" i="14"/>
  <c r="Q871" i="14"/>
  <c r="R871" i="14"/>
  <c r="S871" i="14"/>
  <c r="T871" i="14"/>
  <c r="B872" i="14"/>
  <c r="E872" i="14"/>
  <c r="Q872" i="14"/>
  <c r="R872" i="14"/>
  <c r="CO872" i="4" s="1"/>
  <c r="S872" i="14"/>
  <c r="T872" i="14"/>
  <c r="B873" i="14"/>
  <c r="A873" i="14" s="1"/>
  <c r="E873" i="14"/>
  <c r="Q873" i="14"/>
  <c r="R873" i="14"/>
  <c r="S873" i="14"/>
  <c r="T873" i="14"/>
  <c r="B874" i="14"/>
  <c r="E874" i="14"/>
  <c r="Q874" i="14"/>
  <c r="R874" i="14"/>
  <c r="CO874" i="4" s="1"/>
  <c r="S874" i="14"/>
  <c r="T874" i="14"/>
  <c r="B875" i="14"/>
  <c r="A875" i="14" s="1"/>
  <c r="E875" i="14"/>
  <c r="Q875" i="14"/>
  <c r="R875" i="14"/>
  <c r="S875" i="14"/>
  <c r="T875" i="14"/>
  <c r="B876" i="14"/>
  <c r="E876" i="14"/>
  <c r="Q876" i="14"/>
  <c r="R876" i="14"/>
  <c r="CO876" i="4" s="1"/>
  <c r="S876" i="14"/>
  <c r="T876" i="14"/>
  <c r="B877" i="14"/>
  <c r="A877" i="14" s="1"/>
  <c r="E877" i="14"/>
  <c r="Q877" i="14"/>
  <c r="R877" i="14"/>
  <c r="S877" i="14"/>
  <c r="T877" i="14"/>
  <c r="B878" i="14"/>
  <c r="E878" i="14"/>
  <c r="Q878" i="14"/>
  <c r="R878" i="14"/>
  <c r="CO878" i="4" s="1"/>
  <c r="S878" i="14"/>
  <c r="T878" i="14"/>
  <c r="B879" i="14"/>
  <c r="E879" i="14"/>
  <c r="Q879" i="14"/>
  <c r="R879" i="14"/>
  <c r="S879" i="14"/>
  <c r="T879" i="14"/>
  <c r="B880" i="14"/>
  <c r="E880" i="14"/>
  <c r="Q880" i="14"/>
  <c r="R880" i="14"/>
  <c r="CO880" i="4" s="1"/>
  <c r="S880" i="14"/>
  <c r="T880" i="14"/>
  <c r="B881" i="14"/>
  <c r="A881" i="14" s="1"/>
  <c r="E881" i="14"/>
  <c r="Q881" i="14"/>
  <c r="R881" i="14"/>
  <c r="S881" i="14"/>
  <c r="T881" i="14"/>
  <c r="B882" i="14"/>
  <c r="E882" i="14"/>
  <c r="Q882" i="14"/>
  <c r="R882" i="14"/>
  <c r="CO882" i="4" s="1"/>
  <c r="S882" i="14"/>
  <c r="T882" i="14"/>
  <c r="B883" i="14"/>
  <c r="A883" i="14" s="1"/>
  <c r="E883" i="14"/>
  <c r="Q883" i="14"/>
  <c r="R883" i="14"/>
  <c r="S883" i="14"/>
  <c r="T883" i="14"/>
  <c r="B884" i="14"/>
  <c r="E884" i="14"/>
  <c r="Q884" i="14"/>
  <c r="R884" i="14"/>
  <c r="CO884" i="4" s="1"/>
  <c r="S884" i="14"/>
  <c r="T884" i="14"/>
  <c r="B885" i="14"/>
  <c r="A885" i="14" s="1"/>
  <c r="E885" i="14"/>
  <c r="Q885" i="14"/>
  <c r="R885" i="14"/>
  <c r="S885" i="14"/>
  <c r="T885" i="14"/>
  <c r="B886" i="14"/>
  <c r="E886" i="14"/>
  <c r="Q886" i="14"/>
  <c r="R886" i="14"/>
  <c r="CO886" i="4" s="1"/>
  <c r="S886" i="14"/>
  <c r="T886" i="14"/>
  <c r="B887" i="14"/>
  <c r="E887" i="14"/>
  <c r="Q887" i="14"/>
  <c r="R887" i="14"/>
  <c r="S887" i="14"/>
  <c r="T887" i="14"/>
  <c r="B888" i="14"/>
  <c r="E888" i="14"/>
  <c r="Q888" i="14"/>
  <c r="R888" i="14"/>
  <c r="CO888" i="4" s="1"/>
  <c r="S888" i="14"/>
  <c r="T888" i="14"/>
  <c r="B889" i="14"/>
  <c r="A889" i="14" s="1"/>
  <c r="E889" i="14"/>
  <c r="Q889" i="14"/>
  <c r="R889" i="14"/>
  <c r="S889" i="14"/>
  <c r="T889" i="14"/>
  <c r="B890" i="14"/>
  <c r="E890" i="14"/>
  <c r="Q890" i="14"/>
  <c r="R890" i="14"/>
  <c r="CO890" i="4" s="1"/>
  <c r="S890" i="14"/>
  <c r="T890" i="14"/>
  <c r="B891" i="14"/>
  <c r="A891" i="14" s="1"/>
  <c r="E891" i="14"/>
  <c r="Q891" i="14"/>
  <c r="R891" i="14"/>
  <c r="S891" i="14"/>
  <c r="T891" i="14"/>
  <c r="B892" i="14"/>
  <c r="E892" i="14"/>
  <c r="Q892" i="14"/>
  <c r="R892" i="14"/>
  <c r="CO892" i="4" s="1"/>
  <c r="S892" i="14"/>
  <c r="T892" i="14"/>
  <c r="B893" i="14"/>
  <c r="A893" i="14" s="1"/>
  <c r="E893" i="14"/>
  <c r="Q893" i="14"/>
  <c r="R893" i="14"/>
  <c r="S893" i="14"/>
  <c r="T893" i="14"/>
  <c r="B894" i="14"/>
  <c r="E894" i="14"/>
  <c r="Q894" i="14"/>
  <c r="R894" i="14"/>
  <c r="CO894" i="4" s="1"/>
  <c r="S894" i="14"/>
  <c r="T894" i="14"/>
  <c r="B895" i="14"/>
  <c r="E895" i="14"/>
  <c r="Q895" i="14"/>
  <c r="R895" i="14"/>
  <c r="S895" i="14"/>
  <c r="T895" i="14"/>
  <c r="B896" i="14"/>
  <c r="E896" i="14"/>
  <c r="Q896" i="14"/>
  <c r="R896" i="14"/>
  <c r="CO896" i="4" s="1"/>
  <c r="S896" i="14"/>
  <c r="T896" i="14"/>
  <c r="B897" i="14"/>
  <c r="A897" i="14" s="1"/>
  <c r="E897" i="14"/>
  <c r="Q897" i="14"/>
  <c r="R897" i="14"/>
  <c r="S897" i="14"/>
  <c r="T897" i="14"/>
  <c r="B898" i="14"/>
  <c r="E898" i="14"/>
  <c r="Q898" i="14"/>
  <c r="R898" i="14"/>
  <c r="CO898" i="4" s="1"/>
  <c r="S898" i="14"/>
  <c r="T898" i="14"/>
  <c r="B899" i="14"/>
  <c r="A899" i="14" s="1"/>
  <c r="E899" i="14"/>
  <c r="Q899" i="14"/>
  <c r="R899" i="14"/>
  <c r="S899" i="14"/>
  <c r="T899" i="14"/>
  <c r="B900" i="14"/>
  <c r="E900" i="14"/>
  <c r="Q900" i="14"/>
  <c r="R900" i="14"/>
  <c r="CO900" i="4" s="1"/>
  <c r="S900" i="14"/>
  <c r="T900" i="14"/>
  <c r="B901" i="14"/>
  <c r="A901" i="14" s="1"/>
  <c r="E901" i="14"/>
  <c r="Q901" i="14"/>
  <c r="R901" i="14"/>
  <c r="S901" i="14"/>
  <c r="T901" i="14"/>
  <c r="B902" i="14"/>
  <c r="E902" i="14"/>
  <c r="Q902" i="14"/>
  <c r="R902" i="14"/>
  <c r="CO902" i="4" s="1"/>
  <c r="S902" i="14"/>
  <c r="T902" i="14"/>
  <c r="B903" i="14"/>
  <c r="E903" i="14"/>
  <c r="Q903" i="14"/>
  <c r="R903" i="14"/>
  <c r="S903" i="14"/>
  <c r="T903" i="14"/>
  <c r="B904" i="14"/>
  <c r="E904" i="14"/>
  <c r="Q904" i="14"/>
  <c r="R904" i="14"/>
  <c r="CO904" i="4" s="1"/>
  <c r="S904" i="14"/>
  <c r="T904" i="14"/>
  <c r="B905" i="14"/>
  <c r="A905" i="14" s="1"/>
  <c r="E905" i="14"/>
  <c r="Q905" i="14"/>
  <c r="R905" i="14"/>
  <c r="S905" i="14"/>
  <c r="T905" i="14"/>
  <c r="B906" i="14"/>
  <c r="E906" i="14"/>
  <c r="Q906" i="14"/>
  <c r="R906" i="14"/>
  <c r="CO906" i="4" s="1"/>
  <c r="S906" i="14"/>
  <c r="T906" i="14"/>
  <c r="B907" i="14"/>
  <c r="A907" i="14" s="1"/>
  <c r="E907" i="14"/>
  <c r="Q907" i="14"/>
  <c r="R907" i="14"/>
  <c r="S907" i="14"/>
  <c r="T907" i="14"/>
  <c r="B908" i="14"/>
  <c r="E908" i="14"/>
  <c r="Q908" i="14"/>
  <c r="R908" i="14"/>
  <c r="CO908" i="4" s="1"/>
  <c r="S908" i="14"/>
  <c r="T908" i="14"/>
  <c r="B909" i="14"/>
  <c r="A909" i="14" s="1"/>
  <c r="E909" i="14"/>
  <c r="Q909" i="14"/>
  <c r="R909" i="14"/>
  <c r="S909" i="14"/>
  <c r="T909" i="14"/>
  <c r="B910" i="14"/>
  <c r="E910" i="14"/>
  <c r="Q910" i="14"/>
  <c r="R910" i="14"/>
  <c r="CO910" i="4" s="1"/>
  <c r="S910" i="14"/>
  <c r="T910" i="14"/>
  <c r="B911" i="14"/>
  <c r="E911" i="14"/>
  <c r="Q911" i="14"/>
  <c r="R911" i="14"/>
  <c r="S911" i="14"/>
  <c r="T911" i="14"/>
  <c r="B912" i="14"/>
  <c r="E912" i="14"/>
  <c r="Q912" i="14"/>
  <c r="R912" i="14"/>
  <c r="CO912" i="4" s="1"/>
  <c r="S912" i="14"/>
  <c r="T912" i="14"/>
  <c r="B913" i="14"/>
  <c r="A913" i="14" s="1"/>
  <c r="E913" i="14"/>
  <c r="Q913" i="14"/>
  <c r="R913" i="14"/>
  <c r="S913" i="14"/>
  <c r="T913" i="14"/>
  <c r="B914" i="14"/>
  <c r="E914" i="14"/>
  <c r="Q914" i="14"/>
  <c r="R914" i="14"/>
  <c r="CO914" i="4" s="1"/>
  <c r="S914" i="14"/>
  <c r="T914" i="14"/>
  <c r="B915" i="14"/>
  <c r="A915" i="14" s="1"/>
  <c r="E915" i="14"/>
  <c r="Q915" i="14"/>
  <c r="R915" i="14"/>
  <c r="S915" i="14"/>
  <c r="T915" i="14"/>
  <c r="B916" i="14"/>
  <c r="E916" i="14"/>
  <c r="Q916" i="14"/>
  <c r="R916" i="14"/>
  <c r="CO916" i="4" s="1"/>
  <c r="S916" i="14"/>
  <c r="T916" i="14"/>
  <c r="B917" i="14"/>
  <c r="A917" i="14" s="1"/>
  <c r="E917" i="14"/>
  <c r="Q917" i="14"/>
  <c r="R917" i="14"/>
  <c r="S917" i="14"/>
  <c r="T917" i="14"/>
  <c r="B918" i="14"/>
  <c r="E918" i="14"/>
  <c r="Q918" i="14"/>
  <c r="R918" i="14"/>
  <c r="CO918" i="4" s="1"/>
  <c r="S918" i="14"/>
  <c r="T918" i="14"/>
  <c r="B919" i="14"/>
  <c r="E919" i="14"/>
  <c r="Q919" i="14"/>
  <c r="R919" i="14"/>
  <c r="S919" i="14"/>
  <c r="T919" i="14"/>
  <c r="B920" i="14"/>
  <c r="E920" i="14"/>
  <c r="Q920" i="14"/>
  <c r="R920" i="14"/>
  <c r="CO920" i="4" s="1"/>
  <c r="S920" i="14"/>
  <c r="T920" i="14"/>
  <c r="B921" i="14"/>
  <c r="A921" i="14" s="1"/>
  <c r="E921" i="14"/>
  <c r="Q921" i="14"/>
  <c r="R921" i="14"/>
  <c r="S921" i="14"/>
  <c r="T921" i="14"/>
  <c r="B922" i="14"/>
  <c r="E922" i="14"/>
  <c r="Q922" i="14"/>
  <c r="R922" i="14"/>
  <c r="CO922" i="4" s="1"/>
  <c r="S922" i="14"/>
  <c r="T922" i="14"/>
  <c r="B923" i="14"/>
  <c r="A923" i="14" s="1"/>
  <c r="E923" i="14"/>
  <c r="Q923" i="14"/>
  <c r="R923" i="14"/>
  <c r="S923" i="14"/>
  <c r="T923" i="14"/>
  <c r="B924" i="14"/>
  <c r="E924" i="14"/>
  <c r="Q924" i="14"/>
  <c r="R924" i="14"/>
  <c r="CO924" i="4" s="1"/>
  <c r="S924" i="14"/>
  <c r="T924" i="14"/>
  <c r="B925" i="14"/>
  <c r="A925" i="14" s="1"/>
  <c r="E925" i="14"/>
  <c r="Q925" i="14"/>
  <c r="R925" i="14"/>
  <c r="S925" i="14"/>
  <c r="T925" i="14"/>
  <c r="B926" i="14"/>
  <c r="E926" i="14"/>
  <c r="Q926" i="14"/>
  <c r="R926" i="14"/>
  <c r="CO926" i="4" s="1"/>
  <c r="S926" i="14"/>
  <c r="T926" i="14"/>
  <c r="B927" i="14"/>
  <c r="E927" i="14"/>
  <c r="Q927" i="14"/>
  <c r="R927" i="14"/>
  <c r="S927" i="14"/>
  <c r="T927" i="14"/>
  <c r="B928" i="14"/>
  <c r="E928" i="14"/>
  <c r="Q928" i="14"/>
  <c r="R928" i="14"/>
  <c r="CO928" i="4" s="1"/>
  <c r="S928" i="14"/>
  <c r="T928" i="14"/>
  <c r="B929" i="14"/>
  <c r="A929" i="14" s="1"/>
  <c r="E929" i="14"/>
  <c r="Q929" i="14"/>
  <c r="R929" i="14"/>
  <c r="S929" i="14"/>
  <c r="T929" i="14"/>
  <c r="B930" i="14"/>
  <c r="E930" i="14"/>
  <c r="Q930" i="14"/>
  <c r="R930" i="14"/>
  <c r="CO930" i="4" s="1"/>
  <c r="S930" i="14"/>
  <c r="T930" i="14"/>
  <c r="B931" i="14"/>
  <c r="A931" i="14" s="1"/>
  <c r="E931" i="14"/>
  <c r="Q931" i="14"/>
  <c r="R931" i="14"/>
  <c r="S931" i="14"/>
  <c r="T931" i="14"/>
  <c r="B932" i="14"/>
  <c r="E932" i="14"/>
  <c r="Q932" i="14"/>
  <c r="R932" i="14"/>
  <c r="CO932" i="4" s="1"/>
  <c r="S932" i="14"/>
  <c r="T932" i="14"/>
  <c r="B933" i="14"/>
  <c r="A933" i="14" s="1"/>
  <c r="E933" i="14"/>
  <c r="Q933" i="14"/>
  <c r="R933" i="14"/>
  <c r="S933" i="14"/>
  <c r="T933" i="14"/>
  <c r="B934" i="14"/>
  <c r="E934" i="14"/>
  <c r="Q934" i="14"/>
  <c r="R934" i="14"/>
  <c r="CO934" i="4" s="1"/>
  <c r="S934" i="14"/>
  <c r="T934" i="14"/>
  <c r="B935" i="14"/>
  <c r="E935" i="14"/>
  <c r="Q935" i="14"/>
  <c r="R935" i="14"/>
  <c r="S935" i="14"/>
  <c r="T935" i="14"/>
  <c r="B936" i="14"/>
  <c r="E936" i="14"/>
  <c r="Q936" i="14"/>
  <c r="R936" i="14"/>
  <c r="CO936" i="4" s="1"/>
  <c r="S936" i="14"/>
  <c r="T936" i="14"/>
  <c r="B937" i="14"/>
  <c r="A937" i="14" s="1"/>
  <c r="E937" i="14"/>
  <c r="Q937" i="14"/>
  <c r="R937" i="14"/>
  <c r="S937" i="14"/>
  <c r="T937" i="14"/>
  <c r="B938" i="14"/>
  <c r="E938" i="14"/>
  <c r="Q938" i="14"/>
  <c r="R938" i="14"/>
  <c r="CO938" i="4" s="1"/>
  <c r="S938" i="14"/>
  <c r="T938" i="14"/>
  <c r="B939" i="14"/>
  <c r="A939" i="14" s="1"/>
  <c r="E939" i="14"/>
  <c r="Q939" i="14"/>
  <c r="R939" i="14"/>
  <c r="S939" i="14"/>
  <c r="T939" i="14"/>
  <c r="B940" i="14"/>
  <c r="E940" i="14"/>
  <c r="Q940" i="14"/>
  <c r="R940" i="14"/>
  <c r="CO940" i="4" s="1"/>
  <c r="S940" i="14"/>
  <c r="T940" i="14"/>
  <c r="B941" i="14"/>
  <c r="A941" i="14" s="1"/>
  <c r="E941" i="14"/>
  <c r="Q941" i="14"/>
  <c r="R941" i="14"/>
  <c r="S941" i="14"/>
  <c r="T941" i="14"/>
  <c r="B942" i="14"/>
  <c r="E942" i="14"/>
  <c r="Q942" i="14"/>
  <c r="R942" i="14"/>
  <c r="CO942" i="4" s="1"/>
  <c r="S942" i="14"/>
  <c r="T942" i="14"/>
  <c r="B943" i="14"/>
  <c r="E943" i="14"/>
  <c r="Q943" i="14"/>
  <c r="R943" i="14"/>
  <c r="S943" i="14"/>
  <c r="T943" i="14"/>
  <c r="B944" i="14"/>
  <c r="E944" i="14"/>
  <c r="Q944" i="14"/>
  <c r="R944" i="14"/>
  <c r="CO944" i="4" s="1"/>
  <c r="S944" i="14"/>
  <c r="T944" i="14"/>
  <c r="B945" i="14"/>
  <c r="A945" i="14" s="1"/>
  <c r="E945" i="14"/>
  <c r="Q945" i="14"/>
  <c r="R945" i="14"/>
  <c r="S945" i="14"/>
  <c r="T945" i="14"/>
  <c r="B946" i="14"/>
  <c r="E946" i="14"/>
  <c r="Q946" i="14"/>
  <c r="R946" i="14"/>
  <c r="CO946" i="4" s="1"/>
  <c r="S946" i="14"/>
  <c r="T946" i="14"/>
  <c r="B947" i="14"/>
  <c r="A947" i="14" s="1"/>
  <c r="E947" i="14"/>
  <c r="Q947" i="14"/>
  <c r="R947" i="14"/>
  <c r="S947" i="14"/>
  <c r="T947" i="14"/>
  <c r="B948" i="14"/>
  <c r="E948" i="14"/>
  <c r="Q948" i="14"/>
  <c r="R948" i="14"/>
  <c r="CO948" i="4" s="1"/>
  <c r="S948" i="14"/>
  <c r="T948" i="14"/>
  <c r="B949" i="14"/>
  <c r="A949" i="14" s="1"/>
  <c r="E949" i="14"/>
  <c r="Q949" i="14"/>
  <c r="R949" i="14"/>
  <c r="S949" i="14"/>
  <c r="T949" i="14"/>
  <c r="B950" i="14"/>
  <c r="E950" i="14"/>
  <c r="Q950" i="14"/>
  <c r="R950" i="14"/>
  <c r="CO950" i="4" s="1"/>
  <c r="S950" i="14"/>
  <c r="T950" i="14"/>
  <c r="B951" i="14"/>
  <c r="E951" i="14"/>
  <c r="Q951" i="14"/>
  <c r="R951" i="14"/>
  <c r="S951" i="14"/>
  <c r="T951" i="14"/>
  <c r="B952" i="14"/>
  <c r="E952" i="14"/>
  <c r="Q952" i="14"/>
  <c r="R952" i="14"/>
  <c r="CO952" i="4" s="1"/>
  <c r="S952" i="14"/>
  <c r="T952" i="14"/>
  <c r="B953" i="14"/>
  <c r="A953" i="14" s="1"/>
  <c r="E953" i="14"/>
  <c r="Q953" i="14"/>
  <c r="R953" i="14"/>
  <c r="S953" i="14"/>
  <c r="T953" i="14"/>
  <c r="B954" i="14"/>
  <c r="E954" i="14"/>
  <c r="Q954" i="14"/>
  <c r="R954" i="14"/>
  <c r="CO954" i="4" s="1"/>
  <c r="S954" i="14"/>
  <c r="T954" i="14"/>
  <c r="B955" i="14"/>
  <c r="A955" i="14" s="1"/>
  <c r="E955" i="14"/>
  <c r="Q955" i="14"/>
  <c r="R955" i="14"/>
  <c r="S955" i="14"/>
  <c r="T955" i="14"/>
  <c r="B956" i="14"/>
  <c r="E956" i="14"/>
  <c r="Q956" i="14"/>
  <c r="R956" i="14"/>
  <c r="CO956" i="4" s="1"/>
  <c r="S956" i="14"/>
  <c r="T956" i="14"/>
  <c r="B957" i="14"/>
  <c r="A957" i="14" s="1"/>
  <c r="E957" i="14"/>
  <c r="Q957" i="14"/>
  <c r="R957" i="14"/>
  <c r="S957" i="14"/>
  <c r="T957" i="14"/>
  <c r="B958" i="14"/>
  <c r="E958" i="14"/>
  <c r="Q958" i="14"/>
  <c r="R958" i="14"/>
  <c r="CO958" i="4" s="1"/>
  <c r="S958" i="14"/>
  <c r="T958" i="14"/>
  <c r="B959" i="14"/>
  <c r="E959" i="14"/>
  <c r="Q959" i="14"/>
  <c r="R959" i="14"/>
  <c r="S959" i="14"/>
  <c r="T959" i="14"/>
  <c r="B960" i="14"/>
  <c r="E960" i="14"/>
  <c r="Q960" i="14"/>
  <c r="R960" i="14"/>
  <c r="CO960" i="4" s="1"/>
  <c r="S960" i="14"/>
  <c r="T960" i="14"/>
  <c r="B961" i="14"/>
  <c r="A961" i="14" s="1"/>
  <c r="E961" i="14"/>
  <c r="Q961" i="14"/>
  <c r="R961" i="14"/>
  <c r="S961" i="14"/>
  <c r="T961" i="14"/>
  <c r="B962" i="14"/>
  <c r="E962" i="14"/>
  <c r="Q962" i="14"/>
  <c r="R962" i="14"/>
  <c r="CO962" i="4" s="1"/>
  <c r="S962" i="14"/>
  <c r="T962" i="14"/>
  <c r="B963" i="14"/>
  <c r="A963" i="14" s="1"/>
  <c r="E963" i="14"/>
  <c r="Q963" i="14"/>
  <c r="R963" i="14"/>
  <c r="S963" i="14"/>
  <c r="T963" i="14"/>
  <c r="B964" i="14"/>
  <c r="E964" i="14"/>
  <c r="Q964" i="14"/>
  <c r="R964" i="14"/>
  <c r="CO964" i="4" s="1"/>
  <c r="S964" i="14"/>
  <c r="T964" i="14"/>
  <c r="B965" i="14"/>
  <c r="A965" i="14" s="1"/>
  <c r="E965" i="14"/>
  <c r="Q965" i="14"/>
  <c r="R965" i="14"/>
  <c r="S965" i="14"/>
  <c r="T965" i="14"/>
  <c r="B966" i="14"/>
  <c r="E966" i="14"/>
  <c r="Q966" i="14"/>
  <c r="R966" i="14"/>
  <c r="CO966" i="4" s="1"/>
  <c r="S966" i="14"/>
  <c r="T966" i="14"/>
  <c r="B967" i="14"/>
  <c r="E967" i="14"/>
  <c r="Q967" i="14"/>
  <c r="R967" i="14"/>
  <c r="S967" i="14"/>
  <c r="T967" i="14"/>
  <c r="B968" i="14"/>
  <c r="E968" i="14"/>
  <c r="Q968" i="14"/>
  <c r="R968" i="14"/>
  <c r="CO968" i="4" s="1"/>
  <c r="S968" i="14"/>
  <c r="T968" i="14"/>
  <c r="B969" i="14"/>
  <c r="A969" i="14" s="1"/>
  <c r="E969" i="14"/>
  <c r="Q969" i="14"/>
  <c r="R969" i="14"/>
  <c r="S969" i="14"/>
  <c r="T969" i="14"/>
  <c r="B970" i="14"/>
  <c r="E970" i="14"/>
  <c r="Q970" i="14"/>
  <c r="R970" i="14"/>
  <c r="CO970" i="4" s="1"/>
  <c r="S970" i="14"/>
  <c r="T970" i="14"/>
  <c r="B971" i="14"/>
  <c r="A971" i="14" s="1"/>
  <c r="E971" i="14"/>
  <c r="Q971" i="14"/>
  <c r="R971" i="14"/>
  <c r="S971" i="14"/>
  <c r="T971" i="14"/>
  <c r="B972" i="14"/>
  <c r="E972" i="14"/>
  <c r="Q972" i="14"/>
  <c r="R972" i="14"/>
  <c r="CO972" i="4" s="1"/>
  <c r="S972" i="14"/>
  <c r="T972" i="14"/>
  <c r="B973" i="14"/>
  <c r="A973" i="14" s="1"/>
  <c r="E973" i="14"/>
  <c r="Q973" i="14"/>
  <c r="R973" i="14"/>
  <c r="S973" i="14"/>
  <c r="T973" i="14"/>
  <c r="B974" i="14"/>
  <c r="E974" i="14"/>
  <c r="Q974" i="14"/>
  <c r="R974" i="14"/>
  <c r="CO974" i="4" s="1"/>
  <c r="S974" i="14"/>
  <c r="T974" i="14"/>
  <c r="B975" i="14"/>
  <c r="E975" i="14"/>
  <c r="Q975" i="14"/>
  <c r="R975" i="14"/>
  <c r="S975" i="14"/>
  <c r="T975" i="14"/>
  <c r="B976" i="14"/>
  <c r="E976" i="14"/>
  <c r="Q976" i="14"/>
  <c r="R976" i="14"/>
  <c r="CO976" i="4" s="1"/>
  <c r="S976" i="14"/>
  <c r="T976" i="14"/>
  <c r="B977" i="14"/>
  <c r="A977" i="14" s="1"/>
  <c r="E977" i="14"/>
  <c r="Q977" i="14"/>
  <c r="R977" i="14"/>
  <c r="S977" i="14"/>
  <c r="T977" i="14"/>
  <c r="B978" i="14"/>
  <c r="E978" i="14"/>
  <c r="Q978" i="14"/>
  <c r="R978" i="14"/>
  <c r="CO978" i="4" s="1"/>
  <c r="S978" i="14"/>
  <c r="T978" i="14"/>
  <c r="B979" i="14"/>
  <c r="A979" i="14" s="1"/>
  <c r="E979" i="14"/>
  <c r="Q979" i="14"/>
  <c r="R979" i="14"/>
  <c r="S979" i="14"/>
  <c r="T979" i="14"/>
  <c r="B980" i="14"/>
  <c r="E980" i="14"/>
  <c r="Q980" i="14"/>
  <c r="R980" i="14"/>
  <c r="CO980" i="4" s="1"/>
  <c r="S980" i="14"/>
  <c r="T980" i="14"/>
  <c r="B981" i="14"/>
  <c r="A981" i="14" s="1"/>
  <c r="E981" i="14"/>
  <c r="Q981" i="14"/>
  <c r="R981" i="14"/>
  <c r="S981" i="14"/>
  <c r="T981" i="14"/>
  <c r="B982" i="14"/>
  <c r="E982" i="14"/>
  <c r="Q982" i="14"/>
  <c r="R982" i="14"/>
  <c r="CO982" i="4" s="1"/>
  <c r="S982" i="14"/>
  <c r="T982" i="14"/>
  <c r="B983" i="14"/>
  <c r="A983" i="14" s="1"/>
  <c r="E983" i="14"/>
  <c r="Q983" i="14"/>
  <c r="R983" i="14"/>
  <c r="S983" i="14"/>
  <c r="T983" i="14"/>
  <c r="B984" i="14"/>
  <c r="E984" i="14"/>
  <c r="Q984" i="14"/>
  <c r="R984" i="14"/>
  <c r="CO984" i="4" s="1"/>
  <c r="S984" i="14"/>
  <c r="T984" i="14"/>
  <c r="B985" i="14"/>
  <c r="A985" i="14" s="1"/>
  <c r="E985" i="14"/>
  <c r="Q985" i="14"/>
  <c r="R985" i="14"/>
  <c r="S985" i="14"/>
  <c r="T985" i="14"/>
  <c r="B986" i="14"/>
  <c r="E986" i="14"/>
  <c r="Q986" i="14"/>
  <c r="R986" i="14"/>
  <c r="CO986" i="4" s="1"/>
  <c r="S986" i="14"/>
  <c r="T986" i="14"/>
  <c r="B987" i="14"/>
  <c r="A987" i="14" s="1"/>
  <c r="E987" i="14"/>
  <c r="Q987" i="14"/>
  <c r="R987" i="14"/>
  <c r="S987" i="14"/>
  <c r="T987" i="14"/>
  <c r="B988" i="14"/>
  <c r="E988" i="14"/>
  <c r="Q988" i="14"/>
  <c r="R988" i="14"/>
  <c r="CO988" i="4" s="1"/>
  <c r="S988" i="14"/>
  <c r="T988" i="14"/>
  <c r="B989" i="14"/>
  <c r="A989" i="14" s="1"/>
  <c r="E989" i="14"/>
  <c r="Q989" i="14"/>
  <c r="R989" i="14"/>
  <c r="S989" i="14"/>
  <c r="T989" i="14"/>
  <c r="B990" i="14"/>
  <c r="E990" i="14"/>
  <c r="Q990" i="14"/>
  <c r="R990" i="14"/>
  <c r="CO990" i="4" s="1"/>
  <c r="S990" i="14"/>
  <c r="T990" i="14"/>
  <c r="B991" i="14"/>
  <c r="A991" i="14" s="1"/>
  <c r="E991" i="14"/>
  <c r="Q991" i="14"/>
  <c r="R991" i="14"/>
  <c r="S991" i="14"/>
  <c r="T991" i="14"/>
  <c r="B992" i="14"/>
  <c r="E992" i="14"/>
  <c r="Q992" i="14"/>
  <c r="R992" i="14"/>
  <c r="CO992" i="4" s="1"/>
  <c r="S992" i="14"/>
  <c r="T992" i="14"/>
  <c r="B993" i="14"/>
  <c r="A993" i="14" s="1"/>
  <c r="E993" i="14"/>
  <c r="Q993" i="14"/>
  <c r="R993" i="14"/>
  <c r="S993" i="14"/>
  <c r="T993" i="14"/>
  <c r="B994" i="14"/>
  <c r="E994" i="14"/>
  <c r="Q994" i="14"/>
  <c r="R994" i="14"/>
  <c r="CO994" i="4" s="1"/>
  <c r="S994" i="14"/>
  <c r="T994" i="14"/>
  <c r="B995" i="14"/>
  <c r="A995" i="14" s="1"/>
  <c r="E995" i="14"/>
  <c r="Q995" i="14"/>
  <c r="R995" i="14"/>
  <c r="S995" i="14"/>
  <c r="T995" i="14"/>
  <c r="B996" i="14"/>
  <c r="E996" i="14"/>
  <c r="Q996" i="14"/>
  <c r="R996" i="14"/>
  <c r="CO996" i="4" s="1"/>
  <c r="S996" i="14"/>
  <c r="T996" i="14"/>
  <c r="B997" i="14"/>
  <c r="A997" i="14" s="1"/>
  <c r="E997" i="14"/>
  <c r="Q997" i="14"/>
  <c r="R997" i="14"/>
  <c r="S997" i="14"/>
  <c r="T997" i="14"/>
  <c r="B998" i="14"/>
  <c r="E998" i="14"/>
  <c r="Q998" i="14"/>
  <c r="R998" i="14"/>
  <c r="CO998" i="4" s="1"/>
  <c r="S998" i="14"/>
  <c r="T998" i="14"/>
  <c r="B999" i="14"/>
  <c r="A999" i="14" s="1"/>
  <c r="E999" i="14"/>
  <c r="Q999" i="14"/>
  <c r="R999" i="14"/>
  <c r="S999" i="14"/>
  <c r="T999" i="14"/>
  <c r="B1000" i="14"/>
  <c r="E1000" i="14"/>
  <c r="Q1000" i="14"/>
  <c r="R1000" i="14"/>
  <c r="CO1000" i="4" s="1"/>
  <c r="S1000" i="14"/>
  <c r="T1000" i="14"/>
  <c r="B1001" i="14"/>
  <c r="A1001" i="14" s="1"/>
  <c r="E1001" i="14"/>
  <c r="Q1001" i="14"/>
  <c r="R1001" i="14"/>
  <c r="S1001" i="14"/>
  <c r="T1001" i="14"/>
  <c r="T7" i="14"/>
  <c r="S7" i="14"/>
  <c r="R7" i="14"/>
  <c r="Q7" i="14"/>
  <c r="E7" i="14"/>
  <c r="F7" i="14" s="1"/>
  <c r="B7" i="14"/>
  <c r="N1145" i="14" l="1"/>
  <c r="N1251" i="14"/>
  <c r="N1227" i="14"/>
  <c r="N1059" i="14"/>
  <c r="I1741" i="14"/>
  <c r="J1741" i="14" s="1"/>
  <c r="L1284" i="14"/>
  <c r="I1306" i="14"/>
  <c r="N1243" i="14"/>
  <c r="CO1001" i="4"/>
  <c r="CO999" i="4"/>
  <c r="CO997" i="4"/>
  <c r="CO995" i="4"/>
  <c r="CO993" i="4"/>
  <c r="CO991" i="4"/>
  <c r="CO989" i="4"/>
  <c r="CO987" i="4"/>
  <c r="CO985" i="4"/>
  <c r="CO983" i="4"/>
  <c r="CO981" i="4"/>
  <c r="CO979" i="4"/>
  <c r="CO977" i="4"/>
  <c r="CO975" i="4"/>
  <c r="CO973" i="4"/>
  <c r="CO971" i="4"/>
  <c r="CO969" i="4"/>
  <c r="CO967" i="4"/>
  <c r="CO965" i="4"/>
  <c r="CO963" i="4"/>
  <c r="CO961" i="4"/>
  <c r="CO959" i="4"/>
  <c r="CO957" i="4"/>
  <c r="CO955" i="4"/>
  <c r="CO953" i="4"/>
  <c r="CO951" i="4"/>
  <c r="CO949" i="4"/>
  <c r="CO947" i="4"/>
  <c r="CO945" i="4"/>
  <c r="CO943" i="4"/>
  <c r="CO941" i="4"/>
  <c r="CO939" i="4"/>
  <c r="CO937" i="4"/>
  <c r="CO935" i="4"/>
  <c r="CO933" i="4"/>
  <c r="CO931" i="4"/>
  <c r="CO929" i="4"/>
  <c r="CO927" i="4"/>
  <c r="CO925" i="4"/>
  <c r="CO923" i="4"/>
  <c r="CO921" i="4"/>
  <c r="CO919" i="4"/>
  <c r="CO917" i="4"/>
  <c r="CO915" i="4"/>
  <c r="CO913" i="4"/>
  <c r="CO911" i="4"/>
  <c r="CO909" i="4"/>
  <c r="CO907" i="4"/>
  <c r="CO905" i="4"/>
  <c r="CO903" i="4"/>
  <c r="CO901" i="4"/>
  <c r="CO899" i="4"/>
  <c r="CO897" i="4"/>
  <c r="CO895" i="4"/>
  <c r="CO893" i="4"/>
  <c r="CO891" i="4"/>
  <c r="CO889" i="4"/>
  <c r="CO887" i="4"/>
  <c r="CO885" i="4"/>
  <c r="CO883" i="4"/>
  <c r="CO881" i="4"/>
  <c r="CO879" i="4"/>
  <c r="CO877" i="4"/>
  <c r="CO875" i="4"/>
  <c r="CO873" i="4"/>
  <c r="CO871" i="4"/>
  <c r="CO869" i="4"/>
  <c r="CO867" i="4"/>
  <c r="CO865" i="4"/>
  <c r="CO863" i="4"/>
  <c r="CO861" i="4"/>
  <c r="CO859" i="4"/>
  <c r="CO857" i="4"/>
  <c r="CO855" i="4"/>
  <c r="CO853" i="4"/>
  <c r="CO851" i="4"/>
  <c r="CO849" i="4"/>
  <c r="CO847" i="4"/>
  <c r="CO845" i="4"/>
  <c r="CO843" i="4"/>
  <c r="CO841" i="4"/>
  <c r="CO839" i="4"/>
  <c r="CO837" i="4"/>
  <c r="CO835" i="4"/>
  <c r="CO833" i="4"/>
  <c r="CO831" i="4"/>
  <c r="CO829" i="4"/>
  <c r="CO827" i="4"/>
  <c r="CO825" i="4"/>
  <c r="CO823" i="4"/>
  <c r="CO821" i="4"/>
  <c r="CO819" i="4"/>
  <c r="CO817" i="4"/>
  <c r="CO815" i="4"/>
  <c r="CO813" i="4"/>
  <c r="CO811" i="4"/>
  <c r="CO809" i="4"/>
  <c r="CO807" i="4"/>
  <c r="CO805" i="4"/>
  <c r="CO803" i="4"/>
  <c r="CO801" i="4"/>
  <c r="CO799" i="4"/>
  <c r="CO797" i="4"/>
  <c r="CO795" i="4"/>
  <c r="CO793" i="4"/>
  <c r="CO791" i="4"/>
  <c r="CO789" i="4"/>
  <c r="CO787" i="4"/>
  <c r="CO785" i="4"/>
  <c r="CO783" i="4"/>
  <c r="CO781" i="4"/>
  <c r="CO779" i="4"/>
  <c r="CO777" i="4"/>
  <c r="CO775" i="4"/>
  <c r="CO773" i="4"/>
  <c r="CO771" i="4"/>
  <c r="CO769" i="4"/>
  <c r="CO767" i="4"/>
  <c r="CO765" i="4"/>
  <c r="CO763" i="4"/>
  <c r="CO761" i="4"/>
  <c r="CO759" i="4"/>
  <c r="CO757" i="4"/>
  <c r="CO755" i="4"/>
  <c r="CO753" i="4"/>
  <c r="CO751" i="4"/>
  <c r="CO749" i="4"/>
  <c r="CO747" i="4"/>
  <c r="CO745" i="4"/>
  <c r="CO743" i="4"/>
  <c r="CO741" i="4"/>
  <c r="CO739" i="4"/>
  <c r="CO737" i="4"/>
  <c r="CO735" i="4"/>
  <c r="CO733" i="4"/>
  <c r="CO731" i="4"/>
  <c r="CO729" i="4"/>
  <c r="CO727" i="4"/>
  <c r="CO725" i="4"/>
  <c r="CO723" i="4"/>
  <c r="CO721" i="4"/>
  <c r="CO719" i="4"/>
  <c r="CO717" i="4"/>
  <c r="CO715" i="4"/>
  <c r="CO713" i="4"/>
  <c r="CO711" i="4"/>
  <c r="CO709" i="4"/>
  <c r="CO707" i="4"/>
  <c r="CO705" i="4"/>
  <c r="CO703" i="4"/>
  <c r="CO701" i="4"/>
  <c r="CO699" i="4"/>
  <c r="CO697" i="4"/>
  <c r="CO695" i="4"/>
  <c r="CO693" i="4"/>
  <c r="CO691" i="4"/>
  <c r="CO689" i="4"/>
  <c r="CO687" i="4"/>
  <c r="CO685" i="4"/>
  <c r="CO683" i="4"/>
  <c r="CO681" i="4"/>
  <c r="CO679" i="4"/>
  <c r="CO677" i="4"/>
  <c r="CO675" i="4"/>
  <c r="CO673" i="4"/>
  <c r="CO671" i="4"/>
  <c r="CO669" i="4"/>
  <c r="CO667" i="4"/>
  <c r="CO665" i="4"/>
  <c r="CO663" i="4"/>
  <c r="CO661" i="4"/>
  <c r="CO659" i="4"/>
  <c r="CO657" i="4"/>
  <c r="CO655" i="4"/>
  <c r="CO653" i="4"/>
  <c r="CO651" i="4"/>
  <c r="CO649" i="4"/>
  <c r="CO647" i="4"/>
  <c r="CO645" i="4"/>
  <c r="CO643" i="4"/>
  <c r="CO641" i="4"/>
  <c r="CO639" i="4"/>
  <c r="CO637" i="4"/>
  <c r="CO635" i="4"/>
  <c r="CO633" i="4"/>
  <c r="CO631" i="4"/>
  <c r="CO629" i="4"/>
  <c r="CO627" i="4"/>
  <c r="CO625" i="4"/>
  <c r="CO623" i="4"/>
  <c r="CO621" i="4"/>
  <c r="CO619" i="4"/>
  <c r="CO617" i="4"/>
  <c r="CO615" i="4"/>
  <c r="CO613" i="4"/>
  <c r="CO611" i="4"/>
  <c r="CO609" i="4"/>
  <c r="CO607" i="4"/>
  <c r="CO605" i="4"/>
  <c r="CO603" i="4"/>
  <c r="CO601" i="4"/>
  <c r="CO599" i="4"/>
  <c r="CO597" i="4"/>
  <c r="CO595" i="4"/>
  <c r="CO593" i="4"/>
  <c r="CO591" i="4"/>
  <c r="CO589" i="4"/>
  <c r="CO587" i="4"/>
  <c r="CO585" i="4"/>
  <c r="CO583" i="4"/>
  <c r="CO581" i="4"/>
  <c r="CO579" i="4"/>
  <c r="CO577" i="4"/>
  <c r="CO575" i="4"/>
  <c r="CO573" i="4"/>
  <c r="CO571" i="4"/>
  <c r="CO569" i="4"/>
  <c r="CO567" i="4"/>
  <c r="CO565" i="4"/>
  <c r="CO563" i="4"/>
  <c r="CO561" i="4"/>
  <c r="CO559" i="4"/>
  <c r="CO557" i="4"/>
  <c r="CO555" i="4"/>
  <c r="CO553" i="4"/>
  <c r="CO551" i="4"/>
  <c r="CO549" i="4"/>
  <c r="CO547" i="4"/>
  <c r="CO545" i="4"/>
  <c r="CO543" i="4"/>
  <c r="CO541" i="4"/>
  <c r="CO539" i="4"/>
  <c r="CO537" i="4"/>
  <c r="CO535" i="4"/>
  <c r="CO533" i="4"/>
  <c r="CO531" i="4"/>
  <c r="CO529" i="4"/>
  <c r="CO527" i="4"/>
  <c r="CO525" i="4"/>
  <c r="CO523" i="4"/>
  <c r="CO521" i="4"/>
  <c r="CO519" i="4"/>
  <c r="CO517" i="4"/>
  <c r="CO515" i="4"/>
  <c r="CO513" i="4"/>
  <c r="CO511" i="4"/>
  <c r="CO509" i="4"/>
  <c r="CO507" i="4"/>
  <c r="CO505" i="4"/>
  <c r="CO503" i="4"/>
  <c r="CO501" i="4"/>
  <c r="CO499" i="4"/>
  <c r="CO497" i="4"/>
  <c r="CO495" i="4"/>
  <c r="CO493" i="4"/>
  <c r="CO491" i="4"/>
  <c r="CO489" i="4"/>
  <c r="CO487" i="4"/>
  <c r="CO485" i="4"/>
  <c r="CO483" i="4"/>
  <c r="CO481" i="4"/>
  <c r="CO479" i="4"/>
  <c r="CO477" i="4"/>
  <c r="CO475" i="4"/>
  <c r="CO473" i="4"/>
  <c r="CO471" i="4"/>
  <c r="CO469" i="4"/>
  <c r="CO467" i="4"/>
  <c r="CO465" i="4"/>
  <c r="CO463" i="4"/>
  <c r="CO461" i="4"/>
  <c r="CO459" i="4"/>
  <c r="CO457" i="4"/>
  <c r="CO455" i="4"/>
  <c r="CO453" i="4"/>
  <c r="CO451" i="4"/>
  <c r="CO449" i="4"/>
  <c r="CO447" i="4"/>
  <c r="CO445" i="4"/>
  <c r="CO443" i="4"/>
  <c r="CO441" i="4"/>
  <c r="CO439" i="4"/>
  <c r="CO437" i="4"/>
  <c r="CO435" i="4"/>
  <c r="CO433" i="4"/>
  <c r="CO431" i="4"/>
  <c r="CO429" i="4"/>
  <c r="CO427" i="4"/>
  <c r="CO425" i="4"/>
  <c r="CO423" i="4"/>
  <c r="CO421" i="4"/>
  <c r="CO419" i="4"/>
  <c r="CO417" i="4"/>
  <c r="CO415" i="4"/>
  <c r="CO413" i="4"/>
  <c r="CO411" i="4"/>
  <c r="CO409" i="4"/>
  <c r="CO407" i="4"/>
  <c r="CO405" i="4"/>
  <c r="CO403" i="4"/>
  <c r="CO401" i="4"/>
  <c r="CO399" i="4"/>
  <c r="CO397" i="4"/>
  <c r="CO395" i="4"/>
  <c r="CO393" i="4"/>
  <c r="CO391" i="4"/>
  <c r="CO389" i="4"/>
  <c r="CO387" i="4"/>
  <c r="CO385" i="4"/>
  <c r="CO383" i="4"/>
  <c r="CO381" i="4"/>
  <c r="CO379" i="4"/>
  <c r="CO377" i="4"/>
  <c r="CO375" i="4"/>
  <c r="CO373" i="4"/>
  <c r="CO371" i="4"/>
  <c r="CO369" i="4"/>
  <c r="CO367" i="4"/>
  <c r="CO365" i="4"/>
  <c r="CO363" i="4"/>
  <c r="CO361" i="4"/>
  <c r="CO359" i="4"/>
  <c r="CO357" i="4"/>
  <c r="CO355" i="4"/>
  <c r="CO353" i="4"/>
  <c r="CO351" i="4"/>
  <c r="E27" i="24"/>
  <c r="E25" i="24"/>
  <c r="E23" i="24"/>
  <c r="E21" i="24"/>
  <c r="E19" i="24"/>
  <c r="E17" i="24"/>
  <c r="E15" i="24"/>
  <c r="E13" i="24"/>
  <c r="E11" i="24"/>
  <c r="E9" i="24"/>
  <c r="D27" i="24"/>
  <c r="D25" i="24"/>
  <c r="D23" i="24"/>
  <c r="D21" i="24"/>
  <c r="D19" i="24"/>
  <c r="D17" i="24"/>
  <c r="D15" i="24"/>
  <c r="D13" i="24"/>
  <c r="D11" i="24"/>
  <c r="D9" i="24"/>
  <c r="E26" i="24"/>
  <c r="E24" i="24"/>
  <c r="E22" i="24"/>
  <c r="E20" i="24"/>
  <c r="E18" i="24"/>
  <c r="E16" i="24"/>
  <c r="E14" i="24"/>
  <c r="E12" i="24"/>
  <c r="E10" i="24"/>
  <c r="D26" i="24"/>
  <c r="D24" i="24"/>
  <c r="D22" i="24"/>
  <c r="D20" i="24"/>
  <c r="D18" i="24"/>
  <c r="D16" i="24"/>
  <c r="D14" i="24"/>
  <c r="D12" i="24"/>
  <c r="D10" i="24"/>
  <c r="P1830" i="14"/>
  <c r="P1828" i="14"/>
  <c r="P1822" i="14"/>
  <c r="O1822" i="14" s="1"/>
  <c r="L1816" i="14"/>
  <c r="I1816" i="14"/>
  <c r="P1805" i="14"/>
  <c r="P1801" i="14"/>
  <c r="CO1801" i="4"/>
  <c r="P1784" i="14"/>
  <c r="P1783" i="14"/>
  <c r="P1770" i="14"/>
  <c r="CO1770" i="4"/>
  <c r="P1762" i="14"/>
  <c r="CO1762" i="4"/>
  <c r="P1753" i="14"/>
  <c r="CO1753" i="4"/>
  <c r="P1747" i="14"/>
  <c r="CO1747" i="4"/>
  <c r="P1745" i="14"/>
  <c r="CO1745" i="4"/>
  <c r="P1739" i="14"/>
  <c r="CO1739" i="4"/>
  <c r="P1737" i="14"/>
  <c r="CO1737" i="4"/>
  <c r="P1714" i="14"/>
  <c r="P1706" i="14"/>
  <c r="CO349" i="4"/>
  <c r="CO347" i="4"/>
  <c r="CO345" i="4"/>
  <c r="CO343" i="4"/>
  <c r="CO341" i="4"/>
  <c r="CO339" i="4"/>
  <c r="CO337" i="4"/>
  <c r="CO335" i="4"/>
  <c r="CO333" i="4"/>
  <c r="CO331" i="4"/>
  <c r="CO329" i="4"/>
  <c r="CO327" i="4"/>
  <c r="CO325" i="4"/>
  <c r="CO323" i="4"/>
  <c r="CO321" i="4"/>
  <c r="CO319" i="4"/>
  <c r="CO317" i="4"/>
  <c r="CO315" i="4"/>
  <c r="CO313" i="4"/>
  <c r="CO311" i="4"/>
  <c r="CO309" i="4"/>
  <c r="CO307" i="4"/>
  <c r="CO305" i="4"/>
  <c r="CO303" i="4"/>
  <c r="CO301" i="4"/>
  <c r="CO299" i="4"/>
  <c r="CO297" i="4"/>
  <c r="CO295" i="4"/>
  <c r="CO293" i="4"/>
  <c r="CO291" i="4"/>
  <c r="CO289" i="4"/>
  <c r="CO287" i="4"/>
  <c r="CO285" i="4"/>
  <c r="CO283" i="4"/>
  <c r="CO281" i="4"/>
  <c r="CO279" i="4"/>
  <c r="CO277" i="4"/>
  <c r="CO275" i="4"/>
  <c r="CO273" i="4"/>
  <c r="CO271" i="4"/>
  <c r="CO269" i="4"/>
  <c r="CO267" i="4"/>
  <c r="CO265" i="4"/>
  <c r="CO263" i="4"/>
  <c r="CO261" i="4"/>
  <c r="CO259" i="4"/>
  <c r="CO257" i="4"/>
  <c r="CO255" i="4"/>
  <c r="CO253" i="4"/>
  <c r="CO251" i="4"/>
  <c r="CO249" i="4"/>
  <c r="CO247" i="4"/>
  <c r="CO245" i="4"/>
  <c r="CO243" i="4"/>
  <c r="CO241" i="4"/>
  <c r="CO239" i="4"/>
  <c r="CO237" i="4"/>
  <c r="CO235" i="4"/>
  <c r="CO233" i="4"/>
  <c r="CO231" i="4"/>
  <c r="CO229" i="4"/>
  <c r="CO227" i="4"/>
  <c r="CO225" i="4"/>
  <c r="CO223" i="4"/>
  <c r="CO221" i="4"/>
  <c r="CO219" i="4"/>
  <c r="CO217" i="4"/>
  <c r="CO215" i="4"/>
  <c r="CO213" i="4"/>
  <c r="CO211" i="4"/>
  <c r="CO209" i="4"/>
  <c r="CO207" i="4"/>
  <c r="CO205" i="4"/>
  <c r="CO203" i="4"/>
  <c r="CO201" i="4"/>
  <c r="CO199" i="4"/>
  <c r="CO197" i="4"/>
  <c r="CO195" i="4"/>
  <c r="CO193" i="4"/>
  <c r="CO191" i="4"/>
  <c r="CO189" i="4"/>
  <c r="CO187" i="4"/>
  <c r="CO185" i="4"/>
  <c r="CO183" i="4"/>
  <c r="CO181" i="4"/>
  <c r="CO179" i="4"/>
  <c r="CO177" i="4"/>
  <c r="CO175" i="4"/>
  <c r="CO173" i="4"/>
  <c r="CO171" i="4"/>
  <c r="CO169" i="4"/>
  <c r="CO167" i="4"/>
  <c r="CO165" i="4"/>
  <c r="CO163" i="4"/>
  <c r="CO161" i="4"/>
  <c r="CO159" i="4"/>
  <c r="CO157" i="4"/>
  <c r="CO155" i="4"/>
  <c r="CO153" i="4"/>
  <c r="CO151" i="4"/>
  <c r="CO149" i="4"/>
  <c r="CO147" i="4"/>
  <c r="CO145" i="4"/>
  <c r="CO143" i="4"/>
  <c r="CO141" i="4"/>
  <c r="CO139" i="4"/>
  <c r="CO137" i="4"/>
  <c r="CO135" i="4"/>
  <c r="CO133" i="4"/>
  <c r="CO131" i="4"/>
  <c r="CO129" i="4"/>
  <c r="CO127" i="4"/>
  <c r="CO125" i="4"/>
  <c r="CO123" i="4"/>
  <c r="CO121" i="4"/>
  <c r="CO119" i="4"/>
  <c r="CO117" i="4"/>
  <c r="CO115" i="4"/>
  <c r="CO113" i="4"/>
  <c r="CO111" i="4"/>
  <c r="CO109" i="4"/>
  <c r="CO107" i="4"/>
  <c r="CO105" i="4"/>
  <c r="CO103" i="4"/>
  <c r="CO101" i="4"/>
  <c r="CO99" i="4"/>
  <c r="CO97" i="4"/>
  <c r="CO95" i="4"/>
  <c r="CO93" i="4"/>
  <c r="CO91" i="4"/>
  <c r="CO89" i="4"/>
  <c r="CO87" i="4"/>
  <c r="CO85" i="4"/>
  <c r="CO83" i="4"/>
  <c r="CO81" i="4"/>
  <c r="CO79" i="4"/>
  <c r="CO77" i="4"/>
  <c r="CO75" i="4"/>
  <c r="CO73" i="4"/>
  <c r="CO71" i="4"/>
  <c r="CO69" i="4"/>
  <c r="CO67" i="4"/>
  <c r="CO65" i="4"/>
  <c r="CO63" i="4"/>
  <c r="CO61" i="4"/>
  <c r="CO59" i="4"/>
  <c r="CO57" i="4"/>
  <c r="CO55" i="4"/>
  <c r="CO53" i="4"/>
  <c r="CO51" i="4"/>
  <c r="CO49" i="4"/>
  <c r="CO47" i="4"/>
  <c r="CO45" i="4"/>
  <c r="CO43" i="4"/>
  <c r="CO41" i="4"/>
  <c r="CO39" i="4"/>
  <c r="CO37" i="4"/>
  <c r="CO35" i="4"/>
  <c r="CO33" i="4"/>
  <c r="CO31" i="4"/>
  <c r="CO29" i="4"/>
  <c r="CO27" i="4"/>
  <c r="CO25" i="4"/>
  <c r="CO23" i="4"/>
  <c r="CO21" i="4"/>
  <c r="CO19" i="4"/>
  <c r="CO17" i="4"/>
  <c r="CO15" i="4"/>
  <c r="CO13" i="4"/>
  <c r="CO11" i="4"/>
  <c r="CO9" i="4"/>
  <c r="CO2001" i="4"/>
  <c r="CO2000" i="4"/>
  <c r="CO1999" i="4"/>
  <c r="CO1998" i="4"/>
  <c r="CO1997" i="4"/>
  <c r="CO1996" i="4"/>
  <c r="CO1995" i="4"/>
  <c r="CO1994" i="4"/>
  <c r="CO1993" i="4"/>
  <c r="CO1992" i="4"/>
  <c r="CO1991" i="4"/>
  <c r="CO1990" i="4"/>
  <c r="CO1989" i="4"/>
  <c r="CO1988" i="4"/>
  <c r="CO1987" i="4"/>
  <c r="CO1986" i="4"/>
  <c r="CO1985" i="4"/>
  <c r="CO1984" i="4"/>
  <c r="CO1983" i="4"/>
  <c r="CO1982" i="4"/>
  <c r="CO1981" i="4"/>
  <c r="CO1980" i="4"/>
  <c r="CO1979" i="4"/>
  <c r="CO1978" i="4"/>
  <c r="CO1977" i="4"/>
  <c r="CO1976" i="4"/>
  <c r="CO1975" i="4"/>
  <c r="CO1974" i="4"/>
  <c r="CO1973" i="4"/>
  <c r="CO1972" i="4"/>
  <c r="CO1971" i="4"/>
  <c r="CO1970" i="4"/>
  <c r="CO1969" i="4"/>
  <c r="CO1968" i="4"/>
  <c r="CO1967" i="4"/>
  <c r="CO1966" i="4"/>
  <c r="CO1965" i="4"/>
  <c r="CO1964" i="4"/>
  <c r="CO1963" i="4"/>
  <c r="CO1962" i="4"/>
  <c r="CO1961" i="4"/>
  <c r="CO1960" i="4"/>
  <c r="CO1959" i="4"/>
  <c r="CO1958" i="4"/>
  <c r="CO1957" i="4"/>
  <c r="CO1956" i="4"/>
  <c r="CO1955" i="4"/>
  <c r="CO1954" i="4"/>
  <c r="CO1953" i="4"/>
  <c r="CO1952" i="4"/>
  <c r="CO1951" i="4"/>
  <c r="CO1950" i="4"/>
  <c r="P1891" i="14"/>
  <c r="P1890" i="14"/>
  <c r="CO1888" i="4"/>
  <c r="P1883" i="14"/>
  <c r="P1882" i="14"/>
  <c r="CO1880" i="4"/>
  <c r="P1875" i="14"/>
  <c r="P1874" i="14"/>
  <c r="CO1872" i="4"/>
  <c r="P1867" i="14"/>
  <c r="P1866" i="14"/>
  <c r="CO1864" i="4"/>
  <c r="P1859" i="14"/>
  <c r="P1858" i="14"/>
  <c r="CO1856" i="4"/>
  <c r="L1852" i="14"/>
  <c r="P1851" i="14"/>
  <c r="P1850" i="14"/>
  <c r="CO1848" i="4"/>
  <c r="L1844" i="14"/>
  <c r="P1843" i="14"/>
  <c r="P1842" i="14"/>
  <c r="CO1840" i="4"/>
  <c r="L1836" i="14"/>
  <c r="P1835" i="14"/>
  <c r="P1834" i="14"/>
  <c r="CO1833" i="4"/>
  <c r="L1827" i="14"/>
  <c r="CO1825" i="4"/>
  <c r="P1808" i="14"/>
  <c r="L1808" i="14"/>
  <c r="P1807" i="14"/>
  <c r="P1802" i="14"/>
  <c r="CO1802" i="4"/>
  <c r="N1801" i="14"/>
  <c r="CO1798" i="4"/>
  <c r="P1797" i="14"/>
  <c r="P1794" i="14"/>
  <c r="CO1794" i="4"/>
  <c r="CO1790" i="4"/>
  <c r="CO1789" i="4"/>
  <c r="P1787" i="14"/>
  <c r="CO1787" i="4"/>
  <c r="P1780" i="14"/>
  <c r="P1777" i="14"/>
  <c r="CO1777" i="4"/>
  <c r="A1777" i="14"/>
  <c r="N1777" i="14"/>
  <c r="P1763" i="14"/>
  <c r="CO1763" i="4"/>
  <c r="L1762" i="14"/>
  <c r="P1758" i="14"/>
  <c r="P1755" i="14"/>
  <c r="CO1755" i="4"/>
  <c r="P1752" i="14"/>
  <c r="N1749" i="14"/>
  <c r="P1744" i="14"/>
  <c r="P1736" i="14"/>
  <c r="CO1723" i="4"/>
  <c r="CO1722" i="4"/>
  <c r="CO1721" i="4"/>
  <c r="CO1720" i="4"/>
  <c r="P1711" i="14"/>
  <c r="P1710" i="14"/>
  <c r="P1698" i="14"/>
  <c r="CO1695" i="4"/>
  <c r="CO1694" i="4"/>
  <c r="P1693" i="14"/>
  <c r="P1692" i="14"/>
  <c r="L1692" i="14"/>
  <c r="P1687" i="14"/>
  <c r="P1686" i="14"/>
  <c r="L1686" i="14"/>
  <c r="P1669" i="14"/>
  <c r="P1668" i="14"/>
  <c r="P1653" i="14"/>
  <c r="P1652" i="14"/>
  <c r="P1637" i="14"/>
  <c r="P1636" i="14"/>
  <c r="L1636" i="14"/>
  <c r="P1621" i="14"/>
  <c r="P1620" i="14"/>
  <c r="L1620" i="14"/>
  <c r="P1598" i="14"/>
  <c r="CO1598" i="4"/>
  <c r="P1591" i="14"/>
  <c r="H1834" i="14"/>
  <c r="K1834" i="14" s="1"/>
  <c r="I1834" i="14"/>
  <c r="P1803" i="14"/>
  <c r="CO1803" i="4"/>
  <c r="P1795" i="14"/>
  <c r="CO1795" i="4"/>
  <c r="P1778" i="14"/>
  <c r="CO1778" i="4"/>
  <c r="CO1892" i="4"/>
  <c r="P1887" i="14"/>
  <c r="CO1884" i="4"/>
  <c r="P1879" i="14"/>
  <c r="CO1876" i="4"/>
  <c r="P1871" i="14"/>
  <c r="CO1868" i="4"/>
  <c r="P1863" i="14"/>
  <c r="CO1860" i="4"/>
  <c r="P1855" i="14"/>
  <c r="CO1852" i="4"/>
  <c r="P1847" i="14"/>
  <c r="CO1844" i="4"/>
  <c r="L1840" i="14"/>
  <c r="P1839" i="14"/>
  <c r="CO1836" i="4"/>
  <c r="L1834" i="14"/>
  <c r="CO1829" i="4"/>
  <c r="L1823" i="14"/>
  <c r="CO1821" i="4"/>
  <c r="CO1816" i="4"/>
  <c r="CO1815" i="4"/>
  <c r="CO1810" i="4"/>
  <c r="CO1809" i="4"/>
  <c r="P1788" i="14"/>
  <c r="P1785" i="14"/>
  <c r="CO1785" i="4"/>
  <c r="P1772" i="14"/>
  <c r="P1769" i="14"/>
  <c r="CO1769" i="4"/>
  <c r="CO1768" i="4"/>
  <c r="P1767" i="14"/>
  <c r="P1761" i="14"/>
  <c r="CO1761" i="4"/>
  <c r="CO1760" i="4"/>
  <c r="CO1759" i="4"/>
  <c r="CO1757" i="4"/>
  <c r="CO1727" i="4"/>
  <c r="CO1726" i="4"/>
  <c r="L1725" i="14"/>
  <c r="P1724" i="14"/>
  <c r="CO1709" i="4"/>
  <c r="CO1708" i="4"/>
  <c r="P1707" i="14"/>
  <c r="P1704" i="14"/>
  <c r="CO1685" i="4"/>
  <c r="CO1684" i="4"/>
  <c r="CO1679" i="4"/>
  <c r="CO1678" i="4"/>
  <c r="P1677" i="14"/>
  <c r="P1676" i="14"/>
  <c r="P1661" i="14"/>
  <c r="P1660" i="14"/>
  <c r="P1645" i="14"/>
  <c r="P1644" i="14"/>
  <c r="L1644" i="14"/>
  <c r="P1629" i="14"/>
  <c r="P1628" i="14"/>
  <c r="L1628" i="14"/>
  <c r="P1613" i="14"/>
  <c r="P1612" i="14"/>
  <c r="L1612" i="14"/>
  <c r="P1599" i="14"/>
  <c r="P1590" i="14"/>
  <c r="CO1590" i="4"/>
  <c r="P1593" i="14"/>
  <c r="CO1593" i="4"/>
  <c r="P1585" i="14"/>
  <c r="CO1585" i="4"/>
  <c r="P1562" i="14"/>
  <c r="CO1562" i="4"/>
  <c r="P1561" i="14"/>
  <c r="P1550" i="14"/>
  <c r="CO1550" i="4"/>
  <c r="P1544" i="14"/>
  <c r="CO1544" i="4"/>
  <c r="CO1430" i="4"/>
  <c r="O1430" i="14"/>
  <c r="A1427" i="14"/>
  <c r="O1427" i="14" s="1"/>
  <c r="CO1420" i="4"/>
  <c r="P1420" i="14"/>
  <c r="O1420" i="14" s="1"/>
  <c r="A1399" i="14"/>
  <c r="O1399" i="14" s="1"/>
  <c r="CO1305" i="4"/>
  <c r="P1305" i="14"/>
  <c r="CO1301" i="4"/>
  <c r="P1301" i="14"/>
  <c r="CO1297" i="4"/>
  <c r="P1297" i="14"/>
  <c r="CO1293" i="4"/>
  <c r="P1293" i="14"/>
  <c r="P1671" i="14"/>
  <c r="P1670" i="14"/>
  <c r="L1670" i="14"/>
  <c r="P1663" i="14"/>
  <c r="P1662" i="14"/>
  <c r="P1655" i="14"/>
  <c r="P1654" i="14"/>
  <c r="P1647" i="14"/>
  <c r="P1646" i="14"/>
  <c r="P1639" i="14"/>
  <c r="P1638" i="14"/>
  <c r="P1631" i="14"/>
  <c r="P1630" i="14"/>
  <c r="P1623" i="14"/>
  <c r="P1622" i="14"/>
  <c r="P1615" i="14"/>
  <c r="P1614" i="14"/>
  <c r="P1607" i="14"/>
  <c r="P1606" i="14"/>
  <c r="P1605" i="14"/>
  <c r="P1604" i="14"/>
  <c r="L1604" i="14"/>
  <c r="P1603" i="14"/>
  <c r="P1602" i="14"/>
  <c r="L1602" i="14"/>
  <c r="P1601" i="14"/>
  <c r="P1594" i="14"/>
  <c r="CO1594" i="4"/>
  <c r="N1591" i="14"/>
  <c r="P1586" i="14"/>
  <c r="CO1586" i="4"/>
  <c r="L1585" i="14"/>
  <c r="P1570" i="14"/>
  <c r="CO1570" i="4"/>
  <c r="P1569" i="14"/>
  <c r="P1558" i="14"/>
  <c r="CO1558" i="4"/>
  <c r="P1555" i="14"/>
  <c r="P1552" i="14"/>
  <c r="CO1552" i="4"/>
  <c r="P1538" i="14"/>
  <c r="CO1538" i="4"/>
  <c r="P1537" i="14"/>
  <c r="A1431" i="14"/>
  <c r="O1416" i="14"/>
  <c r="A1415" i="14"/>
  <c r="O1415" i="14" s="1"/>
  <c r="O1410" i="14"/>
  <c r="P1399" i="14"/>
  <c r="CO1396" i="4"/>
  <c r="P1396" i="14"/>
  <c r="CO1390" i="4"/>
  <c r="P1390" i="14"/>
  <c r="CO1380" i="4"/>
  <c r="P1380" i="14"/>
  <c r="CO1374" i="4"/>
  <c r="P1374" i="14"/>
  <c r="CO1364" i="4"/>
  <c r="P1364" i="14"/>
  <c r="CO1302" i="4"/>
  <c r="P1302" i="14"/>
  <c r="CO1298" i="4"/>
  <c r="P1298" i="14"/>
  <c r="O1298" i="14" s="1"/>
  <c r="CO1294" i="4"/>
  <c r="P1294" i="14"/>
  <c r="CO1290" i="4"/>
  <c r="P1290" i="14"/>
  <c r="P1949" i="14"/>
  <c r="P1948" i="14"/>
  <c r="P1947" i="14"/>
  <c r="P1946" i="14"/>
  <c r="P1945" i="14"/>
  <c r="P1944" i="14"/>
  <c r="P1943" i="14"/>
  <c r="P1942" i="14"/>
  <c r="P1941" i="14"/>
  <c r="L1941" i="14"/>
  <c r="P1940" i="14"/>
  <c r="P1939" i="14"/>
  <c r="P1938" i="14"/>
  <c r="P1937" i="14"/>
  <c r="P1936" i="14"/>
  <c r="P1935" i="14"/>
  <c r="P1934" i="14"/>
  <c r="P1933" i="14"/>
  <c r="P1932" i="14"/>
  <c r="P1931" i="14"/>
  <c r="P1930" i="14"/>
  <c r="L1930" i="14"/>
  <c r="P1929" i="14"/>
  <c r="P1928" i="14"/>
  <c r="P1927" i="14"/>
  <c r="P1926" i="14"/>
  <c r="P1925" i="14"/>
  <c r="P1924" i="14"/>
  <c r="P1923" i="14"/>
  <c r="P1922" i="14"/>
  <c r="P1921" i="14"/>
  <c r="P1920" i="14"/>
  <c r="P1919" i="14"/>
  <c r="P1918" i="14"/>
  <c r="P1917" i="14"/>
  <c r="P1916" i="14"/>
  <c r="P1915" i="14"/>
  <c r="P1914" i="14"/>
  <c r="P1913" i="14"/>
  <c r="P1912" i="14"/>
  <c r="L1912" i="14"/>
  <c r="P1911" i="14"/>
  <c r="P1910" i="14"/>
  <c r="P1909" i="14"/>
  <c r="P1908" i="14"/>
  <c r="P1907" i="14"/>
  <c r="P1906" i="14"/>
  <c r="P1905" i="14"/>
  <c r="P1904" i="14"/>
  <c r="P1903" i="14"/>
  <c r="P1902" i="14"/>
  <c r="P1901" i="14"/>
  <c r="P1900" i="14"/>
  <c r="P1899" i="14"/>
  <c r="P1898" i="14"/>
  <c r="P1897" i="14"/>
  <c r="P1896" i="14"/>
  <c r="P1895" i="14"/>
  <c r="L1895" i="14"/>
  <c r="CO1893" i="4"/>
  <c r="CO1889" i="4"/>
  <c r="L1887" i="14"/>
  <c r="CO1885" i="4"/>
  <c r="CO1881" i="4"/>
  <c r="CO1877" i="4"/>
  <c r="CO1873" i="4"/>
  <c r="CO1869" i="4"/>
  <c r="CO1865" i="4"/>
  <c r="CO1861" i="4"/>
  <c r="CO1857" i="4"/>
  <c r="CO1853" i="4"/>
  <c r="CO1849" i="4"/>
  <c r="CO1845" i="4"/>
  <c r="CO1841" i="4"/>
  <c r="CO1837" i="4"/>
  <c r="CO1831" i="4"/>
  <c r="CO1827" i="4"/>
  <c r="CO1823" i="4"/>
  <c r="P1820" i="14"/>
  <c r="CO1818" i="4"/>
  <c r="CO1817" i="4"/>
  <c r="P1814" i="14"/>
  <c r="L1814" i="14"/>
  <c r="CO1812" i="4"/>
  <c r="CO1811" i="4"/>
  <c r="P1806" i="14"/>
  <c r="CO1804" i="4"/>
  <c r="P1796" i="14"/>
  <c r="P1793" i="14"/>
  <c r="CO1793" i="4"/>
  <c r="CO1792" i="4"/>
  <c r="CO1791" i="4"/>
  <c r="P1786" i="14"/>
  <c r="CO1786" i="4"/>
  <c r="CO1782" i="4"/>
  <c r="CO1781" i="4"/>
  <c r="P1779" i="14"/>
  <c r="CO1779" i="4"/>
  <c r="CO1774" i="4"/>
  <c r="CO1773" i="4"/>
  <c r="P1771" i="14"/>
  <c r="CO1771" i="4"/>
  <c r="CO1764" i="4"/>
  <c r="P1756" i="14"/>
  <c r="P1751" i="14"/>
  <c r="CO1751" i="4"/>
  <c r="CO1750" i="4"/>
  <c r="P1749" i="14"/>
  <c r="CO1749" i="4"/>
  <c r="P1743" i="14"/>
  <c r="CO1743" i="4"/>
  <c r="CO1742" i="4"/>
  <c r="P1741" i="14"/>
  <c r="CO1741" i="4"/>
  <c r="CO1735" i="4"/>
  <c r="CO1734" i="4"/>
  <c r="CO1733" i="4"/>
  <c r="CO1732" i="4"/>
  <c r="P1731" i="14"/>
  <c r="P1728" i="14"/>
  <c r="CO1719" i="4"/>
  <c r="CO1718" i="4"/>
  <c r="CO1717" i="4"/>
  <c r="CO1716" i="4"/>
  <c r="P1715" i="14"/>
  <c r="P1712" i="14"/>
  <c r="CO1703" i="4"/>
  <c r="CO1702" i="4"/>
  <c r="CO1701" i="4"/>
  <c r="CO1700" i="4"/>
  <c r="P1699" i="14"/>
  <c r="P1696" i="14"/>
  <c r="CO1691" i="4"/>
  <c r="CO1690" i="4"/>
  <c r="P1689" i="14"/>
  <c r="P1688" i="14"/>
  <c r="CO1683" i="4"/>
  <c r="CO1682" i="4"/>
  <c r="P1681" i="14"/>
  <c r="P1680" i="14"/>
  <c r="L1680" i="14"/>
  <c r="CO1675" i="4"/>
  <c r="CO1674" i="4"/>
  <c r="P1673" i="14"/>
  <c r="P1672" i="14"/>
  <c r="L1672" i="14"/>
  <c r="CO1667" i="4"/>
  <c r="CO1666" i="4"/>
  <c r="P1665" i="14"/>
  <c r="P1664" i="14"/>
  <c r="CO1659" i="4"/>
  <c r="CO1658" i="4"/>
  <c r="P1657" i="14"/>
  <c r="P1656" i="14"/>
  <c r="L1656" i="14"/>
  <c r="CO1651" i="4"/>
  <c r="CO1650" i="4"/>
  <c r="P1649" i="14"/>
  <c r="P1648" i="14"/>
  <c r="CO1643" i="4"/>
  <c r="CO1642" i="4"/>
  <c r="P1641" i="14"/>
  <c r="P1640" i="14"/>
  <c r="L1640" i="14"/>
  <c r="CO1635" i="4"/>
  <c r="CO1634" i="4"/>
  <c r="P1633" i="14"/>
  <c r="P1632" i="14"/>
  <c r="L1632" i="14"/>
  <c r="CO1627" i="4"/>
  <c r="CO1626" i="4"/>
  <c r="P1625" i="14"/>
  <c r="P1624" i="14"/>
  <c r="L1624" i="14"/>
  <c r="CO1619" i="4"/>
  <c r="CO1618" i="4"/>
  <c r="P1617" i="14"/>
  <c r="P1616" i="14"/>
  <c r="L1616" i="14"/>
  <c r="CO1611" i="4"/>
  <c r="CO1610" i="4"/>
  <c r="P1609" i="14"/>
  <c r="P1608" i="14"/>
  <c r="L1608" i="14"/>
  <c r="P1597" i="14"/>
  <c r="CO1597" i="4"/>
  <c r="P1589" i="14"/>
  <c r="CO1589" i="4"/>
  <c r="CO1580" i="4"/>
  <c r="CO1567" i="4"/>
  <c r="P1566" i="14"/>
  <c r="CO1566" i="4"/>
  <c r="P1563" i="14"/>
  <c r="P1560" i="14"/>
  <c r="CO1560" i="4"/>
  <c r="CO1553" i="4"/>
  <c r="P1546" i="14"/>
  <c r="CO1546" i="4"/>
  <c r="P1545" i="14"/>
  <c r="CO1535" i="4"/>
  <c r="P1534" i="14"/>
  <c r="CO1534" i="4"/>
  <c r="A1444" i="14"/>
  <c r="O1444" i="14"/>
  <c r="P1442" i="14"/>
  <c r="O1442" i="14" s="1"/>
  <c r="CO1440" i="4"/>
  <c r="CO1439" i="4"/>
  <c r="CO1438" i="4"/>
  <c r="O1438" i="14"/>
  <c r="CO1432" i="4"/>
  <c r="O1432" i="14"/>
  <c r="P1431" i="14"/>
  <c r="O1431" i="14" s="1"/>
  <c r="O1422" i="14"/>
  <c r="P1421" i="14"/>
  <c r="O1421" i="14" s="1"/>
  <c r="O1417" i="14"/>
  <c r="O1411" i="14"/>
  <c r="L1411" i="14"/>
  <c r="A1407" i="14"/>
  <c r="P1406" i="14"/>
  <c r="O1406" i="14" s="1"/>
  <c r="O1402" i="14"/>
  <c r="A1401" i="14"/>
  <c r="O1401" i="14"/>
  <c r="P1400" i="14"/>
  <c r="O1400" i="14" s="1"/>
  <c r="CO1397" i="4"/>
  <c r="CO1303" i="4"/>
  <c r="P1303" i="14"/>
  <c r="CO1299" i="4"/>
  <c r="P1299" i="14"/>
  <c r="CO1295" i="4"/>
  <c r="P1295" i="14"/>
  <c r="CO1291" i="4"/>
  <c r="P1291" i="14"/>
  <c r="N1587" i="14"/>
  <c r="P1574" i="14"/>
  <c r="CO1574" i="4"/>
  <c r="P1568" i="14"/>
  <c r="CO1568" i="4"/>
  <c r="P1554" i="14"/>
  <c r="CO1554" i="4"/>
  <c r="P1542" i="14"/>
  <c r="CO1542" i="4"/>
  <c r="P1536" i="14"/>
  <c r="CO1536" i="4"/>
  <c r="O1440" i="14"/>
  <c r="A1439" i="14"/>
  <c r="O1439" i="14"/>
  <c r="O1434" i="14"/>
  <c r="A1433" i="14"/>
  <c r="O1433" i="14"/>
  <c r="CO1429" i="4"/>
  <c r="O1426" i="14"/>
  <c r="CO1419" i="4"/>
  <c r="P1419" i="14"/>
  <c r="O1419" i="14" s="1"/>
  <c r="P1408" i="14"/>
  <c r="O1408" i="14" s="1"/>
  <c r="P1407" i="14"/>
  <c r="O1407" i="14" s="1"/>
  <c r="O1398" i="14"/>
  <c r="CO1388" i="4"/>
  <c r="P1388" i="14"/>
  <c r="CO1382" i="4"/>
  <c r="P1382" i="14"/>
  <c r="CO1372" i="4"/>
  <c r="P1372" i="14"/>
  <c r="CO1366" i="4"/>
  <c r="P1366" i="14"/>
  <c r="L1356" i="14"/>
  <c r="CO1355" i="4"/>
  <c r="CO1354" i="4"/>
  <c r="CO1353" i="4"/>
  <c r="CO1352" i="4"/>
  <c r="CO1351" i="4"/>
  <c r="CO1350" i="4"/>
  <c r="CO1349" i="4"/>
  <c r="CO1348" i="4"/>
  <c r="CO1347" i="4"/>
  <c r="CO1346" i="4"/>
  <c r="CO1345" i="4"/>
  <c r="CO1344" i="4"/>
  <c r="CO1343" i="4"/>
  <c r="CO1342" i="4"/>
  <c r="CO1304" i="4"/>
  <c r="P1304" i="14"/>
  <c r="CO1300" i="4"/>
  <c r="P1300" i="14"/>
  <c r="CO1296" i="4"/>
  <c r="P1296" i="14"/>
  <c r="CO1292" i="4"/>
  <c r="P1292" i="14"/>
  <c r="O1292" i="14" s="1"/>
  <c r="P1334" i="14"/>
  <c r="P1333" i="14"/>
  <c r="CO1331" i="4"/>
  <c r="P1326" i="14"/>
  <c r="P1325" i="14"/>
  <c r="CO1323" i="4"/>
  <c r="L1319" i="14"/>
  <c r="P1318" i="14"/>
  <c r="CO1315" i="4"/>
  <c r="P1314" i="14"/>
  <c r="CO1311" i="4"/>
  <c r="P1310" i="14"/>
  <c r="CO1307" i="4"/>
  <c r="P1306" i="14"/>
  <c r="CO1251" i="4"/>
  <c r="CO1249" i="4"/>
  <c r="CO1245" i="4"/>
  <c r="CO1244" i="4"/>
  <c r="CO1242" i="4"/>
  <c r="P1236" i="14"/>
  <c r="N1235" i="14"/>
  <c r="P1234" i="14"/>
  <c r="CO1219" i="4"/>
  <c r="CO1217" i="4"/>
  <c r="H1148" i="14"/>
  <c r="N1148" i="14" s="1"/>
  <c r="I1148" i="14"/>
  <c r="P1145" i="14"/>
  <c r="CO1145" i="4"/>
  <c r="P1144" i="14"/>
  <c r="CO1144" i="4"/>
  <c r="O1025" i="14"/>
  <c r="O1021" i="14"/>
  <c r="CO1573" i="4"/>
  <c r="P1572" i="14"/>
  <c r="CO1572" i="4"/>
  <c r="CO1565" i="4"/>
  <c r="P1564" i="14"/>
  <c r="CO1564" i="4"/>
  <c r="CO1557" i="4"/>
  <c r="P1556" i="14"/>
  <c r="CO1556" i="4"/>
  <c r="CO1549" i="4"/>
  <c r="P1548" i="14"/>
  <c r="CO1548" i="4"/>
  <c r="CO1541" i="4"/>
  <c r="P1540" i="14"/>
  <c r="CO1540" i="4"/>
  <c r="CO1533" i="4"/>
  <c r="P1532" i="14"/>
  <c r="CO1532" i="4"/>
  <c r="CO1531" i="4"/>
  <c r="P1530" i="14"/>
  <c r="CO1530" i="4"/>
  <c r="CO1529" i="4"/>
  <c r="P1528" i="14"/>
  <c r="CO1528" i="4"/>
  <c r="CO1527" i="4"/>
  <c r="P1526" i="14"/>
  <c r="CO1526" i="4"/>
  <c r="CO1525" i="4"/>
  <c r="P1524" i="14"/>
  <c r="CO1524" i="4"/>
  <c r="CO1523" i="4"/>
  <c r="P1522" i="14"/>
  <c r="CO1522" i="4"/>
  <c r="CO1521" i="4"/>
  <c r="P1520" i="14"/>
  <c r="CO1520" i="4"/>
  <c r="CO1519" i="4"/>
  <c r="P1518" i="14"/>
  <c r="CO1518" i="4"/>
  <c r="CO1517" i="4"/>
  <c r="P1516" i="14"/>
  <c r="CO1516" i="4"/>
  <c r="CO1515" i="4"/>
  <c r="P1514" i="14"/>
  <c r="CO1514" i="4"/>
  <c r="CO1513" i="4"/>
  <c r="P1512" i="14"/>
  <c r="CO1512" i="4"/>
  <c r="CO1511" i="4"/>
  <c r="P1510" i="14"/>
  <c r="CO1510" i="4"/>
  <c r="CO1509" i="4"/>
  <c r="P1508" i="14"/>
  <c r="CO1508" i="4"/>
  <c r="CO1507" i="4"/>
  <c r="P1506" i="14"/>
  <c r="CO1506" i="4"/>
  <c r="CO1505" i="4"/>
  <c r="P1504" i="14"/>
  <c r="CO1504" i="4"/>
  <c r="CO1503" i="4"/>
  <c r="P1502" i="14"/>
  <c r="CO1502" i="4"/>
  <c r="CO1501" i="4"/>
  <c r="P1500" i="14"/>
  <c r="CO1500" i="4"/>
  <c r="CO1499" i="4"/>
  <c r="P1498" i="14"/>
  <c r="CO1498" i="4"/>
  <c r="CO1497" i="4"/>
  <c r="P1496" i="14"/>
  <c r="CO1496" i="4"/>
  <c r="CO1495" i="4"/>
  <c r="P1494" i="14"/>
  <c r="CO1494" i="4"/>
  <c r="CO1493" i="4"/>
  <c r="P1492" i="14"/>
  <c r="CO1492" i="4"/>
  <c r="CO1491" i="4"/>
  <c r="P1490" i="14"/>
  <c r="CO1490" i="4"/>
  <c r="CO1489" i="4"/>
  <c r="P1488" i="14"/>
  <c r="CO1488" i="4"/>
  <c r="CO1487" i="4"/>
  <c r="P1486" i="14"/>
  <c r="CO1486" i="4"/>
  <c r="CO1485" i="4"/>
  <c r="P1484" i="14"/>
  <c r="CO1484" i="4"/>
  <c r="CO1483" i="4"/>
  <c r="P1482" i="14"/>
  <c r="CO1482" i="4"/>
  <c r="CO1481" i="4"/>
  <c r="P1480" i="14"/>
  <c r="CO1480" i="4"/>
  <c r="CO1479" i="4"/>
  <c r="P1478" i="14"/>
  <c r="CO1478" i="4"/>
  <c r="CO1477" i="4"/>
  <c r="P1476" i="14"/>
  <c r="CO1476" i="4"/>
  <c r="CO1475" i="4"/>
  <c r="P1474" i="14"/>
  <c r="CO1474" i="4"/>
  <c r="CO1473" i="4"/>
  <c r="P1472" i="14"/>
  <c r="CO1472" i="4"/>
  <c r="CO1471" i="4"/>
  <c r="P1470" i="14"/>
  <c r="CO1470" i="4"/>
  <c r="CO1469" i="4"/>
  <c r="CO1468" i="4"/>
  <c r="CO1467" i="4"/>
  <c r="CO1466" i="4"/>
  <c r="CO1465" i="4"/>
  <c r="CO1464" i="4"/>
  <c r="CO1463" i="4"/>
  <c r="CO1462" i="4"/>
  <c r="CO1461" i="4"/>
  <c r="CO1460" i="4"/>
  <c r="CO1459" i="4"/>
  <c r="CO1458" i="4"/>
  <c r="CO1457" i="4"/>
  <c r="CO1456" i="4"/>
  <c r="CO1455" i="4"/>
  <c r="CO1454" i="4"/>
  <c r="CO1453" i="4"/>
  <c r="CO1452" i="4"/>
  <c r="CO1451" i="4"/>
  <c r="P1449" i="14"/>
  <c r="CO1449" i="4"/>
  <c r="CO1445" i="4"/>
  <c r="CO1444" i="4"/>
  <c r="CO1443" i="4"/>
  <c r="CO1437" i="4"/>
  <c r="L1427" i="14"/>
  <c r="O1424" i="14"/>
  <c r="A1423" i="14"/>
  <c r="O1423" i="14" s="1"/>
  <c r="P1422" i="14"/>
  <c r="O1418" i="14"/>
  <c r="CO1416" i="4"/>
  <c r="CO1415" i="4"/>
  <c r="CO1414" i="4"/>
  <c r="O1414" i="14"/>
  <c r="P1413" i="14"/>
  <c r="O1413" i="14" s="1"/>
  <c r="CO1405" i="4"/>
  <c r="L1401" i="14"/>
  <c r="CO1330" i="4"/>
  <c r="CO1322" i="4"/>
  <c r="CO1316" i="4"/>
  <c r="CO1312" i="4"/>
  <c r="CO1308" i="4"/>
  <c r="P1289" i="14"/>
  <c r="O1289" i="14" s="1"/>
  <c r="P1288" i="14"/>
  <c r="P1287" i="14"/>
  <c r="P1286" i="14"/>
  <c r="P1285" i="14"/>
  <c r="O1285" i="14" s="1"/>
  <c r="P1284" i="14"/>
  <c r="O1284" i="14"/>
  <c r="O1283" i="14"/>
  <c r="O1282" i="14"/>
  <c r="O1281" i="14"/>
  <c r="O1280" i="14"/>
  <c r="O1279" i="14"/>
  <c r="O1278" i="14"/>
  <c r="O1277" i="14"/>
  <c r="O1276" i="14"/>
  <c r="O1275" i="14"/>
  <c r="O1274" i="14"/>
  <c r="O1273" i="14"/>
  <c r="O1272" i="14"/>
  <c r="O1271" i="14"/>
  <c r="O1270" i="14"/>
  <c r="O1269" i="14"/>
  <c r="O1268" i="14"/>
  <c r="O1267" i="14"/>
  <c r="O1266" i="14"/>
  <c r="O1265" i="14"/>
  <c r="O1264" i="14"/>
  <c r="O1263" i="14"/>
  <c r="CO1257" i="4"/>
  <c r="CO1253" i="4"/>
  <c r="CO1252" i="4"/>
  <c r="CO1250" i="4"/>
  <c r="CO1227" i="4"/>
  <c r="P1194" i="14"/>
  <c r="CO1194" i="4"/>
  <c r="P1190" i="14"/>
  <c r="CO1190" i="4"/>
  <c r="P1186" i="14"/>
  <c r="CO1186" i="4"/>
  <c r="P1182" i="14"/>
  <c r="CO1182" i="4"/>
  <c r="P1178" i="14"/>
  <c r="CO1178" i="4"/>
  <c r="P1174" i="14"/>
  <c r="CO1174" i="4"/>
  <c r="P1170" i="14"/>
  <c r="CO1170" i="4"/>
  <c r="P1166" i="14"/>
  <c r="CO1166" i="4"/>
  <c r="P1162" i="14"/>
  <c r="CO1162" i="4"/>
  <c r="P1158" i="14"/>
  <c r="CO1158" i="4"/>
  <c r="P1154" i="14"/>
  <c r="CO1154" i="4"/>
  <c r="P1150" i="14"/>
  <c r="CO1150" i="4"/>
  <c r="K1121" i="14"/>
  <c r="O1032" i="14"/>
  <c r="CO1341" i="4"/>
  <c r="CO1340" i="4"/>
  <c r="CO1339" i="4"/>
  <c r="CO1338" i="4"/>
  <c r="CO1337" i="4"/>
  <c r="CO1336" i="4"/>
  <c r="CO1335" i="4"/>
  <c r="CO1327" i="4"/>
  <c r="CO1319" i="4"/>
  <c r="CO1317" i="4"/>
  <c r="CO1313" i="4"/>
  <c r="CO1309" i="4"/>
  <c r="CO1259" i="4"/>
  <c r="CO1258" i="4"/>
  <c r="CO1235" i="4"/>
  <c r="CO1233" i="4"/>
  <c r="CO1229" i="4"/>
  <c r="CO1228" i="4"/>
  <c r="CO1226" i="4"/>
  <c r="P1220" i="14"/>
  <c r="N1219" i="14"/>
  <c r="P1218" i="14"/>
  <c r="N1218" i="14"/>
  <c r="P1147" i="14"/>
  <c r="CO1147" i="4"/>
  <c r="O1019" i="14"/>
  <c r="P1192" i="14"/>
  <c r="CO1192" i="4"/>
  <c r="P1188" i="14"/>
  <c r="CO1188" i="4"/>
  <c r="P1184" i="14"/>
  <c r="CO1184" i="4"/>
  <c r="P1180" i="14"/>
  <c r="CO1180" i="4"/>
  <c r="P1176" i="14"/>
  <c r="CO1176" i="4"/>
  <c r="P1172" i="14"/>
  <c r="CO1172" i="4"/>
  <c r="P1168" i="14"/>
  <c r="CO1168" i="4"/>
  <c r="P1164" i="14"/>
  <c r="CO1164" i="4"/>
  <c r="P1160" i="14"/>
  <c r="CO1160" i="4"/>
  <c r="P1156" i="14"/>
  <c r="CO1156" i="4"/>
  <c r="P1152" i="14"/>
  <c r="CO1152" i="4"/>
  <c r="P1148" i="14"/>
  <c r="CO1148" i="4"/>
  <c r="A1125" i="14"/>
  <c r="O1125" i="14" s="1"/>
  <c r="O1028" i="14"/>
  <c r="CO1213" i="4"/>
  <c r="P1212" i="14"/>
  <c r="CO1209" i="4"/>
  <c r="P1208" i="14"/>
  <c r="CO1205" i="4"/>
  <c r="P1204" i="14"/>
  <c r="CO1201" i="4"/>
  <c r="P1200" i="14"/>
  <c r="CO1197" i="4"/>
  <c r="P1196" i="14"/>
  <c r="P1193" i="14"/>
  <c r="CO1193" i="4"/>
  <c r="N1192" i="14"/>
  <c r="P1189" i="14"/>
  <c r="CO1189" i="4"/>
  <c r="N1188" i="14"/>
  <c r="P1185" i="14"/>
  <c r="CO1185" i="4"/>
  <c r="P1181" i="14"/>
  <c r="CO1181" i="4"/>
  <c r="N1180" i="14"/>
  <c r="P1177" i="14"/>
  <c r="CO1177" i="4"/>
  <c r="N1176" i="14"/>
  <c r="P1173" i="14"/>
  <c r="CO1173" i="4"/>
  <c r="N1172" i="14"/>
  <c r="P1169" i="14"/>
  <c r="CO1169" i="4"/>
  <c r="N1168" i="14"/>
  <c r="P1165" i="14"/>
  <c r="CO1165" i="4"/>
  <c r="N1164" i="14"/>
  <c r="P1161" i="14"/>
  <c r="CO1161" i="4"/>
  <c r="N1160" i="14"/>
  <c r="P1157" i="14"/>
  <c r="CO1157" i="4"/>
  <c r="CO1153" i="4"/>
  <c r="K1152" i="14"/>
  <c r="CO1149" i="4"/>
  <c r="N1147" i="14"/>
  <c r="CO1143" i="4"/>
  <c r="P1141" i="14"/>
  <c r="O1141" i="14" s="1"/>
  <c r="P1140" i="14"/>
  <c r="K1140" i="14"/>
  <c r="CO1135" i="4"/>
  <c r="K1134" i="14"/>
  <c r="P1133" i="14"/>
  <c r="O1133" i="14" s="1"/>
  <c r="P1132" i="14"/>
  <c r="CO1126" i="4"/>
  <c r="CO1125" i="4"/>
  <c r="CO1123" i="4"/>
  <c r="P1121" i="14"/>
  <c r="O1121" i="14" s="1"/>
  <c r="CO1120" i="4"/>
  <c r="O1117" i="14"/>
  <c r="K1117" i="14"/>
  <c r="P1116" i="14"/>
  <c r="K1116" i="14"/>
  <c r="CO1112" i="4"/>
  <c r="CO1111" i="4"/>
  <c r="CO1102" i="4"/>
  <c r="K1101" i="14"/>
  <c r="CO1097" i="4"/>
  <c r="CO1096" i="4"/>
  <c r="O1096" i="14"/>
  <c r="CO1095" i="4"/>
  <c r="N1094" i="14"/>
  <c r="O1092" i="14"/>
  <c r="P1091" i="14"/>
  <c r="CO1085" i="4"/>
  <c r="CO1084" i="4"/>
  <c r="CO1082" i="4"/>
  <c r="K1081" i="14"/>
  <c r="P1080" i="14"/>
  <c r="O1080" i="14" s="1"/>
  <c r="CO1079" i="4"/>
  <c r="N1078" i="14"/>
  <c r="N1077" i="14"/>
  <c r="P1076" i="14"/>
  <c r="O1076" i="14" s="1"/>
  <c r="CO1075" i="4"/>
  <c r="N1072" i="14"/>
  <c r="K1072" i="14"/>
  <c r="P1071" i="14"/>
  <c r="O1068" i="14"/>
  <c r="P1064" i="14"/>
  <c r="P1063" i="14"/>
  <c r="P1062" i="14"/>
  <c r="O1062" i="14" s="1"/>
  <c r="P1061" i="14"/>
  <c r="K1061" i="14"/>
  <c r="CO1054" i="4"/>
  <c r="CO1053" i="4"/>
  <c r="CO1052" i="4"/>
  <c r="CO1051" i="4"/>
  <c r="P1049" i="14"/>
  <c r="CO1046" i="4"/>
  <c r="CO1045" i="4"/>
  <c r="O1042" i="14"/>
  <c r="L1042" i="14"/>
  <c r="CO1040" i="4"/>
  <c r="L1038" i="14"/>
  <c r="CO1036" i="4"/>
  <c r="L1034" i="14"/>
  <c r="CO1032" i="4"/>
  <c r="L1030" i="14"/>
  <c r="CO1028" i="4"/>
  <c r="O1026" i="14"/>
  <c r="P1025" i="14"/>
  <c r="P1024" i="14"/>
  <c r="P1023" i="14"/>
  <c r="O1023" i="14" s="1"/>
  <c r="P1022" i="14"/>
  <c r="P1021" i="14"/>
  <c r="P1020" i="14"/>
  <c r="P1019" i="14"/>
  <c r="P1018" i="14"/>
  <c r="P1017" i="14"/>
  <c r="P1016" i="14"/>
  <c r="P1015" i="14"/>
  <c r="O1015" i="14" s="1"/>
  <c r="P1014" i="14"/>
  <c r="P1013" i="14"/>
  <c r="P1012" i="14"/>
  <c r="P1011" i="14"/>
  <c r="O1011" i="14" s="1"/>
  <c r="P1010" i="14"/>
  <c r="P1009" i="14"/>
  <c r="P1008" i="14"/>
  <c r="P1007" i="14"/>
  <c r="O1007" i="14" s="1"/>
  <c r="P1006" i="14"/>
  <c r="P1005" i="14"/>
  <c r="O1005" i="14" s="1"/>
  <c r="P1004" i="14"/>
  <c r="L1004" i="14"/>
  <c r="CO1002" i="4"/>
  <c r="K1080" i="14"/>
  <c r="N1076" i="14"/>
  <c r="O1053" i="14"/>
  <c r="O1003" i="14"/>
  <c r="O1002" i="14"/>
  <c r="CO1450" i="4"/>
  <c r="P1448" i="14"/>
  <c r="O1448" i="14" s="1"/>
  <c r="CO1448" i="4"/>
  <c r="CO1447" i="4"/>
  <c r="CO1446" i="4"/>
  <c r="L1444" i="14"/>
  <c r="CO1441" i="4"/>
  <c r="O1436" i="14"/>
  <c r="CO1434" i="4"/>
  <c r="CO1433" i="4"/>
  <c r="L1431" i="14"/>
  <c r="O1428" i="14"/>
  <c r="CO1426" i="4"/>
  <c r="CO1425" i="4"/>
  <c r="L1423" i="14"/>
  <c r="CO1418" i="4"/>
  <c r="CO1417" i="4"/>
  <c r="L1415" i="14"/>
  <c r="O1412" i="14"/>
  <c r="CO1410" i="4"/>
  <c r="CO1409" i="4"/>
  <c r="L1407" i="14"/>
  <c r="O1404" i="14"/>
  <c r="CO1402" i="4"/>
  <c r="CO1401" i="4"/>
  <c r="P1395" i="14"/>
  <c r="P1393" i="14"/>
  <c r="L1393" i="14"/>
  <c r="P1391" i="14"/>
  <c r="P1389" i="14"/>
  <c r="L1389" i="14"/>
  <c r="P1387" i="14"/>
  <c r="L1387" i="14"/>
  <c r="P1385" i="14"/>
  <c r="P1383" i="14"/>
  <c r="L1383" i="14"/>
  <c r="P1381" i="14"/>
  <c r="L1381" i="14"/>
  <c r="P1379" i="14"/>
  <c r="P1377" i="14"/>
  <c r="L1377" i="14"/>
  <c r="P1375" i="14"/>
  <c r="P1373" i="14"/>
  <c r="L1373" i="14"/>
  <c r="P1371" i="14"/>
  <c r="L1371" i="14"/>
  <c r="P1369" i="14"/>
  <c r="P1367" i="14"/>
  <c r="L1367" i="14"/>
  <c r="P1365" i="14"/>
  <c r="P1363" i="14"/>
  <c r="P1361" i="14"/>
  <c r="CO1359" i="4"/>
  <c r="CO1358" i="4"/>
  <c r="CO1357" i="4"/>
  <c r="CO1356" i="4"/>
  <c r="CO1332" i="4"/>
  <c r="L1330" i="14"/>
  <c r="CO1328" i="4"/>
  <c r="L1326" i="14"/>
  <c r="CO1324" i="4"/>
  <c r="L1322" i="14"/>
  <c r="CO1320" i="4"/>
  <c r="L1318" i="14"/>
  <c r="L1315" i="14"/>
  <c r="L1311" i="14"/>
  <c r="L1308" i="14"/>
  <c r="O1297" i="14"/>
  <c r="O1294" i="14"/>
  <c r="O1293" i="14"/>
  <c r="O1291" i="14"/>
  <c r="O1290" i="14"/>
  <c r="O1288" i="14"/>
  <c r="O1287" i="14"/>
  <c r="O1286" i="14"/>
  <c r="CO1283" i="4"/>
  <c r="CO1282" i="4"/>
  <c r="CO1281" i="4"/>
  <c r="CO1280" i="4"/>
  <c r="CO1279" i="4"/>
  <c r="CO1278" i="4"/>
  <c r="CO1277" i="4"/>
  <c r="CO1276" i="4"/>
  <c r="CO1275" i="4"/>
  <c r="CO1274" i="4"/>
  <c r="CO1273" i="4"/>
  <c r="CO1272" i="4"/>
  <c r="CO1271" i="4"/>
  <c r="CO1270" i="4"/>
  <c r="CO1269" i="4"/>
  <c r="CO1268" i="4"/>
  <c r="CO1267" i="4"/>
  <c r="CO1266" i="4"/>
  <c r="CO1265" i="4"/>
  <c r="CO1264" i="4"/>
  <c r="CO1263" i="4"/>
  <c r="CO1262" i="4"/>
  <c r="CO1261" i="4"/>
  <c r="CO1256" i="4"/>
  <c r="K1255" i="14"/>
  <c r="P1254" i="14"/>
  <c r="K1254" i="14"/>
  <c r="CO1248" i="4"/>
  <c r="K1247" i="14"/>
  <c r="P1246" i="14"/>
  <c r="K1246" i="14"/>
  <c r="CO1240" i="4"/>
  <c r="K1239" i="14"/>
  <c r="P1238" i="14"/>
  <c r="K1238" i="14"/>
  <c r="CO1232" i="4"/>
  <c r="K1231" i="14"/>
  <c r="P1230" i="14"/>
  <c r="K1230" i="14"/>
  <c r="CO1224" i="4"/>
  <c r="K1223" i="14"/>
  <c r="P1222" i="14"/>
  <c r="K1222" i="14"/>
  <c r="CO1216" i="4"/>
  <c r="P1214" i="14"/>
  <c r="CO1211" i="4"/>
  <c r="P1210" i="14"/>
  <c r="CO1207" i="4"/>
  <c r="P1206" i="14"/>
  <c r="CO1203" i="4"/>
  <c r="P1202" i="14"/>
  <c r="CO1199" i="4"/>
  <c r="P1198" i="14"/>
  <c r="CO1195" i="4"/>
  <c r="N1194" i="14"/>
  <c r="P1191" i="14"/>
  <c r="CO1191" i="4"/>
  <c r="N1190" i="14"/>
  <c r="P1187" i="14"/>
  <c r="CO1187" i="4"/>
  <c r="N1186" i="14"/>
  <c r="P1183" i="14"/>
  <c r="CO1183" i="4"/>
  <c r="N1182" i="14"/>
  <c r="P1179" i="14"/>
  <c r="CO1179" i="4"/>
  <c r="N1178" i="14"/>
  <c r="P1175" i="14"/>
  <c r="CO1175" i="4"/>
  <c r="N1174" i="14"/>
  <c r="P1171" i="14"/>
  <c r="CO1171" i="4"/>
  <c r="N1170" i="14"/>
  <c r="P1167" i="14"/>
  <c r="CO1167" i="4"/>
  <c r="N1166" i="14"/>
  <c r="P1163" i="14"/>
  <c r="CO1163" i="4"/>
  <c r="N1162" i="14"/>
  <c r="P1159" i="14"/>
  <c r="CO1159" i="4"/>
  <c r="N1158" i="14"/>
  <c r="P1155" i="14"/>
  <c r="CO1155" i="4"/>
  <c r="N1154" i="14"/>
  <c r="P1151" i="14"/>
  <c r="CO1151" i="4"/>
  <c r="K1150" i="14"/>
  <c r="P1146" i="14"/>
  <c r="CO1146" i="4"/>
  <c r="K1144" i="14"/>
  <c r="CO1139" i="4"/>
  <c r="K1138" i="14"/>
  <c r="P1137" i="14"/>
  <c r="O1137" i="14" s="1"/>
  <c r="P1136" i="14"/>
  <c r="K1136" i="14"/>
  <c r="CO1131" i="4"/>
  <c r="K1130" i="14"/>
  <c r="P1129" i="14"/>
  <c r="O1129" i="14" s="1"/>
  <c r="CO1128" i="4"/>
  <c r="K1125" i="14"/>
  <c r="P1124" i="14"/>
  <c r="K1124" i="14"/>
  <c r="CO1118" i="4"/>
  <c r="CO1117" i="4"/>
  <c r="CO1115" i="4"/>
  <c r="K1114" i="14"/>
  <c r="P1113" i="14"/>
  <c r="N1113" i="14"/>
  <c r="CO1109" i="4"/>
  <c r="N1108" i="14"/>
  <c r="P1107" i="14"/>
  <c r="O1107" i="14" s="1"/>
  <c r="CO1106" i="4"/>
  <c r="CO1105" i="4"/>
  <c r="K1104" i="14"/>
  <c r="P1103" i="14"/>
  <c r="K1103" i="14"/>
  <c r="CO1100" i="4"/>
  <c r="CO1099" i="4"/>
  <c r="N1098" i="14"/>
  <c r="CO1093" i="4"/>
  <c r="CO1092" i="4"/>
  <c r="CO1090" i="4"/>
  <c r="P1088" i="14"/>
  <c r="O1088" i="14" s="1"/>
  <c r="CO1087" i="4"/>
  <c r="N1086" i="14"/>
  <c r="O1084" i="14"/>
  <c r="P1083" i="14"/>
  <c r="CO1077" i="4"/>
  <c r="CO1073" i="4"/>
  <c r="CO1072" i="4"/>
  <c r="CO1070" i="4"/>
  <c r="CO1069" i="4"/>
  <c r="CO1068" i="4"/>
  <c r="O1067" i="14"/>
  <c r="P1066" i="14"/>
  <c r="O1066" i="14" s="1"/>
  <c r="CO1065" i="4"/>
  <c r="CO1060" i="4"/>
  <c r="CO1059" i="4"/>
  <c r="CO1058" i="4"/>
  <c r="CO1057" i="4"/>
  <c r="P1055" i="14"/>
  <c r="K1055" i="14"/>
  <c r="CO1048" i="4"/>
  <c r="N1045" i="14"/>
  <c r="K1045" i="14"/>
  <c r="P1044" i="14"/>
  <c r="O1044" i="14" s="1"/>
  <c r="P1043" i="14"/>
  <c r="O1043" i="14" s="1"/>
  <c r="P1039" i="14"/>
  <c r="O1039" i="14" s="1"/>
  <c r="P1035" i="14"/>
  <c r="O1035" i="14" s="1"/>
  <c r="L1032" i="14"/>
  <c r="P1031" i="14"/>
  <c r="O1031" i="14" s="1"/>
  <c r="L1031" i="14"/>
  <c r="P1027" i="14"/>
  <c r="O1027" i="14" s="1"/>
  <c r="L1002" i="14"/>
  <c r="K1129" i="14"/>
  <c r="K1128" i="14"/>
  <c r="K1118" i="14"/>
  <c r="K1109" i="14"/>
  <c r="K1107" i="14"/>
  <c r="P1042" i="14"/>
  <c r="P1038" i="14"/>
  <c r="O1038" i="14" s="1"/>
  <c r="P1034" i="14"/>
  <c r="O1034" i="14" s="1"/>
  <c r="P1030" i="14"/>
  <c r="O1030" i="14" s="1"/>
  <c r="P1026" i="14"/>
  <c r="I1758" i="14"/>
  <c r="J1758" i="14" s="1"/>
  <c r="L1746" i="14"/>
  <c r="L1664" i="14"/>
  <c r="L1662" i="14"/>
  <c r="I1101" i="14"/>
  <c r="I1808" i="14"/>
  <c r="L1428" i="14"/>
  <c r="I1367" i="14"/>
  <c r="I1181" i="14"/>
  <c r="I1176" i="14"/>
  <c r="L1145" i="14"/>
  <c r="L1128" i="14"/>
  <c r="I1519" i="14"/>
  <c r="J1519" i="14" s="1"/>
  <c r="I1518" i="14"/>
  <c r="J1518" i="14" s="1"/>
  <c r="I1473" i="14"/>
  <c r="J1473" i="14" s="1"/>
  <c r="I1458" i="14"/>
  <c r="L1408" i="14"/>
  <c r="L1402" i="14"/>
  <c r="I1319" i="14"/>
  <c r="I1193" i="14"/>
  <c r="K1007" i="14"/>
  <c r="K1006" i="14"/>
  <c r="L1812" i="14"/>
  <c r="I1580" i="14"/>
  <c r="J1580" i="14" s="1"/>
  <c r="I1509" i="14"/>
  <c r="J1509" i="14" s="1"/>
  <c r="I1502" i="14"/>
  <c r="J1502" i="14" s="1"/>
  <c r="I1432" i="14"/>
  <c r="L1338" i="14"/>
  <c r="L1313" i="14"/>
  <c r="I1175" i="14"/>
  <c r="I1174" i="14"/>
  <c r="I1966" i="14"/>
  <c r="J1966" i="14" s="1"/>
  <c r="N1966" i="14"/>
  <c r="L1865" i="14"/>
  <c r="L1846" i="14"/>
  <c r="L1843" i="14"/>
  <c r="H1816" i="14"/>
  <c r="L1813" i="14"/>
  <c r="I1812" i="14"/>
  <c r="H1808" i="14"/>
  <c r="K1808" i="14" s="1"/>
  <c r="I1774" i="14"/>
  <c r="J1774" i="14" s="1"/>
  <c r="I1572" i="14"/>
  <c r="I1561" i="14"/>
  <c r="J1561" i="14" s="1"/>
  <c r="I1494" i="14"/>
  <c r="J1494" i="14" s="1"/>
  <c r="I1451" i="14"/>
  <c r="L1432" i="14"/>
  <c r="L1426" i="14"/>
  <c r="L1416" i="14"/>
  <c r="I1402" i="14"/>
  <c r="J1402" i="14" s="1"/>
  <c r="L1398" i="14"/>
  <c r="L1027" i="14"/>
  <c r="I1180" i="14"/>
  <c r="J1180" i="14" s="1"/>
  <c r="I1894" i="14"/>
  <c r="L1597" i="14"/>
  <c r="I1556" i="14"/>
  <c r="I1537" i="14"/>
  <c r="J1537" i="14" s="1"/>
  <c r="I1485" i="14"/>
  <c r="I1434" i="14"/>
  <c r="I1428" i="14"/>
  <c r="I1424" i="14"/>
  <c r="I1408" i="14"/>
  <c r="L1400" i="14"/>
  <c r="I1382" i="14"/>
  <c r="I1381" i="14"/>
  <c r="L1352" i="14"/>
  <c r="L1309" i="14"/>
  <c r="L1289" i="14"/>
  <c r="I1160" i="14"/>
  <c r="L1530" i="14"/>
  <c r="I1897" i="14"/>
  <c r="J1897" i="14" s="1"/>
  <c r="L1269" i="14"/>
  <c r="I1082" i="14"/>
  <c r="I1081" i="14"/>
  <c r="J1081" i="14" s="1"/>
  <c r="L1069" i="14"/>
  <c r="L1043" i="14"/>
  <c r="I1002" i="14"/>
  <c r="N1897" i="14"/>
  <c r="L1885" i="14"/>
  <c r="L1870" i="14"/>
  <c r="L1864" i="14"/>
  <c r="K1966" i="14"/>
  <c r="K1955" i="14"/>
  <c r="K1927" i="14"/>
  <c r="I1760" i="14"/>
  <c r="J1760" i="14" s="1"/>
  <c r="L1738" i="14"/>
  <c r="L1718" i="14"/>
  <c r="I1560" i="14"/>
  <c r="J1560" i="14" s="1"/>
  <c r="I1553" i="14"/>
  <c r="J1553" i="14" s="1"/>
  <c r="I1543" i="14"/>
  <c r="J1543" i="14" s="1"/>
  <c r="I1541" i="14"/>
  <c r="J1541" i="14" s="1"/>
  <c r="I1535" i="14"/>
  <c r="J1535" i="14" s="1"/>
  <c r="I1533" i="14"/>
  <c r="J1533" i="14" s="1"/>
  <c r="I1530" i="14"/>
  <c r="I1517" i="14"/>
  <c r="J1517" i="14" s="1"/>
  <c r="I1514" i="14"/>
  <c r="J1514" i="14" s="1"/>
  <c r="J1485" i="14"/>
  <c r="L1301" i="14"/>
  <c r="I1289" i="14"/>
  <c r="J1289" i="14" s="1"/>
  <c r="L1268" i="14"/>
  <c r="K1864" i="14"/>
  <c r="L1490" i="14"/>
  <c r="I1027" i="14"/>
  <c r="I1003" i="14"/>
  <c r="K1989" i="14"/>
  <c r="K1984" i="14"/>
  <c r="K1983" i="14"/>
  <c r="K1982" i="14"/>
  <c r="K1981" i="14"/>
  <c r="K1980" i="14"/>
  <c r="K1971" i="14"/>
  <c r="K1970" i="14"/>
  <c r="I1925" i="14"/>
  <c r="J1925" i="14" s="1"/>
  <c r="N1925" i="14"/>
  <c r="I1890" i="14"/>
  <c r="I1885" i="14"/>
  <c r="K1876" i="14"/>
  <c r="K1872" i="14"/>
  <c r="L1862" i="14"/>
  <c r="K1845" i="14"/>
  <c r="L1798" i="14"/>
  <c r="I1762" i="14"/>
  <c r="L1601" i="14"/>
  <c r="I1569" i="14"/>
  <c r="J1569" i="14" s="1"/>
  <c r="I1567" i="14"/>
  <c r="I1566" i="14"/>
  <c r="J1566" i="14" s="1"/>
  <c r="I1564" i="14"/>
  <c r="L1494" i="14"/>
  <c r="I1493" i="14"/>
  <c r="J1493" i="14" s="1"/>
  <c r="L1482" i="14"/>
  <c r="I1477" i="14"/>
  <c r="J1477" i="14" s="1"/>
  <c r="I1454" i="14"/>
  <c r="I1450" i="14"/>
  <c r="L1438" i="14"/>
  <c r="H1424" i="14"/>
  <c r="K1424" i="14" s="1"/>
  <c r="I1419" i="14"/>
  <c r="I1411" i="14"/>
  <c r="L1348" i="14"/>
  <c r="I1329" i="14"/>
  <c r="I1315" i="14"/>
  <c r="I1309" i="14"/>
  <c r="J1309" i="14" s="1"/>
  <c r="I1301" i="14"/>
  <c r="J1301" i="14" s="1"/>
  <c r="I1281" i="14"/>
  <c r="I1269" i="14"/>
  <c r="J1269" i="14" s="1"/>
  <c r="I1147" i="14"/>
  <c r="K1094" i="14"/>
  <c r="K1057" i="14"/>
  <c r="L1019" i="14"/>
  <c r="K1911" i="14"/>
  <c r="K1903" i="14"/>
  <c r="I1889" i="14"/>
  <c r="K1885" i="14"/>
  <c r="L1876" i="14"/>
  <c r="L1839" i="14"/>
  <c r="L1830" i="14"/>
  <c r="I1804" i="14"/>
  <c r="J1804" i="14" s="1"/>
  <c r="I1803" i="14"/>
  <c r="J1803" i="14" s="1"/>
  <c r="I1584" i="14"/>
  <c r="J1584" i="14" s="1"/>
  <c r="I1578" i="14"/>
  <c r="I1484" i="14"/>
  <c r="J1484" i="14" s="1"/>
  <c r="I1472" i="14"/>
  <c r="H1451" i="14"/>
  <c r="J1451" i="14" s="1"/>
  <c r="I1445" i="14"/>
  <c r="I1398" i="14"/>
  <c r="J1398" i="14" s="1"/>
  <c r="L1354" i="14"/>
  <c r="I1324" i="14"/>
  <c r="I1321" i="14"/>
  <c r="H1319" i="14"/>
  <c r="I1311" i="14"/>
  <c r="L1273" i="14"/>
  <c r="I1267" i="14"/>
  <c r="I1166" i="14"/>
  <c r="I1152" i="14"/>
  <c r="L1037" i="14"/>
  <c r="H1002" i="14"/>
  <c r="I1944" i="14"/>
  <c r="J1944" i="14" s="1"/>
  <c r="N1944" i="14"/>
  <c r="I1911" i="14"/>
  <c r="J1911" i="14" s="1"/>
  <c r="N1911" i="14"/>
  <c r="L1877" i="14"/>
  <c r="L1872" i="14"/>
  <c r="I1870" i="14"/>
  <c r="J1870" i="14" s="1"/>
  <c r="L1867" i="14"/>
  <c r="I1865" i="14"/>
  <c r="J1865" i="14" s="1"/>
  <c r="L1863" i="14"/>
  <c r="L1850" i="14"/>
  <c r="L1845" i="14"/>
  <c r="I1843" i="14"/>
  <c r="J1843" i="14" s="1"/>
  <c r="I1798" i="14"/>
  <c r="J1798" i="14" s="1"/>
  <c r="I1788" i="14"/>
  <c r="J1788" i="14" s="1"/>
  <c r="I1782" i="14"/>
  <c r="J1782" i="14" s="1"/>
  <c r="H1551" i="14"/>
  <c r="N1551" i="14" s="1"/>
  <c r="I1551" i="14"/>
  <c r="H1448" i="14"/>
  <c r="N1448" i="14" s="1"/>
  <c r="I1448" i="14"/>
  <c r="L1375" i="14"/>
  <c r="H1375" i="14"/>
  <c r="H1344" i="14"/>
  <c r="L1344" i="14"/>
  <c r="L1325" i="14"/>
  <c r="I1325" i="14"/>
  <c r="H1300" i="14"/>
  <c r="K1300" i="14" s="1"/>
  <c r="L1300" i="14"/>
  <c r="H1236" i="14"/>
  <c r="N1236" i="14" s="1"/>
  <c r="I1236" i="14"/>
  <c r="I1185" i="14"/>
  <c r="I1989" i="14"/>
  <c r="N1989" i="14"/>
  <c r="K1946" i="14"/>
  <c r="I1927" i="14"/>
  <c r="J1927" i="14" s="1"/>
  <c r="N1927" i="14"/>
  <c r="I1903" i="14"/>
  <c r="J1903" i="14" s="1"/>
  <c r="N1903" i="14"/>
  <c r="H1894" i="14"/>
  <c r="J1894" i="14" s="1"/>
  <c r="H1889" i="14"/>
  <c r="J1889" i="14" s="1"/>
  <c r="I1887" i="14"/>
  <c r="I1830" i="14"/>
  <c r="I1801" i="14"/>
  <c r="J1801" i="14" s="1"/>
  <c r="I1767" i="14"/>
  <c r="I1743" i="14"/>
  <c r="J1743" i="14" s="1"/>
  <c r="L1742" i="14"/>
  <c r="L1642" i="14"/>
  <c r="L1630" i="14"/>
  <c r="I1568" i="14"/>
  <c r="I1552" i="14"/>
  <c r="J1552" i="14" s="1"/>
  <c r="H1522" i="14"/>
  <c r="N1522" i="14" s="1"/>
  <c r="I1522" i="14"/>
  <c r="L1510" i="14"/>
  <c r="H1478" i="14"/>
  <c r="I1478" i="14"/>
  <c r="I1476" i="14"/>
  <c r="I1470" i="14"/>
  <c r="J1470" i="14" s="1"/>
  <c r="H1450" i="14"/>
  <c r="I1449" i="14"/>
  <c r="J1449" i="14" s="1"/>
  <c r="I1426" i="14"/>
  <c r="H1418" i="14"/>
  <c r="N1418" i="14" s="1"/>
  <c r="I1418" i="14"/>
  <c r="I1416" i="14"/>
  <c r="I1375" i="14"/>
  <c r="I1348" i="14"/>
  <c r="J1348" i="14" s="1"/>
  <c r="L1328" i="14"/>
  <c r="I1328" i="14"/>
  <c r="I1187" i="14"/>
  <c r="H1558" i="14"/>
  <c r="I1558" i="14"/>
  <c r="H1525" i="14"/>
  <c r="I1525" i="14"/>
  <c r="H1481" i="14"/>
  <c r="I1481" i="14"/>
  <c r="H1420" i="14"/>
  <c r="I1420" i="14"/>
  <c r="H1410" i="14"/>
  <c r="N1410" i="14" s="1"/>
  <c r="I1410" i="14"/>
  <c r="L1399" i="14"/>
  <c r="I1399" i="14"/>
  <c r="L1361" i="14"/>
  <c r="I1361" i="14"/>
  <c r="H1305" i="14"/>
  <c r="I1305" i="14"/>
  <c r="H1293" i="14"/>
  <c r="I1293" i="14"/>
  <c r="H1240" i="14"/>
  <c r="I1240" i="14"/>
  <c r="H1195" i="14"/>
  <c r="I1195" i="14"/>
  <c r="H1184" i="14"/>
  <c r="N1184" i="14" s="1"/>
  <c r="I1184" i="14"/>
  <c r="I1946" i="14"/>
  <c r="J1946" i="14" s="1"/>
  <c r="N1946" i="14"/>
  <c r="I1919" i="14"/>
  <c r="J1919" i="14" s="1"/>
  <c r="N1919" i="14"/>
  <c r="L1881" i="14"/>
  <c r="L1848" i="14"/>
  <c r="L1841" i="14"/>
  <c r="I1839" i="14"/>
  <c r="L1818" i="14"/>
  <c r="I1766" i="14"/>
  <c r="I1742" i="14"/>
  <c r="J1742" i="14" s="1"/>
  <c r="I1738" i="14"/>
  <c r="L1736" i="14"/>
  <c r="L1710" i="14"/>
  <c r="L1690" i="14"/>
  <c r="L1658" i="14"/>
  <c r="L1648" i="14"/>
  <c r="I1601" i="14"/>
  <c r="I1596" i="14"/>
  <c r="J1596" i="14" s="1"/>
  <c r="I1575" i="14"/>
  <c r="I1574" i="14"/>
  <c r="J1574" i="14" s="1"/>
  <c r="H1559" i="14"/>
  <c r="I1559" i="14"/>
  <c r="H1550" i="14"/>
  <c r="I1550" i="14"/>
  <c r="I1510" i="14"/>
  <c r="J1510" i="14" s="1"/>
  <c r="I1489" i="14"/>
  <c r="J1489" i="14" s="1"/>
  <c r="I1486" i="14"/>
  <c r="J1486" i="14" s="1"/>
  <c r="H1458" i="14"/>
  <c r="J1458" i="14" s="1"/>
  <c r="I1438" i="14"/>
  <c r="L1420" i="14"/>
  <c r="H1412" i="14"/>
  <c r="I1412" i="14"/>
  <c r="L1410" i="14"/>
  <c r="L1266" i="14"/>
  <c r="H1266" i="14"/>
  <c r="J1266" i="14" s="1"/>
  <c r="H1196" i="14"/>
  <c r="N1196" i="14" s="1"/>
  <c r="I1196" i="14"/>
  <c r="I1179" i="14"/>
  <c r="I1159" i="14"/>
  <c r="I1158" i="14"/>
  <c r="I1151" i="14"/>
  <c r="J1151" i="14" s="1"/>
  <c r="I1139" i="14"/>
  <c r="J1139" i="14" s="1"/>
  <c r="I1135" i="14"/>
  <c r="J1135" i="14" s="1"/>
  <c r="I1134" i="14"/>
  <c r="I1131" i="14"/>
  <c r="J1131" i="14" s="1"/>
  <c r="I1130" i="14"/>
  <c r="K1098" i="14"/>
  <c r="I1057" i="14"/>
  <c r="J1057" i="14" s="1"/>
  <c r="L1029" i="14"/>
  <c r="I1004" i="14"/>
  <c r="I1516" i="14"/>
  <c r="L1502" i="14"/>
  <c r="I1501" i="14"/>
  <c r="J1501" i="14" s="1"/>
  <c r="I1492" i="14"/>
  <c r="L1470" i="14"/>
  <c r="I1469" i="14"/>
  <c r="J1469" i="14" s="1"/>
  <c r="H1454" i="14"/>
  <c r="I1444" i="14"/>
  <c r="I1427" i="14"/>
  <c r="I1401" i="14"/>
  <c r="I1371" i="14"/>
  <c r="I1352" i="14"/>
  <c r="L1341" i="14"/>
  <c r="I1332" i="14"/>
  <c r="L1316" i="14"/>
  <c r="H1311" i="14"/>
  <c r="L1307" i="14"/>
  <c r="I1302" i="14"/>
  <c r="I1299" i="14"/>
  <c r="L1292" i="14"/>
  <c r="K1289" i="14"/>
  <c r="I1282" i="14"/>
  <c r="I1273" i="14"/>
  <c r="J1273" i="14" s="1"/>
  <c r="I1268" i="14"/>
  <c r="I1190" i="14"/>
  <c r="I1171" i="14"/>
  <c r="I1170" i="14"/>
  <c r="I1169" i="14"/>
  <c r="I1168" i="14"/>
  <c r="I1165" i="14"/>
  <c r="I1164" i="14"/>
  <c r="I1163" i="14"/>
  <c r="K1135" i="14"/>
  <c r="K1131" i="14"/>
  <c r="I1113" i="14"/>
  <c r="I1103" i="14"/>
  <c r="J1103" i="14" s="1"/>
  <c r="I1055" i="14"/>
  <c r="L1238" i="14"/>
  <c r="L1143" i="14"/>
  <c r="L1135" i="14"/>
  <c r="L1127" i="14"/>
  <c r="K1082" i="14"/>
  <c r="I1963" i="14"/>
  <c r="J1963" i="14" s="1"/>
  <c r="I1937" i="14"/>
  <c r="J1937" i="14" s="1"/>
  <c r="L1879" i="14"/>
  <c r="H1878" i="14"/>
  <c r="K1878" i="14" s="1"/>
  <c r="L1878" i="14"/>
  <c r="I1877" i="14"/>
  <c r="J1877" i="14" s="1"/>
  <c r="L1875" i="14"/>
  <c r="L1873" i="14"/>
  <c r="H1851" i="14"/>
  <c r="L1851" i="14"/>
  <c r="I1850" i="14"/>
  <c r="I1848" i="14"/>
  <c r="J1848" i="14" s="1"/>
  <c r="I1846" i="14"/>
  <c r="L1838" i="14"/>
  <c r="L1833" i="14"/>
  <c r="I1814" i="14"/>
  <c r="I1746" i="14"/>
  <c r="J1746" i="14" s="1"/>
  <c r="I1739" i="14"/>
  <c r="J1739" i="14" s="1"/>
  <c r="I1690" i="14"/>
  <c r="H1614" i="14"/>
  <c r="N1614" i="14" s="1"/>
  <c r="I1614" i="14"/>
  <c r="I1594" i="14"/>
  <c r="J1594" i="14" s="1"/>
  <c r="H1588" i="14"/>
  <c r="I1588" i="14"/>
  <c r="I1571" i="14"/>
  <c r="J1571" i="14" s="1"/>
  <c r="I1563" i="14"/>
  <c r="J1563" i="14" s="1"/>
  <c r="I1555" i="14"/>
  <c r="J1555" i="14" s="1"/>
  <c r="H1539" i="14"/>
  <c r="K1539" i="14" s="1"/>
  <c r="I1539" i="14"/>
  <c r="H1483" i="14"/>
  <c r="I1483" i="14"/>
  <c r="L1414" i="14"/>
  <c r="H1414" i="14"/>
  <c r="K1414" i="14" s="1"/>
  <c r="L1409" i="14"/>
  <c r="I1409" i="14"/>
  <c r="H1351" i="14"/>
  <c r="L1351" i="14"/>
  <c r="H1340" i="14"/>
  <c r="L1340" i="14"/>
  <c r="H1288" i="14"/>
  <c r="K1288" i="14" s="1"/>
  <c r="L1288" i="14"/>
  <c r="N1250" i="14"/>
  <c r="K1250" i="14"/>
  <c r="H1932" i="14"/>
  <c r="N1932" i="14" s="1"/>
  <c r="I1932" i="14"/>
  <c r="L1891" i="14"/>
  <c r="H1891" i="14"/>
  <c r="H1869" i="14"/>
  <c r="K1869" i="14" s="1"/>
  <c r="I1869" i="14"/>
  <c r="N1963" i="14"/>
  <c r="H1950" i="14"/>
  <c r="K1950" i="14" s="1"/>
  <c r="I1950" i="14"/>
  <c r="N1937" i="14"/>
  <c r="I1895" i="14"/>
  <c r="L1893" i="14"/>
  <c r="H1893" i="14"/>
  <c r="K1893" i="14" s="1"/>
  <c r="I1891" i="14"/>
  <c r="L1869" i="14"/>
  <c r="L1855" i="14"/>
  <c r="L1831" i="14"/>
  <c r="H1820" i="14"/>
  <c r="I1820" i="14"/>
  <c r="H1783" i="14"/>
  <c r="I1783" i="14"/>
  <c r="I1780" i="14"/>
  <c r="I1776" i="14"/>
  <c r="I1772" i="14"/>
  <c r="I1771" i="14"/>
  <c r="J1771" i="14" s="1"/>
  <c r="H1668" i="14"/>
  <c r="I1668" i="14"/>
  <c r="I1996" i="14"/>
  <c r="N1996" i="14"/>
  <c r="H1975" i="14"/>
  <c r="K1975" i="14" s="1"/>
  <c r="I1975" i="14"/>
  <c r="I1955" i="14"/>
  <c r="N1955" i="14"/>
  <c r="K1919" i="14"/>
  <c r="I1909" i="14"/>
  <c r="N1909" i="14"/>
  <c r="H1899" i="14"/>
  <c r="K1899" i="14" s="1"/>
  <c r="I1899" i="14"/>
  <c r="I1893" i="14"/>
  <c r="L1883" i="14"/>
  <c r="I1881" i="14"/>
  <c r="J1881" i="14" s="1"/>
  <c r="H1880" i="14"/>
  <c r="K1880" i="14" s="1"/>
  <c r="L1880" i="14"/>
  <c r="K1865" i="14"/>
  <c r="L1860" i="14"/>
  <c r="H1859" i="14"/>
  <c r="K1859" i="14" s="1"/>
  <c r="L1859" i="14"/>
  <c r="L1826" i="14"/>
  <c r="H1823" i="14"/>
  <c r="K1823" i="14" s="1"/>
  <c r="I1823" i="14"/>
  <c r="L1820" i="14"/>
  <c r="I1792" i="14"/>
  <c r="J1792" i="14" s="1"/>
  <c r="H1756" i="14"/>
  <c r="K1756" i="14" s="1"/>
  <c r="I1756" i="14"/>
  <c r="I1749" i="14"/>
  <c r="J1749" i="14" s="1"/>
  <c r="H1682" i="14"/>
  <c r="L1682" i="14"/>
  <c r="L1668" i="14"/>
  <c r="I1662" i="14"/>
  <c r="I1658" i="14"/>
  <c r="J1658" i="14" s="1"/>
  <c r="L1654" i="14"/>
  <c r="L1652" i="14"/>
  <c r="I1648" i="14"/>
  <c r="I1630" i="14"/>
  <c r="J1630" i="14" s="1"/>
  <c r="I1629" i="14"/>
  <c r="J1629" i="14" s="1"/>
  <c r="L1626" i="14"/>
  <c r="L1614" i="14"/>
  <c r="H1598" i="14"/>
  <c r="I1598" i="14"/>
  <c r="J1567" i="14"/>
  <c r="I1540" i="14"/>
  <c r="H1526" i="14"/>
  <c r="N1526" i="14" s="1"/>
  <c r="I1526" i="14"/>
  <c r="I1505" i="14"/>
  <c r="J1505" i="14" s="1"/>
  <c r="I1499" i="14"/>
  <c r="J1499" i="14" s="1"/>
  <c r="I1498" i="14"/>
  <c r="J1498" i="14" s="1"/>
  <c r="H1490" i="14"/>
  <c r="N1490" i="14" s="1"/>
  <c r="I1490" i="14"/>
  <c r="L1433" i="14"/>
  <c r="I1433" i="14"/>
  <c r="I1414" i="14"/>
  <c r="J1414" i="14" s="1"/>
  <c r="L1406" i="14"/>
  <c r="H1406" i="14"/>
  <c r="N1406" i="14" s="1"/>
  <c r="L1369" i="14"/>
  <c r="H1369" i="14"/>
  <c r="L1334" i="14"/>
  <c r="H1334" i="14"/>
  <c r="J1334" i="14" s="1"/>
  <c r="L1297" i="14"/>
  <c r="H1297" i="14"/>
  <c r="J1297" i="14" s="1"/>
  <c r="L1290" i="14"/>
  <c r="H1290" i="14"/>
  <c r="J1290" i="14" s="1"/>
  <c r="L1285" i="14"/>
  <c r="H1285" i="14"/>
  <c r="J1285" i="14" s="1"/>
  <c r="L1279" i="14"/>
  <c r="I1279" i="14"/>
  <c r="K1937" i="14"/>
  <c r="K1932" i="14"/>
  <c r="K1931" i="14"/>
  <c r="H1915" i="14"/>
  <c r="N1915" i="14" s="1"/>
  <c r="I1915" i="14"/>
  <c r="L1886" i="14"/>
  <c r="H1886" i="14"/>
  <c r="J1886" i="14" s="1"/>
  <c r="K1877" i="14"/>
  <c r="H1861" i="14"/>
  <c r="K1861" i="14" s="1"/>
  <c r="I1861" i="14"/>
  <c r="K1846" i="14"/>
  <c r="K1833" i="14"/>
  <c r="H1827" i="14"/>
  <c r="I1827" i="14"/>
  <c r="L1817" i="14"/>
  <c r="N1771" i="14"/>
  <c r="H1765" i="14"/>
  <c r="K1765" i="14" s="1"/>
  <c r="I1765" i="14"/>
  <c r="H1726" i="14"/>
  <c r="L1726" i="14"/>
  <c r="H1702" i="14"/>
  <c r="N1702" i="14" s="1"/>
  <c r="L1702" i="14"/>
  <c r="H1684" i="14"/>
  <c r="L1684" i="14"/>
  <c r="H1674" i="14"/>
  <c r="I1674" i="14"/>
  <c r="H1610" i="14"/>
  <c r="L1610" i="14"/>
  <c r="H1599" i="14"/>
  <c r="N1599" i="14" s="1"/>
  <c r="L1599" i="14"/>
  <c r="H1593" i="14"/>
  <c r="N1593" i="14" s="1"/>
  <c r="L1593" i="14"/>
  <c r="J1578" i="14"/>
  <c r="H1570" i="14"/>
  <c r="I1570" i="14"/>
  <c r="H1562" i="14"/>
  <c r="K1562" i="14" s="1"/>
  <c r="I1562" i="14"/>
  <c r="H1554" i="14"/>
  <c r="I1554" i="14"/>
  <c r="H1527" i="14"/>
  <c r="K1527" i="14" s="1"/>
  <c r="I1527" i="14"/>
  <c r="H1491" i="14"/>
  <c r="I1491" i="14"/>
  <c r="L1430" i="14"/>
  <c r="H1430" i="14"/>
  <c r="N1430" i="14" s="1"/>
  <c r="L1425" i="14"/>
  <c r="I1425" i="14"/>
  <c r="L1397" i="14"/>
  <c r="I1397" i="14"/>
  <c r="L1391" i="14"/>
  <c r="H1391" i="14"/>
  <c r="L1365" i="14"/>
  <c r="I1365" i="14"/>
  <c r="H1346" i="14"/>
  <c r="L1346" i="14"/>
  <c r="L1336" i="14"/>
  <c r="H1336" i="14"/>
  <c r="J1336" i="14" s="1"/>
  <c r="H1256" i="14"/>
  <c r="N1256" i="14" s="1"/>
  <c r="I1256" i="14"/>
  <c r="H1829" i="14"/>
  <c r="K1829" i="14" s="1"/>
  <c r="L1829" i="14"/>
  <c r="L1810" i="14"/>
  <c r="I1810" i="14"/>
  <c r="L1770" i="14"/>
  <c r="H1770" i="14"/>
  <c r="J1770" i="14" s="1"/>
  <c r="H1730" i="14"/>
  <c r="L1730" i="14"/>
  <c r="H1686" i="14"/>
  <c r="K1686" i="14" s="1"/>
  <c r="I1686" i="14"/>
  <c r="H1678" i="14"/>
  <c r="L1678" i="14"/>
  <c r="H1613" i="14"/>
  <c r="K1613" i="14" s="1"/>
  <c r="I1613" i="14"/>
  <c r="H1585" i="14"/>
  <c r="I1585" i="14"/>
  <c r="H1545" i="14"/>
  <c r="I1545" i="14"/>
  <c r="H1504" i="14"/>
  <c r="I1504" i="14"/>
  <c r="H1482" i="14"/>
  <c r="I1482" i="14"/>
  <c r="H1443" i="14"/>
  <c r="I1443" i="14"/>
  <c r="H1435" i="14"/>
  <c r="I1435" i="14"/>
  <c r="L1422" i="14"/>
  <c r="H1422" i="14"/>
  <c r="N1422" i="14" s="1"/>
  <c r="L1417" i="14"/>
  <c r="I1417" i="14"/>
  <c r="H1404" i="14"/>
  <c r="K1404" i="14" s="1"/>
  <c r="I1404" i="14"/>
  <c r="L1385" i="14"/>
  <c r="H1385" i="14"/>
  <c r="J1385" i="14" s="1"/>
  <c r="H1366" i="14"/>
  <c r="I1366" i="14"/>
  <c r="L1317" i="14"/>
  <c r="H1317" i="14"/>
  <c r="J1317" i="14" s="1"/>
  <c r="H1308" i="14"/>
  <c r="I1308" i="14"/>
  <c r="L1283" i="14"/>
  <c r="H1283" i="14"/>
  <c r="J1283" i="14" s="1"/>
  <c r="L1263" i="14"/>
  <c r="I1263" i="14"/>
  <c r="H1167" i="14"/>
  <c r="I1167" i="14"/>
  <c r="I1209" i="14"/>
  <c r="I1208" i="14"/>
  <c r="J1208" i="14" s="1"/>
  <c r="I1207" i="14"/>
  <c r="I1206" i="14"/>
  <c r="I1205" i="14"/>
  <c r="I1204" i="14"/>
  <c r="J1204" i="14" s="1"/>
  <c r="I1173" i="14"/>
  <c r="I1172" i="14"/>
  <c r="J1172" i="14" s="1"/>
  <c r="H1156" i="14"/>
  <c r="K1156" i="14" s="1"/>
  <c r="I1156" i="14"/>
  <c r="I1154" i="14"/>
  <c r="I1146" i="14"/>
  <c r="H1062" i="14"/>
  <c r="L1062" i="14"/>
  <c r="I1465" i="14"/>
  <c r="I1464" i="14"/>
  <c r="I1457" i="14"/>
  <c r="I1456" i="14"/>
  <c r="I1453" i="14"/>
  <c r="I1452" i="14"/>
  <c r="H1445" i="14"/>
  <c r="L1437" i="14"/>
  <c r="I1431" i="14"/>
  <c r="I1423" i="14"/>
  <c r="I1415" i="14"/>
  <c r="I1407" i="14"/>
  <c r="I1400" i="14"/>
  <c r="J1400" i="14" s="1"/>
  <c r="I1396" i="14"/>
  <c r="I1383" i="14"/>
  <c r="I1378" i="14"/>
  <c r="I1377" i="14"/>
  <c r="I1372" i="14"/>
  <c r="I1360" i="14"/>
  <c r="J1360" i="14" s="1"/>
  <c r="I1354" i="14"/>
  <c r="J1354" i="14" s="1"/>
  <c r="L1349" i="14"/>
  <c r="H1332" i="14"/>
  <c r="K1332" i="14" s="1"/>
  <c r="I1330" i="14"/>
  <c r="I1326" i="14"/>
  <c r="I1322" i="14"/>
  <c r="I1318" i="14"/>
  <c r="I1313" i="14"/>
  <c r="J1313" i="14" s="1"/>
  <c r="H1299" i="14"/>
  <c r="I1295" i="14"/>
  <c r="I1292" i="14"/>
  <c r="I1286" i="14"/>
  <c r="I1278" i="14"/>
  <c r="K1269" i="14"/>
  <c r="H1267" i="14"/>
  <c r="J1267" i="14" s="1"/>
  <c r="K1257" i="14"/>
  <c r="H1177" i="14"/>
  <c r="I1177" i="14"/>
  <c r="H1157" i="14"/>
  <c r="I1157" i="14"/>
  <c r="H1149" i="14"/>
  <c r="N1149" i="14" s="1"/>
  <c r="I1149" i="14"/>
  <c r="I1145" i="14"/>
  <c r="I1127" i="14"/>
  <c r="J1127" i="14" s="1"/>
  <c r="I1126" i="14"/>
  <c r="J1126" i="14" s="1"/>
  <c r="K1063" i="14"/>
  <c r="K1996" i="14"/>
  <c r="N1931" i="14"/>
  <c r="K1881" i="14"/>
  <c r="K1860" i="14"/>
  <c r="K1830" i="14"/>
  <c r="I1664" i="14"/>
  <c r="I1603" i="14"/>
  <c r="J1603" i="14" s="1"/>
  <c r="I1597" i="14"/>
  <c r="J1597" i="14" s="1"/>
  <c r="L1596" i="14"/>
  <c r="I1591" i="14"/>
  <c r="J1591" i="14" s="1"/>
  <c r="I1542" i="14"/>
  <c r="L1522" i="14"/>
  <c r="I1521" i="14"/>
  <c r="J1521" i="14" s="1"/>
  <c r="I1513" i="14"/>
  <c r="J1513" i="14" s="1"/>
  <c r="I1508" i="14"/>
  <c r="J1508" i="14" s="1"/>
  <c r="I1500" i="14"/>
  <c r="J1500" i="14" s="1"/>
  <c r="L1498" i="14"/>
  <c r="I1497" i="14"/>
  <c r="J1497" i="14" s="1"/>
  <c r="L1486" i="14"/>
  <c r="L1478" i="14"/>
  <c r="I1442" i="14"/>
  <c r="I1436" i="14"/>
  <c r="J1436" i="14" s="1"/>
  <c r="H1434" i="14"/>
  <c r="J1434" i="14" s="1"/>
  <c r="I1429" i="14"/>
  <c r="I1421" i="14"/>
  <c r="I1413" i="14"/>
  <c r="I1405" i="14"/>
  <c r="I1403" i="14"/>
  <c r="I1393" i="14"/>
  <c r="I1388" i="14"/>
  <c r="I1387" i="14"/>
  <c r="H1371" i="14"/>
  <c r="H1367" i="14"/>
  <c r="I1364" i="14"/>
  <c r="L1357" i="14"/>
  <c r="I1344" i="14"/>
  <c r="I1338" i="14"/>
  <c r="J1338" i="14" s="1"/>
  <c r="I1333" i="14"/>
  <c r="H1328" i="14"/>
  <c r="J1328" i="14" s="1"/>
  <c r="H1324" i="14"/>
  <c r="J1324" i="14" s="1"/>
  <c r="I1316" i="14"/>
  <c r="J1316" i="14" s="1"/>
  <c r="I1307" i="14"/>
  <c r="J1307" i="14" s="1"/>
  <c r="L1291" i="14"/>
  <c r="I1284" i="14"/>
  <c r="H1282" i="14"/>
  <c r="N1282" i="14" s="1"/>
  <c r="K1273" i="14"/>
  <c r="L1230" i="14"/>
  <c r="I1224" i="14"/>
  <c r="K1218" i="14"/>
  <c r="I1192" i="14"/>
  <c r="J1192" i="14" s="1"/>
  <c r="I1189" i="14"/>
  <c r="I1188" i="14"/>
  <c r="J1188" i="14" s="1"/>
  <c r="I1182" i="14"/>
  <c r="I1162" i="14"/>
  <c r="I1161" i="14"/>
  <c r="H1153" i="14"/>
  <c r="I1153" i="14"/>
  <c r="I1098" i="14"/>
  <c r="I1037" i="14"/>
  <c r="I1034" i="14"/>
  <c r="I1029" i="14"/>
  <c r="J1029" i="14" s="1"/>
  <c r="H1003" i="14"/>
  <c r="K1002" i="14"/>
  <c r="L1147" i="14"/>
  <c r="K1145" i="14"/>
  <c r="K1086" i="14"/>
  <c r="I1043" i="14"/>
  <c r="J1043" i="14" s="1"/>
  <c r="I1038" i="14"/>
  <c r="I1030" i="14"/>
  <c r="H1004" i="14"/>
  <c r="N1739" i="14"/>
  <c r="J1767" i="14"/>
  <c r="N1767" i="14"/>
  <c r="N1971" i="14"/>
  <c r="H1882" i="14"/>
  <c r="K1882" i="14" s="1"/>
  <c r="I1882" i="14"/>
  <c r="H1854" i="14"/>
  <c r="K1854" i="14" s="1"/>
  <c r="I1854" i="14"/>
  <c r="H1822" i="14"/>
  <c r="K1822" i="14" s="1"/>
  <c r="I1822" i="14"/>
  <c r="H1791" i="14"/>
  <c r="I1791" i="14"/>
  <c r="H1779" i="14"/>
  <c r="N1779" i="14" s="1"/>
  <c r="I1779" i="14"/>
  <c r="H1745" i="14"/>
  <c r="I1745" i="14"/>
  <c r="H1714" i="14"/>
  <c r="I1714" i="14"/>
  <c r="H1698" i="14"/>
  <c r="I1698" i="14"/>
  <c r="H1696" i="14"/>
  <c r="N1696" i="14" s="1"/>
  <c r="I1696" i="14"/>
  <c r="H1694" i="14"/>
  <c r="I1694" i="14"/>
  <c r="H1688" i="14"/>
  <c r="N1688" i="14" s="1"/>
  <c r="L1688" i="14"/>
  <c r="H1660" i="14"/>
  <c r="I1660" i="14"/>
  <c r="H1638" i="14"/>
  <c r="N1638" i="14" s="1"/>
  <c r="I1638" i="14"/>
  <c r="H1618" i="14"/>
  <c r="L1618" i="14"/>
  <c r="H1606" i="14"/>
  <c r="K1606" i="14" s="1"/>
  <c r="I1606" i="14"/>
  <c r="H1600" i="14"/>
  <c r="I1600" i="14"/>
  <c r="H1573" i="14"/>
  <c r="K1573" i="14" s="1"/>
  <c r="I1573" i="14"/>
  <c r="H1557" i="14"/>
  <c r="I1557" i="14"/>
  <c r="K1400" i="14"/>
  <c r="I1987" i="14"/>
  <c r="H1978" i="14"/>
  <c r="K1978" i="14" s="1"/>
  <c r="I1978" i="14"/>
  <c r="I1971" i="14"/>
  <c r="J1971" i="14" s="1"/>
  <c r="N1970" i="14"/>
  <c r="H1939" i="14"/>
  <c r="K1939" i="14" s="1"/>
  <c r="I1939" i="14"/>
  <c r="H1905" i="14"/>
  <c r="K1905" i="14" s="1"/>
  <c r="I1905" i="14"/>
  <c r="I1999" i="14"/>
  <c r="N1999" i="14"/>
  <c r="H1993" i="14"/>
  <c r="K1993" i="14" s="1"/>
  <c r="I1993" i="14"/>
  <c r="I1984" i="14"/>
  <c r="N1984" i="14"/>
  <c r="N1983" i="14"/>
  <c r="N1982" i="14"/>
  <c r="N1981" i="14"/>
  <c r="N1980" i="14"/>
  <c r="K1961" i="14"/>
  <c r="I1952" i="14"/>
  <c r="J1952" i="14" s="1"/>
  <c r="N1952" i="14"/>
  <c r="L1948" i="14"/>
  <c r="I1948" i="14"/>
  <c r="I1942" i="14"/>
  <c r="N1942" i="14"/>
  <c r="K1923" i="14"/>
  <c r="I1917" i="14"/>
  <c r="J1917" i="14" s="1"/>
  <c r="N1917" i="14"/>
  <c r="H1913" i="14"/>
  <c r="K1913" i="14" s="1"/>
  <c r="I1913" i="14"/>
  <c r="I1907" i="14"/>
  <c r="J1907" i="14" s="1"/>
  <c r="N1907" i="14"/>
  <c r="H1890" i="14"/>
  <c r="J1890" i="14" s="1"/>
  <c r="L1888" i="14"/>
  <c r="H1888" i="14"/>
  <c r="J1888" i="14" s="1"/>
  <c r="H1887" i="14"/>
  <c r="L1884" i="14"/>
  <c r="L1882" i="14"/>
  <c r="K1873" i="14"/>
  <c r="K1868" i="14"/>
  <c r="I1862" i="14"/>
  <c r="H1858" i="14"/>
  <c r="K1858" i="14" s="1"/>
  <c r="I1858" i="14"/>
  <c r="L1856" i="14"/>
  <c r="L1854" i="14"/>
  <c r="H1842" i="14"/>
  <c r="K1842" i="14" s="1"/>
  <c r="I1842" i="14"/>
  <c r="I1831" i="14"/>
  <c r="I1826" i="14"/>
  <c r="H1825" i="14"/>
  <c r="K1825" i="14" s="1"/>
  <c r="L1825" i="14"/>
  <c r="L1822" i="14"/>
  <c r="H1814" i="14"/>
  <c r="H1813" i="14"/>
  <c r="I1813" i="14"/>
  <c r="L1807" i="14"/>
  <c r="I1799" i="14"/>
  <c r="N1795" i="14"/>
  <c r="H1793" i="14"/>
  <c r="N1793" i="14" s="1"/>
  <c r="I1793" i="14"/>
  <c r="I1784" i="14"/>
  <c r="J1784" i="14" s="1"/>
  <c r="J1780" i="14"/>
  <c r="J1776" i="14"/>
  <c r="H1773" i="14"/>
  <c r="I1773" i="14"/>
  <c r="I1768" i="14"/>
  <c r="J1768" i="14" s="1"/>
  <c r="L1752" i="14"/>
  <c r="L1747" i="14"/>
  <c r="I1736" i="14"/>
  <c r="J1736" i="14" s="1"/>
  <c r="I1735" i="14"/>
  <c r="I1730" i="14"/>
  <c r="L1721" i="14"/>
  <c r="I1721" i="14"/>
  <c r="L1714" i="14"/>
  <c r="L1705" i="14"/>
  <c r="I1705" i="14"/>
  <c r="L1698" i="14"/>
  <c r="L1696" i="14"/>
  <c r="L1694" i="14"/>
  <c r="H1680" i="14"/>
  <c r="I1680" i="14"/>
  <c r="H1672" i="14"/>
  <c r="N1672" i="14" s="1"/>
  <c r="I1672" i="14"/>
  <c r="H1666" i="14"/>
  <c r="I1666" i="14"/>
  <c r="L1660" i="14"/>
  <c r="H1646" i="14"/>
  <c r="N1646" i="14" s="1"/>
  <c r="L1646" i="14"/>
  <c r="L1638" i="14"/>
  <c r="H1621" i="14"/>
  <c r="K1621" i="14" s="1"/>
  <c r="I1621" i="14"/>
  <c r="L1606" i="14"/>
  <c r="H1604" i="14"/>
  <c r="I1604" i="14"/>
  <c r="I1590" i="14"/>
  <c r="J1590" i="14" s="1"/>
  <c r="I1586" i="14"/>
  <c r="J1586" i="14" s="1"/>
  <c r="I1582" i="14"/>
  <c r="J1582" i="14" s="1"/>
  <c r="H1576" i="14"/>
  <c r="I1576" i="14"/>
  <c r="I1547" i="14"/>
  <c r="J1547" i="14" s="1"/>
  <c r="H1958" i="14"/>
  <c r="K1958" i="14" s="1"/>
  <c r="I1958" i="14"/>
  <c r="L1921" i="14"/>
  <c r="I1921" i="14"/>
  <c r="L1892" i="14"/>
  <c r="H1892" i="14"/>
  <c r="H1866" i="14"/>
  <c r="K1866" i="14" s="1"/>
  <c r="I1866" i="14"/>
  <c r="H1847" i="14"/>
  <c r="N1847" i="14" s="1"/>
  <c r="L1847" i="14"/>
  <c r="H1835" i="14"/>
  <c r="K1835" i="14" s="1"/>
  <c r="I1835" i="14"/>
  <c r="H1807" i="14"/>
  <c r="N1807" i="14" s="1"/>
  <c r="I1807" i="14"/>
  <c r="L1794" i="14"/>
  <c r="H1794" i="14"/>
  <c r="H1785" i="14"/>
  <c r="N1785" i="14" s="1"/>
  <c r="I1785" i="14"/>
  <c r="H1747" i="14"/>
  <c r="N1747" i="14" s="1"/>
  <c r="I1747" i="14"/>
  <c r="H1722" i="14"/>
  <c r="I1722" i="14"/>
  <c r="H1706" i="14"/>
  <c r="K1706" i="14" s="1"/>
  <c r="I1706" i="14"/>
  <c r="H1634" i="14"/>
  <c r="K1634" i="14" s="1"/>
  <c r="L1634" i="14"/>
  <c r="H1622" i="14"/>
  <c r="K1622" i="14" s="1"/>
  <c r="I1622" i="14"/>
  <c r="H1595" i="14"/>
  <c r="N1595" i="14" s="1"/>
  <c r="I1595" i="14"/>
  <c r="I1973" i="14"/>
  <c r="J1973" i="14" s="1"/>
  <c r="N1973" i="14"/>
  <c r="H1968" i="14"/>
  <c r="K1968" i="14" s="1"/>
  <c r="I1968" i="14"/>
  <c r="I1961" i="14"/>
  <c r="J1961" i="14" s="1"/>
  <c r="N1961" i="14"/>
  <c r="K1942" i="14"/>
  <c r="I1934" i="14"/>
  <c r="N1934" i="14"/>
  <c r="H1929" i="14"/>
  <c r="K1929" i="14" s="1"/>
  <c r="I1929" i="14"/>
  <c r="I1923" i="14"/>
  <c r="J1923" i="14" s="1"/>
  <c r="N1923" i="14"/>
  <c r="K1907" i="14"/>
  <c r="I1901" i="14"/>
  <c r="J1901" i="14" s="1"/>
  <c r="N1901" i="14"/>
  <c r="H1898" i="14"/>
  <c r="N1898" i="14" s="1"/>
  <c r="I1898" i="14"/>
  <c r="H1895" i="14"/>
  <c r="J1895" i="14" s="1"/>
  <c r="I1892" i="14"/>
  <c r="K1884" i="14"/>
  <c r="I1878" i="14"/>
  <c r="H1874" i="14"/>
  <c r="I1874" i="14"/>
  <c r="I1873" i="14"/>
  <c r="J1873" i="14" s="1"/>
  <c r="L1871" i="14"/>
  <c r="L1868" i="14"/>
  <c r="L1866" i="14"/>
  <c r="K1856" i="14"/>
  <c r="H1852" i="14"/>
  <c r="K1852" i="14" s="1"/>
  <c r="I1852" i="14"/>
  <c r="I1851" i="14"/>
  <c r="I1838" i="14"/>
  <c r="J1838" i="14" s="1"/>
  <c r="H1837" i="14"/>
  <c r="K1837" i="14" s="1"/>
  <c r="L1837" i="14"/>
  <c r="L1835" i="14"/>
  <c r="I1818" i="14"/>
  <c r="J1818" i="14" s="1"/>
  <c r="H1810" i="14"/>
  <c r="H1796" i="14"/>
  <c r="I1796" i="14"/>
  <c r="I1794" i="14"/>
  <c r="I1790" i="14"/>
  <c r="J1790" i="14" s="1"/>
  <c r="I1786" i="14"/>
  <c r="L1778" i="14"/>
  <c r="I1778" i="14"/>
  <c r="I1775" i="14"/>
  <c r="J1775" i="14" s="1"/>
  <c r="I1764" i="14"/>
  <c r="J1764" i="14" s="1"/>
  <c r="H1762" i="14"/>
  <c r="I1761" i="14"/>
  <c r="J1761" i="14" s="1"/>
  <c r="I1759" i="14"/>
  <c r="I1754" i="14"/>
  <c r="J1754" i="14" s="1"/>
  <c r="I1752" i="14"/>
  <c r="J1752" i="14" s="1"/>
  <c r="I1748" i="14"/>
  <c r="J1748" i="14" s="1"/>
  <c r="L1744" i="14"/>
  <c r="I1740" i="14"/>
  <c r="J1740" i="14" s="1"/>
  <c r="L1729" i="14"/>
  <c r="I1729" i="14"/>
  <c r="L1722" i="14"/>
  <c r="L1713" i="14"/>
  <c r="I1713" i="14"/>
  <c r="L1706" i="14"/>
  <c r="H1637" i="14"/>
  <c r="I1637" i="14"/>
  <c r="L1622" i="14"/>
  <c r="L1595" i="14"/>
  <c r="H1592" i="14"/>
  <c r="I1592" i="14"/>
  <c r="H1589" i="14"/>
  <c r="N1589" i="14" s="1"/>
  <c r="I1589" i="14"/>
  <c r="L1589" i="14"/>
  <c r="H1583" i="14"/>
  <c r="I1583" i="14"/>
  <c r="H1581" i="14"/>
  <c r="K1581" i="14" s="1"/>
  <c r="I1581" i="14"/>
  <c r="I1577" i="14"/>
  <c r="J1577" i="14" s="1"/>
  <c r="H1546" i="14"/>
  <c r="K1546" i="14" s="1"/>
  <c r="I1546" i="14"/>
  <c r="K1999" i="14"/>
  <c r="K1973" i="14"/>
  <c r="K1963" i="14"/>
  <c r="K1952" i="14"/>
  <c r="K1944" i="14"/>
  <c r="K1934" i="14"/>
  <c r="K1925" i="14"/>
  <c r="K1917" i="14"/>
  <c r="K1909" i="14"/>
  <c r="K1901" i="14"/>
  <c r="K1850" i="14"/>
  <c r="K1848" i="14"/>
  <c r="K1841" i="14"/>
  <c r="K1838" i="14"/>
  <c r="K1826" i="14"/>
  <c r="L1805" i="14"/>
  <c r="J1772" i="14"/>
  <c r="J1766" i="14"/>
  <c r="N1763" i="14"/>
  <c r="L1739" i="14"/>
  <c r="J1738" i="14"/>
  <c r="L1600" i="14"/>
  <c r="I1565" i="14"/>
  <c r="J1565" i="14" s="1"/>
  <c r="I1549" i="14"/>
  <c r="J1549" i="14" s="1"/>
  <c r="I1532" i="14"/>
  <c r="I1529" i="14"/>
  <c r="J1529" i="14" s="1"/>
  <c r="L1526" i="14"/>
  <c r="I1512" i="14"/>
  <c r="I1507" i="14"/>
  <c r="J1507" i="14" s="1"/>
  <c r="I1506" i="14"/>
  <c r="J1506" i="14" s="1"/>
  <c r="L1474" i="14"/>
  <c r="L1466" i="14"/>
  <c r="H1466" i="14"/>
  <c r="J1466" i="14" s="1"/>
  <c r="H1444" i="14"/>
  <c r="K1444" i="14" s="1"/>
  <c r="H1442" i="14"/>
  <c r="J1438" i="14"/>
  <c r="I1437" i="14"/>
  <c r="H1433" i="14"/>
  <c r="H1429" i="14"/>
  <c r="K1429" i="14" s="1"/>
  <c r="H1425" i="14"/>
  <c r="H1421" i="14"/>
  <c r="K1421" i="14" s="1"/>
  <c r="H1417" i="14"/>
  <c r="H1413" i="14"/>
  <c r="K1413" i="14" s="1"/>
  <c r="H1409" i="14"/>
  <c r="K1409" i="14" s="1"/>
  <c r="H1405" i="14"/>
  <c r="K1405" i="14" s="1"/>
  <c r="H1401" i="14"/>
  <c r="K1401" i="14" s="1"/>
  <c r="H1397" i="14"/>
  <c r="K1397" i="14" s="1"/>
  <c r="L1395" i="14"/>
  <c r="H1395" i="14"/>
  <c r="H1393" i="14"/>
  <c r="I1390" i="14"/>
  <c r="I1389" i="14"/>
  <c r="L1363" i="14"/>
  <c r="H1363" i="14"/>
  <c r="H1361" i="14"/>
  <c r="N1361" i="14" s="1"/>
  <c r="H1347" i="14"/>
  <c r="K1347" i="14" s="1"/>
  <c r="L1347" i="14"/>
  <c r="L1345" i="14"/>
  <c r="H1333" i="14"/>
  <c r="L1331" i="14"/>
  <c r="H1331" i="14"/>
  <c r="J1331" i="14" s="1"/>
  <c r="H1330" i="14"/>
  <c r="H1318" i="14"/>
  <c r="J1318" i="14" s="1"/>
  <c r="H1296" i="14"/>
  <c r="K1296" i="14" s="1"/>
  <c r="L1296" i="14"/>
  <c r="H1286" i="14"/>
  <c r="N1286" i="14" s="1"/>
  <c r="H1276" i="14"/>
  <c r="I1276" i="14"/>
  <c r="K1261" i="14"/>
  <c r="H1534" i="14"/>
  <c r="I1534" i="14"/>
  <c r="H1523" i="14"/>
  <c r="I1523" i="14"/>
  <c r="H1495" i="14"/>
  <c r="K1495" i="14" s="1"/>
  <c r="I1495" i="14"/>
  <c r="J1426" i="14"/>
  <c r="K1426" i="14"/>
  <c r="J1422" i="14"/>
  <c r="K1410" i="14"/>
  <c r="J1406" i="14"/>
  <c r="K1402" i="14"/>
  <c r="K1398" i="14"/>
  <c r="H1370" i="14"/>
  <c r="I1370" i="14"/>
  <c r="H1350" i="14"/>
  <c r="I1350" i="14"/>
  <c r="L1335" i="14"/>
  <c r="H1335" i="14"/>
  <c r="L1320" i="14"/>
  <c r="H1320" i="14"/>
  <c r="K1320" i="14" s="1"/>
  <c r="L1310" i="14"/>
  <c r="H1310" i="14"/>
  <c r="L1298" i="14"/>
  <c r="H1298" i="14"/>
  <c r="N1298" i="14" s="1"/>
  <c r="L1287" i="14"/>
  <c r="H1287" i="14"/>
  <c r="K1287" i="14" s="1"/>
  <c r="L1275" i="14"/>
  <c r="H1275" i="14"/>
  <c r="J1275" i="14" s="1"/>
  <c r="H1272" i="14"/>
  <c r="K1272" i="14" s="1"/>
  <c r="L1272" i="14"/>
  <c r="L1265" i="14"/>
  <c r="H1265" i="14"/>
  <c r="K1265" i="14" s="1"/>
  <c r="H1260" i="14"/>
  <c r="N1260" i="14" s="1"/>
  <c r="I1260" i="14"/>
  <c r="H1248" i="14"/>
  <c r="I1248" i="14"/>
  <c r="H1242" i="14"/>
  <c r="I1242" i="14"/>
  <c r="H1579" i="14"/>
  <c r="K1579" i="14" s="1"/>
  <c r="I1579" i="14"/>
  <c r="H1548" i="14"/>
  <c r="I1548" i="14"/>
  <c r="H1528" i="14"/>
  <c r="N1528" i="14" s="1"/>
  <c r="I1528" i="14"/>
  <c r="L1514" i="14"/>
  <c r="L1506" i="14"/>
  <c r="J1483" i="14"/>
  <c r="I1480" i="14"/>
  <c r="J1480" i="14" s="1"/>
  <c r="I1475" i="14"/>
  <c r="J1475" i="14" s="1"/>
  <c r="I1474" i="14"/>
  <c r="J1474" i="14" s="1"/>
  <c r="I1461" i="14"/>
  <c r="H1431" i="14"/>
  <c r="N1431" i="14" s="1"/>
  <c r="H1427" i="14"/>
  <c r="K1427" i="14" s="1"/>
  <c r="H1423" i="14"/>
  <c r="N1423" i="14" s="1"/>
  <c r="H1419" i="14"/>
  <c r="H1415" i="14"/>
  <c r="N1415" i="14" s="1"/>
  <c r="H1411" i="14"/>
  <c r="K1411" i="14" s="1"/>
  <c r="H1407" i="14"/>
  <c r="K1407" i="14" s="1"/>
  <c r="H1403" i="14"/>
  <c r="K1403" i="14" s="1"/>
  <c r="H1399" i="14"/>
  <c r="K1399" i="14" s="1"/>
  <c r="L1379" i="14"/>
  <c r="H1379" i="14"/>
  <c r="N1379" i="14" s="1"/>
  <c r="H1377" i="14"/>
  <c r="I1374" i="14"/>
  <c r="I1373" i="14"/>
  <c r="H1355" i="14"/>
  <c r="K1355" i="14" s="1"/>
  <c r="L1355" i="14"/>
  <c r="L1353" i="14"/>
  <c r="L1350" i="14"/>
  <c r="H1339" i="14"/>
  <c r="K1339" i="14" s="1"/>
  <c r="L1339" i="14"/>
  <c r="L1337" i="14"/>
  <c r="I1335" i="14"/>
  <c r="H1325" i="14"/>
  <c r="J1325" i="14" s="1"/>
  <c r="L1323" i="14"/>
  <c r="H1323" i="14"/>
  <c r="K1323" i="14" s="1"/>
  <c r="H1322" i="14"/>
  <c r="I1320" i="14"/>
  <c r="H1312" i="14"/>
  <c r="L1312" i="14"/>
  <c r="I1310" i="14"/>
  <c r="H1302" i="14"/>
  <c r="I1298" i="14"/>
  <c r="I1287" i="14"/>
  <c r="L1274" i="14"/>
  <c r="H1274" i="14"/>
  <c r="N1274" i="14" s="1"/>
  <c r="L1271" i="14"/>
  <c r="H1271" i="14"/>
  <c r="I1265" i="14"/>
  <c r="H1264" i="14"/>
  <c r="N1264" i="14" s="1"/>
  <c r="I1264" i="14"/>
  <c r="H1234" i="14"/>
  <c r="I1234" i="14"/>
  <c r="H1228" i="14"/>
  <c r="N1228" i="14" s="1"/>
  <c r="I1228" i="14"/>
  <c r="N1156" i="14"/>
  <c r="H1538" i="14"/>
  <c r="I1538" i="14"/>
  <c r="H1487" i="14"/>
  <c r="I1487" i="14"/>
  <c r="L1462" i="14"/>
  <c r="H1462" i="14"/>
  <c r="J1462" i="14" s="1"/>
  <c r="J1432" i="14"/>
  <c r="K1432" i="14"/>
  <c r="J1428" i="14"/>
  <c r="K1428" i="14"/>
  <c r="K1420" i="14"/>
  <c r="J1416" i="14"/>
  <c r="K1416" i="14"/>
  <c r="K1412" i="14"/>
  <c r="J1408" i="14"/>
  <c r="K1408" i="14"/>
  <c r="I1394" i="14"/>
  <c r="H1387" i="14"/>
  <c r="H1386" i="14"/>
  <c r="K1386" i="14" s="1"/>
  <c r="I1386" i="14"/>
  <c r="H1383" i="14"/>
  <c r="I1380" i="14"/>
  <c r="I1379" i="14"/>
  <c r="I1362" i="14"/>
  <c r="L1359" i="14"/>
  <c r="H1358" i="14"/>
  <c r="I1358" i="14"/>
  <c r="I1356" i="14"/>
  <c r="J1356" i="14" s="1"/>
  <c r="I1346" i="14"/>
  <c r="L1343" i="14"/>
  <c r="H1342" i="14"/>
  <c r="I1342" i="14"/>
  <c r="I1340" i="14"/>
  <c r="H1329" i="14"/>
  <c r="J1329" i="14" s="1"/>
  <c r="L1327" i="14"/>
  <c r="H1327" i="14"/>
  <c r="J1327" i="14" s="1"/>
  <c r="H1326" i="14"/>
  <c r="K1326" i="14" s="1"/>
  <c r="I1323" i="14"/>
  <c r="H1315" i="14"/>
  <c r="J1315" i="14" s="1"/>
  <c r="L1314" i="14"/>
  <c r="H1314" i="14"/>
  <c r="J1314" i="14" s="1"/>
  <c r="H1306" i="14"/>
  <c r="J1306" i="14" s="1"/>
  <c r="L1304" i="14"/>
  <c r="L1303" i="14"/>
  <c r="H1303" i="14"/>
  <c r="J1303" i="14" s="1"/>
  <c r="I1300" i="14"/>
  <c r="J1300" i="14" s="1"/>
  <c r="H1295" i="14"/>
  <c r="J1295" i="14" s="1"/>
  <c r="L1294" i="14"/>
  <c r="H1294" i="14"/>
  <c r="J1294" i="14" s="1"/>
  <c r="I1291" i="14"/>
  <c r="J1291" i="14" s="1"/>
  <c r="H1281" i="14"/>
  <c r="J1281" i="14" s="1"/>
  <c r="H1280" i="14"/>
  <c r="K1280" i="14" s="1"/>
  <c r="I1280" i="14"/>
  <c r="H1278" i="14"/>
  <c r="J1278" i="14" s="1"/>
  <c r="H1277" i="14"/>
  <c r="J1277" i="14" s="1"/>
  <c r="L1277" i="14"/>
  <c r="I1274" i="14"/>
  <c r="I1271" i="14"/>
  <c r="L1270" i="14"/>
  <c r="H1270" i="14"/>
  <c r="J1270" i="14" s="1"/>
  <c r="L1264" i="14"/>
  <c r="L1584" i="14"/>
  <c r="L1518" i="14"/>
  <c r="J1492" i="14"/>
  <c r="J1476" i="14"/>
  <c r="K1291" i="14"/>
  <c r="K1282" i="14"/>
  <c r="I1216" i="14"/>
  <c r="I1214" i="14"/>
  <c r="I1201" i="14"/>
  <c r="I1200" i="14"/>
  <c r="I1199" i="14"/>
  <c r="I1198" i="14"/>
  <c r="J1198" i="14" s="1"/>
  <c r="I1197" i="14"/>
  <c r="K1180" i="14"/>
  <c r="K1174" i="14"/>
  <c r="K1166" i="14"/>
  <c r="J1164" i="14"/>
  <c r="K1158" i="14"/>
  <c r="N1150" i="14"/>
  <c r="K1147" i="14"/>
  <c r="H1122" i="14"/>
  <c r="I1122" i="14"/>
  <c r="I1115" i="14"/>
  <c r="J1115" i="14" s="1"/>
  <c r="I1114" i="14"/>
  <c r="J1114" i="14" s="1"/>
  <c r="H1089" i="14"/>
  <c r="K1089" i="14" s="1"/>
  <c r="I1089" i="14"/>
  <c r="K1188" i="14"/>
  <c r="K1182" i="14"/>
  <c r="H1142" i="14"/>
  <c r="K1142" i="14" s="1"/>
  <c r="I1142" i="14"/>
  <c r="H1090" i="14"/>
  <c r="N1090" i="14" s="1"/>
  <c r="I1090" i="14"/>
  <c r="H1047" i="14"/>
  <c r="K1047" i="14" s="1"/>
  <c r="I1047" i="14"/>
  <c r="H1035" i="14"/>
  <c r="K1035" i="14" s="1"/>
  <c r="I1035" i="14"/>
  <c r="K1266" i="14"/>
  <c r="L1234" i="14"/>
  <c r="K1190" i="14"/>
  <c r="I1183" i="14"/>
  <c r="I1155" i="14"/>
  <c r="J1155" i="14" s="1"/>
  <c r="N1152" i="14"/>
  <c r="I1150" i="14"/>
  <c r="H1143" i="14"/>
  <c r="K1143" i="14" s="1"/>
  <c r="I1143" i="14"/>
  <c r="I1094" i="14"/>
  <c r="I1093" i="14"/>
  <c r="J1093" i="14" s="1"/>
  <c r="H1092" i="14"/>
  <c r="K1092" i="14" s="1"/>
  <c r="I1092" i="14"/>
  <c r="K1078" i="14"/>
  <c r="H1074" i="14"/>
  <c r="I1074" i="14"/>
  <c r="H1049" i="14"/>
  <c r="K1049" i="14" s="1"/>
  <c r="I1049" i="14"/>
  <c r="H1039" i="14"/>
  <c r="I1039" i="14"/>
  <c r="L1028" i="14"/>
  <c r="I1028" i="14"/>
  <c r="K1172" i="14"/>
  <c r="K1164" i="14"/>
  <c r="I1119" i="14"/>
  <c r="J1119" i="14" s="1"/>
  <c r="I1111" i="14"/>
  <c r="J1111" i="14" s="1"/>
  <c r="I1109" i="14"/>
  <c r="I1108" i="14"/>
  <c r="J1108" i="14" s="1"/>
  <c r="H1105" i="14"/>
  <c r="N1105" i="14" s="1"/>
  <c r="I1105" i="14"/>
  <c r="I1086" i="14"/>
  <c r="I1085" i="14"/>
  <c r="J1085" i="14" s="1"/>
  <c r="I1077" i="14"/>
  <c r="J1077" i="14" s="1"/>
  <c r="H1068" i="14"/>
  <c r="I1068" i="14"/>
  <c r="I1067" i="14"/>
  <c r="H1051" i="14"/>
  <c r="N1051" i="14" s="1"/>
  <c r="I1051" i="14"/>
  <c r="H1041" i="14"/>
  <c r="I1041" i="14"/>
  <c r="L1039" i="14"/>
  <c r="H1031" i="14"/>
  <c r="I1031" i="14"/>
  <c r="K1154" i="14"/>
  <c r="J1152" i="14"/>
  <c r="L1149" i="14"/>
  <c r="K1127" i="14"/>
  <c r="K1115" i="14"/>
  <c r="L1070" i="14"/>
  <c r="I1066" i="14"/>
  <c r="I1042" i="14"/>
  <c r="J1037" i="14"/>
  <c r="I1033" i="14"/>
  <c r="J1033" i="14" s="1"/>
  <c r="J1027" i="14"/>
  <c r="L1023" i="14"/>
  <c r="K1067" i="14"/>
  <c r="I1005" i="14"/>
  <c r="J1005" i="14" s="1"/>
  <c r="I1998" i="14"/>
  <c r="J1996" i="14"/>
  <c r="I1992" i="14"/>
  <c r="J1992" i="14" s="1"/>
  <c r="J1989" i="14"/>
  <c r="I1986" i="14"/>
  <c r="J1986" i="14" s="1"/>
  <c r="J1984" i="14"/>
  <c r="I1977" i="14"/>
  <c r="J1977" i="14" s="1"/>
  <c r="I1972" i="14"/>
  <c r="J1972" i="14" s="1"/>
  <c r="I1967" i="14"/>
  <c r="J1967" i="14" s="1"/>
  <c r="I1962" i="14"/>
  <c r="I1957" i="14"/>
  <c r="J1957" i="14" s="1"/>
  <c r="J1955" i="14"/>
  <c r="I1951" i="14"/>
  <c r="J1951" i="14" s="1"/>
  <c r="I1947" i="14"/>
  <c r="J1947" i="14" s="1"/>
  <c r="I1943" i="14"/>
  <c r="J1943" i="14" s="1"/>
  <c r="J1942" i="14"/>
  <c r="I1938" i="14"/>
  <c r="J1938" i="14" s="1"/>
  <c r="I1933" i="14"/>
  <c r="J1933" i="14" s="1"/>
  <c r="J1932" i="14"/>
  <c r="I1928" i="14"/>
  <c r="J1928" i="14" s="1"/>
  <c r="I1924" i="14"/>
  <c r="J1924" i="14" s="1"/>
  <c r="I1920" i="14"/>
  <c r="J1920" i="14" s="1"/>
  <c r="I1916" i="14"/>
  <c r="J1916" i="14" s="1"/>
  <c r="J1915" i="14"/>
  <c r="I1912" i="14"/>
  <c r="I1908" i="14"/>
  <c r="J1908" i="14" s="1"/>
  <c r="I1904" i="14"/>
  <c r="J1904" i="14" s="1"/>
  <c r="I1900" i="14"/>
  <c r="J1900" i="14" s="1"/>
  <c r="I1896" i="14"/>
  <c r="J1896" i="14" s="1"/>
  <c r="I1883" i="14"/>
  <c r="J1883" i="14" s="1"/>
  <c r="I1879" i="14"/>
  <c r="J1879" i="14" s="1"/>
  <c r="I1875" i="14"/>
  <c r="J1875" i="14" s="1"/>
  <c r="I1871" i="14"/>
  <c r="J1871" i="14" s="1"/>
  <c r="I1867" i="14"/>
  <c r="J1867" i="14" s="1"/>
  <c r="I1863" i="14"/>
  <c r="J1863" i="14" s="1"/>
  <c r="I1859" i="14"/>
  <c r="J1859" i="14" s="1"/>
  <c r="H1857" i="14"/>
  <c r="N1857" i="14" s="1"/>
  <c r="I1857" i="14"/>
  <c r="I1856" i="14"/>
  <c r="J1856" i="14" s="1"/>
  <c r="H1821" i="14"/>
  <c r="N1821" i="14" s="1"/>
  <c r="I1821" i="14"/>
  <c r="N1818" i="14"/>
  <c r="L1806" i="14"/>
  <c r="H1806" i="14"/>
  <c r="J1806" i="14" s="1"/>
  <c r="J1791" i="14"/>
  <c r="N1791" i="14"/>
  <c r="K1897" i="14"/>
  <c r="K1894" i="14"/>
  <c r="K1892" i="14"/>
  <c r="K1891" i="14"/>
  <c r="K1890" i="14"/>
  <c r="K1889" i="14"/>
  <c r="K1886" i="14"/>
  <c r="J1885" i="14"/>
  <c r="I1884" i="14"/>
  <c r="J1884" i="14" s="1"/>
  <c r="I1880" i="14"/>
  <c r="J1880" i="14" s="1"/>
  <c r="I1876" i="14"/>
  <c r="J1876" i="14" s="1"/>
  <c r="K1874" i="14"/>
  <c r="I1872" i="14"/>
  <c r="J1872" i="14" s="1"/>
  <c r="K1870" i="14"/>
  <c r="I1868" i="14"/>
  <c r="J1868" i="14" s="1"/>
  <c r="I1864" i="14"/>
  <c r="J1864" i="14" s="1"/>
  <c r="K1862" i="14"/>
  <c r="I1860" i="14"/>
  <c r="J1860" i="14" s="1"/>
  <c r="L1857" i="14"/>
  <c r="I1847" i="14"/>
  <c r="J1847" i="14" s="1"/>
  <c r="H1840" i="14"/>
  <c r="N1840" i="14" s="1"/>
  <c r="I1840" i="14"/>
  <c r="H1832" i="14"/>
  <c r="K1832" i="14" s="1"/>
  <c r="I1832" i="14"/>
  <c r="H1824" i="14"/>
  <c r="K1824" i="14" s="1"/>
  <c r="I1824" i="14"/>
  <c r="I2001" i="14"/>
  <c r="J2001" i="14" s="1"/>
  <c r="J1999" i="14"/>
  <c r="I1995" i="14"/>
  <c r="J1995" i="14" s="1"/>
  <c r="I1988" i="14"/>
  <c r="J1988" i="14" s="1"/>
  <c r="I1979" i="14"/>
  <c r="J1979" i="14" s="1"/>
  <c r="J1978" i="14"/>
  <c r="I1974" i="14"/>
  <c r="J1974" i="14" s="1"/>
  <c r="I1969" i="14"/>
  <c r="J1969" i="14" s="1"/>
  <c r="J1968" i="14"/>
  <c r="I1965" i="14"/>
  <c r="J1965" i="14" s="1"/>
  <c r="I1960" i="14"/>
  <c r="J1960" i="14" s="1"/>
  <c r="J1958" i="14"/>
  <c r="I1954" i="14"/>
  <c r="J1954" i="14" s="1"/>
  <c r="I1949" i="14"/>
  <c r="J1949" i="14" s="1"/>
  <c r="I1945" i="14"/>
  <c r="J1945" i="14" s="1"/>
  <c r="I1941" i="14"/>
  <c r="J1939" i="14"/>
  <c r="I1936" i="14"/>
  <c r="J1936" i="14" s="1"/>
  <c r="J1934" i="14"/>
  <c r="I1930" i="14"/>
  <c r="I1926" i="14"/>
  <c r="J1926" i="14" s="1"/>
  <c r="I1922" i="14"/>
  <c r="J1922" i="14" s="1"/>
  <c r="I1918" i="14"/>
  <c r="J1918" i="14" s="1"/>
  <c r="I1914" i="14"/>
  <c r="J1914" i="14" s="1"/>
  <c r="J1913" i="14"/>
  <c r="I1910" i="14"/>
  <c r="J1910" i="14" s="1"/>
  <c r="J1909" i="14"/>
  <c r="I1906" i="14"/>
  <c r="J1906" i="14" s="1"/>
  <c r="I1902" i="14"/>
  <c r="J1902" i="14" s="1"/>
  <c r="K1883" i="14"/>
  <c r="K1879" i="14"/>
  <c r="K1875" i="14"/>
  <c r="K1871" i="14"/>
  <c r="K1867" i="14"/>
  <c r="K1863" i="14"/>
  <c r="J1862" i="14"/>
  <c r="H1849" i="14"/>
  <c r="N1849" i="14" s="1"/>
  <c r="I1849" i="14"/>
  <c r="N1814" i="14"/>
  <c r="N1893" i="14"/>
  <c r="N1892" i="14"/>
  <c r="N1891" i="14"/>
  <c r="N1890" i="14"/>
  <c r="N1889" i="14"/>
  <c r="I1855" i="14"/>
  <c r="J1855" i="14" s="1"/>
  <c r="H1853" i="14"/>
  <c r="N1853" i="14" s="1"/>
  <c r="I1853" i="14"/>
  <c r="L1849" i="14"/>
  <c r="H1844" i="14"/>
  <c r="K1844" i="14" s="1"/>
  <c r="I1844" i="14"/>
  <c r="H1836" i="14"/>
  <c r="K1836" i="14" s="1"/>
  <c r="I1836" i="14"/>
  <c r="H1828" i="14"/>
  <c r="N1828" i="14" s="1"/>
  <c r="I1828" i="14"/>
  <c r="N1816" i="14"/>
  <c r="H1815" i="14"/>
  <c r="I1815" i="14"/>
  <c r="L1802" i="14"/>
  <c r="H1802" i="14"/>
  <c r="J1802" i="14" s="1"/>
  <c r="N1783" i="14"/>
  <c r="J1759" i="14"/>
  <c r="N1759" i="14"/>
  <c r="H1805" i="14"/>
  <c r="N1805" i="14" s="1"/>
  <c r="I1805" i="14"/>
  <c r="N1803" i="14"/>
  <c r="I1800" i="14"/>
  <c r="J1800" i="14" s="1"/>
  <c r="I1787" i="14"/>
  <c r="J1787" i="14" s="1"/>
  <c r="I1781" i="14"/>
  <c r="J1781" i="14" s="1"/>
  <c r="H1778" i="14"/>
  <c r="N1778" i="14" s="1"/>
  <c r="N1775" i="14"/>
  <c r="I1769" i="14"/>
  <c r="J1769" i="14" s="1"/>
  <c r="I1755" i="14"/>
  <c r="J1755" i="14" s="1"/>
  <c r="I1750" i="14"/>
  <c r="J1750" i="14" s="1"/>
  <c r="H1735" i="14"/>
  <c r="I1734" i="14"/>
  <c r="J1734" i="14" s="1"/>
  <c r="I1733" i="14"/>
  <c r="J1730" i="14"/>
  <c r="L1727" i="14"/>
  <c r="H1727" i="14"/>
  <c r="I1726" i="14"/>
  <c r="J1726" i="14" s="1"/>
  <c r="I1725" i="14"/>
  <c r="L1719" i="14"/>
  <c r="H1719" i="14"/>
  <c r="K1719" i="14" s="1"/>
  <c r="I1718" i="14"/>
  <c r="J1718" i="14" s="1"/>
  <c r="I1717" i="14"/>
  <c r="L1711" i="14"/>
  <c r="H1711" i="14"/>
  <c r="I1710" i="14"/>
  <c r="J1710" i="14" s="1"/>
  <c r="I1709" i="14"/>
  <c r="L1703" i="14"/>
  <c r="H1703" i="14"/>
  <c r="K1703" i="14" s="1"/>
  <c r="I1702" i="14"/>
  <c r="I1701" i="14"/>
  <c r="I1684" i="14"/>
  <c r="J1684" i="14" s="1"/>
  <c r="H1676" i="14"/>
  <c r="K1676" i="14" s="1"/>
  <c r="I1676" i="14"/>
  <c r="I1654" i="14"/>
  <c r="J1654" i="14" s="1"/>
  <c r="H1650" i="14"/>
  <c r="K1650" i="14" s="1"/>
  <c r="I1650" i="14"/>
  <c r="I1646" i="14"/>
  <c r="H1639" i="14"/>
  <c r="I1639" i="14"/>
  <c r="H1631" i="14"/>
  <c r="N1631" i="14" s="1"/>
  <c r="I1631" i="14"/>
  <c r="H1623" i="14"/>
  <c r="I1623" i="14"/>
  <c r="H1615" i="14"/>
  <c r="N1615" i="14" s="1"/>
  <c r="I1615" i="14"/>
  <c r="H1607" i="14"/>
  <c r="I1607" i="14"/>
  <c r="I1605" i="14"/>
  <c r="J1605" i="14" s="1"/>
  <c r="I1593" i="14"/>
  <c r="J1593" i="14" s="1"/>
  <c r="I1587" i="14"/>
  <c r="J1587" i="14" s="1"/>
  <c r="I1544" i="14"/>
  <c r="J1544" i="14" s="1"/>
  <c r="I1536" i="14"/>
  <c r="J1536" i="14" s="1"/>
  <c r="I1531" i="14"/>
  <c r="J1531" i="14" s="1"/>
  <c r="I1524" i="14"/>
  <c r="I1515" i="14"/>
  <c r="J1515" i="14" s="1"/>
  <c r="J1512" i="14"/>
  <c r="I1503" i="14"/>
  <c r="J1503" i="14" s="1"/>
  <c r="N1498" i="14"/>
  <c r="I1488" i="14"/>
  <c r="J1488" i="14" s="1"/>
  <c r="I1471" i="14"/>
  <c r="J1471" i="14" s="1"/>
  <c r="N1449" i="14"/>
  <c r="L1440" i="14"/>
  <c r="H1440" i="14"/>
  <c r="N1885" i="14"/>
  <c r="N1884" i="14"/>
  <c r="N1883" i="14"/>
  <c r="N1881" i="14"/>
  <c r="N1879" i="14"/>
  <c r="N1878" i="14"/>
  <c r="N1877" i="14"/>
  <c r="N1876" i="14"/>
  <c r="N1875" i="14"/>
  <c r="N1874" i="14"/>
  <c r="N1873" i="14"/>
  <c r="N1872" i="14"/>
  <c r="N1871" i="14"/>
  <c r="N1870" i="14"/>
  <c r="N1868" i="14"/>
  <c r="N1867" i="14"/>
  <c r="N1865" i="14"/>
  <c r="N1864" i="14"/>
  <c r="N1863" i="14"/>
  <c r="N1862" i="14"/>
  <c r="K1855" i="14"/>
  <c r="J1854" i="14"/>
  <c r="J1850" i="14"/>
  <c r="K1847" i="14"/>
  <c r="J1846" i="14"/>
  <c r="I1845" i="14"/>
  <c r="J1845" i="14" s="1"/>
  <c r="K1843" i="14"/>
  <c r="I1841" i="14"/>
  <c r="J1841" i="14" s="1"/>
  <c r="K1839" i="14"/>
  <c r="I1837" i="14"/>
  <c r="I1833" i="14"/>
  <c r="J1833" i="14" s="1"/>
  <c r="K1831" i="14"/>
  <c r="J1830" i="14"/>
  <c r="I1829" i="14"/>
  <c r="K1827" i="14"/>
  <c r="J1826" i="14"/>
  <c r="I1825" i="14"/>
  <c r="J1825" i="14" s="1"/>
  <c r="I1817" i="14"/>
  <c r="J1817" i="14" s="1"/>
  <c r="I1811" i="14"/>
  <c r="J1811" i="14" s="1"/>
  <c r="I1795" i="14"/>
  <c r="J1795" i="14" s="1"/>
  <c r="I1789" i="14"/>
  <c r="J1789" i="14" s="1"/>
  <c r="H1786" i="14"/>
  <c r="J1786" i="14" s="1"/>
  <c r="J1785" i="14"/>
  <c r="I1777" i="14"/>
  <c r="J1777" i="14" s="1"/>
  <c r="I1763" i="14"/>
  <c r="J1763" i="14" s="1"/>
  <c r="I1757" i="14"/>
  <c r="J1757" i="14" s="1"/>
  <c r="L1754" i="14"/>
  <c r="H1753" i="14"/>
  <c r="N1753" i="14" s="1"/>
  <c r="I1753" i="14"/>
  <c r="I1751" i="14"/>
  <c r="J1751" i="14" s="1"/>
  <c r="I1744" i="14"/>
  <c r="J1744" i="14" s="1"/>
  <c r="I1737" i="14"/>
  <c r="H1732" i="14"/>
  <c r="J1732" i="14" s="1"/>
  <c r="L1732" i="14"/>
  <c r="I1727" i="14"/>
  <c r="H1724" i="14"/>
  <c r="J1724" i="14" s="1"/>
  <c r="L1724" i="14"/>
  <c r="I1719" i="14"/>
  <c r="H1716" i="14"/>
  <c r="J1716" i="14" s="1"/>
  <c r="L1716" i="14"/>
  <c r="I1711" i="14"/>
  <c r="H1708" i="14"/>
  <c r="J1708" i="14" s="1"/>
  <c r="L1708" i="14"/>
  <c r="I1703" i="14"/>
  <c r="H1700" i="14"/>
  <c r="J1700" i="14" s="1"/>
  <c r="L1700" i="14"/>
  <c r="J1694" i="14"/>
  <c r="H1692" i="14"/>
  <c r="N1692" i="14" s="1"/>
  <c r="I1692" i="14"/>
  <c r="I1688" i="14"/>
  <c r="I1682" i="14"/>
  <c r="J1682" i="14" s="1"/>
  <c r="I1678" i="14"/>
  <c r="J1678" i="14" s="1"/>
  <c r="L1676" i="14"/>
  <c r="J1660" i="14"/>
  <c r="I1652" i="14"/>
  <c r="J1652" i="14" s="1"/>
  <c r="L1650" i="14"/>
  <c r="I1642" i="14"/>
  <c r="J1642" i="14" s="1"/>
  <c r="I1641" i="14"/>
  <c r="J1641" i="14" s="1"/>
  <c r="H1640" i="14"/>
  <c r="N1640" i="14" s="1"/>
  <c r="I1640" i="14"/>
  <c r="I1634" i="14"/>
  <c r="I1633" i="14"/>
  <c r="J1633" i="14" s="1"/>
  <c r="H1632" i="14"/>
  <c r="N1632" i="14" s="1"/>
  <c r="I1632" i="14"/>
  <c r="I1626" i="14"/>
  <c r="J1626" i="14" s="1"/>
  <c r="I1625" i="14"/>
  <c r="J1625" i="14" s="1"/>
  <c r="H1624" i="14"/>
  <c r="N1624" i="14" s="1"/>
  <c r="I1624" i="14"/>
  <c r="I1618" i="14"/>
  <c r="J1618" i="14" s="1"/>
  <c r="I1617" i="14"/>
  <c r="J1617" i="14" s="1"/>
  <c r="H1616" i="14"/>
  <c r="N1616" i="14" s="1"/>
  <c r="I1616" i="14"/>
  <c r="I1610" i="14"/>
  <c r="J1610" i="14" s="1"/>
  <c r="I1609" i="14"/>
  <c r="J1609" i="14" s="1"/>
  <c r="H1608" i="14"/>
  <c r="N1608" i="14" s="1"/>
  <c r="I1608" i="14"/>
  <c r="J1601" i="14"/>
  <c r="N1601" i="14"/>
  <c r="I1599" i="14"/>
  <c r="L1592" i="14"/>
  <c r="L1591" i="14"/>
  <c r="J1585" i="14"/>
  <c r="N1585" i="14"/>
  <c r="J1516" i="14"/>
  <c r="N1514" i="14"/>
  <c r="J1504" i="14"/>
  <c r="J1472" i="14"/>
  <c r="N1466" i="14"/>
  <c r="N1450" i="14"/>
  <c r="L1446" i="14"/>
  <c r="H1446" i="14"/>
  <c r="K1446" i="14" s="1"/>
  <c r="I1440" i="14"/>
  <c r="J1839" i="14"/>
  <c r="J1831" i="14"/>
  <c r="L1815" i="14"/>
  <c r="J1812" i="14"/>
  <c r="L1804" i="14"/>
  <c r="J1799" i="14"/>
  <c r="N1799" i="14"/>
  <c r="J1793" i="14"/>
  <c r="N1787" i="14"/>
  <c r="J1773" i="14"/>
  <c r="N1755" i="14"/>
  <c r="L1750" i="14"/>
  <c r="N1743" i="14"/>
  <c r="L1734" i="14"/>
  <c r="L1731" i="14"/>
  <c r="H1731" i="14"/>
  <c r="L1723" i="14"/>
  <c r="H1723" i="14"/>
  <c r="K1723" i="14" s="1"/>
  <c r="L1715" i="14"/>
  <c r="H1715" i="14"/>
  <c r="L1707" i="14"/>
  <c r="H1707" i="14"/>
  <c r="K1707" i="14" s="1"/>
  <c r="L1699" i="14"/>
  <c r="H1699" i="14"/>
  <c r="J1664" i="14"/>
  <c r="H1656" i="14"/>
  <c r="N1656" i="14" s="1"/>
  <c r="I1656" i="14"/>
  <c r="H1643" i="14"/>
  <c r="I1643" i="14"/>
  <c r="H1635" i="14"/>
  <c r="K1635" i="14" s="1"/>
  <c r="I1635" i="14"/>
  <c r="H1627" i="14"/>
  <c r="I1627" i="14"/>
  <c r="J1622" i="14"/>
  <c r="H1619" i="14"/>
  <c r="I1619" i="14"/>
  <c r="H1611" i="14"/>
  <c r="N1611" i="14" s="1"/>
  <c r="I1611" i="14"/>
  <c r="N1597" i="14"/>
  <c r="L1588" i="14"/>
  <c r="L1587" i="14"/>
  <c r="N1518" i="14"/>
  <c r="N1482" i="14"/>
  <c r="L1468" i="14"/>
  <c r="H1468" i="14"/>
  <c r="N1468" i="14" s="1"/>
  <c r="L1460" i="14"/>
  <c r="H1460" i="14"/>
  <c r="N1460" i="14" s="1"/>
  <c r="L1441" i="14"/>
  <c r="H1441" i="14"/>
  <c r="N1441" i="14" s="1"/>
  <c r="L1439" i="14"/>
  <c r="H1439" i="14"/>
  <c r="K1439" i="14" s="1"/>
  <c r="N1741" i="14"/>
  <c r="H1728" i="14"/>
  <c r="J1728" i="14" s="1"/>
  <c r="L1728" i="14"/>
  <c r="H1720" i="14"/>
  <c r="J1720" i="14" s="1"/>
  <c r="L1720" i="14"/>
  <c r="H1712" i="14"/>
  <c r="J1712" i="14" s="1"/>
  <c r="L1712" i="14"/>
  <c r="H1704" i="14"/>
  <c r="J1704" i="14" s="1"/>
  <c r="L1704" i="14"/>
  <c r="H1670" i="14"/>
  <c r="N1670" i="14" s="1"/>
  <c r="I1670" i="14"/>
  <c r="H1644" i="14"/>
  <c r="N1644" i="14" s="1"/>
  <c r="I1644" i="14"/>
  <c r="H1636" i="14"/>
  <c r="N1636" i="14" s="1"/>
  <c r="I1636" i="14"/>
  <c r="H1628" i="14"/>
  <c r="N1628" i="14" s="1"/>
  <c r="I1628" i="14"/>
  <c r="H1620" i="14"/>
  <c r="N1620" i="14" s="1"/>
  <c r="I1620" i="14"/>
  <c r="H1612" i="14"/>
  <c r="N1612" i="14" s="1"/>
  <c r="I1612" i="14"/>
  <c r="H1602" i="14"/>
  <c r="N1602" i="14" s="1"/>
  <c r="I1602" i="14"/>
  <c r="I1520" i="14"/>
  <c r="J1520" i="14" s="1"/>
  <c r="I1511" i="14"/>
  <c r="J1511" i="14" s="1"/>
  <c r="N1506" i="14"/>
  <c r="I1496" i="14"/>
  <c r="J1496" i="14" s="1"/>
  <c r="I1479" i="14"/>
  <c r="J1479" i="14" s="1"/>
  <c r="N1474" i="14"/>
  <c r="I1468" i="14"/>
  <c r="H1463" i="14"/>
  <c r="I1463" i="14"/>
  <c r="I1460" i="14"/>
  <c r="H1455" i="14"/>
  <c r="I1455" i="14"/>
  <c r="L1447" i="14"/>
  <c r="H1447" i="14"/>
  <c r="J1447" i="14" s="1"/>
  <c r="I1441" i="14"/>
  <c r="I1439" i="14"/>
  <c r="N1861" i="14"/>
  <c r="N1860" i="14"/>
  <c r="N1858" i="14"/>
  <c r="N1856" i="14"/>
  <c r="N1855" i="14"/>
  <c r="N1854" i="14"/>
  <c r="N1851" i="14"/>
  <c r="N1850" i="14"/>
  <c r="N1848" i="14"/>
  <c r="N1846" i="14"/>
  <c r="N1845" i="14"/>
  <c r="N1843" i="14"/>
  <c r="N1842" i="14"/>
  <c r="N1841" i="14"/>
  <c r="N1839" i="14"/>
  <c r="N1838" i="14"/>
  <c r="N1835" i="14"/>
  <c r="N1834" i="14"/>
  <c r="N1833" i="14"/>
  <c r="N1831" i="14"/>
  <c r="N1830" i="14"/>
  <c r="N1829" i="14"/>
  <c r="N1827" i="14"/>
  <c r="N1826" i="14"/>
  <c r="L1821" i="14"/>
  <c r="L1819" i="14"/>
  <c r="N1812" i="14"/>
  <c r="L1811" i="14"/>
  <c r="L1809" i="14"/>
  <c r="L1796" i="14"/>
  <c r="L1790" i="14"/>
  <c r="L1788" i="14"/>
  <c r="L1782" i="14"/>
  <c r="L1780" i="14"/>
  <c r="L1774" i="14"/>
  <c r="L1772" i="14"/>
  <c r="L1766" i="14"/>
  <c r="L1764" i="14"/>
  <c r="L1758" i="14"/>
  <c r="L1756" i="14"/>
  <c r="N1751" i="14"/>
  <c r="J1690" i="14"/>
  <c r="J1680" i="14"/>
  <c r="J1662" i="14"/>
  <c r="J1648" i="14"/>
  <c r="J1575" i="14"/>
  <c r="L1574" i="14"/>
  <c r="L1572" i="14"/>
  <c r="L1570" i="14"/>
  <c r="L1568" i="14"/>
  <c r="L1566" i="14"/>
  <c r="L1564" i="14"/>
  <c r="L1562" i="14"/>
  <c r="L1560" i="14"/>
  <c r="L1558" i="14"/>
  <c r="L1556" i="14"/>
  <c r="L1554" i="14"/>
  <c r="L1552" i="14"/>
  <c r="L1550" i="14"/>
  <c r="L1548" i="14"/>
  <c r="L1546" i="14"/>
  <c r="L1544" i="14"/>
  <c r="L1542" i="14"/>
  <c r="L1540" i="14"/>
  <c r="L1538" i="14"/>
  <c r="L1536" i="14"/>
  <c r="L1534" i="14"/>
  <c r="L1532" i="14"/>
  <c r="L1524" i="14"/>
  <c r="N1520" i="14"/>
  <c r="L1516" i="14"/>
  <c r="N1512" i="14"/>
  <c r="L1508" i="14"/>
  <c r="N1504" i="14"/>
  <c r="L1500" i="14"/>
  <c r="N1496" i="14"/>
  <c r="L1492" i="14"/>
  <c r="N1488" i="14"/>
  <c r="L1484" i="14"/>
  <c r="N1480" i="14"/>
  <c r="L1476" i="14"/>
  <c r="N1472" i="14"/>
  <c r="J1465" i="14"/>
  <c r="J1457" i="14"/>
  <c r="L1449" i="14"/>
  <c r="L1443" i="14"/>
  <c r="L1436" i="14"/>
  <c r="L1435" i="14"/>
  <c r="I1392" i="14"/>
  <c r="J1392" i="14" s="1"/>
  <c r="H1389" i="14"/>
  <c r="N1389" i="14" s="1"/>
  <c r="I1384" i="14"/>
  <c r="J1384" i="14" s="1"/>
  <c r="H1381" i="14"/>
  <c r="N1381" i="14" s="1"/>
  <c r="I1376" i="14"/>
  <c r="H1373" i="14"/>
  <c r="N1373" i="14" s="1"/>
  <c r="I1368" i="14"/>
  <c r="J1368" i="14" s="1"/>
  <c r="H1365" i="14"/>
  <c r="N1365" i="14" s="1"/>
  <c r="L1360" i="14"/>
  <c r="I1359" i="14"/>
  <c r="J1359" i="14" s="1"/>
  <c r="I1357" i="14"/>
  <c r="J1357" i="14" s="1"/>
  <c r="I1355" i="14"/>
  <c r="I1353" i="14"/>
  <c r="J1353" i="14" s="1"/>
  <c r="I1351" i="14"/>
  <c r="I1349" i="14"/>
  <c r="J1349" i="14" s="1"/>
  <c r="I1347" i="14"/>
  <c r="J1347" i="14" s="1"/>
  <c r="I1345" i="14"/>
  <c r="J1345" i="14" s="1"/>
  <c r="I1343" i="14"/>
  <c r="J1343" i="14" s="1"/>
  <c r="I1341" i="14"/>
  <c r="J1341" i="14" s="1"/>
  <c r="I1339" i="14"/>
  <c r="I1337" i="14"/>
  <c r="J1337" i="14" s="1"/>
  <c r="H1321" i="14"/>
  <c r="J1321" i="14" s="1"/>
  <c r="I1312" i="14"/>
  <c r="J1312" i="14" s="1"/>
  <c r="I1304" i="14"/>
  <c r="J1304" i="14" s="1"/>
  <c r="K1298" i="14"/>
  <c r="I1296" i="14"/>
  <c r="K1290" i="14"/>
  <c r="I1288" i="14"/>
  <c r="J1284" i="14"/>
  <c r="H1279" i="14"/>
  <c r="J1279" i="14" s="1"/>
  <c r="I1272" i="14"/>
  <c r="J1272" i="14" s="1"/>
  <c r="N1270" i="14"/>
  <c r="J1268" i="14"/>
  <c r="H1263" i="14"/>
  <c r="K1263" i="14" s="1"/>
  <c r="I1250" i="14"/>
  <c r="J1250" i="14" s="1"/>
  <c r="I1218" i="14"/>
  <c r="J1218" i="14" s="1"/>
  <c r="H1202" i="14"/>
  <c r="I1202" i="14"/>
  <c r="N1510" i="14"/>
  <c r="N1502" i="14"/>
  <c r="N1494" i="14"/>
  <c r="N1486" i="14"/>
  <c r="N1478" i="14"/>
  <c r="N1470" i="14"/>
  <c r="N1433" i="14"/>
  <c r="N1432" i="14"/>
  <c r="N1428" i="14"/>
  <c r="N1426" i="14"/>
  <c r="N1425" i="14"/>
  <c r="N1424" i="14"/>
  <c r="N1421" i="14"/>
  <c r="N1420" i="14"/>
  <c r="N1419" i="14"/>
  <c r="N1417" i="14"/>
  <c r="N1416" i="14"/>
  <c r="N1414" i="14"/>
  <c r="N1412" i="14"/>
  <c r="N1409" i="14"/>
  <c r="N1408" i="14"/>
  <c r="N1405" i="14"/>
  <c r="N1404" i="14"/>
  <c r="N1403" i="14"/>
  <c r="N1402" i="14"/>
  <c r="N1401" i="14"/>
  <c r="N1400" i="14"/>
  <c r="N1398" i="14"/>
  <c r="J1358" i="14"/>
  <c r="J1352" i="14"/>
  <c r="J1346" i="14"/>
  <c r="J1344" i="14"/>
  <c r="J1342" i="14"/>
  <c r="K1335" i="14"/>
  <c r="K1333" i="14"/>
  <c r="K1331" i="14"/>
  <c r="K1330" i="14"/>
  <c r="K1328" i="14"/>
  <c r="K1324" i="14"/>
  <c r="J1292" i="14"/>
  <c r="N1291" i="14"/>
  <c r="N1266" i="14"/>
  <c r="H1252" i="14"/>
  <c r="N1252" i="14" s="1"/>
  <c r="I1252" i="14"/>
  <c r="H1232" i="14"/>
  <c r="I1232" i="14"/>
  <c r="L1226" i="14"/>
  <c r="H1220" i="14"/>
  <c r="N1220" i="14" s="1"/>
  <c r="I1220" i="14"/>
  <c r="H1210" i="14"/>
  <c r="I1210" i="14"/>
  <c r="H1203" i="14"/>
  <c r="N1203" i="14" s="1"/>
  <c r="I1203" i="14"/>
  <c r="I1194" i="14"/>
  <c r="I1186" i="14"/>
  <c r="J1186" i="14" s="1"/>
  <c r="I1178" i="14"/>
  <c r="J1178" i="14" s="1"/>
  <c r="L1528" i="14"/>
  <c r="L1520" i="14"/>
  <c r="N1516" i="14"/>
  <c r="L1512" i="14"/>
  <c r="N1508" i="14"/>
  <c r="L1504" i="14"/>
  <c r="N1500" i="14"/>
  <c r="L1496" i="14"/>
  <c r="N1492" i="14"/>
  <c r="L1488" i="14"/>
  <c r="N1484" i="14"/>
  <c r="L1480" i="14"/>
  <c r="N1476" i="14"/>
  <c r="L1472" i="14"/>
  <c r="I1467" i="14"/>
  <c r="J1467" i="14" s="1"/>
  <c r="H1464" i="14"/>
  <c r="J1461" i="14"/>
  <c r="I1459" i="14"/>
  <c r="J1459" i="14" s="1"/>
  <c r="H1456" i="14"/>
  <c r="K1456" i="14" s="1"/>
  <c r="J1453" i="14"/>
  <c r="K1450" i="14"/>
  <c r="K1443" i="14"/>
  <c r="K1431" i="14"/>
  <c r="K1425" i="14"/>
  <c r="K1419" i="14"/>
  <c r="K1417" i="14"/>
  <c r="K1415" i="14"/>
  <c r="J1276" i="14"/>
  <c r="N1271" i="14"/>
  <c r="H1226" i="14"/>
  <c r="I1226" i="14"/>
  <c r="H1211" i="14"/>
  <c r="N1211" i="14" s="1"/>
  <c r="I1211" i="14"/>
  <c r="N1283" i="14"/>
  <c r="I1244" i="14"/>
  <c r="J1244" i="14" s="1"/>
  <c r="I1213" i="14"/>
  <c r="I1212" i="14"/>
  <c r="J1212" i="14" s="1"/>
  <c r="I1191" i="14"/>
  <c r="K1319" i="14"/>
  <c r="K1292" i="14"/>
  <c r="N1292" i="14"/>
  <c r="K1284" i="14"/>
  <c r="N1284" i="14"/>
  <c r="N1280" i="14"/>
  <c r="K1276" i="14"/>
  <c r="N1276" i="14"/>
  <c r="N1272" i="14"/>
  <c r="K1268" i="14"/>
  <c r="N1268" i="14"/>
  <c r="K1264" i="14"/>
  <c r="L1261" i="14"/>
  <c r="K1260" i="14"/>
  <c r="L1257" i="14"/>
  <c r="K1256" i="14"/>
  <c r="L1246" i="14"/>
  <c r="L1242" i="14"/>
  <c r="K1192" i="14"/>
  <c r="K1184" i="14"/>
  <c r="K1176" i="14"/>
  <c r="K1168" i="14"/>
  <c r="K1160" i="14"/>
  <c r="K1148" i="14"/>
  <c r="K1146" i="14"/>
  <c r="K1139" i="14"/>
  <c r="I1138" i="14"/>
  <c r="N1134" i="14"/>
  <c r="K1132" i="14"/>
  <c r="L1131" i="14"/>
  <c r="N1126" i="14"/>
  <c r="I1123" i="14"/>
  <c r="J1123" i="14" s="1"/>
  <c r="K1119" i="14"/>
  <c r="I1118" i="14"/>
  <c r="J1118" i="14" s="1"/>
  <c r="L1116" i="14"/>
  <c r="L1115" i="14"/>
  <c r="L1111" i="14"/>
  <c r="N1109" i="14"/>
  <c r="I1100" i="14"/>
  <c r="J1100" i="14" s="1"/>
  <c r="N1092" i="14"/>
  <c r="K1090" i="14"/>
  <c r="N1080" i="14"/>
  <c r="I1078" i="14"/>
  <c r="I1059" i="14"/>
  <c r="J1059" i="14" s="1"/>
  <c r="I1054" i="14"/>
  <c r="J1054" i="14" s="1"/>
  <c r="H1042" i="14"/>
  <c r="K1042" i="14" s="1"/>
  <c r="K1041" i="14"/>
  <c r="L1035" i="14"/>
  <c r="H1030" i="14"/>
  <c r="J1030" i="14" s="1"/>
  <c r="K1029" i="14"/>
  <c r="L1025" i="14"/>
  <c r="L1021" i="14"/>
  <c r="I1006" i="14"/>
  <c r="J1006" i="14" s="1"/>
  <c r="K1005" i="14"/>
  <c r="N1289" i="14"/>
  <c r="N1277" i="14"/>
  <c r="N1273" i="14"/>
  <c r="N1269" i="14"/>
  <c r="L1262" i="14"/>
  <c r="L1260" i="14"/>
  <c r="L1258" i="14"/>
  <c r="L1256" i="14"/>
  <c r="L1254" i="14"/>
  <c r="L1250" i="14"/>
  <c r="L1222" i="14"/>
  <c r="L1218" i="14"/>
  <c r="K1194" i="14"/>
  <c r="K1186" i="14"/>
  <c r="J1184" i="14"/>
  <c r="K1178" i="14"/>
  <c r="J1176" i="14"/>
  <c r="K1170" i="14"/>
  <c r="J1168" i="14"/>
  <c r="K1162" i="14"/>
  <c r="J1160" i="14"/>
  <c r="K1153" i="14"/>
  <c r="L1148" i="14"/>
  <c r="L1146" i="14"/>
  <c r="L1139" i="14"/>
  <c r="N1130" i="14"/>
  <c r="K1123" i="14"/>
  <c r="L1120" i="14"/>
  <c r="L1119" i="14"/>
  <c r="N1114" i="14"/>
  <c r="L1103" i="14"/>
  <c r="N1101" i="14"/>
  <c r="I1070" i="14"/>
  <c r="K1069" i="14"/>
  <c r="L1068" i="14"/>
  <c r="H1066" i="14"/>
  <c r="J1066" i="14" s="1"/>
  <c r="I1062" i="14"/>
  <c r="J1062" i="14" s="1"/>
  <c r="L1061" i="14"/>
  <c r="H1038" i="14"/>
  <c r="K1038" i="14" s="1"/>
  <c r="K1037" i="14"/>
  <c r="L1033" i="14"/>
  <c r="I1032" i="14"/>
  <c r="K1031" i="14"/>
  <c r="L1024" i="14"/>
  <c r="L1020" i="14"/>
  <c r="L1005" i="14"/>
  <c r="K1151" i="14"/>
  <c r="N1138" i="14"/>
  <c r="L1124" i="14"/>
  <c r="L1123" i="14"/>
  <c r="N1118" i="14"/>
  <c r="K1027" i="14"/>
  <c r="N1004" i="14"/>
  <c r="N1003" i="14"/>
  <c r="N1002" i="14"/>
  <c r="I1073" i="14"/>
  <c r="I1069" i="14"/>
  <c r="J1069" i="14" s="1"/>
  <c r="L1063" i="14"/>
  <c r="I1061" i="14"/>
  <c r="J1061" i="14" s="1"/>
  <c r="I1046" i="14"/>
  <c r="H1034" i="14"/>
  <c r="J1034" i="14" s="1"/>
  <c r="K1033" i="14"/>
  <c r="L1022" i="14"/>
  <c r="L1018" i="14"/>
  <c r="I1007" i="14"/>
  <c r="J1007" i="14" s="1"/>
  <c r="N1005" i="14"/>
  <c r="K1004" i="14"/>
  <c r="N1817" i="14"/>
  <c r="J1807" i="14"/>
  <c r="N2001" i="14"/>
  <c r="N2000" i="14"/>
  <c r="N1995" i="14"/>
  <c r="K1992" i="14"/>
  <c r="N1988" i="14"/>
  <c r="K1986" i="14"/>
  <c r="K1985" i="14"/>
  <c r="N1979" i="14"/>
  <c r="K1977" i="14"/>
  <c r="K1976" i="14"/>
  <c r="N1974" i="14"/>
  <c r="K1972" i="14"/>
  <c r="N1969" i="14"/>
  <c r="K1967" i="14"/>
  <c r="N1965" i="14"/>
  <c r="N1960" i="14"/>
  <c r="N1959" i="14"/>
  <c r="K1957" i="14"/>
  <c r="K1956" i="14"/>
  <c r="N1954" i="14"/>
  <c r="N1953" i="14"/>
  <c r="K1951" i="14"/>
  <c r="N1949" i="14"/>
  <c r="K1947" i="14"/>
  <c r="N1945" i="14"/>
  <c r="K1943" i="14"/>
  <c r="N1940" i="14"/>
  <c r="K1938" i="14"/>
  <c r="N1936" i="14"/>
  <c r="N1935" i="14"/>
  <c r="K1933" i="14"/>
  <c r="K1928" i="14"/>
  <c r="N1926" i="14"/>
  <c r="K1924" i="14"/>
  <c r="N1922" i="14"/>
  <c r="K1920" i="14"/>
  <c r="N1918" i="14"/>
  <c r="K1916" i="14"/>
  <c r="N1914" i="14"/>
  <c r="N1910" i="14"/>
  <c r="K1908" i="14"/>
  <c r="N1906" i="14"/>
  <c r="K1904" i="14"/>
  <c r="N1902" i="14"/>
  <c r="K1900" i="14"/>
  <c r="K1896" i="14"/>
  <c r="N1815" i="14"/>
  <c r="N1813" i="14"/>
  <c r="N1745" i="14"/>
  <c r="K2001" i="14"/>
  <c r="K2000" i="14"/>
  <c r="K1995" i="14"/>
  <c r="N1992" i="14"/>
  <c r="K1988" i="14"/>
  <c r="N1986" i="14"/>
  <c r="N1985" i="14"/>
  <c r="K1979" i="14"/>
  <c r="N1977" i="14"/>
  <c r="N1976" i="14"/>
  <c r="K1974" i="14"/>
  <c r="N1972" i="14"/>
  <c r="K1969" i="14"/>
  <c r="N1967" i="14"/>
  <c r="K1965" i="14"/>
  <c r="K1960" i="14"/>
  <c r="K1959" i="14"/>
  <c r="N1957" i="14"/>
  <c r="N1956" i="14"/>
  <c r="K1954" i="14"/>
  <c r="K1953" i="14"/>
  <c r="N1951" i="14"/>
  <c r="K1949" i="14"/>
  <c r="N1947" i="14"/>
  <c r="K1945" i="14"/>
  <c r="N1943" i="14"/>
  <c r="K1940" i="14"/>
  <c r="N1938" i="14"/>
  <c r="K1936" i="14"/>
  <c r="K1935" i="14"/>
  <c r="N1933" i="14"/>
  <c r="N1928" i="14"/>
  <c r="K1926" i="14"/>
  <c r="N1924" i="14"/>
  <c r="K1922" i="14"/>
  <c r="N1920" i="14"/>
  <c r="K1918" i="14"/>
  <c r="N1916" i="14"/>
  <c r="K1914" i="14"/>
  <c r="K1910" i="14"/>
  <c r="N1908" i="14"/>
  <c r="K1906" i="14"/>
  <c r="N1904" i="14"/>
  <c r="K1902" i="14"/>
  <c r="N1900" i="14"/>
  <c r="N1896" i="14"/>
  <c r="J1821" i="14"/>
  <c r="N1819" i="14"/>
  <c r="N1811" i="14"/>
  <c r="N1809" i="14"/>
  <c r="J1737" i="14"/>
  <c r="N1737" i="14"/>
  <c r="I1990" i="14"/>
  <c r="I1985" i="14"/>
  <c r="J1985" i="14" s="1"/>
  <c r="I1983" i="14"/>
  <c r="J1983" i="14" s="1"/>
  <c r="K1800" i="14"/>
  <c r="A1800" i="14"/>
  <c r="O1800" i="14" s="1"/>
  <c r="N1800" i="14"/>
  <c r="K1799" i="14"/>
  <c r="O1799" i="14"/>
  <c r="L1799" i="14"/>
  <c r="K1792" i="14"/>
  <c r="O1792" i="14"/>
  <c r="A1792" i="14"/>
  <c r="N1792" i="14"/>
  <c r="K1791" i="14"/>
  <c r="O1791" i="14"/>
  <c r="L1791" i="14"/>
  <c r="K1784" i="14"/>
  <c r="O1784" i="14"/>
  <c r="A1784" i="14"/>
  <c r="N1784" i="14"/>
  <c r="K1783" i="14"/>
  <c r="O1783" i="14"/>
  <c r="L1783" i="14"/>
  <c r="K1776" i="14"/>
  <c r="A1776" i="14"/>
  <c r="O1776" i="14" s="1"/>
  <c r="N1776" i="14"/>
  <c r="K1775" i="14"/>
  <c r="O1775" i="14"/>
  <c r="L1775" i="14"/>
  <c r="K1768" i="14"/>
  <c r="A1768" i="14"/>
  <c r="O1768" i="14" s="1"/>
  <c r="N1768" i="14"/>
  <c r="K1767" i="14"/>
  <c r="O1767" i="14"/>
  <c r="L1767" i="14"/>
  <c r="K1760" i="14"/>
  <c r="A1760" i="14"/>
  <c r="O1760" i="14" s="1"/>
  <c r="N1760" i="14"/>
  <c r="K1759" i="14"/>
  <c r="O1759" i="14"/>
  <c r="L1759" i="14"/>
  <c r="L1751" i="14"/>
  <c r="K1748" i="14"/>
  <c r="A1748" i="14"/>
  <c r="O1748" i="14" s="1"/>
  <c r="N1748" i="14"/>
  <c r="L1743" i="14"/>
  <c r="K1740" i="14"/>
  <c r="A1740" i="14"/>
  <c r="O1740" i="14" s="1"/>
  <c r="N1740" i="14"/>
  <c r="H1695" i="14"/>
  <c r="K1695" i="14" s="1"/>
  <c r="L1695" i="14"/>
  <c r="H1687" i="14"/>
  <c r="K1687" i="14" s="1"/>
  <c r="L1687" i="14"/>
  <c r="H1679" i="14"/>
  <c r="K1679" i="14" s="1"/>
  <c r="L1679" i="14"/>
  <c r="H1671" i="14"/>
  <c r="K1671" i="14" s="1"/>
  <c r="L1671" i="14"/>
  <c r="H1663" i="14"/>
  <c r="K1663" i="14" s="1"/>
  <c r="L1663" i="14"/>
  <c r="H1655" i="14"/>
  <c r="K1655" i="14" s="1"/>
  <c r="L1655" i="14"/>
  <c r="H1647" i="14"/>
  <c r="K1647" i="14" s="1"/>
  <c r="L1647" i="14"/>
  <c r="N1605" i="14"/>
  <c r="I1997" i="14"/>
  <c r="I1981" i="14"/>
  <c r="J1981" i="14" s="1"/>
  <c r="I1980" i="14"/>
  <c r="J1980" i="14" s="1"/>
  <c r="I1976" i="14"/>
  <c r="J1976" i="14" s="1"/>
  <c r="I1940" i="14"/>
  <c r="J1940" i="14" s="1"/>
  <c r="I1935" i="14"/>
  <c r="J1935" i="14" s="1"/>
  <c r="K1821" i="14"/>
  <c r="O1821" i="14"/>
  <c r="K1819" i="14"/>
  <c r="O1819" i="14"/>
  <c r="K1817" i="14"/>
  <c r="O1817" i="14"/>
  <c r="K1815" i="14"/>
  <c r="O1815" i="14"/>
  <c r="K1813" i="14"/>
  <c r="O1813" i="14"/>
  <c r="K1811" i="14"/>
  <c r="O1811" i="14"/>
  <c r="K1809" i="14"/>
  <c r="O1809" i="14"/>
  <c r="O1807" i="14"/>
  <c r="O1805" i="14"/>
  <c r="K1798" i="14"/>
  <c r="A1798" i="14"/>
  <c r="O1798" i="14" s="1"/>
  <c r="N1798" i="14"/>
  <c r="K1797" i="14"/>
  <c r="O1797" i="14"/>
  <c r="L1797" i="14"/>
  <c r="K1790" i="14"/>
  <c r="O1790" i="14"/>
  <c r="A1790" i="14"/>
  <c r="N1790" i="14"/>
  <c r="K1789" i="14"/>
  <c r="O1789" i="14"/>
  <c r="L1789" i="14"/>
  <c r="K1782" i="14"/>
  <c r="A1782" i="14"/>
  <c r="O1782" i="14" s="1"/>
  <c r="N1782" i="14"/>
  <c r="K1781" i="14"/>
  <c r="O1781" i="14"/>
  <c r="L1781" i="14"/>
  <c r="K1774" i="14"/>
  <c r="A1774" i="14"/>
  <c r="O1774" i="14" s="1"/>
  <c r="N1774" i="14"/>
  <c r="K1773" i="14"/>
  <c r="O1773" i="14"/>
  <c r="L1773" i="14"/>
  <c r="K1766" i="14"/>
  <c r="A1766" i="14"/>
  <c r="O1766" i="14" s="1"/>
  <c r="N1766" i="14"/>
  <c r="O1765" i="14"/>
  <c r="L1765" i="14"/>
  <c r="K1758" i="14"/>
  <c r="A1758" i="14"/>
  <c r="O1758" i="14" s="1"/>
  <c r="N1758" i="14"/>
  <c r="K1757" i="14"/>
  <c r="O1757" i="14"/>
  <c r="L1757" i="14"/>
  <c r="L1753" i="14"/>
  <c r="K1750" i="14"/>
  <c r="A1750" i="14"/>
  <c r="O1750" i="14" s="1"/>
  <c r="N1750" i="14"/>
  <c r="L1745" i="14"/>
  <c r="K1742" i="14"/>
  <c r="A1742" i="14"/>
  <c r="O1742" i="14" s="1"/>
  <c r="N1742" i="14"/>
  <c r="L1737" i="14"/>
  <c r="K1736" i="14"/>
  <c r="A1736" i="14"/>
  <c r="O1736" i="14" s="1"/>
  <c r="N1736" i="14"/>
  <c r="K1732" i="14"/>
  <c r="A1732" i="14"/>
  <c r="O1732" i="14" s="1"/>
  <c r="K1728" i="14"/>
  <c r="A1728" i="14"/>
  <c r="O1728" i="14" s="1"/>
  <c r="A1724" i="14"/>
  <c r="O1724" i="14" s="1"/>
  <c r="K1720" i="14"/>
  <c r="A1720" i="14"/>
  <c r="O1720" i="14" s="1"/>
  <c r="A1716" i="14"/>
  <c r="O1716" i="14" s="1"/>
  <c r="A1712" i="14"/>
  <c r="O1712" i="14" s="1"/>
  <c r="A1708" i="14"/>
  <c r="O1708" i="14" s="1"/>
  <c r="N1708" i="14"/>
  <c r="K1704" i="14"/>
  <c r="A1704" i="14"/>
  <c r="O1704" i="14" s="1"/>
  <c r="N1704" i="14"/>
  <c r="K1700" i="14"/>
  <c r="A1700" i="14"/>
  <c r="O1700" i="14" s="1"/>
  <c r="H1697" i="14"/>
  <c r="K1697" i="14" s="1"/>
  <c r="L1697" i="14"/>
  <c r="H1689" i="14"/>
  <c r="K1689" i="14" s="1"/>
  <c r="L1689" i="14"/>
  <c r="H1681" i="14"/>
  <c r="K1681" i="14" s="1"/>
  <c r="L1681" i="14"/>
  <c r="H1673" i="14"/>
  <c r="K1673" i="14" s="1"/>
  <c r="L1673" i="14"/>
  <c r="H1665" i="14"/>
  <c r="K1665" i="14" s="1"/>
  <c r="L1665" i="14"/>
  <c r="H1657" i="14"/>
  <c r="K1657" i="14" s="1"/>
  <c r="L1657" i="14"/>
  <c r="H1649" i="14"/>
  <c r="K1649" i="14" s="1"/>
  <c r="L1649" i="14"/>
  <c r="N1643" i="14"/>
  <c r="N1639" i="14"/>
  <c r="J1639" i="14"/>
  <c r="N1627" i="14"/>
  <c r="N1623" i="14"/>
  <c r="J1623" i="14"/>
  <c r="N1619" i="14"/>
  <c r="N1607" i="14"/>
  <c r="J1607" i="14"/>
  <c r="I2000" i="14"/>
  <c r="J2000" i="14" s="1"/>
  <c r="I1991" i="14"/>
  <c r="I1982" i="14"/>
  <c r="J1982" i="14" s="1"/>
  <c r="I1959" i="14"/>
  <c r="J1959" i="14" s="1"/>
  <c r="I1931" i="14"/>
  <c r="J1931" i="14" s="1"/>
  <c r="L2001" i="14"/>
  <c r="L2000" i="14"/>
  <c r="L1999" i="14"/>
  <c r="H1998" i="14"/>
  <c r="J1998" i="14" s="1"/>
  <c r="H1997" i="14"/>
  <c r="L1996" i="14"/>
  <c r="L1995" i="14"/>
  <c r="L1994" i="14"/>
  <c r="H1994" i="14"/>
  <c r="J1994" i="14" s="1"/>
  <c r="L1993" i="14"/>
  <c r="L1992" i="14"/>
  <c r="H1991" i="14"/>
  <c r="N1991" i="14" s="1"/>
  <c r="H1990" i="14"/>
  <c r="L1989" i="14"/>
  <c r="L1988" i="14"/>
  <c r="H1987" i="14"/>
  <c r="J1987" i="14" s="1"/>
  <c r="L1986" i="14"/>
  <c r="L1985" i="14"/>
  <c r="L1983" i="14"/>
  <c r="L1981" i="14"/>
  <c r="L1980" i="14"/>
  <c r="L1979" i="14"/>
  <c r="L1977" i="14"/>
  <c r="L1975" i="14"/>
  <c r="L1974" i="14"/>
  <c r="L1973" i="14"/>
  <c r="L1972" i="14"/>
  <c r="L1971" i="14"/>
  <c r="L1969" i="14"/>
  <c r="L1967" i="14"/>
  <c r="L1966" i="14"/>
  <c r="L1965" i="14"/>
  <c r="L1964" i="14"/>
  <c r="H1964" i="14"/>
  <c r="J1964" i="14" s="1"/>
  <c r="L1963" i="14"/>
  <c r="H1962" i="14"/>
  <c r="L1960" i="14"/>
  <c r="L1959" i="14"/>
  <c r="L1958" i="14"/>
  <c r="L1957" i="14"/>
  <c r="L1956" i="14"/>
  <c r="L1954" i="14"/>
  <c r="L1952" i="14"/>
  <c r="L1951" i="14"/>
  <c r="L1949" i="14"/>
  <c r="H1948" i="14"/>
  <c r="L1947" i="14"/>
  <c r="L1946" i="14"/>
  <c r="L1945" i="14"/>
  <c r="L1944" i="14"/>
  <c r="L1942" i="14"/>
  <c r="H1941" i="14"/>
  <c r="J1941" i="14" s="1"/>
  <c r="L1940" i="14"/>
  <c r="L1939" i="14"/>
  <c r="L1938" i="14"/>
  <c r="L1937" i="14"/>
  <c r="L1935" i="14"/>
  <c r="L1934" i="14"/>
  <c r="L1933" i="14"/>
  <c r="L1931" i="14"/>
  <c r="H1930" i="14"/>
  <c r="J1930" i="14" s="1"/>
  <c r="L1929" i="14"/>
  <c r="L1928" i="14"/>
  <c r="L1927" i="14"/>
  <c r="L1926" i="14"/>
  <c r="L1924" i="14"/>
  <c r="L1923" i="14"/>
  <c r="L1922" i="14"/>
  <c r="H1921" i="14"/>
  <c r="J1921" i="14" s="1"/>
  <c r="L1919" i="14"/>
  <c r="L1918" i="14"/>
  <c r="L1917" i="14"/>
  <c r="L1915" i="14"/>
  <c r="L1914" i="14"/>
  <c r="L1913" i="14"/>
  <c r="H1912" i="14"/>
  <c r="J1912" i="14" s="1"/>
  <c r="L1909" i="14"/>
  <c r="L1908" i="14"/>
  <c r="L1907" i="14"/>
  <c r="L1905" i="14"/>
  <c r="L1904" i="14"/>
  <c r="L1903" i="14"/>
  <c r="L1902" i="14"/>
  <c r="L1901" i="14"/>
  <c r="L1900" i="14"/>
  <c r="L1899" i="14"/>
  <c r="L1898" i="14"/>
  <c r="L1897" i="14"/>
  <c r="L1896" i="14"/>
  <c r="I1819" i="14"/>
  <c r="J1819" i="14" s="1"/>
  <c r="I1809" i="14"/>
  <c r="J1809" i="14" s="1"/>
  <c r="K1803" i="14"/>
  <c r="L1803" i="14"/>
  <c r="I1797" i="14"/>
  <c r="J1797" i="14" s="1"/>
  <c r="K1795" i="14"/>
  <c r="O1795" i="14"/>
  <c r="L1795" i="14"/>
  <c r="K1788" i="14"/>
  <c r="A1788" i="14"/>
  <c r="O1788" i="14" s="1"/>
  <c r="N1788" i="14"/>
  <c r="K1787" i="14"/>
  <c r="L1787" i="14"/>
  <c r="K1780" i="14"/>
  <c r="O1780" i="14"/>
  <c r="A1780" i="14"/>
  <c r="N1780" i="14"/>
  <c r="O1779" i="14"/>
  <c r="L1779" i="14"/>
  <c r="K1772" i="14"/>
  <c r="A1772" i="14"/>
  <c r="O1772" i="14" s="1"/>
  <c r="N1772" i="14"/>
  <c r="K1771" i="14"/>
  <c r="L1771" i="14"/>
  <c r="K1764" i="14"/>
  <c r="A1764" i="14"/>
  <c r="O1764" i="14" s="1"/>
  <c r="N1764" i="14"/>
  <c r="K1763" i="14"/>
  <c r="L1763" i="14"/>
  <c r="A1756" i="14"/>
  <c r="O1756" i="14" s="1"/>
  <c r="N1756" i="14"/>
  <c r="K1755" i="14"/>
  <c r="L1755" i="14"/>
  <c r="K1752" i="14"/>
  <c r="A1752" i="14"/>
  <c r="O1752" i="14" s="1"/>
  <c r="N1752" i="14"/>
  <c r="K1744" i="14"/>
  <c r="A1744" i="14"/>
  <c r="O1744" i="14" s="1"/>
  <c r="N1744" i="14"/>
  <c r="H1691" i="14"/>
  <c r="K1691" i="14" s="1"/>
  <c r="L1691" i="14"/>
  <c r="H1683" i="14"/>
  <c r="K1683" i="14" s="1"/>
  <c r="L1683" i="14"/>
  <c r="H1675" i="14"/>
  <c r="K1675" i="14" s="1"/>
  <c r="L1675" i="14"/>
  <c r="I1673" i="14"/>
  <c r="H1667" i="14"/>
  <c r="K1667" i="14" s="1"/>
  <c r="L1667" i="14"/>
  <c r="I1665" i="14"/>
  <c r="H1659" i="14"/>
  <c r="K1659" i="14" s="1"/>
  <c r="L1659" i="14"/>
  <c r="I1657" i="14"/>
  <c r="H1651" i="14"/>
  <c r="K1651" i="14" s="1"/>
  <c r="L1651" i="14"/>
  <c r="I1649" i="14"/>
  <c r="N1604" i="14"/>
  <c r="I1970" i="14"/>
  <c r="J1970" i="14" s="1"/>
  <c r="I1956" i="14"/>
  <c r="J1956" i="14" s="1"/>
  <c r="I1953" i="14"/>
  <c r="J1953" i="14" s="1"/>
  <c r="L1984" i="14"/>
  <c r="L1982" i="14"/>
  <c r="L1978" i="14"/>
  <c r="L1976" i="14"/>
  <c r="L1970" i="14"/>
  <c r="L1968" i="14"/>
  <c r="L1961" i="14"/>
  <c r="L1955" i="14"/>
  <c r="L1953" i="14"/>
  <c r="L1950" i="14"/>
  <c r="L1943" i="14"/>
  <c r="L1936" i="14"/>
  <c r="L1932" i="14"/>
  <c r="L1925" i="14"/>
  <c r="L1920" i="14"/>
  <c r="L1916" i="14"/>
  <c r="L1911" i="14"/>
  <c r="L1910" i="14"/>
  <c r="L1906" i="14"/>
  <c r="K1804" i="14"/>
  <c r="A1804" i="14"/>
  <c r="O1804" i="14" s="1"/>
  <c r="N1804" i="14"/>
  <c r="K1796" i="14"/>
  <c r="A1796" i="14"/>
  <c r="O1796" i="14" s="1"/>
  <c r="N1796" i="14"/>
  <c r="O2001" i="14"/>
  <c r="O2000" i="14"/>
  <c r="O1999" i="14"/>
  <c r="O1998" i="14"/>
  <c r="O1997" i="14"/>
  <c r="O1996" i="14"/>
  <c r="O1995" i="14"/>
  <c r="O1994" i="14"/>
  <c r="O1993" i="14"/>
  <c r="O1992" i="14"/>
  <c r="O1991" i="14"/>
  <c r="O1990" i="14"/>
  <c r="O1989" i="14"/>
  <c r="O1988" i="14"/>
  <c r="O1987" i="14"/>
  <c r="O1986" i="14"/>
  <c r="O1985" i="14"/>
  <c r="O1984" i="14"/>
  <c r="O1983" i="14"/>
  <c r="O1982" i="14"/>
  <c r="O1981" i="14"/>
  <c r="O1980" i="14"/>
  <c r="O1979" i="14"/>
  <c r="O1978" i="14"/>
  <c r="O1977" i="14"/>
  <c r="O1976" i="14"/>
  <c r="O1975" i="14"/>
  <c r="O1974" i="14"/>
  <c r="O1973" i="14"/>
  <c r="O1972" i="14"/>
  <c r="O1971" i="14"/>
  <c r="O1970" i="14"/>
  <c r="O1969" i="14"/>
  <c r="O1968" i="14"/>
  <c r="O1967" i="14"/>
  <c r="O1966" i="14"/>
  <c r="O1965" i="14"/>
  <c r="O1964" i="14"/>
  <c r="O1963" i="14"/>
  <c r="O1962" i="14"/>
  <c r="O1961" i="14"/>
  <c r="O1960" i="14"/>
  <c r="O1959" i="14"/>
  <c r="O1958" i="14"/>
  <c r="O1957" i="14"/>
  <c r="O1956" i="14"/>
  <c r="O1955" i="14"/>
  <c r="O1954" i="14"/>
  <c r="O1953" i="14"/>
  <c r="O1952" i="14"/>
  <c r="O1951" i="14"/>
  <c r="O1950" i="14"/>
  <c r="O1949" i="14"/>
  <c r="O1948" i="14"/>
  <c r="O1947" i="14"/>
  <c r="O1946" i="14"/>
  <c r="O1945" i="14"/>
  <c r="O1944" i="14"/>
  <c r="O1943" i="14"/>
  <c r="O1942" i="14"/>
  <c r="O1941" i="14"/>
  <c r="O1940" i="14"/>
  <c r="O1939" i="14"/>
  <c r="O1938" i="14"/>
  <c r="O1937" i="14"/>
  <c r="O1936" i="14"/>
  <c r="O1935" i="14"/>
  <c r="O1934" i="14"/>
  <c r="O1933" i="14"/>
  <c r="O1932" i="14"/>
  <c r="O1931" i="14"/>
  <c r="O1930" i="14"/>
  <c r="O1929" i="14"/>
  <c r="O1928" i="14"/>
  <c r="O1927" i="14"/>
  <c r="O1926" i="14"/>
  <c r="O1925" i="14"/>
  <c r="O1924" i="14"/>
  <c r="O1923" i="14"/>
  <c r="O1922" i="14"/>
  <c r="O1921" i="14"/>
  <c r="O1920" i="14"/>
  <c r="O1919" i="14"/>
  <c r="O1918" i="14"/>
  <c r="O1917" i="14"/>
  <c r="O1916" i="14"/>
  <c r="O1915" i="14"/>
  <c r="O1914" i="14"/>
  <c r="O1913" i="14"/>
  <c r="O1912" i="14"/>
  <c r="O1911" i="14"/>
  <c r="O1910" i="14"/>
  <c r="O1909" i="14"/>
  <c r="O1908" i="14"/>
  <c r="O1907" i="14"/>
  <c r="O1906" i="14"/>
  <c r="O1905" i="14"/>
  <c r="O1904" i="14"/>
  <c r="O1903" i="14"/>
  <c r="O1902" i="14"/>
  <c r="O1901" i="14"/>
  <c r="O1900" i="14"/>
  <c r="O1899" i="14"/>
  <c r="O1898" i="14"/>
  <c r="O1897" i="14"/>
  <c r="O1896" i="14"/>
  <c r="O1895" i="14"/>
  <c r="O1894" i="14"/>
  <c r="O1893" i="14"/>
  <c r="O1892" i="14"/>
  <c r="O1891" i="14"/>
  <c r="O1890" i="14"/>
  <c r="O1889" i="14"/>
  <c r="O1888" i="14"/>
  <c r="O1887" i="14"/>
  <c r="O1886" i="14"/>
  <c r="O1885" i="14"/>
  <c r="O1884" i="14"/>
  <c r="O1883" i="14"/>
  <c r="O1882" i="14"/>
  <c r="O1881" i="14"/>
  <c r="O1880" i="14"/>
  <c r="O1879" i="14"/>
  <c r="O1878" i="14"/>
  <c r="O1877" i="14"/>
  <c r="O1876" i="14"/>
  <c r="O1875" i="14"/>
  <c r="O1874" i="14"/>
  <c r="O1873" i="14"/>
  <c r="O1872" i="14"/>
  <c r="O1871" i="14"/>
  <c r="O1870" i="14"/>
  <c r="O1869" i="14"/>
  <c r="O1868" i="14"/>
  <c r="O1867" i="14"/>
  <c r="O1866" i="14"/>
  <c r="O1865" i="14"/>
  <c r="O1864" i="14"/>
  <c r="O1863" i="14"/>
  <c r="O1862" i="14"/>
  <c r="O1861" i="14"/>
  <c r="O1860" i="14"/>
  <c r="O1859" i="14"/>
  <c r="O1858" i="14"/>
  <c r="O1857" i="14"/>
  <c r="O1856" i="14"/>
  <c r="O1855" i="14"/>
  <c r="O1854" i="14"/>
  <c r="O1853" i="14"/>
  <c r="O1852" i="14"/>
  <c r="O1851" i="14"/>
  <c r="O1850" i="14"/>
  <c r="O1849" i="14"/>
  <c r="O1848" i="14"/>
  <c r="O1847" i="14"/>
  <c r="O1846" i="14"/>
  <c r="O1845" i="14"/>
  <c r="O1844" i="14"/>
  <c r="O1843" i="14"/>
  <c r="O1842" i="14"/>
  <c r="O1841" i="14"/>
  <c r="O1840" i="14"/>
  <c r="O1839" i="14"/>
  <c r="O1838" i="14"/>
  <c r="O1837" i="14"/>
  <c r="O1836" i="14"/>
  <c r="O1835" i="14"/>
  <c r="O1834" i="14"/>
  <c r="O1833" i="14"/>
  <c r="O1832" i="14"/>
  <c r="O1831" i="14"/>
  <c r="O1830" i="14"/>
  <c r="O1829" i="14"/>
  <c r="O1828" i="14"/>
  <c r="O1827" i="14"/>
  <c r="O1826" i="14"/>
  <c r="O1825" i="14"/>
  <c r="O1824" i="14"/>
  <c r="O1823" i="14"/>
  <c r="O1820" i="14"/>
  <c r="K1818" i="14"/>
  <c r="O1818" i="14"/>
  <c r="O1816" i="14"/>
  <c r="K1814" i="14"/>
  <c r="O1814" i="14"/>
  <c r="K1812" i="14"/>
  <c r="O1812" i="14"/>
  <c r="K1810" i="14"/>
  <c r="O1810" i="14"/>
  <c r="O1808" i="14"/>
  <c r="K1806" i="14"/>
  <c r="O1806" i="14"/>
  <c r="A1803" i="14"/>
  <c r="O1803" i="14" s="1"/>
  <c r="A1802" i="14"/>
  <c r="O1802" i="14" s="1"/>
  <c r="N1802" i="14"/>
  <c r="K1801" i="14"/>
  <c r="O1801" i="14"/>
  <c r="L1801" i="14"/>
  <c r="L1800" i="14"/>
  <c r="N1797" i="14"/>
  <c r="A1795" i="14"/>
  <c r="K1794" i="14"/>
  <c r="A1794" i="14"/>
  <c r="O1794" i="14" s="1"/>
  <c r="N1794" i="14"/>
  <c r="O1793" i="14"/>
  <c r="L1793" i="14"/>
  <c r="L1792" i="14"/>
  <c r="N1789" i="14"/>
  <c r="A1787" i="14"/>
  <c r="O1787" i="14" s="1"/>
  <c r="K1786" i="14"/>
  <c r="A1786" i="14"/>
  <c r="O1786" i="14" s="1"/>
  <c r="O1785" i="14"/>
  <c r="L1785" i="14"/>
  <c r="L1784" i="14"/>
  <c r="N1781" i="14"/>
  <c r="A1779" i="14"/>
  <c r="A1778" i="14"/>
  <c r="O1778" i="14" s="1"/>
  <c r="K1777" i="14"/>
  <c r="O1777" i="14"/>
  <c r="L1777" i="14"/>
  <c r="L1776" i="14"/>
  <c r="N1773" i="14"/>
  <c r="A1771" i="14"/>
  <c r="O1771" i="14" s="1"/>
  <c r="K1770" i="14"/>
  <c r="A1770" i="14"/>
  <c r="O1770" i="14" s="1"/>
  <c r="K1769" i="14"/>
  <c r="O1769" i="14"/>
  <c r="L1769" i="14"/>
  <c r="L1768" i="14"/>
  <c r="A1763" i="14"/>
  <c r="O1763" i="14" s="1"/>
  <c r="A1762" i="14"/>
  <c r="O1762" i="14" s="1"/>
  <c r="N1762" i="14"/>
  <c r="K1761" i="14"/>
  <c r="O1761" i="14"/>
  <c r="L1761" i="14"/>
  <c r="L1760" i="14"/>
  <c r="N1757" i="14"/>
  <c r="A1755" i="14"/>
  <c r="O1755" i="14" s="1"/>
  <c r="K1754" i="14"/>
  <c r="A1754" i="14"/>
  <c r="O1754" i="14" s="1"/>
  <c r="N1754" i="14"/>
  <c r="L1749" i="14"/>
  <c r="L1748" i="14"/>
  <c r="K1746" i="14"/>
  <c r="A1746" i="14"/>
  <c r="O1746" i="14" s="1"/>
  <c r="N1746" i="14"/>
  <c r="L1741" i="14"/>
  <c r="L1740" i="14"/>
  <c r="K1738" i="14"/>
  <c r="A1738" i="14"/>
  <c r="O1738" i="14" s="1"/>
  <c r="N1738" i="14"/>
  <c r="K1734" i="14"/>
  <c r="A1734" i="14"/>
  <c r="O1734" i="14" s="1"/>
  <c r="N1734" i="14"/>
  <c r="P1733" i="14"/>
  <c r="H1733" i="14"/>
  <c r="J1733" i="14" s="1"/>
  <c r="K1730" i="14"/>
  <c r="A1730" i="14"/>
  <c r="O1730" i="14" s="1"/>
  <c r="N1730" i="14"/>
  <c r="P1729" i="14"/>
  <c r="H1729" i="14"/>
  <c r="K1726" i="14"/>
  <c r="A1726" i="14"/>
  <c r="O1726" i="14" s="1"/>
  <c r="N1726" i="14"/>
  <c r="P1725" i="14"/>
  <c r="O1725" i="14" s="1"/>
  <c r="H1725" i="14"/>
  <c r="J1725" i="14" s="1"/>
  <c r="K1722" i="14"/>
  <c r="A1722" i="14"/>
  <c r="O1722" i="14" s="1"/>
  <c r="N1722" i="14"/>
  <c r="P1721" i="14"/>
  <c r="H1721" i="14"/>
  <c r="J1721" i="14" s="1"/>
  <c r="K1718" i="14"/>
  <c r="A1718" i="14"/>
  <c r="O1718" i="14" s="1"/>
  <c r="N1718" i="14"/>
  <c r="P1717" i="14"/>
  <c r="H1717" i="14"/>
  <c r="A1714" i="14"/>
  <c r="O1714" i="14" s="1"/>
  <c r="P1713" i="14"/>
  <c r="O1713" i="14" s="1"/>
  <c r="H1713" i="14"/>
  <c r="J1713" i="14" s="1"/>
  <c r="K1710" i="14"/>
  <c r="A1710" i="14"/>
  <c r="O1710" i="14" s="1"/>
  <c r="N1710" i="14"/>
  <c r="P1709" i="14"/>
  <c r="O1709" i="14" s="1"/>
  <c r="H1709" i="14"/>
  <c r="A1706" i="14"/>
  <c r="O1706" i="14" s="1"/>
  <c r="P1705" i="14"/>
  <c r="H1705" i="14"/>
  <c r="J1705" i="14" s="1"/>
  <c r="A1702" i="14"/>
  <c r="O1702" i="14" s="1"/>
  <c r="P1701" i="14"/>
  <c r="H1701" i="14"/>
  <c r="J1701" i="14" s="1"/>
  <c r="K1698" i="14"/>
  <c r="A1698" i="14"/>
  <c r="O1698" i="14" s="1"/>
  <c r="N1698" i="14"/>
  <c r="P1697" i="14"/>
  <c r="O1697" i="14" s="1"/>
  <c r="H1693" i="14"/>
  <c r="L1693" i="14"/>
  <c r="I1691" i="14"/>
  <c r="H1685" i="14"/>
  <c r="L1685" i="14"/>
  <c r="I1683" i="14"/>
  <c r="H1677" i="14"/>
  <c r="K1677" i="14" s="1"/>
  <c r="L1677" i="14"/>
  <c r="I1675" i="14"/>
  <c r="H1669" i="14"/>
  <c r="L1669" i="14"/>
  <c r="I1667" i="14"/>
  <c r="H1661" i="14"/>
  <c r="L1661" i="14"/>
  <c r="I1659" i="14"/>
  <c r="H1653" i="14"/>
  <c r="L1653" i="14"/>
  <c r="I1651" i="14"/>
  <c r="H1645" i="14"/>
  <c r="K1645" i="14" s="1"/>
  <c r="L1645" i="14"/>
  <c r="N1641" i="14"/>
  <c r="N1637" i="14"/>
  <c r="J1637" i="14"/>
  <c r="N1633" i="14"/>
  <c r="N1629" i="14"/>
  <c r="N1625" i="14"/>
  <c r="N1621" i="14"/>
  <c r="N1617" i="14"/>
  <c r="N1613" i="14"/>
  <c r="N1609" i="14"/>
  <c r="N1606" i="14"/>
  <c r="N1603" i="14"/>
  <c r="N1694" i="14"/>
  <c r="N1690" i="14"/>
  <c r="N1686" i="14"/>
  <c r="N1684" i="14"/>
  <c r="N1682" i="14"/>
  <c r="N1680" i="14"/>
  <c r="N1678" i="14"/>
  <c r="N1668" i="14"/>
  <c r="N1666" i="14"/>
  <c r="N1664" i="14"/>
  <c r="N1662" i="14"/>
  <c r="N1660" i="14"/>
  <c r="N1658" i="14"/>
  <c r="N1654" i="14"/>
  <c r="N1652" i="14"/>
  <c r="N1650" i="14"/>
  <c r="N1648" i="14"/>
  <c r="L1643" i="14"/>
  <c r="N1642" i="14"/>
  <c r="L1641" i="14"/>
  <c r="L1639" i="14"/>
  <c r="L1637" i="14"/>
  <c r="L1635" i="14"/>
  <c r="N1634" i="14"/>
  <c r="L1633" i="14"/>
  <c r="L1631" i="14"/>
  <c r="N1630" i="14"/>
  <c r="L1629" i="14"/>
  <c r="L1627" i="14"/>
  <c r="N1626" i="14"/>
  <c r="L1625" i="14"/>
  <c r="L1623" i="14"/>
  <c r="L1621" i="14"/>
  <c r="L1619" i="14"/>
  <c r="N1618" i="14"/>
  <c r="L1617" i="14"/>
  <c r="L1615" i="14"/>
  <c r="L1613" i="14"/>
  <c r="L1611" i="14"/>
  <c r="N1610" i="14"/>
  <c r="L1609" i="14"/>
  <c r="L1607" i="14"/>
  <c r="L1605" i="14"/>
  <c r="L1603" i="14"/>
  <c r="A1598" i="14"/>
  <c r="O1598" i="14" s="1"/>
  <c r="K1598" i="14"/>
  <c r="A1594" i="14"/>
  <c r="O1594" i="14" s="1"/>
  <c r="K1594" i="14"/>
  <c r="A1590" i="14"/>
  <c r="K1590" i="14"/>
  <c r="O1590" i="14"/>
  <c r="A1586" i="14"/>
  <c r="O1586" i="14" s="1"/>
  <c r="K1586" i="14"/>
  <c r="K1582" i="14"/>
  <c r="O1582" i="14"/>
  <c r="A1582" i="14"/>
  <c r="N1582" i="14"/>
  <c r="L1582" i="14"/>
  <c r="P1580" i="14"/>
  <c r="K1578" i="14"/>
  <c r="A1578" i="14"/>
  <c r="O1578" i="14" s="1"/>
  <c r="N1578" i="14"/>
  <c r="L1578" i="14"/>
  <c r="P1576" i="14"/>
  <c r="J1572" i="14"/>
  <c r="J1570" i="14"/>
  <c r="J1568" i="14"/>
  <c r="J1564" i="14"/>
  <c r="J1558" i="14"/>
  <c r="J1556" i="14"/>
  <c r="J1554" i="14"/>
  <c r="J1548" i="14"/>
  <c r="J1542" i="14"/>
  <c r="J1540" i="14"/>
  <c r="J1532" i="14"/>
  <c r="N1532" i="14"/>
  <c r="L1527" i="14"/>
  <c r="A1527" i="14"/>
  <c r="O1527" i="14" s="1"/>
  <c r="J1524" i="14"/>
  <c r="N1524" i="14"/>
  <c r="K1753" i="14"/>
  <c r="O1753" i="14"/>
  <c r="K1751" i="14"/>
  <c r="O1751" i="14"/>
  <c r="K1749" i="14"/>
  <c r="O1749" i="14"/>
  <c r="O1747" i="14"/>
  <c r="K1745" i="14"/>
  <c r="O1745" i="14"/>
  <c r="K1743" i="14"/>
  <c r="O1743" i="14"/>
  <c r="K1741" i="14"/>
  <c r="O1741" i="14"/>
  <c r="K1739" i="14"/>
  <c r="O1739" i="14"/>
  <c r="K1737" i="14"/>
  <c r="O1737" i="14"/>
  <c r="K1735" i="14"/>
  <c r="O1735" i="14"/>
  <c r="O1733" i="14"/>
  <c r="K1731" i="14"/>
  <c r="O1731" i="14"/>
  <c r="O1729" i="14"/>
  <c r="K1727" i="14"/>
  <c r="O1727" i="14"/>
  <c r="O1723" i="14"/>
  <c r="O1721" i="14"/>
  <c r="O1719" i="14"/>
  <c r="O1717" i="14"/>
  <c r="K1715" i="14"/>
  <c r="O1715" i="14"/>
  <c r="K1711" i="14"/>
  <c r="O1711" i="14"/>
  <c r="O1707" i="14"/>
  <c r="O1705" i="14"/>
  <c r="O1703" i="14"/>
  <c r="O1701" i="14"/>
  <c r="K1699" i="14"/>
  <c r="O1699" i="14"/>
  <c r="O1695" i="14"/>
  <c r="O1693" i="14"/>
  <c r="O1691" i="14"/>
  <c r="O1689" i="14"/>
  <c r="O1687" i="14"/>
  <c r="O1685" i="14"/>
  <c r="O1683" i="14"/>
  <c r="O1681" i="14"/>
  <c r="O1679" i="14"/>
  <c r="O1677" i="14"/>
  <c r="O1675" i="14"/>
  <c r="O1673" i="14"/>
  <c r="O1671" i="14"/>
  <c r="O1669" i="14"/>
  <c r="O1667" i="14"/>
  <c r="O1665" i="14"/>
  <c r="O1663" i="14"/>
  <c r="O1661" i="14"/>
  <c r="O1659" i="14"/>
  <c r="O1657" i="14"/>
  <c r="O1655" i="14"/>
  <c r="O1653" i="14"/>
  <c r="O1651" i="14"/>
  <c r="O1649" i="14"/>
  <c r="O1647" i="14"/>
  <c r="O1645" i="14"/>
  <c r="K1643" i="14"/>
  <c r="O1643" i="14"/>
  <c r="K1641" i="14"/>
  <c r="O1641" i="14"/>
  <c r="K1639" i="14"/>
  <c r="O1639" i="14"/>
  <c r="K1637" i="14"/>
  <c r="O1637" i="14"/>
  <c r="O1635" i="14"/>
  <c r="K1633" i="14"/>
  <c r="O1633" i="14"/>
  <c r="O1631" i="14"/>
  <c r="K1629" i="14"/>
  <c r="O1629" i="14"/>
  <c r="K1627" i="14"/>
  <c r="O1627" i="14"/>
  <c r="K1625" i="14"/>
  <c r="O1625" i="14"/>
  <c r="K1623" i="14"/>
  <c r="O1623" i="14"/>
  <c r="O1621" i="14"/>
  <c r="K1619" i="14"/>
  <c r="O1619" i="14"/>
  <c r="K1617" i="14"/>
  <c r="O1617" i="14"/>
  <c r="O1615" i="14"/>
  <c r="O1613" i="14"/>
  <c r="K1611" i="14"/>
  <c r="O1611" i="14"/>
  <c r="K1609" i="14"/>
  <c r="O1609" i="14"/>
  <c r="K1607" i="14"/>
  <c r="O1607" i="14"/>
  <c r="K1605" i="14"/>
  <c r="O1605" i="14"/>
  <c r="K1603" i="14"/>
  <c r="O1603" i="14"/>
  <c r="A1601" i="14"/>
  <c r="K1601" i="14"/>
  <c r="O1601" i="14"/>
  <c r="N1598" i="14"/>
  <c r="A1597" i="14"/>
  <c r="K1597" i="14"/>
  <c r="O1597" i="14"/>
  <c r="N1594" i="14"/>
  <c r="A1593" i="14"/>
  <c r="K1593" i="14"/>
  <c r="O1593" i="14"/>
  <c r="N1590" i="14"/>
  <c r="A1589" i="14"/>
  <c r="K1589" i="14"/>
  <c r="O1589" i="14"/>
  <c r="N1586" i="14"/>
  <c r="A1585" i="14"/>
  <c r="K1585" i="14"/>
  <c r="O1585" i="14"/>
  <c r="K1583" i="14"/>
  <c r="L1583" i="14"/>
  <c r="A1583" i="14"/>
  <c r="O1583" i="14" s="1"/>
  <c r="N1583" i="14"/>
  <c r="P1581" i="14"/>
  <c r="L1579" i="14"/>
  <c r="A1579" i="14"/>
  <c r="O1579" i="14" s="1"/>
  <c r="P1577" i="14"/>
  <c r="K1575" i="14"/>
  <c r="L1575" i="14"/>
  <c r="A1575" i="14"/>
  <c r="O1575" i="14" s="1"/>
  <c r="N1575" i="14"/>
  <c r="L1573" i="14"/>
  <c r="A1573" i="14"/>
  <c r="O1573" i="14" s="1"/>
  <c r="N1573" i="14"/>
  <c r="K1571" i="14"/>
  <c r="O1571" i="14"/>
  <c r="L1571" i="14"/>
  <c r="A1571" i="14"/>
  <c r="N1571" i="14"/>
  <c r="K1569" i="14"/>
  <c r="L1569" i="14"/>
  <c r="A1569" i="14"/>
  <c r="O1569" i="14" s="1"/>
  <c r="N1569" i="14"/>
  <c r="K1567" i="14"/>
  <c r="L1567" i="14"/>
  <c r="A1567" i="14"/>
  <c r="O1567" i="14" s="1"/>
  <c r="N1567" i="14"/>
  <c r="K1565" i="14"/>
  <c r="L1565" i="14"/>
  <c r="A1565" i="14"/>
  <c r="O1565" i="14" s="1"/>
  <c r="N1565" i="14"/>
  <c r="K1563" i="14"/>
  <c r="L1563" i="14"/>
  <c r="A1563" i="14"/>
  <c r="O1563" i="14" s="1"/>
  <c r="N1563" i="14"/>
  <c r="K1561" i="14"/>
  <c r="O1561" i="14"/>
  <c r="L1561" i="14"/>
  <c r="A1561" i="14"/>
  <c r="N1561" i="14"/>
  <c r="K1559" i="14"/>
  <c r="L1559" i="14"/>
  <c r="A1559" i="14"/>
  <c r="O1559" i="14" s="1"/>
  <c r="N1559" i="14"/>
  <c r="K1557" i="14"/>
  <c r="L1557" i="14"/>
  <c r="A1557" i="14"/>
  <c r="O1557" i="14" s="1"/>
  <c r="N1557" i="14"/>
  <c r="K1555" i="14"/>
  <c r="O1555" i="14"/>
  <c r="L1555" i="14"/>
  <c r="A1555" i="14"/>
  <c r="N1555" i="14"/>
  <c r="K1553" i="14"/>
  <c r="L1553" i="14"/>
  <c r="A1553" i="14"/>
  <c r="O1553" i="14" s="1"/>
  <c r="N1553" i="14"/>
  <c r="K1551" i="14"/>
  <c r="L1551" i="14"/>
  <c r="A1551" i="14"/>
  <c r="O1551" i="14" s="1"/>
  <c r="K1549" i="14"/>
  <c r="L1549" i="14"/>
  <c r="A1549" i="14"/>
  <c r="O1549" i="14" s="1"/>
  <c r="N1549" i="14"/>
  <c r="K1547" i="14"/>
  <c r="L1547" i="14"/>
  <c r="A1547" i="14"/>
  <c r="O1547" i="14" s="1"/>
  <c r="N1547" i="14"/>
  <c r="K1545" i="14"/>
  <c r="O1545" i="14"/>
  <c r="L1545" i="14"/>
  <c r="A1545" i="14"/>
  <c r="N1545" i="14"/>
  <c r="K1543" i="14"/>
  <c r="L1543" i="14"/>
  <c r="A1543" i="14"/>
  <c r="O1543" i="14" s="1"/>
  <c r="N1543" i="14"/>
  <c r="K1541" i="14"/>
  <c r="L1541" i="14"/>
  <c r="A1541" i="14"/>
  <c r="O1541" i="14" s="1"/>
  <c r="N1541" i="14"/>
  <c r="O1539" i="14"/>
  <c r="L1539" i="14"/>
  <c r="A1539" i="14"/>
  <c r="K1537" i="14"/>
  <c r="L1537" i="14"/>
  <c r="A1537" i="14"/>
  <c r="O1537" i="14" s="1"/>
  <c r="N1537" i="14"/>
  <c r="K1535" i="14"/>
  <c r="L1535" i="14"/>
  <c r="A1535" i="14"/>
  <c r="O1535" i="14" s="1"/>
  <c r="N1535" i="14"/>
  <c r="K1533" i="14"/>
  <c r="L1533" i="14"/>
  <c r="A1533" i="14"/>
  <c r="O1533" i="14" s="1"/>
  <c r="N1533" i="14"/>
  <c r="J1530" i="14"/>
  <c r="N1530" i="14"/>
  <c r="K1525" i="14"/>
  <c r="L1525" i="14"/>
  <c r="A1525" i="14"/>
  <c r="O1525" i="14" s="1"/>
  <c r="N1525" i="14"/>
  <c r="A1600" i="14"/>
  <c r="O1600" i="14" s="1"/>
  <c r="K1600" i="14"/>
  <c r="A1596" i="14"/>
  <c r="O1596" i="14" s="1"/>
  <c r="K1596" i="14"/>
  <c r="A1592" i="14"/>
  <c r="O1592" i="14" s="1"/>
  <c r="K1592" i="14"/>
  <c r="A1588" i="14"/>
  <c r="K1588" i="14"/>
  <c r="O1588" i="14"/>
  <c r="A1584" i="14"/>
  <c r="K1584" i="14"/>
  <c r="O1584" i="14"/>
  <c r="K1580" i="14"/>
  <c r="A1580" i="14"/>
  <c r="N1580" i="14"/>
  <c r="L1580" i="14"/>
  <c r="K1576" i="14"/>
  <c r="A1576" i="14"/>
  <c r="O1576" i="14" s="1"/>
  <c r="N1576" i="14"/>
  <c r="L1576" i="14"/>
  <c r="K1531" i="14"/>
  <c r="L1531" i="14"/>
  <c r="A1531" i="14"/>
  <c r="O1531" i="14" s="1"/>
  <c r="N1531" i="14"/>
  <c r="J1528" i="14"/>
  <c r="O1696" i="14"/>
  <c r="K1694" i="14"/>
  <c r="O1694" i="14"/>
  <c r="K1692" i="14"/>
  <c r="O1692" i="14"/>
  <c r="K1690" i="14"/>
  <c r="O1690" i="14"/>
  <c r="O1688" i="14"/>
  <c r="O1686" i="14"/>
  <c r="K1684" i="14"/>
  <c r="O1684" i="14"/>
  <c r="K1682" i="14"/>
  <c r="O1682" i="14"/>
  <c r="K1680" i="14"/>
  <c r="O1680" i="14"/>
  <c r="K1678" i="14"/>
  <c r="O1678" i="14"/>
  <c r="O1676" i="14"/>
  <c r="O1674" i="14"/>
  <c r="K1672" i="14"/>
  <c r="O1672" i="14"/>
  <c r="O1670" i="14"/>
  <c r="K1668" i="14"/>
  <c r="O1668" i="14"/>
  <c r="K1666" i="14"/>
  <c r="O1666" i="14"/>
  <c r="K1664" i="14"/>
  <c r="O1664" i="14"/>
  <c r="K1662" i="14"/>
  <c r="O1662" i="14"/>
  <c r="K1660" i="14"/>
  <c r="O1660" i="14"/>
  <c r="K1658" i="14"/>
  <c r="O1658" i="14"/>
  <c r="O1656" i="14"/>
  <c r="K1654" i="14"/>
  <c r="O1654" i="14"/>
  <c r="K1652" i="14"/>
  <c r="O1652" i="14"/>
  <c r="O1650" i="14"/>
  <c r="K1648" i="14"/>
  <c r="O1648" i="14"/>
  <c r="K1646" i="14"/>
  <c r="O1646" i="14"/>
  <c r="K1644" i="14"/>
  <c r="O1644" i="14"/>
  <c r="K1642" i="14"/>
  <c r="O1642" i="14"/>
  <c r="K1640" i="14"/>
  <c r="O1640" i="14"/>
  <c r="O1638" i="14"/>
  <c r="K1636" i="14"/>
  <c r="O1636" i="14"/>
  <c r="O1634" i="14"/>
  <c r="K1632" i="14"/>
  <c r="O1632" i="14"/>
  <c r="K1630" i="14"/>
  <c r="O1630" i="14"/>
  <c r="K1628" i="14"/>
  <c r="O1628" i="14"/>
  <c r="K1626" i="14"/>
  <c r="O1626" i="14"/>
  <c r="K1624" i="14"/>
  <c r="O1624" i="14"/>
  <c r="O1622" i="14"/>
  <c r="K1620" i="14"/>
  <c r="O1620" i="14"/>
  <c r="K1618" i="14"/>
  <c r="O1618" i="14"/>
  <c r="K1616" i="14"/>
  <c r="O1616" i="14"/>
  <c r="K1614" i="14"/>
  <c r="O1614" i="14"/>
  <c r="K1612" i="14"/>
  <c r="O1612" i="14"/>
  <c r="K1610" i="14"/>
  <c r="O1610" i="14"/>
  <c r="K1608" i="14"/>
  <c r="O1608" i="14"/>
  <c r="O1606" i="14"/>
  <c r="K1604" i="14"/>
  <c r="O1604" i="14"/>
  <c r="O1602" i="14"/>
  <c r="N1600" i="14"/>
  <c r="A1599" i="14"/>
  <c r="O1599" i="14" s="1"/>
  <c r="L1598" i="14"/>
  <c r="N1596" i="14"/>
  <c r="A1595" i="14"/>
  <c r="O1595" i="14" s="1"/>
  <c r="K1595" i="14"/>
  <c r="L1594" i="14"/>
  <c r="N1592" i="14"/>
  <c r="A1591" i="14"/>
  <c r="O1591" i="14" s="1"/>
  <c r="K1591" i="14"/>
  <c r="L1590" i="14"/>
  <c r="N1588" i="14"/>
  <c r="A1587" i="14"/>
  <c r="K1587" i="14"/>
  <c r="O1587" i="14"/>
  <c r="L1586" i="14"/>
  <c r="N1584" i="14"/>
  <c r="O1581" i="14"/>
  <c r="L1581" i="14"/>
  <c r="A1581" i="14"/>
  <c r="K1577" i="14"/>
  <c r="O1577" i="14"/>
  <c r="L1577" i="14"/>
  <c r="A1577" i="14"/>
  <c r="N1577" i="14"/>
  <c r="K1529" i="14"/>
  <c r="L1529" i="14"/>
  <c r="A1529" i="14"/>
  <c r="O1529" i="14" s="1"/>
  <c r="N1529" i="14"/>
  <c r="K1523" i="14"/>
  <c r="K1521" i="14"/>
  <c r="O1521" i="14"/>
  <c r="K1519" i="14"/>
  <c r="K1517" i="14"/>
  <c r="O1517" i="14"/>
  <c r="K1515" i="14"/>
  <c r="K1513" i="14"/>
  <c r="O1513" i="14"/>
  <c r="K1511" i="14"/>
  <c r="K1509" i="14"/>
  <c r="K1507" i="14"/>
  <c r="K1505" i="14"/>
  <c r="O1505" i="14"/>
  <c r="K1503" i="14"/>
  <c r="K1501" i="14"/>
  <c r="O1501" i="14"/>
  <c r="K1499" i="14"/>
  <c r="K1497" i="14"/>
  <c r="O1497" i="14"/>
  <c r="K1493" i="14"/>
  <c r="K1491" i="14"/>
  <c r="K1489" i="14"/>
  <c r="O1489" i="14"/>
  <c r="K1485" i="14"/>
  <c r="O1485" i="14"/>
  <c r="K1483" i="14"/>
  <c r="K1481" i="14"/>
  <c r="O1481" i="14"/>
  <c r="K1479" i="14"/>
  <c r="K1477" i="14"/>
  <c r="K1475" i="14"/>
  <c r="K1473" i="14"/>
  <c r="O1473" i="14"/>
  <c r="K1471" i="14"/>
  <c r="K1469" i="14"/>
  <c r="O1469" i="14"/>
  <c r="K1467" i="14"/>
  <c r="K1465" i="14"/>
  <c r="O1465" i="14"/>
  <c r="K1463" i="14"/>
  <c r="K1461" i="14"/>
  <c r="K1459" i="14"/>
  <c r="K1457" i="14"/>
  <c r="O1457" i="14"/>
  <c r="K1455" i="14"/>
  <c r="K1453" i="14"/>
  <c r="O1453" i="14"/>
  <c r="H1452" i="14"/>
  <c r="A1451" i="14"/>
  <c r="O1451" i="14" s="1"/>
  <c r="K1451" i="14"/>
  <c r="N1445" i="14"/>
  <c r="N1523" i="14"/>
  <c r="A1523" i="14"/>
  <c r="O1523" i="14" s="1"/>
  <c r="N1521" i="14"/>
  <c r="A1521" i="14"/>
  <c r="N1519" i="14"/>
  <c r="A1519" i="14"/>
  <c r="O1519" i="14" s="1"/>
  <c r="N1517" i="14"/>
  <c r="A1517" i="14"/>
  <c r="N1515" i="14"/>
  <c r="A1515" i="14"/>
  <c r="O1515" i="14" s="1"/>
  <c r="N1513" i="14"/>
  <c r="A1513" i="14"/>
  <c r="N1511" i="14"/>
  <c r="A1511" i="14"/>
  <c r="O1511" i="14" s="1"/>
  <c r="N1509" i="14"/>
  <c r="A1509" i="14"/>
  <c r="O1509" i="14" s="1"/>
  <c r="N1507" i="14"/>
  <c r="A1507" i="14"/>
  <c r="O1507" i="14" s="1"/>
  <c r="N1505" i="14"/>
  <c r="A1505" i="14"/>
  <c r="N1503" i="14"/>
  <c r="A1503" i="14"/>
  <c r="O1503" i="14" s="1"/>
  <c r="N1501" i="14"/>
  <c r="A1501" i="14"/>
  <c r="N1499" i="14"/>
  <c r="A1499" i="14"/>
  <c r="O1499" i="14" s="1"/>
  <c r="N1497" i="14"/>
  <c r="A1497" i="14"/>
  <c r="N1495" i="14"/>
  <c r="A1495" i="14"/>
  <c r="O1495" i="14" s="1"/>
  <c r="N1493" i="14"/>
  <c r="A1493" i="14"/>
  <c r="O1493" i="14" s="1"/>
  <c r="N1491" i="14"/>
  <c r="A1491" i="14"/>
  <c r="O1491" i="14" s="1"/>
  <c r="N1489" i="14"/>
  <c r="A1489" i="14"/>
  <c r="N1487" i="14"/>
  <c r="A1487" i="14"/>
  <c r="O1487" i="14" s="1"/>
  <c r="N1485" i="14"/>
  <c r="A1485" i="14"/>
  <c r="N1483" i="14"/>
  <c r="A1483" i="14"/>
  <c r="O1483" i="14" s="1"/>
  <c r="N1481" i="14"/>
  <c r="A1481" i="14"/>
  <c r="N1479" i="14"/>
  <c r="A1479" i="14"/>
  <c r="O1479" i="14" s="1"/>
  <c r="N1477" i="14"/>
  <c r="A1477" i="14"/>
  <c r="O1477" i="14" s="1"/>
  <c r="N1475" i="14"/>
  <c r="A1475" i="14"/>
  <c r="O1475" i="14" s="1"/>
  <c r="N1473" i="14"/>
  <c r="A1473" i="14"/>
  <c r="N1471" i="14"/>
  <c r="A1471" i="14"/>
  <c r="O1471" i="14" s="1"/>
  <c r="N1469" i="14"/>
  <c r="A1469" i="14"/>
  <c r="N1467" i="14"/>
  <c r="A1467" i="14"/>
  <c r="O1467" i="14" s="1"/>
  <c r="N1465" i="14"/>
  <c r="A1465" i="14"/>
  <c r="N1463" i="14"/>
  <c r="A1463" i="14"/>
  <c r="O1463" i="14" s="1"/>
  <c r="N1461" i="14"/>
  <c r="A1461" i="14"/>
  <c r="O1461" i="14" s="1"/>
  <c r="N1459" i="14"/>
  <c r="A1459" i="14"/>
  <c r="O1459" i="14" s="1"/>
  <c r="N1457" i="14"/>
  <c r="A1457" i="14"/>
  <c r="N1455" i="14"/>
  <c r="A1455" i="14"/>
  <c r="O1455" i="14" s="1"/>
  <c r="N1453" i="14"/>
  <c r="A1453" i="14"/>
  <c r="N1451" i="14"/>
  <c r="K1440" i="14"/>
  <c r="K1438" i="14"/>
  <c r="K1436" i="14"/>
  <c r="K1434" i="14"/>
  <c r="K1574" i="14"/>
  <c r="K1572" i="14"/>
  <c r="K1570" i="14"/>
  <c r="K1568" i="14"/>
  <c r="K1566" i="14"/>
  <c r="K1564" i="14"/>
  <c r="K1560" i="14"/>
  <c r="O1560" i="14"/>
  <c r="K1558" i="14"/>
  <c r="K1556" i="14"/>
  <c r="K1554" i="14"/>
  <c r="K1552" i="14"/>
  <c r="K1550" i="14"/>
  <c r="K1548" i="14"/>
  <c r="K1544" i="14"/>
  <c r="O1544" i="14"/>
  <c r="K1542" i="14"/>
  <c r="K1540" i="14"/>
  <c r="K1538" i="14"/>
  <c r="K1536" i="14"/>
  <c r="K1534" i="14"/>
  <c r="K1532" i="14"/>
  <c r="O1532" i="14"/>
  <c r="K1530" i="14"/>
  <c r="O1530" i="14"/>
  <c r="O1528" i="14"/>
  <c r="O1526" i="14"/>
  <c r="K1524" i="14"/>
  <c r="O1524" i="14"/>
  <c r="O1522" i="14"/>
  <c r="K1520" i="14"/>
  <c r="O1520" i="14"/>
  <c r="K1518" i="14"/>
  <c r="O1518" i="14"/>
  <c r="K1516" i="14"/>
  <c r="O1516" i="14"/>
  <c r="K1514" i="14"/>
  <c r="O1514" i="14"/>
  <c r="K1512" i="14"/>
  <c r="O1512" i="14"/>
  <c r="K1510" i="14"/>
  <c r="O1510" i="14"/>
  <c r="K1508" i="14"/>
  <c r="O1508" i="14"/>
  <c r="K1506" i="14"/>
  <c r="O1506" i="14"/>
  <c r="K1504" i="14"/>
  <c r="O1504" i="14"/>
  <c r="K1502" i="14"/>
  <c r="O1502" i="14"/>
  <c r="K1500" i="14"/>
  <c r="O1500" i="14"/>
  <c r="K1498" i="14"/>
  <c r="O1498" i="14"/>
  <c r="K1496" i="14"/>
  <c r="O1496" i="14"/>
  <c r="K1494" i="14"/>
  <c r="O1494" i="14"/>
  <c r="K1492" i="14"/>
  <c r="O1492" i="14"/>
  <c r="O1490" i="14"/>
  <c r="K1488" i="14"/>
  <c r="O1488" i="14"/>
  <c r="K1486" i="14"/>
  <c r="O1486" i="14"/>
  <c r="K1484" i="14"/>
  <c r="O1484" i="14"/>
  <c r="K1482" i="14"/>
  <c r="O1482" i="14"/>
  <c r="K1480" i="14"/>
  <c r="O1480" i="14"/>
  <c r="K1478" i="14"/>
  <c r="O1478" i="14"/>
  <c r="K1476" i="14"/>
  <c r="O1476" i="14"/>
  <c r="K1474" i="14"/>
  <c r="O1474" i="14"/>
  <c r="K1472" i="14"/>
  <c r="O1472" i="14"/>
  <c r="K1470" i="14"/>
  <c r="O1470" i="14"/>
  <c r="O1468" i="14"/>
  <c r="O1466" i="14"/>
  <c r="K1464" i="14"/>
  <c r="O1464" i="14"/>
  <c r="O1462" i="14"/>
  <c r="K1460" i="14"/>
  <c r="O1460" i="14"/>
  <c r="K1458" i="14"/>
  <c r="O1458" i="14"/>
  <c r="O1456" i="14"/>
  <c r="O1454" i="14"/>
  <c r="O1452" i="14"/>
  <c r="A1449" i="14"/>
  <c r="O1449" i="14" s="1"/>
  <c r="K1449" i="14"/>
  <c r="O1447" i="14"/>
  <c r="O1445" i="14"/>
  <c r="K1437" i="14"/>
  <c r="K1435" i="14"/>
  <c r="K1433" i="14"/>
  <c r="N1574" i="14"/>
  <c r="A1574" i="14"/>
  <c r="O1574" i="14" s="1"/>
  <c r="N1572" i="14"/>
  <c r="A1572" i="14"/>
  <c r="O1572" i="14" s="1"/>
  <c r="N1570" i="14"/>
  <c r="A1570" i="14"/>
  <c r="O1570" i="14" s="1"/>
  <c r="N1568" i="14"/>
  <c r="A1568" i="14"/>
  <c r="O1568" i="14" s="1"/>
  <c r="N1566" i="14"/>
  <c r="A1566" i="14"/>
  <c r="O1566" i="14" s="1"/>
  <c r="N1564" i="14"/>
  <c r="A1564" i="14"/>
  <c r="O1564" i="14" s="1"/>
  <c r="N1562" i="14"/>
  <c r="A1562" i="14"/>
  <c r="O1562" i="14" s="1"/>
  <c r="N1560" i="14"/>
  <c r="A1560" i="14"/>
  <c r="N1558" i="14"/>
  <c r="A1558" i="14"/>
  <c r="O1558" i="14" s="1"/>
  <c r="N1556" i="14"/>
  <c r="A1556" i="14"/>
  <c r="O1556" i="14" s="1"/>
  <c r="N1554" i="14"/>
  <c r="A1554" i="14"/>
  <c r="O1554" i="14" s="1"/>
  <c r="N1552" i="14"/>
  <c r="A1552" i="14"/>
  <c r="O1552" i="14" s="1"/>
  <c r="N1550" i="14"/>
  <c r="A1550" i="14"/>
  <c r="O1550" i="14" s="1"/>
  <c r="N1548" i="14"/>
  <c r="A1548" i="14"/>
  <c r="O1548" i="14" s="1"/>
  <c r="A1546" i="14"/>
  <c r="O1546" i="14" s="1"/>
  <c r="N1544" i="14"/>
  <c r="A1544" i="14"/>
  <c r="N1542" i="14"/>
  <c r="A1542" i="14"/>
  <c r="O1542" i="14" s="1"/>
  <c r="N1540" i="14"/>
  <c r="A1540" i="14"/>
  <c r="O1540" i="14" s="1"/>
  <c r="A1538" i="14"/>
  <c r="O1538" i="14" s="1"/>
  <c r="N1536" i="14"/>
  <c r="A1536" i="14"/>
  <c r="O1536" i="14" s="1"/>
  <c r="N1534" i="14"/>
  <c r="A1534" i="14"/>
  <c r="O1534" i="14" s="1"/>
  <c r="L1523" i="14"/>
  <c r="L1521" i="14"/>
  <c r="L1519" i="14"/>
  <c r="L1517" i="14"/>
  <c r="L1515" i="14"/>
  <c r="L1513" i="14"/>
  <c r="L1511" i="14"/>
  <c r="L1509" i="14"/>
  <c r="L1507" i="14"/>
  <c r="L1505" i="14"/>
  <c r="L1503" i="14"/>
  <c r="L1501" i="14"/>
  <c r="L1499" i="14"/>
  <c r="L1497" i="14"/>
  <c r="L1495" i="14"/>
  <c r="L1493" i="14"/>
  <c r="L1491" i="14"/>
  <c r="L1489" i="14"/>
  <c r="L1487" i="14"/>
  <c r="L1485" i="14"/>
  <c r="L1483" i="14"/>
  <c r="L1481" i="14"/>
  <c r="L1479" i="14"/>
  <c r="L1477" i="14"/>
  <c r="L1475" i="14"/>
  <c r="L1473" i="14"/>
  <c r="L1471" i="14"/>
  <c r="L1469" i="14"/>
  <c r="L1467" i="14"/>
  <c r="L1465" i="14"/>
  <c r="L1463" i="14"/>
  <c r="L1461" i="14"/>
  <c r="L1459" i="14"/>
  <c r="L1457" i="14"/>
  <c r="L1455" i="14"/>
  <c r="L1453" i="14"/>
  <c r="N1440" i="14"/>
  <c r="N1438" i="14"/>
  <c r="N1436" i="14"/>
  <c r="N1434" i="14"/>
  <c r="J1448" i="14"/>
  <c r="J1446" i="14"/>
  <c r="J1437" i="14"/>
  <c r="N1437" i="14"/>
  <c r="J1433" i="14"/>
  <c r="J1425" i="14"/>
  <c r="J1421" i="14"/>
  <c r="J1417" i="14"/>
  <c r="J1413" i="14"/>
  <c r="J1409" i="14"/>
  <c r="J1405" i="14"/>
  <c r="J1401" i="14"/>
  <c r="J1395" i="14"/>
  <c r="N1395" i="14"/>
  <c r="J1393" i="14"/>
  <c r="N1393" i="14"/>
  <c r="J1391" i="14"/>
  <c r="N1391" i="14"/>
  <c r="J1389" i="14"/>
  <c r="J1387" i="14"/>
  <c r="N1387" i="14"/>
  <c r="N1385" i="14"/>
  <c r="J1383" i="14"/>
  <c r="N1383" i="14"/>
  <c r="J1381" i="14"/>
  <c r="J1379" i="14"/>
  <c r="J1377" i="14"/>
  <c r="N1377" i="14"/>
  <c r="J1375" i="14"/>
  <c r="N1375" i="14"/>
  <c r="J1373" i="14"/>
  <c r="J1371" i="14"/>
  <c r="N1371" i="14"/>
  <c r="J1369" i="14"/>
  <c r="N1369" i="14"/>
  <c r="N1367" i="14"/>
  <c r="J1365" i="14"/>
  <c r="J1363" i="14"/>
  <c r="N1363" i="14"/>
  <c r="J1361" i="14"/>
  <c r="N1360" i="14"/>
  <c r="K1359" i="14"/>
  <c r="K1357" i="14"/>
  <c r="K1353" i="14"/>
  <c r="K1351" i="14"/>
  <c r="K1349" i="14"/>
  <c r="K1345" i="14"/>
  <c r="K1343" i="14"/>
  <c r="K1341" i="14"/>
  <c r="K1337" i="14"/>
  <c r="K1396" i="14"/>
  <c r="L1396" i="14"/>
  <c r="A1396" i="14"/>
  <c r="O1396" i="14" s="1"/>
  <c r="N1396" i="14"/>
  <c r="K1394" i="14"/>
  <c r="L1394" i="14"/>
  <c r="A1394" i="14"/>
  <c r="O1394" i="14" s="1"/>
  <c r="N1394" i="14"/>
  <c r="K1392" i="14"/>
  <c r="O1392" i="14"/>
  <c r="L1392" i="14"/>
  <c r="A1392" i="14"/>
  <c r="N1392" i="14"/>
  <c r="K1390" i="14"/>
  <c r="L1390" i="14"/>
  <c r="A1390" i="14"/>
  <c r="O1390" i="14" s="1"/>
  <c r="N1390" i="14"/>
  <c r="K1388" i="14"/>
  <c r="L1388" i="14"/>
  <c r="A1388" i="14"/>
  <c r="O1388" i="14" s="1"/>
  <c r="N1388" i="14"/>
  <c r="L1386" i="14"/>
  <c r="A1386" i="14"/>
  <c r="O1386" i="14" s="1"/>
  <c r="N1386" i="14"/>
  <c r="K1384" i="14"/>
  <c r="L1384" i="14"/>
  <c r="A1384" i="14"/>
  <c r="O1384" i="14" s="1"/>
  <c r="N1384" i="14"/>
  <c r="K1382" i="14"/>
  <c r="O1382" i="14"/>
  <c r="L1382" i="14"/>
  <c r="A1382" i="14"/>
  <c r="N1382" i="14"/>
  <c r="K1380" i="14"/>
  <c r="L1380" i="14"/>
  <c r="A1380" i="14"/>
  <c r="O1380" i="14" s="1"/>
  <c r="N1380" i="14"/>
  <c r="K1378" i="14"/>
  <c r="L1378" i="14"/>
  <c r="A1378" i="14"/>
  <c r="O1378" i="14" s="1"/>
  <c r="N1378" i="14"/>
  <c r="K1376" i="14"/>
  <c r="O1376" i="14"/>
  <c r="L1376" i="14"/>
  <c r="A1376" i="14"/>
  <c r="N1376" i="14"/>
  <c r="K1374" i="14"/>
  <c r="L1374" i="14"/>
  <c r="A1374" i="14"/>
  <c r="O1374" i="14" s="1"/>
  <c r="N1374" i="14"/>
  <c r="K1372" i="14"/>
  <c r="L1372" i="14"/>
  <c r="A1372" i="14"/>
  <c r="O1372" i="14" s="1"/>
  <c r="N1372" i="14"/>
  <c r="K1370" i="14"/>
  <c r="L1370" i="14"/>
  <c r="A1370" i="14"/>
  <c r="O1370" i="14" s="1"/>
  <c r="N1370" i="14"/>
  <c r="K1368" i="14"/>
  <c r="L1368" i="14"/>
  <c r="A1368" i="14"/>
  <c r="O1368" i="14" s="1"/>
  <c r="N1368" i="14"/>
  <c r="K1366" i="14"/>
  <c r="O1366" i="14"/>
  <c r="L1366" i="14"/>
  <c r="A1366" i="14"/>
  <c r="N1366" i="14"/>
  <c r="K1364" i="14"/>
  <c r="L1364" i="14"/>
  <c r="A1364" i="14"/>
  <c r="O1364" i="14" s="1"/>
  <c r="N1364" i="14"/>
  <c r="K1362" i="14"/>
  <c r="L1362" i="14"/>
  <c r="A1362" i="14"/>
  <c r="O1362" i="14" s="1"/>
  <c r="N1362" i="14"/>
  <c r="L1448" i="14"/>
  <c r="J1444" i="14"/>
  <c r="J1439" i="14"/>
  <c r="N1439" i="14"/>
  <c r="J1435" i="14"/>
  <c r="N1435" i="14"/>
  <c r="J1431" i="14"/>
  <c r="J1427" i="14"/>
  <c r="J1419" i="14"/>
  <c r="J1415" i="14"/>
  <c r="J1411" i="14"/>
  <c r="J1399" i="14"/>
  <c r="J1396" i="14"/>
  <c r="J1394" i="14"/>
  <c r="J1390" i="14"/>
  <c r="J1388" i="14"/>
  <c r="J1386" i="14"/>
  <c r="J1382" i="14"/>
  <c r="J1380" i="14"/>
  <c r="J1378" i="14"/>
  <c r="J1376" i="14"/>
  <c r="J1374" i="14"/>
  <c r="J1372" i="14"/>
  <c r="J1370" i="14"/>
  <c r="J1366" i="14"/>
  <c r="J1364" i="14"/>
  <c r="J1362" i="14"/>
  <c r="K1360" i="14"/>
  <c r="K1358" i="14"/>
  <c r="K1356" i="14"/>
  <c r="K1354" i="14"/>
  <c r="K1352" i="14"/>
  <c r="K1350" i="14"/>
  <c r="K1348" i="14"/>
  <c r="K1346" i="14"/>
  <c r="K1344" i="14"/>
  <c r="K1342" i="14"/>
  <c r="K1340" i="14"/>
  <c r="K1338" i="14"/>
  <c r="N1317" i="14"/>
  <c r="N1313" i="14"/>
  <c r="N1309" i="14"/>
  <c r="N1305" i="14"/>
  <c r="N1301" i="14"/>
  <c r="O1299" i="14"/>
  <c r="N1297" i="14"/>
  <c r="O1295" i="14"/>
  <c r="N1293" i="14"/>
  <c r="K1395" i="14"/>
  <c r="O1395" i="14"/>
  <c r="K1393" i="14"/>
  <c r="O1393" i="14"/>
  <c r="K1391" i="14"/>
  <c r="O1391" i="14"/>
  <c r="K1389" i="14"/>
  <c r="O1389" i="14"/>
  <c r="K1387" i="14"/>
  <c r="O1387" i="14"/>
  <c r="K1385" i="14"/>
  <c r="O1385" i="14"/>
  <c r="K1383" i="14"/>
  <c r="O1383" i="14"/>
  <c r="O1381" i="14"/>
  <c r="O1379" i="14"/>
  <c r="K1377" i="14"/>
  <c r="O1377" i="14"/>
  <c r="K1375" i="14"/>
  <c r="O1375" i="14"/>
  <c r="K1373" i="14"/>
  <c r="O1373" i="14"/>
  <c r="K1371" i="14"/>
  <c r="O1371" i="14"/>
  <c r="K1369" i="14"/>
  <c r="O1369" i="14"/>
  <c r="K1367" i="14"/>
  <c r="O1367" i="14"/>
  <c r="O1365" i="14"/>
  <c r="K1363" i="14"/>
  <c r="O1363" i="14"/>
  <c r="K1361" i="14"/>
  <c r="O1361" i="14"/>
  <c r="N1359" i="14"/>
  <c r="N1358" i="14"/>
  <c r="N1357" i="14"/>
  <c r="N1356" i="14"/>
  <c r="N1355" i="14"/>
  <c r="N1354" i="14"/>
  <c r="N1353" i="14"/>
  <c r="N1352" i="14"/>
  <c r="N1351" i="14"/>
  <c r="N1350" i="14"/>
  <c r="N1349" i="14"/>
  <c r="N1348" i="14"/>
  <c r="N1347" i="14"/>
  <c r="N1346" i="14"/>
  <c r="N1345" i="14"/>
  <c r="N1344" i="14"/>
  <c r="N1343" i="14"/>
  <c r="N1342" i="14"/>
  <c r="N1341" i="14"/>
  <c r="N1340" i="14"/>
  <c r="N1339" i="14"/>
  <c r="N1338" i="14"/>
  <c r="N1337" i="14"/>
  <c r="N1336" i="14"/>
  <c r="N1335" i="14"/>
  <c r="N1334" i="14"/>
  <c r="N1333" i="14"/>
  <c r="N1332" i="14"/>
  <c r="N1331" i="14"/>
  <c r="N1330" i="14"/>
  <c r="N1328" i="14"/>
  <c r="N1326" i="14"/>
  <c r="N1324" i="14"/>
  <c r="N1323" i="14"/>
  <c r="N1322" i="14"/>
  <c r="N1321" i="14"/>
  <c r="N1319" i="14"/>
  <c r="N1314" i="14"/>
  <c r="N1310" i="14"/>
  <c r="N1306" i="14"/>
  <c r="O1300" i="14"/>
  <c r="O1296" i="14"/>
  <c r="N1294" i="14"/>
  <c r="N1315" i="14"/>
  <c r="N1311" i="14"/>
  <c r="N1307" i="14"/>
  <c r="N1303" i="14"/>
  <c r="N1299" i="14"/>
  <c r="N1295" i="14"/>
  <c r="O1251" i="14"/>
  <c r="N1316" i="14"/>
  <c r="N1312" i="14"/>
  <c r="N1308" i="14"/>
  <c r="N1304" i="14"/>
  <c r="N1300" i="14"/>
  <c r="N1296" i="14"/>
  <c r="O1227" i="14"/>
  <c r="H1253" i="14"/>
  <c r="N1253" i="14" s="1"/>
  <c r="I1253" i="14"/>
  <c r="L1248" i="14"/>
  <c r="A1248" i="14"/>
  <c r="H1245" i="14"/>
  <c r="N1245" i="14" s="1"/>
  <c r="I1245" i="14"/>
  <c r="L1240" i="14"/>
  <c r="A1240" i="14"/>
  <c r="H1237" i="14"/>
  <c r="I1237" i="14"/>
  <c r="L1232" i="14"/>
  <c r="A1232" i="14"/>
  <c r="H1229" i="14"/>
  <c r="N1229" i="14" s="1"/>
  <c r="I1229" i="14"/>
  <c r="L1224" i="14"/>
  <c r="A1224" i="14"/>
  <c r="O1224" i="14" s="1"/>
  <c r="H1221" i="14"/>
  <c r="N1221" i="14" s="1"/>
  <c r="I1221" i="14"/>
  <c r="L1216" i="14"/>
  <c r="A1216" i="14"/>
  <c r="O1216" i="14" s="1"/>
  <c r="L1214" i="14"/>
  <c r="A1214" i="14"/>
  <c r="O1214" i="14" s="1"/>
  <c r="L1212" i="14"/>
  <c r="A1212" i="14"/>
  <c r="O1212" i="14" s="1"/>
  <c r="L1210" i="14"/>
  <c r="A1210" i="14"/>
  <c r="O1210" i="14" s="1"/>
  <c r="L1208" i="14"/>
  <c r="A1208" i="14"/>
  <c r="O1208" i="14" s="1"/>
  <c r="L1206" i="14"/>
  <c r="A1206" i="14"/>
  <c r="O1206" i="14" s="1"/>
  <c r="J1206" i="14"/>
  <c r="L1204" i="14"/>
  <c r="A1204" i="14"/>
  <c r="O1204" i="14" s="1"/>
  <c r="L1202" i="14"/>
  <c r="A1202" i="14"/>
  <c r="O1202" i="14" s="1"/>
  <c r="J1202" i="14"/>
  <c r="L1200" i="14"/>
  <c r="A1200" i="14"/>
  <c r="O1200" i="14" s="1"/>
  <c r="J1200" i="14"/>
  <c r="L1198" i="14"/>
  <c r="A1198" i="14"/>
  <c r="O1198" i="14" s="1"/>
  <c r="L1195" i="14"/>
  <c r="A1195" i="14"/>
  <c r="O1195" i="14" s="1"/>
  <c r="N1195" i="14"/>
  <c r="K1195" i="14"/>
  <c r="J1191" i="14"/>
  <c r="L1191" i="14"/>
  <c r="A1191" i="14"/>
  <c r="O1191" i="14" s="1"/>
  <c r="N1191" i="14"/>
  <c r="K1191" i="14"/>
  <c r="J1187" i="14"/>
  <c r="L1187" i="14"/>
  <c r="A1187" i="14"/>
  <c r="O1187" i="14" s="1"/>
  <c r="N1187" i="14"/>
  <c r="K1187" i="14"/>
  <c r="J1183" i="14"/>
  <c r="L1183" i="14"/>
  <c r="A1183" i="14"/>
  <c r="N1183" i="14"/>
  <c r="K1183" i="14"/>
  <c r="J1179" i="14"/>
  <c r="L1179" i="14"/>
  <c r="A1179" i="14"/>
  <c r="O1179" i="14" s="1"/>
  <c r="N1179" i="14"/>
  <c r="K1179" i="14"/>
  <c r="J1175" i="14"/>
  <c r="L1175" i="14"/>
  <c r="A1175" i="14"/>
  <c r="O1175" i="14" s="1"/>
  <c r="N1175" i="14"/>
  <c r="K1175" i="14"/>
  <c r="J1171" i="14"/>
  <c r="L1171" i="14"/>
  <c r="A1171" i="14"/>
  <c r="N1171" i="14"/>
  <c r="K1171" i="14"/>
  <c r="J1167" i="14"/>
  <c r="L1167" i="14"/>
  <c r="A1167" i="14"/>
  <c r="O1167" i="14" s="1"/>
  <c r="N1167" i="14"/>
  <c r="K1167" i="14"/>
  <c r="J1163" i="14"/>
  <c r="L1163" i="14"/>
  <c r="A1163" i="14"/>
  <c r="N1163" i="14"/>
  <c r="K1163" i="14"/>
  <c r="J1159" i="14"/>
  <c r="L1159" i="14"/>
  <c r="A1159" i="14"/>
  <c r="O1159" i="14" s="1"/>
  <c r="N1159" i="14"/>
  <c r="K1159" i="14"/>
  <c r="L1155" i="14"/>
  <c r="A1155" i="14"/>
  <c r="O1155" i="14" s="1"/>
  <c r="N1155" i="14"/>
  <c r="K1155" i="14"/>
  <c r="O1360" i="14"/>
  <c r="O1359" i="14"/>
  <c r="O1358" i="14"/>
  <c r="O1357" i="14"/>
  <c r="O1356" i="14"/>
  <c r="O1355" i="14"/>
  <c r="O1354" i="14"/>
  <c r="O1353" i="14"/>
  <c r="O1352" i="14"/>
  <c r="O1351" i="14"/>
  <c r="O1350" i="14"/>
  <c r="O1349" i="14"/>
  <c r="O1348" i="14"/>
  <c r="O1347" i="14"/>
  <c r="O1346" i="14"/>
  <c r="O1345" i="14"/>
  <c r="O1344" i="14"/>
  <c r="O1343" i="14"/>
  <c r="O1342" i="14"/>
  <c r="O1341" i="14"/>
  <c r="O1340" i="14"/>
  <c r="O1339" i="14"/>
  <c r="O1338" i="14"/>
  <c r="O1337" i="14"/>
  <c r="O1336" i="14"/>
  <c r="O1335" i="14"/>
  <c r="O1334" i="14"/>
  <c r="O1333" i="14"/>
  <c r="O1332" i="14"/>
  <c r="O1331" i="14"/>
  <c r="O1330" i="14"/>
  <c r="O1329" i="14"/>
  <c r="O1328" i="14"/>
  <c r="O1327" i="14"/>
  <c r="O1326" i="14"/>
  <c r="O1325" i="14"/>
  <c r="O1324" i="14"/>
  <c r="O1323" i="14"/>
  <c r="O1322" i="14"/>
  <c r="O1321" i="14"/>
  <c r="O1320" i="14"/>
  <c r="O1319" i="14"/>
  <c r="O1318" i="14"/>
  <c r="O1317" i="14"/>
  <c r="K1317" i="14"/>
  <c r="O1316" i="14"/>
  <c r="K1316" i="14"/>
  <c r="O1315" i="14"/>
  <c r="O1314" i="14"/>
  <c r="K1314" i="14"/>
  <c r="O1313" i="14"/>
  <c r="K1313" i="14"/>
  <c r="O1312" i="14"/>
  <c r="K1312" i="14"/>
  <c r="O1311" i="14"/>
  <c r="K1311" i="14"/>
  <c r="O1310" i="14"/>
  <c r="K1310" i="14"/>
  <c r="O1309" i="14"/>
  <c r="K1309" i="14"/>
  <c r="O1308" i="14"/>
  <c r="K1308" i="14"/>
  <c r="O1307" i="14"/>
  <c r="K1307" i="14"/>
  <c r="O1306" i="14"/>
  <c r="K1306" i="14"/>
  <c r="O1305" i="14"/>
  <c r="K1305" i="14"/>
  <c r="O1304" i="14"/>
  <c r="K1304" i="14"/>
  <c r="O1303" i="14"/>
  <c r="K1303" i="14"/>
  <c r="O1302" i="14"/>
  <c r="K1302" i="14"/>
  <c r="O1301" i="14"/>
  <c r="K1301" i="14"/>
  <c r="A1262" i="14"/>
  <c r="O1262" i="14" s="1"/>
  <c r="P1261" i="14"/>
  <c r="N1259" i="14"/>
  <c r="I1259" i="14"/>
  <c r="J1259" i="14" s="1"/>
  <c r="A1258" i="14"/>
  <c r="O1258" i="14" s="1"/>
  <c r="P1257" i="14"/>
  <c r="O1257" i="14" s="1"/>
  <c r="N1255" i="14"/>
  <c r="I1255" i="14"/>
  <c r="J1255" i="14" s="1"/>
  <c r="A1254" i="14"/>
  <c r="O1254" i="14" s="1"/>
  <c r="P1253" i="14"/>
  <c r="O1253" i="14" s="1"/>
  <c r="L1249" i="14"/>
  <c r="K1248" i="14"/>
  <c r="I1247" i="14"/>
  <c r="J1247" i="14" s="1"/>
  <c r="A1246" i="14"/>
  <c r="O1246" i="14" s="1"/>
  <c r="P1245" i="14"/>
  <c r="O1245" i="14" s="1"/>
  <c r="L1241" i="14"/>
  <c r="K1240" i="14"/>
  <c r="I1239" i="14"/>
  <c r="J1239" i="14" s="1"/>
  <c r="A1238" i="14"/>
  <c r="O1238" i="14" s="1"/>
  <c r="P1237" i="14"/>
  <c r="O1237" i="14" s="1"/>
  <c r="L1233" i="14"/>
  <c r="K1232" i="14"/>
  <c r="I1231" i="14"/>
  <c r="J1231" i="14" s="1"/>
  <c r="A1230" i="14"/>
  <c r="O1230" i="14" s="1"/>
  <c r="P1229" i="14"/>
  <c r="O1229" i="14" s="1"/>
  <c r="L1225" i="14"/>
  <c r="K1224" i="14"/>
  <c r="I1223" i="14"/>
  <c r="J1223" i="14" s="1"/>
  <c r="A1222" i="14"/>
  <c r="O1222" i="14" s="1"/>
  <c r="P1221" i="14"/>
  <c r="O1221" i="14" s="1"/>
  <c r="L1217" i="14"/>
  <c r="K1216" i="14"/>
  <c r="K1214" i="14"/>
  <c r="K1212" i="14"/>
  <c r="K1210" i="14"/>
  <c r="K1208" i="14"/>
  <c r="K1206" i="14"/>
  <c r="K1204" i="14"/>
  <c r="K1202" i="14"/>
  <c r="K1200" i="14"/>
  <c r="K1198" i="14"/>
  <c r="N1262" i="14"/>
  <c r="I1262" i="14"/>
  <c r="J1262" i="14" s="1"/>
  <c r="O1261" i="14"/>
  <c r="A1261" i="14"/>
  <c r="P1260" i="14"/>
  <c r="N1258" i="14"/>
  <c r="I1258" i="14"/>
  <c r="J1258" i="14" s="1"/>
  <c r="A1257" i="14"/>
  <c r="P1256" i="14"/>
  <c r="N1254" i="14"/>
  <c r="I1254" i="14"/>
  <c r="J1254" i="14" s="1"/>
  <c r="L1252" i="14"/>
  <c r="A1252" i="14"/>
  <c r="O1252" i="14"/>
  <c r="K1251" i="14"/>
  <c r="H1249" i="14"/>
  <c r="I1249" i="14"/>
  <c r="A1249" i="14"/>
  <c r="P1248" i="14"/>
  <c r="N1247" i="14"/>
  <c r="N1246" i="14"/>
  <c r="I1246" i="14"/>
  <c r="J1246" i="14" s="1"/>
  <c r="L1244" i="14"/>
  <c r="A1244" i="14"/>
  <c r="O1244" i="14" s="1"/>
  <c r="K1243" i="14"/>
  <c r="H1241" i="14"/>
  <c r="I1241" i="14"/>
  <c r="A1241" i="14"/>
  <c r="P1240" i="14"/>
  <c r="O1240" i="14" s="1"/>
  <c r="J1240" i="14"/>
  <c r="N1239" i="14"/>
  <c r="N1238" i="14"/>
  <c r="I1238" i="14"/>
  <c r="J1238" i="14" s="1"/>
  <c r="L1236" i="14"/>
  <c r="A1236" i="14"/>
  <c r="O1236" i="14" s="1"/>
  <c r="K1235" i="14"/>
  <c r="H1233" i="14"/>
  <c r="I1233" i="14"/>
  <c r="A1233" i="14"/>
  <c r="P1232" i="14"/>
  <c r="J1232" i="14"/>
  <c r="N1231" i="14"/>
  <c r="N1230" i="14"/>
  <c r="I1230" i="14"/>
  <c r="J1230" i="14" s="1"/>
  <c r="L1228" i="14"/>
  <c r="A1228" i="14"/>
  <c r="O1228" i="14" s="1"/>
  <c r="K1227" i="14"/>
  <c r="H1225" i="14"/>
  <c r="N1225" i="14" s="1"/>
  <c r="I1225" i="14"/>
  <c r="A1225" i="14"/>
  <c r="P1224" i="14"/>
  <c r="J1224" i="14"/>
  <c r="N1223" i="14"/>
  <c r="N1222" i="14"/>
  <c r="I1222" i="14"/>
  <c r="J1222" i="14" s="1"/>
  <c r="L1220" i="14"/>
  <c r="A1220" i="14"/>
  <c r="O1220" i="14" s="1"/>
  <c r="K1219" i="14"/>
  <c r="H1217" i="14"/>
  <c r="I1217" i="14"/>
  <c r="A1217" i="14"/>
  <c r="P1216" i="14"/>
  <c r="J1216" i="14"/>
  <c r="H1215" i="14"/>
  <c r="I1215" i="14"/>
  <c r="J1214" i="14"/>
  <c r="L1213" i="14"/>
  <c r="A1213" i="14"/>
  <c r="O1213" i="14" s="1"/>
  <c r="J1213" i="14"/>
  <c r="L1211" i="14"/>
  <c r="A1211" i="14"/>
  <c r="O1211" i="14" s="1"/>
  <c r="J1211" i="14"/>
  <c r="L1209" i="14"/>
  <c r="A1209" i="14"/>
  <c r="O1209" i="14" s="1"/>
  <c r="J1209" i="14"/>
  <c r="L1207" i="14"/>
  <c r="A1207" i="14"/>
  <c r="O1207" i="14" s="1"/>
  <c r="J1207" i="14"/>
  <c r="L1205" i="14"/>
  <c r="A1205" i="14"/>
  <c r="O1205" i="14" s="1"/>
  <c r="J1205" i="14"/>
  <c r="L1203" i="14"/>
  <c r="A1203" i="14"/>
  <c r="O1203" i="14" s="1"/>
  <c r="J1203" i="14"/>
  <c r="L1201" i="14"/>
  <c r="A1201" i="14"/>
  <c r="O1201" i="14" s="1"/>
  <c r="J1201" i="14"/>
  <c r="L1199" i="14"/>
  <c r="A1199" i="14"/>
  <c r="O1199" i="14" s="1"/>
  <c r="J1199" i="14"/>
  <c r="L1197" i="14"/>
  <c r="A1197" i="14"/>
  <c r="O1197" i="14" s="1"/>
  <c r="J1197" i="14"/>
  <c r="J1193" i="14"/>
  <c r="L1193" i="14"/>
  <c r="A1193" i="14"/>
  <c r="O1193" i="14" s="1"/>
  <c r="K1193" i="14"/>
  <c r="N1193" i="14"/>
  <c r="J1189" i="14"/>
  <c r="L1189" i="14"/>
  <c r="A1189" i="14"/>
  <c r="O1189" i="14" s="1"/>
  <c r="K1189" i="14"/>
  <c r="N1189" i="14"/>
  <c r="J1185" i="14"/>
  <c r="L1185" i="14"/>
  <c r="A1185" i="14"/>
  <c r="O1185" i="14" s="1"/>
  <c r="K1185" i="14"/>
  <c r="N1185" i="14"/>
  <c r="O1183" i="14"/>
  <c r="J1181" i="14"/>
  <c r="L1181" i="14"/>
  <c r="A1181" i="14"/>
  <c r="O1181" i="14" s="1"/>
  <c r="K1181" i="14"/>
  <c r="N1181" i="14"/>
  <c r="J1177" i="14"/>
  <c r="L1177" i="14"/>
  <c r="A1177" i="14"/>
  <c r="O1177" i="14" s="1"/>
  <c r="K1177" i="14"/>
  <c r="N1177" i="14"/>
  <c r="J1173" i="14"/>
  <c r="L1173" i="14"/>
  <c r="A1173" i="14"/>
  <c r="O1173" i="14" s="1"/>
  <c r="K1173" i="14"/>
  <c r="N1173" i="14"/>
  <c r="O1171" i="14"/>
  <c r="J1169" i="14"/>
  <c r="L1169" i="14"/>
  <c r="A1169" i="14"/>
  <c r="O1169" i="14" s="1"/>
  <c r="K1169" i="14"/>
  <c r="N1169" i="14"/>
  <c r="J1165" i="14"/>
  <c r="L1165" i="14"/>
  <c r="A1165" i="14"/>
  <c r="O1165" i="14" s="1"/>
  <c r="K1165" i="14"/>
  <c r="N1165" i="14"/>
  <c r="O1163" i="14"/>
  <c r="J1161" i="14"/>
  <c r="L1161" i="14"/>
  <c r="A1161" i="14"/>
  <c r="O1161" i="14" s="1"/>
  <c r="K1161" i="14"/>
  <c r="N1161" i="14"/>
  <c r="J1157" i="14"/>
  <c r="L1157" i="14"/>
  <c r="A1157" i="14"/>
  <c r="O1157" i="14" s="1"/>
  <c r="K1157" i="14"/>
  <c r="N1157" i="14"/>
  <c r="P1153" i="14"/>
  <c r="J1153" i="14"/>
  <c r="N1261" i="14"/>
  <c r="I1261" i="14"/>
  <c r="J1261" i="14" s="1"/>
  <c r="A1260" i="14"/>
  <c r="O1260" i="14" s="1"/>
  <c r="P1259" i="14"/>
  <c r="O1259" i="14" s="1"/>
  <c r="L1259" i="14"/>
  <c r="N1257" i="14"/>
  <c r="I1257" i="14"/>
  <c r="J1257" i="14" s="1"/>
  <c r="A1256" i="14"/>
  <c r="P1255" i="14"/>
  <c r="O1255" i="14" s="1"/>
  <c r="L1255" i="14"/>
  <c r="L1253" i="14"/>
  <c r="I1251" i="14"/>
  <c r="J1251" i="14" s="1"/>
  <c r="A1250" i="14"/>
  <c r="O1250" i="14" s="1"/>
  <c r="P1249" i="14"/>
  <c r="L1245" i="14"/>
  <c r="K1244" i="14"/>
  <c r="I1243" i="14"/>
  <c r="J1243" i="14" s="1"/>
  <c r="A1242" i="14"/>
  <c r="O1242" i="14" s="1"/>
  <c r="P1241" i="14"/>
  <c r="N1240" i="14"/>
  <c r="L1237" i="14"/>
  <c r="K1236" i="14"/>
  <c r="I1235" i="14"/>
  <c r="J1235" i="14" s="1"/>
  <c r="A1234" i="14"/>
  <c r="O1234" i="14" s="1"/>
  <c r="P1233" i="14"/>
  <c r="N1232" i="14"/>
  <c r="L1229" i="14"/>
  <c r="K1228" i="14"/>
  <c r="I1227" i="14"/>
  <c r="J1227" i="14" s="1"/>
  <c r="A1226" i="14"/>
  <c r="O1226" i="14" s="1"/>
  <c r="P1225" i="14"/>
  <c r="N1224" i="14"/>
  <c r="L1221" i="14"/>
  <c r="I1219" i="14"/>
  <c r="J1219" i="14" s="1"/>
  <c r="A1218" i="14"/>
  <c r="O1218" i="14" s="1"/>
  <c r="P1217" i="14"/>
  <c r="N1216" i="14"/>
  <c r="N1214" i="14"/>
  <c r="K1213" i="14"/>
  <c r="N1212" i="14"/>
  <c r="N1210" i="14"/>
  <c r="K1209" i="14"/>
  <c r="N1208" i="14"/>
  <c r="K1207" i="14"/>
  <c r="N1206" i="14"/>
  <c r="K1205" i="14"/>
  <c r="N1204" i="14"/>
  <c r="N1202" i="14"/>
  <c r="K1201" i="14"/>
  <c r="N1200" i="14"/>
  <c r="K1199" i="14"/>
  <c r="N1198" i="14"/>
  <c r="K1197" i="14"/>
  <c r="L1196" i="14"/>
  <c r="A1196" i="14"/>
  <c r="O1196" i="14" s="1"/>
  <c r="P1195" i="14"/>
  <c r="L1192" i="14"/>
  <c r="A1192" i="14"/>
  <c r="O1192" i="14" s="1"/>
  <c r="L1188" i="14"/>
  <c r="A1188" i="14"/>
  <c r="O1188" i="14" s="1"/>
  <c r="L1184" i="14"/>
  <c r="A1184" i="14"/>
  <c r="O1184" i="14" s="1"/>
  <c r="L1180" i="14"/>
  <c r="A1180" i="14"/>
  <c r="O1180" i="14" s="1"/>
  <c r="L1176" i="14"/>
  <c r="A1176" i="14"/>
  <c r="O1176" i="14" s="1"/>
  <c r="L1172" i="14"/>
  <c r="A1172" i="14"/>
  <c r="O1172" i="14" s="1"/>
  <c r="L1168" i="14"/>
  <c r="A1168" i="14"/>
  <c r="O1168" i="14" s="1"/>
  <c r="L1164" i="14"/>
  <c r="A1164" i="14"/>
  <c r="O1164" i="14" s="1"/>
  <c r="L1160" i="14"/>
  <c r="A1160" i="14"/>
  <c r="O1160" i="14" s="1"/>
  <c r="L1156" i="14"/>
  <c r="A1156" i="14"/>
  <c r="O1156" i="14" s="1"/>
  <c r="N1153" i="14"/>
  <c r="L1152" i="14"/>
  <c r="A1152" i="14"/>
  <c r="O1152" i="14" s="1"/>
  <c r="L1151" i="14"/>
  <c r="A1151" i="14"/>
  <c r="O1151" i="14" s="1"/>
  <c r="P1149" i="14"/>
  <c r="J1149" i="14"/>
  <c r="P1251" i="14"/>
  <c r="L1251" i="14"/>
  <c r="P1247" i="14"/>
  <c r="O1247" i="14" s="1"/>
  <c r="L1247" i="14"/>
  <c r="P1243" i="14"/>
  <c r="O1243" i="14" s="1"/>
  <c r="L1243" i="14"/>
  <c r="P1239" i="14"/>
  <c r="O1239" i="14" s="1"/>
  <c r="L1239" i="14"/>
  <c r="P1235" i="14"/>
  <c r="O1235" i="14" s="1"/>
  <c r="L1235" i="14"/>
  <c r="P1231" i="14"/>
  <c r="O1231" i="14" s="1"/>
  <c r="L1231" i="14"/>
  <c r="P1227" i="14"/>
  <c r="L1227" i="14"/>
  <c r="P1223" i="14"/>
  <c r="O1223" i="14" s="1"/>
  <c r="L1223" i="14"/>
  <c r="P1219" i="14"/>
  <c r="O1219" i="14" s="1"/>
  <c r="L1219" i="14"/>
  <c r="P1215" i="14"/>
  <c r="O1215" i="14" s="1"/>
  <c r="L1215" i="14"/>
  <c r="J1194" i="14"/>
  <c r="L1194" i="14"/>
  <c r="A1194" i="14"/>
  <c r="O1194" i="14" s="1"/>
  <c r="J1190" i="14"/>
  <c r="L1190" i="14"/>
  <c r="A1190" i="14"/>
  <c r="O1190" i="14" s="1"/>
  <c r="L1186" i="14"/>
  <c r="A1186" i="14"/>
  <c r="O1186" i="14" s="1"/>
  <c r="J1182" i="14"/>
  <c r="L1182" i="14"/>
  <c r="A1182" i="14"/>
  <c r="O1182" i="14" s="1"/>
  <c r="L1178" i="14"/>
  <c r="A1178" i="14"/>
  <c r="O1178" i="14" s="1"/>
  <c r="J1174" i="14"/>
  <c r="L1174" i="14"/>
  <c r="A1174" i="14"/>
  <c r="O1174" i="14" s="1"/>
  <c r="J1170" i="14"/>
  <c r="L1170" i="14"/>
  <c r="A1170" i="14"/>
  <c r="O1170" i="14" s="1"/>
  <c r="J1166" i="14"/>
  <c r="L1166" i="14"/>
  <c r="A1166" i="14"/>
  <c r="O1166" i="14" s="1"/>
  <c r="J1162" i="14"/>
  <c r="L1162" i="14"/>
  <c r="A1162" i="14"/>
  <c r="O1162" i="14" s="1"/>
  <c r="J1158" i="14"/>
  <c r="L1158" i="14"/>
  <c r="A1158" i="14"/>
  <c r="O1158" i="14" s="1"/>
  <c r="J1154" i="14"/>
  <c r="L1154" i="14"/>
  <c r="A1154" i="14"/>
  <c r="O1154" i="14" s="1"/>
  <c r="N1151" i="14"/>
  <c r="J1150" i="14"/>
  <c r="L1150" i="14"/>
  <c r="A1150" i="14"/>
  <c r="O1150" i="14" s="1"/>
  <c r="J1142" i="14"/>
  <c r="J1138" i="14"/>
  <c r="J1134" i="14"/>
  <c r="J1130" i="14"/>
  <c r="L1153" i="14"/>
  <c r="A1153" i="14"/>
  <c r="L1144" i="14"/>
  <c r="A1144" i="14"/>
  <c r="O1144" i="14" s="1"/>
  <c r="N1144" i="14"/>
  <c r="H1141" i="14"/>
  <c r="I1141" i="14"/>
  <c r="L1140" i="14"/>
  <c r="N1140" i="14"/>
  <c r="A1140" i="14"/>
  <c r="O1140" i="14"/>
  <c r="H1137" i="14"/>
  <c r="I1137" i="14"/>
  <c r="L1136" i="14"/>
  <c r="N1136" i="14"/>
  <c r="A1136" i="14"/>
  <c r="O1136" i="14" s="1"/>
  <c r="H1133" i="14"/>
  <c r="I1133" i="14"/>
  <c r="L1132" i="14"/>
  <c r="N1132" i="14"/>
  <c r="A1132" i="14"/>
  <c r="O1132" i="14"/>
  <c r="O1104" i="14"/>
  <c r="L1110" i="14"/>
  <c r="L1102" i="14"/>
  <c r="L1099" i="14"/>
  <c r="A1099" i="14"/>
  <c r="O1099" i="14" s="1"/>
  <c r="H1096" i="14"/>
  <c r="N1096" i="14" s="1"/>
  <c r="I1096" i="14"/>
  <c r="L1091" i="14"/>
  <c r="A1091" i="14"/>
  <c r="O1091" i="14" s="1"/>
  <c r="J1148" i="14"/>
  <c r="J1147" i="14"/>
  <c r="J1146" i="14"/>
  <c r="J1145" i="14"/>
  <c r="P1143" i="14"/>
  <c r="P1139" i="14"/>
  <c r="P1135" i="14"/>
  <c r="P1131" i="14"/>
  <c r="N1129" i="14"/>
  <c r="I1129" i="14"/>
  <c r="J1129" i="14" s="1"/>
  <c r="A1128" i="14"/>
  <c r="O1128" i="14" s="1"/>
  <c r="P1127" i="14"/>
  <c r="O1127" i="14" s="1"/>
  <c r="N1125" i="14"/>
  <c r="I1125" i="14"/>
  <c r="J1125" i="14" s="1"/>
  <c r="A1124" i="14"/>
  <c r="O1124" i="14" s="1"/>
  <c r="P1123" i="14"/>
  <c r="N1121" i="14"/>
  <c r="I1121" i="14"/>
  <c r="J1121" i="14" s="1"/>
  <c r="A1120" i="14"/>
  <c r="O1120" i="14" s="1"/>
  <c r="P1119" i="14"/>
  <c r="N1117" i="14"/>
  <c r="I1117" i="14"/>
  <c r="J1117" i="14" s="1"/>
  <c r="O1116" i="14"/>
  <c r="A1116" i="14"/>
  <c r="P1115" i="14"/>
  <c r="L1113" i="14"/>
  <c r="A1113" i="14"/>
  <c r="O1113" i="14" s="1"/>
  <c r="H1110" i="14"/>
  <c r="I1110" i="14"/>
  <c r="A1110" i="14"/>
  <c r="P1109" i="14"/>
  <c r="J1109" i="14"/>
  <c r="N1107" i="14"/>
  <c r="I1107" i="14"/>
  <c r="J1107" i="14" s="1"/>
  <c r="L1105" i="14"/>
  <c r="A1105" i="14"/>
  <c r="O1105" i="14" s="1"/>
  <c r="H1102" i="14"/>
  <c r="N1102" i="14" s="1"/>
  <c r="I1102" i="14"/>
  <c r="A1102" i="14"/>
  <c r="P1101" i="14"/>
  <c r="J1101" i="14"/>
  <c r="K1097" i="14"/>
  <c r="N1097" i="14"/>
  <c r="L1095" i="14"/>
  <c r="J1089" i="14"/>
  <c r="H1084" i="14"/>
  <c r="I1084" i="14"/>
  <c r="A1149" i="14"/>
  <c r="A1148" i="14"/>
  <c r="O1148" i="14" s="1"/>
  <c r="A1147" i="14"/>
  <c r="O1147" i="14" s="1"/>
  <c r="A1146" i="14"/>
  <c r="O1146" i="14" s="1"/>
  <c r="A1145" i="14"/>
  <c r="O1145" i="14" s="1"/>
  <c r="I1144" i="14"/>
  <c r="J1144" i="14" s="1"/>
  <c r="O1143" i="14"/>
  <c r="A1143" i="14"/>
  <c r="P1142" i="14"/>
  <c r="O1142" i="14" s="1"/>
  <c r="L1142" i="14"/>
  <c r="I1140" i="14"/>
  <c r="J1140" i="14" s="1"/>
  <c r="A1139" i="14"/>
  <c r="O1139" i="14" s="1"/>
  <c r="P1138" i="14"/>
  <c r="O1138" i="14" s="1"/>
  <c r="L1138" i="14"/>
  <c r="I1136" i="14"/>
  <c r="J1136" i="14" s="1"/>
  <c r="A1135" i="14"/>
  <c r="P1134" i="14"/>
  <c r="O1134" i="14" s="1"/>
  <c r="L1134" i="14"/>
  <c r="I1132" i="14"/>
  <c r="J1132" i="14" s="1"/>
  <c r="A1131" i="14"/>
  <c r="P1130" i="14"/>
  <c r="O1130" i="14" s="1"/>
  <c r="L1130" i="14"/>
  <c r="N1128" i="14"/>
  <c r="I1128" i="14"/>
  <c r="J1128" i="14" s="1"/>
  <c r="A1127" i="14"/>
  <c r="P1126" i="14"/>
  <c r="O1126" i="14" s="1"/>
  <c r="L1126" i="14"/>
  <c r="N1124" i="14"/>
  <c r="I1124" i="14"/>
  <c r="J1124" i="14" s="1"/>
  <c r="A1123" i="14"/>
  <c r="O1123" i="14" s="1"/>
  <c r="P1122" i="14"/>
  <c r="O1122" i="14" s="1"/>
  <c r="L1122" i="14"/>
  <c r="N1120" i="14"/>
  <c r="I1120" i="14"/>
  <c r="J1120" i="14" s="1"/>
  <c r="A1119" i="14"/>
  <c r="O1119" i="14" s="1"/>
  <c r="P1118" i="14"/>
  <c r="O1118" i="14" s="1"/>
  <c r="L1118" i="14"/>
  <c r="N1116" i="14"/>
  <c r="I1116" i="14"/>
  <c r="J1116" i="14" s="1"/>
  <c r="A1115" i="14"/>
  <c r="O1115" i="14" s="1"/>
  <c r="P1114" i="14"/>
  <c r="O1114" i="14" s="1"/>
  <c r="L1114" i="14"/>
  <c r="K1113" i="14"/>
  <c r="I1112" i="14"/>
  <c r="J1112" i="14" s="1"/>
  <c r="O1111" i="14"/>
  <c r="A1111" i="14"/>
  <c r="P1110" i="14"/>
  <c r="L1106" i="14"/>
  <c r="K1105" i="14"/>
  <c r="I1104" i="14"/>
  <c r="J1104" i="14" s="1"/>
  <c r="A1103" i="14"/>
  <c r="O1103" i="14" s="1"/>
  <c r="P1102" i="14"/>
  <c r="L1098" i="14"/>
  <c r="A1098" i="14"/>
  <c r="I1097" i="14"/>
  <c r="J1097" i="14" s="1"/>
  <c r="H1095" i="14"/>
  <c r="I1095" i="14"/>
  <c r="A1095" i="14"/>
  <c r="O1095" i="14" s="1"/>
  <c r="P1094" i="14"/>
  <c r="J1094" i="14"/>
  <c r="H1088" i="14"/>
  <c r="I1088" i="14"/>
  <c r="L1087" i="14"/>
  <c r="A1087" i="14"/>
  <c r="O1087" i="14" s="1"/>
  <c r="N1143" i="14"/>
  <c r="L1141" i="14"/>
  <c r="N1139" i="14"/>
  <c r="L1137" i="14"/>
  <c r="N1135" i="14"/>
  <c r="L1133" i="14"/>
  <c r="N1131" i="14"/>
  <c r="L1129" i="14"/>
  <c r="N1127" i="14"/>
  <c r="L1125" i="14"/>
  <c r="N1123" i="14"/>
  <c r="L1121" i="14"/>
  <c r="N1119" i="14"/>
  <c r="L1117" i="14"/>
  <c r="N1115" i="14"/>
  <c r="J1113" i="14"/>
  <c r="N1112" i="14"/>
  <c r="N1111" i="14"/>
  <c r="L1109" i="14"/>
  <c r="A1109" i="14"/>
  <c r="O1109" i="14" s="1"/>
  <c r="K1108" i="14"/>
  <c r="L1107" i="14"/>
  <c r="H1106" i="14"/>
  <c r="N1106" i="14" s="1"/>
  <c r="I1106" i="14"/>
  <c r="N1104" i="14"/>
  <c r="N1103" i="14"/>
  <c r="O1102" i="14"/>
  <c r="L1101" i="14"/>
  <c r="A1101" i="14"/>
  <c r="O1101" i="14"/>
  <c r="K1100" i="14"/>
  <c r="L1096" i="14"/>
  <c r="L1083" i="14"/>
  <c r="L1075" i="14"/>
  <c r="J1074" i="14"/>
  <c r="K1073" i="14"/>
  <c r="L1064" i="14"/>
  <c r="H1064" i="14"/>
  <c r="O1064" i="14"/>
  <c r="P1112" i="14"/>
  <c r="O1112" i="14" s="1"/>
  <c r="L1112" i="14"/>
  <c r="P1108" i="14"/>
  <c r="O1108" i="14" s="1"/>
  <c r="L1108" i="14"/>
  <c r="P1104" i="14"/>
  <c r="L1104" i="14"/>
  <c r="P1100" i="14"/>
  <c r="O1100" i="14" s="1"/>
  <c r="L1100" i="14"/>
  <c r="H1099" i="14"/>
  <c r="K1099" i="14" s="1"/>
  <c r="I1099" i="14"/>
  <c r="P1098" i="14"/>
  <c r="J1098" i="14"/>
  <c r="L1094" i="14"/>
  <c r="A1094" i="14"/>
  <c r="K1093" i="14"/>
  <c r="L1092" i="14"/>
  <c r="H1091" i="14"/>
  <c r="I1091" i="14"/>
  <c r="P1090" i="14"/>
  <c r="J1090" i="14"/>
  <c r="N1089" i="14"/>
  <c r="L1086" i="14"/>
  <c r="A1086" i="14"/>
  <c r="O1086" i="14"/>
  <c r="K1085" i="14"/>
  <c r="L1084" i="14"/>
  <c r="H1083" i="14"/>
  <c r="I1083" i="14"/>
  <c r="A1083" i="14"/>
  <c r="P1082" i="14"/>
  <c r="J1082" i="14"/>
  <c r="N1081" i="14"/>
  <c r="I1080" i="14"/>
  <c r="J1080" i="14" s="1"/>
  <c r="L1078" i="14"/>
  <c r="A1078" i="14"/>
  <c r="K1077" i="14"/>
  <c r="K1076" i="14"/>
  <c r="L1076" i="14"/>
  <c r="H1075" i="14"/>
  <c r="I1075" i="14"/>
  <c r="A1075" i="14"/>
  <c r="P1074" i="14"/>
  <c r="O1074" i="14" s="1"/>
  <c r="J1073" i="14"/>
  <c r="I1072" i="14"/>
  <c r="J1072" i="14" s="1"/>
  <c r="J1070" i="14"/>
  <c r="I1064" i="14"/>
  <c r="O1063" i="14"/>
  <c r="L1079" i="14"/>
  <c r="L1074" i="14"/>
  <c r="N1074" i="14"/>
  <c r="A1074" i="14"/>
  <c r="L1071" i="14"/>
  <c r="N1066" i="14"/>
  <c r="L1090" i="14"/>
  <c r="A1090" i="14"/>
  <c r="L1088" i="14"/>
  <c r="H1087" i="14"/>
  <c r="I1087" i="14"/>
  <c r="P1086" i="14"/>
  <c r="J1086" i="14"/>
  <c r="O1083" i="14"/>
  <c r="L1082" i="14"/>
  <c r="A1082" i="14"/>
  <c r="O1082" i="14"/>
  <c r="L1080" i="14"/>
  <c r="H1079" i="14"/>
  <c r="N1079" i="14" s="1"/>
  <c r="I1079" i="14"/>
  <c r="A1079" i="14"/>
  <c r="O1079" i="14" s="1"/>
  <c r="P1078" i="14"/>
  <c r="O1078" i="14" s="1"/>
  <c r="J1078" i="14"/>
  <c r="I1076" i="14"/>
  <c r="J1076" i="14" s="1"/>
  <c r="O1075" i="14"/>
  <c r="K1074" i="14"/>
  <c r="H1071" i="14"/>
  <c r="I1071" i="14"/>
  <c r="A1071" i="14"/>
  <c r="O1071" i="14" s="1"/>
  <c r="P1070" i="14"/>
  <c r="O1070" i="14" s="1"/>
  <c r="K1066" i="14"/>
  <c r="H1065" i="14"/>
  <c r="L1065" i="14"/>
  <c r="I1065" i="14"/>
  <c r="O1065" i="14"/>
  <c r="H1060" i="14"/>
  <c r="N1060" i="14" s="1"/>
  <c r="I1060" i="14"/>
  <c r="I1053" i="14"/>
  <c r="J1053" i="14" s="1"/>
  <c r="L1049" i="14"/>
  <c r="A1049" i="14"/>
  <c r="O1049" i="14" s="1"/>
  <c r="N1049" i="14"/>
  <c r="L1048" i="14"/>
  <c r="J1047" i="14"/>
  <c r="P1097" i="14"/>
  <c r="O1097" i="14" s="1"/>
  <c r="L1097" i="14"/>
  <c r="P1093" i="14"/>
  <c r="O1093" i="14" s="1"/>
  <c r="L1093" i="14"/>
  <c r="P1089" i="14"/>
  <c r="O1089" i="14" s="1"/>
  <c r="L1089" i="14"/>
  <c r="P1085" i="14"/>
  <c r="O1085" i="14" s="1"/>
  <c r="L1085" i="14"/>
  <c r="P1081" i="14"/>
  <c r="O1081" i="14" s="1"/>
  <c r="L1081" i="14"/>
  <c r="P1077" i="14"/>
  <c r="O1077" i="14" s="1"/>
  <c r="L1077" i="14"/>
  <c r="P1073" i="14"/>
  <c r="O1073" i="14" s="1"/>
  <c r="L1073" i="14"/>
  <c r="K1070" i="14"/>
  <c r="N1070" i="14"/>
  <c r="L1067" i="14"/>
  <c r="I1063" i="14"/>
  <c r="J1063" i="14" s="1"/>
  <c r="K1062" i="14"/>
  <c r="N1062" i="14"/>
  <c r="O1061" i="14"/>
  <c r="A1061" i="14"/>
  <c r="P1060" i="14"/>
  <c r="O1060" i="14" s="1"/>
  <c r="L1059" i="14"/>
  <c r="A1059" i="14"/>
  <c r="O1059" i="14" s="1"/>
  <c r="K1059" i="14"/>
  <c r="L1057" i="14"/>
  <c r="A1057" i="14"/>
  <c r="O1057" i="14" s="1"/>
  <c r="N1053" i="14"/>
  <c r="H1048" i="14"/>
  <c r="N1048" i="14" s="1"/>
  <c r="I1048" i="14"/>
  <c r="A1048" i="14"/>
  <c r="P1047" i="14"/>
  <c r="L1072" i="14"/>
  <c r="K1068" i="14"/>
  <c r="J1068" i="14"/>
  <c r="N1068" i="14"/>
  <c r="J1067" i="14"/>
  <c r="N1061" i="14"/>
  <c r="L1056" i="14"/>
  <c r="J1055" i="14"/>
  <c r="L1051" i="14"/>
  <c r="A1051" i="14"/>
  <c r="O1051" i="14"/>
  <c r="J1049" i="14"/>
  <c r="J1046" i="14"/>
  <c r="I1045" i="14"/>
  <c r="J1045" i="14" s="1"/>
  <c r="H1058" i="14"/>
  <c r="I1058" i="14"/>
  <c r="H1056" i="14"/>
  <c r="N1056" i="14" s="1"/>
  <c r="I1056" i="14"/>
  <c r="H1050" i="14"/>
  <c r="I1050" i="14"/>
  <c r="L1055" i="14"/>
  <c r="A1055" i="14"/>
  <c r="O1055" i="14" s="1"/>
  <c r="K1054" i="14"/>
  <c r="L1053" i="14"/>
  <c r="H1052" i="14"/>
  <c r="N1052" i="14" s="1"/>
  <c r="I1052" i="14"/>
  <c r="J1051" i="14"/>
  <c r="L1047" i="14"/>
  <c r="A1047" i="14"/>
  <c r="O1047" i="14" s="1"/>
  <c r="K1046" i="14"/>
  <c r="L1045" i="14"/>
  <c r="L1044" i="14"/>
  <c r="H1044" i="14"/>
  <c r="L1040" i="14"/>
  <c r="H1040" i="14"/>
  <c r="J1040" i="14" s="1"/>
  <c r="O1040" i="14"/>
  <c r="N1034" i="14"/>
  <c r="N1043" i="14"/>
  <c r="N1039" i="14"/>
  <c r="N1038" i="14"/>
  <c r="N1037" i="14"/>
  <c r="N1041" i="14"/>
  <c r="N1069" i="14"/>
  <c r="N1067" i="14"/>
  <c r="N1063" i="14"/>
  <c r="L1060" i="14"/>
  <c r="P1056" i="14"/>
  <c r="O1056" i="14" s="1"/>
  <c r="N1055" i="14"/>
  <c r="L1052" i="14"/>
  <c r="P1048" i="14"/>
  <c r="N1047" i="14"/>
  <c r="K1043" i="14"/>
  <c r="K1039" i="14"/>
  <c r="L1036" i="14"/>
  <c r="H1036" i="14"/>
  <c r="J1036" i="14" s="1"/>
  <c r="O1036" i="14"/>
  <c r="N1035" i="14"/>
  <c r="N1031" i="14"/>
  <c r="N1027" i="14"/>
  <c r="I1024" i="14"/>
  <c r="J1024" i="14" s="1"/>
  <c r="I1022" i="14"/>
  <c r="J1022" i="14" s="1"/>
  <c r="I1020" i="14"/>
  <c r="J1020" i="14" s="1"/>
  <c r="I1018" i="14"/>
  <c r="J1018" i="14" s="1"/>
  <c r="H1015" i="14"/>
  <c r="L1015" i="14"/>
  <c r="H1014" i="14"/>
  <c r="K1014" i="14" s="1"/>
  <c r="L1014" i="14"/>
  <c r="I1014" i="14"/>
  <c r="O1014" i="14"/>
  <c r="N1033" i="14"/>
  <c r="N1029" i="14"/>
  <c r="I1025" i="14"/>
  <c r="J1025" i="14" s="1"/>
  <c r="I1023" i="14"/>
  <c r="J1023" i="14" s="1"/>
  <c r="I1021" i="14"/>
  <c r="J1021" i="14" s="1"/>
  <c r="I1019" i="14"/>
  <c r="J1019" i="14" s="1"/>
  <c r="I1015" i="14"/>
  <c r="P1058" i="14"/>
  <c r="O1058" i="14" s="1"/>
  <c r="L1058" i="14"/>
  <c r="P1054" i="14"/>
  <c r="O1054" i="14" s="1"/>
  <c r="L1054" i="14"/>
  <c r="P1050" i="14"/>
  <c r="O1050" i="14" s="1"/>
  <c r="L1050" i="14"/>
  <c r="P1046" i="14"/>
  <c r="O1046" i="14" s="1"/>
  <c r="L1046" i="14"/>
  <c r="H1032" i="14"/>
  <c r="N1032" i="14" s="1"/>
  <c r="H1028" i="14"/>
  <c r="H1026" i="14"/>
  <c r="N1026" i="14" s="1"/>
  <c r="L1026" i="14"/>
  <c r="O1024" i="14"/>
  <c r="O1022" i="14"/>
  <c r="O1020" i="14"/>
  <c r="O1018" i="14"/>
  <c r="H1011" i="14"/>
  <c r="J1011" i="14" s="1"/>
  <c r="L1011" i="14"/>
  <c r="H1016" i="14"/>
  <c r="J1016" i="14" s="1"/>
  <c r="L1016" i="14"/>
  <c r="O1016" i="14"/>
  <c r="H1012" i="14"/>
  <c r="J1012" i="14" s="1"/>
  <c r="L1012" i="14"/>
  <c r="O1012" i="14"/>
  <c r="H1008" i="14"/>
  <c r="J1008" i="14" s="1"/>
  <c r="L1008" i="14"/>
  <c r="O1008" i="14"/>
  <c r="O1004" i="14"/>
  <c r="N1011" i="14"/>
  <c r="H1010" i="14"/>
  <c r="L1010" i="14"/>
  <c r="O1010" i="14"/>
  <c r="N1007" i="14"/>
  <c r="O1006" i="14"/>
  <c r="K1025" i="14"/>
  <c r="N1025" i="14"/>
  <c r="K1024" i="14"/>
  <c r="N1024" i="14"/>
  <c r="K1023" i="14"/>
  <c r="N1023" i="14"/>
  <c r="K1022" i="14"/>
  <c r="N1022" i="14"/>
  <c r="K1021" i="14"/>
  <c r="N1021" i="14"/>
  <c r="K1020" i="14"/>
  <c r="N1020" i="14"/>
  <c r="K1019" i="14"/>
  <c r="N1019" i="14"/>
  <c r="K1018" i="14"/>
  <c r="N1018" i="14"/>
  <c r="H1017" i="14"/>
  <c r="J1017" i="14" s="1"/>
  <c r="L1017" i="14"/>
  <c r="O1017" i="14"/>
  <c r="H1013" i="14"/>
  <c r="J1013" i="14" s="1"/>
  <c r="L1013" i="14"/>
  <c r="O1013" i="14"/>
  <c r="I1010" i="14"/>
  <c r="N1010" i="14"/>
  <c r="H1009" i="14"/>
  <c r="J1009" i="14" s="1"/>
  <c r="L1009" i="14"/>
  <c r="O1009" i="14"/>
  <c r="N1006" i="14"/>
  <c r="L1007" i="14"/>
  <c r="L1006" i="14"/>
  <c r="F353" i="14"/>
  <c r="F337" i="14"/>
  <c r="F321" i="14"/>
  <c r="F305" i="14"/>
  <c r="F289" i="14"/>
  <c r="F273" i="14"/>
  <c r="G341" i="14"/>
  <c r="G325" i="14"/>
  <c r="G309" i="14"/>
  <c r="G293" i="14"/>
  <c r="G277" i="14"/>
  <c r="F349" i="14"/>
  <c r="F333" i="14"/>
  <c r="F317" i="14"/>
  <c r="F301" i="14"/>
  <c r="F285" i="14"/>
  <c r="F269" i="14"/>
  <c r="F345" i="14"/>
  <c r="F329" i="14"/>
  <c r="F313" i="14"/>
  <c r="F297" i="14"/>
  <c r="F281" i="14"/>
  <c r="F265" i="14"/>
  <c r="F348" i="14"/>
  <c r="F336" i="14"/>
  <c r="F328" i="14"/>
  <c r="F320" i="14"/>
  <c r="F308" i="14"/>
  <c r="F300" i="14"/>
  <c r="F288" i="14"/>
  <c r="F268" i="14"/>
  <c r="G348" i="14"/>
  <c r="G340" i="14"/>
  <c r="G332" i="14"/>
  <c r="G324" i="14"/>
  <c r="G316" i="14"/>
  <c r="F355" i="14"/>
  <c r="F351" i="14"/>
  <c r="F347" i="14"/>
  <c r="F343" i="14"/>
  <c r="F339" i="14"/>
  <c r="F335" i="14"/>
  <c r="F331" i="14"/>
  <c r="F327" i="14"/>
  <c r="F323" i="14"/>
  <c r="F319" i="14"/>
  <c r="F315" i="14"/>
  <c r="F311" i="14"/>
  <c r="F307" i="14"/>
  <c r="F303" i="14"/>
  <c r="F299" i="14"/>
  <c r="F295" i="14"/>
  <c r="F291" i="14"/>
  <c r="F287" i="14"/>
  <c r="F283" i="14"/>
  <c r="F279" i="14"/>
  <c r="F275" i="14"/>
  <c r="F271" i="14"/>
  <c r="F267" i="14"/>
  <c r="F263" i="14"/>
  <c r="F352" i="14"/>
  <c r="F344" i="14"/>
  <c r="F340" i="14"/>
  <c r="F332" i="14"/>
  <c r="F324" i="14"/>
  <c r="F316" i="14"/>
  <c r="F312" i="14"/>
  <c r="F304" i="14"/>
  <c r="F296" i="14"/>
  <c r="F292" i="14"/>
  <c r="F284" i="14"/>
  <c r="F280" i="14"/>
  <c r="F276" i="14"/>
  <c r="F272" i="14"/>
  <c r="F264" i="14"/>
  <c r="F354" i="14"/>
  <c r="F350" i="14"/>
  <c r="F346" i="14"/>
  <c r="F342" i="14"/>
  <c r="F338" i="14"/>
  <c r="F334" i="14"/>
  <c r="F330" i="14"/>
  <c r="F326" i="14"/>
  <c r="F322" i="14"/>
  <c r="F318" i="14"/>
  <c r="F314" i="14"/>
  <c r="F310" i="14"/>
  <c r="F306" i="14"/>
  <c r="F302" i="14"/>
  <c r="F298" i="14"/>
  <c r="F294" i="14"/>
  <c r="F290" i="14"/>
  <c r="F286" i="14"/>
  <c r="F282" i="14"/>
  <c r="F278" i="14"/>
  <c r="F274" i="14"/>
  <c r="F270" i="14"/>
  <c r="F266" i="14"/>
  <c r="F262" i="14"/>
  <c r="G246" i="14"/>
  <c r="F259" i="14"/>
  <c r="F243" i="14"/>
  <c r="G250" i="14"/>
  <c r="F255" i="14"/>
  <c r="F251" i="14"/>
  <c r="G258" i="14"/>
  <c r="G242" i="14"/>
  <c r="F239" i="14"/>
  <c r="F247" i="14"/>
  <c r="G254" i="14"/>
  <c r="G238" i="14"/>
  <c r="F261" i="14"/>
  <c r="F257" i="14"/>
  <c r="F253" i="14"/>
  <c r="F249" i="14"/>
  <c r="F245" i="14"/>
  <c r="F241" i="14"/>
  <c r="F237" i="14"/>
  <c r="F260" i="14"/>
  <c r="F256" i="14"/>
  <c r="F252" i="14"/>
  <c r="F248" i="14"/>
  <c r="F244" i="14"/>
  <c r="F240" i="14"/>
  <c r="F236" i="14"/>
  <c r="L1001" i="14"/>
  <c r="L997" i="14"/>
  <c r="L993" i="14"/>
  <c r="L989" i="14"/>
  <c r="L985" i="14"/>
  <c r="L981" i="14"/>
  <c r="L977" i="14"/>
  <c r="L973" i="14"/>
  <c r="L969" i="14"/>
  <c r="L965" i="14"/>
  <c r="L961" i="14"/>
  <c r="L957" i="14"/>
  <c r="L953" i="14"/>
  <c r="L949" i="14"/>
  <c r="L945" i="14"/>
  <c r="L941" i="14"/>
  <c r="L937" i="14"/>
  <c r="L933" i="14"/>
  <c r="L929" i="14"/>
  <c r="L925" i="14"/>
  <c r="L921" i="14"/>
  <c r="L917" i="14"/>
  <c r="L913" i="14"/>
  <c r="L909" i="14"/>
  <c r="L905" i="14"/>
  <c r="L901" i="14"/>
  <c r="L897" i="14"/>
  <c r="L893" i="14"/>
  <c r="L889" i="14"/>
  <c r="L885" i="14"/>
  <c r="L881" i="14"/>
  <c r="L877" i="14"/>
  <c r="L873" i="14"/>
  <c r="L869" i="14"/>
  <c r="L865" i="14"/>
  <c r="L861" i="14"/>
  <c r="L857" i="14"/>
  <c r="L853" i="14"/>
  <c r="L849" i="14"/>
  <c r="L845" i="14"/>
  <c r="L841" i="14"/>
  <c r="L837" i="14"/>
  <c r="L833" i="14"/>
  <c r="L829" i="14"/>
  <c r="L825" i="14"/>
  <c r="L821" i="14"/>
  <c r="L817" i="14"/>
  <c r="L813" i="14"/>
  <c r="L809" i="14"/>
  <c r="L805" i="14"/>
  <c r="L801" i="14"/>
  <c r="L797" i="14"/>
  <c r="L793" i="14"/>
  <c r="L789" i="14"/>
  <c r="L785" i="14"/>
  <c r="L781" i="14"/>
  <c r="L777" i="14"/>
  <c r="L773" i="14"/>
  <c r="L769" i="14"/>
  <c r="L765" i="14"/>
  <c r="L761" i="14"/>
  <c r="L757" i="14"/>
  <c r="L753" i="14"/>
  <c r="L749" i="14"/>
  <c r="L745" i="14"/>
  <c r="L741" i="14"/>
  <c r="L737" i="14"/>
  <c r="L733" i="14"/>
  <c r="L729" i="14"/>
  <c r="L725" i="14"/>
  <c r="L721" i="14"/>
  <c r="L717" i="14"/>
  <c r="L713" i="14"/>
  <c r="L709" i="14"/>
  <c r="L705" i="14"/>
  <c r="L701" i="14"/>
  <c r="L697" i="14"/>
  <c r="L693" i="14"/>
  <c r="L689" i="14"/>
  <c r="L685" i="14"/>
  <c r="L681" i="14"/>
  <c r="L677" i="14"/>
  <c r="L673" i="14"/>
  <c r="L669" i="14"/>
  <c r="L665" i="14"/>
  <c r="L661" i="14"/>
  <c r="L657" i="14"/>
  <c r="L653" i="14"/>
  <c r="L649" i="14"/>
  <c r="L645" i="14"/>
  <c r="L641" i="14"/>
  <c r="L637" i="14"/>
  <c r="L633" i="14"/>
  <c r="L629" i="14"/>
  <c r="L625" i="14"/>
  <c r="L621" i="14"/>
  <c r="L617" i="14"/>
  <c r="L613" i="14"/>
  <c r="L609" i="14"/>
  <c r="L605" i="14"/>
  <c r="L601" i="14"/>
  <c r="L597" i="14"/>
  <c r="L593" i="14"/>
  <c r="L589" i="14"/>
  <c r="L585" i="14"/>
  <c r="L581" i="14"/>
  <c r="L577" i="14"/>
  <c r="L573" i="14"/>
  <c r="L569" i="14"/>
  <c r="L565" i="14"/>
  <c r="L561" i="14"/>
  <c r="L557" i="14"/>
  <c r="L553" i="14"/>
  <c r="L549" i="14"/>
  <c r="L545" i="14"/>
  <c r="L541" i="14"/>
  <c r="L537" i="14"/>
  <c r="L533" i="14"/>
  <c r="L529" i="14"/>
  <c r="L525" i="14"/>
  <c r="L521" i="14"/>
  <c r="L517" i="14"/>
  <c r="L513" i="14"/>
  <c r="L509" i="14"/>
  <c r="L505" i="14"/>
  <c r="L501" i="14"/>
  <c r="L497" i="14"/>
  <c r="L493" i="14"/>
  <c r="L413" i="14"/>
  <c r="L409" i="14"/>
  <c r="L405" i="14"/>
  <c r="L401" i="14"/>
  <c r="L397" i="14"/>
  <c r="L393" i="14"/>
  <c r="L389" i="14"/>
  <c r="L385" i="14"/>
  <c r="L381" i="14"/>
  <c r="B5" i="14"/>
  <c r="L998" i="14"/>
  <c r="L994" i="14"/>
  <c r="L990" i="14"/>
  <c r="L986" i="14"/>
  <c r="L982" i="14"/>
  <c r="L978" i="14"/>
  <c r="L974" i="14"/>
  <c r="L970" i="14"/>
  <c r="L966" i="14"/>
  <c r="L962" i="14"/>
  <c r="L958" i="14"/>
  <c r="L954" i="14"/>
  <c r="L950" i="14"/>
  <c r="L946" i="14"/>
  <c r="L942" i="14"/>
  <c r="L938" i="14"/>
  <c r="L934" i="14"/>
  <c r="L930" i="14"/>
  <c r="L926" i="14"/>
  <c r="L922" i="14"/>
  <c r="L918" i="14"/>
  <c r="L914" i="14"/>
  <c r="L910" i="14"/>
  <c r="L906" i="14"/>
  <c r="L902" i="14"/>
  <c r="L898" i="14"/>
  <c r="L894" i="14"/>
  <c r="L890" i="14"/>
  <c r="L886" i="14"/>
  <c r="L882" i="14"/>
  <c r="L878" i="14"/>
  <c r="L874" i="14"/>
  <c r="L870" i="14"/>
  <c r="L866" i="14"/>
  <c r="L862" i="14"/>
  <c r="L858" i="14"/>
  <c r="L854" i="14"/>
  <c r="L850" i="14"/>
  <c r="L846" i="14"/>
  <c r="L842" i="14"/>
  <c r="L838" i="14"/>
  <c r="L834" i="14"/>
  <c r="L830" i="14"/>
  <c r="L826" i="14"/>
  <c r="L822" i="14"/>
  <c r="L818" i="14"/>
  <c r="L814" i="14"/>
  <c r="L810" i="14"/>
  <c r="L806" i="14"/>
  <c r="L802" i="14"/>
  <c r="L798" i="14"/>
  <c r="L794" i="14"/>
  <c r="L790" i="14"/>
  <c r="L786" i="14"/>
  <c r="L782" i="14"/>
  <c r="L778" i="14"/>
  <c r="L774" i="14"/>
  <c r="L770" i="14"/>
  <c r="L766" i="14"/>
  <c r="L762" i="14"/>
  <c r="L758" i="14"/>
  <c r="L754" i="14"/>
  <c r="L750" i="14"/>
  <c r="L746" i="14"/>
  <c r="L742" i="14"/>
  <c r="L738" i="14"/>
  <c r="L734" i="14"/>
  <c r="L730" i="14"/>
  <c r="L726" i="14"/>
  <c r="L722" i="14"/>
  <c r="L718" i="14"/>
  <c r="L714" i="14"/>
  <c r="L710" i="14"/>
  <c r="L706" i="14"/>
  <c r="L702" i="14"/>
  <c r="L698" i="14"/>
  <c r="L694" i="14"/>
  <c r="L690" i="14"/>
  <c r="L686" i="14"/>
  <c r="L682" i="14"/>
  <c r="L678" i="14"/>
  <c r="L674" i="14"/>
  <c r="L670" i="14"/>
  <c r="L666" i="14"/>
  <c r="L662" i="14"/>
  <c r="L658" i="14"/>
  <c r="L654" i="14"/>
  <c r="L650" i="14"/>
  <c r="L646" i="14"/>
  <c r="L642" i="14"/>
  <c r="L638" i="14"/>
  <c r="L634" i="14"/>
  <c r="L630" i="14"/>
  <c r="L626" i="14"/>
  <c r="L622" i="14"/>
  <c r="L618" i="14"/>
  <c r="L614" i="14"/>
  <c r="L610" i="14"/>
  <c r="L606" i="14"/>
  <c r="L602" i="14"/>
  <c r="L598" i="14"/>
  <c r="L594" i="14"/>
  <c r="L590" i="14"/>
  <c r="L586" i="14"/>
  <c r="L582" i="14"/>
  <c r="L578" i="14"/>
  <c r="L574" i="14"/>
  <c r="L570" i="14"/>
  <c r="L566" i="14"/>
  <c r="L562" i="14"/>
  <c r="L558" i="14"/>
  <c r="L554" i="14"/>
  <c r="L550" i="14"/>
  <c r="L546" i="14"/>
  <c r="L542" i="14"/>
  <c r="L538" i="14"/>
  <c r="L534" i="14"/>
  <c r="L530" i="14"/>
  <c r="L526" i="14"/>
  <c r="L522" i="14"/>
  <c r="L518" i="14"/>
  <c r="L514" i="14"/>
  <c r="L510" i="14"/>
  <c r="L506" i="14"/>
  <c r="L502" i="14"/>
  <c r="L498" i="14"/>
  <c r="L494" i="14"/>
  <c r="L410" i="14"/>
  <c r="L406" i="14"/>
  <c r="L402" i="14"/>
  <c r="L398" i="14"/>
  <c r="L394" i="14"/>
  <c r="L390" i="14"/>
  <c r="L386" i="14"/>
  <c r="L382" i="14"/>
  <c r="L992" i="14"/>
  <c r="L988" i="14"/>
  <c r="L984" i="14"/>
  <c r="L980" i="14"/>
  <c r="L976" i="14"/>
  <c r="L972" i="14"/>
  <c r="L968" i="14"/>
  <c r="L964" i="14"/>
  <c r="L960" i="14"/>
  <c r="L956" i="14"/>
  <c r="L952" i="14"/>
  <c r="L948" i="14"/>
  <c r="L944" i="14"/>
  <c r="L940" i="14"/>
  <c r="L936" i="14"/>
  <c r="L932" i="14"/>
  <c r="L928" i="14"/>
  <c r="L924" i="14"/>
  <c r="L920" i="14"/>
  <c r="L916" i="14"/>
  <c r="L912" i="14"/>
  <c r="L908" i="14"/>
  <c r="L904" i="14"/>
  <c r="L900" i="14"/>
  <c r="L896" i="14"/>
  <c r="L892" i="14"/>
  <c r="L888" i="14"/>
  <c r="L884" i="14"/>
  <c r="L880" i="14"/>
  <c r="L876" i="14"/>
  <c r="L872" i="14"/>
  <c r="L868" i="14"/>
  <c r="L864" i="14"/>
  <c r="L860" i="14"/>
  <c r="L856" i="14"/>
  <c r="L852" i="14"/>
  <c r="L848" i="14"/>
  <c r="L844" i="14"/>
  <c r="L840" i="14"/>
  <c r="L836" i="14"/>
  <c r="L832" i="14"/>
  <c r="L828" i="14"/>
  <c r="L824" i="14"/>
  <c r="L820" i="14"/>
  <c r="L816" i="14"/>
  <c r="L812" i="14"/>
  <c r="L808" i="14"/>
  <c r="L804" i="14"/>
  <c r="L800" i="14"/>
  <c r="L796" i="14"/>
  <c r="L792" i="14"/>
  <c r="L788" i="14"/>
  <c r="L784" i="14"/>
  <c r="L780" i="14"/>
  <c r="L776" i="14"/>
  <c r="L772" i="14"/>
  <c r="L768" i="14"/>
  <c r="L764" i="14"/>
  <c r="L760" i="14"/>
  <c r="L756" i="14"/>
  <c r="L752" i="14"/>
  <c r="L748" i="14"/>
  <c r="L744" i="14"/>
  <c r="L740" i="14"/>
  <c r="L736" i="14"/>
  <c r="L732" i="14"/>
  <c r="L728" i="14"/>
  <c r="L724" i="14"/>
  <c r="L720" i="14"/>
  <c r="L716" i="14"/>
  <c r="L712" i="14"/>
  <c r="L708" i="14"/>
  <c r="L704" i="14"/>
  <c r="L700" i="14"/>
  <c r="L696" i="14"/>
  <c r="L692" i="14"/>
  <c r="L688" i="14"/>
  <c r="L684" i="14"/>
  <c r="L680" i="14"/>
  <c r="L676" i="14"/>
  <c r="L672" i="14"/>
  <c r="L668" i="14"/>
  <c r="L664" i="14"/>
  <c r="L660" i="14"/>
  <c r="L656" i="14"/>
  <c r="L652" i="14"/>
  <c r="L648" i="14"/>
  <c r="L644" i="14"/>
  <c r="L640" i="14"/>
  <c r="L636" i="14"/>
  <c r="L632" i="14"/>
  <c r="L628" i="14"/>
  <c r="L624" i="14"/>
  <c r="L620" i="14"/>
  <c r="L616" i="14"/>
  <c r="L612" i="14"/>
  <c r="L608" i="14"/>
  <c r="L604" i="14"/>
  <c r="L600" i="14"/>
  <c r="L596" i="14"/>
  <c r="L592" i="14"/>
  <c r="L588" i="14"/>
  <c r="L584" i="14"/>
  <c r="L580" i="14"/>
  <c r="L576" i="14"/>
  <c r="L572" i="14"/>
  <c r="L568" i="14"/>
  <c r="L564" i="14"/>
  <c r="L560" i="14"/>
  <c r="L556" i="14"/>
  <c r="L552" i="14"/>
  <c r="L548" i="14"/>
  <c r="L544" i="14"/>
  <c r="L540" i="14"/>
  <c r="L536" i="14"/>
  <c r="L532" i="14"/>
  <c r="L528" i="14"/>
  <c r="L524" i="14"/>
  <c r="L520" i="14"/>
  <c r="L516" i="14"/>
  <c r="L512" i="14"/>
  <c r="L508" i="14"/>
  <c r="L504" i="14"/>
  <c r="L500" i="14"/>
  <c r="L496" i="14"/>
  <c r="L492" i="14"/>
  <c r="L412" i="14"/>
  <c r="L408" i="14"/>
  <c r="L404" i="14"/>
  <c r="L400" i="14"/>
  <c r="L396" i="14"/>
  <c r="L392" i="14"/>
  <c r="L388" i="14"/>
  <c r="L384" i="14"/>
  <c r="L380" i="14"/>
  <c r="L1000" i="14"/>
  <c r="L996" i="14"/>
  <c r="L999" i="14"/>
  <c r="L995" i="14"/>
  <c r="L991" i="14"/>
  <c r="L987" i="14"/>
  <c r="L983" i="14"/>
  <c r="L979" i="14"/>
  <c r="L975" i="14"/>
  <c r="L971" i="14"/>
  <c r="L967" i="14"/>
  <c r="L963" i="14"/>
  <c r="L959" i="14"/>
  <c r="L955" i="14"/>
  <c r="L951" i="14"/>
  <c r="L947" i="14"/>
  <c r="L943" i="14"/>
  <c r="L939" i="14"/>
  <c r="L935" i="14"/>
  <c r="L931" i="14"/>
  <c r="L927" i="14"/>
  <c r="L923" i="14"/>
  <c r="L919" i="14"/>
  <c r="L915" i="14"/>
  <c r="L911" i="14"/>
  <c r="L907" i="14"/>
  <c r="L903" i="14"/>
  <c r="L899" i="14"/>
  <c r="L895" i="14"/>
  <c r="L891" i="14"/>
  <c r="L887" i="14"/>
  <c r="L883" i="14"/>
  <c r="L879" i="14"/>
  <c r="L875" i="14"/>
  <c r="L871" i="14"/>
  <c r="L867" i="14"/>
  <c r="L863" i="14"/>
  <c r="L859" i="14"/>
  <c r="L855" i="14"/>
  <c r="L851" i="14"/>
  <c r="L847" i="14"/>
  <c r="L843" i="14"/>
  <c r="L839" i="14"/>
  <c r="L835" i="14"/>
  <c r="L831" i="14"/>
  <c r="L827" i="14"/>
  <c r="L823" i="14"/>
  <c r="L819" i="14"/>
  <c r="L815" i="14"/>
  <c r="L811" i="14"/>
  <c r="L807" i="14"/>
  <c r="L803" i="14"/>
  <c r="L799" i="14"/>
  <c r="L795" i="14"/>
  <c r="L791" i="14"/>
  <c r="L787" i="14"/>
  <c r="L783" i="14"/>
  <c r="L779" i="14"/>
  <c r="L775" i="14"/>
  <c r="L771" i="14"/>
  <c r="L767" i="14"/>
  <c r="L763" i="14"/>
  <c r="L759" i="14"/>
  <c r="L755" i="14"/>
  <c r="L751" i="14"/>
  <c r="L747" i="14"/>
  <c r="L743" i="14"/>
  <c r="L739" i="14"/>
  <c r="L735" i="14"/>
  <c r="L731" i="14"/>
  <c r="L727" i="14"/>
  <c r="L723" i="14"/>
  <c r="L719" i="14"/>
  <c r="L715" i="14"/>
  <c r="L711" i="14"/>
  <c r="L707" i="14"/>
  <c r="L703" i="14"/>
  <c r="L699" i="14"/>
  <c r="L695" i="14"/>
  <c r="L691" i="14"/>
  <c r="L687" i="14"/>
  <c r="L683" i="14"/>
  <c r="L679" i="14"/>
  <c r="L675" i="14"/>
  <c r="L671" i="14"/>
  <c r="L667" i="14"/>
  <c r="L663" i="14"/>
  <c r="L659" i="14"/>
  <c r="L655" i="14"/>
  <c r="L651" i="14"/>
  <c r="L647" i="14"/>
  <c r="L643" i="14"/>
  <c r="L639" i="14"/>
  <c r="L635" i="14"/>
  <c r="L631" i="14"/>
  <c r="L627" i="14"/>
  <c r="L623" i="14"/>
  <c r="L619" i="14"/>
  <c r="L615" i="14"/>
  <c r="L611" i="14"/>
  <c r="L607" i="14"/>
  <c r="L603" i="14"/>
  <c r="L599" i="14"/>
  <c r="L595" i="14"/>
  <c r="L591" i="14"/>
  <c r="L587" i="14"/>
  <c r="L583" i="14"/>
  <c r="L579" i="14"/>
  <c r="L575" i="14"/>
  <c r="L571" i="14"/>
  <c r="L567" i="14"/>
  <c r="L563" i="14"/>
  <c r="L559" i="14"/>
  <c r="L555" i="14"/>
  <c r="L551" i="14"/>
  <c r="L547" i="14"/>
  <c r="L543" i="14"/>
  <c r="L539" i="14"/>
  <c r="L535" i="14"/>
  <c r="L531" i="14"/>
  <c r="L527" i="14"/>
  <c r="L523" i="14"/>
  <c r="L519" i="14"/>
  <c r="L515" i="14"/>
  <c r="L511" i="14"/>
  <c r="L507" i="14"/>
  <c r="L503" i="14"/>
  <c r="L499" i="14"/>
  <c r="L495" i="14"/>
  <c r="L491" i="14"/>
  <c r="L411" i="14"/>
  <c r="L407" i="14"/>
  <c r="L403" i="14"/>
  <c r="L399" i="14"/>
  <c r="L395" i="14"/>
  <c r="L391" i="14"/>
  <c r="L387" i="14"/>
  <c r="L383" i="14"/>
  <c r="L379" i="14"/>
  <c r="L490" i="14"/>
  <c r="L489" i="14"/>
  <c r="L488" i="14"/>
  <c r="L487" i="14"/>
  <c r="L486" i="14"/>
  <c r="L485" i="14"/>
  <c r="L484" i="14"/>
  <c r="L483" i="14"/>
  <c r="L482" i="14"/>
  <c r="L481" i="14"/>
  <c r="L480" i="14"/>
  <c r="L479" i="14"/>
  <c r="L478" i="14"/>
  <c r="L477" i="14"/>
  <c r="L476" i="14"/>
  <c r="L475" i="14"/>
  <c r="L474" i="14"/>
  <c r="L473" i="14"/>
  <c r="L472" i="14"/>
  <c r="L471" i="14"/>
  <c r="L470" i="14"/>
  <c r="L469" i="14"/>
  <c r="L468" i="14"/>
  <c r="L467" i="14"/>
  <c r="L466" i="14"/>
  <c r="L465" i="14"/>
  <c r="L464" i="14"/>
  <c r="L463" i="14"/>
  <c r="L462" i="14"/>
  <c r="L461" i="14"/>
  <c r="L460" i="14"/>
  <c r="L459" i="14"/>
  <c r="L458" i="14"/>
  <c r="L457" i="14"/>
  <c r="L456" i="14"/>
  <c r="L455" i="14"/>
  <c r="L454" i="14"/>
  <c r="L453" i="14"/>
  <c r="L452" i="14"/>
  <c r="L451" i="14"/>
  <c r="L450" i="14"/>
  <c r="L449" i="14"/>
  <c r="L448" i="14"/>
  <c r="L447" i="14"/>
  <c r="L446" i="14"/>
  <c r="L445" i="14"/>
  <c r="L444" i="14"/>
  <c r="L443" i="14"/>
  <c r="L442" i="14"/>
  <c r="L441" i="14"/>
  <c r="L440" i="14"/>
  <c r="L439" i="14"/>
  <c r="L438" i="14"/>
  <c r="L437" i="14"/>
  <c r="L436" i="14"/>
  <c r="L435" i="14"/>
  <c r="L434" i="14"/>
  <c r="L433" i="14"/>
  <c r="L432" i="14"/>
  <c r="L431" i="14"/>
  <c r="L430" i="14"/>
  <c r="L429" i="14"/>
  <c r="L428" i="14"/>
  <c r="L427" i="14"/>
  <c r="L426" i="14"/>
  <c r="L425" i="14"/>
  <c r="L424" i="14"/>
  <c r="L423" i="14"/>
  <c r="L422" i="14"/>
  <c r="L421" i="14"/>
  <c r="L420" i="14"/>
  <c r="L419" i="14"/>
  <c r="L418" i="14"/>
  <c r="L417" i="14"/>
  <c r="L416" i="14"/>
  <c r="L415" i="14"/>
  <c r="L414" i="14"/>
  <c r="L378" i="14"/>
  <c r="L377" i="14"/>
  <c r="L376" i="14"/>
  <c r="L375" i="14"/>
  <c r="L374" i="14"/>
  <c r="L373" i="14"/>
  <c r="L372" i="14"/>
  <c r="L371" i="14"/>
  <c r="L370" i="14"/>
  <c r="L369" i="14"/>
  <c r="L368" i="14"/>
  <c r="L367" i="14"/>
  <c r="L366" i="14"/>
  <c r="L365" i="14"/>
  <c r="L364" i="14"/>
  <c r="L363" i="14"/>
  <c r="L362" i="14"/>
  <c r="L361" i="14"/>
  <c r="L360" i="14"/>
  <c r="L359" i="14"/>
  <c r="L358" i="14"/>
  <c r="L357" i="14"/>
  <c r="L356" i="14"/>
  <c r="L355" i="14"/>
  <c r="L354" i="14"/>
  <c r="L353" i="14"/>
  <c r="L352" i="14"/>
  <c r="L351" i="14"/>
  <c r="L350" i="14"/>
  <c r="L349" i="14"/>
  <c r="L347" i="14"/>
  <c r="L346" i="14"/>
  <c r="L345" i="14"/>
  <c r="L344" i="14"/>
  <c r="L343" i="14"/>
  <c r="L342" i="14"/>
  <c r="L341" i="14"/>
  <c r="L339" i="14"/>
  <c r="L338" i="14"/>
  <c r="L337" i="14"/>
  <c r="L336" i="14"/>
  <c r="L335" i="14"/>
  <c r="L334" i="14"/>
  <c r="L333" i="14"/>
  <c r="L331" i="14"/>
  <c r="L330" i="14"/>
  <c r="L329" i="14"/>
  <c r="L328" i="14"/>
  <c r="L327" i="14"/>
  <c r="L326" i="14"/>
  <c r="L325" i="14"/>
  <c r="L323" i="14"/>
  <c r="L322" i="14"/>
  <c r="L321" i="14"/>
  <c r="L320" i="14"/>
  <c r="L319" i="14"/>
  <c r="L318" i="14"/>
  <c r="L317" i="14"/>
  <c r="L315" i="14"/>
  <c r="L314" i="14"/>
  <c r="L313" i="14"/>
  <c r="L312" i="14"/>
  <c r="L311" i="14"/>
  <c r="L310" i="14"/>
  <c r="L309" i="14"/>
  <c r="L308" i="14"/>
  <c r="L307" i="14"/>
  <c r="L306" i="14"/>
  <c r="L305" i="14"/>
  <c r="L304" i="14"/>
  <c r="L303" i="14"/>
  <c r="L302" i="14"/>
  <c r="L301" i="14"/>
  <c r="L300" i="14"/>
  <c r="L299" i="14"/>
  <c r="L298" i="14"/>
  <c r="L297" i="14"/>
  <c r="L296" i="14"/>
  <c r="L295" i="14"/>
  <c r="L294" i="14"/>
  <c r="L293" i="14"/>
  <c r="L292" i="14"/>
  <c r="L291" i="14"/>
  <c r="L290" i="14"/>
  <c r="L289" i="14"/>
  <c r="L288" i="14"/>
  <c r="L287" i="14"/>
  <c r="L286" i="14"/>
  <c r="L285" i="14"/>
  <c r="L284" i="14"/>
  <c r="L283" i="14"/>
  <c r="L282" i="14"/>
  <c r="L281" i="14"/>
  <c r="L280" i="14"/>
  <c r="L279" i="14"/>
  <c r="L278" i="14"/>
  <c r="L277" i="14"/>
  <c r="L276" i="14"/>
  <c r="L275" i="14"/>
  <c r="L274" i="14"/>
  <c r="L273" i="14"/>
  <c r="L272" i="14"/>
  <c r="L271" i="14"/>
  <c r="L270" i="14"/>
  <c r="L269" i="14"/>
  <c r="L268" i="14"/>
  <c r="L267" i="14"/>
  <c r="L266" i="14"/>
  <c r="L265" i="14"/>
  <c r="L264" i="14"/>
  <c r="L263" i="14"/>
  <c r="L262" i="14"/>
  <c r="L261" i="14"/>
  <c r="L260" i="14"/>
  <c r="L259" i="14"/>
  <c r="L258" i="14"/>
  <c r="L257" i="14"/>
  <c r="L256" i="14"/>
  <c r="L255" i="14"/>
  <c r="L254" i="14"/>
  <c r="L253" i="14"/>
  <c r="L252" i="14"/>
  <c r="L251" i="14"/>
  <c r="L250" i="14"/>
  <c r="L249" i="14"/>
  <c r="L248" i="14"/>
  <c r="L247" i="14"/>
  <c r="L246" i="14"/>
  <c r="L245" i="14"/>
  <c r="L244" i="14"/>
  <c r="L243" i="14"/>
  <c r="L242" i="14"/>
  <c r="L241" i="14"/>
  <c r="L240" i="14"/>
  <c r="L239" i="14"/>
  <c r="L238" i="14"/>
  <c r="L237" i="14"/>
  <c r="L236" i="14"/>
  <c r="L235" i="14"/>
  <c r="L234" i="14"/>
  <c r="L231" i="14"/>
  <c r="L230" i="14"/>
  <c r="L227" i="14"/>
  <c r="L226" i="14"/>
  <c r="L223" i="14"/>
  <c r="L222" i="14"/>
  <c r="L219" i="14"/>
  <c r="L218" i="14"/>
  <c r="L215" i="14"/>
  <c r="L214" i="14"/>
  <c r="L211" i="14"/>
  <c r="L210" i="14"/>
  <c r="L207" i="14"/>
  <c r="L206" i="14"/>
  <c r="L203" i="14"/>
  <c r="L202" i="14"/>
  <c r="L199" i="14"/>
  <c r="L198" i="14"/>
  <c r="L195" i="14"/>
  <c r="L194" i="14"/>
  <c r="L191" i="14"/>
  <c r="L190" i="14"/>
  <c r="L187" i="14"/>
  <c r="L186" i="14"/>
  <c r="L183" i="14"/>
  <c r="L182" i="14"/>
  <c r="L179" i="14"/>
  <c r="L178" i="14"/>
  <c r="L175" i="14"/>
  <c r="L174" i="14"/>
  <c r="L171" i="14"/>
  <c r="L170" i="14"/>
  <c r="L167" i="14"/>
  <c r="L166" i="14"/>
  <c r="L163" i="14"/>
  <c r="L162" i="14"/>
  <c r="L159" i="14"/>
  <c r="L158" i="14"/>
  <c r="L155" i="14"/>
  <c r="L154" i="14"/>
  <c r="L151" i="14"/>
  <c r="L150" i="14"/>
  <c r="L147" i="14"/>
  <c r="L146" i="14"/>
  <c r="L143" i="14"/>
  <c r="L142" i="14"/>
  <c r="L139" i="14"/>
  <c r="L138" i="14"/>
  <c r="L135" i="14"/>
  <c r="L134" i="14"/>
  <c r="L131" i="14"/>
  <c r="L130" i="14"/>
  <c r="L127" i="14"/>
  <c r="L126" i="14"/>
  <c r="L123" i="14"/>
  <c r="L122" i="14"/>
  <c r="L119" i="14"/>
  <c r="L118" i="14"/>
  <c r="L115" i="14"/>
  <c r="L114" i="14"/>
  <c r="L111" i="14"/>
  <c r="L110" i="14"/>
  <c r="L107" i="14"/>
  <c r="L106" i="14"/>
  <c r="L103" i="14"/>
  <c r="L102" i="14"/>
  <c r="L99" i="14"/>
  <c r="L98" i="14"/>
  <c r="L95" i="14"/>
  <c r="L94" i="14"/>
  <c r="L91" i="14"/>
  <c r="L90" i="14"/>
  <c r="L87" i="14"/>
  <c r="L86" i="14"/>
  <c r="L83" i="14"/>
  <c r="L82" i="14"/>
  <c r="L79" i="14"/>
  <c r="L78" i="14"/>
  <c r="L75" i="14"/>
  <c r="L74" i="14"/>
  <c r="L71" i="14"/>
  <c r="L70" i="14"/>
  <c r="L67" i="14"/>
  <c r="L66" i="14"/>
  <c r="L63" i="14"/>
  <c r="L62" i="14"/>
  <c r="L59" i="14"/>
  <c r="L58" i="14"/>
  <c r="L55" i="14"/>
  <c r="L54" i="14"/>
  <c r="L51" i="14"/>
  <c r="L50" i="14"/>
  <c r="L47" i="14"/>
  <c r="L46" i="14"/>
  <c r="L43" i="14"/>
  <c r="L42" i="14"/>
  <c r="L39" i="14"/>
  <c r="L38" i="14"/>
  <c r="L37" i="14"/>
  <c r="L35" i="14"/>
  <c r="L34" i="14"/>
  <c r="L33" i="14"/>
  <c r="L31" i="14"/>
  <c r="L30" i="14"/>
  <c r="L29" i="14"/>
  <c r="L27" i="14"/>
  <c r="L26" i="14"/>
  <c r="L25" i="14"/>
  <c r="L23" i="14"/>
  <c r="L22" i="14"/>
  <c r="L21" i="14"/>
  <c r="L19" i="14"/>
  <c r="L18" i="14"/>
  <c r="L17" i="14"/>
  <c r="L14" i="14"/>
  <c r="L11" i="14"/>
  <c r="L10" i="14"/>
  <c r="L9" i="14"/>
  <c r="L8" i="14"/>
  <c r="L108" i="14"/>
  <c r="L140" i="14"/>
  <c r="L32" i="14"/>
  <c r="L172" i="14"/>
  <c r="L52" i="14"/>
  <c r="L332" i="14"/>
  <c r="L204" i="14"/>
  <c r="L76" i="14"/>
  <c r="L40" i="14"/>
  <c r="L348" i="14"/>
  <c r="L316" i="14"/>
  <c r="L220" i="14"/>
  <c r="L188" i="14"/>
  <c r="L156" i="14"/>
  <c r="L124" i="14"/>
  <c r="L92" i="14"/>
  <c r="L60" i="14"/>
  <c r="L44" i="14"/>
  <c r="L16" i="14"/>
  <c r="L340" i="14"/>
  <c r="L212" i="14"/>
  <c r="L180" i="14"/>
  <c r="L148" i="14"/>
  <c r="L116" i="14"/>
  <c r="L84" i="14"/>
  <c r="L56" i="14"/>
  <c r="L12" i="14"/>
  <c r="L324" i="14"/>
  <c r="L228" i="14"/>
  <c r="L196" i="14"/>
  <c r="L164" i="14"/>
  <c r="L132" i="14"/>
  <c r="L100" i="14"/>
  <c r="L68" i="14"/>
  <c r="L48" i="14"/>
  <c r="L24" i="14"/>
  <c r="G15" i="14"/>
  <c r="L15" i="14"/>
  <c r="L229" i="14"/>
  <c r="L221" i="14"/>
  <c r="L213" i="14"/>
  <c r="L205" i="14"/>
  <c r="L197" i="14"/>
  <c r="L189" i="14"/>
  <c r="L181" i="14"/>
  <c r="L173" i="14"/>
  <c r="L165" i="14"/>
  <c r="L157" i="14"/>
  <c r="L149" i="14"/>
  <c r="L141" i="14"/>
  <c r="L133" i="14"/>
  <c r="L125" i="14"/>
  <c r="L117" i="14"/>
  <c r="L109" i="14"/>
  <c r="L101" i="14"/>
  <c r="L93" i="14"/>
  <c r="L85" i="14"/>
  <c r="L77" i="14"/>
  <c r="L69" i="14"/>
  <c r="L61" i="14"/>
  <c r="L53" i="14"/>
  <c r="L45" i="14"/>
  <c r="L36" i="14"/>
  <c r="L20" i="14"/>
  <c r="L232" i="14"/>
  <c r="L224" i="14"/>
  <c r="L216" i="14"/>
  <c r="L208" i="14"/>
  <c r="L200" i="14"/>
  <c r="L192" i="14"/>
  <c r="L184" i="14"/>
  <c r="L176" i="14"/>
  <c r="L168" i="14"/>
  <c r="L160" i="14"/>
  <c r="L152" i="14"/>
  <c r="L144" i="14"/>
  <c r="L136" i="14"/>
  <c r="L128" i="14"/>
  <c r="L120" i="14"/>
  <c r="L112" i="14"/>
  <c r="L104" i="14"/>
  <c r="L96" i="14"/>
  <c r="L88" i="14"/>
  <c r="L80" i="14"/>
  <c r="L72" i="14"/>
  <c r="L64" i="14"/>
  <c r="L233" i="14"/>
  <c r="L225" i="14"/>
  <c r="L217" i="14"/>
  <c r="L209" i="14"/>
  <c r="L201" i="14"/>
  <c r="L193" i="14"/>
  <c r="L185" i="14"/>
  <c r="L177" i="14"/>
  <c r="L169" i="14"/>
  <c r="L161" i="14"/>
  <c r="L153" i="14"/>
  <c r="L145" i="14"/>
  <c r="L137" i="14"/>
  <c r="L129" i="14"/>
  <c r="L121" i="14"/>
  <c r="L113" i="14"/>
  <c r="L105" i="14"/>
  <c r="L97" i="14"/>
  <c r="L89" i="14"/>
  <c r="L81" i="14"/>
  <c r="L73" i="14"/>
  <c r="L65" i="14"/>
  <c r="L57" i="14"/>
  <c r="L49" i="14"/>
  <c r="L41" i="14"/>
  <c r="L28" i="14"/>
  <c r="L13" i="14"/>
  <c r="L7" i="14"/>
  <c r="I492" i="14"/>
  <c r="I476" i="14"/>
  <c r="I460" i="14"/>
  <c r="I444" i="14"/>
  <c r="I428" i="14"/>
  <c r="I412" i="14"/>
  <c r="I404" i="14"/>
  <c r="I380" i="14"/>
  <c r="I364" i="14"/>
  <c r="I356" i="14"/>
  <c r="G9" i="14"/>
  <c r="I484" i="14"/>
  <c r="I468" i="14"/>
  <c r="I452" i="14"/>
  <c r="I436" i="14"/>
  <c r="I420" i="14"/>
  <c r="I396" i="14"/>
  <c r="I388" i="14"/>
  <c r="I372" i="14"/>
  <c r="G8" i="14"/>
  <c r="G235" i="14"/>
  <c r="G234" i="14"/>
  <c r="G231" i="14"/>
  <c r="G230" i="14"/>
  <c r="G227" i="14"/>
  <c r="G226" i="14"/>
  <c r="G223" i="14"/>
  <c r="G222" i="14"/>
  <c r="G219" i="14"/>
  <c r="G218" i="14"/>
  <c r="G215" i="14"/>
  <c r="G214" i="14"/>
  <c r="G211" i="14"/>
  <c r="G210" i="14"/>
  <c r="G207" i="14"/>
  <c r="G206" i="14"/>
  <c r="G203" i="14"/>
  <c r="G202" i="14"/>
  <c r="G199" i="14"/>
  <c r="G198" i="14"/>
  <c r="G195" i="14"/>
  <c r="G194" i="14"/>
  <c r="G191" i="14"/>
  <c r="G190" i="14"/>
  <c r="G187" i="14"/>
  <c r="G186" i="14"/>
  <c r="G183" i="14"/>
  <c r="G182" i="14"/>
  <c r="G179" i="14"/>
  <c r="G178" i="14"/>
  <c r="G175" i="14"/>
  <c r="G174" i="14"/>
  <c r="G171" i="14"/>
  <c r="G170" i="14"/>
  <c r="G167" i="14"/>
  <c r="G166" i="14"/>
  <c r="G163" i="14"/>
  <c r="G162" i="14"/>
  <c r="G159" i="14"/>
  <c r="G158" i="14"/>
  <c r="G155" i="14"/>
  <c r="G154" i="14"/>
  <c r="G151" i="14"/>
  <c r="G150" i="14"/>
  <c r="G147" i="14"/>
  <c r="G146" i="14"/>
  <c r="G143" i="14"/>
  <c r="G142" i="14"/>
  <c r="G139" i="14"/>
  <c r="G138" i="14"/>
  <c r="G135" i="14"/>
  <c r="G134" i="14"/>
  <c r="G131" i="14"/>
  <c r="G130" i="14"/>
  <c r="G127" i="14"/>
  <c r="G126" i="14"/>
  <c r="G123" i="14"/>
  <c r="G122" i="14"/>
  <c r="G119" i="14"/>
  <c r="G118" i="14"/>
  <c r="G115" i="14"/>
  <c r="G114" i="14"/>
  <c r="G111" i="14"/>
  <c r="G110" i="14"/>
  <c r="G107" i="14"/>
  <c r="G106" i="14"/>
  <c r="G103" i="14"/>
  <c r="G102" i="14"/>
  <c r="G99" i="14"/>
  <c r="F98" i="14"/>
  <c r="G95" i="14"/>
  <c r="G94" i="14"/>
  <c r="G91" i="14"/>
  <c r="G90" i="14"/>
  <c r="G87" i="14"/>
  <c r="G86" i="14"/>
  <c r="G83" i="14"/>
  <c r="G82" i="14"/>
  <c r="G79" i="14"/>
  <c r="G78" i="14"/>
  <c r="G75" i="14"/>
  <c r="G74" i="14"/>
  <c r="G71" i="14"/>
  <c r="G70" i="14"/>
  <c r="G67" i="14"/>
  <c r="G66" i="14"/>
  <c r="G63" i="14"/>
  <c r="G62" i="14"/>
  <c r="G59" i="14"/>
  <c r="G58" i="14"/>
  <c r="G55" i="14"/>
  <c r="G54" i="14"/>
  <c r="G51" i="14"/>
  <c r="G50" i="14"/>
  <c r="G47" i="14"/>
  <c r="G46" i="14"/>
  <c r="G43" i="14"/>
  <c r="G42" i="14"/>
  <c r="G39" i="14"/>
  <c r="G38" i="14"/>
  <c r="G37" i="14"/>
  <c r="G35" i="14"/>
  <c r="G34" i="14"/>
  <c r="G33" i="14"/>
  <c r="G31" i="14"/>
  <c r="G30" i="14"/>
  <c r="G29" i="14"/>
  <c r="G27" i="14"/>
  <c r="G26" i="14"/>
  <c r="G25" i="14"/>
  <c r="G23" i="14"/>
  <c r="G22" i="14"/>
  <c r="G21" i="14"/>
  <c r="G19" i="14"/>
  <c r="G18" i="14"/>
  <c r="G17" i="14"/>
  <c r="G14" i="14"/>
  <c r="G11" i="14"/>
  <c r="G10" i="14"/>
  <c r="C5" i="14"/>
  <c r="G7" i="14"/>
  <c r="G98" i="14"/>
  <c r="G148" i="14"/>
  <c r="G140" i="14"/>
  <c r="F210" i="14"/>
  <c r="F178" i="14"/>
  <c r="F146" i="14"/>
  <c r="F218" i="14"/>
  <c r="F186" i="14"/>
  <c r="F154" i="14"/>
  <c r="F8" i="14"/>
  <c r="F226" i="14"/>
  <c r="F194" i="14"/>
  <c r="F162" i="14"/>
  <c r="F130" i="14"/>
  <c r="F114" i="14"/>
  <c r="F122" i="14"/>
  <c r="F234" i="14"/>
  <c r="F202" i="14"/>
  <c r="F170" i="14"/>
  <c r="F138" i="14"/>
  <c r="F106" i="14"/>
  <c r="F233" i="14"/>
  <c r="F229" i="14"/>
  <c r="F225" i="14"/>
  <c r="F221" i="14"/>
  <c r="F217" i="14"/>
  <c r="F213" i="14"/>
  <c r="F209" i="14"/>
  <c r="F205" i="14"/>
  <c r="F203" i="14"/>
  <c r="F197" i="14"/>
  <c r="F193" i="14"/>
  <c r="F189" i="14"/>
  <c r="F185" i="14"/>
  <c r="F181" i="14"/>
  <c r="F177" i="14"/>
  <c r="H172" i="14"/>
  <c r="F171" i="14"/>
  <c r="F169" i="14"/>
  <c r="H164" i="14"/>
  <c r="F163" i="14"/>
  <c r="F161" i="14"/>
  <c r="H156" i="14"/>
  <c r="F155" i="14"/>
  <c r="F153" i="14"/>
  <c r="I152" i="14"/>
  <c r="F151" i="14"/>
  <c r="F149" i="14"/>
  <c r="I144" i="14"/>
  <c r="F143" i="14"/>
  <c r="F141" i="14"/>
  <c r="I136" i="14"/>
  <c r="F135" i="14"/>
  <c r="H132" i="14"/>
  <c r="F129" i="14"/>
  <c r="F125" i="14"/>
  <c r="F119" i="14"/>
  <c r="F117" i="14"/>
  <c r="F111" i="14"/>
  <c r="F107" i="14"/>
  <c r="I102" i="14"/>
  <c r="H100" i="14"/>
  <c r="I98" i="14"/>
  <c r="I96" i="14"/>
  <c r="I94" i="14"/>
  <c r="I93" i="14"/>
  <c r="F93" i="14"/>
  <c r="I90" i="14"/>
  <c r="F90" i="14"/>
  <c r="I88" i="14"/>
  <c r="F88" i="14"/>
  <c r="I86" i="14"/>
  <c r="F86" i="14"/>
  <c r="H84" i="14"/>
  <c r="F84" i="14"/>
  <c r="I82" i="14"/>
  <c r="F82" i="14"/>
  <c r="I80" i="14"/>
  <c r="F80" i="14"/>
  <c r="I79" i="14"/>
  <c r="F79" i="14"/>
  <c r="I77" i="14"/>
  <c r="F77" i="14"/>
  <c r="I75" i="14"/>
  <c r="F75" i="14"/>
  <c r="I73" i="14"/>
  <c r="F73" i="14"/>
  <c r="I71" i="14"/>
  <c r="F71" i="14"/>
  <c r="I69" i="14"/>
  <c r="F69" i="14"/>
  <c r="I67" i="14"/>
  <c r="F67" i="14"/>
  <c r="I65" i="14"/>
  <c r="F65" i="14"/>
  <c r="I63" i="14"/>
  <c r="F63" i="14"/>
  <c r="I61" i="14"/>
  <c r="F61" i="14"/>
  <c r="I59" i="14"/>
  <c r="F59" i="14"/>
  <c r="I57" i="14"/>
  <c r="F57" i="14"/>
  <c r="I55" i="14"/>
  <c r="F55" i="14"/>
  <c r="I53" i="14"/>
  <c r="F53" i="14"/>
  <c r="I51" i="14"/>
  <c r="F51" i="14"/>
  <c r="I49" i="14"/>
  <c r="F49" i="14"/>
  <c r="I47" i="14"/>
  <c r="F47" i="14"/>
  <c r="I45" i="14"/>
  <c r="F45" i="14"/>
  <c r="I43" i="14"/>
  <c r="F43" i="14"/>
  <c r="H41" i="14"/>
  <c r="F41" i="14"/>
  <c r="I39" i="14"/>
  <c r="F39" i="14"/>
  <c r="I37" i="14"/>
  <c r="F37" i="14"/>
  <c r="I35" i="14"/>
  <c r="F35" i="14"/>
  <c r="I34" i="14"/>
  <c r="F34" i="14"/>
  <c r="I32" i="14"/>
  <c r="F32" i="14"/>
  <c r="I30" i="14"/>
  <c r="F30" i="14"/>
  <c r="H28" i="14"/>
  <c r="F28" i="14"/>
  <c r="I26" i="14"/>
  <c r="F26" i="14"/>
  <c r="I24" i="14"/>
  <c r="F24" i="14"/>
  <c r="I22" i="14"/>
  <c r="F22" i="14"/>
  <c r="H20" i="14"/>
  <c r="F20" i="14"/>
  <c r="I18" i="14"/>
  <c r="F18" i="14"/>
  <c r="I16" i="14"/>
  <c r="F16" i="14"/>
  <c r="I14" i="14"/>
  <c r="F14" i="14"/>
  <c r="H12" i="14"/>
  <c r="F12" i="14"/>
  <c r="I10" i="14"/>
  <c r="F10" i="14"/>
  <c r="F228" i="14"/>
  <c r="F212" i="14"/>
  <c r="F196" i="14"/>
  <c r="F180" i="14"/>
  <c r="F164" i="14"/>
  <c r="F124" i="14"/>
  <c r="F116" i="14"/>
  <c r="F108" i="14"/>
  <c r="F100" i="14"/>
  <c r="F230" i="14"/>
  <c r="F222" i="14"/>
  <c r="F214" i="14"/>
  <c r="F206" i="14"/>
  <c r="F198" i="14"/>
  <c r="F190" i="14"/>
  <c r="F182" i="14"/>
  <c r="F174" i="14"/>
  <c r="F166" i="14"/>
  <c r="F158" i="14"/>
  <c r="F150" i="14"/>
  <c r="F142" i="14"/>
  <c r="F134" i="14"/>
  <c r="F126" i="14"/>
  <c r="F118" i="14"/>
  <c r="F110" i="14"/>
  <c r="F102" i="14"/>
  <c r="F94" i="14"/>
  <c r="F235" i="14"/>
  <c r="F231" i="14"/>
  <c r="F227" i="14"/>
  <c r="F223" i="14"/>
  <c r="F219" i="14"/>
  <c r="F215" i="14"/>
  <c r="F211" i="14"/>
  <c r="F207" i="14"/>
  <c r="F201" i="14"/>
  <c r="F199" i="14"/>
  <c r="F195" i="14"/>
  <c r="F191" i="14"/>
  <c r="F187" i="14"/>
  <c r="F183" i="14"/>
  <c r="F179" i="14"/>
  <c r="F175" i="14"/>
  <c r="F173" i="14"/>
  <c r="I168" i="14"/>
  <c r="F167" i="14"/>
  <c r="F165" i="14"/>
  <c r="I160" i="14"/>
  <c r="F159" i="14"/>
  <c r="F157" i="14"/>
  <c r="H148" i="14"/>
  <c r="F147" i="14"/>
  <c r="F145" i="14"/>
  <c r="H140" i="14"/>
  <c r="F139" i="14"/>
  <c r="F137" i="14"/>
  <c r="F133" i="14"/>
  <c r="F131" i="14"/>
  <c r="F127" i="14"/>
  <c r="F123" i="14"/>
  <c r="F121" i="14"/>
  <c r="F115" i="14"/>
  <c r="F113" i="14"/>
  <c r="F109" i="14"/>
  <c r="F105" i="14"/>
  <c r="F103" i="14"/>
  <c r="I101" i="14"/>
  <c r="F101" i="14"/>
  <c r="I99" i="14"/>
  <c r="F99" i="14"/>
  <c r="I97" i="14"/>
  <c r="F97" i="14"/>
  <c r="I95" i="14"/>
  <c r="F95" i="14"/>
  <c r="H92" i="14"/>
  <c r="I91" i="14"/>
  <c r="F91" i="14"/>
  <c r="I89" i="14"/>
  <c r="F89" i="14"/>
  <c r="I87" i="14"/>
  <c r="F87" i="14"/>
  <c r="I85" i="14"/>
  <c r="F85" i="14"/>
  <c r="I83" i="14"/>
  <c r="F83" i="14"/>
  <c r="I81" i="14"/>
  <c r="F81" i="14"/>
  <c r="I78" i="14"/>
  <c r="F78" i="14"/>
  <c r="H76" i="14"/>
  <c r="F76" i="14"/>
  <c r="I74" i="14"/>
  <c r="F74" i="14"/>
  <c r="I72" i="14"/>
  <c r="F72" i="14"/>
  <c r="I70" i="14"/>
  <c r="F70" i="14"/>
  <c r="H68" i="14"/>
  <c r="F68" i="14"/>
  <c r="I66" i="14"/>
  <c r="F66" i="14"/>
  <c r="I64" i="14"/>
  <c r="F64" i="14"/>
  <c r="I62" i="14"/>
  <c r="F62" i="14"/>
  <c r="H60" i="14"/>
  <c r="F60" i="14"/>
  <c r="I58" i="14"/>
  <c r="F58" i="14"/>
  <c r="I56" i="14"/>
  <c r="F56" i="14"/>
  <c r="I54" i="14"/>
  <c r="F54" i="14"/>
  <c r="H52" i="14"/>
  <c r="F52" i="14"/>
  <c r="I50" i="14"/>
  <c r="F50" i="14"/>
  <c r="I48" i="14"/>
  <c r="F48" i="14"/>
  <c r="I46" i="14"/>
  <c r="F46" i="14"/>
  <c r="H44" i="14"/>
  <c r="F44" i="14"/>
  <c r="I42" i="14"/>
  <c r="F42" i="14"/>
  <c r="I40" i="14"/>
  <c r="F40" i="14"/>
  <c r="I38" i="14"/>
  <c r="F38" i="14"/>
  <c r="H36" i="14"/>
  <c r="F36" i="14"/>
  <c r="I33" i="14"/>
  <c r="F33" i="14"/>
  <c r="I31" i="14"/>
  <c r="F31" i="14"/>
  <c r="I29" i="14"/>
  <c r="F29" i="14"/>
  <c r="I27" i="14"/>
  <c r="F27" i="14"/>
  <c r="H25" i="14"/>
  <c r="F25" i="14"/>
  <c r="I23" i="14"/>
  <c r="F23" i="14"/>
  <c r="I21" i="14"/>
  <c r="F21" i="14"/>
  <c r="I19" i="14"/>
  <c r="F19" i="14"/>
  <c r="I17" i="14"/>
  <c r="F17" i="14"/>
  <c r="I15" i="14"/>
  <c r="F15" i="14"/>
  <c r="I13" i="14"/>
  <c r="F13" i="14"/>
  <c r="I11" i="14"/>
  <c r="F11" i="14"/>
  <c r="F220" i="14"/>
  <c r="F204" i="14"/>
  <c r="F188" i="14"/>
  <c r="F172" i="14"/>
  <c r="F156" i="14"/>
  <c r="F132" i="14"/>
  <c r="F92" i="14"/>
  <c r="F232" i="14"/>
  <c r="F224" i="14"/>
  <c r="F216" i="14"/>
  <c r="F208" i="14"/>
  <c r="F200" i="14"/>
  <c r="F192" i="14"/>
  <c r="F184" i="14"/>
  <c r="F176" i="14"/>
  <c r="F168" i="14"/>
  <c r="F160" i="14"/>
  <c r="F152" i="14"/>
  <c r="F144" i="14"/>
  <c r="F136" i="14"/>
  <c r="F128" i="14"/>
  <c r="F120" i="14"/>
  <c r="F112" i="14"/>
  <c r="F104" i="14"/>
  <c r="F96" i="14"/>
  <c r="F9" i="14"/>
  <c r="I480" i="14"/>
  <c r="I432" i="14"/>
  <c r="I416" i="14"/>
  <c r="I392" i="14"/>
  <c r="H504" i="14"/>
  <c r="I488" i="14"/>
  <c r="H472" i="14"/>
  <c r="I464" i="14"/>
  <c r="I456" i="14"/>
  <c r="I448" i="14"/>
  <c r="H440" i="14"/>
  <c r="I424" i="14"/>
  <c r="H408" i="14"/>
  <c r="I400" i="14"/>
  <c r="I384" i="14"/>
  <c r="H376" i="14"/>
  <c r="I368" i="14"/>
  <c r="I360" i="14"/>
  <c r="I352" i="14"/>
  <c r="H344" i="14"/>
  <c r="I336" i="14"/>
  <c r="H328" i="14"/>
  <c r="I320" i="14"/>
  <c r="H312" i="14"/>
  <c r="I308" i="14"/>
  <c r="I304" i="14"/>
  <c r="I300" i="14"/>
  <c r="H296" i="14"/>
  <c r="I292" i="14"/>
  <c r="I288" i="14"/>
  <c r="I284" i="14"/>
  <c r="H280" i="14"/>
  <c r="I276" i="14"/>
  <c r="I272" i="14"/>
  <c r="I268" i="14"/>
  <c r="H264" i="14"/>
  <c r="I260" i="14"/>
  <c r="I256" i="14"/>
  <c r="I252" i="14"/>
  <c r="H248" i="14"/>
  <c r="I244" i="14"/>
  <c r="I240" i="14"/>
  <c r="I236" i="14"/>
  <c r="H232" i="14"/>
  <c r="I228" i="14"/>
  <c r="I224" i="14"/>
  <c r="I220" i="14"/>
  <c r="H216" i="14"/>
  <c r="H212" i="14"/>
  <c r="I208" i="14"/>
  <c r="H204" i="14"/>
  <c r="I200" i="14"/>
  <c r="H196" i="14"/>
  <c r="I192" i="14"/>
  <c r="H188" i="14"/>
  <c r="I184" i="14"/>
  <c r="H180" i="14"/>
  <c r="I176" i="14"/>
  <c r="I999" i="14"/>
  <c r="I982" i="14"/>
  <c r="I979" i="14"/>
  <c r="I978" i="14"/>
  <c r="I966" i="14"/>
  <c r="H949" i="14"/>
  <c r="H941" i="14"/>
  <c r="I935" i="14"/>
  <c r="I926" i="14"/>
  <c r="I906" i="14"/>
  <c r="I890" i="14"/>
  <c r="I886" i="14"/>
  <c r="I882" i="14"/>
  <c r="I863" i="14"/>
  <c r="I990" i="14"/>
  <c r="I987" i="14"/>
  <c r="I986" i="14"/>
  <c r="I983" i="14"/>
  <c r="I963" i="14"/>
  <c r="I950" i="14"/>
  <c r="I947" i="14"/>
  <c r="I946" i="14"/>
  <c r="I943" i="14"/>
  <c r="I938" i="14"/>
  <c r="I934" i="14"/>
  <c r="I931" i="14"/>
  <c r="I930" i="14"/>
  <c r="I927" i="14"/>
  <c r="H925" i="14"/>
  <c r="I923" i="14"/>
  <c r="I922" i="14"/>
  <c r="I919" i="14"/>
  <c r="H918" i="14"/>
  <c r="H910" i="14"/>
  <c r="I903" i="14"/>
  <c r="I898" i="14"/>
  <c r="I895" i="14"/>
  <c r="I887" i="14"/>
  <c r="I879" i="14"/>
  <c r="I875" i="14"/>
  <c r="I870" i="14"/>
  <c r="I866" i="14"/>
  <c r="I998" i="14"/>
  <c r="I995" i="14"/>
  <c r="I994" i="14"/>
  <c r="I991" i="14"/>
  <c r="I975" i="14"/>
  <c r="I974" i="14"/>
  <c r="I971" i="14"/>
  <c r="I970" i="14"/>
  <c r="I967" i="14"/>
  <c r="I962" i="14"/>
  <c r="I959" i="14"/>
  <c r="I958" i="14"/>
  <c r="I955" i="14"/>
  <c r="I954" i="14"/>
  <c r="I951" i="14"/>
  <c r="I942" i="14"/>
  <c r="I939" i="14"/>
  <c r="H933" i="14"/>
  <c r="H915" i="14"/>
  <c r="I914" i="14"/>
  <c r="I911" i="14"/>
  <c r="H907" i="14"/>
  <c r="H902" i="14"/>
  <c r="H899" i="14"/>
  <c r="I894" i="14"/>
  <c r="H891" i="14"/>
  <c r="I883" i="14"/>
  <c r="I878" i="14"/>
  <c r="H874" i="14"/>
  <c r="I871" i="14"/>
  <c r="I867" i="14"/>
  <c r="I862" i="14"/>
  <c r="I859" i="14"/>
  <c r="H858" i="14"/>
  <c r="I854" i="14"/>
  <c r="H849" i="14"/>
  <c r="I846" i="14"/>
  <c r="H842" i="14"/>
  <c r="I838" i="14"/>
  <c r="I835" i="14"/>
  <c r="I830" i="14"/>
  <c r="I822" i="14"/>
  <c r="H818" i="14"/>
  <c r="I814" i="14"/>
  <c r="H802" i="14"/>
  <c r="I799" i="14"/>
  <c r="H797" i="14"/>
  <c r="H794" i="14"/>
  <c r="I790" i="14"/>
  <c r="I787" i="14"/>
  <c r="H785" i="14"/>
  <c r="I782" i="14"/>
  <c r="H762" i="14"/>
  <c r="I758" i="14"/>
  <c r="H753" i="14"/>
  <c r="H746" i="14"/>
  <c r="I742" i="14"/>
  <c r="I739" i="14"/>
  <c r="H737" i="14"/>
  <c r="I734" i="14"/>
  <c r="H729" i="14"/>
  <c r="I727" i="14"/>
  <c r="H714" i="14"/>
  <c r="I710" i="14"/>
  <c r="I698" i="14"/>
  <c r="I690" i="14"/>
  <c r="H686" i="14"/>
  <c r="I682" i="14"/>
  <c r="I678" i="14"/>
  <c r="I674" i="14"/>
  <c r="I670" i="14"/>
  <c r="I667" i="14"/>
  <c r="H665" i="14"/>
  <c r="I646" i="14"/>
  <c r="I642" i="14"/>
  <c r="H638" i="14"/>
  <c r="I635" i="14"/>
  <c r="H633" i="14"/>
  <c r="I630" i="14"/>
  <c r="I614" i="14"/>
  <c r="I610" i="14"/>
  <c r="H606" i="14"/>
  <c r="H601" i="14"/>
  <c r="I599" i="14"/>
  <c r="I586" i="14"/>
  <c r="I582" i="14"/>
  <c r="I578" i="14"/>
  <c r="I574" i="14"/>
  <c r="I571" i="14"/>
  <c r="H569" i="14"/>
  <c r="I566" i="14"/>
  <c r="I562" i="14"/>
  <c r="H557" i="14"/>
  <c r="I542" i="14"/>
  <c r="I538" i="14"/>
  <c r="I535" i="14"/>
  <c r="H533" i="14"/>
  <c r="I526" i="14"/>
  <c r="I522" i="14"/>
  <c r="I514" i="14"/>
  <c r="I510" i="14"/>
  <c r="H506" i="14"/>
  <c r="I498" i="14"/>
  <c r="H495" i="14"/>
  <c r="H493" i="14"/>
  <c r="I491" i="14"/>
  <c r="I482" i="14"/>
  <c r="I481" i="14"/>
  <c r="I479" i="14"/>
  <c r="I478" i="14"/>
  <c r="I477" i="14"/>
  <c r="I475" i="14"/>
  <c r="H474" i="14"/>
  <c r="I473" i="14"/>
  <c r="I471" i="14"/>
  <c r="I469" i="14"/>
  <c r="I467" i="14"/>
  <c r="I465" i="14"/>
  <c r="H463" i="14"/>
  <c r="H461" i="14"/>
  <c r="I458" i="14"/>
  <c r="I457" i="14"/>
  <c r="I454" i="14"/>
  <c r="I450" i="14"/>
  <c r="I449" i="14"/>
  <c r="I447" i="14"/>
  <c r="I446" i="14"/>
  <c r="I445" i="14"/>
  <c r="I443" i="14"/>
  <c r="I442" i="14"/>
  <c r="I441" i="14"/>
  <c r="I439" i="14"/>
  <c r="I437" i="14"/>
  <c r="I435" i="14"/>
  <c r="I418" i="14"/>
  <c r="I417" i="14"/>
  <c r="I415" i="14"/>
  <c r="I414" i="14"/>
  <c r="I413" i="14"/>
  <c r="I411" i="14"/>
  <c r="H410" i="14"/>
  <c r="I409" i="14"/>
  <c r="I390" i="14"/>
  <c r="I389" i="14"/>
  <c r="I387" i="14"/>
  <c r="I385" i="14"/>
  <c r="I383" i="14"/>
  <c r="I382" i="14"/>
  <c r="I381" i="14"/>
  <c r="I379" i="14"/>
  <c r="H378" i="14"/>
  <c r="I377" i="14"/>
  <c r="I375" i="14"/>
  <c r="I355" i="14"/>
  <c r="I353" i="14"/>
  <c r="I351" i="14"/>
  <c r="I350" i="14"/>
  <c r="I349" i="14"/>
  <c r="I347" i="14"/>
  <c r="H346" i="14"/>
  <c r="I345" i="14"/>
  <c r="I342" i="14"/>
  <c r="I341" i="14"/>
  <c r="I338" i="14"/>
  <c r="I337" i="14"/>
  <c r="H335" i="14"/>
  <c r="I333" i="14"/>
  <c r="I331" i="14"/>
  <c r="H330" i="14"/>
  <c r="I329" i="14"/>
  <c r="I310" i="14"/>
  <c r="I309" i="14"/>
  <c r="I307" i="14"/>
  <c r="I305" i="14"/>
  <c r="H303" i="14"/>
  <c r="I302" i="14"/>
  <c r="H301" i="14"/>
  <c r="I299" i="14"/>
  <c r="H298" i="14"/>
  <c r="I297" i="14"/>
  <c r="I294" i="14"/>
  <c r="H293" i="14"/>
  <c r="I291" i="14"/>
  <c r="I289" i="14"/>
  <c r="I286" i="14"/>
  <c r="H285" i="14"/>
  <c r="I283" i="14"/>
  <c r="H282" i="14"/>
  <c r="I281" i="14"/>
  <c r="I262" i="14"/>
  <c r="I261" i="14"/>
  <c r="I259" i="14"/>
  <c r="I257" i="14"/>
  <c r="H255" i="14"/>
  <c r="I254" i="14"/>
  <c r="H253" i="14"/>
  <c r="I251" i="14"/>
  <c r="I250" i="14"/>
  <c r="I249" i="14"/>
  <c r="I247" i="14"/>
  <c r="I245" i="14"/>
  <c r="I243" i="14"/>
  <c r="I238" i="14"/>
  <c r="H237" i="14"/>
  <c r="I235" i="14"/>
  <c r="I234" i="14"/>
  <c r="I233" i="14"/>
  <c r="I231" i="14"/>
  <c r="I229" i="14"/>
  <c r="I227" i="14"/>
  <c r="H218" i="14"/>
  <c r="I210" i="14"/>
  <c r="I207" i="14"/>
  <c r="I206" i="14"/>
  <c r="I205" i="14"/>
  <c r="I203" i="14"/>
  <c r="I201" i="14"/>
  <c r="I199" i="14"/>
  <c r="I198" i="14"/>
  <c r="I197" i="14"/>
  <c r="I195" i="14"/>
  <c r="I193" i="14"/>
  <c r="I191" i="14"/>
  <c r="I190" i="14"/>
  <c r="I189" i="14"/>
  <c r="I186" i="14"/>
  <c r="I182" i="14"/>
  <c r="I181" i="14"/>
  <c r="I170" i="14"/>
  <c r="H169" i="14"/>
  <c r="I167" i="14"/>
  <c r="I166" i="14"/>
  <c r="I165" i="14"/>
  <c r="I154" i="14"/>
  <c r="I153" i="14"/>
  <c r="I151" i="14"/>
  <c r="I150" i="14"/>
  <c r="I149" i="14"/>
  <c r="I147" i="14"/>
  <c r="I146" i="14"/>
  <c r="I145" i="14"/>
  <c r="I143" i="14"/>
  <c r="I142" i="14"/>
  <c r="I141" i="14"/>
  <c r="I139" i="14"/>
  <c r="I137" i="14"/>
  <c r="I135" i="14"/>
  <c r="I131" i="14"/>
  <c r="I130" i="14"/>
  <c r="I129" i="14"/>
  <c r="I128" i="14"/>
  <c r="I127" i="14"/>
  <c r="I126" i="14"/>
  <c r="I125" i="14"/>
  <c r="H124" i="14"/>
  <c r="I123" i="14"/>
  <c r="I122" i="14"/>
  <c r="I121" i="14"/>
  <c r="I120" i="14"/>
  <c r="I119" i="14"/>
  <c r="I118" i="14"/>
  <c r="I117" i="14"/>
  <c r="H116" i="14"/>
  <c r="I115" i="14"/>
  <c r="I114" i="14"/>
  <c r="I113" i="14"/>
  <c r="I112" i="14"/>
  <c r="I111" i="14"/>
  <c r="I110" i="14"/>
  <c r="I109" i="14"/>
  <c r="H108" i="14"/>
  <c r="I107" i="14"/>
  <c r="I106" i="14"/>
  <c r="I105" i="14"/>
  <c r="I104" i="14"/>
  <c r="I103" i="14"/>
  <c r="I855" i="14"/>
  <c r="I851" i="14"/>
  <c r="H850" i="14"/>
  <c r="I847" i="14"/>
  <c r="H845" i="14"/>
  <c r="I843" i="14"/>
  <c r="I839" i="14"/>
  <c r="H834" i="14"/>
  <c r="H833" i="14"/>
  <c r="I831" i="14"/>
  <c r="I827" i="14"/>
  <c r="H826" i="14"/>
  <c r="I823" i="14"/>
  <c r="I819" i="14"/>
  <c r="I815" i="14"/>
  <c r="I811" i="14"/>
  <c r="H810" i="14"/>
  <c r="I807" i="14"/>
  <c r="I806" i="14"/>
  <c r="I803" i="14"/>
  <c r="H801" i="14"/>
  <c r="I798" i="14"/>
  <c r="I795" i="14"/>
  <c r="H793" i="14"/>
  <c r="I791" i="14"/>
  <c r="H786" i="14"/>
  <c r="I783" i="14"/>
  <c r="H781" i="14"/>
  <c r="I779" i="14"/>
  <c r="H778" i="14"/>
  <c r="I775" i="14"/>
  <c r="I774" i="14"/>
  <c r="I771" i="14"/>
  <c r="I770" i="14"/>
  <c r="I767" i="14"/>
  <c r="I766" i="14"/>
  <c r="I763" i="14"/>
  <c r="I759" i="14"/>
  <c r="I755" i="14"/>
  <c r="H754" i="14"/>
  <c r="I751" i="14"/>
  <c r="I750" i="14"/>
  <c r="I747" i="14"/>
  <c r="I743" i="14"/>
  <c r="H738" i="14"/>
  <c r="I735" i="14"/>
  <c r="H733" i="14"/>
  <c r="I731" i="14"/>
  <c r="H730" i="14"/>
  <c r="I726" i="14"/>
  <c r="I723" i="14"/>
  <c r="H722" i="14"/>
  <c r="I719" i="14"/>
  <c r="I718" i="14"/>
  <c r="I715" i="14"/>
  <c r="I711" i="14"/>
  <c r="I707" i="14"/>
  <c r="H706" i="14"/>
  <c r="I703" i="14"/>
  <c r="I702" i="14"/>
  <c r="I699" i="14"/>
  <c r="H697" i="14"/>
  <c r="I695" i="14"/>
  <c r="I694" i="14"/>
  <c r="H691" i="14"/>
  <c r="I687" i="14"/>
  <c r="I683" i="14"/>
  <c r="H681" i="14"/>
  <c r="I679" i="14"/>
  <c r="H675" i="14"/>
  <c r="I671" i="14"/>
  <c r="I666" i="14"/>
  <c r="I663" i="14"/>
  <c r="I662" i="14"/>
  <c r="H659" i="14"/>
  <c r="I658" i="14"/>
  <c r="I655" i="14"/>
  <c r="H654" i="14"/>
  <c r="I651" i="14"/>
  <c r="I650" i="14"/>
  <c r="I647" i="14"/>
  <c r="H643" i="14"/>
  <c r="I639" i="14"/>
  <c r="I634" i="14"/>
  <c r="I631" i="14"/>
  <c r="H627" i="14"/>
  <c r="I626" i="14"/>
  <c r="I623" i="14"/>
  <c r="H622" i="14"/>
  <c r="I619" i="14"/>
  <c r="I618" i="14"/>
  <c r="I615" i="14"/>
  <c r="H611" i="14"/>
  <c r="I607" i="14"/>
  <c r="I603" i="14"/>
  <c r="I602" i="14"/>
  <c r="I598" i="14"/>
  <c r="H595" i="14"/>
  <c r="I594" i="14"/>
  <c r="I591" i="14"/>
  <c r="I590" i="14"/>
  <c r="I587" i="14"/>
  <c r="I583" i="14"/>
  <c r="H579" i="14"/>
  <c r="I575" i="14"/>
  <c r="I570" i="14"/>
  <c r="I567" i="14"/>
  <c r="H563" i="14"/>
  <c r="I559" i="14"/>
  <c r="I558" i="14"/>
  <c r="I555" i="14"/>
  <c r="I554" i="14"/>
  <c r="I551" i="14"/>
  <c r="I550" i="14"/>
  <c r="I547" i="14"/>
  <c r="I546" i="14"/>
  <c r="I543" i="14"/>
  <c r="H541" i="14"/>
  <c r="I539" i="14"/>
  <c r="I534" i="14"/>
  <c r="I531" i="14"/>
  <c r="I530" i="14"/>
  <c r="I527" i="14"/>
  <c r="H525" i="14"/>
  <c r="I523" i="14"/>
  <c r="I518" i="14"/>
  <c r="I502" i="14"/>
  <c r="I494" i="14"/>
  <c r="I490" i="14"/>
  <c r="I489" i="14"/>
  <c r="I487" i="14"/>
  <c r="I486" i="14"/>
  <c r="I485" i="14"/>
  <c r="I483" i="14"/>
  <c r="I470" i="14"/>
  <c r="I466" i="14"/>
  <c r="I462" i="14"/>
  <c r="I459" i="14"/>
  <c r="I455" i="14"/>
  <c r="I453" i="14"/>
  <c r="I451" i="14"/>
  <c r="I438" i="14"/>
  <c r="I434" i="14"/>
  <c r="I433" i="14"/>
  <c r="H431" i="14"/>
  <c r="I430" i="14"/>
  <c r="H429" i="14"/>
  <c r="I427" i="14"/>
  <c r="I426" i="14"/>
  <c r="I425" i="14"/>
  <c r="I423" i="14"/>
  <c r="I422" i="14"/>
  <c r="H421" i="14"/>
  <c r="I419" i="14"/>
  <c r="I407" i="14"/>
  <c r="I406" i="14"/>
  <c r="I405" i="14"/>
  <c r="I403" i="14"/>
  <c r="I402" i="14"/>
  <c r="I401" i="14"/>
  <c r="H399" i="14"/>
  <c r="I398" i="14"/>
  <c r="I397" i="14"/>
  <c r="I395" i="14"/>
  <c r="I394" i="14"/>
  <c r="I393" i="14"/>
  <c r="I391" i="14"/>
  <c r="I386" i="14"/>
  <c r="I374" i="14"/>
  <c r="I373" i="14"/>
  <c r="I371" i="14"/>
  <c r="I370" i="14"/>
  <c r="I369" i="14"/>
  <c r="H367" i="14"/>
  <c r="I366" i="14"/>
  <c r="I365" i="14"/>
  <c r="I363" i="14"/>
  <c r="I362" i="14"/>
  <c r="I361" i="14"/>
  <c r="I359" i="14"/>
  <c r="I358" i="14"/>
  <c r="H357" i="14"/>
  <c r="I354" i="14"/>
  <c r="I343" i="14"/>
  <c r="I339" i="14"/>
  <c r="I334" i="14"/>
  <c r="I327" i="14"/>
  <c r="I326" i="14"/>
  <c r="I325" i="14"/>
  <c r="I323" i="14"/>
  <c r="I322" i="14"/>
  <c r="I321" i="14"/>
  <c r="H319" i="14"/>
  <c r="I318" i="14"/>
  <c r="H317" i="14"/>
  <c r="I315" i="14"/>
  <c r="I314" i="14"/>
  <c r="I313" i="14"/>
  <c r="I311" i="14"/>
  <c r="I306" i="14"/>
  <c r="I295" i="14"/>
  <c r="I290" i="14"/>
  <c r="H287" i="14"/>
  <c r="I279" i="14"/>
  <c r="I278" i="14"/>
  <c r="I277" i="14"/>
  <c r="I275" i="14"/>
  <c r="I274" i="14"/>
  <c r="I273" i="14"/>
  <c r="H271" i="14"/>
  <c r="I270" i="14"/>
  <c r="I269" i="14"/>
  <c r="I267" i="14"/>
  <c r="H266" i="14"/>
  <c r="I265" i="14"/>
  <c r="I263" i="14"/>
  <c r="I258" i="14"/>
  <c r="I246" i="14"/>
  <c r="I242" i="14"/>
  <c r="I241" i="14"/>
  <c r="H239" i="14"/>
  <c r="I230" i="14"/>
  <c r="I226" i="14"/>
  <c r="I225" i="14"/>
  <c r="H223" i="14"/>
  <c r="I222" i="14"/>
  <c r="H221" i="14"/>
  <c r="I219" i="14"/>
  <c r="I217" i="14"/>
  <c r="I215" i="14"/>
  <c r="I214" i="14"/>
  <c r="I213" i="14"/>
  <c r="I211" i="14"/>
  <c r="I209" i="14"/>
  <c r="I202" i="14"/>
  <c r="I194" i="14"/>
  <c r="I187" i="14"/>
  <c r="H185" i="14"/>
  <c r="I183" i="14"/>
  <c r="I179" i="14"/>
  <c r="I178" i="14"/>
  <c r="I177" i="14"/>
  <c r="I175" i="14"/>
  <c r="I174" i="14"/>
  <c r="I173" i="14"/>
  <c r="I171" i="14"/>
  <c r="I163" i="14"/>
  <c r="I162" i="14"/>
  <c r="I161" i="14"/>
  <c r="I159" i="14"/>
  <c r="I158" i="14"/>
  <c r="I157" i="14"/>
  <c r="I155" i="14"/>
  <c r="I138" i="14"/>
  <c r="I134" i="14"/>
  <c r="I133" i="14"/>
  <c r="H466" i="14"/>
  <c r="H210" i="14"/>
  <c r="H18" i="14"/>
  <c r="H338" i="14"/>
  <c r="H82" i="14"/>
  <c r="H274" i="14"/>
  <c r="H402" i="14"/>
  <c r="H146" i="14"/>
  <c r="H90" i="14"/>
  <c r="H434" i="14"/>
  <c r="H370" i="14"/>
  <c r="H306" i="14"/>
  <c r="H242" i="14"/>
  <c r="H178" i="14"/>
  <c r="H114" i="14"/>
  <c r="H50" i="14"/>
  <c r="H154" i="14"/>
  <c r="H26" i="14"/>
  <c r="H442" i="14"/>
  <c r="H314" i="14"/>
  <c r="H250" i="14"/>
  <c r="H186" i="14"/>
  <c r="H122" i="14"/>
  <c r="H58" i="14"/>
  <c r="H490" i="14"/>
  <c r="H458" i="14"/>
  <c r="H426" i="14"/>
  <c r="H394" i="14"/>
  <c r="H362" i="14"/>
  <c r="H234" i="14"/>
  <c r="H202" i="14"/>
  <c r="H170" i="14"/>
  <c r="H138" i="14"/>
  <c r="H106" i="14"/>
  <c r="H74" i="14"/>
  <c r="H42" i="14"/>
  <c r="H10" i="14"/>
  <c r="H482" i="14"/>
  <c r="H450" i="14"/>
  <c r="H418" i="14"/>
  <c r="H386" i="14"/>
  <c r="H354" i="14"/>
  <c r="H322" i="14"/>
  <c r="H290" i="14"/>
  <c r="H258" i="14"/>
  <c r="H226" i="14"/>
  <c r="H194" i="14"/>
  <c r="H162" i="14"/>
  <c r="H130" i="14"/>
  <c r="H98" i="14"/>
  <c r="H66" i="14"/>
  <c r="H34" i="14"/>
  <c r="H483" i="14"/>
  <c r="H467" i="14"/>
  <c r="H451" i="14"/>
  <c r="H435" i="14"/>
  <c r="H419" i="14"/>
  <c r="H403" i="14"/>
  <c r="H387" i="14"/>
  <c r="H371" i="14"/>
  <c r="H355" i="14"/>
  <c r="H339" i="14"/>
  <c r="H323" i="14"/>
  <c r="H307" i="14"/>
  <c r="H291" i="14"/>
  <c r="H275" i="14"/>
  <c r="H259" i="14"/>
  <c r="H243" i="14"/>
  <c r="H227" i="14"/>
  <c r="H219" i="14"/>
  <c r="H203" i="14"/>
  <c r="H187" i="14"/>
  <c r="H171" i="14"/>
  <c r="H155" i="14"/>
  <c r="H139" i="14"/>
  <c r="H123" i="14"/>
  <c r="H107" i="14"/>
  <c r="H11" i="14"/>
  <c r="H486" i="14"/>
  <c r="H478" i="14"/>
  <c r="H470" i="14"/>
  <c r="H462" i="14"/>
  <c r="H454" i="14"/>
  <c r="H446" i="14"/>
  <c r="H438" i="14"/>
  <c r="H430" i="14"/>
  <c r="H422" i="14"/>
  <c r="H414" i="14"/>
  <c r="H406" i="14"/>
  <c r="H398" i="14"/>
  <c r="H390" i="14"/>
  <c r="H382" i="14"/>
  <c r="H374" i="14"/>
  <c r="H366" i="14"/>
  <c r="H358" i="14"/>
  <c r="H350" i="14"/>
  <c r="H342" i="14"/>
  <c r="H334" i="14"/>
  <c r="H326" i="14"/>
  <c r="H318" i="14"/>
  <c r="H310" i="14"/>
  <c r="H302" i="14"/>
  <c r="H294" i="14"/>
  <c r="H286" i="14"/>
  <c r="H278" i="14"/>
  <c r="H270" i="14"/>
  <c r="H262" i="14"/>
  <c r="H254" i="14"/>
  <c r="H246" i="14"/>
  <c r="H238" i="14"/>
  <c r="H230" i="14"/>
  <c r="H222" i="14"/>
  <c r="H214" i="14"/>
  <c r="H206" i="14"/>
  <c r="H198" i="14"/>
  <c r="H190" i="14"/>
  <c r="H182" i="14"/>
  <c r="H174" i="14"/>
  <c r="H166" i="14"/>
  <c r="H158" i="14"/>
  <c r="H150" i="14"/>
  <c r="H142" i="14"/>
  <c r="H134" i="14"/>
  <c r="H126" i="14"/>
  <c r="H118" i="14"/>
  <c r="H110" i="14"/>
  <c r="H102" i="14"/>
  <c r="H94" i="14"/>
  <c r="H86" i="14"/>
  <c r="H78" i="14"/>
  <c r="H70" i="14"/>
  <c r="H62" i="14"/>
  <c r="H54" i="14"/>
  <c r="H46" i="14"/>
  <c r="H38" i="14"/>
  <c r="H30" i="14"/>
  <c r="H22" i="14"/>
  <c r="H14" i="14"/>
  <c r="H491" i="14"/>
  <c r="H475" i="14"/>
  <c r="H459" i="14"/>
  <c r="H443" i="14"/>
  <c r="H427" i="14"/>
  <c r="H411" i="14"/>
  <c r="H395" i="14"/>
  <c r="H379" i="14"/>
  <c r="H363" i="14"/>
  <c r="H347" i="14"/>
  <c r="H331" i="14"/>
  <c r="H315" i="14"/>
  <c r="H299" i="14"/>
  <c r="H283" i="14"/>
  <c r="H267" i="14"/>
  <c r="H251" i="14"/>
  <c r="H235" i="14"/>
  <c r="H211" i="14"/>
  <c r="H195" i="14"/>
  <c r="H179" i="14"/>
  <c r="H163" i="14"/>
  <c r="H147" i="14"/>
  <c r="H131" i="14"/>
  <c r="H115" i="14"/>
  <c r="H99" i="14"/>
  <c r="H91" i="14"/>
  <c r="H83" i="14"/>
  <c r="H75" i="14"/>
  <c r="H67" i="14"/>
  <c r="H59" i="14"/>
  <c r="H51" i="14"/>
  <c r="H43" i="14"/>
  <c r="H35" i="14"/>
  <c r="H27" i="14"/>
  <c r="H19" i="14"/>
  <c r="H487" i="14"/>
  <c r="H479" i="14"/>
  <c r="H471" i="14"/>
  <c r="H455" i="14"/>
  <c r="H447" i="14"/>
  <c r="H439" i="14"/>
  <c r="H423" i="14"/>
  <c r="H415" i="14"/>
  <c r="H407" i="14"/>
  <c r="H391" i="14"/>
  <c r="H383" i="14"/>
  <c r="H375" i="14"/>
  <c r="H359" i="14"/>
  <c r="H351" i="14"/>
  <c r="H343" i="14"/>
  <c r="H327" i="14"/>
  <c r="H311" i="14"/>
  <c r="H295" i="14"/>
  <c r="H279" i="14"/>
  <c r="H263" i="14"/>
  <c r="H247" i="14"/>
  <c r="H231" i="14"/>
  <c r="H215" i="14"/>
  <c r="H207" i="14"/>
  <c r="H199" i="14"/>
  <c r="H191" i="14"/>
  <c r="H183" i="14"/>
  <c r="H175" i="14"/>
  <c r="H167" i="14"/>
  <c r="H159" i="14"/>
  <c r="H151" i="14"/>
  <c r="H143" i="14"/>
  <c r="H135" i="14"/>
  <c r="H127" i="14"/>
  <c r="H119" i="14"/>
  <c r="H111" i="14"/>
  <c r="H103" i="14"/>
  <c r="H95" i="14"/>
  <c r="H87" i="14"/>
  <c r="H79" i="14"/>
  <c r="H71" i="14"/>
  <c r="H63" i="14"/>
  <c r="H55" i="14"/>
  <c r="H47" i="14"/>
  <c r="H39" i="14"/>
  <c r="H31" i="14"/>
  <c r="H23" i="14"/>
  <c r="H15" i="14"/>
  <c r="I1000" i="14"/>
  <c r="H1000" i="14"/>
  <c r="I996" i="14"/>
  <c r="H996" i="14"/>
  <c r="I993" i="14"/>
  <c r="H993" i="14"/>
  <c r="I989" i="14"/>
  <c r="H989" i="14"/>
  <c r="I985" i="14"/>
  <c r="H985" i="14"/>
  <c r="I981" i="14"/>
  <c r="H981" i="14"/>
  <c r="I977" i="14"/>
  <c r="H977" i="14"/>
  <c r="I973" i="14"/>
  <c r="H973" i="14"/>
  <c r="I969" i="14"/>
  <c r="H969" i="14"/>
  <c r="I965" i="14"/>
  <c r="H965" i="14"/>
  <c r="I961" i="14"/>
  <c r="H961" i="14"/>
  <c r="I957" i="14"/>
  <c r="H957" i="14"/>
  <c r="I953" i="14"/>
  <c r="H953" i="14"/>
  <c r="I952" i="14"/>
  <c r="H952" i="14"/>
  <c r="I948" i="14"/>
  <c r="H948" i="14"/>
  <c r="I940" i="14"/>
  <c r="H940" i="14"/>
  <c r="I936" i="14"/>
  <c r="H936" i="14"/>
  <c r="I932" i="14"/>
  <c r="H932" i="14"/>
  <c r="H929" i="14"/>
  <c r="I928" i="14"/>
  <c r="H928" i="14"/>
  <c r="I924" i="14"/>
  <c r="H924" i="14"/>
  <c r="I917" i="14"/>
  <c r="H917" i="14"/>
  <c r="H913" i="14"/>
  <c r="I912" i="14"/>
  <c r="H912" i="14"/>
  <c r="I909" i="14"/>
  <c r="H909" i="14"/>
  <c r="H905" i="14"/>
  <c r="I904" i="14"/>
  <c r="H904" i="14"/>
  <c r="I900" i="14"/>
  <c r="H900" i="14"/>
  <c r="H897" i="14"/>
  <c r="I893" i="14"/>
  <c r="H893" i="14"/>
  <c r="I888" i="14"/>
  <c r="H888" i="14"/>
  <c r="I884" i="14"/>
  <c r="H884" i="14"/>
  <c r="I880" i="14"/>
  <c r="H880" i="14"/>
  <c r="I873" i="14"/>
  <c r="H873" i="14"/>
  <c r="I869" i="14"/>
  <c r="H869" i="14"/>
  <c r="I865" i="14"/>
  <c r="H865" i="14"/>
  <c r="I861" i="14"/>
  <c r="H861" i="14"/>
  <c r="I860" i="14"/>
  <c r="H860" i="14"/>
  <c r="I853" i="14"/>
  <c r="H853" i="14"/>
  <c r="I844" i="14"/>
  <c r="H844" i="14"/>
  <c r="I840" i="14"/>
  <c r="H840" i="14"/>
  <c r="I836" i="14"/>
  <c r="H836" i="14"/>
  <c r="I832" i="14"/>
  <c r="H832" i="14"/>
  <c r="I828" i="14"/>
  <c r="H828" i="14"/>
  <c r="I824" i="14"/>
  <c r="H824" i="14"/>
  <c r="I817" i="14"/>
  <c r="H817" i="14"/>
  <c r="I813" i="14"/>
  <c r="H813" i="14"/>
  <c r="I812" i="14"/>
  <c r="H812" i="14"/>
  <c r="I808" i="14"/>
  <c r="H808" i="14"/>
  <c r="I800" i="14"/>
  <c r="H800" i="14"/>
  <c r="I792" i="14"/>
  <c r="H792" i="14"/>
  <c r="I784" i="14"/>
  <c r="H784" i="14"/>
  <c r="I777" i="14"/>
  <c r="H777" i="14"/>
  <c r="I773" i="14"/>
  <c r="H773" i="14"/>
  <c r="I769" i="14"/>
  <c r="H769" i="14"/>
  <c r="I765" i="14"/>
  <c r="H765" i="14"/>
  <c r="I761" i="14"/>
  <c r="H761" i="14"/>
  <c r="I757" i="14"/>
  <c r="H757" i="14"/>
  <c r="I752" i="14"/>
  <c r="H752" i="14"/>
  <c r="I745" i="14"/>
  <c r="H745" i="14"/>
  <c r="I741" i="14"/>
  <c r="H741" i="14"/>
  <c r="I740" i="14"/>
  <c r="H740" i="14"/>
  <c r="I736" i="14"/>
  <c r="H736" i="14"/>
  <c r="I728" i="14"/>
  <c r="H728" i="14"/>
  <c r="I721" i="14"/>
  <c r="H721" i="14"/>
  <c r="I713" i="14"/>
  <c r="H713" i="14"/>
  <c r="I709" i="14"/>
  <c r="H709" i="14"/>
  <c r="I708" i="14"/>
  <c r="H708" i="14"/>
  <c r="I704" i="14"/>
  <c r="H704" i="14"/>
  <c r="I692" i="14"/>
  <c r="H692" i="14"/>
  <c r="I685" i="14"/>
  <c r="H685" i="14"/>
  <c r="I684" i="14"/>
  <c r="H684" i="14"/>
  <c r="I680" i="14"/>
  <c r="H680" i="14"/>
  <c r="I677" i="14"/>
  <c r="H677" i="14"/>
  <c r="I673" i="14"/>
  <c r="H673" i="14"/>
  <c r="I672" i="14"/>
  <c r="H672" i="14"/>
  <c r="I661" i="14"/>
  <c r="H661" i="14"/>
  <c r="I657" i="14"/>
  <c r="H657" i="14"/>
  <c r="I656" i="14"/>
  <c r="H656" i="14"/>
  <c r="I653" i="14"/>
  <c r="H653" i="14"/>
  <c r="I649" i="14"/>
  <c r="H649" i="14"/>
  <c r="I645" i="14"/>
  <c r="H645" i="14"/>
  <c r="I640" i="14"/>
  <c r="H640" i="14"/>
  <c r="I632" i="14"/>
  <c r="H632" i="14"/>
  <c r="I628" i="14"/>
  <c r="H628" i="14"/>
  <c r="I625" i="14"/>
  <c r="H625" i="14"/>
  <c r="I621" i="14"/>
  <c r="H621" i="14"/>
  <c r="I620" i="14"/>
  <c r="H620" i="14"/>
  <c r="I616" i="14"/>
  <c r="H616" i="14"/>
  <c r="I612" i="14"/>
  <c r="H612" i="14"/>
  <c r="I609" i="14"/>
  <c r="H609" i="14"/>
  <c r="I608" i="14"/>
  <c r="H608" i="14"/>
  <c r="I605" i="14"/>
  <c r="H605" i="14"/>
  <c r="I604" i="14"/>
  <c r="H604" i="14"/>
  <c r="I600" i="14"/>
  <c r="H600" i="14"/>
  <c r="I596" i="14"/>
  <c r="H596" i="14"/>
  <c r="I593" i="14"/>
  <c r="H593" i="14"/>
  <c r="I588" i="14"/>
  <c r="H588" i="14"/>
  <c r="I584" i="14"/>
  <c r="H584" i="14"/>
  <c r="I580" i="14"/>
  <c r="H580" i="14"/>
  <c r="I577" i="14"/>
  <c r="H577" i="14"/>
  <c r="I568" i="14"/>
  <c r="H568" i="14"/>
  <c r="I564" i="14"/>
  <c r="H564" i="14"/>
  <c r="I556" i="14"/>
  <c r="H556" i="14"/>
  <c r="I552" i="14"/>
  <c r="H552" i="14"/>
  <c r="I549" i="14"/>
  <c r="H549" i="14"/>
  <c r="I545" i="14"/>
  <c r="H545" i="14"/>
  <c r="I544" i="14"/>
  <c r="H544" i="14"/>
  <c r="I532" i="14"/>
  <c r="H532" i="14"/>
  <c r="I521" i="14"/>
  <c r="H521" i="14"/>
  <c r="I519" i="14"/>
  <c r="H519" i="14"/>
  <c r="I517" i="14"/>
  <c r="H517" i="14"/>
  <c r="I513" i="14"/>
  <c r="H513" i="14"/>
  <c r="I511" i="14"/>
  <c r="H511" i="14"/>
  <c r="I509" i="14"/>
  <c r="H509" i="14"/>
  <c r="I507" i="14"/>
  <c r="H507" i="14"/>
  <c r="I503" i="14"/>
  <c r="H503" i="14"/>
  <c r="I501" i="14"/>
  <c r="H501" i="14"/>
  <c r="I496" i="14"/>
  <c r="H496" i="14"/>
  <c r="I8" i="14"/>
  <c r="H8" i="14"/>
  <c r="H991" i="14"/>
  <c r="H975" i="14"/>
  <c r="H959" i="14"/>
  <c r="H943" i="14"/>
  <c r="H927" i="14"/>
  <c r="H911" i="14"/>
  <c r="H895" i="14"/>
  <c r="H879" i="14"/>
  <c r="H863" i="14"/>
  <c r="H847" i="14"/>
  <c r="H831" i="14"/>
  <c r="H815" i="14"/>
  <c r="H799" i="14"/>
  <c r="H783" i="14"/>
  <c r="H767" i="14"/>
  <c r="H751" i="14"/>
  <c r="H735" i="14"/>
  <c r="H719" i="14"/>
  <c r="H703" i="14"/>
  <c r="H687" i="14"/>
  <c r="H679" i="14"/>
  <c r="H663" i="14"/>
  <c r="H647" i="14"/>
  <c r="H631" i="14"/>
  <c r="H615" i="14"/>
  <c r="H599" i="14"/>
  <c r="H583" i="14"/>
  <c r="H567" i="14"/>
  <c r="H551" i="14"/>
  <c r="H527" i="14"/>
  <c r="H994" i="14"/>
  <c r="H986" i="14"/>
  <c r="H978" i="14"/>
  <c r="H970" i="14"/>
  <c r="H962" i="14"/>
  <c r="H954" i="14"/>
  <c r="H946" i="14"/>
  <c r="H938" i="14"/>
  <c r="H930" i="14"/>
  <c r="H922" i="14"/>
  <c r="H914" i="14"/>
  <c r="H906" i="14"/>
  <c r="H898" i="14"/>
  <c r="H890" i="14"/>
  <c r="H882" i="14"/>
  <c r="H866" i="14"/>
  <c r="H770" i="14"/>
  <c r="H698" i="14"/>
  <c r="H690" i="14"/>
  <c r="H682" i="14"/>
  <c r="H674" i="14"/>
  <c r="H666" i="14"/>
  <c r="H658" i="14"/>
  <c r="H650" i="14"/>
  <c r="H642" i="14"/>
  <c r="H634" i="14"/>
  <c r="H626" i="14"/>
  <c r="H618" i="14"/>
  <c r="H610" i="14"/>
  <c r="H602" i="14"/>
  <c r="H594" i="14"/>
  <c r="H586" i="14"/>
  <c r="H578" i="14"/>
  <c r="H570" i="14"/>
  <c r="H562" i="14"/>
  <c r="H554" i="14"/>
  <c r="H546" i="14"/>
  <c r="H538" i="14"/>
  <c r="H530" i="14"/>
  <c r="H522" i="14"/>
  <c r="H995" i="14"/>
  <c r="H987" i="14"/>
  <c r="H979" i="14"/>
  <c r="H971" i="14"/>
  <c r="H963" i="14"/>
  <c r="H955" i="14"/>
  <c r="H947" i="14"/>
  <c r="H939" i="14"/>
  <c r="H931" i="14"/>
  <c r="H923" i="14"/>
  <c r="H883" i="14"/>
  <c r="H875" i="14"/>
  <c r="H867" i="14"/>
  <c r="H859" i="14"/>
  <c r="H851" i="14"/>
  <c r="H843" i="14"/>
  <c r="H835" i="14"/>
  <c r="H827" i="14"/>
  <c r="H819" i="14"/>
  <c r="H811" i="14"/>
  <c r="H803" i="14"/>
  <c r="H795" i="14"/>
  <c r="H787" i="14"/>
  <c r="H779" i="14"/>
  <c r="H771" i="14"/>
  <c r="H763" i="14"/>
  <c r="H755" i="14"/>
  <c r="H747" i="14"/>
  <c r="H739" i="14"/>
  <c r="H731" i="14"/>
  <c r="H723" i="14"/>
  <c r="H715" i="14"/>
  <c r="H707" i="14"/>
  <c r="H699" i="14"/>
  <c r="H683" i="14"/>
  <c r="H667" i="14"/>
  <c r="H651" i="14"/>
  <c r="H635" i="14"/>
  <c r="H619" i="14"/>
  <c r="H603" i="14"/>
  <c r="H587" i="14"/>
  <c r="H571" i="14"/>
  <c r="H555" i="14"/>
  <c r="H547" i="14"/>
  <c r="H539" i="14"/>
  <c r="H531" i="14"/>
  <c r="H523" i="14"/>
  <c r="H510" i="14"/>
  <c r="H494" i="14"/>
  <c r="I1001" i="14"/>
  <c r="H1001" i="14"/>
  <c r="I997" i="14"/>
  <c r="H997" i="14"/>
  <c r="I992" i="14"/>
  <c r="H992" i="14"/>
  <c r="I988" i="14"/>
  <c r="H988" i="14"/>
  <c r="I984" i="14"/>
  <c r="H984" i="14"/>
  <c r="I980" i="14"/>
  <c r="H980" i="14"/>
  <c r="I976" i="14"/>
  <c r="H976" i="14"/>
  <c r="I972" i="14"/>
  <c r="H972" i="14"/>
  <c r="I968" i="14"/>
  <c r="H968" i="14"/>
  <c r="I964" i="14"/>
  <c r="H964" i="14"/>
  <c r="I960" i="14"/>
  <c r="H960" i="14"/>
  <c r="I956" i="14"/>
  <c r="H956" i="14"/>
  <c r="H945" i="14"/>
  <c r="I944" i="14"/>
  <c r="H944" i="14"/>
  <c r="H937" i="14"/>
  <c r="H921" i="14"/>
  <c r="I920" i="14"/>
  <c r="H920" i="14"/>
  <c r="I916" i="14"/>
  <c r="H916" i="14"/>
  <c r="I908" i="14"/>
  <c r="H908" i="14"/>
  <c r="I901" i="14"/>
  <c r="H901" i="14"/>
  <c r="I896" i="14"/>
  <c r="H896" i="14"/>
  <c r="I892" i="14"/>
  <c r="H892" i="14"/>
  <c r="H889" i="14"/>
  <c r="I885" i="14"/>
  <c r="H885" i="14"/>
  <c r="I881" i="14"/>
  <c r="H881" i="14"/>
  <c r="I877" i="14"/>
  <c r="H877" i="14"/>
  <c r="I876" i="14"/>
  <c r="H876" i="14"/>
  <c r="I872" i="14"/>
  <c r="H872" i="14"/>
  <c r="I868" i="14"/>
  <c r="H868" i="14"/>
  <c r="I864" i="14"/>
  <c r="H864" i="14"/>
  <c r="I857" i="14"/>
  <c r="H857" i="14"/>
  <c r="I856" i="14"/>
  <c r="H856" i="14"/>
  <c r="I852" i="14"/>
  <c r="H852" i="14"/>
  <c r="I848" i="14"/>
  <c r="H848" i="14"/>
  <c r="I841" i="14"/>
  <c r="H841" i="14"/>
  <c r="I837" i="14"/>
  <c r="H837" i="14"/>
  <c r="I829" i="14"/>
  <c r="H829" i="14"/>
  <c r="I825" i="14"/>
  <c r="H825" i="14"/>
  <c r="I821" i="14"/>
  <c r="H821" i="14"/>
  <c r="I820" i="14"/>
  <c r="H820" i="14"/>
  <c r="I816" i="14"/>
  <c r="H816" i="14"/>
  <c r="I809" i="14"/>
  <c r="H809" i="14"/>
  <c r="I805" i="14"/>
  <c r="H805" i="14"/>
  <c r="I804" i="14"/>
  <c r="H804" i="14"/>
  <c r="I796" i="14"/>
  <c r="H796" i="14"/>
  <c r="I789" i="14"/>
  <c r="H789" i="14"/>
  <c r="I788" i="14"/>
  <c r="H788" i="14"/>
  <c r="I780" i="14"/>
  <c r="H780" i="14"/>
  <c r="I776" i="14"/>
  <c r="H776" i="14"/>
  <c r="I772" i="14"/>
  <c r="H772" i="14"/>
  <c r="I768" i="14"/>
  <c r="H768" i="14"/>
  <c r="I764" i="14"/>
  <c r="H764" i="14"/>
  <c r="I760" i="14"/>
  <c r="H760" i="14"/>
  <c r="I756" i="14"/>
  <c r="H756" i="14"/>
  <c r="I749" i="14"/>
  <c r="H749" i="14"/>
  <c r="I748" i="14"/>
  <c r="H748" i="14"/>
  <c r="I744" i="14"/>
  <c r="H744" i="14"/>
  <c r="I732" i="14"/>
  <c r="H732" i="14"/>
  <c r="I725" i="14"/>
  <c r="H725" i="14"/>
  <c r="I724" i="14"/>
  <c r="H724" i="14"/>
  <c r="I720" i="14"/>
  <c r="H720" i="14"/>
  <c r="I717" i="14"/>
  <c r="H717" i="14"/>
  <c r="I716" i="14"/>
  <c r="H716" i="14"/>
  <c r="I712" i="14"/>
  <c r="H712" i="14"/>
  <c r="I705" i="14"/>
  <c r="H705" i="14"/>
  <c r="I701" i="14"/>
  <c r="H701" i="14"/>
  <c r="I700" i="14"/>
  <c r="H700" i="14"/>
  <c r="I696" i="14"/>
  <c r="H696" i="14"/>
  <c r="I693" i="14"/>
  <c r="H693" i="14"/>
  <c r="I689" i="14"/>
  <c r="H689" i="14"/>
  <c r="I688" i="14"/>
  <c r="H688" i="14"/>
  <c r="I676" i="14"/>
  <c r="H676" i="14"/>
  <c r="I669" i="14"/>
  <c r="H669" i="14"/>
  <c r="I668" i="14"/>
  <c r="H668" i="14"/>
  <c r="I664" i="14"/>
  <c r="H664" i="14"/>
  <c r="I660" i="14"/>
  <c r="H660" i="14"/>
  <c r="I652" i="14"/>
  <c r="H652" i="14"/>
  <c r="I648" i="14"/>
  <c r="H648" i="14"/>
  <c r="I644" i="14"/>
  <c r="H644" i="14"/>
  <c r="I641" i="14"/>
  <c r="H641" i="14"/>
  <c r="I637" i="14"/>
  <c r="H637" i="14"/>
  <c r="I636" i="14"/>
  <c r="H636" i="14"/>
  <c r="I629" i="14"/>
  <c r="H629" i="14"/>
  <c r="I624" i="14"/>
  <c r="H624" i="14"/>
  <c r="I617" i="14"/>
  <c r="H617" i="14"/>
  <c r="I613" i="14"/>
  <c r="H613" i="14"/>
  <c r="I597" i="14"/>
  <c r="H597" i="14"/>
  <c r="I592" i="14"/>
  <c r="H592" i="14"/>
  <c r="I589" i="14"/>
  <c r="H589" i="14"/>
  <c r="I585" i="14"/>
  <c r="H585" i="14"/>
  <c r="I581" i="14"/>
  <c r="H581" i="14"/>
  <c r="I576" i="14"/>
  <c r="H576" i="14"/>
  <c r="I573" i="14"/>
  <c r="H573" i="14"/>
  <c r="I572" i="14"/>
  <c r="H572" i="14"/>
  <c r="I565" i="14"/>
  <c r="H565" i="14"/>
  <c r="I561" i="14"/>
  <c r="H561" i="14"/>
  <c r="I560" i="14"/>
  <c r="H560" i="14"/>
  <c r="I553" i="14"/>
  <c r="H553" i="14"/>
  <c r="I548" i="14"/>
  <c r="H548" i="14"/>
  <c r="I540" i="14"/>
  <c r="H540" i="14"/>
  <c r="I537" i="14"/>
  <c r="H537" i="14"/>
  <c r="I536" i="14"/>
  <c r="H536" i="14"/>
  <c r="I529" i="14"/>
  <c r="H529" i="14"/>
  <c r="I528" i="14"/>
  <c r="H528" i="14"/>
  <c r="I524" i="14"/>
  <c r="H524" i="14"/>
  <c r="I520" i="14"/>
  <c r="H520" i="14"/>
  <c r="I516" i="14"/>
  <c r="H516" i="14"/>
  <c r="I515" i="14"/>
  <c r="H515" i="14"/>
  <c r="I512" i="14"/>
  <c r="H512" i="14"/>
  <c r="I508" i="14"/>
  <c r="H508" i="14"/>
  <c r="I505" i="14"/>
  <c r="H505" i="14"/>
  <c r="I500" i="14"/>
  <c r="H500" i="14"/>
  <c r="I499" i="14"/>
  <c r="H499" i="14"/>
  <c r="I497" i="14"/>
  <c r="H497" i="14"/>
  <c r="I9" i="14"/>
  <c r="H9" i="14"/>
  <c r="H999" i="14"/>
  <c r="H983" i="14"/>
  <c r="H967" i="14"/>
  <c r="H951" i="14"/>
  <c r="H935" i="14"/>
  <c r="H919" i="14"/>
  <c r="H903" i="14"/>
  <c r="H887" i="14"/>
  <c r="H871" i="14"/>
  <c r="H855" i="14"/>
  <c r="H839" i="14"/>
  <c r="H823" i="14"/>
  <c r="H807" i="14"/>
  <c r="H791" i="14"/>
  <c r="H775" i="14"/>
  <c r="H759" i="14"/>
  <c r="H743" i="14"/>
  <c r="H727" i="14"/>
  <c r="H711" i="14"/>
  <c r="H695" i="14"/>
  <c r="H671" i="14"/>
  <c r="H655" i="14"/>
  <c r="H639" i="14"/>
  <c r="H623" i="14"/>
  <c r="H607" i="14"/>
  <c r="H591" i="14"/>
  <c r="H575" i="14"/>
  <c r="H559" i="14"/>
  <c r="H543" i="14"/>
  <c r="H535" i="14"/>
  <c r="H518" i="14"/>
  <c r="H502" i="14"/>
  <c r="H998" i="14"/>
  <c r="H990" i="14"/>
  <c r="H982" i="14"/>
  <c r="H974" i="14"/>
  <c r="H966" i="14"/>
  <c r="H958" i="14"/>
  <c r="H950" i="14"/>
  <c r="H942" i="14"/>
  <c r="H934" i="14"/>
  <c r="H926" i="14"/>
  <c r="H894" i="14"/>
  <c r="H886" i="14"/>
  <c r="H878" i="14"/>
  <c r="H870" i="14"/>
  <c r="H862" i="14"/>
  <c r="H854" i="14"/>
  <c r="H846" i="14"/>
  <c r="H838" i="14"/>
  <c r="H830" i="14"/>
  <c r="H822" i="14"/>
  <c r="H814" i="14"/>
  <c r="H806" i="14"/>
  <c r="H798" i="14"/>
  <c r="H790" i="14"/>
  <c r="H782" i="14"/>
  <c r="H774" i="14"/>
  <c r="H766" i="14"/>
  <c r="H758" i="14"/>
  <c r="H750" i="14"/>
  <c r="H742" i="14"/>
  <c r="H734" i="14"/>
  <c r="H726" i="14"/>
  <c r="H718" i="14"/>
  <c r="H710" i="14"/>
  <c r="H702" i="14"/>
  <c r="H694" i="14"/>
  <c r="H678" i="14"/>
  <c r="H670" i="14"/>
  <c r="H662" i="14"/>
  <c r="H646" i="14"/>
  <c r="H630" i="14"/>
  <c r="H614" i="14"/>
  <c r="H598" i="14"/>
  <c r="H590" i="14"/>
  <c r="H582" i="14"/>
  <c r="H574" i="14"/>
  <c r="H566" i="14"/>
  <c r="H558" i="14"/>
  <c r="H550" i="14"/>
  <c r="H542" i="14"/>
  <c r="H534" i="14"/>
  <c r="H526" i="14"/>
  <c r="H514" i="14"/>
  <c r="H498" i="14"/>
  <c r="H492" i="14"/>
  <c r="H488" i="14"/>
  <c r="H484" i="14"/>
  <c r="H480" i="14"/>
  <c r="H476" i="14"/>
  <c r="H468" i="14"/>
  <c r="H464" i="14"/>
  <c r="H460" i="14"/>
  <c r="H456" i="14"/>
  <c r="H452" i="14"/>
  <c r="H448" i="14"/>
  <c r="H444" i="14"/>
  <c r="H436" i="14"/>
  <c r="H432" i="14"/>
  <c r="H428" i="14"/>
  <c r="H424" i="14"/>
  <c r="H420" i="14"/>
  <c r="H416" i="14"/>
  <c r="H412" i="14"/>
  <c r="H404" i="14"/>
  <c r="H400" i="14"/>
  <c r="H396" i="14"/>
  <c r="H392" i="14"/>
  <c r="H388" i="14"/>
  <c r="H384" i="14"/>
  <c r="H380" i="14"/>
  <c r="H372" i="14"/>
  <c r="H368" i="14"/>
  <c r="H364" i="14"/>
  <c r="H360" i="14"/>
  <c r="H356" i="14"/>
  <c r="H352" i="14"/>
  <c r="H348" i="14"/>
  <c r="H340" i="14"/>
  <c r="J340" i="14" s="1"/>
  <c r="H336" i="14"/>
  <c r="H332" i="14"/>
  <c r="J332" i="14" s="1"/>
  <c r="H324" i="14"/>
  <c r="J324" i="14" s="1"/>
  <c r="H320" i="14"/>
  <c r="H316" i="14"/>
  <c r="H308" i="14"/>
  <c r="H304" i="14"/>
  <c r="H300" i="14"/>
  <c r="H292" i="14"/>
  <c r="H288" i="14"/>
  <c r="H284" i="14"/>
  <c r="H276" i="14"/>
  <c r="H272" i="14"/>
  <c r="H268" i="14"/>
  <c r="H260" i="14"/>
  <c r="H256" i="14"/>
  <c r="H252" i="14"/>
  <c r="H244" i="14"/>
  <c r="H240" i="14"/>
  <c r="H236" i="14"/>
  <c r="H228" i="14"/>
  <c r="H224" i="14"/>
  <c r="H220" i="14"/>
  <c r="H208" i="14"/>
  <c r="H200" i="14"/>
  <c r="H192" i="14"/>
  <c r="H184" i="14"/>
  <c r="H176" i="14"/>
  <c r="H168" i="14"/>
  <c r="H160" i="14"/>
  <c r="H152" i="14"/>
  <c r="H144" i="14"/>
  <c r="H136" i="14"/>
  <c r="H128" i="14"/>
  <c r="H120" i="14"/>
  <c r="H112" i="14"/>
  <c r="H104" i="14"/>
  <c r="H96" i="14"/>
  <c r="H88" i="14"/>
  <c r="H80" i="14"/>
  <c r="H72" i="14"/>
  <c r="H64" i="14"/>
  <c r="H56" i="14"/>
  <c r="H48" i="14"/>
  <c r="H40" i="14"/>
  <c r="H32" i="14"/>
  <c r="H24" i="14"/>
  <c r="H16" i="14"/>
  <c r="H489" i="14"/>
  <c r="H485" i="14"/>
  <c r="H481" i="14"/>
  <c r="H477" i="14"/>
  <c r="H473" i="14"/>
  <c r="H469" i="14"/>
  <c r="H465" i="14"/>
  <c r="H457" i="14"/>
  <c r="H453" i="14"/>
  <c r="H449" i="14"/>
  <c r="H445" i="14"/>
  <c r="H441" i="14"/>
  <c r="H437" i="14"/>
  <c r="H433" i="14"/>
  <c r="H425" i="14"/>
  <c r="H417" i="14"/>
  <c r="H413" i="14"/>
  <c r="H409" i="14"/>
  <c r="H405" i="14"/>
  <c r="H401" i="14"/>
  <c r="H397" i="14"/>
  <c r="H393" i="14"/>
  <c r="H389" i="14"/>
  <c r="H385" i="14"/>
  <c r="H381" i="14"/>
  <c r="H377" i="14"/>
  <c r="H373" i="14"/>
  <c r="H369" i="14"/>
  <c r="H365" i="14"/>
  <c r="H361" i="14"/>
  <c r="H353" i="14"/>
  <c r="H349" i="14"/>
  <c r="H345" i="14"/>
  <c r="H341" i="14"/>
  <c r="H337" i="14"/>
  <c r="H333" i="14"/>
  <c r="H329" i="14"/>
  <c r="H325" i="14"/>
  <c r="H321" i="14"/>
  <c r="H313" i="14"/>
  <c r="H309" i="14"/>
  <c r="H305" i="14"/>
  <c r="H297" i="14"/>
  <c r="H289" i="14"/>
  <c r="H281" i="14"/>
  <c r="H277" i="14"/>
  <c r="H273" i="14"/>
  <c r="H269" i="14"/>
  <c r="H265" i="14"/>
  <c r="H261" i="14"/>
  <c r="H257" i="14"/>
  <c r="H249" i="14"/>
  <c r="H245" i="14"/>
  <c r="H241" i="14"/>
  <c r="H233" i="14"/>
  <c r="H229" i="14"/>
  <c r="H225" i="14"/>
  <c r="H217" i="14"/>
  <c r="H213" i="14"/>
  <c r="H209" i="14"/>
  <c r="H205" i="14"/>
  <c r="H201" i="14"/>
  <c r="H197" i="14"/>
  <c r="H193" i="14"/>
  <c r="H189" i="14"/>
  <c r="H181" i="14"/>
  <c r="H177" i="14"/>
  <c r="H173" i="14"/>
  <c r="H165" i="14"/>
  <c r="H161" i="14"/>
  <c r="H157" i="14"/>
  <c r="H153" i="14"/>
  <c r="H149" i="14"/>
  <c r="H145" i="14"/>
  <c r="H141" i="14"/>
  <c r="H137" i="14"/>
  <c r="H133" i="14"/>
  <c r="H129" i="14"/>
  <c r="H125" i="14"/>
  <c r="H121" i="14"/>
  <c r="H117" i="14"/>
  <c r="H113" i="14"/>
  <c r="H109" i="14"/>
  <c r="H105" i="14"/>
  <c r="H101" i="14"/>
  <c r="H97" i="14"/>
  <c r="H93" i="14"/>
  <c r="H89" i="14"/>
  <c r="H85" i="14"/>
  <c r="H81" i="14"/>
  <c r="H77" i="14"/>
  <c r="H73" i="14"/>
  <c r="H69" i="14"/>
  <c r="H65" i="14"/>
  <c r="H61" i="14"/>
  <c r="H57" i="14"/>
  <c r="H53" i="14"/>
  <c r="H49" i="14"/>
  <c r="H45" i="14"/>
  <c r="H37" i="14"/>
  <c r="H33" i="14"/>
  <c r="H29" i="14"/>
  <c r="H21" i="14"/>
  <c r="H17" i="14"/>
  <c r="H13" i="14"/>
  <c r="H7" i="14"/>
  <c r="I941" i="14"/>
  <c r="I933" i="14"/>
  <c r="I845" i="14"/>
  <c r="I729" i="14"/>
  <c r="I697" i="14"/>
  <c r="I633" i="14"/>
  <c r="I601" i="14"/>
  <c r="I569" i="14"/>
  <c r="I533" i="14"/>
  <c r="I504" i="14"/>
  <c r="I493" i="14"/>
  <c r="I440" i="14"/>
  <c r="I421" i="14"/>
  <c r="I408" i="14"/>
  <c r="I344" i="14"/>
  <c r="I328" i="14"/>
  <c r="I317" i="14"/>
  <c r="I312" i="14"/>
  <c r="I296" i="14"/>
  <c r="I264" i="14"/>
  <c r="I253" i="14"/>
  <c r="I248" i="14"/>
  <c r="I237" i="14"/>
  <c r="I232" i="14"/>
  <c r="I216" i="14"/>
  <c r="I212" i="14"/>
  <c r="I196" i="14"/>
  <c r="I188" i="14"/>
  <c r="I172" i="14"/>
  <c r="I156" i="14"/>
  <c r="I148" i="14"/>
  <c r="I132" i="14"/>
  <c r="I116" i="14"/>
  <c r="I108" i="14"/>
  <c r="I92" i="14"/>
  <c r="I68" i="14"/>
  <c r="I44" i="14"/>
  <c r="I28" i="14"/>
  <c r="I12" i="14"/>
  <c r="I937" i="14"/>
  <c r="I905" i="14"/>
  <c r="I945" i="14"/>
  <c r="I913" i="14"/>
  <c r="I849" i="14"/>
  <c r="I921" i="14"/>
  <c r="I889" i="14"/>
  <c r="I793" i="14"/>
  <c r="I949" i="14"/>
  <c r="I925" i="14"/>
  <c r="I797" i="14"/>
  <c r="I781" i="14"/>
  <c r="I753" i="14"/>
  <c r="I737" i="14"/>
  <c r="I733" i="14"/>
  <c r="I681" i="14"/>
  <c r="I665" i="14"/>
  <c r="I557" i="14"/>
  <c r="I541" i="14"/>
  <c r="I525" i="14"/>
  <c r="I472" i="14"/>
  <c r="I461" i="14"/>
  <c r="I429" i="14"/>
  <c r="I376" i="14"/>
  <c r="I357" i="14"/>
  <c r="I301" i="14"/>
  <c r="I293" i="14"/>
  <c r="I285" i="14"/>
  <c r="I280" i="14"/>
  <c r="I221" i="14"/>
  <c r="I204" i="14"/>
  <c r="I185" i="14"/>
  <c r="I180" i="14"/>
  <c r="I169" i="14"/>
  <c r="I164" i="14"/>
  <c r="I140" i="14"/>
  <c r="I124" i="14"/>
  <c r="I100" i="14"/>
  <c r="I84" i="14"/>
  <c r="I76" i="14"/>
  <c r="I60" i="14"/>
  <c r="I52" i="14"/>
  <c r="I41" i="14"/>
  <c r="I36" i="14"/>
  <c r="I25" i="14"/>
  <c r="I20" i="14"/>
  <c r="I785" i="14"/>
  <c r="I929" i="14"/>
  <c r="I897" i="14"/>
  <c r="I833" i="14"/>
  <c r="I801" i="14"/>
  <c r="I918" i="14"/>
  <c r="I910" i="14"/>
  <c r="I902" i="14"/>
  <c r="I874" i="14"/>
  <c r="I858" i="14"/>
  <c r="I850" i="14"/>
  <c r="I842" i="14"/>
  <c r="I834" i="14"/>
  <c r="I826" i="14"/>
  <c r="I818" i="14"/>
  <c r="I810" i="14"/>
  <c r="I802" i="14"/>
  <c r="I794" i="14"/>
  <c r="I786" i="14"/>
  <c r="I778" i="14"/>
  <c r="I762" i="14"/>
  <c r="I754" i="14"/>
  <c r="I746" i="14"/>
  <c r="I738" i="14"/>
  <c r="I730" i="14"/>
  <c r="I722" i="14"/>
  <c r="I714" i="14"/>
  <c r="I706" i="14"/>
  <c r="I686" i="14"/>
  <c r="I654" i="14"/>
  <c r="I638" i="14"/>
  <c r="I622" i="14"/>
  <c r="I606" i="14"/>
  <c r="I506" i="14"/>
  <c r="I474" i="14"/>
  <c r="I410" i="14"/>
  <c r="I378" i="14"/>
  <c r="I346" i="14"/>
  <c r="I330" i="14"/>
  <c r="I298" i="14"/>
  <c r="I282" i="14"/>
  <c r="I266" i="14"/>
  <c r="I218" i="14"/>
  <c r="I915" i="14"/>
  <c r="I907" i="14"/>
  <c r="I899" i="14"/>
  <c r="I891" i="14"/>
  <c r="I691" i="14"/>
  <c r="I675" i="14"/>
  <c r="I659" i="14"/>
  <c r="I643" i="14"/>
  <c r="I627" i="14"/>
  <c r="I611" i="14"/>
  <c r="I595" i="14"/>
  <c r="I579" i="14"/>
  <c r="I563" i="14"/>
  <c r="I495" i="14"/>
  <c r="I463" i="14"/>
  <c r="I431" i="14"/>
  <c r="I399" i="14"/>
  <c r="I367" i="14"/>
  <c r="I335" i="14"/>
  <c r="I319" i="14"/>
  <c r="I303" i="14"/>
  <c r="I287" i="14"/>
  <c r="I271" i="14"/>
  <c r="I255" i="14"/>
  <c r="I239" i="14"/>
  <c r="I223" i="14"/>
  <c r="I7" i="14"/>
  <c r="P12" i="14"/>
  <c r="O12" i="14" s="1"/>
  <c r="P10" i="14"/>
  <c r="O10" i="14" s="1"/>
  <c r="P643" i="14"/>
  <c r="O643" i="14" s="1"/>
  <c r="P364" i="14"/>
  <c r="P915" i="14"/>
  <c r="O915" i="14" s="1"/>
  <c r="P914" i="14"/>
  <c r="P913" i="14"/>
  <c r="O913" i="14" s="1"/>
  <c r="P901" i="14"/>
  <c r="O901" i="14" s="1"/>
  <c r="P883" i="14"/>
  <c r="O883" i="14" s="1"/>
  <c r="P882" i="14"/>
  <c r="P881" i="14"/>
  <c r="O881" i="14" s="1"/>
  <c r="P851" i="14"/>
  <c r="O851" i="14" s="1"/>
  <c r="P849" i="14"/>
  <c r="O849" i="14" s="1"/>
  <c r="P833" i="14"/>
  <c r="O833" i="14" s="1"/>
  <c r="P802" i="14"/>
  <c r="O802" i="14" s="1"/>
  <c r="P722" i="14"/>
  <c r="O722" i="14" s="1"/>
  <c r="P316" i="14"/>
  <c r="P718" i="14"/>
  <c r="O718" i="14" s="1"/>
  <c r="P512" i="14"/>
  <c r="P511" i="14"/>
  <c r="P510" i="14"/>
  <c r="O510" i="14" s="1"/>
  <c r="P482" i="14"/>
  <c r="P481" i="14"/>
  <c r="P478" i="14"/>
  <c r="P470" i="14"/>
  <c r="P465" i="14"/>
  <c r="P459" i="14"/>
  <c r="P457" i="14"/>
  <c r="O457" i="14" s="1"/>
  <c r="P443" i="14"/>
  <c r="O443" i="14" s="1"/>
  <c r="P441" i="14"/>
  <c r="O441" i="14" s="1"/>
  <c r="P425" i="14"/>
  <c r="O425" i="14" s="1"/>
  <c r="P423" i="14"/>
  <c r="O423" i="14" s="1"/>
  <c r="P421" i="14"/>
  <c r="O421" i="14" s="1"/>
  <c r="P417" i="14"/>
  <c r="O417" i="14" s="1"/>
  <c r="P413" i="14"/>
  <c r="O413" i="14" s="1"/>
  <c r="P389" i="14"/>
  <c r="O389" i="14" s="1"/>
  <c r="P385" i="14"/>
  <c r="O385" i="14" s="1"/>
  <c r="P381" i="14"/>
  <c r="O381" i="14" s="1"/>
  <c r="P369" i="14"/>
  <c r="O369" i="14" s="1"/>
  <c r="P365" i="14"/>
  <c r="O365" i="14" s="1"/>
  <c r="P360" i="14"/>
  <c r="P348" i="14"/>
  <c r="P344" i="14"/>
  <c r="P332" i="14"/>
  <c r="P263" i="14"/>
  <c r="P869" i="14"/>
  <c r="O869" i="14" s="1"/>
  <c r="P823" i="14"/>
  <c r="P590" i="14"/>
  <c r="O590" i="14" s="1"/>
  <c r="P149" i="14"/>
  <c r="O149" i="14" s="1"/>
  <c r="P509" i="14"/>
  <c r="P508" i="14"/>
  <c r="P408" i="14"/>
  <c r="P305" i="14"/>
  <c r="O305" i="14" s="1"/>
  <c r="P290" i="14"/>
  <c r="P289" i="14"/>
  <c r="P283" i="14"/>
  <c r="P275" i="14"/>
  <c r="P227" i="14"/>
  <c r="O227" i="14" s="1"/>
  <c r="P226" i="14"/>
  <c r="P223" i="14"/>
  <c r="O223" i="14" s="1"/>
  <c r="P219" i="14"/>
  <c r="O219" i="14" s="1"/>
  <c r="P218" i="14"/>
  <c r="P215" i="14"/>
  <c r="O215" i="14" s="1"/>
  <c r="P211" i="14"/>
  <c r="O211" i="14" s="1"/>
  <c r="P210" i="14"/>
  <c r="P207" i="14"/>
  <c r="O207" i="14" s="1"/>
  <c r="P951" i="14"/>
  <c r="P150" i="14"/>
  <c r="P126" i="14"/>
  <c r="P799" i="14"/>
  <c r="O799" i="14" s="1"/>
  <c r="P798" i="14"/>
  <c r="O798" i="14" s="1"/>
  <c r="P554" i="14"/>
  <c r="O554" i="14" s="1"/>
  <c r="P950" i="14"/>
  <c r="P949" i="14"/>
  <c r="O949" i="14" s="1"/>
  <c r="P927" i="14"/>
  <c r="P926" i="14"/>
  <c r="P776" i="14"/>
  <c r="O776" i="14" s="1"/>
  <c r="P619" i="14"/>
  <c r="O619" i="14" s="1"/>
  <c r="P546" i="14"/>
  <c r="O546" i="14" s="1"/>
  <c r="P504" i="14"/>
  <c r="P493" i="14"/>
  <c r="O493" i="14" s="1"/>
  <c r="P315" i="14"/>
  <c r="O315" i="14" s="1"/>
  <c r="P314" i="14"/>
  <c r="P271" i="14"/>
  <c r="P94" i="14"/>
  <c r="O94" i="14" s="1"/>
  <c r="P995" i="14"/>
  <c r="O995" i="14" s="1"/>
  <c r="P987" i="14"/>
  <c r="O987" i="14" s="1"/>
  <c r="P983" i="14"/>
  <c r="O983" i="14" s="1"/>
  <c r="P963" i="14"/>
  <c r="O963" i="14" s="1"/>
  <c r="P962" i="14"/>
  <c r="P961" i="14"/>
  <c r="O961" i="14" s="1"/>
  <c r="P958" i="14"/>
  <c r="P821" i="14"/>
  <c r="O821" i="14" s="1"/>
  <c r="P817" i="14"/>
  <c r="O817" i="14" s="1"/>
  <c r="P738" i="14"/>
  <c r="O738" i="14" s="1"/>
  <c r="P668" i="14"/>
  <c r="P662" i="14"/>
  <c r="O662" i="14" s="1"/>
  <c r="P603" i="14"/>
  <c r="O603" i="14" s="1"/>
  <c r="P566" i="14"/>
  <c r="O566" i="14" s="1"/>
  <c r="P534" i="14"/>
  <c r="O534" i="14" s="1"/>
  <c r="P404" i="14"/>
  <c r="P400" i="14"/>
  <c r="P396" i="14"/>
  <c r="P380" i="14"/>
  <c r="P376" i="14"/>
  <c r="P337" i="14"/>
  <c r="O337" i="14" s="1"/>
  <c r="P333" i="14"/>
  <c r="O333" i="14" s="1"/>
  <c r="P321" i="14"/>
  <c r="O321" i="14" s="1"/>
  <c r="P186" i="14"/>
  <c r="P185" i="14"/>
  <c r="O185" i="14" s="1"/>
  <c r="P117" i="14"/>
  <c r="O117" i="14" s="1"/>
  <c r="P113" i="14"/>
  <c r="O113" i="14" s="1"/>
  <c r="P710" i="14"/>
  <c r="O710" i="14" s="1"/>
  <c r="P706" i="14"/>
  <c r="O706" i="14" s="1"/>
  <c r="P586" i="14"/>
  <c r="O586" i="14" s="1"/>
  <c r="P503" i="14"/>
  <c r="O503" i="14" s="1"/>
  <c r="P863" i="14"/>
  <c r="P862" i="14"/>
  <c r="P754" i="14"/>
  <c r="O754" i="14" s="1"/>
  <c r="P700" i="14"/>
  <c r="P698" i="14"/>
  <c r="O698" i="14" s="1"/>
  <c r="P694" i="14"/>
  <c r="O694" i="14" s="1"/>
  <c r="P615" i="14"/>
  <c r="O615" i="14" s="1"/>
  <c r="P576" i="14"/>
  <c r="O576" i="14" s="1"/>
  <c r="P537" i="14"/>
  <c r="O537" i="14" s="1"/>
  <c r="P455" i="14"/>
  <c r="O455" i="14" s="1"/>
  <c r="P412" i="14"/>
  <c r="P260" i="14"/>
  <c r="P256" i="14"/>
  <c r="P254" i="14"/>
  <c r="P246" i="14"/>
  <c r="P238" i="14"/>
  <c r="P198" i="14"/>
  <c r="P925" i="14"/>
  <c r="O925" i="14" s="1"/>
  <c r="P919" i="14"/>
  <c r="P895" i="14"/>
  <c r="P811" i="14"/>
  <c r="O811" i="14" s="1"/>
  <c r="P806" i="14"/>
  <c r="O806" i="14" s="1"/>
  <c r="P772" i="14"/>
  <c r="O772" i="14" s="1"/>
  <c r="P735" i="14"/>
  <c r="O735" i="14" s="1"/>
  <c r="P693" i="14"/>
  <c r="O693" i="14" s="1"/>
  <c r="P635" i="14"/>
  <c r="O635" i="14" s="1"/>
  <c r="P544" i="14"/>
  <c r="O544" i="14" s="1"/>
  <c r="P300" i="14"/>
  <c r="P861" i="14"/>
  <c r="O861" i="14" s="1"/>
  <c r="P855" i="14"/>
  <c r="P847" i="14"/>
  <c r="P845" i="14"/>
  <c r="O845" i="14" s="1"/>
  <c r="P827" i="14"/>
  <c r="O827" i="14" s="1"/>
  <c r="P786" i="14"/>
  <c r="O786" i="14" s="1"/>
  <c r="P751" i="14"/>
  <c r="O751" i="14" s="1"/>
  <c r="P742" i="14"/>
  <c r="O742" i="14" s="1"/>
  <c r="P661" i="14"/>
  <c r="O661" i="14" s="1"/>
  <c r="P658" i="14"/>
  <c r="O658" i="14" s="1"/>
  <c r="P582" i="14"/>
  <c r="O582" i="14" s="1"/>
  <c r="P894" i="14"/>
  <c r="P810" i="14"/>
  <c r="O810" i="14" s="1"/>
  <c r="P734" i="14"/>
  <c r="O734" i="14" s="1"/>
  <c r="P690" i="14"/>
  <c r="O690" i="14" s="1"/>
  <c r="P565" i="14"/>
  <c r="O565" i="14" s="1"/>
  <c r="P440" i="14"/>
  <c r="P206" i="14"/>
  <c r="P526" i="14"/>
  <c r="O526" i="14" s="1"/>
  <c r="P452" i="14"/>
  <c r="P236" i="14"/>
  <c r="P177" i="14"/>
  <c r="O177" i="14" s="1"/>
  <c r="P133" i="14"/>
  <c r="O133" i="14" s="1"/>
  <c r="P7" i="14"/>
  <c r="P976" i="14"/>
  <c r="P975" i="14"/>
  <c r="P974" i="14"/>
  <c r="P973" i="14"/>
  <c r="O973" i="14" s="1"/>
  <c r="P965" i="14"/>
  <c r="O965" i="14" s="1"/>
  <c r="P957" i="14"/>
  <c r="O957" i="14" s="1"/>
  <c r="P933" i="14"/>
  <c r="O933" i="14" s="1"/>
  <c r="P876" i="14"/>
  <c r="P871" i="14"/>
  <c r="P870" i="14"/>
  <c r="P825" i="14"/>
  <c r="O825" i="14" s="1"/>
  <c r="P815" i="14"/>
  <c r="P790" i="14"/>
  <c r="O790" i="14" s="1"/>
  <c r="P783" i="14"/>
  <c r="O783" i="14" s="1"/>
  <c r="P782" i="14"/>
  <c r="O782" i="14" s="1"/>
  <c r="P763" i="14"/>
  <c r="O763" i="14" s="1"/>
  <c r="P732" i="14"/>
  <c r="O732" i="14" s="1"/>
  <c r="P677" i="14"/>
  <c r="O677" i="14" s="1"/>
  <c r="P674" i="14"/>
  <c r="O674" i="14" s="1"/>
  <c r="P647" i="14"/>
  <c r="O647" i="14" s="1"/>
  <c r="P502" i="14"/>
  <c r="P495" i="14"/>
  <c r="O495" i="14" s="1"/>
  <c r="P494" i="14"/>
  <c r="P476" i="14"/>
  <c r="P401" i="14"/>
  <c r="O401" i="14" s="1"/>
  <c r="P397" i="14"/>
  <c r="O397" i="14" s="1"/>
  <c r="P372" i="14"/>
  <c r="P368" i="14"/>
  <c r="P357" i="14"/>
  <c r="O357" i="14" s="1"/>
  <c r="P353" i="14"/>
  <c r="O353" i="14" s="1"/>
  <c r="P349" i="14"/>
  <c r="O349" i="14" s="1"/>
  <c r="P328" i="14"/>
  <c r="P268" i="14"/>
  <c r="P264" i="14"/>
  <c r="P251" i="14"/>
  <c r="O251" i="14" s="1"/>
  <c r="P250" i="14"/>
  <c r="P247" i="14"/>
  <c r="O247" i="14" s="1"/>
  <c r="P243" i="14"/>
  <c r="O243" i="14" s="1"/>
  <c r="P242" i="14"/>
  <c r="P239" i="14"/>
  <c r="O239" i="14" s="1"/>
  <c r="P196" i="14"/>
  <c r="P193" i="14"/>
  <c r="O193" i="14" s="1"/>
  <c r="P170" i="14"/>
  <c r="P169" i="14"/>
  <c r="O169" i="14" s="1"/>
  <c r="P112" i="14"/>
  <c r="P106" i="14"/>
  <c r="P445" i="14"/>
  <c r="O445" i="14" s="1"/>
  <c r="P392" i="14"/>
  <c r="P312" i="14"/>
  <c r="P309" i="14"/>
  <c r="O309" i="14" s="1"/>
  <c r="P308" i="14"/>
  <c r="P232" i="14"/>
  <c r="P230" i="14"/>
  <c r="P178" i="14"/>
  <c r="P134" i="14"/>
  <c r="O134" i="14" s="1"/>
  <c r="P53" i="14"/>
  <c r="O53" i="14" s="1"/>
  <c r="P999" i="14"/>
  <c r="O999" i="14" s="1"/>
  <c r="P991" i="14"/>
  <c r="O991" i="14" s="1"/>
  <c r="P982" i="14"/>
  <c r="P893" i="14"/>
  <c r="O893" i="14" s="1"/>
  <c r="P887" i="14"/>
  <c r="P843" i="14"/>
  <c r="O843" i="14" s="1"/>
  <c r="P841" i="14"/>
  <c r="O841" i="14" s="1"/>
  <c r="P829" i="14"/>
  <c r="O829" i="14" s="1"/>
  <c r="P764" i="14"/>
  <c r="O764" i="14" s="1"/>
  <c r="P746" i="14"/>
  <c r="O746" i="14" s="1"/>
  <c r="P709" i="14"/>
  <c r="O709" i="14" s="1"/>
  <c r="P684" i="14"/>
  <c r="P678" i="14"/>
  <c r="O678" i="14" s="1"/>
  <c r="P652" i="14"/>
  <c r="P631" i="14"/>
  <c r="O631" i="14" s="1"/>
  <c r="P599" i="14"/>
  <c r="O599" i="14" s="1"/>
  <c r="P578" i="14"/>
  <c r="O578" i="14" s="1"/>
  <c r="P558" i="14"/>
  <c r="O558" i="14" s="1"/>
  <c r="P542" i="14"/>
  <c r="O542" i="14" s="1"/>
  <c r="P522" i="14"/>
  <c r="O522" i="14" s="1"/>
  <c r="P488" i="14"/>
  <c r="P486" i="14"/>
  <c r="P484" i="14"/>
  <c r="P342" i="14"/>
  <c r="P340" i="14"/>
  <c r="P336" i="14"/>
  <c r="P299" i="14"/>
  <c r="O299" i="14" s="1"/>
  <c r="P298" i="14"/>
  <c r="P204" i="14"/>
  <c r="P200" i="14"/>
  <c r="P176" i="14"/>
  <c r="P175" i="14"/>
  <c r="O175" i="14" s="1"/>
  <c r="P972" i="14"/>
  <c r="P966" i="14"/>
  <c r="P944" i="14"/>
  <c r="P918" i="14"/>
  <c r="P595" i="14"/>
  <c r="O595" i="14" s="1"/>
  <c r="P550" i="14"/>
  <c r="O550" i="14" s="1"/>
  <c r="P472" i="14"/>
  <c r="P428" i="14"/>
  <c r="P416" i="14"/>
  <c r="P388" i="14"/>
  <c r="P384" i="14"/>
  <c r="P358" i="14"/>
  <c r="P356" i="14"/>
  <c r="P352" i="14"/>
  <c r="P324" i="14"/>
  <c r="P296" i="14"/>
  <c r="P292" i="14"/>
  <c r="P287" i="14"/>
  <c r="P279" i="14"/>
  <c r="P228" i="14"/>
  <c r="P224" i="14"/>
  <c r="P222" i="14"/>
  <c r="P214" i="14"/>
  <c r="P184" i="14"/>
  <c r="P168" i="14"/>
  <c r="P167" i="14"/>
  <c r="O167" i="14" s="1"/>
  <c r="P120" i="14"/>
  <c r="P947" i="14"/>
  <c r="O947" i="14" s="1"/>
  <c r="P946" i="14"/>
  <c r="P945" i="14"/>
  <c r="O945" i="14" s="1"/>
  <c r="P923" i="14"/>
  <c r="O923" i="14" s="1"/>
  <c r="P891" i="14"/>
  <c r="O891" i="14" s="1"/>
  <c r="P890" i="14"/>
  <c r="P889" i="14"/>
  <c r="O889" i="14" s="1"/>
  <c r="P859" i="14"/>
  <c r="O859" i="14" s="1"/>
  <c r="P858" i="14"/>
  <c r="P857" i="14"/>
  <c r="O857" i="14" s="1"/>
  <c r="P819" i="14"/>
  <c r="O819" i="14" s="1"/>
  <c r="P770" i="14"/>
  <c r="O770" i="14" s="1"/>
  <c r="P627" i="14"/>
  <c r="O627" i="14" s="1"/>
  <c r="P574" i="14"/>
  <c r="O574" i="14" s="1"/>
  <c r="P530" i="14"/>
  <c r="O530" i="14" s="1"/>
  <c r="P998" i="14"/>
  <c r="P943" i="14"/>
  <c r="P941" i="14"/>
  <c r="O941" i="14" s="1"/>
  <c r="P886" i="14"/>
  <c r="P750" i="14"/>
  <c r="O750" i="14" s="1"/>
  <c r="P500" i="14"/>
  <c r="P471" i="14"/>
  <c r="O471" i="14" s="1"/>
  <c r="P462" i="14"/>
  <c r="P325" i="14"/>
  <c r="O325" i="14" s="1"/>
  <c r="P291" i="14"/>
  <c r="P288" i="14"/>
  <c r="P183" i="14"/>
  <c r="O183" i="14" s="1"/>
  <c r="P23" i="14"/>
  <c r="O23" i="14" s="1"/>
  <c r="P22" i="14"/>
  <c r="O22" i="14" s="1"/>
  <c r="P990" i="14"/>
  <c r="P979" i="14"/>
  <c r="O979" i="14" s="1"/>
  <c r="P978" i="14"/>
  <c r="P977" i="14"/>
  <c r="O977" i="14" s="1"/>
  <c r="P959" i="14"/>
  <c r="P955" i="14"/>
  <c r="O955" i="14" s="1"/>
  <c r="P954" i="14"/>
  <c r="P953" i="14"/>
  <c r="O953" i="14" s="1"/>
  <c r="P940" i="14"/>
  <c r="P934" i="14"/>
  <c r="P931" i="14"/>
  <c r="O931" i="14" s="1"/>
  <c r="P930" i="14"/>
  <c r="P929" i="14"/>
  <c r="O929" i="14" s="1"/>
  <c r="P912" i="14"/>
  <c r="P911" i="14"/>
  <c r="P909" i="14"/>
  <c r="O909" i="14" s="1"/>
  <c r="P839" i="14"/>
  <c r="P837" i="14"/>
  <c r="O837" i="14" s="1"/>
  <c r="P759" i="14"/>
  <c r="O759" i="14" s="1"/>
  <c r="P758" i="14"/>
  <c r="O758" i="14" s="1"/>
  <c r="P726" i="14"/>
  <c r="O726" i="14" s="1"/>
  <c r="P611" i="14"/>
  <c r="O611" i="14" s="1"/>
  <c r="P562" i="14"/>
  <c r="O562" i="14" s="1"/>
  <c r="P521" i="14"/>
  <c r="O521" i="14" s="1"/>
  <c r="P520" i="14"/>
  <c r="O520" i="14" s="1"/>
  <c r="P867" i="14"/>
  <c r="O867" i="14" s="1"/>
  <c r="P866" i="14"/>
  <c r="P865" i="14"/>
  <c r="O865" i="14" s="1"/>
  <c r="P922" i="14"/>
  <c r="P921" i="14"/>
  <c r="O921" i="14" s="1"/>
  <c r="P908" i="14"/>
  <c r="P902" i="14"/>
  <c r="P899" i="14"/>
  <c r="O899" i="14" s="1"/>
  <c r="P898" i="14"/>
  <c r="P897" i="14"/>
  <c r="O897" i="14" s="1"/>
  <c r="P880" i="14"/>
  <c r="P879" i="14"/>
  <c r="P877" i="14"/>
  <c r="O877" i="14" s="1"/>
  <c r="P854" i="14"/>
  <c r="P835" i="14"/>
  <c r="O835" i="14" s="1"/>
  <c r="P831" i="14"/>
  <c r="P796" i="14"/>
  <c r="O796" i="14" s="1"/>
  <c r="P780" i="14"/>
  <c r="O780" i="14" s="1"/>
  <c r="P774" i="14"/>
  <c r="O774" i="14" s="1"/>
  <c r="P767" i="14"/>
  <c r="O767" i="14" s="1"/>
  <c r="P766" i="14"/>
  <c r="O766" i="14" s="1"/>
  <c r="P748" i="14"/>
  <c r="O748" i="14" s="1"/>
  <c r="P724" i="14"/>
  <c r="P716" i="14"/>
  <c r="O716" i="14" s="1"/>
  <c r="P702" i="14"/>
  <c r="O702" i="14" s="1"/>
  <c r="P686" i="14"/>
  <c r="O686" i="14" s="1"/>
  <c r="P670" i="14"/>
  <c r="O670" i="14" s="1"/>
  <c r="P654" i="14"/>
  <c r="O654" i="14" s="1"/>
  <c r="P639" i="14"/>
  <c r="O639" i="14" s="1"/>
  <c r="P623" i="14"/>
  <c r="O623" i="14" s="1"/>
  <c r="P607" i="14"/>
  <c r="O607" i="14" s="1"/>
  <c r="P581" i="14"/>
  <c r="O581" i="14" s="1"/>
  <c r="P570" i="14"/>
  <c r="O570" i="14" s="1"/>
  <c r="P560" i="14"/>
  <c r="O560" i="14" s="1"/>
  <c r="P549" i="14"/>
  <c r="O549" i="14" s="1"/>
  <c r="P538" i="14"/>
  <c r="O538" i="14" s="1"/>
  <c r="P529" i="14"/>
  <c r="O529" i="14" s="1"/>
  <c r="P518" i="14"/>
  <c r="O518" i="14" s="1"/>
  <c r="P405" i="14"/>
  <c r="O405" i="14" s="1"/>
  <c r="P373" i="14"/>
  <c r="O373" i="14" s="1"/>
  <c r="P341" i="14"/>
  <c r="O341" i="14" s="1"/>
  <c r="P259" i="14"/>
  <c r="O259" i="14" s="1"/>
  <c r="P258" i="14"/>
  <c r="P255" i="14"/>
  <c r="O255" i="14" s="1"/>
  <c r="P195" i="14"/>
  <c r="O195" i="14" s="1"/>
  <c r="P194" i="14"/>
  <c r="P131" i="14"/>
  <c r="O131" i="14" s="1"/>
  <c r="P129" i="14"/>
  <c r="O129" i="14" s="1"/>
  <c r="P516" i="14"/>
  <c r="O516" i="14" s="1"/>
  <c r="P507" i="14"/>
  <c r="O507" i="14" s="1"/>
  <c r="P505" i="14"/>
  <c r="O505" i="14" s="1"/>
  <c r="P498" i="14"/>
  <c r="P489" i="14"/>
  <c r="O489" i="14" s="1"/>
  <c r="P483" i="14"/>
  <c r="P477" i="14"/>
  <c r="O477" i="14" s="1"/>
  <c r="P473" i="14"/>
  <c r="O473" i="14" s="1"/>
  <c r="P461" i="14"/>
  <c r="O461" i="14" s="1"/>
  <c r="P442" i="14"/>
  <c r="P437" i="14"/>
  <c r="O437" i="14" s="1"/>
  <c r="P435" i="14"/>
  <c r="O435" i="14" s="1"/>
  <c r="P433" i="14"/>
  <c r="O433" i="14" s="1"/>
  <c r="P431" i="14"/>
  <c r="O431" i="14" s="1"/>
  <c r="P429" i="14"/>
  <c r="O429" i="14" s="1"/>
  <c r="P409" i="14"/>
  <c r="O409" i="14" s="1"/>
  <c r="P393" i="14"/>
  <c r="O393" i="14" s="1"/>
  <c r="P377" i="14"/>
  <c r="O377" i="14" s="1"/>
  <c r="P361" i="14"/>
  <c r="O361" i="14" s="1"/>
  <c r="P345" i="14"/>
  <c r="O345" i="14" s="1"/>
  <c r="P329" i="14"/>
  <c r="O329" i="14" s="1"/>
  <c r="P320" i="14"/>
  <c r="P317" i="14"/>
  <c r="O317" i="14" s="1"/>
  <c r="P313" i="14"/>
  <c r="O313" i="14" s="1"/>
  <c r="P304" i="14"/>
  <c r="P301" i="14"/>
  <c r="O301" i="14" s="1"/>
  <c r="P297" i="14"/>
  <c r="O297" i="14" s="1"/>
  <c r="P276" i="14"/>
  <c r="P272" i="14"/>
  <c r="P267" i="14"/>
  <c r="P244" i="14"/>
  <c r="P240" i="14"/>
  <c r="P235" i="14"/>
  <c r="O235" i="14" s="1"/>
  <c r="P234" i="14"/>
  <c r="P231" i="14"/>
  <c r="O231" i="14" s="1"/>
  <c r="P212" i="14"/>
  <c r="P208" i="14"/>
  <c r="P203" i="14"/>
  <c r="O203" i="14" s="1"/>
  <c r="P202" i="14"/>
  <c r="P199" i="14"/>
  <c r="O199" i="14" s="1"/>
  <c r="P188" i="14"/>
  <c r="P187" i="14"/>
  <c r="O187" i="14" s="1"/>
  <c r="P180" i="14"/>
  <c r="P179" i="14"/>
  <c r="O179" i="14" s="1"/>
  <c r="P172" i="14"/>
  <c r="P171" i="14"/>
  <c r="O171" i="14" s="1"/>
  <c r="P158" i="14"/>
  <c r="P157" i="14"/>
  <c r="O157" i="14" s="1"/>
  <c r="P123" i="14"/>
  <c r="O123" i="14" s="1"/>
  <c r="P121" i="14"/>
  <c r="O121" i="14" s="1"/>
  <c r="P116" i="14"/>
  <c r="P67" i="14"/>
  <c r="O67" i="14" s="1"/>
  <c r="P468" i="14"/>
  <c r="P420" i="14"/>
  <c r="P323" i="14"/>
  <c r="O323" i="14" s="1"/>
  <c r="P322" i="14"/>
  <c r="P307" i="14"/>
  <c r="O307" i="14" s="1"/>
  <c r="P306" i="14"/>
  <c r="P284" i="14"/>
  <c r="P280" i="14"/>
  <c r="P252" i="14"/>
  <c r="P248" i="14"/>
  <c r="P220" i="14"/>
  <c r="P216" i="14"/>
  <c r="P190" i="14"/>
  <c r="P189" i="14"/>
  <c r="O189" i="14" s="1"/>
  <c r="P182" i="14"/>
  <c r="P181" i="14"/>
  <c r="O181" i="14" s="1"/>
  <c r="P174" i="14"/>
  <c r="P173" i="14"/>
  <c r="O173" i="14" s="1"/>
  <c r="P166" i="14"/>
  <c r="P165" i="14"/>
  <c r="O165" i="14" s="1"/>
  <c r="P128" i="14"/>
  <c r="P118" i="14"/>
  <c r="P81" i="14"/>
  <c r="O81" i="14" s="1"/>
  <c r="P79" i="14"/>
  <c r="O79" i="14" s="1"/>
  <c r="P71" i="14"/>
  <c r="O71" i="14" s="1"/>
  <c r="P98" i="14"/>
  <c r="P96" i="14"/>
  <c r="P85" i="14"/>
  <c r="O85" i="14" s="1"/>
  <c r="P83" i="14"/>
  <c r="O83" i="14" s="1"/>
  <c r="P56" i="14"/>
  <c r="O56" i="14" s="1"/>
  <c r="P31" i="14"/>
  <c r="O31" i="14" s="1"/>
  <c r="P30" i="14"/>
  <c r="O30" i="14" s="1"/>
  <c r="P110" i="14"/>
  <c r="P91" i="14"/>
  <c r="O91" i="14" s="1"/>
  <c r="P77" i="14"/>
  <c r="O77" i="14" s="1"/>
  <c r="P75" i="14"/>
  <c r="O75" i="14" s="1"/>
  <c r="P63" i="14"/>
  <c r="O63" i="14" s="1"/>
  <c r="P45" i="14"/>
  <c r="O45" i="14" s="1"/>
  <c r="P15" i="14"/>
  <c r="O15" i="14" s="1"/>
  <c r="P14" i="14"/>
  <c r="O14" i="14" s="1"/>
  <c r="P105" i="14"/>
  <c r="O105" i="14" s="1"/>
  <c r="P88" i="14"/>
  <c r="O88" i="14" s="1"/>
  <c r="P87" i="14"/>
  <c r="O87" i="14" s="1"/>
  <c r="P59" i="14"/>
  <c r="O59" i="14" s="1"/>
  <c r="P37" i="14"/>
  <c r="O37" i="14" s="1"/>
  <c r="P9" i="14"/>
  <c r="O9" i="14" s="1"/>
  <c r="P967" i="14"/>
  <c r="P935" i="14"/>
  <c r="P981" i="14"/>
  <c r="O981" i="14" s="1"/>
  <c r="P903" i="14"/>
  <c r="P878" i="14"/>
  <c r="P853" i="14"/>
  <c r="O853" i="14" s="1"/>
  <c r="P997" i="14"/>
  <c r="O997" i="14" s="1"/>
  <c r="P942" i="14"/>
  <c r="P917" i="14"/>
  <c r="O917" i="14" s="1"/>
  <c r="P989" i="14"/>
  <c r="O989" i="14" s="1"/>
  <c r="P910" i="14"/>
  <c r="P885" i="14"/>
  <c r="O885" i="14" s="1"/>
  <c r="P936" i="14"/>
  <c r="P904" i="14"/>
  <c r="P872" i="14"/>
  <c r="P956" i="14"/>
  <c r="P892" i="14"/>
  <c r="P864" i="14"/>
  <c r="P848" i="14"/>
  <c r="O848" i="14" s="1"/>
  <c r="P844" i="14"/>
  <c r="O844" i="14" s="1"/>
  <c r="P1000" i="14"/>
  <c r="P996" i="14"/>
  <c r="P994" i="14"/>
  <c r="P992" i="14"/>
  <c r="P988" i="14"/>
  <c r="P986" i="14"/>
  <c r="P984" i="14"/>
  <c r="P980" i="14"/>
  <c r="P971" i="14"/>
  <c r="O971" i="14" s="1"/>
  <c r="P970" i="14"/>
  <c r="P969" i="14"/>
  <c r="O969" i="14" s="1"/>
  <c r="P952" i="14"/>
  <c r="P948" i="14"/>
  <c r="P939" i="14"/>
  <c r="O939" i="14" s="1"/>
  <c r="P938" i="14"/>
  <c r="P937" i="14"/>
  <c r="O937" i="14" s="1"/>
  <c r="P920" i="14"/>
  <c r="P916" i="14"/>
  <c r="P907" i="14"/>
  <c r="O907" i="14" s="1"/>
  <c r="P906" i="14"/>
  <c r="P905" i="14"/>
  <c r="O905" i="14" s="1"/>
  <c r="P888" i="14"/>
  <c r="P884" i="14"/>
  <c r="P875" i="14"/>
  <c r="O875" i="14" s="1"/>
  <c r="P874" i="14"/>
  <c r="P873" i="14"/>
  <c r="O873" i="14" s="1"/>
  <c r="P856" i="14"/>
  <c r="P852" i="14"/>
  <c r="P812" i="14"/>
  <c r="O812" i="14" s="1"/>
  <c r="P807" i="14"/>
  <c r="O807" i="14" s="1"/>
  <c r="P794" i="14"/>
  <c r="O794" i="14" s="1"/>
  <c r="P760" i="14"/>
  <c r="O760" i="14" s="1"/>
  <c r="P756" i="14"/>
  <c r="O756" i="14" s="1"/>
  <c r="P747" i="14"/>
  <c r="O747" i="14" s="1"/>
  <c r="P743" i="14"/>
  <c r="O743" i="14" s="1"/>
  <c r="P730" i="14"/>
  <c r="O730" i="14" s="1"/>
  <c r="P964" i="14"/>
  <c r="P932" i="14"/>
  <c r="P900" i="14"/>
  <c r="P868" i="14"/>
  <c r="P792" i="14"/>
  <c r="O792" i="14" s="1"/>
  <c r="P788" i="14"/>
  <c r="O788" i="14" s="1"/>
  <c r="P779" i="14"/>
  <c r="O779" i="14" s="1"/>
  <c r="P775" i="14"/>
  <c r="O775" i="14" s="1"/>
  <c r="P762" i="14"/>
  <c r="O762" i="14" s="1"/>
  <c r="P728" i="14"/>
  <c r="O728" i="14" s="1"/>
  <c r="P725" i="14"/>
  <c r="O725" i="14" s="1"/>
  <c r="P682" i="14"/>
  <c r="O682" i="14" s="1"/>
  <c r="P968" i="14"/>
  <c r="P960" i="14"/>
  <c r="P928" i="14"/>
  <c r="P924" i="14"/>
  <c r="P896" i="14"/>
  <c r="P860" i="14"/>
  <c r="P840" i="14"/>
  <c r="O840" i="14" s="1"/>
  <c r="P836" i="14"/>
  <c r="O836" i="14" s="1"/>
  <c r="P808" i="14"/>
  <c r="O808" i="14" s="1"/>
  <c r="P804" i="14"/>
  <c r="O804" i="14" s="1"/>
  <c r="P795" i="14"/>
  <c r="O795" i="14" s="1"/>
  <c r="P791" i="14"/>
  <c r="O791" i="14" s="1"/>
  <c r="P778" i="14"/>
  <c r="O778" i="14" s="1"/>
  <c r="P744" i="14"/>
  <c r="O744" i="14" s="1"/>
  <c r="P740" i="14"/>
  <c r="O740" i="14" s="1"/>
  <c r="P731" i="14"/>
  <c r="O731" i="14" s="1"/>
  <c r="P727" i="14"/>
  <c r="O727" i="14" s="1"/>
  <c r="P720" i="14"/>
  <c r="O720" i="14" s="1"/>
  <c r="P714" i="14"/>
  <c r="O714" i="14" s="1"/>
  <c r="P666" i="14"/>
  <c r="O666" i="14" s="1"/>
  <c r="P832" i="14"/>
  <c r="O832" i="14" s="1"/>
  <c r="P828" i="14"/>
  <c r="O828" i="14" s="1"/>
  <c r="P824" i="14"/>
  <c r="O824" i="14" s="1"/>
  <c r="P820" i="14"/>
  <c r="O820" i="14" s="1"/>
  <c r="P816" i="14"/>
  <c r="O816" i="14" s="1"/>
  <c r="P803" i="14"/>
  <c r="O803" i="14" s="1"/>
  <c r="P800" i="14"/>
  <c r="O800" i="14" s="1"/>
  <c r="P787" i="14"/>
  <c r="O787" i="14" s="1"/>
  <c r="P784" i="14"/>
  <c r="O784" i="14" s="1"/>
  <c r="P771" i="14"/>
  <c r="O771" i="14" s="1"/>
  <c r="P768" i="14"/>
  <c r="O768" i="14" s="1"/>
  <c r="P755" i="14"/>
  <c r="O755" i="14" s="1"/>
  <c r="P752" i="14"/>
  <c r="O752" i="14" s="1"/>
  <c r="P739" i="14"/>
  <c r="O739" i="14" s="1"/>
  <c r="P736" i="14"/>
  <c r="O736" i="14" s="1"/>
  <c r="P721" i="14"/>
  <c r="O721" i="14" s="1"/>
  <c r="P713" i="14"/>
  <c r="O713" i="14" s="1"/>
  <c r="P704" i="14"/>
  <c r="P697" i="14"/>
  <c r="O697" i="14" s="1"/>
  <c r="P688" i="14"/>
  <c r="P681" i="14"/>
  <c r="O681" i="14" s="1"/>
  <c r="P672" i="14"/>
  <c r="P665" i="14"/>
  <c r="O665" i="14" s="1"/>
  <c r="P656" i="14"/>
  <c r="P648" i="14"/>
  <c r="O648" i="14" s="1"/>
  <c r="P644" i="14"/>
  <c r="O644" i="14" s="1"/>
  <c r="P640" i="14"/>
  <c r="O640" i="14" s="1"/>
  <c r="P636" i="14"/>
  <c r="O636" i="14" s="1"/>
  <c r="P632" i="14"/>
  <c r="O632" i="14" s="1"/>
  <c r="P628" i="14"/>
  <c r="O628" i="14" s="1"/>
  <c r="P624" i="14"/>
  <c r="O624" i="14" s="1"/>
  <c r="P620" i="14"/>
  <c r="O620" i="14" s="1"/>
  <c r="P616" i="14"/>
  <c r="O616" i="14" s="1"/>
  <c r="P612" i="14"/>
  <c r="O612" i="14" s="1"/>
  <c r="P608" i="14"/>
  <c r="O608" i="14" s="1"/>
  <c r="P604" i="14"/>
  <c r="O604" i="14" s="1"/>
  <c r="P600" i="14"/>
  <c r="O600" i="14" s="1"/>
  <c r="P596" i="14"/>
  <c r="O596" i="14" s="1"/>
  <c r="P592" i="14"/>
  <c r="O592" i="14" s="1"/>
  <c r="P588" i="14"/>
  <c r="O588" i="14" s="1"/>
  <c r="P577" i="14"/>
  <c r="O577" i="14" s="1"/>
  <c r="P572" i="14"/>
  <c r="O572" i="14" s="1"/>
  <c r="P561" i="14"/>
  <c r="O561" i="14" s="1"/>
  <c r="P556" i="14"/>
  <c r="O556" i="14" s="1"/>
  <c r="P545" i="14"/>
  <c r="O545" i="14" s="1"/>
  <c r="P501" i="14"/>
  <c r="O501" i="14" s="1"/>
  <c r="P485" i="14"/>
  <c r="O485" i="14" s="1"/>
  <c r="P712" i="14"/>
  <c r="P705" i="14"/>
  <c r="O705" i="14" s="1"/>
  <c r="P696" i="14"/>
  <c r="P689" i="14"/>
  <c r="O689" i="14" s="1"/>
  <c r="P680" i="14"/>
  <c r="P673" i="14"/>
  <c r="O673" i="14" s="1"/>
  <c r="P664" i="14"/>
  <c r="P657" i="14"/>
  <c r="O657" i="14" s="1"/>
  <c r="P650" i="14"/>
  <c r="O650" i="14" s="1"/>
  <c r="P646" i="14"/>
  <c r="O646" i="14" s="1"/>
  <c r="P642" i="14"/>
  <c r="O642" i="14" s="1"/>
  <c r="P638" i="14"/>
  <c r="O638" i="14" s="1"/>
  <c r="P634" i="14"/>
  <c r="O634" i="14" s="1"/>
  <c r="P630" i="14"/>
  <c r="O630" i="14" s="1"/>
  <c r="P626" i="14"/>
  <c r="O626" i="14" s="1"/>
  <c r="P622" i="14"/>
  <c r="O622" i="14" s="1"/>
  <c r="P618" i="14"/>
  <c r="O618" i="14" s="1"/>
  <c r="P614" i="14"/>
  <c r="O614" i="14" s="1"/>
  <c r="P610" i="14"/>
  <c r="O610" i="14" s="1"/>
  <c r="P606" i="14"/>
  <c r="O606" i="14" s="1"/>
  <c r="P602" i="14"/>
  <c r="O602" i="14" s="1"/>
  <c r="P598" i="14"/>
  <c r="O598" i="14" s="1"/>
  <c r="P594" i="14"/>
  <c r="O594" i="14" s="1"/>
  <c r="P585" i="14"/>
  <c r="O585" i="14" s="1"/>
  <c r="P580" i="14"/>
  <c r="O580" i="14" s="1"/>
  <c r="P569" i="14"/>
  <c r="O569" i="14" s="1"/>
  <c r="P564" i="14"/>
  <c r="O564" i="14" s="1"/>
  <c r="P553" i="14"/>
  <c r="O553" i="14" s="1"/>
  <c r="P548" i="14"/>
  <c r="O548" i="14" s="1"/>
  <c r="P491" i="14"/>
  <c r="O491" i="14" s="1"/>
  <c r="P719" i="14"/>
  <c r="O719" i="14" s="1"/>
  <c r="P717" i="14"/>
  <c r="O717" i="14" s="1"/>
  <c r="P708" i="14"/>
  <c r="P701" i="14"/>
  <c r="O701" i="14" s="1"/>
  <c r="P692" i="14"/>
  <c r="P685" i="14"/>
  <c r="O685" i="14" s="1"/>
  <c r="P676" i="14"/>
  <c r="P669" i="14"/>
  <c r="O669" i="14" s="1"/>
  <c r="P660" i="14"/>
  <c r="P653" i="14"/>
  <c r="O653" i="14" s="1"/>
  <c r="P649" i="14"/>
  <c r="O649" i="14" s="1"/>
  <c r="P645" i="14"/>
  <c r="O645" i="14" s="1"/>
  <c r="P641" i="14"/>
  <c r="O641" i="14" s="1"/>
  <c r="P637" i="14"/>
  <c r="O637" i="14" s="1"/>
  <c r="P633" i="14"/>
  <c r="O633" i="14" s="1"/>
  <c r="P629" i="14"/>
  <c r="O629" i="14" s="1"/>
  <c r="P625" i="14"/>
  <c r="O625" i="14" s="1"/>
  <c r="P621" i="14"/>
  <c r="O621" i="14" s="1"/>
  <c r="P617" i="14"/>
  <c r="O617" i="14" s="1"/>
  <c r="P613" i="14"/>
  <c r="O613" i="14" s="1"/>
  <c r="P609" i="14"/>
  <c r="O609" i="14" s="1"/>
  <c r="P605" i="14"/>
  <c r="O605" i="14" s="1"/>
  <c r="P601" i="14"/>
  <c r="O601" i="14" s="1"/>
  <c r="P597" i="14"/>
  <c r="O597" i="14" s="1"/>
  <c r="P593" i="14"/>
  <c r="O593" i="14" s="1"/>
  <c r="P589" i="14"/>
  <c r="O589" i="14" s="1"/>
  <c r="P584" i="14"/>
  <c r="O584" i="14" s="1"/>
  <c r="P573" i="14"/>
  <c r="O573" i="14" s="1"/>
  <c r="P568" i="14"/>
  <c r="O568" i="14" s="1"/>
  <c r="P557" i="14"/>
  <c r="O557" i="14" s="1"/>
  <c r="P552" i="14"/>
  <c r="O552" i="14" s="1"/>
  <c r="P541" i="14"/>
  <c r="O541" i="14" s="1"/>
  <c r="P533" i="14"/>
  <c r="O533" i="14" s="1"/>
  <c r="P525" i="14"/>
  <c r="O525" i="14" s="1"/>
  <c r="P479" i="14"/>
  <c r="P591" i="14"/>
  <c r="O591" i="14" s="1"/>
  <c r="P587" i="14"/>
  <c r="O587" i="14" s="1"/>
  <c r="P583" i="14"/>
  <c r="O583" i="14" s="1"/>
  <c r="P579" i="14"/>
  <c r="O579" i="14" s="1"/>
  <c r="P575" i="14"/>
  <c r="O575" i="14" s="1"/>
  <c r="P571" i="14"/>
  <c r="O571" i="14" s="1"/>
  <c r="P567" i="14"/>
  <c r="O567" i="14" s="1"/>
  <c r="P563" i="14"/>
  <c r="O563" i="14" s="1"/>
  <c r="P559" i="14"/>
  <c r="O559" i="14" s="1"/>
  <c r="P555" i="14"/>
  <c r="O555" i="14" s="1"/>
  <c r="P551" i="14"/>
  <c r="O551" i="14" s="1"/>
  <c r="P547" i="14"/>
  <c r="O547" i="14" s="1"/>
  <c r="P543" i="14"/>
  <c r="O543" i="14" s="1"/>
  <c r="P539" i="14"/>
  <c r="O539" i="14" s="1"/>
  <c r="P535" i="14"/>
  <c r="O535" i="14" s="1"/>
  <c r="P531" i="14"/>
  <c r="O531" i="14" s="1"/>
  <c r="P527" i="14"/>
  <c r="O527" i="14" s="1"/>
  <c r="P523" i="14"/>
  <c r="O523" i="14" s="1"/>
  <c r="P519" i="14"/>
  <c r="O519" i="14" s="1"/>
  <c r="P514" i="14"/>
  <c r="O514" i="14" s="1"/>
  <c r="P499" i="14"/>
  <c r="O499" i="14" s="1"/>
  <c r="P475" i="14"/>
  <c r="O475" i="14" s="1"/>
  <c r="P469" i="14"/>
  <c r="O469" i="14" s="1"/>
  <c r="P460" i="14"/>
  <c r="P450" i="14"/>
  <c r="P448" i="14"/>
  <c r="P447" i="14"/>
  <c r="O447" i="14" s="1"/>
  <c r="P446" i="14"/>
  <c r="P432" i="14"/>
  <c r="P424" i="14"/>
  <c r="P414" i="14"/>
  <c r="P406" i="14"/>
  <c r="P398" i="14"/>
  <c r="P390" i="14"/>
  <c r="P382" i="14"/>
  <c r="P374" i="14"/>
  <c r="P362" i="14"/>
  <c r="P346" i="14"/>
  <c r="P330" i="14"/>
  <c r="P466" i="14"/>
  <c r="P464" i="14"/>
  <c r="P463" i="14"/>
  <c r="O463" i="14" s="1"/>
  <c r="P454" i="14"/>
  <c r="P453" i="14"/>
  <c r="O453" i="14" s="1"/>
  <c r="P444" i="14"/>
  <c r="P438" i="14"/>
  <c r="P426" i="14"/>
  <c r="P418" i="14"/>
  <c r="P410" i="14"/>
  <c r="P402" i="14"/>
  <c r="P394" i="14"/>
  <c r="P386" i="14"/>
  <c r="P378" i="14"/>
  <c r="P370" i="14"/>
  <c r="P354" i="14"/>
  <c r="P338" i="14"/>
  <c r="P540" i="14"/>
  <c r="O540" i="14" s="1"/>
  <c r="P536" i="14"/>
  <c r="O536" i="14" s="1"/>
  <c r="P532" i="14"/>
  <c r="O532" i="14" s="1"/>
  <c r="P528" i="14"/>
  <c r="O528" i="14" s="1"/>
  <c r="P524" i="14"/>
  <c r="O524" i="14" s="1"/>
  <c r="P515" i="14"/>
  <c r="O515" i="14" s="1"/>
  <c r="P492" i="14"/>
  <c r="P366" i="14"/>
  <c r="P350" i="14"/>
  <c r="P334" i="14"/>
  <c r="P282" i="14"/>
  <c r="P281" i="14"/>
  <c r="P274" i="14"/>
  <c r="P273" i="14"/>
  <c r="P266" i="14"/>
  <c r="P265" i="14"/>
  <c r="P257" i="14"/>
  <c r="O257" i="14" s="1"/>
  <c r="P249" i="14"/>
  <c r="O249" i="14" s="1"/>
  <c r="P241" i="14"/>
  <c r="O241" i="14" s="1"/>
  <c r="P233" i="14"/>
  <c r="O233" i="14" s="1"/>
  <c r="P225" i="14"/>
  <c r="O225" i="14" s="1"/>
  <c r="P217" i="14"/>
  <c r="O217" i="14" s="1"/>
  <c r="P209" i="14"/>
  <c r="O209" i="14" s="1"/>
  <c r="P201" i="14"/>
  <c r="O201" i="14" s="1"/>
  <c r="P154" i="14"/>
  <c r="P153" i="14"/>
  <c r="O153" i="14" s="1"/>
  <c r="P138" i="14"/>
  <c r="P137" i="14"/>
  <c r="O137" i="14" s="1"/>
  <c r="P132" i="14"/>
  <c r="P125" i="14"/>
  <c r="O125" i="14" s="1"/>
  <c r="P436" i="14"/>
  <c r="P142" i="14"/>
  <c r="P141" i="14"/>
  <c r="O141" i="14" s="1"/>
  <c r="P517" i="14"/>
  <c r="O517" i="14" s="1"/>
  <c r="P513" i="14"/>
  <c r="P506" i="14"/>
  <c r="P490" i="14"/>
  <c r="P487" i="14"/>
  <c r="O487" i="14" s="1"/>
  <c r="P474" i="14"/>
  <c r="P451" i="14"/>
  <c r="O451" i="14" s="1"/>
  <c r="P439" i="14"/>
  <c r="O439" i="14" s="1"/>
  <c r="P434" i="14"/>
  <c r="P430" i="14"/>
  <c r="P427" i="14"/>
  <c r="O427" i="14" s="1"/>
  <c r="P422" i="14"/>
  <c r="P419" i="14"/>
  <c r="O419" i="14" s="1"/>
  <c r="P415" i="14"/>
  <c r="O415" i="14" s="1"/>
  <c r="P411" i="14"/>
  <c r="O411" i="14" s="1"/>
  <c r="P407" i="14"/>
  <c r="O407" i="14" s="1"/>
  <c r="P403" i="14"/>
  <c r="O403" i="14" s="1"/>
  <c r="P399" i="14"/>
  <c r="O399" i="14" s="1"/>
  <c r="P395" i="14"/>
  <c r="O395" i="14" s="1"/>
  <c r="P391" i="14"/>
  <c r="O391" i="14" s="1"/>
  <c r="P387" i="14"/>
  <c r="O387" i="14" s="1"/>
  <c r="P383" i="14"/>
  <c r="O383" i="14" s="1"/>
  <c r="P379" i="14"/>
  <c r="O379" i="14" s="1"/>
  <c r="P375" i="14"/>
  <c r="O375" i="14" s="1"/>
  <c r="P371" i="14"/>
  <c r="O371" i="14" s="1"/>
  <c r="P367" i="14"/>
  <c r="O367" i="14" s="1"/>
  <c r="P363" i="14"/>
  <c r="O363" i="14" s="1"/>
  <c r="P359" i="14"/>
  <c r="O359" i="14" s="1"/>
  <c r="P355" i="14"/>
  <c r="O355" i="14" s="1"/>
  <c r="P351" i="14"/>
  <c r="O351" i="14" s="1"/>
  <c r="P347" i="14"/>
  <c r="O347" i="14" s="1"/>
  <c r="P343" i="14"/>
  <c r="O343" i="14" s="1"/>
  <c r="P339" i="14"/>
  <c r="O339" i="14" s="1"/>
  <c r="P335" i="14"/>
  <c r="O335" i="14" s="1"/>
  <c r="P331" i="14"/>
  <c r="O331" i="14" s="1"/>
  <c r="P327" i="14"/>
  <c r="P326" i="14"/>
  <c r="P319" i="14"/>
  <c r="P318" i="14"/>
  <c r="P311" i="14"/>
  <c r="P310" i="14"/>
  <c r="P303" i="14"/>
  <c r="P302" i="14"/>
  <c r="P295" i="14"/>
  <c r="P294" i="14"/>
  <c r="P293" i="14"/>
  <c r="P286" i="14"/>
  <c r="P285" i="14"/>
  <c r="P278" i="14"/>
  <c r="P277" i="14"/>
  <c r="P270" i="14"/>
  <c r="P269" i="14"/>
  <c r="P262" i="14"/>
  <c r="P261" i="14"/>
  <c r="O261" i="14" s="1"/>
  <c r="P253" i="14"/>
  <c r="O253" i="14" s="1"/>
  <c r="P245" i="14"/>
  <c r="O245" i="14" s="1"/>
  <c r="P237" i="14"/>
  <c r="O237" i="14" s="1"/>
  <c r="P229" i="14"/>
  <c r="O229" i="14" s="1"/>
  <c r="P221" i="14"/>
  <c r="O221" i="14" s="1"/>
  <c r="P213" i="14"/>
  <c r="O213" i="14" s="1"/>
  <c r="P205" i="14"/>
  <c r="O205" i="14" s="1"/>
  <c r="P197" i="14"/>
  <c r="O197" i="14" s="1"/>
  <c r="P192" i="14"/>
  <c r="P162" i="14"/>
  <c r="P161" i="14"/>
  <c r="O161" i="14" s="1"/>
  <c r="P146" i="14"/>
  <c r="P145" i="14"/>
  <c r="O145" i="14" s="1"/>
  <c r="P130" i="14"/>
  <c r="P127" i="14"/>
  <c r="O127" i="14" s="1"/>
  <c r="P124" i="14"/>
  <c r="P55" i="14"/>
  <c r="O55" i="14" s="1"/>
  <c r="P114" i="14"/>
  <c r="P111" i="14"/>
  <c r="O111" i="14" s="1"/>
  <c r="P104" i="14"/>
  <c r="P84" i="14"/>
  <c r="O84" i="14" s="1"/>
  <c r="P80" i="14"/>
  <c r="O80" i="14" s="1"/>
  <c r="P76" i="14"/>
  <c r="O76" i="14" s="1"/>
  <c r="P73" i="14"/>
  <c r="O73" i="14" s="1"/>
  <c r="P52" i="14"/>
  <c r="O52" i="14" s="1"/>
  <c r="P50" i="14"/>
  <c r="O50" i="14" s="1"/>
  <c r="P48" i="14"/>
  <c r="O48" i="14" s="1"/>
  <c r="P44" i="14"/>
  <c r="O44" i="14" s="1"/>
  <c r="P42" i="14"/>
  <c r="O42" i="14" s="1"/>
  <c r="P40" i="14"/>
  <c r="O40" i="14" s="1"/>
  <c r="P36" i="14"/>
  <c r="O36" i="14" s="1"/>
  <c r="P34" i="14"/>
  <c r="O34" i="14" s="1"/>
  <c r="P29" i="14"/>
  <c r="O29" i="14" s="1"/>
  <c r="P28" i="14"/>
  <c r="O28" i="14" s="1"/>
  <c r="P21" i="14"/>
  <c r="O21" i="14" s="1"/>
  <c r="P20" i="14"/>
  <c r="O20" i="14" s="1"/>
  <c r="P13" i="14"/>
  <c r="O13" i="14" s="1"/>
  <c r="P8" i="14"/>
  <c r="O8" i="14" s="1"/>
  <c r="P108" i="14"/>
  <c r="P102" i="14"/>
  <c r="P93" i="14"/>
  <c r="O93" i="14" s="1"/>
  <c r="P72" i="14"/>
  <c r="O72" i="14" s="1"/>
  <c r="P69" i="14"/>
  <c r="O69" i="14" s="1"/>
  <c r="P65" i="14"/>
  <c r="O65" i="14" s="1"/>
  <c r="P61" i="14"/>
  <c r="O61" i="14" s="1"/>
  <c r="P47" i="14"/>
  <c r="O47" i="14" s="1"/>
  <c r="P39" i="14"/>
  <c r="O39" i="14" s="1"/>
  <c r="P27" i="14"/>
  <c r="O27" i="14" s="1"/>
  <c r="P26" i="14"/>
  <c r="O26" i="14" s="1"/>
  <c r="P19" i="14"/>
  <c r="O19" i="14" s="1"/>
  <c r="P18" i="14"/>
  <c r="O18" i="14" s="1"/>
  <c r="P11" i="14"/>
  <c r="O11" i="14" s="1"/>
  <c r="P164" i="14"/>
  <c r="P163" i="14"/>
  <c r="O163" i="14" s="1"/>
  <c r="P160" i="14"/>
  <c r="P159" i="14"/>
  <c r="O159" i="14" s="1"/>
  <c r="P156" i="14"/>
  <c r="P155" i="14"/>
  <c r="O155" i="14" s="1"/>
  <c r="P152" i="14"/>
  <c r="P151" i="14"/>
  <c r="O151" i="14" s="1"/>
  <c r="P148" i="14"/>
  <c r="P147" i="14"/>
  <c r="O147" i="14" s="1"/>
  <c r="P144" i="14"/>
  <c r="P143" i="14"/>
  <c r="O143" i="14" s="1"/>
  <c r="P140" i="14"/>
  <c r="P139" i="14"/>
  <c r="O139" i="14" s="1"/>
  <c r="P136" i="14"/>
  <c r="P135" i="14"/>
  <c r="O135" i="14" s="1"/>
  <c r="P122" i="14"/>
  <c r="P119" i="14"/>
  <c r="O119" i="14" s="1"/>
  <c r="P115" i="14"/>
  <c r="O115" i="14" s="1"/>
  <c r="P100" i="14"/>
  <c r="P92" i="14"/>
  <c r="O92" i="14" s="1"/>
  <c r="P89" i="14"/>
  <c r="O89" i="14" s="1"/>
  <c r="P68" i="14"/>
  <c r="O68" i="14" s="1"/>
  <c r="P64" i="14"/>
  <c r="O64" i="14" s="1"/>
  <c r="P60" i="14"/>
  <c r="O60" i="14" s="1"/>
  <c r="P57" i="14"/>
  <c r="O57" i="14" s="1"/>
  <c r="P51" i="14"/>
  <c r="O51" i="14" s="1"/>
  <c r="P49" i="14"/>
  <c r="O49" i="14" s="1"/>
  <c r="P46" i="14"/>
  <c r="O46" i="14" s="1"/>
  <c r="P43" i="14"/>
  <c r="O43" i="14" s="1"/>
  <c r="P41" i="14"/>
  <c r="O41" i="14" s="1"/>
  <c r="P38" i="14"/>
  <c r="O38" i="14" s="1"/>
  <c r="P35" i="14"/>
  <c r="O35" i="14" s="1"/>
  <c r="P33" i="14"/>
  <c r="O33" i="14" s="1"/>
  <c r="P32" i="14"/>
  <c r="O32" i="14" s="1"/>
  <c r="P25" i="14"/>
  <c r="O25" i="14" s="1"/>
  <c r="P24" i="14"/>
  <c r="O24" i="14" s="1"/>
  <c r="P17" i="14"/>
  <c r="O17" i="14" s="1"/>
  <c r="P16" i="14"/>
  <c r="O16" i="14" s="1"/>
  <c r="A704" i="14"/>
  <c r="A688" i="14"/>
  <c r="A672" i="14"/>
  <c r="A656" i="14"/>
  <c r="A470" i="14"/>
  <c r="P467" i="14"/>
  <c r="O467" i="14" s="1"/>
  <c r="A1000" i="14"/>
  <c r="A992" i="14"/>
  <c r="A984" i="14"/>
  <c r="A976" i="14"/>
  <c r="A968" i="14"/>
  <c r="A960" i="14"/>
  <c r="A952" i="14"/>
  <c r="A944" i="14"/>
  <c r="A936" i="14"/>
  <c r="A928" i="14"/>
  <c r="A920" i="14"/>
  <c r="A912" i="14"/>
  <c r="A904" i="14"/>
  <c r="A896" i="14"/>
  <c r="A888" i="14"/>
  <c r="A880" i="14"/>
  <c r="A872" i="14"/>
  <c r="A864" i="14"/>
  <c r="A856" i="14"/>
  <c r="A700" i="14"/>
  <c r="A684" i="14"/>
  <c r="A668" i="14"/>
  <c r="A652" i="14"/>
  <c r="A444" i="14"/>
  <c r="A262" i="14"/>
  <c r="P1001" i="14"/>
  <c r="O1001" i="14" s="1"/>
  <c r="P993" i="14"/>
  <c r="O993" i="14" s="1"/>
  <c r="P985" i="14"/>
  <c r="O985" i="14" s="1"/>
  <c r="A975" i="14"/>
  <c r="A967" i="14"/>
  <c r="A959" i="14"/>
  <c r="A951" i="14"/>
  <c r="A943" i="14"/>
  <c r="A935" i="14"/>
  <c r="A927" i="14"/>
  <c r="A919" i="14"/>
  <c r="A911" i="14"/>
  <c r="A903" i="14"/>
  <c r="A895" i="14"/>
  <c r="A887" i="14"/>
  <c r="A879" i="14"/>
  <c r="A871" i="14"/>
  <c r="A863" i="14"/>
  <c r="A855" i="14"/>
  <c r="P850" i="14"/>
  <c r="O850" i="14" s="1"/>
  <c r="P842" i="14"/>
  <c r="O842" i="14" s="1"/>
  <c r="P834" i="14"/>
  <c r="O834" i="14" s="1"/>
  <c r="P826" i="14"/>
  <c r="O826" i="14" s="1"/>
  <c r="P818" i="14"/>
  <c r="O818" i="14" s="1"/>
  <c r="P715" i="14"/>
  <c r="O715" i="14" s="1"/>
  <c r="A990" i="14"/>
  <c r="A982" i="14"/>
  <c r="A974" i="14"/>
  <c r="A966" i="14"/>
  <c r="A934" i="14"/>
  <c r="A918" i="14"/>
  <c r="A894" i="14"/>
  <c r="A886" i="14"/>
  <c r="A878" i="14"/>
  <c r="A862" i="14"/>
  <c r="A854" i="14"/>
  <c r="A994" i="14"/>
  <c r="A986" i="14"/>
  <c r="A978" i="14"/>
  <c r="A970" i="14"/>
  <c r="A962" i="14"/>
  <c r="A954" i="14"/>
  <c r="A946" i="14"/>
  <c r="A938" i="14"/>
  <c r="A930" i="14"/>
  <c r="A922" i="14"/>
  <c r="A914" i="14"/>
  <c r="A906" i="14"/>
  <c r="A898" i="14"/>
  <c r="A890" i="14"/>
  <c r="A882" i="14"/>
  <c r="A874" i="14"/>
  <c r="A866" i="14"/>
  <c r="A858" i="14"/>
  <c r="A712" i="14"/>
  <c r="A696" i="14"/>
  <c r="A680" i="14"/>
  <c r="A664" i="14"/>
  <c r="A998" i="14"/>
  <c r="A958" i="14"/>
  <c r="A950" i="14"/>
  <c r="A942" i="14"/>
  <c r="A926" i="14"/>
  <c r="A910" i="14"/>
  <c r="A902" i="14"/>
  <c r="A870" i="14"/>
  <c r="A996" i="14"/>
  <c r="A988" i="14"/>
  <c r="A980" i="14"/>
  <c r="A972" i="14"/>
  <c r="A964" i="14"/>
  <c r="A956" i="14"/>
  <c r="A948" i="14"/>
  <c r="A940" i="14"/>
  <c r="A932" i="14"/>
  <c r="A924" i="14"/>
  <c r="A916" i="14"/>
  <c r="A908" i="14"/>
  <c r="A900" i="14"/>
  <c r="A892" i="14"/>
  <c r="A884" i="14"/>
  <c r="A876" i="14"/>
  <c r="A868" i="14"/>
  <c r="A860" i="14"/>
  <c r="A852" i="14"/>
  <c r="A708" i="14"/>
  <c r="A692" i="14"/>
  <c r="A676" i="14"/>
  <c r="A660" i="14"/>
  <c r="A847" i="14"/>
  <c r="P846" i="14"/>
  <c r="O846" i="14" s="1"/>
  <c r="A839" i="14"/>
  <c r="P838" i="14"/>
  <c r="O838" i="14" s="1"/>
  <c r="A831" i="14"/>
  <c r="P830" i="14"/>
  <c r="O830" i="14" s="1"/>
  <c r="A823" i="14"/>
  <c r="P822" i="14"/>
  <c r="O822" i="14" s="1"/>
  <c r="A815" i="14"/>
  <c r="P814" i="14"/>
  <c r="O814" i="14" s="1"/>
  <c r="A724" i="14"/>
  <c r="P723" i="14"/>
  <c r="O723" i="14" s="1"/>
  <c r="A481" i="14"/>
  <c r="A465" i="14"/>
  <c r="A430" i="14"/>
  <c r="A278" i="14"/>
  <c r="P813" i="14"/>
  <c r="O813" i="14" s="1"/>
  <c r="P809" i="14"/>
  <c r="O809" i="14" s="1"/>
  <c r="P805" i="14"/>
  <c r="O805" i="14" s="1"/>
  <c r="P801" i="14"/>
  <c r="O801" i="14" s="1"/>
  <c r="P797" i="14"/>
  <c r="O797" i="14" s="1"/>
  <c r="P793" i="14"/>
  <c r="O793" i="14" s="1"/>
  <c r="P789" i="14"/>
  <c r="O789" i="14" s="1"/>
  <c r="P785" i="14"/>
  <c r="O785" i="14" s="1"/>
  <c r="P781" i="14"/>
  <c r="O781" i="14" s="1"/>
  <c r="P777" i="14"/>
  <c r="O777" i="14" s="1"/>
  <c r="P773" i="14"/>
  <c r="O773" i="14" s="1"/>
  <c r="P769" i="14"/>
  <c r="O769" i="14" s="1"/>
  <c r="P765" i="14"/>
  <c r="O765" i="14" s="1"/>
  <c r="P761" i="14"/>
  <c r="O761" i="14" s="1"/>
  <c r="P757" i="14"/>
  <c r="O757" i="14" s="1"/>
  <c r="P753" i="14"/>
  <c r="O753" i="14" s="1"/>
  <c r="P749" i="14"/>
  <c r="O749" i="14" s="1"/>
  <c r="P745" i="14"/>
  <c r="O745" i="14" s="1"/>
  <c r="P741" i="14"/>
  <c r="O741" i="14" s="1"/>
  <c r="P737" i="14"/>
  <c r="O737" i="14" s="1"/>
  <c r="P733" i="14"/>
  <c r="O733" i="14" s="1"/>
  <c r="P729" i="14"/>
  <c r="O729" i="14" s="1"/>
  <c r="A512" i="14"/>
  <c r="P497" i="14"/>
  <c r="A474" i="14"/>
  <c r="A303" i="14"/>
  <c r="A294" i="14"/>
  <c r="A506" i="14"/>
  <c r="A502" i="14"/>
  <c r="A484" i="14"/>
  <c r="A483" i="14"/>
  <c r="A479" i="14"/>
  <c r="A459" i="14"/>
  <c r="P449" i="14"/>
  <c r="O449" i="14" s="1"/>
  <c r="A311" i="14"/>
  <c r="P711" i="14"/>
  <c r="O711" i="14" s="1"/>
  <c r="P707" i="14"/>
  <c r="O707" i="14" s="1"/>
  <c r="P703" i="14"/>
  <c r="O703" i="14" s="1"/>
  <c r="P699" i="14"/>
  <c r="O699" i="14" s="1"/>
  <c r="P695" i="14"/>
  <c r="O695" i="14" s="1"/>
  <c r="P691" i="14"/>
  <c r="O691" i="14" s="1"/>
  <c r="P687" i="14"/>
  <c r="O687" i="14" s="1"/>
  <c r="P683" i="14"/>
  <c r="O683" i="14" s="1"/>
  <c r="P679" i="14"/>
  <c r="O679" i="14" s="1"/>
  <c r="P675" i="14"/>
  <c r="O675" i="14" s="1"/>
  <c r="P671" i="14"/>
  <c r="O671" i="14" s="1"/>
  <c r="P667" i="14"/>
  <c r="O667" i="14" s="1"/>
  <c r="P663" i="14"/>
  <c r="O663" i="14" s="1"/>
  <c r="P659" i="14"/>
  <c r="O659" i="14" s="1"/>
  <c r="P655" i="14"/>
  <c r="O655" i="14" s="1"/>
  <c r="P651" i="14"/>
  <c r="O651" i="14" s="1"/>
  <c r="A509" i="14"/>
  <c r="A492" i="14"/>
  <c r="A482" i="14"/>
  <c r="A478" i="14"/>
  <c r="A452" i="14"/>
  <c r="A446" i="14"/>
  <c r="A436" i="14"/>
  <c r="A422" i="14"/>
  <c r="A418" i="14"/>
  <c r="A414" i="14"/>
  <c r="A410" i="14"/>
  <c r="A406" i="14"/>
  <c r="A402" i="14"/>
  <c r="A398" i="14"/>
  <c r="A394" i="14"/>
  <c r="A390" i="14"/>
  <c r="A386" i="14"/>
  <c r="A382" i="14"/>
  <c r="A378" i="14"/>
  <c r="A374" i="14"/>
  <c r="A370" i="14"/>
  <c r="A366" i="14"/>
  <c r="A362" i="14"/>
  <c r="A358" i="14"/>
  <c r="A354" i="14"/>
  <c r="A350" i="14"/>
  <c r="A346" i="14"/>
  <c r="A342" i="14"/>
  <c r="A338" i="14"/>
  <c r="A334" i="14"/>
  <c r="A330" i="14"/>
  <c r="A497" i="14"/>
  <c r="P496" i="14"/>
  <c r="A511" i="14"/>
  <c r="A500" i="14"/>
  <c r="A490" i="14"/>
  <c r="A486" i="14"/>
  <c r="A460" i="14"/>
  <c r="A454" i="14"/>
  <c r="A428" i="14"/>
  <c r="A513" i="14"/>
  <c r="A508" i="14"/>
  <c r="A498" i="14"/>
  <c r="A494" i="14"/>
  <c r="A476" i="14"/>
  <c r="A468" i="14"/>
  <c r="A462" i="14"/>
  <c r="A438" i="14"/>
  <c r="A322" i="14"/>
  <c r="A298" i="14"/>
  <c r="A282" i="14"/>
  <c r="A266" i="14"/>
  <c r="P480" i="14"/>
  <c r="P458" i="14"/>
  <c r="P456" i="14"/>
  <c r="A504" i="14"/>
  <c r="A496" i="14"/>
  <c r="A488" i="14"/>
  <c r="A480" i="14"/>
  <c r="A472" i="14"/>
  <c r="A464" i="14"/>
  <c r="A456" i="14"/>
  <c r="A448" i="14"/>
  <c r="A442" i="14"/>
  <c r="A434" i="14"/>
  <c r="A426" i="14"/>
  <c r="A420" i="14"/>
  <c r="A416" i="14"/>
  <c r="A412" i="14"/>
  <c r="A408" i="14"/>
  <c r="A404" i="14"/>
  <c r="A400" i="14"/>
  <c r="A396" i="14"/>
  <c r="A392" i="14"/>
  <c r="A388" i="14"/>
  <c r="A384" i="14"/>
  <c r="A380" i="14"/>
  <c r="A376" i="14"/>
  <c r="A372" i="14"/>
  <c r="A368" i="14"/>
  <c r="A364" i="14"/>
  <c r="A360" i="14"/>
  <c r="A356" i="14"/>
  <c r="A352" i="14"/>
  <c r="A348" i="14"/>
  <c r="A344" i="14"/>
  <c r="A340" i="14"/>
  <c r="A336" i="14"/>
  <c r="A332" i="14"/>
  <c r="A319" i="14"/>
  <c r="A306" i="14"/>
  <c r="A290" i="14"/>
  <c r="A274" i="14"/>
  <c r="A466" i="14"/>
  <c r="A458" i="14"/>
  <c r="A450" i="14"/>
  <c r="A440" i="14"/>
  <c r="A432" i="14"/>
  <c r="A424" i="14"/>
  <c r="A327" i="14"/>
  <c r="A314" i="14"/>
  <c r="A295" i="14"/>
  <c r="A286" i="14"/>
  <c r="A270" i="14"/>
  <c r="A326" i="14"/>
  <c r="A318" i="14"/>
  <c r="A310" i="14"/>
  <c r="A302" i="14"/>
  <c r="A292" i="14"/>
  <c r="A288" i="14"/>
  <c r="A284" i="14"/>
  <c r="A280" i="14"/>
  <c r="A276" i="14"/>
  <c r="A272" i="14"/>
  <c r="A268" i="14"/>
  <c r="A264" i="14"/>
  <c r="A132" i="14"/>
  <c r="A328" i="14"/>
  <c r="A320" i="14"/>
  <c r="A312" i="14"/>
  <c r="A304" i="14"/>
  <c r="A296" i="14"/>
  <c r="A291" i="14"/>
  <c r="A287" i="14"/>
  <c r="A283" i="14"/>
  <c r="A279" i="14"/>
  <c r="A275" i="14"/>
  <c r="A271" i="14"/>
  <c r="A267" i="14"/>
  <c r="A263" i="14"/>
  <c r="A260" i="14"/>
  <c r="A258" i="14"/>
  <c r="A256" i="14"/>
  <c r="A254" i="14"/>
  <c r="A252" i="14"/>
  <c r="A250" i="14"/>
  <c r="A248" i="14"/>
  <c r="A246" i="14"/>
  <c r="A244" i="14"/>
  <c r="A242" i="14"/>
  <c r="A240" i="14"/>
  <c r="A238" i="14"/>
  <c r="A236" i="14"/>
  <c r="A234" i="14"/>
  <c r="A232" i="14"/>
  <c r="A230" i="14"/>
  <c r="A228" i="14"/>
  <c r="A226" i="14"/>
  <c r="A224" i="14"/>
  <c r="A222" i="14"/>
  <c r="A220" i="14"/>
  <c r="A218" i="14"/>
  <c r="A216" i="14"/>
  <c r="A214" i="14"/>
  <c r="A212" i="14"/>
  <c r="A210" i="14"/>
  <c r="A208" i="14"/>
  <c r="A206" i="14"/>
  <c r="A204" i="14"/>
  <c r="A202" i="14"/>
  <c r="A200" i="14"/>
  <c r="A198" i="14"/>
  <c r="A196" i="14"/>
  <c r="A324" i="14"/>
  <c r="A316" i="14"/>
  <c r="A308" i="14"/>
  <c r="A300" i="14"/>
  <c r="A293" i="14"/>
  <c r="A289" i="14"/>
  <c r="A285" i="14"/>
  <c r="A281" i="14"/>
  <c r="A277" i="14"/>
  <c r="A273" i="14"/>
  <c r="A269" i="14"/>
  <c r="A265" i="14"/>
  <c r="A194" i="14"/>
  <c r="A130" i="14"/>
  <c r="A122" i="14"/>
  <c r="A114" i="14"/>
  <c r="A192" i="14"/>
  <c r="P191" i="14"/>
  <c r="O191" i="14" s="1"/>
  <c r="A106" i="14"/>
  <c r="A126" i="14"/>
  <c r="A118" i="14"/>
  <c r="A110" i="14"/>
  <c r="A102" i="14"/>
  <c r="A190" i="14"/>
  <c r="A188" i="14"/>
  <c r="A186" i="14"/>
  <c r="A184" i="14"/>
  <c r="A182" i="14"/>
  <c r="A180" i="14"/>
  <c r="A178" i="14"/>
  <c r="A176" i="14"/>
  <c r="A174" i="14"/>
  <c r="A172" i="14"/>
  <c r="A170" i="14"/>
  <c r="A168" i="14"/>
  <c r="A166" i="14"/>
  <c r="A164" i="14"/>
  <c r="A162" i="14"/>
  <c r="A160" i="14"/>
  <c r="A158" i="14"/>
  <c r="A156" i="14"/>
  <c r="A154" i="14"/>
  <c r="A152" i="14"/>
  <c r="A150" i="14"/>
  <c r="A148" i="14"/>
  <c r="A146" i="14"/>
  <c r="A144" i="14"/>
  <c r="A142" i="14"/>
  <c r="A140" i="14"/>
  <c r="A138" i="14"/>
  <c r="A136" i="14"/>
  <c r="P109" i="14"/>
  <c r="O109" i="14" s="1"/>
  <c r="P101" i="14"/>
  <c r="O101" i="14" s="1"/>
  <c r="A124" i="14"/>
  <c r="A116" i="14"/>
  <c r="A104" i="14"/>
  <c r="P103" i="14"/>
  <c r="O103" i="14" s="1"/>
  <c r="A128" i="14"/>
  <c r="A120" i="14"/>
  <c r="A112" i="14"/>
  <c r="A108" i="14"/>
  <c r="A100" i="14"/>
  <c r="A98" i="14"/>
  <c r="A96" i="14"/>
  <c r="P107" i="14"/>
  <c r="O107" i="14" s="1"/>
  <c r="P99" i="14"/>
  <c r="O99" i="14" s="1"/>
  <c r="P97" i="14"/>
  <c r="O97" i="14" s="1"/>
  <c r="P95" i="14"/>
  <c r="O95" i="14" s="1"/>
  <c r="P90" i="14"/>
  <c r="O90" i="14" s="1"/>
  <c r="P86" i="14"/>
  <c r="O86" i="14" s="1"/>
  <c r="P82" i="14"/>
  <c r="O82" i="14" s="1"/>
  <c r="P78" i="14"/>
  <c r="O78" i="14" s="1"/>
  <c r="P74" i="14"/>
  <c r="O74" i="14" s="1"/>
  <c r="P70" i="14"/>
  <c r="O70" i="14" s="1"/>
  <c r="P66" i="14"/>
  <c r="O66" i="14" s="1"/>
  <c r="P62" i="14"/>
  <c r="O62" i="14" s="1"/>
  <c r="P58" i="14"/>
  <c r="O58" i="14" s="1"/>
  <c r="P54" i="14"/>
  <c r="O54" i="14" s="1"/>
  <c r="A7" i="14"/>
  <c r="J1195" i="14" l="1"/>
  <c r="J1293" i="14"/>
  <c r="J1481" i="14"/>
  <c r="J1445" i="14"/>
  <c r="J1526" i="14"/>
  <c r="J1950" i="14"/>
  <c r="J1588" i="14"/>
  <c r="J1412" i="14"/>
  <c r="J1550" i="14"/>
  <c r="J1319" i="14"/>
  <c r="J1491" i="14"/>
  <c r="J1674" i="14"/>
  <c r="J1442" i="14"/>
  <c r="J1837" i="14"/>
  <c r="J1929" i="14"/>
  <c r="J1003" i="14"/>
  <c r="K1442" i="14"/>
  <c r="J1302" i="14"/>
  <c r="J1367" i="14"/>
  <c r="J1454" i="14"/>
  <c r="J1420" i="14"/>
  <c r="J1525" i="14"/>
  <c r="J1815" i="14"/>
  <c r="N1720" i="14"/>
  <c r="J1322" i="14"/>
  <c r="J1482" i="14"/>
  <c r="J1613" i="14"/>
  <c r="J1686" i="14"/>
  <c r="J1527" i="14"/>
  <c r="J1562" i="14"/>
  <c r="J1538" i="14"/>
  <c r="J1350" i="14"/>
  <c r="J1534" i="14"/>
  <c r="J21" i="14"/>
  <c r="J233" i="14"/>
  <c r="J353" i="14"/>
  <c r="J120" i="14"/>
  <c r="J284" i="14"/>
  <c r="J175" i="14"/>
  <c r="J83" i="14"/>
  <c r="J54" i="14"/>
  <c r="J310" i="14"/>
  <c r="J291" i="14"/>
  <c r="N1635" i="14"/>
  <c r="J1874" i="14"/>
  <c r="J1546" i="14"/>
  <c r="J1576" i="14"/>
  <c r="J1621" i="14"/>
  <c r="J1672" i="14"/>
  <c r="J1813" i="14"/>
  <c r="J1842" i="14"/>
  <c r="J1714" i="14"/>
  <c r="J1004" i="14"/>
  <c r="N1832" i="14"/>
  <c r="N1836" i="14"/>
  <c r="J1810" i="14"/>
  <c r="K1828" i="14"/>
  <c r="J1898" i="14"/>
  <c r="J1424" i="14"/>
  <c r="N1042" i="14"/>
  <c r="N1320" i="14"/>
  <c r="K1379" i="14"/>
  <c r="K1490" i="14"/>
  <c r="K1528" i="14"/>
  <c r="N1581" i="14"/>
  <c r="K1656" i="14"/>
  <c r="K1747" i="14"/>
  <c r="N1622" i="14"/>
  <c r="N1674" i="14"/>
  <c r="J1606" i="14"/>
  <c r="N1706" i="14"/>
  <c r="K1714" i="14"/>
  <c r="J1729" i="14"/>
  <c r="N1765" i="14"/>
  <c r="K1778" i="14"/>
  <c r="N1265" i="14"/>
  <c r="N1281" i="14"/>
  <c r="N1142" i="14"/>
  <c r="N1288" i="14"/>
  <c r="K1274" i="14"/>
  <c r="J1288" i="14"/>
  <c r="J1339" i="14"/>
  <c r="J1355" i="14"/>
  <c r="J1614" i="14"/>
  <c r="J1765" i="14"/>
  <c r="N1866" i="14"/>
  <c r="J1882" i="14"/>
  <c r="J1490" i="14"/>
  <c r="N1905" i="14"/>
  <c r="J1762" i="14"/>
  <c r="J16" i="14"/>
  <c r="J39" i="14"/>
  <c r="J103" i="14"/>
  <c r="J43" i="14"/>
  <c r="J179" i="14"/>
  <c r="J1042" i="14"/>
  <c r="N1538" i="14"/>
  <c r="N1447" i="14"/>
  <c r="K1688" i="14"/>
  <c r="K1696" i="14"/>
  <c r="K1631" i="14"/>
  <c r="N1676" i="14"/>
  <c r="K1702" i="14"/>
  <c r="J1717" i="14"/>
  <c r="N1770" i="14"/>
  <c r="J1962" i="14"/>
  <c r="J1615" i="14"/>
  <c r="N1700" i="14"/>
  <c r="N1732" i="14"/>
  <c r="N1285" i="14"/>
  <c r="N1267" i="14"/>
  <c r="K1423" i="14"/>
  <c r="N1275" i="14"/>
  <c r="K1336" i="14"/>
  <c r="N1454" i="14"/>
  <c r="N1822" i="14"/>
  <c r="J1823" i="14"/>
  <c r="J1599" i="14"/>
  <c r="J1706" i="14"/>
  <c r="K1293" i="14"/>
  <c r="K1418" i="14"/>
  <c r="J1430" i="14"/>
  <c r="N1899" i="14"/>
  <c r="J1299" i="14"/>
  <c r="J71" i="14"/>
  <c r="J75" i="14"/>
  <c r="J115" i="14"/>
  <c r="J315" i="14"/>
  <c r="K1318" i="14"/>
  <c r="N1302" i="14"/>
  <c r="N1318" i="14"/>
  <c r="N1327" i="14"/>
  <c r="J1407" i="14"/>
  <c r="J1423" i="14"/>
  <c r="K1468" i="14"/>
  <c r="N1442" i="14"/>
  <c r="N1539" i="14"/>
  <c r="K1615" i="14"/>
  <c r="N1714" i="14"/>
  <c r="K1779" i="14"/>
  <c r="K1898" i="14"/>
  <c r="J1464" i="14"/>
  <c r="K1327" i="14"/>
  <c r="N1397" i="14"/>
  <c r="N1413" i="14"/>
  <c r="N1429" i="14"/>
  <c r="K1283" i="14"/>
  <c r="J1351" i="14"/>
  <c r="N1823" i="14"/>
  <c r="N1882" i="14"/>
  <c r="J1646" i="14"/>
  <c r="J1702" i="14"/>
  <c r="N1808" i="14"/>
  <c r="N1888" i="14"/>
  <c r="J1866" i="14"/>
  <c r="J1869" i="14"/>
  <c r="J1899" i="14"/>
  <c r="J1887" i="14"/>
  <c r="J1698" i="14"/>
  <c r="J1745" i="14"/>
  <c r="J1598" i="14"/>
  <c r="J1581" i="14"/>
  <c r="J1747" i="14"/>
  <c r="J1835" i="14"/>
  <c r="J1820" i="14"/>
  <c r="J1333" i="14"/>
  <c r="N1950" i="14"/>
  <c r="J1280" i="14"/>
  <c r="J1450" i="14"/>
  <c r="J1816" i="14"/>
  <c r="J1852" i="14"/>
  <c r="N1929" i="14"/>
  <c r="J1210" i="14"/>
  <c r="J1487" i="14"/>
  <c r="J1523" i="14"/>
  <c r="N1975" i="14"/>
  <c r="J1156" i="14"/>
  <c r="J1308" i="14"/>
  <c r="J1404" i="14"/>
  <c r="J1443" i="14"/>
  <c r="J1834" i="14"/>
  <c r="J1397" i="14"/>
  <c r="J1851" i="14"/>
  <c r="J1248" i="14"/>
  <c r="J1858" i="14"/>
  <c r="J1638" i="14"/>
  <c r="J1696" i="14"/>
  <c r="J1822" i="14"/>
  <c r="J1827" i="14"/>
  <c r="J1783" i="14"/>
  <c r="J1559" i="14"/>
  <c r="J1410" i="14"/>
  <c r="J1418" i="14"/>
  <c r="J1551" i="14"/>
  <c r="J1631" i="14"/>
  <c r="J1403" i="14"/>
  <c r="J1429" i="14"/>
  <c r="J1264" i="14"/>
  <c r="J1722" i="14"/>
  <c r="J1604" i="14"/>
  <c r="J1666" i="14"/>
  <c r="J1668" i="14"/>
  <c r="J1340" i="14"/>
  <c r="J138" i="14"/>
  <c r="J318" i="14"/>
  <c r="J243" i="14"/>
  <c r="O1090" i="14"/>
  <c r="O1094" i="14"/>
  <c r="O1098" i="14"/>
  <c r="O1131" i="14"/>
  <c r="O1135" i="14"/>
  <c r="O1232" i="14"/>
  <c r="J85" i="14"/>
  <c r="J165" i="14"/>
  <c r="J40" i="14"/>
  <c r="J72" i="14"/>
  <c r="J228" i="14"/>
  <c r="J336" i="14"/>
  <c r="J31" i="14"/>
  <c r="J235" i="14"/>
  <c r="J294" i="14"/>
  <c r="J139" i="14"/>
  <c r="O1048" i="14"/>
  <c r="N1030" i="14"/>
  <c r="J1038" i="14"/>
  <c r="K1051" i="14"/>
  <c r="J1105" i="14"/>
  <c r="K1203" i="14"/>
  <c r="K1211" i="14"/>
  <c r="K1220" i="14"/>
  <c r="N1248" i="14"/>
  <c r="K1252" i="14"/>
  <c r="O1256" i="14"/>
  <c r="K1315" i="14"/>
  <c r="N1325" i="14"/>
  <c r="N1329" i="14"/>
  <c r="K1365" i="14"/>
  <c r="K1381" i="14"/>
  <c r="N1444" i="14"/>
  <c r="N1446" i="14"/>
  <c r="N1546" i="14"/>
  <c r="K1454" i="14"/>
  <c r="K1462" i="14"/>
  <c r="K1466" i="14"/>
  <c r="K1522" i="14"/>
  <c r="K1526" i="14"/>
  <c r="N1443" i="14"/>
  <c r="K1487" i="14"/>
  <c r="K1599" i="14"/>
  <c r="K1602" i="14"/>
  <c r="K1638" i="14"/>
  <c r="K1670" i="14"/>
  <c r="K1674" i="14"/>
  <c r="O1580" i="14"/>
  <c r="N1579" i="14"/>
  <c r="N1527" i="14"/>
  <c r="J1709" i="14"/>
  <c r="K1762" i="14"/>
  <c r="K1785" i="14"/>
  <c r="K1793" i="14"/>
  <c r="K1816" i="14"/>
  <c r="K1820" i="14"/>
  <c r="J1948" i="14"/>
  <c r="N1712" i="14"/>
  <c r="K1807" i="14"/>
  <c r="J1805" i="14"/>
  <c r="N1290" i="14"/>
  <c r="N1287" i="14"/>
  <c r="K1448" i="14"/>
  <c r="J1035" i="14"/>
  <c r="K1334" i="14"/>
  <c r="N1399" i="14"/>
  <c r="N1407" i="14"/>
  <c r="N1411" i="14"/>
  <c r="N1427" i="14"/>
  <c r="N1462" i="14"/>
  <c r="K1267" i="14"/>
  <c r="N1825" i="14"/>
  <c r="N1859" i="14"/>
  <c r="N1458" i="14"/>
  <c r="J1829" i="14"/>
  <c r="K1851" i="14"/>
  <c r="N1869" i="14"/>
  <c r="J1589" i="14"/>
  <c r="J1778" i="14"/>
  <c r="N1810" i="14"/>
  <c r="N1887" i="14"/>
  <c r="N1895" i="14"/>
  <c r="J1878" i="14"/>
  <c r="J1993" i="14"/>
  <c r="J1861" i="14"/>
  <c r="K1888" i="14"/>
  <c r="K1196" i="14"/>
  <c r="K1149" i="14"/>
  <c r="K1299" i="14"/>
  <c r="K1445" i="14"/>
  <c r="K1406" i="14"/>
  <c r="K1422" i="14"/>
  <c r="K1430" i="14"/>
  <c r="J1330" i="14"/>
  <c r="N1993" i="14"/>
  <c r="J1814" i="14"/>
  <c r="J1311" i="14"/>
  <c r="J1002" i="14"/>
  <c r="O1248" i="14"/>
  <c r="J154" i="14"/>
  <c r="J288" i="14"/>
  <c r="J215" i="14"/>
  <c r="J30" i="14"/>
  <c r="O1110" i="14"/>
  <c r="K1716" i="14"/>
  <c r="N1724" i="14"/>
  <c r="K1322" i="14"/>
  <c r="N1278" i="14"/>
  <c r="J1456" i="14"/>
  <c r="K1325" i="14"/>
  <c r="K1329" i="14"/>
  <c r="J1263" i="14"/>
  <c r="J1296" i="14"/>
  <c r="N1837" i="14"/>
  <c r="N1852" i="14"/>
  <c r="J1634" i="14"/>
  <c r="J1688" i="14"/>
  <c r="N1880" i="14"/>
  <c r="N1886" i="14"/>
  <c r="N1894" i="14"/>
  <c r="J1905" i="14"/>
  <c r="K1887" i="14"/>
  <c r="K1895" i="14"/>
  <c r="N1820" i="14"/>
  <c r="J1975" i="14"/>
  <c r="J1196" i="14"/>
  <c r="J1326" i="14"/>
  <c r="J1286" i="14"/>
  <c r="J1282" i="14"/>
  <c r="J1332" i="14"/>
  <c r="K1840" i="14"/>
  <c r="J1808" i="14"/>
  <c r="J1997" i="14"/>
  <c r="J1602" i="14"/>
  <c r="K1286" i="14"/>
  <c r="N1939" i="14"/>
  <c r="N1968" i="14"/>
  <c r="G31" i="23"/>
  <c r="G30" i="23"/>
  <c r="G29" i="23"/>
  <c r="G28" i="23"/>
  <c r="G27" i="23"/>
  <c r="G26" i="23"/>
  <c r="G25" i="23"/>
  <c r="G24" i="23"/>
  <c r="G23" i="23"/>
  <c r="G22" i="23"/>
  <c r="G21" i="23"/>
  <c r="G20" i="23"/>
  <c r="G19" i="23"/>
  <c r="G18" i="23"/>
  <c r="G17" i="23"/>
  <c r="G16" i="23"/>
  <c r="G15" i="23"/>
  <c r="G14" i="23"/>
  <c r="G13" i="23"/>
  <c r="G12" i="23"/>
  <c r="G11" i="23"/>
  <c r="G10" i="23"/>
  <c r="G9" i="23"/>
  <c r="F31" i="23"/>
  <c r="F30" i="23"/>
  <c r="F29" i="23"/>
  <c r="F28" i="23"/>
  <c r="F27" i="23"/>
  <c r="F26" i="23"/>
  <c r="F25" i="23"/>
  <c r="F24" i="23"/>
  <c r="F23" i="23"/>
  <c r="F22" i="23"/>
  <c r="F21" i="23"/>
  <c r="F20" i="23"/>
  <c r="F19" i="23"/>
  <c r="F18" i="23"/>
  <c r="F17" i="23"/>
  <c r="F16" i="23"/>
  <c r="F15" i="23"/>
  <c r="F14" i="23"/>
  <c r="F13" i="23"/>
  <c r="F12" i="23"/>
  <c r="F11" i="23"/>
  <c r="F10" i="23"/>
  <c r="F9" i="23"/>
  <c r="E31" i="23"/>
  <c r="E30" i="23"/>
  <c r="E29" i="23"/>
  <c r="E28" i="23"/>
  <c r="E27" i="23"/>
  <c r="E26" i="23"/>
  <c r="E25" i="23"/>
  <c r="E24" i="23"/>
  <c r="E23" i="23"/>
  <c r="E22" i="23"/>
  <c r="E21" i="23"/>
  <c r="E20" i="23"/>
  <c r="E19" i="23"/>
  <c r="E18" i="23"/>
  <c r="E17" i="23"/>
  <c r="E16" i="23"/>
  <c r="E15" i="23"/>
  <c r="E14" i="23"/>
  <c r="E13" i="23"/>
  <c r="E12" i="23"/>
  <c r="E11" i="23"/>
  <c r="E10" i="23"/>
  <c r="E9" i="23"/>
  <c r="D31" i="23"/>
  <c r="D30" i="23"/>
  <c r="D29" i="23"/>
  <c r="D28" i="23"/>
  <c r="D27" i="23"/>
  <c r="D26" i="23"/>
  <c r="D25" i="23"/>
  <c r="D24" i="23"/>
  <c r="D23" i="23"/>
  <c r="D22" i="23"/>
  <c r="D21" i="23"/>
  <c r="D20" i="23"/>
  <c r="D19" i="23"/>
  <c r="D18" i="23"/>
  <c r="D17" i="23"/>
  <c r="D16" i="23"/>
  <c r="D15" i="23"/>
  <c r="D14" i="23"/>
  <c r="D13" i="23"/>
  <c r="D12" i="23"/>
  <c r="D11" i="23"/>
  <c r="D10" i="23"/>
  <c r="D9" i="23"/>
  <c r="K1725" i="14"/>
  <c r="J1619" i="14"/>
  <c r="K1277" i="14"/>
  <c r="J1122" i="14"/>
  <c r="K1278" i="14"/>
  <c r="J1522" i="14"/>
  <c r="K1733" i="14"/>
  <c r="J1990" i="14"/>
  <c r="K1447" i="14"/>
  <c r="J1753" i="14"/>
  <c r="J1041" i="14"/>
  <c r="K1285" i="14"/>
  <c r="J1573" i="14"/>
  <c r="N1824" i="14"/>
  <c r="N1844" i="14"/>
  <c r="J1611" i="14"/>
  <c r="J1643" i="14"/>
  <c r="J1495" i="14"/>
  <c r="N1040" i="14"/>
  <c r="K1712" i="14"/>
  <c r="N1728" i="14"/>
  <c r="J1226" i="14"/>
  <c r="N1456" i="14"/>
  <c r="N1464" i="14"/>
  <c r="J1252" i="14"/>
  <c r="N1279" i="14"/>
  <c r="J1627" i="14"/>
  <c r="J1635" i="14"/>
  <c r="J1234" i="14"/>
  <c r="J1539" i="14"/>
  <c r="J1305" i="14"/>
  <c r="J1478" i="14"/>
  <c r="J1236" i="14"/>
  <c r="J1557" i="14"/>
  <c r="K1701" i="14"/>
  <c r="J1676" i="14"/>
  <c r="J1271" i="14"/>
  <c r="K1295" i="14"/>
  <c r="K1003" i="14"/>
  <c r="K1915" i="14"/>
  <c r="J1893" i="14"/>
  <c r="J1241" i="14"/>
  <c r="K1079" i="14"/>
  <c r="J1091" i="14"/>
  <c r="J1110" i="14"/>
  <c r="N1786" i="14"/>
  <c r="K1802" i="14"/>
  <c r="K1708" i="14"/>
  <c r="N1716" i="14"/>
  <c r="K1724" i="14"/>
  <c r="K1805" i="14"/>
  <c r="K1321" i="14"/>
  <c r="J1650" i="14"/>
  <c r="J1849" i="14"/>
  <c r="J1857" i="14"/>
  <c r="J1228" i="14"/>
  <c r="J1579" i="14"/>
  <c r="N1913" i="14"/>
  <c r="N1958" i="14"/>
  <c r="N1978" i="14"/>
  <c r="J1592" i="14"/>
  <c r="K1297" i="14"/>
  <c r="J1545" i="14"/>
  <c r="J1256" i="14"/>
  <c r="J1756" i="14"/>
  <c r="J1891" i="14"/>
  <c r="J1075" i="14"/>
  <c r="K1225" i="14"/>
  <c r="J1233" i="14"/>
  <c r="J1836" i="14"/>
  <c r="K1857" i="14"/>
  <c r="K1849" i="14"/>
  <c r="J1274" i="14"/>
  <c r="K1294" i="14"/>
  <c r="K1281" i="14"/>
  <c r="J1065" i="14"/>
  <c r="N1263" i="14"/>
  <c r="J1468" i="14"/>
  <c r="J1656" i="14"/>
  <c r="N1806" i="14"/>
  <c r="J1853" i="14"/>
  <c r="J1092" i="14"/>
  <c r="J1143" i="14"/>
  <c r="K1122" i="14"/>
  <c r="N1122" i="14"/>
  <c r="K1234" i="14"/>
  <c r="N1234" i="14"/>
  <c r="K1270" i="14"/>
  <c r="J1323" i="14"/>
  <c r="J1242" i="14"/>
  <c r="J1260" i="14"/>
  <c r="K1271" i="14"/>
  <c r="J1298" i="14"/>
  <c r="J1320" i="14"/>
  <c r="K1275" i="14"/>
  <c r="J1796" i="14"/>
  <c r="J1595" i="14"/>
  <c r="J1794" i="14"/>
  <c r="J1892" i="14"/>
  <c r="J1779" i="14"/>
  <c r="J29" i="14"/>
  <c r="J1010" i="14"/>
  <c r="K1709" i="14"/>
  <c r="K1242" i="14"/>
  <c r="N1242" i="14"/>
  <c r="J1455" i="14"/>
  <c r="J1620" i="14"/>
  <c r="J1636" i="14"/>
  <c r="J1608" i="14"/>
  <c r="J1616" i="14"/>
  <c r="J1624" i="14"/>
  <c r="J1632" i="14"/>
  <c r="J1640" i="14"/>
  <c r="J1692" i="14"/>
  <c r="J1031" i="14"/>
  <c r="J1039" i="14"/>
  <c r="J1265" i="14"/>
  <c r="J1287" i="14"/>
  <c r="J1310" i="14"/>
  <c r="J1335" i="14"/>
  <c r="J1583" i="14"/>
  <c r="J1600" i="14"/>
  <c r="N1017" i="14"/>
  <c r="K1034" i="14"/>
  <c r="N1226" i="14"/>
  <c r="K1226" i="14"/>
  <c r="J1612" i="14"/>
  <c r="J1628" i="14"/>
  <c r="J1644" i="14"/>
  <c r="J1670" i="14"/>
  <c r="J1441" i="14"/>
  <c r="K1441" i="14"/>
  <c r="J1699" i="14"/>
  <c r="N1699" i="14"/>
  <c r="J1731" i="14"/>
  <c r="N1731" i="14"/>
  <c r="J1719" i="14"/>
  <c r="N1719" i="14"/>
  <c r="K1853" i="14"/>
  <c r="N1014" i="14"/>
  <c r="K1017" i="14"/>
  <c r="K1008" i="14"/>
  <c r="J1048" i="14"/>
  <c r="K1036" i="14"/>
  <c r="K1075" i="14"/>
  <c r="K1233" i="14"/>
  <c r="K1717" i="14"/>
  <c r="K1030" i="14"/>
  <c r="K1279" i="14"/>
  <c r="J1463" i="14"/>
  <c r="J1723" i="14"/>
  <c r="N1723" i="14"/>
  <c r="J1727" i="14"/>
  <c r="N1727" i="14"/>
  <c r="J1828" i="14"/>
  <c r="J1844" i="14"/>
  <c r="J1824" i="14"/>
  <c r="J1840" i="14"/>
  <c r="J1015" i="14"/>
  <c r="J1064" i="14"/>
  <c r="N1075" i="14"/>
  <c r="J1220" i="14"/>
  <c r="J1460" i="14"/>
  <c r="J1715" i="14"/>
  <c r="N1715" i="14"/>
  <c r="J1440" i="14"/>
  <c r="J1703" i="14"/>
  <c r="N1703" i="14"/>
  <c r="J1735" i="14"/>
  <c r="N1735" i="14"/>
  <c r="K1009" i="14"/>
  <c r="N1036" i="14"/>
  <c r="K1015" i="14"/>
  <c r="J1087" i="14"/>
  <c r="J1095" i="14"/>
  <c r="J1707" i="14"/>
  <c r="N1707" i="14"/>
  <c r="J1711" i="14"/>
  <c r="N1711" i="14"/>
  <c r="J1832" i="14"/>
  <c r="N1012" i="14"/>
  <c r="J1028" i="14"/>
  <c r="K1028" i="14"/>
  <c r="N1065" i="14"/>
  <c r="J1044" i="14"/>
  <c r="N1044" i="14"/>
  <c r="K1044" i="14"/>
  <c r="J1056" i="14"/>
  <c r="K1056" i="14"/>
  <c r="K1064" i="14"/>
  <c r="K1088" i="14"/>
  <c r="J1088" i="14"/>
  <c r="J1096" i="14"/>
  <c r="K1096" i="14"/>
  <c r="O1217" i="14"/>
  <c r="O1249" i="14"/>
  <c r="N1233" i="14"/>
  <c r="J1229" i="14"/>
  <c r="K1229" i="14"/>
  <c r="J1669" i="14"/>
  <c r="N1669" i="14"/>
  <c r="J1651" i="14"/>
  <c r="N1651" i="14"/>
  <c r="J1647" i="14"/>
  <c r="N1647" i="14"/>
  <c r="J1663" i="14"/>
  <c r="N1663" i="14"/>
  <c r="J1679" i="14"/>
  <c r="N1679" i="14"/>
  <c r="J1695" i="14"/>
  <c r="N1695" i="14"/>
  <c r="N1990" i="14"/>
  <c r="N1987" i="14"/>
  <c r="N1701" i="14"/>
  <c r="N1717" i="14"/>
  <c r="N1733" i="14"/>
  <c r="N1930" i="14"/>
  <c r="K1991" i="14"/>
  <c r="K1997" i="14"/>
  <c r="K1052" i="14"/>
  <c r="J1052" i="14"/>
  <c r="K1106" i="14"/>
  <c r="J1106" i="14"/>
  <c r="N1087" i="14"/>
  <c r="N1091" i="14"/>
  <c r="K1137" i="14"/>
  <c r="N1137" i="14"/>
  <c r="J1137" i="14"/>
  <c r="K1215" i="14"/>
  <c r="N1215" i="14"/>
  <c r="J1215" i="14"/>
  <c r="O1225" i="14"/>
  <c r="J1237" i="14"/>
  <c r="K1237" i="14"/>
  <c r="N1452" i="14"/>
  <c r="J1452" i="14"/>
  <c r="J1661" i="14"/>
  <c r="N1661" i="14"/>
  <c r="J1693" i="14"/>
  <c r="N1693" i="14"/>
  <c r="J1675" i="14"/>
  <c r="N1675" i="14"/>
  <c r="J1691" i="14"/>
  <c r="N1691" i="14"/>
  <c r="J1657" i="14"/>
  <c r="N1657" i="14"/>
  <c r="J1673" i="14"/>
  <c r="N1673" i="14"/>
  <c r="J1689" i="14"/>
  <c r="N1689" i="14"/>
  <c r="N1997" i="14"/>
  <c r="N1921" i="14"/>
  <c r="K1948" i="14"/>
  <c r="K1921" i="14"/>
  <c r="N1705" i="14"/>
  <c r="N1721" i="14"/>
  <c r="K1998" i="14"/>
  <c r="J1026" i="14"/>
  <c r="K1026" i="14"/>
  <c r="N1015" i="14"/>
  <c r="J1014" i="14"/>
  <c r="K1050" i="14"/>
  <c r="N1050" i="14"/>
  <c r="J1050" i="14"/>
  <c r="J1071" i="14"/>
  <c r="J1083" i="14"/>
  <c r="J1099" i="14"/>
  <c r="K1095" i="14"/>
  <c r="N1084" i="14"/>
  <c r="K1084" i="14"/>
  <c r="J1084" i="14"/>
  <c r="N1095" i="14"/>
  <c r="K1110" i="14"/>
  <c r="K1065" i="14"/>
  <c r="N1237" i="14"/>
  <c r="J1217" i="14"/>
  <c r="O1233" i="14"/>
  <c r="K1241" i="14"/>
  <c r="J1249" i="14"/>
  <c r="N1217" i="14"/>
  <c r="N1249" i="14"/>
  <c r="J1245" i="14"/>
  <c r="K1245" i="14"/>
  <c r="K1452" i="14"/>
  <c r="J1653" i="14"/>
  <c r="N1653" i="14"/>
  <c r="J1685" i="14"/>
  <c r="N1685" i="14"/>
  <c r="J1667" i="14"/>
  <c r="N1667" i="14"/>
  <c r="J1655" i="14"/>
  <c r="N1655" i="14"/>
  <c r="J1671" i="14"/>
  <c r="N1671" i="14"/>
  <c r="J1687" i="14"/>
  <c r="N1687" i="14"/>
  <c r="N1912" i="14"/>
  <c r="K1941" i="14"/>
  <c r="N1962" i="14"/>
  <c r="N1998" i="14"/>
  <c r="N1948" i="14"/>
  <c r="K1987" i="14"/>
  <c r="N1709" i="14"/>
  <c r="N1725" i="14"/>
  <c r="N1941" i="14"/>
  <c r="K1962" i="14"/>
  <c r="N1994" i="14"/>
  <c r="J1060" i="14"/>
  <c r="K1060" i="14"/>
  <c r="N1009" i="14"/>
  <c r="K1012" i="14"/>
  <c r="J1032" i="14"/>
  <c r="K1032" i="14"/>
  <c r="N1008" i="14"/>
  <c r="N1016" i="14"/>
  <c r="K1048" i="14"/>
  <c r="J1102" i="14"/>
  <c r="K1013" i="14"/>
  <c r="K1010" i="14"/>
  <c r="N1013" i="14"/>
  <c r="K1016" i="14"/>
  <c r="K1011" i="14"/>
  <c r="N1028" i="14"/>
  <c r="K1040" i="14"/>
  <c r="K1058" i="14"/>
  <c r="N1058" i="14"/>
  <c r="J1058" i="14"/>
  <c r="N1064" i="14"/>
  <c r="K1071" i="14"/>
  <c r="J1079" i="14"/>
  <c r="N1071" i="14"/>
  <c r="K1083" i="14"/>
  <c r="N1083" i="14"/>
  <c r="K1087" i="14"/>
  <c r="O1149" i="14"/>
  <c r="N1088" i="14"/>
  <c r="K1102" i="14"/>
  <c r="K1091" i="14"/>
  <c r="N1099" i="14"/>
  <c r="N1110" i="14"/>
  <c r="K1133" i="14"/>
  <c r="N1133" i="14"/>
  <c r="J1133" i="14"/>
  <c r="K1141" i="14"/>
  <c r="N1141" i="14"/>
  <c r="J1141" i="14"/>
  <c r="O1153" i="14"/>
  <c r="K1217" i="14"/>
  <c r="J1225" i="14"/>
  <c r="O1241" i="14"/>
  <c r="K1249" i="14"/>
  <c r="N1241" i="14"/>
  <c r="J1221" i="14"/>
  <c r="K1221" i="14"/>
  <c r="J1253" i="14"/>
  <c r="K1253" i="14"/>
  <c r="K1653" i="14"/>
  <c r="K1661" i="14"/>
  <c r="K1669" i="14"/>
  <c r="K1685" i="14"/>
  <c r="K1693" i="14"/>
  <c r="K1705" i="14"/>
  <c r="K1713" i="14"/>
  <c r="K1721" i="14"/>
  <c r="K1729" i="14"/>
  <c r="J1645" i="14"/>
  <c r="N1645" i="14"/>
  <c r="J1677" i="14"/>
  <c r="N1677" i="14"/>
  <c r="J1659" i="14"/>
  <c r="N1659" i="14"/>
  <c r="J1683" i="14"/>
  <c r="N1683" i="14"/>
  <c r="J1991" i="14"/>
  <c r="J1649" i="14"/>
  <c r="N1649" i="14"/>
  <c r="J1665" i="14"/>
  <c r="N1665" i="14"/>
  <c r="J1681" i="14"/>
  <c r="N1681" i="14"/>
  <c r="J1697" i="14"/>
  <c r="N1697" i="14"/>
  <c r="K1930" i="14"/>
  <c r="K1964" i="14"/>
  <c r="K1994" i="14"/>
  <c r="N1713" i="14"/>
  <c r="N1729" i="14"/>
  <c r="K1912" i="14"/>
  <c r="N1964" i="14"/>
  <c r="K1990" i="14"/>
  <c r="J352" i="14"/>
  <c r="J87" i="14"/>
  <c r="J183" i="14"/>
  <c r="J91" i="14"/>
  <c r="J147" i="14"/>
  <c r="J62" i="14"/>
  <c r="J254" i="14"/>
  <c r="J153" i="14"/>
  <c r="J249" i="14"/>
  <c r="J112" i="14"/>
  <c r="J320" i="14"/>
  <c r="J9" i="14"/>
  <c r="J135" i="14"/>
  <c r="J167" i="14"/>
  <c r="J238" i="14"/>
  <c r="J98" i="14"/>
  <c r="J74" i="14"/>
  <c r="J226" i="14"/>
  <c r="J202" i="14"/>
  <c r="J253" i="14"/>
  <c r="J20" i="14"/>
  <c r="J13" i="14"/>
  <c r="J33" i="14"/>
  <c r="J265" i="14"/>
  <c r="J104" i="14"/>
  <c r="J252" i="14"/>
  <c r="J191" i="14"/>
  <c r="J163" i="14"/>
  <c r="J38" i="14"/>
  <c r="J70" i="14"/>
  <c r="J66" i="14"/>
  <c r="J42" i="14"/>
  <c r="J58" i="14"/>
  <c r="J50" i="14"/>
  <c r="J89" i="14"/>
  <c r="J48" i="14"/>
  <c r="J144" i="14"/>
  <c r="J176" i="14"/>
  <c r="J208" i="14"/>
  <c r="J199" i="14"/>
  <c r="J14" i="14"/>
  <c r="J11" i="14"/>
  <c r="J122" i="14"/>
  <c r="J114" i="14"/>
  <c r="J18" i="14"/>
  <c r="J237" i="14"/>
  <c r="J346" i="14"/>
  <c r="J344" i="14"/>
  <c r="J12" i="14"/>
  <c r="J145" i="14"/>
  <c r="J32" i="14"/>
  <c r="J55" i="14"/>
  <c r="J119" i="14"/>
  <c r="J59" i="14"/>
  <c r="J211" i="14"/>
  <c r="J286" i="14"/>
  <c r="J350" i="14"/>
  <c r="J123" i="14"/>
  <c r="J187" i="14"/>
  <c r="J307" i="14"/>
  <c r="J162" i="14"/>
  <c r="J90" i="14"/>
  <c r="J82" i="14"/>
  <c r="J266" i="14"/>
  <c r="J271" i="14"/>
  <c r="J335" i="14"/>
  <c r="J92" i="14"/>
  <c r="J100" i="14"/>
  <c r="J241" i="14"/>
  <c r="J257" i="14"/>
  <c r="J273" i="14"/>
  <c r="J337" i="14"/>
  <c r="J56" i="14"/>
  <c r="J260" i="14"/>
  <c r="J15" i="14"/>
  <c r="J207" i="14"/>
  <c r="J19" i="14"/>
  <c r="J195" i="14"/>
  <c r="J267" i="14"/>
  <c r="J278" i="14"/>
  <c r="J130" i="14"/>
  <c r="J258" i="14"/>
  <c r="J106" i="14"/>
  <c r="J178" i="14"/>
  <c r="K49" i="14"/>
  <c r="J49" i="14"/>
  <c r="K17" i="14"/>
  <c r="J17" i="14"/>
  <c r="K37" i="14"/>
  <c r="J37" i="14"/>
  <c r="K57" i="14"/>
  <c r="J57" i="14"/>
  <c r="K73" i="14"/>
  <c r="J73" i="14"/>
  <c r="K105" i="14"/>
  <c r="J105" i="14"/>
  <c r="K121" i="14"/>
  <c r="J121" i="14"/>
  <c r="K137" i="14"/>
  <c r="J137" i="14"/>
  <c r="K173" i="14"/>
  <c r="J173" i="14"/>
  <c r="K193" i="14"/>
  <c r="J193" i="14"/>
  <c r="K209" i="14"/>
  <c r="J209" i="14"/>
  <c r="K229" i="14"/>
  <c r="J229" i="14"/>
  <c r="K269" i="14"/>
  <c r="J269" i="14"/>
  <c r="K289" i="14"/>
  <c r="J289" i="14"/>
  <c r="K313" i="14"/>
  <c r="J313" i="14"/>
  <c r="K333" i="14"/>
  <c r="J333" i="14"/>
  <c r="K349" i="14"/>
  <c r="J349" i="14"/>
  <c r="K369" i="14"/>
  <c r="J369" i="14"/>
  <c r="K385" i="14"/>
  <c r="J385" i="14"/>
  <c r="K401" i="14"/>
  <c r="J401" i="14"/>
  <c r="K417" i="14"/>
  <c r="J417" i="14"/>
  <c r="K441" i="14"/>
  <c r="J441" i="14"/>
  <c r="K457" i="14"/>
  <c r="J457" i="14"/>
  <c r="K477" i="14"/>
  <c r="J477" i="14"/>
  <c r="K80" i="14"/>
  <c r="J80" i="14"/>
  <c r="K236" i="14"/>
  <c r="J236" i="14"/>
  <c r="K256" i="14"/>
  <c r="J256" i="14"/>
  <c r="K276" i="14"/>
  <c r="J276" i="14"/>
  <c r="K300" i="14"/>
  <c r="J300" i="14"/>
  <c r="K360" i="14"/>
  <c r="J360" i="14"/>
  <c r="K380" i="14"/>
  <c r="J380" i="14"/>
  <c r="K396" i="14"/>
  <c r="J396" i="14"/>
  <c r="K416" i="14"/>
  <c r="J416" i="14"/>
  <c r="K432" i="14"/>
  <c r="J432" i="14"/>
  <c r="K452" i="14"/>
  <c r="J452" i="14"/>
  <c r="K468" i="14"/>
  <c r="J468" i="14"/>
  <c r="K488" i="14"/>
  <c r="J488" i="14"/>
  <c r="K526" i="14"/>
  <c r="J526" i="14"/>
  <c r="K558" i="14"/>
  <c r="J558" i="14"/>
  <c r="K590" i="14"/>
  <c r="J590" i="14"/>
  <c r="K646" i="14"/>
  <c r="J646" i="14"/>
  <c r="K694" i="14"/>
  <c r="J694" i="14"/>
  <c r="K726" i="14"/>
  <c r="J726" i="14"/>
  <c r="K758" i="14"/>
  <c r="J758" i="14"/>
  <c r="K790" i="14"/>
  <c r="J790" i="14"/>
  <c r="K822" i="14"/>
  <c r="J822" i="14"/>
  <c r="K854" i="14"/>
  <c r="J854" i="14"/>
  <c r="K886" i="14"/>
  <c r="J886" i="14"/>
  <c r="K942" i="14"/>
  <c r="J942" i="14"/>
  <c r="K974" i="14"/>
  <c r="J974" i="14"/>
  <c r="K502" i="14"/>
  <c r="J502" i="14"/>
  <c r="K559" i="14"/>
  <c r="J559" i="14"/>
  <c r="K623" i="14"/>
  <c r="J623" i="14"/>
  <c r="K695" i="14"/>
  <c r="J695" i="14"/>
  <c r="K759" i="14"/>
  <c r="J759" i="14"/>
  <c r="K823" i="14"/>
  <c r="J823" i="14"/>
  <c r="K887" i="14"/>
  <c r="J887" i="14"/>
  <c r="K951" i="14"/>
  <c r="J951" i="14"/>
  <c r="K499" i="14"/>
  <c r="J499" i="14"/>
  <c r="K505" i="14"/>
  <c r="J505" i="14"/>
  <c r="K512" i="14"/>
  <c r="J512" i="14"/>
  <c r="K516" i="14"/>
  <c r="J516" i="14"/>
  <c r="K524" i="14"/>
  <c r="J524" i="14"/>
  <c r="K529" i="14"/>
  <c r="J529" i="14"/>
  <c r="K537" i="14"/>
  <c r="J537" i="14"/>
  <c r="K548" i="14"/>
  <c r="J548" i="14"/>
  <c r="K560" i="14"/>
  <c r="J560" i="14"/>
  <c r="K565" i="14"/>
  <c r="J565" i="14"/>
  <c r="K573" i="14"/>
  <c r="J573" i="14"/>
  <c r="K581" i="14"/>
  <c r="J581" i="14"/>
  <c r="K589" i="14"/>
  <c r="J589" i="14"/>
  <c r="K597" i="14"/>
  <c r="J597" i="14"/>
  <c r="K617" i="14"/>
  <c r="J617" i="14"/>
  <c r="K629" i="14"/>
  <c r="J629" i="14"/>
  <c r="K637" i="14"/>
  <c r="J637" i="14"/>
  <c r="K644" i="14"/>
  <c r="J644" i="14"/>
  <c r="K652" i="14"/>
  <c r="J652" i="14"/>
  <c r="K664" i="14"/>
  <c r="J664" i="14"/>
  <c r="K669" i="14"/>
  <c r="J669" i="14"/>
  <c r="K688" i="14"/>
  <c r="J688" i="14"/>
  <c r="K693" i="14"/>
  <c r="J693" i="14"/>
  <c r="K700" i="14"/>
  <c r="J700" i="14"/>
  <c r="K705" i="14"/>
  <c r="J705" i="14"/>
  <c r="K716" i="14"/>
  <c r="J716" i="14"/>
  <c r="K720" i="14"/>
  <c r="J720" i="14"/>
  <c r="K725" i="14"/>
  <c r="J725" i="14"/>
  <c r="K744" i="14"/>
  <c r="J744" i="14"/>
  <c r="K749" i="14"/>
  <c r="J749" i="14"/>
  <c r="K760" i="14"/>
  <c r="J760" i="14"/>
  <c r="K768" i="14"/>
  <c r="J768" i="14"/>
  <c r="K776" i="14"/>
  <c r="J776" i="14"/>
  <c r="K788" i="14"/>
  <c r="J788" i="14"/>
  <c r="K796" i="14"/>
  <c r="J796" i="14"/>
  <c r="K805" i="14"/>
  <c r="J805" i="14"/>
  <c r="K816" i="14"/>
  <c r="J816" i="14"/>
  <c r="K821" i="14"/>
  <c r="J821" i="14"/>
  <c r="K829" i="14"/>
  <c r="J829" i="14"/>
  <c r="K841" i="14"/>
  <c r="J841" i="14"/>
  <c r="K852" i="14"/>
  <c r="J852" i="14"/>
  <c r="K857" i="14"/>
  <c r="J857" i="14"/>
  <c r="K868" i="14"/>
  <c r="J868" i="14"/>
  <c r="K876" i="14"/>
  <c r="J876" i="14"/>
  <c r="K881" i="14"/>
  <c r="J881" i="14"/>
  <c r="K889" i="14"/>
  <c r="J889" i="14"/>
  <c r="K960" i="14"/>
  <c r="J960" i="14"/>
  <c r="K968" i="14"/>
  <c r="J968" i="14"/>
  <c r="K976" i="14"/>
  <c r="J976" i="14"/>
  <c r="K984" i="14"/>
  <c r="J984" i="14"/>
  <c r="K992" i="14"/>
  <c r="J992" i="14"/>
  <c r="K1001" i="14"/>
  <c r="J1001" i="14"/>
  <c r="K523" i="14"/>
  <c r="J523" i="14"/>
  <c r="K555" i="14"/>
  <c r="J555" i="14"/>
  <c r="K619" i="14"/>
  <c r="J619" i="14"/>
  <c r="K683" i="14"/>
  <c r="J683" i="14"/>
  <c r="K723" i="14"/>
  <c r="J723" i="14"/>
  <c r="K755" i="14"/>
  <c r="J755" i="14"/>
  <c r="K787" i="14"/>
  <c r="J787" i="14"/>
  <c r="K819" i="14"/>
  <c r="J819" i="14"/>
  <c r="K851" i="14"/>
  <c r="J851" i="14"/>
  <c r="K883" i="14"/>
  <c r="J883" i="14"/>
  <c r="K947" i="14"/>
  <c r="J947" i="14"/>
  <c r="K979" i="14"/>
  <c r="J979" i="14"/>
  <c r="K530" i="14"/>
  <c r="J530" i="14"/>
  <c r="K562" i="14"/>
  <c r="J562" i="14"/>
  <c r="K594" i="14"/>
  <c r="J594" i="14"/>
  <c r="K626" i="14"/>
  <c r="J626" i="14"/>
  <c r="K658" i="14"/>
  <c r="J658" i="14"/>
  <c r="K690" i="14"/>
  <c r="J690" i="14"/>
  <c r="K882" i="14"/>
  <c r="J882" i="14"/>
  <c r="K914" i="14"/>
  <c r="J914" i="14"/>
  <c r="K946" i="14"/>
  <c r="J946" i="14"/>
  <c r="K978" i="14"/>
  <c r="J978" i="14"/>
  <c r="K551" i="14"/>
  <c r="J551" i="14"/>
  <c r="K615" i="14"/>
  <c r="J615" i="14"/>
  <c r="K679" i="14"/>
  <c r="J679" i="14"/>
  <c r="K735" i="14"/>
  <c r="J735" i="14"/>
  <c r="K799" i="14"/>
  <c r="J799" i="14"/>
  <c r="K863" i="14"/>
  <c r="J863" i="14"/>
  <c r="K927" i="14"/>
  <c r="J927" i="14"/>
  <c r="K991" i="14"/>
  <c r="J991" i="14"/>
  <c r="K900" i="14"/>
  <c r="J900" i="14"/>
  <c r="K446" i="14"/>
  <c r="J446" i="14"/>
  <c r="K65" i="14"/>
  <c r="J65" i="14"/>
  <c r="K81" i="14"/>
  <c r="J81" i="14"/>
  <c r="K97" i="14"/>
  <c r="J97" i="14"/>
  <c r="K113" i="14"/>
  <c r="J113" i="14"/>
  <c r="K129" i="14"/>
  <c r="J129" i="14"/>
  <c r="K161" i="14"/>
  <c r="J161" i="14"/>
  <c r="K181" i="14"/>
  <c r="J181" i="14"/>
  <c r="K201" i="14"/>
  <c r="J201" i="14"/>
  <c r="K217" i="14"/>
  <c r="J217" i="14"/>
  <c r="K261" i="14"/>
  <c r="J261" i="14"/>
  <c r="K277" i="14"/>
  <c r="J277" i="14"/>
  <c r="K305" i="14"/>
  <c r="J305" i="14"/>
  <c r="K325" i="14"/>
  <c r="J325" i="14"/>
  <c r="K341" i="14"/>
  <c r="J341" i="14"/>
  <c r="K361" i="14"/>
  <c r="J361" i="14"/>
  <c r="K377" i="14"/>
  <c r="J377" i="14"/>
  <c r="K393" i="14"/>
  <c r="J393" i="14"/>
  <c r="K409" i="14"/>
  <c r="J409" i="14"/>
  <c r="K433" i="14"/>
  <c r="J433" i="14"/>
  <c r="K449" i="14"/>
  <c r="J449" i="14"/>
  <c r="K469" i="14"/>
  <c r="J469" i="14"/>
  <c r="K485" i="14"/>
  <c r="J485" i="14"/>
  <c r="K64" i="14"/>
  <c r="J64" i="14"/>
  <c r="K96" i="14"/>
  <c r="J96" i="14"/>
  <c r="K128" i="14"/>
  <c r="J128" i="14"/>
  <c r="K160" i="14"/>
  <c r="J160" i="14"/>
  <c r="K192" i="14"/>
  <c r="J192" i="14"/>
  <c r="K224" i="14"/>
  <c r="J224" i="14"/>
  <c r="K244" i="14"/>
  <c r="J244" i="14"/>
  <c r="K268" i="14"/>
  <c r="J268" i="14"/>
  <c r="K308" i="14"/>
  <c r="J308" i="14"/>
  <c r="K368" i="14"/>
  <c r="J368" i="14"/>
  <c r="K388" i="14"/>
  <c r="J388" i="14"/>
  <c r="K404" i="14"/>
  <c r="J404" i="14"/>
  <c r="K424" i="14"/>
  <c r="J424" i="14"/>
  <c r="K444" i="14"/>
  <c r="J444" i="14"/>
  <c r="K460" i="14"/>
  <c r="J460" i="14"/>
  <c r="K480" i="14"/>
  <c r="J480" i="14"/>
  <c r="K498" i="14"/>
  <c r="J498" i="14"/>
  <c r="K542" i="14"/>
  <c r="J542" i="14"/>
  <c r="K574" i="14"/>
  <c r="J574" i="14"/>
  <c r="K614" i="14"/>
  <c r="J614" i="14"/>
  <c r="K670" i="14"/>
  <c r="J670" i="14"/>
  <c r="K710" i="14"/>
  <c r="J710" i="14"/>
  <c r="K742" i="14"/>
  <c r="J742" i="14"/>
  <c r="K774" i="14"/>
  <c r="J774" i="14"/>
  <c r="K806" i="14"/>
  <c r="J806" i="14"/>
  <c r="K838" i="14"/>
  <c r="J838" i="14"/>
  <c r="K870" i="14"/>
  <c r="J870" i="14"/>
  <c r="K926" i="14"/>
  <c r="J926" i="14"/>
  <c r="K958" i="14"/>
  <c r="J958" i="14"/>
  <c r="K990" i="14"/>
  <c r="J990" i="14"/>
  <c r="K535" i="14"/>
  <c r="J535" i="14"/>
  <c r="K591" i="14"/>
  <c r="J591" i="14"/>
  <c r="K655" i="14"/>
  <c r="J655" i="14"/>
  <c r="K727" i="14"/>
  <c r="J727" i="14"/>
  <c r="K791" i="14"/>
  <c r="J791" i="14"/>
  <c r="K855" i="14"/>
  <c r="J855" i="14"/>
  <c r="K919" i="14"/>
  <c r="J919" i="14"/>
  <c r="K983" i="14"/>
  <c r="J983" i="14"/>
  <c r="K497" i="14"/>
  <c r="J497" i="14"/>
  <c r="K500" i="14"/>
  <c r="J500" i="14"/>
  <c r="K508" i="14"/>
  <c r="J508" i="14"/>
  <c r="K515" i="14"/>
  <c r="J515" i="14"/>
  <c r="K520" i="14"/>
  <c r="J520" i="14"/>
  <c r="K528" i="14"/>
  <c r="J528" i="14"/>
  <c r="K536" i="14"/>
  <c r="J536" i="14"/>
  <c r="K540" i="14"/>
  <c r="J540" i="14"/>
  <c r="K553" i="14"/>
  <c r="J553" i="14"/>
  <c r="K561" i="14"/>
  <c r="J561" i="14"/>
  <c r="K572" i="14"/>
  <c r="J572" i="14"/>
  <c r="K576" i="14"/>
  <c r="J576" i="14"/>
  <c r="K585" i="14"/>
  <c r="J585" i="14"/>
  <c r="K592" i="14"/>
  <c r="J592" i="14"/>
  <c r="K613" i="14"/>
  <c r="J613" i="14"/>
  <c r="K624" i="14"/>
  <c r="J624" i="14"/>
  <c r="K636" i="14"/>
  <c r="J636" i="14"/>
  <c r="K641" i="14"/>
  <c r="J641" i="14"/>
  <c r="K648" i="14"/>
  <c r="J648" i="14"/>
  <c r="K660" i="14"/>
  <c r="J660" i="14"/>
  <c r="K668" i="14"/>
  <c r="J668" i="14"/>
  <c r="K676" i="14"/>
  <c r="J676" i="14"/>
  <c r="K689" i="14"/>
  <c r="J689" i="14"/>
  <c r="K696" i="14"/>
  <c r="J696" i="14"/>
  <c r="K701" i="14"/>
  <c r="J701" i="14"/>
  <c r="K712" i="14"/>
  <c r="J712" i="14"/>
  <c r="K717" i="14"/>
  <c r="J717" i="14"/>
  <c r="K724" i="14"/>
  <c r="J724" i="14"/>
  <c r="K732" i="14"/>
  <c r="J732" i="14"/>
  <c r="K748" i="14"/>
  <c r="J748" i="14"/>
  <c r="K756" i="14"/>
  <c r="J756" i="14"/>
  <c r="K764" i="14"/>
  <c r="J764" i="14"/>
  <c r="K772" i="14"/>
  <c r="J772" i="14"/>
  <c r="K780" i="14"/>
  <c r="J780" i="14"/>
  <c r="K789" i="14"/>
  <c r="J789" i="14"/>
  <c r="K804" i="14"/>
  <c r="J804" i="14"/>
  <c r="K809" i="14"/>
  <c r="J809" i="14"/>
  <c r="K820" i="14"/>
  <c r="J820" i="14"/>
  <c r="K825" i="14"/>
  <c r="J825" i="14"/>
  <c r="K837" i="14"/>
  <c r="J837" i="14"/>
  <c r="K848" i="14"/>
  <c r="J848" i="14"/>
  <c r="K856" i="14"/>
  <c r="J856" i="14"/>
  <c r="K864" i="14"/>
  <c r="J864" i="14"/>
  <c r="K872" i="14"/>
  <c r="J872" i="14"/>
  <c r="K877" i="14"/>
  <c r="J877" i="14"/>
  <c r="K885" i="14"/>
  <c r="J885" i="14"/>
  <c r="K937" i="14"/>
  <c r="J937" i="14"/>
  <c r="K956" i="14"/>
  <c r="J956" i="14"/>
  <c r="K964" i="14"/>
  <c r="J964" i="14"/>
  <c r="K972" i="14"/>
  <c r="J972" i="14"/>
  <c r="K980" i="14"/>
  <c r="J980" i="14"/>
  <c r="K988" i="14"/>
  <c r="J988" i="14"/>
  <c r="K997" i="14"/>
  <c r="J997" i="14"/>
  <c r="K494" i="14"/>
  <c r="J494" i="14"/>
  <c r="K539" i="14"/>
  <c r="J539" i="14"/>
  <c r="K587" i="14"/>
  <c r="J587" i="14"/>
  <c r="K651" i="14"/>
  <c r="J651" i="14"/>
  <c r="K707" i="14"/>
  <c r="J707" i="14"/>
  <c r="K739" i="14"/>
  <c r="J739" i="14"/>
  <c r="K771" i="14"/>
  <c r="J771" i="14"/>
  <c r="K803" i="14"/>
  <c r="J803" i="14"/>
  <c r="K835" i="14"/>
  <c r="J835" i="14"/>
  <c r="K867" i="14"/>
  <c r="J867" i="14"/>
  <c r="K931" i="14"/>
  <c r="J931" i="14"/>
  <c r="K963" i="14"/>
  <c r="J963" i="14"/>
  <c r="K995" i="14"/>
  <c r="J995" i="14"/>
  <c r="K546" i="14"/>
  <c r="J546" i="14"/>
  <c r="K578" i="14"/>
  <c r="J578" i="14"/>
  <c r="K610" i="14"/>
  <c r="J610" i="14"/>
  <c r="K642" i="14"/>
  <c r="J642" i="14"/>
  <c r="K674" i="14"/>
  <c r="J674" i="14"/>
  <c r="K770" i="14"/>
  <c r="J770" i="14"/>
  <c r="K898" i="14"/>
  <c r="J898" i="14"/>
  <c r="K930" i="14"/>
  <c r="J930" i="14"/>
  <c r="K962" i="14"/>
  <c r="J962" i="14"/>
  <c r="K994" i="14"/>
  <c r="J994" i="14"/>
  <c r="K583" i="14"/>
  <c r="J583" i="14"/>
  <c r="K647" i="14"/>
  <c r="J647" i="14"/>
  <c r="K703" i="14"/>
  <c r="J703" i="14"/>
  <c r="K767" i="14"/>
  <c r="J767" i="14"/>
  <c r="K831" i="14"/>
  <c r="J831" i="14"/>
  <c r="K895" i="14"/>
  <c r="J895" i="14"/>
  <c r="K959" i="14"/>
  <c r="J959" i="14"/>
  <c r="K904" i="14"/>
  <c r="J904" i="14"/>
  <c r="K917" i="14"/>
  <c r="J917" i="14"/>
  <c r="K928" i="14"/>
  <c r="J928" i="14"/>
  <c r="K23" i="14"/>
  <c r="J23" i="14"/>
  <c r="K151" i="14"/>
  <c r="J151" i="14"/>
  <c r="K279" i="14"/>
  <c r="J279" i="14"/>
  <c r="K343" i="14"/>
  <c r="J343" i="14"/>
  <c r="K383" i="14"/>
  <c r="J383" i="14"/>
  <c r="K423" i="14"/>
  <c r="J423" i="14"/>
  <c r="K471" i="14"/>
  <c r="J471" i="14"/>
  <c r="K27" i="14"/>
  <c r="J27" i="14"/>
  <c r="K283" i="14"/>
  <c r="J283" i="14"/>
  <c r="K347" i="14"/>
  <c r="J347" i="14"/>
  <c r="K411" i="14"/>
  <c r="J411" i="14"/>
  <c r="K475" i="14"/>
  <c r="J475" i="14"/>
  <c r="K94" i="14"/>
  <c r="J94" i="14"/>
  <c r="K126" i="14"/>
  <c r="J126" i="14"/>
  <c r="K158" i="14"/>
  <c r="J158" i="14"/>
  <c r="K190" i="14"/>
  <c r="J190" i="14"/>
  <c r="K222" i="14"/>
  <c r="J222" i="14"/>
  <c r="K382" i="14"/>
  <c r="J382" i="14"/>
  <c r="K414" i="14"/>
  <c r="J414" i="14"/>
  <c r="K478" i="14"/>
  <c r="J478" i="14"/>
  <c r="K905" i="14"/>
  <c r="J905" i="14"/>
  <c r="K924" i="14"/>
  <c r="J924" i="14"/>
  <c r="K929" i="14"/>
  <c r="J929" i="14"/>
  <c r="K247" i="14"/>
  <c r="J247" i="14"/>
  <c r="K311" i="14"/>
  <c r="J311" i="14"/>
  <c r="K359" i="14"/>
  <c r="J359" i="14"/>
  <c r="K407" i="14"/>
  <c r="J407" i="14"/>
  <c r="K447" i="14"/>
  <c r="J447" i="14"/>
  <c r="K487" i="14"/>
  <c r="J487" i="14"/>
  <c r="K251" i="14"/>
  <c r="J251" i="14"/>
  <c r="K379" i="14"/>
  <c r="J379" i="14"/>
  <c r="K443" i="14"/>
  <c r="J443" i="14"/>
  <c r="K46" i="14"/>
  <c r="J46" i="14"/>
  <c r="K78" i="14"/>
  <c r="J78" i="14"/>
  <c r="K110" i="14"/>
  <c r="J110" i="14"/>
  <c r="K142" i="14"/>
  <c r="J142" i="14"/>
  <c r="K174" i="14"/>
  <c r="J174" i="14"/>
  <c r="K206" i="14"/>
  <c r="J206" i="14"/>
  <c r="K270" i="14"/>
  <c r="J270" i="14"/>
  <c r="K302" i="14"/>
  <c r="J302" i="14"/>
  <c r="K334" i="14"/>
  <c r="J334" i="14"/>
  <c r="K366" i="14"/>
  <c r="J366" i="14"/>
  <c r="K398" i="14"/>
  <c r="J398" i="14"/>
  <c r="K430" i="14"/>
  <c r="J430" i="14"/>
  <c r="K462" i="14"/>
  <c r="J462" i="14"/>
  <c r="K155" i="14"/>
  <c r="J155" i="14"/>
  <c r="K219" i="14"/>
  <c r="J219" i="14"/>
  <c r="K275" i="14"/>
  <c r="J275" i="14"/>
  <c r="K339" i="14"/>
  <c r="J339" i="14"/>
  <c r="K403" i="14"/>
  <c r="J403" i="14"/>
  <c r="K467" i="14"/>
  <c r="J467" i="14"/>
  <c r="K354" i="14"/>
  <c r="J354" i="14"/>
  <c r="K482" i="14"/>
  <c r="J482" i="14"/>
  <c r="K426" i="14"/>
  <c r="J426" i="14"/>
  <c r="K442" i="14"/>
  <c r="J442" i="14"/>
  <c r="K370" i="14"/>
  <c r="J370" i="14"/>
  <c r="K402" i="14"/>
  <c r="J402" i="14"/>
  <c r="K525" i="14"/>
  <c r="J525" i="14"/>
  <c r="K563" i="14"/>
  <c r="J563" i="14"/>
  <c r="K579" i="14"/>
  <c r="J579" i="14"/>
  <c r="K681" i="14"/>
  <c r="J681" i="14"/>
  <c r="K722" i="14"/>
  <c r="J722" i="14"/>
  <c r="K754" i="14"/>
  <c r="J754" i="14"/>
  <c r="K781" i="14"/>
  <c r="J781" i="14"/>
  <c r="K793" i="14"/>
  <c r="J793" i="14"/>
  <c r="K826" i="14"/>
  <c r="J826" i="14"/>
  <c r="K834" i="14"/>
  <c r="J834" i="14"/>
  <c r="K461" i="14"/>
  <c r="J461" i="14"/>
  <c r="K495" i="14"/>
  <c r="J495" i="14"/>
  <c r="K638" i="14"/>
  <c r="J638" i="14"/>
  <c r="K746" i="14"/>
  <c r="J746" i="14"/>
  <c r="K794" i="14"/>
  <c r="J794" i="14"/>
  <c r="K849" i="14"/>
  <c r="J849" i="14"/>
  <c r="K899" i="14"/>
  <c r="J899" i="14"/>
  <c r="K910" i="14"/>
  <c r="J910" i="14"/>
  <c r="K949" i="14"/>
  <c r="J949" i="14"/>
  <c r="K216" i="14"/>
  <c r="J216" i="14"/>
  <c r="K280" i="14"/>
  <c r="J280" i="14"/>
  <c r="K296" i="14"/>
  <c r="J296" i="14"/>
  <c r="K376" i="14"/>
  <c r="J376" i="14"/>
  <c r="K53" i="14"/>
  <c r="J53" i="14"/>
  <c r="K69" i="14"/>
  <c r="J69" i="14"/>
  <c r="K101" i="14"/>
  <c r="J101" i="14"/>
  <c r="K189" i="14"/>
  <c r="J189" i="14"/>
  <c r="K205" i="14"/>
  <c r="J205" i="14"/>
  <c r="K245" i="14"/>
  <c r="J245" i="14"/>
  <c r="K281" i="14"/>
  <c r="J281" i="14"/>
  <c r="K345" i="14"/>
  <c r="J345" i="14"/>
  <c r="K365" i="14"/>
  <c r="J365" i="14"/>
  <c r="K381" i="14"/>
  <c r="J381" i="14"/>
  <c r="K397" i="14"/>
  <c r="J397" i="14"/>
  <c r="K413" i="14"/>
  <c r="J413" i="14"/>
  <c r="K437" i="14"/>
  <c r="J437" i="14"/>
  <c r="K453" i="14"/>
  <c r="J453" i="14"/>
  <c r="K473" i="14"/>
  <c r="J473" i="14"/>
  <c r="K489" i="14"/>
  <c r="J489" i="14"/>
  <c r="K272" i="14"/>
  <c r="J272" i="14"/>
  <c r="K292" i="14"/>
  <c r="J292" i="14"/>
  <c r="K316" i="14"/>
  <c r="J316" i="14"/>
  <c r="K356" i="14"/>
  <c r="J356" i="14"/>
  <c r="K372" i="14"/>
  <c r="J372" i="14"/>
  <c r="K392" i="14"/>
  <c r="J392" i="14"/>
  <c r="K412" i="14"/>
  <c r="J412" i="14"/>
  <c r="K428" i="14"/>
  <c r="J428" i="14"/>
  <c r="K448" i="14"/>
  <c r="J448" i="14"/>
  <c r="K464" i="14"/>
  <c r="J464" i="14"/>
  <c r="K484" i="14"/>
  <c r="J484" i="14"/>
  <c r="K514" i="14"/>
  <c r="J514" i="14"/>
  <c r="K550" i="14"/>
  <c r="J550" i="14"/>
  <c r="K582" i="14"/>
  <c r="J582" i="14"/>
  <c r="K630" i="14"/>
  <c r="J630" i="14"/>
  <c r="K678" i="14"/>
  <c r="J678" i="14"/>
  <c r="K718" i="14"/>
  <c r="J718" i="14"/>
  <c r="K750" i="14"/>
  <c r="J750" i="14"/>
  <c r="K782" i="14"/>
  <c r="J782" i="14"/>
  <c r="K814" i="14"/>
  <c r="J814" i="14"/>
  <c r="K846" i="14"/>
  <c r="J846" i="14"/>
  <c r="K878" i="14"/>
  <c r="J878" i="14"/>
  <c r="K934" i="14"/>
  <c r="J934" i="14"/>
  <c r="K966" i="14"/>
  <c r="J966" i="14"/>
  <c r="K998" i="14"/>
  <c r="J998" i="14"/>
  <c r="K543" i="14"/>
  <c r="J543" i="14"/>
  <c r="K607" i="14"/>
  <c r="J607" i="14"/>
  <c r="K671" i="14"/>
  <c r="J671" i="14"/>
  <c r="K743" i="14"/>
  <c r="J743" i="14"/>
  <c r="K807" i="14"/>
  <c r="J807" i="14"/>
  <c r="K871" i="14"/>
  <c r="J871" i="14"/>
  <c r="K935" i="14"/>
  <c r="J935" i="14"/>
  <c r="K999" i="14"/>
  <c r="J999" i="14"/>
  <c r="K896" i="14"/>
  <c r="J896" i="14"/>
  <c r="K908" i="14"/>
  <c r="J908" i="14"/>
  <c r="K920" i="14"/>
  <c r="J920" i="14"/>
  <c r="K944" i="14"/>
  <c r="J944" i="14"/>
  <c r="K510" i="14"/>
  <c r="J510" i="14"/>
  <c r="K547" i="14"/>
  <c r="J547" i="14"/>
  <c r="K603" i="14"/>
  <c r="J603" i="14"/>
  <c r="K667" i="14"/>
  <c r="J667" i="14"/>
  <c r="K715" i="14"/>
  <c r="J715" i="14"/>
  <c r="K747" i="14"/>
  <c r="J747" i="14"/>
  <c r="K779" i="14"/>
  <c r="J779" i="14"/>
  <c r="K811" i="14"/>
  <c r="J811" i="14"/>
  <c r="K843" i="14"/>
  <c r="J843" i="14"/>
  <c r="K875" i="14"/>
  <c r="J875" i="14"/>
  <c r="K939" i="14"/>
  <c r="J939" i="14"/>
  <c r="K971" i="14"/>
  <c r="J971" i="14"/>
  <c r="K522" i="14"/>
  <c r="J522" i="14"/>
  <c r="K554" i="14"/>
  <c r="J554" i="14"/>
  <c r="K586" i="14"/>
  <c r="J586" i="14"/>
  <c r="K618" i="14"/>
  <c r="J618" i="14"/>
  <c r="K650" i="14"/>
  <c r="J650" i="14"/>
  <c r="K682" i="14"/>
  <c r="J682" i="14"/>
  <c r="K866" i="14"/>
  <c r="J866" i="14"/>
  <c r="K906" i="14"/>
  <c r="J906" i="14"/>
  <c r="K938" i="14"/>
  <c r="J938" i="14"/>
  <c r="K970" i="14"/>
  <c r="J970" i="14"/>
  <c r="K527" i="14"/>
  <c r="J527" i="14"/>
  <c r="K599" i="14"/>
  <c r="J599" i="14"/>
  <c r="K663" i="14"/>
  <c r="J663" i="14"/>
  <c r="K719" i="14"/>
  <c r="J719" i="14"/>
  <c r="K783" i="14"/>
  <c r="J783" i="14"/>
  <c r="K847" i="14"/>
  <c r="J847" i="14"/>
  <c r="K911" i="14"/>
  <c r="J911" i="14"/>
  <c r="K975" i="14"/>
  <c r="J975" i="14"/>
  <c r="K496" i="14"/>
  <c r="J496" i="14"/>
  <c r="K503" i="14"/>
  <c r="J503" i="14"/>
  <c r="K509" i="14"/>
  <c r="J509" i="14"/>
  <c r="K513" i="14"/>
  <c r="J513" i="14"/>
  <c r="K519" i="14"/>
  <c r="J519" i="14"/>
  <c r="K532" i="14"/>
  <c r="J532" i="14"/>
  <c r="K545" i="14"/>
  <c r="J545" i="14"/>
  <c r="K552" i="14"/>
  <c r="J552" i="14"/>
  <c r="K564" i="14"/>
  <c r="J564" i="14"/>
  <c r="K577" i="14"/>
  <c r="J577" i="14"/>
  <c r="K584" i="14"/>
  <c r="J584" i="14"/>
  <c r="K593" i="14"/>
  <c r="J593" i="14"/>
  <c r="K600" i="14"/>
  <c r="J600" i="14"/>
  <c r="K605" i="14"/>
  <c r="J605" i="14"/>
  <c r="K609" i="14"/>
  <c r="J609" i="14"/>
  <c r="K616" i="14"/>
  <c r="J616" i="14"/>
  <c r="K621" i="14"/>
  <c r="J621" i="14"/>
  <c r="K628" i="14"/>
  <c r="J628" i="14"/>
  <c r="K640" i="14"/>
  <c r="J640" i="14"/>
  <c r="K649" i="14"/>
  <c r="J649" i="14"/>
  <c r="K656" i="14"/>
  <c r="J656" i="14"/>
  <c r="K661" i="14"/>
  <c r="J661" i="14"/>
  <c r="K673" i="14"/>
  <c r="J673" i="14"/>
  <c r="K680" i="14"/>
  <c r="J680" i="14"/>
  <c r="K685" i="14"/>
  <c r="J685" i="14"/>
  <c r="K704" i="14"/>
  <c r="J704" i="14"/>
  <c r="K709" i="14"/>
  <c r="J709" i="14"/>
  <c r="K721" i="14"/>
  <c r="J721" i="14"/>
  <c r="K736" i="14"/>
  <c r="J736" i="14"/>
  <c r="K741" i="14"/>
  <c r="J741" i="14"/>
  <c r="K752" i="14"/>
  <c r="J752" i="14"/>
  <c r="K761" i="14"/>
  <c r="J761" i="14"/>
  <c r="K769" i="14"/>
  <c r="J769" i="14"/>
  <c r="K777" i="14"/>
  <c r="J777" i="14"/>
  <c r="K792" i="14"/>
  <c r="J792" i="14"/>
  <c r="K808" i="14"/>
  <c r="J808" i="14"/>
  <c r="K813" i="14"/>
  <c r="J813" i="14"/>
  <c r="K824" i="14"/>
  <c r="J824" i="14"/>
  <c r="K832" i="14"/>
  <c r="J832" i="14"/>
  <c r="K840" i="14"/>
  <c r="J840" i="14"/>
  <c r="K853" i="14"/>
  <c r="J853" i="14"/>
  <c r="K861" i="14"/>
  <c r="J861" i="14"/>
  <c r="K869" i="14"/>
  <c r="J869" i="14"/>
  <c r="K880" i="14"/>
  <c r="J880" i="14"/>
  <c r="K888" i="14"/>
  <c r="J888" i="14"/>
  <c r="K897" i="14"/>
  <c r="J897" i="14"/>
  <c r="K912" i="14"/>
  <c r="J912" i="14"/>
  <c r="K936" i="14"/>
  <c r="J936" i="14"/>
  <c r="K948" i="14"/>
  <c r="J948" i="14"/>
  <c r="K953" i="14"/>
  <c r="J953" i="14"/>
  <c r="K961" i="14"/>
  <c r="J961" i="14"/>
  <c r="K969" i="14"/>
  <c r="J969" i="14"/>
  <c r="K977" i="14"/>
  <c r="J977" i="14"/>
  <c r="K985" i="14"/>
  <c r="J985" i="14"/>
  <c r="K993" i="14"/>
  <c r="J993" i="14"/>
  <c r="K1000" i="14"/>
  <c r="J1000" i="14"/>
  <c r="K295" i="14"/>
  <c r="J295" i="14"/>
  <c r="K351" i="14"/>
  <c r="J351" i="14"/>
  <c r="K391" i="14"/>
  <c r="J391" i="14"/>
  <c r="K439" i="14"/>
  <c r="J439" i="14"/>
  <c r="K479" i="14"/>
  <c r="J479" i="14"/>
  <c r="K35" i="14"/>
  <c r="J35" i="14"/>
  <c r="K363" i="14"/>
  <c r="J363" i="14"/>
  <c r="K427" i="14"/>
  <c r="J427" i="14"/>
  <c r="K491" i="14"/>
  <c r="J491" i="14"/>
  <c r="K102" i="14"/>
  <c r="J102" i="14"/>
  <c r="K134" i="14"/>
  <c r="J134" i="14"/>
  <c r="K166" i="14"/>
  <c r="J166" i="14"/>
  <c r="K198" i="14"/>
  <c r="J198" i="14"/>
  <c r="K230" i="14"/>
  <c r="J230" i="14"/>
  <c r="K358" i="14"/>
  <c r="J358" i="14"/>
  <c r="K390" i="14"/>
  <c r="J390" i="14"/>
  <c r="K422" i="14"/>
  <c r="J422" i="14"/>
  <c r="K454" i="14"/>
  <c r="J454" i="14"/>
  <c r="K486" i="14"/>
  <c r="J486" i="14"/>
  <c r="K387" i="14"/>
  <c r="J387" i="14"/>
  <c r="K451" i="14"/>
  <c r="J451" i="14"/>
  <c r="K322" i="14"/>
  <c r="J322" i="14"/>
  <c r="K450" i="14"/>
  <c r="J450" i="14"/>
  <c r="K170" i="14"/>
  <c r="J170" i="14"/>
  <c r="K394" i="14"/>
  <c r="J394" i="14"/>
  <c r="K314" i="14"/>
  <c r="J314" i="14"/>
  <c r="K306" i="14"/>
  <c r="J306" i="14"/>
  <c r="K338" i="14"/>
  <c r="J338" i="14"/>
  <c r="K239" i="14"/>
  <c r="J239" i="14"/>
  <c r="K319" i="14"/>
  <c r="J319" i="14"/>
  <c r="K399" i="14"/>
  <c r="J399" i="14"/>
  <c r="K421" i="14"/>
  <c r="J421" i="14"/>
  <c r="K431" i="14"/>
  <c r="J431" i="14"/>
  <c r="K611" i="14"/>
  <c r="J611" i="14"/>
  <c r="K622" i="14"/>
  <c r="J622" i="14"/>
  <c r="K691" i="14"/>
  <c r="J691" i="14"/>
  <c r="K730" i="14"/>
  <c r="J730" i="14"/>
  <c r="K738" i="14"/>
  <c r="J738" i="14"/>
  <c r="K801" i="14"/>
  <c r="J801" i="14"/>
  <c r="K810" i="14"/>
  <c r="J810" i="14"/>
  <c r="K833" i="14"/>
  <c r="J833" i="14"/>
  <c r="K845" i="14"/>
  <c r="J845" i="14"/>
  <c r="K330" i="14"/>
  <c r="J330" i="14"/>
  <c r="K410" i="14"/>
  <c r="J410" i="14"/>
  <c r="K474" i="14"/>
  <c r="J474" i="14"/>
  <c r="K493" i="14"/>
  <c r="J493" i="14"/>
  <c r="K533" i="14"/>
  <c r="J533" i="14"/>
  <c r="K557" i="14"/>
  <c r="J557" i="14"/>
  <c r="K665" i="14"/>
  <c r="J665" i="14"/>
  <c r="K729" i="14"/>
  <c r="J729" i="14"/>
  <c r="K762" i="14"/>
  <c r="J762" i="14"/>
  <c r="K802" i="14"/>
  <c r="J802" i="14"/>
  <c r="K874" i="14"/>
  <c r="J874" i="14"/>
  <c r="K941" i="14"/>
  <c r="J941" i="14"/>
  <c r="K212" i="14"/>
  <c r="J212" i="14"/>
  <c r="K408" i="14"/>
  <c r="J408" i="14"/>
  <c r="K504" i="14"/>
  <c r="J504" i="14"/>
  <c r="J282" i="14"/>
  <c r="J232" i="14"/>
  <c r="J248" i="14"/>
  <c r="J264" i="14"/>
  <c r="J312" i="14"/>
  <c r="J28" i="14"/>
  <c r="J164" i="14"/>
  <c r="J117" i="14"/>
  <c r="J133" i="14"/>
  <c r="J149" i="14"/>
  <c r="J225" i="14"/>
  <c r="J309" i="14"/>
  <c r="J329" i="14"/>
  <c r="J136" i="14"/>
  <c r="J168" i="14"/>
  <c r="J200" i="14"/>
  <c r="J63" i="14"/>
  <c r="J95" i="14"/>
  <c r="J127" i="14"/>
  <c r="J159" i="14"/>
  <c r="J231" i="14"/>
  <c r="J67" i="14"/>
  <c r="J99" i="14"/>
  <c r="J299" i="14"/>
  <c r="J262" i="14"/>
  <c r="J326" i="14"/>
  <c r="J203" i="14"/>
  <c r="J259" i="14"/>
  <c r="J323" i="14"/>
  <c r="J194" i="14"/>
  <c r="J146" i="14"/>
  <c r="J223" i="14"/>
  <c r="J301" i="14"/>
  <c r="J180" i="14"/>
  <c r="J196" i="14"/>
  <c r="J36" i="14"/>
  <c r="J44" i="14"/>
  <c r="J52" i="14"/>
  <c r="J60" i="14"/>
  <c r="J68" i="14"/>
  <c r="J76" i="14"/>
  <c r="J140" i="14"/>
  <c r="J172" i="14"/>
  <c r="K371" i="14"/>
  <c r="J371" i="14"/>
  <c r="K435" i="14"/>
  <c r="J435" i="14"/>
  <c r="K34" i="14"/>
  <c r="J34" i="14"/>
  <c r="K290" i="14"/>
  <c r="J290" i="14"/>
  <c r="K418" i="14"/>
  <c r="J418" i="14"/>
  <c r="K362" i="14"/>
  <c r="J362" i="14"/>
  <c r="K490" i="14"/>
  <c r="J490" i="14"/>
  <c r="K250" i="14"/>
  <c r="J250" i="14"/>
  <c r="K242" i="14"/>
  <c r="J242" i="14"/>
  <c r="K466" i="14"/>
  <c r="J466" i="14"/>
  <c r="K185" i="14"/>
  <c r="J185" i="14"/>
  <c r="K357" i="14"/>
  <c r="J357" i="14"/>
  <c r="K367" i="14"/>
  <c r="J367" i="14"/>
  <c r="K541" i="14"/>
  <c r="J541" i="14"/>
  <c r="K595" i="14"/>
  <c r="J595" i="14"/>
  <c r="K627" i="14"/>
  <c r="J627" i="14"/>
  <c r="K643" i="14"/>
  <c r="J643" i="14"/>
  <c r="K654" i="14"/>
  <c r="J654" i="14"/>
  <c r="K675" i="14"/>
  <c r="J675" i="14"/>
  <c r="K697" i="14"/>
  <c r="J697" i="14"/>
  <c r="K706" i="14"/>
  <c r="J706" i="14"/>
  <c r="K778" i="14"/>
  <c r="J778" i="14"/>
  <c r="K786" i="14"/>
  <c r="J786" i="14"/>
  <c r="K169" i="14"/>
  <c r="J169" i="14"/>
  <c r="K255" i="14"/>
  <c r="J255" i="14"/>
  <c r="K285" i="14"/>
  <c r="J285" i="14"/>
  <c r="K506" i="14"/>
  <c r="J506" i="14"/>
  <c r="K569" i="14"/>
  <c r="J569" i="14"/>
  <c r="K606" i="14"/>
  <c r="J606" i="14"/>
  <c r="K633" i="14"/>
  <c r="J633" i="14"/>
  <c r="K842" i="14"/>
  <c r="J842" i="14"/>
  <c r="K858" i="14"/>
  <c r="J858" i="14"/>
  <c r="K891" i="14"/>
  <c r="J891" i="14"/>
  <c r="K907" i="14"/>
  <c r="J907" i="14"/>
  <c r="K933" i="14"/>
  <c r="J933" i="14"/>
  <c r="K148" i="14"/>
  <c r="J148" i="14"/>
  <c r="K45" i="14"/>
  <c r="J45" i="14"/>
  <c r="K61" i="14"/>
  <c r="J61" i="14"/>
  <c r="K77" i="14"/>
  <c r="J77" i="14"/>
  <c r="K93" i="14"/>
  <c r="J93" i="14"/>
  <c r="K109" i="14"/>
  <c r="J109" i="14"/>
  <c r="K141" i="14"/>
  <c r="J141" i="14"/>
  <c r="K197" i="14"/>
  <c r="J197" i="14"/>
  <c r="K213" i="14"/>
  <c r="J213" i="14"/>
  <c r="K373" i="14"/>
  <c r="J373" i="14"/>
  <c r="K389" i="14"/>
  <c r="J389" i="14"/>
  <c r="K405" i="14"/>
  <c r="J405" i="14"/>
  <c r="K425" i="14"/>
  <c r="J425" i="14"/>
  <c r="K445" i="14"/>
  <c r="J445" i="14"/>
  <c r="K465" i="14"/>
  <c r="J465" i="14"/>
  <c r="K481" i="14"/>
  <c r="J481" i="14"/>
  <c r="K88" i="14"/>
  <c r="J88" i="14"/>
  <c r="K220" i="14"/>
  <c r="J220" i="14"/>
  <c r="K240" i="14"/>
  <c r="J240" i="14"/>
  <c r="K304" i="14"/>
  <c r="J304" i="14"/>
  <c r="K348" i="14"/>
  <c r="J348" i="14"/>
  <c r="K364" i="14"/>
  <c r="J364" i="14"/>
  <c r="K384" i="14"/>
  <c r="J384" i="14"/>
  <c r="K400" i="14"/>
  <c r="J400" i="14"/>
  <c r="K420" i="14"/>
  <c r="J420" i="14"/>
  <c r="K436" i="14"/>
  <c r="J436" i="14"/>
  <c r="K456" i="14"/>
  <c r="J456" i="14"/>
  <c r="K476" i="14"/>
  <c r="J476" i="14"/>
  <c r="K492" i="14"/>
  <c r="J492" i="14"/>
  <c r="K534" i="14"/>
  <c r="J534" i="14"/>
  <c r="K566" i="14"/>
  <c r="J566" i="14"/>
  <c r="K598" i="14"/>
  <c r="J598" i="14"/>
  <c r="K662" i="14"/>
  <c r="J662" i="14"/>
  <c r="K702" i="14"/>
  <c r="J702" i="14"/>
  <c r="K734" i="14"/>
  <c r="J734" i="14"/>
  <c r="K766" i="14"/>
  <c r="J766" i="14"/>
  <c r="K798" i="14"/>
  <c r="J798" i="14"/>
  <c r="K830" i="14"/>
  <c r="J830" i="14"/>
  <c r="K862" i="14"/>
  <c r="J862" i="14"/>
  <c r="K894" i="14"/>
  <c r="J894" i="14"/>
  <c r="K950" i="14"/>
  <c r="J950" i="14"/>
  <c r="K982" i="14"/>
  <c r="J982" i="14"/>
  <c r="K518" i="14"/>
  <c r="J518" i="14"/>
  <c r="K575" i="14"/>
  <c r="J575" i="14"/>
  <c r="K639" i="14"/>
  <c r="J639" i="14"/>
  <c r="K711" i="14"/>
  <c r="J711" i="14"/>
  <c r="K775" i="14"/>
  <c r="J775" i="14"/>
  <c r="K839" i="14"/>
  <c r="J839" i="14"/>
  <c r="K903" i="14"/>
  <c r="J903" i="14"/>
  <c r="K967" i="14"/>
  <c r="J967" i="14"/>
  <c r="K892" i="14"/>
  <c r="J892" i="14"/>
  <c r="K901" i="14"/>
  <c r="J901" i="14"/>
  <c r="K916" i="14"/>
  <c r="J916" i="14"/>
  <c r="K921" i="14"/>
  <c r="J921" i="14"/>
  <c r="K945" i="14"/>
  <c r="J945" i="14"/>
  <c r="K531" i="14"/>
  <c r="J531" i="14"/>
  <c r="K571" i="14"/>
  <c r="J571" i="14"/>
  <c r="K635" i="14"/>
  <c r="J635" i="14"/>
  <c r="K699" i="14"/>
  <c r="J699" i="14"/>
  <c r="K731" i="14"/>
  <c r="J731" i="14"/>
  <c r="K763" i="14"/>
  <c r="J763" i="14"/>
  <c r="K795" i="14"/>
  <c r="J795" i="14"/>
  <c r="K827" i="14"/>
  <c r="J827" i="14"/>
  <c r="K859" i="14"/>
  <c r="J859" i="14"/>
  <c r="K923" i="14"/>
  <c r="J923" i="14"/>
  <c r="K955" i="14"/>
  <c r="J955" i="14"/>
  <c r="K987" i="14"/>
  <c r="J987" i="14"/>
  <c r="K538" i="14"/>
  <c r="J538" i="14"/>
  <c r="K570" i="14"/>
  <c r="J570" i="14"/>
  <c r="K602" i="14"/>
  <c r="J602" i="14"/>
  <c r="K634" i="14"/>
  <c r="J634" i="14"/>
  <c r="K666" i="14"/>
  <c r="J666" i="14"/>
  <c r="K698" i="14"/>
  <c r="J698" i="14"/>
  <c r="K890" i="14"/>
  <c r="J890" i="14"/>
  <c r="K922" i="14"/>
  <c r="J922" i="14"/>
  <c r="K954" i="14"/>
  <c r="J954" i="14"/>
  <c r="K986" i="14"/>
  <c r="J986" i="14"/>
  <c r="K567" i="14"/>
  <c r="J567" i="14"/>
  <c r="K631" i="14"/>
  <c r="J631" i="14"/>
  <c r="K687" i="14"/>
  <c r="J687" i="14"/>
  <c r="K751" i="14"/>
  <c r="J751" i="14"/>
  <c r="K815" i="14"/>
  <c r="J815" i="14"/>
  <c r="K879" i="14"/>
  <c r="J879" i="14"/>
  <c r="K943" i="14"/>
  <c r="J943" i="14"/>
  <c r="K501" i="14"/>
  <c r="J501" i="14"/>
  <c r="K507" i="14"/>
  <c r="J507" i="14"/>
  <c r="K511" i="14"/>
  <c r="J511" i="14"/>
  <c r="K517" i="14"/>
  <c r="J517" i="14"/>
  <c r="K521" i="14"/>
  <c r="J521" i="14"/>
  <c r="K544" i="14"/>
  <c r="J544" i="14"/>
  <c r="K549" i="14"/>
  <c r="J549" i="14"/>
  <c r="K556" i="14"/>
  <c r="J556" i="14"/>
  <c r="K568" i="14"/>
  <c r="J568" i="14"/>
  <c r="K580" i="14"/>
  <c r="J580" i="14"/>
  <c r="K588" i="14"/>
  <c r="J588" i="14"/>
  <c r="K596" i="14"/>
  <c r="J596" i="14"/>
  <c r="K604" i="14"/>
  <c r="J604" i="14"/>
  <c r="K608" i="14"/>
  <c r="J608" i="14"/>
  <c r="K612" i="14"/>
  <c r="J612" i="14"/>
  <c r="K620" i="14"/>
  <c r="J620" i="14"/>
  <c r="K625" i="14"/>
  <c r="J625" i="14"/>
  <c r="K632" i="14"/>
  <c r="J632" i="14"/>
  <c r="K645" i="14"/>
  <c r="J645" i="14"/>
  <c r="K653" i="14"/>
  <c r="J653" i="14"/>
  <c r="K657" i="14"/>
  <c r="J657" i="14"/>
  <c r="K672" i="14"/>
  <c r="J672" i="14"/>
  <c r="K677" i="14"/>
  <c r="J677" i="14"/>
  <c r="K684" i="14"/>
  <c r="J684" i="14"/>
  <c r="K692" i="14"/>
  <c r="J692" i="14"/>
  <c r="K708" i="14"/>
  <c r="J708" i="14"/>
  <c r="K713" i="14"/>
  <c r="J713" i="14"/>
  <c r="K728" i="14"/>
  <c r="J728" i="14"/>
  <c r="K740" i="14"/>
  <c r="J740" i="14"/>
  <c r="K745" i="14"/>
  <c r="J745" i="14"/>
  <c r="K757" i="14"/>
  <c r="J757" i="14"/>
  <c r="K765" i="14"/>
  <c r="J765" i="14"/>
  <c r="K773" i="14"/>
  <c r="J773" i="14"/>
  <c r="K784" i="14"/>
  <c r="J784" i="14"/>
  <c r="K800" i="14"/>
  <c r="J800" i="14"/>
  <c r="K812" i="14"/>
  <c r="J812" i="14"/>
  <c r="K817" i="14"/>
  <c r="J817" i="14"/>
  <c r="K828" i="14"/>
  <c r="J828" i="14"/>
  <c r="K836" i="14"/>
  <c r="J836" i="14"/>
  <c r="K844" i="14"/>
  <c r="J844" i="14"/>
  <c r="K860" i="14"/>
  <c r="J860" i="14"/>
  <c r="K865" i="14"/>
  <c r="J865" i="14"/>
  <c r="K873" i="14"/>
  <c r="J873" i="14"/>
  <c r="K884" i="14"/>
  <c r="J884" i="14"/>
  <c r="K893" i="14"/>
  <c r="J893" i="14"/>
  <c r="K909" i="14"/>
  <c r="J909" i="14"/>
  <c r="K913" i="14"/>
  <c r="J913" i="14"/>
  <c r="K932" i="14"/>
  <c r="J932" i="14"/>
  <c r="K940" i="14"/>
  <c r="J940" i="14"/>
  <c r="K952" i="14"/>
  <c r="J952" i="14"/>
  <c r="K957" i="14"/>
  <c r="J957" i="14"/>
  <c r="K965" i="14"/>
  <c r="J965" i="14"/>
  <c r="K973" i="14"/>
  <c r="J973" i="14"/>
  <c r="K981" i="14"/>
  <c r="J981" i="14"/>
  <c r="K989" i="14"/>
  <c r="J989" i="14"/>
  <c r="K996" i="14"/>
  <c r="J996" i="14"/>
  <c r="K263" i="14"/>
  <c r="J263" i="14"/>
  <c r="K327" i="14"/>
  <c r="J327" i="14"/>
  <c r="K375" i="14"/>
  <c r="J375" i="14"/>
  <c r="K415" i="14"/>
  <c r="J415" i="14"/>
  <c r="K455" i="14"/>
  <c r="J455" i="14"/>
  <c r="K395" i="14"/>
  <c r="J395" i="14"/>
  <c r="K459" i="14"/>
  <c r="J459" i="14"/>
  <c r="K22" i="14"/>
  <c r="J22" i="14"/>
  <c r="K118" i="14"/>
  <c r="J118" i="14"/>
  <c r="K150" i="14"/>
  <c r="J150" i="14"/>
  <c r="K182" i="14"/>
  <c r="J182" i="14"/>
  <c r="K214" i="14"/>
  <c r="J214" i="14"/>
  <c r="K246" i="14"/>
  <c r="J246" i="14"/>
  <c r="K374" i="14"/>
  <c r="J374" i="14"/>
  <c r="K406" i="14"/>
  <c r="J406" i="14"/>
  <c r="K438" i="14"/>
  <c r="J438" i="14"/>
  <c r="K470" i="14"/>
  <c r="J470" i="14"/>
  <c r="K419" i="14"/>
  <c r="J419" i="14"/>
  <c r="K483" i="14"/>
  <c r="J483" i="14"/>
  <c r="K386" i="14"/>
  <c r="J386" i="14"/>
  <c r="K458" i="14"/>
  <c r="J458" i="14"/>
  <c r="K434" i="14"/>
  <c r="J434" i="14"/>
  <c r="K274" i="14"/>
  <c r="J274" i="14"/>
  <c r="K429" i="14"/>
  <c r="J429" i="14"/>
  <c r="K659" i="14"/>
  <c r="J659" i="14"/>
  <c r="K733" i="14"/>
  <c r="J733" i="14"/>
  <c r="K850" i="14"/>
  <c r="J850" i="14"/>
  <c r="K108" i="14"/>
  <c r="J108" i="14"/>
  <c r="K378" i="14"/>
  <c r="J378" i="14"/>
  <c r="K463" i="14"/>
  <c r="J463" i="14"/>
  <c r="K601" i="14"/>
  <c r="J601" i="14"/>
  <c r="K686" i="14"/>
  <c r="J686" i="14"/>
  <c r="K714" i="14"/>
  <c r="J714" i="14"/>
  <c r="K737" i="14"/>
  <c r="J737" i="14"/>
  <c r="K753" i="14"/>
  <c r="J753" i="14"/>
  <c r="K785" i="14"/>
  <c r="J785" i="14"/>
  <c r="K797" i="14"/>
  <c r="J797" i="14"/>
  <c r="K818" i="14"/>
  <c r="J818" i="14"/>
  <c r="K902" i="14"/>
  <c r="J902" i="14"/>
  <c r="K915" i="14"/>
  <c r="J915" i="14"/>
  <c r="K918" i="14"/>
  <c r="J918" i="14"/>
  <c r="K925" i="14"/>
  <c r="J925" i="14"/>
  <c r="K440" i="14"/>
  <c r="J440" i="14"/>
  <c r="K472" i="14"/>
  <c r="J472" i="14"/>
  <c r="J293" i="14"/>
  <c r="J328" i="14"/>
  <c r="J41" i="14"/>
  <c r="J84" i="14"/>
  <c r="J132" i="14"/>
  <c r="J125" i="14"/>
  <c r="J157" i="14"/>
  <c r="J177" i="14"/>
  <c r="J297" i="14"/>
  <c r="J321" i="14"/>
  <c r="J24" i="14"/>
  <c r="J152" i="14"/>
  <c r="J184" i="14"/>
  <c r="J8" i="14"/>
  <c r="J47" i="14"/>
  <c r="J79" i="14"/>
  <c r="J111" i="14"/>
  <c r="J143" i="14"/>
  <c r="J51" i="14"/>
  <c r="J131" i="14"/>
  <c r="J331" i="14"/>
  <c r="J86" i="14"/>
  <c r="J342" i="14"/>
  <c r="J107" i="14"/>
  <c r="J171" i="14"/>
  <c r="J227" i="14"/>
  <c r="J355" i="14"/>
  <c r="J234" i="14"/>
  <c r="J186" i="14"/>
  <c r="J26" i="14"/>
  <c r="J210" i="14"/>
  <c r="J221" i="14"/>
  <c r="J287" i="14"/>
  <c r="J317" i="14"/>
  <c r="J116" i="14"/>
  <c r="J124" i="14"/>
  <c r="J218" i="14"/>
  <c r="J298" i="14"/>
  <c r="J303" i="14"/>
  <c r="J188" i="14"/>
  <c r="J204" i="14"/>
  <c r="J25" i="14"/>
  <c r="J156" i="14"/>
  <c r="J7" i="14"/>
  <c r="K14" i="14"/>
  <c r="K10" i="14"/>
  <c r="K41" i="14"/>
  <c r="K84" i="14"/>
  <c r="K153" i="14"/>
  <c r="K16" i="14"/>
  <c r="K112" i="14"/>
  <c r="K144" i="14"/>
  <c r="K176" i="14"/>
  <c r="K208" i="14"/>
  <c r="K43" i="14"/>
  <c r="K75" i="14"/>
  <c r="K115" i="14"/>
  <c r="K179" i="14"/>
  <c r="K98" i="14"/>
  <c r="K226" i="14"/>
  <c r="K74" i="14"/>
  <c r="K122" i="14"/>
  <c r="K114" i="14"/>
  <c r="K237" i="14"/>
  <c r="K253" i="14"/>
  <c r="K282" i="14"/>
  <c r="K346" i="14"/>
  <c r="K248" i="14"/>
  <c r="K344" i="14"/>
  <c r="K12" i="14"/>
  <c r="K20" i="14"/>
  <c r="K28" i="14"/>
  <c r="K13" i="14"/>
  <c r="K149" i="14"/>
  <c r="K309" i="14"/>
  <c r="K228" i="14"/>
  <c r="K323" i="14"/>
  <c r="K241" i="14"/>
  <c r="K32" i="14"/>
  <c r="K288" i="14"/>
  <c r="K332" i="14"/>
  <c r="K55" i="14"/>
  <c r="K87" i="14"/>
  <c r="K119" i="14"/>
  <c r="K183" i="14"/>
  <c r="K215" i="14"/>
  <c r="K59" i="14"/>
  <c r="K91" i="14"/>
  <c r="K147" i="14"/>
  <c r="K211" i="14"/>
  <c r="K30" i="14"/>
  <c r="K62" i="14"/>
  <c r="K254" i="14"/>
  <c r="K286" i="14"/>
  <c r="K318" i="14"/>
  <c r="K350" i="14"/>
  <c r="K123" i="14"/>
  <c r="K187" i="14"/>
  <c r="K243" i="14"/>
  <c r="K307" i="14"/>
  <c r="K162" i="14"/>
  <c r="K138" i="14"/>
  <c r="K154" i="14"/>
  <c r="K90" i="14"/>
  <c r="K82" i="14"/>
  <c r="K266" i="14"/>
  <c r="K271" i="14"/>
  <c r="K293" i="14"/>
  <c r="K335" i="14"/>
  <c r="K328" i="14"/>
  <c r="K92" i="14"/>
  <c r="K100" i="14"/>
  <c r="K132" i="14"/>
  <c r="K33" i="14"/>
  <c r="K133" i="14"/>
  <c r="K225" i="14"/>
  <c r="K252" i="14"/>
  <c r="K336" i="14"/>
  <c r="K235" i="14"/>
  <c r="K259" i="14"/>
  <c r="K29" i="14"/>
  <c r="K145" i="14"/>
  <c r="K352" i="14"/>
  <c r="K21" i="14"/>
  <c r="K125" i="14"/>
  <c r="K157" i="14"/>
  <c r="K177" i="14"/>
  <c r="K257" i="14"/>
  <c r="K273" i="14"/>
  <c r="K297" i="14"/>
  <c r="K337" i="14"/>
  <c r="K353" i="14"/>
  <c r="K24" i="14"/>
  <c r="K120" i="14"/>
  <c r="K152" i="14"/>
  <c r="K184" i="14"/>
  <c r="K51" i="14"/>
  <c r="K83" i="14"/>
  <c r="K131" i="14"/>
  <c r="K195" i="14"/>
  <c r="K54" i="14"/>
  <c r="K86" i="14"/>
  <c r="K107" i="14"/>
  <c r="K227" i="14"/>
  <c r="K291" i="14"/>
  <c r="K355" i="14"/>
  <c r="K258" i="14"/>
  <c r="K106" i="14"/>
  <c r="K234" i="14"/>
  <c r="K186" i="14"/>
  <c r="K26" i="14"/>
  <c r="K178" i="14"/>
  <c r="K221" i="14"/>
  <c r="K287" i="14"/>
  <c r="K317" i="14"/>
  <c r="K124" i="14"/>
  <c r="K218" i="14"/>
  <c r="K298" i="14"/>
  <c r="K303" i="14"/>
  <c r="K188" i="14"/>
  <c r="K233" i="14"/>
  <c r="K48" i="14"/>
  <c r="K340" i="14"/>
  <c r="K9" i="14"/>
  <c r="K39" i="14"/>
  <c r="K71" i="14"/>
  <c r="K103" i="14"/>
  <c r="K135" i="14"/>
  <c r="K167" i="14"/>
  <c r="K199" i="14"/>
  <c r="K315" i="14"/>
  <c r="K238" i="14"/>
  <c r="K11" i="14"/>
  <c r="K202" i="14"/>
  <c r="K18" i="14"/>
  <c r="K232" i="14"/>
  <c r="K264" i="14"/>
  <c r="K312" i="14"/>
  <c r="K164" i="14"/>
  <c r="K321" i="14"/>
  <c r="K89" i="14"/>
  <c r="K249" i="14"/>
  <c r="K320" i="14"/>
  <c r="K85" i="14"/>
  <c r="K117" i="14"/>
  <c r="K165" i="14"/>
  <c r="K265" i="14"/>
  <c r="K329" i="14"/>
  <c r="K40" i="14"/>
  <c r="K72" i="14"/>
  <c r="K104" i="14"/>
  <c r="K136" i="14"/>
  <c r="K168" i="14"/>
  <c r="K200" i="14"/>
  <c r="K31" i="14"/>
  <c r="K63" i="14"/>
  <c r="K95" i="14"/>
  <c r="K127" i="14"/>
  <c r="K159" i="14"/>
  <c r="K191" i="14"/>
  <c r="K231" i="14"/>
  <c r="K67" i="14"/>
  <c r="K99" i="14"/>
  <c r="K163" i="14"/>
  <c r="K299" i="14"/>
  <c r="K38" i="14"/>
  <c r="K70" i="14"/>
  <c r="K262" i="14"/>
  <c r="K294" i="14"/>
  <c r="K326" i="14"/>
  <c r="K139" i="14"/>
  <c r="K203" i="14"/>
  <c r="K66" i="14"/>
  <c r="K194" i="14"/>
  <c r="K42" i="14"/>
  <c r="K58" i="14"/>
  <c r="K50" i="14"/>
  <c r="K146" i="14"/>
  <c r="K223" i="14"/>
  <c r="K301" i="14"/>
  <c r="K180" i="14"/>
  <c r="K196" i="14"/>
  <c r="K36" i="14"/>
  <c r="K44" i="14"/>
  <c r="K52" i="14"/>
  <c r="K60" i="14"/>
  <c r="K68" i="14"/>
  <c r="K76" i="14"/>
  <c r="K140" i="14"/>
  <c r="K172" i="14"/>
  <c r="K56" i="14"/>
  <c r="K260" i="14"/>
  <c r="K284" i="14"/>
  <c r="K324" i="14"/>
  <c r="K8" i="14"/>
  <c r="K15" i="14"/>
  <c r="K47" i="14"/>
  <c r="K79" i="14"/>
  <c r="K111" i="14"/>
  <c r="K143" i="14"/>
  <c r="K175" i="14"/>
  <c r="K207" i="14"/>
  <c r="K19" i="14"/>
  <c r="K267" i="14"/>
  <c r="K331" i="14"/>
  <c r="K278" i="14"/>
  <c r="K310" i="14"/>
  <c r="K342" i="14"/>
  <c r="K171" i="14"/>
  <c r="K130" i="14"/>
  <c r="K210" i="14"/>
  <c r="K116" i="14"/>
  <c r="K204" i="14"/>
  <c r="K25" i="14"/>
  <c r="K156" i="14"/>
  <c r="K7" i="14"/>
  <c r="N285" i="14"/>
  <c r="N13" i="14"/>
  <c r="N69" i="14"/>
  <c r="N101" i="14"/>
  <c r="N133" i="14"/>
  <c r="N165" i="14"/>
  <c r="N205" i="14"/>
  <c r="N245" i="14"/>
  <c r="N281" i="14"/>
  <c r="N329" i="14"/>
  <c r="N365" i="14"/>
  <c r="N397" i="14"/>
  <c r="N437" i="14"/>
  <c r="N473" i="14"/>
  <c r="N40" i="14"/>
  <c r="N104" i="14"/>
  <c r="N168" i="14"/>
  <c r="N228" i="14"/>
  <c r="N272" i="14"/>
  <c r="N316" i="14"/>
  <c r="N356" i="14"/>
  <c r="N392" i="14"/>
  <c r="N428" i="14"/>
  <c r="N464" i="14"/>
  <c r="N514" i="14"/>
  <c r="N582" i="14"/>
  <c r="N678" i="14"/>
  <c r="N750" i="14"/>
  <c r="N814" i="14"/>
  <c r="N878" i="14"/>
  <c r="N966" i="14"/>
  <c r="N543" i="14"/>
  <c r="N671" i="14"/>
  <c r="N807" i="14"/>
  <c r="N935" i="14"/>
  <c r="N908" i="14"/>
  <c r="N944" i="14"/>
  <c r="N510" i="14"/>
  <c r="N603" i="14"/>
  <c r="N715" i="14"/>
  <c r="N779" i="14"/>
  <c r="N843" i="14"/>
  <c r="N939" i="14"/>
  <c r="N522" i="14"/>
  <c r="N586" i="14"/>
  <c r="N618" i="14"/>
  <c r="N682" i="14"/>
  <c r="N906" i="14"/>
  <c r="N970" i="14"/>
  <c r="N599" i="14"/>
  <c r="N719" i="14"/>
  <c r="N847" i="14"/>
  <c r="N975" i="14"/>
  <c r="N503" i="14"/>
  <c r="N513" i="14"/>
  <c r="N532" i="14"/>
  <c r="N552" i="14"/>
  <c r="N577" i="14"/>
  <c r="N593" i="14"/>
  <c r="N605" i="14"/>
  <c r="N616" i="14"/>
  <c r="N628" i="14"/>
  <c r="N649" i="14"/>
  <c r="N661" i="14"/>
  <c r="N680" i="14"/>
  <c r="N704" i="14"/>
  <c r="N721" i="14"/>
  <c r="N741" i="14"/>
  <c r="N761" i="14"/>
  <c r="N777" i="14"/>
  <c r="N808" i="14"/>
  <c r="N824" i="14"/>
  <c r="N840" i="14"/>
  <c r="N861" i="14"/>
  <c r="N880" i="14"/>
  <c r="N897" i="14"/>
  <c r="N936" i="14"/>
  <c r="N953" i="14"/>
  <c r="N969" i="14"/>
  <c r="N993" i="14"/>
  <c r="N31" i="14"/>
  <c r="N63" i="14"/>
  <c r="N127" i="14"/>
  <c r="N191" i="14"/>
  <c r="N295" i="14"/>
  <c r="N391" i="14"/>
  <c r="N479" i="14"/>
  <c r="N67" i="14"/>
  <c r="N163" i="14"/>
  <c r="N299" i="14"/>
  <c r="N427" i="14"/>
  <c r="N38" i="14"/>
  <c r="N102" i="14"/>
  <c r="N166" i="14"/>
  <c r="N230" i="14"/>
  <c r="N326" i="14"/>
  <c r="N390" i="14"/>
  <c r="N454" i="14"/>
  <c r="N139" i="14"/>
  <c r="N259" i="14"/>
  <c r="N387" i="14"/>
  <c r="N66" i="14"/>
  <c r="N322" i="14"/>
  <c r="N42" i="14"/>
  <c r="N394" i="14"/>
  <c r="N314" i="14"/>
  <c r="N306" i="14"/>
  <c r="N146" i="14"/>
  <c r="N239" i="14"/>
  <c r="N319" i="14"/>
  <c r="N399" i="14"/>
  <c r="N431" i="14"/>
  <c r="N622" i="14"/>
  <c r="N691" i="14"/>
  <c r="N730" i="14"/>
  <c r="N810" i="14"/>
  <c r="N833" i="14"/>
  <c r="N301" i="14"/>
  <c r="N557" i="14"/>
  <c r="N665" i="14"/>
  <c r="N729" i="14"/>
  <c r="N874" i="14"/>
  <c r="N941" i="14"/>
  <c r="N196" i="14"/>
  <c r="N408" i="14"/>
  <c r="N504" i="14"/>
  <c r="N44" i="14"/>
  <c r="N60" i="14"/>
  <c r="N140" i="14"/>
  <c r="N49" i="14"/>
  <c r="N81" i="14"/>
  <c r="N113" i="14"/>
  <c r="N145" i="14"/>
  <c r="N181" i="14"/>
  <c r="N217" i="14"/>
  <c r="N261" i="14"/>
  <c r="N277" i="14"/>
  <c r="N325" i="14"/>
  <c r="N361" i="14"/>
  <c r="N393" i="14"/>
  <c r="N409" i="14"/>
  <c r="N449" i="14"/>
  <c r="N485" i="14"/>
  <c r="N64" i="14"/>
  <c r="N128" i="14"/>
  <c r="N192" i="14"/>
  <c r="N244" i="14"/>
  <c r="N288" i="14"/>
  <c r="N332" i="14"/>
  <c r="N368" i="14"/>
  <c r="N404" i="14"/>
  <c r="N444" i="14"/>
  <c r="N480" i="14"/>
  <c r="N542" i="14"/>
  <c r="N614" i="14"/>
  <c r="N710" i="14"/>
  <c r="N774" i="14"/>
  <c r="N838" i="14"/>
  <c r="N958" i="14"/>
  <c r="N535" i="14"/>
  <c r="N655" i="14"/>
  <c r="N791" i="14"/>
  <c r="N919" i="14"/>
  <c r="N497" i="14"/>
  <c r="N508" i="14"/>
  <c r="N520" i="14"/>
  <c r="N536" i="14"/>
  <c r="N553" i="14"/>
  <c r="N572" i="14"/>
  <c r="N585" i="14"/>
  <c r="N613" i="14"/>
  <c r="N636" i="14"/>
  <c r="N648" i="14"/>
  <c r="N668" i="14"/>
  <c r="N676" i="14"/>
  <c r="N696" i="14"/>
  <c r="N712" i="14"/>
  <c r="N724" i="14"/>
  <c r="N748" i="14"/>
  <c r="N764" i="14"/>
  <c r="N780" i="14"/>
  <c r="N804" i="14"/>
  <c r="N820" i="14"/>
  <c r="N837" i="14"/>
  <c r="N856" i="14"/>
  <c r="N872" i="14"/>
  <c r="N885" i="14"/>
  <c r="N937" i="14"/>
  <c r="N964" i="14"/>
  <c r="N980" i="14"/>
  <c r="N997" i="14"/>
  <c r="N539" i="14"/>
  <c r="N651" i="14"/>
  <c r="N739" i="14"/>
  <c r="N803" i="14"/>
  <c r="N867" i="14"/>
  <c r="N931" i="14"/>
  <c r="N995" i="14"/>
  <c r="N578" i="14"/>
  <c r="N642" i="14"/>
  <c r="N770" i="14"/>
  <c r="N930" i="14"/>
  <c r="N994" i="14"/>
  <c r="N647" i="14"/>
  <c r="N767" i="14"/>
  <c r="N895" i="14"/>
  <c r="N904" i="14"/>
  <c r="N928" i="14"/>
  <c r="N23" i="14"/>
  <c r="N55" i="14"/>
  <c r="N119" i="14"/>
  <c r="N183" i="14"/>
  <c r="N279" i="14"/>
  <c r="N383" i="14"/>
  <c r="N471" i="14"/>
  <c r="N59" i="14"/>
  <c r="N147" i="14"/>
  <c r="N283" i="14"/>
  <c r="N411" i="14"/>
  <c r="N30" i="14"/>
  <c r="N94" i="14"/>
  <c r="N158" i="14"/>
  <c r="N222" i="14"/>
  <c r="N286" i="14"/>
  <c r="N350" i="14"/>
  <c r="N414" i="14"/>
  <c r="N123" i="14"/>
  <c r="N243" i="14"/>
  <c r="N371" i="14"/>
  <c r="N435" i="14"/>
  <c r="N162" i="14"/>
  <c r="N418" i="14"/>
  <c r="N138" i="14"/>
  <c r="N490" i="14"/>
  <c r="N154" i="14"/>
  <c r="N90" i="14"/>
  <c r="N466" i="14"/>
  <c r="N266" i="14"/>
  <c r="N357" i="14"/>
  <c r="N595" i="14"/>
  <c r="N627" i="14"/>
  <c r="N643" i="14"/>
  <c r="N675" i="14"/>
  <c r="N706" i="14"/>
  <c r="N778" i="14"/>
  <c r="N169" i="14"/>
  <c r="N255" i="14"/>
  <c r="N293" i="14"/>
  <c r="N33" i="14"/>
  <c r="N53" i="14"/>
  <c r="N85" i="14"/>
  <c r="N117" i="14"/>
  <c r="N149" i="14"/>
  <c r="N189" i="14"/>
  <c r="N225" i="14"/>
  <c r="N265" i="14"/>
  <c r="N309" i="14"/>
  <c r="N345" i="14"/>
  <c r="N381" i="14"/>
  <c r="N413" i="14"/>
  <c r="N453" i="14"/>
  <c r="N489" i="14"/>
  <c r="N72" i="14"/>
  <c r="N136" i="14"/>
  <c r="N200" i="14"/>
  <c r="N252" i="14"/>
  <c r="N292" i="14"/>
  <c r="N336" i="14"/>
  <c r="N372" i="14"/>
  <c r="N412" i="14"/>
  <c r="N448" i="14"/>
  <c r="N484" i="14"/>
  <c r="N550" i="14"/>
  <c r="N630" i="14"/>
  <c r="N718" i="14"/>
  <c r="N782" i="14"/>
  <c r="N846" i="14"/>
  <c r="N934" i="14"/>
  <c r="N998" i="14"/>
  <c r="N607" i="14"/>
  <c r="N743" i="14"/>
  <c r="N871" i="14"/>
  <c r="N999" i="14"/>
  <c r="N896" i="14"/>
  <c r="N920" i="14"/>
  <c r="N547" i="14"/>
  <c r="N667" i="14"/>
  <c r="N747" i="14"/>
  <c r="N811" i="14"/>
  <c r="N875" i="14"/>
  <c r="N971" i="14"/>
  <c r="N554" i="14"/>
  <c r="N650" i="14"/>
  <c r="N866" i="14"/>
  <c r="N938" i="14"/>
  <c r="N527" i="14"/>
  <c r="N663" i="14"/>
  <c r="N783" i="14"/>
  <c r="N911" i="14"/>
  <c r="N496" i="14"/>
  <c r="N509" i="14"/>
  <c r="N519" i="14"/>
  <c r="N545" i="14"/>
  <c r="N564" i="14"/>
  <c r="N584" i="14"/>
  <c r="N600" i="14"/>
  <c r="N609" i="14"/>
  <c r="N621" i="14"/>
  <c r="N640" i="14"/>
  <c r="N656" i="14"/>
  <c r="N673" i="14"/>
  <c r="N685" i="14"/>
  <c r="N709" i="14"/>
  <c r="N736" i="14"/>
  <c r="N752" i="14"/>
  <c r="N769" i="14"/>
  <c r="N792" i="14"/>
  <c r="N813" i="14"/>
  <c r="N832" i="14"/>
  <c r="N853" i="14"/>
  <c r="N869" i="14"/>
  <c r="N888" i="14"/>
  <c r="N912" i="14"/>
  <c r="N948" i="14"/>
  <c r="N961" i="14"/>
  <c r="N977" i="14"/>
  <c r="N985" i="14"/>
  <c r="N1000" i="14"/>
  <c r="N95" i="14"/>
  <c r="N159" i="14"/>
  <c r="N231" i="14"/>
  <c r="N351" i="14"/>
  <c r="N439" i="14"/>
  <c r="N35" i="14"/>
  <c r="N99" i="14"/>
  <c r="N235" i="14"/>
  <c r="N363" i="14"/>
  <c r="N491" i="14"/>
  <c r="N70" i="14"/>
  <c r="N134" i="14"/>
  <c r="N198" i="14"/>
  <c r="N262" i="14"/>
  <c r="N294" i="14"/>
  <c r="N358" i="14"/>
  <c r="N422" i="14"/>
  <c r="N486" i="14"/>
  <c r="N203" i="14"/>
  <c r="N323" i="14"/>
  <c r="N451" i="14"/>
  <c r="N194" i="14"/>
  <c r="N450" i="14"/>
  <c r="N170" i="14"/>
  <c r="N58" i="14"/>
  <c r="N50" i="14"/>
  <c r="N338" i="14"/>
  <c r="N223" i="14"/>
  <c r="N421" i="14"/>
  <c r="N611" i="14"/>
  <c r="N738" i="14"/>
  <c r="N801" i="14"/>
  <c r="N845" i="14"/>
  <c r="N330" i="14"/>
  <c r="N410" i="14"/>
  <c r="N474" i="14"/>
  <c r="N493" i="14"/>
  <c r="N533" i="14"/>
  <c r="N762" i="14"/>
  <c r="N802" i="14"/>
  <c r="N180" i="14"/>
  <c r="N212" i="14"/>
  <c r="N36" i="14"/>
  <c r="N52" i="14"/>
  <c r="N68" i="14"/>
  <c r="N76" i="14"/>
  <c r="N172" i="14"/>
  <c r="N29" i="14"/>
  <c r="N65" i="14"/>
  <c r="N97" i="14"/>
  <c r="N129" i="14"/>
  <c r="N161" i="14"/>
  <c r="N201" i="14"/>
  <c r="N241" i="14"/>
  <c r="N305" i="14"/>
  <c r="N341" i="14"/>
  <c r="N377" i="14"/>
  <c r="N433" i="14"/>
  <c r="N469" i="14"/>
  <c r="N32" i="14"/>
  <c r="N96" i="14"/>
  <c r="N160" i="14"/>
  <c r="N224" i="14"/>
  <c r="N268" i="14"/>
  <c r="N308" i="14"/>
  <c r="N352" i="14"/>
  <c r="N388" i="14"/>
  <c r="N424" i="14"/>
  <c r="N460" i="14"/>
  <c r="N498" i="14"/>
  <c r="N574" i="14"/>
  <c r="N670" i="14"/>
  <c r="N742" i="14"/>
  <c r="N806" i="14"/>
  <c r="N870" i="14"/>
  <c r="N926" i="14"/>
  <c r="N990" i="14"/>
  <c r="N591" i="14"/>
  <c r="N727" i="14"/>
  <c r="N855" i="14"/>
  <c r="N983" i="14"/>
  <c r="N500" i="14"/>
  <c r="N515" i="14"/>
  <c r="N528" i="14"/>
  <c r="N540" i="14"/>
  <c r="N561" i="14"/>
  <c r="N576" i="14"/>
  <c r="N592" i="14"/>
  <c r="N624" i="14"/>
  <c r="N641" i="14"/>
  <c r="N660" i="14"/>
  <c r="N689" i="14"/>
  <c r="N701" i="14"/>
  <c r="N717" i="14"/>
  <c r="N732" i="14"/>
  <c r="N756" i="14"/>
  <c r="N772" i="14"/>
  <c r="N789" i="14"/>
  <c r="N809" i="14"/>
  <c r="N825" i="14"/>
  <c r="N848" i="14"/>
  <c r="N864" i="14"/>
  <c r="N877" i="14"/>
  <c r="N956" i="14"/>
  <c r="N972" i="14"/>
  <c r="N988" i="14"/>
  <c r="N494" i="14"/>
  <c r="N587" i="14"/>
  <c r="N707" i="14"/>
  <c r="N771" i="14"/>
  <c r="N835" i="14"/>
  <c r="N963" i="14"/>
  <c r="N546" i="14"/>
  <c r="N610" i="14"/>
  <c r="N674" i="14"/>
  <c r="N898" i="14"/>
  <c r="N962" i="14"/>
  <c r="N583" i="14"/>
  <c r="N703" i="14"/>
  <c r="N831" i="14"/>
  <c r="N959" i="14"/>
  <c r="N917" i="14"/>
  <c r="N87" i="14"/>
  <c r="N151" i="14"/>
  <c r="N215" i="14"/>
  <c r="N343" i="14"/>
  <c r="N423" i="14"/>
  <c r="N27" i="14"/>
  <c r="N91" i="14"/>
  <c r="N211" i="14"/>
  <c r="N347" i="14"/>
  <c r="N475" i="14"/>
  <c r="N62" i="14"/>
  <c r="N126" i="14"/>
  <c r="N190" i="14"/>
  <c r="N254" i="14"/>
  <c r="N318" i="14"/>
  <c r="N382" i="14"/>
  <c r="N446" i="14"/>
  <c r="N478" i="14"/>
  <c r="N187" i="14"/>
  <c r="N307" i="14"/>
  <c r="N34" i="14"/>
  <c r="N290" i="14"/>
  <c r="N362" i="14"/>
  <c r="N250" i="14"/>
  <c r="N242" i="14"/>
  <c r="N82" i="14"/>
  <c r="N185" i="14"/>
  <c r="N271" i="14"/>
  <c r="N367" i="14"/>
  <c r="N541" i="14"/>
  <c r="N654" i="14"/>
  <c r="N697" i="14"/>
  <c r="N786" i="14"/>
  <c r="N633" i="14"/>
  <c r="N842" i="14"/>
  <c r="N891" i="14"/>
  <c r="N933" i="14"/>
  <c r="N41" i="14"/>
  <c r="N100" i="14"/>
  <c r="N132" i="14"/>
  <c r="N21" i="14"/>
  <c r="N45" i="14"/>
  <c r="N61" i="14"/>
  <c r="N77" i="14"/>
  <c r="N93" i="14"/>
  <c r="N109" i="14"/>
  <c r="N125" i="14"/>
  <c r="N141" i="14"/>
  <c r="N157" i="14"/>
  <c r="N177" i="14"/>
  <c r="N197" i="14"/>
  <c r="N213" i="14"/>
  <c r="N233" i="14"/>
  <c r="N257" i="14"/>
  <c r="N273" i="14"/>
  <c r="N297" i="14"/>
  <c r="N321" i="14"/>
  <c r="N337" i="14"/>
  <c r="N353" i="14"/>
  <c r="N373" i="14"/>
  <c r="N389" i="14"/>
  <c r="N405" i="14"/>
  <c r="N425" i="14"/>
  <c r="N445" i="14"/>
  <c r="N465" i="14"/>
  <c r="N481" i="14"/>
  <c r="N24" i="14"/>
  <c r="N56" i="14"/>
  <c r="N88" i="14"/>
  <c r="N120" i="14"/>
  <c r="N152" i="14"/>
  <c r="N184" i="14"/>
  <c r="N220" i="14"/>
  <c r="N240" i="14"/>
  <c r="N260" i="14"/>
  <c r="N284" i="14"/>
  <c r="N304" i="14"/>
  <c r="N324" i="14"/>
  <c r="N348" i="14"/>
  <c r="N364" i="14"/>
  <c r="N384" i="14"/>
  <c r="N400" i="14"/>
  <c r="N420" i="14"/>
  <c r="N436" i="14"/>
  <c r="N456" i="14"/>
  <c r="N476" i="14"/>
  <c r="N492" i="14"/>
  <c r="N534" i="14"/>
  <c r="N566" i="14"/>
  <c r="N598" i="14"/>
  <c r="N662" i="14"/>
  <c r="N702" i="14"/>
  <c r="N734" i="14"/>
  <c r="N766" i="14"/>
  <c r="N798" i="14"/>
  <c r="N830" i="14"/>
  <c r="N862" i="14"/>
  <c r="N894" i="14"/>
  <c r="N950" i="14"/>
  <c r="N982" i="14"/>
  <c r="N518" i="14"/>
  <c r="N575" i="14"/>
  <c r="N639" i="14"/>
  <c r="N711" i="14"/>
  <c r="N775" i="14"/>
  <c r="N839" i="14"/>
  <c r="N903" i="14"/>
  <c r="N967" i="14"/>
  <c r="N892" i="14"/>
  <c r="N901" i="14"/>
  <c r="N916" i="14"/>
  <c r="N921" i="14"/>
  <c r="N945" i="14"/>
  <c r="N531" i="14"/>
  <c r="N571" i="14"/>
  <c r="N635" i="14"/>
  <c r="N699" i="14"/>
  <c r="N731" i="14"/>
  <c r="N763" i="14"/>
  <c r="N795" i="14"/>
  <c r="N827" i="14"/>
  <c r="N859" i="14"/>
  <c r="N923" i="14"/>
  <c r="N955" i="14"/>
  <c r="N987" i="14"/>
  <c r="N538" i="14"/>
  <c r="N570" i="14"/>
  <c r="N602" i="14"/>
  <c r="N634" i="14"/>
  <c r="N666" i="14"/>
  <c r="N698" i="14"/>
  <c r="N890" i="14"/>
  <c r="N922" i="14"/>
  <c r="N954" i="14"/>
  <c r="N986" i="14"/>
  <c r="N567" i="14"/>
  <c r="N631" i="14"/>
  <c r="N687" i="14"/>
  <c r="N751" i="14"/>
  <c r="N815" i="14"/>
  <c r="N879" i="14"/>
  <c r="N943" i="14"/>
  <c r="N8" i="14"/>
  <c r="N501" i="14"/>
  <c r="N507" i="14"/>
  <c r="N511" i="14"/>
  <c r="N517" i="14"/>
  <c r="N521" i="14"/>
  <c r="N544" i="14"/>
  <c r="N549" i="14"/>
  <c r="N556" i="14"/>
  <c r="N568" i="14"/>
  <c r="N580" i="14"/>
  <c r="N588" i="14"/>
  <c r="N596" i="14"/>
  <c r="N604" i="14"/>
  <c r="N608" i="14"/>
  <c r="N612" i="14"/>
  <c r="N620" i="14"/>
  <c r="N625" i="14"/>
  <c r="N632" i="14"/>
  <c r="N645" i="14"/>
  <c r="N653" i="14"/>
  <c r="N657" i="14"/>
  <c r="N672" i="14"/>
  <c r="N677" i="14"/>
  <c r="N684" i="14"/>
  <c r="N692" i="14"/>
  <c r="N708" i="14"/>
  <c r="N713" i="14"/>
  <c r="N728" i="14"/>
  <c r="N740" i="14"/>
  <c r="N745" i="14"/>
  <c r="N757" i="14"/>
  <c r="N765" i="14"/>
  <c r="N773" i="14"/>
  <c r="N784" i="14"/>
  <c r="N800" i="14"/>
  <c r="N812" i="14"/>
  <c r="N817" i="14"/>
  <c r="N828" i="14"/>
  <c r="N836" i="14"/>
  <c r="N844" i="14"/>
  <c r="N860" i="14"/>
  <c r="N865" i="14"/>
  <c r="N873" i="14"/>
  <c r="N884" i="14"/>
  <c r="N893" i="14"/>
  <c r="N909" i="14"/>
  <c r="N913" i="14"/>
  <c r="N932" i="14"/>
  <c r="N940" i="14"/>
  <c r="N952" i="14"/>
  <c r="N957" i="14"/>
  <c r="N965" i="14"/>
  <c r="N973" i="14"/>
  <c r="N981" i="14"/>
  <c r="N989" i="14"/>
  <c r="N996" i="14"/>
  <c r="N15" i="14"/>
  <c r="N47" i="14"/>
  <c r="N79" i="14"/>
  <c r="N111" i="14"/>
  <c r="N143" i="14"/>
  <c r="N175" i="14"/>
  <c r="N207" i="14"/>
  <c r="N263" i="14"/>
  <c r="N327" i="14"/>
  <c r="N375" i="14"/>
  <c r="N415" i="14"/>
  <c r="N455" i="14"/>
  <c r="N19" i="14"/>
  <c r="N51" i="14"/>
  <c r="N83" i="14"/>
  <c r="N131" i="14"/>
  <c r="N195" i="14"/>
  <c r="N267" i="14"/>
  <c r="N331" i="14"/>
  <c r="N395" i="14"/>
  <c r="N459" i="14"/>
  <c r="N22" i="14"/>
  <c r="N54" i="14"/>
  <c r="N86" i="14"/>
  <c r="N118" i="14"/>
  <c r="N150" i="14"/>
  <c r="N182" i="14"/>
  <c r="N214" i="14"/>
  <c r="N246" i="14"/>
  <c r="N278" i="14"/>
  <c r="N310" i="14"/>
  <c r="N342" i="14"/>
  <c r="N374" i="14"/>
  <c r="N406" i="14"/>
  <c r="N438" i="14"/>
  <c r="N470" i="14"/>
  <c r="N107" i="14"/>
  <c r="N171" i="14"/>
  <c r="N227" i="14"/>
  <c r="N291" i="14"/>
  <c r="N355" i="14"/>
  <c r="N419" i="14"/>
  <c r="N483" i="14"/>
  <c r="N130" i="14"/>
  <c r="N258" i="14"/>
  <c r="N386" i="14"/>
  <c r="N106" i="14"/>
  <c r="N234" i="14"/>
  <c r="N458" i="14"/>
  <c r="N186" i="14"/>
  <c r="N26" i="14"/>
  <c r="N178" i="14"/>
  <c r="N434" i="14"/>
  <c r="N274" i="14"/>
  <c r="N210" i="14"/>
  <c r="N221" i="14"/>
  <c r="N287" i="14"/>
  <c r="N317" i="14"/>
  <c r="N429" i="14"/>
  <c r="N659" i="14"/>
  <c r="N733" i="14"/>
  <c r="N850" i="14"/>
  <c r="N108" i="14"/>
  <c r="N116" i="14"/>
  <c r="N124" i="14"/>
  <c r="N218" i="14"/>
  <c r="N298" i="14"/>
  <c r="N303" i="14"/>
  <c r="N378" i="14"/>
  <c r="N463" i="14"/>
  <c r="N601" i="14"/>
  <c r="N686" i="14"/>
  <c r="N714" i="14"/>
  <c r="N737" i="14"/>
  <c r="N753" i="14"/>
  <c r="N785" i="14"/>
  <c r="N797" i="14"/>
  <c r="N818" i="14"/>
  <c r="N902" i="14"/>
  <c r="N915" i="14"/>
  <c r="N918" i="14"/>
  <c r="N925" i="14"/>
  <c r="N188" i="14"/>
  <c r="N204" i="14"/>
  <c r="N440" i="14"/>
  <c r="N472" i="14"/>
  <c r="N25" i="14"/>
  <c r="N156" i="14"/>
  <c r="N335" i="14"/>
  <c r="N506" i="14"/>
  <c r="N569" i="14"/>
  <c r="N606" i="14"/>
  <c r="N858" i="14"/>
  <c r="N907" i="14"/>
  <c r="N328" i="14"/>
  <c r="N92" i="14"/>
  <c r="N148" i="14"/>
  <c r="N84" i="14"/>
  <c r="N17" i="14"/>
  <c r="N37" i="14"/>
  <c r="N57" i="14"/>
  <c r="N73" i="14"/>
  <c r="N89" i="14"/>
  <c r="N105" i="14"/>
  <c r="N121" i="14"/>
  <c r="N137" i="14"/>
  <c r="N153" i="14"/>
  <c r="N173" i="14"/>
  <c r="N193" i="14"/>
  <c r="N209" i="14"/>
  <c r="N229" i="14"/>
  <c r="N249" i="14"/>
  <c r="N269" i="14"/>
  <c r="N289" i="14"/>
  <c r="N313" i="14"/>
  <c r="N333" i="14"/>
  <c r="N349" i="14"/>
  <c r="N369" i="14"/>
  <c r="N385" i="14"/>
  <c r="N401" i="14"/>
  <c r="N417" i="14"/>
  <c r="N441" i="14"/>
  <c r="N457" i="14"/>
  <c r="N477" i="14"/>
  <c r="N16" i="14"/>
  <c r="N48" i="14"/>
  <c r="N80" i="14"/>
  <c r="N112" i="14"/>
  <c r="N144" i="14"/>
  <c r="N176" i="14"/>
  <c r="N208" i="14"/>
  <c r="N236" i="14"/>
  <c r="N256" i="14"/>
  <c r="N276" i="14"/>
  <c r="N300" i="14"/>
  <c r="N320" i="14"/>
  <c r="N340" i="14"/>
  <c r="N360" i="14"/>
  <c r="N380" i="14"/>
  <c r="N396" i="14"/>
  <c r="N416" i="14"/>
  <c r="N432" i="14"/>
  <c r="N452" i="14"/>
  <c r="N468" i="14"/>
  <c r="N488" i="14"/>
  <c r="N526" i="14"/>
  <c r="N558" i="14"/>
  <c r="N590" i="14"/>
  <c r="N646" i="14"/>
  <c r="N694" i="14"/>
  <c r="N726" i="14"/>
  <c r="N758" i="14"/>
  <c r="N790" i="14"/>
  <c r="N822" i="14"/>
  <c r="N854" i="14"/>
  <c r="N886" i="14"/>
  <c r="N942" i="14"/>
  <c r="N974" i="14"/>
  <c r="N502" i="14"/>
  <c r="N559" i="14"/>
  <c r="N623" i="14"/>
  <c r="N695" i="14"/>
  <c r="N759" i="14"/>
  <c r="N823" i="14"/>
  <c r="N887" i="14"/>
  <c r="N951" i="14"/>
  <c r="N9" i="14"/>
  <c r="N499" i="14"/>
  <c r="N505" i="14"/>
  <c r="N512" i="14"/>
  <c r="N516" i="14"/>
  <c r="N524" i="14"/>
  <c r="N529" i="14"/>
  <c r="N537" i="14"/>
  <c r="N548" i="14"/>
  <c r="N560" i="14"/>
  <c r="N565" i="14"/>
  <c r="N573" i="14"/>
  <c r="N581" i="14"/>
  <c r="N589" i="14"/>
  <c r="N597" i="14"/>
  <c r="N617" i="14"/>
  <c r="N629" i="14"/>
  <c r="N637" i="14"/>
  <c r="N644" i="14"/>
  <c r="N652" i="14"/>
  <c r="N664" i="14"/>
  <c r="N669" i="14"/>
  <c r="N688" i="14"/>
  <c r="N693" i="14"/>
  <c r="N700" i="14"/>
  <c r="N705" i="14"/>
  <c r="N716" i="14"/>
  <c r="N720" i="14"/>
  <c r="N725" i="14"/>
  <c r="N744" i="14"/>
  <c r="N749" i="14"/>
  <c r="N760" i="14"/>
  <c r="N768" i="14"/>
  <c r="N776" i="14"/>
  <c r="N788" i="14"/>
  <c r="N796" i="14"/>
  <c r="N805" i="14"/>
  <c r="N816" i="14"/>
  <c r="N821" i="14"/>
  <c r="N829" i="14"/>
  <c r="N841" i="14"/>
  <c r="N852" i="14"/>
  <c r="N857" i="14"/>
  <c r="N868" i="14"/>
  <c r="N876" i="14"/>
  <c r="N881" i="14"/>
  <c r="N889" i="14"/>
  <c r="N960" i="14"/>
  <c r="N968" i="14"/>
  <c r="N976" i="14"/>
  <c r="N984" i="14"/>
  <c r="N992" i="14"/>
  <c r="N1001" i="14"/>
  <c r="N523" i="14"/>
  <c r="N555" i="14"/>
  <c r="N619" i="14"/>
  <c r="N683" i="14"/>
  <c r="N723" i="14"/>
  <c r="N755" i="14"/>
  <c r="N787" i="14"/>
  <c r="N819" i="14"/>
  <c r="N851" i="14"/>
  <c r="N883" i="14"/>
  <c r="N947" i="14"/>
  <c r="N979" i="14"/>
  <c r="N530" i="14"/>
  <c r="N562" i="14"/>
  <c r="N594" i="14"/>
  <c r="N626" i="14"/>
  <c r="N658" i="14"/>
  <c r="N690" i="14"/>
  <c r="N882" i="14"/>
  <c r="N914" i="14"/>
  <c r="N946" i="14"/>
  <c r="N978" i="14"/>
  <c r="N551" i="14"/>
  <c r="N615" i="14"/>
  <c r="N679" i="14"/>
  <c r="N735" i="14"/>
  <c r="N799" i="14"/>
  <c r="N863" i="14"/>
  <c r="N927" i="14"/>
  <c r="N991" i="14"/>
  <c r="N900" i="14"/>
  <c r="N905" i="14"/>
  <c r="N924" i="14"/>
  <c r="N929" i="14"/>
  <c r="N39" i="14"/>
  <c r="N71" i="14"/>
  <c r="N103" i="14"/>
  <c r="N135" i="14"/>
  <c r="N167" i="14"/>
  <c r="N199" i="14"/>
  <c r="N247" i="14"/>
  <c r="N311" i="14"/>
  <c r="N359" i="14"/>
  <c r="N407" i="14"/>
  <c r="N447" i="14"/>
  <c r="N487" i="14"/>
  <c r="N43" i="14"/>
  <c r="N75" i="14"/>
  <c r="N115" i="14"/>
  <c r="N179" i="14"/>
  <c r="N251" i="14"/>
  <c r="N315" i="14"/>
  <c r="N379" i="14"/>
  <c r="N443" i="14"/>
  <c r="N14" i="14"/>
  <c r="N46" i="14"/>
  <c r="N78" i="14"/>
  <c r="N110" i="14"/>
  <c r="N142" i="14"/>
  <c r="N174" i="14"/>
  <c r="N206" i="14"/>
  <c r="N238" i="14"/>
  <c r="N270" i="14"/>
  <c r="N302" i="14"/>
  <c r="N334" i="14"/>
  <c r="N366" i="14"/>
  <c r="N398" i="14"/>
  <c r="N430" i="14"/>
  <c r="N462" i="14"/>
  <c r="N11" i="14"/>
  <c r="N155" i="14"/>
  <c r="N219" i="14"/>
  <c r="N275" i="14"/>
  <c r="N339" i="14"/>
  <c r="N403" i="14"/>
  <c r="N467" i="14"/>
  <c r="N98" i="14"/>
  <c r="N226" i="14"/>
  <c r="N354" i="14"/>
  <c r="N482" i="14"/>
  <c r="N74" i="14"/>
  <c r="N202" i="14"/>
  <c r="N426" i="14"/>
  <c r="N122" i="14"/>
  <c r="N442" i="14"/>
  <c r="N114" i="14"/>
  <c r="N370" i="14"/>
  <c r="N402" i="14"/>
  <c r="N18" i="14"/>
  <c r="N525" i="14"/>
  <c r="N563" i="14"/>
  <c r="N579" i="14"/>
  <c r="N681" i="14"/>
  <c r="N722" i="14"/>
  <c r="N754" i="14"/>
  <c r="N781" i="14"/>
  <c r="N793" i="14"/>
  <c r="N826" i="14"/>
  <c r="N834" i="14"/>
  <c r="N237" i="14"/>
  <c r="N253" i="14"/>
  <c r="N282" i="14"/>
  <c r="N346" i="14"/>
  <c r="N461" i="14"/>
  <c r="N495" i="14"/>
  <c r="N638" i="14"/>
  <c r="N746" i="14"/>
  <c r="N794" i="14"/>
  <c r="N849" i="14"/>
  <c r="N899" i="14"/>
  <c r="N910" i="14"/>
  <c r="N949" i="14"/>
  <c r="N216" i="14"/>
  <c r="N232" i="14"/>
  <c r="N248" i="14"/>
  <c r="N264" i="14"/>
  <c r="N280" i="14"/>
  <c r="N296" i="14"/>
  <c r="N312" i="14"/>
  <c r="N344" i="14"/>
  <c r="N376" i="14"/>
  <c r="N12" i="14"/>
  <c r="N20" i="14"/>
  <c r="N28" i="14"/>
  <c r="N164" i="14"/>
  <c r="N7" i="14"/>
  <c r="A5" i="14"/>
  <c r="O128" i="14"/>
  <c r="O364" i="14"/>
  <c r="O210" i="14"/>
  <c r="O312" i="14"/>
  <c r="O508" i="14"/>
  <c r="O862" i="14"/>
  <c r="O114" i="14"/>
  <c r="O370" i="14"/>
  <c r="O402" i="14"/>
  <c r="O892" i="14"/>
  <c r="O986" i="14"/>
  <c r="O930" i="14"/>
  <c r="O202" i="14"/>
  <c r="O218" i="14"/>
  <c r="O336" i="14"/>
  <c r="O852" i="14"/>
  <c r="O192" i="14"/>
  <c r="O316" i="14"/>
  <c r="O274" i="14"/>
  <c r="O98" i="14"/>
  <c r="O366" i="14"/>
  <c r="O483" i="14"/>
  <c r="O459" i="14"/>
  <c r="O164" i="14"/>
  <c r="O344" i="14"/>
  <c r="O512" i="14"/>
  <c r="O866" i="14"/>
  <c r="O398" i="14"/>
  <c r="O348" i="14"/>
  <c r="O481" i="14"/>
  <c r="O652" i="14"/>
  <c r="O258" i="14"/>
  <c r="O172" i="14"/>
  <c r="O244" i="14"/>
  <c r="O252" i="14"/>
  <c r="O831" i="14"/>
  <c r="O922" i="14"/>
  <c r="O194" i="14"/>
  <c r="O285" i="14"/>
  <c r="O482" i="14"/>
  <c r="O136" i="14"/>
  <c r="O998" i="14"/>
  <c r="O994" i="14"/>
  <c r="O974" i="14"/>
  <c r="O160" i="14"/>
  <c r="O823" i="14"/>
  <c r="O106" i="14"/>
  <c r="O290" i="14"/>
  <c r="O886" i="14"/>
  <c r="O966" i="14"/>
  <c r="O871" i="14"/>
  <c r="O120" i="14"/>
  <c r="O226" i="14"/>
  <c r="O242" i="14"/>
  <c r="O334" i="14"/>
  <c r="O154" i="14"/>
  <c r="O250" i="14"/>
  <c r="O132" i="14"/>
  <c r="O898" i="14"/>
  <c r="O100" i="14"/>
  <c r="O220" i="14"/>
  <c r="O260" i="14"/>
  <c r="O404" i="14"/>
  <c r="O430" i="14"/>
  <c r="O919" i="14"/>
  <c r="O470" i="14"/>
  <c r="O950" i="14"/>
  <c r="O302" i="14"/>
  <c r="O962" i="14"/>
  <c r="O277" i="14"/>
  <c r="O289" i="14"/>
  <c r="O246" i="14"/>
  <c r="O263" i="14"/>
  <c r="O319" i="14"/>
  <c r="O360" i="14"/>
  <c r="O376" i="14"/>
  <c r="O408" i="14"/>
  <c r="O468" i="14"/>
  <c r="O465" i="14"/>
  <c r="O882" i="14"/>
  <c r="O914" i="14"/>
  <c r="O951" i="14"/>
  <c r="O992" i="14"/>
  <c r="O108" i="14"/>
  <c r="O204" i="14"/>
  <c r="O212" i="14"/>
  <c r="O306" i="14"/>
  <c r="O332" i="14"/>
  <c r="O509" i="14"/>
  <c r="O863" i="14"/>
  <c r="O880" i="14"/>
  <c r="O110" i="14"/>
  <c r="O254" i="14"/>
  <c r="O464" i="14"/>
  <c r="O496" i="14"/>
  <c r="O494" i="14"/>
  <c r="O478" i="14"/>
  <c r="O972" i="14"/>
  <c r="O680" i="14"/>
  <c r="O712" i="14"/>
  <c r="O668" i="14"/>
  <c r="O168" i="14"/>
  <c r="O196" i="14"/>
  <c r="O236" i="14"/>
  <c r="O380" i="14"/>
  <c r="O511" i="14"/>
  <c r="O724" i="14"/>
  <c r="O894" i="14"/>
  <c r="O96" i="14"/>
  <c r="O174" i="14"/>
  <c r="O190" i="14"/>
  <c r="O442" i="14"/>
  <c r="O488" i="14"/>
  <c r="O964" i="14"/>
  <c r="O902" i="14"/>
  <c r="O958" i="14"/>
  <c r="O854" i="14"/>
  <c r="O918" i="14"/>
  <c r="O855" i="14"/>
  <c r="O928" i="14"/>
  <c r="O118" i="14"/>
  <c r="O166" i="14"/>
  <c r="O228" i="14"/>
  <c r="O432" i="14"/>
  <c r="O452" i="14"/>
  <c r="O860" i="14"/>
  <c r="O870" i="14"/>
  <c r="O150" i="14"/>
  <c r="O126" i="14"/>
  <c r="O271" i="14"/>
  <c r="O275" i="14"/>
  <c r="O283" i="14"/>
  <c r="O466" i="14"/>
  <c r="O396" i="14"/>
  <c r="O412" i="14"/>
  <c r="O428" i="14"/>
  <c r="O484" i="14"/>
  <c r="O474" i="14"/>
  <c r="O858" i="14"/>
  <c r="O903" i="14"/>
  <c r="O684" i="14"/>
  <c r="O184" i="14"/>
  <c r="O448" i="14"/>
  <c r="O362" i="14"/>
  <c r="O959" i="14"/>
  <c r="O300" i="14"/>
  <c r="O927" i="14"/>
  <c r="O314" i="14"/>
  <c r="O458" i="14"/>
  <c r="O400" i="14"/>
  <c r="O456" i="14"/>
  <c r="O502" i="14"/>
  <c r="O896" i="14"/>
  <c r="O656" i="14"/>
  <c r="O116" i="14"/>
  <c r="O176" i="14"/>
  <c r="O368" i="14"/>
  <c r="O472" i="14"/>
  <c r="O350" i="14"/>
  <c r="O320" i="14"/>
  <c r="O104" i="14"/>
  <c r="O308" i="14"/>
  <c r="O198" i="14"/>
  <c r="O222" i="14"/>
  <c r="O238" i="14"/>
  <c r="O286" i="14"/>
  <c r="O372" i="14"/>
  <c r="O322" i="14"/>
  <c r="O438" i="14"/>
  <c r="O462" i="14"/>
  <c r="O486" i="14"/>
  <c r="O497" i="14"/>
  <c r="O330" i="14"/>
  <c r="O394" i="14"/>
  <c r="O940" i="14"/>
  <c r="O910" i="14"/>
  <c r="O982" i="14"/>
  <c r="O7" i="14"/>
  <c r="O926" i="14"/>
  <c r="O700" i="14"/>
  <c r="O856" i="14"/>
  <c r="O170" i="14"/>
  <c r="O178" i="14"/>
  <c r="O186" i="14"/>
  <c r="O269" i="14"/>
  <c r="O281" i="14"/>
  <c r="O200" i="14"/>
  <c r="O256" i="14"/>
  <c r="O287" i="14"/>
  <c r="O328" i="14"/>
  <c r="O288" i="14"/>
  <c r="O318" i="14"/>
  <c r="O270" i="14"/>
  <c r="O504" i="14"/>
  <c r="O490" i="14"/>
  <c r="O868" i="14"/>
  <c r="O946" i="14"/>
  <c r="O887" i="14"/>
  <c r="O967" i="14"/>
  <c r="O672" i="14"/>
  <c r="O704" i="14"/>
  <c r="O418" i="14"/>
  <c r="O500" i="14"/>
  <c r="O298" i="14"/>
  <c r="O268" i="14"/>
  <c r="O273" i="14"/>
  <c r="O206" i="14"/>
  <c r="O416" i="14"/>
  <c r="O480" i="14"/>
  <c r="O895" i="14"/>
  <c r="O952" i="14"/>
  <c r="O498" i="14"/>
  <c r="O144" i="14"/>
  <c r="O152" i="14"/>
  <c r="O182" i="14"/>
  <c r="O234" i="14"/>
  <c r="O280" i="14"/>
  <c r="O292" i="14"/>
  <c r="O295" i="14"/>
  <c r="O440" i="14"/>
  <c r="O392" i="14"/>
  <c r="O476" i="14"/>
  <c r="O454" i="14"/>
  <c r="O354" i="14"/>
  <c r="O294" i="14"/>
  <c r="O692" i="14"/>
  <c r="O932" i="14"/>
  <c r="O942" i="14"/>
  <c r="O664" i="14"/>
  <c r="O696" i="14"/>
  <c r="O874" i="14"/>
  <c r="O938" i="14"/>
  <c r="O864" i="14"/>
  <c r="O936" i="14"/>
  <c r="O112" i="14"/>
  <c r="O158" i="14"/>
  <c r="O230" i="14"/>
  <c r="O267" i="14"/>
  <c r="O708" i="14"/>
  <c r="O890" i="14"/>
  <c r="O382" i="14"/>
  <c r="O414" i="14"/>
  <c r="O216" i="14"/>
  <c r="O224" i="14"/>
  <c r="O232" i="14"/>
  <c r="O291" i="14"/>
  <c r="O296" i="14"/>
  <c r="O264" i="14"/>
  <c r="O326" i="14"/>
  <c r="O450" i="14"/>
  <c r="O340" i="14"/>
  <c r="O356" i="14"/>
  <c r="O420" i="14"/>
  <c r="O426" i="14"/>
  <c r="O434" i="14"/>
  <c r="O513" i="14"/>
  <c r="O342" i="14"/>
  <c r="O358" i="14"/>
  <c r="O374" i="14"/>
  <c r="O406" i="14"/>
  <c r="O422" i="14"/>
  <c r="O492" i="14"/>
  <c r="O815" i="14"/>
  <c r="O847" i="14"/>
  <c r="O876" i="14"/>
  <c r="O908" i="14"/>
  <c r="O990" i="14"/>
  <c r="O975" i="14"/>
  <c r="O976" i="14"/>
  <c r="O935" i="14"/>
  <c r="O276" i="14"/>
  <c r="O279" i="14"/>
  <c r="O122" i="14"/>
  <c r="O954" i="14"/>
  <c r="O943" i="14"/>
  <c r="O920" i="14"/>
  <c r="O984" i="14"/>
  <c r="O162" i="14"/>
  <c r="O180" i="14"/>
  <c r="O130" i="14"/>
  <c r="O324" i="14"/>
  <c r="O208" i="14"/>
  <c r="O240" i="14"/>
  <c r="O248" i="14"/>
  <c r="O272" i="14"/>
  <c r="O352" i="14"/>
  <c r="O384" i="14"/>
  <c r="O460" i="14"/>
  <c r="O338" i="14"/>
  <c r="O378" i="14"/>
  <c r="O311" i="14"/>
  <c r="O839" i="14"/>
  <c r="O884" i="14"/>
  <c r="O956" i="14"/>
  <c r="O978" i="14"/>
  <c r="O934" i="14"/>
  <c r="O879" i="14"/>
  <c r="O911" i="14"/>
  <c r="O872" i="14"/>
  <c r="O912" i="14"/>
  <c r="O944" i="14"/>
  <c r="O888" i="14"/>
  <c r="O916" i="14"/>
  <c r="O980" i="14"/>
  <c r="O142" i="14"/>
  <c r="O214" i="14"/>
  <c r="O310" i="14"/>
  <c r="O278" i="14"/>
  <c r="O688" i="14"/>
  <c r="O266" i="14"/>
  <c r="O386" i="14"/>
  <c r="O140" i="14"/>
  <c r="O188" i="14"/>
  <c r="O265" i="14"/>
  <c r="O304" i="14"/>
  <c r="O284" i="14"/>
  <c r="O327" i="14"/>
  <c r="O388" i="14"/>
  <c r="O410" i="14"/>
  <c r="O446" i="14"/>
  <c r="O660" i="14"/>
  <c r="O948" i="14"/>
  <c r="O906" i="14"/>
  <c r="O970" i="14"/>
  <c r="O878" i="14"/>
  <c r="O262" i="14"/>
  <c r="O968" i="14"/>
  <c r="O1000" i="14"/>
  <c r="O293" i="14"/>
  <c r="O676" i="14"/>
  <c r="O346" i="14"/>
  <c r="O436" i="14"/>
  <c r="O506" i="14"/>
  <c r="O900" i="14"/>
  <c r="O904" i="14"/>
  <c r="O138" i="14"/>
  <c r="O146" i="14"/>
  <c r="O102" i="14"/>
  <c r="O424" i="14"/>
  <c r="O303" i="14"/>
  <c r="O960" i="14"/>
  <c r="O148" i="14"/>
  <c r="O390" i="14"/>
  <c r="O479" i="14"/>
  <c r="O924" i="14"/>
  <c r="O996" i="14"/>
  <c r="O444" i="14"/>
  <c r="O156" i="14"/>
  <c r="O282" i="14"/>
  <c r="O124" i="14"/>
  <c r="O988" i="14"/>
  <c r="J12" i="22" l="1"/>
  <c r="F12" i="22"/>
  <c r="H11" i="22"/>
  <c r="J10" i="22"/>
  <c r="F10" i="22"/>
  <c r="H9" i="22"/>
  <c r="I12" i="22"/>
  <c r="E12" i="22"/>
  <c r="G11" i="22"/>
  <c r="I10" i="22"/>
  <c r="E10" i="22"/>
  <c r="G9" i="22"/>
  <c r="H12" i="22"/>
  <c r="J11" i="22"/>
  <c r="F11" i="22"/>
  <c r="H10" i="22"/>
  <c r="J9" i="22"/>
  <c r="F9" i="22"/>
  <c r="G12" i="22"/>
  <c r="I11" i="22"/>
  <c r="E11" i="22"/>
  <c r="G10" i="22"/>
  <c r="I9" i="22"/>
  <c r="E9" i="22"/>
  <c r="H10" i="20"/>
  <c r="D10" i="20"/>
  <c r="G10" i="20"/>
  <c r="H9" i="20"/>
  <c r="D9" i="20"/>
  <c r="F10" i="20"/>
  <c r="E10" i="20" s="1"/>
  <c r="G9" i="20"/>
  <c r="F9" i="20"/>
  <c r="E9" i="20" s="1"/>
  <c r="L22" i="9"/>
  <c r="G22" i="9"/>
  <c r="L21" i="9"/>
  <c r="G21" i="9"/>
  <c r="L20" i="9"/>
  <c r="G20" i="9"/>
  <c r="L19" i="9"/>
  <c r="G19" i="9"/>
  <c r="L18" i="9"/>
  <c r="G18" i="9"/>
  <c r="L17" i="9"/>
  <c r="G17" i="9"/>
  <c r="L16" i="9"/>
  <c r="G16" i="9"/>
  <c r="L15" i="9"/>
  <c r="G15" i="9"/>
  <c r="L14" i="9"/>
  <c r="G14" i="9"/>
  <c r="L13" i="9"/>
  <c r="G13" i="9"/>
  <c r="L12" i="9"/>
  <c r="G12" i="9"/>
  <c r="L11" i="9"/>
  <c r="G11" i="9"/>
  <c r="L10" i="9"/>
  <c r="G10" i="9"/>
  <c r="K22" i="9"/>
  <c r="F22" i="9"/>
  <c r="K21" i="9"/>
  <c r="F21" i="9"/>
  <c r="K20" i="9"/>
  <c r="F20" i="9"/>
  <c r="K19" i="9"/>
  <c r="F19" i="9"/>
  <c r="K18" i="9"/>
  <c r="F18" i="9"/>
  <c r="K17" i="9"/>
  <c r="F17" i="9"/>
  <c r="K16" i="9"/>
  <c r="F16" i="9"/>
  <c r="K15" i="9"/>
  <c r="F15" i="9"/>
  <c r="K14" i="9"/>
  <c r="F14" i="9"/>
  <c r="K13" i="9"/>
  <c r="F13" i="9"/>
  <c r="K12" i="9"/>
  <c r="F12" i="9"/>
  <c r="K11" i="9"/>
  <c r="F11" i="9"/>
  <c r="K10" i="9"/>
  <c r="F10" i="9"/>
  <c r="J22" i="9"/>
  <c r="E22" i="9"/>
  <c r="J21" i="9"/>
  <c r="E21" i="9"/>
  <c r="J20" i="9"/>
  <c r="E20" i="9"/>
  <c r="J19" i="9"/>
  <c r="E19" i="9"/>
  <c r="J18" i="9"/>
  <c r="E18" i="9"/>
  <c r="J17" i="9"/>
  <c r="E17" i="9"/>
  <c r="J16" i="9"/>
  <c r="E16" i="9"/>
  <c r="J15" i="9"/>
  <c r="E15" i="9"/>
  <c r="J14" i="9"/>
  <c r="E14" i="9"/>
  <c r="J13" i="9"/>
  <c r="E13" i="9"/>
  <c r="J12" i="9"/>
  <c r="E12" i="9"/>
  <c r="J11" i="9"/>
  <c r="E11" i="9"/>
  <c r="J10" i="9"/>
  <c r="E10" i="9"/>
  <c r="I22" i="9"/>
  <c r="D22" i="9"/>
  <c r="I21" i="9"/>
  <c r="D21" i="9"/>
  <c r="I20" i="9"/>
  <c r="D20" i="9"/>
  <c r="I19" i="9"/>
  <c r="D19" i="9"/>
  <c r="I18" i="9"/>
  <c r="D18" i="9"/>
  <c r="I17" i="9"/>
  <c r="D17" i="9"/>
  <c r="I16" i="9"/>
  <c r="D16" i="9"/>
  <c r="I15" i="9"/>
  <c r="D15" i="9"/>
  <c r="I14" i="9"/>
  <c r="D14" i="9"/>
  <c r="I13" i="9"/>
  <c r="D13" i="9"/>
  <c r="I12" i="9"/>
  <c r="D12" i="9"/>
  <c r="I11" i="9"/>
  <c r="D11" i="9"/>
  <c r="I10" i="9"/>
  <c r="D10" i="9"/>
  <c r="H4" i="4"/>
  <c r="I4" i="4"/>
  <c r="J4" i="4"/>
  <c r="K4" i="4"/>
  <c r="L4" i="4"/>
  <c r="M4" i="4"/>
  <c r="N4" i="4"/>
  <c r="O4" i="4"/>
  <c r="P4" i="4"/>
  <c r="Q4" i="4"/>
  <c r="R4" i="4"/>
  <c r="S4" i="4"/>
  <c r="T4" i="4"/>
  <c r="U4" i="4"/>
  <c r="V4" i="4"/>
  <c r="W4" i="4"/>
  <c r="X4" i="4"/>
  <c r="AA4" i="4"/>
  <c r="AB4" i="4"/>
  <c r="AC4" i="4"/>
  <c r="AD4" i="4"/>
  <c r="AE4" i="4"/>
  <c r="AF4" i="4"/>
  <c r="AG4" i="4"/>
  <c r="AH4" i="4"/>
  <c r="AI4" i="4"/>
  <c r="AJ4" i="4"/>
  <c r="AP4" i="4"/>
  <c r="AQ4" i="4"/>
  <c r="AR4" i="4"/>
  <c r="AS4" i="4"/>
  <c r="AT4" i="4"/>
  <c r="AU4" i="4"/>
  <c r="AV4" i="4"/>
  <c r="AW4" i="4"/>
  <c r="AX4" i="4"/>
  <c r="AY4" i="4"/>
  <c r="AZ4" i="4"/>
  <c r="BA4" i="4"/>
  <c r="BB4" i="4"/>
  <c r="BC4" i="4"/>
  <c r="BD4" i="4"/>
  <c r="BE4" i="4"/>
  <c r="G4" i="4"/>
  <c r="E4" i="4"/>
  <c r="A4" i="4"/>
  <c r="B4" i="4"/>
  <c r="C4" i="4"/>
  <c r="D4" i="4"/>
  <c r="F4" i="4"/>
  <c r="J10" i="14" s="1"/>
  <c r="K43" i="17" s="1"/>
  <c r="D11" i="15"/>
  <c r="G26" i="15"/>
  <c r="A7" i="13"/>
  <c r="F5" i="13"/>
  <c r="E10" i="13" s="1"/>
  <c r="E5" i="13"/>
  <c r="E10" i="17" l="1"/>
  <c r="L11" i="17"/>
  <c r="J13" i="17"/>
  <c r="H15" i="17"/>
  <c r="F17" i="17"/>
  <c r="M18" i="17"/>
  <c r="K20" i="17"/>
  <c r="I22" i="17"/>
  <c r="G24" i="17"/>
  <c r="E26" i="17"/>
  <c r="L27" i="17"/>
  <c r="J29" i="17"/>
  <c r="H31" i="17"/>
  <c r="F33" i="17"/>
  <c r="M34" i="17"/>
  <c r="K36" i="17"/>
  <c r="B42" i="17"/>
  <c r="I11" i="17"/>
  <c r="G13" i="17"/>
  <c r="E15" i="17"/>
  <c r="L16" i="17"/>
  <c r="J18" i="17"/>
  <c r="H20" i="17"/>
  <c r="F22" i="17"/>
  <c r="M23" i="17"/>
  <c r="K25" i="17"/>
  <c r="I27" i="17"/>
  <c r="G29" i="17"/>
  <c r="E31" i="17"/>
  <c r="L32" i="17"/>
  <c r="J34" i="17"/>
  <c r="H36" i="17"/>
  <c r="K40" i="17"/>
  <c r="F11" i="17"/>
  <c r="M12" i="17"/>
  <c r="K14" i="17"/>
  <c r="I16" i="17"/>
  <c r="G18" i="17"/>
  <c r="E20" i="17"/>
  <c r="L21" i="17"/>
  <c r="J23" i="17"/>
  <c r="H25" i="17"/>
  <c r="F27" i="17"/>
  <c r="M28" i="17"/>
  <c r="K30" i="17"/>
  <c r="I32" i="17"/>
  <c r="G34" i="17"/>
  <c r="E36" i="17"/>
  <c r="L37" i="17"/>
  <c r="L10" i="17"/>
  <c r="J12" i="17"/>
  <c r="H14" i="17"/>
  <c r="F16" i="17"/>
  <c r="M17" i="17"/>
  <c r="K19" i="17"/>
  <c r="I21" i="17"/>
  <c r="G23" i="17"/>
  <c r="E25" i="17"/>
  <c r="L26" i="17"/>
  <c r="J28" i="17"/>
  <c r="H30" i="17"/>
  <c r="F32" i="17"/>
  <c r="M33" i="17"/>
  <c r="K35" i="17"/>
  <c r="I37" i="17"/>
  <c r="I10" i="17"/>
  <c r="G12" i="17"/>
  <c r="E14" i="17"/>
  <c r="L15" i="17"/>
  <c r="J17" i="17"/>
  <c r="H19" i="17"/>
  <c r="F21" i="17"/>
  <c r="M22" i="17"/>
  <c r="K24" i="17"/>
  <c r="I26" i="17"/>
  <c r="G28" i="17"/>
  <c r="E30" i="17"/>
  <c r="L31" i="17"/>
  <c r="J33" i="17"/>
  <c r="H35" i="17"/>
  <c r="F37" i="17"/>
  <c r="F10" i="17"/>
  <c r="M11" i="17"/>
  <c r="K13" i="17"/>
  <c r="I15" i="17"/>
  <c r="G17" i="17"/>
  <c r="E19" i="17"/>
  <c r="L20" i="17"/>
  <c r="J22" i="17"/>
  <c r="H24" i="17"/>
  <c r="F26" i="17"/>
  <c r="M27" i="17"/>
  <c r="K29" i="17"/>
  <c r="I31" i="17"/>
  <c r="G33" i="17"/>
  <c r="E35" i="17"/>
  <c r="L36" i="17"/>
  <c r="K42" i="17"/>
  <c r="J11" i="17"/>
  <c r="H13" i="17"/>
  <c r="F15" i="17"/>
  <c r="M16" i="17"/>
  <c r="K18" i="17"/>
  <c r="I20" i="17"/>
  <c r="G22" i="17"/>
  <c r="E24" i="17"/>
  <c r="L25" i="17"/>
  <c r="J27" i="17"/>
  <c r="H29" i="17"/>
  <c r="F31" i="17"/>
  <c r="M32" i="17"/>
  <c r="K34" i="17"/>
  <c r="I36" i="17"/>
  <c r="B41" i="17"/>
  <c r="G11" i="17"/>
  <c r="E13" i="17"/>
  <c r="L14" i="17"/>
  <c r="J16" i="17"/>
  <c r="H18" i="17"/>
  <c r="F20" i="17"/>
  <c r="M21" i="17"/>
  <c r="K23" i="17"/>
  <c r="I25" i="17"/>
  <c r="G27" i="17"/>
  <c r="E29" i="17"/>
  <c r="L30" i="17"/>
  <c r="J32" i="17"/>
  <c r="H34" i="17"/>
  <c r="F36" i="17"/>
  <c r="M37" i="17"/>
  <c r="M10" i="17"/>
  <c r="K12" i="17"/>
  <c r="I14" i="17"/>
  <c r="G16" i="17"/>
  <c r="E18" i="17"/>
  <c r="L19" i="17"/>
  <c r="J21" i="17"/>
  <c r="H23" i="17"/>
  <c r="F25" i="17"/>
  <c r="M26" i="17"/>
  <c r="K28" i="17"/>
  <c r="I30" i="17"/>
  <c r="G32" i="17"/>
  <c r="E34" i="17"/>
  <c r="L35" i="17"/>
  <c r="J37" i="17"/>
  <c r="J10" i="17"/>
  <c r="H12" i="17"/>
  <c r="F14" i="17"/>
  <c r="M15" i="17"/>
  <c r="K17" i="17"/>
  <c r="I19" i="17"/>
  <c r="G21" i="17"/>
  <c r="E23" i="17"/>
  <c r="L24" i="17"/>
  <c r="J26" i="17"/>
  <c r="H28" i="17"/>
  <c r="F30" i="17"/>
  <c r="M31" i="17"/>
  <c r="K33" i="17"/>
  <c r="I35" i="17"/>
  <c r="G37" i="17"/>
  <c r="G10" i="17"/>
  <c r="E12" i="17"/>
  <c r="L13" i="17"/>
  <c r="J15" i="17"/>
  <c r="H17" i="17"/>
  <c r="F19" i="17"/>
  <c r="M20" i="17"/>
  <c r="K22" i="17"/>
  <c r="I24" i="17"/>
  <c r="G26" i="17"/>
  <c r="E28" i="17"/>
  <c r="L29" i="17"/>
  <c r="J31" i="17"/>
  <c r="H33" i="17"/>
  <c r="F35" i="17"/>
  <c r="M36" i="17"/>
  <c r="B43" i="17"/>
  <c r="K11" i="17"/>
  <c r="I13" i="17"/>
  <c r="G15" i="17"/>
  <c r="E17" i="17"/>
  <c r="L18" i="17"/>
  <c r="J20" i="17"/>
  <c r="H22" i="17"/>
  <c r="F24" i="17"/>
  <c r="M25" i="17"/>
  <c r="K27" i="17"/>
  <c r="I29" i="17"/>
  <c r="G31" i="17"/>
  <c r="E33" i="17"/>
  <c r="L34" i="17"/>
  <c r="J36" i="17"/>
  <c r="K41" i="17"/>
  <c r="H11" i="17"/>
  <c r="F13" i="17"/>
  <c r="M14" i="17"/>
  <c r="K16" i="17"/>
  <c r="I18" i="17"/>
  <c r="G20" i="17"/>
  <c r="E22" i="17"/>
  <c r="L23" i="17"/>
  <c r="J25" i="17"/>
  <c r="H27" i="17"/>
  <c r="F29" i="17"/>
  <c r="M30" i="17"/>
  <c r="K32" i="17"/>
  <c r="I34" i="17"/>
  <c r="G36" i="17"/>
  <c r="B40" i="17"/>
  <c r="E11" i="17"/>
  <c r="L12" i="17"/>
  <c r="J14" i="17"/>
  <c r="H16" i="17"/>
  <c r="F18" i="17"/>
  <c r="M19" i="17"/>
  <c r="K21" i="17"/>
  <c r="I23" i="17"/>
  <c r="G25" i="17"/>
  <c r="E27" i="17"/>
  <c r="L28" i="17"/>
  <c r="J30" i="17"/>
  <c r="H32" i="17"/>
  <c r="F34" i="17"/>
  <c r="M35" i="17"/>
  <c r="K37" i="17"/>
  <c r="K10" i="17"/>
  <c r="I12" i="17"/>
  <c r="G14" i="17"/>
  <c r="E16" i="17"/>
  <c r="L17" i="17"/>
  <c r="J19" i="17"/>
  <c r="H21" i="17"/>
  <c r="F23" i="17"/>
  <c r="M24" i="17"/>
  <c r="K26" i="17"/>
  <c r="I28" i="17"/>
  <c r="G30" i="17"/>
  <c r="E32" i="17"/>
  <c r="L33" i="17"/>
  <c r="J35" i="17"/>
  <c r="H37" i="17"/>
  <c r="H10" i="17"/>
  <c r="F12" i="17"/>
  <c r="M13" i="17"/>
  <c r="K15" i="17"/>
  <c r="I17" i="17"/>
  <c r="G19" i="17"/>
  <c r="E21" i="17"/>
  <c r="L22" i="17"/>
  <c r="J24" i="17"/>
  <c r="H26" i="17"/>
  <c r="F28" i="17"/>
  <c r="M29" i="17"/>
  <c r="K31" i="17"/>
  <c r="I33" i="17"/>
  <c r="G35" i="17"/>
  <c r="E37" i="17"/>
  <c r="N34" i="5"/>
  <c r="S39" i="26"/>
  <c r="R38" i="26"/>
  <c r="Q37" i="26"/>
  <c r="P36" i="26"/>
  <c r="O35" i="26"/>
  <c r="N34" i="26"/>
  <c r="M33" i="26"/>
  <c r="L32" i="26"/>
  <c r="K31" i="26"/>
  <c r="J30" i="26"/>
  <c r="J39" i="26"/>
  <c r="I38" i="26"/>
  <c r="H37" i="26"/>
  <c r="G36" i="26"/>
  <c r="F35" i="26"/>
  <c r="E34" i="26"/>
  <c r="S32" i="26"/>
  <c r="R31" i="26"/>
  <c r="Q30" i="26"/>
  <c r="Q39" i="26"/>
  <c r="P38" i="26"/>
  <c r="O37" i="26"/>
  <c r="N36" i="26"/>
  <c r="M35" i="26"/>
  <c r="L34" i="26"/>
  <c r="K33" i="26"/>
  <c r="J32" i="26"/>
  <c r="I31" i="26"/>
  <c r="H30" i="26"/>
  <c r="G29" i="26"/>
  <c r="F28" i="26"/>
  <c r="E27" i="26"/>
  <c r="S25" i="26"/>
  <c r="R24" i="26"/>
  <c r="Q23" i="26"/>
  <c r="P22" i="26"/>
  <c r="O21" i="26"/>
  <c r="N20" i="26"/>
  <c r="M19" i="26"/>
  <c r="L18" i="26"/>
  <c r="K17" i="26"/>
  <c r="S38" i="26"/>
  <c r="R37" i="26"/>
  <c r="Q36" i="26"/>
  <c r="P35" i="26"/>
  <c r="O34" i="26"/>
  <c r="N33" i="26"/>
  <c r="M32" i="26"/>
  <c r="L31" i="26"/>
  <c r="K30" i="26"/>
  <c r="J29" i="26"/>
  <c r="M28" i="26"/>
  <c r="G27" i="26"/>
  <c r="P25" i="26"/>
  <c r="I24" i="26"/>
  <c r="R22" i="26"/>
  <c r="L21" i="26"/>
  <c r="E20" i="26"/>
  <c r="N18" i="26"/>
  <c r="H17" i="26"/>
  <c r="G16" i="26"/>
  <c r="F15" i="26"/>
  <c r="E14" i="26"/>
  <c r="S12" i="26"/>
  <c r="P29" i="26"/>
  <c r="G28" i="26"/>
  <c r="O26" i="26"/>
  <c r="I25" i="26"/>
  <c r="R23" i="26"/>
  <c r="K22" i="26"/>
  <c r="E21" i="26"/>
  <c r="N19" i="26"/>
  <c r="G18" i="26"/>
  <c r="R16" i="26"/>
  <c r="Q15" i="26"/>
  <c r="P14" i="26"/>
  <c r="O13" i="26"/>
  <c r="N12" i="26"/>
  <c r="F29" i="26"/>
  <c r="O27" i="26"/>
  <c r="I26" i="26"/>
  <c r="Q24" i="26"/>
  <c r="K23" i="26"/>
  <c r="E22" i="26"/>
  <c r="M20" i="26"/>
  <c r="O39" i="26"/>
  <c r="N38" i="26"/>
  <c r="M37" i="26"/>
  <c r="L36" i="26"/>
  <c r="K35" i="26"/>
  <c r="J34" i="26"/>
  <c r="I33" i="26"/>
  <c r="H32" i="26"/>
  <c r="G31" i="26"/>
  <c r="F30" i="26"/>
  <c r="F39" i="26"/>
  <c r="E38" i="26"/>
  <c r="S36" i="26"/>
  <c r="R35" i="26"/>
  <c r="Q34" i="26"/>
  <c r="P33" i="26"/>
  <c r="O32" i="26"/>
  <c r="N31" i="26"/>
  <c r="M30" i="26"/>
  <c r="M39" i="26"/>
  <c r="L38" i="26"/>
  <c r="K37" i="26"/>
  <c r="J36" i="26"/>
  <c r="I35" i="26"/>
  <c r="H34" i="26"/>
  <c r="G33" i="26"/>
  <c r="F32" i="26"/>
  <c r="E31" i="26"/>
  <c r="S29" i="26"/>
  <c r="R28" i="26"/>
  <c r="Q27" i="26"/>
  <c r="P26" i="26"/>
  <c r="O25" i="26"/>
  <c r="N24" i="26"/>
  <c r="M23" i="26"/>
  <c r="L22" i="26"/>
  <c r="K21" i="26"/>
  <c r="J20" i="26"/>
  <c r="I19" i="26"/>
  <c r="H18" i="26"/>
  <c r="P39" i="26"/>
  <c r="O38" i="26"/>
  <c r="K39" i="26"/>
  <c r="J38" i="26"/>
  <c r="I37" i="26"/>
  <c r="H36" i="26"/>
  <c r="G35" i="26"/>
  <c r="F34" i="26"/>
  <c r="E33" i="26"/>
  <c r="S31" i="26"/>
  <c r="R30" i="26"/>
  <c r="R39" i="26"/>
  <c r="Q38" i="26"/>
  <c r="P37" i="26"/>
  <c r="O36" i="26"/>
  <c r="N35" i="26"/>
  <c r="M34" i="26"/>
  <c r="L33" i="26"/>
  <c r="K32" i="26"/>
  <c r="J31" i="26"/>
  <c r="I30" i="26"/>
  <c r="I39" i="26"/>
  <c r="H38" i="26"/>
  <c r="G37" i="26"/>
  <c r="F36" i="26"/>
  <c r="E35" i="26"/>
  <c r="S33" i="26"/>
  <c r="R32" i="26"/>
  <c r="Q31" i="26"/>
  <c r="P30" i="26"/>
  <c r="O29" i="26"/>
  <c r="N28" i="26"/>
  <c r="M27" i="26"/>
  <c r="G39" i="26"/>
  <c r="F38" i="26"/>
  <c r="E37" i="26"/>
  <c r="S35" i="26"/>
  <c r="R34" i="26"/>
  <c r="Q33" i="26"/>
  <c r="P32" i="26"/>
  <c r="O31" i="26"/>
  <c r="N30" i="26"/>
  <c r="N39" i="26"/>
  <c r="M38" i="26"/>
  <c r="L37" i="26"/>
  <c r="K36" i="26"/>
  <c r="J35" i="26"/>
  <c r="I34" i="26"/>
  <c r="H33" i="26"/>
  <c r="G32" i="26"/>
  <c r="F31" i="26"/>
  <c r="E30" i="26"/>
  <c r="E39" i="26"/>
  <c r="S37" i="26"/>
  <c r="R36" i="26"/>
  <c r="Q35" i="26"/>
  <c r="P34" i="26"/>
  <c r="O33" i="26"/>
  <c r="N32" i="26"/>
  <c r="M31" i="26"/>
  <c r="E13" i="26"/>
  <c r="F14" i="26"/>
  <c r="G15" i="26"/>
  <c r="H16" i="26"/>
  <c r="I17" i="26"/>
  <c r="O18" i="26"/>
  <c r="G20" i="26"/>
  <c r="M21" i="26"/>
  <c r="S22" i="26"/>
  <c r="K24" i="26"/>
  <c r="Q25" i="26"/>
  <c r="H27" i="26"/>
  <c r="O28" i="26"/>
  <c r="I12" i="26"/>
  <c r="J13" i="26"/>
  <c r="K14" i="26"/>
  <c r="L15" i="26"/>
  <c r="M16" i="26"/>
  <c r="P17" i="26"/>
  <c r="G19" i="26"/>
  <c r="S20" i="26"/>
  <c r="O22" i="26"/>
  <c r="L24" i="26"/>
  <c r="N26" i="26"/>
  <c r="K28" i="26"/>
  <c r="J12" i="26"/>
  <c r="S13" i="26"/>
  <c r="I15" i="26"/>
  <c r="N16" i="26"/>
  <c r="M18" i="26"/>
  <c r="I20" i="26"/>
  <c r="F22" i="26"/>
  <c r="H24" i="26"/>
  <c r="E26" i="26"/>
  <c r="P27" i="26"/>
  <c r="G12" i="26"/>
  <c r="L13" i="26"/>
  <c r="Q14" i="26"/>
  <c r="K16" i="26"/>
  <c r="R17" i="26"/>
  <c r="O19" i="26"/>
  <c r="Q21" i="26"/>
  <c r="N23" i="26"/>
  <c r="J25" i="26"/>
  <c r="L27" i="26"/>
  <c r="I29" i="26"/>
  <c r="G30" i="26"/>
  <c r="P31" i="26"/>
  <c r="F33" i="26"/>
  <c r="K34" i="26"/>
  <c r="E36" i="26"/>
  <c r="J37" i="26"/>
  <c r="H39" i="26"/>
  <c r="P18" i="26"/>
  <c r="R20" i="26"/>
  <c r="E23" i="26"/>
  <c r="G25" i="26"/>
  <c r="I27" i="26"/>
  <c r="H12" i="26"/>
  <c r="I13" i="26"/>
  <c r="J14" i="26"/>
  <c r="K15" i="26"/>
  <c r="L16" i="26"/>
  <c r="N17" i="26"/>
  <c r="F19" i="26"/>
  <c r="L20" i="26"/>
  <c r="R21" i="26"/>
  <c r="J23" i="26"/>
  <c r="P24" i="26"/>
  <c r="G26" i="26"/>
  <c r="N27" i="26"/>
  <c r="E29" i="26"/>
  <c r="M12" i="26"/>
  <c r="N13" i="26"/>
  <c r="O14" i="26"/>
  <c r="P15" i="26"/>
  <c r="Q16" i="26"/>
  <c r="F18" i="26"/>
  <c r="L19" i="26"/>
  <c r="I21" i="26"/>
  <c r="F23" i="26"/>
  <c r="H25" i="26"/>
  <c r="S26" i="26"/>
  <c r="P28" i="26"/>
  <c r="R12" i="26"/>
  <c r="H14" i="26"/>
  <c r="M15" i="26"/>
  <c r="G17" i="26"/>
  <c r="R18" i="26"/>
  <c r="O20" i="26"/>
  <c r="Q22" i="26"/>
  <c r="M24" i="26"/>
  <c r="J26" i="26"/>
  <c r="L28" i="26"/>
  <c r="K12" i="26"/>
  <c r="P13" i="26"/>
  <c r="J15" i="26"/>
  <c r="O16" i="26"/>
  <c r="I18" i="26"/>
  <c r="K20" i="26"/>
  <c r="G22" i="26"/>
  <c r="S23" i="26"/>
  <c r="F26" i="26"/>
  <c r="R27" i="26"/>
  <c r="Q29" i="26"/>
  <c r="O30" i="26"/>
  <c r="E32" i="26"/>
  <c r="J33" i="26"/>
  <c r="S34" i="26"/>
  <c r="I36" i="26"/>
  <c r="N37" i="26"/>
  <c r="L39" i="26"/>
  <c r="E19" i="26"/>
  <c r="G21" i="26"/>
  <c r="I23" i="26"/>
  <c r="K25" i="26"/>
  <c r="J28" i="26"/>
  <c r="L12" i="26"/>
  <c r="M13" i="26"/>
  <c r="N14" i="26"/>
  <c r="O15" i="26"/>
  <c r="P16" i="26"/>
  <c r="E18" i="26"/>
  <c r="K19" i="26"/>
  <c r="Q20" i="26"/>
  <c r="I22" i="26"/>
  <c r="O23" i="26"/>
  <c r="F25" i="26"/>
  <c r="M26" i="26"/>
  <c r="S27" i="26"/>
  <c r="L29" i="26"/>
  <c r="Q12" i="26"/>
  <c r="R13" i="26"/>
  <c r="S14" i="26"/>
  <c r="E16" i="26"/>
  <c r="F17" i="26"/>
  <c r="K18" i="26"/>
  <c r="R19" i="26"/>
  <c r="N21" i="26"/>
  <c r="P23" i="26"/>
  <c r="M25" i="26"/>
  <c r="J27" i="26"/>
  <c r="M29" i="26"/>
  <c r="G13" i="26"/>
  <c r="L14" i="26"/>
  <c r="F16" i="26"/>
  <c r="L17" i="26"/>
  <c r="H19" i="26"/>
  <c r="J21" i="26"/>
  <c r="G23" i="26"/>
  <c r="S24" i="26"/>
  <c r="F27" i="26"/>
  <c r="Q28" i="26"/>
  <c r="O12" i="26"/>
  <c r="I14" i="26"/>
  <c r="N15" i="26"/>
  <c r="S16" i="26"/>
  <c r="S18" i="26"/>
  <c r="P20" i="26"/>
  <c r="M22" i="26"/>
  <c r="O24" i="26"/>
  <c r="K26" i="26"/>
  <c r="H28" i="26"/>
  <c r="N29" i="26"/>
  <c r="S30" i="26"/>
  <c r="I32" i="26"/>
  <c r="R33" i="26"/>
  <c r="H35" i="26"/>
  <c r="M36" i="26"/>
  <c r="G38" i="26"/>
  <c r="O17" i="26"/>
  <c r="Q19" i="26"/>
  <c r="S21" i="26"/>
  <c r="F24" i="26"/>
  <c r="H26" i="26"/>
  <c r="K29" i="26"/>
  <c r="P12" i="26"/>
  <c r="Q13" i="26"/>
  <c r="R14" i="26"/>
  <c r="S15" i="26"/>
  <c r="E17" i="26"/>
  <c r="J18" i="26"/>
  <c r="P19" i="26"/>
  <c r="H21" i="26"/>
  <c r="N22" i="26"/>
  <c r="E24" i="26"/>
  <c r="L25" i="26"/>
  <c r="R26" i="26"/>
  <c r="I28" i="26"/>
  <c r="E12" i="26"/>
  <c r="F13" i="26"/>
  <c r="G14" i="26"/>
  <c r="H15" i="26"/>
  <c r="I16" i="26"/>
  <c r="J17" i="26"/>
  <c r="Q18" i="26"/>
  <c r="H20" i="26"/>
  <c r="J22" i="26"/>
  <c r="G24" i="26"/>
  <c r="R25" i="26"/>
  <c r="E28" i="26"/>
  <c r="F12" i="26"/>
  <c r="K13" i="26"/>
  <c r="E15" i="26"/>
  <c r="J16" i="26"/>
  <c r="Q17" i="26"/>
  <c r="S19" i="26"/>
  <c r="P21" i="26"/>
  <c r="L23" i="26"/>
  <c r="N25" i="26"/>
  <c r="K27" i="26"/>
  <c r="H29" i="26"/>
  <c r="H13" i="26"/>
  <c r="M14" i="26"/>
  <c r="R15" i="26"/>
  <c r="M17" i="26"/>
  <c r="J19" i="26"/>
  <c r="F21" i="26"/>
  <c r="H23" i="26"/>
  <c r="E25" i="26"/>
  <c r="Q26" i="26"/>
  <c r="S28" i="26"/>
  <c r="R29" i="26"/>
  <c r="H31" i="26"/>
  <c r="Q32" i="26"/>
  <c r="G34" i="26"/>
  <c r="L35" i="26"/>
  <c r="F37" i="26"/>
  <c r="K38" i="26"/>
  <c r="S17" i="26"/>
  <c r="F20" i="26"/>
  <c r="H22" i="26"/>
  <c r="J24" i="26"/>
  <c r="L26" i="26"/>
  <c r="L30" i="26"/>
  <c r="J13" i="5"/>
  <c r="N14" i="5"/>
  <c r="K16" i="5"/>
  <c r="J18" i="5"/>
  <c r="R20" i="5"/>
  <c r="N23" i="5"/>
  <c r="K12" i="5"/>
  <c r="O13" i="5"/>
  <c r="H15" i="5"/>
  <c r="R16" i="5"/>
  <c r="G19" i="5"/>
  <c r="O21" i="5"/>
  <c r="K24" i="5"/>
  <c r="P12" i="5"/>
  <c r="H14" i="5"/>
  <c r="O15" i="5"/>
  <c r="L17" i="5"/>
  <c r="R19" i="5"/>
  <c r="N22" i="5"/>
  <c r="G26" i="5"/>
  <c r="I13" i="5"/>
  <c r="M14" i="5"/>
  <c r="J16" i="5"/>
  <c r="G18" i="5"/>
  <c r="O20" i="5"/>
  <c r="K23" i="5"/>
  <c r="H18" i="5"/>
  <c r="L19" i="5"/>
  <c r="P20" i="5"/>
  <c r="H22" i="5"/>
  <c r="L23" i="5"/>
  <c r="P24" i="5"/>
  <c r="H26" i="5"/>
  <c r="L27" i="5"/>
  <c r="P28" i="5"/>
  <c r="H30" i="5"/>
  <c r="P31" i="5"/>
  <c r="L33" i="5"/>
  <c r="L35" i="5"/>
  <c r="H37" i="5"/>
  <c r="P38" i="5"/>
  <c r="Q40" i="5"/>
  <c r="G43" i="5"/>
  <c r="Q45" i="5"/>
  <c r="J50" i="5"/>
  <c r="I16" i="5"/>
  <c r="Q17" i="5"/>
  <c r="Q19" i="5"/>
  <c r="M21" i="5"/>
  <c r="I23" i="5"/>
  <c r="I25" i="5"/>
  <c r="Q26" i="5"/>
  <c r="M28" i="5"/>
  <c r="M30" i="5"/>
  <c r="I32" i="5"/>
  <c r="Q33" i="5"/>
  <c r="M36" i="5"/>
  <c r="I39" i="5"/>
  <c r="J42" i="5"/>
  <c r="N46" i="5"/>
  <c r="J25" i="5"/>
  <c r="R27" i="5"/>
  <c r="N30" i="5"/>
  <c r="J33" i="5"/>
  <c r="J12" i="5"/>
  <c r="N13" i="5"/>
  <c r="G15" i="5"/>
  <c r="P16" i="5"/>
  <c r="R18" i="5"/>
  <c r="N21" i="5"/>
  <c r="J24" i="5"/>
  <c r="O12" i="5"/>
  <c r="G14" i="5"/>
  <c r="N15" i="5"/>
  <c r="K17" i="5"/>
  <c r="O19" i="5"/>
  <c r="K22" i="5"/>
  <c r="O25" i="5"/>
  <c r="H13" i="5"/>
  <c r="L14" i="5"/>
  <c r="H16" i="5"/>
  <c r="R17" i="5"/>
  <c r="N20" i="5"/>
  <c r="J23" i="5"/>
  <c r="I12" i="5"/>
  <c r="M13" i="5"/>
  <c r="R14" i="5"/>
  <c r="O16" i="5"/>
  <c r="O18" i="5"/>
  <c r="K21" i="5"/>
  <c r="G24" i="5"/>
  <c r="L18" i="5"/>
  <c r="P19" i="5"/>
  <c r="H21" i="5"/>
  <c r="L22" i="5"/>
  <c r="P23" i="5"/>
  <c r="H25" i="5"/>
  <c r="L26" i="5"/>
  <c r="P27" i="5"/>
  <c r="H29" i="5"/>
  <c r="L30" i="5"/>
  <c r="H32" i="5"/>
  <c r="H34" i="5"/>
  <c r="P35" i="5"/>
  <c r="L37" i="5"/>
  <c r="L39" i="5"/>
  <c r="J41" i="5"/>
  <c r="M43" i="5"/>
  <c r="I47" i="5"/>
  <c r="Q14" i="5"/>
  <c r="M16" i="5"/>
  <c r="M18" i="5"/>
  <c r="I20" i="5"/>
  <c r="Q21" i="5"/>
  <c r="Q23" i="5"/>
  <c r="M25" i="5"/>
  <c r="I27" i="5"/>
  <c r="I29" i="5"/>
  <c r="Q30" i="5"/>
  <c r="M32" i="5"/>
  <c r="M34" i="5"/>
  <c r="I37" i="5"/>
  <c r="Q39" i="5"/>
  <c r="I43" i="5"/>
  <c r="R47" i="5"/>
  <c r="R25" i="5"/>
  <c r="N28" i="5"/>
  <c r="J31" i="5"/>
  <c r="R33" i="5"/>
  <c r="N12" i="5"/>
  <c r="R13" i="5"/>
  <c r="L15" i="5"/>
  <c r="J17" i="5"/>
  <c r="N19" i="5"/>
  <c r="J22" i="5"/>
  <c r="K25" i="5"/>
  <c r="G13" i="5"/>
  <c r="K14" i="5"/>
  <c r="G16" i="5"/>
  <c r="P17" i="5"/>
  <c r="K20" i="5"/>
  <c r="G23" i="5"/>
  <c r="H12" i="5"/>
  <c r="L13" i="5"/>
  <c r="P14" i="5"/>
  <c r="N16" i="5"/>
  <c r="N18" i="5"/>
  <c r="J21" i="5"/>
  <c r="R23" i="5"/>
  <c r="M12" i="5"/>
  <c r="Q13" i="5"/>
  <c r="K15" i="5"/>
  <c r="H17" i="5"/>
  <c r="K19" i="5"/>
  <c r="G22" i="5"/>
  <c r="G25" i="5"/>
  <c r="P18" i="5"/>
  <c r="H20" i="5"/>
  <c r="L21" i="5"/>
  <c r="P22" i="5"/>
  <c r="H24" i="5"/>
  <c r="L25" i="5"/>
  <c r="P26" i="5"/>
  <c r="H28" i="5"/>
  <c r="L29" i="5"/>
  <c r="P30" i="5"/>
  <c r="P32" i="5"/>
  <c r="L34" i="5"/>
  <c r="H36" i="5"/>
  <c r="H38" i="5"/>
  <c r="P39" i="5"/>
  <c r="O41" i="5"/>
  <c r="M44" i="5"/>
  <c r="Q47" i="5"/>
  <c r="I15" i="5"/>
  <c r="I17" i="5"/>
  <c r="Q18" i="5"/>
  <c r="M20" i="5"/>
  <c r="M22" i="5"/>
  <c r="I24" i="5"/>
  <c r="Q25" i="5"/>
  <c r="Q27" i="5"/>
  <c r="M29" i="5"/>
  <c r="I31" i="5"/>
  <c r="I33" i="5"/>
  <c r="I35" i="5"/>
  <c r="Q37" i="5"/>
  <c r="M40" i="5"/>
  <c r="G44" i="5"/>
  <c r="J49" i="5"/>
  <c r="N26" i="5"/>
  <c r="J29" i="5"/>
  <c r="R31" i="5"/>
  <c r="R68" i="5"/>
  <c r="N67" i="5"/>
  <c r="J66" i="5"/>
  <c r="R64" i="5"/>
  <c r="N63" i="5"/>
  <c r="J62" i="5"/>
  <c r="R60" i="5"/>
  <c r="N59" i="5"/>
  <c r="J56" i="5"/>
  <c r="R54" i="5"/>
  <c r="N53" i="5"/>
  <c r="J52" i="5"/>
  <c r="M68" i="5"/>
  <c r="I67" i="5"/>
  <c r="Q65" i="5"/>
  <c r="M64" i="5"/>
  <c r="I63" i="5"/>
  <c r="Q61" i="5"/>
  <c r="M60" i="5"/>
  <c r="I59" i="5"/>
  <c r="Q55" i="5"/>
  <c r="M54" i="5"/>
  <c r="I53" i="5"/>
  <c r="Q51" i="5"/>
  <c r="M50" i="5"/>
  <c r="P68" i="5"/>
  <c r="L67" i="5"/>
  <c r="H66" i="5"/>
  <c r="P64" i="5"/>
  <c r="L63" i="5"/>
  <c r="H62" i="5"/>
  <c r="P60" i="5"/>
  <c r="L59" i="5"/>
  <c r="H56" i="5"/>
  <c r="P54" i="5"/>
  <c r="L53" i="5"/>
  <c r="H52" i="5"/>
  <c r="P50" i="5"/>
  <c r="L49" i="5"/>
  <c r="H48" i="5"/>
  <c r="P46" i="5"/>
  <c r="L45" i="5"/>
  <c r="H44" i="5"/>
  <c r="P42" i="5"/>
  <c r="L41" i="5"/>
  <c r="K68" i="5"/>
  <c r="G67" i="5"/>
  <c r="O65" i="5"/>
  <c r="K64" i="5"/>
  <c r="G63" i="5"/>
  <c r="O61" i="5"/>
  <c r="K60" i="5"/>
  <c r="G59" i="5"/>
  <c r="O55" i="5"/>
  <c r="K54" i="5"/>
  <c r="G53" i="5"/>
  <c r="O51" i="5"/>
  <c r="K50" i="5"/>
  <c r="G49" i="5"/>
  <c r="O47" i="5"/>
  <c r="K46" i="5"/>
  <c r="G45" i="5"/>
  <c r="R49" i="5"/>
  <c r="R46" i="5"/>
  <c r="J44" i="5"/>
  <c r="M42" i="5"/>
  <c r="O40" i="5"/>
  <c r="K39" i="5"/>
  <c r="G38" i="5"/>
  <c r="O36" i="5"/>
  <c r="K35" i="5"/>
  <c r="G34" i="5"/>
  <c r="O32" i="5"/>
  <c r="K31" i="5"/>
  <c r="G30" i="5"/>
  <c r="O28" i="5"/>
  <c r="K27" i="5"/>
  <c r="N49" i="5"/>
  <c r="Q46" i="5"/>
  <c r="I44" i="5"/>
  <c r="K42" i="5"/>
  <c r="N40" i="5"/>
  <c r="J39" i="5"/>
  <c r="R37" i="5"/>
  <c r="N36" i="5"/>
  <c r="N68" i="5"/>
  <c r="J67" i="5"/>
  <c r="R65" i="5"/>
  <c r="N64" i="5"/>
  <c r="J63" i="5"/>
  <c r="R61" i="5"/>
  <c r="N60" i="5"/>
  <c r="J59" i="5"/>
  <c r="R55" i="5"/>
  <c r="N54" i="5"/>
  <c r="J53" i="5"/>
  <c r="R51" i="5"/>
  <c r="I68" i="5"/>
  <c r="Q66" i="5"/>
  <c r="M65" i="5"/>
  <c r="I64" i="5"/>
  <c r="Q62" i="5"/>
  <c r="M61" i="5"/>
  <c r="I60" i="5"/>
  <c r="Q56" i="5"/>
  <c r="M55" i="5"/>
  <c r="I54" i="5"/>
  <c r="Q52" i="5"/>
  <c r="M51" i="5"/>
  <c r="I50" i="5"/>
  <c r="L68" i="5"/>
  <c r="H67" i="5"/>
  <c r="P65" i="5"/>
  <c r="L64" i="5"/>
  <c r="H63" i="5"/>
  <c r="P61" i="5"/>
  <c r="L60" i="5"/>
  <c r="H59" i="5"/>
  <c r="P55" i="5"/>
  <c r="L54" i="5"/>
  <c r="H53" i="5"/>
  <c r="P51" i="5"/>
  <c r="L50" i="5"/>
  <c r="H49" i="5"/>
  <c r="P47" i="5"/>
  <c r="L46" i="5"/>
  <c r="H45" i="5"/>
  <c r="P43" i="5"/>
  <c r="L42" i="5"/>
  <c r="H41" i="5"/>
  <c r="G68" i="5"/>
  <c r="O66" i="5"/>
  <c r="K65" i="5"/>
  <c r="G64" i="5"/>
  <c r="O62" i="5"/>
  <c r="K61" i="5"/>
  <c r="G60" i="5"/>
  <c r="O56" i="5"/>
  <c r="K55" i="5"/>
  <c r="G54" i="5"/>
  <c r="O52" i="5"/>
  <c r="K51" i="5"/>
  <c r="G50" i="5"/>
  <c r="O48" i="5"/>
  <c r="K47" i="5"/>
  <c r="G46" i="5"/>
  <c r="O44" i="5"/>
  <c r="R48" i="5"/>
  <c r="J46" i="5"/>
  <c r="Q43" i="5"/>
  <c r="G42" i="5"/>
  <c r="K40" i="5"/>
  <c r="G39" i="5"/>
  <c r="O37" i="5"/>
  <c r="K36" i="5"/>
  <c r="G35" i="5"/>
  <c r="O33" i="5"/>
  <c r="K32" i="5"/>
  <c r="G31" i="5"/>
  <c r="O29" i="5"/>
  <c r="K28" i="5"/>
  <c r="G27" i="5"/>
  <c r="Q48" i="5"/>
  <c r="I46" i="5"/>
  <c r="O43" i="5"/>
  <c r="R41" i="5"/>
  <c r="J40" i="5"/>
  <c r="R38" i="5"/>
  <c r="N37" i="5"/>
  <c r="J36" i="5"/>
  <c r="R34" i="5"/>
  <c r="N33" i="5"/>
  <c r="J32" i="5"/>
  <c r="R30" i="5"/>
  <c r="N29" i="5"/>
  <c r="J28" i="5"/>
  <c r="R26" i="5"/>
  <c r="N25" i="5"/>
  <c r="N50" i="5"/>
  <c r="J47" i="5"/>
  <c r="N44" i="5"/>
  <c r="O42" i="5"/>
  <c r="R40" i="5"/>
  <c r="M39" i="5"/>
  <c r="I38" i="5"/>
  <c r="Q36" i="5"/>
  <c r="M35" i="5"/>
  <c r="I34" i="5"/>
  <c r="Q32" i="5"/>
  <c r="M31" i="5"/>
  <c r="I30" i="5"/>
  <c r="Q28" i="5"/>
  <c r="M27" i="5"/>
  <c r="I26" i="5"/>
  <c r="Q24" i="5"/>
  <c r="M23" i="5"/>
  <c r="I22" i="5"/>
  <c r="Q20" i="5"/>
  <c r="M19" i="5"/>
  <c r="I18" i="5"/>
  <c r="Q16" i="5"/>
  <c r="M15" i="5"/>
  <c r="I49" i="5"/>
  <c r="M46" i="5"/>
  <c r="R43" i="5"/>
  <c r="I42" i="5"/>
  <c r="L40" i="5"/>
  <c r="H39" i="5"/>
  <c r="P37" i="5"/>
  <c r="L36" i="5"/>
  <c r="H35" i="5"/>
  <c r="P33" i="5"/>
  <c r="L32" i="5"/>
  <c r="H31" i="5"/>
  <c r="J68" i="5"/>
  <c r="R66" i="5"/>
  <c r="N65" i="5"/>
  <c r="J64" i="5"/>
  <c r="R62" i="5"/>
  <c r="N61" i="5"/>
  <c r="J60" i="5"/>
  <c r="R56" i="5"/>
  <c r="N55" i="5"/>
  <c r="J54" i="5"/>
  <c r="R52" i="5"/>
  <c r="N51" i="5"/>
  <c r="Q67" i="5"/>
  <c r="M66" i="5"/>
  <c r="I65" i="5"/>
  <c r="Q63" i="5"/>
  <c r="M62" i="5"/>
  <c r="I61" i="5"/>
  <c r="Q59" i="5"/>
  <c r="M56" i="5"/>
  <c r="I55" i="5"/>
  <c r="Q53" i="5"/>
  <c r="M52" i="5"/>
  <c r="I51" i="5"/>
  <c r="Q49" i="5"/>
  <c r="H68" i="5"/>
  <c r="P66" i="5"/>
  <c r="L65" i="5"/>
  <c r="H64" i="5"/>
  <c r="P62" i="5"/>
  <c r="L61" i="5"/>
  <c r="H60" i="5"/>
  <c r="H58" i="5" s="1"/>
  <c r="P56" i="5"/>
  <c r="L55" i="5"/>
  <c r="H54" i="5"/>
  <c r="P52" i="5"/>
  <c r="L51" i="5"/>
  <c r="H50" i="5"/>
  <c r="P48" i="5"/>
  <c r="L47" i="5"/>
  <c r="H46" i="5"/>
  <c r="P44" i="5"/>
  <c r="L43" i="5"/>
  <c r="H42" i="5"/>
  <c r="P40" i="5"/>
  <c r="O67" i="5"/>
  <c r="K66" i="5"/>
  <c r="G65" i="5"/>
  <c r="O63" i="5"/>
  <c r="K62" i="5"/>
  <c r="G61" i="5"/>
  <c r="O59" i="5"/>
  <c r="O57" i="5" s="1"/>
  <c r="K56" i="5"/>
  <c r="G55" i="5"/>
  <c r="O53" i="5"/>
  <c r="K52" i="5"/>
  <c r="G51" i="5"/>
  <c r="O49" i="5"/>
  <c r="K48" i="5"/>
  <c r="G47" i="5"/>
  <c r="O45" i="5"/>
  <c r="K44" i="5"/>
  <c r="J48" i="5"/>
  <c r="N45" i="5"/>
  <c r="K43" i="5"/>
  <c r="N41" i="5"/>
  <c r="G40" i="5"/>
  <c r="O38" i="5"/>
  <c r="K37" i="5"/>
  <c r="G36" i="5"/>
  <c r="O34" i="5"/>
  <c r="K33" i="5"/>
  <c r="G32" i="5"/>
  <c r="O30" i="5"/>
  <c r="K29" i="5"/>
  <c r="G28" i="5"/>
  <c r="O26" i="5"/>
  <c r="I48" i="5"/>
  <c r="M45" i="5"/>
  <c r="J43" i="5"/>
  <c r="M41" i="5"/>
  <c r="R39" i="5"/>
  <c r="N38" i="5"/>
  <c r="J37" i="5"/>
  <c r="R35" i="5"/>
  <c r="R67" i="5"/>
  <c r="N66" i="5"/>
  <c r="J65" i="5"/>
  <c r="R63" i="5"/>
  <c r="N62" i="5"/>
  <c r="J61" i="5"/>
  <c r="R59" i="5"/>
  <c r="R57" i="5" s="1"/>
  <c r="N56" i="5"/>
  <c r="J55" i="5"/>
  <c r="R53" i="5"/>
  <c r="N52" i="5"/>
  <c r="Q68" i="5"/>
  <c r="M67" i="5"/>
  <c r="I66" i="5"/>
  <c r="Q64" i="5"/>
  <c r="M63" i="5"/>
  <c r="I62" i="5"/>
  <c r="Q60" i="5"/>
  <c r="M59" i="5"/>
  <c r="M57" i="5" s="1"/>
  <c r="I56" i="5"/>
  <c r="Q54" i="5"/>
  <c r="M53" i="5"/>
  <c r="I52" i="5"/>
  <c r="Q50" i="5"/>
  <c r="M49" i="5"/>
  <c r="P67" i="5"/>
  <c r="L66" i="5"/>
  <c r="H65" i="5"/>
  <c r="P63" i="5"/>
  <c r="L62" i="5"/>
  <c r="H61" i="5"/>
  <c r="P59" i="5"/>
  <c r="P57" i="5" s="1"/>
  <c r="L56" i="5"/>
  <c r="H55" i="5"/>
  <c r="P53" i="5"/>
  <c r="L52" i="5"/>
  <c r="H51" i="5"/>
  <c r="P49" i="5"/>
  <c r="L48" i="5"/>
  <c r="H47" i="5"/>
  <c r="P45" i="5"/>
  <c r="L44" i="5"/>
  <c r="H43" i="5"/>
  <c r="P41" i="5"/>
  <c r="O68" i="5"/>
  <c r="K67" i="5"/>
  <c r="G66" i="5"/>
  <c r="O64" i="5"/>
  <c r="K63" i="5"/>
  <c r="G62" i="5"/>
  <c r="O60" i="5"/>
  <c r="O58" i="5" s="1"/>
  <c r="K59" i="5"/>
  <c r="K57" i="5" s="1"/>
  <c r="G56" i="5"/>
  <c r="O54" i="5"/>
  <c r="K53" i="5"/>
  <c r="G52" i="5"/>
  <c r="O50" i="5"/>
  <c r="K49" i="5"/>
  <c r="G48" i="5"/>
  <c r="O46" i="5"/>
  <c r="K45" i="5"/>
  <c r="J51" i="5"/>
  <c r="N47" i="5"/>
  <c r="R44" i="5"/>
  <c r="R42" i="5"/>
  <c r="I41" i="5"/>
  <c r="O39" i="5"/>
  <c r="K38" i="5"/>
  <c r="G37" i="5"/>
  <c r="O35" i="5"/>
  <c r="K34" i="5"/>
  <c r="G33" i="5"/>
  <c r="O31" i="5"/>
  <c r="K30" i="5"/>
  <c r="G29" i="5"/>
  <c r="O27" i="5"/>
  <c r="R50" i="5"/>
  <c r="M47" i="5"/>
  <c r="Q44" i="5"/>
  <c r="Q42" i="5"/>
  <c r="G41" i="5"/>
  <c r="N39" i="5"/>
  <c r="J38" i="5"/>
  <c r="R36" i="5"/>
  <c r="N35" i="5"/>
  <c r="J34" i="5"/>
  <c r="R32" i="5"/>
  <c r="N31" i="5"/>
  <c r="J30" i="5"/>
  <c r="R28" i="5"/>
  <c r="N27" i="5"/>
  <c r="J26" i="5"/>
  <c r="R24" i="5"/>
  <c r="N48" i="5"/>
  <c r="R45" i="5"/>
  <c r="N43" i="5"/>
  <c r="Q41" i="5"/>
  <c r="I40" i="5"/>
  <c r="Q38" i="5"/>
  <c r="M37" i="5"/>
  <c r="I36" i="5"/>
  <c r="Q34" i="5"/>
  <c r="R12" i="5"/>
  <c r="J14" i="5"/>
  <c r="R15" i="5"/>
  <c r="O17" i="5"/>
  <c r="J20" i="5"/>
  <c r="R22" i="5"/>
  <c r="G12" i="5"/>
  <c r="K13" i="5"/>
  <c r="O14" i="5"/>
  <c r="L16" i="5"/>
  <c r="K18" i="5"/>
  <c r="G21" i="5"/>
  <c r="O23" i="5"/>
  <c r="L12" i="5"/>
  <c r="P13" i="5"/>
  <c r="J15" i="5"/>
  <c r="G17" i="5"/>
  <c r="J19" i="5"/>
  <c r="R21" i="5"/>
  <c r="O24" i="5"/>
  <c r="Q12" i="5"/>
  <c r="I14" i="5"/>
  <c r="P15" i="5"/>
  <c r="N17" i="5"/>
  <c r="G20" i="5"/>
  <c r="O22" i="5"/>
  <c r="K26" i="5"/>
  <c r="H19" i="5"/>
  <c r="L20" i="5"/>
  <c r="P21" i="5"/>
  <c r="H23" i="5"/>
  <c r="L24" i="5"/>
  <c r="P25" i="5"/>
  <c r="H27" i="5"/>
  <c r="L28" i="5"/>
  <c r="P29" i="5"/>
  <c r="L31" i="5"/>
  <c r="H33" i="5"/>
  <c r="P34" i="5"/>
  <c r="P36" i="5"/>
  <c r="L38" i="5"/>
  <c r="H40" i="5"/>
  <c r="N42" i="5"/>
  <c r="I45" i="5"/>
  <c r="M48" i="5"/>
  <c r="Q15" i="5"/>
  <c r="M17" i="5"/>
  <c r="I19" i="5"/>
  <c r="I21" i="5"/>
  <c r="Q22" i="5"/>
  <c r="M24" i="5"/>
  <c r="M26" i="5"/>
  <c r="I28" i="5"/>
  <c r="Q29" i="5"/>
  <c r="Q31" i="5"/>
  <c r="M33" i="5"/>
  <c r="Q35" i="5"/>
  <c r="M38" i="5"/>
  <c r="K41" i="5"/>
  <c r="J45" i="5"/>
  <c r="N24" i="5"/>
  <c r="J27" i="5"/>
  <c r="R29" i="5"/>
  <c r="N32" i="5"/>
  <c r="J35" i="5"/>
  <c r="N10" i="14"/>
  <c r="D5" i="14"/>
  <c r="Q5" i="14"/>
  <c r="R5" i="14"/>
  <c r="T5" i="14"/>
  <c r="CO7" i="4"/>
  <c r="Q58" i="5" l="1"/>
  <c r="Q57" i="5"/>
  <c r="J58" i="5"/>
  <c r="J26" i="12"/>
  <c r="E13" i="12"/>
  <c r="D19" i="12"/>
  <c r="D11" i="12"/>
  <c r="E18" i="12"/>
  <c r="E10" i="12"/>
  <c r="D18" i="12"/>
  <c r="D10" i="12"/>
  <c r="E19" i="12"/>
  <c r="E11" i="12"/>
  <c r="D17" i="12"/>
  <c r="D9" i="12"/>
  <c r="E16" i="12"/>
  <c r="E8" i="12"/>
  <c r="D16" i="12"/>
  <c r="D8" i="12"/>
  <c r="E17" i="12"/>
  <c r="E9" i="12"/>
  <c r="D15" i="12"/>
  <c r="E22" i="12"/>
  <c r="E21" i="12" s="1"/>
  <c r="E14" i="12"/>
  <c r="D22" i="12"/>
  <c r="D21" i="12" s="1"/>
  <c r="D14" i="12"/>
  <c r="E15" i="12"/>
  <c r="J25" i="12"/>
  <c r="D13" i="12"/>
  <c r="E20" i="12"/>
  <c r="E12" i="12"/>
  <c r="D20" i="12"/>
  <c r="D12" i="12"/>
  <c r="M58" i="5"/>
  <c r="R58" i="5"/>
  <c r="H57" i="5"/>
  <c r="G58" i="5"/>
  <c r="L58" i="5"/>
  <c r="J57" i="5"/>
  <c r="G57" i="5"/>
  <c r="L57" i="5"/>
  <c r="I58" i="5"/>
  <c r="N58" i="5"/>
  <c r="K58" i="5"/>
  <c r="P58" i="5"/>
  <c r="I57" i="5"/>
  <c r="N57" i="5"/>
  <c r="P5" i="14"/>
  <c r="F59" i="5" l="1"/>
  <c r="F63" i="5"/>
  <c r="F56" i="5"/>
  <c r="F65" i="5"/>
  <c r="F61" i="5"/>
  <c r="F64" i="5"/>
  <c r="F66" i="5"/>
  <c r="F60" i="5"/>
  <c r="F62" i="5"/>
  <c r="Q11" i="5"/>
  <c r="F28" i="5"/>
  <c r="F27" i="5"/>
  <c r="Q10" i="5"/>
  <c r="P10" i="5"/>
  <c r="P11" i="5"/>
  <c r="F29" i="5"/>
  <c r="F19" i="13"/>
  <c r="F20" i="13"/>
  <c r="D20" i="13"/>
  <c r="F18" i="13"/>
  <c r="E17" i="13"/>
  <c r="E20" i="13"/>
  <c r="E16" i="13"/>
  <c r="D19" i="13"/>
  <c r="D18" i="13"/>
  <c r="F22" i="13"/>
  <c r="E21" i="13"/>
  <c r="F15" i="13"/>
  <c r="E15" i="13"/>
  <c r="F21" i="13"/>
  <c r="F17" i="13"/>
  <c r="F16" i="13"/>
  <c r="E18" i="13"/>
  <c r="E22" i="13"/>
  <c r="D16" i="13"/>
  <c r="D17" i="13"/>
  <c r="D15" i="13"/>
  <c r="E19" i="13"/>
  <c r="F58" i="5" l="1"/>
  <c r="F57" i="5"/>
  <c r="F40" i="5"/>
  <c r="R11" i="5"/>
  <c r="G10" i="5"/>
  <c r="L11" i="5"/>
  <c r="N11" i="5"/>
  <c r="F21" i="5"/>
  <c r="H10" i="5"/>
  <c r="L10" i="5"/>
  <c r="F48" i="5"/>
  <c r="K10" i="5"/>
  <c r="F14" i="5"/>
  <c r="F12" i="5"/>
  <c r="F46" i="5"/>
  <c r="K11" i="5"/>
  <c r="J10" i="5"/>
  <c r="F43" i="5"/>
  <c r="M11" i="5"/>
  <c r="F38" i="5"/>
  <c r="I10" i="5"/>
  <c r="F55" i="5"/>
  <c r="F35" i="5"/>
  <c r="F31" i="5"/>
  <c r="F54" i="5"/>
  <c r="F49" i="5"/>
  <c r="F30" i="5"/>
  <c r="F18" i="5"/>
  <c r="F45" i="5"/>
  <c r="G11" i="5"/>
  <c r="F52" i="5"/>
  <c r="F17" i="5"/>
  <c r="F23" i="5"/>
  <c r="F41" i="5"/>
  <c r="F47" i="5"/>
  <c r="O10" i="5"/>
  <c r="F50" i="5"/>
  <c r="F16" i="5"/>
  <c r="F39" i="5"/>
  <c r="I11" i="5"/>
  <c r="F37" i="5"/>
  <c r="F36" i="5"/>
  <c r="F42" i="5"/>
  <c r="O11" i="5"/>
  <c r="F20" i="5"/>
  <c r="F24" i="5"/>
  <c r="F51" i="5"/>
  <c r="F53" i="5"/>
  <c r="R10" i="5"/>
  <c r="F44" i="5"/>
  <c r="N10" i="5"/>
  <c r="M10" i="5"/>
  <c r="F34" i="5"/>
  <c r="F25" i="5"/>
  <c r="F19" i="5"/>
  <c r="F13" i="5"/>
  <c r="H11" i="5"/>
  <c r="F15" i="5"/>
  <c r="J11" i="5"/>
  <c r="F22" i="5"/>
  <c r="F11" i="5" l="1"/>
  <c r="F10" i="5"/>
  <c r="F67" i="5"/>
  <c r="F33" i="5"/>
  <c r="F32" i="5"/>
  <c r="F68" i="5"/>
  <c r="F26" i="5" l="1"/>
</calcChain>
</file>

<file path=xl/sharedStrings.xml><?xml version="1.0" encoding="utf-8"?>
<sst xmlns="http://schemas.openxmlformats.org/spreadsheetml/2006/main" count="1148" uniqueCount="805">
  <si>
    <t>Наименование ЛПУ</t>
  </si>
  <si>
    <t>дата  ИБ  (установления ВИЧ-инф)</t>
  </si>
  <si>
    <t>пол</t>
  </si>
  <si>
    <t>дата рождения</t>
  </si>
  <si>
    <t>адрес</t>
  </si>
  <si>
    <t>АРВТ</t>
  </si>
  <si>
    <t>туберкулез</t>
  </si>
  <si>
    <t>М</t>
  </si>
  <si>
    <t>Ж</t>
  </si>
  <si>
    <t>всего</t>
  </si>
  <si>
    <t>Всего</t>
  </si>
  <si>
    <t>2А</t>
  </si>
  <si>
    <t>БОМЖ</t>
  </si>
  <si>
    <t>код МКБ-10</t>
  </si>
  <si>
    <t>прибыл</t>
  </si>
  <si>
    <t>Живет</t>
  </si>
  <si>
    <t>Иностранец</t>
  </si>
  <si>
    <t>имеет вид на жительство</t>
  </si>
  <si>
    <t>временное проживание</t>
  </si>
  <si>
    <t>УФСИН</t>
  </si>
  <si>
    <t>УМЕР</t>
  </si>
  <si>
    <t>Дата смерти</t>
  </si>
  <si>
    <t>выбыл</t>
  </si>
  <si>
    <t>Формы ВИЧ-инфекции</t>
  </si>
  <si>
    <t>Пол</t>
  </si>
  <si>
    <t>Число пациентов с впервые в жизни установленным диагнозом ВИЧ-инфекции</t>
  </si>
  <si>
    <t>Зарегистрировано пациентов с болезнью, вызванной ВИЧ, всего</t>
  </si>
  <si>
    <t>с проявлениями цитомегаловирусного заболевания</t>
  </si>
  <si>
    <t>с проявлениями кандидоза</t>
  </si>
  <si>
    <t>с проявлениями пневмонии, вызванной Pneumocystis carinii (jirovecii)</t>
  </si>
  <si>
    <t>с проявлениями множественных инфекций</t>
  </si>
  <si>
    <t>с проявлениями изнуряющего синдрома</t>
  </si>
  <si>
    <t>с проявлениями множественных болезней, классифицированных в других рубриках</t>
  </si>
  <si>
    <t>с проявлениями (персистентной) генерализованной лимфаденопатии</t>
  </si>
  <si>
    <t>с проявлениями гематологических и иммунологических нарушений, не классифицированных в других рубриках</t>
  </si>
  <si>
    <t>с проявлениями других уточненных состояний</t>
  </si>
  <si>
    <t>В24</t>
  </si>
  <si>
    <t>Из общего числа пациентов (стр.1,2): сельских жителей</t>
  </si>
  <si>
    <t>Из общего числа пациентов (стр.1,2): лица БОМЖ</t>
  </si>
  <si>
    <t>Z20.6</t>
  </si>
  <si>
    <t>число лиц с бессимптомным инфекционным статусом, вызванным ВИЧ</t>
  </si>
  <si>
    <t>Z21</t>
  </si>
  <si>
    <t>№ строки</t>
  </si>
  <si>
    <t>Код МКБ-10</t>
  </si>
  <si>
    <t>в том числе в возрасте</t>
  </si>
  <si>
    <t>до 1 года</t>
  </si>
  <si>
    <t>18 - 24 года</t>
  </si>
  <si>
    <t>25 - 34 года</t>
  </si>
  <si>
    <t>35 - 44 года</t>
  </si>
  <si>
    <t>60 и старше</t>
  </si>
  <si>
    <t>в том числе: проявляющейся в виде инфекционных и паразитарных болезней</t>
  </si>
  <si>
    <t>из них: с проявлениями микобактериальной инфекции</t>
  </si>
  <si>
    <t>из них: с проявлениями саркомы Капоши</t>
  </si>
  <si>
    <t>в том числе: с проявлениями энцефалопатии</t>
  </si>
  <si>
    <t>в том числе острый ВИЧ-инфекционный синдром</t>
  </si>
  <si>
    <t>проявляющейся болезнью, вызванной ВИЧ, неуточненной</t>
  </si>
  <si>
    <t>Из общего числа пациентов (стр.1,2): иностранные граждане, всего</t>
  </si>
  <si>
    <t>Кроме того, число контактных лиц с пациентами с ВИЧ-инфекцией</t>
  </si>
  <si>
    <t>проявляющейся в виде злокачественных новообразований</t>
  </si>
  <si>
    <t>проявляющейся в виде других уточненных болезней</t>
  </si>
  <si>
    <t>проявляющейся в виде других состояний</t>
  </si>
  <si>
    <t>B23.0</t>
  </si>
  <si>
    <t>B20.2</t>
  </si>
  <si>
    <t>B21.0</t>
  </si>
  <si>
    <t>B20.0</t>
  </si>
  <si>
    <t>B20.4</t>
  </si>
  <si>
    <t>B20.6</t>
  </si>
  <si>
    <t>B20.7</t>
  </si>
  <si>
    <t>B21.1</t>
  </si>
  <si>
    <t>B22.0</t>
  </si>
  <si>
    <t>B22.2</t>
  </si>
  <si>
    <t>B22.7</t>
  </si>
  <si>
    <t>B23.1</t>
  </si>
  <si>
    <t>B23.2</t>
  </si>
  <si>
    <t>B23.8</t>
  </si>
  <si>
    <t>B20.3</t>
  </si>
  <si>
    <t>B21.2</t>
  </si>
  <si>
    <t>B21.3</t>
  </si>
  <si>
    <t>B20.5</t>
  </si>
  <si>
    <t>B21.7</t>
  </si>
  <si>
    <t>B21.8</t>
  </si>
  <si>
    <t>B21.9</t>
  </si>
  <si>
    <t>B20.8</t>
  </si>
  <si>
    <t>B20.9</t>
  </si>
  <si>
    <t>B20.1</t>
  </si>
  <si>
    <t>B22.8</t>
  </si>
  <si>
    <t>B22.9</t>
  </si>
  <si>
    <t>B24</t>
  </si>
  <si>
    <t>B23</t>
  </si>
  <si>
    <t>B22</t>
  </si>
  <si>
    <t>B21</t>
  </si>
  <si>
    <t>B20</t>
  </si>
  <si>
    <t>1. Число пациентов с впервые в жизни установленным диагнозом ВИЧ-инфекции, число контактных лиц и вирусоноситетей</t>
  </si>
  <si>
    <t>Код по ОКЕИ: человек - 792</t>
  </si>
  <si>
    <t>№ стр.</t>
  </si>
  <si>
    <t>Снято с диспансерного наблюдения</t>
  </si>
  <si>
    <t>из них:</t>
  </si>
  <si>
    <t>с впервые в жизни установленным диагнозом</t>
  </si>
  <si>
    <t>переведено из других учреждений</t>
  </si>
  <si>
    <t>прибыло из других субъектов России</t>
  </si>
  <si>
    <t>переведено в другие учреждения</t>
  </si>
  <si>
    <t>выбыло в другие субъекты России</t>
  </si>
  <si>
    <t>из них детей в возрасте 0-17 лет</t>
  </si>
  <si>
    <t>из них из учре- ждений ФСИН</t>
  </si>
  <si>
    <t>из них в учре- ждения ФСИН</t>
  </si>
  <si>
    <t>из них: с проявлением микобактери-альной инфекции</t>
  </si>
  <si>
    <t>с проявлениями множествен-ных инфекций</t>
  </si>
  <si>
    <t>из них с проявлениями множественных болезней</t>
  </si>
  <si>
    <t>Движение пациентов, больных ВИЧ-инфекцией, контактных лиц с больными ВИЧ-инфекцией и лиц с бессимптомным статусом, состоящих под наблюдением данной медицинской организации, и клинические стадии ВИЧ-инфекции</t>
  </si>
  <si>
    <t>(2000)</t>
  </si>
  <si>
    <t>Код по ОКЕИ: человек – 792</t>
  </si>
  <si>
    <t>2.1</t>
  </si>
  <si>
    <t>2.2</t>
  </si>
  <si>
    <t>проявляющейся в виде злока- чественных новообразований</t>
  </si>
  <si>
    <t>проявляющейся в виде других уточненных заболеваний</t>
  </si>
  <si>
    <t>в том числе: проявляющейся в виде инфек- ционных и паразитарных болезней</t>
  </si>
  <si>
    <t>возраст для отчета</t>
  </si>
  <si>
    <t>В отчетном году</t>
  </si>
  <si>
    <t>6(25-34),7(35-44),8(45-54),9(55-59),0(&gt;60)</t>
  </si>
  <si>
    <t>другое</t>
  </si>
  <si>
    <t>из других учреждений УР (+ФСИН)</t>
  </si>
  <si>
    <t>в связи со смертью</t>
  </si>
  <si>
    <t>в другие учреждения УР (+ФСИН)</t>
  </si>
  <si>
    <t xml:space="preserve"> из других субъектов РФ</t>
  </si>
  <si>
    <t xml:space="preserve"> в другие субъектов РФ</t>
  </si>
  <si>
    <t>ОШИБКИ</t>
  </si>
  <si>
    <t>из общего числа зарегистрированных пациентов, больных ВИЧ-инфекцией (гр. 4) имели клиническую стадию заболевания:</t>
  </si>
  <si>
    <t>2Б</t>
  </si>
  <si>
    <t>2В</t>
  </si>
  <si>
    <t>4А</t>
  </si>
  <si>
    <t>4Б</t>
  </si>
  <si>
    <t>4В</t>
  </si>
  <si>
    <t>стадия не установ-лена</t>
  </si>
  <si>
    <t>МКБ-10</t>
  </si>
  <si>
    <t>Стадии ВИЧ</t>
  </si>
  <si>
    <t>2А
2Б
2В
3
4А
4Б
4В
5
Не установлена</t>
  </si>
  <si>
    <t>Не уст.</t>
  </si>
  <si>
    <t>стадия: 1-2А, 2-2Б, 3-2В, 4-3, 5-4А, 6-4Б, 7-4В, 8-5, 0-не установлена</t>
  </si>
  <si>
    <t xml:space="preserve"> 3. Результаты обследования пациентов, больных ВИЧ-инфекцией в отчетном году</t>
  </si>
  <si>
    <t>(3000)</t>
  </si>
  <si>
    <r>
      <rPr>
        <sz val="10"/>
        <rFont val="Times New Roman"/>
        <family val="1"/>
        <charset val="204"/>
      </rPr>
      <t xml:space="preserve">Код по ОКЕИ: человек </t>
    </r>
    <r>
      <rPr>
        <sz val="10"/>
        <rFont val="Symbol"/>
        <family val="1"/>
        <charset val="2"/>
      </rPr>
      <t>-</t>
    </r>
    <r>
      <rPr>
        <sz val="10"/>
        <rFont val="Times New Roman"/>
        <family val="1"/>
        <charset val="204"/>
      </rPr>
      <t xml:space="preserve"> 792</t>
    </r>
  </si>
  <si>
    <t>Наименование контингентов</t>
  </si>
  <si>
    <t xml:space="preserve">цитомегаловирусной инфекции </t>
  </si>
  <si>
    <t>токсоплазмоза</t>
  </si>
  <si>
    <t>из них: методом флюорографии</t>
  </si>
  <si>
    <t>бактериологическими методами</t>
  </si>
  <si>
    <t>ИППП</t>
  </si>
  <si>
    <t>ЦМВИ</t>
  </si>
  <si>
    <t>Обследован на Туберкулез</t>
  </si>
  <si>
    <t>Гепатит В</t>
  </si>
  <si>
    <t>Гепатит С</t>
  </si>
  <si>
    <t>для определения резистентности ВИЧ</t>
  </si>
  <si>
    <t>Наименование показателя</t>
  </si>
  <si>
    <t>Состоит под диспансерным наблюдением на конец отчетного года</t>
  </si>
  <si>
    <t>В16, В18.0, В18.1</t>
  </si>
  <si>
    <t>В17.1, В18.2</t>
  </si>
  <si>
    <t>(4000)</t>
  </si>
  <si>
    <t>ТУБЕРКУЛЕЗ</t>
  </si>
  <si>
    <t>С БАКТЕРИОВЫДЕЛЕНИЕМ</t>
  </si>
  <si>
    <t>Сколько лет</t>
  </si>
  <si>
    <t>Наименование показателей</t>
  </si>
  <si>
    <t>в том числе: во время беременности</t>
  </si>
  <si>
    <t>в родах</t>
  </si>
  <si>
    <t>новорожденному</t>
  </si>
  <si>
    <t>во время беременности</t>
  </si>
  <si>
    <t>Число новорожденных, получивших химиопрофилактику тремя антиретровирусными препаратами</t>
  </si>
  <si>
    <t>химиопрофилатика ВИЧ</t>
  </si>
  <si>
    <t>завершилось родами</t>
  </si>
  <si>
    <t>получала АРВТ до беременности</t>
  </si>
  <si>
    <t>получала АРВТ во время беременности</t>
  </si>
  <si>
    <t>прекратила АРВТ после родов (нет показаний)</t>
  </si>
  <si>
    <t>Проведено исследование ВН до родов</t>
  </si>
  <si>
    <t xml:space="preserve">беременность </t>
  </si>
  <si>
    <t>МКБ-10 у родившегося ребенка</t>
  </si>
  <si>
    <t>Ребенок умер в отчетном году</t>
  </si>
  <si>
    <t>Ребенок на грудном вскармливании</t>
  </si>
  <si>
    <t>находилось на грудном вскармливании (из стр.15)</t>
  </si>
  <si>
    <t>R75</t>
  </si>
  <si>
    <t>ВН перед родами выше порога чувст-и</t>
  </si>
  <si>
    <t>беременная, беременность завершена</t>
  </si>
  <si>
    <t>ребенок</t>
  </si>
  <si>
    <t>Из числа пациентов с болезнью, вызванной ВИЧ, получавших АРВТ в отчетном году (из стр. 1): вирусная нагрузка при последнем исследовании в отчетном году ниже порога определения</t>
  </si>
  <si>
    <t>пневмоцистной пневмонии</t>
  </si>
  <si>
    <t xml:space="preserve">атипичного микобактериоза </t>
  </si>
  <si>
    <t>токсоплазмоз</t>
  </si>
  <si>
    <t>Пневмоцистная пневмания</t>
  </si>
  <si>
    <t>Атипичный микобактериоз</t>
  </si>
  <si>
    <t>Последняя ВН ниже порога определения</t>
  </si>
  <si>
    <t>В текущем году</t>
  </si>
  <si>
    <t>курс противотуберкулезной ХИМИОТЕРАПИИ</t>
  </si>
  <si>
    <t>Получал лечение хронического Гепатит С</t>
  </si>
  <si>
    <t>Номер ОД</t>
  </si>
  <si>
    <t>М | Ж</t>
  </si>
  <si>
    <t>Дата начала заключения (выбыл в УФСИН)</t>
  </si>
  <si>
    <t>Дата освобождения (прибыл из УФСИН)</t>
  </si>
  <si>
    <t>выявлен посмертно (DS поставлен посмертно)</t>
  </si>
  <si>
    <t>находится в УФСИН на конец отчетного периода</t>
  </si>
  <si>
    <t>Беременность в текущем году</t>
  </si>
  <si>
    <t>Госпитализирован: 1-один раз, 2-более 1 раза</t>
  </si>
  <si>
    <t>ФЕДЕРАЛЬНАЯ СЛУЖБА ПО НАДЗОРУ В СФЕРЕ ЗАЩИТЫ ПРАВ ПОТРЕБИТЕЛЕЙ И БЛАГОПОЛУЧИЯ ЧЕЛОВЕКА</t>
  </si>
  <si>
    <t>"CВЕДЕНИЯ О МЕРОПРИЯТИХ ПО ПРОФИЛАКТИКЕ ВИЧ-ИНФЕКЦИИ, ГЕПАТИТОВ В и С, ВЫЯВЛЕНИЮ и ЛЕЧЕНИЮ БОЛЬНЫХ ВИЧ"</t>
  </si>
  <si>
    <t>за</t>
  </si>
  <si>
    <t>месяц</t>
  </si>
  <si>
    <t>год</t>
  </si>
  <si>
    <t xml:space="preserve">Почтовый адрес - </t>
  </si>
  <si>
    <t>Мероприятия</t>
  </si>
  <si>
    <t>Всего (нарастающим итогом) (в абс. числах)</t>
  </si>
  <si>
    <t xml:space="preserve">из них за отчетный месяц (в абс. числах) </t>
  </si>
  <si>
    <t>Проведение профилактических обследований на ВИЧ-инфекцию,гепатиты В и С, организация и проведение лечения больных ВИЧ, включая контроль качества</t>
  </si>
  <si>
    <t>Количество российских граждан, запланированных к обследованию на антитела к ВИЧ (включая ГУ ФСИН)</t>
  </si>
  <si>
    <t>X</t>
  </si>
  <si>
    <t>Количество российских граждан, обследованных на антитела к ВИЧ (включая ГУ ФСИН)</t>
  </si>
  <si>
    <t>Количество зарегистрированных ВИЧ-инфицированных российских граждан (включая ГУ ФСИН)</t>
  </si>
  <si>
    <t>Количество умерших ВИЧ - инфицированных российских граждан</t>
  </si>
  <si>
    <t>в том числе количество умерших ВИЧ-инфицированных российских граждан вследствие ВИЧ-инфекции (из строки 5)</t>
  </si>
  <si>
    <t>Количество ВИЧ-инфицированных российских граждан, подлежащих диспансерному наблюдению в течение отчетного периода (включая ГУ ФСИН)</t>
  </si>
  <si>
    <t>Количество ВИЧ-инфицированных российских граждан, состоявших на диспансерном наблюдении</t>
  </si>
  <si>
    <t>Количество ВИЧ-инфицированных российских граждан, прошедших диспансерное обследование (из строки 8)</t>
  </si>
  <si>
    <t>Количество ВИЧ-инфицированных, прошедших обследование по определению иммунного статуса (CD4)</t>
  </si>
  <si>
    <t>Количество ВИЧ-инфицированных, прошедших обследование по определению вирусной нагрузки</t>
  </si>
  <si>
    <t>Количество проведенных исследований по определению вирусной нагрузки у пациентов с ВИЧ-инфекцией</t>
  </si>
  <si>
    <t>Количество ВИЧ-инфицированных российских граждан, нуждавшихся в антиретровирусной терапии - ВААРТ, в течение отчетного периода (включая ГУ ФСИН) (из строки 8</t>
  </si>
  <si>
    <t>в т.ч. количество ВИЧ-инфицированных детей, рожденных ВИЧ-инфицированными матерями, нуждавшихся в антитретровирусной терапии - ВААРТ (из строки 15)</t>
  </si>
  <si>
    <t>Количество ВИЧ-инфицированных, получавших антиретровирусную терапию - ВААРТ (включая ГУ ФСИН)</t>
  </si>
  <si>
    <t>Количество ВИЧ-инфицированнных, прервавших антиретровирусную антиретровирусную терапию - ВААРТ (из строки 17)</t>
  </si>
  <si>
    <t>в т.ч. количество умерших ВИЧ-инфицированных из прервавших - ВААРТ (из строки 18)</t>
  </si>
  <si>
    <t>Количество ВИЧ-инфицированных, получавших антиретровирусную новые случаи терапию - ВААРТ за счет приоритетного национального проекта (из строки 17)</t>
  </si>
  <si>
    <t xml:space="preserve">Количество ВИЧ-инфицированных, получавших антиретровирусную терапию -ВААРТ, прошедших исследование иммуного статуса (CD4), в течение отчетного периода (из строки 17) </t>
  </si>
  <si>
    <t>Количество ВИЧ-инфицированных, получавших антиретровирусную терапию - ВААРТ, прошедших исследование вирусной нагрузки, в течение отчетного периода (из строки 17)</t>
  </si>
  <si>
    <t>Количество ВИЧ-инфицированных, находившихся в ГУ ФСИН России в течение отчетного периода</t>
  </si>
  <si>
    <t>Количество ВИЧ-инфицированных в ГУ ФСИН, получавших антиретровирусную терапию - ВААРТ, (из строки 17)</t>
  </si>
  <si>
    <t>Количество ВИЧ-инфицированных в ГУ ФСИН, прервавших антиретровирусную терапию - ВААРТ (из строки 27)</t>
  </si>
  <si>
    <t xml:space="preserve">Количество ВИЧ-инфицированных в ГУ ФСИН, прошедших исследование иммунного статуса (CD4), в течение отчетного периода (из строки 25) </t>
  </si>
  <si>
    <t xml:space="preserve">Количество ВИЧ-инфицированных в ГУ ФСИН, получавших лечение туберкулеза </t>
  </si>
  <si>
    <t>Количество ВИЧ-инфицированных, имевших диагноз активного туберкулеза в течение отчетного периода (из строки 8)</t>
  </si>
  <si>
    <t>Количество ВИЧ-инфицированных женщин, имевших беременность, завершившуюся в течение отчетного периода</t>
  </si>
  <si>
    <t>Количество ВИЧ-инфицированных беременных женщин, завершивших беременность родами в течение отчетного периода на территории субъекта Российской Федирации</t>
  </si>
  <si>
    <t>Количество ВИЧ-инфицированных беременных женщин, которым проводилась химиопрофилактика передачи ВИЧ от матери ребенку или антиретровирусная терапия - ВААРТ (из строки 35)</t>
  </si>
  <si>
    <t>Количество ВИЧ-инфицированных беременных женщин, завершивших беременность родами и получавших антиретровирусную терапию - ВААРТ или химиопрофилактику тремя и более препаратами (из строки 36)</t>
  </si>
  <si>
    <t xml:space="preserve">Количество детей, рожденных ВИЧ-инфицированными матерями, у которых диагноз ВИЧ-инфекции впервые был поставлен на территории субъекта Российской Федерации </t>
  </si>
  <si>
    <t>Количество лиц, обследованных на гепатит В и С</t>
  </si>
  <si>
    <t>Количество лиц, инфицированных гепатитом В (из строки 47)</t>
  </si>
  <si>
    <t>Количество лиц, инфицированных гепатитом С (из строки 47)</t>
  </si>
  <si>
    <t>подпись</t>
  </si>
  <si>
    <t>(Ф.И.О.)</t>
  </si>
  <si>
    <t>(дата составления документа)</t>
  </si>
  <si>
    <t>БУЗ УР "Алнашская РБ МЗ УР"</t>
  </si>
  <si>
    <t>БУЗ УР "Балезинская РБ МЗ УР"</t>
  </si>
  <si>
    <t>БУЗ УР "Вавожская РБ МЗ УР"</t>
  </si>
  <si>
    <t>БУЗ УР "Воткинская ГБ №1 МЗ УР"</t>
  </si>
  <si>
    <t>БУЗ УР "Граховская РБ МЗ УР"</t>
  </si>
  <si>
    <t>БУЗ УР "Игринская РБ МЗ УР"</t>
  </si>
  <si>
    <t>БУЗ УР "Камбарская РБ МЗ УР"</t>
  </si>
  <si>
    <t>БУЗ УР "Каракулинская РБ МЗ УР"</t>
  </si>
  <si>
    <t>БУЗ УР "Кезская РБ МЗ УР"</t>
  </si>
  <si>
    <t>БУЗ УР "Кизнерская РБ МЗ УР"</t>
  </si>
  <si>
    <t>БУЗ УР "Красногорская РБ МЗ УР"</t>
  </si>
  <si>
    <t>БУЗ УР "Малопургинская РБ МЗ УР"</t>
  </si>
  <si>
    <t>БУЗ УР "Сюмсинская РБ МЗ УР"</t>
  </si>
  <si>
    <t>БУЗ УР "Увинская РБ МЗ УР"</t>
  </si>
  <si>
    <t>БУЗ УР "Якшур-Бодьинская РБ МЗ УР"</t>
  </si>
  <si>
    <t>БУЗ УР "Селтинская РБ МЗ УР"</t>
  </si>
  <si>
    <t>БУЗ УР "ГКБ № 1 МЗ УР"</t>
  </si>
  <si>
    <t>БУЗ УР "ГКБ № 2 МЗ УР"</t>
  </si>
  <si>
    <t>БУЗ УР "ГКБ № 4 МЗ УР"</t>
  </si>
  <si>
    <t>ФГУЗ "МСЧ № 41 ФМБА России"</t>
  </si>
  <si>
    <t>БУЗ УР "ГБ № 10 МЗ УР"</t>
  </si>
  <si>
    <t>БУЗ УР "ГБ № 5 МЗ УР"</t>
  </si>
  <si>
    <t>БУЗ УР "ГКБ № 7 МЗ УР"</t>
  </si>
  <si>
    <t>БУЗ УР "ГКБ № 9 МЗ УР"</t>
  </si>
  <si>
    <t>БУЗ УР "ГП № 1 МЗ УР"</t>
  </si>
  <si>
    <t>БУЗ УР "ГП № 6 МЗ УР"</t>
  </si>
  <si>
    <t>БУЗ УР "ГП № 5 МЗ УР"</t>
  </si>
  <si>
    <t>БУЗ УР "ГП № 7 МЗ УР"</t>
  </si>
  <si>
    <t>БУЗ УР "ГП № 2 МЗ УР"</t>
  </si>
  <si>
    <t>БУЗ УР "ГП № 3 МЗ УР"</t>
  </si>
  <si>
    <t>БУЗ УР "ГП № 4 МЗ УР"</t>
  </si>
  <si>
    <t>БУЗ УР "ДГКП № 2 МЗ УР"</t>
  </si>
  <si>
    <t>БУЗ УР "ДГКП № 8 МЗ УР"</t>
  </si>
  <si>
    <t>БУЗ УР "ДГП № 1 МЗ УР"</t>
  </si>
  <si>
    <t>БУЗ УР "ДГП № 6 МЗ УР"</t>
  </si>
  <si>
    <t>БУЗ УР "ДГП № 9 МЗ УР"</t>
  </si>
  <si>
    <t>БУЗ УР "Воткинская ГДБ МЗ УР"</t>
  </si>
  <si>
    <t>БУЗ УР "Дебесская РБ МЗ УР"</t>
  </si>
  <si>
    <t>БУЗ УР "Можгинская РБ МЗ УР"</t>
  </si>
  <si>
    <t>БУЗ УР "Сарапульская РБ МЗ УР"</t>
  </si>
  <si>
    <t>БУЗ УР "Шарканская РБ МЗ УР"</t>
  </si>
  <si>
    <t>БУЗ УР "Завьяловская РБ МЗ УР"</t>
  </si>
  <si>
    <t>БУЗ УР "Киясовская РБ МЗ УР"</t>
  </si>
  <si>
    <t>БУЗ УР "Юкаменская РБ МЗ УР"</t>
  </si>
  <si>
    <t>БУЗ УР "Ярская РБ МЗ УР"</t>
  </si>
  <si>
    <t>Симонихинская больница ФБУЗ ПОМЦ ФМБА России</t>
  </si>
  <si>
    <t>БУЗ УР "ГБ № 3 МЗ УР"</t>
  </si>
  <si>
    <t>БУЗ УР "ГБ № 3 МЗ УР" ДП</t>
  </si>
  <si>
    <t>БУЗ УР "ДГКП № 5 МЗ УР"</t>
  </si>
  <si>
    <t>НУЗ "Отделенческая больница на станции Ижевск ОАО "РЖД"</t>
  </si>
  <si>
    <t>Название ЛПУ ПНП</t>
  </si>
  <si>
    <t>В отчетном месяце</t>
  </si>
  <si>
    <t>Умер в следствии ВИЧ-инфекции</t>
  </si>
  <si>
    <t>Вирусная нагрузка</t>
  </si>
  <si>
    <t>Прошел диспансерное обследование</t>
  </si>
  <si>
    <t>Количество проведенных исследований по определению иммунного статуса у пациентов с ВИЧ-инфекцией</t>
  </si>
  <si>
    <t>Дата отчета (последний день отчетного периода)</t>
  </si>
  <si>
    <t>Руководитель организации</t>
  </si>
  <si>
    <t>Должностное лицо</t>
  </si>
  <si>
    <t>ответственное за составление формы</t>
  </si>
  <si>
    <t>(должность)</t>
  </si>
  <si>
    <t>(номер контактного телефона)</t>
  </si>
  <si>
    <t>Количество ВИЧ-инфицированных беременных женщин, которым проводилась химиопрофилактика передачи ВИЧ от матери ребенку или ВААРТ: во время беременности (из строки 36)</t>
  </si>
  <si>
    <t>Количество ВИЧ-инфицированных беременных женщин, которым проводилась химиопрофилактика передачи ВИЧ от матери ребенку, в родах (из строки 36)</t>
  </si>
  <si>
    <t>Количество ВИЧ-инфицированных беременных женщин, которым проводилась химиопрофилактика передачи ВИЧ от матери ребенку: только в родах (из строки 39)</t>
  </si>
  <si>
    <t>Количество новорожденных, которым проводилась химиопрофилактика передачи ВИЧ от матери ребенку (из строки 43)</t>
  </si>
  <si>
    <t>Количество живых детей, рожденных ВИЧ-инфицированными матерями в течение отчетного периода на территории субъекта Российской Федерации</t>
  </si>
  <si>
    <t>Количество детей, рожденных ВИЧ-инфицированными матерями, у которых подтверждена ВИЧ-инфекция (из строки 43)</t>
  </si>
  <si>
    <t>Количество лиц с вирусными гепатитами В и С, состоящих на диспансерном наблюдении</t>
  </si>
  <si>
    <t>Количество лиц с вирусными гепатитами В и С, нуждающихся в противовирусной терапии</t>
  </si>
  <si>
    <t>Количество лиц с вирусными гепатитами В и С, получавших противовирусную терапию</t>
  </si>
  <si>
    <t>в том числе количество лиц, получавших противовирусную терапию за счет приоритетного национального проекта (из строки 52)</t>
  </si>
  <si>
    <t>Количество лиц, получавших противовирусную терапию и прошедших обследование по контролю эффективности лечения за счет приоритетного национального проекта</t>
  </si>
  <si>
    <t>Количество проведенных исследований по контролю эффективности противовирусной терапии за счет приоритетного национального проекта</t>
  </si>
  <si>
    <t>Количество детей, имеющих неокончательный лабораторный результат на ВИЧ-инфекцию - R75 (из строки 43)</t>
  </si>
  <si>
    <t xml:space="preserve"> ПРИОРИТЕТНЫЙ НАЦИОНАЛЬНЫЙ ПРОЕКТ В СФЕРЕ ЗДРАВООХРАНЕНИЯ</t>
  </si>
  <si>
    <t xml:space="preserve">Количество зарегистрированных ВИЧ-инфицированных российских граждан на территории субъекта Российской Федерации </t>
  </si>
  <si>
    <t>Количество ВИЧ-инфицированных детей, рожденных ВИЧ-инфицированными матерями, получавших антиретровирусную терапию - ВААРТ (из строки 17)</t>
  </si>
  <si>
    <t>Количество ВИЧ-инфицированных в ГУ ФСИН, нуждавшихся в антиретровирусной терапии -ВААРТ (из строки 15)</t>
  </si>
  <si>
    <t>в т.ч. количество умерших ВИЧ-инфицированных в ГУ ФСИН из прервавших антиретровирусную терапию - ВААРТ (из строки 28)</t>
  </si>
  <si>
    <t>Количество ВИЧ-инфицированных в ГУ ФСИН, получавших антиретровирусную терапию -ВААРТ за счет приоритетного национального проекта (из строки 27)</t>
  </si>
  <si>
    <t>Количество пар мать-ребенок, которые получили полную трехэтапную химиопрофилактику (во время беременности, в родах и новорожденному) включая ВААРТ во время беременности (из строки 36)</t>
  </si>
  <si>
    <t>Количество ВИЧ-инфицированных из прошедших диспансерное обследование, обследованных на туберкулез (из строки 9)</t>
  </si>
  <si>
    <t>Находится в других ведомствах (Сарапульский Порт, РЖД, 41 МСЧ, ФСИН)</t>
  </si>
  <si>
    <t>дата выбытия</t>
  </si>
  <si>
    <t>ДАТА</t>
  </si>
  <si>
    <t>ПНП</t>
  </si>
  <si>
    <t>пациент ОБСЛЕДОВАН - 1, обследован и ВЫЯВЛЕН - 2 в отчетном году</t>
  </si>
  <si>
    <t>Курс химиопр-ки</t>
  </si>
  <si>
    <t>Значения</t>
  </si>
  <si>
    <t>Кол-во иссл-ий на CD4 в текущем ГОДУ</t>
  </si>
  <si>
    <t>Кол-во иссл-ий на CD4 в текущем МЕСЯЦЕ</t>
  </si>
  <si>
    <t>Кол-во иссл-ий на ВН в текущем ГОДУ</t>
  </si>
  <si>
    <t>Кол-во иссл-ий на ВН в текущем МЕСЯЦЕ</t>
  </si>
  <si>
    <t>Дата обследования на Туберкулез</t>
  </si>
  <si>
    <t>Нуждается в ВААРТ с</t>
  </si>
  <si>
    <t>ВОЗОБНОВИЛ после перерыва с</t>
  </si>
  <si>
    <t>ДАТЫ АРВТ</t>
  </si>
  <si>
    <t>Количество ВИЧ-инфицированных, получавших лечение туберкулеза (включая ГУ ФСИН)</t>
  </si>
  <si>
    <t>CD4</t>
  </si>
  <si>
    <t>Количество клеток (последний анализ)</t>
  </si>
  <si>
    <t>Дата анализа (последний анализ)</t>
  </si>
  <si>
    <t>Имя</t>
  </si>
  <si>
    <t>Отчество</t>
  </si>
  <si>
    <t>Персональные данные</t>
  </si>
  <si>
    <t>кол-во обследованного населения на ВИЧ</t>
  </si>
  <si>
    <t>Анализы</t>
  </si>
  <si>
    <t>Группа учета Tbc</t>
  </si>
  <si>
    <t>1А</t>
  </si>
  <si>
    <t>1Б</t>
  </si>
  <si>
    <t>новорожденный получил химеопроф. 3-мя препаратами АРВП</t>
  </si>
  <si>
    <t>Фамилия (+ старая фамилия)</t>
  </si>
  <si>
    <t xml:space="preserve">Снят с диспансерного наблюдения </t>
  </si>
  <si>
    <t>Диагноз ТУБЕРКУЛЕЗ</t>
  </si>
  <si>
    <t>ГРУППА УЧЕТА ТУБЕРКУЛЕЗА</t>
  </si>
  <si>
    <t>прибыл (освободился) из УФСИН в тек. году</t>
  </si>
  <si>
    <t>Выбыл (сел) в УФСИН в тек. году</t>
  </si>
  <si>
    <t>ПНЕВМОЦИСТОЗА</t>
  </si>
  <si>
    <t>ТОКСОПЛАЗМОЗА</t>
  </si>
  <si>
    <t>КАНДИДОЗА</t>
  </si>
  <si>
    <t>Tbc Методом флюрографии</t>
  </si>
  <si>
    <t>Tbс Бактериологическим методом</t>
  </si>
  <si>
    <t>Tbс Иным методом</t>
  </si>
  <si>
    <t>СЕЛЬСКИЙ ЖИТЕЛЬ</t>
  </si>
  <si>
    <t>Стадия ВИЧ</t>
  </si>
  <si>
    <t>АНАЛИЗ НА ВИЧ (методом ИБ)</t>
  </si>
  <si>
    <t>B15</t>
  </si>
  <si>
    <t>B16</t>
  </si>
  <si>
    <t>B17.1</t>
  </si>
  <si>
    <t>B18.0</t>
  </si>
  <si>
    <t>B18.1</t>
  </si>
  <si>
    <t>B18.2</t>
  </si>
  <si>
    <t>B19</t>
  </si>
  <si>
    <t>Tbc выявлен методом простой микроскопии мокроты</t>
  </si>
  <si>
    <t>с МНОЖЕСТВЕННОЙ лек. уст-ю МБ Tbc</t>
  </si>
  <si>
    <t>с ШИРОКОЙ лек. уст-ю МБ Tbc</t>
  </si>
  <si>
    <t>ФЕДЕРАЛЬНОЕ СТАТИСТИЧЕСКОЕ НАБЛЮДЕНИЕ</t>
  </si>
  <si>
    <t>КОНФИДЕНЦИАЛЬНОСТЬ ГАРАНТИРУЕТСЯ ПОЛУЧАТЕЛЕМ ИНФОРМАЦИИ</t>
  </si>
  <si>
    <t>Нарушение порядка представления статистической информации, а равно представление недостоверной статистической информации влечет ответственность, установленную статьей 13.19 Кодекса Российской Федерации об административных правонарушениях от 30.12.2001 № 195-ФЗ, а также статьей 3 Закона Российской Федерации от 13.05.1992 № 2761-1 “Об ответственности за нарушение порядка представления государственной статистической отчетности”</t>
  </si>
  <si>
    <t>ВОЗМОЖНО ПРЕДОСТАВЛЕНИЕ В ЭЛЕКТРОННОМ ВИДЕ</t>
  </si>
  <si>
    <t>Предоставляют:</t>
  </si>
  <si>
    <t>Сроки предоставления</t>
  </si>
  <si>
    <t>юридические лица – медицинские организации:</t>
  </si>
  <si>
    <t xml:space="preserve">           здоровья</t>
  </si>
  <si>
    <t>органы исполнительной власти субъекта Российской Федерации,</t>
  </si>
  <si>
    <r>
      <t xml:space="preserve">осуществляющие полномочия </t>
    </r>
    <r>
      <rPr>
        <sz val="10"/>
        <rFont val="Times New Roman"/>
        <family val="1"/>
        <charset val="204"/>
      </rPr>
      <t>в сфере охраны здоровья:</t>
    </r>
  </si>
  <si>
    <t>20 января</t>
  </si>
  <si>
    <t>20 февраля</t>
  </si>
  <si>
    <t>20 марта</t>
  </si>
  <si>
    <t xml:space="preserve"> Форма № 61</t>
  </si>
  <si>
    <t>Приказ Росстата:</t>
  </si>
  <si>
    <t>Об утверждении формы</t>
  </si>
  <si>
    <t>О внесении изменений (при наличии)</t>
  </si>
  <si>
    <t>от   ___________№_____</t>
  </si>
  <si>
    <t>Годовая</t>
  </si>
  <si>
    <r>
      <t xml:space="preserve">           - органу местного самоуправления, </t>
    </r>
    <r>
      <rPr>
        <sz val="10"/>
        <color indexed="8"/>
        <rFont val="Times New Roman"/>
        <family val="1"/>
        <charset val="204"/>
      </rPr>
      <t>осуществляющему полномочия</t>
    </r>
    <r>
      <rPr>
        <sz val="10"/>
        <rFont val="Times New Roman"/>
        <family val="1"/>
        <charset val="204"/>
      </rPr>
      <t xml:space="preserve"> в сфере охраны</t>
    </r>
  </si>
  <si>
    <r>
      <t xml:space="preserve">органы местного самоуправления, </t>
    </r>
    <r>
      <rPr>
        <sz val="10"/>
        <color indexed="8"/>
        <rFont val="Times New Roman"/>
        <family val="1"/>
        <charset val="204"/>
      </rPr>
      <t xml:space="preserve">осуществляющие полномочия </t>
    </r>
    <r>
      <rPr>
        <sz val="10"/>
        <rFont val="Times New Roman"/>
        <family val="1"/>
        <charset val="204"/>
      </rPr>
      <t>в сфере охраны</t>
    </r>
  </si>
  <si>
    <t>здоровья:</t>
  </si>
  <si>
    <t xml:space="preserve">           - органу исполнительной власти в субъекте Российской Федерации, </t>
  </si>
  <si>
    <r>
      <t xml:space="preserve">             </t>
    </r>
    <r>
      <rPr>
        <sz val="10"/>
        <color indexed="8"/>
        <rFont val="Times New Roman"/>
        <family val="1"/>
        <charset val="204"/>
      </rPr>
      <t xml:space="preserve">осуществляющему полномочия </t>
    </r>
    <r>
      <rPr>
        <sz val="10"/>
        <rFont val="Times New Roman"/>
        <family val="1"/>
        <charset val="204"/>
      </rPr>
      <t>в сфере охраны здоровья</t>
    </r>
  </si>
  <si>
    <t xml:space="preserve">          - Министерству здравоохранения Российской Федерации;</t>
  </si>
  <si>
    <t xml:space="preserve">Наименование отчитывающейся организации: </t>
  </si>
  <si>
    <t>Почтовый адрес</t>
  </si>
  <si>
    <t>Код</t>
  </si>
  <si>
    <t>отчитывающейся организации по
ОКПО</t>
  </si>
  <si>
    <t>формы
по ОКУД</t>
  </si>
  <si>
    <t>Состоит на диспансерном наблюдении с</t>
  </si>
  <si>
    <t>Подлежит диспансерному наблюдению с</t>
  </si>
  <si>
    <t>Диспансерное наблюдение за все время</t>
  </si>
  <si>
    <t>СВЕДЕНИЯ О БОЛЕЗНИ, ВЫЗВАННОЙ ВИРУСОМ ИММУНОДЕФИЦИТА ЧЕЛОВЕКА</t>
  </si>
  <si>
    <t>ПРИМЕЧАНИЕ</t>
  </si>
  <si>
    <t>ПРЕРВАЛ с</t>
  </si>
  <si>
    <t>ПОЛУЧАЕТ с</t>
  </si>
  <si>
    <t>Состоит на диспансерном учете</t>
  </si>
  <si>
    <t>должность</t>
  </si>
  <si>
    <t>ФИО</t>
  </si>
  <si>
    <t>контактный телефон</t>
  </si>
  <si>
    <t>дата составления
 документа</t>
  </si>
  <si>
    <t>(6000)</t>
  </si>
  <si>
    <t>Дата вообще было (1), в текущем году (11), в текущем месяце (111)
g- зарегистрирован в текущем году и месяце,
с- прибыл из других субъектов РФ,
f- выбыл в ФСИН в текущем году,
s- умер,
i- иностранец,
h- умер в следствии ВИЧ-инфекции,
p- Подлежит диспансерному наблюдению,
d- Состоит на диспансерном наблюдении,
o- Прошел диспансерное обследование,
v- Выявлен cd4</t>
  </si>
  <si>
    <t>Выявления Туберкулеза</t>
  </si>
  <si>
    <t>Туберкулез выявлен в отчетном году</t>
  </si>
  <si>
    <t>от 24.01.2020   № 26</t>
  </si>
  <si>
    <t>из них: с проявлениями лимфомы Беркитта</t>
  </si>
  <si>
    <t>из них: с проявлениями других неходжкинских лимфом</t>
  </si>
  <si>
    <t>B20 – B24</t>
  </si>
  <si>
    <t>из них: с проявлениями цитомегаловирусного  заболевания</t>
  </si>
  <si>
    <t>из них: с проявлениями кандидоза</t>
  </si>
  <si>
    <t>из них: с проявлениями  пневмонии, вызван- ной Pneumocystis carinii (jirovecii)</t>
  </si>
  <si>
    <t>B20-B24</t>
  </si>
  <si>
    <t>с проявлениями 
лимфомы Беркитта</t>
  </si>
  <si>
    <t>с проявлениями других
неходжкинских лимфом</t>
  </si>
  <si>
    <t>в том числе 
острый ВИЧ-инфекционный синдром</t>
  </si>
  <si>
    <t>из них: 
с проявлениями энцефалопатии</t>
  </si>
  <si>
    <t>лица БОМЖ</t>
  </si>
  <si>
    <t>болезнь, вызванная ВИЧ, осложняющая беременность, роды и послеро-довой период</t>
  </si>
  <si>
    <t>О98.7</t>
  </si>
  <si>
    <t>Из строки 1: пациентов с CD4 &lt;500/мкл</t>
  </si>
  <si>
    <t>из них (из стр. 25): 
пациентов с CD4 &lt; 350/мкл</t>
  </si>
  <si>
    <t>пациентов с CD4 &lt; 200/мкл</t>
  </si>
  <si>
    <t>иностранные граждане</t>
  </si>
  <si>
    <t>из них:
с проявлениями саркомы Капоши</t>
  </si>
  <si>
    <t>Из общего числа пациентов (стр.1): сельских жителей</t>
  </si>
  <si>
    <t>с впервые
в жизни установ-ленным диагнозом</t>
  </si>
  <si>
    <t>Зарегистрировано</t>
  </si>
  <si>
    <t>Находилось под диспансерным наблюдением</t>
  </si>
  <si>
    <t>*g1*</t>
  </si>
  <si>
    <t>*g1*u1*</t>
  </si>
  <si>
    <t>*g*u1*</t>
  </si>
  <si>
    <t>из них
детей
в возрасте
0-17 лет</t>
  </si>
  <si>
    <t>1 - 2 лет</t>
  </si>
  <si>
    <t>3 - 4 лет</t>
  </si>
  <si>
    <t>5 - 9 лет</t>
  </si>
  <si>
    <t>10 - 14 года</t>
  </si>
  <si>
    <t>15 - 17 года</t>
  </si>
  <si>
    <t>45 - 49 года</t>
  </si>
  <si>
    <t>50 - 59 года</t>
  </si>
  <si>
    <t>01</t>
  </si>
  <si>
    <t>02</t>
  </si>
  <si>
    <t>03</t>
  </si>
  <si>
    <t>болезнь, вызванная ВИЧ, осложняющая беременность, роды и послеродовой период</t>
  </si>
  <si>
    <t>Из строк 1 и 2: пациентов с CD4 &lt; 500/мкл</t>
  </si>
  <si>
    <t>с CD4 &lt; 350 /мкл</t>
  </si>
  <si>
    <t>с CD4 &lt; 200 /мкл</t>
  </si>
  <si>
    <t>11</t>
  </si>
  <si>
    <t>12</t>
  </si>
  <si>
    <t>13</t>
  </si>
  <si>
    <t>14</t>
  </si>
  <si>
    <t>15</t>
  </si>
  <si>
    <t>11(&lt;1),12(1-2),13(3-4),14(5-9),15(10-14),16(15-17)</t>
  </si>
  <si>
    <t>16</t>
  </si>
  <si>
    <t>B2*m0</t>
  </si>
  <si>
    <t>B2*h1</t>
  </si>
  <si>
    <t>B2*CD3</t>
  </si>
  <si>
    <t>B2*CD2</t>
  </si>
  <si>
    <t>B2*CD1</t>
  </si>
  <si>
    <t>1000 и 2000</t>
  </si>
  <si>
    <t>*B20</t>
  </si>
  <si>
    <t>*B20.0</t>
  </si>
  <si>
    <t>*B20.2</t>
  </si>
  <si>
    <t>*B20.4</t>
  </si>
  <si>
    <t>*B20.6</t>
  </si>
  <si>
    <t>*B20.7</t>
  </si>
  <si>
    <t>*B21</t>
  </si>
  <si>
    <t>*B21.0</t>
  </si>
  <si>
    <t>*B21.1</t>
  </si>
  <si>
    <t>*B21.2</t>
  </si>
  <si>
    <t>*B22</t>
  </si>
  <si>
    <t>*B22.0</t>
  </si>
  <si>
    <t>*B22.2</t>
  </si>
  <si>
    <t>*B22.7</t>
  </si>
  <si>
    <t>*B23</t>
  </si>
  <si>
    <t>*B23.0</t>
  </si>
  <si>
    <t>*B23.1</t>
  </si>
  <si>
    <t>*B23.2</t>
  </si>
  <si>
    <t>*B23.8</t>
  </si>
  <si>
    <t>*B24</t>
  </si>
  <si>
    <t>*B2*m0</t>
  </si>
  <si>
    <t>*B2</t>
  </si>
  <si>
    <t>*B2*CD3</t>
  </si>
  <si>
    <t>*B2*CD2</t>
  </si>
  <si>
    <t>*g*s1*z1*</t>
  </si>
  <si>
    <t>*g*f1*z1*</t>
  </si>
  <si>
    <t>*g*t1*z1*</t>
  </si>
  <si>
    <t>*g*b1*z1*</t>
  </si>
  <si>
    <t>*g*u1*z0*</t>
  </si>
  <si>
    <t>*g*d1*u1*z0*</t>
  </si>
  <si>
    <t>*g*</t>
  </si>
  <si>
    <t>*g*u0*z1*</t>
  </si>
  <si>
    <t>*g1*d1*u1*</t>
  </si>
  <si>
    <t>*g*a1*u1*</t>
  </si>
  <si>
    <t>*g*v1*u1*</t>
  </si>
  <si>
    <t>*g*k1*u1*</t>
  </si>
  <si>
    <t>(1000)</t>
  </si>
  <si>
    <t>*g*c1*u1*</t>
  </si>
  <si>
    <t>*g*c1*u0*z12*</t>
  </si>
  <si>
    <t>*g*c2*u1*</t>
  </si>
  <si>
    <t>*g*c3*u1*</t>
  </si>
  <si>
    <t>*g*c4*u1*</t>
  </si>
  <si>
    <t>*g*c5*u1*</t>
  </si>
  <si>
    <t>*g*c6*u1*</t>
  </si>
  <si>
    <t>*g*c7*u1*</t>
  </si>
  <si>
    <t>*g*c8*u1*</t>
  </si>
  <si>
    <t>*g*c0*u1*</t>
  </si>
  <si>
    <t>Пути передачи: парентеральный 1</t>
  </si>
  <si>
    <t>(2100)</t>
  </si>
  <si>
    <t>, из него (стр. 1): у лиц с впервые в жизни установленным диагнозом 2</t>
  </si>
  <si>
    <t>половой 3</t>
  </si>
  <si>
    <t>*g*u0*z12*</t>
  </si>
  <si>
    <t>*g1*u0*z12*</t>
  </si>
  <si>
    <t>*g1*d1*u0*z12*</t>
  </si>
  <si>
    <t>*g*a1*u0*z12*</t>
  </si>
  <si>
    <t>*g*v1*u0*z12*</t>
  </si>
  <si>
    <t>*g*k1*u0*z12*</t>
  </si>
  <si>
    <t>*g*c2*u0*z12*</t>
  </si>
  <si>
    <t>*g*c3*u0*z12*</t>
  </si>
  <si>
    <t>*g*c4*u0*z12*</t>
  </si>
  <si>
    <t>*g*c5*u0*z12*</t>
  </si>
  <si>
    <t>*g*c6*u0*z12*</t>
  </si>
  <si>
    <t>*g*c7*u0*z12*</t>
  </si>
  <si>
    <t>*g*c8*u0*z12*</t>
  </si>
  <si>
    <t>*g*c0*u0*z12*</t>
  </si>
  <si>
    <t>*B2*h1</t>
  </si>
  <si>
    <t>Пути передачи</t>
  </si>
  <si>
    <t>БУЗ УР "Глазовская МБ МЗ УР"</t>
  </si>
  <si>
    <t>БУЗ УР "Сарапульская ГБ МЗ УР"</t>
  </si>
  <si>
    <t>БУЗ УР "ГКБ № 6 МЗ УР"</t>
  </si>
  <si>
    <t>БУЗ УР "Воткинская РБ МЗ УР"</t>
  </si>
  <si>
    <t>БУЗ УР "Сарапульская ГДБ МЗ УР"</t>
  </si>
  <si>
    <t>ФКУЗ МСЧ-18 ФСИН РОССИИ</t>
  </si>
  <si>
    <t>гомосексуальная связь</t>
  </si>
  <si>
    <t>гетеросексуальная связь (половой)</t>
  </si>
  <si>
    <t>наркотический контакт</t>
  </si>
  <si>
    <t>заражение детей от матерей во время беременности и родов</t>
  </si>
  <si>
    <t>заражение детей от матерей при грудном вскармливании</t>
  </si>
  <si>
    <t>причина не установлена</t>
  </si>
  <si>
    <t>, из него (стр. 5): у лиц с впервые в жизни установленным диагнозом 6</t>
  </si>
  <si>
    <t xml:space="preserve">, из него (стр. 3): у лиц с впервые в жизни установленным диагнозом 4 </t>
  </si>
  <si>
    <t>, из него (стр. 7):  у лиц с впервые в жизни установленным диагнозом 8</t>
  </si>
  <si>
    <t>вертикальный 5</t>
  </si>
  <si>
    <t>неустановленный 7</t>
  </si>
  <si>
    <t>микобактериальной инфекции</t>
  </si>
  <si>
    <t xml:space="preserve"> инфекции, вызванной вирусом герпеса H.simplex</t>
  </si>
  <si>
    <t xml:space="preserve"> инфекции, вызванной вирусом H. zoster</t>
  </si>
  <si>
    <t xml:space="preserve"> пневмоцистоза</t>
  </si>
  <si>
    <t xml:space="preserve"> токсоплазмоза</t>
  </si>
  <si>
    <t xml:space="preserve"> криптококкоза</t>
  </si>
  <si>
    <t xml:space="preserve"> кандидоза</t>
  </si>
  <si>
    <t xml:space="preserve"> инвазивного рака шейки матки</t>
  </si>
  <si>
    <t>3</t>
  </si>
  <si>
    <t>4</t>
  </si>
  <si>
    <t>5</t>
  </si>
  <si>
    <t>6</t>
  </si>
  <si>
    <t>7</t>
  </si>
  <si>
    <t>8</t>
  </si>
  <si>
    <t>9</t>
  </si>
  <si>
    <t>10</t>
  </si>
  <si>
    <t>Пациенты</t>
  </si>
  <si>
    <t>С болезнью, вызванной ВИЧ (В20-В24)
(из табл. 2000, стр. 1, гр. 4)</t>
  </si>
  <si>
    <t>с бессимптомным инфекционным
статусом (Z21) (из табл. 2000, стр. 12, гр. 4)</t>
  </si>
  <si>
    <t>обследовано</t>
  </si>
  <si>
    <t>выявлено патологии</t>
  </si>
  <si>
    <t>из них</t>
  </si>
  <si>
    <t>из них детей 0–17 лет</t>
  </si>
  <si>
    <t>инфекции, вызванной вирусом герпеса H.simplex</t>
  </si>
  <si>
    <t xml:space="preserve"> инфекции, вызванной вирусом H. Zoster</t>
  </si>
  <si>
    <t>Микобактериальной инфекции</t>
  </si>
  <si>
    <t xml:space="preserve"> КРИПТОКОККОЗА</t>
  </si>
  <si>
    <t>Инвазивного рака шейки матки</t>
  </si>
  <si>
    <t xml:space="preserve">Пациенты, обследованные в отчетном году, всего  </t>
  </si>
  <si>
    <t>из них для выявления: туберкулеза</t>
  </si>
  <si>
    <t>Контингенты</t>
  </si>
  <si>
    <t>0–14 лет</t>
  </si>
  <si>
    <t>15–17 лет</t>
  </si>
  <si>
    <t>старше трудоспособного возраста</t>
  </si>
  <si>
    <r>
      <t xml:space="preserve">Число лиц, при которых методом иммунного блотинга выявлены антитела к ВИЧ (из стр. </t>
    </r>
    <r>
      <rPr>
        <sz val="10"/>
        <color rgb="FF00000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>)</t>
    </r>
  </si>
  <si>
    <r>
      <t xml:space="preserve">Число лиц, при которых методом ПЦР выявлены антитела к ВИЧ (из стр. </t>
    </r>
    <r>
      <rPr>
        <sz val="10"/>
        <color rgb="FF00000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>)</t>
    </r>
  </si>
  <si>
    <t>Число лиц на антитела к ВИЧ в текущем году</t>
  </si>
  <si>
    <t>(3100)</t>
  </si>
  <si>
    <t>4. Результаты лабораторного обследования на антитела к ВИЧ</t>
  </si>
  <si>
    <t>мужчины 18–59
женщины 18–54</t>
  </si>
  <si>
    <t>*x1*</t>
  </si>
  <si>
    <t>d1*</t>
  </si>
  <si>
    <t>d16*</t>
  </si>
  <si>
    <t>*B2*w</t>
  </si>
  <si>
    <t>*B2*t</t>
  </si>
  <si>
    <t>*B2*f</t>
  </si>
  <si>
    <t>*B2*b</t>
  </si>
  <si>
    <t>*B2*r</t>
  </si>
  <si>
    <t>*B2*m</t>
  </si>
  <si>
    <t>*B2*hS</t>
  </si>
  <si>
    <t>*B2*hZ</t>
  </si>
  <si>
    <t>*B2*p</t>
  </si>
  <si>
    <t>*B2*k</t>
  </si>
  <si>
    <t>*B2*j</t>
  </si>
  <si>
    <t>*B2*z</t>
  </si>
  <si>
    <t>*B2*n</t>
  </si>
  <si>
    <t>*Z21*w</t>
  </si>
  <si>
    <t>*Z21*t</t>
  </si>
  <si>
    <t>*Z21*f</t>
  </si>
  <si>
    <t>*Z21*b</t>
  </si>
  <si>
    <t>*Z21*r</t>
  </si>
  <si>
    <t>*Z21*m</t>
  </si>
  <si>
    <t>*Z21*hS</t>
  </si>
  <si>
    <t>*Z21*hZ</t>
  </si>
  <si>
    <t>*Z21*p</t>
  </si>
  <si>
    <t>*Z21*k</t>
  </si>
  <si>
    <t>*Z21*j</t>
  </si>
  <si>
    <t>*Z21*z</t>
  </si>
  <si>
    <t>*Z21*n</t>
  </si>
  <si>
    <t>e1*</t>
  </si>
  <si>
    <t>М возраст 18-59, Ж возраст 18-54</t>
  </si>
  <si>
    <t>М возраст &gt;59, Ж возраст &gt;54</t>
  </si>
  <si>
    <t>e2*</t>
  </si>
  <si>
    <t>5. Выявление и лечение сопутствующих заболеваний у пациентов с болезнью, вызванной ВИЧ (В20 - В24)</t>
  </si>
  <si>
    <t>(3600)</t>
  </si>
  <si>
    <t>Сопутствующие заболевания</t>
  </si>
  <si>
    <t>№ стро-ки</t>
  </si>
  <si>
    <t xml:space="preserve">Подлежало пациентов обследованию </t>
  </si>
  <si>
    <t xml:space="preserve">Обследовано пациентов </t>
  </si>
  <si>
    <t>из них (из гр. 6)</t>
  </si>
  <si>
    <t>из гр. 8</t>
  </si>
  <si>
    <t>Детей 0–17 лет</t>
  </si>
  <si>
    <t xml:space="preserve">получили курс лечения </t>
  </si>
  <si>
    <t>Вирусный гепатит В</t>
  </si>
  <si>
    <t>Вирусный гепатит С</t>
  </si>
  <si>
    <t>Сифилис</t>
  </si>
  <si>
    <r>
      <t>А50</t>
    </r>
    <r>
      <rPr>
        <sz val="10"/>
        <color rgb="FF000000"/>
        <rFont val="Symbol"/>
        <family val="1"/>
        <charset val="2"/>
      </rPr>
      <t>-</t>
    </r>
    <r>
      <rPr>
        <sz val="10"/>
        <color rgb="FF000000"/>
        <rFont val="Times New Roman"/>
        <family val="1"/>
        <charset val="204"/>
      </rPr>
      <t>53</t>
    </r>
  </si>
  <si>
    <t>Всего выявлено пациентов
(из гр. 5)</t>
  </si>
  <si>
    <t>из них (стр. 3) у беременных</t>
  </si>
  <si>
    <t>СИФИЛИС</t>
  </si>
  <si>
    <t>1*u1*</t>
  </si>
  <si>
    <t>2*u1*</t>
  </si>
  <si>
    <t>B2*g</t>
  </si>
  <si>
    <t>B2*c</t>
  </si>
  <si>
    <t>B2*L</t>
  </si>
  <si>
    <t>x- выявлен в текущем году
w- обследовано и выявлено всего,
t- обследован на туберкулез,
f- туберкулез методом флюрографии,
b- Tb Бактериологическим методом
g- Гепатит В
c- Гепатит С
i- ИППП
r - микобактериальной инфекции
m- ЦМВИ
hS- инфекции, вызванной вирусом герпеса H.simplex
hZ - инфекции, вызванной вирусом H. Zoster
p- пневмоцистоза
k- токсоплазмоз
z- кандидоза
j - криптококкоз
n - инвазивного рака шейки матки
E - беременность
L - сифилис
h- для определения CD4,
v- для определения ВН,
a- для определения резистентности ВИЧ,
s - анализ на ВИЧ
u- состоит на ДУ
y- ВИЧ выявлен в отчетном году
d- в возрасте 0-17
e - М возраст 18-59, Ж возраст 18-54</t>
  </si>
  <si>
    <t>B2*E1L</t>
  </si>
  <si>
    <t>2*u1*d1*</t>
  </si>
  <si>
    <t xml:space="preserve"> +лечение</t>
  </si>
  <si>
    <t>обследован - 1, выявлен - 2 в отч.г., хронический геп.В,С - 3(21 и 31 получали лечение)</t>
  </si>
  <si>
    <t>21*u1*</t>
  </si>
  <si>
    <t>31*u1*</t>
  </si>
  <si>
    <t>21*u1*d1*</t>
  </si>
  <si>
    <t>31*u1*d1*</t>
  </si>
  <si>
    <t>№№ п/п</t>
  </si>
  <si>
    <t>из них (из гр. 3)</t>
  </si>
  <si>
    <t>дети в возрасте 5–17 лет</t>
  </si>
  <si>
    <t>из них (из гр. 5) дети в возрасте 5–17 лет</t>
  </si>
  <si>
    <t>Осмотрено пациентов, из них:</t>
  </si>
  <si>
    <t xml:space="preserve"> обследовано для определения вирусной нагрузки ВИЧ</t>
  </si>
  <si>
    <t xml:space="preserve"> с неопределенной вирусной нагрузкой</t>
  </si>
  <si>
    <t xml:space="preserve"> обследовано для определения CD4</t>
  </si>
  <si>
    <r>
      <t xml:space="preserve"> имели уровень CD4: </t>
    </r>
    <r>
      <rPr>
        <sz val="10"/>
        <color rgb="FF000000"/>
        <rFont val="Times New Roman"/>
        <family val="1"/>
        <charset val="204"/>
      </rPr>
      <t>более 500</t>
    </r>
    <r>
      <rPr>
        <sz val="10"/>
        <rFont val="Times New Roman"/>
        <family val="1"/>
        <charset val="204"/>
      </rPr>
      <t>/мкл</t>
    </r>
  </si>
  <si>
    <r>
      <t xml:space="preserve"> 351</t>
    </r>
    <r>
      <rPr>
        <sz val="10"/>
        <rFont val="Symbol"/>
        <family val="1"/>
        <charset val="2"/>
      </rPr>
      <t>-</t>
    </r>
    <r>
      <rPr>
        <sz val="10"/>
        <rFont val="Times New Roman"/>
        <family val="1"/>
        <charset val="204"/>
      </rPr>
      <t>500/мкл</t>
    </r>
  </si>
  <si>
    <r>
      <t xml:space="preserve"> 200</t>
    </r>
    <r>
      <rPr>
        <sz val="10"/>
        <rFont val="Symbol"/>
        <family val="1"/>
        <charset val="2"/>
      </rPr>
      <t>-</t>
    </r>
    <r>
      <rPr>
        <sz val="10"/>
        <rFont val="Times New Roman"/>
        <family val="1"/>
        <charset val="204"/>
      </rPr>
      <t>350/мкл</t>
    </r>
  </si>
  <si>
    <r>
      <t xml:space="preserve"> 100</t>
    </r>
    <r>
      <rPr>
        <sz val="10"/>
        <rFont val="Symbol"/>
        <family val="1"/>
        <charset val="2"/>
      </rPr>
      <t>-</t>
    </r>
    <r>
      <rPr>
        <sz val="10"/>
        <rFont val="Times New Roman"/>
        <family val="1"/>
        <charset val="204"/>
      </rPr>
      <t>199/мкл</t>
    </r>
  </si>
  <si>
    <r>
      <t xml:space="preserve"> 50</t>
    </r>
    <r>
      <rPr>
        <sz val="10"/>
        <rFont val="Symbol"/>
        <family val="1"/>
        <charset val="2"/>
      </rPr>
      <t>-</t>
    </r>
    <r>
      <rPr>
        <sz val="10"/>
        <rFont val="Times New Roman"/>
        <family val="1"/>
        <charset val="204"/>
      </rPr>
      <t>99/мкл</t>
    </r>
  </si>
  <si>
    <t xml:space="preserve"> менее 50/мкл</t>
  </si>
  <si>
    <t xml:space="preserve"> обследовано для выявления резистентности, чел</t>
  </si>
  <si>
    <t xml:space="preserve"> из них (из стр. 11): выявлена резистентность к НИОТ</t>
  </si>
  <si>
    <t xml:space="preserve"> к ННИОТ</t>
  </si>
  <si>
    <t xml:space="preserve"> к ИП</t>
  </si>
  <si>
    <t xml:space="preserve"> к ИИ</t>
  </si>
  <si>
    <t xml:space="preserve"> к НИОТ и ННИОТ</t>
  </si>
  <si>
    <t xml:space="preserve"> к НИОТ и ИП</t>
  </si>
  <si>
    <t xml:space="preserve"> к ННИОТ и ИП</t>
  </si>
  <si>
    <t xml:space="preserve"> к НИОТ и ИИ</t>
  </si>
  <si>
    <t xml:space="preserve"> к ННИОТ и ИИ</t>
  </si>
  <si>
    <t xml:space="preserve"> к НИОТ, ННИОТ и ИП</t>
  </si>
  <si>
    <t xml:space="preserve"> к НИОТ, ННИОТ, ИП и ИИ</t>
  </si>
  <si>
    <t xml:space="preserve"> другие варианты резистентности ВИЧ к АРВП</t>
  </si>
  <si>
    <t>6. Обследование пациентов с болезнью, вызванной ВИЧ (В20 - В24)</t>
  </si>
  <si>
    <t>Код по ОКЕИ: человек – 790</t>
  </si>
  <si>
    <t>B2*</t>
  </si>
  <si>
    <t>B2*VN1*</t>
  </si>
  <si>
    <t>B2*VN10*</t>
  </si>
  <si>
    <t>B2*CD1*</t>
  </si>
  <si>
    <t>B2*CD11*</t>
  </si>
  <si>
    <t>B2*CD12*</t>
  </si>
  <si>
    <t>B2*CD13*</t>
  </si>
  <si>
    <t>B2*CD14*</t>
  </si>
  <si>
    <t>B2*CD15*</t>
  </si>
  <si>
    <t>B2*CD16*</t>
  </si>
  <si>
    <t>VN - вирусная нагрузка (11-есть,10-неопр)
CD - количество клеток CD4 (10-нет, 11&lt;50, 12 50-99, 13 100-199, 14 200-350, 15 351-500, 16 &gt;500)
AR - принимают АРВТ
GD- зарегистрирован в текущем году
VV - возраст 5 - 17 лет</t>
  </si>
  <si>
    <t>VV1*</t>
  </si>
  <si>
    <t>GD1*</t>
  </si>
  <si>
    <t>GD1*VV1*</t>
  </si>
  <si>
    <t>7. Диспансерное наблюдение за беременными, роженицами и родильницами с ВИЧ-инфекцией</t>
  </si>
  <si>
    <t>(5000)</t>
  </si>
  <si>
    <t>Зарегистрировано пациентов</t>
  </si>
  <si>
    <t xml:space="preserve">с болезнью, вызванной ВИЧ (О97.8) </t>
  </si>
  <si>
    <t>с бессимптомным инфекционным статусом, вызванным ВИЧ (Z21)</t>
  </si>
  <si>
    <t>Число беременных женщин, всего</t>
  </si>
  <si>
    <t xml:space="preserve">Число женщин, завершивших беременность родами в отчетном году </t>
  </si>
  <si>
    <t xml:space="preserve"> из них (из стр. 2) женщин с CD4 &lt; 350/мкл </t>
  </si>
  <si>
    <t xml:space="preserve"> из них (из стр. 3) женщин с CD4 &lt; 200 мкл</t>
  </si>
  <si>
    <t xml:space="preserve"> из них (из стр. 2) CD4 не определялись </t>
  </si>
  <si>
    <t>Число женщин, получивших химиопрофилактику передачи ВИЧ-инфекции от матери к ребенку</t>
  </si>
  <si>
    <t>Число беременных женщин, получивших антиретровирусную терапию до беременности (из стр. 2)</t>
  </si>
  <si>
    <t xml:space="preserve">Число беременных женщин, прекративших антиретровирусную терапию после родов </t>
  </si>
  <si>
    <t xml:space="preserve">Число беременных, которым проведено исследование вирусной нагрузки перед родами (из стр. 2) </t>
  </si>
  <si>
    <t>Родилось живых детей от матерей (из стр. 2)</t>
  </si>
  <si>
    <t>из них: детей, у которых подтверждено наличие ВИЧ-инфекции</t>
  </si>
  <si>
    <t>диагноз установлен в первые два месяца после рождения (из стр. 16)</t>
  </si>
  <si>
    <t>z1*u1*</t>
  </si>
  <si>
    <t>из них (из стр.12) число беременных с вирусной нагрузкой перед родами выше порога чувствительности</t>
  </si>
  <si>
    <t>b- беременная, беременность завершена
r- завершилось родами
CD - количество клеток CD4 (0-неопред, 1&lt;200, 2 200-350, 3 &gt;350)
h- химиопрофилатика ВИЧ
x- хим-ка во время беременности
y- хим-ка в родах
z- хим-ка новорожденному
c- проведена парная хим-ка 3х этапная
a- получали АРВТ до и во время беременности,
d- АРВТ до беременности,
v- АРВТ во время беременности,
p- прекратила АРВТ после родов (нет показаний),
n- Проведено исследование ВН до родов,
t- ВН перед родами выше порога чувст-и,
o- новорожд. получил хим-ку 3 АРВП,
l- родилось живых детей,
g- ребенок на грудном вскармливании,
s- ребенок умер в текущем году
DZ - диагноз установлен в первые 2 месяца жизни
u- состоит на ДУ</t>
  </si>
  <si>
    <t>b1*u1*</t>
  </si>
  <si>
    <t>b1*r1*u1*</t>
  </si>
  <si>
    <t>b1*CD2*u1*</t>
  </si>
  <si>
    <t>b1*CD1*u1*</t>
  </si>
  <si>
    <t>b1*CD0*u1*</t>
  </si>
  <si>
    <t>b1*h1*u1*</t>
  </si>
  <si>
    <t>b1*x1*u1*</t>
  </si>
  <si>
    <t>b1*y1*u1*</t>
  </si>
  <si>
    <t>b1*z1*u1*</t>
  </si>
  <si>
    <t>b1*r1*a1*u1*</t>
  </si>
  <si>
    <t>b1*p1*u1*</t>
  </si>
  <si>
    <t>b1*r1*n1*u1*</t>
  </si>
  <si>
    <t>b1*r1*n1*t1*u1*</t>
  </si>
  <si>
    <t>b1*o1*u1*</t>
  </si>
  <si>
    <t>b1*r1*l1*u1*</t>
  </si>
  <si>
    <t>b1*r1*l1B2*u1*</t>
  </si>
  <si>
    <t>b1*r1*l1*g1*u1*</t>
  </si>
  <si>
    <t>b1*l1R75*u1*</t>
  </si>
  <si>
    <t>Кроме того, детей (из стр.15), имевших неокончательный лабораторный результат теста на наличие ВИЧ (R75)</t>
  </si>
  <si>
    <t>Z21*</t>
  </si>
  <si>
    <t>DZ1*u1*</t>
  </si>
  <si>
    <t>Нет возможности учета резистентности</t>
  </si>
  <si>
    <t>Нет возможности учитывать количество исследований по возрастам</t>
  </si>
  <si>
    <t>Все дети у кого блот раньше 60 дней</t>
  </si>
  <si>
    <t>8. Результаты лечения пациентов с болезнью, вызванной ВИЧ (В20 - В24), состоящих под наблюдением медицинской организации</t>
  </si>
  <si>
    <t>из них с впервые в жизни установленным диагнозом</t>
  </si>
  <si>
    <r>
      <t>Число пациентов с болезнью, вызванной ВИЧ (В20</t>
    </r>
    <r>
      <rPr>
        <sz val="10"/>
        <color rgb="FF000000"/>
        <rFont val="Symbol"/>
        <family val="1"/>
        <charset val="2"/>
      </rPr>
      <t>-</t>
    </r>
    <r>
      <rPr>
        <sz val="10"/>
        <color rgb="FF000000"/>
        <rFont val="Times New Roman"/>
        <family val="1"/>
        <charset val="204"/>
      </rPr>
      <t>В24), получавших антиретровирусную терапию (АРВТ)</t>
    </r>
  </si>
  <si>
    <t>в том числе: с уровнем СD4: более 500/мкл</t>
  </si>
  <si>
    <r>
      <t xml:space="preserve"> 351</t>
    </r>
    <r>
      <rPr>
        <sz val="10"/>
        <color rgb="FF000000"/>
        <rFont val="Symbol"/>
        <family val="1"/>
        <charset val="2"/>
      </rPr>
      <t>-</t>
    </r>
    <r>
      <rPr>
        <sz val="10"/>
        <color rgb="FF000000"/>
        <rFont val="Times New Roman"/>
        <family val="1"/>
        <charset val="204"/>
      </rPr>
      <t>500/мкл</t>
    </r>
  </si>
  <si>
    <r>
      <t xml:space="preserve"> 200</t>
    </r>
    <r>
      <rPr>
        <sz val="10"/>
        <color rgb="FF000000"/>
        <rFont val="Symbol"/>
        <family val="1"/>
        <charset val="2"/>
      </rPr>
      <t>-</t>
    </r>
    <r>
      <rPr>
        <sz val="10"/>
        <color rgb="FF000000"/>
        <rFont val="Times New Roman"/>
        <family val="1"/>
        <charset val="204"/>
      </rPr>
      <t>350/мкл</t>
    </r>
  </si>
  <si>
    <r>
      <t xml:space="preserve"> 100</t>
    </r>
    <r>
      <rPr>
        <sz val="10"/>
        <color rgb="FF000000"/>
        <rFont val="Symbol"/>
        <family val="1"/>
        <charset val="2"/>
      </rPr>
      <t>-</t>
    </r>
    <r>
      <rPr>
        <sz val="10"/>
        <color rgb="FF000000"/>
        <rFont val="Times New Roman"/>
        <family val="1"/>
        <charset val="204"/>
      </rPr>
      <t>199/мкл</t>
    </r>
  </si>
  <si>
    <r>
      <t xml:space="preserve"> 50</t>
    </r>
    <r>
      <rPr>
        <sz val="10"/>
        <color rgb="FF000000"/>
        <rFont val="Symbol"/>
        <family val="1"/>
        <charset val="2"/>
      </rPr>
      <t>-</t>
    </r>
    <r>
      <rPr>
        <sz val="10"/>
        <color rgb="FF000000"/>
        <rFont val="Times New Roman"/>
        <family val="1"/>
        <charset val="204"/>
      </rPr>
      <t>99/мкл</t>
    </r>
  </si>
  <si>
    <t xml:space="preserve"> получали АРВТ не менее 12 месяцев, всего (из стр. 1)</t>
  </si>
  <si>
    <t>из них (стр. 14): два и более раза</t>
  </si>
  <si>
    <r>
      <t xml:space="preserve">Из числа обследованных пациентов с болезнью, вызванной ВИЧ (В20 </t>
    </r>
    <r>
      <rPr>
        <sz val="10"/>
        <color rgb="FF000000"/>
        <rFont val="Symbol"/>
        <family val="1"/>
        <charset val="2"/>
      </rPr>
      <t>-</t>
    </r>
    <r>
      <rPr>
        <sz val="10"/>
        <color rgb="FF000000"/>
        <rFont val="Times New Roman"/>
        <family val="1"/>
        <charset val="204"/>
      </rPr>
      <t xml:space="preserve"> В24) (табл. 3000, стр. 1), получили курс химиопрофилактики в отчетном году от: туберкулеза</t>
    </r>
  </si>
  <si>
    <r>
      <t xml:space="preserve">Из числа пациентов с болезнью, вызванной ВИЧ (В20 </t>
    </r>
    <r>
      <rPr>
        <sz val="10"/>
        <color rgb="FF000000"/>
        <rFont val="Symbol"/>
        <family val="1"/>
        <charset val="2"/>
      </rPr>
      <t>-</t>
    </r>
    <r>
      <rPr>
        <sz val="10"/>
        <color rgb="FF000000"/>
        <rFont val="Times New Roman"/>
        <family val="1"/>
        <charset val="204"/>
      </rPr>
      <t xml:space="preserve"> В24), состоящих под наблюдением (табл. 2000, стр. 1, гр.4), получили лечение в стационарных условиях</t>
    </r>
  </si>
  <si>
    <t>100 гомосексуальный
104 половой (гетеро)
108 наркотический (парентеральный)
111 заражение детей от матерей во время беременности и родов
112 заражение детей от матерей при грудном вскармливании (вертикальный)
114 причина не установлена</t>
  </si>
  <si>
    <t>ВН</t>
  </si>
  <si>
    <t>a11*u1*</t>
  </si>
  <si>
    <t>a12*u1*</t>
  </si>
  <si>
    <t>a13*u1*</t>
  </si>
  <si>
    <t>a14*u1*</t>
  </si>
  <si>
    <t>a15*u1*</t>
  </si>
  <si>
    <t>a16*u1*</t>
  </si>
  <si>
    <t>*B2*</t>
  </si>
  <si>
    <t>*B2*g1*</t>
  </si>
  <si>
    <t>Дата анализа (последний анализ) все годы</t>
  </si>
  <si>
    <t>a1*AR1*u1*</t>
  </si>
  <si>
    <t>a1*VG1*u1*</t>
  </si>
  <si>
    <t>Количество клеток (последний анализ)
( 0 - Не определяемая ВН)</t>
  </si>
  <si>
    <t>o1*w1*u1*</t>
  </si>
  <si>
    <t>o1*q1*u1*</t>
  </si>
  <si>
    <t>o1*e1*u1*</t>
  </si>
  <si>
    <t>o1*m1*u1*</t>
  </si>
  <si>
    <t>z2*u1*</t>
  </si>
  <si>
    <t>(6100)</t>
  </si>
  <si>
    <t>a1*u1*</t>
  </si>
  <si>
    <t>Email</t>
  </si>
  <si>
    <r>
      <t xml:space="preserve">Из числа пациентов с бессимптомным инфекционным статусом </t>
    </r>
    <r>
      <rPr>
        <sz val="11"/>
        <rFont val="Symbol"/>
        <family val="1"/>
        <charset val="2"/>
      </rPr>
      <t>-</t>
    </r>
    <r>
      <rPr>
        <sz val="11"/>
        <rFont val="Times New Roman"/>
        <family val="1"/>
        <charset val="204"/>
      </rPr>
      <t xml:space="preserve"> Z21 (из стр. 13, гр. 4 табл. 2000) получили антиретровирусную терапию 1</t>
    </r>
  </si>
  <si>
    <t>из них (из стр. 13, гр. 5 табл. 2000) получили антиретровирусную терапию 2</t>
  </si>
  <si>
    <t>g- зарегистрирован в текущем году,
cf- состоит под диспансерным наблюдением на конец отчетного года
a- получает АРВТ, CD4 (1) &gt;500, (2) 351-500,
(3) 200-350, (4) 100-199, (5) 50-99, (6) &lt;50;
AR - получал АРВТ больше года
VG - вирусная нагрузка в отчетном году НЕопределяема
o- обследован в отчетном году гр.24-38;
x- обследован на Геп.С в отчетном году;
p- прервал АРВТ в отчетном году;
v- возобновил АРВТ в отчетном году;
n- последняя ВН ниже порога определения;
t- проявление туберкулеза;
k- курс противотуберкулезной химиотерапии;
q- курс химиопрофилактики туберкулеза;
w- курс химиопрофилактики токсоплазмоза;
e- курс химиопрофилактики Пневмоцистной пневмании;
m- курс химиопрофилактики Атипичного микобактериоза;
c- Получал лечение хронического Гепатит С;
z- Госпитализирован: 1 - один раз, 2 - &gt; 1 раза;
d- дети в возрасте 15-17 лет;
s- житель города
u- состоит на ДУ</t>
  </si>
  <si>
    <t>Должностное лицо, ответственное за предоставление статистической информации (лицо, уполномоченное предоставлять статистическую информацию от имени юридического лица)</t>
  </si>
  <si>
    <t>2. Движение пациентов с болезнью, вызванной ВИЧ, контактных лиц и лиц с бессимптомным инфекционным статусом,
 состоящих под наблюдением данной медицинской организации, и клинические стадии болезни, вызванной ВИЧ</t>
  </si>
  <si>
    <t>m-городской житель,
f- выбыл в УФСИН в текущем году,
z- иностранец имеет вид на жительство,
p- иностранец временное проживание,
i- иностранец другой,
h-БОМЖ,
be - беременная в течении года O98.7
CD - CD4 1(&lt;200), 2(251-350), 3(351-500), 4(&gt;500), 0(иное)
g- зарегистрирован в текущем году
d- в возрасте 0-17,
l- анализ на ВИЧ методом ИБ
a- переведен из других учреждений,
v- прибыл из УФСИН в текущем году,
k- прибыл из других регионов России,
s- выбыл в др.учр. УР,
t- выбыл за пределы УР,
b- умер,
PP- Путь передачи
c- стадия;
x- прервал АРВТ в отчетном году;
n- возобновил АРВТ в отчетном году;
u- состоит на ДУ
z- снят с учета (11-прошлых годах, 12-в этом году, 0 не снят)</t>
  </si>
  <si>
    <t>*be1</t>
  </si>
  <si>
    <t>*be1*</t>
  </si>
  <si>
    <t>1*u1*d1*</t>
  </si>
  <si>
    <t>?2*u1*</t>
  </si>
  <si>
    <t>*B2*CD1</t>
  </si>
  <si>
    <t>B2*i1</t>
  </si>
  <si>
    <t>*B2*i1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</si>
</sst>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5" x14ac:knownFonts="1">
    <font>
      <sz val="10"/>
      <name val="Arial"/>
      <family val="2"/>
    </font>
    <font>
      <sz val="10"/>
      <name val="Arial"/>
      <family val="2"/>
      <charset val="204"/>
    </font>
    <font>
      <sz val="10"/>
      <name val="Arial Cyr"/>
      <family val="2"/>
      <charset val="204"/>
    </font>
    <font>
      <sz val="8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9"/>
      <name val="Times New Roman"/>
      <family val="1"/>
      <charset val="204"/>
    </font>
    <font>
      <b/>
      <sz val="10"/>
      <name val="Times New Roman"/>
      <family val="1"/>
      <charset val="204"/>
    </font>
    <font>
      <sz val="9"/>
      <name val="Times New Roman"/>
      <family val="1"/>
      <charset val="204"/>
    </font>
    <font>
      <sz val="10"/>
      <name val="Times New Roman"/>
      <family val="1"/>
      <charset val="204"/>
    </font>
    <font>
      <b/>
      <sz val="10"/>
      <name val="Arial"/>
      <family val="2"/>
      <charset val="204"/>
    </font>
    <font>
      <sz val="10"/>
      <name val="Symbol"/>
      <family val="1"/>
      <charset val="2"/>
    </font>
    <font>
      <sz val="11"/>
      <name val="Times New Roman"/>
      <family val="1"/>
      <charset val="204"/>
    </font>
    <font>
      <b/>
      <sz val="8"/>
      <name val="Times New Roman"/>
      <family val="1"/>
      <charset val="204"/>
    </font>
    <font>
      <sz val="10"/>
      <name val="Arial Cyr"/>
      <charset val="204"/>
    </font>
    <font>
      <sz val="10"/>
      <color indexed="8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8"/>
      <color indexed="8"/>
      <name val="Times New Roman"/>
      <family val="1"/>
      <charset val="204"/>
    </font>
    <font>
      <sz val="8"/>
      <color indexed="20"/>
      <name val="Times New Roman"/>
      <family val="1"/>
      <charset val="204"/>
    </font>
    <font>
      <sz val="8"/>
      <color indexed="9"/>
      <name val="Times New Roman"/>
      <family val="1"/>
      <charset val="204"/>
    </font>
    <font>
      <b/>
      <sz val="8"/>
      <color indexed="9"/>
      <name val="Times New Roman"/>
      <family val="1"/>
      <charset val="204"/>
    </font>
    <font>
      <b/>
      <sz val="8"/>
      <color indexed="8"/>
      <name val="Times New Roman"/>
      <family val="1"/>
      <charset val="204"/>
    </font>
    <font>
      <sz val="9"/>
      <color indexed="8"/>
      <name val="Times New Roman"/>
      <family val="1"/>
      <charset val="204"/>
    </font>
    <font>
      <sz val="11"/>
      <color theme="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b/>
      <sz val="8"/>
      <color theme="0"/>
      <name val="Times New Roman"/>
      <family val="1"/>
      <charset val="204"/>
    </font>
    <font>
      <sz val="9"/>
      <color theme="0"/>
      <name val="Times New Roman"/>
      <family val="1"/>
      <charset val="204"/>
    </font>
    <font>
      <sz val="7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sz val="10"/>
      <color rgb="FF000000"/>
      <name val="Symbol"/>
      <family val="1"/>
      <charset val="2"/>
    </font>
    <font>
      <b/>
      <sz val="10"/>
      <color rgb="FF000000"/>
      <name val="Times New Roman"/>
      <family val="1"/>
      <charset val="204"/>
    </font>
    <font>
      <sz val="11"/>
      <name val="Symbol"/>
      <family val="1"/>
      <charset val="2"/>
    </font>
    <font>
      <sz val="6"/>
      <name val="Times New Roman"/>
      <family val="1"/>
      <charset val="204"/>
    </font>
    <font>
      <b/>
      <sz val="6"/>
      <name val="Times New Roman"/>
      <family val="1"/>
      <charset val="204"/>
    </font>
  </fonts>
  <fills count="43">
    <fill>
      <patternFill patternType="none"/>
    </fill>
    <fill>
      <patternFill patternType="gray125"/>
    </fill>
    <fill>
      <patternFill patternType="solid">
        <fgColor indexed="51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43"/>
        <bgColor indexed="26"/>
      </patternFill>
    </fill>
    <fill>
      <patternFill patternType="solid">
        <fgColor indexed="52"/>
        <bgColor indexed="26"/>
      </patternFill>
    </fill>
    <fill>
      <patternFill patternType="solid">
        <fgColor indexed="51"/>
        <bgColor indexed="26"/>
      </patternFill>
    </fill>
    <fill>
      <patternFill patternType="solid">
        <fgColor indexed="9"/>
        <bgColor indexed="26"/>
      </patternFill>
    </fill>
    <fill>
      <patternFill patternType="solid">
        <fgColor indexed="4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theme="5"/>
      </patternFill>
    </fill>
    <fill>
      <patternFill patternType="solid">
        <fgColor rgb="FFFFC7CE"/>
      </patternFill>
    </fill>
    <fill>
      <patternFill patternType="solid">
        <fgColor rgb="FFC6EFCE"/>
      </patternFill>
    </fill>
    <fill>
      <patternFill patternType="solid">
        <fgColor rgb="FF00B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64"/>
      </patternFill>
    </fill>
  </fills>
  <borders count="3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8">
    <xf numFmtId="0" fontId="0" fillId="0" borderId="0"/>
    <xf numFmtId="0" fontId="23" fillId="25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2" fillId="0" borderId="0"/>
    <xf numFmtId="0" fontId="24" fillId="26" borderId="0" applyNumberFormat="0" applyBorder="0" applyAlignment="0" applyProtection="0"/>
    <xf numFmtId="0" fontId="25" fillId="27" borderId="0" applyNumberFormat="0" applyBorder="0" applyAlignment="0" applyProtection="0"/>
  </cellStyleXfs>
  <cellXfs count="538">
    <xf numFmtId="0" fontId="1" fillId="0" borderId="0" xfId="0" applyFont="1"/>
    <xf numFmtId="0" fontId="3" fillId="0" borderId="0" xfId="0" applyFont="1" applyAlignment="1">
      <alignment horizontal="center"/>
    </xf>
    <xf numFmtId="0" fontId="3" fillId="0" borderId="0" xfId="0" applyFont="1" applyAlignment="1">
      <alignment horizontal="center" vertical="center" wrapText="1"/>
    </xf>
    <xf numFmtId="0" fontId="1" fillId="0" borderId="0" xfId="0" applyFont="1" applyAlignment="1">
      <alignment horizontal="center"/>
    </xf>
    <xf numFmtId="0" fontId="3" fillId="0" borderId="0" xfId="0" applyFont="1" applyAlignment="1">
      <alignment horizontal="center" wrapText="1"/>
    </xf>
    <xf numFmtId="0" fontId="3" fillId="0" borderId="1" xfId="0" applyFont="1" applyFill="1" applyBorder="1" applyAlignment="1">
      <alignment horizontal="center" vertical="center" wrapText="1"/>
    </xf>
    <xf numFmtId="0" fontId="9" fillId="0" borderId="2" xfId="0" applyFont="1" applyBorder="1" applyAlignment="1">
      <alignment horizontal="center" vertical="center" wrapText="1"/>
    </xf>
    <xf numFmtId="0" fontId="9" fillId="0" borderId="3" xfId="0" applyFont="1" applyBorder="1" applyAlignment="1">
      <alignment horizontal="center" vertical="center" wrapText="1"/>
    </xf>
    <xf numFmtId="0" fontId="16" fillId="0" borderId="3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 wrapText="1"/>
    </xf>
    <xf numFmtId="0" fontId="3" fillId="0" borderId="0" xfId="0" applyFont="1" applyAlignment="1">
      <alignment wrapText="1"/>
    </xf>
    <xf numFmtId="0" fontId="3" fillId="0" borderId="1" xfId="0" applyFont="1" applyBorder="1" applyAlignment="1">
      <alignment horizontal="center" vertical="center" wrapText="1"/>
    </xf>
    <xf numFmtId="1" fontId="3" fillId="0" borderId="1" xfId="0" applyNumberFormat="1" applyFont="1" applyFill="1" applyBorder="1" applyAlignment="1">
      <alignment horizontal="center" vertical="center" wrapText="1"/>
    </xf>
    <xf numFmtId="1" fontId="3" fillId="0" borderId="0" xfId="0" applyNumberFormat="1" applyFont="1" applyAlignment="1">
      <alignment horizontal="center" wrapText="1"/>
    </xf>
    <xf numFmtId="0" fontId="3" fillId="2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/>
    </xf>
    <xf numFmtId="0" fontId="7" fillId="3" borderId="3" xfId="0" applyFont="1" applyFill="1" applyBorder="1" applyAlignment="1">
      <alignment horizontal="center" vertical="center" wrapText="1"/>
    </xf>
    <xf numFmtId="49" fontId="1" fillId="0" borderId="0" xfId="0" applyNumberFormat="1" applyFont="1"/>
    <xf numFmtId="49" fontId="10" fillId="0" borderId="0" xfId="0" applyNumberFormat="1" applyFont="1"/>
    <xf numFmtId="0" fontId="1" fillId="0" borderId="0" xfId="0" applyFont="1" applyAlignment="1">
      <alignment horizontal="right"/>
    </xf>
    <xf numFmtId="0" fontId="1" fillId="0" borderId="0" xfId="0" applyFont="1" applyAlignment="1">
      <alignment horizontal="right" vertical="center"/>
    </xf>
    <xf numFmtId="49" fontId="10" fillId="0" borderId="0" xfId="0" applyNumberFormat="1" applyFont="1" applyAlignment="1">
      <alignment horizontal="left"/>
    </xf>
    <xf numFmtId="49" fontId="1" fillId="0" borderId="0" xfId="0" applyNumberFormat="1" applyFont="1" applyAlignment="1">
      <alignment horizontal="right" vertical="center"/>
    </xf>
    <xf numFmtId="0" fontId="8" fillId="0" borderId="3" xfId="0" applyFont="1" applyBorder="1" applyAlignment="1">
      <alignment horizontal="center" vertical="center" wrapText="1"/>
    </xf>
    <xf numFmtId="1" fontId="1" fillId="0" borderId="0" xfId="0" applyNumberFormat="1" applyFont="1"/>
    <xf numFmtId="49" fontId="9" fillId="0" borderId="3" xfId="0" applyNumberFormat="1" applyFont="1" applyBorder="1" applyAlignment="1">
      <alignment horizontal="center" vertical="center" wrapText="1"/>
    </xf>
    <xf numFmtId="0" fontId="5" fillId="0" borderId="3" xfId="0" applyFont="1" applyBorder="1" applyAlignment="1">
      <alignment horizontal="center" vertical="center" wrapText="1"/>
    </xf>
    <xf numFmtId="1" fontId="3" fillId="0" borderId="0" xfId="0" applyNumberFormat="1" applyFont="1" applyAlignment="1">
      <alignment horizontal="left"/>
    </xf>
    <xf numFmtId="0" fontId="3" fillId="2" borderId="1" xfId="0" applyNumberFormat="1" applyFont="1" applyFill="1" applyBorder="1" applyAlignment="1">
      <alignment horizontal="left" vertical="center"/>
    </xf>
    <xf numFmtId="0" fontId="3" fillId="0" borderId="0" xfId="0" applyFont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" fillId="0" borderId="1" xfId="0" applyFont="1" applyBorder="1"/>
    <xf numFmtId="0" fontId="1" fillId="0" borderId="1" xfId="0" applyFont="1" applyBorder="1" applyAlignment="1">
      <alignment horizontal="center" vertical="center"/>
    </xf>
    <xf numFmtId="0" fontId="9" fillId="0" borderId="0" xfId="0" applyFont="1" applyAlignment="1">
      <alignment horizontal="right"/>
    </xf>
    <xf numFmtId="0" fontId="12" fillId="0" borderId="3" xfId="0" applyFont="1" applyBorder="1" applyAlignment="1">
      <alignment horizontal="center" vertical="center" wrapText="1"/>
    </xf>
    <xf numFmtId="0" fontId="12" fillId="0" borderId="2" xfId="0" applyFont="1" applyBorder="1" applyAlignment="1">
      <alignment horizontal="left" vertical="center" wrapText="1"/>
    </xf>
    <xf numFmtId="0" fontId="12" fillId="0" borderId="2" xfId="0" applyFont="1" applyBorder="1" applyAlignment="1">
      <alignment horizontal="left" vertical="center" wrapText="1" indent="1"/>
    </xf>
    <xf numFmtId="1" fontId="9" fillId="0" borderId="3" xfId="0" applyNumberFormat="1" applyFont="1" applyBorder="1" applyAlignment="1">
      <alignment horizontal="center" vertical="center" wrapText="1"/>
    </xf>
    <xf numFmtId="0" fontId="12" fillId="0" borderId="2" xfId="0" applyFont="1" applyBorder="1" applyAlignment="1">
      <alignment horizontal="left" vertical="center" wrapText="1" indent="3"/>
    </xf>
    <xf numFmtId="0" fontId="12" fillId="0" borderId="2" xfId="0" applyFont="1" applyBorder="1" applyAlignment="1">
      <alignment horizontal="left" vertical="center" wrapText="1" indent="4"/>
    </xf>
    <xf numFmtId="0" fontId="1" fillId="0" borderId="0" xfId="0" applyFont="1" applyAlignment="1"/>
    <xf numFmtId="0" fontId="9" fillId="0" borderId="0" xfId="0" applyFont="1"/>
    <xf numFmtId="49" fontId="1" fillId="0" borderId="0" xfId="0" applyNumberFormat="1" applyFont="1" applyAlignment="1">
      <alignment vertical="center"/>
    </xf>
    <xf numFmtId="1" fontId="3" fillId="2" borderId="1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vertical="center"/>
    </xf>
    <xf numFmtId="0" fontId="3" fillId="0" borderId="1" xfId="0" applyFont="1" applyFill="1" applyBorder="1" applyAlignment="1" applyProtection="1">
      <alignment horizontal="center" vertical="center" wrapText="1"/>
      <protection locked="0"/>
    </xf>
    <xf numFmtId="14" fontId="3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3" fillId="0" borderId="1" xfId="0" applyFont="1" applyBorder="1" applyAlignment="1" applyProtection="1">
      <alignment horizontal="center" vertical="center" wrapText="1"/>
      <protection locked="0"/>
    </xf>
    <xf numFmtId="0" fontId="3" fillId="0" borderId="1" xfId="0" applyFont="1" applyFill="1" applyBorder="1" applyAlignment="1" applyProtection="1">
      <alignment horizontal="center" vertical="center"/>
      <protection locked="0"/>
    </xf>
    <xf numFmtId="0" fontId="3" fillId="0" borderId="1" xfId="0" applyFont="1" applyBorder="1" applyAlignment="1" applyProtection="1">
      <alignment horizontal="center" vertical="center"/>
      <protection locked="0"/>
    </xf>
    <xf numFmtId="0" fontId="3" fillId="0" borderId="0" xfId="0" applyFont="1"/>
    <xf numFmtId="0" fontId="6" fillId="0" borderId="0" xfId="0" applyFont="1"/>
    <xf numFmtId="0" fontId="6" fillId="0" borderId="0" xfId="0" applyFont="1" applyAlignment="1">
      <alignment horizontal="right"/>
    </xf>
    <xf numFmtId="2" fontId="3" fillId="4" borderId="0" xfId="0" applyNumberFormat="1" applyFont="1" applyFill="1" applyBorder="1" applyAlignment="1">
      <alignment horizontal="center" vertical="top"/>
    </xf>
    <xf numFmtId="0" fontId="7" fillId="0" borderId="0" xfId="0" applyFont="1" applyBorder="1" applyAlignment="1"/>
    <xf numFmtId="0" fontId="13" fillId="0" borderId="0" xfId="0" applyFont="1" applyBorder="1" applyAlignment="1"/>
    <xf numFmtId="0" fontId="13" fillId="0" borderId="0" xfId="0" applyFont="1" applyBorder="1" applyAlignment="1">
      <alignment horizontal="left"/>
    </xf>
    <xf numFmtId="0" fontId="9" fillId="0" borderId="1" xfId="0" applyFont="1" applyBorder="1" applyAlignment="1">
      <alignment horizontal="center" vertical="center" textRotation="90" wrapText="1"/>
    </xf>
    <xf numFmtId="0" fontId="9" fillId="4" borderId="1" xfId="0" applyFont="1" applyFill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textRotation="255" wrapText="1"/>
    </xf>
    <xf numFmtId="0" fontId="3" fillId="0" borderId="0" xfId="0" applyFont="1" applyAlignment="1">
      <alignment vertical="center"/>
    </xf>
    <xf numFmtId="0" fontId="3" fillId="4" borderId="1" xfId="0" applyFont="1" applyFill="1" applyBorder="1" applyAlignment="1">
      <alignment horizontal="center" vertical="center" wrapText="1"/>
    </xf>
    <xf numFmtId="0" fontId="9" fillId="4" borderId="0" xfId="0" applyFont="1" applyFill="1" applyBorder="1" applyAlignment="1">
      <alignment horizontal="left" vertical="center" wrapText="1"/>
    </xf>
    <xf numFmtId="0" fontId="9" fillId="4" borderId="0" xfId="0" applyFont="1" applyFill="1" applyBorder="1" applyAlignment="1">
      <alignment vertical="top" wrapText="1"/>
    </xf>
    <xf numFmtId="0" fontId="9" fillId="4" borderId="0" xfId="0" applyFont="1" applyFill="1" applyBorder="1" applyAlignment="1">
      <alignment horizontal="center" vertical="center" wrapText="1"/>
    </xf>
    <xf numFmtId="0" fontId="9" fillId="0" borderId="0" xfId="0" applyFont="1" applyAlignment="1">
      <alignment horizontal="center"/>
    </xf>
    <xf numFmtId="0" fontId="9" fillId="0" borderId="0" xfId="0" applyFont="1" applyBorder="1" applyAlignment="1">
      <alignment horizontal="center"/>
    </xf>
    <xf numFmtId="0" fontId="9" fillId="0" borderId="0" xfId="0" applyFont="1" applyBorder="1" applyAlignment="1">
      <alignment horizontal="center" vertical="center"/>
    </xf>
    <xf numFmtId="0" fontId="9" fillId="0" borderId="0" xfId="0" applyFont="1" applyBorder="1" applyAlignment="1"/>
    <xf numFmtId="0" fontId="13" fillId="0" borderId="0" xfId="0" applyFont="1" applyAlignment="1">
      <alignment horizontal="center"/>
    </xf>
    <xf numFmtId="0" fontId="1" fillId="0" borderId="1" xfId="0" applyFont="1" applyFill="1" applyBorder="1" applyAlignment="1">
      <alignment horizontal="left" vertical="center"/>
    </xf>
    <xf numFmtId="0" fontId="1" fillId="0" borderId="1" xfId="2" applyFont="1" applyFill="1" applyBorder="1" applyAlignment="1">
      <alignment horizontal="left" vertical="center"/>
    </xf>
    <xf numFmtId="0" fontId="1" fillId="0" borderId="1" xfId="3" applyFont="1" applyFill="1" applyBorder="1" applyAlignment="1">
      <alignment horizontal="left" vertical="center"/>
    </xf>
    <xf numFmtId="0" fontId="1" fillId="0" borderId="1" xfId="4" applyFont="1" applyFill="1" applyBorder="1" applyAlignment="1">
      <alignment horizontal="left" vertical="center"/>
    </xf>
    <xf numFmtId="0" fontId="1" fillId="0" borderId="1" xfId="0" applyFont="1" applyBorder="1" applyAlignment="1">
      <alignment vertical="center"/>
    </xf>
    <xf numFmtId="0" fontId="1" fillId="0" borderId="10" xfId="4" applyFont="1" applyFill="1" applyBorder="1" applyAlignment="1">
      <alignment horizontal="left" vertical="center"/>
    </xf>
    <xf numFmtId="0" fontId="1" fillId="0" borderId="1" xfId="3" applyFont="1" applyFill="1" applyBorder="1" applyAlignment="1">
      <alignment vertical="center" wrapText="1" shrinkToFit="1"/>
    </xf>
    <xf numFmtId="0" fontId="1" fillId="0" borderId="1" xfId="0" applyFont="1" applyFill="1" applyBorder="1" applyAlignment="1">
      <alignment vertical="center" wrapText="1"/>
    </xf>
    <xf numFmtId="0" fontId="3" fillId="2" borderId="1" xfId="0" applyFont="1" applyFill="1" applyBorder="1" applyAlignment="1" applyProtection="1">
      <alignment horizontal="center" vertical="center" wrapText="1"/>
      <protection locked="0"/>
    </xf>
    <xf numFmtId="0" fontId="6" fillId="4" borderId="11" xfId="0" applyFont="1" applyFill="1" applyBorder="1" applyAlignment="1">
      <alignment horizontal="center"/>
    </xf>
    <xf numFmtId="0" fontId="6" fillId="4" borderId="12" xfId="0" applyFont="1" applyFill="1" applyBorder="1" applyAlignment="1">
      <alignment horizontal="center"/>
    </xf>
    <xf numFmtId="0" fontId="8" fillId="4" borderId="1" xfId="0" applyFont="1" applyFill="1" applyBorder="1" applyAlignment="1">
      <alignment horizontal="center" vertical="center" wrapText="1"/>
    </xf>
    <xf numFmtId="0" fontId="8" fillId="18" borderId="1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8" fillId="0" borderId="0" xfId="0" applyFont="1" applyAlignment="1">
      <alignment horizontal="center"/>
    </xf>
    <xf numFmtId="0" fontId="8" fillId="0" borderId="5" xfId="0" applyFont="1" applyBorder="1" applyAlignment="1"/>
    <xf numFmtId="0" fontId="8" fillId="0" borderId="0" xfId="0" applyFont="1" applyAlignment="1"/>
    <xf numFmtId="0" fontId="8" fillId="0" borderId="0" xfId="0" applyFont="1" applyAlignment="1">
      <alignment horizontal="right" wrapText="1"/>
    </xf>
    <xf numFmtId="0" fontId="3" fillId="0" borderId="0" xfId="0" applyFont="1" applyAlignment="1">
      <alignment horizontal="center" vertical="top" wrapText="1"/>
    </xf>
    <xf numFmtId="0" fontId="3" fillId="0" borderId="0" xfId="0" applyFont="1" applyAlignment="1">
      <alignment horizontal="center" vertical="top"/>
    </xf>
    <xf numFmtId="0" fontId="3" fillId="0" borderId="0" xfId="0" applyFont="1" applyAlignment="1">
      <alignment vertical="top" wrapText="1"/>
    </xf>
    <xf numFmtId="3" fontId="8" fillId="19" borderId="1" xfId="0" applyNumberFormat="1" applyFont="1" applyFill="1" applyBorder="1" applyAlignment="1">
      <alignment horizontal="center" vertical="center" wrapText="1"/>
    </xf>
    <xf numFmtId="0" fontId="8" fillId="19" borderId="1" xfId="0" applyFont="1" applyFill="1" applyBorder="1" applyAlignment="1">
      <alignment horizontal="center" vertical="center" wrapText="1"/>
    </xf>
    <xf numFmtId="0" fontId="8" fillId="19" borderId="5" xfId="0" applyFont="1" applyFill="1" applyBorder="1" applyAlignment="1"/>
    <xf numFmtId="0" fontId="8" fillId="19" borderId="5" xfId="0" applyFont="1" applyFill="1" applyBorder="1" applyAlignment="1">
      <alignment wrapText="1"/>
    </xf>
    <xf numFmtId="0" fontId="8" fillId="19" borderId="5" xfId="0" applyFont="1" applyFill="1" applyBorder="1" applyAlignment="1">
      <alignment horizontal="center"/>
    </xf>
    <xf numFmtId="1" fontId="3" fillId="2" borderId="1" xfId="0" applyNumberFormat="1" applyFont="1" applyFill="1" applyBorder="1" applyAlignment="1">
      <alignment horizontal="center" vertical="center"/>
    </xf>
    <xf numFmtId="14" fontId="3" fillId="0" borderId="1" xfId="0" applyNumberFormat="1" applyFont="1" applyBorder="1" applyAlignment="1" applyProtection="1">
      <alignment horizontal="center" vertical="center" wrapText="1"/>
      <protection locked="0"/>
    </xf>
    <xf numFmtId="0" fontId="3" fillId="4" borderId="1" xfId="0" applyFont="1" applyFill="1" applyBorder="1" applyAlignment="1" applyProtection="1">
      <alignment horizontal="center" vertical="center" wrapText="1"/>
      <protection locked="0"/>
    </xf>
    <xf numFmtId="0" fontId="1" fillId="0" borderId="0" xfId="0" applyFont="1" applyBorder="1" applyAlignment="1">
      <alignment horizontal="center" vertical="center"/>
    </xf>
    <xf numFmtId="0" fontId="7" fillId="0" borderId="9" xfId="0" applyFont="1" applyBorder="1" applyAlignment="1"/>
    <xf numFmtId="0" fontId="7" fillId="0" borderId="6" xfId="0" applyFont="1" applyBorder="1" applyAlignment="1"/>
    <xf numFmtId="0" fontId="9" fillId="0" borderId="15" xfId="0" applyFont="1" applyBorder="1" applyAlignment="1">
      <alignment horizontal="center"/>
    </xf>
    <xf numFmtId="0" fontId="9" fillId="0" borderId="0" xfId="0" applyFont="1" applyBorder="1"/>
    <xf numFmtId="0" fontId="9" fillId="0" borderId="16" xfId="0" applyFont="1" applyBorder="1"/>
    <xf numFmtId="0" fontId="9" fillId="0" borderId="15" xfId="0" applyFont="1" applyBorder="1"/>
    <xf numFmtId="0" fontId="9" fillId="0" borderId="11" xfId="0" applyFont="1" applyBorder="1"/>
    <xf numFmtId="0" fontId="9" fillId="0" borderId="5" xfId="0" applyFont="1" applyBorder="1"/>
    <xf numFmtId="0" fontId="9" fillId="0" borderId="12" xfId="0" applyFont="1" applyBorder="1"/>
    <xf numFmtId="0" fontId="9" fillId="0" borderId="17" xfId="0" applyFont="1" applyBorder="1" applyAlignment="1">
      <alignment horizontal="center" vertical="center"/>
    </xf>
    <xf numFmtId="0" fontId="9" fillId="0" borderId="18" xfId="0" applyFont="1" applyBorder="1" applyAlignment="1">
      <alignment horizontal="center" vertical="center"/>
    </xf>
    <xf numFmtId="0" fontId="9" fillId="0" borderId="19" xfId="0" applyFont="1" applyBorder="1" applyAlignment="1">
      <alignment horizontal="center" vertical="center"/>
    </xf>
    <xf numFmtId="0" fontId="9" fillId="0" borderId="20" xfId="0" applyFont="1" applyBorder="1" applyAlignment="1">
      <alignment horizontal="center" vertical="center"/>
    </xf>
    <xf numFmtId="0" fontId="7" fillId="0" borderId="17" xfId="0" applyFont="1" applyBorder="1" applyAlignment="1">
      <alignment horizontal="left" vertical="center"/>
    </xf>
    <xf numFmtId="0" fontId="9" fillId="0" borderId="2" xfId="0" applyFont="1" applyBorder="1" applyAlignment="1">
      <alignment horizontal="center" vertical="center" wrapText="1"/>
    </xf>
    <xf numFmtId="0" fontId="9" fillId="0" borderId="2" xfId="0" applyFont="1" applyBorder="1" applyAlignment="1">
      <alignment horizontal="left" vertical="center" wrapText="1" indent="1"/>
    </xf>
    <xf numFmtId="0" fontId="3" fillId="0" borderId="0" xfId="0" applyFont="1" applyAlignment="1" applyProtection="1">
      <alignment wrapText="1"/>
      <protection locked="0"/>
    </xf>
    <xf numFmtId="1" fontId="3" fillId="6" borderId="1" xfId="0" applyNumberFormat="1" applyFont="1" applyFill="1" applyBorder="1" applyAlignment="1" applyProtection="1">
      <alignment horizontal="center" vertical="center" wrapText="1"/>
    </xf>
    <xf numFmtId="1" fontId="3" fillId="30" borderId="1" xfId="0" applyNumberFormat="1" applyFont="1" applyFill="1" applyBorder="1" applyAlignment="1">
      <alignment horizontal="center" vertical="center" wrapText="1"/>
    </xf>
    <xf numFmtId="0" fontId="5" fillId="0" borderId="0" xfId="0" applyFont="1" applyBorder="1" applyAlignment="1">
      <alignment horizontal="center" vertical="center" wrapText="1"/>
    </xf>
    <xf numFmtId="0" fontId="1" fillId="0" borderId="0" xfId="0" applyFont="1" applyBorder="1"/>
    <xf numFmtId="14" fontId="3" fillId="0" borderId="1" xfId="0" applyNumberFormat="1" applyFont="1" applyFill="1" applyBorder="1" applyAlignment="1" applyProtection="1">
      <alignment horizontal="center" wrapText="1"/>
      <protection locked="0"/>
    </xf>
    <xf numFmtId="1" fontId="3" fillId="0" borderId="1" xfId="0" applyNumberFormat="1" applyFont="1" applyFill="1" applyBorder="1" applyAlignment="1" applyProtection="1">
      <alignment horizontal="center" wrapText="1"/>
      <protection locked="0"/>
    </xf>
    <xf numFmtId="0" fontId="4" fillId="0" borderId="0" xfId="0" applyFont="1" applyAlignment="1">
      <alignment horizontal="center" vertical="center"/>
    </xf>
    <xf numFmtId="0" fontId="1" fillId="0" borderId="0" xfId="0" applyFont="1" applyBorder="1" applyAlignment="1">
      <alignment horizontal="center"/>
    </xf>
    <xf numFmtId="49" fontId="4" fillId="0" borderId="0" xfId="0" applyNumberFormat="1" applyFont="1" applyAlignment="1">
      <alignment vertical="center"/>
    </xf>
    <xf numFmtId="0" fontId="5" fillId="0" borderId="3" xfId="0" applyFont="1" applyFill="1" applyBorder="1" applyAlignment="1">
      <alignment horizontal="center" vertical="center" wrapText="1"/>
    </xf>
    <xf numFmtId="0" fontId="9" fillId="0" borderId="2" xfId="0" applyFont="1" applyBorder="1" applyAlignment="1">
      <alignment horizontal="center" vertical="center" wrapText="1"/>
    </xf>
    <xf numFmtId="0" fontId="9" fillId="0" borderId="32" xfId="0" applyFont="1" applyBorder="1" applyAlignment="1">
      <alignment horizontal="center" vertical="center" wrapText="1"/>
    </xf>
    <xf numFmtId="0" fontId="9" fillId="0" borderId="2" xfId="0" applyFont="1" applyBorder="1" applyAlignment="1">
      <alignment horizontal="center" vertical="center" wrapText="1"/>
    </xf>
    <xf numFmtId="0" fontId="9" fillId="0" borderId="33" xfId="0" applyFont="1" applyBorder="1" applyAlignment="1">
      <alignment horizontal="center" vertical="center" wrapText="1"/>
    </xf>
    <xf numFmtId="0" fontId="1" fillId="0" borderId="0" xfId="0" applyFont="1" applyAlignment="1">
      <alignment horizontal="center"/>
    </xf>
    <xf numFmtId="0" fontId="9" fillId="0" borderId="3" xfId="0" applyFont="1" applyBorder="1" applyAlignment="1">
      <alignment horizontal="center" vertical="center" textRotation="90" wrapText="1"/>
    </xf>
    <xf numFmtId="0" fontId="9" fillId="0" borderId="2" xfId="0" applyFont="1" applyBorder="1" applyAlignment="1">
      <alignment horizontal="left" vertical="center" wrapText="1" indent="2"/>
    </xf>
    <xf numFmtId="0" fontId="9" fillId="0" borderId="2" xfId="0" applyFont="1" applyBorder="1" applyAlignment="1">
      <alignment horizontal="center" vertical="center" wrapText="1"/>
    </xf>
    <xf numFmtId="0" fontId="9" fillId="0" borderId="2" xfId="0" applyFont="1" applyBorder="1" applyAlignment="1">
      <alignment horizontal="left" vertical="center" wrapText="1"/>
    </xf>
    <xf numFmtId="0" fontId="9" fillId="0" borderId="2" xfId="0" applyFont="1" applyBorder="1" applyAlignment="1">
      <alignment horizontal="left" vertical="center" wrapText="1" indent="1"/>
    </xf>
    <xf numFmtId="1" fontId="8" fillId="0" borderId="32" xfId="0" applyNumberFormat="1" applyFont="1" applyBorder="1" applyAlignment="1">
      <alignment horizontal="center" vertical="center" wrapText="1"/>
    </xf>
    <xf numFmtId="1" fontId="8" fillId="0" borderId="2" xfId="0" applyNumberFormat="1" applyFont="1" applyBorder="1" applyAlignment="1">
      <alignment horizontal="center" vertical="center" wrapText="1"/>
    </xf>
    <xf numFmtId="0" fontId="3" fillId="0" borderId="0" xfId="0" applyFont="1" applyBorder="1" applyAlignment="1">
      <alignment horizontal="center" vertical="center" wrapText="1"/>
    </xf>
    <xf numFmtId="0" fontId="8" fillId="0" borderId="8" xfId="0" applyFont="1" applyBorder="1" applyAlignment="1">
      <alignment horizontal="center" wrapText="1"/>
    </xf>
    <xf numFmtId="0" fontId="8" fillId="0" borderId="2" xfId="0" applyFont="1" applyBorder="1" applyAlignment="1">
      <alignment horizontal="center" wrapText="1"/>
    </xf>
    <xf numFmtId="0" fontId="22" fillId="0" borderId="2" xfId="0" applyFont="1" applyBorder="1" applyAlignment="1">
      <alignment horizontal="center" vertical="center" wrapText="1"/>
    </xf>
    <xf numFmtId="0" fontId="9" fillId="0" borderId="33" xfId="0" applyFont="1" applyBorder="1" applyAlignment="1">
      <alignment horizontal="center" vertical="center" wrapText="1"/>
    </xf>
    <xf numFmtId="0" fontId="1" fillId="0" borderId="0" xfId="0" applyFont="1" applyAlignment="1">
      <alignment horizontal="center"/>
    </xf>
    <xf numFmtId="0" fontId="1" fillId="0" borderId="0" xfId="0" applyFont="1" applyAlignment="1">
      <alignment horizontal="right"/>
    </xf>
    <xf numFmtId="0" fontId="15" fillId="0" borderId="3" xfId="0" applyFont="1" applyBorder="1" applyAlignment="1">
      <alignment horizontal="center" vertical="center" wrapText="1"/>
    </xf>
    <xf numFmtId="0" fontId="9" fillId="0" borderId="33" xfId="0" applyFont="1" applyBorder="1" applyAlignment="1">
      <alignment horizontal="left" vertical="center" wrapText="1"/>
    </xf>
    <xf numFmtId="0" fontId="1" fillId="0" borderId="0" xfId="0" applyFont="1" applyAlignment="1">
      <alignment horizontal="right"/>
    </xf>
    <xf numFmtId="0" fontId="7" fillId="31" borderId="3" xfId="0" applyFont="1" applyFill="1" applyBorder="1" applyAlignment="1">
      <alignment horizontal="center" vertical="center" wrapText="1"/>
    </xf>
    <xf numFmtId="0" fontId="7" fillId="32" borderId="3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 applyProtection="1">
      <alignment horizontal="center" vertical="center" wrapText="1"/>
      <protection locked="0"/>
    </xf>
    <xf numFmtId="0" fontId="5" fillId="34" borderId="3" xfId="0" applyFont="1" applyFill="1" applyBorder="1" applyAlignment="1">
      <alignment horizontal="center" vertical="center" wrapText="1"/>
    </xf>
    <xf numFmtId="0" fontId="1" fillId="0" borderId="0" xfId="0" applyFont="1" applyFill="1" applyBorder="1"/>
    <xf numFmtId="49" fontId="1" fillId="0" borderId="0" xfId="0" applyNumberFormat="1" applyFont="1" applyFill="1" applyBorder="1"/>
    <xf numFmtId="0" fontId="1" fillId="0" borderId="0" xfId="0" applyFont="1" applyFill="1" applyBorder="1" applyAlignment="1">
      <alignment horizontal="center" vertical="center"/>
    </xf>
    <xf numFmtId="0" fontId="5" fillId="0" borderId="2" xfId="0" applyFont="1" applyFill="1" applyBorder="1" applyAlignment="1">
      <alignment horizontal="center" vertical="center" wrapText="1"/>
    </xf>
    <xf numFmtId="0" fontId="8" fillId="35" borderId="1" xfId="0" applyFont="1" applyFill="1" applyBorder="1" applyAlignment="1" applyProtection="1">
      <alignment horizontal="center" vertical="center"/>
      <protection locked="0"/>
    </xf>
    <xf numFmtId="0" fontId="1" fillId="0" borderId="0" xfId="0" applyFont="1" applyAlignment="1">
      <alignment horizontal="center"/>
    </xf>
    <xf numFmtId="0" fontId="1" fillId="0" borderId="0" xfId="0" applyFont="1" applyAlignment="1">
      <alignment horizontal="right"/>
    </xf>
    <xf numFmtId="0" fontId="1" fillId="0" borderId="0" xfId="0" applyFont="1" applyAlignment="1">
      <alignment horizontal="right" wrapText="1"/>
    </xf>
    <xf numFmtId="0" fontId="1" fillId="0" borderId="5" xfId="0" applyFont="1" applyBorder="1" applyAlignment="1">
      <alignment horizontal="center"/>
    </xf>
    <xf numFmtId="0" fontId="9" fillId="0" borderId="32" xfId="0" applyFont="1" applyBorder="1" applyAlignment="1">
      <alignment horizontal="center" vertical="center" wrapText="1"/>
    </xf>
    <xf numFmtId="0" fontId="9" fillId="0" borderId="2" xfId="0" applyFont="1" applyBorder="1" applyAlignment="1">
      <alignment horizontal="center" vertical="center" wrapText="1"/>
    </xf>
    <xf numFmtId="0" fontId="9" fillId="0" borderId="32" xfId="0" applyFont="1" applyBorder="1" applyAlignment="1">
      <alignment horizontal="left" vertical="center" wrapText="1"/>
    </xf>
    <xf numFmtId="0" fontId="9" fillId="0" borderId="20" xfId="0" applyFont="1" applyBorder="1" applyAlignment="1">
      <alignment horizontal="center" vertical="center" wrapText="1"/>
    </xf>
    <xf numFmtId="0" fontId="9" fillId="0" borderId="33" xfId="0" applyFont="1" applyBorder="1" applyAlignment="1">
      <alignment horizontal="center" vertical="center" wrapText="1"/>
    </xf>
    <xf numFmtId="0" fontId="1" fillId="0" borderId="0" xfId="0" applyFont="1" applyAlignment="1">
      <alignment horizontal="right"/>
    </xf>
    <xf numFmtId="0" fontId="4" fillId="0" borderId="0" xfId="0" applyFont="1" applyAlignment="1">
      <alignment horizontal="center"/>
    </xf>
    <xf numFmtId="0" fontId="1" fillId="0" borderId="5" xfId="0" applyFont="1" applyBorder="1" applyAlignment="1">
      <alignment horizontal="center"/>
    </xf>
    <xf numFmtId="1" fontId="1" fillId="0" borderId="5" xfId="0" applyNumberFormat="1" applyFont="1" applyBorder="1" applyAlignment="1">
      <alignment horizontal="center"/>
    </xf>
    <xf numFmtId="0" fontId="1" fillId="0" borderId="0" xfId="0" applyFont="1" applyAlignment="1">
      <alignment wrapText="1"/>
    </xf>
    <xf numFmtId="0" fontId="9" fillId="0" borderId="2" xfId="0" applyFont="1" applyBorder="1" applyAlignment="1">
      <alignment horizontal="left" vertical="center" wrapText="1" indent="2"/>
    </xf>
    <xf numFmtId="0" fontId="9" fillId="0" borderId="32" xfId="0" applyFont="1" applyBorder="1" applyAlignment="1">
      <alignment horizontal="center" vertical="center" wrapText="1"/>
    </xf>
    <xf numFmtId="0" fontId="9" fillId="0" borderId="2" xfId="0" applyFont="1" applyBorder="1" applyAlignment="1">
      <alignment horizontal="center" vertical="center" wrapText="1"/>
    </xf>
    <xf numFmtId="0" fontId="9" fillId="0" borderId="2" xfId="0" applyFont="1" applyBorder="1" applyAlignment="1">
      <alignment horizontal="left" vertical="center" wrapText="1" indent="1"/>
    </xf>
    <xf numFmtId="0" fontId="9" fillId="0" borderId="2" xfId="0" applyFont="1" applyBorder="1" applyAlignment="1">
      <alignment horizontal="left" vertical="center" wrapText="1"/>
    </xf>
    <xf numFmtId="0" fontId="8" fillId="0" borderId="2" xfId="0" applyFont="1" applyBorder="1" applyAlignment="1">
      <alignment horizontal="center" vertical="center" wrapText="1"/>
    </xf>
    <xf numFmtId="1" fontId="8" fillId="0" borderId="32" xfId="0" applyNumberFormat="1" applyFont="1" applyBorder="1" applyAlignment="1">
      <alignment horizontal="center" vertical="center" wrapText="1"/>
    </xf>
    <xf numFmtId="1" fontId="8" fillId="0" borderId="33" xfId="0" applyNumberFormat="1" applyFont="1" applyBorder="1" applyAlignment="1">
      <alignment horizontal="center" vertical="center" wrapText="1"/>
    </xf>
    <xf numFmtId="1" fontId="8" fillId="0" borderId="2" xfId="0" applyNumberFormat="1" applyFont="1" applyBorder="1" applyAlignment="1">
      <alignment horizontal="center" vertical="center" wrapText="1"/>
    </xf>
    <xf numFmtId="0" fontId="1" fillId="0" borderId="0" xfId="0" applyFont="1" applyAlignment="1">
      <alignment horizontal="right"/>
    </xf>
    <xf numFmtId="0" fontId="4" fillId="0" borderId="0" xfId="0" applyFont="1" applyAlignment="1">
      <alignment horizontal="center"/>
    </xf>
    <xf numFmtId="0" fontId="9" fillId="0" borderId="0" xfId="0" applyFont="1" applyAlignment="1">
      <alignment horizontal="center" wrapText="1"/>
    </xf>
    <xf numFmtId="0" fontId="29" fillId="0" borderId="8" xfId="0" applyFont="1" applyBorder="1" applyAlignment="1">
      <alignment horizontal="justify" wrapText="1"/>
    </xf>
    <xf numFmtId="0" fontId="29" fillId="0" borderId="2" xfId="0" applyFont="1" applyBorder="1" applyAlignment="1">
      <alignment wrapText="1"/>
    </xf>
    <xf numFmtId="0" fontId="9" fillId="0" borderId="2" xfId="0" applyFont="1" applyBorder="1" applyAlignment="1">
      <alignment vertical="center" wrapText="1"/>
    </xf>
    <xf numFmtId="0" fontId="9" fillId="0" borderId="22" xfId="0" applyFont="1" applyBorder="1" applyAlignment="1">
      <alignment horizontal="center" vertical="center" wrapText="1"/>
    </xf>
    <xf numFmtId="0" fontId="29" fillId="0" borderId="7" xfId="0" applyFont="1" applyBorder="1" applyAlignment="1">
      <alignment horizontal="center" vertical="center" wrapText="1"/>
    </xf>
    <xf numFmtId="0" fontId="1" fillId="0" borderId="22" xfId="0" applyFont="1" applyBorder="1"/>
    <xf numFmtId="0" fontId="8" fillId="35" borderId="1" xfId="0" applyFont="1" applyFill="1" applyBorder="1" applyAlignment="1" applyProtection="1">
      <alignment horizontal="center" vertical="center" wrapText="1"/>
      <protection locked="0"/>
    </xf>
    <xf numFmtId="0" fontId="29" fillId="0" borderId="8" xfId="0" applyFont="1" applyBorder="1" applyAlignment="1">
      <alignment horizontal="center" vertical="center" wrapText="1"/>
    </xf>
    <xf numFmtId="0" fontId="1" fillId="0" borderId="20" xfId="0" applyFont="1" applyBorder="1"/>
    <xf numFmtId="0" fontId="9" fillId="0" borderId="35" xfId="0" applyFont="1" applyBorder="1" applyAlignment="1">
      <alignment horizontal="center" wrapText="1"/>
    </xf>
    <xf numFmtId="0" fontId="9" fillId="0" borderId="3" xfId="0" applyFont="1" applyBorder="1" applyAlignment="1">
      <alignment horizontal="center" wrapText="1"/>
    </xf>
    <xf numFmtId="0" fontId="9" fillId="0" borderId="2" xfId="0" applyFont="1" applyBorder="1" applyAlignment="1">
      <alignment horizontal="center" vertical="top" wrapText="1"/>
    </xf>
    <xf numFmtId="0" fontId="9" fillId="0" borderId="3" xfId="0" applyFont="1" applyBorder="1" applyAlignment="1">
      <alignment horizontal="center" vertical="top" wrapText="1"/>
    </xf>
    <xf numFmtId="0" fontId="9" fillId="0" borderId="2" xfId="0" applyFont="1" applyBorder="1" applyAlignment="1">
      <alignment vertical="top" wrapText="1"/>
    </xf>
    <xf numFmtId="0" fontId="9" fillId="0" borderId="8" xfId="0" applyFont="1" applyBorder="1" applyAlignment="1">
      <alignment vertical="top" wrapText="1"/>
    </xf>
    <xf numFmtId="0" fontId="9" fillId="0" borderId="8" xfId="0" applyFont="1" applyBorder="1" applyAlignment="1">
      <alignment horizontal="center" wrapText="1"/>
    </xf>
    <xf numFmtId="0" fontId="9" fillId="0" borderId="8" xfId="0" applyFont="1" applyBorder="1" applyAlignment="1">
      <alignment horizontal="center" vertical="top" wrapText="1"/>
    </xf>
    <xf numFmtId="0" fontId="9" fillId="0" borderId="7" xfId="0" applyFont="1" applyBorder="1" applyAlignment="1">
      <alignment horizontal="center" vertical="top" wrapText="1"/>
    </xf>
    <xf numFmtId="0" fontId="9" fillId="0" borderId="35" xfId="0" applyFont="1" applyBorder="1" applyAlignment="1">
      <alignment horizontal="center" vertical="center" wrapText="1"/>
    </xf>
    <xf numFmtId="0" fontId="9" fillId="0" borderId="33" xfId="0" applyFont="1" applyBorder="1" applyAlignment="1">
      <alignment horizontal="center" vertical="top" wrapText="1"/>
    </xf>
    <xf numFmtId="0" fontId="4" fillId="0" borderId="0" xfId="0" applyFont="1" applyAlignment="1">
      <alignment vertical="center"/>
    </xf>
    <xf numFmtId="0" fontId="9" fillId="33" borderId="8" xfId="0" applyFont="1" applyFill="1" applyBorder="1" applyAlignment="1">
      <alignment horizontal="center" vertical="top" wrapText="1"/>
    </xf>
    <xf numFmtId="0" fontId="9" fillId="33" borderId="7" xfId="0" applyFont="1" applyFill="1" applyBorder="1" applyAlignment="1">
      <alignment horizontal="center" vertical="top" wrapText="1"/>
    </xf>
    <xf numFmtId="0" fontId="9" fillId="38" borderId="2" xfId="0" applyFont="1" applyFill="1" applyBorder="1" applyAlignment="1">
      <alignment horizontal="center" vertical="center" wrapText="1"/>
    </xf>
    <xf numFmtId="0" fontId="29" fillId="0" borderId="32" xfId="0" applyFont="1" applyBorder="1" applyAlignment="1">
      <alignment horizontal="center" vertical="center" wrapText="1"/>
    </xf>
    <xf numFmtId="0" fontId="29" fillId="0" borderId="2" xfId="0" applyFont="1" applyBorder="1" applyAlignment="1">
      <alignment horizontal="center" vertical="center" wrapText="1"/>
    </xf>
    <xf numFmtId="0" fontId="29" fillId="0" borderId="3" xfId="0" applyFont="1" applyBorder="1" applyAlignment="1">
      <alignment horizontal="center" vertical="center" wrapText="1"/>
    </xf>
    <xf numFmtId="0" fontId="29" fillId="34" borderId="3" xfId="0" applyFont="1" applyFill="1" applyBorder="1" applyAlignment="1">
      <alignment horizontal="center" vertical="center" wrapText="1"/>
    </xf>
    <xf numFmtId="0" fontId="9" fillId="33" borderId="8" xfId="0" applyFont="1" applyFill="1" applyBorder="1" applyAlignment="1">
      <alignment horizontal="center" vertical="center" wrapText="1"/>
    </xf>
    <xf numFmtId="0" fontId="9" fillId="33" borderId="3" xfId="0" applyFont="1" applyFill="1" applyBorder="1" applyAlignment="1">
      <alignment horizontal="center" wrapText="1"/>
    </xf>
    <xf numFmtId="0" fontId="4" fillId="0" borderId="0" xfId="0" applyFont="1" applyAlignment="1"/>
    <xf numFmtId="1" fontId="9" fillId="40" borderId="3" xfId="0" applyNumberFormat="1" applyFont="1" applyFill="1" applyBorder="1" applyAlignment="1">
      <alignment horizontal="center" vertical="center" wrapText="1"/>
    </xf>
    <xf numFmtId="0" fontId="9" fillId="40" borderId="3" xfId="0" applyFont="1" applyFill="1" applyBorder="1" applyAlignment="1">
      <alignment horizontal="center" vertical="center" wrapText="1"/>
    </xf>
    <xf numFmtId="0" fontId="8" fillId="40" borderId="3" xfId="0" applyFont="1" applyFill="1" applyBorder="1" applyAlignment="1">
      <alignment horizontal="center" vertical="center" wrapText="1"/>
    </xf>
    <xf numFmtId="0" fontId="8" fillId="40" borderId="8" xfId="0" applyFont="1" applyFill="1" applyBorder="1" applyAlignment="1">
      <alignment horizontal="center" wrapText="1"/>
    </xf>
    <xf numFmtId="0" fontId="8" fillId="40" borderId="2" xfId="0" applyFont="1" applyFill="1" applyBorder="1" applyAlignment="1">
      <alignment horizontal="center" wrapText="1"/>
    </xf>
    <xf numFmtId="0" fontId="9" fillId="40" borderId="32" xfId="0" applyFont="1" applyFill="1" applyBorder="1" applyAlignment="1">
      <alignment horizontal="center" vertical="top" wrapText="1"/>
    </xf>
    <xf numFmtId="0" fontId="9" fillId="40" borderId="35" xfId="0" applyFont="1" applyFill="1" applyBorder="1" applyAlignment="1">
      <alignment horizontal="center" vertical="top" wrapText="1"/>
    </xf>
    <xf numFmtId="0" fontId="9" fillId="40" borderId="8" xfId="0" applyFont="1" applyFill="1" applyBorder="1" applyAlignment="1">
      <alignment horizontal="center" wrapText="1"/>
    </xf>
    <xf numFmtId="0" fontId="29" fillId="40" borderId="3" xfId="0" applyFont="1" applyFill="1" applyBorder="1" applyAlignment="1">
      <alignment horizontal="center" vertical="center" wrapText="1"/>
    </xf>
    <xf numFmtId="0" fontId="9" fillId="40" borderId="32" xfId="0" applyFont="1" applyFill="1" applyBorder="1" applyAlignment="1">
      <alignment horizontal="center" vertical="center" wrapText="1"/>
    </xf>
    <xf numFmtId="0" fontId="9" fillId="40" borderId="21" xfId="0" applyFont="1" applyFill="1" applyBorder="1" applyAlignment="1">
      <alignment horizontal="center" vertical="center" wrapText="1"/>
    </xf>
    <xf numFmtId="0" fontId="9" fillId="40" borderId="9" xfId="0" applyFont="1" applyFill="1" applyBorder="1" applyAlignment="1">
      <alignment horizontal="center" vertical="center" wrapText="1"/>
    </xf>
    <xf numFmtId="49" fontId="9" fillId="40" borderId="3" xfId="0" applyNumberFormat="1" applyFont="1" applyFill="1" applyBorder="1" applyAlignment="1">
      <alignment horizontal="center" vertical="center" wrapText="1"/>
    </xf>
    <xf numFmtId="49" fontId="16" fillId="40" borderId="3" xfId="0" applyNumberFormat="1" applyFont="1" applyFill="1" applyBorder="1" applyAlignment="1">
      <alignment horizontal="center" vertical="center" wrapText="1"/>
    </xf>
    <xf numFmtId="49" fontId="15" fillId="40" borderId="3" xfId="0" applyNumberFormat="1" applyFont="1" applyFill="1" applyBorder="1" applyAlignment="1">
      <alignment horizontal="center" vertical="center" wrapText="1"/>
    </xf>
    <xf numFmtId="0" fontId="9" fillId="40" borderId="2" xfId="0" applyFont="1" applyFill="1" applyBorder="1" applyAlignment="1">
      <alignment horizontal="center" vertical="center" wrapText="1"/>
    </xf>
    <xf numFmtId="0" fontId="8" fillId="33" borderId="3" xfId="0" applyFont="1" applyFill="1" applyBorder="1" applyAlignment="1">
      <alignment horizontal="center" vertical="center" wrapText="1"/>
    </xf>
    <xf numFmtId="0" fontId="29" fillId="0" borderId="21" xfId="0" applyFont="1" applyBorder="1" applyAlignment="1">
      <alignment horizontal="center" vertical="center" wrapText="1"/>
    </xf>
    <xf numFmtId="0" fontId="29" fillId="0" borderId="2" xfId="0" applyFont="1" applyBorder="1" applyAlignment="1">
      <alignment vertical="center" wrapText="1"/>
    </xf>
    <xf numFmtId="0" fontId="31" fillId="0" borderId="3" xfId="0" applyFont="1" applyBorder="1" applyAlignment="1">
      <alignment horizontal="center" vertical="center" wrapText="1"/>
    </xf>
    <xf numFmtId="0" fontId="29" fillId="0" borderId="2" xfId="0" applyFont="1" applyBorder="1" applyAlignment="1">
      <alignment horizontal="justify" vertical="center" wrapText="1"/>
    </xf>
    <xf numFmtId="0" fontId="31" fillId="33" borderId="3" xfId="0" applyFont="1" applyFill="1" applyBorder="1" applyAlignment="1">
      <alignment horizontal="center" vertical="center" wrapText="1"/>
    </xf>
    <xf numFmtId="0" fontId="29" fillId="39" borderId="3" xfId="0" applyFont="1" applyFill="1" applyBorder="1" applyAlignment="1">
      <alignment horizontal="center" vertical="center" wrapText="1"/>
    </xf>
    <xf numFmtId="0" fontId="29" fillId="0" borderId="2" xfId="0" applyFont="1" applyBorder="1" applyAlignment="1">
      <alignment horizontal="left" vertical="center" wrapText="1"/>
    </xf>
    <xf numFmtId="14" fontId="28" fillId="42" borderId="1" xfId="0" applyNumberFormat="1" applyFont="1" applyFill="1" applyBorder="1" applyAlignment="1" applyProtection="1">
      <alignment horizontal="center" vertical="center" wrapText="1"/>
      <protection locked="0"/>
    </xf>
    <xf numFmtId="0" fontId="31" fillId="41" borderId="3" xfId="0" applyFont="1" applyFill="1" applyBorder="1" applyAlignment="1">
      <alignment horizontal="center" vertical="center" wrapText="1"/>
    </xf>
    <xf numFmtId="0" fontId="1" fillId="0" borderId="0" xfId="0" applyFont="1" applyAlignment="1">
      <alignment vertical="center"/>
    </xf>
    <xf numFmtId="0" fontId="31" fillId="0" borderId="5" xfId="0" applyFont="1" applyBorder="1" applyAlignment="1">
      <alignment horizontal="center" vertical="center" wrapText="1"/>
    </xf>
    <xf numFmtId="0" fontId="8" fillId="0" borderId="8" xfId="0" applyFont="1" applyBorder="1" applyAlignment="1">
      <alignment horizontal="center" vertical="center" wrapText="1"/>
    </xf>
    <xf numFmtId="0" fontId="9" fillId="39" borderId="3" xfId="0" applyFont="1" applyFill="1" applyBorder="1" applyAlignment="1">
      <alignment horizontal="center" vertical="top" wrapText="1"/>
    </xf>
    <xf numFmtId="0" fontId="12" fillId="41" borderId="2" xfId="0" applyFont="1" applyFill="1" applyBorder="1" applyAlignment="1">
      <alignment horizontal="left" vertical="center" wrapText="1" indent="4"/>
    </xf>
    <xf numFmtId="0" fontId="29" fillId="41" borderId="2" xfId="0" applyFont="1" applyFill="1" applyBorder="1" applyAlignment="1">
      <alignment wrapText="1"/>
    </xf>
    <xf numFmtId="0" fontId="3" fillId="0" borderId="0" xfId="0" applyFont="1" applyAlignment="1" applyProtection="1">
      <alignment horizontal="center" vertical="center" wrapText="1"/>
      <protection locked="0"/>
    </xf>
    <xf numFmtId="14" fontId="3" fillId="0" borderId="0" xfId="0" applyNumberFormat="1" applyFont="1" applyAlignment="1" applyProtection="1">
      <alignment horizontal="center" wrapText="1"/>
      <protection locked="0"/>
    </xf>
    <xf numFmtId="0" fontId="3" fillId="0" borderId="0" xfId="0" applyFont="1" applyAlignment="1" applyProtection="1">
      <alignment horizontal="left" wrapText="1"/>
      <protection locked="0"/>
    </xf>
    <xf numFmtId="0" fontId="3" fillId="0" borderId="0" xfId="0" applyFont="1" applyAlignment="1" applyProtection="1">
      <alignment horizontal="center" wrapText="1"/>
      <protection locked="0"/>
    </xf>
    <xf numFmtId="14" fontId="3" fillId="0" borderId="0" xfId="0" applyNumberFormat="1" applyFont="1" applyAlignment="1" applyProtection="1">
      <alignment horizontal="center" vertical="center"/>
      <protection locked="0"/>
    </xf>
    <xf numFmtId="0" fontId="3" fillId="0" borderId="0" xfId="0" applyFont="1" applyAlignment="1" applyProtection="1">
      <alignment horizontal="center" vertical="center"/>
      <protection locked="0"/>
    </xf>
    <xf numFmtId="0" fontId="3" fillId="4" borderId="0" xfId="0" applyFont="1" applyFill="1" applyAlignment="1" applyProtection="1">
      <alignment horizontal="center" vertical="center"/>
      <protection locked="0"/>
    </xf>
    <xf numFmtId="0" fontId="3" fillId="35" borderId="0" xfId="0" applyFont="1" applyFill="1" applyAlignment="1" applyProtection="1">
      <alignment horizontal="center" vertical="center"/>
      <protection locked="0"/>
    </xf>
    <xf numFmtId="0" fontId="3" fillId="0" borderId="0" xfId="0" applyFont="1" applyAlignment="1" applyProtection="1">
      <alignment horizontal="center"/>
      <protection locked="0"/>
    </xf>
    <xf numFmtId="0" fontId="3" fillId="35" borderId="0" xfId="0" applyFont="1" applyFill="1" applyAlignment="1" applyProtection="1">
      <alignment wrapText="1"/>
      <protection locked="0"/>
    </xf>
    <xf numFmtId="0" fontId="3" fillId="4" borderId="0" xfId="0" applyFont="1" applyFill="1" applyAlignment="1" applyProtection="1">
      <alignment wrapText="1"/>
      <protection locked="0"/>
    </xf>
    <xf numFmtId="0" fontId="3" fillId="42" borderId="0" xfId="0" applyFont="1" applyFill="1" applyAlignment="1" applyProtection="1">
      <alignment horizontal="center"/>
      <protection locked="0"/>
    </xf>
    <xf numFmtId="0" fontId="6" fillId="0" borderId="9" xfId="0" applyFont="1" applyBorder="1" applyAlignment="1" applyProtection="1">
      <alignment horizontal="center" vertical="center" wrapText="1"/>
    </xf>
    <xf numFmtId="0" fontId="6" fillId="4" borderId="5" xfId="0" applyFont="1" applyFill="1" applyBorder="1" applyAlignment="1" applyProtection="1">
      <alignment vertical="center" wrapText="1"/>
    </xf>
    <xf numFmtId="0" fontId="6" fillId="35" borderId="5" xfId="0" applyFont="1" applyFill="1" applyBorder="1" applyAlignment="1" applyProtection="1">
      <alignment vertical="center" wrapText="1"/>
    </xf>
    <xf numFmtId="0" fontId="6" fillId="4" borderId="5" xfId="0" applyFont="1" applyFill="1" applyBorder="1" applyAlignment="1" applyProtection="1">
      <alignment horizontal="center" vertical="center" wrapText="1"/>
    </xf>
    <xf numFmtId="0" fontId="6" fillId="42" borderId="0" xfId="0" applyFont="1" applyFill="1" applyBorder="1" applyAlignment="1" applyProtection="1">
      <alignment vertical="center" wrapText="1"/>
    </xf>
    <xf numFmtId="0" fontId="27" fillId="21" borderId="0" xfId="0" applyFont="1" applyFill="1" applyBorder="1" applyAlignment="1" applyProtection="1">
      <alignment horizontal="center" vertical="center" wrapText="1"/>
    </xf>
    <xf numFmtId="0" fontId="8" fillId="0" borderId="0" xfId="0" applyFont="1" applyAlignment="1" applyProtection="1">
      <alignment vertical="center" wrapText="1"/>
    </xf>
    <xf numFmtId="49" fontId="3" fillId="2" borderId="1" xfId="0" applyNumberFormat="1" applyFont="1" applyFill="1" applyBorder="1" applyAlignment="1" applyProtection="1">
      <alignment horizontal="center" vertical="center" wrapText="1"/>
    </xf>
    <xf numFmtId="49" fontId="3" fillId="35" borderId="14" xfId="0" applyNumberFormat="1" applyFont="1" applyFill="1" applyBorder="1" applyAlignment="1" applyProtection="1">
      <alignment horizontal="center" vertical="center" wrapText="1"/>
    </xf>
    <xf numFmtId="49" fontId="3" fillId="7" borderId="1" xfId="0" applyNumberFormat="1" applyFont="1" applyFill="1" applyBorder="1" applyAlignment="1" applyProtection="1">
      <alignment horizontal="center" vertical="center" wrapText="1"/>
    </xf>
    <xf numFmtId="49" fontId="3" fillId="13" borderId="0" xfId="5" applyNumberFormat="1" applyFont="1" applyFill="1" applyBorder="1" applyAlignment="1" applyProtection="1">
      <alignment horizontal="center" vertical="center" wrapText="1"/>
    </xf>
    <xf numFmtId="0" fontId="3" fillId="0" borderId="0" xfId="0" applyFont="1" applyAlignment="1" applyProtection="1">
      <alignment wrapText="1"/>
    </xf>
    <xf numFmtId="49" fontId="3" fillId="0" borderId="13" xfId="0" applyNumberFormat="1" applyFont="1" applyBorder="1" applyAlignment="1" applyProtection="1">
      <alignment horizontal="center" vertical="center" wrapText="1"/>
    </xf>
    <xf numFmtId="49" fontId="3" fillId="0" borderId="4" xfId="0" applyNumberFormat="1" applyFont="1" applyBorder="1" applyAlignment="1" applyProtection="1">
      <alignment horizontal="center" vertical="center" wrapText="1"/>
    </xf>
    <xf numFmtId="49" fontId="3" fillId="4" borderId="1" xfId="0" applyNumberFormat="1" applyFont="1" applyFill="1" applyBorder="1" applyAlignment="1" applyProtection="1">
      <alignment horizontal="center" vertical="center" wrapText="1"/>
    </xf>
    <xf numFmtId="49" fontId="3" fillId="0" borderId="1" xfId="0" applyNumberFormat="1" applyFont="1" applyBorder="1" applyAlignment="1" applyProtection="1">
      <alignment horizontal="center" vertical="center" textRotation="90" wrapText="1"/>
    </xf>
    <xf numFmtId="49" fontId="3" fillId="8" borderId="1" xfId="0" applyNumberFormat="1" applyFont="1" applyFill="1" applyBorder="1" applyAlignment="1" applyProtection="1">
      <alignment horizontal="center" vertical="center" wrapText="1"/>
    </xf>
    <xf numFmtId="49" fontId="3" fillId="10" borderId="1" xfId="0" applyNumberFormat="1" applyFont="1" applyFill="1" applyBorder="1" applyAlignment="1" applyProtection="1">
      <alignment horizontal="center" vertical="center" textRotation="90" wrapText="1"/>
    </xf>
    <xf numFmtId="49" fontId="3" fillId="11" borderId="1" xfId="0" applyNumberFormat="1" applyFont="1" applyFill="1" applyBorder="1" applyAlignment="1" applyProtection="1">
      <alignment horizontal="center" vertical="center" textRotation="90" wrapText="1"/>
    </xf>
    <xf numFmtId="49" fontId="3" fillId="12" borderId="1" xfId="0" applyNumberFormat="1" applyFont="1" applyFill="1" applyBorder="1" applyAlignment="1" applyProtection="1">
      <alignment horizontal="center" vertical="center" textRotation="90" wrapText="1"/>
    </xf>
    <xf numFmtId="49" fontId="19" fillId="21" borderId="1" xfId="0" applyNumberFormat="1" applyFont="1" applyFill="1" applyBorder="1" applyAlignment="1" applyProtection="1">
      <alignment horizontal="center" vertical="center" textRotation="90" wrapText="1"/>
    </xf>
    <xf numFmtId="49" fontId="3" fillId="13" borderId="1" xfId="0" applyNumberFormat="1" applyFont="1" applyFill="1" applyBorder="1" applyAlignment="1" applyProtection="1">
      <alignment horizontal="center" vertical="center" wrapText="1"/>
    </xf>
    <xf numFmtId="49" fontId="3" fillId="0" borderId="1" xfId="0" applyNumberFormat="1" applyFont="1" applyFill="1" applyBorder="1" applyAlignment="1" applyProtection="1">
      <alignment horizontal="center" vertical="center" textRotation="90" wrapText="1"/>
    </xf>
    <xf numFmtId="49" fontId="3" fillId="35" borderId="1" xfId="0" applyNumberFormat="1" applyFont="1" applyFill="1" applyBorder="1" applyAlignment="1" applyProtection="1">
      <alignment horizontal="left" vertical="center" wrapText="1"/>
    </xf>
    <xf numFmtId="49" fontId="3" fillId="0" borderId="1" xfId="0" applyNumberFormat="1" applyFont="1" applyBorder="1" applyAlignment="1" applyProtection="1">
      <alignment horizontal="center" vertical="center" wrapText="1"/>
    </xf>
    <xf numFmtId="49" fontId="3" fillId="3" borderId="1" xfId="5" applyNumberFormat="1" applyFont="1" applyFill="1" applyBorder="1" applyAlignment="1" applyProtection="1">
      <alignment horizontal="center" vertical="center" textRotation="90" wrapText="1"/>
    </xf>
    <xf numFmtId="49" fontId="3" fillId="7" borderId="1" xfId="0" applyNumberFormat="1" applyFont="1" applyFill="1" applyBorder="1" applyAlignment="1" applyProtection="1">
      <alignment horizontal="center" vertical="center" textRotation="90" wrapText="1"/>
    </xf>
    <xf numFmtId="49" fontId="3" fillId="37" borderId="1" xfId="0" applyNumberFormat="1" applyFont="1" applyFill="1" applyBorder="1" applyAlignment="1" applyProtection="1">
      <alignment horizontal="center" vertical="center" textRotation="90" wrapText="1"/>
    </xf>
    <xf numFmtId="49" fontId="3" fillId="0" borderId="1" xfId="0" applyNumberFormat="1" applyFont="1" applyBorder="1" applyAlignment="1" applyProtection="1">
      <alignment horizontal="center" textRotation="90" wrapText="1"/>
    </xf>
    <xf numFmtId="49" fontId="3" fillId="35" borderId="1" xfId="0" applyNumberFormat="1" applyFont="1" applyFill="1" applyBorder="1" applyAlignment="1" applyProtection="1">
      <alignment horizontal="center" textRotation="90" wrapText="1"/>
    </xf>
    <xf numFmtId="49" fontId="3" fillId="39" borderId="1" xfId="0" applyNumberFormat="1" applyFont="1" applyFill="1" applyBorder="1" applyAlignment="1" applyProtection="1">
      <alignment horizontal="center" textRotation="90" wrapText="1"/>
    </xf>
    <xf numFmtId="49" fontId="3" fillId="4" borderId="1" xfId="0" applyNumberFormat="1" applyFont="1" applyFill="1" applyBorder="1" applyAlignment="1" applyProtection="1">
      <alignment horizontal="center" vertical="center" textRotation="90" wrapText="1"/>
    </xf>
    <xf numFmtId="49" fontId="3" fillId="13" borderId="1" xfId="5" applyNumberFormat="1" applyFont="1" applyFill="1" applyBorder="1" applyAlignment="1" applyProtection="1">
      <alignment horizontal="center" vertical="center" textRotation="90" wrapText="1"/>
    </xf>
    <xf numFmtId="49" fontId="3" fillId="2" borderId="1" xfId="5" applyNumberFormat="1" applyFont="1" applyFill="1" applyBorder="1" applyAlignment="1" applyProtection="1">
      <alignment horizontal="center" vertical="center" textRotation="90" wrapText="1"/>
    </xf>
    <xf numFmtId="49" fontId="3" fillId="6" borderId="1" xfId="5" applyNumberFormat="1" applyFont="1" applyFill="1" applyBorder="1" applyAlignment="1" applyProtection="1">
      <alignment horizontal="center" vertical="center" textRotation="90" wrapText="1"/>
    </xf>
    <xf numFmtId="49" fontId="3" fillId="14" borderId="1" xfId="5" applyNumberFormat="1" applyFont="1" applyFill="1" applyBorder="1" applyAlignment="1" applyProtection="1">
      <alignment vertical="center" textRotation="90"/>
    </xf>
    <xf numFmtId="49" fontId="3" fillId="12" borderId="1" xfId="5" applyNumberFormat="1" applyFont="1" applyFill="1" applyBorder="1" applyAlignment="1" applyProtection="1">
      <alignment vertical="center" textRotation="90" wrapText="1"/>
    </xf>
    <xf numFmtId="49" fontId="3" fillId="12" borderId="1" xfId="5" applyNumberFormat="1" applyFont="1" applyFill="1" applyBorder="1" applyAlignment="1" applyProtection="1">
      <alignment vertical="center" textRotation="90"/>
    </xf>
    <xf numFmtId="49" fontId="3" fillId="20" borderId="4" xfId="5" applyNumberFormat="1" applyFont="1" applyFill="1" applyBorder="1" applyAlignment="1" applyProtection="1">
      <alignment horizontal="center" vertical="center" textRotation="90" wrapText="1"/>
    </xf>
    <xf numFmtId="49" fontId="3" fillId="15" borderId="1" xfId="0" applyNumberFormat="1" applyFont="1" applyFill="1" applyBorder="1" applyAlignment="1" applyProtection="1">
      <alignment horizontal="center" vertical="center" textRotation="90" wrapText="1"/>
    </xf>
    <xf numFmtId="49" fontId="3" fillId="16" borderId="1" xfId="5" applyNumberFormat="1" applyFont="1" applyFill="1" applyBorder="1" applyAlignment="1" applyProtection="1">
      <alignment horizontal="center" vertical="center" textRotation="90" wrapText="1"/>
    </xf>
    <xf numFmtId="49" fontId="3" fillId="13" borderId="1" xfId="0" applyNumberFormat="1" applyFont="1" applyFill="1" applyBorder="1" applyAlignment="1" applyProtection="1">
      <alignment horizontal="center" vertical="center" textRotation="90" wrapText="1"/>
    </xf>
    <xf numFmtId="49" fontId="3" fillId="17" borderId="1" xfId="0" applyNumberFormat="1" applyFont="1" applyFill="1" applyBorder="1" applyAlignment="1" applyProtection="1">
      <alignment horizontal="center" vertical="center" textRotation="90" wrapText="1"/>
    </xf>
    <xf numFmtId="49" fontId="3" fillId="5" borderId="1" xfId="0" applyNumberFormat="1" applyFont="1" applyFill="1" applyBorder="1" applyAlignment="1" applyProtection="1">
      <alignment horizontal="center" vertical="center" textRotation="90" wrapText="1"/>
    </xf>
    <xf numFmtId="49" fontId="3" fillId="6" borderId="1" xfId="0" applyNumberFormat="1" applyFont="1" applyFill="1" applyBorder="1" applyAlignment="1" applyProtection="1">
      <alignment horizontal="center" vertical="center" wrapText="1"/>
    </xf>
    <xf numFmtId="49" fontId="17" fillId="6" borderId="1" xfId="0" applyNumberFormat="1" applyFont="1" applyFill="1" applyBorder="1" applyAlignment="1" applyProtection="1">
      <alignment horizontal="center" vertical="center" wrapText="1"/>
    </xf>
    <xf numFmtId="49" fontId="3" fillId="0" borderId="1" xfId="5" applyNumberFormat="1" applyFont="1" applyBorder="1" applyAlignment="1" applyProtection="1">
      <alignment horizontal="center" vertical="center" textRotation="90" wrapText="1"/>
    </xf>
    <xf numFmtId="49" fontId="3" fillId="6" borderId="1" xfId="5" applyNumberFormat="1" applyFont="1" applyFill="1" applyBorder="1" applyAlignment="1" applyProtection="1">
      <alignment horizontal="center" vertical="center" wrapText="1"/>
    </xf>
    <xf numFmtId="49" fontId="3" fillId="0" borderId="1" xfId="5" applyNumberFormat="1" applyFont="1" applyBorder="1" applyAlignment="1" applyProtection="1">
      <alignment horizontal="center" vertical="center" wrapText="1"/>
    </xf>
    <xf numFmtId="0" fontId="3" fillId="0" borderId="1" xfId="0" applyFont="1" applyBorder="1" applyAlignment="1" applyProtection="1">
      <alignment horizontal="center" vertical="center" wrapText="1"/>
    </xf>
    <xf numFmtId="0" fontId="3" fillId="0" borderId="5" xfId="0" applyFont="1" applyBorder="1" applyAlignment="1" applyProtection="1">
      <alignment horizontal="center" vertical="center" wrapText="1"/>
    </xf>
    <xf numFmtId="1" fontId="3" fillId="29" borderId="1" xfId="0" applyNumberFormat="1" applyFont="1" applyFill="1" applyBorder="1" applyAlignment="1" applyProtection="1">
      <alignment horizontal="center" vertical="center" wrapText="1"/>
    </xf>
    <xf numFmtId="0" fontId="25" fillId="27" borderId="14" xfId="7" applyBorder="1" applyAlignment="1" applyProtection="1">
      <alignment horizontal="center" vertical="center" wrapText="1"/>
    </xf>
    <xf numFmtId="1" fontId="3" fillId="13" borderId="1" xfId="0" applyNumberFormat="1" applyFont="1" applyFill="1" applyBorder="1" applyAlignment="1" applyProtection="1">
      <alignment horizontal="center" vertical="center" wrapText="1"/>
    </xf>
    <xf numFmtId="1" fontId="3" fillId="30" borderId="1" xfId="0" applyNumberFormat="1" applyFont="1" applyFill="1" applyBorder="1" applyAlignment="1" applyProtection="1">
      <alignment horizontal="center" vertical="center" wrapText="1"/>
    </xf>
    <xf numFmtId="0" fontId="2" fillId="0" borderId="0" xfId="5" applyProtection="1"/>
    <xf numFmtId="0" fontId="18" fillId="26" borderId="1" xfId="6" applyFont="1" applyBorder="1" applyAlignment="1" applyProtection="1">
      <alignment horizontal="center" vertical="center" wrapText="1"/>
    </xf>
    <xf numFmtId="0" fontId="3" fillId="0" borderId="0" xfId="0" applyFont="1" applyAlignment="1" applyProtection="1">
      <alignment horizontal="center" vertical="center" wrapText="1"/>
    </xf>
    <xf numFmtId="0" fontId="1" fillId="0" borderId="5" xfId="0" applyFont="1" applyBorder="1" applyProtection="1">
      <protection locked="0"/>
    </xf>
    <xf numFmtId="0" fontId="1" fillId="0" borderId="0" xfId="0" applyFont="1" applyProtection="1">
      <protection locked="0"/>
    </xf>
    <xf numFmtId="0" fontId="1" fillId="0" borderId="0" xfId="0" applyFont="1" applyAlignment="1" applyProtection="1">
      <alignment horizontal="center" vertical="top"/>
      <protection locked="0"/>
    </xf>
    <xf numFmtId="0" fontId="9" fillId="0" borderId="0" xfId="0" applyFont="1" applyAlignment="1" applyProtection="1">
      <alignment horizontal="right" vertical="top"/>
      <protection locked="0"/>
    </xf>
    <xf numFmtId="0" fontId="1" fillId="0" borderId="0" xfId="0" applyFont="1" applyAlignment="1" applyProtection="1">
      <alignment vertical="top"/>
      <protection locked="0"/>
    </xf>
    <xf numFmtId="0" fontId="3" fillId="0" borderId="36" xfId="0" applyFont="1" applyBorder="1" applyAlignment="1" applyProtection="1">
      <alignment horizontal="center" vertical="center" wrapText="1"/>
      <protection locked="0"/>
    </xf>
    <xf numFmtId="0" fontId="3" fillId="0" borderId="36" xfId="0" applyFont="1" applyBorder="1" applyAlignment="1" applyProtection="1">
      <alignment horizontal="center" vertical="center"/>
      <protection locked="0"/>
    </xf>
    <xf numFmtId="49" fontId="33" fillId="2" borderId="1" xfId="0" applyNumberFormat="1" applyFont="1" applyFill="1" applyBorder="1" applyAlignment="1">
      <alignment horizontal="center" vertical="center" textRotation="90" wrapText="1"/>
    </xf>
    <xf numFmtId="49" fontId="33" fillId="36" borderId="1" xfId="0" applyNumberFormat="1" applyFont="1" applyFill="1" applyBorder="1" applyAlignment="1">
      <alignment horizontal="center" vertical="center" textRotation="90" wrapText="1"/>
    </xf>
    <xf numFmtId="49" fontId="33" fillId="9" borderId="1" xfId="0" applyNumberFormat="1" applyFont="1" applyFill="1" applyBorder="1" applyAlignment="1">
      <alignment horizontal="center" vertical="center" textRotation="90" wrapText="1"/>
    </xf>
    <xf numFmtId="0" fontId="33" fillId="0" borderId="0" xfId="0" applyFont="1" applyAlignment="1">
      <alignment wrapText="1"/>
    </xf>
    <xf numFmtId="0" fontId="34" fillId="0" borderId="0" xfId="0" applyFont="1" applyBorder="1" applyAlignment="1">
      <alignment horizontal="center" vertical="center" wrapText="1"/>
    </xf>
    <xf numFmtId="0" fontId="33" fillId="0" borderId="0" xfId="0" applyFont="1" applyBorder="1" applyAlignment="1">
      <alignment horizontal="center" vertical="center" wrapText="1"/>
    </xf>
    <xf numFmtId="0" fontId="34" fillId="4" borderId="5" xfId="0" applyFont="1" applyFill="1" applyBorder="1" applyAlignment="1" applyProtection="1">
      <alignment vertical="center" wrapText="1"/>
      <protection locked="0"/>
    </xf>
    <xf numFmtId="0" fontId="33" fillId="0" borderId="0" xfId="0" applyFont="1" applyAlignment="1">
      <alignment vertical="center" wrapText="1"/>
    </xf>
    <xf numFmtId="0" fontId="34" fillId="0" borderId="5" xfId="0" applyFont="1" applyBorder="1" applyAlignment="1">
      <alignment horizontal="center" vertical="center" wrapText="1"/>
    </xf>
    <xf numFmtId="0" fontId="34" fillId="19" borderId="5" xfId="0" applyFont="1" applyFill="1" applyBorder="1" applyAlignment="1" applyProtection="1">
      <alignment horizontal="center" vertical="center" wrapText="1"/>
      <protection locked="0"/>
    </xf>
    <xf numFmtId="49" fontId="33" fillId="20" borderId="9" xfId="5" applyNumberFormat="1" applyFont="1" applyFill="1" applyBorder="1" applyAlignment="1">
      <alignment horizontal="center" vertical="center" wrapText="1"/>
    </xf>
    <xf numFmtId="14" fontId="17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3" fillId="0" borderId="1" xfId="0" applyFont="1" applyFill="1" applyBorder="1" applyAlignment="1" applyProtection="1">
      <alignment horizontal="center" wrapText="1"/>
      <protection locked="0"/>
    </xf>
    <xf numFmtId="0" fontId="3" fillId="0" borderId="36" xfId="0" applyNumberFormat="1" applyFont="1" applyBorder="1" applyAlignment="1" applyProtection="1">
      <alignment horizontal="center" wrapText="1"/>
      <protection locked="0"/>
    </xf>
    <xf numFmtId="49" fontId="3" fillId="13" borderId="1" xfId="0" applyNumberFormat="1" applyFont="1" applyFill="1" applyBorder="1" applyAlignment="1" applyProtection="1">
      <alignment horizontal="center" vertical="center" wrapText="1"/>
    </xf>
    <xf numFmtId="49" fontId="3" fillId="6" borderId="1" xfId="0" applyNumberFormat="1" applyFont="1" applyFill="1" applyBorder="1" applyAlignment="1" applyProtection="1">
      <alignment horizontal="center" vertical="center" wrapText="1"/>
    </xf>
    <xf numFmtId="49" fontId="6" fillId="42" borderId="0" xfId="0" applyNumberFormat="1" applyFont="1" applyFill="1" applyBorder="1" applyAlignment="1" applyProtection="1">
      <alignment vertical="center" wrapText="1"/>
    </xf>
    <xf numFmtId="49" fontId="3" fillId="30" borderId="1" xfId="0" applyNumberFormat="1" applyFont="1" applyFill="1" applyBorder="1" applyAlignment="1" applyProtection="1">
      <alignment horizontal="center" vertical="center" wrapText="1"/>
    </xf>
    <xf numFmtId="49" fontId="8" fillId="42" borderId="1" xfId="0" applyNumberFormat="1" applyFont="1" applyFill="1" applyBorder="1" applyAlignment="1" applyProtection="1">
      <alignment horizontal="center" vertical="center" wrapText="1"/>
      <protection locked="0"/>
    </xf>
    <xf numFmtId="49" fontId="3" fillId="42" borderId="0" xfId="0" applyNumberFormat="1" applyFont="1" applyFill="1" applyAlignment="1" applyProtection="1">
      <alignment horizontal="center"/>
      <protection locked="0"/>
    </xf>
    <xf numFmtId="49" fontId="33" fillId="2" borderId="1" xfId="0" applyNumberFormat="1" applyFont="1" applyFill="1" applyBorder="1" applyAlignment="1">
      <alignment horizontal="center" vertical="center" textRotation="90" wrapText="1"/>
    </xf>
    <xf numFmtId="0" fontId="33" fillId="2" borderId="10" xfId="0" applyNumberFormat="1" applyFont="1" applyFill="1" applyBorder="1" applyAlignment="1">
      <alignment horizontal="left" vertical="center" wrapText="1"/>
    </xf>
    <xf numFmtId="0" fontId="33" fillId="2" borderId="4" xfId="0" applyNumberFormat="1" applyFont="1" applyFill="1" applyBorder="1" applyAlignment="1">
      <alignment horizontal="left" vertical="center" wrapText="1"/>
    </xf>
    <xf numFmtId="0" fontId="34" fillId="0" borderId="5" xfId="0" applyFont="1" applyBorder="1" applyAlignment="1">
      <alignment horizontal="center" vertical="center" wrapText="1"/>
    </xf>
    <xf numFmtId="0" fontId="34" fillId="19" borderId="5" xfId="0" applyFont="1" applyFill="1" applyBorder="1" applyAlignment="1" applyProtection="1">
      <alignment horizontal="center" vertical="center" wrapText="1"/>
      <protection locked="0"/>
    </xf>
    <xf numFmtId="0" fontId="33" fillId="2" borderId="10" xfId="0" applyNumberFormat="1" applyFont="1" applyFill="1" applyBorder="1" applyAlignment="1">
      <alignment horizontal="center" vertical="center" wrapText="1"/>
    </xf>
    <xf numFmtId="0" fontId="33" fillId="2" borderId="4" xfId="0" applyNumberFormat="1" applyFont="1" applyFill="1" applyBorder="1" applyAlignment="1">
      <alignment horizontal="center" vertical="center" wrapText="1"/>
    </xf>
    <xf numFmtId="49" fontId="33" fillId="6" borderId="1" xfId="0" applyNumberFormat="1" applyFont="1" applyFill="1" applyBorder="1" applyAlignment="1">
      <alignment horizontal="center" vertical="center" wrapText="1"/>
    </xf>
    <xf numFmtId="49" fontId="33" fillId="2" borderId="1" xfId="0" applyNumberFormat="1" applyFont="1" applyFill="1" applyBorder="1" applyAlignment="1">
      <alignment horizontal="center" vertical="center" wrapText="1"/>
    </xf>
    <xf numFmtId="0" fontId="33" fillId="2" borderId="1" xfId="0" applyNumberFormat="1" applyFont="1" applyFill="1" applyBorder="1" applyAlignment="1">
      <alignment horizontal="left" vertical="center" wrapText="1"/>
    </xf>
    <xf numFmtId="49" fontId="3" fillId="0" borderId="1" xfId="0" applyNumberFormat="1" applyFont="1" applyBorder="1" applyAlignment="1" applyProtection="1">
      <alignment horizontal="center" vertical="center" wrapText="1"/>
    </xf>
    <xf numFmtId="49" fontId="3" fillId="2" borderId="9" xfId="0" applyNumberFormat="1" applyFont="1" applyFill="1" applyBorder="1" applyAlignment="1" applyProtection="1">
      <alignment horizontal="center" vertical="center" wrapText="1"/>
    </xf>
    <xf numFmtId="49" fontId="3" fillId="2" borderId="6" xfId="0" applyNumberFormat="1" applyFont="1" applyFill="1" applyBorder="1" applyAlignment="1" applyProtection="1">
      <alignment horizontal="center" vertical="center" wrapText="1"/>
    </xf>
    <xf numFmtId="49" fontId="3" fillId="2" borderId="14" xfId="0" applyNumberFormat="1" applyFont="1" applyFill="1" applyBorder="1" applyAlignment="1" applyProtection="1">
      <alignment horizontal="center" vertical="center" wrapText="1"/>
    </xf>
    <xf numFmtId="0" fontId="6" fillId="6" borderId="9" xfId="0" applyFont="1" applyFill="1" applyBorder="1" applyAlignment="1" applyProtection="1">
      <alignment horizontal="center" vertical="center" wrapText="1"/>
    </xf>
    <xf numFmtId="0" fontId="6" fillId="6" borderId="6" xfId="0" applyFont="1" applyFill="1" applyBorder="1" applyAlignment="1" applyProtection="1">
      <alignment horizontal="center" vertical="center" wrapText="1"/>
    </xf>
    <xf numFmtId="0" fontId="6" fillId="6" borderId="14" xfId="0" applyFont="1" applyFill="1" applyBorder="1" applyAlignment="1" applyProtection="1">
      <alignment horizontal="center" vertical="center" wrapText="1"/>
    </xf>
    <xf numFmtId="0" fontId="6" fillId="0" borderId="5" xfId="0" applyFont="1" applyBorder="1" applyAlignment="1" applyProtection="1">
      <alignment horizontal="center" vertical="center" wrapText="1"/>
    </xf>
    <xf numFmtId="0" fontId="6" fillId="0" borderId="12" xfId="0" applyFont="1" applyBorder="1" applyAlignment="1" applyProtection="1">
      <alignment horizontal="center" vertical="center" wrapText="1"/>
    </xf>
    <xf numFmtId="14" fontId="8" fillId="19" borderId="1" xfId="0" applyNumberFormat="1" applyFont="1" applyFill="1" applyBorder="1" applyAlignment="1" applyProtection="1">
      <alignment horizontal="center" vertical="center" wrapText="1"/>
      <protection locked="0"/>
    </xf>
    <xf numFmtId="49" fontId="3" fillId="0" borderId="1" xfId="0" applyNumberFormat="1" applyFont="1" applyBorder="1" applyAlignment="1" applyProtection="1">
      <alignment horizontal="center" vertical="center" textRotation="90" wrapText="1"/>
    </xf>
    <xf numFmtId="49" fontId="3" fillId="24" borderId="1" xfId="5" applyNumberFormat="1" applyFont="1" applyFill="1" applyBorder="1" applyAlignment="1" applyProtection="1">
      <alignment horizontal="center" vertical="center" textRotation="90" wrapText="1"/>
    </xf>
    <xf numFmtId="0" fontId="6" fillId="19" borderId="1" xfId="0" applyFont="1" applyFill="1" applyBorder="1" applyAlignment="1" applyProtection="1">
      <alignment horizontal="center" vertical="center" wrapText="1"/>
      <protection locked="0"/>
    </xf>
    <xf numFmtId="49" fontId="3" fillId="13" borderId="1" xfId="0" applyNumberFormat="1" applyFont="1" applyFill="1" applyBorder="1" applyAlignment="1" applyProtection="1">
      <alignment horizontal="center" vertical="center" wrapText="1"/>
    </xf>
    <xf numFmtId="0" fontId="6" fillId="6" borderId="10" xfId="0" applyFont="1" applyFill="1" applyBorder="1" applyAlignment="1" applyProtection="1">
      <alignment horizontal="center" vertical="center" wrapText="1"/>
    </xf>
    <xf numFmtId="49" fontId="3" fillId="19" borderId="1" xfId="0" applyNumberFormat="1" applyFont="1" applyFill="1" applyBorder="1" applyAlignment="1" applyProtection="1">
      <alignment horizontal="center" vertical="center" wrapText="1"/>
    </xf>
    <xf numFmtId="49" fontId="3" fillId="6" borderId="1" xfId="0" applyNumberFormat="1" applyFont="1" applyFill="1" applyBorder="1" applyAlignment="1" applyProtection="1">
      <alignment horizontal="center" vertical="center" wrapText="1"/>
    </xf>
    <xf numFmtId="49" fontId="3" fillId="17" borderId="1" xfId="0" applyNumberFormat="1" applyFont="1" applyFill="1" applyBorder="1" applyAlignment="1" applyProtection="1">
      <alignment horizontal="center" vertical="center" wrapText="1"/>
    </xf>
    <xf numFmtId="49" fontId="19" fillId="21" borderId="1" xfId="0" applyNumberFormat="1" applyFont="1" applyFill="1" applyBorder="1" applyAlignment="1" applyProtection="1">
      <alignment horizontal="center" vertical="center"/>
    </xf>
    <xf numFmtId="49" fontId="3" fillId="16" borderId="1" xfId="5" applyNumberFormat="1" applyFont="1" applyFill="1" applyBorder="1" applyAlignment="1" applyProtection="1">
      <alignment horizontal="center" vertical="center" wrapText="1"/>
    </xf>
    <xf numFmtId="49" fontId="3" fillId="16" borderId="1" xfId="0" applyNumberFormat="1" applyFont="1" applyFill="1" applyBorder="1" applyProtection="1"/>
    <xf numFmtId="49" fontId="3" fillId="16" borderId="1" xfId="0" applyNumberFormat="1" applyFont="1" applyFill="1" applyBorder="1" applyAlignment="1" applyProtection="1">
      <alignment horizontal="center" wrapText="1"/>
    </xf>
    <xf numFmtId="49" fontId="3" fillId="15" borderId="1" xfId="5" applyNumberFormat="1" applyFont="1" applyFill="1" applyBorder="1" applyAlignment="1" applyProtection="1">
      <alignment horizontal="center" vertical="center" textRotation="90" wrapText="1"/>
    </xf>
    <xf numFmtId="49" fontId="20" fillId="22" borderId="9" xfId="1" applyNumberFormat="1" applyFont="1" applyFill="1" applyBorder="1" applyAlignment="1" applyProtection="1">
      <alignment horizontal="center" vertical="center" wrapText="1"/>
    </xf>
    <xf numFmtId="49" fontId="20" fillId="22" borderId="14" xfId="1" applyNumberFormat="1" applyFont="1" applyFill="1" applyBorder="1" applyAlignment="1" applyProtection="1">
      <alignment horizontal="center" vertical="center" wrapText="1"/>
    </xf>
    <xf numFmtId="49" fontId="3" fillId="20" borderId="6" xfId="5" applyNumberFormat="1" applyFont="1" applyFill="1" applyBorder="1" applyAlignment="1" applyProtection="1">
      <alignment horizontal="center" vertical="center" wrapText="1"/>
    </xf>
    <xf numFmtId="49" fontId="3" fillId="20" borderId="5" xfId="5" applyNumberFormat="1" applyFont="1" applyFill="1" applyBorder="1" applyAlignment="1" applyProtection="1">
      <alignment horizontal="center" vertical="center" wrapText="1"/>
    </xf>
    <xf numFmtId="49" fontId="3" fillId="13" borderId="1" xfId="5" applyNumberFormat="1" applyFont="1" applyFill="1" applyBorder="1" applyAlignment="1" applyProtection="1">
      <alignment horizontal="center" vertical="center" wrapText="1"/>
    </xf>
    <xf numFmtId="49" fontId="3" fillId="12" borderId="9" xfId="0" applyNumberFormat="1" applyFont="1" applyFill="1" applyBorder="1" applyAlignment="1" applyProtection="1">
      <alignment horizontal="center" vertical="center" wrapText="1"/>
    </xf>
    <xf numFmtId="49" fontId="3" fillId="12" borderId="6" xfId="0" applyNumberFormat="1" applyFont="1" applyFill="1" applyBorder="1" applyAlignment="1" applyProtection="1">
      <alignment horizontal="center" vertical="center" wrapText="1"/>
    </xf>
    <xf numFmtId="49" fontId="3" fillId="12" borderId="14" xfId="0" applyNumberFormat="1" applyFont="1" applyFill="1" applyBorder="1" applyAlignment="1" applyProtection="1">
      <alignment horizontal="center" vertical="center" wrapText="1"/>
    </xf>
    <xf numFmtId="0" fontId="18" fillId="26" borderId="0" xfId="6" applyFont="1" applyBorder="1" applyAlignment="1" applyProtection="1">
      <alignment horizontal="center" vertical="center" wrapText="1"/>
    </xf>
    <xf numFmtId="0" fontId="18" fillId="26" borderId="5" xfId="6" applyFont="1" applyBorder="1" applyAlignment="1" applyProtection="1">
      <alignment horizontal="center" vertical="center" wrapText="1"/>
    </xf>
    <xf numFmtId="0" fontId="26" fillId="28" borderId="0" xfId="0" applyFont="1" applyFill="1" applyBorder="1" applyAlignment="1" applyProtection="1">
      <alignment horizontal="center" vertical="center" wrapText="1"/>
    </xf>
    <xf numFmtId="0" fontId="26" fillId="28" borderId="5" xfId="0" applyFont="1" applyFill="1" applyBorder="1" applyAlignment="1" applyProtection="1">
      <alignment horizontal="center" vertical="center" wrapText="1"/>
    </xf>
    <xf numFmtId="49" fontId="3" fillId="13" borderId="9" xfId="5" applyNumberFormat="1" applyFont="1" applyFill="1" applyBorder="1" applyAlignment="1" applyProtection="1">
      <alignment horizontal="center" vertical="center" wrapText="1"/>
    </xf>
    <xf numFmtId="49" fontId="3" fillId="13" borderId="6" xfId="5" applyNumberFormat="1" applyFont="1" applyFill="1" applyBorder="1" applyAlignment="1" applyProtection="1">
      <alignment horizontal="center" vertical="center" wrapText="1"/>
    </xf>
    <xf numFmtId="49" fontId="3" fillId="13" borderId="14" xfId="5" applyNumberFormat="1" applyFont="1" applyFill="1" applyBorder="1" applyAlignment="1" applyProtection="1">
      <alignment horizontal="center" vertical="center" wrapText="1"/>
    </xf>
    <xf numFmtId="0" fontId="27" fillId="21" borderId="11" xfId="0" applyFont="1" applyFill="1" applyBorder="1" applyAlignment="1" applyProtection="1">
      <alignment horizontal="center" vertical="center" wrapText="1"/>
    </xf>
    <xf numFmtId="0" fontId="27" fillId="21" borderId="5" xfId="0" applyFont="1" applyFill="1" applyBorder="1" applyAlignment="1" applyProtection="1">
      <alignment horizontal="center" vertical="center" wrapText="1"/>
    </xf>
    <xf numFmtId="0" fontId="6" fillId="4" borderId="11" xfId="0" applyFont="1" applyFill="1" applyBorder="1" applyAlignment="1" applyProtection="1">
      <alignment horizontal="center" vertical="center" wrapText="1"/>
    </xf>
    <xf numFmtId="0" fontId="6" fillId="4" borderId="5" xfId="0" applyFont="1" applyFill="1" applyBorder="1" applyAlignment="1" applyProtection="1">
      <alignment horizontal="center" vertical="center" wrapText="1"/>
    </xf>
    <xf numFmtId="49" fontId="21" fillId="6" borderId="9" xfId="0" applyNumberFormat="1" applyFont="1" applyFill="1" applyBorder="1" applyAlignment="1" applyProtection="1">
      <alignment horizontal="center" vertical="center"/>
    </xf>
    <xf numFmtId="49" fontId="21" fillId="6" borderId="6" xfId="0" applyNumberFormat="1" applyFont="1" applyFill="1" applyBorder="1" applyAlignment="1" applyProtection="1">
      <alignment horizontal="center" vertical="center"/>
    </xf>
    <xf numFmtId="49" fontId="21" fillId="6" borderId="14" xfId="0" applyNumberFormat="1" applyFont="1" applyFill="1" applyBorder="1" applyAlignment="1" applyProtection="1">
      <alignment horizontal="center" vertical="center"/>
    </xf>
    <xf numFmtId="49" fontId="3" fillId="0" borderId="1" xfId="5" applyNumberFormat="1" applyFont="1" applyBorder="1" applyAlignment="1" applyProtection="1">
      <alignment horizontal="center" vertical="center" textRotation="90" wrapText="1"/>
    </xf>
    <xf numFmtId="49" fontId="20" fillId="23" borderId="1" xfId="1" applyNumberFormat="1" applyFont="1" applyFill="1" applyBorder="1" applyAlignment="1" applyProtection="1">
      <alignment horizontal="center" vertical="center" wrapText="1"/>
    </xf>
    <xf numFmtId="49" fontId="3" fillId="15" borderId="1" xfId="0" applyNumberFormat="1" applyFont="1" applyFill="1" applyBorder="1" applyAlignment="1" applyProtection="1">
      <alignment horizontal="center" vertical="center" wrapText="1"/>
    </xf>
    <xf numFmtId="0" fontId="6" fillId="6" borderId="19" xfId="0" applyFont="1" applyFill="1" applyBorder="1" applyAlignment="1" applyProtection="1">
      <alignment horizontal="center" vertical="center" wrapText="1"/>
      <protection locked="0"/>
    </xf>
    <xf numFmtId="0" fontId="6" fillId="6" borderId="20" xfId="0" applyFont="1" applyFill="1" applyBorder="1" applyAlignment="1" applyProtection="1">
      <alignment horizontal="center" vertical="center" wrapText="1"/>
      <protection locked="0"/>
    </xf>
    <xf numFmtId="0" fontId="6" fillId="6" borderId="7" xfId="0" applyFont="1" applyFill="1" applyBorder="1" applyAlignment="1" applyProtection="1">
      <alignment horizontal="center" vertical="center" wrapText="1"/>
      <protection locked="0"/>
    </xf>
    <xf numFmtId="0" fontId="9" fillId="0" borderId="20" xfId="0" applyFont="1" applyBorder="1" applyAlignment="1">
      <alignment horizontal="center" vertical="center"/>
    </xf>
    <xf numFmtId="0" fontId="9" fillId="0" borderId="7" xfId="0" applyFont="1" applyBorder="1" applyAlignment="1">
      <alignment horizontal="center" vertical="center"/>
    </xf>
    <xf numFmtId="0" fontId="9" fillId="0" borderId="11" xfId="0" applyFont="1" applyBorder="1" applyAlignment="1">
      <alignment horizontal="center" vertical="center" wrapText="1"/>
    </xf>
    <xf numFmtId="0" fontId="9" fillId="0" borderId="12" xfId="0" applyFont="1" applyBorder="1" applyAlignment="1">
      <alignment horizontal="center" vertical="center"/>
    </xf>
    <xf numFmtId="0" fontId="9" fillId="0" borderId="15" xfId="0" applyFont="1" applyBorder="1" applyAlignment="1">
      <alignment horizontal="left" wrapText="1"/>
    </xf>
    <xf numFmtId="0" fontId="9" fillId="0" borderId="0" xfId="0" applyFont="1" applyBorder="1" applyAlignment="1">
      <alignment horizontal="left" wrapText="1"/>
    </xf>
    <xf numFmtId="0" fontId="9" fillId="0" borderId="16" xfId="0" applyFont="1" applyBorder="1" applyAlignment="1">
      <alignment horizontal="left" wrapText="1"/>
    </xf>
    <xf numFmtId="0" fontId="9" fillId="0" borderId="15" xfId="0" applyFont="1" applyBorder="1" applyAlignment="1">
      <alignment horizontal="center"/>
    </xf>
    <xf numFmtId="0" fontId="9" fillId="0" borderId="0" xfId="0" applyFont="1" applyBorder="1" applyAlignment="1">
      <alignment horizontal="center"/>
    </xf>
    <xf numFmtId="0" fontId="9" fillId="0" borderId="16" xfId="0" applyFont="1" applyBorder="1" applyAlignment="1">
      <alignment horizontal="center"/>
    </xf>
    <xf numFmtId="0" fontId="9" fillId="0" borderId="10" xfId="0" applyFont="1" applyBorder="1" applyAlignment="1">
      <alignment horizontal="center" vertical="center"/>
    </xf>
    <xf numFmtId="0" fontId="9" fillId="0" borderId="5" xfId="0" applyFont="1" applyBorder="1" applyAlignment="1">
      <alignment horizontal="center" vertical="center"/>
    </xf>
    <xf numFmtId="0" fontId="9" fillId="0" borderId="19" xfId="0" applyFont="1" applyBorder="1" applyAlignment="1">
      <alignment horizontal="center" vertical="center"/>
    </xf>
    <xf numFmtId="0" fontId="9" fillId="0" borderId="30" xfId="0" applyFont="1" applyBorder="1" applyAlignment="1">
      <alignment horizontal="center" vertical="center"/>
    </xf>
    <xf numFmtId="0" fontId="9" fillId="0" borderId="31" xfId="0" applyFont="1" applyBorder="1" applyAlignment="1">
      <alignment horizontal="center" vertical="center"/>
    </xf>
    <xf numFmtId="0" fontId="9" fillId="0" borderId="19" xfId="0" applyFont="1" applyBorder="1" applyAlignment="1">
      <alignment horizontal="center"/>
    </xf>
    <xf numFmtId="0" fontId="9" fillId="0" borderId="20" xfId="0" applyFont="1" applyBorder="1" applyAlignment="1">
      <alignment horizontal="center"/>
    </xf>
    <xf numFmtId="0" fontId="9" fillId="0" borderId="7" xfId="0" applyFont="1" applyBorder="1" applyAlignment="1">
      <alignment horizontal="center"/>
    </xf>
    <xf numFmtId="0" fontId="16" fillId="0" borderId="15" xfId="0" applyFont="1" applyBorder="1" applyAlignment="1">
      <alignment horizontal="left" wrapText="1"/>
    </xf>
    <xf numFmtId="0" fontId="16" fillId="0" borderId="0" xfId="0" applyFont="1" applyBorder="1" applyAlignment="1">
      <alignment horizontal="left" wrapText="1"/>
    </xf>
    <xf numFmtId="0" fontId="16" fillId="0" borderId="16" xfId="0" applyFont="1" applyBorder="1" applyAlignment="1">
      <alignment horizontal="left" wrapText="1"/>
    </xf>
    <xf numFmtId="0" fontId="9" fillId="0" borderId="5" xfId="0" applyFont="1" applyBorder="1" applyAlignment="1">
      <alignment horizontal="center" vertical="center" wrapText="1"/>
    </xf>
    <xf numFmtId="0" fontId="9" fillId="0" borderId="4" xfId="0" applyFont="1" applyBorder="1" applyAlignment="1">
      <alignment horizontal="center" vertical="center"/>
    </xf>
    <xf numFmtId="0" fontId="9" fillId="0" borderId="29" xfId="0" applyFont="1" applyBorder="1" applyAlignment="1">
      <alignment horizontal="center" vertical="center"/>
    </xf>
    <xf numFmtId="0" fontId="9" fillId="0" borderId="17" xfId="0" applyFont="1" applyBorder="1" applyAlignment="1">
      <alignment horizontal="center" vertical="center"/>
    </xf>
    <xf numFmtId="0" fontId="9" fillId="18" borderId="26" xfId="0" applyFont="1" applyFill="1" applyBorder="1" applyAlignment="1">
      <alignment horizontal="center" vertical="center"/>
    </xf>
    <xf numFmtId="0" fontId="9" fillId="18" borderId="27" xfId="0" applyFont="1" applyFill="1" applyBorder="1" applyAlignment="1">
      <alignment horizontal="center" vertical="center"/>
    </xf>
    <xf numFmtId="0" fontId="9" fillId="18" borderId="28" xfId="0" applyFont="1" applyFill="1" applyBorder="1" applyAlignment="1">
      <alignment horizontal="center" vertical="center"/>
    </xf>
    <xf numFmtId="0" fontId="9" fillId="0" borderId="26" xfId="0" applyFont="1" applyBorder="1" applyAlignment="1">
      <alignment horizontal="center"/>
    </xf>
    <xf numFmtId="0" fontId="9" fillId="0" borderId="27" xfId="0" applyFont="1" applyBorder="1" applyAlignment="1">
      <alignment horizontal="center"/>
    </xf>
    <xf numFmtId="0" fontId="9" fillId="0" borderId="28" xfId="0" applyFont="1" applyBorder="1" applyAlignment="1">
      <alignment horizontal="center"/>
    </xf>
    <xf numFmtId="0" fontId="9" fillId="0" borderId="0" xfId="0" applyFont="1" applyAlignment="1">
      <alignment horizontal="center"/>
    </xf>
    <xf numFmtId="0" fontId="7" fillId="0" borderId="29" xfId="0" applyFont="1" applyBorder="1" applyAlignment="1">
      <alignment horizontal="left" vertical="center"/>
    </xf>
    <xf numFmtId="0" fontId="7" fillId="0" borderId="17" xfId="0" applyFont="1" applyBorder="1" applyAlignment="1">
      <alignment horizontal="left" vertical="center"/>
    </xf>
    <xf numFmtId="0" fontId="7" fillId="0" borderId="9" xfId="0" applyFont="1" applyBorder="1" applyAlignment="1">
      <alignment horizontal="left" vertical="center"/>
    </xf>
    <xf numFmtId="0" fontId="7" fillId="0" borderId="6" xfId="0" applyFont="1" applyBorder="1" applyAlignment="1">
      <alignment horizontal="left" vertical="center"/>
    </xf>
    <xf numFmtId="0" fontId="9" fillId="0" borderId="6" xfId="0" applyFont="1" applyBorder="1" applyAlignment="1">
      <alignment horizontal="left" vertical="center"/>
    </xf>
    <xf numFmtId="0" fontId="9" fillId="0" borderId="14" xfId="0" applyFont="1" applyBorder="1" applyAlignment="1">
      <alignment horizontal="left" vertical="center"/>
    </xf>
    <xf numFmtId="0" fontId="7" fillId="0" borderId="19" xfId="0" applyFont="1" applyBorder="1" applyAlignment="1">
      <alignment horizontal="center"/>
    </xf>
    <xf numFmtId="0" fontId="7" fillId="0" borderId="20" xfId="0" applyFont="1" applyBorder="1" applyAlignment="1">
      <alignment horizontal="center"/>
    </xf>
    <xf numFmtId="0" fontId="7" fillId="0" borderId="7" xfId="0" applyFont="1" applyBorder="1" applyAlignment="1">
      <alignment horizontal="center"/>
    </xf>
    <xf numFmtId="0" fontId="9" fillId="0" borderId="22" xfId="0" applyFont="1" applyBorder="1" applyAlignment="1">
      <alignment horizontal="center"/>
    </xf>
    <xf numFmtId="0" fontId="9" fillId="18" borderId="24" xfId="0" applyFont="1" applyFill="1" applyBorder="1" applyAlignment="1">
      <alignment horizontal="center" vertical="top" wrapText="1"/>
    </xf>
    <xf numFmtId="0" fontId="9" fillId="18" borderId="25" xfId="0" applyFont="1" applyFill="1" applyBorder="1" applyAlignment="1">
      <alignment horizontal="center" vertical="top" wrapText="1"/>
    </xf>
    <xf numFmtId="0" fontId="9" fillId="18" borderId="3" xfId="0" applyFont="1" applyFill="1" applyBorder="1" applyAlignment="1">
      <alignment horizontal="center" vertical="top" wrapText="1"/>
    </xf>
    <xf numFmtId="0" fontId="9" fillId="18" borderId="19" xfId="0" applyFont="1" applyFill="1" applyBorder="1" applyAlignment="1">
      <alignment horizontal="center" vertical="center" wrapText="1"/>
    </xf>
    <xf numFmtId="0" fontId="9" fillId="18" borderId="20" xfId="0" applyFont="1" applyFill="1" applyBorder="1" applyAlignment="1">
      <alignment horizontal="center" vertical="center" wrapText="1"/>
    </xf>
    <xf numFmtId="0" fontId="9" fillId="18" borderId="7" xfId="0" applyFont="1" applyFill="1" applyBorder="1" applyAlignment="1">
      <alignment horizontal="center" vertical="center" wrapText="1"/>
    </xf>
    <xf numFmtId="0" fontId="9" fillId="18" borderId="21" xfId="0" applyFont="1" applyFill="1" applyBorder="1" applyAlignment="1">
      <alignment horizontal="center" wrapText="1"/>
    </xf>
    <xf numFmtId="0" fontId="9" fillId="18" borderId="22" xfId="0" applyFont="1" applyFill="1" applyBorder="1" applyAlignment="1">
      <alignment horizontal="center"/>
    </xf>
    <xf numFmtId="0" fontId="9" fillId="18" borderId="23" xfId="0" applyFont="1" applyFill="1" applyBorder="1" applyAlignment="1">
      <alignment horizontal="center"/>
    </xf>
    <xf numFmtId="0" fontId="9" fillId="0" borderId="32" xfId="0" applyFont="1" applyBorder="1" applyAlignment="1">
      <alignment horizontal="left" vertical="center" wrapText="1" indent="2"/>
    </xf>
    <xf numFmtId="0" fontId="9" fillId="0" borderId="2" xfId="0" applyFont="1" applyBorder="1" applyAlignment="1">
      <alignment horizontal="left" vertical="center" wrapText="1" indent="2"/>
    </xf>
    <xf numFmtId="0" fontId="9" fillId="0" borderId="32" xfId="0" applyFont="1" applyBorder="1" applyAlignment="1">
      <alignment horizontal="center" vertical="center" wrapText="1"/>
    </xf>
    <xf numFmtId="0" fontId="9" fillId="0" borderId="2" xfId="0" applyFont="1" applyBorder="1" applyAlignment="1">
      <alignment horizontal="center" vertical="center" wrapText="1"/>
    </xf>
    <xf numFmtId="0" fontId="9" fillId="0" borderId="32" xfId="0" applyFont="1" applyBorder="1" applyAlignment="1">
      <alignment horizontal="left" vertical="center" wrapText="1" indent="1"/>
    </xf>
    <xf numFmtId="0" fontId="9" fillId="0" borderId="2" xfId="0" applyFont="1" applyBorder="1" applyAlignment="1">
      <alignment horizontal="left" vertical="center" wrapText="1" indent="1"/>
    </xf>
    <xf numFmtId="0" fontId="10" fillId="0" borderId="0" xfId="0" applyFont="1" applyAlignment="1">
      <alignment horizontal="center"/>
    </xf>
    <xf numFmtId="0" fontId="9" fillId="0" borderId="19" xfId="0" applyFont="1" applyBorder="1" applyAlignment="1">
      <alignment horizontal="center" vertical="center" wrapText="1"/>
    </xf>
    <xf numFmtId="0" fontId="9" fillId="0" borderId="20" xfId="0" applyFont="1" applyBorder="1" applyAlignment="1">
      <alignment horizontal="center" vertical="center" wrapText="1"/>
    </xf>
    <xf numFmtId="0" fontId="9" fillId="0" borderId="7" xfId="0" applyFont="1" applyBorder="1" applyAlignment="1">
      <alignment horizontal="center" vertical="center" wrapText="1"/>
    </xf>
    <xf numFmtId="0" fontId="9" fillId="0" borderId="32" xfId="0" applyFont="1" applyBorder="1" applyAlignment="1">
      <alignment horizontal="left" vertical="center" wrapText="1"/>
    </xf>
    <xf numFmtId="0" fontId="9" fillId="0" borderId="2" xfId="0" applyFont="1" applyBorder="1" applyAlignment="1">
      <alignment horizontal="left" vertical="center" wrapText="1"/>
    </xf>
    <xf numFmtId="0" fontId="9" fillId="0" borderId="33" xfId="0" applyFont="1" applyBorder="1" applyAlignment="1">
      <alignment horizontal="center" vertical="center" wrapText="1"/>
    </xf>
    <xf numFmtId="0" fontId="9" fillId="0" borderId="32" xfId="0" applyFont="1" applyBorder="1" applyAlignment="1">
      <alignment horizontal="center" vertical="center" textRotation="90" wrapText="1"/>
    </xf>
    <xf numFmtId="0" fontId="9" fillId="0" borderId="33" xfId="0" applyFont="1" applyBorder="1" applyAlignment="1">
      <alignment horizontal="center" vertical="center" textRotation="90" wrapText="1"/>
    </xf>
    <xf numFmtId="0" fontId="9" fillId="0" borderId="2" xfId="0" applyFont="1" applyBorder="1" applyAlignment="1">
      <alignment horizontal="center" vertical="center" textRotation="90" wrapText="1"/>
    </xf>
    <xf numFmtId="0" fontId="8" fillId="0" borderId="32" xfId="0" applyFont="1" applyBorder="1" applyAlignment="1">
      <alignment horizontal="center" vertical="center" wrapText="1"/>
    </xf>
    <xf numFmtId="0" fontId="8" fillId="0" borderId="33" xfId="0" applyFont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 wrapText="1"/>
    </xf>
    <xf numFmtId="0" fontId="8" fillId="0" borderId="19" xfId="0" applyFont="1" applyBorder="1" applyAlignment="1">
      <alignment horizontal="center" vertical="center" wrapText="1"/>
    </xf>
    <xf numFmtId="0" fontId="8" fillId="0" borderId="7" xfId="0" applyFont="1" applyBorder="1" applyAlignment="1">
      <alignment horizontal="center" vertical="center" wrapText="1"/>
    </xf>
    <xf numFmtId="0" fontId="8" fillId="0" borderId="20" xfId="0" applyFont="1" applyBorder="1" applyAlignment="1">
      <alignment horizontal="center" vertical="center" wrapText="1"/>
    </xf>
    <xf numFmtId="0" fontId="10" fillId="0" borderId="0" xfId="0" applyFont="1" applyAlignment="1">
      <alignment horizontal="center" wrapText="1"/>
    </xf>
    <xf numFmtId="0" fontId="22" fillId="0" borderId="21" xfId="0" applyFont="1" applyBorder="1" applyAlignment="1">
      <alignment horizontal="center" vertical="center" wrapText="1"/>
    </xf>
    <xf numFmtId="0" fontId="22" fillId="0" borderId="23" xfId="0" applyFont="1" applyBorder="1" applyAlignment="1">
      <alignment horizontal="center" vertical="center" wrapText="1"/>
    </xf>
    <xf numFmtId="0" fontId="22" fillId="0" borderId="34" xfId="0" applyFont="1" applyBorder="1" applyAlignment="1">
      <alignment horizontal="center" vertical="center" wrapText="1"/>
    </xf>
    <xf numFmtId="0" fontId="22" fillId="0" borderId="35" xfId="0" applyFont="1" applyBorder="1" applyAlignment="1">
      <alignment horizontal="center" vertical="center" wrapText="1"/>
    </xf>
    <xf numFmtId="0" fontId="22" fillId="0" borderId="24" xfId="0" applyFont="1" applyBorder="1" applyAlignment="1">
      <alignment horizontal="center" vertical="center" wrapText="1"/>
    </xf>
    <xf numFmtId="0" fontId="22" fillId="0" borderId="3" xfId="0" applyFont="1" applyBorder="1" applyAlignment="1">
      <alignment horizontal="center" vertical="center" wrapText="1"/>
    </xf>
    <xf numFmtId="1" fontId="8" fillId="0" borderId="32" xfId="0" applyNumberFormat="1" applyFont="1" applyBorder="1" applyAlignment="1">
      <alignment horizontal="center" vertical="center" wrapText="1"/>
    </xf>
    <xf numFmtId="1" fontId="8" fillId="0" borderId="33" xfId="0" applyNumberFormat="1" applyFont="1" applyBorder="1" applyAlignment="1">
      <alignment horizontal="center" vertical="center" wrapText="1"/>
    </xf>
    <xf numFmtId="1" fontId="8" fillId="0" borderId="2" xfId="0" applyNumberFormat="1" applyFont="1" applyBorder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9" fillId="0" borderId="19" xfId="0" applyFont="1" applyBorder="1" applyAlignment="1">
      <alignment horizontal="center" wrapText="1"/>
    </xf>
    <xf numFmtId="0" fontId="9" fillId="0" borderId="20" xfId="0" applyFont="1" applyBorder="1" applyAlignment="1">
      <alignment horizontal="center" wrapText="1"/>
    </xf>
    <xf numFmtId="0" fontId="9" fillId="0" borderId="7" xfId="0" applyFont="1" applyBorder="1" applyAlignment="1">
      <alignment horizontal="center" wrapText="1"/>
    </xf>
    <xf numFmtId="0" fontId="1" fillId="0" borderId="0" xfId="0" applyFont="1" applyAlignment="1">
      <alignment horizontal="right"/>
    </xf>
    <xf numFmtId="1" fontId="1" fillId="0" borderId="0" xfId="0" applyNumberFormat="1" applyFont="1" applyAlignment="1">
      <alignment horizontal="left"/>
    </xf>
    <xf numFmtId="0" fontId="1" fillId="0" borderId="0" xfId="0" applyFont="1" applyAlignment="1">
      <alignment horizontal="left"/>
    </xf>
    <xf numFmtId="0" fontId="1" fillId="0" borderId="7" xfId="0" applyFont="1" applyBorder="1"/>
    <xf numFmtId="0" fontId="4" fillId="0" borderId="0" xfId="0" applyFont="1" applyAlignment="1">
      <alignment horizontal="center" vertical="center"/>
    </xf>
    <xf numFmtId="0" fontId="9" fillId="0" borderId="21" xfId="0" applyFont="1" applyBorder="1" applyAlignment="1">
      <alignment horizontal="center" vertical="center" wrapText="1"/>
    </xf>
    <xf numFmtId="0" fontId="9" fillId="0" borderId="34" xfId="0" applyFont="1" applyBorder="1" applyAlignment="1">
      <alignment horizontal="center" vertical="center" wrapText="1"/>
    </xf>
    <xf numFmtId="0" fontId="9" fillId="0" borderId="24" xfId="0" applyFont="1" applyBorder="1" applyAlignment="1">
      <alignment horizontal="center" vertical="center" wrapText="1"/>
    </xf>
    <xf numFmtId="0" fontId="1" fillId="0" borderId="20" xfId="0" applyFont="1" applyBorder="1" applyAlignment="1">
      <alignment horizontal="center"/>
    </xf>
    <xf numFmtId="0" fontId="1" fillId="0" borderId="7" xfId="0" applyFont="1" applyBorder="1" applyAlignment="1">
      <alignment horizontal="center"/>
    </xf>
    <xf numFmtId="0" fontId="29" fillId="0" borderId="19" xfId="0" applyFont="1" applyBorder="1" applyAlignment="1">
      <alignment horizontal="center" vertical="center" wrapText="1"/>
    </xf>
    <xf numFmtId="0" fontId="29" fillId="0" borderId="7" xfId="0" applyFont="1" applyBorder="1" applyAlignment="1">
      <alignment horizontal="center" vertical="center" wrapText="1"/>
    </xf>
    <xf numFmtId="0" fontId="29" fillId="0" borderId="32" xfId="0" applyFont="1" applyBorder="1" applyAlignment="1">
      <alignment horizontal="center" vertical="center" wrapText="1"/>
    </xf>
    <xf numFmtId="0" fontId="29" fillId="0" borderId="2" xfId="0" applyFont="1" applyBorder="1" applyAlignment="1">
      <alignment horizontal="center" vertical="center" wrapText="1"/>
    </xf>
    <xf numFmtId="0" fontId="4" fillId="0" borderId="0" xfId="0" applyFont="1" applyAlignment="1">
      <alignment horizontal="center"/>
    </xf>
    <xf numFmtId="0" fontId="29" fillId="0" borderId="20" xfId="0" applyFont="1" applyBorder="1" applyAlignment="1">
      <alignment horizontal="center" vertical="center" wrapText="1"/>
    </xf>
    <xf numFmtId="0" fontId="9" fillId="0" borderId="0" xfId="0" applyFont="1" applyAlignment="1">
      <alignment horizontal="center" wrapText="1"/>
    </xf>
    <xf numFmtId="0" fontId="1" fillId="0" borderId="17" xfId="0" applyFont="1" applyBorder="1" applyAlignment="1" applyProtection="1">
      <alignment horizontal="center" vertical="top"/>
      <protection locked="0"/>
    </xf>
    <xf numFmtId="0" fontId="1" fillId="0" borderId="0" xfId="0" applyFont="1" applyAlignment="1" applyProtection="1">
      <alignment horizontal="center" vertical="top"/>
      <protection locked="0"/>
    </xf>
    <xf numFmtId="0" fontId="1" fillId="0" borderId="5" xfId="0" applyFont="1" applyBorder="1" applyAlignment="1" applyProtection="1">
      <alignment horizontal="center"/>
      <protection locked="0"/>
    </xf>
    <xf numFmtId="0" fontId="12" fillId="0" borderId="0" xfId="0" applyFont="1" applyAlignment="1">
      <alignment horizontal="right"/>
    </xf>
    <xf numFmtId="0" fontId="9" fillId="0" borderId="5" xfId="0" applyFont="1" applyBorder="1" applyAlignment="1" applyProtection="1">
      <alignment horizontal="center"/>
      <protection locked="0"/>
    </xf>
    <xf numFmtId="0" fontId="9" fillId="0" borderId="17" xfId="0" applyFont="1" applyBorder="1" applyAlignment="1" applyProtection="1">
      <alignment horizontal="center" vertical="top"/>
      <protection locked="0"/>
    </xf>
    <xf numFmtId="0" fontId="9" fillId="0" borderId="17" xfId="0" applyFont="1" applyBorder="1" applyAlignment="1" applyProtection="1">
      <alignment horizontal="center" vertical="top" wrapText="1"/>
      <protection locked="0"/>
    </xf>
    <xf numFmtId="0" fontId="8" fillId="4" borderId="9" xfId="0" applyFont="1" applyFill="1" applyBorder="1" applyAlignment="1">
      <alignment vertical="center" wrapText="1"/>
    </xf>
    <xf numFmtId="0" fontId="8" fillId="4" borderId="14" xfId="0" applyFont="1" applyFill="1" applyBorder="1" applyAlignment="1">
      <alignment vertical="center" wrapText="1"/>
    </xf>
    <xf numFmtId="0" fontId="8" fillId="4" borderId="9" xfId="0" applyFont="1" applyFill="1" applyBorder="1" applyAlignment="1">
      <alignment horizontal="left" vertical="center" wrapText="1" indent="1"/>
    </xf>
    <xf numFmtId="0" fontId="8" fillId="4" borderId="14" xfId="0" applyFont="1" applyFill="1" applyBorder="1" applyAlignment="1">
      <alignment horizontal="left" vertical="center" wrapText="1" indent="1"/>
    </xf>
    <xf numFmtId="0" fontId="7" fillId="0" borderId="14" xfId="0" applyFont="1" applyBorder="1" applyAlignment="1">
      <alignment horizontal="left" vertical="center"/>
    </xf>
    <xf numFmtId="0" fontId="3" fillId="0" borderId="0" xfId="0" applyFont="1" applyAlignment="1">
      <alignment horizontal="center"/>
    </xf>
    <xf numFmtId="0" fontId="3" fillId="0" borderId="0" xfId="0" applyFont="1" applyBorder="1" applyAlignment="1">
      <alignment horizontal="center"/>
    </xf>
    <xf numFmtId="0" fontId="3" fillId="4" borderId="0" xfId="0" applyFont="1" applyFill="1" applyBorder="1" applyAlignment="1">
      <alignment horizontal="center" vertical="center" wrapText="1"/>
    </xf>
    <xf numFmtId="0" fontId="6" fillId="4" borderId="9" xfId="0" applyFont="1" applyFill="1" applyBorder="1" applyAlignment="1">
      <alignment horizontal="center" vertical="top" wrapText="1"/>
    </xf>
    <xf numFmtId="0" fontId="1" fillId="0" borderId="6" xfId="0" applyFont="1" applyBorder="1"/>
    <xf numFmtId="0" fontId="1" fillId="0" borderId="14" xfId="0" applyFont="1" applyBorder="1"/>
    <xf numFmtId="0" fontId="9" fillId="4" borderId="9" xfId="0" applyFont="1" applyFill="1" applyBorder="1" applyAlignment="1">
      <alignment horizontal="center" vertical="center" wrapText="1"/>
    </xf>
    <xf numFmtId="0" fontId="9" fillId="4" borderId="14" xfId="0" applyFont="1" applyFill="1" applyBorder="1" applyAlignment="1">
      <alignment horizontal="center" vertical="center" wrapText="1"/>
    </xf>
    <xf numFmtId="0" fontId="7" fillId="0" borderId="6" xfId="0" applyFont="1" applyBorder="1" applyAlignment="1" applyProtection="1">
      <alignment horizontal="center"/>
      <protection locked="0"/>
    </xf>
    <xf numFmtId="0" fontId="7" fillId="0" borderId="14" xfId="0" applyFont="1" applyBorder="1" applyAlignment="1" applyProtection="1">
      <alignment horizontal="center"/>
      <protection locked="0"/>
    </xf>
    <xf numFmtId="0" fontId="3" fillId="0" borderId="0" xfId="0" applyFont="1" applyBorder="1" applyAlignment="1">
      <alignment horizontal="center" vertical="top" wrapText="1"/>
    </xf>
    <xf numFmtId="0" fontId="8" fillId="19" borderId="5" xfId="0" applyFont="1" applyFill="1" applyBorder="1" applyAlignment="1">
      <alignment horizontal="center"/>
    </xf>
    <xf numFmtId="0" fontId="8" fillId="0" borderId="5" xfId="0" applyFont="1" applyBorder="1" applyAlignment="1">
      <alignment horizontal="center"/>
    </xf>
    <xf numFmtId="0" fontId="8" fillId="0" borderId="0" xfId="0" applyFont="1" applyAlignment="1">
      <alignment horizontal="center" wrapText="1"/>
    </xf>
    <xf numFmtId="0" fontId="3" fillId="0" borderId="0" xfId="0" applyFont="1" applyAlignment="1">
      <alignment horizontal="center" vertical="top"/>
    </xf>
    <xf numFmtId="0" fontId="8" fillId="0" borderId="0" xfId="0" applyFont="1" applyAlignment="1">
      <alignment horizontal="center" vertical="top" wrapText="1"/>
    </xf>
    <xf numFmtId="0" fontId="8" fillId="0" borderId="0" xfId="0" applyFont="1" applyAlignment="1">
      <alignment horizontal="center"/>
    </xf>
  </cellXfs>
  <cellStyles count="8">
    <cellStyle name="Акцент2" xfId="1" builtinId="33"/>
    <cellStyle name="Обычный" xfId="0" builtinId="0"/>
    <cellStyle name="Обычный 2" xfId="2"/>
    <cellStyle name="Обычный 3" xfId="3"/>
    <cellStyle name="Обычный 7" xfId="4"/>
    <cellStyle name="Обычный_Лист1" xfId="5"/>
    <cellStyle name="Плохой" xfId="6" builtinId="27"/>
    <cellStyle name="Хороший" xfId="7" builtinId="26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/>
  <dimension ref="A1:O57"/>
  <sheetViews>
    <sheetView workbookViewId="0">
      <selection activeCell="L10" sqref="L10"/>
    </sheetView>
  </sheetViews>
  <sheetFormatPr defaultRowHeight="12.75" x14ac:dyDescent="0.2"/>
  <cols>
    <col min="9" max="9" width="41.140625" customWidth="1"/>
  </cols>
  <sheetData>
    <row r="1" spans="1:15" x14ac:dyDescent="0.2">
      <c r="A1" s="30" t="s">
        <v>133</v>
      </c>
      <c r="C1" s="3" t="s">
        <v>134</v>
      </c>
      <c r="D1" s="3"/>
      <c r="E1" s="3" t="s">
        <v>353</v>
      </c>
      <c r="G1" s="30" t="s">
        <v>2</v>
      </c>
      <c r="I1" s="30" t="s">
        <v>296</v>
      </c>
      <c r="K1" t="s">
        <v>335</v>
      </c>
      <c r="N1" t="s">
        <v>549</v>
      </c>
    </row>
    <row r="2" spans="1:15" x14ac:dyDescent="0.2">
      <c r="A2" s="11" t="s">
        <v>372</v>
      </c>
      <c r="C2" s="32" t="s">
        <v>11</v>
      </c>
      <c r="D2" s="99"/>
      <c r="E2" s="32" t="s">
        <v>354</v>
      </c>
      <c r="G2" s="32" t="s">
        <v>7</v>
      </c>
      <c r="I2" s="71" t="s">
        <v>246</v>
      </c>
      <c r="K2">
        <v>1</v>
      </c>
      <c r="N2">
        <v>100</v>
      </c>
      <c r="O2" t="s">
        <v>556</v>
      </c>
    </row>
    <row r="3" spans="1:15" x14ac:dyDescent="0.2">
      <c r="A3" s="11" t="s">
        <v>373</v>
      </c>
      <c r="C3" s="32" t="s">
        <v>127</v>
      </c>
      <c r="D3" s="99"/>
      <c r="E3" s="32" t="s">
        <v>355</v>
      </c>
      <c r="G3" s="32" t="s">
        <v>8</v>
      </c>
      <c r="I3" s="71" t="s">
        <v>247</v>
      </c>
      <c r="K3">
        <v>2</v>
      </c>
      <c r="N3">
        <v>104</v>
      </c>
      <c r="O3" t="s">
        <v>557</v>
      </c>
    </row>
    <row r="4" spans="1:15" x14ac:dyDescent="0.2">
      <c r="A4" s="11" t="s">
        <v>374</v>
      </c>
      <c r="C4" s="32" t="s">
        <v>128</v>
      </c>
      <c r="D4" s="99"/>
      <c r="E4" s="32" t="s">
        <v>11</v>
      </c>
      <c r="I4" s="71" t="s">
        <v>248</v>
      </c>
      <c r="K4">
        <v>21</v>
      </c>
      <c r="L4" t="s">
        <v>665</v>
      </c>
      <c r="N4">
        <v>108</v>
      </c>
      <c r="O4" t="s">
        <v>558</v>
      </c>
    </row>
    <row r="5" spans="1:15" x14ac:dyDescent="0.2">
      <c r="A5" s="11" t="s">
        <v>375</v>
      </c>
      <c r="C5" s="32">
        <v>3</v>
      </c>
      <c r="D5" s="99"/>
      <c r="E5" s="32" t="s">
        <v>127</v>
      </c>
      <c r="I5" s="72" t="s">
        <v>249</v>
      </c>
      <c r="K5">
        <v>3</v>
      </c>
      <c r="N5">
        <v>111</v>
      </c>
      <c r="O5" t="s">
        <v>559</v>
      </c>
    </row>
    <row r="6" spans="1:15" x14ac:dyDescent="0.2">
      <c r="A6" s="11" t="s">
        <v>376</v>
      </c>
      <c r="C6" s="32" t="s">
        <v>129</v>
      </c>
      <c r="D6" s="99"/>
      <c r="E6" s="32">
        <v>3</v>
      </c>
      <c r="I6" s="72" t="s">
        <v>282</v>
      </c>
      <c r="K6">
        <v>31</v>
      </c>
      <c r="L6" t="s">
        <v>665</v>
      </c>
      <c r="N6">
        <v>112</v>
      </c>
      <c r="O6" t="s">
        <v>560</v>
      </c>
    </row>
    <row r="7" spans="1:15" x14ac:dyDescent="0.2">
      <c r="A7" s="11" t="s">
        <v>377</v>
      </c>
      <c r="C7" s="32" t="s">
        <v>130</v>
      </c>
      <c r="D7" s="99"/>
      <c r="E7" s="99"/>
      <c r="I7" s="76" t="s">
        <v>553</v>
      </c>
      <c r="N7">
        <v>114</v>
      </c>
      <c r="O7" t="s">
        <v>561</v>
      </c>
    </row>
    <row r="8" spans="1:15" x14ac:dyDescent="0.2">
      <c r="A8" s="11" t="s">
        <v>378</v>
      </c>
      <c r="C8" s="32" t="s">
        <v>131</v>
      </c>
      <c r="D8" s="99"/>
      <c r="E8" s="99"/>
      <c r="I8" s="73" t="s">
        <v>266</v>
      </c>
    </row>
    <row r="9" spans="1:15" x14ac:dyDescent="0.2">
      <c r="A9" s="11" t="s">
        <v>91</v>
      </c>
      <c r="C9" s="32">
        <v>5</v>
      </c>
      <c r="D9" s="99"/>
      <c r="E9" s="99"/>
      <c r="I9" s="73" t="s">
        <v>292</v>
      </c>
    </row>
    <row r="10" spans="1:15" x14ac:dyDescent="0.2">
      <c r="A10" s="11" t="s">
        <v>64</v>
      </c>
      <c r="C10" s="32" t="s">
        <v>136</v>
      </c>
      <c r="D10" s="99"/>
      <c r="E10" s="99"/>
      <c r="I10" s="73" t="s">
        <v>293</v>
      </c>
    </row>
    <row r="11" spans="1:15" x14ac:dyDescent="0.2">
      <c r="A11" s="11" t="s">
        <v>84</v>
      </c>
      <c r="I11" s="73" t="s">
        <v>267</v>
      </c>
    </row>
    <row r="12" spans="1:15" x14ac:dyDescent="0.2">
      <c r="A12" s="11" t="s">
        <v>62</v>
      </c>
      <c r="I12" s="70" t="s">
        <v>262</v>
      </c>
    </row>
    <row r="13" spans="1:15" x14ac:dyDescent="0.2">
      <c r="A13" s="11" t="s">
        <v>75</v>
      </c>
      <c r="I13" s="70" t="s">
        <v>263</v>
      </c>
    </row>
    <row r="14" spans="1:15" x14ac:dyDescent="0.2">
      <c r="A14" s="11" t="s">
        <v>65</v>
      </c>
      <c r="I14" s="70" t="s">
        <v>264</v>
      </c>
    </row>
    <row r="15" spans="1:15" x14ac:dyDescent="0.2">
      <c r="A15" s="11" t="s">
        <v>78</v>
      </c>
      <c r="I15" s="73" t="s">
        <v>552</v>
      </c>
    </row>
    <row r="16" spans="1:15" x14ac:dyDescent="0.2">
      <c r="A16" s="11" t="s">
        <v>66</v>
      </c>
      <c r="I16" s="73" t="s">
        <v>268</v>
      </c>
    </row>
    <row r="17" spans="1:9" x14ac:dyDescent="0.2">
      <c r="A17" s="11" t="s">
        <v>67</v>
      </c>
      <c r="I17" s="73" t="s">
        <v>269</v>
      </c>
    </row>
    <row r="18" spans="1:9" x14ac:dyDescent="0.2">
      <c r="A18" s="11" t="s">
        <v>82</v>
      </c>
      <c r="I18" s="74" t="s">
        <v>550</v>
      </c>
    </row>
    <row r="19" spans="1:9" x14ac:dyDescent="0.2">
      <c r="A19" s="11" t="s">
        <v>83</v>
      </c>
      <c r="I19" s="73" t="s">
        <v>270</v>
      </c>
    </row>
    <row r="20" spans="1:9" x14ac:dyDescent="0.2">
      <c r="A20" s="11" t="s">
        <v>90</v>
      </c>
      <c r="I20" s="73" t="s">
        <v>274</v>
      </c>
    </row>
    <row r="21" spans="1:9" x14ac:dyDescent="0.2">
      <c r="A21" s="11" t="s">
        <v>63</v>
      </c>
      <c r="I21" s="73" t="s">
        <v>275</v>
      </c>
    </row>
    <row r="22" spans="1:9" x14ac:dyDescent="0.2">
      <c r="A22" s="11" t="s">
        <v>68</v>
      </c>
      <c r="I22" s="73" t="s">
        <v>276</v>
      </c>
    </row>
    <row r="23" spans="1:9" x14ac:dyDescent="0.2">
      <c r="A23" s="11" t="s">
        <v>76</v>
      </c>
      <c r="I23" s="73" t="s">
        <v>272</v>
      </c>
    </row>
    <row r="24" spans="1:9" x14ac:dyDescent="0.2">
      <c r="A24" s="11" t="s">
        <v>77</v>
      </c>
      <c r="I24" s="73" t="s">
        <v>271</v>
      </c>
    </row>
    <row r="25" spans="1:9" x14ac:dyDescent="0.2">
      <c r="A25" s="11" t="s">
        <v>79</v>
      </c>
      <c r="I25" s="73" t="s">
        <v>273</v>
      </c>
    </row>
    <row r="26" spans="1:9" x14ac:dyDescent="0.2">
      <c r="A26" s="11" t="s">
        <v>80</v>
      </c>
      <c r="I26" s="71" t="s">
        <v>250</v>
      </c>
    </row>
    <row r="27" spans="1:9" x14ac:dyDescent="0.2">
      <c r="A27" s="11" t="s">
        <v>81</v>
      </c>
      <c r="I27" s="73" t="s">
        <v>277</v>
      </c>
    </row>
    <row r="28" spans="1:9" x14ac:dyDescent="0.2">
      <c r="A28" s="11" t="s">
        <v>89</v>
      </c>
      <c r="I28" s="73" t="s">
        <v>294</v>
      </c>
    </row>
    <row r="29" spans="1:9" x14ac:dyDescent="0.2">
      <c r="A29" s="11" t="s">
        <v>69</v>
      </c>
      <c r="I29" s="73" t="s">
        <v>278</v>
      </c>
    </row>
    <row r="30" spans="1:9" x14ac:dyDescent="0.2">
      <c r="A30" s="11" t="s">
        <v>70</v>
      </c>
      <c r="B30" s="139"/>
      <c r="I30" s="73" t="s">
        <v>279</v>
      </c>
    </row>
    <row r="31" spans="1:9" x14ac:dyDescent="0.2">
      <c r="A31" s="11" t="s">
        <v>71</v>
      </c>
      <c r="B31" s="139"/>
      <c r="I31" s="75" t="s">
        <v>280</v>
      </c>
    </row>
    <row r="32" spans="1:9" x14ac:dyDescent="0.2">
      <c r="A32" s="11" t="s">
        <v>85</v>
      </c>
      <c r="B32" s="139"/>
      <c r="I32" s="73" t="s">
        <v>281</v>
      </c>
    </row>
    <row r="33" spans="1:9" x14ac:dyDescent="0.2">
      <c r="A33" s="11" t="s">
        <v>86</v>
      </c>
      <c r="B33" s="139"/>
      <c r="I33" s="71" t="s">
        <v>283</v>
      </c>
    </row>
    <row r="34" spans="1:9" x14ac:dyDescent="0.2">
      <c r="A34" s="11" t="s">
        <v>88</v>
      </c>
      <c r="B34" s="139"/>
      <c r="I34" s="71" t="s">
        <v>287</v>
      </c>
    </row>
    <row r="35" spans="1:9" x14ac:dyDescent="0.2">
      <c r="A35" s="11" t="s">
        <v>61</v>
      </c>
      <c r="B35" s="139"/>
      <c r="I35" s="71" t="s">
        <v>251</v>
      </c>
    </row>
    <row r="36" spans="1:9" x14ac:dyDescent="0.2">
      <c r="A36" s="11" t="s">
        <v>72</v>
      </c>
      <c r="B36" s="139"/>
      <c r="I36" s="71" t="s">
        <v>252</v>
      </c>
    </row>
    <row r="37" spans="1:9" x14ac:dyDescent="0.2">
      <c r="A37" s="11" t="s">
        <v>73</v>
      </c>
      <c r="B37" s="139"/>
      <c r="I37" s="71" t="s">
        <v>253</v>
      </c>
    </row>
    <row r="38" spans="1:9" x14ac:dyDescent="0.2">
      <c r="A38" s="11" t="s">
        <v>74</v>
      </c>
      <c r="B38" s="139"/>
      <c r="I38" s="71" t="s">
        <v>254</v>
      </c>
    </row>
    <row r="39" spans="1:9" x14ac:dyDescent="0.2">
      <c r="A39" s="11" t="s">
        <v>87</v>
      </c>
      <c r="B39" s="139"/>
      <c r="I39" s="71" t="s">
        <v>255</v>
      </c>
    </row>
    <row r="40" spans="1:9" x14ac:dyDescent="0.2">
      <c r="A40" s="11" t="s">
        <v>39</v>
      </c>
      <c r="B40" s="139"/>
      <c r="I40" s="71" t="s">
        <v>288</v>
      </c>
    </row>
    <row r="41" spans="1:9" x14ac:dyDescent="0.2">
      <c r="A41" s="11" t="s">
        <v>41</v>
      </c>
      <c r="B41" s="139"/>
      <c r="I41" s="71" t="s">
        <v>256</v>
      </c>
    </row>
    <row r="42" spans="1:9" x14ac:dyDescent="0.2">
      <c r="A42" s="11" t="s">
        <v>177</v>
      </c>
      <c r="B42" s="139"/>
      <c r="I42" s="71" t="s">
        <v>257</v>
      </c>
    </row>
    <row r="43" spans="1:9" x14ac:dyDescent="0.2">
      <c r="A43" s="11" t="s">
        <v>442</v>
      </c>
      <c r="B43" s="120"/>
      <c r="I43" s="71" t="s">
        <v>284</v>
      </c>
    </row>
    <row r="44" spans="1:9" x14ac:dyDescent="0.2">
      <c r="I44" s="72" t="s">
        <v>551</v>
      </c>
    </row>
    <row r="45" spans="1:9" x14ac:dyDescent="0.2">
      <c r="I45" s="72" t="s">
        <v>554</v>
      </c>
    </row>
    <row r="46" spans="1:9" x14ac:dyDescent="0.2">
      <c r="I46" s="71" t="s">
        <v>285</v>
      </c>
    </row>
    <row r="47" spans="1:9" x14ac:dyDescent="0.2">
      <c r="I47" s="71" t="s">
        <v>261</v>
      </c>
    </row>
    <row r="48" spans="1:9" x14ac:dyDescent="0.2">
      <c r="I48" s="71" t="s">
        <v>258</v>
      </c>
    </row>
    <row r="49" spans="9:9" x14ac:dyDescent="0.2">
      <c r="I49" s="71" t="s">
        <v>259</v>
      </c>
    </row>
    <row r="50" spans="9:9" x14ac:dyDescent="0.2">
      <c r="I50" s="71" t="s">
        <v>286</v>
      </c>
    </row>
    <row r="51" spans="9:9" x14ac:dyDescent="0.2">
      <c r="I51" s="71" t="s">
        <v>289</v>
      </c>
    </row>
    <row r="52" spans="9:9" x14ac:dyDescent="0.2">
      <c r="I52" s="71" t="s">
        <v>260</v>
      </c>
    </row>
    <row r="53" spans="9:9" x14ac:dyDescent="0.2">
      <c r="I53" s="71" t="s">
        <v>290</v>
      </c>
    </row>
    <row r="54" spans="9:9" x14ac:dyDescent="0.2">
      <c r="I54" s="73" t="s">
        <v>295</v>
      </c>
    </row>
    <row r="55" spans="9:9" x14ac:dyDescent="0.2">
      <c r="I55" s="72" t="s">
        <v>291</v>
      </c>
    </row>
    <row r="56" spans="9:9" x14ac:dyDescent="0.2">
      <c r="I56" s="77" t="s">
        <v>265</v>
      </c>
    </row>
    <row r="57" spans="9:9" x14ac:dyDescent="0.2">
      <c r="I57" s="31" t="s">
        <v>555</v>
      </c>
    </row>
  </sheetData>
  <sheetProtection password="CA9C" sheet="1" objects="1" scenarios="1" formatCells="0" formatColumns="0" formatRows="0" insertColumns="0" insertRows="0" insertHyperlinks="0" deleteColumns="0" deleteRows="0" sort="0" autoFilter="0" pivotTables="0"/>
  <phoneticPr fontId="0" type="noConversion"/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L12"/>
  <sheetViews>
    <sheetView zoomScaleNormal="100" workbookViewId="0">
      <pane xSplit="2" ySplit="3" topLeftCell="C4" activePane="bottomRight" state="frozen"/>
      <selection pane="topRight" activeCell="C1" sqref="C1"/>
      <selection pane="bottomLeft" activeCell="A8" sqref="A8"/>
      <selection pane="bottomRight" activeCell="I10" sqref="I10"/>
    </sheetView>
  </sheetViews>
  <sheetFormatPr defaultRowHeight="12.75" x14ac:dyDescent="0.2"/>
  <cols>
    <col min="1" max="1" width="26.140625" customWidth="1"/>
    <col min="3" max="3" width="0" hidden="1" customWidth="1"/>
    <col min="5" max="6" width="15.85546875" customWidth="1"/>
    <col min="7" max="7" width="12.85546875" customWidth="1"/>
    <col min="8" max="9" width="15.85546875" customWidth="1"/>
    <col min="10" max="10" width="16.140625" customWidth="1"/>
    <col min="11" max="12" width="9.7109375" customWidth="1"/>
    <col min="14" max="14" width="9.28515625" customWidth="1"/>
    <col min="15" max="15" width="10.42578125" customWidth="1"/>
    <col min="18" max="18" width="9.7109375" customWidth="1"/>
  </cols>
  <sheetData>
    <row r="2" spans="1:12" ht="15.75" x14ac:dyDescent="0.2">
      <c r="A2" s="496" t="s">
        <v>640</v>
      </c>
      <c r="B2" s="496"/>
      <c r="C2" s="496"/>
      <c r="D2" s="496"/>
      <c r="E2" s="496"/>
      <c r="F2" s="496"/>
      <c r="G2" s="496"/>
      <c r="H2" s="496"/>
      <c r="I2" s="496"/>
      <c r="J2" s="204"/>
      <c r="K2" s="204"/>
      <c r="L2" s="204"/>
    </row>
    <row r="3" spans="1:12" ht="13.5" thickBot="1" x14ac:dyDescent="0.25">
      <c r="A3" s="17" t="s">
        <v>641</v>
      </c>
      <c r="I3" s="33" t="s">
        <v>140</v>
      </c>
    </row>
    <row r="4" spans="1:12" ht="13.5" thickBot="1" x14ac:dyDescent="0.25">
      <c r="A4" s="504" t="s">
        <v>642</v>
      </c>
      <c r="B4" s="504" t="s">
        <v>43</v>
      </c>
      <c r="C4" s="208"/>
      <c r="D4" s="504" t="s">
        <v>643</v>
      </c>
      <c r="E4" s="504" t="s">
        <v>644</v>
      </c>
      <c r="F4" s="504" t="s">
        <v>645</v>
      </c>
      <c r="G4" s="504" t="s">
        <v>654</v>
      </c>
      <c r="H4" s="502" t="s">
        <v>646</v>
      </c>
      <c r="I4" s="503"/>
      <c r="J4" s="188" t="s">
        <v>647</v>
      </c>
    </row>
    <row r="5" spans="1:12" ht="45.75" customHeight="1" thickBot="1" x14ac:dyDescent="0.25">
      <c r="A5" s="505"/>
      <c r="B5" s="505"/>
      <c r="C5" s="209"/>
      <c r="D5" s="505"/>
      <c r="E5" s="505"/>
      <c r="F5" s="505"/>
      <c r="G5" s="505"/>
      <c r="H5" s="210" t="s">
        <v>648</v>
      </c>
      <c r="I5" s="188" t="s">
        <v>649</v>
      </c>
      <c r="J5" s="210" t="s">
        <v>648</v>
      </c>
    </row>
    <row r="6" spans="1:12" ht="13.5" thickBot="1" x14ac:dyDescent="0.25">
      <c r="A6" s="209">
        <v>1</v>
      </c>
      <c r="B6" s="210">
        <v>2</v>
      </c>
      <c r="C6" s="210"/>
      <c r="D6" s="210">
        <v>3</v>
      </c>
      <c r="E6" s="210">
        <v>4</v>
      </c>
      <c r="F6" s="210">
        <v>5</v>
      </c>
      <c r="G6" s="210">
        <v>6</v>
      </c>
      <c r="H6" s="210">
        <v>7</v>
      </c>
      <c r="I6" s="210">
        <v>8</v>
      </c>
      <c r="J6" s="210">
        <v>9</v>
      </c>
    </row>
    <row r="7" spans="1:12" ht="13.5" hidden="1" thickBot="1" x14ac:dyDescent="0.25">
      <c r="A7" s="209"/>
      <c r="B7" s="210"/>
      <c r="C7" s="210"/>
      <c r="D7" s="223"/>
      <c r="E7" s="223" t="s">
        <v>657</v>
      </c>
      <c r="F7" s="223" t="s">
        <v>657</v>
      </c>
      <c r="G7" s="223" t="s">
        <v>658</v>
      </c>
      <c r="H7" s="223" t="s">
        <v>664</v>
      </c>
      <c r="I7" s="223" t="s">
        <v>667</v>
      </c>
      <c r="J7" s="223" t="s">
        <v>669</v>
      </c>
    </row>
    <row r="8" spans="1:12" ht="13.5" hidden="1" thickBot="1" x14ac:dyDescent="0.25">
      <c r="A8" s="209"/>
      <c r="B8" s="210"/>
      <c r="C8" s="210"/>
      <c r="D8" s="223"/>
      <c r="E8" s="223"/>
      <c r="F8" s="223"/>
      <c r="G8" s="223"/>
      <c r="H8" s="223"/>
      <c r="I8" s="223" t="s">
        <v>668</v>
      </c>
      <c r="J8" s="223" t="s">
        <v>670</v>
      </c>
    </row>
    <row r="9" spans="1:12" ht="39" thickBot="1" x14ac:dyDescent="0.25">
      <c r="A9" s="186" t="s">
        <v>650</v>
      </c>
      <c r="B9" s="210" t="s">
        <v>154</v>
      </c>
      <c r="C9" s="223" t="s">
        <v>659</v>
      </c>
      <c r="D9" s="210">
        <v>1</v>
      </c>
      <c r="E9" s="210">
        <f ca="1">COUNTIF(Формулы!$K$7:$K$2001,$C9 &amp; E$7)</f>
        <v>0</v>
      </c>
      <c r="F9" s="210">
        <f ca="1">COUNTIF(Формулы!$K$7:$K$2001,$C9 &amp; F$7)</f>
        <v>0</v>
      </c>
      <c r="G9" s="210">
        <f ca="1">COUNTIF(Формулы!$K$7:$K$2001,$C9 &amp; G$7)</f>
        <v>0</v>
      </c>
      <c r="H9" s="210">
        <f ca="1">COUNTIF(Формулы!$K$7:$K$2001,$C9 &amp; H$7)</f>
        <v>0</v>
      </c>
      <c r="I9" s="211">
        <f ca="1">COUNTIF(Формулы!$K$7:$K$2001,$C9 &amp; I$7) + COUNTIF(Формулы!$K$7:$K$2001,$C9 &amp; I$8)</f>
        <v>0</v>
      </c>
      <c r="J9" s="211">
        <f ca="1">COUNTIF(Формулы!$K$7:$K$2001,$C9 &amp; J$7) + COUNTIF(Формулы!$K$7:$K$2001,$C9 &amp; J$8)</f>
        <v>0</v>
      </c>
    </row>
    <row r="10" spans="1:12" ht="26.25" thickBot="1" x14ac:dyDescent="0.25">
      <c r="A10" s="186" t="s">
        <v>651</v>
      </c>
      <c r="B10" s="210" t="s">
        <v>155</v>
      </c>
      <c r="C10" s="223" t="s">
        <v>660</v>
      </c>
      <c r="D10" s="210">
        <v>2</v>
      </c>
      <c r="E10" s="210">
        <f ca="1">COUNTIF(Формулы!$K$7:$K$2001,$C10 &amp; E$7)</f>
        <v>0</v>
      </c>
      <c r="F10" s="210">
        <f ca="1">COUNTIF(Формулы!$K$7:$K$2001,$C10 &amp; F$7)</f>
        <v>0</v>
      </c>
      <c r="G10" s="210">
        <f ca="1">COUNTIF(Формулы!$K$7:$K$2001,$C10 &amp; G$7)</f>
        <v>0</v>
      </c>
      <c r="H10" s="210">
        <f ca="1">COUNTIF(Формулы!$K$7:$K$2001,$C10 &amp; H$7)</f>
        <v>0</v>
      </c>
      <c r="I10" s="211">
        <f ca="1">COUNTIF(Формулы!$K$7:$K$2001,$C10 &amp; I$7) + COUNTIF(Формулы!$K$7:$K$2001,$C10 &amp; I$8)</f>
        <v>0</v>
      </c>
      <c r="J10" s="211">
        <f ca="1">COUNTIF(Формулы!$K$7:$K$2001,$C10 &amp; J$7) + COUNTIF(Формулы!$K$7:$K$2001,$C10 &amp; J$8)</f>
        <v>0</v>
      </c>
    </row>
    <row r="11" spans="1:12" ht="13.5" thickBot="1" x14ac:dyDescent="0.25">
      <c r="A11" s="186" t="s">
        <v>652</v>
      </c>
      <c r="B11" s="210" t="s">
        <v>653</v>
      </c>
      <c r="C11" s="223" t="s">
        <v>661</v>
      </c>
      <c r="D11" s="210">
        <v>3</v>
      </c>
      <c r="E11" s="210">
        <f ca="1">COUNTIF(Формулы!$K$7:$K$2001,$C11 &amp; E$7)</f>
        <v>0</v>
      </c>
      <c r="F11" s="210">
        <f ca="1">COUNTIF(Формулы!$K$7:$K$2001,$C11 &amp; F$7)</f>
        <v>0</v>
      </c>
      <c r="G11" s="210">
        <f ca="1">COUNTIF(Формулы!$K$7:$K$2001,$C11 &amp; G$7)</f>
        <v>0</v>
      </c>
      <c r="H11" s="210">
        <f ca="1">COUNTIF(Формулы!$K$7:$K$2001,$C11 &amp; H$7)</f>
        <v>0</v>
      </c>
      <c r="I11" s="211">
        <f ca="1">COUNTIF(Формулы!$K$7:$K$2001,$C11 &amp; I$7) + COUNTIF(Формулы!$K$7:$K$2001,$C11 &amp; I$8)</f>
        <v>0</v>
      </c>
      <c r="J11" s="211">
        <f ca="1">COUNTIF(Формулы!$K$7:$K$2001,$C11 &amp; J$7) + COUNTIF(Формулы!$K$7:$K$2001,$C11 &amp; J$8)</f>
        <v>0</v>
      </c>
    </row>
    <row r="12" spans="1:12" ht="13.5" thickBot="1" x14ac:dyDescent="0.25">
      <c r="A12" s="186" t="s">
        <v>655</v>
      </c>
      <c r="B12" s="210" t="s">
        <v>653</v>
      </c>
      <c r="C12" s="223" t="s">
        <v>663</v>
      </c>
      <c r="D12" s="210">
        <v>4</v>
      </c>
      <c r="E12" s="210">
        <f ca="1">COUNTIF(Формулы!$K$7:$K$2001,$C12 &amp; E$7)</f>
        <v>0</v>
      </c>
      <c r="F12" s="210">
        <f ca="1">COUNTIF(Формулы!$K$7:$K$2001,$C12 &amp; F$7)</f>
        <v>0</v>
      </c>
      <c r="G12" s="210">
        <f ca="1">COUNTIF(Формулы!$K$7:$K$2001,$C12 &amp; G$7)</f>
        <v>0</v>
      </c>
      <c r="H12" s="210">
        <f ca="1">COUNTIF(Формулы!$K$7:$K$2001,$C12 &amp; H$7)</f>
        <v>0</v>
      </c>
      <c r="I12" s="211">
        <f ca="1">COUNTIF(Формулы!$K$7:$K$2001,$C12 &amp; I$7) + COUNTIF(Формулы!$K$7:$K$2001,$C12 &amp; I$8)</f>
        <v>0</v>
      </c>
      <c r="J12" s="211">
        <f ca="1">COUNTIF(Формулы!$K$7:$K$2001,$C12 &amp; J$7) + COUNTIF(Формулы!$K$7:$K$2001,$C12 &amp; J$8)</f>
        <v>0</v>
      </c>
    </row>
  </sheetData>
  <sheetProtection password="CA9C" sheet="1" objects="1" scenarios="1" formatCells="0" formatColumns="0" formatRows="0" insertColumns="0" insertRows="0" insertHyperlinks="0" deleteColumns="0" deleteRows="0" sort="0" autoFilter="0" pivotTables="0"/>
  <mergeCells count="8">
    <mergeCell ref="A2:I2"/>
    <mergeCell ref="A4:A5"/>
    <mergeCell ref="B4:B5"/>
    <mergeCell ref="E4:E5"/>
    <mergeCell ref="D4:D5"/>
    <mergeCell ref="F4:F5"/>
    <mergeCell ref="G4:G5"/>
    <mergeCell ref="H4:I4"/>
  </mergeCells>
  <pageMargins left="0.39370078740157483" right="0.39370078740157483" top="0.39370078740157483" bottom="0.39370078740157483" header="0.31496062992125984" footer="0.31496062992125984"/>
  <pageSetup paperSize="9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H31"/>
  <sheetViews>
    <sheetView workbookViewId="0">
      <selection activeCell="D9" sqref="D9"/>
    </sheetView>
  </sheetViews>
  <sheetFormatPr defaultRowHeight="12.75" x14ac:dyDescent="0.2"/>
  <cols>
    <col min="1" max="1" width="46" customWidth="1"/>
    <col min="2" max="2" width="5" customWidth="1"/>
    <col min="3" max="3" width="11.5703125" hidden="1" customWidth="1"/>
    <col min="4" max="7" width="19.42578125" customWidth="1"/>
  </cols>
  <sheetData>
    <row r="2" spans="1:7" ht="15.75" x14ac:dyDescent="0.25">
      <c r="A2" s="506" t="s">
        <v>698</v>
      </c>
      <c r="B2" s="506"/>
      <c r="C2" s="506"/>
      <c r="D2" s="506"/>
      <c r="E2" s="506"/>
      <c r="F2" s="506"/>
      <c r="G2" s="506"/>
    </row>
    <row r="3" spans="1:7" ht="15.75" x14ac:dyDescent="0.25">
      <c r="A3" s="168"/>
      <c r="B3" s="168"/>
      <c r="C3" s="168"/>
      <c r="D3" s="168"/>
      <c r="E3" s="168"/>
      <c r="F3" s="168"/>
      <c r="G3" s="168"/>
    </row>
    <row r="4" spans="1:7" ht="13.5" thickBot="1" x14ac:dyDescent="0.25">
      <c r="A4" s="17" t="s">
        <v>156</v>
      </c>
      <c r="B4" s="17"/>
      <c r="C4" s="17"/>
      <c r="G4" s="167" t="s">
        <v>699</v>
      </c>
    </row>
    <row r="5" spans="1:7" ht="13.5" thickBot="1" x14ac:dyDescent="0.25">
      <c r="A5" s="458" t="s">
        <v>152</v>
      </c>
      <c r="B5" s="458" t="s">
        <v>671</v>
      </c>
      <c r="C5" s="173"/>
      <c r="D5" s="504" t="s">
        <v>10</v>
      </c>
      <c r="E5" s="502" t="s">
        <v>672</v>
      </c>
      <c r="F5" s="507"/>
      <c r="G5" s="503"/>
    </row>
    <row r="6" spans="1:7" ht="39" thickBot="1" x14ac:dyDescent="0.25">
      <c r="A6" s="459"/>
      <c r="B6" s="459"/>
      <c r="C6" s="174"/>
      <c r="D6" s="505"/>
      <c r="E6" s="210" t="s">
        <v>673</v>
      </c>
      <c r="F6" s="210" t="s">
        <v>97</v>
      </c>
      <c r="G6" s="7" t="s">
        <v>674</v>
      </c>
    </row>
    <row r="7" spans="1:7" ht="13.5" thickBot="1" x14ac:dyDescent="0.25">
      <c r="A7" s="195">
        <v>1</v>
      </c>
      <c r="B7" s="196">
        <v>2</v>
      </c>
      <c r="C7" s="196"/>
      <c r="D7" s="196">
        <v>3</v>
      </c>
      <c r="E7" s="196">
        <v>4</v>
      </c>
      <c r="F7" s="196">
        <v>5</v>
      </c>
      <c r="G7" s="196">
        <v>6</v>
      </c>
    </row>
    <row r="8" spans="1:7" ht="13.5" hidden="1" thickBot="1" x14ac:dyDescent="0.25">
      <c r="A8" s="195"/>
      <c r="B8" s="196"/>
      <c r="C8" s="196"/>
      <c r="D8" s="244"/>
      <c r="E8" s="244" t="s">
        <v>711</v>
      </c>
      <c r="F8" s="244" t="s">
        <v>712</v>
      </c>
      <c r="G8" s="244" t="s">
        <v>713</v>
      </c>
    </row>
    <row r="9" spans="1:7" ht="13.5" thickBot="1" x14ac:dyDescent="0.25">
      <c r="A9" s="197" t="s">
        <v>675</v>
      </c>
      <c r="B9" s="196">
        <v>1</v>
      </c>
      <c r="C9" s="244" t="s">
        <v>700</v>
      </c>
      <c r="D9" s="194">
        <f ca="1">COUNTIF(Формулы!$L$7:$L$2001,$C9 &amp; D$8)</f>
        <v>0</v>
      </c>
      <c r="E9" s="194">
        <f ca="1">COUNTIF(Формулы!$L$7:$L$2001,$C9 &amp; E$8)</f>
        <v>0</v>
      </c>
      <c r="F9" s="194">
        <f ca="1">COUNTIF(Формулы!$L$7:$L$2001,$C9 &amp; F$8)</f>
        <v>0</v>
      </c>
      <c r="G9" s="194">
        <f ca="1">COUNTIF(Формулы!$L$7:$L$2001,$C9 &amp; G$8)</f>
        <v>0</v>
      </c>
    </row>
    <row r="10" spans="1:7" ht="13.5" thickBot="1" x14ac:dyDescent="0.25">
      <c r="A10" s="197" t="s">
        <v>676</v>
      </c>
      <c r="B10" s="196">
        <v>2</v>
      </c>
      <c r="C10" s="244" t="s">
        <v>701</v>
      </c>
      <c r="D10" s="194">
        <f ca="1">COUNTIF(Формулы!$L$7:$L$2001,$C10 &amp; D$8)</f>
        <v>0</v>
      </c>
      <c r="E10" s="194">
        <f ca="1">COUNTIF(Формулы!$L$7:$L$2001,$C10 &amp; E$8)</f>
        <v>0</v>
      </c>
      <c r="F10" s="194">
        <f ca="1">COUNTIF(Формулы!$L$7:$L$2001,$C10 &amp; F$8)</f>
        <v>0</v>
      </c>
      <c r="G10" s="194">
        <f ca="1">COUNTIF(Формулы!$L$7:$L$2001,$C10 &amp; G$8)</f>
        <v>0</v>
      </c>
    </row>
    <row r="11" spans="1:7" ht="13.5" thickBot="1" x14ac:dyDescent="0.25">
      <c r="A11" s="197" t="s">
        <v>677</v>
      </c>
      <c r="B11" s="196">
        <v>3</v>
      </c>
      <c r="C11" s="244" t="s">
        <v>702</v>
      </c>
      <c r="D11" s="194">
        <f ca="1">COUNTIF(Формулы!$L$7:$L$2001,$C11 &amp; D$8)</f>
        <v>0</v>
      </c>
      <c r="E11" s="194">
        <f ca="1">COUNTIF(Формулы!$L$7:$L$2001,$C11 &amp; E$8)</f>
        <v>0</v>
      </c>
      <c r="F11" s="194">
        <f ca="1">COUNTIF(Формулы!$L$7:$L$2001,$C11 &amp; F$8)</f>
        <v>0</v>
      </c>
      <c r="G11" s="194">
        <f ca="1">COUNTIF(Формулы!$L$7:$L$2001,$C11 &amp; G$8)</f>
        <v>0</v>
      </c>
    </row>
    <row r="12" spans="1:7" ht="13.5" thickBot="1" x14ac:dyDescent="0.25">
      <c r="A12" s="197" t="s">
        <v>678</v>
      </c>
      <c r="B12" s="196">
        <v>4</v>
      </c>
      <c r="C12" s="244" t="s">
        <v>703</v>
      </c>
      <c r="D12" s="194">
        <f ca="1">COUNTIF(Формулы!$L$7:$L$2001,$C12 &amp; D$8)</f>
        <v>0</v>
      </c>
      <c r="E12" s="194">
        <f ca="1">COUNTIF(Формулы!$L$7:$L$2001,$C12 &amp; E$8)</f>
        <v>0</v>
      </c>
      <c r="F12" s="194">
        <f ca="1">COUNTIF(Формулы!$L$7:$L$2001,$C12 &amp; F$8)</f>
        <v>0</v>
      </c>
      <c r="G12" s="194">
        <f ca="1">COUNTIF(Формулы!$L$7:$L$2001,$C12 &amp; G$8)</f>
        <v>0</v>
      </c>
    </row>
    <row r="13" spans="1:7" ht="13.5" thickBot="1" x14ac:dyDescent="0.25">
      <c r="A13" s="197" t="s">
        <v>679</v>
      </c>
      <c r="B13" s="196">
        <v>5</v>
      </c>
      <c r="C13" s="244" t="s">
        <v>709</v>
      </c>
      <c r="D13" s="194">
        <f ca="1">COUNTIF(Формулы!$L$7:$L$2001,$C13 &amp; D$8)</f>
        <v>0</v>
      </c>
      <c r="E13" s="194">
        <f ca="1">COUNTIF(Формулы!$L$7:$L$2001,$C13 &amp; E$8)</f>
        <v>0</v>
      </c>
      <c r="F13" s="194">
        <f ca="1">COUNTIF(Формулы!$L$7:$L$2001,$C13 &amp; F$8)</f>
        <v>0</v>
      </c>
      <c r="G13" s="194">
        <f ca="1">COUNTIF(Формулы!$L$7:$L$2001,$C13 &amp; G$8)</f>
        <v>0</v>
      </c>
    </row>
    <row r="14" spans="1:7" ht="13.5" thickBot="1" x14ac:dyDescent="0.25">
      <c r="A14" s="197" t="s">
        <v>680</v>
      </c>
      <c r="B14" s="196">
        <v>6</v>
      </c>
      <c r="C14" s="244" t="s">
        <v>708</v>
      </c>
      <c r="D14" s="194">
        <f ca="1">COUNTIF(Формулы!$L$7:$L$2001,$C14 &amp; D$8)</f>
        <v>0</v>
      </c>
      <c r="E14" s="194">
        <f ca="1">COUNTIF(Формулы!$L$7:$L$2001,$C14 &amp; E$8)</f>
        <v>0</v>
      </c>
      <c r="F14" s="194">
        <f ca="1">COUNTIF(Формулы!$L$7:$L$2001,$C14 &amp; F$8)</f>
        <v>0</v>
      </c>
      <c r="G14" s="194">
        <f ca="1">COUNTIF(Формулы!$L$7:$L$2001,$C14 &amp; G$8)</f>
        <v>0</v>
      </c>
    </row>
    <row r="15" spans="1:7" ht="13.5" thickBot="1" x14ac:dyDescent="0.25">
      <c r="A15" s="197" t="s">
        <v>681</v>
      </c>
      <c r="B15" s="196">
        <v>7</v>
      </c>
      <c r="C15" s="244" t="s">
        <v>707</v>
      </c>
      <c r="D15" s="194">
        <f ca="1">COUNTIF(Формулы!$L$7:$L$2001,$C15 &amp; D$8)</f>
        <v>0</v>
      </c>
      <c r="E15" s="194">
        <f ca="1">COUNTIF(Формулы!$L$7:$L$2001,$C15 &amp; E$8)</f>
        <v>0</v>
      </c>
      <c r="F15" s="194">
        <f ca="1">COUNTIF(Формулы!$L$7:$L$2001,$C15 &amp; F$8)</f>
        <v>0</v>
      </c>
      <c r="G15" s="194">
        <f ca="1">COUNTIF(Формулы!$L$7:$L$2001,$C15 &amp; G$8)</f>
        <v>0</v>
      </c>
    </row>
    <row r="16" spans="1:7" ht="13.5" thickBot="1" x14ac:dyDescent="0.25">
      <c r="A16" s="197" t="s">
        <v>682</v>
      </c>
      <c r="B16" s="196">
        <v>8</v>
      </c>
      <c r="C16" s="244" t="s">
        <v>706</v>
      </c>
      <c r="D16" s="194">
        <f ca="1">COUNTIF(Формулы!$L$7:$L$2001,$C16 &amp; D$8)</f>
        <v>0</v>
      </c>
      <c r="E16" s="194">
        <f ca="1">COUNTIF(Формулы!$L$7:$L$2001,$C16 &amp; E$8)</f>
        <v>0</v>
      </c>
      <c r="F16" s="194">
        <f ca="1">COUNTIF(Формулы!$L$7:$L$2001,$C16 &amp; F$8)</f>
        <v>0</v>
      </c>
      <c r="G16" s="194">
        <f ca="1">COUNTIF(Формулы!$L$7:$L$2001,$C16 &amp; G$8)</f>
        <v>0</v>
      </c>
    </row>
    <row r="17" spans="1:8" ht="13.5" thickBot="1" x14ac:dyDescent="0.25">
      <c r="A17" s="197" t="s">
        <v>683</v>
      </c>
      <c r="B17" s="196">
        <v>9</v>
      </c>
      <c r="C17" s="244" t="s">
        <v>705</v>
      </c>
      <c r="D17" s="194">
        <f ca="1">COUNTIF(Формулы!$L$7:$L$2001,$C17 &amp; D$8)</f>
        <v>0</v>
      </c>
      <c r="E17" s="194">
        <f ca="1">COUNTIF(Формулы!$L$7:$L$2001,$C17 &amp; E$8)</f>
        <v>0</v>
      </c>
      <c r="F17" s="194">
        <f ca="1">COUNTIF(Формулы!$L$7:$L$2001,$C17 &amp; F$8)</f>
        <v>0</v>
      </c>
      <c r="G17" s="194">
        <f ca="1">COUNTIF(Формулы!$L$7:$L$2001,$C17 &amp; G$8)</f>
        <v>0</v>
      </c>
    </row>
    <row r="18" spans="1:8" ht="13.5" thickBot="1" x14ac:dyDescent="0.25">
      <c r="A18" s="197" t="s">
        <v>684</v>
      </c>
      <c r="B18" s="196">
        <v>10</v>
      </c>
      <c r="C18" s="244" t="s">
        <v>704</v>
      </c>
      <c r="D18" s="194">
        <f ca="1">COUNTIF(Формулы!$L$7:$L$2001,$C18 &amp; D$8)</f>
        <v>0</v>
      </c>
      <c r="E18" s="194">
        <f ca="1">COUNTIF(Формулы!$L$7:$L$2001,$C18 &amp; E$8)</f>
        <v>0</v>
      </c>
      <c r="F18" s="194">
        <f ca="1">COUNTIF(Формулы!$L$7:$L$2001,$C18 &amp; F$8)</f>
        <v>0</v>
      </c>
      <c r="G18" s="194">
        <f ca="1">COUNTIF(Формулы!$L$7:$L$2001,$C18 &amp; G$8)</f>
        <v>0</v>
      </c>
    </row>
    <row r="19" spans="1:8" ht="13.5" thickBot="1" x14ac:dyDescent="0.25">
      <c r="A19" s="197" t="s">
        <v>685</v>
      </c>
      <c r="B19" s="196">
        <v>11</v>
      </c>
      <c r="C19" s="244"/>
      <c r="D19" s="213">
        <f ca="1">COUNTIF(Формулы!$L$7:$L$2001,$C19 &amp; D$8)</f>
        <v>0</v>
      </c>
      <c r="E19" s="213">
        <f ca="1">COUNTIF(Формулы!$L$7:$L$2001,$C19 &amp; E$8)</f>
        <v>0</v>
      </c>
      <c r="F19" s="213">
        <f ca="1">COUNTIF(Формулы!$L$7:$L$2001,$C19 &amp; F$8)</f>
        <v>0</v>
      </c>
      <c r="G19" s="213">
        <f ca="1">COUNTIF(Формулы!$L$7:$L$2001,$C19 &amp; G$8)</f>
        <v>0</v>
      </c>
    </row>
    <row r="20" spans="1:8" ht="13.5" thickBot="1" x14ac:dyDescent="0.25">
      <c r="A20" s="197" t="s">
        <v>686</v>
      </c>
      <c r="B20" s="194">
        <v>12</v>
      </c>
      <c r="C20" s="244"/>
      <c r="D20" s="213">
        <f ca="1">COUNTIF(Формулы!$L$7:$L$2001,$C20 &amp; D$8)</f>
        <v>0</v>
      </c>
      <c r="E20" s="213">
        <f ca="1">COUNTIF(Формулы!$L$7:$L$2001,$C20 &amp; E$8)</f>
        <v>0</v>
      </c>
      <c r="F20" s="213">
        <f ca="1">COUNTIF(Формулы!$L$7:$L$2001,$C20 &amp; F$8)</f>
        <v>0</v>
      </c>
      <c r="G20" s="213">
        <f ca="1">COUNTIF(Формулы!$L$7:$L$2001,$C20 &amp; G$8)</f>
        <v>0</v>
      </c>
      <c r="H20" t="s">
        <v>755</v>
      </c>
    </row>
    <row r="21" spans="1:8" ht="13.5" thickBot="1" x14ac:dyDescent="0.25">
      <c r="A21" s="197" t="s">
        <v>687</v>
      </c>
      <c r="B21" s="196">
        <v>13</v>
      </c>
      <c r="C21" s="244"/>
      <c r="D21" s="213">
        <f ca="1">COUNTIF(Формулы!$L$7:$L$2001,$C21 &amp; D$8)</f>
        <v>0</v>
      </c>
      <c r="E21" s="213">
        <f ca="1">COUNTIF(Формулы!$L$7:$L$2001,$C21 &amp; E$8)</f>
        <v>0</v>
      </c>
      <c r="F21" s="213">
        <f ca="1">COUNTIF(Формулы!$L$7:$L$2001,$C21 &amp; F$8)</f>
        <v>0</v>
      </c>
      <c r="G21" s="213">
        <f ca="1">COUNTIF(Формулы!$L$7:$L$2001,$C21 &amp; G$8)</f>
        <v>0</v>
      </c>
    </row>
    <row r="22" spans="1:8" ht="13.5" thickBot="1" x14ac:dyDescent="0.25">
      <c r="A22" s="197" t="s">
        <v>688</v>
      </c>
      <c r="B22" s="196">
        <v>14</v>
      </c>
      <c r="C22" s="244"/>
      <c r="D22" s="213">
        <f ca="1">COUNTIF(Формулы!$L$7:$L$2001,$C22 &amp; D$8)</f>
        <v>0</v>
      </c>
      <c r="E22" s="213">
        <f ca="1">COUNTIF(Формулы!$L$7:$L$2001,$C22 &amp; E$8)</f>
        <v>0</v>
      </c>
      <c r="F22" s="213">
        <f ca="1">COUNTIF(Формулы!$L$7:$L$2001,$C22 &amp; F$8)</f>
        <v>0</v>
      </c>
      <c r="G22" s="213">
        <f ca="1">COUNTIF(Формулы!$L$7:$L$2001,$C22 &amp; G$8)</f>
        <v>0</v>
      </c>
    </row>
    <row r="23" spans="1:8" ht="13.5" thickBot="1" x14ac:dyDescent="0.25">
      <c r="A23" s="197" t="s">
        <v>689</v>
      </c>
      <c r="B23" s="196">
        <v>15</v>
      </c>
      <c r="C23" s="244"/>
      <c r="D23" s="213">
        <f ca="1">COUNTIF(Формулы!$L$7:$L$2001,$C23 &amp; D$8)</f>
        <v>0</v>
      </c>
      <c r="E23" s="213">
        <f ca="1">COUNTIF(Формулы!$L$7:$L$2001,$C23 &amp; E$8)</f>
        <v>0</v>
      </c>
      <c r="F23" s="213">
        <f ca="1">COUNTIF(Формулы!$L$7:$L$2001,$C23 &amp; F$8)</f>
        <v>0</v>
      </c>
      <c r="G23" s="213">
        <f ca="1">COUNTIF(Формулы!$L$7:$L$2001,$C23 &amp; G$8)</f>
        <v>0</v>
      </c>
    </row>
    <row r="24" spans="1:8" ht="13.5" thickBot="1" x14ac:dyDescent="0.25">
      <c r="A24" s="197" t="s">
        <v>690</v>
      </c>
      <c r="B24" s="196">
        <v>16</v>
      </c>
      <c r="C24" s="244"/>
      <c r="D24" s="213">
        <f ca="1">COUNTIF(Формулы!$L$7:$L$2001,$C24 &amp; D$8)</f>
        <v>0</v>
      </c>
      <c r="E24" s="213">
        <f ca="1">COUNTIF(Формулы!$L$7:$L$2001,$C24 &amp; E$8)</f>
        <v>0</v>
      </c>
      <c r="F24" s="213">
        <f ca="1">COUNTIF(Формулы!$L$7:$L$2001,$C24 &amp; F$8)</f>
        <v>0</v>
      </c>
      <c r="G24" s="213">
        <f ca="1">COUNTIF(Формулы!$L$7:$L$2001,$C24 &amp; G$8)</f>
        <v>0</v>
      </c>
    </row>
    <row r="25" spans="1:8" ht="13.5" thickBot="1" x14ac:dyDescent="0.25">
      <c r="A25" s="197" t="s">
        <v>691</v>
      </c>
      <c r="B25" s="196">
        <v>17</v>
      </c>
      <c r="C25" s="244"/>
      <c r="D25" s="213">
        <f ca="1">COUNTIF(Формулы!$L$7:$L$2001,$C25 &amp; D$8)</f>
        <v>0</v>
      </c>
      <c r="E25" s="213">
        <f ca="1">COUNTIF(Формулы!$L$7:$L$2001,$C25 &amp; E$8)</f>
        <v>0</v>
      </c>
      <c r="F25" s="213">
        <f ca="1">COUNTIF(Формулы!$L$7:$L$2001,$C25 &amp; F$8)</f>
        <v>0</v>
      </c>
      <c r="G25" s="213">
        <f ca="1">COUNTIF(Формулы!$L$7:$L$2001,$C25 &amp; G$8)</f>
        <v>0</v>
      </c>
    </row>
    <row r="26" spans="1:8" ht="13.5" thickBot="1" x14ac:dyDescent="0.25">
      <c r="A26" s="197" t="s">
        <v>692</v>
      </c>
      <c r="B26" s="196">
        <v>18</v>
      </c>
      <c r="C26" s="244"/>
      <c r="D26" s="213">
        <f ca="1">COUNTIF(Формулы!$L$7:$L$2001,$C26 &amp; D$8)</f>
        <v>0</v>
      </c>
      <c r="E26" s="213">
        <f ca="1">COUNTIF(Формулы!$L$7:$L$2001,$C26 &amp; E$8)</f>
        <v>0</v>
      </c>
      <c r="F26" s="213">
        <f ca="1">COUNTIF(Формулы!$L$7:$L$2001,$C26 &amp; F$8)</f>
        <v>0</v>
      </c>
      <c r="G26" s="213">
        <f ca="1">COUNTIF(Формулы!$L$7:$L$2001,$C26 &amp; G$8)</f>
        <v>0</v>
      </c>
    </row>
    <row r="27" spans="1:8" ht="13.5" thickBot="1" x14ac:dyDescent="0.25">
      <c r="A27" s="197" t="s">
        <v>693</v>
      </c>
      <c r="B27" s="196">
        <v>19</v>
      </c>
      <c r="C27" s="244"/>
      <c r="D27" s="213">
        <f ca="1">COUNTIF(Формулы!$L$7:$L$2001,$C27 &amp; D$8)</f>
        <v>0</v>
      </c>
      <c r="E27" s="213">
        <f ca="1">COUNTIF(Формулы!$L$7:$L$2001,$C27 &amp; E$8)</f>
        <v>0</v>
      </c>
      <c r="F27" s="213">
        <f ca="1">COUNTIF(Формулы!$L$7:$L$2001,$C27 &amp; F$8)</f>
        <v>0</v>
      </c>
      <c r="G27" s="213">
        <f ca="1">COUNTIF(Формулы!$L$7:$L$2001,$C27 &amp; G$8)</f>
        <v>0</v>
      </c>
    </row>
    <row r="28" spans="1:8" ht="13.5" thickBot="1" x14ac:dyDescent="0.25">
      <c r="A28" s="197" t="s">
        <v>694</v>
      </c>
      <c r="B28" s="196">
        <v>20</v>
      </c>
      <c r="C28" s="244"/>
      <c r="D28" s="213">
        <f ca="1">COUNTIF(Формулы!$L$7:$L$2001,$C28 &amp; D$8)</f>
        <v>0</v>
      </c>
      <c r="E28" s="213">
        <f ca="1">COUNTIF(Формулы!$L$7:$L$2001,$C28 &amp; E$8)</f>
        <v>0</v>
      </c>
      <c r="F28" s="213">
        <f ca="1">COUNTIF(Формулы!$L$7:$L$2001,$C28 &amp; F$8)</f>
        <v>0</v>
      </c>
      <c r="G28" s="213">
        <f ca="1">COUNTIF(Формулы!$L$7:$L$2001,$C28 &amp; G$8)</f>
        <v>0</v>
      </c>
    </row>
    <row r="29" spans="1:8" ht="13.5" thickBot="1" x14ac:dyDescent="0.25">
      <c r="A29" s="197" t="s">
        <v>695</v>
      </c>
      <c r="B29" s="196">
        <v>21</v>
      </c>
      <c r="C29" s="244"/>
      <c r="D29" s="213">
        <f ca="1">COUNTIF(Формулы!$L$7:$L$2001,$C29 &amp; D$8)</f>
        <v>0</v>
      </c>
      <c r="E29" s="213">
        <f ca="1">COUNTIF(Формулы!$L$7:$L$2001,$C29 &amp; E$8)</f>
        <v>0</v>
      </c>
      <c r="F29" s="213">
        <f ca="1">COUNTIF(Формулы!$L$7:$L$2001,$C29 &amp; F$8)</f>
        <v>0</v>
      </c>
      <c r="G29" s="213">
        <f ca="1">COUNTIF(Формулы!$L$7:$L$2001,$C29 &amp; G$8)</f>
        <v>0</v>
      </c>
    </row>
    <row r="30" spans="1:8" ht="13.5" thickBot="1" x14ac:dyDescent="0.25">
      <c r="A30" s="197" t="s">
        <v>696</v>
      </c>
      <c r="B30" s="196">
        <v>22</v>
      </c>
      <c r="C30" s="244"/>
      <c r="D30" s="213">
        <f ca="1">COUNTIF(Формулы!$L$7:$L$2001,$C30 &amp; D$8)</f>
        <v>0</v>
      </c>
      <c r="E30" s="213">
        <f ca="1">COUNTIF(Формулы!$L$7:$L$2001,$C30 &amp; E$8)</f>
        <v>0</v>
      </c>
      <c r="F30" s="213">
        <f ca="1">COUNTIF(Формулы!$L$7:$L$2001,$C30 &amp; F$8)</f>
        <v>0</v>
      </c>
      <c r="G30" s="213">
        <f ca="1">COUNTIF(Формулы!$L$7:$L$2001,$C30 &amp; G$8)</f>
        <v>0</v>
      </c>
    </row>
    <row r="31" spans="1:8" ht="13.5" thickBot="1" x14ac:dyDescent="0.25">
      <c r="A31" s="197" t="s">
        <v>697</v>
      </c>
      <c r="B31" s="196">
        <v>23</v>
      </c>
      <c r="C31" s="244"/>
      <c r="D31" s="213">
        <f ca="1">COUNTIF(Формулы!$L$7:$L$2001,$C31 &amp; D$8)</f>
        <v>0</v>
      </c>
      <c r="E31" s="213">
        <f ca="1">COUNTIF(Формулы!$L$7:$L$2001,$C31 &amp; E$8)</f>
        <v>0</v>
      </c>
      <c r="F31" s="213">
        <f ca="1">COUNTIF(Формулы!$L$7:$L$2001,$C31 &amp; F$8)</f>
        <v>0</v>
      </c>
      <c r="G31" s="213">
        <f ca="1">COUNTIF(Формулы!$L$7:$L$2001,$C31 &amp; G$8)</f>
        <v>0</v>
      </c>
    </row>
  </sheetData>
  <sheetProtection password="CA9C" sheet="1" objects="1" scenarios="1" formatCells="0" formatColumns="0" formatRows="0" insertColumns="0" insertRows="0" insertHyperlinks="0" deleteColumns="0" deleteRows="0" sort="0" autoFilter="0" pivotTables="0"/>
  <mergeCells count="5">
    <mergeCell ref="A2:G2"/>
    <mergeCell ref="A5:A6"/>
    <mergeCell ref="B5:B6"/>
    <mergeCell ref="D5:D6"/>
    <mergeCell ref="E5:G5"/>
  </mergeCells>
  <pageMargins left="0.7" right="0.7" top="0.75" bottom="0.75" header="0.3" footer="0.3"/>
  <pageSetup paperSize="9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H27"/>
  <sheetViews>
    <sheetView workbookViewId="0">
      <selection activeCell="D9" sqref="D9"/>
    </sheetView>
  </sheetViews>
  <sheetFormatPr defaultRowHeight="12.75" x14ac:dyDescent="0.2"/>
  <cols>
    <col min="1" max="1" width="90.7109375" customWidth="1"/>
    <col min="2" max="2" width="7.28515625" customWidth="1"/>
    <col min="3" max="3" width="20.5703125" hidden="1" customWidth="1"/>
    <col min="4" max="4" width="22.85546875" customWidth="1"/>
    <col min="5" max="5" width="29.85546875" customWidth="1"/>
    <col min="6" max="8" width="19.42578125" customWidth="1"/>
  </cols>
  <sheetData>
    <row r="2" spans="1:8" ht="15.75" x14ac:dyDescent="0.25">
      <c r="A2" s="506" t="s">
        <v>714</v>
      </c>
      <c r="B2" s="506"/>
      <c r="C2" s="506"/>
      <c r="D2" s="506"/>
      <c r="E2" s="506"/>
      <c r="F2" s="214"/>
      <c r="G2" s="214"/>
      <c r="H2" s="214"/>
    </row>
    <row r="3" spans="1:8" ht="15.75" x14ac:dyDescent="0.25">
      <c r="A3" s="182"/>
      <c r="B3" s="182"/>
      <c r="C3" s="182"/>
      <c r="D3" s="182"/>
      <c r="E3" s="182"/>
      <c r="F3" s="182"/>
      <c r="G3" s="182"/>
      <c r="H3" s="182"/>
    </row>
    <row r="4" spans="1:8" ht="13.5" thickBot="1" x14ac:dyDescent="0.25">
      <c r="A4" s="17" t="s">
        <v>715</v>
      </c>
      <c r="B4" s="17"/>
      <c r="C4" s="17"/>
      <c r="D4" s="17"/>
      <c r="E4" s="181" t="s">
        <v>699</v>
      </c>
    </row>
    <row r="5" spans="1:8" ht="13.5" thickBot="1" x14ac:dyDescent="0.25">
      <c r="A5" s="504" t="s">
        <v>160</v>
      </c>
      <c r="B5" s="504" t="s">
        <v>42</v>
      </c>
      <c r="C5" s="232"/>
      <c r="D5" s="502" t="s">
        <v>716</v>
      </c>
      <c r="E5" s="503"/>
    </row>
    <row r="6" spans="1:8" ht="26.25" thickBot="1" x14ac:dyDescent="0.25">
      <c r="A6" s="505"/>
      <c r="B6" s="505"/>
      <c r="C6" s="210"/>
      <c r="D6" s="210" t="s">
        <v>717</v>
      </c>
      <c r="E6" s="210" t="s">
        <v>718</v>
      </c>
    </row>
    <row r="7" spans="1:8" ht="13.5" thickBot="1" x14ac:dyDescent="0.25">
      <c r="A7" s="209">
        <v>1</v>
      </c>
      <c r="B7" s="210">
        <v>2</v>
      </c>
      <c r="C7" s="210"/>
      <c r="D7" s="210">
        <v>3</v>
      </c>
      <c r="E7" s="210">
        <v>4</v>
      </c>
    </row>
    <row r="8" spans="1:8" ht="13.5" hidden="1" thickBot="1" x14ac:dyDescent="0.25">
      <c r="A8" s="209"/>
      <c r="B8" s="210"/>
      <c r="C8" s="210"/>
      <c r="D8" s="223" t="s">
        <v>700</v>
      </c>
      <c r="E8" s="223" t="s">
        <v>753</v>
      </c>
    </row>
    <row r="9" spans="1:8" ht="13.5" thickBot="1" x14ac:dyDescent="0.25">
      <c r="A9" s="233" t="s">
        <v>719</v>
      </c>
      <c r="B9" s="210">
        <v>1</v>
      </c>
      <c r="C9" s="223" t="s">
        <v>734</v>
      </c>
      <c r="D9" s="234">
        <f>COUNTIF(Формулы!$M$7:$M$2001,D$8&amp;$C9)</f>
        <v>0</v>
      </c>
      <c r="E9" s="234">
        <f>COUNTIF(Формулы!$M$7:$M$2001,E$8&amp;$C9)</f>
        <v>0</v>
      </c>
    </row>
    <row r="10" spans="1:8" ht="13.5" thickBot="1" x14ac:dyDescent="0.25">
      <c r="A10" s="233" t="s">
        <v>720</v>
      </c>
      <c r="B10" s="210">
        <v>2</v>
      </c>
      <c r="C10" s="223" t="s">
        <v>735</v>
      </c>
      <c r="D10" s="234">
        <f>COUNTIF(Формулы!$M$7:$M$2001,D$8&amp;$C10)</f>
        <v>0</v>
      </c>
      <c r="E10" s="234">
        <f>COUNTIF(Формулы!$M$7:$M$2001,E$8&amp;$C10)</f>
        <v>0</v>
      </c>
    </row>
    <row r="11" spans="1:8" ht="13.5" thickBot="1" x14ac:dyDescent="0.25">
      <c r="A11" s="233" t="s">
        <v>721</v>
      </c>
      <c r="B11" s="210">
        <v>3</v>
      </c>
      <c r="C11" s="223" t="s">
        <v>736</v>
      </c>
      <c r="D11" s="234">
        <f>COUNTIF(Формулы!$M$7:$M$2001,D$8&amp;$C11)</f>
        <v>0</v>
      </c>
      <c r="E11" s="234">
        <f>COUNTIF(Формулы!$M$7:$M$2001,E$8&amp;$C11)</f>
        <v>0</v>
      </c>
    </row>
    <row r="12" spans="1:8" ht="13.5" thickBot="1" x14ac:dyDescent="0.25">
      <c r="A12" s="233" t="s">
        <v>722</v>
      </c>
      <c r="B12" s="210">
        <v>4</v>
      </c>
      <c r="C12" s="223" t="s">
        <v>737</v>
      </c>
      <c r="D12" s="234">
        <f>COUNTIF(Формулы!$M$7:$M$2001,D$8&amp;$C12)</f>
        <v>0</v>
      </c>
      <c r="E12" s="234">
        <f>COUNTIF(Формулы!$M$7:$M$2001,E$8&amp;$C12)</f>
        <v>0</v>
      </c>
    </row>
    <row r="13" spans="1:8" ht="13.5" thickBot="1" x14ac:dyDescent="0.25">
      <c r="A13" s="233" t="s">
        <v>723</v>
      </c>
      <c r="B13" s="210">
        <v>5</v>
      </c>
      <c r="C13" s="223" t="s">
        <v>738</v>
      </c>
      <c r="D13" s="234">
        <f>COUNTIF(Формулы!$M$7:$M$2001,D$8&amp;$C13)</f>
        <v>0</v>
      </c>
      <c r="E13" s="234">
        <f>COUNTIF(Формулы!$M$7:$M$2001,E$8&amp;$C13)</f>
        <v>0</v>
      </c>
    </row>
    <row r="14" spans="1:8" ht="13.5" thickBot="1" x14ac:dyDescent="0.25">
      <c r="A14" s="186" t="s">
        <v>724</v>
      </c>
      <c r="B14" s="210">
        <v>6</v>
      </c>
      <c r="C14" s="223" t="s">
        <v>739</v>
      </c>
      <c r="D14" s="234">
        <f>COUNTIF(Формулы!$M$7:$M$2001,D$8&amp;$C14)</f>
        <v>0</v>
      </c>
      <c r="E14" s="234">
        <f>COUNTIF(Формулы!$M$7:$M$2001,E$8&amp;$C14)</f>
        <v>0</v>
      </c>
    </row>
    <row r="15" spans="1:8" ht="13.5" thickBot="1" x14ac:dyDescent="0.25">
      <c r="A15" s="235" t="s">
        <v>161</v>
      </c>
      <c r="B15" s="210">
        <v>7</v>
      </c>
      <c r="C15" s="223" t="s">
        <v>740</v>
      </c>
      <c r="D15" s="234">
        <f>COUNTIF(Формулы!$M$7:$M$2001,D$8&amp;$C16)</f>
        <v>0</v>
      </c>
      <c r="E15" s="234">
        <f>COUNTIF(Формулы!$M$7:$M$2001,E$8&amp;$C16)</f>
        <v>0</v>
      </c>
    </row>
    <row r="16" spans="1:8" ht="13.5" thickBot="1" x14ac:dyDescent="0.25">
      <c r="A16" s="235" t="s">
        <v>162</v>
      </c>
      <c r="B16" s="210">
        <v>8</v>
      </c>
      <c r="C16" s="223" t="s">
        <v>741</v>
      </c>
      <c r="D16" s="234">
        <f>COUNTIF(Формулы!$M$7:$M$2001,D$8&amp;$C17)</f>
        <v>0</v>
      </c>
      <c r="E16" s="234">
        <f>COUNTIF(Формулы!$M$7:$M$2001,E$8&amp;$C17)</f>
        <v>0</v>
      </c>
    </row>
    <row r="17" spans="1:6" ht="13.5" thickBot="1" x14ac:dyDescent="0.25">
      <c r="A17" s="233" t="s">
        <v>163</v>
      </c>
      <c r="B17" s="210">
        <v>9</v>
      </c>
      <c r="C17" s="223" t="s">
        <v>742</v>
      </c>
      <c r="D17" s="234">
        <f>COUNTIF(Формулы!$M$7:$M$2001,D$8&amp;#REF!)</f>
        <v>0</v>
      </c>
      <c r="E17" s="234">
        <f>COUNTIF(Формулы!$M$7:$M$2001,E$8&amp;#REF!)</f>
        <v>0</v>
      </c>
    </row>
    <row r="18" spans="1:6" ht="13.5" thickBot="1" x14ac:dyDescent="0.25">
      <c r="A18" s="233" t="s">
        <v>725</v>
      </c>
      <c r="B18" s="210">
        <v>10</v>
      </c>
      <c r="C18" s="223" t="s">
        <v>743</v>
      </c>
      <c r="D18" s="234">
        <f>COUNTIF(Формулы!$M$7:$M$2001,D$8&amp;$C18)</f>
        <v>0</v>
      </c>
      <c r="E18" s="234">
        <f>COUNTIF(Формулы!$M$7:$M$2001,E$8&amp;$C18)</f>
        <v>0</v>
      </c>
    </row>
    <row r="19" spans="1:6" ht="13.5" thickBot="1" x14ac:dyDescent="0.25">
      <c r="A19" s="233" t="s">
        <v>726</v>
      </c>
      <c r="B19" s="210">
        <v>11</v>
      </c>
      <c r="C19" s="223" t="s">
        <v>744</v>
      </c>
      <c r="D19" s="234">
        <f>COUNTIF(Формулы!$M$7:$M$2001,D$8&amp;$C19)</f>
        <v>0</v>
      </c>
      <c r="E19" s="234">
        <f>COUNTIF(Формулы!$M$7:$M$2001,E$8&amp;$C19)</f>
        <v>0</v>
      </c>
    </row>
    <row r="20" spans="1:6" ht="13.5" thickBot="1" x14ac:dyDescent="0.25">
      <c r="A20" s="233" t="s">
        <v>727</v>
      </c>
      <c r="B20" s="210">
        <v>12</v>
      </c>
      <c r="C20" s="223" t="s">
        <v>745</v>
      </c>
      <c r="D20" s="234">
        <f>COUNTIF(Формулы!$M$7:$M$2001,D$8&amp;$C20)</f>
        <v>0</v>
      </c>
      <c r="E20" s="234">
        <f>COUNTIF(Формулы!$M$7:$M$2001,E$8&amp;$C20)</f>
        <v>0</v>
      </c>
    </row>
    <row r="21" spans="1:6" ht="13.5" thickBot="1" x14ac:dyDescent="0.25">
      <c r="A21" s="233" t="s">
        <v>732</v>
      </c>
      <c r="B21" s="210">
        <v>13</v>
      </c>
      <c r="C21" s="223" t="s">
        <v>746</v>
      </c>
      <c r="D21" s="234">
        <f>COUNTIF(Формулы!$M$7:$M$2001,D$8&amp;$C21)</f>
        <v>0</v>
      </c>
      <c r="E21" s="234">
        <f>COUNTIF(Формулы!$M$7:$M$2001,E$8&amp;$C21)</f>
        <v>0</v>
      </c>
    </row>
    <row r="22" spans="1:6" ht="13.5" thickBot="1" x14ac:dyDescent="0.25">
      <c r="A22" s="233" t="s">
        <v>165</v>
      </c>
      <c r="B22" s="210">
        <v>14</v>
      </c>
      <c r="C22" s="223" t="s">
        <v>747</v>
      </c>
      <c r="D22" s="234">
        <f>COUNTIF(Формулы!$M$7:$M$2001,D$8&amp;$C22)</f>
        <v>0</v>
      </c>
      <c r="E22" s="234">
        <f>COUNTIF(Формулы!$M$7:$M$2001,E$8&amp;$C22)</f>
        <v>0</v>
      </c>
    </row>
    <row r="23" spans="1:6" ht="13.5" thickBot="1" x14ac:dyDescent="0.25">
      <c r="A23" s="233" t="s">
        <v>728</v>
      </c>
      <c r="B23" s="210">
        <v>15</v>
      </c>
      <c r="C23" s="223" t="s">
        <v>748</v>
      </c>
      <c r="D23" s="234">
        <f>COUNTIF(Формулы!$M$7:$M$2001,D$8&amp;$C23)</f>
        <v>0</v>
      </c>
      <c r="E23" s="234">
        <f>COUNTIF(Формулы!$M$7:$M$2001,E$8&amp;$C23)</f>
        <v>0</v>
      </c>
    </row>
    <row r="24" spans="1:6" ht="13.5" thickBot="1" x14ac:dyDescent="0.25">
      <c r="A24" s="233" t="s">
        <v>729</v>
      </c>
      <c r="B24" s="210">
        <v>16</v>
      </c>
      <c r="C24" s="223" t="s">
        <v>749</v>
      </c>
      <c r="D24" s="234">
        <f>COUNTIF(Формулы!$M$7:$M$2001,D$8&amp;$C24)</f>
        <v>0</v>
      </c>
      <c r="E24" s="234">
        <f>COUNTIF(Формулы!$M$7:$M$2001,E$8&amp;$C24)</f>
        <v>0</v>
      </c>
    </row>
    <row r="25" spans="1:6" ht="13.5" thickBot="1" x14ac:dyDescent="0.25">
      <c r="A25" s="233" t="s">
        <v>730</v>
      </c>
      <c r="B25" s="210">
        <v>17</v>
      </c>
      <c r="C25" s="223" t="s">
        <v>754</v>
      </c>
      <c r="D25" s="236">
        <f>COUNTIF(Формулы!$M$7:$M$2001,D$8&amp;$C25)</f>
        <v>0</v>
      </c>
      <c r="E25" s="236">
        <f>COUNTIF(Формулы!$M$7:$M$2001,E$8&amp;$C25)</f>
        <v>0</v>
      </c>
      <c r="F25" t="s">
        <v>757</v>
      </c>
    </row>
    <row r="26" spans="1:6" ht="13.5" thickBot="1" x14ac:dyDescent="0.25">
      <c r="A26" s="233" t="s">
        <v>176</v>
      </c>
      <c r="B26" s="210">
        <v>18</v>
      </c>
      <c r="C26" s="223" t="s">
        <v>750</v>
      </c>
      <c r="D26" s="234">
        <f>COUNTIF(Формулы!$M$7:$M$2001,D$8&amp;$C26)</f>
        <v>0</v>
      </c>
      <c r="E26" s="234">
        <f>COUNTIF(Формулы!$M$7:$M$2001,E$8&amp;$C26)</f>
        <v>0</v>
      </c>
    </row>
    <row r="27" spans="1:6" ht="26.25" thickBot="1" x14ac:dyDescent="0.25">
      <c r="A27" s="233" t="s">
        <v>752</v>
      </c>
      <c r="B27" s="210">
        <v>19</v>
      </c>
      <c r="C27" s="223" t="s">
        <v>751</v>
      </c>
      <c r="D27" s="234">
        <f>COUNTIF(Формулы!$M$7:$M$2001,D$8&amp;$C27)</f>
        <v>0</v>
      </c>
      <c r="E27" s="234">
        <f>COUNTIF(Формулы!$M$7:$M$2001,E$8&amp;$C27)</f>
        <v>0</v>
      </c>
    </row>
  </sheetData>
  <sheetProtection password="CA9C" sheet="1" objects="1" scenarios="1" formatCells="0" formatColumns="0" formatRows="0" insertColumns="0" insertRows="0" insertHyperlinks="0" deleteColumns="0" deleteRows="0" sort="0" autoFilter="0" pivotTables="0"/>
  <mergeCells count="4">
    <mergeCell ref="A5:A6"/>
    <mergeCell ref="B5:B6"/>
    <mergeCell ref="D5:E5"/>
    <mergeCell ref="A2:E2"/>
  </mergeCells>
  <pageMargins left="0.7" right="0.7" top="0.75" bottom="0.75" header="0.3" footer="0.3"/>
  <pageSetup paperSize="9" scale="88" fitToHeight="0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K34"/>
  <sheetViews>
    <sheetView workbookViewId="0">
      <selection activeCell="E14" sqref="E14"/>
    </sheetView>
  </sheetViews>
  <sheetFormatPr defaultRowHeight="12.75" x14ac:dyDescent="0.2"/>
  <cols>
    <col min="1" max="1" width="59" customWidth="1"/>
    <col min="2" max="2" width="6.140625" customWidth="1"/>
    <col min="3" max="3" width="11" hidden="1" customWidth="1"/>
    <col min="4" max="4" width="10.85546875" customWidth="1"/>
    <col min="5" max="5" width="24.28515625" customWidth="1"/>
    <col min="6" max="7" width="6.85546875" customWidth="1"/>
    <col min="8" max="8" width="2.140625" customWidth="1"/>
    <col min="9" max="9" width="10.85546875" customWidth="1"/>
    <col min="10" max="11" width="9.5703125" customWidth="1"/>
  </cols>
  <sheetData>
    <row r="2" spans="1:11" ht="15.75" x14ac:dyDescent="0.2">
      <c r="A2" s="496" t="s">
        <v>758</v>
      </c>
      <c r="B2" s="496"/>
      <c r="C2" s="496"/>
      <c r="D2" s="496"/>
      <c r="E2" s="496"/>
      <c r="F2" s="496"/>
      <c r="G2" s="496"/>
      <c r="H2" s="496"/>
      <c r="I2" s="496"/>
      <c r="J2" s="496"/>
      <c r="K2" s="204"/>
    </row>
    <row r="3" spans="1:11" ht="15.75" x14ac:dyDescent="0.2">
      <c r="J3" s="123"/>
      <c r="K3" s="44"/>
    </row>
    <row r="4" spans="1:11" ht="16.5" thickBot="1" x14ac:dyDescent="0.25">
      <c r="A4" s="125" t="s">
        <v>424</v>
      </c>
      <c r="E4" s="22" t="s">
        <v>110</v>
      </c>
      <c r="J4" s="42"/>
    </row>
    <row r="5" spans="1:11" ht="39" thickBot="1" x14ac:dyDescent="0.25">
      <c r="A5" s="191" t="s">
        <v>160</v>
      </c>
      <c r="B5" s="188" t="s">
        <v>42</v>
      </c>
      <c r="C5" s="188"/>
      <c r="D5" s="188" t="s">
        <v>10</v>
      </c>
      <c r="E5" s="188" t="s">
        <v>759</v>
      </c>
      <c r="J5" s="42"/>
      <c r="K5" s="22"/>
    </row>
    <row r="6" spans="1:11" ht="13.5" thickBot="1" x14ac:dyDescent="0.25">
      <c r="A6" s="209">
        <v>1</v>
      </c>
      <c r="B6" s="210">
        <v>2</v>
      </c>
      <c r="C6" s="210"/>
      <c r="D6" s="210">
        <v>3</v>
      </c>
      <c r="E6" s="210">
        <v>4</v>
      </c>
      <c r="J6" s="42"/>
      <c r="K6" s="22"/>
    </row>
    <row r="7" spans="1:11" ht="13.5" hidden="1" thickBot="1" x14ac:dyDescent="0.25">
      <c r="A7" s="209"/>
      <c r="B7" s="210"/>
      <c r="C7" s="210"/>
      <c r="D7" s="237" t="s">
        <v>778</v>
      </c>
      <c r="E7" s="237" t="s">
        <v>779</v>
      </c>
      <c r="J7" s="42"/>
      <c r="K7" s="22"/>
    </row>
    <row r="8" spans="1:11" ht="26.25" thickBot="1" x14ac:dyDescent="0.25">
      <c r="A8" s="233" t="s">
        <v>760</v>
      </c>
      <c r="B8" s="210">
        <v>1</v>
      </c>
      <c r="C8" s="237" t="s">
        <v>790</v>
      </c>
      <c r="D8" s="234">
        <f ca="1">COUNTIF(Формулы!$N$7:$N$2001,D$7&amp;$C8)</f>
        <v>0</v>
      </c>
      <c r="E8" s="234">
        <f ca="1">COUNTIF(Формулы!$N$7:$N$2001,E$7&amp;$C8)</f>
        <v>0</v>
      </c>
      <c r="J8" s="42"/>
      <c r="K8" s="22"/>
    </row>
    <row r="9" spans="1:11" ht="13.5" thickBot="1" x14ac:dyDescent="0.25">
      <c r="A9" s="233" t="s">
        <v>761</v>
      </c>
      <c r="B9" s="210">
        <v>2</v>
      </c>
      <c r="C9" s="237" t="s">
        <v>772</v>
      </c>
      <c r="D9" s="234">
        <f ca="1">COUNTIF(Формулы!$N$7:$N$2001,D$7&amp;$C9)</f>
        <v>0</v>
      </c>
      <c r="E9" s="234">
        <f ca="1">COUNTIF(Формулы!$N$7:$N$2001,E$7&amp;$C9)</f>
        <v>0</v>
      </c>
      <c r="J9" s="42"/>
      <c r="K9" s="22"/>
    </row>
    <row r="10" spans="1:11" ht="13.5" thickBot="1" x14ac:dyDescent="0.25">
      <c r="A10" s="209" t="s">
        <v>762</v>
      </c>
      <c r="B10" s="210">
        <v>3</v>
      </c>
      <c r="C10" s="237" t="s">
        <v>773</v>
      </c>
      <c r="D10" s="234">
        <f ca="1">COUNTIF(Формулы!$N$7:$N$2001,D$7&amp;$C10)</f>
        <v>0</v>
      </c>
      <c r="E10" s="234">
        <f ca="1">COUNTIF(Формулы!$N$7:$N$2001,E$7&amp;$C10)</f>
        <v>0</v>
      </c>
      <c r="J10" s="42"/>
      <c r="K10" s="22"/>
    </row>
    <row r="11" spans="1:11" ht="13.5" thickBot="1" x14ac:dyDescent="0.25">
      <c r="A11" s="209" t="s">
        <v>763</v>
      </c>
      <c r="B11" s="210">
        <v>4</v>
      </c>
      <c r="C11" s="237" t="s">
        <v>774</v>
      </c>
      <c r="D11" s="234">
        <f ca="1">COUNTIF(Формулы!$N$7:$N$2001,D$7&amp;$C11)</f>
        <v>0</v>
      </c>
      <c r="E11" s="234">
        <f ca="1">COUNTIF(Формулы!$N$7:$N$2001,E$7&amp;$C11)</f>
        <v>0</v>
      </c>
      <c r="J11" s="42"/>
      <c r="K11" s="22"/>
    </row>
    <row r="12" spans="1:11" ht="13.5" thickBot="1" x14ac:dyDescent="0.25">
      <c r="A12" s="209" t="s">
        <v>764</v>
      </c>
      <c r="B12" s="210">
        <v>5</v>
      </c>
      <c r="C12" s="237" t="s">
        <v>775</v>
      </c>
      <c r="D12" s="234">
        <f ca="1">COUNTIF(Формулы!$N$7:$N$2001,D$7&amp;$C12)</f>
        <v>0</v>
      </c>
      <c r="E12" s="234">
        <f ca="1">COUNTIF(Формулы!$N$7:$N$2001,E$7&amp;$C12)</f>
        <v>0</v>
      </c>
      <c r="J12" s="42"/>
      <c r="K12" s="22"/>
    </row>
    <row r="13" spans="1:11" ht="13.5" thickBot="1" x14ac:dyDescent="0.25">
      <c r="A13" s="209" t="s">
        <v>765</v>
      </c>
      <c r="B13" s="210">
        <v>6</v>
      </c>
      <c r="C13" s="237" t="s">
        <v>776</v>
      </c>
      <c r="D13" s="234">
        <f ca="1">COUNTIF(Формулы!$N$7:$N$2001,D$7&amp;$C13)</f>
        <v>0</v>
      </c>
      <c r="E13" s="234">
        <f ca="1">COUNTIF(Формулы!$N$7:$N$2001,E$7&amp;$C13)</f>
        <v>0</v>
      </c>
      <c r="J13" s="42"/>
      <c r="K13" s="22"/>
    </row>
    <row r="14" spans="1:11" ht="13.5" thickBot="1" x14ac:dyDescent="0.25">
      <c r="A14" s="209" t="s">
        <v>684</v>
      </c>
      <c r="B14" s="210">
        <v>7</v>
      </c>
      <c r="C14" s="237" t="s">
        <v>777</v>
      </c>
      <c r="D14" s="234">
        <f ca="1">COUNTIF(Формулы!$N$7:$N$2001,D$7&amp;$C14)</f>
        <v>0</v>
      </c>
      <c r="E14" s="234">
        <f ca="1">COUNTIF(Формулы!$N$7:$N$2001,E$7&amp;$C14)</f>
        <v>0</v>
      </c>
      <c r="J14" s="42"/>
      <c r="K14" s="22"/>
    </row>
    <row r="15" spans="1:11" ht="39" thickBot="1" x14ac:dyDescent="0.25">
      <c r="A15" s="238" t="s">
        <v>181</v>
      </c>
      <c r="B15" s="210">
        <v>8</v>
      </c>
      <c r="C15" s="237" t="s">
        <v>782</v>
      </c>
      <c r="D15" s="234">
        <f ca="1">COUNTIF(Формулы!$N$7:$N$2001,D$7&amp;$C15)</f>
        <v>0</v>
      </c>
      <c r="E15" s="234">
        <f ca="1">COUNTIF(Формулы!$N$7:$N$2001,E$7&amp;$C15)</f>
        <v>0</v>
      </c>
      <c r="J15" s="42"/>
      <c r="K15" s="22"/>
    </row>
    <row r="16" spans="1:11" ht="13.5" thickBot="1" x14ac:dyDescent="0.25">
      <c r="A16" s="233" t="s">
        <v>766</v>
      </c>
      <c r="B16" s="210">
        <v>9</v>
      </c>
      <c r="C16" s="237" t="s">
        <v>781</v>
      </c>
      <c r="D16" s="234">
        <f ca="1">COUNTIF(Формулы!$N$7:$N$2001,D$7&amp;$C16)</f>
        <v>0</v>
      </c>
      <c r="E16" s="234">
        <f ca="1">COUNTIF(Формулы!$N$7:$N$2001,E$7&amp;$C16)</f>
        <v>0</v>
      </c>
      <c r="J16" s="42"/>
      <c r="K16" s="22"/>
    </row>
    <row r="17" spans="1:11" ht="39" thickBot="1" x14ac:dyDescent="0.25">
      <c r="A17" s="233" t="s">
        <v>768</v>
      </c>
      <c r="B17" s="210">
        <v>10</v>
      </c>
      <c r="C17" s="237" t="s">
        <v>785</v>
      </c>
      <c r="D17" s="234">
        <f ca="1">COUNTIF(Формулы!$N$7:$N$2001,D$7&amp;$C17)</f>
        <v>0</v>
      </c>
      <c r="E17" s="234">
        <f ca="1">COUNTIF(Формулы!$N$7:$N$2001,E$7&amp;$C17)</f>
        <v>0</v>
      </c>
      <c r="J17" s="42"/>
      <c r="K17" s="22"/>
    </row>
    <row r="18" spans="1:11" ht="13.5" thickBot="1" x14ac:dyDescent="0.25">
      <c r="A18" s="233" t="s">
        <v>143</v>
      </c>
      <c r="B18" s="210">
        <v>11</v>
      </c>
      <c r="C18" s="237" t="s">
        <v>784</v>
      </c>
      <c r="D18" s="234">
        <f ca="1">COUNTIF(Формулы!$N$7:$N$2001,D$7&amp;$C18)</f>
        <v>0</v>
      </c>
      <c r="E18" s="234">
        <f ca="1">COUNTIF(Формулы!$N$7:$N$2001,E$7&amp;$C18)</f>
        <v>0</v>
      </c>
      <c r="J18" s="42"/>
      <c r="K18" s="22"/>
    </row>
    <row r="19" spans="1:11" ht="13.5" thickBot="1" x14ac:dyDescent="0.25">
      <c r="A19" s="233" t="s">
        <v>182</v>
      </c>
      <c r="B19" s="210">
        <v>12</v>
      </c>
      <c r="C19" s="237" t="s">
        <v>786</v>
      </c>
      <c r="D19" s="234">
        <f ca="1">COUNTIF(Формулы!$N$7:$N$2001,D$7&amp;$C19)</f>
        <v>0</v>
      </c>
      <c r="E19" s="234">
        <f ca="1">COUNTIF(Формулы!$N$7:$N$2001,E$7&amp;$C19)</f>
        <v>0</v>
      </c>
      <c r="J19" s="42"/>
      <c r="K19" s="22"/>
    </row>
    <row r="20" spans="1:11" ht="13.5" thickBot="1" x14ac:dyDescent="0.25">
      <c r="A20" s="233" t="s">
        <v>183</v>
      </c>
      <c r="B20" s="210">
        <v>13</v>
      </c>
      <c r="C20" s="237" t="s">
        <v>787</v>
      </c>
      <c r="D20" s="234">
        <f ca="1">COUNTIF(Формулы!$N$7:$N$2001,D$7&amp;$C20)</f>
        <v>0</v>
      </c>
      <c r="E20" s="234">
        <f ca="1">COUNTIF(Формулы!$N$7:$N$2001,E$7&amp;$C20)</f>
        <v>0</v>
      </c>
      <c r="J20" s="42"/>
      <c r="K20" s="22"/>
    </row>
    <row r="21" spans="1:11" ht="39" thickBot="1" x14ac:dyDescent="0.25">
      <c r="A21" s="233" t="s">
        <v>769</v>
      </c>
      <c r="B21" s="210">
        <v>14</v>
      </c>
      <c r="C21" s="237" t="s">
        <v>731</v>
      </c>
      <c r="D21" s="240">
        <f ca="1">COUNTIF(Формулы!$N$7:$N$2001,D$7&amp;$C21)+D22</f>
        <v>0</v>
      </c>
      <c r="E21" s="240">
        <f ca="1">COUNTIF(Формулы!$N$7:$N$2001,E$7&amp;$C21)+E22</f>
        <v>0</v>
      </c>
      <c r="J21" s="42"/>
      <c r="K21" s="22"/>
    </row>
    <row r="22" spans="1:11" ht="13.5" thickBot="1" x14ac:dyDescent="0.25">
      <c r="A22" s="233" t="s">
        <v>767</v>
      </c>
      <c r="B22" s="210">
        <v>15</v>
      </c>
      <c r="C22" s="237" t="s">
        <v>788</v>
      </c>
      <c r="D22" s="234">
        <f ca="1">COUNTIF(Формулы!$N$7:$N$2001,D$7&amp;$C22)</f>
        <v>0</v>
      </c>
      <c r="E22" s="234">
        <f ca="1">COUNTIF(Формулы!$N$7:$N$2001,E$7&amp;$C22)</f>
        <v>0</v>
      </c>
      <c r="J22" s="42"/>
      <c r="K22" s="22"/>
    </row>
    <row r="23" spans="1:11" ht="15.75" x14ac:dyDescent="0.2">
      <c r="A23" s="125"/>
      <c r="J23" s="42"/>
      <c r="K23" s="22"/>
    </row>
    <row r="24" spans="1:11" ht="15.75" x14ac:dyDescent="0.2">
      <c r="A24" s="125" t="s">
        <v>789</v>
      </c>
      <c r="J24" s="42"/>
      <c r="K24" s="22"/>
    </row>
    <row r="25" spans="1:11" ht="15" x14ac:dyDescent="0.25">
      <c r="A25" s="512" t="s">
        <v>792</v>
      </c>
      <c r="B25" s="512"/>
      <c r="C25" s="512"/>
      <c r="D25" s="512"/>
      <c r="E25" s="512"/>
      <c r="F25" s="512"/>
      <c r="G25" s="512"/>
      <c r="H25" s="512"/>
      <c r="I25" s="512"/>
      <c r="J25" s="242">
        <f ca="1">COUNTIF(Формулы!$N$7:$N$2001,"*Z21*a1*u1")</f>
        <v>0</v>
      </c>
      <c r="K25" s="22"/>
    </row>
    <row r="26" spans="1:11" ht="15" x14ac:dyDescent="0.25">
      <c r="A26" s="512" t="s">
        <v>793</v>
      </c>
      <c r="B26" s="512"/>
      <c r="C26" s="512"/>
      <c r="D26" s="512"/>
      <c r="E26" s="512"/>
      <c r="F26" s="512"/>
      <c r="G26" s="512"/>
      <c r="H26" s="512"/>
      <c r="I26" s="512"/>
      <c r="J26" s="242">
        <f ca="1">COUNTIF(Формулы!$N$7:$N$2001,"*Z21*g1*a1*u1")</f>
        <v>0</v>
      </c>
      <c r="K26" s="22"/>
    </row>
    <row r="27" spans="1:11" ht="15.75" x14ac:dyDescent="0.2">
      <c r="A27" s="125"/>
      <c r="J27" s="42"/>
      <c r="K27" s="22"/>
    </row>
    <row r="28" spans="1:11" ht="27.75" customHeight="1" x14ac:dyDescent="0.2">
      <c r="A28" s="508" t="s">
        <v>795</v>
      </c>
      <c r="B28" s="508"/>
      <c r="C28" s="508"/>
      <c r="D28" s="508"/>
      <c r="E28" s="508"/>
      <c r="F28" s="508"/>
      <c r="G28" s="508"/>
      <c r="H28" s="508"/>
      <c r="I28" s="508"/>
      <c r="J28" s="508"/>
    </row>
    <row r="29" spans="1:11" x14ac:dyDescent="0.2">
      <c r="A29" s="183"/>
      <c r="B29" s="183"/>
      <c r="C29" s="183"/>
      <c r="D29" s="183"/>
      <c r="E29" s="183"/>
      <c r="F29" s="183"/>
      <c r="G29" s="183"/>
      <c r="H29" s="183"/>
      <c r="I29" s="183"/>
    </row>
    <row r="30" spans="1:11" x14ac:dyDescent="0.2">
      <c r="A30" s="317"/>
      <c r="B30" s="318"/>
      <c r="C30" s="511"/>
      <c r="D30" s="511"/>
      <c r="E30" s="511"/>
      <c r="F30" s="511"/>
      <c r="G30" s="511"/>
      <c r="H30" s="318"/>
      <c r="I30" s="513"/>
      <c r="J30" s="513"/>
    </row>
    <row r="31" spans="1:11" ht="12.75" customHeight="1" x14ac:dyDescent="0.2">
      <c r="A31" s="319" t="s">
        <v>420</v>
      </c>
      <c r="B31" s="320"/>
      <c r="C31" s="509" t="s">
        <v>421</v>
      </c>
      <c r="D31" s="509"/>
      <c r="E31" s="509"/>
      <c r="F31" s="509"/>
      <c r="G31" s="509"/>
      <c r="H31" s="321"/>
      <c r="I31" s="514" t="s">
        <v>243</v>
      </c>
      <c r="J31" s="514"/>
    </row>
    <row r="32" spans="1:11" x14ac:dyDescent="0.2">
      <c r="A32" s="318"/>
      <c r="B32" s="318"/>
      <c r="C32" s="318"/>
      <c r="D32" s="318"/>
      <c r="E32" s="318"/>
      <c r="F32" s="318"/>
      <c r="G32" s="318"/>
      <c r="H32" s="318"/>
      <c r="I32" s="318"/>
      <c r="J32" s="318"/>
    </row>
    <row r="33" spans="1:10" x14ac:dyDescent="0.2">
      <c r="A33" s="317"/>
      <c r="B33" s="318"/>
      <c r="C33" s="511"/>
      <c r="D33" s="511"/>
      <c r="E33" s="511"/>
      <c r="F33" s="511"/>
      <c r="G33" s="511"/>
      <c r="H33" s="318"/>
      <c r="I33" s="513"/>
      <c r="J33" s="513"/>
    </row>
    <row r="34" spans="1:10" ht="26.25" customHeight="1" x14ac:dyDescent="0.2">
      <c r="A34" s="319" t="s">
        <v>422</v>
      </c>
      <c r="B34" s="321"/>
      <c r="C34" s="510" t="s">
        <v>791</v>
      </c>
      <c r="D34" s="510"/>
      <c r="E34" s="510"/>
      <c r="F34" s="510"/>
      <c r="G34" s="510"/>
      <c r="H34" s="321"/>
      <c r="I34" s="515" t="s">
        <v>423</v>
      </c>
      <c r="J34" s="515"/>
    </row>
  </sheetData>
  <sheetProtection password="CA9C" sheet="1" objects="1" scenarios="1" formatCells="0" formatColumns="0" formatRows="0" insertColumns="0" insertRows="0" insertHyperlinks="0" deleteColumns="0" deleteRows="0" sort="0" autoFilter="0" pivotTables="0"/>
  <mergeCells count="12">
    <mergeCell ref="A2:J2"/>
    <mergeCell ref="A28:J28"/>
    <mergeCell ref="C31:G31"/>
    <mergeCell ref="C34:G34"/>
    <mergeCell ref="C33:G33"/>
    <mergeCell ref="C30:G30"/>
    <mergeCell ref="A25:I25"/>
    <mergeCell ref="A26:I26"/>
    <mergeCell ref="I30:J30"/>
    <mergeCell ref="I31:J31"/>
    <mergeCell ref="I33:J33"/>
    <mergeCell ref="I34:J34"/>
  </mergeCells>
  <phoneticPr fontId="0" type="noConversion"/>
  <pageMargins left="0.39370078740157483" right="0.39370078740157483" top="0.39370078740157483" bottom="0.39370078740157483" header="0.31496062992125984" footer="0.31496062992125984"/>
  <pageSetup paperSize="9" scale="92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I78"/>
  <sheetViews>
    <sheetView zoomScale="115" zoomScaleNormal="115" workbookViewId="0">
      <selection activeCell="A7" sqref="A7:F7"/>
    </sheetView>
  </sheetViews>
  <sheetFormatPr defaultRowHeight="11.25" x14ac:dyDescent="0.2"/>
  <cols>
    <col min="1" max="1" width="2.28515625" style="50" customWidth="1"/>
    <col min="2" max="2" width="37.42578125" style="50" customWidth="1"/>
    <col min="3" max="3" width="30.5703125" style="50" customWidth="1"/>
    <col min="4" max="4" width="8.7109375" style="50" customWidth="1"/>
    <col min="5" max="5" width="9.7109375" style="50" customWidth="1"/>
    <col min="6" max="7" width="8.28515625" style="50" customWidth="1"/>
    <col min="8" max="16384" width="9.140625" style="50"/>
  </cols>
  <sheetData>
    <row r="2" spans="1:8" x14ac:dyDescent="0.2">
      <c r="A2" s="521" t="s">
        <v>199</v>
      </c>
      <c r="B2" s="521"/>
      <c r="C2" s="521"/>
      <c r="D2" s="521"/>
      <c r="E2" s="521"/>
      <c r="F2" s="521"/>
    </row>
    <row r="3" spans="1:8" x14ac:dyDescent="0.2">
      <c r="A3" s="522" t="s">
        <v>321</v>
      </c>
      <c r="B3" s="522"/>
      <c r="C3" s="522"/>
      <c r="D3" s="522"/>
      <c r="E3" s="522"/>
      <c r="F3" s="522"/>
    </row>
    <row r="4" spans="1:8" x14ac:dyDescent="0.2">
      <c r="A4" s="523" t="s">
        <v>200</v>
      </c>
      <c r="B4" s="523"/>
      <c r="C4" s="523"/>
      <c r="D4" s="523"/>
      <c r="E4" s="523"/>
      <c r="F4" s="523"/>
    </row>
    <row r="5" spans="1:8" s="51" customFormat="1" ht="12" x14ac:dyDescent="0.2">
      <c r="D5" s="52" t="s">
        <v>201</v>
      </c>
      <c r="E5" s="79" t="str">
        <f>CHOOSE(MONTH(ДАННЫЕ!F1),"январь","февраль","март","апрель","май","июнь","июль","август","сентябрь","октябрь","ноябрь","декабрь")</f>
        <v>декабрь</v>
      </c>
      <c r="F5" s="80">
        <f>YEAR(ДАННЫЕ!F1)</f>
        <v>2020</v>
      </c>
      <c r="G5" s="50"/>
      <c r="H5" s="50"/>
    </row>
    <row r="6" spans="1:8" ht="12.75" x14ac:dyDescent="0.2">
      <c r="A6" s="41"/>
      <c r="B6" s="41"/>
      <c r="C6" s="41"/>
      <c r="E6" s="53" t="s">
        <v>202</v>
      </c>
      <c r="F6" s="53" t="s">
        <v>203</v>
      </c>
    </row>
    <row r="7" spans="1:8" s="41" customFormat="1" ht="12.75" x14ac:dyDescent="0.2">
      <c r="A7" s="439" t="str">
        <f xml:space="preserve"> "Наименование отчитывающейся организации - "&amp;ДАННЫЕ!I1</f>
        <v>Наименование отчитывающейся организации - БУЗ УР "ГКБ № 7 МЗ УР"</v>
      </c>
      <c r="B7" s="440"/>
      <c r="C7" s="440"/>
      <c r="D7" s="440"/>
      <c r="E7" s="440"/>
      <c r="F7" s="520"/>
      <c r="G7" s="54"/>
      <c r="H7" s="54"/>
    </row>
    <row r="8" spans="1:8" ht="12.75" x14ac:dyDescent="0.2">
      <c r="A8" s="100" t="s">
        <v>204</v>
      </c>
      <c r="B8" s="101"/>
      <c r="C8" s="529"/>
      <c r="D8" s="529"/>
      <c r="E8" s="529"/>
      <c r="F8" s="530"/>
      <c r="G8" s="55"/>
      <c r="H8" s="55"/>
    </row>
    <row r="9" spans="1:8" x14ac:dyDescent="0.2">
      <c r="A9" s="56"/>
      <c r="B9" s="56"/>
      <c r="C9" s="56"/>
      <c r="D9" s="56"/>
      <c r="E9" s="56"/>
      <c r="F9" s="56"/>
      <c r="G9" s="55"/>
      <c r="H9" s="55"/>
    </row>
    <row r="10" spans="1:8" ht="65.25" customHeight="1" x14ac:dyDescent="0.2">
      <c r="A10" s="57" t="s">
        <v>42</v>
      </c>
      <c r="B10" s="527" t="s">
        <v>205</v>
      </c>
      <c r="C10" s="528"/>
      <c r="D10" s="11" t="s">
        <v>206</v>
      </c>
      <c r="E10" s="11" t="str">
        <f xml:space="preserve"> "В том числе с 01.01."&amp;F5&amp;" по "&amp;TEXT(ДАННЫЕ!F1,"ДД.ММ.ГГГГ")&amp;" (нарастающим итогом) (в абс. числах)"</f>
        <v>В том числе с 01.01.2020 по 31.12.2020 (нарастающим итогом) (в абс. числах)</v>
      </c>
      <c r="F10" s="11" t="s">
        <v>207</v>
      </c>
    </row>
    <row r="11" spans="1:8" s="60" customFormat="1" ht="14.25" x14ac:dyDescent="0.2">
      <c r="A11" s="59">
        <v>1</v>
      </c>
      <c r="B11" s="527">
        <v>2</v>
      </c>
      <c r="C11" s="528"/>
      <c r="D11" s="59">
        <v>3</v>
      </c>
      <c r="E11" s="58">
        <v>4</v>
      </c>
      <c r="F11" s="59">
        <v>5</v>
      </c>
    </row>
    <row r="12" spans="1:8" ht="24.75" customHeight="1" x14ac:dyDescent="0.2">
      <c r="A12" s="524" t="s">
        <v>208</v>
      </c>
      <c r="B12" s="525"/>
      <c r="C12" s="525"/>
      <c r="D12" s="525"/>
      <c r="E12" s="525"/>
      <c r="F12" s="526"/>
    </row>
    <row r="13" spans="1:8" ht="23.1" customHeight="1" x14ac:dyDescent="0.2">
      <c r="A13" s="61">
        <v>1</v>
      </c>
      <c r="B13" s="516" t="s">
        <v>209</v>
      </c>
      <c r="C13" s="517"/>
      <c r="D13" s="82" t="s">
        <v>210</v>
      </c>
      <c r="E13" s="91"/>
      <c r="F13" s="92"/>
    </row>
    <row r="14" spans="1:8" ht="23.1" customHeight="1" x14ac:dyDescent="0.2">
      <c r="A14" s="61">
        <v>2</v>
      </c>
      <c r="B14" s="516" t="s">
        <v>211</v>
      </c>
      <c r="C14" s="517"/>
      <c r="D14" s="82" t="s">
        <v>210</v>
      </c>
      <c r="E14" s="92"/>
      <c r="F14" s="92"/>
    </row>
    <row r="15" spans="1:8" ht="23.1" customHeight="1" x14ac:dyDescent="0.2">
      <c r="A15" s="61">
        <v>3</v>
      </c>
      <c r="B15" s="516" t="s">
        <v>212</v>
      </c>
      <c r="C15" s="517"/>
      <c r="D15" s="81">
        <f>COUNTIF(Формулы!$O$7:$O$1001,"*B2*c0*i0*")</f>
        <v>0</v>
      </c>
      <c r="E15" s="81">
        <f>COUNTIF(Формулы!$O$7:$O$1001,"*B2*g1*c0*i0*")</f>
        <v>0</v>
      </c>
      <c r="F15" s="81">
        <f>COUNTIF(Формулы!$O$7:$O$1001,"*B2*g11c0*i0*")</f>
        <v>0</v>
      </c>
    </row>
    <row r="16" spans="1:8" ht="23.1" customHeight="1" x14ac:dyDescent="0.2">
      <c r="A16" s="61">
        <v>4</v>
      </c>
      <c r="B16" s="516" t="s">
        <v>322</v>
      </c>
      <c r="C16" s="517"/>
      <c r="D16" s="81">
        <f>COUNTIF(Формулы!$O$7:$O$1001,"*B2*c0*i0*")</f>
        <v>0</v>
      </c>
      <c r="E16" s="81">
        <f>COUNTIF(Формулы!$O$7:$O$1001,"*B2*c0*g1*i0*")</f>
        <v>0</v>
      </c>
      <c r="F16" s="81">
        <f>COUNTIF(Формулы!$O$7:$O$1001,"*B2*c0*g11*i0*")</f>
        <v>0</v>
      </c>
    </row>
    <row r="17" spans="1:6" ht="23.1" customHeight="1" x14ac:dyDescent="0.2">
      <c r="A17" s="61">
        <v>5</v>
      </c>
      <c r="B17" s="516" t="s">
        <v>213</v>
      </c>
      <c r="C17" s="517"/>
      <c r="D17" s="81">
        <f>COUNTIF(Формулы!$O$7:$O$1001,"*B2*c0*s1*")</f>
        <v>0</v>
      </c>
      <c r="E17" s="81">
        <f>COUNTIF(Формулы!$O$7:$O$1001,"*B2*c0*s11*")</f>
        <v>0</v>
      </c>
      <c r="F17" s="81">
        <f>COUNTIF(Формулы!$O$7:$O$1001,"*B2*c0*s111*")</f>
        <v>0</v>
      </c>
    </row>
    <row r="18" spans="1:6" ht="23.1" customHeight="1" x14ac:dyDescent="0.2">
      <c r="A18" s="61">
        <v>6</v>
      </c>
      <c r="B18" s="518" t="s">
        <v>214</v>
      </c>
      <c r="C18" s="519"/>
      <c r="D18" s="81">
        <f>COUNTIF(Формулы!$O$7:$O$1001,"*B2*c0*s1*h1*")</f>
        <v>0</v>
      </c>
      <c r="E18" s="81">
        <f>COUNTIF(Формулы!$O$7:$O$1001,"*B2*c0*s11*h1*")</f>
        <v>0</v>
      </c>
      <c r="F18" s="81">
        <f>COUNTIF(Формулы!$O$7:$O$1001,"*B2*c0*s111*h1*")</f>
        <v>0</v>
      </c>
    </row>
    <row r="19" spans="1:6" ht="23.1" customHeight="1" x14ac:dyDescent="0.2">
      <c r="A19" s="61">
        <v>7</v>
      </c>
      <c r="B19" s="516" t="s">
        <v>215</v>
      </c>
      <c r="C19" s="517"/>
      <c r="D19" s="81">
        <f>COUNTIF(Формулы!$O$7:$O$1001,"*B2*c0*p1*")</f>
        <v>0</v>
      </c>
      <c r="E19" s="81">
        <f>COUNTIF(Формулы!$O$7:$O$1001,"*B2*c0*p11*")</f>
        <v>0</v>
      </c>
      <c r="F19" s="81">
        <f>COUNTIF(Формулы!$O$7:$O$1001,"*B2*p111*")</f>
        <v>0</v>
      </c>
    </row>
    <row r="20" spans="1:6" ht="23.1" customHeight="1" x14ac:dyDescent="0.2">
      <c r="A20" s="61">
        <v>8</v>
      </c>
      <c r="B20" s="516" t="s">
        <v>216</v>
      </c>
      <c r="C20" s="517"/>
      <c r="D20" s="81">
        <f>COUNTIF(Формулы!$O$7:$O$1001,"*B2*c0*d1*")</f>
        <v>0</v>
      </c>
      <c r="E20" s="81">
        <f>COUNTIF(Формулы!$O$7:$O$1001,"*B2*c0*d11*")</f>
        <v>0</v>
      </c>
      <c r="F20" s="81">
        <f>COUNTIF(Формулы!$O$7:$O$1001,"*B2*d111*")</f>
        <v>0</v>
      </c>
    </row>
    <row r="21" spans="1:6" ht="23.1" customHeight="1" x14ac:dyDescent="0.2">
      <c r="A21" s="61">
        <v>9</v>
      </c>
      <c r="B21" s="516" t="s">
        <v>217</v>
      </c>
      <c r="C21" s="517"/>
      <c r="D21" s="82" t="s">
        <v>210</v>
      </c>
      <c r="E21" s="81">
        <f>COUNTIF(Формулы!$O$7:$O$1001,"*B2*c0*o11*")</f>
        <v>0</v>
      </c>
      <c r="F21" s="81">
        <f>COUNTIF(Формулы!$O$7:$O$1001,"*B2*o111*")</f>
        <v>0</v>
      </c>
    </row>
    <row r="22" spans="1:6" ht="23.1" customHeight="1" x14ac:dyDescent="0.2">
      <c r="A22" s="61">
        <v>10</v>
      </c>
      <c r="B22" s="516" t="s">
        <v>218</v>
      </c>
      <c r="C22" s="517"/>
      <c r="D22" s="82" t="s">
        <v>210</v>
      </c>
      <c r="E22" s="81">
        <f>COUNTIF(Формулы!$O$7:$O$1001,"*B2*c0*v11*")</f>
        <v>0</v>
      </c>
      <c r="F22" s="81">
        <f>COUNTIF(Формулы!$O$7:$O$1001,"*B2*v111*")</f>
        <v>0</v>
      </c>
    </row>
    <row r="23" spans="1:6" ht="23.1" customHeight="1" x14ac:dyDescent="0.2">
      <c r="A23" s="61">
        <v>11</v>
      </c>
      <c r="B23" s="516" t="s">
        <v>219</v>
      </c>
      <c r="C23" s="517"/>
      <c r="D23" s="82" t="s">
        <v>210</v>
      </c>
      <c r="E23" s="81"/>
      <c r="F23" s="81"/>
    </row>
    <row r="24" spans="1:6" ht="23.1" customHeight="1" x14ac:dyDescent="0.2">
      <c r="A24" s="61">
        <v>12</v>
      </c>
      <c r="B24" s="516" t="s">
        <v>301</v>
      </c>
      <c r="C24" s="517"/>
      <c r="D24" s="82" t="s">
        <v>210</v>
      </c>
      <c r="E24" s="81"/>
      <c r="F24" s="81"/>
    </row>
    <row r="25" spans="1:6" ht="23.1" customHeight="1" x14ac:dyDescent="0.2">
      <c r="A25" s="61">
        <v>13</v>
      </c>
      <c r="B25" s="516" t="s">
        <v>220</v>
      </c>
      <c r="C25" s="517"/>
      <c r="D25" s="82" t="s">
        <v>210</v>
      </c>
      <c r="E25" s="81"/>
      <c r="F25" s="81"/>
    </row>
    <row r="26" spans="1:6" ht="23.1" customHeight="1" x14ac:dyDescent="0.2">
      <c r="A26" s="61">
        <v>14</v>
      </c>
      <c r="B26" s="516" t="s">
        <v>328</v>
      </c>
      <c r="C26" s="517"/>
      <c r="D26" s="82" t="s">
        <v>210</v>
      </c>
      <c r="E26" s="81"/>
      <c r="F26" s="81"/>
    </row>
    <row r="27" spans="1:6" ht="23.1" customHeight="1" x14ac:dyDescent="0.2">
      <c r="A27" s="61">
        <v>15</v>
      </c>
      <c r="B27" s="516" t="s">
        <v>221</v>
      </c>
      <c r="C27" s="517"/>
      <c r="D27" s="81"/>
      <c r="E27" s="81"/>
      <c r="F27" s="81"/>
    </row>
    <row r="28" spans="1:6" ht="23.1" customHeight="1" x14ac:dyDescent="0.2">
      <c r="A28" s="61">
        <v>16</v>
      </c>
      <c r="B28" s="518" t="s">
        <v>222</v>
      </c>
      <c r="C28" s="519"/>
      <c r="D28" s="81"/>
      <c r="E28" s="81"/>
      <c r="F28" s="81"/>
    </row>
    <row r="29" spans="1:6" ht="23.1" customHeight="1" x14ac:dyDescent="0.2">
      <c r="A29" s="61">
        <v>17</v>
      </c>
      <c r="B29" s="516" t="s">
        <v>223</v>
      </c>
      <c r="C29" s="517"/>
      <c r="D29" s="81"/>
      <c r="E29" s="81"/>
      <c r="F29" s="81"/>
    </row>
    <row r="30" spans="1:6" ht="23.1" customHeight="1" x14ac:dyDescent="0.2">
      <c r="A30" s="61">
        <v>18</v>
      </c>
      <c r="B30" s="516" t="s">
        <v>224</v>
      </c>
      <c r="C30" s="517"/>
      <c r="D30" s="81"/>
      <c r="E30" s="81"/>
      <c r="F30" s="81"/>
    </row>
    <row r="31" spans="1:6" ht="23.1" customHeight="1" x14ac:dyDescent="0.2">
      <c r="A31" s="61">
        <v>19</v>
      </c>
      <c r="B31" s="518" t="s">
        <v>225</v>
      </c>
      <c r="C31" s="519"/>
      <c r="D31" s="81"/>
      <c r="E31" s="81"/>
      <c r="F31" s="81"/>
    </row>
    <row r="32" spans="1:6" ht="23.1" customHeight="1" x14ac:dyDescent="0.2">
      <c r="A32" s="61">
        <v>20</v>
      </c>
      <c r="B32" s="516" t="s">
        <v>226</v>
      </c>
      <c r="C32" s="517"/>
      <c r="D32" s="81"/>
      <c r="E32" s="81"/>
      <c r="F32" s="81"/>
    </row>
    <row r="33" spans="1:6" ht="23.1" customHeight="1" x14ac:dyDescent="0.2">
      <c r="A33" s="61">
        <v>21</v>
      </c>
      <c r="B33" s="516" t="s">
        <v>344</v>
      </c>
      <c r="C33" s="517"/>
      <c r="D33" s="81"/>
      <c r="E33" s="81"/>
      <c r="F33" s="81"/>
    </row>
    <row r="34" spans="1:6" ht="23.1" customHeight="1" x14ac:dyDescent="0.2">
      <c r="A34" s="61">
        <v>22</v>
      </c>
      <c r="B34" s="516" t="s">
        <v>323</v>
      </c>
      <c r="C34" s="517"/>
      <c r="D34" s="81"/>
      <c r="E34" s="81"/>
      <c r="F34" s="81"/>
    </row>
    <row r="35" spans="1:6" ht="35.25" customHeight="1" x14ac:dyDescent="0.2">
      <c r="A35" s="61">
        <v>23</v>
      </c>
      <c r="B35" s="516" t="s">
        <v>227</v>
      </c>
      <c r="C35" s="517"/>
      <c r="D35" s="82" t="s">
        <v>210</v>
      </c>
      <c r="E35" s="81"/>
      <c r="F35" s="81"/>
    </row>
    <row r="36" spans="1:6" ht="23.1" customHeight="1" x14ac:dyDescent="0.2">
      <c r="A36" s="61">
        <v>24</v>
      </c>
      <c r="B36" s="516" t="s">
        <v>228</v>
      </c>
      <c r="C36" s="517"/>
      <c r="D36" s="82" t="s">
        <v>210</v>
      </c>
      <c r="E36" s="81"/>
      <c r="F36" s="81"/>
    </row>
    <row r="37" spans="1:6" ht="23.1" customHeight="1" x14ac:dyDescent="0.2">
      <c r="A37" s="61">
        <v>25</v>
      </c>
      <c r="B37" s="516" t="s">
        <v>229</v>
      </c>
      <c r="C37" s="517"/>
      <c r="D37" s="81"/>
      <c r="E37" s="81"/>
      <c r="F37" s="81"/>
    </row>
    <row r="38" spans="1:6" ht="23.1" customHeight="1" x14ac:dyDescent="0.2">
      <c r="A38" s="61">
        <v>26</v>
      </c>
      <c r="B38" s="516" t="s">
        <v>324</v>
      </c>
      <c r="C38" s="517"/>
      <c r="D38" s="81"/>
      <c r="E38" s="81"/>
      <c r="F38" s="81"/>
    </row>
    <row r="39" spans="1:6" ht="23.1" customHeight="1" x14ac:dyDescent="0.2">
      <c r="A39" s="61">
        <v>27</v>
      </c>
      <c r="B39" s="516" t="s">
        <v>230</v>
      </c>
      <c r="C39" s="517"/>
      <c r="D39" s="81"/>
      <c r="E39" s="81"/>
      <c r="F39" s="81"/>
    </row>
    <row r="40" spans="1:6" ht="23.1" customHeight="1" x14ac:dyDescent="0.2">
      <c r="A40" s="61">
        <v>28</v>
      </c>
      <c r="B40" s="516" t="s">
        <v>231</v>
      </c>
      <c r="C40" s="517"/>
      <c r="D40" s="81"/>
      <c r="E40" s="81"/>
      <c r="F40" s="81"/>
    </row>
    <row r="41" spans="1:6" ht="23.1" customHeight="1" x14ac:dyDescent="0.2">
      <c r="A41" s="61">
        <v>29</v>
      </c>
      <c r="B41" s="518" t="s">
        <v>325</v>
      </c>
      <c r="C41" s="519"/>
      <c r="D41" s="81"/>
      <c r="E41" s="81"/>
      <c r="F41" s="81"/>
    </row>
    <row r="42" spans="1:6" ht="23.1" customHeight="1" x14ac:dyDescent="0.2">
      <c r="A42" s="61">
        <v>30</v>
      </c>
      <c r="B42" s="516" t="s">
        <v>326</v>
      </c>
      <c r="C42" s="517"/>
      <c r="D42" s="81"/>
      <c r="E42" s="81"/>
      <c r="F42" s="81"/>
    </row>
    <row r="43" spans="1:6" ht="23.1" customHeight="1" x14ac:dyDescent="0.2">
      <c r="A43" s="61">
        <v>31</v>
      </c>
      <c r="B43" s="516" t="s">
        <v>232</v>
      </c>
      <c r="C43" s="517"/>
      <c r="D43" s="82" t="s">
        <v>210</v>
      </c>
      <c r="E43" s="81"/>
      <c r="F43" s="81"/>
    </row>
    <row r="44" spans="1:6" ht="23.1" customHeight="1" x14ac:dyDescent="0.2">
      <c r="A44" s="61">
        <v>32</v>
      </c>
      <c r="B44" s="516" t="s">
        <v>233</v>
      </c>
      <c r="C44" s="517"/>
      <c r="D44" s="83"/>
      <c r="E44" s="81"/>
      <c r="F44" s="81"/>
    </row>
    <row r="45" spans="1:6" ht="23.1" customHeight="1" x14ac:dyDescent="0.2">
      <c r="A45" s="61">
        <v>33</v>
      </c>
      <c r="B45" s="516" t="s">
        <v>234</v>
      </c>
      <c r="C45" s="517"/>
      <c r="D45" s="83"/>
      <c r="E45" s="81"/>
      <c r="F45" s="81"/>
    </row>
    <row r="46" spans="1:6" ht="23.1" customHeight="1" x14ac:dyDescent="0.2">
      <c r="A46" s="61">
        <v>34</v>
      </c>
      <c r="B46" s="516" t="s">
        <v>235</v>
      </c>
      <c r="C46" s="517"/>
      <c r="D46" s="81"/>
      <c r="E46" s="81"/>
      <c r="F46" s="81"/>
    </row>
    <row r="47" spans="1:6" ht="23.1" customHeight="1" x14ac:dyDescent="0.2">
      <c r="A47" s="61">
        <v>35</v>
      </c>
      <c r="B47" s="516" t="s">
        <v>236</v>
      </c>
      <c r="C47" s="517"/>
      <c r="D47" s="81"/>
      <c r="E47" s="81"/>
      <c r="F47" s="81"/>
    </row>
    <row r="48" spans="1:6" ht="23.1" customHeight="1" x14ac:dyDescent="0.2">
      <c r="A48" s="61">
        <v>36</v>
      </c>
      <c r="B48" s="516" t="s">
        <v>237</v>
      </c>
      <c r="C48" s="517"/>
      <c r="D48" s="81"/>
      <c r="E48" s="81"/>
      <c r="F48" s="81"/>
    </row>
    <row r="49" spans="1:6" ht="34.5" customHeight="1" x14ac:dyDescent="0.2">
      <c r="A49" s="61">
        <v>37</v>
      </c>
      <c r="B49" s="516" t="s">
        <v>238</v>
      </c>
      <c r="C49" s="517"/>
      <c r="D49" s="81"/>
      <c r="E49" s="81"/>
      <c r="F49" s="81"/>
    </row>
    <row r="50" spans="1:6" ht="35.25" customHeight="1" x14ac:dyDescent="0.2">
      <c r="A50" s="61">
        <v>38</v>
      </c>
      <c r="B50" s="516" t="s">
        <v>308</v>
      </c>
      <c r="C50" s="517"/>
      <c r="D50" s="81"/>
      <c r="E50" s="81"/>
      <c r="F50" s="81"/>
    </row>
    <row r="51" spans="1:6" ht="23.1" customHeight="1" x14ac:dyDescent="0.2">
      <c r="A51" s="61">
        <v>39</v>
      </c>
      <c r="B51" s="516" t="s">
        <v>309</v>
      </c>
      <c r="C51" s="517"/>
      <c r="D51" s="81"/>
      <c r="E51" s="81"/>
      <c r="F51" s="81"/>
    </row>
    <row r="52" spans="1:6" ht="23.1" customHeight="1" x14ac:dyDescent="0.2">
      <c r="A52" s="61">
        <v>40</v>
      </c>
      <c r="B52" s="516" t="s">
        <v>310</v>
      </c>
      <c r="C52" s="517"/>
      <c r="D52" s="81"/>
      <c r="E52" s="81"/>
      <c r="F52" s="81"/>
    </row>
    <row r="53" spans="1:6" ht="23.1" customHeight="1" x14ac:dyDescent="0.2">
      <c r="A53" s="61">
        <v>41</v>
      </c>
      <c r="B53" s="516" t="s">
        <v>311</v>
      </c>
      <c r="C53" s="517"/>
      <c r="D53" s="81"/>
      <c r="E53" s="81"/>
      <c r="F53" s="81"/>
    </row>
    <row r="54" spans="1:6" ht="23.1" customHeight="1" x14ac:dyDescent="0.2">
      <c r="A54" s="61">
        <v>42</v>
      </c>
      <c r="B54" s="516" t="s">
        <v>327</v>
      </c>
      <c r="C54" s="517"/>
      <c r="D54" s="81"/>
      <c r="E54" s="81"/>
      <c r="F54" s="81"/>
    </row>
    <row r="55" spans="1:6" ht="23.1" customHeight="1" x14ac:dyDescent="0.2">
      <c r="A55" s="61">
        <v>43</v>
      </c>
      <c r="B55" s="516" t="s">
        <v>312</v>
      </c>
      <c r="C55" s="517"/>
      <c r="D55" s="81"/>
      <c r="E55" s="81"/>
      <c r="F55" s="81"/>
    </row>
    <row r="56" spans="1:6" ht="23.1" customHeight="1" x14ac:dyDescent="0.2">
      <c r="A56" s="61">
        <v>44</v>
      </c>
      <c r="B56" s="516" t="s">
        <v>320</v>
      </c>
      <c r="C56" s="517"/>
      <c r="D56" s="81"/>
      <c r="E56" s="81"/>
      <c r="F56" s="82" t="s">
        <v>210</v>
      </c>
    </row>
    <row r="57" spans="1:6" ht="23.1" customHeight="1" x14ac:dyDescent="0.2">
      <c r="A57" s="61">
        <v>45</v>
      </c>
      <c r="B57" s="516" t="s">
        <v>313</v>
      </c>
      <c r="C57" s="517"/>
      <c r="D57" s="81"/>
      <c r="E57" s="81"/>
      <c r="F57" s="82" t="s">
        <v>210</v>
      </c>
    </row>
    <row r="58" spans="1:6" ht="23.1" customHeight="1" x14ac:dyDescent="0.2">
      <c r="A58" s="61">
        <v>46</v>
      </c>
      <c r="B58" s="516" t="s">
        <v>239</v>
      </c>
      <c r="C58" s="517"/>
      <c r="D58" s="83"/>
      <c r="E58" s="81"/>
      <c r="F58" s="81"/>
    </row>
    <row r="59" spans="1:6" ht="23.1" customHeight="1" x14ac:dyDescent="0.2">
      <c r="A59" s="61">
        <v>47</v>
      </c>
      <c r="B59" s="516" t="s">
        <v>240</v>
      </c>
      <c r="C59" s="517"/>
      <c r="D59" s="82" t="s">
        <v>210</v>
      </c>
      <c r="E59" s="81"/>
      <c r="F59" s="81"/>
    </row>
    <row r="60" spans="1:6" ht="23.1" customHeight="1" x14ac:dyDescent="0.2">
      <c r="A60" s="61">
        <v>48</v>
      </c>
      <c r="B60" s="516" t="s">
        <v>241</v>
      </c>
      <c r="C60" s="517"/>
      <c r="D60" s="82" t="s">
        <v>210</v>
      </c>
      <c r="E60" s="81"/>
      <c r="F60" s="81"/>
    </row>
    <row r="61" spans="1:6" ht="23.1" customHeight="1" x14ac:dyDescent="0.2">
      <c r="A61" s="61">
        <v>49</v>
      </c>
      <c r="B61" s="516" t="s">
        <v>242</v>
      </c>
      <c r="C61" s="517"/>
      <c r="D61" s="82" t="s">
        <v>210</v>
      </c>
      <c r="E61" s="81"/>
      <c r="F61" s="81"/>
    </row>
    <row r="62" spans="1:6" ht="23.1" customHeight="1" x14ac:dyDescent="0.2">
      <c r="A62" s="61">
        <v>50</v>
      </c>
      <c r="B62" s="516" t="s">
        <v>314</v>
      </c>
      <c r="C62" s="517"/>
      <c r="D62" s="81"/>
      <c r="E62" s="81"/>
      <c r="F62" s="81"/>
    </row>
    <row r="63" spans="1:6" ht="23.1" customHeight="1" x14ac:dyDescent="0.2">
      <c r="A63" s="61">
        <v>51</v>
      </c>
      <c r="B63" s="516" t="s">
        <v>315</v>
      </c>
      <c r="C63" s="517"/>
      <c r="D63" s="81"/>
      <c r="E63" s="81"/>
      <c r="F63" s="81"/>
    </row>
    <row r="64" spans="1:6" ht="23.1" customHeight="1" x14ac:dyDescent="0.2">
      <c r="A64" s="61">
        <v>52</v>
      </c>
      <c r="B64" s="516" t="s">
        <v>316</v>
      </c>
      <c r="C64" s="517"/>
      <c r="D64" s="81"/>
      <c r="E64" s="81"/>
      <c r="F64" s="81"/>
    </row>
    <row r="65" spans="1:9" ht="23.1" customHeight="1" x14ac:dyDescent="0.2">
      <c r="A65" s="61">
        <v>53</v>
      </c>
      <c r="B65" s="518" t="s">
        <v>317</v>
      </c>
      <c r="C65" s="519"/>
      <c r="D65" s="81"/>
      <c r="E65" s="81"/>
      <c r="F65" s="81"/>
    </row>
    <row r="66" spans="1:9" ht="23.1" customHeight="1" x14ac:dyDescent="0.2">
      <c r="A66" s="61">
        <v>54</v>
      </c>
      <c r="B66" s="516" t="s">
        <v>318</v>
      </c>
      <c r="C66" s="517"/>
      <c r="D66" s="81"/>
      <c r="E66" s="81"/>
      <c r="F66" s="81"/>
    </row>
    <row r="67" spans="1:9" ht="23.1" customHeight="1" x14ac:dyDescent="0.2">
      <c r="A67" s="61">
        <v>55</v>
      </c>
      <c r="B67" s="516" t="s">
        <v>319</v>
      </c>
      <c r="C67" s="517"/>
      <c r="D67" s="82" t="s">
        <v>210</v>
      </c>
      <c r="E67" s="81"/>
      <c r="F67" s="81"/>
    </row>
    <row r="68" spans="1:9" ht="12.75" x14ac:dyDescent="0.2">
      <c r="A68" s="62"/>
      <c r="B68" s="62"/>
      <c r="C68" s="63"/>
      <c r="D68" s="64"/>
      <c r="E68" s="64"/>
      <c r="F68" s="64"/>
    </row>
    <row r="69" spans="1:9" s="41" customFormat="1" ht="12.75" x14ac:dyDescent="0.2">
      <c r="A69" s="537" t="s">
        <v>303</v>
      </c>
      <c r="B69" s="537"/>
      <c r="C69" s="93"/>
      <c r="D69" s="533"/>
      <c r="E69" s="533"/>
      <c r="F69" s="86"/>
      <c r="G69" s="66"/>
      <c r="H69" s="65"/>
    </row>
    <row r="70" spans="1:9" s="41" customFormat="1" ht="12.75" x14ac:dyDescent="0.2">
      <c r="A70" s="84"/>
      <c r="B70" s="84"/>
      <c r="C70" s="88" t="s">
        <v>244</v>
      </c>
      <c r="D70" s="535" t="s">
        <v>243</v>
      </c>
      <c r="E70" s="535"/>
      <c r="F70" s="84"/>
      <c r="H70" s="65"/>
    </row>
    <row r="71" spans="1:9" s="41" customFormat="1" ht="12.75" customHeight="1" x14ac:dyDescent="0.2">
      <c r="A71" s="534" t="s">
        <v>304</v>
      </c>
      <c r="B71" s="534"/>
      <c r="C71" s="94"/>
      <c r="D71" s="532"/>
      <c r="E71" s="532"/>
      <c r="F71" s="85"/>
      <c r="G71" s="67"/>
      <c r="H71" s="66"/>
    </row>
    <row r="72" spans="1:9" s="41" customFormat="1" ht="12.75" customHeight="1" x14ac:dyDescent="0.2">
      <c r="A72" s="536" t="s">
        <v>305</v>
      </c>
      <c r="B72" s="536"/>
      <c r="C72" s="88" t="s">
        <v>306</v>
      </c>
      <c r="D72" s="531" t="s">
        <v>244</v>
      </c>
      <c r="E72" s="531"/>
      <c r="F72" s="89" t="s">
        <v>243</v>
      </c>
      <c r="G72" s="67"/>
      <c r="H72" s="66"/>
    </row>
    <row r="73" spans="1:9" s="41" customFormat="1" ht="12.75" x14ac:dyDescent="0.2">
      <c r="A73" s="84"/>
      <c r="B73" s="95"/>
      <c r="C73" s="87"/>
      <c r="D73" s="532"/>
      <c r="E73" s="532"/>
      <c r="F73" s="532"/>
      <c r="G73" s="68"/>
      <c r="H73" s="68"/>
    </row>
    <row r="74" spans="1:9" s="41" customFormat="1" ht="12.75" customHeight="1" x14ac:dyDescent="0.2">
      <c r="A74" s="84"/>
      <c r="B74" s="2" t="s">
        <v>307</v>
      </c>
      <c r="C74" s="90"/>
      <c r="D74" s="531" t="s">
        <v>245</v>
      </c>
      <c r="E74" s="531"/>
      <c r="F74" s="531"/>
      <c r="G74" s="68"/>
      <c r="H74" s="68"/>
    </row>
    <row r="75" spans="1:9" x14ac:dyDescent="0.2">
      <c r="A75" s="1"/>
      <c r="B75" s="1"/>
      <c r="F75" s="1"/>
      <c r="G75" s="1"/>
      <c r="H75" s="1"/>
    </row>
    <row r="76" spans="1:9" x14ac:dyDescent="0.2">
      <c r="A76" s="1"/>
      <c r="B76" s="1"/>
      <c r="F76" s="1"/>
      <c r="G76" s="1"/>
      <c r="H76" s="1"/>
    </row>
    <row r="77" spans="1:9" x14ac:dyDescent="0.2">
      <c r="A77" s="1"/>
      <c r="B77" s="1"/>
      <c r="F77" s="1"/>
      <c r="G77" s="1"/>
      <c r="H77" s="1"/>
    </row>
    <row r="78" spans="1:9" x14ac:dyDescent="0.2">
      <c r="A78" s="69"/>
      <c r="B78" s="69"/>
      <c r="C78" s="1"/>
      <c r="G78" s="1"/>
      <c r="H78" s="1"/>
      <c r="I78" s="1"/>
    </row>
  </sheetData>
  <sheetProtection password="CA9C" sheet="1" objects="1" scenarios="1" formatCells="0" formatColumns="0" formatRows="0" insertColumns="0" insertRows="0" insertHyperlinks="0" deleteColumns="0" deleteRows="0" sort="0" autoFilter="0" pivotTables="0"/>
  <mergeCells count="72">
    <mergeCell ref="B56:C56"/>
    <mergeCell ref="B67:C67"/>
    <mergeCell ref="A69:B69"/>
    <mergeCell ref="B66:C66"/>
    <mergeCell ref="B63:C63"/>
    <mergeCell ref="B59:C59"/>
    <mergeCell ref="B60:C60"/>
    <mergeCell ref="B57:C57"/>
    <mergeCell ref="B58:C58"/>
    <mergeCell ref="A71:B71"/>
    <mergeCell ref="D72:E72"/>
    <mergeCell ref="D71:E71"/>
    <mergeCell ref="D70:E70"/>
    <mergeCell ref="A72:B72"/>
    <mergeCell ref="D74:F74"/>
    <mergeCell ref="D73:F73"/>
    <mergeCell ref="B26:C26"/>
    <mergeCell ref="B27:C27"/>
    <mergeCell ref="B28:C28"/>
    <mergeCell ref="B35:C35"/>
    <mergeCell ref="B64:C64"/>
    <mergeCell ref="D69:E69"/>
    <mergeCell ref="B65:C65"/>
    <mergeCell ref="B53:C53"/>
    <mergeCell ref="B54:C54"/>
    <mergeCell ref="B55:C55"/>
    <mergeCell ref="B61:C61"/>
    <mergeCell ref="B62:C62"/>
    <mergeCell ref="B36:C36"/>
    <mergeCell ref="B37:C37"/>
    <mergeCell ref="A7:F7"/>
    <mergeCell ref="A2:F2"/>
    <mergeCell ref="A3:F3"/>
    <mergeCell ref="A4:F4"/>
    <mergeCell ref="B34:C34"/>
    <mergeCell ref="B13:C13"/>
    <mergeCell ref="B14:C14"/>
    <mergeCell ref="A12:F12"/>
    <mergeCell ref="B23:C23"/>
    <mergeCell ref="B24:C24"/>
    <mergeCell ref="B19:C19"/>
    <mergeCell ref="B10:C10"/>
    <mergeCell ref="B11:C11"/>
    <mergeCell ref="B20:C20"/>
    <mergeCell ref="B22:C22"/>
    <mergeCell ref="C8:F8"/>
    <mergeCell ref="B15:C15"/>
    <mergeCell ref="B16:C16"/>
    <mergeCell ref="B17:C17"/>
    <mergeCell ref="B18:C18"/>
    <mergeCell ref="B49:C49"/>
    <mergeCell ref="B38:C38"/>
    <mergeCell ref="B25:C25"/>
    <mergeCell ref="B32:C32"/>
    <mergeCell ref="B33:C33"/>
    <mergeCell ref="B40:C40"/>
    <mergeCell ref="B39:C39"/>
    <mergeCell ref="B50:C50"/>
    <mergeCell ref="B51:C51"/>
    <mergeCell ref="B52:C52"/>
    <mergeCell ref="B21:C21"/>
    <mergeCell ref="B45:C45"/>
    <mergeCell ref="B46:C46"/>
    <mergeCell ref="B29:C29"/>
    <mergeCell ref="B30:C30"/>
    <mergeCell ref="B31:C31"/>
    <mergeCell ref="B41:C41"/>
    <mergeCell ref="B42:C42"/>
    <mergeCell ref="B43:C43"/>
    <mergeCell ref="B44:C44"/>
    <mergeCell ref="B47:C47"/>
    <mergeCell ref="B48:C48"/>
  </mergeCells>
  <phoneticPr fontId="0" type="noConversion"/>
  <pageMargins left="0.39370078740157483" right="0.39370078740157483" top="0.39370078740157483" bottom="0.39370078740157483" header="0.31496062992125984" footer="0.31496062992125984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2001"/>
  <sheetViews>
    <sheetView topLeftCell="A2" zoomScale="110" zoomScaleNormal="110" workbookViewId="0">
      <pane xSplit="5" ySplit="5" topLeftCell="K7" activePane="bottomRight" state="frozen"/>
      <selection activeCell="L10" sqref="L10"/>
      <selection pane="topRight" activeCell="L10" sqref="L10"/>
      <selection pane="bottomLeft" activeCell="L10" sqref="L10"/>
      <selection pane="bottomRight" activeCell="C7" sqref="C7"/>
    </sheetView>
  </sheetViews>
  <sheetFormatPr defaultRowHeight="11.25" x14ac:dyDescent="0.2"/>
  <cols>
    <col min="1" max="1" width="2.85546875" style="2" customWidth="1"/>
    <col min="2" max="4" width="3.28515625" style="4" customWidth="1"/>
    <col min="5" max="5" width="3.5703125" style="13" bestFit="1" customWidth="1"/>
    <col min="6" max="8" width="3" style="13" bestFit="1" customWidth="1"/>
    <col min="9" max="9" width="3.5703125" style="13" customWidth="1"/>
    <col min="10" max="10" width="37.7109375" style="27" customWidth="1"/>
    <col min="11" max="11" width="63.28515625" style="27" customWidth="1"/>
    <col min="12" max="12" width="22.7109375" style="27" customWidth="1"/>
    <col min="13" max="13" width="34.42578125" style="27" customWidth="1"/>
    <col min="14" max="14" width="43.140625" style="27" customWidth="1"/>
    <col min="15" max="15" width="28.5703125" style="27" customWidth="1"/>
    <col min="16" max="16" width="4" style="29" customWidth="1"/>
    <col min="17" max="17" width="3" style="29" customWidth="1"/>
    <col min="18" max="18" width="3" style="29" bestFit="1" customWidth="1"/>
    <col min="19" max="19" width="3.5703125" style="29" customWidth="1"/>
    <col min="20" max="20" width="3" style="29" bestFit="1" customWidth="1"/>
    <col min="21" max="16384" width="9.140625" style="10"/>
  </cols>
  <sheetData>
    <row r="1" spans="1:20" s="331" customFormat="1" ht="15" hidden="1" customHeight="1" x14ac:dyDescent="0.2">
      <c r="A1" s="347"/>
      <c r="B1" s="347"/>
      <c r="C1" s="328"/>
      <c r="D1" s="328"/>
      <c r="E1" s="329"/>
      <c r="F1" s="329"/>
      <c r="G1" s="329"/>
      <c r="H1" s="329"/>
      <c r="I1" s="329"/>
      <c r="J1" s="329"/>
      <c r="K1" s="329"/>
      <c r="L1" s="329"/>
      <c r="M1" s="329"/>
      <c r="N1" s="329"/>
      <c r="O1" s="329"/>
      <c r="P1" s="348"/>
      <c r="Q1" s="348"/>
      <c r="R1" s="348"/>
      <c r="S1" s="330"/>
      <c r="T1" s="330"/>
    </row>
    <row r="2" spans="1:20" s="331" customFormat="1" ht="15" hidden="1" customHeight="1" x14ac:dyDescent="0.2">
      <c r="A2" s="332"/>
      <c r="B2" s="332"/>
      <c r="C2" s="328"/>
      <c r="D2" s="328"/>
      <c r="E2" s="329"/>
      <c r="F2" s="329"/>
      <c r="G2" s="329"/>
      <c r="H2" s="329"/>
      <c r="I2" s="329"/>
      <c r="J2" s="329"/>
      <c r="K2" s="329"/>
      <c r="L2" s="329"/>
      <c r="M2" s="329"/>
      <c r="N2" s="329"/>
      <c r="O2" s="329"/>
      <c r="P2" s="333"/>
      <c r="Q2" s="333"/>
      <c r="R2" s="333"/>
      <c r="S2" s="330"/>
      <c r="T2" s="330"/>
    </row>
    <row r="3" spans="1:20" s="327" customFormat="1" ht="11.25" customHeight="1" x14ac:dyDescent="0.15">
      <c r="A3" s="344" t="s">
        <v>297</v>
      </c>
      <c r="B3" s="344" t="s">
        <v>117</v>
      </c>
      <c r="C3" s="324"/>
      <c r="D3" s="324"/>
      <c r="E3" s="352" t="s">
        <v>116</v>
      </c>
      <c r="F3" s="352"/>
      <c r="G3" s="352"/>
      <c r="H3" s="352"/>
      <c r="I3" s="352"/>
      <c r="J3" s="353" t="s">
        <v>797</v>
      </c>
      <c r="K3" s="345" t="s">
        <v>662</v>
      </c>
      <c r="L3" s="349" t="s">
        <v>710</v>
      </c>
      <c r="M3" s="345" t="s">
        <v>733</v>
      </c>
      <c r="N3" s="345" t="s">
        <v>794</v>
      </c>
      <c r="O3" s="349" t="s">
        <v>425</v>
      </c>
      <c r="P3" s="351" t="s">
        <v>19</v>
      </c>
      <c r="Q3" s="351"/>
      <c r="R3" s="351"/>
      <c r="S3" s="344" t="s">
        <v>137</v>
      </c>
      <c r="T3" s="334" t="s">
        <v>333</v>
      </c>
    </row>
    <row r="4" spans="1:20" s="327" customFormat="1" ht="213.75" customHeight="1" x14ac:dyDescent="0.15">
      <c r="A4" s="344"/>
      <c r="B4" s="344"/>
      <c r="C4" s="324" t="s">
        <v>427</v>
      </c>
      <c r="D4" s="324" t="s">
        <v>419</v>
      </c>
      <c r="E4" s="324" t="s">
        <v>159</v>
      </c>
      <c r="F4" s="325" t="s">
        <v>637</v>
      </c>
      <c r="G4" s="325" t="s">
        <v>638</v>
      </c>
      <c r="H4" s="324" t="s">
        <v>475</v>
      </c>
      <c r="I4" s="324" t="s">
        <v>118</v>
      </c>
      <c r="J4" s="353"/>
      <c r="K4" s="346"/>
      <c r="L4" s="350"/>
      <c r="M4" s="346"/>
      <c r="N4" s="346"/>
      <c r="O4" s="350"/>
      <c r="P4" s="326" t="s">
        <v>196</v>
      </c>
      <c r="Q4" s="326" t="s">
        <v>362</v>
      </c>
      <c r="R4" s="326" t="s">
        <v>361</v>
      </c>
      <c r="S4" s="344"/>
      <c r="T4" s="324" t="s">
        <v>148</v>
      </c>
    </row>
    <row r="5" spans="1:20" ht="15" customHeight="1" x14ac:dyDescent="0.2">
      <c r="A5" s="14">
        <f>SUBTOTAL(9,A$7:A$1001)</f>
        <v>0</v>
      </c>
      <c r="B5" s="14">
        <f>SUBTOTAL(9,B$7:B$1001)</f>
        <v>0</v>
      </c>
      <c r="C5" s="14">
        <f>SUBTOTAL(9,C$7:C$1001)</f>
        <v>0</v>
      </c>
      <c r="D5" s="14">
        <f>SUBTOTAL(9,D$7:D$1001)</f>
        <v>0</v>
      </c>
      <c r="E5" s="14"/>
      <c r="F5" s="14"/>
      <c r="G5" s="14"/>
      <c r="H5" s="43"/>
      <c r="I5" s="43"/>
      <c r="J5" s="96" t="s">
        <v>482</v>
      </c>
      <c r="K5" s="96">
        <v>3000</v>
      </c>
      <c r="L5" s="96">
        <v>4000</v>
      </c>
      <c r="M5" s="96">
        <v>5000</v>
      </c>
      <c r="N5" s="96">
        <v>6000</v>
      </c>
      <c r="O5" s="96" t="s">
        <v>332</v>
      </c>
      <c r="P5" s="5">
        <f>SUM(P7:P1001)</f>
        <v>0</v>
      </c>
      <c r="Q5" s="5">
        <f>SUM(Q7:Q1001)</f>
        <v>0</v>
      </c>
      <c r="R5" s="5">
        <f>SUM(R7:R1001)</f>
        <v>0</v>
      </c>
      <c r="S5" s="14"/>
      <c r="T5" s="12">
        <f>SUM(T7:T1001)</f>
        <v>0</v>
      </c>
    </row>
    <row r="6" spans="1:20" ht="13.5" customHeight="1" x14ac:dyDescent="0.2">
      <c r="A6" s="118"/>
      <c r="B6" s="118"/>
      <c r="C6" s="118"/>
      <c r="D6" s="118"/>
      <c r="E6" s="118"/>
      <c r="F6" s="118"/>
      <c r="G6" s="118"/>
      <c r="H6" s="118"/>
      <c r="I6" s="118"/>
      <c r="J6" s="118"/>
      <c r="K6" s="118"/>
      <c r="L6" s="118"/>
      <c r="M6" s="118"/>
      <c r="N6" s="118"/>
      <c r="O6" s="118"/>
      <c r="P6" s="118"/>
      <c r="Q6" s="118"/>
      <c r="R6" s="118"/>
      <c r="S6" s="118"/>
      <c r="T6" s="118"/>
    </row>
    <row r="7" spans="1:20" ht="15" customHeight="1" x14ac:dyDescent="0.2">
      <c r="A7" s="78">
        <f>IF(B7&gt;0,IF(MONTH(ДАННЫЕ!$F$1)=MONTH(ДАННЫЕ!$B7),1,0),0)</f>
        <v>0</v>
      </c>
      <c r="B7" s="14">
        <f>IF(ДАННЫЕ!$B7&gt;0,IF(YEAR(ДАННЫЕ!$F$1)=YEAR(ДАННЫЕ!$B7),1,0),0)</f>
        <v>0</v>
      </c>
      <c r="C7" s="14">
        <f>IF(ДАННЫЕ!$CM7&gt;0,IF(YEAR(ДАННЫЕ!$F$1)=YEAR(ДАННЫЕ!$CM7),1,0),0)</f>
        <v>0</v>
      </c>
      <c r="D7" s="14">
        <f>IF(ДАННЫЕ!$CJ7&gt;0,IF(ДАННЫЕ!$CL7&gt;ДАННЫЕ!$F$1,1,IF(ДАННЫЕ!$CL7&gt;0,0,1)),0)</f>
        <v>0</v>
      </c>
      <c r="E7" s="43" t="str">
        <f ca="1">IF(ДАННЫЕ!$F$1&gt;0,IF(ДАННЫЕ!$G7&gt;0,DATEDIF(ДАННЫЕ!$G7,ДАННЫЕ!$F$1,"y"),""),IF(ДАННЫЕ!$G7&gt;0,DATEDIF(ДАННЫЕ!$G7,TODAY(),"y"),""))</f>
        <v/>
      </c>
      <c r="F7" s="43" t="str">
        <f xml:space="preserve"> IF(ДАННЫЕ!$F7="М",IF(E7&gt;=18,IF(E7&lt;60,1,""),""),"")&amp;IF(ДАННЫЕ!$F7="Ж",IF(E7&gt;=18,IF(E7&lt;55,1,""),""),"")</f>
        <v/>
      </c>
      <c r="G7" s="43" t="str">
        <f xml:space="preserve"> IF(ДАННЫЕ!$F7="М",IF(E7&gt;=60,2,""),"")&amp;IF(ДАННЫЕ!$F7="Ж",IF(E7&gt;=55,2,""),"")</f>
        <v/>
      </c>
      <c r="H7" s="43" t="str">
        <f ca="1">IF(E7&lt;0,"-1",IF(E7&lt;1,11,IF(E7&lt;3,12,IF(E7&lt;5,13,IF(E7&lt;10,14,IF(E7&lt;15,15,IF(E7&lt;18,16,"")))))))</f>
        <v/>
      </c>
      <c r="I7" s="43" t="str">
        <f ca="1">IF(E7&gt;=60,"03",IF(E7&gt;=50,"02",IF(E7&gt;=45,"01",IF(E7&gt;=35,9,IF(E7&gt;=25,8,IF(E7&gt;=18,7,""))))))</f>
        <v>03</v>
      </c>
      <c r="J7" s="28" t="str">
        <f ca="1">ДАННЫЕ!$F7&amp;H7&amp;I7&amp;ДАННЫЕ!$I7&amp;"m"&amp;IF(ДАННЫЕ!$I7&gt;0,IF(ДАННЫЕ!$J7&gt;0,0,1),"")&amp;"f"&amp;IF(ДАННЫЕ!$R7&gt;0,IF(YEAR(ДАННЫЕ!$F$1)=YEAR(ДАННЫЕ!$R7),1,0),0)&amp;"z"&amp;ДАННЫЕ!$R7&amp;"p"&amp;ДАННЫЕ!$S7&amp;"i"&amp;ДАННЫЕ!$T7&amp;"h"&amp;ДАННЫЕ!$K7&amp;"be"&amp;ДАННЫЕ!$BI7&amp;"CD"&amp;IF(ДАННЫЕ!BF7&gt;500,4,IF(ДАННЫЕ!BF7&gt;350,3,IF(ДАННЫЕ!BF7&gt;200,2,IF(ДАННЫЕ!BF7&gt;0,1,0))))&amp;"g"&amp;B7&amp;"d"&amp;H7&amp;"l"&amp;ДАННЫЕ!AT7&amp;"a"&amp;ДАННЫЕ!$V7&amp;"v"&amp;R7&amp;"k"&amp;ДАННЫЕ!$U7&amp;"s"&amp;ДАННЫЕ!$Y7&amp;"t"&amp;ДАННЫЕ!$X7&amp;"b"&amp;IF(ДАННЫЕ!$Q7&gt;1,1,0)&amp;"PP"&amp;ДАННЫЕ!Z7&amp;"c"&amp;S7&amp;"x"&amp;IF(ДАННЫЕ!$BY7&gt;0,IF(YEAR(ДАННЫЕ!$F$1)=YEAR(ДАННЫЕ!$BY7),1,0),0)&amp;"n"&amp;IF(ДАННЫЕ!$BZ7&gt;0,IF(YEAR(ДАННЫЕ!$F$1)=YEAR(ДАННЫЕ!$BZ7),1,0),0)&amp;"u"&amp;D7&amp;"z"&amp;IF(ДАННЫЕ!$CL7&gt;0,IF(YEAR(ДАННЫЕ!$F$1)&gt;YEAR(ДАННЫЕ!$CL7),11,12),0)</f>
        <v>03mf0zpihbeCD0g0dlav0kstb0PPc0x0n0u0z0</v>
      </c>
      <c r="K7" s="28" t="str">
        <f ca="1">ДАННЫЕ!$I7&amp;"x"&amp;B7&amp;"w"&amp;IF(T7+ДАННЫЕ!AD7+ДАННЫЕ!AE7+ДАННЫЕ!AF7+ДАННЫЕ!AG7+ДАННЫЕ!AH7+ДАННЫЕ!$AL7+ДАННЫЕ!AI7+ДАННЫЕ!AJ7+ДАННЫЕ!AK7+ДАННЫЕ!AP7+ДАННЫЕ!AQ7+ДАННЫЕ!AR7+ДАННЫЕ!$AM7+ДАННЫЕ!$AN7+ДАННЫЕ!AS7+ДАННЫЕ!AT7&gt;0,1,0)&amp;IF(OR(T7=2,ДАННЫЕ!AD7=2,ДАННЫЕ!AE7=2,ДАННЫЕ!AF7=2,ДАННЫЕ!AG7=2,ДАННЫЕ!AH7=2,ДАННЫЕ!$AL7=2,ДАННЫЕ!AI7=2,ДАННЫЕ!AJ7=2,ДАННЫЕ!AK7=2,ДАННЫЕ!AP7=2,ДАННЫЕ!AQ7=2,ДАННЫЕ!AR7=2,ДАННЫЕ!$AM7=2,ДАННЫЕ!$AN7=2,ДАННЫЕ!AS7=2,ДАННЫЕ!AT7=2),2,0)&amp;"t"&amp;IF(T7&gt;0,"1"&amp;T7,"00")&amp;"f"&amp;IF(ДАННЫЕ!$AC7,"1"&amp;ДАННЫЕ!$AC7,"00")&amp;"b"&amp;IF(ДАННЫЕ!$AD7,"1"&amp;ДАННЫЕ!$AD7,"00")&amp;"g"&amp;IF(ДАННЫЕ!$AF7,"1"&amp;ДАННЫЕ!$AF7,"00")&amp;"c"&amp;IF(ДАННЫЕ!$AG7,"1"&amp;ДАННЫЕ!$AG7,"00")&amp;"i"&amp;IF(ДАННЫЕ!$AH7,"1"&amp;ДАННЫЕ!$AH7,"00")&amp;"r"&amp;IF(ДАННЫЕ!$AL7,"1"&amp;ДАННЫЕ!$AL7,"00")&amp;"m"&amp;IF(ДАННЫЕ!$AI7,"1"&amp;ДАННЫЕ!$AI7,"00")&amp;"hS"&amp;IF(ДАННЫЕ!$AJ7,"1"&amp;ДАННЫЕ!$AJ7,"00")&amp;"hZ"&amp;IF(ДАННЫЕ!$AK7,"1"&amp;ДАННЫЕ!$AK7,"00")&amp;"p"&amp;IF(ДАННЫЕ!$AP7,"1"&amp;ДАННЫЕ!$AP7,"00")&amp;"k"&amp;IF(ДАННЫЕ!$AQ7,"1"&amp;ДАННЫЕ!$AQ7,"00")&amp;"z"&amp;IF(ДАННЫЕ!$AR7,"1"&amp;ДАННЫЕ!$AR7,"00")&amp;"j"&amp;IF(ДАННЫЕ!$AM7,"1"&amp;ДАННЫЕ!$AM7,"00")&amp;"n"&amp;IF(ДАННЫЕ!$AN7,"1"&amp;ДАННЫЕ!$AN7,"00")&amp;"E"&amp;ДАННЫЕ!BI7&amp;"L"&amp;ДАННЫЕ!AO7&amp;"h"&amp;IF(ДАННЫЕ!$AU7&gt;0,1,0)&amp;"v"&amp;IF(ДАННЫЕ!$AW7&gt;0,1,0)&amp;"a"&amp;IF(ДАННЫЕ!$AS7,"1"&amp;ДАННЫЕ!$AS7,"00")&amp;"s"&amp;IF(ДАННЫЕ!$AT7,"1"&amp;ДАННЫЕ!$AT7,"00")&amp;"u"&amp;IF(ДАННЫЕ!$CJ7&gt;0,1,0)&amp;"y"&amp;B7&amp;"d"&amp;H7&amp;"e"&amp;F7&amp;G7</f>
        <v>x0w00t00f00b00g00c00i00r00m00hS00hZ00p00k00z00j00n00ELh0v0a00s00u0y0de</v>
      </c>
      <c r="L7" s="28" t="str">
        <f ca="1">ДАННЫЕ!$I7&amp;"VN"&amp;IF(ДАННЫЕ!AW7&gt;0,11,10)&amp;"CD"&amp;IF(ДАННЫЕ!BF7&gt;500,16,IF(ДАННЫЕ!BF7&gt;350,15,IF(ДАННЫЕ!BF7&gt;=200,14,IF(ДАННЫЕ!BF7&gt;=100,13,IF(ДАННЫЕ!BF7&gt;=50,12,IF(ДАННЫЕ!BF7&gt;0,11,10))))))&amp;"AR"&amp;IF(ДАННЫЕ!BX7&gt;0,1,0)&amp;"GD"&amp;B7&amp;"VV"&amp;IF(E7&gt;=5,IF(E7&lt;18,1,0),0)</f>
        <v>VN10CD10AR0GD0VV0</v>
      </c>
      <c r="M7" s="28" t="str">
        <f>ДАННЫЕ!$I7&amp;"b"&amp;ДАННЫЕ!$BI7&amp;"r"&amp;ДАННЫЕ!$BJ7&amp;"CD"&amp;IF(ДАННЫЕ!BF7&gt;0,IF(ДАННЫЕ!BF7&lt;200,1,IF(ДАННЫЕ!BF7&lt;350,2,3)),0)&amp;"h"&amp;IF(ДАННЫЕ!$BK7+ДАННЫЕ!$BL7+ДАННЫЕ!$BM7&gt;0,1,0)&amp;"x"&amp;ДАННЫЕ!$BK7&amp;"y"&amp;ДАННЫЕ!$BL7&amp;"z"&amp;ДАННЫЕ!$BM7&amp;"c"&amp;IF(ДАННЫЕ!$BK7+ДАННЫЕ!$BL7+ДАННЫЕ!$BM7=3,1,0)&amp;"a"&amp;IF(ДАННЫЕ!$BQ7+ДАННЫЕ!$BR7&gt;0,1,0)&amp;"d"&amp;ДАННЫЕ!$BQ7&amp;"v"&amp;ДАННЫЕ!$BR7&amp;"p"&amp;ДАННЫЕ!$BS7&amp;"n"&amp;ДАННЫЕ!$BU7&amp;"t"&amp;ДАННЫЕ!$BV7&amp;"o"&amp;ДАННЫЕ!$BT7&amp;"l"&amp;IF(ДАННЫЕ!$BN7&gt;0,1,0)&amp;ДАННЫЕ!$BN7&amp;"g"&amp;ДАННЫЕ!$BO7&amp;"s"&amp;ДАННЫЕ!$BP7&amp;"DZ"&amp;IF(ДАННЫЕ!B7-ДАННЫЕ!G7 &lt; 60,IF(ДАННЫЕ!B7-ДАННЫЕ!G7 &gt;= 0,1,0),0)&amp;"u"&amp;IF(ДАННЫЕ!$CJ7&gt;0,1,0)</f>
        <v>brCD0h0xyzc0a0dvpntol0gsDZ1u0</v>
      </c>
      <c r="N7" s="28" t="str">
        <f ca="1">ДАННЫЕ!$F7&amp;ДАННЫЕ!$I7&amp;"g"&amp;B7&amp;"cf"&amp;D7&amp;"a"&amp;IF(ДАННЫЕ!$BX7&gt;0,1,0)&amp;IF(ДАННЫЕ!$BF7&gt;500,1,IF(ДАННЫЕ!$BF7&gt;350,2,IF(ДАННЫЕ!$BF7&gt;=200,3,IF(ДАННЫЕ!$BF7&gt;=100,4,IF(ДАННЫЕ!$BF7&gt;=50,5,IF(ДАННЫЕ!$BF7&lt;50,6,0))))))&amp;"AR"&amp;IF(DATEDIF(ДАННЫЕ!$BX7,ДАННЫЕ!$F$1,"y")&gt;1,1,0)&amp;"VG"&amp;IF(ДАННЫЕ!$BH7="0",1,0)&amp;"o"&amp;IF(T7+ДАННЫЕ!$AF7+ДАННЫЕ!$AG7+ДАННЫЕ!$AH7+ДАННЫЕ!$AI7+ДАННЫЕ!$AJ7+ДАННЫЕ!$AP7+ДАННЫЕ!$AQ7+ДАННЫЕ!$AR7+ДАННЫЕ!$AU7+ДАННЫЕ!$AW7+ДАННЫЕ!$AS7+ДАННЫЕ!$AT7&gt;0,1,0)&amp;"x"&amp;ДАННЫЕ!$AG7&amp;"p"&amp;IF(ДАННЫЕ!$BY7&gt;0,1,0)&amp;"v"&amp;IF(ДАННЫЕ!$BZ7&gt;0,1,0)&amp;"n"&amp;ДАННЫЕ!$CA7&amp;"t"&amp;ДАННЫЕ!$AY7&amp;"k"&amp;ДАННЫЕ!$CB7&amp;"q"&amp;ДАННЫЕ!$CC7&amp;"w"&amp;ДАННЫЕ!$CD7&amp;"e"&amp;ДАННЫЕ!$CE7&amp;"m"&amp;ДАННЫЕ!$CF7&amp;"c"&amp;ДАННЫЕ!$CG7&amp;"z"&amp;ДАННЫЕ!$CH7&amp;"d"&amp;IF(H7=4,1,0)&amp;"s"&amp;IF(ДАННЫЕ!$J7=1,0,1)&amp;"u"&amp;IF(ДАННЫЕ!$CJ7&gt;0,1,0)</f>
        <v>g0cf0a06AR1VG0o0xp0v0ntkqwemczd0s1u0</v>
      </c>
      <c r="O7" s="28" t="str">
        <f>ДАННЫЕ!$I7&amp;"g"&amp;B7&amp;A7&amp;"f"&amp;P7&amp;"c"&amp;IF(ДАННЫЕ!$U7&gt;0,1,0)&amp;"s"&amp;IF(ДАННЫЕ!$Q7&gt;0,IF(YEAR(ДАННЫЕ!$F$1)=YEAR(ДАННЫЕ!$Q7),IF(MONTH(ДАННЫЕ!$F$1)=MONTH(ДАННЫЕ!$Q7),111,11),1),0)&amp;"i"&amp;IF(ДАННЫЕ!$R7+ДАННЫЕ!$S7+ДАННЫЕ!$T7=0,0,1)&amp;"h"&amp;IF(ДАННЫЕ!$P7&gt;0,1,0)&amp;"p"&amp;IF(ДАННЫЕ!$CI7&gt;0,IF(YEAR(ДАННЫЕ!$F$1)=YEAR(ДАННЫЕ!$CI7),IF(MONTH(ДАННЫЕ!$F$1)=MONTH(ДАННЫЕ!$CI7),111,11),1),0)&amp;"d"&amp;IF(ДАННЫЕ!$CJ7&gt;0,IF(YEAR(ДАННЫЕ!$F$1)=YEAR(ДАННЫЕ!$CJ7),IF(MONTH(ДАННЫЕ!$F$1)=MONTH(ДАННЫЕ!$CJ7),111,11),1),0)&amp;"o"&amp;IF(ДАННЫЕ!$CK7&gt;0,IF(MONTH(ДАННЫЕ!$F$1)=MONTH(ДАННЫЕ!$CK7),111,11),0)&amp;"v"&amp;IF(ДАННЫЕ!$BE7&gt;0,IF(MONTH(ДАННЫЕ!$F$1)=MONTH(ДАННЫЕ!$BE7),111,11),0)</f>
        <v>g00f0c0s0i0h0p0d0o0v0</v>
      </c>
      <c r="P7" s="15">
        <f>IF(Q7&gt;R7,1,0)</f>
        <v>0</v>
      </c>
      <c r="Q7" s="15">
        <f>IF(ДАННЫЕ!$F$1&gt;ДАННЫЕ!$N7,IF(YEAR(ДАННЫЕ!$F$1)=YEAR(ДАННЫЕ!M7),1,0),0)</f>
        <v>0</v>
      </c>
      <c r="R7" s="15">
        <f>IF(ДАННЫЕ!$F$1&gt;ДАННЫЕ!$N7,IF(YEAR(ДАННЫЕ!$F$1)=YEAR(ДАННЫЕ!N7),1,0),0)</f>
        <v>0</v>
      </c>
      <c r="S7" s="15">
        <f>IF(ДАННЫЕ!$AA7="2А",1,IF(ДАННЫЕ!$AA7="2Б",2,IF(ДАННЫЕ!$AA7="2В",3,IF(ДАННЫЕ!$AA7=3,4,IF(ДАННЫЕ!$AA7="4А",5,IF(ДАННЫЕ!$AA7="4Б",6,IF(ДАННЫЕ!$AA7="4В",7,IF(ДАННЫЕ!$AA7=5,8,0))))))))</f>
        <v>0</v>
      </c>
      <c r="T7" s="15">
        <f>IF(OR(ДАННЫЕ!$AC7=2,ДАННЫЕ!$AD7=2,ДАННЫЕ!$AE7=2),2,IF(OR(ДАННЫЕ!$AC7=1,ДАННЫЕ!$AD7=1,ДАННЫЕ!$AE7=1),1,0))</f>
        <v>0</v>
      </c>
    </row>
    <row r="8" spans="1:20" ht="15" customHeight="1" x14ac:dyDescent="0.2">
      <c r="A8" s="78">
        <f>IF(B8&gt;0,IF(MONTH(ДАННЫЕ!$F$1)=MONTH(ДАННЫЕ!$B8),1,0),0)</f>
        <v>0</v>
      </c>
      <c r="B8" s="14">
        <f>IF(ДАННЫЕ!$B8&gt;0,IF(YEAR(ДАННЫЕ!$F$1)=YEAR(ДАННЫЕ!$B8),1,0),0)</f>
        <v>0</v>
      </c>
      <c r="C8" s="14">
        <f>IF(ДАННЫЕ!$CM8&gt;0,IF(YEAR(ДАННЫЕ!$F$1)=YEAR(ДАННЫЕ!$CM8),1,0),0)</f>
        <v>0</v>
      </c>
      <c r="D8" s="14">
        <f>IF(ДАННЫЕ!$CJ8&gt;0,IF(ДАННЫЕ!$CL8&gt;ДАННЫЕ!$F$1,1,IF(ДАННЫЕ!$CL8&gt;0,0,1)),0)</f>
        <v>0</v>
      </c>
      <c r="E8" s="43" t="str">
        <f ca="1">IF(ДАННЫЕ!$F$1&gt;0,IF(ДАННЫЕ!$G8&gt;0,DATEDIF(ДАННЫЕ!$G8,ДАННЫЕ!$F$1,"y"),""),IF(ДАННЫЕ!$G8&gt;0,DATEDIF(ДАННЫЕ!$G8,TODAY(),"y"),""))</f>
        <v/>
      </c>
      <c r="F8" s="43" t="str">
        <f xml:space="preserve"> IF(ДАННЫЕ!$F8="М",IF(E8&gt;=18,IF(E8&lt;60,1,""),""),"")&amp;IF(ДАННЫЕ!$F8="Ж",IF(E8&gt;=18,IF(E8&lt;55,1,""),""),"")</f>
        <v/>
      </c>
      <c r="G8" s="43" t="str">
        <f xml:space="preserve"> IF(ДАННЫЕ!$F8="М",IF(E8&gt;=60,2,""),"")&amp;IF(ДАННЫЕ!$F8="Ж",IF(E8&gt;=55,2,""),"")</f>
        <v/>
      </c>
      <c r="H8" s="43" t="str">
        <f t="shared" ref="H8:H71" ca="1" si="0">IF(E8&lt;0,"-1",IF(E8&lt;1,11,IF(E8&lt;3,12,IF(E8&lt;5,13,IF(E8&lt;10,14,IF(E8&lt;15,15,IF(E8&lt;18,16,"")))))))</f>
        <v/>
      </c>
      <c r="I8" s="43" t="str">
        <f t="shared" ref="I8:I71" ca="1" si="1">IF(E8&gt;=60,"03",IF(E8&gt;=50,"02",IF(E8&gt;=45,"01",IF(E8&gt;=35,9,IF(E8&gt;=25,8,IF(E8&gt;=18,7,""))))))</f>
        <v>03</v>
      </c>
      <c r="J8" s="28" t="str">
        <f ca="1">ДАННЫЕ!$F8&amp;H8&amp;I8&amp;ДАННЫЕ!$I8&amp;"m"&amp;IF(ДАННЫЕ!$I8&gt;0,IF(ДАННЫЕ!$J8&gt;0,0,1),"")&amp;"f"&amp;IF(ДАННЫЕ!$R8&gt;0,IF(YEAR(ДАННЫЕ!$F$1)=YEAR(ДАННЫЕ!$R8),1,0),0)&amp;"z"&amp;ДАННЫЕ!$R8&amp;"p"&amp;ДАННЫЕ!$S8&amp;"i"&amp;ДАННЫЕ!$T8&amp;"h"&amp;ДАННЫЕ!$K8&amp;"be"&amp;ДАННЫЕ!$BI8&amp;"CD"&amp;IF(ДАННЫЕ!BF8&gt;500,4,IF(ДАННЫЕ!BF8&gt;350,3,IF(ДАННЫЕ!BF8&gt;200,2,IF(ДАННЫЕ!BF8&gt;0,1,0))))&amp;"g"&amp;B8&amp;"d"&amp;H8&amp;"l"&amp;ДАННЫЕ!AT8&amp;"a"&amp;ДАННЫЕ!$V8&amp;"v"&amp;R8&amp;"k"&amp;ДАННЫЕ!$U8&amp;"s"&amp;ДАННЫЕ!$Y8&amp;"t"&amp;ДАННЫЕ!$X8&amp;"b"&amp;IF(ДАННЫЕ!$Q8&gt;1,1,0)&amp;"PP"&amp;ДАННЫЕ!Z8&amp;"c"&amp;S8&amp;"x"&amp;IF(ДАННЫЕ!$BY8&gt;0,IF(YEAR(ДАННЫЕ!$F$1)=YEAR(ДАННЫЕ!$BY8),1,0),0)&amp;"n"&amp;IF(ДАННЫЕ!$BZ8&gt;0,IF(YEAR(ДАННЫЕ!$F$1)=YEAR(ДАННЫЕ!$BZ8),1,0),0)&amp;"u"&amp;D8&amp;"z"&amp;IF(ДАННЫЕ!$CL8&gt;0,IF(YEAR(ДАННЫЕ!$F$1)&gt;YEAR(ДАННЫЕ!$CL8),11,12),0)</f>
        <v>03mf0zpihbeCD0g0dlav0kstb0PPc0x0n0u0z0</v>
      </c>
      <c r="K8" s="28" t="str">
        <f ca="1">ДАННЫЕ!$I8&amp;"x"&amp;B8&amp;"w"&amp;IF(T8+ДАННЫЕ!AD8+ДАННЫЕ!AE8+ДАННЫЕ!AF8+ДАННЫЕ!AG8+ДАННЫЕ!AH8+ДАННЫЕ!$AL8+ДАННЫЕ!AI8+ДАННЫЕ!AJ8+ДАННЫЕ!AK8+ДАННЫЕ!AP8+ДАННЫЕ!AQ8+ДАННЫЕ!AR8+ДАННЫЕ!$AM8+ДАННЫЕ!$AN8+ДАННЫЕ!AS8+ДАННЫЕ!AT8&gt;0,1,0)&amp;IF(OR(T8=2,ДАННЫЕ!AD8=2,ДАННЫЕ!AE8=2,ДАННЫЕ!AF8=2,ДАННЫЕ!AG8=2,ДАННЫЕ!AH8=2,ДАННЫЕ!$AL8=2,ДАННЫЕ!AI8=2,ДАННЫЕ!AJ8=2,ДАННЫЕ!AK8=2,ДАННЫЕ!AP8=2,ДАННЫЕ!AQ8=2,ДАННЫЕ!AR8=2,ДАННЫЕ!$AM8=2,ДАННЫЕ!$AN8=2,ДАННЫЕ!AS8=2,ДАННЫЕ!AT8=2),2,0)&amp;"t"&amp;IF(T8&gt;0,"1"&amp;T8,"00")&amp;"f"&amp;IF(ДАННЫЕ!$AC8,"1"&amp;ДАННЫЕ!$AC8,"00")&amp;"b"&amp;IF(ДАННЫЕ!$AD8,"1"&amp;ДАННЫЕ!$AD8,"00")&amp;"g"&amp;IF(ДАННЫЕ!$AF8,"1"&amp;ДАННЫЕ!$AF8,"00")&amp;"c"&amp;IF(ДАННЫЕ!$AG8,"1"&amp;ДАННЫЕ!$AG8,"00")&amp;"i"&amp;IF(ДАННЫЕ!$AH8,"1"&amp;ДАННЫЕ!$AH8,"00")&amp;"r"&amp;IF(ДАННЫЕ!$AL8,"1"&amp;ДАННЫЕ!$AL8,"00")&amp;"m"&amp;IF(ДАННЫЕ!$AI8,"1"&amp;ДАННЫЕ!$AI8,"00")&amp;"hS"&amp;IF(ДАННЫЕ!$AJ8,"1"&amp;ДАННЫЕ!$AJ8,"00")&amp;"hZ"&amp;IF(ДАННЫЕ!$AK8,"1"&amp;ДАННЫЕ!$AK8,"00")&amp;"p"&amp;IF(ДАННЫЕ!$AP8,"1"&amp;ДАННЫЕ!$AP8,"00")&amp;"k"&amp;IF(ДАННЫЕ!$AQ8,"1"&amp;ДАННЫЕ!$AQ8,"00")&amp;"z"&amp;IF(ДАННЫЕ!$AR8,"1"&amp;ДАННЫЕ!$AR8,"00")&amp;"j"&amp;IF(ДАННЫЕ!$AM8,"1"&amp;ДАННЫЕ!$AM8,"00")&amp;"n"&amp;IF(ДАННЫЕ!$AN8,"1"&amp;ДАННЫЕ!$AN8,"00")&amp;"E"&amp;ДАННЫЕ!BI8&amp;"L"&amp;ДАННЫЕ!AO8&amp;"h"&amp;IF(ДАННЫЕ!$AU8&gt;0,1,0)&amp;"v"&amp;IF(ДАННЫЕ!$AW8&gt;0,1,0)&amp;"a"&amp;IF(ДАННЫЕ!$AS8,"1"&amp;ДАННЫЕ!$AS8,"00")&amp;"s"&amp;IF(ДАННЫЕ!$AT8,"1"&amp;ДАННЫЕ!$AT8,"00")&amp;"u"&amp;IF(ДАННЫЕ!$CJ8&gt;0,1,0)&amp;"y"&amp;B8&amp;"d"&amp;H8&amp;"e"&amp;F8&amp;G8</f>
        <v>x0w00t00f00b00g00c00i00r00m00hS00hZ00p00k00z00j00n00ELh0v0a00s00u0y0de</v>
      </c>
      <c r="L8" s="28" t="str">
        <f ca="1">ДАННЫЕ!$I8&amp;"VN"&amp;IF(ДАННЫЕ!AW8&gt;0,11,10)&amp;"CD"&amp;IF(ДАННЫЕ!BF8&gt;500,16,IF(ДАННЫЕ!BF8&gt;350,15,IF(ДАННЫЕ!BF8&gt;=200,14,IF(ДАННЫЕ!BF8&gt;=100,13,IF(ДАННЫЕ!BF8&gt;=50,12,IF(ДАННЫЕ!BF8&gt;0,11,10))))))&amp;"AR"&amp;IF(ДАННЫЕ!BX8&gt;0,1,0)&amp;"GD"&amp;B8&amp;"VV"&amp;IF(E8&gt;=5,IF(E8&lt;18,1,0),0)</f>
        <v>VN10CD10AR0GD0VV0</v>
      </c>
      <c r="M8" s="28" t="str">
        <f>ДАННЫЕ!$I8&amp;"b"&amp;ДАННЫЕ!$BI8&amp;"r"&amp;ДАННЫЕ!$BJ8&amp;"CD"&amp;IF(ДАННЫЕ!BF8&gt;0,IF(ДАННЫЕ!BF8&lt;200,1,IF(ДАННЫЕ!BF8&lt;350,2,3)),0)&amp;"h"&amp;IF(ДАННЫЕ!$BK8+ДАННЫЕ!$BL8+ДАННЫЕ!$BM8&gt;0,1,0)&amp;"x"&amp;ДАННЫЕ!$BK8&amp;"y"&amp;ДАННЫЕ!$BL8&amp;"z"&amp;ДАННЫЕ!$BM8&amp;"c"&amp;IF(ДАННЫЕ!$BK8+ДАННЫЕ!$BL8+ДАННЫЕ!$BM8=3,1,0)&amp;"a"&amp;IF(ДАННЫЕ!$BQ8+ДАННЫЕ!$BR8&gt;0,1,0)&amp;"d"&amp;ДАННЫЕ!$BQ8&amp;"v"&amp;ДАННЫЕ!$BR8&amp;"p"&amp;ДАННЫЕ!$BS8&amp;"n"&amp;ДАННЫЕ!$BU8&amp;"t"&amp;ДАННЫЕ!$BV8&amp;"o"&amp;ДАННЫЕ!$BT8&amp;"l"&amp;IF(ДАННЫЕ!$BN8&gt;0,1,0)&amp;ДАННЫЕ!$BN8&amp;"g"&amp;ДАННЫЕ!$BO8&amp;"s"&amp;ДАННЫЕ!$BP8&amp;"DZ"&amp;IF(ДАННЫЕ!B8-ДАННЫЕ!G8 &lt; 60,IF(ДАННЫЕ!B8-ДАННЫЕ!G8 &gt;= 0,1,0),0)&amp;"u"&amp;IF(ДАННЫЕ!$CJ8&gt;0,1,0)</f>
        <v>brCD0h0xyzc0a0dvpntol0gsDZ1u0</v>
      </c>
      <c r="N8" s="28" t="str">
        <f ca="1">ДАННЫЕ!$F8&amp;ДАННЫЕ!$I8&amp;"g"&amp;B8&amp;"cf"&amp;D8&amp;"a"&amp;IF(ДАННЫЕ!$BX8&gt;0,1,0)&amp;IF(ДАННЫЕ!$BF8&gt;500,1,IF(ДАННЫЕ!$BF8&gt;350,2,IF(ДАННЫЕ!$BF8&gt;=200,3,IF(ДАННЫЕ!$BF8&gt;=100,4,IF(ДАННЫЕ!$BF8&gt;=50,5,IF(ДАННЫЕ!$BF8&lt;50,6,0))))))&amp;"AR"&amp;IF(DATEDIF(ДАННЫЕ!$BX8,ДАННЫЕ!$F$1,"y")&gt;1,1,0)&amp;"VG"&amp;IF(ДАННЫЕ!$BH8="0",1,0)&amp;"o"&amp;IF(T8+ДАННЫЕ!$AF8+ДАННЫЕ!$AG8+ДАННЫЕ!$AH8+ДАННЫЕ!$AI8+ДАННЫЕ!$AJ8+ДАННЫЕ!$AP8+ДАННЫЕ!$AQ8+ДАННЫЕ!$AR8+ДАННЫЕ!$AU8+ДАННЫЕ!$AW8+ДАННЫЕ!$AS8+ДАННЫЕ!$AT8&gt;0,1,0)&amp;"x"&amp;ДАННЫЕ!$AG8&amp;"p"&amp;IF(ДАННЫЕ!$BY8&gt;0,1,0)&amp;"v"&amp;IF(ДАННЫЕ!$BZ8&gt;0,1,0)&amp;"n"&amp;ДАННЫЕ!$CA8&amp;"t"&amp;ДАННЫЕ!$AY8&amp;"k"&amp;ДАННЫЕ!$CB8&amp;"q"&amp;ДАННЫЕ!$CC8&amp;"w"&amp;ДАННЫЕ!$CD8&amp;"e"&amp;ДАННЫЕ!$CE8&amp;"m"&amp;ДАННЫЕ!$CF8&amp;"c"&amp;ДАННЫЕ!$CG8&amp;"z"&amp;ДАННЫЕ!$CH8&amp;"d"&amp;IF(H8=4,1,0)&amp;"s"&amp;IF(ДАННЫЕ!$J8=1,0,1)&amp;"u"&amp;IF(ДАННЫЕ!$CJ8&gt;0,1,0)</f>
        <v>g0cf0a06AR1VG0o0xp0v0ntkqwemczd0s1u0</v>
      </c>
      <c r="O8" s="28" t="str">
        <f>ДАННЫЕ!$I8&amp;"g"&amp;B8&amp;A8&amp;"f"&amp;P8&amp;"c"&amp;IF(ДАННЫЕ!$U8&gt;0,1,0)&amp;"s"&amp;IF(ДАННЫЕ!$Q8&gt;0,IF(YEAR(ДАННЫЕ!$F$1)=YEAR(ДАННЫЕ!$Q8),IF(MONTH(ДАННЫЕ!$F$1)=MONTH(ДАННЫЕ!$Q8),111,11),1),0)&amp;"i"&amp;IF(ДАННЫЕ!$R8+ДАННЫЕ!$S8+ДАННЫЕ!$T8=0,0,1)&amp;"h"&amp;IF(ДАННЫЕ!$P8&gt;0,1,0)&amp;"p"&amp;IF(ДАННЫЕ!$CI8&gt;0,IF(YEAR(ДАННЫЕ!$F$1)=YEAR(ДАННЫЕ!$CI8),IF(MONTH(ДАННЫЕ!$F$1)=MONTH(ДАННЫЕ!$CI8),111,11),1),0)&amp;"d"&amp;IF(ДАННЫЕ!$CJ8&gt;0,IF(YEAR(ДАННЫЕ!$F$1)=YEAR(ДАННЫЕ!$CJ8),IF(MONTH(ДАННЫЕ!$F$1)=MONTH(ДАННЫЕ!$CJ8),111,11),1),0)&amp;"o"&amp;IF(ДАННЫЕ!$CK8&gt;0,IF(MONTH(ДАННЫЕ!$F$1)=MONTH(ДАННЫЕ!$CK8),111,11),0)&amp;"v"&amp;IF(ДАННЫЕ!$BE8&gt;0,IF(MONTH(ДАННЫЕ!$F$1)=MONTH(ДАННЫЕ!$BE8),111,11),0)</f>
        <v>g00f0c0s0i0h0p0d0o0v0</v>
      </c>
      <c r="P8" s="15">
        <f t="shared" ref="P8:P71" si="2">IF(Q8&gt;R8,1,0)</f>
        <v>0</v>
      </c>
      <c r="Q8" s="15">
        <f>IF(ДАННЫЕ!$F$1&gt;ДАННЫЕ!$N8,IF(YEAR(ДАННЫЕ!$F$1)=YEAR(ДАННЫЕ!M8),1,0),0)</f>
        <v>0</v>
      </c>
      <c r="R8" s="15">
        <f>IF(ДАННЫЕ!$F$1&gt;ДАННЫЕ!$N8,IF(YEAR(ДАННЫЕ!$F$1)=YEAR(ДАННЫЕ!N8),1,0),0)</f>
        <v>0</v>
      </c>
      <c r="S8" s="15">
        <f>IF(ДАННЫЕ!$AA8="2А",1,IF(ДАННЫЕ!$AA8="2Б",2,IF(ДАННЫЕ!$AA8="2В",3,IF(ДАННЫЕ!$AA8=3,4,IF(ДАННЫЕ!$AA8="4А",5,IF(ДАННЫЕ!$AA8="4Б",6,IF(ДАННЫЕ!$AA8="4В",7,IF(ДАННЫЕ!$AA8=5,8,0))))))))</f>
        <v>0</v>
      </c>
      <c r="T8" s="15">
        <f>IF(OR(ДАННЫЕ!$AC8=2,ДАННЫЕ!$AD8=2,ДАННЫЕ!$AE8=2),2,IF(OR(ДАННЫЕ!$AC8=1,ДАННЫЕ!$AD8=1,ДАННЫЕ!$AE8=1),1,0))</f>
        <v>0</v>
      </c>
    </row>
    <row r="9" spans="1:20" ht="15" customHeight="1" x14ac:dyDescent="0.2">
      <c r="A9" s="78">
        <f>IF(B9&gt;0,IF(MONTH(ДАННЫЕ!$F$1)=MONTH(ДАННЫЕ!$B9),1,0),0)</f>
        <v>0</v>
      </c>
      <c r="B9" s="14">
        <f>IF(ДАННЫЕ!$B9&gt;0,IF(YEAR(ДАННЫЕ!$F$1)=YEAR(ДАННЫЕ!$B9),1,0),0)</f>
        <v>0</v>
      </c>
      <c r="C9" s="14">
        <f>IF(ДАННЫЕ!$CM9&gt;0,IF(YEAR(ДАННЫЕ!$F$1)=YEAR(ДАННЫЕ!$CM9),1,0),0)</f>
        <v>0</v>
      </c>
      <c r="D9" s="14">
        <f>IF(ДАННЫЕ!$CJ9&gt;0,IF(ДАННЫЕ!$CL9&gt;ДАННЫЕ!$F$1,1,IF(ДАННЫЕ!$CL9&gt;0,0,1)),0)</f>
        <v>0</v>
      </c>
      <c r="E9" s="43" t="str">
        <f ca="1">IF(ДАННЫЕ!$F$1&gt;0,IF(ДАННЫЕ!$G9&gt;0,DATEDIF(ДАННЫЕ!$G9,ДАННЫЕ!$F$1,"y"),""),IF(ДАННЫЕ!$G9&gt;0,DATEDIF(ДАННЫЕ!$G9,TODAY(),"y"),""))</f>
        <v/>
      </c>
      <c r="F9" s="43" t="str">
        <f xml:space="preserve"> IF(ДАННЫЕ!$F9="М",IF(E9&gt;=18,IF(E9&lt;60,1,""),""),"")&amp;IF(ДАННЫЕ!$F9="Ж",IF(E9&gt;=18,IF(E9&lt;55,1,""),""),"")</f>
        <v/>
      </c>
      <c r="G9" s="43" t="str">
        <f xml:space="preserve"> IF(ДАННЫЕ!$F9="М",IF(E9&gt;=60,2,""),"")&amp;IF(ДАННЫЕ!$F9="Ж",IF(E9&gt;=55,2,""),"")</f>
        <v/>
      </c>
      <c r="H9" s="43" t="str">
        <f t="shared" ca="1" si="0"/>
        <v/>
      </c>
      <c r="I9" s="43" t="str">
        <f t="shared" ca="1" si="1"/>
        <v>03</v>
      </c>
      <c r="J9" s="28" t="str">
        <f ca="1">ДАННЫЕ!$F9&amp;H9&amp;I9&amp;ДАННЫЕ!$I9&amp;"m"&amp;IF(ДАННЫЕ!$I9&gt;0,IF(ДАННЫЕ!$J9&gt;0,0,1),"")&amp;"f"&amp;IF(ДАННЫЕ!$R9&gt;0,IF(YEAR(ДАННЫЕ!$F$1)=YEAR(ДАННЫЕ!$R9),1,0),0)&amp;"z"&amp;ДАННЫЕ!$R9&amp;"p"&amp;ДАННЫЕ!$S9&amp;"i"&amp;ДАННЫЕ!$T9&amp;"h"&amp;ДАННЫЕ!$K9&amp;"be"&amp;ДАННЫЕ!$BI9&amp;"CD"&amp;IF(ДАННЫЕ!BF9&gt;500,4,IF(ДАННЫЕ!BF9&gt;350,3,IF(ДАННЫЕ!BF9&gt;200,2,IF(ДАННЫЕ!BF9&gt;0,1,0))))&amp;"g"&amp;B9&amp;"d"&amp;H9&amp;"l"&amp;ДАННЫЕ!AT9&amp;"a"&amp;ДАННЫЕ!$V9&amp;"v"&amp;R9&amp;"k"&amp;ДАННЫЕ!$U9&amp;"s"&amp;ДАННЫЕ!$Y9&amp;"t"&amp;ДАННЫЕ!$X9&amp;"b"&amp;IF(ДАННЫЕ!$Q9&gt;1,1,0)&amp;"PP"&amp;ДАННЫЕ!Z9&amp;"c"&amp;S9&amp;"x"&amp;IF(ДАННЫЕ!$BY9&gt;0,IF(YEAR(ДАННЫЕ!$F$1)=YEAR(ДАННЫЕ!$BY9),1,0),0)&amp;"n"&amp;IF(ДАННЫЕ!$BZ9&gt;0,IF(YEAR(ДАННЫЕ!$F$1)=YEAR(ДАННЫЕ!$BZ9),1,0),0)&amp;"u"&amp;D9&amp;"z"&amp;IF(ДАННЫЕ!$CL9&gt;0,IF(YEAR(ДАННЫЕ!$F$1)&gt;YEAR(ДАННЫЕ!$CL9),11,12),0)</f>
        <v>03mf0zpihbeCD0g0dlav0kstb0PPc0x0n0u0z0</v>
      </c>
      <c r="K9" s="28" t="str">
        <f ca="1">ДАННЫЕ!$I9&amp;"x"&amp;B9&amp;"w"&amp;IF(T9+ДАННЫЕ!AD9+ДАННЫЕ!AE9+ДАННЫЕ!AF9+ДАННЫЕ!AG9+ДАННЫЕ!AH9+ДАННЫЕ!$AL9+ДАННЫЕ!AI9+ДАННЫЕ!AJ9+ДАННЫЕ!AK9+ДАННЫЕ!AP9+ДАННЫЕ!AQ9+ДАННЫЕ!AR9+ДАННЫЕ!$AM9+ДАННЫЕ!$AN9+ДАННЫЕ!AS9+ДАННЫЕ!AT9&gt;0,1,0)&amp;IF(OR(T9=2,ДАННЫЕ!AD9=2,ДАННЫЕ!AE9=2,ДАННЫЕ!AF9=2,ДАННЫЕ!AG9=2,ДАННЫЕ!AH9=2,ДАННЫЕ!$AL9=2,ДАННЫЕ!AI9=2,ДАННЫЕ!AJ9=2,ДАННЫЕ!AK9=2,ДАННЫЕ!AP9=2,ДАННЫЕ!AQ9=2,ДАННЫЕ!AR9=2,ДАННЫЕ!$AM9=2,ДАННЫЕ!$AN9=2,ДАННЫЕ!AS9=2,ДАННЫЕ!AT9=2),2,0)&amp;"t"&amp;IF(T9&gt;0,"1"&amp;T9,"00")&amp;"f"&amp;IF(ДАННЫЕ!$AC9,"1"&amp;ДАННЫЕ!$AC9,"00")&amp;"b"&amp;IF(ДАННЫЕ!$AD9,"1"&amp;ДАННЫЕ!$AD9,"00")&amp;"g"&amp;IF(ДАННЫЕ!$AF9,"1"&amp;ДАННЫЕ!$AF9,"00")&amp;"c"&amp;IF(ДАННЫЕ!$AG9,"1"&amp;ДАННЫЕ!$AG9,"00")&amp;"i"&amp;IF(ДАННЫЕ!$AH9,"1"&amp;ДАННЫЕ!$AH9,"00")&amp;"r"&amp;IF(ДАННЫЕ!$AL9,"1"&amp;ДАННЫЕ!$AL9,"00")&amp;"m"&amp;IF(ДАННЫЕ!$AI9,"1"&amp;ДАННЫЕ!$AI9,"00")&amp;"hS"&amp;IF(ДАННЫЕ!$AJ9,"1"&amp;ДАННЫЕ!$AJ9,"00")&amp;"hZ"&amp;IF(ДАННЫЕ!$AK9,"1"&amp;ДАННЫЕ!$AK9,"00")&amp;"p"&amp;IF(ДАННЫЕ!$AP9,"1"&amp;ДАННЫЕ!$AP9,"00")&amp;"k"&amp;IF(ДАННЫЕ!$AQ9,"1"&amp;ДАННЫЕ!$AQ9,"00")&amp;"z"&amp;IF(ДАННЫЕ!$AR9,"1"&amp;ДАННЫЕ!$AR9,"00")&amp;"j"&amp;IF(ДАННЫЕ!$AM9,"1"&amp;ДАННЫЕ!$AM9,"00")&amp;"n"&amp;IF(ДАННЫЕ!$AN9,"1"&amp;ДАННЫЕ!$AN9,"00")&amp;"E"&amp;ДАННЫЕ!BI9&amp;"L"&amp;ДАННЫЕ!AO9&amp;"h"&amp;IF(ДАННЫЕ!$AU9&gt;0,1,0)&amp;"v"&amp;IF(ДАННЫЕ!$AW9&gt;0,1,0)&amp;"a"&amp;IF(ДАННЫЕ!$AS9,"1"&amp;ДАННЫЕ!$AS9,"00")&amp;"s"&amp;IF(ДАННЫЕ!$AT9,"1"&amp;ДАННЫЕ!$AT9,"00")&amp;"u"&amp;IF(ДАННЫЕ!$CJ9&gt;0,1,0)&amp;"y"&amp;B9&amp;"d"&amp;H9&amp;"e"&amp;F9&amp;G9</f>
        <v>x0w00t00f00b00g00c00i00r00m00hS00hZ00p00k00z00j00n00ELh0v0a00s00u0y0de</v>
      </c>
      <c r="L9" s="28" t="str">
        <f ca="1">ДАННЫЕ!$I9&amp;"VN"&amp;IF(ДАННЫЕ!AW9&gt;0,11,10)&amp;"CD"&amp;IF(ДАННЫЕ!BF9&gt;500,16,IF(ДАННЫЕ!BF9&gt;350,15,IF(ДАННЫЕ!BF9&gt;=200,14,IF(ДАННЫЕ!BF9&gt;=100,13,IF(ДАННЫЕ!BF9&gt;=50,12,IF(ДАННЫЕ!BF9&gt;0,11,10))))))&amp;"AR"&amp;IF(ДАННЫЕ!BX9&gt;0,1,0)&amp;"GD"&amp;B9&amp;"VV"&amp;IF(E9&gt;=5,IF(E9&lt;18,1,0),0)</f>
        <v>VN10CD10AR0GD0VV0</v>
      </c>
      <c r="M9" s="28" t="str">
        <f>ДАННЫЕ!$I9&amp;"b"&amp;ДАННЫЕ!$BI9&amp;"r"&amp;ДАННЫЕ!$BJ9&amp;"CD"&amp;IF(ДАННЫЕ!BF9&gt;0,IF(ДАННЫЕ!BF9&lt;200,1,IF(ДАННЫЕ!BF9&lt;350,2,3)),0)&amp;"h"&amp;IF(ДАННЫЕ!$BK9+ДАННЫЕ!$BL9+ДАННЫЕ!$BM9&gt;0,1,0)&amp;"x"&amp;ДАННЫЕ!$BK9&amp;"y"&amp;ДАННЫЕ!$BL9&amp;"z"&amp;ДАННЫЕ!$BM9&amp;"c"&amp;IF(ДАННЫЕ!$BK9+ДАННЫЕ!$BL9+ДАННЫЕ!$BM9=3,1,0)&amp;"a"&amp;IF(ДАННЫЕ!$BQ9+ДАННЫЕ!$BR9&gt;0,1,0)&amp;"d"&amp;ДАННЫЕ!$BQ9&amp;"v"&amp;ДАННЫЕ!$BR9&amp;"p"&amp;ДАННЫЕ!$BS9&amp;"n"&amp;ДАННЫЕ!$BU9&amp;"t"&amp;ДАННЫЕ!$BV9&amp;"o"&amp;ДАННЫЕ!$BT9&amp;"l"&amp;IF(ДАННЫЕ!$BN9&gt;0,1,0)&amp;ДАННЫЕ!$BN9&amp;"g"&amp;ДАННЫЕ!$BO9&amp;"s"&amp;ДАННЫЕ!$BP9&amp;"DZ"&amp;IF(ДАННЫЕ!B9-ДАННЫЕ!G9 &lt; 60,IF(ДАННЫЕ!B9-ДАННЫЕ!G9 &gt;= 0,1,0),0)&amp;"u"&amp;IF(ДАННЫЕ!$CJ9&gt;0,1,0)</f>
        <v>brCD0h0xyzc0a0dvpntol0gsDZ1u0</v>
      </c>
      <c r="N9" s="28" t="str">
        <f ca="1">ДАННЫЕ!$F9&amp;ДАННЫЕ!$I9&amp;"g"&amp;B9&amp;"cf"&amp;D9&amp;"a"&amp;IF(ДАННЫЕ!$BX9&gt;0,1,0)&amp;IF(ДАННЫЕ!$BF9&gt;500,1,IF(ДАННЫЕ!$BF9&gt;350,2,IF(ДАННЫЕ!$BF9&gt;=200,3,IF(ДАННЫЕ!$BF9&gt;=100,4,IF(ДАННЫЕ!$BF9&gt;=50,5,IF(ДАННЫЕ!$BF9&lt;50,6,0))))))&amp;"AR"&amp;IF(DATEDIF(ДАННЫЕ!$BX9,ДАННЫЕ!$F$1,"y")&gt;1,1,0)&amp;"VG"&amp;IF(ДАННЫЕ!$BH9="0",1,0)&amp;"o"&amp;IF(T9+ДАННЫЕ!$AF9+ДАННЫЕ!$AG9+ДАННЫЕ!$AH9+ДАННЫЕ!$AI9+ДАННЫЕ!$AJ9+ДАННЫЕ!$AP9+ДАННЫЕ!$AQ9+ДАННЫЕ!$AR9+ДАННЫЕ!$AU9+ДАННЫЕ!$AW9+ДАННЫЕ!$AS9+ДАННЫЕ!$AT9&gt;0,1,0)&amp;"x"&amp;ДАННЫЕ!$AG9&amp;"p"&amp;IF(ДАННЫЕ!$BY9&gt;0,1,0)&amp;"v"&amp;IF(ДАННЫЕ!$BZ9&gt;0,1,0)&amp;"n"&amp;ДАННЫЕ!$CA9&amp;"t"&amp;ДАННЫЕ!$AY9&amp;"k"&amp;ДАННЫЕ!$CB9&amp;"q"&amp;ДАННЫЕ!$CC9&amp;"w"&amp;ДАННЫЕ!$CD9&amp;"e"&amp;ДАННЫЕ!$CE9&amp;"m"&amp;ДАННЫЕ!$CF9&amp;"c"&amp;ДАННЫЕ!$CG9&amp;"z"&amp;ДАННЫЕ!$CH9&amp;"d"&amp;IF(H9=4,1,0)&amp;"s"&amp;IF(ДАННЫЕ!$J9=1,0,1)&amp;"u"&amp;IF(ДАННЫЕ!$CJ9&gt;0,1,0)</f>
        <v>g0cf0a06AR1VG0o0xp0v0ntkqwemczd0s1u0</v>
      </c>
      <c r="O9" s="28" t="str">
        <f>ДАННЫЕ!$I9&amp;"g"&amp;B9&amp;A9&amp;"f"&amp;P9&amp;"c"&amp;IF(ДАННЫЕ!$U9&gt;0,1,0)&amp;"s"&amp;IF(ДАННЫЕ!$Q9&gt;0,IF(YEAR(ДАННЫЕ!$F$1)=YEAR(ДАННЫЕ!$Q9),IF(MONTH(ДАННЫЕ!$F$1)=MONTH(ДАННЫЕ!$Q9),111,11),1),0)&amp;"i"&amp;IF(ДАННЫЕ!$R9+ДАННЫЕ!$S9+ДАННЫЕ!$T9=0,0,1)&amp;"h"&amp;IF(ДАННЫЕ!$P9&gt;0,1,0)&amp;"p"&amp;IF(ДАННЫЕ!$CI9&gt;0,IF(YEAR(ДАННЫЕ!$F$1)=YEAR(ДАННЫЕ!$CI9),IF(MONTH(ДАННЫЕ!$F$1)=MONTH(ДАННЫЕ!$CI9),111,11),1),0)&amp;"d"&amp;IF(ДАННЫЕ!$CJ9&gt;0,IF(YEAR(ДАННЫЕ!$F$1)=YEAR(ДАННЫЕ!$CJ9),IF(MONTH(ДАННЫЕ!$F$1)=MONTH(ДАННЫЕ!$CJ9),111,11),1),0)&amp;"o"&amp;IF(ДАННЫЕ!$CK9&gt;0,IF(MONTH(ДАННЫЕ!$F$1)=MONTH(ДАННЫЕ!$CK9),111,11),0)&amp;"v"&amp;IF(ДАННЫЕ!$BE9&gt;0,IF(MONTH(ДАННЫЕ!$F$1)=MONTH(ДАННЫЕ!$BE9),111,11),0)</f>
        <v>g00f0c0s0i0h0p0d0o0v0</v>
      </c>
      <c r="P9" s="15">
        <f t="shared" si="2"/>
        <v>0</v>
      </c>
      <c r="Q9" s="15">
        <f>IF(ДАННЫЕ!$F$1&gt;ДАННЫЕ!$N9,IF(YEAR(ДАННЫЕ!$F$1)=YEAR(ДАННЫЕ!M9),1,0),0)</f>
        <v>0</v>
      </c>
      <c r="R9" s="15">
        <f>IF(ДАННЫЕ!$F$1&gt;ДАННЫЕ!$N9,IF(YEAR(ДАННЫЕ!$F$1)=YEAR(ДАННЫЕ!N9),1,0),0)</f>
        <v>0</v>
      </c>
      <c r="S9" s="15">
        <f>IF(ДАННЫЕ!$AA9="2А",1,IF(ДАННЫЕ!$AA9="2Б",2,IF(ДАННЫЕ!$AA9="2В",3,IF(ДАННЫЕ!$AA9=3,4,IF(ДАННЫЕ!$AA9="4А",5,IF(ДАННЫЕ!$AA9="4Б",6,IF(ДАННЫЕ!$AA9="4В",7,IF(ДАННЫЕ!$AA9=5,8,0))))))))</f>
        <v>0</v>
      </c>
      <c r="T9" s="15">
        <f>IF(OR(ДАННЫЕ!$AC9=2,ДАННЫЕ!$AD9=2,ДАННЫЕ!$AE9=2),2,IF(OR(ДАННЫЕ!$AC9=1,ДАННЫЕ!$AD9=1,ДАННЫЕ!$AE9=1),1,0))</f>
        <v>0</v>
      </c>
    </row>
    <row r="10" spans="1:20" ht="15" customHeight="1" x14ac:dyDescent="0.2">
      <c r="A10" s="78">
        <f>IF(B10&gt;0,IF(MONTH(ДАННЫЕ!$F$1)=MONTH(ДАННЫЕ!$B10),1,0),0)</f>
        <v>0</v>
      </c>
      <c r="B10" s="14">
        <f>IF(ДАННЫЕ!$B10&gt;0,IF(YEAR(ДАННЫЕ!$F$1)=YEAR(ДАННЫЕ!$B10),1,0),0)</f>
        <v>0</v>
      </c>
      <c r="C10" s="14">
        <f>IF(ДАННЫЕ!$CM10&gt;0,IF(YEAR(ДАННЫЕ!$F$1)=YEAR(ДАННЫЕ!$CM10),1,0),0)</f>
        <v>0</v>
      </c>
      <c r="D10" s="14">
        <f>IF(ДАННЫЕ!$CJ10&gt;0,IF(ДАННЫЕ!$CL10&gt;ДАННЫЕ!$F$1,1,IF(ДАННЫЕ!$CL10&gt;0,0,1)),0)</f>
        <v>0</v>
      </c>
      <c r="E10" s="43" t="str">
        <f ca="1">IF(ДАННЫЕ!$F$1&gt;0,IF(ДАННЫЕ!$G10&gt;0,DATEDIF(ДАННЫЕ!$G10,ДАННЫЕ!$F$1,"y"),""),IF(ДАННЫЕ!$G10&gt;0,DATEDIF(ДАННЫЕ!$G10,TODAY(),"y"),""))</f>
        <v/>
      </c>
      <c r="F10" s="43" t="str">
        <f xml:space="preserve"> IF(ДАННЫЕ!$F10="М",IF(E10&gt;=18,IF(E10&lt;60,1,""),""),"")&amp;IF(ДАННЫЕ!$F10="Ж",IF(E10&gt;=18,IF(E10&lt;55,1,""),""),"")</f>
        <v/>
      </c>
      <c r="G10" s="43" t="str">
        <f xml:space="preserve"> IF(ДАННЫЕ!$F10="М",IF(E10&gt;=60,2,""),"")&amp;IF(ДАННЫЕ!$F10="Ж",IF(E10&gt;=55,2,""),"")</f>
        <v/>
      </c>
      <c r="H10" s="43" t="str">
        <f t="shared" ca="1" si="0"/>
        <v/>
      </c>
      <c r="I10" s="43" t="str">
        <f t="shared" ca="1" si="1"/>
        <v>03</v>
      </c>
      <c r="J10" s="28" t="str">
        <f ca="1">ДАННЫЕ!$F10&amp;H10&amp;I10&amp;ДАННЫЕ!$I10&amp;"m"&amp;IF(ДАННЫЕ!$I10&gt;0,IF(ДАННЫЕ!$J10&gt;0,0,1),"")&amp;"f"&amp;IF(ДАННЫЕ!$R10&gt;0,IF(YEAR(ДАННЫЕ!$F$1)=YEAR(ДАННЫЕ!$R10),1,0),0)&amp;"z"&amp;ДАННЫЕ!$R10&amp;"p"&amp;ДАННЫЕ!$S10&amp;"i"&amp;ДАННЫЕ!$T10&amp;"h"&amp;ДАННЫЕ!$K10&amp;"be"&amp;ДАННЫЕ!$BI10&amp;"CD"&amp;IF(ДАННЫЕ!BF10&gt;500,4,IF(ДАННЫЕ!BF10&gt;350,3,IF(ДАННЫЕ!BF10&gt;200,2,IF(ДАННЫЕ!BF10&gt;0,1,0))))&amp;"g"&amp;B10&amp;"d"&amp;H10&amp;"l"&amp;ДАННЫЕ!AT10&amp;"a"&amp;ДАННЫЕ!$V10&amp;"v"&amp;R10&amp;"k"&amp;ДАННЫЕ!$U10&amp;"s"&amp;ДАННЫЕ!$Y10&amp;"t"&amp;ДАННЫЕ!$X10&amp;"b"&amp;IF(ДАННЫЕ!$Q10&gt;1,1,0)&amp;"PP"&amp;ДАННЫЕ!Z10&amp;"c"&amp;S10&amp;"x"&amp;IF(ДАННЫЕ!$BY10&gt;0,IF(YEAR(ДАННЫЕ!$F$1)=YEAR(ДАННЫЕ!$BY10),1,0),0)&amp;"n"&amp;IF(ДАННЫЕ!$BZ10&gt;0,IF(YEAR(ДАННЫЕ!$F$1)=YEAR(ДАННЫЕ!$BZ10),1,0),0)&amp;"u"&amp;D10&amp;"z"&amp;IF(ДАННЫЕ!$CL10&gt;0,IF(YEAR(ДАННЫЕ!$F$1)&gt;YEAR(ДАННЫЕ!$CL10),11,12),0)</f>
        <v>03mf0zpihbeCD0g0dlav0kstb0PPc0x0n0u0z0</v>
      </c>
      <c r="K10" s="28" t="str">
        <f ca="1">ДАННЫЕ!$I10&amp;"x"&amp;B10&amp;"w"&amp;IF(T10+ДАННЫЕ!AD10+ДАННЫЕ!AE10+ДАННЫЕ!AF10+ДАННЫЕ!AG10+ДАННЫЕ!AH10+ДАННЫЕ!$AL10+ДАННЫЕ!AI10+ДАННЫЕ!AJ10+ДАННЫЕ!AK10+ДАННЫЕ!AP10+ДАННЫЕ!AQ10+ДАННЫЕ!AR10+ДАННЫЕ!$AM10+ДАННЫЕ!$AN10+ДАННЫЕ!AS10+ДАННЫЕ!AT10&gt;0,1,0)&amp;IF(OR(T10=2,ДАННЫЕ!AD10=2,ДАННЫЕ!AE10=2,ДАННЫЕ!AF10=2,ДАННЫЕ!AG10=2,ДАННЫЕ!AH10=2,ДАННЫЕ!$AL10=2,ДАННЫЕ!AI10=2,ДАННЫЕ!AJ10=2,ДАННЫЕ!AK10=2,ДАННЫЕ!AP10=2,ДАННЫЕ!AQ10=2,ДАННЫЕ!AR10=2,ДАННЫЕ!$AM10=2,ДАННЫЕ!$AN10=2,ДАННЫЕ!AS10=2,ДАННЫЕ!AT10=2),2,0)&amp;"t"&amp;IF(T10&gt;0,"1"&amp;T10,"00")&amp;"f"&amp;IF(ДАННЫЕ!$AC10,"1"&amp;ДАННЫЕ!$AC10,"00")&amp;"b"&amp;IF(ДАННЫЕ!$AD10,"1"&amp;ДАННЫЕ!$AD10,"00")&amp;"g"&amp;IF(ДАННЫЕ!$AF10,"1"&amp;ДАННЫЕ!$AF10,"00")&amp;"c"&amp;IF(ДАННЫЕ!$AG10,"1"&amp;ДАННЫЕ!$AG10,"00")&amp;"i"&amp;IF(ДАННЫЕ!$AH10,"1"&amp;ДАННЫЕ!$AH10,"00")&amp;"r"&amp;IF(ДАННЫЕ!$AL10,"1"&amp;ДАННЫЕ!$AL10,"00")&amp;"m"&amp;IF(ДАННЫЕ!$AI10,"1"&amp;ДАННЫЕ!$AI10,"00")&amp;"hS"&amp;IF(ДАННЫЕ!$AJ10,"1"&amp;ДАННЫЕ!$AJ10,"00")&amp;"hZ"&amp;IF(ДАННЫЕ!$AK10,"1"&amp;ДАННЫЕ!$AK10,"00")&amp;"p"&amp;IF(ДАННЫЕ!$AP10,"1"&amp;ДАННЫЕ!$AP10,"00")&amp;"k"&amp;IF(ДАННЫЕ!$AQ10,"1"&amp;ДАННЫЕ!$AQ10,"00")&amp;"z"&amp;IF(ДАННЫЕ!$AR10,"1"&amp;ДАННЫЕ!$AR10,"00")&amp;"j"&amp;IF(ДАННЫЕ!$AM10,"1"&amp;ДАННЫЕ!$AM10,"00")&amp;"n"&amp;IF(ДАННЫЕ!$AN10,"1"&amp;ДАННЫЕ!$AN10,"00")&amp;"E"&amp;ДАННЫЕ!BI10&amp;"L"&amp;ДАННЫЕ!AO10&amp;"h"&amp;IF(ДАННЫЕ!$AU10&gt;0,1,0)&amp;"v"&amp;IF(ДАННЫЕ!$AW10&gt;0,1,0)&amp;"a"&amp;IF(ДАННЫЕ!$AS10,"1"&amp;ДАННЫЕ!$AS10,"00")&amp;"s"&amp;IF(ДАННЫЕ!$AT10,"1"&amp;ДАННЫЕ!$AT10,"00")&amp;"u"&amp;IF(ДАННЫЕ!$CJ10&gt;0,1,0)&amp;"y"&amp;B10&amp;"d"&amp;H10&amp;"e"&amp;F10&amp;G10</f>
        <v>x0w00t00f00b00g00c00i00r00m00hS00hZ00p00k00z00j00n00ELh0v0a00s00u0y0de</v>
      </c>
      <c r="L10" s="28" t="str">
        <f ca="1">ДАННЫЕ!$I10&amp;"VN"&amp;IF(ДАННЫЕ!AW10&gt;0,11,10)&amp;"CD"&amp;IF(ДАННЫЕ!BF10&gt;500,16,IF(ДАННЫЕ!BF10&gt;350,15,IF(ДАННЫЕ!BF10&gt;=200,14,IF(ДАННЫЕ!BF10&gt;=100,13,IF(ДАННЫЕ!BF10&gt;=50,12,IF(ДАННЫЕ!BF10&gt;0,11,10))))))&amp;"AR"&amp;IF(ДАННЫЕ!BX10&gt;0,1,0)&amp;"GD"&amp;B10&amp;"VV"&amp;IF(E10&gt;=5,IF(E10&lt;18,1,0),0)</f>
        <v>VN10CD10AR0GD0VV0</v>
      </c>
      <c r="M10" s="28" t="str">
        <f>ДАННЫЕ!$I10&amp;"b"&amp;ДАННЫЕ!$BI10&amp;"r"&amp;ДАННЫЕ!$BJ10&amp;"CD"&amp;IF(ДАННЫЕ!BF10&gt;0,IF(ДАННЫЕ!BF10&lt;200,1,IF(ДАННЫЕ!BF10&lt;350,2,3)),0)&amp;"h"&amp;IF(ДАННЫЕ!$BK10+ДАННЫЕ!$BL10+ДАННЫЕ!$BM10&gt;0,1,0)&amp;"x"&amp;ДАННЫЕ!$BK10&amp;"y"&amp;ДАННЫЕ!$BL10&amp;"z"&amp;ДАННЫЕ!$BM10&amp;"c"&amp;IF(ДАННЫЕ!$BK10+ДАННЫЕ!$BL10+ДАННЫЕ!$BM10=3,1,0)&amp;"a"&amp;IF(ДАННЫЕ!$BQ10+ДАННЫЕ!$BR10&gt;0,1,0)&amp;"d"&amp;ДАННЫЕ!$BQ10&amp;"v"&amp;ДАННЫЕ!$BR10&amp;"p"&amp;ДАННЫЕ!$BS10&amp;"n"&amp;ДАННЫЕ!$BU10&amp;"t"&amp;ДАННЫЕ!$BV10&amp;"o"&amp;ДАННЫЕ!$BT10&amp;"l"&amp;IF(ДАННЫЕ!$BN10&gt;0,1,0)&amp;ДАННЫЕ!$BN10&amp;"g"&amp;ДАННЫЕ!$BO10&amp;"s"&amp;ДАННЫЕ!$BP10&amp;"DZ"&amp;IF(ДАННЫЕ!B10-ДАННЫЕ!G10 &lt; 60,IF(ДАННЫЕ!B10-ДАННЫЕ!G10 &gt;= 0,1,0),0)&amp;"u"&amp;IF(ДАННЫЕ!$CJ10&gt;0,1,0)</f>
        <v>brCD0h0xyzc0a0dvpntol0gsDZ1u0</v>
      </c>
      <c r="N10" s="28" t="str">
        <f ca="1">ДАННЫЕ!$F10&amp;ДАННЫЕ!$I10&amp;"g"&amp;B10&amp;"cf"&amp;D10&amp;"a"&amp;IF(ДАННЫЕ!$BX10&gt;0,1,0)&amp;IF(ДАННЫЕ!$BF10&gt;500,1,IF(ДАННЫЕ!$BF10&gt;350,2,IF(ДАННЫЕ!$BF10&gt;=200,3,IF(ДАННЫЕ!$BF10&gt;=100,4,IF(ДАННЫЕ!$BF10&gt;=50,5,IF(ДАННЫЕ!$BF10&lt;50,6,0))))))&amp;"AR"&amp;IF(DATEDIF(ДАННЫЕ!$BX10,ДАННЫЕ!$F$1,"y")&gt;1,1,0)&amp;"VG"&amp;IF(ДАННЫЕ!$BH10="0",1,0)&amp;"o"&amp;IF(T10+ДАННЫЕ!$AF10+ДАННЫЕ!$AG10+ДАННЫЕ!$AH10+ДАННЫЕ!$AI10+ДАННЫЕ!$AJ10+ДАННЫЕ!$AP10+ДАННЫЕ!$AQ10+ДАННЫЕ!$AR10+ДАННЫЕ!$AU10+ДАННЫЕ!$AW10+ДАННЫЕ!$AS10+ДАННЫЕ!$AT10&gt;0,1,0)&amp;"x"&amp;ДАННЫЕ!$AG10&amp;"p"&amp;IF(ДАННЫЕ!$BY10&gt;0,1,0)&amp;"v"&amp;IF(ДАННЫЕ!$BZ10&gt;0,1,0)&amp;"n"&amp;ДАННЫЕ!$CA10&amp;"t"&amp;ДАННЫЕ!$AY10&amp;"k"&amp;ДАННЫЕ!$CB10&amp;"q"&amp;ДАННЫЕ!$CC10&amp;"w"&amp;ДАННЫЕ!$CD10&amp;"e"&amp;ДАННЫЕ!$CE10&amp;"m"&amp;ДАННЫЕ!$CF10&amp;"c"&amp;ДАННЫЕ!$CG10&amp;"z"&amp;ДАННЫЕ!$CH10&amp;"d"&amp;IF(H10=4,1,0)&amp;"s"&amp;IF(ДАННЫЕ!$J10=1,0,1)&amp;"u"&amp;IF(ДАННЫЕ!$CJ10&gt;0,1,0)</f>
        <v>g0cf0a06AR1VG0o0xp0v0ntkqwemczd0s1u0</v>
      </c>
      <c r="O10" s="28" t="str">
        <f>ДАННЫЕ!$I10&amp;"g"&amp;B10&amp;A10&amp;"f"&amp;P10&amp;"c"&amp;IF(ДАННЫЕ!$U10&gt;0,1,0)&amp;"s"&amp;IF(ДАННЫЕ!$Q10&gt;0,IF(YEAR(ДАННЫЕ!$F$1)=YEAR(ДАННЫЕ!$Q10),IF(MONTH(ДАННЫЕ!$F$1)=MONTH(ДАННЫЕ!$Q10),111,11),1),0)&amp;"i"&amp;IF(ДАННЫЕ!$R10+ДАННЫЕ!$S10+ДАННЫЕ!$T10=0,0,1)&amp;"h"&amp;IF(ДАННЫЕ!$P10&gt;0,1,0)&amp;"p"&amp;IF(ДАННЫЕ!$CI10&gt;0,IF(YEAR(ДАННЫЕ!$F$1)=YEAR(ДАННЫЕ!$CI10),IF(MONTH(ДАННЫЕ!$F$1)=MONTH(ДАННЫЕ!$CI10),111,11),1),0)&amp;"d"&amp;IF(ДАННЫЕ!$CJ10&gt;0,IF(YEAR(ДАННЫЕ!$F$1)=YEAR(ДАННЫЕ!$CJ10),IF(MONTH(ДАННЫЕ!$F$1)=MONTH(ДАННЫЕ!$CJ10),111,11),1),0)&amp;"o"&amp;IF(ДАННЫЕ!$CK10&gt;0,IF(MONTH(ДАННЫЕ!$F$1)=MONTH(ДАННЫЕ!$CK10),111,11),0)&amp;"v"&amp;IF(ДАННЫЕ!$BE10&gt;0,IF(MONTH(ДАННЫЕ!$F$1)=MONTH(ДАННЫЕ!$BE10),111,11),0)</f>
        <v>g00f0c0s0i0h0p0d0o0v0</v>
      </c>
      <c r="P10" s="15">
        <f t="shared" si="2"/>
        <v>0</v>
      </c>
      <c r="Q10" s="15">
        <f>IF(ДАННЫЕ!$F$1&gt;ДАННЫЕ!$N10,IF(YEAR(ДАННЫЕ!$F$1)=YEAR(ДАННЫЕ!M10),1,0),0)</f>
        <v>0</v>
      </c>
      <c r="R10" s="15">
        <f>IF(ДАННЫЕ!$F$1&gt;ДАННЫЕ!$N10,IF(YEAR(ДАННЫЕ!$F$1)=YEAR(ДАННЫЕ!N10),1,0),0)</f>
        <v>0</v>
      </c>
      <c r="S10" s="15">
        <f>IF(ДАННЫЕ!$AA10="2А",1,IF(ДАННЫЕ!$AA10="2Б",2,IF(ДАННЫЕ!$AA10="2В",3,IF(ДАННЫЕ!$AA10=3,4,IF(ДАННЫЕ!$AA10="4А",5,IF(ДАННЫЕ!$AA10="4Б",6,IF(ДАННЫЕ!$AA10="4В",7,IF(ДАННЫЕ!$AA10=5,8,0))))))))</f>
        <v>0</v>
      </c>
      <c r="T10" s="15">
        <f>IF(OR(ДАННЫЕ!$AC10=2,ДАННЫЕ!$AD10=2,ДАННЫЕ!$AE10=2),2,IF(OR(ДАННЫЕ!$AC10=1,ДАННЫЕ!$AD10=1,ДАННЫЕ!$AE10=1),1,0))</f>
        <v>0</v>
      </c>
    </row>
    <row r="11" spans="1:20" ht="15" customHeight="1" x14ac:dyDescent="0.2">
      <c r="A11" s="78">
        <f>IF(B11&gt;0,IF(MONTH(ДАННЫЕ!$F$1)=MONTH(ДАННЫЕ!$B11),1,0),0)</f>
        <v>0</v>
      </c>
      <c r="B11" s="14">
        <f>IF(ДАННЫЕ!$B11&gt;0,IF(YEAR(ДАННЫЕ!$F$1)=YEAR(ДАННЫЕ!$B11),1,0),0)</f>
        <v>0</v>
      </c>
      <c r="C11" s="14">
        <f>IF(ДАННЫЕ!$CM11&gt;0,IF(YEAR(ДАННЫЕ!$F$1)=YEAR(ДАННЫЕ!$CM11),1,0),0)</f>
        <v>0</v>
      </c>
      <c r="D11" s="14">
        <f>IF(ДАННЫЕ!$CJ11&gt;0,IF(ДАННЫЕ!$CL11&gt;ДАННЫЕ!$F$1,1,IF(ДАННЫЕ!$CL11&gt;0,0,1)),0)</f>
        <v>0</v>
      </c>
      <c r="E11" s="43" t="str">
        <f ca="1">IF(ДАННЫЕ!$F$1&gt;0,IF(ДАННЫЕ!$G11&gt;0,DATEDIF(ДАННЫЕ!$G11,ДАННЫЕ!$F$1,"y"),""),IF(ДАННЫЕ!$G11&gt;0,DATEDIF(ДАННЫЕ!$G11,TODAY(),"y"),""))</f>
        <v/>
      </c>
      <c r="F11" s="43" t="str">
        <f xml:space="preserve"> IF(ДАННЫЕ!$F11="М",IF(E11&gt;=18,IF(E11&lt;60,1,""),""),"")&amp;IF(ДАННЫЕ!$F11="Ж",IF(E11&gt;=18,IF(E11&lt;55,1,""),""),"")</f>
        <v/>
      </c>
      <c r="G11" s="43" t="str">
        <f xml:space="preserve"> IF(ДАННЫЕ!$F11="М",IF(E11&gt;=60,2,""),"")&amp;IF(ДАННЫЕ!$F11="Ж",IF(E11&gt;=55,2,""),"")</f>
        <v/>
      </c>
      <c r="H11" s="43" t="str">
        <f t="shared" ca="1" si="0"/>
        <v/>
      </c>
      <c r="I11" s="43" t="str">
        <f t="shared" ca="1" si="1"/>
        <v>03</v>
      </c>
      <c r="J11" s="28" t="str">
        <f ca="1">ДАННЫЕ!$F11&amp;H11&amp;I11&amp;ДАННЫЕ!$I11&amp;"m"&amp;IF(ДАННЫЕ!$I11&gt;0,IF(ДАННЫЕ!$J11&gt;0,0,1),"")&amp;"f"&amp;IF(ДАННЫЕ!$R11&gt;0,IF(YEAR(ДАННЫЕ!$F$1)=YEAR(ДАННЫЕ!$R11),1,0),0)&amp;"z"&amp;ДАННЫЕ!$R11&amp;"p"&amp;ДАННЫЕ!$S11&amp;"i"&amp;ДАННЫЕ!$T11&amp;"h"&amp;ДАННЫЕ!$K11&amp;"be"&amp;ДАННЫЕ!$BI11&amp;"CD"&amp;IF(ДАННЫЕ!BF11&gt;500,4,IF(ДАННЫЕ!BF11&gt;350,3,IF(ДАННЫЕ!BF11&gt;200,2,IF(ДАННЫЕ!BF11&gt;0,1,0))))&amp;"g"&amp;B11&amp;"d"&amp;H11&amp;"l"&amp;ДАННЫЕ!AT11&amp;"a"&amp;ДАННЫЕ!$V11&amp;"v"&amp;R11&amp;"k"&amp;ДАННЫЕ!$U11&amp;"s"&amp;ДАННЫЕ!$Y11&amp;"t"&amp;ДАННЫЕ!$X11&amp;"b"&amp;IF(ДАННЫЕ!$Q11&gt;1,1,0)&amp;"PP"&amp;ДАННЫЕ!Z11&amp;"c"&amp;S11&amp;"x"&amp;IF(ДАННЫЕ!$BY11&gt;0,IF(YEAR(ДАННЫЕ!$F$1)=YEAR(ДАННЫЕ!$BY11),1,0),0)&amp;"n"&amp;IF(ДАННЫЕ!$BZ11&gt;0,IF(YEAR(ДАННЫЕ!$F$1)=YEAR(ДАННЫЕ!$BZ11),1,0),0)&amp;"u"&amp;D11&amp;"z"&amp;IF(ДАННЫЕ!$CL11&gt;0,IF(YEAR(ДАННЫЕ!$F$1)&gt;YEAR(ДАННЫЕ!$CL11),11,12),0)</f>
        <v>03mf0zpihbeCD0g0dlav0kstb0PPc0x0n0u0z0</v>
      </c>
      <c r="K11" s="28" t="str">
        <f ca="1">ДАННЫЕ!$I11&amp;"x"&amp;B11&amp;"w"&amp;IF(T11+ДАННЫЕ!AD11+ДАННЫЕ!AE11+ДАННЫЕ!AF11+ДАННЫЕ!AG11+ДАННЫЕ!AH11+ДАННЫЕ!$AL11+ДАННЫЕ!AI11+ДАННЫЕ!AJ11+ДАННЫЕ!AK11+ДАННЫЕ!AP11+ДАННЫЕ!AQ11+ДАННЫЕ!AR11+ДАННЫЕ!$AM11+ДАННЫЕ!$AN11+ДАННЫЕ!AS11+ДАННЫЕ!AT11&gt;0,1,0)&amp;IF(OR(T11=2,ДАННЫЕ!AD11=2,ДАННЫЕ!AE11=2,ДАННЫЕ!AF11=2,ДАННЫЕ!AG11=2,ДАННЫЕ!AH11=2,ДАННЫЕ!$AL11=2,ДАННЫЕ!AI11=2,ДАННЫЕ!AJ11=2,ДАННЫЕ!AK11=2,ДАННЫЕ!AP11=2,ДАННЫЕ!AQ11=2,ДАННЫЕ!AR11=2,ДАННЫЕ!$AM11=2,ДАННЫЕ!$AN11=2,ДАННЫЕ!AS11=2,ДАННЫЕ!AT11=2),2,0)&amp;"t"&amp;IF(T11&gt;0,"1"&amp;T11,"00")&amp;"f"&amp;IF(ДАННЫЕ!$AC11,"1"&amp;ДАННЫЕ!$AC11,"00")&amp;"b"&amp;IF(ДАННЫЕ!$AD11,"1"&amp;ДАННЫЕ!$AD11,"00")&amp;"g"&amp;IF(ДАННЫЕ!$AF11,"1"&amp;ДАННЫЕ!$AF11,"00")&amp;"c"&amp;IF(ДАННЫЕ!$AG11,"1"&amp;ДАННЫЕ!$AG11,"00")&amp;"i"&amp;IF(ДАННЫЕ!$AH11,"1"&amp;ДАННЫЕ!$AH11,"00")&amp;"r"&amp;IF(ДАННЫЕ!$AL11,"1"&amp;ДАННЫЕ!$AL11,"00")&amp;"m"&amp;IF(ДАННЫЕ!$AI11,"1"&amp;ДАННЫЕ!$AI11,"00")&amp;"hS"&amp;IF(ДАННЫЕ!$AJ11,"1"&amp;ДАННЫЕ!$AJ11,"00")&amp;"hZ"&amp;IF(ДАННЫЕ!$AK11,"1"&amp;ДАННЫЕ!$AK11,"00")&amp;"p"&amp;IF(ДАННЫЕ!$AP11,"1"&amp;ДАННЫЕ!$AP11,"00")&amp;"k"&amp;IF(ДАННЫЕ!$AQ11,"1"&amp;ДАННЫЕ!$AQ11,"00")&amp;"z"&amp;IF(ДАННЫЕ!$AR11,"1"&amp;ДАННЫЕ!$AR11,"00")&amp;"j"&amp;IF(ДАННЫЕ!$AM11,"1"&amp;ДАННЫЕ!$AM11,"00")&amp;"n"&amp;IF(ДАННЫЕ!$AN11,"1"&amp;ДАННЫЕ!$AN11,"00")&amp;"E"&amp;ДАННЫЕ!BI11&amp;"L"&amp;ДАННЫЕ!AO11&amp;"h"&amp;IF(ДАННЫЕ!$AU11&gt;0,1,0)&amp;"v"&amp;IF(ДАННЫЕ!$AW11&gt;0,1,0)&amp;"a"&amp;IF(ДАННЫЕ!$AS11,"1"&amp;ДАННЫЕ!$AS11,"00")&amp;"s"&amp;IF(ДАННЫЕ!$AT11,"1"&amp;ДАННЫЕ!$AT11,"00")&amp;"u"&amp;IF(ДАННЫЕ!$CJ11&gt;0,1,0)&amp;"y"&amp;B11&amp;"d"&amp;H11&amp;"e"&amp;F11&amp;G11</f>
        <v>x0w00t00f00b00g00c00i00r00m00hS00hZ00p00k00z00j00n00ELh0v0a00s00u0y0de</v>
      </c>
      <c r="L11" s="28" t="str">
        <f ca="1">ДАННЫЕ!$I11&amp;"VN"&amp;IF(ДАННЫЕ!AW11&gt;0,11,10)&amp;"CD"&amp;IF(ДАННЫЕ!BF11&gt;500,16,IF(ДАННЫЕ!BF11&gt;350,15,IF(ДАННЫЕ!BF11&gt;=200,14,IF(ДАННЫЕ!BF11&gt;=100,13,IF(ДАННЫЕ!BF11&gt;=50,12,IF(ДАННЫЕ!BF11&gt;0,11,10))))))&amp;"AR"&amp;IF(ДАННЫЕ!BX11&gt;0,1,0)&amp;"GD"&amp;B11&amp;"VV"&amp;IF(E11&gt;=5,IF(E11&lt;18,1,0),0)</f>
        <v>VN10CD10AR0GD0VV0</v>
      </c>
      <c r="M11" s="28" t="str">
        <f>ДАННЫЕ!$I11&amp;"b"&amp;ДАННЫЕ!$BI11&amp;"r"&amp;ДАННЫЕ!$BJ11&amp;"CD"&amp;IF(ДАННЫЕ!BF11&gt;0,IF(ДАННЫЕ!BF11&lt;200,1,IF(ДАННЫЕ!BF11&lt;350,2,3)),0)&amp;"h"&amp;IF(ДАННЫЕ!$BK11+ДАННЫЕ!$BL11+ДАННЫЕ!$BM11&gt;0,1,0)&amp;"x"&amp;ДАННЫЕ!$BK11&amp;"y"&amp;ДАННЫЕ!$BL11&amp;"z"&amp;ДАННЫЕ!$BM11&amp;"c"&amp;IF(ДАННЫЕ!$BK11+ДАННЫЕ!$BL11+ДАННЫЕ!$BM11=3,1,0)&amp;"a"&amp;IF(ДАННЫЕ!$BQ11+ДАННЫЕ!$BR11&gt;0,1,0)&amp;"d"&amp;ДАННЫЕ!$BQ11&amp;"v"&amp;ДАННЫЕ!$BR11&amp;"p"&amp;ДАННЫЕ!$BS11&amp;"n"&amp;ДАННЫЕ!$BU11&amp;"t"&amp;ДАННЫЕ!$BV11&amp;"o"&amp;ДАННЫЕ!$BT11&amp;"l"&amp;IF(ДАННЫЕ!$BN11&gt;0,1,0)&amp;ДАННЫЕ!$BN11&amp;"g"&amp;ДАННЫЕ!$BO11&amp;"s"&amp;ДАННЫЕ!$BP11&amp;"DZ"&amp;IF(ДАННЫЕ!B11-ДАННЫЕ!G11 &lt; 60,IF(ДАННЫЕ!B11-ДАННЫЕ!G11 &gt;= 0,1,0),0)&amp;"u"&amp;IF(ДАННЫЕ!$CJ11&gt;0,1,0)</f>
        <v>brCD0h0xyzc0a0dvpntol0gsDZ1u0</v>
      </c>
      <c r="N11" s="28" t="str">
        <f ca="1">ДАННЫЕ!$F11&amp;ДАННЫЕ!$I11&amp;"g"&amp;B11&amp;"cf"&amp;D11&amp;"a"&amp;IF(ДАННЫЕ!$BX11&gt;0,1,0)&amp;IF(ДАННЫЕ!$BF11&gt;500,1,IF(ДАННЫЕ!$BF11&gt;350,2,IF(ДАННЫЕ!$BF11&gt;=200,3,IF(ДАННЫЕ!$BF11&gt;=100,4,IF(ДАННЫЕ!$BF11&gt;=50,5,IF(ДАННЫЕ!$BF11&lt;50,6,0))))))&amp;"AR"&amp;IF(DATEDIF(ДАННЫЕ!$BX11,ДАННЫЕ!$F$1,"y")&gt;1,1,0)&amp;"VG"&amp;IF(ДАННЫЕ!$BH11="0",1,0)&amp;"o"&amp;IF(T11+ДАННЫЕ!$AF11+ДАННЫЕ!$AG11+ДАННЫЕ!$AH11+ДАННЫЕ!$AI11+ДАННЫЕ!$AJ11+ДАННЫЕ!$AP11+ДАННЫЕ!$AQ11+ДАННЫЕ!$AR11+ДАННЫЕ!$AU11+ДАННЫЕ!$AW11+ДАННЫЕ!$AS11+ДАННЫЕ!$AT11&gt;0,1,0)&amp;"x"&amp;ДАННЫЕ!$AG11&amp;"p"&amp;IF(ДАННЫЕ!$BY11&gt;0,1,0)&amp;"v"&amp;IF(ДАННЫЕ!$BZ11&gt;0,1,0)&amp;"n"&amp;ДАННЫЕ!$CA11&amp;"t"&amp;ДАННЫЕ!$AY11&amp;"k"&amp;ДАННЫЕ!$CB11&amp;"q"&amp;ДАННЫЕ!$CC11&amp;"w"&amp;ДАННЫЕ!$CD11&amp;"e"&amp;ДАННЫЕ!$CE11&amp;"m"&amp;ДАННЫЕ!$CF11&amp;"c"&amp;ДАННЫЕ!$CG11&amp;"z"&amp;ДАННЫЕ!$CH11&amp;"d"&amp;IF(H11=4,1,0)&amp;"s"&amp;IF(ДАННЫЕ!$J11=1,0,1)&amp;"u"&amp;IF(ДАННЫЕ!$CJ11&gt;0,1,0)</f>
        <v>g0cf0a06AR1VG0o0xp0v0ntkqwemczd0s1u0</v>
      </c>
      <c r="O11" s="28" t="str">
        <f>ДАННЫЕ!$I11&amp;"g"&amp;B11&amp;A11&amp;"f"&amp;P11&amp;"c"&amp;IF(ДАННЫЕ!$U11&gt;0,1,0)&amp;"s"&amp;IF(ДАННЫЕ!$Q11&gt;0,IF(YEAR(ДАННЫЕ!$F$1)=YEAR(ДАННЫЕ!$Q11),IF(MONTH(ДАННЫЕ!$F$1)=MONTH(ДАННЫЕ!$Q11),111,11),1),0)&amp;"i"&amp;IF(ДАННЫЕ!$R11+ДАННЫЕ!$S11+ДАННЫЕ!$T11=0,0,1)&amp;"h"&amp;IF(ДАННЫЕ!$P11&gt;0,1,0)&amp;"p"&amp;IF(ДАННЫЕ!$CI11&gt;0,IF(YEAR(ДАННЫЕ!$F$1)=YEAR(ДАННЫЕ!$CI11),IF(MONTH(ДАННЫЕ!$F$1)=MONTH(ДАННЫЕ!$CI11),111,11),1),0)&amp;"d"&amp;IF(ДАННЫЕ!$CJ11&gt;0,IF(YEAR(ДАННЫЕ!$F$1)=YEAR(ДАННЫЕ!$CJ11),IF(MONTH(ДАННЫЕ!$F$1)=MONTH(ДАННЫЕ!$CJ11),111,11),1),0)&amp;"o"&amp;IF(ДАННЫЕ!$CK11&gt;0,IF(MONTH(ДАННЫЕ!$F$1)=MONTH(ДАННЫЕ!$CK11),111,11),0)&amp;"v"&amp;IF(ДАННЫЕ!$BE11&gt;0,IF(MONTH(ДАННЫЕ!$F$1)=MONTH(ДАННЫЕ!$BE11),111,11),0)</f>
        <v>g00f0c0s0i0h0p0d0o0v0</v>
      </c>
      <c r="P11" s="15">
        <f t="shared" si="2"/>
        <v>0</v>
      </c>
      <c r="Q11" s="15">
        <f>IF(ДАННЫЕ!$F$1&gt;ДАННЫЕ!$N11,IF(YEAR(ДАННЫЕ!$F$1)=YEAR(ДАННЫЕ!M11),1,0),0)</f>
        <v>0</v>
      </c>
      <c r="R11" s="15">
        <f>IF(ДАННЫЕ!$F$1&gt;ДАННЫЕ!$N11,IF(YEAR(ДАННЫЕ!$F$1)=YEAR(ДАННЫЕ!N11),1,0),0)</f>
        <v>0</v>
      </c>
      <c r="S11" s="15">
        <f>IF(ДАННЫЕ!$AA11="2А",1,IF(ДАННЫЕ!$AA11="2Б",2,IF(ДАННЫЕ!$AA11="2В",3,IF(ДАННЫЕ!$AA11=3,4,IF(ДАННЫЕ!$AA11="4А",5,IF(ДАННЫЕ!$AA11="4Б",6,IF(ДАННЫЕ!$AA11="4В",7,IF(ДАННЫЕ!$AA11=5,8,0))))))))</f>
        <v>0</v>
      </c>
      <c r="T11" s="15">
        <f>IF(OR(ДАННЫЕ!$AC11=2,ДАННЫЕ!$AD11=2,ДАННЫЕ!$AE11=2),2,IF(OR(ДАННЫЕ!$AC11=1,ДАННЫЕ!$AD11=1,ДАННЫЕ!$AE11=1),1,0))</f>
        <v>0</v>
      </c>
    </row>
    <row r="12" spans="1:20" ht="15" customHeight="1" x14ac:dyDescent="0.2">
      <c r="A12" s="78">
        <f>IF(B12&gt;0,IF(MONTH(ДАННЫЕ!$F$1)=MONTH(ДАННЫЕ!$B12),1,0),0)</f>
        <v>0</v>
      </c>
      <c r="B12" s="14">
        <f>IF(ДАННЫЕ!$B12&gt;0,IF(YEAR(ДАННЫЕ!$F$1)=YEAR(ДАННЫЕ!$B12),1,0),0)</f>
        <v>0</v>
      </c>
      <c r="C12" s="14">
        <f>IF(ДАННЫЕ!$CM12&gt;0,IF(YEAR(ДАННЫЕ!$F$1)=YEAR(ДАННЫЕ!$CM12),1,0),0)</f>
        <v>0</v>
      </c>
      <c r="D12" s="14">
        <f>IF(ДАННЫЕ!$CJ12&gt;0,IF(ДАННЫЕ!$CL12&gt;ДАННЫЕ!$F$1,1,IF(ДАННЫЕ!$CL12&gt;0,0,1)),0)</f>
        <v>0</v>
      </c>
      <c r="E12" s="43" t="str">
        <f ca="1">IF(ДАННЫЕ!$F$1&gt;0,IF(ДАННЫЕ!$G12&gt;0,DATEDIF(ДАННЫЕ!$G12,ДАННЫЕ!$F$1,"y"),""),IF(ДАННЫЕ!$G12&gt;0,DATEDIF(ДАННЫЕ!$G12,TODAY(),"y"),""))</f>
        <v/>
      </c>
      <c r="F12" s="43" t="str">
        <f xml:space="preserve"> IF(ДАННЫЕ!$F12="М",IF(E12&gt;=18,IF(E12&lt;60,1,""),""),"")&amp;IF(ДАННЫЕ!$F12="Ж",IF(E12&gt;=18,IF(E12&lt;55,1,""),""),"")</f>
        <v/>
      </c>
      <c r="G12" s="43" t="str">
        <f xml:space="preserve"> IF(ДАННЫЕ!$F12="М",IF(E12&gt;=60,2,""),"")&amp;IF(ДАННЫЕ!$F12="Ж",IF(E12&gt;=55,2,""),"")</f>
        <v/>
      </c>
      <c r="H12" s="43" t="str">
        <f t="shared" ca="1" si="0"/>
        <v/>
      </c>
      <c r="I12" s="43" t="str">
        <f t="shared" ca="1" si="1"/>
        <v>03</v>
      </c>
      <c r="J12" s="28" t="str">
        <f ca="1">ДАННЫЕ!$F12&amp;H12&amp;I12&amp;ДАННЫЕ!$I12&amp;"m"&amp;IF(ДАННЫЕ!$I12&gt;0,IF(ДАННЫЕ!$J12&gt;0,0,1),"")&amp;"f"&amp;IF(ДАННЫЕ!$R12&gt;0,IF(YEAR(ДАННЫЕ!$F$1)=YEAR(ДАННЫЕ!$R12),1,0),0)&amp;"z"&amp;ДАННЫЕ!$R12&amp;"p"&amp;ДАННЫЕ!$S12&amp;"i"&amp;ДАННЫЕ!$T12&amp;"h"&amp;ДАННЫЕ!$K12&amp;"be"&amp;ДАННЫЕ!$BI12&amp;"CD"&amp;IF(ДАННЫЕ!BF12&gt;500,4,IF(ДАННЫЕ!BF12&gt;350,3,IF(ДАННЫЕ!BF12&gt;200,2,IF(ДАННЫЕ!BF12&gt;0,1,0))))&amp;"g"&amp;B12&amp;"d"&amp;H12&amp;"l"&amp;ДАННЫЕ!AT12&amp;"a"&amp;ДАННЫЕ!$V12&amp;"v"&amp;R12&amp;"k"&amp;ДАННЫЕ!$U12&amp;"s"&amp;ДАННЫЕ!$Y12&amp;"t"&amp;ДАННЫЕ!$X12&amp;"b"&amp;IF(ДАННЫЕ!$Q12&gt;1,1,0)&amp;"PP"&amp;ДАННЫЕ!Z12&amp;"c"&amp;S12&amp;"x"&amp;IF(ДАННЫЕ!$BY12&gt;0,IF(YEAR(ДАННЫЕ!$F$1)=YEAR(ДАННЫЕ!$BY12),1,0),0)&amp;"n"&amp;IF(ДАННЫЕ!$BZ12&gt;0,IF(YEAR(ДАННЫЕ!$F$1)=YEAR(ДАННЫЕ!$BZ12),1,0),0)&amp;"u"&amp;D12&amp;"z"&amp;IF(ДАННЫЕ!$CL12&gt;0,IF(YEAR(ДАННЫЕ!$F$1)&gt;YEAR(ДАННЫЕ!$CL12),11,12),0)</f>
        <v>03mf0zpihbeCD0g0dlav0kstb0PPc0x0n0u0z0</v>
      </c>
      <c r="K12" s="28" t="str">
        <f ca="1">ДАННЫЕ!$I12&amp;"x"&amp;B12&amp;"w"&amp;IF(T12+ДАННЫЕ!AD12+ДАННЫЕ!AE12+ДАННЫЕ!AF12+ДАННЫЕ!AG12+ДАННЫЕ!AH12+ДАННЫЕ!$AL12+ДАННЫЕ!AI12+ДАННЫЕ!AJ12+ДАННЫЕ!AK12+ДАННЫЕ!AP12+ДАННЫЕ!AQ12+ДАННЫЕ!AR12+ДАННЫЕ!$AM12+ДАННЫЕ!$AN12+ДАННЫЕ!AS12+ДАННЫЕ!AT12&gt;0,1,0)&amp;IF(OR(T12=2,ДАННЫЕ!AD12=2,ДАННЫЕ!AE12=2,ДАННЫЕ!AF12=2,ДАННЫЕ!AG12=2,ДАННЫЕ!AH12=2,ДАННЫЕ!$AL12=2,ДАННЫЕ!AI12=2,ДАННЫЕ!AJ12=2,ДАННЫЕ!AK12=2,ДАННЫЕ!AP12=2,ДАННЫЕ!AQ12=2,ДАННЫЕ!AR12=2,ДАННЫЕ!$AM12=2,ДАННЫЕ!$AN12=2,ДАННЫЕ!AS12=2,ДАННЫЕ!AT12=2),2,0)&amp;"t"&amp;IF(T12&gt;0,"1"&amp;T12,"00")&amp;"f"&amp;IF(ДАННЫЕ!$AC12,"1"&amp;ДАННЫЕ!$AC12,"00")&amp;"b"&amp;IF(ДАННЫЕ!$AD12,"1"&amp;ДАННЫЕ!$AD12,"00")&amp;"g"&amp;IF(ДАННЫЕ!$AF12,"1"&amp;ДАННЫЕ!$AF12,"00")&amp;"c"&amp;IF(ДАННЫЕ!$AG12,"1"&amp;ДАННЫЕ!$AG12,"00")&amp;"i"&amp;IF(ДАННЫЕ!$AH12,"1"&amp;ДАННЫЕ!$AH12,"00")&amp;"r"&amp;IF(ДАННЫЕ!$AL12,"1"&amp;ДАННЫЕ!$AL12,"00")&amp;"m"&amp;IF(ДАННЫЕ!$AI12,"1"&amp;ДАННЫЕ!$AI12,"00")&amp;"hS"&amp;IF(ДАННЫЕ!$AJ12,"1"&amp;ДАННЫЕ!$AJ12,"00")&amp;"hZ"&amp;IF(ДАННЫЕ!$AK12,"1"&amp;ДАННЫЕ!$AK12,"00")&amp;"p"&amp;IF(ДАННЫЕ!$AP12,"1"&amp;ДАННЫЕ!$AP12,"00")&amp;"k"&amp;IF(ДАННЫЕ!$AQ12,"1"&amp;ДАННЫЕ!$AQ12,"00")&amp;"z"&amp;IF(ДАННЫЕ!$AR12,"1"&amp;ДАННЫЕ!$AR12,"00")&amp;"j"&amp;IF(ДАННЫЕ!$AM12,"1"&amp;ДАННЫЕ!$AM12,"00")&amp;"n"&amp;IF(ДАННЫЕ!$AN12,"1"&amp;ДАННЫЕ!$AN12,"00")&amp;"E"&amp;ДАННЫЕ!BI12&amp;"L"&amp;ДАННЫЕ!AO12&amp;"h"&amp;IF(ДАННЫЕ!$AU12&gt;0,1,0)&amp;"v"&amp;IF(ДАННЫЕ!$AW12&gt;0,1,0)&amp;"a"&amp;IF(ДАННЫЕ!$AS12,"1"&amp;ДАННЫЕ!$AS12,"00")&amp;"s"&amp;IF(ДАННЫЕ!$AT12,"1"&amp;ДАННЫЕ!$AT12,"00")&amp;"u"&amp;IF(ДАННЫЕ!$CJ12&gt;0,1,0)&amp;"y"&amp;B12&amp;"d"&amp;H12&amp;"e"&amp;F12&amp;G12</f>
        <v>x0w00t00f00b00g00c00i00r00m00hS00hZ00p00k00z00j00n00ELh0v0a00s00u0y0de</v>
      </c>
      <c r="L12" s="28" t="str">
        <f ca="1">ДАННЫЕ!$I12&amp;"VN"&amp;IF(ДАННЫЕ!AW12&gt;0,11,10)&amp;"CD"&amp;IF(ДАННЫЕ!BF12&gt;500,16,IF(ДАННЫЕ!BF12&gt;350,15,IF(ДАННЫЕ!BF12&gt;=200,14,IF(ДАННЫЕ!BF12&gt;=100,13,IF(ДАННЫЕ!BF12&gt;=50,12,IF(ДАННЫЕ!BF12&gt;0,11,10))))))&amp;"AR"&amp;IF(ДАННЫЕ!BX12&gt;0,1,0)&amp;"GD"&amp;B12&amp;"VV"&amp;IF(E12&gt;=5,IF(E12&lt;18,1,0),0)</f>
        <v>VN10CD10AR0GD0VV0</v>
      </c>
      <c r="M12" s="28" t="str">
        <f>ДАННЫЕ!$I12&amp;"b"&amp;ДАННЫЕ!$BI12&amp;"r"&amp;ДАННЫЕ!$BJ12&amp;"CD"&amp;IF(ДАННЫЕ!BF12&gt;0,IF(ДАННЫЕ!BF12&lt;200,1,IF(ДАННЫЕ!BF12&lt;350,2,3)),0)&amp;"h"&amp;IF(ДАННЫЕ!$BK12+ДАННЫЕ!$BL12+ДАННЫЕ!$BM12&gt;0,1,0)&amp;"x"&amp;ДАННЫЕ!$BK12&amp;"y"&amp;ДАННЫЕ!$BL12&amp;"z"&amp;ДАННЫЕ!$BM12&amp;"c"&amp;IF(ДАННЫЕ!$BK12+ДАННЫЕ!$BL12+ДАННЫЕ!$BM12=3,1,0)&amp;"a"&amp;IF(ДАННЫЕ!$BQ12+ДАННЫЕ!$BR12&gt;0,1,0)&amp;"d"&amp;ДАННЫЕ!$BQ12&amp;"v"&amp;ДАННЫЕ!$BR12&amp;"p"&amp;ДАННЫЕ!$BS12&amp;"n"&amp;ДАННЫЕ!$BU12&amp;"t"&amp;ДАННЫЕ!$BV12&amp;"o"&amp;ДАННЫЕ!$BT12&amp;"l"&amp;IF(ДАННЫЕ!$BN12&gt;0,1,0)&amp;ДАННЫЕ!$BN12&amp;"g"&amp;ДАННЫЕ!$BO12&amp;"s"&amp;ДАННЫЕ!$BP12&amp;"DZ"&amp;IF(ДАННЫЕ!B12-ДАННЫЕ!G12 &lt; 60,IF(ДАННЫЕ!B12-ДАННЫЕ!G12 &gt;= 0,1,0),0)&amp;"u"&amp;IF(ДАННЫЕ!$CJ12&gt;0,1,0)</f>
        <v>brCD0h0xyzc0a0dvpntol0gsDZ1u0</v>
      </c>
      <c r="N12" s="28" t="str">
        <f ca="1">ДАННЫЕ!$F12&amp;ДАННЫЕ!$I12&amp;"g"&amp;B12&amp;"cf"&amp;D12&amp;"a"&amp;IF(ДАННЫЕ!$BX12&gt;0,1,0)&amp;IF(ДАННЫЕ!$BF12&gt;500,1,IF(ДАННЫЕ!$BF12&gt;350,2,IF(ДАННЫЕ!$BF12&gt;=200,3,IF(ДАННЫЕ!$BF12&gt;=100,4,IF(ДАННЫЕ!$BF12&gt;=50,5,IF(ДАННЫЕ!$BF12&lt;50,6,0))))))&amp;"AR"&amp;IF(DATEDIF(ДАННЫЕ!$BX12,ДАННЫЕ!$F$1,"y")&gt;1,1,0)&amp;"VG"&amp;IF(ДАННЫЕ!$BH12="0",1,0)&amp;"o"&amp;IF(T12+ДАННЫЕ!$AF12+ДАННЫЕ!$AG12+ДАННЫЕ!$AH12+ДАННЫЕ!$AI12+ДАННЫЕ!$AJ12+ДАННЫЕ!$AP12+ДАННЫЕ!$AQ12+ДАННЫЕ!$AR12+ДАННЫЕ!$AU12+ДАННЫЕ!$AW12+ДАННЫЕ!$AS12+ДАННЫЕ!$AT12&gt;0,1,0)&amp;"x"&amp;ДАННЫЕ!$AG12&amp;"p"&amp;IF(ДАННЫЕ!$BY12&gt;0,1,0)&amp;"v"&amp;IF(ДАННЫЕ!$BZ12&gt;0,1,0)&amp;"n"&amp;ДАННЫЕ!$CA12&amp;"t"&amp;ДАННЫЕ!$AY12&amp;"k"&amp;ДАННЫЕ!$CB12&amp;"q"&amp;ДАННЫЕ!$CC12&amp;"w"&amp;ДАННЫЕ!$CD12&amp;"e"&amp;ДАННЫЕ!$CE12&amp;"m"&amp;ДАННЫЕ!$CF12&amp;"c"&amp;ДАННЫЕ!$CG12&amp;"z"&amp;ДАННЫЕ!$CH12&amp;"d"&amp;IF(H12=4,1,0)&amp;"s"&amp;IF(ДАННЫЕ!$J12=1,0,1)&amp;"u"&amp;IF(ДАННЫЕ!$CJ12&gt;0,1,0)</f>
        <v>g0cf0a06AR1VG0o0xp0v0ntkqwemczd0s1u0</v>
      </c>
      <c r="O12" s="28" t="str">
        <f>ДАННЫЕ!$I12&amp;"g"&amp;B12&amp;A12&amp;"f"&amp;P12&amp;"c"&amp;IF(ДАННЫЕ!$U12&gt;0,1,0)&amp;"s"&amp;IF(ДАННЫЕ!$Q12&gt;0,IF(YEAR(ДАННЫЕ!$F$1)=YEAR(ДАННЫЕ!$Q12),IF(MONTH(ДАННЫЕ!$F$1)=MONTH(ДАННЫЕ!$Q12),111,11),1),0)&amp;"i"&amp;IF(ДАННЫЕ!$R12+ДАННЫЕ!$S12+ДАННЫЕ!$T12=0,0,1)&amp;"h"&amp;IF(ДАННЫЕ!$P12&gt;0,1,0)&amp;"p"&amp;IF(ДАННЫЕ!$CI12&gt;0,IF(YEAR(ДАННЫЕ!$F$1)=YEAR(ДАННЫЕ!$CI12),IF(MONTH(ДАННЫЕ!$F$1)=MONTH(ДАННЫЕ!$CI12),111,11),1),0)&amp;"d"&amp;IF(ДАННЫЕ!$CJ12&gt;0,IF(YEAR(ДАННЫЕ!$F$1)=YEAR(ДАННЫЕ!$CJ12),IF(MONTH(ДАННЫЕ!$F$1)=MONTH(ДАННЫЕ!$CJ12),111,11),1),0)&amp;"o"&amp;IF(ДАННЫЕ!$CK12&gt;0,IF(MONTH(ДАННЫЕ!$F$1)=MONTH(ДАННЫЕ!$CK12),111,11),0)&amp;"v"&amp;IF(ДАННЫЕ!$BE12&gt;0,IF(MONTH(ДАННЫЕ!$F$1)=MONTH(ДАННЫЕ!$BE12),111,11),0)</f>
        <v>g00f0c0s0i0h0p0d0o0v0</v>
      </c>
      <c r="P12" s="15">
        <f t="shared" si="2"/>
        <v>0</v>
      </c>
      <c r="Q12" s="15">
        <f>IF(ДАННЫЕ!$F$1&gt;ДАННЫЕ!$N12,IF(YEAR(ДАННЫЕ!$F$1)=YEAR(ДАННЫЕ!M12),1,0),0)</f>
        <v>0</v>
      </c>
      <c r="R12" s="15">
        <f>IF(ДАННЫЕ!$F$1&gt;ДАННЫЕ!$N12,IF(YEAR(ДАННЫЕ!$F$1)=YEAR(ДАННЫЕ!N12),1,0),0)</f>
        <v>0</v>
      </c>
      <c r="S12" s="15">
        <f>IF(ДАННЫЕ!$AA12="2А",1,IF(ДАННЫЕ!$AA12="2Б",2,IF(ДАННЫЕ!$AA12="2В",3,IF(ДАННЫЕ!$AA12=3,4,IF(ДАННЫЕ!$AA12="4А",5,IF(ДАННЫЕ!$AA12="4Б",6,IF(ДАННЫЕ!$AA12="4В",7,IF(ДАННЫЕ!$AA12=5,8,0))))))))</f>
        <v>0</v>
      </c>
      <c r="T12" s="15">
        <f>IF(OR(ДАННЫЕ!$AC12=2,ДАННЫЕ!$AD12=2,ДАННЫЕ!$AE12=2),2,IF(OR(ДАННЫЕ!$AC12=1,ДАННЫЕ!$AD12=1,ДАННЫЕ!$AE12=1),1,0))</f>
        <v>0</v>
      </c>
    </row>
    <row r="13" spans="1:20" ht="15" customHeight="1" x14ac:dyDescent="0.2">
      <c r="A13" s="78">
        <f>IF(B13&gt;0,IF(MONTH(ДАННЫЕ!$F$1)=MONTH(ДАННЫЕ!$B13),1,0),0)</f>
        <v>0</v>
      </c>
      <c r="B13" s="14">
        <f>IF(ДАННЫЕ!$B13&gt;0,IF(YEAR(ДАННЫЕ!$F$1)=YEAR(ДАННЫЕ!$B13),1,0),0)</f>
        <v>0</v>
      </c>
      <c r="C13" s="14">
        <f>IF(ДАННЫЕ!$CM13&gt;0,IF(YEAR(ДАННЫЕ!$F$1)=YEAR(ДАННЫЕ!$CM13),1,0),0)</f>
        <v>0</v>
      </c>
      <c r="D13" s="14">
        <f>IF(ДАННЫЕ!$CJ13&gt;0,IF(ДАННЫЕ!$CL13&gt;ДАННЫЕ!$F$1,1,IF(ДАННЫЕ!$CL13&gt;0,0,1)),0)</f>
        <v>0</v>
      </c>
      <c r="E13" s="43" t="str">
        <f ca="1">IF(ДАННЫЕ!$F$1&gt;0,IF(ДАННЫЕ!$G13&gt;0,DATEDIF(ДАННЫЕ!$G13,ДАННЫЕ!$F$1,"y"),""),IF(ДАННЫЕ!$G13&gt;0,DATEDIF(ДАННЫЕ!$G13,TODAY(),"y"),""))</f>
        <v/>
      </c>
      <c r="F13" s="43" t="str">
        <f xml:space="preserve"> IF(ДАННЫЕ!$F13="М",IF(E13&gt;=18,IF(E13&lt;60,1,""),""),"")&amp;IF(ДАННЫЕ!$F13="Ж",IF(E13&gt;=18,IF(E13&lt;55,1,""),""),"")</f>
        <v/>
      </c>
      <c r="G13" s="43" t="str">
        <f xml:space="preserve"> IF(ДАННЫЕ!$F13="М",IF(E13&gt;=60,2,""),"")&amp;IF(ДАННЫЕ!$F13="Ж",IF(E13&gt;=55,2,""),"")</f>
        <v/>
      </c>
      <c r="H13" s="43" t="str">
        <f t="shared" ca="1" si="0"/>
        <v/>
      </c>
      <c r="I13" s="43" t="str">
        <f t="shared" ca="1" si="1"/>
        <v>03</v>
      </c>
      <c r="J13" s="28" t="str">
        <f ca="1">ДАННЫЕ!$F13&amp;H13&amp;I13&amp;ДАННЫЕ!$I13&amp;"m"&amp;IF(ДАННЫЕ!$I13&gt;0,IF(ДАННЫЕ!$J13&gt;0,0,1),"")&amp;"f"&amp;IF(ДАННЫЕ!$R13&gt;0,IF(YEAR(ДАННЫЕ!$F$1)=YEAR(ДАННЫЕ!$R13),1,0),0)&amp;"z"&amp;ДАННЫЕ!$R13&amp;"p"&amp;ДАННЫЕ!$S13&amp;"i"&amp;ДАННЫЕ!$T13&amp;"h"&amp;ДАННЫЕ!$K13&amp;"be"&amp;ДАННЫЕ!$BI13&amp;"CD"&amp;IF(ДАННЫЕ!BF13&gt;500,4,IF(ДАННЫЕ!BF13&gt;350,3,IF(ДАННЫЕ!BF13&gt;200,2,IF(ДАННЫЕ!BF13&gt;0,1,0))))&amp;"g"&amp;B13&amp;"d"&amp;H13&amp;"l"&amp;ДАННЫЕ!AT13&amp;"a"&amp;ДАННЫЕ!$V13&amp;"v"&amp;R13&amp;"k"&amp;ДАННЫЕ!$U13&amp;"s"&amp;ДАННЫЕ!$Y13&amp;"t"&amp;ДАННЫЕ!$X13&amp;"b"&amp;IF(ДАННЫЕ!$Q13&gt;1,1,0)&amp;"PP"&amp;ДАННЫЕ!Z13&amp;"c"&amp;S13&amp;"x"&amp;IF(ДАННЫЕ!$BY13&gt;0,IF(YEAR(ДАННЫЕ!$F$1)=YEAR(ДАННЫЕ!$BY13),1,0),0)&amp;"n"&amp;IF(ДАННЫЕ!$BZ13&gt;0,IF(YEAR(ДАННЫЕ!$F$1)=YEAR(ДАННЫЕ!$BZ13),1,0),0)&amp;"u"&amp;D13&amp;"z"&amp;IF(ДАННЫЕ!$CL13&gt;0,IF(YEAR(ДАННЫЕ!$F$1)&gt;YEAR(ДАННЫЕ!$CL13),11,12),0)</f>
        <v>03mf0zpihbeCD0g0dlav0kstb0PPc0x0n0u0z0</v>
      </c>
      <c r="K13" s="28" t="str">
        <f ca="1">ДАННЫЕ!$I13&amp;"x"&amp;B13&amp;"w"&amp;IF(T13+ДАННЫЕ!AD13+ДАННЫЕ!AE13+ДАННЫЕ!AF13+ДАННЫЕ!AG13+ДАННЫЕ!AH13+ДАННЫЕ!$AL13+ДАННЫЕ!AI13+ДАННЫЕ!AJ13+ДАННЫЕ!AK13+ДАННЫЕ!AP13+ДАННЫЕ!AQ13+ДАННЫЕ!AR13+ДАННЫЕ!$AM13+ДАННЫЕ!$AN13+ДАННЫЕ!AS13+ДАННЫЕ!AT13&gt;0,1,0)&amp;IF(OR(T13=2,ДАННЫЕ!AD13=2,ДАННЫЕ!AE13=2,ДАННЫЕ!AF13=2,ДАННЫЕ!AG13=2,ДАННЫЕ!AH13=2,ДАННЫЕ!$AL13=2,ДАННЫЕ!AI13=2,ДАННЫЕ!AJ13=2,ДАННЫЕ!AK13=2,ДАННЫЕ!AP13=2,ДАННЫЕ!AQ13=2,ДАННЫЕ!AR13=2,ДАННЫЕ!$AM13=2,ДАННЫЕ!$AN13=2,ДАННЫЕ!AS13=2,ДАННЫЕ!AT13=2),2,0)&amp;"t"&amp;IF(T13&gt;0,"1"&amp;T13,"00")&amp;"f"&amp;IF(ДАННЫЕ!$AC13,"1"&amp;ДАННЫЕ!$AC13,"00")&amp;"b"&amp;IF(ДАННЫЕ!$AD13,"1"&amp;ДАННЫЕ!$AD13,"00")&amp;"g"&amp;IF(ДАННЫЕ!$AF13,"1"&amp;ДАННЫЕ!$AF13,"00")&amp;"c"&amp;IF(ДАННЫЕ!$AG13,"1"&amp;ДАННЫЕ!$AG13,"00")&amp;"i"&amp;IF(ДАННЫЕ!$AH13,"1"&amp;ДАННЫЕ!$AH13,"00")&amp;"r"&amp;IF(ДАННЫЕ!$AL13,"1"&amp;ДАННЫЕ!$AL13,"00")&amp;"m"&amp;IF(ДАННЫЕ!$AI13,"1"&amp;ДАННЫЕ!$AI13,"00")&amp;"hS"&amp;IF(ДАННЫЕ!$AJ13,"1"&amp;ДАННЫЕ!$AJ13,"00")&amp;"hZ"&amp;IF(ДАННЫЕ!$AK13,"1"&amp;ДАННЫЕ!$AK13,"00")&amp;"p"&amp;IF(ДАННЫЕ!$AP13,"1"&amp;ДАННЫЕ!$AP13,"00")&amp;"k"&amp;IF(ДАННЫЕ!$AQ13,"1"&amp;ДАННЫЕ!$AQ13,"00")&amp;"z"&amp;IF(ДАННЫЕ!$AR13,"1"&amp;ДАННЫЕ!$AR13,"00")&amp;"j"&amp;IF(ДАННЫЕ!$AM13,"1"&amp;ДАННЫЕ!$AM13,"00")&amp;"n"&amp;IF(ДАННЫЕ!$AN13,"1"&amp;ДАННЫЕ!$AN13,"00")&amp;"E"&amp;ДАННЫЕ!BI13&amp;"L"&amp;ДАННЫЕ!AO13&amp;"h"&amp;IF(ДАННЫЕ!$AU13&gt;0,1,0)&amp;"v"&amp;IF(ДАННЫЕ!$AW13&gt;0,1,0)&amp;"a"&amp;IF(ДАННЫЕ!$AS13,"1"&amp;ДАННЫЕ!$AS13,"00")&amp;"s"&amp;IF(ДАННЫЕ!$AT13,"1"&amp;ДАННЫЕ!$AT13,"00")&amp;"u"&amp;IF(ДАННЫЕ!$CJ13&gt;0,1,0)&amp;"y"&amp;B13&amp;"d"&amp;H13&amp;"e"&amp;F13&amp;G13</f>
        <v>x0w00t00f00b00g00c00i00r00m00hS00hZ00p00k00z00j00n00ELh0v0a00s00u0y0de</v>
      </c>
      <c r="L13" s="28" t="str">
        <f ca="1">ДАННЫЕ!$I13&amp;"VN"&amp;IF(ДАННЫЕ!AW13&gt;0,11,10)&amp;"CD"&amp;IF(ДАННЫЕ!BF13&gt;500,16,IF(ДАННЫЕ!BF13&gt;350,15,IF(ДАННЫЕ!BF13&gt;=200,14,IF(ДАННЫЕ!BF13&gt;=100,13,IF(ДАННЫЕ!BF13&gt;=50,12,IF(ДАННЫЕ!BF13&gt;0,11,10))))))&amp;"AR"&amp;IF(ДАННЫЕ!BX13&gt;0,1,0)&amp;"GD"&amp;B13&amp;"VV"&amp;IF(E13&gt;=5,IF(E13&lt;18,1,0),0)</f>
        <v>VN10CD10AR0GD0VV0</v>
      </c>
      <c r="M13" s="28" t="str">
        <f>ДАННЫЕ!$I13&amp;"b"&amp;ДАННЫЕ!$BI13&amp;"r"&amp;ДАННЫЕ!$BJ13&amp;"CD"&amp;IF(ДАННЫЕ!BF13&gt;0,IF(ДАННЫЕ!BF13&lt;200,1,IF(ДАННЫЕ!BF13&lt;350,2,3)),0)&amp;"h"&amp;IF(ДАННЫЕ!$BK13+ДАННЫЕ!$BL13+ДАННЫЕ!$BM13&gt;0,1,0)&amp;"x"&amp;ДАННЫЕ!$BK13&amp;"y"&amp;ДАННЫЕ!$BL13&amp;"z"&amp;ДАННЫЕ!$BM13&amp;"c"&amp;IF(ДАННЫЕ!$BK13+ДАННЫЕ!$BL13+ДАННЫЕ!$BM13=3,1,0)&amp;"a"&amp;IF(ДАННЫЕ!$BQ13+ДАННЫЕ!$BR13&gt;0,1,0)&amp;"d"&amp;ДАННЫЕ!$BQ13&amp;"v"&amp;ДАННЫЕ!$BR13&amp;"p"&amp;ДАННЫЕ!$BS13&amp;"n"&amp;ДАННЫЕ!$BU13&amp;"t"&amp;ДАННЫЕ!$BV13&amp;"o"&amp;ДАННЫЕ!$BT13&amp;"l"&amp;IF(ДАННЫЕ!$BN13&gt;0,1,0)&amp;ДАННЫЕ!$BN13&amp;"g"&amp;ДАННЫЕ!$BO13&amp;"s"&amp;ДАННЫЕ!$BP13&amp;"DZ"&amp;IF(ДАННЫЕ!B13-ДАННЫЕ!G13 &lt; 60,IF(ДАННЫЕ!B13-ДАННЫЕ!G13 &gt;= 0,1,0),0)&amp;"u"&amp;IF(ДАННЫЕ!$CJ13&gt;0,1,0)</f>
        <v>brCD0h0xyzc0a0dvpntol0gsDZ1u0</v>
      </c>
      <c r="N13" s="28" t="str">
        <f ca="1">ДАННЫЕ!$F13&amp;ДАННЫЕ!$I13&amp;"g"&amp;B13&amp;"cf"&amp;D13&amp;"a"&amp;IF(ДАННЫЕ!$BX13&gt;0,1,0)&amp;IF(ДАННЫЕ!$BF13&gt;500,1,IF(ДАННЫЕ!$BF13&gt;350,2,IF(ДАННЫЕ!$BF13&gt;=200,3,IF(ДАННЫЕ!$BF13&gt;=100,4,IF(ДАННЫЕ!$BF13&gt;=50,5,IF(ДАННЫЕ!$BF13&lt;50,6,0))))))&amp;"AR"&amp;IF(DATEDIF(ДАННЫЕ!$BX13,ДАННЫЕ!$F$1,"y")&gt;1,1,0)&amp;"VG"&amp;IF(ДАННЫЕ!$BH13="0",1,0)&amp;"o"&amp;IF(T13+ДАННЫЕ!$AF13+ДАННЫЕ!$AG13+ДАННЫЕ!$AH13+ДАННЫЕ!$AI13+ДАННЫЕ!$AJ13+ДАННЫЕ!$AP13+ДАННЫЕ!$AQ13+ДАННЫЕ!$AR13+ДАННЫЕ!$AU13+ДАННЫЕ!$AW13+ДАННЫЕ!$AS13+ДАННЫЕ!$AT13&gt;0,1,0)&amp;"x"&amp;ДАННЫЕ!$AG13&amp;"p"&amp;IF(ДАННЫЕ!$BY13&gt;0,1,0)&amp;"v"&amp;IF(ДАННЫЕ!$BZ13&gt;0,1,0)&amp;"n"&amp;ДАННЫЕ!$CA13&amp;"t"&amp;ДАННЫЕ!$AY13&amp;"k"&amp;ДАННЫЕ!$CB13&amp;"q"&amp;ДАННЫЕ!$CC13&amp;"w"&amp;ДАННЫЕ!$CD13&amp;"e"&amp;ДАННЫЕ!$CE13&amp;"m"&amp;ДАННЫЕ!$CF13&amp;"c"&amp;ДАННЫЕ!$CG13&amp;"z"&amp;ДАННЫЕ!$CH13&amp;"d"&amp;IF(H13=4,1,0)&amp;"s"&amp;IF(ДАННЫЕ!$J13=1,0,1)&amp;"u"&amp;IF(ДАННЫЕ!$CJ13&gt;0,1,0)</f>
        <v>g0cf0a06AR1VG0o0xp0v0ntkqwemczd0s1u0</v>
      </c>
      <c r="O13" s="28" t="str">
        <f>ДАННЫЕ!$I13&amp;"g"&amp;B13&amp;A13&amp;"f"&amp;P13&amp;"c"&amp;IF(ДАННЫЕ!$U13&gt;0,1,0)&amp;"s"&amp;IF(ДАННЫЕ!$Q13&gt;0,IF(YEAR(ДАННЫЕ!$F$1)=YEAR(ДАННЫЕ!$Q13),IF(MONTH(ДАННЫЕ!$F$1)=MONTH(ДАННЫЕ!$Q13),111,11),1),0)&amp;"i"&amp;IF(ДАННЫЕ!$R13+ДАННЫЕ!$S13+ДАННЫЕ!$T13=0,0,1)&amp;"h"&amp;IF(ДАННЫЕ!$P13&gt;0,1,0)&amp;"p"&amp;IF(ДАННЫЕ!$CI13&gt;0,IF(YEAR(ДАННЫЕ!$F$1)=YEAR(ДАННЫЕ!$CI13),IF(MONTH(ДАННЫЕ!$F$1)=MONTH(ДАННЫЕ!$CI13),111,11),1),0)&amp;"d"&amp;IF(ДАННЫЕ!$CJ13&gt;0,IF(YEAR(ДАННЫЕ!$F$1)=YEAR(ДАННЫЕ!$CJ13),IF(MONTH(ДАННЫЕ!$F$1)=MONTH(ДАННЫЕ!$CJ13),111,11),1),0)&amp;"o"&amp;IF(ДАННЫЕ!$CK13&gt;0,IF(MONTH(ДАННЫЕ!$F$1)=MONTH(ДАННЫЕ!$CK13),111,11),0)&amp;"v"&amp;IF(ДАННЫЕ!$BE13&gt;0,IF(MONTH(ДАННЫЕ!$F$1)=MONTH(ДАННЫЕ!$BE13),111,11),0)</f>
        <v>g00f0c0s0i0h0p0d0o0v0</v>
      </c>
      <c r="P13" s="15">
        <f t="shared" si="2"/>
        <v>0</v>
      </c>
      <c r="Q13" s="15">
        <f>IF(ДАННЫЕ!$F$1&gt;ДАННЫЕ!$N13,IF(YEAR(ДАННЫЕ!$F$1)=YEAR(ДАННЫЕ!M13),1,0),0)</f>
        <v>0</v>
      </c>
      <c r="R13" s="15">
        <f>IF(ДАННЫЕ!$F$1&gt;ДАННЫЕ!$N13,IF(YEAR(ДАННЫЕ!$F$1)=YEAR(ДАННЫЕ!N13),1,0),0)</f>
        <v>0</v>
      </c>
      <c r="S13" s="15">
        <f>IF(ДАННЫЕ!$AA13="2А",1,IF(ДАННЫЕ!$AA13="2Б",2,IF(ДАННЫЕ!$AA13="2В",3,IF(ДАННЫЕ!$AA13=3,4,IF(ДАННЫЕ!$AA13="4А",5,IF(ДАННЫЕ!$AA13="4Б",6,IF(ДАННЫЕ!$AA13="4В",7,IF(ДАННЫЕ!$AA13=5,8,0))))))))</f>
        <v>0</v>
      </c>
      <c r="T13" s="15">
        <f>IF(OR(ДАННЫЕ!$AC13=2,ДАННЫЕ!$AD13=2,ДАННЫЕ!$AE13=2),2,IF(OR(ДАННЫЕ!$AC13=1,ДАННЫЕ!$AD13=1,ДАННЫЕ!$AE13=1),1,0))</f>
        <v>0</v>
      </c>
    </row>
    <row r="14" spans="1:20" ht="15" customHeight="1" x14ac:dyDescent="0.2">
      <c r="A14" s="78">
        <f>IF(B14&gt;0,IF(MONTH(ДАННЫЕ!$F$1)=MONTH(ДАННЫЕ!$B14),1,0),0)</f>
        <v>0</v>
      </c>
      <c r="B14" s="14">
        <f>IF(ДАННЫЕ!$B14&gt;0,IF(YEAR(ДАННЫЕ!$F$1)=YEAR(ДАННЫЕ!$B14),1,0),0)</f>
        <v>0</v>
      </c>
      <c r="C14" s="14">
        <f>IF(ДАННЫЕ!$CM14&gt;0,IF(YEAR(ДАННЫЕ!$F$1)=YEAR(ДАННЫЕ!$CM14),1,0),0)</f>
        <v>0</v>
      </c>
      <c r="D14" s="14">
        <f>IF(ДАННЫЕ!$CJ14&gt;0,IF(ДАННЫЕ!$CL14&gt;ДАННЫЕ!$F$1,1,IF(ДАННЫЕ!$CL14&gt;0,0,1)),0)</f>
        <v>0</v>
      </c>
      <c r="E14" s="43" t="str">
        <f ca="1">IF(ДАННЫЕ!$F$1&gt;0,IF(ДАННЫЕ!$G14&gt;0,DATEDIF(ДАННЫЕ!$G14,ДАННЫЕ!$F$1,"y"),""),IF(ДАННЫЕ!$G14&gt;0,DATEDIF(ДАННЫЕ!$G14,TODAY(),"y"),""))</f>
        <v/>
      </c>
      <c r="F14" s="43" t="str">
        <f xml:space="preserve"> IF(ДАННЫЕ!$F14="М",IF(E14&gt;=18,IF(E14&lt;60,1,""),""),"")&amp;IF(ДАННЫЕ!$F14="Ж",IF(E14&gt;=18,IF(E14&lt;55,1,""),""),"")</f>
        <v/>
      </c>
      <c r="G14" s="43" t="str">
        <f xml:space="preserve"> IF(ДАННЫЕ!$F14="М",IF(E14&gt;=60,2,""),"")&amp;IF(ДАННЫЕ!$F14="Ж",IF(E14&gt;=55,2,""),"")</f>
        <v/>
      </c>
      <c r="H14" s="43" t="str">
        <f t="shared" ca="1" si="0"/>
        <v/>
      </c>
      <c r="I14" s="43" t="str">
        <f t="shared" ca="1" si="1"/>
        <v>03</v>
      </c>
      <c r="J14" s="28" t="str">
        <f ca="1">ДАННЫЕ!$F14&amp;H14&amp;I14&amp;ДАННЫЕ!$I14&amp;"m"&amp;IF(ДАННЫЕ!$I14&gt;0,IF(ДАННЫЕ!$J14&gt;0,0,1),"")&amp;"f"&amp;IF(ДАННЫЕ!$R14&gt;0,IF(YEAR(ДАННЫЕ!$F$1)=YEAR(ДАННЫЕ!$R14),1,0),0)&amp;"z"&amp;ДАННЫЕ!$R14&amp;"p"&amp;ДАННЫЕ!$S14&amp;"i"&amp;ДАННЫЕ!$T14&amp;"h"&amp;ДАННЫЕ!$K14&amp;"be"&amp;ДАННЫЕ!$BI14&amp;"CD"&amp;IF(ДАННЫЕ!BF14&gt;500,4,IF(ДАННЫЕ!BF14&gt;350,3,IF(ДАННЫЕ!BF14&gt;200,2,IF(ДАННЫЕ!BF14&gt;0,1,0))))&amp;"g"&amp;B14&amp;"d"&amp;H14&amp;"l"&amp;ДАННЫЕ!AT14&amp;"a"&amp;ДАННЫЕ!$V14&amp;"v"&amp;R14&amp;"k"&amp;ДАННЫЕ!$U14&amp;"s"&amp;ДАННЫЕ!$Y14&amp;"t"&amp;ДАННЫЕ!$X14&amp;"b"&amp;IF(ДАННЫЕ!$Q14&gt;1,1,0)&amp;"PP"&amp;ДАННЫЕ!Z14&amp;"c"&amp;S14&amp;"x"&amp;IF(ДАННЫЕ!$BY14&gt;0,IF(YEAR(ДАННЫЕ!$F$1)=YEAR(ДАННЫЕ!$BY14),1,0),0)&amp;"n"&amp;IF(ДАННЫЕ!$BZ14&gt;0,IF(YEAR(ДАННЫЕ!$F$1)=YEAR(ДАННЫЕ!$BZ14),1,0),0)&amp;"u"&amp;D14&amp;"z"&amp;IF(ДАННЫЕ!$CL14&gt;0,IF(YEAR(ДАННЫЕ!$F$1)&gt;YEAR(ДАННЫЕ!$CL14),11,12),0)</f>
        <v>03mf0zpihbeCD0g0dlav0kstb0PPc0x0n0u0z0</v>
      </c>
      <c r="K14" s="28" t="str">
        <f ca="1">ДАННЫЕ!$I14&amp;"x"&amp;B14&amp;"w"&amp;IF(T14+ДАННЫЕ!AD14+ДАННЫЕ!AE14+ДАННЫЕ!AF14+ДАННЫЕ!AG14+ДАННЫЕ!AH14+ДАННЫЕ!$AL14+ДАННЫЕ!AI14+ДАННЫЕ!AJ14+ДАННЫЕ!AK14+ДАННЫЕ!AP14+ДАННЫЕ!AQ14+ДАННЫЕ!AR14+ДАННЫЕ!$AM14+ДАННЫЕ!$AN14+ДАННЫЕ!AS14+ДАННЫЕ!AT14&gt;0,1,0)&amp;IF(OR(T14=2,ДАННЫЕ!AD14=2,ДАННЫЕ!AE14=2,ДАННЫЕ!AF14=2,ДАННЫЕ!AG14=2,ДАННЫЕ!AH14=2,ДАННЫЕ!$AL14=2,ДАННЫЕ!AI14=2,ДАННЫЕ!AJ14=2,ДАННЫЕ!AK14=2,ДАННЫЕ!AP14=2,ДАННЫЕ!AQ14=2,ДАННЫЕ!AR14=2,ДАННЫЕ!$AM14=2,ДАННЫЕ!$AN14=2,ДАННЫЕ!AS14=2,ДАННЫЕ!AT14=2),2,0)&amp;"t"&amp;IF(T14&gt;0,"1"&amp;T14,"00")&amp;"f"&amp;IF(ДАННЫЕ!$AC14,"1"&amp;ДАННЫЕ!$AC14,"00")&amp;"b"&amp;IF(ДАННЫЕ!$AD14,"1"&amp;ДАННЫЕ!$AD14,"00")&amp;"g"&amp;IF(ДАННЫЕ!$AF14,"1"&amp;ДАННЫЕ!$AF14,"00")&amp;"c"&amp;IF(ДАННЫЕ!$AG14,"1"&amp;ДАННЫЕ!$AG14,"00")&amp;"i"&amp;IF(ДАННЫЕ!$AH14,"1"&amp;ДАННЫЕ!$AH14,"00")&amp;"r"&amp;IF(ДАННЫЕ!$AL14,"1"&amp;ДАННЫЕ!$AL14,"00")&amp;"m"&amp;IF(ДАННЫЕ!$AI14,"1"&amp;ДАННЫЕ!$AI14,"00")&amp;"hS"&amp;IF(ДАННЫЕ!$AJ14,"1"&amp;ДАННЫЕ!$AJ14,"00")&amp;"hZ"&amp;IF(ДАННЫЕ!$AK14,"1"&amp;ДАННЫЕ!$AK14,"00")&amp;"p"&amp;IF(ДАННЫЕ!$AP14,"1"&amp;ДАННЫЕ!$AP14,"00")&amp;"k"&amp;IF(ДАННЫЕ!$AQ14,"1"&amp;ДАННЫЕ!$AQ14,"00")&amp;"z"&amp;IF(ДАННЫЕ!$AR14,"1"&amp;ДАННЫЕ!$AR14,"00")&amp;"j"&amp;IF(ДАННЫЕ!$AM14,"1"&amp;ДАННЫЕ!$AM14,"00")&amp;"n"&amp;IF(ДАННЫЕ!$AN14,"1"&amp;ДАННЫЕ!$AN14,"00")&amp;"E"&amp;ДАННЫЕ!BI14&amp;"L"&amp;ДАННЫЕ!AO14&amp;"h"&amp;IF(ДАННЫЕ!$AU14&gt;0,1,0)&amp;"v"&amp;IF(ДАННЫЕ!$AW14&gt;0,1,0)&amp;"a"&amp;IF(ДАННЫЕ!$AS14,"1"&amp;ДАННЫЕ!$AS14,"00")&amp;"s"&amp;IF(ДАННЫЕ!$AT14,"1"&amp;ДАННЫЕ!$AT14,"00")&amp;"u"&amp;IF(ДАННЫЕ!$CJ14&gt;0,1,0)&amp;"y"&amp;B14&amp;"d"&amp;H14&amp;"e"&amp;F14&amp;G14</f>
        <v>x0w00t00f00b00g00c00i00r00m00hS00hZ00p00k00z00j00n00ELh0v0a00s00u0y0de</v>
      </c>
      <c r="L14" s="28" t="str">
        <f ca="1">ДАННЫЕ!$I14&amp;"VN"&amp;IF(ДАННЫЕ!AW14&gt;0,11,10)&amp;"CD"&amp;IF(ДАННЫЕ!BF14&gt;500,16,IF(ДАННЫЕ!BF14&gt;350,15,IF(ДАННЫЕ!BF14&gt;=200,14,IF(ДАННЫЕ!BF14&gt;=100,13,IF(ДАННЫЕ!BF14&gt;=50,12,IF(ДАННЫЕ!BF14&gt;0,11,10))))))&amp;"AR"&amp;IF(ДАННЫЕ!BX14&gt;0,1,0)&amp;"GD"&amp;B14&amp;"VV"&amp;IF(E14&gt;=5,IF(E14&lt;18,1,0),0)</f>
        <v>VN10CD10AR0GD0VV0</v>
      </c>
      <c r="M14" s="28" t="str">
        <f>ДАННЫЕ!$I14&amp;"b"&amp;ДАННЫЕ!$BI14&amp;"r"&amp;ДАННЫЕ!$BJ14&amp;"CD"&amp;IF(ДАННЫЕ!BF14&gt;0,IF(ДАННЫЕ!BF14&lt;200,1,IF(ДАННЫЕ!BF14&lt;350,2,3)),0)&amp;"h"&amp;IF(ДАННЫЕ!$BK14+ДАННЫЕ!$BL14+ДАННЫЕ!$BM14&gt;0,1,0)&amp;"x"&amp;ДАННЫЕ!$BK14&amp;"y"&amp;ДАННЫЕ!$BL14&amp;"z"&amp;ДАННЫЕ!$BM14&amp;"c"&amp;IF(ДАННЫЕ!$BK14+ДАННЫЕ!$BL14+ДАННЫЕ!$BM14=3,1,0)&amp;"a"&amp;IF(ДАННЫЕ!$BQ14+ДАННЫЕ!$BR14&gt;0,1,0)&amp;"d"&amp;ДАННЫЕ!$BQ14&amp;"v"&amp;ДАННЫЕ!$BR14&amp;"p"&amp;ДАННЫЕ!$BS14&amp;"n"&amp;ДАННЫЕ!$BU14&amp;"t"&amp;ДАННЫЕ!$BV14&amp;"o"&amp;ДАННЫЕ!$BT14&amp;"l"&amp;IF(ДАННЫЕ!$BN14&gt;0,1,0)&amp;ДАННЫЕ!$BN14&amp;"g"&amp;ДАННЫЕ!$BO14&amp;"s"&amp;ДАННЫЕ!$BP14&amp;"DZ"&amp;IF(ДАННЫЕ!B14-ДАННЫЕ!G14 &lt; 60,IF(ДАННЫЕ!B14-ДАННЫЕ!G14 &gt;= 0,1,0),0)&amp;"u"&amp;IF(ДАННЫЕ!$CJ14&gt;0,1,0)</f>
        <v>brCD0h0xyzc0a0dvpntol0gsDZ1u0</v>
      </c>
      <c r="N14" s="28" t="str">
        <f ca="1">ДАННЫЕ!$F14&amp;ДАННЫЕ!$I14&amp;"g"&amp;B14&amp;"cf"&amp;D14&amp;"a"&amp;IF(ДАННЫЕ!$BX14&gt;0,1,0)&amp;IF(ДАННЫЕ!$BF14&gt;500,1,IF(ДАННЫЕ!$BF14&gt;350,2,IF(ДАННЫЕ!$BF14&gt;=200,3,IF(ДАННЫЕ!$BF14&gt;=100,4,IF(ДАННЫЕ!$BF14&gt;=50,5,IF(ДАННЫЕ!$BF14&lt;50,6,0))))))&amp;"AR"&amp;IF(DATEDIF(ДАННЫЕ!$BX14,ДАННЫЕ!$F$1,"y")&gt;1,1,0)&amp;"VG"&amp;IF(ДАННЫЕ!$BH14="0",1,0)&amp;"o"&amp;IF(T14+ДАННЫЕ!$AF14+ДАННЫЕ!$AG14+ДАННЫЕ!$AH14+ДАННЫЕ!$AI14+ДАННЫЕ!$AJ14+ДАННЫЕ!$AP14+ДАННЫЕ!$AQ14+ДАННЫЕ!$AR14+ДАННЫЕ!$AU14+ДАННЫЕ!$AW14+ДАННЫЕ!$AS14+ДАННЫЕ!$AT14&gt;0,1,0)&amp;"x"&amp;ДАННЫЕ!$AG14&amp;"p"&amp;IF(ДАННЫЕ!$BY14&gt;0,1,0)&amp;"v"&amp;IF(ДАННЫЕ!$BZ14&gt;0,1,0)&amp;"n"&amp;ДАННЫЕ!$CA14&amp;"t"&amp;ДАННЫЕ!$AY14&amp;"k"&amp;ДАННЫЕ!$CB14&amp;"q"&amp;ДАННЫЕ!$CC14&amp;"w"&amp;ДАННЫЕ!$CD14&amp;"e"&amp;ДАННЫЕ!$CE14&amp;"m"&amp;ДАННЫЕ!$CF14&amp;"c"&amp;ДАННЫЕ!$CG14&amp;"z"&amp;ДАННЫЕ!$CH14&amp;"d"&amp;IF(H14=4,1,0)&amp;"s"&amp;IF(ДАННЫЕ!$J14=1,0,1)&amp;"u"&amp;IF(ДАННЫЕ!$CJ14&gt;0,1,0)</f>
        <v>g0cf0a06AR1VG0o0xp0v0ntkqwemczd0s1u0</v>
      </c>
      <c r="O14" s="28" t="str">
        <f>ДАННЫЕ!$I14&amp;"g"&amp;B14&amp;A14&amp;"f"&amp;P14&amp;"c"&amp;IF(ДАННЫЕ!$U14&gt;0,1,0)&amp;"s"&amp;IF(ДАННЫЕ!$Q14&gt;0,IF(YEAR(ДАННЫЕ!$F$1)=YEAR(ДАННЫЕ!$Q14),IF(MONTH(ДАННЫЕ!$F$1)=MONTH(ДАННЫЕ!$Q14),111,11),1),0)&amp;"i"&amp;IF(ДАННЫЕ!$R14+ДАННЫЕ!$S14+ДАННЫЕ!$T14=0,0,1)&amp;"h"&amp;IF(ДАННЫЕ!$P14&gt;0,1,0)&amp;"p"&amp;IF(ДАННЫЕ!$CI14&gt;0,IF(YEAR(ДАННЫЕ!$F$1)=YEAR(ДАННЫЕ!$CI14),IF(MONTH(ДАННЫЕ!$F$1)=MONTH(ДАННЫЕ!$CI14),111,11),1),0)&amp;"d"&amp;IF(ДАННЫЕ!$CJ14&gt;0,IF(YEAR(ДАННЫЕ!$F$1)=YEAR(ДАННЫЕ!$CJ14),IF(MONTH(ДАННЫЕ!$F$1)=MONTH(ДАННЫЕ!$CJ14),111,11),1),0)&amp;"o"&amp;IF(ДАННЫЕ!$CK14&gt;0,IF(MONTH(ДАННЫЕ!$F$1)=MONTH(ДАННЫЕ!$CK14),111,11),0)&amp;"v"&amp;IF(ДАННЫЕ!$BE14&gt;0,IF(MONTH(ДАННЫЕ!$F$1)=MONTH(ДАННЫЕ!$BE14),111,11),0)</f>
        <v>g00f0c0s0i0h0p0d0o0v0</v>
      </c>
      <c r="P14" s="15">
        <f t="shared" si="2"/>
        <v>0</v>
      </c>
      <c r="Q14" s="15">
        <f>IF(ДАННЫЕ!$F$1&gt;ДАННЫЕ!$N14,IF(YEAR(ДАННЫЕ!$F$1)=YEAR(ДАННЫЕ!M14),1,0),0)</f>
        <v>0</v>
      </c>
      <c r="R14" s="15">
        <f>IF(ДАННЫЕ!$F$1&gt;ДАННЫЕ!$N14,IF(YEAR(ДАННЫЕ!$F$1)=YEAR(ДАННЫЕ!N14),1,0),0)</f>
        <v>0</v>
      </c>
      <c r="S14" s="15">
        <f>IF(ДАННЫЕ!$AA14="2А",1,IF(ДАННЫЕ!$AA14="2Б",2,IF(ДАННЫЕ!$AA14="2В",3,IF(ДАННЫЕ!$AA14=3,4,IF(ДАННЫЕ!$AA14="4А",5,IF(ДАННЫЕ!$AA14="4Б",6,IF(ДАННЫЕ!$AA14="4В",7,IF(ДАННЫЕ!$AA14=5,8,0))))))))</f>
        <v>0</v>
      </c>
      <c r="T14" s="15">
        <f>IF(OR(ДАННЫЕ!$AC14=2,ДАННЫЕ!$AD14=2,ДАННЫЕ!$AE14=2),2,IF(OR(ДАННЫЕ!$AC14=1,ДАННЫЕ!$AD14=1,ДАННЫЕ!$AE14=1),1,0))</f>
        <v>0</v>
      </c>
    </row>
    <row r="15" spans="1:20" ht="15" customHeight="1" x14ac:dyDescent="0.2">
      <c r="A15" s="78">
        <f>IF(B15&gt;0,IF(MONTH(ДАННЫЕ!$F$1)=MONTH(ДАННЫЕ!$B15),1,0),0)</f>
        <v>0</v>
      </c>
      <c r="B15" s="14">
        <f>IF(ДАННЫЕ!$B15&gt;0,IF(YEAR(ДАННЫЕ!$F$1)=YEAR(ДАННЫЕ!$B15),1,0),0)</f>
        <v>0</v>
      </c>
      <c r="C15" s="14">
        <f>IF(ДАННЫЕ!$CM15&gt;0,IF(YEAR(ДАННЫЕ!$F$1)=YEAR(ДАННЫЕ!$CM15),1,0),0)</f>
        <v>0</v>
      </c>
      <c r="D15" s="14">
        <f>IF(ДАННЫЕ!$CJ15&gt;0,IF(ДАННЫЕ!$CL15&gt;ДАННЫЕ!$F$1,1,IF(ДАННЫЕ!$CL15&gt;0,0,1)),0)</f>
        <v>0</v>
      </c>
      <c r="E15" s="43" t="str">
        <f ca="1">IF(ДАННЫЕ!$F$1&gt;0,IF(ДАННЫЕ!$G15&gt;0,DATEDIF(ДАННЫЕ!$G15,ДАННЫЕ!$F$1,"y"),""),IF(ДАННЫЕ!$G15&gt;0,DATEDIF(ДАННЫЕ!$G15,TODAY(),"y"),""))</f>
        <v/>
      </c>
      <c r="F15" s="43" t="str">
        <f xml:space="preserve"> IF(ДАННЫЕ!$F15="М",IF(E15&gt;=18,IF(E15&lt;60,1,""),""),"")&amp;IF(ДАННЫЕ!$F15="Ж",IF(E15&gt;=18,IF(E15&lt;55,1,""),""),"")</f>
        <v/>
      </c>
      <c r="G15" s="43" t="str">
        <f xml:space="preserve"> IF(ДАННЫЕ!$F15="М",IF(E15&gt;=60,2,""),"")&amp;IF(ДАННЫЕ!$F15="Ж",IF(E15&gt;=55,2,""),"")</f>
        <v/>
      </c>
      <c r="H15" s="43" t="str">
        <f t="shared" ca="1" si="0"/>
        <v/>
      </c>
      <c r="I15" s="43" t="str">
        <f t="shared" ca="1" si="1"/>
        <v>03</v>
      </c>
      <c r="J15" s="28" t="str">
        <f ca="1">ДАННЫЕ!$F15&amp;H15&amp;I15&amp;ДАННЫЕ!$I15&amp;"m"&amp;IF(ДАННЫЕ!$I15&gt;0,IF(ДАННЫЕ!$J15&gt;0,0,1),"")&amp;"f"&amp;IF(ДАННЫЕ!$R15&gt;0,IF(YEAR(ДАННЫЕ!$F$1)=YEAR(ДАННЫЕ!$R15),1,0),0)&amp;"z"&amp;ДАННЫЕ!$R15&amp;"p"&amp;ДАННЫЕ!$S15&amp;"i"&amp;ДАННЫЕ!$T15&amp;"h"&amp;ДАННЫЕ!$K15&amp;"be"&amp;ДАННЫЕ!$BI15&amp;"CD"&amp;IF(ДАННЫЕ!BF15&gt;500,4,IF(ДАННЫЕ!BF15&gt;350,3,IF(ДАННЫЕ!BF15&gt;200,2,IF(ДАННЫЕ!BF15&gt;0,1,0))))&amp;"g"&amp;B15&amp;"d"&amp;H15&amp;"l"&amp;ДАННЫЕ!AT15&amp;"a"&amp;ДАННЫЕ!$V15&amp;"v"&amp;R15&amp;"k"&amp;ДАННЫЕ!$U15&amp;"s"&amp;ДАННЫЕ!$Y15&amp;"t"&amp;ДАННЫЕ!$X15&amp;"b"&amp;IF(ДАННЫЕ!$Q15&gt;1,1,0)&amp;"PP"&amp;ДАННЫЕ!Z15&amp;"c"&amp;S15&amp;"x"&amp;IF(ДАННЫЕ!$BY15&gt;0,IF(YEAR(ДАННЫЕ!$F$1)=YEAR(ДАННЫЕ!$BY15),1,0),0)&amp;"n"&amp;IF(ДАННЫЕ!$BZ15&gt;0,IF(YEAR(ДАННЫЕ!$F$1)=YEAR(ДАННЫЕ!$BZ15),1,0),0)&amp;"u"&amp;D15&amp;"z"&amp;IF(ДАННЫЕ!$CL15&gt;0,IF(YEAR(ДАННЫЕ!$F$1)&gt;YEAR(ДАННЫЕ!$CL15),11,12),0)</f>
        <v>03mf0zpihbeCD0g0dlav0kstb0PPc0x0n0u0z0</v>
      </c>
      <c r="K15" s="28" t="str">
        <f ca="1">ДАННЫЕ!$I15&amp;"x"&amp;B15&amp;"w"&amp;IF(T15+ДАННЫЕ!AD15+ДАННЫЕ!AE15+ДАННЫЕ!AF15+ДАННЫЕ!AG15+ДАННЫЕ!AH15+ДАННЫЕ!$AL15+ДАННЫЕ!AI15+ДАННЫЕ!AJ15+ДАННЫЕ!AK15+ДАННЫЕ!AP15+ДАННЫЕ!AQ15+ДАННЫЕ!AR15+ДАННЫЕ!$AM15+ДАННЫЕ!$AN15+ДАННЫЕ!AS15+ДАННЫЕ!AT15&gt;0,1,0)&amp;IF(OR(T15=2,ДАННЫЕ!AD15=2,ДАННЫЕ!AE15=2,ДАННЫЕ!AF15=2,ДАННЫЕ!AG15=2,ДАННЫЕ!AH15=2,ДАННЫЕ!$AL15=2,ДАННЫЕ!AI15=2,ДАННЫЕ!AJ15=2,ДАННЫЕ!AK15=2,ДАННЫЕ!AP15=2,ДАННЫЕ!AQ15=2,ДАННЫЕ!AR15=2,ДАННЫЕ!$AM15=2,ДАННЫЕ!$AN15=2,ДАННЫЕ!AS15=2,ДАННЫЕ!AT15=2),2,0)&amp;"t"&amp;IF(T15&gt;0,"1"&amp;T15,"00")&amp;"f"&amp;IF(ДАННЫЕ!$AC15,"1"&amp;ДАННЫЕ!$AC15,"00")&amp;"b"&amp;IF(ДАННЫЕ!$AD15,"1"&amp;ДАННЫЕ!$AD15,"00")&amp;"g"&amp;IF(ДАННЫЕ!$AF15,"1"&amp;ДАННЫЕ!$AF15,"00")&amp;"c"&amp;IF(ДАННЫЕ!$AG15,"1"&amp;ДАННЫЕ!$AG15,"00")&amp;"i"&amp;IF(ДАННЫЕ!$AH15,"1"&amp;ДАННЫЕ!$AH15,"00")&amp;"r"&amp;IF(ДАННЫЕ!$AL15,"1"&amp;ДАННЫЕ!$AL15,"00")&amp;"m"&amp;IF(ДАННЫЕ!$AI15,"1"&amp;ДАННЫЕ!$AI15,"00")&amp;"hS"&amp;IF(ДАННЫЕ!$AJ15,"1"&amp;ДАННЫЕ!$AJ15,"00")&amp;"hZ"&amp;IF(ДАННЫЕ!$AK15,"1"&amp;ДАННЫЕ!$AK15,"00")&amp;"p"&amp;IF(ДАННЫЕ!$AP15,"1"&amp;ДАННЫЕ!$AP15,"00")&amp;"k"&amp;IF(ДАННЫЕ!$AQ15,"1"&amp;ДАННЫЕ!$AQ15,"00")&amp;"z"&amp;IF(ДАННЫЕ!$AR15,"1"&amp;ДАННЫЕ!$AR15,"00")&amp;"j"&amp;IF(ДАННЫЕ!$AM15,"1"&amp;ДАННЫЕ!$AM15,"00")&amp;"n"&amp;IF(ДАННЫЕ!$AN15,"1"&amp;ДАННЫЕ!$AN15,"00")&amp;"E"&amp;ДАННЫЕ!BI15&amp;"L"&amp;ДАННЫЕ!AO15&amp;"h"&amp;IF(ДАННЫЕ!$AU15&gt;0,1,0)&amp;"v"&amp;IF(ДАННЫЕ!$AW15&gt;0,1,0)&amp;"a"&amp;IF(ДАННЫЕ!$AS15,"1"&amp;ДАННЫЕ!$AS15,"00")&amp;"s"&amp;IF(ДАННЫЕ!$AT15,"1"&amp;ДАННЫЕ!$AT15,"00")&amp;"u"&amp;IF(ДАННЫЕ!$CJ15&gt;0,1,0)&amp;"y"&amp;B15&amp;"d"&amp;H15&amp;"e"&amp;F15&amp;G15</f>
        <v>x0w00t00f00b00g00c00i00r00m00hS00hZ00p00k00z00j00n00ELh0v0a00s00u0y0de</v>
      </c>
      <c r="L15" s="28" t="str">
        <f ca="1">ДАННЫЕ!$I15&amp;"VN"&amp;IF(ДАННЫЕ!AW15&gt;0,11,10)&amp;"CD"&amp;IF(ДАННЫЕ!BF15&gt;500,16,IF(ДАННЫЕ!BF15&gt;350,15,IF(ДАННЫЕ!BF15&gt;=200,14,IF(ДАННЫЕ!BF15&gt;=100,13,IF(ДАННЫЕ!BF15&gt;=50,12,IF(ДАННЫЕ!BF15&gt;0,11,10))))))&amp;"AR"&amp;IF(ДАННЫЕ!BX15&gt;0,1,0)&amp;"GD"&amp;B15&amp;"VV"&amp;IF(E15&gt;=5,IF(E15&lt;18,1,0),0)</f>
        <v>VN10CD10AR0GD0VV0</v>
      </c>
      <c r="M15" s="28" t="str">
        <f>ДАННЫЕ!$I15&amp;"b"&amp;ДАННЫЕ!$BI15&amp;"r"&amp;ДАННЫЕ!$BJ15&amp;"CD"&amp;IF(ДАННЫЕ!BF15&gt;0,IF(ДАННЫЕ!BF15&lt;200,1,IF(ДАННЫЕ!BF15&lt;350,2,3)),0)&amp;"h"&amp;IF(ДАННЫЕ!$BK15+ДАННЫЕ!$BL15+ДАННЫЕ!$BM15&gt;0,1,0)&amp;"x"&amp;ДАННЫЕ!$BK15&amp;"y"&amp;ДАННЫЕ!$BL15&amp;"z"&amp;ДАННЫЕ!$BM15&amp;"c"&amp;IF(ДАННЫЕ!$BK15+ДАННЫЕ!$BL15+ДАННЫЕ!$BM15=3,1,0)&amp;"a"&amp;IF(ДАННЫЕ!$BQ15+ДАННЫЕ!$BR15&gt;0,1,0)&amp;"d"&amp;ДАННЫЕ!$BQ15&amp;"v"&amp;ДАННЫЕ!$BR15&amp;"p"&amp;ДАННЫЕ!$BS15&amp;"n"&amp;ДАННЫЕ!$BU15&amp;"t"&amp;ДАННЫЕ!$BV15&amp;"o"&amp;ДАННЫЕ!$BT15&amp;"l"&amp;IF(ДАННЫЕ!$BN15&gt;0,1,0)&amp;ДАННЫЕ!$BN15&amp;"g"&amp;ДАННЫЕ!$BO15&amp;"s"&amp;ДАННЫЕ!$BP15&amp;"DZ"&amp;IF(ДАННЫЕ!B15-ДАННЫЕ!G15 &lt; 60,IF(ДАННЫЕ!B15-ДАННЫЕ!G15 &gt;= 0,1,0),0)&amp;"u"&amp;IF(ДАННЫЕ!$CJ15&gt;0,1,0)</f>
        <v>brCD0h0xyzc0a0dvpntol0gsDZ1u0</v>
      </c>
      <c r="N15" s="28" t="str">
        <f ca="1">ДАННЫЕ!$F15&amp;ДАННЫЕ!$I15&amp;"g"&amp;B15&amp;"cf"&amp;D15&amp;"a"&amp;IF(ДАННЫЕ!$BX15&gt;0,1,0)&amp;IF(ДАННЫЕ!$BF15&gt;500,1,IF(ДАННЫЕ!$BF15&gt;350,2,IF(ДАННЫЕ!$BF15&gt;=200,3,IF(ДАННЫЕ!$BF15&gt;=100,4,IF(ДАННЫЕ!$BF15&gt;=50,5,IF(ДАННЫЕ!$BF15&lt;50,6,0))))))&amp;"AR"&amp;IF(DATEDIF(ДАННЫЕ!$BX15,ДАННЫЕ!$F$1,"y")&gt;1,1,0)&amp;"VG"&amp;IF(ДАННЫЕ!$BH15="0",1,0)&amp;"o"&amp;IF(T15+ДАННЫЕ!$AF15+ДАННЫЕ!$AG15+ДАННЫЕ!$AH15+ДАННЫЕ!$AI15+ДАННЫЕ!$AJ15+ДАННЫЕ!$AP15+ДАННЫЕ!$AQ15+ДАННЫЕ!$AR15+ДАННЫЕ!$AU15+ДАННЫЕ!$AW15+ДАННЫЕ!$AS15+ДАННЫЕ!$AT15&gt;0,1,0)&amp;"x"&amp;ДАННЫЕ!$AG15&amp;"p"&amp;IF(ДАННЫЕ!$BY15&gt;0,1,0)&amp;"v"&amp;IF(ДАННЫЕ!$BZ15&gt;0,1,0)&amp;"n"&amp;ДАННЫЕ!$CA15&amp;"t"&amp;ДАННЫЕ!$AY15&amp;"k"&amp;ДАННЫЕ!$CB15&amp;"q"&amp;ДАННЫЕ!$CC15&amp;"w"&amp;ДАННЫЕ!$CD15&amp;"e"&amp;ДАННЫЕ!$CE15&amp;"m"&amp;ДАННЫЕ!$CF15&amp;"c"&amp;ДАННЫЕ!$CG15&amp;"z"&amp;ДАННЫЕ!$CH15&amp;"d"&amp;IF(H15=4,1,0)&amp;"s"&amp;IF(ДАННЫЕ!$J15=1,0,1)&amp;"u"&amp;IF(ДАННЫЕ!$CJ15&gt;0,1,0)</f>
        <v>g0cf0a06AR1VG0o0xp0v0ntkqwemczd0s1u0</v>
      </c>
      <c r="O15" s="28" t="str">
        <f>ДАННЫЕ!$I15&amp;"g"&amp;B15&amp;A15&amp;"f"&amp;P15&amp;"c"&amp;IF(ДАННЫЕ!$U15&gt;0,1,0)&amp;"s"&amp;IF(ДАННЫЕ!$Q15&gt;0,IF(YEAR(ДАННЫЕ!$F$1)=YEAR(ДАННЫЕ!$Q15),IF(MONTH(ДАННЫЕ!$F$1)=MONTH(ДАННЫЕ!$Q15),111,11),1),0)&amp;"i"&amp;IF(ДАННЫЕ!$R15+ДАННЫЕ!$S15+ДАННЫЕ!$T15=0,0,1)&amp;"h"&amp;IF(ДАННЫЕ!$P15&gt;0,1,0)&amp;"p"&amp;IF(ДАННЫЕ!$CI15&gt;0,IF(YEAR(ДАННЫЕ!$F$1)=YEAR(ДАННЫЕ!$CI15),IF(MONTH(ДАННЫЕ!$F$1)=MONTH(ДАННЫЕ!$CI15),111,11),1),0)&amp;"d"&amp;IF(ДАННЫЕ!$CJ15&gt;0,IF(YEAR(ДАННЫЕ!$F$1)=YEAR(ДАННЫЕ!$CJ15),IF(MONTH(ДАННЫЕ!$F$1)=MONTH(ДАННЫЕ!$CJ15),111,11),1),0)&amp;"o"&amp;IF(ДАННЫЕ!$CK15&gt;0,IF(MONTH(ДАННЫЕ!$F$1)=MONTH(ДАННЫЕ!$CK15),111,11),0)&amp;"v"&amp;IF(ДАННЫЕ!$BE15&gt;0,IF(MONTH(ДАННЫЕ!$F$1)=MONTH(ДАННЫЕ!$BE15),111,11),0)</f>
        <v>g00f0c0s0i0h0p0d0o0v0</v>
      </c>
      <c r="P15" s="15">
        <f t="shared" si="2"/>
        <v>0</v>
      </c>
      <c r="Q15" s="15">
        <f>IF(ДАННЫЕ!$F$1&gt;ДАННЫЕ!$N15,IF(YEAR(ДАННЫЕ!$F$1)=YEAR(ДАННЫЕ!M15),1,0),0)</f>
        <v>0</v>
      </c>
      <c r="R15" s="15">
        <f>IF(ДАННЫЕ!$F$1&gt;ДАННЫЕ!$N15,IF(YEAR(ДАННЫЕ!$F$1)=YEAR(ДАННЫЕ!N15),1,0),0)</f>
        <v>0</v>
      </c>
      <c r="S15" s="15">
        <f>IF(ДАННЫЕ!$AA15="2А",1,IF(ДАННЫЕ!$AA15="2Б",2,IF(ДАННЫЕ!$AA15="2В",3,IF(ДАННЫЕ!$AA15=3,4,IF(ДАННЫЕ!$AA15="4А",5,IF(ДАННЫЕ!$AA15="4Б",6,IF(ДАННЫЕ!$AA15="4В",7,IF(ДАННЫЕ!$AA15=5,8,0))))))))</f>
        <v>0</v>
      </c>
      <c r="T15" s="15">
        <f>IF(OR(ДАННЫЕ!$AC15=2,ДАННЫЕ!$AD15=2,ДАННЫЕ!$AE15=2),2,IF(OR(ДАННЫЕ!$AC15=1,ДАННЫЕ!$AD15=1,ДАННЫЕ!$AE15=1),1,0))</f>
        <v>0</v>
      </c>
    </row>
    <row r="16" spans="1:20" ht="15" customHeight="1" x14ac:dyDescent="0.2">
      <c r="A16" s="78">
        <f>IF(B16&gt;0,IF(MONTH(ДАННЫЕ!$F$1)=MONTH(ДАННЫЕ!$B16),1,0),0)</f>
        <v>0</v>
      </c>
      <c r="B16" s="14">
        <f>IF(ДАННЫЕ!$B16&gt;0,IF(YEAR(ДАННЫЕ!$F$1)=YEAR(ДАННЫЕ!$B16),1,0),0)</f>
        <v>0</v>
      </c>
      <c r="C16" s="14">
        <f>IF(ДАННЫЕ!$CM16&gt;0,IF(YEAR(ДАННЫЕ!$F$1)=YEAR(ДАННЫЕ!$CM16),1,0),0)</f>
        <v>0</v>
      </c>
      <c r="D16" s="14">
        <f>IF(ДАННЫЕ!$CJ16&gt;0,IF(ДАННЫЕ!$CL16&gt;ДАННЫЕ!$F$1,1,IF(ДАННЫЕ!$CL16&gt;0,0,1)),0)</f>
        <v>0</v>
      </c>
      <c r="E16" s="43" t="str">
        <f ca="1">IF(ДАННЫЕ!$F$1&gt;0,IF(ДАННЫЕ!$G16&gt;0,DATEDIF(ДАННЫЕ!$G16,ДАННЫЕ!$F$1,"y"),""),IF(ДАННЫЕ!$G16&gt;0,DATEDIF(ДАННЫЕ!$G16,TODAY(),"y"),""))</f>
        <v/>
      </c>
      <c r="F16" s="43" t="str">
        <f xml:space="preserve"> IF(ДАННЫЕ!$F16="М",IF(E16&gt;=18,IF(E16&lt;60,1,""),""),"")&amp;IF(ДАННЫЕ!$F16="Ж",IF(E16&gt;=18,IF(E16&lt;55,1,""),""),"")</f>
        <v/>
      </c>
      <c r="G16" s="43" t="str">
        <f xml:space="preserve"> IF(ДАННЫЕ!$F16="М",IF(E16&gt;=60,2,""),"")&amp;IF(ДАННЫЕ!$F16="Ж",IF(E16&gt;=55,2,""),"")</f>
        <v/>
      </c>
      <c r="H16" s="43" t="str">
        <f t="shared" ca="1" si="0"/>
        <v/>
      </c>
      <c r="I16" s="43" t="str">
        <f t="shared" ca="1" si="1"/>
        <v>03</v>
      </c>
      <c r="J16" s="28" t="str">
        <f ca="1">ДАННЫЕ!$F16&amp;H16&amp;I16&amp;ДАННЫЕ!$I16&amp;"m"&amp;IF(ДАННЫЕ!$I16&gt;0,IF(ДАННЫЕ!$J16&gt;0,0,1),"")&amp;"f"&amp;IF(ДАННЫЕ!$R16&gt;0,IF(YEAR(ДАННЫЕ!$F$1)=YEAR(ДАННЫЕ!$R16),1,0),0)&amp;"z"&amp;ДАННЫЕ!$R16&amp;"p"&amp;ДАННЫЕ!$S16&amp;"i"&amp;ДАННЫЕ!$T16&amp;"h"&amp;ДАННЫЕ!$K16&amp;"be"&amp;ДАННЫЕ!$BI16&amp;"CD"&amp;IF(ДАННЫЕ!BF16&gt;500,4,IF(ДАННЫЕ!BF16&gt;350,3,IF(ДАННЫЕ!BF16&gt;200,2,IF(ДАННЫЕ!BF16&gt;0,1,0))))&amp;"g"&amp;B16&amp;"d"&amp;H16&amp;"l"&amp;ДАННЫЕ!AT16&amp;"a"&amp;ДАННЫЕ!$V16&amp;"v"&amp;R16&amp;"k"&amp;ДАННЫЕ!$U16&amp;"s"&amp;ДАННЫЕ!$Y16&amp;"t"&amp;ДАННЫЕ!$X16&amp;"b"&amp;IF(ДАННЫЕ!$Q16&gt;1,1,0)&amp;"PP"&amp;ДАННЫЕ!Z16&amp;"c"&amp;S16&amp;"x"&amp;IF(ДАННЫЕ!$BY16&gt;0,IF(YEAR(ДАННЫЕ!$F$1)=YEAR(ДАННЫЕ!$BY16),1,0),0)&amp;"n"&amp;IF(ДАННЫЕ!$BZ16&gt;0,IF(YEAR(ДАННЫЕ!$F$1)=YEAR(ДАННЫЕ!$BZ16),1,0),0)&amp;"u"&amp;D16&amp;"z"&amp;IF(ДАННЫЕ!$CL16&gt;0,IF(YEAR(ДАННЫЕ!$F$1)&gt;YEAR(ДАННЫЕ!$CL16),11,12),0)</f>
        <v>03mf0zpihbeCD0g0dlav0kstb0PPc0x0n0u0z0</v>
      </c>
      <c r="K16" s="28" t="str">
        <f ca="1">ДАННЫЕ!$I16&amp;"x"&amp;B16&amp;"w"&amp;IF(T16+ДАННЫЕ!AD16+ДАННЫЕ!AE16+ДАННЫЕ!AF16+ДАННЫЕ!AG16+ДАННЫЕ!AH16+ДАННЫЕ!$AL16+ДАННЫЕ!AI16+ДАННЫЕ!AJ16+ДАННЫЕ!AK16+ДАННЫЕ!AP16+ДАННЫЕ!AQ16+ДАННЫЕ!AR16+ДАННЫЕ!$AM16+ДАННЫЕ!$AN16+ДАННЫЕ!AS16+ДАННЫЕ!AT16&gt;0,1,0)&amp;IF(OR(T16=2,ДАННЫЕ!AD16=2,ДАННЫЕ!AE16=2,ДАННЫЕ!AF16=2,ДАННЫЕ!AG16=2,ДАННЫЕ!AH16=2,ДАННЫЕ!$AL16=2,ДАННЫЕ!AI16=2,ДАННЫЕ!AJ16=2,ДАННЫЕ!AK16=2,ДАННЫЕ!AP16=2,ДАННЫЕ!AQ16=2,ДАННЫЕ!AR16=2,ДАННЫЕ!$AM16=2,ДАННЫЕ!$AN16=2,ДАННЫЕ!AS16=2,ДАННЫЕ!AT16=2),2,0)&amp;"t"&amp;IF(T16&gt;0,"1"&amp;T16,"00")&amp;"f"&amp;IF(ДАННЫЕ!$AC16,"1"&amp;ДАННЫЕ!$AC16,"00")&amp;"b"&amp;IF(ДАННЫЕ!$AD16,"1"&amp;ДАННЫЕ!$AD16,"00")&amp;"g"&amp;IF(ДАННЫЕ!$AF16,"1"&amp;ДАННЫЕ!$AF16,"00")&amp;"c"&amp;IF(ДАННЫЕ!$AG16,"1"&amp;ДАННЫЕ!$AG16,"00")&amp;"i"&amp;IF(ДАННЫЕ!$AH16,"1"&amp;ДАННЫЕ!$AH16,"00")&amp;"r"&amp;IF(ДАННЫЕ!$AL16,"1"&amp;ДАННЫЕ!$AL16,"00")&amp;"m"&amp;IF(ДАННЫЕ!$AI16,"1"&amp;ДАННЫЕ!$AI16,"00")&amp;"hS"&amp;IF(ДАННЫЕ!$AJ16,"1"&amp;ДАННЫЕ!$AJ16,"00")&amp;"hZ"&amp;IF(ДАННЫЕ!$AK16,"1"&amp;ДАННЫЕ!$AK16,"00")&amp;"p"&amp;IF(ДАННЫЕ!$AP16,"1"&amp;ДАННЫЕ!$AP16,"00")&amp;"k"&amp;IF(ДАННЫЕ!$AQ16,"1"&amp;ДАННЫЕ!$AQ16,"00")&amp;"z"&amp;IF(ДАННЫЕ!$AR16,"1"&amp;ДАННЫЕ!$AR16,"00")&amp;"j"&amp;IF(ДАННЫЕ!$AM16,"1"&amp;ДАННЫЕ!$AM16,"00")&amp;"n"&amp;IF(ДАННЫЕ!$AN16,"1"&amp;ДАННЫЕ!$AN16,"00")&amp;"E"&amp;ДАННЫЕ!BI16&amp;"L"&amp;ДАННЫЕ!AO16&amp;"h"&amp;IF(ДАННЫЕ!$AU16&gt;0,1,0)&amp;"v"&amp;IF(ДАННЫЕ!$AW16&gt;0,1,0)&amp;"a"&amp;IF(ДАННЫЕ!$AS16,"1"&amp;ДАННЫЕ!$AS16,"00")&amp;"s"&amp;IF(ДАННЫЕ!$AT16,"1"&amp;ДАННЫЕ!$AT16,"00")&amp;"u"&amp;IF(ДАННЫЕ!$CJ16&gt;0,1,0)&amp;"y"&amp;B16&amp;"d"&amp;H16&amp;"e"&amp;F16&amp;G16</f>
        <v>x0w00t00f00b00g00c00i00r00m00hS00hZ00p00k00z00j00n00ELh0v0a00s00u0y0de</v>
      </c>
      <c r="L16" s="28" t="str">
        <f ca="1">ДАННЫЕ!$I16&amp;"VN"&amp;IF(ДАННЫЕ!AW16&gt;0,11,10)&amp;"CD"&amp;IF(ДАННЫЕ!BF16&gt;500,16,IF(ДАННЫЕ!BF16&gt;350,15,IF(ДАННЫЕ!BF16&gt;=200,14,IF(ДАННЫЕ!BF16&gt;=100,13,IF(ДАННЫЕ!BF16&gt;=50,12,IF(ДАННЫЕ!BF16&gt;0,11,10))))))&amp;"AR"&amp;IF(ДАННЫЕ!BX16&gt;0,1,0)&amp;"GD"&amp;B16&amp;"VV"&amp;IF(E16&gt;=5,IF(E16&lt;18,1,0),0)</f>
        <v>VN10CD10AR0GD0VV0</v>
      </c>
      <c r="M16" s="28" t="str">
        <f>ДАННЫЕ!$I16&amp;"b"&amp;ДАННЫЕ!$BI16&amp;"r"&amp;ДАННЫЕ!$BJ16&amp;"CD"&amp;IF(ДАННЫЕ!BF16&gt;0,IF(ДАННЫЕ!BF16&lt;200,1,IF(ДАННЫЕ!BF16&lt;350,2,3)),0)&amp;"h"&amp;IF(ДАННЫЕ!$BK16+ДАННЫЕ!$BL16+ДАННЫЕ!$BM16&gt;0,1,0)&amp;"x"&amp;ДАННЫЕ!$BK16&amp;"y"&amp;ДАННЫЕ!$BL16&amp;"z"&amp;ДАННЫЕ!$BM16&amp;"c"&amp;IF(ДАННЫЕ!$BK16+ДАННЫЕ!$BL16+ДАННЫЕ!$BM16=3,1,0)&amp;"a"&amp;IF(ДАННЫЕ!$BQ16+ДАННЫЕ!$BR16&gt;0,1,0)&amp;"d"&amp;ДАННЫЕ!$BQ16&amp;"v"&amp;ДАННЫЕ!$BR16&amp;"p"&amp;ДАННЫЕ!$BS16&amp;"n"&amp;ДАННЫЕ!$BU16&amp;"t"&amp;ДАННЫЕ!$BV16&amp;"o"&amp;ДАННЫЕ!$BT16&amp;"l"&amp;IF(ДАННЫЕ!$BN16&gt;0,1,0)&amp;ДАННЫЕ!$BN16&amp;"g"&amp;ДАННЫЕ!$BO16&amp;"s"&amp;ДАННЫЕ!$BP16&amp;"DZ"&amp;IF(ДАННЫЕ!B16-ДАННЫЕ!G16 &lt; 60,IF(ДАННЫЕ!B16-ДАННЫЕ!G16 &gt;= 0,1,0),0)&amp;"u"&amp;IF(ДАННЫЕ!$CJ16&gt;0,1,0)</f>
        <v>brCD0h0xyzc0a0dvpntol0gsDZ1u0</v>
      </c>
      <c r="N16" s="28" t="str">
        <f ca="1">ДАННЫЕ!$F16&amp;ДАННЫЕ!$I16&amp;"g"&amp;B16&amp;"cf"&amp;D16&amp;"a"&amp;IF(ДАННЫЕ!$BX16&gt;0,1,0)&amp;IF(ДАННЫЕ!$BF16&gt;500,1,IF(ДАННЫЕ!$BF16&gt;350,2,IF(ДАННЫЕ!$BF16&gt;=200,3,IF(ДАННЫЕ!$BF16&gt;=100,4,IF(ДАННЫЕ!$BF16&gt;=50,5,IF(ДАННЫЕ!$BF16&lt;50,6,0))))))&amp;"AR"&amp;IF(DATEDIF(ДАННЫЕ!$BX16,ДАННЫЕ!$F$1,"y")&gt;1,1,0)&amp;"VG"&amp;IF(ДАННЫЕ!$BH16="0",1,0)&amp;"o"&amp;IF(T16+ДАННЫЕ!$AF16+ДАННЫЕ!$AG16+ДАННЫЕ!$AH16+ДАННЫЕ!$AI16+ДАННЫЕ!$AJ16+ДАННЫЕ!$AP16+ДАННЫЕ!$AQ16+ДАННЫЕ!$AR16+ДАННЫЕ!$AU16+ДАННЫЕ!$AW16+ДАННЫЕ!$AS16+ДАННЫЕ!$AT16&gt;0,1,0)&amp;"x"&amp;ДАННЫЕ!$AG16&amp;"p"&amp;IF(ДАННЫЕ!$BY16&gt;0,1,0)&amp;"v"&amp;IF(ДАННЫЕ!$BZ16&gt;0,1,0)&amp;"n"&amp;ДАННЫЕ!$CA16&amp;"t"&amp;ДАННЫЕ!$AY16&amp;"k"&amp;ДАННЫЕ!$CB16&amp;"q"&amp;ДАННЫЕ!$CC16&amp;"w"&amp;ДАННЫЕ!$CD16&amp;"e"&amp;ДАННЫЕ!$CE16&amp;"m"&amp;ДАННЫЕ!$CF16&amp;"c"&amp;ДАННЫЕ!$CG16&amp;"z"&amp;ДАННЫЕ!$CH16&amp;"d"&amp;IF(H16=4,1,0)&amp;"s"&amp;IF(ДАННЫЕ!$J16=1,0,1)&amp;"u"&amp;IF(ДАННЫЕ!$CJ16&gt;0,1,0)</f>
        <v>g0cf0a06AR1VG0o0xp0v0ntkqwemczd0s1u0</v>
      </c>
      <c r="O16" s="28" t="str">
        <f>ДАННЫЕ!$I16&amp;"g"&amp;B16&amp;A16&amp;"f"&amp;P16&amp;"c"&amp;IF(ДАННЫЕ!$U16&gt;0,1,0)&amp;"s"&amp;IF(ДАННЫЕ!$Q16&gt;0,IF(YEAR(ДАННЫЕ!$F$1)=YEAR(ДАННЫЕ!$Q16),IF(MONTH(ДАННЫЕ!$F$1)=MONTH(ДАННЫЕ!$Q16),111,11),1),0)&amp;"i"&amp;IF(ДАННЫЕ!$R16+ДАННЫЕ!$S16+ДАННЫЕ!$T16=0,0,1)&amp;"h"&amp;IF(ДАННЫЕ!$P16&gt;0,1,0)&amp;"p"&amp;IF(ДАННЫЕ!$CI16&gt;0,IF(YEAR(ДАННЫЕ!$F$1)=YEAR(ДАННЫЕ!$CI16),IF(MONTH(ДАННЫЕ!$F$1)=MONTH(ДАННЫЕ!$CI16),111,11),1),0)&amp;"d"&amp;IF(ДАННЫЕ!$CJ16&gt;0,IF(YEAR(ДАННЫЕ!$F$1)=YEAR(ДАННЫЕ!$CJ16),IF(MONTH(ДАННЫЕ!$F$1)=MONTH(ДАННЫЕ!$CJ16),111,11),1),0)&amp;"o"&amp;IF(ДАННЫЕ!$CK16&gt;0,IF(MONTH(ДАННЫЕ!$F$1)=MONTH(ДАННЫЕ!$CK16),111,11),0)&amp;"v"&amp;IF(ДАННЫЕ!$BE16&gt;0,IF(MONTH(ДАННЫЕ!$F$1)=MONTH(ДАННЫЕ!$BE16),111,11),0)</f>
        <v>g00f0c0s0i0h0p0d0o0v0</v>
      </c>
      <c r="P16" s="15">
        <f t="shared" si="2"/>
        <v>0</v>
      </c>
      <c r="Q16" s="15">
        <f>IF(ДАННЫЕ!$F$1&gt;ДАННЫЕ!$N16,IF(YEAR(ДАННЫЕ!$F$1)=YEAR(ДАННЫЕ!M16),1,0),0)</f>
        <v>0</v>
      </c>
      <c r="R16" s="15">
        <f>IF(ДАННЫЕ!$F$1&gt;ДАННЫЕ!$N16,IF(YEAR(ДАННЫЕ!$F$1)=YEAR(ДАННЫЕ!N16),1,0),0)</f>
        <v>0</v>
      </c>
      <c r="S16" s="15">
        <f>IF(ДАННЫЕ!$AA16="2А",1,IF(ДАННЫЕ!$AA16="2Б",2,IF(ДАННЫЕ!$AA16="2В",3,IF(ДАННЫЕ!$AA16=3,4,IF(ДАННЫЕ!$AA16="4А",5,IF(ДАННЫЕ!$AA16="4Б",6,IF(ДАННЫЕ!$AA16="4В",7,IF(ДАННЫЕ!$AA16=5,8,0))))))))</f>
        <v>0</v>
      </c>
      <c r="T16" s="15">
        <f>IF(OR(ДАННЫЕ!$AC16=2,ДАННЫЕ!$AD16=2,ДАННЫЕ!$AE16=2),2,IF(OR(ДАННЫЕ!$AC16=1,ДАННЫЕ!$AD16=1,ДАННЫЕ!$AE16=1),1,0))</f>
        <v>0</v>
      </c>
    </row>
    <row r="17" spans="1:20" ht="15" customHeight="1" x14ac:dyDescent="0.2">
      <c r="A17" s="78">
        <f>IF(B17&gt;0,IF(MONTH(ДАННЫЕ!$F$1)=MONTH(ДАННЫЕ!$B17),1,0),0)</f>
        <v>0</v>
      </c>
      <c r="B17" s="14">
        <f>IF(ДАННЫЕ!$B17&gt;0,IF(YEAR(ДАННЫЕ!$F$1)=YEAR(ДАННЫЕ!$B17),1,0),0)</f>
        <v>0</v>
      </c>
      <c r="C17" s="14">
        <f>IF(ДАННЫЕ!$CM17&gt;0,IF(YEAR(ДАННЫЕ!$F$1)=YEAR(ДАННЫЕ!$CM17),1,0),0)</f>
        <v>0</v>
      </c>
      <c r="D17" s="14">
        <f>IF(ДАННЫЕ!$CJ17&gt;0,IF(ДАННЫЕ!$CL17&gt;ДАННЫЕ!$F$1,1,IF(ДАННЫЕ!$CL17&gt;0,0,1)),0)</f>
        <v>0</v>
      </c>
      <c r="E17" s="43" t="str">
        <f ca="1">IF(ДАННЫЕ!$F$1&gt;0,IF(ДАННЫЕ!$G17&gt;0,DATEDIF(ДАННЫЕ!$G17,ДАННЫЕ!$F$1,"y"),""),IF(ДАННЫЕ!$G17&gt;0,DATEDIF(ДАННЫЕ!$G17,TODAY(),"y"),""))</f>
        <v/>
      </c>
      <c r="F17" s="43" t="str">
        <f xml:space="preserve"> IF(ДАННЫЕ!$F17="М",IF(E17&gt;=18,IF(E17&lt;60,1,""),""),"")&amp;IF(ДАННЫЕ!$F17="Ж",IF(E17&gt;=18,IF(E17&lt;55,1,""),""),"")</f>
        <v/>
      </c>
      <c r="G17" s="43" t="str">
        <f xml:space="preserve"> IF(ДАННЫЕ!$F17="М",IF(E17&gt;=60,2,""),"")&amp;IF(ДАННЫЕ!$F17="Ж",IF(E17&gt;=55,2,""),"")</f>
        <v/>
      </c>
      <c r="H17" s="43" t="str">
        <f t="shared" ca="1" si="0"/>
        <v/>
      </c>
      <c r="I17" s="43" t="str">
        <f t="shared" ca="1" si="1"/>
        <v>03</v>
      </c>
      <c r="J17" s="28" t="str">
        <f ca="1">ДАННЫЕ!$F17&amp;H17&amp;I17&amp;ДАННЫЕ!$I17&amp;"m"&amp;IF(ДАННЫЕ!$I17&gt;0,IF(ДАННЫЕ!$J17&gt;0,0,1),"")&amp;"f"&amp;IF(ДАННЫЕ!$R17&gt;0,IF(YEAR(ДАННЫЕ!$F$1)=YEAR(ДАННЫЕ!$R17),1,0),0)&amp;"z"&amp;ДАННЫЕ!$R17&amp;"p"&amp;ДАННЫЕ!$S17&amp;"i"&amp;ДАННЫЕ!$T17&amp;"h"&amp;ДАННЫЕ!$K17&amp;"be"&amp;ДАННЫЕ!$BI17&amp;"CD"&amp;IF(ДАННЫЕ!BF17&gt;500,4,IF(ДАННЫЕ!BF17&gt;350,3,IF(ДАННЫЕ!BF17&gt;200,2,IF(ДАННЫЕ!BF17&gt;0,1,0))))&amp;"g"&amp;B17&amp;"d"&amp;H17&amp;"l"&amp;ДАННЫЕ!AT17&amp;"a"&amp;ДАННЫЕ!$V17&amp;"v"&amp;R17&amp;"k"&amp;ДАННЫЕ!$U17&amp;"s"&amp;ДАННЫЕ!$Y17&amp;"t"&amp;ДАННЫЕ!$X17&amp;"b"&amp;IF(ДАННЫЕ!$Q17&gt;1,1,0)&amp;"PP"&amp;ДАННЫЕ!Z17&amp;"c"&amp;S17&amp;"x"&amp;IF(ДАННЫЕ!$BY17&gt;0,IF(YEAR(ДАННЫЕ!$F$1)=YEAR(ДАННЫЕ!$BY17),1,0),0)&amp;"n"&amp;IF(ДАННЫЕ!$BZ17&gt;0,IF(YEAR(ДАННЫЕ!$F$1)=YEAR(ДАННЫЕ!$BZ17),1,0),0)&amp;"u"&amp;D17&amp;"z"&amp;IF(ДАННЫЕ!$CL17&gt;0,IF(YEAR(ДАННЫЕ!$F$1)&gt;YEAR(ДАННЫЕ!$CL17),11,12),0)</f>
        <v>03mf0zpihbeCD0g0dlav0kstb0PPc0x0n0u0z0</v>
      </c>
      <c r="K17" s="28" t="str">
        <f ca="1">ДАННЫЕ!$I17&amp;"x"&amp;B17&amp;"w"&amp;IF(T17+ДАННЫЕ!AD17+ДАННЫЕ!AE17+ДАННЫЕ!AF17+ДАННЫЕ!AG17+ДАННЫЕ!AH17+ДАННЫЕ!$AL17+ДАННЫЕ!AI17+ДАННЫЕ!AJ17+ДАННЫЕ!AK17+ДАННЫЕ!AP17+ДАННЫЕ!AQ17+ДАННЫЕ!AR17+ДАННЫЕ!$AM17+ДАННЫЕ!$AN17+ДАННЫЕ!AS17+ДАННЫЕ!AT17&gt;0,1,0)&amp;IF(OR(T17=2,ДАННЫЕ!AD17=2,ДАННЫЕ!AE17=2,ДАННЫЕ!AF17=2,ДАННЫЕ!AG17=2,ДАННЫЕ!AH17=2,ДАННЫЕ!$AL17=2,ДАННЫЕ!AI17=2,ДАННЫЕ!AJ17=2,ДАННЫЕ!AK17=2,ДАННЫЕ!AP17=2,ДАННЫЕ!AQ17=2,ДАННЫЕ!AR17=2,ДАННЫЕ!$AM17=2,ДАННЫЕ!$AN17=2,ДАННЫЕ!AS17=2,ДАННЫЕ!AT17=2),2,0)&amp;"t"&amp;IF(T17&gt;0,"1"&amp;T17,"00")&amp;"f"&amp;IF(ДАННЫЕ!$AC17,"1"&amp;ДАННЫЕ!$AC17,"00")&amp;"b"&amp;IF(ДАННЫЕ!$AD17,"1"&amp;ДАННЫЕ!$AD17,"00")&amp;"g"&amp;IF(ДАННЫЕ!$AF17,"1"&amp;ДАННЫЕ!$AF17,"00")&amp;"c"&amp;IF(ДАННЫЕ!$AG17,"1"&amp;ДАННЫЕ!$AG17,"00")&amp;"i"&amp;IF(ДАННЫЕ!$AH17,"1"&amp;ДАННЫЕ!$AH17,"00")&amp;"r"&amp;IF(ДАННЫЕ!$AL17,"1"&amp;ДАННЫЕ!$AL17,"00")&amp;"m"&amp;IF(ДАННЫЕ!$AI17,"1"&amp;ДАННЫЕ!$AI17,"00")&amp;"hS"&amp;IF(ДАННЫЕ!$AJ17,"1"&amp;ДАННЫЕ!$AJ17,"00")&amp;"hZ"&amp;IF(ДАННЫЕ!$AK17,"1"&amp;ДАННЫЕ!$AK17,"00")&amp;"p"&amp;IF(ДАННЫЕ!$AP17,"1"&amp;ДАННЫЕ!$AP17,"00")&amp;"k"&amp;IF(ДАННЫЕ!$AQ17,"1"&amp;ДАННЫЕ!$AQ17,"00")&amp;"z"&amp;IF(ДАННЫЕ!$AR17,"1"&amp;ДАННЫЕ!$AR17,"00")&amp;"j"&amp;IF(ДАННЫЕ!$AM17,"1"&amp;ДАННЫЕ!$AM17,"00")&amp;"n"&amp;IF(ДАННЫЕ!$AN17,"1"&amp;ДАННЫЕ!$AN17,"00")&amp;"E"&amp;ДАННЫЕ!BI17&amp;"L"&amp;ДАННЫЕ!AO17&amp;"h"&amp;IF(ДАННЫЕ!$AU17&gt;0,1,0)&amp;"v"&amp;IF(ДАННЫЕ!$AW17&gt;0,1,0)&amp;"a"&amp;IF(ДАННЫЕ!$AS17,"1"&amp;ДАННЫЕ!$AS17,"00")&amp;"s"&amp;IF(ДАННЫЕ!$AT17,"1"&amp;ДАННЫЕ!$AT17,"00")&amp;"u"&amp;IF(ДАННЫЕ!$CJ17&gt;0,1,0)&amp;"y"&amp;B17&amp;"d"&amp;H17&amp;"e"&amp;F17&amp;G17</f>
        <v>x0w00t00f00b00g00c00i00r00m00hS00hZ00p00k00z00j00n00ELh0v0a00s00u0y0de</v>
      </c>
      <c r="L17" s="28" t="str">
        <f ca="1">ДАННЫЕ!$I17&amp;"VN"&amp;IF(ДАННЫЕ!AW17&gt;0,11,10)&amp;"CD"&amp;IF(ДАННЫЕ!BF17&gt;500,16,IF(ДАННЫЕ!BF17&gt;350,15,IF(ДАННЫЕ!BF17&gt;=200,14,IF(ДАННЫЕ!BF17&gt;=100,13,IF(ДАННЫЕ!BF17&gt;=50,12,IF(ДАННЫЕ!BF17&gt;0,11,10))))))&amp;"AR"&amp;IF(ДАННЫЕ!BX17&gt;0,1,0)&amp;"GD"&amp;B17&amp;"VV"&amp;IF(E17&gt;=5,IF(E17&lt;18,1,0),0)</f>
        <v>VN10CD10AR0GD0VV0</v>
      </c>
      <c r="M17" s="28" t="str">
        <f>ДАННЫЕ!$I17&amp;"b"&amp;ДАННЫЕ!$BI17&amp;"r"&amp;ДАННЫЕ!$BJ17&amp;"CD"&amp;IF(ДАННЫЕ!BF17&gt;0,IF(ДАННЫЕ!BF17&lt;200,1,IF(ДАННЫЕ!BF17&lt;350,2,3)),0)&amp;"h"&amp;IF(ДАННЫЕ!$BK17+ДАННЫЕ!$BL17+ДАННЫЕ!$BM17&gt;0,1,0)&amp;"x"&amp;ДАННЫЕ!$BK17&amp;"y"&amp;ДАННЫЕ!$BL17&amp;"z"&amp;ДАННЫЕ!$BM17&amp;"c"&amp;IF(ДАННЫЕ!$BK17+ДАННЫЕ!$BL17+ДАННЫЕ!$BM17=3,1,0)&amp;"a"&amp;IF(ДАННЫЕ!$BQ17+ДАННЫЕ!$BR17&gt;0,1,0)&amp;"d"&amp;ДАННЫЕ!$BQ17&amp;"v"&amp;ДАННЫЕ!$BR17&amp;"p"&amp;ДАННЫЕ!$BS17&amp;"n"&amp;ДАННЫЕ!$BU17&amp;"t"&amp;ДАННЫЕ!$BV17&amp;"o"&amp;ДАННЫЕ!$BT17&amp;"l"&amp;IF(ДАННЫЕ!$BN17&gt;0,1,0)&amp;ДАННЫЕ!$BN17&amp;"g"&amp;ДАННЫЕ!$BO17&amp;"s"&amp;ДАННЫЕ!$BP17&amp;"DZ"&amp;IF(ДАННЫЕ!B17-ДАННЫЕ!G17 &lt; 60,IF(ДАННЫЕ!B17-ДАННЫЕ!G17 &gt;= 0,1,0),0)&amp;"u"&amp;IF(ДАННЫЕ!$CJ17&gt;0,1,0)</f>
        <v>brCD0h0xyzc0a0dvpntol0gsDZ1u0</v>
      </c>
      <c r="N17" s="28" t="str">
        <f ca="1">ДАННЫЕ!$F17&amp;ДАННЫЕ!$I17&amp;"g"&amp;B17&amp;"cf"&amp;D17&amp;"a"&amp;IF(ДАННЫЕ!$BX17&gt;0,1,0)&amp;IF(ДАННЫЕ!$BF17&gt;500,1,IF(ДАННЫЕ!$BF17&gt;350,2,IF(ДАННЫЕ!$BF17&gt;=200,3,IF(ДАННЫЕ!$BF17&gt;=100,4,IF(ДАННЫЕ!$BF17&gt;=50,5,IF(ДАННЫЕ!$BF17&lt;50,6,0))))))&amp;"AR"&amp;IF(DATEDIF(ДАННЫЕ!$BX17,ДАННЫЕ!$F$1,"y")&gt;1,1,0)&amp;"VG"&amp;IF(ДАННЫЕ!$BH17="0",1,0)&amp;"o"&amp;IF(T17+ДАННЫЕ!$AF17+ДАННЫЕ!$AG17+ДАННЫЕ!$AH17+ДАННЫЕ!$AI17+ДАННЫЕ!$AJ17+ДАННЫЕ!$AP17+ДАННЫЕ!$AQ17+ДАННЫЕ!$AR17+ДАННЫЕ!$AU17+ДАННЫЕ!$AW17+ДАННЫЕ!$AS17+ДАННЫЕ!$AT17&gt;0,1,0)&amp;"x"&amp;ДАННЫЕ!$AG17&amp;"p"&amp;IF(ДАННЫЕ!$BY17&gt;0,1,0)&amp;"v"&amp;IF(ДАННЫЕ!$BZ17&gt;0,1,0)&amp;"n"&amp;ДАННЫЕ!$CA17&amp;"t"&amp;ДАННЫЕ!$AY17&amp;"k"&amp;ДАННЫЕ!$CB17&amp;"q"&amp;ДАННЫЕ!$CC17&amp;"w"&amp;ДАННЫЕ!$CD17&amp;"e"&amp;ДАННЫЕ!$CE17&amp;"m"&amp;ДАННЫЕ!$CF17&amp;"c"&amp;ДАННЫЕ!$CG17&amp;"z"&amp;ДАННЫЕ!$CH17&amp;"d"&amp;IF(H17=4,1,0)&amp;"s"&amp;IF(ДАННЫЕ!$J17=1,0,1)&amp;"u"&amp;IF(ДАННЫЕ!$CJ17&gt;0,1,0)</f>
        <v>g0cf0a06AR1VG0o0xp0v0ntkqwemczd0s1u0</v>
      </c>
      <c r="O17" s="28" t="str">
        <f>ДАННЫЕ!$I17&amp;"g"&amp;B17&amp;A17&amp;"f"&amp;P17&amp;"c"&amp;IF(ДАННЫЕ!$U17&gt;0,1,0)&amp;"s"&amp;IF(ДАННЫЕ!$Q17&gt;0,IF(YEAR(ДАННЫЕ!$F$1)=YEAR(ДАННЫЕ!$Q17),IF(MONTH(ДАННЫЕ!$F$1)=MONTH(ДАННЫЕ!$Q17),111,11),1),0)&amp;"i"&amp;IF(ДАННЫЕ!$R17+ДАННЫЕ!$S17+ДАННЫЕ!$T17=0,0,1)&amp;"h"&amp;IF(ДАННЫЕ!$P17&gt;0,1,0)&amp;"p"&amp;IF(ДАННЫЕ!$CI17&gt;0,IF(YEAR(ДАННЫЕ!$F$1)=YEAR(ДАННЫЕ!$CI17),IF(MONTH(ДАННЫЕ!$F$1)=MONTH(ДАННЫЕ!$CI17),111,11),1),0)&amp;"d"&amp;IF(ДАННЫЕ!$CJ17&gt;0,IF(YEAR(ДАННЫЕ!$F$1)=YEAR(ДАННЫЕ!$CJ17),IF(MONTH(ДАННЫЕ!$F$1)=MONTH(ДАННЫЕ!$CJ17),111,11),1),0)&amp;"o"&amp;IF(ДАННЫЕ!$CK17&gt;0,IF(MONTH(ДАННЫЕ!$F$1)=MONTH(ДАННЫЕ!$CK17),111,11),0)&amp;"v"&amp;IF(ДАННЫЕ!$BE17&gt;0,IF(MONTH(ДАННЫЕ!$F$1)=MONTH(ДАННЫЕ!$BE17),111,11),0)</f>
        <v>g00f0c0s0i0h0p0d0o0v0</v>
      </c>
      <c r="P17" s="15">
        <f t="shared" si="2"/>
        <v>0</v>
      </c>
      <c r="Q17" s="15">
        <f>IF(ДАННЫЕ!$F$1&gt;ДАННЫЕ!$N17,IF(YEAR(ДАННЫЕ!$F$1)=YEAR(ДАННЫЕ!M17),1,0),0)</f>
        <v>0</v>
      </c>
      <c r="R17" s="15">
        <f>IF(ДАННЫЕ!$F$1&gt;ДАННЫЕ!$N17,IF(YEAR(ДАННЫЕ!$F$1)=YEAR(ДАННЫЕ!N17),1,0),0)</f>
        <v>0</v>
      </c>
      <c r="S17" s="15">
        <f>IF(ДАННЫЕ!$AA17="2А",1,IF(ДАННЫЕ!$AA17="2Б",2,IF(ДАННЫЕ!$AA17="2В",3,IF(ДАННЫЕ!$AA17=3,4,IF(ДАННЫЕ!$AA17="4А",5,IF(ДАННЫЕ!$AA17="4Б",6,IF(ДАННЫЕ!$AA17="4В",7,IF(ДАННЫЕ!$AA17=5,8,0))))))))</f>
        <v>0</v>
      </c>
      <c r="T17" s="15">
        <f>IF(OR(ДАННЫЕ!$AC17=2,ДАННЫЕ!$AD17=2,ДАННЫЕ!$AE17=2),2,IF(OR(ДАННЫЕ!$AC17=1,ДАННЫЕ!$AD17=1,ДАННЫЕ!$AE17=1),1,0))</f>
        <v>0</v>
      </c>
    </row>
    <row r="18" spans="1:20" ht="15" customHeight="1" x14ac:dyDescent="0.2">
      <c r="A18" s="78">
        <f>IF(B18&gt;0,IF(MONTH(ДАННЫЕ!$F$1)=MONTH(ДАННЫЕ!$B18),1,0),0)</f>
        <v>0</v>
      </c>
      <c r="B18" s="14">
        <f>IF(ДАННЫЕ!$B18&gt;0,IF(YEAR(ДАННЫЕ!$F$1)=YEAR(ДАННЫЕ!$B18),1,0),0)</f>
        <v>0</v>
      </c>
      <c r="C18" s="14">
        <f>IF(ДАННЫЕ!$CM18&gt;0,IF(YEAR(ДАННЫЕ!$F$1)=YEAR(ДАННЫЕ!$CM18),1,0),0)</f>
        <v>0</v>
      </c>
      <c r="D18" s="14">
        <f>IF(ДАННЫЕ!$CJ18&gt;0,IF(ДАННЫЕ!$CL18&gt;ДАННЫЕ!$F$1,1,IF(ДАННЫЕ!$CL18&gt;0,0,1)),0)</f>
        <v>0</v>
      </c>
      <c r="E18" s="43" t="str">
        <f ca="1">IF(ДАННЫЕ!$F$1&gt;0,IF(ДАННЫЕ!$G18&gt;0,DATEDIF(ДАННЫЕ!$G18,ДАННЫЕ!$F$1,"y"),""),IF(ДАННЫЕ!$G18&gt;0,DATEDIF(ДАННЫЕ!$G18,TODAY(),"y"),""))</f>
        <v/>
      </c>
      <c r="F18" s="43" t="str">
        <f xml:space="preserve"> IF(ДАННЫЕ!$F18="М",IF(E18&gt;=18,IF(E18&lt;60,1,""),""),"")&amp;IF(ДАННЫЕ!$F18="Ж",IF(E18&gt;=18,IF(E18&lt;55,1,""),""),"")</f>
        <v/>
      </c>
      <c r="G18" s="43" t="str">
        <f xml:space="preserve"> IF(ДАННЫЕ!$F18="М",IF(E18&gt;=60,2,""),"")&amp;IF(ДАННЫЕ!$F18="Ж",IF(E18&gt;=55,2,""),"")</f>
        <v/>
      </c>
      <c r="H18" s="43" t="str">
        <f t="shared" ca="1" si="0"/>
        <v/>
      </c>
      <c r="I18" s="43" t="str">
        <f t="shared" ca="1" si="1"/>
        <v>03</v>
      </c>
      <c r="J18" s="28" t="str">
        <f ca="1">ДАННЫЕ!$F18&amp;H18&amp;I18&amp;ДАННЫЕ!$I18&amp;"m"&amp;IF(ДАННЫЕ!$I18&gt;0,IF(ДАННЫЕ!$J18&gt;0,0,1),"")&amp;"f"&amp;IF(ДАННЫЕ!$R18&gt;0,IF(YEAR(ДАННЫЕ!$F$1)=YEAR(ДАННЫЕ!$R18),1,0),0)&amp;"z"&amp;ДАННЫЕ!$R18&amp;"p"&amp;ДАННЫЕ!$S18&amp;"i"&amp;ДАННЫЕ!$T18&amp;"h"&amp;ДАННЫЕ!$K18&amp;"be"&amp;ДАННЫЕ!$BI18&amp;"CD"&amp;IF(ДАННЫЕ!BF18&gt;500,4,IF(ДАННЫЕ!BF18&gt;350,3,IF(ДАННЫЕ!BF18&gt;200,2,IF(ДАННЫЕ!BF18&gt;0,1,0))))&amp;"g"&amp;B18&amp;"d"&amp;H18&amp;"l"&amp;ДАННЫЕ!AT18&amp;"a"&amp;ДАННЫЕ!$V18&amp;"v"&amp;R18&amp;"k"&amp;ДАННЫЕ!$U18&amp;"s"&amp;ДАННЫЕ!$Y18&amp;"t"&amp;ДАННЫЕ!$X18&amp;"b"&amp;IF(ДАННЫЕ!$Q18&gt;1,1,0)&amp;"PP"&amp;ДАННЫЕ!Z18&amp;"c"&amp;S18&amp;"x"&amp;IF(ДАННЫЕ!$BY18&gt;0,IF(YEAR(ДАННЫЕ!$F$1)=YEAR(ДАННЫЕ!$BY18),1,0),0)&amp;"n"&amp;IF(ДАННЫЕ!$BZ18&gt;0,IF(YEAR(ДАННЫЕ!$F$1)=YEAR(ДАННЫЕ!$BZ18),1,0),0)&amp;"u"&amp;D18&amp;"z"&amp;IF(ДАННЫЕ!$CL18&gt;0,IF(YEAR(ДАННЫЕ!$F$1)&gt;YEAR(ДАННЫЕ!$CL18),11,12),0)</f>
        <v>03mf0zpihbeCD0g0dlav0kstb0PPc0x0n0u0z0</v>
      </c>
      <c r="K18" s="28" t="str">
        <f ca="1">ДАННЫЕ!$I18&amp;"x"&amp;B18&amp;"w"&amp;IF(T18+ДАННЫЕ!AD18+ДАННЫЕ!AE18+ДАННЫЕ!AF18+ДАННЫЕ!AG18+ДАННЫЕ!AH18+ДАННЫЕ!$AL18+ДАННЫЕ!AI18+ДАННЫЕ!AJ18+ДАННЫЕ!AK18+ДАННЫЕ!AP18+ДАННЫЕ!AQ18+ДАННЫЕ!AR18+ДАННЫЕ!$AM18+ДАННЫЕ!$AN18+ДАННЫЕ!AS18+ДАННЫЕ!AT18&gt;0,1,0)&amp;IF(OR(T18=2,ДАННЫЕ!AD18=2,ДАННЫЕ!AE18=2,ДАННЫЕ!AF18=2,ДАННЫЕ!AG18=2,ДАННЫЕ!AH18=2,ДАННЫЕ!$AL18=2,ДАННЫЕ!AI18=2,ДАННЫЕ!AJ18=2,ДАННЫЕ!AK18=2,ДАННЫЕ!AP18=2,ДАННЫЕ!AQ18=2,ДАННЫЕ!AR18=2,ДАННЫЕ!$AM18=2,ДАННЫЕ!$AN18=2,ДАННЫЕ!AS18=2,ДАННЫЕ!AT18=2),2,0)&amp;"t"&amp;IF(T18&gt;0,"1"&amp;T18,"00")&amp;"f"&amp;IF(ДАННЫЕ!$AC18,"1"&amp;ДАННЫЕ!$AC18,"00")&amp;"b"&amp;IF(ДАННЫЕ!$AD18,"1"&amp;ДАННЫЕ!$AD18,"00")&amp;"g"&amp;IF(ДАННЫЕ!$AF18,"1"&amp;ДАННЫЕ!$AF18,"00")&amp;"c"&amp;IF(ДАННЫЕ!$AG18,"1"&amp;ДАННЫЕ!$AG18,"00")&amp;"i"&amp;IF(ДАННЫЕ!$AH18,"1"&amp;ДАННЫЕ!$AH18,"00")&amp;"r"&amp;IF(ДАННЫЕ!$AL18,"1"&amp;ДАННЫЕ!$AL18,"00")&amp;"m"&amp;IF(ДАННЫЕ!$AI18,"1"&amp;ДАННЫЕ!$AI18,"00")&amp;"hS"&amp;IF(ДАННЫЕ!$AJ18,"1"&amp;ДАННЫЕ!$AJ18,"00")&amp;"hZ"&amp;IF(ДАННЫЕ!$AK18,"1"&amp;ДАННЫЕ!$AK18,"00")&amp;"p"&amp;IF(ДАННЫЕ!$AP18,"1"&amp;ДАННЫЕ!$AP18,"00")&amp;"k"&amp;IF(ДАННЫЕ!$AQ18,"1"&amp;ДАННЫЕ!$AQ18,"00")&amp;"z"&amp;IF(ДАННЫЕ!$AR18,"1"&amp;ДАННЫЕ!$AR18,"00")&amp;"j"&amp;IF(ДАННЫЕ!$AM18,"1"&amp;ДАННЫЕ!$AM18,"00")&amp;"n"&amp;IF(ДАННЫЕ!$AN18,"1"&amp;ДАННЫЕ!$AN18,"00")&amp;"E"&amp;ДАННЫЕ!BI18&amp;"L"&amp;ДАННЫЕ!AO18&amp;"h"&amp;IF(ДАННЫЕ!$AU18&gt;0,1,0)&amp;"v"&amp;IF(ДАННЫЕ!$AW18&gt;0,1,0)&amp;"a"&amp;IF(ДАННЫЕ!$AS18,"1"&amp;ДАННЫЕ!$AS18,"00")&amp;"s"&amp;IF(ДАННЫЕ!$AT18,"1"&amp;ДАННЫЕ!$AT18,"00")&amp;"u"&amp;IF(ДАННЫЕ!$CJ18&gt;0,1,0)&amp;"y"&amp;B18&amp;"d"&amp;H18&amp;"e"&amp;F18&amp;G18</f>
        <v>x0w00t00f00b00g00c00i00r00m00hS00hZ00p00k00z00j00n00ELh0v0a00s00u0y0de</v>
      </c>
      <c r="L18" s="28" t="str">
        <f ca="1">ДАННЫЕ!$I18&amp;"VN"&amp;IF(ДАННЫЕ!AW18&gt;0,11,10)&amp;"CD"&amp;IF(ДАННЫЕ!BF18&gt;500,16,IF(ДАННЫЕ!BF18&gt;350,15,IF(ДАННЫЕ!BF18&gt;=200,14,IF(ДАННЫЕ!BF18&gt;=100,13,IF(ДАННЫЕ!BF18&gt;=50,12,IF(ДАННЫЕ!BF18&gt;0,11,10))))))&amp;"AR"&amp;IF(ДАННЫЕ!BX18&gt;0,1,0)&amp;"GD"&amp;B18&amp;"VV"&amp;IF(E18&gt;=5,IF(E18&lt;18,1,0),0)</f>
        <v>VN10CD10AR0GD0VV0</v>
      </c>
      <c r="M18" s="28" t="str">
        <f>ДАННЫЕ!$I18&amp;"b"&amp;ДАННЫЕ!$BI18&amp;"r"&amp;ДАННЫЕ!$BJ18&amp;"CD"&amp;IF(ДАННЫЕ!BF18&gt;0,IF(ДАННЫЕ!BF18&lt;200,1,IF(ДАННЫЕ!BF18&lt;350,2,3)),0)&amp;"h"&amp;IF(ДАННЫЕ!$BK18+ДАННЫЕ!$BL18+ДАННЫЕ!$BM18&gt;0,1,0)&amp;"x"&amp;ДАННЫЕ!$BK18&amp;"y"&amp;ДАННЫЕ!$BL18&amp;"z"&amp;ДАННЫЕ!$BM18&amp;"c"&amp;IF(ДАННЫЕ!$BK18+ДАННЫЕ!$BL18+ДАННЫЕ!$BM18=3,1,0)&amp;"a"&amp;IF(ДАННЫЕ!$BQ18+ДАННЫЕ!$BR18&gt;0,1,0)&amp;"d"&amp;ДАННЫЕ!$BQ18&amp;"v"&amp;ДАННЫЕ!$BR18&amp;"p"&amp;ДАННЫЕ!$BS18&amp;"n"&amp;ДАННЫЕ!$BU18&amp;"t"&amp;ДАННЫЕ!$BV18&amp;"o"&amp;ДАННЫЕ!$BT18&amp;"l"&amp;IF(ДАННЫЕ!$BN18&gt;0,1,0)&amp;ДАННЫЕ!$BN18&amp;"g"&amp;ДАННЫЕ!$BO18&amp;"s"&amp;ДАННЫЕ!$BP18&amp;"DZ"&amp;IF(ДАННЫЕ!B18-ДАННЫЕ!G18 &lt; 60,IF(ДАННЫЕ!B18-ДАННЫЕ!G18 &gt;= 0,1,0),0)&amp;"u"&amp;IF(ДАННЫЕ!$CJ18&gt;0,1,0)</f>
        <v>brCD0h0xyzc0a0dvpntol0gsDZ1u0</v>
      </c>
      <c r="N18" s="28" t="str">
        <f ca="1">ДАННЫЕ!$F18&amp;ДАННЫЕ!$I18&amp;"g"&amp;B18&amp;"cf"&amp;D18&amp;"a"&amp;IF(ДАННЫЕ!$BX18&gt;0,1,0)&amp;IF(ДАННЫЕ!$BF18&gt;500,1,IF(ДАННЫЕ!$BF18&gt;350,2,IF(ДАННЫЕ!$BF18&gt;=200,3,IF(ДАННЫЕ!$BF18&gt;=100,4,IF(ДАННЫЕ!$BF18&gt;=50,5,IF(ДАННЫЕ!$BF18&lt;50,6,0))))))&amp;"AR"&amp;IF(DATEDIF(ДАННЫЕ!$BX18,ДАННЫЕ!$F$1,"y")&gt;1,1,0)&amp;"VG"&amp;IF(ДАННЫЕ!$BH18="0",1,0)&amp;"o"&amp;IF(T18+ДАННЫЕ!$AF18+ДАННЫЕ!$AG18+ДАННЫЕ!$AH18+ДАННЫЕ!$AI18+ДАННЫЕ!$AJ18+ДАННЫЕ!$AP18+ДАННЫЕ!$AQ18+ДАННЫЕ!$AR18+ДАННЫЕ!$AU18+ДАННЫЕ!$AW18+ДАННЫЕ!$AS18+ДАННЫЕ!$AT18&gt;0,1,0)&amp;"x"&amp;ДАННЫЕ!$AG18&amp;"p"&amp;IF(ДАННЫЕ!$BY18&gt;0,1,0)&amp;"v"&amp;IF(ДАННЫЕ!$BZ18&gt;0,1,0)&amp;"n"&amp;ДАННЫЕ!$CA18&amp;"t"&amp;ДАННЫЕ!$AY18&amp;"k"&amp;ДАННЫЕ!$CB18&amp;"q"&amp;ДАННЫЕ!$CC18&amp;"w"&amp;ДАННЫЕ!$CD18&amp;"e"&amp;ДАННЫЕ!$CE18&amp;"m"&amp;ДАННЫЕ!$CF18&amp;"c"&amp;ДАННЫЕ!$CG18&amp;"z"&amp;ДАННЫЕ!$CH18&amp;"d"&amp;IF(H18=4,1,0)&amp;"s"&amp;IF(ДАННЫЕ!$J18=1,0,1)&amp;"u"&amp;IF(ДАННЫЕ!$CJ18&gt;0,1,0)</f>
        <v>g0cf0a06AR1VG0o0xp0v0ntkqwemczd0s1u0</v>
      </c>
      <c r="O18" s="28" t="str">
        <f>ДАННЫЕ!$I18&amp;"g"&amp;B18&amp;A18&amp;"f"&amp;P18&amp;"c"&amp;IF(ДАННЫЕ!$U18&gt;0,1,0)&amp;"s"&amp;IF(ДАННЫЕ!$Q18&gt;0,IF(YEAR(ДАННЫЕ!$F$1)=YEAR(ДАННЫЕ!$Q18),IF(MONTH(ДАННЫЕ!$F$1)=MONTH(ДАННЫЕ!$Q18),111,11),1),0)&amp;"i"&amp;IF(ДАННЫЕ!$R18+ДАННЫЕ!$S18+ДАННЫЕ!$T18=0,0,1)&amp;"h"&amp;IF(ДАННЫЕ!$P18&gt;0,1,0)&amp;"p"&amp;IF(ДАННЫЕ!$CI18&gt;0,IF(YEAR(ДАННЫЕ!$F$1)=YEAR(ДАННЫЕ!$CI18),IF(MONTH(ДАННЫЕ!$F$1)=MONTH(ДАННЫЕ!$CI18),111,11),1),0)&amp;"d"&amp;IF(ДАННЫЕ!$CJ18&gt;0,IF(YEAR(ДАННЫЕ!$F$1)=YEAR(ДАННЫЕ!$CJ18),IF(MONTH(ДАННЫЕ!$F$1)=MONTH(ДАННЫЕ!$CJ18),111,11),1),0)&amp;"o"&amp;IF(ДАННЫЕ!$CK18&gt;0,IF(MONTH(ДАННЫЕ!$F$1)=MONTH(ДАННЫЕ!$CK18),111,11),0)&amp;"v"&amp;IF(ДАННЫЕ!$BE18&gt;0,IF(MONTH(ДАННЫЕ!$F$1)=MONTH(ДАННЫЕ!$BE18),111,11),0)</f>
        <v>g00f0c0s0i0h0p0d0o0v0</v>
      </c>
      <c r="P18" s="15">
        <f t="shared" si="2"/>
        <v>0</v>
      </c>
      <c r="Q18" s="15">
        <f>IF(ДАННЫЕ!$F$1&gt;ДАННЫЕ!$N18,IF(YEAR(ДАННЫЕ!$F$1)=YEAR(ДАННЫЕ!M18),1,0),0)</f>
        <v>0</v>
      </c>
      <c r="R18" s="15">
        <f>IF(ДАННЫЕ!$F$1&gt;ДАННЫЕ!$N18,IF(YEAR(ДАННЫЕ!$F$1)=YEAR(ДАННЫЕ!N18),1,0),0)</f>
        <v>0</v>
      </c>
      <c r="S18" s="15">
        <f>IF(ДАННЫЕ!$AA18="2А",1,IF(ДАННЫЕ!$AA18="2Б",2,IF(ДАННЫЕ!$AA18="2В",3,IF(ДАННЫЕ!$AA18=3,4,IF(ДАННЫЕ!$AA18="4А",5,IF(ДАННЫЕ!$AA18="4Б",6,IF(ДАННЫЕ!$AA18="4В",7,IF(ДАННЫЕ!$AA18=5,8,0))))))))</f>
        <v>0</v>
      </c>
      <c r="T18" s="15">
        <f>IF(OR(ДАННЫЕ!$AC18=2,ДАННЫЕ!$AD18=2,ДАННЫЕ!$AE18=2),2,IF(OR(ДАННЫЕ!$AC18=1,ДАННЫЕ!$AD18=1,ДАННЫЕ!$AE18=1),1,0))</f>
        <v>0</v>
      </c>
    </row>
    <row r="19" spans="1:20" ht="15" customHeight="1" x14ac:dyDescent="0.2">
      <c r="A19" s="78">
        <f>IF(B19&gt;0,IF(MONTH(ДАННЫЕ!$F$1)=MONTH(ДАННЫЕ!$B19),1,0),0)</f>
        <v>0</v>
      </c>
      <c r="B19" s="14">
        <f>IF(ДАННЫЕ!$B19&gt;0,IF(YEAR(ДАННЫЕ!$F$1)=YEAR(ДАННЫЕ!$B19),1,0),0)</f>
        <v>0</v>
      </c>
      <c r="C19" s="14">
        <f>IF(ДАННЫЕ!$CM19&gt;0,IF(YEAR(ДАННЫЕ!$F$1)=YEAR(ДАННЫЕ!$CM19),1,0),0)</f>
        <v>0</v>
      </c>
      <c r="D19" s="14">
        <f>IF(ДАННЫЕ!$CJ19&gt;0,IF(ДАННЫЕ!$CL19&gt;ДАННЫЕ!$F$1,1,IF(ДАННЫЕ!$CL19&gt;0,0,1)),0)</f>
        <v>0</v>
      </c>
      <c r="E19" s="43" t="str">
        <f ca="1">IF(ДАННЫЕ!$F$1&gt;0,IF(ДАННЫЕ!$G19&gt;0,DATEDIF(ДАННЫЕ!$G19,ДАННЫЕ!$F$1,"y"),""),IF(ДАННЫЕ!$G19&gt;0,DATEDIF(ДАННЫЕ!$G19,TODAY(),"y"),""))</f>
        <v/>
      </c>
      <c r="F19" s="43" t="str">
        <f xml:space="preserve"> IF(ДАННЫЕ!$F19="М",IF(E19&gt;=18,IF(E19&lt;60,1,""),""),"")&amp;IF(ДАННЫЕ!$F19="Ж",IF(E19&gt;=18,IF(E19&lt;55,1,""),""),"")</f>
        <v/>
      </c>
      <c r="G19" s="43" t="str">
        <f xml:space="preserve"> IF(ДАННЫЕ!$F19="М",IF(E19&gt;=60,2,""),"")&amp;IF(ДАННЫЕ!$F19="Ж",IF(E19&gt;=55,2,""),"")</f>
        <v/>
      </c>
      <c r="H19" s="43" t="str">
        <f t="shared" ca="1" si="0"/>
        <v/>
      </c>
      <c r="I19" s="43" t="str">
        <f t="shared" ca="1" si="1"/>
        <v>03</v>
      </c>
      <c r="J19" s="28" t="str">
        <f ca="1">ДАННЫЕ!$F19&amp;H19&amp;I19&amp;ДАННЫЕ!$I19&amp;"m"&amp;IF(ДАННЫЕ!$I19&gt;0,IF(ДАННЫЕ!$J19&gt;0,0,1),"")&amp;"f"&amp;IF(ДАННЫЕ!$R19&gt;0,IF(YEAR(ДАННЫЕ!$F$1)=YEAR(ДАННЫЕ!$R19),1,0),0)&amp;"z"&amp;ДАННЫЕ!$R19&amp;"p"&amp;ДАННЫЕ!$S19&amp;"i"&amp;ДАННЫЕ!$T19&amp;"h"&amp;ДАННЫЕ!$K19&amp;"be"&amp;ДАННЫЕ!$BI19&amp;"CD"&amp;IF(ДАННЫЕ!BF19&gt;500,4,IF(ДАННЫЕ!BF19&gt;350,3,IF(ДАННЫЕ!BF19&gt;200,2,IF(ДАННЫЕ!BF19&gt;0,1,0))))&amp;"g"&amp;B19&amp;"d"&amp;H19&amp;"l"&amp;ДАННЫЕ!AT19&amp;"a"&amp;ДАННЫЕ!$V19&amp;"v"&amp;R19&amp;"k"&amp;ДАННЫЕ!$U19&amp;"s"&amp;ДАННЫЕ!$Y19&amp;"t"&amp;ДАННЫЕ!$X19&amp;"b"&amp;IF(ДАННЫЕ!$Q19&gt;1,1,0)&amp;"PP"&amp;ДАННЫЕ!Z19&amp;"c"&amp;S19&amp;"x"&amp;IF(ДАННЫЕ!$BY19&gt;0,IF(YEAR(ДАННЫЕ!$F$1)=YEAR(ДАННЫЕ!$BY19),1,0),0)&amp;"n"&amp;IF(ДАННЫЕ!$BZ19&gt;0,IF(YEAR(ДАННЫЕ!$F$1)=YEAR(ДАННЫЕ!$BZ19),1,0),0)&amp;"u"&amp;D19&amp;"z"&amp;IF(ДАННЫЕ!$CL19&gt;0,IF(YEAR(ДАННЫЕ!$F$1)&gt;YEAR(ДАННЫЕ!$CL19),11,12),0)</f>
        <v>03mf0zpihbeCD0g0dlav0kstb0PPc0x0n0u0z0</v>
      </c>
      <c r="K19" s="28" t="str">
        <f ca="1">ДАННЫЕ!$I19&amp;"x"&amp;B19&amp;"w"&amp;IF(T19+ДАННЫЕ!AD19+ДАННЫЕ!AE19+ДАННЫЕ!AF19+ДАННЫЕ!AG19+ДАННЫЕ!AH19+ДАННЫЕ!$AL19+ДАННЫЕ!AI19+ДАННЫЕ!AJ19+ДАННЫЕ!AK19+ДАННЫЕ!AP19+ДАННЫЕ!AQ19+ДАННЫЕ!AR19+ДАННЫЕ!$AM19+ДАННЫЕ!$AN19+ДАННЫЕ!AS19+ДАННЫЕ!AT19&gt;0,1,0)&amp;IF(OR(T19=2,ДАННЫЕ!AD19=2,ДАННЫЕ!AE19=2,ДАННЫЕ!AF19=2,ДАННЫЕ!AG19=2,ДАННЫЕ!AH19=2,ДАННЫЕ!$AL19=2,ДАННЫЕ!AI19=2,ДАННЫЕ!AJ19=2,ДАННЫЕ!AK19=2,ДАННЫЕ!AP19=2,ДАННЫЕ!AQ19=2,ДАННЫЕ!AR19=2,ДАННЫЕ!$AM19=2,ДАННЫЕ!$AN19=2,ДАННЫЕ!AS19=2,ДАННЫЕ!AT19=2),2,0)&amp;"t"&amp;IF(T19&gt;0,"1"&amp;T19,"00")&amp;"f"&amp;IF(ДАННЫЕ!$AC19,"1"&amp;ДАННЫЕ!$AC19,"00")&amp;"b"&amp;IF(ДАННЫЕ!$AD19,"1"&amp;ДАННЫЕ!$AD19,"00")&amp;"g"&amp;IF(ДАННЫЕ!$AF19,"1"&amp;ДАННЫЕ!$AF19,"00")&amp;"c"&amp;IF(ДАННЫЕ!$AG19,"1"&amp;ДАННЫЕ!$AG19,"00")&amp;"i"&amp;IF(ДАННЫЕ!$AH19,"1"&amp;ДАННЫЕ!$AH19,"00")&amp;"r"&amp;IF(ДАННЫЕ!$AL19,"1"&amp;ДАННЫЕ!$AL19,"00")&amp;"m"&amp;IF(ДАННЫЕ!$AI19,"1"&amp;ДАННЫЕ!$AI19,"00")&amp;"hS"&amp;IF(ДАННЫЕ!$AJ19,"1"&amp;ДАННЫЕ!$AJ19,"00")&amp;"hZ"&amp;IF(ДАННЫЕ!$AK19,"1"&amp;ДАННЫЕ!$AK19,"00")&amp;"p"&amp;IF(ДАННЫЕ!$AP19,"1"&amp;ДАННЫЕ!$AP19,"00")&amp;"k"&amp;IF(ДАННЫЕ!$AQ19,"1"&amp;ДАННЫЕ!$AQ19,"00")&amp;"z"&amp;IF(ДАННЫЕ!$AR19,"1"&amp;ДАННЫЕ!$AR19,"00")&amp;"j"&amp;IF(ДАННЫЕ!$AM19,"1"&amp;ДАННЫЕ!$AM19,"00")&amp;"n"&amp;IF(ДАННЫЕ!$AN19,"1"&amp;ДАННЫЕ!$AN19,"00")&amp;"E"&amp;ДАННЫЕ!BI19&amp;"L"&amp;ДАННЫЕ!AO19&amp;"h"&amp;IF(ДАННЫЕ!$AU19&gt;0,1,0)&amp;"v"&amp;IF(ДАННЫЕ!$AW19&gt;0,1,0)&amp;"a"&amp;IF(ДАННЫЕ!$AS19,"1"&amp;ДАННЫЕ!$AS19,"00")&amp;"s"&amp;IF(ДАННЫЕ!$AT19,"1"&amp;ДАННЫЕ!$AT19,"00")&amp;"u"&amp;IF(ДАННЫЕ!$CJ19&gt;0,1,0)&amp;"y"&amp;B19&amp;"d"&amp;H19&amp;"e"&amp;F19&amp;G19</f>
        <v>x0w00t00f00b00g00c00i00r00m00hS00hZ00p00k00z00j00n00ELh0v0a00s00u0y0de</v>
      </c>
      <c r="L19" s="28" t="str">
        <f ca="1">ДАННЫЕ!$I19&amp;"VN"&amp;IF(ДАННЫЕ!AW19&gt;0,11,10)&amp;"CD"&amp;IF(ДАННЫЕ!BF19&gt;500,16,IF(ДАННЫЕ!BF19&gt;350,15,IF(ДАННЫЕ!BF19&gt;=200,14,IF(ДАННЫЕ!BF19&gt;=100,13,IF(ДАННЫЕ!BF19&gt;=50,12,IF(ДАННЫЕ!BF19&gt;0,11,10))))))&amp;"AR"&amp;IF(ДАННЫЕ!BX19&gt;0,1,0)&amp;"GD"&amp;B19&amp;"VV"&amp;IF(E19&gt;=5,IF(E19&lt;18,1,0),0)</f>
        <v>VN10CD10AR0GD0VV0</v>
      </c>
      <c r="M19" s="28" t="str">
        <f>ДАННЫЕ!$I19&amp;"b"&amp;ДАННЫЕ!$BI19&amp;"r"&amp;ДАННЫЕ!$BJ19&amp;"CD"&amp;IF(ДАННЫЕ!BF19&gt;0,IF(ДАННЫЕ!BF19&lt;200,1,IF(ДАННЫЕ!BF19&lt;350,2,3)),0)&amp;"h"&amp;IF(ДАННЫЕ!$BK19+ДАННЫЕ!$BL19+ДАННЫЕ!$BM19&gt;0,1,0)&amp;"x"&amp;ДАННЫЕ!$BK19&amp;"y"&amp;ДАННЫЕ!$BL19&amp;"z"&amp;ДАННЫЕ!$BM19&amp;"c"&amp;IF(ДАННЫЕ!$BK19+ДАННЫЕ!$BL19+ДАННЫЕ!$BM19=3,1,0)&amp;"a"&amp;IF(ДАННЫЕ!$BQ19+ДАННЫЕ!$BR19&gt;0,1,0)&amp;"d"&amp;ДАННЫЕ!$BQ19&amp;"v"&amp;ДАННЫЕ!$BR19&amp;"p"&amp;ДАННЫЕ!$BS19&amp;"n"&amp;ДАННЫЕ!$BU19&amp;"t"&amp;ДАННЫЕ!$BV19&amp;"o"&amp;ДАННЫЕ!$BT19&amp;"l"&amp;IF(ДАННЫЕ!$BN19&gt;0,1,0)&amp;ДАННЫЕ!$BN19&amp;"g"&amp;ДАННЫЕ!$BO19&amp;"s"&amp;ДАННЫЕ!$BP19&amp;"DZ"&amp;IF(ДАННЫЕ!B19-ДАННЫЕ!G19 &lt; 60,IF(ДАННЫЕ!B19-ДАННЫЕ!G19 &gt;= 0,1,0),0)&amp;"u"&amp;IF(ДАННЫЕ!$CJ19&gt;0,1,0)</f>
        <v>brCD0h0xyzc0a0dvpntol0gsDZ1u0</v>
      </c>
      <c r="N19" s="28" t="str">
        <f ca="1">ДАННЫЕ!$F19&amp;ДАННЫЕ!$I19&amp;"g"&amp;B19&amp;"cf"&amp;D19&amp;"a"&amp;IF(ДАННЫЕ!$BX19&gt;0,1,0)&amp;IF(ДАННЫЕ!$BF19&gt;500,1,IF(ДАННЫЕ!$BF19&gt;350,2,IF(ДАННЫЕ!$BF19&gt;=200,3,IF(ДАННЫЕ!$BF19&gt;=100,4,IF(ДАННЫЕ!$BF19&gt;=50,5,IF(ДАННЫЕ!$BF19&lt;50,6,0))))))&amp;"AR"&amp;IF(DATEDIF(ДАННЫЕ!$BX19,ДАННЫЕ!$F$1,"y")&gt;1,1,0)&amp;"VG"&amp;IF(ДАННЫЕ!$BH19="0",1,0)&amp;"o"&amp;IF(T19+ДАННЫЕ!$AF19+ДАННЫЕ!$AG19+ДАННЫЕ!$AH19+ДАННЫЕ!$AI19+ДАННЫЕ!$AJ19+ДАННЫЕ!$AP19+ДАННЫЕ!$AQ19+ДАННЫЕ!$AR19+ДАННЫЕ!$AU19+ДАННЫЕ!$AW19+ДАННЫЕ!$AS19+ДАННЫЕ!$AT19&gt;0,1,0)&amp;"x"&amp;ДАННЫЕ!$AG19&amp;"p"&amp;IF(ДАННЫЕ!$BY19&gt;0,1,0)&amp;"v"&amp;IF(ДАННЫЕ!$BZ19&gt;0,1,0)&amp;"n"&amp;ДАННЫЕ!$CA19&amp;"t"&amp;ДАННЫЕ!$AY19&amp;"k"&amp;ДАННЫЕ!$CB19&amp;"q"&amp;ДАННЫЕ!$CC19&amp;"w"&amp;ДАННЫЕ!$CD19&amp;"e"&amp;ДАННЫЕ!$CE19&amp;"m"&amp;ДАННЫЕ!$CF19&amp;"c"&amp;ДАННЫЕ!$CG19&amp;"z"&amp;ДАННЫЕ!$CH19&amp;"d"&amp;IF(H19=4,1,0)&amp;"s"&amp;IF(ДАННЫЕ!$J19=1,0,1)&amp;"u"&amp;IF(ДАННЫЕ!$CJ19&gt;0,1,0)</f>
        <v>g0cf0a06AR1VG0o0xp0v0ntkqwemczd0s1u0</v>
      </c>
      <c r="O19" s="28" t="str">
        <f>ДАННЫЕ!$I19&amp;"g"&amp;B19&amp;A19&amp;"f"&amp;P19&amp;"c"&amp;IF(ДАННЫЕ!$U19&gt;0,1,0)&amp;"s"&amp;IF(ДАННЫЕ!$Q19&gt;0,IF(YEAR(ДАННЫЕ!$F$1)=YEAR(ДАННЫЕ!$Q19),IF(MONTH(ДАННЫЕ!$F$1)=MONTH(ДАННЫЕ!$Q19),111,11),1),0)&amp;"i"&amp;IF(ДАННЫЕ!$R19+ДАННЫЕ!$S19+ДАННЫЕ!$T19=0,0,1)&amp;"h"&amp;IF(ДАННЫЕ!$P19&gt;0,1,0)&amp;"p"&amp;IF(ДАННЫЕ!$CI19&gt;0,IF(YEAR(ДАННЫЕ!$F$1)=YEAR(ДАННЫЕ!$CI19),IF(MONTH(ДАННЫЕ!$F$1)=MONTH(ДАННЫЕ!$CI19),111,11),1),0)&amp;"d"&amp;IF(ДАННЫЕ!$CJ19&gt;0,IF(YEAR(ДАННЫЕ!$F$1)=YEAR(ДАННЫЕ!$CJ19),IF(MONTH(ДАННЫЕ!$F$1)=MONTH(ДАННЫЕ!$CJ19),111,11),1),0)&amp;"o"&amp;IF(ДАННЫЕ!$CK19&gt;0,IF(MONTH(ДАННЫЕ!$F$1)=MONTH(ДАННЫЕ!$CK19),111,11),0)&amp;"v"&amp;IF(ДАННЫЕ!$BE19&gt;0,IF(MONTH(ДАННЫЕ!$F$1)=MONTH(ДАННЫЕ!$BE19),111,11),0)</f>
        <v>g00f0c0s0i0h0p0d0o0v0</v>
      </c>
      <c r="P19" s="15">
        <f t="shared" si="2"/>
        <v>0</v>
      </c>
      <c r="Q19" s="15">
        <f>IF(ДАННЫЕ!$F$1&gt;ДАННЫЕ!$N19,IF(YEAR(ДАННЫЕ!$F$1)=YEAR(ДАННЫЕ!M19),1,0),0)</f>
        <v>0</v>
      </c>
      <c r="R19" s="15">
        <f>IF(ДАННЫЕ!$F$1&gt;ДАННЫЕ!$N19,IF(YEAR(ДАННЫЕ!$F$1)=YEAR(ДАННЫЕ!N19),1,0),0)</f>
        <v>0</v>
      </c>
      <c r="S19" s="15">
        <f>IF(ДАННЫЕ!$AA19="2А",1,IF(ДАННЫЕ!$AA19="2Б",2,IF(ДАННЫЕ!$AA19="2В",3,IF(ДАННЫЕ!$AA19=3,4,IF(ДАННЫЕ!$AA19="4А",5,IF(ДАННЫЕ!$AA19="4Б",6,IF(ДАННЫЕ!$AA19="4В",7,IF(ДАННЫЕ!$AA19=5,8,0))))))))</f>
        <v>0</v>
      </c>
      <c r="T19" s="15">
        <f>IF(OR(ДАННЫЕ!$AC19=2,ДАННЫЕ!$AD19=2,ДАННЫЕ!$AE19=2),2,IF(OR(ДАННЫЕ!$AC19=1,ДАННЫЕ!$AD19=1,ДАННЫЕ!$AE19=1),1,0))</f>
        <v>0</v>
      </c>
    </row>
    <row r="20" spans="1:20" ht="15" customHeight="1" x14ac:dyDescent="0.2">
      <c r="A20" s="78">
        <f>IF(B20&gt;0,IF(MONTH(ДАННЫЕ!$F$1)=MONTH(ДАННЫЕ!$B20),1,0),0)</f>
        <v>0</v>
      </c>
      <c r="B20" s="14">
        <f>IF(ДАННЫЕ!$B20&gt;0,IF(YEAR(ДАННЫЕ!$F$1)=YEAR(ДАННЫЕ!$B20),1,0),0)</f>
        <v>0</v>
      </c>
      <c r="C20" s="14">
        <f>IF(ДАННЫЕ!$CM20&gt;0,IF(YEAR(ДАННЫЕ!$F$1)=YEAR(ДАННЫЕ!$CM20),1,0),0)</f>
        <v>0</v>
      </c>
      <c r="D20" s="14">
        <f>IF(ДАННЫЕ!$CJ20&gt;0,IF(ДАННЫЕ!$CL20&gt;ДАННЫЕ!$F$1,1,IF(ДАННЫЕ!$CL20&gt;0,0,1)),0)</f>
        <v>0</v>
      </c>
      <c r="E20" s="43" t="str">
        <f ca="1">IF(ДАННЫЕ!$F$1&gt;0,IF(ДАННЫЕ!$G20&gt;0,DATEDIF(ДАННЫЕ!$G20,ДАННЫЕ!$F$1,"y"),""),IF(ДАННЫЕ!$G20&gt;0,DATEDIF(ДАННЫЕ!$G20,TODAY(),"y"),""))</f>
        <v/>
      </c>
      <c r="F20" s="43" t="str">
        <f xml:space="preserve"> IF(ДАННЫЕ!$F20="М",IF(E20&gt;=18,IF(E20&lt;60,1,""),""),"")&amp;IF(ДАННЫЕ!$F20="Ж",IF(E20&gt;=18,IF(E20&lt;55,1,""),""),"")</f>
        <v/>
      </c>
      <c r="G20" s="43" t="str">
        <f xml:space="preserve"> IF(ДАННЫЕ!$F20="М",IF(E20&gt;=60,2,""),"")&amp;IF(ДАННЫЕ!$F20="Ж",IF(E20&gt;=55,2,""),"")</f>
        <v/>
      </c>
      <c r="H20" s="43" t="str">
        <f t="shared" ca="1" si="0"/>
        <v/>
      </c>
      <c r="I20" s="43" t="str">
        <f t="shared" ca="1" si="1"/>
        <v>03</v>
      </c>
      <c r="J20" s="28" t="str">
        <f ca="1">ДАННЫЕ!$F20&amp;H20&amp;I20&amp;ДАННЫЕ!$I20&amp;"m"&amp;IF(ДАННЫЕ!$I20&gt;0,IF(ДАННЫЕ!$J20&gt;0,0,1),"")&amp;"f"&amp;IF(ДАННЫЕ!$R20&gt;0,IF(YEAR(ДАННЫЕ!$F$1)=YEAR(ДАННЫЕ!$R20),1,0),0)&amp;"z"&amp;ДАННЫЕ!$R20&amp;"p"&amp;ДАННЫЕ!$S20&amp;"i"&amp;ДАННЫЕ!$T20&amp;"h"&amp;ДАННЫЕ!$K20&amp;"be"&amp;ДАННЫЕ!$BI20&amp;"CD"&amp;IF(ДАННЫЕ!BF20&gt;500,4,IF(ДАННЫЕ!BF20&gt;350,3,IF(ДАННЫЕ!BF20&gt;200,2,IF(ДАННЫЕ!BF20&gt;0,1,0))))&amp;"g"&amp;B20&amp;"d"&amp;H20&amp;"l"&amp;ДАННЫЕ!AT20&amp;"a"&amp;ДАННЫЕ!$V20&amp;"v"&amp;R20&amp;"k"&amp;ДАННЫЕ!$U20&amp;"s"&amp;ДАННЫЕ!$Y20&amp;"t"&amp;ДАННЫЕ!$X20&amp;"b"&amp;IF(ДАННЫЕ!$Q20&gt;1,1,0)&amp;"PP"&amp;ДАННЫЕ!Z20&amp;"c"&amp;S20&amp;"x"&amp;IF(ДАННЫЕ!$BY20&gt;0,IF(YEAR(ДАННЫЕ!$F$1)=YEAR(ДАННЫЕ!$BY20),1,0),0)&amp;"n"&amp;IF(ДАННЫЕ!$BZ20&gt;0,IF(YEAR(ДАННЫЕ!$F$1)=YEAR(ДАННЫЕ!$BZ20),1,0),0)&amp;"u"&amp;D20&amp;"z"&amp;IF(ДАННЫЕ!$CL20&gt;0,IF(YEAR(ДАННЫЕ!$F$1)&gt;YEAR(ДАННЫЕ!$CL20),11,12),0)</f>
        <v>03mf0zpihbeCD0g0dlav0kstb0PPc0x0n0u0z0</v>
      </c>
      <c r="K20" s="28" t="str">
        <f ca="1">ДАННЫЕ!$I20&amp;"x"&amp;B20&amp;"w"&amp;IF(T20+ДАННЫЕ!AD20+ДАННЫЕ!AE20+ДАННЫЕ!AF20+ДАННЫЕ!AG20+ДАННЫЕ!AH20+ДАННЫЕ!$AL20+ДАННЫЕ!AI20+ДАННЫЕ!AJ20+ДАННЫЕ!AK20+ДАННЫЕ!AP20+ДАННЫЕ!AQ20+ДАННЫЕ!AR20+ДАННЫЕ!$AM20+ДАННЫЕ!$AN20+ДАННЫЕ!AS20+ДАННЫЕ!AT20&gt;0,1,0)&amp;IF(OR(T20=2,ДАННЫЕ!AD20=2,ДАННЫЕ!AE20=2,ДАННЫЕ!AF20=2,ДАННЫЕ!AG20=2,ДАННЫЕ!AH20=2,ДАННЫЕ!$AL20=2,ДАННЫЕ!AI20=2,ДАННЫЕ!AJ20=2,ДАННЫЕ!AK20=2,ДАННЫЕ!AP20=2,ДАННЫЕ!AQ20=2,ДАННЫЕ!AR20=2,ДАННЫЕ!$AM20=2,ДАННЫЕ!$AN20=2,ДАННЫЕ!AS20=2,ДАННЫЕ!AT20=2),2,0)&amp;"t"&amp;IF(T20&gt;0,"1"&amp;T20,"00")&amp;"f"&amp;IF(ДАННЫЕ!$AC20,"1"&amp;ДАННЫЕ!$AC20,"00")&amp;"b"&amp;IF(ДАННЫЕ!$AD20,"1"&amp;ДАННЫЕ!$AD20,"00")&amp;"g"&amp;IF(ДАННЫЕ!$AF20,"1"&amp;ДАННЫЕ!$AF20,"00")&amp;"c"&amp;IF(ДАННЫЕ!$AG20,"1"&amp;ДАННЫЕ!$AG20,"00")&amp;"i"&amp;IF(ДАННЫЕ!$AH20,"1"&amp;ДАННЫЕ!$AH20,"00")&amp;"r"&amp;IF(ДАННЫЕ!$AL20,"1"&amp;ДАННЫЕ!$AL20,"00")&amp;"m"&amp;IF(ДАННЫЕ!$AI20,"1"&amp;ДАННЫЕ!$AI20,"00")&amp;"hS"&amp;IF(ДАННЫЕ!$AJ20,"1"&amp;ДАННЫЕ!$AJ20,"00")&amp;"hZ"&amp;IF(ДАННЫЕ!$AK20,"1"&amp;ДАННЫЕ!$AK20,"00")&amp;"p"&amp;IF(ДАННЫЕ!$AP20,"1"&amp;ДАННЫЕ!$AP20,"00")&amp;"k"&amp;IF(ДАННЫЕ!$AQ20,"1"&amp;ДАННЫЕ!$AQ20,"00")&amp;"z"&amp;IF(ДАННЫЕ!$AR20,"1"&amp;ДАННЫЕ!$AR20,"00")&amp;"j"&amp;IF(ДАННЫЕ!$AM20,"1"&amp;ДАННЫЕ!$AM20,"00")&amp;"n"&amp;IF(ДАННЫЕ!$AN20,"1"&amp;ДАННЫЕ!$AN20,"00")&amp;"E"&amp;ДАННЫЕ!BI20&amp;"L"&amp;ДАННЫЕ!AO20&amp;"h"&amp;IF(ДАННЫЕ!$AU20&gt;0,1,0)&amp;"v"&amp;IF(ДАННЫЕ!$AW20&gt;0,1,0)&amp;"a"&amp;IF(ДАННЫЕ!$AS20,"1"&amp;ДАННЫЕ!$AS20,"00")&amp;"s"&amp;IF(ДАННЫЕ!$AT20,"1"&amp;ДАННЫЕ!$AT20,"00")&amp;"u"&amp;IF(ДАННЫЕ!$CJ20&gt;0,1,0)&amp;"y"&amp;B20&amp;"d"&amp;H20&amp;"e"&amp;F20&amp;G20</f>
        <v>x0w00t00f00b00g00c00i00r00m00hS00hZ00p00k00z00j00n00ELh0v0a00s00u0y0de</v>
      </c>
      <c r="L20" s="28" t="str">
        <f ca="1">ДАННЫЕ!$I20&amp;"VN"&amp;IF(ДАННЫЕ!AW20&gt;0,11,10)&amp;"CD"&amp;IF(ДАННЫЕ!BF20&gt;500,16,IF(ДАННЫЕ!BF20&gt;350,15,IF(ДАННЫЕ!BF20&gt;=200,14,IF(ДАННЫЕ!BF20&gt;=100,13,IF(ДАННЫЕ!BF20&gt;=50,12,IF(ДАННЫЕ!BF20&gt;0,11,10))))))&amp;"AR"&amp;IF(ДАННЫЕ!BX20&gt;0,1,0)&amp;"GD"&amp;B20&amp;"VV"&amp;IF(E20&gt;=5,IF(E20&lt;18,1,0),0)</f>
        <v>VN10CD10AR0GD0VV0</v>
      </c>
      <c r="M20" s="28" t="str">
        <f>ДАННЫЕ!$I20&amp;"b"&amp;ДАННЫЕ!$BI20&amp;"r"&amp;ДАННЫЕ!$BJ20&amp;"CD"&amp;IF(ДАННЫЕ!BF20&gt;0,IF(ДАННЫЕ!BF20&lt;200,1,IF(ДАННЫЕ!BF20&lt;350,2,3)),0)&amp;"h"&amp;IF(ДАННЫЕ!$BK20+ДАННЫЕ!$BL20+ДАННЫЕ!$BM20&gt;0,1,0)&amp;"x"&amp;ДАННЫЕ!$BK20&amp;"y"&amp;ДАННЫЕ!$BL20&amp;"z"&amp;ДАННЫЕ!$BM20&amp;"c"&amp;IF(ДАННЫЕ!$BK20+ДАННЫЕ!$BL20+ДАННЫЕ!$BM20=3,1,0)&amp;"a"&amp;IF(ДАННЫЕ!$BQ20+ДАННЫЕ!$BR20&gt;0,1,0)&amp;"d"&amp;ДАННЫЕ!$BQ20&amp;"v"&amp;ДАННЫЕ!$BR20&amp;"p"&amp;ДАННЫЕ!$BS20&amp;"n"&amp;ДАННЫЕ!$BU20&amp;"t"&amp;ДАННЫЕ!$BV20&amp;"o"&amp;ДАННЫЕ!$BT20&amp;"l"&amp;IF(ДАННЫЕ!$BN20&gt;0,1,0)&amp;ДАННЫЕ!$BN20&amp;"g"&amp;ДАННЫЕ!$BO20&amp;"s"&amp;ДАННЫЕ!$BP20&amp;"DZ"&amp;IF(ДАННЫЕ!B20-ДАННЫЕ!G20 &lt; 60,IF(ДАННЫЕ!B20-ДАННЫЕ!G20 &gt;= 0,1,0),0)&amp;"u"&amp;IF(ДАННЫЕ!$CJ20&gt;0,1,0)</f>
        <v>brCD0h0xyzc0a0dvpntol0gsDZ1u0</v>
      </c>
      <c r="N20" s="28" t="str">
        <f ca="1">ДАННЫЕ!$F20&amp;ДАННЫЕ!$I20&amp;"g"&amp;B20&amp;"cf"&amp;D20&amp;"a"&amp;IF(ДАННЫЕ!$BX20&gt;0,1,0)&amp;IF(ДАННЫЕ!$BF20&gt;500,1,IF(ДАННЫЕ!$BF20&gt;350,2,IF(ДАННЫЕ!$BF20&gt;=200,3,IF(ДАННЫЕ!$BF20&gt;=100,4,IF(ДАННЫЕ!$BF20&gt;=50,5,IF(ДАННЫЕ!$BF20&lt;50,6,0))))))&amp;"AR"&amp;IF(DATEDIF(ДАННЫЕ!$BX20,ДАННЫЕ!$F$1,"y")&gt;1,1,0)&amp;"VG"&amp;IF(ДАННЫЕ!$BH20="0",1,0)&amp;"o"&amp;IF(T20+ДАННЫЕ!$AF20+ДАННЫЕ!$AG20+ДАННЫЕ!$AH20+ДАННЫЕ!$AI20+ДАННЫЕ!$AJ20+ДАННЫЕ!$AP20+ДАННЫЕ!$AQ20+ДАННЫЕ!$AR20+ДАННЫЕ!$AU20+ДАННЫЕ!$AW20+ДАННЫЕ!$AS20+ДАННЫЕ!$AT20&gt;0,1,0)&amp;"x"&amp;ДАННЫЕ!$AG20&amp;"p"&amp;IF(ДАННЫЕ!$BY20&gt;0,1,0)&amp;"v"&amp;IF(ДАННЫЕ!$BZ20&gt;0,1,0)&amp;"n"&amp;ДАННЫЕ!$CA20&amp;"t"&amp;ДАННЫЕ!$AY20&amp;"k"&amp;ДАННЫЕ!$CB20&amp;"q"&amp;ДАННЫЕ!$CC20&amp;"w"&amp;ДАННЫЕ!$CD20&amp;"e"&amp;ДАННЫЕ!$CE20&amp;"m"&amp;ДАННЫЕ!$CF20&amp;"c"&amp;ДАННЫЕ!$CG20&amp;"z"&amp;ДАННЫЕ!$CH20&amp;"d"&amp;IF(H20=4,1,0)&amp;"s"&amp;IF(ДАННЫЕ!$J20=1,0,1)&amp;"u"&amp;IF(ДАННЫЕ!$CJ20&gt;0,1,0)</f>
        <v>g0cf0a06AR1VG0o0xp0v0ntkqwemczd0s1u0</v>
      </c>
      <c r="O20" s="28" t="str">
        <f>ДАННЫЕ!$I20&amp;"g"&amp;B20&amp;A20&amp;"f"&amp;P20&amp;"c"&amp;IF(ДАННЫЕ!$U20&gt;0,1,0)&amp;"s"&amp;IF(ДАННЫЕ!$Q20&gt;0,IF(YEAR(ДАННЫЕ!$F$1)=YEAR(ДАННЫЕ!$Q20),IF(MONTH(ДАННЫЕ!$F$1)=MONTH(ДАННЫЕ!$Q20),111,11),1),0)&amp;"i"&amp;IF(ДАННЫЕ!$R20+ДАННЫЕ!$S20+ДАННЫЕ!$T20=0,0,1)&amp;"h"&amp;IF(ДАННЫЕ!$P20&gt;0,1,0)&amp;"p"&amp;IF(ДАННЫЕ!$CI20&gt;0,IF(YEAR(ДАННЫЕ!$F$1)=YEAR(ДАННЫЕ!$CI20),IF(MONTH(ДАННЫЕ!$F$1)=MONTH(ДАННЫЕ!$CI20),111,11),1),0)&amp;"d"&amp;IF(ДАННЫЕ!$CJ20&gt;0,IF(YEAR(ДАННЫЕ!$F$1)=YEAR(ДАННЫЕ!$CJ20),IF(MONTH(ДАННЫЕ!$F$1)=MONTH(ДАННЫЕ!$CJ20),111,11),1),0)&amp;"o"&amp;IF(ДАННЫЕ!$CK20&gt;0,IF(MONTH(ДАННЫЕ!$F$1)=MONTH(ДАННЫЕ!$CK20),111,11),0)&amp;"v"&amp;IF(ДАННЫЕ!$BE20&gt;0,IF(MONTH(ДАННЫЕ!$F$1)=MONTH(ДАННЫЕ!$BE20),111,11),0)</f>
        <v>g00f0c0s0i0h0p0d0o0v0</v>
      </c>
      <c r="P20" s="15">
        <f t="shared" si="2"/>
        <v>0</v>
      </c>
      <c r="Q20" s="15">
        <f>IF(ДАННЫЕ!$F$1&gt;ДАННЫЕ!$N20,IF(YEAR(ДАННЫЕ!$F$1)=YEAR(ДАННЫЕ!M20),1,0),0)</f>
        <v>0</v>
      </c>
      <c r="R20" s="15">
        <f>IF(ДАННЫЕ!$F$1&gt;ДАННЫЕ!$N20,IF(YEAR(ДАННЫЕ!$F$1)=YEAR(ДАННЫЕ!N20),1,0),0)</f>
        <v>0</v>
      </c>
      <c r="S20" s="15">
        <f>IF(ДАННЫЕ!$AA20="2А",1,IF(ДАННЫЕ!$AA20="2Б",2,IF(ДАННЫЕ!$AA20="2В",3,IF(ДАННЫЕ!$AA20=3,4,IF(ДАННЫЕ!$AA20="4А",5,IF(ДАННЫЕ!$AA20="4Б",6,IF(ДАННЫЕ!$AA20="4В",7,IF(ДАННЫЕ!$AA20=5,8,0))))))))</f>
        <v>0</v>
      </c>
      <c r="T20" s="15">
        <f>IF(OR(ДАННЫЕ!$AC20=2,ДАННЫЕ!$AD20=2,ДАННЫЕ!$AE20=2),2,IF(OR(ДАННЫЕ!$AC20=1,ДАННЫЕ!$AD20=1,ДАННЫЕ!$AE20=1),1,0))</f>
        <v>0</v>
      </c>
    </row>
    <row r="21" spans="1:20" ht="15" customHeight="1" x14ac:dyDescent="0.2">
      <c r="A21" s="78">
        <f>IF(B21&gt;0,IF(MONTH(ДАННЫЕ!$F$1)=MONTH(ДАННЫЕ!$B21),1,0),0)</f>
        <v>0</v>
      </c>
      <c r="B21" s="14">
        <f>IF(ДАННЫЕ!$B21&gt;0,IF(YEAR(ДАННЫЕ!$F$1)=YEAR(ДАННЫЕ!$B21),1,0),0)</f>
        <v>0</v>
      </c>
      <c r="C21" s="14">
        <f>IF(ДАННЫЕ!$CM21&gt;0,IF(YEAR(ДАННЫЕ!$F$1)=YEAR(ДАННЫЕ!$CM21),1,0),0)</f>
        <v>0</v>
      </c>
      <c r="D21" s="14">
        <f>IF(ДАННЫЕ!$CJ21&gt;0,IF(ДАННЫЕ!$CL21&gt;ДАННЫЕ!$F$1,1,IF(ДАННЫЕ!$CL21&gt;0,0,1)),0)</f>
        <v>0</v>
      </c>
      <c r="E21" s="43" t="str">
        <f ca="1">IF(ДАННЫЕ!$F$1&gt;0,IF(ДАННЫЕ!$G21&gt;0,DATEDIF(ДАННЫЕ!$G21,ДАННЫЕ!$F$1,"y"),""),IF(ДАННЫЕ!$G21&gt;0,DATEDIF(ДАННЫЕ!$G21,TODAY(),"y"),""))</f>
        <v/>
      </c>
      <c r="F21" s="43" t="str">
        <f xml:space="preserve"> IF(ДАННЫЕ!$F21="М",IF(E21&gt;=18,IF(E21&lt;60,1,""),""),"")&amp;IF(ДАННЫЕ!$F21="Ж",IF(E21&gt;=18,IF(E21&lt;55,1,""),""),"")</f>
        <v/>
      </c>
      <c r="G21" s="43" t="str">
        <f xml:space="preserve"> IF(ДАННЫЕ!$F21="М",IF(E21&gt;=60,2,""),"")&amp;IF(ДАННЫЕ!$F21="Ж",IF(E21&gt;=55,2,""),"")</f>
        <v/>
      </c>
      <c r="H21" s="43" t="str">
        <f t="shared" ca="1" si="0"/>
        <v/>
      </c>
      <c r="I21" s="43" t="str">
        <f t="shared" ca="1" si="1"/>
        <v>03</v>
      </c>
      <c r="J21" s="28" t="str">
        <f ca="1">ДАННЫЕ!$F21&amp;H21&amp;I21&amp;ДАННЫЕ!$I21&amp;"m"&amp;IF(ДАННЫЕ!$I21&gt;0,IF(ДАННЫЕ!$J21&gt;0,0,1),"")&amp;"f"&amp;IF(ДАННЫЕ!$R21&gt;0,IF(YEAR(ДАННЫЕ!$F$1)=YEAR(ДАННЫЕ!$R21),1,0),0)&amp;"z"&amp;ДАННЫЕ!$R21&amp;"p"&amp;ДАННЫЕ!$S21&amp;"i"&amp;ДАННЫЕ!$T21&amp;"h"&amp;ДАННЫЕ!$K21&amp;"be"&amp;ДАННЫЕ!$BI21&amp;"CD"&amp;IF(ДАННЫЕ!BF21&gt;500,4,IF(ДАННЫЕ!BF21&gt;350,3,IF(ДАННЫЕ!BF21&gt;200,2,IF(ДАННЫЕ!BF21&gt;0,1,0))))&amp;"g"&amp;B21&amp;"d"&amp;H21&amp;"l"&amp;ДАННЫЕ!AT21&amp;"a"&amp;ДАННЫЕ!$V21&amp;"v"&amp;R21&amp;"k"&amp;ДАННЫЕ!$U21&amp;"s"&amp;ДАННЫЕ!$Y21&amp;"t"&amp;ДАННЫЕ!$X21&amp;"b"&amp;IF(ДАННЫЕ!$Q21&gt;1,1,0)&amp;"PP"&amp;ДАННЫЕ!Z21&amp;"c"&amp;S21&amp;"x"&amp;IF(ДАННЫЕ!$BY21&gt;0,IF(YEAR(ДАННЫЕ!$F$1)=YEAR(ДАННЫЕ!$BY21),1,0),0)&amp;"n"&amp;IF(ДАННЫЕ!$BZ21&gt;0,IF(YEAR(ДАННЫЕ!$F$1)=YEAR(ДАННЫЕ!$BZ21),1,0),0)&amp;"u"&amp;D21&amp;"z"&amp;IF(ДАННЫЕ!$CL21&gt;0,IF(YEAR(ДАННЫЕ!$F$1)&gt;YEAR(ДАННЫЕ!$CL21),11,12),0)</f>
        <v>03mf0zpihbeCD0g0dlav0kstb0PPc0x0n0u0z0</v>
      </c>
      <c r="K21" s="28" t="str">
        <f ca="1">ДАННЫЕ!$I21&amp;"x"&amp;B21&amp;"w"&amp;IF(T21+ДАННЫЕ!AD21+ДАННЫЕ!AE21+ДАННЫЕ!AF21+ДАННЫЕ!AG21+ДАННЫЕ!AH21+ДАННЫЕ!$AL21+ДАННЫЕ!AI21+ДАННЫЕ!AJ21+ДАННЫЕ!AK21+ДАННЫЕ!AP21+ДАННЫЕ!AQ21+ДАННЫЕ!AR21+ДАННЫЕ!$AM21+ДАННЫЕ!$AN21+ДАННЫЕ!AS21+ДАННЫЕ!AT21&gt;0,1,0)&amp;IF(OR(T21=2,ДАННЫЕ!AD21=2,ДАННЫЕ!AE21=2,ДАННЫЕ!AF21=2,ДАННЫЕ!AG21=2,ДАННЫЕ!AH21=2,ДАННЫЕ!$AL21=2,ДАННЫЕ!AI21=2,ДАННЫЕ!AJ21=2,ДАННЫЕ!AK21=2,ДАННЫЕ!AP21=2,ДАННЫЕ!AQ21=2,ДАННЫЕ!AR21=2,ДАННЫЕ!$AM21=2,ДАННЫЕ!$AN21=2,ДАННЫЕ!AS21=2,ДАННЫЕ!AT21=2),2,0)&amp;"t"&amp;IF(T21&gt;0,"1"&amp;T21,"00")&amp;"f"&amp;IF(ДАННЫЕ!$AC21,"1"&amp;ДАННЫЕ!$AC21,"00")&amp;"b"&amp;IF(ДАННЫЕ!$AD21,"1"&amp;ДАННЫЕ!$AD21,"00")&amp;"g"&amp;IF(ДАННЫЕ!$AF21,"1"&amp;ДАННЫЕ!$AF21,"00")&amp;"c"&amp;IF(ДАННЫЕ!$AG21,"1"&amp;ДАННЫЕ!$AG21,"00")&amp;"i"&amp;IF(ДАННЫЕ!$AH21,"1"&amp;ДАННЫЕ!$AH21,"00")&amp;"r"&amp;IF(ДАННЫЕ!$AL21,"1"&amp;ДАННЫЕ!$AL21,"00")&amp;"m"&amp;IF(ДАННЫЕ!$AI21,"1"&amp;ДАННЫЕ!$AI21,"00")&amp;"hS"&amp;IF(ДАННЫЕ!$AJ21,"1"&amp;ДАННЫЕ!$AJ21,"00")&amp;"hZ"&amp;IF(ДАННЫЕ!$AK21,"1"&amp;ДАННЫЕ!$AK21,"00")&amp;"p"&amp;IF(ДАННЫЕ!$AP21,"1"&amp;ДАННЫЕ!$AP21,"00")&amp;"k"&amp;IF(ДАННЫЕ!$AQ21,"1"&amp;ДАННЫЕ!$AQ21,"00")&amp;"z"&amp;IF(ДАННЫЕ!$AR21,"1"&amp;ДАННЫЕ!$AR21,"00")&amp;"j"&amp;IF(ДАННЫЕ!$AM21,"1"&amp;ДАННЫЕ!$AM21,"00")&amp;"n"&amp;IF(ДАННЫЕ!$AN21,"1"&amp;ДАННЫЕ!$AN21,"00")&amp;"E"&amp;ДАННЫЕ!BI21&amp;"L"&amp;ДАННЫЕ!AO21&amp;"h"&amp;IF(ДАННЫЕ!$AU21&gt;0,1,0)&amp;"v"&amp;IF(ДАННЫЕ!$AW21&gt;0,1,0)&amp;"a"&amp;IF(ДАННЫЕ!$AS21,"1"&amp;ДАННЫЕ!$AS21,"00")&amp;"s"&amp;IF(ДАННЫЕ!$AT21,"1"&amp;ДАННЫЕ!$AT21,"00")&amp;"u"&amp;IF(ДАННЫЕ!$CJ21&gt;0,1,0)&amp;"y"&amp;B21&amp;"d"&amp;H21&amp;"e"&amp;F21&amp;G21</f>
        <v>x0w00t00f00b00g00c00i00r00m00hS00hZ00p00k00z00j00n00ELh0v0a00s00u0y0de</v>
      </c>
      <c r="L21" s="28" t="str">
        <f ca="1">ДАННЫЕ!$I21&amp;"VN"&amp;IF(ДАННЫЕ!AW21&gt;0,11,10)&amp;"CD"&amp;IF(ДАННЫЕ!BF21&gt;500,16,IF(ДАННЫЕ!BF21&gt;350,15,IF(ДАННЫЕ!BF21&gt;=200,14,IF(ДАННЫЕ!BF21&gt;=100,13,IF(ДАННЫЕ!BF21&gt;=50,12,IF(ДАННЫЕ!BF21&gt;0,11,10))))))&amp;"AR"&amp;IF(ДАННЫЕ!BX21&gt;0,1,0)&amp;"GD"&amp;B21&amp;"VV"&amp;IF(E21&gt;=5,IF(E21&lt;18,1,0),0)</f>
        <v>VN10CD10AR0GD0VV0</v>
      </c>
      <c r="M21" s="28" t="str">
        <f>ДАННЫЕ!$I21&amp;"b"&amp;ДАННЫЕ!$BI21&amp;"r"&amp;ДАННЫЕ!$BJ21&amp;"CD"&amp;IF(ДАННЫЕ!BF21&gt;0,IF(ДАННЫЕ!BF21&lt;200,1,IF(ДАННЫЕ!BF21&lt;350,2,3)),0)&amp;"h"&amp;IF(ДАННЫЕ!$BK21+ДАННЫЕ!$BL21+ДАННЫЕ!$BM21&gt;0,1,0)&amp;"x"&amp;ДАННЫЕ!$BK21&amp;"y"&amp;ДАННЫЕ!$BL21&amp;"z"&amp;ДАННЫЕ!$BM21&amp;"c"&amp;IF(ДАННЫЕ!$BK21+ДАННЫЕ!$BL21+ДАННЫЕ!$BM21=3,1,0)&amp;"a"&amp;IF(ДАННЫЕ!$BQ21+ДАННЫЕ!$BR21&gt;0,1,0)&amp;"d"&amp;ДАННЫЕ!$BQ21&amp;"v"&amp;ДАННЫЕ!$BR21&amp;"p"&amp;ДАННЫЕ!$BS21&amp;"n"&amp;ДАННЫЕ!$BU21&amp;"t"&amp;ДАННЫЕ!$BV21&amp;"o"&amp;ДАННЫЕ!$BT21&amp;"l"&amp;IF(ДАННЫЕ!$BN21&gt;0,1,0)&amp;ДАННЫЕ!$BN21&amp;"g"&amp;ДАННЫЕ!$BO21&amp;"s"&amp;ДАННЫЕ!$BP21&amp;"DZ"&amp;IF(ДАННЫЕ!B21-ДАННЫЕ!G21 &lt; 60,IF(ДАННЫЕ!B21-ДАННЫЕ!G21 &gt;= 0,1,0),0)&amp;"u"&amp;IF(ДАННЫЕ!$CJ21&gt;0,1,0)</f>
        <v>brCD0h0xyzc0a0dvpntol0gsDZ1u0</v>
      </c>
      <c r="N21" s="28" t="str">
        <f ca="1">ДАННЫЕ!$F21&amp;ДАННЫЕ!$I21&amp;"g"&amp;B21&amp;"cf"&amp;D21&amp;"a"&amp;IF(ДАННЫЕ!$BX21&gt;0,1,0)&amp;IF(ДАННЫЕ!$BF21&gt;500,1,IF(ДАННЫЕ!$BF21&gt;350,2,IF(ДАННЫЕ!$BF21&gt;=200,3,IF(ДАННЫЕ!$BF21&gt;=100,4,IF(ДАННЫЕ!$BF21&gt;=50,5,IF(ДАННЫЕ!$BF21&lt;50,6,0))))))&amp;"AR"&amp;IF(DATEDIF(ДАННЫЕ!$BX21,ДАННЫЕ!$F$1,"y")&gt;1,1,0)&amp;"VG"&amp;IF(ДАННЫЕ!$BH21="0",1,0)&amp;"o"&amp;IF(T21+ДАННЫЕ!$AF21+ДАННЫЕ!$AG21+ДАННЫЕ!$AH21+ДАННЫЕ!$AI21+ДАННЫЕ!$AJ21+ДАННЫЕ!$AP21+ДАННЫЕ!$AQ21+ДАННЫЕ!$AR21+ДАННЫЕ!$AU21+ДАННЫЕ!$AW21+ДАННЫЕ!$AS21+ДАННЫЕ!$AT21&gt;0,1,0)&amp;"x"&amp;ДАННЫЕ!$AG21&amp;"p"&amp;IF(ДАННЫЕ!$BY21&gt;0,1,0)&amp;"v"&amp;IF(ДАННЫЕ!$BZ21&gt;0,1,0)&amp;"n"&amp;ДАННЫЕ!$CA21&amp;"t"&amp;ДАННЫЕ!$AY21&amp;"k"&amp;ДАННЫЕ!$CB21&amp;"q"&amp;ДАННЫЕ!$CC21&amp;"w"&amp;ДАННЫЕ!$CD21&amp;"e"&amp;ДАННЫЕ!$CE21&amp;"m"&amp;ДАННЫЕ!$CF21&amp;"c"&amp;ДАННЫЕ!$CG21&amp;"z"&amp;ДАННЫЕ!$CH21&amp;"d"&amp;IF(H21=4,1,0)&amp;"s"&amp;IF(ДАННЫЕ!$J21=1,0,1)&amp;"u"&amp;IF(ДАННЫЕ!$CJ21&gt;0,1,0)</f>
        <v>g0cf0a06AR1VG0o0xp0v0ntkqwemczd0s1u0</v>
      </c>
      <c r="O21" s="28" t="str">
        <f>ДАННЫЕ!$I21&amp;"g"&amp;B21&amp;A21&amp;"f"&amp;P21&amp;"c"&amp;IF(ДАННЫЕ!$U21&gt;0,1,0)&amp;"s"&amp;IF(ДАННЫЕ!$Q21&gt;0,IF(YEAR(ДАННЫЕ!$F$1)=YEAR(ДАННЫЕ!$Q21),IF(MONTH(ДАННЫЕ!$F$1)=MONTH(ДАННЫЕ!$Q21),111,11),1),0)&amp;"i"&amp;IF(ДАННЫЕ!$R21+ДАННЫЕ!$S21+ДАННЫЕ!$T21=0,0,1)&amp;"h"&amp;IF(ДАННЫЕ!$P21&gt;0,1,0)&amp;"p"&amp;IF(ДАННЫЕ!$CI21&gt;0,IF(YEAR(ДАННЫЕ!$F$1)=YEAR(ДАННЫЕ!$CI21),IF(MONTH(ДАННЫЕ!$F$1)=MONTH(ДАННЫЕ!$CI21),111,11),1),0)&amp;"d"&amp;IF(ДАННЫЕ!$CJ21&gt;0,IF(YEAR(ДАННЫЕ!$F$1)=YEAR(ДАННЫЕ!$CJ21),IF(MONTH(ДАННЫЕ!$F$1)=MONTH(ДАННЫЕ!$CJ21),111,11),1),0)&amp;"o"&amp;IF(ДАННЫЕ!$CK21&gt;0,IF(MONTH(ДАННЫЕ!$F$1)=MONTH(ДАННЫЕ!$CK21),111,11),0)&amp;"v"&amp;IF(ДАННЫЕ!$BE21&gt;0,IF(MONTH(ДАННЫЕ!$F$1)=MONTH(ДАННЫЕ!$BE21),111,11),0)</f>
        <v>g00f0c0s0i0h0p0d0o0v0</v>
      </c>
      <c r="P21" s="15">
        <f t="shared" si="2"/>
        <v>0</v>
      </c>
      <c r="Q21" s="15">
        <f>IF(ДАННЫЕ!$F$1&gt;ДАННЫЕ!$N21,IF(YEAR(ДАННЫЕ!$F$1)=YEAR(ДАННЫЕ!M21),1,0),0)</f>
        <v>0</v>
      </c>
      <c r="R21" s="15">
        <f>IF(ДАННЫЕ!$F$1&gt;ДАННЫЕ!$N21,IF(YEAR(ДАННЫЕ!$F$1)=YEAR(ДАННЫЕ!N21),1,0),0)</f>
        <v>0</v>
      </c>
      <c r="S21" s="15">
        <f>IF(ДАННЫЕ!$AA21="2А",1,IF(ДАННЫЕ!$AA21="2Б",2,IF(ДАННЫЕ!$AA21="2В",3,IF(ДАННЫЕ!$AA21=3,4,IF(ДАННЫЕ!$AA21="4А",5,IF(ДАННЫЕ!$AA21="4Б",6,IF(ДАННЫЕ!$AA21="4В",7,IF(ДАННЫЕ!$AA21=5,8,0))))))))</f>
        <v>0</v>
      </c>
      <c r="T21" s="15">
        <f>IF(OR(ДАННЫЕ!$AC21=2,ДАННЫЕ!$AD21=2,ДАННЫЕ!$AE21=2),2,IF(OR(ДАННЫЕ!$AC21=1,ДАННЫЕ!$AD21=1,ДАННЫЕ!$AE21=1),1,0))</f>
        <v>0</v>
      </c>
    </row>
    <row r="22" spans="1:20" ht="15" customHeight="1" x14ac:dyDescent="0.2">
      <c r="A22" s="78">
        <f>IF(B22&gt;0,IF(MONTH(ДАННЫЕ!$F$1)=MONTH(ДАННЫЕ!$B22),1,0),0)</f>
        <v>0</v>
      </c>
      <c r="B22" s="14">
        <f>IF(ДАННЫЕ!$B22&gt;0,IF(YEAR(ДАННЫЕ!$F$1)=YEAR(ДАННЫЕ!$B22),1,0),0)</f>
        <v>0</v>
      </c>
      <c r="C22" s="14">
        <f>IF(ДАННЫЕ!$CM22&gt;0,IF(YEAR(ДАННЫЕ!$F$1)=YEAR(ДАННЫЕ!$CM22),1,0),0)</f>
        <v>0</v>
      </c>
      <c r="D22" s="14">
        <f>IF(ДАННЫЕ!$CJ22&gt;0,IF(ДАННЫЕ!$CL22&gt;ДАННЫЕ!$F$1,1,IF(ДАННЫЕ!$CL22&gt;0,0,1)),0)</f>
        <v>0</v>
      </c>
      <c r="E22" s="43" t="str">
        <f ca="1">IF(ДАННЫЕ!$F$1&gt;0,IF(ДАННЫЕ!$G22&gt;0,DATEDIF(ДАННЫЕ!$G22,ДАННЫЕ!$F$1,"y"),""),IF(ДАННЫЕ!$G22&gt;0,DATEDIF(ДАННЫЕ!$G22,TODAY(),"y"),""))</f>
        <v/>
      </c>
      <c r="F22" s="43" t="str">
        <f xml:space="preserve"> IF(ДАННЫЕ!$F22="М",IF(E22&gt;=18,IF(E22&lt;60,1,""),""),"")&amp;IF(ДАННЫЕ!$F22="Ж",IF(E22&gt;=18,IF(E22&lt;55,1,""),""),"")</f>
        <v/>
      </c>
      <c r="G22" s="43" t="str">
        <f xml:space="preserve"> IF(ДАННЫЕ!$F22="М",IF(E22&gt;=60,2,""),"")&amp;IF(ДАННЫЕ!$F22="Ж",IF(E22&gt;=55,2,""),"")</f>
        <v/>
      </c>
      <c r="H22" s="43" t="str">
        <f t="shared" ca="1" si="0"/>
        <v/>
      </c>
      <c r="I22" s="43" t="str">
        <f t="shared" ca="1" si="1"/>
        <v>03</v>
      </c>
      <c r="J22" s="28" t="str">
        <f ca="1">ДАННЫЕ!$F22&amp;H22&amp;I22&amp;ДАННЫЕ!$I22&amp;"m"&amp;IF(ДАННЫЕ!$I22&gt;0,IF(ДАННЫЕ!$J22&gt;0,0,1),"")&amp;"f"&amp;IF(ДАННЫЕ!$R22&gt;0,IF(YEAR(ДАННЫЕ!$F$1)=YEAR(ДАННЫЕ!$R22),1,0),0)&amp;"z"&amp;ДАННЫЕ!$R22&amp;"p"&amp;ДАННЫЕ!$S22&amp;"i"&amp;ДАННЫЕ!$T22&amp;"h"&amp;ДАННЫЕ!$K22&amp;"be"&amp;ДАННЫЕ!$BI22&amp;"CD"&amp;IF(ДАННЫЕ!BF22&gt;500,4,IF(ДАННЫЕ!BF22&gt;350,3,IF(ДАННЫЕ!BF22&gt;200,2,IF(ДАННЫЕ!BF22&gt;0,1,0))))&amp;"g"&amp;B22&amp;"d"&amp;H22&amp;"l"&amp;ДАННЫЕ!AT22&amp;"a"&amp;ДАННЫЕ!$V22&amp;"v"&amp;R22&amp;"k"&amp;ДАННЫЕ!$U22&amp;"s"&amp;ДАННЫЕ!$Y22&amp;"t"&amp;ДАННЫЕ!$X22&amp;"b"&amp;IF(ДАННЫЕ!$Q22&gt;1,1,0)&amp;"PP"&amp;ДАННЫЕ!Z22&amp;"c"&amp;S22&amp;"x"&amp;IF(ДАННЫЕ!$BY22&gt;0,IF(YEAR(ДАННЫЕ!$F$1)=YEAR(ДАННЫЕ!$BY22),1,0),0)&amp;"n"&amp;IF(ДАННЫЕ!$BZ22&gt;0,IF(YEAR(ДАННЫЕ!$F$1)=YEAR(ДАННЫЕ!$BZ22),1,0),0)&amp;"u"&amp;D22&amp;"z"&amp;IF(ДАННЫЕ!$CL22&gt;0,IF(YEAR(ДАННЫЕ!$F$1)&gt;YEAR(ДАННЫЕ!$CL22),11,12),0)</f>
        <v>03mf0zpihbeCD0g0dlav0kstb0PPc0x0n0u0z0</v>
      </c>
      <c r="K22" s="28" t="str">
        <f ca="1">ДАННЫЕ!$I22&amp;"x"&amp;B22&amp;"w"&amp;IF(T22+ДАННЫЕ!AD22+ДАННЫЕ!AE22+ДАННЫЕ!AF22+ДАННЫЕ!AG22+ДАННЫЕ!AH22+ДАННЫЕ!$AL22+ДАННЫЕ!AI22+ДАННЫЕ!AJ22+ДАННЫЕ!AK22+ДАННЫЕ!AP22+ДАННЫЕ!AQ22+ДАННЫЕ!AR22+ДАННЫЕ!$AM22+ДАННЫЕ!$AN22+ДАННЫЕ!AS22+ДАННЫЕ!AT22&gt;0,1,0)&amp;IF(OR(T22=2,ДАННЫЕ!AD22=2,ДАННЫЕ!AE22=2,ДАННЫЕ!AF22=2,ДАННЫЕ!AG22=2,ДАННЫЕ!AH22=2,ДАННЫЕ!$AL22=2,ДАННЫЕ!AI22=2,ДАННЫЕ!AJ22=2,ДАННЫЕ!AK22=2,ДАННЫЕ!AP22=2,ДАННЫЕ!AQ22=2,ДАННЫЕ!AR22=2,ДАННЫЕ!$AM22=2,ДАННЫЕ!$AN22=2,ДАННЫЕ!AS22=2,ДАННЫЕ!AT22=2),2,0)&amp;"t"&amp;IF(T22&gt;0,"1"&amp;T22,"00")&amp;"f"&amp;IF(ДАННЫЕ!$AC22,"1"&amp;ДАННЫЕ!$AC22,"00")&amp;"b"&amp;IF(ДАННЫЕ!$AD22,"1"&amp;ДАННЫЕ!$AD22,"00")&amp;"g"&amp;IF(ДАННЫЕ!$AF22,"1"&amp;ДАННЫЕ!$AF22,"00")&amp;"c"&amp;IF(ДАННЫЕ!$AG22,"1"&amp;ДАННЫЕ!$AG22,"00")&amp;"i"&amp;IF(ДАННЫЕ!$AH22,"1"&amp;ДАННЫЕ!$AH22,"00")&amp;"r"&amp;IF(ДАННЫЕ!$AL22,"1"&amp;ДАННЫЕ!$AL22,"00")&amp;"m"&amp;IF(ДАННЫЕ!$AI22,"1"&amp;ДАННЫЕ!$AI22,"00")&amp;"hS"&amp;IF(ДАННЫЕ!$AJ22,"1"&amp;ДАННЫЕ!$AJ22,"00")&amp;"hZ"&amp;IF(ДАННЫЕ!$AK22,"1"&amp;ДАННЫЕ!$AK22,"00")&amp;"p"&amp;IF(ДАННЫЕ!$AP22,"1"&amp;ДАННЫЕ!$AP22,"00")&amp;"k"&amp;IF(ДАННЫЕ!$AQ22,"1"&amp;ДАННЫЕ!$AQ22,"00")&amp;"z"&amp;IF(ДАННЫЕ!$AR22,"1"&amp;ДАННЫЕ!$AR22,"00")&amp;"j"&amp;IF(ДАННЫЕ!$AM22,"1"&amp;ДАННЫЕ!$AM22,"00")&amp;"n"&amp;IF(ДАННЫЕ!$AN22,"1"&amp;ДАННЫЕ!$AN22,"00")&amp;"E"&amp;ДАННЫЕ!BI22&amp;"L"&amp;ДАННЫЕ!AO22&amp;"h"&amp;IF(ДАННЫЕ!$AU22&gt;0,1,0)&amp;"v"&amp;IF(ДАННЫЕ!$AW22&gt;0,1,0)&amp;"a"&amp;IF(ДАННЫЕ!$AS22,"1"&amp;ДАННЫЕ!$AS22,"00")&amp;"s"&amp;IF(ДАННЫЕ!$AT22,"1"&amp;ДАННЫЕ!$AT22,"00")&amp;"u"&amp;IF(ДАННЫЕ!$CJ22&gt;0,1,0)&amp;"y"&amp;B22&amp;"d"&amp;H22&amp;"e"&amp;F22&amp;G22</f>
        <v>x0w00t00f00b00g00c00i00r00m00hS00hZ00p00k00z00j00n00ELh0v0a00s00u0y0de</v>
      </c>
      <c r="L22" s="28" t="str">
        <f ca="1">ДАННЫЕ!$I22&amp;"VN"&amp;IF(ДАННЫЕ!AW22&gt;0,11,10)&amp;"CD"&amp;IF(ДАННЫЕ!BF22&gt;500,16,IF(ДАННЫЕ!BF22&gt;350,15,IF(ДАННЫЕ!BF22&gt;=200,14,IF(ДАННЫЕ!BF22&gt;=100,13,IF(ДАННЫЕ!BF22&gt;=50,12,IF(ДАННЫЕ!BF22&gt;0,11,10))))))&amp;"AR"&amp;IF(ДАННЫЕ!BX22&gt;0,1,0)&amp;"GD"&amp;B22&amp;"VV"&amp;IF(E22&gt;=5,IF(E22&lt;18,1,0),0)</f>
        <v>VN10CD10AR0GD0VV0</v>
      </c>
      <c r="M22" s="28" t="str">
        <f>ДАННЫЕ!$I22&amp;"b"&amp;ДАННЫЕ!$BI22&amp;"r"&amp;ДАННЫЕ!$BJ22&amp;"CD"&amp;IF(ДАННЫЕ!BF22&gt;0,IF(ДАННЫЕ!BF22&lt;200,1,IF(ДАННЫЕ!BF22&lt;350,2,3)),0)&amp;"h"&amp;IF(ДАННЫЕ!$BK22+ДАННЫЕ!$BL22+ДАННЫЕ!$BM22&gt;0,1,0)&amp;"x"&amp;ДАННЫЕ!$BK22&amp;"y"&amp;ДАННЫЕ!$BL22&amp;"z"&amp;ДАННЫЕ!$BM22&amp;"c"&amp;IF(ДАННЫЕ!$BK22+ДАННЫЕ!$BL22+ДАННЫЕ!$BM22=3,1,0)&amp;"a"&amp;IF(ДАННЫЕ!$BQ22+ДАННЫЕ!$BR22&gt;0,1,0)&amp;"d"&amp;ДАННЫЕ!$BQ22&amp;"v"&amp;ДАННЫЕ!$BR22&amp;"p"&amp;ДАННЫЕ!$BS22&amp;"n"&amp;ДАННЫЕ!$BU22&amp;"t"&amp;ДАННЫЕ!$BV22&amp;"o"&amp;ДАННЫЕ!$BT22&amp;"l"&amp;IF(ДАННЫЕ!$BN22&gt;0,1,0)&amp;ДАННЫЕ!$BN22&amp;"g"&amp;ДАННЫЕ!$BO22&amp;"s"&amp;ДАННЫЕ!$BP22&amp;"DZ"&amp;IF(ДАННЫЕ!B22-ДАННЫЕ!G22 &lt; 60,IF(ДАННЫЕ!B22-ДАННЫЕ!G22 &gt;= 0,1,0),0)&amp;"u"&amp;IF(ДАННЫЕ!$CJ22&gt;0,1,0)</f>
        <v>brCD0h0xyzc0a0dvpntol0gsDZ1u0</v>
      </c>
      <c r="N22" s="28" t="str">
        <f ca="1">ДАННЫЕ!$F22&amp;ДАННЫЕ!$I22&amp;"g"&amp;B22&amp;"cf"&amp;D22&amp;"a"&amp;IF(ДАННЫЕ!$BX22&gt;0,1,0)&amp;IF(ДАННЫЕ!$BF22&gt;500,1,IF(ДАННЫЕ!$BF22&gt;350,2,IF(ДАННЫЕ!$BF22&gt;=200,3,IF(ДАННЫЕ!$BF22&gt;=100,4,IF(ДАННЫЕ!$BF22&gt;=50,5,IF(ДАННЫЕ!$BF22&lt;50,6,0))))))&amp;"AR"&amp;IF(DATEDIF(ДАННЫЕ!$BX22,ДАННЫЕ!$F$1,"y")&gt;1,1,0)&amp;"VG"&amp;IF(ДАННЫЕ!$BH22="0",1,0)&amp;"o"&amp;IF(T22+ДАННЫЕ!$AF22+ДАННЫЕ!$AG22+ДАННЫЕ!$AH22+ДАННЫЕ!$AI22+ДАННЫЕ!$AJ22+ДАННЫЕ!$AP22+ДАННЫЕ!$AQ22+ДАННЫЕ!$AR22+ДАННЫЕ!$AU22+ДАННЫЕ!$AW22+ДАННЫЕ!$AS22+ДАННЫЕ!$AT22&gt;0,1,0)&amp;"x"&amp;ДАННЫЕ!$AG22&amp;"p"&amp;IF(ДАННЫЕ!$BY22&gt;0,1,0)&amp;"v"&amp;IF(ДАННЫЕ!$BZ22&gt;0,1,0)&amp;"n"&amp;ДАННЫЕ!$CA22&amp;"t"&amp;ДАННЫЕ!$AY22&amp;"k"&amp;ДАННЫЕ!$CB22&amp;"q"&amp;ДАННЫЕ!$CC22&amp;"w"&amp;ДАННЫЕ!$CD22&amp;"e"&amp;ДАННЫЕ!$CE22&amp;"m"&amp;ДАННЫЕ!$CF22&amp;"c"&amp;ДАННЫЕ!$CG22&amp;"z"&amp;ДАННЫЕ!$CH22&amp;"d"&amp;IF(H22=4,1,0)&amp;"s"&amp;IF(ДАННЫЕ!$J22=1,0,1)&amp;"u"&amp;IF(ДАННЫЕ!$CJ22&gt;0,1,0)</f>
        <v>g0cf0a06AR1VG0o0xp0v0ntkqwemczd0s1u0</v>
      </c>
      <c r="O22" s="28" t="str">
        <f>ДАННЫЕ!$I22&amp;"g"&amp;B22&amp;A22&amp;"f"&amp;P22&amp;"c"&amp;IF(ДАННЫЕ!$U22&gt;0,1,0)&amp;"s"&amp;IF(ДАННЫЕ!$Q22&gt;0,IF(YEAR(ДАННЫЕ!$F$1)=YEAR(ДАННЫЕ!$Q22),IF(MONTH(ДАННЫЕ!$F$1)=MONTH(ДАННЫЕ!$Q22),111,11),1),0)&amp;"i"&amp;IF(ДАННЫЕ!$R22+ДАННЫЕ!$S22+ДАННЫЕ!$T22=0,0,1)&amp;"h"&amp;IF(ДАННЫЕ!$P22&gt;0,1,0)&amp;"p"&amp;IF(ДАННЫЕ!$CI22&gt;0,IF(YEAR(ДАННЫЕ!$F$1)=YEAR(ДАННЫЕ!$CI22),IF(MONTH(ДАННЫЕ!$F$1)=MONTH(ДАННЫЕ!$CI22),111,11),1),0)&amp;"d"&amp;IF(ДАННЫЕ!$CJ22&gt;0,IF(YEAR(ДАННЫЕ!$F$1)=YEAR(ДАННЫЕ!$CJ22),IF(MONTH(ДАННЫЕ!$F$1)=MONTH(ДАННЫЕ!$CJ22),111,11),1),0)&amp;"o"&amp;IF(ДАННЫЕ!$CK22&gt;0,IF(MONTH(ДАННЫЕ!$F$1)=MONTH(ДАННЫЕ!$CK22),111,11),0)&amp;"v"&amp;IF(ДАННЫЕ!$BE22&gt;0,IF(MONTH(ДАННЫЕ!$F$1)=MONTH(ДАННЫЕ!$BE22),111,11),0)</f>
        <v>g00f0c0s0i0h0p0d0o0v0</v>
      </c>
      <c r="P22" s="15">
        <f t="shared" si="2"/>
        <v>0</v>
      </c>
      <c r="Q22" s="15">
        <f>IF(ДАННЫЕ!$F$1&gt;ДАННЫЕ!$N22,IF(YEAR(ДАННЫЕ!$F$1)=YEAR(ДАННЫЕ!M22),1,0),0)</f>
        <v>0</v>
      </c>
      <c r="R22" s="15">
        <f>IF(ДАННЫЕ!$F$1&gt;ДАННЫЕ!$N22,IF(YEAR(ДАННЫЕ!$F$1)=YEAR(ДАННЫЕ!N22),1,0),0)</f>
        <v>0</v>
      </c>
      <c r="S22" s="15">
        <f>IF(ДАННЫЕ!$AA22="2А",1,IF(ДАННЫЕ!$AA22="2Б",2,IF(ДАННЫЕ!$AA22="2В",3,IF(ДАННЫЕ!$AA22=3,4,IF(ДАННЫЕ!$AA22="4А",5,IF(ДАННЫЕ!$AA22="4Б",6,IF(ДАННЫЕ!$AA22="4В",7,IF(ДАННЫЕ!$AA22=5,8,0))))))))</f>
        <v>0</v>
      </c>
      <c r="T22" s="15">
        <f>IF(OR(ДАННЫЕ!$AC22=2,ДАННЫЕ!$AD22=2,ДАННЫЕ!$AE22=2),2,IF(OR(ДАННЫЕ!$AC22=1,ДАННЫЕ!$AD22=1,ДАННЫЕ!$AE22=1),1,0))</f>
        <v>0</v>
      </c>
    </row>
    <row r="23" spans="1:20" ht="15" customHeight="1" x14ac:dyDescent="0.2">
      <c r="A23" s="78">
        <f>IF(B23&gt;0,IF(MONTH(ДАННЫЕ!$F$1)=MONTH(ДАННЫЕ!$B23),1,0),0)</f>
        <v>0</v>
      </c>
      <c r="B23" s="14">
        <f>IF(ДАННЫЕ!$B23&gt;0,IF(YEAR(ДАННЫЕ!$F$1)=YEAR(ДАННЫЕ!$B23),1,0),0)</f>
        <v>0</v>
      </c>
      <c r="C23" s="14">
        <f>IF(ДАННЫЕ!$CM23&gt;0,IF(YEAR(ДАННЫЕ!$F$1)=YEAR(ДАННЫЕ!$CM23),1,0),0)</f>
        <v>0</v>
      </c>
      <c r="D23" s="14">
        <f>IF(ДАННЫЕ!$CJ23&gt;0,IF(ДАННЫЕ!$CL23&gt;ДАННЫЕ!$F$1,1,IF(ДАННЫЕ!$CL23&gt;0,0,1)),0)</f>
        <v>0</v>
      </c>
      <c r="E23" s="43" t="str">
        <f ca="1">IF(ДАННЫЕ!$F$1&gt;0,IF(ДАННЫЕ!$G23&gt;0,DATEDIF(ДАННЫЕ!$G23,ДАННЫЕ!$F$1,"y"),""),IF(ДАННЫЕ!$G23&gt;0,DATEDIF(ДАННЫЕ!$G23,TODAY(),"y"),""))</f>
        <v/>
      </c>
      <c r="F23" s="43" t="str">
        <f xml:space="preserve"> IF(ДАННЫЕ!$F23="М",IF(E23&gt;=18,IF(E23&lt;60,1,""),""),"")&amp;IF(ДАННЫЕ!$F23="Ж",IF(E23&gt;=18,IF(E23&lt;55,1,""),""),"")</f>
        <v/>
      </c>
      <c r="G23" s="43" t="str">
        <f xml:space="preserve"> IF(ДАННЫЕ!$F23="М",IF(E23&gt;=60,2,""),"")&amp;IF(ДАННЫЕ!$F23="Ж",IF(E23&gt;=55,2,""),"")</f>
        <v/>
      </c>
      <c r="H23" s="43" t="str">
        <f t="shared" ca="1" si="0"/>
        <v/>
      </c>
      <c r="I23" s="43" t="str">
        <f t="shared" ca="1" si="1"/>
        <v>03</v>
      </c>
      <c r="J23" s="28" t="str">
        <f ca="1">ДАННЫЕ!$F23&amp;H23&amp;I23&amp;ДАННЫЕ!$I23&amp;"m"&amp;IF(ДАННЫЕ!$I23&gt;0,IF(ДАННЫЕ!$J23&gt;0,0,1),"")&amp;"f"&amp;IF(ДАННЫЕ!$R23&gt;0,IF(YEAR(ДАННЫЕ!$F$1)=YEAR(ДАННЫЕ!$R23),1,0),0)&amp;"z"&amp;ДАННЫЕ!$R23&amp;"p"&amp;ДАННЫЕ!$S23&amp;"i"&amp;ДАННЫЕ!$T23&amp;"h"&amp;ДАННЫЕ!$K23&amp;"be"&amp;ДАННЫЕ!$BI23&amp;"CD"&amp;IF(ДАННЫЕ!BF23&gt;500,4,IF(ДАННЫЕ!BF23&gt;350,3,IF(ДАННЫЕ!BF23&gt;200,2,IF(ДАННЫЕ!BF23&gt;0,1,0))))&amp;"g"&amp;B23&amp;"d"&amp;H23&amp;"l"&amp;ДАННЫЕ!AT23&amp;"a"&amp;ДАННЫЕ!$V23&amp;"v"&amp;R23&amp;"k"&amp;ДАННЫЕ!$U23&amp;"s"&amp;ДАННЫЕ!$Y23&amp;"t"&amp;ДАННЫЕ!$X23&amp;"b"&amp;IF(ДАННЫЕ!$Q23&gt;1,1,0)&amp;"PP"&amp;ДАННЫЕ!Z23&amp;"c"&amp;S23&amp;"x"&amp;IF(ДАННЫЕ!$BY23&gt;0,IF(YEAR(ДАННЫЕ!$F$1)=YEAR(ДАННЫЕ!$BY23),1,0),0)&amp;"n"&amp;IF(ДАННЫЕ!$BZ23&gt;0,IF(YEAR(ДАННЫЕ!$F$1)=YEAR(ДАННЫЕ!$BZ23),1,0),0)&amp;"u"&amp;D23&amp;"z"&amp;IF(ДАННЫЕ!$CL23&gt;0,IF(YEAR(ДАННЫЕ!$F$1)&gt;YEAR(ДАННЫЕ!$CL23),11,12),0)</f>
        <v>03mf0zpihbeCD0g0dlav0kstb0PPc0x0n0u0z0</v>
      </c>
      <c r="K23" s="28" t="str">
        <f ca="1">ДАННЫЕ!$I23&amp;"x"&amp;B23&amp;"w"&amp;IF(T23+ДАННЫЕ!AD23+ДАННЫЕ!AE23+ДАННЫЕ!AF23+ДАННЫЕ!AG23+ДАННЫЕ!AH23+ДАННЫЕ!$AL23+ДАННЫЕ!AI23+ДАННЫЕ!AJ23+ДАННЫЕ!AK23+ДАННЫЕ!AP23+ДАННЫЕ!AQ23+ДАННЫЕ!AR23+ДАННЫЕ!$AM23+ДАННЫЕ!$AN23+ДАННЫЕ!AS23+ДАННЫЕ!AT23&gt;0,1,0)&amp;IF(OR(T23=2,ДАННЫЕ!AD23=2,ДАННЫЕ!AE23=2,ДАННЫЕ!AF23=2,ДАННЫЕ!AG23=2,ДАННЫЕ!AH23=2,ДАННЫЕ!$AL23=2,ДАННЫЕ!AI23=2,ДАННЫЕ!AJ23=2,ДАННЫЕ!AK23=2,ДАННЫЕ!AP23=2,ДАННЫЕ!AQ23=2,ДАННЫЕ!AR23=2,ДАННЫЕ!$AM23=2,ДАННЫЕ!$AN23=2,ДАННЫЕ!AS23=2,ДАННЫЕ!AT23=2),2,0)&amp;"t"&amp;IF(T23&gt;0,"1"&amp;T23,"00")&amp;"f"&amp;IF(ДАННЫЕ!$AC23,"1"&amp;ДАННЫЕ!$AC23,"00")&amp;"b"&amp;IF(ДАННЫЕ!$AD23,"1"&amp;ДАННЫЕ!$AD23,"00")&amp;"g"&amp;IF(ДАННЫЕ!$AF23,"1"&amp;ДАННЫЕ!$AF23,"00")&amp;"c"&amp;IF(ДАННЫЕ!$AG23,"1"&amp;ДАННЫЕ!$AG23,"00")&amp;"i"&amp;IF(ДАННЫЕ!$AH23,"1"&amp;ДАННЫЕ!$AH23,"00")&amp;"r"&amp;IF(ДАННЫЕ!$AL23,"1"&amp;ДАННЫЕ!$AL23,"00")&amp;"m"&amp;IF(ДАННЫЕ!$AI23,"1"&amp;ДАННЫЕ!$AI23,"00")&amp;"hS"&amp;IF(ДАННЫЕ!$AJ23,"1"&amp;ДАННЫЕ!$AJ23,"00")&amp;"hZ"&amp;IF(ДАННЫЕ!$AK23,"1"&amp;ДАННЫЕ!$AK23,"00")&amp;"p"&amp;IF(ДАННЫЕ!$AP23,"1"&amp;ДАННЫЕ!$AP23,"00")&amp;"k"&amp;IF(ДАННЫЕ!$AQ23,"1"&amp;ДАННЫЕ!$AQ23,"00")&amp;"z"&amp;IF(ДАННЫЕ!$AR23,"1"&amp;ДАННЫЕ!$AR23,"00")&amp;"j"&amp;IF(ДАННЫЕ!$AM23,"1"&amp;ДАННЫЕ!$AM23,"00")&amp;"n"&amp;IF(ДАННЫЕ!$AN23,"1"&amp;ДАННЫЕ!$AN23,"00")&amp;"E"&amp;ДАННЫЕ!BI23&amp;"L"&amp;ДАННЫЕ!AO23&amp;"h"&amp;IF(ДАННЫЕ!$AU23&gt;0,1,0)&amp;"v"&amp;IF(ДАННЫЕ!$AW23&gt;0,1,0)&amp;"a"&amp;IF(ДАННЫЕ!$AS23,"1"&amp;ДАННЫЕ!$AS23,"00")&amp;"s"&amp;IF(ДАННЫЕ!$AT23,"1"&amp;ДАННЫЕ!$AT23,"00")&amp;"u"&amp;IF(ДАННЫЕ!$CJ23&gt;0,1,0)&amp;"y"&amp;B23&amp;"d"&amp;H23&amp;"e"&amp;F23&amp;G23</f>
        <v>x0w00t00f00b00g00c00i00r00m00hS00hZ00p00k00z00j00n00ELh0v0a00s00u0y0de</v>
      </c>
      <c r="L23" s="28" t="str">
        <f ca="1">ДАННЫЕ!$I23&amp;"VN"&amp;IF(ДАННЫЕ!AW23&gt;0,11,10)&amp;"CD"&amp;IF(ДАННЫЕ!BF23&gt;500,16,IF(ДАННЫЕ!BF23&gt;350,15,IF(ДАННЫЕ!BF23&gt;=200,14,IF(ДАННЫЕ!BF23&gt;=100,13,IF(ДАННЫЕ!BF23&gt;=50,12,IF(ДАННЫЕ!BF23&gt;0,11,10))))))&amp;"AR"&amp;IF(ДАННЫЕ!BX23&gt;0,1,0)&amp;"GD"&amp;B23&amp;"VV"&amp;IF(E23&gt;=5,IF(E23&lt;18,1,0),0)</f>
        <v>VN10CD10AR0GD0VV0</v>
      </c>
      <c r="M23" s="28" t="str">
        <f>ДАННЫЕ!$I23&amp;"b"&amp;ДАННЫЕ!$BI23&amp;"r"&amp;ДАННЫЕ!$BJ23&amp;"CD"&amp;IF(ДАННЫЕ!BF23&gt;0,IF(ДАННЫЕ!BF23&lt;200,1,IF(ДАННЫЕ!BF23&lt;350,2,3)),0)&amp;"h"&amp;IF(ДАННЫЕ!$BK23+ДАННЫЕ!$BL23+ДАННЫЕ!$BM23&gt;0,1,0)&amp;"x"&amp;ДАННЫЕ!$BK23&amp;"y"&amp;ДАННЫЕ!$BL23&amp;"z"&amp;ДАННЫЕ!$BM23&amp;"c"&amp;IF(ДАННЫЕ!$BK23+ДАННЫЕ!$BL23+ДАННЫЕ!$BM23=3,1,0)&amp;"a"&amp;IF(ДАННЫЕ!$BQ23+ДАННЫЕ!$BR23&gt;0,1,0)&amp;"d"&amp;ДАННЫЕ!$BQ23&amp;"v"&amp;ДАННЫЕ!$BR23&amp;"p"&amp;ДАННЫЕ!$BS23&amp;"n"&amp;ДАННЫЕ!$BU23&amp;"t"&amp;ДАННЫЕ!$BV23&amp;"o"&amp;ДАННЫЕ!$BT23&amp;"l"&amp;IF(ДАННЫЕ!$BN23&gt;0,1,0)&amp;ДАННЫЕ!$BN23&amp;"g"&amp;ДАННЫЕ!$BO23&amp;"s"&amp;ДАННЫЕ!$BP23&amp;"DZ"&amp;IF(ДАННЫЕ!B23-ДАННЫЕ!G23 &lt; 60,IF(ДАННЫЕ!B23-ДАННЫЕ!G23 &gt;= 0,1,0),0)&amp;"u"&amp;IF(ДАННЫЕ!$CJ23&gt;0,1,0)</f>
        <v>brCD0h0xyzc0a0dvpntol0gsDZ1u0</v>
      </c>
      <c r="N23" s="28" t="str">
        <f ca="1">ДАННЫЕ!$F23&amp;ДАННЫЕ!$I23&amp;"g"&amp;B23&amp;"cf"&amp;D23&amp;"a"&amp;IF(ДАННЫЕ!$BX23&gt;0,1,0)&amp;IF(ДАННЫЕ!$BF23&gt;500,1,IF(ДАННЫЕ!$BF23&gt;350,2,IF(ДАННЫЕ!$BF23&gt;=200,3,IF(ДАННЫЕ!$BF23&gt;=100,4,IF(ДАННЫЕ!$BF23&gt;=50,5,IF(ДАННЫЕ!$BF23&lt;50,6,0))))))&amp;"AR"&amp;IF(DATEDIF(ДАННЫЕ!$BX23,ДАННЫЕ!$F$1,"y")&gt;1,1,0)&amp;"VG"&amp;IF(ДАННЫЕ!$BH23="0",1,0)&amp;"o"&amp;IF(T23+ДАННЫЕ!$AF23+ДАННЫЕ!$AG23+ДАННЫЕ!$AH23+ДАННЫЕ!$AI23+ДАННЫЕ!$AJ23+ДАННЫЕ!$AP23+ДАННЫЕ!$AQ23+ДАННЫЕ!$AR23+ДАННЫЕ!$AU23+ДАННЫЕ!$AW23+ДАННЫЕ!$AS23+ДАННЫЕ!$AT23&gt;0,1,0)&amp;"x"&amp;ДАННЫЕ!$AG23&amp;"p"&amp;IF(ДАННЫЕ!$BY23&gt;0,1,0)&amp;"v"&amp;IF(ДАННЫЕ!$BZ23&gt;0,1,0)&amp;"n"&amp;ДАННЫЕ!$CA23&amp;"t"&amp;ДАННЫЕ!$AY23&amp;"k"&amp;ДАННЫЕ!$CB23&amp;"q"&amp;ДАННЫЕ!$CC23&amp;"w"&amp;ДАННЫЕ!$CD23&amp;"e"&amp;ДАННЫЕ!$CE23&amp;"m"&amp;ДАННЫЕ!$CF23&amp;"c"&amp;ДАННЫЕ!$CG23&amp;"z"&amp;ДАННЫЕ!$CH23&amp;"d"&amp;IF(H23=4,1,0)&amp;"s"&amp;IF(ДАННЫЕ!$J23=1,0,1)&amp;"u"&amp;IF(ДАННЫЕ!$CJ23&gt;0,1,0)</f>
        <v>g0cf0a06AR1VG0o0xp0v0ntkqwemczd0s1u0</v>
      </c>
      <c r="O23" s="28" t="str">
        <f>ДАННЫЕ!$I23&amp;"g"&amp;B23&amp;A23&amp;"f"&amp;P23&amp;"c"&amp;IF(ДАННЫЕ!$U23&gt;0,1,0)&amp;"s"&amp;IF(ДАННЫЕ!$Q23&gt;0,IF(YEAR(ДАННЫЕ!$F$1)=YEAR(ДАННЫЕ!$Q23),IF(MONTH(ДАННЫЕ!$F$1)=MONTH(ДАННЫЕ!$Q23),111,11),1),0)&amp;"i"&amp;IF(ДАННЫЕ!$R23+ДАННЫЕ!$S23+ДАННЫЕ!$T23=0,0,1)&amp;"h"&amp;IF(ДАННЫЕ!$P23&gt;0,1,0)&amp;"p"&amp;IF(ДАННЫЕ!$CI23&gt;0,IF(YEAR(ДАННЫЕ!$F$1)=YEAR(ДАННЫЕ!$CI23),IF(MONTH(ДАННЫЕ!$F$1)=MONTH(ДАННЫЕ!$CI23),111,11),1),0)&amp;"d"&amp;IF(ДАННЫЕ!$CJ23&gt;0,IF(YEAR(ДАННЫЕ!$F$1)=YEAR(ДАННЫЕ!$CJ23),IF(MONTH(ДАННЫЕ!$F$1)=MONTH(ДАННЫЕ!$CJ23),111,11),1),0)&amp;"o"&amp;IF(ДАННЫЕ!$CK23&gt;0,IF(MONTH(ДАННЫЕ!$F$1)=MONTH(ДАННЫЕ!$CK23),111,11),0)&amp;"v"&amp;IF(ДАННЫЕ!$BE23&gt;0,IF(MONTH(ДАННЫЕ!$F$1)=MONTH(ДАННЫЕ!$BE23),111,11),0)</f>
        <v>g00f0c0s0i0h0p0d0o0v0</v>
      </c>
      <c r="P23" s="15">
        <f t="shared" si="2"/>
        <v>0</v>
      </c>
      <c r="Q23" s="15">
        <f>IF(ДАННЫЕ!$F$1&gt;ДАННЫЕ!$N23,IF(YEAR(ДАННЫЕ!$F$1)=YEAR(ДАННЫЕ!M23),1,0),0)</f>
        <v>0</v>
      </c>
      <c r="R23" s="15">
        <f>IF(ДАННЫЕ!$F$1&gt;ДАННЫЕ!$N23,IF(YEAR(ДАННЫЕ!$F$1)=YEAR(ДАННЫЕ!N23),1,0),0)</f>
        <v>0</v>
      </c>
      <c r="S23" s="15">
        <f>IF(ДАННЫЕ!$AA23="2А",1,IF(ДАННЫЕ!$AA23="2Б",2,IF(ДАННЫЕ!$AA23="2В",3,IF(ДАННЫЕ!$AA23=3,4,IF(ДАННЫЕ!$AA23="4А",5,IF(ДАННЫЕ!$AA23="4Б",6,IF(ДАННЫЕ!$AA23="4В",7,IF(ДАННЫЕ!$AA23=5,8,0))))))))</f>
        <v>0</v>
      </c>
      <c r="T23" s="15">
        <f>IF(OR(ДАННЫЕ!$AC23=2,ДАННЫЕ!$AD23=2,ДАННЫЕ!$AE23=2),2,IF(OR(ДАННЫЕ!$AC23=1,ДАННЫЕ!$AD23=1,ДАННЫЕ!$AE23=1),1,0))</f>
        <v>0</v>
      </c>
    </row>
    <row r="24" spans="1:20" ht="15" customHeight="1" x14ac:dyDescent="0.2">
      <c r="A24" s="78">
        <f>IF(B24&gt;0,IF(MONTH(ДАННЫЕ!$F$1)=MONTH(ДАННЫЕ!$B24),1,0),0)</f>
        <v>0</v>
      </c>
      <c r="B24" s="14">
        <f>IF(ДАННЫЕ!$B24&gt;0,IF(YEAR(ДАННЫЕ!$F$1)=YEAR(ДАННЫЕ!$B24),1,0),0)</f>
        <v>0</v>
      </c>
      <c r="C24" s="14">
        <f>IF(ДАННЫЕ!$CM24&gt;0,IF(YEAR(ДАННЫЕ!$F$1)=YEAR(ДАННЫЕ!$CM24),1,0),0)</f>
        <v>0</v>
      </c>
      <c r="D24" s="14">
        <f>IF(ДАННЫЕ!$CJ24&gt;0,IF(ДАННЫЕ!$CL24&gt;ДАННЫЕ!$F$1,1,IF(ДАННЫЕ!$CL24&gt;0,0,1)),0)</f>
        <v>0</v>
      </c>
      <c r="E24" s="43" t="str">
        <f ca="1">IF(ДАННЫЕ!$F$1&gt;0,IF(ДАННЫЕ!$G24&gt;0,DATEDIF(ДАННЫЕ!$G24,ДАННЫЕ!$F$1,"y"),""),IF(ДАННЫЕ!$G24&gt;0,DATEDIF(ДАННЫЕ!$G24,TODAY(),"y"),""))</f>
        <v/>
      </c>
      <c r="F24" s="43" t="str">
        <f xml:space="preserve"> IF(ДАННЫЕ!$F24="М",IF(E24&gt;=18,IF(E24&lt;60,1,""),""),"")&amp;IF(ДАННЫЕ!$F24="Ж",IF(E24&gt;=18,IF(E24&lt;55,1,""),""),"")</f>
        <v/>
      </c>
      <c r="G24" s="43" t="str">
        <f xml:space="preserve"> IF(ДАННЫЕ!$F24="М",IF(E24&gt;=60,2,""),"")&amp;IF(ДАННЫЕ!$F24="Ж",IF(E24&gt;=55,2,""),"")</f>
        <v/>
      </c>
      <c r="H24" s="43" t="str">
        <f t="shared" ca="1" si="0"/>
        <v/>
      </c>
      <c r="I24" s="43" t="str">
        <f t="shared" ca="1" si="1"/>
        <v>03</v>
      </c>
      <c r="J24" s="28" t="str">
        <f ca="1">ДАННЫЕ!$F24&amp;H24&amp;I24&amp;ДАННЫЕ!$I24&amp;"m"&amp;IF(ДАННЫЕ!$I24&gt;0,IF(ДАННЫЕ!$J24&gt;0,0,1),"")&amp;"f"&amp;IF(ДАННЫЕ!$R24&gt;0,IF(YEAR(ДАННЫЕ!$F$1)=YEAR(ДАННЫЕ!$R24),1,0),0)&amp;"z"&amp;ДАННЫЕ!$R24&amp;"p"&amp;ДАННЫЕ!$S24&amp;"i"&amp;ДАННЫЕ!$T24&amp;"h"&amp;ДАННЫЕ!$K24&amp;"be"&amp;ДАННЫЕ!$BI24&amp;"CD"&amp;IF(ДАННЫЕ!BF24&gt;500,4,IF(ДАННЫЕ!BF24&gt;350,3,IF(ДАННЫЕ!BF24&gt;200,2,IF(ДАННЫЕ!BF24&gt;0,1,0))))&amp;"g"&amp;B24&amp;"d"&amp;H24&amp;"l"&amp;ДАННЫЕ!AT24&amp;"a"&amp;ДАННЫЕ!$V24&amp;"v"&amp;R24&amp;"k"&amp;ДАННЫЕ!$U24&amp;"s"&amp;ДАННЫЕ!$Y24&amp;"t"&amp;ДАННЫЕ!$X24&amp;"b"&amp;IF(ДАННЫЕ!$Q24&gt;1,1,0)&amp;"PP"&amp;ДАННЫЕ!Z24&amp;"c"&amp;S24&amp;"x"&amp;IF(ДАННЫЕ!$BY24&gt;0,IF(YEAR(ДАННЫЕ!$F$1)=YEAR(ДАННЫЕ!$BY24),1,0),0)&amp;"n"&amp;IF(ДАННЫЕ!$BZ24&gt;0,IF(YEAR(ДАННЫЕ!$F$1)=YEAR(ДАННЫЕ!$BZ24),1,0),0)&amp;"u"&amp;D24&amp;"z"&amp;IF(ДАННЫЕ!$CL24&gt;0,IF(YEAR(ДАННЫЕ!$F$1)&gt;YEAR(ДАННЫЕ!$CL24),11,12),0)</f>
        <v>03mf0zpihbeCD0g0dlav0kstb0PPc0x0n0u0z0</v>
      </c>
      <c r="K24" s="28" t="str">
        <f ca="1">ДАННЫЕ!$I24&amp;"x"&amp;B24&amp;"w"&amp;IF(T24+ДАННЫЕ!AD24+ДАННЫЕ!AE24+ДАННЫЕ!AF24+ДАННЫЕ!AG24+ДАННЫЕ!AH24+ДАННЫЕ!$AL24+ДАННЫЕ!AI24+ДАННЫЕ!AJ24+ДАННЫЕ!AK24+ДАННЫЕ!AP24+ДАННЫЕ!AQ24+ДАННЫЕ!AR24+ДАННЫЕ!$AM24+ДАННЫЕ!$AN24+ДАННЫЕ!AS24+ДАННЫЕ!AT24&gt;0,1,0)&amp;IF(OR(T24=2,ДАННЫЕ!AD24=2,ДАННЫЕ!AE24=2,ДАННЫЕ!AF24=2,ДАННЫЕ!AG24=2,ДАННЫЕ!AH24=2,ДАННЫЕ!$AL24=2,ДАННЫЕ!AI24=2,ДАННЫЕ!AJ24=2,ДАННЫЕ!AK24=2,ДАННЫЕ!AP24=2,ДАННЫЕ!AQ24=2,ДАННЫЕ!AR24=2,ДАННЫЕ!$AM24=2,ДАННЫЕ!$AN24=2,ДАННЫЕ!AS24=2,ДАННЫЕ!AT24=2),2,0)&amp;"t"&amp;IF(T24&gt;0,"1"&amp;T24,"00")&amp;"f"&amp;IF(ДАННЫЕ!$AC24,"1"&amp;ДАННЫЕ!$AC24,"00")&amp;"b"&amp;IF(ДАННЫЕ!$AD24,"1"&amp;ДАННЫЕ!$AD24,"00")&amp;"g"&amp;IF(ДАННЫЕ!$AF24,"1"&amp;ДАННЫЕ!$AF24,"00")&amp;"c"&amp;IF(ДАННЫЕ!$AG24,"1"&amp;ДАННЫЕ!$AG24,"00")&amp;"i"&amp;IF(ДАННЫЕ!$AH24,"1"&amp;ДАННЫЕ!$AH24,"00")&amp;"r"&amp;IF(ДАННЫЕ!$AL24,"1"&amp;ДАННЫЕ!$AL24,"00")&amp;"m"&amp;IF(ДАННЫЕ!$AI24,"1"&amp;ДАННЫЕ!$AI24,"00")&amp;"hS"&amp;IF(ДАННЫЕ!$AJ24,"1"&amp;ДАННЫЕ!$AJ24,"00")&amp;"hZ"&amp;IF(ДАННЫЕ!$AK24,"1"&amp;ДАННЫЕ!$AK24,"00")&amp;"p"&amp;IF(ДАННЫЕ!$AP24,"1"&amp;ДАННЫЕ!$AP24,"00")&amp;"k"&amp;IF(ДАННЫЕ!$AQ24,"1"&amp;ДАННЫЕ!$AQ24,"00")&amp;"z"&amp;IF(ДАННЫЕ!$AR24,"1"&amp;ДАННЫЕ!$AR24,"00")&amp;"j"&amp;IF(ДАННЫЕ!$AM24,"1"&amp;ДАННЫЕ!$AM24,"00")&amp;"n"&amp;IF(ДАННЫЕ!$AN24,"1"&amp;ДАННЫЕ!$AN24,"00")&amp;"E"&amp;ДАННЫЕ!BI24&amp;"L"&amp;ДАННЫЕ!AO24&amp;"h"&amp;IF(ДАННЫЕ!$AU24&gt;0,1,0)&amp;"v"&amp;IF(ДАННЫЕ!$AW24&gt;0,1,0)&amp;"a"&amp;IF(ДАННЫЕ!$AS24,"1"&amp;ДАННЫЕ!$AS24,"00")&amp;"s"&amp;IF(ДАННЫЕ!$AT24,"1"&amp;ДАННЫЕ!$AT24,"00")&amp;"u"&amp;IF(ДАННЫЕ!$CJ24&gt;0,1,0)&amp;"y"&amp;B24&amp;"d"&amp;H24&amp;"e"&amp;F24&amp;G24</f>
        <v>x0w00t00f00b00g00c00i00r00m00hS00hZ00p00k00z00j00n00ELh0v0a00s00u0y0de</v>
      </c>
      <c r="L24" s="28" t="str">
        <f ca="1">ДАННЫЕ!$I24&amp;"VN"&amp;IF(ДАННЫЕ!AW24&gt;0,11,10)&amp;"CD"&amp;IF(ДАННЫЕ!BF24&gt;500,16,IF(ДАННЫЕ!BF24&gt;350,15,IF(ДАННЫЕ!BF24&gt;=200,14,IF(ДАННЫЕ!BF24&gt;=100,13,IF(ДАННЫЕ!BF24&gt;=50,12,IF(ДАННЫЕ!BF24&gt;0,11,10))))))&amp;"AR"&amp;IF(ДАННЫЕ!BX24&gt;0,1,0)&amp;"GD"&amp;B24&amp;"VV"&amp;IF(E24&gt;=5,IF(E24&lt;18,1,0),0)</f>
        <v>VN10CD10AR0GD0VV0</v>
      </c>
      <c r="M24" s="28" t="str">
        <f>ДАННЫЕ!$I24&amp;"b"&amp;ДАННЫЕ!$BI24&amp;"r"&amp;ДАННЫЕ!$BJ24&amp;"CD"&amp;IF(ДАННЫЕ!BF24&gt;0,IF(ДАННЫЕ!BF24&lt;200,1,IF(ДАННЫЕ!BF24&lt;350,2,3)),0)&amp;"h"&amp;IF(ДАННЫЕ!$BK24+ДАННЫЕ!$BL24+ДАННЫЕ!$BM24&gt;0,1,0)&amp;"x"&amp;ДАННЫЕ!$BK24&amp;"y"&amp;ДАННЫЕ!$BL24&amp;"z"&amp;ДАННЫЕ!$BM24&amp;"c"&amp;IF(ДАННЫЕ!$BK24+ДАННЫЕ!$BL24+ДАННЫЕ!$BM24=3,1,0)&amp;"a"&amp;IF(ДАННЫЕ!$BQ24+ДАННЫЕ!$BR24&gt;0,1,0)&amp;"d"&amp;ДАННЫЕ!$BQ24&amp;"v"&amp;ДАННЫЕ!$BR24&amp;"p"&amp;ДАННЫЕ!$BS24&amp;"n"&amp;ДАННЫЕ!$BU24&amp;"t"&amp;ДАННЫЕ!$BV24&amp;"o"&amp;ДАННЫЕ!$BT24&amp;"l"&amp;IF(ДАННЫЕ!$BN24&gt;0,1,0)&amp;ДАННЫЕ!$BN24&amp;"g"&amp;ДАННЫЕ!$BO24&amp;"s"&amp;ДАННЫЕ!$BP24&amp;"DZ"&amp;IF(ДАННЫЕ!B24-ДАННЫЕ!G24 &lt; 60,IF(ДАННЫЕ!B24-ДАННЫЕ!G24 &gt;= 0,1,0),0)&amp;"u"&amp;IF(ДАННЫЕ!$CJ24&gt;0,1,0)</f>
        <v>brCD0h0xyzc0a0dvpntol0gsDZ1u0</v>
      </c>
      <c r="N24" s="28" t="str">
        <f ca="1">ДАННЫЕ!$F24&amp;ДАННЫЕ!$I24&amp;"g"&amp;B24&amp;"cf"&amp;D24&amp;"a"&amp;IF(ДАННЫЕ!$BX24&gt;0,1,0)&amp;IF(ДАННЫЕ!$BF24&gt;500,1,IF(ДАННЫЕ!$BF24&gt;350,2,IF(ДАННЫЕ!$BF24&gt;=200,3,IF(ДАННЫЕ!$BF24&gt;=100,4,IF(ДАННЫЕ!$BF24&gt;=50,5,IF(ДАННЫЕ!$BF24&lt;50,6,0))))))&amp;"AR"&amp;IF(DATEDIF(ДАННЫЕ!$BX24,ДАННЫЕ!$F$1,"y")&gt;1,1,0)&amp;"VG"&amp;IF(ДАННЫЕ!$BH24="0",1,0)&amp;"o"&amp;IF(T24+ДАННЫЕ!$AF24+ДАННЫЕ!$AG24+ДАННЫЕ!$AH24+ДАННЫЕ!$AI24+ДАННЫЕ!$AJ24+ДАННЫЕ!$AP24+ДАННЫЕ!$AQ24+ДАННЫЕ!$AR24+ДАННЫЕ!$AU24+ДАННЫЕ!$AW24+ДАННЫЕ!$AS24+ДАННЫЕ!$AT24&gt;0,1,0)&amp;"x"&amp;ДАННЫЕ!$AG24&amp;"p"&amp;IF(ДАННЫЕ!$BY24&gt;0,1,0)&amp;"v"&amp;IF(ДАННЫЕ!$BZ24&gt;0,1,0)&amp;"n"&amp;ДАННЫЕ!$CA24&amp;"t"&amp;ДАННЫЕ!$AY24&amp;"k"&amp;ДАННЫЕ!$CB24&amp;"q"&amp;ДАННЫЕ!$CC24&amp;"w"&amp;ДАННЫЕ!$CD24&amp;"e"&amp;ДАННЫЕ!$CE24&amp;"m"&amp;ДАННЫЕ!$CF24&amp;"c"&amp;ДАННЫЕ!$CG24&amp;"z"&amp;ДАННЫЕ!$CH24&amp;"d"&amp;IF(H24=4,1,0)&amp;"s"&amp;IF(ДАННЫЕ!$J24=1,0,1)&amp;"u"&amp;IF(ДАННЫЕ!$CJ24&gt;0,1,0)</f>
        <v>g0cf0a06AR1VG0o0xp0v0ntkqwemczd0s1u0</v>
      </c>
      <c r="O24" s="28" t="str">
        <f>ДАННЫЕ!$I24&amp;"g"&amp;B24&amp;A24&amp;"f"&amp;P24&amp;"c"&amp;IF(ДАННЫЕ!$U24&gt;0,1,0)&amp;"s"&amp;IF(ДАННЫЕ!$Q24&gt;0,IF(YEAR(ДАННЫЕ!$F$1)=YEAR(ДАННЫЕ!$Q24),IF(MONTH(ДАННЫЕ!$F$1)=MONTH(ДАННЫЕ!$Q24),111,11),1),0)&amp;"i"&amp;IF(ДАННЫЕ!$R24+ДАННЫЕ!$S24+ДАННЫЕ!$T24=0,0,1)&amp;"h"&amp;IF(ДАННЫЕ!$P24&gt;0,1,0)&amp;"p"&amp;IF(ДАННЫЕ!$CI24&gt;0,IF(YEAR(ДАННЫЕ!$F$1)=YEAR(ДАННЫЕ!$CI24),IF(MONTH(ДАННЫЕ!$F$1)=MONTH(ДАННЫЕ!$CI24),111,11),1),0)&amp;"d"&amp;IF(ДАННЫЕ!$CJ24&gt;0,IF(YEAR(ДАННЫЕ!$F$1)=YEAR(ДАННЫЕ!$CJ24),IF(MONTH(ДАННЫЕ!$F$1)=MONTH(ДАННЫЕ!$CJ24),111,11),1),0)&amp;"o"&amp;IF(ДАННЫЕ!$CK24&gt;0,IF(MONTH(ДАННЫЕ!$F$1)=MONTH(ДАННЫЕ!$CK24),111,11),0)&amp;"v"&amp;IF(ДАННЫЕ!$BE24&gt;0,IF(MONTH(ДАННЫЕ!$F$1)=MONTH(ДАННЫЕ!$BE24),111,11),0)</f>
        <v>g00f0c0s0i0h0p0d0o0v0</v>
      </c>
      <c r="P24" s="15">
        <f t="shared" si="2"/>
        <v>0</v>
      </c>
      <c r="Q24" s="15">
        <f>IF(ДАННЫЕ!$F$1&gt;ДАННЫЕ!$N24,IF(YEAR(ДАННЫЕ!$F$1)=YEAR(ДАННЫЕ!M24),1,0),0)</f>
        <v>0</v>
      </c>
      <c r="R24" s="15">
        <f>IF(ДАННЫЕ!$F$1&gt;ДАННЫЕ!$N24,IF(YEAR(ДАННЫЕ!$F$1)=YEAR(ДАННЫЕ!N24),1,0),0)</f>
        <v>0</v>
      </c>
      <c r="S24" s="15">
        <f>IF(ДАННЫЕ!$AA24="2А",1,IF(ДАННЫЕ!$AA24="2Б",2,IF(ДАННЫЕ!$AA24="2В",3,IF(ДАННЫЕ!$AA24=3,4,IF(ДАННЫЕ!$AA24="4А",5,IF(ДАННЫЕ!$AA24="4Б",6,IF(ДАННЫЕ!$AA24="4В",7,IF(ДАННЫЕ!$AA24=5,8,0))))))))</f>
        <v>0</v>
      </c>
      <c r="T24" s="15">
        <f>IF(OR(ДАННЫЕ!$AC24=2,ДАННЫЕ!$AD24=2,ДАННЫЕ!$AE24=2),2,IF(OR(ДАННЫЕ!$AC24=1,ДАННЫЕ!$AD24=1,ДАННЫЕ!$AE24=1),1,0))</f>
        <v>0</v>
      </c>
    </row>
    <row r="25" spans="1:20" ht="15" customHeight="1" x14ac:dyDescent="0.2">
      <c r="A25" s="78">
        <f>IF(B25&gt;0,IF(MONTH(ДАННЫЕ!$F$1)=MONTH(ДАННЫЕ!$B25),1,0),0)</f>
        <v>0</v>
      </c>
      <c r="B25" s="14">
        <f>IF(ДАННЫЕ!$B25&gt;0,IF(YEAR(ДАННЫЕ!$F$1)=YEAR(ДАННЫЕ!$B25),1,0),0)</f>
        <v>0</v>
      </c>
      <c r="C25" s="14">
        <f>IF(ДАННЫЕ!$CM25&gt;0,IF(YEAR(ДАННЫЕ!$F$1)=YEAR(ДАННЫЕ!$CM25),1,0),0)</f>
        <v>0</v>
      </c>
      <c r="D25" s="14">
        <f>IF(ДАННЫЕ!$CJ25&gt;0,IF(ДАННЫЕ!$CL25&gt;ДАННЫЕ!$F$1,1,IF(ДАННЫЕ!$CL25&gt;0,0,1)),0)</f>
        <v>0</v>
      </c>
      <c r="E25" s="43" t="str">
        <f ca="1">IF(ДАННЫЕ!$F$1&gt;0,IF(ДАННЫЕ!$G25&gt;0,DATEDIF(ДАННЫЕ!$G25,ДАННЫЕ!$F$1,"y"),""),IF(ДАННЫЕ!$G25&gt;0,DATEDIF(ДАННЫЕ!$G25,TODAY(),"y"),""))</f>
        <v/>
      </c>
      <c r="F25" s="43" t="str">
        <f xml:space="preserve"> IF(ДАННЫЕ!$F25="М",IF(E25&gt;=18,IF(E25&lt;60,1,""),""),"")&amp;IF(ДАННЫЕ!$F25="Ж",IF(E25&gt;=18,IF(E25&lt;55,1,""),""),"")</f>
        <v/>
      </c>
      <c r="G25" s="43" t="str">
        <f xml:space="preserve"> IF(ДАННЫЕ!$F25="М",IF(E25&gt;=60,2,""),"")&amp;IF(ДАННЫЕ!$F25="Ж",IF(E25&gt;=55,2,""),"")</f>
        <v/>
      </c>
      <c r="H25" s="43" t="str">
        <f t="shared" ca="1" si="0"/>
        <v/>
      </c>
      <c r="I25" s="43" t="str">
        <f t="shared" ca="1" si="1"/>
        <v>03</v>
      </c>
      <c r="J25" s="28" t="str">
        <f ca="1">ДАННЫЕ!$F25&amp;H25&amp;I25&amp;ДАННЫЕ!$I25&amp;"m"&amp;IF(ДАННЫЕ!$I25&gt;0,IF(ДАННЫЕ!$J25&gt;0,0,1),"")&amp;"f"&amp;IF(ДАННЫЕ!$R25&gt;0,IF(YEAR(ДАННЫЕ!$F$1)=YEAR(ДАННЫЕ!$R25),1,0),0)&amp;"z"&amp;ДАННЫЕ!$R25&amp;"p"&amp;ДАННЫЕ!$S25&amp;"i"&amp;ДАННЫЕ!$T25&amp;"h"&amp;ДАННЫЕ!$K25&amp;"be"&amp;ДАННЫЕ!$BI25&amp;"CD"&amp;IF(ДАННЫЕ!BF25&gt;500,4,IF(ДАННЫЕ!BF25&gt;350,3,IF(ДАННЫЕ!BF25&gt;200,2,IF(ДАННЫЕ!BF25&gt;0,1,0))))&amp;"g"&amp;B25&amp;"d"&amp;H25&amp;"l"&amp;ДАННЫЕ!AT25&amp;"a"&amp;ДАННЫЕ!$V25&amp;"v"&amp;R25&amp;"k"&amp;ДАННЫЕ!$U25&amp;"s"&amp;ДАННЫЕ!$Y25&amp;"t"&amp;ДАННЫЕ!$X25&amp;"b"&amp;IF(ДАННЫЕ!$Q25&gt;1,1,0)&amp;"PP"&amp;ДАННЫЕ!Z25&amp;"c"&amp;S25&amp;"x"&amp;IF(ДАННЫЕ!$BY25&gt;0,IF(YEAR(ДАННЫЕ!$F$1)=YEAR(ДАННЫЕ!$BY25),1,0),0)&amp;"n"&amp;IF(ДАННЫЕ!$BZ25&gt;0,IF(YEAR(ДАННЫЕ!$F$1)=YEAR(ДАННЫЕ!$BZ25),1,0),0)&amp;"u"&amp;D25&amp;"z"&amp;IF(ДАННЫЕ!$CL25&gt;0,IF(YEAR(ДАННЫЕ!$F$1)&gt;YEAR(ДАННЫЕ!$CL25),11,12),0)</f>
        <v>03mf0zpihbeCD0g0dlav0kstb0PPc0x0n0u0z0</v>
      </c>
      <c r="K25" s="28" t="str">
        <f ca="1">ДАННЫЕ!$I25&amp;"x"&amp;B25&amp;"w"&amp;IF(T25+ДАННЫЕ!AD25+ДАННЫЕ!AE25+ДАННЫЕ!AF25+ДАННЫЕ!AG25+ДАННЫЕ!AH25+ДАННЫЕ!$AL25+ДАННЫЕ!AI25+ДАННЫЕ!AJ25+ДАННЫЕ!AK25+ДАННЫЕ!AP25+ДАННЫЕ!AQ25+ДАННЫЕ!AR25+ДАННЫЕ!$AM25+ДАННЫЕ!$AN25+ДАННЫЕ!AS25+ДАННЫЕ!AT25&gt;0,1,0)&amp;IF(OR(T25=2,ДАННЫЕ!AD25=2,ДАННЫЕ!AE25=2,ДАННЫЕ!AF25=2,ДАННЫЕ!AG25=2,ДАННЫЕ!AH25=2,ДАННЫЕ!$AL25=2,ДАННЫЕ!AI25=2,ДАННЫЕ!AJ25=2,ДАННЫЕ!AK25=2,ДАННЫЕ!AP25=2,ДАННЫЕ!AQ25=2,ДАННЫЕ!AR25=2,ДАННЫЕ!$AM25=2,ДАННЫЕ!$AN25=2,ДАННЫЕ!AS25=2,ДАННЫЕ!AT25=2),2,0)&amp;"t"&amp;IF(T25&gt;0,"1"&amp;T25,"00")&amp;"f"&amp;IF(ДАННЫЕ!$AC25,"1"&amp;ДАННЫЕ!$AC25,"00")&amp;"b"&amp;IF(ДАННЫЕ!$AD25,"1"&amp;ДАННЫЕ!$AD25,"00")&amp;"g"&amp;IF(ДАННЫЕ!$AF25,"1"&amp;ДАННЫЕ!$AF25,"00")&amp;"c"&amp;IF(ДАННЫЕ!$AG25,"1"&amp;ДАННЫЕ!$AG25,"00")&amp;"i"&amp;IF(ДАННЫЕ!$AH25,"1"&amp;ДАННЫЕ!$AH25,"00")&amp;"r"&amp;IF(ДАННЫЕ!$AL25,"1"&amp;ДАННЫЕ!$AL25,"00")&amp;"m"&amp;IF(ДАННЫЕ!$AI25,"1"&amp;ДАННЫЕ!$AI25,"00")&amp;"hS"&amp;IF(ДАННЫЕ!$AJ25,"1"&amp;ДАННЫЕ!$AJ25,"00")&amp;"hZ"&amp;IF(ДАННЫЕ!$AK25,"1"&amp;ДАННЫЕ!$AK25,"00")&amp;"p"&amp;IF(ДАННЫЕ!$AP25,"1"&amp;ДАННЫЕ!$AP25,"00")&amp;"k"&amp;IF(ДАННЫЕ!$AQ25,"1"&amp;ДАННЫЕ!$AQ25,"00")&amp;"z"&amp;IF(ДАННЫЕ!$AR25,"1"&amp;ДАННЫЕ!$AR25,"00")&amp;"j"&amp;IF(ДАННЫЕ!$AM25,"1"&amp;ДАННЫЕ!$AM25,"00")&amp;"n"&amp;IF(ДАННЫЕ!$AN25,"1"&amp;ДАННЫЕ!$AN25,"00")&amp;"E"&amp;ДАННЫЕ!BI25&amp;"L"&amp;ДАННЫЕ!AO25&amp;"h"&amp;IF(ДАННЫЕ!$AU25&gt;0,1,0)&amp;"v"&amp;IF(ДАННЫЕ!$AW25&gt;0,1,0)&amp;"a"&amp;IF(ДАННЫЕ!$AS25,"1"&amp;ДАННЫЕ!$AS25,"00")&amp;"s"&amp;IF(ДАННЫЕ!$AT25,"1"&amp;ДАННЫЕ!$AT25,"00")&amp;"u"&amp;IF(ДАННЫЕ!$CJ25&gt;0,1,0)&amp;"y"&amp;B25&amp;"d"&amp;H25&amp;"e"&amp;F25&amp;G25</f>
        <v>x0w00t00f00b00g00c00i00r00m00hS00hZ00p00k00z00j00n00ELh0v0a00s00u0y0de</v>
      </c>
      <c r="L25" s="28" t="str">
        <f ca="1">ДАННЫЕ!$I25&amp;"VN"&amp;IF(ДАННЫЕ!AW25&gt;0,11,10)&amp;"CD"&amp;IF(ДАННЫЕ!BF25&gt;500,16,IF(ДАННЫЕ!BF25&gt;350,15,IF(ДАННЫЕ!BF25&gt;=200,14,IF(ДАННЫЕ!BF25&gt;=100,13,IF(ДАННЫЕ!BF25&gt;=50,12,IF(ДАННЫЕ!BF25&gt;0,11,10))))))&amp;"AR"&amp;IF(ДАННЫЕ!BX25&gt;0,1,0)&amp;"GD"&amp;B25&amp;"VV"&amp;IF(E25&gt;=5,IF(E25&lt;18,1,0),0)</f>
        <v>VN10CD10AR0GD0VV0</v>
      </c>
      <c r="M25" s="28" t="str">
        <f>ДАННЫЕ!$I25&amp;"b"&amp;ДАННЫЕ!$BI25&amp;"r"&amp;ДАННЫЕ!$BJ25&amp;"CD"&amp;IF(ДАННЫЕ!BF25&gt;0,IF(ДАННЫЕ!BF25&lt;200,1,IF(ДАННЫЕ!BF25&lt;350,2,3)),0)&amp;"h"&amp;IF(ДАННЫЕ!$BK25+ДАННЫЕ!$BL25+ДАННЫЕ!$BM25&gt;0,1,0)&amp;"x"&amp;ДАННЫЕ!$BK25&amp;"y"&amp;ДАННЫЕ!$BL25&amp;"z"&amp;ДАННЫЕ!$BM25&amp;"c"&amp;IF(ДАННЫЕ!$BK25+ДАННЫЕ!$BL25+ДАННЫЕ!$BM25=3,1,0)&amp;"a"&amp;IF(ДАННЫЕ!$BQ25+ДАННЫЕ!$BR25&gt;0,1,0)&amp;"d"&amp;ДАННЫЕ!$BQ25&amp;"v"&amp;ДАННЫЕ!$BR25&amp;"p"&amp;ДАННЫЕ!$BS25&amp;"n"&amp;ДАННЫЕ!$BU25&amp;"t"&amp;ДАННЫЕ!$BV25&amp;"o"&amp;ДАННЫЕ!$BT25&amp;"l"&amp;IF(ДАННЫЕ!$BN25&gt;0,1,0)&amp;ДАННЫЕ!$BN25&amp;"g"&amp;ДАННЫЕ!$BO25&amp;"s"&amp;ДАННЫЕ!$BP25&amp;"DZ"&amp;IF(ДАННЫЕ!B25-ДАННЫЕ!G25 &lt; 60,IF(ДАННЫЕ!B25-ДАННЫЕ!G25 &gt;= 0,1,0),0)&amp;"u"&amp;IF(ДАННЫЕ!$CJ25&gt;0,1,0)</f>
        <v>brCD0h0xyzc0a0dvpntol0gsDZ1u0</v>
      </c>
      <c r="N25" s="28" t="str">
        <f ca="1">ДАННЫЕ!$F25&amp;ДАННЫЕ!$I25&amp;"g"&amp;B25&amp;"cf"&amp;D25&amp;"a"&amp;IF(ДАННЫЕ!$BX25&gt;0,1,0)&amp;IF(ДАННЫЕ!$BF25&gt;500,1,IF(ДАННЫЕ!$BF25&gt;350,2,IF(ДАННЫЕ!$BF25&gt;=200,3,IF(ДАННЫЕ!$BF25&gt;=100,4,IF(ДАННЫЕ!$BF25&gt;=50,5,IF(ДАННЫЕ!$BF25&lt;50,6,0))))))&amp;"AR"&amp;IF(DATEDIF(ДАННЫЕ!$BX25,ДАННЫЕ!$F$1,"y")&gt;1,1,0)&amp;"VG"&amp;IF(ДАННЫЕ!$BH25="0",1,0)&amp;"o"&amp;IF(T25+ДАННЫЕ!$AF25+ДАННЫЕ!$AG25+ДАННЫЕ!$AH25+ДАННЫЕ!$AI25+ДАННЫЕ!$AJ25+ДАННЫЕ!$AP25+ДАННЫЕ!$AQ25+ДАННЫЕ!$AR25+ДАННЫЕ!$AU25+ДАННЫЕ!$AW25+ДАННЫЕ!$AS25+ДАННЫЕ!$AT25&gt;0,1,0)&amp;"x"&amp;ДАННЫЕ!$AG25&amp;"p"&amp;IF(ДАННЫЕ!$BY25&gt;0,1,0)&amp;"v"&amp;IF(ДАННЫЕ!$BZ25&gt;0,1,0)&amp;"n"&amp;ДАННЫЕ!$CA25&amp;"t"&amp;ДАННЫЕ!$AY25&amp;"k"&amp;ДАННЫЕ!$CB25&amp;"q"&amp;ДАННЫЕ!$CC25&amp;"w"&amp;ДАННЫЕ!$CD25&amp;"e"&amp;ДАННЫЕ!$CE25&amp;"m"&amp;ДАННЫЕ!$CF25&amp;"c"&amp;ДАННЫЕ!$CG25&amp;"z"&amp;ДАННЫЕ!$CH25&amp;"d"&amp;IF(H25=4,1,0)&amp;"s"&amp;IF(ДАННЫЕ!$J25=1,0,1)&amp;"u"&amp;IF(ДАННЫЕ!$CJ25&gt;0,1,0)</f>
        <v>g0cf0a06AR1VG0o0xp0v0ntkqwemczd0s1u0</v>
      </c>
      <c r="O25" s="28" t="str">
        <f>ДАННЫЕ!$I25&amp;"g"&amp;B25&amp;A25&amp;"f"&amp;P25&amp;"c"&amp;IF(ДАННЫЕ!$U25&gt;0,1,0)&amp;"s"&amp;IF(ДАННЫЕ!$Q25&gt;0,IF(YEAR(ДАННЫЕ!$F$1)=YEAR(ДАННЫЕ!$Q25),IF(MONTH(ДАННЫЕ!$F$1)=MONTH(ДАННЫЕ!$Q25),111,11),1),0)&amp;"i"&amp;IF(ДАННЫЕ!$R25+ДАННЫЕ!$S25+ДАННЫЕ!$T25=0,0,1)&amp;"h"&amp;IF(ДАННЫЕ!$P25&gt;0,1,0)&amp;"p"&amp;IF(ДАННЫЕ!$CI25&gt;0,IF(YEAR(ДАННЫЕ!$F$1)=YEAR(ДАННЫЕ!$CI25),IF(MONTH(ДАННЫЕ!$F$1)=MONTH(ДАННЫЕ!$CI25),111,11),1),0)&amp;"d"&amp;IF(ДАННЫЕ!$CJ25&gt;0,IF(YEAR(ДАННЫЕ!$F$1)=YEAR(ДАННЫЕ!$CJ25),IF(MONTH(ДАННЫЕ!$F$1)=MONTH(ДАННЫЕ!$CJ25),111,11),1),0)&amp;"o"&amp;IF(ДАННЫЕ!$CK25&gt;0,IF(MONTH(ДАННЫЕ!$F$1)=MONTH(ДАННЫЕ!$CK25),111,11),0)&amp;"v"&amp;IF(ДАННЫЕ!$BE25&gt;0,IF(MONTH(ДАННЫЕ!$F$1)=MONTH(ДАННЫЕ!$BE25),111,11),0)</f>
        <v>g00f0c0s0i0h0p0d0o0v0</v>
      </c>
      <c r="P25" s="15">
        <f t="shared" si="2"/>
        <v>0</v>
      </c>
      <c r="Q25" s="15">
        <f>IF(ДАННЫЕ!$F$1&gt;ДАННЫЕ!$N25,IF(YEAR(ДАННЫЕ!$F$1)=YEAR(ДАННЫЕ!M25),1,0),0)</f>
        <v>0</v>
      </c>
      <c r="R25" s="15">
        <f>IF(ДАННЫЕ!$F$1&gt;ДАННЫЕ!$N25,IF(YEAR(ДАННЫЕ!$F$1)=YEAR(ДАННЫЕ!N25),1,0),0)</f>
        <v>0</v>
      </c>
      <c r="S25" s="15">
        <f>IF(ДАННЫЕ!$AA25="2А",1,IF(ДАННЫЕ!$AA25="2Б",2,IF(ДАННЫЕ!$AA25="2В",3,IF(ДАННЫЕ!$AA25=3,4,IF(ДАННЫЕ!$AA25="4А",5,IF(ДАННЫЕ!$AA25="4Б",6,IF(ДАННЫЕ!$AA25="4В",7,IF(ДАННЫЕ!$AA25=5,8,0))))))))</f>
        <v>0</v>
      </c>
      <c r="T25" s="15">
        <f>IF(OR(ДАННЫЕ!$AC25=2,ДАННЫЕ!$AD25=2,ДАННЫЕ!$AE25=2),2,IF(OR(ДАННЫЕ!$AC25=1,ДАННЫЕ!$AD25=1,ДАННЫЕ!$AE25=1),1,0))</f>
        <v>0</v>
      </c>
    </row>
    <row r="26" spans="1:20" ht="15" customHeight="1" x14ac:dyDescent="0.2">
      <c r="A26" s="78">
        <f>IF(B26&gt;0,IF(MONTH(ДАННЫЕ!$F$1)=MONTH(ДАННЫЕ!$B26),1,0),0)</f>
        <v>0</v>
      </c>
      <c r="B26" s="14">
        <f>IF(ДАННЫЕ!$B26&gt;0,IF(YEAR(ДАННЫЕ!$F$1)=YEAR(ДАННЫЕ!$B26),1,0),0)</f>
        <v>0</v>
      </c>
      <c r="C26" s="14">
        <f>IF(ДАННЫЕ!$CM26&gt;0,IF(YEAR(ДАННЫЕ!$F$1)=YEAR(ДАННЫЕ!$CM26),1,0),0)</f>
        <v>0</v>
      </c>
      <c r="D26" s="14">
        <f>IF(ДАННЫЕ!$CJ26&gt;0,IF(ДАННЫЕ!$CL26&gt;ДАННЫЕ!$F$1,1,IF(ДАННЫЕ!$CL26&gt;0,0,1)),0)</f>
        <v>0</v>
      </c>
      <c r="E26" s="43" t="str">
        <f ca="1">IF(ДАННЫЕ!$F$1&gt;0,IF(ДАННЫЕ!$G26&gt;0,DATEDIF(ДАННЫЕ!$G26,ДАННЫЕ!$F$1,"y"),""),IF(ДАННЫЕ!$G26&gt;0,DATEDIF(ДАННЫЕ!$G26,TODAY(),"y"),""))</f>
        <v/>
      </c>
      <c r="F26" s="43" t="str">
        <f xml:space="preserve"> IF(ДАННЫЕ!$F26="М",IF(E26&gt;=18,IF(E26&lt;60,1,""),""),"")&amp;IF(ДАННЫЕ!$F26="Ж",IF(E26&gt;=18,IF(E26&lt;55,1,""),""),"")</f>
        <v/>
      </c>
      <c r="G26" s="43" t="str">
        <f xml:space="preserve"> IF(ДАННЫЕ!$F26="М",IF(E26&gt;=60,2,""),"")&amp;IF(ДАННЫЕ!$F26="Ж",IF(E26&gt;=55,2,""),"")</f>
        <v/>
      </c>
      <c r="H26" s="43" t="str">
        <f t="shared" ca="1" si="0"/>
        <v/>
      </c>
      <c r="I26" s="43" t="str">
        <f t="shared" ca="1" si="1"/>
        <v>03</v>
      </c>
      <c r="J26" s="28" t="str">
        <f ca="1">ДАННЫЕ!$F26&amp;H26&amp;I26&amp;ДАННЫЕ!$I26&amp;"m"&amp;IF(ДАННЫЕ!$I26&gt;0,IF(ДАННЫЕ!$J26&gt;0,0,1),"")&amp;"f"&amp;IF(ДАННЫЕ!$R26&gt;0,IF(YEAR(ДАННЫЕ!$F$1)=YEAR(ДАННЫЕ!$R26),1,0),0)&amp;"z"&amp;ДАННЫЕ!$R26&amp;"p"&amp;ДАННЫЕ!$S26&amp;"i"&amp;ДАННЫЕ!$T26&amp;"h"&amp;ДАННЫЕ!$K26&amp;"be"&amp;ДАННЫЕ!$BI26&amp;"CD"&amp;IF(ДАННЫЕ!BF26&gt;500,4,IF(ДАННЫЕ!BF26&gt;350,3,IF(ДАННЫЕ!BF26&gt;200,2,IF(ДАННЫЕ!BF26&gt;0,1,0))))&amp;"g"&amp;B26&amp;"d"&amp;H26&amp;"l"&amp;ДАННЫЕ!AT26&amp;"a"&amp;ДАННЫЕ!$V26&amp;"v"&amp;R26&amp;"k"&amp;ДАННЫЕ!$U26&amp;"s"&amp;ДАННЫЕ!$Y26&amp;"t"&amp;ДАННЫЕ!$X26&amp;"b"&amp;IF(ДАННЫЕ!$Q26&gt;1,1,0)&amp;"PP"&amp;ДАННЫЕ!Z26&amp;"c"&amp;S26&amp;"x"&amp;IF(ДАННЫЕ!$BY26&gt;0,IF(YEAR(ДАННЫЕ!$F$1)=YEAR(ДАННЫЕ!$BY26),1,0),0)&amp;"n"&amp;IF(ДАННЫЕ!$BZ26&gt;0,IF(YEAR(ДАННЫЕ!$F$1)=YEAR(ДАННЫЕ!$BZ26),1,0),0)&amp;"u"&amp;D26&amp;"z"&amp;IF(ДАННЫЕ!$CL26&gt;0,IF(YEAR(ДАННЫЕ!$F$1)&gt;YEAR(ДАННЫЕ!$CL26),11,12),0)</f>
        <v>03mf0zpihbeCD0g0dlav0kstb0PPc0x0n0u0z0</v>
      </c>
      <c r="K26" s="28" t="str">
        <f ca="1">ДАННЫЕ!$I26&amp;"x"&amp;B26&amp;"w"&amp;IF(T26+ДАННЫЕ!AD26+ДАННЫЕ!AE26+ДАННЫЕ!AF26+ДАННЫЕ!AG26+ДАННЫЕ!AH26+ДАННЫЕ!$AL26+ДАННЫЕ!AI26+ДАННЫЕ!AJ26+ДАННЫЕ!AK26+ДАННЫЕ!AP26+ДАННЫЕ!AQ26+ДАННЫЕ!AR26+ДАННЫЕ!$AM26+ДАННЫЕ!$AN26+ДАННЫЕ!AS26+ДАННЫЕ!AT26&gt;0,1,0)&amp;IF(OR(T26=2,ДАННЫЕ!AD26=2,ДАННЫЕ!AE26=2,ДАННЫЕ!AF26=2,ДАННЫЕ!AG26=2,ДАННЫЕ!AH26=2,ДАННЫЕ!$AL26=2,ДАННЫЕ!AI26=2,ДАННЫЕ!AJ26=2,ДАННЫЕ!AK26=2,ДАННЫЕ!AP26=2,ДАННЫЕ!AQ26=2,ДАННЫЕ!AR26=2,ДАННЫЕ!$AM26=2,ДАННЫЕ!$AN26=2,ДАННЫЕ!AS26=2,ДАННЫЕ!AT26=2),2,0)&amp;"t"&amp;IF(T26&gt;0,"1"&amp;T26,"00")&amp;"f"&amp;IF(ДАННЫЕ!$AC26,"1"&amp;ДАННЫЕ!$AC26,"00")&amp;"b"&amp;IF(ДАННЫЕ!$AD26,"1"&amp;ДАННЫЕ!$AD26,"00")&amp;"g"&amp;IF(ДАННЫЕ!$AF26,"1"&amp;ДАННЫЕ!$AF26,"00")&amp;"c"&amp;IF(ДАННЫЕ!$AG26,"1"&amp;ДАННЫЕ!$AG26,"00")&amp;"i"&amp;IF(ДАННЫЕ!$AH26,"1"&amp;ДАННЫЕ!$AH26,"00")&amp;"r"&amp;IF(ДАННЫЕ!$AL26,"1"&amp;ДАННЫЕ!$AL26,"00")&amp;"m"&amp;IF(ДАННЫЕ!$AI26,"1"&amp;ДАННЫЕ!$AI26,"00")&amp;"hS"&amp;IF(ДАННЫЕ!$AJ26,"1"&amp;ДАННЫЕ!$AJ26,"00")&amp;"hZ"&amp;IF(ДАННЫЕ!$AK26,"1"&amp;ДАННЫЕ!$AK26,"00")&amp;"p"&amp;IF(ДАННЫЕ!$AP26,"1"&amp;ДАННЫЕ!$AP26,"00")&amp;"k"&amp;IF(ДАННЫЕ!$AQ26,"1"&amp;ДАННЫЕ!$AQ26,"00")&amp;"z"&amp;IF(ДАННЫЕ!$AR26,"1"&amp;ДАННЫЕ!$AR26,"00")&amp;"j"&amp;IF(ДАННЫЕ!$AM26,"1"&amp;ДАННЫЕ!$AM26,"00")&amp;"n"&amp;IF(ДАННЫЕ!$AN26,"1"&amp;ДАННЫЕ!$AN26,"00")&amp;"E"&amp;ДАННЫЕ!BI26&amp;"L"&amp;ДАННЫЕ!AO26&amp;"h"&amp;IF(ДАННЫЕ!$AU26&gt;0,1,0)&amp;"v"&amp;IF(ДАННЫЕ!$AW26&gt;0,1,0)&amp;"a"&amp;IF(ДАННЫЕ!$AS26,"1"&amp;ДАННЫЕ!$AS26,"00")&amp;"s"&amp;IF(ДАННЫЕ!$AT26,"1"&amp;ДАННЫЕ!$AT26,"00")&amp;"u"&amp;IF(ДАННЫЕ!$CJ26&gt;0,1,0)&amp;"y"&amp;B26&amp;"d"&amp;H26&amp;"e"&amp;F26&amp;G26</f>
        <v>x0w00t00f00b00g00c00i00r00m00hS00hZ00p00k00z00j00n00ELh0v0a00s00u0y0de</v>
      </c>
      <c r="L26" s="28" t="str">
        <f ca="1">ДАННЫЕ!$I26&amp;"VN"&amp;IF(ДАННЫЕ!AW26&gt;0,11,10)&amp;"CD"&amp;IF(ДАННЫЕ!BF26&gt;500,16,IF(ДАННЫЕ!BF26&gt;350,15,IF(ДАННЫЕ!BF26&gt;=200,14,IF(ДАННЫЕ!BF26&gt;=100,13,IF(ДАННЫЕ!BF26&gt;=50,12,IF(ДАННЫЕ!BF26&gt;0,11,10))))))&amp;"AR"&amp;IF(ДАННЫЕ!BX26&gt;0,1,0)&amp;"GD"&amp;B26&amp;"VV"&amp;IF(E26&gt;=5,IF(E26&lt;18,1,0),0)</f>
        <v>VN10CD10AR0GD0VV0</v>
      </c>
      <c r="M26" s="28" t="str">
        <f>ДАННЫЕ!$I26&amp;"b"&amp;ДАННЫЕ!$BI26&amp;"r"&amp;ДАННЫЕ!$BJ26&amp;"CD"&amp;IF(ДАННЫЕ!BF26&gt;0,IF(ДАННЫЕ!BF26&lt;200,1,IF(ДАННЫЕ!BF26&lt;350,2,3)),0)&amp;"h"&amp;IF(ДАННЫЕ!$BK26+ДАННЫЕ!$BL26+ДАННЫЕ!$BM26&gt;0,1,0)&amp;"x"&amp;ДАННЫЕ!$BK26&amp;"y"&amp;ДАННЫЕ!$BL26&amp;"z"&amp;ДАННЫЕ!$BM26&amp;"c"&amp;IF(ДАННЫЕ!$BK26+ДАННЫЕ!$BL26+ДАННЫЕ!$BM26=3,1,0)&amp;"a"&amp;IF(ДАННЫЕ!$BQ26+ДАННЫЕ!$BR26&gt;0,1,0)&amp;"d"&amp;ДАННЫЕ!$BQ26&amp;"v"&amp;ДАННЫЕ!$BR26&amp;"p"&amp;ДАННЫЕ!$BS26&amp;"n"&amp;ДАННЫЕ!$BU26&amp;"t"&amp;ДАННЫЕ!$BV26&amp;"o"&amp;ДАННЫЕ!$BT26&amp;"l"&amp;IF(ДАННЫЕ!$BN26&gt;0,1,0)&amp;ДАННЫЕ!$BN26&amp;"g"&amp;ДАННЫЕ!$BO26&amp;"s"&amp;ДАННЫЕ!$BP26&amp;"DZ"&amp;IF(ДАННЫЕ!B26-ДАННЫЕ!G26 &lt; 60,IF(ДАННЫЕ!B26-ДАННЫЕ!G26 &gt;= 0,1,0),0)&amp;"u"&amp;IF(ДАННЫЕ!$CJ26&gt;0,1,0)</f>
        <v>brCD0h0xyzc0a0dvpntol0gsDZ1u0</v>
      </c>
      <c r="N26" s="28" t="str">
        <f ca="1">ДАННЫЕ!$F26&amp;ДАННЫЕ!$I26&amp;"g"&amp;B26&amp;"cf"&amp;D26&amp;"a"&amp;IF(ДАННЫЕ!$BX26&gt;0,1,0)&amp;IF(ДАННЫЕ!$BF26&gt;500,1,IF(ДАННЫЕ!$BF26&gt;350,2,IF(ДАННЫЕ!$BF26&gt;=200,3,IF(ДАННЫЕ!$BF26&gt;=100,4,IF(ДАННЫЕ!$BF26&gt;=50,5,IF(ДАННЫЕ!$BF26&lt;50,6,0))))))&amp;"AR"&amp;IF(DATEDIF(ДАННЫЕ!$BX26,ДАННЫЕ!$F$1,"y")&gt;1,1,0)&amp;"VG"&amp;IF(ДАННЫЕ!$BH26="0",1,0)&amp;"o"&amp;IF(T26+ДАННЫЕ!$AF26+ДАННЫЕ!$AG26+ДАННЫЕ!$AH26+ДАННЫЕ!$AI26+ДАННЫЕ!$AJ26+ДАННЫЕ!$AP26+ДАННЫЕ!$AQ26+ДАННЫЕ!$AR26+ДАННЫЕ!$AU26+ДАННЫЕ!$AW26+ДАННЫЕ!$AS26+ДАННЫЕ!$AT26&gt;0,1,0)&amp;"x"&amp;ДАННЫЕ!$AG26&amp;"p"&amp;IF(ДАННЫЕ!$BY26&gt;0,1,0)&amp;"v"&amp;IF(ДАННЫЕ!$BZ26&gt;0,1,0)&amp;"n"&amp;ДАННЫЕ!$CA26&amp;"t"&amp;ДАННЫЕ!$AY26&amp;"k"&amp;ДАННЫЕ!$CB26&amp;"q"&amp;ДАННЫЕ!$CC26&amp;"w"&amp;ДАННЫЕ!$CD26&amp;"e"&amp;ДАННЫЕ!$CE26&amp;"m"&amp;ДАННЫЕ!$CF26&amp;"c"&amp;ДАННЫЕ!$CG26&amp;"z"&amp;ДАННЫЕ!$CH26&amp;"d"&amp;IF(H26=4,1,0)&amp;"s"&amp;IF(ДАННЫЕ!$J26=1,0,1)&amp;"u"&amp;IF(ДАННЫЕ!$CJ26&gt;0,1,0)</f>
        <v>g0cf0a06AR1VG0o0xp0v0ntkqwemczd0s1u0</v>
      </c>
      <c r="O26" s="28" t="str">
        <f>ДАННЫЕ!$I26&amp;"g"&amp;B26&amp;A26&amp;"f"&amp;P26&amp;"c"&amp;IF(ДАННЫЕ!$U26&gt;0,1,0)&amp;"s"&amp;IF(ДАННЫЕ!$Q26&gt;0,IF(YEAR(ДАННЫЕ!$F$1)=YEAR(ДАННЫЕ!$Q26),IF(MONTH(ДАННЫЕ!$F$1)=MONTH(ДАННЫЕ!$Q26),111,11),1),0)&amp;"i"&amp;IF(ДАННЫЕ!$R26+ДАННЫЕ!$S26+ДАННЫЕ!$T26=0,0,1)&amp;"h"&amp;IF(ДАННЫЕ!$P26&gt;0,1,0)&amp;"p"&amp;IF(ДАННЫЕ!$CI26&gt;0,IF(YEAR(ДАННЫЕ!$F$1)=YEAR(ДАННЫЕ!$CI26),IF(MONTH(ДАННЫЕ!$F$1)=MONTH(ДАННЫЕ!$CI26),111,11),1),0)&amp;"d"&amp;IF(ДАННЫЕ!$CJ26&gt;0,IF(YEAR(ДАННЫЕ!$F$1)=YEAR(ДАННЫЕ!$CJ26),IF(MONTH(ДАННЫЕ!$F$1)=MONTH(ДАННЫЕ!$CJ26),111,11),1),0)&amp;"o"&amp;IF(ДАННЫЕ!$CK26&gt;0,IF(MONTH(ДАННЫЕ!$F$1)=MONTH(ДАННЫЕ!$CK26),111,11),0)&amp;"v"&amp;IF(ДАННЫЕ!$BE26&gt;0,IF(MONTH(ДАННЫЕ!$F$1)=MONTH(ДАННЫЕ!$BE26),111,11),0)</f>
        <v>g00f0c0s0i0h0p0d0o0v0</v>
      </c>
      <c r="P26" s="15">
        <f t="shared" si="2"/>
        <v>0</v>
      </c>
      <c r="Q26" s="15">
        <f>IF(ДАННЫЕ!$F$1&gt;ДАННЫЕ!$N26,IF(YEAR(ДАННЫЕ!$F$1)=YEAR(ДАННЫЕ!M26),1,0),0)</f>
        <v>0</v>
      </c>
      <c r="R26" s="15">
        <f>IF(ДАННЫЕ!$F$1&gt;ДАННЫЕ!$N26,IF(YEAR(ДАННЫЕ!$F$1)=YEAR(ДАННЫЕ!N26),1,0),0)</f>
        <v>0</v>
      </c>
      <c r="S26" s="15">
        <f>IF(ДАННЫЕ!$AA26="2А",1,IF(ДАННЫЕ!$AA26="2Б",2,IF(ДАННЫЕ!$AA26="2В",3,IF(ДАННЫЕ!$AA26=3,4,IF(ДАННЫЕ!$AA26="4А",5,IF(ДАННЫЕ!$AA26="4Б",6,IF(ДАННЫЕ!$AA26="4В",7,IF(ДАННЫЕ!$AA26=5,8,0))))))))</f>
        <v>0</v>
      </c>
      <c r="T26" s="15">
        <f>IF(OR(ДАННЫЕ!$AC26=2,ДАННЫЕ!$AD26=2,ДАННЫЕ!$AE26=2),2,IF(OR(ДАННЫЕ!$AC26=1,ДАННЫЕ!$AD26=1,ДАННЫЕ!$AE26=1),1,0))</f>
        <v>0</v>
      </c>
    </row>
    <row r="27" spans="1:20" ht="15" customHeight="1" x14ac:dyDescent="0.2">
      <c r="A27" s="78">
        <f>IF(B27&gt;0,IF(MONTH(ДАННЫЕ!$F$1)=MONTH(ДАННЫЕ!$B27),1,0),0)</f>
        <v>0</v>
      </c>
      <c r="B27" s="14">
        <f>IF(ДАННЫЕ!$B27&gt;0,IF(YEAR(ДАННЫЕ!$F$1)=YEAR(ДАННЫЕ!$B27),1,0),0)</f>
        <v>0</v>
      </c>
      <c r="C27" s="14">
        <f>IF(ДАННЫЕ!$CM27&gt;0,IF(YEAR(ДАННЫЕ!$F$1)=YEAR(ДАННЫЕ!$CM27),1,0),0)</f>
        <v>0</v>
      </c>
      <c r="D27" s="14">
        <f>IF(ДАННЫЕ!$CJ27&gt;0,IF(ДАННЫЕ!$CL27&gt;ДАННЫЕ!$F$1,1,IF(ДАННЫЕ!$CL27&gt;0,0,1)),0)</f>
        <v>0</v>
      </c>
      <c r="E27" s="43" t="str">
        <f ca="1">IF(ДАННЫЕ!$F$1&gt;0,IF(ДАННЫЕ!$G27&gt;0,DATEDIF(ДАННЫЕ!$G27,ДАННЫЕ!$F$1,"y"),""),IF(ДАННЫЕ!$G27&gt;0,DATEDIF(ДАННЫЕ!$G27,TODAY(),"y"),""))</f>
        <v/>
      </c>
      <c r="F27" s="43" t="str">
        <f xml:space="preserve"> IF(ДАННЫЕ!$F27="М",IF(E27&gt;=18,IF(E27&lt;60,1,""),""),"")&amp;IF(ДАННЫЕ!$F27="Ж",IF(E27&gt;=18,IF(E27&lt;55,1,""),""),"")</f>
        <v/>
      </c>
      <c r="G27" s="43" t="str">
        <f xml:space="preserve"> IF(ДАННЫЕ!$F27="М",IF(E27&gt;=60,2,""),"")&amp;IF(ДАННЫЕ!$F27="Ж",IF(E27&gt;=55,2,""),"")</f>
        <v/>
      </c>
      <c r="H27" s="43" t="str">
        <f t="shared" ca="1" si="0"/>
        <v/>
      </c>
      <c r="I27" s="43" t="str">
        <f t="shared" ca="1" si="1"/>
        <v>03</v>
      </c>
      <c r="J27" s="28" t="str">
        <f ca="1">ДАННЫЕ!$F27&amp;H27&amp;I27&amp;ДАННЫЕ!$I27&amp;"m"&amp;IF(ДАННЫЕ!$I27&gt;0,IF(ДАННЫЕ!$J27&gt;0,0,1),"")&amp;"f"&amp;IF(ДАННЫЕ!$R27&gt;0,IF(YEAR(ДАННЫЕ!$F$1)=YEAR(ДАННЫЕ!$R27),1,0),0)&amp;"z"&amp;ДАННЫЕ!$R27&amp;"p"&amp;ДАННЫЕ!$S27&amp;"i"&amp;ДАННЫЕ!$T27&amp;"h"&amp;ДАННЫЕ!$K27&amp;"be"&amp;ДАННЫЕ!$BI27&amp;"CD"&amp;IF(ДАННЫЕ!BF27&gt;500,4,IF(ДАННЫЕ!BF27&gt;350,3,IF(ДАННЫЕ!BF27&gt;200,2,IF(ДАННЫЕ!BF27&gt;0,1,0))))&amp;"g"&amp;B27&amp;"d"&amp;H27&amp;"l"&amp;ДАННЫЕ!AT27&amp;"a"&amp;ДАННЫЕ!$V27&amp;"v"&amp;R27&amp;"k"&amp;ДАННЫЕ!$U27&amp;"s"&amp;ДАННЫЕ!$Y27&amp;"t"&amp;ДАННЫЕ!$X27&amp;"b"&amp;IF(ДАННЫЕ!$Q27&gt;1,1,0)&amp;"PP"&amp;ДАННЫЕ!Z27&amp;"c"&amp;S27&amp;"x"&amp;IF(ДАННЫЕ!$BY27&gt;0,IF(YEAR(ДАННЫЕ!$F$1)=YEAR(ДАННЫЕ!$BY27),1,0),0)&amp;"n"&amp;IF(ДАННЫЕ!$BZ27&gt;0,IF(YEAR(ДАННЫЕ!$F$1)=YEAR(ДАННЫЕ!$BZ27),1,0),0)&amp;"u"&amp;D27&amp;"z"&amp;IF(ДАННЫЕ!$CL27&gt;0,IF(YEAR(ДАННЫЕ!$F$1)&gt;YEAR(ДАННЫЕ!$CL27),11,12),0)</f>
        <v>03mf0zpihbeCD0g0dlav0kstb0PPc0x0n0u0z0</v>
      </c>
      <c r="K27" s="28" t="str">
        <f ca="1">ДАННЫЕ!$I27&amp;"x"&amp;B27&amp;"w"&amp;IF(T27+ДАННЫЕ!AD27+ДАННЫЕ!AE27+ДАННЫЕ!AF27+ДАННЫЕ!AG27+ДАННЫЕ!AH27+ДАННЫЕ!$AL27+ДАННЫЕ!AI27+ДАННЫЕ!AJ27+ДАННЫЕ!AK27+ДАННЫЕ!AP27+ДАННЫЕ!AQ27+ДАННЫЕ!AR27+ДАННЫЕ!$AM27+ДАННЫЕ!$AN27+ДАННЫЕ!AS27+ДАННЫЕ!AT27&gt;0,1,0)&amp;IF(OR(T27=2,ДАННЫЕ!AD27=2,ДАННЫЕ!AE27=2,ДАННЫЕ!AF27=2,ДАННЫЕ!AG27=2,ДАННЫЕ!AH27=2,ДАННЫЕ!$AL27=2,ДАННЫЕ!AI27=2,ДАННЫЕ!AJ27=2,ДАННЫЕ!AK27=2,ДАННЫЕ!AP27=2,ДАННЫЕ!AQ27=2,ДАННЫЕ!AR27=2,ДАННЫЕ!$AM27=2,ДАННЫЕ!$AN27=2,ДАННЫЕ!AS27=2,ДАННЫЕ!AT27=2),2,0)&amp;"t"&amp;IF(T27&gt;0,"1"&amp;T27,"00")&amp;"f"&amp;IF(ДАННЫЕ!$AC27,"1"&amp;ДАННЫЕ!$AC27,"00")&amp;"b"&amp;IF(ДАННЫЕ!$AD27,"1"&amp;ДАННЫЕ!$AD27,"00")&amp;"g"&amp;IF(ДАННЫЕ!$AF27,"1"&amp;ДАННЫЕ!$AF27,"00")&amp;"c"&amp;IF(ДАННЫЕ!$AG27,"1"&amp;ДАННЫЕ!$AG27,"00")&amp;"i"&amp;IF(ДАННЫЕ!$AH27,"1"&amp;ДАННЫЕ!$AH27,"00")&amp;"r"&amp;IF(ДАННЫЕ!$AL27,"1"&amp;ДАННЫЕ!$AL27,"00")&amp;"m"&amp;IF(ДАННЫЕ!$AI27,"1"&amp;ДАННЫЕ!$AI27,"00")&amp;"hS"&amp;IF(ДАННЫЕ!$AJ27,"1"&amp;ДАННЫЕ!$AJ27,"00")&amp;"hZ"&amp;IF(ДАННЫЕ!$AK27,"1"&amp;ДАННЫЕ!$AK27,"00")&amp;"p"&amp;IF(ДАННЫЕ!$AP27,"1"&amp;ДАННЫЕ!$AP27,"00")&amp;"k"&amp;IF(ДАННЫЕ!$AQ27,"1"&amp;ДАННЫЕ!$AQ27,"00")&amp;"z"&amp;IF(ДАННЫЕ!$AR27,"1"&amp;ДАННЫЕ!$AR27,"00")&amp;"j"&amp;IF(ДАННЫЕ!$AM27,"1"&amp;ДАННЫЕ!$AM27,"00")&amp;"n"&amp;IF(ДАННЫЕ!$AN27,"1"&amp;ДАННЫЕ!$AN27,"00")&amp;"E"&amp;ДАННЫЕ!BI27&amp;"L"&amp;ДАННЫЕ!AO27&amp;"h"&amp;IF(ДАННЫЕ!$AU27&gt;0,1,0)&amp;"v"&amp;IF(ДАННЫЕ!$AW27&gt;0,1,0)&amp;"a"&amp;IF(ДАННЫЕ!$AS27,"1"&amp;ДАННЫЕ!$AS27,"00")&amp;"s"&amp;IF(ДАННЫЕ!$AT27,"1"&amp;ДАННЫЕ!$AT27,"00")&amp;"u"&amp;IF(ДАННЫЕ!$CJ27&gt;0,1,0)&amp;"y"&amp;B27&amp;"d"&amp;H27&amp;"e"&amp;F27&amp;G27</f>
        <v>x0w00t00f00b00g00c00i00r00m00hS00hZ00p00k00z00j00n00ELh0v0a00s00u0y0de</v>
      </c>
      <c r="L27" s="28" t="str">
        <f ca="1">ДАННЫЕ!$I27&amp;"VN"&amp;IF(ДАННЫЕ!AW27&gt;0,11,10)&amp;"CD"&amp;IF(ДАННЫЕ!BF27&gt;500,16,IF(ДАННЫЕ!BF27&gt;350,15,IF(ДАННЫЕ!BF27&gt;=200,14,IF(ДАННЫЕ!BF27&gt;=100,13,IF(ДАННЫЕ!BF27&gt;=50,12,IF(ДАННЫЕ!BF27&gt;0,11,10))))))&amp;"AR"&amp;IF(ДАННЫЕ!BX27&gt;0,1,0)&amp;"GD"&amp;B27&amp;"VV"&amp;IF(E27&gt;=5,IF(E27&lt;18,1,0),0)</f>
        <v>VN10CD10AR0GD0VV0</v>
      </c>
      <c r="M27" s="28" t="str">
        <f>ДАННЫЕ!$I27&amp;"b"&amp;ДАННЫЕ!$BI27&amp;"r"&amp;ДАННЫЕ!$BJ27&amp;"CD"&amp;IF(ДАННЫЕ!BF27&gt;0,IF(ДАННЫЕ!BF27&lt;200,1,IF(ДАННЫЕ!BF27&lt;350,2,3)),0)&amp;"h"&amp;IF(ДАННЫЕ!$BK27+ДАННЫЕ!$BL27+ДАННЫЕ!$BM27&gt;0,1,0)&amp;"x"&amp;ДАННЫЕ!$BK27&amp;"y"&amp;ДАННЫЕ!$BL27&amp;"z"&amp;ДАННЫЕ!$BM27&amp;"c"&amp;IF(ДАННЫЕ!$BK27+ДАННЫЕ!$BL27+ДАННЫЕ!$BM27=3,1,0)&amp;"a"&amp;IF(ДАННЫЕ!$BQ27+ДАННЫЕ!$BR27&gt;0,1,0)&amp;"d"&amp;ДАННЫЕ!$BQ27&amp;"v"&amp;ДАННЫЕ!$BR27&amp;"p"&amp;ДАННЫЕ!$BS27&amp;"n"&amp;ДАННЫЕ!$BU27&amp;"t"&amp;ДАННЫЕ!$BV27&amp;"o"&amp;ДАННЫЕ!$BT27&amp;"l"&amp;IF(ДАННЫЕ!$BN27&gt;0,1,0)&amp;ДАННЫЕ!$BN27&amp;"g"&amp;ДАННЫЕ!$BO27&amp;"s"&amp;ДАННЫЕ!$BP27&amp;"DZ"&amp;IF(ДАННЫЕ!B27-ДАННЫЕ!G27 &lt; 60,IF(ДАННЫЕ!B27-ДАННЫЕ!G27 &gt;= 0,1,0),0)&amp;"u"&amp;IF(ДАННЫЕ!$CJ27&gt;0,1,0)</f>
        <v>brCD0h0xyzc0a0dvpntol0gsDZ1u0</v>
      </c>
      <c r="N27" s="28" t="str">
        <f ca="1">ДАННЫЕ!$F27&amp;ДАННЫЕ!$I27&amp;"g"&amp;B27&amp;"cf"&amp;D27&amp;"a"&amp;IF(ДАННЫЕ!$BX27&gt;0,1,0)&amp;IF(ДАННЫЕ!$BF27&gt;500,1,IF(ДАННЫЕ!$BF27&gt;350,2,IF(ДАННЫЕ!$BF27&gt;=200,3,IF(ДАННЫЕ!$BF27&gt;=100,4,IF(ДАННЫЕ!$BF27&gt;=50,5,IF(ДАННЫЕ!$BF27&lt;50,6,0))))))&amp;"AR"&amp;IF(DATEDIF(ДАННЫЕ!$BX27,ДАННЫЕ!$F$1,"y")&gt;1,1,0)&amp;"VG"&amp;IF(ДАННЫЕ!$BH27="0",1,0)&amp;"o"&amp;IF(T27+ДАННЫЕ!$AF27+ДАННЫЕ!$AG27+ДАННЫЕ!$AH27+ДАННЫЕ!$AI27+ДАННЫЕ!$AJ27+ДАННЫЕ!$AP27+ДАННЫЕ!$AQ27+ДАННЫЕ!$AR27+ДАННЫЕ!$AU27+ДАННЫЕ!$AW27+ДАННЫЕ!$AS27+ДАННЫЕ!$AT27&gt;0,1,0)&amp;"x"&amp;ДАННЫЕ!$AG27&amp;"p"&amp;IF(ДАННЫЕ!$BY27&gt;0,1,0)&amp;"v"&amp;IF(ДАННЫЕ!$BZ27&gt;0,1,0)&amp;"n"&amp;ДАННЫЕ!$CA27&amp;"t"&amp;ДАННЫЕ!$AY27&amp;"k"&amp;ДАННЫЕ!$CB27&amp;"q"&amp;ДАННЫЕ!$CC27&amp;"w"&amp;ДАННЫЕ!$CD27&amp;"e"&amp;ДАННЫЕ!$CE27&amp;"m"&amp;ДАННЫЕ!$CF27&amp;"c"&amp;ДАННЫЕ!$CG27&amp;"z"&amp;ДАННЫЕ!$CH27&amp;"d"&amp;IF(H27=4,1,0)&amp;"s"&amp;IF(ДАННЫЕ!$J27=1,0,1)&amp;"u"&amp;IF(ДАННЫЕ!$CJ27&gt;0,1,0)</f>
        <v>g0cf0a06AR1VG0o0xp0v0ntkqwemczd0s1u0</v>
      </c>
      <c r="O27" s="28" t="str">
        <f>ДАННЫЕ!$I27&amp;"g"&amp;B27&amp;A27&amp;"f"&amp;P27&amp;"c"&amp;IF(ДАННЫЕ!$U27&gt;0,1,0)&amp;"s"&amp;IF(ДАННЫЕ!$Q27&gt;0,IF(YEAR(ДАННЫЕ!$F$1)=YEAR(ДАННЫЕ!$Q27),IF(MONTH(ДАННЫЕ!$F$1)=MONTH(ДАННЫЕ!$Q27),111,11),1),0)&amp;"i"&amp;IF(ДАННЫЕ!$R27+ДАННЫЕ!$S27+ДАННЫЕ!$T27=0,0,1)&amp;"h"&amp;IF(ДАННЫЕ!$P27&gt;0,1,0)&amp;"p"&amp;IF(ДАННЫЕ!$CI27&gt;0,IF(YEAR(ДАННЫЕ!$F$1)=YEAR(ДАННЫЕ!$CI27),IF(MONTH(ДАННЫЕ!$F$1)=MONTH(ДАННЫЕ!$CI27),111,11),1),0)&amp;"d"&amp;IF(ДАННЫЕ!$CJ27&gt;0,IF(YEAR(ДАННЫЕ!$F$1)=YEAR(ДАННЫЕ!$CJ27),IF(MONTH(ДАННЫЕ!$F$1)=MONTH(ДАННЫЕ!$CJ27),111,11),1),0)&amp;"o"&amp;IF(ДАННЫЕ!$CK27&gt;0,IF(MONTH(ДАННЫЕ!$F$1)=MONTH(ДАННЫЕ!$CK27),111,11),0)&amp;"v"&amp;IF(ДАННЫЕ!$BE27&gt;0,IF(MONTH(ДАННЫЕ!$F$1)=MONTH(ДАННЫЕ!$BE27),111,11),0)</f>
        <v>g00f0c0s0i0h0p0d0o0v0</v>
      </c>
      <c r="P27" s="15">
        <f t="shared" si="2"/>
        <v>0</v>
      </c>
      <c r="Q27" s="15">
        <f>IF(ДАННЫЕ!$F$1&gt;ДАННЫЕ!$N27,IF(YEAR(ДАННЫЕ!$F$1)=YEAR(ДАННЫЕ!M27),1,0),0)</f>
        <v>0</v>
      </c>
      <c r="R27" s="15">
        <f>IF(ДАННЫЕ!$F$1&gt;ДАННЫЕ!$N27,IF(YEAR(ДАННЫЕ!$F$1)=YEAR(ДАННЫЕ!N27),1,0),0)</f>
        <v>0</v>
      </c>
      <c r="S27" s="15">
        <f>IF(ДАННЫЕ!$AA27="2А",1,IF(ДАННЫЕ!$AA27="2Б",2,IF(ДАННЫЕ!$AA27="2В",3,IF(ДАННЫЕ!$AA27=3,4,IF(ДАННЫЕ!$AA27="4А",5,IF(ДАННЫЕ!$AA27="4Б",6,IF(ДАННЫЕ!$AA27="4В",7,IF(ДАННЫЕ!$AA27=5,8,0))))))))</f>
        <v>0</v>
      </c>
      <c r="T27" s="15">
        <f>IF(OR(ДАННЫЕ!$AC27=2,ДАННЫЕ!$AD27=2,ДАННЫЕ!$AE27=2),2,IF(OR(ДАННЫЕ!$AC27=1,ДАННЫЕ!$AD27=1,ДАННЫЕ!$AE27=1),1,0))</f>
        <v>0</v>
      </c>
    </row>
    <row r="28" spans="1:20" ht="15" customHeight="1" x14ac:dyDescent="0.2">
      <c r="A28" s="78">
        <f>IF(B28&gt;0,IF(MONTH(ДАННЫЕ!$F$1)=MONTH(ДАННЫЕ!$B28),1,0),0)</f>
        <v>0</v>
      </c>
      <c r="B28" s="14">
        <f>IF(ДАННЫЕ!$B28&gt;0,IF(YEAR(ДАННЫЕ!$F$1)=YEAR(ДАННЫЕ!$B28),1,0),0)</f>
        <v>0</v>
      </c>
      <c r="C28" s="14">
        <f>IF(ДАННЫЕ!$CM28&gt;0,IF(YEAR(ДАННЫЕ!$F$1)=YEAR(ДАННЫЕ!$CM28),1,0),0)</f>
        <v>0</v>
      </c>
      <c r="D28" s="14">
        <f>IF(ДАННЫЕ!$CJ28&gt;0,IF(ДАННЫЕ!$CL28&gt;ДАННЫЕ!$F$1,1,IF(ДАННЫЕ!$CL28&gt;0,0,1)),0)</f>
        <v>0</v>
      </c>
      <c r="E28" s="43" t="str">
        <f ca="1">IF(ДАННЫЕ!$F$1&gt;0,IF(ДАННЫЕ!$G28&gt;0,DATEDIF(ДАННЫЕ!$G28,ДАННЫЕ!$F$1,"y"),""),IF(ДАННЫЕ!$G28&gt;0,DATEDIF(ДАННЫЕ!$G28,TODAY(),"y"),""))</f>
        <v/>
      </c>
      <c r="F28" s="43" t="str">
        <f xml:space="preserve"> IF(ДАННЫЕ!$F28="М",IF(E28&gt;=18,IF(E28&lt;60,1,""),""),"")&amp;IF(ДАННЫЕ!$F28="Ж",IF(E28&gt;=18,IF(E28&lt;55,1,""),""),"")</f>
        <v/>
      </c>
      <c r="G28" s="43" t="str">
        <f xml:space="preserve"> IF(ДАННЫЕ!$F28="М",IF(E28&gt;=60,2,""),"")&amp;IF(ДАННЫЕ!$F28="Ж",IF(E28&gt;=55,2,""),"")</f>
        <v/>
      </c>
      <c r="H28" s="43" t="str">
        <f t="shared" ca="1" si="0"/>
        <v/>
      </c>
      <c r="I28" s="43" t="str">
        <f t="shared" ca="1" si="1"/>
        <v>03</v>
      </c>
      <c r="J28" s="28" t="str">
        <f ca="1">ДАННЫЕ!$F28&amp;H28&amp;I28&amp;ДАННЫЕ!$I28&amp;"m"&amp;IF(ДАННЫЕ!$I28&gt;0,IF(ДАННЫЕ!$J28&gt;0,0,1),"")&amp;"f"&amp;IF(ДАННЫЕ!$R28&gt;0,IF(YEAR(ДАННЫЕ!$F$1)=YEAR(ДАННЫЕ!$R28),1,0),0)&amp;"z"&amp;ДАННЫЕ!$R28&amp;"p"&amp;ДАННЫЕ!$S28&amp;"i"&amp;ДАННЫЕ!$T28&amp;"h"&amp;ДАННЫЕ!$K28&amp;"be"&amp;ДАННЫЕ!$BI28&amp;"CD"&amp;IF(ДАННЫЕ!BF28&gt;500,4,IF(ДАННЫЕ!BF28&gt;350,3,IF(ДАННЫЕ!BF28&gt;200,2,IF(ДАННЫЕ!BF28&gt;0,1,0))))&amp;"g"&amp;B28&amp;"d"&amp;H28&amp;"l"&amp;ДАННЫЕ!AT28&amp;"a"&amp;ДАННЫЕ!$V28&amp;"v"&amp;R28&amp;"k"&amp;ДАННЫЕ!$U28&amp;"s"&amp;ДАННЫЕ!$Y28&amp;"t"&amp;ДАННЫЕ!$X28&amp;"b"&amp;IF(ДАННЫЕ!$Q28&gt;1,1,0)&amp;"PP"&amp;ДАННЫЕ!Z28&amp;"c"&amp;S28&amp;"x"&amp;IF(ДАННЫЕ!$BY28&gt;0,IF(YEAR(ДАННЫЕ!$F$1)=YEAR(ДАННЫЕ!$BY28),1,0),0)&amp;"n"&amp;IF(ДАННЫЕ!$BZ28&gt;0,IF(YEAR(ДАННЫЕ!$F$1)=YEAR(ДАННЫЕ!$BZ28),1,0),0)&amp;"u"&amp;D28&amp;"z"&amp;IF(ДАННЫЕ!$CL28&gt;0,IF(YEAR(ДАННЫЕ!$F$1)&gt;YEAR(ДАННЫЕ!$CL28),11,12),0)</f>
        <v>03mf0zpihbeCD0g0dlav0kstb0PPc0x0n0u0z0</v>
      </c>
      <c r="K28" s="28" t="str">
        <f ca="1">ДАННЫЕ!$I28&amp;"x"&amp;B28&amp;"w"&amp;IF(T28+ДАННЫЕ!AD28+ДАННЫЕ!AE28+ДАННЫЕ!AF28+ДАННЫЕ!AG28+ДАННЫЕ!AH28+ДАННЫЕ!$AL28+ДАННЫЕ!AI28+ДАННЫЕ!AJ28+ДАННЫЕ!AK28+ДАННЫЕ!AP28+ДАННЫЕ!AQ28+ДАННЫЕ!AR28+ДАННЫЕ!$AM28+ДАННЫЕ!$AN28+ДАННЫЕ!AS28+ДАННЫЕ!AT28&gt;0,1,0)&amp;IF(OR(T28=2,ДАННЫЕ!AD28=2,ДАННЫЕ!AE28=2,ДАННЫЕ!AF28=2,ДАННЫЕ!AG28=2,ДАННЫЕ!AH28=2,ДАННЫЕ!$AL28=2,ДАННЫЕ!AI28=2,ДАННЫЕ!AJ28=2,ДАННЫЕ!AK28=2,ДАННЫЕ!AP28=2,ДАННЫЕ!AQ28=2,ДАННЫЕ!AR28=2,ДАННЫЕ!$AM28=2,ДАННЫЕ!$AN28=2,ДАННЫЕ!AS28=2,ДАННЫЕ!AT28=2),2,0)&amp;"t"&amp;IF(T28&gt;0,"1"&amp;T28,"00")&amp;"f"&amp;IF(ДАННЫЕ!$AC28,"1"&amp;ДАННЫЕ!$AC28,"00")&amp;"b"&amp;IF(ДАННЫЕ!$AD28,"1"&amp;ДАННЫЕ!$AD28,"00")&amp;"g"&amp;IF(ДАННЫЕ!$AF28,"1"&amp;ДАННЫЕ!$AF28,"00")&amp;"c"&amp;IF(ДАННЫЕ!$AG28,"1"&amp;ДАННЫЕ!$AG28,"00")&amp;"i"&amp;IF(ДАННЫЕ!$AH28,"1"&amp;ДАННЫЕ!$AH28,"00")&amp;"r"&amp;IF(ДАННЫЕ!$AL28,"1"&amp;ДАННЫЕ!$AL28,"00")&amp;"m"&amp;IF(ДАННЫЕ!$AI28,"1"&amp;ДАННЫЕ!$AI28,"00")&amp;"hS"&amp;IF(ДАННЫЕ!$AJ28,"1"&amp;ДАННЫЕ!$AJ28,"00")&amp;"hZ"&amp;IF(ДАННЫЕ!$AK28,"1"&amp;ДАННЫЕ!$AK28,"00")&amp;"p"&amp;IF(ДАННЫЕ!$AP28,"1"&amp;ДАННЫЕ!$AP28,"00")&amp;"k"&amp;IF(ДАННЫЕ!$AQ28,"1"&amp;ДАННЫЕ!$AQ28,"00")&amp;"z"&amp;IF(ДАННЫЕ!$AR28,"1"&amp;ДАННЫЕ!$AR28,"00")&amp;"j"&amp;IF(ДАННЫЕ!$AM28,"1"&amp;ДАННЫЕ!$AM28,"00")&amp;"n"&amp;IF(ДАННЫЕ!$AN28,"1"&amp;ДАННЫЕ!$AN28,"00")&amp;"E"&amp;ДАННЫЕ!BI28&amp;"L"&amp;ДАННЫЕ!AO28&amp;"h"&amp;IF(ДАННЫЕ!$AU28&gt;0,1,0)&amp;"v"&amp;IF(ДАННЫЕ!$AW28&gt;0,1,0)&amp;"a"&amp;IF(ДАННЫЕ!$AS28,"1"&amp;ДАННЫЕ!$AS28,"00")&amp;"s"&amp;IF(ДАННЫЕ!$AT28,"1"&amp;ДАННЫЕ!$AT28,"00")&amp;"u"&amp;IF(ДАННЫЕ!$CJ28&gt;0,1,0)&amp;"y"&amp;B28&amp;"d"&amp;H28&amp;"e"&amp;F28&amp;G28</f>
        <v>x0w00t00f00b00g00c00i00r00m00hS00hZ00p00k00z00j00n00ELh0v0a00s00u0y0de</v>
      </c>
      <c r="L28" s="28" t="str">
        <f ca="1">ДАННЫЕ!$I28&amp;"VN"&amp;IF(ДАННЫЕ!AW28&gt;0,11,10)&amp;"CD"&amp;IF(ДАННЫЕ!BF28&gt;500,16,IF(ДАННЫЕ!BF28&gt;350,15,IF(ДАННЫЕ!BF28&gt;=200,14,IF(ДАННЫЕ!BF28&gt;=100,13,IF(ДАННЫЕ!BF28&gt;=50,12,IF(ДАННЫЕ!BF28&gt;0,11,10))))))&amp;"AR"&amp;IF(ДАННЫЕ!BX28&gt;0,1,0)&amp;"GD"&amp;B28&amp;"VV"&amp;IF(E28&gt;=5,IF(E28&lt;18,1,0),0)</f>
        <v>VN10CD10AR0GD0VV0</v>
      </c>
      <c r="M28" s="28" t="str">
        <f>ДАННЫЕ!$I28&amp;"b"&amp;ДАННЫЕ!$BI28&amp;"r"&amp;ДАННЫЕ!$BJ28&amp;"CD"&amp;IF(ДАННЫЕ!BF28&gt;0,IF(ДАННЫЕ!BF28&lt;200,1,IF(ДАННЫЕ!BF28&lt;350,2,3)),0)&amp;"h"&amp;IF(ДАННЫЕ!$BK28+ДАННЫЕ!$BL28+ДАННЫЕ!$BM28&gt;0,1,0)&amp;"x"&amp;ДАННЫЕ!$BK28&amp;"y"&amp;ДАННЫЕ!$BL28&amp;"z"&amp;ДАННЫЕ!$BM28&amp;"c"&amp;IF(ДАННЫЕ!$BK28+ДАННЫЕ!$BL28+ДАННЫЕ!$BM28=3,1,0)&amp;"a"&amp;IF(ДАННЫЕ!$BQ28+ДАННЫЕ!$BR28&gt;0,1,0)&amp;"d"&amp;ДАННЫЕ!$BQ28&amp;"v"&amp;ДАННЫЕ!$BR28&amp;"p"&amp;ДАННЫЕ!$BS28&amp;"n"&amp;ДАННЫЕ!$BU28&amp;"t"&amp;ДАННЫЕ!$BV28&amp;"o"&amp;ДАННЫЕ!$BT28&amp;"l"&amp;IF(ДАННЫЕ!$BN28&gt;0,1,0)&amp;ДАННЫЕ!$BN28&amp;"g"&amp;ДАННЫЕ!$BO28&amp;"s"&amp;ДАННЫЕ!$BP28&amp;"DZ"&amp;IF(ДАННЫЕ!B28-ДАННЫЕ!G28 &lt; 60,IF(ДАННЫЕ!B28-ДАННЫЕ!G28 &gt;= 0,1,0),0)&amp;"u"&amp;IF(ДАННЫЕ!$CJ28&gt;0,1,0)</f>
        <v>brCD0h0xyzc0a0dvpntol0gsDZ1u0</v>
      </c>
      <c r="N28" s="28" t="str">
        <f ca="1">ДАННЫЕ!$F28&amp;ДАННЫЕ!$I28&amp;"g"&amp;B28&amp;"cf"&amp;D28&amp;"a"&amp;IF(ДАННЫЕ!$BX28&gt;0,1,0)&amp;IF(ДАННЫЕ!$BF28&gt;500,1,IF(ДАННЫЕ!$BF28&gt;350,2,IF(ДАННЫЕ!$BF28&gt;=200,3,IF(ДАННЫЕ!$BF28&gt;=100,4,IF(ДАННЫЕ!$BF28&gt;=50,5,IF(ДАННЫЕ!$BF28&lt;50,6,0))))))&amp;"AR"&amp;IF(DATEDIF(ДАННЫЕ!$BX28,ДАННЫЕ!$F$1,"y")&gt;1,1,0)&amp;"VG"&amp;IF(ДАННЫЕ!$BH28="0",1,0)&amp;"o"&amp;IF(T28+ДАННЫЕ!$AF28+ДАННЫЕ!$AG28+ДАННЫЕ!$AH28+ДАННЫЕ!$AI28+ДАННЫЕ!$AJ28+ДАННЫЕ!$AP28+ДАННЫЕ!$AQ28+ДАННЫЕ!$AR28+ДАННЫЕ!$AU28+ДАННЫЕ!$AW28+ДАННЫЕ!$AS28+ДАННЫЕ!$AT28&gt;0,1,0)&amp;"x"&amp;ДАННЫЕ!$AG28&amp;"p"&amp;IF(ДАННЫЕ!$BY28&gt;0,1,0)&amp;"v"&amp;IF(ДАННЫЕ!$BZ28&gt;0,1,0)&amp;"n"&amp;ДАННЫЕ!$CA28&amp;"t"&amp;ДАННЫЕ!$AY28&amp;"k"&amp;ДАННЫЕ!$CB28&amp;"q"&amp;ДАННЫЕ!$CC28&amp;"w"&amp;ДАННЫЕ!$CD28&amp;"e"&amp;ДАННЫЕ!$CE28&amp;"m"&amp;ДАННЫЕ!$CF28&amp;"c"&amp;ДАННЫЕ!$CG28&amp;"z"&amp;ДАННЫЕ!$CH28&amp;"d"&amp;IF(H28=4,1,0)&amp;"s"&amp;IF(ДАННЫЕ!$J28=1,0,1)&amp;"u"&amp;IF(ДАННЫЕ!$CJ28&gt;0,1,0)</f>
        <v>g0cf0a06AR1VG0o0xp0v0ntkqwemczd0s1u0</v>
      </c>
      <c r="O28" s="28" t="str">
        <f>ДАННЫЕ!$I28&amp;"g"&amp;B28&amp;A28&amp;"f"&amp;P28&amp;"c"&amp;IF(ДАННЫЕ!$U28&gt;0,1,0)&amp;"s"&amp;IF(ДАННЫЕ!$Q28&gt;0,IF(YEAR(ДАННЫЕ!$F$1)=YEAR(ДАННЫЕ!$Q28),IF(MONTH(ДАННЫЕ!$F$1)=MONTH(ДАННЫЕ!$Q28),111,11),1),0)&amp;"i"&amp;IF(ДАННЫЕ!$R28+ДАННЫЕ!$S28+ДАННЫЕ!$T28=0,0,1)&amp;"h"&amp;IF(ДАННЫЕ!$P28&gt;0,1,0)&amp;"p"&amp;IF(ДАННЫЕ!$CI28&gt;0,IF(YEAR(ДАННЫЕ!$F$1)=YEAR(ДАННЫЕ!$CI28),IF(MONTH(ДАННЫЕ!$F$1)=MONTH(ДАННЫЕ!$CI28),111,11),1),0)&amp;"d"&amp;IF(ДАННЫЕ!$CJ28&gt;0,IF(YEAR(ДАННЫЕ!$F$1)=YEAR(ДАННЫЕ!$CJ28),IF(MONTH(ДАННЫЕ!$F$1)=MONTH(ДАННЫЕ!$CJ28),111,11),1),0)&amp;"o"&amp;IF(ДАННЫЕ!$CK28&gt;0,IF(MONTH(ДАННЫЕ!$F$1)=MONTH(ДАННЫЕ!$CK28),111,11),0)&amp;"v"&amp;IF(ДАННЫЕ!$BE28&gt;0,IF(MONTH(ДАННЫЕ!$F$1)=MONTH(ДАННЫЕ!$BE28),111,11),0)</f>
        <v>g00f0c0s0i0h0p0d0o0v0</v>
      </c>
      <c r="P28" s="15">
        <f t="shared" si="2"/>
        <v>0</v>
      </c>
      <c r="Q28" s="15">
        <f>IF(ДАННЫЕ!$F$1&gt;ДАННЫЕ!$N28,IF(YEAR(ДАННЫЕ!$F$1)=YEAR(ДАННЫЕ!M28),1,0),0)</f>
        <v>0</v>
      </c>
      <c r="R28" s="15">
        <f>IF(ДАННЫЕ!$F$1&gt;ДАННЫЕ!$N28,IF(YEAR(ДАННЫЕ!$F$1)=YEAR(ДАННЫЕ!N28),1,0),0)</f>
        <v>0</v>
      </c>
      <c r="S28" s="15">
        <f>IF(ДАННЫЕ!$AA28="2А",1,IF(ДАННЫЕ!$AA28="2Б",2,IF(ДАННЫЕ!$AA28="2В",3,IF(ДАННЫЕ!$AA28=3,4,IF(ДАННЫЕ!$AA28="4А",5,IF(ДАННЫЕ!$AA28="4Б",6,IF(ДАННЫЕ!$AA28="4В",7,IF(ДАННЫЕ!$AA28=5,8,0))))))))</f>
        <v>0</v>
      </c>
      <c r="T28" s="15">
        <f>IF(OR(ДАННЫЕ!$AC28=2,ДАННЫЕ!$AD28=2,ДАННЫЕ!$AE28=2),2,IF(OR(ДАННЫЕ!$AC28=1,ДАННЫЕ!$AD28=1,ДАННЫЕ!$AE28=1),1,0))</f>
        <v>0</v>
      </c>
    </row>
    <row r="29" spans="1:20" ht="15" customHeight="1" x14ac:dyDescent="0.2">
      <c r="A29" s="78">
        <f>IF(B29&gt;0,IF(MONTH(ДАННЫЕ!$F$1)=MONTH(ДАННЫЕ!$B29),1,0),0)</f>
        <v>0</v>
      </c>
      <c r="B29" s="14">
        <f>IF(ДАННЫЕ!$B29&gt;0,IF(YEAR(ДАННЫЕ!$F$1)=YEAR(ДАННЫЕ!$B29),1,0),0)</f>
        <v>0</v>
      </c>
      <c r="C29" s="14">
        <f>IF(ДАННЫЕ!$CM29&gt;0,IF(YEAR(ДАННЫЕ!$F$1)=YEAR(ДАННЫЕ!$CM29),1,0),0)</f>
        <v>0</v>
      </c>
      <c r="D29" s="14">
        <f>IF(ДАННЫЕ!$CJ29&gt;0,IF(ДАННЫЕ!$CL29&gt;ДАННЫЕ!$F$1,1,IF(ДАННЫЕ!$CL29&gt;0,0,1)),0)</f>
        <v>0</v>
      </c>
      <c r="E29" s="43" t="str">
        <f ca="1">IF(ДАННЫЕ!$F$1&gt;0,IF(ДАННЫЕ!$G29&gt;0,DATEDIF(ДАННЫЕ!$G29,ДАННЫЕ!$F$1,"y"),""),IF(ДАННЫЕ!$G29&gt;0,DATEDIF(ДАННЫЕ!$G29,TODAY(),"y"),""))</f>
        <v/>
      </c>
      <c r="F29" s="43" t="str">
        <f xml:space="preserve"> IF(ДАННЫЕ!$F29="М",IF(E29&gt;=18,IF(E29&lt;60,1,""),""),"")&amp;IF(ДАННЫЕ!$F29="Ж",IF(E29&gt;=18,IF(E29&lt;55,1,""),""),"")</f>
        <v/>
      </c>
      <c r="G29" s="43" t="str">
        <f xml:space="preserve"> IF(ДАННЫЕ!$F29="М",IF(E29&gt;=60,2,""),"")&amp;IF(ДАННЫЕ!$F29="Ж",IF(E29&gt;=55,2,""),"")</f>
        <v/>
      </c>
      <c r="H29" s="43" t="str">
        <f t="shared" ca="1" si="0"/>
        <v/>
      </c>
      <c r="I29" s="43" t="str">
        <f t="shared" ca="1" si="1"/>
        <v>03</v>
      </c>
      <c r="J29" s="28" t="str">
        <f ca="1">ДАННЫЕ!$F29&amp;H29&amp;I29&amp;ДАННЫЕ!$I29&amp;"m"&amp;IF(ДАННЫЕ!$I29&gt;0,IF(ДАННЫЕ!$J29&gt;0,0,1),"")&amp;"f"&amp;IF(ДАННЫЕ!$R29&gt;0,IF(YEAR(ДАННЫЕ!$F$1)=YEAR(ДАННЫЕ!$R29),1,0),0)&amp;"z"&amp;ДАННЫЕ!$R29&amp;"p"&amp;ДАННЫЕ!$S29&amp;"i"&amp;ДАННЫЕ!$T29&amp;"h"&amp;ДАННЫЕ!$K29&amp;"be"&amp;ДАННЫЕ!$BI29&amp;"CD"&amp;IF(ДАННЫЕ!BF29&gt;500,4,IF(ДАННЫЕ!BF29&gt;350,3,IF(ДАННЫЕ!BF29&gt;200,2,IF(ДАННЫЕ!BF29&gt;0,1,0))))&amp;"g"&amp;B29&amp;"d"&amp;H29&amp;"l"&amp;ДАННЫЕ!AT29&amp;"a"&amp;ДАННЫЕ!$V29&amp;"v"&amp;R29&amp;"k"&amp;ДАННЫЕ!$U29&amp;"s"&amp;ДАННЫЕ!$Y29&amp;"t"&amp;ДАННЫЕ!$X29&amp;"b"&amp;IF(ДАННЫЕ!$Q29&gt;1,1,0)&amp;"PP"&amp;ДАННЫЕ!Z29&amp;"c"&amp;S29&amp;"x"&amp;IF(ДАННЫЕ!$BY29&gt;0,IF(YEAR(ДАННЫЕ!$F$1)=YEAR(ДАННЫЕ!$BY29),1,0),0)&amp;"n"&amp;IF(ДАННЫЕ!$BZ29&gt;0,IF(YEAR(ДАННЫЕ!$F$1)=YEAR(ДАННЫЕ!$BZ29),1,0),0)&amp;"u"&amp;D29&amp;"z"&amp;IF(ДАННЫЕ!$CL29&gt;0,IF(YEAR(ДАННЫЕ!$F$1)&gt;YEAR(ДАННЫЕ!$CL29),11,12),0)</f>
        <v>03mf0zpihbeCD0g0dlav0kstb0PPc0x0n0u0z0</v>
      </c>
      <c r="K29" s="28" t="str">
        <f ca="1">ДАННЫЕ!$I29&amp;"x"&amp;B29&amp;"w"&amp;IF(T29+ДАННЫЕ!AD29+ДАННЫЕ!AE29+ДАННЫЕ!AF29+ДАННЫЕ!AG29+ДАННЫЕ!AH29+ДАННЫЕ!$AL29+ДАННЫЕ!AI29+ДАННЫЕ!AJ29+ДАННЫЕ!AK29+ДАННЫЕ!AP29+ДАННЫЕ!AQ29+ДАННЫЕ!AR29+ДАННЫЕ!$AM29+ДАННЫЕ!$AN29+ДАННЫЕ!AS29+ДАННЫЕ!AT29&gt;0,1,0)&amp;IF(OR(T29=2,ДАННЫЕ!AD29=2,ДАННЫЕ!AE29=2,ДАННЫЕ!AF29=2,ДАННЫЕ!AG29=2,ДАННЫЕ!AH29=2,ДАННЫЕ!$AL29=2,ДАННЫЕ!AI29=2,ДАННЫЕ!AJ29=2,ДАННЫЕ!AK29=2,ДАННЫЕ!AP29=2,ДАННЫЕ!AQ29=2,ДАННЫЕ!AR29=2,ДАННЫЕ!$AM29=2,ДАННЫЕ!$AN29=2,ДАННЫЕ!AS29=2,ДАННЫЕ!AT29=2),2,0)&amp;"t"&amp;IF(T29&gt;0,"1"&amp;T29,"00")&amp;"f"&amp;IF(ДАННЫЕ!$AC29,"1"&amp;ДАННЫЕ!$AC29,"00")&amp;"b"&amp;IF(ДАННЫЕ!$AD29,"1"&amp;ДАННЫЕ!$AD29,"00")&amp;"g"&amp;IF(ДАННЫЕ!$AF29,"1"&amp;ДАННЫЕ!$AF29,"00")&amp;"c"&amp;IF(ДАННЫЕ!$AG29,"1"&amp;ДАННЫЕ!$AG29,"00")&amp;"i"&amp;IF(ДАННЫЕ!$AH29,"1"&amp;ДАННЫЕ!$AH29,"00")&amp;"r"&amp;IF(ДАННЫЕ!$AL29,"1"&amp;ДАННЫЕ!$AL29,"00")&amp;"m"&amp;IF(ДАННЫЕ!$AI29,"1"&amp;ДАННЫЕ!$AI29,"00")&amp;"hS"&amp;IF(ДАННЫЕ!$AJ29,"1"&amp;ДАННЫЕ!$AJ29,"00")&amp;"hZ"&amp;IF(ДАННЫЕ!$AK29,"1"&amp;ДАННЫЕ!$AK29,"00")&amp;"p"&amp;IF(ДАННЫЕ!$AP29,"1"&amp;ДАННЫЕ!$AP29,"00")&amp;"k"&amp;IF(ДАННЫЕ!$AQ29,"1"&amp;ДАННЫЕ!$AQ29,"00")&amp;"z"&amp;IF(ДАННЫЕ!$AR29,"1"&amp;ДАННЫЕ!$AR29,"00")&amp;"j"&amp;IF(ДАННЫЕ!$AM29,"1"&amp;ДАННЫЕ!$AM29,"00")&amp;"n"&amp;IF(ДАННЫЕ!$AN29,"1"&amp;ДАННЫЕ!$AN29,"00")&amp;"E"&amp;ДАННЫЕ!BI29&amp;"L"&amp;ДАННЫЕ!AO29&amp;"h"&amp;IF(ДАННЫЕ!$AU29&gt;0,1,0)&amp;"v"&amp;IF(ДАННЫЕ!$AW29&gt;0,1,0)&amp;"a"&amp;IF(ДАННЫЕ!$AS29,"1"&amp;ДАННЫЕ!$AS29,"00")&amp;"s"&amp;IF(ДАННЫЕ!$AT29,"1"&amp;ДАННЫЕ!$AT29,"00")&amp;"u"&amp;IF(ДАННЫЕ!$CJ29&gt;0,1,0)&amp;"y"&amp;B29&amp;"d"&amp;H29&amp;"e"&amp;F29&amp;G29</f>
        <v>x0w00t00f00b00g00c00i00r00m00hS00hZ00p00k00z00j00n00ELh0v0a00s00u0y0de</v>
      </c>
      <c r="L29" s="28" t="str">
        <f ca="1">ДАННЫЕ!$I29&amp;"VN"&amp;IF(ДАННЫЕ!AW29&gt;0,11,10)&amp;"CD"&amp;IF(ДАННЫЕ!BF29&gt;500,16,IF(ДАННЫЕ!BF29&gt;350,15,IF(ДАННЫЕ!BF29&gt;=200,14,IF(ДАННЫЕ!BF29&gt;=100,13,IF(ДАННЫЕ!BF29&gt;=50,12,IF(ДАННЫЕ!BF29&gt;0,11,10))))))&amp;"AR"&amp;IF(ДАННЫЕ!BX29&gt;0,1,0)&amp;"GD"&amp;B29&amp;"VV"&amp;IF(E29&gt;=5,IF(E29&lt;18,1,0),0)</f>
        <v>VN10CD10AR0GD0VV0</v>
      </c>
      <c r="M29" s="28" t="str">
        <f>ДАННЫЕ!$I29&amp;"b"&amp;ДАННЫЕ!$BI29&amp;"r"&amp;ДАННЫЕ!$BJ29&amp;"CD"&amp;IF(ДАННЫЕ!BF29&gt;0,IF(ДАННЫЕ!BF29&lt;200,1,IF(ДАННЫЕ!BF29&lt;350,2,3)),0)&amp;"h"&amp;IF(ДАННЫЕ!$BK29+ДАННЫЕ!$BL29+ДАННЫЕ!$BM29&gt;0,1,0)&amp;"x"&amp;ДАННЫЕ!$BK29&amp;"y"&amp;ДАННЫЕ!$BL29&amp;"z"&amp;ДАННЫЕ!$BM29&amp;"c"&amp;IF(ДАННЫЕ!$BK29+ДАННЫЕ!$BL29+ДАННЫЕ!$BM29=3,1,0)&amp;"a"&amp;IF(ДАННЫЕ!$BQ29+ДАННЫЕ!$BR29&gt;0,1,0)&amp;"d"&amp;ДАННЫЕ!$BQ29&amp;"v"&amp;ДАННЫЕ!$BR29&amp;"p"&amp;ДАННЫЕ!$BS29&amp;"n"&amp;ДАННЫЕ!$BU29&amp;"t"&amp;ДАННЫЕ!$BV29&amp;"o"&amp;ДАННЫЕ!$BT29&amp;"l"&amp;IF(ДАННЫЕ!$BN29&gt;0,1,0)&amp;ДАННЫЕ!$BN29&amp;"g"&amp;ДАННЫЕ!$BO29&amp;"s"&amp;ДАННЫЕ!$BP29&amp;"DZ"&amp;IF(ДАННЫЕ!B29-ДАННЫЕ!G29 &lt; 60,IF(ДАННЫЕ!B29-ДАННЫЕ!G29 &gt;= 0,1,0),0)&amp;"u"&amp;IF(ДАННЫЕ!$CJ29&gt;0,1,0)</f>
        <v>brCD0h0xyzc0a0dvpntol0gsDZ1u0</v>
      </c>
      <c r="N29" s="28" t="str">
        <f ca="1">ДАННЫЕ!$F29&amp;ДАННЫЕ!$I29&amp;"g"&amp;B29&amp;"cf"&amp;D29&amp;"a"&amp;IF(ДАННЫЕ!$BX29&gt;0,1,0)&amp;IF(ДАННЫЕ!$BF29&gt;500,1,IF(ДАННЫЕ!$BF29&gt;350,2,IF(ДАННЫЕ!$BF29&gt;=200,3,IF(ДАННЫЕ!$BF29&gt;=100,4,IF(ДАННЫЕ!$BF29&gt;=50,5,IF(ДАННЫЕ!$BF29&lt;50,6,0))))))&amp;"AR"&amp;IF(DATEDIF(ДАННЫЕ!$BX29,ДАННЫЕ!$F$1,"y")&gt;1,1,0)&amp;"VG"&amp;IF(ДАННЫЕ!$BH29="0",1,0)&amp;"o"&amp;IF(T29+ДАННЫЕ!$AF29+ДАННЫЕ!$AG29+ДАННЫЕ!$AH29+ДАННЫЕ!$AI29+ДАННЫЕ!$AJ29+ДАННЫЕ!$AP29+ДАННЫЕ!$AQ29+ДАННЫЕ!$AR29+ДАННЫЕ!$AU29+ДАННЫЕ!$AW29+ДАННЫЕ!$AS29+ДАННЫЕ!$AT29&gt;0,1,0)&amp;"x"&amp;ДАННЫЕ!$AG29&amp;"p"&amp;IF(ДАННЫЕ!$BY29&gt;0,1,0)&amp;"v"&amp;IF(ДАННЫЕ!$BZ29&gt;0,1,0)&amp;"n"&amp;ДАННЫЕ!$CA29&amp;"t"&amp;ДАННЫЕ!$AY29&amp;"k"&amp;ДАННЫЕ!$CB29&amp;"q"&amp;ДАННЫЕ!$CC29&amp;"w"&amp;ДАННЫЕ!$CD29&amp;"e"&amp;ДАННЫЕ!$CE29&amp;"m"&amp;ДАННЫЕ!$CF29&amp;"c"&amp;ДАННЫЕ!$CG29&amp;"z"&amp;ДАННЫЕ!$CH29&amp;"d"&amp;IF(H29=4,1,0)&amp;"s"&amp;IF(ДАННЫЕ!$J29=1,0,1)&amp;"u"&amp;IF(ДАННЫЕ!$CJ29&gt;0,1,0)</f>
        <v>g0cf0a06AR1VG0o0xp0v0ntkqwemczd0s1u0</v>
      </c>
      <c r="O29" s="28" t="str">
        <f>ДАННЫЕ!$I29&amp;"g"&amp;B29&amp;A29&amp;"f"&amp;P29&amp;"c"&amp;IF(ДАННЫЕ!$U29&gt;0,1,0)&amp;"s"&amp;IF(ДАННЫЕ!$Q29&gt;0,IF(YEAR(ДАННЫЕ!$F$1)=YEAR(ДАННЫЕ!$Q29),IF(MONTH(ДАННЫЕ!$F$1)=MONTH(ДАННЫЕ!$Q29),111,11),1),0)&amp;"i"&amp;IF(ДАННЫЕ!$R29+ДАННЫЕ!$S29+ДАННЫЕ!$T29=0,0,1)&amp;"h"&amp;IF(ДАННЫЕ!$P29&gt;0,1,0)&amp;"p"&amp;IF(ДАННЫЕ!$CI29&gt;0,IF(YEAR(ДАННЫЕ!$F$1)=YEAR(ДАННЫЕ!$CI29),IF(MONTH(ДАННЫЕ!$F$1)=MONTH(ДАННЫЕ!$CI29),111,11),1),0)&amp;"d"&amp;IF(ДАННЫЕ!$CJ29&gt;0,IF(YEAR(ДАННЫЕ!$F$1)=YEAR(ДАННЫЕ!$CJ29),IF(MONTH(ДАННЫЕ!$F$1)=MONTH(ДАННЫЕ!$CJ29),111,11),1),0)&amp;"o"&amp;IF(ДАННЫЕ!$CK29&gt;0,IF(MONTH(ДАННЫЕ!$F$1)=MONTH(ДАННЫЕ!$CK29),111,11),0)&amp;"v"&amp;IF(ДАННЫЕ!$BE29&gt;0,IF(MONTH(ДАННЫЕ!$F$1)=MONTH(ДАННЫЕ!$BE29),111,11),0)</f>
        <v>g00f0c0s0i0h0p0d0o0v0</v>
      </c>
      <c r="P29" s="15">
        <f t="shared" si="2"/>
        <v>0</v>
      </c>
      <c r="Q29" s="15">
        <f>IF(ДАННЫЕ!$F$1&gt;ДАННЫЕ!$N29,IF(YEAR(ДАННЫЕ!$F$1)=YEAR(ДАННЫЕ!M29),1,0),0)</f>
        <v>0</v>
      </c>
      <c r="R29" s="15">
        <f>IF(ДАННЫЕ!$F$1&gt;ДАННЫЕ!$N29,IF(YEAR(ДАННЫЕ!$F$1)=YEAR(ДАННЫЕ!N29),1,0),0)</f>
        <v>0</v>
      </c>
      <c r="S29" s="15">
        <f>IF(ДАННЫЕ!$AA29="2А",1,IF(ДАННЫЕ!$AA29="2Б",2,IF(ДАННЫЕ!$AA29="2В",3,IF(ДАННЫЕ!$AA29=3,4,IF(ДАННЫЕ!$AA29="4А",5,IF(ДАННЫЕ!$AA29="4Б",6,IF(ДАННЫЕ!$AA29="4В",7,IF(ДАННЫЕ!$AA29=5,8,0))))))))</f>
        <v>0</v>
      </c>
      <c r="T29" s="15">
        <f>IF(OR(ДАННЫЕ!$AC29=2,ДАННЫЕ!$AD29=2,ДАННЫЕ!$AE29=2),2,IF(OR(ДАННЫЕ!$AC29=1,ДАННЫЕ!$AD29=1,ДАННЫЕ!$AE29=1),1,0))</f>
        <v>0</v>
      </c>
    </row>
    <row r="30" spans="1:20" ht="15" customHeight="1" x14ac:dyDescent="0.2">
      <c r="A30" s="78">
        <f>IF(B30&gt;0,IF(MONTH(ДАННЫЕ!$F$1)=MONTH(ДАННЫЕ!$B30),1,0),0)</f>
        <v>0</v>
      </c>
      <c r="B30" s="14">
        <f>IF(ДАННЫЕ!$B30&gt;0,IF(YEAR(ДАННЫЕ!$F$1)=YEAR(ДАННЫЕ!$B30),1,0),0)</f>
        <v>0</v>
      </c>
      <c r="C30" s="14">
        <f>IF(ДАННЫЕ!$CM30&gt;0,IF(YEAR(ДАННЫЕ!$F$1)=YEAR(ДАННЫЕ!$CM30),1,0),0)</f>
        <v>0</v>
      </c>
      <c r="D30" s="14">
        <f>IF(ДАННЫЕ!$CJ30&gt;0,IF(ДАННЫЕ!$CL30&gt;ДАННЫЕ!$F$1,1,IF(ДАННЫЕ!$CL30&gt;0,0,1)),0)</f>
        <v>0</v>
      </c>
      <c r="E30" s="43" t="str">
        <f ca="1">IF(ДАННЫЕ!$F$1&gt;0,IF(ДАННЫЕ!$G30&gt;0,DATEDIF(ДАННЫЕ!$G30,ДАННЫЕ!$F$1,"y"),""),IF(ДАННЫЕ!$G30&gt;0,DATEDIF(ДАННЫЕ!$G30,TODAY(),"y"),""))</f>
        <v/>
      </c>
      <c r="F30" s="43" t="str">
        <f xml:space="preserve"> IF(ДАННЫЕ!$F30="М",IF(E30&gt;=18,IF(E30&lt;60,1,""),""),"")&amp;IF(ДАННЫЕ!$F30="Ж",IF(E30&gt;=18,IF(E30&lt;55,1,""),""),"")</f>
        <v/>
      </c>
      <c r="G30" s="43" t="str">
        <f xml:space="preserve"> IF(ДАННЫЕ!$F30="М",IF(E30&gt;=60,2,""),"")&amp;IF(ДАННЫЕ!$F30="Ж",IF(E30&gt;=55,2,""),"")</f>
        <v/>
      </c>
      <c r="H30" s="43" t="str">
        <f t="shared" ca="1" si="0"/>
        <v/>
      </c>
      <c r="I30" s="43" t="str">
        <f t="shared" ca="1" si="1"/>
        <v>03</v>
      </c>
      <c r="J30" s="28" t="str">
        <f ca="1">ДАННЫЕ!$F30&amp;H30&amp;I30&amp;ДАННЫЕ!$I30&amp;"m"&amp;IF(ДАННЫЕ!$I30&gt;0,IF(ДАННЫЕ!$J30&gt;0,0,1),"")&amp;"f"&amp;IF(ДАННЫЕ!$R30&gt;0,IF(YEAR(ДАННЫЕ!$F$1)=YEAR(ДАННЫЕ!$R30),1,0),0)&amp;"z"&amp;ДАННЫЕ!$R30&amp;"p"&amp;ДАННЫЕ!$S30&amp;"i"&amp;ДАННЫЕ!$T30&amp;"h"&amp;ДАННЫЕ!$K30&amp;"be"&amp;ДАННЫЕ!$BI30&amp;"CD"&amp;IF(ДАННЫЕ!BF30&gt;500,4,IF(ДАННЫЕ!BF30&gt;350,3,IF(ДАННЫЕ!BF30&gt;200,2,IF(ДАННЫЕ!BF30&gt;0,1,0))))&amp;"g"&amp;B30&amp;"d"&amp;H30&amp;"l"&amp;ДАННЫЕ!AT30&amp;"a"&amp;ДАННЫЕ!$V30&amp;"v"&amp;R30&amp;"k"&amp;ДАННЫЕ!$U30&amp;"s"&amp;ДАННЫЕ!$Y30&amp;"t"&amp;ДАННЫЕ!$X30&amp;"b"&amp;IF(ДАННЫЕ!$Q30&gt;1,1,0)&amp;"PP"&amp;ДАННЫЕ!Z30&amp;"c"&amp;S30&amp;"x"&amp;IF(ДАННЫЕ!$BY30&gt;0,IF(YEAR(ДАННЫЕ!$F$1)=YEAR(ДАННЫЕ!$BY30),1,0),0)&amp;"n"&amp;IF(ДАННЫЕ!$BZ30&gt;0,IF(YEAR(ДАННЫЕ!$F$1)=YEAR(ДАННЫЕ!$BZ30),1,0),0)&amp;"u"&amp;D30&amp;"z"&amp;IF(ДАННЫЕ!$CL30&gt;0,IF(YEAR(ДАННЫЕ!$F$1)&gt;YEAR(ДАННЫЕ!$CL30),11,12),0)</f>
        <v>03mf0zpihbeCD0g0dlav0kstb0PPc0x0n0u0z0</v>
      </c>
      <c r="K30" s="28" t="str">
        <f ca="1">ДАННЫЕ!$I30&amp;"x"&amp;B30&amp;"w"&amp;IF(T30+ДАННЫЕ!AD30+ДАННЫЕ!AE30+ДАННЫЕ!AF30+ДАННЫЕ!AG30+ДАННЫЕ!AH30+ДАННЫЕ!$AL30+ДАННЫЕ!AI30+ДАННЫЕ!AJ30+ДАННЫЕ!AK30+ДАННЫЕ!AP30+ДАННЫЕ!AQ30+ДАННЫЕ!AR30+ДАННЫЕ!$AM30+ДАННЫЕ!$AN30+ДАННЫЕ!AS30+ДАННЫЕ!AT30&gt;0,1,0)&amp;IF(OR(T30=2,ДАННЫЕ!AD30=2,ДАННЫЕ!AE30=2,ДАННЫЕ!AF30=2,ДАННЫЕ!AG30=2,ДАННЫЕ!AH30=2,ДАННЫЕ!$AL30=2,ДАННЫЕ!AI30=2,ДАННЫЕ!AJ30=2,ДАННЫЕ!AK30=2,ДАННЫЕ!AP30=2,ДАННЫЕ!AQ30=2,ДАННЫЕ!AR30=2,ДАННЫЕ!$AM30=2,ДАННЫЕ!$AN30=2,ДАННЫЕ!AS30=2,ДАННЫЕ!AT30=2),2,0)&amp;"t"&amp;IF(T30&gt;0,"1"&amp;T30,"00")&amp;"f"&amp;IF(ДАННЫЕ!$AC30,"1"&amp;ДАННЫЕ!$AC30,"00")&amp;"b"&amp;IF(ДАННЫЕ!$AD30,"1"&amp;ДАННЫЕ!$AD30,"00")&amp;"g"&amp;IF(ДАННЫЕ!$AF30,"1"&amp;ДАННЫЕ!$AF30,"00")&amp;"c"&amp;IF(ДАННЫЕ!$AG30,"1"&amp;ДАННЫЕ!$AG30,"00")&amp;"i"&amp;IF(ДАННЫЕ!$AH30,"1"&amp;ДАННЫЕ!$AH30,"00")&amp;"r"&amp;IF(ДАННЫЕ!$AL30,"1"&amp;ДАННЫЕ!$AL30,"00")&amp;"m"&amp;IF(ДАННЫЕ!$AI30,"1"&amp;ДАННЫЕ!$AI30,"00")&amp;"hS"&amp;IF(ДАННЫЕ!$AJ30,"1"&amp;ДАННЫЕ!$AJ30,"00")&amp;"hZ"&amp;IF(ДАННЫЕ!$AK30,"1"&amp;ДАННЫЕ!$AK30,"00")&amp;"p"&amp;IF(ДАННЫЕ!$AP30,"1"&amp;ДАННЫЕ!$AP30,"00")&amp;"k"&amp;IF(ДАННЫЕ!$AQ30,"1"&amp;ДАННЫЕ!$AQ30,"00")&amp;"z"&amp;IF(ДАННЫЕ!$AR30,"1"&amp;ДАННЫЕ!$AR30,"00")&amp;"j"&amp;IF(ДАННЫЕ!$AM30,"1"&amp;ДАННЫЕ!$AM30,"00")&amp;"n"&amp;IF(ДАННЫЕ!$AN30,"1"&amp;ДАННЫЕ!$AN30,"00")&amp;"E"&amp;ДАННЫЕ!BI30&amp;"L"&amp;ДАННЫЕ!AO30&amp;"h"&amp;IF(ДАННЫЕ!$AU30&gt;0,1,0)&amp;"v"&amp;IF(ДАННЫЕ!$AW30&gt;0,1,0)&amp;"a"&amp;IF(ДАННЫЕ!$AS30,"1"&amp;ДАННЫЕ!$AS30,"00")&amp;"s"&amp;IF(ДАННЫЕ!$AT30,"1"&amp;ДАННЫЕ!$AT30,"00")&amp;"u"&amp;IF(ДАННЫЕ!$CJ30&gt;0,1,0)&amp;"y"&amp;B30&amp;"d"&amp;H30&amp;"e"&amp;F30&amp;G30</f>
        <v>x0w00t00f00b00g00c00i00r00m00hS00hZ00p00k00z00j00n00ELh0v0a00s00u0y0de</v>
      </c>
      <c r="L30" s="28" t="str">
        <f ca="1">ДАННЫЕ!$I30&amp;"VN"&amp;IF(ДАННЫЕ!AW30&gt;0,11,10)&amp;"CD"&amp;IF(ДАННЫЕ!BF30&gt;500,16,IF(ДАННЫЕ!BF30&gt;350,15,IF(ДАННЫЕ!BF30&gt;=200,14,IF(ДАННЫЕ!BF30&gt;=100,13,IF(ДАННЫЕ!BF30&gt;=50,12,IF(ДАННЫЕ!BF30&gt;0,11,10))))))&amp;"AR"&amp;IF(ДАННЫЕ!BX30&gt;0,1,0)&amp;"GD"&amp;B30&amp;"VV"&amp;IF(E30&gt;=5,IF(E30&lt;18,1,0),0)</f>
        <v>VN10CD10AR0GD0VV0</v>
      </c>
      <c r="M30" s="28" t="str">
        <f>ДАННЫЕ!$I30&amp;"b"&amp;ДАННЫЕ!$BI30&amp;"r"&amp;ДАННЫЕ!$BJ30&amp;"CD"&amp;IF(ДАННЫЕ!BF30&gt;0,IF(ДАННЫЕ!BF30&lt;200,1,IF(ДАННЫЕ!BF30&lt;350,2,3)),0)&amp;"h"&amp;IF(ДАННЫЕ!$BK30+ДАННЫЕ!$BL30+ДАННЫЕ!$BM30&gt;0,1,0)&amp;"x"&amp;ДАННЫЕ!$BK30&amp;"y"&amp;ДАННЫЕ!$BL30&amp;"z"&amp;ДАННЫЕ!$BM30&amp;"c"&amp;IF(ДАННЫЕ!$BK30+ДАННЫЕ!$BL30+ДАННЫЕ!$BM30=3,1,0)&amp;"a"&amp;IF(ДАННЫЕ!$BQ30+ДАННЫЕ!$BR30&gt;0,1,0)&amp;"d"&amp;ДАННЫЕ!$BQ30&amp;"v"&amp;ДАННЫЕ!$BR30&amp;"p"&amp;ДАННЫЕ!$BS30&amp;"n"&amp;ДАННЫЕ!$BU30&amp;"t"&amp;ДАННЫЕ!$BV30&amp;"o"&amp;ДАННЫЕ!$BT30&amp;"l"&amp;IF(ДАННЫЕ!$BN30&gt;0,1,0)&amp;ДАННЫЕ!$BN30&amp;"g"&amp;ДАННЫЕ!$BO30&amp;"s"&amp;ДАННЫЕ!$BP30&amp;"DZ"&amp;IF(ДАННЫЕ!B30-ДАННЫЕ!G30 &lt; 60,IF(ДАННЫЕ!B30-ДАННЫЕ!G30 &gt;= 0,1,0),0)&amp;"u"&amp;IF(ДАННЫЕ!$CJ30&gt;0,1,0)</f>
        <v>brCD0h0xyzc0a0dvpntol0gsDZ1u0</v>
      </c>
      <c r="N30" s="28" t="str">
        <f ca="1">ДАННЫЕ!$F30&amp;ДАННЫЕ!$I30&amp;"g"&amp;B30&amp;"cf"&amp;D30&amp;"a"&amp;IF(ДАННЫЕ!$BX30&gt;0,1,0)&amp;IF(ДАННЫЕ!$BF30&gt;500,1,IF(ДАННЫЕ!$BF30&gt;350,2,IF(ДАННЫЕ!$BF30&gt;=200,3,IF(ДАННЫЕ!$BF30&gt;=100,4,IF(ДАННЫЕ!$BF30&gt;=50,5,IF(ДАННЫЕ!$BF30&lt;50,6,0))))))&amp;"AR"&amp;IF(DATEDIF(ДАННЫЕ!$BX30,ДАННЫЕ!$F$1,"y")&gt;1,1,0)&amp;"VG"&amp;IF(ДАННЫЕ!$BH30="0",1,0)&amp;"o"&amp;IF(T30+ДАННЫЕ!$AF30+ДАННЫЕ!$AG30+ДАННЫЕ!$AH30+ДАННЫЕ!$AI30+ДАННЫЕ!$AJ30+ДАННЫЕ!$AP30+ДАННЫЕ!$AQ30+ДАННЫЕ!$AR30+ДАННЫЕ!$AU30+ДАННЫЕ!$AW30+ДАННЫЕ!$AS30+ДАННЫЕ!$AT30&gt;0,1,0)&amp;"x"&amp;ДАННЫЕ!$AG30&amp;"p"&amp;IF(ДАННЫЕ!$BY30&gt;0,1,0)&amp;"v"&amp;IF(ДАННЫЕ!$BZ30&gt;0,1,0)&amp;"n"&amp;ДАННЫЕ!$CA30&amp;"t"&amp;ДАННЫЕ!$AY30&amp;"k"&amp;ДАННЫЕ!$CB30&amp;"q"&amp;ДАННЫЕ!$CC30&amp;"w"&amp;ДАННЫЕ!$CD30&amp;"e"&amp;ДАННЫЕ!$CE30&amp;"m"&amp;ДАННЫЕ!$CF30&amp;"c"&amp;ДАННЫЕ!$CG30&amp;"z"&amp;ДАННЫЕ!$CH30&amp;"d"&amp;IF(H30=4,1,0)&amp;"s"&amp;IF(ДАННЫЕ!$J30=1,0,1)&amp;"u"&amp;IF(ДАННЫЕ!$CJ30&gt;0,1,0)</f>
        <v>g0cf0a06AR1VG0o0xp0v0ntkqwemczd0s1u0</v>
      </c>
      <c r="O30" s="28" t="str">
        <f>ДАННЫЕ!$I30&amp;"g"&amp;B30&amp;A30&amp;"f"&amp;P30&amp;"c"&amp;IF(ДАННЫЕ!$U30&gt;0,1,0)&amp;"s"&amp;IF(ДАННЫЕ!$Q30&gt;0,IF(YEAR(ДАННЫЕ!$F$1)=YEAR(ДАННЫЕ!$Q30),IF(MONTH(ДАННЫЕ!$F$1)=MONTH(ДАННЫЕ!$Q30),111,11),1),0)&amp;"i"&amp;IF(ДАННЫЕ!$R30+ДАННЫЕ!$S30+ДАННЫЕ!$T30=0,0,1)&amp;"h"&amp;IF(ДАННЫЕ!$P30&gt;0,1,0)&amp;"p"&amp;IF(ДАННЫЕ!$CI30&gt;0,IF(YEAR(ДАННЫЕ!$F$1)=YEAR(ДАННЫЕ!$CI30),IF(MONTH(ДАННЫЕ!$F$1)=MONTH(ДАННЫЕ!$CI30),111,11),1),0)&amp;"d"&amp;IF(ДАННЫЕ!$CJ30&gt;0,IF(YEAR(ДАННЫЕ!$F$1)=YEAR(ДАННЫЕ!$CJ30),IF(MONTH(ДАННЫЕ!$F$1)=MONTH(ДАННЫЕ!$CJ30),111,11),1),0)&amp;"o"&amp;IF(ДАННЫЕ!$CK30&gt;0,IF(MONTH(ДАННЫЕ!$F$1)=MONTH(ДАННЫЕ!$CK30),111,11),0)&amp;"v"&amp;IF(ДАННЫЕ!$BE30&gt;0,IF(MONTH(ДАННЫЕ!$F$1)=MONTH(ДАННЫЕ!$BE30),111,11),0)</f>
        <v>g00f0c0s0i0h0p0d0o0v0</v>
      </c>
      <c r="P30" s="15">
        <f t="shared" si="2"/>
        <v>0</v>
      </c>
      <c r="Q30" s="15">
        <f>IF(ДАННЫЕ!$F$1&gt;ДАННЫЕ!$N30,IF(YEAR(ДАННЫЕ!$F$1)=YEAR(ДАННЫЕ!M30),1,0),0)</f>
        <v>0</v>
      </c>
      <c r="R30" s="15">
        <f>IF(ДАННЫЕ!$F$1&gt;ДАННЫЕ!$N30,IF(YEAR(ДАННЫЕ!$F$1)=YEAR(ДАННЫЕ!N30),1,0),0)</f>
        <v>0</v>
      </c>
      <c r="S30" s="15">
        <f>IF(ДАННЫЕ!$AA30="2А",1,IF(ДАННЫЕ!$AA30="2Б",2,IF(ДАННЫЕ!$AA30="2В",3,IF(ДАННЫЕ!$AA30=3,4,IF(ДАННЫЕ!$AA30="4А",5,IF(ДАННЫЕ!$AA30="4Б",6,IF(ДАННЫЕ!$AA30="4В",7,IF(ДАННЫЕ!$AA30=5,8,0))))))))</f>
        <v>0</v>
      </c>
      <c r="T30" s="15">
        <f>IF(OR(ДАННЫЕ!$AC30=2,ДАННЫЕ!$AD30=2,ДАННЫЕ!$AE30=2),2,IF(OR(ДАННЫЕ!$AC30=1,ДАННЫЕ!$AD30=1,ДАННЫЕ!$AE30=1),1,0))</f>
        <v>0</v>
      </c>
    </row>
    <row r="31" spans="1:20" ht="15" customHeight="1" x14ac:dyDescent="0.2">
      <c r="A31" s="78">
        <f>IF(B31&gt;0,IF(MONTH(ДАННЫЕ!$F$1)=MONTH(ДАННЫЕ!$B31),1,0),0)</f>
        <v>0</v>
      </c>
      <c r="B31" s="14">
        <f>IF(ДАННЫЕ!$B31&gt;0,IF(YEAR(ДАННЫЕ!$F$1)=YEAR(ДАННЫЕ!$B31),1,0),0)</f>
        <v>0</v>
      </c>
      <c r="C31" s="14">
        <f>IF(ДАННЫЕ!$CM31&gt;0,IF(YEAR(ДАННЫЕ!$F$1)=YEAR(ДАННЫЕ!$CM31),1,0),0)</f>
        <v>0</v>
      </c>
      <c r="D31" s="14">
        <f>IF(ДАННЫЕ!$CJ31&gt;0,IF(ДАННЫЕ!$CL31&gt;ДАННЫЕ!$F$1,1,IF(ДАННЫЕ!$CL31&gt;0,0,1)),0)</f>
        <v>0</v>
      </c>
      <c r="E31" s="43" t="str">
        <f ca="1">IF(ДАННЫЕ!$F$1&gt;0,IF(ДАННЫЕ!$G31&gt;0,DATEDIF(ДАННЫЕ!$G31,ДАННЫЕ!$F$1,"y"),""),IF(ДАННЫЕ!$G31&gt;0,DATEDIF(ДАННЫЕ!$G31,TODAY(),"y"),""))</f>
        <v/>
      </c>
      <c r="F31" s="43" t="str">
        <f xml:space="preserve"> IF(ДАННЫЕ!$F31="М",IF(E31&gt;=18,IF(E31&lt;60,1,""),""),"")&amp;IF(ДАННЫЕ!$F31="Ж",IF(E31&gt;=18,IF(E31&lt;55,1,""),""),"")</f>
        <v/>
      </c>
      <c r="G31" s="43" t="str">
        <f xml:space="preserve"> IF(ДАННЫЕ!$F31="М",IF(E31&gt;=60,2,""),"")&amp;IF(ДАННЫЕ!$F31="Ж",IF(E31&gt;=55,2,""),"")</f>
        <v/>
      </c>
      <c r="H31" s="43" t="str">
        <f t="shared" ca="1" si="0"/>
        <v/>
      </c>
      <c r="I31" s="43" t="str">
        <f t="shared" ca="1" si="1"/>
        <v>03</v>
      </c>
      <c r="J31" s="28" t="str">
        <f ca="1">ДАННЫЕ!$F31&amp;H31&amp;I31&amp;ДАННЫЕ!$I31&amp;"m"&amp;IF(ДАННЫЕ!$I31&gt;0,IF(ДАННЫЕ!$J31&gt;0,0,1),"")&amp;"f"&amp;IF(ДАННЫЕ!$R31&gt;0,IF(YEAR(ДАННЫЕ!$F$1)=YEAR(ДАННЫЕ!$R31),1,0),0)&amp;"z"&amp;ДАННЫЕ!$R31&amp;"p"&amp;ДАННЫЕ!$S31&amp;"i"&amp;ДАННЫЕ!$T31&amp;"h"&amp;ДАННЫЕ!$K31&amp;"be"&amp;ДАННЫЕ!$BI31&amp;"CD"&amp;IF(ДАННЫЕ!BF31&gt;500,4,IF(ДАННЫЕ!BF31&gt;350,3,IF(ДАННЫЕ!BF31&gt;200,2,IF(ДАННЫЕ!BF31&gt;0,1,0))))&amp;"g"&amp;B31&amp;"d"&amp;H31&amp;"l"&amp;ДАННЫЕ!AT31&amp;"a"&amp;ДАННЫЕ!$V31&amp;"v"&amp;R31&amp;"k"&amp;ДАННЫЕ!$U31&amp;"s"&amp;ДАННЫЕ!$Y31&amp;"t"&amp;ДАННЫЕ!$X31&amp;"b"&amp;IF(ДАННЫЕ!$Q31&gt;1,1,0)&amp;"PP"&amp;ДАННЫЕ!Z31&amp;"c"&amp;S31&amp;"x"&amp;IF(ДАННЫЕ!$BY31&gt;0,IF(YEAR(ДАННЫЕ!$F$1)=YEAR(ДАННЫЕ!$BY31),1,0),0)&amp;"n"&amp;IF(ДАННЫЕ!$BZ31&gt;0,IF(YEAR(ДАННЫЕ!$F$1)=YEAR(ДАННЫЕ!$BZ31),1,0),0)&amp;"u"&amp;D31&amp;"z"&amp;IF(ДАННЫЕ!$CL31&gt;0,IF(YEAR(ДАННЫЕ!$F$1)&gt;YEAR(ДАННЫЕ!$CL31),11,12),0)</f>
        <v>03mf0zpihbeCD0g0dlav0kstb0PPc0x0n0u0z0</v>
      </c>
      <c r="K31" s="28" t="str">
        <f ca="1">ДАННЫЕ!$I31&amp;"x"&amp;B31&amp;"w"&amp;IF(T31+ДАННЫЕ!AD31+ДАННЫЕ!AE31+ДАННЫЕ!AF31+ДАННЫЕ!AG31+ДАННЫЕ!AH31+ДАННЫЕ!$AL31+ДАННЫЕ!AI31+ДАННЫЕ!AJ31+ДАННЫЕ!AK31+ДАННЫЕ!AP31+ДАННЫЕ!AQ31+ДАННЫЕ!AR31+ДАННЫЕ!$AM31+ДАННЫЕ!$AN31+ДАННЫЕ!AS31+ДАННЫЕ!AT31&gt;0,1,0)&amp;IF(OR(T31=2,ДАННЫЕ!AD31=2,ДАННЫЕ!AE31=2,ДАННЫЕ!AF31=2,ДАННЫЕ!AG31=2,ДАННЫЕ!AH31=2,ДАННЫЕ!$AL31=2,ДАННЫЕ!AI31=2,ДАННЫЕ!AJ31=2,ДАННЫЕ!AK31=2,ДАННЫЕ!AP31=2,ДАННЫЕ!AQ31=2,ДАННЫЕ!AR31=2,ДАННЫЕ!$AM31=2,ДАННЫЕ!$AN31=2,ДАННЫЕ!AS31=2,ДАННЫЕ!AT31=2),2,0)&amp;"t"&amp;IF(T31&gt;0,"1"&amp;T31,"00")&amp;"f"&amp;IF(ДАННЫЕ!$AC31,"1"&amp;ДАННЫЕ!$AC31,"00")&amp;"b"&amp;IF(ДАННЫЕ!$AD31,"1"&amp;ДАННЫЕ!$AD31,"00")&amp;"g"&amp;IF(ДАННЫЕ!$AF31,"1"&amp;ДАННЫЕ!$AF31,"00")&amp;"c"&amp;IF(ДАННЫЕ!$AG31,"1"&amp;ДАННЫЕ!$AG31,"00")&amp;"i"&amp;IF(ДАННЫЕ!$AH31,"1"&amp;ДАННЫЕ!$AH31,"00")&amp;"r"&amp;IF(ДАННЫЕ!$AL31,"1"&amp;ДАННЫЕ!$AL31,"00")&amp;"m"&amp;IF(ДАННЫЕ!$AI31,"1"&amp;ДАННЫЕ!$AI31,"00")&amp;"hS"&amp;IF(ДАННЫЕ!$AJ31,"1"&amp;ДАННЫЕ!$AJ31,"00")&amp;"hZ"&amp;IF(ДАННЫЕ!$AK31,"1"&amp;ДАННЫЕ!$AK31,"00")&amp;"p"&amp;IF(ДАННЫЕ!$AP31,"1"&amp;ДАННЫЕ!$AP31,"00")&amp;"k"&amp;IF(ДАННЫЕ!$AQ31,"1"&amp;ДАННЫЕ!$AQ31,"00")&amp;"z"&amp;IF(ДАННЫЕ!$AR31,"1"&amp;ДАННЫЕ!$AR31,"00")&amp;"j"&amp;IF(ДАННЫЕ!$AM31,"1"&amp;ДАННЫЕ!$AM31,"00")&amp;"n"&amp;IF(ДАННЫЕ!$AN31,"1"&amp;ДАННЫЕ!$AN31,"00")&amp;"E"&amp;ДАННЫЕ!BI31&amp;"L"&amp;ДАННЫЕ!AO31&amp;"h"&amp;IF(ДАННЫЕ!$AU31&gt;0,1,0)&amp;"v"&amp;IF(ДАННЫЕ!$AW31&gt;0,1,0)&amp;"a"&amp;IF(ДАННЫЕ!$AS31,"1"&amp;ДАННЫЕ!$AS31,"00")&amp;"s"&amp;IF(ДАННЫЕ!$AT31,"1"&amp;ДАННЫЕ!$AT31,"00")&amp;"u"&amp;IF(ДАННЫЕ!$CJ31&gt;0,1,0)&amp;"y"&amp;B31&amp;"d"&amp;H31&amp;"e"&amp;F31&amp;G31</f>
        <v>x0w00t00f00b00g00c00i00r00m00hS00hZ00p00k00z00j00n00ELh0v0a00s00u0y0de</v>
      </c>
      <c r="L31" s="28" t="str">
        <f ca="1">ДАННЫЕ!$I31&amp;"VN"&amp;IF(ДАННЫЕ!AW31&gt;0,11,10)&amp;"CD"&amp;IF(ДАННЫЕ!BF31&gt;500,16,IF(ДАННЫЕ!BF31&gt;350,15,IF(ДАННЫЕ!BF31&gt;=200,14,IF(ДАННЫЕ!BF31&gt;=100,13,IF(ДАННЫЕ!BF31&gt;=50,12,IF(ДАННЫЕ!BF31&gt;0,11,10))))))&amp;"AR"&amp;IF(ДАННЫЕ!BX31&gt;0,1,0)&amp;"GD"&amp;B31&amp;"VV"&amp;IF(E31&gt;=5,IF(E31&lt;18,1,0),0)</f>
        <v>VN10CD10AR0GD0VV0</v>
      </c>
      <c r="M31" s="28" t="str">
        <f>ДАННЫЕ!$I31&amp;"b"&amp;ДАННЫЕ!$BI31&amp;"r"&amp;ДАННЫЕ!$BJ31&amp;"CD"&amp;IF(ДАННЫЕ!BF31&gt;0,IF(ДАННЫЕ!BF31&lt;200,1,IF(ДАННЫЕ!BF31&lt;350,2,3)),0)&amp;"h"&amp;IF(ДАННЫЕ!$BK31+ДАННЫЕ!$BL31+ДАННЫЕ!$BM31&gt;0,1,0)&amp;"x"&amp;ДАННЫЕ!$BK31&amp;"y"&amp;ДАННЫЕ!$BL31&amp;"z"&amp;ДАННЫЕ!$BM31&amp;"c"&amp;IF(ДАННЫЕ!$BK31+ДАННЫЕ!$BL31+ДАННЫЕ!$BM31=3,1,0)&amp;"a"&amp;IF(ДАННЫЕ!$BQ31+ДАННЫЕ!$BR31&gt;0,1,0)&amp;"d"&amp;ДАННЫЕ!$BQ31&amp;"v"&amp;ДАННЫЕ!$BR31&amp;"p"&amp;ДАННЫЕ!$BS31&amp;"n"&amp;ДАННЫЕ!$BU31&amp;"t"&amp;ДАННЫЕ!$BV31&amp;"o"&amp;ДАННЫЕ!$BT31&amp;"l"&amp;IF(ДАННЫЕ!$BN31&gt;0,1,0)&amp;ДАННЫЕ!$BN31&amp;"g"&amp;ДАННЫЕ!$BO31&amp;"s"&amp;ДАННЫЕ!$BP31&amp;"DZ"&amp;IF(ДАННЫЕ!B31-ДАННЫЕ!G31 &lt; 60,IF(ДАННЫЕ!B31-ДАННЫЕ!G31 &gt;= 0,1,0),0)&amp;"u"&amp;IF(ДАННЫЕ!$CJ31&gt;0,1,0)</f>
        <v>brCD0h0xyzc0a0dvpntol0gsDZ1u0</v>
      </c>
      <c r="N31" s="28" t="str">
        <f ca="1">ДАННЫЕ!$F31&amp;ДАННЫЕ!$I31&amp;"g"&amp;B31&amp;"cf"&amp;D31&amp;"a"&amp;IF(ДАННЫЕ!$BX31&gt;0,1,0)&amp;IF(ДАННЫЕ!$BF31&gt;500,1,IF(ДАННЫЕ!$BF31&gt;350,2,IF(ДАННЫЕ!$BF31&gt;=200,3,IF(ДАННЫЕ!$BF31&gt;=100,4,IF(ДАННЫЕ!$BF31&gt;=50,5,IF(ДАННЫЕ!$BF31&lt;50,6,0))))))&amp;"AR"&amp;IF(DATEDIF(ДАННЫЕ!$BX31,ДАННЫЕ!$F$1,"y")&gt;1,1,0)&amp;"VG"&amp;IF(ДАННЫЕ!$BH31="0",1,0)&amp;"o"&amp;IF(T31+ДАННЫЕ!$AF31+ДАННЫЕ!$AG31+ДАННЫЕ!$AH31+ДАННЫЕ!$AI31+ДАННЫЕ!$AJ31+ДАННЫЕ!$AP31+ДАННЫЕ!$AQ31+ДАННЫЕ!$AR31+ДАННЫЕ!$AU31+ДАННЫЕ!$AW31+ДАННЫЕ!$AS31+ДАННЫЕ!$AT31&gt;0,1,0)&amp;"x"&amp;ДАННЫЕ!$AG31&amp;"p"&amp;IF(ДАННЫЕ!$BY31&gt;0,1,0)&amp;"v"&amp;IF(ДАННЫЕ!$BZ31&gt;0,1,0)&amp;"n"&amp;ДАННЫЕ!$CA31&amp;"t"&amp;ДАННЫЕ!$AY31&amp;"k"&amp;ДАННЫЕ!$CB31&amp;"q"&amp;ДАННЫЕ!$CC31&amp;"w"&amp;ДАННЫЕ!$CD31&amp;"e"&amp;ДАННЫЕ!$CE31&amp;"m"&amp;ДАННЫЕ!$CF31&amp;"c"&amp;ДАННЫЕ!$CG31&amp;"z"&amp;ДАННЫЕ!$CH31&amp;"d"&amp;IF(H31=4,1,0)&amp;"s"&amp;IF(ДАННЫЕ!$J31=1,0,1)&amp;"u"&amp;IF(ДАННЫЕ!$CJ31&gt;0,1,0)</f>
        <v>g0cf0a06AR1VG0o0xp0v0ntkqwemczd0s1u0</v>
      </c>
      <c r="O31" s="28" t="str">
        <f>ДАННЫЕ!$I31&amp;"g"&amp;B31&amp;A31&amp;"f"&amp;P31&amp;"c"&amp;IF(ДАННЫЕ!$U31&gt;0,1,0)&amp;"s"&amp;IF(ДАННЫЕ!$Q31&gt;0,IF(YEAR(ДАННЫЕ!$F$1)=YEAR(ДАННЫЕ!$Q31),IF(MONTH(ДАННЫЕ!$F$1)=MONTH(ДАННЫЕ!$Q31),111,11),1),0)&amp;"i"&amp;IF(ДАННЫЕ!$R31+ДАННЫЕ!$S31+ДАННЫЕ!$T31=0,0,1)&amp;"h"&amp;IF(ДАННЫЕ!$P31&gt;0,1,0)&amp;"p"&amp;IF(ДАННЫЕ!$CI31&gt;0,IF(YEAR(ДАННЫЕ!$F$1)=YEAR(ДАННЫЕ!$CI31),IF(MONTH(ДАННЫЕ!$F$1)=MONTH(ДАННЫЕ!$CI31),111,11),1),0)&amp;"d"&amp;IF(ДАННЫЕ!$CJ31&gt;0,IF(YEAR(ДАННЫЕ!$F$1)=YEAR(ДАННЫЕ!$CJ31),IF(MONTH(ДАННЫЕ!$F$1)=MONTH(ДАННЫЕ!$CJ31),111,11),1),0)&amp;"o"&amp;IF(ДАННЫЕ!$CK31&gt;0,IF(MONTH(ДАННЫЕ!$F$1)=MONTH(ДАННЫЕ!$CK31),111,11),0)&amp;"v"&amp;IF(ДАННЫЕ!$BE31&gt;0,IF(MONTH(ДАННЫЕ!$F$1)=MONTH(ДАННЫЕ!$BE31),111,11),0)</f>
        <v>g00f0c0s0i0h0p0d0o0v0</v>
      </c>
      <c r="P31" s="15">
        <f t="shared" si="2"/>
        <v>0</v>
      </c>
      <c r="Q31" s="15">
        <f>IF(ДАННЫЕ!$F$1&gt;ДАННЫЕ!$N31,IF(YEAR(ДАННЫЕ!$F$1)=YEAR(ДАННЫЕ!M31),1,0),0)</f>
        <v>0</v>
      </c>
      <c r="R31" s="15">
        <f>IF(ДАННЫЕ!$F$1&gt;ДАННЫЕ!$N31,IF(YEAR(ДАННЫЕ!$F$1)=YEAR(ДАННЫЕ!N31),1,0),0)</f>
        <v>0</v>
      </c>
      <c r="S31" s="15">
        <f>IF(ДАННЫЕ!$AA31="2А",1,IF(ДАННЫЕ!$AA31="2Б",2,IF(ДАННЫЕ!$AA31="2В",3,IF(ДАННЫЕ!$AA31=3,4,IF(ДАННЫЕ!$AA31="4А",5,IF(ДАННЫЕ!$AA31="4Б",6,IF(ДАННЫЕ!$AA31="4В",7,IF(ДАННЫЕ!$AA31=5,8,0))))))))</f>
        <v>0</v>
      </c>
      <c r="T31" s="15">
        <f>IF(OR(ДАННЫЕ!$AC31=2,ДАННЫЕ!$AD31=2,ДАННЫЕ!$AE31=2),2,IF(OR(ДАННЫЕ!$AC31=1,ДАННЫЕ!$AD31=1,ДАННЫЕ!$AE31=1),1,0))</f>
        <v>0</v>
      </c>
    </row>
    <row r="32" spans="1:20" ht="15" customHeight="1" x14ac:dyDescent="0.2">
      <c r="A32" s="78">
        <f>IF(B32&gt;0,IF(MONTH(ДАННЫЕ!$F$1)=MONTH(ДАННЫЕ!$B32),1,0),0)</f>
        <v>0</v>
      </c>
      <c r="B32" s="14">
        <f>IF(ДАННЫЕ!$B32&gt;0,IF(YEAR(ДАННЫЕ!$F$1)=YEAR(ДАННЫЕ!$B32),1,0),0)</f>
        <v>0</v>
      </c>
      <c r="C32" s="14">
        <f>IF(ДАННЫЕ!$CM32&gt;0,IF(YEAR(ДАННЫЕ!$F$1)=YEAR(ДАННЫЕ!$CM32),1,0),0)</f>
        <v>0</v>
      </c>
      <c r="D32" s="14">
        <f>IF(ДАННЫЕ!$CJ32&gt;0,IF(ДАННЫЕ!$CL32&gt;ДАННЫЕ!$F$1,1,IF(ДАННЫЕ!$CL32&gt;0,0,1)),0)</f>
        <v>0</v>
      </c>
      <c r="E32" s="43" t="str">
        <f ca="1">IF(ДАННЫЕ!$F$1&gt;0,IF(ДАННЫЕ!$G32&gt;0,DATEDIF(ДАННЫЕ!$G32,ДАННЫЕ!$F$1,"y"),""),IF(ДАННЫЕ!$G32&gt;0,DATEDIF(ДАННЫЕ!$G32,TODAY(),"y"),""))</f>
        <v/>
      </c>
      <c r="F32" s="43" t="str">
        <f xml:space="preserve"> IF(ДАННЫЕ!$F32="М",IF(E32&gt;=18,IF(E32&lt;60,1,""),""),"")&amp;IF(ДАННЫЕ!$F32="Ж",IF(E32&gt;=18,IF(E32&lt;55,1,""),""),"")</f>
        <v/>
      </c>
      <c r="G32" s="43" t="str">
        <f xml:space="preserve"> IF(ДАННЫЕ!$F32="М",IF(E32&gt;=60,2,""),"")&amp;IF(ДАННЫЕ!$F32="Ж",IF(E32&gt;=55,2,""),"")</f>
        <v/>
      </c>
      <c r="H32" s="43" t="str">
        <f t="shared" ca="1" si="0"/>
        <v/>
      </c>
      <c r="I32" s="43" t="str">
        <f t="shared" ca="1" si="1"/>
        <v>03</v>
      </c>
      <c r="J32" s="28" t="str">
        <f ca="1">ДАННЫЕ!$F32&amp;H32&amp;I32&amp;ДАННЫЕ!$I32&amp;"m"&amp;IF(ДАННЫЕ!$I32&gt;0,IF(ДАННЫЕ!$J32&gt;0,0,1),"")&amp;"f"&amp;IF(ДАННЫЕ!$R32&gt;0,IF(YEAR(ДАННЫЕ!$F$1)=YEAR(ДАННЫЕ!$R32),1,0),0)&amp;"z"&amp;ДАННЫЕ!$R32&amp;"p"&amp;ДАННЫЕ!$S32&amp;"i"&amp;ДАННЫЕ!$T32&amp;"h"&amp;ДАННЫЕ!$K32&amp;"be"&amp;ДАННЫЕ!$BI32&amp;"CD"&amp;IF(ДАННЫЕ!BF32&gt;500,4,IF(ДАННЫЕ!BF32&gt;350,3,IF(ДАННЫЕ!BF32&gt;200,2,IF(ДАННЫЕ!BF32&gt;0,1,0))))&amp;"g"&amp;B32&amp;"d"&amp;H32&amp;"l"&amp;ДАННЫЕ!AT32&amp;"a"&amp;ДАННЫЕ!$V32&amp;"v"&amp;R32&amp;"k"&amp;ДАННЫЕ!$U32&amp;"s"&amp;ДАННЫЕ!$Y32&amp;"t"&amp;ДАННЫЕ!$X32&amp;"b"&amp;IF(ДАННЫЕ!$Q32&gt;1,1,0)&amp;"PP"&amp;ДАННЫЕ!Z32&amp;"c"&amp;S32&amp;"x"&amp;IF(ДАННЫЕ!$BY32&gt;0,IF(YEAR(ДАННЫЕ!$F$1)=YEAR(ДАННЫЕ!$BY32),1,0),0)&amp;"n"&amp;IF(ДАННЫЕ!$BZ32&gt;0,IF(YEAR(ДАННЫЕ!$F$1)=YEAR(ДАННЫЕ!$BZ32),1,0),0)&amp;"u"&amp;D32&amp;"z"&amp;IF(ДАННЫЕ!$CL32&gt;0,IF(YEAR(ДАННЫЕ!$F$1)&gt;YEAR(ДАННЫЕ!$CL32),11,12),0)</f>
        <v>03mf0zpihbeCD0g0dlav0kstb0PPc0x0n0u0z0</v>
      </c>
      <c r="K32" s="28" t="str">
        <f ca="1">ДАННЫЕ!$I32&amp;"x"&amp;B32&amp;"w"&amp;IF(T32+ДАННЫЕ!AD32+ДАННЫЕ!AE32+ДАННЫЕ!AF32+ДАННЫЕ!AG32+ДАННЫЕ!AH32+ДАННЫЕ!$AL32+ДАННЫЕ!AI32+ДАННЫЕ!AJ32+ДАННЫЕ!AK32+ДАННЫЕ!AP32+ДАННЫЕ!AQ32+ДАННЫЕ!AR32+ДАННЫЕ!$AM32+ДАННЫЕ!$AN32+ДАННЫЕ!AS32+ДАННЫЕ!AT32&gt;0,1,0)&amp;IF(OR(T32=2,ДАННЫЕ!AD32=2,ДАННЫЕ!AE32=2,ДАННЫЕ!AF32=2,ДАННЫЕ!AG32=2,ДАННЫЕ!AH32=2,ДАННЫЕ!$AL32=2,ДАННЫЕ!AI32=2,ДАННЫЕ!AJ32=2,ДАННЫЕ!AK32=2,ДАННЫЕ!AP32=2,ДАННЫЕ!AQ32=2,ДАННЫЕ!AR32=2,ДАННЫЕ!$AM32=2,ДАННЫЕ!$AN32=2,ДАННЫЕ!AS32=2,ДАННЫЕ!AT32=2),2,0)&amp;"t"&amp;IF(T32&gt;0,"1"&amp;T32,"00")&amp;"f"&amp;IF(ДАННЫЕ!$AC32,"1"&amp;ДАННЫЕ!$AC32,"00")&amp;"b"&amp;IF(ДАННЫЕ!$AD32,"1"&amp;ДАННЫЕ!$AD32,"00")&amp;"g"&amp;IF(ДАННЫЕ!$AF32,"1"&amp;ДАННЫЕ!$AF32,"00")&amp;"c"&amp;IF(ДАННЫЕ!$AG32,"1"&amp;ДАННЫЕ!$AG32,"00")&amp;"i"&amp;IF(ДАННЫЕ!$AH32,"1"&amp;ДАННЫЕ!$AH32,"00")&amp;"r"&amp;IF(ДАННЫЕ!$AL32,"1"&amp;ДАННЫЕ!$AL32,"00")&amp;"m"&amp;IF(ДАННЫЕ!$AI32,"1"&amp;ДАННЫЕ!$AI32,"00")&amp;"hS"&amp;IF(ДАННЫЕ!$AJ32,"1"&amp;ДАННЫЕ!$AJ32,"00")&amp;"hZ"&amp;IF(ДАННЫЕ!$AK32,"1"&amp;ДАННЫЕ!$AK32,"00")&amp;"p"&amp;IF(ДАННЫЕ!$AP32,"1"&amp;ДАННЫЕ!$AP32,"00")&amp;"k"&amp;IF(ДАННЫЕ!$AQ32,"1"&amp;ДАННЫЕ!$AQ32,"00")&amp;"z"&amp;IF(ДАННЫЕ!$AR32,"1"&amp;ДАННЫЕ!$AR32,"00")&amp;"j"&amp;IF(ДАННЫЕ!$AM32,"1"&amp;ДАННЫЕ!$AM32,"00")&amp;"n"&amp;IF(ДАННЫЕ!$AN32,"1"&amp;ДАННЫЕ!$AN32,"00")&amp;"E"&amp;ДАННЫЕ!BI32&amp;"L"&amp;ДАННЫЕ!AO32&amp;"h"&amp;IF(ДАННЫЕ!$AU32&gt;0,1,0)&amp;"v"&amp;IF(ДАННЫЕ!$AW32&gt;0,1,0)&amp;"a"&amp;IF(ДАННЫЕ!$AS32,"1"&amp;ДАННЫЕ!$AS32,"00")&amp;"s"&amp;IF(ДАННЫЕ!$AT32,"1"&amp;ДАННЫЕ!$AT32,"00")&amp;"u"&amp;IF(ДАННЫЕ!$CJ32&gt;0,1,0)&amp;"y"&amp;B32&amp;"d"&amp;H32&amp;"e"&amp;F32&amp;G32</f>
        <v>x0w00t00f00b00g00c00i00r00m00hS00hZ00p00k00z00j00n00ELh0v0a00s00u0y0de</v>
      </c>
      <c r="L32" s="28" t="str">
        <f ca="1">ДАННЫЕ!$I32&amp;"VN"&amp;IF(ДАННЫЕ!AW32&gt;0,11,10)&amp;"CD"&amp;IF(ДАННЫЕ!BF32&gt;500,16,IF(ДАННЫЕ!BF32&gt;350,15,IF(ДАННЫЕ!BF32&gt;=200,14,IF(ДАННЫЕ!BF32&gt;=100,13,IF(ДАННЫЕ!BF32&gt;=50,12,IF(ДАННЫЕ!BF32&gt;0,11,10))))))&amp;"AR"&amp;IF(ДАННЫЕ!BX32&gt;0,1,0)&amp;"GD"&amp;B32&amp;"VV"&amp;IF(E32&gt;=5,IF(E32&lt;18,1,0),0)</f>
        <v>VN10CD10AR0GD0VV0</v>
      </c>
      <c r="M32" s="28" t="str">
        <f>ДАННЫЕ!$I32&amp;"b"&amp;ДАННЫЕ!$BI32&amp;"r"&amp;ДАННЫЕ!$BJ32&amp;"CD"&amp;IF(ДАННЫЕ!BF32&gt;0,IF(ДАННЫЕ!BF32&lt;200,1,IF(ДАННЫЕ!BF32&lt;350,2,3)),0)&amp;"h"&amp;IF(ДАННЫЕ!$BK32+ДАННЫЕ!$BL32+ДАННЫЕ!$BM32&gt;0,1,0)&amp;"x"&amp;ДАННЫЕ!$BK32&amp;"y"&amp;ДАННЫЕ!$BL32&amp;"z"&amp;ДАННЫЕ!$BM32&amp;"c"&amp;IF(ДАННЫЕ!$BK32+ДАННЫЕ!$BL32+ДАННЫЕ!$BM32=3,1,0)&amp;"a"&amp;IF(ДАННЫЕ!$BQ32+ДАННЫЕ!$BR32&gt;0,1,0)&amp;"d"&amp;ДАННЫЕ!$BQ32&amp;"v"&amp;ДАННЫЕ!$BR32&amp;"p"&amp;ДАННЫЕ!$BS32&amp;"n"&amp;ДАННЫЕ!$BU32&amp;"t"&amp;ДАННЫЕ!$BV32&amp;"o"&amp;ДАННЫЕ!$BT32&amp;"l"&amp;IF(ДАННЫЕ!$BN32&gt;0,1,0)&amp;ДАННЫЕ!$BN32&amp;"g"&amp;ДАННЫЕ!$BO32&amp;"s"&amp;ДАННЫЕ!$BP32&amp;"DZ"&amp;IF(ДАННЫЕ!B32-ДАННЫЕ!G32 &lt; 60,IF(ДАННЫЕ!B32-ДАННЫЕ!G32 &gt;= 0,1,0),0)&amp;"u"&amp;IF(ДАННЫЕ!$CJ32&gt;0,1,0)</f>
        <v>brCD0h0xyzc0a0dvpntol0gsDZ1u0</v>
      </c>
      <c r="N32" s="28" t="str">
        <f ca="1">ДАННЫЕ!$F32&amp;ДАННЫЕ!$I32&amp;"g"&amp;B32&amp;"cf"&amp;D32&amp;"a"&amp;IF(ДАННЫЕ!$BX32&gt;0,1,0)&amp;IF(ДАННЫЕ!$BF32&gt;500,1,IF(ДАННЫЕ!$BF32&gt;350,2,IF(ДАННЫЕ!$BF32&gt;=200,3,IF(ДАННЫЕ!$BF32&gt;=100,4,IF(ДАННЫЕ!$BF32&gt;=50,5,IF(ДАННЫЕ!$BF32&lt;50,6,0))))))&amp;"AR"&amp;IF(DATEDIF(ДАННЫЕ!$BX32,ДАННЫЕ!$F$1,"y")&gt;1,1,0)&amp;"VG"&amp;IF(ДАННЫЕ!$BH32="0",1,0)&amp;"o"&amp;IF(T32+ДАННЫЕ!$AF32+ДАННЫЕ!$AG32+ДАННЫЕ!$AH32+ДАННЫЕ!$AI32+ДАННЫЕ!$AJ32+ДАННЫЕ!$AP32+ДАННЫЕ!$AQ32+ДАННЫЕ!$AR32+ДАННЫЕ!$AU32+ДАННЫЕ!$AW32+ДАННЫЕ!$AS32+ДАННЫЕ!$AT32&gt;0,1,0)&amp;"x"&amp;ДАННЫЕ!$AG32&amp;"p"&amp;IF(ДАННЫЕ!$BY32&gt;0,1,0)&amp;"v"&amp;IF(ДАННЫЕ!$BZ32&gt;0,1,0)&amp;"n"&amp;ДАННЫЕ!$CA32&amp;"t"&amp;ДАННЫЕ!$AY32&amp;"k"&amp;ДАННЫЕ!$CB32&amp;"q"&amp;ДАННЫЕ!$CC32&amp;"w"&amp;ДАННЫЕ!$CD32&amp;"e"&amp;ДАННЫЕ!$CE32&amp;"m"&amp;ДАННЫЕ!$CF32&amp;"c"&amp;ДАННЫЕ!$CG32&amp;"z"&amp;ДАННЫЕ!$CH32&amp;"d"&amp;IF(H32=4,1,0)&amp;"s"&amp;IF(ДАННЫЕ!$J32=1,0,1)&amp;"u"&amp;IF(ДАННЫЕ!$CJ32&gt;0,1,0)</f>
        <v>g0cf0a06AR1VG0o0xp0v0ntkqwemczd0s1u0</v>
      </c>
      <c r="O32" s="28" t="str">
        <f>ДАННЫЕ!$I32&amp;"g"&amp;B32&amp;A32&amp;"f"&amp;P32&amp;"c"&amp;IF(ДАННЫЕ!$U32&gt;0,1,0)&amp;"s"&amp;IF(ДАННЫЕ!$Q32&gt;0,IF(YEAR(ДАННЫЕ!$F$1)=YEAR(ДАННЫЕ!$Q32),IF(MONTH(ДАННЫЕ!$F$1)=MONTH(ДАННЫЕ!$Q32),111,11),1),0)&amp;"i"&amp;IF(ДАННЫЕ!$R32+ДАННЫЕ!$S32+ДАННЫЕ!$T32=0,0,1)&amp;"h"&amp;IF(ДАННЫЕ!$P32&gt;0,1,0)&amp;"p"&amp;IF(ДАННЫЕ!$CI32&gt;0,IF(YEAR(ДАННЫЕ!$F$1)=YEAR(ДАННЫЕ!$CI32),IF(MONTH(ДАННЫЕ!$F$1)=MONTH(ДАННЫЕ!$CI32),111,11),1),0)&amp;"d"&amp;IF(ДАННЫЕ!$CJ32&gt;0,IF(YEAR(ДАННЫЕ!$F$1)=YEAR(ДАННЫЕ!$CJ32),IF(MONTH(ДАННЫЕ!$F$1)=MONTH(ДАННЫЕ!$CJ32),111,11),1),0)&amp;"o"&amp;IF(ДАННЫЕ!$CK32&gt;0,IF(MONTH(ДАННЫЕ!$F$1)=MONTH(ДАННЫЕ!$CK32),111,11),0)&amp;"v"&amp;IF(ДАННЫЕ!$BE32&gt;0,IF(MONTH(ДАННЫЕ!$F$1)=MONTH(ДАННЫЕ!$BE32),111,11),0)</f>
        <v>g00f0c0s0i0h0p0d0o0v0</v>
      </c>
      <c r="P32" s="15">
        <f t="shared" si="2"/>
        <v>0</v>
      </c>
      <c r="Q32" s="15">
        <f>IF(ДАННЫЕ!$F$1&gt;ДАННЫЕ!$N32,IF(YEAR(ДАННЫЕ!$F$1)=YEAR(ДАННЫЕ!M32),1,0),0)</f>
        <v>0</v>
      </c>
      <c r="R32" s="15">
        <f>IF(ДАННЫЕ!$F$1&gt;ДАННЫЕ!$N32,IF(YEAR(ДАННЫЕ!$F$1)=YEAR(ДАННЫЕ!N32),1,0),0)</f>
        <v>0</v>
      </c>
      <c r="S32" s="15">
        <f>IF(ДАННЫЕ!$AA32="2А",1,IF(ДАННЫЕ!$AA32="2Б",2,IF(ДАННЫЕ!$AA32="2В",3,IF(ДАННЫЕ!$AA32=3,4,IF(ДАННЫЕ!$AA32="4А",5,IF(ДАННЫЕ!$AA32="4Б",6,IF(ДАННЫЕ!$AA32="4В",7,IF(ДАННЫЕ!$AA32=5,8,0))))))))</f>
        <v>0</v>
      </c>
      <c r="T32" s="15">
        <f>IF(OR(ДАННЫЕ!$AC32=2,ДАННЫЕ!$AD32=2,ДАННЫЕ!$AE32=2),2,IF(OR(ДАННЫЕ!$AC32=1,ДАННЫЕ!$AD32=1,ДАННЫЕ!$AE32=1),1,0))</f>
        <v>0</v>
      </c>
    </row>
    <row r="33" spans="1:20" ht="15" customHeight="1" x14ac:dyDescent="0.2">
      <c r="A33" s="78">
        <f>IF(B33&gt;0,IF(MONTH(ДАННЫЕ!$F$1)=MONTH(ДАННЫЕ!$B33),1,0),0)</f>
        <v>0</v>
      </c>
      <c r="B33" s="14">
        <f>IF(ДАННЫЕ!$B33&gt;0,IF(YEAR(ДАННЫЕ!$F$1)=YEAR(ДАННЫЕ!$B33),1,0),0)</f>
        <v>0</v>
      </c>
      <c r="C33" s="14">
        <f>IF(ДАННЫЕ!$CM33&gt;0,IF(YEAR(ДАННЫЕ!$F$1)=YEAR(ДАННЫЕ!$CM33),1,0),0)</f>
        <v>0</v>
      </c>
      <c r="D33" s="14">
        <f>IF(ДАННЫЕ!$CJ33&gt;0,IF(ДАННЫЕ!$CL33&gt;ДАННЫЕ!$F$1,1,IF(ДАННЫЕ!$CL33&gt;0,0,1)),0)</f>
        <v>0</v>
      </c>
      <c r="E33" s="43" t="str">
        <f ca="1">IF(ДАННЫЕ!$F$1&gt;0,IF(ДАННЫЕ!$G33&gt;0,DATEDIF(ДАННЫЕ!$G33,ДАННЫЕ!$F$1,"y"),""),IF(ДАННЫЕ!$G33&gt;0,DATEDIF(ДАННЫЕ!$G33,TODAY(),"y"),""))</f>
        <v/>
      </c>
      <c r="F33" s="43" t="str">
        <f xml:space="preserve"> IF(ДАННЫЕ!$F33="М",IF(E33&gt;=18,IF(E33&lt;60,1,""),""),"")&amp;IF(ДАННЫЕ!$F33="Ж",IF(E33&gt;=18,IF(E33&lt;55,1,""),""),"")</f>
        <v/>
      </c>
      <c r="G33" s="43" t="str">
        <f xml:space="preserve"> IF(ДАННЫЕ!$F33="М",IF(E33&gt;=60,2,""),"")&amp;IF(ДАННЫЕ!$F33="Ж",IF(E33&gt;=55,2,""),"")</f>
        <v/>
      </c>
      <c r="H33" s="43" t="str">
        <f t="shared" ca="1" si="0"/>
        <v/>
      </c>
      <c r="I33" s="43" t="str">
        <f t="shared" ca="1" si="1"/>
        <v>03</v>
      </c>
      <c r="J33" s="28" t="str">
        <f ca="1">ДАННЫЕ!$F33&amp;H33&amp;I33&amp;ДАННЫЕ!$I33&amp;"m"&amp;IF(ДАННЫЕ!$I33&gt;0,IF(ДАННЫЕ!$J33&gt;0,0,1),"")&amp;"f"&amp;IF(ДАННЫЕ!$R33&gt;0,IF(YEAR(ДАННЫЕ!$F$1)=YEAR(ДАННЫЕ!$R33),1,0),0)&amp;"z"&amp;ДАННЫЕ!$R33&amp;"p"&amp;ДАННЫЕ!$S33&amp;"i"&amp;ДАННЫЕ!$T33&amp;"h"&amp;ДАННЫЕ!$K33&amp;"be"&amp;ДАННЫЕ!$BI33&amp;"CD"&amp;IF(ДАННЫЕ!BF33&gt;500,4,IF(ДАННЫЕ!BF33&gt;350,3,IF(ДАННЫЕ!BF33&gt;200,2,IF(ДАННЫЕ!BF33&gt;0,1,0))))&amp;"g"&amp;B33&amp;"d"&amp;H33&amp;"l"&amp;ДАННЫЕ!AT33&amp;"a"&amp;ДАННЫЕ!$V33&amp;"v"&amp;R33&amp;"k"&amp;ДАННЫЕ!$U33&amp;"s"&amp;ДАННЫЕ!$Y33&amp;"t"&amp;ДАННЫЕ!$X33&amp;"b"&amp;IF(ДАННЫЕ!$Q33&gt;1,1,0)&amp;"PP"&amp;ДАННЫЕ!Z33&amp;"c"&amp;S33&amp;"x"&amp;IF(ДАННЫЕ!$BY33&gt;0,IF(YEAR(ДАННЫЕ!$F$1)=YEAR(ДАННЫЕ!$BY33),1,0),0)&amp;"n"&amp;IF(ДАННЫЕ!$BZ33&gt;0,IF(YEAR(ДАННЫЕ!$F$1)=YEAR(ДАННЫЕ!$BZ33),1,0),0)&amp;"u"&amp;D33&amp;"z"&amp;IF(ДАННЫЕ!$CL33&gt;0,IF(YEAR(ДАННЫЕ!$F$1)&gt;YEAR(ДАННЫЕ!$CL33),11,12),0)</f>
        <v>03mf0zpihbeCD0g0dlav0kstb0PPc0x0n0u0z0</v>
      </c>
      <c r="K33" s="28" t="str">
        <f ca="1">ДАННЫЕ!$I33&amp;"x"&amp;B33&amp;"w"&amp;IF(T33+ДАННЫЕ!AD33+ДАННЫЕ!AE33+ДАННЫЕ!AF33+ДАННЫЕ!AG33+ДАННЫЕ!AH33+ДАННЫЕ!$AL33+ДАННЫЕ!AI33+ДАННЫЕ!AJ33+ДАННЫЕ!AK33+ДАННЫЕ!AP33+ДАННЫЕ!AQ33+ДАННЫЕ!AR33+ДАННЫЕ!$AM33+ДАННЫЕ!$AN33+ДАННЫЕ!AS33+ДАННЫЕ!AT33&gt;0,1,0)&amp;IF(OR(T33=2,ДАННЫЕ!AD33=2,ДАННЫЕ!AE33=2,ДАННЫЕ!AF33=2,ДАННЫЕ!AG33=2,ДАННЫЕ!AH33=2,ДАННЫЕ!$AL33=2,ДАННЫЕ!AI33=2,ДАННЫЕ!AJ33=2,ДАННЫЕ!AK33=2,ДАННЫЕ!AP33=2,ДАННЫЕ!AQ33=2,ДАННЫЕ!AR33=2,ДАННЫЕ!$AM33=2,ДАННЫЕ!$AN33=2,ДАННЫЕ!AS33=2,ДАННЫЕ!AT33=2),2,0)&amp;"t"&amp;IF(T33&gt;0,"1"&amp;T33,"00")&amp;"f"&amp;IF(ДАННЫЕ!$AC33,"1"&amp;ДАННЫЕ!$AC33,"00")&amp;"b"&amp;IF(ДАННЫЕ!$AD33,"1"&amp;ДАННЫЕ!$AD33,"00")&amp;"g"&amp;IF(ДАННЫЕ!$AF33,"1"&amp;ДАННЫЕ!$AF33,"00")&amp;"c"&amp;IF(ДАННЫЕ!$AG33,"1"&amp;ДАННЫЕ!$AG33,"00")&amp;"i"&amp;IF(ДАННЫЕ!$AH33,"1"&amp;ДАННЫЕ!$AH33,"00")&amp;"r"&amp;IF(ДАННЫЕ!$AL33,"1"&amp;ДАННЫЕ!$AL33,"00")&amp;"m"&amp;IF(ДАННЫЕ!$AI33,"1"&amp;ДАННЫЕ!$AI33,"00")&amp;"hS"&amp;IF(ДАННЫЕ!$AJ33,"1"&amp;ДАННЫЕ!$AJ33,"00")&amp;"hZ"&amp;IF(ДАННЫЕ!$AK33,"1"&amp;ДАННЫЕ!$AK33,"00")&amp;"p"&amp;IF(ДАННЫЕ!$AP33,"1"&amp;ДАННЫЕ!$AP33,"00")&amp;"k"&amp;IF(ДАННЫЕ!$AQ33,"1"&amp;ДАННЫЕ!$AQ33,"00")&amp;"z"&amp;IF(ДАННЫЕ!$AR33,"1"&amp;ДАННЫЕ!$AR33,"00")&amp;"j"&amp;IF(ДАННЫЕ!$AM33,"1"&amp;ДАННЫЕ!$AM33,"00")&amp;"n"&amp;IF(ДАННЫЕ!$AN33,"1"&amp;ДАННЫЕ!$AN33,"00")&amp;"E"&amp;ДАННЫЕ!BI33&amp;"L"&amp;ДАННЫЕ!AO33&amp;"h"&amp;IF(ДАННЫЕ!$AU33&gt;0,1,0)&amp;"v"&amp;IF(ДАННЫЕ!$AW33&gt;0,1,0)&amp;"a"&amp;IF(ДАННЫЕ!$AS33,"1"&amp;ДАННЫЕ!$AS33,"00")&amp;"s"&amp;IF(ДАННЫЕ!$AT33,"1"&amp;ДАННЫЕ!$AT33,"00")&amp;"u"&amp;IF(ДАННЫЕ!$CJ33&gt;0,1,0)&amp;"y"&amp;B33&amp;"d"&amp;H33&amp;"e"&amp;F33&amp;G33</f>
        <v>x0w00t00f00b00g00c00i00r00m00hS00hZ00p00k00z00j00n00ELh0v0a00s00u0y0de</v>
      </c>
      <c r="L33" s="28" t="str">
        <f ca="1">ДАННЫЕ!$I33&amp;"VN"&amp;IF(ДАННЫЕ!AW33&gt;0,11,10)&amp;"CD"&amp;IF(ДАННЫЕ!BF33&gt;500,16,IF(ДАННЫЕ!BF33&gt;350,15,IF(ДАННЫЕ!BF33&gt;=200,14,IF(ДАННЫЕ!BF33&gt;=100,13,IF(ДАННЫЕ!BF33&gt;=50,12,IF(ДАННЫЕ!BF33&gt;0,11,10))))))&amp;"AR"&amp;IF(ДАННЫЕ!BX33&gt;0,1,0)&amp;"GD"&amp;B33&amp;"VV"&amp;IF(E33&gt;=5,IF(E33&lt;18,1,0),0)</f>
        <v>VN10CD10AR0GD0VV0</v>
      </c>
      <c r="M33" s="28" t="str">
        <f>ДАННЫЕ!$I33&amp;"b"&amp;ДАННЫЕ!$BI33&amp;"r"&amp;ДАННЫЕ!$BJ33&amp;"CD"&amp;IF(ДАННЫЕ!BF33&gt;0,IF(ДАННЫЕ!BF33&lt;200,1,IF(ДАННЫЕ!BF33&lt;350,2,3)),0)&amp;"h"&amp;IF(ДАННЫЕ!$BK33+ДАННЫЕ!$BL33+ДАННЫЕ!$BM33&gt;0,1,0)&amp;"x"&amp;ДАННЫЕ!$BK33&amp;"y"&amp;ДАННЫЕ!$BL33&amp;"z"&amp;ДАННЫЕ!$BM33&amp;"c"&amp;IF(ДАННЫЕ!$BK33+ДАННЫЕ!$BL33+ДАННЫЕ!$BM33=3,1,0)&amp;"a"&amp;IF(ДАННЫЕ!$BQ33+ДАННЫЕ!$BR33&gt;0,1,0)&amp;"d"&amp;ДАННЫЕ!$BQ33&amp;"v"&amp;ДАННЫЕ!$BR33&amp;"p"&amp;ДАННЫЕ!$BS33&amp;"n"&amp;ДАННЫЕ!$BU33&amp;"t"&amp;ДАННЫЕ!$BV33&amp;"o"&amp;ДАННЫЕ!$BT33&amp;"l"&amp;IF(ДАННЫЕ!$BN33&gt;0,1,0)&amp;ДАННЫЕ!$BN33&amp;"g"&amp;ДАННЫЕ!$BO33&amp;"s"&amp;ДАННЫЕ!$BP33&amp;"DZ"&amp;IF(ДАННЫЕ!B33-ДАННЫЕ!G33 &lt; 60,IF(ДАННЫЕ!B33-ДАННЫЕ!G33 &gt;= 0,1,0),0)&amp;"u"&amp;IF(ДАННЫЕ!$CJ33&gt;0,1,0)</f>
        <v>brCD0h0xyzc0a0dvpntol0gsDZ1u0</v>
      </c>
      <c r="N33" s="28" t="str">
        <f ca="1">ДАННЫЕ!$F33&amp;ДАННЫЕ!$I33&amp;"g"&amp;B33&amp;"cf"&amp;D33&amp;"a"&amp;IF(ДАННЫЕ!$BX33&gt;0,1,0)&amp;IF(ДАННЫЕ!$BF33&gt;500,1,IF(ДАННЫЕ!$BF33&gt;350,2,IF(ДАННЫЕ!$BF33&gt;=200,3,IF(ДАННЫЕ!$BF33&gt;=100,4,IF(ДАННЫЕ!$BF33&gt;=50,5,IF(ДАННЫЕ!$BF33&lt;50,6,0))))))&amp;"AR"&amp;IF(DATEDIF(ДАННЫЕ!$BX33,ДАННЫЕ!$F$1,"y")&gt;1,1,0)&amp;"VG"&amp;IF(ДАННЫЕ!$BH33="0",1,0)&amp;"o"&amp;IF(T33+ДАННЫЕ!$AF33+ДАННЫЕ!$AG33+ДАННЫЕ!$AH33+ДАННЫЕ!$AI33+ДАННЫЕ!$AJ33+ДАННЫЕ!$AP33+ДАННЫЕ!$AQ33+ДАННЫЕ!$AR33+ДАННЫЕ!$AU33+ДАННЫЕ!$AW33+ДАННЫЕ!$AS33+ДАННЫЕ!$AT33&gt;0,1,0)&amp;"x"&amp;ДАННЫЕ!$AG33&amp;"p"&amp;IF(ДАННЫЕ!$BY33&gt;0,1,0)&amp;"v"&amp;IF(ДАННЫЕ!$BZ33&gt;0,1,0)&amp;"n"&amp;ДАННЫЕ!$CA33&amp;"t"&amp;ДАННЫЕ!$AY33&amp;"k"&amp;ДАННЫЕ!$CB33&amp;"q"&amp;ДАННЫЕ!$CC33&amp;"w"&amp;ДАННЫЕ!$CD33&amp;"e"&amp;ДАННЫЕ!$CE33&amp;"m"&amp;ДАННЫЕ!$CF33&amp;"c"&amp;ДАННЫЕ!$CG33&amp;"z"&amp;ДАННЫЕ!$CH33&amp;"d"&amp;IF(H33=4,1,0)&amp;"s"&amp;IF(ДАННЫЕ!$J33=1,0,1)&amp;"u"&amp;IF(ДАННЫЕ!$CJ33&gt;0,1,0)</f>
        <v>g0cf0a06AR1VG0o0xp0v0ntkqwemczd0s1u0</v>
      </c>
      <c r="O33" s="28" t="str">
        <f>ДАННЫЕ!$I33&amp;"g"&amp;B33&amp;A33&amp;"f"&amp;P33&amp;"c"&amp;IF(ДАННЫЕ!$U33&gt;0,1,0)&amp;"s"&amp;IF(ДАННЫЕ!$Q33&gt;0,IF(YEAR(ДАННЫЕ!$F$1)=YEAR(ДАННЫЕ!$Q33),IF(MONTH(ДАННЫЕ!$F$1)=MONTH(ДАННЫЕ!$Q33),111,11),1),0)&amp;"i"&amp;IF(ДАННЫЕ!$R33+ДАННЫЕ!$S33+ДАННЫЕ!$T33=0,0,1)&amp;"h"&amp;IF(ДАННЫЕ!$P33&gt;0,1,0)&amp;"p"&amp;IF(ДАННЫЕ!$CI33&gt;0,IF(YEAR(ДАННЫЕ!$F$1)=YEAR(ДАННЫЕ!$CI33),IF(MONTH(ДАННЫЕ!$F$1)=MONTH(ДАННЫЕ!$CI33),111,11),1),0)&amp;"d"&amp;IF(ДАННЫЕ!$CJ33&gt;0,IF(YEAR(ДАННЫЕ!$F$1)=YEAR(ДАННЫЕ!$CJ33),IF(MONTH(ДАННЫЕ!$F$1)=MONTH(ДАННЫЕ!$CJ33),111,11),1),0)&amp;"o"&amp;IF(ДАННЫЕ!$CK33&gt;0,IF(MONTH(ДАННЫЕ!$F$1)=MONTH(ДАННЫЕ!$CK33),111,11),0)&amp;"v"&amp;IF(ДАННЫЕ!$BE33&gt;0,IF(MONTH(ДАННЫЕ!$F$1)=MONTH(ДАННЫЕ!$BE33),111,11),0)</f>
        <v>g00f0c0s0i0h0p0d0o0v0</v>
      </c>
      <c r="P33" s="15">
        <f t="shared" si="2"/>
        <v>0</v>
      </c>
      <c r="Q33" s="15">
        <f>IF(ДАННЫЕ!$F$1&gt;ДАННЫЕ!$N33,IF(YEAR(ДАННЫЕ!$F$1)=YEAR(ДАННЫЕ!M33),1,0),0)</f>
        <v>0</v>
      </c>
      <c r="R33" s="15">
        <f>IF(ДАННЫЕ!$F$1&gt;ДАННЫЕ!$N33,IF(YEAR(ДАННЫЕ!$F$1)=YEAR(ДАННЫЕ!N33),1,0),0)</f>
        <v>0</v>
      </c>
      <c r="S33" s="15">
        <f>IF(ДАННЫЕ!$AA33="2А",1,IF(ДАННЫЕ!$AA33="2Б",2,IF(ДАННЫЕ!$AA33="2В",3,IF(ДАННЫЕ!$AA33=3,4,IF(ДАННЫЕ!$AA33="4А",5,IF(ДАННЫЕ!$AA33="4Б",6,IF(ДАННЫЕ!$AA33="4В",7,IF(ДАННЫЕ!$AA33=5,8,0))))))))</f>
        <v>0</v>
      </c>
      <c r="T33" s="15">
        <f>IF(OR(ДАННЫЕ!$AC33=2,ДАННЫЕ!$AD33=2,ДАННЫЕ!$AE33=2),2,IF(OR(ДАННЫЕ!$AC33=1,ДАННЫЕ!$AD33=1,ДАННЫЕ!$AE33=1),1,0))</f>
        <v>0</v>
      </c>
    </row>
    <row r="34" spans="1:20" ht="15" customHeight="1" x14ac:dyDescent="0.2">
      <c r="A34" s="78">
        <f>IF(B34&gt;0,IF(MONTH(ДАННЫЕ!$F$1)=MONTH(ДАННЫЕ!$B34),1,0),0)</f>
        <v>0</v>
      </c>
      <c r="B34" s="14">
        <f>IF(ДАННЫЕ!$B34&gt;0,IF(YEAR(ДАННЫЕ!$F$1)=YEAR(ДАННЫЕ!$B34),1,0),0)</f>
        <v>0</v>
      </c>
      <c r="C34" s="14">
        <f>IF(ДАННЫЕ!$CM34&gt;0,IF(YEAR(ДАННЫЕ!$F$1)=YEAR(ДАННЫЕ!$CM34),1,0),0)</f>
        <v>0</v>
      </c>
      <c r="D34" s="14">
        <f>IF(ДАННЫЕ!$CJ34&gt;0,IF(ДАННЫЕ!$CL34&gt;ДАННЫЕ!$F$1,1,IF(ДАННЫЕ!$CL34&gt;0,0,1)),0)</f>
        <v>0</v>
      </c>
      <c r="E34" s="43" t="str">
        <f ca="1">IF(ДАННЫЕ!$F$1&gt;0,IF(ДАННЫЕ!$G34&gt;0,DATEDIF(ДАННЫЕ!$G34,ДАННЫЕ!$F$1,"y"),""),IF(ДАННЫЕ!$G34&gt;0,DATEDIF(ДАННЫЕ!$G34,TODAY(),"y"),""))</f>
        <v/>
      </c>
      <c r="F34" s="43" t="str">
        <f xml:space="preserve"> IF(ДАННЫЕ!$F34="М",IF(E34&gt;=18,IF(E34&lt;60,1,""),""),"")&amp;IF(ДАННЫЕ!$F34="Ж",IF(E34&gt;=18,IF(E34&lt;55,1,""),""),"")</f>
        <v/>
      </c>
      <c r="G34" s="43" t="str">
        <f xml:space="preserve"> IF(ДАННЫЕ!$F34="М",IF(E34&gt;=60,2,""),"")&amp;IF(ДАННЫЕ!$F34="Ж",IF(E34&gt;=55,2,""),"")</f>
        <v/>
      </c>
      <c r="H34" s="43" t="str">
        <f t="shared" ca="1" si="0"/>
        <v/>
      </c>
      <c r="I34" s="43" t="str">
        <f t="shared" ca="1" si="1"/>
        <v>03</v>
      </c>
      <c r="J34" s="28" t="str">
        <f ca="1">ДАННЫЕ!$F34&amp;H34&amp;I34&amp;ДАННЫЕ!$I34&amp;"m"&amp;IF(ДАННЫЕ!$I34&gt;0,IF(ДАННЫЕ!$J34&gt;0,0,1),"")&amp;"f"&amp;IF(ДАННЫЕ!$R34&gt;0,IF(YEAR(ДАННЫЕ!$F$1)=YEAR(ДАННЫЕ!$R34),1,0),0)&amp;"z"&amp;ДАННЫЕ!$R34&amp;"p"&amp;ДАННЫЕ!$S34&amp;"i"&amp;ДАННЫЕ!$T34&amp;"h"&amp;ДАННЫЕ!$K34&amp;"be"&amp;ДАННЫЕ!$BI34&amp;"CD"&amp;IF(ДАННЫЕ!BF34&gt;500,4,IF(ДАННЫЕ!BF34&gt;350,3,IF(ДАННЫЕ!BF34&gt;200,2,IF(ДАННЫЕ!BF34&gt;0,1,0))))&amp;"g"&amp;B34&amp;"d"&amp;H34&amp;"l"&amp;ДАННЫЕ!AT34&amp;"a"&amp;ДАННЫЕ!$V34&amp;"v"&amp;R34&amp;"k"&amp;ДАННЫЕ!$U34&amp;"s"&amp;ДАННЫЕ!$Y34&amp;"t"&amp;ДАННЫЕ!$X34&amp;"b"&amp;IF(ДАННЫЕ!$Q34&gt;1,1,0)&amp;"PP"&amp;ДАННЫЕ!Z34&amp;"c"&amp;S34&amp;"x"&amp;IF(ДАННЫЕ!$BY34&gt;0,IF(YEAR(ДАННЫЕ!$F$1)=YEAR(ДАННЫЕ!$BY34),1,0),0)&amp;"n"&amp;IF(ДАННЫЕ!$BZ34&gt;0,IF(YEAR(ДАННЫЕ!$F$1)=YEAR(ДАННЫЕ!$BZ34),1,0),0)&amp;"u"&amp;D34&amp;"z"&amp;IF(ДАННЫЕ!$CL34&gt;0,IF(YEAR(ДАННЫЕ!$F$1)&gt;YEAR(ДАННЫЕ!$CL34),11,12),0)</f>
        <v>03mf0zpihbeCD0g0dlav0kstb0PPc0x0n0u0z0</v>
      </c>
      <c r="K34" s="28" t="str">
        <f ca="1">ДАННЫЕ!$I34&amp;"x"&amp;B34&amp;"w"&amp;IF(T34+ДАННЫЕ!AD34+ДАННЫЕ!AE34+ДАННЫЕ!AF34+ДАННЫЕ!AG34+ДАННЫЕ!AH34+ДАННЫЕ!$AL34+ДАННЫЕ!AI34+ДАННЫЕ!AJ34+ДАННЫЕ!AK34+ДАННЫЕ!AP34+ДАННЫЕ!AQ34+ДАННЫЕ!AR34+ДАННЫЕ!$AM34+ДАННЫЕ!$AN34+ДАННЫЕ!AS34+ДАННЫЕ!AT34&gt;0,1,0)&amp;IF(OR(T34=2,ДАННЫЕ!AD34=2,ДАННЫЕ!AE34=2,ДАННЫЕ!AF34=2,ДАННЫЕ!AG34=2,ДАННЫЕ!AH34=2,ДАННЫЕ!$AL34=2,ДАННЫЕ!AI34=2,ДАННЫЕ!AJ34=2,ДАННЫЕ!AK34=2,ДАННЫЕ!AP34=2,ДАННЫЕ!AQ34=2,ДАННЫЕ!AR34=2,ДАННЫЕ!$AM34=2,ДАННЫЕ!$AN34=2,ДАННЫЕ!AS34=2,ДАННЫЕ!AT34=2),2,0)&amp;"t"&amp;IF(T34&gt;0,"1"&amp;T34,"00")&amp;"f"&amp;IF(ДАННЫЕ!$AC34,"1"&amp;ДАННЫЕ!$AC34,"00")&amp;"b"&amp;IF(ДАННЫЕ!$AD34,"1"&amp;ДАННЫЕ!$AD34,"00")&amp;"g"&amp;IF(ДАННЫЕ!$AF34,"1"&amp;ДАННЫЕ!$AF34,"00")&amp;"c"&amp;IF(ДАННЫЕ!$AG34,"1"&amp;ДАННЫЕ!$AG34,"00")&amp;"i"&amp;IF(ДАННЫЕ!$AH34,"1"&amp;ДАННЫЕ!$AH34,"00")&amp;"r"&amp;IF(ДАННЫЕ!$AL34,"1"&amp;ДАННЫЕ!$AL34,"00")&amp;"m"&amp;IF(ДАННЫЕ!$AI34,"1"&amp;ДАННЫЕ!$AI34,"00")&amp;"hS"&amp;IF(ДАННЫЕ!$AJ34,"1"&amp;ДАННЫЕ!$AJ34,"00")&amp;"hZ"&amp;IF(ДАННЫЕ!$AK34,"1"&amp;ДАННЫЕ!$AK34,"00")&amp;"p"&amp;IF(ДАННЫЕ!$AP34,"1"&amp;ДАННЫЕ!$AP34,"00")&amp;"k"&amp;IF(ДАННЫЕ!$AQ34,"1"&amp;ДАННЫЕ!$AQ34,"00")&amp;"z"&amp;IF(ДАННЫЕ!$AR34,"1"&amp;ДАННЫЕ!$AR34,"00")&amp;"j"&amp;IF(ДАННЫЕ!$AM34,"1"&amp;ДАННЫЕ!$AM34,"00")&amp;"n"&amp;IF(ДАННЫЕ!$AN34,"1"&amp;ДАННЫЕ!$AN34,"00")&amp;"E"&amp;ДАННЫЕ!BI34&amp;"L"&amp;ДАННЫЕ!AO34&amp;"h"&amp;IF(ДАННЫЕ!$AU34&gt;0,1,0)&amp;"v"&amp;IF(ДАННЫЕ!$AW34&gt;0,1,0)&amp;"a"&amp;IF(ДАННЫЕ!$AS34,"1"&amp;ДАННЫЕ!$AS34,"00")&amp;"s"&amp;IF(ДАННЫЕ!$AT34,"1"&amp;ДАННЫЕ!$AT34,"00")&amp;"u"&amp;IF(ДАННЫЕ!$CJ34&gt;0,1,0)&amp;"y"&amp;B34&amp;"d"&amp;H34&amp;"e"&amp;F34&amp;G34</f>
        <v>x0w00t00f00b00g00c00i00r00m00hS00hZ00p00k00z00j00n00ELh0v0a00s00u0y0de</v>
      </c>
      <c r="L34" s="28" t="str">
        <f ca="1">ДАННЫЕ!$I34&amp;"VN"&amp;IF(ДАННЫЕ!AW34&gt;0,11,10)&amp;"CD"&amp;IF(ДАННЫЕ!BF34&gt;500,16,IF(ДАННЫЕ!BF34&gt;350,15,IF(ДАННЫЕ!BF34&gt;=200,14,IF(ДАННЫЕ!BF34&gt;=100,13,IF(ДАННЫЕ!BF34&gt;=50,12,IF(ДАННЫЕ!BF34&gt;0,11,10))))))&amp;"AR"&amp;IF(ДАННЫЕ!BX34&gt;0,1,0)&amp;"GD"&amp;B34&amp;"VV"&amp;IF(E34&gt;=5,IF(E34&lt;18,1,0),0)</f>
        <v>VN10CD10AR0GD0VV0</v>
      </c>
      <c r="M34" s="28" t="str">
        <f>ДАННЫЕ!$I34&amp;"b"&amp;ДАННЫЕ!$BI34&amp;"r"&amp;ДАННЫЕ!$BJ34&amp;"CD"&amp;IF(ДАННЫЕ!BF34&gt;0,IF(ДАННЫЕ!BF34&lt;200,1,IF(ДАННЫЕ!BF34&lt;350,2,3)),0)&amp;"h"&amp;IF(ДАННЫЕ!$BK34+ДАННЫЕ!$BL34+ДАННЫЕ!$BM34&gt;0,1,0)&amp;"x"&amp;ДАННЫЕ!$BK34&amp;"y"&amp;ДАННЫЕ!$BL34&amp;"z"&amp;ДАННЫЕ!$BM34&amp;"c"&amp;IF(ДАННЫЕ!$BK34+ДАННЫЕ!$BL34+ДАННЫЕ!$BM34=3,1,0)&amp;"a"&amp;IF(ДАННЫЕ!$BQ34+ДАННЫЕ!$BR34&gt;0,1,0)&amp;"d"&amp;ДАННЫЕ!$BQ34&amp;"v"&amp;ДАННЫЕ!$BR34&amp;"p"&amp;ДАННЫЕ!$BS34&amp;"n"&amp;ДАННЫЕ!$BU34&amp;"t"&amp;ДАННЫЕ!$BV34&amp;"o"&amp;ДАННЫЕ!$BT34&amp;"l"&amp;IF(ДАННЫЕ!$BN34&gt;0,1,0)&amp;ДАННЫЕ!$BN34&amp;"g"&amp;ДАННЫЕ!$BO34&amp;"s"&amp;ДАННЫЕ!$BP34&amp;"DZ"&amp;IF(ДАННЫЕ!B34-ДАННЫЕ!G34 &lt; 60,IF(ДАННЫЕ!B34-ДАННЫЕ!G34 &gt;= 0,1,0),0)&amp;"u"&amp;IF(ДАННЫЕ!$CJ34&gt;0,1,0)</f>
        <v>brCD0h0xyzc0a0dvpntol0gsDZ1u0</v>
      </c>
      <c r="N34" s="28" t="str">
        <f ca="1">ДАННЫЕ!$F34&amp;ДАННЫЕ!$I34&amp;"g"&amp;B34&amp;"cf"&amp;D34&amp;"a"&amp;IF(ДАННЫЕ!$BX34&gt;0,1,0)&amp;IF(ДАННЫЕ!$BF34&gt;500,1,IF(ДАННЫЕ!$BF34&gt;350,2,IF(ДАННЫЕ!$BF34&gt;=200,3,IF(ДАННЫЕ!$BF34&gt;=100,4,IF(ДАННЫЕ!$BF34&gt;=50,5,IF(ДАННЫЕ!$BF34&lt;50,6,0))))))&amp;"AR"&amp;IF(DATEDIF(ДАННЫЕ!$BX34,ДАННЫЕ!$F$1,"y")&gt;1,1,0)&amp;"VG"&amp;IF(ДАННЫЕ!$BH34="0",1,0)&amp;"o"&amp;IF(T34+ДАННЫЕ!$AF34+ДАННЫЕ!$AG34+ДАННЫЕ!$AH34+ДАННЫЕ!$AI34+ДАННЫЕ!$AJ34+ДАННЫЕ!$AP34+ДАННЫЕ!$AQ34+ДАННЫЕ!$AR34+ДАННЫЕ!$AU34+ДАННЫЕ!$AW34+ДАННЫЕ!$AS34+ДАННЫЕ!$AT34&gt;0,1,0)&amp;"x"&amp;ДАННЫЕ!$AG34&amp;"p"&amp;IF(ДАННЫЕ!$BY34&gt;0,1,0)&amp;"v"&amp;IF(ДАННЫЕ!$BZ34&gt;0,1,0)&amp;"n"&amp;ДАННЫЕ!$CA34&amp;"t"&amp;ДАННЫЕ!$AY34&amp;"k"&amp;ДАННЫЕ!$CB34&amp;"q"&amp;ДАННЫЕ!$CC34&amp;"w"&amp;ДАННЫЕ!$CD34&amp;"e"&amp;ДАННЫЕ!$CE34&amp;"m"&amp;ДАННЫЕ!$CF34&amp;"c"&amp;ДАННЫЕ!$CG34&amp;"z"&amp;ДАННЫЕ!$CH34&amp;"d"&amp;IF(H34=4,1,0)&amp;"s"&amp;IF(ДАННЫЕ!$J34=1,0,1)&amp;"u"&amp;IF(ДАННЫЕ!$CJ34&gt;0,1,0)</f>
        <v>g0cf0a06AR1VG0o0xp0v0ntkqwemczd0s1u0</v>
      </c>
      <c r="O34" s="28" t="str">
        <f>ДАННЫЕ!$I34&amp;"g"&amp;B34&amp;A34&amp;"f"&amp;P34&amp;"c"&amp;IF(ДАННЫЕ!$U34&gt;0,1,0)&amp;"s"&amp;IF(ДАННЫЕ!$Q34&gt;0,IF(YEAR(ДАННЫЕ!$F$1)=YEAR(ДАННЫЕ!$Q34),IF(MONTH(ДАННЫЕ!$F$1)=MONTH(ДАННЫЕ!$Q34),111,11),1),0)&amp;"i"&amp;IF(ДАННЫЕ!$R34+ДАННЫЕ!$S34+ДАННЫЕ!$T34=0,0,1)&amp;"h"&amp;IF(ДАННЫЕ!$P34&gt;0,1,0)&amp;"p"&amp;IF(ДАННЫЕ!$CI34&gt;0,IF(YEAR(ДАННЫЕ!$F$1)=YEAR(ДАННЫЕ!$CI34),IF(MONTH(ДАННЫЕ!$F$1)=MONTH(ДАННЫЕ!$CI34),111,11),1),0)&amp;"d"&amp;IF(ДАННЫЕ!$CJ34&gt;0,IF(YEAR(ДАННЫЕ!$F$1)=YEAR(ДАННЫЕ!$CJ34),IF(MONTH(ДАННЫЕ!$F$1)=MONTH(ДАННЫЕ!$CJ34),111,11),1),0)&amp;"o"&amp;IF(ДАННЫЕ!$CK34&gt;0,IF(MONTH(ДАННЫЕ!$F$1)=MONTH(ДАННЫЕ!$CK34),111,11),0)&amp;"v"&amp;IF(ДАННЫЕ!$BE34&gt;0,IF(MONTH(ДАННЫЕ!$F$1)=MONTH(ДАННЫЕ!$BE34),111,11),0)</f>
        <v>g00f0c0s0i0h0p0d0o0v0</v>
      </c>
      <c r="P34" s="15">
        <f t="shared" si="2"/>
        <v>0</v>
      </c>
      <c r="Q34" s="15">
        <f>IF(ДАННЫЕ!$F$1&gt;ДАННЫЕ!$N34,IF(YEAR(ДАННЫЕ!$F$1)=YEAR(ДАННЫЕ!M34),1,0),0)</f>
        <v>0</v>
      </c>
      <c r="R34" s="15">
        <f>IF(ДАННЫЕ!$F$1&gt;ДАННЫЕ!$N34,IF(YEAR(ДАННЫЕ!$F$1)=YEAR(ДАННЫЕ!N34),1,0),0)</f>
        <v>0</v>
      </c>
      <c r="S34" s="15">
        <f>IF(ДАННЫЕ!$AA34="2А",1,IF(ДАННЫЕ!$AA34="2Б",2,IF(ДАННЫЕ!$AA34="2В",3,IF(ДАННЫЕ!$AA34=3,4,IF(ДАННЫЕ!$AA34="4А",5,IF(ДАННЫЕ!$AA34="4Б",6,IF(ДАННЫЕ!$AA34="4В",7,IF(ДАННЫЕ!$AA34=5,8,0))))))))</f>
        <v>0</v>
      </c>
      <c r="T34" s="15">
        <f>IF(OR(ДАННЫЕ!$AC34=2,ДАННЫЕ!$AD34=2,ДАННЫЕ!$AE34=2),2,IF(OR(ДАННЫЕ!$AC34=1,ДАННЫЕ!$AD34=1,ДАННЫЕ!$AE34=1),1,0))</f>
        <v>0</v>
      </c>
    </row>
    <row r="35" spans="1:20" ht="15" customHeight="1" x14ac:dyDescent="0.2">
      <c r="A35" s="78">
        <f>IF(B35&gt;0,IF(MONTH(ДАННЫЕ!$F$1)=MONTH(ДАННЫЕ!$B35),1,0),0)</f>
        <v>0</v>
      </c>
      <c r="B35" s="14">
        <f>IF(ДАННЫЕ!$B35&gt;0,IF(YEAR(ДАННЫЕ!$F$1)=YEAR(ДАННЫЕ!$B35),1,0),0)</f>
        <v>0</v>
      </c>
      <c r="C35" s="14">
        <f>IF(ДАННЫЕ!$CM35&gt;0,IF(YEAR(ДАННЫЕ!$F$1)=YEAR(ДАННЫЕ!$CM35),1,0),0)</f>
        <v>0</v>
      </c>
      <c r="D35" s="14">
        <f>IF(ДАННЫЕ!$CJ35&gt;0,IF(ДАННЫЕ!$CL35&gt;ДАННЫЕ!$F$1,1,IF(ДАННЫЕ!$CL35&gt;0,0,1)),0)</f>
        <v>0</v>
      </c>
      <c r="E35" s="43" t="str">
        <f ca="1">IF(ДАННЫЕ!$F$1&gt;0,IF(ДАННЫЕ!$G35&gt;0,DATEDIF(ДАННЫЕ!$G35,ДАННЫЕ!$F$1,"y"),""),IF(ДАННЫЕ!$G35&gt;0,DATEDIF(ДАННЫЕ!$G35,TODAY(),"y"),""))</f>
        <v/>
      </c>
      <c r="F35" s="43" t="str">
        <f xml:space="preserve"> IF(ДАННЫЕ!$F35="М",IF(E35&gt;=18,IF(E35&lt;60,1,""),""),"")&amp;IF(ДАННЫЕ!$F35="Ж",IF(E35&gt;=18,IF(E35&lt;55,1,""),""),"")</f>
        <v/>
      </c>
      <c r="G35" s="43" t="str">
        <f xml:space="preserve"> IF(ДАННЫЕ!$F35="М",IF(E35&gt;=60,2,""),"")&amp;IF(ДАННЫЕ!$F35="Ж",IF(E35&gt;=55,2,""),"")</f>
        <v/>
      </c>
      <c r="H35" s="43" t="str">
        <f t="shared" ca="1" si="0"/>
        <v/>
      </c>
      <c r="I35" s="43" t="str">
        <f t="shared" ca="1" si="1"/>
        <v>03</v>
      </c>
      <c r="J35" s="28" t="str">
        <f ca="1">ДАННЫЕ!$F35&amp;H35&amp;I35&amp;ДАННЫЕ!$I35&amp;"m"&amp;IF(ДАННЫЕ!$I35&gt;0,IF(ДАННЫЕ!$J35&gt;0,0,1),"")&amp;"f"&amp;IF(ДАННЫЕ!$R35&gt;0,IF(YEAR(ДАННЫЕ!$F$1)=YEAR(ДАННЫЕ!$R35),1,0),0)&amp;"z"&amp;ДАННЫЕ!$R35&amp;"p"&amp;ДАННЫЕ!$S35&amp;"i"&amp;ДАННЫЕ!$T35&amp;"h"&amp;ДАННЫЕ!$K35&amp;"be"&amp;ДАННЫЕ!$BI35&amp;"CD"&amp;IF(ДАННЫЕ!BF35&gt;500,4,IF(ДАННЫЕ!BF35&gt;350,3,IF(ДАННЫЕ!BF35&gt;200,2,IF(ДАННЫЕ!BF35&gt;0,1,0))))&amp;"g"&amp;B35&amp;"d"&amp;H35&amp;"l"&amp;ДАННЫЕ!AT35&amp;"a"&amp;ДАННЫЕ!$V35&amp;"v"&amp;R35&amp;"k"&amp;ДАННЫЕ!$U35&amp;"s"&amp;ДАННЫЕ!$Y35&amp;"t"&amp;ДАННЫЕ!$X35&amp;"b"&amp;IF(ДАННЫЕ!$Q35&gt;1,1,0)&amp;"PP"&amp;ДАННЫЕ!Z35&amp;"c"&amp;S35&amp;"x"&amp;IF(ДАННЫЕ!$BY35&gt;0,IF(YEAR(ДАННЫЕ!$F$1)=YEAR(ДАННЫЕ!$BY35),1,0),0)&amp;"n"&amp;IF(ДАННЫЕ!$BZ35&gt;0,IF(YEAR(ДАННЫЕ!$F$1)=YEAR(ДАННЫЕ!$BZ35),1,0),0)&amp;"u"&amp;D35&amp;"z"&amp;IF(ДАННЫЕ!$CL35&gt;0,IF(YEAR(ДАННЫЕ!$F$1)&gt;YEAR(ДАННЫЕ!$CL35),11,12),0)</f>
        <v>03mf0zpihbeCD0g0dlav0kstb0PPc0x0n0u0z0</v>
      </c>
      <c r="K35" s="28" t="str">
        <f ca="1">ДАННЫЕ!$I35&amp;"x"&amp;B35&amp;"w"&amp;IF(T35+ДАННЫЕ!AD35+ДАННЫЕ!AE35+ДАННЫЕ!AF35+ДАННЫЕ!AG35+ДАННЫЕ!AH35+ДАННЫЕ!$AL35+ДАННЫЕ!AI35+ДАННЫЕ!AJ35+ДАННЫЕ!AK35+ДАННЫЕ!AP35+ДАННЫЕ!AQ35+ДАННЫЕ!AR35+ДАННЫЕ!$AM35+ДАННЫЕ!$AN35+ДАННЫЕ!AS35+ДАННЫЕ!AT35&gt;0,1,0)&amp;IF(OR(T35=2,ДАННЫЕ!AD35=2,ДАННЫЕ!AE35=2,ДАННЫЕ!AF35=2,ДАННЫЕ!AG35=2,ДАННЫЕ!AH35=2,ДАННЫЕ!$AL35=2,ДАННЫЕ!AI35=2,ДАННЫЕ!AJ35=2,ДАННЫЕ!AK35=2,ДАННЫЕ!AP35=2,ДАННЫЕ!AQ35=2,ДАННЫЕ!AR35=2,ДАННЫЕ!$AM35=2,ДАННЫЕ!$AN35=2,ДАННЫЕ!AS35=2,ДАННЫЕ!AT35=2),2,0)&amp;"t"&amp;IF(T35&gt;0,"1"&amp;T35,"00")&amp;"f"&amp;IF(ДАННЫЕ!$AC35,"1"&amp;ДАННЫЕ!$AC35,"00")&amp;"b"&amp;IF(ДАННЫЕ!$AD35,"1"&amp;ДАННЫЕ!$AD35,"00")&amp;"g"&amp;IF(ДАННЫЕ!$AF35,"1"&amp;ДАННЫЕ!$AF35,"00")&amp;"c"&amp;IF(ДАННЫЕ!$AG35,"1"&amp;ДАННЫЕ!$AG35,"00")&amp;"i"&amp;IF(ДАННЫЕ!$AH35,"1"&amp;ДАННЫЕ!$AH35,"00")&amp;"r"&amp;IF(ДАННЫЕ!$AL35,"1"&amp;ДАННЫЕ!$AL35,"00")&amp;"m"&amp;IF(ДАННЫЕ!$AI35,"1"&amp;ДАННЫЕ!$AI35,"00")&amp;"hS"&amp;IF(ДАННЫЕ!$AJ35,"1"&amp;ДАННЫЕ!$AJ35,"00")&amp;"hZ"&amp;IF(ДАННЫЕ!$AK35,"1"&amp;ДАННЫЕ!$AK35,"00")&amp;"p"&amp;IF(ДАННЫЕ!$AP35,"1"&amp;ДАННЫЕ!$AP35,"00")&amp;"k"&amp;IF(ДАННЫЕ!$AQ35,"1"&amp;ДАННЫЕ!$AQ35,"00")&amp;"z"&amp;IF(ДАННЫЕ!$AR35,"1"&amp;ДАННЫЕ!$AR35,"00")&amp;"j"&amp;IF(ДАННЫЕ!$AM35,"1"&amp;ДАННЫЕ!$AM35,"00")&amp;"n"&amp;IF(ДАННЫЕ!$AN35,"1"&amp;ДАННЫЕ!$AN35,"00")&amp;"E"&amp;ДАННЫЕ!BI35&amp;"L"&amp;ДАННЫЕ!AO35&amp;"h"&amp;IF(ДАННЫЕ!$AU35&gt;0,1,0)&amp;"v"&amp;IF(ДАННЫЕ!$AW35&gt;0,1,0)&amp;"a"&amp;IF(ДАННЫЕ!$AS35,"1"&amp;ДАННЫЕ!$AS35,"00")&amp;"s"&amp;IF(ДАННЫЕ!$AT35,"1"&amp;ДАННЫЕ!$AT35,"00")&amp;"u"&amp;IF(ДАННЫЕ!$CJ35&gt;0,1,0)&amp;"y"&amp;B35&amp;"d"&amp;H35&amp;"e"&amp;F35&amp;G35</f>
        <v>x0w00t00f00b00g00c00i00r00m00hS00hZ00p00k00z00j00n00ELh0v0a00s00u0y0de</v>
      </c>
      <c r="L35" s="28" t="str">
        <f ca="1">ДАННЫЕ!$I35&amp;"VN"&amp;IF(ДАННЫЕ!AW35&gt;0,11,10)&amp;"CD"&amp;IF(ДАННЫЕ!BF35&gt;500,16,IF(ДАННЫЕ!BF35&gt;350,15,IF(ДАННЫЕ!BF35&gt;=200,14,IF(ДАННЫЕ!BF35&gt;=100,13,IF(ДАННЫЕ!BF35&gt;=50,12,IF(ДАННЫЕ!BF35&gt;0,11,10))))))&amp;"AR"&amp;IF(ДАННЫЕ!BX35&gt;0,1,0)&amp;"GD"&amp;B35&amp;"VV"&amp;IF(E35&gt;=5,IF(E35&lt;18,1,0),0)</f>
        <v>VN10CD10AR0GD0VV0</v>
      </c>
      <c r="M35" s="28" t="str">
        <f>ДАННЫЕ!$I35&amp;"b"&amp;ДАННЫЕ!$BI35&amp;"r"&amp;ДАННЫЕ!$BJ35&amp;"CD"&amp;IF(ДАННЫЕ!BF35&gt;0,IF(ДАННЫЕ!BF35&lt;200,1,IF(ДАННЫЕ!BF35&lt;350,2,3)),0)&amp;"h"&amp;IF(ДАННЫЕ!$BK35+ДАННЫЕ!$BL35+ДАННЫЕ!$BM35&gt;0,1,0)&amp;"x"&amp;ДАННЫЕ!$BK35&amp;"y"&amp;ДАННЫЕ!$BL35&amp;"z"&amp;ДАННЫЕ!$BM35&amp;"c"&amp;IF(ДАННЫЕ!$BK35+ДАННЫЕ!$BL35+ДАННЫЕ!$BM35=3,1,0)&amp;"a"&amp;IF(ДАННЫЕ!$BQ35+ДАННЫЕ!$BR35&gt;0,1,0)&amp;"d"&amp;ДАННЫЕ!$BQ35&amp;"v"&amp;ДАННЫЕ!$BR35&amp;"p"&amp;ДАННЫЕ!$BS35&amp;"n"&amp;ДАННЫЕ!$BU35&amp;"t"&amp;ДАННЫЕ!$BV35&amp;"o"&amp;ДАННЫЕ!$BT35&amp;"l"&amp;IF(ДАННЫЕ!$BN35&gt;0,1,0)&amp;ДАННЫЕ!$BN35&amp;"g"&amp;ДАННЫЕ!$BO35&amp;"s"&amp;ДАННЫЕ!$BP35&amp;"DZ"&amp;IF(ДАННЫЕ!B35-ДАННЫЕ!G35 &lt; 60,IF(ДАННЫЕ!B35-ДАННЫЕ!G35 &gt;= 0,1,0),0)&amp;"u"&amp;IF(ДАННЫЕ!$CJ35&gt;0,1,0)</f>
        <v>brCD0h0xyzc0a0dvpntol0gsDZ1u0</v>
      </c>
      <c r="N35" s="28" t="str">
        <f ca="1">ДАННЫЕ!$F35&amp;ДАННЫЕ!$I35&amp;"g"&amp;B35&amp;"cf"&amp;D35&amp;"a"&amp;IF(ДАННЫЕ!$BX35&gt;0,1,0)&amp;IF(ДАННЫЕ!$BF35&gt;500,1,IF(ДАННЫЕ!$BF35&gt;350,2,IF(ДАННЫЕ!$BF35&gt;=200,3,IF(ДАННЫЕ!$BF35&gt;=100,4,IF(ДАННЫЕ!$BF35&gt;=50,5,IF(ДАННЫЕ!$BF35&lt;50,6,0))))))&amp;"AR"&amp;IF(DATEDIF(ДАННЫЕ!$BX35,ДАННЫЕ!$F$1,"y")&gt;1,1,0)&amp;"VG"&amp;IF(ДАННЫЕ!$BH35="0",1,0)&amp;"o"&amp;IF(T35+ДАННЫЕ!$AF35+ДАННЫЕ!$AG35+ДАННЫЕ!$AH35+ДАННЫЕ!$AI35+ДАННЫЕ!$AJ35+ДАННЫЕ!$AP35+ДАННЫЕ!$AQ35+ДАННЫЕ!$AR35+ДАННЫЕ!$AU35+ДАННЫЕ!$AW35+ДАННЫЕ!$AS35+ДАННЫЕ!$AT35&gt;0,1,0)&amp;"x"&amp;ДАННЫЕ!$AG35&amp;"p"&amp;IF(ДАННЫЕ!$BY35&gt;0,1,0)&amp;"v"&amp;IF(ДАННЫЕ!$BZ35&gt;0,1,0)&amp;"n"&amp;ДАННЫЕ!$CA35&amp;"t"&amp;ДАННЫЕ!$AY35&amp;"k"&amp;ДАННЫЕ!$CB35&amp;"q"&amp;ДАННЫЕ!$CC35&amp;"w"&amp;ДАННЫЕ!$CD35&amp;"e"&amp;ДАННЫЕ!$CE35&amp;"m"&amp;ДАННЫЕ!$CF35&amp;"c"&amp;ДАННЫЕ!$CG35&amp;"z"&amp;ДАННЫЕ!$CH35&amp;"d"&amp;IF(H35=4,1,0)&amp;"s"&amp;IF(ДАННЫЕ!$J35=1,0,1)&amp;"u"&amp;IF(ДАННЫЕ!$CJ35&gt;0,1,0)</f>
        <v>g0cf0a06AR1VG0o0xp0v0ntkqwemczd0s1u0</v>
      </c>
      <c r="O35" s="28" t="str">
        <f>ДАННЫЕ!$I35&amp;"g"&amp;B35&amp;A35&amp;"f"&amp;P35&amp;"c"&amp;IF(ДАННЫЕ!$U35&gt;0,1,0)&amp;"s"&amp;IF(ДАННЫЕ!$Q35&gt;0,IF(YEAR(ДАННЫЕ!$F$1)=YEAR(ДАННЫЕ!$Q35),IF(MONTH(ДАННЫЕ!$F$1)=MONTH(ДАННЫЕ!$Q35),111,11),1),0)&amp;"i"&amp;IF(ДАННЫЕ!$R35+ДАННЫЕ!$S35+ДАННЫЕ!$T35=0,0,1)&amp;"h"&amp;IF(ДАННЫЕ!$P35&gt;0,1,0)&amp;"p"&amp;IF(ДАННЫЕ!$CI35&gt;0,IF(YEAR(ДАННЫЕ!$F$1)=YEAR(ДАННЫЕ!$CI35),IF(MONTH(ДАННЫЕ!$F$1)=MONTH(ДАННЫЕ!$CI35),111,11),1),0)&amp;"d"&amp;IF(ДАННЫЕ!$CJ35&gt;0,IF(YEAR(ДАННЫЕ!$F$1)=YEAR(ДАННЫЕ!$CJ35),IF(MONTH(ДАННЫЕ!$F$1)=MONTH(ДАННЫЕ!$CJ35),111,11),1),0)&amp;"o"&amp;IF(ДАННЫЕ!$CK35&gt;0,IF(MONTH(ДАННЫЕ!$F$1)=MONTH(ДАННЫЕ!$CK35),111,11),0)&amp;"v"&amp;IF(ДАННЫЕ!$BE35&gt;0,IF(MONTH(ДАННЫЕ!$F$1)=MONTH(ДАННЫЕ!$BE35),111,11),0)</f>
        <v>g00f0c0s0i0h0p0d0o0v0</v>
      </c>
      <c r="P35" s="15">
        <f t="shared" si="2"/>
        <v>0</v>
      </c>
      <c r="Q35" s="15">
        <f>IF(ДАННЫЕ!$F$1&gt;ДАННЫЕ!$N35,IF(YEAR(ДАННЫЕ!$F$1)=YEAR(ДАННЫЕ!M35),1,0),0)</f>
        <v>0</v>
      </c>
      <c r="R35" s="15">
        <f>IF(ДАННЫЕ!$F$1&gt;ДАННЫЕ!$N35,IF(YEAR(ДАННЫЕ!$F$1)=YEAR(ДАННЫЕ!N35),1,0),0)</f>
        <v>0</v>
      </c>
      <c r="S35" s="15">
        <f>IF(ДАННЫЕ!$AA35="2А",1,IF(ДАННЫЕ!$AA35="2Б",2,IF(ДАННЫЕ!$AA35="2В",3,IF(ДАННЫЕ!$AA35=3,4,IF(ДАННЫЕ!$AA35="4А",5,IF(ДАННЫЕ!$AA35="4Б",6,IF(ДАННЫЕ!$AA35="4В",7,IF(ДАННЫЕ!$AA35=5,8,0))))))))</f>
        <v>0</v>
      </c>
      <c r="T35" s="15">
        <f>IF(OR(ДАННЫЕ!$AC35=2,ДАННЫЕ!$AD35=2,ДАННЫЕ!$AE35=2),2,IF(OR(ДАННЫЕ!$AC35=1,ДАННЫЕ!$AD35=1,ДАННЫЕ!$AE35=1),1,0))</f>
        <v>0</v>
      </c>
    </row>
    <row r="36" spans="1:20" ht="15" customHeight="1" x14ac:dyDescent="0.2">
      <c r="A36" s="78">
        <f>IF(B36&gt;0,IF(MONTH(ДАННЫЕ!$F$1)=MONTH(ДАННЫЕ!$B36),1,0),0)</f>
        <v>0</v>
      </c>
      <c r="B36" s="14">
        <f>IF(ДАННЫЕ!$B36&gt;0,IF(YEAR(ДАННЫЕ!$F$1)=YEAR(ДАННЫЕ!$B36),1,0),0)</f>
        <v>0</v>
      </c>
      <c r="C36" s="14">
        <f>IF(ДАННЫЕ!$CM36&gt;0,IF(YEAR(ДАННЫЕ!$F$1)=YEAR(ДАННЫЕ!$CM36),1,0),0)</f>
        <v>0</v>
      </c>
      <c r="D36" s="14">
        <f>IF(ДАННЫЕ!$CJ36&gt;0,IF(ДАННЫЕ!$CL36&gt;ДАННЫЕ!$F$1,1,IF(ДАННЫЕ!$CL36&gt;0,0,1)),0)</f>
        <v>0</v>
      </c>
      <c r="E36" s="43" t="str">
        <f ca="1">IF(ДАННЫЕ!$F$1&gt;0,IF(ДАННЫЕ!$G36&gt;0,DATEDIF(ДАННЫЕ!$G36,ДАННЫЕ!$F$1,"y"),""),IF(ДАННЫЕ!$G36&gt;0,DATEDIF(ДАННЫЕ!$G36,TODAY(),"y"),""))</f>
        <v/>
      </c>
      <c r="F36" s="43" t="str">
        <f xml:space="preserve"> IF(ДАННЫЕ!$F36="М",IF(E36&gt;=18,IF(E36&lt;60,1,""),""),"")&amp;IF(ДАННЫЕ!$F36="Ж",IF(E36&gt;=18,IF(E36&lt;55,1,""),""),"")</f>
        <v/>
      </c>
      <c r="G36" s="43" t="str">
        <f xml:space="preserve"> IF(ДАННЫЕ!$F36="М",IF(E36&gt;=60,2,""),"")&amp;IF(ДАННЫЕ!$F36="Ж",IF(E36&gt;=55,2,""),"")</f>
        <v/>
      </c>
      <c r="H36" s="43" t="str">
        <f t="shared" ca="1" si="0"/>
        <v/>
      </c>
      <c r="I36" s="43" t="str">
        <f t="shared" ca="1" si="1"/>
        <v>03</v>
      </c>
      <c r="J36" s="28" t="str">
        <f ca="1">ДАННЫЕ!$F36&amp;H36&amp;I36&amp;ДАННЫЕ!$I36&amp;"m"&amp;IF(ДАННЫЕ!$I36&gt;0,IF(ДАННЫЕ!$J36&gt;0,0,1),"")&amp;"f"&amp;IF(ДАННЫЕ!$R36&gt;0,IF(YEAR(ДАННЫЕ!$F$1)=YEAR(ДАННЫЕ!$R36),1,0),0)&amp;"z"&amp;ДАННЫЕ!$R36&amp;"p"&amp;ДАННЫЕ!$S36&amp;"i"&amp;ДАННЫЕ!$T36&amp;"h"&amp;ДАННЫЕ!$K36&amp;"be"&amp;ДАННЫЕ!$BI36&amp;"CD"&amp;IF(ДАННЫЕ!BF36&gt;500,4,IF(ДАННЫЕ!BF36&gt;350,3,IF(ДАННЫЕ!BF36&gt;200,2,IF(ДАННЫЕ!BF36&gt;0,1,0))))&amp;"g"&amp;B36&amp;"d"&amp;H36&amp;"l"&amp;ДАННЫЕ!AT36&amp;"a"&amp;ДАННЫЕ!$V36&amp;"v"&amp;R36&amp;"k"&amp;ДАННЫЕ!$U36&amp;"s"&amp;ДАННЫЕ!$Y36&amp;"t"&amp;ДАННЫЕ!$X36&amp;"b"&amp;IF(ДАННЫЕ!$Q36&gt;1,1,0)&amp;"PP"&amp;ДАННЫЕ!Z36&amp;"c"&amp;S36&amp;"x"&amp;IF(ДАННЫЕ!$BY36&gt;0,IF(YEAR(ДАННЫЕ!$F$1)=YEAR(ДАННЫЕ!$BY36),1,0),0)&amp;"n"&amp;IF(ДАННЫЕ!$BZ36&gt;0,IF(YEAR(ДАННЫЕ!$F$1)=YEAR(ДАННЫЕ!$BZ36),1,0),0)&amp;"u"&amp;D36&amp;"z"&amp;IF(ДАННЫЕ!$CL36&gt;0,IF(YEAR(ДАННЫЕ!$F$1)&gt;YEAR(ДАННЫЕ!$CL36),11,12),0)</f>
        <v>03mf0zpihbeCD0g0dlav0kstb0PPc0x0n0u0z0</v>
      </c>
      <c r="K36" s="28" t="str">
        <f ca="1">ДАННЫЕ!$I36&amp;"x"&amp;B36&amp;"w"&amp;IF(T36+ДАННЫЕ!AD36+ДАННЫЕ!AE36+ДАННЫЕ!AF36+ДАННЫЕ!AG36+ДАННЫЕ!AH36+ДАННЫЕ!$AL36+ДАННЫЕ!AI36+ДАННЫЕ!AJ36+ДАННЫЕ!AK36+ДАННЫЕ!AP36+ДАННЫЕ!AQ36+ДАННЫЕ!AR36+ДАННЫЕ!$AM36+ДАННЫЕ!$AN36+ДАННЫЕ!AS36+ДАННЫЕ!AT36&gt;0,1,0)&amp;IF(OR(T36=2,ДАННЫЕ!AD36=2,ДАННЫЕ!AE36=2,ДАННЫЕ!AF36=2,ДАННЫЕ!AG36=2,ДАННЫЕ!AH36=2,ДАННЫЕ!$AL36=2,ДАННЫЕ!AI36=2,ДАННЫЕ!AJ36=2,ДАННЫЕ!AK36=2,ДАННЫЕ!AP36=2,ДАННЫЕ!AQ36=2,ДАННЫЕ!AR36=2,ДАННЫЕ!$AM36=2,ДАННЫЕ!$AN36=2,ДАННЫЕ!AS36=2,ДАННЫЕ!AT36=2),2,0)&amp;"t"&amp;IF(T36&gt;0,"1"&amp;T36,"00")&amp;"f"&amp;IF(ДАННЫЕ!$AC36,"1"&amp;ДАННЫЕ!$AC36,"00")&amp;"b"&amp;IF(ДАННЫЕ!$AD36,"1"&amp;ДАННЫЕ!$AD36,"00")&amp;"g"&amp;IF(ДАННЫЕ!$AF36,"1"&amp;ДАННЫЕ!$AF36,"00")&amp;"c"&amp;IF(ДАННЫЕ!$AG36,"1"&amp;ДАННЫЕ!$AG36,"00")&amp;"i"&amp;IF(ДАННЫЕ!$AH36,"1"&amp;ДАННЫЕ!$AH36,"00")&amp;"r"&amp;IF(ДАННЫЕ!$AL36,"1"&amp;ДАННЫЕ!$AL36,"00")&amp;"m"&amp;IF(ДАННЫЕ!$AI36,"1"&amp;ДАННЫЕ!$AI36,"00")&amp;"hS"&amp;IF(ДАННЫЕ!$AJ36,"1"&amp;ДАННЫЕ!$AJ36,"00")&amp;"hZ"&amp;IF(ДАННЫЕ!$AK36,"1"&amp;ДАННЫЕ!$AK36,"00")&amp;"p"&amp;IF(ДАННЫЕ!$AP36,"1"&amp;ДАННЫЕ!$AP36,"00")&amp;"k"&amp;IF(ДАННЫЕ!$AQ36,"1"&amp;ДАННЫЕ!$AQ36,"00")&amp;"z"&amp;IF(ДАННЫЕ!$AR36,"1"&amp;ДАННЫЕ!$AR36,"00")&amp;"j"&amp;IF(ДАННЫЕ!$AM36,"1"&amp;ДАННЫЕ!$AM36,"00")&amp;"n"&amp;IF(ДАННЫЕ!$AN36,"1"&amp;ДАННЫЕ!$AN36,"00")&amp;"E"&amp;ДАННЫЕ!BI36&amp;"L"&amp;ДАННЫЕ!AO36&amp;"h"&amp;IF(ДАННЫЕ!$AU36&gt;0,1,0)&amp;"v"&amp;IF(ДАННЫЕ!$AW36&gt;0,1,0)&amp;"a"&amp;IF(ДАННЫЕ!$AS36,"1"&amp;ДАННЫЕ!$AS36,"00")&amp;"s"&amp;IF(ДАННЫЕ!$AT36,"1"&amp;ДАННЫЕ!$AT36,"00")&amp;"u"&amp;IF(ДАННЫЕ!$CJ36&gt;0,1,0)&amp;"y"&amp;B36&amp;"d"&amp;H36&amp;"e"&amp;F36&amp;G36</f>
        <v>x0w00t00f00b00g00c00i00r00m00hS00hZ00p00k00z00j00n00ELh0v0a00s00u0y0de</v>
      </c>
      <c r="L36" s="28" t="str">
        <f ca="1">ДАННЫЕ!$I36&amp;"VN"&amp;IF(ДАННЫЕ!AW36&gt;0,11,10)&amp;"CD"&amp;IF(ДАННЫЕ!BF36&gt;500,16,IF(ДАННЫЕ!BF36&gt;350,15,IF(ДАННЫЕ!BF36&gt;=200,14,IF(ДАННЫЕ!BF36&gt;=100,13,IF(ДАННЫЕ!BF36&gt;=50,12,IF(ДАННЫЕ!BF36&gt;0,11,10))))))&amp;"AR"&amp;IF(ДАННЫЕ!BX36&gt;0,1,0)&amp;"GD"&amp;B36&amp;"VV"&amp;IF(E36&gt;=5,IF(E36&lt;18,1,0),0)</f>
        <v>VN10CD10AR0GD0VV0</v>
      </c>
      <c r="M36" s="28" t="str">
        <f>ДАННЫЕ!$I36&amp;"b"&amp;ДАННЫЕ!$BI36&amp;"r"&amp;ДАННЫЕ!$BJ36&amp;"CD"&amp;IF(ДАННЫЕ!BF36&gt;0,IF(ДАННЫЕ!BF36&lt;200,1,IF(ДАННЫЕ!BF36&lt;350,2,3)),0)&amp;"h"&amp;IF(ДАННЫЕ!$BK36+ДАННЫЕ!$BL36+ДАННЫЕ!$BM36&gt;0,1,0)&amp;"x"&amp;ДАННЫЕ!$BK36&amp;"y"&amp;ДАННЫЕ!$BL36&amp;"z"&amp;ДАННЫЕ!$BM36&amp;"c"&amp;IF(ДАННЫЕ!$BK36+ДАННЫЕ!$BL36+ДАННЫЕ!$BM36=3,1,0)&amp;"a"&amp;IF(ДАННЫЕ!$BQ36+ДАННЫЕ!$BR36&gt;0,1,0)&amp;"d"&amp;ДАННЫЕ!$BQ36&amp;"v"&amp;ДАННЫЕ!$BR36&amp;"p"&amp;ДАННЫЕ!$BS36&amp;"n"&amp;ДАННЫЕ!$BU36&amp;"t"&amp;ДАННЫЕ!$BV36&amp;"o"&amp;ДАННЫЕ!$BT36&amp;"l"&amp;IF(ДАННЫЕ!$BN36&gt;0,1,0)&amp;ДАННЫЕ!$BN36&amp;"g"&amp;ДАННЫЕ!$BO36&amp;"s"&amp;ДАННЫЕ!$BP36&amp;"DZ"&amp;IF(ДАННЫЕ!B36-ДАННЫЕ!G36 &lt; 60,IF(ДАННЫЕ!B36-ДАННЫЕ!G36 &gt;= 0,1,0),0)&amp;"u"&amp;IF(ДАННЫЕ!$CJ36&gt;0,1,0)</f>
        <v>brCD0h0xyzc0a0dvpntol0gsDZ1u0</v>
      </c>
      <c r="N36" s="28" t="str">
        <f ca="1">ДАННЫЕ!$F36&amp;ДАННЫЕ!$I36&amp;"g"&amp;B36&amp;"cf"&amp;D36&amp;"a"&amp;IF(ДАННЫЕ!$BX36&gt;0,1,0)&amp;IF(ДАННЫЕ!$BF36&gt;500,1,IF(ДАННЫЕ!$BF36&gt;350,2,IF(ДАННЫЕ!$BF36&gt;=200,3,IF(ДАННЫЕ!$BF36&gt;=100,4,IF(ДАННЫЕ!$BF36&gt;=50,5,IF(ДАННЫЕ!$BF36&lt;50,6,0))))))&amp;"AR"&amp;IF(DATEDIF(ДАННЫЕ!$BX36,ДАННЫЕ!$F$1,"y")&gt;1,1,0)&amp;"VG"&amp;IF(ДАННЫЕ!$BH36="0",1,0)&amp;"o"&amp;IF(T36+ДАННЫЕ!$AF36+ДАННЫЕ!$AG36+ДАННЫЕ!$AH36+ДАННЫЕ!$AI36+ДАННЫЕ!$AJ36+ДАННЫЕ!$AP36+ДАННЫЕ!$AQ36+ДАННЫЕ!$AR36+ДАННЫЕ!$AU36+ДАННЫЕ!$AW36+ДАННЫЕ!$AS36+ДАННЫЕ!$AT36&gt;0,1,0)&amp;"x"&amp;ДАННЫЕ!$AG36&amp;"p"&amp;IF(ДАННЫЕ!$BY36&gt;0,1,0)&amp;"v"&amp;IF(ДАННЫЕ!$BZ36&gt;0,1,0)&amp;"n"&amp;ДАННЫЕ!$CA36&amp;"t"&amp;ДАННЫЕ!$AY36&amp;"k"&amp;ДАННЫЕ!$CB36&amp;"q"&amp;ДАННЫЕ!$CC36&amp;"w"&amp;ДАННЫЕ!$CD36&amp;"e"&amp;ДАННЫЕ!$CE36&amp;"m"&amp;ДАННЫЕ!$CF36&amp;"c"&amp;ДАННЫЕ!$CG36&amp;"z"&amp;ДАННЫЕ!$CH36&amp;"d"&amp;IF(H36=4,1,0)&amp;"s"&amp;IF(ДАННЫЕ!$J36=1,0,1)&amp;"u"&amp;IF(ДАННЫЕ!$CJ36&gt;0,1,0)</f>
        <v>g0cf0a06AR1VG0o0xp0v0ntkqwemczd0s1u0</v>
      </c>
      <c r="O36" s="28" t="str">
        <f>ДАННЫЕ!$I36&amp;"g"&amp;B36&amp;A36&amp;"f"&amp;P36&amp;"c"&amp;IF(ДАННЫЕ!$U36&gt;0,1,0)&amp;"s"&amp;IF(ДАННЫЕ!$Q36&gt;0,IF(YEAR(ДАННЫЕ!$F$1)=YEAR(ДАННЫЕ!$Q36),IF(MONTH(ДАННЫЕ!$F$1)=MONTH(ДАННЫЕ!$Q36),111,11),1),0)&amp;"i"&amp;IF(ДАННЫЕ!$R36+ДАННЫЕ!$S36+ДАННЫЕ!$T36=0,0,1)&amp;"h"&amp;IF(ДАННЫЕ!$P36&gt;0,1,0)&amp;"p"&amp;IF(ДАННЫЕ!$CI36&gt;0,IF(YEAR(ДАННЫЕ!$F$1)=YEAR(ДАННЫЕ!$CI36),IF(MONTH(ДАННЫЕ!$F$1)=MONTH(ДАННЫЕ!$CI36),111,11),1),0)&amp;"d"&amp;IF(ДАННЫЕ!$CJ36&gt;0,IF(YEAR(ДАННЫЕ!$F$1)=YEAR(ДАННЫЕ!$CJ36),IF(MONTH(ДАННЫЕ!$F$1)=MONTH(ДАННЫЕ!$CJ36),111,11),1),0)&amp;"o"&amp;IF(ДАННЫЕ!$CK36&gt;0,IF(MONTH(ДАННЫЕ!$F$1)=MONTH(ДАННЫЕ!$CK36),111,11),0)&amp;"v"&amp;IF(ДАННЫЕ!$BE36&gt;0,IF(MONTH(ДАННЫЕ!$F$1)=MONTH(ДАННЫЕ!$BE36),111,11),0)</f>
        <v>g00f0c0s0i0h0p0d0o0v0</v>
      </c>
      <c r="P36" s="15">
        <f t="shared" si="2"/>
        <v>0</v>
      </c>
      <c r="Q36" s="15">
        <f>IF(ДАННЫЕ!$F$1&gt;ДАННЫЕ!$N36,IF(YEAR(ДАННЫЕ!$F$1)=YEAR(ДАННЫЕ!M36),1,0),0)</f>
        <v>0</v>
      </c>
      <c r="R36" s="15">
        <f>IF(ДАННЫЕ!$F$1&gt;ДАННЫЕ!$N36,IF(YEAR(ДАННЫЕ!$F$1)=YEAR(ДАННЫЕ!N36),1,0),0)</f>
        <v>0</v>
      </c>
      <c r="S36" s="15">
        <f>IF(ДАННЫЕ!$AA36="2А",1,IF(ДАННЫЕ!$AA36="2Б",2,IF(ДАННЫЕ!$AA36="2В",3,IF(ДАННЫЕ!$AA36=3,4,IF(ДАННЫЕ!$AA36="4А",5,IF(ДАННЫЕ!$AA36="4Б",6,IF(ДАННЫЕ!$AA36="4В",7,IF(ДАННЫЕ!$AA36=5,8,0))))))))</f>
        <v>0</v>
      </c>
      <c r="T36" s="15">
        <f>IF(OR(ДАННЫЕ!$AC36=2,ДАННЫЕ!$AD36=2,ДАННЫЕ!$AE36=2),2,IF(OR(ДАННЫЕ!$AC36=1,ДАННЫЕ!$AD36=1,ДАННЫЕ!$AE36=1),1,0))</f>
        <v>0</v>
      </c>
    </row>
    <row r="37" spans="1:20" ht="15" customHeight="1" x14ac:dyDescent="0.2">
      <c r="A37" s="78">
        <f>IF(B37&gt;0,IF(MONTH(ДАННЫЕ!$F$1)=MONTH(ДАННЫЕ!$B37),1,0),0)</f>
        <v>0</v>
      </c>
      <c r="B37" s="14">
        <f>IF(ДАННЫЕ!$B37&gt;0,IF(YEAR(ДАННЫЕ!$F$1)=YEAR(ДАННЫЕ!$B37),1,0),0)</f>
        <v>0</v>
      </c>
      <c r="C37" s="14">
        <f>IF(ДАННЫЕ!$CM37&gt;0,IF(YEAR(ДАННЫЕ!$F$1)=YEAR(ДАННЫЕ!$CM37),1,0),0)</f>
        <v>0</v>
      </c>
      <c r="D37" s="14">
        <f>IF(ДАННЫЕ!$CJ37&gt;0,IF(ДАННЫЕ!$CL37&gt;ДАННЫЕ!$F$1,1,IF(ДАННЫЕ!$CL37&gt;0,0,1)),0)</f>
        <v>0</v>
      </c>
      <c r="E37" s="43" t="str">
        <f ca="1">IF(ДАННЫЕ!$F$1&gt;0,IF(ДАННЫЕ!$G37&gt;0,DATEDIF(ДАННЫЕ!$G37,ДАННЫЕ!$F$1,"y"),""),IF(ДАННЫЕ!$G37&gt;0,DATEDIF(ДАННЫЕ!$G37,TODAY(),"y"),""))</f>
        <v/>
      </c>
      <c r="F37" s="43" t="str">
        <f xml:space="preserve"> IF(ДАННЫЕ!$F37="М",IF(E37&gt;=18,IF(E37&lt;60,1,""),""),"")&amp;IF(ДАННЫЕ!$F37="Ж",IF(E37&gt;=18,IF(E37&lt;55,1,""),""),"")</f>
        <v/>
      </c>
      <c r="G37" s="43" t="str">
        <f xml:space="preserve"> IF(ДАННЫЕ!$F37="М",IF(E37&gt;=60,2,""),"")&amp;IF(ДАННЫЕ!$F37="Ж",IF(E37&gt;=55,2,""),"")</f>
        <v/>
      </c>
      <c r="H37" s="43" t="str">
        <f t="shared" ca="1" si="0"/>
        <v/>
      </c>
      <c r="I37" s="43" t="str">
        <f t="shared" ca="1" si="1"/>
        <v>03</v>
      </c>
      <c r="J37" s="28" t="str">
        <f ca="1">ДАННЫЕ!$F37&amp;H37&amp;I37&amp;ДАННЫЕ!$I37&amp;"m"&amp;IF(ДАННЫЕ!$I37&gt;0,IF(ДАННЫЕ!$J37&gt;0,0,1),"")&amp;"f"&amp;IF(ДАННЫЕ!$R37&gt;0,IF(YEAR(ДАННЫЕ!$F$1)=YEAR(ДАННЫЕ!$R37),1,0),0)&amp;"z"&amp;ДАННЫЕ!$R37&amp;"p"&amp;ДАННЫЕ!$S37&amp;"i"&amp;ДАННЫЕ!$T37&amp;"h"&amp;ДАННЫЕ!$K37&amp;"be"&amp;ДАННЫЕ!$BI37&amp;"CD"&amp;IF(ДАННЫЕ!BF37&gt;500,4,IF(ДАННЫЕ!BF37&gt;350,3,IF(ДАННЫЕ!BF37&gt;200,2,IF(ДАННЫЕ!BF37&gt;0,1,0))))&amp;"g"&amp;B37&amp;"d"&amp;H37&amp;"l"&amp;ДАННЫЕ!AT37&amp;"a"&amp;ДАННЫЕ!$V37&amp;"v"&amp;R37&amp;"k"&amp;ДАННЫЕ!$U37&amp;"s"&amp;ДАННЫЕ!$Y37&amp;"t"&amp;ДАННЫЕ!$X37&amp;"b"&amp;IF(ДАННЫЕ!$Q37&gt;1,1,0)&amp;"PP"&amp;ДАННЫЕ!Z37&amp;"c"&amp;S37&amp;"x"&amp;IF(ДАННЫЕ!$BY37&gt;0,IF(YEAR(ДАННЫЕ!$F$1)=YEAR(ДАННЫЕ!$BY37),1,0),0)&amp;"n"&amp;IF(ДАННЫЕ!$BZ37&gt;0,IF(YEAR(ДАННЫЕ!$F$1)=YEAR(ДАННЫЕ!$BZ37),1,0),0)&amp;"u"&amp;D37&amp;"z"&amp;IF(ДАННЫЕ!$CL37&gt;0,IF(YEAR(ДАННЫЕ!$F$1)&gt;YEAR(ДАННЫЕ!$CL37),11,12),0)</f>
        <v>03mf0zpihbeCD0g0dlav0kstb0PPc0x0n0u0z0</v>
      </c>
      <c r="K37" s="28" t="str">
        <f ca="1">ДАННЫЕ!$I37&amp;"x"&amp;B37&amp;"w"&amp;IF(T37+ДАННЫЕ!AD37+ДАННЫЕ!AE37+ДАННЫЕ!AF37+ДАННЫЕ!AG37+ДАННЫЕ!AH37+ДАННЫЕ!$AL37+ДАННЫЕ!AI37+ДАННЫЕ!AJ37+ДАННЫЕ!AK37+ДАННЫЕ!AP37+ДАННЫЕ!AQ37+ДАННЫЕ!AR37+ДАННЫЕ!$AM37+ДАННЫЕ!$AN37+ДАННЫЕ!AS37+ДАННЫЕ!AT37&gt;0,1,0)&amp;IF(OR(T37=2,ДАННЫЕ!AD37=2,ДАННЫЕ!AE37=2,ДАННЫЕ!AF37=2,ДАННЫЕ!AG37=2,ДАННЫЕ!AH37=2,ДАННЫЕ!$AL37=2,ДАННЫЕ!AI37=2,ДАННЫЕ!AJ37=2,ДАННЫЕ!AK37=2,ДАННЫЕ!AP37=2,ДАННЫЕ!AQ37=2,ДАННЫЕ!AR37=2,ДАННЫЕ!$AM37=2,ДАННЫЕ!$AN37=2,ДАННЫЕ!AS37=2,ДАННЫЕ!AT37=2),2,0)&amp;"t"&amp;IF(T37&gt;0,"1"&amp;T37,"00")&amp;"f"&amp;IF(ДАННЫЕ!$AC37,"1"&amp;ДАННЫЕ!$AC37,"00")&amp;"b"&amp;IF(ДАННЫЕ!$AD37,"1"&amp;ДАННЫЕ!$AD37,"00")&amp;"g"&amp;IF(ДАННЫЕ!$AF37,"1"&amp;ДАННЫЕ!$AF37,"00")&amp;"c"&amp;IF(ДАННЫЕ!$AG37,"1"&amp;ДАННЫЕ!$AG37,"00")&amp;"i"&amp;IF(ДАННЫЕ!$AH37,"1"&amp;ДАННЫЕ!$AH37,"00")&amp;"r"&amp;IF(ДАННЫЕ!$AL37,"1"&amp;ДАННЫЕ!$AL37,"00")&amp;"m"&amp;IF(ДАННЫЕ!$AI37,"1"&amp;ДАННЫЕ!$AI37,"00")&amp;"hS"&amp;IF(ДАННЫЕ!$AJ37,"1"&amp;ДАННЫЕ!$AJ37,"00")&amp;"hZ"&amp;IF(ДАННЫЕ!$AK37,"1"&amp;ДАННЫЕ!$AK37,"00")&amp;"p"&amp;IF(ДАННЫЕ!$AP37,"1"&amp;ДАННЫЕ!$AP37,"00")&amp;"k"&amp;IF(ДАННЫЕ!$AQ37,"1"&amp;ДАННЫЕ!$AQ37,"00")&amp;"z"&amp;IF(ДАННЫЕ!$AR37,"1"&amp;ДАННЫЕ!$AR37,"00")&amp;"j"&amp;IF(ДАННЫЕ!$AM37,"1"&amp;ДАННЫЕ!$AM37,"00")&amp;"n"&amp;IF(ДАННЫЕ!$AN37,"1"&amp;ДАННЫЕ!$AN37,"00")&amp;"E"&amp;ДАННЫЕ!BI37&amp;"L"&amp;ДАННЫЕ!AO37&amp;"h"&amp;IF(ДАННЫЕ!$AU37&gt;0,1,0)&amp;"v"&amp;IF(ДАННЫЕ!$AW37&gt;0,1,0)&amp;"a"&amp;IF(ДАННЫЕ!$AS37,"1"&amp;ДАННЫЕ!$AS37,"00")&amp;"s"&amp;IF(ДАННЫЕ!$AT37,"1"&amp;ДАННЫЕ!$AT37,"00")&amp;"u"&amp;IF(ДАННЫЕ!$CJ37&gt;0,1,0)&amp;"y"&amp;B37&amp;"d"&amp;H37&amp;"e"&amp;F37&amp;G37</f>
        <v>x0w00t00f00b00g00c00i00r00m00hS00hZ00p00k00z00j00n00ELh0v0a00s00u0y0de</v>
      </c>
      <c r="L37" s="28" t="str">
        <f ca="1">ДАННЫЕ!$I37&amp;"VN"&amp;IF(ДАННЫЕ!AW37&gt;0,11,10)&amp;"CD"&amp;IF(ДАННЫЕ!BF37&gt;500,16,IF(ДАННЫЕ!BF37&gt;350,15,IF(ДАННЫЕ!BF37&gt;=200,14,IF(ДАННЫЕ!BF37&gt;=100,13,IF(ДАННЫЕ!BF37&gt;=50,12,IF(ДАННЫЕ!BF37&gt;0,11,10))))))&amp;"AR"&amp;IF(ДАННЫЕ!BX37&gt;0,1,0)&amp;"GD"&amp;B37&amp;"VV"&amp;IF(E37&gt;=5,IF(E37&lt;18,1,0),0)</f>
        <v>VN10CD10AR0GD0VV0</v>
      </c>
      <c r="M37" s="28" t="str">
        <f>ДАННЫЕ!$I37&amp;"b"&amp;ДАННЫЕ!$BI37&amp;"r"&amp;ДАННЫЕ!$BJ37&amp;"CD"&amp;IF(ДАННЫЕ!BF37&gt;0,IF(ДАННЫЕ!BF37&lt;200,1,IF(ДАННЫЕ!BF37&lt;350,2,3)),0)&amp;"h"&amp;IF(ДАННЫЕ!$BK37+ДАННЫЕ!$BL37+ДАННЫЕ!$BM37&gt;0,1,0)&amp;"x"&amp;ДАННЫЕ!$BK37&amp;"y"&amp;ДАННЫЕ!$BL37&amp;"z"&amp;ДАННЫЕ!$BM37&amp;"c"&amp;IF(ДАННЫЕ!$BK37+ДАННЫЕ!$BL37+ДАННЫЕ!$BM37=3,1,0)&amp;"a"&amp;IF(ДАННЫЕ!$BQ37+ДАННЫЕ!$BR37&gt;0,1,0)&amp;"d"&amp;ДАННЫЕ!$BQ37&amp;"v"&amp;ДАННЫЕ!$BR37&amp;"p"&amp;ДАННЫЕ!$BS37&amp;"n"&amp;ДАННЫЕ!$BU37&amp;"t"&amp;ДАННЫЕ!$BV37&amp;"o"&amp;ДАННЫЕ!$BT37&amp;"l"&amp;IF(ДАННЫЕ!$BN37&gt;0,1,0)&amp;ДАННЫЕ!$BN37&amp;"g"&amp;ДАННЫЕ!$BO37&amp;"s"&amp;ДАННЫЕ!$BP37&amp;"DZ"&amp;IF(ДАННЫЕ!B37-ДАННЫЕ!G37 &lt; 60,IF(ДАННЫЕ!B37-ДАННЫЕ!G37 &gt;= 0,1,0),0)&amp;"u"&amp;IF(ДАННЫЕ!$CJ37&gt;0,1,0)</f>
        <v>brCD0h0xyzc0a0dvpntol0gsDZ1u0</v>
      </c>
      <c r="N37" s="28" t="str">
        <f ca="1">ДАННЫЕ!$F37&amp;ДАННЫЕ!$I37&amp;"g"&amp;B37&amp;"cf"&amp;D37&amp;"a"&amp;IF(ДАННЫЕ!$BX37&gt;0,1,0)&amp;IF(ДАННЫЕ!$BF37&gt;500,1,IF(ДАННЫЕ!$BF37&gt;350,2,IF(ДАННЫЕ!$BF37&gt;=200,3,IF(ДАННЫЕ!$BF37&gt;=100,4,IF(ДАННЫЕ!$BF37&gt;=50,5,IF(ДАННЫЕ!$BF37&lt;50,6,0))))))&amp;"AR"&amp;IF(DATEDIF(ДАННЫЕ!$BX37,ДАННЫЕ!$F$1,"y")&gt;1,1,0)&amp;"VG"&amp;IF(ДАННЫЕ!$BH37="0",1,0)&amp;"o"&amp;IF(T37+ДАННЫЕ!$AF37+ДАННЫЕ!$AG37+ДАННЫЕ!$AH37+ДАННЫЕ!$AI37+ДАННЫЕ!$AJ37+ДАННЫЕ!$AP37+ДАННЫЕ!$AQ37+ДАННЫЕ!$AR37+ДАННЫЕ!$AU37+ДАННЫЕ!$AW37+ДАННЫЕ!$AS37+ДАННЫЕ!$AT37&gt;0,1,0)&amp;"x"&amp;ДАННЫЕ!$AG37&amp;"p"&amp;IF(ДАННЫЕ!$BY37&gt;0,1,0)&amp;"v"&amp;IF(ДАННЫЕ!$BZ37&gt;0,1,0)&amp;"n"&amp;ДАННЫЕ!$CA37&amp;"t"&amp;ДАННЫЕ!$AY37&amp;"k"&amp;ДАННЫЕ!$CB37&amp;"q"&amp;ДАННЫЕ!$CC37&amp;"w"&amp;ДАННЫЕ!$CD37&amp;"e"&amp;ДАННЫЕ!$CE37&amp;"m"&amp;ДАННЫЕ!$CF37&amp;"c"&amp;ДАННЫЕ!$CG37&amp;"z"&amp;ДАННЫЕ!$CH37&amp;"d"&amp;IF(H37=4,1,0)&amp;"s"&amp;IF(ДАННЫЕ!$J37=1,0,1)&amp;"u"&amp;IF(ДАННЫЕ!$CJ37&gt;0,1,0)</f>
        <v>g0cf0a06AR1VG0o0xp0v0ntkqwemczd0s1u0</v>
      </c>
      <c r="O37" s="28" t="str">
        <f>ДАННЫЕ!$I37&amp;"g"&amp;B37&amp;A37&amp;"f"&amp;P37&amp;"c"&amp;IF(ДАННЫЕ!$U37&gt;0,1,0)&amp;"s"&amp;IF(ДАННЫЕ!$Q37&gt;0,IF(YEAR(ДАННЫЕ!$F$1)=YEAR(ДАННЫЕ!$Q37),IF(MONTH(ДАННЫЕ!$F$1)=MONTH(ДАННЫЕ!$Q37),111,11),1),0)&amp;"i"&amp;IF(ДАННЫЕ!$R37+ДАННЫЕ!$S37+ДАННЫЕ!$T37=0,0,1)&amp;"h"&amp;IF(ДАННЫЕ!$P37&gt;0,1,0)&amp;"p"&amp;IF(ДАННЫЕ!$CI37&gt;0,IF(YEAR(ДАННЫЕ!$F$1)=YEAR(ДАННЫЕ!$CI37),IF(MONTH(ДАННЫЕ!$F$1)=MONTH(ДАННЫЕ!$CI37),111,11),1),0)&amp;"d"&amp;IF(ДАННЫЕ!$CJ37&gt;0,IF(YEAR(ДАННЫЕ!$F$1)=YEAR(ДАННЫЕ!$CJ37),IF(MONTH(ДАННЫЕ!$F$1)=MONTH(ДАННЫЕ!$CJ37),111,11),1),0)&amp;"o"&amp;IF(ДАННЫЕ!$CK37&gt;0,IF(MONTH(ДАННЫЕ!$F$1)=MONTH(ДАННЫЕ!$CK37),111,11),0)&amp;"v"&amp;IF(ДАННЫЕ!$BE37&gt;0,IF(MONTH(ДАННЫЕ!$F$1)=MONTH(ДАННЫЕ!$BE37),111,11),0)</f>
        <v>g00f0c0s0i0h0p0d0o0v0</v>
      </c>
      <c r="P37" s="15">
        <f t="shared" si="2"/>
        <v>0</v>
      </c>
      <c r="Q37" s="15">
        <f>IF(ДАННЫЕ!$F$1&gt;ДАННЫЕ!$N37,IF(YEAR(ДАННЫЕ!$F$1)=YEAR(ДАННЫЕ!M37),1,0),0)</f>
        <v>0</v>
      </c>
      <c r="R37" s="15">
        <f>IF(ДАННЫЕ!$F$1&gt;ДАННЫЕ!$N37,IF(YEAR(ДАННЫЕ!$F$1)=YEAR(ДАННЫЕ!N37),1,0),0)</f>
        <v>0</v>
      </c>
      <c r="S37" s="15">
        <f>IF(ДАННЫЕ!$AA37="2А",1,IF(ДАННЫЕ!$AA37="2Б",2,IF(ДАННЫЕ!$AA37="2В",3,IF(ДАННЫЕ!$AA37=3,4,IF(ДАННЫЕ!$AA37="4А",5,IF(ДАННЫЕ!$AA37="4Б",6,IF(ДАННЫЕ!$AA37="4В",7,IF(ДАННЫЕ!$AA37=5,8,0))))))))</f>
        <v>0</v>
      </c>
      <c r="T37" s="15">
        <f>IF(OR(ДАННЫЕ!$AC37=2,ДАННЫЕ!$AD37=2,ДАННЫЕ!$AE37=2),2,IF(OR(ДАННЫЕ!$AC37=1,ДАННЫЕ!$AD37=1,ДАННЫЕ!$AE37=1),1,0))</f>
        <v>0</v>
      </c>
    </row>
    <row r="38" spans="1:20" ht="15" customHeight="1" x14ac:dyDescent="0.2">
      <c r="A38" s="78">
        <f>IF(B38&gt;0,IF(MONTH(ДАННЫЕ!$F$1)=MONTH(ДАННЫЕ!$B38),1,0),0)</f>
        <v>0</v>
      </c>
      <c r="B38" s="14">
        <f>IF(ДАННЫЕ!$B38&gt;0,IF(YEAR(ДАННЫЕ!$F$1)=YEAR(ДАННЫЕ!$B38),1,0),0)</f>
        <v>0</v>
      </c>
      <c r="C38" s="14">
        <f>IF(ДАННЫЕ!$CM38&gt;0,IF(YEAR(ДАННЫЕ!$F$1)=YEAR(ДАННЫЕ!$CM38),1,0),0)</f>
        <v>0</v>
      </c>
      <c r="D38" s="14">
        <f>IF(ДАННЫЕ!$CJ38&gt;0,IF(ДАННЫЕ!$CL38&gt;ДАННЫЕ!$F$1,1,IF(ДАННЫЕ!$CL38&gt;0,0,1)),0)</f>
        <v>0</v>
      </c>
      <c r="E38" s="43" t="str">
        <f ca="1">IF(ДАННЫЕ!$F$1&gt;0,IF(ДАННЫЕ!$G38&gt;0,DATEDIF(ДАННЫЕ!$G38,ДАННЫЕ!$F$1,"y"),""),IF(ДАННЫЕ!$G38&gt;0,DATEDIF(ДАННЫЕ!$G38,TODAY(),"y"),""))</f>
        <v/>
      </c>
      <c r="F38" s="43" t="str">
        <f xml:space="preserve"> IF(ДАННЫЕ!$F38="М",IF(E38&gt;=18,IF(E38&lt;60,1,""),""),"")&amp;IF(ДАННЫЕ!$F38="Ж",IF(E38&gt;=18,IF(E38&lt;55,1,""),""),"")</f>
        <v/>
      </c>
      <c r="G38" s="43" t="str">
        <f xml:space="preserve"> IF(ДАННЫЕ!$F38="М",IF(E38&gt;=60,2,""),"")&amp;IF(ДАННЫЕ!$F38="Ж",IF(E38&gt;=55,2,""),"")</f>
        <v/>
      </c>
      <c r="H38" s="43" t="str">
        <f t="shared" ca="1" si="0"/>
        <v/>
      </c>
      <c r="I38" s="43" t="str">
        <f t="shared" ca="1" si="1"/>
        <v>03</v>
      </c>
      <c r="J38" s="28" t="str">
        <f ca="1">ДАННЫЕ!$F38&amp;H38&amp;I38&amp;ДАННЫЕ!$I38&amp;"m"&amp;IF(ДАННЫЕ!$I38&gt;0,IF(ДАННЫЕ!$J38&gt;0,0,1),"")&amp;"f"&amp;IF(ДАННЫЕ!$R38&gt;0,IF(YEAR(ДАННЫЕ!$F$1)=YEAR(ДАННЫЕ!$R38),1,0),0)&amp;"z"&amp;ДАННЫЕ!$R38&amp;"p"&amp;ДАННЫЕ!$S38&amp;"i"&amp;ДАННЫЕ!$T38&amp;"h"&amp;ДАННЫЕ!$K38&amp;"be"&amp;ДАННЫЕ!$BI38&amp;"CD"&amp;IF(ДАННЫЕ!BF38&gt;500,4,IF(ДАННЫЕ!BF38&gt;350,3,IF(ДАННЫЕ!BF38&gt;200,2,IF(ДАННЫЕ!BF38&gt;0,1,0))))&amp;"g"&amp;B38&amp;"d"&amp;H38&amp;"l"&amp;ДАННЫЕ!AT38&amp;"a"&amp;ДАННЫЕ!$V38&amp;"v"&amp;R38&amp;"k"&amp;ДАННЫЕ!$U38&amp;"s"&amp;ДАННЫЕ!$Y38&amp;"t"&amp;ДАННЫЕ!$X38&amp;"b"&amp;IF(ДАННЫЕ!$Q38&gt;1,1,0)&amp;"PP"&amp;ДАННЫЕ!Z38&amp;"c"&amp;S38&amp;"x"&amp;IF(ДАННЫЕ!$BY38&gt;0,IF(YEAR(ДАННЫЕ!$F$1)=YEAR(ДАННЫЕ!$BY38),1,0),0)&amp;"n"&amp;IF(ДАННЫЕ!$BZ38&gt;0,IF(YEAR(ДАННЫЕ!$F$1)=YEAR(ДАННЫЕ!$BZ38),1,0),0)&amp;"u"&amp;D38&amp;"z"&amp;IF(ДАННЫЕ!$CL38&gt;0,IF(YEAR(ДАННЫЕ!$F$1)&gt;YEAR(ДАННЫЕ!$CL38),11,12),0)</f>
        <v>03mf0zpihbeCD0g0dlav0kstb0PPc0x0n0u0z0</v>
      </c>
      <c r="K38" s="28" t="str">
        <f ca="1">ДАННЫЕ!$I38&amp;"x"&amp;B38&amp;"w"&amp;IF(T38+ДАННЫЕ!AD38+ДАННЫЕ!AE38+ДАННЫЕ!AF38+ДАННЫЕ!AG38+ДАННЫЕ!AH38+ДАННЫЕ!$AL38+ДАННЫЕ!AI38+ДАННЫЕ!AJ38+ДАННЫЕ!AK38+ДАННЫЕ!AP38+ДАННЫЕ!AQ38+ДАННЫЕ!AR38+ДАННЫЕ!$AM38+ДАННЫЕ!$AN38+ДАННЫЕ!AS38+ДАННЫЕ!AT38&gt;0,1,0)&amp;IF(OR(T38=2,ДАННЫЕ!AD38=2,ДАННЫЕ!AE38=2,ДАННЫЕ!AF38=2,ДАННЫЕ!AG38=2,ДАННЫЕ!AH38=2,ДАННЫЕ!$AL38=2,ДАННЫЕ!AI38=2,ДАННЫЕ!AJ38=2,ДАННЫЕ!AK38=2,ДАННЫЕ!AP38=2,ДАННЫЕ!AQ38=2,ДАННЫЕ!AR38=2,ДАННЫЕ!$AM38=2,ДАННЫЕ!$AN38=2,ДАННЫЕ!AS38=2,ДАННЫЕ!AT38=2),2,0)&amp;"t"&amp;IF(T38&gt;0,"1"&amp;T38,"00")&amp;"f"&amp;IF(ДАННЫЕ!$AC38,"1"&amp;ДАННЫЕ!$AC38,"00")&amp;"b"&amp;IF(ДАННЫЕ!$AD38,"1"&amp;ДАННЫЕ!$AD38,"00")&amp;"g"&amp;IF(ДАННЫЕ!$AF38,"1"&amp;ДАННЫЕ!$AF38,"00")&amp;"c"&amp;IF(ДАННЫЕ!$AG38,"1"&amp;ДАННЫЕ!$AG38,"00")&amp;"i"&amp;IF(ДАННЫЕ!$AH38,"1"&amp;ДАННЫЕ!$AH38,"00")&amp;"r"&amp;IF(ДАННЫЕ!$AL38,"1"&amp;ДАННЫЕ!$AL38,"00")&amp;"m"&amp;IF(ДАННЫЕ!$AI38,"1"&amp;ДАННЫЕ!$AI38,"00")&amp;"hS"&amp;IF(ДАННЫЕ!$AJ38,"1"&amp;ДАННЫЕ!$AJ38,"00")&amp;"hZ"&amp;IF(ДАННЫЕ!$AK38,"1"&amp;ДАННЫЕ!$AK38,"00")&amp;"p"&amp;IF(ДАННЫЕ!$AP38,"1"&amp;ДАННЫЕ!$AP38,"00")&amp;"k"&amp;IF(ДАННЫЕ!$AQ38,"1"&amp;ДАННЫЕ!$AQ38,"00")&amp;"z"&amp;IF(ДАННЫЕ!$AR38,"1"&amp;ДАННЫЕ!$AR38,"00")&amp;"j"&amp;IF(ДАННЫЕ!$AM38,"1"&amp;ДАННЫЕ!$AM38,"00")&amp;"n"&amp;IF(ДАННЫЕ!$AN38,"1"&amp;ДАННЫЕ!$AN38,"00")&amp;"E"&amp;ДАННЫЕ!BI38&amp;"L"&amp;ДАННЫЕ!AO38&amp;"h"&amp;IF(ДАННЫЕ!$AU38&gt;0,1,0)&amp;"v"&amp;IF(ДАННЫЕ!$AW38&gt;0,1,0)&amp;"a"&amp;IF(ДАННЫЕ!$AS38,"1"&amp;ДАННЫЕ!$AS38,"00")&amp;"s"&amp;IF(ДАННЫЕ!$AT38,"1"&amp;ДАННЫЕ!$AT38,"00")&amp;"u"&amp;IF(ДАННЫЕ!$CJ38&gt;0,1,0)&amp;"y"&amp;B38&amp;"d"&amp;H38&amp;"e"&amp;F38&amp;G38</f>
        <v>x0w00t00f00b00g00c00i00r00m00hS00hZ00p00k00z00j00n00ELh0v0a00s00u0y0de</v>
      </c>
      <c r="L38" s="28" t="str">
        <f ca="1">ДАННЫЕ!$I38&amp;"VN"&amp;IF(ДАННЫЕ!AW38&gt;0,11,10)&amp;"CD"&amp;IF(ДАННЫЕ!BF38&gt;500,16,IF(ДАННЫЕ!BF38&gt;350,15,IF(ДАННЫЕ!BF38&gt;=200,14,IF(ДАННЫЕ!BF38&gt;=100,13,IF(ДАННЫЕ!BF38&gt;=50,12,IF(ДАННЫЕ!BF38&gt;0,11,10))))))&amp;"AR"&amp;IF(ДАННЫЕ!BX38&gt;0,1,0)&amp;"GD"&amp;B38&amp;"VV"&amp;IF(E38&gt;=5,IF(E38&lt;18,1,0),0)</f>
        <v>VN10CD10AR0GD0VV0</v>
      </c>
      <c r="M38" s="28" t="str">
        <f>ДАННЫЕ!$I38&amp;"b"&amp;ДАННЫЕ!$BI38&amp;"r"&amp;ДАННЫЕ!$BJ38&amp;"CD"&amp;IF(ДАННЫЕ!BF38&gt;0,IF(ДАННЫЕ!BF38&lt;200,1,IF(ДАННЫЕ!BF38&lt;350,2,3)),0)&amp;"h"&amp;IF(ДАННЫЕ!$BK38+ДАННЫЕ!$BL38+ДАННЫЕ!$BM38&gt;0,1,0)&amp;"x"&amp;ДАННЫЕ!$BK38&amp;"y"&amp;ДАННЫЕ!$BL38&amp;"z"&amp;ДАННЫЕ!$BM38&amp;"c"&amp;IF(ДАННЫЕ!$BK38+ДАННЫЕ!$BL38+ДАННЫЕ!$BM38=3,1,0)&amp;"a"&amp;IF(ДАННЫЕ!$BQ38+ДАННЫЕ!$BR38&gt;0,1,0)&amp;"d"&amp;ДАННЫЕ!$BQ38&amp;"v"&amp;ДАННЫЕ!$BR38&amp;"p"&amp;ДАННЫЕ!$BS38&amp;"n"&amp;ДАННЫЕ!$BU38&amp;"t"&amp;ДАННЫЕ!$BV38&amp;"o"&amp;ДАННЫЕ!$BT38&amp;"l"&amp;IF(ДАННЫЕ!$BN38&gt;0,1,0)&amp;ДАННЫЕ!$BN38&amp;"g"&amp;ДАННЫЕ!$BO38&amp;"s"&amp;ДАННЫЕ!$BP38&amp;"DZ"&amp;IF(ДАННЫЕ!B38-ДАННЫЕ!G38 &lt; 60,IF(ДАННЫЕ!B38-ДАННЫЕ!G38 &gt;= 0,1,0),0)&amp;"u"&amp;IF(ДАННЫЕ!$CJ38&gt;0,1,0)</f>
        <v>brCD0h0xyzc0a0dvpntol0gsDZ1u0</v>
      </c>
      <c r="N38" s="28" t="str">
        <f ca="1">ДАННЫЕ!$F38&amp;ДАННЫЕ!$I38&amp;"g"&amp;B38&amp;"cf"&amp;D38&amp;"a"&amp;IF(ДАННЫЕ!$BX38&gt;0,1,0)&amp;IF(ДАННЫЕ!$BF38&gt;500,1,IF(ДАННЫЕ!$BF38&gt;350,2,IF(ДАННЫЕ!$BF38&gt;=200,3,IF(ДАННЫЕ!$BF38&gt;=100,4,IF(ДАННЫЕ!$BF38&gt;=50,5,IF(ДАННЫЕ!$BF38&lt;50,6,0))))))&amp;"AR"&amp;IF(DATEDIF(ДАННЫЕ!$BX38,ДАННЫЕ!$F$1,"y")&gt;1,1,0)&amp;"VG"&amp;IF(ДАННЫЕ!$BH38="0",1,0)&amp;"o"&amp;IF(T38+ДАННЫЕ!$AF38+ДАННЫЕ!$AG38+ДАННЫЕ!$AH38+ДАННЫЕ!$AI38+ДАННЫЕ!$AJ38+ДАННЫЕ!$AP38+ДАННЫЕ!$AQ38+ДАННЫЕ!$AR38+ДАННЫЕ!$AU38+ДАННЫЕ!$AW38+ДАННЫЕ!$AS38+ДАННЫЕ!$AT38&gt;0,1,0)&amp;"x"&amp;ДАННЫЕ!$AG38&amp;"p"&amp;IF(ДАННЫЕ!$BY38&gt;0,1,0)&amp;"v"&amp;IF(ДАННЫЕ!$BZ38&gt;0,1,0)&amp;"n"&amp;ДАННЫЕ!$CA38&amp;"t"&amp;ДАННЫЕ!$AY38&amp;"k"&amp;ДАННЫЕ!$CB38&amp;"q"&amp;ДАННЫЕ!$CC38&amp;"w"&amp;ДАННЫЕ!$CD38&amp;"e"&amp;ДАННЫЕ!$CE38&amp;"m"&amp;ДАННЫЕ!$CF38&amp;"c"&amp;ДАННЫЕ!$CG38&amp;"z"&amp;ДАННЫЕ!$CH38&amp;"d"&amp;IF(H38=4,1,0)&amp;"s"&amp;IF(ДАННЫЕ!$J38=1,0,1)&amp;"u"&amp;IF(ДАННЫЕ!$CJ38&gt;0,1,0)</f>
        <v>g0cf0a06AR1VG0o0xp0v0ntkqwemczd0s1u0</v>
      </c>
      <c r="O38" s="28" t="str">
        <f>ДАННЫЕ!$I38&amp;"g"&amp;B38&amp;A38&amp;"f"&amp;P38&amp;"c"&amp;IF(ДАННЫЕ!$U38&gt;0,1,0)&amp;"s"&amp;IF(ДАННЫЕ!$Q38&gt;0,IF(YEAR(ДАННЫЕ!$F$1)=YEAR(ДАННЫЕ!$Q38),IF(MONTH(ДАННЫЕ!$F$1)=MONTH(ДАННЫЕ!$Q38),111,11),1),0)&amp;"i"&amp;IF(ДАННЫЕ!$R38+ДАННЫЕ!$S38+ДАННЫЕ!$T38=0,0,1)&amp;"h"&amp;IF(ДАННЫЕ!$P38&gt;0,1,0)&amp;"p"&amp;IF(ДАННЫЕ!$CI38&gt;0,IF(YEAR(ДАННЫЕ!$F$1)=YEAR(ДАННЫЕ!$CI38),IF(MONTH(ДАННЫЕ!$F$1)=MONTH(ДАННЫЕ!$CI38),111,11),1),0)&amp;"d"&amp;IF(ДАННЫЕ!$CJ38&gt;0,IF(YEAR(ДАННЫЕ!$F$1)=YEAR(ДАННЫЕ!$CJ38),IF(MONTH(ДАННЫЕ!$F$1)=MONTH(ДАННЫЕ!$CJ38),111,11),1),0)&amp;"o"&amp;IF(ДАННЫЕ!$CK38&gt;0,IF(MONTH(ДАННЫЕ!$F$1)=MONTH(ДАННЫЕ!$CK38),111,11),0)&amp;"v"&amp;IF(ДАННЫЕ!$BE38&gt;0,IF(MONTH(ДАННЫЕ!$F$1)=MONTH(ДАННЫЕ!$BE38),111,11),0)</f>
        <v>g00f0c0s0i0h0p0d0o0v0</v>
      </c>
      <c r="P38" s="15">
        <f t="shared" si="2"/>
        <v>0</v>
      </c>
      <c r="Q38" s="15">
        <f>IF(ДАННЫЕ!$F$1&gt;ДАННЫЕ!$N38,IF(YEAR(ДАННЫЕ!$F$1)=YEAR(ДАННЫЕ!M38),1,0),0)</f>
        <v>0</v>
      </c>
      <c r="R38" s="15">
        <f>IF(ДАННЫЕ!$F$1&gt;ДАННЫЕ!$N38,IF(YEAR(ДАННЫЕ!$F$1)=YEAR(ДАННЫЕ!N38),1,0),0)</f>
        <v>0</v>
      </c>
      <c r="S38" s="15">
        <f>IF(ДАННЫЕ!$AA38="2А",1,IF(ДАННЫЕ!$AA38="2Б",2,IF(ДАННЫЕ!$AA38="2В",3,IF(ДАННЫЕ!$AA38=3,4,IF(ДАННЫЕ!$AA38="4А",5,IF(ДАННЫЕ!$AA38="4Б",6,IF(ДАННЫЕ!$AA38="4В",7,IF(ДАННЫЕ!$AA38=5,8,0))))))))</f>
        <v>0</v>
      </c>
      <c r="T38" s="15">
        <f>IF(OR(ДАННЫЕ!$AC38=2,ДАННЫЕ!$AD38=2,ДАННЫЕ!$AE38=2),2,IF(OR(ДАННЫЕ!$AC38=1,ДАННЫЕ!$AD38=1,ДАННЫЕ!$AE38=1),1,0))</f>
        <v>0</v>
      </c>
    </row>
    <row r="39" spans="1:20" ht="15" customHeight="1" x14ac:dyDescent="0.2">
      <c r="A39" s="78">
        <f>IF(B39&gt;0,IF(MONTH(ДАННЫЕ!$F$1)=MONTH(ДАННЫЕ!$B39),1,0),0)</f>
        <v>0</v>
      </c>
      <c r="B39" s="14">
        <f>IF(ДАННЫЕ!$B39&gt;0,IF(YEAR(ДАННЫЕ!$F$1)=YEAR(ДАННЫЕ!$B39),1,0),0)</f>
        <v>0</v>
      </c>
      <c r="C39" s="14">
        <f>IF(ДАННЫЕ!$CM39&gt;0,IF(YEAR(ДАННЫЕ!$F$1)=YEAR(ДАННЫЕ!$CM39),1,0),0)</f>
        <v>0</v>
      </c>
      <c r="D39" s="14">
        <f>IF(ДАННЫЕ!$CJ39&gt;0,IF(ДАННЫЕ!$CL39&gt;ДАННЫЕ!$F$1,1,IF(ДАННЫЕ!$CL39&gt;0,0,1)),0)</f>
        <v>0</v>
      </c>
      <c r="E39" s="43" t="str">
        <f ca="1">IF(ДАННЫЕ!$F$1&gt;0,IF(ДАННЫЕ!$G39&gt;0,DATEDIF(ДАННЫЕ!$G39,ДАННЫЕ!$F$1,"y"),""),IF(ДАННЫЕ!$G39&gt;0,DATEDIF(ДАННЫЕ!$G39,TODAY(),"y"),""))</f>
        <v/>
      </c>
      <c r="F39" s="43" t="str">
        <f xml:space="preserve"> IF(ДАННЫЕ!$F39="М",IF(E39&gt;=18,IF(E39&lt;60,1,""),""),"")&amp;IF(ДАННЫЕ!$F39="Ж",IF(E39&gt;=18,IF(E39&lt;55,1,""),""),"")</f>
        <v/>
      </c>
      <c r="G39" s="43" t="str">
        <f xml:space="preserve"> IF(ДАННЫЕ!$F39="М",IF(E39&gt;=60,2,""),"")&amp;IF(ДАННЫЕ!$F39="Ж",IF(E39&gt;=55,2,""),"")</f>
        <v/>
      </c>
      <c r="H39" s="43" t="str">
        <f t="shared" ca="1" si="0"/>
        <v/>
      </c>
      <c r="I39" s="43" t="str">
        <f t="shared" ca="1" si="1"/>
        <v>03</v>
      </c>
      <c r="J39" s="28" t="str">
        <f ca="1">ДАННЫЕ!$F39&amp;H39&amp;I39&amp;ДАННЫЕ!$I39&amp;"m"&amp;IF(ДАННЫЕ!$I39&gt;0,IF(ДАННЫЕ!$J39&gt;0,0,1),"")&amp;"f"&amp;IF(ДАННЫЕ!$R39&gt;0,IF(YEAR(ДАННЫЕ!$F$1)=YEAR(ДАННЫЕ!$R39),1,0),0)&amp;"z"&amp;ДАННЫЕ!$R39&amp;"p"&amp;ДАННЫЕ!$S39&amp;"i"&amp;ДАННЫЕ!$T39&amp;"h"&amp;ДАННЫЕ!$K39&amp;"be"&amp;ДАННЫЕ!$BI39&amp;"CD"&amp;IF(ДАННЫЕ!BF39&gt;500,4,IF(ДАННЫЕ!BF39&gt;350,3,IF(ДАННЫЕ!BF39&gt;200,2,IF(ДАННЫЕ!BF39&gt;0,1,0))))&amp;"g"&amp;B39&amp;"d"&amp;H39&amp;"l"&amp;ДАННЫЕ!AT39&amp;"a"&amp;ДАННЫЕ!$V39&amp;"v"&amp;R39&amp;"k"&amp;ДАННЫЕ!$U39&amp;"s"&amp;ДАННЫЕ!$Y39&amp;"t"&amp;ДАННЫЕ!$X39&amp;"b"&amp;IF(ДАННЫЕ!$Q39&gt;1,1,0)&amp;"PP"&amp;ДАННЫЕ!Z39&amp;"c"&amp;S39&amp;"x"&amp;IF(ДАННЫЕ!$BY39&gt;0,IF(YEAR(ДАННЫЕ!$F$1)=YEAR(ДАННЫЕ!$BY39),1,0),0)&amp;"n"&amp;IF(ДАННЫЕ!$BZ39&gt;0,IF(YEAR(ДАННЫЕ!$F$1)=YEAR(ДАННЫЕ!$BZ39),1,0),0)&amp;"u"&amp;D39&amp;"z"&amp;IF(ДАННЫЕ!$CL39&gt;0,IF(YEAR(ДАННЫЕ!$F$1)&gt;YEAR(ДАННЫЕ!$CL39),11,12),0)</f>
        <v>03mf0zpihbeCD0g0dlav0kstb0PPc0x0n0u0z0</v>
      </c>
      <c r="K39" s="28" t="str">
        <f ca="1">ДАННЫЕ!$I39&amp;"x"&amp;B39&amp;"w"&amp;IF(T39+ДАННЫЕ!AD39+ДАННЫЕ!AE39+ДАННЫЕ!AF39+ДАННЫЕ!AG39+ДАННЫЕ!AH39+ДАННЫЕ!$AL39+ДАННЫЕ!AI39+ДАННЫЕ!AJ39+ДАННЫЕ!AK39+ДАННЫЕ!AP39+ДАННЫЕ!AQ39+ДАННЫЕ!AR39+ДАННЫЕ!$AM39+ДАННЫЕ!$AN39+ДАННЫЕ!AS39+ДАННЫЕ!AT39&gt;0,1,0)&amp;IF(OR(T39=2,ДАННЫЕ!AD39=2,ДАННЫЕ!AE39=2,ДАННЫЕ!AF39=2,ДАННЫЕ!AG39=2,ДАННЫЕ!AH39=2,ДАННЫЕ!$AL39=2,ДАННЫЕ!AI39=2,ДАННЫЕ!AJ39=2,ДАННЫЕ!AK39=2,ДАННЫЕ!AP39=2,ДАННЫЕ!AQ39=2,ДАННЫЕ!AR39=2,ДАННЫЕ!$AM39=2,ДАННЫЕ!$AN39=2,ДАННЫЕ!AS39=2,ДАННЫЕ!AT39=2),2,0)&amp;"t"&amp;IF(T39&gt;0,"1"&amp;T39,"00")&amp;"f"&amp;IF(ДАННЫЕ!$AC39,"1"&amp;ДАННЫЕ!$AC39,"00")&amp;"b"&amp;IF(ДАННЫЕ!$AD39,"1"&amp;ДАННЫЕ!$AD39,"00")&amp;"g"&amp;IF(ДАННЫЕ!$AF39,"1"&amp;ДАННЫЕ!$AF39,"00")&amp;"c"&amp;IF(ДАННЫЕ!$AG39,"1"&amp;ДАННЫЕ!$AG39,"00")&amp;"i"&amp;IF(ДАННЫЕ!$AH39,"1"&amp;ДАННЫЕ!$AH39,"00")&amp;"r"&amp;IF(ДАННЫЕ!$AL39,"1"&amp;ДАННЫЕ!$AL39,"00")&amp;"m"&amp;IF(ДАННЫЕ!$AI39,"1"&amp;ДАННЫЕ!$AI39,"00")&amp;"hS"&amp;IF(ДАННЫЕ!$AJ39,"1"&amp;ДАННЫЕ!$AJ39,"00")&amp;"hZ"&amp;IF(ДАННЫЕ!$AK39,"1"&amp;ДАННЫЕ!$AK39,"00")&amp;"p"&amp;IF(ДАННЫЕ!$AP39,"1"&amp;ДАННЫЕ!$AP39,"00")&amp;"k"&amp;IF(ДАННЫЕ!$AQ39,"1"&amp;ДАННЫЕ!$AQ39,"00")&amp;"z"&amp;IF(ДАННЫЕ!$AR39,"1"&amp;ДАННЫЕ!$AR39,"00")&amp;"j"&amp;IF(ДАННЫЕ!$AM39,"1"&amp;ДАННЫЕ!$AM39,"00")&amp;"n"&amp;IF(ДАННЫЕ!$AN39,"1"&amp;ДАННЫЕ!$AN39,"00")&amp;"E"&amp;ДАННЫЕ!BI39&amp;"L"&amp;ДАННЫЕ!AO39&amp;"h"&amp;IF(ДАННЫЕ!$AU39&gt;0,1,0)&amp;"v"&amp;IF(ДАННЫЕ!$AW39&gt;0,1,0)&amp;"a"&amp;IF(ДАННЫЕ!$AS39,"1"&amp;ДАННЫЕ!$AS39,"00")&amp;"s"&amp;IF(ДАННЫЕ!$AT39,"1"&amp;ДАННЫЕ!$AT39,"00")&amp;"u"&amp;IF(ДАННЫЕ!$CJ39&gt;0,1,0)&amp;"y"&amp;B39&amp;"d"&amp;H39&amp;"e"&amp;F39&amp;G39</f>
        <v>x0w00t00f00b00g00c00i00r00m00hS00hZ00p00k00z00j00n00ELh0v0a00s00u0y0de</v>
      </c>
      <c r="L39" s="28" t="str">
        <f ca="1">ДАННЫЕ!$I39&amp;"VN"&amp;IF(ДАННЫЕ!AW39&gt;0,11,10)&amp;"CD"&amp;IF(ДАННЫЕ!BF39&gt;500,16,IF(ДАННЫЕ!BF39&gt;350,15,IF(ДАННЫЕ!BF39&gt;=200,14,IF(ДАННЫЕ!BF39&gt;=100,13,IF(ДАННЫЕ!BF39&gt;=50,12,IF(ДАННЫЕ!BF39&gt;0,11,10))))))&amp;"AR"&amp;IF(ДАННЫЕ!BX39&gt;0,1,0)&amp;"GD"&amp;B39&amp;"VV"&amp;IF(E39&gt;=5,IF(E39&lt;18,1,0),0)</f>
        <v>VN10CD10AR0GD0VV0</v>
      </c>
      <c r="M39" s="28" t="str">
        <f>ДАННЫЕ!$I39&amp;"b"&amp;ДАННЫЕ!$BI39&amp;"r"&amp;ДАННЫЕ!$BJ39&amp;"CD"&amp;IF(ДАННЫЕ!BF39&gt;0,IF(ДАННЫЕ!BF39&lt;200,1,IF(ДАННЫЕ!BF39&lt;350,2,3)),0)&amp;"h"&amp;IF(ДАННЫЕ!$BK39+ДАННЫЕ!$BL39+ДАННЫЕ!$BM39&gt;0,1,0)&amp;"x"&amp;ДАННЫЕ!$BK39&amp;"y"&amp;ДАННЫЕ!$BL39&amp;"z"&amp;ДАННЫЕ!$BM39&amp;"c"&amp;IF(ДАННЫЕ!$BK39+ДАННЫЕ!$BL39+ДАННЫЕ!$BM39=3,1,0)&amp;"a"&amp;IF(ДАННЫЕ!$BQ39+ДАННЫЕ!$BR39&gt;0,1,0)&amp;"d"&amp;ДАННЫЕ!$BQ39&amp;"v"&amp;ДАННЫЕ!$BR39&amp;"p"&amp;ДАННЫЕ!$BS39&amp;"n"&amp;ДАННЫЕ!$BU39&amp;"t"&amp;ДАННЫЕ!$BV39&amp;"o"&amp;ДАННЫЕ!$BT39&amp;"l"&amp;IF(ДАННЫЕ!$BN39&gt;0,1,0)&amp;ДАННЫЕ!$BN39&amp;"g"&amp;ДАННЫЕ!$BO39&amp;"s"&amp;ДАННЫЕ!$BP39&amp;"DZ"&amp;IF(ДАННЫЕ!B39-ДАННЫЕ!G39 &lt; 60,IF(ДАННЫЕ!B39-ДАННЫЕ!G39 &gt;= 0,1,0),0)&amp;"u"&amp;IF(ДАННЫЕ!$CJ39&gt;0,1,0)</f>
        <v>brCD0h0xyzc0a0dvpntol0gsDZ1u0</v>
      </c>
      <c r="N39" s="28" t="str">
        <f ca="1">ДАННЫЕ!$F39&amp;ДАННЫЕ!$I39&amp;"g"&amp;B39&amp;"cf"&amp;D39&amp;"a"&amp;IF(ДАННЫЕ!$BX39&gt;0,1,0)&amp;IF(ДАННЫЕ!$BF39&gt;500,1,IF(ДАННЫЕ!$BF39&gt;350,2,IF(ДАННЫЕ!$BF39&gt;=200,3,IF(ДАННЫЕ!$BF39&gt;=100,4,IF(ДАННЫЕ!$BF39&gt;=50,5,IF(ДАННЫЕ!$BF39&lt;50,6,0))))))&amp;"AR"&amp;IF(DATEDIF(ДАННЫЕ!$BX39,ДАННЫЕ!$F$1,"y")&gt;1,1,0)&amp;"VG"&amp;IF(ДАННЫЕ!$BH39="0",1,0)&amp;"o"&amp;IF(T39+ДАННЫЕ!$AF39+ДАННЫЕ!$AG39+ДАННЫЕ!$AH39+ДАННЫЕ!$AI39+ДАННЫЕ!$AJ39+ДАННЫЕ!$AP39+ДАННЫЕ!$AQ39+ДАННЫЕ!$AR39+ДАННЫЕ!$AU39+ДАННЫЕ!$AW39+ДАННЫЕ!$AS39+ДАННЫЕ!$AT39&gt;0,1,0)&amp;"x"&amp;ДАННЫЕ!$AG39&amp;"p"&amp;IF(ДАННЫЕ!$BY39&gt;0,1,0)&amp;"v"&amp;IF(ДАННЫЕ!$BZ39&gt;0,1,0)&amp;"n"&amp;ДАННЫЕ!$CA39&amp;"t"&amp;ДАННЫЕ!$AY39&amp;"k"&amp;ДАННЫЕ!$CB39&amp;"q"&amp;ДАННЫЕ!$CC39&amp;"w"&amp;ДАННЫЕ!$CD39&amp;"e"&amp;ДАННЫЕ!$CE39&amp;"m"&amp;ДАННЫЕ!$CF39&amp;"c"&amp;ДАННЫЕ!$CG39&amp;"z"&amp;ДАННЫЕ!$CH39&amp;"d"&amp;IF(H39=4,1,0)&amp;"s"&amp;IF(ДАННЫЕ!$J39=1,0,1)&amp;"u"&amp;IF(ДАННЫЕ!$CJ39&gt;0,1,0)</f>
        <v>g0cf0a06AR1VG0o0xp0v0ntkqwemczd0s1u0</v>
      </c>
      <c r="O39" s="28" t="str">
        <f>ДАННЫЕ!$I39&amp;"g"&amp;B39&amp;A39&amp;"f"&amp;P39&amp;"c"&amp;IF(ДАННЫЕ!$U39&gt;0,1,0)&amp;"s"&amp;IF(ДАННЫЕ!$Q39&gt;0,IF(YEAR(ДАННЫЕ!$F$1)=YEAR(ДАННЫЕ!$Q39),IF(MONTH(ДАННЫЕ!$F$1)=MONTH(ДАННЫЕ!$Q39),111,11),1),0)&amp;"i"&amp;IF(ДАННЫЕ!$R39+ДАННЫЕ!$S39+ДАННЫЕ!$T39=0,0,1)&amp;"h"&amp;IF(ДАННЫЕ!$P39&gt;0,1,0)&amp;"p"&amp;IF(ДАННЫЕ!$CI39&gt;0,IF(YEAR(ДАННЫЕ!$F$1)=YEAR(ДАННЫЕ!$CI39),IF(MONTH(ДАННЫЕ!$F$1)=MONTH(ДАННЫЕ!$CI39),111,11),1),0)&amp;"d"&amp;IF(ДАННЫЕ!$CJ39&gt;0,IF(YEAR(ДАННЫЕ!$F$1)=YEAR(ДАННЫЕ!$CJ39),IF(MONTH(ДАННЫЕ!$F$1)=MONTH(ДАННЫЕ!$CJ39),111,11),1),0)&amp;"o"&amp;IF(ДАННЫЕ!$CK39&gt;0,IF(MONTH(ДАННЫЕ!$F$1)=MONTH(ДАННЫЕ!$CK39),111,11),0)&amp;"v"&amp;IF(ДАННЫЕ!$BE39&gt;0,IF(MONTH(ДАННЫЕ!$F$1)=MONTH(ДАННЫЕ!$BE39),111,11),0)</f>
        <v>g00f0c0s0i0h0p0d0o0v0</v>
      </c>
      <c r="P39" s="15">
        <f t="shared" si="2"/>
        <v>0</v>
      </c>
      <c r="Q39" s="15">
        <f>IF(ДАННЫЕ!$F$1&gt;ДАННЫЕ!$N39,IF(YEAR(ДАННЫЕ!$F$1)=YEAR(ДАННЫЕ!M39),1,0),0)</f>
        <v>0</v>
      </c>
      <c r="R39" s="15">
        <f>IF(ДАННЫЕ!$F$1&gt;ДАННЫЕ!$N39,IF(YEAR(ДАННЫЕ!$F$1)=YEAR(ДАННЫЕ!N39),1,0),0)</f>
        <v>0</v>
      </c>
      <c r="S39" s="15">
        <f>IF(ДАННЫЕ!$AA39="2А",1,IF(ДАННЫЕ!$AA39="2Б",2,IF(ДАННЫЕ!$AA39="2В",3,IF(ДАННЫЕ!$AA39=3,4,IF(ДАННЫЕ!$AA39="4А",5,IF(ДАННЫЕ!$AA39="4Б",6,IF(ДАННЫЕ!$AA39="4В",7,IF(ДАННЫЕ!$AA39=5,8,0))))))))</f>
        <v>0</v>
      </c>
      <c r="T39" s="15">
        <f>IF(OR(ДАННЫЕ!$AC39=2,ДАННЫЕ!$AD39=2,ДАННЫЕ!$AE39=2),2,IF(OR(ДАННЫЕ!$AC39=1,ДАННЫЕ!$AD39=1,ДАННЫЕ!$AE39=1),1,0))</f>
        <v>0</v>
      </c>
    </row>
    <row r="40" spans="1:20" ht="15" customHeight="1" x14ac:dyDescent="0.2">
      <c r="A40" s="78">
        <f>IF(B40&gt;0,IF(MONTH(ДАННЫЕ!$F$1)=MONTH(ДАННЫЕ!$B40),1,0),0)</f>
        <v>0</v>
      </c>
      <c r="B40" s="14">
        <f>IF(ДАННЫЕ!$B40&gt;0,IF(YEAR(ДАННЫЕ!$F$1)=YEAR(ДАННЫЕ!$B40),1,0),0)</f>
        <v>0</v>
      </c>
      <c r="C40" s="14">
        <f>IF(ДАННЫЕ!$CM40&gt;0,IF(YEAR(ДАННЫЕ!$F$1)=YEAR(ДАННЫЕ!$CM40),1,0),0)</f>
        <v>0</v>
      </c>
      <c r="D40" s="14">
        <f>IF(ДАННЫЕ!$CJ40&gt;0,IF(ДАННЫЕ!$CL40&gt;ДАННЫЕ!$F$1,1,IF(ДАННЫЕ!$CL40&gt;0,0,1)),0)</f>
        <v>0</v>
      </c>
      <c r="E40" s="43" t="str">
        <f ca="1">IF(ДАННЫЕ!$F$1&gt;0,IF(ДАННЫЕ!$G40&gt;0,DATEDIF(ДАННЫЕ!$G40,ДАННЫЕ!$F$1,"y"),""),IF(ДАННЫЕ!$G40&gt;0,DATEDIF(ДАННЫЕ!$G40,TODAY(),"y"),""))</f>
        <v/>
      </c>
      <c r="F40" s="43" t="str">
        <f xml:space="preserve"> IF(ДАННЫЕ!$F40="М",IF(E40&gt;=18,IF(E40&lt;60,1,""),""),"")&amp;IF(ДАННЫЕ!$F40="Ж",IF(E40&gt;=18,IF(E40&lt;55,1,""),""),"")</f>
        <v/>
      </c>
      <c r="G40" s="43" t="str">
        <f xml:space="preserve"> IF(ДАННЫЕ!$F40="М",IF(E40&gt;=60,2,""),"")&amp;IF(ДАННЫЕ!$F40="Ж",IF(E40&gt;=55,2,""),"")</f>
        <v/>
      </c>
      <c r="H40" s="43" t="str">
        <f t="shared" ca="1" si="0"/>
        <v/>
      </c>
      <c r="I40" s="43" t="str">
        <f t="shared" ca="1" si="1"/>
        <v>03</v>
      </c>
      <c r="J40" s="28" t="str">
        <f ca="1">ДАННЫЕ!$F40&amp;H40&amp;I40&amp;ДАННЫЕ!$I40&amp;"m"&amp;IF(ДАННЫЕ!$I40&gt;0,IF(ДАННЫЕ!$J40&gt;0,0,1),"")&amp;"f"&amp;IF(ДАННЫЕ!$R40&gt;0,IF(YEAR(ДАННЫЕ!$F$1)=YEAR(ДАННЫЕ!$R40),1,0),0)&amp;"z"&amp;ДАННЫЕ!$R40&amp;"p"&amp;ДАННЫЕ!$S40&amp;"i"&amp;ДАННЫЕ!$T40&amp;"h"&amp;ДАННЫЕ!$K40&amp;"be"&amp;ДАННЫЕ!$BI40&amp;"CD"&amp;IF(ДАННЫЕ!BF40&gt;500,4,IF(ДАННЫЕ!BF40&gt;350,3,IF(ДАННЫЕ!BF40&gt;200,2,IF(ДАННЫЕ!BF40&gt;0,1,0))))&amp;"g"&amp;B40&amp;"d"&amp;H40&amp;"l"&amp;ДАННЫЕ!AT40&amp;"a"&amp;ДАННЫЕ!$V40&amp;"v"&amp;R40&amp;"k"&amp;ДАННЫЕ!$U40&amp;"s"&amp;ДАННЫЕ!$Y40&amp;"t"&amp;ДАННЫЕ!$X40&amp;"b"&amp;IF(ДАННЫЕ!$Q40&gt;1,1,0)&amp;"PP"&amp;ДАННЫЕ!Z40&amp;"c"&amp;S40&amp;"x"&amp;IF(ДАННЫЕ!$BY40&gt;0,IF(YEAR(ДАННЫЕ!$F$1)=YEAR(ДАННЫЕ!$BY40),1,0),0)&amp;"n"&amp;IF(ДАННЫЕ!$BZ40&gt;0,IF(YEAR(ДАННЫЕ!$F$1)=YEAR(ДАННЫЕ!$BZ40),1,0),0)&amp;"u"&amp;D40&amp;"z"&amp;IF(ДАННЫЕ!$CL40&gt;0,IF(YEAR(ДАННЫЕ!$F$1)&gt;YEAR(ДАННЫЕ!$CL40),11,12),0)</f>
        <v>03mf0zpihbeCD0g0dlav0kstb0PPc0x0n0u0z0</v>
      </c>
      <c r="K40" s="28" t="str">
        <f ca="1">ДАННЫЕ!$I40&amp;"x"&amp;B40&amp;"w"&amp;IF(T40+ДАННЫЕ!AD40+ДАННЫЕ!AE40+ДАННЫЕ!AF40+ДАННЫЕ!AG40+ДАННЫЕ!AH40+ДАННЫЕ!$AL40+ДАННЫЕ!AI40+ДАННЫЕ!AJ40+ДАННЫЕ!AK40+ДАННЫЕ!AP40+ДАННЫЕ!AQ40+ДАННЫЕ!AR40+ДАННЫЕ!$AM40+ДАННЫЕ!$AN40+ДАННЫЕ!AS40+ДАННЫЕ!AT40&gt;0,1,0)&amp;IF(OR(T40=2,ДАННЫЕ!AD40=2,ДАННЫЕ!AE40=2,ДАННЫЕ!AF40=2,ДАННЫЕ!AG40=2,ДАННЫЕ!AH40=2,ДАННЫЕ!$AL40=2,ДАННЫЕ!AI40=2,ДАННЫЕ!AJ40=2,ДАННЫЕ!AK40=2,ДАННЫЕ!AP40=2,ДАННЫЕ!AQ40=2,ДАННЫЕ!AR40=2,ДАННЫЕ!$AM40=2,ДАННЫЕ!$AN40=2,ДАННЫЕ!AS40=2,ДАННЫЕ!AT40=2),2,0)&amp;"t"&amp;IF(T40&gt;0,"1"&amp;T40,"00")&amp;"f"&amp;IF(ДАННЫЕ!$AC40,"1"&amp;ДАННЫЕ!$AC40,"00")&amp;"b"&amp;IF(ДАННЫЕ!$AD40,"1"&amp;ДАННЫЕ!$AD40,"00")&amp;"g"&amp;IF(ДАННЫЕ!$AF40,"1"&amp;ДАННЫЕ!$AF40,"00")&amp;"c"&amp;IF(ДАННЫЕ!$AG40,"1"&amp;ДАННЫЕ!$AG40,"00")&amp;"i"&amp;IF(ДАННЫЕ!$AH40,"1"&amp;ДАННЫЕ!$AH40,"00")&amp;"r"&amp;IF(ДАННЫЕ!$AL40,"1"&amp;ДАННЫЕ!$AL40,"00")&amp;"m"&amp;IF(ДАННЫЕ!$AI40,"1"&amp;ДАННЫЕ!$AI40,"00")&amp;"hS"&amp;IF(ДАННЫЕ!$AJ40,"1"&amp;ДАННЫЕ!$AJ40,"00")&amp;"hZ"&amp;IF(ДАННЫЕ!$AK40,"1"&amp;ДАННЫЕ!$AK40,"00")&amp;"p"&amp;IF(ДАННЫЕ!$AP40,"1"&amp;ДАННЫЕ!$AP40,"00")&amp;"k"&amp;IF(ДАННЫЕ!$AQ40,"1"&amp;ДАННЫЕ!$AQ40,"00")&amp;"z"&amp;IF(ДАННЫЕ!$AR40,"1"&amp;ДАННЫЕ!$AR40,"00")&amp;"j"&amp;IF(ДАННЫЕ!$AM40,"1"&amp;ДАННЫЕ!$AM40,"00")&amp;"n"&amp;IF(ДАННЫЕ!$AN40,"1"&amp;ДАННЫЕ!$AN40,"00")&amp;"E"&amp;ДАННЫЕ!BI40&amp;"L"&amp;ДАННЫЕ!AO40&amp;"h"&amp;IF(ДАННЫЕ!$AU40&gt;0,1,0)&amp;"v"&amp;IF(ДАННЫЕ!$AW40&gt;0,1,0)&amp;"a"&amp;IF(ДАННЫЕ!$AS40,"1"&amp;ДАННЫЕ!$AS40,"00")&amp;"s"&amp;IF(ДАННЫЕ!$AT40,"1"&amp;ДАННЫЕ!$AT40,"00")&amp;"u"&amp;IF(ДАННЫЕ!$CJ40&gt;0,1,0)&amp;"y"&amp;B40&amp;"d"&amp;H40&amp;"e"&amp;F40&amp;G40</f>
        <v>x0w00t00f00b00g00c00i00r00m00hS00hZ00p00k00z00j00n00ELh0v0a00s00u0y0de</v>
      </c>
      <c r="L40" s="28" t="str">
        <f ca="1">ДАННЫЕ!$I40&amp;"VN"&amp;IF(ДАННЫЕ!AW40&gt;0,11,10)&amp;"CD"&amp;IF(ДАННЫЕ!BF40&gt;500,16,IF(ДАННЫЕ!BF40&gt;350,15,IF(ДАННЫЕ!BF40&gt;=200,14,IF(ДАННЫЕ!BF40&gt;=100,13,IF(ДАННЫЕ!BF40&gt;=50,12,IF(ДАННЫЕ!BF40&gt;0,11,10))))))&amp;"AR"&amp;IF(ДАННЫЕ!BX40&gt;0,1,0)&amp;"GD"&amp;B40&amp;"VV"&amp;IF(E40&gt;=5,IF(E40&lt;18,1,0),0)</f>
        <v>VN10CD10AR0GD0VV0</v>
      </c>
      <c r="M40" s="28" t="str">
        <f>ДАННЫЕ!$I40&amp;"b"&amp;ДАННЫЕ!$BI40&amp;"r"&amp;ДАННЫЕ!$BJ40&amp;"CD"&amp;IF(ДАННЫЕ!BF40&gt;0,IF(ДАННЫЕ!BF40&lt;200,1,IF(ДАННЫЕ!BF40&lt;350,2,3)),0)&amp;"h"&amp;IF(ДАННЫЕ!$BK40+ДАННЫЕ!$BL40+ДАННЫЕ!$BM40&gt;0,1,0)&amp;"x"&amp;ДАННЫЕ!$BK40&amp;"y"&amp;ДАННЫЕ!$BL40&amp;"z"&amp;ДАННЫЕ!$BM40&amp;"c"&amp;IF(ДАННЫЕ!$BK40+ДАННЫЕ!$BL40+ДАННЫЕ!$BM40=3,1,0)&amp;"a"&amp;IF(ДАННЫЕ!$BQ40+ДАННЫЕ!$BR40&gt;0,1,0)&amp;"d"&amp;ДАННЫЕ!$BQ40&amp;"v"&amp;ДАННЫЕ!$BR40&amp;"p"&amp;ДАННЫЕ!$BS40&amp;"n"&amp;ДАННЫЕ!$BU40&amp;"t"&amp;ДАННЫЕ!$BV40&amp;"o"&amp;ДАННЫЕ!$BT40&amp;"l"&amp;IF(ДАННЫЕ!$BN40&gt;0,1,0)&amp;ДАННЫЕ!$BN40&amp;"g"&amp;ДАННЫЕ!$BO40&amp;"s"&amp;ДАННЫЕ!$BP40&amp;"DZ"&amp;IF(ДАННЫЕ!B40-ДАННЫЕ!G40 &lt; 60,IF(ДАННЫЕ!B40-ДАННЫЕ!G40 &gt;= 0,1,0),0)&amp;"u"&amp;IF(ДАННЫЕ!$CJ40&gt;0,1,0)</f>
        <v>brCD0h0xyzc0a0dvpntol0gsDZ1u0</v>
      </c>
      <c r="N40" s="28" t="str">
        <f ca="1">ДАННЫЕ!$F40&amp;ДАННЫЕ!$I40&amp;"g"&amp;B40&amp;"cf"&amp;D40&amp;"a"&amp;IF(ДАННЫЕ!$BX40&gt;0,1,0)&amp;IF(ДАННЫЕ!$BF40&gt;500,1,IF(ДАННЫЕ!$BF40&gt;350,2,IF(ДАННЫЕ!$BF40&gt;=200,3,IF(ДАННЫЕ!$BF40&gt;=100,4,IF(ДАННЫЕ!$BF40&gt;=50,5,IF(ДАННЫЕ!$BF40&lt;50,6,0))))))&amp;"AR"&amp;IF(DATEDIF(ДАННЫЕ!$BX40,ДАННЫЕ!$F$1,"y")&gt;1,1,0)&amp;"VG"&amp;IF(ДАННЫЕ!$BH40="0",1,0)&amp;"o"&amp;IF(T40+ДАННЫЕ!$AF40+ДАННЫЕ!$AG40+ДАННЫЕ!$AH40+ДАННЫЕ!$AI40+ДАННЫЕ!$AJ40+ДАННЫЕ!$AP40+ДАННЫЕ!$AQ40+ДАННЫЕ!$AR40+ДАННЫЕ!$AU40+ДАННЫЕ!$AW40+ДАННЫЕ!$AS40+ДАННЫЕ!$AT40&gt;0,1,0)&amp;"x"&amp;ДАННЫЕ!$AG40&amp;"p"&amp;IF(ДАННЫЕ!$BY40&gt;0,1,0)&amp;"v"&amp;IF(ДАННЫЕ!$BZ40&gt;0,1,0)&amp;"n"&amp;ДАННЫЕ!$CA40&amp;"t"&amp;ДАННЫЕ!$AY40&amp;"k"&amp;ДАННЫЕ!$CB40&amp;"q"&amp;ДАННЫЕ!$CC40&amp;"w"&amp;ДАННЫЕ!$CD40&amp;"e"&amp;ДАННЫЕ!$CE40&amp;"m"&amp;ДАННЫЕ!$CF40&amp;"c"&amp;ДАННЫЕ!$CG40&amp;"z"&amp;ДАННЫЕ!$CH40&amp;"d"&amp;IF(H40=4,1,0)&amp;"s"&amp;IF(ДАННЫЕ!$J40=1,0,1)&amp;"u"&amp;IF(ДАННЫЕ!$CJ40&gt;0,1,0)</f>
        <v>g0cf0a06AR1VG0o0xp0v0ntkqwemczd0s1u0</v>
      </c>
      <c r="O40" s="28" t="str">
        <f>ДАННЫЕ!$I40&amp;"g"&amp;B40&amp;A40&amp;"f"&amp;P40&amp;"c"&amp;IF(ДАННЫЕ!$U40&gt;0,1,0)&amp;"s"&amp;IF(ДАННЫЕ!$Q40&gt;0,IF(YEAR(ДАННЫЕ!$F$1)=YEAR(ДАННЫЕ!$Q40),IF(MONTH(ДАННЫЕ!$F$1)=MONTH(ДАННЫЕ!$Q40),111,11),1),0)&amp;"i"&amp;IF(ДАННЫЕ!$R40+ДАННЫЕ!$S40+ДАННЫЕ!$T40=0,0,1)&amp;"h"&amp;IF(ДАННЫЕ!$P40&gt;0,1,0)&amp;"p"&amp;IF(ДАННЫЕ!$CI40&gt;0,IF(YEAR(ДАННЫЕ!$F$1)=YEAR(ДАННЫЕ!$CI40),IF(MONTH(ДАННЫЕ!$F$1)=MONTH(ДАННЫЕ!$CI40),111,11),1),0)&amp;"d"&amp;IF(ДАННЫЕ!$CJ40&gt;0,IF(YEAR(ДАННЫЕ!$F$1)=YEAR(ДАННЫЕ!$CJ40),IF(MONTH(ДАННЫЕ!$F$1)=MONTH(ДАННЫЕ!$CJ40),111,11),1),0)&amp;"o"&amp;IF(ДАННЫЕ!$CK40&gt;0,IF(MONTH(ДАННЫЕ!$F$1)=MONTH(ДАННЫЕ!$CK40),111,11),0)&amp;"v"&amp;IF(ДАННЫЕ!$BE40&gt;0,IF(MONTH(ДАННЫЕ!$F$1)=MONTH(ДАННЫЕ!$BE40),111,11),0)</f>
        <v>g00f0c0s0i0h0p0d0o0v0</v>
      </c>
      <c r="P40" s="15">
        <f t="shared" si="2"/>
        <v>0</v>
      </c>
      <c r="Q40" s="15">
        <f>IF(ДАННЫЕ!$F$1&gt;ДАННЫЕ!$N40,IF(YEAR(ДАННЫЕ!$F$1)=YEAR(ДАННЫЕ!M40),1,0),0)</f>
        <v>0</v>
      </c>
      <c r="R40" s="15">
        <f>IF(ДАННЫЕ!$F$1&gt;ДАННЫЕ!$N40,IF(YEAR(ДАННЫЕ!$F$1)=YEAR(ДАННЫЕ!N40),1,0),0)</f>
        <v>0</v>
      </c>
      <c r="S40" s="15">
        <f>IF(ДАННЫЕ!$AA40="2А",1,IF(ДАННЫЕ!$AA40="2Б",2,IF(ДАННЫЕ!$AA40="2В",3,IF(ДАННЫЕ!$AA40=3,4,IF(ДАННЫЕ!$AA40="4А",5,IF(ДАННЫЕ!$AA40="4Б",6,IF(ДАННЫЕ!$AA40="4В",7,IF(ДАННЫЕ!$AA40=5,8,0))))))))</f>
        <v>0</v>
      </c>
      <c r="T40" s="15">
        <f>IF(OR(ДАННЫЕ!$AC40=2,ДАННЫЕ!$AD40=2,ДАННЫЕ!$AE40=2),2,IF(OR(ДАННЫЕ!$AC40=1,ДАННЫЕ!$AD40=1,ДАННЫЕ!$AE40=1),1,0))</f>
        <v>0</v>
      </c>
    </row>
    <row r="41" spans="1:20" ht="15" customHeight="1" x14ac:dyDescent="0.2">
      <c r="A41" s="78">
        <f>IF(B41&gt;0,IF(MONTH(ДАННЫЕ!$F$1)=MONTH(ДАННЫЕ!$B41),1,0),0)</f>
        <v>0</v>
      </c>
      <c r="B41" s="14">
        <f>IF(ДАННЫЕ!$B41&gt;0,IF(YEAR(ДАННЫЕ!$F$1)=YEAR(ДАННЫЕ!$B41),1,0),0)</f>
        <v>0</v>
      </c>
      <c r="C41" s="14">
        <f>IF(ДАННЫЕ!$CM41&gt;0,IF(YEAR(ДАННЫЕ!$F$1)=YEAR(ДАННЫЕ!$CM41),1,0),0)</f>
        <v>0</v>
      </c>
      <c r="D41" s="14">
        <f>IF(ДАННЫЕ!$CJ41&gt;0,IF(ДАННЫЕ!$CL41&gt;ДАННЫЕ!$F$1,1,IF(ДАННЫЕ!$CL41&gt;0,0,1)),0)</f>
        <v>0</v>
      </c>
      <c r="E41" s="43" t="str">
        <f ca="1">IF(ДАННЫЕ!$F$1&gt;0,IF(ДАННЫЕ!$G41&gt;0,DATEDIF(ДАННЫЕ!$G41,ДАННЫЕ!$F$1,"y"),""),IF(ДАННЫЕ!$G41&gt;0,DATEDIF(ДАННЫЕ!$G41,TODAY(),"y"),""))</f>
        <v/>
      </c>
      <c r="F41" s="43" t="str">
        <f xml:space="preserve"> IF(ДАННЫЕ!$F41="М",IF(E41&gt;=18,IF(E41&lt;60,1,""),""),"")&amp;IF(ДАННЫЕ!$F41="Ж",IF(E41&gt;=18,IF(E41&lt;55,1,""),""),"")</f>
        <v/>
      </c>
      <c r="G41" s="43" t="str">
        <f xml:space="preserve"> IF(ДАННЫЕ!$F41="М",IF(E41&gt;=60,2,""),"")&amp;IF(ДАННЫЕ!$F41="Ж",IF(E41&gt;=55,2,""),"")</f>
        <v/>
      </c>
      <c r="H41" s="43" t="str">
        <f t="shared" ca="1" si="0"/>
        <v/>
      </c>
      <c r="I41" s="43" t="str">
        <f t="shared" ca="1" si="1"/>
        <v>03</v>
      </c>
      <c r="J41" s="28" t="str">
        <f ca="1">ДАННЫЕ!$F41&amp;H41&amp;I41&amp;ДАННЫЕ!$I41&amp;"m"&amp;IF(ДАННЫЕ!$I41&gt;0,IF(ДАННЫЕ!$J41&gt;0,0,1),"")&amp;"f"&amp;IF(ДАННЫЕ!$R41&gt;0,IF(YEAR(ДАННЫЕ!$F$1)=YEAR(ДАННЫЕ!$R41),1,0),0)&amp;"z"&amp;ДАННЫЕ!$R41&amp;"p"&amp;ДАННЫЕ!$S41&amp;"i"&amp;ДАННЫЕ!$T41&amp;"h"&amp;ДАННЫЕ!$K41&amp;"be"&amp;ДАННЫЕ!$BI41&amp;"CD"&amp;IF(ДАННЫЕ!BF41&gt;500,4,IF(ДАННЫЕ!BF41&gt;350,3,IF(ДАННЫЕ!BF41&gt;200,2,IF(ДАННЫЕ!BF41&gt;0,1,0))))&amp;"g"&amp;B41&amp;"d"&amp;H41&amp;"l"&amp;ДАННЫЕ!AT41&amp;"a"&amp;ДАННЫЕ!$V41&amp;"v"&amp;R41&amp;"k"&amp;ДАННЫЕ!$U41&amp;"s"&amp;ДАННЫЕ!$Y41&amp;"t"&amp;ДАННЫЕ!$X41&amp;"b"&amp;IF(ДАННЫЕ!$Q41&gt;1,1,0)&amp;"PP"&amp;ДАННЫЕ!Z41&amp;"c"&amp;S41&amp;"x"&amp;IF(ДАННЫЕ!$BY41&gt;0,IF(YEAR(ДАННЫЕ!$F$1)=YEAR(ДАННЫЕ!$BY41),1,0),0)&amp;"n"&amp;IF(ДАННЫЕ!$BZ41&gt;0,IF(YEAR(ДАННЫЕ!$F$1)=YEAR(ДАННЫЕ!$BZ41),1,0),0)&amp;"u"&amp;D41&amp;"z"&amp;IF(ДАННЫЕ!$CL41&gt;0,IF(YEAR(ДАННЫЕ!$F$1)&gt;YEAR(ДАННЫЕ!$CL41),11,12),0)</f>
        <v>03mf0zpihbeCD0g0dlav0kstb0PPc0x0n0u0z0</v>
      </c>
      <c r="K41" s="28" t="str">
        <f ca="1">ДАННЫЕ!$I41&amp;"x"&amp;B41&amp;"w"&amp;IF(T41+ДАННЫЕ!AD41+ДАННЫЕ!AE41+ДАННЫЕ!AF41+ДАННЫЕ!AG41+ДАННЫЕ!AH41+ДАННЫЕ!$AL41+ДАННЫЕ!AI41+ДАННЫЕ!AJ41+ДАННЫЕ!AK41+ДАННЫЕ!AP41+ДАННЫЕ!AQ41+ДАННЫЕ!AR41+ДАННЫЕ!$AM41+ДАННЫЕ!$AN41+ДАННЫЕ!AS41+ДАННЫЕ!AT41&gt;0,1,0)&amp;IF(OR(T41=2,ДАННЫЕ!AD41=2,ДАННЫЕ!AE41=2,ДАННЫЕ!AF41=2,ДАННЫЕ!AG41=2,ДАННЫЕ!AH41=2,ДАННЫЕ!$AL41=2,ДАННЫЕ!AI41=2,ДАННЫЕ!AJ41=2,ДАННЫЕ!AK41=2,ДАННЫЕ!AP41=2,ДАННЫЕ!AQ41=2,ДАННЫЕ!AR41=2,ДАННЫЕ!$AM41=2,ДАННЫЕ!$AN41=2,ДАННЫЕ!AS41=2,ДАННЫЕ!AT41=2),2,0)&amp;"t"&amp;IF(T41&gt;0,"1"&amp;T41,"00")&amp;"f"&amp;IF(ДАННЫЕ!$AC41,"1"&amp;ДАННЫЕ!$AC41,"00")&amp;"b"&amp;IF(ДАННЫЕ!$AD41,"1"&amp;ДАННЫЕ!$AD41,"00")&amp;"g"&amp;IF(ДАННЫЕ!$AF41,"1"&amp;ДАННЫЕ!$AF41,"00")&amp;"c"&amp;IF(ДАННЫЕ!$AG41,"1"&amp;ДАННЫЕ!$AG41,"00")&amp;"i"&amp;IF(ДАННЫЕ!$AH41,"1"&amp;ДАННЫЕ!$AH41,"00")&amp;"r"&amp;IF(ДАННЫЕ!$AL41,"1"&amp;ДАННЫЕ!$AL41,"00")&amp;"m"&amp;IF(ДАННЫЕ!$AI41,"1"&amp;ДАННЫЕ!$AI41,"00")&amp;"hS"&amp;IF(ДАННЫЕ!$AJ41,"1"&amp;ДАННЫЕ!$AJ41,"00")&amp;"hZ"&amp;IF(ДАННЫЕ!$AK41,"1"&amp;ДАННЫЕ!$AK41,"00")&amp;"p"&amp;IF(ДАННЫЕ!$AP41,"1"&amp;ДАННЫЕ!$AP41,"00")&amp;"k"&amp;IF(ДАННЫЕ!$AQ41,"1"&amp;ДАННЫЕ!$AQ41,"00")&amp;"z"&amp;IF(ДАННЫЕ!$AR41,"1"&amp;ДАННЫЕ!$AR41,"00")&amp;"j"&amp;IF(ДАННЫЕ!$AM41,"1"&amp;ДАННЫЕ!$AM41,"00")&amp;"n"&amp;IF(ДАННЫЕ!$AN41,"1"&amp;ДАННЫЕ!$AN41,"00")&amp;"E"&amp;ДАННЫЕ!BI41&amp;"L"&amp;ДАННЫЕ!AO41&amp;"h"&amp;IF(ДАННЫЕ!$AU41&gt;0,1,0)&amp;"v"&amp;IF(ДАННЫЕ!$AW41&gt;0,1,0)&amp;"a"&amp;IF(ДАННЫЕ!$AS41,"1"&amp;ДАННЫЕ!$AS41,"00")&amp;"s"&amp;IF(ДАННЫЕ!$AT41,"1"&amp;ДАННЫЕ!$AT41,"00")&amp;"u"&amp;IF(ДАННЫЕ!$CJ41&gt;0,1,0)&amp;"y"&amp;B41&amp;"d"&amp;H41&amp;"e"&amp;F41&amp;G41</f>
        <v>x0w00t00f00b00g00c00i00r00m00hS00hZ00p00k00z00j00n00ELh0v0a00s00u0y0de</v>
      </c>
      <c r="L41" s="28" t="str">
        <f ca="1">ДАННЫЕ!$I41&amp;"VN"&amp;IF(ДАННЫЕ!AW41&gt;0,11,10)&amp;"CD"&amp;IF(ДАННЫЕ!BF41&gt;500,16,IF(ДАННЫЕ!BF41&gt;350,15,IF(ДАННЫЕ!BF41&gt;=200,14,IF(ДАННЫЕ!BF41&gt;=100,13,IF(ДАННЫЕ!BF41&gt;=50,12,IF(ДАННЫЕ!BF41&gt;0,11,10))))))&amp;"AR"&amp;IF(ДАННЫЕ!BX41&gt;0,1,0)&amp;"GD"&amp;B41&amp;"VV"&amp;IF(E41&gt;=5,IF(E41&lt;18,1,0),0)</f>
        <v>VN10CD10AR0GD0VV0</v>
      </c>
      <c r="M41" s="28" t="str">
        <f>ДАННЫЕ!$I41&amp;"b"&amp;ДАННЫЕ!$BI41&amp;"r"&amp;ДАННЫЕ!$BJ41&amp;"CD"&amp;IF(ДАННЫЕ!BF41&gt;0,IF(ДАННЫЕ!BF41&lt;200,1,IF(ДАННЫЕ!BF41&lt;350,2,3)),0)&amp;"h"&amp;IF(ДАННЫЕ!$BK41+ДАННЫЕ!$BL41+ДАННЫЕ!$BM41&gt;0,1,0)&amp;"x"&amp;ДАННЫЕ!$BK41&amp;"y"&amp;ДАННЫЕ!$BL41&amp;"z"&amp;ДАННЫЕ!$BM41&amp;"c"&amp;IF(ДАННЫЕ!$BK41+ДАННЫЕ!$BL41+ДАННЫЕ!$BM41=3,1,0)&amp;"a"&amp;IF(ДАННЫЕ!$BQ41+ДАННЫЕ!$BR41&gt;0,1,0)&amp;"d"&amp;ДАННЫЕ!$BQ41&amp;"v"&amp;ДАННЫЕ!$BR41&amp;"p"&amp;ДАННЫЕ!$BS41&amp;"n"&amp;ДАННЫЕ!$BU41&amp;"t"&amp;ДАННЫЕ!$BV41&amp;"o"&amp;ДАННЫЕ!$BT41&amp;"l"&amp;IF(ДАННЫЕ!$BN41&gt;0,1,0)&amp;ДАННЫЕ!$BN41&amp;"g"&amp;ДАННЫЕ!$BO41&amp;"s"&amp;ДАННЫЕ!$BP41&amp;"DZ"&amp;IF(ДАННЫЕ!B41-ДАННЫЕ!G41 &lt; 60,IF(ДАННЫЕ!B41-ДАННЫЕ!G41 &gt;= 0,1,0),0)&amp;"u"&amp;IF(ДАННЫЕ!$CJ41&gt;0,1,0)</f>
        <v>brCD0h0xyzc0a0dvpntol0gsDZ1u0</v>
      </c>
      <c r="N41" s="28" t="str">
        <f ca="1">ДАННЫЕ!$F41&amp;ДАННЫЕ!$I41&amp;"g"&amp;B41&amp;"cf"&amp;D41&amp;"a"&amp;IF(ДАННЫЕ!$BX41&gt;0,1,0)&amp;IF(ДАННЫЕ!$BF41&gt;500,1,IF(ДАННЫЕ!$BF41&gt;350,2,IF(ДАННЫЕ!$BF41&gt;=200,3,IF(ДАННЫЕ!$BF41&gt;=100,4,IF(ДАННЫЕ!$BF41&gt;=50,5,IF(ДАННЫЕ!$BF41&lt;50,6,0))))))&amp;"AR"&amp;IF(DATEDIF(ДАННЫЕ!$BX41,ДАННЫЕ!$F$1,"y")&gt;1,1,0)&amp;"VG"&amp;IF(ДАННЫЕ!$BH41="0",1,0)&amp;"o"&amp;IF(T41+ДАННЫЕ!$AF41+ДАННЫЕ!$AG41+ДАННЫЕ!$AH41+ДАННЫЕ!$AI41+ДАННЫЕ!$AJ41+ДАННЫЕ!$AP41+ДАННЫЕ!$AQ41+ДАННЫЕ!$AR41+ДАННЫЕ!$AU41+ДАННЫЕ!$AW41+ДАННЫЕ!$AS41+ДАННЫЕ!$AT41&gt;0,1,0)&amp;"x"&amp;ДАННЫЕ!$AG41&amp;"p"&amp;IF(ДАННЫЕ!$BY41&gt;0,1,0)&amp;"v"&amp;IF(ДАННЫЕ!$BZ41&gt;0,1,0)&amp;"n"&amp;ДАННЫЕ!$CA41&amp;"t"&amp;ДАННЫЕ!$AY41&amp;"k"&amp;ДАННЫЕ!$CB41&amp;"q"&amp;ДАННЫЕ!$CC41&amp;"w"&amp;ДАННЫЕ!$CD41&amp;"e"&amp;ДАННЫЕ!$CE41&amp;"m"&amp;ДАННЫЕ!$CF41&amp;"c"&amp;ДАННЫЕ!$CG41&amp;"z"&amp;ДАННЫЕ!$CH41&amp;"d"&amp;IF(H41=4,1,0)&amp;"s"&amp;IF(ДАННЫЕ!$J41=1,0,1)&amp;"u"&amp;IF(ДАННЫЕ!$CJ41&gt;0,1,0)</f>
        <v>g0cf0a06AR1VG0o0xp0v0ntkqwemczd0s1u0</v>
      </c>
      <c r="O41" s="28" t="str">
        <f>ДАННЫЕ!$I41&amp;"g"&amp;B41&amp;A41&amp;"f"&amp;P41&amp;"c"&amp;IF(ДАННЫЕ!$U41&gt;0,1,0)&amp;"s"&amp;IF(ДАННЫЕ!$Q41&gt;0,IF(YEAR(ДАННЫЕ!$F$1)=YEAR(ДАННЫЕ!$Q41),IF(MONTH(ДАННЫЕ!$F$1)=MONTH(ДАННЫЕ!$Q41),111,11),1),0)&amp;"i"&amp;IF(ДАННЫЕ!$R41+ДАННЫЕ!$S41+ДАННЫЕ!$T41=0,0,1)&amp;"h"&amp;IF(ДАННЫЕ!$P41&gt;0,1,0)&amp;"p"&amp;IF(ДАННЫЕ!$CI41&gt;0,IF(YEAR(ДАННЫЕ!$F$1)=YEAR(ДАННЫЕ!$CI41),IF(MONTH(ДАННЫЕ!$F$1)=MONTH(ДАННЫЕ!$CI41),111,11),1),0)&amp;"d"&amp;IF(ДАННЫЕ!$CJ41&gt;0,IF(YEAR(ДАННЫЕ!$F$1)=YEAR(ДАННЫЕ!$CJ41),IF(MONTH(ДАННЫЕ!$F$1)=MONTH(ДАННЫЕ!$CJ41),111,11),1),0)&amp;"o"&amp;IF(ДАННЫЕ!$CK41&gt;0,IF(MONTH(ДАННЫЕ!$F$1)=MONTH(ДАННЫЕ!$CK41),111,11),0)&amp;"v"&amp;IF(ДАННЫЕ!$BE41&gt;0,IF(MONTH(ДАННЫЕ!$F$1)=MONTH(ДАННЫЕ!$BE41),111,11),0)</f>
        <v>g00f0c0s0i0h0p0d0o0v0</v>
      </c>
      <c r="P41" s="15">
        <f t="shared" si="2"/>
        <v>0</v>
      </c>
      <c r="Q41" s="15">
        <f>IF(ДАННЫЕ!$F$1&gt;ДАННЫЕ!$N41,IF(YEAR(ДАННЫЕ!$F$1)=YEAR(ДАННЫЕ!M41),1,0),0)</f>
        <v>0</v>
      </c>
      <c r="R41" s="15">
        <f>IF(ДАННЫЕ!$F$1&gt;ДАННЫЕ!$N41,IF(YEAR(ДАННЫЕ!$F$1)=YEAR(ДАННЫЕ!N41),1,0),0)</f>
        <v>0</v>
      </c>
      <c r="S41" s="15">
        <f>IF(ДАННЫЕ!$AA41="2А",1,IF(ДАННЫЕ!$AA41="2Б",2,IF(ДАННЫЕ!$AA41="2В",3,IF(ДАННЫЕ!$AA41=3,4,IF(ДАННЫЕ!$AA41="4А",5,IF(ДАННЫЕ!$AA41="4Б",6,IF(ДАННЫЕ!$AA41="4В",7,IF(ДАННЫЕ!$AA41=5,8,0))))))))</f>
        <v>0</v>
      </c>
      <c r="T41" s="15">
        <f>IF(OR(ДАННЫЕ!$AC41=2,ДАННЫЕ!$AD41=2,ДАННЫЕ!$AE41=2),2,IF(OR(ДАННЫЕ!$AC41=1,ДАННЫЕ!$AD41=1,ДАННЫЕ!$AE41=1),1,0))</f>
        <v>0</v>
      </c>
    </row>
    <row r="42" spans="1:20" ht="15" customHeight="1" x14ac:dyDescent="0.2">
      <c r="A42" s="78">
        <f>IF(B42&gt;0,IF(MONTH(ДАННЫЕ!$F$1)=MONTH(ДАННЫЕ!$B42),1,0),0)</f>
        <v>0</v>
      </c>
      <c r="B42" s="14">
        <f>IF(ДАННЫЕ!$B42&gt;0,IF(YEAR(ДАННЫЕ!$F$1)=YEAR(ДАННЫЕ!$B42),1,0),0)</f>
        <v>0</v>
      </c>
      <c r="C42" s="14">
        <f>IF(ДАННЫЕ!$CM42&gt;0,IF(YEAR(ДАННЫЕ!$F$1)=YEAR(ДАННЫЕ!$CM42),1,0),0)</f>
        <v>0</v>
      </c>
      <c r="D42" s="14">
        <f>IF(ДАННЫЕ!$CJ42&gt;0,IF(ДАННЫЕ!$CL42&gt;ДАННЫЕ!$F$1,1,IF(ДАННЫЕ!$CL42&gt;0,0,1)),0)</f>
        <v>0</v>
      </c>
      <c r="E42" s="43" t="str">
        <f ca="1">IF(ДАННЫЕ!$F$1&gt;0,IF(ДАННЫЕ!$G42&gt;0,DATEDIF(ДАННЫЕ!$G42,ДАННЫЕ!$F$1,"y"),""),IF(ДАННЫЕ!$G42&gt;0,DATEDIF(ДАННЫЕ!$G42,TODAY(),"y"),""))</f>
        <v/>
      </c>
      <c r="F42" s="43" t="str">
        <f xml:space="preserve"> IF(ДАННЫЕ!$F42="М",IF(E42&gt;=18,IF(E42&lt;60,1,""),""),"")&amp;IF(ДАННЫЕ!$F42="Ж",IF(E42&gt;=18,IF(E42&lt;55,1,""),""),"")</f>
        <v/>
      </c>
      <c r="G42" s="43" t="str">
        <f xml:space="preserve"> IF(ДАННЫЕ!$F42="М",IF(E42&gt;=60,2,""),"")&amp;IF(ДАННЫЕ!$F42="Ж",IF(E42&gt;=55,2,""),"")</f>
        <v/>
      </c>
      <c r="H42" s="43" t="str">
        <f t="shared" ca="1" si="0"/>
        <v/>
      </c>
      <c r="I42" s="43" t="str">
        <f t="shared" ca="1" si="1"/>
        <v>03</v>
      </c>
      <c r="J42" s="28" t="str">
        <f ca="1">ДАННЫЕ!$F42&amp;H42&amp;I42&amp;ДАННЫЕ!$I42&amp;"m"&amp;IF(ДАННЫЕ!$I42&gt;0,IF(ДАННЫЕ!$J42&gt;0,0,1),"")&amp;"f"&amp;IF(ДАННЫЕ!$R42&gt;0,IF(YEAR(ДАННЫЕ!$F$1)=YEAR(ДАННЫЕ!$R42),1,0),0)&amp;"z"&amp;ДАННЫЕ!$R42&amp;"p"&amp;ДАННЫЕ!$S42&amp;"i"&amp;ДАННЫЕ!$T42&amp;"h"&amp;ДАННЫЕ!$K42&amp;"be"&amp;ДАННЫЕ!$BI42&amp;"CD"&amp;IF(ДАННЫЕ!BF42&gt;500,4,IF(ДАННЫЕ!BF42&gt;350,3,IF(ДАННЫЕ!BF42&gt;200,2,IF(ДАННЫЕ!BF42&gt;0,1,0))))&amp;"g"&amp;B42&amp;"d"&amp;H42&amp;"l"&amp;ДАННЫЕ!AT42&amp;"a"&amp;ДАННЫЕ!$V42&amp;"v"&amp;R42&amp;"k"&amp;ДАННЫЕ!$U42&amp;"s"&amp;ДАННЫЕ!$Y42&amp;"t"&amp;ДАННЫЕ!$X42&amp;"b"&amp;IF(ДАННЫЕ!$Q42&gt;1,1,0)&amp;"PP"&amp;ДАННЫЕ!Z42&amp;"c"&amp;S42&amp;"x"&amp;IF(ДАННЫЕ!$BY42&gt;0,IF(YEAR(ДАННЫЕ!$F$1)=YEAR(ДАННЫЕ!$BY42),1,0),0)&amp;"n"&amp;IF(ДАННЫЕ!$BZ42&gt;0,IF(YEAR(ДАННЫЕ!$F$1)=YEAR(ДАННЫЕ!$BZ42),1,0),0)&amp;"u"&amp;D42&amp;"z"&amp;IF(ДАННЫЕ!$CL42&gt;0,IF(YEAR(ДАННЫЕ!$F$1)&gt;YEAR(ДАННЫЕ!$CL42),11,12),0)</f>
        <v>03mf0zpihbeCD0g0dlav0kstb0PPc0x0n0u0z0</v>
      </c>
      <c r="K42" s="28" t="str">
        <f ca="1">ДАННЫЕ!$I42&amp;"x"&amp;B42&amp;"w"&amp;IF(T42+ДАННЫЕ!AD42+ДАННЫЕ!AE42+ДАННЫЕ!AF42+ДАННЫЕ!AG42+ДАННЫЕ!AH42+ДАННЫЕ!$AL42+ДАННЫЕ!AI42+ДАННЫЕ!AJ42+ДАННЫЕ!AK42+ДАННЫЕ!AP42+ДАННЫЕ!AQ42+ДАННЫЕ!AR42+ДАННЫЕ!$AM42+ДАННЫЕ!$AN42+ДАННЫЕ!AS42+ДАННЫЕ!AT42&gt;0,1,0)&amp;IF(OR(T42=2,ДАННЫЕ!AD42=2,ДАННЫЕ!AE42=2,ДАННЫЕ!AF42=2,ДАННЫЕ!AG42=2,ДАННЫЕ!AH42=2,ДАННЫЕ!$AL42=2,ДАННЫЕ!AI42=2,ДАННЫЕ!AJ42=2,ДАННЫЕ!AK42=2,ДАННЫЕ!AP42=2,ДАННЫЕ!AQ42=2,ДАННЫЕ!AR42=2,ДАННЫЕ!$AM42=2,ДАННЫЕ!$AN42=2,ДАННЫЕ!AS42=2,ДАННЫЕ!AT42=2),2,0)&amp;"t"&amp;IF(T42&gt;0,"1"&amp;T42,"00")&amp;"f"&amp;IF(ДАННЫЕ!$AC42,"1"&amp;ДАННЫЕ!$AC42,"00")&amp;"b"&amp;IF(ДАННЫЕ!$AD42,"1"&amp;ДАННЫЕ!$AD42,"00")&amp;"g"&amp;IF(ДАННЫЕ!$AF42,"1"&amp;ДАННЫЕ!$AF42,"00")&amp;"c"&amp;IF(ДАННЫЕ!$AG42,"1"&amp;ДАННЫЕ!$AG42,"00")&amp;"i"&amp;IF(ДАННЫЕ!$AH42,"1"&amp;ДАННЫЕ!$AH42,"00")&amp;"r"&amp;IF(ДАННЫЕ!$AL42,"1"&amp;ДАННЫЕ!$AL42,"00")&amp;"m"&amp;IF(ДАННЫЕ!$AI42,"1"&amp;ДАННЫЕ!$AI42,"00")&amp;"hS"&amp;IF(ДАННЫЕ!$AJ42,"1"&amp;ДАННЫЕ!$AJ42,"00")&amp;"hZ"&amp;IF(ДАННЫЕ!$AK42,"1"&amp;ДАННЫЕ!$AK42,"00")&amp;"p"&amp;IF(ДАННЫЕ!$AP42,"1"&amp;ДАННЫЕ!$AP42,"00")&amp;"k"&amp;IF(ДАННЫЕ!$AQ42,"1"&amp;ДАННЫЕ!$AQ42,"00")&amp;"z"&amp;IF(ДАННЫЕ!$AR42,"1"&amp;ДАННЫЕ!$AR42,"00")&amp;"j"&amp;IF(ДАННЫЕ!$AM42,"1"&amp;ДАННЫЕ!$AM42,"00")&amp;"n"&amp;IF(ДАННЫЕ!$AN42,"1"&amp;ДАННЫЕ!$AN42,"00")&amp;"E"&amp;ДАННЫЕ!BI42&amp;"L"&amp;ДАННЫЕ!AO42&amp;"h"&amp;IF(ДАННЫЕ!$AU42&gt;0,1,0)&amp;"v"&amp;IF(ДАННЫЕ!$AW42&gt;0,1,0)&amp;"a"&amp;IF(ДАННЫЕ!$AS42,"1"&amp;ДАННЫЕ!$AS42,"00")&amp;"s"&amp;IF(ДАННЫЕ!$AT42,"1"&amp;ДАННЫЕ!$AT42,"00")&amp;"u"&amp;IF(ДАННЫЕ!$CJ42&gt;0,1,0)&amp;"y"&amp;B42&amp;"d"&amp;H42&amp;"e"&amp;F42&amp;G42</f>
        <v>x0w00t00f00b00g00c00i00r00m00hS00hZ00p00k00z00j00n00ELh0v0a00s00u0y0de</v>
      </c>
      <c r="L42" s="28" t="str">
        <f ca="1">ДАННЫЕ!$I42&amp;"VN"&amp;IF(ДАННЫЕ!AW42&gt;0,11,10)&amp;"CD"&amp;IF(ДАННЫЕ!BF42&gt;500,16,IF(ДАННЫЕ!BF42&gt;350,15,IF(ДАННЫЕ!BF42&gt;=200,14,IF(ДАННЫЕ!BF42&gt;=100,13,IF(ДАННЫЕ!BF42&gt;=50,12,IF(ДАННЫЕ!BF42&gt;0,11,10))))))&amp;"AR"&amp;IF(ДАННЫЕ!BX42&gt;0,1,0)&amp;"GD"&amp;B42&amp;"VV"&amp;IF(E42&gt;=5,IF(E42&lt;18,1,0),0)</f>
        <v>VN10CD10AR0GD0VV0</v>
      </c>
      <c r="M42" s="28" t="str">
        <f>ДАННЫЕ!$I42&amp;"b"&amp;ДАННЫЕ!$BI42&amp;"r"&amp;ДАННЫЕ!$BJ42&amp;"CD"&amp;IF(ДАННЫЕ!BF42&gt;0,IF(ДАННЫЕ!BF42&lt;200,1,IF(ДАННЫЕ!BF42&lt;350,2,3)),0)&amp;"h"&amp;IF(ДАННЫЕ!$BK42+ДАННЫЕ!$BL42+ДАННЫЕ!$BM42&gt;0,1,0)&amp;"x"&amp;ДАННЫЕ!$BK42&amp;"y"&amp;ДАННЫЕ!$BL42&amp;"z"&amp;ДАННЫЕ!$BM42&amp;"c"&amp;IF(ДАННЫЕ!$BK42+ДАННЫЕ!$BL42+ДАННЫЕ!$BM42=3,1,0)&amp;"a"&amp;IF(ДАННЫЕ!$BQ42+ДАННЫЕ!$BR42&gt;0,1,0)&amp;"d"&amp;ДАННЫЕ!$BQ42&amp;"v"&amp;ДАННЫЕ!$BR42&amp;"p"&amp;ДАННЫЕ!$BS42&amp;"n"&amp;ДАННЫЕ!$BU42&amp;"t"&amp;ДАННЫЕ!$BV42&amp;"o"&amp;ДАННЫЕ!$BT42&amp;"l"&amp;IF(ДАННЫЕ!$BN42&gt;0,1,0)&amp;ДАННЫЕ!$BN42&amp;"g"&amp;ДАННЫЕ!$BO42&amp;"s"&amp;ДАННЫЕ!$BP42&amp;"DZ"&amp;IF(ДАННЫЕ!B42-ДАННЫЕ!G42 &lt; 60,IF(ДАННЫЕ!B42-ДАННЫЕ!G42 &gt;= 0,1,0),0)&amp;"u"&amp;IF(ДАННЫЕ!$CJ42&gt;0,1,0)</f>
        <v>brCD0h0xyzc0a0dvpntol0gsDZ1u0</v>
      </c>
      <c r="N42" s="28" t="str">
        <f ca="1">ДАННЫЕ!$F42&amp;ДАННЫЕ!$I42&amp;"g"&amp;B42&amp;"cf"&amp;D42&amp;"a"&amp;IF(ДАННЫЕ!$BX42&gt;0,1,0)&amp;IF(ДАННЫЕ!$BF42&gt;500,1,IF(ДАННЫЕ!$BF42&gt;350,2,IF(ДАННЫЕ!$BF42&gt;=200,3,IF(ДАННЫЕ!$BF42&gt;=100,4,IF(ДАННЫЕ!$BF42&gt;=50,5,IF(ДАННЫЕ!$BF42&lt;50,6,0))))))&amp;"AR"&amp;IF(DATEDIF(ДАННЫЕ!$BX42,ДАННЫЕ!$F$1,"y")&gt;1,1,0)&amp;"VG"&amp;IF(ДАННЫЕ!$BH42="0",1,0)&amp;"o"&amp;IF(T42+ДАННЫЕ!$AF42+ДАННЫЕ!$AG42+ДАННЫЕ!$AH42+ДАННЫЕ!$AI42+ДАННЫЕ!$AJ42+ДАННЫЕ!$AP42+ДАННЫЕ!$AQ42+ДАННЫЕ!$AR42+ДАННЫЕ!$AU42+ДАННЫЕ!$AW42+ДАННЫЕ!$AS42+ДАННЫЕ!$AT42&gt;0,1,0)&amp;"x"&amp;ДАННЫЕ!$AG42&amp;"p"&amp;IF(ДАННЫЕ!$BY42&gt;0,1,0)&amp;"v"&amp;IF(ДАННЫЕ!$BZ42&gt;0,1,0)&amp;"n"&amp;ДАННЫЕ!$CA42&amp;"t"&amp;ДАННЫЕ!$AY42&amp;"k"&amp;ДАННЫЕ!$CB42&amp;"q"&amp;ДАННЫЕ!$CC42&amp;"w"&amp;ДАННЫЕ!$CD42&amp;"e"&amp;ДАННЫЕ!$CE42&amp;"m"&amp;ДАННЫЕ!$CF42&amp;"c"&amp;ДАННЫЕ!$CG42&amp;"z"&amp;ДАННЫЕ!$CH42&amp;"d"&amp;IF(H42=4,1,0)&amp;"s"&amp;IF(ДАННЫЕ!$J42=1,0,1)&amp;"u"&amp;IF(ДАННЫЕ!$CJ42&gt;0,1,0)</f>
        <v>g0cf0a06AR1VG0o0xp0v0ntkqwemczd0s1u0</v>
      </c>
      <c r="O42" s="28" t="str">
        <f>ДАННЫЕ!$I42&amp;"g"&amp;B42&amp;A42&amp;"f"&amp;P42&amp;"c"&amp;IF(ДАННЫЕ!$U42&gt;0,1,0)&amp;"s"&amp;IF(ДАННЫЕ!$Q42&gt;0,IF(YEAR(ДАННЫЕ!$F$1)=YEAR(ДАННЫЕ!$Q42),IF(MONTH(ДАННЫЕ!$F$1)=MONTH(ДАННЫЕ!$Q42),111,11),1),0)&amp;"i"&amp;IF(ДАННЫЕ!$R42+ДАННЫЕ!$S42+ДАННЫЕ!$T42=0,0,1)&amp;"h"&amp;IF(ДАННЫЕ!$P42&gt;0,1,0)&amp;"p"&amp;IF(ДАННЫЕ!$CI42&gt;0,IF(YEAR(ДАННЫЕ!$F$1)=YEAR(ДАННЫЕ!$CI42),IF(MONTH(ДАННЫЕ!$F$1)=MONTH(ДАННЫЕ!$CI42),111,11),1),0)&amp;"d"&amp;IF(ДАННЫЕ!$CJ42&gt;0,IF(YEAR(ДАННЫЕ!$F$1)=YEAR(ДАННЫЕ!$CJ42),IF(MONTH(ДАННЫЕ!$F$1)=MONTH(ДАННЫЕ!$CJ42),111,11),1),0)&amp;"o"&amp;IF(ДАННЫЕ!$CK42&gt;0,IF(MONTH(ДАННЫЕ!$F$1)=MONTH(ДАННЫЕ!$CK42),111,11),0)&amp;"v"&amp;IF(ДАННЫЕ!$BE42&gt;0,IF(MONTH(ДАННЫЕ!$F$1)=MONTH(ДАННЫЕ!$BE42),111,11),0)</f>
        <v>g00f0c0s0i0h0p0d0o0v0</v>
      </c>
      <c r="P42" s="15">
        <f t="shared" si="2"/>
        <v>0</v>
      </c>
      <c r="Q42" s="15">
        <f>IF(ДАННЫЕ!$F$1&gt;ДАННЫЕ!$N42,IF(YEAR(ДАННЫЕ!$F$1)=YEAR(ДАННЫЕ!M42),1,0),0)</f>
        <v>0</v>
      </c>
      <c r="R42" s="15">
        <f>IF(ДАННЫЕ!$F$1&gt;ДАННЫЕ!$N42,IF(YEAR(ДАННЫЕ!$F$1)=YEAR(ДАННЫЕ!N42),1,0),0)</f>
        <v>0</v>
      </c>
      <c r="S42" s="15">
        <f>IF(ДАННЫЕ!$AA42="2А",1,IF(ДАННЫЕ!$AA42="2Б",2,IF(ДАННЫЕ!$AA42="2В",3,IF(ДАННЫЕ!$AA42=3,4,IF(ДАННЫЕ!$AA42="4А",5,IF(ДАННЫЕ!$AA42="4Б",6,IF(ДАННЫЕ!$AA42="4В",7,IF(ДАННЫЕ!$AA42=5,8,0))))))))</f>
        <v>0</v>
      </c>
      <c r="T42" s="15">
        <f>IF(OR(ДАННЫЕ!$AC42=2,ДАННЫЕ!$AD42=2,ДАННЫЕ!$AE42=2),2,IF(OR(ДАННЫЕ!$AC42=1,ДАННЫЕ!$AD42=1,ДАННЫЕ!$AE42=1),1,0))</f>
        <v>0</v>
      </c>
    </row>
    <row r="43" spans="1:20" ht="15" customHeight="1" x14ac:dyDescent="0.2">
      <c r="A43" s="78">
        <f>IF(B43&gt;0,IF(MONTH(ДАННЫЕ!$F$1)=MONTH(ДАННЫЕ!$B43),1,0),0)</f>
        <v>0</v>
      </c>
      <c r="B43" s="14">
        <f>IF(ДАННЫЕ!$B43&gt;0,IF(YEAR(ДАННЫЕ!$F$1)=YEAR(ДАННЫЕ!$B43),1,0),0)</f>
        <v>0</v>
      </c>
      <c r="C43" s="14">
        <f>IF(ДАННЫЕ!$CM43&gt;0,IF(YEAR(ДАННЫЕ!$F$1)=YEAR(ДАННЫЕ!$CM43),1,0),0)</f>
        <v>0</v>
      </c>
      <c r="D43" s="14">
        <f>IF(ДАННЫЕ!$CJ43&gt;0,IF(ДАННЫЕ!$CL43&gt;ДАННЫЕ!$F$1,1,IF(ДАННЫЕ!$CL43&gt;0,0,1)),0)</f>
        <v>0</v>
      </c>
      <c r="E43" s="43" t="str">
        <f ca="1">IF(ДАННЫЕ!$F$1&gt;0,IF(ДАННЫЕ!$G43&gt;0,DATEDIF(ДАННЫЕ!$G43,ДАННЫЕ!$F$1,"y"),""),IF(ДАННЫЕ!$G43&gt;0,DATEDIF(ДАННЫЕ!$G43,TODAY(),"y"),""))</f>
        <v/>
      </c>
      <c r="F43" s="43" t="str">
        <f xml:space="preserve"> IF(ДАННЫЕ!$F43="М",IF(E43&gt;=18,IF(E43&lt;60,1,""),""),"")&amp;IF(ДАННЫЕ!$F43="Ж",IF(E43&gt;=18,IF(E43&lt;55,1,""),""),"")</f>
        <v/>
      </c>
      <c r="G43" s="43" t="str">
        <f xml:space="preserve"> IF(ДАННЫЕ!$F43="М",IF(E43&gt;=60,2,""),"")&amp;IF(ДАННЫЕ!$F43="Ж",IF(E43&gt;=55,2,""),"")</f>
        <v/>
      </c>
      <c r="H43" s="43" t="str">
        <f t="shared" ca="1" si="0"/>
        <v/>
      </c>
      <c r="I43" s="43" t="str">
        <f t="shared" ca="1" si="1"/>
        <v>03</v>
      </c>
      <c r="J43" s="28" t="str">
        <f ca="1">ДАННЫЕ!$F43&amp;H43&amp;I43&amp;ДАННЫЕ!$I43&amp;"m"&amp;IF(ДАННЫЕ!$I43&gt;0,IF(ДАННЫЕ!$J43&gt;0,0,1),"")&amp;"f"&amp;IF(ДАННЫЕ!$R43&gt;0,IF(YEAR(ДАННЫЕ!$F$1)=YEAR(ДАННЫЕ!$R43),1,0),0)&amp;"z"&amp;ДАННЫЕ!$R43&amp;"p"&amp;ДАННЫЕ!$S43&amp;"i"&amp;ДАННЫЕ!$T43&amp;"h"&amp;ДАННЫЕ!$K43&amp;"be"&amp;ДАННЫЕ!$BI43&amp;"CD"&amp;IF(ДАННЫЕ!BF43&gt;500,4,IF(ДАННЫЕ!BF43&gt;350,3,IF(ДАННЫЕ!BF43&gt;200,2,IF(ДАННЫЕ!BF43&gt;0,1,0))))&amp;"g"&amp;B43&amp;"d"&amp;H43&amp;"l"&amp;ДАННЫЕ!AT43&amp;"a"&amp;ДАННЫЕ!$V43&amp;"v"&amp;R43&amp;"k"&amp;ДАННЫЕ!$U43&amp;"s"&amp;ДАННЫЕ!$Y43&amp;"t"&amp;ДАННЫЕ!$X43&amp;"b"&amp;IF(ДАННЫЕ!$Q43&gt;1,1,0)&amp;"PP"&amp;ДАННЫЕ!Z43&amp;"c"&amp;S43&amp;"x"&amp;IF(ДАННЫЕ!$BY43&gt;0,IF(YEAR(ДАННЫЕ!$F$1)=YEAR(ДАННЫЕ!$BY43),1,0),0)&amp;"n"&amp;IF(ДАННЫЕ!$BZ43&gt;0,IF(YEAR(ДАННЫЕ!$F$1)=YEAR(ДАННЫЕ!$BZ43),1,0),0)&amp;"u"&amp;D43&amp;"z"&amp;IF(ДАННЫЕ!$CL43&gt;0,IF(YEAR(ДАННЫЕ!$F$1)&gt;YEAR(ДАННЫЕ!$CL43),11,12),0)</f>
        <v>03mf0zpihbeCD0g0dlav0kstb0PPc0x0n0u0z0</v>
      </c>
      <c r="K43" s="28" t="str">
        <f ca="1">ДАННЫЕ!$I43&amp;"x"&amp;B43&amp;"w"&amp;IF(T43+ДАННЫЕ!AD43+ДАННЫЕ!AE43+ДАННЫЕ!AF43+ДАННЫЕ!AG43+ДАННЫЕ!AH43+ДАННЫЕ!$AL43+ДАННЫЕ!AI43+ДАННЫЕ!AJ43+ДАННЫЕ!AK43+ДАННЫЕ!AP43+ДАННЫЕ!AQ43+ДАННЫЕ!AR43+ДАННЫЕ!$AM43+ДАННЫЕ!$AN43+ДАННЫЕ!AS43+ДАННЫЕ!AT43&gt;0,1,0)&amp;IF(OR(T43=2,ДАННЫЕ!AD43=2,ДАННЫЕ!AE43=2,ДАННЫЕ!AF43=2,ДАННЫЕ!AG43=2,ДАННЫЕ!AH43=2,ДАННЫЕ!$AL43=2,ДАННЫЕ!AI43=2,ДАННЫЕ!AJ43=2,ДАННЫЕ!AK43=2,ДАННЫЕ!AP43=2,ДАННЫЕ!AQ43=2,ДАННЫЕ!AR43=2,ДАННЫЕ!$AM43=2,ДАННЫЕ!$AN43=2,ДАННЫЕ!AS43=2,ДАННЫЕ!AT43=2),2,0)&amp;"t"&amp;IF(T43&gt;0,"1"&amp;T43,"00")&amp;"f"&amp;IF(ДАННЫЕ!$AC43,"1"&amp;ДАННЫЕ!$AC43,"00")&amp;"b"&amp;IF(ДАННЫЕ!$AD43,"1"&amp;ДАННЫЕ!$AD43,"00")&amp;"g"&amp;IF(ДАННЫЕ!$AF43,"1"&amp;ДАННЫЕ!$AF43,"00")&amp;"c"&amp;IF(ДАННЫЕ!$AG43,"1"&amp;ДАННЫЕ!$AG43,"00")&amp;"i"&amp;IF(ДАННЫЕ!$AH43,"1"&amp;ДАННЫЕ!$AH43,"00")&amp;"r"&amp;IF(ДАННЫЕ!$AL43,"1"&amp;ДАННЫЕ!$AL43,"00")&amp;"m"&amp;IF(ДАННЫЕ!$AI43,"1"&amp;ДАННЫЕ!$AI43,"00")&amp;"hS"&amp;IF(ДАННЫЕ!$AJ43,"1"&amp;ДАННЫЕ!$AJ43,"00")&amp;"hZ"&amp;IF(ДАННЫЕ!$AK43,"1"&amp;ДАННЫЕ!$AK43,"00")&amp;"p"&amp;IF(ДАННЫЕ!$AP43,"1"&amp;ДАННЫЕ!$AP43,"00")&amp;"k"&amp;IF(ДАННЫЕ!$AQ43,"1"&amp;ДАННЫЕ!$AQ43,"00")&amp;"z"&amp;IF(ДАННЫЕ!$AR43,"1"&amp;ДАННЫЕ!$AR43,"00")&amp;"j"&amp;IF(ДАННЫЕ!$AM43,"1"&amp;ДАННЫЕ!$AM43,"00")&amp;"n"&amp;IF(ДАННЫЕ!$AN43,"1"&amp;ДАННЫЕ!$AN43,"00")&amp;"E"&amp;ДАННЫЕ!BI43&amp;"L"&amp;ДАННЫЕ!AO43&amp;"h"&amp;IF(ДАННЫЕ!$AU43&gt;0,1,0)&amp;"v"&amp;IF(ДАННЫЕ!$AW43&gt;0,1,0)&amp;"a"&amp;IF(ДАННЫЕ!$AS43,"1"&amp;ДАННЫЕ!$AS43,"00")&amp;"s"&amp;IF(ДАННЫЕ!$AT43,"1"&amp;ДАННЫЕ!$AT43,"00")&amp;"u"&amp;IF(ДАННЫЕ!$CJ43&gt;0,1,0)&amp;"y"&amp;B43&amp;"d"&amp;H43&amp;"e"&amp;F43&amp;G43</f>
        <v>x0w00t00f00b00g00c00i00r00m00hS00hZ00p00k00z00j00n00ELh0v0a00s00u0y0de</v>
      </c>
      <c r="L43" s="28" t="str">
        <f ca="1">ДАННЫЕ!$I43&amp;"VN"&amp;IF(ДАННЫЕ!AW43&gt;0,11,10)&amp;"CD"&amp;IF(ДАННЫЕ!BF43&gt;500,16,IF(ДАННЫЕ!BF43&gt;350,15,IF(ДАННЫЕ!BF43&gt;=200,14,IF(ДАННЫЕ!BF43&gt;=100,13,IF(ДАННЫЕ!BF43&gt;=50,12,IF(ДАННЫЕ!BF43&gt;0,11,10))))))&amp;"AR"&amp;IF(ДАННЫЕ!BX43&gt;0,1,0)&amp;"GD"&amp;B43&amp;"VV"&amp;IF(E43&gt;=5,IF(E43&lt;18,1,0),0)</f>
        <v>VN10CD10AR0GD0VV0</v>
      </c>
      <c r="M43" s="28" t="str">
        <f>ДАННЫЕ!$I43&amp;"b"&amp;ДАННЫЕ!$BI43&amp;"r"&amp;ДАННЫЕ!$BJ43&amp;"CD"&amp;IF(ДАННЫЕ!BF43&gt;0,IF(ДАННЫЕ!BF43&lt;200,1,IF(ДАННЫЕ!BF43&lt;350,2,3)),0)&amp;"h"&amp;IF(ДАННЫЕ!$BK43+ДАННЫЕ!$BL43+ДАННЫЕ!$BM43&gt;0,1,0)&amp;"x"&amp;ДАННЫЕ!$BK43&amp;"y"&amp;ДАННЫЕ!$BL43&amp;"z"&amp;ДАННЫЕ!$BM43&amp;"c"&amp;IF(ДАННЫЕ!$BK43+ДАННЫЕ!$BL43+ДАННЫЕ!$BM43=3,1,0)&amp;"a"&amp;IF(ДАННЫЕ!$BQ43+ДАННЫЕ!$BR43&gt;0,1,0)&amp;"d"&amp;ДАННЫЕ!$BQ43&amp;"v"&amp;ДАННЫЕ!$BR43&amp;"p"&amp;ДАННЫЕ!$BS43&amp;"n"&amp;ДАННЫЕ!$BU43&amp;"t"&amp;ДАННЫЕ!$BV43&amp;"o"&amp;ДАННЫЕ!$BT43&amp;"l"&amp;IF(ДАННЫЕ!$BN43&gt;0,1,0)&amp;ДАННЫЕ!$BN43&amp;"g"&amp;ДАННЫЕ!$BO43&amp;"s"&amp;ДАННЫЕ!$BP43&amp;"DZ"&amp;IF(ДАННЫЕ!B43-ДАННЫЕ!G43 &lt; 60,IF(ДАННЫЕ!B43-ДАННЫЕ!G43 &gt;= 0,1,0),0)&amp;"u"&amp;IF(ДАННЫЕ!$CJ43&gt;0,1,0)</f>
        <v>brCD0h0xyzc0a0dvpntol0gsDZ1u0</v>
      </c>
      <c r="N43" s="28" t="str">
        <f ca="1">ДАННЫЕ!$F43&amp;ДАННЫЕ!$I43&amp;"g"&amp;B43&amp;"cf"&amp;D43&amp;"a"&amp;IF(ДАННЫЕ!$BX43&gt;0,1,0)&amp;IF(ДАННЫЕ!$BF43&gt;500,1,IF(ДАННЫЕ!$BF43&gt;350,2,IF(ДАННЫЕ!$BF43&gt;=200,3,IF(ДАННЫЕ!$BF43&gt;=100,4,IF(ДАННЫЕ!$BF43&gt;=50,5,IF(ДАННЫЕ!$BF43&lt;50,6,0))))))&amp;"AR"&amp;IF(DATEDIF(ДАННЫЕ!$BX43,ДАННЫЕ!$F$1,"y")&gt;1,1,0)&amp;"VG"&amp;IF(ДАННЫЕ!$BH43="0",1,0)&amp;"o"&amp;IF(T43+ДАННЫЕ!$AF43+ДАННЫЕ!$AG43+ДАННЫЕ!$AH43+ДАННЫЕ!$AI43+ДАННЫЕ!$AJ43+ДАННЫЕ!$AP43+ДАННЫЕ!$AQ43+ДАННЫЕ!$AR43+ДАННЫЕ!$AU43+ДАННЫЕ!$AW43+ДАННЫЕ!$AS43+ДАННЫЕ!$AT43&gt;0,1,0)&amp;"x"&amp;ДАННЫЕ!$AG43&amp;"p"&amp;IF(ДАННЫЕ!$BY43&gt;0,1,0)&amp;"v"&amp;IF(ДАННЫЕ!$BZ43&gt;0,1,0)&amp;"n"&amp;ДАННЫЕ!$CA43&amp;"t"&amp;ДАННЫЕ!$AY43&amp;"k"&amp;ДАННЫЕ!$CB43&amp;"q"&amp;ДАННЫЕ!$CC43&amp;"w"&amp;ДАННЫЕ!$CD43&amp;"e"&amp;ДАННЫЕ!$CE43&amp;"m"&amp;ДАННЫЕ!$CF43&amp;"c"&amp;ДАННЫЕ!$CG43&amp;"z"&amp;ДАННЫЕ!$CH43&amp;"d"&amp;IF(H43=4,1,0)&amp;"s"&amp;IF(ДАННЫЕ!$J43=1,0,1)&amp;"u"&amp;IF(ДАННЫЕ!$CJ43&gt;0,1,0)</f>
        <v>g0cf0a06AR1VG0o0xp0v0ntkqwemczd0s1u0</v>
      </c>
      <c r="O43" s="28" t="str">
        <f>ДАННЫЕ!$I43&amp;"g"&amp;B43&amp;A43&amp;"f"&amp;P43&amp;"c"&amp;IF(ДАННЫЕ!$U43&gt;0,1,0)&amp;"s"&amp;IF(ДАННЫЕ!$Q43&gt;0,IF(YEAR(ДАННЫЕ!$F$1)=YEAR(ДАННЫЕ!$Q43),IF(MONTH(ДАННЫЕ!$F$1)=MONTH(ДАННЫЕ!$Q43),111,11),1),0)&amp;"i"&amp;IF(ДАННЫЕ!$R43+ДАННЫЕ!$S43+ДАННЫЕ!$T43=0,0,1)&amp;"h"&amp;IF(ДАННЫЕ!$P43&gt;0,1,0)&amp;"p"&amp;IF(ДАННЫЕ!$CI43&gt;0,IF(YEAR(ДАННЫЕ!$F$1)=YEAR(ДАННЫЕ!$CI43),IF(MONTH(ДАННЫЕ!$F$1)=MONTH(ДАННЫЕ!$CI43),111,11),1),0)&amp;"d"&amp;IF(ДАННЫЕ!$CJ43&gt;0,IF(YEAR(ДАННЫЕ!$F$1)=YEAR(ДАННЫЕ!$CJ43),IF(MONTH(ДАННЫЕ!$F$1)=MONTH(ДАННЫЕ!$CJ43),111,11),1),0)&amp;"o"&amp;IF(ДАННЫЕ!$CK43&gt;0,IF(MONTH(ДАННЫЕ!$F$1)=MONTH(ДАННЫЕ!$CK43),111,11),0)&amp;"v"&amp;IF(ДАННЫЕ!$BE43&gt;0,IF(MONTH(ДАННЫЕ!$F$1)=MONTH(ДАННЫЕ!$BE43),111,11),0)</f>
        <v>g00f0c0s0i0h0p0d0o0v0</v>
      </c>
      <c r="P43" s="15">
        <f t="shared" si="2"/>
        <v>0</v>
      </c>
      <c r="Q43" s="15">
        <f>IF(ДАННЫЕ!$F$1&gt;ДАННЫЕ!$N43,IF(YEAR(ДАННЫЕ!$F$1)=YEAR(ДАННЫЕ!M43),1,0),0)</f>
        <v>0</v>
      </c>
      <c r="R43" s="15">
        <f>IF(ДАННЫЕ!$F$1&gt;ДАННЫЕ!$N43,IF(YEAR(ДАННЫЕ!$F$1)=YEAR(ДАННЫЕ!N43),1,0),0)</f>
        <v>0</v>
      </c>
      <c r="S43" s="15">
        <f>IF(ДАННЫЕ!$AA43="2А",1,IF(ДАННЫЕ!$AA43="2Б",2,IF(ДАННЫЕ!$AA43="2В",3,IF(ДАННЫЕ!$AA43=3,4,IF(ДАННЫЕ!$AA43="4А",5,IF(ДАННЫЕ!$AA43="4Б",6,IF(ДАННЫЕ!$AA43="4В",7,IF(ДАННЫЕ!$AA43=5,8,0))))))))</f>
        <v>0</v>
      </c>
      <c r="T43" s="15">
        <f>IF(OR(ДАННЫЕ!$AC43=2,ДАННЫЕ!$AD43=2,ДАННЫЕ!$AE43=2),2,IF(OR(ДАННЫЕ!$AC43=1,ДАННЫЕ!$AD43=1,ДАННЫЕ!$AE43=1),1,0))</f>
        <v>0</v>
      </c>
    </row>
    <row r="44" spans="1:20" ht="15" customHeight="1" x14ac:dyDescent="0.2">
      <c r="A44" s="78">
        <f>IF(B44&gt;0,IF(MONTH(ДАННЫЕ!$F$1)=MONTH(ДАННЫЕ!$B44),1,0),0)</f>
        <v>0</v>
      </c>
      <c r="B44" s="14">
        <f>IF(ДАННЫЕ!$B44&gt;0,IF(YEAR(ДАННЫЕ!$F$1)=YEAR(ДАННЫЕ!$B44),1,0),0)</f>
        <v>0</v>
      </c>
      <c r="C44" s="14">
        <f>IF(ДАННЫЕ!$CM44&gt;0,IF(YEAR(ДАННЫЕ!$F$1)=YEAR(ДАННЫЕ!$CM44),1,0),0)</f>
        <v>0</v>
      </c>
      <c r="D44" s="14">
        <f>IF(ДАННЫЕ!$CJ44&gt;0,IF(ДАННЫЕ!$CL44&gt;ДАННЫЕ!$F$1,1,IF(ДАННЫЕ!$CL44&gt;0,0,1)),0)</f>
        <v>0</v>
      </c>
      <c r="E44" s="43" t="str">
        <f ca="1">IF(ДАННЫЕ!$F$1&gt;0,IF(ДАННЫЕ!$G44&gt;0,DATEDIF(ДАННЫЕ!$G44,ДАННЫЕ!$F$1,"y"),""),IF(ДАННЫЕ!$G44&gt;0,DATEDIF(ДАННЫЕ!$G44,TODAY(),"y"),""))</f>
        <v/>
      </c>
      <c r="F44" s="43" t="str">
        <f xml:space="preserve"> IF(ДАННЫЕ!$F44="М",IF(E44&gt;=18,IF(E44&lt;60,1,""),""),"")&amp;IF(ДАННЫЕ!$F44="Ж",IF(E44&gt;=18,IF(E44&lt;55,1,""),""),"")</f>
        <v/>
      </c>
      <c r="G44" s="43" t="str">
        <f xml:space="preserve"> IF(ДАННЫЕ!$F44="М",IF(E44&gt;=60,2,""),"")&amp;IF(ДАННЫЕ!$F44="Ж",IF(E44&gt;=55,2,""),"")</f>
        <v/>
      </c>
      <c r="H44" s="43" t="str">
        <f t="shared" ca="1" si="0"/>
        <v/>
      </c>
      <c r="I44" s="43" t="str">
        <f t="shared" ca="1" si="1"/>
        <v>03</v>
      </c>
      <c r="J44" s="28" t="str">
        <f ca="1">ДАННЫЕ!$F44&amp;H44&amp;I44&amp;ДАННЫЕ!$I44&amp;"m"&amp;IF(ДАННЫЕ!$I44&gt;0,IF(ДАННЫЕ!$J44&gt;0,0,1),"")&amp;"f"&amp;IF(ДАННЫЕ!$R44&gt;0,IF(YEAR(ДАННЫЕ!$F$1)=YEAR(ДАННЫЕ!$R44),1,0),0)&amp;"z"&amp;ДАННЫЕ!$R44&amp;"p"&amp;ДАННЫЕ!$S44&amp;"i"&amp;ДАННЫЕ!$T44&amp;"h"&amp;ДАННЫЕ!$K44&amp;"be"&amp;ДАННЫЕ!$BI44&amp;"CD"&amp;IF(ДАННЫЕ!BF44&gt;500,4,IF(ДАННЫЕ!BF44&gt;350,3,IF(ДАННЫЕ!BF44&gt;200,2,IF(ДАННЫЕ!BF44&gt;0,1,0))))&amp;"g"&amp;B44&amp;"d"&amp;H44&amp;"l"&amp;ДАННЫЕ!AT44&amp;"a"&amp;ДАННЫЕ!$V44&amp;"v"&amp;R44&amp;"k"&amp;ДАННЫЕ!$U44&amp;"s"&amp;ДАННЫЕ!$Y44&amp;"t"&amp;ДАННЫЕ!$X44&amp;"b"&amp;IF(ДАННЫЕ!$Q44&gt;1,1,0)&amp;"PP"&amp;ДАННЫЕ!Z44&amp;"c"&amp;S44&amp;"x"&amp;IF(ДАННЫЕ!$BY44&gt;0,IF(YEAR(ДАННЫЕ!$F$1)=YEAR(ДАННЫЕ!$BY44),1,0),0)&amp;"n"&amp;IF(ДАННЫЕ!$BZ44&gt;0,IF(YEAR(ДАННЫЕ!$F$1)=YEAR(ДАННЫЕ!$BZ44),1,0),0)&amp;"u"&amp;D44&amp;"z"&amp;IF(ДАННЫЕ!$CL44&gt;0,IF(YEAR(ДАННЫЕ!$F$1)&gt;YEAR(ДАННЫЕ!$CL44),11,12),0)</f>
        <v>03mf0zpihbeCD0g0dlav0kstb0PPc0x0n0u0z0</v>
      </c>
      <c r="K44" s="28" t="str">
        <f ca="1">ДАННЫЕ!$I44&amp;"x"&amp;B44&amp;"w"&amp;IF(T44+ДАННЫЕ!AD44+ДАННЫЕ!AE44+ДАННЫЕ!AF44+ДАННЫЕ!AG44+ДАННЫЕ!AH44+ДАННЫЕ!$AL44+ДАННЫЕ!AI44+ДАННЫЕ!AJ44+ДАННЫЕ!AK44+ДАННЫЕ!AP44+ДАННЫЕ!AQ44+ДАННЫЕ!AR44+ДАННЫЕ!$AM44+ДАННЫЕ!$AN44+ДАННЫЕ!AS44+ДАННЫЕ!AT44&gt;0,1,0)&amp;IF(OR(T44=2,ДАННЫЕ!AD44=2,ДАННЫЕ!AE44=2,ДАННЫЕ!AF44=2,ДАННЫЕ!AG44=2,ДАННЫЕ!AH44=2,ДАННЫЕ!$AL44=2,ДАННЫЕ!AI44=2,ДАННЫЕ!AJ44=2,ДАННЫЕ!AK44=2,ДАННЫЕ!AP44=2,ДАННЫЕ!AQ44=2,ДАННЫЕ!AR44=2,ДАННЫЕ!$AM44=2,ДАННЫЕ!$AN44=2,ДАННЫЕ!AS44=2,ДАННЫЕ!AT44=2),2,0)&amp;"t"&amp;IF(T44&gt;0,"1"&amp;T44,"00")&amp;"f"&amp;IF(ДАННЫЕ!$AC44,"1"&amp;ДАННЫЕ!$AC44,"00")&amp;"b"&amp;IF(ДАННЫЕ!$AD44,"1"&amp;ДАННЫЕ!$AD44,"00")&amp;"g"&amp;IF(ДАННЫЕ!$AF44,"1"&amp;ДАННЫЕ!$AF44,"00")&amp;"c"&amp;IF(ДАННЫЕ!$AG44,"1"&amp;ДАННЫЕ!$AG44,"00")&amp;"i"&amp;IF(ДАННЫЕ!$AH44,"1"&amp;ДАННЫЕ!$AH44,"00")&amp;"r"&amp;IF(ДАННЫЕ!$AL44,"1"&amp;ДАННЫЕ!$AL44,"00")&amp;"m"&amp;IF(ДАННЫЕ!$AI44,"1"&amp;ДАННЫЕ!$AI44,"00")&amp;"hS"&amp;IF(ДАННЫЕ!$AJ44,"1"&amp;ДАННЫЕ!$AJ44,"00")&amp;"hZ"&amp;IF(ДАННЫЕ!$AK44,"1"&amp;ДАННЫЕ!$AK44,"00")&amp;"p"&amp;IF(ДАННЫЕ!$AP44,"1"&amp;ДАННЫЕ!$AP44,"00")&amp;"k"&amp;IF(ДАННЫЕ!$AQ44,"1"&amp;ДАННЫЕ!$AQ44,"00")&amp;"z"&amp;IF(ДАННЫЕ!$AR44,"1"&amp;ДАННЫЕ!$AR44,"00")&amp;"j"&amp;IF(ДАННЫЕ!$AM44,"1"&amp;ДАННЫЕ!$AM44,"00")&amp;"n"&amp;IF(ДАННЫЕ!$AN44,"1"&amp;ДАННЫЕ!$AN44,"00")&amp;"E"&amp;ДАННЫЕ!BI44&amp;"L"&amp;ДАННЫЕ!AO44&amp;"h"&amp;IF(ДАННЫЕ!$AU44&gt;0,1,0)&amp;"v"&amp;IF(ДАННЫЕ!$AW44&gt;0,1,0)&amp;"a"&amp;IF(ДАННЫЕ!$AS44,"1"&amp;ДАННЫЕ!$AS44,"00")&amp;"s"&amp;IF(ДАННЫЕ!$AT44,"1"&amp;ДАННЫЕ!$AT44,"00")&amp;"u"&amp;IF(ДАННЫЕ!$CJ44&gt;0,1,0)&amp;"y"&amp;B44&amp;"d"&amp;H44&amp;"e"&amp;F44&amp;G44</f>
        <v>x0w00t00f00b00g00c00i00r00m00hS00hZ00p00k00z00j00n00ELh0v0a00s00u0y0de</v>
      </c>
      <c r="L44" s="28" t="str">
        <f ca="1">ДАННЫЕ!$I44&amp;"VN"&amp;IF(ДАННЫЕ!AW44&gt;0,11,10)&amp;"CD"&amp;IF(ДАННЫЕ!BF44&gt;500,16,IF(ДАННЫЕ!BF44&gt;350,15,IF(ДАННЫЕ!BF44&gt;=200,14,IF(ДАННЫЕ!BF44&gt;=100,13,IF(ДАННЫЕ!BF44&gt;=50,12,IF(ДАННЫЕ!BF44&gt;0,11,10))))))&amp;"AR"&amp;IF(ДАННЫЕ!BX44&gt;0,1,0)&amp;"GD"&amp;B44&amp;"VV"&amp;IF(E44&gt;=5,IF(E44&lt;18,1,0),0)</f>
        <v>VN10CD10AR0GD0VV0</v>
      </c>
      <c r="M44" s="28" t="str">
        <f>ДАННЫЕ!$I44&amp;"b"&amp;ДАННЫЕ!$BI44&amp;"r"&amp;ДАННЫЕ!$BJ44&amp;"CD"&amp;IF(ДАННЫЕ!BF44&gt;0,IF(ДАННЫЕ!BF44&lt;200,1,IF(ДАННЫЕ!BF44&lt;350,2,3)),0)&amp;"h"&amp;IF(ДАННЫЕ!$BK44+ДАННЫЕ!$BL44+ДАННЫЕ!$BM44&gt;0,1,0)&amp;"x"&amp;ДАННЫЕ!$BK44&amp;"y"&amp;ДАННЫЕ!$BL44&amp;"z"&amp;ДАННЫЕ!$BM44&amp;"c"&amp;IF(ДАННЫЕ!$BK44+ДАННЫЕ!$BL44+ДАННЫЕ!$BM44=3,1,0)&amp;"a"&amp;IF(ДАННЫЕ!$BQ44+ДАННЫЕ!$BR44&gt;0,1,0)&amp;"d"&amp;ДАННЫЕ!$BQ44&amp;"v"&amp;ДАННЫЕ!$BR44&amp;"p"&amp;ДАННЫЕ!$BS44&amp;"n"&amp;ДАННЫЕ!$BU44&amp;"t"&amp;ДАННЫЕ!$BV44&amp;"o"&amp;ДАННЫЕ!$BT44&amp;"l"&amp;IF(ДАННЫЕ!$BN44&gt;0,1,0)&amp;ДАННЫЕ!$BN44&amp;"g"&amp;ДАННЫЕ!$BO44&amp;"s"&amp;ДАННЫЕ!$BP44&amp;"DZ"&amp;IF(ДАННЫЕ!B44-ДАННЫЕ!G44 &lt; 60,IF(ДАННЫЕ!B44-ДАННЫЕ!G44 &gt;= 0,1,0),0)&amp;"u"&amp;IF(ДАННЫЕ!$CJ44&gt;0,1,0)</f>
        <v>brCD0h0xyzc0a0dvpntol0gsDZ1u0</v>
      </c>
      <c r="N44" s="28" t="str">
        <f ca="1">ДАННЫЕ!$F44&amp;ДАННЫЕ!$I44&amp;"g"&amp;B44&amp;"cf"&amp;D44&amp;"a"&amp;IF(ДАННЫЕ!$BX44&gt;0,1,0)&amp;IF(ДАННЫЕ!$BF44&gt;500,1,IF(ДАННЫЕ!$BF44&gt;350,2,IF(ДАННЫЕ!$BF44&gt;=200,3,IF(ДАННЫЕ!$BF44&gt;=100,4,IF(ДАННЫЕ!$BF44&gt;=50,5,IF(ДАННЫЕ!$BF44&lt;50,6,0))))))&amp;"AR"&amp;IF(DATEDIF(ДАННЫЕ!$BX44,ДАННЫЕ!$F$1,"y")&gt;1,1,0)&amp;"VG"&amp;IF(ДАННЫЕ!$BH44="0",1,0)&amp;"o"&amp;IF(T44+ДАННЫЕ!$AF44+ДАННЫЕ!$AG44+ДАННЫЕ!$AH44+ДАННЫЕ!$AI44+ДАННЫЕ!$AJ44+ДАННЫЕ!$AP44+ДАННЫЕ!$AQ44+ДАННЫЕ!$AR44+ДАННЫЕ!$AU44+ДАННЫЕ!$AW44+ДАННЫЕ!$AS44+ДАННЫЕ!$AT44&gt;0,1,0)&amp;"x"&amp;ДАННЫЕ!$AG44&amp;"p"&amp;IF(ДАННЫЕ!$BY44&gt;0,1,0)&amp;"v"&amp;IF(ДАННЫЕ!$BZ44&gt;0,1,0)&amp;"n"&amp;ДАННЫЕ!$CA44&amp;"t"&amp;ДАННЫЕ!$AY44&amp;"k"&amp;ДАННЫЕ!$CB44&amp;"q"&amp;ДАННЫЕ!$CC44&amp;"w"&amp;ДАННЫЕ!$CD44&amp;"e"&amp;ДАННЫЕ!$CE44&amp;"m"&amp;ДАННЫЕ!$CF44&amp;"c"&amp;ДАННЫЕ!$CG44&amp;"z"&amp;ДАННЫЕ!$CH44&amp;"d"&amp;IF(H44=4,1,0)&amp;"s"&amp;IF(ДАННЫЕ!$J44=1,0,1)&amp;"u"&amp;IF(ДАННЫЕ!$CJ44&gt;0,1,0)</f>
        <v>g0cf0a06AR1VG0o0xp0v0ntkqwemczd0s1u0</v>
      </c>
      <c r="O44" s="28" t="str">
        <f>ДАННЫЕ!$I44&amp;"g"&amp;B44&amp;A44&amp;"f"&amp;P44&amp;"c"&amp;IF(ДАННЫЕ!$U44&gt;0,1,0)&amp;"s"&amp;IF(ДАННЫЕ!$Q44&gt;0,IF(YEAR(ДАННЫЕ!$F$1)=YEAR(ДАННЫЕ!$Q44),IF(MONTH(ДАННЫЕ!$F$1)=MONTH(ДАННЫЕ!$Q44),111,11),1),0)&amp;"i"&amp;IF(ДАННЫЕ!$R44+ДАННЫЕ!$S44+ДАННЫЕ!$T44=0,0,1)&amp;"h"&amp;IF(ДАННЫЕ!$P44&gt;0,1,0)&amp;"p"&amp;IF(ДАННЫЕ!$CI44&gt;0,IF(YEAR(ДАННЫЕ!$F$1)=YEAR(ДАННЫЕ!$CI44),IF(MONTH(ДАННЫЕ!$F$1)=MONTH(ДАННЫЕ!$CI44),111,11),1),0)&amp;"d"&amp;IF(ДАННЫЕ!$CJ44&gt;0,IF(YEAR(ДАННЫЕ!$F$1)=YEAR(ДАННЫЕ!$CJ44),IF(MONTH(ДАННЫЕ!$F$1)=MONTH(ДАННЫЕ!$CJ44),111,11),1),0)&amp;"o"&amp;IF(ДАННЫЕ!$CK44&gt;0,IF(MONTH(ДАННЫЕ!$F$1)=MONTH(ДАННЫЕ!$CK44),111,11),0)&amp;"v"&amp;IF(ДАННЫЕ!$BE44&gt;0,IF(MONTH(ДАННЫЕ!$F$1)=MONTH(ДАННЫЕ!$BE44),111,11),0)</f>
        <v>g00f0c0s0i0h0p0d0o0v0</v>
      </c>
      <c r="P44" s="15">
        <f t="shared" si="2"/>
        <v>0</v>
      </c>
      <c r="Q44" s="15">
        <f>IF(ДАННЫЕ!$F$1&gt;ДАННЫЕ!$N44,IF(YEAR(ДАННЫЕ!$F$1)=YEAR(ДАННЫЕ!M44),1,0),0)</f>
        <v>0</v>
      </c>
      <c r="R44" s="15">
        <f>IF(ДАННЫЕ!$F$1&gt;ДАННЫЕ!$N44,IF(YEAR(ДАННЫЕ!$F$1)=YEAR(ДАННЫЕ!N44),1,0),0)</f>
        <v>0</v>
      </c>
      <c r="S44" s="15">
        <f>IF(ДАННЫЕ!$AA44="2А",1,IF(ДАННЫЕ!$AA44="2Б",2,IF(ДАННЫЕ!$AA44="2В",3,IF(ДАННЫЕ!$AA44=3,4,IF(ДАННЫЕ!$AA44="4А",5,IF(ДАННЫЕ!$AA44="4Б",6,IF(ДАННЫЕ!$AA44="4В",7,IF(ДАННЫЕ!$AA44=5,8,0))))))))</f>
        <v>0</v>
      </c>
      <c r="T44" s="15">
        <f>IF(OR(ДАННЫЕ!$AC44=2,ДАННЫЕ!$AD44=2,ДАННЫЕ!$AE44=2),2,IF(OR(ДАННЫЕ!$AC44=1,ДАННЫЕ!$AD44=1,ДАННЫЕ!$AE44=1),1,0))</f>
        <v>0</v>
      </c>
    </row>
    <row r="45" spans="1:20" ht="15" customHeight="1" x14ac:dyDescent="0.2">
      <c r="A45" s="78">
        <f>IF(B45&gt;0,IF(MONTH(ДАННЫЕ!$F$1)=MONTH(ДАННЫЕ!$B45),1,0),0)</f>
        <v>0</v>
      </c>
      <c r="B45" s="14">
        <f>IF(ДАННЫЕ!$B45&gt;0,IF(YEAR(ДАННЫЕ!$F$1)=YEAR(ДАННЫЕ!$B45),1,0),0)</f>
        <v>0</v>
      </c>
      <c r="C45" s="14">
        <f>IF(ДАННЫЕ!$CM45&gt;0,IF(YEAR(ДАННЫЕ!$F$1)=YEAR(ДАННЫЕ!$CM45),1,0),0)</f>
        <v>0</v>
      </c>
      <c r="D45" s="14">
        <f>IF(ДАННЫЕ!$CJ45&gt;0,IF(ДАННЫЕ!$CL45&gt;ДАННЫЕ!$F$1,1,IF(ДАННЫЕ!$CL45&gt;0,0,1)),0)</f>
        <v>0</v>
      </c>
      <c r="E45" s="43" t="str">
        <f ca="1">IF(ДАННЫЕ!$F$1&gt;0,IF(ДАННЫЕ!$G45&gt;0,DATEDIF(ДАННЫЕ!$G45,ДАННЫЕ!$F$1,"y"),""),IF(ДАННЫЕ!$G45&gt;0,DATEDIF(ДАННЫЕ!$G45,TODAY(),"y"),""))</f>
        <v/>
      </c>
      <c r="F45" s="43" t="str">
        <f xml:space="preserve"> IF(ДАННЫЕ!$F45="М",IF(E45&gt;=18,IF(E45&lt;60,1,""),""),"")&amp;IF(ДАННЫЕ!$F45="Ж",IF(E45&gt;=18,IF(E45&lt;55,1,""),""),"")</f>
        <v/>
      </c>
      <c r="G45" s="43" t="str">
        <f xml:space="preserve"> IF(ДАННЫЕ!$F45="М",IF(E45&gt;=60,2,""),"")&amp;IF(ДАННЫЕ!$F45="Ж",IF(E45&gt;=55,2,""),"")</f>
        <v/>
      </c>
      <c r="H45" s="43" t="str">
        <f t="shared" ca="1" si="0"/>
        <v/>
      </c>
      <c r="I45" s="43" t="str">
        <f t="shared" ca="1" si="1"/>
        <v>03</v>
      </c>
      <c r="J45" s="28" t="str">
        <f ca="1">ДАННЫЕ!$F45&amp;H45&amp;I45&amp;ДАННЫЕ!$I45&amp;"m"&amp;IF(ДАННЫЕ!$I45&gt;0,IF(ДАННЫЕ!$J45&gt;0,0,1),"")&amp;"f"&amp;IF(ДАННЫЕ!$R45&gt;0,IF(YEAR(ДАННЫЕ!$F$1)=YEAR(ДАННЫЕ!$R45),1,0),0)&amp;"z"&amp;ДАННЫЕ!$R45&amp;"p"&amp;ДАННЫЕ!$S45&amp;"i"&amp;ДАННЫЕ!$T45&amp;"h"&amp;ДАННЫЕ!$K45&amp;"be"&amp;ДАННЫЕ!$BI45&amp;"CD"&amp;IF(ДАННЫЕ!BF45&gt;500,4,IF(ДАННЫЕ!BF45&gt;350,3,IF(ДАННЫЕ!BF45&gt;200,2,IF(ДАННЫЕ!BF45&gt;0,1,0))))&amp;"g"&amp;B45&amp;"d"&amp;H45&amp;"l"&amp;ДАННЫЕ!AT45&amp;"a"&amp;ДАННЫЕ!$V45&amp;"v"&amp;R45&amp;"k"&amp;ДАННЫЕ!$U45&amp;"s"&amp;ДАННЫЕ!$Y45&amp;"t"&amp;ДАННЫЕ!$X45&amp;"b"&amp;IF(ДАННЫЕ!$Q45&gt;1,1,0)&amp;"PP"&amp;ДАННЫЕ!Z45&amp;"c"&amp;S45&amp;"x"&amp;IF(ДАННЫЕ!$BY45&gt;0,IF(YEAR(ДАННЫЕ!$F$1)=YEAR(ДАННЫЕ!$BY45),1,0),0)&amp;"n"&amp;IF(ДАННЫЕ!$BZ45&gt;0,IF(YEAR(ДАННЫЕ!$F$1)=YEAR(ДАННЫЕ!$BZ45),1,0),0)&amp;"u"&amp;D45&amp;"z"&amp;IF(ДАННЫЕ!$CL45&gt;0,IF(YEAR(ДАННЫЕ!$F$1)&gt;YEAR(ДАННЫЕ!$CL45),11,12),0)</f>
        <v>03mf0zpihbeCD0g0dlav0kstb0PPc0x0n0u0z0</v>
      </c>
      <c r="K45" s="28" t="str">
        <f ca="1">ДАННЫЕ!$I45&amp;"x"&amp;B45&amp;"w"&amp;IF(T45+ДАННЫЕ!AD45+ДАННЫЕ!AE45+ДАННЫЕ!AF45+ДАННЫЕ!AG45+ДАННЫЕ!AH45+ДАННЫЕ!$AL45+ДАННЫЕ!AI45+ДАННЫЕ!AJ45+ДАННЫЕ!AK45+ДАННЫЕ!AP45+ДАННЫЕ!AQ45+ДАННЫЕ!AR45+ДАННЫЕ!$AM45+ДАННЫЕ!$AN45+ДАННЫЕ!AS45+ДАННЫЕ!AT45&gt;0,1,0)&amp;IF(OR(T45=2,ДАННЫЕ!AD45=2,ДАННЫЕ!AE45=2,ДАННЫЕ!AF45=2,ДАННЫЕ!AG45=2,ДАННЫЕ!AH45=2,ДАННЫЕ!$AL45=2,ДАННЫЕ!AI45=2,ДАННЫЕ!AJ45=2,ДАННЫЕ!AK45=2,ДАННЫЕ!AP45=2,ДАННЫЕ!AQ45=2,ДАННЫЕ!AR45=2,ДАННЫЕ!$AM45=2,ДАННЫЕ!$AN45=2,ДАННЫЕ!AS45=2,ДАННЫЕ!AT45=2),2,0)&amp;"t"&amp;IF(T45&gt;0,"1"&amp;T45,"00")&amp;"f"&amp;IF(ДАННЫЕ!$AC45,"1"&amp;ДАННЫЕ!$AC45,"00")&amp;"b"&amp;IF(ДАННЫЕ!$AD45,"1"&amp;ДАННЫЕ!$AD45,"00")&amp;"g"&amp;IF(ДАННЫЕ!$AF45,"1"&amp;ДАННЫЕ!$AF45,"00")&amp;"c"&amp;IF(ДАННЫЕ!$AG45,"1"&amp;ДАННЫЕ!$AG45,"00")&amp;"i"&amp;IF(ДАННЫЕ!$AH45,"1"&amp;ДАННЫЕ!$AH45,"00")&amp;"r"&amp;IF(ДАННЫЕ!$AL45,"1"&amp;ДАННЫЕ!$AL45,"00")&amp;"m"&amp;IF(ДАННЫЕ!$AI45,"1"&amp;ДАННЫЕ!$AI45,"00")&amp;"hS"&amp;IF(ДАННЫЕ!$AJ45,"1"&amp;ДАННЫЕ!$AJ45,"00")&amp;"hZ"&amp;IF(ДАННЫЕ!$AK45,"1"&amp;ДАННЫЕ!$AK45,"00")&amp;"p"&amp;IF(ДАННЫЕ!$AP45,"1"&amp;ДАННЫЕ!$AP45,"00")&amp;"k"&amp;IF(ДАННЫЕ!$AQ45,"1"&amp;ДАННЫЕ!$AQ45,"00")&amp;"z"&amp;IF(ДАННЫЕ!$AR45,"1"&amp;ДАННЫЕ!$AR45,"00")&amp;"j"&amp;IF(ДАННЫЕ!$AM45,"1"&amp;ДАННЫЕ!$AM45,"00")&amp;"n"&amp;IF(ДАННЫЕ!$AN45,"1"&amp;ДАННЫЕ!$AN45,"00")&amp;"E"&amp;ДАННЫЕ!BI45&amp;"L"&amp;ДАННЫЕ!AO45&amp;"h"&amp;IF(ДАННЫЕ!$AU45&gt;0,1,0)&amp;"v"&amp;IF(ДАННЫЕ!$AW45&gt;0,1,0)&amp;"a"&amp;IF(ДАННЫЕ!$AS45,"1"&amp;ДАННЫЕ!$AS45,"00")&amp;"s"&amp;IF(ДАННЫЕ!$AT45,"1"&amp;ДАННЫЕ!$AT45,"00")&amp;"u"&amp;IF(ДАННЫЕ!$CJ45&gt;0,1,0)&amp;"y"&amp;B45&amp;"d"&amp;H45&amp;"e"&amp;F45&amp;G45</f>
        <v>x0w00t00f00b00g00c00i00r00m00hS00hZ00p00k00z00j00n00ELh0v0a00s00u0y0de</v>
      </c>
      <c r="L45" s="28" t="str">
        <f ca="1">ДАННЫЕ!$I45&amp;"VN"&amp;IF(ДАННЫЕ!AW45&gt;0,11,10)&amp;"CD"&amp;IF(ДАННЫЕ!BF45&gt;500,16,IF(ДАННЫЕ!BF45&gt;350,15,IF(ДАННЫЕ!BF45&gt;=200,14,IF(ДАННЫЕ!BF45&gt;=100,13,IF(ДАННЫЕ!BF45&gt;=50,12,IF(ДАННЫЕ!BF45&gt;0,11,10))))))&amp;"AR"&amp;IF(ДАННЫЕ!BX45&gt;0,1,0)&amp;"GD"&amp;B45&amp;"VV"&amp;IF(E45&gt;=5,IF(E45&lt;18,1,0),0)</f>
        <v>VN10CD10AR0GD0VV0</v>
      </c>
      <c r="M45" s="28" t="str">
        <f>ДАННЫЕ!$I45&amp;"b"&amp;ДАННЫЕ!$BI45&amp;"r"&amp;ДАННЫЕ!$BJ45&amp;"CD"&amp;IF(ДАННЫЕ!BF45&gt;0,IF(ДАННЫЕ!BF45&lt;200,1,IF(ДАННЫЕ!BF45&lt;350,2,3)),0)&amp;"h"&amp;IF(ДАННЫЕ!$BK45+ДАННЫЕ!$BL45+ДАННЫЕ!$BM45&gt;0,1,0)&amp;"x"&amp;ДАННЫЕ!$BK45&amp;"y"&amp;ДАННЫЕ!$BL45&amp;"z"&amp;ДАННЫЕ!$BM45&amp;"c"&amp;IF(ДАННЫЕ!$BK45+ДАННЫЕ!$BL45+ДАННЫЕ!$BM45=3,1,0)&amp;"a"&amp;IF(ДАННЫЕ!$BQ45+ДАННЫЕ!$BR45&gt;0,1,0)&amp;"d"&amp;ДАННЫЕ!$BQ45&amp;"v"&amp;ДАННЫЕ!$BR45&amp;"p"&amp;ДАННЫЕ!$BS45&amp;"n"&amp;ДАННЫЕ!$BU45&amp;"t"&amp;ДАННЫЕ!$BV45&amp;"o"&amp;ДАННЫЕ!$BT45&amp;"l"&amp;IF(ДАННЫЕ!$BN45&gt;0,1,0)&amp;ДАННЫЕ!$BN45&amp;"g"&amp;ДАННЫЕ!$BO45&amp;"s"&amp;ДАННЫЕ!$BP45&amp;"DZ"&amp;IF(ДАННЫЕ!B45-ДАННЫЕ!G45 &lt; 60,IF(ДАННЫЕ!B45-ДАННЫЕ!G45 &gt;= 0,1,0),0)&amp;"u"&amp;IF(ДАННЫЕ!$CJ45&gt;0,1,0)</f>
        <v>brCD0h0xyzc0a0dvpntol0gsDZ1u0</v>
      </c>
      <c r="N45" s="28" t="str">
        <f ca="1">ДАННЫЕ!$F45&amp;ДАННЫЕ!$I45&amp;"g"&amp;B45&amp;"cf"&amp;D45&amp;"a"&amp;IF(ДАННЫЕ!$BX45&gt;0,1,0)&amp;IF(ДАННЫЕ!$BF45&gt;500,1,IF(ДАННЫЕ!$BF45&gt;350,2,IF(ДАННЫЕ!$BF45&gt;=200,3,IF(ДАННЫЕ!$BF45&gt;=100,4,IF(ДАННЫЕ!$BF45&gt;=50,5,IF(ДАННЫЕ!$BF45&lt;50,6,0))))))&amp;"AR"&amp;IF(DATEDIF(ДАННЫЕ!$BX45,ДАННЫЕ!$F$1,"y")&gt;1,1,0)&amp;"VG"&amp;IF(ДАННЫЕ!$BH45="0",1,0)&amp;"o"&amp;IF(T45+ДАННЫЕ!$AF45+ДАННЫЕ!$AG45+ДАННЫЕ!$AH45+ДАННЫЕ!$AI45+ДАННЫЕ!$AJ45+ДАННЫЕ!$AP45+ДАННЫЕ!$AQ45+ДАННЫЕ!$AR45+ДАННЫЕ!$AU45+ДАННЫЕ!$AW45+ДАННЫЕ!$AS45+ДАННЫЕ!$AT45&gt;0,1,0)&amp;"x"&amp;ДАННЫЕ!$AG45&amp;"p"&amp;IF(ДАННЫЕ!$BY45&gt;0,1,0)&amp;"v"&amp;IF(ДАННЫЕ!$BZ45&gt;0,1,0)&amp;"n"&amp;ДАННЫЕ!$CA45&amp;"t"&amp;ДАННЫЕ!$AY45&amp;"k"&amp;ДАННЫЕ!$CB45&amp;"q"&amp;ДАННЫЕ!$CC45&amp;"w"&amp;ДАННЫЕ!$CD45&amp;"e"&amp;ДАННЫЕ!$CE45&amp;"m"&amp;ДАННЫЕ!$CF45&amp;"c"&amp;ДАННЫЕ!$CG45&amp;"z"&amp;ДАННЫЕ!$CH45&amp;"d"&amp;IF(H45=4,1,0)&amp;"s"&amp;IF(ДАННЫЕ!$J45=1,0,1)&amp;"u"&amp;IF(ДАННЫЕ!$CJ45&gt;0,1,0)</f>
        <v>g0cf0a06AR1VG0o0xp0v0ntkqwemczd0s1u0</v>
      </c>
      <c r="O45" s="28" t="str">
        <f>ДАННЫЕ!$I45&amp;"g"&amp;B45&amp;A45&amp;"f"&amp;P45&amp;"c"&amp;IF(ДАННЫЕ!$U45&gt;0,1,0)&amp;"s"&amp;IF(ДАННЫЕ!$Q45&gt;0,IF(YEAR(ДАННЫЕ!$F$1)=YEAR(ДАННЫЕ!$Q45),IF(MONTH(ДАННЫЕ!$F$1)=MONTH(ДАННЫЕ!$Q45),111,11),1),0)&amp;"i"&amp;IF(ДАННЫЕ!$R45+ДАННЫЕ!$S45+ДАННЫЕ!$T45=0,0,1)&amp;"h"&amp;IF(ДАННЫЕ!$P45&gt;0,1,0)&amp;"p"&amp;IF(ДАННЫЕ!$CI45&gt;0,IF(YEAR(ДАННЫЕ!$F$1)=YEAR(ДАННЫЕ!$CI45),IF(MONTH(ДАННЫЕ!$F$1)=MONTH(ДАННЫЕ!$CI45),111,11),1),0)&amp;"d"&amp;IF(ДАННЫЕ!$CJ45&gt;0,IF(YEAR(ДАННЫЕ!$F$1)=YEAR(ДАННЫЕ!$CJ45),IF(MONTH(ДАННЫЕ!$F$1)=MONTH(ДАННЫЕ!$CJ45),111,11),1),0)&amp;"o"&amp;IF(ДАННЫЕ!$CK45&gt;0,IF(MONTH(ДАННЫЕ!$F$1)=MONTH(ДАННЫЕ!$CK45),111,11),0)&amp;"v"&amp;IF(ДАННЫЕ!$BE45&gt;0,IF(MONTH(ДАННЫЕ!$F$1)=MONTH(ДАННЫЕ!$BE45),111,11),0)</f>
        <v>g00f0c0s0i0h0p0d0o0v0</v>
      </c>
      <c r="P45" s="15">
        <f t="shared" si="2"/>
        <v>0</v>
      </c>
      <c r="Q45" s="15">
        <f>IF(ДАННЫЕ!$F$1&gt;ДАННЫЕ!$N45,IF(YEAR(ДАННЫЕ!$F$1)=YEAR(ДАННЫЕ!M45),1,0),0)</f>
        <v>0</v>
      </c>
      <c r="R45" s="15">
        <f>IF(ДАННЫЕ!$F$1&gt;ДАННЫЕ!$N45,IF(YEAR(ДАННЫЕ!$F$1)=YEAR(ДАННЫЕ!N45),1,0),0)</f>
        <v>0</v>
      </c>
      <c r="S45" s="15">
        <f>IF(ДАННЫЕ!$AA45="2А",1,IF(ДАННЫЕ!$AA45="2Б",2,IF(ДАННЫЕ!$AA45="2В",3,IF(ДАННЫЕ!$AA45=3,4,IF(ДАННЫЕ!$AA45="4А",5,IF(ДАННЫЕ!$AA45="4Б",6,IF(ДАННЫЕ!$AA45="4В",7,IF(ДАННЫЕ!$AA45=5,8,0))))))))</f>
        <v>0</v>
      </c>
      <c r="T45" s="15">
        <f>IF(OR(ДАННЫЕ!$AC45=2,ДАННЫЕ!$AD45=2,ДАННЫЕ!$AE45=2),2,IF(OR(ДАННЫЕ!$AC45=1,ДАННЫЕ!$AD45=1,ДАННЫЕ!$AE45=1),1,0))</f>
        <v>0</v>
      </c>
    </row>
    <row r="46" spans="1:20" ht="15" customHeight="1" x14ac:dyDescent="0.2">
      <c r="A46" s="78">
        <f>IF(B46&gt;0,IF(MONTH(ДАННЫЕ!$F$1)=MONTH(ДАННЫЕ!$B46),1,0),0)</f>
        <v>0</v>
      </c>
      <c r="B46" s="14">
        <f>IF(ДАННЫЕ!$B46&gt;0,IF(YEAR(ДАННЫЕ!$F$1)=YEAR(ДАННЫЕ!$B46),1,0),0)</f>
        <v>0</v>
      </c>
      <c r="C46" s="14">
        <f>IF(ДАННЫЕ!$CM46&gt;0,IF(YEAR(ДАННЫЕ!$F$1)=YEAR(ДАННЫЕ!$CM46),1,0),0)</f>
        <v>0</v>
      </c>
      <c r="D46" s="14">
        <f>IF(ДАННЫЕ!$CJ46&gt;0,IF(ДАННЫЕ!$CL46&gt;ДАННЫЕ!$F$1,1,IF(ДАННЫЕ!$CL46&gt;0,0,1)),0)</f>
        <v>0</v>
      </c>
      <c r="E46" s="43" t="str">
        <f ca="1">IF(ДАННЫЕ!$F$1&gt;0,IF(ДАННЫЕ!$G46&gt;0,DATEDIF(ДАННЫЕ!$G46,ДАННЫЕ!$F$1,"y"),""),IF(ДАННЫЕ!$G46&gt;0,DATEDIF(ДАННЫЕ!$G46,TODAY(),"y"),""))</f>
        <v/>
      </c>
      <c r="F46" s="43" t="str">
        <f xml:space="preserve"> IF(ДАННЫЕ!$F46="М",IF(E46&gt;=18,IF(E46&lt;60,1,""),""),"")&amp;IF(ДАННЫЕ!$F46="Ж",IF(E46&gt;=18,IF(E46&lt;55,1,""),""),"")</f>
        <v/>
      </c>
      <c r="G46" s="43" t="str">
        <f xml:space="preserve"> IF(ДАННЫЕ!$F46="М",IF(E46&gt;=60,2,""),"")&amp;IF(ДАННЫЕ!$F46="Ж",IF(E46&gt;=55,2,""),"")</f>
        <v/>
      </c>
      <c r="H46" s="43" t="str">
        <f t="shared" ca="1" si="0"/>
        <v/>
      </c>
      <c r="I46" s="43" t="str">
        <f t="shared" ca="1" si="1"/>
        <v>03</v>
      </c>
      <c r="J46" s="28" t="str">
        <f ca="1">ДАННЫЕ!$F46&amp;H46&amp;I46&amp;ДАННЫЕ!$I46&amp;"m"&amp;IF(ДАННЫЕ!$I46&gt;0,IF(ДАННЫЕ!$J46&gt;0,0,1),"")&amp;"f"&amp;IF(ДАННЫЕ!$R46&gt;0,IF(YEAR(ДАННЫЕ!$F$1)=YEAR(ДАННЫЕ!$R46),1,0),0)&amp;"z"&amp;ДАННЫЕ!$R46&amp;"p"&amp;ДАННЫЕ!$S46&amp;"i"&amp;ДАННЫЕ!$T46&amp;"h"&amp;ДАННЫЕ!$K46&amp;"be"&amp;ДАННЫЕ!$BI46&amp;"CD"&amp;IF(ДАННЫЕ!BF46&gt;500,4,IF(ДАННЫЕ!BF46&gt;350,3,IF(ДАННЫЕ!BF46&gt;200,2,IF(ДАННЫЕ!BF46&gt;0,1,0))))&amp;"g"&amp;B46&amp;"d"&amp;H46&amp;"l"&amp;ДАННЫЕ!AT46&amp;"a"&amp;ДАННЫЕ!$V46&amp;"v"&amp;R46&amp;"k"&amp;ДАННЫЕ!$U46&amp;"s"&amp;ДАННЫЕ!$Y46&amp;"t"&amp;ДАННЫЕ!$X46&amp;"b"&amp;IF(ДАННЫЕ!$Q46&gt;1,1,0)&amp;"PP"&amp;ДАННЫЕ!Z46&amp;"c"&amp;S46&amp;"x"&amp;IF(ДАННЫЕ!$BY46&gt;0,IF(YEAR(ДАННЫЕ!$F$1)=YEAR(ДАННЫЕ!$BY46),1,0),0)&amp;"n"&amp;IF(ДАННЫЕ!$BZ46&gt;0,IF(YEAR(ДАННЫЕ!$F$1)=YEAR(ДАННЫЕ!$BZ46),1,0),0)&amp;"u"&amp;D46&amp;"z"&amp;IF(ДАННЫЕ!$CL46&gt;0,IF(YEAR(ДАННЫЕ!$F$1)&gt;YEAR(ДАННЫЕ!$CL46),11,12),0)</f>
        <v>03mf0zpihbeCD0g0dlav0kstb0PPc0x0n0u0z0</v>
      </c>
      <c r="K46" s="28" t="str">
        <f ca="1">ДАННЫЕ!$I46&amp;"x"&amp;B46&amp;"w"&amp;IF(T46+ДАННЫЕ!AD46+ДАННЫЕ!AE46+ДАННЫЕ!AF46+ДАННЫЕ!AG46+ДАННЫЕ!AH46+ДАННЫЕ!$AL46+ДАННЫЕ!AI46+ДАННЫЕ!AJ46+ДАННЫЕ!AK46+ДАННЫЕ!AP46+ДАННЫЕ!AQ46+ДАННЫЕ!AR46+ДАННЫЕ!$AM46+ДАННЫЕ!$AN46+ДАННЫЕ!AS46+ДАННЫЕ!AT46&gt;0,1,0)&amp;IF(OR(T46=2,ДАННЫЕ!AD46=2,ДАННЫЕ!AE46=2,ДАННЫЕ!AF46=2,ДАННЫЕ!AG46=2,ДАННЫЕ!AH46=2,ДАННЫЕ!$AL46=2,ДАННЫЕ!AI46=2,ДАННЫЕ!AJ46=2,ДАННЫЕ!AK46=2,ДАННЫЕ!AP46=2,ДАННЫЕ!AQ46=2,ДАННЫЕ!AR46=2,ДАННЫЕ!$AM46=2,ДАННЫЕ!$AN46=2,ДАННЫЕ!AS46=2,ДАННЫЕ!AT46=2),2,0)&amp;"t"&amp;IF(T46&gt;0,"1"&amp;T46,"00")&amp;"f"&amp;IF(ДАННЫЕ!$AC46,"1"&amp;ДАННЫЕ!$AC46,"00")&amp;"b"&amp;IF(ДАННЫЕ!$AD46,"1"&amp;ДАННЫЕ!$AD46,"00")&amp;"g"&amp;IF(ДАННЫЕ!$AF46,"1"&amp;ДАННЫЕ!$AF46,"00")&amp;"c"&amp;IF(ДАННЫЕ!$AG46,"1"&amp;ДАННЫЕ!$AG46,"00")&amp;"i"&amp;IF(ДАННЫЕ!$AH46,"1"&amp;ДАННЫЕ!$AH46,"00")&amp;"r"&amp;IF(ДАННЫЕ!$AL46,"1"&amp;ДАННЫЕ!$AL46,"00")&amp;"m"&amp;IF(ДАННЫЕ!$AI46,"1"&amp;ДАННЫЕ!$AI46,"00")&amp;"hS"&amp;IF(ДАННЫЕ!$AJ46,"1"&amp;ДАННЫЕ!$AJ46,"00")&amp;"hZ"&amp;IF(ДАННЫЕ!$AK46,"1"&amp;ДАННЫЕ!$AK46,"00")&amp;"p"&amp;IF(ДАННЫЕ!$AP46,"1"&amp;ДАННЫЕ!$AP46,"00")&amp;"k"&amp;IF(ДАННЫЕ!$AQ46,"1"&amp;ДАННЫЕ!$AQ46,"00")&amp;"z"&amp;IF(ДАННЫЕ!$AR46,"1"&amp;ДАННЫЕ!$AR46,"00")&amp;"j"&amp;IF(ДАННЫЕ!$AM46,"1"&amp;ДАННЫЕ!$AM46,"00")&amp;"n"&amp;IF(ДАННЫЕ!$AN46,"1"&amp;ДАННЫЕ!$AN46,"00")&amp;"E"&amp;ДАННЫЕ!BI46&amp;"L"&amp;ДАННЫЕ!AO46&amp;"h"&amp;IF(ДАННЫЕ!$AU46&gt;0,1,0)&amp;"v"&amp;IF(ДАННЫЕ!$AW46&gt;0,1,0)&amp;"a"&amp;IF(ДАННЫЕ!$AS46,"1"&amp;ДАННЫЕ!$AS46,"00")&amp;"s"&amp;IF(ДАННЫЕ!$AT46,"1"&amp;ДАННЫЕ!$AT46,"00")&amp;"u"&amp;IF(ДАННЫЕ!$CJ46&gt;0,1,0)&amp;"y"&amp;B46&amp;"d"&amp;H46&amp;"e"&amp;F46&amp;G46</f>
        <v>x0w00t00f00b00g00c00i00r00m00hS00hZ00p00k00z00j00n00ELh0v0a00s00u0y0de</v>
      </c>
      <c r="L46" s="28" t="str">
        <f ca="1">ДАННЫЕ!$I46&amp;"VN"&amp;IF(ДАННЫЕ!AW46&gt;0,11,10)&amp;"CD"&amp;IF(ДАННЫЕ!BF46&gt;500,16,IF(ДАННЫЕ!BF46&gt;350,15,IF(ДАННЫЕ!BF46&gt;=200,14,IF(ДАННЫЕ!BF46&gt;=100,13,IF(ДАННЫЕ!BF46&gt;=50,12,IF(ДАННЫЕ!BF46&gt;0,11,10))))))&amp;"AR"&amp;IF(ДАННЫЕ!BX46&gt;0,1,0)&amp;"GD"&amp;B46&amp;"VV"&amp;IF(E46&gt;=5,IF(E46&lt;18,1,0),0)</f>
        <v>VN10CD10AR0GD0VV0</v>
      </c>
      <c r="M46" s="28" t="str">
        <f>ДАННЫЕ!$I46&amp;"b"&amp;ДАННЫЕ!$BI46&amp;"r"&amp;ДАННЫЕ!$BJ46&amp;"CD"&amp;IF(ДАННЫЕ!BF46&gt;0,IF(ДАННЫЕ!BF46&lt;200,1,IF(ДАННЫЕ!BF46&lt;350,2,3)),0)&amp;"h"&amp;IF(ДАННЫЕ!$BK46+ДАННЫЕ!$BL46+ДАННЫЕ!$BM46&gt;0,1,0)&amp;"x"&amp;ДАННЫЕ!$BK46&amp;"y"&amp;ДАННЫЕ!$BL46&amp;"z"&amp;ДАННЫЕ!$BM46&amp;"c"&amp;IF(ДАННЫЕ!$BK46+ДАННЫЕ!$BL46+ДАННЫЕ!$BM46=3,1,0)&amp;"a"&amp;IF(ДАННЫЕ!$BQ46+ДАННЫЕ!$BR46&gt;0,1,0)&amp;"d"&amp;ДАННЫЕ!$BQ46&amp;"v"&amp;ДАННЫЕ!$BR46&amp;"p"&amp;ДАННЫЕ!$BS46&amp;"n"&amp;ДАННЫЕ!$BU46&amp;"t"&amp;ДАННЫЕ!$BV46&amp;"o"&amp;ДАННЫЕ!$BT46&amp;"l"&amp;IF(ДАННЫЕ!$BN46&gt;0,1,0)&amp;ДАННЫЕ!$BN46&amp;"g"&amp;ДАННЫЕ!$BO46&amp;"s"&amp;ДАННЫЕ!$BP46&amp;"DZ"&amp;IF(ДАННЫЕ!B46-ДАННЫЕ!G46 &lt; 60,IF(ДАННЫЕ!B46-ДАННЫЕ!G46 &gt;= 0,1,0),0)&amp;"u"&amp;IF(ДАННЫЕ!$CJ46&gt;0,1,0)</f>
        <v>brCD0h0xyzc0a0dvpntol0gsDZ1u0</v>
      </c>
      <c r="N46" s="28" t="str">
        <f ca="1">ДАННЫЕ!$F46&amp;ДАННЫЕ!$I46&amp;"g"&amp;B46&amp;"cf"&amp;D46&amp;"a"&amp;IF(ДАННЫЕ!$BX46&gt;0,1,0)&amp;IF(ДАННЫЕ!$BF46&gt;500,1,IF(ДАННЫЕ!$BF46&gt;350,2,IF(ДАННЫЕ!$BF46&gt;=200,3,IF(ДАННЫЕ!$BF46&gt;=100,4,IF(ДАННЫЕ!$BF46&gt;=50,5,IF(ДАННЫЕ!$BF46&lt;50,6,0))))))&amp;"AR"&amp;IF(DATEDIF(ДАННЫЕ!$BX46,ДАННЫЕ!$F$1,"y")&gt;1,1,0)&amp;"VG"&amp;IF(ДАННЫЕ!$BH46="0",1,0)&amp;"o"&amp;IF(T46+ДАННЫЕ!$AF46+ДАННЫЕ!$AG46+ДАННЫЕ!$AH46+ДАННЫЕ!$AI46+ДАННЫЕ!$AJ46+ДАННЫЕ!$AP46+ДАННЫЕ!$AQ46+ДАННЫЕ!$AR46+ДАННЫЕ!$AU46+ДАННЫЕ!$AW46+ДАННЫЕ!$AS46+ДАННЫЕ!$AT46&gt;0,1,0)&amp;"x"&amp;ДАННЫЕ!$AG46&amp;"p"&amp;IF(ДАННЫЕ!$BY46&gt;0,1,0)&amp;"v"&amp;IF(ДАННЫЕ!$BZ46&gt;0,1,0)&amp;"n"&amp;ДАННЫЕ!$CA46&amp;"t"&amp;ДАННЫЕ!$AY46&amp;"k"&amp;ДАННЫЕ!$CB46&amp;"q"&amp;ДАННЫЕ!$CC46&amp;"w"&amp;ДАННЫЕ!$CD46&amp;"e"&amp;ДАННЫЕ!$CE46&amp;"m"&amp;ДАННЫЕ!$CF46&amp;"c"&amp;ДАННЫЕ!$CG46&amp;"z"&amp;ДАННЫЕ!$CH46&amp;"d"&amp;IF(H46=4,1,0)&amp;"s"&amp;IF(ДАННЫЕ!$J46=1,0,1)&amp;"u"&amp;IF(ДАННЫЕ!$CJ46&gt;0,1,0)</f>
        <v>g0cf0a06AR1VG0o0xp0v0ntkqwemczd0s1u0</v>
      </c>
      <c r="O46" s="28" t="str">
        <f>ДАННЫЕ!$I46&amp;"g"&amp;B46&amp;A46&amp;"f"&amp;P46&amp;"c"&amp;IF(ДАННЫЕ!$U46&gt;0,1,0)&amp;"s"&amp;IF(ДАННЫЕ!$Q46&gt;0,IF(YEAR(ДАННЫЕ!$F$1)=YEAR(ДАННЫЕ!$Q46),IF(MONTH(ДАННЫЕ!$F$1)=MONTH(ДАННЫЕ!$Q46),111,11),1),0)&amp;"i"&amp;IF(ДАННЫЕ!$R46+ДАННЫЕ!$S46+ДАННЫЕ!$T46=0,0,1)&amp;"h"&amp;IF(ДАННЫЕ!$P46&gt;0,1,0)&amp;"p"&amp;IF(ДАННЫЕ!$CI46&gt;0,IF(YEAR(ДАННЫЕ!$F$1)=YEAR(ДАННЫЕ!$CI46),IF(MONTH(ДАННЫЕ!$F$1)=MONTH(ДАННЫЕ!$CI46),111,11),1),0)&amp;"d"&amp;IF(ДАННЫЕ!$CJ46&gt;0,IF(YEAR(ДАННЫЕ!$F$1)=YEAR(ДАННЫЕ!$CJ46),IF(MONTH(ДАННЫЕ!$F$1)=MONTH(ДАННЫЕ!$CJ46),111,11),1),0)&amp;"o"&amp;IF(ДАННЫЕ!$CK46&gt;0,IF(MONTH(ДАННЫЕ!$F$1)=MONTH(ДАННЫЕ!$CK46),111,11),0)&amp;"v"&amp;IF(ДАННЫЕ!$BE46&gt;0,IF(MONTH(ДАННЫЕ!$F$1)=MONTH(ДАННЫЕ!$BE46),111,11),0)</f>
        <v>g00f0c0s0i0h0p0d0o0v0</v>
      </c>
      <c r="P46" s="15">
        <f t="shared" si="2"/>
        <v>0</v>
      </c>
      <c r="Q46" s="15">
        <f>IF(ДАННЫЕ!$F$1&gt;ДАННЫЕ!$N46,IF(YEAR(ДАННЫЕ!$F$1)=YEAR(ДАННЫЕ!M46),1,0),0)</f>
        <v>0</v>
      </c>
      <c r="R46" s="15">
        <f>IF(ДАННЫЕ!$F$1&gt;ДАННЫЕ!$N46,IF(YEAR(ДАННЫЕ!$F$1)=YEAR(ДАННЫЕ!N46),1,0),0)</f>
        <v>0</v>
      </c>
      <c r="S46" s="15">
        <f>IF(ДАННЫЕ!$AA46="2А",1,IF(ДАННЫЕ!$AA46="2Б",2,IF(ДАННЫЕ!$AA46="2В",3,IF(ДАННЫЕ!$AA46=3,4,IF(ДАННЫЕ!$AA46="4А",5,IF(ДАННЫЕ!$AA46="4Б",6,IF(ДАННЫЕ!$AA46="4В",7,IF(ДАННЫЕ!$AA46=5,8,0))))))))</f>
        <v>0</v>
      </c>
      <c r="T46" s="15">
        <f>IF(OR(ДАННЫЕ!$AC46=2,ДАННЫЕ!$AD46=2,ДАННЫЕ!$AE46=2),2,IF(OR(ДАННЫЕ!$AC46=1,ДАННЫЕ!$AD46=1,ДАННЫЕ!$AE46=1),1,0))</f>
        <v>0</v>
      </c>
    </row>
    <row r="47" spans="1:20" ht="15" customHeight="1" x14ac:dyDescent="0.2">
      <c r="A47" s="78">
        <f>IF(B47&gt;0,IF(MONTH(ДАННЫЕ!$F$1)=MONTH(ДАННЫЕ!$B47),1,0),0)</f>
        <v>0</v>
      </c>
      <c r="B47" s="14">
        <f>IF(ДАННЫЕ!$B47&gt;0,IF(YEAR(ДАННЫЕ!$F$1)=YEAR(ДАННЫЕ!$B47),1,0),0)</f>
        <v>0</v>
      </c>
      <c r="C47" s="14">
        <f>IF(ДАННЫЕ!$CM47&gt;0,IF(YEAR(ДАННЫЕ!$F$1)=YEAR(ДАННЫЕ!$CM47),1,0),0)</f>
        <v>0</v>
      </c>
      <c r="D47" s="14">
        <f>IF(ДАННЫЕ!$CJ47&gt;0,IF(ДАННЫЕ!$CL47&gt;ДАННЫЕ!$F$1,1,IF(ДАННЫЕ!$CL47&gt;0,0,1)),0)</f>
        <v>0</v>
      </c>
      <c r="E47" s="43" t="str">
        <f ca="1">IF(ДАННЫЕ!$F$1&gt;0,IF(ДАННЫЕ!$G47&gt;0,DATEDIF(ДАННЫЕ!$G47,ДАННЫЕ!$F$1,"y"),""),IF(ДАННЫЕ!$G47&gt;0,DATEDIF(ДАННЫЕ!$G47,TODAY(),"y"),""))</f>
        <v/>
      </c>
      <c r="F47" s="43" t="str">
        <f xml:space="preserve"> IF(ДАННЫЕ!$F47="М",IF(E47&gt;=18,IF(E47&lt;60,1,""),""),"")&amp;IF(ДАННЫЕ!$F47="Ж",IF(E47&gt;=18,IF(E47&lt;55,1,""),""),"")</f>
        <v/>
      </c>
      <c r="G47" s="43" t="str">
        <f xml:space="preserve"> IF(ДАННЫЕ!$F47="М",IF(E47&gt;=60,2,""),"")&amp;IF(ДАННЫЕ!$F47="Ж",IF(E47&gt;=55,2,""),"")</f>
        <v/>
      </c>
      <c r="H47" s="43" t="str">
        <f t="shared" ca="1" si="0"/>
        <v/>
      </c>
      <c r="I47" s="43" t="str">
        <f t="shared" ca="1" si="1"/>
        <v>03</v>
      </c>
      <c r="J47" s="28" t="str">
        <f ca="1">ДАННЫЕ!$F47&amp;H47&amp;I47&amp;ДАННЫЕ!$I47&amp;"m"&amp;IF(ДАННЫЕ!$I47&gt;0,IF(ДАННЫЕ!$J47&gt;0,0,1),"")&amp;"f"&amp;IF(ДАННЫЕ!$R47&gt;0,IF(YEAR(ДАННЫЕ!$F$1)=YEAR(ДАННЫЕ!$R47),1,0),0)&amp;"z"&amp;ДАННЫЕ!$R47&amp;"p"&amp;ДАННЫЕ!$S47&amp;"i"&amp;ДАННЫЕ!$T47&amp;"h"&amp;ДАННЫЕ!$K47&amp;"be"&amp;ДАННЫЕ!$BI47&amp;"CD"&amp;IF(ДАННЫЕ!BF47&gt;500,4,IF(ДАННЫЕ!BF47&gt;350,3,IF(ДАННЫЕ!BF47&gt;200,2,IF(ДАННЫЕ!BF47&gt;0,1,0))))&amp;"g"&amp;B47&amp;"d"&amp;H47&amp;"l"&amp;ДАННЫЕ!AT47&amp;"a"&amp;ДАННЫЕ!$V47&amp;"v"&amp;R47&amp;"k"&amp;ДАННЫЕ!$U47&amp;"s"&amp;ДАННЫЕ!$Y47&amp;"t"&amp;ДАННЫЕ!$X47&amp;"b"&amp;IF(ДАННЫЕ!$Q47&gt;1,1,0)&amp;"PP"&amp;ДАННЫЕ!Z47&amp;"c"&amp;S47&amp;"x"&amp;IF(ДАННЫЕ!$BY47&gt;0,IF(YEAR(ДАННЫЕ!$F$1)=YEAR(ДАННЫЕ!$BY47),1,0),0)&amp;"n"&amp;IF(ДАННЫЕ!$BZ47&gt;0,IF(YEAR(ДАННЫЕ!$F$1)=YEAR(ДАННЫЕ!$BZ47),1,0),0)&amp;"u"&amp;D47&amp;"z"&amp;IF(ДАННЫЕ!$CL47&gt;0,IF(YEAR(ДАННЫЕ!$F$1)&gt;YEAR(ДАННЫЕ!$CL47),11,12),0)</f>
        <v>03mf0zpihbeCD0g0dlav0kstb0PPc0x0n0u0z0</v>
      </c>
      <c r="K47" s="28" t="str">
        <f ca="1">ДАННЫЕ!$I47&amp;"x"&amp;B47&amp;"w"&amp;IF(T47+ДАННЫЕ!AD47+ДАННЫЕ!AE47+ДАННЫЕ!AF47+ДАННЫЕ!AG47+ДАННЫЕ!AH47+ДАННЫЕ!$AL47+ДАННЫЕ!AI47+ДАННЫЕ!AJ47+ДАННЫЕ!AK47+ДАННЫЕ!AP47+ДАННЫЕ!AQ47+ДАННЫЕ!AR47+ДАННЫЕ!$AM47+ДАННЫЕ!$AN47+ДАННЫЕ!AS47+ДАННЫЕ!AT47&gt;0,1,0)&amp;IF(OR(T47=2,ДАННЫЕ!AD47=2,ДАННЫЕ!AE47=2,ДАННЫЕ!AF47=2,ДАННЫЕ!AG47=2,ДАННЫЕ!AH47=2,ДАННЫЕ!$AL47=2,ДАННЫЕ!AI47=2,ДАННЫЕ!AJ47=2,ДАННЫЕ!AK47=2,ДАННЫЕ!AP47=2,ДАННЫЕ!AQ47=2,ДАННЫЕ!AR47=2,ДАННЫЕ!$AM47=2,ДАННЫЕ!$AN47=2,ДАННЫЕ!AS47=2,ДАННЫЕ!AT47=2),2,0)&amp;"t"&amp;IF(T47&gt;0,"1"&amp;T47,"00")&amp;"f"&amp;IF(ДАННЫЕ!$AC47,"1"&amp;ДАННЫЕ!$AC47,"00")&amp;"b"&amp;IF(ДАННЫЕ!$AD47,"1"&amp;ДАННЫЕ!$AD47,"00")&amp;"g"&amp;IF(ДАННЫЕ!$AF47,"1"&amp;ДАННЫЕ!$AF47,"00")&amp;"c"&amp;IF(ДАННЫЕ!$AG47,"1"&amp;ДАННЫЕ!$AG47,"00")&amp;"i"&amp;IF(ДАННЫЕ!$AH47,"1"&amp;ДАННЫЕ!$AH47,"00")&amp;"r"&amp;IF(ДАННЫЕ!$AL47,"1"&amp;ДАННЫЕ!$AL47,"00")&amp;"m"&amp;IF(ДАННЫЕ!$AI47,"1"&amp;ДАННЫЕ!$AI47,"00")&amp;"hS"&amp;IF(ДАННЫЕ!$AJ47,"1"&amp;ДАННЫЕ!$AJ47,"00")&amp;"hZ"&amp;IF(ДАННЫЕ!$AK47,"1"&amp;ДАННЫЕ!$AK47,"00")&amp;"p"&amp;IF(ДАННЫЕ!$AP47,"1"&amp;ДАННЫЕ!$AP47,"00")&amp;"k"&amp;IF(ДАННЫЕ!$AQ47,"1"&amp;ДАННЫЕ!$AQ47,"00")&amp;"z"&amp;IF(ДАННЫЕ!$AR47,"1"&amp;ДАННЫЕ!$AR47,"00")&amp;"j"&amp;IF(ДАННЫЕ!$AM47,"1"&amp;ДАННЫЕ!$AM47,"00")&amp;"n"&amp;IF(ДАННЫЕ!$AN47,"1"&amp;ДАННЫЕ!$AN47,"00")&amp;"E"&amp;ДАННЫЕ!BI47&amp;"L"&amp;ДАННЫЕ!AO47&amp;"h"&amp;IF(ДАННЫЕ!$AU47&gt;0,1,0)&amp;"v"&amp;IF(ДАННЫЕ!$AW47&gt;0,1,0)&amp;"a"&amp;IF(ДАННЫЕ!$AS47,"1"&amp;ДАННЫЕ!$AS47,"00")&amp;"s"&amp;IF(ДАННЫЕ!$AT47,"1"&amp;ДАННЫЕ!$AT47,"00")&amp;"u"&amp;IF(ДАННЫЕ!$CJ47&gt;0,1,0)&amp;"y"&amp;B47&amp;"d"&amp;H47&amp;"e"&amp;F47&amp;G47</f>
        <v>x0w00t00f00b00g00c00i00r00m00hS00hZ00p00k00z00j00n00ELh0v0a00s00u0y0de</v>
      </c>
      <c r="L47" s="28" t="str">
        <f ca="1">ДАННЫЕ!$I47&amp;"VN"&amp;IF(ДАННЫЕ!AW47&gt;0,11,10)&amp;"CD"&amp;IF(ДАННЫЕ!BF47&gt;500,16,IF(ДАННЫЕ!BF47&gt;350,15,IF(ДАННЫЕ!BF47&gt;=200,14,IF(ДАННЫЕ!BF47&gt;=100,13,IF(ДАННЫЕ!BF47&gt;=50,12,IF(ДАННЫЕ!BF47&gt;0,11,10))))))&amp;"AR"&amp;IF(ДАННЫЕ!BX47&gt;0,1,0)&amp;"GD"&amp;B47&amp;"VV"&amp;IF(E47&gt;=5,IF(E47&lt;18,1,0),0)</f>
        <v>VN10CD10AR0GD0VV0</v>
      </c>
      <c r="M47" s="28" t="str">
        <f>ДАННЫЕ!$I47&amp;"b"&amp;ДАННЫЕ!$BI47&amp;"r"&amp;ДАННЫЕ!$BJ47&amp;"CD"&amp;IF(ДАННЫЕ!BF47&gt;0,IF(ДАННЫЕ!BF47&lt;200,1,IF(ДАННЫЕ!BF47&lt;350,2,3)),0)&amp;"h"&amp;IF(ДАННЫЕ!$BK47+ДАННЫЕ!$BL47+ДАННЫЕ!$BM47&gt;0,1,0)&amp;"x"&amp;ДАННЫЕ!$BK47&amp;"y"&amp;ДАННЫЕ!$BL47&amp;"z"&amp;ДАННЫЕ!$BM47&amp;"c"&amp;IF(ДАННЫЕ!$BK47+ДАННЫЕ!$BL47+ДАННЫЕ!$BM47=3,1,0)&amp;"a"&amp;IF(ДАННЫЕ!$BQ47+ДАННЫЕ!$BR47&gt;0,1,0)&amp;"d"&amp;ДАННЫЕ!$BQ47&amp;"v"&amp;ДАННЫЕ!$BR47&amp;"p"&amp;ДАННЫЕ!$BS47&amp;"n"&amp;ДАННЫЕ!$BU47&amp;"t"&amp;ДАННЫЕ!$BV47&amp;"o"&amp;ДАННЫЕ!$BT47&amp;"l"&amp;IF(ДАННЫЕ!$BN47&gt;0,1,0)&amp;ДАННЫЕ!$BN47&amp;"g"&amp;ДАННЫЕ!$BO47&amp;"s"&amp;ДАННЫЕ!$BP47&amp;"DZ"&amp;IF(ДАННЫЕ!B47-ДАННЫЕ!G47 &lt; 60,IF(ДАННЫЕ!B47-ДАННЫЕ!G47 &gt;= 0,1,0),0)&amp;"u"&amp;IF(ДАННЫЕ!$CJ47&gt;0,1,0)</f>
        <v>brCD0h0xyzc0a0dvpntol0gsDZ1u0</v>
      </c>
      <c r="N47" s="28" t="str">
        <f ca="1">ДАННЫЕ!$F47&amp;ДАННЫЕ!$I47&amp;"g"&amp;B47&amp;"cf"&amp;D47&amp;"a"&amp;IF(ДАННЫЕ!$BX47&gt;0,1,0)&amp;IF(ДАННЫЕ!$BF47&gt;500,1,IF(ДАННЫЕ!$BF47&gt;350,2,IF(ДАННЫЕ!$BF47&gt;=200,3,IF(ДАННЫЕ!$BF47&gt;=100,4,IF(ДАННЫЕ!$BF47&gt;=50,5,IF(ДАННЫЕ!$BF47&lt;50,6,0))))))&amp;"AR"&amp;IF(DATEDIF(ДАННЫЕ!$BX47,ДАННЫЕ!$F$1,"y")&gt;1,1,0)&amp;"VG"&amp;IF(ДАННЫЕ!$BH47="0",1,0)&amp;"o"&amp;IF(T47+ДАННЫЕ!$AF47+ДАННЫЕ!$AG47+ДАННЫЕ!$AH47+ДАННЫЕ!$AI47+ДАННЫЕ!$AJ47+ДАННЫЕ!$AP47+ДАННЫЕ!$AQ47+ДАННЫЕ!$AR47+ДАННЫЕ!$AU47+ДАННЫЕ!$AW47+ДАННЫЕ!$AS47+ДАННЫЕ!$AT47&gt;0,1,0)&amp;"x"&amp;ДАННЫЕ!$AG47&amp;"p"&amp;IF(ДАННЫЕ!$BY47&gt;0,1,0)&amp;"v"&amp;IF(ДАННЫЕ!$BZ47&gt;0,1,0)&amp;"n"&amp;ДАННЫЕ!$CA47&amp;"t"&amp;ДАННЫЕ!$AY47&amp;"k"&amp;ДАННЫЕ!$CB47&amp;"q"&amp;ДАННЫЕ!$CC47&amp;"w"&amp;ДАННЫЕ!$CD47&amp;"e"&amp;ДАННЫЕ!$CE47&amp;"m"&amp;ДАННЫЕ!$CF47&amp;"c"&amp;ДАННЫЕ!$CG47&amp;"z"&amp;ДАННЫЕ!$CH47&amp;"d"&amp;IF(H47=4,1,0)&amp;"s"&amp;IF(ДАННЫЕ!$J47=1,0,1)&amp;"u"&amp;IF(ДАННЫЕ!$CJ47&gt;0,1,0)</f>
        <v>g0cf0a06AR1VG0o0xp0v0ntkqwemczd0s1u0</v>
      </c>
      <c r="O47" s="28" t="str">
        <f>ДАННЫЕ!$I47&amp;"g"&amp;B47&amp;A47&amp;"f"&amp;P47&amp;"c"&amp;IF(ДАННЫЕ!$U47&gt;0,1,0)&amp;"s"&amp;IF(ДАННЫЕ!$Q47&gt;0,IF(YEAR(ДАННЫЕ!$F$1)=YEAR(ДАННЫЕ!$Q47),IF(MONTH(ДАННЫЕ!$F$1)=MONTH(ДАННЫЕ!$Q47),111,11),1),0)&amp;"i"&amp;IF(ДАННЫЕ!$R47+ДАННЫЕ!$S47+ДАННЫЕ!$T47=0,0,1)&amp;"h"&amp;IF(ДАННЫЕ!$P47&gt;0,1,0)&amp;"p"&amp;IF(ДАННЫЕ!$CI47&gt;0,IF(YEAR(ДАННЫЕ!$F$1)=YEAR(ДАННЫЕ!$CI47),IF(MONTH(ДАННЫЕ!$F$1)=MONTH(ДАННЫЕ!$CI47),111,11),1),0)&amp;"d"&amp;IF(ДАННЫЕ!$CJ47&gt;0,IF(YEAR(ДАННЫЕ!$F$1)=YEAR(ДАННЫЕ!$CJ47),IF(MONTH(ДАННЫЕ!$F$1)=MONTH(ДАННЫЕ!$CJ47),111,11),1),0)&amp;"o"&amp;IF(ДАННЫЕ!$CK47&gt;0,IF(MONTH(ДАННЫЕ!$F$1)=MONTH(ДАННЫЕ!$CK47),111,11),0)&amp;"v"&amp;IF(ДАННЫЕ!$BE47&gt;0,IF(MONTH(ДАННЫЕ!$F$1)=MONTH(ДАННЫЕ!$BE47),111,11),0)</f>
        <v>g00f0c0s0i0h0p0d0o0v0</v>
      </c>
      <c r="P47" s="15">
        <f t="shared" si="2"/>
        <v>0</v>
      </c>
      <c r="Q47" s="15">
        <f>IF(ДАННЫЕ!$F$1&gt;ДАННЫЕ!$N47,IF(YEAR(ДАННЫЕ!$F$1)=YEAR(ДАННЫЕ!M47),1,0),0)</f>
        <v>0</v>
      </c>
      <c r="R47" s="15">
        <f>IF(ДАННЫЕ!$F$1&gt;ДАННЫЕ!$N47,IF(YEAR(ДАННЫЕ!$F$1)=YEAR(ДАННЫЕ!N47),1,0),0)</f>
        <v>0</v>
      </c>
      <c r="S47" s="15">
        <f>IF(ДАННЫЕ!$AA47="2А",1,IF(ДАННЫЕ!$AA47="2Б",2,IF(ДАННЫЕ!$AA47="2В",3,IF(ДАННЫЕ!$AA47=3,4,IF(ДАННЫЕ!$AA47="4А",5,IF(ДАННЫЕ!$AA47="4Б",6,IF(ДАННЫЕ!$AA47="4В",7,IF(ДАННЫЕ!$AA47=5,8,0))))))))</f>
        <v>0</v>
      </c>
      <c r="T47" s="15">
        <f>IF(OR(ДАННЫЕ!$AC47=2,ДАННЫЕ!$AD47=2,ДАННЫЕ!$AE47=2),2,IF(OR(ДАННЫЕ!$AC47=1,ДАННЫЕ!$AD47=1,ДАННЫЕ!$AE47=1),1,0))</f>
        <v>0</v>
      </c>
    </row>
    <row r="48" spans="1:20" ht="15" customHeight="1" x14ac:dyDescent="0.2">
      <c r="A48" s="78">
        <f>IF(B48&gt;0,IF(MONTH(ДАННЫЕ!$F$1)=MONTH(ДАННЫЕ!$B48),1,0),0)</f>
        <v>0</v>
      </c>
      <c r="B48" s="14">
        <f>IF(ДАННЫЕ!$B48&gt;0,IF(YEAR(ДАННЫЕ!$F$1)=YEAR(ДАННЫЕ!$B48),1,0),0)</f>
        <v>0</v>
      </c>
      <c r="C48" s="14">
        <f>IF(ДАННЫЕ!$CM48&gt;0,IF(YEAR(ДАННЫЕ!$F$1)=YEAR(ДАННЫЕ!$CM48),1,0),0)</f>
        <v>0</v>
      </c>
      <c r="D48" s="14">
        <f>IF(ДАННЫЕ!$CJ48&gt;0,IF(ДАННЫЕ!$CL48&gt;ДАННЫЕ!$F$1,1,IF(ДАННЫЕ!$CL48&gt;0,0,1)),0)</f>
        <v>0</v>
      </c>
      <c r="E48" s="43" t="str">
        <f ca="1">IF(ДАННЫЕ!$F$1&gt;0,IF(ДАННЫЕ!$G48&gt;0,DATEDIF(ДАННЫЕ!$G48,ДАННЫЕ!$F$1,"y"),""),IF(ДАННЫЕ!$G48&gt;0,DATEDIF(ДАННЫЕ!$G48,TODAY(),"y"),""))</f>
        <v/>
      </c>
      <c r="F48" s="43" t="str">
        <f xml:space="preserve"> IF(ДАННЫЕ!$F48="М",IF(E48&gt;=18,IF(E48&lt;60,1,""),""),"")&amp;IF(ДАННЫЕ!$F48="Ж",IF(E48&gt;=18,IF(E48&lt;55,1,""),""),"")</f>
        <v/>
      </c>
      <c r="G48" s="43" t="str">
        <f xml:space="preserve"> IF(ДАННЫЕ!$F48="М",IF(E48&gt;=60,2,""),"")&amp;IF(ДАННЫЕ!$F48="Ж",IF(E48&gt;=55,2,""),"")</f>
        <v/>
      </c>
      <c r="H48" s="43" t="str">
        <f t="shared" ca="1" si="0"/>
        <v/>
      </c>
      <c r="I48" s="43" t="str">
        <f t="shared" ca="1" si="1"/>
        <v>03</v>
      </c>
      <c r="J48" s="28" t="str">
        <f ca="1">ДАННЫЕ!$F48&amp;H48&amp;I48&amp;ДАННЫЕ!$I48&amp;"m"&amp;IF(ДАННЫЕ!$I48&gt;0,IF(ДАННЫЕ!$J48&gt;0,0,1),"")&amp;"f"&amp;IF(ДАННЫЕ!$R48&gt;0,IF(YEAR(ДАННЫЕ!$F$1)=YEAR(ДАННЫЕ!$R48),1,0),0)&amp;"z"&amp;ДАННЫЕ!$R48&amp;"p"&amp;ДАННЫЕ!$S48&amp;"i"&amp;ДАННЫЕ!$T48&amp;"h"&amp;ДАННЫЕ!$K48&amp;"be"&amp;ДАННЫЕ!$BI48&amp;"CD"&amp;IF(ДАННЫЕ!BF48&gt;500,4,IF(ДАННЫЕ!BF48&gt;350,3,IF(ДАННЫЕ!BF48&gt;200,2,IF(ДАННЫЕ!BF48&gt;0,1,0))))&amp;"g"&amp;B48&amp;"d"&amp;H48&amp;"l"&amp;ДАННЫЕ!AT48&amp;"a"&amp;ДАННЫЕ!$V48&amp;"v"&amp;R48&amp;"k"&amp;ДАННЫЕ!$U48&amp;"s"&amp;ДАННЫЕ!$Y48&amp;"t"&amp;ДАННЫЕ!$X48&amp;"b"&amp;IF(ДАННЫЕ!$Q48&gt;1,1,0)&amp;"PP"&amp;ДАННЫЕ!Z48&amp;"c"&amp;S48&amp;"x"&amp;IF(ДАННЫЕ!$BY48&gt;0,IF(YEAR(ДАННЫЕ!$F$1)=YEAR(ДАННЫЕ!$BY48),1,0),0)&amp;"n"&amp;IF(ДАННЫЕ!$BZ48&gt;0,IF(YEAR(ДАННЫЕ!$F$1)=YEAR(ДАННЫЕ!$BZ48),1,0),0)&amp;"u"&amp;D48&amp;"z"&amp;IF(ДАННЫЕ!$CL48&gt;0,IF(YEAR(ДАННЫЕ!$F$1)&gt;YEAR(ДАННЫЕ!$CL48),11,12),0)</f>
        <v>03mf0zpihbeCD0g0dlav0kstb0PPc0x0n0u0z0</v>
      </c>
      <c r="K48" s="28" t="str">
        <f ca="1">ДАННЫЕ!$I48&amp;"x"&amp;B48&amp;"w"&amp;IF(T48+ДАННЫЕ!AD48+ДАННЫЕ!AE48+ДАННЫЕ!AF48+ДАННЫЕ!AG48+ДАННЫЕ!AH48+ДАННЫЕ!$AL48+ДАННЫЕ!AI48+ДАННЫЕ!AJ48+ДАННЫЕ!AK48+ДАННЫЕ!AP48+ДАННЫЕ!AQ48+ДАННЫЕ!AR48+ДАННЫЕ!$AM48+ДАННЫЕ!$AN48+ДАННЫЕ!AS48+ДАННЫЕ!AT48&gt;0,1,0)&amp;IF(OR(T48=2,ДАННЫЕ!AD48=2,ДАННЫЕ!AE48=2,ДАННЫЕ!AF48=2,ДАННЫЕ!AG48=2,ДАННЫЕ!AH48=2,ДАННЫЕ!$AL48=2,ДАННЫЕ!AI48=2,ДАННЫЕ!AJ48=2,ДАННЫЕ!AK48=2,ДАННЫЕ!AP48=2,ДАННЫЕ!AQ48=2,ДАННЫЕ!AR48=2,ДАННЫЕ!$AM48=2,ДАННЫЕ!$AN48=2,ДАННЫЕ!AS48=2,ДАННЫЕ!AT48=2),2,0)&amp;"t"&amp;IF(T48&gt;0,"1"&amp;T48,"00")&amp;"f"&amp;IF(ДАННЫЕ!$AC48,"1"&amp;ДАННЫЕ!$AC48,"00")&amp;"b"&amp;IF(ДАННЫЕ!$AD48,"1"&amp;ДАННЫЕ!$AD48,"00")&amp;"g"&amp;IF(ДАННЫЕ!$AF48,"1"&amp;ДАННЫЕ!$AF48,"00")&amp;"c"&amp;IF(ДАННЫЕ!$AG48,"1"&amp;ДАННЫЕ!$AG48,"00")&amp;"i"&amp;IF(ДАННЫЕ!$AH48,"1"&amp;ДАННЫЕ!$AH48,"00")&amp;"r"&amp;IF(ДАННЫЕ!$AL48,"1"&amp;ДАННЫЕ!$AL48,"00")&amp;"m"&amp;IF(ДАННЫЕ!$AI48,"1"&amp;ДАННЫЕ!$AI48,"00")&amp;"hS"&amp;IF(ДАННЫЕ!$AJ48,"1"&amp;ДАННЫЕ!$AJ48,"00")&amp;"hZ"&amp;IF(ДАННЫЕ!$AK48,"1"&amp;ДАННЫЕ!$AK48,"00")&amp;"p"&amp;IF(ДАННЫЕ!$AP48,"1"&amp;ДАННЫЕ!$AP48,"00")&amp;"k"&amp;IF(ДАННЫЕ!$AQ48,"1"&amp;ДАННЫЕ!$AQ48,"00")&amp;"z"&amp;IF(ДАННЫЕ!$AR48,"1"&amp;ДАННЫЕ!$AR48,"00")&amp;"j"&amp;IF(ДАННЫЕ!$AM48,"1"&amp;ДАННЫЕ!$AM48,"00")&amp;"n"&amp;IF(ДАННЫЕ!$AN48,"1"&amp;ДАННЫЕ!$AN48,"00")&amp;"E"&amp;ДАННЫЕ!BI48&amp;"L"&amp;ДАННЫЕ!AO48&amp;"h"&amp;IF(ДАННЫЕ!$AU48&gt;0,1,0)&amp;"v"&amp;IF(ДАННЫЕ!$AW48&gt;0,1,0)&amp;"a"&amp;IF(ДАННЫЕ!$AS48,"1"&amp;ДАННЫЕ!$AS48,"00")&amp;"s"&amp;IF(ДАННЫЕ!$AT48,"1"&amp;ДАННЫЕ!$AT48,"00")&amp;"u"&amp;IF(ДАННЫЕ!$CJ48&gt;0,1,0)&amp;"y"&amp;B48&amp;"d"&amp;H48&amp;"e"&amp;F48&amp;G48</f>
        <v>x0w00t00f00b00g00c00i00r00m00hS00hZ00p00k00z00j00n00ELh0v0a00s00u0y0de</v>
      </c>
      <c r="L48" s="28" t="str">
        <f ca="1">ДАННЫЕ!$I48&amp;"VN"&amp;IF(ДАННЫЕ!AW48&gt;0,11,10)&amp;"CD"&amp;IF(ДАННЫЕ!BF48&gt;500,16,IF(ДАННЫЕ!BF48&gt;350,15,IF(ДАННЫЕ!BF48&gt;=200,14,IF(ДАННЫЕ!BF48&gt;=100,13,IF(ДАННЫЕ!BF48&gt;=50,12,IF(ДАННЫЕ!BF48&gt;0,11,10))))))&amp;"AR"&amp;IF(ДАННЫЕ!BX48&gt;0,1,0)&amp;"GD"&amp;B48&amp;"VV"&amp;IF(E48&gt;=5,IF(E48&lt;18,1,0),0)</f>
        <v>VN10CD10AR0GD0VV0</v>
      </c>
      <c r="M48" s="28" t="str">
        <f>ДАННЫЕ!$I48&amp;"b"&amp;ДАННЫЕ!$BI48&amp;"r"&amp;ДАННЫЕ!$BJ48&amp;"CD"&amp;IF(ДАННЫЕ!BF48&gt;0,IF(ДАННЫЕ!BF48&lt;200,1,IF(ДАННЫЕ!BF48&lt;350,2,3)),0)&amp;"h"&amp;IF(ДАННЫЕ!$BK48+ДАННЫЕ!$BL48+ДАННЫЕ!$BM48&gt;0,1,0)&amp;"x"&amp;ДАННЫЕ!$BK48&amp;"y"&amp;ДАННЫЕ!$BL48&amp;"z"&amp;ДАННЫЕ!$BM48&amp;"c"&amp;IF(ДАННЫЕ!$BK48+ДАННЫЕ!$BL48+ДАННЫЕ!$BM48=3,1,0)&amp;"a"&amp;IF(ДАННЫЕ!$BQ48+ДАННЫЕ!$BR48&gt;0,1,0)&amp;"d"&amp;ДАННЫЕ!$BQ48&amp;"v"&amp;ДАННЫЕ!$BR48&amp;"p"&amp;ДАННЫЕ!$BS48&amp;"n"&amp;ДАННЫЕ!$BU48&amp;"t"&amp;ДАННЫЕ!$BV48&amp;"o"&amp;ДАННЫЕ!$BT48&amp;"l"&amp;IF(ДАННЫЕ!$BN48&gt;0,1,0)&amp;ДАННЫЕ!$BN48&amp;"g"&amp;ДАННЫЕ!$BO48&amp;"s"&amp;ДАННЫЕ!$BP48&amp;"DZ"&amp;IF(ДАННЫЕ!B48-ДАННЫЕ!G48 &lt; 60,IF(ДАННЫЕ!B48-ДАННЫЕ!G48 &gt;= 0,1,0),0)&amp;"u"&amp;IF(ДАННЫЕ!$CJ48&gt;0,1,0)</f>
        <v>brCD0h0xyzc0a0dvpntol0gsDZ1u0</v>
      </c>
      <c r="N48" s="28" t="str">
        <f ca="1">ДАННЫЕ!$F48&amp;ДАННЫЕ!$I48&amp;"g"&amp;B48&amp;"cf"&amp;D48&amp;"a"&amp;IF(ДАННЫЕ!$BX48&gt;0,1,0)&amp;IF(ДАННЫЕ!$BF48&gt;500,1,IF(ДАННЫЕ!$BF48&gt;350,2,IF(ДАННЫЕ!$BF48&gt;=200,3,IF(ДАННЫЕ!$BF48&gt;=100,4,IF(ДАННЫЕ!$BF48&gt;=50,5,IF(ДАННЫЕ!$BF48&lt;50,6,0))))))&amp;"AR"&amp;IF(DATEDIF(ДАННЫЕ!$BX48,ДАННЫЕ!$F$1,"y")&gt;1,1,0)&amp;"VG"&amp;IF(ДАННЫЕ!$BH48="0",1,0)&amp;"o"&amp;IF(T48+ДАННЫЕ!$AF48+ДАННЫЕ!$AG48+ДАННЫЕ!$AH48+ДАННЫЕ!$AI48+ДАННЫЕ!$AJ48+ДАННЫЕ!$AP48+ДАННЫЕ!$AQ48+ДАННЫЕ!$AR48+ДАННЫЕ!$AU48+ДАННЫЕ!$AW48+ДАННЫЕ!$AS48+ДАННЫЕ!$AT48&gt;0,1,0)&amp;"x"&amp;ДАННЫЕ!$AG48&amp;"p"&amp;IF(ДАННЫЕ!$BY48&gt;0,1,0)&amp;"v"&amp;IF(ДАННЫЕ!$BZ48&gt;0,1,0)&amp;"n"&amp;ДАННЫЕ!$CA48&amp;"t"&amp;ДАННЫЕ!$AY48&amp;"k"&amp;ДАННЫЕ!$CB48&amp;"q"&amp;ДАННЫЕ!$CC48&amp;"w"&amp;ДАННЫЕ!$CD48&amp;"e"&amp;ДАННЫЕ!$CE48&amp;"m"&amp;ДАННЫЕ!$CF48&amp;"c"&amp;ДАННЫЕ!$CG48&amp;"z"&amp;ДАННЫЕ!$CH48&amp;"d"&amp;IF(H48=4,1,0)&amp;"s"&amp;IF(ДАННЫЕ!$J48=1,0,1)&amp;"u"&amp;IF(ДАННЫЕ!$CJ48&gt;0,1,0)</f>
        <v>g0cf0a06AR1VG0o0xp0v0ntkqwemczd0s1u0</v>
      </c>
      <c r="O48" s="28" t="str">
        <f>ДАННЫЕ!$I48&amp;"g"&amp;B48&amp;A48&amp;"f"&amp;P48&amp;"c"&amp;IF(ДАННЫЕ!$U48&gt;0,1,0)&amp;"s"&amp;IF(ДАННЫЕ!$Q48&gt;0,IF(YEAR(ДАННЫЕ!$F$1)=YEAR(ДАННЫЕ!$Q48),IF(MONTH(ДАННЫЕ!$F$1)=MONTH(ДАННЫЕ!$Q48),111,11),1),0)&amp;"i"&amp;IF(ДАННЫЕ!$R48+ДАННЫЕ!$S48+ДАННЫЕ!$T48=0,0,1)&amp;"h"&amp;IF(ДАННЫЕ!$P48&gt;0,1,0)&amp;"p"&amp;IF(ДАННЫЕ!$CI48&gt;0,IF(YEAR(ДАННЫЕ!$F$1)=YEAR(ДАННЫЕ!$CI48),IF(MONTH(ДАННЫЕ!$F$1)=MONTH(ДАННЫЕ!$CI48),111,11),1),0)&amp;"d"&amp;IF(ДАННЫЕ!$CJ48&gt;0,IF(YEAR(ДАННЫЕ!$F$1)=YEAR(ДАННЫЕ!$CJ48),IF(MONTH(ДАННЫЕ!$F$1)=MONTH(ДАННЫЕ!$CJ48),111,11),1),0)&amp;"o"&amp;IF(ДАННЫЕ!$CK48&gt;0,IF(MONTH(ДАННЫЕ!$F$1)=MONTH(ДАННЫЕ!$CK48),111,11),0)&amp;"v"&amp;IF(ДАННЫЕ!$BE48&gt;0,IF(MONTH(ДАННЫЕ!$F$1)=MONTH(ДАННЫЕ!$BE48),111,11),0)</f>
        <v>g00f0c0s0i0h0p0d0o0v0</v>
      </c>
      <c r="P48" s="15">
        <f t="shared" si="2"/>
        <v>0</v>
      </c>
      <c r="Q48" s="15">
        <f>IF(ДАННЫЕ!$F$1&gt;ДАННЫЕ!$N48,IF(YEAR(ДАННЫЕ!$F$1)=YEAR(ДАННЫЕ!M48),1,0),0)</f>
        <v>0</v>
      </c>
      <c r="R48" s="15">
        <f>IF(ДАННЫЕ!$F$1&gt;ДАННЫЕ!$N48,IF(YEAR(ДАННЫЕ!$F$1)=YEAR(ДАННЫЕ!N48),1,0),0)</f>
        <v>0</v>
      </c>
      <c r="S48" s="15">
        <f>IF(ДАННЫЕ!$AA48="2А",1,IF(ДАННЫЕ!$AA48="2Б",2,IF(ДАННЫЕ!$AA48="2В",3,IF(ДАННЫЕ!$AA48=3,4,IF(ДАННЫЕ!$AA48="4А",5,IF(ДАННЫЕ!$AA48="4Б",6,IF(ДАННЫЕ!$AA48="4В",7,IF(ДАННЫЕ!$AA48=5,8,0))))))))</f>
        <v>0</v>
      </c>
      <c r="T48" s="15">
        <f>IF(OR(ДАННЫЕ!$AC48=2,ДАННЫЕ!$AD48=2,ДАННЫЕ!$AE48=2),2,IF(OR(ДАННЫЕ!$AC48=1,ДАННЫЕ!$AD48=1,ДАННЫЕ!$AE48=1),1,0))</f>
        <v>0</v>
      </c>
    </row>
    <row r="49" spans="1:20" ht="15" customHeight="1" x14ac:dyDescent="0.2">
      <c r="A49" s="78">
        <f>IF(B49&gt;0,IF(MONTH(ДАННЫЕ!$F$1)=MONTH(ДАННЫЕ!$B49),1,0),0)</f>
        <v>0</v>
      </c>
      <c r="B49" s="14">
        <f>IF(ДАННЫЕ!$B49&gt;0,IF(YEAR(ДАННЫЕ!$F$1)=YEAR(ДАННЫЕ!$B49),1,0),0)</f>
        <v>0</v>
      </c>
      <c r="C49" s="14">
        <f>IF(ДАННЫЕ!$CM49&gt;0,IF(YEAR(ДАННЫЕ!$F$1)=YEAR(ДАННЫЕ!$CM49),1,0),0)</f>
        <v>0</v>
      </c>
      <c r="D49" s="14">
        <f>IF(ДАННЫЕ!$CJ49&gt;0,IF(ДАННЫЕ!$CL49&gt;ДАННЫЕ!$F$1,1,IF(ДАННЫЕ!$CL49&gt;0,0,1)),0)</f>
        <v>0</v>
      </c>
      <c r="E49" s="43" t="str">
        <f ca="1">IF(ДАННЫЕ!$F$1&gt;0,IF(ДАННЫЕ!$G49&gt;0,DATEDIF(ДАННЫЕ!$G49,ДАННЫЕ!$F$1,"y"),""),IF(ДАННЫЕ!$G49&gt;0,DATEDIF(ДАННЫЕ!$G49,TODAY(),"y"),""))</f>
        <v/>
      </c>
      <c r="F49" s="43" t="str">
        <f xml:space="preserve"> IF(ДАННЫЕ!$F49="М",IF(E49&gt;=18,IF(E49&lt;60,1,""),""),"")&amp;IF(ДАННЫЕ!$F49="Ж",IF(E49&gt;=18,IF(E49&lt;55,1,""),""),"")</f>
        <v/>
      </c>
      <c r="G49" s="43" t="str">
        <f xml:space="preserve"> IF(ДАННЫЕ!$F49="М",IF(E49&gt;=60,2,""),"")&amp;IF(ДАННЫЕ!$F49="Ж",IF(E49&gt;=55,2,""),"")</f>
        <v/>
      </c>
      <c r="H49" s="43" t="str">
        <f t="shared" ca="1" si="0"/>
        <v/>
      </c>
      <c r="I49" s="43" t="str">
        <f t="shared" ca="1" si="1"/>
        <v>03</v>
      </c>
      <c r="J49" s="28" t="str">
        <f ca="1">ДАННЫЕ!$F49&amp;H49&amp;I49&amp;ДАННЫЕ!$I49&amp;"m"&amp;IF(ДАННЫЕ!$I49&gt;0,IF(ДАННЫЕ!$J49&gt;0,0,1),"")&amp;"f"&amp;IF(ДАННЫЕ!$R49&gt;0,IF(YEAR(ДАННЫЕ!$F$1)=YEAR(ДАННЫЕ!$R49),1,0),0)&amp;"z"&amp;ДАННЫЕ!$R49&amp;"p"&amp;ДАННЫЕ!$S49&amp;"i"&amp;ДАННЫЕ!$T49&amp;"h"&amp;ДАННЫЕ!$K49&amp;"be"&amp;ДАННЫЕ!$BI49&amp;"CD"&amp;IF(ДАННЫЕ!BF49&gt;500,4,IF(ДАННЫЕ!BF49&gt;350,3,IF(ДАННЫЕ!BF49&gt;200,2,IF(ДАННЫЕ!BF49&gt;0,1,0))))&amp;"g"&amp;B49&amp;"d"&amp;H49&amp;"l"&amp;ДАННЫЕ!AT49&amp;"a"&amp;ДАННЫЕ!$V49&amp;"v"&amp;R49&amp;"k"&amp;ДАННЫЕ!$U49&amp;"s"&amp;ДАННЫЕ!$Y49&amp;"t"&amp;ДАННЫЕ!$X49&amp;"b"&amp;IF(ДАННЫЕ!$Q49&gt;1,1,0)&amp;"PP"&amp;ДАННЫЕ!Z49&amp;"c"&amp;S49&amp;"x"&amp;IF(ДАННЫЕ!$BY49&gt;0,IF(YEAR(ДАННЫЕ!$F$1)=YEAR(ДАННЫЕ!$BY49),1,0),0)&amp;"n"&amp;IF(ДАННЫЕ!$BZ49&gt;0,IF(YEAR(ДАННЫЕ!$F$1)=YEAR(ДАННЫЕ!$BZ49),1,0),0)&amp;"u"&amp;D49&amp;"z"&amp;IF(ДАННЫЕ!$CL49&gt;0,IF(YEAR(ДАННЫЕ!$F$1)&gt;YEAR(ДАННЫЕ!$CL49),11,12),0)</f>
        <v>03mf0zpihbeCD0g0dlav0kstb0PPc0x0n0u0z0</v>
      </c>
      <c r="K49" s="28" t="str">
        <f ca="1">ДАННЫЕ!$I49&amp;"x"&amp;B49&amp;"w"&amp;IF(T49+ДАННЫЕ!AD49+ДАННЫЕ!AE49+ДАННЫЕ!AF49+ДАННЫЕ!AG49+ДАННЫЕ!AH49+ДАННЫЕ!$AL49+ДАННЫЕ!AI49+ДАННЫЕ!AJ49+ДАННЫЕ!AK49+ДАННЫЕ!AP49+ДАННЫЕ!AQ49+ДАННЫЕ!AR49+ДАННЫЕ!$AM49+ДАННЫЕ!$AN49+ДАННЫЕ!AS49+ДАННЫЕ!AT49&gt;0,1,0)&amp;IF(OR(T49=2,ДАННЫЕ!AD49=2,ДАННЫЕ!AE49=2,ДАННЫЕ!AF49=2,ДАННЫЕ!AG49=2,ДАННЫЕ!AH49=2,ДАННЫЕ!$AL49=2,ДАННЫЕ!AI49=2,ДАННЫЕ!AJ49=2,ДАННЫЕ!AK49=2,ДАННЫЕ!AP49=2,ДАННЫЕ!AQ49=2,ДАННЫЕ!AR49=2,ДАННЫЕ!$AM49=2,ДАННЫЕ!$AN49=2,ДАННЫЕ!AS49=2,ДАННЫЕ!AT49=2),2,0)&amp;"t"&amp;IF(T49&gt;0,"1"&amp;T49,"00")&amp;"f"&amp;IF(ДАННЫЕ!$AC49,"1"&amp;ДАННЫЕ!$AC49,"00")&amp;"b"&amp;IF(ДАННЫЕ!$AD49,"1"&amp;ДАННЫЕ!$AD49,"00")&amp;"g"&amp;IF(ДАННЫЕ!$AF49,"1"&amp;ДАННЫЕ!$AF49,"00")&amp;"c"&amp;IF(ДАННЫЕ!$AG49,"1"&amp;ДАННЫЕ!$AG49,"00")&amp;"i"&amp;IF(ДАННЫЕ!$AH49,"1"&amp;ДАННЫЕ!$AH49,"00")&amp;"r"&amp;IF(ДАННЫЕ!$AL49,"1"&amp;ДАННЫЕ!$AL49,"00")&amp;"m"&amp;IF(ДАННЫЕ!$AI49,"1"&amp;ДАННЫЕ!$AI49,"00")&amp;"hS"&amp;IF(ДАННЫЕ!$AJ49,"1"&amp;ДАННЫЕ!$AJ49,"00")&amp;"hZ"&amp;IF(ДАННЫЕ!$AK49,"1"&amp;ДАННЫЕ!$AK49,"00")&amp;"p"&amp;IF(ДАННЫЕ!$AP49,"1"&amp;ДАННЫЕ!$AP49,"00")&amp;"k"&amp;IF(ДАННЫЕ!$AQ49,"1"&amp;ДАННЫЕ!$AQ49,"00")&amp;"z"&amp;IF(ДАННЫЕ!$AR49,"1"&amp;ДАННЫЕ!$AR49,"00")&amp;"j"&amp;IF(ДАННЫЕ!$AM49,"1"&amp;ДАННЫЕ!$AM49,"00")&amp;"n"&amp;IF(ДАННЫЕ!$AN49,"1"&amp;ДАННЫЕ!$AN49,"00")&amp;"E"&amp;ДАННЫЕ!BI49&amp;"L"&amp;ДАННЫЕ!AO49&amp;"h"&amp;IF(ДАННЫЕ!$AU49&gt;0,1,0)&amp;"v"&amp;IF(ДАННЫЕ!$AW49&gt;0,1,0)&amp;"a"&amp;IF(ДАННЫЕ!$AS49,"1"&amp;ДАННЫЕ!$AS49,"00")&amp;"s"&amp;IF(ДАННЫЕ!$AT49,"1"&amp;ДАННЫЕ!$AT49,"00")&amp;"u"&amp;IF(ДАННЫЕ!$CJ49&gt;0,1,0)&amp;"y"&amp;B49&amp;"d"&amp;H49&amp;"e"&amp;F49&amp;G49</f>
        <v>x0w00t00f00b00g00c00i00r00m00hS00hZ00p00k00z00j00n00ELh0v0a00s00u0y0de</v>
      </c>
      <c r="L49" s="28" t="str">
        <f ca="1">ДАННЫЕ!$I49&amp;"VN"&amp;IF(ДАННЫЕ!AW49&gt;0,11,10)&amp;"CD"&amp;IF(ДАННЫЕ!BF49&gt;500,16,IF(ДАННЫЕ!BF49&gt;350,15,IF(ДАННЫЕ!BF49&gt;=200,14,IF(ДАННЫЕ!BF49&gt;=100,13,IF(ДАННЫЕ!BF49&gt;=50,12,IF(ДАННЫЕ!BF49&gt;0,11,10))))))&amp;"AR"&amp;IF(ДАННЫЕ!BX49&gt;0,1,0)&amp;"GD"&amp;B49&amp;"VV"&amp;IF(E49&gt;=5,IF(E49&lt;18,1,0),0)</f>
        <v>VN10CD10AR0GD0VV0</v>
      </c>
      <c r="M49" s="28" t="str">
        <f>ДАННЫЕ!$I49&amp;"b"&amp;ДАННЫЕ!$BI49&amp;"r"&amp;ДАННЫЕ!$BJ49&amp;"CD"&amp;IF(ДАННЫЕ!BF49&gt;0,IF(ДАННЫЕ!BF49&lt;200,1,IF(ДАННЫЕ!BF49&lt;350,2,3)),0)&amp;"h"&amp;IF(ДАННЫЕ!$BK49+ДАННЫЕ!$BL49+ДАННЫЕ!$BM49&gt;0,1,0)&amp;"x"&amp;ДАННЫЕ!$BK49&amp;"y"&amp;ДАННЫЕ!$BL49&amp;"z"&amp;ДАННЫЕ!$BM49&amp;"c"&amp;IF(ДАННЫЕ!$BK49+ДАННЫЕ!$BL49+ДАННЫЕ!$BM49=3,1,0)&amp;"a"&amp;IF(ДАННЫЕ!$BQ49+ДАННЫЕ!$BR49&gt;0,1,0)&amp;"d"&amp;ДАННЫЕ!$BQ49&amp;"v"&amp;ДАННЫЕ!$BR49&amp;"p"&amp;ДАННЫЕ!$BS49&amp;"n"&amp;ДАННЫЕ!$BU49&amp;"t"&amp;ДАННЫЕ!$BV49&amp;"o"&amp;ДАННЫЕ!$BT49&amp;"l"&amp;IF(ДАННЫЕ!$BN49&gt;0,1,0)&amp;ДАННЫЕ!$BN49&amp;"g"&amp;ДАННЫЕ!$BO49&amp;"s"&amp;ДАННЫЕ!$BP49&amp;"DZ"&amp;IF(ДАННЫЕ!B49-ДАННЫЕ!G49 &lt; 60,IF(ДАННЫЕ!B49-ДАННЫЕ!G49 &gt;= 0,1,0),0)&amp;"u"&amp;IF(ДАННЫЕ!$CJ49&gt;0,1,0)</f>
        <v>brCD0h0xyzc0a0dvpntol0gsDZ1u0</v>
      </c>
      <c r="N49" s="28" t="str">
        <f ca="1">ДАННЫЕ!$F49&amp;ДАННЫЕ!$I49&amp;"g"&amp;B49&amp;"cf"&amp;D49&amp;"a"&amp;IF(ДАННЫЕ!$BX49&gt;0,1,0)&amp;IF(ДАННЫЕ!$BF49&gt;500,1,IF(ДАННЫЕ!$BF49&gt;350,2,IF(ДАННЫЕ!$BF49&gt;=200,3,IF(ДАННЫЕ!$BF49&gt;=100,4,IF(ДАННЫЕ!$BF49&gt;=50,5,IF(ДАННЫЕ!$BF49&lt;50,6,0))))))&amp;"AR"&amp;IF(DATEDIF(ДАННЫЕ!$BX49,ДАННЫЕ!$F$1,"y")&gt;1,1,0)&amp;"VG"&amp;IF(ДАННЫЕ!$BH49="0",1,0)&amp;"o"&amp;IF(T49+ДАННЫЕ!$AF49+ДАННЫЕ!$AG49+ДАННЫЕ!$AH49+ДАННЫЕ!$AI49+ДАННЫЕ!$AJ49+ДАННЫЕ!$AP49+ДАННЫЕ!$AQ49+ДАННЫЕ!$AR49+ДАННЫЕ!$AU49+ДАННЫЕ!$AW49+ДАННЫЕ!$AS49+ДАННЫЕ!$AT49&gt;0,1,0)&amp;"x"&amp;ДАННЫЕ!$AG49&amp;"p"&amp;IF(ДАННЫЕ!$BY49&gt;0,1,0)&amp;"v"&amp;IF(ДАННЫЕ!$BZ49&gt;0,1,0)&amp;"n"&amp;ДАННЫЕ!$CA49&amp;"t"&amp;ДАННЫЕ!$AY49&amp;"k"&amp;ДАННЫЕ!$CB49&amp;"q"&amp;ДАННЫЕ!$CC49&amp;"w"&amp;ДАННЫЕ!$CD49&amp;"e"&amp;ДАННЫЕ!$CE49&amp;"m"&amp;ДАННЫЕ!$CF49&amp;"c"&amp;ДАННЫЕ!$CG49&amp;"z"&amp;ДАННЫЕ!$CH49&amp;"d"&amp;IF(H49=4,1,0)&amp;"s"&amp;IF(ДАННЫЕ!$J49=1,0,1)&amp;"u"&amp;IF(ДАННЫЕ!$CJ49&gt;0,1,0)</f>
        <v>g0cf0a06AR1VG0o0xp0v0ntkqwemczd0s1u0</v>
      </c>
      <c r="O49" s="28" t="str">
        <f>ДАННЫЕ!$I49&amp;"g"&amp;B49&amp;A49&amp;"f"&amp;P49&amp;"c"&amp;IF(ДАННЫЕ!$U49&gt;0,1,0)&amp;"s"&amp;IF(ДАННЫЕ!$Q49&gt;0,IF(YEAR(ДАННЫЕ!$F$1)=YEAR(ДАННЫЕ!$Q49),IF(MONTH(ДАННЫЕ!$F$1)=MONTH(ДАННЫЕ!$Q49),111,11),1),0)&amp;"i"&amp;IF(ДАННЫЕ!$R49+ДАННЫЕ!$S49+ДАННЫЕ!$T49=0,0,1)&amp;"h"&amp;IF(ДАННЫЕ!$P49&gt;0,1,0)&amp;"p"&amp;IF(ДАННЫЕ!$CI49&gt;0,IF(YEAR(ДАННЫЕ!$F$1)=YEAR(ДАННЫЕ!$CI49),IF(MONTH(ДАННЫЕ!$F$1)=MONTH(ДАННЫЕ!$CI49),111,11),1),0)&amp;"d"&amp;IF(ДАННЫЕ!$CJ49&gt;0,IF(YEAR(ДАННЫЕ!$F$1)=YEAR(ДАННЫЕ!$CJ49),IF(MONTH(ДАННЫЕ!$F$1)=MONTH(ДАННЫЕ!$CJ49),111,11),1),0)&amp;"o"&amp;IF(ДАННЫЕ!$CK49&gt;0,IF(MONTH(ДАННЫЕ!$F$1)=MONTH(ДАННЫЕ!$CK49),111,11),0)&amp;"v"&amp;IF(ДАННЫЕ!$BE49&gt;0,IF(MONTH(ДАННЫЕ!$F$1)=MONTH(ДАННЫЕ!$BE49),111,11),0)</f>
        <v>g00f0c0s0i0h0p0d0o0v0</v>
      </c>
      <c r="P49" s="15">
        <f t="shared" si="2"/>
        <v>0</v>
      </c>
      <c r="Q49" s="15">
        <f>IF(ДАННЫЕ!$F$1&gt;ДАННЫЕ!$N49,IF(YEAR(ДАННЫЕ!$F$1)=YEAR(ДАННЫЕ!M49),1,0),0)</f>
        <v>0</v>
      </c>
      <c r="R49" s="15">
        <f>IF(ДАННЫЕ!$F$1&gt;ДАННЫЕ!$N49,IF(YEAR(ДАННЫЕ!$F$1)=YEAR(ДАННЫЕ!N49),1,0),0)</f>
        <v>0</v>
      </c>
      <c r="S49" s="15">
        <f>IF(ДАННЫЕ!$AA49="2А",1,IF(ДАННЫЕ!$AA49="2Б",2,IF(ДАННЫЕ!$AA49="2В",3,IF(ДАННЫЕ!$AA49=3,4,IF(ДАННЫЕ!$AA49="4А",5,IF(ДАННЫЕ!$AA49="4Б",6,IF(ДАННЫЕ!$AA49="4В",7,IF(ДАННЫЕ!$AA49=5,8,0))))))))</f>
        <v>0</v>
      </c>
      <c r="T49" s="15">
        <f>IF(OR(ДАННЫЕ!$AC49=2,ДАННЫЕ!$AD49=2,ДАННЫЕ!$AE49=2),2,IF(OR(ДАННЫЕ!$AC49=1,ДАННЫЕ!$AD49=1,ДАННЫЕ!$AE49=1),1,0))</f>
        <v>0</v>
      </c>
    </row>
    <row r="50" spans="1:20" ht="15" customHeight="1" x14ac:dyDescent="0.2">
      <c r="A50" s="78">
        <f>IF(B50&gt;0,IF(MONTH(ДАННЫЕ!$F$1)=MONTH(ДАННЫЕ!$B50),1,0),0)</f>
        <v>0</v>
      </c>
      <c r="B50" s="14">
        <f>IF(ДАННЫЕ!$B50&gt;0,IF(YEAR(ДАННЫЕ!$F$1)=YEAR(ДАННЫЕ!$B50),1,0),0)</f>
        <v>0</v>
      </c>
      <c r="C50" s="14">
        <f>IF(ДАННЫЕ!$CM50&gt;0,IF(YEAR(ДАННЫЕ!$F$1)=YEAR(ДАННЫЕ!$CM50),1,0),0)</f>
        <v>0</v>
      </c>
      <c r="D50" s="14">
        <f>IF(ДАННЫЕ!$CJ50&gt;0,IF(ДАННЫЕ!$CL50&gt;ДАННЫЕ!$F$1,1,IF(ДАННЫЕ!$CL50&gt;0,0,1)),0)</f>
        <v>0</v>
      </c>
      <c r="E50" s="43" t="str">
        <f ca="1">IF(ДАННЫЕ!$F$1&gt;0,IF(ДАННЫЕ!$G50&gt;0,DATEDIF(ДАННЫЕ!$G50,ДАННЫЕ!$F$1,"y"),""),IF(ДАННЫЕ!$G50&gt;0,DATEDIF(ДАННЫЕ!$G50,TODAY(),"y"),""))</f>
        <v/>
      </c>
      <c r="F50" s="43" t="str">
        <f xml:space="preserve"> IF(ДАННЫЕ!$F50="М",IF(E50&gt;=18,IF(E50&lt;60,1,""),""),"")&amp;IF(ДАННЫЕ!$F50="Ж",IF(E50&gt;=18,IF(E50&lt;55,1,""),""),"")</f>
        <v/>
      </c>
      <c r="G50" s="43" t="str">
        <f xml:space="preserve"> IF(ДАННЫЕ!$F50="М",IF(E50&gt;=60,2,""),"")&amp;IF(ДАННЫЕ!$F50="Ж",IF(E50&gt;=55,2,""),"")</f>
        <v/>
      </c>
      <c r="H50" s="43" t="str">
        <f t="shared" ca="1" si="0"/>
        <v/>
      </c>
      <c r="I50" s="43" t="str">
        <f t="shared" ca="1" si="1"/>
        <v>03</v>
      </c>
      <c r="J50" s="28" t="str">
        <f ca="1">ДАННЫЕ!$F50&amp;H50&amp;I50&amp;ДАННЫЕ!$I50&amp;"m"&amp;IF(ДАННЫЕ!$I50&gt;0,IF(ДАННЫЕ!$J50&gt;0,0,1),"")&amp;"f"&amp;IF(ДАННЫЕ!$R50&gt;0,IF(YEAR(ДАННЫЕ!$F$1)=YEAR(ДАННЫЕ!$R50),1,0),0)&amp;"z"&amp;ДАННЫЕ!$R50&amp;"p"&amp;ДАННЫЕ!$S50&amp;"i"&amp;ДАННЫЕ!$T50&amp;"h"&amp;ДАННЫЕ!$K50&amp;"be"&amp;ДАННЫЕ!$BI50&amp;"CD"&amp;IF(ДАННЫЕ!BF50&gt;500,4,IF(ДАННЫЕ!BF50&gt;350,3,IF(ДАННЫЕ!BF50&gt;200,2,IF(ДАННЫЕ!BF50&gt;0,1,0))))&amp;"g"&amp;B50&amp;"d"&amp;H50&amp;"l"&amp;ДАННЫЕ!AT50&amp;"a"&amp;ДАННЫЕ!$V50&amp;"v"&amp;R50&amp;"k"&amp;ДАННЫЕ!$U50&amp;"s"&amp;ДАННЫЕ!$Y50&amp;"t"&amp;ДАННЫЕ!$X50&amp;"b"&amp;IF(ДАННЫЕ!$Q50&gt;1,1,0)&amp;"PP"&amp;ДАННЫЕ!Z50&amp;"c"&amp;S50&amp;"x"&amp;IF(ДАННЫЕ!$BY50&gt;0,IF(YEAR(ДАННЫЕ!$F$1)=YEAR(ДАННЫЕ!$BY50),1,0),0)&amp;"n"&amp;IF(ДАННЫЕ!$BZ50&gt;0,IF(YEAR(ДАННЫЕ!$F$1)=YEAR(ДАННЫЕ!$BZ50),1,0),0)&amp;"u"&amp;D50&amp;"z"&amp;IF(ДАННЫЕ!$CL50&gt;0,IF(YEAR(ДАННЫЕ!$F$1)&gt;YEAR(ДАННЫЕ!$CL50),11,12),0)</f>
        <v>03mf0zpihbeCD0g0dlav0kstb0PPc0x0n0u0z0</v>
      </c>
      <c r="K50" s="28" t="str">
        <f ca="1">ДАННЫЕ!$I50&amp;"x"&amp;B50&amp;"w"&amp;IF(T50+ДАННЫЕ!AD50+ДАННЫЕ!AE50+ДАННЫЕ!AF50+ДАННЫЕ!AG50+ДАННЫЕ!AH50+ДАННЫЕ!$AL50+ДАННЫЕ!AI50+ДАННЫЕ!AJ50+ДАННЫЕ!AK50+ДАННЫЕ!AP50+ДАННЫЕ!AQ50+ДАННЫЕ!AR50+ДАННЫЕ!$AM50+ДАННЫЕ!$AN50+ДАННЫЕ!AS50+ДАННЫЕ!AT50&gt;0,1,0)&amp;IF(OR(T50=2,ДАННЫЕ!AD50=2,ДАННЫЕ!AE50=2,ДАННЫЕ!AF50=2,ДАННЫЕ!AG50=2,ДАННЫЕ!AH50=2,ДАННЫЕ!$AL50=2,ДАННЫЕ!AI50=2,ДАННЫЕ!AJ50=2,ДАННЫЕ!AK50=2,ДАННЫЕ!AP50=2,ДАННЫЕ!AQ50=2,ДАННЫЕ!AR50=2,ДАННЫЕ!$AM50=2,ДАННЫЕ!$AN50=2,ДАННЫЕ!AS50=2,ДАННЫЕ!AT50=2),2,0)&amp;"t"&amp;IF(T50&gt;0,"1"&amp;T50,"00")&amp;"f"&amp;IF(ДАННЫЕ!$AC50,"1"&amp;ДАННЫЕ!$AC50,"00")&amp;"b"&amp;IF(ДАННЫЕ!$AD50,"1"&amp;ДАННЫЕ!$AD50,"00")&amp;"g"&amp;IF(ДАННЫЕ!$AF50,"1"&amp;ДАННЫЕ!$AF50,"00")&amp;"c"&amp;IF(ДАННЫЕ!$AG50,"1"&amp;ДАННЫЕ!$AG50,"00")&amp;"i"&amp;IF(ДАННЫЕ!$AH50,"1"&amp;ДАННЫЕ!$AH50,"00")&amp;"r"&amp;IF(ДАННЫЕ!$AL50,"1"&amp;ДАННЫЕ!$AL50,"00")&amp;"m"&amp;IF(ДАННЫЕ!$AI50,"1"&amp;ДАННЫЕ!$AI50,"00")&amp;"hS"&amp;IF(ДАННЫЕ!$AJ50,"1"&amp;ДАННЫЕ!$AJ50,"00")&amp;"hZ"&amp;IF(ДАННЫЕ!$AK50,"1"&amp;ДАННЫЕ!$AK50,"00")&amp;"p"&amp;IF(ДАННЫЕ!$AP50,"1"&amp;ДАННЫЕ!$AP50,"00")&amp;"k"&amp;IF(ДАННЫЕ!$AQ50,"1"&amp;ДАННЫЕ!$AQ50,"00")&amp;"z"&amp;IF(ДАННЫЕ!$AR50,"1"&amp;ДАННЫЕ!$AR50,"00")&amp;"j"&amp;IF(ДАННЫЕ!$AM50,"1"&amp;ДАННЫЕ!$AM50,"00")&amp;"n"&amp;IF(ДАННЫЕ!$AN50,"1"&amp;ДАННЫЕ!$AN50,"00")&amp;"E"&amp;ДАННЫЕ!BI50&amp;"L"&amp;ДАННЫЕ!AO50&amp;"h"&amp;IF(ДАННЫЕ!$AU50&gt;0,1,0)&amp;"v"&amp;IF(ДАННЫЕ!$AW50&gt;0,1,0)&amp;"a"&amp;IF(ДАННЫЕ!$AS50,"1"&amp;ДАННЫЕ!$AS50,"00")&amp;"s"&amp;IF(ДАННЫЕ!$AT50,"1"&amp;ДАННЫЕ!$AT50,"00")&amp;"u"&amp;IF(ДАННЫЕ!$CJ50&gt;0,1,0)&amp;"y"&amp;B50&amp;"d"&amp;H50&amp;"e"&amp;F50&amp;G50</f>
        <v>x0w00t00f00b00g00c00i00r00m00hS00hZ00p00k00z00j00n00ELh0v0a00s00u0y0de</v>
      </c>
      <c r="L50" s="28" t="str">
        <f ca="1">ДАННЫЕ!$I50&amp;"VN"&amp;IF(ДАННЫЕ!AW50&gt;0,11,10)&amp;"CD"&amp;IF(ДАННЫЕ!BF50&gt;500,16,IF(ДАННЫЕ!BF50&gt;350,15,IF(ДАННЫЕ!BF50&gt;=200,14,IF(ДАННЫЕ!BF50&gt;=100,13,IF(ДАННЫЕ!BF50&gt;=50,12,IF(ДАННЫЕ!BF50&gt;0,11,10))))))&amp;"AR"&amp;IF(ДАННЫЕ!BX50&gt;0,1,0)&amp;"GD"&amp;B50&amp;"VV"&amp;IF(E50&gt;=5,IF(E50&lt;18,1,0),0)</f>
        <v>VN10CD10AR0GD0VV0</v>
      </c>
      <c r="M50" s="28" t="str">
        <f>ДАННЫЕ!$I50&amp;"b"&amp;ДАННЫЕ!$BI50&amp;"r"&amp;ДАННЫЕ!$BJ50&amp;"CD"&amp;IF(ДАННЫЕ!BF50&gt;0,IF(ДАННЫЕ!BF50&lt;200,1,IF(ДАННЫЕ!BF50&lt;350,2,3)),0)&amp;"h"&amp;IF(ДАННЫЕ!$BK50+ДАННЫЕ!$BL50+ДАННЫЕ!$BM50&gt;0,1,0)&amp;"x"&amp;ДАННЫЕ!$BK50&amp;"y"&amp;ДАННЫЕ!$BL50&amp;"z"&amp;ДАННЫЕ!$BM50&amp;"c"&amp;IF(ДАННЫЕ!$BK50+ДАННЫЕ!$BL50+ДАННЫЕ!$BM50=3,1,0)&amp;"a"&amp;IF(ДАННЫЕ!$BQ50+ДАННЫЕ!$BR50&gt;0,1,0)&amp;"d"&amp;ДАННЫЕ!$BQ50&amp;"v"&amp;ДАННЫЕ!$BR50&amp;"p"&amp;ДАННЫЕ!$BS50&amp;"n"&amp;ДАННЫЕ!$BU50&amp;"t"&amp;ДАННЫЕ!$BV50&amp;"o"&amp;ДАННЫЕ!$BT50&amp;"l"&amp;IF(ДАННЫЕ!$BN50&gt;0,1,0)&amp;ДАННЫЕ!$BN50&amp;"g"&amp;ДАННЫЕ!$BO50&amp;"s"&amp;ДАННЫЕ!$BP50&amp;"DZ"&amp;IF(ДАННЫЕ!B50-ДАННЫЕ!G50 &lt; 60,IF(ДАННЫЕ!B50-ДАННЫЕ!G50 &gt;= 0,1,0),0)&amp;"u"&amp;IF(ДАННЫЕ!$CJ50&gt;0,1,0)</f>
        <v>brCD0h0xyzc0a0dvpntol0gsDZ1u0</v>
      </c>
      <c r="N50" s="28" t="str">
        <f ca="1">ДАННЫЕ!$F50&amp;ДАННЫЕ!$I50&amp;"g"&amp;B50&amp;"cf"&amp;D50&amp;"a"&amp;IF(ДАННЫЕ!$BX50&gt;0,1,0)&amp;IF(ДАННЫЕ!$BF50&gt;500,1,IF(ДАННЫЕ!$BF50&gt;350,2,IF(ДАННЫЕ!$BF50&gt;=200,3,IF(ДАННЫЕ!$BF50&gt;=100,4,IF(ДАННЫЕ!$BF50&gt;=50,5,IF(ДАННЫЕ!$BF50&lt;50,6,0))))))&amp;"AR"&amp;IF(DATEDIF(ДАННЫЕ!$BX50,ДАННЫЕ!$F$1,"y")&gt;1,1,0)&amp;"VG"&amp;IF(ДАННЫЕ!$BH50="0",1,0)&amp;"o"&amp;IF(T50+ДАННЫЕ!$AF50+ДАННЫЕ!$AG50+ДАННЫЕ!$AH50+ДАННЫЕ!$AI50+ДАННЫЕ!$AJ50+ДАННЫЕ!$AP50+ДАННЫЕ!$AQ50+ДАННЫЕ!$AR50+ДАННЫЕ!$AU50+ДАННЫЕ!$AW50+ДАННЫЕ!$AS50+ДАННЫЕ!$AT50&gt;0,1,0)&amp;"x"&amp;ДАННЫЕ!$AG50&amp;"p"&amp;IF(ДАННЫЕ!$BY50&gt;0,1,0)&amp;"v"&amp;IF(ДАННЫЕ!$BZ50&gt;0,1,0)&amp;"n"&amp;ДАННЫЕ!$CA50&amp;"t"&amp;ДАННЫЕ!$AY50&amp;"k"&amp;ДАННЫЕ!$CB50&amp;"q"&amp;ДАННЫЕ!$CC50&amp;"w"&amp;ДАННЫЕ!$CD50&amp;"e"&amp;ДАННЫЕ!$CE50&amp;"m"&amp;ДАННЫЕ!$CF50&amp;"c"&amp;ДАННЫЕ!$CG50&amp;"z"&amp;ДАННЫЕ!$CH50&amp;"d"&amp;IF(H50=4,1,0)&amp;"s"&amp;IF(ДАННЫЕ!$J50=1,0,1)&amp;"u"&amp;IF(ДАННЫЕ!$CJ50&gt;0,1,0)</f>
        <v>g0cf0a06AR1VG0o0xp0v0ntkqwemczd0s1u0</v>
      </c>
      <c r="O50" s="28" t="str">
        <f>ДАННЫЕ!$I50&amp;"g"&amp;B50&amp;A50&amp;"f"&amp;P50&amp;"c"&amp;IF(ДАННЫЕ!$U50&gt;0,1,0)&amp;"s"&amp;IF(ДАННЫЕ!$Q50&gt;0,IF(YEAR(ДАННЫЕ!$F$1)=YEAR(ДАННЫЕ!$Q50),IF(MONTH(ДАННЫЕ!$F$1)=MONTH(ДАННЫЕ!$Q50),111,11),1),0)&amp;"i"&amp;IF(ДАННЫЕ!$R50+ДАННЫЕ!$S50+ДАННЫЕ!$T50=0,0,1)&amp;"h"&amp;IF(ДАННЫЕ!$P50&gt;0,1,0)&amp;"p"&amp;IF(ДАННЫЕ!$CI50&gt;0,IF(YEAR(ДАННЫЕ!$F$1)=YEAR(ДАННЫЕ!$CI50),IF(MONTH(ДАННЫЕ!$F$1)=MONTH(ДАННЫЕ!$CI50),111,11),1),0)&amp;"d"&amp;IF(ДАННЫЕ!$CJ50&gt;0,IF(YEAR(ДАННЫЕ!$F$1)=YEAR(ДАННЫЕ!$CJ50),IF(MONTH(ДАННЫЕ!$F$1)=MONTH(ДАННЫЕ!$CJ50),111,11),1),0)&amp;"o"&amp;IF(ДАННЫЕ!$CK50&gt;0,IF(MONTH(ДАННЫЕ!$F$1)=MONTH(ДАННЫЕ!$CK50),111,11),0)&amp;"v"&amp;IF(ДАННЫЕ!$BE50&gt;0,IF(MONTH(ДАННЫЕ!$F$1)=MONTH(ДАННЫЕ!$BE50),111,11),0)</f>
        <v>g00f0c0s0i0h0p0d0o0v0</v>
      </c>
      <c r="P50" s="15">
        <f t="shared" si="2"/>
        <v>0</v>
      </c>
      <c r="Q50" s="15">
        <f>IF(ДАННЫЕ!$F$1&gt;ДАННЫЕ!$N50,IF(YEAR(ДАННЫЕ!$F$1)=YEAR(ДАННЫЕ!M50),1,0),0)</f>
        <v>0</v>
      </c>
      <c r="R50" s="15">
        <f>IF(ДАННЫЕ!$F$1&gt;ДАННЫЕ!$N50,IF(YEAR(ДАННЫЕ!$F$1)=YEAR(ДАННЫЕ!N50),1,0),0)</f>
        <v>0</v>
      </c>
      <c r="S50" s="15">
        <f>IF(ДАННЫЕ!$AA50="2А",1,IF(ДАННЫЕ!$AA50="2Б",2,IF(ДАННЫЕ!$AA50="2В",3,IF(ДАННЫЕ!$AA50=3,4,IF(ДАННЫЕ!$AA50="4А",5,IF(ДАННЫЕ!$AA50="4Б",6,IF(ДАННЫЕ!$AA50="4В",7,IF(ДАННЫЕ!$AA50=5,8,0))))))))</f>
        <v>0</v>
      </c>
      <c r="T50" s="15">
        <f>IF(OR(ДАННЫЕ!$AC50=2,ДАННЫЕ!$AD50=2,ДАННЫЕ!$AE50=2),2,IF(OR(ДАННЫЕ!$AC50=1,ДАННЫЕ!$AD50=1,ДАННЫЕ!$AE50=1),1,0))</f>
        <v>0</v>
      </c>
    </row>
    <row r="51" spans="1:20" ht="15" customHeight="1" x14ac:dyDescent="0.2">
      <c r="A51" s="78">
        <f>IF(B51&gt;0,IF(MONTH(ДАННЫЕ!$F$1)=MONTH(ДАННЫЕ!$B51),1,0),0)</f>
        <v>0</v>
      </c>
      <c r="B51" s="14">
        <f>IF(ДАННЫЕ!$B51&gt;0,IF(YEAR(ДАННЫЕ!$F$1)=YEAR(ДАННЫЕ!$B51),1,0),0)</f>
        <v>0</v>
      </c>
      <c r="C51" s="14">
        <f>IF(ДАННЫЕ!$CM51&gt;0,IF(YEAR(ДАННЫЕ!$F$1)=YEAR(ДАННЫЕ!$CM51),1,0),0)</f>
        <v>0</v>
      </c>
      <c r="D51" s="14">
        <f>IF(ДАННЫЕ!$CJ51&gt;0,IF(ДАННЫЕ!$CL51&gt;ДАННЫЕ!$F$1,1,IF(ДАННЫЕ!$CL51&gt;0,0,1)),0)</f>
        <v>0</v>
      </c>
      <c r="E51" s="43" t="str">
        <f ca="1">IF(ДАННЫЕ!$F$1&gt;0,IF(ДАННЫЕ!$G51&gt;0,DATEDIF(ДАННЫЕ!$G51,ДАННЫЕ!$F$1,"y"),""),IF(ДАННЫЕ!$G51&gt;0,DATEDIF(ДАННЫЕ!$G51,TODAY(),"y"),""))</f>
        <v/>
      </c>
      <c r="F51" s="43" t="str">
        <f xml:space="preserve"> IF(ДАННЫЕ!$F51="М",IF(E51&gt;=18,IF(E51&lt;60,1,""),""),"")&amp;IF(ДАННЫЕ!$F51="Ж",IF(E51&gt;=18,IF(E51&lt;55,1,""),""),"")</f>
        <v/>
      </c>
      <c r="G51" s="43" t="str">
        <f xml:space="preserve"> IF(ДАННЫЕ!$F51="М",IF(E51&gt;=60,2,""),"")&amp;IF(ДАННЫЕ!$F51="Ж",IF(E51&gt;=55,2,""),"")</f>
        <v/>
      </c>
      <c r="H51" s="43" t="str">
        <f t="shared" ca="1" si="0"/>
        <v/>
      </c>
      <c r="I51" s="43" t="str">
        <f t="shared" ca="1" si="1"/>
        <v>03</v>
      </c>
      <c r="J51" s="28" t="str">
        <f ca="1">ДАННЫЕ!$F51&amp;H51&amp;I51&amp;ДАННЫЕ!$I51&amp;"m"&amp;IF(ДАННЫЕ!$I51&gt;0,IF(ДАННЫЕ!$J51&gt;0,0,1),"")&amp;"f"&amp;IF(ДАННЫЕ!$R51&gt;0,IF(YEAR(ДАННЫЕ!$F$1)=YEAR(ДАННЫЕ!$R51),1,0),0)&amp;"z"&amp;ДАННЫЕ!$R51&amp;"p"&amp;ДАННЫЕ!$S51&amp;"i"&amp;ДАННЫЕ!$T51&amp;"h"&amp;ДАННЫЕ!$K51&amp;"be"&amp;ДАННЫЕ!$BI51&amp;"CD"&amp;IF(ДАННЫЕ!BF51&gt;500,4,IF(ДАННЫЕ!BF51&gt;350,3,IF(ДАННЫЕ!BF51&gt;200,2,IF(ДАННЫЕ!BF51&gt;0,1,0))))&amp;"g"&amp;B51&amp;"d"&amp;H51&amp;"l"&amp;ДАННЫЕ!AT51&amp;"a"&amp;ДАННЫЕ!$V51&amp;"v"&amp;R51&amp;"k"&amp;ДАННЫЕ!$U51&amp;"s"&amp;ДАННЫЕ!$Y51&amp;"t"&amp;ДАННЫЕ!$X51&amp;"b"&amp;IF(ДАННЫЕ!$Q51&gt;1,1,0)&amp;"PP"&amp;ДАННЫЕ!Z51&amp;"c"&amp;S51&amp;"x"&amp;IF(ДАННЫЕ!$BY51&gt;0,IF(YEAR(ДАННЫЕ!$F$1)=YEAR(ДАННЫЕ!$BY51),1,0),0)&amp;"n"&amp;IF(ДАННЫЕ!$BZ51&gt;0,IF(YEAR(ДАННЫЕ!$F$1)=YEAR(ДАННЫЕ!$BZ51),1,0),0)&amp;"u"&amp;D51&amp;"z"&amp;IF(ДАННЫЕ!$CL51&gt;0,IF(YEAR(ДАННЫЕ!$F$1)&gt;YEAR(ДАННЫЕ!$CL51),11,12),0)</f>
        <v>03mf0zpihbeCD0g0dlav0kstb0PPc0x0n0u0z0</v>
      </c>
      <c r="K51" s="28" t="str">
        <f ca="1">ДАННЫЕ!$I51&amp;"x"&amp;B51&amp;"w"&amp;IF(T51+ДАННЫЕ!AD51+ДАННЫЕ!AE51+ДАННЫЕ!AF51+ДАННЫЕ!AG51+ДАННЫЕ!AH51+ДАННЫЕ!$AL51+ДАННЫЕ!AI51+ДАННЫЕ!AJ51+ДАННЫЕ!AK51+ДАННЫЕ!AP51+ДАННЫЕ!AQ51+ДАННЫЕ!AR51+ДАННЫЕ!$AM51+ДАННЫЕ!$AN51+ДАННЫЕ!AS51+ДАННЫЕ!AT51&gt;0,1,0)&amp;IF(OR(T51=2,ДАННЫЕ!AD51=2,ДАННЫЕ!AE51=2,ДАННЫЕ!AF51=2,ДАННЫЕ!AG51=2,ДАННЫЕ!AH51=2,ДАННЫЕ!$AL51=2,ДАННЫЕ!AI51=2,ДАННЫЕ!AJ51=2,ДАННЫЕ!AK51=2,ДАННЫЕ!AP51=2,ДАННЫЕ!AQ51=2,ДАННЫЕ!AR51=2,ДАННЫЕ!$AM51=2,ДАННЫЕ!$AN51=2,ДАННЫЕ!AS51=2,ДАННЫЕ!AT51=2),2,0)&amp;"t"&amp;IF(T51&gt;0,"1"&amp;T51,"00")&amp;"f"&amp;IF(ДАННЫЕ!$AC51,"1"&amp;ДАННЫЕ!$AC51,"00")&amp;"b"&amp;IF(ДАННЫЕ!$AD51,"1"&amp;ДАННЫЕ!$AD51,"00")&amp;"g"&amp;IF(ДАННЫЕ!$AF51,"1"&amp;ДАННЫЕ!$AF51,"00")&amp;"c"&amp;IF(ДАННЫЕ!$AG51,"1"&amp;ДАННЫЕ!$AG51,"00")&amp;"i"&amp;IF(ДАННЫЕ!$AH51,"1"&amp;ДАННЫЕ!$AH51,"00")&amp;"r"&amp;IF(ДАННЫЕ!$AL51,"1"&amp;ДАННЫЕ!$AL51,"00")&amp;"m"&amp;IF(ДАННЫЕ!$AI51,"1"&amp;ДАННЫЕ!$AI51,"00")&amp;"hS"&amp;IF(ДАННЫЕ!$AJ51,"1"&amp;ДАННЫЕ!$AJ51,"00")&amp;"hZ"&amp;IF(ДАННЫЕ!$AK51,"1"&amp;ДАННЫЕ!$AK51,"00")&amp;"p"&amp;IF(ДАННЫЕ!$AP51,"1"&amp;ДАННЫЕ!$AP51,"00")&amp;"k"&amp;IF(ДАННЫЕ!$AQ51,"1"&amp;ДАННЫЕ!$AQ51,"00")&amp;"z"&amp;IF(ДАННЫЕ!$AR51,"1"&amp;ДАННЫЕ!$AR51,"00")&amp;"j"&amp;IF(ДАННЫЕ!$AM51,"1"&amp;ДАННЫЕ!$AM51,"00")&amp;"n"&amp;IF(ДАННЫЕ!$AN51,"1"&amp;ДАННЫЕ!$AN51,"00")&amp;"E"&amp;ДАННЫЕ!BI51&amp;"L"&amp;ДАННЫЕ!AO51&amp;"h"&amp;IF(ДАННЫЕ!$AU51&gt;0,1,0)&amp;"v"&amp;IF(ДАННЫЕ!$AW51&gt;0,1,0)&amp;"a"&amp;IF(ДАННЫЕ!$AS51,"1"&amp;ДАННЫЕ!$AS51,"00")&amp;"s"&amp;IF(ДАННЫЕ!$AT51,"1"&amp;ДАННЫЕ!$AT51,"00")&amp;"u"&amp;IF(ДАННЫЕ!$CJ51&gt;0,1,0)&amp;"y"&amp;B51&amp;"d"&amp;H51&amp;"e"&amp;F51&amp;G51</f>
        <v>x0w00t00f00b00g00c00i00r00m00hS00hZ00p00k00z00j00n00ELh0v0a00s00u0y0de</v>
      </c>
      <c r="L51" s="28" t="str">
        <f ca="1">ДАННЫЕ!$I51&amp;"VN"&amp;IF(ДАННЫЕ!AW51&gt;0,11,10)&amp;"CD"&amp;IF(ДАННЫЕ!BF51&gt;500,16,IF(ДАННЫЕ!BF51&gt;350,15,IF(ДАННЫЕ!BF51&gt;=200,14,IF(ДАННЫЕ!BF51&gt;=100,13,IF(ДАННЫЕ!BF51&gt;=50,12,IF(ДАННЫЕ!BF51&gt;0,11,10))))))&amp;"AR"&amp;IF(ДАННЫЕ!BX51&gt;0,1,0)&amp;"GD"&amp;B51&amp;"VV"&amp;IF(E51&gt;=5,IF(E51&lt;18,1,0),0)</f>
        <v>VN10CD10AR0GD0VV0</v>
      </c>
      <c r="M51" s="28" t="str">
        <f>ДАННЫЕ!$I51&amp;"b"&amp;ДАННЫЕ!$BI51&amp;"r"&amp;ДАННЫЕ!$BJ51&amp;"CD"&amp;IF(ДАННЫЕ!BF51&gt;0,IF(ДАННЫЕ!BF51&lt;200,1,IF(ДАННЫЕ!BF51&lt;350,2,3)),0)&amp;"h"&amp;IF(ДАННЫЕ!$BK51+ДАННЫЕ!$BL51+ДАННЫЕ!$BM51&gt;0,1,0)&amp;"x"&amp;ДАННЫЕ!$BK51&amp;"y"&amp;ДАННЫЕ!$BL51&amp;"z"&amp;ДАННЫЕ!$BM51&amp;"c"&amp;IF(ДАННЫЕ!$BK51+ДАННЫЕ!$BL51+ДАННЫЕ!$BM51=3,1,0)&amp;"a"&amp;IF(ДАННЫЕ!$BQ51+ДАННЫЕ!$BR51&gt;0,1,0)&amp;"d"&amp;ДАННЫЕ!$BQ51&amp;"v"&amp;ДАННЫЕ!$BR51&amp;"p"&amp;ДАННЫЕ!$BS51&amp;"n"&amp;ДАННЫЕ!$BU51&amp;"t"&amp;ДАННЫЕ!$BV51&amp;"o"&amp;ДАННЫЕ!$BT51&amp;"l"&amp;IF(ДАННЫЕ!$BN51&gt;0,1,0)&amp;ДАННЫЕ!$BN51&amp;"g"&amp;ДАННЫЕ!$BO51&amp;"s"&amp;ДАННЫЕ!$BP51&amp;"DZ"&amp;IF(ДАННЫЕ!B51-ДАННЫЕ!G51 &lt; 60,IF(ДАННЫЕ!B51-ДАННЫЕ!G51 &gt;= 0,1,0),0)&amp;"u"&amp;IF(ДАННЫЕ!$CJ51&gt;0,1,0)</f>
        <v>brCD0h0xyzc0a0dvpntol0gsDZ1u0</v>
      </c>
      <c r="N51" s="28" t="str">
        <f ca="1">ДАННЫЕ!$F51&amp;ДАННЫЕ!$I51&amp;"g"&amp;B51&amp;"cf"&amp;D51&amp;"a"&amp;IF(ДАННЫЕ!$BX51&gt;0,1,0)&amp;IF(ДАННЫЕ!$BF51&gt;500,1,IF(ДАННЫЕ!$BF51&gt;350,2,IF(ДАННЫЕ!$BF51&gt;=200,3,IF(ДАННЫЕ!$BF51&gt;=100,4,IF(ДАННЫЕ!$BF51&gt;=50,5,IF(ДАННЫЕ!$BF51&lt;50,6,0))))))&amp;"AR"&amp;IF(DATEDIF(ДАННЫЕ!$BX51,ДАННЫЕ!$F$1,"y")&gt;1,1,0)&amp;"VG"&amp;IF(ДАННЫЕ!$BH51="0",1,0)&amp;"o"&amp;IF(T51+ДАННЫЕ!$AF51+ДАННЫЕ!$AG51+ДАННЫЕ!$AH51+ДАННЫЕ!$AI51+ДАННЫЕ!$AJ51+ДАННЫЕ!$AP51+ДАННЫЕ!$AQ51+ДАННЫЕ!$AR51+ДАННЫЕ!$AU51+ДАННЫЕ!$AW51+ДАННЫЕ!$AS51+ДАННЫЕ!$AT51&gt;0,1,0)&amp;"x"&amp;ДАННЫЕ!$AG51&amp;"p"&amp;IF(ДАННЫЕ!$BY51&gt;0,1,0)&amp;"v"&amp;IF(ДАННЫЕ!$BZ51&gt;0,1,0)&amp;"n"&amp;ДАННЫЕ!$CA51&amp;"t"&amp;ДАННЫЕ!$AY51&amp;"k"&amp;ДАННЫЕ!$CB51&amp;"q"&amp;ДАННЫЕ!$CC51&amp;"w"&amp;ДАННЫЕ!$CD51&amp;"e"&amp;ДАННЫЕ!$CE51&amp;"m"&amp;ДАННЫЕ!$CF51&amp;"c"&amp;ДАННЫЕ!$CG51&amp;"z"&amp;ДАННЫЕ!$CH51&amp;"d"&amp;IF(H51=4,1,0)&amp;"s"&amp;IF(ДАННЫЕ!$J51=1,0,1)&amp;"u"&amp;IF(ДАННЫЕ!$CJ51&gt;0,1,0)</f>
        <v>g0cf0a06AR1VG0o0xp0v0ntkqwemczd0s1u0</v>
      </c>
      <c r="O51" s="28" t="str">
        <f>ДАННЫЕ!$I51&amp;"g"&amp;B51&amp;A51&amp;"f"&amp;P51&amp;"c"&amp;IF(ДАННЫЕ!$U51&gt;0,1,0)&amp;"s"&amp;IF(ДАННЫЕ!$Q51&gt;0,IF(YEAR(ДАННЫЕ!$F$1)=YEAR(ДАННЫЕ!$Q51),IF(MONTH(ДАННЫЕ!$F$1)=MONTH(ДАННЫЕ!$Q51),111,11),1),0)&amp;"i"&amp;IF(ДАННЫЕ!$R51+ДАННЫЕ!$S51+ДАННЫЕ!$T51=0,0,1)&amp;"h"&amp;IF(ДАННЫЕ!$P51&gt;0,1,0)&amp;"p"&amp;IF(ДАННЫЕ!$CI51&gt;0,IF(YEAR(ДАННЫЕ!$F$1)=YEAR(ДАННЫЕ!$CI51),IF(MONTH(ДАННЫЕ!$F$1)=MONTH(ДАННЫЕ!$CI51),111,11),1),0)&amp;"d"&amp;IF(ДАННЫЕ!$CJ51&gt;0,IF(YEAR(ДАННЫЕ!$F$1)=YEAR(ДАННЫЕ!$CJ51),IF(MONTH(ДАННЫЕ!$F$1)=MONTH(ДАННЫЕ!$CJ51),111,11),1),0)&amp;"o"&amp;IF(ДАННЫЕ!$CK51&gt;0,IF(MONTH(ДАННЫЕ!$F$1)=MONTH(ДАННЫЕ!$CK51),111,11),0)&amp;"v"&amp;IF(ДАННЫЕ!$BE51&gt;0,IF(MONTH(ДАННЫЕ!$F$1)=MONTH(ДАННЫЕ!$BE51),111,11),0)</f>
        <v>g00f0c0s0i0h0p0d0o0v0</v>
      </c>
      <c r="P51" s="15">
        <f t="shared" si="2"/>
        <v>0</v>
      </c>
      <c r="Q51" s="15">
        <f>IF(ДАННЫЕ!$F$1&gt;ДАННЫЕ!$N51,IF(YEAR(ДАННЫЕ!$F$1)=YEAR(ДАННЫЕ!M51),1,0),0)</f>
        <v>0</v>
      </c>
      <c r="R51" s="15">
        <f>IF(ДАННЫЕ!$F$1&gt;ДАННЫЕ!$N51,IF(YEAR(ДАННЫЕ!$F$1)=YEAR(ДАННЫЕ!N51),1,0),0)</f>
        <v>0</v>
      </c>
      <c r="S51" s="15">
        <f>IF(ДАННЫЕ!$AA51="2А",1,IF(ДАННЫЕ!$AA51="2Б",2,IF(ДАННЫЕ!$AA51="2В",3,IF(ДАННЫЕ!$AA51=3,4,IF(ДАННЫЕ!$AA51="4А",5,IF(ДАННЫЕ!$AA51="4Б",6,IF(ДАННЫЕ!$AA51="4В",7,IF(ДАННЫЕ!$AA51=5,8,0))))))))</f>
        <v>0</v>
      </c>
      <c r="T51" s="15">
        <f>IF(OR(ДАННЫЕ!$AC51=2,ДАННЫЕ!$AD51=2,ДАННЫЕ!$AE51=2),2,IF(OR(ДАННЫЕ!$AC51=1,ДАННЫЕ!$AD51=1,ДАННЫЕ!$AE51=1),1,0))</f>
        <v>0</v>
      </c>
    </row>
    <row r="52" spans="1:20" ht="15" customHeight="1" x14ac:dyDescent="0.2">
      <c r="A52" s="78">
        <f>IF(B52&gt;0,IF(MONTH(ДАННЫЕ!$F$1)=MONTH(ДАННЫЕ!$B52),1,0),0)</f>
        <v>0</v>
      </c>
      <c r="B52" s="14">
        <f>IF(ДАННЫЕ!$B52&gt;0,IF(YEAR(ДАННЫЕ!$F$1)=YEAR(ДАННЫЕ!$B52),1,0),0)</f>
        <v>0</v>
      </c>
      <c r="C52" s="14">
        <f>IF(ДАННЫЕ!$CM52&gt;0,IF(YEAR(ДАННЫЕ!$F$1)=YEAR(ДАННЫЕ!$CM52),1,0),0)</f>
        <v>0</v>
      </c>
      <c r="D52" s="14">
        <f>IF(ДАННЫЕ!$CJ52&gt;0,IF(ДАННЫЕ!$CL52&gt;ДАННЫЕ!$F$1,1,IF(ДАННЫЕ!$CL52&gt;0,0,1)),0)</f>
        <v>0</v>
      </c>
      <c r="E52" s="43" t="str">
        <f ca="1">IF(ДАННЫЕ!$F$1&gt;0,IF(ДАННЫЕ!$G52&gt;0,DATEDIF(ДАННЫЕ!$G52,ДАННЫЕ!$F$1,"y"),""),IF(ДАННЫЕ!$G52&gt;0,DATEDIF(ДАННЫЕ!$G52,TODAY(),"y"),""))</f>
        <v/>
      </c>
      <c r="F52" s="43" t="str">
        <f xml:space="preserve"> IF(ДАННЫЕ!$F52="М",IF(E52&gt;=18,IF(E52&lt;60,1,""),""),"")&amp;IF(ДАННЫЕ!$F52="Ж",IF(E52&gt;=18,IF(E52&lt;55,1,""),""),"")</f>
        <v/>
      </c>
      <c r="G52" s="43" t="str">
        <f xml:space="preserve"> IF(ДАННЫЕ!$F52="М",IF(E52&gt;=60,2,""),"")&amp;IF(ДАННЫЕ!$F52="Ж",IF(E52&gt;=55,2,""),"")</f>
        <v/>
      </c>
      <c r="H52" s="43" t="str">
        <f t="shared" ca="1" si="0"/>
        <v/>
      </c>
      <c r="I52" s="43" t="str">
        <f t="shared" ca="1" si="1"/>
        <v>03</v>
      </c>
      <c r="J52" s="28" t="str">
        <f ca="1">ДАННЫЕ!$F52&amp;H52&amp;I52&amp;ДАННЫЕ!$I52&amp;"m"&amp;IF(ДАННЫЕ!$I52&gt;0,IF(ДАННЫЕ!$J52&gt;0,0,1),"")&amp;"f"&amp;IF(ДАННЫЕ!$R52&gt;0,IF(YEAR(ДАННЫЕ!$F$1)=YEAR(ДАННЫЕ!$R52),1,0),0)&amp;"z"&amp;ДАННЫЕ!$R52&amp;"p"&amp;ДАННЫЕ!$S52&amp;"i"&amp;ДАННЫЕ!$T52&amp;"h"&amp;ДАННЫЕ!$K52&amp;"be"&amp;ДАННЫЕ!$BI52&amp;"CD"&amp;IF(ДАННЫЕ!BF52&gt;500,4,IF(ДАННЫЕ!BF52&gt;350,3,IF(ДАННЫЕ!BF52&gt;200,2,IF(ДАННЫЕ!BF52&gt;0,1,0))))&amp;"g"&amp;B52&amp;"d"&amp;H52&amp;"l"&amp;ДАННЫЕ!AT52&amp;"a"&amp;ДАННЫЕ!$V52&amp;"v"&amp;R52&amp;"k"&amp;ДАННЫЕ!$U52&amp;"s"&amp;ДАННЫЕ!$Y52&amp;"t"&amp;ДАННЫЕ!$X52&amp;"b"&amp;IF(ДАННЫЕ!$Q52&gt;1,1,0)&amp;"PP"&amp;ДАННЫЕ!Z52&amp;"c"&amp;S52&amp;"x"&amp;IF(ДАННЫЕ!$BY52&gt;0,IF(YEAR(ДАННЫЕ!$F$1)=YEAR(ДАННЫЕ!$BY52),1,0),0)&amp;"n"&amp;IF(ДАННЫЕ!$BZ52&gt;0,IF(YEAR(ДАННЫЕ!$F$1)=YEAR(ДАННЫЕ!$BZ52),1,0),0)&amp;"u"&amp;D52&amp;"z"&amp;IF(ДАННЫЕ!$CL52&gt;0,IF(YEAR(ДАННЫЕ!$F$1)&gt;YEAR(ДАННЫЕ!$CL52),11,12),0)</f>
        <v>03mf0zpihbeCD0g0dlav0kstb0PPc0x0n0u0z0</v>
      </c>
      <c r="K52" s="28" t="str">
        <f ca="1">ДАННЫЕ!$I52&amp;"x"&amp;B52&amp;"w"&amp;IF(T52+ДАННЫЕ!AD52+ДАННЫЕ!AE52+ДАННЫЕ!AF52+ДАННЫЕ!AG52+ДАННЫЕ!AH52+ДАННЫЕ!$AL52+ДАННЫЕ!AI52+ДАННЫЕ!AJ52+ДАННЫЕ!AK52+ДАННЫЕ!AP52+ДАННЫЕ!AQ52+ДАННЫЕ!AR52+ДАННЫЕ!$AM52+ДАННЫЕ!$AN52+ДАННЫЕ!AS52+ДАННЫЕ!AT52&gt;0,1,0)&amp;IF(OR(T52=2,ДАННЫЕ!AD52=2,ДАННЫЕ!AE52=2,ДАННЫЕ!AF52=2,ДАННЫЕ!AG52=2,ДАННЫЕ!AH52=2,ДАННЫЕ!$AL52=2,ДАННЫЕ!AI52=2,ДАННЫЕ!AJ52=2,ДАННЫЕ!AK52=2,ДАННЫЕ!AP52=2,ДАННЫЕ!AQ52=2,ДАННЫЕ!AR52=2,ДАННЫЕ!$AM52=2,ДАННЫЕ!$AN52=2,ДАННЫЕ!AS52=2,ДАННЫЕ!AT52=2),2,0)&amp;"t"&amp;IF(T52&gt;0,"1"&amp;T52,"00")&amp;"f"&amp;IF(ДАННЫЕ!$AC52,"1"&amp;ДАННЫЕ!$AC52,"00")&amp;"b"&amp;IF(ДАННЫЕ!$AD52,"1"&amp;ДАННЫЕ!$AD52,"00")&amp;"g"&amp;IF(ДАННЫЕ!$AF52,"1"&amp;ДАННЫЕ!$AF52,"00")&amp;"c"&amp;IF(ДАННЫЕ!$AG52,"1"&amp;ДАННЫЕ!$AG52,"00")&amp;"i"&amp;IF(ДАННЫЕ!$AH52,"1"&amp;ДАННЫЕ!$AH52,"00")&amp;"r"&amp;IF(ДАННЫЕ!$AL52,"1"&amp;ДАННЫЕ!$AL52,"00")&amp;"m"&amp;IF(ДАННЫЕ!$AI52,"1"&amp;ДАННЫЕ!$AI52,"00")&amp;"hS"&amp;IF(ДАННЫЕ!$AJ52,"1"&amp;ДАННЫЕ!$AJ52,"00")&amp;"hZ"&amp;IF(ДАННЫЕ!$AK52,"1"&amp;ДАННЫЕ!$AK52,"00")&amp;"p"&amp;IF(ДАННЫЕ!$AP52,"1"&amp;ДАННЫЕ!$AP52,"00")&amp;"k"&amp;IF(ДАННЫЕ!$AQ52,"1"&amp;ДАННЫЕ!$AQ52,"00")&amp;"z"&amp;IF(ДАННЫЕ!$AR52,"1"&amp;ДАННЫЕ!$AR52,"00")&amp;"j"&amp;IF(ДАННЫЕ!$AM52,"1"&amp;ДАННЫЕ!$AM52,"00")&amp;"n"&amp;IF(ДАННЫЕ!$AN52,"1"&amp;ДАННЫЕ!$AN52,"00")&amp;"E"&amp;ДАННЫЕ!BI52&amp;"L"&amp;ДАННЫЕ!AO52&amp;"h"&amp;IF(ДАННЫЕ!$AU52&gt;0,1,0)&amp;"v"&amp;IF(ДАННЫЕ!$AW52&gt;0,1,0)&amp;"a"&amp;IF(ДАННЫЕ!$AS52,"1"&amp;ДАННЫЕ!$AS52,"00")&amp;"s"&amp;IF(ДАННЫЕ!$AT52,"1"&amp;ДАННЫЕ!$AT52,"00")&amp;"u"&amp;IF(ДАННЫЕ!$CJ52&gt;0,1,0)&amp;"y"&amp;B52&amp;"d"&amp;H52&amp;"e"&amp;F52&amp;G52</f>
        <v>x0w00t00f00b00g00c00i00r00m00hS00hZ00p00k00z00j00n00ELh0v0a00s00u0y0de</v>
      </c>
      <c r="L52" s="28" t="str">
        <f ca="1">ДАННЫЕ!$I52&amp;"VN"&amp;IF(ДАННЫЕ!AW52&gt;0,11,10)&amp;"CD"&amp;IF(ДАННЫЕ!BF52&gt;500,16,IF(ДАННЫЕ!BF52&gt;350,15,IF(ДАННЫЕ!BF52&gt;=200,14,IF(ДАННЫЕ!BF52&gt;=100,13,IF(ДАННЫЕ!BF52&gt;=50,12,IF(ДАННЫЕ!BF52&gt;0,11,10))))))&amp;"AR"&amp;IF(ДАННЫЕ!BX52&gt;0,1,0)&amp;"GD"&amp;B52&amp;"VV"&amp;IF(E52&gt;=5,IF(E52&lt;18,1,0),0)</f>
        <v>VN10CD10AR0GD0VV0</v>
      </c>
      <c r="M52" s="28" t="str">
        <f>ДАННЫЕ!$I52&amp;"b"&amp;ДАННЫЕ!$BI52&amp;"r"&amp;ДАННЫЕ!$BJ52&amp;"CD"&amp;IF(ДАННЫЕ!BF52&gt;0,IF(ДАННЫЕ!BF52&lt;200,1,IF(ДАННЫЕ!BF52&lt;350,2,3)),0)&amp;"h"&amp;IF(ДАННЫЕ!$BK52+ДАННЫЕ!$BL52+ДАННЫЕ!$BM52&gt;0,1,0)&amp;"x"&amp;ДАННЫЕ!$BK52&amp;"y"&amp;ДАННЫЕ!$BL52&amp;"z"&amp;ДАННЫЕ!$BM52&amp;"c"&amp;IF(ДАННЫЕ!$BK52+ДАННЫЕ!$BL52+ДАННЫЕ!$BM52=3,1,0)&amp;"a"&amp;IF(ДАННЫЕ!$BQ52+ДАННЫЕ!$BR52&gt;0,1,0)&amp;"d"&amp;ДАННЫЕ!$BQ52&amp;"v"&amp;ДАННЫЕ!$BR52&amp;"p"&amp;ДАННЫЕ!$BS52&amp;"n"&amp;ДАННЫЕ!$BU52&amp;"t"&amp;ДАННЫЕ!$BV52&amp;"o"&amp;ДАННЫЕ!$BT52&amp;"l"&amp;IF(ДАННЫЕ!$BN52&gt;0,1,0)&amp;ДАННЫЕ!$BN52&amp;"g"&amp;ДАННЫЕ!$BO52&amp;"s"&amp;ДАННЫЕ!$BP52&amp;"DZ"&amp;IF(ДАННЫЕ!B52-ДАННЫЕ!G52 &lt; 60,IF(ДАННЫЕ!B52-ДАННЫЕ!G52 &gt;= 0,1,0),0)&amp;"u"&amp;IF(ДАННЫЕ!$CJ52&gt;0,1,0)</f>
        <v>brCD0h0xyzc0a0dvpntol0gsDZ1u0</v>
      </c>
      <c r="N52" s="28" t="str">
        <f ca="1">ДАННЫЕ!$F52&amp;ДАННЫЕ!$I52&amp;"g"&amp;B52&amp;"cf"&amp;D52&amp;"a"&amp;IF(ДАННЫЕ!$BX52&gt;0,1,0)&amp;IF(ДАННЫЕ!$BF52&gt;500,1,IF(ДАННЫЕ!$BF52&gt;350,2,IF(ДАННЫЕ!$BF52&gt;=200,3,IF(ДАННЫЕ!$BF52&gt;=100,4,IF(ДАННЫЕ!$BF52&gt;=50,5,IF(ДАННЫЕ!$BF52&lt;50,6,0))))))&amp;"AR"&amp;IF(DATEDIF(ДАННЫЕ!$BX52,ДАННЫЕ!$F$1,"y")&gt;1,1,0)&amp;"VG"&amp;IF(ДАННЫЕ!$BH52="0",1,0)&amp;"o"&amp;IF(T52+ДАННЫЕ!$AF52+ДАННЫЕ!$AG52+ДАННЫЕ!$AH52+ДАННЫЕ!$AI52+ДАННЫЕ!$AJ52+ДАННЫЕ!$AP52+ДАННЫЕ!$AQ52+ДАННЫЕ!$AR52+ДАННЫЕ!$AU52+ДАННЫЕ!$AW52+ДАННЫЕ!$AS52+ДАННЫЕ!$AT52&gt;0,1,0)&amp;"x"&amp;ДАННЫЕ!$AG52&amp;"p"&amp;IF(ДАННЫЕ!$BY52&gt;0,1,0)&amp;"v"&amp;IF(ДАННЫЕ!$BZ52&gt;0,1,0)&amp;"n"&amp;ДАННЫЕ!$CA52&amp;"t"&amp;ДАННЫЕ!$AY52&amp;"k"&amp;ДАННЫЕ!$CB52&amp;"q"&amp;ДАННЫЕ!$CC52&amp;"w"&amp;ДАННЫЕ!$CD52&amp;"e"&amp;ДАННЫЕ!$CE52&amp;"m"&amp;ДАННЫЕ!$CF52&amp;"c"&amp;ДАННЫЕ!$CG52&amp;"z"&amp;ДАННЫЕ!$CH52&amp;"d"&amp;IF(H52=4,1,0)&amp;"s"&amp;IF(ДАННЫЕ!$J52=1,0,1)&amp;"u"&amp;IF(ДАННЫЕ!$CJ52&gt;0,1,0)</f>
        <v>g0cf0a06AR1VG0o0xp0v0ntkqwemczd0s1u0</v>
      </c>
      <c r="O52" s="28" t="str">
        <f>ДАННЫЕ!$I52&amp;"g"&amp;B52&amp;A52&amp;"f"&amp;P52&amp;"c"&amp;IF(ДАННЫЕ!$U52&gt;0,1,0)&amp;"s"&amp;IF(ДАННЫЕ!$Q52&gt;0,IF(YEAR(ДАННЫЕ!$F$1)=YEAR(ДАННЫЕ!$Q52),IF(MONTH(ДАННЫЕ!$F$1)=MONTH(ДАННЫЕ!$Q52),111,11),1),0)&amp;"i"&amp;IF(ДАННЫЕ!$R52+ДАННЫЕ!$S52+ДАННЫЕ!$T52=0,0,1)&amp;"h"&amp;IF(ДАННЫЕ!$P52&gt;0,1,0)&amp;"p"&amp;IF(ДАННЫЕ!$CI52&gt;0,IF(YEAR(ДАННЫЕ!$F$1)=YEAR(ДАННЫЕ!$CI52),IF(MONTH(ДАННЫЕ!$F$1)=MONTH(ДАННЫЕ!$CI52),111,11),1),0)&amp;"d"&amp;IF(ДАННЫЕ!$CJ52&gt;0,IF(YEAR(ДАННЫЕ!$F$1)=YEAR(ДАННЫЕ!$CJ52),IF(MONTH(ДАННЫЕ!$F$1)=MONTH(ДАННЫЕ!$CJ52),111,11),1),0)&amp;"o"&amp;IF(ДАННЫЕ!$CK52&gt;0,IF(MONTH(ДАННЫЕ!$F$1)=MONTH(ДАННЫЕ!$CK52),111,11),0)&amp;"v"&amp;IF(ДАННЫЕ!$BE52&gt;0,IF(MONTH(ДАННЫЕ!$F$1)=MONTH(ДАННЫЕ!$BE52),111,11),0)</f>
        <v>g00f0c0s0i0h0p0d0o0v0</v>
      </c>
      <c r="P52" s="15">
        <f t="shared" si="2"/>
        <v>0</v>
      </c>
      <c r="Q52" s="15">
        <f>IF(ДАННЫЕ!$F$1&gt;ДАННЫЕ!$N52,IF(YEAR(ДАННЫЕ!$F$1)=YEAR(ДАННЫЕ!M52),1,0),0)</f>
        <v>0</v>
      </c>
      <c r="R52" s="15">
        <f>IF(ДАННЫЕ!$F$1&gt;ДАННЫЕ!$N52,IF(YEAR(ДАННЫЕ!$F$1)=YEAR(ДАННЫЕ!N52),1,0),0)</f>
        <v>0</v>
      </c>
      <c r="S52" s="15">
        <f>IF(ДАННЫЕ!$AA52="2А",1,IF(ДАННЫЕ!$AA52="2Б",2,IF(ДАННЫЕ!$AA52="2В",3,IF(ДАННЫЕ!$AA52=3,4,IF(ДАННЫЕ!$AA52="4А",5,IF(ДАННЫЕ!$AA52="4Б",6,IF(ДАННЫЕ!$AA52="4В",7,IF(ДАННЫЕ!$AA52=5,8,0))))))))</f>
        <v>0</v>
      </c>
      <c r="T52" s="15">
        <f>IF(OR(ДАННЫЕ!$AC52=2,ДАННЫЕ!$AD52=2,ДАННЫЕ!$AE52=2),2,IF(OR(ДАННЫЕ!$AC52=1,ДАННЫЕ!$AD52=1,ДАННЫЕ!$AE52=1),1,0))</f>
        <v>0</v>
      </c>
    </row>
    <row r="53" spans="1:20" ht="15" customHeight="1" x14ac:dyDescent="0.2">
      <c r="A53" s="78">
        <f>IF(B53&gt;0,IF(MONTH(ДАННЫЕ!$F$1)=MONTH(ДАННЫЕ!$B53),1,0),0)</f>
        <v>0</v>
      </c>
      <c r="B53" s="14">
        <f>IF(ДАННЫЕ!$B53&gt;0,IF(YEAR(ДАННЫЕ!$F$1)=YEAR(ДАННЫЕ!$B53),1,0),0)</f>
        <v>0</v>
      </c>
      <c r="C53" s="14">
        <f>IF(ДАННЫЕ!$CM53&gt;0,IF(YEAR(ДАННЫЕ!$F$1)=YEAR(ДАННЫЕ!$CM53),1,0),0)</f>
        <v>0</v>
      </c>
      <c r="D53" s="14">
        <f>IF(ДАННЫЕ!$CJ53&gt;0,IF(ДАННЫЕ!$CL53&gt;ДАННЫЕ!$F$1,1,IF(ДАННЫЕ!$CL53&gt;0,0,1)),0)</f>
        <v>0</v>
      </c>
      <c r="E53" s="43" t="str">
        <f ca="1">IF(ДАННЫЕ!$F$1&gt;0,IF(ДАННЫЕ!$G53&gt;0,DATEDIF(ДАННЫЕ!$G53,ДАННЫЕ!$F$1,"y"),""),IF(ДАННЫЕ!$G53&gt;0,DATEDIF(ДАННЫЕ!$G53,TODAY(),"y"),""))</f>
        <v/>
      </c>
      <c r="F53" s="43" t="str">
        <f xml:space="preserve"> IF(ДАННЫЕ!$F53="М",IF(E53&gt;=18,IF(E53&lt;60,1,""),""),"")&amp;IF(ДАННЫЕ!$F53="Ж",IF(E53&gt;=18,IF(E53&lt;55,1,""),""),"")</f>
        <v/>
      </c>
      <c r="G53" s="43" t="str">
        <f xml:space="preserve"> IF(ДАННЫЕ!$F53="М",IF(E53&gt;=60,2,""),"")&amp;IF(ДАННЫЕ!$F53="Ж",IF(E53&gt;=55,2,""),"")</f>
        <v/>
      </c>
      <c r="H53" s="43" t="str">
        <f t="shared" ca="1" si="0"/>
        <v/>
      </c>
      <c r="I53" s="43" t="str">
        <f t="shared" ca="1" si="1"/>
        <v>03</v>
      </c>
      <c r="J53" s="28" t="str">
        <f ca="1">ДАННЫЕ!$F53&amp;H53&amp;I53&amp;ДАННЫЕ!$I53&amp;"m"&amp;IF(ДАННЫЕ!$I53&gt;0,IF(ДАННЫЕ!$J53&gt;0,0,1),"")&amp;"f"&amp;IF(ДАННЫЕ!$R53&gt;0,IF(YEAR(ДАННЫЕ!$F$1)=YEAR(ДАННЫЕ!$R53),1,0),0)&amp;"z"&amp;ДАННЫЕ!$R53&amp;"p"&amp;ДАННЫЕ!$S53&amp;"i"&amp;ДАННЫЕ!$T53&amp;"h"&amp;ДАННЫЕ!$K53&amp;"be"&amp;ДАННЫЕ!$BI53&amp;"CD"&amp;IF(ДАННЫЕ!BF53&gt;500,4,IF(ДАННЫЕ!BF53&gt;350,3,IF(ДАННЫЕ!BF53&gt;200,2,IF(ДАННЫЕ!BF53&gt;0,1,0))))&amp;"g"&amp;B53&amp;"d"&amp;H53&amp;"l"&amp;ДАННЫЕ!AT53&amp;"a"&amp;ДАННЫЕ!$V53&amp;"v"&amp;R53&amp;"k"&amp;ДАННЫЕ!$U53&amp;"s"&amp;ДАННЫЕ!$Y53&amp;"t"&amp;ДАННЫЕ!$X53&amp;"b"&amp;IF(ДАННЫЕ!$Q53&gt;1,1,0)&amp;"PP"&amp;ДАННЫЕ!Z53&amp;"c"&amp;S53&amp;"x"&amp;IF(ДАННЫЕ!$BY53&gt;0,IF(YEAR(ДАННЫЕ!$F$1)=YEAR(ДАННЫЕ!$BY53),1,0),0)&amp;"n"&amp;IF(ДАННЫЕ!$BZ53&gt;0,IF(YEAR(ДАННЫЕ!$F$1)=YEAR(ДАННЫЕ!$BZ53),1,0),0)&amp;"u"&amp;D53&amp;"z"&amp;IF(ДАННЫЕ!$CL53&gt;0,IF(YEAR(ДАННЫЕ!$F$1)&gt;YEAR(ДАННЫЕ!$CL53),11,12),0)</f>
        <v>03mf0zpihbeCD0g0dlav0kstb0PPc0x0n0u0z0</v>
      </c>
      <c r="K53" s="28" t="str">
        <f ca="1">ДАННЫЕ!$I53&amp;"x"&amp;B53&amp;"w"&amp;IF(T53+ДАННЫЕ!AD53+ДАННЫЕ!AE53+ДАННЫЕ!AF53+ДАННЫЕ!AG53+ДАННЫЕ!AH53+ДАННЫЕ!$AL53+ДАННЫЕ!AI53+ДАННЫЕ!AJ53+ДАННЫЕ!AK53+ДАННЫЕ!AP53+ДАННЫЕ!AQ53+ДАННЫЕ!AR53+ДАННЫЕ!$AM53+ДАННЫЕ!$AN53+ДАННЫЕ!AS53+ДАННЫЕ!AT53&gt;0,1,0)&amp;IF(OR(T53=2,ДАННЫЕ!AD53=2,ДАННЫЕ!AE53=2,ДАННЫЕ!AF53=2,ДАННЫЕ!AG53=2,ДАННЫЕ!AH53=2,ДАННЫЕ!$AL53=2,ДАННЫЕ!AI53=2,ДАННЫЕ!AJ53=2,ДАННЫЕ!AK53=2,ДАННЫЕ!AP53=2,ДАННЫЕ!AQ53=2,ДАННЫЕ!AR53=2,ДАННЫЕ!$AM53=2,ДАННЫЕ!$AN53=2,ДАННЫЕ!AS53=2,ДАННЫЕ!AT53=2),2,0)&amp;"t"&amp;IF(T53&gt;0,"1"&amp;T53,"00")&amp;"f"&amp;IF(ДАННЫЕ!$AC53,"1"&amp;ДАННЫЕ!$AC53,"00")&amp;"b"&amp;IF(ДАННЫЕ!$AD53,"1"&amp;ДАННЫЕ!$AD53,"00")&amp;"g"&amp;IF(ДАННЫЕ!$AF53,"1"&amp;ДАННЫЕ!$AF53,"00")&amp;"c"&amp;IF(ДАННЫЕ!$AG53,"1"&amp;ДАННЫЕ!$AG53,"00")&amp;"i"&amp;IF(ДАННЫЕ!$AH53,"1"&amp;ДАННЫЕ!$AH53,"00")&amp;"r"&amp;IF(ДАННЫЕ!$AL53,"1"&amp;ДАННЫЕ!$AL53,"00")&amp;"m"&amp;IF(ДАННЫЕ!$AI53,"1"&amp;ДАННЫЕ!$AI53,"00")&amp;"hS"&amp;IF(ДАННЫЕ!$AJ53,"1"&amp;ДАННЫЕ!$AJ53,"00")&amp;"hZ"&amp;IF(ДАННЫЕ!$AK53,"1"&amp;ДАННЫЕ!$AK53,"00")&amp;"p"&amp;IF(ДАННЫЕ!$AP53,"1"&amp;ДАННЫЕ!$AP53,"00")&amp;"k"&amp;IF(ДАННЫЕ!$AQ53,"1"&amp;ДАННЫЕ!$AQ53,"00")&amp;"z"&amp;IF(ДАННЫЕ!$AR53,"1"&amp;ДАННЫЕ!$AR53,"00")&amp;"j"&amp;IF(ДАННЫЕ!$AM53,"1"&amp;ДАННЫЕ!$AM53,"00")&amp;"n"&amp;IF(ДАННЫЕ!$AN53,"1"&amp;ДАННЫЕ!$AN53,"00")&amp;"E"&amp;ДАННЫЕ!BI53&amp;"L"&amp;ДАННЫЕ!AO53&amp;"h"&amp;IF(ДАННЫЕ!$AU53&gt;0,1,0)&amp;"v"&amp;IF(ДАННЫЕ!$AW53&gt;0,1,0)&amp;"a"&amp;IF(ДАННЫЕ!$AS53,"1"&amp;ДАННЫЕ!$AS53,"00")&amp;"s"&amp;IF(ДАННЫЕ!$AT53,"1"&amp;ДАННЫЕ!$AT53,"00")&amp;"u"&amp;IF(ДАННЫЕ!$CJ53&gt;0,1,0)&amp;"y"&amp;B53&amp;"d"&amp;H53&amp;"e"&amp;F53&amp;G53</f>
        <v>x0w00t00f00b00g00c00i00r00m00hS00hZ00p00k00z00j00n00ELh0v0a00s00u0y0de</v>
      </c>
      <c r="L53" s="28" t="str">
        <f ca="1">ДАННЫЕ!$I53&amp;"VN"&amp;IF(ДАННЫЕ!AW53&gt;0,11,10)&amp;"CD"&amp;IF(ДАННЫЕ!BF53&gt;500,16,IF(ДАННЫЕ!BF53&gt;350,15,IF(ДАННЫЕ!BF53&gt;=200,14,IF(ДАННЫЕ!BF53&gt;=100,13,IF(ДАННЫЕ!BF53&gt;=50,12,IF(ДАННЫЕ!BF53&gt;0,11,10))))))&amp;"AR"&amp;IF(ДАННЫЕ!BX53&gt;0,1,0)&amp;"GD"&amp;B53&amp;"VV"&amp;IF(E53&gt;=5,IF(E53&lt;18,1,0),0)</f>
        <v>VN10CD10AR0GD0VV0</v>
      </c>
      <c r="M53" s="28" t="str">
        <f>ДАННЫЕ!$I53&amp;"b"&amp;ДАННЫЕ!$BI53&amp;"r"&amp;ДАННЫЕ!$BJ53&amp;"CD"&amp;IF(ДАННЫЕ!BF53&gt;0,IF(ДАННЫЕ!BF53&lt;200,1,IF(ДАННЫЕ!BF53&lt;350,2,3)),0)&amp;"h"&amp;IF(ДАННЫЕ!$BK53+ДАННЫЕ!$BL53+ДАННЫЕ!$BM53&gt;0,1,0)&amp;"x"&amp;ДАННЫЕ!$BK53&amp;"y"&amp;ДАННЫЕ!$BL53&amp;"z"&amp;ДАННЫЕ!$BM53&amp;"c"&amp;IF(ДАННЫЕ!$BK53+ДАННЫЕ!$BL53+ДАННЫЕ!$BM53=3,1,0)&amp;"a"&amp;IF(ДАННЫЕ!$BQ53+ДАННЫЕ!$BR53&gt;0,1,0)&amp;"d"&amp;ДАННЫЕ!$BQ53&amp;"v"&amp;ДАННЫЕ!$BR53&amp;"p"&amp;ДАННЫЕ!$BS53&amp;"n"&amp;ДАННЫЕ!$BU53&amp;"t"&amp;ДАННЫЕ!$BV53&amp;"o"&amp;ДАННЫЕ!$BT53&amp;"l"&amp;IF(ДАННЫЕ!$BN53&gt;0,1,0)&amp;ДАННЫЕ!$BN53&amp;"g"&amp;ДАННЫЕ!$BO53&amp;"s"&amp;ДАННЫЕ!$BP53&amp;"DZ"&amp;IF(ДАННЫЕ!B53-ДАННЫЕ!G53 &lt; 60,IF(ДАННЫЕ!B53-ДАННЫЕ!G53 &gt;= 0,1,0),0)&amp;"u"&amp;IF(ДАННЫЕ!$CJ53&gt;0,1,0)</f>
        <v>brCD0h0xyzc0a0dvpntol0gsDZ1u0</v>
      </c>
      <c r="N53" s="28" t="str">
        <f ca="1">ДАННЫЕ!$F53&amp;ДАННЫЕ!$I53&amp;"g"&amp;B53&amp;"cf"&amp;D53&amp;"a"&amp;IF(ДАННЫЕ!$BX53&gt;0,1,0)&amp;IF(ДАННЫЕ!$BF53&gt;500,1,IF(ДАННЫЕ!$BF53&gt;350,2,IF(ДАННЫЕ!$BF53&gt;=200,3,IF(ДАННЫЕ!$BF53&gt;=100,4,IF(ДАННЫЕ!$BF53&gt;=50,5,IF(ДАННЫЕ!$BF53&lt;50,6,0))))))&amp;"AR"&amp;IF(DATEDIF(ДАННЫЕ!$BX53,ДАННЫЕ!$F$1,"y")&gt;1,1,0)&amp;"VG"&amp;IF(ДАННЫЕ!$BH53="0",1,0)&amp;"o"&amp;IF(T53+ДАННЫЕ!$AF53+ДАННЫЕ!$AG53+ДАННЫЕ!$AH53+ДАННЫЕ!$AI53+ДАННЫЕ!$AJ53+ДАННЫЕ!$AP53+ДАННЫЕ!$AQ53+ДАННЫЕ!$AR53+ДАННЫЕ!$AU53+ДАННЫЕ!$AW53+ДАННЫЕ!$AS53+ДАННЫЕ!$AT53&gt;0,1,0)&amp;"x"&amp;ДАННЫЕ!$AG53&amp;"p"&amp;IF(ДАННЫЕ!$BY53&gt;0,1,0)&amp;"v"&amp;IF(ДАННЫЕ!$BZ53&gt;0,1,0)&amp;"n"&amp;ДАННЫЕ!$CA53&amp;"t"&amp;ДАННЫЕ!$AY53&amp;"k"&amp;ДАННЫЕ!$CB53&amp;"q"&amp;ДАННЫЕ!$CC53&amp;"w"&amp;ДАННЫЕ!$CD53&amp;"e"&amp;ДАННЫЕ!$CE53&amp;"m"&amp;ДАННЫЕ!$CF53&amp;"c"&amp;ДАННЫЕ!$CG53&amp;"z"&amp;ДАННЫЕ!$CH53&amp;"d"&amp;IF(H53=4,1,0)&amp;"s"&amp;IF(ДАННЫЕ!$J53=1,0,1)&amp;"u"&amp;IF(ДАННЫЕ!$CJ53&gt;0,1,0)</f>
        <v>g0cf0a06AR1VG0o0xp0v0ntkqwemczd0s1u0</v>
      </c>
      <c r="O53" s="28" t="str">
        <f>ДАННЫЕ!$I53&amp;"g"&amp;B53&amp;A53&amp;"f"&amp;P53&amp;"c"&amp;IF(ДАННЫЕ!$U53&gt;0,1,0)&amp;"s"&amp;IF(ДАННЫЕ!$Q53&gt;0,IF(YEAR(ДАННЫЕ!$F$1)=YEAR(ДАННЫЕ!$Q53),IF(MONTH(ДАННЫЕ!$F$1)=MONTH(ДАННЫЕ!$Q53),111,11),1),0)&amp;"i"&amp;IF(ДАННЫЕ!$R53+ДАННЫЕ!$S53+ДАННЫЕ!$T53=0,0,1)&amp;"h"&amp;IF(ДАННЫЕ!$P53&gt;0,1,0)&amp;"p"&amp;IF(ДАННЫЕ!$CI53&gt;0,IF(YEAR(ДАННЫЕ!$F$1)=YEAR(ДАННЫЕ!$CI53),IF(MONTH(ДАННЫЕ!$F$1)=MONTH(ДАННЫЕ!$CI53),111,11),1),0)&amp;"d"&amp;IF(ДАННЫЕ!$CJ53&gt;0,IF(YEAR(ДАННЫЕ!$F$1)=YEAR(ДАННЫЕ!$CJ53),IF(MONTH(ДАННЫЕ!$F$1)=MONTH(ДАННЫЕ!$CJ53),111,11),1),0)&amp;"o"&amp;IF(ДАННЫЕ!$CK53&gt;0,IF(MONTH(ДАННЫЕ!$F$1)=MONTH(ДАННЫЕ!$CK53),111,11),0)&amp;"v"&amp;IF(ДАННЫЕ!$BE53&gt;0,IF(MONTH(ДАННЫЕ!$F$1)=MONTH(ДАННЫЕ!$BE53),111,11),0)</f>
        <v>g00f0c0s0i0h0p0d0o0v0</v>
      </c>
      <c r="P53" s="15">
        <f t="shared" si="2"/>
        <v>0</v>
      </c>
      <c r="Q53" s="15">
        <f>IF(ДАННЫЕ!$F$1&gt;ДАННЫЕ!$N53,IF(YEAR(ДАННЫЕ!$F$1)=YEAR(ДАННЫЕ!M53),1,0),0)</f>
        <v>0</v>
      </c>
      <c r="R53" s="15">
        <f>IF(ДАННЫЕ!$F$1&gt;ДАННЫЕ!$N53,IF(YEAR(ДАННЫЕ!$F$1)=YEAR(ДАННЫЕ!N53),1,0),0)</f>
        <v>0</v>
      </c>
      <c r="S53" s="15">
        <f>IF(ДАННЫЕ!$AA53="2А",1,IF(ДАННЫЕ!$AA53="2Б",2,IF(ДАННЫЕ!$AA53="2В",3,IF(ДАННЫЕ!$AA53=3,4,IF(ДАННЫЕ!$AA53="4А",5,IF(ДАННЫЕ!$AA53="4Б",6,IF(ДАННЫЕ!$AA53="4В",7,IF(ДАННЫЕ!$AA53=5,8,0))))))))</f>
        <v>0</v>
      </c>
      <c r="T53" s="15">
        <f>IF(OR(ДАННЫЕ!$AC53=2,ДАННЫЕ!$AD53=2,ДАННЫЕ!$AE53=2),2,IF(OR(ДАННЫЕ!$AC53=1,ДАННЫЕ!$AD53=1,ДАННЫЕ!$AE53=1),1,0))</f>
        <v>0</v>
      </c>
    </row>
    <row r="54" spans="1:20" ht="15" customHeight="1" x14ac:dyDescent="0.2">
      <c r="A54" s="78">
        <f>IF(B54&gt;0,IF(MONTH(ДАННЫЕ!$F$1)=MONTH(ДАННЫЕ!$B54),1,0),0)</f>
        <v>0</v>
      </c>
      <c r="B54" s="14">
        <f>IF(ДАННЫЕ!$B54&gt;0,IF(YEAR(ДАННЫЕ!$F$1)=YEAR(ДАННЫЕ!$B54),1,0),0)</f>
        <v>0</v>
      </c>
      <c r="C54" s="14">
        <f>IF(ДАННЫЕ!$CM54&gt;0,IF(YEAR(ДАННЫЕ!$F$1)=YEAR(ДАННЫЕ!$CM54),1,0),0)</f>
        <v>0</v>
      </c>
      <c r="D54" s="14">
        <f>IF(ДАННЫЕ!$CJ54&gt;0,IF(ДАННЫЕ!$CL54&gt;ДАННЫЕ!$F$1,1,IF(ДАННЫЕ!$CL54&gt;0,0,1)),0)</f>
        <v>0</v>
      </c>
      <c r="E54" s="43" t="str">
        <f ca="1">IF(ДАННЫЕ!$F$1&gt;0,IF(ДАННЫЕ!$G54&gt;0,DATEDIF(ДАННЫЕ!$G54,ДАННЫЕ!$F$1,"y"),""),IF(ДАННЫЕ!$G54&gt;0,DATEDIF(ДАННЫЕ!$G54,TODAY(),"y"),""))</f>
        <v/>
      </c>
      <c r="F54" s="43" t="str">
        <f xml:space="preserve"> IF(ДАННЫЕ!$F54="М",IF(E54&gt;=18,IF(E54&lt;60,1,""),""),"")&amp;IF(ДАННЫЕ!$F54="Ж",IF(E54&gt;=18,IF(E54&lt;55,1,""),""),"")</f>
        <v/>
      </c>
      <c r="G54" s="43" t="str">
        <f xml:space="preserve"> IF(ДАННЫЕ!$F54="М",IF(E54&gt;=60,2,""),"")&amp;IF(ДАННЫЕ!$F54="Ж",IF(E54&gt;=55,2,""),"")</f>
        <v/>
      </c>
      <c r="H54" s="43" t="str">
        <f t="shared" ca="1" si="0"/>
        <v/>
      </c>
      <c r="I54" s="43" t="str">
        <f t="shared" ca="1" si="1"/>
        <v>03</v>
      </c>
      <c r="J54" s="28" t="str">
        <f ca="1">ДАННЫЕ!$F54&amp;H54&amp;I54&amp;ДАННЫЕ!$I54&amp;"m"&amp;IF(ДАННЫЕ!$I54&gt;0,IF(ДАННЫЕ!$J54&gt;0,0,1),"")&amp;"f"&amp;IF(ДАННЫЕ!$R54&gt;0,IF(YEAR(ДАННЫЕ!$F$1)=YEAR(ДАННЫЕ!$R54),1,0),0)&amp;"z"&amp;ДАННЫЕ!$R54&amp;"p"&amp;ДАННЫЕ!$S54&amp;"i"&amp;ДАННЫЕ!$T54&amp;"h"&amp;ДАННЫЕ!$K54&amp;"be"&amp;ДАННЫЕ!$BI54&amp;"CD"&amp;IF(ДАННЫЕ!BF54&gt;500,4,IF(ДАННЫЕ!BF54&gt;350,3,IF(ДАННЫЕ!BF54&gt;200,2,IF(ДАННЫЕ!BF54&gt;0,1,0))))&amp;"g"&amp;B54&amp;"d"&amp;H54&amp;"l"&amp;ДАННЫЕ!AT54&amp;"a"&amp;ДАННЫЕ!$V54&amp;"v"&amp;R54&amp;"k"&amp;ДАННЫЕ!$U54&amp;"s"&amp;ДАННЫЕ!$Y54&amp;"t"&amp;ДАННЫЕ!$X54&amp;"b"&amp;IF(ДАННЫЕ!$Q54&gt;1,1,0)&amp;"PP"&amp;ДАННЫЕ!Z54&amp;"c"&amp;S54&amp;"x"&amp;IF(ДАННЫЕ!$BY54&gt;0,IF(YEAR(ДАННЫЕ!$F$1)=YEAR(ДАННЫЕ!$BY54),1,0),0)&amp;"n"&amp;IF(ДАННЫЕ!$BZ54&gt;0,IF(YEAR(ДАННЫЕ!$F$1)=YEAR(ДАННЫЕ!$BZ54),1,0),0)&amp;"u"&amp;D54&amp;"z"&amp;IF(ДАННЫЕ!$CL54&gt;0,IF(YEAR(ДАННЫЕ!$F$1)&gt;YEAR(ДАННЫЕ!$CL54),11,12),0)</f>
        <v>03mf0zpihbeCD0g0dlav0kstb0PPc0x0n0u0z0</v>
      </c>
      <c r="K54" s="28" t="str">
        <f ca="1">ДАННЫЕ!$I54&amp;"x"&amp;B54&amp;"w"&amp;IF(T54+ДАННЫЕ!AD54+ДАННЫЕ!AE54+ДАННЫЕ!AF54+ДАННЫЕ!AG54+ДАННЫЕ!AH54+ДАННЫЕ!$AL54+ДАННЫЕ!AI54+ДАННЫЕ!AJ54+ДАННЫЕ!AK54+ДАННЫЕ!AP54+ДАННЫЕ!AQ54+ДАННЫЕ!AR54+ДАННЫЕ!$AM54+ДАННЫЕ!$AN54+ДАННЫЕ!AS54+ДАННЫЕ!AT54&gt;0,1,0)&amp;IF(OR(T54=2,ДАННЫЕ!AD54=2,ДАННЫЕ!AE54=2,ДАННЫЕ!AF54=2,ДАННЫЕ!AG54=2,ДАННЫЕ!AH54=2,ДАННЫЕ!$AL54=2,ДАННЫЕ!AI54=2,ДАННЫЕ!AJ54=2,ДАННЫЕ!AK54=2,ДАННЫЕ!AP54=2,ДАННЫЕ!AQ54=2,ДАННЫЕ!AR54=2,ДАННЫЕ!$AM54=2,ДАННЫЕ!$AN54=2,ДАННЫЕ!AS54=2,ДАННЫЕ!AT54=2),2,0)&amp;"t"&amp;IF(T54&gt;0,"1"&amp;T54,"00")&amp;"f"&amp;IF(ДАННЫЕ!$AC54,"1"&amp;ДАННЫЕ!$AC54,"00")&amp;"b"&amp;IF(ДАННЫЕ!$AD54,"1"&amp;ДАННЫЕ!$AD54,"00")&amp;"g"&amp;IF(ДАННЫЕ!$AF54,"1"&amp;ДАННЫЕ!$AF54,"00")&amp;"c"&amp;IF(ДАННЫЕ!$AG54,"1"&amp;ДАННЫЕ!$AG54,"00")&amp;"i"&amp;IF(ДАННЫЕ!$AH54,"1"&amp;ДАННЫЕ!$AH54,"00")&amp;"r"&amp;IF(ДАННЫЕ!$AL54,"1"&amp;ДАННЫЕ!$AL54,"00")&amp;"m"&amp;IF(ДАННЫЕ!$AI54,"1"&amp;ДАННЫЕ!$AI54,"00")&amp;"hS"&amp;IF(ДАННЫЕ!$AJ54,"1"&amp;ДАННЫЕ!$AJ54,"00")&amp;"hZ"&amp;IF(ДАННЫЕ!$AK54,"1"&amp;ДАННЫЕ!$AK54,"00")&amp;"p"&amp;IF(ДАННЫЕ!$AP54,"1"&amp;ДАННЫЕ!$AP54,"00")&amp;"k"&amp;IF(ДАННЫЕ!$AQ54,"1"&amp;ДАННЫЕ!$AQ54,"00")&amp;"z"&amp;IF(ДАННЫЕ!$AR54,"1"&amp;ДАННЫЕ!$AR54,"00")&amp;"j"&amp;IF(ДАННЫЕ!$AM54,"1"&amp;ДАННЫЕ!$AM54,"00")&amp;"n"&amp;IF(ДАННЫЕ!$AN54,"1"&amp;ДАННЫЕ!$AN54,"00")&amp;"E"&amp;ДАННЫЕ!BI54&amp;"L"&amp;ДАННЫЕ!AO54&amp;"h"&amp;IF(ДАННЫЕ!$AU54&gt;0,1,0)&amp;"v"&amp;IF(ДАННЫЕ!$AW54&gt;0,1,0)&amp;"a"&amp;IF(ДАННЫЕ!$AS54,"1"&amp;ДАННЫЕ!$AS54,"00")&amp;"s"&amp;IF(ДАННЫЕ!$AT54,"1"&amp;ДАННЫЕ!$AT54,"00")&amp;"u"&amp;IF(ДАННЫЕ!$CJ54&gt;0,1,0)&amp;"y"&amp;B54&amp;"d"&amp;H54&amp;"e"&amp;F54&amp;G54</f>
        <v>x0w00t00f00b00g00c00i00r00m00hS00hZ00p00k00z00j00n00ELh0v0a00s00u0y0de</v>
      </c>
      <c r="L54" s="28" t="str">
        <f ca="1">ДАННЫЕ!$I54&amp;"VN"&amp;IF(ДАННЫЕ!AW54&gt;0,11,10)&amp;"CD"&amp;IF(ДАННЫЕ!BF54&gt;500,16,IF(ДАННЫЕ!BF54&gt;350,15,IF(ДАННЫЕ!BF54&gt;=200,14,IF(ДАННЫЕ!BF54&gt;=100,13,IF(ДАННЫЕ!BF54&gt;=50,12,IF(ДАННЫЕ!BF54&gt;0,11,10))))))&amp;"AR"&amp;IF(ДАННЫЕ!BX54&gt;0,1,0)&amp;"GD"&amp;B54&amp;"VV"&amp;IF(E54&gt;=5,IF(E54&lt;18,1,0),0)</f>
        <v>VN10CD10AR0GD0VV0</v>
      </c>
      <c r="M54" s="28" t="str">
        <f>ДАННЫЕ!$I54&amp;"b"&amp;ДАННЫЕ!$BI54&amp;"r"&amp;ДАННЫЕ!$BJ54&amp;"CD"&amp;IF(ДАННЫЕ!BF54&gt;0,IF(ДАННЫЕ!BF54&lt;200,1,IF(ДАННЫЕ!BF54&lt;350,2,3)),0)&amp;"h"&amp;IF(ДАННЫЕ!$BK54+ДАННЫЕ!$BL54+ДАННЫЕ!$BM54&gt;0,1,0)&amp;"x"&amp;ДАННЫЕ!$BK54&amp;"y"&amp;ДАННЫЕ!$BL54&amp;"z"&amp;ДАННЫЕ!$BM54&amp;"c"&amp;IF(ДАННЫЕ!$BK54+ДАННЫЕ!$BL54+ДАННЫЕ!$BM54=3,1,0)&amp;"a"&amp;IF(ДАННЫЕ!$BQ54+ДАННЫЕ!$BR54&gt;0,1,0)&amp;"d"&amp;ДАННЫЕ!$BQ54&amp;"v"&amp;ДАННЫЕ!$BR54&amp;"p"&amp;ДАННЫЕ!$BS54&amp;"n"&amp;ДАННЫЕ!$BU54&amp;"t"&amp;ДАННЫЕ!$BV54&amp;"o"&amp;ДАННЫЕ!$BT54&amp;"l"&amp;IF(ДАННЫЕ!$BN54&gt;0,1,0)&amp;ДАННЫЕ!$BN54&amp;"g"&amp;ДАННЫЕ!$BO54&amp;"s"&amp;ДАННЫЕ!$BP54&amp;"DZ"&amp;IF(ДАННЫЕ!B54-ДАННЫЕ!G54 &lt; 60,IF(ДАННЫЕ!B54-ДАННЫЕ!G54 &gt;= 0,1,0),0)&amp;"u"&amp;IF(ДАННЫЕ!$CJ54&gt;0,1,0)</f>
        <v>brCD0h0xyzc0a0dvpntol0gsDZ1u0</v>
      </c>
      <c r="N54" s="28" t="str">
        <f ca="1">ДАННЫЕ!$F54&amp;ДАННЫЕ!$I54&amp;"g"&amp;B54&amp;"cf"&amp;D54&amp;"a"&amp;IF(ДАННЫЕ!$BX54&gt;0,1,0)&amp;IF(ДАННЫЕ!$BF54&gt;500,1,IF(ДАННЫЕ!$BF54&gt;350,2,IF(ДАННЫЕ!$BF54&gt;=200,3,IF(ДАННЫЕ!$BF54&gt;=100,4,IF(ДАННЫЕ!$BF54&gt;=50,5,IF(ДАННЫЕ!$BF54&lt;50,6,0))))))&amp;"AR"&amp;IF(DATEDIF(ДАННЫЕ!$BX54,ДАННЫЕ!$F$1,"y")&gt;1,1,0)&amp;"VG"&amp;IF(ДАННЫЕ!$BH54="0",1,0)&amp;"o"&amp;IF(T54+ДАННЫЕ!$AF54+ДАННЫЕ!$AG54+ДАННЫЕ!$AH54+ДАННЫЕ!$AI54+ДАННЫЕ!$AJ54+ДАННЫЕ!$AP54+ДАННЫЕ!$AQ54+ДАННЫЕ!$AR54+ДАННЫЕ!$AU54+ДАННЫЕ!$AW54+ДАННЫЕ!$AS54+ДАННЫЕ!$AT54&gt;0,1,0)&amp;"x"&amp;ДАННЫЕ!$AG54&amp;"p"&amp;IF(ДАННЫЕ!$BY54&gt;0,1,0)&amp;"v"&amp;IF(ДАННЫЕ!$BZ54&gt;0,1,0)&amp;"n"&amp;ДАННЫЕ!$CA54&amp;"t"&amp;ДАННЫЕ!$AY54&amp;"k"&amp;ДАННЫЕ!$CB54&amp;"q"&amp;ДАННЫЕ!$CC54&amp;"w"&amp;ДАННЫЕ!$CD54&amp;"e"&amp;ДАННЫЕ!$CE54&amp;"m"&amp;ДАННЫЕ!$CF54&amp;"c"&amp;ДАННЫЕ!$CG54&amp;"z"&amp;ДАННЫЕ!$CH54&amp;"d"&amp;IF(H54=4,1,0)&amp;"s"&amp;IF(ДАННЫЕ!$J54=1,0,1)&amp;"u"&amp;IF(ДАННЫЕ!$CJ54&gt;0,1,0)</f>
        <v>g0cf0a06AR1VG0o0xp0v0ntkqwemczd0s1u0</v>
      </c>
      <c r="O54" s="28" t="str">
        <f>ДАННЫЕ!$I54&amp;"g"&amp;B54&amp;A54&amp;"f"&amp;P54&amp;"c"&amp;IF(ДАННЫЕ!$U54&gt;0,1,0)&amp;"s"&amp;IF(ДАННЫЕ!$Q54&gt;0,IF(YEAR(ДАННЫЕ!$F$1)=YEAR(ДАННЫЕ!$Q54),IF(MONTH(ДАННЫЕ!$F$1)=MONTH(ДАННЫЕ!$Q54),111,11),1),0)&amp;"i"&amp;IF(ДАННЫЕ!$R54+ДАННЫЕ!$S54+ДАННЫЕ!$T54=0,0,1)&amp;"h"&amp;IF(ДАННЫЕ!$P54&gt;0,1,0)&amp;"p"&amp;IF(ДАННЫЕ!$CI54&gt;0,IF(YEAR(ДАННЫЕ!$F$1)=YEAR(ДАННЫЕ!$CI54),IF(MONTH(ДАННЫЕ!$F$1)=MONTH(ДАННЫЕ!$CI54),111,11),1),0)&amp;"d"&amp;IF(ДАННЫЕ!$CJ54&gt;0,IF(YEAR(ДАННЫЕ!$F$1)=YEAR(ДАННЫЕ!$CJ54),IF(MONTH(ДАННЫЕ!$F$1)=MONTH(ДАННЫЕ!$CJ54),111,11),1),0)&amp;"o"&amp;IF(ДАННЫЕ!$CK54&gt;0,IF(MONTH(ДАННЫЕ!$F$1)=MONTH(ДАННЫЕ!$CK54),111,11),0)&amp;"v"&amp;IF(ДАННЫЕ!$BE54&gt;0,IF(MONTH(ДАННЫЕ!$F$1)=MONTH(ДАННЫЕ!$BE54),111,11),0)</f>
        <v>g00f0c0s0i0h0p0d0o0v0</v>
      </c>
      <c r="P54" s="15">
        <f t="shared" si="2"/>
        <v>0</v>
      </c>
      <c r="Q54" s="15">
        <f>IF(ДАННЫЕ!$F$1&gt;ДАННЫЕ!$N54,IF(YEAR(ДАННЫЕ!$F$1)=YEAR(ДАННЫЕ!M54),1,0),0)</f>
        <v>0</v>
      </c>
      <c r="R54" s="15">
        <f>IF(ДАННЫЕ!$F$1&gt;ДАННЫЕ!$N54,IF(YEAR(ДАННЫЕ!$F$1)=YEAR(ДАННЫЕ!N54),1,0),0)</f>
        <v>0</v>
      </c>
      <c r="S54" s="15">
        <f>IF(ДАННЫЕ!$AA54="2А",1,IF(ДАННЫЕ!$AA54="2Б",2,IF(ДАННЫЕ!$AA54="2В",3,IF(ДАННЫЕ!$AA54=3,4,IF(ДАННЫЕ!$AA54="4А",5,IF(ДАННЫЕ!$AA54="4Б",6,IF(ДАННЫЕ!$AA54="4В",7,IF(ДАННЫЕ!$AA54=5,8,0))))))))</f>
        <v>0</v>
      </c>
      <c r="T54" s="15">
        <f>IF(OR(ДАННЫЕ!$AC54=2,ДАННЫЕ!$AD54=2,ДАННЫЕ!$AE54=2),2,IF(OR(ДАННЫЕ!$AC54=1,ДАННЫЕ!$AD54=1,ДАННЫЕ!$AE54=1),1,0))</f>
        <v>0</v>
      </c>
    </row>
    <row r="55" spans="1:20" ht="15" customHeight="1" x14ac:dyDescent="0.2">
      <c r="A55" s="78">
        <f>IF(B55&gt;0,IF(MONTH(ДАННЫЕ!$F$1)=MONTH(ДАННЫЕ!$B55),1,0),0)</f>
        <v>0</v>
      </c>
      <c r="B55" s="14">
        <f>IF(ДАННЫЕ!$B55&gt;0,IF(YEAR(ДАННЫЕ!$F$1)=YEAR(ДАННЫЕ!$B55),1,0),0)</f>
        <v>0</v>
      </c>
      <c r="C55" s="14">
        <f>IF(ДАННЫЕ!$CM55&gt;0,IF(YEAR(ДАННЫЕ!$F$1)=YEAR(ДАННЫЕ!$CM55),1,0),0)</f>
        <v>0</v>
      </c>
      <c r="D55" s="14">
        <f>IF(ДАННЫЕ!$CJ55&gt;0,IF(ДАННЫЕ!$CL55&gt;ДАННЫЕ!$F$1,1,IF(ДАННЫЕ!$CL55&gt;0,0,1)),0)</f>
        <v>0</v>
      </c>
      <c r="E55" s="43" t="str">
        <f ca="1">IF(ДАННЫЕ!$F$1&gt;0,IF(ДАННЫЕ!$G55&gt;0,DATEDIF(ДАННЫЕ!$G55,ДАННЫЕ!$F$1,"y"),""),IF(ДАННЫЕ!$G55&gt;0,DATEDIF(ДАННЫЕ!$G55,TODAY(),"y"),""))</f>
        <v/>
      </c>
      <c r="F55" s="43" t="str">
        <f xml:space="preserve"> IF(ДАННЫЕ!$F55="М",IF(E55&gt;=18,IF(E55&lt;60,1,""),""),"")&amp;IF(ДАННЫЕ!$F55="Ж",IF(E55&gt;=18,IF(E55&lt;55,1,""),""),"")</f>
        <v/>
      </c>
      <c r="G55" s="43" t="str">
        <f xml:space="preserve"> IF(ДАННЫЕ!$F55="М",IF(E55&gt;=60,2,""),"")&amp;IF(ДАННЫЕ!$F55="Ж",IF(E55&gt;=55,2,""),"")</f>
        <v/>
      </c>
      <c r="H55" s="43" t="str">
        <f t="shared" ca="1" si="0"/>
        <v/>
      </c>
      <c r="I55" s="43" t="str">
        <f t="shared" ca="1" si="1"/>
        <v>03</v>
      </c>
      <c r="J55" s="28" t="str">
        <f ca="1">ДАННЫЕ!$F55&amp;H55&amp;I55&amp;ДАННЫЕ!$I55&amp;"m"&amp;IF(ДАННЫЕ!$I55&gt;0,IF(ДАННЫЕ!$J55&gt;0,0,1),"")&amp;"f"&amp;IF(ДАННЫЕ!$R55&gt;0,IF(YEAR(ДАННЫЕ!$F$1)=YEAR(ДАННЫЕ!$R55),1,0),0)&amp;"z"&amp;ДАННЫЕ!$R55&amp;"p"&amp;ДАННЫЕ!$S55&amp;"i"&amp;ДАННЫЕ!$T55&amp;"h"&amp;ДАННЫЕ!$K55&amp;"be"&amp;ДАННЫЕ!$BI55&amp;"CD"&amp;IF(ДАННЫЕ!BF55&gt;500,4,IF(ДАННЫЕ!BF55&gt;350,3,IF(ДАННЫЕ!BF55&gt;200,2,IF(ДАННЫЕ!BF55&gt;0,1,0))))&amp;"g"&amp;B55&amp;"d"&amp;H55&amp;"l"&amp;ДАННЫЕ!AT55&amp;"a"&amp;ДАННЫЕ!$V55&amp;"v"&amp;R55&amp;"k"&amp;ДАННЫЕ!$U55&amp;"s"&amp;ДАННЫЕ!$Y55&amp;"t"&amp;ДАННЫЕ!$X55&amp;"b"&amp;IF(ДАННЫЕ!$Q55&gt;1,1,0)&amp;"PP"&amp;ДАННЫЕ!Z55&amp;"c"&amp;S55&amp;"x"&amp;IF(ДАННЫЕ!$BY55&gt;0,IF(YEAR(ДАННЫЕ!$F$1)=YEAR(ДАННЫЕ!$BY55),1,0),0)&amp;"n"&amp;IF(ДАННЫЕ!$BZ55&gt;0,IF(YEAR(ДАННЫЕ!$F$1)=YEAR(ДАННЫЕ!$BZ55),1,0),0)&amp;"u"&amp;D55&amp;"z"&amp;IF(ДАННЫЕ!$CL55&gt;0,IF(YEAR(ДАННЫЕ!$F$1)&gt;YEAR(ДАННЫЕ!$CL55),11,12),0)</f>
        <v>03mf0zpihbeCD0g0dlav0kstb0PPc0x0n0u0z0</v>
      </c>
      <c r="K55" s="28" t="str">
        <f ca="1">ДАННЫЕ!$I55&amp;"x"&amp;B55&amp;"w"&amp;IF(T55+ДАННЫЕ!AD55+ДАННЫЕ!AE55+ДАННЫЕ!AF55+ДАННЫЕ!AG55+ДАННЫЕ!AH55+ДАННЫЕ!$AL55+ДАННЫЕ!AI55+ДАННЫЕ!AJ55+ДАННЫЕ!AK55+ДАННЫЕ!AP55+ДАННЫЕ!AQ55+ДАННЫЕ!AR55+ДАННЫЕ!$AM55+ДАННЫЕ!$AN55+ДАННЫЕ!AS55+ДАННЫЕ!AT55&gt;0,1,0)&amp;IF(OR(T55=2,ДАННЫЕ!AD55=2,ДАННЫЕ!AE55=2,ДАННЫЕ!AF55=2,ДАННЫЕ!AG55=2,ДАННЫЕ!AH55=2,ДАННЫЕ!$AL55=2,ДАННЫЕ!AI55=2,ДАННЫЕ!AJ55=2,ДАННЫЕ!AK55=2,ДАННЫЕ!AP55=2,ДАННЫЕ!AQ55=2,ДАННЫЕ!AR55=2,ДАННЫЕ!$AM55=2,ДАННЫЕ!$AN55=2,ДАННЫЕ!AS55=2,ДАННЫЕ!AT55=2),2,0)&amp;"t"&amp;IF(T55&gt;0,"1"&amp;T55,"00")&amp;"f"&amp;IF(ДАННЫЕ!$AC55,"1"&amp;ДАННЫЕ!$AC55,"00")&amp;"b"&amp;IF(ДАННЫЕ!$AD55,"1"&amp;ДАННЫЕ!$AD55,"00")&amp;"g"&amp;IF(ДАННЫЕ!$AF55,"1"&amp;ДАННЫЕ!$AF55,"00")&amp;"c"&amp;IF(ДАННЫЕ!$AG55,"1"&amp;ДАННЫЕ!$AG55,"00")&amp;"i"&amp;IF(ДАННЫЕ!$AH55,"1"&amp;ДАННЫЕ!$AH55,"00")&amp;"r"&amp;IF(ДАННЫЕ!$AL55,"1"&amp;ДАННЫЕ!$AL55,"00")&amp;"m"&amp;IF(ДАННЫЕ!$AI55,"1"&amp;ДАННЫЕ!$AI55,"00")&amp;"hS"&amp;IF(ДАННЫЕ!$AJ55,"1"&amp;ДАННЫЕ!$AJ55,"00")&amp;"hZ"&amp;IF(ДАННЫЕ!$AK55,"1"&amp;ДАННЫЕ!$AK55,"00")&amp;"p"&amp;IF(ДАННЫЕ!$AP55,"1"&amp;ДАННЫЕ!$AP55,"00")&amp;"k"&amp;IF(ДАННЫЕ!$AQ55,"1"&amp;ДАННЫЕ!$AQ55,"00")&amp;"z"&amp;IF(ДАННЫЕ!$AR55,"1"&amp;ДАННЫЕ!$AR55,"00")&amp;"j"&amp;IF(ДАННЫЕ!$AM55,"1"&amp;ДАННЫЕ!$AM55,"00")&amp;"n"&amp;IF(ДАННЫЕ!$AN55,"1"&amp;ДАННЫЕ!$AN55,"00")&amp;"E"&amp;ДАННЫЕ!BI55&amp;"L"&amp;ДАННЫЕ!AO55&amp;"h"&amp;IF(ДАННЫЕ!$AU55&gt;0,1,0)&amp;"v"&amp;IF(ДАННЫЕ!$AW55&gt;0,1,0)&amp;"a"&amp;IF(ДАННЫЕ!$AS55,"1"&amp;ДАННЫЕ!$AS55,"00")&amp;"s"&amp;IF(ДАННЫЕ!$AT55,"1"&amp;ДАННЫЕ!$AT55,"00")&amp;"u"&amp;IF(ДАННЫЕ!$CJ55&gt;0,1,0)&amp;"y"&amp;B55&amp;"d"&amp;H55&amp;"e"&amp;F55&amp;G55</f>
        <v>x0w00t00f00b00g00c00i00r00m00hS00hZ00p00k00z00j00n00ELh0v0a00s00u0y0de</v>
      </c>
      <c r="L55" s="28" t="str">
        <f ca="1">ДАННЫЕ!$I55&amp;"VN"&amp;IF(ДАННЫЕ!AW55&gt;0,11,10)&amp;"CD"&amp;IF(ДАННЫЕ!BF55&gt;500,16,IF(ДАННЫЕ!BF55&gt;350,15,IF(ДАННЫЕ!BF55&gt;=200,14,IF(ДАННЫЕ!BF55&gt;=100,13,IF(ДАННЫЕ!BF55&gt;=50,12,IF(ДАННЫЕ!BF55&gt;0,11,10))))))&amp;"AR"&amp;IF(ДАННЫЕ!BX55&gt;0,1,0)&amp;"GD"&amp;B55&amp;"VV"&amp;IF(E55&gt;=5,IF(E55&lt;18,1,0),0)</f>
        <v>VN10CD10AR0GD0VV0</v>
      </c>
      <c r="M55" s="28" t="str">
        <f>ДАННЫЕ!$I55&amp;"b"&amp;ДАННЫЕ!$BI55&amp;"r"&amp;ДАННЫЕ!$BJ55&amp;"CD"&amp;IF(ДАННЫЕ!BF55&gt;0,IF(ДАННЫЕ!BF55&lt;200,1,IF(ДАННЫЕ!BF55&lt;350,2,3)),0)&amp;"h"&amp;IF(ДАННЫЕ!$BK55+ДАННЫЕ!$BL55+ДАННЫЕ!$BM55&gt;0,1,0)&amp;"x"&amp;ДАННЫЕ!$BK55&amp;"y"&amp;ДАННЫЕ!$BL55&amp;"z"&amp;ДАННЫЕ!$BM55&amp;"c"&amp;IF(ДАННЫЕ!$BK55+ДАННЫЕ!$BL55+ДАННЫЕ!$BM55=3,1,0)&amp;"a"&amp;IF(ДАННЫЕ!$BQ55+ДАННЫЕ!$BR55&gt;0,1,0)&amp;"d"&amp;ДАННЫЕ!$BQ55&amp;"v"&amp;ДАННЫЕ!$BR55&amp;"p"&amp;ДАННЫЕ!$BS55&amp;"n"&amp;ДАННЫЕ!$BU55&amp;"t"&amp;ДАННЫЕ!$BV55&amp;"o"&amp;ДАННЫЕ!$BT55&amp;"l"&amp;IF(ДАННЫЕ!$BN55&gt;0,1,0)&amp;ДАННЫЕ!$BN55&amp;"g"&amp;ДАННЫЕ!$BO55&amp;"s"&amp;ДАННЫЕ!$BP55&amp;"DZ"&amp;IF(ДАННЫЕ!B55-ДАННЫЕ!G55 &lt; 60,IF(ДАННЫЕ!B55-ДАННЫЕ!G55 &gt;= 0,1,0),0)&amp;"u"&amp;IF(ДАННЫЕ!$CJ55&gt;0,1,0)</f>
        <v>brCD0h0xyzc0a0dvpntol0gsDZ1u0</v>
      </c>
      <c r="N55" s="28" t="str">
        <f ca="1">ДАННЫЕ!$F55&amp;ДАННЫЕ!$I55&amp;"g"&amp;B55&amp;"cf"&amp;D55&amp;"a"&amp;IF(ДАННЫЕ!$BX55&gt;0,1,0)&amp;IF(ДАННЫЕ!$BF55&gt;500,1,IF(ДАННЫЕ!$BF55&gt;350,2,IF(ДАННЫЕ!$BF55&gt;=200,3,IF(ДАННЫЕ!$BF55&gt;=100,4,IF(ДАННЫЕ!$BF55&gt;=50,5,IF(ДАННЫЕ!$BF55&lt;50,6,0))))))&amp;"AR"&amp;IF(DATEDIF(ДАННЫЕ!$BX55,ДАННЫЕ!$F$1,"y")&gt;1,1,0)&amp;"VG"&amp;IF(ДАННЫЕ!$BH55="0",1,0)&amp;"o"&amp;IF(T55+ДАННЫЕ!$AF55+ДАННЫЕ!$AG55+ДАННЫЕ!$AH55+ДАННЫЕ!$AI55+ДАННЫЕ!$AJ55+ДАННЫЕ!$AP55+ДАННЫЕ!$AQ55+ДАННЫЕ!$AR55+ДАННЫЕ!$AU55+ДАННЫЕ!$AW55+ДАННЫЕ!$AS55+ДАННЫЕ!$AT55&gt;0,1,0)&amp;"x"&amp;ДАННЫЕ!$AG55&amp;"p"&amp;IF(ДАННЫЕ!$BY55&gt;0,1,0)&amp;"v"&amp;IF(ДАННЫЕ!$BZ55&gt;0,1,0)&amp;"n"&amp;ДАННЫЕ!$CA55&amp;"t"&amp;ДАННЫЕ!$AY55&amp;"k"&amp;ДАННЫЕ!$CB55&amp;"q"&amp;ДАННЫЕ!$CC55&amp;"w"&amp;ДАННЫЕ!$CD55&amp;"e"&amp;ДАННЫЕ!$CE55&amp;"m"&amp;ДАННЫЕ!$CF55&amp;"c"&amp;ДАННЫЕ!$CG55&amp;"z"&amp;ДАННЫЕ!$CH55&amp;"d"&amp;IF(H55=4,1,0)&amp;"s"&amp;IF(ДАННЫЕ!$J55=1,0,1)&amp;"u"&amp;IF(ДАННЫЕ!$CJ55&gt;0,1,0)</f>
        <v>g0cf0a06AR1VG0o0xp0v0ntkqwemczd0s1u0</v>
      </c>
      <c r="O55" s="28" t="str">
        <f>ДАННЫЕ!$I55&amp;"g"&amp;B55&amp;A55&amp;"f"&amp;P55&amp;"c"&amp;IF(ДАННЫЕ!$U55&gt;0,1,0)&amp;"s"&amp;IF(ДАННЫЕ!$Q55&gt;0,IF(YEAR(ДАННЫЕ!$F$1)=YEAR(ДАННЫЕ!$Q55),IF(MONTH(ДАННЫЕ!$F$1)=MONTH(ДАННЫЕ!$Q55),111,11),1),0)&amp;"i"&amp;IF(ДАННЫЕ!$R55+ДАННЫЕ!$S55+ДАННЫЕ!$T55=0,0,1)&amp;"h"&amp;IF(ДАННЫЕ!$P55&gt;0,1,0)&amp;"p"&amp;IF(ДАННЫЕ!$CI55&gt;0,IF(YEAR(ДАННЫЕ!$F$1)=YEAR(ДАННЫЕ!$CI55),IF(MONTH(ДАННЫЕ!$F$1)=MONTH(ДАННЫЕ!$CI55),111,11),1),0)&amp;"d"&amp;IF(ДАННЫЕ!$CJ55&gt;0,IF(YEAR(ДАННЫЕ!$F$1)=YEAR(ДАННЫЕ!$CJ55),IF(MONTH(ДАННЫЕ!$F$1)=MONTH(ДАННЫЕ!$CJ55),111,11),1),0)&amp;"o"&amp;IF(ДАННЫЕ!$CK55&gt;0,IF(MONTH(ДАННЫЕ!$F$1)=MONTH(ДАННЫЕ!$CK55),111,11),0)&amp;"v"&amp;IF(ДАННЫЕ!$BE55&gt;0,IF(MONTH(ДАННЫЕ!$F$1)=MONTH(ДАННЫЕ!$BE55),111,11),0)</f>
        <v>g00f0c0s0i0h0p0d0o0v0</v>
      </c>
      <c r="P55" s="15">
        <f t="shared" si="2"/>
        <v>0</v>
      </c>
      <c r="Q55" s="15">
        <f>IF(ДАННЫЕ!$F$1&gt;ДАННЫЕ!$N55,IF(YEAR(ДАННЫЕ!$F$1)=YEAR(ДАННЫЕ!M55),1,0),0)</f>
        <v>0</v>
      </c>
      <c r="R55" s="15">
        <f>IF(ДАННЫЕ!$F$1&gt;ДАННЫЕ!$N55,IF(YEAR(ДАННЫЕ!$F$1)=YEAR(ДАННЫЕ!N55),1,0),0)</f>
        <v>0</v>
      </c>
      <c r="S55" s="15">
        <f>IF(ДАННЫЕ!$AA55="2А",1,IF(ДАННЫЕ!$AA55="2Б",2,IF(ДАННЫЕ!$AA55="2В",3,IF(ДАННЫЕ!$AA55=3,4,IF(ДАННЫЕ!$AA55="4А",5,IF(ДАННЫЕ!$AA55="4Б",6,IF(ДАННЫЕ!$AA55="4В",7,IF(ДАННЫЕ!$AA55=5,8,0))))))))</f>
        <v>0</v>
      </c>
      <c r="T55" s="15">
        <f>IF(OR(ДАННЫЕ!$AC55=2,ДАННЫЕ!$AD55=2,ДАННЫЕ!$AE55=2),2,IF(OR(ДАННЫЕ!$AC55=1,ДАННЫЕ!$AD55=1,ДАННЫЕ!$AE55=1),1,0))</f>
        <v>0</v>
      </c>
    </row>
    <row r="56" spans="1:20" ht="15" customHeight="1" x14ac:dyDescent="0.2">
      <c r="A56" s="78">
        <f>IF(B56&gt;0,IF(MONTH(ДАННЫЕ!$F$1)=MONTH(ДАННЫЕ!$B56),1,0),0)</f>
        <v>0</v>
      </c>
      <c r="B56" s="14">
        <f>IF(ДАННЫЕ!$B56&gt;0,IF(YEAR(ДАННЫЕ!$F$1)=YEAR(ДАННЫЕ!$B56),1,0),0)</f>
        <v>0</v>
      </c>
      <c r="C56" s="14">
        <f>IF(ДАННЫЕ!$CM56&gt;0,IF(YEAR(ДАННЫЕ!$F$1)=YEAR(ДАННЫЕ!$CM56),1,0),0)</f>
        <v>0</v>
      </c>
      <c r="D56" s="14">
        <f>IF(ДАННЫЕ!$CJ56&gt;0,IF(ДАННЫЕ!$CL56&gt;ДАННЫЕ!$F$1,1,IF(ДАННЫЕ!$CL56&gt;0,0,1)),0)</f>
        <v>0</v>
      </c>
      <c r="E56" s="43" t="str">
        <f ca="1">IF(ДАННЫЕ!$F$1&gt;0,IF(ДАННЫЕ!$G56&gt;0,DATEDIF(ДАННЫЕ!$G56,ДАННЫЕ!$F$1,"y"),""),IF(ДАННЫЕ!$G56&gt;0,DATEDIF(ДАННЫЕ!$G56,TODAY(),"y"),""))</f>
        <v/>
      </c>
      <c r="F56" s="43" t="str">
        <f xml:space="preserve"> IF(ДАННЫЕ!$F56="М",IF(E56&gt;=18,IF(E56&lt;60,1,""),""),"")&amp;IF(ДАННЫЕ!$F56="Ж",IF(E56&gt;=18,IF(E56&lt;55,1,""),""),"")</f>
        <v/>
      </c>
      <c r="G56" s="43" t="str">
        <f xml:space="preserve"> IF(ДАННЫЕ!$F56="М",IF(E56&gt;=60,2,""),"")&amp;IF(ДАННЫЕ!$F56="Ж",IF(E56&gt;=55,2,""),"")</f>
        <v/>
      </c>
      <c r="H56" s="43" t="str">
        <f t="shared" ca="1" si="0"/>
        <v/>
      </c>
      <c r="I56" s="43" t="str">
        <f t="shared" ca="1" si="1"/>
        <v>03</v>
      </c>
      <c r="J56" s="28" t="str">
        <f ca="1">ДАННЫЕ!$F56&amp;H56&amp;I56&amp;ДАННЫЕ!$I56&amp;"m"&amp;IF(ДАННЫЕ!$I56&gt;0,IF(ДАННЫЕ!$J56&gt;0,0,1),"")&amp;"f"&amp;IF(ДАННЫЕ!$R56&gt;0,IF(YEAR(ДАННЫЕ!$F$1)=YEAR(ДАННЫЕ!$R56),1,0),0)&amp;"z"&amp;ДАННЫЕ!$R56&amp;"p"&amp;ДАННЫЕ!$S56&amp;"i"&amp;ДАННЫЕ!$T56&amp;"h"&amp;ДАННЫЕ!$K56&amp;"be"&amp;ДАННЫЕ!$BI56&amp;"CD"&amp;IF(ДАННЫЕ!BF56&gt;500,4,IF(ДАННЫЕ!BF56&gt;350,3,IF(ДАННЫЕ!BF56&gt;200,2,IF(ДАННЫЕ!BF56&gt;0,1,0))))&amp;"g"&amp;B56&amp;"d"&amp;H56&amp;"l"&amp;ДАННЫЕ!AT56&amp;"a"&amp;ДАННЫЕ!$V56&amp;"v"&amp;R56&amp;"k"&amp;ДАННЫЕ!$U56&amp;"s"&amp;ДАННЫЕ!$Y56&amp;"t"&amp;ДАННЫЕ!$X56&amp;"b"&amp;IF(ДАННЫЕ!$Q56&gt;1,1,0)&amp;"PP"&amp;ДАННЫЕ!Z56&amp;"c"&amp;S56&amp;"x"&amp;IF(ДАННЫЕ!$BY56&gt;0,IF(YEAR(ДАННЫЕ!$F$1)=YEAR(ДАННЫЕ!$BY56),1,0),0)&amp;"n"&amp;IF(ДАННЫЕ!$BZ56&gt;0,IF(YEAR(ДАННЫЕ!$F$1)=YEAR(ДАННЫЕ!$BZ56),1,0),0)&amp;"u"&amp;D56&amp;"z"&amp;IF(ДАННЫЕ!$CL56&gt;0,IF(YEAR(ДАННЫЕ!$F$1)&gt;YEAR(ДАННЫЕ!$CL56),11,12),0)</f>
        <v>03mf0zpihbeCD0g0dlav0kstb0PPc0x0n0u0z0</v>
      </c>
      <c r="K56" s="28" t="str">
        <f ca="1">ДАННЫЕ!$I56&amp;"x"&amp;B56&amp;"w"&amp;IF(T56+ДАННЫЕ!AD56+ДАННЫЕ!AE56+ДАННЫЕ!AF56+ДАННЫЕ!AG56+ДАННЫЕ!AH56+ДАННЫЕ!$AL56+ДАННЫЕ!AI56+ДАННЫЕ!AJ56+ДАННЫЕ!AK56+ДАННЫЕ!AP56+ДАННЫЕ!AQ56+ДАННЫЕ!AR56+ДАННЫЕ!$AM56+ДАННЫЕ!$AN56+ДАННЫЕ!AS56+ДАННЫЕ!AT56&gt;0,1,0)&amp;IF(OR(T56=2,ДАННЫЕ!AD56=2,ДАННЫЕ!AE56=2,ДАННЫЕ!AF56=2,ДАННЫЕ!AG56=2,ДАННЫЕ!AH56=2,ДАННЫЕ!$AL56=2,ДАННЫЕ!AI56=2,ДАННЫЕ!AJ56=2,ДАННЫЕ!AK56=2,ДАННЫЕ!AP56=2,ДАННЫЕ!AQ56=2,ДАННЫЕ!AR56=2,ДАННЫЕ!$AM56=2,ДАННЫЕ!$AN56=2,ДАННЫЕ!AS56=2,ДАННЫЕ!AT56=2),2,0)&amp;"t"&amp;IF(T56&gt;0,"1"&amp;T56,"00")&amp;"f"&amp;IF(ДАННЫЕ!$AC56,"1"&amp;ДАННЫЕ!$AC56,"00")&amp;"b"&amp;IF(ДАННЫЕ!$AD56,"1"&amp;ДАННЫЕ!$AD56,"00")&amp;"g"&amp;IF(ДАННЫЕ!$AF56,"1"&amp;ДАННЫЕ!$AF56,"00")&amp;"c"&amp;IF(ДАННЫЕ!$AG56,"1"&amp;ДАННЫЕ!$AG56,"00")&amp;"i"&amp;IF(ДАННЫЕ!$AH56,"1"&amp;ДАННЫЕ!$AH56,"00")&amp;"r"&amp;IF(ДАННЫЕ!$AL56,"1"&amp;ДАННЫЕ!$AL56,"00")&amp;"m"&amp;IF(ДАННЫЕ!$AI56,"1"&amp;ДАННЫЕ!$AI56,"00")&amp;"hS"&amp;IF(ДАННЫЕ!$AJ56,"1"&amp;ДАННЫЕ!$AJ56,"00")&amp;"hZ"&amp;IF(ДАННЫЕ!$AK56,"1"&amp;ДАННЫЕ!$AK56,"00")&amp;"p"&amp;IF(ДАННЫЕ!$AP56,"1"&amp;ДАННЫЕ!$AP56,"00")&amp;"k"&amp;IF(ДАННЫЕ!$AQ56,"1"&amp;ДАННЫЕ!$AQ56,"00")&amp;"z"&amp;IF(ДАННЫЕ!$AR56,"1"&amp;ДАННЫЕ!$AR56,"00")&amp;"j"&amp;IF(ДАННЫЕ!$AM56,"1"&amp;ДАННЫЕ!$AM56,"00")&amp;"n"&amp;IF(ДАННЫЕ!$AN56,"1"&amp;ДАННЫЕ!$AN56,"00")&amp;"E"&amp;ДАННЫЕ!BI56&amp;"L"&amp;ДАННЫЕ!AO56&amp;"h"&amp;IF(ДАННЫЕ!$AU56&gt;0,1,0)&amp;"v"&amp;IF(ДАННЫЕ!$AW56&gt;0,1,0)&amp;"a"&amp;IF(ДАННЫЕ!$AS56,"1"&amp;ДАННЫЕ!$AS56,"00")&amp;"s"&amp;IF(ДАННЫЕ!$AT56,"1"&amp;ДАННЫЕ!$AT56,"00")&amp;"u"&amp;IF(ДАННЫЕ!$CJ56&gt;0,1,0)&amp;"y"&amp;B56&amp;"d"&amp;H56&amp;"e"&amp;F56&amp;G56</f>
        <v>x0w00t00f00b00g00c00i00r00m00hS00hZ00p00k00z00j00n00ELh0v0a00s00u0y0de</v>
      </c>
      <c r="L56" s="28" t="str">
        <f ca="1">ДАННЫЕ!$I56&amp;"VN"&amp;IF(ДАННЫЕ!AW56&gt;0,11,10)&amp;"CD"&amp;IF(ДАННЫЕ!BF56&gt;500,16,IF(ДАННЫЕ!BF56&gt;350,15,IF(ДАННЫЕ!BF56&gt;=200,14,IF(ДАННЫЕ!BF56&gt;=100,13,IF(ДАННЫЕ!BF56&gt;=50,12,IF(ДАННЫЕ!BF56&gt;0,11,10))))))&amp;"AR"&amp;IF(ДАННЫЕ!BX56&gt;0,1,0)&amp;"GD"&amp;B56&amp;"VV"&amp;IF(E56&gt;=5,IF(E56&lt;18,1,0),0)</f>
        <v>VN10CD10AR0GD0VV0</v>
      </c>
      <c r="M56" s="28" t="str">
        <f>ДАННЫЕ!$I56&amp;"b"&amp;ДАННЫЕ!$BI56&amp;"r"&amp;ДАННЫЕ!$BJ56&amp;"CD"&amp;IF(ДАННЫЕ!BF56&gt;0,IF(ДАННЫЕ!BF56&lt;200,1,IF(ДАННЫЕ!BF56&lt;350,2,3)),0)&amp;"h"&amp;IF(ДАННЫЕ!$BK56+ДАННЫЕ!$BL56+ДАННЫЕ!$BM56&gt;0,1,0)&amp;"x"&amp;ДАННЫЕ!$BK56&amp;"y"&amp;ДАННЫЕ!$BL56&amp;"z"&amp;ДАННЫЕ!$BM56&amp;"c"&amp;IF(ДАННЫЕ!$BK56+ДАННЫЕ!$BL56+ДАННЫЕ!$BM56=3,1,0)&amp;"a"&amp;IF(ДАННЫЕ!$BQ56+ДАННЫЕ!$BR56&gt;0,1,0)&amp;"d"&amp;ДАННЫЕ!$BQ56&amp;"v"&amp;ДАННЫЕ!$BR56&amp;"p"&amp;ДАННЫЕ!$BS56&amp;"n"&amp;ДАННЫЕ!$BU56&amp;"t"&amp;ДАННЫЕ!$BV56&amp;"o"&amp;ДАННЫЕ!$BT56&amp;"l"&amp;IF(ДАННЫЕ!$BN56&gt;0,1,0)&amp;ДАННЫЕ!$BN56&amp;"g"&amp;ДАННЫЕ!$BO56&amp;"s"&amp;ДАННЫЕ!$BP56&amp;"DZ"&amp;IF(ДАННЫЕ!B56-ДАННЫЕ!G56 &lt; 60,IF(ДАННЫЕ!B56-ДАННЫЕ!G56 &gt;= 0,1,0),0)&amp;"u"&amp;IF(ДАННЫЕ!$CJ56&gt;0,1,0)</f>
        <v>brCD0h0xyzc0a0dvpntol0gsDZ1u0</v>
      </c>
      <c r="N56" s="28" t="str">
        <f ca="1">ДАННЫЕ!$F56&amp;ДАННЫЕ!$I56&amp;"g"&amp;B56&amp;"cf"&amp;D56&amp;"a"&amp;IF(ДАННЫЕ!$BX56&gt;0,1,0)&amp;IF(ДАННЫЕ!$BF56&gt;500,1,IF(ДАННЫЕ!$BF56&gt;350,2,IF(ДАННЫЕ!$BF56&gt;=200,3,IF(ДАННЫЕ!$BF56&gt;=100,4,IF(ДАННЫЕ!$BF56&gt;=50,5,IF(ДАННЫЕ!$BF56&lt;50,6,0))))))&amp;"AR"&amp;IF(DATEDIF(ДАННЫЕ!$BX56,ДАННЫЕ!$F$1,"y")&gt;1,1,0)&amp;"VG"&amp;IF(ДАННЫЕ!$BH56="0",1,0)&amp;"o"&amp;IF(T56+ДАННЫЕ!$AF56+ДАННЫЕ!$AG56+ДАННЫЕ!$AH56+ДАННЫЕ!$AI56+ДАННЫЕ!$AJ56+ДАННЫЕ!$AP56+ДАННЫЕ!$AQ56+ДАННЫЕ!$AR56+ДАННЫЕ!$AU56+ДАННЫЕ!$AW56+ДАННЫЕ!$AS56+ДАННЫЕ!$AT56&gt;0,1,0)&amp;"x"&amp;ДАННЫЕ!$AG56&amp;"p"&amp;IF(ДАННЫЕ!$BY56&gt;0,1,0)&amp;"v"&amp;IF(ДАННЫЕ!$BZ56&gt;0,1,0)&amp;"n"&amp;ДАННЫЕ!$CA56&amp;"t"&amp;ДАННЫЕ!$AY56&amp;"k"&amp;ДАННЫЕ!$CB56&amp;"q"&amp;ДАННЫЕ!$CC56&amp;"w"&amp;ДАННЫЕ!$CD56&amp;"e"&amp;ДАННЫЕ!$CE56&amp;"m"&amp;ДАННЫЕ!$CF56&amp;"c"&amp;ДАННЫЕ!$CG56&amp;"z"&amp;ДАННЫЕ!$CH56&amp;"d"&amp;IF(H56=4,1,0)&amp;"s"&amp;IF(ДАННЫЕ!$J56=1,0,1)&amp;"u"&amp;IF(ДАННЫЕ!$CJ56&gt;0,1,0)</f>
        <v>g0cf0a06AR1VG0o0xp0v0ntkqwemczd0s1u0</v>
      </c>
      <c r="O56" s="28" t="str">
        <f>ДАННЫЕ!$I56&amp;"g"&amp;B56&amp;A56&amp;"f"&amp;P56&amp;"c"&amp;IF(ДАННЫЕ!$U56&gt;0,1,0)&amp;"s"&amp;IF(ДАННЫЕ!$Q56&gt;0,IF(YEAR(ДАННЫЕ!$F$1)=YEAR(ДАННЫЕ!$Q56),IF(MONTH(ДАННЫЕ!$F$1)=MONTH(ДАННЫЕ!$Q56),111,11),1),0)&amp;"i"&amp;IF(ДАННЫЕ!$R56+ДАННЫЕ!$S56+ДАННЫЕ!$T56=0,0,1)&amp;"h"&amp;IF(ДАННЫЕ!$P56&gt;0,1,0)&amp;"p"&amp;IF(ДАННЫЕ!$CI56&gt;0,IF(YEAR(ДАННЫЕ!$F$1)=YEAR(ДАННЫЕ!$CI56),IF(MONTH(ДАННЫЕ!$F$1)=MONTH(ДАННЫЕ!$CI56),111,11),1),0)&amp;"d"&amp;IF(ДАННЫЕ!$CJ56&gt;0,IF(YEAR(ДАННЫЕ!$F$1)=YEAR(ДАННЫЕ!$CJ56),IF(MONTH(ДАННЫЕ!$F$1)=MONTH(ДАННЫЕ!$CJ56),111,11),1),0)&amp;"o"&amp;IF(ДАННЫЕ!$CK56&gt;0,IF(MONTH(ДАННЫЕ!$F$1)=MONTH(ДАННЫЕ!$CK56),111,11),0)&amp;"v"&amp;IF(ДАННЫЕ!$BE56&gt;0,IF(MONTH(ДАННЫЕ!$F$1)=MONTH(ДАННЫЕ!$BE56),111,11),0)</f>
        <v>g00f0c0s0i0h0p0d0o0v0</v>
      </c>
      <c r="P56" s="15">
        <f t="shared" si="2"/>
        <v>0</v>
      </c>
      <c r="Q56" s="15">
        <f>IF(ДАННЫЕ!$F$1&gt;ДАННЫЕ!$N56,IF(YEAR(ДАННЫЕ!$F$1)=YEAR(ДАННЫЕ!M56),1,0),0)</f>
        <v>0</v>
      </c>
      <c r="R56" s="15">
        <f>IF(ДАННЫЕ!$F$1&gt;ДАННЫЕ!$N56,IF(YEAR(ДАННЫЕ!$F$1)=YEAR(ДАННЫЕ!N56),1,0),0)</f>
        <v>0</v>
      </c>
      <c r="S56" s="15">
        <f>IF(ДАННЫЕ!$AA56="2А",1,IF(ДАННЫЕ!$AA56="2Б",2,IF(ДАННЫЕ!$AA56="2В",3,IF(ДАННЫЕ!$AA56=3,4,IF(ДАННЫЕ!$AA56="4А",5,IF(ДАННЫЕ!$AA56="4Б",6,IF(ДАННЫЕ!$AA56="4В",7,IF(ДАННЫЕ!$AA56=5,8,0))))))))</f>
        <v>0</v>
      </c>
      <c r="T56" s="15">
        <f>IF(OR(ДАННЫЕ!$AC56=2,ДАННЫЕ!$AD56=2,ДАННЫЕ!$AE56=2),2,IF(OR(ДАННЫЕ!$AC56=1,ДАННЫЕ!$AD56=1,ДАННЫЕ!$AE56=1),1,0))</f>
        <v>0</v>
      </c>
    </row>
    <row r="57" spans="1:20" ht="15" customHeight="1" x14ac:dyDescent="0.2">
      <c r="A57" s="78">
        <f>IF(B57&gt;0,IF(MONTH(ДАННЫЕ!$F$1)=MONTH(ДАННЫЕ!$B57),1,0),0)</f>
        <v>0</v>
      </c>
      <c r="B57" s="14">
        <f>IF(ДАННЫЕ!$B57&gt;0,IF(YEAR(ДАННЫЕ!$F$1)=YEAR(ДАННЫЕ!$B57),1,0),0)</f>
        <v>0</v>
      </c>
      <c r="C57" s="14">
        <f>IF(ДАННЫЕ!$CM57&gt;0,IF(YEAR(ДАННЫЕ!$F$1)=YEAR(ДАННЫЕ!$CM57),1,0),0)</f>
        <v>0</v>
      </c>
      <c r="D57" s="14">
        <f>IF(ДАННЫЕ!$CJ57&gt;0,IF(ДАННЫЕ!$CL57&gt;ДАННЫЕ!$F$1,1,IF(ДАННЫЕ!$CL57&gt;0,0,1)),0)</f>
        <v>0</v>
      </c>
      <c r="E57" s="43" t="str">
        <f ca="1">IF(ДАННЫЕ!$F$1&gt;0,IF(ДАННЫЕ!$G57&gt;0,DATEDIF(ДАННЫЕ!$G57,ДАННЫЕ!$F$1,"y"),""),IF(ДАННЫЕ!$G57&gt;0,DATEDIF(ДАННЫЕ!$G57,TODAY(),"y"),""))</f>
        <v/>
      </c>
      <c r="F57" s="43" t="str">
        <f xml:space="preserve"> IF(ДАННЫЕ!$F57="М",IF(E57&gt;=18,IF(E57&lt;60,1,""),""),"")&amp;IF(ДАННЫЕ!$F57="Ж",IF(E57&gt;=18,IF(E57&lt;55,1,""),""),"")</f>
        <v/>
      </c>
      <c r="G57" s="43" t="str">
        <f xml:space="preserve"> IF(ДАННЫЕ!$F57="М",IF(E57&gt;=60,2,""),"")&amp;IF(ДАННЫЕ!$F57="Ж",IF(E57&gt;=55,2,""),"")</f>
        <v/>
      </c>
      <c r="H57" s="43" t="str">
        <f t="shared" ca="1" si="0"/>
        <v/>
      </c>
      <c r="I57" s="43" t="str">
        <f t="shared" ca="1" si="1"/>
        <v>03</v>
      </c>
      <c r="J57" s="28" t="str">
        <f ca="1">ДАННЫЕ!$F57&amp;H57&amp;I57&amp;ДАННЫЕ!$I57&amp;"m"&amp;IF(ДАННЫЕ!$I57&gt;0,IF(ДАННЫЕ!$J57&gt;0,0,1),"")&amp;"f"&amp;IF(ДАННЫЕ!$R57&gt;0,IF(YEAR(ДАННЫЕ!$F$1)=YEAR(ДАННЫЕ!$R57),1,0),0)&amp;"z"&amp;ДАННЫЕ!$R57&amp;"p"&amp;ДАННЫЕ!$S57&amp;"i"&amp;ДАННЫЕ!$T57&amp;"h"&amp;ДАННЫЕ!$K57&amp;"be"&amp;ДАННЫЕ!$BI57&amp;"CD"&amp;IF(ДАННЫЕ!BF57&gt;500,4,IF(ДАННЫЕ!BF57&gt;350,3,IF(ДАННЫЕ!BF57&gt;200,2,IF(ДАННЫЕ!BF57&gt;0,1,0))))&amp;"g"&amp;B57&amp;"d"&amp;H57&amp;"l"&amp;ДАННЫЕ!AT57&amp;"a"&amp;ДАННЫЕ!$V57&amp;"v"&amp;R57&amp;"k"&amp;ДАННЫЕ!$U57&amp;"s"&amp;ДАННЫЕ!$Y57&amp;"t"&amp;ДАННЫЕ!$X57&amp;"b"&amp;IF(ДАННЫЕ!$Q57&gt;1,1,0)&amp;"PP"&amp;ДАННЫЕ!Z57&amp;"c"&amp;S57&amp;"x"&amp;IF(ДАННЫЕ!$BY57&gt;0,IF(YEAR(ДАННЫЕ!$F$1)=YEAR(ДАННЫЕ!$BY57),1,0),0)&amp;"n"&amp;IF(ДАННЫЕ!$BZ57&gt;0,IF(YEAR(ДАННЫЕ!$F$1)=YEAR(ДАННЫЕ!$BZ57),1,0),0)&amp;"u"&amp;D57&amp;"z"&amp;IF(ДАННЫЕ!$CL57&gt;0,IF(YEAR(ДАННЫЕ!$F$1)&gt;YEAR(ДАННЫЕ!$CL57),11,12),0)</f>
        <v>03mf0zpihbeCD0g0dlav0kstb0PPc0x0n0u0z0</v>
      </c>
      <c r="K57" s="28" t="str">
        <f ca="1">ДАННЫЕ!$I57&amp;"x"&amp;B57&amp;"w"&amp;IF(T57+ДАННЫЕ!AD57+ДАННЫЕ!AE57+ДАННЫЕ!AF57+ДАННЫЕ!AG57+ДАННЫЕ!AH57+ДАННЫЕ!$AL57+ДАННЫЕ!AI57+ДАННЫЕ!AJ57+ДАННЫЕ!AK57+ДАННЫЕ!AP57+ДАННЫЕ!AQ57+ДАННЫЕ!AR57+ДАННЫЕ!$AM57+ДАННЫЕ!$AN57+ДАННЫЕ!AS57+ДАННЫЕ!AT57&gt;0,1,0)&amp;IF(OR(T57=2,ДАННЫЕ!AD57=2,ДАННЫЕ!AE57=2,ДАННЫЕ!AF57=2,ДАННЫЕ!AG57=2,ДАННЫЕ!AH57=2,ДАННЫЕ!$AL57=2,ДАННЫЕ!AI57=2,ДАННЫЕ!AJ57=2,ДАННЫЕ!AK57=2,ДАННЫЕ!AP57=2,ДАННЫЕ!AQ57=2,ДАННЫЕ!AR57=2,ДАННЫЕ!$AM57=2,ДАННЫЕ!$AN57=2,ДАННЫЕ!AS57=2,ДАННЫЕ!AT57=2),2,0)&amp;"t"&amp;IF(T57&gt;0,"1"&amp;T57,"00")&amp;"f"&amp;IF(ДАННЫЕ!$AC57,"1"&amp;ДАННЫЕ!$AC57,"00")&amp;"b"&amp;IF(ДАННЫЕ!$AD57,"1"&amp;ДАННЫЕ!$AD57,"00")&amp;"g"&amp;IF(ДАННЫЕ!$AF57,"1"&amp;ДАННЫЕ!$AF57,"00")&amp;"c"&amp;IF(ДАННЫЕ!$AG57,"1"&amp;ДАННЫЕ!$AG57,"00")&amp;"i"&amp;IF(ДАННЫЕ!$AH57,"1"&amp;ДАННЫЕ!$AH57,"00")&amp;"r"&amp;IF(ДАННЫЕ!$AL57,"1"&amp;ДАННЫЕ!$AL57,"00")&amp;"m"&amp;IF(ДАННЫЕ!$AI57,"1"&amp;ДАННЫЕ!$AI57,"00")&amp;"hS"&amp;IF(ДАННЫЕ!$AJ57,"1"&amp;ДАННЫЕ!$AJ57,"00")&amp;"hZ"&amp;IF(ДАННЫЕ!$AK57,"1"&amp;ДАННЫЕ!$AK57,"00")&amp;"p"&amp;IF(ДАННЫЕ!$AP57,"1"&amp;ДАННЫЕ!$AP57,"00")&amp;"k"&amp;IF(ДАННЫЕ!$AQ57,"1"&amp;ДАННЫЕ!$AQ57,"00")&amp;"z"&amp;IF(ДАННЫЕ!$AR57,"1"&amp;ДАННЫЕ!$AR57,"00")&amp;"j"&amp;IF(ДАННЫЕ!$AM57,"1"&amp;ДАННЫЕ!$AM57,"00")&amp;"n"&amp;IF(ДАННЫЕ!$AN57,"1"&amp;ДАННЫЕ!$AN57,"00")&amp;"E"&amp;ДАННЫЕ!BI57&amp;"L"&amp;ДАННЫЕ!AO57&amp;"h"&amp;IF(ДАННЫЕ!$AU57&gt;0,1,0)&amp;"v"&amp;IF(ДАННЫЕ!$AW57&gt;0,1,0)&amp;"a"&amp;IF(ДАННЫЕ!$AS57,"1"&amp;ДАННЫЕ!$AS57,"00")&amp;"s"&amp;IF(ДАННЫЕ!$AT57,"1"&amp;ДАННЫЕ!$AT57,"00")&amp;"u"&amp;IF(ДАННЫЕ!$CJ57&gt;0,1,0)&amp;"y"&amp;B57&amp;"d"&amp;H57&amp;"e"&amp;F57&amp;G57</f>
        <v>x0w00t00f00b00g00c00i00r00m00hS00hZ00p00k00z00j00n00ELh0v0a00s00u0y0de</v>
      </c>
      <c r="L57" s="28" t="str">
        <f ca="1">ДАННЫЕ!$I57&amp;"VN"&amp;IF(ДАННЫЕ!AW57&gt;0,11,10)&amp;"CD"&amp;IF(ДАННЫЕ!BF57&gt;500,16,IF(ДАННЫЕ!BF57&gt;350,15,IF(ДАННЫЕ!BF57&gt;=200,14,IF(ДАННЫЕ!BF57&gt;=100,13,IF(ДАННЫЕ!BF57&gt;=50,12,IF(ДАННЫЕ!BF57&gt;0,11,10))))))&amp;"AR"&amp;IF(ДАННЫЕ!BX57&gt;0,1,0)&amp;"GD"&amp;B57&amp;"VV"&amp;IF(E57&gt;=5,IF(E57&lt;18,1,0),0)</f>
        <v>VN10CD10AR0GD0VV0</v>
      </c>
      <c r="M57" s="28" t="str">
        <f>ДАННЫЕ!$I57&amp;"b"&amp;ДАННЫЕ!$BI57&amp;"r"&amp;ДАННЫЕ!$BJ57&amp;"CD"&amp;IF(ДАННЫЕ!BF57&gt;0,IF(ДАННЫЕ!BF57&lt;200,1,IF(ДАННЫЕ!BF57&lt;350,2,3)),0)&amp;"h"&amp;IF(ДАННЫЕ!$BK57+ДАННЫЕ!$BL57+ДАННЫЕ!$BM57&gt;0,1,0)&amp;"x"&amp;ДАННЫЕ!$BK57&amp;"y"&amp;ДАННЫЕ!$BL57&amp;"z"&amp;ДАННЫЕ!$BM57&amp;"c"&amp;IF(ДАННЫЕ!$BK57+ДАННЫЕ!$BL57+ДАННЫЕ!$BM57=3,1,0)&amp;"a"&amp;IF(ДАННЫЕ!$BQ57+ДАННЫЕ!$BR57&gt;0,1,0)&amp;"d"&amp;ДАННЫЕ!$BQ57&amp;"v"&amp;ДАННЫЕ!$BR57&amp;"p"&amp;ДАННЫЕ!$BS57&amp;"n"&amp;ДАННЫЕ!$BU57&amp;"t"&amp;ДАННЫЕ!$BV57&amp;"o"&amp;ДАННЫЕ!$BT57&amp;"l"&amp;IF(ДАННЫЕ!$BN57&gt;0,1,0)&amp;ДАННЫЕ!$BN57&amp;"g"&amp;ДАННЫЕ!$BO57&amp;"s"&amp;ДАННЫЕ!$BP57&amp;"DZ"&amp;IF(ДАННЫЕ!B57-ДАННЫЕ!G57 &lt; 60,IF(ДАННЫЕ!B57-ДАННЫЕ!G57 &gt;= 0,1,0),0)&amp;"u"&amp;IF(ДАННЫЕ!$CJ57&gt;0,1,0)</f>
        <v>brCD0h0xyzc0a0dvpntol0gsDZ1u0</v>
      </c>
      <c r="N57" s="28" t="str">
        <f ca="1">ДАННЫЕ!$F57&amp;ДАННЫЕ!$I57&amp;"g"&amp;B57&amp;"cf"&amp;D57&amp;"a"&amp;IF(ДАННЫЕ!$BX57&gt;0,1,0)&amp;IF(ДАННЫЕ!$BF57&gt;500,1,IF(ДАННЫЕ!$BF57&gt;350,2,IF(ДАННЫЕ!$BF57&gt;=200,3,IF(ДАННЫЕ!$BF57&gt;=100,4,IF(ДАННЫЕ!$BF57&gt;=50,5,IF(ДАННЫЕ!$BF57&lt;50,6,0))))))&amp;"AR"&amp;IF(DATEDIF(ДАННЫЕ!$BX57,ДАННЫЕ!$F$1,"y")&gt;1,1,0)&amp;"VG"&amp;IF(ДАННЫЕ!$BH57="0",1,0)&amp;"o"&amp;IF(T57+ДАННЫЕ!$AF57+ДАННЫЕ!$AG57+ДАННЫЕ!$AH57+ДАННЫЕ!$AI57+ДАННЫЕ!$AJ57+ДАННЫЕ!$AP57+ДАННЫЕ!$AQ57+ДАННЫЕ!$AR57+ДАННЫЕ!$AU57+ДАННЫЕ!$AW57+ДАННЫЕ!$AS57+ДАННЫЕ!$AT57&gt;0,1,0)&amp;"x"&amp;ДАННЫЕ!$AG57&amp;"p"&amp;IF(ДАННЫЕ!$BY57&gt;0,1,0)&amp;"v"&amp;IF(ДАННЫЕ!$BZ57&gt;0,1,0)&amp;"n"&amp;ДАННЫЕ!$CA57&amp;"t"&amp;ДАННЫЕ!$AY57&amp;"k"&amp;ДАННЫЕ!$CB57&amp;"q"&amp;ДАННЫЕ!$CC57&amp;"w"&amp;ДАННЫЕ!$CD57&amp;"e"&amp;ДАННЫЕ!$CE57&amp;"m"&amp;ДАННЫЕ!$CF57&amp;"c"&amp;ДАННЫЕ!$CG57&amp;"z"&amp;ДАННЫЕ!$CH57&amp;"d"&amp;IF(H57=4,1,0)&amp;"s"&amp;IF(ДАННЫЕ!$J57=1,0,1)&amp;"u"&amp;IF(ДАННЫЕ!$CJ57&gt;0,1,0)</f>
        <v>g0cf0a06AR1VG0o0xp0v0ntkqwemczd0s1u0</v>
      </c>
      <c r="O57" s="28" t="str">
        <f>ДАННЫЕ!$I57&amp;"g"&amp;B57&amp;A57&amp;"f"&amp;P57&amp;"c"&amp;IF(ДАННЫЕ!$U57&gt;0,1,0)&amp;"s"&amp;IF(ДАННЫЕ!$Q57&gt;0,IF(YEAR(ДАННЫЕ!$F$1)=YEAR(ДАННЫЕ!$Q57),IF(MONTH(ДАННЫЕ!$F$1)=MONTH(ДАННЫЕ!$Q57),111,11),1),0)&amp;"i"&amp;IF(ДАННЫЕ!$R57+ДАННЫЕ!$S57+ДАННЫЕ!$T57=0,0,1)&amp;"h"&amp;IF(ДАННЫЕ!$P57&gt;0,1,0)&amp;"p"&amp;IF(ДАННЫЕ!$CI57&gt;0,IF(YEAR(ДАННЫЕ!$F$1)=YEAR(ДАННЫЕ!$CI57),IF(MONTH(ДАННЫЕ!$F$1)=MONTH(ДАННЫЕ!$CI57),111,11),1),0)&amp;"d"&amp;IF(ДАННЫЕ!$CJ57&gt;0,IF(YEAR(ДАННЫЕ!$F$1)=YEAR(ДАННЫЕ!$CJ57),IF(MONTH(ДАННЫЕ!$F$1)=MONTH(ДАННЫЕ!$CJ57),111,11),1),0)&amp;"o"&amp;IF(ДАННЫЕ!$CK57&gt;0,IF(MONTH(ДАННЫЕ!$F$1)=MONTH(ДАННЫЕ!$CK57),111,11),0)&amp;"v"&amp;IF(ДАННЫЕ!$BE57&gt;0,IF(MONTH(ДАННЫЕ!$F$1)=MONTH(ДАННЫЕ!$BE57),111,11),0)</f>
        <v>g00f0c0s0i0h0p0d0o0v0</v>
      </c>
      <c r="P57" s="15">
        <f t="shared" si="2"/>
        <v>0</v>
      </c>
      <c r="Q57" s="15">
        <f>IF(ДАННЫЕ!$F$1&gt;ДАННЫЕ!$N57,IF(YEAR(ДАННЫЕ!$F$1)=YEAR(ДАННЫЕ!M57),1,0),0)</f>
        <v>0</v>
      </c>
      <c r="R57" s="15">
        <f>IF(ДАННЫЕ!$F$1&gt;ДАННЫЕ!$N57,IF(YEAR(ДАННЫЕ!$F$1)=YEAR(ДАННЫЕ!N57),1,0),0)</f>
        <v>0</v>
      </c>
      <c r="S57" s="15">
        <f>IF(ДАННЫЕ!$AA57="2А",1,IF(ДАННЫЕ!$AA57="2Б",2,IF(ДАННЫЕ!$AA57="2В",3,IF(ДАННЫЕ!$AA57=3,4,IF(ДАННЫЕ!$AA57="4А",5,IF(ДАННЫЕ!$AA57="4Б",6,IF(ДАННЫЕ!$AA57="4В",7,IF(ДАННЫЕ!$AA57=5,8,0))))))))</f>
        <v>0</v>
      </c>
      <c r="T57" s="15">
        <f>IF(OR(ДАННЫЕ!$AC57=2,ДАННЫЕ!$AD57=2,ДАННЫЕ!$AE57=2),2,IF(OR(ДАННЫЕ!$AC57=1,ДАННЫЕ!$AD57=1,ДАННЫЕ!$AE57=1),1,0))</f>
        <v>0</v>
      </c>
    </row>
    <row r="58" spans="1:20" ht="15" customHeight="1" x14ac:dyDescent="0.2">
      <c r="A58" s="78">
        <f>IF(B58&gt;0,IF(MONTH(ДАННЫЕ!$F$1)=MONTH(ДАННЫЕ!$B58),1,0),0)</f>
        <v>0</v>
      </c>
      <c r="B58" s="14">
        <f>IF(ДАННЫЕ!$B58&gt;0,IF(YEAR(ДАННЫЕ!$F$1)=YEAR(ДАННЫЕ!$B58),1,0),0)</f>
        <v>0</v>
      </c>
      <c r="C58" s="14">
        <f>IF(ДАННЫЕ!$CM58&gt;0,IF(YEAR(ДАННЫЕ!$F$1)=YEAR(ДАННЫЕ!$CM58),1,0),0)</f>
        <v>0</v>
      </c>
      <c r="D58" s="14">
        <f>IF(ДАННЫЕ!$CJ58&gt;0,IF(ДАННЫЕ!$CL58&gt;ДАННЫЕ!$F$1,1,IF(ДАННЫЕ!$CL58&gt;0,0,1)),0)</f>
        <v>0</v>
      </c>
      <c r="E58" s="43" t="str">
        <f ca="1">IF(ДАННЫЕ!$F$1&gt;0,IF(ДАННЫЕ!$G58&gt;0,DATEDIF(ДАННЫЕ!$G58,ДАННЫЕ!$F$1,"y"),""),IF(ДАННЫЕ!$G58&gt;0,DATEDIF(ДАННЫЕ!$G58,TODAY(),"y"),""))</f>
        <v/>
      </c>
      <c r="F58" s="43" t="str">
        <f xml:space="preserve"> IF(ДАННЫЕ!$F58="М",IF(E58&gt;=18,IF(E58&lt;60,1,""),""),"")&amp;IF(ДАННЫЕ!$F58="Ж",IF(E58&gt;=18,IF(E58&lt;55,1,""),""),"")</f>
        <v/>
      </c>
      <c r="G58" s="43" t="str">
        <f xml:space="preserve"> IF(ДАННЫЕ!$F58="М",IF(E58&gt;=60,2,""),"")&amp;IF(ДАННЫЕ!$F58="Ж",IF(E58&gt;=55,2,""),"")</f>
        <v/>
      </c>
      <c r="H58" s="43" t="str">
        <f t="shared" ca="1" si="0"/>
        <v/>
      </c>
      <c r="I58" s="43" t="str">
        <f t="shared" ca="1" si="1"/>
        <v>03</v>
      </c>
      <c r="J58" s="28" t="str">
        <f ca="1">ДАННЫЕ!$F58&amp;H58&amp;I58&amp;ДАННЫЕ!$I58&amp;"m"&amp;IF(ДАННЫЕ!$I58&gt;0,IF(ДАННЫЕ!$J58&gt;0,0,1),"")&amp;"f"&amp;IF(ДАННЫЕ!$R58&gt;0,IF(YEAR(ДАННЫЕ!$F$1)=YEAR(ДАННЫЕ!$R58),1,0),0)&amp;"z"&amp;ДАННЫЕ!$R58&amp;"p"&amp;ДАННЫЕ!$S58&amp;"i"&amp;ДАННЫЕ!$T58&amp;"h"&amp;ДАННЫЕ!$K58&amp;"be"&amp;ДАННЫЕ!$BI58&amp;"CD"&amp;IF(ДАННЫЕ!BF58&gt;500,4,IF(ДАННЫЕ!BF58&gt;350,3,IF(ДАННЫЕ!BF58&gt;200,2,IF(ДАННЫЕ!BF58&gt;0,1,0))))&amp;"g"&amp;B58&amp;"d"&amp;H58&amp;"l"&amp;ДАННЫЕ!AT58&amp;"a"&amp;ДАННЫЕ!$V58&amp;"v"&amp;R58&amp;"k"&amp;ДАННЫЕ!$U58&amp;"s"&amp;ДАННЫЕ!$Y58&amp;"t"&amp;ДАННЫЕ!$X58&amp;"b"&amp;IF(ДАННЫЕ!$Q58&gt;1,1,0)&amp;"PP"&amp;ДАННЫЕ!Z58&amp;"c"&amp;S58&amp;"x"&amp;IF(ДАННЫЕ!$BY58&gt;0,IF(YEAR(ДАННЫЕ!$F$1)=YEAR(ДАННЫЕ!$BY58),1,0),0)&amp;"n"&amp;IF(ДАННЫЕ!$BZ58&gt;0,IF(YEAR(ДАННЫЕ!$F$1)=YEAR(ДАННЫЕ!$BZ58),1,0),0)&amp;"u"&amp;D58&amp;"z"&amp;IF(ДАННЫЕ!$CL58&gt;0,IF(YEAR(ДАННЫЕ!$F$1)&gt;YEAR(ДАННЫЕ!$CL58),11,12),0)</f>
        <v>03mf0zpihbeCD0g0dlav0kstb0PPc0x0n0u0z0</v>
      </c>
      <c r="K58" s="28" t="str">
        <f ca="1">ДАННЫЕ!$I58&amp;"x"&amp;B58&amp;"w"&amp;IF(T58+ДАННЫЕ!AD58+ДАННЫЕ!AE58+ДАННЫЕ!AF58+ДАННЫЕ!AG58+ДАННЫЕ!AH58+ДАННЫЕ!$AL58+ДАННЫЕ!AI58+ДАННЫЕ!AJ58+ДАННЫЕ!AK58+ДАННЫЕ!AP58+ДАННЫЕ!AQ58+ДАННЫЕ!AR58+ДАННЫЕ!$AM58+ДАННЫЕ!$AN58+ДАННЫЕ!AS58+ДАННЫЕ!AT58&gt;0,1,0)&amp;IF(OR(T58=2,ДАННЫЕ!AD58=2,ДАННЫЕ!AE58=2,ДАННЫЕ!AF58=2,ДАННЫЕ!AG58=2,ДАННЫЕ!AH58=2,ДАННЫЕ!$AL58=2,ДАННЫЕ!AI58=2,ДАННЫЕ!AJ58=2,ДАННЫЕ!AK58=2,ДАННЫЕ!AP58=2,ДАННЫЕ!AQ58=2,ДАННЫЕ!AR58=2,ДАННЫЕ!$AM58=2,ДАННЫЕ!$AN58=2,ДАННЫЕ!AS58=2,ДАННЫЕ!AT58=2),2,0)&amp;"t"&amp;IF(T58&gt;0,"1"&amp;T58,"00")&amp;"f"&amp;IF(ДАННЫЕ!$AC58,"1"&amp;ДАННЫЕ!$AC58,"00")&amp;"b"&amp;IF(ДАННЫЕ!$AD58,"1"&amp;ДАННЫЕ!$AD58,"00")&amp;"g"&amp;IF(ДАННЫЕ!$AF58,"1"&amp;ДАННЫЕ!$AF58,"00")&amp;"c"&amp;IF(ДАННЫЕ!$AG58,"1"&amp;ДАННЫЕ!$AG58,"00")&amp;"i"&amp;IF(ДАННЫЕ!$AH58,"1"&amp;ДАННЫЕ!$AH58,"00")&amp;"r"&amp;IF(ДАННЫЕ!$AL58,"1"&amp;ДАННЫЕ!$AL58,"00")&amp;"m"&amp;IF(ДАННЫЕ!$AI58,"1"&amp;ДАННЫЕ!$AI58,"00")&amp;"hS"&amp;IF(ДАННЫЕ!$AJ58,"1"&amp;ДАННЫЕ!$AJ58,"00")&amp;"hZ"&amp;IF(ДАННЫЕ!$AK58,"1"&amp;ДАННЫЕ!$AK58,"00")&amp;"p"&amp;IF(ДАННЫЕ!$AP58,"1"&amp;ДАННЫЕ!$AP58,"00")&amp;"k"&amp;IF(ДАННЫЕ!$AQ58,"1"&amp;ДАННЫЕ!$AQ58,"00")&amp;"z"&amp;IF(ДАННЫЕ!$AR58,"1"&amp;ДАННЫЕ!$AR58,"00")&amp;"j"&amp;IF(ДАННЫЕ!$AM58,"1"&amp;ДАННЫЕ!$AM58,"00")&amp;"n"&amp;IF(ДАННЫЕ!$AN58,"1"&amp;ДАННЫЕ!$AN58,"00")&amp;"E"&amp;ДАННЫЕ!BI58&amp;"L"&amp;ДАННЫЕ!AO58&amp;"h"&amp;IF(ДАННЫЕ!$AU58&gt;0,1,0)&amp;"v"&amp;IF(ДАННЫЕ!$AW58&gt;0,1,0)&amp;"a"&amp;IF(ДАННЫЕ!$AS58,"1"&amp;ДАННЫЕ!$AS58,"00")&amp;"s"&amp;IF(ДАННЫЕ!$AT58,"1"&amp;ДАННЫЕ!$AT58,"00")&amp;"u"&amp;IF(ДАННЫЕ!$CJ58&gt;0,1,0)&amp;"y"&amp;B58&amp;"d"&amp;H58&amp;"e"&amp;F58&amp;G58</f>
        <v>x0w00t00f00b00g00c00i00r00m00hS00hZ00p00k00z00j00n00ELh0v0a00s00u0y0de</v>
      </c>
      <c r="L58" s="28" t="str">
        <f ca="1">ДАННЫЕ!$I58&amp;"VN"&amp;IF(ДАННЫЕ!AW58&gt;0,11,10)&amp;"CD"&amp;IF(ДАННЫЕ!BF58&gt;500,16,IF(ДАННЫЕ!BF58&gt;350,15,IF(ДАННЫЕ!BF58&gt;=200,14,IF(ДАННЫЕ!BF58&gt;=100,13,IF(ДАННЫЕ!BF58&gt;=50,12,IF(ДАННЫЕ!BF58&gt;0,11,10))))))&amp;"AR"&amp;IF(ДАННЫЕ!BX58&gt;0,1,0)&amp;"GD"&amp;B58&amp;"VV"&amp;IF(E58&gt;=5,IF(E58&lt;18,1,0),0)</f>
        <v>VN10CD10AR0GD0VV0</v>
      </c>
      <c r="M58" s="28" t="str">
        <f>ДАННЫЕ!$I58&amp;"b"&amp;ДАННЫЕ!$BI58&amp;"r"&amp;ДАННЫЕ!$BJ58&amp;"CD"&amp;IF(ДАННЫЕ!BF58&gt;0,IF(ДАННЫЕ!BF58&lt;200,1,IF(ДАННЫЕ!BF58&lt;350,2,3)),0)&amp;"h"&amp;IF(ДАННЫЕ!$BK58+ДАННЫЕ!$BL58+ДАННЫЕ!$BM58&gt;0,1,0)&amp;"x"&amp;ДАННЫЕ!$BK58&amp;"y"&amp;ДАННЫЕ!$BL58&amp;"z"&amp;ДАННЫЕ!$BM58&amp;"c"&amp;IF(ДАННЫЕ!$BK58+ДАННЫЕ!$BL58+ДАННЫЕ!$BM58=3,1,0)&amp;"a"&amp;IF(ДАННЫЕ!$BQ58+ДАННЫЕ!$BR58&gt;0,1,0)&amp;"d"&amp;ДАННЫЕ!$BQ58&amp;"v"&amp;ДАННЫЕ!$BR58&amp;"p"&amp;ДАННЫЕ!$BS58&amp;"n"&amp;ДАННЫЕ!$BU58&amp;"t"&amp;ДАННЫЕ!$BV58&amp;"o"&amp;ДАННЫЕ!$BT58&amp;"l"&amp;IF(ДАННЫЕ!$BN58&gt;0,1,0)&amp;ДАННЫЕ!$BN58&amp;"g"&amp;ДАННЫЕ!$BO58&amp;"s"&amp;ДАННЫЕ!$BP58&amp;"DZ"&amp;IF(ДАННЫЕ!B58-ДАННЫЕ!G58 &lt; 60,IF(ДАННЫЕ!B58-ДАННЫЕ!G58 &gt;= 0,1,0),0)&amp;"u"&amp;IF(ДАННЫЕ!$CJ58&gt;0,1,0)</f>
        <v>brCD0h0xyzc0a0dvpntol0gsDZ1u0</v>
      </c>
      <c r="N58" s="28" t="str">
        <f ca="1">ДАННЫЕ!$F58&amp;ДАННЫЕ!$I58&amp;"g"&amp;B58&amp;"cf"&amp;D58&amp;"a"&amp;IF(ДАННЫЕ!$BX58&gt;0,1,0)&amp;IF(ДАННЫЕ!$BF58&gt;500,1,IF(ДАННЫЕ!$BF58&gt;350,2,IF(ДАННЫЕ!$BF58&gt;=200,3,IF(ДАННЫЕ!$BF58&gt;=100,4,IF(ДАННЫЕ!$BF58&gt;=50,5,IF(ДАННЫЕ!$BF58&lt;50,6,0))))))&amp;"AR"&amp;IF(DATEDIF(ДАННЫЕ!$BX58,ДАННЫЕ!$F$1,"y")&gt;1,1,0)&amp;"VG"&amp;IF(ДАННЫЕ!$BH58="0",1,0)&amp;"o"&amp;IF(T58+ДАННЫЕ!$AF58+ДАННЫЕ!$AG58+ДАННЫЕ!$AH58+ДАННЫЕ!$AI58+ДАННЫЕ!$AJ58+ДАННЫЕ!$AP58+ДАННЫЕ!$AQ58+ДАННЫЕ!$AR58+ДАННЫЕ!$AU58+ДАННЫЕ!$AW58+ДАННЫЕ!$AS58+ДАННЫЕ!$AT58&gt;0,1,0)&amp;"x"&amp;ДАННЫЕ!$AG58&amp;"p"&amp;IF(ДАННЫЕ!$BY58&gt;0,1,0)&amp;"v"&amp;IF(ДАННЫЕ!$BZ58&gt;0,1,0)&amp;"n"&amp;ДАННЫЕ!$CA58&amp;"t"&amp;ДАННЫЕ!$AY58&amp;"k"&amp;ДАННЫЕ!$CB58&amp;"q"&amp;ДАННЫЕ!$CC58&amp;"w"&amp;ДАННЫЕ!$CD58&amp;"e"&amp;ДАННЫЕ!$CE58&amp;"m"&amp;ДАННЫЕ!$CF58&amp;"c"&amp;ДАННЫЕ!$CG58&amp;"z"&amp;ДАННЫЕ!$CH58&amp;"d"&amp;IF(H58=4,1,0)&amp;"s"&amp;IF(ДАННЫЕ!$J58=1,0,1)&amp;"u"&amp;IF(ДАННЫЕ!$CJ58&gt;0,1,0)</f>
        <v>g0cf0a06AR1VG0o0xp0v0ntkqwemczd0s1u0</v>
      </c>
      <c r="O58" s="28" t="str">
        <f>ДАННЫЕ!$I58&amp;"g"&amp;B58&amp;A58&amp;"f"&amp;P58&amp;"c"&amp;IF(ДАННЫЕ!$U58&gt;0,1,0)&amp;"s"&amp;IF(ДАННЫЕ!$Q58&gt;0,IF(YEAR(ДАННЫЕ!$F$1)=YEAR(ДАННЫЕ!$Q58),IF(MONTH(ДАННЫЕ!$F$1)=MONTH(ДАННЫЕ!$Q58),111,11),1),0)&amp;"i"&amp;IF(ДАННЫЕ!$R58+ДАННЫЕ!$S58+ДАННЫЕ!$T58=0,0,1)&amp;"h"&amp;IF(ДАННЫЕ!$P58&gt;0,1,0)&amp;"p"&amp;IF(ДАННЫЕ!$CI58&gt;0,IF(YEAR(ДАННЫЕ!$F$1)=YEAR(ДАННЫЕ!$CI58),IF(MONTH(ДАННЫЕ!$F$1)=MONTH(ДАННЫЕ!$CI58),111,11),1),0)&amp;"d"&amp;IF(ДАННЫЕ!$CJ58&gt;0,IF(YEAR(ДАННЫЕ!$F$1)=YEAR(ДАННЫЕ!$CJ58),IF(MONTH(ДАННЫЕ!$F$1)=MONTH(ДАННЫЕ!$CJ58),111,11),1),0)&amp;"o"&amp;IF(ДАННЫЕ!$CK58&gt;0,IF(MONTH(ДАННЫЕ!$F$1)=MONTH(ДАННЫЕ!$CK58),111,11),0)&amp;"v"&amp;IF(ДАННЫЕ!$BE58&gt;0,IF(MONTH(ДАННЫЕ!$F$1)=MONTH(ДАННЫЕ!$BE58),111,11),0)</f>
        <v>g00f0c0s0i0h0p0d0o0v0</v>
      </c>
      <c r="P58" s="15">
        <f t="shared" si="2"/>
        <v>0</v>
      </c>
      <c r="Q58" s="15">
        <f>IF(ДАННЫЕ!$F$1&gt;ДАННЫЕ!$N58,IF(YEAR(ДАННЫЕ!$F$1)=YEAR(ДАННЫЕ!M58),1,0),0)</f>
        <v>0</v>
      </c>
      <c r="R58" s="15">
        <f>IF(ДАННЫЕ!$F$1&gt;ДАННЫЕ!$N58,IF(YEAR(ДАННЫЕ!$F$1)=YEAR(ДАННЫЕ!N58),1,0),0)</f>
        <v>0</v>
      </c>
      <c r="S58" s="15">
        <f>IF(ДАННЫЕ!$AA58="2А",1,IF(ДАННЫЕ!$AA58="2Б",2,IF(ДАННЫЕ!$AA58="2В",3,IF(ДАННЫЕ!$AA58=3,4,IF(ДАННЫЕ!$AA58="4А",5,IF(ДАННЫЕ!$AA58="4Б",6,IF(ДАННЫЕ!$AA58="4В",7,IF(ДАННЫЕ!$AA58=5,8,0))))))))</f>
        <v>0</v>
      </c>
      <c r="T58" s="15">
        <f>IF(OR(ДАННЫЕ!$AC58=2,ДАННЫЕ!$AD58=2,ДАННЫЕ!$AE58=2),2,IF(OR(ДАННЫЕ!$AC58=1,ДАННЫЕ!$AD58=1,ДАННЫЕ!$AE58=1),1,0))</f>
        <v>0</v>
      </c>
    </row>
    <row r="59" spans="1:20" ht="15" customHeight="1" x14ac:dyDescent="0.2">
      <c r="A59" s="78">
        <f>IF(B59&gt;0,IF(MONTH(ДАННЫЕ!$F$1)=MONTH(ДАННЫЕ!$B59),1,0),0)</f>
        <v>0</v>
      </c>
      <c r="B59" s="14">
        <f>IF(ДАННЫЕ!$B59&gt;0,IF(YEAR(ДАННЫЕ!$F$1)=YEAR(ДАННЫЕ!$B59),1,0),0)</f>
        <v>0</v>
      </c>
      <c r="C59" s="14">
        <f>IF(ДАННЫЕ!$CM59&gt;0,IF(YEAR(ДАННЫЕ!$F$1)=YEAR(ДАННЫЕ!$CM59),1,0),0)</f>
        <v>0</v>
      </c>
      <c r="D59" s="14">
        <f>IF(ДАННЫЕ!$CJ59&gt;0,IF(ДАННЫЕ!$CL59&gt;ДАННЫЕ!$F$1,1,IF(ДАННЫЕ!$CL59&gt;0,0,1)),0)</f>
        <v>0</v>
      </c>
      <c r="E59" s="43" t="str">
        <f ca="1">IF(ДАННЫЕ!$F$1&gt;0,IF(ДАННЫЕ!$G59&gt;0,DATEDIF(ДАННЫЕ!$G59,ДАННЫЕ!$F$1,"y"),""),IF(ДАННЫЕ!$G59&gt;0,DATEDIF(ДАННЫЕ!$G59,TODAY(),"y"),""))</f>
        <v/>
      </c>
      <c r="F59" s="43" t="str">
        <f xml:space="preserve"> IF(ДАННЫЕ!$F59="М",IF(E59&gt;=18,IF(E59&lt;60,1,""),""),"")&amp;IF(ДАННЫЕ!$F59="Ж",IF(E59&gt;=18,IF(E59&lt;55,1,""),""),"")</f>
        <v/>
      </c>
      <c r="G59" s="43" t="str">
        <f xml:space="preserve"> IF(ДАННЫЕ!$F59="М",IF(E59&gt;=60,2,""),"")&amp;IF(ДАННЫЕ!$F59="Ж",IF(E59&gt;=55,2,""),"")</f>
        <v/>
      </c>
      <c r="H59" s="43" t="str">
        <f t="shared" ca="1" si="0"/>
        <v/>
      </c>
      <c r="I59" s="43" t="str">
        <f t="shared" ca="1" si="1"/>
        <v>03</v>
      </c>
      <c r="J59" s="28" t="str">
        <f ca="1">ДАННЫЕ!$F59&amp;H59&amp;I59&amp;ДАННЫЕ!$I59&amp;"m"&amp;IF(ДАННЫЕ!$I59&gt;0,IF(ДАННЫЕ!$J59&gt;0,0,1),"")&amp;"f"&amp;IF(ДАННЫЕ!$R59&gt;0,IF(YEAR(ДАННЫЕ!$F$1)=YEAR(ДАННЫЕ!$R59),1,0),0)&amp;"z"&amp;ДАННЫЕ!$R59&amp;"p"&amp;ДАННЫЕ!$S59&amp;"i"&amp;ДАННЫЕ!$T59&amp;"h"&amp;ДАННЫЕ!$K59&amp;"be"&amp;ДАННЫЕ!$BI59&amp;"CD"&amp;IF(ДАННЫЕ!BF59&gt;500,4,IF(ДАННЫЕ!BF59&gt;350,3,IF(ДАННЫЕ!BF59&gt;200,2,IF(ДАННЫЕ!BF59&gt;0,1,0))))&amp;"g"&amp;B59&amp;"d"&amp;H59&amp;"l"&amp;ДАННЫЕ!AT59&amp;"a"&amp;ДАННЫЕ!$V59&amp;"v"&amp;R59&amp;"k"&amp;ДАННЫЕ!$U59&amp;"s"&amp;ДАННЫЕ!$Y59&amp;"t"&amp;ДАННЫЕ!$X59&amp;"b"&amp;IF(ДАННЫЕ!$Q59&gt;1,1,0)&amp;"PP"&amp;ДАННЫЕ!Z59&amp;"c"&amp;S59&amp;"x"&amp;IF(ДАННЫЕ!$BY59&gt;0,IF(YEAR(ДАННЫЕ!$F$1)=YEAR(ДАННЫЕ!$BY59),1,0),0)&amp;"n"&amp;IF(ДАННЫЕ!$BZ59&gt;0,IF(YEAR(ДАННЫЕ!$F$1)=YEAR(ДАННЫЕ!$BZ59),1,0),0)&amp;"u"&amp;D59&amp;"z"&amp;IF(ДАННЫЕ!$CL59&gt;0,IF(YEAR(ДАННЫЕ!$F$1)&gt;YEAR(ДАННЫЕ!$CL59),11,12),0)</f>
        <v>03mf0zpihbeCD0g0dlav0kstb0PPc0x0n0u0z0</v>
      </c>
      <c r="K59" s="28" t="str">
        <f ca="1">ДАННЫЕ!$I59&amp;"x"&amp;B59&amp;"w"&amp;IF(T59+ДАННЫЕ!AD59+ДАННЫЕ!AE59+ДАННЫЕ!AF59+ДАННЫЕ!AG59+ДАННЫЕ!AH59+ДАННЫЕ!$AL59+ДАННЫЕ!AI59+ДАННЫЕ!AJ59+ДАННЫЕ!AK59+ДАННЫЕ!AP59+ДАННЫЕ!AQ59+ДАННЫЕ!AR59+ДАННЫЕ!$AM59+ДАННЫЕ!$AN59+ДАННЫЕ!AS59+ДАННЫЕ!AT59&gt;0,1,0)&amp;IF(OR(T59=2,ДАННЫЕ!AD59=2,ДАННЫЕ!AE59=2,ДАННЫЕ!AF59=2,ДАННЫЕ!AG59=2,ДАННЫЕ!AH59=2,ДАННЫЕ!$AL59=2,ДАННЫЕ!AI59=2,ДАННЫЕ!AJ59=2,ДАННЫЕ!AK59=2,ДАННЫЕ!AP59=2,ДАННЫЕ!AQ59=2,ДАННЫЕ!AR59=2,ДАННЫЕ!$AM59=2,ДАННЫЕ!$AN59=2,ДАННЫЕ!AS59=2,ДАННЫЕ!AT59=2),2,0)&amp;"t"&amp;IF(T59&gt;0,"1"&amp;T59,"00")&amp;"f"&amp;IF(ДАННЫЕ!$AC59,"1"&amp;ДАННЫЕ!$AC59,"00")&amp;"b"&amp;IF(ДАННЫЕ!$AD59,"1"&amp;ДАННЫЕ!$AD59,"00")&amp;"g"&amp;IF(ДАННЫЕ!$AF59,"1"&amp;ДАННЫЕ!$AF59,"00")&amp;"c"&amp;IF(ДАННЫЕ!$AG59,"1"&amp;ДАННЫЕ!$AG59,"00")&amp;"i"&amp;IF(ДАННЫЕ!$AH59,"1"&amp;ДАННЫЕ!$AH59,"00")&amp;"r"&amp;IF(ДАННЫЕ!$AL59,"1"&amp;ДАННЫЕ!$AL59,"00")&amp;"m"&amp;IF(ДАННЫЕ!$AI59,"1"&amp;ДАННЫЕ!$AI59,"00")&amp;"hS"&amp;IF(ДАННЫЕ!$AJ59,"1"&amp;ДАННЫЕ!$AJ59,"00")&amp;"hZ"&amp;IF(ДАННЫЕ!$AK59,"1"&amp;ДАННЫЕ!$AK59,"00")&amp;"p"&amp;IF(ДАННЫЕ!$AP59,"1"&amp;ДАННЫЕ!$AP59,"00")&amp;"k"&amp;IF(ДАННЫЕ!$AQ59,"1"&amp;ДАННЫЕ!$AQ59,"00")&amp;"z"&amp;IF(ДАННЫЕ!$AR59,"1"&amp;ДАННЫЕ!$AR59,"00")&amp;"j"&amp;IF(ДАННЫЕ!$AM59,"1"&amp;ДАННЫЕ!$AM59,"00")&amp;"n"&amp;IF(ДАННЫЕ!$AN59,"1"&amp;ДАННЫЕ!$AN59,"00")&amp;"E"&amp;ДАННЫЕ!BI59&amp;"L"&amp;ДАННЫЕ!AO59&amp;"h"&amp;IF(ДАННЫЕ!$AU59&gt;0,1,0)&amp;"v"&amp;IF(ДАННЫЕ!$AW59&gt;0,1,0)&amp;"a"&amp;IF(ДАННЫЕ!$AS59,"1"&amp;ДАННЫЕ!$AS59,"00")&amp;"s"&amp;IF(ДАННЫЕ!$AT59,"1"&amp;ДАННЫЕ!$AT59,"00")&amp;"u"&amp;IF(ДАННЫЕ!$CJ59&gt;0,1,0)&amp;"y"&amp;B59&amp;"d"&amp;H59&amp;"e"&amp;F59&amp;G59</f>
        <v>x0w00t00f00b00g00c00i00r00m00hS00hZ00p00k00z00j00n00ELh0v0a00s00u0y0de</v>
      </c>
      <c r="L59" s="28" t="str">
        <f ca="1">ДАННЫЕ!$I59&amp;"VN"&amp;IF(ДАННЫЕ!AW59&gt;0,11,10)&amp;"CD"&amp;IF(ДАННЫЕ!BF59&gt;500,16,IF(ДАННЫЕ!BF59&gt;350,15,IF(ДАННЫЕ!BF59&gt;=200,14,IF(ДАННЫЕ!BF59&gt;=100,13,IF(ДАННЫЕ!BF59&gt;=50,12,IF(ДАННЫЕ!BF59&gt;0,11,10))))))&amp;"AR"&amp;IF(ДАННЫЕ!BX59&gt;0,1,0)&amp;"GD"&amp;B59&amp;"VV"&amp;IF(E59&gt;=5,IF(E59&lt;18,1,0),0)</f>
        <v>VN10CD10AR0GD0VV0</v>
      </c>
      <c r="M59" s="28" t="str">
        <f>ДАННЫЕ!$I59&amp;"b"&amp;ДАННЫЕ!$BI59&amp;"r"&amp;ДАННЫЕ!$BJ59&amp;"CD"&amp;IF(ДАННЫЕ!BF59&gt;0,IF(ДАННЫЕ!BF59&lt;200,1,IF(ДАННЫЕ!BF59&lt;350,2,3)),0)&amp;"h"&amp;IF(ДАННЫЕ!$BK59+ДАННЫЕ!$BL59+ДАННЫЕ!$BM59&gt;0,1,0)&amp;"x"&amp;ДАННЫЕ!$BK59&amp;"y"&amp;ДАННЫЕ!$BL59&amp;"z"&amp;ДАННЫЕ!$BM59&amp;"c"&amp;IF(ДАННЫЕ!$BK59+ДАННЫЕ!$BL59+ДАННЫЕ!$BM59=3,1,0)&amp;"a"&amp;IF(ДАННЫЕ!$BQ59+ДАННЫЕ!$BR59&gt;0,1,0)&amp;"d"&amp;ДАННЫЕ!$BQ59&amp;"v"&amp;ДАННЫЕ!$BR59&amp;"p"&amp;ДАННЫЕ!$BS59&amp;"n"&amp;ДАННЫЕ!$BU59&amp;"t"&amp;ДАННЫЕ!$BV59&amp;"o"&amp;ДАННЫЕ!$BT59&amp;"l"&amp;IF(ДАННЫЕ!$BN59&gt;0,1,0)&amp;ДАННЫЕ!$BN59&amp;"g"&amp;ДАННЫЕ!$BO59&amp;"s"&amp;ДАННЫЕ!$BP59&amp;"DZ"&amp;IF(ДАННЫЕ!B59-ДАННЫЕ!G59 &lt; 60,IF(ДАННЫЕ!B59-ДАННЫЕ!G59 &gt;= 0,1,0),0)&amp;"u"&amp;IF(ДАННЫЕ!$CJ59&gt;0,1,0)</f>
        <v>brCD0h0xyzc0a0dvpntol0gsDZ1u0</v>
      </c>
      <c r="N59" s="28" t="str">
        <f ca="1">ДАННЫЕ!$F59&amp;ДАННЫЕ!$I59&amp;"g"&amp;B59&amp;"cf"&amp;D59&amp;"a"&amp;IF(ДАННЫЕ!$BX59&gt;0,1,0)&amp;IF(ДАННЫЕ!$BF59&gt;500,1,IF(ДАННЫЕ!$BF59&gt;350,2,IF(ДАННЫЕ!$BF59&gt;=200,3,IF(ДАННЫЕ!$BF59&gt;=100,4,IF(ДАННЫЕ!$BF59&gt;=50,5,IF(ДАННЫЕ!$BF59&lt;50,6,0))))))&amp;"AR"&amp;IF(DATEDIF(ДАННЫЕ!$BX59,ДАННЫЕ!$F$1,"y")&gt;1,1,0)&amp;"VG"&amp;IF(ДАННЫЕ!$BH59="0",1,0)&amp;"o"&amp;IF(T59+ДАННЫЕ!$AF59+ДАННЫЕ!$AG59+ДАННЫЕ!$AH59+ДАННЫЕ!$AI59+ДАННЫЕ!$AJ59+ДАННЫЕ!$AP59+ДАННЫЕ!$AQ59+ДАННЫЕ!$AR59+ДАННЫЕ!$AU59+ДАННЫЕ!$AW59+ДАННЫЕ!$AS59+ДАННЫЕ!$AT59&gt;0,1,0)&amp;"x"&amp;ДАННЫЕ!$AG59&amp;"p"&amp;IF(ДАННЫЕ!$BY59&gt;0,1,0)&amp;"v"&amp;IF(ДАННЫЕ!$BZ59&gt;0,1,0)&amp;"n"&amp;ДАННЫЕ!$CA59&amp;"t"&amp;ДАННЫЕ!$AY59&amp;"k"&amp;ДАННЫЕ!$CB59&amp;"q"&amp;ДАННЫЕ!$CC59&amp;"w"&amp;ДАННЫЕ!$CD59&amp;"e"&amp;ДАННЫЕ!$CE59&amp;"m"&amp;ДАННЫЕ!$CF59&amp;"c"&amp;ДАННЫЕ!$CG59&amp;"z"&amp;ДАННЫЕ!$CH59&amp;"d"&amp;IF(H59=4,1,0)&amp;"s"&amp;IF(ДАННЫЕ!$J59=1,0,1)&amp;"u"&amp;IF(ДАННЫЕ!$CJ59&gt;0,1,0)</f>
        <v>g0cf0a06AR1VG0o0xp0v0ntkqwemczd0s1u0</v>
      </c>
      <c r="O59" s="28" t="str">
        <f>ДАННЫЕ!$I59&amp;"g"&amp;B59&amp;A59&amp;"f"&amp;P59&amp;"c"&amp;IF(ДАННЫЕ!$U59&gt;0,1,0)&amp;"s"&amp;IF(ДАННЫЕ!$Q59&gt;0,IF(YEAR(ДАННЫЕ!$F$1)=YEAR(ДАННЫЕ!$Q59),IF(MONTH(ДАННЫЕ!$F$1)=MONTH(ДАННЫЕ!$Q59),111,11),1),0)&amp;"i"&amp;IF(ДАННЫЕ!$R59+ДАННЫЕ!$S59+ДАННЫЕ!$T59=0,0,1)&amp;"h"&amp;IF(ДАННЫЕ!$P59&gt;0,1,0)&amp;"p"&amp;IF(ДАННЫЕ!$CI59&gt;0,IF(YEAR(ДАННЫЕ!$F$1)=YEAR(ДАННЫЕ!$CI59),IF(MONTH(ДАННЫЕ!$F$1)=MONTH(ДАННЫЕ!$CI59),111,11),1),0)&amp;"d"&amp;IF(ДАННЫЕ!$CJ59&gt;0,IF(YEAR(ДАННЫЕ!$F$1)=YEAR(ДАННЫЕ!$CJ59),IF(MONTH(ДАННЫЕ!$F$1)=MONTH(ДАННЫЕ!$CJ59),111,11),1),0)&amp;"o"&amp;IF(ДАННЫЕ!$CK59&gt;0,IF(MONTH(ДАННЫЕ!$F$1)=MONTH(ДАННЫЕ!$CK59),111,11),0)&amp;"v"&amp;IF(ДАННЫЕ!$BE59&gt;0,IF(MONTH(ДАННЫЕ!$F$1)=MONTH(ДАННЫЕ!$BE59),111,11),0)</f>
        <v>g00f0c0s0i0h0p0d0o0v0</v>
      </c>
      <c r="P59" s="15">
        <f t="shared" si="2"/>
        <v>0</v>
      </c>
      <c r="Q59" s="15">
        <f>IF(ДАННЫЕ!$F$1&gt;ДАННЫЕ!$N59,IF(YEAR(ДАННЫЕ!$F$1)=YEAR(ДАННЫЕ!M59),1,0),0)</f>
        <v>0</v>
      </c>
      <c r="R59" s="15">
        <f>IF(ДАННЫЕ!$F$1&gt;ДАННЫЕ!$N59,IF(YEAR(ДАННЫЕ!$F$1)=YEAR(ДАННЫЕ!N59),1,0),0)</f>
        <v>0</v>
      </c>
      <c r="S59" s="15">
        <f>IF(ДАННЫЕ!$AA59="2А",1,IF(ДАННЫЕ!$AA59="2Б",2,IF(ДАННЫЕ!$AA59="2В",3,IF(ДАННЫЕ!$AA59=3,4,IF(ДАННЫЕ!$AA59="4А",5,IF(ДАННЫЕ!$AA59="4Б",6,IF(ДАННЫЕ!$AA59="4В",7,IF(ДАННЫЕ!$AA59=5,8,0))))))))</f>
        <v>0</v>
      </c>
      <c r="T59" s="15">
        <f>IF(OR(ДАННЫЕ!$AC59=2,ДАННЫЕ!$AD59=2,ДАННЫЕ!$AE59=2),2,IF(OR(ДАННЫЕ!$AC59=1,ДАННЫЕ!$AD59=1,ДАННЫЕ!$AE59=1),1,0))</f>
        <v>0</v>
      </c>
    </row>
    <row r="60" spans="1:20" ht="15" customHeight="1" x14ac:dyDescent="0.2">
      <c r="A60" s="78">
        <f>IF(B60&gt;0,IF(MONTH(ДАННЫЕ!$F$1)=MONTH(ДАННЫЕ!$B60),1,0),0)</f>
        <v>0</v>
      </c>
      <c r="B60" s="14">
        <f>IF(ДАННЫЕ!$B60&gt;0,IF(YEAR(ДАННЫЕ!$F$1)=YEAR(ДАННЫЕ!$B60),1,0),0)</f>
        <v>0</v>
      </c>
      <c r="C60" s="14">
        <f>IF(ДАННЫЕ!$CM60&gt;0,IF(YEAR(ДАННЫЕ!$F$1)=YEAR(ДАННЫЕ!$CM60),1,0),0)</f>
        <v>0</v>
      </c>
      <c r="D60" s="14">
        <f>IF(ДАННЫЕ!$CJ60&gt;0,IF(ДАННЫЕ!$CL60&gt;ДАННЫЕ!$F$1,1,IF(ДАННЫЕ!$CL60&gt;0,0,1)),0)</f>
        <v>0</v>
      </c>
      <c r="E60" s="43" t="str">
        <f ca="1">IF(ДАННЫЕ!$F$1&gt;0,IF(ДАННЫЕ!$G60&gt;0,DATEDIF(ДАННЫЕ!$G60,ДАННЫЕ!$F$1,"y"),""),IF(ДАННЫЕ!$G60&gt;0,DATEDIF(ДАННЫЕ!$G60,TODAY(),"y"),""))</f>
        <v/>
      </c>
      <c r="F60" s="43" t="str">
        <f xml:space="preserve"> IF(ДАННЫЕ!$F60="М",IF(E60&gt;=18,IF(E60&lt;60,1,""),""),"")&amp;IF(ДАННЫЕ!$F60="Ж",IF(E60&gt;=18,IF(E60&lt;55,1,""),""),"")</f>
        <v/>
      </c>
      <c r="G60" s="43" t="str">
        <f xml:space="preserve"> IF(ДАННЫЕ!$F60="М",IF(E60&gt;=60,2,""),"")&amp;IF(ДАННЫЕ!$F60="Ж",IF(E60&gt;=55,2,""),"")</f>
        <v/>
      </c>
      <c r="H60" s="43" t="str">
        <f t="shared" ca="1" si="0"/>
        <v/>
      </c>
      <c r="I60" s="43" t="str">
        <f t="shared" ca="1" si="1"/>
        <v>03</v>
      </c>
      <c r="J60" s="28" t="str">
        <f ca="1">ДАННЫЕ!$F60&amp;H60&amp;I60&amp;ДАННЫЕ!$I60&amp;"m"&amp;IF(ДАННЫЕ!$I60&gt;0,IF(ДАННЫЕ!$J60&gt;0,0,1),"")&amp;"f"&amp;IF(ДАННЫЕ!$R60&gt;0,IF(YEAR(ДАННЫЕ!$F$1)=YEAR(ДАННЫЕ!$R60),1,0),0)&amp;"z"&amp;ДАННЫЕ!$R60&amp;"p"&amp;ДАННЫЕ!$S60&amp;"i"&amp;ДАННЫЕ!$T60&amp;"h"&amp;ДАННЫЕ!$K60&amp;"be"&amp;ДАННЫЕ!$BI60&amp;"CD"&amp;IF(ДАННЫЕ!BF60&gt;500,4,IF(ДАННЫЕ!BF60&gt;350,3,IF(ДАННЫЕ!BF60&gt;200,2,IF(ДАННЫЕ!BF60&gt;0,1,0))))&amp;"g"&amp;B60&amp;"d"&amp;H60&amp;"l"&amp;ДАННЫЕ!AT60&amp;"a"&amp;ДАННЫЕ!$V60&amp;"v"&amp;R60&amp;"k"&amp;ДАННЫЕ!$U60&amp;"s"&amp;ДАННЫЕ!$Y60&amp;"t"&amp;ДАННЫЕ!$X60&amp;"b"&amp;IF(ДАННЫЕ!$Q60&gt;1,1,0)&amp;"PP"&amp;ДАННЫЕ!Z60&amp;"c"&amp;S60&amp;"x"&amp;IF(ДАННЫЕ!$BY60&gt;0,IF(YEAR(ДАННЫЕ!$F$1)=YEAR(ДАННЫЕ!$BY60),1,0),0)&amp;"n"&amp;IF(ДАННЫЕ!$BZ60&gt;0,IF(YEAR(ДАННЫЕ!$F$1)=YEAR(ДАННЫЕ!$BZ60),1,0),0)&amp;"u"&amp;D60&amp;"z"&amp;IF(ДАННЫЕ!$CL60&gt;0,IF(YEAR(ДАННЫЕ!$F$1)&gt;YEAR(ДАННЫЕ!$CL60),11,12),0)</f>
        <v>03mf0zpihbeCD0g0dlav0kstb0PPc0x0n0u0z0</v>
      </c>
      <c r="K60" s="28" t="str">
        <f ca="1">ДАННЫЕ!$I60&amp;"x"&amp;B60&amp;"w"&amp;IF(T60+ДАННЫЕ!AD60+ДАННЫЕ!AE60+ДАННЫЕ!AF60+ДАННЫЕ!AG60+ДАННЫЕ!AH60+ДАННЫЕ!$AL60+ДАННЫЕ!AI60+ДАННЫЕ!AJ60+ДАННЫЕ!AK60+ДАННЫЕ!AP60+ДАННЫЕ!AQ60+ДАННЫЕ!AR60+ДАННЫЕ!$AM60+ДАННЫЕ!$AN60+ДАННЫЕ!AS60+ДАННЫЕ!AT60&gt;0,1,0)&amp;IF(OR(T60=2,ДАННЫЕ!AD60=2,ДАННЫЕ!AE60=2,ДАННЫЕ!AF60=2,ДАННЫЕ!AG60=2,ДАННЫЕ!AH60=2,ДАННЫЕ!$AL60=2,ДАННЫЕ!AI60=2,ДАННЫЕ!AJ60=2,ДАННЫЕ!AK60=2,ДАННЫЕ!AP60=2,ДАННЫЕ!AQ60=2,ДАННЫЕ!AR60=2,ДАННЫЕ!$AM60=2,ДАННЫЕ!$AN60=2,ДАННЫЕ!AS60=2,ДАННЫЕ!AT60=2),2,0)&amp;"t"&amp;IF(T60&gt;0,"1"&amp;T60,"00")&amp;"f"&amp;IF(ДАННЫЕ!$AC60,"1"&amp;ДАННЫЕ!$AC60,"00")&amp;"b"&amp;IF(ДАННЫЕ!$AD60,"1"&amp;ДАННЫЕ!$AD60,"00")&amp;"g"&amp;IF(ДАННЫЕ!$AF60,"1"&amp;ДАННЫЕ!$AF60,"00")&amp;"c"&amp;IF(ДАННЫЕ!$AG60,"1"&amp;ДАННЫЕ!$AG60,"00")&amp;"i"&amp;IF(ДАННЫЕ!$AH60,"1"&amp;ДАННЫЕ!$AH60,"00")&amp;"r"&amp;IF(ДАННЫЕ!$AL60,"1"&amp;ДАННЫЕ!$AL60,"00")&amp;"m"&amp;IF(ДАННЫЕ!$AI60,"1"&amp;ДАННЫЕ!$AI60,"00")&amp;"hS"&amp;IF(ДАННЫЕ!$AJ60,"1"&amp;ДАННЫЕ!$AJ60,"00")&amp;"hZ"&amp;IF(ДАННЫЕ!$AK60,"1"&amp;ДАННЫЕ!$AK60,"00")&amp;"p"&amp;IF(ДАННЫЕ!$AP60,"1"&amp;ДАННЫЕ!$AP60,"00")&amp;"k"&amp;IF(ДАННЫЕ!$AQ60,"1"&amp;ДАННЫЕ!$AQ60,"00")&amp;"z"&amp;IF(ДАННЫЕ!$AR60,"1"&amp;ДАННЫЕ!$AR60,"00")&amp;"j"&amp;IF(ДАННЫЕ!$AM60,"1"&amp;ДАННЫЕ!$AM60,"00")&amp;"n"&amp;IF(ДАННЫЕ!$AN60,"1"&amp;ДАННЫЕ!$AN60,"00")&amp;"E"&amp;ДАННЫЕ!BI60&amp;"L"&amp;ДАННЫЕ!AO60&amp;"h"&amp;IF(ДАННЫЕ!$AU60&gt;0,1,0)&amp;"v"&amp;IF(ДАННЫЕ!$AW60&gt;0,1,0)&amp;"a"&amp;IF(ДАННЫЕ!$AS60,"1"&amp;ДАННЫЕ!$AS60,"00")&amp;"s"&amp;IF(ДАННЫЕ!$AT60,"1"&amp;ДАННЫЕ!$AT60,"00")&amp;"u"&amp;IF(ДАННЫЕ!$CJ60&gt;0,1,0)&amp;"y"&amp;B60&amp;"d"&amp;H60&amp;"e"&amp;F60&amp;G60</f>
        <v>x0w00t00f00b00g00c00i00r00m00hS00hZ00p00k00z00j00n00ELh0v0a00s00u0y0de</v>
      </c>
      <c r="L60" s="28" t="str">
        <f ca="1">ДАННЫЕ!$I60&amp;"VN"&amp;IF(ДАННЫЕ!AW60&gt;0,11,10)&amp;"CD"&amp;IF(ДАННЫЕ!BF60&gt;500,16,IF(ДАННЫЕ!BF60&gt;350,15,IF(ДАННЫЕ!BF60&gt;=200,14,IF(ДАННЫЕ!BF60&gt;=100,13,IF(ДАННЫЕ!BF60&gt;=50,12,IF(ДАННЫЕ!BF60&gt;0,11,10))))))&amp;"AR"&amp;IF(ДАННЫЕ!BX60&gt;0,1,0)&amp;"GD"&amp;B60&amp;"VV"&amp;IF(E60&gt;=5,IF(E60&lt;18,1,0),0)</f>
        <v>VN10CD10AR0GD0VV0</v>
      </c>
      <c r="M60" s="28" t="str">
        <f>ДАННЫЕ!$I60&amp;"b"&amp;ДАННЫЕ!$BI60&amp;"r"&amp;ДАННЫЕ!$BJ60&amp;"CD"&amp;IF(ДАННЫЕ!BF60&gt;0,IF(ДАННЫЕ!BF60&lt;200,1,IF(ДАННЫЕ!BF60&lt;350,2,3)),0)&amp;"h"&amp;IF(ДАННЫЕ!$BK60+ДАННЫЕ!$BL60+ДАННЫЕ!$BM60&gt;0,1,0)&amp;"x"&amp;ДАННЫЕ!$BK60&amp;"y"&amp;ДАННЫЕ!$BL60&amp;"z"&amp;ДАННЫЕ!$BM60&amp;"c"&amp;IF(ДАННЫЕ!$BK60+ДАННЫЕ!$BL60+ДАННЫЕ!$BM60=3,1,0)&amp;"a"&amp;IF(ДАННЫЕ!$BQ60+ДАННЫЕ!$BR60&gt;0,1,0)&amp;"d"&amp;ДАННЫЕ!$BQ60&amp;"v"&amp;ДАННЫЕ!$BR60&amp;"p"&amp;ДАННЫЕ!$BS60&amp;"n"&amp;ДАННЫЕ!$BU60&amp;"t"&amp;ДАННЫЕ!$BV60&amp;"o"&amp;ДАННЫЕ!$BT60&amp;"l"&amp;IF(ДАННЫЕ!$BN60&gt;0,1,0)&amp;ДАННЫЕ!$BN60&amp;"g"&amp;ДАННЫЕ!$BO60&amp;"s"&amp;ДАННЫЕ!$BP60&amp;"DZ"&amp;IF(ДАННЫЕ!B60-ДАННЫЕ!G60 &lt; 60,IF(ДАННЫЕ!B60-ДАННЫЕ!G60 &gt;= 0,1,0),0)&amp;"u"&amp;IF(ДАННЫЕ!$CJ60&gt;0,1,0)</f>
        <v>brCD0h0xyzc0a0dvpntol0gsDZ1u0</v>
      </c>
      <c r="N60" s="28" t="str">
        <f ca="1">ДАННЫЕ!$F60&amp;ДАННЫЕ!$I60&amp;"g"&amp;B60&amp;"cf"&amp;D60&amp;"a"&amp;IF(ДАННЫЕ!$BX60&gt;0,1,0)&amp;IF(ДАННЫЕ!$BF60&gt;500,1,IF(ДАННЫЕ!$BF60&gt;350,2,IF(ДАННЫЕ!$BF60&gt;=200,3,IF(ДАННЫЕ!$BF60&gt;=100,4,IF(ДАННЫЕ!$BF60&gt;=50,5,IF(ДАННЫЕ!$BF60&lt;50,6,0))))))&amp;"AR"&amp;IF(DATEDIF(ДАННЫЕ!$BX60,ДАННЫЕ!$F$1,"y")&gt;1,1,0)&amp;"VG"&amp;IF(ДАННЫЕ!$BH60="0",1,0)&amp;"o"&amp;IF(T60+ДАННЫЕ!$AF60+ДАННЫЕ!$AG60+ДАННЫЕ!$AH60+ДАННЫЕ!$AI60+ДАННЫЕ!$AJ60+ДАННЫЕ!$AP60+ДАННЫЕ!$AQ60+ДАННЫЕ!$AR60+ДАННЫЕ!$AU60+ДАННЫЕ!$AW60+ДАННЫЕ!$AS60+ДАННЫЕ!$AT60&gt;0,1,0)&amp;"x"&amp;ДАННЫЕ!$AG60&amp;"p"&amp;IF(ДАННЫЕ!$BY60&gt;0,1,0)&amp;"v"&amp;IF(ДАННЫЕ!$BZ60&gt;0,1,0)&amp;"n"&amp;ДАННЫЕ!$CA60&amp;"t"&amp;ДАННЫЕ!$AY60&amp;"k"&amp;ДАННЫЕ!$CB60&amp;"q"&amp;ДАННЫЕ!$CC60&amp;"w"&amp;ДАННЫЕ!$CD60&amp;"e"&amp;ДАННЫЕ!$CE60&amp;"m"&amp;ДАННЫЕ!$CF60&amp;"c"&amp;ДАННЫЕ!$CG60&amp;"z"&amp;ДАННЫЕ!$CH60&amp;"d"&amp;IF(H60=4,1,0)&amp;"s"&amp;IF(ДАННЫЕ!$J60=1,0,1)&amp;"u"&amp;IF(ДАННЫЕ!$CJ60&gt;0,1,0)</f>
        <v>g0cf0a06AR1VG0o0xp0v0ntkqwemczd0s1u0</v>
      </c>
      <c r="O60" s="28" t="str">
        <f>ДАННЫЕ!$I60&amp;"g"&amp;B60&amp;A60&amp;"f"&amp;P60&amp;"c"&amp;IF(ДАННЫЕ!$U60&gt;0,1,0)&amp;"s"&amp;IF(ДАННЫЕ!$Q60&gt;0,IF(YEAR(ДАННЫЕ!$F$1)=YEAR(ДАННЫЕ!$Q60),IF(MONTH(ДАННЫЕ!$F$1)=MONTH(ДАННЫЕ!$Q60),111,11),1),0)&amp;"i"&amp;IF(ДАННЫЕ!$R60+ДАННЫЕ!$S60+ДАННЫЕ!$T60=0,0,1)&amp;"h"&amp;IF(ДАННЫЕ!$P60&gt;0,1,0)&amp;"p"&amp;IF(ДАННЫЕ!$CI60&gt;0,IF(YEAR(ДАННЫЕ!$F$1)=YEAR(ДАННЫЕ!$CI60),IF(MONTH(ДАННЫЕ!$F$1)=MONTH(ДАННЫЕ!$CI60),111,11),1),0)&amp;"d"&amp;IF(ДАННЫЕ!$CJ60&gt;0,IF(YEAR(ДАННЫЕ!$F$1)=YEAR(ДАННЫЕ!$CJ60),IF(MONTH(ДАННЫЕ!$F$1)=MONTH(ДАННЫЕ!$CJ60),111,11),1),0)&amp;"o"&amp;IF(ДАННЫЕ!$CK60&gt;0,IF(MONTH(ДАННЫЕ!$F$1)=MONTH(ДАННЫЕ!$CK60),111,11),0)&amp;"v"&amp;IF(ДАННЫЕ!$BE60&gt;0,IF(MONTH(ДАННЫЕ!$F$1)=MONTH(ДАННЫЕ!$BE60),111,11),0)</f>
        <v>g00f0c0s0i0h0p0d0o0v0</v>
      </c>
      <c r="P60" s="15">
        <f t="shared" si="2"/>
        <v>0</v>
      </c>
      <c r="Q60" s="15">
        <f>IF(ДАННЫЕ!$F$1&gt;ДАННЫЕ!$N60,IF(YEAR(ДАННЫЕ!$F$1)=YEAR(ДАННЫЕ!M60),1,0),0)</f>
        <v>0</v>
      </c>
      <c r="R60" s="15">
        <f>IF(ДАННЫЕ!$F$1&gt;ДАННЫЕ!$N60,IF(YEAR(ДАННЫЕ!$F$1)=YEAR(ДАННЫЕ!N60),1,0),0)</f>
        <v>0</v>
      </c>
      <c r="S60" s="15">
        <f>IF(ДАННЫЕ!$AA60="2А",1,IF(ДАННЫЕ!$AA60="2Б",2,IF(ДАННЫЕ!$AA60="2В",3,IF(ДАННЫЕ!$AA60=3,4,IF(ДАННЫЕ!$AA60="4А",5,IF(ДАННЫЕ!$AA60="4Б",6,IF(ДАННЫЕ!$AA60="4В",7,IF(ДАННЫЕ!$AA60=5,8,0))))))))</f>
        <v>0</v>
      </c>
      <c r="T60" s="15">
        <f>IF(OR(ДАННЫЕ!$AC60=2,ДАННЫЕ!$AD60=2,ДАННЫЕ!$AE60=2),2,IF(OR(ДАННЫЕ!$AC60=1,ДАННЫЕ!$AD60=1,ДАННЫЕ!$AE60=1),1,0))</f>
        <v>0</v>
      </c>
    </row>
    <row r="61" spans="1:20" ht="15" customHeight="1" x14ac:dyDescent="0.2">
      <c r="A61" s="78">
        <f>IF(B61&gt;0,IF(MONTH(ДАННЫЕ!$F$1)=MONTH(ДАННЫЕ!$B61),1,0),0)</f>
        <v>0</v>
      </c>
      <c r="B61" s="14">
        <f>IF(ДАННЫЕ!$B61&gt;0,IF(YEAR(ДАННЫЕ!$F$1)=YEAR(ДАННЫЕ!$B61),1,0),0)</f>
        <v>0</v>
      </c>
      <c r="C61" s="14">
        <f>IF(ДАННЫЕ!$CM61&gt;0,IF(YEAR(ДАННЫЕ!$F$1)=YEAR(ДАННЫЕ!$CM61),1,0),0)</f>
        <v>0</v>
      </c>
      <c r="D61" s="14">
        <f>IF(ДАННЫЕ!$CJ61&gt;0,IF(ДАННЫЕ!$CL61&gt;ДАННЫЕ!$F$1,1,IF(ДАННЫЕ!$CL61&gt;0,0,1)),0)</f>
        <v>0</v>
      </c>
      <c r="E61" s="43" t="str">
        <f ca="1">IF(ДАННЫЕ!$F$1&gt;0,IF(ДАННЫЕ!$G61&gt;0,DATEDIF(ДАННЫЕ!$G61,ДАННЫЕ!$F$1,"y"),""),IF(ДАННЫЕ!$G61&gt;0,DATEDIF(ДАННЫЕ!$G61,TODAY(),"y"),""))</f>
        <v/>
      </c>
      <c r="F61" s="43" t="str">
        <f xml:space="preserve"> IF(ДАННЫЕ!$F61="М",IF(E61&gt;=18,IF(E61&lt;60,1,""),""),"")&amp;IF(ДАННЫЕ!$F61="Ж",IF(E61&gt;=18,IF(E61&lt;55,1,""),""),"")</f>
        <v/>
      </c>
      <c r="G61" s="43" t="str">
        <f xml:space="preserve"> IF(ДАННЫЕ!$F61="М",IF(E61&gt;=60,2,""),"")&amp;IF(ДАННЫЕ!$F61="Ж",IF(E61&gt;=55,2,""),"")</f>
        <v/>
      </c>
      <c r="H61" s="43" t="str">
        <f t="shared" ca="1" si="0"/>
        <v/>
      </c>
      <c r="I61" s="43" t="str">
        <f t="shared" ca="1" si="1"/>
        <v>03</v>
      </c>
      <c r="J61" s="28" t="str">
        <f ca="1">ДАННЫЕ!$F61&amp;H61&amp;I61&amp;ДАННЫЕ!$I61&amp;"m"&amp;IF(ДАННЫЕ!$I61&gt;0,IF(ДАННЫЕ!$J61&gt;0,0,1),"")&amp;"f"&amp;IF(ДАННЫЕ!$R61&gt;0,IF(YEAR(ДАННЫЕ!$F$1)=YEAR(ДАННЫЕ!$R61),1,0),0)&amp;"z"&amp;ДАННЫЕ!$R61&amp;"p"&amp;ДАННЫЕ!$S61&amp;"i"&amp;ДАННЫЕ!$T61&amp;"h"&amp;ДАННЫЕ!$K61&amp;"be"&amp;ДАННЫЕ!$BI61&amp;"CD"&amp;IF(ДАННЫЕ!BF61&gt;500,4,IF(ДАННЫЕ!BF61&gt;350,3,IF(ДАННЫЕ!BF61&gt;200,2,IF(ДАННЫЕ!BF61&gt;0,1,0))))&amp;"g"&amp;B61&amp;"d"&amp;H61&amp;"l"&amp;ДАННЫЕ!AT61&amp;"a"&amp;ДАННЫЕ!$V61&amp;"v"&amp;R61&amp;"k"&amp;ДАННЫЕ!$U61&amp;"s"&amp;ДАННЫЕ!$Y61&amp;"t"&amp;ДАННЫЕ!$X61&amp;"b"&amp;IF(ДАННЫЕ!$Q61&gt;1,1,0)&amp;"PP"&amp;ДАННЫЕ!Z61&amp;"c"&amp;S61&amp;"x"&amp;IF(ДАННЫЕ!$BY61&gt;0,IF(YEAR(ДАННЫЕ!$F$1)=YEAR(ДАННЫЕ!$BY61),1,0),0)&amp;"n"&amp;IF(ДАННЫЕ!$BZ61&gt;0,IF(YEAR(ДАННЫЕ!$F$1)=YEAR(ДАННЫЕ!$BZ61),1,0),0)&amp;"u"&amp;D61&amp;"z"&amp;IF(ДАННЫЕ!$CL61&gt;0,IF(YEAR(ДАННЫЕ!$F$1)&gt;YEAR(ДАННЫЕ!$CL61),11,12),0)</f>
        <v>03mf0zpihbeCD0g0dlav0kstb0PPc0x0n0u0z0</v>
      </c>
      <c r="K61" s="28" t="str">
        <f ca="1">ДАННЫЕ!$I61&amp;"x"&amp;B61&amp;"w"&amp;IF(T61+ДАННЫЕ!AD61+ДАННЫЕ!AE61+ДАННЫЕ!AF61+ДАННЫЕ!AG61+ДАННЫЕ!AH61+ДАННЫЕ!$AL61+ДАННЫЕ!AI61+ДАННЫЕ!AJ61+ДАННЫЕ!AK61+ДАННЫЕ!AP61+ДАННЫЕ!AQ61+ДАННЫЕ!AR61+ДАННЫЕ!$AM61+ДАННЫЕ!$AN61+ДАННЫЕ!AS61+ДАННЫЕ!AT61&gt;0,1,0)&amp;IF(OR(T61=2,ДАННЫЕ!AD61=2,ДАННЫЕ!AE61=2,ДАННЫЕ!AF61=2,ДАННЫЕ!AG61=2,ДАННЫЕ!AH61=2,ДАННЫЕ!$AL61=2,ДАННЫЕ!AI61=2,ДАННЫЕ!AJ61=2,ДАННЫЕ!AK61=2,ДАННЫЕ!AP61=2,ДАННЫЕ!AQ61=2,ДАННЫЕ!AR61=2,ДАННЫЕ!$AM61=2,ДАННЫЕ!$AN61=2,ДАННЫЕ!AS61=2,ДАННЫЕ!AT61=2),2,0)&amp;"t"&amp;IF(T61&gt;0,"1"&amp;T61,"00")&amp;"f"&amp;IF(ДАННЫЕ!$AC61,"1"&amp;ДАННЫЕ!$AC61,"00")&amp;"b"&amp;IF(ДАННЫЕ!$AD61,"1"&amp;ДАННЫЕ!$AD61,"00")&amp;"g"&amp;IF(ДАННЫЕ!$AF61,"1"&amp;ДАННЫЕ!$AF61,"00")&amp;"c"&amp;IF(ДАННЫЕ!$AG61,"1"&amp;ДАННЫЕ!$AG61,"00")&amp;"i"&amp;IF(ДАННЫЕ!$AH61,"1"&amp;ДАННЫЕ!$AH61,"00")&amp;"r"&amp;IF(ДАННЫЕ!$AL61,"1"&amp;ДАННЫЕ!$AL61,"00")&amp;"m"&amp;IF(ДАННЫЕ!$AI61,"1"&amp;ДАННЫЕ!$AI61,"00")&amp;"hS"&amp;IF(ДАННЫЕ!$AJ61,"1"&amp;ДАННЫЕ!$AJ61,"00")&amp;"hZ"&amp;IF(ДАННЫЕ!$AK61,"1"&amp;ДАННЫЕ!$AK61,"00")&amp;"p"&amp;IF(ДАННЫЕ!$AP61,"1"&amp;ДАННЫЕ!$AP61,"00")&amp;"k"&amp;IF(ДАННЫЕ!$AQ61,"1"&amp;ДАННЫЕ!$AQ61,"00")&amp;"z"&amp;IF(ДАННЫЕ!$AR61,"1"&amp;ДАННЫЕ!$AR61,"00")&amp;"j"&amp;IF(ДАННЫЕ!$AM61,"1"&amp;ДАННЫЕ!$AM61,"00")&amp;"n"&amp;IF(ДАННЫЕ!$AN61,"1"&amp;ДАННЫЕ!$AN61,"00")&amp;"E"&amp;ДАННЫЕ!BI61&amp;"L"&amp;ДАННЫЕ!AO61&amp;"h"&amp;IF(ДАННЫЕ!$AU61&gt;0,1,0)&amp;"v"&amp;IF(ДАННЫЕ!$AW61&gt;0,1,0)&amp;"a"&amp;IF(ДАННЫЕ!$AS61,"1"&amp;ДАННЫЕ!$AS61,"00")&amp;"s"&amp;IF(ДАННЫЕ!$AT61,"1"&amp;ДАННЫЕ!$AT61,"00")&amp;"u"&amp;IF(ДАННЫЕ!$CJ61&gt;0,1,0)&amp;"y"&amp;B61&amp;"d"&amp;H61&amp;"e"&amp;F61&amp;G61</f>
        <v>x0w00t00f00b00g00c00i00r00m00hS00hZ00p00k00z00j00n00ELh0v0a00s00u0y0de</v>
      </c>
      <c r="L61" s="28" t="str">
        <f ca="1">ДАННЫЕ!$I61&amp;"VN"&amp;IF(ДАННЫЕ!AW61&gt;0,11,10)&amp;"CD"&amp;IF(ДАННЫЕ!BF61&gt;500,16,IF(ДАННЫЕ!BF61&gt;350,15,IF(ДАННЫЕ!BF61&gt;=200,14,IF(ДАННЫЕ!BF61&gt;=100,13,IF(ДАННЫЕ!BF61&gt;=50,12,IF(ДАННЫЕ!BF61&gt;0,11,10))))))&amp;"AR"&amp;IF(ДАННЫЕ!BX61&gt;0,1,0)&amp;"GD"&amp;B61&amp;"VV"&amp;IF(E61&gt;=5,IF(E61&lt;18,1,0),0)</f>
        <v>VN10CD10AR0GD0VV0</v>
      </c>
      <c r="M61" s="28" t="str">
        <f>ДАННЫЕ!$I61&amp;"b"&amp;ДАННЫЕ!$BI61&amp;"r"&amp;ДАННЫЕ!$BJ61&amp;"CD"&amp;IF(ДАННЫЕ!BF61&gt;0,IF(ДАННЫЕ!BF61&lt;200,1,IF(ДАННЫЕ!BF61&lt;350,2,3)),0)&amp;"h"&amp;IF(ДАННЫЕ!$BK61+ДАННЫЕ!$BL61+ДАННЫЕ!$BM61&gt;0,1,0)&amp;"x"&amp;ДАННЫЕ!$BK61&amp;"y"&amp;ДАННЫЕ!$BL61&amp;"z"&amp;ДАННЫЕ!$BM61&amp;"c"&amp;IF(ДАННЫЕ!$BK61+ДАННЫЕ!$BL61+ДАННЫЕ!$BM61=3,1,0)&amp;"a"&amp;IF(ДАННЫЕ!$BQ61+ДАННЫЕ!$BR61&gt;0,1,0)&amp;"d"&amp;ДАННЫЕ!$BQ61&amp;"v"&amp;ДАННЫЕ!$BR61&amp;"p"&amp;ДАННЫЕ!$BS61&amp;"n"&amp;ДАННЫЕ!$BU61&amp;"t"&amp;ДАННЫЕ!$BV61&amp;"o"&amp;ДАННЫЕ!$BT61&amp;"l"&amp;IF(ДАННЫЕ!$BN61&gt;0,1,0)&amp;ДАННЫЕ!$BN61&amp;"g"&amp;ДАННЫЕ!$BO61&amp;"s"&amp;ДАННЫЕ!$BP61&amp;"DZ"&amp;IF(ДАННЫЕ!B61-ДАННЫЕ!G61 &lt; 60,IF(ДАННЫЕ!B61-ДАННЫЕ!G61 &gt;= 0,1,0),0)&amp;"u"&amp;IF(ДАННЫЕ!$CJ61&gt;0,1,0)</f>
        <v>brCD0h0xyzc0a0dvpntol0gsDZ1u0</v>
      </c>
      <c r="N61" s="28" t="str">
        <f ca="1">ДАННЫЕ!$F61&amp;ДАННЫЕ!$I61&amp;"g"&amp;B61&amp;"cf"&amp;D61&amp;"a"&amp;IF(ДАННЫЕ!$BX61&gt;0,1,0)&amp;IF(ДАННЫЕ!$BF61&gt;500,1,IF(ДАННЫЕ!$BF61&gt;350,2,IF(ДАННЫЕ!$BF61&gt;=200,3,IF(ДАННЫЕ!$BF61&gt;=100,4,IF(ДАННЫЕ!$BF61&gt;=50,5,IF(ДАННЫЕ!$BF61&lt;50,6,0))))))&amp;"AR"&amp;IF(DATEDIF(ДАННЫЕ!$BX61,ДАННЫЕ!$F$1,"y")&gt;1,1,0)&amp;"VG"&amp;IF(ДАННЫЕ!$BH61="0",1,0)&amp;"o"&amp;IF(T61+ДАННЫЕ!$AF61+ДАННЫЕ!$AG61+ДАННЫЕ!$AH61+ДАННЫЕ!$AI61+ДАННЫЕ!$AJ61+ДАННЫЕ!$AP61+ДАННЫЕ!$AQ61+ДАННЫЕ!$AR61+ДАННЫЕ!$AU61+ДАННЫЕ!$AW61+ДАННЫЕ!$AS61+ДАННЫЕ!$AT61&gt;0,1,0)&amp;"x"&amp;ДАННЫЕ!$AG61&amp;"p"&amp;IF(ДАННЫЕ!$BY61&gt;0,1,0)&amp;"v"&amp;IF(ДАННЫЕ!$BZ61&gt;0,1,0)&amp;"n"&amp;ДАННЫЕ!$CA61&amp;"t"&amp;ДАННЫЕ!$AY61&amp;"k"&amp;ДАННЫЕ!$CB61&amp;"q"&amp;ДАННЫЕ!$CC61&amp;"w"&amp;ДАННЫЕ!$CD61&amp;"e"&amp;ДАННЫЕ!$CE61&amp;"m"&amp;ДАННЫЕ!$CF61&amp;"c"&amp;ДАННЫЕ!$CG61&amp;"z"&amp;ДАННЫЕ!$CH61&amp;"d"&amp;IF(H61=4,1,0)&amp;"s"&amp;IF(ДАННЫЕ!$J61=1,0,1)&amp;"u"&amp;IF(ДАННЫЕ!$CJ61&gt;0,1,0)</f>
        <v>g0cf0a06AR1VG0o0xp0v0ntkqwemczd0s1u0</v>
      </c>
      <c r="O61" s="28" t="str">
        <f>ДАННЫЕ!$I61&amp;"g"&amp;B61&amp;A61&amp;"f"&amp;P61&amp;"c"&amp;IF(ДАННЫЕ!$U61&gt;0,1,0)&amp;"s"&amp;IF(ДАННЫЕ!$Q61&gt;0,IF(YEAR(ДАННЫЕ!$F$1)=YEAR(ДАННЫЕ!$Q61),IF(MONTH(ДАННЫЕ!$F$1)=MONTH(ДАННЫЕ!$Q61),111,11),1),0)&amp;"i"&amp;IF(ДАННЫЕ!$R61+ДАННЫЕ!$S61+ДАННЫЕ!$T61=0,0,1)&amp;"h"&amp;IF(ДАННЫЕ!$P61&gt;0,1,0)&amp;"p"&amp;IF(ДАННЫЕ!$CI61&gt;0,IF(YEAR(ДАННЫЕ!$F$1)=YEAR(ДАННЫЕ!$CI61),IF(MONTH(ДАННЫЕ!$F$1)=MONTH(ДАННЫЕ!$CI61),111,11),1),0)&amp;"d"&amp;IF(ДАННЫЕ!$CJ61&gt;0,IF(YEAR(ДАННЫЕ!$F$1)=YEAR(ДАННЫЕ!$CJ61),IF(MONTH(ДАННЫЕ!$F$1)=MONTH(ДАННЫЕ!$CJ61),111,11),1),0)&amp;"o"&amp;IF(ДАННЫЕ!$CK61&gt;0,IF(MONTH(ДАННЫЕ!$F$1)=MONTH(ДАННЫЕ!$CK61),111,11),0)&amp;"v"&amp;IF(ДАННЫЕ!$BE61&gt;0,IF(MONTH(ДАННЫЕ!$F$1)=MONTH(ДАННЫЕ!$BE61),111,11),0)</f>
        <v>g00f0c0s0i0h0p0d0o0v0</v>
      </c>
      <c r="P61" s="15">
        <f t="shared" si="2"/>
        <v>0</v>
      </c>
      <c r="Q61" s="15">
        <f>IF(ДАННЫЕ!$F$1&gt;ДАННЫЕ!$N61,IF(YEAR(ДАННЫЕ!$F$1)=YEAR(ДАННЫЕ!M61),1,0),0)</f>
        <v>0</v>
      </c>
      <c r="R61" s="15">
        <f>IF(ДАННЫЕ!$F$1&gt;ДАННЫЕ!$N61,IF(YEAR(ДАННЫЕ!$F$1)=YEAR(ДАННЫЕ!N61),1,0),0)</f>
        <v>0</v>
      </c>
      <c r="S61" s="15">
        <f>IF(ДАННЫЕ!$AA61="2А",1,IF(ДАННЫЕ!$AA61="2Б",2,IF(ДАННЫЕ!$AA61="2В",3,IF(ДАННЫЕ!$AA61=3,4,IF(ДАННЫЕ!$AA61="4А",5,IF(ДАННЫЕ!$AA61="4Б",6,IF(ДАННЫЕ!$AA61="4В",7,IF(ДАННЫЕ!$AA61=5,8,0))))))))</f>
        <v>0</v>
      </c>
      <c r="T61" s="15">
        <f>IF(OR(ДАННЫЕ!$AC61=2,ДАННЫЕ!$AD61=2,ДАННЫЕ!$AE61=2),2,IF(OR(ДАННЫЕ!$AC61=1,ДАННЫЕ!$AD61=1,ДАННЫЕ!$AE61=1),1,0))</f>
        <v>0</v>
      </c>
    </row>
    <row r="62" spans="1:20" ht="15" customHeight="1" x14ac:dyDescent="0.2">
      <c r="A62" s="78">
        <f>IF(B62&gt;0,IF(MONTH(ДАННЫЕ!$F$1)=MONTH(ДАННЫЕ!$B62),1,0),0)</f>
        <v>0</v>
      </c>
      <c r="B62" s="14">
        <f>IF(ДАННЫЕ!$B62&gt;0,IF(YEAR(ДАННЫЕ!$F$1)=YEAR(ДАННЫЕ!$B62),1,0),0)</f>
        <v>0</v>
      </c>
      <c r="C62" s="14">
        <f>IF(ДАННЫЕ!$CM62&gt;0,IF(YEAR(ДАННЫЕ!$F$1)=YEAR(ДАННЫЕ!$CM62),1,0),0)</f>
        <v>0</v>
      </c>
      <c r="D62" s="14">
        <f>IF(ДАННЫЕ!$CJ62&gt;0,IF(ДАННЫЕ!$CL62&gt;ДАННЫЕ!$F$1,1,IF(ДАННЫЕ!$CL62&gt;0,0,1)),0)</f>
        <v>0</v>
      </c>
      <c r="E62" s="43" t="str">
        <f ca="1">IF(ДАННЫЕ!$F$1&gt;0,IF(ДАННЫЕ!$G62&gt;0,DATEDIF(ДАННЫЕ!$G62,ДАННЫЕ!$F$1,"y"),""),IF(ДАННЫЕ!$G62&gt;0,DATEDIF(ДАННЫЕ!$G62,TODAY(),"y"),""))</f>
        <v/>
      </c>
      <c r="F62" s="43" t="str">
        <f xml:space="preserve"> IF(ДАННЫЕ!$F62="М",IF(E62&gt;=18,IF(E62&lt;60,1,""),""),"")&amp;IF(ДАННЫЕ!$F62="Ж",IF(E62&gt;=18,IF(E62&lt;55,1,""),""),"")</f>
        <v/>
      </c>
      <c r="G62" s="43" t="str">
        <f xml:space="preserve"> IF(ДАННЫЕ!$F62="М",IF(E62&gt;=60,2,""),"")&amp;IF(ДАННЫЕ!$F62="Ж",IF(E62&gt;=55,2,""),"")</f>
        <v/>
      </c>
      <c r="H62" s="43" t="str">
        <f t="shared" ca="1" si="0"/>
        <v/>
      </c>
      <c r="I62" s="43" t="str">
        <f t="shared" ca="1" si="1"/>
        <v>03</v>
      </c>
      <c r="J62" s="28" t="str">
        <f ca="1">ДАННЫЕ!$F62&amp;H62&amp;I62&amp;ДАННЫЕ!$I62&amp;"m"&amp;IF(ДАННЫЕ!$I62&gt;0,IF(ДАННЫЕ!$J62&gt;0,0,1),"")&amp;"f"&amp;IF(ДАННЫЕ!$R62&gt;0,IF(YEAR(ДАННЫЕ!$F$1)=YEAR(ДАННЫЕ!$R62),1,0),0)&amp;"z"&amp;ДАННЫЕ!$R62&amp;"p"&amp;ДАННЫЕ!$S62&amp;"i"&amp;ДАННЫЕ!$T62&amp;"h"&amp;ДАННЫЕ!$K62&amp;"be"&amp;ДАННЫЕ!$BI62&amp;"CD"&amp;IF(ДАННЫЕ!BF62&gt;500,4,IF(ДАННЫЕ!BF62&gt;350,3,IF(ДАННЫЕ!BF62&gt;200,2,IF(ДАННЫЕ!BF62&gt;0,1,0))))&amp;"g"&amp;B62&amp;"d"&amp;H62&amp;"l"&amp;ДАННЫЕ!AT62&amp;"a"&amp;ДАННЫЕ!$V62&amp;"v"&amp;R62&amp;"k"&amp;ДАННЫЕ!$U62&amp;"s"&amp;ДАННЫЕ!$Y62&amp;"t"&amp;ДАННЫЕ!$X62&amp;"b"&amp;IF(ДАННЫЕ!$Q62&gt;1,1,0)&amp;"PP"&amp;ДАННЫЕ!Z62&amp;"c"&amp;S62&amp;"x"&amp;IF(ДАННЫЕ!$BY62&gt;0,IF(YEAR(ДАННЫЕ!$F$1)=YEAR(ДАННЫЕ!$BY62),1,0),0)&amp;"n"&amp;IF(ДАННЫЕ!$BZ62&gt;0,IF(YEAR(ДАННЫЕ!$F$1)=YEAR(ДАННЫЕ!$BZ62),1,0),0)&amp;"u"&amp;D62&amp;"z"&amp;IF(ДАННЫЕ!$CL62&gt;0,IF(YEAR(ДАННЫЕ!$F$1)&gt;YEAR(ДАННЫЕ!$CL62),11,12),0)</f>
        <v>03mf0zpihbeCD0g0dlav0kstb0PPc0x0n0u0z0</v>
      </c>
      <c r="K62" s="28" t="str">
        <f ca="1">ДАННЫЕ!$I62&amp;"x"&amp;B62&amp;"w"&amp;IF(T62+ДАННЫЕ!AD62+ДАННЫЕ!AE62+ДАННЫЕ!AF62+ДАННЫЕ!AG62+ДАННЫЕ!AH62+ДАННЫЕ!$AL62+ДАННЫЕ!AI62+ДАННЫЕ!AJ62+ДАННЫЕ!AK62+ДАННЫЕ!AP62+ДАННЫЕ!AQ62+ДАННЫЕ!AR62+ДАННЫЕ!$AM62+ДАННЫЕ!$AN62+ДАННЫЕ!AS62+ДАННЫЕ!AT62&gt;0,1,0)&amp;IF(OR(T62=2,ДАННЫЕ!AD62=2,ДАННЫЕ!AE62=2,ДАННЫЕ!AF62=2,ДАННЫЕ!AG62=2,ДАННЫЕ!AH62=2,ДАННЫЕ!$AL62=2,ДАННЫЕ!AI62=2,ДАННЫЕ!AJ62=2,ДАННЫЕ!AK62=2,ДАННЫЕ!AP62=2,ДАННЫЕ!AQ62=2,ДАННЫЕ!AR62=2,ДАННЫЕ!$AM62=2,ДАННЫЕ!$AN62=2,ДАННЫЕ!AS62=2,ДАННЫЕ!AT62=2),2,0)&amp;"t"&amp;IF(T62&gt;0,"1"&amp;T62,"00")&amp;"f"&amp;IF(ДАННЫЕ!$AC62,"1"&amp;ДАННЫЕ!$AC62,"00")&amp;"b"&amp;IF(ДАННЫЕ!$AD62,"1"&amp;ДАННЫЕ!$AD62,"00")&amp;"g"&amp;IF(ДАННЫЕ!$AF62,"1"&amp;ДАННЫЕ!$AF62,"00")&amp;"c"&amp;IF(ДАННЫЕ!$AG62,"1"&amp;ДАННЫЕ!$AG62,"00")&amp;"i"&amp;IF(ДАННЫЕ!$AH62,"1"&amp;ДАННЫЕ!$AH62,"00")&amp;"r"&amp;IF(ДАННЫЕ!$AL62,"1"&amp;ДАННЫЕ!$AL62,"00")&amp;"m"&amp;IF(ДАННЫЕ!$AI62,"1"&amp;ДАННЫЕ!$AI62,"00")&amp;"hS"&amp;IF(ДАННЫЕ!$AJ62,"1"&amp;ДАННЫЕ!$AJ62,"00")&amp;"hZ"&amp;IF(ДАННЫЕ!$AK62,"1"&amp;ДАННЫЕ!$AK62,"00")&amp;"p"&amp;IF(ДАННЫЕ!$AP62,"1"&amp;ДАННЫЕ!$AP62,"00")&amp;"k"&amp;IF(ДАННЫЕ!$AQ62,"1"&amp;ДАННЫЕ!$AQ62,"00")&amp;"z"&amp;IF(ДАННЫЕ!$AR62,"1"&amp;ДАННЫЕ!$AR62,"00")&amp;"j"&amp;IF(ДАННЫЕ!$AM62,"1"&amp;ДАННЫЕ!$AM62,"00")&amp;"n"&amp;IF(ДАННЫЕ!$AN62,"1"&amp;ДАННЫЕ!$AN62,"00")&amp;"E"&amp;ДАННЫЕ!BI62&amp;"L"&amp;ДАННЫЕ!AO62&amp;"h"&amp;IF(ДАННЫЕ!$AU62&gt;0,1,0)&amp;"v"&amp;IF(ДАННЫЕ!$AW62&gt;0,1,0)&amp;"a"&amp;IF(ДАННЫЕ!$AS62,"1"&amp;ДАННЫЕ!$AS62,"00")&amp;"s"&amp;IF(ДАННЫЕ!$AT62,"1"&amp;ДАННЫЕ!$AT62,"00")&amp;"u"&amp;IF(ДАННЫЕ!$CJ62&gt;0,1,0)&amp;"y"&amp;B62&amp;"d"&amp;H62&amp;"e"&amp;F62&amp;G62</f>
        <v>x0w00t00f00b00g00c00i00r00m00hS00hZ00p00k00z00j00n00ELh0v0a00s00u0y0de</v>
      </c>
      <c r="L62" s="28" t="str">
        <f ca="1">ДАННЫЕ!$I62&amp;"VN"&amp;IF(ДАННЫЕ!AW62&gt;0,11,10)&amp;"CD"&amp;IF(ДАННЫЕ!BF62&gt;500,16,IF(ДАННЫЕ!BF62&gt;350,15,IF(ДАННЫЕ!BF62&gt;=200,14,IF(ДАННЫЕ!BF62&gt;=100,13,IF(ДАННЫЕ!BF62&gt;=50,12,IF(ДАННЫЕ!BF62&gt;0,11,10))))))&amp;"AR"&amp;IF(ДАННЫЕ!BX62&gt;0,1,0)&amp;"GD"&amp;B62&amp;"VV"&amp;IF(E62&gt;=5,IF(E62&lt;18,1,0),0)</f>
        <v>VN10CD10AR0GD0VV0</v>
      </c>
      <c r="M62" s="28" t="str">
        <f>ДАННЫЕ!$I62&amp;"b"&amp;ДАННЫЕ!$BI62&amp;"r"&amp;ДАННЫЕ!$BJ62&amp;"CD"&amp;IF(ДАННЫЕ!BF62&gt;0,IF(ДАННЫЕ!BF62&lt;200,1,IF(ДАННЫЕ!BF62&lt;350,2,3)),0)&amp;"h"&amp;IF(ДАННЫЕ!$BK62+ДАННЫЕ!$BL62+ДАННЫЕ!$BM62&gt;0,1,0)&amp;"x"&amp;ДАННЫЕ!$BK62&amp;"y"&amp;ДАННЫЕ!$BL62&amp;"z"&amp;ДАННЫЕ!$BM62&amp;"c"&amp;IF(ДАННЫЕ!$BK62+ДАННЫЕ!$BL62+ДАННЫЕ!$BM62=3,1,0)&amp;"a"&amp;IF(ДАННЫЕ!$BQ62+ДАННЫЕ!$BR62&gt;0,1,0)&amp;"d"&amp;ДАННЫЕ!$BQ62&amp;"v"&amp;ДАННЫЕ!$BR62&amp;"p"&amp;ДАННЫЕ!$BS62&amp;"n"&amp;ДАННЫЕ!$BU62&amp;"t"&amp;ДАННЫЕ!$BV62&amp;"o"&amp;ДАННЫЕ!$BT62&amp;"l"&amp;IF(ДАННЫЕ!$BN62&gt;0,1,0)&amp;ДАННЫЕ!$BN62&amp;"g"&amp;ДАННЫЕ!$BO62&amp;"s"&amp;ДАННЫЕ!$BP62&amp;"DZ"&amp;IF(ДАННЫЕ!B62-ДАННЫЕ!G62 &lt; 60,IF(ДАННЫЕ!B62-ДАННЫЕ!G62 &gt;= 0,1,0),0)&amp;"u"&amp;IF(ДАННЫЕ!$CJ62&gt;0,1,0)</f>
        <v>brCD0h0xyzc0a0dvpntol0gsDZ1u0</v>
      </c>
      <c r="N62" s="28" t="str">
        <f ca="1">ДАННЫЕ!$F62&amp;ДАННЫЕ!$I62&amp;"g"&amp;B62&amp;"cf"&amp;D62&amp;"a"&amp;IF(ДАННЫЕ!$BX62&gt;0,1,0)&amp;IF(ДАННЫЕ!$BF62&gt;500,1,IF(ДАННЫЕ!$BF62&gt;350,2,IF(ДАННЫЕ!$BF62&gt;=200,3,IF(ДАННЫЕ!$BF62&gt;=100,4,IF(ДАННЫЕ!$BF62&gt;=50,5,IF(ДАННЫЕ!$BF62&lt;50,6,0))))))&amp;"AR"&amp;IF(DATEDIF(ДАННЫЕ!$BX62,ДАННЫЕ!$F$1,"y")&gt;1,1,0)&amp;"VG"&amp;IF(ДАННЫЕ!$BH62="0",1,0)&amp;"o"&amp;IF(T62+ДАННЫЕ!$AF62+ДАННЫЕ!$AG62+ДАННЫЕ!$AH62+ДАННЫЕ!$AI62+ДАННЫЕ!$AJ62+ДАННЫЕ!$AP62+ДАННЫЕ!$AQ62+ДАННЫЕ!$AR62+ДАННЫЕ!$AU62+ДАННЫЕ!$AW62+ДАННЫЕ!$AS62+ДАННЫЕ!$AT62&gt;0,1,0)&amp;"x"&amp;ДАННЫЕ!$AG62&amp;"p"&amp;IF(ДАННЫЕ!$BY62&gt;0,1,0)&amp;"v"&amp;IF(ДАННЫЕ!$BZ62&gt;0,1,0)&amp;"n"&amp;ДАННЫЕ!$CA62&amp;"t"&amp;ДАННЫЕ!$AY62&amp;"k"&amp;ДАННЫЕ!$CB62&amp;"q"&amp;ДАННЫЕ!$CC62&amp;"w"&amp;ДАННЫЕ!$CD62&amp;"e"&amp;ДАННЫЕ!$CE62&amp;"m"&amp;ДАННЫЕ!$CF62&amp;"c"&amp;ДАННЫЕ!$CG62&amp;"z"&amp;ДАННЫЕ!$CH62&amp;"d"&amp;IF(H62=4,1,0)&amp;"s"&amp;IF(ДАННЫЕ!$J62=1,0,1)&amp;"u"&amp;IF(ДАННЫЕ!$CJ62&gt;0,1,0)</f>
        <v>g0cf0a06AR1VG0o0xp0v0ntkqwemczd0s1u0</v>
      </c>
      <c r="O62" s="28" t="str">
        <f>ДАННЫЕ!$I62&amp;"g"&amp;B62&amp;A62&amp;"f"&amp;P62&amp;"c"&amp;IF(ДАННЫЕ!$U62&gt;0,1,0)&amp;"s"&amp;IF(ДАННЫЕ!$Q62&gt;0,IF(YEAR(ДАННЫЕ!$F$1)=YEAR(ДАННЫЕ!$Q62),IF(MONTH(ДАННЫЕ!$F$1)=MONTH(ДАННЫЕ!$Q62),111,11),1),0)&amp;"i"&amp;IF(ДАННЫЕ!$R62+ДАННЫЕ!$S62+ДАННЫЕ!$T62=0,0,1)&amp;"h"&amp;IF(ДАННЫЕ!$P62&gt;0,1,0)&amp;"p"&amp;IF(ДАННЫЕ!$CI62&gt;0,IF(YEAR(ДАННЫЕ!$F$1)=YEAR(ДАННЫЕ!$CI62),IF(MONTH(ДАННЫЕ!$F$1)=MONTH(ДАННЫЕ!$CI62),111,11),1),0)&amp;"d"&amp;IF(ДАННЫЕ!$CJ62&gt;0,IF(YEAR(ДАННЫЕ!$F$1)=YEAR(ДАННЫЕ!$CJ62),IF(MONTH(ДАННЫЕ!$F$1)=MONTH(ДАННЫЕ!$CJ62),111,11),1),0)&amp;"o"&amp;IF(ДАННЫЕ!$CK62&gt;0,IF(MONTH(ДАННЫЕ!$F$1)=MONTH(ДАННЫЕ!$CK62),111,11),0)&amp;"v"&amp;IF(ДАННЫЕ!$BE62&gt;0,IF(MONTH(ДАННЫЕ!$F$1)=MONTH(ДАННЫЕ!$BE62),111,11),0)</f>
        <v>g00f0c0s0i0h0p0d0o0v0</v>
      </c>
      <c r="P62" s="15">
        <f t="shared" si="2"/>
        <v>0</v>
      </c>
      <c r="Q62" s="15">
        <f>IF(ДАННЫЕ!$F$1&gt;ДАННЫЕ!$N62,IF(YEAR(ДАННЫЕ!$F$1)=YEAR(ДАННЫЕ!M62),1,0),0)</f>
        <v>0</v>
      </c>
      <c r="R62" s="15">
        <f>IF(ДАННЫЕ!$F$1&gt;ДАННЫЕ!$N62,IF(YEAR(ДАННЫЕ!$F$1)=YEAR(ДАННЫЕ!N62),1,0),0)</f>
        <v>0</v>
      </c>
      <c r="S62" s="15">
        <f>IF(ДАННЫЕ!$AA62="2А",1,IF(ДАННЫЕ!$AA62="2Б",2,IF(ДАННЫЕ!$AA62="2В",3,IF(ДАННЫЕ!$AA62=3,4,IF(ДАННЫЕ!$AA62="4А",5,IF(ДАННЫЕ!$AA62="4Б",6,IF(ДАННЫЕ!$AA62="4В",7,IF(ДАННЫЕ!$AA62=5,8,0))))))))</f>
        <v>0</v>
      </c>
      <c r="T62" s="15">
        <f>IF(OR(ДАННЫЕ!$AC62=2,ДАННЫЕ!$AD62=2,ДАННЫЕ!$AE62=2),2,IF(OR(ДАННЫЕ!$AC62=1,ДАННЫЕ!$AD62=1,ДАННЫЕ!$AE62=1),1,0))</f>
        <v>0</v>
      </c>
    </row>
    <row r="63" spans="1:20" ht="15" customHeight="1" x14ac:dyDescent="0.2">
      <c r="A63" s="78">
        <f>IF(B63&gt;0,IF(MONTH(ДАННЫЕ!$F$1)=MONTH(ДАННЫЕ!$B63),1,0),0)</f>
        <v>0</v>
      </c>
      <c r="B63" s="14">
        <f>IF(ДАННЫЕ!$B63&gt;0,IF(YEAR(ДАННЫЕ!$F$1)=YEAR(ДАННЫЕ!$B63),1,0),0)</f>
        <v>0</v>
      </c>
      <c r="C63" s="14">
        <f>IF(ДАННЫЕ!$CM63&gt;0,IF(YEAR(ДАННЫЕ!$F$1)=YEAR(ДАННЫЕ!$CM63),1,0),0)</f>
        <v>0</v>
      </c>
      <c r="D63" s="14">
        <f>IF(ДАННЫЕ!$CJ63&gt;0,IF(ДАННЫЕ!$CL63&gt;ДАННЫЕ!$F$1,1,IF(ДАННЫЕ!$CL63&gt;0,0,1)),0)</f>
        <v>0</v>
      </c>
      <c r="E63" s="43" t="str">
        <f ca="1">IF(ДАННЫЕ!$F$1&gt;0,IF(ДАННЫЕ!$G63&gt;0,DATEDIF(ДАННЫЕ!$G63,ДАННЫЕ!$F$1,"y"),""),IF(ДАННЫЕ!$G63&gt;0,DATEDIF(ДАННЫЕ!$G63,TODAY(),"y"),""))</f>
        <v/>
      </c>
      <c r="F63" s="43" t="str">
        <f xml:space="preserve"> IF(ДАННЫЕ!$F63="М",IF(E63&gt;=18,IF(E63&lt;60,1,""),""),"")&amp;IF(ДАННЫЕ!$F63="Ж",IF(E63&gt;=18,IF(E63&lt;55,1,""),""),"")</f>
        <v/>
      </c>
      <c r="G63" s="43" t="str">
        <f xml:space="preserve"> IF(ДАННЫЕ!$F63="М",IF(E63&gt;=60,2,""),"")&amp;IF(ДАННЫЕ!$F63="Ж",IF(E63&gt;=55,2,""),"")</f>
        <v/>
      </c>
      <c r="H63" s="43" t="str">
        <f t="shared" ca="1" si="0"/>
        <v/>
      </c>
      <c r="I63" s="43" t="str">
        <f t="shared" ca="1" si="1"/>
        <v>03</v>
      </c>
      <c r="J63" s="28" t="str">
        <f ca="1">ДАННЫЕ!$F63&amp;H63&amp;I63&amp;ДАННЫЕ!$I63&amp;"m"&amp;IF(ДАННЫЕ!$I63&gt;0,IF(ДАННЫЕ!$J63&gt;0,0,1),"")&amp;"f"&amp;IF(ДАННЫЕ!$R63&gt;0,IF(YEAR(ДАННЫЕ!$F$1)=YEAR(ДАННЫЕ!$R63),1,0),0)&amp;"z"&amp;ДАННЫЕ!$R63&amp;"p"&amp;ДАННЫЕ!$S63&amp;"i"&amp;ДАННЫЕ!$T63&amp;"h"&amp;ДАННЫЕ!$K63&amp;"be"&amp;ДАННЫЕ!$BI63&amp;"CD"&amp;IF(ДАННЫЕ!BF63&gt;500,4,IF(ДАННЫЕ!BF63&gt;350,3,IF(ДАННЫЕ!BF63&gt;200,2,IF(ДАННЫЕ!BF63&gt;0,1,0))))&amp;"g"&amp;B63&amp;"d"&amp;H63&amp;"l"&amp;ДАННЫЕ!AT63&amp;"a"&amp;ДАННЫЕ!$V63&amp;"v"&amp;R63&amp;"k"&amp;ДАННЫЕ!$U63&amp;"s"&amp;ДАННЫЕ!$Y63&amp;"t"&amp;ДАННЫЕ!$X63&amp;"b"&amp;IF(ДАННЫЕ!$Q63&gt;1,1,0)&amp;"PP"&amp;ДАННЫЕ!Z63&amp;"c"&amp;S63&amp;"x"&amp;IF(ДАННЫЕ!$BY63&gt;0,IF(YEAR(ДАННЫЕ!$F$1)=YEAR(ДАННЫЕ!$BY63),1,0),0)&amp;"n"&amp;IF(ДАННЫЕ!$BZ63&gt;0,IF(YEAR(ДАННЫЕ!$F$1)=YEAR(ДАННЫЕ!$BZ63),1,0),0)&amp;"u"&amp;D63&amp;"z"&amp;IF(ДАННЫЕ!$CL63&gt;0,IF(YEAR(ДАННЫЕ!$F$1)&gt;YEAR(ДАННЫЕ!$CL63),11,12),0)</f>
        <v>03mf0zpihbeCD0g0dlav0kstb0PPc0x0n0u0z0</v>
      </c>
      <c r="K63" s="28" t="str">
        <f ca="1">ДАННЫЕ!$I63&amp;"x"&amp;B63&amp;"w"&amp;IF(T63+ДАННЫЕ!AD63+ДАННЫЕ!AE63+ДАННЫЕ!AF63+ДАННЫЕ!AG63+ДАННЫЕ!AH63+ДАННЫЕ!$AL63+ДАННЫЕ!AI63+ДАННЫЕ!AJ63+ДАННЫЕ!AK63+ДАННЫЕ!AP63+ДАННЫЕ!AQ63+ДАННЫЕ!AR63+ДАННЫЕ!$AM63+ДАННЫЕ!$AN63+ДАННЫЕ!AS63+ДАННЫЕ!AT63&gt;0,1,0)&amp;IF(OR(T63=2,ДАННЫЕ!AD63=2,ДАННЫЕ!AE63=2,ДАННЫЕ!AF63=2,ДАННЫЕ!AG63=2,ДАННЫЕ!AH63=2,ДАННЫЕ!$AL63=2,ДАННЫЕ!AI63=2,ДАННЫЕ!AJ63=2,ДАННЫЕ!AK63=2,ДАННЫЕ!AP63=2,ДАННЫЕ!AQ63=2,ДАННЫЕ!AR63=2,ДАННЫЕ!$AM63=2,ДАННЫЕ!$AN63=2,ДАННЫЕ!AS63=2,ДАННЫЕ!AT63=2),2,0)&amp;"t"&amp;IF(T63&gt;0,"1"&amp;T63,"00")&amp;"f"&amp;IF(ДАННЫЕ!$AC63,"1"&amp;ДАННЫЕ!$AC63,"00")&amp;"b"&amp;IF(ДАННЫЕ!$AD63,"1"&amp;ДАННЫЕ!$AD63,"00")&amp;"g"&amp;IF(ДАННЫЕ!$AF63,"1"&amp;ДАННЫЕ!$AF63,"00")&amp;"c"&amp;IF(ДАННЫЕ!$AG63,"1"&amp;ДАННЫЕ!$AG63,"00")&amp;"i"&amp;IF(ДАННЫЕ!$AH63,"1"&amp;ДАННЫЕ!$AH63,"00")&amp;"r"&amp;IF(ДАННЫЕ!$AL63,"1"&amp;ДАННЫЕ!$AL63,"00")&amp;"m"&amp;IF(ДАННЫЕ!$AI63,"1"&amp;ДАННЫЕ!$AI63,"00")&amp;"hS"&amp;IF(ДАННЫЕ!$AJ63,"1"&amp;ДАННЫЕ!$AJ63,"00")&amp;"hZ"&amp;IF(ДАННЫЕ!$AK63,"1"&amp;ДАННЫЕ!$AK63,"00")&amp;"p"&amp;IF(ДАННЫЕ!$AP63,"1"&amp;ДАННЫЕ!$AP63,"00")&amp;"k"&amp;IF(ДАННЫЕ!$AQ63,"1"&amp;ДАННЫЕ!$AQ63,"00")&amp;"z"&amp;IF(ДАННЫЕ!$AR63,"1"&amp;ДАННЫЕ!$AR63,"00")&amp;"j"&amp;IF(ДАННЫЕ!$AM63,"1"&amp;ДАННЫЕ!$AM63,"00")&amp;"n"&amp;IF(ДАННЫЕ!$AN63,"1"&amp;ДАННЫЕ!$AN63,"00")&amp;"E"&amp;ДАННЫЕ!BI63&amp;"L"&amp;ДАННЫЕ!AO63&amp;"h"&amp;IF(ДАННЫЕ!$AU63&gt;0,1,0)&amp;"v"&amp;IF(ДАННЫЕ!$AW63&gt;0,1,0)&amp;"a"&amp;IF(ДАННЫЕ!$AS63,"1"&amp;ДАННЫЕ!$AS63,"00")&amp;"s"&amp;IF(ДАННЫЕ!$AT63,"1"&amp;ДАННЫЕ!$AT63,"00")&amp;"u"&amp;IF(ДАННЫЕ!$CJ63&gt;0,1,0)&amp;"y"&amp;B63&amp;"d"&amp;H63&amp;"e"&amp;F63&amp;G63</f>
        <v>x0w00t00f00b00g00c00i00r00m00hS00hZ00p00k00z00j00n00ELh0v0a00s00u0y0de</v>
      </c>
      <c r="L63" s="28" t="str">
        <f ca="1">ДАННЫЕ!$I63&amp;"VN"&amp;IF(ДАННЫЕ!AW63&gt;0,11,10)&amp;"CD"&amp;IF(ДАННЫЕ!BF63&gt;500,16,IF(ДАННЫЕ!BF63&gt;350,15,IF(ДАННЫЕ!BF63&gt;=200,14,IF(ДАННЫЕ!BF63&gt;=100,13,IF(ДАННЫЕ!BF63&gt;=50,12,IF(ДАННЫЕ!BF63&gt;0,11,10))))))&amp;"AR"&amp;IF(ДАННЫЕ!BX63&gt;0,1,0)&amp;"GD"&amp;B63&amp;"VV"&amp;IF(E63&gt;=5,IF(E63&lt;18,1,0),0)</f>
        <v>VN10CD10AR0GD0VV0</v>
      </c>
      <c r="M63" s="28" t="str">
        <f>ДАННЫЕ!$I63&amp;"b"&amp;ДАННЫЕ!$BI63&amp;"r"&amp;ДАННЫЕ!$BJ63&amp;"CD"&amp;IF(ДАННЫЕ!BF63&gt;0,IF(ДАННЫЕ!BF63&lt;200,1,IF(ДАННЫЕ!BF63&lt;350,2,3)),0)&amp;"h"&amp;IF(ДАННЫЕ!$BK63+ДАННЫЕ!$BL63+ДАННЫЕ!$BM63&gt;0,1,0)&amp;"x"&amp;ДАННЫЕ!$BK63&amp;"y"&amp;ДАННЫЕ!$BL63&amp;"z"&amp;ДАННЫЕ!$BM63&amp;"c"&amp;IF(ДАННЫЕ!$BK63+ДАННЫЕ!$BL63+ДАННЫЕ!$BM63=3,1,0)&amp;"a"&amp;IF(ДАННЫЕ!$BQ63+ДАННЫЕ!$BR63&gt;0,1,0)&amp;"d"&amp;ДАННЫЕ!$BQ63&amp;"v"&amp;ДАННЫЕ!$BR63&amp;"p"&amp;ДАННЫЕ!$BS63&amp;"n"&amp;ДАННЫЕ!$BU63&amp;"t"&amp;ДАННЫЕ!$BV63&amp;"o"&amp;ДАННЫЕ!$BT63&amp;"l"&amp;IF(ДАННЫЕ!$BN63&gt;0,1,0)&amp;ДАННЫЕ!$BN63&amp;"g"&amp;ДАННЫЕ!$BO63&amp;"s"&amp;ДАННЫЕ!$BP63&amp;"DZ"&amp;IF(ДАННЫЕ!B63-ДАННЫЕ!G63 &lt; 60,IF(ДАННЫЕ!B63-ДАННЫЕ!G63 &gt;= 0,1,0),0)&amp;"u"&amp;IF(ДАННЫЕ!$CJ63&gt;0,1,0)</f>
        <v>brCD0h0xyzc0a0dvpntol0gsDZ1u0</v>
      </c>
      <c r="N63" s="28" t="str">
        <f ca="1">ДАННЫЕ!$F63&amp;ДАННЫЕ!$I63&amp;"g"&amp;B63&amp;"cf"&amp;D63&amp;"a"&amp;IF(ДАННЫЕ!$BX63&gt;0,1,0)&amp;IF(ДАННЫЕ!$BF63&gt;500,1,IF(ДАННЫЕ!$BF63&gt;350,2,IF(ДАННЫЕ!$BF63&gt;=200,3,IF(ДАННЫЕ!$BF63&gt;=100,4,IF(ДАННЫЕ!$BF63&gt;=50,5,IF(ДАННЫЕ!$BF63&lt;50,6,0))))))&amp;"AR"&amp;IF(DATEDIF(ДАННЫЕ!$BX63,ДАННЫЕ!$F$1,"y")&gt;1,1,0)&amp;"VG"&amp;IF(ДАННЫЕ!$BH63="0",1,0)&amp;"o"&amp;IF(T63+ДАННЫЕ!$AF63+ДАННЫЕ!$AG63+ДАННЫЕ!$AH63+ДАННЫЕ!$AI63+ДАННЫЕ!$AJ63+ДАННЫЕ!$AP63+ДАННЫЕ!$AQ63+ДАННЫЕ!$AR63+ДАННЫЕ!$AU63+ДАННЫЕ!$AW63+ДАННЫЕ!$AS63+ДАННЫЕ!$AT63&gt;0,1,0)&amp;"x"&amp;ДАННЫЕ!$AG63&amp;"p"&amp;IF(ДАННЫЕ!$BY63&gt;0,1,0)&amp;"v"&amp;IF(ДАННЫЕ!$BZ63&gt;0,1,0)&amp;"n"&amp;ДАННЫЕ!$CA63&amp;"t"&amp;ДАННЫЕ!$AY63&amp;"k"&amp;ДАННЫЕ!$CB63&amp;"q"&amp;ДАННЫЕ!$CC63&amp;"w"&amp;ДАННЫЕ!$CD63&amp;"e"&amp;ДАННЫЕ!$CE63&amp;"m"&amp;ДАННЫЕ!$CF63&amp;"c"&amp;ДАННЫЕ!$CG63&amp;"z"&amp;ДАННЫЕ!$CH63&amp;"d"&amp;IF(H63=4,1,0)&amp;"s"&amp;IF(ДАННЫЕ!$J63=1,0,1)&amp;"u"&amp;IF(ДАННЫЕ!$CJ63&gt;0,1,0)</f>
        <v>g0cf0a06AR1VG0o0xp0v0ntkqwemczd0s1u0</v>
      </c>
      <c r="O63" s="28" t="str">
        <f>ДАННЫЕ!$I63&amp;"g"&amp;B63&amp;A63&amp;"f"&amp;P63&amp;"c"&amp;IF(ДАННЫЕ!$U63&gt;0,1,0)&amp;"s"&amp;IF(ДАННЫЕ!$Q63&gt;0,IF(YEAR(ДАННЫЕ!$F$1)=YEAR(ДАННЫЕ!$Q63),IF(MONTH(ДАННЫЕ!$F$1)=MONTH(ДАННЫЕ!$Q63),111,11),1),0)&amp;"i"&amp;IF(ДАННЫЕ!$R63+ДАННЫЕ!$S63+ДАННЫЕ!$T63=0,0,1)&amp;"h"&amp;IF(ДАННЫЕ!$P63&gt;0,1,0)&amp;"p"&amp;IF(ДАННЫЕ!$CI63&gt;0,IF(YEAR(ДАННЫЕ!$F$1)=YEAR(ДАННЫЕ!$CI63),IF(MONTH(ДАННЫЕ!$F$1)=MONTH(ДАННЫЕ!$CI63),111,11),1),0)&amp;"d"&amp;IF(ДАННЫЕ!$CJ63&gt;0,IF(YEAR(ДАННЫЕ!$F$1)=YEAR(ДАННЫЕ!$CJ63),IF(MONTH(ДАННЫЕ!$F$1)=MONTH(ДАННЫЕ!$CJ63),111,11),1),0)&amp;"o"&amp;IF(ДАННЫЕ!$CK63&gt;0,IF(MONTH(ДАННЫЕ!$F$1)=MONTH(ДАННЫЕ!$CK63),111,11),0)&amp;"v"&amp;IF(ДАННЫЕ!$BE63&gt;0,IF(MONTH(ДАННЫЕ!$F$1)=MONTH(ДАННЫЕ!$BE63),111,11),0)</f>
        <v>g00f0c0s0i0h0p0d0o0v0</v>
      </c>
      <c r="P63" s="15">
        <f t="shared" si="2"/>
        <v>0</v>
      </c>
      <c r="Q63" s="15">
        <f>IF(ДАННЫЕ!$F$1&gt;ДАННЫЕ!$N63,IF(YEAR(ДАННЫЕ!$F$1)=YEAR(ДАННЫЕ!M63),1,0),0)</f>
        <v>0</v>
      </c>
      <c r="R63" s="15">
        <f>IF(ДАННЫЕ!$F$1&gt;ДАННЫЕ!$N63,IF(YEAR(ДАННЫЕ!$F$1)=YEAR(ДАННЫЕ!N63),1,0),0)</f>
        <v>0</v>
      </c>
      <c r="S63" s="15">
        <f>IF(ДАННЫЕ!$AA63="2А",1,IF(ДАННЫЕ!$AA63="2Б",2,IF(ДАННЫЕ!$AA63="2В",3,IF(ДАННЫЕ!$AA63=3,4,IF(ДАННЫЕ!$AA63="4А",5,IF(ДАННЫЕ!$AA63="4Б",6,IF(ДАННЫЕ!$AA63="4В",7,IF(ДАННЫЕ!$AA63=5,8,0))))))))</f>
        <v>0</v>
      </c>
      <c r="T63" s="15">
        <f>IF(OR(ДАННЫЕ!$AC63=2,ДАННЫЕ!$AD63=2,ДАННЫЕ!$AE63=2),2,IF(OR(ДАННЫЕ!$AC63=1,ДАННЫЕ!$AD63=1,ДАННЫЕ!$AE63=1),1,0))</f>
        <v>0</v>
      </c>
    </row>
    <row r="64" spans="1:20" ht="15" customHeight="1" x14ac:dyDescent="0.2">
      <c r="A64" s="78">
        <f>IF(B64&gt;0,IF(MONTH(ДАННЫЕ!$F$1)=MONTH(ДАННЫЕ!$B64),1,0),0)</f>
        <v>0</v>
      </c>
      <c r="B64" s="14">
        <f>IF(ДАННЫЕ!$B64&gt;0,IF(YEAR(ДАННЫЕ!$F$1)=YEAR(ДАННЫЕ!$B64),1,0),0)</f>
        <v>0</v>
      </c>
      <c r="C64" s="14">
        <f>IF(ДАННЫЕ!$CM64&gt;0,IF(YEAR(ДАННЫЕ!$F$1)=YEAR(ДАННЫЕ!$CM64),1,0),0)</f>
        <v>0</v>
      </c>
      <c r="D64" s="14">
        <f>IF(ДАННЫЕ!$CJ64&gt;0,IF(ДАННЫЕ!$CL64&gt;ДАННЫЕ!$F$1,1,IF(ДАННЫЕ!$CL64&gt;0,0,1)),0)</f>
        <v>0</v>
      </c>
      <c r="E64" s="43" t="str">
        <f ca="1">IF(ДАННЫЕ!$F$1&gt;0,IF(ДАННЫЕ!$G64&gt;0,DATEDIF(ДАННЫЕ!$G64,ДАННЫЕ!$F$1,"y"),""),IF(ДАННЫЕ!$G64&gt;0,DATEDIF(ДАННЫЕ!$G64,TODAY(),"y"),""))</f>
        <v/>
      </c>
      <c r="F64" s="43" t="str">
        <f xml:space="preserve"> IF(ДАННЫЕ!$F64="М",IF(E64&gt;=18,IF(E64&lt;60,1,""),""),"")&amp;IF(ДАННЫЕ!$F64="Ж",IF(E64&gt;=18,IF(E64&lt;55,1,""),""),"")</f>
        <v/>
      </c>
      <c r="G64" s="43" t="str">
        <f xml:space="preserve"> IF(ДАННЫЕ!$F64="М",IF(E64&gt;=60,2,""),"")&amp;IF(ДАННЫЕ!$F64="Ж",IF(E64&gt;=55,2,""),"")</f>
        <v/>
      </c>
      <c r="H64" s="43" t="str">
        <f t="shared" ca="1" si="0"/>
        <v/>
      </c>
      <c r="I64" s="43" t="str">
        <f t="shared" ca="1" si="1"/>
        <v>03</v>
      </c>
      <c r="J64" s="28" t="str">
        <f ca="1">ДАННЫЕ!$F64&amp;H64&amp;I64&amp;ДАННЫЕ!$I64&amp;"m"&amp;IF(ДАННЫЕ!$I64&gt;0,IF(ДАННЫЕ!$J64&gt;0,0,1),"")&amp;"f"&amp;IF(ДАННЫЕ!$R64&gt;0,IF(YEAR(ДАННЫЕ!$F$1)=YEAR(ДАННЫЕ!$R64),1,0),0)&amp;"z"&amp;ДАННЫЕ!$R64&amp;"p"&amp;ДАННЫЕ!$S64&amp;"i"&amp;ДАННЫЕ!$T64&amp;"h"&amp;ДАННЫЕ!$K64&amp;"be"&amp;ДАННЫЕ!$BI64&amp;"CD"&amp;IF(ДАННЫЕ!BF64&gt;500,4,IF(ДАННЫЕ!BF64&gt;350,3,IF(ДАННЫЕ!BF64&gt;200,2,IF(ДАННЫЕ!BF64&gt;0,1,0))))&amp;"g"&amp;B64&amp;"d"&amp;H64&amp;"l"&amp;ДАННЫЕ!AT64&amp;"a"&amp;ДАННЫЕ!$V64&amp;"v"&amp;R64&amp;"k"&amp;ДАННЫЕ!$U64&amp;"s"&amp;ДАННЫЕ!$Y64&amp;"t"&amp;ДАННЫЕ!$X64&amp;"b"&amp;IF(ДАННЫЕ!$Q64&gt;1,1,0)&amp;"PP"&amp;ДАННЫЕ!Z64&amp;"c"&amp;S64&amp;"x"&amp;IF(ДАННЫЕ!$BY64&gt;0,IF(YEAR(ДАННЫЕ!$F$1)=YEAR(ДАННЫЕ!$BY64),1,0),0)&amp;"n"&amp;IF(ДАННЫЕ!$BZ64&gt;0,IF(YEAR(ДАННЫЕ!$F$1)=YEAR(ДАННЫЕ!$BZ64),1,0),0)&amp;"u"&amp;D64&amp;"z"&amp;IF(ДАННЫЕ!$CL64&gt;0,IF(YEAR(ДАННЫЕ!$F$1)&gt;YEAR(ДАННЫЕ!$CL64),11,12),0)</f>
        <v>03mf0zpihbeCD0g0dlav0kstb0PPc0x0n0u0z0</v>
      </c>
      <c r="K64" s="28" t="str">
        <f ca="1">ДАННЫЕ!$I64&amp;"x"&amp;B64&amp;"w"&amp;IF(T64+ДАННЫЕ!AD64+ДАННЫЕ!AE64+ДАННЫЕ!AF64+ДАННЫЕ!AG64+ДАННЫЕ!AH64+ДАННЫЕ!$AL64+ДАННЫЕ!AI64+ДАННЫЕ!AJ64+ДАННЫЕ!AK64+ДАННЫЕ!AP64+ДАННЫЕ!AQ64+ДАННЫЕ!AR64+ДАННЫЕ!$AM64+ДАННЫЕ!$AN64+ДАННЫЕ!AS64+ДАННЫЕ!AT64&gt;0,1,0)&amp;IF(OR(T64=2,ДАННЫЕ!AD64=2,ДАННЫЕ!AE64=2,ДАННЫЕ!AF64=2,ДАННЫЕ!AG64=2,ДАННЫЕ!AH64=2,ДАННЫЕ!$AL64=2,ДАННЫЕ!AI64=2,ДАННЫЕ!AJ64=2,ДАННЫЕ!AK64=2,ДАННЫЕ!AP64=2,ДАННЫЕ!AQ64=2,ДАННЫЕ!AR64=2,ДАННЫЕ!$AM64=2,ДАННЫЕ!$AN64=2,ДАННЫЕ!AS64=2,ДАННЫЕ!AT64=2),2,0)&amp;"t"&amp;IF(T64&gt;0,"1"&amp;T64,"00")&amp;"f"&amp;IF(ДАННЫЕ!$AC64,"1"&amp;ДАННЫЕ!$AC64,"00")&amp;"b"&amp;IF(ДАННЫЕ!$AD64,"1"&amp;ДАННЫЕ!$AD64,"00")&amp;"g"&amp;IF(ДАННЫЕ!$AF64,"1"&amp;ДАННЫЕ!$AF64,"00")&amp;"c"&amp;IF(ДАННЫЕ!$AG64,"1"&amp;ДАННЫЕ!$AG64,"00")&amp;"i"&amp;IF(ДАННЫЕ!$AH64,"1"&amp;ДАННЫЕ!$AH64,"00")&amp;"r"&amp;IF(ДАННЫЕ!$AL64,"1"&amp;ДАННЫЕ!$AL64,"00")&amp;"m"&amp;IF(ДАННЫЕ!$AI64,"1"&amp;ДАННЫЕ!$AI64,"00")&amp;"hS"&amp;IF(ДАННЫЕ!$AJ64,"1"&amp;ДАННЫЕ!$AJ64,"00")&amp;"hZ"&amp;IF(ДАННЫЕ!$AK64,"1"&amp;ДАННЫЕ!$AK64,"00")&amp;"p"&amp;IF(ДАННЫЕ!$AP64,"1"&amp;ДАННЫЕ!$AP64,"00")&amp;"k"&amp;IF(ДАННЫЕ!$AQ64,"1"&amp;ДАННЫЕ!$AQ64,"00")&amp;"z"&amp;IF(ДАННЫЕ!$AR64,"1"&amp;ДАННЫЕ!$AR64,"00")&amp;"j"&amp;IF(ДАННЫЕ!$AM64,"1"&amp;ДАННЫЕ!$AM64,"00")&amp;"n"&amp;IF(ДАННЫЕ!$AN64,"1"&amp;ДАННЫЕ!$AN64,"00")&amp;"E"&amp;ДАННЫЕ!BI64&amp;"L"&amp;ДАННЫЕ!AO64&amp;"h"&amp;IF(ДАННЫЕ!$AU64&gt;0,1,0)&amp;"v"&amp;IF(ДАННЫЕ!$AW64&gt;0,1,0)&amp;"a"&amp;IF(ДАННЫЕ!$AS64,"1"&amp;ДАННЫЕ!$AS64,"00")&amp;"s"&amp;IF(ДАННЫЕ!$AT64,"1"&amp;ДАННЫЕ!$AT64,"00")&amp;"u"&amp;IF(ДАННЫЕ!$CJ64&gt;0,1,0)&amp;"y"&amp;B64&amp;"d"&amp;H64&amp;"e"&amp;F64&amp;G64</f>
        <v>x0w00t00f00b00g00c00i00r00m00hS00hZ00p00k00z00j00n00ELh0v0a00s00u0y0de</v>
      </c>
      <c r="L64" s="28" t="str">
        <f ca="1">ДАННЫЕ!$I64&amp;"VN"&amp;IF(ДАННЫЕ!AW64&gt;0,11,10)&amp;"CD"&amp;IF(ДАННЫЕ!BF64&gt;500,16,IF(ДАННЫЕ!BF64&gt;350,15,IF(ДАННЫЕ!BF64&gt;=200,14,IF(ДАННЫЕ!BF64&gt;=100,13,IF(ДАННЫЕ!BF64&gt;=50,12,IF(ДАННЫЕ!BF64&gt;0,11,10))))))&amp;"AR"&amp;IF(ДАННЫЕ!BX64&gt;0,1,0)&amp;"GD"&amp;B64&amp;"VV"&amp;IF(E64&gt;=5,IF(E64&lt;18,1,0),0)</f>
        <v>VN10CD10AR0GD0VV0</v>
      </c>
      <c r="M64" s="28" t="str">
        <f>ДАННЫЕ!$I64&amp;"b"&amp;ДАННЫЕ!$BI64&amp;"r"&amp;ДАННЫЕ!$BJ64&amp;"CD"&amp;IF(ДАННЫЕ!BF64&gt;0,IF(ДАННЫЕ!BF64&lt;200,1,IF(ДАННЫЕ!BF64&lt;350,2,3)),0)&amp;"h"&amp;IF(ДАННЫЕ!$BK64+ДАННЫЕ!$BL64+ДАННЫЕ!$BM64&gt;0,1,0)&amp;"x"&amp;ДАННЫЕ!$BK64&amp;"y"&amp;ДАННЫЕ!$BL64&amp;"z"&amp;ДАННЫЕ!$BM64&amp;"c"&amp;IF(ДАННЫЕ!$BK64+ДАННЫЕ!$BL64+ДАННЫЕ!$BM64=3,1,0)&amp;"a"&amp;IF(ДАННЫЕ!$BQ64+ДАННЫЕ!$BR64&gt;0,1,0)&amp;"d"&amp;ДАННЫЕ!$BQ64&amp;"v"&amp;ДАННЫЕ!$BR64&amp;"p"&amp;ДАННЫЕ!$BS64&amp;"n"&amp;ДАННЫЕ!$BU64&amp;"t"&amp;ДАННЫЕ!$BV64&amp;"o"&amp;ДАННЫЕ!$BT64&amp;"l"&amp;IF(ДАННЫЕ!$BN64&gt;0,1,0)&amp;ДАННЫЕ!$BN64&amp;"g"&amp;ДАННЫЕ!$BO64&amp;"s"&amp;ДАННЫЕ!$BP64&amp;"DZ"&amp;IF(ДАННЫЕ!B64-ДАННЫЕ!G64 &lt; 60,IF(ДАННЫЕ!B64-ДАННЫЕ!G64 &gt;= 0,1,0),0)&amp;"u"&amp;IF(ДАННЫЕ!$CJ64&gt;0,1,0)</f>
        <v>brCD0h0xyzc0a0dvpntol0gsDZ1u0</v>
      </c>
      <c r="N64" s="28" t="str">
        <f ca="1">ДАННЫЕ!$F64&amp;ДАННЫЕ!$I64&amp;"g"&amp;B64&amp;"cf"&amp;D64&amp;"a"&amp;IF(ДАННЫЕ!$BX64&gt;0,1,0)&amp;IF(ДАННЫЕ!$BF64&gt;500,1,IF(ДАННЫЕ!$BF64&gt;350,2,IF(ДАННЫЕ!$BF64&gt;=200,3,IF(ДАННЫЕ!$BF64&gt;=100,4,IF(ДАННЫЕ!$BF64&gt;=50,5,IF(ДАННЫЕ!$BF64&lt;50,6,0))))))&amp;"AR"&amp;IF(DATEDIF(ДАННЫЕ!$BX64,ДАННЫЕ!$F$1,"y")&gt;1,1,0)&amp;"VG"&amp;IF(ДАННЫЕ!$BH64="0",1,0)&amp;"o"&amp;IF(T64+ДАННЫЕ!$AF64+ДАННЫЕ!$AG64+ДАННЫЕ!$AH64+ДАННЫЕ!$AI64+ДАННЫЕ!$AJ64+ДАННЫЕ!$AP64+ДАННЫЕ!$AQ64+ДАННЫЕ!$AR64+ДАННЫЕ!$AU64+ДАННЫЕ!$AW64+ДАННЫЕ!$AS64+ДАННЫЕ!$AT64&gt;0,1,0)&amp;"x"&amp;ДАННЫЕ!$AG64&amp;"p"&amp;IF(ДАННЫЕ!$BY64&gt;0,1,0)&amp;"v"&amp;IF(ДАННЫЕ!$BZ64&gt;0,1,0)&amp;"n"&amp;ДАННЫЕ!$CA64&amp;"t"&amp;ДАННЫЕ!$AY64&amp;"k"&amp;ДАННЫЕ!$CB64&amp;"q"&amp;ДАННЫЕ!$CC64&amp;"w"&amp;ДАННЫЕ!$CD64&amp;"e"&amp;ДАННЫЕ!$CE64&amp;"m"&amp;ДАННЫЕ!$CF64&amp;"c"&amp;ДАННЫЕ!$CG64&amp;"z"&amp;ДАННЫЕ!$CH64&amp;"d"&amp;IF(H64=4,1,0)&amp;"s"&amp;IF(ДАННЫЕ!$J64=1,0,1)&amp;"u"&amp;IF(ДАННЫЕ!$CJ64&gt;0,1,0)</f>
        <v>g0cf0a06AR1VG0o0xp0v0ntkqwemczd0s1u0</v>
      </c>
      <c r="O64" s="28" t="str">
        <f>ДАННЫЕ!$I64&amp;"g"&amp;B64&amp;A64&amp;"f"&amp;P64&amp;"c"&amp;IF(ДАННЫЕ!$U64&gt;0,1,0)&amp;"s"&amp;IF(ДАННЫЕ!$Q64&gt;0,IF(YEAR(ДАННЫЕ!$F$1)=YEAR(ДАННЫЕ!$Q64),IF(MONTH(ДАННЫЕ!$F$1)=MONTH(ДАННЫЕ!$Q64),111,11),1),0)&amp;"i"&amp;IF(ДАННЫЕ!$R64+ДАННЫЕ!$S64+ДАННЫЕ!$T64=0,0,1)&amp;"h"&amp;IF(ДАННЫЕ!$P64&gt;0,1,0)&amp;"p"&amp;IF(ДАННЫЕ!$CI64&gt;0,IF(YEAR(ДАННЫЕ!$F$1)=YEAR(ДАННЫЕ!$CI64),IF(MONTH(ДАННЫЕ!$F$1)=MONTH(ДАННЫЕ!$CI64),111,11),1),0)&amp;"d"&amp;IF(ДАННЫЕ!$CJ64&gt;0,IF(YEAR(ДАННЫЕ!$F$1)=YEAR(ДАННЫЕ!$CJ64),IF(MONTH(ДАННЫЕ!$F$1)=MONTH(ДАННЫЕ!$CJ64),111,11),1),0)&amp;"o"&amp;IF(ДАННЫЕ!$CK64&gt;0,IF(MONTH(ДАННЫЕ!$F$1)=MONTH(ДАННЫЕ!$CK64),111,11),0)&amp;"v"&amp;IF(ДАННЫЕ!$BE64&gt;0,IF(MONTH(ДАННЫЕ!$F$1)=MONTH(ДАННЫЕ!$BE64),111,11),0)</f>
        <v>g00f0c0s0i0h0p0d0o0v0</v>
      </c>
      <c r="P64" s="15">
        <f t="shared" si="2"/>
        <v>0</v>
      </c>
      <c r="Q64" s="15">
        <f>IF(ДАННЫЕ!$F$1&gt;ДАННЫЕ!$N64,IF(YEAR(ДАННЫЕ!$F$1)=YEAR(ДАННЫЕ!M64),1,0),0)</f>
        <v>0</v>
      </c>
      <c r="R64" s="15">
        <f>IF(ДАННЫЕ!$F$1&gt;ДАННЫЕ!$N64,IF(YEAR(ДАННЫЕ!$F$1)=YEAR(ДАННЫЕ!N64),1,0),0)</f>
        <v>0</v>
      </c>
      <c r="S64" s="15">
        <f>IF(ДАННЫЕ!$AA64="2А",1,IF(ДАННЫЕ!$AA64="2Б",2,IF(ДАННЫЕ!$AA64="2В",3,IF(ДАННЫЕ!$AA64=3,4,IF(ДАННЫЕ!$AA64="4А",5,IF(ДАННЫЕ!$AA64="4Б",6,IF(ДАННЫЕ!$AA64="4В",7,IF(ДАННЫЕ!$AA64=5,8,0))))))))</f>
        <v>0</v>
      </c>
      <c r="T64" s="15">
        <f>IF(OR(ДАННЫЕ!$AC64=2,ДАННЫЕ!$AD64=2,ДАННЫЕ!$AE64=2),2,IF(OR(ДАННЫЕ!$AC64=1,ДАННЫЕ!$AD64=1,ДАННЫЕ!$AE64=1),1,0))</f>
        <v>0</v>
      </c>
    </row>
    <row r="65" spans="1:20" ht="15" customHeight="1" x14ac:dyDescent="0.2">
      <c r="A65" s="78">
        <f>IF(B65&gt;0,IF(MONTH(ДАННЫЕ!$F$1)=MONTH(ДАННЫЕ!$B65),1,0),0)</f>
        <v>0</v>
      </c>
      <c r="B65" s="14">
        <f>IF(ДАННЫЕ!$B65&gt;0,IF(YEAR(ДАННЫЕ!$F$1)=YEAR(ДАННЫЕ!$B65),1,0),0)</f>
        <v>0</v>
      </c>
      <c r="C65" s="14">
        <f>IF(ДАННЫЕ!$CM65&gt;0,IF(YEAR(ДАННЫЕ!$F$1)=YEAR(ДАННЫЕ!$CM65),1,0),0)</f>
        <v>0</v>
      </c>
      <c r="D65" s="14">
        <f>IF(ДАННЫЕ!$CJ65&gt;0,IF(ДАННЫЕ!$CL65&gt;ДАННЫЕ!$F$1,1,IF(ДАННЫЕ!$CL65&gt;0,0,1)),0)</f>
        <v>0</v>
      </c>
      <c r="E65" s="43" t="str">
        <f ca="1">IF(ДАННЫЕ!$F$1&gt;0,IF(ДАННЫЕ!$G65&gt;0,DATEDIF(ДАННЫЕ!$G65,ДАННЫЕ!$F$1,"y"),""),IF(ДАННЫЕ!$G65&gt;0,DATEDIF(ДАННЫЕ!$G65,TODAY(),"y"),""))</f>
        <v/>
      </c>
      <c r="F65" s="43" t="str">
        <f xml:space="preserve"> IF(ДАННЫЕ!$F65="М",IF(E65&gt;=18,IF(E65&lt;60,1,""),""),"")&amp;IF(ДАННЫЕ!$F65="Ж",IF(E65&gt;=18,IF(E65&lt;55,1,""),""),"")</f>
        <v/>
      </c>
      <c r="G65" s="43" t="str">
        <f xml:space="preserve"> IF(ДАННЫЕ!$F65="М",IF(E65&gt;=60,2,""),"")&amp;IF(ДАННЫЕ!$F65="Ж",IF(E65&gt;=55,2,""),"")</f>
        <v/>
      </c>
      <c r="H65" s="43" t="str">
        <f t="shared" ca="1" si="0"/>
        <v/>
      </c>
      <c r="I65" s="43" t="str">
        <f t="shared" ca="1" si="1"/>
        <v>03</v>
      </c>
      <c r="J65" s="28" t="str">
        <f ca="1">ДАННЫЕ!$F65&amp;H65&amp;I65&amp;ДАННЫЕ!$I65&amp;"m"&amp;IF(ДАННЫЕ!$I65&gt;0,IF(ДАННЫЕ!$J65&gt;0,0,1),"")&amp;"f"&amp;IF(ДАННЫЕ!$R65&gt;0,IF(YEAR(ДАННЫЕ!$F$1)=YEAR(ДАННЫЕ!$R65),1,0),0)&amp;"z"&amp;ДАННЫЕ!$R65&amp;"p"&amp;ДАННЫЕ!$S65&amp;"i"&amp;ДАННЫЕ!$T65&amp;"h"&amp;ДАННЫЕ!$K65&amp;"be"&amp;ДАННЫЕ!$BI65&amp;"CD"&amp;IF(ДАННЫЕ!BF65&gt;500,4,IF(ДАННЫЕ!BF65&gt;350,3,IF(ДАННЫЕ!BF65&gt;200,2,IF(ДАННЫЕ!BF65&gt;0,1,0))))&amp;"g"&amp;B65&amp;"d"&amp;H65&amp;"l"&amp;ДАННЫЕ!AT65&amp;"a"&amp;ДАННЫЕ!$V65&amp;"v"&amp;R65&amp;"k"&amp;ДАННЫЕ!$U65&amp;"s"&amp;ДАННЫЕ!$Y65&amp;"t"&amp;ДАННЫЕ!$X65&amp;"b"&amp;IF(ДАННЫЕ!$Q65&gt;1,1,0)&amp;"PP"&amp;ДАННЫЕ!Z65&amp;"c"&amp;S65&amp;"x"&amp;IF(ДАННЫЕ!$BY65&gt;0,IF(YEAR(ДАННЫЕ!$F$1)=YEAR(ДАННЫЕ!$BY65),1,0),0)&amp;"n"&amp;IF(ДАННЫЕ!$BZ65&gt;0,IF(YEAR(ДАННЫЕ!$F$1)=YEAR(ДАННЫЕ!$BZ65),1,0),0)&amp;"u"&amp;D65&amp;"z"&amp;IF(ДАННЫЕ!$CL65&gt;0,IF(YEAR(ДАННЫЕ!$F$1)&gt;YEAR(ДАННЫЕ!$CL65),11,12),0)</f>
        <v>03mf0zpihbeCD0g0dlav0kstb0PPc0x0n0u0z0</v>
      </c>
      <c r="K65" s="28" t="str">
        <f ca="1">ДАННЫЕ!$I65&amp;"x"&amp;B65&amp;"w"&amp;IF(T65+ДАННЫЕ!AD65+ДАННЫЕ!AE65+ДАННЫЕ!AF65+ДАННЫЕ!AG65+ДАННЫЕ!AH65+ДАННЫЕ!$AL65+ДАННЫЕ!AI65+ДАННЫЕ!AJ65+ДАННЫЕ!AK65+ДАННЫЕ!AP65+ДАННЫЕ!AQ65+ДАННЫЕ!AR65+ДАННЫЕ!$AM65+ДАННЫЕ!$AN65+ДАННЫЕ!AS65+ДАННЫЕ!AT65&gt;0,1,0)&amp;IF(OR(T65=2,ДАННЫЕ!AD65=2,ДАННЫЕ!AE65=2,ДАННЫЕ!AF65=2,ДАННЫЕ!AG65=2,ДАННЫЕ!AH65=2,ДАННЫЕ!$AL65=2,ДАННЫЕ!AI65=2,ДАННЫЕ!AJ65=2,ДАННЫЕ!AK65=2,ДАННЫЕ!AP65=2,ДАННЫЕ!AQ65=2,ДАННЫЕ!AR65=2,ДАННЫЕ!$AM65=2,ДАННЫЕ!$AN65=2,ДАННЫЕ!AS65=2,ДАННЫЕ!AT65=2),2,0)&amp;"t"&amp;IF(T65&gt;0,"1"&amp;T65,"00")&amp;"f"&amp;IF(ДАННЫЕ!$AC65,"1"&amp;ДАННЫЕ!$AC65,"00")&amp;"b"&amp;IF(ДАННЫЕ!$AD65,"1"&amp;ДАННЫЕ!$AD65,"00")&amp;"g"&amp;IF(ДАННЫЕ!$AF65,"1"&amp;ДАННЫЕ!$AF65,"00")&amp;"c"&amp;IF(ДАННЫЕ!$AG65,"1"&amp;ДАННЫЕ!$AG65,"00")&amp;"i"&amp;IF(ДАННЫЕ!$AH65,"1"&amp;ДАННЫЕ!$AH65,"00")&amp;"r"&amp;IF(ДАННЫЕ!$AL65,"1"&amp;ДАННЫЕ!$AL65,"00")&amp;"m"&amp;IF(ДАННЫЕ!$AI65,"1"&amp;ДАННЫЕ!$AI65,"00")&amp;"hS"&amp;IF(ДАННЫЕ!$AJ65,"1"&amp;ДАННЫЕ!$AJ65,"00")&amp;"hZ"&amp;IF(ДАННЫЕ!$AK65,"1"&amp;ДАННЫЕ!$AK65,"00")&amp;"p"&amp;IF(ДАННЫЕ!$AP65,"1"&amp;ДАННЫЕ!$AP65,"00")&amp;"k"&amp;IF(ДАННЫЕ!$AQ65,"1"&amp;ДАННЫЕ!$AQ65,"00")&amp;"z"&amp;IF(ДАННЫЕ!$AR65,"1"&amp;ДАННЫЕ!$AR65,"00")&amp;"j"&amp;IF(ДАННЫЕ!$AM65,"1"&amp;ДАННЫЕ!$AM65,"00")&amp;"n"&amp;IF(ДАННЫЕ!$AN65,"1"&amp;ДАННЫЕ!$AN65,"00")&amp;"E"&amp;ДАННЫЕ!BI65&amp;"L"&amp;ДАННЫЕ!AO65&amp;"h"&amp;IF(ДАННЫЕ!$AU65&gt;0,1,0)&amp;"v"&amp;IF(ДАННЫЕ!$AW65&gt;0,1,0)&amp;"a"&amp;IF(ДАННЫЕ!$AS65,"1"&amp;ДАННЫЕ!$AS65,"00")&amp;"s"&amp;IF(ДАННЫЕ!$AT65,"1"&amp;ДАННЫЕ!$AT65,"00")&amp;"u"&amp;IF(ДАННЫЕ!$CJ65&gt;0,1,0)&amp;"y"&amp;B65&amp;"d"&amp;H65&amp;"e"&amp;F65&amp;G65</f>
        <v>x0w00t00f00b00g00c00i00r00m00hS00hZ00p00k00z00j00n00ELh0v0a00s00u0y0de</v>
      </c>
      <c r="L65" s="28" t="str">
        <f ca="1">ДАННЫЕ!$I65&amp;"VN"&amp;IF(ДАННЫЕ!AW65&gt;0,11,10)&amp;"CD"&amp;IF(ДАННЫЕ!BF65&gt;500,16,IF(ДАННЫЕ!BF65&gt;350,15,IF(ДАННЫЕ!BF65&gt;=200,14,IF(ДАННЫЕ!BF65&gt;=100,13,IF(ДАННЫЕ!BF65&gt;=50,12,IF(ДАННЫЕ!BF65&gt;0,11,10))))))&amp;"AR"&amp;IF(ДАННЫЕ!BX65&gt;0,1,0)&amp;"GD"&amp;B65&amp;"VV"&amp;IF(E65&gt;=5,IF(E65&lt;18,1,0),0)</f>
        <v>VN10CD10AR0GD0VV0</v>
      </c>
      <c r="M65" s="28" t="str">
        <f>ДАННЫЕ!$I65&amp;"b"&amp;ДАННЫЕ!$BI65&amp;"r"&amp;ДАННЫЕ!$BJ65&amp;"CD"&amp;IF(ДАННЫЕ!BF65&gt;0,IF(ДАННЫЕ!BF65&lt;200,1,IF(ДАННЫЕ!BF65&lt;350,2,3)),0)&amp;"h"&amp;IF(ДАННЫЕ!$BK65+ДАННЫЕ!$BL65+ДАННЫЕ!$BM65&gt;0,1,0)&amp;"x"&amp;ДАННЫЕ!$BK65&amp;"y"&amp;ДАННЫЕ!$BL65&amp;"z"&amp;ДАННЫЕ!$BM65&amp;"c"&amp;IF(ДАННЫЕ!$BK65+ДАННЫЕ!$BL65+ДАННЫЕ!$BM65=3,1,0)&amp;"a"&amp;IF(ДАННЫЕ!$BQ65+ДАННЫЕ!$BR65&gt;0,1,0)&amp;"d"&amp;ДАННЫЕ!$BQ65&amp;"v"&amp;ДАННЫЕ!$BR65&amp;"p"&amp;ДАННЫЕ!$BS65&amp;"n"&amp;ДАННЫЕ!$BU65&amp;"t"&amp;ДАННЫЕ!$BV65&amp;"o"&amp;ДАННЫЕ!$BT65&amp;"l"&amp;IF(ДАННЫЕ!$BN65&gt;0,1,0)&amp;ДАННЫЕ!$BN65&amp;"g"&amp;ДАННЫЕ!$BO65&amp;"s"&amp;ДАННЫЕ!$BP65&amp;"DZ"&amp;IF(ДАННЫЕ!B65-ДАННЫЕ!G65 &lt; 60,IF(ДАННЫЕ!B65-ДАННЫЕ!G65 &gt;= 0,1,0),0)&amp;"u"&amp;IF(ДАННЫЕ!$CJ65&gt;0,1,0)</f>
        <v>brCD0h0xyzc0a0dvpntol0gsDZ1u0</v>
      </c>
      <c r="N65" s="28" t="str">
        <f ca="1">ДАННЫЕ!$F65&amp;ДАННЫЕ!$I65&amp;"g"&amp;B65&amp;"cf"&amp;D65&amp;"a"&amp;IF(ДАННЫЕ!$BX65&gt;0,1,0)&amp;IF(ДАННЫЕ!$BF65&gt;500,1,IF(ДАННЫЕ!$BF65&gt;350,2,IF(ДАННЫЕ!$BF65&gt;=200,3,IF(ДАННЫЕ!$BF65&gt;=100,4,IF(ДАННЫЕ!$BF65&gt;=50,5,IF(ДАННЫЕ!$BF65&lt;50,6,0))))))&amp;"AR"&amp;IF(DATEDIF(ДАННЫЕ!$BX65,ДАННЫЕ!$F$1,"y")&gt;1,1,0)&amp;"VG"&amp;IF(ДАННЫЕ!$BH65="0",1,0)&amp;"o"&amp;IF(T65+ДАННЫЕ!$AF65+ДАННЫЕ!$AG65+ДАННЫЕ!$AH65+ДАННЫЕ!$AI65+ДАННЫЕ!$AJ65+ДАННЫЕ!$AP65+ДАННЫЕ!$AQ65+ДАННЫЕ!$AR65+ДАННЫЕ!$AU65+ДАННЫЕ!$AW65+ДАННЫЕ!$AS65+ДАННЫЕ!$AT65&gt;0,1,0)&amp;"x"&amp;ДАННЫЕ!$AG65&amp;"p"&amp;IF(ДАННЫЕ!$BY65&gt;0,1,0)&amp;"v"&amp;IF(ДАННЫЕ!$BZ65&gt;0,1,0)&amp;"n"&amp;ДАННЫЕ!$CA65&amp;"t"&amp;ДАННЫЕ!$AY65&amp;"k"&amp;ДАННЫЕ!$CB65&amp;"q"&amp;ДАННЫЕ!$CC65&amp;"w"&amp;ДАННЫЕ!$CD65&amp;"e"&amp;ДАННЫЕ!$CE65&amp;"m"&amp;ДАННЫЕ!$CF65&amp;"c"&amp;ДАННЫЕ!$CG65&amp;"z"&amp;ДАННЫЕ!$CH65&amp;"d"&amp;IF(H65=4,1,0)&amp;"s"&amp;IF(ДАННЫЕ!$J65=1,0,1)&amp;"u"&amp;IF(ДАННЫЕ!$CJ65&gt;0,1,0)</f>
        <v>g0cf0a06AR1VG0o0xp0v0ntkqwemczd0s1u0</v>
      </c>
      <c r="O65" s="28" t="str">
        <f>ДАННЫЕ!$I65&amp;"g"&amp;B65&amp;A65&amp;"f"&amp;P65&amp;"c"&amp;IF(ДАННЫЕ!$U65&gt;0,1,0)&amp;"s"&amp;IF(ДАННЫЕ!$Q65&gt;0,IF(YEAR(ДАННЫЕ!$F$1)=YEAR(ДАННЫЕ!$Q65),IF(MONTH(ДАННЫЕ!$F$1)=MONTH(ДАННЫЕ!$Q65),111,11),1),0)&amp;"i"&amp;IF(ДАННЫЕ!$R65+ДАННЫЕ!$S65+ДАННЫЕ!$T65=0,0,1)&amp;"h"&amp;IF(ДАННЫЕ!$P65&gt;0,1,0)&amp;"p"&amp;IF(ДАННЫЕ!$CI65&gt;0,IF(YEAR(ДАННЫЕ!$F$1)=YEAR(ДАННЫЕ!$CI65),IF(MONTH(ДАННЫЕ!$F$1)=MONTH(ДАННЫЕ!$CI65),111,11),1),0)&amp;"d"&amp;IF(ДАННЫЕ!$CJ65&gt;0,IF(YEAR(ДАННЫЕ!$F$1)=YEAR(ДАННЫЕ!$CJ65),IF(MONTH(ДАННЫЕ!$F$1)=MONTH(ДАННЫЕ!$CJ65),111,11),1),0)&amp;"o"&amp;IF(ДАННЫЕ!$CK65&gt;0,IF(MONTH(ДАННЫЕ!$F$1)=MONTH(ДАННЫЕ!$CK65),111,11),0)&amp;"v"&amp;IF(ДАННЫЕ!$BE65&gt;0,IF(MONTH(ДАННЫЕ!$F$1)=MONTH(ДАННЫЕ!$BE65),111,11),0)</f>
        <v>g00f0c0s0i0h0p0d0o0v0</v>
      </c>
      <c r="P65" s="15">
        <f t="shared" si="2"/>
        <v>0</v>
      </c>
      <c r="Q65" s="15">
        <f>IF(ДАННЫЕ!$F$1&gt;ДАННЫЕ!$N65,IF(YEAR(ДАННЫЕ!$F$1)=YEAR(ДАННЫЕ!M65),1,0),0)</f>
        <v>0</v>
      </c>
      <c r="R65" s="15">
        <f>IF(ДАННЫЕ!$F$1&gt;ДАННЫЕ!$N65,IF(YEAR(ДАННЫЕ!$F$1)=YEAR(ДАННЫЕ!N65),1,0),0)</f>
        <v>0</v>
      </c>
      <c r="S65" s="15">
        <f>IF(ДАННЫЕ!$AA65="2А",1,IF(ДАННЫЕ!$AA65="2Б",2,IF(ДАННЫЕ!$AA65="2В",3,IF(ДАННЫЕ!$AA65=3,4,IF(ДАННЫЕ!$AA65="4А",5,IF(ДАННЫЕ!$AA65="4Б",6,IF(ДАННЫЕ!$AA65="4В",7,IF(ДАННЫЕ!$AA65=5,8,0))))))))</f>
        <v>0</v>
      </c>
      <c r="T65" s="15">
        <f>IF(OR(ДАННЫЕ!$AC65=2,ДАННЫЕ!$AD65=2,ДАННЫЕ!$AE65=2),2,IF(OR(ДАННЫЕ!$AC65=1,ДАННЫЕ!$AD65=1,ДАННЫЕ!$AE65=1),1,0))</f>
        <v>0</v>
      </c>
    </row>
    <row r="66" spans="1:20" ht="15" customHeight="1" x14ac:dyDescent="0.2">
      <c r="A66" s="78">
        <f>IF(B66&gt;0,IF(MONTH(ДАННЫЕ!$F$1)=MONTH(ДАННЫЕ!$B66),1,0),0)</f>
        <v>0</v>
      </c>
      <c r="B66" s="14">
        <f>IF(ДАННЫЕ!$B66&gt;0,IF(YEAR(ДАННЫЕ!$F$1)=YEAR(ДАННЫЕ!$B66),1,0),0)</f>
        <v>0</v>
      </c>
      <c r="C66" s="14">
        <f>IF(ДАННЫЕ!$CM66&gt;0,IF(YEAR(ДАННЫЕ!$F$1)=YEAR(ДАННЫЕ!$CM66),1,0),0)</f>
        <v>0</v>
      </c>
      <c r="D66" s="14">
        <f>IF(ДАННЫЕ!$CJ66&gt;0,IF(ДАННЫЕ!$CL66&gt;ДАННЫЕ!$F$1,1,IF(ДАННЫЕ!$CL66&gt;0,0,1)),0)</f>
        <v>0</v>
      </c>
      <c r="E66" s="43" t="str">
        <f ca="1">IF(ДАННЫЕ!$F$1&gt;0,IF(ДАННЫЕ!$G66&gt;0,DATEDIF(ДАННЫЕ!$G66,ДАННЫЕ!$F$1,"y"),""),IF(ДАННЫЕ!$G66&gt;0,DATEDIF(ДАННЫЕ!$G66,TODAY(),"y"),""))</f>
        <v/>
      </c>
      <c r="F66" s="43" t="str">
        <f xml:space="preserve"> IF(ДАННЫЕ!$F66="М",IF(E66&gt;=18,IF(E66&lt;60,1,""),""),"")&amp;IF(ДАННЫЕ!$F66="Ж",IF(E66&gt;=18,IF(E66&lt;55,1,""),""),"")</f>
        <v/>
      </c>
      <c r="G66" s="43" t="str">
        <f xml:space="preserve"> IF(ДАННЫЕ!$F66="М",IF(E66&gt;=60,2,""),"")&amp;IF(ДАННЫЕ!$F66="Ж",IF(E66&gt;=55,2,""),"")</f>
        <v/>
      </c>
      <c r="H66" s="43" t="str">
        <f t="shared" ca="1" si="0"/>
        <v/>
      </c>
      <c r="I66" s="43" t="str">
        <f t="shared" ca="1" si="1"/>
        <v>03</v>
      </c>
      <c r="J66" s="28" t="str">
        <f ca="1">ДАННЫЕ!$F66&amp;H66&amp;I66&amp;ДАННЫЕ!$I66&amp;"m"&amp;IF(ДАННЫЕ!$I66&gt;0,IF(ДАННЫЕ!$J66&gt;0,0,1),"")&amp;"f"&amp;IF(ДАННЫЕ!$R66&gt;0,IF(YEAR(ДАННЫЕ!$F$1)=YEAR(ДАННЫЕ!$R66),1,0),0)&amp;"z"&amp;ДАННЫЕ!$R66&amp;"p"&amp;ДАННЫЕ!$S66&amp;"i"&amp;ДАННЫЕ!$T66&amp;"h"&amp;ДАННЫЕ!$K66&amp;"be"&amp;ДАННЫЕ!$BI66&amp;"CD"&amp;IF(ДАННЫЕ!BF66&gt;500,4,IF(ДАННЫЕ!BF66&gt;350,3,IF(ДАННЫЕ!BF66&gt;200,2,IF(ДАННЫЕ!BF66&gt;0,1,0))))&amp;"g"&amp;B66&amp;"d"&amp;H66&amp;"l"&amp;ДАННЫЕ!AT66&amp;"a"&amp;ДАННЫЕ!$V66&amp;"v"&amp;R66&amp;"k"&amp;ДАННЫЕ!$U66&amp;"s"&amp;ДАННЫЕ!$Y66&amp;"t"&amp;ДАННЫЕ!$X66&amp;"b"&amp;IF(ДАННЫЕ!$Q66&gt;1,1,0)&amp;"PP"&amp;ДАННЫЕ!Z66&amp;"c"&amp;S66&amp;"x"&amp;IF(ДАННЫЕ!$BY66&gt;0,IF(YEAR(ДАННЫЕ!$F$1)=YEAR(ДАННЫЕ!$BY66),1,0),0)&amp;"n"&amp;IF(ДАННЫЕ!$BZ66&gt;0,IF(YEAR(ДАННЫЕ!$F$1)=YEAR(ДАННЫЕ!$BZ66),1,0),0)&amp;"u"&amp;D66&amp;"z"&amp;IF(ДАННЫЕ!$CL66&gt;0,IF(YEAR(ДАННЫЕ!$F$1)&gt;YEAR(ДАННЫЕ!$CL66),11,12),0)</f>
        <v>03mf0zpihbeCD0g0dlav0kstb0PPc0x0n0u0z0</v>
      </c>
      <c r="K66" s="28" t="str">
        <f ca="1">ДАННЫЕ!$I66&amp;"x"&amp;B66&amp;"w"&amp;IF(T66+ДАННЫЕ!AD66+ДАННЫЕ!AE66+ДАННЫЕ!AF66+ДАННЫЕ!AG66+ДАННЫЕ!AH66+ДАННЫЕ!$AL66+ДАННЫЕ!AI66+ДАННЫЕ!AJ66+ДАННЫЕ!AK66+ДАННЫЕ!AP66+ДАННЫЕ!AQ66+ДАННЫЕ!AR66+ДАННЫЕ!$AM66+ДАННЫЕ!$AN66+ДАННЫЕ!AS66+ДАННЫЕ!AT66&gt;0,1,0)&amp;IF(OR(T66=2,ДАННЫЕ!AD66=2,ДАННЫЕ!AE66=2,ДАННЫЕ!AF66=2,ДАННЫЕ!AG66=2,ДАННЫЕ!AH66=2,ДАННЫЕ!$AL66=2,ДАННЫЕ!AI66=2,ДАННЫЕ!AJ66=2,ДАННЫЕ!AK66=2,ДАННЫЕ!AP66=2,ДАННЫЕ!AQ66=2,ДАННЫЕ!AR66=2,ДАННЫЕ!$AM66=2,ДАННЫЕ!$AN66=2,ДАННЫЕ!AS66=2,ДАННЫЕ!AT66=2),2,0)&amp;"t"&amp;IF(T66&gt;0,"1"&amp;T66,"00")&amp;"f"&amp;IF(ДАННЫЕ!$AC66,"1"&amp;ДАННЫЕ!$AC66,"00")&amp;"b"&amp;IF(ДАННЫЕ!$AD66,"1"&amp;ДАННЫЕ!$AD66,"00")&amp;"g"&amp;IF(ДАННЫЕ!$AF66,"1"&amp;ДАННЫЕ!$AF66,"00")&amp;"c"&amp;IF(ДАННЫЕ!$AG66,"1"&amp;ДАННЫЕ!$AG66,"00")&amp;"i"&amp;IF(ДАННЫЕ!$AH66,"1"&amp;ДАННЫЕ!$AH66,"00")&amp;"r"&amp;IF(ДАННЫЕ!$AL66,"1"&amp;ДАННЫЕ!$AL66,"00")&amp;"m"&amp;IF(ДАННЫЕ!$AI66,"1"&amp;ДАННЫЕ!$AI66,"00")&amp;"hS"&amp;IF(ДАННЫЕ!$AJ66,"1"&amp;ДАННЫЕ!$AJ66,"00")&amp;"hZ"&amp;IF(ДАННЫЕ!$AK66,"1"&amp;ДАННЫЕ!$AK66,"00")&amp;"p"&amp;IF(ДАННЫЕ!$AP66,"1"&amp;ДАННЫЕ!$AP66,"00")&amp;"k"&amp;IF(ДАННЫЕ!$AQ66,"1"&amp;ДАННЫЕ!$AQ66,"00")&amp;"z"&amp;IF(ДАННЫЕ!$AR66,"1"&amp;ДАННЫЕ!$AR66,"00")&amp;"j"&amp;IF(ДАННЫЕ!$AM66,"1"&amp;ДАННЫЕ!$AM66,"00")&amp;"n"&amp;IF(ДАННЫЕ!$AN66,"1"&amp;ДАННЫЕ!$AN66,"00")&amp;"E"&amp;ДАННЫЕ!BI66&amp;"L"&amp;ДАННЫЕ!AO66&amp;"h"&amp;IF(ДАННЫЕ!$AU66&gt;0,1,0)&amp;"v"&amp;IF(ДАННЫЕ!$AW66&gt;0,1,0)&amp;"a"&amp;IF(ДАННЫЕ!$AS66,"1"&amp;ДАННЫЕ!$AS66,"00")&amp;"s"&amp;IF(ДАННЫЕ!$AT66,"1"&amp;ДАННЫЕ!$AT66,"00")&amp;"u"&amp;IF(ДАННЫЕ!$CJ66&gt;0,1,0)&amp;"y"&amp;B66&amp;"d"&amp;H66&amp;"e"&amp;F66&amp;G66</f>
        <v>x0w00t00f00b00g00c00i00r00m00hS00hZ00p00k00z00j00n00ELh0v0a00s00u0y0de</v>
      </c>
      <c r="L66" s="28" t="str">
        <f ca="1">ДАННЫЕ!$I66&amp;"VN"&amp;IF(ДАННЫЕ!AW66&gt;0,11,10)&amp;"CD"&amp;IF(ДАННЫЕ!BF66&gt;500,16,IF(ДАННЫЕ!BF66&gt;350,15,IF(ДАННЫЕ!BF66&gt;=200,14,IF(ДАННЫЕ!BF66&gt;=100,13,IF(ДАННЫЕ!BF66&gt;=50,12,IF(ДАННЫЕ!BF66&gt;0,11,10))))))&amp;"AR"&amp;IF(ДАННЫЕ!BX66&gt;0,1,0)&amp;"GD"&amp;B66&amp;"VV"&amp;IF(E66&gt;=5,IF(E66&lt;18,1,0),0)</f>
        <v>VN10CD10AR0GD0VV0</v>
      </c>
      <c r="M66" s="28" t="str">
        <f>ДАННЫЕ!$I66&amp;"b"&amp;ДАННЫЕ!$BI66&amp;"r"&amp;ДАННЫЕ!$BJ66&amp;"CD"&amp;IF(ДАННЫЕ!BF66&gt;0,IF(ДАННЫЕ!BF66&lt;200,1,IF(ДАННЫЕ!BF66&lt;350,2,3)),0)&amp;"h"&amp;IF(ДАННЫЕ!$BK66+ДАННЫЕ!$BL66+ДАННЫЕ!$BM66&gt;0,1,0)&amp;"x"&amp;ДАННЫЕ!$BK66&amp;"y"&amp;ДАННЫЕ!$BL66&amp;"z"&amp;ДАННЫЕ!$BM66&amp;"c"&amp;IF(ДАННЫЕ!$BK66+ДАННЫЕ!$BL66+ДАННЫЕ!$BM66=3,1,0)&amp;"a"&amp;IF(ДАННЫЕ!$BQ66+ДАННЫЕ!$BR66&gt;0,1,0)&amp;"d"&amp;ДАННЫЕ!$BQ66&amp;"v"&amp;ДАННЫЕ!$BR66&amp;"p"&amp;ДАННЫЕ!$BS66&amp;"n"&amp;ДАННЫЕ!$BU66&amp;"t"&amp;ДАННЫЕ!$BV66&amp;"o"&amp;ДАННЫЕ!$BT66&amp;"l"&amp;IF(ДАННЫЕ!$BN66&gt;0,1,0)&amp;ДАННЫЕ!$BN66&amp;"g"&amp;ДАННЫЕ!$BO66&amp;"s"&amp;ДАННЫЕ!$BP66&amp;"DZ"&amp;IF(ДАННЫЕ!B66-ДАННЫЕ!G66 &lt; 60,IF(ДАННЫЕ!B66-ДАННЫЕ!G66 &gt;= 0,1,0),0)&amp;"u"&amp;IF(ДАННЫЕ!$CJ66&gt;0,1,0)</f>
        <v>brCD0h0xyzc0a0dvpntol0gsDZ1u0</v>
      </c>
      <c r="N66" s="28" t="str">
        <f ca="1">ДАННЫЕ!$F66&amp;ДАННЫЕ!$I66&amp;"g"&amp;B66&amp;"cf"&amp;D66&amp;"a"&amp;IF(ДАННЫЕ!$BX66&gt;0,1,0)&amp;IF(ДАННЫЕ!$BF66&gt;500,1,IF(ДАННЫЕ!$BF66&gt;350,2,IF(ДАННЫЕ!$BF66&gt;=200,3,IF(ДАННЫЕ!$BF66&gt;=100,4,IF(ДАННЫЕ!$BF66&gt;=50,5,IF(ДАННЫЕ!$BF66&lt;50,6,0))))))&amp;"AR"&amp;IF(DATEDIF(ДАННЫЕ!$BX66,ДАННЫЕ!$F$1,"y")&gt;1,1,0)&amp;"VG"&amp;IF(ДАННЫЕ!$BH66="0",1,0)&amp;"o"&amp;IF(T66+ДАННЫЕ!$AF66+ДАННЫЕ!$AG66+ДАННЫЕ!$AH66+ДАННЫЕ!$AI66+ДАННЫЕ!$AJ66+ДАННЫЕ!$AP66+ДАННЫЕ!$AQ66+ДАННЫЕ!$AR66+ДАННЫЕ!$AU66+ДАННЫЕ!$AW66+ДАННЫЕ!$AS66+ДАННЫЕ!$AT66&gt;0,1,0)&amp;"x"&amp;ДАННЫЕ!$AG66&amp;"p"&amp;IF(ДАННЫЕ!$BY66&gt;0,1,0)&amp;"v"&amp;IF(ДАННЫЕ!$BZ66&gt;0,1,0)&amp;"n"&amp;ДАННЫЕ!$CA66&amp;"t"&amp;ДАННЫЕ!$AY66&amp;"k"&amp;ДАННЫЕ!$CB66&amp;"q"&amp;ДАННЫЕ!$CC66&amp;"w"&amp;ДАННЫЕ!$CD66&amp;"e"&amp;ДАННЫЕ!$CE66&amp;"m"&amp;ДАННЫЕ!$CF66&amp;"c"&amp;ДАННЫЕ!$CG66&amp;"z"&amp;ДАННЫЕ!$CH66&amp;"d"&amp;IF(H66=4,1,0)&amp;"s"&amp;IF(ДАННЫЕ!$J66=1,0,1)&amp;"u"&amp;IF(ДАННЫЕ!$CJ66&gt;0,1,0)</f>
        <v>g0cf0a06AR1VG0o0xp0v0ntkqwemczd0s1u0</v>
      </c>
      <c r="O66" s="28" t="str">
        <f>ДАННЫЕ!$I66&amp;"g"&amp;B66&amp;A66&amp;"f"&amp;P66&amp;"c"&amp;IF(ДАННЫЕ!$U66&gt;0,1,0)&amp;"s"&amp;IF(ДАННЫЕ!$Q66&gt;0,IF(YEAR(ДАННЫЕ!$F$1)=YEAR(ДАННЫЕ!$Q66),IF(MONTH(ДАННЫЕ!$F$1)=MONTH(ДАННЫЕ!$Q66),111,11),1),0)&amp;"i"&amp;IF(ДАННЫЕ!$R66+ДАННЫЕ!$S66+ДАННЫЕ!$T66=0,0,1)&amp;"h"&amp;IF(ДАННЫЕ!$P66&gt;0,1,0)&amp;"p"&amp;IF(ДАННЫЕ!$CI66&gt;0,IF(YEAR(ДАННЫЕ!$F$1)=YEAR(ДАННЫЕ!$CI66),IF(MONTH(ДАННЫЕ!$F$1)=MONTH(ДАННЫЕ!$CI66),111,11),1),0)&amp;"d"&amp;IF(ДАННЫЕ!$CJ66&gt;0,IF(YEAR(ДАННЫЕ!$F$1)=YEAR(ДАННЫЕ!$CJ66),IF(MONTH(ДАННЫЕ!$F$1)=MONTH(ДАННЫЕ!$CJ66),111,11),1),0)&amp;"o"&amp;IF(ДАННЫЕ!$CK66&gt;0,IF(MONTH(ДАННЫЕ!$F$1)=MONTH(ДАННЫЕ!$CK66),111,11),0)&amp;"v"&amp;IF(ДАННЫЕ!$BE66&gt;0,IF(MONTH(ДАННЫЕ!$F$1)=MONTH(ДАННЫЕ!$BE66),111,11),0)</f>
        <v>g00f0c0s0i0h0p0d0o0v0</v>
      </c>
      <c r="P66" s="15">
        <f t="shared" si="2"/>
        <v>0</v>
      </c>
      <c r="Q66" s="15">
        <f>IF(ДАННЫЕ!$F$1&gt;ДАННЫЕ!$N66,IF(YEAR(ДАННЫЕ!$F$1)=YEAR(ДАННЫЕ!M66),1,0),0)</f>
        <v>0</v>
      </c>
      <c r="R66" s="15">
        <f>IF(ДАННЫЕ!$F$1&gt;ДАННЫЕ!$N66,IF(YEAR(ДАННЫЕ!$F$1)=YEAR(ДАННЫЕ!N66),1,0),0)</f>
        <v>0</v>
      </c>
      <c r="S66" s="15">
        <f>IF(ДАННЫЕ!$AA66="2А",1,IF(ДАННЫЕ!$AA66="2Б",2,IF(ДАННЫЕ!$AA66="2В",3,IF(ДАННЫЕ!$AA66=3,4,IF(ДАННЫЕ!$AA66="4А",5,IF(ДАННЫЕ!$AA66="4Б",6,IF(ДАННЫЕ!$AA66="4В",7,IF(ДАННЫЕ!$AA66=5,8,0))))))))</f>
        <v>0</v>
      </c>
      <c r="T66" s="15">
        <f>IF(OR(ДАННЫЕ!$AC66=2,ДАННЫЕ!$AD66=2,ДАННЫЕ!$AE66=2),2,IF(OR(ДАННЫЕ!$AC66=1,ДАННЫЕ!$AD66=1,ДАННЫЕ!$AE66=1),1,0))</f>
        <v>0</v>
      </c>
    </row>
    <row r="67" spans="1:20" ht="15" customHeight="1" x14ac:dyDescent="0.2">
      <c r="A67" s="78">
        <f>IF(B67&gt;0,IF(MONTH(ДАННЫЕ!$F$1)=MONTH(ДАННЫЕ!$B67),1,0),0)</f>
        <v>0</v>
      </c>
      <c r="B67" s="14">
        <f>IF(ДАННЫЕ!$B67&gt;0,IF(YEAR(ДАННЫЕ!$F$1)=YEAR(ДАННЫЕ!$B67),1,0),0)</f>
        <v>0</v>
      </c>
      <c r="C67" s="14">
        <f>IF(ДАННЫЕ!$CM67&gt;0,IF(YEAR(ДАННЫЕ!$F$1)=YEAR(ДАННЫЕ!$CM67),1,0),0)</f>
        <v>0</v>
      </c>
      <c r="D67" s="14">
        <f>IF(ДАННЫЕ!$CJ67&gt;0,IF(ДАННЫЕ!$CL67&gt;ДАННЫЕ!$F$1,1,IF(ДАННЫЕ!$CL67&gt;0,0,1)),0)</f>
        <v>0</v>
      </c>
      <c r="E67" s="43" t="str">
        <f ca="1">IF(ДАННЫЕ!$F$1&gt;0,IF(ДАННЫЕ!$G67&gt;0,DATEDIF(ДАННЫЕ!$G67,ДАННЫЕ!$F$1,"y"),""),IF(ДАННЫЕ!$G67&gt;0,DATEDIF(ДАННЫЕ!$G67,TODAY(),"y"),""))</f>
        <v/>
      </c>
      <c r="F67" s="43" t="str">
        <f xml:space="preserve"> IF(ДАННЫЕ!$F67="М",IF(E67&gt;=18,IF(E67&lt;60,1,""),""),"")&amp;IF(ДАННЫЕ!$F67="Ж",IF(E67&gt;=18,IF(E67&lt;55,1,""),""),"")</f>
        <v/>
      </c>
      <c r="G67" s="43" t="str">
        <f xml:space="preserve"> IF(ДАННЫЕ!$F67="М",IF(E67&gt;=60,2,""),"")&amp;IF(ДАННЫЕ!$F67="Ж",IF(E67&gt;=55,2,""),"")</f>
        <v/>
      </c>
      <c r="H67" s="43" t="str">
        <f t="shared" ca="1" si="0"/>
        <v/>
      </c>
      <c r="I67" s="43" t="str">
        <f t="shared" ca="1" si="1"/>
        <v>03</v>
      </c>
      <c r="J67" s="28" t="str">
        <f ca="1">ДАННЫЕ!$F67&amp;H67&amp;I67&amp;ДАННЫЕ!$I67&amp;"m"&amp;IF(ДАННЫЕ!$I67&gt;0,IF(ДАННЫЕ!$J67&gt;0,0,1),"")&amp;"f"&amp;IF(ДАННЫЕ!$R67&gt;0,IF(YEAR(ДАННЫЕ!$F$1)=YEAR(ДАННЫЕ!$R67),1,0),0)&amp;"z"&amp;ДАННЫЕ!$R67&amp;"p"&amp;ДАННЫЕ!$S67&amp;"i"&amp;ДАННЫЕ!$T67&amp;"h"&amp;ДАННЫЕ!$K67&amp;"be"&amp;ДАННЫЕ!$BI67&amp;"CD"&amp;IF(ДАННЫЕ!BF67&gt;500,4,IF(ДАННЫЕ!BF67&gt;350,3,IF(ДАННЫЕ!BF67&gt;200,2,IF(ДАННЫЕ!BF67&gt;0,1,0))))&amp;"g"&amp;B67&amp;"d"&amp;H67&amp;"l"&amp;ДАННЫЕ!AT67&amp;"a"&amp;ДАННЫЕ!$V67&amp;"v"&amp;R67&amp;"k"&amp;ДАННЫЕ!$U67&amp;"s"&amp;ДАННЫЕ!$Y67&amp;"t"&amp;ДАННЫЕ!$X67&amp;"b"&amp;IF(ДАННЫЕ!$Q67&gt;1,1,0)&amp;"PP"&amp;ДАННЫЕ!Z67&amp;"c"&amp;S67&amp;"x"&amp;IF(ДАННЫЕ!$BY67&gt;0,IF(YEAR(ДАННЫЕ!$F$1)=YEAR(ДАННЫЕ!$BY67),1,0),0)&amp;"n"&amp;IF(ДАННЫЕ!$BZ67&gt;0,IF(YEAR(ДАННЫЕ!$F$1)=YEAR(ДАННЫЕ!$BZ67),1,0),0)&amp;"u"&amp;D67&amp;"z"&amp;IF(ДАННЫЕ!$CL67&gt;0,IF(YEAR(ДАННЫЕ!$F$1)&gt;YEAR(ДАННЫЕ!$CL67),11,12),0)</f>
        <v>03mf0zpihbeCD0g0dlav0kstb0PPc0x0n0u0z0</v>
      </c>
      <c r="K67" s="28" t="str">
        <f ca="1">ДАННЫЕ!$I67&amp;"x"&amp;B67&amp;"w"&amp;IF(T67+ДАННЫЕ!AD67+ДАННЫЕ!AE67+ДАННЫЕ!AF67+ДАННЫЕ!AG67+ДАННЫЕ!AH67+ДАННЫЕ!$AL67+ДАННЫЕ!AI67+ДАННЫЕ!AJ67+ДАННЫЕ!AK67+ДАННЫЕ!AP67+ДАННЫЕ!AQ67+ДАННЫЕ!AR67+ДАННЫЕ!$AM67+ДАННЫЕ!$AN67+ДАННЫЕ!AS67+ДАННЫЕ!AT67&gt;0,1,0)&amp;IF(OR(T67=2,ДАННЫЕ!AD67=2,ДАННЫЕ!AE67=2,ДАННЫЕ!AF67=2,ДАННЫЕ!AG67=2,ДАННЫЕ!AH67=2,ДАННЫЕ!$AL67=2,ДАННЫЕ!AI67=2,ДАННЫЕ!AJ67=2,ДАННЫЕ!AK67=2,ДАННЫЕ!AP67=2,ДАННЫЕ!AQ67=2,ДАННЫЕ!AR67=2,ДАННЫЕ!$AM67=2,ДАННЫЕ!$AN67=2,ДАННЫЕ!AS67=2,ДАННЫЕ!AT67=2),2,0)&amp;"t"&amp;IF(T67&gt;0,"1"&amp;T67,"00")&amp;"f"&amp;IF(ДАННЫЕ!$AC67,"1"&amp;ДАННЫЕ!$AC67,"00")&amp;"b"&amp;IF(ДАННЫЕ!$AD67,"1"&amp;ДАННЫЕ!$AD67,"00")&amp;"g"&amp;IF(ДАННЫЕ!$AF67,"1"&amp;ДАННЫЕ!$AF67,"00")&amp;"c"&amp;IF(ДАННЫЕ!$AG67,"1"&amp;ДАННЫЕ!$AG67,"00")&amp;"i"&amp;IF(ДАННЫЕ!$AH67,"1"&amp;ДАННЫЕ!$AH67,"00")&amp;"r"&amp;IF(ДАННЫЕ!$AL67,"1"&amp;ДАННЫЕ!$AL67,"00")&amp;"m"&amp;IF(ДАННЫЕ!$AI67,"1"&amp;ДАННЫЕ!$AI67,"00")&amp;"hS"&amp;IF(ДАННЫЕ!$AJ67,"1"&amp;ДАННЫЕ!$AJ67,"00")&amp;"hZ"&amp;IF(ДАННЫЕ!$AK67,"1"&amp;ДАННЫЕ!$AK67,"00")&amp;"p"&amp;IF(ДАННЫЕ!$AP67,"1"&amp;ДАННЫЕ!$AP67,"00")&amp;"k"&amp;IF(ДАННЫЕ!$AQ67,"1"&amp;ДАННЫЕ!$AQ67,"00")&amp;"z"&amp;IF(ДАННЫЕ!$AR67,"1"&amp;ДАННЫЕ!$AR67,"00")&amp;"j"&amp;IF(ДАННЫЕ!$AM67,"1"&amp;ДАННЫЕ!$AM67,"00")&amp;"n"&amp;IF(ДАННЫЕ!$AN67,"1"&amp;ДАННЫЕ!$AN67,"00")&amp;"E"&amp;ДАННЫЕ!BI67&amp;"L"&amp;ДАННЫЕ!AO67&amp;"h"&amp;IF(ДАННЫЕ!$AU67&gt;0,1,0)&amp;"v"&amp;IF(ДАННЫЕ!$AW67&gt;0,1,0)&amp;"a"&amp;IF(ДАННЫЕ!$AS67,"1"&amp;ДАННЫЕ!$AS67,"00")&amp;"s"&amp;IF(ДАННЫЕ!$AT67,"1"&amp;ДАННЫЕ!$AT67,"00")&amp;"u"&amp;IF(ДАННЫЕ!$CJ67&gt;0,1,0)&amp;"y"&amp;B67&amp;"d"&amp;H67&amp;"e"&amp;F67&amp;G67</f>
        <v>x0w00t00f00b00g00c00i00r00m00hS00hZ00p00k00z00j00n00ELh0v0a00s00u0y0de</v>
      </c>
      <c r="L67" s="28" t="str">
        <f ca="1">ДАННЫЕ!$I67&amp;"VN"&amp;IF(ДАННЫЕ!AW67&gt;0,11,10)&amp;"CD"&amp;IF(ДАННЫЕ!BF67&gt;500,16,IF(ДАННЫЕ!BF67&gt;350,15,IF(ДАННЫЕ!BF67&gt;=200,14,IF(ДАННЫЕ!BF67&gt;=100,13,IF(ДАННЫЕ!BF67&gt;=50,12,IF(ДАННЫЕ!BF67&gt;0,11,10))))))&amp;"AR"&amp;IF(ДАННЫЕ!BX67&gt;0,1,0)&amp;"GD"&amp;B67&amp;"VV"&amp;IF(E67&gt;=5,IF(E67&lt;18,1,0),0)</f>
        <v>VN10CD10AR0GD0VV0</v>
      </c>
      <c r="M67" s="28" t="str">
        <f>ДАННЫЕ!$I67&amp;"b"&amp;ДАННЫЕ!$BI67&amp;"r"&amp;ДАННЫЕ!$BJ67&amp;"CD"&amp;IF(ДАННЫЕ!BF67&gt;0,IF(ДАННЫЕ!BF67&lt;200,1,IF(ДАННЫЕ!BF67&lt;350,2,3)),0)&amp;"h"&amp;IF(ДАННЫЕ!$BK67+ДАННЫЕ!$BL67+ДАННЫЕ!$BM67&gt;0,1,0)&amp;"x"&amp;ДАННЫЕ!$BK67&amp;"y"&amp;ДАННЫЕ!$BL67&amp;"z"&amp;ДАННЫЕ!$BM67&amp;"c"&amp;IF(ДАННЫЕ!$BK67+ДАННЫЕ!$BL67+ДАННЫЕ!$BM67=3,1,0)&amp;"a"&amp;IF(ДАННЫЕ!$BQ67+ДАННЫЕ!$BR67&gt;0,1,0)&amp;"d"&amp;ДАННЫЕ!$BQ67&amp;"v"&amp;ДАННЫЕ!$BR67&amp;"p"&amp;ДАННЫЕ!$BS67&amp;"n"&amp;ДАННЫЕ!$BU67&amp;"t"&amp;ДАННЫЕ!$BV67&amp;"o"&amp;ДАННЫЕ!$BT67&amp;"l"&amp;IF(ДАННЫЕ!$BN67&gt;0,1,0)&amp;ДАННЫЕ!$BN67&amp;"g"&amp;ДАННЫЕ!$BO67&amp;"s"&amp;ДАННЫЕ!$BP67&amp;"DZ"&amp;IF(ДАННЫЕ!B67-ДАННЫЕ!G67 &lt; 60,IF(ДАННЫЕ!B67-ДАННЫЕ!G67 &gt;= 0,1,0),0)&amp;"u"&amp;IF(ДАННЫЕ!$CJ67&gt;0,1,0)</f>
        <v>brCD0h0xyzc0a0dvpntol0gsDZ1u0</v>
      </c>
      <c r="N67" s="28" t="str">
        <f ca="1">ДАННЫЕ!$F67&amp;ДАННЫЕ!$I67&amp;"g"&amp;B67&amp;"cf"&amp;D67&amp;"a"&amp;IF(ДАННЫЕ!$BX67&gt;0,1,0)&amp;IF(ДАННЫЕ!$BF67&gt;500,1,IF(ДАННЫЕ!$BF67&gt;350,2,IF(ДАННЫЕ!$BF67&gt;=200,3,IF(ДАННЫЕ!$BF67&gt;=100,4,IF(ДАННЫЕ!$BF67&gt;=50,5,IF(ДАННЫЕ!$BF67&lt;50,6,0))))))&amp;"AR"&amp;IF(DATEDIF(ДАННЫЕ!$BX67,ДАННЫЕ!$F$1,"y")&gt;1,1,0)&amp;"VG"&amp;IF(ДАННЫЕ!$BH67="0",1,0)&amp;"o"&amp;IF(T67+ДАННЫЕ!$AF67+ДАННЫЕ!$AG67+ДАННЫЕ!$AH67+ДАННЫЕ!$AI67+ДАННЫЕ!$AJ67+ДАННЫЕ!$AP67+ДАННЫЕ!$AQ67+ДАННЫЕ!$AR67+ДАННЫЕ!$AU67+ДАННЫЕ!$AW67+ДАННЫЕ!$AS67+ДАННЫЕ!$AT67&gt;0,1,0)&amp;"x"&amp;ДАННЫЕ!$AG67&amp;"p"&amp;IF(ДАННЫЕ!$BY67&gt;0,1,0)&amp;"v"&amp;IF(ДАННЫЕ!$BZ67&gt;0,1,0)&amp;"n"&amp;ДАННЫЕ!$CA67&amp;"t"&amp;ДАННЫЕ!$AY67&amp;"k"&amp;ДАННЫЕ!$CB67&amp;"q"&amp;ДАННЫЕ!$CC67&amp;"w"&amp;ДАННЫЕ!$CD67&amp;"e"&amp;ДАННЫЕ!$CE67&amp;"m"&amp;ДАННЫЕ!$CF67&amp;"c"&amp;ДАННЫЕ!$CG67&amp;"z"&amp;ДАННЫЕ!$CH67&amp;"d"&amp;IF(H67=4,1,0)&amp;"s"&amp;IF(ДАННЫЕ!$J67=1,0,1)&amp;"u"&amp;IF(ДАННЫЕ!$CJ67&gt;0,1,0)</f>
        <v>g0cf0a06AR1VG0o0xp0v0ntkqwemczd0s1u0</v>
      </c>
      <c r="O67" s="28" t="str">
        <f>ДАННЫЕ!$I67&amp;"g"&amp;B67&amp;A67&amp;"f"&amp;P67&amp;"c"&amp;IF(ДАННЫЕ!$U67&gt;0,1,0)&amp;"s"&amp;IF(ДАННЫЕ!$Q67&gt;0,IF(YEAR(ДАННЫЕ!$F$1)=YEAR(ДАННЫЕ!$Q67),IF(MONTH(ДАННЫЕ!$F$1)=MONTH(ДАННЫЕ!$Q67),111,11),1),0)&amp;"i"&amp;IF(ДАННЫЕ!$R67+ДАННЫЕ!$S67+ДАННЫЕ!$T67=0,0,1)&amp;"h"&amp;IF(ДАННЫЕ!$P67&gt;0,1,0)&amp;"p"&amp;IF(ДАННЫЕ!$CI67&gt;0,IF(YEAR(ДАННЫЕ!$F$1)=YEAR(ДАННЫЕ!$CI67),IF(MONTH(ДАННЫЕ!$F$1)=MONTH(ДАННЫЕ!$CI67),111,11),1),0)&amp;"d"&amp;IF(ДАННЫЕ!$CJ67&gt;0,IF(YEAR(ДАННЫЕ!$F$1)=YEAR(ДАННЫЕ!$CJ67),IF(MONTH(ДАННЫЕ!$F$1)=MONTH(ДАННЫЕ!$CJ67),111,11),1),0)&amp;"o"&amp;IF(ДАННЫЕ!$CK67&gt;0,IF(MONTH(ДАННЫЕ!$F$1)=MONTH(ДАННЫЕ!$CK67),111,11),0)&amp;"v"&amp;IF(ДАННЫЕ!$BE67&gt;0,IF(MONTH(ДАННЫЕ!$F$1)=MONTH(ДАННЫЕ!$BE67),111,11),0)</f>
        <v>g00f0c0s0i0h0p0d0o0v0</v>
      </c>
      <c r="P67" s="15">
        <f t="shared" si="2"/>
        <v>0</v>
      </c>
      <c r="Q67" s="15">
        <f>IF(ДАННЫЕ!$F$1&gt;ДАННЫЕ!$N67,IF(YEAR(ДАННЫЕ!$F$1)=YEAR(ДАННЫЕ!M67),1,0),0)</f>
        <v>0</v>
      </c>
      <c r="R67" s="15">
        <f>IF(ДАННЫЕ!$F$1&gt;ДАННЫЕ!$N67,IF(YEAR(ДАННЫЕ!$F$1)=YEAR(ДАННЫЕ!N67),1,0),0)</f>
        <v>0</v>
      </c>
      <c r="S67" s="15">
        <f>IF(ДАННЫЕ!$AA67="2А",1,IF(ДАННЫЕ!$AA67="2Б",2,IF(ДАННЫЕ!$AA67="2В",3,IF(ДАННЫЕ!$AA67=3,4,IF(ДАННЫЕ!$AA67="4А",5,IF(ДАННЫЕ!$AA67="4Б",6,IF(ДАННЫЕ!$AA67="4В",7,IF(ДАННЫЕ!$AA67=5,8,0))))))))</f>
        <v>0</v>
      </c>
      <c r="T67" s="15">
        <f>IF(OR(ДАННЫЕ!$AC67=2,ДАННЫЕ!$AD67=2,ДАННЫЕ!$AE67=2),2,IF(OR(ДАННЫЕ!$AC67=1,ДАННЫЕ!$AD67=1,ДАННЫЕ!$AE67=1),1,0))</f>
        <v>0</v>
      </c>
    </row>
    <row r="68" spans="1:20" ht="15" customHeight="1" x14ac:dyDescent="0.2">
      <c r="A68" s="78">
        <f>IF(B68&gt;0,IF(MONTH(ДАННЫЕ!$F$1)=MONTH(ДАННЫЕ!$B68),1,0),0)</f>
        <v>0</v>
      </c>
      <c r="B68" s="14">
        <f>IF(ДАННЫЕ!$B68&gt;0,IF(YEAR(ДАННЫЕ!$F$1)=YEAR(ДАННЫЕ!$B68),1,0),0)</f>
        <v>0</v>
      </c>
      <c r="C68" s="14">
        <f>IF(ДАННЫЕ!$CM68&gt;0,IF(YEAR(ДАННЫЕ!$F$1)=YEAR(ДАННЫЕ!$CM68),1,0),0)</f>
        <v>0</v>
      </c>
      <c r="D68" s="14">
        <f>IF(ДАННЫЕ!$CJ68&gt;0,IF(ДАННЫЕ!$CL68&gt;ДАННЫЕ!$F$1,1,IF(ДАННЫЕ!$CL68&gt;0,0,1)),0)</f>
        <v>0</v>
      </c>
      <c r="E68" s="43" t="str">
        <f ca="1">IF(ДАННЫЕ!$F$1&gt;0,IF(ДАННЫЕ!$G68&gt;0,DATEDIF(ДАННЫЕ!$G68,ДАННЫЕ!$F$1,"y"),""),IF(ДАННЫЕ!$G68&gt;0,DATEDIF(ДАННЫЕ!$G68,TODAY(),"y"),""))</f>
        <v/>
      </c>
      <c r="F68" s="43" t="str">
        <f xml:space="preserve"> IF(ДАННЫЕ!$F68="М",IF(E68&gt;=18,IF(E68&lt;60,1,""),""),"")&amp;IF(ДАННЫЕ!$F68="Ж",IF(E68&gt;=18,IF(E68&lt;55,1,""),""),"")</f>
        <v/>
      </c>
      <c r="G68" s="43" t="str">
        <f xml:space="preserve"> IF(ДАННЫЕ!$F68="М",IF(E68&gt;=60,2,""),"")&amp;IF(ДАННЫЕ!$F68="Ж",IF(E68&gt;=55,2,""),"")</f>
        <v/>
      </c>
      <c r="H68" s="43" t="str">
        <f t="shared" ca="1" si="0"/>
        <v/>
      </c>
      <c r="I68" s="43" t="str">
        <f t="shared" ca="1" si="1"/>
        <v>03</v>
      </c>
      <c r="J68" s="28" t="str">
        <f ca="1">ДАННЫЕ!$F68&amp;H68&amp;I68&amp;ДАННЫЕ!$I68&amp;"m"&amp;IF(ДАННЫЕ!$I68&gt;0,IF(ДАННЫЕ!$J68&gt;0,0,1),"")&amp;"f"&amp;IF(ДАННЫЕ!$R68&gt;0,IF(YEAR(ДАННЫЕ!$F$1)=YEAR(ДАННЫЕ!$R68),1,0),0)&amp;"z"&amp;ДАННЫЕ!$R68&amp;"p"&amp;ДАННЫЕ!$S68&amp;"i"&amp;ДАННЫЕ!$T68&amp;"h"&amp;ДАННЫЕ!$K68&amp;"be"&amp;ДАННЫЕ!$BI68&amp;"CD"&amp;IF(ДАННЫЕ!BF68&gt;500,4,IF(ДАННЫЕ!BF68&gt;350,3,IF(ДАННЫЕ!BF68&gt;200,2,IF(ДАННЫЕ!BF68&gt;0,1,0))))&amp;"g"&amp;B68&amp;"d"&amp;H68&amp;"l"&amp;ДАННЫЕ!AT68&amp;"a"&amp;ДАННЫЕ!$V68&amp;"v"&amp;R68&amp;"k"&amp;ДАННЫЕ!$U68&amp;"s"&amp;ДАННЫЕ!$Y68&amp;"t"&amp;ДАННЫЕ!$X68&amp;"b"&amp;IF(ДАННЫЕ!$Q68&gt;1,1,0)&amp;"PP"&amp;ДАННЫЕ!Z68&amp;"c"&amp;S68&amp;"x"&amp;IF(ДАННЫЕ!$BY68&gt;0,IF(YEAR(ДАННЫЕ!$F$1)=YEAR(ДАННЫЕ!$BY68),1,0),0)&amp;"n"&amp;IF(ДАННЫЕ!$BZ68&gt;0,IF(YEAR(ДАННЫЕ!$F$1)=YEAR(ДАННЫЕ!$BZ68),1,0),0)&amp;"u"&amp;D68&amp;"z"&amp;IF(ДАННЫЕ!$CL68&gt;0,IF(YEAR(ДАННЫЕ!$F$1)&gt;YEAR(ДАННЫЕ!$CL68),11,12),0)</f>
        <v>03mf0zpihbeCD0g0dlav0kstb0PPc0x0n0u0z0</v>
      </c>
      <c r="K68" s="28" t="str">
        <f ca="1">ДАННЫЕ!$I68&amp;"x"&amp;B68&amp;"w"&amp;IF(T68+ДАННЫЕ!AD68+ДАННЫЕ!AE68+ДАННЫЕ!AF68+ДАННЫЕ!AG68+ДАННЫЕ!AH68+ДАННЫЕ!$AL68+ДАННЫЕ!AI68+ДАННЫЕ!AJ68+ДАННЫЕ!AK68+ДАННЫЕ!AP68+ДАННЫЕ!AQ68+ДАННЫЕ!AR68+ДАННЫЕ!$AM68+ДАННЫЕ!$AN68+ДАННЫЕ!AS68+ДАННЫЕ!AT68&gt;0,1,0)&amp;IF(OR(T68=2,ДАННЫЕ!AD68=2,ДАННЫЕ!AE68=2,ДАННЫЕ!AF68=2,ДАННЫЕ!AG68=2,ДАННЫЕ!AH68=2,ДАННЫЕ!$AL68=2,ДАННЫЕ!AI68=2,ДАННЫЕ!AJ68=2,ДАННЫЕ!AK68=2,ДАННЫЕ!AP68=2,ДАННЫЕ!AQ68=2,ДАННЫЕ!AR68=2,ДАННЫЕ!$AM68=2,ДАННЫЕ!$AN68=2,ДАННЫЕ!AS68=2,ДАННЫЕ!AT68=2),2,0)&amp;"t"&amp;IF(T68&gt;0,"1"&amp;T68,"00")&amp;"f"&amp;IF(ДАННЫЕ!$AC68,"1"&amp;ДАННЫЕ!$AC68,"00")&amp;"b"&amp;IF(ДАННЫЕ!$AD68,"1"&amp;ДАННЫЕ!$AD68,"00")&amp;"g"&amp;IF(ДАННЫЕ!$AF68,"1"&amp;ДАННЫЕ!$AF68,"00")&amp;"c"&amp;IF(ДАННЫЕ!$AG68,"1"&amp;ДАННЫЕ!$AG68,"00")&amp;"i"&amp;IF(ДАННЫЕ!$AH68,"1"&amp;ДАННЫЕ!$AH68,"00")&amp;"r"&amp;IF(ДАННЫЕ!$AL68,"1"&amp;ДАННЫЕ!$AL68,"00")&amp;"m"&amp;IF(ДАННЫЕ!$AI68,"1"&amp;ДАННЫЕ!$AI68,"00")&amp;"hS"&amp;IF(ДАННЫЕ!$AJ68,"1"&amp;ДАННЫЕ!$AJ68,"00")&amp;"hZ"&amp;IF(ДАННЫЕ!$AK68,"1"&amp;ДАННЫЕ!$AK68,"00")&amp;"p"&amp;IF(ДАННЫЕ!$AP68,"1"&amp;ДАННЫЕ!$AP68,"00")&amp;"k"&amp;IF(ДАННЫЕ!$AQ68,"1"&amp;ДАННЫЕ!$AQ68,"00")&amp;"z"&amp;IF(ДАННЫЕ!$AR68,"1"&amp;ДАННЫЕ!$AR68,"00")&amp;"j"&amp;IF(ДАННЫЕ!$AM68,"1"&amp;ДАННЫЕ!$AM68,"00")&amp;"n"&amp;IF(ДАННЫЕ!$AN68,"1"&amp;ДАННЫЕ!$AN68,"00")&amp;"E"&amp;ДАННЫЕ!BI68&amp;"L"&amp;ДАННЫЕ!AO68&amp;"h"&amp;IF(ДАННЫЕ!$AU68&gt;0,1,0)&amp;"v"&amp;IF(ДАННЫЕ!$AW68&gt;0,1,0)&amp;"a"&amp;IF(ДАННЫЕ!$AS68,"1"&amp;ДАННЫЕ!$AS68,"00")&amp;"s"&amp;IF(ДАННЫЕ!$AT68,"1"&amp;ДАННЫЕ!$AT68,"00")&amp;"u"&amp;IF(ДАННЫЕ!$CJ68&gt;0,1,0)&amp;"y"&amp;B68&amp;"d"&amp;H68&amp;"e"&amp;F68&amp;G68</f>
        <v>x0w00t00f00b00g00c00i00r00m00hS00hZ00p00k00z00j00n00ELh0v0a00s00u0y0de</v>
      </c>
      <c r="L68" s="28" t="str">
        <f ca="1">ДАННЫЕ!$I68&amp;"VN"&amp;IF(ДАННЫЕ!AW68&gt;0,11,10)&amp;"CD"&amp;IF(ДАННЫЕ!BF68&gt;500,16,IF(ДАННЫЕ!BF68&gt;350,15,IF(ДАННЫЕ!BF68&gt;=200,14,IF(ДАННЫЕ!BF68&gt;=100,13,IF(ДАННЫЕ!BF68&gt;=50,12,IF(ДАННЫЕ!BF68&gt;0,11,10))))))&amp;"AR"&amp;IF(ДАННЫЕ!BX68&gt;0,1,0)&amp;"GD"&amp;B68&amp;"VV"&amp;IF(E68&gt;=5,IF(E68&lt;18,1,0),0)</f>
        <v>VN10CD10AR0GD0VV0</v>
      </c>
      <c r="M68" s="28" t="str">
        <f>ДАННЫЕ!$I68&amp;"b"&amp;ДАННЫЕ!$BI68&amp;"r"&amp;ДАННЫЕ!$BJ68&amp;"CD"&amp;IF(ДАННЫЕ!BF68&gt;0,IF(ДАННЫЕ!BF68&lt;200,1,IF(ДАННЫЕ!BF68&lt;350,2,3)),0)&amp;"h"&amp;IF(ДАННЫЕ!$BK68+ДАННЫЕ!$BL68+ДАННЫЕ!$BM68&gt;0,1,0)&amp;"x"&amp;ДАННЫЕ!$BK68&amp;"y"&amp;ДАННЫЕ!$BL68&amp;"z"&amp;ДАННЫЕ!$BM68&amp;"c"&amp;IF(ДАННЫЕ!$BK68+ДАННЫЕ!$BL68+ДАННЫЕ!$BM68=3,1,0)&amp;"a"&amp;IF(ДАННЫЕ!$BQ68+ДАННЫЕ!$BR68&gt;0,1,0)&amp;"d"&amp;ДАННЫЕ!$BQ68&amp;"v"&amp;ДАННЫЕ!$BR68&amp;"p"&amp;ДАННЫЕ!$BS68&amp;"n"&amp;ДАННЫЕ!$BU68&amp;"t"&amp;ДАННЫЕ!$BV68&amp;"o"&amp;ДАННЫЕ!$BT68&amp;"l"&amp;IF(ДАННЫЕ!$BN68&gt;0,1,0)&amp;ДАННЫЕ!$BN68&amp;"g"&amp;ДАННЫЕ!$BO68&amp;"s"&amp;ДАННЫЕ!$BP68&amp;"DZ"&amp;IF(ДАННЫЕ!B68-ДАННЫЕ!G68 &lt; 60,IF(ДАННЫЕ!B68-ДАННЫЕ!G68 &gt;= 0,1,0),0)&amp;"u"&amp;IF(ДАННЫЕ!$CJ68&gt;0,1,0)</f>
        <v>brCD0h0xyzc0a0dvpntol0gsDZ1u0</v>
      </c>
      <c r="N68" s="28" t="str">
        <f ca="1">ДАННЫЕ!$F68&amp;ДАННЫЕ!$I68&amp;"g"&amp;B68&amp;"cf"&amp;D68&amp;"a"&amp;IF(ДАННЫЕ!$BX68&gt;0,1,0)&amp;IF(ДАННЫЕ!$BF68&gt;500,1,IF(ДАННЫЕ!$BF68&gt;350,2,IF(ДАННЫЕ!$BF68&gt;=200,3,IF(ДАННЫЕ!$BF68&gt;=100,4,IF(ДАННЫЕ!$BF68&gt;=50,5,IF(ДАННЫЕ!$BF68&lt;50,6,0))))))&amp;"AR"&amp;IF(DATEDIF(ДАННЫЕ!$BX68,ДАННЫЕ!$F$1,"y")&gt;1,1,0)&amp;"VG"&amp;IF(ДАННЫЕ!$BH68="0",1,0)&amp;"o"&amp;IF(T68+ДАННЫЕ!$AF68+ДАННЫЕ!$AG68+ДАННЫЕ!$AH68+ДАННЫЕ!$AI68+ДАННЫЕ!$AJ68+ДАННЫЕ!$AP68+ДАННЫЕ!$AQ68+ДАННЫЕ!$AR68+ДАННЫЕ!$AU68+ДАННЫЕ!$AW68+ДАННЫЕ!$AS68+ДАННЫЕ!$AT68&gt;0,1,0)&amp;"x"&amp;ДАННЫЕ!$AG68&amp;"p"&amp;IF(ДАННЫЕ!$BY68&gt;0,1,0)&amp;"v"&amp;IF(ДАННЫЕ!$BZ68&gt;0,1,0)&amp;"n"&amp;ДАННЫЕ!$CA68&amp;"t"&amp;ДАННЫЕ!$AY68&amp;"k"&amp;ДАННЫЕ!$CB68&amp;"q"&amp;ДАННЫЕ!$CC68&amp;"w"&amp;ДАННЫЕ!$CD68&amp;"e"&amp;ДАННЫЕ!$CE68&amp;"m"&amp;ДАННЫЕ!$CF68&amp;"c"&amp;ДАННЫЕ!$CG68&amp;"z"&amp;ДАННЫЕ!$CH68&amp;"d"&amp;IF(H68=4,1,0)&amp;"s"&amp;IF(ДАННЫЕ!$J68=1,0,1)&amp;"u"&amp;IF(ДАННЫЕ!$CJ68&gt;0,1,0)</f>
        <v>g0cf0a06AR1VG0o0xp0v0ntkqwemczd0s1u0</v>
      </c>
      <c r="O68" s="28" t="str">
        <f>ДАННЫЕ!$I68&amp;"g"&amp;B68&amp;A68&amp;"f"&amp;P68&amp;"c"&amp;IF(ДАННЫЕ!$U68&gt;0,1,0)&amp;"s"&amp;IF(ДАННЫЕ!$Q68&gt;0,IF(YEAR(ДАННЫЕ!$F$1)=YEAR(ДАННЫЕ!$Q68),IF(MONTH(ДАННЫЕ!$F$1)=MONTH(ДАННЫЕ!$Q68),111,11),1),0)&amp;"i"&amp;IF(ДАННЫЕ!$R68+ДАННЫЕ!$S68+ДАННЫЕ!$T68=0,0,1)&amp;"h"&amp;IF(ДАННЫЕ!$P68&gt;0,1,0)&amp;"p"&amp;IF(ДАННЫЕ!$CI68&gt;0,IF(YEAR(ДАННЫЕ!$F$1)=YEAR(ДАННЫЕ!$CI68),IF(MONTH(ДАННЫЕ!$F$1)=MONTH(ДАННЫЕ!$CI68),111,11),1),0)&amp;"d"&amp;IF(ДАННЫЕ!$CJ68&gt;0,IF(YEAR(ДАННЫЕ!$F$1)=YEAR(ДАННЫЕ!$CJ68),IF(MONTH(ДАННЫЕ!$F$1)=MONTH(ДАННЫЕ!$CJ68),111,11),1),0)&amp;"o"&amp;IF(ДАННЫЕ!$CK68&gt;0,IF(MONTH(ДАННЫЕ!$F$1)=MONTH(ДАННЫЕ!$CK68),111,11),0)&amp;"v"&amp;IF(ДАННЫЕ!$BE68&gt;0,IF(MONTH(ДАННЫЕ!$F$1)=MONTH(ДАННЫЕ!$BE68),111,11),0)</f>
        <v>g00f0c0s0i0h0p0d0o0v0</v>
      </c>
      <c r="P68" s="15">
        <f t="shared" si="2"/>
        <v>0</v>
      </c>
      <c r="Q68" s="15">
        <f>IF(ДАННЫЕ!$F$1&gt;ДАННЫЕ!$N68,IF(YEAR(ДАННЫЕ!$F$1)=YEAR(ДАННЫЕ!M68),1,0),0)</f>
        <v>0</v>
      </c>
      <c r="R68" s="15">
        <f>IF(ДАННЫЕ!$F$1&gt;ДАННЫЕ!$N68,IF(YEAR(ДАННЫЕ!$F$1)=YEAR(ДАННЫЕ!N68),1,0),0)</f>
        <v>0</v>
      </c>
      <c r="S68" s="15">
        <f>IF(ДАННЫЕ!$AA68="2А",1,IF(ДАННЫЕ!$AA68="2Б",2,IF(ДАННЫЕ!$AA68="2В",3,IF(ДАННЫЕ!$AA68=3,4,IF(ДАННЫЕ!$AA68="4А",5,IF(ДАННЫЕ!$AA68="4Б",6,IF(ДАННЫЕ!$AA68="4В",7,IF(ДАННЫЕ!$AA68=5,8,0))))))))</f>
        <v>0</v>
      </c>
      <c r="T68" s="15">
        <f>IF(OR(ДАННЫЕ!$AC68=2,ДАННЫЕ!$AD68=2,ДАННЫЕ!$AE68=2),2,IF(OR(ДАННЫЕ!$AC68=1,ДАННЫЕ!$AD68=1,ДАННЫЕ!$AE68=1),1,0))</f>
        <v>0</v>
      </c>
    </row>
    <row r="69" spans="1:20" ht="15" customHeight="1" x14ac:dyDescent="0.2">
      <c r="A69" s="78">
        <f>IF(B69&gt;0,IF(MONTH(ДАННЫЕ!$F$1)=MONTH(ДАННЫЕ!$B69),1,0),0)</f>
        <v>0</v>
      </c>
      <c r="B69" s="14">
        <f>IF(ДАННЫЕ!$B69&gt;0,IF(YEAR(ДАННЫЕ!$F$1)=YEAR(ДАННЫЕ!$B69),1,0),0)</f>
        <v>0</v>
      </c>
      <c r="C69" s="14">
        <f>IF(ДАННЫЕ!$CM69&gt;0,IF(YEAR(ДАННЫЕ!$F$1)=YEAR(ДАННЫЕ!$CM69),1,0),0)</f>
        <v>0</v>
      </c>
      <c r="D69" s="14">
        <f>IF(ДАННЫЕ!$CJ69&gt;0,IF(ДАННЫЕ!$CL69&gt;ДАННЫЕ!$F$1,1,IF(ДАННЫЕ!$CL69&gt;0,0,1)),0)</f>
        <v>0</v>
      </c>
      <c r="E69" s="43" t="str">
        <f ca="1">IF(ДАННЫЕ!$F$1&gt;0,IF(ДАННЫЕ!$G69&gt;0,DATEDIF(ДАННЫЕ!$G69,ДАННЫЕ!$F$1,"y"),""),IF(ДАННЫЕ!$G69&gt;0,DATEDIF(ДАННЫЕ!$G69,TODAY(),"y"),""))</f>
        <v/>
      </c>
      <c r="F69" s="43" t="str">
        <f xml:space="preserve"> IF(ДАННЫЕ!$F69="М",IF(E69&gt;=18,IF(E69&lt;60,1,""),""),"")&amp;IF(ДАННЫЕ!$F69="Ж",IF(E69&gt;=18,IF(E69&lt;55,1,""),""),"")</f>
        <v/>
      </c>
      <c r="G69" s="43" t="str">
        <f xml:space="preserve"> IF(ДАННЫЕ!$F69="М",IF(E69&gt;=60,2,""),"")&amp;IF(ДАННЫЕ!$F69="Ж",IF(E69&gt;=55,2,""),"")</f>
        <v/>
      </c>
      <c r="H69" s="43" t="str">
        <f t="shared" ca="1" si="0"/>
        <v/>
      </c>
      <c r="I69" s="43" t="str">
        <f t="shared" ca="1" si="1"/>
        <v>03</v>
      </c>
      <c r="J69" s="28" t="str">
        <f ca="1">ДАННЫЕ!$F69&amp;H69&amp;I69&amp;ДАННЫЕ!$I69&amp;"m"&amp;IF(ДАННЫЕ!$I69&gt;0,IF(ДАННЫЕ!$J69&gt;0,0,1),"")&amp;"f"&amp;IF(ДАННЫЕ!$R69&gt;0,IF(YEAR(ДАННЫЕ!$F$1)=YEAR(ДАННЫЕ!$R69),1,0),0)&amp;"z"&amp;ДАННЫЕ!$R69&amp;"p"&amp;ДАННЫЕ!$S69&amp;"i"&amp;ДАННЫЕ!$T69&amp;"h"&amp;ДАННЫЕ!$K69&amp;"be"&amp;ДАННЫЕ!$BI69&amp;"CD"&amp;IF(ДАННЫЕ!BF69&gt;500,4,IF(ДАННЫЕ!BF69&gt;350,3,IF(ДАННЫЕ!BF69&gt;200,2,IF(ДАННЫЕ!BF69&gt;0,1,0))))&amp;"g"&amp;B69&amp;"d"&amp;H69&amp;"l"&amp;ДАННЫЕ!AT69&amp;"a"&amp;ДАННЫЕ!$V69&amp;"v"&amp;R69&amp;"k"&amp;ДАННЫЕ!$U69&amp;"s"&amp;ДАННЫЕ!$Y69&amp;"t"&amp;ДАННЫЕ!$X69&amp;"b"&amp;IF(ДАННЫЕ!$Q69&gt;1,1,0)&amp;"PP"&amp;ДАННЫЕ!Z69&amp;"c"&amp;S69&amp;"x"&amp;IF(ДАННЫЕ!$BY69&gt;0,IF(YEAR(ДАННЫЕ!$F$1)=YEAR(ДАННЫЕ!$BY69),1,0),0)&amp;"n"&amp;IF(ДАННЫЕ!$BZ69&gt;0,IF(YEAR(ДАННЫЕ!$F$1)=YEAR(ДАННЫЕ!$BZ69),1,0),0)&amp;"u"&amp;D69&amp;"z"&amp;IF(ДАННЫЕ!$CL69&gt;0,IF(YEAR(ДАННЫЕ!$F$1)&gt;YEAR(ДАННЫЕ!$CL69),11,12),0)</f>
        <v>03mf0zpihbeCD0g0dlav0kstb0PPc0x0n0u0z0</v>
      </c>
      <c r="K69" s="28" t="str">
        <f ca="1">ДАННЫЕ!$I69&amp;"x"&amp;B69&amp;"w"&amp;IF(T69+ДАННЫЕ!AD69+ДАННЫЕ!AE69+ДАННЫЕ!AF69+ДАННЫЕ!AG69+ДАННЫЕ!AH69+ДАННЫЕ!$AL69+ДАННЫЕ!AI69+ДАННЫЕ!AJ69+ДАННЫЕ!AK69+ДАННЫЕ!AP69+ДАННЫЕ!AQ69+ДАННЫЕ!AR69+ДАННЫЕ!$AM69+ДАННЫЕ!$AN69+ДАННЫЕ!AS69+ДАННЫЕ!AT69&gt;0,1,0)&amp;IF(OR(T69=2,ДАННЫЕ!AD69=2,ДАННЫЕ!AE69=2,ДАННЫЕ!AF69=2,ДАННЫЕ!AG69=2,ДАННЫЕ!AH69=2,ДАННЫЕ!$AL69=2,ДАННЫЕ!AI69=2,ДАННЫЕ!AJ69=2,ДАННЫЕ!AK69=2,ДАННЫЕ!AP69=2,ДАННЫЕ!AQ69=2,ДАННЫЕ!AR69=2,ДАННЫЕ!$AM69=2,ДАННЫЕ!$AN69=2,ДАННЫЕ!AS69=2,ДАННЫЕ!AT69=2),2,0)&amp;"t"&amp;IF(T69&gt;0,"1"&amp;T69,"00")&amp;"f"&amp;IF(ДАННЫЕ!$AC69,"1"&amp;ДАННЫЕ!$AC69,"00")&amp;"b"&amp;IF(ДАННЫЕ!$AD69,"1"&amp;ДАННЫЕ!$AD69,"00")&amp;"g"&amp;IF(ДАННЫЕ!$AF69,"1"&amp;ДАННЫЕ!$AF69,"00")&amp;"c"&amp;IF(ДАННЫЕ!$AG69,"1"&amp;ДАННЫЕ!$AG69,"00")&amp;"i"&amp;IF(ДАННЫЕ!$AH69,"1"&amp;ДАННЫЕ!$AH69,"00")&amp;"r"&amp;IF(ДАННЫЕ!$AL69,"1"&amp;ДАННЫЕ!$AL69,"00")&amp;"m"&amp;IF(ДАННЫЕ!$AI69,"1"&amp;ДАННЫЕ!$AI69,"00")&amp;"hS"&amp;IF(ДАННЫЕ!$AJ69,"1"&amp;ДАННЫЕ!$AJ69,"00")&amp;"hZ"&amp;IF(ДАННЫЕ!$AK69,"1"&amp;ДАННЫЕ!$AK69,"00")&amp;"p"&amp;IF(ДАННЫЕ!$AP69,"1"&amp;ДАННЫЕ!$AP69,"00")&amp;"k"&amp;IF(ДАННЫЕ!$AQ69,"1"&amp;ДАННЫЕ!$AQ69,"00")&amp;"z"&amp;IF(ДАННЫЕ!$AR69,"1"&amp;ДАННЫЕ!$AR69,"00")&amp;"j"&amp;IF(ДАННЫЕ!$AM69,"1"&amp;ДАННЫЕ!$AM69,"00")&amp;"n"&amp;IF(ДАННЫЕ!$AN69,"1"&amp;ДАННЫЕ!$AN69,"00")&amp;"E"&amp;ДАННЫЕ!BI69&amp;"L"&amp;ДАННЫЕ!AO69&amp;"h"&amp;IF(ДАННЫЕ!$AU69&gt;0,1,0)&amp;"v"&amp;IF(ДАННЫЕ!$AW69&gt;0,1,0)&amp;"a"&amp;IF(ДАННЫЕ!$AS69,"1"&amp;ДАННЫЕ!$AS69,"00")&amp;"s"&amp;IF(ДАННЫЕ!$AT69,"1"&amp;ДАННЫЕ!$AT69,"00")&amp;"u"&amp;IF(ДАННЫЕ!$CJ69&gt;0,1,0)&amp;"y"&amp;B69&amp;"d"&amp;H69&amp;"e"&amp;F69&amp;G69</f>
        <v>x0w00t00f00b00g00c00i00r00m00hS00hZ00p00k00z00j00n00ELh0v0a00s00u0y0de</v>
      </c>
      <c r="L69" s="28" t="str">
        <f ca="1">ДАННЫЕ!$I69&amp;"VN"&amp;IF(ДАННЫЕ!AW69&gt;0,11,10)&amp;"CD"&amp;IF(ДАННЫЕ!BF69&gt;500,16,IF(ДАННЫЕ!BF69&gt;350,15,IF(ДАННЫЕ!BF69&gt;=200,14,IF(ДАННЫЕ!BF69&gt;=100,13,IF(ДАННЫЕ!BF69&gt;=50,12,IF(ДАННЫЕ!BF69&gt;0,11,10))))))&amp;"AR"&amp;IF(ДАННЫЕ!BX69&gt;0,1,0)&amp;"GD"&amp;B69&amp;"VV"&amp;IF(E69&gt;=5,IF(E69&lt;18,1,0),0)</f>
        <v>VN10CD10AR0GD0VV0</v>
      </c>
      <c r="M69" s="28" t="str">
        <f>ДАННЫЕ!$I69&amp;"b"&amp;ДАННЫЕ!$BI69&amp;"r"&amp;ДАННЫЕ!$BJ69&amp;"CD"&amp;IF(ДАННЫЕ!BF69&gt;0,IF(ДАННЫЕ!BF69&lt;200,1,IF(ДАННЫЕ!BF69&lt;350,2,3)),0)&amp;"h"&amp;IF(ДАННЫЕ!$BK69+ДАННЫЕ!$BL69+ДАННЫЕ!$BM69&gt;0,1,0)&amp;"x"&amp;ДАННЫЕ!$BK69&amp;"y"&amp;ДАННЫЕ!$BL69&amp;"z"&amp;ДАННЫЕ!$BM69&amp;"c"&amp;IF(ДАННЫЕ!$BK69+ДАННЫЕ!$BL69+ДАННЫЕ!$BM69=3,1,0)&amp;"a"&amp;IF(ДАННЫЕ!$BQ69+ДАННЫЕ!$BR69&gt;0,1,0)&amp;"d"&amp;ДАННЫЕ!$BQ69&amp;"v"&amp;ДАННЫЕ!$BR69&amp;"p"&amp;ДАННЫЕ!$BS69&amp;"n"&amp;ДАННЫЕ!$BU69&amp;"t"&amp;ДАННЫЕ!$BV69&amp;"o"&amp;ДАННЫЕ!$BT69&amp;"l"&amp;IF(ДАННЫЕ!$BN69&gt;0,1,0)&amp;ДАННЫЕ!$BN69&amp;"g"&amp;ДАННЫЕ!$BO69&amp;"s"&amp;ДАННЫЕ!$BP69&amp;"DZ"&amp;IF(ДАННЫЕ!B69-ДАННЫЕ!G69 &lt; 60,IF(ДАННЫЕ!B69-ДАННЫЕ!G69 &gt;= 0,1,0),0)&amp;"u"&amp;IF(ДАННЫЕ!$CJ69&gt;0,1,0)</f>
        <v>brCD0h0xyzc0a0dvpntol0gsDZ1u0</v>
      </c>
      <c r="N69" s="28" t="str">
        <f ca="1">ДАННЫЕ!$F69&amp;ДАННЫЕ!$I69&amp;"g"&amp;B69&amp;"cf"&amp;D69&amp;"a"&amp;IF(ДАННЫЕ!$BX69&gt;0,1,0)&amp;IF(ДАННЫЕ!$BF69&gt;500,1,IF(ДАННЫЕ!$BF69&gt;350,2,IF(ДАННЫЕ!$BF69&gt;=200,3,IF(ДАННЫЕ!$BF69&gt;=100,4,IF(ДАННЫЕ!$BF69&gt;=50,5,IF(ДАННЫЕ!$BF69&lt;50,6,0))))))&amp;"AR"&amp;IF(DATEDIF(ДАННЫЕ!$BX69,ДАННЫЕ!$F$1,"y")&gt;1,1,0)&amp;"VG"&amp;IF(ДАННЫЕ!$BH69="0",1,0)&amp;"o"&amp;IF(T69+ДАННЫЕ!$AF69+ДАННЫЕ!$AG69+ДАННЫЕ!$AH69+ДАННЫЕ!$AI69+ДАННЫЕ!$AJ69+ДАННЫЕ!$AP69+ДАННЫЕ!$AQ69+ДАННЫЕ!$AR69+ДАННЫЕ!$AU69+ДАННЫЕ!$AW69+ДАННЫЕ!$AS69+ДАННЫЕ!$AT69&gt;0,1,0)&amp;"x"&amp;ДАННЫЕ!$AG69&amp;"p"&amp;IF(ДАННЫЕ!$BY69&gt;0,1,0)&amp;"v"&amp;IF(ДАННЫЕ!$BZ69&gt;0,1,0)&amp;"n"&amp;ДАННЫЕ!$CA69&amp;"t"&amp;ДАННЫЕ!$AY69&amp;"k"&amp;ДАННЫЕ!$CB69&amp;"q"&amp;ДАННЫЕ!$CC69&amp;"w"&amp;ДАННЫЕ!$CD69&amp;"e"&amp;ДАННЫЕ!$CE69&amp;"m"&amp;ДАННЫЕ!$CF69&amp;"c"&amp;ДАННЫЕ!$CG69&amp;"z"&amp;ДАННЫЕ!$CH69&amp;"d"&amp;IF(H69=4,1,0)&amp;"s"&amp;IF(ДАННЫЕ!$J69=1,0,1)&amp;"u"&amp;IF(ДАННЫЕ!$CJ69&gt;0,1,0)</f>
        <v>g0cf0a06AR1VG0o0xp0v0ntkqwemczd0s1u0</v>
      </c>
      <c r="O69" s="28" t="str">
        <f>ДАННЫЕ!$I69&amp;"g"&amp;B69&amp;A69&amp;"f"&amp;P69&amp;"c"&amp;IF(ДАННЫЕ!$U69&gt;0,1,0)&amp;"s"&amp;IF(ДАННЫЕ!$Q69&gt;0,IF(YEAR(ДАННЫЕ!$F$1)=YEAR(ДАННЫЕ!$Q69),IF(MONTH(ДАННЫЕ!$F$1)=MONTH(ДАННЫЕ!$Q69),111,11),1),0)&amp;"i"&amp;IF(ДАННЫЕ!$R69+ДАННЫЕ!$S69+ДАННЫЕ!$T69=0,0,1)&amp;"h"&amp;IF(ДАННЫЕ!$P69&gt;0,1,0)&amp;"p"&amp;IF(ДАННЫЕ!$CI69&gt;0,IF(YEAR(ДАННЫЕ!$F$1)=YEAR(ДАННЫЕ!$CI69),IF(MONTH(ДАННЫЕ!$F$1)=MONTH(ДАННЫЕ!$CI69),111,11),1),0)&amp;"d"&amp;IF(ДАННЫЕ!$CJ69&gt;0,IF(YEAR(ДАННЫЕ!$F$1)=YEAR(ДАННЫЕ!$CJ69),IF(MONTH(ДАННЫЕ!$F$1)=MONTH(ДАННЫЕ!$CJ69),111,11),1),0)&amp;"o"&amp;IF(ДАННЫЕ!$CK69&gt;0,IF(MONTH(ДАННЫЕ!$F$1)=MONTH(ДАННЫЕ!$CK69),111,11),0)&amp;"v"&amp;IF(ДАННЫЕ!$BE69&gt;0,IF(MONTH(ДАННЫЕ!$F$1)=MONTH(ДАННЫЕ!$BE69),111,11),0)</f>
        <v>g00f0c0s0i0h0p0d0o0v0</v>
      </c>
      <c r="P69" s="15">
        <f t="shared" si="2"/>
        <v>0</v>
      </c>
      <c r="Q69" s="15">
        <f>IF(ДАННЫЕ!$F$1&gt;ДАННЫЕ!$N69,IF(YEAR(ДАННЫЕ!$F$1)=YEAR(ДАННЫЕ!M69),1,0),0)</f>
        <v>0</v>
      </c>
      <c r="R69" s="15">
        <f>IF(ДАННЫЕ!$F$1&gt;ДАННЫЕ!$N69,IF(YEAR(ДАННЫЕ!$F$1)=YEAR(ДАННЫЕ!N69),1,0),0)</f>
        <v>0</v>
      </c>
      <c r="S69" s="15">
        <f>IF(ДАННЫЕ!$AA69="2А",1,IF(ДАННЫЕ!$AA69="2Б",2,IF(ДАННЫЕ!$AA69="2В",3,IF(ДАННЫЕ!$AA69=3,4,IF(ДАННЫЕ!$AA69="4А",5,IF(ДАННЫЕ!$AA69="4Б",6,IF(ДАННЫЕ!$AA69="4В",7,IF(ДАННЫЕ!$AA69=5,8,0))))))))</f>
        <v>0</v>
      </c>
      <c r="T69" s="15">
        <f>IF(OR(ДАННЫЕ!$AC69=2,ДАННЫЕ!$AD69=2,ДАННЫЕ!$AE69=2),2,IF(OR(ДАННЫЕ!$AC69=1,ДАННЫЕ!$AD69=1,ДАННЫЕ!$AE69=1),1,0))</f>
        <v>0</v>
      </c>
    </row>
    <row r="70" spans="1:20" ht="15" customHeight="1" x14ac:dyDescent="0.2">
      <c r="A70" s="78">
        <f>IF(B70&gt;0,IF(MONTH(ДАННЫЕ!$F$1)=MONTH(ДАННЫЕ!$B70),1,0),0)</f>
        <v>0</v>
      </c>
      <c r="B70" s="14">
        <f>IF(ДАННЫЕ!$B70&gt;0,IF(YEAR(ДАННЫЕ!$F$1)=YEAR(ДАННЫЕ!$B70),1,0),0)</f>
        <v>0</v>
      </c>
      <c r="C70" s="14">
        <f>IF(ДАННЫЕ!$CM70&gt;0,IF(YEAR(ДАННЫЕ!$F$1)=YEAR(ДАННЫЕ!$CM70),1,0),0)</f>
        <v>0</v>
      </c>
      <c r="D70" s="14">
        <f>IF(ДАННЫЕ!$CJ70&gt;0,IF(ДАННЫЕ!$CL70&gt;ДАННЫЕ!$F$1,1,IF(ДАННЫЕ!$CL70&gt;0,0,1)),0)</f>
        <v>0</v>
      </c>
      <c r="E70" s="43" t="str">
        <f ca="1">IF(ДАННЫЕ!$F$1&gt;0,IF(ДАННЫЕ!$G70&gt;0,DATEDIF(ДАННЫЕ!$G70,ДАННЫЕ!$F$1,"y"),""),IF(ДАННЫЕ!$G70&gt;0,DATEDIF(ДАННЫЕ!$G70,TODAY(),"y"),""))</f>
        <v/>
      </c>
      <c r="F70" s="43" t="str">
        <f xml:space="preserve"> IF(ДАННЫЕ!$F70="М",IF(E70&gt;=18,IF(E70&lt;60,1,""),""),"")&amp;IF(ДАННЫЕ!$F70="Ж",IF(E70&gt;=18,IF(E70&lt;55,1,""),""),"")</f>
        <v/>
      </c>
      <c r="G70" s="43" t="str">
        <f xml:space="preserve"> IF(ДАННЫЕ!$F70="М",IF(E70&gt;=60,2,""),"")&amp;IF(ДАННЫЕ!$F70="Ж",IF(E70&gt;=55,2,""),"")</f>
        <v/>
      </c>
      <c r="H70" s="43" t="str">
        <f t="shared" ca="1" si="0"/>
        <v/>
      </c>
      <c r="I70" s="43" t="str">
        <f t="shared" ca="1" si="1"/>
        <v>03</v>
      </c>
      <c r="J70" s="28" t="str">
        <f ca="1">ДАННЫЕ!$F70&amp;H70&amp;I70&amp;ДАННЫЕ!$I70&amp;"m"&amp;IF(ДАННЫЕ!$I70&gt;0,IF(ДАННЫЕ!$J70&gt;0,0,1),"")&amp;"f"&amp;IF(ДАННЫЕ!$R70&gt;0,IF(YEAR(ДАННЫЕ!$F$1)=YEAR(ДАННЫЕ!$R70),1,0),0)&amp;"z"&amp;ДАННЫЕ!$R70&amp;"p"&amp;ДАННЫЕ!$S70&amp;"i"&amp;ДАННЫЕ!$T70&amp;"h"&amp;ДАННЫЕ!$K70&amp;"be"&amp;ДАННЫЕ!$BI70&amp;"CD"&amp;IF(ДАННЫЕ!BF70&gt;500,4,IF(ДАННЫЕ!BF70&gt;350,3,IF(ДАННЫЕ!BF70&gt;200,2,IF(ДАННЫЕ!BF70&gt;0,1,0))))&amp;"g"&amp;B70&amp;"d"&amp;H70&amp;"l"&amp;ДАННЫЕ!AT70&amp;"a"&amp;ДАННЫЕ!$V70&amp;"v"&amp;R70&amp;"k"&amp;ДАННЫЕ!$U70&amp;"s"&amp;ДАННЫЕ!$Y70&amp;"t"&amp;ДАННЫЕ!$X70&amp;"b"&amp;IF(ДАННЫЕ!$Q70&gt;1,1,0)&amp;"PP"&amp;ДАННЫЕ!Z70&amp;"c"&amp;S70&amp;"x"&amp;IF(ДАННЫЕ!$BY70&gt;0,IF(YEAR(ДАННЫЕ!$F$1)=YEAR(ДАННЫЕ!$BY70),1,0),0)&amp;"n"&amp;IF(ДАННЫЕ!$BZ70&gt;0,IF(YEAR(ДАННЫЕ!$F$1)=YEAR(ДАННЫЕ!$BZ70),1,0),0)&amp;"u"&amp;D70&amp;"z"&amp;IF(ДАННЫЕ!$CL70&gt;0,IF(YEAR(ДАННЫЕ!$F$1)&gt;YEAR(ДАННЫЕ!$CL70),11,12),0)</f>
        <v>03mf0zpihbeCD0g0dlav0kstb0PPc0x0n0u0z0</v>
      </c>
      <c r="K70" s="28" t="str">
        <f ca="1">ДАННЫЕ!$I70&amp;"x"&amp;B70&amp;"w"&amp;IF(T70+ДАННЫЕ!AD70+ДАННЫЕ!AE70+ДАННЫЕ!AF70+ДАННЫЕ!AG70+ДАННЫЕ!AH70+ДАННЫЕ!$AL70+ДАННЫЕ!AI70+ДАННЫЕ!AJ70+ДАННЫЕ!AK70+ДАННЫЕ!AP70+ДАННЫЕ!AQ70+ДАННЫЕ!AR70+ДАННЫЕ!$AM70+ДАННЫЕ!$AN70+ДАННЫЕ!AS70+ДАННЫЕ!AT70&gt;0,1,0)&amp;IF(OR(T70=2,ДАННЫЕ!AD70=2,ДАННЫЕ!AE70=2,ДАННЫЕ!AF70=2,ДАННЫЕ!AG70=2,ДАННЫЕ!AH70=2,ДАННЫЕ!$AL70=2,ДАННЫЕ!AI70=2,ДАННЫЕ!AJ70=2,ДАННЫЕ!AK70=2,ДАННЫЕ!AP70=2,ДАННЫЕ!AQ70=2,ДАННЫЕ!AR70=2,ДАННЫЕ!$AM70=2,ДАННЫЕ!$AN70=2,ДАННЫЕ!AS70=2,ДАННЫЕ!AT70=2),2,0)&amp;"t"&amp;IF(T70&gt;0,"1"&amp;T70,"00")&amp;"f"&amp;IF(ДАННЫЕ!$AC70,"1"&amp;ДАННЫЕ!$AC70,"00")&amp;"b"&amp;IF(ДАННЫЕ!$AD70,"1"&amp;ДАННЫЕ!$AD70,"00")&amp;"g"&amp;IF(ДАННЫЕ!$AF70,"1"&amp;ДАННЫЕ!$AF70,"00")&amp;"c"&amp;IF(ДАННЫЕ!$AG70,"1"&amp;ДАННЫЕ!$AG70,"00")&amp;"i"&amp;IF(ДАННЫЕ!$AH70,"1"&amp;ДАННЫЕ!$AH70,"00")&amp;"r"&amp;IF(ДАННЫЕ!$AL70,"1"&amp;ДАННЫЕ!$AL70,"00")&amp;"m"&amp;IF(ДАННЫЕ!$AI70,"1"&amp;ДАННЫЕ!$AI70,"00")&amp;"hS"&amp;IF(ДАННЫЕ!$AJ70,"1"&amp;ДАННЫЕ!$AJ70,"00")&amp;"hZ"&amp;IF(ДАННЫЕ!$AK70,"1"&amp;ДАННЫЕ!$AK70,"00")&amp;"p"&amp;IF(ДАННЫЕ!$AP70,"1"&amp;ДАННЫЕ!$AP70,"00")&amp;"k"&amp;IF(ДАННЫЕ!$AQ70,"1"&amp;ДАННЫЕ!$AQ70,"00")&amp;"z"&amp;IF(ДАННЫЕ!$AR70,"1"&amp;ДАННЫЕ!$AR70,"00")&amp;"j"&amp;IF(ДАННЫЕ!$AM70,"1"&amp;ДАННЫЕ!$AM70,"00")&amp;"n"&amp;IF(ДАННЫЕ!$AN70,"1"&amp;ДАННЫЕ!$AN70,"00")&amp;"E"&amp;ДАННЫЕ!BI70&amp;"L"&amp;ДАННЫЕ!AO70&amp;"h"&amp;IF(ДАННЫЕ!$AU70&gt;0,1,0)&amp;"v"&amp;IF(ДАННЫЕ!$AW70&gt;0,1,0)&amp;"a"&amp;IF(ДАННЫЕ!$AS70,"1"&amp;ДАННЫЕ!$AS70,"00")&amp;"s"&amp;IF(ДАННЫЕ!$AT70,"1"&amp;ДАННЫЕ!$AT70,"00")&amp;"u"&amp;IF(ДАННЫЕ!$CJ70&gt;0,1,0)&amp;"y"&amp;B70&amp;"d"&amp;H70&amp;"e"&amp;F70&amp;G70</f>
        <v>x0w00t00f00b00g00c00i00r00m00hS00hZ00p00k00z00j00n00ELh0v0a00s00u0y0de</v>
      </c>
      <c r="L70" s="28" t="str">
        <f ca="1">ДАННЫЕ!$I70&amp;"VN"&amp;IF(ДАННЫЕ!AW70&gt;0,11,10)&amp;"CD"&amp;IF(ДАННЫЕ!BF70&gt;500,16,IF(ДАННЫЕ!BF70&gt;350,15,IF(ДАННЫЕ!BF70&gt;=200,14,IF(ДАННЫЕ!BF70&gt;=100,13,IF(ДАННЫЕ!BF70&gt;=50,12,IF(ДАННЫЕ!BF70&gt;0,11,10))))))&amp;"AR"&amp;IF(ДАННЫЕ!BX70&gt;0,1,0)&amp;"GD"&amp;B70&amp;"VV"&amp;IF(E70&gt;=5,IF(E70&lt;18,1,0),0)</f>
        <v>VN10CD10AR0GD0VV0</v>
      </c>
      <c r="M70" s="28" t="str">
        <f>ДАННЫЕ!$I70&amp;"b"&amp;ДАННЫЕ!$BI70&amp;"r"&amp;ДАННЫЕ!$BJ70&amp;"CD"&amp;IF(ДАННЫЕ!BF70&gt;0,IF(ДАННЫЕ!BF70&lt;200,1,IF(ДАННЫЕ!BF70&lt;350,2,3)),0)&amp;"h"&amp;IF(ДАННЫЕ!$BK70+ДАННЫЕ!$BL70+ДАННЫЕ!$BM70&gt;0,1,0)&amp;"x"&amp;ДАННЫЕ!$BK70&amp;"y"&amp;ДАННЫЕ!$BL70&amp;"z"&amp;ДАННЫЕ!$BM70&amp;"c"&amp;IF(ДАННЫЕ!$BK70+ДАННЫЕ!$BL70+ДАННЫЕ!$BM70=3,1,0)&amp;"a"&amp;IF(ДАННЫЕ!$BQ70+ДАННЫЕ!$BR70&gt;0,1,0)&amp;"d"&amp;ДАННЫЕ!$BQ70&amp;"v"&amp;ДАННЫЕ!$BR70&amp;"p"&amp;ДАННЫЕ!$BS70&amp;"n"&amp;ДАННЫЕ!$BU70&amp;"t"&amp;ДАННЫЕ!$BV70&amp;"o"&amp;ДАННЫЕ!$BT70&amp;"l"&amp;IF(ДАННЫЕ!$BN70&gt;0,1,0)&amp;ДАННЫЕ!$BN70&amp;"g"&amp;ДАННЫЕ!$BO70&amp;"s"&amp;ДАННЫЕ!$BP70&amp;"DZ"&amp;IF(ДАННЫЕ!B70-ДАННЫЕ!G70 &lt; 60,IF(ДАННЫЕ!B70-ДАННЫЕ!G70 &gt;= 0,1,0),0)&amp;"u"&amp;IF(ДАННЫЕ!$CJ70&gt;0,1,0)</f>
        <v>brCD0h0xyzc0a0dvpntol0gsDZ1u0</v>
      </c>
      <c r="N70" s="28" t="str">
        <f ca="1">ДАННЫЕ!$F70&amp;ДАННЫЕ!$I70&amp;"g"&amp;B70&amp;"cf"&amp;D70&amp;"a"&amp;IF(ДАННЫЕ!$BX70&gt;0,1,0)&amp;IF(ДАННЫЕ!$BF70&gt;500,1,IF(ДАННЫЕ!$BF70&gt;350,2,IF(ДАННЫЕ!$BF70&gt;=200,3,IF(ДАННЫЕ!$BF70&gt;=100,4,IF(ДАННЫЕ!$BF70&gt;=50,5,IF(ДАННЫЕ!$BF70&lt;50,6,0))))))&amp;"AR"&amp;IF(DATEDIF(ДАННЫЕ!$BX70,ДАННЫЕ!$F$1,"y")&gt;1,1,0)&amp;"VG"&amp;IF(ДАННЫЕ!$BH70="0",1,0)&amp;"o"&amp;IF(T70+ДАННЫЕ!$AF70+ДАННЫЕ!$AG70+ДАННЫЕ!$AH70+ДАННЫЕ!$AI70+ДАННЫЕ!$AJ70+ДАННЫЕ!$AP70+ДАННЫЕ!$AQ70+ДАННЫЕ!$AR70+ДАННЫЕ!$AU70+ДАННЫЕ!$AW70+ДАННЫЕ!$AS70+ДАННЫЕ!$AT70&gt;0,1,0)&amp;"x"&amp;ДАННЫЕ!$AG70&amp;"p"&amp;IF(ДАННЫЕ!$BY70&gt;0,1,0)&amp;"v"&amp;IF(ДАННЫЕ!$BZ70&gt;0,1,0)&amp;"n"&amp;ДАННЫЕ!$CA70&amp;"t"&amp;ДАННЫЕ!$AY70&amp;"k"&amp;ДАННЫЕ!$CB70&amp;"q"&amp;ДАННЫЕ!$CC70&amp;"w"&amp;ДАННЫЕ!$CD70&amp;"e"&amp;ДАННЫЕ!$CE70&amp;"m"&amp;ДАННЫЕ!$CF70&amp;"c"&amp;ДАННЫЕ!$CG70&amp;"z"&amp;ДАННЫЕ!$CH70&amp;"d"&amp;IF(H70=4,1,0)&amp;"s"&amp;IF(ДАННЫЕ!$J70=1,0,1)&amp;"u"&amp;IF(ДАННЫЕ!$CJ70&gt;0,1,0)</f>
        <v>g0cf0a06AR1VG0o0xp0v0ntkqwemczd0s1u0</v>
      </c>
      <c r="O70" s="28" t="str">
        <f>ДАННЫЕ!$I70&amp;"g"&amp;B70&amp;A70&amp;"f"&amp;P70&amp;"c"&amp;IF(ДАННЫЕ!$U70&gt;0,1,0)&amp;"s"&amp;IF(ДАННЫЕ!$Q70&gt;0,IF(YEAR(ДАННЫЕ!$F$1)=YEAR(ДАННЫЕ!$Q70),IF(MONTH(ДАННЫЕ!$F$1)=MONTH(ДАННЫЕ!$Q70),111,11),1),0)&amp;"i"&amp;IF(ДАННЫЕ!$R70+ДАННЫЕ!$S70+ДАННЫЕ!$T70=0,0,1)&amp;"h"&amp;IF(ДАННЫЕ!$P70&gt;0,1,0)&amp;"p"&amp;IF(ДАННЫЕ!$CI70&gt;0,IF(YEAR(ДАННЫЕ!$F$1)=YEAR(ДАННЫЕ!$CI70),IF(MONTH(ДАННЫЕ!$F$1)=MONTH(ДАННЫЕ!$CI70),111,11),1),0)&amp;"d"&amp;IF(ДАННЫЕ!$CJ70&gt;0,IF(YEAR(ДАННЫЕ!$F$1)=YEAR(ДАННЫЕ!$CJ70),IF(MONTH(ДАННЫЕ!$F$1)=MONTH(ДАННЫЕ!$CJ70),111,11),1),0)&amp;"o"&amp;IF(ДАННЫЕ!$CK70&gt;0,IF(MONTH(ДАННЫЕ!$F$1)=MONTH(ДАННЫЕ!$CK70),111,11),0)&amp;"v"&amp;IF(ДАННЫЕ!$BE70&gt;0,IF(MONTH(ДАННЫЕ!$F$1)=MONTH(ДАННЫЕ!$BE70),111,11),0)</f>
        <v>g00f0c0s0i0h0p0d0o0v0</v>
      </c>
      <c r="P70" s="15">
        <f t="shared" si="2"/>
        <v>0</v>
      </c>
      <c r="Q70" s="15">
        <f>IF(ДАННЫЕ!$F$1&gt;ДАННЫЕ!$N70,IF(YEAR(ДАННЫЕ!$F$1)=YEAR(ДАННЫЕ!M70),1,0),0)</f>
        <v>0</v>
      </c>
      <c r="R70" s="15">
        <f>IF(ДАННЫЕ!$F$1&gt;ДАННЫЕ!$N70,IF(YEAR(ДАННЫЕ!$F$1)=YEAR(ДАННЫЕ!N70),1,0),0)</f>
        <v>0</v>
      </c>
      <c r="S70" s="15">
        <f>IF(ДАННЫЕ!$AA70="2А",1,IF(ДАННЫЕ!$AA70="2Б",2,IF(ДАННЫЕ!$AA70="2В",3,IF(ДАННЫЕ!$AA70=3,4,IF(ДАННЫЕ!$AA70="4А",5,IF(ДАННЫЕ!$AA70="4Б",6,IF(ДАННЫЕ!$AA70="4В",7,IF(ДАННЫЕ!$AA70=5,8,0))))))))</f>
        <v>0</v>
      </c>
      <c r="T70" s="15">
        <f>IF(OR(ДАННЫЕ!$AC70=2,ДАННЫЕ!$AD70=2,ДАННЫЕ!$AE70=2),2,IF(OR(ДАННЫЕ!$AC70=1,ДАННЫЕ!$AD70=1,ДАННЫЕ!$AE70=1),1,0))</f>
        <v>0</v>
      </c>
    </row>
    <row r="71" spans="1:20" ht="15" customHeight="1" x14ac:dyDescent="0.2">
      <c r="A71" s="78">
        <f>IF(B71&gt;0,IF(MONTH(ДАННЫЕ!$F$1)=MONTH(ДАННЫЕ!$B71),1,0),0)</f>
        <v>0</v>
      </c>
      <c r="B71" s="14">
        <f>IF(ДАННЫЕ!$B71&gt;0,IF(YEAR(ДАННЫЕ!$F$1)=YEAR(ДАННЫЕ!$B71),1,0),0)</f>
        <v>0</v>
      </c>
      <c r="C71" s="14">
        <f>IF(ДАННЫЕ!$CM71&gt;0,IF(YEAR(ДАННЫЕ!$F$1)=YEAR(ДАННЫЕ!$CM71),1,0),0)</f>
        <v>0</v>
      </c>
      <c r="D71" s="14">
        <f>IF(ДАННЫЕ!$CJ71&gt;0,IF(ДАННЫЕ!$CL71&gt;ДАННЫЕ!$F$1,1,IF(ДАННЫЕ!$CL71&gt;0,0,1)),0)</f>
        <v>0</v>
      </c>
      <c r="E71" s="43" t="str">
        <f ca="1">IF(ДАННЫЕ!$F$1&gt;0,IF(ДАННЫЕ!$G71&gt;0,DATEDIF(ДАННЫЕ!$G71,ДАННЫЕ!$F$1,"y"),""),IF(ДАННЫЕ!$G71&gt;0,DATEDIF(ДАННЫЕ!$G71,TODAY(),"y"),""))</f>
        <v/>
      </c>
      <c r="F71" s="43" t="str">
        <f xml:space="preserve"> IF(ДАННЫЕ!$F71="М",IF(E71&gt;=18,IF(E71&lt;60,1,""),""),"")&amp;IF(ДАННЫЕ!$F71="Ж",IF(E71&gt;=18,IF(E71&lt;55,1,""),""),"")</f>
        <v/>
      </c>
      <c r="G71" s="43" t="str">
        <f xml:space="preserve"> IF(ДАННЫЕ!$F71="М",IF(E71&gt;=60,2,""),"")&amp;IF(ДАННЫЕ!$F71="Ж",IF(E71&gt;=55,2,""),"")</f>
        <v/>
      </c>
      <c r="H71" s="43" t="str">
        <f t="shared" ca="1" si="0"/>
        <v/>
      </c>
      <c r="I71" s="43" t="str">
        <f t="shared" ca="1" si="1"/>
        <v>03</v>
      </c>
      <c r="J71" s="28" t="str">
        <f ca="1">ДАННЫЕ!$F71&amp;H71&amp;I71&amp;ДАННЫЕ!$I71&amp;"m"&amp;IF(ДАННЫЕ!$I71&gt;0,IF(ДАННЫЕ!$J71&gt;0,0,1),"")&amp;"f"&amp;IF(ДАННЫЕ!$R71&gt;0,IF(YEAR(ДАННЫЕ!$F$1)=YEAR(ДАННЫЕ!$R71),1,0),0)&amp;"z"&amp;ДАННЫЕ!$R71&amp;"p"&amp;ДАННЫЕ!$S71&amp;"i"&amp;ДАННЫЕ!$T71&amp;"h"&amp;ДАННЫЕ!$K71&amp;"be"&amp;ДАННЫЕ!$BI71&amp;"CD"&amp;IF(ДАННЫЕ!BF71&gt;500,4,IF(ДАННЫЕ!BF71&gt;350,3,IF(ДАННЫЕ!BF71&gt;200,2,IF(ДАННЫЕ!BF71&gt;0,1,0))))&amp;"g"&amp;B71&amp;"d"&amp;H71&amp;"l"&amp;ДАННЫЕ!AT71&amp;"a"&amp;ДАННЫЕ!$V71&amp;"v"&amp;R71&amp;"k"&amp;ДАННЫЕ!$U71&amp;"s"&amp;ДАННЫЕ!$Y71&amp;"t"&amp;ДАННЫЕ!$X71&amp;"b"&amp;IF(ДАННЫЕ!$Q71&gt;1,1,0)&amp;"PP"&amp;ДАННЫЕ!Z71&amp;"c"&amp;S71&amp;"x"&amp;IF(ДАННЫЕ!$BY71&gt;0,IF(YEAR(ДАННЫЕ!$F$1)=YEAR(ДАННЫЕ!$BY71),1,0),0)&amp;"n"&amp;IF(ДАННЫЕ!$BZ71&gt;0,IF(YEAR(ДАННЫЕ!$F$1)=YEAR(ДАННЫЕ!$BZ71),1,0),0)&amp;"u"&amp;D71&amp;"z"&amp;IF(ДАННЫЕ!$CL71&gt;0,IF(YEAR(ДАННЫЕ!$F$1)&gt;YEAR(ДАННЫЕ!$CL71),11,12),0)</f>
        <v>03mf0zpihbeCD0g0dlav0kstb0PPc0x0n0u0z0</v>
      </c>
      <c r="K71" s="28" t="str">
        <f ca="1">ДАННЫЕ!$I71&amp;"x"&amp;B71&amp;"w"&amp;IF(T71+ДАННЫЕ!AD71+ДАННЫЕ!AE71+ДАННЫЕ!AF71+ДАННЫЕ!AG71+ДАННЫЕ!AH71+ДАННЫЕ!$AL71+ДАННЫЕ!AI71+ДАННЫЕ!AJ71+ДАННЫЕ!AK71+ДАННЫЕ!AP71+ДАННЫЕ!AQ71+ДАННЫЕ!AR71+ДАННЫЕ!$AM71+ДАННЫЕ!$AN71+ДАННЫЕ!AS71+ДАННЫЕ!AT71&gt;0,1,0)&amp;IF(OR(T71=2,ДАННЫЕ!AD71=2,ДАННЫЕ!AE71=2,ДАННЫЕ!AF71=2,ДАННЫЕ!AG71=2,ДАННЫЕ!AH71=2,ДАННЫЕ!$AL71=2,ДАННЫЕ!AI71=2,ДАННЫЕ!AJ71=2,ДАННЫЕ!AK71=2,ДАННЫЕ!AP71=2,ДАННЫЕ!AQ71=2,ДАННЫЕ!AR71=2,ДАННЫЕ!$AM71=2,ДАННЫЕ!$AN71=2,ДАННЫЕ!AS71=2,ДАННЫЕ!AT71=2),2,0)&amp;"t"&amp;IF(T71&gt;0,"1"&amp;T71,"00")&amp;"f"&amp;IF(ДАННЫЕ!$AC71,"1"&amp;ДАННЫЕ!$AC71,"00")&amp;"b"&amp;IF(ДАННЫЕ!$AD71,"1"&amp;ДАННЫЕ!$AD71,"00")&amp;"g"&amp;IF(ДАННЫЕ!$AF71,"1"&amp;ДАННЫЕ!$AF71,"00")&amp;"c"&amp;IF(ДАННЫЕ!$AG71,"1"&amp;ДАННЫЕ!$AG71,"00")&amp;"i"&amp;IF(ДАННЫЕ!$AH71,"1"&amp;ДАННЫЕ!$AH71,"00")&amp;"r"&amp;IF(ДАННЫЕ!$AL71,"1"&amp;ДАННЫЕ!$AL71,"00")&amp;"m"&amp;IF(ДАННЫЕ!$AI71,"1"&amp;ДАННЫЕ!$AI71,"00")&amp;"hS"&amp;IF(ДАННЫЕ!$AJ71,"1"&amp;ДАННЫЕ!$AJ71,"00")&amp;"hZ"&amp;IF(ДАННЫЕ!$AK71,"1"&amp;ДАННЫЕ!$AK71,"00")&amp;"p"&amp;IF(ДАННЫЕ!$AP71,"1"&amp;ДАННЫЕ!$AP71,"00")&amp;"k"&amp;IF(ДАННЫЕ!$AQ71,"1"&amp;ДАННЫЕ!$AQ71,"00")&amp;"z"&amp;IF(ДАННЫЕ!$AR71,"1"&amp;ДАННЫЕ!$AR71,"00")&amp;"j"&amp;IF(ДАННЫЕ!$AM71,"1"&amp;ДАННЫЕ!$AM71,"00")&amp;"n"&amp;IF(ДАННЫЕ!$AN71,"1"&amp;ДАННЫЕ!$AN71,"00")&amp;"E"&amp;ДАННЫЕ!BI71&amp;"L"&amp;ДАННЫЕ!AO71&amp;"h"&amp;IF(ДАННЫЕ!$AU71&gt;0,1,0)&amp;"v"&amp;IF(ДАННЫЕ!$AW71&gt;0,1,0)&amp;"a"&amp;IF(ДАННЫЕ!$AS71,"1"&amp;ДАННЫЕ!$AS71,"00")&amp;"s"&amp;IF(ДАННЫЕ!$AT71,"1"&amp;ДАННЫЕ!$AT71,"00")&amp;"u"&amp;IF(ДАННЫЕ!$CJ71&gt;0,1,0)&amp;"y"&amp;B71&amp;"d"&amp;H71&amp;"e"&amp;F71&amp;G71</f>
        <v>x0w00t00f00b00g00c00i00r00m00hS00hZ00p00k00z00j00n00ELh0v0a00s00u0y0de</v>
      </c>
      <c r="L71" s="28" t="str">
        <f ca="1">ДАННЫЕ!$I71&amp;"VN"&amp;IF(ДАННЫЕ!AW71&gt;0,11,10)&amp;"CD"&amp;IF(ДАННЫЕ!BF71&gt;500,16,IF(ДАННЫЕ!BF71&gt;350,15,IF(ДАННЫЕ!BF71&gt;=200,14,IF(ДАННЫЕ!BF71&gt;=100,13,IF(ДАННЫЕ!BF71&gt;=50,12,IF(ДАННЫЕ!BF71&gt;0,11,10))))))&amp;"AR"&amp;IF(ДАННЫЕ!BX71&gt;0,1,0)&amp;"GD"&amp;B71&amp;"VV"&amp;IF(E71&gt;=5,IF(E71&lt;18,1,0),0)</f>
        <v>VN10CD10AR0GD0VV0</v>
      </c>
      <c r="M71" s="28" t="str">
        <f>ДАННЫЕ!$I71&amp;"b"&amp;ДАННЫЕ!$BI71&amp;"r"&amp;ДАННЫЕ!$BJ71&amp;"CD"&amp;IF(ДАННЫЕ!BF71&gt;0,IF(ДАННЫЕ!BF71&lt;200,1,IF(ДАННЫЕ!BF71&lt;350,2,3)),0)&amp;"h"&amp;IF(ДАННЫЕ!$BK71+ДАННЫЕ!$BL71+ДАННЫЕ!$BM71&gt;0,1,0)&amp;"x"&amp;ДАННЫЕ!$BK71&amp;"y"&amp;ДАННЫЕ!$BL71&amp;"z"&amp;ДАННЫЕ!$BM71&amp;"c"&amp;IF(ДАННЫЕ!$BK71+ДАННЫЕ!$BL71+ДАННЫЕ!$BM71=3,1,0)&amp;"a"&amp;IF(ДАННЫЕ!$BQ71+ДАННЫЕ!$BR71&gt;0,1,0)&amp;"d"&amp;ДАННЫЕ!$BQ71&amp;"v"&amp;ДАННЫЕ!$BR71&amp;"p"&amp;ДАННЫЕ!$BS71&amp;"n"&amp;ДАННЫЕ!$BU71&amp;"t"&amp;ДАННЫЕ!$BV71&amp;"o"&amp;ДАННЫЕ!$BT71&amp;"l"&amp;IF(ДАННЫЕ!$BN71&gt;0,1,0)&amp;ДАННЫЕ!$BN71&amp;"g"&amp;ДАННЫЕ!$BO71&amp;"s"&amp;ДАННЫЕ!$BP71&amp;"DZ"&amp;IF(ДАННЫЕ!B71-ДАННЫЕ!G71 &lt; 60,IF(ДАННЫЕ!B71-ДАННЫЕ!G71 &gt;= 0,1,0),0)&amp;"u"&amp;IF(ДАННЫЕ!$CJ71&gt;0,1,0)</f>
        <v>brCD0h0xyzc0a0dvpntol0gsDZ1u0</v>
      </c>
      <c r="N71" s="28" t="str">
        <f ca="1">ДАННЫЕ!$F71&amp;ДАННЫЕ!$I71&amp;"g"&amp;B71&amp;"cf"&amp;D71&amp;"a"&amp;IF(ДАННЫЕ!$BX71&gt;0,1,0)&amp;IF(ДАННЫЕ!$BF71&gt;500,1,IF(ДАННЫЕ!$BF71&gt;350,2,IF(ДАННЫЕ!$BF71&gt;=200,3,IF(ДАННЫЕ!$BF71&gt;=100,4,IF(ДАННЫЕ!$BF71&gt;=50,5,IF(ДАННЫЕ!$BF71&lt;50,6,0))))))&amp;"AR"&amp;IF(DATEDIF(ДАННЫЕ!$BX71,ДАННЫЕ!$F$1,"y")&gt;1,1,0)&amp;"VG"&amp;IF(ДАННЫЕ!$BH71="0",1,0)&amp;"o"&amp;IF(T71+ДАННЫЕ!$AF71+ДАННЫЕ!$AG71+ДАННЫЕ!$AH71+ДАННЫЕ!$AI71+ДАННЫЕ!$AJ71+ДАННЫЕ!$AP71+ДАННЫЕ!$AQ71+ДАННЫЕ!$AR71+ДАННЫЕ!$AU71+ДАННЫЕ!$AW71+ДАННЫЕ!$AS71+ДАННЫЕ!$AT71&gt;0,1,0)&amp;"x"&amp;ДАННЫЕ!$AG71&amp;"p"&amp;IF(ДАННЫЕ!$BY71&gt;0,1,0)&amp;"v"&amp;IF(ДАННЫЕ!$BZ71&gt;0,1,0)&amp;"n"&amp;ДАННЫЕ!$CA71&amp;"t"&amp;ДАННЫЕ!$AY71&amp;"k"&amp;ДАННЫЕ!$CB71&amp;"q"&amp;ДАННЫЕ!$CC71&amp;"w"&amp;ДАННЫЕ!$CD71&amp;"e"&amp;ДАННЫЕ!$CE71&amp;"m"&amp;ДАННЫЕ!$CF71&amp;"c"&amp;ДАННЫЕ!$CG71&amp;"z"&amp;ДАННЫЕ!$CH71&amp;"d"&amp;IF(H71=4,1,0)&amp;"s"&amp;IF(ДАННЫЕ!$J71=1,0,1)&amp;"u"&amp;IF(ДАННЫЕ!$CJ71&gt;0,1,0)</f>
        <v>g0cf0a06AR1VG0o0xp0v0ntkqwemczd0s1u0</v>
      </c>
      <c r="O71" s="28" t="str">
        <f>ДАННЫЕ!$I71&amp;"g"&amp;B71&amp;A71&amp;"f"&amp;P71&amp;"c"&amp;IF(ДАННЫЕ!$U71&gt;0,1,0)&amp;"s"&amp;IF(ДАННЫЕ!$Q71&gt;0,IF(YEAR(ДАННЫЕ!$F$1)=YEAR(ДАННЫЕ!$Q71),IF(MONTH(ДАННЫЕ!$F$1)=MONTH(ДАННЫЕ!$Q71),111,11),1),0)&amp;"i"&amp;IF(ДАННЫЕ!$R71+ДАННЫЕ!$S71+ДАННЫЕ!$T71=0,0,1)&amp;"h"&amp;IF(ДАННЫЕ!$P71&gt;0,1,0)&amp;"p"&amp;IF(ДАННЫЕ!$CI71&gt;0,IF(YEAR(ДАННЫЕ!$F$1)=YEAR(ДАННЫЕ!$CI71),IF(MONTH(ДАННЫЕ!$F$1)=MONTH(ДАННЫЕ!$CI71),111,11),1),0)&amp;"d"&amp;IF(ДАННЫЕ!$CJ71&gt;0,IF(YEAR(ДАННЫЕ!$F$1)=YEAR(ДАННЫЕ!$CJ71),IF(MONTH(ДАННЫЕ!$F$1)=MONTH(ДАННЫЕ!$CJ71),111,11),1),0)&amp;"o"&amp;IF(ДАННЫЕ!$CK71&gt;0,IF(MONTH(ДАННЫЕ!$F$1)=MONTH(ДАННЫЕ!$CK71),111,11),0)&amp;"v"&amp;IF(ДАННЫЕ!$BE71&gt;0,IF(MONTH(ДАННЫЕ!$F$1)=MONTH(ДАННЫЕ!$BE71),111,11),0)</f>
        <v>g00f0c0s0i0h0p0d0o0v0</v>
      </c>
      <c r="P71" s="15">
        <f t="shared" si="2"/>
        <v>0</v>
      </c>
      <c r="Q71" s="15">
        <f>IF(ДАННЫЕ!$F$1&gt;ДАННЫЕ!$N71,IF(YEAR(ДАННЫЕ!$F$1)=YEAR(ДАННЫЕ!M71),1,0),0)</f>
        <v>0</v>
      </c>
      <c r="R71" s="15">
        <f>IF(ДАННЫЕ!$F$1&gt;ДАННЫЕ!$N71,IF(YEAR(ДАННЫЕ!$F$1)=YEAR(ДАННЫЕ!N71),1,0),0)</f>
        <v>0</v>
      </c>
      <c r="S71" s="15">
        <f>IF(ДАННЫЕ!$AA71="2А",1,IF(ДАННЫЕ!$AA71="2Б",2,IF(ДАННЫЕ!$AA71="2В",3,IF(ДАННЫЕ!$AA71=3,4,IF(ДАННЫЕ!$AA71="4А",5,IF(ДАННЫЕ!$AA71="4Б",6,IF(ДАННЫЕ!$AA71="4В",7,IF(ДАННЫЕ!$AA71=5,8,0))))))))</f>
        <v>0</v>
      </c>
      <c r="T71" s="15">
        <f>IF(OR(ДАННЫЕ!$AC71=2,ДАННЫЕ!$AD71=2,ДАННЫЕ!$AE71=2),2,IF(OR(ДАННЫЕ!$AC71=1,ДАННЫЕ!$AD71=1,ДАННЫЕ!$AE71=1),1,0))</f>
        <v>0</v>
      </c>
    </row>
    <row r="72" spans="1:20" ht="15" customHeight="1" x14ac:dyDescent="0.2">
      <c r="A72" s="78">
        <f>IF(B72&gt;0,IF(MONTH(ДАННЫЕ!$F$1)=MONTH(ДАННЫЕ!$B72),1,0),0)</f>
        <v>0</v>
      </c>
      <c r="B72" s="14">
        <f>IF(ДАННЫЕ!$B72&gt;0,IF(YEAR(ДАННЫЕ!$F$1)=YEAR(ДАННЫЕ!$B72),1,0),0)</f>
        <v>0</v>
      </c>
      <c r="C72" s="14">
        <f>IF(ДАННЫЕ!$CM72&gt;0,IF(YEAR(ДАННЫЕ!$F$1)=YEAR(ДАННЫЕ!$CM72),1,0),0)</f>
        <v>0</v>
      </c>
      <c r="D72" s="14">
        <f>IF(ДАННЫЕ!$CJ72&gt;0,IF(ДАННЫЕ!$CL72&gt;ДАННЫЕ!$F$1,1,IF(ДАННЫЕ!$CL72&gt;0,0,1)),0)</f>
        <v>0</v>
      </c>
      <c r="E72" s="43" t="str">
        <f ca="1">IF(ДАННЫЕ!$F$1&gt;0,IF(ДАННЫЕ!$G72&gt;0,DATEDIF(ДАННЫЕ!$G72,ДАННЫЕ!$F$1,"y"),""),IF(ДАННЫЕ!$G72&gt;0,DATEDIF(ДАННЫЕ!$G72,TODAY(),"y"),""))</f>
        <v/>
      </c>
      <c r="F72" s="43" t="str">
        <f xml:space="preserve"> IF(ДАННЫЕ!$F72="М",IF(E72&gt;=18,IF(E72&lt;60,1,""),""),"")&amp;IF(ДАННЫЕ!$F72="Ж",IF(E72&gt;=18,IF(E72&lt;55,1,""),""),"")</f>
        <v/>
      </c>
      <c r="G72" s="43" t="str">
        <f xml:space="preserve"> IF(ДАННЫЕ!$F72="М",IF(E72&gt;=60,2,""),"")&amp;IF(ДАННЫЕ!$F72="Ж",IF(E72&gt;=55,2,""),"")</f>
        <v/>
      </c>
      <c r="H72" s="43" t="str">
        <f t="shared" ref="H72:H135" ca="1" si="3">IF(E72&lt;0,"-1",IF(E72&lt;1,11,IF(E72&lt;3,12,IF(E72&lt;5,13,IF(E72&lt;10,14,IF(E72&lt;15,15,IF(E72&lt;18,16,"")))))))</f>
        <v/>
      </c>
      <c r="I72" s="43" t="str">
        <f t="shared" ref="I72:I135" ca="1" si="4">IF(E72&gt;=60,"03",IF(E72&gt;=50,"02",IF(E72&gt;=45,"01",IF(E72&gt;=35,9,IF(E72&gt;=25,8,IF(E72&gt;=18,7,""))))))</f>
        <v>03</v>
      </c>
      <c r="J72" s="28" t="str">
        <f ca="1">ДАННЫЕ!$F72&amp;H72&amp;I72&amp;ДАННЫЕ!$I72&amp;"m"&amp;IF(ДАННЫЕ!$I72&gt;0,IF(ДАННЫЕ!$J72&gt;0,0,1),"")&amp;"f"&amp;IF(ДАННЫЕ!$R72&gt;0,IF(YEAR(ДАННЫЕ!$F$1)=YEAR(ДАННЫЕ!$R72),1,0),0)&amp;"z"&amp;ДАННЫЕ!$R72&amp;"p"&amp;ДАННЫЕ!$S72&amp;"i"&amp;ДАННЫЕ!$T72&amp;"h"&amp;ДАННЫЕ!$K72&amp;"be"&amp;ДАННЫЕ!$BI72&amp;"CD"&amp;IF(ДАННЫЕ!BF72&gt;500,4,IF(ДАННЫЕ!BF72&gt;350,3,IF(ДАННЫЕ!BF72&gt;200,2,IF(ДАННЫЕ!BF72&gt;0,1,0))))&amp;"g"&amp;B72&amp;"d"&amp;H72&amp;"l"&amp;ДАННЫЕ!AT72&amp;"a"&amp;ДАННЫЕ!$V72&amp;"v"&amp;R72&amp;"k"&amp;ДАННЫЕ!$U72&amp;"s"&amp;ДАННЫЕ!$Y72&amp;"t"&amp;ДАННЫЕ!$X72&amp;"b"&amp;IF(ДАННЫЕ!$Q72&gt;1,1,0)&amp;"PP"&amp;ДАННЫЕ!Z72&amp;"c"&amp;S72&amp;"x"&amp;IF(ДАННЫЕ!$BY72&gt;0,IF(YEAR(ДАННЫЕ!$F$1)=YEAR(ДАННЫЕ!$BY72),1,0),0)&amp;"n"&amp;IF(ДАННЫЕ!$BZ72&gt;0,IF(YEAR(ДАННЫЕ!$F$1)=YEAR(ДАННЫЕ!$BZ72),1,0),0)&amp;"u"&amp;D72&amp;"z"&amp;IF(ДАННЫЕ!$CL72&gt;0,IF(YEAR(ДАННЫЕ!$F$1)&gt;YEAR(ДАННЫЕ!$CL72),11,12),0)</f>
        <v>03mf0zpihbeCD0g0dlav0kstb0PPc0x0n0u0z0</v>
      </c>
      <c r="K72" s="28" t="str">
        <f ca="1">ДАННЫЕ!$I72&amp;"x"&amp;B72&amp;"w"&amp;IF(T72+ДАННЫЕ!AD72+ДАННЫЕ!AE72+ДАННЫЕ!AF72+ДАННЫЕ!AG72+ДАННЫЕ!AH72+ДАННЫЕ!$AL72+ДАННЫЕ!AI72+ДАННЫЕ!AJ72+ДАННЫЕ!AK72+ДАННЫЕ!AP72+ДАННЫЕ!AQ72+ДАННЫЕ!AR72+ДАННЫЕ!$AM72+ДАННЫЕ!$AN72+ДАННЫЕ!AS72+ДАННЫЕ!AT72&gt;0,1,0)&amp;IF(OR(T72=2,ДАННЫЕ!AD72=2,ДАННЫЕ!AE72=2,ДАННЫЕ!AF72=2,ДАННЫЕ!AG72=2,ДАННЫЕ!AH72=2,ДАННЫЕ!$AL72=2,ДАННЫЕ!AI72=2,ДАННЫЕ!AJ72=2,ДАННЫЕ!AK72=2,ДАННЫЕ!AP72=2,ДАННЫЕ!AQ72=2,ДАННЫЕ!AR72=2,ДАННЫЕ!$AM72=2,ДАННЫЕ!$AN72=2,ДАННЫЕ!AS72=2,ДАННЫЕ!AT72=2),2,0)&amp;"t"&amp;IF(T72&gt;0,"1"&amp;T72,"00")&amp;"f"&amp;IF(ДАННЫЕ!$AC72,"1"&amp;ДАННЫЕ!$AC72,"00")&amp;"b"&amp;IF(ДАННЫЕ!$AD72,"1"&amp;ДАННЫЕ!$AD72,"00")&amp;"g"&amp;IF(ДАННЫЕ!$AF72,"1"&amp;ДАННЫЕ!$AF72,"00")&amp;"c"&amp;IF(ДАННЫЕ!$AG72,"1"&amp;ДАННЫЕ!$AG72,"00")&amp;"i"&amp;IF(ДАННЫЕ!$AH72,"1"&amp;ДАННЫЕ!$AH72,"00")&amp;"r"&amp;IF(ДАННЫЕ!$AL72,"1"&amp;ДАННЫЕ!$AL72,"00")&amp;"m"&amp;IF(ДАННЫЕ!$AI72,"1"&amp;ДАННЫЕ!$AI72,"00")&amp;"hS"&amp;IF(ДАННЫЕ!$AJ72,"1"&amp;ДАННЫЕ!$AJ72,"00")&amp;"hZ"&amp;IF(ДАННЫЕ!$AK72,"1"&amp;ДАННЫЕ!$AK72,"00")&amp;"p"&amp;IF(ДАННЫЕ!$AP72,"1"&amp;ДАННЫЕ!$AP72,"00")&amp;"k"&amp;IF(ДАННЫЕ!$AQ72,"1"&amp;ДАННЫЕ!$AQ72,"00")&amp;"z"&amp;IF(ДАННЫЕ!$AR72,"1"&amp;ДАННЫЕ!$AR72,"00")&amp;"j"&amp;IF(ДАННЫЕ!$AM72,"1"&amp;ДАННЫЕ!$AM72,"00")&amp;"n"&amp;IF(ДАННЫЕ!$AN72,"1"&amp;ДАННЫЕ!$AN72,"00")&amp;"E"&amp;ДАННЫЕ!BI72&amp;"L"&amp;ДАННЫЕ!AO72&amp;"h"&amp;IF(ДАННЫЕ!$AU72&gt;0,1,0)&amp;"v"&amp;IF(ДАННЫЕ!$AW72&gt;0,1,0)&amp;"a"&amp;IF(ДАННЫЕ!$AS72,"1"&amp;ДАННЫЕ!$AS72,"00")&amp;"s"&amp;IF(ДАННЫЕ!$AT72,"1"&amp;ДАННЫЕ!$AT72,"00")&amp;"u"&amp;IF(ДАННЫЕ!$CJ72&gt;0,1,0)&amp;"y"&amp;B72&amp;"d"&amp;H72&amp;"e"&amp;F72&amp;G72</f>
        <v>x0w00t00f00b00g00c00i00r00m00hS00hZ00p00k00z00j00n00ELh0v0a00s00u0y0de</v>
      </c>
      <c r="L72" s="28" t="str">
        <f ca="1">ДАННЫЕ!$I72&amp;"VN"&amp;IF(ДАННЫЕ!AW72&gt;0,11,10)&amp;"CD"&amp;IF(ДАННЫЕ!BF72&gt;500,16,IF(ДАННЫЕ!BF72&gt;350,15,IF(ДАННЫЕ!BF72&gt;=200,14,IF(ДАННЫЕ!BF72&gt;=100,13,IF(ДАННЫЕ!BF72&gt;=50,12,IF(ДАННЫЕ!BF72&gt;0,11,10))))))&amp;"AR"&amp;IF(ДАННЫЕ!BX72&gt;0,1,0)&amp;"GD"&amp;B72&amp;"VV"&amp;IF(E72&gt;=5,IF(E72&lt;18,1,0),0)</f>
        <v>VN10CD10AR0GD0VV0</v>
      </c>
      <c r="M72" s="28" t="str">
        <f>ДАННЫЕ!$I72&amp;"b"&amp;ДАННЫЕ!$BI72&amp;"r"&amp;ДАННЫЕ!$BJ72&amp;"CD"&amp;IF(ДАННЫЕ!BF72&gt;0,IF(ДАННЫЕ!BF72&lt;200,1,IF(ДАННЫЕ!BF72&lt;350,2,3)),0)&amp;"h"&amp;IF(ДАННЫЕ!$BK72+ДАННЫЕ!$BL72+ДАННЫЕ!$BM72&gt;0,1,0)&amp;"x"&amp;ДАННЫЕ!$BK72&amp;"y"&amp;ДАННЫЕ!$BL72&amp;"z"&amp;ДАННЫЕ!$BM72&amp;"c"&amp;IF(ДАННЫЕ!$BK72+ДАННЫЕ!$BL72+ДАННЫЕ!$BM72=3,1,0)&amp;"a"&amp;IF(ДАННЫЕ!$BQ72+ДАННЫЕ!$BR72&gt;0,1,0)&amp;"d"&amp;ДАННЫЕ!$BQ72&amp;"v"&amp;ДАННЫЕ!$BR72&amp;"p"&amp;ДАННЫЕ!$BS72&amp;"n"&amp;ДАННЫЕ!$BU72&amp;"t"&amp;ДАННЫЕ!$BV72&amp;"o"&amp;ДАННЫЕ!$BT72&amp;"l"&amp;IF(ДАННЫЕ!$BN72&gt;0,1,0)&amp;ДАННЫЕ!$BN72&amp;"g"&amp;ДАННЫЕ!$BO72&amp;"s"&amp;ДАННЫЕ!$BP72&amp;"DZ"&amp;IF(ДАННЫЕ!B72-ДАННЫЕ!G72 &lt; 60,IF(ДАННЫЕ!B72-ДАННЫЕ!G72 &gt;= 0,1,0),0)&amp;"u"&amp;IF(ДАННЫЕ!$CJ72&gt;0,1,0)</f>
        <v>brCD0h0xyzc0a0dvpntol0gsDZ1u0</v>
      </c>
      <c r="N72" s="28" t="str">
        <f ca="1">ДАННЫЕ!$F72&amp;ДАННЫЕ!$I72&amp;"g"&amp;B72&amp;"cf"&amp;D72&amp;"a"&amp;IF(ДАННЫЕ!$BX72&gt;0,1,0)&amp;IF(ДАННЫЕ!$BF72&gt;500,1,IF(ДАННЫЕ!$BF72&gt;350,2,IF(ДАННЫЕ!$BF72&gt;=200,3,IF(ДАННЫЕ!$BF72&gt;=100,4,IF(ДАННЫЕ!$BF72&gt;=50,5,IF(ДАННЫЕ!$BF72&lt;50,6,0))))))&amp;"AR"&amp;IF(DATEDIF(ДАННЫЕ!$BX72,ДАННЫЕ!$F$1,"y")&gt;1,1,0)&amp;"VG"&amp;IF(ДАННЫЕ!$BH72="0",1,0)&amp;"o"&amp;IF(T72+ДАННЫЕ!$AF72+ДАННЫЕ!$AG72+ДАННЫЕ!$AH72+ДАННЫЕ!$AI72+ДАННЫЕ!$AJ72+ДАННЫЕ!$AP72+ДАННЫЕ!$AQ72+ДАННЫЕ!$AR72+ДАННЫЕ!$AU72+ДАННЫЕ!$AW72+ДАННЫЕ!$AS72+ДАННЫЕ!$AT72&gt;0,1,0)&amp;"x"&amp;ДАННЫЕ!$AG72&amp;"p"&amp;IF(ДАННЫЕ!$BY72&gt;0,1,0)&amp;"v"&amp;IF(ДАННЫЕ!$BZ72&gt;0,1,0)&amp;"n"&amp;ДАННЫЕ!$CA72&amp;"t"&amp;ДАННЫЕ!$AY72&amp;"k"&amp;ДАННЫЕ!$CB72&amp;"q"&amp;ДАННЫЕ!$CC72&amp;"w"&amp;ДАННЫЕ!$CD72&amp;"e"&amp;ДАННЫЕ!$CE72&amp;"m"&amp;ДАННЫЕ!$CF72&amp;"c"&amp;ДАННЫЕ!$CG72&amp;"z"&amp;ДАННЫЕ!$CH72&amp;"d"&amp;IF(H72=4,1,0)&amp;"s"&amp;IF(ДАННЫЕ!$J72=1,0,1)&amp;"u"&amp;IF(ДАННЫЕ!$CJ72&gt;0,1,0)</f>
        <v>g0cf0a06AR1VG0o0xp0v0ntkqwemczd0s1u0</v>
      </c>
      <c r="O72" s="28" t="str">
        <f>ДАННЫЕ!$I72&amp;"g"&amp;B72&amp;A72&amp;"f"&amp;P72&amp;"c"&amp;IF(ДАННЫЕ!$U72&gt;0,1,0)&amp;"s"&amp;IF(ДАННЫЕ!$Q72&gt;0,IF(YEAR(ДАННЫЕ!$F$1)=YEAR(ДАННЫЕ!$Q72),IF(MONTH(ДАННЫЕ!$F$1)=MONTH(ДАННЫЕ!$Q72),111,11),1),0)&amp;"i"&amp;IF(ДАННЫЕ!$R72+ДАННЫЕ!$S72+ДАННЫЕ!$T72=0,0,1)&amp;"h"&amp;IF(ДАННЫЕ!$P72&gt;0,1,0)&amp;"p"&amp;IF(ДАННЫЕ!$CI72&gt;0,IF(YEAR(ДАННЫЕ!$F$1)=YEAR(ДАННЫЕ!$CI72),IF(MONTH(ДАННЫЕ!$F$1)=MONTH(ДАННЫЕ!$CI72),111,11),1),0)&amp;"d"&amp;IF(ДАННЫЕ!$CJ72&gt;0,IF(YEAR(ДАННЫЕ!$F$1)=YEAR(ДАННЫЕ!$CJ72),IF(MONTH(ДАННЫЕ!$F$1)=MONTH(ДАННЫЕ!$CJ72),111,11),1),0)&amp;"o"&amp;IF(ДАННЫЕ!$CK72&gt;0,IF(MONTH(ДАННЫЕ!$F$1)=MONTH(ДАННЫЕ!$CK72),111,11),0)&amp;"v"&amp;IF(ДАННЫЕ!$BE72&gt;0,IF(MONTH(ДАННЫЕ!$F$1)=MONTH(ДАННЫЕ!$BE72),111,11),0)</f>
        <v>g00f0c0s0i0h0p0d0o0v0</v>
      </c>
      <c r="P72" s="15">
        <f t="shared" ref="P72:P135" si="5">IF(Q72&gt;R72,1,0)</f>
        <v>0</v>
      </c>
      <c r="Q72" s="15">
        <f>IF(ДАННЫЕ!$F$1&gt;ДАННЫЕ!$N72,IF(YEAR(ДАННЫЕ!$F$1)=YEAR(ДАННЫЕ!M72),1,0),0)</f>
        <v>0</v>
      </c>
      <c r="R72" s="15">
        <f>IF(ДАННЫЕ!$F$1&gt;ДАННЫЕ!$N72,IF(YEAR(ДАННЫЕ!$F$1)=YEAR(ДАННЫЕ!N72),1,0),0)</f>
        <v>0</v>
      </c>
      <c r="S72" s="15">
        <f>IF(ДАННЫЕ!$AA72="2А",1,IF(ДАННЫЕ!$AA72="2Б",2,IF(ДАННЫЕ!$AA72="2В",3,IF(ДАННЫЕ!$AA72=3,4,IF(ДАННЫЕ!$AA72="4А",5,IF(ДАННЫЕ!$AA72="4Б",6,IF(ДАННЫЕ!$AA72="4В",7,IF(ДАННЫЕ!$AA72=5,8,0))))))))</f>
        <v>0</v>
      </c>
      <c r="T72" s="15">
        <f>IF(OR(ДАННЫЕ!$AC72=2,ДАННЫЕ!$AD72=2,ДАННЫЕ!$AE72=2),2,IF(OR(ДАННЫЕ!$AC72=1,ДАННЫЕ!$AD72=1,ДАННЫЕ!$AE72=1),1,0))</f>
        <v>0</v>
      </c>
    </row>
    <row r="73" spans="1:20" ht="15" customHeight="1" x14ac:dyDescent="0.2">
      <c r="A73" s="78">
        <f>IF(B73&gt;0,IF(MONTH(ДАННЫЕ!$F$1)=MONTH(ДАННЫЕ!$B73),1,0),0)</f>
        <v>0</v>
      </c>
      <c r="B73" s="14">
        <f>IF(ДАННЫЕ!$B73&gt;0,IF(YEAR(ДАННЫЕ!$F$1)=YEAR(ДАННЫЕ!$B73),1,0),0)</f>
        <v>0</v>
      </c>
      <c r="C73" s="14">
        <f>IF(ДАННЫЕ!$CM73&gt;0,IF(YEAR(ДАННЫЕ!$F$1)=YEAR(ДАННЫЕ!$CM73),1,0),0)</f>
        <v>0</v>
      </c>
      <c r="D73" s="14">
        <f>IF(ДАННЫЕ!$CJ73&gt;0,IF(ДАННЫЕ!$CL73&gt;ДАННЫЕ!$F$1,1,IF(ДАННЫЕ!$CL73&gt;0,0,1)),0)</f>
        <v>0</v>
      </c>
      <c r="E73" s="43" t="str">
        <f ca="1">IF(ДАННЫЕ!$F$1&gt;0,IF(ДАННЫЕ!$G73&gt;0,DATEDIF(ДАННЫЕ!$G73,ДАННЫЕ!$F$1,"y"),""),IF(ДАННЫЕ!$G73&gt;0,DATEDIF(ДАННЫЕ!$G73,TODAY(),"y"),""))</f>
        <v/>
      </c>
      <c r="F73" s="43" t="str">
        <f xml:space="preserve"> IF(ДАННЫЕ!$F73="М",IF(E73&gt;=18,IF(E73&lt;60,1,""),""),"")&amp;IF(ДАННЫЕ!$F73="Ж",IF(E73&gt;=18,IF(E73&lt;55,1,""),""),"")</f>
        <v/>
      </c>
      <c r="G73" s="43" t="str">
        <f xml:space="preserve"> IF(ДАННЫЕ!$F73="М",IF(E73&gt;=60,2,""),"")&amp;IF(ДАННЫЕ!$F73="Ж",IF(E73&gt;=55,2,""),"")</f>
        <v/>
      </c>
      <c r="H73" s="43" t="str">
        <f t="shared" ca="1" si="3"/>
        <v/>
      </c>
      <c r="I73" s="43" t="str">
        <f t="shared" ca="1" si="4"/>
        <v>03</v>
      </c>
      <c r="J73" s="28" t="str">
        <f ca="1">ДАННЫЕ!$F73&amp;H73&amp;I73&amp;ДАННЫЕ!$I73&amp;"m"&amp;IF(ДАННЫЕ!$I73&gt;0,IF(ДАННЫЕ!$J73&gt;0,0,1),"")&amp;"f"&amp;IF(ДАННЫЕ!$R73&gt;0,IF(YEAR(ДАННЫЕ!$F$1)=YEAR(ДАННЫЕ!$R73),1,0),0)&amp;"z"&amp;ДАННЫЕ!$R73&amp;"p"&amp;ДАННЫЕ!$S73&amp;"i"&amp;ДАННЫЕ!$T73&amp;"h"&amp;ДАННЫЕ!$K73&amp;"be"&amp;ДАННЫЕ!$BI73&amp;"CD"&amp;IF(ДАННЫЕ!BF73&gt;500,4,IF(ДАННЫЕ!BF73&gt;350,3,IF(ДАННЫЕ!BF73&gt;200,2,IF(ДАННЫЕ!BF73&gt;0,1,0))))&amp;"g"&amp;B73&amp;"d"&amp;H73&amp;"l"&amp;ДАННЫЕ!AT73&amp;"a"&amp;ДАННЫЕ!$V73&amp;"v"&amp;R73&amp;"k"&amp;ДАННЫЕ!$U73&amp;"s"&amp;ДАННЫЕ!$Y73&amp;"t"&amp;ДАННЫЕ!$X73&amp;"b"&amp;IF(ДАННЫЕ!$Q73&gt;1,1,0)&amp;"PP"&amp;ДАННЫЕ!Z73&amp;"c"&amp;S73&amp;"x"&amp;IF(ДАННЫЕ!$BY73&gt;0,IF(YEAR(ДАННЫЕ!$F$1)=YEAR(ДАННЫЕ!$BY73),1,0),0)&amp;"n"&amp;IF(ДАННЫЕ!$BZ73&gt;0,IF(YEAR(ДАННЫЕ!$F$1)=YEAR(ДАННЫЕ!$BZ73),1,0),0)&amp;"u"&amp;D73&amp;"z"&amp;IF(ДАННЫЕ!$CL73&gt;0,IF(YEAR(ДАННЫЕ!$F$1)&gt;YEAR(ДАННЫЕ!$CL73),11,12),0)</f>
        <v>03mf0zpihbeCD0g0dlav0kstb0PPc0x0n0u0z0</v>
      </c>
      <c r="K73" s="28" t="str">
        <f ca="1">ДАННЫЕ!$I73&amp;"x"&amp;B73&amp;"w"&amp;IF(T73+ДАННЫЕ!AD73+ДАННЫЕ!AE73+ДАННЫЕ!AF73+ДАННЫЕ!AG73+ДАННЫЕ!AH73+ДАННЫЕ!$AL73+ДАННЫЕ!AI73+ДАННЫЕ!AJ73+ДАННЫЕ!AK73+ДАННЫЕ!AP73+ДАННЫЕ!AQ73+ДАННЫЕ!AR73+ДАННЫЕ!$AM73+ДАННЫЕ!$AN73+ДАННЫЕ!AS73+ДАННЫЕ!AT73&gt;0,1,0)&amp;IF(OR(T73=2,ДАННЫЕ!AD73=2,ДАННЫЕ!AE73=2,ДАННЫЕ!AF73=2,ДАННЫЕ!AG73=2,ДАННЫЕ!AH73=2,ДАННЫЕ!$AL73=2,ДАННЫЕ!AI73=2,ДАННЫЕ!AJ73=2,ДАННЫЕ!AK73=2,ДАННЫЕ!AP73=2,ДАННЫЕ!AQ73=2,ДАННЫЕ!AR73=2,ДАННЫЕ!$AM73=2,ДАННЫЕ!$AN73=2,ДАННЫЕ!AS73=2,ДАННЫЕ!AT73=2),2,0)&amp;"t"&amp;IF(T73&gt;0,"1"&amp;T73,"00")&amp;"f"&amp;IF(ДАННЫЕ!$AC73,"1"&amp;ДАННЫЕ!$AC73,"00")&amp;"b"&amp;IF(ДАННЫЕ!$AD73,"1"&amp;ДАННЫЕ!$AD73,"00")&amp;"g"&amp;IF(ДАННЫЕ!$AF73,"1"&amp;ДАННЫЕ!$AF73,"00")&amp;"c"&amp;IF(ДАННЫЕ!$AG73,"1"&amp;ДАННЫЕ!$AG73,"00")&amp;"i"&amp;IF(ДАННЫЕ!$AH73,"1"&amp;ДАННЫЕ!$AH73,"00")&amp;"r"&amp;IF(ДАННЫЕ!$AL73,"1"&amp;ДАННЫЕ!$AL73,"00")&amp;"m"&amp;IF(ДАННЫЕ!$AI73,"1"&amp;ДАННЫЕ!$AI73,"00")&amp;"hS"&amp;IF(ДАННЫЕ!$AJ73,"1"&amp;ДАННЫЕ!$AJ73,"00")&amp;"hZ"&amp;IF(ДАННЫЕ!$AK73,"1"&amp;ДАННЫЕ!$AK73,"00")&amp;"p"&amp;IF(ДАННЫЕ!$AP73,"1"&amp;ДАННЫЕ!$AP73,"00")&amp;"k"&amp;IF(ДАННЫЕ!$AQ73,"1"&amp;ДАННЫЕ!$AQ73,"00")&amp;"z"&amp;IF(ДАННЫЕ!$AR73,"1"&amp;ДАННЫЕ!$AR73,"00")&amp;"j"&amp;IF(ДАННЫЕ!$AM73,"1"&amp;ДАННЫЕ!$AM73,"00")&amp;"n"&amp;IF(ДАННЫЕ!$AN73,"1"&amp;ДАННЫЕ!$AN73,"00")&amp;"E"&amp;ДАННЫЕ!BI73&amp;"L"&amp;ДАННЫЕ!AO73&amp;"h"&amp;IF(ДАННЫЕ!$AU73&gt;0,1,0)&amp;"v"&amp;IF(ДАННЫЕ!$AW73&gt;0,1,0)&amp;"a"&amp;IF(ДАННЫЕ!$AS73,"1"&amp;ДАННЫЕ!$AS73,"00")&amp;"s"&amp;IF(ДАННЫЕ!$AT73,"1"&amp;ДАННЫЕ!$AT73,"00")&amp;"u"&amp;IF(ДАННЫЕ!$CJ73&gt;0,1,0)&amp;"y"&amp;B73&amp;"d"&amp;H73&amp;"e"&amp;F73&amp;G73</f>
        <v>x0w00t00f00b00g00c00i00r00m00hS00hZ00p00k00z00j00n00ELh0v0a00s00u0y0de</v>
      </c>
      <c r="L73" s="28" t="str">
        <f ca="1">ДАННЫЕ!$I73&amp;"VN"&amp;IF(ДАННЫЕ!AW73&gt;0,11,10)&amp;"CD"&amp;IF(ДАННЫЕ!BF73&gt;500,16,IF(ДАННЫЕ!BF73&gt;350,15,IF(ДАННЫЕ!BF73&gt;=200,14,IF(ДАННЫЕ!BF73&gt;=100,13,IF(ДАННЫЕ!BF73&gt;=50,12,IF(ДАННЫЕ!BF73&gt;0,11,10))))))&amp;"AR"&amp;IF(ДАННЫЕ!BX73&gt;0,1,0)&amp;"GD"&amp;B73&amp;"VV"&amp;IF(E73&gt;=5,IF(E73&lt;18,1,0),0)</f>
        <v>VN10CD10AR0GD0VV0</v>
      </c>
      <c r="M73" s="28" t="str">
        <f>ДАННЫЕ!$I73&amp;"b"&amp;ДАННЫЕ!$BI73&amp;"r"&amp;ДАННЫЕ!$BJ73&amp;"CD"&amp;IF(ДАННЫЕ!BF73&gt;0,IF(ДАННЫЕ!BF73&lt;200,1,IF(ДАННЫЕ!BF73&lt;350,2,3)),0)&amp;"h"&amp;IF(ДАННЫЕ!$BK73+ДАННЫЕ!$BL73+ДАННЫЕ!$BM73&gt;0,1,0)&amp;"x"&amp;ДАННЫЕ!$BK73&amp;"y"&amp;ДАННЫЕ!$BL73&amp;"z"&amp;ДАННЫЕ!$BM73&amp;"c"&amp;IF(ДАННЫЕ!$BK73+ДАННЫЕ!$BL73+ДАННЫЕ!$BM73=3,1,0)&amp;"a"&amp;IF(ДАННЫЕ!$BQ73+ДАННЫЕ!$BR73&gt;0,1,0)&amp;"d"&amp;ДАННЫЕ!$BQ73&amp;"v"&amp;ДАННЫЕ!$BR73&amp;"p"&amp;ДАННЫЕ!$BS73&amp;"n"&amp;ДАННЫЕ!$BU73&amp;"t"&amp;ДАННЫЕ!$BV73&amp;"o"&amp;ДАННЫЕ!$BT73&amp;"l"&amp;IF(ДАННЫЕ!$BN73&gt;0,1,0)&amp;ДАННЫЕ!$BN73&amp;"g"&amp;ДАННЫЕ!$BO73&amp;"s"&amp;ДАННЫЕ!$BP73&amp;"DZ"&amp;IF(ДАННЫЕ!B73-ДАННЫЕ!G73 &lt; 60,IF(ДАННЫЕ!B73-ДАННЫЕ!G73 &gt;= 0,1,0),0)&amp;"u"&amp;IF(ДАННЫЕ!$CJ73&gt;0,1,0)</f>
        <v>brCD0h0xyzc0a0dvpntol0gsDZ1u0</v>
      </c>
      <c r="N73" s="28" t="str">
        <f ca="1">ДАННЫЕ!$F73&amp;ДАННЫЕ!$I73&amp;"g"&amp;B73&amp;"cf"&amp;D73&amp;"a"&amp;IF(ДАННЫЕ!$BX73&gt;0,1,0)&amp;IF(ДАННЫЕ!$BF73&gt;500,1,IF(ДАННЫЕ!$BF73&gt;350,2,IF(ДАННЫЕ!$BF73&gt;=200,3,IF(ДАННЫЕ!$BF73&gt;=100,4,IF(ДАННЫЕ!$BF73&gt;=50,5,IF(ДАННЫЕ!$BF73&lt;50,6,0))))))&amp;"AR"&amp;IF(DATEDIF(ДАННЫЕ!$BX73,ДАННЫЕ!$F$1,"y")&gt;1,1,0)&amp;"VG"&amp;IF(ДАННЫЕ!$BH73="0",1,0)&amp;"o"&amp;IF(T73+ДАННЫЕ!$AF73+ДАННЫЕ!$AG73+ДАННЫЕ!$AH73+ДАННЫЕ!$AI73+ДАННЫЕ!$AJ73+ДАННЫЕ!$AP73+ДАННЫЕ!$AQ73+ДАННЫЕ!$AR73+ДАННЫЕ!$AU73+ДАННЫЕ!$AW73+ДАННЫЕ!$AS73+ДАННЫЕ!$AT73&gt;0,1,0)&amp;"x"&amp;ДАННЫЕ!$AG73&amp;"p"&amp;IF(ДАННЫЕ!$BY73&gt;0,1,0)&amp;"v"&amp;IF(ДАННЫЕ!$BZ73&gt;0,1,0)&amp;"n"&amp;ДАННЫЕ!$CA73&amp;"t"&amp;ДАННЫЕ!$AY73&amp;"k"&amp;ДАННЫЕ!$CB73&amp;"q"&amp;ДАННЫЕ!$CC73&amp;"w"&amp;ДАННЫЕ!$CD73&amp;"e"&amp;ДАННЫЕ!$CE73&amp;"m"&amp;ДАННЫЕ!$CF73&amp;"c"&amp;ДАННЫЕ!$CG73&amp;"z"&amp;ДАННЫЕ!$CH73&amp;"d"&amp;IF(H73=4,1,0)&amp;"s"&amp;IF(ДАННЫЕ!$J73=1,0,1)&amp;"u"&amp;IF(ДАННЫЕ!$CJ73&gt;0,1,0)</f>
        <v>g0cf0a06AR1VG0o0xp0v0ntkqwemczd0s1u0</v>
      </c>
      <c r="O73" s="28" t="str">
        <f>ДАННЫЕ!$I73&amp;"g"&amp;B73&amp;A73&amp;"f"&amp;P73&amp;"c"&amp;IF(ДАННЫЕ!$U73&gt;0,1,0)&amp;"s"&amp;IF(ДАННЫЕ!$Q73&gt;0,IF(YEAR(ДАННЫЕ!$F$1)=YEAR(ДАННЫЕ!$Q73),IF(MONTH(ДАННЫЕ!$F$1)=MONTH(ДАННЫЕ!$Q73),111,11),1),0)&amp;"i"&amp;IF(ДАННЫЕ!$R73+ДАННЫЕ!$S73+ДАННЫЕ!$T73=0,0,1)&amp;"h"&amp;IF(ДАННЫЕ!$P73&gt;0,1,0)&amp;"p"&amp;IF(ДАННЫЕ!$CI73&gt;0,IF(YEAR(ДАННЫЕ!$F$1)=YEAR(ДАННЫЕ!$CI73),IF(MONTH(ДАННЫЕ!$F$1)=MONTH(ДАННЫЕ!$CI73),111,11),1),0)&amp;"d"&amp;IF(ДАННЫЕ!$CJ73&gt;0,IF(YEAR(ДАННЫЕ!$F$1)=YEAR(ДАННЫЕ!$CJ73),IF(MONTH(ДАННЫЕ!$F$1)=MONTH(ДАННЫЕ!$CJ73),111,11),1),0)&amp;"o"&amp;IF(ДАННЫЕ!$CK73&gt;0,IF(MONTH(ДАННЫЕ!$F$1)=MONTH(ДАННЫЕ!$CK73),111,11),0)&amp;"v"&amp;IF(ДАННЫЕ!$BE73&gt;0,IF(MONTH(ДАННЫЕ!$F$1)=MONTH(ДАННЫЕ!$BE73),111,11),0)</f>
        <v>g00f0c0s0i0h0p0d0o0v0</v>
      </c>
      <c r="P73" s="15">
        <f t="shared" si="5"/>
        <v>0</v>
      </c>
      <c r="Q73" s="15">
        <f>IF(ДАННЫЕ!$F$1&gt;ДАННЫЕ!$N73,IF(YEAR(ДАННЫЕ!$F$1)=YEAR(ДАННЫЕ!M73),1,0),0)</f>
        <v>0</v>
      </c>
      <c r="R73" s="15">
        <f>IF(ДАННЫЕ!$F$1&gt;ДАННЫЕ!$N73,IF(YEAR(ДАННЫЕ!$F$1)=YEAR(ДАННЫЕ!N73),1,0),0)</f>
        <v>0</v>
      </c>
      <c r="S73" s="15">
        <f>IF(ДАННЫЕ!$AA73="2А",1,IF(ДАННЫЕ!$AA73="2Б",2,IF(ДАННЫЕ!$AA73="2В",3,IF(ДАННЫЕ!$AA73=3,4,IF(ДАННЫЕ!$AA73="4А",5,IF(ДАННЫЕ!$AA73="4Б",6,IF(ДАННЫЕ!$AA73="4В",7,IF(ДАННЫЕ!$AA73=5,8,0))))))))</f>
        <v>0</v>
      </c>
      <c r="T73" s="15">
        <f>IF(OR(ДАННЫЕ!$AC73=2,ДАННЫЕ!$AD73=2,ДАННЫЕ!$AE73=2),2,IF(OR(ДАННЫЕ!$AC73=1,ДАННЫЕ!$AD73=1,ДАННЫЕ!$AE73=1),1,0))</f>
        <v>0</v>
      </c>
    </row>
    <row r="74" spans="1:20" ht="15" customHeight="1" x14ac:dyDescent="0.2">
      <c r="A74" s="78">
        <f>IF(B74&gt;0,IF(MONTH(ДАННЫЕ!$F$1)=MONTH(ДАННЫЕ!$B74),1,0),0)</f>
        <v>0</v>
      </c>
      <c r="B74" s="14">
        <f>IF(ДАННЫЕ!$B74&gt;0,IF(YEAR(ДАННЫЕ!$F$1)=YEAR(ДАННЫЕ!$B74),1,0),0)</f>
        <v>0</v>
      </c>
      <c r="C74" s="14">
        <f>IF(ДАННЫЕ!$CM74&gt;0,IF(YEAR(ДАННЫЕ!$F$1)=YEAR(ДАННЫЕ!$CM74),1,0),0)</f>
        <v>0</v>
      </c>
      <c r="D74" s="14">
        <f>IF(ДАННЫЕ!$CJ74&gt;0,IF(ДАННЫЕ!$CL74&gt;ДАННЫЕ!$F$1,1,IF(ДАННЫЕ!$CL74&gt;0,0,1)),0)</f>
        <v>0</v>
      </c>
      <c r="E74" s="43" t="str">
        <f ca="1">IF(ДАННЫЕ!$F$1&gt;0,IF(ДАННЫЕ!$G74&gt;0,DATEDIF(ДАННЫЕ!$G74,ДАННЫЕ!$F$1,"y"),""),IF(ДАННЫЕ!$G74&gt;0,DATEDIF(ДАННЫЕ!$G74,TODAY(),"y"),""))</f>
        <v/>
      </c>
      <c r="F74" s="43" t="str">
        <f xml:space="preserve"> IF(ДАННЫЕ!$F74="М",IF(E74&gt;=18,IF(E74&lt;60,1,""),""),"")&amp;IF(ДАННЫЕ!$F74="Ж",IF(E74&gt;=18,IF(E74&lt;55,1,""),""),"")</f>
        <v/>
      </c>
      <c r="G74" s="43" t="str">
        <f xml:space="preserve"> IF(ДАННЫЕ!$F74="М",IF(E74&gt;=60,2,""),"")&amp;IF(ДАННЫЕ!$F74="Ж",IF(E74&gt;=55,2,""),"")</f>
        <v/>
      </c>
      <c r="H74" s="43" t="str">
        <f t="shared" ca="1" si="3"/>
        <v/>
      </c>
      <c r="I74" s="43" t="str">
        <f t="shared" ca="1" si="4"/>
        <v>03</v>
      </c>
      <c r="J74" s="28" t="str">
        <f ca="1">ДАННЫЕ!$F74&amp;H74&amp;I74&amp;ДАННЫЕ!$I74&amp;"m"&amp;IF(ДАННЫЕ!$I74&gt;0,IF(ДАННЫЕ!$J74&gt;0,0,1),"")&amp;"f"&amp;IF(ДАННЫЕ!$R74&gt;0,IF(YEAR(ДАННЫЕ!$F$1)=YEAR(ДАННЫЕ!$R74),1,0),0)&amp;"z"&amp;ДАННЫЕ!$R74&amp;"p"&amp;ДАННЫЕ!$S74&amp;"i"&amp;ДАННЫЕ!$T74&amp;"h"&amp;ДАННЫЕ!$K74&amp;"be"&amp;ДАННЫЕ!$BI74&amp;"CD"&amp;IF(ДАННЫЕ!BF74&gt;500,4,IF(ДАННЫЕ!BF74&gt;350,3,IF(ДАННЫЕ!BF74&gt;200,2,IF(ДАННЫЕ!BF74&gt;0,1,0))))&amp;"g"&amp;B74&amp;"d"&amp;H74&amp;"l"&amp;ДАННЫЕ!AT74&amp;"a"&amp;ДАННЫЕ!$V74&amp;"v"&amp;R74&amp;"k"&amp;ДАННЫЕ!$U74&amp;"s"&amp;ДАННЫЕ!$Y74&amp;"t"&amp;ДАННЫЕ!$X74&amp;"b"&amp;IF(ДАННЫЕ!$Q74&gt;1,1,0)&amp;"PP"&amp;ДАННЫЕ!Z74&amp;"c"&amp;S74&amp;"x"&amp;IF(ДАННЫЕ!$BY74&gt;0,IF(YEAR(ДАННЫЕ!$F$1)=YEAR(ДАННЫЕ!$BY74),1,0),0)&amp;"n"&amp;IF(ДАННЫЕ!$BZ74&gt;0,IF(YEAR(ДАННЫЕ!$F$1)=YEAR(ДАННЫЕ!$BZ74),1,0),0)&amp;"u"&amp;D74&amp;"z"&amp;IF(ДАННЫЕ!$CL74&gt;0,IF(YEAR(ДАННЫЕ!$F$1)&gt;YEAR(ДАННЫЕ!$CL74),11,12),0)</f>
        <v>03mf0zpihbeCD0g0dlav0kstb0PPc0x0n0u0z0</v>
      </c>
      <c r="K74" s="28" t="str">
        <f ca="1">ДАННЫЕ!$I74&amp;"x"&amp;B74&amp;"w"&amp;IF(T74+ДАННЫЕ!AD74+ДАННЫЕ!AE74+ДАННЫЕ!AF74+ДАННЫЕ!AG74+ДАННЫЕ!AH74+ДАННЫЕ!$AL74+ДАННЫЕ!AI74+ДАННЫЕ!AJ74+ДАННЫЕ!AK74+ДАННЫЕ!AP74+ДАННЫЕ!AQ74+ДАННЫЕ!AR74+ДАННЫЕ!$AM74+ДАННЫЕ!$AN74+ДАННЫЕ!AS74+ДАННЫЕ!AT74&gt;0,1,0)&amp;IF(OR(T74=2,ДАННЫЕ!AD74=2,ДАННЫЕ!AE74=2,ДАННЫЕ!AF74=2,ДАННЫЕ!AG74=2,ДАННЫЕ!AH74=2,ДАННЫЕ!$AL74=2,ДАННЫЕ!AI74=2,ДАННЫЕ!AJ74=2,ДАННЫЕ!AK74=2,ДАННЫЕ!AP74=2,ДАННЫЕ!AQ74=2,ДАННЫЕ!AR74=2,ДАННЫЕ!$AM74=2,ДАННЫЕ!$AN74=2,ДАННЫЕ!AS74=2,ДАННЫЕ!AT74=2),2,0)&amp;"t"&amp;IF(T74&gt;0,"1"&amp;T74,"00")&amp;"f"&amp;IF(ДАННЫЕ!$AC74,"1"&amp;ДАННЫЕ!$AC74,"00")&amp;"b"&amp;IF(ДАННЫЕ!$AD74,"1"&amp;ДАННЫЕ!$AD74,"00")&amp;"g"&amp;IF(ДАННЫЕ!$AF74,"1"&amp;ДАННЫЕ!$AF74,"00")&amp;"c"&amp;IF(ДАННЫЕ!$AG74,"1"&amp;ДАННЫЕ!$AG74,"00")&amp;"i"&amp;IF(ДАННЫЕ!$AH74,"1"&amp;ДАННЫЕ!$AH74,"00")&amp;"r"&amp;IF(ДАННЫЕ!$AL74,"1"&amp;ДАННЫЕ!$AL74,"00")&amp;"m"&amp;IF(ДАННЫЕ!$AI74,"1"&amp;ДАННЫЕ!$AI74,"00")&amp;"hS"&amp;IF(ДАННЫЕ!$AJ74,"1"&amp;ДАННЫЕ!$AJ74,"00")&amp;"hZ"&amp;IF(ДАННЫЕ!$AK74,"1"&amp;ДАННЫЕ!$AK74,"00")&amp;"p"&amp;IF(ДАННЫЕ!$AP74,"1"&amp;ДАННЫЕ!$AP74,"00")&amp;"k"&amp;IF(ДАННЫЕ!$AQ74,"1"&amp;ДАННЫЕ!$AQ74,"00")&amp;"z"&amp;IF(ДАННЫЕ!$AR74,"1"&amp;ДАННЫЕ!$AR74,"00")&amp;"j"&amp;IF(ДАННЫЕ!$AM74,"1"&amp;ДАННЫЕ!$AM74,"00")&amp;"n"&amp;IF(ДАННЫЕ!$AN74,"1"&amp;ДАННЫЕ!$AN74,"00")&amp;"E"&amp;ДАННЫЕ!BI74&amp;"L"&amp;ДАННЫЕ!AO74&amp;"h"&amp;IF(ДАННЫЕ!$AU74&gt;0,1,0)&amp;"v"&amp;IF(ДАННЫЕ!$AW74&gt;0,1,0)&amp;"a"&amp;IF(ДАННЫЕ!$AS74,"1"&amp;ДАННЫЕ!$AS74,"00")&amp;"s"&amp;IF(ДАННЫЕ!$AT74,"1"&amp;ДАННЫЕ!$AT74,"00")&amp;"u"&amp;IF(ДАННЫЕ!$CJ74&gt;0,1,0)&amp;"y"&amp;B74&amp;"d"&amp;H74&amp;"e"&amp;F74&amp;G74</f>
        <v>x0w00t00f00b00g00c00i00r00m00hS00hZ00p00k00z00j00n00ELh0v0a00s00u0y0de</v>
      </c>
      <c r="L74" s="28" t="str">
        <f ca="1">ДАННЫЕ!$I74&amp;"VN"&amp;IF(ДАННЫЕ!AW74&gt;0,11,10)&amp;"CD"&amp;IF(ДАННЫЕ!BF74&gt;500,16,IF(ДАННЫЕ!BF74&gt;350,15,IF(ДАННЫЕ!BF74&gt;=200,14,IF(ДАННЫЕ!BF74&gt;=100,13,IF(ДАННЫЕ!BF74&gt;=50,12,IF(ДАННЫЕ!BF74&gt;0,11,10))))))&amp;"AR"&amp;IF(ДАННЫЕ!BX74&gt;0,1,0)&amp;"GD"&amp;B74&amp;"VV"&amp;IF(E74&gt;=5,IF(E74&lt;18,1,0),0)</f>
        <v>VN10CD10AR0GD0VV0</v>
      </c>
      <c r="M74" s="28" t="str">
        <f>ДАННЫЕ!$I74&amp;"b"&amp;ДАННЫЕ!$BI74&amp;"r"&amp;ДАННЫЕ!$BJ74&amp;"CD"&amp;IF(ДАННЫЕ!BF74&gt;0,IF(ДАННЫЕ!BF74&lt;200,1,IF(ДАННЫЕ!BF74&lt;350,2,3)),0)&amp;"h"&amp;IF(ДАННЫЕ!$BK74+ДАННЫЕ!$BL74+ДАННЫЕ!$BM74&gt;0,1,0)&amp;"x"&amp;ДАННЫЕ!$BK74&amp;"y"&amp;ДАННЫЕ!$BL74&amp;"z"&amp;ДАННЫЕ!$BM74&amp;"c"&amp;IF(ДАННЫЕ!$BK74+ДАННЫЕ!$BL74+ДАННЫЕ!$BM74=3,1,0)&amp;"a"&amp;IF(ДАННЫЕ!$BQ74+ДАННЫЕ!$BR74&gt;0,1,0)&amp;"d"&amp;ДАННЫЕ!$BQ74&amp;"v"&amp;ДАННЫЕ!$BR74&amp;"p"&amp;ДАННЫЕ!$BS74&amp;"n"&amp;ДАННЫЕ!$BU74&amp;"t"&amp;ДАННЫЕ!$BV74&amp;"o"&amp;ДАННЫЕ!$BT74&amp;"l"&amp;IF(ДАННЫЕ!$BN74&gt;0,1,0)&amp;ДАННЫЕ!$BN74&amp;"g"&amp;ДАННЫЕ!$BO74&amp;"s"&amp;ДАННЫЕ!$BP74&amp;"DZ"&amp;IF(ДАННЫЕ!B74-ДАННЫЕ!G74 &lt; 60,IF(ДАННЫЕ!B74-ДАННЫЕ!G74 &gt;= 0,1,0),0)&amp;"u"&amp;IF(ДАННЫЕ!$CJ74&gt;0,1,0)</f>
        <v>brCD0h0xyzc0a0dvpntol0gsDZ1u0</v>
      </c>
      <c r="N74" s="28" t="str">
        <f ca="1">ДАННЫЕ!$F74&amp;ДАННЫЕ!$I74&amp;"g"&amp;B74&amp;"cf"&amp;D74&amp;"a"&amp;IF(ДАННЫЕ!$BX74&gt;0,1,0)&amp;IF(ДАННЫЕ!$BF74&gt;500,1,IF(ДАННЫЕ!$BF74&gt;350,2,IF(ДАННЫЕ!$BF74&gt;=200,3,IF(ДАННЫЕ!$BF74&gt;=100,4,IF(ДАННЫЕ!$BF74&gt;=50,5,IF(ДАННЫЕ!$BF74&lt;50,6,0))))))&amp;"AR"&amp;IF(DATEDIF(ДАННЫЕ!$BX74,ДАННЫЕ!$F$1,"y")&gt;1,1,0)&amp;"VG"&amp;IF(ДАННЫЕ!$BH74="0",1,0)&amp;"o"&amp;IF(T74+ДАННЫЕ!$AF74+ДАННЫЕ!$AG74+ДАННЫЕ!$AH74+ДАННЫЕ!$AI74+ДАННЫЕ!$AJ74+ДАННЫЕ!$AP74+ДАННЫЕ!$AQ74+ДАННЫЕ!$AR74+ДАННЫЕ!$AU74+ДАННЫЕ!$AW74+ДАННЫЕ!$AS74+ДАННЫЕ!$AT74&gt;0,1,0)&amp;"x"&amp;ДАННЫЕ!$AG74&amp;"p"&amp;IF(ДАННЫЕ!$BY74&gt;0,1,0)&amp;"v"&amp;IF(ДАННЫЕ!$BZ74&gt;0,1,0)&amp;"n"&amp;ДАННЫЕ!$CA74&amp;"t"&amp;ДАННЫЕ!$AY74&amp;"k"&amp;ДАННЫЕ!$CB74&amp;"q"&amp;ДАННЫЕ!$CC74&amp;"w"&amp;ДАННЫЕ!$CD74&amp;"e"&amp;ДАННЫЕ!$CE74&amp;"m"&amp;ДАННЫЕ!$CF74&amp;"c"&amp;ДАННЫЕ!$CG74&amp;"z"&amp;ДАННЫЕ!$CH74&amp;"d"&amp;IF(H74=4,1,0)&amp;"s"&amp;IF(ДАННЫЕ!$J74=1,0,1)&amp;"u"&amp;IF(ДАННЫЕ!$CJ74&gt;0,1,0)</f>
        <v>g0cf0a06AR1VG0o0xp0v0ntkqwemczd0s1u0</v>
      </c>
      <c r="O74" s="28" t="str">
        <f>ДАННЫЕ!$I74&amp;"g"&amp;B74&amp;A74&amp;"f"&amp;P74&amp;"c"&amp;IF(ДАННЫЕ!$U74&gt;0,1,0)&amp;"s"&amp;IF(ДАННЫЕ!$Q74&gt;0,IF(YEAR(ДАННЫЕ!$F$1)=YEAR(ДАННЫЕ!$Q74),IF(MONTH(ДАННЫЕ!$F$1)=MONTH(ДАННЫЕ!$Q74),111,11),1),0)&amp;"i"&amp;IF(ДАННЫЕ!$R74+ДАННЫЕ!$S74+ДАННЫЕ!$T74=0,0,1)&amp;"h"&amp;IF(ДАННЫЕ!$P74&gt;0,1,0)&amp;"p"&amp;IF(ДАННЫЕ!$CI74&gt;0,IF(YEAR(ДАННЫЕ!$F$1)=YEAR(ДАННЫЕ!$CI74),IF(MONTH(ДАННЫЕ!$F$1)=MONTH(ДАННЫЕ!$CI74),111,11),1),0)&amp;"d"&amp;IF(ДАННЫЕ!$CJ74&gt;0,IF(YEAR(ДАННЫЕ!$F$1)=YEAR(ДАННЫЕ!$CJ74),IF(MONTH(ДАННЫЕ!$F$1)=MONTH(ДАННЫЕ!$CJ74),111,11),1),0)&amp;"o"&amp;IF(ДАННЫЕ!$CK74&gt;0,IF(MONTH(ДАННЫЕ!$F$1)=MONTH(ДАННЫЕ!$CK74),111,11),0)&amp;"v"&amp;IF(ДАННЫЕ!$BE74&gt;0,IF(MONTH(ДАННЫЕ!$F$1)=MONTH(ДАННЫЕ!$BE74),111,11),0)</f>
        <v>g00f0c0s0i0h0p0d0o0v0</v>
      </c>
      <c r="P74" s="15">
        <f t="shared" si="5"/>
        <v>0</v>
      </c>
      <c r="Q74" s="15">
        <f>IF(ДАННЫЕ!$F$1&gt;ДАННЫЕ!$N74,IF(YEAR(ДАННЫЕ!$F$1)=YEAR(ДАННЫЕ!M74),1,0),0)</f>
        <v>0</v>
      </c>
      <c r="R74" s="15">
        <f>IF(ДАННЫЕ!$F$1&gt;ДАННЫЕ!$N74,IF(YEAR(ДАННЫЕ!$F$1)=YEAR(ДАННЫЕ!N74),1,0),0)</f>
        <v>0</v>
      </c>
      <c r="S74" s="15">
        <f>IF(ДАННЫЕ!$AA74="2А",1,IF(ДАННЫЕ!$AA74="2Б",2,IF(ДАННЫЕ!$AA74="2В",3,IF(ДАННЫЕ!$AA74=3,4,IF(ДАННЫЕ!$AA74="4А",5,IF(ДАННЫЕ!$AA74="4Б",6,IF(ДАННЫЕ!$AA74="4В",7,IF(ДАННЫЕ!$AA74=5,8,0))))))))</f>
        <v>0</v>
      </c>
      <c r="T74" s="15">
        <f>IF(OR(ДАННЫЕ!$AC74=2,ДАННЫЕ!$AD74=2,ДАННЫЕ!$AE74=2),2,IF(OR(ДАННЫЕ!$AC74=1,ДАННЫЕ!$AD74=1,ДАННЫЕ!$AE74=1),1,0))</f>
        <v>0</v>
      </c>
    </row>
    <row r="75" spans="1:20" ht="15" customHeight="1" x14ac:dyDescent="0.2">
      <c r="A75" s="78">
        <f>IF(B75&gt;0,IF(MONTH(ДАННЫЕ!$F$1)=MONTH(ДАННЫЕ!$B75),1,0),0)</f>
        <v>0</v>
      </c>
      <c r="B75" s="14">
        <f>IF(ДАННЫЕ!$B75&gt;0,IF(YEAR(ДАННЫЕ!$F$1)=YEAR(ДАННЫЕ!$B75),1,0),0)</f>
        <v>0</v>
      </c>
      <c r="C75" s="14">
        <f>IF(ДАННЫЕ!$CM75&gt;0,IF(YEAR(ДАННЫЕ!$F$1)=YEAR(ДАННЫЕ!$CM75),1,0),0)</f>
        <v>0</v>
      </c>
      <c r="D75" s="14">
        <f>IF(ДАННЫЕ!$CJ75&gt;0,IF(ДАННЫЕ!$CL75&gt;ДАННЫЕ!$F$1,1,IF(ДАННЫЕ!$CL75&gt;0,0,1)),0)</f>
        <v>0</v>
      </c>
      <c r="E75" s="43" t="str">
        <f ca="1">IF(ДАННЫЕ!$F$1&gt;0,IF(ДАННЫЕ!$G75&gt;0,DATEDIF(ДАННЫЕ!$G75,ДАННЫЕ!$F$1,"y"),""),IF(ДАННЫЕ!$G75&gt;0,DATEDIF(ДАННЫЕ!$G75,TODAY(),"y"),""))</f>
        <v/>
      </c>
      <c r="F75" s="43" t="str">
        <f xml:space="preserve"> IF(ДАННЫЕ!$F75="М",IF(E75&gt;=18,IF(E75&lt;60,1,""),""),"")&amp;IF(ДАННЫЕ!$F75="Ж",IF(E75&gt;=18,IF(E75&lt;55,1,""),""),"")</f>
        <v/>
      </c>
      <c r="G75" s="43" t="str">
        <f xml:space="preserve"> IF(ДАННЫЕ!$F75="М",IF(E75&gt;=60,2,""),"")&amp;IF(ДАННЫЕ!$F75="Ж",IF(E75&gt;=55,2,""),"")</f>
        <v/>
      </c>
      <c r="H75" s="43" t="str">
        <f t="shared" ca="1" si="3"/>
        <v/>
      </c>
      <c r="I75" s="43" t="str">
        <f t="shared" ca="1" si="4"/>
        <v>03</v>
      </c>
      <c r="J75" s="28" t="str">
        <f ca="1">ДАННЫЕ!$F75&amp;H75&amp;I75&amp;ДАННЫЕ!$I75&amp;"m"&amp;IF(ДАННЫЕ!$I75&gt;0,IF(ДАННЫЕ!$J75&gt;0,0,1),"")&amp;"f"&amp;IF(ДАННЫЕ!$R75&gt;0,IF(YEAR(ДАННЫЕ!$F$1)=YEAR(ДАННЫЕ!$R75),1,0),0)&amp;"z"&amp;ДАННЫЕ!$R75&amp;"p"&amp;ДАННЫЕ!$S75&amp;"i"&amp;ДАННЫЕ!$T75&amp;"h"&amp;ДАННЫЕ!$K75&amp;"be"&amp;ДАННЫЕ!$BI75&amp;"CD"&amp;IF(ДАННЫЕ!BF75&gt;500,4,IF(ДАННЫЕ!BF75&gt;350,3,IF(ДАННЫЕ!BF75&gt;200,2,IF(ДАННЫЕ!BF75&gt;0,1,0))))&amp;"g"&amp;B75&amp;"d"&amp;H75&amp;"l"&amp;ДАННЫЕ!AT75&amp;"a"&amp;ДАННЫЕ!$V75&amp;"v"&amp;R75&amp;"k"&amp;ДАННЫЕ!$U75&amp;"s"&amp;ДАННЫЕ!$Y75&amp;"t"&amp;ДАННЫЕ!$X75&amp;"b"&amp;IF(ДАННЫЕ!$Q75&gt;1,1,0)&amp;"PP"&amp;ДАННЫЕ!Z75&amp;"c"&amp;S75&amp;"x"&amp;IF(ДАННЫЕ!$BY75&gt;0,IF(YEAR(ДАННЫЕ!$F$1)=YEAR(ДАННЫЕ!$BY75),1,0),0)&amp;"n"&amp;IF(ДАННЫЕ!$BZ75&gt;0,IF(YEAR(ДАННЫЕ!$F$1)=YEAR(ДАННЫЕ!$BZ75),1,0),0)&amp;"u"&amp;D75&amp;"z"&amp;IF(ДАННЫЕ!$CL75&gt;0,IF(YEAR(ДАННЫЕ!$F$1)&gt;YEAR(ДАННЫЕ!$CL75),11,12),0)</f>
        <v>03mf0zpihbeCD0g0dlav0kstb0PPc0x0n0u0z0</v>
      </c>
      <c r="K75" s="28" t="str">
        <f ca="1">ДАННЫЕ!$I75&amp;"x"&amp;B75&amp;"w"&amp;IF(T75+ДАННЫЕ!AD75+ДАННЫЕ!AE75+ДАННЫЕ!AF75+ДАННЫЕ!AG75+ДАННЫЕ!AH75+ДАННЫЕ!$AL75+ДАННЫЕ!AI75+ДАННЫЕ!AJ75+ДАННЫЕ!AK75+ДАННЫЕ!AP75+ДАННЫЕ!AQ75+ДАННЫЕ!AR75+ДАННЫЕ!$AM75+ДАННЫЕ!$AN75+ДАННЫЕ!AS75+ДАННЫЕ!AT75&gt;0,1,0)&amp;IF(OR(T75=2,ДАННЫЕ!AD75=2,ДАННЫЕ!AE75=2,ДАННЫЕ!AF75=2,ДАННЫЕ!AG75=2,ДАННЫЕ!AH75=2,ДАННЫЕ!$AL75=2,ДАННЫЕ!AI75=2,ДАННЫЕ!AJ75=2,ДАННЫЕ!AK75=2,ДАННЫЕ!AP75=2,ДАННЫЕ!AQ75=2,ДАННЫЕ!AR75=2,ДАННЫЕ!$AM75=2,ДАННЫЕ!$AN75=2,ДАННЫЕ!AS75=2,ДАННЫЕ!AT75=2),2,0)&amp;"t"&amp;IF(T75&gt;0,"1"&amp;T75,"00")&amp;"f"&amp;IF(ДАННЫЕ!$AC75,"1"&amp;ДАННЫЕ!$AC75,"00")&amp;"b"&amp;IF(ДАННЫЕ!$AD75,"1"&amp;ДАННЫЕ!$AD75,"00")&amp;"g"&amp;IF(ДАННЫЕ!$AF75,"1"&amp;ДАННЫЕ!$AF75,"00")&amp;"c"&amp;IF(ДАННЫЕ!$AG75,"1"&amp;ДАННЫЕ!$AG75,"00")&amp;"i"&amp;IF(ДАННЫЕ!$AH75,"1"&amp;ДАННЫЕ!$AH75,"00")&amp;"r"&amp;IF(ДАННЫЕ!$AL75,"1"&amp;ДАННЫЕ!$AL75,"00")&amp;"m"&amp;IF(ДАННЫЕ!$AI75,"1"&amp;ДАННЫЕ!$AI75,"00")&amp;"hS"&amp;IF(ДАННЫЕ!$AJ75,"1"&amp;ДАННЫЕ!$AJ75,"00")&amp;"hZ"&amp;IF(ДАННЫЕ!$AK75,"1"&amp;ДАННЫЕ!$AK75,"00")&amp;"p"&amp;IF(ДАННЫЕ!$AP75,"1"&amp;ДАННЫЕ!$AP75,"00")&amp;"k"&amp;IF(ДАННЫЕ!$AQ75,"1"&amp;ДАННЫЕ!$AQ75,"00")&amp;"z"&amp;IF(ДАННЫЕ!$AR75,"1"&amp;ДАННЫЕ!$AR75,"00")&amp;"j"&amp;IF(ДАННЫЕ!$AM75,"1"&amp;ДАННЫЕ!$AM75,"00")&amp;"n"&amp;IF(ДАННЫЕ!$AN75,"1"&amp;ДАННЫЕ!$AN75,"00")&amp;"E"&amp;ДАННЫЕ!BI75&amp;"L"&amp;ДАННЫЕ!AO75&amp;"h"&amp;IF(ДАННЫЕ!$AU75&gt;0,1,0)&amp;"v"&amp;IF(ДАННЫЕ!$AW75&gt;0,1,0)&amp;"a"&amp;IF(ДАННЫЕ!$AS75,"1"&amp;ДАННЫЕ!$AS75,"00")&amp;"s"&amp;IF(ДАННЫЕ!$AT75,"1"&amp;ДАННЫЕ!$AT75,"00")&amp;"u"&amp;IF(ДАННЫЕ!$CJ75&gt;0,1,0)&amp;"y"&amp;B75&amp;"d"&amp;H75&amp;"e"&amp;F75&amp;G75</f>
        <v>x0w00t00f00b00g00c00i00r00m00hS00hZ00p00k00z00j00n00ELh0v0a00s00u0y0de</v>
      </c>
      <c r="L75" s="28" t="str">
        <f ca="1">ДАННЫЕ!$I75&amp;"VN"&amp;IF(ДАННЫЕ!AW75&gt;0,11,10)&amp;"CD"&amp;IF(ДАННЫЕ!BF75&gt;500,16,IF(ДАННЫЕ!BF75&gt;350,15,IF(ДАННЫЕ!BF75&gt;=200,14,IF(ДАННЫЕ!BF75&gt;=100,13,IF(ДАННЫЕ!BF75&gt;=50,12,IF(ДАННЫЕ!BF75&gt;0,11,10))))))&amp;"AR"&amp;IF(ДАННЫЕ!BX75&gt;0,1,0)&amp;"GD"&amp;B75&amp;"VV"&amp;IF(E75&gt;=5,IF(E75&lt;18,1,0),0)</f>
        <v>VN10CD10AR0GD0VV0</v>
      </c>
      <c r="M75" s="28" t="str">
        <f>ДАННЫЕ!$I75&amp;"b"&amp;ДАННЫЕ!$BI75&amp;"r"&amp;ДАННЫЕ!$BJ75&amp;"CD"&amp;IF(ДАННЫЕ!BF75&gt;0,IF(ДАННЫЕ!BF75&lt;200,1,IF(ДАННЫЕ!BF75&lt;350,2,3)),0)&amp;"h"&amp;IF(ДАННЫЕ!$BK75+ДАННЫЕ!$BL75+ДАННЫЕ!$BM75&gt;0,1,0)&amp;"x"&amp;ДАННЫЕ!$BK75&amp;"y"&amp;ДАННЫЕ!$BL75&amp;"z"&amp;ДАННЫЕ!$BM75&amp;"c"&amp;IF(ДАННЫЕ!$BK75+ДАННЫЕ!$BL75+ДАННЫЕ!$BM75=3,1,0)&amp;"a"&amp;IF(ДАННЫЕ!$BQ75+ДАННЫЕ!$BR75&gt;0,1,0)&amp;"d"&amp;ДАННЫЕ!$BQ75&amp;"v"&amp;ДАННЫЕ!$BR75&amp;"p"&amp;ДАННЫЕ!$BS75&amp;"n"&amp;ДАННЫЕ!$BU75&amp;"t"&amp;ДАННЫЕ!$BV75&amp;"o"&amp;ДАННЫЕ!$BT75&amp;"l"&amp;IF(ДАННЫЕ!$BN75&gt;0,1,0)&amp;ДАННЫЕ!$BN75&amp;"g"&amp;ДАННЫЕ!$BO75&amp;"s"&amp;ДАННЫЕ!$BP75&amp;"DZ"&amp;IF(ДАННЫЕ!B75-ДАННЫЕ!G75 &lt; 60,IF(ДАННЫЕ!B75-ДАННЫЕ!G75 &gt;= 0,1,0),0)&amp;"u"&amp;IF(ДАННЫЕ!$CJ75&gt;0,1,0)</f>
        <v>brCD0h0xyzc0a0dvpntol0gsDZ1u0</v>
      </c>
      <c r="N75" s="28" t="str">
        <f ca="1">ДАННЫЕ!$F75&amp;ДАННЫЕ!$I75&amp;"g"&amp;B75&amp;"cf"&amp;D75&amp;"a"&amp;IF(ДАННЫЕ!$BX75&gt;0,1,0)&amp;IF(ДАННЫЕ!$BF75&gt;500,1,IF(ДАННЫЕ!$BF75&gt;350,2,IF(ДАННЫЕ!$BF75&gt;=200,3,IF(ДАННЫЕ!$BF75&gt;=100,4,IF(ДАННЫЕ!$BF75&gt;=50,5,IF(ДАННЫЕ!$BF75&lt;50,6,0))))))&amp;"AR"&amp;IF(DATEDIF(ДАННЫЕ!$BX75,ДАННЫЕ!$F$1,"y")&gt;1,1,0)&amp;"VG"&amp;IF(ДАННЫЕ!$BH75="0",1,0)&amp;"o"&amp;IF(T75+ДАННЫЕ!$AF75+ДАННЫЕ!$AG75+ДАННЫЕ!$AH75+ДАННЫЕ!$AI75+ДАННЫЕ!$AJ75+ДАННЫЕ!$AP75+ДАННЫЕ!$AQ75+ДАННЫЕ!$AR75+ДАННЫЕ!$AU75+ДАННЫЕ!$AW75+ДАННЫЕ!$AS75+ДАННЫЕ!$AT75&gt;0,1,0)&amp;"x"&amp;ДАННЫЕ!$AG75&amp;"p"&amp;IF(ДАННЫЕ!$BY75&gt;0,1,0)&amp;"v"&amp;IF(ДАННЫЕ!$BZ75&gt;0,1,0)&amp;"n"&amp;ДАННЫЕ!$CA75&amp;"t"&amp;ДАННЫЕ!$AY75&amp;"k"&amp;ДАННЫЕ!$CB75&amp;"q"&amp;ДАННЫЕ!$CC75&amp;"w"&amp;ДАННЫЕ!$CD75&amp;"e"&amp;ДАННЫЕ!$CE75&amp;"m"&amp;ДАННЫЕ!$CF75&amp;"c"&amp;ДАННЫЕ!$CG75&amp;"z"&amp;ДАННЫЕ!$CH75&amp;"d"&amp;IF(H75=4,1,0)&amp;"s"&amp;IF(ДАННЫЕ!$J75=1,0,1)&amp;"u"&amp;IF(ДАННЫЕ!$CJ75&gt;0,1,0)</f>
        <v>g0cf0a06AR1VG0o0xp0v0ntkqwemczd0s1u0</v>
      </c>
      <c r="O75" s="28" t="str">
        <f>ДАННЫЕ!$I75&amp;"g"&amp;B75&amp;A75&amp;"f"&amp;P75&amp;"c"&amp;IF(ДАННЫЕ!$U75&gt;0,1,0)&amp;"s"&amp;IF(ДАННЫЕ!$Q75&gt;0,IF(YEAR(ДАННЫЕ!$F$1)=YEAR(ДАННЫЕ!$Q75),IF(MONTH(ДАННЫЕ!$F$1)=MONTH(ДАННЫЕ!$Q75),111,11),1),0)&amp;"i"&amp;IF(ДАННЫЕ!$R75+ДАННЫЕ!$S75+ДАННЫЕ!$T75=0,0,1)&amp;"h"&amp;IF(ДАННЫЕ!$P75&gt;0,1,0)&amp;"p"&amp;IF(ДАННЫЕ!$CI75&gt;0,IF(YEAR(ДАННЫЕ!$F$1)=YEAR(ДАННЫЕ!$CI75),IF(MONTH(ДАННЫЕ!$F$1)=MONTH(ДАННЫЕ!$CI75),111,11),1),0)&amp;"d"&amp;IF(ДАННЫЕ!$CJ75&gt;0,IF(YEAR(ДАННЫЕ!$F$1)=YEAR(ДАННЫЕ!$CJ75),IF(MONTH(ДАННЫЕ!$F$1)=MONTH(ДАННЫЕ!$CJ75),111,11),1),0)&amp;"o"&amp;IF(ДАННЫЕ!$CK75&gt;0,IF(MONTH(ДАННЫЕ!$F$1)=MONTH(ДАННЫЕ!$CK75),111,11),0)&amp;"v"&amp;IF(ДАННЫЕ!$BE75&gt;0,IF(MONTH(ДАННЫЕ!$F$1)=MONTH(ДАННЫЕ!$BE75),111,11),0)</f>
        <v>g00f0c0s0i0h0p0d0o0v0</v>
      </c>
      <c r="P75" s="15">
        <f t="shared" si="5"/>
        <v>0</v>
      </c>
      <c r="Q75" s="15">
        <f>IF(ДАННЫЕ!$F$1&gt;ДАННЫЕ!$N75,IF(YEAR(ДАННЫЕ!$F$1)=YEAR(ДАННЫЕ!M75),1,0),0)</f>
        <v>0</v>
      </c>
      <c r="R75" s="15">
        <f>IF(ДАННЫЕ!$F$1&gt;ДАННЫЕ!$N75,IF(YEAR(ДАННЫЕ!$F$1)=YEAR(ДАННЫЕ!N75),1,0),0)</f>
        <v>0</v>
      </c>
      <c r="S75" s="15">
        <f>IF(ДАННЫЕ!$AA75="2А",1,IF(ДАННЫЕ!$AA75="2Б",2,IF(ДАННЫЕ!$AA75="2В",3,IF(ДАННЫЕ!$AA75=3,4,IF(ДАННЫЕ!$AA75="4А",5,IF(ДАННЫЕ!$AA75="4Б",6,IF(ДАННЫЕ!$AA75="4В",7,IF(ДАННЫЕ!$AA75=5,8,0))))))))</f>
        <v>0</v>
      </c>
      <c r="T75" s="15">
        <f>IF(OR(ДАННЫЕ!$AC75=2,ДАННЫЕ!$AD75=2,ДАННЫЕ!$AE75=2),2,IF(OR(ДАННЫЕ!$AC75=1,ДАННЫЕ!$AD75=1,ДАННЫЕ!$AE75=1),1,0))</f>
        <v>0</v>
      </c>
    </row>
    <row r="76" spans="1:20" ht="15" customHeight="1" x14ac:dyDescent="0.2">
      <c r="A76" s="78">
        <f>IF(B76&gt;0,IF(MONTH(ДАННЫЕ!$F$1)=MONTH(ДАННЫЕ!$B76),1,0),0)</f>
        <v>0</v>
      </c>
      <c r="B76" s="14">
        <f>IF(ДАННЫЕ!$B76&gt;0,IF(YEAR(ДАННЫЕ!$F$1)=YEAR(ДАННЫЕ!$B76),1,0),0)</f>
        <v>0</v>
      </c>
      <c r="C76" s="14">
        <f>IF(ДАННЫЕ!$CM76&gt;0,IF(YEAR(ДАННЫЕ!$F$1)=YEAR(ДАННЫЕ!$CM76),1,0),0)</f>
        <v>0</v>
      </c>
      <c r="D76" s="14">
        <f>IF(ДАННЫЕ!$CJ76&gt;0,IF(ДАННЫЕ!$CL76&gt;ДАННЫЕ!$F$1,1,IF(ДАННЫЕ!$CL76&gt;0,0,1)),0)</f>
        <v>0</v>
      </c>
      <c r="E76" s="43" t="str">
        <f ca="1">IF(ДАННЫЕ!$F$1&gt;0,IF(ДАННЫЕ!$G76&gt;0,DATEDIF(ДАННЫЕ!$G76,ДАННЫЕ!$F$1,"y"),""),IF(ДАННЫЕ!$G76&gt;0,DATEDIF(ДАННЫЕ!$G76,TODAY(),"y"),""))</f>
        <v/>
      </c>
      <c r="F76" s="43" t="str">
        <f xml:space="preserve"> IF(ДАННЫЕ!$F76="М",IF(E76&gt;=18,IF(E76&lt;60,1,""),""),"")&amp;IF(ДАННЫЕ!$F76="Ж",IF(E76&gt;=18,IF(E76&lt;55,1,""),""),"")</f>
        <v/>
      </c>
      <c r="G76" s="43" t="str">
        <f xml:space="preserve"> IF(ДАННЫЕ!$F76="М",IF(E76&gt;=60,2,""),"")&amp;IF(ДАННЫЕ!$F76="Ж",IF(E76&gt;=55,2,""),"")</f>
        <v/>
      </c>
      <c r="H76" s="43" t="str">
        <f t="shared" ca="1" si="3"/>
        <v/>
      </c>
      <c r="I76" s="43" t="str">
        <f t="shared" ca="1" si="4"/>
        <v>03</v>
      </c>
      <c r="J76" s="28" t="str">
        <f ca="1">ДАННЫЕ!$F76&amp;H76&amp;I76&amp;ДАННЫЕ!$I76&amp;"m"&amp;IF(ДАННЫЕ!$I76&gt;0,IF(ДАННЫЕ!$J76&gt;0,0,1),"")&amp;"f"&amp;IF(ДАННЫЕ!$R76&gt;0,IF(YEAR(ДАННЫЕ!$F$1)=YEAR(ДАННЫЕ!$R76),1,0),0)&amp;"z"&amp;ДАННЫЕ!$R76&amp;"p"&amp;ДАННЫЕ!$S76&amp;"i"&amp;ДАННЫЕ!$T76&amp;"h"&amp;ДАННЫЕ!$K76&amp;"be"&amp;ДАННЫЕ!$BI76&amp;"CD"&amp;IF(ДАННЫЕ!BF76&gt;500,4,IF(ДАННЫЕ!BF76&gt;350,3,IF(ДАННЫЕ!BF76&gt;200,2,IF(ДАННЫЕ!BF76&gt;0,1,0))))&amp;"g"&amp;B76&amp;"d"&amp;H76&amp;"l"&amp;ДАННЫЕ!AT76&amp;"a"&amp;ДАННЫЕ!$V76&amp;"v"&amp;R76&amp;"k"&amp;ДАННЫЕ!$U76&amp;"s"&amp;ДАННЫЕ!$Y76&amp;"t"&amp;ДАННЫЕ!$X76&amp;"b"&amp;IF(ДАННЫЕ!$Q76&gt;1,1,0)&amp;"PP"&amp;ДАННЫЕ!Z76&amp;"c"&amp;S76&amp;"x"&amp;IF(ДАННЫЕ!$BY76&gt;0,IF(YEAR(ДАННЫЕ!$F$1)=YEAR(ДАННЫЕ!$BY76),1,0),0)&amp;"n"&amp;IF(ДАННЫЕ!$BZ76&gt;0,IF(YEAR(ДАННЫЕ!$F$1)=YEAR(ДАННЫЕ!$BZ76),1,0),0)&amp;"u"&amp;D76&amp;"z"&amp;IF(ДАННЫЕ!$CL76&gt;0,IF(YEAR(ДАННЫЕ!$F$1)&gt;YEAR(ДАННЫЕ!$CL76),11,12),0)</f>
        <v>03mf0zpihbeCD0g0dlav0kstb0PPc0x0n0u0z0</v>
      </c>
      <c r="K76" s="28" t="str">
        <f ca="1">ДАННЫЕ!$I76&amp;"x"&amp;B76&amp;"w"&amp;IF(T76+ДАННЫЕ!AD76+ДАННЫЕ!AE76+ДАННЫЕ!AF76+ДАННЫЕ!AG76+ДАННЫЕ!AH76+ДАННЫЕ!$AL76+ДАННЫЕ!AI76+ДАННЫЕ!AJ76+ДАННЫЕ!AK76+ДАННЫЕ!AP76+ДАННЫЕ!AQ76+ДАННЫЕ!AR76+ДАННЫЕ!$AM76+ДАННЫЕ!$AN76+ДАННЫЕ!AS76+ДАННЫЕ!AT76&gt;0,1,0)&amp;IF(OR(T76=2,ДАННЫЕ!AD76=2,ДАННЫЕ!AE76=2,ДАННЫЕ!AF76=2,ДАННЫЕ!AG76=2,ДАННЫЕ!AH76=2,ДАННЫЕ!$AL76=2,ДАННЫЕ!AI76=2,ДАННЫЕ!AJ76=2,ДАННЫЕ!AK76=2,ДАННЫЕ!AP76=2,ДАННЫЕ!AQ76=2,ДАННЫЕ!AR76=2,ДАННЫЕ!$AM76=2,ДАННЫЕ!$AN76=2,ДАННЫЕ!AS76=2,ДАННЫЕ!AT76=2),2,0)&amp;"t"&amp;IF(T76&gt;0,"1"&amp;T76,"00")&amp;"f"&amp;IF(ДАННЫЕ!$AC76,"1"&amp;ДАННЫЕ!$AC76,"00")&amp;"b"&amp;IF(ДАННЫЕ!$AD76,"1"&amp;ДАННЫЕ!$AD76,"00")&amp;"g"&amp;IF(ДАННЫЕ!$AF76,"1"&amp;ДАННЫЕ!$AF76,"00")&amp;"c"&amp;IF(ДАННЫЕ!$AG76,"1"&amp;ДАННЫЕ!$AG76,"00")&amp;"i"&amp;IF(ДАННЫЕ!$AH76,"1"&amp;ДАННЫЕ!$AH76,"00")&amp;"r"&amp;IF(ДАННЫЕ!$AL76,"1"&amp;ДАННЫЕ!$AL76,"00")&amp;"m"&amp;IF(ДАННЫЕ!$AI76,"1"&amp;ДАННЫЕ!$AI76,"00")&amp;"hS"&amp;IF(ДАННЫЕ!$AJ76,"1"&amp;ДАННЫЕ!$AJ76,"00")&amp;"hZ"&amp;IF(ДАННЫЕ!$AK76,"1"&amp;ДАННЫЕ!$AK76,"00")&amp;"p"&amp;IF(ДАННЫЕ!$AP76,"1"&amp;ДАННЫЕ!$AP76,"00")&amp;"k"&amp;IF(ДАННЫЕ!$AQ76,"1"&amp;ДАННЫЕ!$AQ76,"00")&amp;"z"&amp;IF(ДАННЫЕ!$AR76,"1"&amp;ДАННЫЕ!$AR76,"00")&amp;"j"&amp;IF(ДАННЫЕ!$AM76,"1"&amp;ДАННЫЕ!$AM76,"00")&amp;"n"&amp;IF(ДАННЫЕ!$AN76,"1"&amp;ДАННЫЕ!$AN76,"00")&amp;"E"&amp;ДАННЫЕ!BI76&amp;"L"&amp;ДАННЫЕ!AO76&amp;"h"&amp;IF(ДАННЫЕ!$AU76&gt;0,1,0)&amp;"v"&amp;IF(ДАННЫЕ!$AW76&gt;0,1,0)&amp;"a"&amp;IF(ДАННЫЕ!$AS76,"1"&amp;ДАННЫЕ!$AS76,"00")&amp;"s"&amp;IF(ДАННЫЕ!$AT76,"1"&amp;ДАННЫЕ!$AT76,"00")&amp;"u"&amp;IF(ДАННЫЕ!$CJ76&gt;0,1,0)&amp;"y"&amp;B76&amp;"d"&amp;H76&amp;"e"&amp;F76&amp;G76</f>
        <v>x0w00t00f00b00g00c00i00r00m00hS00hZ00p00k00z00j00n00ELh0v0a00s00u0y0de</v>
      </c>
      <c r="L76" s="28" t="str">
        <f ca="1">ДАННЫЕ!$I76&amp;"VN"&amp;IF(ДАННЫЕ!AW76&gt;0,11,10)&amp;"CD"&amp;IF(ДАННЫЕ!BF76&gt;500,16,IF(ДАННЫЕ!BF76&gt;350,15,IF(ДАННЫЕ!BF76&gt;=200,14,IF(ДАННЫЕ!BF76&gt;=100,13,IF(ДАННЫЕ!BF76&gt;=50,12,IF(ДАННЫЕ!BF76&gt;0,11,10))))))&amp;"AR"&amp;IF(ДАННЫЕ!BX76&gt;0,1,0)&amp;"GD"&amp;B76&amp;"VV"&amp;IF(E76&gt;=5,IF(E76&lt;18,1,0),0)</f>
        <v>VN10CD10AR0GD0VV0</v>
      </c>
      <c r="M76" s="28" t="str">
        <f>ДАННЫЕ!$I76&amp;"b"&amp;ДАННЫЕ!$BI76&amp;"r"&amp;ДАННЫЕ!$BJ76&amp;"CD"&amp;IF(ДАННЫЕ!BF76&gt;0,IF(ДАННЫЕ!BF76&lt;200,1,IF(ДАННЫЕ!BF76&lt;350,2,3)),0)&amp;"h"&amp;IF(ДАННЫЕ!$BK76+ДАННЫЕ!$BL76+ДАННЫЕ!$BM76&gt;0,1,0)&amp;"x"&amp;ДАННЫЕ!$BK76&amp;"y"&amp;ДАННЫЕ!$BL76&amp;"z"&amp;ДАННЫЕ!$BM76&amp;"c"&amp;IF(ДАННЫЕ!$BK76+ДАННЫЕ!$BL76+ДАННЫЕ!$BM76=3,1,0)&amp;"a"&amp;IF(ДАННЫЕ!$BQ76+ДАННЫЕ!$BR76&gt;0,1,0)&amp;"d"&amp;ДАННЫЕ!$BQ76&amp;"v"&amp;ДАННЫЕ!$BR76&amp;"p"&amp;ДАННЫЕ!$BS76&amp;"n"&amp;ДАННЫЕ!$BU76&amp;"t"&amp;ДАННЫЕ!$BV76&amp;"o"&amp;ДАННЫЕ!$BT76&amp;"l"&amp;IF(ДАННЫЕ!$BN76&gt;0,1,0)&amp;ДАННЫЕ!$BN76&amp;"g"&amp;ДАННЫЕ!$BO76&amp;"s"&amp;ДАННЫЕ!$BP76&amp;"DZ"&amp;IF(ДАННЫЕ!B76-ДАННЫЕ!G76 &lt; 60,IF(ДАННЫЕ!B76-ДАННЫЕ!G76 &gt;= 0,1,0),0)&amp;"u"&amp;IF(ДАННЫЕ!$CJ76&gt;0,1,0)</f>
        <v>brCD0h0xyzc0a0dvpntol0gsDZ1u0</v>
      </c>
      <c r="N76" s="28" t="str">
        <f ca="1">ДАННЫЕ!$F76&amp;ДАННЫЕ!$I76&amp;"g"&amp;B76&amp;"cf"&amp;D76&amp;"a"&amp;IF(ДАННЫЕ!$BX76&gt;0,1,0)&amp;IF(ДАННЫЕ!$BF76&gt;500,1,IF(ДАННЫЕ!$BF76&gt;350,2,IF(ДАННЫЕ!$BF76&gt;=200,3,IF(ДАННЫЕ!$BF76&gt;=100,4,IF(ДАННЫЕ!$BF76&gt;=50,5,IF(ДАННЫЕ!$BF76&lt;50,6,0))))))&amp;"AR"&amp;IF(DATEDIF(ДАННЫЕ!$BX76,ДАННЫЕ!$F$1,"y")&gt;1,1,0)&amp;"VG"&amp;IF(ДАННЫЕ!$BH76="0",1,0)&amp;"o"&amp;IF(T76+ДАННЫЕ!$AF76+ДАННЫЕ!$AG76+ДАННЫЕ!$AH76+ДАННЫЕ!$AI76+ДАННЫЕ!$AJ76+ДАННЫЕ!$AP76+ДАННЫЕ!$AQ76+ДАННЫЕ!$AR76+ДАННЫЕ!$AU76+ДАННЫЕ!$AW76+ДАННЫЕ!$AS76+ДАННЫЕ!$AT76&gt;0,1,0)&amp;"x"&amp;ДАННЫЕ!$AG76&amp;"p"&amp;IF(ДАННЫЕ!$BY76&gt;0,1,0)&amp;"v"&amp;IF(ДАННЫЕ!$BZ76&gt;0,1,0)&amp;"n"&amp;ДАННЫЕ!$CA76&amp;"t"&amp;ДАННЫЕ!$AY76&amp;"k"&amp;ДАННЫЕ!$CB76&amp;"q"&amp;ДАННЫЕ!$CC76&amp;"w"&amp;ДАННЫЕ!$CD76&amp;"e"&amp;ДАННЫЕ!$CE76&amp;"m"&amp;ДАННЫЕ!$CF76&amp;"c"&amp;ДАННЫЕ!$CG76&amp;"z"&amp;ДАННЫЕ!$CH76&amp;"d"&amp;IF(H76=4,1,0)&amp;"s"&amp;IF(ДАННЫЕ!$J76=1,0,1)&amp;"u"&amp;IF(ДАННЫЕ!$CJ76&gt;0,1,0)</f>
        <v>g0cf0a06AR1VG0o0xp0v0ntkqwemczd0s1u0</v>
      </c>
      <c r="O76" s="28" t="str">
        <f>ДАННЫЕ!$I76&amp;"g"&amp;B76&amp;A76&amp;"f"&amp;P76&amp;"c"&amp;IF(ДАННЫЕ!$U76&gt;0,1,0)&amp;"s"&amp;IF(ДАННЫЕ!$Q76&gt;0,IF(YEAR(ДАННЫЕ!$F$1)=YEAR(ДАННЫЕ!$Q76),IF(MONTH(ДАННЫЕ!$F$1)=MONTH(ДАННЫЕ!$Q76),111,11),1),0)&amp;"i"&amp;IF(ДАННЫЕ!$R76+ДАННЫЕ!$S76+ДАННЫЕ!$T76=0,0,1)&amp;"h"&amp;IF(ДАННЫЕ!$P76&gt;0,1,0)&amp;"p"&amp;IF(ДАННЫЕ!$CI76&gt;0,IF(YEAR(ДАННЫЕ!$F$1)=YEAR(ДАННЫЕ!$CI76),IF(MONTH(ДАННЫЕ!$F$1)=MONTH(ДАННЫЕ!$CI76),111,11),1),0)&amp;"d"&amp;IF(ДАННЫЕ!$CJ76&gt;0,IF(YEAR(ДАННЫЕ!$F$1)=YEAR(ДАННЫЕ!$CJ76),IF(MONTH(ДАННЫЕ!$F$1)=MONTH(ДАННЫЕ!$CJ76),111,11),1),0)&amp;"o"&amp;IF(ДАННЫЕ!$CK76&gt;0,IF(MONTH(ДАННЫЕ!$F$1)=MONTH(ДАННЫЕ!$CK76),111,11),0)&amp;"v"&amp;IF(ДАННЫЕ!$BE76&gt;0,IF(MONTH(ДАННЫЕ!$F$1)=MONTH(ДАННЫЕ!$BE76),111,11),0)</f>
        <v>g00f0c0s0i0h0p0d0o0v0</v>
      </c>
      <c r="P76" s="15">
        <f t="shared" si="5"/>
        <v>0</v>
      </c>
      <c r="Q76" s="15">
        <f>IF(ДАННЫЕ!$F$1&gt;ДАННЫЕ!$N76,IF(YEAR(ДАННЫЕ!$F$1)=YEAR(ДАННЫЕ!M76),1,0),0)</f>
        <v>0</v>
      </c>
      <c r="R76" s="15">
        <f>IF(ДАННЫЕ!$F$1&gt;ДАННЫЕ!$N76,IF(YEAR(ДАННЫЕ!$F$1)=YEAR(ДАННЫЕ!N76),1,0),0)</f>
        <v>0</v>
      </c>
      <c r="S76" s="15">
        <f>IF(ДАННЫЕ!$AA76="2А",1,IF(ДАННЫЕ!$AA76="2Б",2,IF(ДАННЫЕ!$AA76="2В",3,IF(ДАННЫЕ!$AA76=3,4,IF(ДАННЫЕ!$AA76="4А",5,IF(ДАННЫЕ!$AA76="4Б",6,IF(ДАННЫЕ!$AA76="4В",7,IF(ДАННЫЕ!$AA76=5,8,0))))))))</f>
        <v>0</v>
      </c>
      <c r="T76" s="15">
        <f>IF(OR(ДАННЫЕ!$AC76=2,ДАННЫЕ!$AD76=2,ДАННЫЕ!$AE76=2),2,IF(OR(ДАННЫЕ!$AC76=1,ДАННЫЕ!$AD76=1,ДАННЫЕ!$AE76=1),1,0))</f>
        <v>0</v>
      </c>
    </row>
    <row r="77" spans="1:20" ht="15" customHeight="1" x14ac:dyDescent="0.2">
      <c r="A77" s="78">
        <f>IF(B77&gt;0,IF(MONTH(ДАННЫЕ!$F$1)=MONTH(ДАННЫЕ!$B77),1,0),0)</f>
        <v>0</v>
      </c>
      <c r="B77" s="14">
        <f>IF(ДАННЫЕ!$B77&gt;0,IF(YEAR(ДАННЫЕ!$F$1)=YEAR(ДАННЫЕ!$B77),1,0),0)</f>
        <v>0</v>
      </c>
      <c r="C77" s="14">
        <f>IF(ДАННЫЕ!$CM77&gt;0,IF(YEAR(ДАННЫЕ!$F$1)=YEAR(ДАННЫЕ!$CM77),1,0),0)</f>
        <v>0</v>
      </c>
      <c r="D77" s="14">
        <f>IF(ДАННЫЕ!$CJ77&gt;0,IF(ДАННЫЕ!$CL77&gt;ДАННЫЕ!$F$1,1,IF(ДАННЫЕ!$CL77&gt;0,0,1)),0)</f>
        <v>0</v>
      </c>
      <c r="E77" s="43" t="str">
        <f ca="1">IF(ДАННЫЕ!$F$1&gt;0,IF(ДАННЫЕ!$G77&gt;0,DATEDIF(ДАННЫЕ!$G77,ДАННЫЕ!$F$1,"y"),""),IF(ДАННЫЕ!$G77&gt;0,DATEDIF(ДАННЫЕ!$G77,TODAY(),"y"),""))</f>
        <v/>
      </c>
      <c r="F77" s="43" t="str">
        <f xml:space="preserve"> IF(ДАННЫЕ!$F77="М",IF(E77&gt;=18,IF(E77&lt;60,1,""),""),"")&amp;IF(ДАННЫЕ!$F77="Ж",IF(E77&gt;=18,IF(E77&lt;55,1,""),""),"")</f>
        <v/>
      </c>
      <c r="G77" s="43" t="str">
        <f xml:space="preserve"> IF(ДАННЫЕ!$F77="М",IF(E77&gt;=60,2,""),"")&amp;IF(ДАННЫЕ!$F77="Ж",IF(E77&gt;=55,2,""),"")</f>
        <v/>
      </c>
      <c r="H77" s="43" t="str">
        <f t="shared" ca="1" si="3"/>
        <v/>
      </c>
      <c r="I77" s="43" t="str">
        <f t="shared" ca="1" si="4"/>
        <v>03</v>
      </c>
      <c r="J77" s="28" t="str">
        <f ca="1">ДАННЫЕ!$F77&amp;H77&amp;I77&amp;ДАННЫЕ!$I77&amp;"m"&amp;IF(ДАННЫЕ!$I77&gt;0,IF(ДАННЫЕ!$J77&gt;0,0,1),"")&amp;"f"&amp;IF(ДАННЫЕ!$R77&gt;0,IF(YEAR(ДАННЫЕ!$F$1)=YEAR(ДАННЫЕ!$R77),1,0),0)&amp;"z"&amp;ДАННЫЕ!$R77&amp;"p"&amp;ДАННЫЕ!$S77&amp;"i"&amp;ДАННЫЕ!$T77&amp;"h"&amp;ДАННЫЕ!$K77&amp;"be"&amp;ДАННЫЕ!$BI77&amp;"CD"&amp;IF(ДАННЫЕ!BF77&gt;500,4,IF(ДАННЫЕ!BF77&gt;350,3,IF(ДАННЫЕ!BF77&gt;200,2,IF(ДАННЫЕ!BF77&gt;0,1,0))))&amp;"g"&amp;B77&amp;"d"&amp;H77&amp;"l"&amp;ДАННЫЕ!AT77&amp;"a"&amp;ДАННЫЕ!$V77&amp;"v"&amp;R77&amp;"k"&amp;ДАННЫЕ!$U77&amp;"s"&amp;ДАННЫЕ!$Y77&amp;"t"&amp;ДАННЫЕ!$X77&amp;"b"&amp;IF(ДАННЫЕ!$Q77&gt;1,1,0)&amp;"PP"&amp;ДАННЫЕ!Z77&amp;"c"&amp;S77&amp;"x"&amp;IF(ДАННЫЕ!$BY77&gt;0,IF(YEAR(ДАННЫЕ!$F$1)=YEAR(ДАННЫЕ!$BY77),1,0),0)&amp;"n"&amp;IF(ДАННЫЕ!$BZ77&gt;0,IF(YEAR(ДАННЫЕ!$F$1)=YEAR(ДАННЫЕ!$BZ77),1,0),0)&amp;"u"&amp;D77&amp;"z"&amp;IF(ДАННЫЕ!$CL77&gt;0,IF(YEAR(ДАННЫЕ!$F$1)&gt;YEAR(ДАННЫЕ!$CL77),11,12),0)</f>
        <v>03mf0zpihbeCD0g0dlav0kstb0PPc0x0n0u0z0</v>
      </c>
      <c r="K77" s="28" t="str">
        <f ca="1">ДАННЫЕ!$I77&amp;"x"&amp;B77&amp;"w"&amp;IF(T77+ДАННЫЕ!AD77+ДАННЫЕ!AE77+ДАННЫЕ!AF77+ДАННЫЕ!AG77+ДАННЫЕ!AH77+ДАННЫЕ!$AL77+ДАННЫЕ!AI77+ДАННЫЕ!AJ77+ДАННЫЕ!AK77+ДАННЫЕ!AP77+ДАННЫЕ!AQ77+ДАННЫЕ!AR77+ДАННЫЕ!$AM77+ДАННЫЕ!$AN77+ДАННЫЕ!AS77+ДАННЫЕ!AT77&gt;0,1,0)&amp;IF(OR(T77=2,ДАННЫЕ!AD77=2,ДАННЫЕ!AE77=2,ДАННЫЕ!AF77=2,ДАННЫЕ!AG77=2,ДАННЫЕ!AH77=2,ДАННЫЕ!$AL77=2,ДАННЫЕ!AI77=2,ДАННЫЕ!AJ77=2,ДАННЫЕ!AK77=2,ДАННЫЕ!AP77=2,ДАННЫЕ!AQ77=2,ДАННЫЕ!AR77=2,ДАННЫЕ!$AM77=2,ДАННЫЕ!$AN77=2,ДАННЫЕ!AS77=2,ДАННЫЕ!AT77=2),2,0)&amp;"t"&amp;IF(T77&gt;0,"1"&amp;T77,"00")&amp;"f"&amp;IF(ДАННЫЕ!$AC77,"1"&amp;ДАННЫЕ!$AC77,"00")&amp;"b"&amp;IF(ДАННЫЕ!$AD77,"1"&amp;ДАННЫЕ!$AD77,"00")&amp;"g"&amp;IF(ДАННЫЕ!$AF77,"1"&amp;ДАННЫЕ!$AF77,"00")&amp;"c"&amp;IF(ДАННЫЕ!$AG77,"1"&amp;ДАННЫЕ!$AG77,"00")&amp;"i"&amp;IF(ДАННЫЕ!$AH77,"1"&amp;ДАННЫЕ!$AH77,"00")&amp;"r"&amp;IF(ДАННЫЕ!$AL77,"1"&amp;ДАННЫЕ!$AL77,"00")&amp;"m"&amp;IF(ДАННЫЕ!$AI77,"1"&amp;ДАННЫЕ!$AI77,"00")&amp;"hS"&amp;IF(ДАННЫЕ!$AJ77,"1"&amp;ДАННЫЕ!$AJ77,"00")&amp;"hZ"&amp;IF(ДАННЫЕ!$AK77,"1"&amp;ДАННЫЕ!$AK77,"00")&amp;"p"&amp;IF(ДАННЫЕ!$AP77,"1"&amp;ДАННЫЕ!$AP77,"00")&amp;"k"&amp;IF(ДАННЫЕ!$AQ77,"1"&amp;ДАННЫЕ!$AQ77,"00")&amp;"z"&amp;IF(ДАННЫЕ!$AR77,"1"&amp;ДАННЫЕ!$AR77,"00")&amp;"j"&amp;IF(ДАННЫЕ!$AM77,"1"&amp;ДАННЫЕ!$AM77,"00")&amp;"n"&amp;IF(ДАННЫЕ!$AN77,"1"&amp;ДАННЫЕ!$AN77,"00")&amp;"E"&amp;ДАННЫЕ!BI77&amp;"L"&amp;ДАННЫЕ!AO77&amp;"h"&amp;IF(ДАННЫЕ!$AU77&gt;0,1,0)&amp;"v"&amp;IF(ДАННЫЕ!$AW77&gt;0,1,0)&amp;"a"&amp;IF(ДАННЫЕ!$AS77,"1"&amp;ДАННЫЕ!$AS77,"00")&amp;"s"&amp;IF(ДАННЫЕ!$AT77,"1"&amp;ДАННЫЕ!$AT77,"00")&amp;"u"&amp;IF(ДАННЫЕ!$CJ77&gt;0,1,0)&amp;"y"&amp;B77&amp;"d"&amp;H77&amp;"e"&amp;F77&amp;G77</f>
        <v>x0w00t00f00b00g00c00i00r00m00hS00hZ00p00k00z00j00n00ELh0v0a00s00u0y0de</v>
      </c>
      <c r="L77" s="28" t="str">
        <f ca="1">ДАННЫЕ!$I77&amp;"VN"&amp;IF(ДАННЫЕ!AW77&gt;0,11,10)&amp;"CD"&amp;IF(ДАННЫЕ!BF77&gt;500,16,IF(ДАННЫЕ!BF77&gt;350,15,IF(ДАННЫЕ!BF77&gt;=200,14,IF(ДАННЫЕ!BF77&gt;=100,13,IF(ДАННЫЕ!BF77&gt;=50,12,IF(ДАННЫЕ!BF77&gt;0,11,10))))))&amp;"AR"&amp;IF(ДАННЫЕ!BX77&gt;0,1,0)&amp;"GD"&amp;B77&amp;"VV"&amp;IF(E77&gt;=5,IF(E77&lt;18,1,0),0)</f>
        <v>VN10CD10AR0GD0VV0</v>
      </c>
      <c r="M77" s="28" t="str">
        <f>ДАННЫЕ!$I77&amp;"b"&amp;ДАННЫЕ!$BI77&amp;"r"&amp;ДАННЫЕ!$BJ77&amp;"CD"&amp;IF(ДАННЫЕ!BF77&gt;0,IF(ДАННЫЕ!BF77&lt;200,1,IF(ДАННЫЕ!BF77&lt;350,2,3)),0)&amp;"h"&amp;IF(ДАННЫЕ!$BK77+ДАННЫЕ!$BL77+ДАННЫЕ!$BM77&gt;0,1,0)&amp;"x"&amp;ДАННЫЕ!$BK77&amp;"y"&amp;ДАННЫЕ!$BL77&amp;"z"&amp;ДАННЫЕ!$BM77&amp;"c"&amp;IF(ДАННЫЕ!$BK77+ДАННЫЕ!$BL77+ДАННЫЕ!$BM77=3,1,0)&amp;"a"&amp;IF(ДАННЫЕ!$BQ77+ДАННЫЕ!$BR77&gt;0,1,0)&amp;"d"&amp;ДАННЫЕ!$BQ77&amp;"v"&amp;ДАННЫЕ!$BR77&amp;"p"&amp;ДАННЫЕ!$BS77&amp;"n"&amp;ДАННЫЕ!$BU77&amp;"t"&amp;ДАННЫЕ!$BV77&amp;"o"&amp;ДАННЫЕ!$BT77&amp;"l"&amp;IF(ДАННЫЕ!$BN77&gt;0,1,0)&amp;ДАННЫЕ!$BN77&amp;"g"&amp;ДАННЫЕ!$BO77&amp;"s"&amp;ДАННЫЕ!$BP77&amp;"DZ"&amp;IF(ДАННЫЕ!B77-ДАННЫЕ!G77 &lt; 60,IF(ДАННЫЕ!B77-ДАННЫЕ!G77 &gt;= 0,1,0),0)&amp;"u"&amp;IF(ДАННЫЕ!$CJ77&gt;0,1,0)</f>
        <v>brCD0h0xyzc0a0dvpntol0gsDZ1u0</v>
      </c>
      <c r="N77" s="28" t="str">
        <f ca="1">ДАННЫЕ!$F77&amp;ДАННЫЕ!$I77&amp;"g"&amp;B77&amp;"cf"&amp;D77&amp;"a"&amp;IF(ДАННЫЕ!$BX77&gt;0,1,0)&amp;IF(ДАННЫЕ!$BF77&gt;500,1,IF(ДАННЫЕ!$BF77&gt;350,2,IF(ДАННЫЕ!$BF77&gt;=200,3,IF(ДАННЫЕ!$BF77&gt;=100,4,IF(ДАННЫЕ!$BF77&gt;=50,5,IF(ДАННЫЕ!$BF77&lt;50,6,0))))))&amp;"AR"&amp;IF(DATEDIF(ДАННЫЕ!$BX77,ДАННЫЕ!$F$1,"y")&gt;1,1,0)&amp;"VG"&amp;IF(ДАННЫЕ!$BH77="0",1,0)&amp;"o"&amp;IF(T77+ДАННЫЕ!$AF77+ДАННЫЕ!$AG77+ДАННЫЕ!$AH77+ДАННЫЕ!$AI77+ДАННЫЕ!$AJ77+ДАННЫЕ!$AP77+ДАННЫЕ!$AQ77+ДАННЫЕ!$AR77+ДАННЫЕ!$AU77+ДАННЫЕ!$AW77+ДАННЫЕ!$AS77+ДАННЫЕ!$AT77&gt;0,1,0)&amp;"x"&amp;ДАННЫЕ!$AG77&amp;"p"&amp;IF(ДАННЫЕ!$BY77&gt;0,1,0)&amp;"v"&amp;IF(ДАННЫЕ!$BZ77&gt;0,1,0)&amp;"n"&amp;ДАННЫЕ!$CA77&amp;"t"&amp;ДАННЫЕ!$AY77&amp;"k"&amp;ДАННЫЕ!$CB77&amp;"q"&amp;ДАННЫЕ!$CC77&amp;"w"&amp;ДАННЫЕ!$CD77&amp;"e"&amp;ДАННЫЕ!$CE77&amp;"m"&amp;ДАННЫЕ!$CF77&amp;"c"&amp;ДАННЫЕ!$CG77&amp;"z"&amp;ДАННЫЕ!$CH77&amp;"d"&amp;IF(H77=4,1,0)&amp;"s"&amp;IF(ДАННЫЕ!$J77=1,0,1)&amp;"u"&amp;IF(ДАННЫЕ!$CJ77&gt;0,1,0)</f>
        <v>g0cf0a06AR1VG0o0xp0v0ntkqwemczd0s1u0</v>
      </c>
      <c r="O77" s="28" t="str">
        <f>ДАННЫЕ!$I77&amp;"g"&amp;B77&amp;A77&amp;"f"&amp;P77&amp;"c"&amp;IF(ДАННЫЕ!$U77&gt;0,1,0)&amp;"s"&amp;IF(ДАННЫЕ!$Q77&gt;0,IF(YEAR(ДАННЫЕ!$F$1)=YEAR(ДАННЫЕ!$Q77),IF(MONTH(ДАННЫЕ!$F$1)=MONTH(ДАННЫЕ!$Q77),111,11),1),0)&amp;"i"&amp;IF(ДАННЫЕ!$R77+ДАННЫЕ!$S77+ДАННЫЕ!$T77=0,0,1)&amp;"h"&amp;IF(ДАННЫЕ!$P77&gt;0,1,0)&amp;"p"&amp;IF(ДАННЫЕ!$CI77&gt;0,IF(YEAR(ДАННЫЕ!$F$1)=YEAR(ДАННЫЕ!$CI77),IF(MONTH(ДАННЫЕ!$F$1)=MONTH(ДАННЫЕ!$CI77),111,11),1),0)&amp;"d"&amp;IF(ДАННЫЕ!$CJ77&gt;0,IF(YEAR(ДАННЫЕ!$F$1)=YEAR(ДАННЫЕ!$CJ77),IF(MONTH(ДАННЫЕ!$F$1)=MONTH(ДАННЫЕ!$CJ77),111,11),1),0)&amp;"o"&amp;IF(ДАННЫЕ!$CK77&gt;0,IF(MONTH(ДАННЫЕ!$F$1)=MONTH(ДАННЫЕ!$CK77),111,11),0)&amp;"v"&amp;IF(ДАННЫЕ!$BE77&gt;0,IF(MONTH(ДАННЫЕ!$F$1)=MONTH(ДАННЫЕ!$BE77),111,11),0)</f>
        <v>g00f0c0s0i0h0p0d0o0v0</v>
      </c>
      <c r="P77" s="15">
        <f t="shared" si="5"/>
        <v>0</v>
      </c>
      <c r="Q77" s="15">
        <f>IF(ДАННЫЕ!$F$1&gt;ДАННЫЕ!$N77,IF(YEAR(ДАННЫЕ!$F$1)=YEAR(ДАННЫЕ!M77),1,0),0)</f>
        <v>0</v>
      </c>
      <c r="R77" s="15">
        <f>IF(ДАННЫЕ!$F$1&gt;ДАННЫЕ!$N77,IF(YEAR(ДАННЫЕ!$F$1)=YEAR(ДАННЫЕ!N77),1,0),0)</f>
        <v>0</v>
      </c>
      <c r="S77" s="15">
        <f>IF(ДАННЫЕ!$AA77="2А",1,IF(ДАННЫЕ!$AA77="2Б",2,IF(ДАННЫЕ!$AA77="2В",3,IF(ДАННЫЕ!$AA77=3,4,IF(ДАННЫЕ!$AA77="4А",5,IF(ДАННЫЕ!$AA77="4Б",6,IF(ДАННЫЕ!$AA77="4В",7,IF(ДАННЫЕ!$AA77=5,8,0))))))))</f>
        <v>0</v>
      </c>
      <c r="T77" s="15">
        <f>IF(OR(ДАННЫЕ!$AC77=2,ДАННЫЕ!$AD77=2,ДАННЫЕ!$AE77=2),2,IF(OR(ДАННЫЕ!$AC77=1,ДАННЫЕ!$AD77=1,ДАННЫЕ!$AE77=1),1,0))</f>
        <v>0</v>
      </c>
    </row>
    <row r="78" spans="1:20" ht="15" customHeight="1" x14ac:dyDescent="0.2">
      <c r="A78" s="78">
        <f>IF(B78&gt;0,IF(MONTH(ДАННЫЕ!$F$1)=MONTH(ДАННЫЕ!$B78),1,0),0)</f>
        <v>0</v>
      </c>
      <c r="B78" s="14">
        <f>IF(ДАННЫЕ!$B78&gt;0,IF(YEAR(ДАННЫЕ!$F$1)=YEAR(ДАННЫЕ!$B78),1,0),0)</f>
        <v>0</v>
      </c>
      <c r="C78" s="14">
        <f>IF(ДАННЫЕ!$CM78&gt;0,IF(YEAR(ДАННЫЕ!$F$1)=YEAR(ДАННЫЕ!$CM78),1,0),0)</f>
        <v>0</v>
      </c>
      <c r="D78" s="14">
        <f>IF(ДАННЫЕ!$CJ78&gt;0,IF(ДАННЫЕ!$CL78&gt;ДАННЫЕ!$F$1,1,IF(ДАННЫЕ!$CL78&gt;0,0,1)),0)</f>
        <v>0</v>
      </c>
      <c r="E78" s="43" t="str">
        <f ca="1">IF(ДАННЫЕ!$F$1&gt;0,IF(ДАННЫЕ!$G78&gt;0,DATEDIF(ДАННЫЕ!$G78,ДАННЫЕ!$F$1,"y"),""),IF(ДАННЫЕ!$G78&gt;0,DATEDIF(ДАННЫЕ!$G78,TODAY(),"y"),""))</f>
        <v/>
      </c>
      <c r="F78" s="43" t="str">
        <f xml:space="preserve"> IF(ДАННЫЕ!$F78="М",IF(E78&gt;=18,IF(E78&lt;60,1,""),""),"")&amp;IF(ДАННЫЕ!$F78="Ж",IF(E78&gt;=18,IF(E78&lt;55,1,""),""),"")</f>
        <v/>
      </c>
      <c r="G78" s="43" t="str">
        <f xml:space="preserve"> IF(ДАННЫЕ!$F78="М",IF(E78&gt;=60,2,""),"")&amp;IF(ДАННЫЕ!$F78="Ж",IF(E78&gt;=55,2,""),"")</f>
        <v/>
      </c>
      <c r="H78" s="43" t="str">
        <f t="shared" ca="1" si="3"/>
        <v/>
      </c>
      <c r="I78" s="43" t="str">
        <f t="shared" ca="1" si="4"/>
        <v>03</v>
      </c>
      <c r="J78" s="28" t="str">
        <f ca="1">ДАННЫЕ!$F78&amp;H78&amp;I78&amp;ДАННЫЕ!$I78&amp;"m"&amp;IF(ДАННЫЕ!$I78&gt;0,IF(ДАННЫЕ!$J78&gt;0,0,1),"")&amp;"f"&amp;IF(ДАННЫЕ!$R78&gt;0,IF(YEAR(ДАННЫЕ!$F$1)=YEAR(ДАННЫЕ!$R78),1,0),0)&amp;"z"&amp;ДАННЫЕ!$R78&amp;"p"&amp;ДАННЫЕ!$S78&amp;"i"&amp;ДАННЫЕ!$T78&amp;"h"&amp;ДАННЫЕ!$K78&amp;"be"&amp;ДАННЫЕ!$BI78&amp;"CD"&amp;IF(ДАННЫЕ!BF78&gt;500,4,IF(ДАННЫЕ!BF78&gt;350,3,IF(ДАННЫЕ!BF78&gt;200,2,IF(ДАННЫЕ!BF78&gt;0,1,0))))&amp;"g"&amp;B78&amp;"d"&amp;H78&amp;"l"&amp;ДАННЫЕ!AT78&amp;"a"&amp;ДАННЫЕ!$V78&amp;"v"&amp;R78&amp;"k"&amp;ДАННЫЕ!$U78&amp;"s"&amp;ДАННЫЕ!$Y78&amp;"t"&amp;ДАННЫЕ!$X78&amp;"b"&amp;IF(ДАННЫЕ!$Q78&gt;1,1,0)&amp;"PP"&amp;ДАННЫЕ!Z78&amp;"c"&amp;S78&amp;"x"&amp;IF(ДАННЫЕ!$BY78&gt;0,IF(YEAR(ДАННЫЕ!$F$1)=YEAR(ДАННЫЕ!$BY78),1,0),0)&amp;"n"&amp;IF(ДАННЫЕ!$BZ78&gt;0,IF(YEAR(ДАННЫЕ!$F$1)=YEAR(ДАННЫЕ!$BZ78),1,0),0)&amp;"u"&amp;D78&amp;"z"&amp;IF(ДАННЫЕ!$CL78&gt;0,IF(YEAR(ДАННЫЕ!$F$1)&gt;YEAR(ДАННЫЕ!$CL78),11,12),0)</f>
        <v>03mf0zpihbeCD0g0dlav0kstb0PPc0x0n0u0z0</v>
      </c>
      <c r="K78" s="28" t="str">
        <f ca="1">ДАННЫЕ!$I78&amp;"x"&amp;B78&amp;"w"&amp;IF(T78+ДАННЫЕ!AD78+ДАННЫЕ!AE78+ДАННЫЕ!AF78+ДАННЫЕ!AG78+ДАННЫЕ!AH78+ДАННЫЕ!$AL78+ДАННЫЕ!AI78+ДАННЫЕ!AJ78+ДАННЫЕ!AK78+ДАННЫЕ!AP78+ДАННЫЕ!AQ78+ДАННЫЕ!AR78+ДАННЫЕ!$AM78+ДАННЫЕ!$AN78+ДАННЫЕ!AS78+ДАННЫЕ!AT78&gt;0,1,0)&amp;IF(OR(T78=2,ДАННЫЕ!AD78=2,ДАННЫЕ!AE78=2,ДАННЫЕ!AF78=2,ДАННЫЕ!AG78=2,ДАННЫЕ!AH78=2,ДАННЫЕ!$AL78=2,ДАННЫЕ!AI78=2,ДАННЫЕ!AJ78=2,ДАННЫЕ!AK78=2,ДАННЫЕ!AP78=2,ДАННЫЕ!AQ78=2,ДАННЫЕ!AR78=2,ДАННЫЕ!$AM78=2,ДАННЫЕ!$AN78=2,ДАННЫЕ!AS78=2,ДАННЫЕ!AT78=2),2,0)&amp;"t"&amp;IF(T78&gt;0,"1"&amp;T78,"00")&amp;"f"&amp;IF(ДАННЫЕ!$AC78,"1"&amp;ДАННЫЕ!$AC78,"00")&amp;"b"&amp;IF(ДАННЫЕ!$AD78,"1"&amp;ДАННЫЕ!$AD78,"00")&amp;"g"&amp;IF(ДАННЫЕ!$AF78,"1"&amp;ДАННЫЕ!$AF78,"00")&amp;"c"&amp;IF(ДАННЫЕ!$AG78,"1"&amp;ДАННЫЕ!$AG78,"00")&amp;"i"&amp;IF(ДАННЫЕ!$AH78,"1"&amp;ДАННЫЕ!$AH78,"00")&amp;"r"&amp;IF(ДАННЫЕ!$AL78,"1"&amp;ДАННЫЕ!$AL78,"00")&amp;"m"&amp;IF(ДАННЫЕ!$AI78,"1"&amp;ДАННЫЕ!$AI78,"00")&amp;"hS"&amp;IF(ДАННЫЕ!$AJ78,"1"&amp;ДАННЫЕ!$AJ78,"00")&amp;"hZ"&amp;IF(ДАННЫЕ!$AK78,"1"&amp;ДАННЫЕ!$AK78,"00")&amp;"p"&amp;IF(ДАННЫЕ!$AP78,"1"&amp;ДАННЫЕ!$AP78,"00")&amp;"k"&amp;IF(ДАННЫЕ!$AQ78,"1"&amp;ДАННЫЕ!$AQ78,"00")&amp;"z"&amp;IF(ДАННЫЕ!$AR78,"1"&amp;ДАННЫЕ!$AR78,"00")&amp;"j"&amp;IF(ДАННЫЕ!$AM78,"1"&amp;ДАННЫЕ!$AM78,"00")&amp;"n"&amp;IF(ДАННЫЕ!$AN78,"1"&amp;ДАННЫЕ!$AN78,"00")&amp;"E"&amp;ДАННЫЕ!BI78&amp;"L"&amp;ДАННЫЕ!AO78&amp;"h"&amp;IF(ДАННЫЕ!$AU78&gt;0,1,0)&amp;"v"&amp;IF(ДАННЫЕ!$AW78&gt;0,1,0)&amp;"a"&amp;IF(ДАННЫЕ!$AS78,"1"&amp;ДАННЫЕ!$AS78,"00")&amp;"s"&amp;IF(ДАННЫЕ!$AT78,"1"&amp;ДАННЫЕ!$AT78,"00")&amp;"u"&amp;IF(ДАННЫЕ!$CJ78&gt;0,1,0)&amp;"y"&amp;B78&amp;"d"&amp;H78&amp;"e"&amp;F78&amp;G78</f>
        <v>x0w00t00f00b00g00c00i00r00m00hS00hZ00p00k00z00j00n00ELh0v0a00s00u0y0de</v>
      </c>
      <c r="L78" s="28" t="str">
        <f ca="1">ДАННЫЕ!$I78&amp;"VN"&amp;IF(ДАННЫЕ!AW78&gt;0,11,10)&amp;"CD"&amp;IF(ДАННЫЕ!BF78&gt;500,16,IF(ДАННЫЕ!BF78&gt;350,15,IF(ДАННЫЕ!BF78&gt;=200,14,IF(ДАННЫЕ!BF78&gt;=100,13,IF(ДАННЫЕ!BF78&gt;=50,12,IF(ДАННЫЕ!BF78&gt;0,11,10))))))&amp;"AR"&amp;IF(ДАННЫЕ!BX78&gt;0,1,0)&amp;"GD"&amp;B78&amp;"VV"&amp;IF(E78&gt;=5,IF(E78&lt;18,1,0),0)</f>
        <v>VN10CD10AR0GD0VV0</v>
      </c>
      <c r="M78" s="28" t="str">
        <f>ДАННЫЕ!$I78&amp;"b"&amp;ДАННЫЕ!$BI78&amp;"r"&amp;ДАННЫЕ!$BJ78&amp;"CD"&amp;IF(ДАННЫЕ!BF78&gt;0,IF(ДАННЫЕ!BF78&lt;200,1,IF(ДАННЫЕ!BF78&lt;350,2,3)),0)&amp;"h"&amp;IF(ДАННЫЕ!$BK78+ДАННЫЕ!$BL78+ДАННЫЕ!$BM78&gt;0,1,0)&amp;"x"&amp;ДАННЫЕ!$BK78&amp;"y"&amp;ДАННЫЕ!$BL78&amp;"z"&amp;ДАННЫЕ!$BM78&amp;"c"&amp;IF(ДАННЫЕ!$BK78+ДАННЫЕ!$BL78+ДАННЫЕ!$BM78=3,1,0)&amp;"a"&amp;IF(ДАННЫЕ!$BQ78+ДАННЫЕ!$BR78&gt;0,1,0)&amp;"d"&amp;ДАННЫЕ!$BQ78&amp;"v"&amp;ДАННЫЕ!$BR78&amp;"p"&amp;ДАННЫЕ!$BS78&amp;"n"&amp;ДАННЫЕ!$BU78&amp;"t"&amp;ДАННЫЕ!$BV78&amp;"o"&amp;ДАННЫЕ!$BT78&amp;"l"&amp;IF(ДАННЫЕ!$BN78&gt;0,1,0)&amp;ДАННЫЕ!$BN78&amp;"g"&amp;ДАННЫЕ!$BO78&amp;"s"&amp;ДАННЫЕ!$BP78&amp;"DZ"&amp;IF(ДАННЫЕ!B78-ДАННЫЕ!G78 &lt; 60,IF(ДАННЫЕ!B78-ДАННЫЕ!G78 &gt;= 0,1,0),0)&amp;"u"&amp;IF(ДАННЫЕ!$CJ78&gt;0,1,0)</f>
        <v>brCD0h0xyzc0a0dvpntol0gsDZ1u0</v>
      </c>
      <c r="N78" s="28" t="str">
        <f ca="1">ДАННЫЕ!$F78&amp;ДАННЫЕ!$I78&amp;"g"&amp;B78&amp;"cf"&amp;D78&amp;"a"&amp;IF(ДАННЫЕ!$BX78&gt;0,1,0)&amp;IF(ДАННЫЕ!$BF78&gt;500,1,IF(ДАННЫЕ!$BF78&gt;350,2,IF(ДАННЫЕ!$BF78&gt;=200,3,IF(ДАННЫЕ!$BF78&gt;=100,4,IF(ДАННЫЕ!$BF78&gt;=50,5,IF(ДАННЫЕ!$BF78&lt;50,6,0))))))&amp;"AR"&amp;IF(DATEDIF(ДАННЫЕ!$BX78,ДАННЫЕ!$F$1,"y")&gt;1,1,0)&amp;"VG"&amp;IF(ДАННЫЕ!$BH78="0",1,0)&amp;"o"&amp;IF(T78+ДАННЫЕ!$AF78+ДАННЫЕ!$AG78+ДАННЫЕ!$AH78+ДАННЫЕ!$AI78+ДАННЫЕ!$AJ78+ДАННЫЕ!$AP78+ДАННЫЕ!$AQ78+ДАННЫЕ!$AR78+ДАННЫЕ!$AU78+ДАННЫЕ!$AW78+ДАННЫЕ!$AS78+ДАННЫЕ!$AT78&gt;0,1,0)&amp;"x"&amp;ДАННЫЕ!$AG78&amp;"p"&amp;IF(ДАННЫЕ!$BY78&gt;0,1,0)&amp;"v"&amp;IF(ДАННЫЕ!$BZ78&gt;0,1,0)&amp;"n"&amp;ДАННЫЕ!$CA78&amp;"t"&amp;ДАННЫЕ!$AY78&amp;"k"&amp;ДАННЫЕ!$CB78&amp;"q"&amp;ДАННЫЕ!$CC78&amp;"w"&amp;ДАННЫЕ!$CD78&amp;"e"&amp;ДАННЫЕ!$CE78&amp;"m"&amp;ДАННЫЕ!$CF78&amp;"c"&amp;ДАННЫЕ!$CG78&amp;"z"&amp;ДАННЫЕ!$CH78&amp;"d"&amp;IF(H78=4,1,0)&amp;"s"&amp;IF(ДАННЫЕ!$J78=1,0,1)&amp;"u"&amp;IF(ДАННЫЕ!$CJ78&gt;0,1,0)</f>
        <v>g0cf0a06AR1VG0o0xp0v0ntkqwemczd0s1u0</v>
      </c>
      <c r="O78" s="28" t="str">
        <f>ДАННЫЕ!$I78&amp;"g"&amp;B78&amp;A78&amp;"f"&amp;P78&amp;"c"&amp;IF(ДАННЫЕ!$U78&gt;0,1,0)&amp;"s"&amp;IF(ДАННЫЕ!$Q78&gt;0,IF(YEAR(ДАННЫЕ!$F$1)=YEAR(ДАННЫЕ!$Q78),IF(MONTH(ДАННЫЕ!$F$1)=MONTH(ДАННЫЕ!$Q78),111,11),1),0)&amp;"i"&amp;IF(ДАННЫЕ!$R78+ДАННЫЕ!$S78+ДАННЫЕ!$T78=0,0,1)&amp;"h"&amp;IF(ДАННЫЕ!$P78&gt;0,1,0)&amp;"p"&amp;IF(ДАННЫЕ!$CI78&gt;0,IF(YEAR(ДАННЫЕ!$F$1)=YEAR(ДАННЫЕ!$CI78),IF(MONTH(ДАННЫЕ!$F$1)=MONTH(ДАННЫЕ!$CI78),111,11),1),0)&amp;"d"&amp;IF(ДАННЫЕ!$CJ78&gt;0,IF(YEAR(ДАННЫЕ!$F$1)=YEAR(ДАННЫЕ!$CJ78),IF(MONTH(ДАННЫЕ!$F$1)=MONTH(ДАННЫЕ!$CJ78),111,11),1),0)&amp;"o"&amp;IF(ДАННЫЕ!$CK78&gt;0,IF(MONTH(ДАННЫЕ!$F$1)=MONTH(ДАННЫЕ!$CK78),111,11),0)&amp;"v"&amp;IF(ДАННЫЕ!$BE78&gt;0,IF(MONTH(ДАННЫЕ!$F$1)=MONTH(ДАННЫЕ!$BE78),111,11),0)</f>
        <v>g00f0c0s0i0h0p0d0o0v0</v>
      </c>
      <c r="P78" s="15">
        <f t="shared" si="5"/>
        <v>0</v>
      </c>
      <c r="Q78" s="15">
        <f>IF(ДАННЫЕ!$F$1&gt;ДАННЫЕ!$N78,IF(YEAR(ДАННЫЕ!$F$1)=YEAR(ДАННЫЕ!M78),1,0),0)</f>
        <v>0</v>
      </c>
      <c r="R78" s="15">
        <f>IF(ДАННЫЕ!$F$1&gt;ДАННЫЕ!$N78,IF(YEAR(ДАННЫЕ!$F$1)=YEAR(ДАННЫЕ!N78),1,0),0)</f>
        <v>0</v>
      </c>
      <c r="S78" s="15">
        <f>IF(ДАННЫЕ!$AA78="2А",1,IF(ДАННЫЕ!$AA78="2Б",2,IF(ДАННЫЕ!$AA78="2В",3,IF(ДАННЫЕ!$AA78=3,4,IF(ДАННЫЕ!$AA78="4А",5,IF(ДАННЫЕ!$AA78="4Б",6,IF(ДАННЫЕ!$AA78="4В",7,IF(ДАННЫЕ!$AA78=5,8,0))))))))</f>
        <v>0</v>
      </c>
      <c r="T78" s="15">
        <f>IF(OR(ДАННЫЕ!$AC78=2,ДАННЫЕ!$AD78=2,ДАННЫЕ!$AE78=2),2,IF(OR(ДАННЫЕ!$AC78=1,ДАННЫЕ!$AD78=1,ДАННЫЕ!$AE78=1),1,0))</f>
        <v>0</v>
      </c>
    </row>
    <row r="79" spans="1:20" ht="15" customHeight="1" x14ac:dyDescent="0.2">
      <c r="A79" s="78">
        <f>IF(B79&gt;0,IF(MONTH(ДАННЫЕ!$F$1)=MONTH(ДАННЫЕ!$B79),1,0),0)</f>
        <v>0</v>
      </c>
      <c r="B79" s="14">
        <f>IF(ДАННЫЕ!$B79&gt;0,IF(YEAR(ДАННЫЕ!$F$1)=YEAR(ДАННЫЕ!$B79),1,0),0)</f>
        <v>0</v>
      </c>
      <c r="C79" s="14">
        <f>IF(ДАННЫЕ!$CM79&gt;0,IF(YEAR(ДАННЫЕ!$F$1)=YEAR(ДАННЫЕ!$CM79),1,0),0)</f>
        <v>0</v>
      </c>
      <c r="D79" s="14">
        <f>IF(ДАННЫЕ!$CJ79&gt;0,IF(ДАННЫЕ!$CL79&gt;ДАННЫЕ!$F$1,1,IF(ДАННЫЕ!$CL79&gt;0,0,1)),0)</f>
        <v>0</v>
      </c>
      <c r="E79" s="43" t="str">
        <f ca="1">IF(ДАННЫЕ!$F$1&gt;0,IF(ДАННЫЕ!$G79&gt;0,DATEDIF(ДАННЫЕ!$G79,ДАННЫЕ!$F$1,"y"),""),IF(ДАННЫЕ!$G79&gt;0,DATEDIF(ДАННЫЕ!$G79,TODAY(),"y"),""))</f>
        <v/>
      </c>
      <c r="F79" s="43" t="str">
        <f xml:space="preserve"> IF(ДАННЫЕ!$F79="М",IF(E79&gt;=18,IF(E79&lt;60,1,""),""),"")&amp;IF(ДАННЫЕ!$F79="Ж",IF(E79&gt;=18,IF(E79&lt;55,1,""),""),"")</f>
        <v/>
      </c>
      <c r="G79" s="43" t="str">
        <f xml:space="preserve"> IF(ДАННЫЕ!$F79="М",IF(E79&gt;=60,2,""),"")&amp;IF(ДАННЫЕ!$F79="Ж",IF(E79&gt;=55,2,""),"")</f>
        <v/>
      </c>
      <c r="H79" s="43" t="str">
        <f t="shared" ca="1" si="3"/>
        <v/>
      </c>
      <c r="I79" s="43" t="str">
        <f t="shared" ca="1" si="4"/>
        <v>03</v>
      </c>
      <c r="J79" s="28" t="str">
        <f ca="1">ДАННЫЕ!$F79&amp;H79&amp;I79&amp;ДАННЫЕ!$I79&amp;"m"&amp;IF(ДАННЫЕ!$I79&gt;0,IF(ДАННЫЕ!$J79&gt;0,0,1),"")&amp;"f"&amp;IF(ДАННЫЕ!$R79&gt;0,IF(YEAR(ДАННЫЕ!$F$1)=YEAR(ДАННЫЕ!$R79),1,0),0)&amp;"z"&amp;ДАННЫЕ!$R79&amp;"p"&amp;ДАННЫЕ!$S79&amp;"i"&amp;ДАННЫЕ!$T79&amp;"h"&amp;ДАННЫЕ!$K79&amp;"be"&amp;ДАННЫЕ!$BI79&amp;"CD"&amp;IF(ДАННЫЕ!BF79&gt;500,4,IF(ДАННЫЕ!BF79&gt;350,3,IF(ДАННЫЕ!BF79&gt;200,2,IF(ДАННЫЕ!BF79&gt;0,1,0))))&amp;"g"&amp;B79&amp;"d"&amp;H79&amp;"l"&amp;ДАННЫЕ!AT79&amp;"a"&amp;ДАННЫЕ!$V79&amp;"v"&amp;R79&amp;"k"&amp;ДАННЫЕ!$U79&amp;"s"&amp;ДАННЫЕ!$Y79&amp;"t"&amp;ДАННЫЕ!$X79&amp;"b"&amp;IF(ДАННЫЕ!$Q79&gt;1,1,0)&amp;"PP"&amp;ДАННЫЕ!Z79&amp;"c"&amp;S79&amp;"x"&amp;IF(ДАННЫЕ!$BY79&gt;0,IF(YEAR(ДАННЫЕ!$F$1)=YEAR(ДАННЫЕ!$BY79),1,0),0)&amp;"n"&amp;IF(ДАННЫЕ!$BZ79&gt;0,IF(YEAR(ДАННЫЕ!$F$1)=YEAR(ДАННЫЕ!$BZ79),1,0),0)&amp;"u"&amp;D79&amp;"z"&amp;IF(ДАННЫЕ!$CL79&gt;0,IF(YEAR(ДАННЫЕ!$F$1)&gt;YEAR(ДАННЫЕ!$CL79),11,12),0)</f>
        <v>03mf0zpihbeCD0g0dlav0kstb0PPc0x0n0u0z0</v>
      </c>
      <c r="K79" s="28" t="str">
        <f ca="1">ДАННЫЕ!$I79&amp;"x"&amp;B79&amp;"w"&amp;IF(T79+ДАННЫЕ!AD79+ДАННЫЕ!AE79+ДАННЫЕ!AF79+ДАННЫЕ!AG79+ДАННЫЕ!AH79+ДАННЫЕ!$AL79+ДАННЫЕ!AI79+ДАННЫЕ!AJ79+ДАННЫЕ!AK79+ДАННЫЕ!AP79+ДАННЫЕ!AQ79+ДАННЫЕ!AR79+ДАННЫЕ!$AM79+ДАННЫЕ!$AN79+ДАННЫЕ!AS79+ДАННЫЕ!AT79&gt;0,1,0)&amp;IF(OR(T79=2,ДАННЫЕ!AD79=2,ДАННЫЕ!AE79=2,ДАННЫЕ!AF79=2,ДАННЫЕ!AG79=2,ДАННЫЕ!AH79=2,ДАННЫЕ!$AL79=2,ДАННЫЕ!AI79=2,ДАННЫЕ!AJ79=2,ДАННЫЕ!AK79=2,ДАННЫЕ!AP79=2,ДАННЫЕ!AQ79=2,ДАННЫЕ!AR79=2,ДАННЫЕ!$AM79=2,ДАННЫЕ!$AN79=2,ДАННЫЕ!AS79=2,ДАННЫЕ!AT79=2),2,0)&amp;"t"&amp;IF(T79&gt;0,"1"&amp;T79,"00")&amp;"f"&amp;IF(ДАННЫЕ!$AC79,"1"&amp;ДАННЫЕ!$AC79,"00")&amp;"b"&amp;IF(ДАННЫЕ!$AD79,"1"&amp;ДАННЫЕ!$AD79,"00")&amp;"g"&amp;IF(ДАННЫЕ!$AF79,"1"&amp;ДАННЫЕ!$AF79,"00")&amp;"c"&amp;IF(ДАННЫЕ!$AG79,"1"&amp;ДАННЫЕ!$AG79,"00")&amp;"i"&amp;IF(ДАННЫЕ!$AH79,"1"&amp;ДАННЫЕ!$AH79,"00")&amp;"r"&amp;IF(ДАННЫЕ!$AL79,"1"&amp;ДАННЫЕ!$AL79,"00")&amp;"m"&amp;IF(ДАННЫЕ!$AI79,"1"&amp;ДАННЫЕ!$AI79,"00")&amp;"hS"&amp;IF(ДАННЫЕ!$AJ79,"1"&amp;ДАННЫЕ!$AJ79,"00")&amp;"hZ"&amp;IF(ДАННЫЕ!$AK79,"1"&amp;ДАННЫЕ!$AK79,"00")&amp;"p"&amp;IF(ДАННЫЕ!$AP79,"1"&amp;ДАННЫЕ!$AP79,"00")&amp;"k"&amp;IF(ДАННЫЕ!$AQ79,"1"&amp;ДАННЫЕ!$AQ79,"00")&amp;"z"&amp;IF(ДАННЫЕ!$AR79,"1"&amp;ДАННЫЕ!$AR79,"00")&amp;"j"&amp;IF(ДАННЫЕ!$AM79,"1"&amp;ДАННЫЕ!$AM79,"00")&amp;"n"&amp;IF(ДАННЫЕ!$AN79,"1"&amp;ДАННЫЕ!$AN79,"00")&amp;"E"&amp;ДАННЫЕ!BI79&amp;"L"&amp;ДАННЫЕ!AO79&amp;"h"&amp;IF(ДАННЫЕ!$AU79&gt;0,1,0)&amp;"v"&amp;IF(ДАННЫЕ!$AW79&gt;0,1,0)&amp;"a"&amp;IF(ДАННЫЕ!$AS79,"1"&amp;ДАННЫЕ!$AS79,"00")&amp;"s"&amp;IF(ДАННЫЕ!$AT79,"1"&amp;ДАННЫЕ!$AT79,"00")&amp;"u"&amp;IF(ДАННЫЕ!$CJ79&gt;0,1,0)&amp;"y"&amp;B79&amp;"d"&amp;H79&amp;"e"&amp;F79&amp;G79</f>
        <v>x0w00t00f00b00g00c00i00r00m00hS00hZ00p00k00z00j00n00ELh0v0a00s00u0y0de</v>
      </c>
      <c r="L79" s="28" t="str">
        <f ca="1">ДАННЫЕ!$I79&amp;"VN"&amp;IF(ДАННЫЕ!AW79&gt;0,11,10)&amp;"CD"&amp;IF(ДАННЫЕ!BF79&gt;500,16,IF(ДАННЫЕ!BF79&gt;350,15,IF(ДАННЫЕ!BF79&gt;=200,14,IF(ДАННЫЕ!BF79&gt;=100,13,IF(ДАННЫЕ!BF79&gt;=50,12,IF(ДАННЫЕ!BF79&gt;0,11,10))))))&amp;"AR"&amp;IF(ДАННЫЕ!BX79&gt;0,1,0)&amp;"GD"&amp;B79&amp;"VV"&amp;IF(E79&gt;=5,IF(E79&lt;18,1,0),0)</f>
        <v>VN10CD10AR0GD0VV0</v>
      </c>
      <c r="M79" s="28" t="str">
        <f>ДАННЫЕ!$I79&amp;"b"&amp;ДАННЫЕ!$BI79&amp;"r"&amp;ДАННЫЕ!$BJ79&amp;"CD"&amp;IF(ДАННЫЕ!BF79&gt;0,IF(ДАННЫЕ!BF79&lt;200,1,IF(ДАННЫЕ!BF79&lt;350,2,3)),0)&amp;"h"&amp;IF(ДАННЫЕ!$BK79+ДАННЫЕ!$BL79+ДАННЫЕ!$BM79&gt;0,1,0)&amp;"x"&amp;ДАННЫЕ!$BK79&amp;"y"&amp;ДАННЫЕ!$BL79&amp;"z"&amp;ДАННЫЕ!$BM79&amp;"c"&amp;IF(ДАННЫЕ!$BK79+ДАННЫЕ!$BL79+ДАННЫЕ!$BM79=3,1,0)&amp;"a"&amp;IF(ДАННЫЕ!$BQ79+ДАННЫЕ!$BR79&gt;0,1,0)&amp;"d"&amp;ДАННЫЕ!$BQ79&amp;"v"&amp;ДАННЫЕ!$BR79&amp;"p"&amp;ДАННЫЕ!$BS79&amp;"n"&amp;ДАННЫЕ!$BU79&amp;"t"&amp;ДАННЫЕ!$BV79&amp;"o"&amp;ДАННЫЕ!$BT79&amp;"l"&amp;IF(ДАННЫЕ!$BN79&gt;0,1,0)&amp;ДАННЫЕ!$BN79&amp;"g"&amp;ДАННЫЕ!$BO79&amp;"s"&amp;ДАННЫЕ!$BP79&amp;"DZ"&amp;IF(ДАННЫЕ!B79-ДАННЫЕ!G79 &lt; 60,IF(ДАННЫЕ!B79-ДАННЫЕ!G79 &gt;= 0,1,0),0)&amp;"u"&amp;IF(ДАННЫЕ!$CJ79&gt;0,1,0)</f>
        <v>brCD0h0xyzc0a0dvpntol0gsDZ1u0</v>
      </c>
      <c r="N79" s="28" t="str">
        <f ca="1">ДАННЫЕ!$F79&amp;ДАННЫЕ!$I79&amp;"g"&amp;B79&amp;"cf"&amp;D79&amp;"a"&amp;IF(ДАННЫЕ!$BX79&gt;0,1,0)&amp;IF(ДАННЫЕ!$BF79&gt;500,1,IF(ДАННЫЕ!$BF79&gt;350,2,IF(ДАННЫЕ!$BF79&gt;=200,3,IF(ДАННЫЕ!$BF79&gt;=100,4,IF(ДАННЫЕ!$BF79&gt;=50,5,IF(ДАННЫЕ!$BF79&lt;50,6,0))))))&amp;"AR"&amp;IF(DATEDIF(ДАННЫЕ!$BX79,ДАННЫЕ!$F$1,"y")&gt;1,1,0)&amp;"VG"&amp;IF(ДАННЫЕ!$BH79="0",1,0)&amp;"o"&amp;IF(T79+ДАННЫЕ!$AF79+ДАННЫЕ!$AG79+ДАННЫЕ!$AH79+ДАННЫЕ!$AI79+ДАННЫЕ!$AJ79+ДАННЫЕ!$AP79+ДАННЫЕ!$AQ79+ДАННЫЕ!$AR79+ДАННЫЕ!$AU79+ДАННЫЕ!$AW79+ДАННЫЕ!$AS79+ДАННЫЕ!$AT79&gt;0,1,0)&amp;"x"&amp;ДАННЫЕ!$AG79&amp;"p"&amp;IF(ДАННЫЕ!$BY79&gt;0,1,0)&amp;"v"&amp;IF(ДАННЫЕ!$BZ79&gt;0,1,0)&amp;"n"&amp;ДАННЫЕ!$CA79&amp;"t"&amp;ДАННЫЕ!$AY79&amp;"k"&amp;ДАННЫЕ!$CB79&amp;"q"&amp;ДАННЫЕ!$CC79&amp;"w"&amp;ДАННЫЕ!$CD79&amp;"e"&amp;ДАННЫЕ!$CE79&amp;"m"&amp;ДАННЫЕ!$CF79&amp;"c"&amp;ДАННЫЕ!$CG79&amp;"z"&amp;ДАННЫЕ!$CH79&amp;"d"&amp;IF(H79=4,1,0)&amp;"s"&amp;IF(ДАННЫЕ!$J79=1,0,1)&amp;"u"&amp;IF(ДАННЫЕ!$CJ79&gt;0,1,0)</f>
        <v>g0cf0a06AR1VG0o0xp0v0ntkqwemczd0s1u0</v>
      </c>
      <c r="O79" s="28" t="str">
        <f>ДАННЫЕ!$I79&amp;"g"&amp;B79&amp;A79&amp;"f"&amp;P79&amp;"c"&amp;IF(ДАННЫЕ!$U79&gt;0,1,0)&amp;"s"&amp;IF(ДАННЫЕ!$Q79&gt;0,IF(YEAR(ДАННЫЕ!$F$1)=YEAR(ДАННЫЕ!$Q79),IF(MONTH(ДАННЫЕ!$F$1)=MONTH(ДАННЫЕ!$Q79),111,11),1),0)&amp;"i"&amp;IF(ДАННЫЕ!$R79+ДАННЫЕ!$S79+ДАННЫЕ!$T79=0,0,1)&amp;"h"&amp;IF(ДАННЫЕ!$P79&gt;0,1,0)&amp;"p"&amp;IF(ДАННЫЕ!$CI79&gt;0,IF(YEAR(ДАННЫЕ!$F$1)=YEAR(ДАННЫЕ!$CI79),IF(MONTH(ДАННЫЕ!$F$1)=MONTH(ДАННЫЕ!$CI79),111,11),1),0)&amp;"d"&amp;IF(ДАННЫЕ!$CJ79&gt;0,IF(YEAR(ДАННЫЕ!$F$1)=YEAR(ДАННЫЕ!$CJ79),IF(MONTH(ДАННЫЕ!$F$1)=MONTH(ДАННЫЕ!$CJ79),111,11),1),0)&amp;"o"&amp;IF(ДАННЫЕ!$CK79&gt;0,IF(MONTH(ДАННЫЕ!$F$1)=MONTH(ДАННЫЕ!$CK79),111,11),0)&amp;"v"&amp;IF(ДАННЫЕ!$BE79&gt;0,IF(MONTH(ДАННЫЕ!$F$1)=MONTH(ДАННЫЕ!$BE79),111,11),0)</f>
        <v>g00f0c0s0i0h0p0d0o0v0</v>
      </c>
      <c r="P79" s="15">
        <f t="shared" si="5"/>
        <v>0</v>
      </c>
      <c r="Q79" s="15">
        <f>IF(ДАННЫЕ!$F$1&gt;ДАННЫЕ!$N79,IF(YEAR(ДАННЫЕ!$F$1)=YEAR(ДАННЫЕ!M79),1,0),0)</f>
        <v>0</v>
      </c>
      <c r="R79" s="15">
        <f>IF(ДАННЫЕ!$F$1&gt;ДАННЫЕ!$N79,IF(YEAR(ДАННЫЕ!$F$1)=YEAR(ДАННЫЕ!N79),1,0),0)</f>
        <v>0</v>
      </c>
      <c r="S79" s="15">
        <f>IF(ДАННЫЕ!$AA79="2А",1,IF(ДАННЫЕ!$AA79="2Б",2,IF(ДАННЫЕ!$AA79="2В",3,IF(ДАННЫЕ!$AA79=3,4,IF(ДАННЫЕ!$AA79="4А",5,IF(ДАННЫЕ!$AA79="4Б",6,IF(ДАННЫЕ!$AA79="4В",7,IF(ДАННЫЕ!$AA79=5,8,0))))))))</f>
        <v>0</v>
      </c>
      <c r="T79" s="15">
        <f>IF(OR(ДАННЫЕ!$AC79=2,ДАННЫЕ!$AD79=2,ДАННЫЕ!$AE79=2),2,IF(OR(ДАННЫЕ!$AC79=1,ДАННЫЕ!$AD79=1,ДАННЫЕ!$AE79=1),1,0))</f>
        <v>0</v>
      </c>
    </row>
    <row r="80" spans="1:20" ht="15" customHeight="1" x14ac:dyDescent="0.2">
      <c r="A80" s="78">
        <f>IF(B80&gt;0,IF(MONTH(ДАННЫЕ!$F$1)=MONTH(ДАННЫЕ!$B80),1,0),0)</f>
        <v>0</v>
      </c>
      <c r="B80" s="14">
        <f>IF(ДАННЫЕ!$B80&gt;0,IF(YEAR(ДАННЫЕ!$F$1)=YEAR(ДАННЫЕ!$B80),1,0),0)</f>
        <v>0</v>
      </c>
      <c r="C80" s="14">
        <f>IF(ДАННЫЕ!$CM80&gt;0,IF(YEAR(ДАННЫЕ!$F$1)=YEAR(ДАННЫЕ!$CM80),1,0),0)</f>
        <v>0</v>
      </c>
      <c r="D80" s="14">
        <f>IF(ДАННЫЕ!$CJ80&gt;0,IF(ДАННЫЕ!$CL80&gt;ДАННЫЕ!$F$1,1,IF(ДАННЫЕ!$CL80&gt;0,0,1)),0)</f>
        <v>0</v>
      </c>
      <c r="E80" s="43" t="str">
        <f ca="1">IF(ДАННЫЕ!$F$1&gt;0,IF(ДАННЫЕ!$G80&gt;0,DATEDIF(ДАННЫЕ!$G80,ДАННЫЕ!$F$1,"y"),""),IF(ДАННЫЕ!$G80&gt;0,DATEDIF(ДАННЫЕ!$G80,TODAY(),"y"),""))</f>
        <v/>
      </c>
      <c r="F80" s="43" t="str">
        <f xml:space="preserve"> IF(ДАННЫЕ!$F80="М",IF(E80&gt;=18,IF(E80&lt;60,1,""),""),"")&amp;IF(ДАННЫЕ!$F80="Ж",IF(E80&gt;=18,IF(E80&lt;55,1,""),""),"")</f>
        <v/>
      </c>
      <c r="G80" s="43" t="str">
        <f xml:space="preserve"> IF(ДАННЫЕ!$F80="М",IF(E80&gt;=60,2,""),"")&amp;IF(ДАННЫЕ!$F80="Ж",IF(E80&gt;=55,2,""),"")</f>
        <v/>
      </c>
      <c r="H80" s="43" t="str">
        <f t="shared" ca="1" si="3"/>
        <v/>
      </c>
      <c r="I80" s="43" t="str">
        <f t="shared" ca="1" si="4"/>
        <v>03</v>
      </c>
      <c r="J80" s="28" t="str">
        <f ca="1">ДАННЫЕ!$F80&amp;H80&amp;I80&amp;ДАННЫЕ!$I80&amp;"m"&amp;IF(ДАННЫЕ!$I80&gt;0,IF(ДАННЫЕ!$J80&gt;0,0,1),"")&amp;"f"&amp;IF(ДАННЫЕ!$R80&gt;0,IF(YEAR(ДАННЫЕ!$F$1)=YEAR(ДАННЫЕ!$R80),1,0),0)&amp;"z"&amp;ДАННЫЕ!$R80&amp;"p"&amp;ДАННЫЕ!$S80&amp;"i"&amp;ДАННЫЕ!$T80&amp;"h"&amp;ДАННЫЕ!$K80&amp;"be"&amp;ДАННЫЕ!$BI80&amp;"CD"&amp;IF(ДАННЫЕ!BF80&gt;500,4,IF(ДАННЫЕ!BF80&gt;350,3,IF(ДАННЫЕ!BF80&gt;200,2,IF(ДАННЫЕ!BF80&gt;0,1,0))))&amp;"g"&amp;B80&amp;"d"&amp;H80&amp;"l"&amp;ДАННЫЕ!AT80&amp;"a"&amp;ДАННЫЕ!$V80&amp;"v"&amp;R80&amp;"k"&amp;ДАННЫЕ!$U80&amp;"s"&amp;ДАННЫЕ!$Y80&amp;"t"&amp;ДАННЫЕ!$X80&amp;"b"&amp;IF(ДАННЫЕ!$Q80&gt;1,1,0)&amp;"PP"&amp;ДАННЫЕ!Z80&amp;"c"&amp;S80&amp;"x"&amp;IF(ДАННЫЕ!$BY80&gt;0,IF(YEAR(ДАННЫЕ!$F$1)=YEAR(ДАННЫЕ!$BY80),1,0),0)&amp;"n"&amp;IF(ДАННЫЕ!$BZ80&gt;0,IF(YEAR(ДАННЫЕ!$F$1)=YEAR(ДАННЫЕ!$BZ80),1,0),0)&amp;"u"&amp;D80&amp;"z"&amp;IF(ДАННЫЕ!$CL80&gt;0,IF(YEAR(ДАННЫЕ!$F$1)&gt;YEAR(ДАННЫЕ!$CL80),11,12),0)</f>
        <v>03mf0zpihbeCD0g0dlav0kstb0PPc0x0n0u0z0</v>
      </c>
      <c r="K80" s="28" t="str">
        <f ca="1">ДАННЫЕ!$I80&amp;"x"&amp;B80&amp;"w"&amp;IF(T80+ДАННЫЕ!AD80+ДАННЫЕ!AE80+ДАННЫЕ!AF80+ДАННЫЕ!AG80+ДАННЫЕ!AH80+ДАННЫЕ!$AL80+ДАННЫЕ!AI80+ДАННЫЕ!AJ80+ДАННЫЕ!AK80+ДАННЫЕ!AP80+ДАННЫЕ!AQ80+ДАННЫЕ!AR80+ДАННЫЕ!$AM80+ДАННЫЕ!$AN80+ДАННЫЕ!AS80+ДАННЫЕ!AT80&gt;0,1,0)&amp;IF(OR(T80=2,ДАННЫЕ!AD80=2,ДАННЫЕ!AE80=2,ДАННЫЕ!AF80=2,ДАННЫЕ!AG80=2,ДАННЫЕ!AH80=2,ДАННЫЕ!$AL80=2,ДАННЫЕ!AI80=2,ДАННЫЕ!AJ80=2,ДАННЫЕ!AK80=2,ДАННЫЕ!AP80=2,ДАННЫЕ!AQ80=2,ДАННЫЕ!AR80=2,ДАННЫЕ!$AM80=2,ДАННЫЕ!$AN80=2,ДАННЫЕ!AS80=2,ДАННЫЕ!AT80=2),2,0)&amp;"t"&amp;IF(T80&gt;0,"1"&amp;T80,"00")&amp;"f"&amp;IF(ДАННЫЕ!$AC80,"1"&amp;ДАННЫЕ!$AC80,"00")&amp;"b"&amp;IF(ДАННЫЕ!$AD80,"1"&amp;ДАННЫЕ!$AD80,"00")&amp;"g"&amp;IF(ДАННЫЕ!$AF80,"1"&amp;ДАННЫЕ!$AF80,"00")&amp;"c"&amp;IF(ДАННЫЕ!$AG80,"1"&amp;ДАННЫЕ!$AG80,"00")&amp;"i"&amp;IF(ДАННЫЕ!$AH80,"1"&amp;ДАННЫЕ!$AH80,"00")&amp;"r"&amp;IF(ДАННЫЕ!$AL80,"1"&amp;ДАННЫЕ!$AL80,"00")&amp;"m"&amp;IF(ДАННЫЕ!$AI80,"1"&amp;ДАННЫЕ!$AI80,"00")&amp;"hS"&amp;IF(ДАННЫЕ!$AJ80,"1"&amp;ДАННЫЕ!$AJ80,"00")&amp;"hZ"&amp;IF(ДАННЫЕ!$AK80,"1"&amp;ДАННЫЕ!$AK80,"00")&amp;"p"&amp;IF(ДАННЫЕ!$AP80,"1"&amp;ДАННЫЕ!$AP80,"00")&amp;"k"&amp;IF(ДАННЫЕ!$AQ80,"1"&amp;ДАННЫЕ!$AQ80,"00")&amp;"z"&amp;IF(ДАННЫЕ!$AR80,"1"&amp;ДАННЫЕ!$AR80,"00")&amp;"j"&amp;IF(ДАННЫЕ!$AM80,"1"&amp;ДАННЫЕ!$AM80,"00")&amp;"n"&amp;IF(ДАННЫЕ!$AN80,"1"&amp;ДАННЫЕ!$AN80,"00")&amp;"E"&amp;ДАННЫЕ!BI80&amp;"L"&amp;ДАННЫЕ!AO80&amp;"h"&amp;IF(ДАННЫЕ!$AU80&gt;0,1,0)&amp;"v"&amp;IF(ДАННЫЕ!$AW80&gt;0,1,0)&amp;"a"&amp;IF(ДАННЫЕ!$AS80,"1"&amp;ДАННЫЕ!$AS80,"00")&amp;"s"&amp;IF(ДАННЫЕ!$AT80,"1"&amp;ДАННЫЕ!$AT80,"00")&amp;"u"&amp;IF(ДАННЫЕ!$CJ80&gt;0,1,0)&amp;"y"&amp;B80&amp;"d"&amp;H80&amp;"e"&amp;F80&amp;G80</f>
        <v>x0w00t00f00b00g00c00i00r00m00hS00hZ00p00k00z00j00n00ELh0v0a00s00u0y0de</v>
      </c>
      <c r="L80" s="28" t="str">
        <f ca="1">ДАННЫЕ!$I80&amp;"VN"&amp;IF(ДАННЫЕ!AW80&gt;0,11,10)&amp;"CD"&amp;IF(ДАННЫЕ!BF80&gt;500,16,IF(ДАННЫЕ!BF80&gt;350,15,IF(ДАННЫЕ!BF80&gt;=200,14,IF(ДАННЫЕ!BF80&gt;=100,13,IF(ДАННЫЕ!BF80&gt;=50,12,IF(ДАННЫЕ!BF80&gt;0,11,10))))))&amp;"AR"&amp;IF(ДАННЫЕ!BX80&gt;0,1,0)&amp;"GD"&amp;B80&amp;"VV"&amp;IF(E80&gt;=5,IF(E80&lt;18,1,0),0)</f>
        <v>VN10CD10AR0GD0VV0</v>
      </c>
      <c r="M80" s="28" t="str">
        <f>ДАННЫЕ!$I80&amp;"b"&amp;ДАННЫЕ!$BI80&amp;"r"&amp;ДАННЫЕ!$BJ80&amp;"CD"&amp;IF(ДАННЫЕ!BF80&gt;0,IF(ДАННЫЕ!BF80&lt;200,1,IF(ДАННЫЕ!BF80&lt;350,2,3)),0)&amp;"h"&amp;IF(ДАННЫЕ!$BK80+ДАННЫЕ!$BL80+ДАННЫЕ!$BM80&gt;0,1,0)&amp;"x"&amp;ДАННЫЕ!$BK80&amp;"y"&amp;ДАННЫЕ!$BL80&amp;"z"&amp;ДАННЫЕ!$BM80&amp;"c"&amp;IF(ДАННЫЕ!$BK80+ДАННЫЕ!$BL80+ДАННЫЕ!$BM80=3,1,0)&amp;"a"&amp;IF(ДАННЫЕ!$BQ80+ДАННЫЕ!$BR80&gt;0,1,0)&amp;"d"&amp;ДАННЫЕ!$BQ80&amp;"v"&amp;ДАННЫЕ!$BR80&amp;"p"&amp;ДАННЫЕ!$BS80&amp;"n"&amp;ДАННЫЕ!$BU80&amp;"t"&amp;ДАННЫЕ!$BV80&amp;"o"&amp;ДАННЫЕ!$BT80&amp;"l"&amp;IF(ДАННЫЕ!$BN80&gt;0,1,0)&amp;ДАННЫЕ!$BN80&amp;"g"&amp;ДАННЫЕ!$BO80&amp;"s"&amp;ДАННЫЕ!$BP80&amp;"DZ"&amp;IF(ДАННЫЕ!B80-ДАННЫЕ!G80 &lt; 60,IF(ДАННЫЕ!B80-ДАННЫЕ!G80 &gt;= 0,1,0),0)&amp;"u"&amp;IF(ДАННЫЕ!$CJ80&gt;0,1,0)</f>
        <v>brCD0h0xyzc0a0dvpntol0gsDZ1u0</v>
      </c>
      <c r="N80" s="28" t="str">
        <f ca="1">ДАННЫЕ!$F80&amp;ДАННЫЕ!$I80&amp;"g"&amp;B80&amp;"cf"&amp;D80&amp;"a"&amp;IF(ДАННЫЕ!$BX80&gt;0,1,0)&amp;IF(ДАННЫЕ!$BF80&gt;500,1,IF(ДАННЫЕ!$BF80&gt;350,2,IF(ДАННЫЕ!$BF80&gt;=200,3,IF(ДАННЫЕ!$BF80&gt;=100,4,IF(ДАННЫЕ!$BF80&gt;=50,5,IF(ДАННЫЕ!$BF80&lt;50,6,0))))))&amp;"AR"&amp;IF(DATEDIF(ДАННЫЕ!$BX80,ДАННЫЕ!$F$1,"y")&gt;1,1,0)&amp;"VG"&amp;IF(ДАННЫЕ!$BH80="0",1,0)&amp;"o"&amp;IF(T80+ДАННЫЕ!$AF80+ДАННЫЕ!$AG80+ДАННЫЕ!$AH80+ДАННЫЕ!$AI80+ДАННЫЕ!$AJ80+ДАННЫЕ!$AP80+ДАННЫЕ!$AQ80+ДАННЫЕ!$AR80+ДАННЫЕ!$AU80+ДАННЫЕ!$AW80+ДАННЫЕ!$AS80+ДАННЫЕ!$AT80&gt;0,1,0)&amp;"x"&amp;ДАННЫЕ!$AG80&amp;"p"&amp;IF(ДАННЫЕ!$BY80&gt;0,1,0)&amp;"v"&amp;IF(ДАННЫЕ!$BZ80&gt;0,1,0)&amp;"n"&amp;ДАННЫЕ!$CA80&amp;"t"&amp;ДАННЫЕ!$AY80&amp;"k"&amp;ДАННЫЕ!$CB80&amp;"q"&amp;ДАННЫЕ!$CC80&amp;"w"&amp;ДАННЫЕ!$CD80&amp;"e"&amp;ДАННЫЕ!$CE80&amp;"m"&amp;ДАННЫЕ!$CF80&amp;"c"&amp;ДАННЫЕ!$CG80&amp;"z"&amp;ДАННЫЕ!$CH80&amp;"d"&amp;IF(H80=4,1,0)&amp;"s"&amp;IF(ДАННЫЕ!$J80=1,0,1)&amp;"u"&amp;IF(ДАННЫЕ!$CJ80&gt;0,1,0)</f>
        <v>g0cf0a06AR1VG0o0xp0v0ntkqwemczd0s1u0</v>
      </c>
      <c r="O80" s="28" t="str">
        <f>ДАННЫЕ!$I80&amp;"g"&amp;B80&amp;A80&amp;"f"&amp;P80&amp;"c"&amp;IF(ДАННЫЕ!$U80&gt;0,1,0)&amp;"s"&amp;IF(ДАННЫЕ!$Q80&gt;0,IF(YEAR(ДАННЫЕ!$F$1)=YEAR(ДАННЫЕ!$Q80),IF(MONTH(ДАННЫЕ!$F$1)=MONTH(ДАННЫЕ!$Q80),111,11),1),0)&amp;"i"&amp;IF(ДАННЫЕ!$R80+ДАННЫЕ!$S80+ДАННЫЕ!$T80=0,0,1)&amp;"h"&amp;IF(ДАННЫЕ!$P80&gt;0,1,0)&amp;"p"&amp;IF(ДАННЫЕ!$CI80&gt;0,IF(YEAR(ДАННЫЕ!$F$1)=YEAR(ДАННЫЕ!$CI80),IF(MONTH(ДАННЫЕ!$F$1)=MONTH(ДАННЫЕ!$CI80),111,11),1),0)&amp;"d"&amp;IF(ДАННЫЕ!$CJ80&gt;0,IF(YEAR(ДАННЫЕ!$F$1)=YEAR(ДАННЫЕ!$CJ80),IF(MONTH(ДАННЫЕ!$F$1)=MONTH(ДАННЫЕ!$CJ80),111,11),1),0)&amp;"o"&amp;IF(ДАННЫЕ!$CK80&gt;0,IF(MONTH(ДАННЫЕ!$F$1)=MONTH(ДАННЫЕ!$CK80),111,11),0)&amp;"v"&amp;IF(ДАННЫЕ!$BE80&gt;0,IF(MONTH(ДАННЫЕ!$F$1)=MONTH(ДАННЫЕ!$BE80),111,11),0)</f>
        <v>g00f0c0s0i0h0p0d0o0v0</v>
      </c>
      <c r="P80" s="15">
        <f t="shared" si="5"/>
        <v>0</v>
      </c>
      <c r="Q80" s="15">
        <f>IF(ДАННЫЕ!$F$1&gt;ДАННЫЕ!$N80,IF(YEAR(ДАННЫЕ!$F$1)=YEAR(ДАННЫЕ!M80),1,0),0)</f>
        <v>0</v>
      </c>
      <c r="R80" s="15">
        <f>IF(ДАННЫЕ!$F$1&gt;ДАННЫЕ!$N80,IF(YEAR(ДАННЫЕ!$F$1)=YEAR(ДАННЫЕ!N80),1,0),0)</f>
        <v>0</v>
      </c>
      <c r="S80" s="15">
        <f>IF(ДАННЫЕ!$AA80="2А",1,IF(ДАННЫЕ!$AA80="2Б",2,IF(ДАННЫЕ!$AA80="2В",3,IF(ДАННЫЕ!$AA80=3,4,IF(ДАННЫЕ!$AA80="4А",5,IF(ДАННЫЕ!$AA80="4Б",6,IF(ДАННЫЕ!$AA80="4В",7,IF(ДАННЫЕ!$AA80=5,8,0))))))))</f>
        <v>0</v>
      </c>
      <c r="T80" s="15">
        <f>IF(OR(ДАННЫЕ!$AC80=2,ДАННЫЕ!$AD80=2,ДАННЫЕ!$AE80=2),2,IF(OR(ДАННЫЕ!$AC80=1,ДАННЫЕ!$AD80=1,ДАННЫЕ!$AE80=1),1,0))</f>
        <v>0</v>
      </c>
    </row>
    <row r="81" spans="1:20" ht="15" customHeight="1" x14ac:dyDescent="0.2">
      <c r="A81" s="78">
        <f>IF(B81&gt;0,IF(MONTH(ДАННЫЕ!$F$1)=MONTH(ДАННЫЕ!$B81),1,0),0)</f>
        <v>0</v>
      </c>
      <c r="B81" s="14">
        <f>IF(ДАННЫЕ!$B81&gt;0,IF(YEAR(ДАННЫЕ!$F$1)=YEAR(ДАННЫЕ!$B81),1,0),0)</f>
        <v>0</v>
      </c>
      <c r="C81" s="14">
        <f>IF(ДАННЫЕ!$CM81&gt;0,IF(YEAR(ДАННЫЕ!$F$1)=YEAR(ДАННЫЕ!$CM81),1,0),0)</f>
        <v>0</v>
      </c>
      <c r="D81" s="14">
        <f>IF(ДАННЫЕ!$CJ81&gt;0,IF(ДАННЫЕ!$CL81&gt;ДАННЫЕ!$F$1,1,IF(ДАННЫЕ!$CL81&gt;0,0,1)),0)</f>
        <v>0</v>
      </c>
      <c r="E81" s="43" t="str">
        <f ca="1">IF(ДАННЫЕ!$F$1&gt;0,IF(ДАННЫЕ!$G81&gt;0,DATEDIF(ДАННЫЕ!$G81,ДАННЫЕ!$F$1,"y"),""),IF(ДАННЫЕ!$G81&gt;0,DATEDIF(ДАННЫЕ!$G81,TODAY(),"y"),""))</f>
        <v/>
      </c>
      <c r="F81" s="43" t="str">
        <f xml:space="preserve"> IF(ДАННЫЕ!$F81="М",IF(E81&gt;=18,IF(E81&lt;60,1,""),""),"")&amp;IF(ДАННЫЕ!$F81="Ж",IF(E81&gt;=18,IF(E81&lt;55,1,""),""),"")</f>
        <v/>
      </c>
      <c r="G81" s="43" t="str">
        <f xml:space="preserve"> IF(ДАННЫЕ!$F81="М",IF(E81&gt;=60,2,""),"")&amp;IF(ДАННЫЕ!$F81="Ж",IF(E81&gt;=55,2,""),"")</f>
        <v/>
      </c>
      <c r="H81" s="43" t="str">
        <f t="shared" ca="1" si="3"/>
        <v/>
      </c>
      <c r="I81" s="43" t="str">
        <f t="shared" ca="1" si="4"/>
        <v>03</v>
      </c>
      <c r="J81" s="28" t="str">
        <f ca="1">ДАННЫЕ!$F81&amp;H81&amp;I81&amp;ДАННЫЕ!$I81&amp;"m"&amp;IF(ДАННЫЕ!$I81&gt;0,IF(ДАННЫЕ!$J81&gt;0,0,1),"")&amp;"f"&amp;IF(ДАННЫЕ!$R81&gt;0,IF(YEAR(ДАННЫЕ!$F$1)=YEAR(ДАННЫЕ!$R81),1,0),0)&amp;"z"&amp;ДАННЫЕ!$R81&amp;"p"&amp;ДАННЫЕ!$S81&amp;"i"&amp;ДАННЫЕ!$T81&amp;"h"&amp;ДАННЫЕ!$K81&amp;"be"&amp;ДАННЫЕ!$BI81&amp;"CD"&amp;IF(ДАННЫЕ!BF81&gt;500,4,IF(ДАННЫЕ!BF81&gt;350,3,IF(ДАННЫЕ!BF81&gt;200,2,IF(ДАННЫЕ!BF81&gt;0,1,0))))&amp;"g"&amp;B81&amp;"d"&amp;H81&amp;"l"&amp;ДАННЫЕ!AT81&amp;"a"&amp;ДАННЫЕ!$V81&amp;"v"&amp;R81&amp;"k"&amp;ДАННЫЕ!$U81&amp;"s"&amp;ДАННЫЕ!$Y81&amp;"t"&amp;ДАННЫЕ!$X81&amp;"b"&amp;IF(ДАННЫЕ!$Q81&gt;1,1,0)&amp;"PP"&amp;ДАННЫЕ!Z81&amp;"c"&amp;S81&amp;"x"&amp;IF(ДАННЫЕ!$BY81&gt;0,IF(YEAR(ДАННЫЕ!$F$1)=YEAR(ДАННЫЕ!$BY81),1,0),0)&amp;"n"&amp;IF(ДАННЫЕ!$BZ81&gt;0,IF(YEAR(ДАННЫЕ!$F$1)=YEAR(ДАННЫЕ!$BZ81),1,0),0)&amp;"u"&amp;D81&amp;"z"&amp;IF(ДАННЫЕ!$CL81&gt;0,IF(YEAR(ДАННЫЕ!$F$1)&gt;YEAR(ДАННЫЕ!$CL81),11,12),0)</f>
        <v>03mf0zpihbeCD0g0dlav0kstb0PPc0x0n0u0z0</v>
      </c>
      <c r="K81" s="28" t="str">
        <f ca="1">ДАННЫЕ!$I81&amp;"x"&amp;B81&amp;"w"&amp;IF(T81+ДАННЫЕ!AD81+ДАННЫЕ!AE81+ДАННЫЕ!AF81+ДАННЫЕ!AG81+ДАННЫЕ!AH81+ДАННЫЕ!$AL81+ДАННЫЕ!AI81+ДАННЫЕ!AJ81+ДАННЫЕ!AK81+ДАННЫЕ!AP81+ДАННЫЕ!AQ81+ДАННЫЕ!AR81+ДАННЫЕ!$AM81+ДАННЫЕ!$AN81+ДАННЫЕ!AS81+ДАННЫЕ!AT81&gt;0,1,0)&amp;IF(OR(T81=2,ДАННЫЕ!AD81=2,ДАННЫЕ!AE81=2,ДАННЫЕ!AF81=2,ДАННЫЕ!AG81=2,ДАННЫЕ!AH81=2,ДАННЫЕ!$AL81=2,ДАННЫЕ!AI81=2,ДАННЫЕ!AJ81=2,ДАННЫЕ!AK81=2,ДАННЫЕ!AP81=2,ДАННЫЕ!AQ81=2,ДАННЫЕ!AR81=2,ДАННЫЕ!$AM81=2,ДАННЫЕ!$AN81=2,ДАННЫЕ!AS81=2,ДАННЫЕ!AT81=2),2,0)&amp;"t"&amp;IF(T81&gt;0,"1"&amp;T81,"00")&amp;"f"&amp;IF(ДАННЫЕ!$AC81,"1"&amp;ДАННЫЕ!$AC81,"00")&amp;"b"&amp;IF(ДАННЫЕ!$AD81,"1"&amp;ДАННЫЕ!$AD81,"00")&amp;"g"&amp;IF(ДАННЫЕ!$AF81,"1"&amp;ДАННЫЕ!$AF81,"00")&amp;"c"&amp;IF(ДАННЫЕ!$AG81,"1"&amp;ДАННЫЕ!$AG81,"00")&amp;"i"&amp;IF(ДАННЫЕ!$AH81,"1"&amp;ДАННЫЕ!$AH81,"00")&amp;"r"&amp;IF(ДАННЫЕ!$AL81,"1"&amp;ДАННЫЕ!$AL81,"00")&amp;"m"&amp;IF(ДАННЫЕ!$AI81,"1"&amp;ДАННЫЕ!$AI81,"00")&amp;"hS"&amp;IF(ДАННЫЕ!$AJ81,"1"&amp;ДАННЫЕ!$AJ81,"00")&amp;"hZ"&amp;IF(ДАННЫЕ!$AK81,"1"&amp;ДАННЫЕ!$AK81,"00")&amp;"p"&amp;IF(ДАННЫЕ!$AP81,"1"&amp;ДАННЫЕ!$AP81,"00")&amp;"k"&amp;IF(ДАННЫЕ!$AQ81,"1"&amp;ДАННЫЕ!$AQ81,"00")&amp;"z"&amp;IF(ДАННЫЕ!$AR81,"1"&amp;ДАННЫЕ!$AR81,"00")&amp;"j"&amp;IF(ДАННЫЕ!$AM81,"1"&amp;ДАННЫЕ!$AM81,"00")&amp;"n"&amp;IF(ДАННЫЕ!$AN81,"1"&amp;ДАННЫЕ!$AN81,"00")&amp;"E"&amp;ДАННЫЕ!BI81&amp;"L"&amp;ДАННЫЕ!AO81&amp;"h"&amp;IF(ДАННЫЕ!$AU81&gt;0,1,0)&amp;"v"&amp;IF(ДАННЫЕ!$AW81&gt;0,1,0)&amp;"a"&amp;IF(ДАННЫЕ!$AS81,"1"&amp;ДАННЫЕ!$AS81,"00")&amp;"s"&amp;IF(ДАННЫЕ!$AT81,"1"&amp;ДАННЫЕ!$AT81,"00")&amp;"u"&amp;IF(ДАННЫЕ!$CJ81&gt;0,1,0)&amp;"y"&amp;B81&amp;"d"&amp;H81&amp;"e"&amp;F81&amp;G81</f>
        <v>x0w00t00f00b00g00c00i00r00m00hS00hZ00p00k00z00j00n00ELh0v0a00s00u0y0de</v>
      </c>
      <c r="L81" s="28" t="str">
        <f ca="1">ДАННЫЕ!$I81&amp;"VN"&amp;IF(ДАННЫЕ!AW81&gt;0,11,10)&amp;"CD"&amp;IF(ДАННЫЕ!BF81&gt;500,16,IF(ДАННЫЕ!BF81&gt;350,15,IF(ДАННЫЕ!BF81&gt;=200,14,IF(ДАННЫЕ!BF81&gt;=100,13,IF(ДАННЫЕ!BF81&gt;=50,12,IF(ДАННЫЕ!BF81&gt;0,11,10))))))&amp;"AR"&amp;IF(ДАННЫЕ!BX81&gt;0,1,0)&amp;"GD"&amp;B81&amp;"VV"&amp;IF(E81&gt;=5,IF(E81&lt;18,1,0),0)</f>
        <v>VN10CD10AR0GD0VV0</v>
      </c>
      <c r="M81" s="28" t="str">
        <f>ДАННЫЕ!$I81&amp;"b"&amp;ДАННЫЕ!$BI81&amp;"r"&amp;ДАННЫЕ!$BJ81&amp;"CD"&amp;IF(ДАННЫЕ!BF81&gt;0,IF(ДАННЫЕ!BF81&lt;200,1,IF(ДАННЫЕ!BF81&lt;350,2,3)),0)&amp;"h"&amp;IF(ДАННЫЕ!$BK81+ДАННЫЕ!$BL81+ДАННЫЕ!$BM81&gt;0,1,0)&amp;"x"&amp;ДАННЫЕ!$BK81&amp;"y"&amp;ДАННЫЕ!$BL81&amp;"z"&amp;ДАННЫЕ!$BM81&amp;"c"&amp;IF(ДАННЫЕ!$BK81+ДАННЫЕ!$BL81+ДАННЫЕ!$BM81=3,1,0)&amp;"a"&amp;IF(ДАННЫЕ!$BQ81+ДАННЫЕ!$BR81&gt;0,1,0)&amp;"d"&amp;ДАННЫЕ!$BQ81&amp;"v"&amp;ДАННЫЕ!$BR81&amp;"p"&amp;ДАННЫЕ!$BS81&amp;"n"&amp;ДАННЫЕ!$BU81&amp;"t"&amp;ДАННЫЕ!$BV81&amp;"o"&amp;ДАННЫЕ!$BT81&amp;"l"&amp;IF(ДАННЫЕ!$BN81&gt;0,1,0)&amp;ДАННЫЕ!$BN81&amp;"g"&amp;ДАННЫЕ!$BO81&amp;"s"&amp;ДАННЫЕ!$BP81&amp;"DZ"&amp;IF(ДАННЫЕ!B81-ДАННЫЕ!G81 &lt; 60,IF(ДАННЫЕ!B81-ДАННЫЕ!G81 &gt;= 0,1,0),0)&amp;"u"&amp;IF(ДАННЫЕ!$CJ81&gt;0,1,0)</f>
        <v>brCD0h0xyzc0a0dvpntol0gsDZ1u0</v>
      </c>
      <c r="N81" s="28" t="str">
        <f ca="1">ДАННЫЕ!$F81&amp;ДАННЫЕ!$I81&amp;"g"&amp;B81&amp;"cf"&amp;D81&amp;"a"&amp;IF(ДАННЫЕ!$BX81&gt;0,1,0)&amp;IF(ДАННЫЕ!$BF81&gt;500,1,IF(ДАННЫЕ!$BF81&gt;350,2,IF(ДАННЫЕ!$BF81&gt;=200,3,IF(ДАННЫЕ!$BF81&gt;=100,4,IF(ДАННЫЕ!$BF81&gt;=50,5,IF(ДАННЫЕ!$BF81&lt;50,6,0))))))&amp;"AR"&amp;IF(DATEDIF(ДАННЫЕ!$BX81,ДАННЫЕ!$F$1,"y")&gt;1,1,0)&amp;"VG"&amp;IF(ДАННЫЕ!$BH81="0",1,0)&amp;"o"&amp;IF(T81+ДАННЫЕ!$AF81+ДАННЫЕ!$AG81+ДАННЫЕ!$AH81+ДАННЫЕ!$AI81+ДАННЫЕ!$AJ81+ДАННЫЕ!$AP81+ДАННЫЕ!$AQ81+ДАННЫЕ!$AR81+ДАННЫЕ!$AU81+ДАННЫЕ!$AW81+ДАННЫЕ!$AS81+ДАННЫЕ!$AT81&gt;0,1,0)&amp;"x"&amp;ДАННЫЕ!$AG81&amp;"p"&amp;IF(ДАННЫЕ!$BY81&gt;0,1,0)&amp;"v"&amp;IF(ДАННЫЕ!$BZ81&gt;0,1,0)&amp;"n"&amp;ДАННЫЕ!$CA81&amp;"t"&amp;ДАННЫЕ!$AY81&amp;"k"&amp;ДАННЫЕ!$CB81&amp;"q"&amp;ДАННЫЕ!$CC81&amp;"w"&amp;ДАННЫЕ!$CD81&amp;"e"&amp;ДАННЫЕ!$CE81&amp;"m"&amp;ДАННЫЕ!$CF81&amp;"c"&amp;ДАННЫЕ!$CG81&amp;"z"&amp;ДАННЫЕ!$CH81&amp;"d"&amp;IF(H81=4,1,0)&amp;"s"&amp;IF(ДАННЫЕ!$J81=1,0,1)&amp;"u"&amp;IF(ДАННЫЕ!$CJ81&gt;0,1,0)</f>
        <v>g0cf0a06AR1VG0o0xp0v0ntkqwemczd0s1u0</v>
      </c>
      <c r="O81" s="28" t="str">
        <f>ДАННЫЕ!$I81&amp;"g"&amp;B81&amp;A81&amp;"f"&amp;P81&amp;"c"&amp;IF(ДАННЫЕ!$U81&gt;0,1,0)&amp;"s"&amp;IF(ДАННЫЕ!$Q81&gt;0,IF(YEAR(ДАННЫЕ!$F$1)=YEAR(ДАННЫЕ!$Q81),IF(MONTH(ДАННЫЕ!$F$1)=MONTH(ДАННЫЕ!$Q81),111,11),1),0)&amp;"i"&amp;IF(ДАННЫЕ!$R81+ДАННЫЕ!$S81+ДАННЫЕ!$T81=0,0,1)&amp;"h"&amp;IF(ДАННЫЕ!$P81&gt;0,1,0)&amp;"p"&amp;IF(ДАННЫЕ!$CI81&gt;0,IF(YEAR(ДАННЫЕ!$F$1)=YEAR(ДАННЫЕ!$CI81),IF(MONTH(ДАННЫЕ!$F$1)=MONTH(ДАННЫЕ!$CI81),111,11),1),0)&amp;"d"&amp;IF(ДАННЫЕ!$CJ81&gt;0,IF(YEAR(ДАННЫЕ!$F$1)=YEAR(ДАННЫЕ!$CJ81),IF(MONTH(ДАННЫЕ!$F$1)=MONTH(ДАННЫЕ!$CJ81),111,11),1),0)&amp;"o"&amp;IF(ДАННЫЕ!$CK81&gt;0,IF(MONTH(ДАННЫЕ!$F$1)=MONTH(ДАННЫЕ!$CK81),111,11),0)&amp;"v"&amp;IF(ДАННЫЕ!$BE81&gt;0,IF(MONTH(ДАННЫЕ!$F$1)=MONTH(ДАННЫЕ!$BE81),111,11),0)</f>
        <v>g00f0c0s0i0h0p0d0o0v0</v>
      </c>
      <c r="P81" s="15">
        <f t="shared" si="5"/>
        <v>0</v>
      </c>
      <c r="Q81" s="15">
        <f>IF(ДАННЫЕ!$F$1&gt;ДАННЫЕ!$N81,IF(YEAR(ДАННЫЕ!$F$1)=YEAR(ДАННЫЕ!M81),1,0),0)</f>
        <v>0</v>
      </c>
      <c r="R81" s="15">
        <f>IF(ДАННЫЕ!$F$1&gt;ДАННЫЕ!$N81,IF(YEAR(ДАННЫЕ!$F$1)=YEAR(ДАННЫЕ!N81),1,0),0)</f>
        <v>0</v>
      </c>
      <c r="S81" s="15">
        <f>IF(ДАННЫЕ!$AA81="2А",1,IF(ДАННЫЕ!$AA81="2Б",2,IF(ДАННЫЕ!$AA81="2В",3,IF(ДАННЫЕ!$AA81=3,4,IF(ДАННЫЕ!$AA81="4А",5,IF(ДАННЫЕ!$AA81="4Б",6,IF(ДАННЫЕ!$AA81="4В",7,IF(ДАННЫЕ!$AA81=5,8,0))))))))</f>
        <v>0</v>
      </c>
      <c r="T81" s="15">
        <f>IF(OR(ДАННЫЕ!$AC81=2,ДАННЫЕ!$AD81=2,ДАННЫЕ!$AE81=2),2,IF(OR(ДАННЫЕ!$AC81=1,ДАННЫЕ!$AD81=1,ДАННЫЕ!$AE81=1),1,0))</f>
        <v>0</v>
      </c>
    </row>
    <row r="82" spans="1:20" ht="15" customHeight="1" x14ac:dyDescent="0.2">
      <c r="A82" s="78">
        <f>IF(B82&gt;0,IF(MONTH(ДАННЫЕ!$F$1)=MONTH(ДАННЫЕ!$B82),1,0),0)</f>
        <v>0</v>
      </c>
      <c r="B82" s="14">
        <f>IF(ДАННЫЕ!$B82&gt;0,IF(YEAR(ДАННЫЕ!$F$1)=YEAR(ДАННЫЕ!$B82),1,0),0)</f>
        <v>0</v>
      </c>
      <c r="C82" s="14">
        <f>IF(ДАННЫЕ!$CM82&gt;0,IF(YEAR(ДАННЫЕ!$F$1)=YEAR(ДАННЫЕ!$CM82),1,0),0)</f>
        <v>0</v>
      </c>
      <c r="D82" s="14">
        <f>IF(ДАННЫЕ!$CJ82&gt;0,IF(ДАННЫЕ!$CL82&gt;ДАННЫЕ!$F$1,1,IF(ДАННЫЕ!$CL82&gt;0,0,1)),0)</f>
        <v>0</v>
      </c>
      <c r="E82" s="43" t="str">
        <f ca="1">IF(ДАННЫЕ!$F$1&gt;0,IF(ДАННЫЕ!$G82&gt;0,DATEDIF(ДАННЫЕ!$G82,ДАННЫЕ!$F$1,"y"),""),IF(ДАННЫЕ!$G82&gt;0,DATEDIF(ДАННЫЕ!$G82,TODAY(),"y"),""))</f>
        <v/>
      </c>
      <c r="F82" s="43" t="str">
        <f xml:space="preserve"> IF(ДАННЫЕ!$F82="М",IF(E82&gt;=18,IF(E82&lt;60,1,""),""),"")&amp;IF(ДАННЫЕ!$F82="Ж",IF(E82&gt;=18,IF(E82&lt;55,1,""),""),"")</f>
        <v/>
      </c>
      <c r="G82" s="43" t="str">
        <f xml:space="preserve"> IF(ДАННЫЕ!$F82="М",IF(E82&gt;=60,2,""),"")&amp;IF(ДАННЫЕ!$F82="Ж",IF(E82&gt;=55,2,""),"")</f>
        <v/>
      </c>
      <c r="H82" s="43" t="str">
        <f t="shared" ca="1" si="3"/>
        <v/>
      </c>
      <c r="I82" s="43" t="str">
        <f t="shared" ca="1" si="4"/>
        <v>03</v>
      </c>
      <c r="J82" s="28" t="str">
        <f ca="1">ДАННЫЕ!$F82&amp;H82&amp;I82&amp;ДАННЫЕ!$I82&amp;"m"&amp;IF(ДАННЫЕ!$I82&gt;0,IF(ДАННЫЕ!$J82&gt;0,0,1),"")&amp;"f"&amp;IF(ДАННЫЕ!$R82&gt;0,IF(YEAR(ДАННЫЕ!$F$1)=YEAR(ДАННЫЕ!$R82),1,0),0)&amp;"z"&amp;ДАННЫЕ!$R82&amp;"p"&amp;ДАННЫЕ!$S82&amp;"i"&amp;ДАННЫЕ!$T82&amp;"h"&amp;ДАННЫЕ!$K82&amp;"be"&amp;ДАННЫЕ!$BI82&amp;"CD"&amp;IF(ДАННЫЕ!BF82&gt;500,4,IF(ДАННЫЕ!BF82&gt;350,3,IF(ДАННЫЕ!BF82&gt;200,2,IF(ДАННЫЕ!BF82&gt;0,1,0))))&amp;"g"&amp;B82&amp;"d"&amp;H82&amp;"l"&amp;ДАННЫЕ!AT82&amp;"a"&amp;ДАННЫЕ!$V82&amp;"v"&amp;R82&amp;"k"&amp;ДАННЫЕ!$U82&amp;"s"&amp;ДАННЫЕ!$Y82&amp;"t"&amp;ДАННЫЕ!$X82&amp;"b"&amp;IF(ДАННЫЕ!$Q82&gt;1,1,0)&amp;"PP"&amp;ДАННЫЕ!Z82&amp;"c"&amp;S82&amp;"x"&amp;IF(ДАННЫЕ!$BY82&gt;0,IF(YEAR(ДАННЫЕ!$F$1)=YEAR(ДАННЫЕ!$BY82),1,0),0)&amp;"n"&amp;IF(ДАННЫЕ!$BZ82&gt;0,IF(YEAR(ДАННЫЕ!$F$1)=YEAR(ДАННЫЕ!$BZ82),1,0),0)&amp;"u"&amp;D82&amp;"z"&amp;IF(ДАННЫЕ!$CL82&gt;0,IF(YEAR(ДАННЫЕ!$F$1)&gt;YEAR(ДАННЫЕ!$CL82),11,12),0)</f>
        <v>03mf0zpihbeCD0g0dlav0kstb0PPc0x0n0u0z0</v>
      </c>
      <c r="K82" s="28" t="str">
        <f ca="1">ДАННЫЕ!$I82&amp;"x"&amp;B82&amp;"w"&amp;IF(T82+ДАННЫЕ!AD82+ДАННЫЕ!AE82+ДАННЫЕ!AF82+ДАННЫЕ!AG82+ДАННЫЕ!AH82+ДАННЫЕ!$AL82+ДАННЫЕ!AI82+ДАННЫЕ!AJ82+ДАННЫЕ!AK82+ДАННЫЕ!AP82+ДАННЫЕ!AQ82+ДАННЫЕ!AR82+ДАННЫЕ!$AM82+ДАННЫЕ!$AN82+ДАННЫЕ!AS82+ДАННЫЕ!AT82&gt;0,1,0)&amp;IF(OR(T82=2,ДАННЫЕ!AD82=2,ДАННЫЕ!AE82=2,ДАННЫЕ!AF82=2,ДАННЫЕ!AG82=2,ДАННЫЕ!AH82=2,ДАННЫЕ!$AL82=2,ДАННЫЕ!AI82=2,ДАННЫЕ!AJ82=2,ДАННЫЕ!AK82=2,ДАННЫЕ!AP82=2,ДАННЫЕ!AQ82=2,ДАННЫЕ!AR82=2,ДАННЫЕ!$AM82=2,ДАННЫЕ!$AN82=2,ДАННЫЕ!AS82=2,ДАННЫЕ!AT82=2),2,0)&amp;"t"&amp;IF(T82&gt;0,"1"&amp;T82,"00")&amp;"f"&amp;IF(ДАННЫЕ!$AC82,"1"&amp;ДАННЫЕ!$AC82,"00")&amp;"b"&amp;IF(ДАННЫЕ!$AD82,"1"&amp;ДАННЫЕ!$AD82,"00")&amp;"g"&amp;IF(ДАННЫЕ!$AF82,"1"&amp;ДАННЫЕ!$AF82,"00")&amp;"c"&amp;IF(ДАННЫЕ!$AG82,"1"&amp;ДАННЫЕ!$AG82,"00")&amp;"i"&amp;IF(ДАННЫЕ!$AH82,"1"&amp;ДАННЫЕ!$AH82,"00")&amp;"r"&amp;IF(ДАННЫЕ!$AL82,"1"&amp;ДАННЫЕ!$AL82,"00")&amp;"m"&amp;IF(ДАННЫЕ!$AI82,"1"&amp;ДАННЫЕ!$AI82,"00")&amp;"hS"&amp;IF(ДАННЫЕ!$AJ82,"1"&amp;ДАННЫЕ!$AJ82,"00")&amp;"hZ"&amp;IF(ДАННЫЕ!$AK82,"1"&amp;ДАННЫЕ!$AK82,"00")&amp;"p"&amp;IF(ДАННЫЕ!$AP82,"1"&amp;ДАННЫЕ!$AP82,"00")&amp;"k"&amp;IF(ДАННЫЕ!$AQ82,"1"&amp;ДАННЫЕ!$AQ82,"00")&amp;"z"&amp;IF(ДАННЫЕ!$AR82,"1"&amp;ДАННЫЕ!$AR82,"00")&amp;"j"&amp;IF(ДАННЫЕ!$AM82,"1"&amp;ДАННЫЕ!$AM82,"00")&amp;"n"&amp;IF(ДАННЫЕ!$AN82,"1"&amp;ДАННЫЕ!$AN82,"00")&amp;"E"&amp;ДАННЫЕ!BI82&amp;"L"&amp;ДАННЫЕ!AO82&amp;"h"&amp;IF(ДАННЫЕ!$AU82&gt;0,1,0)&amp;"v"&amp;IF(ДАННЫЕ!$AW82&gt;0,1,0)&amp;"a"&amp;IF(ДАННЫЕ!$AS82,"1"&amp;ДАННЫЕ!$AS82,"00")&amp;"s"&amp;IF(ДАННЫЕ!$AT82,"1"&amp;ДАННЫЕ!$AT82,"00")&amp;"u"&amp;IF(ДАННЫЕ!$CJ82&gt;0,1,0)&amp;"y"&amp;B82&amp;"d"&amp;H82&amp;"e"&amp;F82&amp;G82</f>
        <v>x0w00t00f00b00g00c00i00r00m00hS00hZ00p00k00z00j00n00ELh0v0a00s00u0y0de</v>
      </c>
      <c r="L82" s="28" t="str">
        <f ca="1">ДАННЫЕ!$I82&amp;"VN"&amp;IF(ДАННЫЕ!AW82&gt;0,11,10)&amp;"CD"&amp;IF(ДАННЫЕ!BF82&gt;500,16,IF(ДАННЫЕ!BF82&gt;350,15,IF(ДАННЫЕ!BF82&gt;=200,14,IF(ДАННЫЕ!BF82&gt;=100,13,IF(ДАННЫЕ!BF82&gt;=50,12,IF(ДАННЫЕ!BF82&gt;0,11,10))))))&amp;"AR"&amp;IF(ДАННЫЕ!BX82&gt;0,1,0)&amp;"GD"&amp;B82&amp;"VV"&amp;IF(E82&gt;=5,IF(E82&lt;18,1,0),0)</f>
        <v>VN10CD10AR0GD0VV0</v>
      </c>
      <c r="M82" s="28" t="str">
        <f>ДАННЫЕ!$I82&amp;"b"&amp;ДАННЫЕ!$BI82&amp;"r"&amp;ДАННЫЕ!$BJ82&amp;"CD"&amp;IF(ДАННЫЕ!BF82&gt;0,IF(ДАННЫЕ!BF82&lt;200,1,IF(ДАННЫЕ!BF82&lt;350,2,3)),0)&amp;"h"&amp;IF(ДАННЫЕ!$BK82+ДАННЫЕ!$BL82+ДАННЫЕ!$BM82&gt;0,1,0)&amp;"x"&amp;ДАННЫЕ!$BK82&amp;"y"&amp;ДАННЫЕ!$BL82&amp;"z"&amp;ДАННЫЕ!$BM82&amp;"c"&amp;IF(ДАННЫЕ!$BK82+ДАННЫЕ!$BL82+ДАННЫЕ!$BM82=3,1,0)&amp;"a"&amp;IF(ДАННЫЕ!$BQ82+ДАННЫЕ!$BR82&gt;0,1,0)&amp;"d"&amp;ДАННЫЕ!$BQ82&amp;"v"&amp;ДАННЫЕ!$BR82&amp;"p"&amp;ДАННЫЕ!$BS82&amp;"n"&amp;ДАННЫЕ!$BU82&amp;"t"&amp;ДАННЫЕ!$BV82&amp;"o"&amp;ДАННЫЕ!$BT82&amp;"l"&amp;IF(ДАННЫЕ!$BN82&gt;0,1,0)&amp;ДАННЫЕ!$BN82&amp;"g"&amp;ДАННЫЕ!$BO82&amp;"s"&amp;ДАННЫЕ!$BP82&amp;"DZ"&amp;IF(ДАННЫЕ!B82-ДАННЫЕ!G82 &lt; 60,IF(ДАННЫЕ!B82-ДАННЫЕ!G82 &gt;= 0,1,0),0)&amp;"u"&amp;IF(ДАННЫЕ!$CJ82&gt;0,1,0)</f>
        <v>brCD0h0xyzc0a0dvpntol0gsDZ1u0</v>
      </c>
      <c r="N82" s="28" t="str">
        <f ca="1">ДАННЫЕ!$F82&amp;ДАННЫЕ!$I82&amp;"g"&amp;B82&amp;"cf"&amp;D82&amp;"a"&amp;IF(ДАННЫЕ!$BX82&gt;0,1,0)&amp;IF(ДАННЫЕ!$BF82&gt;500,1,IF(ДАННЫЕ!$BF82&gt;350,2,IF(ДАННЫЕ!$BF82&gt;=200,3,IF(ДАННЫЕ!$BF82&gt;=100,4,IF(ДАННЫЕ!$BF82&gt;=50,5,IF(ДАННЫЕ!$BF82&lt;50,6,0))))))&amp;"AR"&amp;IF(DATEDIF(ДАННЫЕ!$BX82,ДАННЫЕ!$F$1,"y")&gt;1,1,0)&amp;"VG"&amp;IF(ДАННЫЕ!$BH82="0",1,0)&amp;"o"&amp;IF(T82+ДАННЫЕ!$AF82+ДАННЫЕ!$AG82+ДАННЫЕ!$AH82+ДАННЫЕ!$AI82+ДАННЫЕ!$AJ82+ДАННЫЕ!$AP82+ДАННЫЕ!$AQ82+ДАННЫЕ!$AR82+ДАННЫЕ!$AU82+ДАННЫЕ!$AW82+ДАННЫЕ!$AS82+ДАННЫЕ!$AT82&gt;0,1,0)&amp;"x"&amp;ДАННЫЕ!$AG82&amp;"p"&amp;IF(ДАННЫЕ!$BY82&gt;0,1,0)&amp;"v"&amp;IF(ДАННЫЕ!$BZ82&gt;0,1,0)&amp;"n"&amp;ДАННЫЕ!$CA82&amp;"t"&amp;ДАННЫЕ!$AY82&amp;"k"&amp;ДАННЫЕ!$CB82&amp;"q"&amp;ДАННЫЕ!$CC82&amp;"w"&amp;ДАННЫЕ!$CD82&amp;"e"&amp;ДАННЫЕ!$CE82&amp;"m"&amp;ДАННЫЕ!$CF82&amp;"c"&amp;ДАННЫЕ!$CG82&amp;"z"&amp;ДАННЫЕ!$CH82&amp;"d"&amp;IF(H82=4,1,0)&amp;"s"&amp;IF(ДАННЫЕ!$J82=1,0,1)&amp;"u"&amp;IF(ДАННЫЕ!$CJ82&gt;0,1,0)</f>
        <v>g0cf0a06AR1VG0o0xp0v0ntkqwemczd0s1u0</v>
      </c>
      <c r="O82" s="28" t="str">
        <f>ДАННЫЕ!$I82&amp;"g"&amp;B82&amp;A82&amp;"f"&amp;P82&amp;"c"&amp;IF(ДАННЫЕ!$U82&gt;0,1,0)&amp;"s"&amp;IF(ДАННЫЕ!$Q82&gt;0,IF(YEAR(ДАННЫЕ!$F$1)=YEAR(ДАННЫЕ!$Q82),IF(MONTH(ДАННЫЕ!$F$1)=MONTH(ДАННЫЕ!$Q82),111,11),1),0)&amp;"i"&amp;IF(ДАННЫЕ!$R82+ДАННЫЕ!$S82+ДАННЫЕ!$T82=0,0,1)&amp;"h"&amp;IF(ДАННЫЕ!$P82&gt;0,1,0)&amp;"p"&amp;IF(ДАННЫЕ!$CI82&gt;0,IF(YEAR(ДАННЫЕ!$F$1)=YEAR(ДАННЫЕ!$CI82),IF(MONTH(ДАННЫЕ!$F$1)=MONTH(ДАННЫЕ!$CI82),111,11),1),0)&amp;"d"&amp;IF(ДАННЫЕ!$CJ82&gt;0,IF(YEAR(ДАННЫЕ!$F$1)=YEAR(ДАННЫЕ!$CJ82),IF(MONTH(ДАННЫЕ!$F$1)=MONTH(ДАННЫЕ!$CJ82),111,11),1),0)&amp;"o"&amp;IF(ДАННЫЕ!$CK82&gt;0,IF(MONTH(ДАННЫЕ!$F$1)=MONTH(ДАННЫЕ!$CK82),111,11),0)&amp;"v"&amp;IF(ДАННЫЕ!$BE82&gt;0,IF(MONTH(ДАННЫЕ!$F$1)=MONTH(ДАННЫЕ!$BE82),111,11),0)</f>
        <v>g00f0c0s0i0h0p0d0o0v0</v>
      </c>
      <c r="P82" s="15">
        <f t="shared" si="5"/>
        <v>0</v>
      </c>
      <c r="Q82" s="15">
        <f>IF(ДАННЫЕ!$F$1&gt;ДАННЫЕ!$N82,IF(YEAR(ДАННЫЕ!$F$1)=YEAR(ДАННЫЕ!M82),1,0),0)</f>
        <v>0</v>
      </c>
      <c r="R82" s="15">
        <f>IF(ДАННЫЕ!$F$1&gt;ДАННЫЕ!$N82,IF(YEAR(ДАННЫЕ!$F$1)=YEAR(ДАННЫЕ!N82),1,0),0)</f>
        <v>0</v>
      </c>
      <c r="S82" s="15">
        <f>IF(ДАННЫЕ!$AA82="2А",1,IF(ДАННЫЕ!$AA82="2Б",2,IF(ДАННЫЕ!$AA82="2В",3,IF(ДАННЫЕ!$AA82=3,4,IF(ДАННЫЕ!$AA82="4А",5,IF(ДАННЫЕ!$AA82="4Б",6,IF(ДАННЫЕ!$AA82="4В",7,IF(ДАННЫЕ!$AA82=5,8,0))))))))</f>
        <v>0</v>
      </c>
      <c r="T82" s="15">
        <f>IF(OR(ДАННЫЕ!$AC82=2,ДАННЫЕ!$AD82=2,ДАННЫЕ!$AE82=2),2,IF(OR(ДАННЫЕ!$AC82=1,ДАННЫЕ!$AD82=1,ДАННЫЕ!$AE82=1),1,0))</f>
        <v>0</v>
      </c>
    </row>
    <row r="83" spans="1:20" ht="15" customHeight="1" x14ac:dyDescent="0.2">
      <c r="A83" s="78">
        <f>IF(B83&gt;0,IF(MONTH(ДАННЫЕ!$F$1)=MONTH(ДАННЫЕ!$B83),1,0),0)</f>
        <v>0</v>
      </c>
      <c r="B83" s="14">
        <f>IF(ДАННЫЕ!$B83&gt;0,IF(YEAR(ДАННЫЕ!$F$1)=YEAR(ДАННЫЕ!$B83),1,0),0)</f>
        <v>0</v>
      </c>
      <c r="C83" s="14">
        <f>IF(ДАННЫЕ!$CM83&gt;0,IF(YEAR(ДАННЫЕ!$F$1)=YEAR(ДАННЫЕ!$CM83),1,0),0)</f>
        <v>0</v>
      </c>
      <c r="D83" s="14">
        <f>IF(ДАННЫЕ!$CJ83&gt;0,IF(ДАННЫЕ!$CL83&gt;ДАННЫЕ!$F$1,1,IF(ДАННЫЕ!$CL83&gt;0,0,1)),0)</f>
        <v>0</v>
      </c>
      <c r="E83" s="43" t="str">
        <f ca="1">IF(ДАННЫЕ!$F$1&gt;0,IF(ДАННЫЕ!$G83&gt;0,DATEDIF(ДАННЫЕ!$G83,ДАННЫЕ!$F$1,"y"),""),IF(ДАННЫЕ!$G83&gt;0,DATEDIF(ДАННЫЕ!$G83,TODAY(),"y"),""))</f>
        <v/>
      </c>
      <c r="F83" s="43" t="str">
        <f xml:space="preserve"> IF(ДАННЫЕ!$F83="М",IF(E83&gt;=18,IF(E83&lt;60,1,""),""),"")&amp;IF(ДАННЫЕ!$F83="Ж",IF(E83&gt;=18,IF(E83&lt;55,1,""),""),"")</f>
        <v/>
      </c>
      <c r="G83" s="43" t="str">
        <f xml:space="preserve"> IF(ДАННЫЕ!$F83="М",IF(E83&gt;=60,2,""),"")&amp;IF(ДАННЫЕ!$F83="Ж",IF(E83&gt;=55,2,""),"")</f>
        <v/>
      </c>
      <c r="H83" s="43" t="str">
        <f t="shared" ca="1" si="3"/>
        <v/>
      </c>
      <c r="I83" s="43" t="str">
        <f t="shared" ca="1" si="4"/>
        <v>03</v>
      </c>
      <c r="J83" s="28" t="str">
        <f ca="1">ДАННЫЕ!$F83&amp;H83&amp;I83&amp;ДАННЫЕ!$I83&amp;"m"&amp;IF(ДАННЫЕ!$I83&gt;0,IF(ДАННЫЕ!$J83&gt;0,0,1),"")&amp;"f"&amp;IF(ДАННЫЕ!$R83&gt;0,IF(YEAR(ДАННЫЕ!$F$1)=YEAR(ДАННЫЕ!$R83),1,0),0)&amp;"z"&amp;ДАННЫЕ!$R83&amp;"p"&amp;ДАННЫЕ!$S83&amp;"i"&amp;ДАННЫЕ!$T83&amp;"h"&amp;ДАННЫЕ!$K83&amp;"be"&amp;ДАННЫЕ!$BI83&amp;"CD"&amp;IF(ДАННЫЕ!BF83&gt;500,4,IF(ДАННЫЕ!BF83&gt;350,3,IF(ДАННЫЕ!BF83&gt;200,2,IF(ДАННЫЕ!BF83&gt;0,1,0))))&amp;"g"&amp;B83&amp;"d"&amp;H83&amp;"l"&amp;ДАННЫЕ!AT83&amp;"a"&amp;ДАННЫЕ!$V83&amp;"v"&amp;R83&amp;"k"&amp;ДАННЫЕ!$U83&amp;"s"&amp;ДАННЫЕ!$Y83&amp;"t"&amp;ДАННЫЕ!$X83&amp;"b"&amp;IF(ДАННЫЕ!$Q83&gt;1,1,0)&amp;"PP"&amp;ДАННЫЕ!Z83&amp;"c"&amp;S83&amp;"x"&amp;IF(ДАННЫЕ!$BY83&gt;0,IF(YEAR(ДАННЫЕ!$F$1)=YEAR(ДАННЫЕ!$BY83),1,0),0)&amp;"n"&amp;IF(ДАННЫЕ!$BZ83&gt;0,IF(YEAR(ДАННЫЕ!$F$1)=YEAR(ДАННЫЕ!$BZ83),1,0),0)&amp;"u"&amp;D83&amp;"z"&amp;IF(ДАННЫЕ!$CL83&gt;0,IF(YEAR(ДАННЫЕ!$F$1)&gt;YEAR(ДАННЫЕ!$CL83),11,12),0)</f>
        <v>03mf0zpihbeCD0g0dlav0kstb0PPc0x0n0u0z0</v>
      </c>
      <c r="K83" s="28" t="str">
        <f ca="1">ДАННЫЕ!$I83&amp;"x"&amp;B83&amp;"w"&amp;IF(T83+ДАННЫЕ!AD83+ДАННЫЕ!AE83+ДАННЫЕ!AF83+ДАННЫЕ!AG83+ДАННЫЕ!AH83+ДАННЫЕ!$AL83+ДАННЫЕ!AI83+ДАННЫЕ!AJ83+ДАННЫЕ!AK83+ДАННЫЕ!AP83+ДАННЫЕ!AQ83+ДАННЫЕ!AR83+ДАННЫЕ!$AM83+ДАННЫЕ!$AN83+ДАННЫЕ!AS83+ДАННЫЕ!AT83&gt;0,1,0)&amp;IF(OR(T83=2,ДАННЫЕ!AD83=2,ДАННЫЕ!AE83=2,ДАННЫЕ!AF83=2,ДАННЫЕ!AG83=2,ДАННЫЕ!AH83=2,ДАННЫЕ!$AL83=2,ДАННЫЕ!AI83=2,ДАННЫЕ!AJ83=2,ДАННЫЕ!AK83=2,ДАННЫЕ!AP83=2,ДАННЫЕ!AQ83=2,ДАННЫЕ!AR83=2,ДАННЫЕ!$AM83=2,ДАННЫЕ!$AN83=2,ДАННЫЕ!AS83=2,ДАННЫЕ!AT83=2),2,0)&amp;"t"&amp;IF(T83&gt;0,"1"&amp;T83,"00")&amp;"f"&amp;IF(ДАННЫЕ!$AC83,"1"&amp;ДАННЫЕ!$AC83,"00")&amp;"b"&amp;IF(ДАННЫЕ!$AD83,"1"&amp;ДАННЫЕ!$AD83,"00")&amp;"g"&amp;IF(ДАННЫЕ!$AF83,"1"&amp;ДАННЫЕ!$AF83,"00")&amp;"c"&amp;IF(ДАННЫЕ!$AG83,"1"&amp;ДАННЫЕ!$AG83,"00")&amp;"i"&amp;IF(ДАННЫЕ!$AH83,"1"&amp;ДАННЫЕ!$AH83,"00")&amp;"r"&amp;IF(ДАННЫЕ!$AL83,"1"&amp;ДАННЫЕ!$AL83,"00")&amp;"m"&amp;IF(ДАННЫЕ!$AI83,"1"&amp;ДАННЫЕ!$AI83,"00")&amp;"hS"&amp;IF(ДАННЫЕ!$AJ83,"1"&amp;ДАННЫЕ!$AJ83,"00")&amp;"hZ"&amp;IF(ДАННЫЕ!$AK83,"1"&amp;ДАННЫЕ!$AK83,"00")&amp;"p"&amp;IF(ДАННЫЕ!$AP83,"1"&amp;ДАННЫЕ!$AP83,"00")&amp;"k"&amp;IF(ДАННЫЕ!$AQ83,"1"&amp;ДАННЫЕ!$AQ83,"00")&amp;"z"&amp;IF(ДАННЫЕ!$AR83,"1"&amp;ДАННЫЕ!$AR83,"00")&amp;"j"&amp;IF(ДАННЫЕ!$AM83,"1"&amp;ДАННЫЕ!$AM83,"00")&amp;"n"&amp;IF(ДАННЫЕ!$AN83,"1"&amp;ДАННЫЕ!$AN83,"00")&amp;"E"&amp;ДАННЫЕ!BI83&amp;"L"&amp;ДАННЫЕ!AO83&amp;"h"&amp;IF(ДАННЫЕ!$AU83&gt;0,1,0)&amp;"v"&amp;IF(ДАННЫЕ!$AW83&gt;0,1,0)&amp;"a"&amp;IF(ДАННЫЕ!$AS83,"1"&amp;ДАННЫЕ!$AS83,"00")&amp;"s"&amp;IF(ДАННЫЕ!$AT83,"1"&amp;ДАННЫЕ!$AT83,"00")&amp;"u"&amp;IF(ДАННЫЕ!$CJ83&gt;0,1,0)&amp;"y"&amp;B83&amp;"d"&amp;H83&amp;"e"&amp;F83&amp;G83</f>
        <v>x0w00t00f00b00g00c00i00r00m00hS00hZ00p00k00z00j00n00ELh0v0a00s00u0y0de</v>
      </c>
      <c r="L83" s="28" t="str">
        <f ca="1">ДАННЫЕ!$I83&amp;"VN"&amp;IF(ДАННЫЕ!AW83&gt;0,11,10)&amp;"CD"&amp;IF(ДАННЫЕ!BF83&gt;500,16,IF(ДАННЫЕ!BF83&gt;350,15,IF(ДАННЫЕ!BF83&gt;=200,14,IF(ДАННЫЕ!BF83&gt;=100,13,IF(ДАННЫЕ!BF83&gt;=50,12,IF(ДАННЫЕ!BF83&gt;0,11,10))))))&amp;"AR"&amp;IF(ДАННЫЕ!BX83&gt;0,1,0)&amp;"GD"&amp;B83&amp;"VV"&amp;IF(E83&gt;=5,IF(E83&lt;18,1,0),0)</f>
        <v>VN10CD10AR0GD0VV0</v>
      </c>
      <c r="M83" s="28" t="str">
        <f>ДАННЫЕ!$I83&amp;"b"&amp;ДАННЫЕ!$BI83&amp;"r"&amp;ДАННЫЕ!$BJ83&amp;"CD"&amp;IF(ДАННЫЕ!BF83&gt;0,IF(ДАННЫЕ!BF83&lt;200,1,IF(ДАННЫЕ!BF83&lt;350,2,3)),0)&amp;"h"&amp;IF(ДАННЫЕ!$BK83+ДАННЫЕ!$BL83+ДАННЫЕ!$BM83&gt;0,1,0)&amp;"x"&amp;ДАННЫЕ!$BK83&amp;"y"&amp;ДАННЫЕ!$BL83&amp;"z"&amp;ДАННЫЕ!$BM83&amp;"c"&amp;IF(ДАННЫЕ!$BK83+ДАННЫЕ!$BL83+ДАННЫЕ!$BM83=3,1,0)&amp;"a"&amp;IF(ДАННЫЕ!$BQ83+ДАННЫЕ!$BR83&gt;0,1,0)&amp;"d"&amp;ДАННЫЕ!$BQ83&amp;"v"&amp;ДАННЫЕ!$BR83&amp;"p"&amp;ДАННЫЕ!$BS83&amp;"n"&amp;ДАННЫЕ!$BU83&amp;"t"&amp;ДАННЫЕ!$BV83&amp;"o"&amp;ДАННЫЕ!$BT83&amp;"l"&amp;IF(ДАННЫЕ!$BN83&gt;0,1,0)&amp;ДАННЫЕ!$BN83&amp;"g"&amp;ДАННЫЕ!$BO83&amp;"s"&amp;ДАННЫЕ!$BP83&amp;"DZ"&amp;IF(ДАННЫЕ!B83-ДАННЫЕ!G83 &lt; 60,IF(ДАННЫЕ!B83-ДАННЫЕ!G83 &gt;= 0,1,0),0)&amp;"u"&amp;IF(ДАННЫЕ!$CJ83&gt;0,1,0)</f>
        <v>brCD0h0xyzc0a0dvpntol0gsDZ1u0</v>
      </c>
      <c r="N83" s="28" t="str">
        <f ca="1">ДАННЫЕ!$F83&amp;ДАННЫЕ!$I83&amp;"g"&amp;B83&amp;"cf"&amp;D83&amp;"a"&amp;IF(ДАННЫЕ!$BX83&gt;0,1,0)&amp;IF(ДАННЫЕ!$BF83&gt;500,1,IF(ДАННЫЕ!$BF83&gt;350,2,IF(ДАННЫЕ!$BF83&gt;=200,3,IF(ДАННЫЕ!$BF83&gt;=100,4,IF(ДАННЫЕ!$BF83&gt;=50,5,IF(ДАННЫЕ!$BF83&lt;50,6,0))))))&amp;"AR"&amp;IF(DATEDIF(ДАННЫЕ!$BX83,ДАННЫЕ!$F$1,"y")&gt;1,1,0)&amp;"VG"&amp;IF(ДАННЫЕ!$BH83="0",1,0)&amp;"o"&amp;IF(T83+ДАННЫЕ!$AF83+ДАННЫЕ!$AG83+ДАННЫЕ!$AH83+ДАННЫЕ!$AI83+ДАННЫЕ!$AJ83+ДАННЫЕ!$AP83+ДАННЫЕ!$AQ83+ДАННЫЕ!$AR83+ДАННЫЕ!$AU83+ДАННЫЕ!$AW83+ДАННЫЕ!$AS83+ДАННЫЕ!$AT83&gt;0,1,0)&amp;"x"&amp;ДАННЫЕ!$AG83&amp;"p"&amp;IF(ДАННЫЕ!$BY83&gt;0,1,0)&amp;"v"&amp;IF(ДАННЫЕ!$BZ83&gt;0,1,0)&amp;"n"&amp;ДАННЫЕ!$CA83&amp;"t"&amp;ДАННЫЕ!$AY83&amp;"k"&amp;ДАННЫЕ!$CB83&amp;"q"&amp;ДАННЫЕ!$CC83&amp;"w"&amp;ДАННЫЕ!$CD83&amp;"e"&amp;ДАННЫЕ!$CE83&amp;"m"&amp;ДАННЫЕ!$CF83&amp;"c"&amp;ДАННЫЕ!$CG83&amp;"z"&amp;ДАННЫЕ!$CH83&amp;"d"&amp;IF(H83=4,1,0)&amp;"s"&amp;IF(ДАННЫЕ!$J83=1,0,1)&amp;"u"&amp;IF(ДАННЫЕ!$CJ83&gt;0,1,0)</f>
        <v>g0cf0a06AR1VG0o0xp0v0ntkqwemczd0s1u0</v>
      </c>
      <c r="O83" s="28" t="str">
        <f>ДАННЫЕ!$I83&amp;"g"&amp;B83&amp;A83&amp;"f"&amp;P83&amp;"c"&amp;IF(ДАННЫЕ!$U83&gt;0,1,0)&amp;"s"&amp;IF(ДАННЫЕ!$Q83&gt;0,IF(YEAR(ДАННЫЕ!$F$1)=YEAR(ДАННЫЕ!$Q83),IF(MONTH(ДАННЫЕ!$F$1)=MONTH(ДАННЫЕ!$Q83),111,11),1),0)&amp;"i"&amp;IF(ДАННЫЕ!$R83+ДАННЫЕ!$S83+ДАННЫЕ!$T83=0,0,1)&amp;"h"&amp;IF(ДАННЫЕ!$P83&gt;0,1,0)&amp;"p"&amp;IF(ДАННЫЕ!$CI83&gt;0,IF(YEAR(ДАННЫЕ!$F$1)=YEAR(ДАННЫЕ!$CI83),IF(MONTH(ДАННЫЕ!$F$1)=MONTH(ДАННЫЕ!$CI83),111,11),1),0)&amp;"d"&amp;IF(ДАННЫЕ!$CJ83&gt;0,IF(YEAR(ДАННЫЕ!$F$1)=YEAR(ДАННЫЕ!$CJ83),IF(MONTH(ДАННЫЕ!$F$1)=MONTH(ДАННЫЕ!$CJ83),111,11),1),0)&amp;"o"&amp;IF(ДАННЫЕ!$CK83&gt;0,IF(MONTH(ДАННЫЕ!$F$1)=MONTH(ДАННЫЕ!$CK83),111,11),0)&amp;"v"&amp;IF(ДАННЫЕ!$BE83&gt;0,IF(MONTH(ДАННЫЕ!$F$1)=MONTH(ДАННЫЕ!$BE83),111,11),0)</f>
        <v>g00f0c0s0i0h0p0d0o0v0</v>
      </c>
      <c r="P83" s="15">
        <f t="shared" si="5"/>
        <v>0</v>
      </c>
      <c r="Q83" s="15">
        <f>IF(ДАННЫЕ!$F$1&gt;ДАННЫЕ!$N83,IF(YEAR(ДАННЫЕ!$F$1)=YEAR(ДАННЫЕ!M83),1,0),0)</f>
        <v>0</v>
      </c>
      <c r="R83" s="15">
        <f>IF(ДАННЫЕ!$F$1&gt;ДАННЫЕ!$N83,IF(YEAR(ДАННЫЕ!$F$1)=YEAR(ДАННЫЕ!N83),1,0),0)</f>
        <v>0</v>
      </c>
      <c r="S83" s="15">
        <f>IF(ДАННЫЕ!$AA83="2А",1,IF(ДАННЫЕ!$AA83="2Б",2,IF(ДАННЫЕ!$AA83="2В",3,IF(ДАННЫЕ!$AA83=3,4,IF(ДАННЫЕ!$AA83="4А",5,IF(ДАННЫЕ!$AA83="4Б",6,IF(ДАННЫЕ!$AA83="4В",7,IF(ДАННЫЕ!$AA83=5,8,0))))))))</f>
        <v>0</v>
      </c>
      <c r="T83" s="15">
        <f>IF(OR(ДАННЫЕ!$AC83=2,ДАННЫЕ!$AD83=2,ДАННЫЕ!$AE83=2),2,IF(OR(ДАННЫЕ!$AC83=1,ДАННЫЕ!$AD83=1,ДАННЫЕ!$AE83=1),1,0))</f>
        <v>0</v>
      </c>
    </row>
    <row r="84" spans="1:20" ht="15" customHeight="1" x14ac:dyDescent="0.2">
      <c r="A84" s="78">
        <f>IF(B84&gt;0,IF(MONTH(ДАННЫЕ!$F$1)=MONTH(ДАННЫЕ!$B84),1,0),0)</f>
        <v>0</v>
      </c>
      <c r="B84" s="14">
        <f>IF(ДАННЫЕ!$B84&gt;0,IF(YEAR(ДАННЫЕ!$F$1)=YEAR(ДАННЫЕ!$B84),1,0),0)</f>
        <v>0</v>
      </c>
      <c r="C84" s="14">
        <f>IF(ДАННЫЕ!$CM84&gt;0,IF(YEAR(ДАННЫЕ!$F$1)=YEAR(ДАННЫЕ!$CM84),1,0),0)</f>
        <v>0</v>
      </c>
      <c r="D84" s="14">
        <f>IF(ДАННЫЕ!$CJ84&gt;0,IF(ДАННЫЕ!$CL84&gt;ДАННЫЕ!$F$1,1,IF(ДАННЫЕ!$CL84&gt;0,0,1)),0)</f>
        <v>0</v>
      </c>
      <c r="E84" s="43" t="str">
        <f ca="1">IF(ДАННЫЕ!$F$1&gt;0,IF(ДАННЫЕ!$G84&gt;0,DATEDIF(ДАННЫЕ!$G84,ДАННЫЕ!$F$1,"y"),""),IF(ДАННЫЕ!$G84&gt;0,DATEDIF(ДАННЫЕ!$G84,TODAY(),"y"),""))</f>
        <v/>
      </c>
      <c r="F84" s="43" t="str">
        <f xml:space="preserve"> IF(ДАННЫЕ!$F84="М",IF(E84&gt;=18,IF(E84&lt;60,1,""),""),"")&amp;IF(ДАННЫЕ!$F84="Ж",IF(E84&gt;=18,IF(E84&lt;55,1,""),""),"")</f>
        <v/>
      </c>
      <c r="G84" s="43" t="str">
        <f xml:space="preserve"> IF(ДАННЫЕ!$F84="М",IF(E84&gt;=60,2,""),"")&amp;IF(ДАННЫЕ!$F84="Ж",IF(E84&gt;=55,2,""),"")</f>
        <v/>
      </c>
      <c r="H84" s="43" t="str">
        <f t="shared" ca="1" si="3"/>
        <v/>
      </c>
      <c r="I84" s="43" t="str">
        <f t="shared" ca="1" si="4"/>
        <v>03</v>
      </c>
      <c r="J84" s="28" t="str">
        <f ca="1">ДАННЫЕ!$F84&amp;H84&amp;I84&amp;ДАННЫЕ!$I84&amp;"m"&amp;IF(ДАННЫЕ!$I84&gt;0,IF(ДАННЫЕ!$J84&gt;0,0,1),"")&amp;"f"&amp;IF(ДАННЫЕ!$R84&gt;0,IF(YEAR(ДАННЫЕ!$F$1)=YEAR(ДАННЫЕ!$R84),1,0),0)&amp;"z"&amp;ДАННЫЕ!$R84&amp;"p"&amp;ДАННЫЕ!$S84&amp;"i"&amp;ДАННЫЕ!$T84&amp;"h"&amp;ДАННЫЕ!$K84&amp;"be"&amp;ДАННЫЕ!$BI84&amp;"CD"&amp;IF(ДАННЫЕ!BF84&gt;500,4,IF(ДАННЫЕ!BF84&gt;350,3,IF(ДАННЫЕ!BF84&gt;200,2,IF(ДАННЫЕ!BF84&gt;0,1,0))))&amp;"g"&amp;B84&amp;"d"&amp;H84&amp;"l"&amp;ДАННЫЕ!AT84&amp;"a"&amp;ДАННЫЕ!$V84&amp;"v"&amp;R84&amp;"k"&amp;ДАННЫЕ!$U84&amp;"s"&amp;ДАННЫЕ!$Y84&amp;"t"&amp;ДАННЫЕ!$X84&amp;"b"&amp;IF(ДАННЫЕ!$Q84&gt;1,1,0)&amp;"PP"&amp;ДАННЫЕ!Z84&amp;"c"&amp;S84&amp;"x"&amp;IF(ДАННЫЕ!$BY84&gt;0,IF(YEAR(ДАННЫЕ!$F$1)=YEAR(ДАННЫЕ!$BY84),1,0),0)&amp;"n"&amp;IF(ДАННЫЕ!$BZ84&gt;0,IF(YEAR(ДАННЫЕ!$F$1)=YEAR(ДАННЫЕ!$BZ84),1,0),0)&amp;"u"&amp;D84&amp;"z"&amp;IF(ДАННЫЕ!$CL84&gt;0,IF(YEAR(ДАННЫЕ!$F$1)&gt;YEAR(ДАННЫЕ!$CL84),11,12),0)</f>
        <v>03mf0zpihbeCD0g0dlav0kstb0PPc0x0n0u0z0</v>
      </c>
      <c r="K84" s="28" t="str">
        <f ca="1">ДАННЫЕ!$I84&amp;"x"&amp;B84&amp;"w"&amp;IF(T84+ДАННЫЕ!AD84+ДАННЫЕ!AE84+ДАННЫЕ!AF84+ДАННЫЕ!AG84+ДАННЫЕ!AH84+ДАННЫЕ!$AL84+ДАННЫЕ!AI84+ДАННЫЕ!AJ84+ДАННЫЕ!AK84+ДАННЫЕ!AP84+ДАННЫЕ!AQ84+ДАННЫЕ!AR84+ДАННЫЕ!$AM84+ДАННЫЕ!$AN84+ДАННЫЕ!AS84+ДАННЫЕ!AT84&gt;0,1,0)&amp;IF(OR(T84=2,ДАННЫЕ!AD84=2,ДАННЫЕ!AE84=2,ДАННЫЕ!AF84=2,ДАННЫЕ!AG84=2,ДАННЫЕ!AH84=2,ДАННЫЕ!$AL84=2,ДАННЫЕ!AI84=2,ДАННЫЕ!AJ84=2,ДАННЫЕ!AK84=2,ДАННЫЕ!AP84=2,ДАННЫЕ!AQ84=2,ДАННЫЕ!AR84=2,ДАННЫЕ!$AM84=2,ДАННЫЕ!$AN84=2,ДАННЫЕ!AS84=2,ДАННЫЕ!AT84=2),2,0)&amp;"t"&amp;IF(T84&gt;0,"1"&amp;T84,"00")&amp;"f"&amp;IF(ДАННЫЕ!$AC84,"1"&amp;ДАННЫЕ!$AC84,"00")&amp;"b"&amp;IF(ДАННЫЕ!$AD84,"1"&amp;ДАННЫЕ!$AD84,"00")&amp;"g"&amp;IF(ДАННЫЕ!$AF84,"1"&amp;ДАННЫЕ!$AF84,"00")&amp;"c"&amp;IF(ДАННЫЕ!$AG84,"1"&amp;ДАННЫЕ!$AG84,"00")&amp;"i"&amp;IF(ДАННЫЕ!$AH84,"1"&amp;ДАННЫЕ!$AH84,"00")&amp;"r"&amp;IF(ДАННЫЕ!$AL84,"1"&amp;ДАННЫЕ!$AL84,"00")&amp;"m"&amp;IF(ДАННЫЕ!$AI84,"1"&amp;ДАННЫЕ!$AI84,"00")&amp;"hS"&amp;IF(ДАННЫЕ!$AJ84,"1"&amp;ДАННЫЕ!$AJ84,"00")&amp;"hZ"&amp;IF(ДАННЫЕ!$AK84,"1"&amp;ДАННЫЕ!$AK84,"00")&amp;"p"&amp;IF(ДАННЫЕ!$AP84,"1"&amp;ДАННЫЕ!$AP84,"00")&amp;"k"&amp;IF(ДАННЫЕ!$AQ84,"1"&amp;ДАННЫЕ!$AQ84,"00")&amp;"z"&amp;IF(ДАННЫЕ!$AR84,"1"&amp;ДАННЫЕ!$AR84,"00")&amp;"j"&amp;IF(ДАННЫЕ!$AM84,"1"&amp;ДАННЫЕ!$AM84,"00")&amp;"n"&amp;IF(ДАННЫЕ!$AN84,"1"&amp;ДАННЫЕ!$AN84,"00")&amp;"E"&amp;ДАННЫЕ!BI84&amp;"L"&amp;ДАННЫЕ!AO84&amp;"h"&amp;IF(ДАННЫЕ!$AU84&gt;0,1,0)&amp;"v"&amp;IF(ДАННЫЕ!$AW84&gt;0,1,0)&amp;"a"&amp;IF(ДАННЫЕ!$AS84,"1"&amp;ДАННЫЕ!$AS84,"00")&amp;"s"&amp;IF(ДАННЫЕ!$AT84,"1"&amp;ДАННЫЕ!$AT84,"00")&amp;"u"&amp;IF(ДАННЫЕ!$CJ84&gt;0,1,0)&amp;"y"&amp;B84&amp;"d"&amp;H84&amp;"e"&amp;F84&amp;G84</f>
        <v>x0w00t00f00b00g00c00i00r00m00hS00hZ00p00k00z00j00n00ELh0v0a00s00u0y0de</v>
      </c>
      <c r="L84" s="28" t="str">
        <f ca="1">ДАННЫЕ!$I84&amp;"VN"&amp;IF(ДАННЫЕ!AW84&gt;0,11,10)&amp;"CD"&amp;IF(ДАННЫЕ!BF84&gt;500,16,IF(ДАННЫЕ!BF84&gt;350,15,IF(ДАННЫЕ!BF84&gt;=200,14,IF(ДАННЫЕ!BF84&gt;=100,13,IF(ДАННЫЕ!BF84&gt;=50,12,IF(ДАННЫЕ!BF84&gt;0,11,10))))))&amp;"AR"&amp;IF(ДАННЫЕ!BX84&gt;0,1,0)&amp;"GD"&amp;B84&amp;"VV"&amp;IF(E84&gt;=5,IF(E84&lt;18,1,0),0)</f>
        <v>VN10CD10AR0GD0VV0</v>
      </c>
      <c r="M84" s="28" t="str">
        <f>ДАННЫЕ!$I84&amp;"b"&amp;ДАННЫЕ!$BI84&amp;"r"&amp;ДАННЫЕ!$BJ84&amp;"CD"&amp;IF(ДАННЫЕ!BF84&gt;0,IF(ДАННЫЕ!BF84&lt;200,1,IF(ДАННЫЕ!BF84&lt;350,2,3)),0)&amp;"h"&amp;IF(ДАННЫЕ!$BK84+ДАННЫЕ!$BL84+ДАННЫЕ!$BM84&gt;0,1,0)&amp;"x"&amp;ДАННЫЕ!$BK84&amp;"y"&amp;ДАННЫЕ!$BL84&amp;"z"&amp;ДАННЫЕ!$BM84&amp;"c"&amp;IF(ДАННЫЕ!$BK84+ДАННЫЕ!$BL84+ДАННЫЕ!$BM84=3,1,0)&amp;"a"&amp;IF(ДАННЫЕ!$BQ84+ДАННЫЕ!$BR84&gt;0,1,0)&amp;"d"&amp;ДАННЫЕ!$BQ84&amp;"v"&amp;ДАННЫЕ!$BR84&amp;"p"&amp;ДАННЫЕ!$BS84&amp;"n"&amp;ДАННЫЕ!$BU84&amp;"t"&amp;ДАННЫЕ!$BV84&amp;"o"&amp;ДАННЫЕ!$BT84&amp;"l"&amp;IF(ДАННЫЕ!$BN84&gt;0,1,0)&amp;ДАННЫЕ!$BN84&amp;"g"&amp;ДАННЫЕ!$BO84&amp;"s"&amp;ДАННЫЕ!$BP84&amp;"DZ"&amp;IF(ДАННЫЕ!B84-ДАННЫЕ!G84 &lt; 60,IF(ДАННЫЕ!B84-ДАННЫЕ!G84 &gt;= 0,1,0),0)&amp;"u"&amp;IF(ДАННЫЕ!$CJ84&gt;0,1,0)</f>
        <v>brCD0h0xyzc0a0dvpntol0gsDZ1u0</v>
      </c>
      <c r="N84" s="28" t="str">
        <f ca="1">ДАННЫЕ!$F84&amp;ДАННЫЕ!$I84&amp;"g"&amp;B84&amp;"cf"&amp;D84&amp;"a"&amp;IF(ДАННЫЕ!$BX84&gt;0,1,0)&amp;IF(ДАННЫЕ!$BF84&gt;500,1,IF(ДАННЫЕ!$BF84&gt;350,2,IF(ДАННЫЕ!$BF84&gt;=200,3,IF(ДАННЫЕ!$BF84&gt;=100,4,IF(ДАННЫЕ!$BF84&gt;=50,5,IF(ДАННЫЕ!$BF84&lt;50,6,0))))))&amp;"AR"&amp;IF(DATEDIF(ДАННЫЕ!$BX84,ДАННЫЕ!$F$1,"y")&gt;1,1,0)&amp;"VG"&amp;IF(ДАННЫЕ!$BH84="0",1,0)&amp;"o"&amp;IF(T84+ДАННЫЕ!$AF84+ДАННЫЕ!$AG84+ДАННЫЕ!$AH84+ДАННЫЕ!$AI84+ДАННЫЕ!$AJ84+ДАННЫЕ!$AP84+ДАННЫЕ!$AQ84+ДАННЫЕ!$AR84+ДАННЫЕ!$AU84+ДАННЫЕ!$AW84+ДАННЫЕ!$AS84+ДАННЫЕ!$AT84&gt;0,1,0)&amp;"x"&amp;ДАННЫЕ!$AG84&amp;"p"&amp;IF(ДАННЫЕ!$BY84&gt;0,1,0)&amp;"v"&amp;IF(ДАННЫЕ!$BZ84&gt;0,1,0)&amp;"n"&amp;ДАННЫЕ!$CA84&amp;"t"&amp;ДАННЫЕ!$AY84&amp;"k"&amp;ДАННЫЕ!$CB84&amp;"q"&amp;ДАННЫЕ!$CC84&amp;"w"&amp;ДАННЫЕ!$CD84&amp;"e"&amp;ДАННЫЕ!$CE84&amp;"m"&amp;ДАННЫЕ!$CF84&amp;"c"&amp;ДАННЫЕ!$CG84&amp;"z"&amp;ДАННЫЕ!$CH84&amp;"d"&amp;IF(H84=4,1,0)&amp;"s"&amp;IF(ДАННЫЕ!$J84=1,0,1)&amp;"u"&amp;IF(ДАННЫЕ!$CJ84&gt;0,1,0)</f>
        <v>g0cf0a06AR1VG0o0xp0v0ntkqwemczd0s1u0</v>
      </c>
      <c r="O84" s="28" t="str">
        <f>ДАННЫЕ!$I84&amp;"g"&amp;B84&amp;A84&amp;"f"&amp;P84&amp;"c"&amp;IF(ДАННЫЕ!$U84&gt;0,1,0)&amp;"s"&amp;IF(ДАННЫЕ!$Q84&gt;0,IF(YEAR(ДАННЫЕ!$F$1)=YEAR(ДАННЫЕ!$Q84),IF(MONTH(ДАННЫЕ!$F$1)=MONTH(ДАННЫЕ!$Q84),111,11),1),0)&amp;"i"&amp;IF(ДАННЫЕ!$R84+ДАННЫЕ!$S84+ДАННЫЕ!$T84=0,0,1)&amp;"h"&amp;IF(ДАННЫЕ!$P84&gt;0,1,0)&amp;"p"&amp;IF(ДАННЫЕ!$CI84&gt;0,IF(YEAR(ДАННЫЕ!$F$1)=YEAR(ДАННЫЕ!$CI84),IF(MONTH(ДАННЫЕ!$F$1)=MONTH(ДАННЫЕ!$CI84),111,11),1),0)&amp;"d"&amp;IF(ДАННЫЕ!$CJ84&gt;0,IF(YEAR(ДАННЫЕ!$F$1)=YEAR(ДАННЫЕ!$CJ84),IF(MONTH(ДАННЫЕ!$F$1)=MONTH(ДАННЫЕ!$CJ84),111,11),1),0)&amp;"o"&amp;IF(ДАННЫЕ!$CK84&gt;0,IF(MONTH(ДАННЫЕ!$F$1)=MONTH(ДАННЫЕ!$CK84),111,11),0)&amp;"v"&amp;IF(ДАННЫЕ!$BE84&gt;0,IF(MONTH(ДАННЫЕ!$F$1)=MONTH(ДАННЫЕ!$BE84),111,11),0)</f>
        <v>g00f0c0s0i0h0p0d0o0v0</v>
      </c>
      <c r="P84" s="15">
        <f t="shared" si="5"/>
        <v>0</v>
      </c>
      <c r="Q84" s="15">
        <f>IF(ДАННЫЕ!$F$1&gt;ДАННЫЕ!$N84,IF(YEAR(ДАННЫЕ!$F$1)=YEAR(ДАННЫЕ!M84),1,0),0)</f>
        <v>0</v>
      </c>
      <c r="R84" s="15">
        <f>IF(ДАННЫЕ!$F$1&gt;ДАННЫЕ!$N84,IF(YEAR(ДАННЫЕ!$F$1)=YEAR(ДАННЫЕ!N84),1,0),0)</f>
        <v>0</v>
      </c>
      <c r="S84" s="15">
        <f>IF(ДАННЫЕ!$AA84="2А",1,IF(ДАННЫЕ!$AA84="2Б",2,IF(ДАННЫЕ!$AA84="2В",3,IF(ДАННЫЕ!$AA84=3,4,IF(ДАННЫЕ!$AA84="4А",5,IF(ДАННЫЕ!$AA84="4Б",6,IF(ДАННЫЕ!$AA84="4В",7,IF(ДАННЫЕ!$AA84=5,8,0))))))))</f>
        <v>0</v>
      </c>
      <c r="T84" s="15">
        <f>IF(OR(ДАННЫЕ!$AC84=2,ДАННЫЕ!$AD84=2,ДАННЫЕ!$AE84=2),2,IF(OR(ДАННЫЕ!$AC84=1,ДАННЫЕ!$AD84=1,ДАННЫЕ!$AE84=1),1,0))</f>
        <v>0</v>
      </c>
    </row>
    <row r="85" spans="1:20" ht="15" customHeight="1" x14ac:dyDescent="0.2">
      <c r="A85" s="78">
        <f>IF(B85&gt;0,IF(MONTH(ДАННЫЕ!$F$1)=MONTH(ДАННЫЕ!$B85),1,0),0)</f>
        <v>0</v>
      </c>
      <c r="B85" s="14">
        <f>IF(ДАННЫЕ!$B85&gt;0,IF(YEAR(ДАННЫЕ!$F$1)=YEAR(ДАННЫЕ!$B85),1,0),0)</f>
        <v>0</v>
      </c>
      <c r="C85" s="14">
        <f>IF(ДАННЫЕ!$CM85&gt;0,IF(YEAR(ДАННЫЕ!$F$1)=YEAR(ДАННЫЕ!$CM85),1,0),0)</f>
        <v>0</v>
      </c>
      <c r="D85" s="14">
        <f>IF(ДАННЫЕ!$CJ85&gt;0,IF(ДАННЫЕ!$CL85&gt;ДАННЫЕ!$F$1,1,IF(ДАННЫЕ!$CL85&gt;0,0,1)),0)</f>
        <v>0</v>
      </c>
      <c r="E85" s="43" t="str">
        <f ca="1">IF(ДАННЫЕ!$F$1&gt;0,IF(ДАННЫЕ!$G85&gt;0,DATEDIF(ДАННЫЕ!$G85,ДАННЫЕ!$F$1,"y"),""),IF(ДАННЫЕ!$G85&gt;0,DATEDIF(ДАННЫЕ!$G85,TODAY(),"y"),""))</f>
        <v/>
      </c>
      <c r="F85" s="43" t="str">
        <f xml:space="preserve"> IF(ДАННЫЕ!$F85="М",IF(E85&gt;=18,IF(E85&lt;60,1,""),""),"")&amp;IF(ДАННЫЕ!$F85="Ж",IF(E85&gt;=18,IF(E85&lt;55,1,""),""),"")</f>
        <v/>
      </c>
      <c r="G85" s="43" t="str">
        <f xml:space="preserve"> IF(ДАННЫЕ!$F85="М",IF(E85&gt;=60,2,""),"")&amp;IF(ДАННЫЕ!$F85="Ж",IF(E85&gt;=55,2,""),"")</f>
        <v/>
      </c>
      <c r="H85" s="43" t="str">
        <f t="shared" ca="1" si="3"/>
        <v/>
      </c>
      <c r="I85" s="43" t="str">
        <f t="shared" ca="1" si="4"/>
        <v>03</v>
      </c>
      <c r="J85" s="28" t="str">
        <f ca="1">ДАННЫЕ!$F85&amp;H85&amp;I85&amp;ДАННЫЕ!$I85&amp;"m"&amp;IF(ДАННЫЕ!$I85&gt;0,IF(ДАННЫЕ!$J85&gt;0,0,1),"")&amp;"f"&amp;IF(ДАННЫЕ!$R85&gt;0,IF(YEAR(ДАННЫЕ!$F$1)=YEAR(ДАННЫЕ!$R85),1,0),0)&amp;"z"&amp;ДАННЫЕ!$R85&amp;"p"&amp;ДАННЫЕ!$S85&amp;"i"&amp;ДАННЫЕ!$T85&amp;"h"&amp;ДАННЫЕ!$K85&amp;"be"&amp;ДАННЫЕ!$BI85&amp;"CD"&amp;IF(ДАННЫЕ!BF85&gt;500,4,IF(ДАННЫЕ!BF85&gt;350,3,IF(ДАННЫЕ!BF85&gt;200,2,IF(ДАННЫЕ!BF85&gt;0,1,0))))&amp;"g"&amp;B85&amp;"d"&amp;H85&amp;"l"&amp;ДАННЫЕ!AT85&amp;"a"&amp;ДАННЫЕ!$V85&amp;"v"&amp;R85&amp;"k"&amp;ДАННЫЕ!$U85&amp;"s"&amp;ДАННЫЕ!$Y85&amp;"t"&amp;ДАННЫЕ!$X85&amp;"b"&amp;IF(ДАННЫЕ!$Q85&gt;1,1,0)&amp;"PP"&amp;ДАННЫЕ!Z85&amp;"c"&amp;S85&amp;"x"&amp;IF(ДАННЫЕ!$BY85&gt;0,IF(YEAR(ДАННЫЕ!$F$1)=YEAR(ДАННЫЕ!$BY85),1,0),0)&amp;"n"&amp;IF(ДАННЫЕ!$BZ85&gt;0,IF(YEAR(ДАННЫЕ!$F$1)=YEAR(ДАННЫЕ!$BZ85),1,0),0)&amp;"u"&amp;D85&amp;"z"&amp;IF(ДАННЫЕ!$CL85&gt;0,IF(YEAR(ДАННЫЕ!$F$1)&gt;YEAR(ДАННЫЕ!$CL85),11,12),0)</f>
        <v>03mf0zpihbeCD0g0dlav0kstb0PPc0x0n0u0z0</v>
      </c>
      <c r="K85" s="28" t="str">
        <f ca="1">ДАННЫЕ!$I85&amp;"x"&amp;B85&amp;"w"&amp;IF(T85+ДАННЫЕ!AD85+ДАННЫЕ!AE85+ДАННЫЕ!AF85+ДАННЫЕ!AG85+ДАННЫЕ!AH85+ДАННЫЕ!$AL85+ДАННЫЕ!AI85+ДАННЫЕ!AJ85+ДАННЫЕ!AK85+ДАННЫЕ!AP85+ДАННЫЕ!AQ85+ДАННЫЕ!AR85+ДАННЫЕ!$AM85+ДАННЫЕ!$AN85+ДАННЫЕ!AS85+ДАННЫЕ!AT85&gt;0,1,0)&amp;IF(OR(T85=2,ДАННЫЕ!AD85=2,ДАННЫЕ!AE85=2,ДАННЫЕ!AF85=2,ДАННЫЕ!AG85=2,ДАННЫЕ!AH85=2,ДАННЫЕ!$AL85=2,ДАННЫЕ!AI85=2,ДАННЫЕ!AJ85=2,ДАННЫЕ!AK85=2,ДАННЫЕ!AP85=2,ДАННЫЕ!AQ85=2,ДАННЫЕ!AR85=2,ДАННЫЕ!$AM85=2,ДАННЫЕ!$AN85=2,ДАННЫЕ!AS85=2,ДАННЫЕ!AT85=2),2,0)&amp;"t"&amp;IF(T85&gt;0,"1"&amp;T85,"00")&amp;"f"&amp;IF(ДАННЫЕ!$AC85,"1"&amp;ДАННЫЕ!$AC85,"00")&amp;"b"&amp;IF(ДАННЫЕ!$AD85,"1"&amp;ДАННЫЕ!$AD85,"00")&amp;"g"&amp;IF(ДАННЫЕ!$AF85,"1"&amp;ДАННЫЕ!$AF85,"00")&amp;"c"&amp;IF(ДАННЫЕ!$AG85,"1"&amp;ДАННЫЕ!$AG85,"00")&amp;"i"&amp;IF(ДАННЫЕ!$AH85,"1"&amp;ДАННЫЕ!$AH85,"00")&amp;"r"&amp;IF(ДАННЫЕ!$AL85,"1"&amp;ДАННЫЕ!$AL85,"00")&amp;"m"&amp;IF(ДАННЫЕ!$AI85,"1"&amp;ДАННЫЕ!$AI85,"00")&amp;"hS"&amp;IF(ДАННЫЕ!$AJ85,"1"&amp;ДАННЫЕ!$AJ85,"00")&amp;"hZ"&amp;IF(ДАННЫЕ!$AK85,"1"&amp;ДАННЫЕ!$AK85,"00")&amp;"p"&amp;IF(ДАННЫЕ!$AP85,"1"&amp;ДАННЫЕ!$AP85,"00")&amp;"k"&amp;IF(ДАННЫЕ!$AQ85,"1"&amp;ДАННЫЕ!$AQ85,"00")&amp;"z"&amp;IF(ДАННЫЕ!$AR85,"1"&amp;ДАННЫЕ!$AR85,"00")&amp;"j"&amp;IF(ДАННЫЕ!$AM85,"1"&amp;ДАННЫЕ!$AM85,"00")&amp;"n"&amp;IF(ДАННЫЕ!$AN85,"1"&amp;ДАННЫЕ!$AN85,"00")&amp;"E"&amp;ДАННЫЕ!BI85&amp;"L"&amp;ДАННЫЕ!AO85&amp;"h"&amp;IF(ДАННЫЕ!$AU85&gt;0,1,0)&amp;"v"&amp;IF(ДАННЫЕ!$AW85&gt;0,1,0)&amp;"a"&amp;IF(ДАННЫЕ!$AS85,"1"&amp;ДАННЫЕ!$AS85,"00")&amp;"s"&amp;IF(ДАННЫЕ!$AT85,"1"&amp;ДАННЫЕ!$AT85,"00")&amp;"u"&amp;IF(ДАННЫЕ!$CJ85&gt;0,1,0)&amp;"y"&amp;B85&amp;"d"&amp;H85&amp;"e"&amp;F85&amp;G85</f>
        <v>x0w00t00f00b00g00c00i00r00m00hS00hZ00p00k00z00j00n00ELh0v0a00s00u0y0de</v>
      </c>
      <c r="L85" s="28" t="str">
        <f ca="1">ДАННЫЕ!$I85&amp;"VN"&amp;IF(ДАННЫЕ!AW85&gt;0,11,10)&amp;"CD"&amp;IF(ДАННЫЕ!BF85&gt;500,16,IF(ДАННЫЕ!BF85&gt;350,15,IF(ДАННЫЕ!BF85&gt;=200,14,IF(ДАННЫЕ!BF85&gt;=100,13,IF(ДАННЫЕ!BF85&gt;=50,12,IF(ДАННЫЕ!BF85&gt;0,11,10))))))&amp;"AR"&amp;IF(ДАННЫЕ!BX85&gt;0,1,0)&amp;"GD"&amp;B85&amp;"VV"&amp;IF(E85&gt;=5,IF(E85&lt;18,1,0),0)</f>
        <v>VN10CD10AR0GD0VV0</v>
      </c>
      <c r="M85" s="28" t="str">
        <f>ДАННЫЕ!$I85&amp;"b"&amp;ДАННЫЕ!$BI85&amp;"r"&amp;ДАННЫЕ!$BJ85&amp;"CD"&amp;IF(ДАННЫЕ!BF85&gt;0,IF(ДАННЫЕ!BF85&lt;200,1,IF(ДАННЫЕ!BF85&lt;350,2,3)),0)&amp;"h"&amp;IF(ДАННЫЕ!$BK85+ДАННЫЕ!$BL85+ДАННЫЕ!$BM85&gt;0,1,0)&amp;"x"&amp;ДАННЫЕ!$BK85&amp;"y"&amp;ДАННЫЕ!$BL85&amp;"z"&amp;ДАННЫЕ!$BM85&amp;"c"&amp;IF(ДАННЫЕ!$BK85+ДАННЫЕ!$BL85+ДАННЫЕ!$BM85=3,1,0)&amp;"a"&amp;IF(ДАННЫЕ!$BQ85+ДАННЫЕ!$BR85&gt;0,1,0)&amp;"d"&amp;ДАННЫЕ!$BQ85&amp;"v"&amp;ДАННЫЕ!$BR85&amp;"p"&amp;ДАННЫЕ!$BS85&amp;"n"&amp;ДАННЫЕ!$BU85&amp;"t"&amp;ДАННЫЕ!$BV85&amp;"o"&amp;ДАННЫЕ!$BT85&amp;"l"&amp;IF(ДАННЫЕ!$BN85&gt;0,1,0)&amp;ДАННЫЕ!$BN85&amp;"g"&amp;ДАННЫЕ!$BO85&amp;"s"&amp;ДАННЫЕ!$BP85&amp;"DZ"&amp;IF(ДАННЫЕ!B85-ДАННЫЕ!G85 &lt; 60,IF(ДАННЫЕ!B85-ДАННЫЕ!G85 &gt;= 0,1,0),0)&amp;"u"&amp;IF(ДАННЫЕ!$CJ85&gt;0,1,0)</f>
        <v>brCD0h0xyzc0a0dvpntol0gsDZ1u0</v>
      </c>
      <c r="N85" s="28" t="str">
        <f ca="1">ДАННЫЕ!$F85&amp;ДАННЫЕ!$I85&amp;"g"&amp;B85&amp;"cf"&amp;D85&amp;"a"&amp;IF(ДАННЫЕ!$BX85&gt;0,1,0)&amp;IF(ДАННЫЕ!$BF85&gt;500,1,IF(ДАННЫЕ!$BF85&gt;350,2,IF(ДАННЫЕ!$BF85&gt;=200,3,IF(ДАННЫЕ!$BF85&gt;=100,4,IF(ДАННЫЕ!$BF85&gt;=50,5,IF(ДАННЫЕ!$BF85&lt;50,6,0))))))&amp;"AR"&amp;IF(DATEDIF(ДАННЫЕ!$BX85,ДАННЫЕ!$F$1,"y")&gt;1,1,0)&amp;"VG"&amp;IF(ДАННЫЕ!$BH85="0",1,0)&amp;"o"&amp;IF(T85+ДАННЫЕ!$AF85+ДАННЫЕ!$AG85+ДАННЫЕ!$AH85+ДАННЫЕ!$AI85+ДАННЫЕ!$AJ85+ДАННЫЕ!$AP85+ДАННЫЕ!$AQ85+ДАННЫЕ!$AR85+ДАННЫЕ!$AU85+ДАННЫЕ!$AW85+ДАННЫЕ!$AS85+ДАННЫЕ!$AT85&gt;0,1,0)&amp;"x"&amp;ДАННЫЕ!$AG85&amp;"p"&amp;IF(ДАННЫЕ!$BY85&gt;0,1,0)&amp;"v"&amp;IF(ДАННЫЕ!$BZ85&gt;0,1,0)&amp;"n"&amp;ДАННЫЕ!$CA85&amp;"t"&amp;ДАННЫЕ!$AY85&amp;"k"&amp;ДАННЫЕ!$CB85&amp;"q"&amp;ДАННЫЕ!$CC85&amp;"w"&amp;ДАННЫЕ!$CD85&amp;"e"&amp;ДАННЫЕ!$CE85&amp;"m"&amp;ДАННЫЕ!$CF85&amp;"c"&amp;ДАННЫЕ!$CG85&amp;"z"&amp;ДАННЫЕ!$CH85&amp;"d"&amp;IF(H85=4,1,0)&amp;"s"&amp;IF(ДАННЫЕ!$J85=1,0,1)&amp;"u"&amp;IF(ДАННЫЕ!$CJ85&gt;0,1,0)</f>
        <v>g0cf0a06AR1VG0o0xp0v0ntkqwemczd0s1u0</v>
      </c>
      <c r="O85" s="28" t="str">
        <f>ДАННЫЕ!$I85&amp;"g"&amp;B85&amp;A85&amp;"f"&amp;P85&amp;"c"&amp;IF(ДАННЫЕ!$U85&gt;0,1,0)&amp;"s"&amp;IF(ДАННЫЕ!$Q85&gt;0,IF(YEAR(ДАННЫЕ!$F$1)=YEAR(ДАННЫЕ!$Q85),IF(MONTH(ДАННЫЕ!$F$1)=MONTH(ДАННЫЕ!$Q85),111,11),1),0)&amp;"i"&amp;IF(ДАННЫЕ!$R85+ДАННЫЕ!$S85+ДАННЫЕ!$T85=0,0,1)&amp;"h"&amp;IF(ДАННЫЕ!$P85&gt;0,1,0)&amp;"p"&amp;IF(ДАННЫЕ!$CI85&gt;0,IF(YEAR(ДАННЫЕ!$F$1)=YEAR(ДАННЫЕ!$CI85),IF(MONTH(ДАННЫЕ!$F$1)=MONTH(ДАННЫЕ!$CI85),111,11),1),0)&amp;"d"&amp;IF(ДАННЫЕ!$CJ85&gt;0,IF(YEAR(ДАННЫЕ!$F$1)=YEAR(ДАННЫЕ!$CJ85),IF(MONTH(ДАННЫЕ!$F$1)=MONTH(ДАННЫЕ!$CJ85),111,11),1),0)&amp;"o"&amp;IF(ДАННЫЕ!$CK85&gt;0,IF(MONTH(ДАННЫЕ!$F$1)=MONTH(ДАННЫЕ!$CK85),111,11),0)&amp;"v"&amp;IF(ДАННЫЕ!$BE85&gt;0,IF(MONTH(ДАННЫЕ!$F$1)=MONTH(ДАННЫЕ!$BE85),111,11),0)</f>
        <v>g00f0c0s0i0h0p0d0o0v0</v>
      </c>
      <c r="P85" s="15">
        <f t="shared" si="5"/>
        <v>0</v>
      </c>
      <c r="Q85" s="15">
        <f>IF(ДАННЫЕ!$F$1&gt;ДАННЫЕ!$N85,IF(YEAR(ДАННЫЕ!$F$1)=YEAR(ДАННЫЕ!M85),1,0),0)</f>
        <v>0</v>
      </c>
      <c r="R85" s="15">
        <f>IF(ДАННЫЕ!$F$1&gt;ДАННЫЕ!$N85,IF(YEAR(ДАННЫЕ!$F$1)=YEAR(ДАННЫЕ!N85),1,0),0)</f>
        <v>0</v>
      </c>
      <c r="S85" s="15">
        <f>IF(ДАННЫЕ!$AA85="2А",1,IF(ДАННЫЕ!$AA85="2Б",2,IF(ДАННЫЕ!$AA85="2В",3,IF(ДАННЫЕ!$AA85=3,4,IF(ДАННЫЕ!$AA85="4А",5,IF(ДАННЫЕ!$AA85="4Б",6,IF(ДАННЫЕ!$AA85="4В",7,IF(ДАННЫЕ!$AA85=5,8,0))))))))</f>
        <v>0</v>
      </c>
      <c r="T85" s="15">
        <f>IF(OR(ДАННЫЕ!$AC85=2,ДАННЫЕ!$AD85=2,ДАННЫЕ!$AE85=2),2,IF(OR(ДАННЫЕ!$AC85=1,ДАННЫЕ!$AD85=1,ДАННЫЕ!$AE85=1),1,0))</f>
        <v>0</v>
      </c>
    </row>
    <row r="86" spans="1:20" ht="15" customHeight="1" x14ac:dyDescent="0.2">
      <c r="A86" s="78">
        <f>IF(B86&gt;0,IF(MONTH(ДАННЫЕ!$F$1)=MONTH(ДАННЫЕ!$B86),1,0),0)</f>
        <v>0</v>
      </c>
      <c r="B86" s="14">
        <f>IF(ДАННЫЕ!$B86&gt;0,IF(YEAR(ДАННЫЕ!$F$1)=YEAR(ДАННЫЕ!$B86),1,0),0)</f>
        <v>0</v>
      </c>
      <c r="C86" s="14">
        <f>IF(ДАННЫЕ!$CM86&gt;0,IF(YEAR(ДАННЫЕ!$F$1)=YEAR(ДАННЫЕ!$CM86),1,0),0)</f>
        <v>0</v>
      </c>
      <c r="D86" s="14">
        <f>IF(ДАННЫЕ!$CJ86&gt;0,IF(ДАННЫЕ!$CL86&gt;ДАННЫЕ!$F$1,1,IF(ДАННЫЕ!$CL86&gt;0,0,1)),0)</f>
        <v>0</v>
      </c>
      <c r="E86" s="43" t="str">
        <f ca="1">IF(ДАННЫЕ!$F$1&gt;0,IF(ДАННЫЕ!$G86&gt;0,DATEDIF(ДАННЫЕ!$G86,ДАННЫЕ!$F$1,"y"),""),IF(ДАННЫЕ!$G86&gt;0,DATEDIF(ДАННЫЕ!$G86,TODAY(),"y"),""))</f>
        <v/>
      </c>
      <c r="F86" s="43" t="str">
        <f xml:space="preserve"> IF(ДАННЫЕ!$F86="М",IF(E86&gt;=18,IF(E86&lt;60,1,""),""),"")&amp;IF(ДАННЫЕ!$F86="Ж",IF(E86&gt;=18,IF(E86&lt;55,1,""),""),"")</f>
        <v/>
      </c>
      <c r="G86" s="43" t="str">
        <f xml:space="preserve"> IF(ДАННЫЕ!$F86="М",IF(E86&gt;=60,2,""),"")&amp;IF(ДАННЫЕ!$F86="Ж",IF(E86&gt;=55,2,""),"")</f>
        <v/>
      </c>
      <c r="H86" s="43" t="str">
        <f t="shared" ca="1" si="3"/>
        <v/>
      </c>
      <c r="I86" s="43" t="str">
        <f t="shared" ca="1" si="4"/>
        <v>03</v>
      </c>
      <c r="J86" s="28" t="str">
        <f ca="1">ДАННЫЕ!$F86&amp;H86&amp;I86&amp;ДАННЫЕ!$I86&amp;"m"&amp;IF(ДАННЫЕ!$I86&gt;0,IF(ДАННЫЕ!$J86&gt;0,0,1),"")&amp;"f"&amp;IF(ДАННЫЕ!$R86&gt;0,IF(YEAR(ДАННЫЕ!$F$1)=YEAR(ДАННЫЕ!$R86),1,0),0)&amp;"z"&amp;ДАННЫЕ!$R86&amp;"p"&amp;ДАННЫЕ!$S86&amp;"i"&amp;ДАННЫЕ!$T86&amp;"h"&amp;ДАННЫЕ!$K86&amp;"be"&amp;ДАННЫЕ!$BI86&amp;"CD"&amp;IF(ДАННЫЕ!BF86&gt;500,4,IF(ДАННЫЕ!BF86&gt;350,3,IF(ДАННЫЕ!BF86&gt;200,2,IF(ДАННЫЕ!BF86&gt;0,1,0))))&amp;"g"&amp;B86&amp;"d"&amp;H86&amp;"l"&amp;ДАННЫЕ!AT86&amp;"a"&amp;ДАННЫЕ!$V86&amp;"v"&amp;R86&amp;"k"&amp;ДАННЫЕ!$U86&amp;"s"&amp;ДАННЫЕ!$Y86&amp;"t"&amp;ДАННЫЕ!$X86&amp;"b"&amp;IF(ДАННЫЕ!$Q86&gt;1,1,0)&amp;"PP"&amp;ДАННЫЕ!Z86&amp;"c"&amp;S86&amp;"x"&amp;IF(ДАННЫЕ!$BY86&gt;0,IF(YEAR(ДАННЫЕ!$F$1)=YEAR(ДАННЫЕ!$BY86),1,0),0)&amp;"n"&amp;IF(ДАННЫЕ!$BZ86&gt;0,IF(YEAR(ДАННЫЕ!$F$1)=YEAR(ДАННЫЕ!$BZ86),1,0),0)&amp;"u"&amp;D86&amp;"z"&amp;IF(ДАННЫЕ!$CL86&gt;0,IF(YEAR(ДАННЫЕ!$F$1)&gt;YEAR(ДАННЫЕ!$CL86),11,12),0)</f>
        <v>03mf0zpihbeCD0g0dlav0kstb0PPc0x0n0u0z0</v>
      </c>
      <c r="K86" s="28" t="str">
        <f ca="1">ДАННЫЕ!$I86&amp;"x"&amp;B86&amp;"w"&amp;IF(T86+ДАННЫЕ!AD86+ДАННЫЕ!AE86+ДАННЫЕ!AF86+ДАННЫЕ!AG86+ДАННЫЕ!AH86+ДАННЫЕ!$AL86+ДАННЫЕ!AI86+ДАННЫЕ!AJ86+ДАННЫЕ!AK86+ДАННЫЕ!AP86+ДАННЫЕ!AQ86+ДАННЫЕ!AR86+ДАННЫЕ!$AM86+ДАННЫЕ!$AN86+ДАННЫЕ!AS86+ДАННЫЕ!AT86&gt;0,1,0)&amp;IF(OR(T86=2,ДАННЫЕ!AD86=2,ДАННЫЕ!AE86=2,ДАННЫЕ!AF86=2,ДАННЫЕ!AG86=2,ДАННЫЕ!AH86=2,ДАННЫЕ!$AL86=2,ДАННЫЕ!AI86=2,ДАННЫЕ!AJ86=2,ДАННЫЕ!AK86=2,ДАННЫЕ!AP86=2,ДАННЫЕ!AQ86=2,ДАННЫЕ!AR86=2,ДАННЫЕ!$AM86=2,ДАННЫЕ!$AN86=2,ДАННЫЕ!AS86=2,ДАННЫЕ!AT86=2),2,0)&amp;"t"&amp;IF(T86&gt;0,"1"&amp;T86,"00")&amp;"f"&amp;IF(ДАННЫЕ!$AC86,"1"&amp;ДАННЫЕ!$AC86,"00")&amp;"b"&amp;IF(ДАННЫЕ!$AD86,"1"&amp;ДАННЫЕ!$AD86,"00")&amp;"g"&amp;IF(ДАННЫЕ!$AF86,"1"&amp;ДАННЫЕ!$AF86,"00")&amp;"c"&amp;IF(ДАННЫЕ!$AG86,"1"&amp;ДАННЫЕ!$AG86,"00")&amp;"i"&amp;IF(ДАННЫЕ!$AH86,"1"&amp;ДАННЫЕ!$AH86,"00")&amp;"r"&amp;IF(ДАННЫЕ!$AL86,"1"&amp;ДАННЫЕ!$AL86,"00")&amp;"m"&amp;IF(ДАННЫЕ!$AI86,"1"&amp;ДАННЫЕ!$AI86,"00")&amp;"hS"&amp;IF(ДАННЫЕ!$AJ86,"1"&amp;ДАННЫЕ!$AJ86,"00")&amp;"hZ"&amp;IF(ДАННЫЕ!$AK86,"1"&amp;ДАННЫЕ!$AK86,"00")&amp;"p"&amp;IF(ДАННЫЕ!$AP86,"1"&amp;ДАННЫЕ!$AP86,"00")&amp;"k"&amp;IF(ДАННЫЕ!$AQ86,"1"&amp;ДАННЫЕ!$AQ86,"00")&amp;"z"&amp;IF(ДАННЫЕ!$AR86,"1"&amp;ДАННЫЕ!$AR86,"00")&amp;"j"&amp;IF(ДАННЫЕ!$AM86,"1"&amp;ДАННЫЕ!$AM86,"00")&amp;"n"&amp;IF(ДАННЫЕ!$AN86,"1"&amp;ДАННЫЕ!$AN86,"00")&amp;"E"&amp;ДАННЫЕ!BI86&amp;"L"&amp;ДАННЫЕ!AO86&amp;"h"&amp;IF(ДАННЫЕ!$AU86&gt;0,1,0)&amp;"v"&amp;IF(ДАННЫЕ!$AW86&gt;0,1,0)&amp;"a"&amp;IF(ДАННЫЕ!$AS86,"1"&amp;ДАННЫЕ!$AS86,"00")&amp;"s"&amp;IF(ДАННЫЕ!$AT86,"1"&amp;ДАННЫЕ!$AT86,"00")&amp;"u"&amp;IF(ДАННЫЕ!$CJ86&gt;0,1,0)&amp;"y"&amp;B86&amp;"d"&amp;H86&amp;"e"&amp;F86&amp;G86</f>
        <v>x0w00t00f00b00g00c00i00r00m00hS00hZ00p00k00z00j00n00ELh0v0a00s00u0y0de</v>
      </c>
      <c r="L86" s="28" t="str">
        <f ca="1">ДАННЫЕ!$I86&amp;"VN"&amp;IF(ДАННЫЕ!AW86&gt;0,11,10)&amp;"CD"&amp;IF(ДАННЫЕ!BF86&gt;500,16,IF(ДАННЫЕ!BF86&gt;350,15,IF(ДАННЫЕ!BF86&gt;=200,14,IF(ДАННЫЕ!BF86&gt;=100,13,IF(ДАННЫЕ!BF86&gt;=50,12,IF(ДАННЫЕ!BF86&gt;0,11,10))))))&amp;"AR"&amp;IF(ДАННЫЕ!BX86&gt;0,1,0)&amp;"GD"&amp;B86&amp;"VV"&amp;IF(E86&gt;=5,IF(E86&lt;18,1,0),0)</f>
        <v>VN10CD10AR0GD0VV0</v>
      </c>
      <c r="M86" s="28" t="str">
        <f>ДАННЫЕ!$I86&amp;"b"&amp;ДАННЫЕ!$BI86&amp;"r"&amp;ДАННЫЕ!$BJ86&amp;"CD"&amp;IF(ДАННЫЕ!BF86&gt;0,IF(ДАННЫЕ!BF86&lt;200,1,IF(ДАННЫЕ!BF86&lt;350,2,3)),0)&amp;"h"&amp;IF(ДАННЫЕ!$BK86+ДАННЫЕ!$BL86+ДАННЫЕ!$BM86&gt;0,1,0)&amp;"x"&amp;ДАННЫЕ!$BK86&amp;"y"&amp;ДАННЫЕ!$BL86&amp;"z"&amp;ДАННЫЕ!$BM86&amp;"c"&amp;IF(ДАННЫЕ!$BK86+ДАННЫЕ!$BL86+ДАННЫЕ!$BM86=3,1,0)&amp;"a"&amp;IF(ДАННЫЕ!$BQ86+ДАННЫЕ!$BR86&gt;0,1,0)&amp;"d"&amp;ДАННЫЕ!$BQ86&amp;"v"&amp;ДАННЫЕ!$BR86&amp;"p"&amp;ДАННЫЕ!$BS86&amp;"n"&amp;ДАННЫЕ!$BU86&amp;"t"&amp;ДАННЫЕ!$BV86&amp;"o"&amp;ДАННЫЕ!$BT86&amp;"l"&amp;IF(ДАННЫЕ!$BN86&gt;0,1,0)&amp;ДАННЫЕ!$BN86&amp;"g"&amp;ДАННЫЕ!$BO86&amp;"s"&amp;ДАННЫЕ!$BP86&amp;"DZ"&amp;IF(ДАННЫЕ!B86-ДАННЫЕ!G86 &lt; 60,IF(ДАННЫЕ!B86-ДАННЫЕ!G86 &gt;= 0,1,0),0)&amp;"u"&amp;IF(ДАННЫЕ!$CJ86&gt;0,1,0)</f>
        <v>brCD0h0xyzc0a0dvpntol0gsDZ1u0</v>
      </c>
      <c r="N86" s="28" t="str">
        <f ca="1">ДАННЫЕ!$F86&amp;ДАННЫЕ!$I86&amp;"g"&amp;B86&amp;"cf"&amp;D86&amp;"a"&amp;IF(ДАННЫЕ!$BX86&gt;0,1,0)&amp;IF(ДАННЫЕ!$BF86&gt;500,1,IF(ДАННЫЕ!$BF86&gt;350,2,IF(ДАННЫЕ!$BF86&gt;=200,3,IF(ДАННЫЕ!$BF86&gt;=100,4,IF(ДАННЫЕ!$BF86&gt;=50,5,IF(ДАННЫЕ!$BF86&lt;50,6,0))))))&amp;"AR"&amp;IF(DATEDIF(ДАННЫЕ!$BX86,ДАННЫЕ!$F$1,"y")&gt;1,1,0)&amp;"VG"&amp;IF(ДАННЫЕ!$BH86="0",1,0)&amp;"o"&amp;IF(T86+ДАННЫЕ!$AF86+ДАННЫЕ!$AG86+ДАННЫЕ!$AH86+ДАННЫЕ!$AI86+ДАННЫЕ!$AJ86+ДАННЫЕ!$AP86+ДАННЫЕ!$AQ86+ДАННЫЕ!$AR86+ДАННЫЕ!$AU86+ДАННЫЕ!$AW86+ДАННЫЕ!$AS86+ДАННЫЕ!$AT86&gt;0,1,0)&amp;"x"&amp;ДАННЫЕ!$AG86&amp;"p"&amp;IF(ДАННЫЕ!$BY86&gt;0,1,0)&amp;"v"&amp;IF(ДАННЫЕ!$BZ86&gt;0,1,0)&amp;"n"&amp;ДАННЫЕ!$CA86&amp;"t"&amp;ДАННЫЕ!$AY86&amp;"k"&amp;ДАННЫЕ!$CB86&amp;"q"&amp;ДАННЫЕ!$CC86&amp;"w"&amp;ДАННЫЕ!$CD86&amp;"e"&amp;ДАННЫЕ!$CE86&amp;"m"&amp;ДАННЫЕ!$CF86&amp;"c"&amp;ДАННЫЕ!$CG86&amp;"z"&amp;ДАННЫЕ!$CH86&amp;"d"&amp;IF(H86=4,1,0)&amp;"s"&amp;IF(ДАННЫЕ!$J86=1,0,1)&amp;"u"&amp;IF(ДАННЫЕ!$CJ86&gt;0,1,0)</f>
        <v>g0cf0a06AR1VG0o0xp0v0ntkqwemczd0s1u0</v>
      </c>
      <c r="O86" s="28" t="str">
        <f>ДАННЫЕ!$I86&amp;"g"&amp;B86&amp;A86&amp;"f"&amp;P86&amp;"c"&amp;IF(ДАННЫЕ!$U86&gt;0,1,0)&amp;"s"&amp;IF(ДАННЫЕ!$Q86&gt;0,IF(YEAR(ДАННЫЕ!$F$1)=YEAR(ДАННЫЕ!$Q86),IF(MONTH(ДАННЫЕ!$F$1)=MONTH(ДАННЫЕ!$Q86),111,11),1),0)&amp;"i"&amp;IF(ДАННЫЕ!$R86+ДАННЫЕ!$S86+ДАННЫЕ!$T86=0,0,1)&amp;"h"&amp;IF(ДАННЫЕ!$P86&gt;0,1,0)&amp;"p"&amp;IF(ДАННЫЕ!$CI86&gt;0,IF(YEAR(ДАННЫЕ!$F$1)=YEAR(ДАННЫЕ!$CI86),IF(MONTH(ДАННЫЕ!$F$1)=MONTH(ДАННЫЕ!$CI86),111,11),1),0)&amp;"d"&amp;IF(ДАННЫЕ!$CJ86&gt;0,IF(YEAR(ДАННЫЕ!$F$1)=YEAR(ДАННЫЕ!$CJ86),IF(MONTH(ДАННЫЕ!$F$1)=MONTH(ДАННЫЕ!$CJ86),111,11),1),0)&amp;"o"&amp;IF(ДАННЫЕ!$CK86&gt;0,IF(MONTH(ДАННЫЕ!$F$1)=MONTH(ДАННЫЕ!$CK86),111,11),0)&amp;"v"&amp;IF(ДАННЫЕ!$BE86&gt;0,IF(MONTH(ДАННЫЕ!$F$1)=MONTH(ДАННЫЕ!$BE86),111,11),0)</f>
        <v>g00f0c0s0i0h0p0d0o0v0</v>
      </c>
      <c r="P86" s="15">
        <f t="shared" si="5"/>
        <v>0</v>
      </c>
      <c r="Q86" s="15">
        <f>IF(ДАННЫЕ!$F$1&gt;ДАННЫЕ!$N86,IF(YEAR(ДАННЫЕ!$F$1)=YEAR(ДАННЫЕ!M86),1,0),0)</f>
        <v>0</v>
      </c>
      <c r="R86" s="15">
        <f>IF(ДАННЫЕ!$F$1&gt;ДАННЫЕ!$N86,IF(YEAR(ДАННЫЕ!$F$1)=YEAR(ДАННЫЕ!N86),1,0),0)</f>
        <v>0</v>
      </c>
      <c r="S86" s="15">
        <f>IF(ДАННЫЕ!$AA86="2А",1,IF(ДАННЫЕ!$AA86="2Б",2,IF(ДАННЫЕ!$AA86="2В",3,IF(ДАННЫЕ!$AA86=3,4,IF(ДАННЫЕ!$AA86="4А",5,IF(ДАННЫЕ!$AA86="4Б",6,IF(ДАННЫЕ!$AA86="4В",7,IF(ДАННЫЕ!$AA86=5,8,0))))))))</f>
        <v>0</v>
      </c>
      <c r="T86" s="15">
        <f>IF(OR(ДАННЫЕ!$AC86=2,ДАННЫЕ!$AD86=2,ДАННЫЕ!$AE86=2),2,IF(OR(ДАННЫЕ!$AC86=1,ДАННЫЕ!$AD86=1,ДАННЫЕ!$AE86=1),1,0))</f>
        <v>0</v>
      </c>
    </row>
    <row r="87" spans="1:20" ht="15" customHeight="1" x14ac:dyDescent="0.2">
      <c r="A87" s="78">
        <f>IF(B87&gt;0,IF(MONTH(ДАННЫЕ!$F$1)=MONTH(ДАННЫЕ!$B87),1,0),0)</f>
        <v>0</v>
      </c>
      <c r="B87" s="14">
        <f>IF(ДАННЫЕ!$B87&gt;0,IF(YEAR(ДАННЫЕ!$F$1)=YEAR(ДАННЫЕ!$B87),1,0),0)</f>
        <v>0</v>
      </c>
      <c r="C87" s="14">
        <f>IF(ДАННЫЕ!$CM87&gt;0,IF(YEAR(ДАННЫЕ!$F$1)=YEAR(ДАННЫЕ!$CM87),1,0),0)</f>
        <v>0</v>
      </c>
      <c r="D87" s="14">
        <f>IF(ДАННЫЕ!$CJ87&gt;0,IF(ДАННЫЕ!$CL87&gt;ДАННЫЕ!$F$1,1,IF(ДАННЫЕ!$CL87&gt;0,0,1)),0)</f>
        <v>0</v>
      </c>
      <c r="E87" s="43" t="str">
        <f ca="1">IF(ДАННЫЕ!$F$1&gt;0,IF(ДАННЫЕ!$G87&gt;0,DATEDIF(ДАННЫЕ!$G87,ДАННЫЕ!$F$1,"y"),""),IF(ДАННЫЕ!$G87&gt;0,DATEDIF(ДАННЫЕ!$G87,TODAY(),"y"),""))</f>
        <v/>
      </c>
      <c r="F87" s="43" t="str">
        <f xml:space="preserve"> IF(ДАННЫЕ!$F87="М",IF(E87&gt;=18,IF(E87&lt;60,1,""),""),"")&amp;IF(ДАННЫЕ!$F87="Ж",IF(E87&gt;=18,IF(E87&lt;55,1,""),""),"")</f>
        <v/>
      </c>
      <c r="G87" s="43" t="str">
        <f xml:space="preserve"> IF(ДАННЫЕ!$F87="М",IF(E87&gt;=60,2,""),"")&amp;IF(ДАННЫЕ!$F87="Ж",IF(E87&gt;=55,2,""),"")</f>
        <v/>
      </c>
      <c r="H87" s="43" t="str">
        <f t="shared" ca="1" si="3"/>
        <v/>
      </c>
      <c r="I87" s="43" t="str">
        <f t="shared" ca="1" si="4"/>
        <v>03</v>
      </c>
      <c r="J87" s="28" t="str">
        <f ca="1">ДАННЫЕ!$F87&amp;H87&amp;I87&amp;ДАННЫЕ!$I87&amp;"m"&amp;IF(ДАННЫЕ!$I87&gt;0,IF(ДАННЫЕ!$J87&gt;0,0,1),"")&amp;"f"&amp;IF(ДАННЫЕ!$R87&gt;0,IF(YEAR(ДАННЫЕ!$F$1)=YEAR(ДАННЫЕ!$R87),1,0),0)&amp;"z"&amp;ДАННЫЕ!$R87&amp;"p"&amp;ДАННЫЕ!$S87&amp;"i"&amp;ДАННЫЕ!$T87&amp;"h"&amp;ДАННЫЕ!$K87&amp;"be"&amp;ДАННЫЕ!$BI87&amp;"CD"&amp;IF(ДАННЫЕ!BF87&gt;500,4,IF(ДАННЫЕ!BF87&gt;350,3,IF(ДАННЫЕ!BF87&gt;200,2,IF(ДАННЫЕ!BF87&gt;0,1,0))))&amp;"g"&amp;B87&amp;"d"&amp;H87&amp;"l"&amp;ДАННЫЕ!AT87&amp;"a"&amp;ДАННЫЕ!$V87&amp;"v"&amp;R87&amp;"k"&amp;ДАННЫЕ!$U87&amp;"s"&amp;ДАННЫЕ!$Y87&amp;"t"&amp;ДАННЫЕ!$X87&amp;"b"&amp;IF(ДАННЫЕ!$Q87&gt;1,1,0)&amp;"PP"&amp;ДАННЫЕ!Z87&amp;"c"&amp;S87&amp;"x"&amp;IF(ДАННЫЕ!$BY87&gt;0,IF(YEAR(ДАННЫЕ!$F$1)=YEAR(ДАННЫЕ!$BY87),1,0),0)&amp;"n"&amp;IF(ДАННЫЕ!$BZ87&gt;0,IF(YEAR(ДАННЫЕ!$F$1)=YEAR(ДАННЫЕ!$BZ87),1,0),0)&amp;"u"&amp;D87&amp;"z"&amp;IF(ДАННЫЕ!$CL87&gt;0,IF(YEAR(ДАННЫЕ!$F$1)&gt;YEAR(ДАННЫЕ!$CL87),11,12),0)</f>
        <v>03mf0zpihbeCD0g0dlav0kstb0PPc0x0n0u0z0</v>
      </c>
      <c r="K87" s="28" t="str">
        <f ca="1">ДАННЫЕ!$I87&amp;"x"&amp;B87&amp;"w"&amp;IF(T87+ДАННЫЕ!AD87+ДАННЫЕ!AE87+ДАННЫЕ!AF87+ДАННЫЕ!AG87+ДАННЫЕ!AH87+ДАННЫЕ!$AL87+ДАННЫЕ!AI87+ДАННЫЕ!AJ87+ДАННЫЕ!AK87+ДАННЫЕ!AP87+ДАННЫЕ!AQ87+ДАННЫЕ!AR87+ДАННЫЕ!$AM87+ДАННЫЕ!$AN87+ДАННЫЕ!AS87+ДАННЫЕ!AT87&gt;0,1,0)&amp;IF(OR(T87=2,ДАННЫЕ!AD87=2,ДАННЫЕ!AE87=2,ДАННЫЕ!AF87=2,ДАННЫЕ!AG87=2,ДАННЫЕ!AH87=2,ДАННЫЕ!$AL87=2,ДАННЫЕ!AI87=2,ДАННЫЕ!AJ87=2,ДАННЫЕ!AK87=2,ДАННЫЕ!AP87=2,ДАННЫЕ!AQ87=2,ДАННЫЕ!AR87=2,ДАННЫЕ!$AM87=2,ДАННЫЕ!$AN87=2,ДАННЫЕ!AS87=2,ДАННЫЕ!AT87=2),2,0)&amp;"t"&amp;IF(T87&gt;0,"1"&amp;T87,"00")&amp;"f"&amp;IF(ДАННЫЕ!$AC87,"1"&amp;ДАННЫЕ!$AC87,"00")&amp;"b"&amp;IF(ДАННЫЕ!$AD87,"1"&amp;ДАННЫЕ!$AD87,"00")&amp;"g"&amp;IF(ДАННЫЕ!$AF87,"1"&amp;ДАННЫЕ!$AF87,"00")&amp;"c"&amp;IF(ДАННЫЕ!$AG87,"1"&amp;ДАННЫЕ!$AG87,"00")&amp;"i"&amp;IF(ДАННЫЕ!$AH87,"1"&amp;ДАННЫЕ!$AH87,"00")&amp;"r"&amp;IF(ДАННЫЕ!$AL87,"1"&amp;ДАННЫЕ!$AL87,"00")&amp;"m"&amp;IF(ДАННЫЕ!$AI87,"1"&amp;ДАННЫЕ!$AI87,"00")&amp;"hS"&amp;IF(ДАННЫЕ!$AJ87,"1"&amp;ДАННЫЕ!$AJ87,"00")&amp;"hZ"&amp;IF(ДАННЫЕ!$AK87,"1"&amp;ДАННЫЕ!$AK87,"00")&amp;"p"&amp;IF(ДАННЫЕ!$AP87,"1"&amp;ДАННЫЕ!$AP87,"00")&amp;"k"&amp;IF(ДАННЫЕ!$AQ87,"1"&amp;ДАННЫЕ!$AQ87,"00")&amp;"z"&amp;IF(ДАННЫЕ!$AR87,"1"&amp;ДАННЫЕ!$AR87,"00")&amp;"j"&amp;IF(ДАННЫЕ!$AM87,"1"&amp;ДАННЫЕ!$AM87,"00")&amp;"n"&amp;IF(ДАННЫЕ!$AN87,"1"&amp;ДАННЫЕ!$AN87,"00")&amp;"E"&amp;ДАННЫЕ!BI87&amp;"L"&amp;ДАННЫЕ!AO87&amp;"h"&amp;IF(ДАННЫЕ!$AU87&gt;0,1,0)&amp;"v"&amp;IF(ДАННЫЕ!$AW87&gt;0,1,0)&amp;"a"&amp;IF(ДАННЫЕ!$AS87,"1"&amp;ДАННЫЕ!$AS87,"00")&amp;"s"&amp;IF(ДАННЫЕ!$AT87,"1"&amp;ДАННЫЕ!$AT87,"00")&amp;"u"&amp;IF(ДАННЫЕ!$CJ87&gt;0,1,0)&amp;"y"&amp;B87&amp;"d"&amp;H87&amp;"e"&amp;F87&amp;G87</f>
        <v>x0w00t00f00b00g00c00i00r00m00hS00hZ00p00k00z00j00n00ELh0v0a00s00u0y0de</v>
      </c>
      <c r="L87" s="28" t="str">
        <f ca="1">ДАННЫЕ!$I87&amp;"VN"&amp;IF(ДАННЫЕ!AW87&gt;0,11,10)&amp;"CD"&amp;IF(ДАННЫЕ!BF87&gt;500,16,IF(ДАННЫЕ!BF87&gt;350,15,IF(ДАННЫЕ!BF87&gt;=200,14,IF(ДАННЫЕ!BF87&gt;=100,13,IF(ДАННЫЕ!BF87&gt;=50,12,IF(ДАННЫЕ!BF87&gt;0,11,10))))))&amp;"AR"&amp;IF(ДАННЫЕ!BX87&gt;0,1,0)&amp;"GD"&amp;B87&amp;"VV"&amp;IF(E87&gt;=5,IF(E87&lt;18,1,0),0)</f>
        <v>VN10CD10AR0GD0VV0</v>
      </c>
      <c r="M87" s="28" t="str">
        <f>ДАННЫЕ!$I87&amp;"b"&amp;ДАННЫЕ!$BI87&amp;"r"&amp;ДАННЫЕ!$BJ87&amp;"CD"&amp;IF(ДАННЫЕ!BF87&gt;0,IF(ДАННЫЕ!BF87&lt;200,1,IF(ДАННЫЕ!BF87&lt;350,2,3)),0)&amp;"h"&amp;IF(ДАННЫЕ!$BK87+ДАННЫЕ!$BL87+ДАННЫЕ!$BM87&gt;0,1,0)&amp;"x"&amp;ДАННЫЕ!$BK87&amp;"y"&amp;ДАННЫЕ!$BL87&amp;"z"&amp;ДАННЫЕ!$BM87&amp;"c"&amp;IF(ДАННЫЕ!$BK87+ДАННЫЕ!$BL87+ДАННЫЕ!$BM87=3,1,0)&amp;"a"&amp;IF(ДАННЫЕ!$BQ87+ДАННЫЕ!$BR87&gt;0,1,0)&amp;"d"&amp;ДАННЫЕ!$BQ87&amp;"v"&amp;ДАННЫЕ!$BR87&amp;"p"&amp;ДАННЫЕ!$BS87&amp;"n"&amp;ДАННЫЕ!$BU87&amp;"t"&amp;ДАННЫЕ!$BV87&amp;"o"&amp;ДАННЫЕ!$BT87&amp;"l"&amp;IF(ДАННЫЕ!$BN87&gt;0,1,0)&amp;ДАННЫЕ!$BN87&amp;"g"&amp;ДАННЫЕ!$BO87&amp;"s"&amp;ДАННЫЕ!$BP87&amp;"DZ"&amp;IF(ДАННЫЕ!B87-ДАННЫЕ!G87 &lt; 60,IF(ДАННЫЕ!B87-ДАННЫЕ!G87 &gt;= 0,1,0),0)&amp;"u"&amp;IF(ДАННЫЕ!$CJ87&gt;0,1,0)</f>
        <v>brCD0h0xyzc0a0dvpntol0gsDZ1u0</v>
      </c>
      <c r="N87" s="28" t="str">
        <f ca="1">ДАННЫЕ!$F87&amp;ДАННЫЕ!$I87&amp;"g"&amp;B87&amp;"cf"&amp;D87&amp;"a"&amp;IF(ДАННЫЕ!$BX87&gt;0,1,0)&amp;IF(ДАННЫЕ!$BF87&gt;500,1,IF(ДАННЫЕ!$BF87&gt;350,2,IF(ДАННЫЕ!$BF87&gt;=200,3,IF(ДАННЫЕ!$BF87&gt;=100,4,IF(ДАННЫЕ!$BF87&gt;=50,5,IF(ДАННЫЕ!$BF87&lt;50,6,0))))))&amp;"AR"&amp;IF(DATEDIF(ДАННЫЕ!$BX87,ДАННЫЕ!$F$1,"y")&gt;1,1,0)&amp;"VG"&amp;IF(ДАННЫЕ!$BH87="0",1,0)&amp;"o"&amp;IF(T87+ДАННЫЕ!$AF87+ДАННЫЕ!$AG87+ДАННЫЕ!$AH87+ДАННЫЕ!$AI87+ДАННЫЕ!$AJ87+ДАННЫЕ!$AP87+ДАННЫЕ!$AQ87+ДАННЫЕ!$AR87+ДАННЫЕ!$AU87+ДАННЫЕ!$AW87+ДАННЫЕ!$AS87+ДАННЫЕ!$AT87&gt;0,1,0)&amp;"x"&amp;ДАННЫЕ!$AG87&amp;"p"&amp;IF(ДАННЫЕ!$BY87&gt;0,1,0)&amp;"v"&amp;IF(ДАННЫЕ!$BZ87&gt;0,1,0)&amp;"n"&amp;ДАННЫЕ!$CA87&amp;"t"&amp;ДАННЫЕ!$AY87&amp;"k"&amp;ДАННЫЕ!$CB87&amp;"q"&amp;ДАННЫЕ!$CC87&amp;"w"&amp;ДАННЫЕ!$CD87&amp;"e"&amp;ДАННЫЕ!$CE87&amp;"m"&amp;ДАННЫЕ!$CF87&amp;"c"&amp;ДАННЫЕ!$CG87&amp;"z"&amp;ДАННЫЕ!$CH87&amp;"d"&amp;IF(H87=4,1,0)&amp;"s"&amp;IF(ДАННЫЕ!$J87=1,0,1)&amp;"u"&amp;IF(ДАННЫЕ!$CJ87&gt;0,1,0)</f>
        <v>g0cf0a06AR1VG0o0xp0v0ntkqwemczd0s1u0</v>
      </c>
      <c r="O87" s="28" t="str">
        <f>ДАННЫЕ!$I87&amp;"g"&amp;B87&amp;A87&amp;"f"&amp;P87&amp;"c"&amp;IF(ДАННЫЕ!$U87&gt;0,1,0)&amp;"s"&amp;IF(ДАННЫЕ!$Q87&gt;0,IF(YEAR(ДАННЫЕ!$F$1)=YEAR(ДАННЫЕ!$Q87),IF(MONTH(ДАННЫЕ!$F$1)=MONTH(ДАННЫЕ!$Q87),111,11),1),0)&amp;"i"&amp;IF(ДАННЫЕ!$R87+ДАННЫЕ!$S87+ДАННЫЕ!$T87=0,0,1)&amp;"h"&amp;IF(ДАННЫЕ!$P87&gt;0,1,0)&amp;"p"&amp;IF(ДАННЫЕ!$CI87&gt;0,IF(YEAR(ДАННЫЕ!$F$1)=YEAR(ДАННЫЕ!$CI87),IF(MONTH(ДАННЫЕ!$F$1)=MONTH(ДАННЫЕ!$CI87),111,11),1),0)&amp;"d"&amp;IF(ДАННЫЕ!$CJ87&gt;0,IF(YEAR(ДАННЫЕ!$F$1)=YEAR(ДАННЫЕ!$CJ87),IF(MONTH(ДАННЫЕ!$F$1)=MONTH(ДАННЫЕ!$CJ87),111,11),1),0)&amp;"o"&amp;IF(ДАННЫЕ!$CK87&gt;0,IF(MONTH(ДАННЫЕ!$F$1)=MONTH(ДАННЫЕ!$CK87),111,11),0)&amp;"v"&amp;IF(ДАННЫЕ!$BE87&gt;0,IF(MONTH(ДАННЫЕ!$F$1)=MONTH(ДАННЫЕ!$BE87),111,11),0)</f>
        <v>g00f0c0s0i0h0p0d0o0v0</v>
      </c>
      <c r="P87" s="15">
        <f t="shared" si="5"/>
        <v>0</v>
      </c>
      <c r="Q87" s="15">
        <f>IF(ДАННЫЕ!$F$1&gt;ДАННЫЕ!$N87,IF(YEAR(ДАННЫЕ!$F$1)=YEAR(ДАННЫЕ!M87),1,0),0)</f>
        <v>0</v>
      </c>
      <c r="R87" s="15">
        <f>IF(ДАННЫЕ!$F$1&gt;ДАННЫЕ!$N87,IF(YEAR(ДАННЫЕ!$F$1)=YEAR(ДАННЫЕ!N87),1,0),0)</f>
        <v>0</v>
      </c>
      <c r="S87" s="15">
        <f>IF(ДАННЫЕ!$AA87="2А",1,IF(ДАННЫЕ!$AA87="2Б",2,IF(ДАННЫЕ!$AA87="2В",3,IF(ДАННЫЕ!$AA87=3,4,IF(ДАННЫЕ!$AA87="4А",5,IF(ДАННЫЕ!$AA87="4Б",6,IF(ДАННЫЕ!$AA87="4В",7,IF(ДАННЫЕ!$AA87=5,8,0))))))))</f>
        <v>0</v>
      </c>
      <c r="T87" s="15">
        <f>IF(OR(ДАННЫЕ!$AC87=2,ДАННЫЕ!$AD87=2,ДАННЫЕ!$AE87=2),2,IF(OR(ДАННЫЕ!$AC87=1,ДАННЫЕ!$AD87=1,ДАННЫЕ!$AE87=1),1,0))</f>
        <v>0</v>
      </c>
    </row>
    <row r="88" spans="1:20" ht="15" customHeight="1" x14ac:dyDescent="0.2">
      <c r="A88" s="78">
        <f>IF(B88&gt;0,IF(MONTH(ДАННЫЕ!$F$1)=MONTH(ДАННЫЕ!$B88),1,0),0)</f>
        <v>0</v>
      </c>
      <c r="B88" s="14">
        <f>IF(ДАННЫЕ!$B88&gt;0,IF(YEAR(ДАННЫЕ!$F$1)=YEAR(ДАННЫЕ!$B88),1,0),0)</f>
        <v>0</v>
      </c>
      <c r="C88" s="14">
        <f>IF(ДАННЫЕ!$CM88&gt;0,IF(YEAR(ДАННЫЕ!$F$1)=YEAR(ДАННЫЕ!$CM88),1,0),0)</f>
        <v>0</v>
      </c>
      <c r="D88" s="14">
        <f>IF(ДАННЫЕ!$CJ88&gt;0,IF(ДАННЫЕ!$CL88&gt;ДАННЫЕ!$F$1,1,IF(ДАННЫЕ!$CL88&gt;0,0,1)),0)</f>
        <v>0</v>
      </c>
      <c r="E88" s="43" t="str">
        <f ca="1">IF(ДАННЫЕ!$F$1&gt;0,IF(ДАННЫЕ!$G88&gt;0,DATEDIF(ДАННЫЕ!$G88,ДАННЫЕ!$F$1,"y"),""),IF(ДАННЫЕ!$G88&gt;0,DATEDIF(ДАННЫЕ!$G88,TODAY(),"y"),""))</f>
        <v/>
      </c>
      <c r="F88" s="43" t="str">
        <f xml:space="preserve"> IF(ДАННЫЕ!$F88="М",IF(E88&gt;=18,IF(E88&lt;60,1,""),""),"")&amp;IF(ДАННЫЕ!$F88="Ж",IF(E88&gt;=18,IF(E88&lt;55,1,""),""),"")</f>
        <v/>
      </c>
      <c r="G88" s="43" t="str">
        <f xml:space="preserve"> IF(ДАННЫЕ!$F88="М",IF(E88&gt;=60,2,""),"")&amp;IF(ДАННЫЕ!$F88="Ж",IF(E88&gt;=55,2,""),"")</f>
        <v/>
      </c>
      <c r="H88" s="43" t="str">
        <f t="shared" ca="1" si="3"/>
        <v/>
      </c>
      <c r="I88" s="43" t="str">
        <f t="shared" ca="1" si="4"/>
        <v>03</v>
      </c>
      <c r="J88" s="28" t="str">
        <f ca="1">ДАННЫЕ!$F88&amp;H88&amp;I88&amp;ДАННЫЕ!$I88&amp;"m"&amp;IF(ДАННЫЕ!$I88&gt;0,IF(ДАННЫЕ!$J88&gt;0,0,1),"")&amp;"f"&amp;IF(ДАННЫЕ!$R88&gt;0,IF(YEAR(ДАННЫЕ!$F$1)=YEAR(ДАННЫЕ!$R88),1,0),0)&amp;"z"&amp;ДАННЫЕ!$R88&amp;"p"&amp;ДАННЫЕ!$S88&amp;"i"&amp;ДАННЫЕ!$T88&amp;"h"&amp;ДАННЫЕ!$K88&amp;"be"&amp;ДАННЫЕ!$BI88&amp;"CD"&amp;IF(ДАННЫЕ!BF88&gt;500,4,IF(ДАННЫЕ!BF88&gt;350,3,IF(ДАННЫЕ!BF88&gt;200,2,IF(ДАННЫЕ!BF88&gt;0,1,0))))&amp;"g"&amp;B88&amp;"d"&amp;H88&amp;"l"&amp;ДАННЫЕ!AT88&amp;"a"&amp;ДАННЫЕ!$V88&amp;"v"&amp;R88&amp;"k"&amp;ДАННЫЕ!$U88&amp;"s"&amp;ДАННЫЕ!$Y88&amp;"t"&amp;ДАННЫЕ!$X88&amp;"b"&amp;IF(ДАННЫЕ!$Q88&gt;1,1,0)&amp;"PP"&amp;ДАННЫЕ!Z88&amp;"c"&amp;S88&amp;"x"&amp;IF(ДАННЫЕ!$BY88&gt;0,IF(YEAR(ДАННЫЕ!$F$1)=YEAR(ДАННЫЕ!$BY88),1,0),0)&amp;"n"&amp;IF(ДАННЫЕ!$BZ88&gt;0,IF(YEAR(ДАННЫЕ!$F$1)=YEAR(ДАННЫЕ!$BZ88),1,0),0)&amp;"u"&amp;D88&amp;"z"&amp;IF(ДАННЫЕ!$CL88&gt;0,IF(YEAR(ДАННЫЕ!$F$1)&gt;YEAR(ДАННЫЕ!$CL88),11,12),0)</f>
        <v>03mf0zpihbeCD0g0dlav0kstb0PPc0x0n0u0z0</v>
      </c>
      <c r="K88" s="28" t="str">
        <f ca="1">ДАННЫЕ!$I88&amp;"x"&amp;B88&amp;"w"&amp;IF(T88+ДАННЫЕ!AD88+ДАННЫЕ!AE88+ДАННЫЕ!AF88+ДАННЫЕ!AG88+ДАННЫЕ!AH88+ДАННЫЕ!$AL88+ДАННЫЕ!AI88+ДАННЫЕ!AJ88+ДАННЫЕ!AK88+ДАННЫЕ!AP88+ДАННЫЕ!AQ88+ДАННЫЕ!AR88+ДАННЫЕ!$AM88+ДАННЫЕ!$AN88+ДАННЫЕ!AS88+ДАННЫЕ!AT88&gt;0,1,0)&amp;IF(OR(T88=2,ДАННЫЕ!AD88=2,ДАННЫЕ!AE88=2,ДАННЫЕ!AF88=2,ДАННЫЕ!AG88=2,ДАННЫЕ!AH88=2,ДАННЫЕ!$AL88=2,ДАННЫЕ!AI88=2,ДАННЫЕ!AJ88=2,ДАННЫЕ!AK88=2,ДАННЫЕ!AP88=2,ДАННЫЕ!AQ88=2,ДАННЫЕ!AR88=2,ДАННЫЕ!$AM88=2,ДАННЫЕ!$AN88=2,ДАННЫЕ!AS88=2,ДАННЫЕ!AT88=2),2,0)&amp;"t"&amp;IF(T88&gt;0,"1"&amp;T88,"00")&amp;"f"&amp;IF(ДАННЫЕ!$AC88,"1"&amp;ДАННЫЕ!$AC88,"00")&amp;"b"&amp;IF(ДАННЫЕ!$AD88,"1"&amp;ДАННЫЕ!$AD88,"00")&amp;"g"&amp;IF(ДАННЫЕ!$AF88,"1"&amp;ДАННЫЕ!$AF88,"00")&amp;"c"&amp;IF(ДАННЫЕ!$AG88,"1"&amp;ДАННЫЕ!$AG88,"00")&amp;"i"&amp;IF(ДАННЫЕ!$AH88,"1"&amp;ДАННЫЕ!$AH88,"00")&amp;"r"&amp;IF(ДАННЫЕ!$AL88,"1"&amp;ДАННЫЕ!$AL88,"00")&amp;"m"&amp;IF(ДАННЫЕ!$AI88,"1"&amp;ДАННЫЕ!$AI88,"00")&amp;"hS"&amp;IF(ДАННЫЕ!$AJ88,"1"&amp;ДАННЫЕ!$AJ88,"00")&amp;"hZ"&amp;IF(ДАННЫЕ!$AK88,"1"&amp;ДАННЫЕ!$AK88,"00")&amp;"p"&amp;IF(ДАННЫЕ!$AP88,"1"&amp;ДАННЫЕ!$AP88,"00")&amp;"k"&amp;IF(ДАННЫЕ!$AQ88,"1"&amp;ДАННЫЕ!$AQ88,"00")&amp;"z"&amp;IF(ДАННЫЕ!$AR88,"1"&amp;ДАННЫЕ!$AR88,"00")&amp;"j"&amp;IF(ДАННЫЕ!$AM88,"1"&amp;ДАННЫЕ!$AM88,"00")&amp;"n"&amp;IF(ДАННЫЕ!$AN88,"1"&amp;ДАННЫЕ!$AN88,"00")&amp;"E"&amp;ДАННЫЕ!BI88&amp;"L"&amp;ДАННЫЕ!AO88&amp;"h"&amp;IF(ДАННЫЕ!$AU88&gt;0,1,0)&amp;"v"&amp;IF(ДАННЫЕ!$AW88&gt;0,1,0)&amp;"a"&amp;IF(ДАННЫЕ!$AS88,"1"&amp;ДАННЫЕ!$AS88,"00")&amp;"s"&amp;IF(ДАННЫЕ!$AT88,"1"&amp;ДАННЫЕ!$AT88,"00")&amp;"u"&amp;IF(ДАННЫЕ!$CJ88&gt;0,1,0)&amp;"y"&amp;B88&amp;"d"&amp;H88&amp;"e"&amp;F88&amp;G88</f>
        <v>x0w00t00f00b00g00c00i00r00m00hS00hZ00p00k00z00j00n00ELh0v0a00s00u0y0de</v>
      </c>
      <c r="L88" s="28" t="str">
        <f ca="1">ДАННЫЕ!$I88&amp;"VN"&amp;IF(ДАННЫЕ!AW88&gt;0,11,10)&amp;"CD"&amp;IF(ДАННЫЕ!BF88&gt;500,16,IF(ДАННЫЕ!BF88&gt;350,15,IF(ДАННЫЕ!BF88&gt;=200,14,IF(ДАННЫЕ!BF88&gt;=100,13,IF(ДАННЫЕ!BF88&gt;=50,12,IF(ДАННЫЕ!BF88&gt;0,11,10))))))&amp;"AR"&amp;IF(ДАННЫЕ!BX88&gt;0,1,0)&amp;"GD"&amp;B88&amp;"VV"&amp;IF(E88&gt;=5,IF(E88&lt;18,1,0),0)</f>
        <v>VN10CD10AR0GD0VV0</v>
      </c>
      <c r="M88" s="28" t="str">
        <f>ДАННЫЕ!$I88&amp;"b"&amp;ДАННЫЕ!$BI88&amp;"r"&amp;ДАННЫЕ!$BJ88&amp;"CD"&amp;IF(ДАННЫЕ!BF88&gt;0,IF(ДАННЫЕ!BF88&lt;200,1,IF(ДАННЫЕ!BF88&lt;350,2,3)),0)&amp;"h"&amp;IF(ДАННЫЕ!$BK88+ДАННЫЕ!$BL88+ДАННЫЕ!$BM88&gt;0,1,0)&amp;"x"&amp;ДАННЫЕ!$BK88&amp;"y"&amp;ДАННЫЕ!$BL88&amp;"z"&amp;ДАННЫЕ!$BM88&amp;"c"&amp;IF(ДАННЫЕ!$BK88+ДАННЫЕ!$BL88+ДАННЫЕ!$BM88=3,1,0)&amp;"a"&amp;IF(ДАННЫЕ!$BQ88+ДАННЫЕ!$BR88&gt;0,1,0)&amp;"d"&amp;ДАННЫЕ!$BQ88&amp;"v"&amp;ДАННЫЕ!$BR88&amp;"p"&amp;ДАННЫЕ!$BS88&amp;"n"&amp;ДАННЫЕ!$BU88&amp;"t"&amp;ДАННЫЕ!$BV88&amp;"o"&amp;ДАННЫЕ!$BT88&amp;"l"&amp;IF(ДАННЫЕ!$BN88&gt;0,1,0)&amp;ДАННЫЕ!$BN88&amp;"g"&amp;ДАННЫЕ!$BO88&amp;"s"&amp;ДАННЫЕ!$BP88&amp;"DZ"&amp;IF(ДАННЫЕ!B88-ДАННЫЕ!G88 &lt; 60,IF(ДАННЫЕ!B88-ДАННЫЕ!G88 &gt;= 0,1,0),0)&amp;"u"&amp;IF(ДАННЫЕ!$CJ88&gt;0,1,0)</f>
        <v>brCD0h0xyzc0a0dvpntol0gsDZ1u0</v>
      </c>
      <c r="N88" s="28" t="str">
        <f ca="1">ДАННЫЕ!$F88&amp;ДАННЫЕ!$I88&amp;"g"&amp;B88&amp;"cf"&amp;D88&amp;"a"&amp;IF(ДАННЫЕ!$BX88&gt;0,1,0)&amp;IF(ДАННЫЕ!$BF88&gt;500,1,IF(ДАННЫЕ!$BF88&gt;350,2,IF(ДАННЫЕ!$BF88&gt;=200,3,IF(ДАННЫЕ!$BF88&gt;=100,4,IF(ДАННЫЕ!$BF88&gt;=50,5,IF(ДАННЫЕ!$BF88&lt;50,6,0))))))&amp;"AR"&amp;IF(DATEDIF(ДАННЫЕ!$BX88,ДАННЫЕ!$F$1,"y")&gt;1,1,0)&amp;"VG"&amp;IF(ДАННЫЕ!$BH88="0",1,0)&amp;"o"&amp;IF(T88+ДАННЫЕ!$AF88+ДАННЫЕ!$AG88+ДАННЫЕ!$AH88+ДАННЫЕ!$AI88+ДАННЫЕ!$AJ88+ДАННЫЕ!$AP88+ДАННЫЕ!$AQ88+ДАННЫЕ!$AR88+ДАННЫЕ!$AU88+ДАННЫЕ!$AW88+ДАННЫЕ!$AS88+ДАННЫЕ!$AT88&gt;0,1,0)&amp;"x"&amp;ДАННЫЕ!$AG88&amp;"p"&amp;IF(ДАННЫЕ!$BY88&gt;0,1,0)&amp;"v"&amp;IF(ДАННЫЕ!$BZ88&gt;0,1,0)&amp;"n"&amp;ДАННЫЕ!$CA88&amp;"t"&amp;ДАННЫЕ!$AY88&amp;"k"&amp;ДАННЫЕ!$CB88&amp;"q"&amp;ДАННЫЕ!$CC88&amp;"w"&amp;ДАННЫЕ!$CD88&amp;"e"&amp;ДАННЫЕ!$CE88&amp;"m"&amp;ДАННЫЕ!$CF88&amp;"c"&amp;ДАННЫЕ!$CG88&amp;"z"&amp;ДАННЫЕ!$CH88&amp;"d"&amp;IF(H88=4,1,0)&amp;"s"&amp;IF(ДАННЫЕ!$J88=1,0,1)&amp;"u"&amp;IF(ДАННЫЕ!$CJ88&gt;0,1,0)</f>
        <v>g0cf0a06AR1VG0o0xp0v0ntkqwemczd0s1u0</v>
      </c>
      <c r="O88" s="28" t="str">
        <f>ДАННЫЕ!$I88&amp;"g"&amp;B88&amp;A88&amp;"f"&amp;P88&amp;"c"&amp;IF(ДАННЫЕ!$U88&gt;0,1,0)&amp;"s"&amp;IF(ДАННЫЕ!$Q88&gt;0,IF(YEAR(ДАННЫЕ!$F$1)=YEAR(ДАННЫЕ!$Q88),IF(MONTH(ДАННЫЕ!$F$1)=MONTH(ДАННЫЕ!$Q88),111,11),1),0)&amp;"i"&amp;IF(ДАННЫЕ!$R88+ДАННЫЕ!$S88+ДАННЫЕ!$T88=0,0,1)&amp;"h"&amp;IF(ДАННЫЕ!$P88&gt;0,1,0)&amp;"p"&amp;IF(ДАННЫЕ!$CI88&gt;0,IF(YEAR(ДАННЫЕ!$F$1)=YEAR(ДАННЫЕ!$CI88),IF(MONTH(ДАННЫЕ!$F$1)=MONTH(ДАННЫЕ!$CI88),111,11),1),0)&amp;"d"&amp;IF(ДАННЫЕ!$CJ88&gt;0,IF(YEAR(ДАННЫЕ!$F$1)=YEAR(ДАННЫЕ!$CJ88),IF(MONTH(ДАННЫЕ!$F$1)=MONTH(ДАННЫЕ!$CJ88),111,11),1),0)&amp;"o"&amp;IF(ДАННЫЕ!$CK88&gt;0,IF(MONTH(ДАННЫЕ!$F$1)=MONTH(ДАННЫЕ!$CK88),111,11),0)&amp;"v"&amp;IF(ДАННЫЕ!$BE88&gt;0,IF(MONTH(ДАННЫЕ!$F$1)=MONTH(ДАННЫЕ!$BE88),111,11),0)</f>
        <v>g00f0c0s0i0h0p0d0o0v0</v>
      </c>
      <c r="P88" s="15">
        <f t="shared" si="5"/>
        <v>0</v>
      </c>
      <c r="Q88" s="15">
        <f>IF(ДАННЫЕ!$F$1&gt;ДАННЫЕ!$N88,IF(YEAR(ДАННЫЕ!$F$1)=YEAR(ДАННЫЕ!M88),1,0),0)</f>
        <v>0</v>
      </c>
      <c r="R88" s="15">
        <f>IF(ДАННЫЕ!$F$1&gt;ДАННЫЕ!$N88,IF(YEAR(ДАННЫЕ!$F$1)=YEAR(ДАННЫЕ!N88),1,0),0)</f>
        <v>0</v>
      </c>
      <c r="S88" s="15">
        <f>IF(ДАННЫЕ!$AA88="2А",1,IF(ДАННЫЕ!$AA88="2Б",2,IF(ДАННЫЕ!$AA88="2В",3,IF(ДАННЫЕ!$AA88=3,4,IF(ДАННЫЕ!$AA88="4А",5,IF(ДАННЫЕ!$AA88="4Б",6,IF(ДАННЫЕ!$AA88="4В",7,IF(ДАННЫЕ!$AA88=5,8,0))))))))</f>
        <v>0</v>
      </c>
      <c r="T88" s="15">
        <f>IF(OR(ДАННЫЕ!$AC88=2,ДАННЫЕ!$AD88=2,ДАННЫЕ!$AE88=2),2,IF(OR(ДАННЫЕ!$AC88=1,ДАННЫЕ!$AD88=1,ДАННЫЕ!$AE88=1),1,0))</f>
        <v>0</v>
      </c>
    </row>
    <row r="89" spans="1:20" ht="15" customHeight="1" x14ac:dyDescent="0.2">
      <c r="A89" s="78">
        <f>IF(B89&gt;0,IF(MONTH(ДАННЫЕ!$F$1)=MONTH(ДАННЫЕ!$B89),1,0),0)</f>
        <v>0</v>
      </c>
      <c r="B89" s="14">
        <f>IF(ДАННЫЕ!$B89&gt;0,IF(YEAR(ДАННЫЕ!$F$1)=YEAR(ДАННЫЕ!$B89),1,0),0)</f>
        <v>0</v>
      </c>
      <c r="C89" s="14">
        <f>IF(ДАННЫЕ!$CM89&gt;0,IF(YEAR(ДАННЫЕ!$F$1)=YEAR(ДАННЫЕ!$CM89),1,0),0)</f>
        <v>0</v>
      </c>
      <c r="D89" s="14">
        <f>IF(ДАННЫЕ!$CJ89&gt;0,IF(ДАННЫЕ!$CL89&gt;ДАННЫЕ!$F$1,1,IF(ДАННЫЕ!$CL89&gt;0,0,1)),0)</f>
        <v>0</v>
      </c>
      <c r="E89" s="43" t="str">
        <f ca="1">IF(ДАННЫЕ!$F$1&gt;0,IF(ДАННЫЕ!$G89&gt;0,DATEDIF(ДАННЫЕ!$G89,ДАННЫЕ!$F$1,"y"),""),IF(ДАННЫЕ!$G89&gt;0,DATEDIF(ДАННЫЕ!$G89,TODAY(),"y"),""))</f>
        <v/>
      </c>
      <c r="F89" s="43" t="str">
        <f xml:space="preserve"> IF(ДАННЫЕ!$F89="М",IF(E89&gt;=18,IF(E89&lt;60,1,""),""),"")&amp;IF(ДАННЫЕ!$F89="Ж",IF(E89&gt;=18,IF(E89&lt;55,1,""),""),"")</f>
        <v/>
      </c>
      <c r="G89" s="43" t="str">
        <f xml:space="preserve"> IF(ДАННЫЕ!$F89="М",IF(E89&gt;=60,2,""),"")&amp;IF(ДАННЫЕ!$F89="Ж",IF(E89&gt;=55,2,""),"")</f>
        <v/>
      </c>
      <c r="H89" s="43" t="str">
        <f t="shared" ca="1" si="3"/>
        <v/>
      </c>
      <c r="I89" s="43" t="str">
        <f t="shared" ca="1" si="4"/>
        <v>03</v>
      </c>
      <c r="J89" s="28" t="str">
        <f ca="1">ДАННЫЕ!$F89&amp;H89&amp;I89&amp;ДАННЫЕ!$I89&amp;"m"&amp;IF(ДАННЫЕ!$I89&gt;0,IF(ДАННЫЕ!$J89&gt;0,0,1),"")&amp;"f"&amp;IF(ДАННЫЕ!$R89&gt;0,IF(YEAR(ДАННЫЕ!$F$1)=YEAR(ДАННЫЕ!$R89),1,0),0)&amp;"z"&amp;ДАННЫЕ!$R89&amp;"p"&amp;ДАННЫЕ!$S89&amp;"i"&amp;ДАННЫЕ!$T89&amp;"h"&amp;ДАННЫЕ!$K89&amp;"be"&amp;ДАННЫЕ!$BI89&amp;"CD"&amp;IF(ДАННЫЕ!BF89&gt;500,4,IF(ДАННЫЕ!BF89&gt;350,3,IF(ДАННЫЕ!BF89&gt;200,2,IF(ДАННЫЕ!BF89&gt;0,1,0))))&amp;"g"&amp;B89&amp;"d"&amp;H89&amp;"l"&amp;ДАННЫЕ!AT89&amp;"a"&amp;ДАННЫЕ!$V89&amp;"v"&amp;R89&amp;"k"&amp;ДАННЫЕ!$U89&amp;"s"&amp;ДАННЫЕ!$Y89&amp;"t"&amp;ДАННЫЕ!$X89&amp;"b"&amp;IF(ДАННЫЕ!$Q89&gt;1,1,0)&amp;"PP"&amp;ДАННЫЕ!Z89&amp;"c"&amp;S89&amp;"x"&amp;IF(ДАННЫЕ!$BY89&gt;0,IF(YEAR(ДАННЫЕ!$F$1)=YEAR(ДАННЫЕ!$BY89),1,0),0)&amp;"n"&amp;IF(ДАННЫЕ!$BZ89&gt;0,IF(YEAR(ДАННЫЕ!$F$1)=YEAR(ДАННЫЕ!$BZ89),1,0),0)&amp;"u"&amp;D89&amp;"z"&amp;IF(ДАННЫЕ!$CL89&gt;0,IF(YEAR(ДАННЫЕ!$F$1)&gt;YEAR(ДАННЫЕ!$CL89),11,12),0)</f>
        <v>03mf0zpihbeCD0g0dlav0kstb0PPc0x0n0u0z0</v>
      </c>
      <c r="K89" s="28" t="str">
        <f ca="1">ДАННЫЕ!$I89&amp;"x"&amp;B89&amp;"w"&amp;IF(T89+ДАННЫЕ!AD89+ДАННЫЕ!AE89+ДАННЫЕ!AF89+ДАННЫЕ!AG89+ДАННЫЕ!AH89+ДАННЫЕ!$AL89+ДАННЫЕ!AI89+ДАННЫЕ!AJ89+ДАННЫЕ!AK89+ДАННЫЕ!AP89+ДАННЫЕ!AQ89+ДАННЫЕ!AR89+ДАННЫЕ!$AM89+ДАННЫЕ!$AN89+ДАННЫЕ!AS89+ДАННЫЕ!AT89&gt;0,1,0)&amp;IF(OR(T89=2,ДАННЫЕ!AD89=2,ДАННЫЕ!AE89=2,ДАННЫЕ!AF89=2,ДАННЫЕ!AG89=2,ДАННЫЕ!AH89=2,ДАННЫЕ!$AL89=2,ДАННЫЕ!AI89=2,ДАННЫЕ!AJ89=2,ДАННЫЕ!AK89=2,ДАННЫЕ!AP89=2,ДАННЫЕ!AQ89=2,ДАННЫЕ!AR89=2,ДАННЫЕ!$AM89=2,ДАННЫЕ!$AN89=2,ДАННЫЕ!AS89=2,ДАННЫЕ!AT89=2),2,0)&amp;"t"&amp;IF(T89&gt;0,"1"&amp;T89,"00")&amp;"f"&amp;IF(ДАННЫЕ!$AC89,"1"&amp;ДАННЫЕ!$AC89,"00")&amp;"b"&amp;IF(ДАННЫЕ!$AD89,"1"&amp;ДАННЫЕ!$AD89,"00")&amp;"g"&amp;IF(ДАННЫЕ!$AF89,"1"&amp;ДАННЫЕ!$AF89,"00")&amp;"c"&amp;IF(ДАННЫЕ!$AG89,"1"&amp;ДАННЫЕ!$AG89,"00")&amp;"i"&amp;IF(ДАННЫЕ!$AH89,"1"&amp;ДАННЫЕ!$AH89,"00")&amp;"r"&amp;IF(ДАННЫЕ!$AL89,"1"&amp;ДАННЫЕ!$AL89,"00")&amp;"m"&amp;IF(ДАННЫЕ!$AI89,"1"&amp;ДАННЫЕ!$AI89,"00")&amp;"hS"&amp;IF(ДАННЫЕ!$AJ89,"1"&amp;ДАННЫЕ!$AJ89,"00")&amp;"hZ"&amp;IF(ДАННЫЕ!$AK89,"1"&amp;ДАННЫЕ!$AK89,"00")&amp;"p"&amp;IF(ДАННЫЕ!$AP89,"1"&amp;ДАННЫЕ!$AP89,"00")&amp;"k"&amp;IF(ДАННЫЕ!$AQ89,"1"&amp;ДАННЫЕ!$AQ89,"00")&amp;"z"&amp;IF(ДАННЫЕ!$AR89,"1"&amp;ДАННЫЕ!$AR89,"00")&amp;"j"&amp;IF(ДАННЫЕ!$AM89,"1"&amp;ДАННЫЕ!$AM89,"00")&amp;"n"&amp;IF(ДАННЫЕ!$AN89,"1"&amp;ДАННЫЕ!$AN89,"00")&amp;"E"&amp;ДАННЫЕ!BI89&amp;"L"&amp;ДАННЫЕ!AO89&amp;"h"&amp;IF(ДАННЫЕ!$AU89&gt;0,1,0)&amp;"v"&amp;IF(ДАННЫЕ!$AW89&gt;0,1,0)&amp;"a"&amp;IF(ДАННЫЕ!$AS89,"1"&amp;ДАННЫЕ!$AS89,"00")&amp;"s"&amp;IF(ДАННЫЕ!$AT89,"1"&amp;ДАННЫЕ!$AT89,"00")&amp;"u"&amp;IF(ДАННЫЕ!$CJ89&gt;0,1,0)&amp;"y"&amp;B89&amp;"d"&amp;H89&amp;"e"&amp;F89&amp;G89</f>
        <v>x0w00t00f00b00g00c00i00r00m00hS00hZ00p00k00z00j00n00ELh0v0a00s00u0y0de</v>
      </c>
      <c r="L89" s="28" t="str">
        <f ca="1">ДАННЫЕ!$I89&amp;"VN"&amp;IF(ДАННЫЕ!AW89&gt;0,11,10)&amp;"CD"&amp;IF(ДАННЫЕ!BF89&gt;500,16,IF(ДАННЫЕ!BF89&gt;350,15,IF(ДАННЫЕ!BF89&gt;=200,14,IF(ДАННЫЕ!BF89&gt;=100,13,IF(ДАННЫЕ!BF89&gt;=50,12,IF(ДАННЫЕ!BF89&gt;0,11,10))))))&amp;"AR"&amp;IF(ДАННЫЕ!BX89&gt;0,1,0)&amp;"GD"&amp;B89&amp;"VV"&amp;IF(E89&gt;=5,IF(E89&lt;18,1,0),0)</f>
        <v>VN10CD10AR0GD0VV0</v>
      </c>
      <c r="M89" s="28" t="str">
        <f>ДАННЫЕ!$I89&amp;"b"&amp;ДАННЫЕ!$BI89&amp;"r"&amp;ДАННЫЕ!$BJ89&amp;"CD"&amp;IF(ДАННЫЕ!BF89&gt;0,IF(ДАННЫЕ!BF89&lt;200,1,IF(ДАННЫЕ!BF89&lt;350,2,3)),0)&amp;"h"&amp;IF(ДАННЫЕ!$BK89+ДАННЫЕ!$BL89+ДАННЫЕ!$BM89&gt;0,1,0)&amp;"x"&amp;ДАННЫЕ!$BK89&amp;"y"&amp;ДАННЫЕ!$BL89&amp;"z"&amp;ДАННЫЕ!$BM89&amp;"c"&amp;IF(ДАННЫЕ!$BK89+ДАННЫЕ!$BL89+ДАННЫЕ!$BM89=3,1,0)&amp;"a"&amp;IF(ДАННЫЕ!$BQ89+ДАННЫЕ!$BR89&gt;0,1,0)&amp;"d"&amp;ДАННЫЕ!$BQ89&amp;"v"&amp;ДАННЫЕ!$BR89&amp;"p"&amp;ДАННЫЕ!$BS89&amp;"n"&amp;ДАННЫЕ!$BU89&amp;"t"&amp;ДАННЫЕ!$BV89&amp;"o"&amp;ДАННЫЕ!$BT89&amp;"l"&amp;IF(ДАННЫЕ!$BN89&gt;0,1,0)&amp;ДАННЫЕ!$BN89&amp;"g"&amp;ДАННЫЕ!$BO89&amp;"s"&amp;ДАННЫЕ!$BP89&amp;"DZ"&amp;IF(ДАННЫЕ!B89-ДАННЫЕ!G89 &lt; 60,IF(ДАННЫЕ!B89-ДАННЫЕ!G89 &gt;= 0,1,0),0)&amp;"u"&amp;IF(ДАННЫЕ!$CJ89&gt;0,1,0)</f>
        <v>brCD0h0xyzc0a0dvpntol0gsDZ1u0</v>
      </c>
      <c r="N89" s="28" t="str">
        <f ca="1">ДАННЫЕ!$F89&amp;ДАННЫЕ!$I89&amp;"g"&amp;B89&amp;"cf"&amp;D89&amp;"a"&amp;IF(ДАННЫЕ!$BX89&gt;0,1,0)&amp;IF(ДАННЫЕ!$BF89&gt;500,1,IF(ДАННЫЕ!$BF89&gt;350,2,IF(ДАННЫЕ!$BF89&gt;=200,3,IF(ДАННЫЕ!$BF89&gt;=100,4,IF(ДАННЫЕ!$BF89&gt;=50,5,IF(ДАННЫЕ!$BF89&lt;50,6,0))))))&amp;"AR"&amp;IF(DATEDIF(ДАННЫЕ!$BX89,ДАННЫЕ!$F$1,"y")&gt;1,1,0)&amp;"VG"&amp;IF(ДАННЫЕ!$BH89="0",1,0)&amp;"o"&amp;IF(T89+ДАННЫЕ!$AF89+ДАННЫЕ!$AG89+ДАННЫЕ!$AH89+ДАННЫЕ!$AI89+ДАННЫЕ!$AJ89+ДАННЫЕ!$AP89+ДАННЫЕ!$AQ89+ДАННЫЕ!$AR89+ДАННЫЕ!$AU89+ДАННЫЕ!$AW89+ДАННЫЕ!$AS89+ДАННЫЕ!$AT89&gt;0,1,0)&amp;"x"&amp;ДАННЫЕ!$AG89&amp;"p"&amp;IF(ДАННЫЕ!$BY89&gt;0,1,0)&amp;"v"&amp;IF(ДАННЫЕ!$BZ89&gt;0,1,0)&amp;"n"&amp;ДАННЫЕ!$CA89&amp;"t"&amp;ДАННЫЕ!$AY89&amp;"k"&amp;ДАННЫЕ!$CB89&amp;"q"&amp;ДАННЫЕ!$CC89&amp;"w"&amp;ДАННЫЕ!$CD89&amp;"e"&amp;ДАННЫЕ!$CE89&amp;"m"&amp;ДАННЫЕ!$CF89&amp;"c"&amp;ДАННЫЕ!$CG89&amp;"z"&amp;ДАННЫЕ!$CH89&amp;"d"&amp;IF(H89=4,1,0)&amp;"s"&amp;IF(ДАННЫЕ!$J89=1,0,1)&amp;"u"&amp;IF(ДАННЫЕ!$CJ89&gt;0,1,0)</f>
        <v>g0cf0a06AR1VG0o0xp0v0ntkqwemczd0s1u0</v>
      </c>
      <c r="O89" s="28" t="str">
        <f>ДАННЫЕ!$I89&amp;"g"&amp;B89&amp;A89&amp;"f"&amp;P89&amp;"c"&amp;IF(ДАННЫЕ!$U89&gt;0,1,0)&amp;"s"&amp;IF(ДАННЫЕ!$Q89&gt;0,IF(YEAR(ДАННЫЕ!$F$1)=YEAR(ДАННЫЕ!$Q89),IF(MONTH(ДАННЫЕ!$F$1)=MONTH(ДАННЫЕ!$Q89),111,11),1),0)&amp;"i"&amp;IF(ДАННЫЕ!$R89+ДАННЫЕ!$S89+ДАННЫЕ!$T89=0,0,1)&amp;"h"&amp;IF(ДАННЫЕ!$P89&gt;0,1,0)&amp;"p"&amp;IF(ДАННЫЕ!$CI89&gt;0,IF(YEAR(ДАННЫЕ!$F$1)=YEAR(ДАННЫЕ!$CI89),IF(MONTH(ДАННЫЕ!$F$1)=MONTH(ДАННЫЕ!$CI89),111,11),1),0)&amp;"d"&amp;IF(ДАННЫЕ!$CJ89&gt;0,IF(YEAR(ДАННЫЕ!$F$1)=YEAR(ДАННЫЕ!$CJ89),IF(MONTH(ДАННЫЕ!$F$1)=MONTH(ДАННЫЕ!$CJ89),111,11),1),0)&amp;"o"&amp;IF(ДАННЫЕ!$CK89&gt;0,IF(MONTH(ДАННЫЕ!$F$1)=MONTH(ДАННЫЕ!$CK89),111,11),0)&amp;"v"&amp;IF(ДАННЫЕ!$BE89&gt;0,IF(MONTH(ДАННЫЕ!$F$1)=MONTH(ДАННЫЕ!$BE89),111,11),0)</f>
        <v>g00f0c0s0i0h0p0d0o0v0</v>
      </c>
      <c r="P89" s="15">
        <f t="shared" si="5"/>
        <v>0</v>
      </c>
      <c r="Q89" s="15">
        <f>IF(ДАННЫЕ!$F$1&gt;ДАННЫЕ!$N89,IF(YEAR(ДАННЫЕ!$F$1)=YEAR(ДАННЫЕ!M89),1,0),0)</f>
        <v>0</v>
      </c>
      <c r="R89" s="15">
        <f>IF(ДАННЫЕ!$F$1&gt;ДАННЫЕ!$N89,IF(YEAR(ДАННЫЕ!$F$1)=YEAR(ДАННЫЕ!N89),1,0),0)</f>
        <v>0</v>
      </c>
      <c r="S89" s="15">
        <f>IF(ДАННЫЕ!$AA89="2А",1,IF(ДАННЫЕ!$AA89="2Б",2,IF(ДАННЫЕ!$AA89="2В",3,IF(ДАННЫЕ!$AA89=3,4,IF(ДАННЫЕ!$AA89="4А",5,IF(ДАННЫЕ!$AA89="4Б",6,IF(ДАННЫЕ!$AA89="4В",7,IF(ДАННЫЕ!$AA89=5,8,0))))))))</f>
        <v>0</v>
      </c>
      <c r="T89" s="15">
        <f>IF(OR(ДАННЫЕ!$AC89=2,ДАННЫЕ!$AD89=2,ДАННЫЕ!$AE89=2),2,IF(OR(ДАННЫЕ!$AC89=1,ДАННЫЕ!$AD89=1,ДАННЫЕ!$AE89=1),1,0))</f>
        <v>0</v>
      </c>
    </row>
    <row r="90" spans="1:20" ht="15" customHeight="1" x14ac:dyDescent="0.2">
      <c r="A90" s="78">
        <f>IF(B90&gt;0,IF(MONTH(ДАННЫЕ!$F$1)=MONTH(ДАННЫЕ!$B90),1,0),0)</f>
        <v>0</v>
      </c>
      <c r="B90" s="14">
        <f>IF(ДАННЫЕ!$B90&gt;0,IF(YEAR(ДАННЫЕ!$F$1)=YEAR(ДАННЫЕ!$B90),1,0),0)</f>
        <v>0</v>
      </c>
      <c r="C90" s="14">
        <f>IF(ДАННЫЕ!$CM90&gt;0,IF(YEAR(ДАННЫЕ!$F$1)=YEAR(ДАННЫЕ!$CM90),1,0),0)</f>
        <v>0</v>
      </c>
      <c r="D90" s="14">
        <f>IF(ДАННЫЕ!$CJ90&gt;0,IF(ДАННЫЕ!$CL90&gt;ДАННЫЕ!$F$1,1,IF(ДАННЫЕ!$CL90&gt;0,0,1)),0)</f>
        <v>0</v>
      </c>
      <c r="E90" s="43" t="str">
        <f ca="1">IF(ДАННЫЕ!$F$1&gt;0,IF(ДАННЫЕ!$G90&gt;0,DATEDIF(ДАННЫЕ!$G90,ДАННЫЕ!$F$1,"y"),""),IF(ДАННЫЕ!$G90&gt;0,DATEDIF(ДАННЫЕ!$G90,TODAY(),"y"),""))</f>
        <v/>
      </c>
      <c r="F90" s="43" t="str">
        <f xml:space="preserve"> IF(ДАННЫЕ!$F90="М",IF(E90&gt;=18,IF(E90&lt;60,1,""),""),"")&amp;IF(ДАННЫЕ!$F90="Ж",IF(E90&gt;=18,IF(E90&lt;55,1,""),""),"")</f>
        <v/>
      </c>
      <c r="G90" s="43" t="str">
        <f xml:space="preserve"> IF(ДАННЫЕ!$F90="М",IF(E90&gt;=60,2,""),"")&amp;IF(ДАННЫЕ!$F90="Ж",IF(E90&gt;=55,2,""),"")</f>
        <v/>
      </c>
      <c r="H90" s="43" t="str">
        <f t="shared" ca="1" si="3"/>
        <v/>
      </c>
      <c r="I90" s="43" t="str">
        <f t="shared" ca="1" si="4"/>
        <v>03</v>
      </c>
      <c r="J90" s="28" t="str">
        <f ca="1">ДАННЫЕ!$F90&amp;H90&amp;I90&amp;ДАННЫЕ!$I90&amp;"m"&amp;IF(ДАННЫЕ!$I90&gt;0,IF(ДАННЫЕ!$J90&gt;0,0,1),"")&amp;"f"&amp;IF(ДАННЫЕ!$R90&gt;0,IF(YEAR(ДАННЫЕ!$F$1)=YEAR(ДАННЫЕ!$R90),1,0),0)&amp;"z"&amp;ДАННЫЕ!$R90&amp;"p"&amp;ДАННЫЕ!$S90&amp;"i"&amp;ДАННЫЕ!$T90&amp;"h"&amp;ДАННЫЕ!$K90&amp;"be"&amp;ДАННЫЕ!$BI90&amp;"CD"&amp;IF(ДАННЫЕ!BF90&gt;500,4,IF(ДАННЫЕ!BF90&gt;350,3,IF(ДАННЫЕ!BF90&gt;200,2,IF(ДАННЫЕ!BF90&gt;0,1,0))))&amp;"g"&amp;B90&amp;"d"&amp;H90&amp;"l"&amp;ДАННЫЕ!AT90&amp;"a"&amp;ДАННЫЕ!$V90&amp;"v"&amp;R90&amp;"k"&amp;ДАННЫЕ!$U90&amp;"s"&amp;ДАННЫЕ!$Y90&amp;"t"&amp;ДАННЫЕ!$X90&amp;"b"&amp;IF(ДАННЫЕ!$Q90&gt;1,1,0)&amp;"PP"&amp;ДАННЫЕ!Z90&amp;"c"&amp;S90&amp;"x"&amp;IF(ДАННЫЕ!$BY90&gt;0,IF(YEAR(ДАННЫЕ!$F$1)=YEAR(ДАННЫЕ!$BY90),1,0),0)&amp;"n"&amp;IF(ДАННЫЕ!$BZ90&gt;0,IF(YEAR(ДАННЫЕ!$F$1)=YEAR(ДАННЫЕ!$BZ90),1,0),0)&amp;"u"&amp;D90&amp;"z"&amp;IF(ДАННЫЕ!$CL90&gt;0,IF(YEAR(ДАННЫЕ!$F$1)&gt;YEAR(ДАННЫЕ!$CL90),11,12),0)</f>
        <v>03mf0zpihbeCD0g0dlav0kstb0PPc0x0n0u0z0</v>
      </c>
      <c r="K90" s="28" t="str">
        <f ca="1">ДАННЫЕ!$I90&amp;"x"&amp;B90&amp;"w"&amp;IF(T90+ДАННЫЕ!AD90+ДАННЫЕ!AE90+ДАННЫЕ!AF90+ДАННЫЕ!AG90+ДАННЫЕ!AH90+ДАННЫЕ!$AL90+ДАННЫЕ!AI90+ДАННЫЕ!AJ90+ДАННЫЕ!AK90+ДАННЫЕ!AP90+ДАННЫЕ!AQ90+ДАННЫЕ!AR90+ДАННЫЕ!$AM90+ДАННЫЕ!$AN90+ДАННЫЕ!AS90+ДАННЫЕ!AT90&gt;0,1,0)&amp;IF(OR(T90=2,ДАННЫЕ!AD90=2,ДАННЫЕ!AE90=2,ДАННЫЕ!AF90=2,ДАННЫЕ!AG90=2,ДАННЫЕ!AH90=2,ДАННЫЕ!$AL90=2,ДАННЫЕ!AI90=2,ДАННЫЕ!AJ90=2,ДАННЫЕ!AK90=2,ДАННЫЕ!AP90=2,ДАННЫЕ!AQ90=2,ДАННЫЕ!AR90=2,ДАННЫЕ!$AM90=2,ДАННЫЕ!$AN90=2,ДАННЫЕ!AS90=2,ДАННЫЕ!AT90=2),2,0)&amp;"t"&amp;IF(T90&gt;0,"1"&amp;T90,"00")&amp;"f"&amp;IF(ДАННЫЕ!$AC90,"1"&amp;ДАННЫЕ!$AC90,"00")&amp;"b"&amp;IF(ДАННЫЕ!$AD90,"1"&amp;ДАННЫЕ!$AD90,"00")&amp;"g"&amp;IF(ДАННЫЕ!$AF90,"1"&amp;ДАННЫЕ!$AF90,"00")&amp;"c"&amp;IF(ДАННЫЕ!$AG90,"1"&amp;ДАННЫЕ!$AG90,"00")&amp;"i"&amp;IF(ДАННЫЕ!$AH90,"1"&amp;ДАННЫЕ!$AH90,"00")&amp;"r"&amp;IF(ДАННЫЕ!$AL90,"1"&amp;ДАННЫЕ!$AL90,"00")&amp;"m"&amp;IF(ДАННЫЕ!$AI90,"1"&amp;ДАННЫЕ!$AI90,"00")&amp;"hS"&amp;IF(ДАННЫЕ!$AJ90,"1"&amp;ДАННЫЕ!$AJ90,"00")&amp;"hZ"&amp;IF(ДАННЫЕ!$AK90,"1"&amp;ДАННЫЕ!$AK90,"00")&amp;"p"&amp;IF(ДАННЫЕ!$AP90,"1"&amp;ДАННЫЕ!$AP90,"00")&amp;"k"&amp;IF(ДАННЫЕ!$AQ90,"1"&amp;ДАННЫЕ!$AQ90,"00")&amp;"z"&amp;IF(ДАННЫЕ!$AR90,"1"&amp;ДАННЫЕ!$AR90,"00")&amp;"j"&amp;IF(ДАННЫЕ!$AM90,"1"&amp;ДАННЫЕ!$AM90,"00")&amp;"n"&amp;IF(ДАННЫЕ!$AN90,"1"&amp;ДАННЫЕ!$AN90,"00")&amp;"E"&amp;ДАННЫЕ!BI90&amp;"L"&amp;ДАННЫЕ!AO90&amp;"h"&amp;IF(ДАННЫЕ!$AU90&gt;0,1,0)&amp;"v"&amp;IF(ДАННЫЕ!$AW90&gt;0,1,0)&amp;"a"&amp;IF(ДАННЫЕ!$AS90,"1"&amp;ДАННЫЕ!$AS90,"00")&amp;"s"&amp;IF(ДАННЫЕ!$AT90,"1"&amp;ДАННЫЕ!$AT90,"00")&amp;"u"&amp;IF(ДАННЫЕ!$CJ90&gt;0,1,0)&amp;"y"&amp;B90&amp;"d"&amp;H90&amp;"e"&amp;F90&amp;G90</f>
        <v>x0w00t00f00b00g00c00i00r00m00hS00hZ00p00k00z00j00n00ELh0v0a00s00u0y0de</v>
      </c>
      <c r="L90" s="28" t="str">
        <f ca="1">ДАННЫЕ!$I90&amp;"VN"&amp;IF(ДАННЫЕ!AW90&gt;0,11,10)&amp;"CD"&amp;IF(ДАННЫЕ!BF90&gt;500,16,IF(ДАННЫЕ!BF90&gt;350,15,IF(ДАННЫЕ!BF90&gt;=200,14,IF(ДАННЫЕ!BF90&gt;=100,13,IF(ДАННЫЕ!BF90&gt;=50,12,IF(ДАННЫЕ!BF90&gt;0,11,10))))))&amp;"AR"&amp;IF(ДАННЫЕ!BX90&gt;0,1,0)&amp;"GD"&amp;B90&amp;"VV"&amp;IF(E90&gt;=5,IF(E90&lt;18,1,0),0)</f>
        <v>VN10CD10AR0GD0VV0</v>
      </c>
      <c r="M90" s="28" t="str">
        <f>ДАННЫЕ!$I90&amp;"b"&amp;ДАННЫЕ!$BI90&amp;"r"&amp;ДАННЫЕ!$BJ90&amp;"CD"&amp;IF(ДАННЫЕ!BF90&gt;0,IF(ДАННЫЕ!BF90&lt;200,1,IF(ДАННЫЕ!BF90&lt;350,2,3)),0)&amp;"h"&amp;IF(ДАННЫЕ!$BK90+ДАННЫЕ!$BL90+ДАННЫЕ!$BM90&gt;0,1,0)&amp;"x"&amp;ДАННЫЕ!$BK90&amp;"y"&amp;ДАННЫЕ!$BL90&amp;"z"&amp;ДАННЫЕ!$BM90&amp;"c"&amp;IF(ДАННЫЕ!$BK90+ДАННЫЕ!$BL90+ДАННЫЕ!$BM90=3,1,0)&amp;"a"&amp;IF(ДАННЫЕ!$BQ90+ДАННЫЕ!$BR90&gt;0,1,0)&amp;"d"&amp;ДАННЫЕ!$BQ90&amp;"v"&amp;ДАННЫЕ!$BR90&amp;"p"&amp;ДАННЫЕ!$BS90&amp;"n"&amp;ДАННЫЕ!$BU90&amp;"t"&amp;ДАННЫЕ!$BV90&amp;"o"&amp;ДАННЫЕ!$BT90&amp;"l"&amp;IF(ДАННЫЕ!$BN90&gt;0,1,0)&amp;ДАННЫЕ!$BN90&amp;"g"&amp;ДАННЫЕ!$BO90&amp;"s"&amp;ДАННЫЕ!$BP90&amp;"DZ"&amp;IF(ДАННЫЕ!B90-ДАННЫЕ!G90 &lt; 60,IF(ДАННЫЕ!B90-ДАННЫЕ!G90 &gt;= 0,1,0),0)&amp;"u"&amp;IF(ДАННЫЕ!$CJ90&gt;0,1,0)</f>
        <v>brCD0h0xyzc0a0dvpntol0gsDZ1u0</v>
      </c>
      <c r="N90" s="28" t="str">
        <f ca="1">ДАННЫЕ!$F90&amp;ДАННЫЕ!$I90&amp;"g"&amp;B90&amp;"cf"&amp;D90&amp;"a"&amp;IF(ДАННЫЕ!$BX90&gt;0,1,0)&amp;IF(ДАННЫЕ!$BF90&gt;500,1,IF(ДАННЫЕ!$BF90&gt;350,2,IF(ДАННЫЕ!$BF90&gt;=200,3,IF(ДАННЫЕ!$BF90&gt;=100,4,IF(ДАННЫЕ!$BF90&gt;=50,5,IF(ДАННЫЕ!$BF90&lt;50,6,0))))))&amp;"AR"&amp;IF(DATEDIF(ДАННЫЕ!$BX90,ДАННЫЕ!$F$1,"y")&gt;1,1,0)&amp;"VG"&amp;IF(ДАННЫЕ!$BH90="0",1,0)&amp;"o"&amp;IF(T90+ДАННЫЕ!$AF90+ДАННЫЕ!$AG90+ДАННЫЕ!$AH90+ДАННЫЕ!$AI90+ДАННЫЕ!$AJ90+ДАННЫЕ!$AP90+ДАННЫЕ!$AQ90+ДАННЫЕ!$AR90+ДАННЫЕ!$AU90+ДАННЫЕ!$AW90+ДАННЫЕ!$AS90+ДАННЫЕ!$AT90&gt;0,1,0)&amp;"x"&amp;ДАННЫЕ!$AG90&amp;"p"&amp;IF(ДАННЫЕ!$BY90&gt;0,1,0)&amp;"v"&amp;IF(ДАННЫЕ!$BZ90&gt;0,1,0)&amp;"n"&amp;ДАННЫЕ!$CA90&amp;"t"&amp;ДАННЫЕ!$AY90&amp;"k"&amp;ДАННЫЕ!$CB90&amp;"q"&amp;ДАННЫЕ!$CC90&amp;"w"&amp;ДАННЫЕ!$CD90&amp;"e"&amp;ДАННЫЕ!$CE90&amp;"m"&amp;ДАННЫЕ!$CF90&amp;"c"&amp;ДАННЫЕ!$CG90&amp;"z"&amp;ДАННЫЕ!$CH90&amp;"d"&amp;IF(H90=4,1,0)&amp;"s"&amp;IF(ДАННЫЕ!$J90=1,0,1)&amp;"u"&amp;IF(ДАННЫЕ!$CJ90&gt;0,1,0)</f>
        <v>g0cf0a06AR1VG0o0xp0v0ntkqwemczd0s1u0</v>
      </c>
      <c r="O90" s="28" t="str">
        <f>ДАННЫЕ!$I90&amp;"g"&amp;B90&amp;A90&amp;"f"&amp;P90&amp;"c"&amp;IF(ДАННЫЕ!$U90&gt;0,1,0)&amp;"s"&amp;IF(ДАННЫЕ!$Q90&gt;0,IF(YEAR(ДАННЫЕ!$F$1)=YEAR(ДАННЫЕ!$Q90),IF(MONTH(ДАННЫЕ!$F$1)=MONTH(ДАННЫЕ!$Q90),111,11),1),0)&amp;"i"&amp;IF(ДАННЫЕ!$R90+ДАННЫЕ!$S90+ДАННЫЕ!$T90=0,0,1)&amp;"h"&amp;IF(ДАННЫЕ!$P90&gt;0,1,0)&amp;"p"&amp;IF(ДАННЫЕ!$CI90&gt;0,IF(YEAR(ДАННЫЕ!$F$1)=YEAR(ДАННЫЕ!$CI90),IF(MONTH(ДАННЫЕ!$F$1)=MONTH(ДАННЫЕ!$CI90),111,11),1),0)&amp;"d"&amp;IF(ДАННЫЕ!$CJ90&gt;0,IF(YEAR(ДАННЫЕ!$F$1)=YEAR(ДАННЫЕ!$CJ90),IF(MONTH(ДАННЫЕ!$F$1)=MONTH(ДАННЫЕ!$CJ90),111,11),1),0)&amp;"o"&amp;IF(ДАННЫЕ!$CK90&gt;0,IF(MONTH(ДАННЫЕ!$F$1)=MONTH(ДАННЫЕ!$CK90),111,11),0)&amp;"v"&amp;IF(ДАННЫЕ!$BE90&gt;0,IF(MONTH(ДАННЫЕ!$F$1)=MONTH(ДАННЫЕ!$BE90),111,11),0)</f>
        <v>g00f0c0s0i0h0p0d0o0v0</v>
      </c>
      <c r="P90" s="15">
        <f t="shared" si="5"/>
        <v>0</v>
      </c>
      <c r="Q90" s="15">
        <f>IF(ДАННЫЕ!$F$1&gt;ДАННЫЕ!$N90,IF(YEAR(ДАННЫЕ!$F$1)=YEAR(ДАННЫЕ!M90),1,0),0)</f>
        <v>0</v>
      </c>
      <c r="R90" s="15">
        <f>IF(ДАННЫЕ!$F$1&gt;ДАННЫЕ!$N90,IF(YEAR(ДАННЫЕ!$F$1)=YEAR(ДАННЫЕ!N90),1,0),0)</f>
        <v>0</v>
      </c>
      <c r="S90" s="15">
        <f>IF(ДАННЫЕ!$AA90="2А",1,IF(ДАННЫЕ!$AA90="2Б",2,IF(ДАННЫЕ!$AA90="2В",3,IF(ДАННЫЕ!$AA90=3,4,IF(ДАННЫЕ!$AA90="4А",5,IF(ДАННЫЕ!$AA90="4Б",6,IF(ДАННЫЕ!$AA90="4В",7,IF(ДАННЫЕ!$AA90=5,8,0))))))))</f>
        <v>0</v>
      </c>
      <c r="T90" s="15">
        <f>IF(OR(ДАННЫЕ!$AC90=2,ДАННЫЕ!$AD90=2,ДАННЫЕ!$AE90=2),2,IF(OR(ДАННЫЕ!$AC90=1,ДАННЫЕ!$AD90=1,ДАННЫЕ!$AE90=1),1,0))</f>
        <v>0</v>
      </c>
    </row>
    <row r="91" spans="1:20" ht="15" customHeight="1" x14ac:dyDescent="0.2">
      <c r="A91" s="78">
        <f>IF(B91&gt;0,IF(MONTH(ДАННЫЕ!$F$1)=MONTH(ДАННЫЕ!$B91),1,0),0)</f>
        <v>0</v>
      </c>
      <c r="B91" s="14">
        <f>IF(ДАННЫЕ!$B91&gt;0,IF(YEAR(ДАННЫЕ!$F$1)=YEAR(ДАННЫЕ!$B91),1,0),0)</f>
        <v>0</v>
      </c>
      <c r="C91" s="14">
        <f>IF(ДАННЫЕ!$CM91&gt;0,IF(YEAR(ДАННЫЕ!$F$1)=YEAR(ДАННЫЕ!$CM91),1,0),0)</f>
        <v>0</v>
      </c>
      <c r="D91" s="14">
        <f>IF(ДАННЫЕ!$CJ91&gt;0,IF(ДАННЫЕ!$CL91&gt;ДАННЫЕ!$F$1,1,IF(ДАННЫЕ!$CL91&gt;0,0,1)),0)</f>
        <v>0</v>
      </c>
      <c r="E91" s="43" t="str">
        <f ca="1">IF(ДАННЫЕ!$F$1&gt;0,IF(ДАННЫЕ!$G91&gt;0,DATEDIF(ДАННЫЕ!$G91,ДАННЫЕ!$F$1,"y"),""),IF(ДАННЫЕ!$G91&gt;0,DATEDIF(ДАННЫЕ!$G91,TODAY(),"y"),""))</f>
        <v/>
      </c>
      <c r="F91" s="43" t="str">
        <f xml:space="preserve"> IF(ДАННЫЕ!$F91="М",IF(E91&gt;=18,IF(E91&lt;60,1,""),""),"")&amp;IF(ДАННЫЕ!$F91="Ж",IF(E91&gt;=18,IF(E91&lt;55,1,""),""),"")</f>
        <v/>
      </c>
      <c r="G91" s="43" t="str">
        <f xml:space="preserve"> IF(ДАННЫЕ!$F91="М",IF(E91&gt;=60,2,""),"")&amp;IF(ДАННЫЕ!$F91="Ж",IF(E91&gt;=55,2,""),"")</f>
        <v/>
      </c>
      <c r="H91" s="43" t="str">
        <f t="shared" ca="1" si="3"/>
        <v/>
      </c>
      <c r="I91" s="43" t="str">
        <f t="shared" ca="1" si="4"/>
        <v>03</v>
      </c>
      <c r="J91" s="28" t="str">
        <f ca="1">ДАННЫЕ!$F91&amp;H91&amp;I91&amp;ДАННЫЕ!$I91&amp;"m"&amp;IF(ДАННЫЕ!$I91&gt;0,IF(ДАННЫЕ!$J91&gt;0,0,1),"")&amp;"f"&amp;IF(ДАННЫЕ!$R91&gt;0,IF(YEAR(ДАННЫЕ!$F$1)=YEAR(ДАННЫЕ!$R91),1,0),0)&amp;"z"&amp;ДАННЫЕ!$R91&amp;"p"&amp;ДАННЫЕ!$S91&amp;"i"&amp;ДАННЫЕ!$T91&amp;"h"&amp;ДАННЫЕ!$K91&amp;"be"&amp;ДАННЫЕ!$BI91&amp;"CD"&amp;IF(ДАННЫЕ!BF91&gt;500,4,IF(ДАННЫЕ!BF91&gt;350,3,IF(ДАННЫЕ!BF91&gt;200,2,IF(ДАННЫЕ!BF91&gt;0,1,0))))&amp;"g"&amp;B91&amp;"d"&amp;H91&amp;"l"&amp;ДАННЫЕ!AT91&amp;"a"&amp;ДАННЫЕ!$V91&amp;"v"&amp;R91&amp;"k"&amp;ДАННЫЕ!$U91&amp;"s"&amp;ДАННЫЕ!$Y91&amp;"t"&amp;ДАННЫЕ!$X91&amp;"b"&amp;IF(ДАННЫЕ!$Q91&gt;1,1,0)&amp;"PP"&amp;ДАННЫЕ!Z91&amp;"c"&amp;S91&amp;"x"&amp;IF(ДАННЫЕ!$BY91&gt;0,IF(YEAR(ДАННЫЕ!$F$1)=YEAR(ДАННЫЕ!$BY91),1,0),0)&amp;"n"&amp;IF(ДАННЫЕ!$BZ91&gt;0,IF(YEAR(ДАННЫЕ!$F$1)=YEAR(ДАННЫЕ!$BZ91),1,0),0)&amp;"u"&amp;D91&amp;"z"&amp;IF(ДАННЫЕ!$CL91&gt;0,IF(YEAR(ДАННЫЕ!$F$1)&gt;YEAR(ДАННЫЕ!$CL91),11,12),0)</f>
        <v>03mf0zpihbeCD0g0dlav0kstb0PPc0x0n0u0z0</v>
      </c>
      <c r="K91" s="28" t="str">
        <f ca="1">ДАННЫЕ!$I91&amp;"x"&amp;B91&amp;"w"&amp;IF(T91+ДАННЫЕ!AD91+ДАННЫЕ!AE91+ДАННЫЕ!AF91+ДАННЫЕ!AG91+ДАННЫЕ!AH91+ДАННЫЕ!$AL91+ДАННЫЕ!AI91+ДАННЫЕ!AJ91+ДАННЫЕ!AK91+ДАННЫЕ!AP91+ДАННЫЕ!AQ91+ДАННЫЕ!AR91+ДАННЫЕ!$AM91+ДАННЫЕ!$AN91+ДАННЫЕ!AS91+ДАННЫЕ!AT91&gt;0,1,0)&amp;IF(OR(T91=2,ДАННЫЕ!AD91=2,ДАННЫЕ!AE91=2,ДАННЫЕ!AF91=2,ДАННЫЕ!AG91=2,ДАННЫЕ!AH91=2,ДАННЫЕ!$AL91=2,ДАННЫЕ!AI91=2,ДАННЫЕ!AJ91=2,ДАННЫЕ!AK91=2,ДАННЫЕ!AP91=2,ДАННЫЕ!AQ91=2,ДАННЫЕ!AR91=2,ДАННЫЕ!$AM91=2,ДАННЫЕ!$AN91=2,ДАННЫЕ!AS91=2,ДАННЫЕ!AT91=2),2,0)&amp;"t"&amp;IF(T91&gt;0,"1"&amp;T91,"00")&amp;"f"&amp;IF(ДАННЫЕ!$AC91,"1"&amp;ДАННЫЕ!$AC91,"00")&amp;"b"&amp;IF(ДАННЫЕ!$AD91,"1"&amp;ДАННЫЕ!$AD91,"00")&amp;"g"&amp;IF(ДАННЫЕ!$AF91,"1"&amp;ДАННЫЕ!$AF91,"00")&amp;"c"&amp;IF(ДАННЫЕ!$AG91,"1"&amp;ДАННЫЕ!$AG91,"00")&amp;"i"&amp;IF(ДАННЫЕ!$AH91,"1"&amp;ДАННЫЕ!$AH91,"00")&amp;"r"&amp;IF(ДАННЫЕ!$AL91,"1"&amp;ДАННЫЕ!$AL91,"00")&amp;"m"&amp;IF(ДАННЫЕ!$AI91,"1"&amp;ДАННЫЕ!$AI91,"00")&amp;"hS"&amp;IF(ДАННЫЕ!$AJ91,"1"&amp;ДАННЫЕ!$AJ91,"00")&amp;"hZ"&amp;IF(ДАННЫЕ!$AK91,"1"&amp;ДАННЫЕ!$AK91,"00")&amp;"p"&amp;IF(ДАННЫЕ!$AP91,"1"&amp;ДАННЫЕ!$AP91,"00")&amp;"k"&amp;IF(ДАННЫЕ!$AQ91,"1"&amp;ДАННЫЕ!$AQ91,"00")&amp;"z"&amp;IF(ДАННЫЕ!$AR91,"1"&amp;ДАННЫЕ!$AR91,"00")&amp;"j"&amp;IF(ДАННЫЕ!$AM91,"1"&amp;ДАННЫЕ!$AM91,"00")&amp;"n"&amp;IF(ДАННЫЕ!$AN91,"1"&amp;ДАННЫЕ!$AN91,"00")&amp;"E"&amp;ДАННЫЕ!BI91&amp;"L"&amp;ДАННЫЕ!AO91&amp;"h"&amp;IF(ДАННЫЕ!$AU91&gt;0,1,0)&amp;"v"&amp;IF(ДАННЫЕ!$AW91&gt;0,1,0)&amp;"a"&amp;IF(ДАННЫЕ!$AS91,"1"&amp;ДАННЫЕ!$AS91,"00")&amp;"s"&amp;IF(ДАННЫЕ!$AT91,"1"&amp;ДАННЫЕ!$AT91,"00")&amp;"u"&amp;IF(ДАННЫЕ!$CJ91&gt;0,1,0)&amp;"y"&amp;B91&amp;"d"&amp;H91&amp;"e"&amp;F91&amp;G91</f>
        <v>x0w00t00f00b00g00c00i00r00m00hS00hZ00p00k00z00j00n00ELh0v0a00s00u0y0de</v>
      </c>
      <c r="L91" s="28" t="str">
        <f ca="1">ДАННЫЕ!$I91&amp;"VN"&amp;IF(ДАННЫЕ!AW91&gt;0,11,10)&amp;"CD"&amp;IF(ДАННЫЕ!BF91&gt;500,16,IF(ДАННЫЕ!BF91&gt;350,15,IF(ДАННЫЕ!BF91&gt;=200,14,IF(ДАННЫЕ!BF91&gt;=100,13,IF(ДАННЫЕ!BF91&gt;=50,12,IF(ДАННЫЕ!BF91&gt;0,11,10))))))&amp;"AR"&amp;IF(ДАННЫЕ!BX91&gt;0,1,0)&amp;"GD"&amp;B91&amp;"VV"&amp;IF(E91&gt;=5,IF(E91&lt;18,1,0),0)</f>
        <v>VN10CD10AR0GD0VV0</v>
      </c>
      <c r="M91" s="28" t="str">
        <f>ДАННЫЕ!$I91&amp;"b"&amp;ДАННЫЕ!$BI91&amp;"r"&amp;ДАННЫЕ!$BJ91&amp;"CD"&amp;IF(ДАННЫЕ!BF91&gt;0,IF(ДАННЫЕ!BF91&lt;200,1,IF(ДАННЫЕ!BF91&lt;350,2,3)),0)&amp;"h"&amp;IF(ДАННЫЕ!$BK91+ДАННЫЕ!$BL91+ДАННЫЕ!$BM91&gt;0,1,0)&amp;"x"&amp;ДАННЫЕ!$BK91&amp;"y"&amp;ДАННЫЕ!$BL91&amp;"z"&amp;ДАННЫЕ!$BM91&amp;"c"&amp;IF(ДАННЫЕ!$BK91+ДАННЫЕ!$BL91+ДАННЫЕ!$BM91=3,1,0)&amp;"a"&amp;IF(ДАННЫЕ!$BQ91+ДАННЫЕ!$BR91&gt;0,1,0)&amp;"d"&amp;ДАННЫЕ!$BQ91&amp;"v"&amp;ДАННЫЕ!$BR91&amp;"p"&amp;ДАННЫЕ!$BS91&amp;"n"&amp;ДАННЫЕ!$BU91&amp;"t"&amp;ДАННЫЕ!$BV91&amp;"o"&amp;ДАННЫЕ!$BT91&amp;"l"&amp;IF(ДАННЫЕ!$BN91&gt;0,1,0)&amp;ДАННЫЕ!$BN91&amp;"g"&amp;ДАННЫЕ!$BO91&amp;"s"&amp;ДАННЫЕ!$BP91&amp;"DZ"&amp;IF(ДАННЫЕ!B91-ДАННЫЕ!G91 &lt; 60,IF(ДАННЫЕ!B91-ДАННЫЕ!G91 &gt;= 0,1,0),0)&amp;"u"&amp;IF(ДАННЫЕ!$CJ91&gt;0,1,0)</f>
        <v>brCD0h0xyzc0a0dvpntol0gsDZ1u0</v>
      </c>
      <c r="N91" s="28" t="str">
        <f ca="1">ДАННЫЕ!$F91&amp;ДАННЫЕ!$I91&amp;"g"&amp;B91&amp;"cf"&amp;D91&amp;"a"&amp;IF(ДАННЫЕ!$BX91&gt;0,1,0)&amp;IF(ДАННЫЕ!$BF91&gt;500,1,IF(ДАННЫЕ!$BF91&gt;350,2,IF(ДАННЫЕ!$BF91&gt;=200,3,IF(ДАННЫЕ!$BF91&gt;=100,4,IF(ДАННЫЕ!$BF91&gt;=50,5,IF(ДАННЫЕ!$BF91&lt;50,6,0))))))&amp;"AR"&amp;IF(DATEDIF(ДАННЫЕ!$BX91,ДАННЫЕ!$F$1,"y")&gt;1,1,0)&amp;"VG"&amp;IF(ДАННЫЕ!$BH91="0",1,0)&amp;"o"&amp;IF(T91+ДАННЫЕ!$AF91+ДАННЫЕ!$AG91+ДАННЫЕ!$AH91+ДАННЫЕ!$AI91+ДАННЫЕ!$AJ91+ДАННЫЕ!$AP91+ДАННЫЕ!$AQ91+ДАННЫЕ!$AR91+ДАННЫЕ!$AU91+ДАННЫЕ!$AW91+ДАННЫЕ!$AS91+ДАННЫЕ!$AT91&gt;0,1,0)&amp;"x"&amp;ДАННЫЕ!$AG91&amp;"p"&amp;IF(ДАННЫЕ!$BY91&gt;0,1,0)&amp;"v"&amp;IF(ДАННЫЕ!$BZ91&gt;0,1,0)&amp;"n"&amp;ДАННЫЕ!$CA91&amp;"t"&amp;ДАННЫЕ!$AY91&amp;"k"&amp;ДАННЫЕ!$CB91&amp;"q"&amp;ДАННЫЕ!$CC91&amp;"w"&amp;ДАННЫЕ!$CD91&amp;"e"&amp;ДАННЫЕ!$CE91&amp;"m"&amp;ДАННЫЕ!$CF91&amp;"c"&amp;ДАННЫЕ!$CG91&amp;"z"&amp;ДАННЫЕ!$CH91&amp;"d"&amp;IF(H91=4,1,0)&amp;"s"&amp;IF(ДАННЫЕ!$J91=1,0,1)&amp;"u"&amp;IF(ДАННЫЕ!$CJ91&gt;0,1,0)</f>
        <v>g0cf0a06AR1VG0o0xp0v0ntkqwemczd0s1u0</v>
      </c>
      <c r="O91" s="28" t="str">
        <f>ДАННЫЕ!$I91&amp;"g"&amp;B91&amp;A91&amp;"f"&amp;P91&amp;"c"&amp;IF(ДАННЫЕ!$U91&gt;0,1,0)&amp;"s"&amp;IF(ДАННЫЕ!$Q91&gt;0,IF(YEAR(ДАННЫЕ!$F$1)=YEAR(ДАННЫЕ!$Q91),IF(MONTH(ДАННЫЕ!$F$1)=MONTH(ДАННЫЕ!$Q91),111,11),1),0)&amp;"i"&amp;IF(ДАННЫЕ!$R91+ДАННЫЕ!$S91+ДАННЫЕ!$T91=0,0,1)&amp;"h"&amp;IF(ДАННЫЕ!$P91&gt;0,1,0)&amp;"p"&amp;IF(ДАННЫЕ!$CI91&gt;0,IF(YEAR(ДАННЫЕ!$F$1)=YEAR(ДАННЫЕ!$CI91),IF(MONTH(ДАННЫЕ!$F$1)=MONTH(ДАННЫЕ!$CI91),111,11),1),0)&amp;"d"&amp;IF(ДАННЫЕ!$CJ91&gt;0,IF(YEAR(ДАННЫЕ!$F$1)=YEAR(ДАННЫЕ!$CJ91),IF(MONTH(ДАННЫЕ!$F$1)=MONTH(ДАННЫЕ!$CJ91),111,11),1),0)&amp;"o"&amp;IF(ДАННЫЕ!$CK91&gt;0,IF(MONTH(ДАННЫЕ!$F$1)=MONTH(ДАННЫЕ!$CK91),111,11),0)&amp;"v"&amp;IF(ДАННЫЕ!$BE91&gt;0,IF(MONTH(ДАННЫЕ!$F$1)=MONTH(ДАННЫЕ!$BE91),111,11),0)</f>
        <v>g00f0c0s0i0h0p0d0o0v0</v>
      </c>
      <c r="P91" s="15">
        <f t="shared" si="5"/>
        <v>0</v>
      </c>
      <c r="Q91" s="15">
        <f>IF(ДАННЫЕ!$F$1&gt;ДАННЫЕ!$N91,IF(YEAR(ДАННЫЕ!$F$1)=YEAR(ДАННЫЕ!M91),1,0),0)</f>
        <v>0</v>
      </c>
      <c r="R91" s="15">
        <f>IF(ДАННЫЕ!$F$1&gt;ДАННЫЕ!$N91,IF(YEAR(ДАННЫЕ!$F$1)=YEAR(ДАННЫЕ!N91),1,0),0)</f>
        <v>0</v>
      </c>
      <c r="S91" s="15">
        <f>IF(ДАННЫЕ!$AA91="2А",1,IF(ДАННЫЕ!$AA91="2Б",2,IF(ДАННЫЕ!$AA91="2В",3,IF(ДАННЫЕ!$AA91=3,4,IF(ДАННЫЕ!$AA91="4А",5,IF(ДАННЫЕ!$AA91="4Б",6,IF(ДАННЫЕ!$AA91="4В",7,IF(ДАННЫЕ!$AA91=5,8,0))))))))</f>
        <v>0</v>
      </c>
      <c r="T91" s="15">
        <f>IF(OR(ДАННЫЕ!$AC91=2,ДАННЫЕ!$AD91=2,ДАННЫЕ!$AE91=2),2,IF(OR(ДАННЫЕ!$AC91=1,ДАННЫЕ!$AD91=1,ДАННЫЕ!$AE91=1),1,0))</f>
        <v>0</v>
      </c>
    </row>
    <row r="92" spans="1:20" ht="15" customHeight="1" x14ac:dyDescent="0.2">
      <c r="A92" s="78">
        <f>IF(B92&gt;0,IF(MONTH(ДАННЫЕ!$F$1)=MONTH(ДАННЫЕ!$B92),1,0),0)</f>
        <v>0</v>
      </c>
      <c r="B92" s="14">
        <f>IF(ДАННЫЕ!$B92&gt;0,IF(YEAR(ДАННЫЕ!$F$1)=YEAR(ДАННЫЕ!$B92),1,0),0)</f>
        <v>0</v>
      </c>
      <c r="C92" s="14">
        <f>IF(ДАННЫЕ!$CM92&gt;0,IF(YEAR(ДАННЫЕ!$F$1)=YEAR(ДАННЫЕ!$CM92),1,0),0)</f>
        <v>0</v>
      </c>
      <c r="D92" s="14">
        <f>IF(ДАННЫЕ!$CJ92&gt;0,IF(ДАННЫЕ!$CL92&gt;ДАННЫЕ!$F$1,1,IF(ДАННЫЕ!$CL92&gt;0,0,1)),0)</f>
        <v>0</v>
      </c>
      <c r="E92" s="43" t="str">
        <f ca="1">IF(ДАННЫЕ!$F$1&gt;0,IF(ДАННЫЕ!$G92&gt;0,DATEDIF(ДАННЫЕ!$G92,ДАННЫЕ!$F$1,"y"),""),IF(ДАННЫЕ!$G92&gt;0,DATEDIF(ДАННЫЕ!$G92,TODAY(),"y"),""))</f>
        <v/>
      </c>
      <c r="F92" s="43" t="str">
        <f xml:space="preserve"> IF(ДАННЫЕ!$F92="М",IF(E92&gt;=18,IF(E92&lt;60,1,""),""),"")&amp;IF(ДАННЫЕ!$F92="Ж",IF(E92&gt;=18,IF(E92&lt;55,1,""),""),"")</f>
        <v/>
      </c>
      <c r="G92" s="43" t="str">
        <f xml:space="preserve"> IF(ДАННЫЕ!$F92="М",IF(E92&gt;=60,2,""),"")&amp;IF(ДАННЫЕ!$F92="Ж",IF(E92&gt;=55,2,""),"")</f>
        <v/>
      </c>
      <c r="H92" s="43" t="str">
        <f t="shared" ca="1" si="3"/>
        <v/>
      </c>
      <c r="I92" s="43" t="str">
        <f t="shared" ca="1" si="4"/>
        <v>03</v>
      </c>
      <c r="J92" s="28" t="str">
        <f ca="1">ДАННЫЕ!$F92&amp;H92&amp;I92&amp;ДАННЫЕ!$I92&amp;"m"&amp;IF(ДАННЫЕ!$I92&gt;0,IF(ДАННЫЕ!$J92&gt;0,0,1),"")&amp;"f"&amp;IF(ДАННЫЕ!$R92&gt;0,IF(YEAR(ДАННЫЕ!$F$1)=YEAR(ДАННЫЕ!$R92),1,0),0)&amp;"z"&amp;ДАННЫЕ!$R92&amp;"p"&amp;ДАННЫЕ!$S92&amp;"i"&amp;ДАННЫЕ!$T92&amp;"h"&amp;ДАННЫЕ!$K92&amp;"be"&amp;ДАННЫЕ!$BI92&amp;"CD"&amp;IF(ДАННЫЕ!BF92&gt;500,4,IF(ДАННЫЕ!BF92&gt;350,3,IF(ДАННЫЕ!BF92&gt;200,2,IF(ДАННЫЕ!BF92&gt;0,1,0))))&amp;"g"&amp;B92&amp;"d"&amp;H92&amp;"l"&amp;ДАННЫЕ!AT92&amp;"a"&amp;ДАННЫЕ!$V92&amp;"v"&amp;R92&amp;"k"&amp;ДАННЫЕ!$U92&amp;"s"&amp;ДАННЫЕ!$Y92&amp;"t"&amp;ДАННЫЕ!$X92&amp;"b"&amp;IF(ДАННЫЕ!$Q92&gt;1,1,0)&amp;"PP"&amp;ДАННЫЕ!Z92&amp;"c"&amp;S92&amp;"x"&amp;IF(ДАННЫЕ!$BY92&gt;0,IF(YEAR(ДАННЫЕ!$F$1)=YEAR(ДАННЫЕ!$BY92),1,0),0)&amp;"n"&amp;IF(ДАННЫЕ!$BZ92&gt;0,IF(YEAR(ДАННЫЕ!$F$1)=YEAR(ДАННЫЕ!$BZ92),1,0),0)&amp;"u"&amp;D92&amp;"z"&amp;IF(ДАННЫЕ!$CL92&gt;0,IF(YEAR(ДАННЫЕ!$F$1)&gt;YEAR(ДАННЫЕ!$CL92),11,12),0)</f>
        <v>03mf0zpihbeCD0g0dlav0kstb0PPc0x0n0u0z0</v>
      </c>
      <c r="K92" s="28" t="str">
        <f ca="1">ДАННЫЕ!$I92&amp;"x"&amp;B92&amp;"w"&amp;IF(T92+ДАННЫЕ!AD92+ДАННЫЕ!AE92+ДАННЫЕ!AF92+ДАННЫЕ!AG92+ДАННЫЕ!AH92+ДАННЫЕ!$AL92+ДАННЫЕ!AI92+ДАННЫЕ!AJ92+ДАННЫЕ!AK92+ДАННЫЕ!AP92+ДАННЫЕ!AQ92+ДАННЫЕ!AR92+ДАННЫЕ!$AM92+ДАННЫЕ!$AN92+ДАННЫЕ!AS92+ДАННЫЕ!AT92&gt;0,1,0)&amp;IF(OR(T92=2,ДАННЫЕ!AD92=2,ДАННЫЕ!AE92=2,ДАННЫЕ!AF92=2,ДАННЫЕ!AG92=2,ДАННЫЕ!AH92=2,ДАННЫЕ!$AL92=2,ДАННЫЕ!AI92=2,ДАННЫЕ!AJ92=2,ДАННЫЕ!AK92=2,ДАННЫЕ!AP92=2,ДАННЫЕ!AQ92=2,ДАННЫЕ!AR92=2,ДАННЫЕ!$AM92=2,ДАННЫЕ!$AN92=2,ДАННЫЕ!AS92=2,ДАННЫЕ!AT92=2),2,0)&amp;"t"&amp;IF(T92&gt;0,"1"&amp;T92,"00")&amp;"f"&amp;IF(ДАННЫЕ!$AC92,"1"&amp;ДАННЫЕ!$AC92,"00")&amp;"b"&amp;IF(ДАННЫЕ!$AD92,"1"&amp;ДАННЫЕ!$AD92,"00")&amp;"g"&amp;IF(ДАННЫЕ!$AF92,"1"&amp;ДАННЫЕ!$AF92,"00")&amp;"c"&amp;IF(ДАННЫЕ!$AG92,"1"&amp;ДАННЫЕ!$AG92,"00")&amp;"i"&amp;IF(ДАННЫЕ!$AH92,"1"&amp;ДАННЫЕ!$AH92,"00")&amp;"r"&amp;IF(ДАННЫЕ!$AL92,"1"&amp;ДАННЫЕ!$AL92,"00")&amp;"m"&amp;IF(ДАННЫЕ!$AI92,"1"&amp;ДАННЫЕ!$AI92,"00")&amp;"hS"&amp;IF(ДАННЫЕ!$AJ92,"1"&amp;ДАННЫЕ!$AJ92,"00")&amp;"hZ"&amp;IF(ДАННЫЕ!$AK92,"1"&amp;ДАННЫЕ!$AK92,"00")&amp;"p"&amp;IF(ДАННЫЕ!$AP92,"1"&amp;ДАННЫЕ!$AP92,"00")&amp;"k"&amp;IF(ДАННЫЕ!$AQ92,"1"&amp;ДАННЫЕ!$AQ92,"00")&amp;"z"&amp;IF(ДАННЫЕ!$AR92,"1"&amp;ДАННЫЕ!$AR92,"00")&amp;"j"&amp;IF(ДАННЫЕ!$AM92,"1"&amp;ДАННЫЕ!$AM92,"00")&amp;"n"&amp;IF(ДАННЫЕ!$AN92,"1"&amp;ДАННЫЕ!$AN92,"00")&amp;"E"&amp;ДАННЫЕ!BI92&amp;"L"&amp;ДАННЫЕ!AO92&amp;"h"&amp;IF(ДАННЫЕ!$AU92&gt;0,1,0)&amp;"v"&amp;IF(ДАННЫЕ!$AW92&gt;0,1,0)&amp;"a"&amp;IF(ДАННЫЕ!$AS92,"1"&amp;ДАННЫЕ!$AS92,"00")&amp;"s"&amp;IF(ДАННЫЕ!$AT92,"1"&amp;ДАННЫЕ!$AT92,"00")&amp;"u"&amp;IF(ДАННЫЕ!$CJ92&gt;0,1,0)&amp;"y"&amp;B92&amp;"d"&amp;H92&amp;"e"&amp;F92&amp;G92</f>
        <v>x0w00t00f00b00g00c00i00r00m00hS00hZ00p00k00z00j00n00ELh0v0a00s00u0y0de</v>
      </c>
      <c r="L92" s="28" t="str">
        <f ca="1">ДАННЫЕ!$I92&amp;"VN"&amp;IF(ДАННЫЕ!AW92&gt;0,11,10)&amp;"CD"&amp;IF(ДАННЫЕ!BF92&gt;500,16,IF(ДАННЫЕ!BF92&gt;350,15,IF(ДАННЫЕ!BF92&gt;=200,14,IF(ДАННЫЕ!BF92&gt;=100,13,IF(ДАННЫЕ!BF92&gt;=50,12,IF(ДАННЫЕ!BF92&gt;0,11,10))))))&amp;"AR"&amp;IF(ДАННЫЕ!BX92&gt;0,1,0)&amp;"GD"&amp;B92&amp;"VV"&amp;IF(E92&gt;=5,IF(E92&lt;18,1,0),0)</f>
        <v>VN10CD10AR0GD0VV0</v>
      </c>
      <c r="M92" s="28" t="str">
        <f>ДАННЫЕ!$I92&amp;"b"&amp;ДАННЫЕ!$BI92&amp;"r"&amp;ДАННЫЕ!$BJ92&amp;"CD"&amp;IF(ДАННЫЕ!BF92&gt;0,IF(ДАННЫЕ!BF92&lt;200,1,IF(ДАННЫЕ!BF92&lt;350,2,3)),0)&amp;"h"&amp;IF(ДАННЫЕ!$BK92+ДАННЫЕ!$BL92+ДАННЫЕ!$BM92&gt;0,1,0)&amp;"x"&amp;ДАННЫЕ!$BK92&amp;"y"&amp;ДАННЫЕ!$BL92&amp;"z"&amp;ДАННЫЕ!$BM92&amp;"c"&amp;IF(ДАННЫЕ!$BK92+ДАННЫЕ!$BL92+ДАННЫЕ!$BM92=3,1,0)&amp;"a"&amp;IF(ДАННЫЕ!$BQ92+ДАННЫЕ!$BR92&gt;0,1,0)&amp;"d"&amp;ДАННЫЕ!$BQ92&amp;"v"&amp;ДАННЫЕ!$BR92&amp;"p"&amp;ДАННЫЕ!$BS92&amp;"n"&amp;ДАННЫЕ!$BU92&amp;"t"&amp;ДАННЫЕ!$BV92&amp;"o"&amp;ДАННЫЕ!$BT92&amp;"l"&amp;IF(ДАННЫЕ!$BN92&gt;0,1,0)&amp;ДАННЫЕ!$BN92&amp;"g"&amp;ДАННЫЕ!$BO92&amp;"s"&amp;ДАННЫЕ!$BP92&amp;"DZ"&amp;IF(ДАННЫЕ!B92-ДАННЫЕ!G92 &lt; 60,IF(ДАННЫЕ!B92-ДАННЫЕ!G92 &gt;= 0,1,0),0)&amp;"u"&amp;IF(ДАННЫЕ!$CJ92&gt;0,1,0)</f>
        <v>brCD0h0xyzc0a0dvpntol0gsDZ1u0</v>
      </c>
      <c r="N92" s="28" t="str">
        <f ca="1">ДАННЫЕ!$F92&amp;ДАННЫЕ!$I92&amp;"g"&amp;B92&amp;"cf"&amp;D92&amp;"a"&amp;IF(ДАННЫЕ!$BX92&gt;0,1,0)&amp;IF(ДАННЫЕ!$BF92&gt;500,1,IF(ДАННЫЕ!$BF92&gt;350,2,IF(ДАННЫЕ!$BF92&gt;=200,3,IF(ДАННЫЕ!$BF92&gt;=100,4,IF(ДАННЫЕ!$BF92&gt;=50,5,IF(ДАННЫЕ!$BF92&lt;50,6,0))))))&amp;"AR"&amp;IF(DATEDIF(ДАННЫЕ!$BX92,ДАННЫЕ!$F$1,"y")&gt;1,1,0)&amp;"VG"&amp;IF(ДАННЫЕ!$BH92="0",1,0)&amp;"o"&amp;IF(T92+ДАННЫЕ!$AF92+ДАННЫЕ!$AG92+ДАННЫЕ!$AH92+ДАННЫЕ!$AI92+ДАННЫЕ!$AJ92+ДАННЫЕ!$AP92+ДАННЫЕ!$AQ92+ДАННЫЕ!$AR92+ДАННЫЕ!$AU92+ДАННЫЕ!$AW92+ДАННЫЕ!$AS92+ДАННЫЕ!$AT92&gt;0,1,0)&amp;"x"&amp;ДАННЫЕ!$AG92&amp;"p"&amp;IF(ДАННЫЕ!$BY92&gt;0,1,0)&amp;"v"&amp;IF(ДАННЫЕ!$BZ92&gt;0,1,0)&amp;"n"&amp;ДАННЫЕ!$CA92&amp;"t"&amp;ДАННЫЕ!$AY92&amp;"k"&amp;ДАННЫЕ!$CB92&amp;"q"&amp;ДАННЫЕ!$CC92&amp;"w"&amp;ДАННЫЕ!$CD92&amp;"e"&amp;ДАННЫЕ!$CE92&amp;"m"&amp;ДАННЫЕ!$CF92&amp;"c"&amp;ДАННЫЕ!$CG92&amp;"z"&amp;ДАННЫЕ!$CH92&amp;"d"&amp;IF(H92=4,1,0)&amp;"s"&amp;IF(ДАННЫЕ!$J92=1,0,1)&amp;"u"&amp;IF(ДАННЫЕ!$CJ92&gt;0,1,0)</f>
        <v>g0cf0a06AR1VG0o0xp0v0ntkqwemczd0s1u0</v>
      </c>
      <c r="O92" s="28" t="str">
        <f>ДАННЫЕ!$I92&amp;"g"&amp;B92&amp;A92&amp;"f"&amp;P92&amp;"c"&amp;IF(ДАННЫЕ!$U92&gt;0,1,0)&amp;"s"&amp;IF(ДАННЫЕ!$Q92&gt;0,IF(YEAR(ДАННЫЕ!$F$1)=YEAR(ДАННЫЕ!$Q92),IF(MONTH(ДАННЫЕ!$F$1)=MONTH(ДАННЫЕ!$Q92),111,11),1),0)&amp;"i"&amp;IF(ДАННЫЕ!$R92+ДАННЫЕ!$S92+ДАННЫЕ!$T92=0,0,1)&amp;"h"&amp;IF(ДАННЫЕ!$P92&gt;0,1,0)&amp;"p"&amp;IF(ДАННЫЕ!$CI92&gt;0,IF(YEAR(ДАННЫЕ!$F$1)=YEAR(ДАННЫЕ!$CI92),IF(MONTH(ДАННЫЕ!$F$1)=MONTH(ДАННЫЕ!$CI92),111,11),1),0)&amp;"d"&amp;IF(ДАННЫЕ!$CJ92&gt;0,IF(YEAR(ДАННЫЕ!$F$1)=YEAR(ДАННЫЕ!$CJ92),IF(MONTH(ДАННЫЕ!$F$1)=MONTH(ДАННЫЕ!$CJ92),111,11),1),0)&amp;"o"&amp;IF(ДАННЫЕ!$CK92&gt;0,IF(MONTH(ДАННЫЕ!$F$1)=MONTH(ДАННЫЕ!$CK92),111,11),0)&amp;"v"&amp;IF(ДАННЫЕ!$BE92&gt;0,IF(MONTH(ДАННЫЕ!$F$1)=MONTH(ДАННЫЕ!$BE92),111,11),0)</f>
        <v>g00f0c0s0i0h0p0d0o0v0</v>
      </c>
      <c r="P92" s="15">
        <f t="shared" si="5"/>
        <v>0</v>
      </c>
      <c r="Q92" s="15">
        <f>IF(ДАННЫЕ!$F$1&gt;ДАННЫЕ!$N92,IF(YEAR(ДАННЫЕ!$F$1)=YEAR(ДАННЫЕ!M92),1,0),0)</f>
        <v>0</v>
      </c>
      <c r="R92" s="15">
        <f>IF(ДАННЫЕ!$F$1&gt;ДАННЫЕ!$N92,IF(YEAR(ДАННЫЕ!$F$1)=YEAR(ДАННЫЕ!N92),1,0),0)</f>
        <v>0</v>
      </c>
      <c r="S92" s="15">
        <f>IF(ДАННЫЕ!$AA92="2А",1,IF(ДАННЫЕ!$AA92="2Б",2,IF(ДАННЫЕ!$AA92="2В",3,IF(ДАННЫЕ!$AA92=3,4,IF(ДАННЫЕ!$AA92="4А",5,IF(ДАННЫЕ!$AA92="4Б",6,IF(ДАННЫЕ!$AA92="4В",7,IF(ДАННЫЕ!$AA92=5,8,0))))))))</f>
        <v>0</v>
      </c>
      <c r="T92" s="15">
        <f>IF(OR(ДАННЫЕ!$AC92=2,ДАННЫЕ!$AD92=2,ДАННЫЕ!$AE92=2),2,IF(OR(ДАННЫЕ!$AC92=1,ДАННЫЕ!$AD92=1,ДАННЫЕ!$AE92=1),1,0))</f>
        <v>0</v>
      </c>
    </row>
    <row r="93" spans="1:20" ht="15" customHeight="1" x14ac:dyDescent="0.2">
      <c r="A93" s="78">
        <f>IF(B93&gt;0,IF(MONTH(ДАННЫЕ!$F$1)=MONTH(ДАННЫЕ!$B93),1,0),0)</f>
        <v>0</v>
      </c>
      <c r="B93" s="14">
        <f>IF(ДАННЫЕ!$B93&gt;0,IF(YEAR(ДАННЫЕ!$F$1)=YEAR(ДАННЫЕ!$B93),1,0),0)</f>
        <v>0</v>
      </c>
      <c r="C93" s="14">
        <f>IF(ДАННЫЕ!$CM93&gt;0,IF(YEAR(ДАННЫЕ!$F$1)=YEAR(ДАННЫЕ!$CM93),1,0),0)</f>
        <v>0</v>
      </c>
      <c r="D93" s="14">
        <f>IF(ДАННЫЕ!$CJ93&gt;0,IF(ДАННЫЕ!$CL93&gt;ДАННЫЕ!$F$1,1,IF(ДАННЫЕ!$CL93&gt;0,0,1)),0)</f>
        <v>0</v>
      </c>
      <c r="E93" s="43" t="str">
        <f ca="1">IF(ДАННЫЕ!$F$1&gt;0,IF(ДАННЫЕ!$G93&gt;0,DATEDIF(ДАННЫЕ!$G93,ДАННЫЕ!$F$1,"y"),""),IF(ДАННЫЕ!$G93&gt;0,DATEDIF(ДАННЫЕ!$G93,TODAY(),"y"),""))</f>
        <v/>
      </c>
      <c r="F93" s="43" t="str">
        <f xml:space="preserve"> IF(ДАННЫЕ!$F93="М",IF(E93&gt;=18,IF(E93&lt;60,1,""),""),"")&amp;IF(ДАННЫЕ!$F93="Ж",IF(E93&gt;=18,IF(E93&lt;55,1,""),""),"")</f>
        <v/>
      </c>
      <c r="G93" s="43" t="str">
        <f xml:space="preserve"> IF(ДАННЫЕ!$F93="М",IF(E93&gt;=60,2,""),"")&amp;IF(ДАННЫЕ!$F93="Ж",IF(E93&gt;=55,2,""),"")</f>
        <v/>
      </c>
      <c r="H93" s="43" t="str">
        <f t="shared" ca="1" si="3"/>
        <v/>
      </c>
      <c r="I93" s="43" t="str">
        <f t="shared" ca="1" si="4"/>
        <v>03</v>
      </c>
      <c r="J93" s="28" t="str">
        <f ca="1">ДАННЫЕ!$F93&amp;H93&amp;I93&amp;ДАННЫЕ!$I93&amp;"m"&amp;IF(ДАННЫЕ!$I93&gt;0,IF(ДАННЫЕ!$J93&gt;0,0,1),"")&amp;"f"&amp;IF(ДАННЫЕ!$R93&gt;0,IF(YEAR(ДАННЫЕ!$F$1)=YEAR(ДАННЫЕ!$R93),1,0),0)&amp;"z"&amp;ДАННЫЕ!$R93&amp;"p"&amp;ДАННЫЕ!$S93&amp;"i"&amp;ДАННЫЕ!$T93&amp;"h"&amp;ДАННЫЕ!$K93&amp;"be"&amp;ДАННЫЕ!$BI93&amp;"CD"&amp;IF(ДАННЫЕ!BF93&gt;500,4,IF(ДАННЫЕ!BF93&gt;350,3,IF(ДАННЫЕ!BF93&gt;200,2,IF(ДАННЫЕ!BF93&gt;0,1,0))))&amp;"g"&amp;B93&amp;"d"&amp;H93&amp;"l"&amp;ДАННЫЕ!AT93&amp;"a"&amp;ДАННЫЕ!$V93&amp;"v"&amp;R93&amp;"k"&amp;ДАННЫЕ!$U93&amp;"s"&amp;ДАННЫЕ!$Y93&amp;"t"&amp;ДАННЫЕ!$X93&amp;"b"&amp;IF(ДАННЫЕ!$Q93&gt;1,1,0)&amp;"PP"&amp;ДАННЫЕ!Z93&amp;"c"&amp;S93&amp;"x"&amp;IF(ДАННЫЕ!$BY93&gt;0,IF(YEAR(ДАННЫЕ!$F$1)=YEAR(ДАННЫЕ!$BY93),1,0),0)&amp;"n"&amp;IF(ДАННЫЕ!$BZ93&gt;0,IF(YEAR(ДАННЫЕ!$F$1)=YEAR(ДАННЫЕ!$BZ93),1,0),0)&amp;"u"&amp;D93&amp;"z"&amp;IF(ДАННЫЕ!$CL93&gt;0,IF(YEAR(ДАННЫЕ!$F$1)&gt;YEAR(ДАННЫЕ!$CL93),11,12),0)</f>
        <v>03mf0zpihbeCD0g0dlav0kstb0PPc0x0n0u0z0</v>
      </c>
      <c r="K93" s="28" t="str">
        <f ca="1">ДАННЫЕ!$I93&amp;"x"&amp;B93&amp;"w"&amp;IF(T93+ДАННЫЕ!AD93+ДАННЫЕ!AE93+ДАННЫЕ!AF93+ДАННЫЕ!AG93+ДАННЫЕ!AH93+ДАННЫЕ!$AL93+ДАННЫЕ!AI93+ДАННЫЕ!AJ93+ДАННЫЕ!AK93+ДАННЫЕ!AP93+ДАННЫЕ!AQ93+ДАННЫЕ!AR93+ДАННЫЕ!$AM93+ДАННЫЕ!$AN93+ДАННЫЕ!AS93+ДАННЫЕ!AT93&gt;0,1,0)&amp;IF(OR(T93=2,ДАННЫЕ!AD93=2,ДАННЫЕ!AE93=2,ДАННЫЕ!AF93=2,ДАННЫЕ!AG93=2,ДАННЫЕ!AH93=2,ДАННЫЕ!$AL93=2,ДАННЫЕ!AI93=2,ДАННЫЕ!AJ93=2,ДАННЫЕ!AK93=2,ДАННЫЕ!AP93=2,ДАННЫЕ!AQ93=2,ДАННЫЕ!AR93=2,ДАННЫЕ!$AM93=2,ДАННЫЕ!$AN93=2,ДАННЫЕ!AS93=2,ДАННЫЕ!AT93=2),2,0)&amp;"t"&amp;IF(T93&gt;0,"1"&amp;T93,"00")&amp;"f"&amp;IF(ДАННЫЕ!$AC93,"1"&amp;ДАННЫЕ!$AC93,"00")&amp;"b"&amp;IF(ДАННЫЕ!$AD93,"1"&amp;ДАННЫЕ!$AD93,"00")&amp;"g"&amp;IF(ДАННЫЕ!$AF93,"1"&amp;ДАННЫЕ!$AF93,"00")&amp;"c"&amp;IF(ДАННЫЕ!$AG93,"1"&amp;ДАННЫЕ!$AG93,"00")&amp;"i"&amp;IF(ДАННЫЕ!$AH93,"1"&amp;ДАННЫЕ!$AH93,"00")&amp;"r"&amp;IF(ДАННЫЕ!$AL93,"1"&amp;ДАННЫЕ!$AL93,"00")&amp;"m"&amp;IF(ДАННЫЕ!$AI93,"1"&amp;ДАННЫЕ!$AI93,"00")&amp;"hS"&amp;IF(ДАННЫЕ!$AJ93,"1"&amp;ДАННЫЕ!$AJ93,"00")&amp;"hZ"&amp;IF(ДАННЫЕ!$AK93,"1"&amp;ДАННЫЕ!$AK93,"00")&amp;"p"&amp;IF(ДАННЫЕ!$AP93,"1"&amp;ДАННЫЕ!$AP93,"00")&amp;"k"&amp;IF(ДАННЫЕ!$AQ93,"1"&amp;ДАННЫЕ!$AQ93,"00")&amp;"z"&amp;IF(ДАННЫЕ!$AR93,"1"&amp;ДАННЫЕ!$AR93,"00")&amp;"j"&amp;IF(ДАННЫЕ!$AM93,"1"&amp;ДАННЫЕ!$AM93,"00")&amp;"n"&amp;IF(ДАННЫЕ!$AN93,"1"&amp;ДАННЫЕ!$AN93,"00")&amp;"E"&amp;ДАННЫЕ!BI93&amp;"L"&amp;ДАННЫЕ!AO93&amp;"h"&amp;IF(ДАННЫЕ!$AU93&gt;0,1,0)&amp;"v"&amp;IF(ДАННЫЕ!$AW93&gt;0,1,0)&amp;"a"&amp;IF(ДАННЫЕ!$AS93,"1"&amp;ДАННЫЕ!$AS93,"00")&amp;"s"&amp;IF(ДАННЫЕ!$AT93,"1"&amp;ДАННЫЕ!$AT93,"00")&amp;"u"&amp;IF(ДАННЫЕ!$CJ93&gt;0,1,0)&amp;"y"&amp;B93&amp;"d"&amp;H93&amp;"e"&amp;F93&amp;G93</f>
        <v>x0w00t00f00b00g00c00i00r00m00hS00hZ00p00k00z00j00n00ELh0v0a00s00u0y0de</v>
      </c>
      <c r="L93" s="28" t="str">
        <f ca="1">ДАННЫЕ!$I93&amp;"VN"&amp;IF(ДАННЫЕ!AW93&gt;0,11,10)&amp;"CD"&amp;IF(ДАННЫЕ!BF93&gt;500,16,IF(ДАННЫЕ!BF93&gt;350,15,IF(ДАННЫЕ!BF93&gt;=200,14,IF(ДАННЫЕ!BF93&gt;=100,13,IF(ДАННЫЕ!BF93&gt;=50,12,IF(ДАННЫЕ!BF93&gt;0,11,10))))))&amp;"AR"&amp;IF(ДАННЫЕ!BX93&gt;0,1,0)&amp;"GD"&amp;B93&amp;"VV"&amp;IF(E93&gt;=5,IF(E93&lt;18,1,0),0)</f>
        <v>VN10CD10AR0GD0VV0</v>
      </c>
      <c r="M93" s="28" t="str">
        <f>ДАННЫЕ!$I93&amp;"b"&amp;ДАННЫЕ!$BI93&amp;"r"&amp;ДАННЫЕ!$BJ93&amp;"CD"&amp;IF(ДАННЫЕ!BF93&gt;0,IF(ДАННЫЕ!BF93&lt;200,1,IF(ДАННЫЕ!BF93&lt;350,2,3)),0)&amp;"h"&amp;IF(ДАННЫЕ!$BK93+ДАННЫЕ!$BL93+ДАННЫЕ!$BM93&gt;0,1,0)&amp;"x"&amp;ДАННЫЕ!$BK93&amp;"y"&amp;ДАННЫЕ!$BL93&amp;"z"&amp;ДАННЫЕ!$BM93&amp;"c"&amp;IF(ДАННЫЕ!$BK93+ДАННЫЕ!$BL93+ДАННЫЕ!$BM93=3,1,0)&amp;"a"&amp;IF(ДАННЫЕ!$BQ93+ДАННЫЕ!$BR93&gt;0,1,0)&amp;"d"&amp;ДАННЫЕ!$BQ93&amp;"v"&amp;ДАННЫЕ!$BR93&amp;"p"&amp;ДАННЫЕ!$BS93&amp;"n"&amp;ДАННЫЕ!$BU93&amp;"t"&amp;ДАННЫЕ!$BV93&amp;"o"&amp;ДАННЫЕ!$BT93&amp;"l"&amp;IF(ДАННЫЕ!$BN93&gt;0,1,0)&amp;ДАННЫЕ!$BN93&amp;"g"&amp;ДАННЫЕ!$BO93&amp;"s"&amp;ДАННЫЕ!$BP93&amp;"DZ"&amp;IF(ДАННЫЕ!B93-ДАННЫЕ!G93 &lt; 60,IF(ДАННЫЕ!B93-ДАННЫЕ!G93 &gt;= 0,1,0),0)&amp;"u"&amp;IF(ДАННЫЕ!$CJ93&gt;0,1,0)</f>
        <v>brCD0h0xyzc0a0dvpntol0gsDZ1u0</v>
      </c>
      <c r="N93" s="28" t="str">
        <f ca="1">ДАННЫЕ!$F93&amp;ДАННЫЕ!$I93&amp;"g"&amp;B93&amp;"cf"&amp;D93&amp;"a"&amp;IF(ДАННЫЕ!$BX93&gt;0,1,0)&amp;IF(ДАННЫЕ!$BF93&gt;500,1,IF(ДАННЫЕ!$BF93&gt;350,2,IF(ДАННЫЕ!$BF93&gt;=200,3,IF(ДАННЫЕ!$BF93&gt;=100,4,IF(ДАННЫЕ!$BF93&gt;=50,5,IF(ДАННЫЕ!$BF93&lt;50,6,0))))))&amp;"AR"&amp;IF(DATEDIF(ДАННЫЕ!$BX93,ДАННЫЕ!$F$1,"y")&gt;1,1,0)&amp;"VG"&amp;IF(ДАННЫЕ!$BH93="0",1,0)&amp;"o"&amp;IF(T93+ДАННЫЕ!$AF93+ДАННЫЕ!$AG93+ДАННЫЕ!$AH93+ДАННЫЕ!$AI93+ДАННЫЕ!$AJ93+ДАННЫЕ!$AP93+ДАННЫЕ!$AQ93+ДАННЫЕ!$AR93+ДАННЫЕ!$AU93+ДАННЫЕ!$AW93+ДАННЫЕ!$AS93+ДАННЫЕ!$AT93&gt;0,1,0)&amp;"x"&amp;ДАННЫЕ!$AG93&amp;"p"&amp;IF(ДАННЫЕ!$BY93&gt;0,1,0)&amp;"v"&amp;IF(ДАННЫЕ!$BZ93&gt;0,1,0)&amp;"n"&amp;ДАННЫЕ!$CA93&amp;"t"&amp;ДАННЫЕ!$AY93&amp;"k"&amp;ДАННЫЕ!$CB93&amp;"q"&amp;ДАННЫЕ!$CC93&amp;"w"&amp;ДАННЫЕ!$CD93&amp;"e"&amp;ДАННЫЕ!$CE93&amp;"m"&amp;ДАННЫЕ!$CF93&amp;"c"&amp;ДАННЫЕ!$CG93&amp;"z"&amp;ДАННЫЕ!$CH93&amp;"d"&amp;IF(H93=4,1,0)&amp;"s"&amp;IF(ДАННЫЕ!$J93=1,0,1)&amp;"u"&amp;IF(ДАННЫЕ!$CJ93&gt;0,1,0)</f>
        <v>g0cf0a06AR1VG0o0xp0v0ntkqwemczd0s1u0</v>
      </c>
      <c r="O93" s="28" t="str">
        <f>ДАННЫЕ!$I93&amp;"g"&amp;B93&amp;A93&amp;"f"&amp;P93&amp;"c"&amp;IF(ДАННЫЕ!$U93&gt;0,1,0)&amp;"s"&amp;IF(ДАННЫЕ!$Q93&gt;0,IF(YEAR(ДАННЫЕ!$F$1)=YEAR(ДАННЫЕ!$Q93),IF(MONTH(ДАННЫЕ!$F$1)=MONTH(ДАННЫЕ!$Q93),111,11),1),0)&amp;"i"&amp;IF(ДАННЫЕ!$R93+ДАННЫЕ!$S93+ДАННЫЕ!$T93=0,0,1)&amp;"h"&amp;IF(ДАННЫЕ!$P93&gt;0,1,0)&amp;"p"&amp;IF(ДАННЫЕ!$CI93&gt;0,IF(YEAR(ДАННЫЕ!$F$1)=YEAR(ДАННЫЕ!$CI93),IF(MONTH(ДАННЫЕ!$F$1)=MONTH(ДАННЫЕ!$CI93),111,11),1),0)&amp;"d"&amp;IF(ДАННЫЕ!$CJ93&gt;0,IF(YEAR(ДАННЫЕ!$F$1)=YEAR(ДАННЫЕ!$CJ93),IF(MONTH(ДАННЫЕ!$F$1)=MONTH(ДАННЫЕ!$CJ93),111,11),1),0)&amp;"o"&amp;IF(ДАННЫЕ!$CK93&gt;0,IF(MONTH(ДАННЫЕ!$F$1)=MONTH(ДАННЫЕ!$CK93),111,11),0)&amp;"v"&amp;IF(ДАННЫЕ!$BE93&gt;0,IF(MONTH(ДАННЫЕ!$F$1)=MONTH(ДАННЫЕ!$BE93),111,11),0)</f>
        <v>g00f0c0s0i0h0p0d0o0v0</v>
      </c>
      <c r="P93" s="15">
        <f t="shared" si="5"/>
        <v>0</v>
      </c>
      <c r="Q93" s="15">
        <f>IF(ДАННЫЕ!$F$1&gt;ДАННЫЕ!$N93,IF(YEAR(ДАННЫЕ!$F$1)=YEAR(ДАННЫЕ!M93),1,0),0)</f>
        <v>0</v>
      </c>
      <c r="R93" s="15">
        <f>IF(ДАННЫЕ!$F$1&gt;ДАННЫЕ!$N93,IF(YEAR(ДАННЫЕ!$F$1)=YEAR(ДАННЫЕ!N93),1,0),0)</f>
        <v>0</v>
      </c>
      <c r="S93" s="15">
        <f>IF(ДАННЫЕ!$AA93="2А",1,IF(ДАННЫЕ!$AA93="2Б",2,IF(ДАННЫЕ!$AA93="2В",3,IF(ДАННЫЕ!$AA93=3,4,IF(ДАННЫЕ!$AA93="4А",5,IF(ДАННЫЕ!$AA93="4Б",6,IF(ДАННЫЕ!$AA93="4В",7,IF(ДАННЫЕ!$AA93=5,8,0))))))))</f>
        <v>0</v>
      </c>
      <c r="T93" s="15">
        <f>IF(OR(ДАННЫЕ!$AC93=2,ДАННЫЕ!$AD93=2,ДАННЫЕ!$AE93=2),2,IF(OR(ДАННЫЕ!$AC93=1,ДАННЫЕ!$AD93=1,ДАННЫЕ!$AE93=1),1,0))</f>
        <v>0</v>
      </c>
    </row>
    <row r="94" spans="1:20" ht="15" customHeight="1" x14ac:dyDescent="0.2">
      <c r="A94" s="78">
        <f>IF(B94&gt;0,IF(MONTH(ДАННЫЕ!$F$1)=MONTH(ДАННЫЕ!$B94),1,0),0)</f>
        <v>0</v>
      </c>
      <c r="B94" s="14">
        <f>IF(ДАННЫЕ!$B94&gt;0,IF(YEAR(ДАННЫЕ!$F$1)=YEAR(ДАННЫЕ!$B94),1,0),0)</f>
        <v>0</v>
      </c>
      <c r="C94" s="14">
        <f>IF(ДАННЫЕ!$CM94&gt;0,IF(YEAR(ДАННЫЕ!$F$1)=YEAR(ДАННЫЕ!$CM94),1,0),0)</f>
        <v>0</v>
      </c>
      <c r="D94" s="14">
        <f>IF(ДАННЫЕ!$CJ94&gt;0,IF(ДАННЫЕ!$CL94&gt;ДАННЫЕ!$F$1,1,IF(ДАННЫЕ!$CL94&gt;0,0,1)),0)</f>
        <v>0</v>
      </c>
      <c r="E94" s="43" t="str">
        <f ca="1">IF(ДАННЫЕ!$F$1&gt;0,IF(ДАННЫЕ!$G94&gt;0,DATEDIF(ДАННЫЕ!$G94,ДАННЫЕ!$F$1,"y"),""),IF(ДАННЫЕ!$G94&gt;0,DATEDIF(ДАННЫЕ!$G94,TODAY(),"y"),""))</f>
        <v/>
      </c>
      <c r="F94" s="43" t="str">
        <f xml:space="preserve"> IF(ДАННЫЕ!$F94="М",IF(E94&gt;=18,IF(E94&lt;60,1,""),""),"")&amp;IF(ДАННЫЕ!$F94="Ж",IF(E94&gt;=18,IF(E94&lt;55,1,""),""),"")</f>
        <v/>
      </c>
      <c r="G94" s="43" t="str">
        <f xml:space="preserve"> IF(ДАННЫЕ!$F94="М",IF(E94&gt;=60,2,""),"")&amp;IF(ДАННЫЕ!$F94="Ж",IF(E94&gt;=55,2,""),"")</f>
        <v/>
      </c>
      <c r="H94" s="43" t="str">
        <f t="shared" ca="1" si="3"/>
        <v/>
      </c>
      <c r="I94" s="43" t="str">
        <f t="shared" ca="1" si="4"/>
        <v>03</v>
      </c>
      <c r="J94" s="28" t="str">
        <f ca="1">ДАННЫЕ!$F94&amp;H94&amp;I94&amp;ДАННЫЕ!$I94&amp;"m"&amp;IF(ДАННЫЕ!$I94&gt;0,IF(ДАННЫЕ!$J94&gt;0,0,1),"")&amp;"f"&amp;IF(ДАННЫЕ!$R94&gt;0,IF(YEAR(ДАННЫЕ!$F$1)=YEAR(ДАННЫЕ!$R94),1,0),0)&amp;"z"&amp;ДАННЫЕ!$R94&amp;"p"&amp;ДАННЫЕ!$S94&amp;"i"&amp;ДАННЫЕ!$T94&amp;"h"&amp;ДАННЫЕ!$K94&amp;"be"&amp;ДАННЫЕ!$BI94&amp;"CD"&amp;IF(ДАННЫЕ!BF94&gt;500,4,IF(ДАННЫЕ!BF94&gt;350,3,IF(ДАННЫЕ!BF94&gt;200,2,IF(ДАННЫЕ!BF94&gt;0,1,0))))&amp;"g"&amp;B94&amp;"d"&amp;H94&amp;"l"&amp;ДАННЫЕ!AT94&amp;"a"&amp;ДАННЫЕ!$V94&amp;"v"&amp;R94&amp;"k"&amp;ДАННЫЕ!$U94&amp;"s"&amp;ДАННЫЕ!$Y94&amp;"t"&amp;ДАННЫЕ!$X94&amp;"b"&amp;IF(ДАННЫЕ!$Q94&gt;1,1,0)&amp;"PP"&amp;ДАННЫЕ!Z94&amp;"c"&amp;S94&amp;"x"&amp;IF(ДАННЫЕ!$BY94&gt;0,IF(YEAR(ДАННЫЕ!$F$1)=YEAR(ДАННЫЕ!$BY94),1,0),0)&amp;"n"&amp;IF(ДАННЫЕ!$BZ94&gt;0,IF(YEAR(ДАННЫЕ!$F$1)=YEAR(ДАННЫЕ!$BZ94),1,0),0)&amp;"u"&amp;D94&amp;"z"&amp;IF(ДАННЫЕ!$CL94&gt;0,IF(YEAR(ДАННЫЕ!$F$1)&gt;YEAR(ДАННЫЕ!$CL94),11,12),0)</f>
        <v>03mf0zpihbeCD0g0dlav0kstb0PPc0x0n0u0z0</v>
      </c>
      <c r="K94" s="28" t="str">
        <f ca="1">ДАННЫЕ!$I94&amp;"x"&amp;B94&amp;"w"&amp;IF(T94+ДАННЫЕ!AD94+ДАННЫЕ!AE94+ДАННЫЕ!AF94+ДАННЫЕ!AG94+ДАННЫЕ!AH94+ДАННЫЕ!$AL94+ДАННЫЕ!AI94+ДАННЫЕ!AJ94+ДАННЫЕ!AK94+ДАННЫЕ!AP94+ДАННЫЕ!AQ94+ДАННЫЕ!AR94+ДАННЫЕ!$AM94+ДАННЫЕ!$AN94+ДАННЫЕ!AS94+ДАННЫЕ!AT94&gt;0,1,0)&amp;IF(OR(T94=2,ДАННЫЕ!AD94=2,ДАННЫЕ!AE94=2,ДАННЫЕ!AF94=2,ДАННЫЕ!AG94=2,ДАННЫЕ!AH94=2,ДАННЫЕ!$AL94=2,ДАННЫЕ!AI94=2,ДАННЫЕ!AJ94=2,ДАННЫЕ!AK94=2,ДАННЫЕ!AP94=2,ДАННЫЕ!AQ94=2,ДАННЫЕ!AR94=2,ДАННЫЕ!$AM94=2,ДАННЫЕ!$AN94=2,ДАННЫЕ!AS94=2,ДАННЫЕ!AT94=2),2,0)&amp;"t"&amp;IF(T94&gt;0,"1"&amp;T94,"00")&amp;"f"&amp;IF(ДАННЫЕ!$AC94,"1"&amp;ДАННЫЕ!$AC94,"00")&amp;"b"&amp;IF(ДАННЫЕ!$AD94,"1"&amp;ДАННЫЕ!$AD94,"00")&amp;"g"&amp;IF(ДАННЫЕ!$AF94,"1"&amp;ДАННЫЕ!$AF94,"00")&amp;"c"&amp;IF(ДАННЫЕ!$AG94,"1"&amp;ДАННЫЕ!$AG94,"00")&amp;"i"&amp;IF(ДАННЫЕ!$AH94,"1"&amp;ДАННЫЕ!$AH94,"00")&amp;"r"&amp;IF(ДАННЫЕ!$AL94,"1"&amp;ДАННЫЕ!$AL94,"00")&amp;"m"&amp;IF(ДАННЫЕ!$AI94,"1"&amp;ДАННЫЕ!$AI94,"00")&amp;"hS"&amp;IF(ДАННЫЕ!$AJ94,"1"&amp;ДАННЫЕ!$AJ94,"00")&amp;"hZ"&amp;IF(ДАННЫЕ!$AK94,"1"&amp;ДАННЫЕ!$AK94,"00")&amp;"p"&amp;IF(ДАННЫЕ!$AP94,"1"&amp;ДАННЫЕ!$AP94,"00")&amp;"k"&amp;IF(ДАННЫЕ!$AQ94,"1"&amp;ДАННЫЕ!$AQ94,"00")&amp;"z"&amp;IF(ДАННЫЕ!$AR94,"1"&amp;ДАННЫЕ!$AR94,"00")&amp;"j"&amp;IF(ДАННЫЕ!$AM94,"1"&amp;ДАННЫЕ!$AM94,"00")&amp;"n"&amp;IF(ДАННЫЕ!$AN94,"1"&amp;ДАННЫЕ!$AN94,"00")&amp;"E"&amp;ДАННЫЕ!BI94&amp;"L"&amp;ДАННЫЕ!AO94&amp;"h"&amp;IF(ДАННЫЕ!$AU94&gt;0,1,0)&amp;"v"&amp;IF(ДАННЫЕ!$AW94&gt;0,1,0)&amp;"a"&amp;IF(ДАННЫЕ!$AS94,"1"&amp;ДАННЫЕ!$AS94,"00")&amp;"s"&amp;IF(ДАННЫЕ!$AT94,"1"&amp;ДАННЫЕ!$AT94,"00")&amp;"u"&amp;IF(ДАННЫЕ!$CJ94&gt;0,1,0)&amp;"y"&amp;B94&amp;"d"&amp;H94&amp;"e"&amp;F94&amp;G94</f>
        <v>x0w00t00f00b00g00c00i00r00m00hS00hZ00p00k00z00j00n00ELh0v0a00s00u0y0de</v>
      </c>
      <c r="L94" s="28" t="str">
        <f ca="1">ДАННЫЕ!$I94&amp;"VN"&amp;IF(ДАННЫЕ!AW94&gt;0,11,10)&amp;"CD"&amp;IF(ДАННЫЕ!BF94&gt;500,16,IF(ДАННЫЕ!BF94&gt;350,15,IF(ДАННЫЕ!BF94&gt;=200,14,IF(ДАННЫЕ!BF94&gt;=100,13,IF(ДАННЫЕ!BF94&gt;=50,12,IF(ДАННЫЕ!BF94&gt;0,11,10))))))&amp;"AR"&amp;IF(ДАННЫЕ!BX94&gt;0,1,0)&amp;"GD"&amp;B94&amp;"VV"&amp;IF(E94&gt;=5,IF(E94&lt;18,1,0),0)</f>
        <v>VN10CD10AR0GD0VV0</v>
      </c>
      <c r="M94" s="28" t="str">
        <f>ДАННЫЕ!$I94&amp;"b"&amp;ДАННЫЕ!$BI94&amp;"r"&amp;ДАННЫЕ!$BJ94&amp;"CD"&amp;IF(ДАННЫЕ!BF94&gt;0,IF(ДАННЫЕ!BF94&lt;200,1,IF(ДАННЫЕ!BF94&lt;350,2,3)),0)&amp;"h"&amp;IF(ДАННЫЕ!$BK94+ДАННЫЕ!$BL94+ДАННЫЕ!$BM94&gt;0,1,0)&amp;"x"&amp;ДАННЫЕ!$BK94&amp;"y"&amp;ДАННЫЕ!$BL94&amp;"z"&amp;ДАННЫЕ!$BM94&amp;"c"&amp;IF(ДАННЫЕ!$BK94+ДАННЫЕ!$BL94+ДАННЫЕ!$BM94=3,1,0)&amp;"a"&amp;IF(ДАННЫЕ!$BQ94+ДАННЫЕ!$BR94&gt;0,1,0)&amp;"d"&amp;ДАННЫЕ!$BQ94&amp;"v"&amp;ДАННЫЕ!$BR94&amp;"p"&amp;ДАННЫЕ!$BS94&amp;"n"&amp;ДАННЫЕ!$BU94&amp;"t"&amp;ДАННЫЕ!$BV94&amp;"o"&amp;ДАННЫЕ!$BT94&amp;"l"&amp;IF(ДАННЫЕ!$BN94&gt;0,1,0)&amp;ДАННЫЕ!$BN94&amp;"g"&amp;ДАННЫЕ!$BO94&amp;"s"&amp;ДАННЫЕ!$BP94&amp;"DZ"&amp;IF(ДАННЫЕ!B94-ДАННЫЕ!G94 &lt; 60,IF(ДАННЫЕ!B94-ДАННЫЕ!G94 &gt;= 0,1,0),0)&amp;"u"&amp;IF(ДАННЫЕ!$CJ94&gt;0,1,0)</f>
        <v>brCD0h0xyzc0a0dvpntol0gsDZ1u0</v>
      </c>
      <c r="N94" s="28" t="str">
        <f ca="1">ДАННЫЕ!$F94&amp;ДАННЫЕ!$I94&amp;"g"&amp;B94&amp;"cf"&amp;D94&amp;"a"&amp;IF(ДАННЫЕ!$BX94&gt;0,1,0)&amp;IF(ДАННЫЕ!$BF94&gt;500,1,IF(ДАННЫЕ!$BF94&gt;350,2,IF(ДАННЫЕ!$BF94&gt;=200,3,IF(ДАННЫЕ!$BF94&gt;=100,4,IF(ДАННЫЕ!$BF94&gt;=50,5,IF(ДАННЫЕ!$BF94&lt;50,6,0))))))&amp;"AR"&amp;IF(DATEDIF(ДАННЫЕ!$BX94,ДАННЫЕ!$F$1,"y")&gt;1,1,0)&amp;"VG"&amp;IF(ДАННЫЕ!$BH94="0",1,0)&amp;"o"&amp;IF(T94+ДАННЫЕ!$AF94+ДАННЫЕ!$AG94+ДАННЫЕ!$AH94+ДАННЫЕ!$AI94+ДАННЫЕ!$AJ94+ДАННЫЕ!$AP94+ДАННЫЕ!$AQ94+ДАННЫЕ!$AR94+ДАННЫЕ!$AU94+ДАННЫЕ!$AW94+ДАННЫЕ!$AS94+ДАННЫЕ!$AT94&gt;0,1,0)&amp;"x"&amp;ДАННЫЕ!$AG94&amp;"p"&amp;IF(ДАННЫЕ!$BY94&gt;0,1,0)&amp;"v"&amp;IF(ДАННЫЕ!$BZ94&gt;0,1,0)&amp;"n"&amp;ДАННЫЕ!$CA94&amp;"t"&amp;ДАННЫЕ!$AY94&amp;"k"&amp;ДАННЫЕ!$CB94&amp;"q"&amp;ДАННЫЕ!$CC94&amp;"w"&amp;ДАННЫЕ!$CD94&amp;"e"&amp;ДАННЫЕ!$CE94&amp;"m"&amp;ДАННЫЕ!$CF94&amp;"c"&amp;ДАННЫЕ!$CG94&amp;"z"&amp;ДАННЫЕ!$CH94&amp;"d"&amp;IF(H94=4,1,0)&amp;"s"&amp;IF(ДАННЫЕ!$J94=1,0,1)&amp;"u"&amp;IF(ДАННЫЕ!$CJ94&gt;0,1,0)</f>
        <v>g0cf0a06AR1VG0o0xp0v0ntkqwemczd0s1u0</v>
      </c>
      <c r="O94" s="28" t="str">
        <f>ДАННЫЕ!$I94&amp;"g"&amp;B94&amp;A94&amp;"f"&amp;P94&amp;"c"&amp;IF(ДАННЫЕ!$U94&gt;0,1,0)&amp;"s"&amp;IF(ДАННЫЕ!$Q94&gt;0,IF(YEAR(ДАННЫЕ!$F$1)=YEAR(ДАННЫЕ!$Q94),IF(MONTH(ДАННЫЕ!$F$1)=MONTH(ДАННЫЕ!$Q94),111,11),1),0)&amp;"i"&amp;IF(ДАННЫЕ!$R94+ДАННЫЕ!$S94+ДАННЫЕ!$T94=0,0,1)&amp;"h"&amp;IF(ДАННЫЕ!$P94&gt;0,1,0)&amp;"p"&amp;IF(ДАННЫЕ!$CI94&gt;0,IF(YEAR(ДАННЫЕ!$F$1)=YEAR(ДАННЫЕ!$CI94),IF(MONTH(ДАННЫЕ!$F$1)=MONTH(ДАННЫЕ!$CI94),111,11),1),0)&amp;"d"&amp;IF(ДАННЫЕ!$CJ94&gt;0,IF(YEAR(ДАННЫЕ!$F$1)=YEAR(ДАННЫЕ!$CJ94),IF(MONTH(ДАННЫЕ!$F$1)=MONTH(ДАННЫЕ!$CJ94),111,11),1),0)&amp;"o"&amp;IF(ДАННЫЕ!$CK94&gt;0,IF(MONTH(ДАННЫЕ!$F$1)=MONTH(ДАННЫЕ!$CK94),111,11),0)&amp;"v"&amp;IF(ДАННЫЕ!$BE94&gt;0,IF(MONTH(ДАННЫЕ!$F$1)=MONTH(ДАННЫЕ!$BE94),111,11),0)</f>
        <v>g00f0c0s0i0h0p0d0o0v0</v>
      </c>
      <c r="P94" s="15">
        <f t="shared" si="5"/>
        <v>0</v>
      </c>
      <c r="Q94" s="15">
        <f>IF(ДАННЫЕ!$F$1&gt;ДАННЫЕ!$N94,IF(YEAR(ДАННЫЕ!$F$1)=YEAR(ДАННЫЕ!M94),1,0),0)</f>
        <v>0</v>
      </c>
      <c r="R94" s="15">
        <f>IF(ДАННЫЕ!$F$1&gt;ДАННЫЕ!$N94,IF(YEAR(ДАННЫЕ!$F$1)=YEAR(ДАННЫЕ!N94),1,0),0)</f>
        <v>0</v>
      </c>
      <c r="S94" s="15">
        <f>IF(ДАННЫЕ!$AA94="2А",1,IF(ДАННЫЕ!$AA94="2Б",2,IF(ДАННЫЕ!$AA94="2В",3,IF(ДАННЫЕ!$AA94=3,4,IF(ДАННЫЕ!$AA94="4А",5,IF(ДАННЫЕ!$AA94="4Б",6,IF(ДАННЫЕ!$AA94="4В",7,IF(ДАННЫЕ!$AA94=5,8,0))))))))</f>
        <v>0</v>
      </c>
      <c r="T94" s="15">
        <f>IF(OR(ДАННЫЕ!$AC94=2,ДАННЫЕ!$AD94=2,ДАННЫЕ!$AE94=2),2,IF(OR(ДАННЫЕ!$AC94=1,ДАННЫЕ!$AD94=1,ДАННЫЕ!$AE94=1),1,0))</f>
        <v>0</v>
      </c>
    </row>
    <row r="95" spans="1:20" ht="15" customHeight="1" x14ac:dyDescent="0.2">
      <c r="A95" s="78">
        <f>IF(B95&gt;0,IF(MONTH(ДАННЫЕ!$F$1)=MONTH(ДАННЫЕ!$B95),1,0),0)</f>
        <v>0</v>
      </c>
      <c r="B95" s="14">
        <f>IF(ДАННЫЕ!$B95&gt;0,IF(YEAR(ДАННЫЕ!$F$1)=YEAR(ДАННЫЕ!$B95),1,0),0)</f>
        <v>0</v>
      </c>
      <c r="C95" s="14">
        <f>IF(ДАННЫЕ!$CM95&gt;0,IF(YEAR(ДАННЫЕ!$F$1)=YEAR(ДАННЫЕ!$CM95),1,0),0)</f>
        <v>0</v>
      </c>
      <c r="D95" s="14">
        <f>IF(ДАННЫЕ!$CJ95&gt;0,IF(ДАННЫЕ!$CL95&gt;ДАННЫЕ!$F$1,1,IF(ДАННЫЕ!$CL95&gt;0,0,1)),0)</f>
        <v>0</v>
      </c>
      <c r="E95" s="43" t="str">
        <f ca="1">IF(ДАННЫЕ!$F$1&gt;0,IF(ДАННЫЕ!$G95&gt;0,DATEDIF(ДАННЫЕ!$G95,ДАННЫЕ!$F$1,"y"),""),IF(ДАННЫЕ!$G95&gt;0,DATEDIF(ДАННЫЕ!$G95,TODAY(),"y"),""))</f>
        <v/>
      </c>
      <c r="F95" s="43" t="str">
        <f xml:space="preserve"> IF(ДАННЫЕ!$F95="М",IF(E95&gt;=18,IF(E95&lt;60,1,""),""),"")&amp;IF(ДАННЫЕ!$F95="Ж",IF(E95&gt;=18,IF(E95&lt;55,1,""),""),"")</f>
        <v/>
      </c>
      <c r="G95" s="43" t="str">
        <f xml:space="preserve"> IF(ДАННЫЕ!$F95="М",IF(E95&gt;=60,2,""),"")&amp;IF(ДАННЫЕ!$F95="Ж",IF(E95&gt;=55,2,""),"")</f>
        <v/>
      </c>
      <c r="H95" s="43" t="str">
        <f t="shared" ca="1" si="3"/>
        <v/>
      </c>
      <c r="I95" s="43" t="str">
        <f t="shared" ca="1" si="4"/>
        <v>03</v>
      </c>
      <c r="J95" s="28" t="str">
        <f ca="1">ДАННЫЕ!$F95&amp;H95&amp;I95&amp;ДАННЫЕ!$I95&amp;"m"&amp;IF(ДАННЫЕ!$I95&gt;0,IF(ДАННЫЕ!$J95&gt;0,0,1),"")&amp;"f"&amp;IF(ДАННЫЕ!$R95&gt;0,IF(YEAR(ДАННЫЕ!$F$1)=YEAR(ДАННЫЕ!$R95),1,0),0)&amp;"z"&amp;ДАННЫЕ!$R95&amp;"p"&amp;ДАННЫЕ!$S95&amp;"i"&amp;ДАННЫЕ!$T95&amp;"h"&amp;ДАННЫЕ!$K95&amp;"be"&amp;ДАННЫЕ!$BI95&amp;"CD"&amp;IF(ДАННЫЕ!BF95&gt;500,4,IF(ДАННЫЕ!BF95&gt;350,3,IF(ДАННЫЕ!BF95&gt;200,2,IF(ДАННЫЕ!BF95&gt;0,1,0))))&amp;"g"&amp;B95&amp;"d"&amp;H95&amp;"l"&amp;ДАННЫЕ!AT95&amp;"a"&amp;ДАННЫЕ!$V95&amp;"v"&amp;R95&amp;"k"&amp;ДАННЫЕ!$U95&amp;"s"&amp;ДАННЫЕ!$Y95&amp;"t"&amp;ДАННЫЕ!$X95&amp;"b"&amp;IF(ДАННЫЕ!$Q95&gt;1,1,0)&amp;"PP"&amp;ДАННЫЕ!Z95&amp;"c"&amp;S95&amp;"x"&amp;IF(ДАННЫЕ!$BY95&gt;0,IF(YEAR(ДАННЫЕ!$F$1)=YEAR(ДАННЫЕ!$BY95),1,0),0)&amp;"n"&amp;IF(ДАННЫЕ!$BZ95&gt;0,IF(YEAR(ДАННЫЕ!$F$1)=YEAR(ДАННЫЕ!$BZ95),1,0),0)&amp;"u"&amp;D95&amp;"z"&amp;IF(ДАННЫЕ!$CL95&gt;0,IF(YEAR(ДАННЫЕ!$F$1)&gt;YEAR(ДАННЫЕ!$CL95),11,12),0)</f>
        <v>03mf0zpihbeCD0g0dlav0kstb0PPc0x0n0u0z0</v>
      </c>
      <c r="K95" s="28" t="str">
        <f ca="1">ДАННЫЕ!$I95&amp;"x"&amp;B95&amp;"w"&amp;IF(T95+ДАННЫЕ!AD95+ДАННЫЕ!AE95+ДАННЫЕ!AF95+ДАННЫЕ!AG95+ДАННЫЕ!AH95+ДАННЫЕ!$AL95+ДАННЫЕ!AI95+ДАННЫЕ!AJ95+ДАННЫЕ!AK95+ДАННЫЕ!AP95+ДАННЫЕ!AQ95+ДАННЫЕ!AR95+ДАННЫЕ!$AM95+ДАННЫЕ!$AN95+ДАННЫЕ!AS95+ДАННЫЕ!AT95&gt;0,1,0)&amp;IF(OR(T95=2,ДАННЫЕ!AD95=2,ДАННЫЕ!AE95=2,ДАННЫЕ!AF95=2,ДАННЫЕ!AG95=2,ДАННЫЕ!AH95=2,ДАННЫЕ!$AL95=2,ДАННЫЕ!AI95=2,ДАННЫЕ!AJ95=2,ДАННЫЕ!AK95=2,ДАННЫЕ!AP95=2,ДАННЫЕ!AQ95=2,ДАННЫЕ!AR95=2,ДАННЫЕ!$AM95=2,ДАННЫЕ!$AN95=2,ДАННЫЕ!AS95=2,ДАННЫЕ!AT95=2),2,0)&amp;"t"&amp;IF(T95&gt;0,"1"&amp;T95,"00")&amp;"f"&amp;IF(ДАННЫЕ!$AC95,"1"&amp;ДАННЫЕ!$AC95,"00")&amp;"b"&amp;IF(ДАННЫЕ!$AD95,"1"&amp;ДАННЫЕ!$AD95,"00")&amp;"g"&amp;IF(ДАННЫЕ!$AF95,"1"&amp;ДАННЫЕ!$AF95,"00")&amp;"c"&amp;IF(ДАННЫЕ!$AG95,"1"&amp;ДАННЫЕ!$AG95,"00")&amp;"i"&amp;IF(ДАННЫЕ!$AH95,"1"&amp;ДАННЫЕ!$AH95,"00")&amp;"r"&amp;IF(ДАННЫЕ!$AL95,"1"&amp;ДАННЫЕ!$AL95,"00")&amp;"m"&amp;IF(ДАННЫЕ!$AI95,"1"&amp;ДАННЫЕ!$AI95,"00")&amp;"hS"&amp;IF(ДАННЫЕ!$AJ95,"1"&amp;ДАННЫЕ!$AJ95,"00")&amp;"hZ"&amp;IF(ДАННЫЕ!$AK95,"1"&amp;ДАННЫЕ!$AK95,"00")&amp;"p"&amp;IF(ДАННЫЕ!$AP95,"1"&amp;ДАННЫЕ!$AP95,"00")&amp;"k"&amp;IF(ДАННЫЕ!$AQ95,"1"&amp;ДАННЫЕ!$AQ95,"00")&amp;"z"&amp;IF(ДАННЫЕ!$AR95,"1"&amp;ДАННЫЕ!$AR95,"00")&amp;"j"&amp;IF(ДАННЫЕ!$AM95,"1"&amp;ДАННЫЕ!$AM95,"00")&amp;"n"&amp;IF(ДАННЫЕ!$AN95,"1"&amp;ДАННЫЕ!$AN95,"00")&amp;"E"&amp;ДАННЫЕ!BI95&amp;"L"&amp;ДАННЫЕ!AO95&amp;"h"&amp;IF(ДАННЫЕ!$AU95&gt;0,1,0)&amp;"v"&amp;IF(ДАННЫЕ!$AW95&gt;0,1,0)&amp;"a"&amp;IF(ДАННЫЕ!$AS95,"1"&amp;ДАННЫЕ!$AS95,"00")&amp;"s"&amp;IF(ДАННЫЕ!$AT95,"1"&amp;ДАННЫЕ!$AT95,"00")&amp;"u"&amp;IF(ДАННЫЕ!$CJ95&gt;0,1,0)&amp;"y"&amp;B95&amp;"d"&amp;H95&amp;"e"&amp;F95&amp;G95</f>
        <v>x0w00t00f00b00g00c00i00r00m00hS00hZ00p00k00z00j00n00ELh0v0a00s00u0y0de</v>
      </c>
      <c r="L95" s="28" t="str">
        <f ca="1">ДАННЫЕ!$I95&amp;"VN"&amp;IF(ДАННЫЕ!AW95&gt;0,11,10)&amp;"CD"&amp;IF(ДАННЫЕ!BF95&gt;500,16,IF(ДАННЫЕ!BF95&gt;350,15,IF(ДАННЫЕ!BF95&gt;=200,14,IF(ДАННЫЕ!BF95&gt;=100,13,IF(ДАННЫЕ!BF95&gt;=50,12,IF(ДАННЫЕ!BF95&gt;0,11,10))))))&amp;"AR"&amp;IF(ДАННЫЕ!BX95&gt;0,1,0)&amp;"GD"&amp;B95&amp;"VV"&amp;IF(E95&gt;=5,IF(E95&lt;18,1,0),0)</f>
        <v>VN10CD10AR0GD0VV0</v>
      </c>
      <c r="M95" s="28" t="str">
        <f>ДАННЫЕ!$I95&amp;"b"&amp;ДАННЫЕ!$BI95&amp;"r"&amp;ДАННЫЕ!$BJ95&amp;"CD"&amp;IF(ДАННЫЕ!BF95&gt;0,IF(ДАННЫЕ!BF95&lt;200,1,IF(ДАННЫЕ!BF95&lt;350,2,3)),0)&amp;"h"&amp;IF(ДАННЫЕ!$BK95+ДАННЫЕ!$BL95+ДАННЫЕ!$BM95&gt;0,1,0)&amp;"x"&amp;ДАННЫЕ!$BK95&amp;"y"&amp;ДАННЫЕ!$BL95&amp;"z"&amp;ДАННЫЕ!$BM95&amp;"c"&amp;IF(ДАННЫЕ!$BK95+ДАННЫЕ!$BL95+ДАННЫЕ!$BM95=3,1,0)&amp;"a"&amp;IF(ДАННЫЕ!$BQ95+ДАННЫЕ!$BR95&gt;0,1,0)&amp;"d"&amp;ДАННЫЕ!$BQ95&amp;"v"&amp;ДАННЫЕ!$BR95&amp;"p"&amp;ДАННЫЕ!$BS95&amp;"n"&amp;ДАННЫЕ!$BU95&amp;"t"&amp;ДАННЫЕ!$BV95&amp;"o"&amp;ДАННЫЕ!$BT95&amp;"l"&amp;IF(ДАННЫЕ!$BN95&gt;0,1,0)&amp;ДАННЫЕ!$BN95&amp;"g"&amp;ДАННЫЕ!$BO95&amp;"s"&amp;ДАННЫЕ!$BP95&amp;"DZ"&amp;IF(ДАННЫЕ!B95-ДАННЫЕ!G95 &lt; 60,IF(ДАННЫЕ!B95-ДАННЫЕ!G95 &gt;= 0,1,0),0)&amp;"u"&amp;IF(ДАННЫЕ!$CJ95&gt;0,1,0)</f>
        <v>brCD0h0xyzc0a0dvpntol0gsDZ1u0</v>
      </c>
      <c r="N95" s="28" t="str">
        <f ca="1">ДАННЫЕ!$F95&amp;ДАННЫЕ!$I95&amp;"g"&amp;B95&amp;"cf"&amp;D95&amp;"a"&amp;IF(ДАННЫЕ!$BX95&gt;0,1,0)&amp;IF(ДАННЫЕ!$BF95&gt;500,1,IF(ДАННЫЕ!$BF95&gt;350,2,IF(ДАННЫЕ!$BF95&gt;=200,3,IF(ДАННЫЕ!$BF95&gt;=100,4,IF(ДАННЫЕ!$BF95&gt;=50,5,IF(ДАННЫЕ!$BF95&lt;50,6,0))))))&amp;"AR"&amp;IF(DATEDIF(ДАННЫЕ!$BX95,ДАННЫЕ!$F$1,"y")&gt;1,1,0)&amp;"VG"&amp;IF(ДАННЫЕ!$BH95="0",1,0)&amp;"o"&amp;IF(T95+ДАННЫЕ!$AF95+ДАННЫЕ!$AG95+ДАННЫЕ!$AH95+ДАННЫЕ!$AI95+ДАННЫЕ!$AJ95+ДАННЫЕ!$AP95+ДАННЫЕ!$AQ95+ДАННЫЕ!$AR95+ДАННЫЕ!$AU95+ДАННЫЕ!$AW95+ДАННЫЕ!$AS95+ДАННЫЕ!$AT95&gt;0,1,0)&amp;"x"&amp;ДАННЫЕ!$AG95&amp;"p"&amp;IF(ДАННЫЕ!$BY95&gt;0,1,0)&amp;"v"&amp;IF(ДАННЫЕ!$BZ95&gt;0,1,0)&amp;"n"&amp;ДАННЫЕ!$CA95&amp;"t"&amp;ДАННЫЕ!$AY95&amp;"k"&amp;ДАННЫЕ!$CB95&amp;"q"&amp;ДАННЫЕ!$CC95&amp;"w"&amp;ДАННЫЕ!$CD95&amp;"e"&amp;ДАННЫЕ!$CE95&amp;"m"&amp;ДАННЫЕ!$CF95&amp;"c"&amp;ДАННЫЕ!$CG95&amp;"z"&amp;ДАННЫЕ!$CH95&amp;"d"&amp;IF(H95=4,1,0)&amp;"s"&amp;IF(ДАННЫЕ!$J95=1,0,1)&amp;"u"&amp;IF(ДАННЫЕ!$CJ95&gt;0,1,0)</f>
        <v>g0cf0a06AR1VG0o0xp0v0ntkqwemczd0s1u0</v>
      </c>
      <c r="O95" s="28" t="str">
        <f>ДАННЫЕ!$I95&amp;"g"&amp;B95&amp;A95&amp;"f"&amp;P95&amp;"c"&amp;IF(ДАННЫЕ!$U95&gt;0,1,0)&amp;"s"&amp;IF(ДАННЫЕ!$Q95&gt;0,IF(YEAR(ДАННЫЕ!$F$1)=YEAR(ДАННЫЕ!$Q95),IF(MONTH(ДАННЫЕ!$F$1)=MONTH(ДАННЫЕ!$Q95),111,11),1),0)&amp;"i"&amp;IF(ДАННЫЕ!$R95+ДАННЫЕ!$S95+ДАННЫЕ!$T95=0,0,1)&amp;"h"&amp;IF(ДАННЫЕ!$P95&gt;0,1,0)&amp;"p"&amp;IF(ДАННЫЕ!$CI95&gt;0,IF(YEAR(ДАННЫЕ!$F$1)=YEAR(ДАННЫЕ!$CI95),IF(MONTH(ДАННЫЕ!$F$1)=MONTH(ДАННЫЕ!$CI95),111,11),1),0)&amp;"d"&amp;IF(ДАННЫЕ!$CJ95&gt;0,IF(YEAR(ДАННЫЕ!$F$1)=YEAR(ДАННЫЕ!$CJ95),IF(MONTH(ДАННЫЕ!$F$1)=MONTH(ДАННЫЕ!$CJ95),111,11),1),0)&amp;"o"&amp;IF(ДАННЫЕ!$CK95&gt;0,IF(MONTH(ДАННЫЕ!$F$1)=MONTH(ДАННЫЕ!$CK95),111,11),0)&amp;"v"&amp;IF(ДАННЫЕ!$BE95&gt;0,IF(MONTH(ДАННЫЕ!$F$1)=MONTH(ДАННЫЕ!$BE95),111,11),0)</f>
        <v>g00f0c0s0i0h0p0d0o0v0</v>
      </c>
      <c r="P95" s="15">
        <f t="shared" si="5"/>
        <v>0</v>
      </c>
      <c r="Q95" s="15">
        <f>IF(ДАННЫЕ!$F$1&gt;ДАННЫЕ!$N95,IF(YEAR(ДАННЫЕ!$F$1)=YEAR(ДАННЫЕ!M95),1,0),0)</f>
        <v>0</v>
      </c>
      <c r="R95" s="15">
        <f>IF(ДАННЫЕ!$F$1&gt;ДАННЫЕ!$N95,IF(YEAR(ДАННЫЕ!$F$1)=YEAR(ДАННЫЕ!N95),1,0),0)</f>
        <v>0</v>
      </c>
      <c r="S95" s="15">
        <f>IF(ДАННЫЕ!$AA95="2А",1,IF(ДАННЫЕ!$AA95="2Б",2,IF(ДАННЫЕ!$AA95="2В",3,IF(ДАННЫЕ!$AA95=3,4,IF(ДАННЫЕ!$AA95="4А",5,IF(ДАННЫЕ!$AA95="4Б",6,IF(ДАННЫЕ!$AA95="4В",7,IF(ДАННЫЕ!$AA95=5,8,0))))))))</f>
        <v>0</v>
      </c>
      <c r="T95" s="15">
        <f>IF(OR(ДАННЫЕ!$AC95=2,ДАННЫЕ!$AD95=2,ДАННЫЕ!$AE95=2),2,IF(OR(ДАННЫЕ!$AC95=1,ДАННЫЕ!$AD95=1,ДАННЫЕ!$AE95=1),1,0))</f>
        <v>0</v>
      </c>
    </row>
    <row r="96" spans="1:20" ht="15" customHeight="1" x14ac:dyDescent="0.2">
      <c r="A96" s="78">
        <f>IF(B96&gt;0,IF(MONTH(ДАННЫЕ!$F$1)=MONTH(ДАННЫЕ!$B96),1,0),0)</f>
        <v>0</v>
      </c>
      <c r="B96" s="14">
        <f>IF(ДАННЫЕ!$B96&gt;0,IF(YEAR(ДАННЫЕ!$F$1)=YEAR(ДАННЫЕ!$B96),1,0),0)</f>
        <v>0</v>
      </c>
      <c r="C96" s="14">
        <f>IF(ДАННЫЕ!$CM96&gt;0,IF(YEAR(ДАННЫЕ!$F$1)=YEAR(ДАННЫЕ!$CM96),1,0),0)</f>
        <v>0</v>
      </c>
      <c r="D96" s="14">
        <f>IF(ДАННЫЕ!$CJ96&gt;0,IF(ДАННЫЕ!$CL96&gt;ДАННЫЕ!$F$1,1,IF(ДАННЫЕ!$CL96&gt;0,0,1)),0)</f>
        <v>0</v>
      </c>
      <c r="E96" s="43" t="str">
        <f ca="1">IF(ДАННЫЕ!$F$1&gt;0,IF(ДАННЫЕ!$G96&gt;0,DATEDIF(ДАННЫЕ!$G96,ДАННЫЕ!$F$1,"y"),""),IF(ДАННЫЕ!$G96&gt;0,DATEDIF(ДАННЫЕ!$G96,TODAY(),"y"),""))</f>
        <v/>
      </c>
      <c r="F96" s="43" t="str">
        <f xml:space="preserve"> IF(ДАННЫЕ!$F96="М",IF(E96&gt;=18,IF(E96&lt;60,1,""),""),"")&amp;IF(ДАННЫЕ!$F96="Ж",IF(E96&gt;=18,IF(E96&lt;55,1,""),""),"")</f>
        <v/>
      </c>
      <c r="G96" s="43" t="str">
        <f xml:space="preserve"> IF(ДАННЫЕ!$F96="М",IF(E96&gt;=60,2,""),"")&amp;IF(ДАННЫЕ!$F96="Ж",IF(E96&gt;=55,2,""),"")</f>
        <v/>
      </c>
      <c r="H96" s="43" t="str">
        <f t="shared" ca="1" si="3"/>
        <v/>
      </c>
      <c r="I96" s="43" t="str">
        <f t="shared" ca="1" si="4"/>
        <v>03</v>
      </c>
      <c r="J96" s="28" t="str">
        <f ca="1">ДАННЫЕ!$F96&amp;H96&amp;I96&amp;ДАННЫЕ!$I96&amp;"m"&amp;IF(ДАННЫЕ!$I96&gt;0,IF(ДАННЫЕ!$J96&gt;0,0,1),"")&amp;"f"&amp;IF(ДАННЫЕ!$R96&gt;0,IF(YEAR(ДАННЫЕ!$F$1)=YEAR(ДАННЫЕ!$R96),1,0),0)&amp;"z"&amp;ДАННЫЕ!$R96&amp;"p"&amp;ДАННЫЕ!$S96&amp;"i"&amp;ДАННЫЕ!$T96&amp;"h"&amp;ДАННЫЕ!$K96&amp;"be"&amp;ДАННЫЕ!$BI96&amp;"CD"&amp;IF(ДАННЫЕ!BF96&gt;500,4,IF(ДАННЫЕ!BF96&gt;350,3,IF(ДАННЫЕ!BF96&gt;200,2,IF(ДАННЫЕ!BF96&gt;0,1,0))))&amp;"g"&amp;B96&amp;"d"&amp;H96&amp;"l"&amp;ДАННЫЕ!AT96&amp;"a"&amp;ДАННЫЕ!$V96&amp;"v"&amp;R96&amp;"k"&amp;ДАННЫЕ!$U96&amp;"s"&amp;ДАННЫЕ!$Y96&amp;"t"&amp;ДАННЫЕ!$X96&amp;"b"&amp;IF(ДАННЫЕ!$Q96&gt;1,1,0)&amp;"PP"&amp;ДАННЫЕ!Z96&amp;"c"&amp;S96&amp;"x"&amp;IF(ДАННЫЕ!$BY96&gt;0,IF(YEAR(ДАННЫЕ!$F$1)=YEAR(ДАННЫЕ!$BY96),1,0),0)&amp;"n"&amp;IF(ДАННЫЕ!$BZ96&gt;0,IF(YEAR(ДАННЫЕ!$F$1)=YEAR(ДАННЫЕ!$BZ96),1,0),0)&amp;"u"&amp;D96&amp;"z"&amp;IF(ДАННЫЕ!$CL96&gt;0,IF(YEAR(ДАННЫЕ!$F$1)&gt;YEAR(ДАННЫЕ!$CL96),11,12),0)</f>
        <v>03mf0zpihbeCD0g0dlav0kstb0PPc0x0n0u0z0</v>
      </c>
      <c r="K96" s="28" t="str">
        <f ca="1">ДАННЫЕ!$I96&amp;"x"&amp;B96&amp;"w"&amp;IF(T96+ДАННЫЕ!AD96+ДАННЫЕ!AE96+ДАННЫЕ!AF96+ДАННЫЕ!AG96+ДАННЫЕ!AH96+ДАННЫЕ!$AL96+ДАННЫЕ!AI96+ДАННЫЕ!AJ96+ДАННЫЕ!AK96+ДАННЫЕ!AP96+ДАННЫЕ!AQ96+ДАННЫЕ!AR96+ДАННЫЕ!$AM96+ДАННЫЕ!$AN96+ДАННЫЕ!AS96+ДАННЫЕ!AT96&gt;0,1,0)&amp;IF(OR(T96=2,ДАННЫЕ!AD96=2,ДАННЫЕ!AE96=2,ДАННЫЕ!AF96=2,ДАННЫЕ!AG96=2,ДАННЫЕ!AH96=2,ДАННЫЕ!$AL96=2,ДАННЫЕ!AI96=2,ДАННЫЕ!AJ96=2,ДАННЫЕ!AK96=2,ДАННЫЕ!AP96=2,ДАННЫЕ!AQ96=2,ДАННЫЕ!AR96=2,ДАННЫЕ!$AM96=2,ДАННЫЕ!$AN96=2,ДАННЫЕ!AS96=2,ДАННЫЕ!AT96=2),2,0)&amp;"t"&amp;IF(T96&gt;0,"1"&amp;T96,"00")&amp;"f"&amp;IF(ДАННЫЕ!$AC96,"1"&amp;ДАННЫЕ!$AC96,"00")&amp;"b"&amp;IF(ДАННЫЕ!$AD96,"1"&amp;ДАННЫЕ!$AD96,"00")&amp;"g"&amp;IF(ДАННЫЕ!$AF96,"1"&amp;ДАННЫЕ!$AF96,"00")&amp;"c"&amp;IF(ДАННЫЕ!$AG96,"1"&amp;ДАННЫЕ!$AG96,"00")&amp;"i"&amp;IF(ДАННЫЕ!$AH96,"1"&amp;ДАННЫЕ!$AH96,"00")&amp;"r"&amp;IF(ДАННЫЕ!$AL96,"1"&amp;ДАННЫЕ!$AL96,"00")&amp;"m"&amp;IF(ДАННЫЕ!$AI96,"1"&amp;ДАННЫЕ!$AI96,"00")&amp;"hS"&amp;IF(ДАННЫЕ!$AJ96,"1"&amp;ДАННЫЕ!$AJ96,"00")&amp;"hZ"&amp;IF(ДАННЫЕ!$AK96,"1"&amp;ДАННЫЕ!$AK96,"00")&amp;"p"&amp;IF(ДАННЫЕ!$AP96,"1"&amp;ДАННЫЕ!$AP96,"00")&amp;"k"&amp;IF(ДАННЫЕ!$AQ96,"1"&amp;ДАННЫЕ!$AQ96,"00")&amp;"z"&amp;IF(ДАННЫЕ!$AR96,"1"&amp;ДАННЫЕ!$AR96,"00")&amp;"j"&amp;IF(ДАННЫЕ!$AM96,"1"&amp;ДАННЫЕ!$AM96,"00")&amp;"n"&amp;IF(ДАННЫЕ!$AN96,"1"&amp;ДАННЫЕ!$AN96,"00")&amp;"E"&amp;ДАННЫЕ!BI96&amp;"L"&amp;ДАННЫЕ!AO96&amp;"h"&amp;IF(ДАННЫЕ!$AU96&gt;0,1,0)&amp;"v"&amp;IF(ДАННЫЕ!$AW96&gt;0,1,0)&amp;"a"&amp;IF(ДАННЫЕ!$AS96,"1"&amp;ДАННЫЕ!$AS96,"00")&amp;"s"&amp;IF(ДАННЫЕ!$AT96,"1"&amp;ДАННЫЕ!$AT96,"00")&amp;"u"&amp;IF(ДАННЫЕ!$CJ96&gt;0,1,0)&amp;"y"&amp;B96&amp;"d"&amp;H96&amp;"e"&amp;F96&amp;G96</f>
        <v>x0w00t00f00b00g00c00i00r00m00hS00hZ00p00k00z00j00n00ELh0v0a00s00u0y0de</v>
      </c>
      <c r="L96" s="28" t="str">
        <f ca="1">ДАННЫЕ!$I96&amp;"VN"&amp;IF(ДАННЫЕ!AW96&gt;0,11,10)&amp;"CD"&amp;IF(ДАННЫЕ!BF96&gt;500,16,IF(ДАННЫЕ!BF96&gt;350,15,IF(ДАННЫЕ!BF96&gt;=200,14,IF(ДАННЫЕ!BF96&gt;=100,13,IF(ДАННЫЕ!BF96&gt;=50,12,IF(ДАННЫЕ!BF96&gt;0,11,10))))))&amp;"AR"&amp;IF(ДАННЫЕ!BX96&gt;0,1,0)&amp;"GD"&amp;B96&amp;"VV"&amp;IF(E96&gt;=5,IF(E96&lt;18,1,0),0)</f>
        <v>VN10CD10AR0GD0VV0</v>
      </c>
      <c r="M96" s="28" t="str">
        <f>ДАННЫЕ!$I96&amp;"b"&amp;ДАННЫЕ!$BI96&amp;"r"&amp;ДАННЫЕ!$BJ96&amp;"CD"&amp;IF(ДАННЫЕ!BF96&gt;0,IF(ДАННЫЕ!BF96&lt;200,1,IF(ДАННЫЕ!BF96&lt;350,2,3)),0)&amp;"h"&amp;IF(ДАННЫЕ!$BK96+ДАННЫЕ!$BL96+ДАННЫЕ!$BM96&gt;0,1,0)&amp;"x"&amp;ДАННЫЕ!$BK96&amp;"y"&amp;ДАННЫЕ!$BL96&amp;"z"&amp;ДАННЫЕ!$BM96&amp;"c"&amp;IF(ДАННЫЕ!$BK96+ДАННЫЕ!$BL96+ДАННЫЕ!$BM96=3,1,0)&amp;"a"&amp;IF(ДАННЫЕ!$BQ96+ДАННЫЕ!$BR96&gt;0,1,0)&amp;"d"&amp;ДАННЫЕ!$BQ96&amp;"v"&amp;ДАННЫЕ!$BR96&amp;"p"&amp;ДАННЫЕ!$BS96&amp;"n"&amp;ДАННЫЕ!$BU96&amp;"t"&amp;ДАННЫЕ!$BV96&amp;"o"&amp;ДАННЫЕ!$BT96&amp;"l"&amp;IF(ДАННЫЕ!$BN96&gt;0,1,0)&amp;ДАННЫЕ!$BN96&amp;"g"&amp;ДАННЫЕ!$BO96&amp;"s"&amp;ДАННЫЕ!$BP96&amp;"DZ"&amp;IF(ДАННЫЕ!B96-ДАННЫЕ!G96 &lt; 60,IF(ДАННЫЕ!B96-ДАННЫЕ!G96 &gt;= 0,1,0),0)&amp;"u"&amp;IF(ДАННЫЕ!$CJ96&gt;0,1,0)</f>
        <v>brCD0h0xyzc0a0dvpntol0gsDZ1u0</v>
      </c>
      <c r="N96" s="28" t="str">
        <f ca="1">ДАННЫЕ!$F96&amp;ДАННЫЕ!$I96&amp;"g"&amp;B96&amp;"cf"&amp;D96&amp;"a"&amp;IF(ДАННЫЕ!$BX96&gt;0,1,0)&amp;IF(ДАННЫЕ!$BF96&gt;500,1,IF(ДАННЫЕ!$BF96&gt;350,2,IF(ДАННЫЕ!$BF96&gt;=200,3,IF(ДАННЫЕ!$BF96&gt;=100,4,IF(ДАННЫЕ!$BF96&gt;=50,5,IF(ДАННЫЕ!$BF96&lt;50,6,0))))))&amp;"AR"&amp;IF(DATEDIF(ДАННЫЕ!$BX96,ДАННЫЕ!$F$1,"y")&gt;1,1,0)&amp;"VG"&amp;IF(ДАННЫЕ!$BH96="0",1,0)&amp;"o"&amp;IF(T96+ДАННЫЕ!$AF96+ДАННЫЕ!$AG96+ДАННЫЕ!$AH96+ДАННЫЕ!$AI96+ДАННЫЕ!$AJ96+ДАННЫЕ!$AP96+ДАННЫЕ!$AQ96+ДАННЫЕ!$AR96+ДАННЫЕ!$AU96+ДАННЫЕ!$AW96+ДАННЫЕ!$AS96+ДАННЫЕ!$AT96&gt;0,1,0)&amp;"x"&amp;ДАННЫЕ!$AG96&amp;"p"&amp;IF(ДАННЫЕ!$BY96&gt;0,1,0)&amp;"v"&amp;IF(ДАННЫЕ!$BZ96&gt;0,1,0)&amp;"n"&amp;ДАННЫЕ!$CA96&amp;"t"&amp;ДАННЫЕ!$AY96&amp;"k"&amp;ДАННЫЕ!$CB96&amp;"q"&amp;ДАННЫЕ!$CC96&amp;"w"&amp;ДАННЫЕ!$CD96&amp;"e"&amp;ДАННЫЕ!$CE96&amp;"m"&amp;ДАННЫЕ!$CF96&amp;"c"&amp;ДАННЫЕ!$CG96&amp;"z"&amp;ДАННЫЕ!$CH96&amp;"d"&amp;IF(H96=4,1,0)&amp;"s"&amp;IF(ДАННЫЕ!$J96=1,0,1)&amp;"u"&amp;IF(ДАННЫЕ!$CJ96&gt;0,1,0)</f>
        <v>g0cf0a06AR1VG0o0xp0v0ntkqwemczd0s1u0</v>
      </c>
      <c r="O96" s="28" t="str">
        <f>ДАННЫЕ!$I96&amp;"g"&amp;B96&amp;A96&amp;"f"&amp;P96&amp;"c"&amp;IF(ДАННЫЕ!$U96&gt;0,1,0)&amp;"s"&amp;IF(ДАННЫЕ!$Q96&gt;0,IF(YEAR(ДАННЫЕ!$F$1)=YEAR(ДАННЫЕ!$Q96),IF(MONTH(ДАННЫЕ!$F$1)=MONTH(ДАННЫЕ!$Q96),111,11),1),0)&amp;"i"&amp;IF(ДАННЫЕ!$R96+ДАННЫЕ!$S96+ДАННЫЕ!$T96=0,0,1)&amp;"h"&amp;IF(ДАННЫЕ!$P96&gt;0,1,0)&amp;"p"&amp;IF(ДАННЫЕ!$CI96&gt;0,IF(YEAR(ДАННЫЕ!$F$1)=YEAR(ДАННЫЕ!$CI96),IF(MONTH(ДАННЫЕ!$F$1)=MONTH(ДАННЫЕ!$CI96),111,11),1),0)&amp;"d"&amp;IF(ДАННЫЕ!$CJ96&gt;0,IF(YEAR(ДАННЫЕ!$F$1)=YEAR(ДАННЫЕ!$CJ96),IF(MONTH(ДАННЫЕ!$F$1)=MONTH(ДАННЫЕ!$CJ96),111,11),1),0)&amp;"o"&amp;IF(ДАННЫЕ!$CK96&gt;0,IF(MONTH(ДАННЫЕ!$F$1)=MONTH(ДАННЫЕ!$CK96),111,11),0)&amp;"v"&amp;IF(ДАННЫЕ!$BE96&gt;0,IF(MONTH(ДАННЫЕ!$F$1)=MONTH(ДАННЫЕ!$BE96),111,11),0)</f>
        <v>g00f0c0s0i0h0p0d0o0v0</v>
      </c>
      <c r="P96" s="15">
        <f t="shared" si="5"/>
        <v>0</v>
      </c>
      <c r="Q96" s="15">
        <f>IF(ДАННЫЕ!$F$1&gt;ДАННЫЕ!$N96,IF(YEAR(ДАННЫЕ!$F$1)=YEAR(ДАННЫЕ!M96),1,0),0)</f>
        <v>0</v>
      </c>
      <c r="R96" s="15">
        <f>IF(ДАННЫЕ!$F$1&gt;ДАННЫЕ!$N96,IF(YEAR(ДАННЫЕ!$F$1)=YEAR(ДАННЫЕ!N96),1,0),0)</f>
        <v>0</v>
      </c>
      <c r="S96" s="15">
        <f>IF(ДАННЫЕ!$AA96="2А",1,IF(ДАННЫЕ!$AA96="2Б",2,IF(ДАННЫЕ!$AA96="2В",3,IF(ДАННЫЕ!$AA96=3,4,IF(ДАННЫЕ!$AA96="4А",5,IF(ДАННЫЕ!$AA96="4Б",6,IF(ДАННЫЕ!$AA96="4В",7,IF(ДАННЫЕ!$AA96=5,8,0))))))))</f>
        <v>0</v>
      </c>
      <c r="T96" s="15">
        <f>IF(OR(ДАННЫЕ!$AC96=2,ДАННЫЕ!$AD96=2,ДАННЫЕ!$AE96=2),2,IF(OR(ДАННЫЕ!$AC96=1,ДАННЫЕ!$AD96=1,ДАННЫЕ!$AE96=1),1,0))</f>
        <v>0</v>
      </c>
    </row>
    <row r="97" spans="1:20" ht="15" customHeight="1" x14ac:dyDescent="0.2">
      <c r="A97" s="78">
        <f>IF(B97&gt;0,IF(MONTH(ДАННЫЕ!$F$1)=MONTH(ДАННЫЕ!$B97),1,0),0)</f>
        <v>0</v>
      </c>
      <c r="B97" s="14">
        <f>IF(ДАННЫЕ!$B97&gt;0,IF(YEAR(ДАННЫЕ!$F$1)=YEAR(ДАННЫЕ!$B97),1,0),0)</f>
        <v>0</v>
      </c>
      <c r="C97" s="14">
        <f>IF(ДАННЫЕ!$CM97&gt;0,IF(YEAR(ДАННЫЕ!$F$1)=YEAR(ДАННЫЕ!$CM97),1,0),0)</f>
        <v>0</v>
      </c>
      <c r="D97" s="14">
        <f>IF(ДАННЫЕ!$CJ97&gt;0,IF(ДАННЫЕ!$CL97&gt;ДАННЫЕ!$F$1,1,IF(ДАННЫЕ!$CL97&gt;0,0,1)),0)</f>
        <v>0</v>
      </c>
      <c r="E97" s="43" t="str">
        <f ca="1">IF(ДАННЫЕ!$F$1&gt;0,IF(ДАННЫЕ!$G97&gt;0,DATEDIF(ДАННЫЕ!$G97,ДАННЫЕ!$F$1,"y"),""),IF(ДАННЫЕ!$G97&gt;0,DATEDIF(ДАННЫЕ!$G97,TODAY(),"y"),""))</f>
        <v/>
      </c>
      <c r="F97" s="43" t="str">
        <f xml:space="preserve"> IF(ДАННЫЕ!$F97="М",IF(E97&gt;=18,IF(E97&lt;60,1,""),""),"")&amp;IF(ДАННЫЕ!$F97="Ж",IF(E97&gt;=18,IF(E97&lt;55,1,""),""),"")</f>
        <v/>
      </c>
      <c r="G97" s="43" t="str">
        <f xml:space="preserve"> IF(ДАННЫЕ!$F97="М",IF(E97&gt;=60,2,""),"")&amp;IF(ДАННЫЕ!$F97="Ж",IF(E97&gt;=55,2,""),"")</f>
        <v/>
      </c>
      <c r="H97" s="43" t="str">
        <f t="shared" ca="1" si="3"/>
        <v/>
      </c>
      <c r="I97" s="43" t="str">
        <f t="shared" ca="1" si="4"/>
        <v>03</v>
      </c>
      <c r="J97" s="28" t="str">
        <f ca="1">ДАННЫЕ!$F97&amp;H97&amp;I97&amp;ДАННЫЕ!$I97&amp;"m"&amp;IF(ДАННЫЕ!$I97&gt;0,IF(ДАННЫЕ!$J97&gt;0,0,1),"")&amp;"f"&amp;IF(ДАННЫЕ!$R97&gt;0,IF(YEAR(ДАННЫЕ!$F$1)=YEAR(ДАННЫЕ!$R97),1,0),0)&amp;"z"&amp;ДАННЫЕ!$R97&amp;"p"&amp;ДАННЫЕ!$S97&amp;"i"&amp;ДАННЫЕ!$T97&amp;"h"&amp;ДАННЫЕ!$K97&amp;"be"&amp;ДАННЫЕ!$BI97&amp;"CD"&amp;IF(ДАННЫЕ!BF97&gt;500,4,IF(ДАННЫЕ!BF97&gt;350,3,IF(ДАННЫЕ!BF97&gt;200,2,IF(ДАННЫЕ!BF97&gt;0,1,0))))&amp;"g"&amp;B97&amp;"d"&amp;H97&amp;"l"&amp;ДАННЫЕ!AT97&amp;"a"&amp;ДАННЫЕ!$V97&amp;"v"&amp;R97&amp;"k"&amp;ДАННЫЕ!$U97&amp;"s"&amp;ДАННЫЕ!$Y97&amp;"t"&amp;ДАННЫЕ!$X97&amp;"b"&amp;IF(ДАННЫЕ!$Q97&gt;1,1,0)&amp;"PP"&amp;ДАННЫЕ!Z97&amp;"c"&amp;S97&amp;"x"&amp;IF(ДАННЫЕ!$BY97&gt;0,IF(YEAR(ДАННЫЕ!$F$1)=YEAR(ДАННЫЕ!$BY97),1,0),0)&amp;"n"&amp;IF(ДАННЫЕ!$BZ97&gt;0,IF(YEAR(ДАННЫЕ!$F$1)=YEAR(ДАННЫЕ!$BZ97),1,0),0)&amp;"u"&amp;D97&amp;"z"&amp;IF(ДАННЫЕ!$CL97&gt;0,IF(YEAR(ДАННЫЕ!$F$1)&gt;YEAR(ДАННЫЕ!$CL97),11,12),0)</f>
        <v>03mf0zpihbeCD0g0dlav0kstb0PPc0x0n0u0z0</v>
      </c>
      <c r="K97" s="28" t="str">
        <f ca="1">ДАННЫЕ!$I97&amp;"x"&amp;B97&amp;"w"&amp;IF(T97+ДАННЫЕ!AD97+ДАННЫЕ!AE97+ДАННЫЕ!AF97+ДАННЫЕ!AG97+ДАННЫЕ!AH97+ДАННЫЕ!$AL97+ДАННЫЕ!AI97+ДАННЫЕ!AJ97+ДАННЫЕ!AK97+ДАННЫЕ!AP97+ДАННЫЕ!AQ97+ДАННЫЕ!AR97+ДАННЫЕ!$AM97+ДАННЫЕ!$AN97+ДАННЫЕ!AS97+ДАННЫЕ!AT97&gt;0,1,0)&amp;IF(OR(T97=2,ДАННЫЕ!AD97=2,ДАННЫЕ!AE97=2,ДАННЫЕ!AF97=2,ДАННЫЕ!AG97=2,ДАННЫЕ!AH97=2,ДАННЫЕ!$AL97=2,ДАННЫЕ!AI97=2,ДАННЫЕ!AJ97=2,ДАННЫЕ!AK97=2,ДАННЫЕ!AP97=2,ДАННЫЕ!AQ97=2,ДАННЫЕ!AR97=2,ДАННЫЕ!$AM97=2,ДАННЫЕ!$AN97=2,ДАННЫЕ!AS97=2,ДАННЫЕ!AT97=2),2,0)&amp;"t"&amp;IF(T97&gt;0,"1"&amp;T97,"00")&amp;"f"&amp;IF(ДАННЫЕ!$AC97,"1"&amp;ДАННЫЕ!$AC97,"00")&amp;"b"&amp;IF(ДАННЫЕ!$AD97,"1"&amp;ДАННЫЕ!$AD97,"00")&amp;"g"&amp;IF(ДАННЫЕ!$AF97,"1"&amp;ДАННЫЕ!$AF97,"00")&amp;"c"&amp;IF(ДАННЫЕ!$AG97,"1"&amp;ДАННЫЕ!$AG97,"00")&amp;"i"&amp;IF(ДАННЫЕ!$AH97,"1"&amp;ДАННЫЕ!$AH97,"00")&amp;"r"&amp;IF(ДАННЫЕ!$AL97,"1"&amp;ДАННЫЕ!$AL97,"00")&amp;"m"&amp;IF(ДАННЫЕ!$AI97,"1"&amp;ДАННЫЕ!$AI97,"00")&amp;"hS"&amp;IF(ДАННЫЕ!$AJ97,"1"&amp;ДАННЫЕ!$AJ97,"00")&amp;"hZ"&amp;IF(ДАННЫЕ!$AK97,"1"&amp;ДАННЫЕ!$AK97,"00")&amp;"p"&amp;IF(ДАННЫЕ!$AP97,"1"&amp;ДАННЫЕ!$AP97,"00")&amp;"k"&amp;IF(ДАННЫЕ!$AQ97,"1"&amp;ДАННЫЕ!$AQ97,"00")&amp;"z"&amp;IF(ДАННЫЕ!$AR97,"1"&amp;ДАННЫЕ!$AR97,"00")&amp;"j"&amp;IF(ДАННЫЕ!$AM97,"1"&amp;ДАННЫЕ!$AM97,"00")&amp;"n"&amp;IF(ДАННЫЕ!$AN97,"1"&amp;ДАННЫЕ!$AN97,"00")&amp;"E"&amp;ДАННЫЕ!BI97&amp;"L"&amp;ДАННЫЕ!AO97&amp;"h"&amp;IF(ДАННЫЕ!$AU97&gt;0,1,0)&amp;"v"&amp;IF(ДАННЫЕ!$AW97&gt;0,1,0)&amp;"a"&amp;IF(ДАННЫЕ!$AS97,"1"&amp;ДАННЫЕ!$AS97,"00")&amp;"s"&amp;IF(ДАННЫЕ!$AT97,"1"&amp;ДАННЫЕ!$AT97,"00")&amp;"u"&amp;IF(ДАННЫЕ!$CJ97&gt;0,1,0)&amp;"y"&amp;B97&amp;"d"&amp;H97&amp;"e"&amp;F97&amp;G97</f>
        <v>x0w00t00f00b00g00c00i00r00m00hS00hZ00p00k00z00j00n00ELh0v0a00s00u0y0de</v>
      </c>
      <c r="L97" s="28" t="str">
        <f ca="1">ДАННЫЕ!$I97&amp;"VN"&amp;IF(ДАННЫЕ!AW97&gt;0,11,10)&amp;"CD"&amp;IF(ДАННЫЕ!BF97&gt;500,16,IF(ДАННЫЕ!BF97&gt;350,15,IF(ДАННЫЕ!BF97&gt;=200,14,IF(ДАННЫЕ!BF97&gt;=100,13,IF(ДАННЫЕ!BF97&gt;=50,12,IF(ДАННЫЕ!BF97&gt;0,11,10))))))&amp;"AR"&amp;IF(ДАННЫЕ!BX97&gt;0,1,0)&amp;"GD"&amp;B97&amp;"VV"&amp;IF(E97&gt;=5,IF(E97&lt;18,1,0),0)</f>
        <v>VN10CD10AR0GD0VV0</v>
      </c>
      <c r="M97" s="28" t="str">
        <f>ДАННЫЕ!$I97&amp;"b"&amp;ДАННЫЕ!$BI97&amp;"r"&amp;ДАННЫЕ!$BJ97&amp;"CD"&amp;IF(ДАННЫЕ!BF97&gt;0,IF(ДАННЫЕ!BF97&lt;200,1,IF(ДАННЫЕ!BF97&lt;350,2,3)),0)&amp;"h"&amp;IF(ДАННЫЕ!$BK97+ДАННЫЕ!$BL97+ДАННЫЕ!$BM97&gt;0,1,0)&amp;"x"&amp;ДАННЫЕ!$BK97&amp;"y"&amp;ДАННЫЕ!$BL97&amp;"z"&amp;ДАННЫЕ!$BM97&amp;"c"&amp;IF(ДАННЫЕ!$BK97+ДАННЫЕ!$BL97+ДАННЫЕ!$BM97=3,1,0)&amp;"a"&amp;IF(ДАННЫЕ!$BQ97+ДАННЫЕ!$BR97&gt;0,1,0)&amp;"d"&amp;ДАННЫЕ!$BQ97&amp;"v"&amp;ДАННЫЕ!$BR97&amp;"p"&amp;ДАННЫЕ!$BS97&amp;"n"&amp;ДАННЫЕ!$BU97&amp;"t"&amp;ДАННЫЕ!$BV97&amp;"o"&amp;ДАННЫЕ!$BT97&amp;"l"&amp;IF(ДАННЫЕ!$BN97&gt;0,1,0)&amp;ДАННЫЕ!$BN97&amp;"g"&amp;ДАННЫЕ!$BO97&amp;"s"&amp;ДАННЫЕ!$BP97&amp;"DZ"&amp;IF(ДАННЫЕ!B97-ДАННЫЕ!G97 &lt; 60,IF(ДАННЫЕ!B97-ДАННЫЕ!G97 &gt;= 0,1,0),0)&amp;"u"&amp;IF(ДАННЫЕ!$CJ97&gt;0,1,0)</f>
        <v>brCD0h0xyzc0a0dvpntol0gsDZ1u0</v>
      </c>
      <c r="N97" s="28" t="str">
        <f ca="1">ДАННЫЕ!$F97&amp;ДАННЫЕ!$I97&amp;"g"&amp;B97&amp;"cf"&amp;D97&amp;"a"&amp;IF(ДАННЫЕ!$BX97&gt;0,1,0)&amp;IF(ДАННЫЕ!$BF97&gt;500,1,IF(ДАННЫЕ!$BF97&gt;350,2,IF(ДАННЫЕ!$BF97&gt;=200,3,IF(ДАННЫЕ!$BF97&gt;=100,4,IF(ДАННЫЕ!$BF97&gt;=50,5,IF(ДАННЫЕ!$BF97&lt;50,6,0))))))&amp;"AR"&amp;IF(DATEDIF(ДАННЫЕ!$BX97,ДАННЫЕ!$F$1,"y")&gt;1,1,0)&amp;"VG"&amp;IF(ДАННЫЕ!$BH97="0",1,0)&amp;"o"&amp;IF(T97+ДАННЫЕ!$AF97+ДАННЫЕ!$AG97+ДАННЫЕ!$AH97+ДАННЫЕ!$AI97+ДАННЫЕ!$AJ97+ДАННЫЕ!$AP97+ДАННЫЕ!$AQ97+ДАННЫЕ!$AR97+ДАННЫЕ!$AU97+ДАННЫЕ!$AW97+ДАННЫЕ!$AS97+ДАННЫЕ!$AT97&gt;0,1,0)&amp;"x"&amp;ДАННЫЕ!$AG97&amp;"p"&amp;IF(ДАННЫЕ!$BY97&gt;0,1,0)&amp;"v"&amp;IF(ДАННЫЕ!$BZ97&gt;0,1,0)&amp;"n"&amp;ДАННЫЕ!$CA97&amp;"t"&amp;ДАННЫЕ!$AY97&amp;"k"&amp;ДАННЫЕ!$CB97&amp;"q"&amp;ДАННЫЕ!$CC97&amp;"w"&amp;ДАННЫЕ!$CD97&amp;"e"&amp;ДАННЫЕ!$CE97&amp;"m"&amp;ДАННЫЕ!$CF97&amp;"c"&amp;ДАННЫЕ!$CG97&amp;"z"&amp;ДАННЫЕ!$CH97&amp;"d"&amp;IF(H97=4,1,0)&amp;"s"&amp;IF(ДАННЫЕ!$J97=1,0,1)&amp;"u"&amp;IF(ДАННЫЕ!$CJ97&gt;0,1,0)</f>
        <v>g0cf0a06AR1VG0o0xp0v0ntkqwemczd0s1u0</v>
      </c>
      <c r="O97" s="28" t="str">
        <f>ДАННЫЕ!$I97&amp;"g"&amp;B97&amp;A97&amp;"f"&amp;P97&amp;"c"&amp;IF(ДАННЫЕ!$U97&gt;0,1,0)&amp;"s"&amp;IF(ДАННЫЕ!$Q97&gt;0,IF(YEAR(ДАННЫЕ!$F$1)=YEAR(ДАННЫЕ!$Q97),IF(MONTH(ДАННЫЕ!$F$1)=MONTH(ДАННЫЕ!$Q97),111,11),1),0)&amp;"i"&amp;IF(ДАННЫЕ!$R97+ДАННЫЕ!$S97+ДАННЫЕ!$T97=0,0,1)&amp;"h"&amp;IF(ДАННЫЕ!$P97&gt;0,1,0)&amp;"p"&amp;IF(ДАННЫЕ!$CI97&gt;0,IF(YEAR(ДАННЫЕ!$F$1)=YEAR(ДАННЫЕ!$CI97),IF(MONTH(ДАННЫЕ!$F$1)=MONTH(ДАННЫЕ!$CI97),111,11),1),0)&amp;"d"&amp;IF(ДАННЫЕ!$CJ97&gt;0,IF(YEAR(ДАННЫЕ!$F$1)=YEAR(ДАННЫЕ!$CJ97),IF(MONTH(ДАННЫЕ!$F$1)=MONTH(ДАННЫЕ!$CJ97),111,11),1),0)&amp;"o"&amp;IF(ДАННЫЕ!$CK97&gt;0,IF(MONTH(ДАННЫЕ!$F$1)=MONTH(ДАННЫЕ!$CK97),111,11),0)&amp;"v"&amp;IF(ДАННЫЕ!$BE97&gt;0,IF(MONTH(ДАННЫЕ!$F$1)=MONTH(ДАННЫЕ!$BE97),111,11),0)</f>
        <v>g00f0c0s0i0h0p0d0o0v0</v>
      </c>
      <c r="P97" s="15">
        <f t="shared" si="5"/>
        <v>0</v>
      </c>
      <c r="Q97" s="15">
        <f>IF(ДАННЫЕ!$F$1&gt;ДАННЫЕ!$N97,IF(YEAR(ДАННЫЕ!$F$1)=YEAR(ДАННЫЕ!M97),1,0),0)</f>
        <v>0</v>
      </c>
      <c r="R97" s="15">
        <f>IF(ДАННЫЕ!$F$1&gt;ДАННЫЕ!$N97,IF(YEAR(ДАННЫЕ!$F$1)=YEAR(ДАННЫЕ!N97),1,0),0)</f>
        <v>0</v>
      </c>
      <c r="S97" s="15">
        <f>IF(ДАННЫЕ!$AA97="2А",1,IF(ДАННЫЕ!$AA97="2Б",2,IF(ДАННЫЕ!$AA97="2В",3,IF(ДАННЫЕ!$AA97=3,4,IF(ДАННЫЕ!$AA97="4А",5,IF(ДАННЫЕ!$AA97="4Б",6,IF(ДАННЫЕ!$AA97="4В",7,IF(ДАННЫЕ!$AA97=5,8,0))))))))</f>
        <v>0</v>
      </c>
      <c r="T97" s="15">
        <f>IF(OR(ДАННЫЕ!$AC97=2,ДАННЫЕ!$AD97=2,ДАННЫЕ!$AE97=2),2,IF(OR(ДАННЫЕ!$AC97=1,ДАННЫЕ!$AD97=1,ДАННЫЕ!$AE97=1),1,0))</f>
        <v>0</v>
      </c>
    </row>
    <row r="98" spans="1:20" ht="15" customHeight="1" x14ac:dyDescent="0.2">
      <c r="A98" s="78">
        <f>IF(B98&gt;0,IF(MONTH(ДАННЫЕ!$F$1)=MONTH(ДАННЫЕ!$B98),1,0),0)</f>
        <v>0</v>
      </c>
      <c r="B98" s="14">
        <f>IF(ДАННЫЕ!$B98&gt;0,IF(YEAR(ДАННЫЕ!$F$1)=YEAR(ДАННЫЕ!$B98),1,0),0)</f>
        <v>0</v>
      </c>
      <c r="C98" s="14">
        <f>IF(ДАННЫЕ!$CM98&gt;0,IF(YEAR(ДАННЫЕ!$F$1)=YEAR(ДАННЫЕ!$CM98),1,0),0)</f>
        <v>0</v>
      </c>
      <c r="D98" s="14">
        <f>IF(ДАННЫЕ!$CJ98&gt;0,IF(ДАННЫЕ!$CL98&gt;ДАННЫЕ!$F$1,1,IF(ДАННЫЕ!$CL98&gt;0,0,1)),0)</f>
        <v>0</v>
      </c>
      <c r="E98" s="43" t="str">
        <f ca="1">IF(ДАННЫЕ!$F$1&gt;0,IF(ДАННЫЕ!$G98&gt;0,DATEDIF(ДАННЫЕ!$G98,ДАННЫЕ!$F$1,"y"),""),IF(ДАННЫЕ!$G98&gt;0,DATEDIF(ДАННЫЕ!$G98,TODAY(),"y"),""))</f>
        <v/>
      </c>
      <c r="F98" s="43" t="str">
        <f xml:space="preserve"> IF(ДАННЫЕ!$F98="М",IF(E98&gt;=18,IF(E98&lt;60,1,""),""),"")&amp;IF(ДАННЫЕ!$F98="Ж",IF(E98&gt;=18,IF(E98&lt;55,1,""),""),"")</f>
        <v/>
      </c>
      <c r="G98" s="43" t="str">
        <f xml:space="preserve"> IF(ДАННЫЕ!$F98="М",IF(E98&gt;=60,2,""),"")&amp;IF(ДАННЫЕ!$F98="Ж",IF(E98&gt;=55,2,""),"")</f>
        <v/>
      </c>
      <c r="H98" s="43" t="str">
        <f t="shared" ca="1" si="3"/>
        <v/>
      </c>
      <c r="I98" s="43" t="str">
        <f t="shared" ca="1" si="4"/>
        <v>03</v>
      </c>
      <c r="J98" s="28" t="str">
        <f ca="1">ДАННЫЕ!$F98&amp;H98&amp;I98&amp;ДАННЫЕ!$I98&amp;"m"&amp;IF(ДАННЫЕ!$I98&gt;0,IF(ДАННЫЕ!$J98&gt;0,0,1),"")&amp;"f"&amp;IF(ДАННЫЕ!$R98&gt;0,IF(YEAR(ДАННЫЕ!$F$1)=YEAR(ДАННЫЕ!$R98),1,0),0)&amp;"z"&amp;ДАННЫЕ!$R98&amp;"p"&amp;ДАННЫЕ!$S98&amp;"i"&amp;ДАННЫЕ!$T98&amp;"h"&amp;ДАННЫЕ!$K98&amp;"be"&amp;ДАННЫЕ!$BI98&amp;"CD"&amp;IF(ДАННЫЕ!BF98&gt;500,4,IF(ДАННЫЕ!BF98&gt;350,3,IF(ДАННЫЕ!BF98&gt;200,2,IF(ДАННЫЕ!BF98&gt;0,1,0))))&amp;"g"&amp;B98&amp;"d"&amp;H98&amp;"l"&amp;ДАННЫЕ!AT98&amp;"a"&amp;ДАННЫЕ!$V98&amp;"v"&amp;R98&amp;"k"&amp;ДАННЫЕ!$U98&amp;"s"&amp;ДАННЫЕ!$Y98&amp;"t"&amp;ДАННЫЕ!$X98&amp;"b"&amp;IF(ДАННЫЕ!$Q98&gt;1,1,0)&amp;"PP"&amp;ДАННЫЕ!Z98&amp;"c"&amp;S98&amp;"x"&amp;IF(ДАННЫЕ!$BY98&gt;0,IF(YEAR(ДАННЫЕ!$F$1)=YEAR(ДАННЫЕ!$BY98),1,0),0)&amp;"n"&amp;IF(ДАННЫЕ!$BZ98&gt;0,IF(YEAR(ДАННЫЕ!$F$1)=YEAR(ДАННЫЕ!$BZ98),1,0),0)&amp;"u"&amp;D98&amp;"z"&amp;IF(ДАННЫЕ!$CL98&gt;0,IF(YEAR(ДАННЫЕ!$F$1)&gt;YEAR(ДАННЫЕ!$CL98),11,12),0)</f>
        <v>03mf0zpihbeCD0g0dlav0kstb0PPc0x0n0u0z0</v>
      </c>
      <c r="K98" s="28" t="str">
        <f ca="1">ДАННЫЕ!$I98&amp;"x"&amp;B98&amp;"w"&amp;IF(T98+ДАННЫЕ!AD98+ДАННЫЕ!AE98+ДАННЫЕ!AF98+ДАННЫЕ!AG98+ДАННЫЕ!AH98+ДАННЫЕ!$AL98+ДАННЫЕ!AI98+ДАННЫЕ!AJ98+ДАННЫЕ!AK98+ДАННЫЕ!AP98+ДАННЫЕ!AQ98+ДАННЫЕ!AR98+ДАННЫЕ!$AM98+ДАННЫЕ!$AN98+ДАННЫЕ!AS98+ДАННЫЕ!AT98&gt;0,1,0)&amp;IF(OR(T98=2,ДАННЫЕ!AD98=2,ДАННЫЕ!AE98=2,ДАННЫЕ!AF98=2,ДАННЫЕ!AG98=2,ДАННЫЕ!AH98=2,ДАННЫЕ!$AL98=2,ДАННЫЕ!AI98=2,ДАННЫЕ!AJ98=2,ДАННЫЕ!AK98=2,ДАННЫЕ!AP98=2,ДАННЫЕ!AQ98=2,ДАННЫЕ!AR98=2,ДАННЫЕ!$AM98=2,ДАННЫЕ!$AN98=2,ДАННЫЕ!AS98=2,ДАННЫЕ!AT98=2),2,0)&amp;"t"&amp;IF(T98&gt;0,"1"&amp;T98,"00")&amp;"f"&amp;IF(ДАННЫЕ!$AC98,"1"&amp;ДАННЫЕ!$AC98,"00")&amp;"b"&amp;IF(ДАННЫЕ!$AD98,"1"&amp;ДАННЫЕ!$AD98,"00")&amp;"g"&amp;IF(ДАННЫЕ!$AF98,"1"&amp;ДАННЫЕ!$AF98,"00")&amp;"c"&amp;IF(ДАННЫЕ!$AG98,"1"&amp;ДАННЫЕ!$AG98,"00")&amp;"i"&amp;IF(ДАННЫЕ!$AH98,"1"&amp;ДАННЫЕ!$AH98,"00")&amp;"r"&amp;IF(ДАННЫЕ!$AL98,"1"&amp;ДАННЫЕ!$AL98,"00")&amp;"m"&amp;IF(ДАННЫЕ!$AI98,"1"&amp;ДАННЫЕ!$AI98,"00")&amp;"hS"&amp;IF(ДАННЫЕ!$AJ98,"1"&amp;ДАННЫЕ!$AJ98,"00")&amp;"hZ"&amp;IF(ДАННЫЕ!$AK98,"1"&amp;ДАННЫЕ!$AK98,"00")&amp;"p"&amp;IF(ДАННЫЕ!$AP98,"1"&amp;ДАННЫЕ!$AP98,"00")&amp;"k"&amp;IF(ДАННЫЕ!$AQ98,"1"&amp;ДАННЫЕ!$AQ98,"00")&amp;"z"&amp;IF(ДАННЫЕ!$AR98,"1"&amp;ДАННЫЕ!$AR98,"00")&amp;"j"&amp;IF(ДАННЫЕ!$AM98,"1"&amp;ДАННЫЕ!$AM98,"00")&amp;"n"&amp;IF(ДАННЫЕ!$AN98,"1"&amp;ДАННЫЕ!$AN98,"00")&amp;"E"&amp;ДАННЫЕ!BI98&amp;"L"&amp;ДАННЫЕ!AO98&amp;"h"&amp;IF(ДАННЫЕ!$AU98&gt;0,1,0)&amp;"v"&amp;IF(ДАННЫЕ!$AW98&gt;0,1,0)&amp;"a"&amp;IF(ДАННЫЕ!$AS98,"1"&amp;ДАННЫЕ!$AS98,"00")&amp;"s"&amp;IF(ДАННЫЕ!$AT98,"1"&amp;ДАННЫЕ!$AT98,"00")&amp;"u"&amp;IF(ДАННЫЕ!$CJ98&gt;0,1,0)&amp;"y"&amp;B98&amp;"d"&amp;H98&amp;"e"&amp;F98&amp;G98</f>
        <v>x0w00t00f00b00g00c00i00r00m00hS00hZ00p00k00z00j00n00ELh0v0a00s00u0y0de</v>
      </c>
      <c r="L98" s="28" t="str">
        <f ca="1">ДАННЫЕ!$I98&amp;"VN"&amp;IF(ДАННЫЕ!AW98&gt;0,11,10)&amp;"CD"&amp;IF(ДАННЫЕ!BF98&gt;500,16,IF(ДАННЫЕ!BF98&gt;350,15,IF(ДАННЫЕ!BF98&gt;=200,14,IF(ДАННЫЕ!BF98&gt;=100,13,IF(ДАННЫЕ!BF98&gt;=50,12,IF(ДАННЫЕ!BF98&gt;0,11,10))))))&amp;"AR"&amp;IF(ДАННЫЕ!BX98&gt;0,1,0)&amp;"GD"&amp;B98&amp;"VV"&amp;IF(E98&gt;=5,IF(E98&lt;18,1,0),0)</f>
        <v>VN10CD10AR0GD0VV0</v>
      </c>
      <c r="M98" s="28" t="str">
        <f>ДАННЫЕ!$I98&amp;"b"&amp;ДАННЫЕ!$BI98&amp;"r"&amp;ДАННЫЕ!$BJ98&amp;"CD"&amp;IF(ДАННЫЕ!BF98&gt;0,IF(ДАННЫЕ!BF98&lt;200,1,IF(ДАННЫЕ!BF98&lt;350,2,3)),0)&amp;"h"&amp;IF(ДАННЫЕ!$BK98+ДАННЫЕ!$BL98+ДАННЫЕ!$BM98&gt;0,1,0)&amp;"x"&amp;ДАННЫЕ!$BK98&amp;"y"&amp;ДАННЫЕ!$BL98&amp;"z"&amp;ДАННЫЕ!$BM98&amp;"c"&amp;IF(ДАННЫЕ!$BK98+ДАННЫЕ!$BL98+ДАННЫЕ!$BM98=3,1,0)&amp;"a"&amp;IF(ДАННЫЕ!$BQ98+ДАННЫЕ!$BR98&gt;0,1,0)&amp;"d"&amp;ДАННЫЕ!$BQ98&amp;"v"&amp;ДАННЫЕ!$BR98&amp;"p"&amp;ДАННЫЕ!$BS98&amp;"n"&amp;ДАННЫЕ!$BU98&amp;"t"&amp;ДАННЫЕ!$BV98&amp;"o"&amp;ДАННЫЕ!$BT98&amp;"l"&amp;IF(ДАННЫЕ!$BN98&gt;0,1,0)&amp;ДАННЫЕ!$BN98&amp;"g"&amp;ДАННЫЕ!$BO98&amp;"s"&amp;ДАННЫЕ!$BP98&amp;"DZ"&amp;IF(ДАННЫЕ!B98-ДАННЫЕ!G98 &lt; 60,IF(ДАННЫЕ!B98-ДАННЫЕ!G98 &gt;= 0,1,0),0)&amp;"u"&amp;IF(ДАННЫЕ!$CJ98&gt;0,1,0)</f>
        <v>brCD0h0xyzc0a0dvpntol0gsDZ1u0</v>
      </c>
      <c r="N98" s="28" t="str">
        <f ca="1">ДАННЫЕ!$F98&amp;ДАННЫЕ!$I98&amp;"g"&amp;B98&amp;"cf"&amp;D98&amp;"a"&amp;IF(ДАННЫЕ!$BX98&gt;0,1,0)&amp;IF(ДАННЫЕ!$BF98&gt;500,1,IF(ДАННЫЕ!$BF98&gt;350,2,IF(ДАННЫЕ!$BF98&gt;=200,3,IF(ДАННЫЕ!$BF98&gt;=100,4,IF(ДАННЫЕ!$BF98&gt;=50,5,IF(ДАННЫЕ!$BF98&lt;50,6,0))))))&amp;"AR"&amp;IF(DATEDIF(ДАННЫЕ!$BX98,ДАННЫЕ!$F$1,"y")&gt;1,1,0)&amp;"VG"&amp;IF(ДАННЫЕ!$BH98="0",1,0)&amp;"o"&amp;IF(T98+ДАННЫЕ!$AF98+ДАННЫЕ!$AG98+ДАННЫЕ!$AH98+ДАННЫЕ!$AI98+ДАННЫЕ!$AJ98+ДАННЫЕ!$AP98+ДАННЫЕ!$AQ98+ДАННЫЕ!$AR98+ДАННЫЕ!$AU98+ДАННЫЕ!$AW98+ДАННЫЕ!$AS98+ДАННЫЕ!$AT98&gt;0,1,0)&amp;"x"&amp;ДАННЫЕ!$AG98&amp;"p"&amp;IF(ДАННЫЕ!$BY98&gt;0,1,0)&amp;"v"&amp;IF(ДАННЫЕ!$BZ98&gt;0,1,0)&amp;"n"&amp;ДАННЫЕ!$CA98&amp;"t"&amp;ДАННЫЕ!$AY98&amp;"k"&amp;ДАННЫЕ!$CB98&amp;"q"&amp;ДАННЫЕ!$CC98&amp;"w"&amp;ДАННЫЕ!$CD98&amp;"e"&amp;ДАННЫЕ!$CE98&amp;"m"&amp;ДАННЫЕ!$CF98&amp;"c"&amp;ДАННЫЕ!$CG98&amp;"z"&amp;ДАННЫЕ!$CH98&amp;"d"&amp;IF(H98=4,1,0)&amp;"s"&amp;IF(ДАННЫЕ!$J98=1,0,1)&amp;"u"&amp;IF(ДАННЫЕ!$CJ98&gt;0,1,0)</f>
        <v>g0cf0a06AR1VG0o0xp0v0ntkqwemczd0s1u0</v>
      </c>
      <c r="O98" s="28" t="str">
        <f>ДАННЫЕ!$I98&amp;"g"&amp;B98&amp;A98&amp;"f"&amp;P98&amp;"c"&amp;IF(ДАННЫЕ!$U98&gt;0,1,0)&amp;"s"&amp;IF(ДАННЫЕ!$Q98&gt;0,IF(YEAR(ДАННЫЕ!$F$1)=YEAR(ДАННЫЕ!$Q98),IF(MONTH(ДАННЫЕ!$F$1)=MONTH(ДАННЫЕ!$Q98),111,11),1),0)&amp;"i"&amp;IF(ДАННЫЕ!$R98+ДАННЫЕ!$S98+ДАННЫЕ!$T98=0,0,1)&amp;"h"&amp;IF(ДАННЫЕ!$P98&gt;0,1,0)&amp;"p"&amp;IF(ДАННЫЕ!$CI98&gt;0,IF(YEAR(ДАННЫЕ!$F$1)=YEAR(ДАННЫЕ!$CI98),IF(MONTH(ДАННЫЕ!$F$1)=MONTH(ДАННЫЕ!$CI98),111,11),1),0)&amp;"d"&amp;IF(ДАННЫЕ!$CJ98&gt;0,IF(YEAR(ДАННЫЕ!$F$1)=YEAR(ДАННЫЕ!$CJ98),IF(MONTH(ДАННЫЕ!$F$1)=MONTH(ДАННЫЕ!$CJ98),111,11),1),0)&amp;"o"&amp;IF(ДАННЫЕ!$CK98&gt;0,IF(MONTH(ДАННЫЕ!$F$1)=MONTH(ДАННЫЕ!$CK98),111,11),0)&amp;"v"&amp;IF(ДАННЫЕ!$BE98&gt;0,IF(MONTH(ДАННЫЕ!$F$1)=MONTH(ДАННЫЕ!$BE98),111,11),0)</f>
        <v>g00f0c0s0i0h0p0d0o0v0</v>
      </c>
      <c r="P98" s="15">
        <f t="shared" si="5"/>
        <v>0</v>
      </c>
      <c r="Q98" s="15">
        <f>IF(ДАННЫЕ!$F$1&gt;ДАННЫЕ!$N98,IF(YEAR(ДАННЫЕ!$F$1)=YEAR(ДАННЫЕ!M98),1,0),0)</f>
        <v>0</v>
      </c>
      <c r="R98" s="15">
        <f>IF(ДАННЫЕ!$F$1&gt;ДАННЫЕ!$N98,IF(YEAR(ДАННЫЕ!$F$1)=YEAR(ДАННЫЕ!N98),1,0),0)</f>
        <v>0</v>
      </c>
      <c r="S98" s="15">
        <f>IF(ДАННЫЕ!$AA98="2А",1,IF(ДАННЫЕ!$AA98="2Б",2,IF(ДАННЫЕ!$AA98="2В",3,IF(ДАННЫЕ!$AA98=3,4,IF(ДАННЫЕ!$AA98="4А",5,IF(ДАННЫЕ!$AA98="4Б",6,IF(ДАННЫЕ!$AA98="4В",7,IF(ДАННЫЕ!$AA98=5,8,0))))))))</f>
        <v>0</v>
      </c>
      <c r="T98" s="15">
        <f>IF(OR(ДАННЫЕ!$AC98=2,ДАННЫЕ!$AD98=2,ДАННЫЕ!$AE98=2),2,IF(OR(ДАННЫЕ!$AC98=1,ДАННЫЕ!$AD98=1,ДАННЫЕ!$AE98=1),1,0))</f>
        <v>0</v>
      </c>
    </row>
    <row r="99" spans="1:20" ht="15" customHeight="1" x14ac:dyDescent="0.2">
      <c r="A99" s="78">
        <f>IF(B99&gt;0,IF(MONTH(ДАННЫЕ!$F$1)=MONTH(ДАННЫЕ!$B99),1,0),0)</f>
        <v>0</v>
      </c>
      <c r="B99" s="14">
        <f>IF(ДАННЫЕ!$B99&gt;0,IF(YEAR(ДАННЫЕ!$F$1)=YEAR(ДАННЫЕ!$B99),1,0),0)</f>
        <v>0</v>
      </c>
      <c r="C99" s="14">
        <f>IF(ДАННЫЕ!$CM99&gt;0,IF(YEAR(ДАННЫЕ!$F$1)=YEAR(ДАННЫЕ!$CM99),1,0),0)</f>
        <v>0</v>
      </c>
      <c r="D99" s="14">
        <f>IF(ДАННЫЕ!$CJ99&gt;0,IF(ДАННЫЕ!$CL99&gt;ДАННЫЕ!$F$1,1,IF(ДАННЫЕ!$CL99&gt;0,0,1)),0)</f>
        <v>0</v>
      </c>
      <c r="E99" s="43" t="str">
        <f ca="1">IF(ДАННЫЕ!$F$1&gt;0,IF(ДАННЫЕ!$G99&gt;0,DATEDIF(ДАННЫЕ!$G99,ДАННЫЕ!$F$1,"y"),""),IF(ДАННЫЕ!$G99&gt;0,DATEDIF(ДАННЫЕ!$G99,TODAY(),"y"),""))</f>
        <v/>
      </c>
      <c r="F99" s="43" t="str">
        <f xml:space="preserve"> IF(ДАННЫЕ!$F99="М",IF(E99&gt;=18,IF(E99&lt;60,1,""),""),"")&amp;IF(ДАННЫЕ!$F99="Ж",IF(E99&gt;=18,IF(E99&lt;55,1,""),""),"")</f>
        <v/>
      </c>
      <c r="G99" s="43" t="str">
        <f xml:space="preserve"> IF(ДАННЫЕ!$F99="М",IF(E99&gt;=60,2,""),"")&amp;IF(ДАННЫЕ!$F99="Ж",IF(E99&gt;=55,2,""),"")</f>
        <v/>
      </c>
      <c r="H99" s="43" t="str">
        <f t="shared" ca="1" si="3"/>
        <v/>
      </c>
      <c r="I99" s="43" t="str">
        <f t="shared" ca="1" si="4"/>
        <v>03</v>
      </c>
      <c r="J99" s="28" t="str">
        <f ca="1">ДАННЫЕ!$F99&amp;H99&amp;I99&amp;ДАННЫЕ!$I99&amp;"m"&amp;IF(ДАННЫЕ!$I99&gt;0,IF(ДАННЫЕ!$J99&gt;0,0,1),"")&amp;"f"&amp;IF(ДАННЫЕ!$R99&gt;0,IF(YEAR(ДАННЫЕ!$F$1)=YEAR(ДАННЫЕ!$R99),1,0),0)&amp;"z"&amp;ДАННЫЕ!$R99&amp;"p"&amp;ДАННЫЕ!$S99&amp;"i"&amp;ДАННЫЕ!$T99&amp;"h"&amp;ДАННЫЕ!$K99&amp;"be"&amp;ДАННЫЕ!$BI99&amp;"CD"&amp;IF(ДАННЫЕ!BF99&gt;500,4,IF(ДАННЫЕ!BF99&gt;350,3,IF(ДАННЫЕ!BF99&gt;200,2,IF(ДАННЫЕ!BF99&gt;0,1,0))))&amp;"g"&amp;B99&amp;"d"&amp;H99&amp;"l"&amp;ДАННЫЕ!AT99&amp;"a"&amp;ДАННЫЕ!$V99&amp;"v"&amp;R99&amp;"k"&amp;ДАННЫЕ!$U99&amp;"s"&amp;ДАННЫЕ!$Y99&amp;"t"&amp;ДАННЫЕ!$X99&amp;"b"&amp;IF(ДАННЫЕ!$Q99&gt;1,1,0)&amp;"PP"&amp;ДАННЫЕ!Z99&amp;"c"&amp;S99&amp;"x"&amp;IF(ДАННЫЕ!$BY99&gt;0,IF(YEAR(ДАННЫЕ!$F$1)=YEAR(ДАННЫЕ!$BY99),1,0),0)&amp;"n"&amp;IF(ДАННЫЕ!$BZ99&gt;0,IF(YEAR(ДАННЫЕ!$F$1)=YEAR(ДАННЫЕ!$BZ99),1,0),0)&amp;"u"&amp;D99&amp;"z"&amp;IF(ДАННЫЕ!$CL99&gt;0,IF(YEAR(ДАННЫЕ!$F$1)&gt;YEAR(ДАННЫЕ!$CL99),11,12),0)</f>
        <v>03mf0zpihbeCD0g0dlav0kstb0PPc0x0n0u0z0</v>
      </c>
      <c r="K99" s="28" t="str">
        <f ca="1">ДАННЫЕ!$I99&amp;"x"&amp;B99&amp;"w"&amp;IF(T99+ДАННЫЕ!AD99+ДАННЫЕ!AE99+ДАННЫЕ!AF99+ДАННЫЕ!AG99+ДАННЫЕ!AH99+ДАННЫЕ!$AL99+ДАННЫЕ!AI99+ДАННЫЕ!AJ99+ДАННЫЕ!AK99+ДАННЫЕ!AP99+ДАННЫЕ!AQ99+ДАННЫЕ!AR99+ДАННЫЕ!$AM99+ДАННЫЕ!$AN99+ДАННЫЕ!AS99+ДАННЫЕ!AT99&gt;0,1,0)&amp;IF(OR(T99=2,ДАННЫЕ!AD99=2,ДАННЫЕ!AE99=2,ДАННЫЕ!AF99=2,ДАННЫЕ!AG99=2,ДАННЫЕ!AH99=2,ДАННЫЕ!$AL99=2,ДАННЫЕ!AI99=2,ДАННЫЕ!AJ99=2,ДАННЫЕ!AK99=2,ДАННЫЕ!AP99=2,ДАННЫЕ!AQ99=2,ДАННЫЕ!AR99=2,ДАННЫЕ!$AM99=2,ДАННЫЕ!$AN99=2,ДАННЫЕ!AS99=2,ДАННЫЕ!AT99=2),2,0)&amp;"t"&amp;IF(T99&gt;0,"1"&amp;T99,"00")&amp;"f"&amp;IF(ДАННЫЕ!$AC99,"1"&amp;ДАННЫЕ!$AC99,"00")&amp;"b"&amp;IF(ДАННЫЕ!$AD99,"1"&amp;ДАННЫЕ!$AD99,"00")&amp;"g"&amp;IF(ДАННЫЕ!$AF99,"1"&amp;ДАННЫЕ!$AF99,"00")&amp;"c"&amp;IF(ДАННЫЕ!$AG99,"1"&amp;ДАННЫЕ!$AG99,"00")&amp;"i"&amp;IF(ДАННЫЕ!$AH99,"1"&amp;ДАННЫЕ!$AH99,"00")&amp;"r"&amp;IF(ДАННЫЕ!$AL99,"1"&amp;ДАННЫЕ!$AL99,"00")&amp;"m"&amp;IF(ДАННЫЕ!$AI99,"1"&amp;ДАННЫЕ!$AI99,"00")&amp;"hS"&amp;IF(ДАННЫЕ!$AJ99,"1"&amp;ДАННЫЕ!$AJ99,"00")&amp;"hZ"&amp;IF(ДАННЫЕ!$AK99,"1"&amp;ДАННЫЕ!$AK99,"00")&amp;"p"&amp;IF(ДАННЫЕ!$AP99,"1"&amp;ДАННЫЕ!$AP99,"00")&amp;"k"&amp;IF(ДАННЫЕ!$AQ99,"1"&amp;ДАННЫЕ!$AQ99,"00")&amp;"z"&amp;IF(ДАННЫЕ!$AR99,"1"&amp;ДАННЫЕ!$AR99,"00")&amp;"j"&amp;IF(ДАННЫЕ!$AM99,"1"&amp;ДАННЫЕ!$AM99,"00")&amp;"n"&amp;IF(ДАННЫЕ!$AN99,"1"&amp;ДАННЫЕ!$AN99,"00")&amp;"E"&amp;ДАННЫЕ!BI99&amp;"L"&amp;ДАННЫЕ!AO99&amp;"h"&amp;IF(ДАННЫЕ!$AU99&gt;0,1,0)&amp;"v"&amp;IF(ДАННЫЕ!$AW99&gt;0,1,0)&amp;"a"&amp;IF(ДАННЫЕ!$AS99,"1"&amp;ДАННЫЕ!$AS99,"00")&amp;"s"&amp;IF(ДАННЫЕ!$AT99,"1"&amp;ДАННЫЕ!$AT99,"00")&amp;"u"&amp;IF(ДАННЫЕ!$CJ99&gt;0,1,0)&amp;"y"&amp;B99&amp;"d"&amp;H99&amp;"e"&amp;F99&amp;G99</f>
        <v>x0w00t00f00b00g00c00i00r00m00hS00hZ00p00k00z00j00n00ELh0v0a00s00u0y0de</v>
      </c>
      <c r="L99" s="28" t="str">
        <f ca="1">ДАННЫЕ!$I99&amp;"VN"&amp;IF(ДАННЫЕ!AW99&gt;0,11,10)&amp;"CD"&amp;IF(ДАННЫЕ!BF99&gt;500,16,IF(ДАННЫЕ!BF99&gt;350,15,IF(ДАННЫЕ!BF99&gt;=200,14,IF(ДАННЫЕ!BF99&gt;=100,13,IF(ДАННЫЕ!BF99&gt;=50,12,IF(ДАННЫЕ!BF99&gt;0,11,10))))))&amp;"AR"&amp;IF(ДАННЫЕ!BX99&gt;0,1,0)&amp;"GD"&amp;B99&amp;"VV"&amp;IF(E99&gt;=5,IF(E99&lt;18,1,0),0)</f>
        <v>VN10CD10AR0GD0VV0</v>
      </c>
      <c r="M99" s="28" t="str">
        <f>ДАННЫЕ!$I99&amp;"b"&amp;ДАННЫЕ!$BI99&amp;"r"&amp;ДАННЫЕ!$BJ99&amp;"CD"&amp;IF(ДАННЫЕ!BF99&gt;0,IF(ДАННЫЕ!BF99&lt;200,1,IF(ДАННЫЕ!BF99&lt;350,2,3)),0)&amp;"h"&amp;IF(ДАННЫЕ!$BK99+ДАННЫЕ!$BL99+ДАННЫЕ!$BM99&gt;0,1,0)&amp;"x"&amp;ДАННЫЕ!$BK99&amp;"y"&amp;ДАННЫЕ!$BL99&amp;"z"&amp;ДАННЫЕ!$BM99&amp;"c"&amp;IF(ДАННЫЕ!$BK99+ДАННЫЕ!$BL99+ДАННЫЕ!$BM99=3,1,0)&amp;"a"&amp;IF(ДАННЫЕ!$BQ99+ДАННЫЕ!$BR99&gt;0,1,0)&amp;"d"&amp;ДАННЫЕ!$BQ99&amp;"v"&amp;ДАННЫЕ!$BR99&amp;"p"&amp;ДАННЫЕ!$BS99&amp;"n"&amp;ДАННЫЕ!$BU99&amp;"t"&amp;ДАННЫЕ!$BV99&amp;"o"&amp;ДАННЫЕ!$BT99&amp;"l"&amp;IF(ДАННЫЕ!$BN99&gt;0,1,0)&amp;ДАННЫЕ!$BN99&amp;"g"&amp;ДАННЫЕ!$BO99&amp;"s"&amp;ДАННЫЕ!$BP99&amp;"DZ"&amp;IF(ДАННЫЕ!B99-ДАННЫЕ!G99 &lt; 60,IF(ДАННЫЕ!B99-ДАННЫЕ!G99 &gt;= 0,1,0),0)&amp;"u"&amp;IF(ДАННЫЕ!$CJ99&gt;0,1,0)</f>
        <v>brCD0h0xyzc0a0dvpntol0gsDZ1u0</v>
      </c>
      <c r="N99" s="28" t="str">
        <f ca="1">ДАННЫЕ!$F99&amp;ДАННЫЕ!$I99&amp;"g"&amp;B99&amp;"cf"&amp;D99&amp;"a"&amp;IF(ДАННЫЕ!$BX99&gt;0,1,0)&amp;IF(ДАННЫЕ!$BF99&gt;500,1,IF(ДАННЫЕ!$BF99&gt;350,2,IF(ДАННЫЕ!$BF99&gt;=200,3,IF(ДАННЫЕ!$BF99&gt;=100,4,IF(ДАННЫЕ!$BF99&gt;=50,5,IF(ДАННЫЕ!$BF99&lt;50,6,0))))))&amp;"AR"&amp;IF(DATEDIF(ДАННЫЕ!$BX99,ДАННЫЕ!$F$1,"y")&gt;1,1,0)&amp;"VG"&amp;IF(ДАННЫЕ!$BH99="0",1,0)&amp;"o"&amp;IF(T99+ДАННЫЕ!$AF99+ДАННЫЕ!$AG99+ДАННЫЕ!$AH99+ДАННЫЕ!$AI99+ДАННЫЕ!$AJ99+ДАННЫЕ!$AP99+ДАННЫЕ!$AQ99+ДАННЫЕ!$AR99+ДАННЫЕ!$AU99+ДАННЫЕ!$AW99+ДАННЫЕ!$AS99+ДАННЫЕ!$AT99&gt;0,1,0)&amp;"x"&amp;ДАННЫЕ!$AG99&amp;"p"&amp;IF(ДАННЫЕ!$BY99&gt;0,1,0)&amp;"v"&amp;IF(ДАННЫЕ!$BZ99&gt;0,1,0)&amp;"n"&amp;ДАННЫЕ!$CA99&amp;"t"&amp;ДАННЫЕ!$AY99&amp;"k"&amp;ДАННЫЕ!$CB99&amp;"q"&amp;ДАННЫЕ!$CC99&amp;"w"&amp;ДАННЫЕ!$CD99&amp;"e"&amp;ДАННЫЕ!$CE99&amp;"m"&amp;ДАННЫЕ!$CF99&amp;"c"&amp;ДАННЫЕ!$CG99&amp;"z"&amp;ДАННЫЕ!$CH99&amp;"d"&amp;IF(H99=4,1,0)&amp;"s"&amp;IF(ДАННЫЕ!$J99=1,0,1)&amp;"u"&amp;IF(ДАННЫЕ!$CJ99&gt;0,1,0)</f>
        <v>g0cf0a06AR1VG0o0xp0v0ntkqwemczd0s1u0</v>
      </c>
      <c r="O99" s="28" t="str">
        <f>ДАННЫЕ!$I99&amp;"g"&amp;B99&amp;A99&amp;"f"&amp;P99&amp;"c"&amp;IF(ДАННЫЕ!$U99&gt;0,1,0)&amp;"s"&amp;IF(ДАННЫЕ!$Q99&gt;0,IF(YEAR(ДАННЫЕ!$F$1)=YEAR(ДАННЫЕ!$Q99),IF(MONTH(ДАННЫЕ!$F$1)=MONTH(ДАННЫЕ!$Q99),111,11),1),0)&amp;"i"&amp;IF(ДАННЫЕ!$R99+ДАННЫЕ!$S99+ДАННЫЕ!$T99=0,0,1)&amp;"h"&amp;IF(ДАННЫЕ!$P99&gt;0,1,0)&amp;"p"&amp;IF(ДАННЫЕ!$CI99&gt;0,IF(YEAR(ДАННЫЕ!$F$1)=YEAR(ДАННЫЕ!$CI99),IF(MONTH(ДАННЫЕ!$F$1)=MONTH(ДАННЫЕ!$CI99),111,11),1),0)&amp;"d"&amp;IF(ДАННЫЕ!$CJ99&gt;0,IF(YEAR(ДАННЫЕ!$F$1)=YEAR(ДАННЫЕ!$CJ99),IF(MONTH(ДАННЫЕ!$F$1)=MONTH(ДАННЫЕ!$CJ99),111,11),1),0)&amp;"o"&amp;IF(ДАННЫЕ!$CK99&gt;0,IF(MONTH(ДАННЫЕ!$F$1)=MONTH(ДАННЫЕ!$CK99),111,11),0)&amp;"v"&amp;IF(ДАННЫЕ!$BE99&gt;0,IF(MONTH(ДАННЫЕ!$F$1)=MONTH(ДАННЫЕ!$BE99),111,11),0)</f>
        <v>g00f0c0s0i0h0p0d0o0v0</v>
      </c>
      <c r="P99" s="15">
        <f t="shared" si="5"/>
        <v>0</v>
      </c>
      <c r="Q99" s="15">
        <f>IF(ДАННЫЕ!$F$1&gt;ДАННЫЕ!$N99,IF(YEAR(ДАННЫЕ!$F$1)=YEAR(ДАННЫЕ!M99),1,0),0)</f>
        <v>0</v>
      </c>
      <c r="R99" s="15">
        <f>IF(ДАННЫЕ!$F$1&gt;ДАННЫЕ!$N99,IF(YEAR(ДАННЫЕ!$F$1)=YEAR(ДАННЫЕ!N99),1,0),0)</f>
        <v>0</v>
      </c>
      <c r="S99" s="15">
        <f>IF(ДАННЫЕ!$AA99="2А",1,IF(ДАННЫЕ!$AA99="2Б",2,IF(ДАННЫЕ!$AA99="2В",3,IF(ДАННЫЕ!$AA99=3,4,IF(ДАННЫЕ!$AA99="4А",5,IF(ДАННЫЕ!$AA99="4Б",6,IF(ДАННЫЕ!$AA99="4В",7,IF(ДАННЫЕ!$AA99=5,8,0))))))))</f>
        <v>0</v>
      </c>
      <c r="T99" s="15">
        <f>IF(OR(ДАННЫЕ!$AC99=2,ДАННЫЕ!$AD99=2,ДАННЫЕ!$AE99=2),2,IF(OR(ДАННЫЕ!$AC99=1,ДАННЫЕ!$AD99=1,ДАННЫЕ!$AE99=1),1,0))</f>
        <v>0</v>
      </c>
    </row>
    <row r="100" spans="1:20" ht="15" customHeight="1" x14ac:dyDescent="0.2">
      <c r="A100" s="78">
        <f>IF(B100&gt;0,IF(MONTH(ДАННЫЕ!$F$1)=MONTH(ДАННЫЕ!$B100),1,0),0)</f>
        <v>0</v>
      </c>
      <c r="B100" s="14">
        <f>IF(ДАННЫЕ!$B100&gt;0,IF(YEAR(ДАННЫЕ!$F$1)=YEAR(ДАННЫЕ!$B100),1,0),0)</f>
        <v>0</v>
      </c>
      <c r="C100" s="14">
        <f>IF(ДАННЫЕ!$CM100&gt;0,IF(YEAR(ДАННЫЕ!$F$1)=YEAR(ДАННЫЕ!$CM100),1,0),0)</f>
        <v>0</v>
      </c>
      <c r="D100" s="14">
        <f>IF(ДАННЫЕ!$CJ100&gt;0,IF(ДАННЫЕ!$CL100&gt;ДАННЫЕ!$F$1,1,IF(ДАННЫЕ!$CL100&gt;0,0,1)),0)</f>
        <v>0</v>
      </c>
      <c r="E100" s="43" t="str">
        <f ca="1">IF(ДАННЫЕ!$F$1&gt;0,IF(ДАННЫЕ!$G100&gt;0,DATEDIF(ДАННЫЕ!$G100,ДАННЫЕ!$F$1,"y"),""),IF(ДАННЫЕ!$G100&gt;0,DATEDIF(ДАННЫЕ!$G100,TODAY(),"y"),""))</f>
        <v/>
      </c>
      <c r="F100" s="43" t="str">
        <f xml:space="preserve"> IF(ДАННЫЕ!$F100="М",IF(E100&gt;=18,IF(E100&lt;60,1,""),""),"")&amp;IF(ДАННЫЕ!$F100="Ж",IF(E100&gt;=18,IF(E100&lt;55,1,""),""),"")</f>
        <v/>
      </c>
      <c r="G100" s="43" t="str">
        <f xml:space="preserve"> IF(ДАННЫЕ!$F100="М",IF(E100&gt;=60,2,""),"")&amp;IF(ДАННЫЕ!$F100="Ж",IF(E100&gt;=55,2,""),"")</f>
        <v/>
      </c>
      <c r="H100" s="43" t="str">
        <f t="shared" ca="1" si="3"/>
        <v/>
      </c>
      <c r="I100" s="43" t="str">
        <f t="shared" ca="1" si="4"/>
        <v>03</v>
      </c>
      <c r="J100" s="28" t="str">
        <f ca="1">ДАННЫЕ!$F100&amp;H100&amp;I100&amp;ДАННЫЕ!$I100&amp;"m"&amp;IF(ДАННЫЕ!$I100&gt;0,IF(ДАННЫЕ!$J100&gt;0,0,1),"")&amp;"f"&amp;IF(ДАННЫЕ!$R100&gt;0,IF(YEAR(ДАННЫЕ!$F$1)=YEAR(ДАННЫЕ!$R100),1,0),0)&amp;"z"&amp;ДАННЫЕ!$R100&amp;"p"&amp;ДАННЫЕ!$S100&amp;"i"&amp;ДАННЫЕ!$T100&amp;"h"&amp;ДАННЫЕ!$K100&amp;"be"&amp;ДАННЫЕ!$BI100&amp;"CD"&amp;IF(ДАННЫЕ!BF100&gt;500,4,IF(ДАННЫЕ!BF100&gt;350,3,IF(ДАННЫЕ!BF100&gt;200,2,IF(ДАННЫЕ!BF100&gt;0,1,0))))&amp;"g"&amp;B100&amp;"d"&amp;H100&amp;"l"&amp;ДАННЫЕ!AT100&amp;"a"&amp;ДАННЫЕ!$V100&amp;"v"&amp;R100&amp;"k"&amp;ДАННЫЕ!$U100&amp;"s"&amp;ДАННЫЕ!$Y100&amp;"t"&amp;ДАННЫЕ!$X100&amp;"b"&amp;IF(ДАННЫЕ!$Q100&gt;1,1,0)&amp;"PP"&amp;ДАННЫЕ!Z100&amp;"c"&amp;S100&amp;"x"&amp;IF(ДАННЫЕ!$BY100&gt;0,IF(YEAR(ДАННЫЕ!$F$1)=YEAR(ДАННЫЕ!$BY100),1,0),0)&amp;"n"&amp;IF(ДАННЫЕ!$BZ100&gt;0,IF(YEAR(ДАННЫЕ!$F$1)=YEAR(ДАННЫЕ!$BZ100),1,0),0)&amp;"u"&amp;D100&amp;"z"&amp;IF(ДАННЫЕ!$CL100&gt;0,IF(YEAR(ДАННЫЕ!$F$1)&gt;YEAR(ДАННЫЕ!$CL100),11,12),0)</f>
        <v>03mf0zpihbeCD0g0dlav0kstb0PPc0x0n0u0z0</v>
      </c>
      <c r="K100" s="28" t="str">
        <f ca="1">ДАННЫЕ!$I100&amp;"x"&amp;B100&amp;"w"&amp;IF(T100+ДАННЫЕ!AD100+ДАННЫЕ!AE100+ДАННЫЕ!AF100+ДАННЫЕ!AG100+ДАННЫЕ!AH100+ДАННЫЕ!$AL100+ДАННЫЕ!AI100+ДАННЫЕ!AJ100+ДАННЫЕ!AK100+ДАННЫЕ!AP100+ДАННЫЕ!AQ100+ДАННЫЕ!AR100+ДАННЫЕ!$AM100+ДАННЫЕ!$AN100+ДАННЫЕ!AS100+ДАННЫЕ!AT100&gt;0,1,0)&amp;IF(OR(T100=2,ДАННЫЕ!AD100=2,ДАННЫЕ!AE100=2,ДАННЫЕ!AF100=2,ДАННЫЕ!AG100=2,ДАННЫЕ!AH100=2,ДАННЫЕ!$AL100=2,ДАННЫЕ!AI100=2,ДАННЫЕ!AJ100=2,ДАННЫЕ!AK100=2,ДАННЫЕ!AP100=2,ДАННЫЕ!AQ100=2,ДАННЫЕ!AR100=2,ДАННЫЕ!$AM100=2,ДАННЫЕ!$AN100=2,ДАННЫЕ!AS100=2,ДАННЫЕ!AT100=2),2,0)&amp;"t"&amp;IF(T100&gt;0,"1"&amp;T100,"00")&amp;"f"&amp;IF(ДАННЫЕ!$AC100,"1"&amp;ДАННЫЕ!$AC100,"00")&amp;"b"&amp;IF(ДАННЫЕ!$AD100,"1"&amp;ДАННЫЕ!$AD100,"00")&amp;"g"&amp;IF(ДАННЫЕ!$AF100,"1"&amp;ДАННЫЕ!$AF100,"00")&amp;"c"&amp;IF(ДАННЫЕ!$AG100,"1"&amp;ДАННЫЕ!$AG100,"00")&amp;"i"&amp;IF(ДАННЫЕ!$AH100,"1"&amp;ДАННЫЕ!$AH100,"00")&amp;"r"&amp;IF(ДАННЫЕ!$AL100,"1"&amp;ДАННЫЕ!$AL100,"00")&amp;"m"&amp;IF(ДАННЫЕ!$AI100,"1"&amp;ДАННЫЕ!$AI100,"00")&amp;"hS"&amp;IF(ДАННЫЕ!$AJ100,"1"&amp;ДАННЫЕ!$AJ100,"00")&amp;"hZ"&amp;IF(ДАННЫЕ!$AK100,"1"&amp;ДАННЫЕ!$AK100,"00")&amp;"p"&amp;IF(ДАННЫЕ!$AP100,"1"&amp;ДАННЫЕ!$AP100,"00")&amp;"k"&amp;IF(ДАННЫЕ!$AQ100,"1"&amp;ДАННЫЕ!$AQ100,"00")&amp;"z"&amp;IF(ДАННЫЕ!$AR100,"1"&amp;ДАННЫЕ!$AR100,"00")&amp;"j"&amp;IF(ДАННЫЕ!$AM100,"1"&amp;ДАННЫЕ!$AM100,"00")&amp;"n"&amp;IF(ДАННЫЕ!$AN100,"1"&amp;ДАННЫЕ!$AN100,"00")&amp;"E"&amp;ДАННЫЕ!BI100&amp;"L"&amp;ДАННЫЕ!AO100&amp;"h"&amp;IF(ДАННЫЕ!$AU100&gt;0,1,0)&amp;"v"&amp;IF(ДАННЫЕ!$AW100&gt;0,1,0)&amp;"a"&amp;IF(ДАННЫЕ!$AS100,"1"&amp;ДАННЫЕ!$AS100,"00")&amp;"s"&amp;IF(ДАННЫЕ!$AT100,"1"&amp;ДАННЫЕ!$AT100,"00")&amp;"u"&amp;IF(ДАННЫЕ!$CJ100&gt;0,1,0)&amp;"y"&amp;B100&amp;"d"&amp;H100&amp;"e"&amp;F100&amp;G100</f>
        <v>x0w00t00f00b00g00c00i00r00m00hS00hZ00p00k00z00j00n00ELh0v0a00s00u0y0de</v>
      </c>
      <c r="L100" s="28" t="str">
        <f ca="1">ДАННЫЕ!$I100&amp;"VN"&amp;IF(ДАННЫЕ!AW100&gt;0,11,10)&amp;"CD"&amp;IF(ДАННЫЕ!BF100&gt;500,16,IF(ДАННЫЕ!BF100&gt;350,15,IF(ДАННЫЕ!BF100&gt;=200,14,IF(ДАННЫЕ!BF100&gt;=100,13,IF(ДАННЫЕ!BF100&gt;=50,12,IF(ДАННЫЕ!BF100&gt;0,11,10))))))&amp;"AR"&amp;IF(ДАННЫЕ!BX100&gt;0,1,0)&amp;"GD"&amp;B100&amp;"VV"&amp;IF(E100&gt;=5,IF(E100&lt;18,1,0),0)</f>
        <v>VN10CD10AR0GD0VV0</v>
      </c>
      <c r="M100" s="28" t="str">
        <f>ДАННЫЕ!$I100&amp;"b"&amp;ДАННЫЕ!$BI100&amp;"r"&amp;ДАННЫЕ!$BJ100&amp;"CD"&amp;IF(ДАННЫЕ!BF100&gt;0,IF(ДАННЫЕ!BF100&lt;200,1,IF(ДАННЫЕ!BF100&lt;350,2,3)),0)&amp;"h"&amp;IF(ДАННЫЕ!$BK100+ДАННЫЕ!$BL100+ДАННЫЕ!$BM100&gt;0,1,0)&amp;"x"&amp;ДАННЫЕ!$BK100&amp;"y"&amp;ДАННЫЕ!$BL100&amp;"z"&amp;ДАННЫЕ!$BM100&amp;"c"&amp;IF(ДАННЫЕ!$BK100+ДАННЫЕ!$BL100+ДАННЫЕ!$BM100=3,1,0)&amp;"a"&amp;IF(ДАННЫЕ!$BQ100+ДАННЫЕ!$BR100&gt;0,1,0)&amp;"d"&amp;ДАННЫЕ!$BQ100&amp;"v"&amp;ДАННЫЕ!$BR100&amp;"p"&amp;ДАННЫЕ!$BS100&amp;"n"&amp;ДАННЫЕ!$BU100&amp;"t"&amp;ДАННЫЕ!$BV100&amp;"o"&amp;ДАННЫЕ!$BT100&amp;"l"&amp;IF(ДАННЫЕ!$BN100&gt;0,1,0)&amp;ДАННЫЕ!$BN100&amp;"g"&amp;ДАННЫЕ!$BO100&amp;"s"&amp;ДАННЫЕ!$BP100&amp;"DZ"&amp;IF(ДАННЫЕ!B100-ДАННЫЕ!G100 &lt; 60,IF(ДАННЫЕ!B100-ДАННЫЕ!G100 &gt;= 0,1,0),0)&amp;"u"&amp;IF(ДАННЫЕ!$CJ100&gt;0,1,0)</f>
        <v>brCD0h0xyzc0a0dvpntol0gsDZ1u0</v>
      </c>
      <c r="N100" s="28" t="str">
        <f ca="1">ДАННЫЕ!$F100&amp;ДАННЫЕ!$I100&amp;"g"&amp;B100&amp;"cf"&amp;D100&amp;"a"&amp;IF(ДАННЫЕ!$BX100&gt;0,1,0)&amp;IF(ДАННЫЕ!$BF100&gt;500,1,IF(ДАННЫЕ!$BF100&gt;350,2,IF(ДАННЫЕ!$BF100&gt;=200,3,IF(ДАННЫЕ!$BF100&gt;=100,4,IF(ДАННЫЕ!$BF100&gt;=50,5,IF(ДАННЫЕ!$BF100&lt;50,6,0))))))&amp;"AR"&amp;IF(DATEDIF(ДАННЫЕ!$BX100,ДАННЫЕ!$F$1,"y")&gt;1,1,0)&amp;"VG"&amp;IF(ДАННЫЕ!$BH100="0",1,0)&amp;"o"&amp;IF(T100+ДАННЫЕ!$AF100+ДАННЫЕ!$AG100+ДАННЫЕ!$AH100+ДАННЫЕ!$AI100+ДАННЫЕ!$AJ100+ДАННЫЕ!$AP100+ДАННЫЕ!$AQ100+ДАННЫЕ!$AR100+ДАННЫЕ!$AU100+ДАННЫЕ!$AW100+ДАННЫЕ!$AS100+ДАННЫЕ!$AT100&gt;0,1,0)&amp;"x"&amp;ДАННЫЕ!$AG100&amp;"p"&amp;IF(ДАННЫЕ!$BY100&gt;0,1,0)&amp;"v"&amp;IF(ДАННЫЕ!$BZ100&gt;0,1,0)&amp;"n"&amp;ДАННЫЕ!$CA100&amp;"t"&amp;ДАННЫЕ!$AY100&amp;"k"&amp;ДАННЫЕ!$CB100&amp;"q"&amp;ДАННЫЕ!$CC100&amp;"w"&amp;ДАННЫЕ!$CD100&amp;"e"&amp;ДАННЫЕ!$CE100&amp;"m"&amp;ДАННЫЕ!$CF100&amp;"c"&amp;ДАННЫЕ!$CG100&amp;"z"&amp;ДАННЫЕ!$CH100&amp;"d"&amp;IF(H100=4,1,0)&amp;"s"&amp;IF(ДАННЫЕ!$J100=1,0,1)&amp;"u"&amp;IF(ДАННЫЕ!$CJ100&gt;0,1,0)</f>
        <v>g0cf0a06AR1VG0o0xp0v0ntkqwemczd0s1u0</v>
      </c>
      <c r="O100" s="28" t="str">
        <f>ДАННЫЕ!$I100&amp;"g"&amp;B100&amp;A100&amp;"f"&amp;P100&amp;"c"&amp;IF(ДАННЫЕ!$U100&gt;0,1,0)&amp;"s"&amp;IF(ДАННЫЕ!$Q100&gt;0,IF(YEAR(ДАННЫЕ!$F$1)=YEAR(ДАННЫЕ!$Q100),IF(MONTH(ДАННЫЕ!$F$1)=MONTH(ДАННЫЕ!$Q100),111,11),1),0)&amp;"i"&amp;IF(ДАННЫЕ!$R100+ДАННЫЕ!$S100+ДАННЫЕ!$T100=0,0,1)&amp;"h"&amp;IF(ДАННЫЕ!$P100&gt;0,1,0)&amp;"p"&amp;IF(ДАННЫЕ!$CI100&gt;0,IF(YEAR(ДАННЫЕ!$F$1)=YEAR(ДАННЫЕ!$CI100),IF(MONTH(ДАННЫЕ!$F$1)=MONTH(ДАННЫЕ!$CI100),111,11),1),0)&amp;"d"&amp;IF(ДАННЫЕ!$CJ100&gt;0,IF(YEAR(ДАННЫЕ!$F$1)=YEAR(ДАННЫЕ!$CJ100),IF(MONTH(ДАННЫЕ!$F$1)=MONTH(ДАННЫЕ!$CJ100),111,11),1),0)&amp;"o"&amp;IF(ДАННЫЕ!$CK100&gt;0,IF(MONTH(ДАННЫЕ!$F$1)=MONTH(ДАННЫЕ!$CK100),111,11),0)&amp;"v"&amp;IF(ДАННЫЕ!$BE100&gt;0,IF(MONTH(ДАННЫЕ!$F$1)=MONTH(ДАННЫЕ!$BE100),111,11),0)</f>
        <v>g00f0c0s0i0h0p0d0o0v0</v>
      </c>
      <c r="P100" s="15">
        <f t="shared" si="5"/>
        <v>0</v>
      </c>
      <c r="Q100" s="15">
        <f>IF(ДАННЫЕ!$F$1&gt;ДАННЫЕ!$N100,IF(YEAR(ДАННЫЕ!$F$1)=YEAR(ДАННЫЕ!M100),1,0),0)</f>
        <v>0</v>
      </c>
      <c r="R100" s="15">
        <f>IF(ДАННЫЕ!$F$1&gt;ДАННЫЕ!$N100,IF(YEAR(ДАННЫЕ!$F$1)=YEAR(ДАННЫЕ!N100),1,0),0)</f>
        <v>0</v>
      </c>
      <c r="S100" s="15">
        <f>IF(ДАННЫЕ!$AA100="2А",1,IF(ДАННЫЕ!$AA100="2Б",2,IF(ДАННЫЕ!$AA100="2В",3,IF(ДАННЫЕ!$AA100=3,4,IF(ДАННЫЕ!$AA100="4А",5,IF(ДАННЫЕ!$AA100="4Б",6,IF(ДАННЫЕ!$AA100="4В",7,IF(ДАННЫЕ!$AA100=5,8,0))))))))</f>
        <v>0</v>
      </c>
      <c r="T100" s="15">
        <f>IF(OR(ДАННЫЕ!$AC100=2,ДАННЫЕ!$AD100=2,ДАННЫЕ!$AE100=2),2,IF(OR(ДАННЫЕ!$AC100=1,ДАННЫЕ!$AD100=1,ДАННЫЕ!$AE100=1),1,0))</f>
        <v>0</v>
      </c>
    </row>
    <row r="101" spans="1:20" ht="15" customHeight="1" x14ac:dyDescent="0.2">
      <c r="A101" s="78">
        <f>IF(B101&gt;0,IF(MONTH(ДАННЫЕ!$F$1)=MONTH(ДАННЫЕ!$B101),1,0),0)</f>
        <v>0</v>
      </c>
      <c r="B101" s="14">
        <f>IF(ДАННЫЕ!$B101&gt;0,IF(YEAR(ДАННЫЕ!$F$1)=YEAR(ДАННЫЕ!$B101),1,0),0)</f>
        <v>0</v>
      </c>
      <c r="C101" s="14">
        <f>IF(ДАННЫЕ!$CM101&gt;0,IF(YEAR(ДАННЫЕ!$F$1)=YEAR(ДАННЫЕ!$CM101),1,0),0)</f>
        <v>0</v>
      </c>
      <c r="D101" s="14">
        <f>IF(ДАННЫЕ!$CJ101&gt;0,IF(ДАННЫЕ!$CL101&gt;ДАННЫЕ!$F$1,1,IF(ДАННЫЕ!$CL101&gt;0,0,1)),0)</f>
        <v>0</v>
      </c>
      <c r="E101" s="43" t="str">
        <f ca="1">IF(ДАННЫЕ!$F$1&gt;0,IF(ДАННЫЕ!$G101&gt;0,DATEDIF(ДАННЫЕ!$G101,ДАННЫЕ!$F$1,"y"),""),IF(ДАННЫЕ!$G101&gt;0,DATEDIF(ДАННЫЕ!$G101,TODAY(),"y"),""))</f>
        <v/>
      </c>
      <c r="F101" s="43" t="str">
        <f xml:space="preserve"> IF(ДАННЫЕ!$F101="М",IF(E101&gt;=18,IF(E101&lt;60,1,""),""),"")&amp;IF(ДАННЫЕ!$F101="Ж",IF(E101&gt;=18,IF(E101&lt;55,1,""),""),"")</f>
        <v/>
      </c>
      <c r="G101" s="43" t="str">
        <f xml:space="preserve"> IF(ДАННЫЕ!$F101="М",IF(E101&gt;=60,2,""),"")&amp;IF(ДАННЫЕ!$F101="Ж",IF(E101&gt;=55,2,""),"")</f>
        <v/>
      </c>
      <c r="H101" s="43" t="str">
        <f t="shared" ca="1" si="3"/>
        <v/>
      </c>
      <c r="I101" s="43" t="str">
        <f t="shared" ca="1" si="4"/>
        <v>03</v>
      </c>
      <c r="J101" s="28" t="str">
        <f ca="1">ДАННЫЕ!$F101&amp;H101&amp;I101&amp;ДАННЫЕ!$I101&amp;"m"&amp;IF(ДАННЫЕ!$I101&gt;0,IF(ДАННЫЕ!$J101&gt;0,0,1),"")&amp;"f"&amp;IF(ДАННЫЕ!$R101&gt;0,IF(YEAR(ДАННЫЕ!$F$1)=YEAR(ДАННЫЕ!$R101),1,0),0)&amp;"z"&amp;ДАННЫЕ!$R101&amp;"p"&amp;ДАННЫЕ!$S101&amp;"i"&amp;ДАННЫЕ!$T101&amp;"h"&amp;ДАННЫЕ!$K101&amp;"be"&amp;ДАННЫЕ!$BI101&amp;"CD"&amp;IF(ДАННЫЕ!BF101&gt;500,4,IF(ДАННЫЕ!BF101&gt;350,3,IF(ДАННЫЕ!BF101&gt;200,2,IF(ДАННЫЕ!BF101&gt;0,1,0))))&amp;"g"&amp;B101&amp;"d"&amp;H101&amp;"l"&amp;ДАННЫЕ!AT101&amp;"a"&amp;ДАННЫЕ!$V101&amp;"v"&amp;R101&amp;"k"&amp;ДАННЫЕ!$U101&amp;"s"&amp;ДАННЫЕ!$Y101&amp;"t"&amp;ДАННЫЕ!$X101&amp;"b"&amp;IF(ДАННЫЕ!$Q101&gt;1,1,0)&amp;"PP"&amp;ДАННЫЕ!Z101&amp;"c"&amp;S101&amp;"x"&amp;IF(ДАННЫЕ!$BY101&gt;0,IF(YEAR(ДАННЫЕ!$F$1)=YEAR(ДАННЫЕ!$BY101),1,0),0)&amp;"n"&amp;IF(ДАННЫЕ!$BZ101&gt;0,IF(YEAR(ДАННЫЕ!$F$1)=YEAR(ДАННЫЕ!$BZ101),1,0),0)&amp;"u"&amp;D101&amp;"z"&amp;IF(ДАННЫЕ!$CL101&gt;0,IF(YEAR(ДАННЫЕ!$F$1)&gt;YEAR(ДАННЫЕ!$CL101),11,12),0)</f>
        <v>03mf0zpihbeCD0g0dlav0kstb0PPc0x0n0u0z0</v>
      </c>
      <c r="K101" s="28" t="str">
        <f ca="1">ДАННЫЕ!$I101&amp;"x"&amp;B101&amp;"w"&amp;IF(T101+ДАННЫЕ!AD101+ДАННЫЕ!AE101+ДАННЫЕ!AF101+ДАННЫЕ!AG101+ДАННЫЕ!AH101+ДАННЫЕ!$AL101+ДАННЫЕ!AI101+ДАННЫЕ!AJ101+ДАННЫЕ!AK101+ДАННЫЕ!AP101+ДАННЫЕ!AQ101+ДАННЫЕ!AR101+ДАННЫЕ!$AM101+ДАННЫЕ!$AN101+ДАННЫЕ!AS101+ДАННЫЕ!AT101&gt;0,1,0)&amp;IF(OR(T101=2,ДАННЫЕ!AD101=2,ДАННЫЕ!AE101=2,ДАННЫЕ!AF101=2,ДАННЫЕ!AG101=2,ДАННЫЕ!AH101=2,ДАННЫЕ!$AL101=2,ДАННЫЕ!AI101=2,ДАННЫЕ!AJ101=2,ДАННЫЕ!AK101=2,ДАННЫЕ!AP101=2,ДАННЫЕ!AQ101=2,ДАННЫЕ!AR101=2,ДАННЫЕ!$AM101=2,ДАННЫЕ!$AN101=2,ДАННЫЕ!AS101=2,ДАННЫЕ!AT101=2),2,0)&amp;"t"&amp;IF(T101&gt;0,"1"&amp;T101,"00")&amp;"f"&amp;IF(ДАННЫЕ!$AC101,"1"&amp;ДАННЫЕ!$AC101,"00")&amp;"b"&amp;IF(ДАННЫЕ!$AD101,"1"&amp;ДАННЫЕ!$AD101,"00")&amp;"g"&amp;IF(ДАННЫЕ!$AF101,"1"&amp;ДАННЫЕ!$AF101,"00")&amp;"c"&amp;IF(ДАННЫЕ!$AG101,"1"&amp;ДАННЫЕ!$AG101,"00")&amp;"i"&amp;IF(ДАННЫЕ!$AH101,"1"&amp;ДАННЫЕ!$AH101,"00")&amp;"r"&amp;IF(ДАННЫЕ!$AL101,"1"&amp;ДАННЫЕ!$AL101,"00")&amp;"m"&amp;IF(ДАННЫЕ!$AI101,"1"&amp;ДАННЫЕ!$AI101,"00")&amp;"hS"&amp;IF(ДАННЫЕ!$AJ101,"1"&amp;ДАННЫЕ!$AJ101,"00")&amp;"hZ"&amp;IF(ДАННЫЕ!$AK101,"1"&amp;ДАННЫЕ!$AK101,"00")&amp;"p"&amp;IF(ДАННЫЕ!$AP101,"1"&amp;ДАННЫЕ!$AP101,"00")&amp;"k"&amp;IF(ДАННЫЕ!$AQ101,"1"&amp;ДАННЫЕ!$AQ101,"00")&amp;"z"&amp;IF(ДАННЫЕ!$AR101,"1"&amp;ДАННЫЕ!$AR101,"00")&amp;"j"&amp;IF(ДАННЫЕ!$AM101,"1"&amp;ДАННЫЕ!$AM101,"00")&amp;"n"&amp;IF(ДАННЫЕ!$AN101,"1"&amp;ДАННЫЕ!$AN101,"00")&amp;"E"&amp;ДАННЫЕ!BI101&amp;"L"&amp;ДАННЫЕ!AO101&amp;"h"&amp;IF(ДАННЫЕ!$AU101&gt;0,1,0)&amp;"v"&amp;IF(ДАННЫЕ!$AW101&gt;0,1,0)&amp;"a"&amp;IF(ДАННЫЕ!$AS101,"1"&amp;ДАННЫЕ!$AS101,"00")&amp;"s"&amp;IF(ДАННЫЕ!$AT101,"1"&amp;ДАННЫЕ!$AT101,"00")&amp;"u"&amp;IF(ДАННЫЕ!$CJ101&gt;0,1,0)&amp;"y"&amp;B101&amp;"d"&amp;H101&amp;"e"&amp;F101&amp;G101</f>
        <v>x0w00t00f00b00g00c00i00r00m00hS00hZ00p00k00z00j00n00ELh0v0a00s00u0y0de</v>
      </c>
      <c r="L101" s="28" t="str">
        <f ca="1">ДАННЫЕ!$I101&amp;"VN"&amp;IF(ДАННЫЕ!AW101&gt;0,11,10)&amp;"CD"&amp;IF(ДАННЫЕ!BF101&gt;500,16,IF(ДАННЫЕ!BF101&gt;350,15,IF(ДАННЫЕ!BF101&gt;=200,14,IF(ДАННЫЕ!BF101&gt;=100,13,IF(ДАННЫЕ!BF101&gt;=50,12,IF(ДАННЫЕ!BF101&gt;0,11,10))))))&amp;"AR"&amp;IF(ДАННЫЕ!BX101&gt;0,1,0)&amp;"GD"&amp;B101&amp;"VV"&amp;IF(E101&gt;=5,IF(E101&lt;18,1,0),0)</f>
        <v>VN10CD10AR0GD0VV0</v>
      </c>
      <c r="M101" s="28" t="str">
        <f>ДАННЫЕ!$I101&amp;"b"&amp;ДАННЫЕ!$BI101&amp;"r"&amp;ДАННЫЕ!$BJ101&amp;"CD"&amp;IF(ДАННЫЕ!BF101&gt;0,IF(ДАННЫЕ!BF101&lt;200,1,IF(ДАННЫЕ!BF101&lt;350,2,3)),0)&amp;"h"&amp;IF(ДАННЫЕ!$BK101+ДАННЫЕ!$BL101+ДАННЫЕ!$BM101&gt;0,1,0)&amp;"x"&amp;ДАННЫЕ!$BK101&amp;"y"&amp;ДАННЫЕ!$BL101&amp;"z"&amp;ДАННЫЕ!$BM101&amp;"c"&amp;IF(ДАННЫЕ!$BK101+ДАННЫЕ!$BL101+ДАННЫЕ!$BM101=3,1,0)&amp;"a"&amp;IF(ДАННЫЕ!$BQ101+ДАННЫЕ!$BR101&gt;0,1,0)&amp;"d"&amp;ДАННЫЕ!$BQ101&amp;"v"&amp;ДАННЫЕ!$BR101&amp;"p"&amp;ДАННЫЕ!$BS101&amp;"n"&amp;ДАННЫЕ!$BU101&amp;"t"&amp;ДАННЫЕ!$BV101&amp;"o"&amp;ДАННЫЕ!$BT101&amp;"l"&amp;IF(ДАННЫЕ!$BN101&gt;0,1,0)&amp;ДАННЫЕ!$BN101&amp;"g"&amp;ДАННЫЕ!$BO101&amp;"s"&amp;ДАННЫЕ!$BP101&amp;"DZ"&amp;IF(ДАННЫЕ!B101-ДАННЫЕ!G101 &lt; 60,IF(ДАННЫЕ!B101-ДАННЫЕ!G101 &gt;= 0,1,0),0)&amp;"u"&amp;IF(ДАННЫЕ!$CJ101&gt;0,1,0)</f>
        <v>brCD0h0xyzc0a0dvpntol0gsDZ1u0</v>
      </c>
      <c r="N101" s="28" t="str">
        <f ca="1">ДАННЫЕ!$F101&amp;ДАННЫЕ!$I101&amp;"g"&amp;B101&amp;"cf"&amp;D101&amp;"a"&amp;IF(ДАННЫЕ!$BX101&gt;0,1,0)&amp;IF(ДАННЫЕ!$BF101&gt;500,1,IF(ДАННЫЕ!$BF101&gt;350,2,IF(ДАННЫЕ!$BF101&gt;=200,3,IF(ДАННЫЕ!$BF101&gt;=100,4,IF(ДАННЫЕ!$BF101&gt;=50,5,IF(ДАННЫЕ!$BF101&lt;50,6,0))))))&amp;"AR"&amp;IF(DATEDIF(ДАННЫЕ!$BX101,ДАННЫЕ!$F$1,"y")&gt;1,1,0)&amp;"VG"&amp;IF(ДАННЫЕ!$BH101="0",1,0)&amp;"o"&amp;IF(T101+ДАННЫЕ!$AF101+ДАННЫЕ!$AG101+ДАННЫЕ!$AH101+ДАННЫЕ!$AI101+ДАННЫЕ!$AJ101+ДАННЫЕ!$AP101+ДАННЫЕ!$AQ101+ДАННЫЕ!$AR101+ДАННЫЕ!$AU101+ДАННЫЕ!$AW101+ДАННЫЕ!$AS101+ДАННЫЕ!$AT101&gt;0,1,0)&amp;"x"&amp;ДАННЫЕ!$AG101&amp;"p"&amp;IF(ДАННЫЕ!$BY101&gt;0,1,0)&amp;"v"&amp;IF(ДАННЫЕ!$BZ101&gt;0,1,0)&amp;"n"&amp;ДАННЫЕ!$CA101&amp;"t"&amp;ДАННЫЕ!$AY101&amp;"k"&amp;ДАННЫЕ!$CB101&amp;"q"&amp;ДАННЫЕ!$CC101&amp;"w"&amp;ДАННЫЕ!$CD101&amp;"e"&amp;ДАННЫЕ!$CE101&amp;"m"&amp;ДАННЫЕ!$CF101&amp;"c"&amp;ДАННЫЕ!$CG101&amp;"z"&amp;ДАННЫЕ!$CH101&amp;"d"&amp;IF(H101=4,1,0)&amp;"s"&amp;IF(ДАННЫЕ!$J101=1,0,1)&amp;"u"&amp;IF(ДАННЫЕ!$CJ101&gt;0,1,0)</f>
        <v>g0cf0a06AR1VG0o0xp0v0ntkqwemczd0s1u0</v>
      </c>
      <c r="O101" s="28" t="str">
        <f>ДАННЫЕ!$I101&amp;"g"&amp;B101&amp;A101&amp;"f"&amp;P101&amp;"c"&amp;IF(ДАННЫЕ!$U101&gt;0,1,0)&amp;"s"&amp;IF(ДАННЫЕ!$Q101&gt;0,IF(YEAR(ДАННЫЕ!$F$1)=YEAR(ДАННЫЕ!$Q101),IF(MONTH(ДАННЫЕ!$F$1)=MONTH(ДАННЫЕ!$Q101),111,11),1),0)&amp;"i"&amp;IF(ДАННЫЕ!$R101+ДАННЫЕ!$S101+ДАННЫЕ!$T101=0,0,1)&amp;"h"&amp;IF(ДАННЫЕ!$P101&gt;0,1,0)&amp;"p"&amp;IF(ДАННЫЕ!$CI101&gt;0,IF(YEAR(ДАННЫЕ!$F$1)=YEAR(ДАННЫЕ!$CI101),IF(MONTH(ДАННЫЕ!$F$1)=MONTH(ДАННЫЕ!$CI101),111,11),1),0)&amp;"d"&amp;IF(ДАННЫЕ!$CJ101&gt;0,IF(YEAR(ДАННЫЕ!$F$1)=YEAR(ДАННЫЕ!$CJ101),IF(MONTH(ДАННЫЕ!$F$1)=MONTH(ДАННЫЕ!$CJ101),111,11),1),0)&amp;"o"&amp;IF(ДАННЫЕ!$CK101&gt;0,IF(MONTH(ДАННЫЕ!$F$1)=MONTH(ДАННЫЕ!$CK101),111,11),0)&amp;"v"&amp;IF(ДАННЫЕ!$BE101&gt;0,IF(MONTH(ДАННЫЕ!$F$1)=MONTH(ДАННЫЕ!$BE101),111,11),0)</f>
        <v>g00f0c0s0i0h0p0d0o0v0</v>
      </c>
      <c r="P101" s="15">
        <f t="shared" si="5"/>
        <v>0</v>
      </c>
      <c r="Q101" s="15">
        <f>IF(ДАННЫЕ!$F$1&gt;ДАННЫЕ!$N101,IF(YEAR(ДАННЫЕ!$F$1)=YEAR(ДАННЫЕ!M101),1,0),0)</f>
        <v>0</v>
      </c>
      <c r="R101" s="15">
        <f>IF(ДАННЫЕ!$F$1&gt;ДАННЫЕ!$N101,IF(YEAR(ДАННЫЕ!$F$1)=YEAR(ДАННЫЕ!N101),1,0),0)</f>
        <v>0</v>
      </c>
      <c r="S101" s="15">
        <f>IF(ДАННЫЕ!$AA101="2А",1,IF(ДАННЫЕ!$AA101="2Б",2,IF(ДАННЫЕ!$AA101="2В",3,IF(ДАННЫЕ!$AA101=3,4,IF(ДАННЫЕ!$AA101="4А",5,IF(ДАННЫЕ!$AA101="4Б",6,IF(ДАННЫЕ!$AA101="4В",7,IF(ДАННЫЕ!$AA101=5,8,0))))))))</f>
        <v>0</v>
      </c>
      <c r="T101" s="15">
        <f>IF(OR(ДАННЫЕ!$AC101=2,ДАННЫЕ!$AD101=2,ДАННЫЕ!$AE101=2),2,IF(OR(ДАННЫЕ!$AC101=1,ДАННЫЕ!$AD101=1,ДАННЫЕ!$AE101=1),1,0))</f>
        <v>0</v>
      </c>
    </row>
    <row r="102" spans="1:20" ht="15" customHeight="1" x14ac:dyDescent="0.2">
      <c r="A102" s="78">
        <f>IF(B102&gt;0,IF(MONTH(ДАННЫЕ!$F$1)=MONTH(ДАННЫЕ!$B102),1,0),0)</f>
        <v>0</v>
      </c>
      <c r="B102" s="14">
        <f>IF(ДАННЫЕ!$B102&gt;0,IF(YEAR(ДАННЫЕ!$F$1)=YEAR(ДАННЫЕ!$B102),1,0),0)</f>
        <v>0</v>
      </c>
      <c r="C102" s="14">
        <f>IF(ДАННЫЕ!$CM102&gt;0,IF(YEAR(ДАННЫЕ!$F$1)=YEAR(ДАННЫЕ!$CM102),1,0),0)</f>
        <v>0</v>
      </c>
      <c r="D102" s="14">
        <f>IF(ДАННЫЕ!$CJ102&gt;0,IF(ДАННЫЕ!$CL102&gt;ДАННЫЕ!$F$1,1,IF(ДАННЫЕ!$CL102&gt;0,0,1)),0)</f>
        <v>0</v>
      </c>
      <c r="E102" s="43" t="str">
        <f ca="1">IF(ДАННЫЕ!$F$1&gt;0,IF(ДАННЫЕ!$G102&gt;0,DATEDIF(ДАННЫЕ!$G102,ДАННЫЕ!$F$1,"y"),""),IF(ДАННЫЕ!$G102&gt;0,DATEDIF(ДАННЫЕ!$G102,TODAY(),"y"),""))</f>
        <v/>
      </c>
      <c r="F102" s="43" t="str">
        <f xml:space="preserve"> IF(ДАННЫЕ!$F102="М",IF(E102&gt;=18,IF(E102&lt;60,1,""),""),"")&amp;IF(ДАННЫЕ!$F102="Ж",IF(E102&gt;=18,IF(E102&lt;55,1,""),""),"")</f>
        <v/>
      </c>
      <c r="G102" s="43" t="str">
        <f xml:space="preserve"> IF(ДАННЫЕ!$F102="М",IF(E102&gt;=60,2,""),"")&amp;IF(ДАННЫЕ!$F102="Ж",IF(E102&gt;=55,2,""),"")</f>
        <v/>
      </c>
      <c r="H102" s="43" t="str">
        <f t="shared" ca="1" si="3"/>
        <v/>
      </c>
      <c r="I102" s="43" t="str">
        <f t="shared" ca="1" si="4"/>
        <v>03</v>
      </c>
      <c r="J102" s="28" t="str">
        <f ca="1">ДАННЫЕ!$F102&amp;H102&amp;I102&amp;ДАННЫЕ!$I102&amp;"m"&amp;IF(ДАННЫЕ!$I102&gt;0,IF(ДАННЫЕ!$J102&gt;0,0,1),"")&amp;"f"&amp;IF(ДАННЫЕ!$R102&gt;0,IF(YEAR(ДАННЫЕ!$F$1)=YEAR(ДАННЫЕ!$R102),1,0),0)&amp;"z"&amp;ДАННЫЕ!$R102&amp;"p"&amp;ДАННЫЕ!$S102&amp;"i"&amp;ДАННЫЕ!$T102&amp;"h"&amp;ДАННЫЕ!$K102&amp;"be"&amp;ДАННЫЕ!$BI102&amp;"CD"&amp;IF(ДАННЫЕ!BF102&gt;500,4,IF(ДАННЫЕ!BF102&gt;350,3,IF(ДАННЫЕ!BF102&gt;200,2,IF(ДАННЫЕ!BF102&gt;0,1,0))))&amp;"g"&amp;B102&amp;"d"&amp;H102&amp;"l"&amp;ДАННЫЕ!AT102&amp;"a"&amp;ДАННЫЕ!$V102&amp;"v"&amp;R102&amp;"k"&amp;ДАННЫЕ!$U102&amp;"s"&amp;ДАННЫЕ!$Y102&amp;"t"&amp;ДАННЫЕ!$X102&amp;"b"&amp;IF(ДАННЫЕ!$Q102&gt;1,1,0)&amp;"PP"&amp;ДАННЫЕ!Z102&amp;"c"&amp;S102&amp;"x"&amp;IF(ДАННЫЕ!$BY102&gt;0,IF(YEAR(ДАННЫЕ!$F$1)=YEAR(ДАННЫЕ!$BY102),1,0),0)&amp;"n"&amp;IF(ДАННЫЕ!$BZ102&gt;0,IF(YEAR(ДАННЫЕ!$F$1)=YEAR(ДАННЫЕ!$BZ102),1,0),0)&amp;"u"&amp;D102&amp;"z"&amp;IF(ДАННЫЕ!$CL102&gt;0,IF(YEAR(ДАННЫЕ!$F$1)&gt;YEAR(ДАННЫЕ!$CL102),11,12),0)</f>
        <v>03mf0zpihbeCD0g0dlav0kstb0PPc0x0n0u0z0</v>
      </c>
      <c r="K102" s="28" t="str">
        <f ca="1">ДАННЫЕ!$I102&amp;"x"&amp;B102&amp;"w"&amp;IF(T102+ДАННЫЕ!AD102+ДАННЫЕ!AE102+ДАННЫЕ!AF102+ДАННЫЕ!AG102+ДАННЫЕ!AH102+ДАННЫЕ!$AL102+ДАННЫЕ!AI102+ДАННЫЕ!AJ102+ДАННЫЕ!AK102+ДАННЫЕ!AP102+ДАННЫЕ!AQ102+ДАННЫЕ!AR102+ДАННЫЕ!$AM102+ДАННЫЕ!$AN102+ДАННЫЕ!AS102+ДАННЫЕ!AT102&gt;0,1,0)&amp;IF(OR(T102=2,ДАННЫЕ!AD102=2,ДАННЫЕ!AE102=2,ДАННЫЕ!AF102=2,ДАННЫЕ!AG102=2,ДАННЫЕ!AH102=2,ДАННЫЕ!$AL102=2,ДАННЫЕ!AI102=2,ДАННЫЕ!AJ102=2,ДАННЫЕ!AK102=2,ДАННЫЕ!AP102=2,ДАННЫЕ!AQ102=2,ДАННЫЕ!AR102=2,ДАННЫЕ!$AM102=2,ДАННЫЕ!$AN102=2,ДАННЫЕ!AS102=2,ДАННЫЕ!AT102=2),2,0)&amp;"t"&amp;IF(T102&gt;0,"1"&amp;T102,"00")&amp;"f"&amp;IF(ДАННЫЕ!$AC102,"1"&amp;ДАННЫЕ!$AC102,"00")&amp;"b"&amp;IF(ДАННЫЕ!$AD102,"1"&amp;ДАННЫЕ!$AD102,"00")&amp;"g"&amp;IF(ДАННЫЕ!$AF102,"1"&amp;ДАННЫЕ!$AF102,"00")&amp;"c"&amp;IF(ДАННЫЕ!$AG102,"1"&amp;ДАННЫЕ!$AG102,"00")&amp;"i"&amp;IF(ДАННЫЕ!$AH102,"1"&amp;ДАННЫЕ!$AH102,"00")&amp;"r"&amp;IF(ДАННЫЕ!$AL102,"1"&amp;ДАННЫЕ!$AL102,"00")&amp;"m"&amp;IF(ДАННЫЕ!$AI102,"1"&amp;ДАННЫЕ!$AI102,"00")&amp;"hS"&amp;IF(ДАННЫЕ!$AJ102,"1"&amp;ДАННЫЕ!$AJ102,"00")&amp;"hZ"&amp;IF(ДАННЫЕ!$AK102,"1"&amp;ДАННЫЕ!$AK102,"00")&amp;"p"&amp;IF(ДАННЫЕ!$AP102,"1"&amp;ДАННЫЕ!$AP102,"00")&amp;"k"&amp;IF(ДАННЫЕ!$AQ102,"1"&amp;ДАННЫЕ!$AQ102,"00")&amp;"z"&amp;IF(ДАННЫЕ!$AR102,"1"&amp;ДАННЫЕ!$AR102,"00")&amp;"j"&amp;IF(ДАННЫЕ!$AM102,"1"&amp;ДАННЫЕ!$AM102,"00")&amp;"n"&amp;IF(ДАННЫЕ!$AN102,"1"&amp;ДАННЫЕ!$AN102,"00")&amp;"E"&amp;ДАННЫЕ!BI102&amp;"L"&amp;ДАННЫЕ!AO102&amp;"h"&amp;IF(ДАННЫЕ!$AU102&gt;0,1,0)&amp;"v"&amp;IF(ДАННЫЕ!$AW102&gt;0,1,0)&amp;"a"&amp;IF(ДАННЫЕ!$AS102,"1"&amp;ДАННЫЕ!$AS102,"00")&amp;"s"&amp;IF(ДАННЫЕ!$AT102,"1"&amp;ДАННЫЕ!$AT102,"00")&amp;"u"&amp;IF(ДАННЫЕ!$CJ102&gt;0,1,0)&amp;"y"&amp;B102&amp;"d"&amp;H102&amp;"e"&amp;F102&amp;G102</f>
        <v>x0w00t00f00b00g00c00i00r00m00hS00hZ00p00k00z00j00n00ELh0v0a00s00u0y0de</v>
      </c>
      <c r="L102" s="28" t="str">
        <f ca="1">ДАННЫЕ!$I102&amp;"VN"&amp;IF(ДАННЫЕ!AW102&gt;0,11,10)&amp;"CD"&amp;IF(ДАННЫЕ!BF102&gt;500,16,IF(ДАННЫЕ!BF102&gt;350,15,IF(ДАННЫЕ!BF102&gt;=200,14,IF(ДАННЫЕ!BF102&gt;=100,13,IF(ДАННЫЕ!BF102&gt;=50,12,IF(ДАННЫЕ!BF102&gt;0,11,10))))))&amp;"AR"&amp;IF(ДАННЫЕ!BX102&gt;0,1,0)&amp;"GD"&amp;B102&amp;"VV"&amp;IF(E102&gt;=5,IF(E102&lt;18,1,0),0)</f>
        <v>VN10CD10AR0GD0VV0</v>
      </c>
      <c r="M102" s="28" t="str">
        <f>ДАННЫЕ!$I102&amp;"b"&amp;ДАННЫЕ!$BI102&amp;"r"&amp;ДАННЫЕ!$BJ102&amp;"CD"&amp;IF(ДАННЫЕ!BF102&gt;0,IF(ДАННЫЕ!BF102&lt;200,1,IF(ДАННЫЕ!BF102&lt;350,2,3)),0)&amp;"h"&amp;IF(ДАННЫЕ!$BK102+ДАННЫЕ!$BL102+ДАННЫЕ!$BM102&gt;0,1,0)&amp;"x"&amp;ДАННЫЕ!$BK102&amp;"y"&amp;ДАННЫЕ!$BL102&amp;"z"&amp;ДАННЫЕ!$BM102&amp;"c"&amp;IF(ДАННЫЕ!$BK102+ДАННЫЕ!$BL102+ДАННЫЕ!$BM102=3,1,0)&amp;"a"&amp;IF(ДАННЫЕ!$BQ102+ДАННЫЕ!$BR102&gt;0,1,0)&amp;"d"&amp;ДАННЫЕ!$BQ102&amp;"v"&amp;ДАННЫЕ!$BR102&amp;"p"&amp;ДАННЫЕ!$BS102&amp;"n"&amp;ДАННЫЕ!$BU102&amp;"t"&amp;ДАННЫЕ!$BV102&amp;"o"&amp;ДАННЫЕ!$BT102&amp;"l"&amp;IF(ДАННЫЕ!$BN102&gt;0,1,0)&amp;ДАННЫЕ!$BN102&amp;"g"&amp;ДАННЫЕ!$BO102&amp;"s"&amp;ДАННЫЕ!$BP102&amp;"DZ"&amp;IF(ДАННЫЕ!B102-ДАННЫЕ!G102 &lt; 60,IF(ДАННЫЕ!B102-ДАННЫЕ!G102 &gt;= 0,1,0),0)&amp;"u"&amp;IF(ДАННЫЕ!$CJ102&gt;0,1,0)</f>
        <v>brCD0h0xyzc0a0dvpntol0gsDZ1u0</v>
      </c>
      <c r="N102" s="28" t="str">
        <f ca="1">ДАННЫЕ!$F102&amp;ДАННЫЕ!$I102&amp;"g"&amp;B102&amp;"cf"&amp;D102&amp;"a"&amp;IF(ДАННЫЕ!$BX102&gt;0,1,0)&amp;IF(ДАННЫЕ!$BF102&gt;500,1,IF(ДАННЫЕ!$BF102&gt;350,2,IF(ДАННЫЕ!$BF102&gt;=200,3,IF(ДАННЫЕ!$BF102&gt;=100,4,IF(ДАННЫЕ!$BF102&gt;=50,5,IF(ДАННЫЕ!$BF102&lt;50,6,0))))))&amp;"AR"&amp;IF(DATEDIF(ДАННЫЕ!$BX102,ДАННЫЕ!$F$1,"y")&gt;1,1,0)&amp;"VG"&amp;IF(ДАННЫЕ!$BH102="0",1,0)&amp;"o"&amp;IF(T102+ДАННЫЕ!$AF102+ДАННЫЕ!$AG102+ДАННЫЕ!$AH102+ДАННЫЕ!$AI102+ДАННЫЕ!$AJ102+ДАННЫЕ!$AP102+ДАННЫЕ!$AQ102+ДАННЫЕ!$AR102+ДАННЫЕ!$AU102+ДАННЫЕ!$AW102+ДАННЫЕ!$AS102+ДАННЫЕ!$AT102&gt;0,1,0)&amp;"x"&amp;ДАННЫЕ!$AG102&amp;"p"&amp;IF(ДАННЫЕ!$BY102&gt;0,1,0)&amp;"v"&amp;IF(ДАННЫЕ!$BZ102&gt;0,1,0)&amp;"n"&amp;ДАННЫЕ!$CA102&amp;"t"&amp;ДАННЫЕ!$AY102&amp;"k"&amp;ДАННЫЕ!$CB102&amp;"q"&amp;ДАННЫЕ!$CC102&amp;"w"&amp;ДАННЫЕ!$CD102&amp;"e"&amp;ДАННЫЕ!$CE102&amp;"m"&amp;ДАННЫЕ!$CF102&amp;"c"&amp;ДАННЫЕ!$CG102&amp;"z"&amp;ДАННЫЕ!$CH102&amp;"d"&amp;IF(H102=4,1,0)&amp;"s"&amp;IF(ДАННЫЕ!$J102=1,0,1)&amp;"u"&amp;IF(ДАННЫЕ!$CJ102&gt;0,1,0)</f>
        <v>g0cf0a06AR1VG0o0xp0v0ntkqwemczd0s1u0</v>
      </c>
      <c r="O102" s="28" t="str">
        <f>ДАННЫЕ!$I102&amp;"g"&amp;B102&amp;A102&amp;"f"&amp;P102&amp;"c"&amp;IF(ДАННЫЕ!$U102&gt;0,1,0)&amp;"s"&amp;IF(ДАННЫЕ!$Q102&gt;0,IF(YEAR(ДАННЫЕ!$F$1)=YEAR(ДАННЫЕ!$Q102),IF(MONTH(ДАННЫЕ!$F$1)=MONTH(ДАННЫЕ!$Q102),111,11),1),0)&amp;"i"&amp;IF(ДАННЫЕ!$R102+ДАННЫЕ!$S102+ДАННЫЕ!$T102=0,0,1)&amp;"h"&amp;IF(ДАННЫЕ!$P102&gt;0,1,0)&amp;"p"&amp;IF(ДАННЫЕ!$CI102&gt;0,IF(YEAR(ДАННЫЕ!$F$1)=YEAR(ДАННЫЕ!$CI102),IF(MONTH(ДАННЫЕ!$F$1)=MONTH(ДАННЫЕ!$CI102),111,11),1),0)&amp;"d"&amp;IF(ДАННЫЕ!$CJ102&gt;0,IF(YEAR(ДАННЫЕ!$F$1)=YEAR(ДАННЫЕ!$CJ102),IF(MONTH(ДАННЫЕ!$F$1)=MONTH(ДАННЫЕ!$CJ102),111,11),1),0)&amp;"o"&amp;IF(ДАННЫЕ!$CK102&gt;0,IF(MONTH(ДАННЫЕ!$F$1)=MONTH(ДАННЫЕ!$CK102),111,11),0)&amp;"v"&amp;IF(ДАННЫЕ!$BE102&gt;0,IF(MONTH(ДАННЫЕ!$F$1)=MONTH(ДАННЫЕ!$BE102),111,11),0)</f>
        <v>g00f0c0s0i0h0p0d0o0v0</v>
      </c>
      <c r="P102" s="15">
        <f t="shared" si="5"/>
        <v>0</v>
      </c>
      <c r="Q102" s="15">
        <f>IF(ДАННЫЕ!$F$1&gt;ДАННЫЕ!$N102,IF(YEAR(ДАННЫЕ!$F$1)=YEAR(ДАННЫЕ!M102),1,0),0)</f>
        <v>0</v>
      </c>
      <c r="R102" s="15">
        <f>IF(ДАННЫЕ!$F$1&gt;ДАННЫЕ!$N102,IF(YEAR(ДАННЫЕ!$F$1)=YEAR(ДАННЫЕ!N102),1,0),0)</f>
        <v>0</v>
      </c>
      <c r="S102" s="15">
        <f>IF(ДАННЫЕ!$AA102="2А",1,IF(ДАННЫЕ!$AA102="2Б",2,IF(ДАННЫЕ!$AA102="2В",3,IF(ДАННЫЕ!$AA102=3,4,IF(ДАННЫЕ!$AA102="4А",5,IF(ДАННЫЕ!$AA102="4Б",6,IF(ДАННЫЕ!$AA102="4В",7,IF(ДАННЫЕ!$AA102=5,8,0))))))))</f>
        <v>0</v>
      </c>
      <c r="T102" s="15">
        <f>IF(OR(ДАННЫЕ!$AC102=2,ДАННЫЕ!$AD102=2,ДАННЫЕ!$AE102=2),2,IF(OR(ДАННЫЕ!$AC102=1,ДАННЫЕ!$AD102=1,ДАННЫЕ!$AE102=1),1,0))</f>
        <v>0</v>
      </c>
    </row>
    <row r="103" spans="1:20" ht="15" customHeight="1" x14ac:dyDescent="0.2">
      <c r="A103" s="78">
        <f>IF(B103&gt;0,IF(MONTH(ДАННЫЕ!$F$1)=MONTH(ДАННЫЕ!$B103),1,0),0)</f>
        <v>0</v>
      </c>
      <c r="B103" s="14">
        <f>IF(ДАННЫЕ!$B103&gt;0,IF(YEAR(ДАННЫЕ!$F$1)=YEAR(ДАННЫЕ!$B103),1,0),0)</f>
        <v>0</v>
      </c>
      <c r="C103" s="14">
        <f>IF(ДАННЫЕ!$CM103&gt;0,IF(YEAR(ДАННЫЕ!$F$1)=YEAR(ДАННЫЕ!$CM103),1,0),0)</f>
        <v>0</v>
      </c>
      <c r="D103" s="14">
        <f>IF(ДАННЫЕ!$CJ103&gt;0,IF(ДАННЫЕ!$CL103&gt;ДАННЫЕ!$F$1,1,IF(ДАННЫЕ!$CL103&gt;0,0,1)),0)</f>
        <v>0</v>
      </c>
      <c r="E103" s="43" t="str">
        <f ca="1">IF(ДАННЫЕ!$F$1&gt;0,IF(ДАННЫЕ!$G103&gt;0,DATEDIF(ДАННЫЕ!$G103,ДАННЫЕ!$F$1,"y"),""),IF(ДАННЫЕ!$G103&gt;0,DATEDIF(ДАННЫЕ!$G103,TODAY(),"y"),""))</f>
        <v/>
      </c>
      <c r="F103" s="43" t="str">
        <f xml:space="preserve"> IF(ДАННЫЕ!$F103="М",IF(E103&gt;=18,IF(E103&lt;60,1,""),""),"")&amp;IF(ДАННЫЕ!$F103="Ж",IF(E103&gt;=18,IF(E103&lt;55,1,""),""),"")</f>
        <v/>
      </c>
      <c r="G103" s="43" t="str">
        <f xml:space="preserve"> IF(ДАННЫЕ!$F103="М",IF(E103&gt;=60,2,""),"")&amp;IF(ДАННЫЕ!$F103="Ж",IF(E103&gt;=55,2,""),"")</f>
        <v/>
      </c>
      <c r="H103" s="43" t="str">
        <f t="shared" ca="1" si="3"/>
        <v/>
      </c>
      <c r="I103" s="43" t="str">
        <f t="shared" ca="1" si="4"/>
        <v>03</v>
      </c>
      <c r="J103" s="28" t="str">
        <f ca="1">ДАННЫЕ!$F103&amp;H103&amp;I103&amp;ДАННЫЕ!$I103&amp;"m"&amp;IF(ДАННЫЕ!$I103&gt;0,IF(ДАННЫЕ!$J103&gt;0,0,1),"")&amp;"f"&amp;IF(ДАННЫЕ!$R103&gt;0,IF(YEAR(ДАННЫЕ!$F$1)=YEAR(ДАННЫЕ!$R103),1,0),0)&amp;"z"&amp;ДАННЫЕ!$R103&amp;"p"&amp;ДАННЫЕ!$S103&amp;"i"&amp;ДАННЫЕ!$T103&amp;"h"&amp;ДАННЫЕ!$K103&amp;"be"&amp;ДАННЫЕ!$BI103&amp;"CD"&amp;IF(ДАННЫЕ!BF103&gt;500,4,IF(ДАННЫЕ!BF103&gt;350,3,IF(ДАННЫЕ!BF103&gt;200,2,IF(ДАННЫЕ!BF103&gt;0,1,0))))&amp;"g"&amp;B103&amp;"d"&amp;H103&amp;"l"&amp;ДАННЫЕ!AT103&amp;"a"&amp;ДАННЫЕ!$V103&amp;"v"&amp;R103&amp;"k"&amp;ДАННЫЕ!$U103&amp;"s"&amp;ДАННЫЕ!$Y103&amp;"t"&amp;ДАННЫЕ!$X103&amp;"b"&amp;IF(ДАННЫЕ!$Q103&gt;1,1,0)&amp;"PP"&amp;ДАННЫЕ!Z103&amp;"c"&amp;S103&amp;"x"&amp;IF(ДАННЫЕ!$BY103&gt;0,IF(YEAR(ДАННЫЕ!$F$1)=YEAR(ДАННЫЕ!$BY103),1,0),0)&amp;"n"&amp;IF(ДАННЫЕ!$BZ103&gt;0,IF(YEAR(ДАННЫЕ!$F$1)=YEAR(ДАННЫЕ!$BZ103),1,0),0)&amp;"u"&amp;D103&amp;"z"&amp;IF(ДАННЫЕ!$CL103&gt;0,IF(YEAR(ДАННЫЕ!$F$1)&gt;YEAR(ДАННЫЕ!$CL103),11,12),0)</f>
        <v>03mf0zpihbeCD0g0dlav0kstb0PPc0x0n0u0z0</v>
      </c>
      <c r="K103" s="28" t="str">
        <f ca="1">ДАННЫЕ!$I103&amp;"x"&amp;B103&amp;"w"&amp;IF(T103+ДАННЫЕ!AD103+ДАННЫЕ!AE103+ДАННЫЕ!AF103+ДАННЫЕ!AG103+ДАННЫЕ!AH103+ДАННЫЕ!$AL103+ДАННЫЕ!AI103+ДАННЫЕ!AJ103+ДАННЫЕ!AK103+ДАННЫЕ!AP103+ДАННЫЕ!AQ103+ДАННЫЕ!AR103+ДАННЫЕ!$AM103+ДАННЫЕ!$AN103+ДАННЫЕ!AS103+ДАННЫЕ!AT103&gt;0,1,0)&amp;IF(OR(T103=2,ДАННЫЕ!AD103=2,ДАННЫЕ!AE103=2,ДАННЫЕ!AF103=2,ДАННЫЕ!AG103=2,ДАННЫЕ!AH103=2,ДАННЫЕ!$AL103=2,ДАННЫЕ!AI103=2,ДАННЫЕ!AJ103=2,ДАННЫЕ!AK103=2,ДАННЫЕ!AP103=2,ДАННЫЕ!AQ103=2,ДАННЫЕ!AR103=2,ДАННЫЕ!$AM103=2,ДАННЫЕ!$AN103=2,ДАННЫЕ!AS103=2,ДАННЫЕ!AT103=2),2,0)&amp;"t"&amp;IF(T103&gt;0,"1"&amp;T103,"00")&amp;"f"&amp;IF(ДАННЫЕ!$AC103,"1"&amp;ДАННЫЕ!$AC103,"00")&amp;"b"&amp;IF(ДАННЫЕ!$AD103,"1"&amp;ДАННЫЕ!$AD103,"00")&amp;"g"&amp;IF(ДАННЫЕ!$AF103,"1"&amp;ДАННЫЕ!$AF103,"00")&amp;"c"&amp;IF(ДАННЫЕ!$AG103,"1"&amp;ДАННЫЕ!$AG103,"00")&amp;"i"&amp;IF(ДАННЫЕ!$AH103,"1"&amp;ДАННЫЕ!$AH103,"00")&amp;"r"&amp;IF(ДАННЫЕ!$AL103,"1"&amp;ДАННЫЕ!$AL103,"00")&amp;"m"&amp;IF(ДАННЫЕ!$AI103,"1"&amp;ДАННЫЕ!$AI103,"00")&amp;"hS"&amp;IF(ДАННЫЕ!$AJ103,"1"&amp;ДАННЫЕ!$AJ103,"00")&amp;"hZ"&amp;IF(ДАННЫЕ!$AK103,"1"&amp;ДАННЫЕ!$AK103,"00")&amp;"p"&amp;IF(ДАННЫЕ!$AP103,"1"&amp;ДАННЫЕ!$AP103,"00")&amp;"k"&amp;IF(ДАННЫЕ!$AQ103,"1"&amp;ДАННЫЕ!$AQ103,"00")&amp;"z"&amp;IF(ДАННЫЕ!$AR103,"1"&amp;ДАННЫЕ!$AR103,"00")&amp;"j"&amp;IF(ДАННЫЕ!$AM103,"1"&amp;ДАННЫЕ!$AM103,"00")&amp;"n"&amp;IF(ДАННЫЕ!$AN103,"1"&amp;ДАННЫЕ!$AN103,"00")&amp;"E"&amp;ДАННЫЕ!BI103&amp;"L"&amp;ДАННЫЕ!AO103&amp;"h"&amp;IF(ДАННЫЕ!$AU103&gt;0,1,0)&amp;"v"&amp;IF(ДАННЫЕ!$AW103&gt;0,1,0)&amp;"a"&amp;IF(ДАННЫЕ!$AS103,"1"&amp;ДАННЫЕ!$AS103,"00")&amp;"s"&amp;IF(ДАННЫЕ!$AT103,"1"&amp;ДАННЫЕ!$AT103,"00")&amp;"u"&amp;IF(ДАННЫЕ!$CJ103&gt;0,1,0)&amp;"y"&amp;B103&amp;"d"&amp;H103&amp;"e"&amp;F103&amp;G103</f>
        <v>x0w00t00f00b00g00c00i00r00m00hS00hZ00p00k00z00j00n00ELh0v0a00s00u0y0de</v>
      </c>
      <c r="L103" s="28" t="str">
        <f ca="1">ДАННЫЕ!$I103&amp;"VN"&amp;IF(ДАННЫЕ!AW103&gt;0,11,10)&amp;"CD"&amp;IF(ДАННЫЕ!BF103&gt;500,16,IF(ДАННЫЕ!BF103&gt;350,15,IF(ДАННЫЕ!BF103&gt;=200,14,IF(ДАННЫЕ!BF103&gt;=100,13,IF(ДАННЫЕ!BF103&gt;=50,12,IF(ДАННЫЕ!BF103&gt;0,11,10))))))&amp;"AR"&amp;IF(ДАННЫЕ!BX103&gt;0,1,0)&amp;"GD"&amp;B103&amp;"VV"&amp;IF(E103&gt;=5,IF(E103&lt;18,1,0),0)</f>
        <v>VN10CD10AR0GD0VV0</v>
      </c>
      <c r="M103" s="28" t="str">
        <f>ДАННЫЕ!$I103&amp;"b"&amp;ДАННЫЕ!$BI103&amp;"r"&amp;ДАННЫЕ!$BJ103&amp;"CD"&amp;IF(ДАННЫЕ!BF103&gt;0,IF(ДАННЫЕ!BF103&lt;200,1,IF(ДАННЫЕ!BF103&lt;350,2,3)),0)&amp;"h"&amp;IF(ДАННЫЕ!$BK103+ДАННЫЕ!$BL103+ДАННЫЕ!$BM103&gt;0,1,0)&amp;"x"&amp;ДАННЫЕ!$BK103&amp;"y"&amp;ДАННЫЕ!$BL103&amp;"z"&amp;ДАННЫЕ!$BM103&amp;"c"&amp;IF(ДАННЫЕ!$BK103+ДАННЫЕ!$BL103+ДАННЫЕ!$BM103=3,1,0)&amp;"a"&amp;IF(ДАННЫЕ!$BQ103+ДАННЫЕ!$BR103&gt;0,1,0)&amp;"d"&amp;ДАННЫЕ!$BQ103&amp;"v"&amp;ДАННЫЕ!$BR103&amp;"p"&amp;ДАННЫЕ!$BS103&amp;"n"&amp;ДАННЫЕ!$BU103&amp;"t"&amp;ДАННЫЕ!$BV103&amp;"o"&amp;ДАННЫЕ!$BT103&amp;"l"&amp;IF(ДАННЫЕ!$BN103&gt;0,1,0)&amp;ДАННЫЕ!$BN103&amp;"g"&amp;ДАННЫЕ!$BO103&amp;"s"&amp;ДАННЫЕ!$BP103&amp;"DZ"&amp;IF(ДАННЫЕ!B103-ДАННЫЕ!G103 &lt; 60,IF(ДАННЫЕ!B103-ДАННЫЕ!G103 &gt;= 0,1,0),0)&amp;"u"&amp;IF(ДАННЫЕ!$CJ103&gt;0,1,0)</f>
        <v>brCD0h0xyzc0a0dvpntol0gsDZ1u0</v>
      </c>
      <c r="N103" s="28" t="str">
        <f ca="1">ДАННЫЕ!$F103&amp;ДАННЫЕ!$I103&amp;"g"&amp;B103&amp;"cf"&amp;D103&amp;"a"&amp;IF(ДАННЫЕ!$BX103&gt;0,1,0)&amp;IF(ДАННЫЕ!$BF103&gt;500,1,IF(ДАННЫЕ!$BF103&gt;350,2,IF(ДАННЫЕ!$BF103&gt;=200,3,IF(ДАННЫЕ!$BF103&gt;=100,4,IF(ДАННЫЕ!$BF103&gt;=50,5,IF(ДАННЫЕ!$BF103&lt;50,6,0))))))&amp;"AR"&amp;IF(DATEDIF(ДАННЫЕ!$BX103,ДАННЫЕ!$F$1,"y")&gt;1,1,0)&amp;"VG"&amp;IF(ДАННЫЕ!$BH103="0",1,0)&amp;"o"&amp;IF(T103+ДАННЫЕ!$AF103+ДАННЫЕ!$AG103+ДАННЫЕ!$AH103+ДАННЫЕ!$AI103+ДАННЫЕ!$AJ103+ДАННЫЕ!$AP103+ДАННЫЕ!$AQ103+ДАННЫЕ!$AR103+ДАННЫЕ!$AU103+ДАННЫЕ!$AW103+ДАННЫЕ!$AS103+ДАННЫЕ!$AT103&gt;0,1,0)&amp;"x"&amp;ДАННЫЕ!$AG103&amp;"p"&amp;IF(ДАННЫЕ!$BY103&gt;0,1,0)&amp;"v"&amp;IF(ДАННЫЕ!$BZ103&gt;0,1,0)&amp;"n"&amp;ДАННЫЕ!$CA103&amp;"t"&amp;ДАННЫЕ!$AY103&amp;"k"&amp;ДАННЫЕ!$CB103&amp;"q"&amp;ДАННЫЕ!$CC103&amp;"w"&amp;ДАННЫЕ!$CD103&amp;"e"&amp;ДАННЫЕ!$CE103&amp;"m"&amp;ДАННЫЕ!$CF103&amp;"c"&amp;ДАННЫЕ!$CG103&amp;"z"&amp;ДАННЫЕ!$CH103&amp;"d"&amp;IF(H103=4,1,0)&amp;"s"&amp;IF(ДАННЫЕ!$J103=1,0,1)&amp;"u"&amp;IF(ДАННЫЕ!$CJ103&gt;0,1,0)</f>
        <v>g0cf0a06AR1VG0o0xp0v0ntkqwemczd0s1u0</v>
      </c>
      <c r="O103" s="28" t="str">
        <f>ДАННЫЕ!$I103&amp;"g"&amp;B103&amp;A103&amp;"f"&amp;P103&amp;"c"&amp;IF(ДАННЫЕ!$U103&gt;0,1,0)&amp;"s"&amp;IF(ДАННЫЕ!$Q103&gt;0,IF(YEAR(ДАННЫЕ!$F$1)=YEAR(ДАННЫЕ!$Q103),IF(MONTH(ДАННЫЕ!$F$1)=MONTH(ДАННЫЕ!$Q103),111,11),1),0)&amp;"i"&amp;IF(ДАННЫЕ!$R103+ДАННЫЕ!$S103+ДАННЫЕ!$T103=0,0,1)&amp;"h"&amp;IF(ДАННЫЕ!$P103&gt;0,1,0)&amp;"p"&amp;IF(ДАННЫЕ!$CI103&gt;0,IF(YEAR(ДАННЫЕ!$F$1)=YEAR(ДАННЫЕ!$CI103),IF(MONTH(ДАННЫЕ!$F$1)=MONTH(ДАННЫЕ!$CI103),111,11),1),0)&amp;"d"&amp;IF(ДАННЫЕ!$CJ103&gt;0,IF(YEAR(ДАННЫЕ!$F$1)=YEAR(ДАННЫЕ!$CJ103),IF(MONTH(ДАННЫЕ!$F$1)=MONTH(ДАННЫЕ!$CJ103),111,11),1),0)&amp;"o"&amp;IF(ДАННЫЕ!$CK103&gt;0,IF(MONTH(ДАННЫЕ!$F$1)=MONTH(ДАННЫЕ!$CK103),111,11),0)&amp;"v"&amp;IF(ДАННЫЕ!$BE103&gt;0,IF(MONTH(ДАННЫЕ!$F$1)=MONTH(ДАННЫЕ!$BE103),111,11),0)</f>
        <v>g00f0c0s0i0h0p0d0o0v0</v>
      </c>
      <c r="P103" s="15">
        <f t="shared" si="5"/>
        <v>0</v>
      </c>
      <c r="Q103" s="15">
        <f>IF(ДАННЫЕ!$F$1&gt;ДАННЫЕ!$N103,IF(YEAR(ДАННЫЕ!$F$1)=YEAR(ДАННЫЕ!M103),1,0),0)</f>
        <v>0</v>
      </c>
      <c r="R103" s="15">
        <f>IF(ДАННЫЕ!$F$1&gt;ДАННЫЕ!$N103,IF(YEAR(ДАННЫЕ!$F$1)=YEAR(ДАННЫЕ!N103),1,0),0)</f>
        <v>0</v>
      </c>
      <c r="S103" s="15">
        <f>IF(ДАННЫЕ!$AA103="2А",1,IF(ДАННЫЕ!$AA103="2Б",2,IF(ДАННЫЕ!$AA103="2В",3,IF(ДАННЫЕ!$AA103=3,4,IF(ДАННЫЕ!$AA103="4А",5,IF(ДАННЫЕ!$AA103="4Б",6,IF(ДАННЫЕ!$AA103="4В",7,IF(ДАННЫЕ!$AA103=5,8,0))))))))</f>
        <v>0</v>
      </c>
      <c r="T103" s="15">
        <f>IF(OR(ДАННЫЕ!$AC103=2,ДАННЫЕ!$AD103=2,ДАННЫЕ!$AE103=2),2,IF(OR(ДАННЫЕ!$AC103=1,ДАННЫЕ!$AD103=1,ДАННЫЕ!$AE103=1),1,0))</f>
        <v>0</v>
      </c>
    </row>
    <row r="104" spans="1:20" ht="15" customHeight="1" x14ac:dyDescent="0.2">
      <c r="A104" s="78">
        <f>IF(B104&gt;0,IF(MONTH(ДАННЫЕ!$F$1)=MONTH(ДАННЫЕ!$B104),1,0),0)</f>
        <v>0</v>
      </c>
      <c r="B104" s="14">
        <f>IF(ДАННЫЕ!$B104&gt;0,IF(YEAR(ДАННЫЕ!$F$1)=YEAR(ДАННЫЕ!$B104),1,0),0)</f>
        <v>0</v>
      </c>
      <c r="C104" s="14">
        <f>IF(ДАННЫЕ!$CM104&gt;0,IF(YEAR(ДАННЫЕ!$F$1)=YEAR(ДАННЫЕ!$CM104),1,0),0)</f>
        <v>0</v>
      </c>
      <c r="D104" s="14">
        <f>IF(ДАННЫЕ!$CJ104&gt;0,IF(ДАННЫЕ!$CL104&gt;ДАННЫЕ!$F$1,1,IF(ДАННЫЕ!$CL104&gt;0,0,1)),0)</f>
        <v>0</v>
      </c>
      <c r="E104" s="43" t="str">
        <f ca="1">IF(ДАННЫЕ!$F$1&gt;0,IF(ДАННЫЕ!$G104&gt;0,DATEDIF(ДАННЫЕ!$G104,ДАННЫЕ!$F$1,"y"),""),IF(ДАННЫЕ!$G104&gt;0,DATEDIF(ДАННЫЕ!$G104,TODAY(),"y"),""))</f>
        <v/>
      </c>
      <c r="F104" s="43" t="str">
        <f xml:space="preserve"> IF(ДАННЫЕ!$F104="М",IF(E104&gt;=18,IF(E104&lt;60,1,""),""),"")&amp;IF(ДАННЫЕ!$F104="Ж",IF(E104&gt;=18,IF(E104&lt;55,1,""),""),"")</f>
        <v/>
      </c>
      <c r="G104" s="43" t="str">
        <f xml:space="preserve"> IF(ДАННЫЕ!$F104="М",IF(E104&gt;=60,2,""),"")&amp;IF(ДАННЫЕ!$F104="Ж",IF(E104&gt;=55,2,""),"")</f>
        <v/>
      </c>
      <c r="H104" s="43" t="str">
        <f t="shared" ca="1" si="3"/>
        <v/>
      </c>
      <c r="I104" s="43" t="str">
        <f t="shared" ca="1" si="4"/>
        <v>03</v>
      </c>
      <c r="J104" s="28" t="str">
        <f ca="1">ДАННЫЕ!$F104&amp;H104&amp;I104&amp;ДАННЫЕ!$I104&amp;"m"&amp;IF(ДАННЫЕ!$I104&gt;0,IF(ДАННЫЕ!$J104&gt;0,0,1),"")&amp;"f"&amp;IF(ДАННЫЕ!$R104&gt;0,IF(YEAR(ДАННЫЕ!$F$1)=YEAR(ДАННЫЕ!$R104),1,0),0)&amp;"z"&amp;ДАННЫЕ!$R104&amp;"p"&amp;ДАННЫЕ!$S104&amp;"i"&amp;ДАННЫЕ!$T104&amp;"h"&amp;ДАННЫЕ!$K104&amp;"be"&amp;ДАННЫЕ!$BI104&amp;"CD"&amp;IF(ДАННЫЕ!BF104&gt;500,4,IF(ДАННЫЕ!BF104&gt;350,3,IF(ДАННЫЕ!BF104&gt;200,2,IF(ДАННЫЕ!BF104&gt;0,1,0))))&amp;"g"&amp;B104&amp;"d"&amp;H104&amp;"l"&amp;ДАННЫЕ!AT104&amp;"a"&amp;ДАННЫЕ!$V104&amp;"v"&amp;R104&amp;"k"&amp;ДАННЫЕ!$U104&amp;"s"&amp;ДАННЫЕ!$Y104&amp;"t"&amp;ДАННЫЕ!$X104&amp;"b"&amp;IF(ДАННЫЕ!$Q104&gt;1,1,0)&amp;"PP"&amp;ДАННЫЕ!Z104&amp;"c"&amp;S104&amp;"x"&amp;IF(ДАННЫЕ!$BY104&gt;0,IF(YEAR(ДАННЫЕ!$F$1)=YEAR(ДАННЫЕ!$BY104),1,0),0)&amp;"n"&amp;IF(ДАННЫЕ!$BZ104&gt;0,IF(YEAR(ДАННЫЕ!$F$1)=YEAR(ДАННЫЕ!$BZ104),1,0),0)&amp;"u"&amp;D104&amp;"z"&amp;IF(ДАННЫЕ!$CL104&gt;0,IF(YEAR(ДАННЫЕ!$F$1)&gt;YEAR(ДАННЫЕ!$CL104),11,12),0)</f>
        <v>03mf0zpihbeCD0g0dlav0kstb0PPc0x0n0u0z0</v>
      </c>
      <c r="K104" s="28" t="str">
        <f ca="1">ДАННЫЕ!$I104&amp;"x"&amp;B104&amp;"w"&amp;IF(T104+ДАННЫЕ!AD104+ДАННЫЕ!AE104+ДАННЫЕ!AF104+ДАННЫЕ!AG104+ДАННЫЕ!AH104+ДАННЫЕ!$AL104+ДАННЫЕ!AI104+ДАННЫЕ!AJ104+ДАННЫЕ!AK104+ДАННЫЕ!AP104+ДАННЫЕ!AQ104+ДАННЫЕ!AR104+ДАННЫЕ!$AM104+ДАННЫЕ!$AN104+ДАННЫЕ!AS104+ДАННЫЕ!AT104&gt;0,1,0)&amp;IF(OR(T104=2,ДАННЫЕ!AD104=2,ДАННЫЕ!AE104=2,ДАННЫЕ!AF104=2,ДАННЫЕ!AG104=2,ДАННЫЕ!AH104=2,ДАННЫЕ!$AL104=2,ДАННЫЕ!AI104=2,ДАННЫЕ!AJ104=2,ДАННЫЕ!AK104=2,ДАННЫЕ!AP104=2,ДАННЫЕ!AQ104=2,ДАННЫЕ!AR104=2,ДАННЫЕ!$AM104=2,ДАННЫЕ!$AN104=2,ДАННЫЕ!AS104=2,ДАННЫЕ!AT104=2),2,0)&amp;"t"&amp;IF(T104&gt;0,"1"&amp;T104,"00")&amp;"f"&amp;IF(ДАННЫЕ!$AC104,"1"&amp;ДАННЫЕ!$AC104,"00")&amp;"b"&amp;IF(ДАННЫЕ!$AD104,"1"&amp;ДАННЫЕ!$AD104,"00")&amp;"g"&amp;IF(ДАННЫЕ!$AF104,"1"&amp;ДАННЫЕ!$AF104,"00")&amp;"c"&amp;IF(ДАННЫЕ!$AG104,"1"&amp;ДАННЫЕ!$AG104,"00")&amp;"i"&amp;IF(ДАННЫЕ!$AH104,"1"&amp;ДАННЫЕ!$AH104,"00")&amp;"r"&amp;IF(ДАННЫЕ!$AL104,"1"&amp;ДАННЫЕ!$AL104,"00")&amp;"m"&amp;IF(ДАННЫЕ!$AI104,"1"&amp;ДАННЫЕ!$AI104,"00")&amp;"hS"&amp;IF(ДАННЫЕ!$AJ104,"1"&amp;ДАННЫЕ!$AJ104,"00")&amp;"hZ"&amp;IF(ДАННЫЕ!$AK104,"1"&amp;ДАННЫЕ!$AK104,"00")&amp;"p"&amp;IF(ДАННЫЕ!$AP104,"1"&amp;ДАННЫЕ!$AP104,"00")&amp;"k"&amp;IF(ДАННЫЕ!$AQ104,"1"&amp;ДАННЫЕ!$AQ104,"00")&amp;"z"&amp;IF(ДАННЫЕ!$AR104,"1"&amp;ДАННЫЕ!$AR104,"00")&amp;"j"&amp;IF(ДАННЫЕ!$AM104,"1"&amp;ДАННЫЕ!$AM104,"00")&amp;"n"&amp;IF(ДАННЫЕ!$AN104,"1"&amp;ДАННЫЕ!$AN104,"00")&amp;"E"&amp;ДАННЫЕ!BI104&amp;"L"&amp;ДАННЫЕ!AO104&amp;"h"&amp;IF(ДАННЫЕ!$AU104&gt;0,1,0)&amp;"v"&amp;IF(ДАННЫЕ!$AW104&gt;0,1,0)&amp;"a"&amp;IF(ДАННЫЕ!$AS104,"1"&amp;ДАННЫЕ!$AS104,"00")&amp;"s"&amp;IF(ДАННЫЕ!$AT104,"1"&amp;ДАННЫЕ!$AT104,"00")&amp;"u"&amp;IF(ДАННЫЕ!$CJ104&gt;0,1,0)&amp;"y"&amp;B104&amp;"d"&amp;H104&amp;"e"&amp;F104&amp;G104</f>
        <v>x0w00t00f00b00g00c00i00r00m00hS00hZ00p00k00z00j00n00ELh0v0a00s00u0y0de</v>
      </c>
      <c r="L104" s="28" t="str">
        <f ca="1">ДАННЫЕ!$I104&amp;"VN"&amp;IF(ДАННЫЕ!AW104&gt;0,11,10)&amp;"CD"&amp;IF(ДАННЫЕ!BF104&gt;500,16,IF(ДАННЫЕ!BF104&gt;350,15,IF(ДАННЫЕ!BF104&gt;=200,14,IF(ДАННЫЕ!BF104&gt;=100,13,IF(ДАННЫЕ!BF104&gt;=50,12,IF(ДАННЫЕ!BF104&gt;0,11,10))))))&amp;"AR"&amp;IF(ДАННЫЕ!BX104&gt;0,1,0)&amp;"GD"&amp;B104&amp;"VV"&amp;IF(E104&gt;=5,IF(E104&lt;18,1,0),0)</f>
        <v>VN10CD10AR0GD0VV0</v>
      </c>
      <c r="M104" s="28" t="str">
        <f>ДАННЫЕ!$I104&amp;"b"&amp;ДАННЫЕ!$BI104&amp;"r"&amp;ДАННЫЕ!$BJ104&amp;"CD"&amp;IF(ДАННЫЕ!BF104&gt;0,IF(ДАННЫЕ!BF104&lt;200,1,IF(ДАННЫЕ!BF104&lt;350,2,3)),0)&amp;"h"&amp;IF(ДАННЫЕ!$BK104+ДАННЫЕ!$BL104+ДАННЫЕ!$BM104&gt;0,1,0)&amp;"x"&amp;ДАННЫЕ!$BK104&amp;"y"&amp;ДАННЫЕ!$BL104&amp;"z"&amp;ДАННЫЕ!$BM104&amp;"c"&amp;IF(ДАННЫЕ!$BK104+ДАННЫЕ!$BL104+ДАННЫЕ!$BM104=3,1,0)&amp;"a"&amp;IF(ДАННЫЕ!$BQ104+ДАННЫЕ!$BR104&gt;0,1,0)&amp;"d"&amp;ДАННЫЕ!$BQ104&amp;"v"&amp;ДАННЫЕ!$BR104&amp;"p"&amp;ДАННЫЕ!$BS104&amp;"n"&amp;ДАННЫЕ!$BU104&amp;"t"&amp;ДАННЫЕ!$BV104&amp;"o"&amp;ДАННЫЕ!$BT104&amp;"l"&amp;IF(ДАННЫЕ!$BN104&gt;0,1,0)&amp;ДАННЫЕ!$BN104&amp;"g"&amp;ДАННЫЕ!$BO104&amp;"s"&amp;ДАННЫЕ!$BP104&amp;"DZ"&amp;IF(ДАННЫЕ!B104-ДАННЫЕ!G104 &lt; 60,IF(ДАННЫЕ!B104-ДАННЫЕ!G104 &gt;= 0,1,0),0)&amp;"u"&amp;IF(ДАННЫЕ!$CJ104&gt;0,1,0)</f>
        <v>brCD0h0xyzc0a0dvpntol0gsDZ1u0</v>
      </c>
      <c r="N104" s="28" t="str">
        <f ca="1">ДАННЫЕ!$F104&amp;ДАННЫЕ!$I104&amp;"g"&amp;B104&amp;"cf"&amp;D104&amp;"a"&amp;IF(ДАННЫЕ!$BX104&gt;0,1,0)&amp;IF(ДАННЫЕ!$BF104&gt;500,1,IF(ДАННЫЕ!$BF104&gt;350,2,IF(ДАННЫЕ!$BF104&gt;=200,3,IF(ДАННЫЕ!$BF104&gt;=100,4,IF(ДАННЫЕ!$BF104&gt;=50,5,IF(ДАННЫЕ!$BF104&lt;50,6,0))))))&amp;"AR"&amp;IF(DATEDIF(ДАННЫЕ!$BX104,ДАННЫЕ!$F$1,"y")&gt;1,1,0)&amp;"VG"&amp;IF(ДАННЫЕ!$BH104="0",1,0)&amp;"o"&amp;IF(T104+ДАННЫЕ!$AF104+ДАННЫЕ!$AG104+ДАННЫЕ!$AH104+ДАННЫЕ!$AI104+ДАННЫЕ!$AJ104+ДАННЫЕ!$AP104+ДАННЫЕ!$AQ104+ДАННЫЕ!$AR104+ДАННЫЕ!$AU104+ДАННЫЕ!$AW104+ДАННЫЕ!$AS104+ДАННЫЕ!$AT104&gt;0,1,0)&amp;"x"&amp;ДАННЫЕ!$AG104&amp;"p"&amp;IF(ДАННЫЕ!$BY104&gt;0,1,0)&amp;"v"&amp;IF(ДАННЫЕ!$BZ104&gt;0,1,0)&amp;"n"&amp;ДАННЫЕ!$CA104&amp;"t"&amp;ДАННЫЕ!$AY104&amp;"k"&amp;ДАННЫЕ!$CB104&amp;"q"&amp;ДАННЫЕ!$CC104&amp;"w"&amp;ДАННЫЕ!$CD104&amp;"e"&amp;ДАННЫЕ!$CE104&amp;"m"&amp;ДАННЫЕ!$CF104&amp;"c"&amp;ДАННЫЕ!$CG104&amp;"z"&amp;ДАННЫЕ!$CH104&amp;"d"&amp;IF(H104=4,1,0)&amp;"s"&amp;IF(ДАННЫЕ!$J104=1,0,1)&amp;"u"&amp;IF(ДАННЫЕ!$CJ104&gt;0,1,0)</f>
        <v>g0cf0a06AR1VG0o0xp0v0ntkqwemczd0s1u0</v>
      </c>
      <c r="O104" s="28" t="str">
        <f>ДАННЫЕ!$I104&amp;"g"&amp;B104&amp;A104&amp;"f"&amp;P104&amp;"c"&amp;IF(ДАННЫЕ!$U104&gt;0,1,0)&amp;"s"&amp;IF(ДАННЫЕ!$Q104&gt;0,IF(YEAR(ДАННЫЕ!$F$1)=YEAR(ДАННЫЕ!$Q104),IF(MONTH(ДАННЫЕ!$F$1)=MONTH(ДАННЫЕ!$Q104),111,11),1),0)&amp;"i"&amp;IF(ДАННЫЕ!$R104+ДАННЫЕ!$S104+ДАННЫЕ!$T104=0,0,1)&amp;"h"&amp;IF(ДАННЫЕ!$P104&gt;0,1,0)&amp;"p"&amp;IF(ДАННЫЕ!$CI104&gt;0,IF(YEAR(ДАННЫЕ!$F$1)=YEAR(ДАННЫЕ!$CI104),IF(MONTH(ДАННЫЕ!$F$1)=MONTH(ДАННЫЕ!$CI104),111,11),1),0)&amp;"d"&amp;IF(ДАННЫЕ!$CJ104&gt;0,IF(YEAR(ДАННЫЕ!$F$1)=YEAR(ДАННЫЕ!$CJ104),IF(MONTH(ДАННЫЕ!$F$1)=MONTH(ДАННЫЕ!$CJ104),111,11),1),0)&amp;"o"&amp;IF(ДАННЫЕ!$CK104&gt;0,IF(MONTH(ДАННЫЕ!$F$1)=MONTH(ДАННЫЕ!$CK104),111,11),0)&amp;"v"&amp;IF(ДАННЫЕ!$BE104&gt;0,IF(MONTH(ДАННЫЕ!$F$1)=MONTH(ДАННЫЕ!$BE104),111,11),0)</f>
        <v>g00f0c0s0i0h0p0d0o0v0</v>
      </c>
      <c r="P104" s="15">
        <f t="shared" si="5"/>
        <v>0</v>
      </c>
      <c r="Q104" s="15">
        <f>IF(ДАННЫЕ!$F$1&gt;ДАННЫЕ!$N104,IF(YEAR(ДАННЫЕ!$F$1)=YEAR(ДАННЫЕ!M104),1,0),0)</f>
        <v>0</v>
      </c>
      <c r="R104" s="15">
        <f>IF(ДАННЫЕ!$F$1&gt;ДАННЫЕ!$N104,IF(YEAR(ДАННЫЕ!$F$1)=YEAR(ДАННЫЕ!N104),1,0),0)</f>
        <v>0</v>
      </c>
      <c r="S104" s="15">
        <f>IF(ДАННЫЕ!$AA104="2А",1,IF(ДАННЫЕ!$AA104="2Б",2,IF(ДАННЫЕ!$AA104="2В",3,IF(ДАННЫЕ!$AA104=3,4,IF(ДАННЫЕ!$AA104="4А",5,IF(ДАННЫЕ!$AA104="4Б",6,IF(ДАННЫЕ!$AA104="4В",7,IF(ДАННЫЕ!$AA104=5,8,0))))))))</f>
        <v>0</v>
      </c>
      <c r="T104" s="15">
        <f>IF(OR(ДАННЫЕ!$AC104=2,ДАННЫЕ!$AD104=2,ДАННЫЕ!$AE104=2),2,IF(OR(ДАННЫЕ!$AC104=1,ДАННЫЕ!$AD104=1,ДАННЫЕ!$AE104=1),1,0))</f>
        <v>0</v>
      </c>
    </row>
    <row r="105" spans="1:20" ht="15" customHeight="1" x14ac:dyDescent="0.2">
      <c r="A105" s="78">
        <f>IF(B105&gt;0,IF(MONTH(ДАННЫЕ!$F$1)=MONTH(ДАННЫЕ!$B105),1,0),0)</f>
        <v>0</v>
      </c>
      <c r="B105" s="14">
        <f>IF(ДАННЫЕ!$B105&gt;0,IF(YEAR(ДАННЫЕ!$F$1)=YEAR(ДАННЫЕ!$B105),1,0),0)</f>
        <v>0</v>
      </c>
      <c r="C105" s="14">
        <f>IF(ДАННЫЕ!$CM105&gt;0,IF(YEAR(ДАННЫЕ!$F$1)=YEAR(ДАННЫЕ!$CM105),1,0),0)</f>
        <v>0</v>
      </c>
      <c r="D105" s="14">
        <f>IF(ДАННЫЕ!$CJ105&gt;0,IF(ДАННЫЕ!$CL105&gt;ДАННЫЕ!$F$1,1,IF(ДАННЫЕ!$CL105&gt;0,0,1)),0)</f>
        <v>0</v>
      </c>
      <c r="E105" s="43" t="str">
        <f ca="1">IF(ДАННЫЕ!$F$1&gt;0,IF(ДАННЫЕ!$G105&gt;0,DATEDIF(ДАННЫЕ!$G105,ДАННЫЕ!$F$1,"y"),""),IF(ДАННЫЕ!$G105&gt;0,DATEDIF(ДАННЫЕ!$G105,TODAY(),"y"),""))</f>
        <v/>
      </c>
      <c r="F105" s="43" t="str">
        <f xml:space="preserve"> IF(ДАННЫЕ!$F105="М",IF(E105&gt;=18,IF(E105&lt;60,1,""),""),"")&amp;IF(ДАННЫЕ!$F105="Ж",IF(E105&gt;=18,IF(E105&lt;55,1,""),""),"")</f>
        <v/>
      </c>
      <c r="G105" s="43" t="str">
        <f xml:space="preserve"> IF(ДАННЫЕ!$F105="М",IF(E105&gt;=60,2,""),"")&amp;IF(ДАННЫЕ!$F105="Ж",IF(E105&gt;=55,2,""),"")</f>
        <v/>
      </c>
      <c r="H105" s="43" t="str">
        <f t="shared" ca="1" si="3"/>
        <v/>
      </c>
      <c r="I105" s="43" t="str">
        <f t="shared" ca="1" si="4"/>
        <v>03</v>
      </c>
      <c r="J105" s="28" t="str">
        <f ca="1">ДАННЫЕ!$F105&amp;H105&amp;I105&amp;ДАННЫЕ!$I105&amp;"m"&amp;IF(ДАННЫЕ!$I105&gt;0,IF(ДАННЫЕ!$J105&gt;0,0,1),"")&amp;"f"&amp;IF(ДАННЫЕ!$R105&gt;0,IF(YEAR(ДАННЫЕ!$F$1)=YEAR(ДАННЫЕ!$R105),1,0),0)&amp;"z"&amp;ДАННЫЕ!$R105&amp;"p"&amp;ДАННЫЕ!$S105&amp;"i"&amp;ДАННЫЕ!$T105&amp;"h"&amp;ДАННЫЕ!$K105&amp;"be"&amp;ДАННЫЕ!$BI105&amp;"CD"&amp;IF(ДАННЫЕ!BF105&gt;500,4,IF(ДАННЫЕ!BF105&gt;350,3,IF(ДАННЫЕ!BF105&gt;200,2,IF(ДАННЫЕ!BF105&gt;0,1,0))))&amp;"g"&amp;B105&amp;"d"&amp;H105&amp;"l"&amp;ДАННЫЕ!AT105&amp;"a"&amp;ДАННЫЕ!$V105&amp;"v"&amp;R105&amp;"k"&amp;ДАННЫЕ!$U105&amp;"s"&amp;ДАННЫЕ!$Y105&amp;"t"&amp;ДАННЫЕ!$X105&amp;"b"&amp;IF(ДАННЫЕ!$Q105&gt;1,1,0)&amp;"PP"&amp;ДАННЫЕ!Z105&amp;"c"&amp;S105&amp;"x"&amp;IF(ДАННЫЕ!$BY105&gt;0,IF(YEAR(ДАННЫЕ!$F$1)=YEAR(ДАННЫЕ!$BY105),1,0),0)&amp;"n"&amp;IF(ДАННЫЕ!$BZ105&gt;0,IF(YEAR(ДАННЫЕ!$F$1)=YEAR(ДАННЫЕ!$BZ105),1,0),0)&amp;"u"&amp;D105&amp;"z"&amp;IF(ДАННЫЕ!$CL105&gt;0,IF(YEAR(ДАННЫЕ!$F$1)&gt;YEAR(ДАННЫЕ!$CL105),11,12),0)</f>
        <v>03mf0zpihbeCD0g0dlav0kstb0PPc0x0n0u0z0</v>
      </c>
      <c r="K105" s="28" t="str">
        <f ca="1">ДАННЫЕ!$I105&amp;"x"&amp;B105&amp;"w"&amp;IF(T105+ДАННЫЕ!AD105+ДАННЫЕ!AE105+ДАННЫЕ!AF105+ДАННЫЕ!AG105+ДАННЫЕ!AH105+ДАННЫЕ!$AL105+ДАННЫЕ!AI105+ДАННЫЕ!AJ105+ДАННЫЕ!AK105+ДАННЫЕ!AP105+ДАННЫЕ!AQ105+ДАННЫЕ!AR105+ДАННЫЕ!$AM105+ДАННЫЕ!$AN105+ДАННЫЕ!AS105+ДАННЫЕ!AT105&gt;0,1,0)&amp;IF(OR(T105=2,ДАННЫЕ!AD105=2,ДАННЫЕ!AE105=2,ДАННЫЕ!AF105=2,ДАННЫЕ!AG105=2,ДАННЫЕ!AH105=2,ДАННЫЕ!$AL105=2,ДАННЫЕ!AI105=2,ДАННЫЕ!AJ105=2,ДАННЫЕ!AK105=2,ДАННЫЕ!AP105=2,ДАННЫЕ!AQ105=2,ДАННЫЕ!AR105=2,ДАННЫЕ!$AM105=2,ДАННЫЕ!$AN105=2,ДАННЫЕ!AS105=2,ДАННЫЕ!AT105=2),2,0)&amp;"t"&amp;IF(T105&gt;0,"1"&amp;T105,"00")&amp;"f"&amp;IF(ДАННЫЕ!$AC105,"1"&amp;ДАННЫЕ!$AC105,"00")&amp;"b"&amp;IF(ДАННЫЕ!$AD105,"1"&amp;ДАННЫЕ!$AD105,"00")&amp;"g"&amp;IF(ДАННЫЕ!$AF105,"1"&amp;ДАННЫЕ!$AF105,"00")&amp;"c"&amp;IF(ДАННЫЕ!$AG105,"1"&amp;ДАННЫЕ!$AG105,"00")&amp;"i"&amp;IF(ДАННЫЕ!$AH105,"1"&amp;ДАННЫЕ!$AH105,"00")&amp;"r"&amp;IF(ДАННЫЕ!$AL105,"1"&amp;ДАННЫЕ!$AL105,"00")&amp;"m"&amp;IF(ДАННЫЕ!$AI105,"1"&amp;ДАННЫЕ!$AI105,"00")&amp;"hS"&amp;IF(ДАННЫЕ!$AJ105,"1"&amp;ДАННЫЕ!$AJ105,"00")&amp;"hZ"&amp;IF(ДАННЫЕ!$AK105,"1"&amp;ДАННЫЕ!$AK105,"00")&amp;"p"&amp;IF(ДАННЫЕ!$AP105,"1"&amp;ДАННЫЕ!$AP105,"00")&amp;"k"&amp;IF(ДАННЫЕ!$AQ105,"1"&amp;ДАННЫЕ!$AQ105,"00")&amp;"z"&amp;IF(ДАННЫЕ!$AR105,"1"&amp;ДАННЫЕ!$AR105,"00")&amp;"j"&amp;IF(ДАННЫЕ!$AM105,"1"&amp;ДАННЫЕ!$AM105,"00")&amp;"n"&amp;IF(ДАННЫЕ!$AN105,"1"&amp;ДАННЫЕ!$AN105,"00")&amp;"E"&amp;ДАННЫЕ!BI105&amp;"L"&amp;ДАННЫЕ!AO105&amp;"h"&amp;IF(ДАННЫЕ!$AU105&gt;0,1,0)&amp;"v"&amp;IF(ДАННЫЕ!$AW105&gt;0,1,0)&amp;"a"&amp;IF(ДАННЫЕ!$AS105,"1"&amp;ДАННЫЕ!$AS105,"00")&amp;"s"&amp;IF(ДАННЫЕ!$AT105,"1"&amp;ДАННЫЕ!$AT105,"00")&amp;"u"&amp;IF(ДАННЫЕ!$CJ105&gt;0,1,0)&amp;"y"&amp;B105&amp;"d"&amp;H105&amp;"e"&amp;F105&amp;G105</f>
        <v>x0w00t00f00b00g00c00i00r00m00hS00hZ00p00k00z00j00n00ELh0v0a00s00u0y0de</v>
      </c>
      <c r="L105" s="28" t="str">
        <f ca="1">ДАННЫЕ!$I105&amp;"VN"&amp;IF(ДАННЫЕ!AW105&gt;0,11,10)&amp;"CD"&amp;IF(ДАННЫЕ!BF105&gt;500,16,IF(ДАННЫЕ!BF105&gt;350,15,IF(ДАННЫЕ!BF105&gt;=200,14,IF(ДАННЫЕ!BF105&gt;=100,13,IF(ДАННЫЕ!BF105&gt;=50,12,IF(ДАННЫЕ!BF105&gt;0,11,10))))))&amp;"AR"&amp;IF(ДАННЫЕ!BX105&gt;0,1,0)&amp;"GD"&amp;B105&amp;"VV"&amp;IF(E105&gt;=5,IF(E105&lt;18,1,0),0)</f>
        <v>VN10CD10AR0GD0VV0</v>
      </c>
      <c r="M105" s="28" t="str">
        <f>ДАННЫЕ!$I105&amp;"b"&amp;ДАННЫЕ!$BI105&amp;"r"&amp;ДАННЫЕ!$BJ105&amp;"CD"&amp;IF(ДАННЫЕ!BF105&gt;0,IF(ДАННЫЕ!BF105&lt;200,1,IF(ДАННЫЕ!BF105&lt;350,2,3)),0)&amp;"h"&amp;IF(ДАННЫЕ!$BK105+ДАННЫЕ!$BL105+ДАННЫЕ!$BM105&gt;0,1,0)&amp;"x"&amp;ДАННЫЕ!$BK105&amp;"y"&amp;ДАННЫЕ!$BL105&amp;"z"&amp;ДАННЫЕ!$BM105&amp;"c"&amp;IF(ДАННЫЕ!$BK105+ДАННЫЕ!$BL105+ДАННЫЕ!$BM105=3,1,0)&amp;"a"&amp;IF(ДАННЫЕ!$BQ105+ДАННЫЕ!$BR105&gt;0,1,0)&amp;"d"&amp;ДАННЫЕ!$BQ105&amp;"v"&amp;ДАННЫЕ!$BR105&amp;"p"&amp;ДАННЫЕ!$BS105&amp;"n"&amp;ДАННЫЕ!$BU105&amp;"t"&amp;ДАННЫЕ!$BV105&amp;"o"&amp;ДАННЫЕ!$BT105&amp;"l"&amp;IF(ДАННЫЕ!$BN105&gt;0,1,0)&amp;ДАННЫЕ!$BN105&amp;"g"&amp;ДАННЫЕ!$BO105&amp;"s"&amp;ДАННЫЕ!$BP105&amp;"DZ"&amp;IF(ДАННЫЕ!B105-ДАННЫЕ!G105 &lt; 60,IF(ДАННЫЕ!B105-ДАННЫЕ!G105 &gt;= 0,1,0),0)&amp;"u"&amp;IF(ДАННЫЕ!$CJ105&gt;0,1,0)</f>
        <v>brCD0h0xyzc0a0dvpntol0gsDZ1u0</v>
      </c>
      <c r="N105" s="28" t="str">
        <f ca="1">ДАННЫЕ!$F105&amp;ДАННЫЕ!$I105&amp;"g"&amp;B105&amp;"cf"&amp;D105&amp;"a"&amp;IF(ДАННЫЕ!$BX105&gt;0,1,0)&amp;IF(ДАННЫЕ!$BF105&gt;500,1,IF(ДАННЫЕ!$BF105&gt;350,2,IF(ДАННЫЕ!$BF105&gt;=200,3,IF(ДАННЫЕ!$BF105&gt;=100,4,IF(ДАННЫЕ!$BF105&gt;=50,5,IF(ДАННЫЕ!$BF105&lt;50,6,0))))))&amp;"AR"&amp;IF(DATEDIF(ДАННЫЕ!$BX105,ДАННЫЕ!$F$1,"y")&gt;1,1,0)&amp;"VG"&amp;IF(ДАННЫЕ!$BH105="0",1,0)&amp;"o"&amp;IF(T105+ДАННЫЕ!$AF105+ДАННЫЕ!$AG105+ДАННЫЕ!$AH105+ДАННЫЕ!$AI105+ДАННЫЕ!$AJ105+ДАННЫЕ!$AP105+ДАННЫЕ!$AQ105+ДАННЫЕ!$AR105+ДАННЫЕ!$AU105+ДАННЫЕ!$AW105+ДАННЫЕ!$AS105+ДАННЫЕ!$AT105&gt;0,1,0)&amp;"x"&amp;ДАННЫЕ!$AG105&amp;"p"&amp;IF(ДАННЫЕ!$BY105&gt;0,1,0)&amp;"v"&amp;IF(ДАННЫЕ!$BZ105&gt;0,1,0)&amp;"n"&amp;ДАННЫЕ!$CA105&amp;"t"&amp;ДАННЫЕ!$AY105&amp;"k"&amp;ДАННЫЕ!$CB105&amp;"q"&amp;ДАННЫЕ!$CC105&amp;"w"&amp;ДАННЫЕ!$CD105&amp;"e"&amp;ДАННЫЕ!$CE105&amp;"m"&amp;ДАННЫЕ!$CF105&amp;"c"&amp;ДАННЫЕ!$CG105&amp;"z"&amp;ДАННЫЕ!$CH105&amp;"d"&amp;IF(H105=4,1,0)&amp;"s"&amp;IF(ДАННЫЕ!$J105=1,0,1)&amp;"u"&amp;IF(ДАННЫЕ!$CJ105&gt;0,1,0)</f>
        <v>g0cf0a06AR1VG0o0xp0v0ntkqwemczd0s1u0</v>
      </c>
      <c r="O105" s="28" t="str">
        <f>ДАННЫЕ!$I105&amp;"g"&amp;B105&amp;A105&amp;"f"&amp;P105&amp;"c"&amp;IF(ДАННЫЕ!$U105&gt;0,1,0)&amp;"s"&amp;IF(ДАННЫЕ!$Q105&gt;0,IF(YEAR(ДАННЫЕ!$F$1)=YEAR(ДАННЫЕ!$Q105),IF(MONTH(ДАННЫЕ!$F$1)=MONTH(ДАННЫЕ!$Q105),111,11),1),0)&amp;"i"&amp;IF(ДАННЫЕ!$R105+ДАННЫЕ!$S105+ДАННЫЕ!$T105=0,0,1)&amp;"h"&amp;IF(ДАННЫЕ!$P105&gt;0,1,0)&amp;"p"&amp;IF(ДАННЫЕ!$CI105&gt;0,IF(YEAR(ДАННЫЕ!$F$1)=YEAR(ДАННЫЕ!$CI105),IF(MONTH(ДАННЫЕ!$F$1)=MONTH(ДАННЫЕ!$CI105),111,11),1),0)&amp;"d"&amp;IF(ДАННЫЕ!$CJ105&gt;0,IF(YEAR(ДАННЫЕ!$F$1)=YEAR(ДАННЫЕ!$CJ105),IF(MONTH(ДАННЫЕ!$F$1)=MONTH(ДАННЫЕ!$CJ105),111,11),1),0)&amp;"o"&amp;IF(ДАННЫЕ!$CK105&gt;0,IF(MONTH(ДАННЫЕ!$F$1)=MONTH(ДАННЫЕ!$CK105),111,11),0)&amp;"v"&amp;IF(ДАННЫЕ!$BE105&gt;0,IF(MONTH(ДАННЫЕ!$F$1)=MONTH(ДАННЫЕ!$BE105),111,11),0)</f>
        <v>g00f0c0s0i0h0p0d0o0v0</v>
      </c>
      <c r="P105" s="15">
        <f t="shared" si="5"/>
        <v>0</v>
      </c>
      <c r="Q105" s="15">
        <f>IF(ДАННЫЕ!$F$1&gt;ДАННЫЕ!$N105,IF(YEAR(ДАННЫЕ!$F$1)=YEAR(ДАННЫЕ!M105),1,0),0)</f>
        <v>0</v>
      </c>
      <c r="R105" s="15">
        <f>IF(ДАННЫЕ!$F$1&gt;ДАННЫЕ!$N105,IF(YEAR(ДАННЫЕ!$F$1)=YEAR(ДАННЫЕ!N105),1,0),0)</f>
        <v>0</v>
      </c>
      <c r="S105" s="15">
        <f>IF(ДАННЫЕ!$AA105="2А",1,IF(ДАННЫЕ!$AA105="2Б",2,IF(ДАННЫЕ!$AA105="2В",3,IF(ДАННЫЕ!$AA105=3,4,IF(ДАННЫЕ!$AA105="4А",5,IF(ДАННЫЕ!$AA105="4Б",6,IF(ДАННЫЕ!$AA105="4В",7,IF(ДАННЫЕ!$AA105=5,8,0))))))))</f>
        <v>0</v>
      </c>
      <c r="T105" s="15">
        <f>IF(OR(ДАННЫЕ!$AC105=2,ДАННЫЕ!$AD105=2,ДАННЫЕ!$AE105=2),2,IF(OR(ДАННЫЕ!$AC105=1,ДАННЫЕ!$AD105=1,ДАННЫЕ!$AE105=1),1,0))</f>
        <v>0</v>
      </c>
    </row>
    <row r="106" spans="1:20" ht="15" customHeight="1" x14ac:dyDescent="0.2">
      <c r="A106" s="78">
        <f>IF(B106&gt;0,IF(MONTH(ДАННЫЕ!$F$1)=MONTH(ДАННЫЕ!$B106),1,0),0)</f>
        <v>0</v>
      </c>
      <c r="B106" s="14">
        <f>IF(ДАННЫЕ!$B106&gt;0,IF(YEAR(ДАННЫЕ!$F$1)=YEAR(ДАННЫЕ!$B106),1,0),0)</f>
        <v>0</v>
      </c>
      <c r="C106" s="14">
        <f>IF(ДАННЫЕ!$CM106&gt;0,IF(YEAR(ДАННЫЕ!$F$1)=YEAR(ДАННЫЕ!$CM106),1,0),0)</f>
        <v>0</v>
      </c>
      <c r="D106" s="14">
        <f>IF(ДАННЫЕ!$CJ106&gt;0,IF(ДАННЫЕ!$CL106&gt;ДАННЫЕ!$F$1,1,IF(ДАННЫЕ!$CL106&gt;0,0,1)),0)</f>
        <v>0</v>
      </c>
      <c r="E106" s="43" t="str">
        <f ca="1">IF(ДАННЫЕ!$F$1&gt;0,IF(ДАННЫЕ!$G106&gt;0,DATEDIF(ДАННЫЕ!$G106,ДАННЫЕ!$F$1,"y"),""),IF(ДАННЫЕ!$G106&gt;0,DATEDIF(ДАННЫЕ!$G106,TODAY(),"y"),""))</f>
        <v/>
      </c>
      <c r="F106" s="43" t="str">
        <f xml:space="preserve"> IF(ДАННЫЕ!$F106="М",IF(E106&gt;=18,IF(E106&lt;60,1,""),""),"")&amp;IF(ДАННЫЕ!$F106="Ж",IF(E106&gt;=18,IF(E106&lt;55,1,""),""),"")</f>
        <v/>
      </c>
      <c r="G106" s="43" t="str">
        <f xml:space="preserve"> IF(ДАННЫЕ!$F106="М",IF(E106&gt;=60,2,""),"")&amp;IF(ДАННЫЕ!$F106="Ж",IF(E106&gt;=55,2,""),"")</f>
        <v/>
      </c>
      <c r="H106" s="43" t="str">
        <f t="shared" ca="1" si="3"/>
        <v/>
      </c>
      <c r="I106" s="43" t="str">
        <f t="shared" ca="1" si="4"/>
        <v>03</v>
      </c>
      <c r="J106" s="28" t="str">
        <f ca="1">ДАННЫЕ!$F106&amp;H106&amp;I106&amp;ДАННЫЕ!$I106&amp;"m"&amp;IF(ДАННЫЕ!$I106&gt;0,IF(ДАННЫЕ!$J106&gt;0,0,1),"")&amp;"f"&amp;IF(ДАННЫЕ!$R106&gt;0,IF(YEAR(ДАННЫЕ!$F$1)=YEAR(ДАННЫЕ!$R106),1,0),0)&amp;"z"&amp;ДАННЫЕ!$R106&amp;"p"&amp;ДАННЫЕ!$S106&amp;"i"&amp;ДАННЫЕ!$T106&amp;"h"&amp;ДАННЫЕ!$K106&amp;"be"&amp;ДАННЫЕ!$BI106&amp;"CD"&amp;IF(ДАННЫЕ!BF106&gt;500,4,IF(ДАННЫЕ!BF106&gt;350,3,IF(ДАННЫЕ!BF106&gt;200,2,IF(ДАННЫЕ!BF106&gt;0,1,0))))&amp;"g"&amp;B106&amp;"d"&amp;H106&amp;"l"&amp;ДАННЫЕ!AT106&amp;"a"&amp;ДАННЫЕ!$V106&amp;"v"&amp;R106&amp;"k"&amp;ДАННЫЕ!$U106&amp;"s"&amp;ДАННЫЕ!$Y106&amp;"t"&amp;ДАННЫЕ!$X106&amp;"b"&amp;IF(ДАННЫЕ!$Q106&gt;1,1,0)&amp;"PP"&amp;ДАННЫЕ!Z106&amp;"c"&amp;S106&amp;"x"&amp;IF(ДАННЫЕ!$BY106&gt;0,IF(YEAR(ДАННЫЕ!$F$1)=YEAR(ДАННЫЕ!$BY106),1,0),0)&amp;"n"&amp;IF(ДАННЫЕ!$BZ106&gt;0,IF(YEAR(ДАННЫЕ!$F$1)=YEAR(ДАННЫЕ!$BZ106),1,0),0)&amp;"u"&amp;D106&amp;"z"&amp;IF(ДАННЫЕ!$CL106&gt;0,IF(YEAR(ДАННЫЕ!$F$1)&gt;YEAR(ДАННЫЕ!$CL106),11,12),0)</f>
        <v>03mf0zpihbeCD0g0dlav0kstb0PPc0x0n0u0z0</v>
      </c>
      <c r="K106" s="28" t="str">
        <f ca="1">ДАННЫЕ!$I106&amp;"x"&amp;B106&amp;"w"&amp;IF(T106+ДАННЫЕ!AD106+ДАННЫЕ!AE106+ДАННЫЕ!AF106+ДАННЫЕ!AG106+ДАННЫЕ!AH106+ДАННЫЕ!$AL106+ДАННЫЕ!AI106+ДАННЫЕ!AJ106+ДАННЫЕ!AK106+ДАННЫЕ!AP106+ДАННЫЕ!AQ106+ДАННЫЕ!AR106+ДАННЫЕ!$AM106+ДАННЫЕ!$AN106+ДАННЫЕ!AS106+ДАННЫЕ!AT106&gt;0,1,0)&amp;IF(OR(T106=2,ДАННЫЕ!AD106=2,ДАННЫЕ!AE106=2,ДАННЫЕ!AF106=2,ДАННЫЕ!AG106=2,ДАННЫЕ!AH106=2,ДАННЫЕ!$AL106=2,ДАННЫЕ!AI106=2,ДАННЫЕ!AJ106=2,ДАННЫЕ!AK106=2,ДАННЫЕ!AP106=2,ДАННЫЕ!AQ106=2,ДАННЫЕ!AR106=2,ДАННЫЕ!$AM106=2,ДАННЫЕ!$AN106=2,ДАННЫЕ!AS106=2,ДАННЫЕ!AT106=2),2,0)&amp;"t"&amp;IF(T106&gt;0,"1"&amp;T106,"00")&amp;"f"&amp;IF(ДАННЫЕ!$AC106,"1"&amp;ДАННЫЕ!$AC106,"00")&amp;"b"&amp;IF(ДАННЫЕ!$AD106,"1"&amp;ДАННЫЕ!$AD106,"00")&amp;"g"&amp;IF(ДАННЫЕ!$AF106,"1"&amp;ДАННЫЕ!$AF106,"00")&amp;"c"&amp;IF(ДАННЫЕ!$AG106,"1"&amp;ДАННЫЕ!$AG106,"00")&amp;"i"&amp;IF(ДАННЫЕ!$AH106,"1"&amp;ДАННЫЕ!$AH106,"00")&amp;"r"&amp;IF(ДАННЫЕ!$AL106,"1"&amp;ДАННЫЕ!$AL106,"00")&amp;"m"&amp;IF(ДАННЫЕ!$AI106,"1"&amp;ДАННЫЕ!$AI106,"00")&amp;"hS"&amp;IF(ДАННЫЕ!$AJ106,"1"&amp;ДАННЫЕ!$AJ106,"00")&amp;"hZ"&amp;IF(ДАННЫЕ!$AK106,"1"&amp;ДАННЫЕ!$AK106,"00")&amp;"p"&amp;IF(ДАННЫЕ!$AP106,"1"&amp;ДАННЫЕ!$AP106,"00")&amp;"k"&amp;IF(ДАННЫЕ!$AQ106,"1"&amp;ДАННЫЕ!$AQ106,"00")&amp;"z"&amp;IF(ДАННЫЕ!$AR106,"1"&amp;ДАННЫЕ!$AR106,"00")&amp;"j"&amp;IF(ДАННЫЕ!$AM106,"1"&amp;ДАННЫЕ!$AM106,"00")&amp;"n"&amp;IF(ДАННЫЕ!$AN106,"1"&amp;ДАННЫЕ!$AN106,"00")&amp;"E"&amp;ДАННЫЕ!BI106&amp;"L"&amp;ДАННЫЕ!AO106&amp;"h"&amp;IF(ДАННЫЕ!$AU106&gt;0,1,0)&amp;"v"&amp;IF(ДАННЫЕ!$AW106&gt;0,1,0)&amp;"a"&amp;IF(ДАННЫЕ!$AS106,"1"&amp;ДАННЫЕ!$AS106,"00")&amp;"s"&amp;IF(ДАННЫЕ!$AT106,"1"&amp;ДАННЫЕ!$AT106,"00")&amp;"u"&amp;IF(ДАННЫЕ!$CJ106&gt;0,1,0)&amp;"y"&amp;B106&amp;"d"&amp;H106&amp;"e"&amp;F106&amp;G106</f>
        <v>x0w00t00f00b00g00c00i00r00m00hS00hZ00p00k00z00j00n00ELh0v0a00s00u0y0de</v>
      </c>
      <c r="L106" s="28" t="str">
        <f ca="1">ДАННЫЕ!$I106&amp;"VN"&amp;IF(ДАННЫЕ!AW106&gt;0,11,10)&amp;"CD"&amp;IF(ДАННЫЕ!BF106&gt;500,16,IF(ДАННЫЕ!BF106&gt;350,15,IF(ДАННЫЕ!BF106&gt;=200,14,IF(ДАННЫЕ!BF106&gt;=100,13,IF(ДАННЫЕ!BF106&gt;=50,12,IF(ДАННЫЕ!BF106&gt;0,11,10))))))&amp;"AR"&amp;IF(ДАННЫЕ!BX106&gt;0,1,0)&amp;"GD"&amp;B106&amp;"VV"&amp;IF(E106&gt;=5,IF(E106&lt;18,1,0),0)</f>
        <v>VN10CD10AR0GD0VV0</v>
      </c>
      <c r="M106" s="28" t="str">
        <f>ДАННЫЕ!$I106&amp;"b"&amp;ДАННЫЕ!$BI106&amp;"r"&amp;ДАННЫЕ!$BJ106&amp;"CD"&amp;IF(ДАННЫЕ!BF106&gt;0,IF(ДАННЫЕ!BF106&lt;200,1,IF(ДАННЫЕ!BF106&lt;350,2,3)),0)&amp;"h"&amp;IF(ДАННЫЕ!$BK106+ДАННЫЕ!$BL106+ДАННЫЕ!$BM106&gt;0,1,0)&amp;"x"&amp;ДАННЫЕ!$BK106&amp;"y"&amp;ДАННЫЕ!$BL106&amp;"z"&amp;ДАННЫЕ!$BM106&amp;"c"&amp;IF(ДАННЫЕ!$BK106+ДАННЫЕ!$BL106+ДАННЫЕ!$BM106=3,1,0)&amp;"a"&amp;IF(ДАННЫЕ!$BQ106+ДАННЫЕ!$BR106&gt;0,1,0)&amp;"d"&amp;ДАННЫЕ!$BQ106&amp;"v"&amp;ДАННЫЕ!$BR106&amp;"p"&amp;ДАННЫЕ!$BS106&amp;"n"&amp;ДАННЫЕ!$BU106&amp;"t"&amp;ДАННЫЕ!$BV106&amp;"o"&amp;ДАННЫЕ!$BT106&amp;"l"&amp;IF(ДАННЫЕ!$BN106&gt;0,1,0)&amp;ДАННЫЕ!$BN106&amp;"g"&amp;ДАННЫЕ!$BO106&amp;"s"&amp;ДАННЫЕ!$BP106&amp;"DZ"&amp;IF(ДАННЫЕ!B106-ДАННЫЕ!G106 &lt; 60,IF(ДАННЫЕ!B106-ДАННЫЕ!G106 &gt;= 0,1,0),0)&amp;"u"&amp;IF(ДАННЫЕ!$CJ106&gt;0,1,0)</f>
        <v>brCD0h0xyzc0a0dvpntol0gsDZ1u0</v>
      </c>
      <c r="N106" s="28" t="str">
        <f ca="1">ДАННЫЕ!$F106&amp;ДАННЫЕ!$I106&amp;"g"&amp;B106&amp;"cf"&amp;D106&amp;"a"&amp;IF(ДАННЫЕ!$BX106&gt;0,1,0)&amp;IF(ДАННЫЕ!$BF106&gt;500,1,IF(ДАННЫЕ!$BF106&gt;350,2,IF(ДАННЫЕ!$BF106&gt;=200,3,IF(ДАННЫЕ!$BF106&gt;=100,4,IF(ДАННЫЕ!$BF106&gt;=50,5,IF(ДАННЫЕ!$BF106&lt;50,6,0))))))&amp;"AR"&amp;IF(DATEDIF(ДАННЫЕ!$BX106,ДАННЫЕ!$F$1,"y")&gt;1,1,0)&amp;"VG"&amp;IF(ДАННЫЕ!$BH106="0",1,0)&amp;"o"&amp;IF(T106+ДАННЫЕ!$AF106+ДАННЫЕ!$AG106+ДАННЫЕ!$AH106+ДАННЫЕ!$AI106+ДАННЫЕ!$AJ106+ДАННЫЕ!$AP106+ДАННЫЕ!$AQ106+ДАННЫЕ!$AR106+ДАННЫЕ!$AU106+ДАННЫЕ!$AW106+ДАННЫЕ!$AS106+ДАННЫЕ!$AT106&gt;0,1,0)&amp;"x"&amp;ДАННЫЕ!$AG106&amp;"p"&amp;IF(ДАННЫЕ!$BY106&gt;0,1,0)&amp;"v"&amp;IF(ДАННЫЕ!$BZ106&gt;0,1,0)&amp;"n"&amp;ДАННЫЕ!$CA106&amp;"t"&amp;ДАННЫЕ!$AY106&amp;"k"&amp;ДАННЫЕ!$CB106&amp;"q"&amp;ДАННЫЕ!$CC106&amp;"w"&amp;ДАННЫЕ!$CD106&amp;"e"&amp;ДАННЫЕ!$CE106&amp;"m"&amp;ДАННЫЕ!$CF106&amp;"c"&amp;ДАННЫЕ!$CG106&amp;"z"&amp;ДАННЫЕ!$CH106&amp;"d"&amp;IF(H106=4,1,0)&amp;"s"&amp;IF(ДАННЫЕ!$J106=1,0,1)&amp;"u"&amp;IF(ДАННЫЕ!$CJ106&gt;0,1,0)</f>
        <v>g0cf0a06AR1VG0o0xp0v0ntkqwemczd0s1u0</v>
      </c>
      <c r="O106" s="28" t="str">
        <f>ДАННЫЕ!$I106&amp;"g"&amp;B106&amp;A106&amp;"f"&amp;P106&amp;"c"&amp;IF(ДАННЫЕ!$U106&gt;0,1,0)&amp;"s"&amp;IF(ДАННЫЕ!$Q106&gt;0,IF(YEAR(ДАННЫЕ!$F$1)=YEAR(ДАННЫЕ!$Q106),IF(MONTH(ДАННЫЕ!$F$1)=MONTH(ДАННЫЕ!$Q106),111,11),1),0)&amp;"i"&amp;IF(ДАННЫЕ!$R106+ДАННЫЕ!$S106+ДАННЫЕ!$T106=0,0,1)&amp;"h"&amp;IF(ДАННЫЕ!$P106&gt;0,1,0)&amp;"p"&amp;IF(ДАННЫЕ!$CI106&gt;0,IF(YEAR(ДАННЫЕ!$F$1)=YEAR(ДАННЫЕ!$CI106),IF(MONTH(ДАННЫЕ!$F$1)=MONTH(ДАННЫЕ!$CI106),111,11),1),0)&amp;"d"&amp;IF(ДАННЫЕ!$CJ106&gt;0,IF(YEAR(ДАННЫЕ!$F$1)=YEAR(ДАННЫЕ!$CJ106),IF(MONTH(ДАННЫЕ!$F$1)=MONTH(ДАННЫЕ!$CJ106),111,11),1),0)&amp;"o"&amp;IF(ДАННЫЕ!$CK106&gt;0,IF(MONTH(ДАННЫЕ!$F$1)=MONTH(ДАННЫЕ!$CK106),111,11),0)&amp;"v"&amp;IF(ДАННЫЕ!$BE106&gt;0,IF(MONTH(ДАННЫЕ!$F$1)=MONTH(ДАННЫЕ!$BE106),111,11),0)</f>
        <v>g00f0c0s0i0h0p0d0o0v0</v>
      </c>
      <c r="P106" s="15">
        <f t="shared" si="5"/>
        <v>0</v>
      </c>
      <c r="Q106" s="15">
        <f>IF(ДАННЫЕ!$F$1&gt;ДАННЫЕ!$N106,IF(YEAR(ДАННЫЕ!$F$1)=YEAR(ДАННЫЕ!M106),1,0),0)</f>
        <v>0</v>
      </c>
      <c r="R106" s="15">
        <f>IF(ДАННЫЕ!$F$1&gt;ДАННЫЕ!$N106,IF(YEAR(ДАННЫЕ!$F$1)=YEAR(ДАННЫЕ!N106),1,0),0)</f>
        <v>0</v>
      </c>
      <c r="S106" s="15">
        <f>IF(ДАННЫЕ!$AA106="2А",1,IF(ДАННЫЕ!$AA106="2Б",2,IF(ДАННЫЕ!$AA106="2В",3,IF(ДАННЫЕ!$AA106=3,4,IF(ДАННЫЕ!$AA106="4А",5,IF(ДАННЫЕ!$AA106="4Б",6,IF(ДАННЫЕ!$AA106="4В",7,IF(ДАННЫЕ!$AA106=5,8,0))))))))</f>
        <v>0</v>
      </c>
      <c r="T106" s="15">
        <f>IF(OR(ДАННЫЕ!$AC106=2,ДАННЫЕ!$AD106=2,ДАННЫЕ!$AE106=2),2,IF(OR(ДАННЫЕ!$AC106=1,ДАННЫЕ!$AD106=1,ДАННЫЕ!$AE106=1),1,0))</f>
        <v>0</v>
      </c>
    </row>
    <row r="107" spans="1:20" ht="15" customHeight="1" x14ac:dyDescent="0.2">
      <c r="A107" s="78">
        <f>IF(B107&gt;0,IF(MONTH(ДАННЫЕ!$F$1)=MONTH(ДАННЫЕ!$B107),1,0),0)</f>
        <v>0</v>
      </c>
      <c r="B107" s="14">
        <f>IF(ДАННЫЕ!$B107&gt;0,IF(YEAR(ДАННЫЕ!$F$1)=YEAR(ДАННЫЕ!$B107),1,0),0)</f>
        <v>0</v>
      </c>
      <c r="C107" s="14">
        <f>IF(ДАННЫЕ!$CM107&gt;0,IF(YEAR(ДАННЫЕ!$F$1)=YEAR(ДАННЫЕ!$CM107),1,0),0)</f>
        <v>0</v>
      </c>
      <c r="D107" s="14">
        <f>IF(ДАННЫЕ!$CJ107&gt;0,IF(ДАННЫЕ!$CL107&gt;ДАННЫЕ!$F$1,1,IF(ДАННЫЕ!$CL107&gt;0,0,1)),0)</f>
        <v>0</v>
      </c>
      <c r="E107" s="43" t="str">
        <f ca="1">IF(ДАННЫЕ!$F$1&gt;0,IF(ДАННЫЕ!$G107&gt;0,DATEDIF(ДАННЫЕ!$G107,ДАННЫЕ!$F$1,"y"),""),IF(ДАННЫЕ!$G107&gt;0,DATEDIF(ДАННЫЕ!$G107,TODAY(),"y"),""))</f>
        <v/>
      </c>
      <c r="F107" s="43" t="str">
        <f xml:space="preserve"> IF(ДАННЫЕ!$F107="М",IF(E107&gt;=18,IF(E107&lt;60,1,""),""),"")&amp;IF(ДАННЫЕ!$F107="Ж",IF(E107&gt;=18,IF(E107&lt;55,1,""),""),"")</f>
        <v/>
      </c>
      <c r="G107" s="43" t="str">
        <f xml:space="preserve"> IF(ДАННЫЕ!$F107="М",IF(E107&gt;=60,2,""),"")&amp;IF(ДАННЫЕ!$F107="Ж",IF(E107&gt;=55,2,""),"")</f>
        <v/>
      </c>
      <c r="H107" s="43" t="str">
        <f t="shared" ca="1" si="3"/>
        <v/>
      </c>
      <c r="I107" s="43" t="str">
        <f t="shared" ca="1" si="4"/>
        <v>03</v>
      </c>
      <c r="J107" s="28" t="str">
        <f ca="1">ДАННЫЕ!$F107&amp;H107&amp;I107&amp;ДАННЫЕ!$I107&amp;"m"&amp;IF(ДАННЫЕ!$I107&gt;0,IF(ДАННЫЕ!$J107&gt;0,0,1),"")&amp;"f"&amp;IF(ДАННЫЕ!$R107&gt;0,IF(YEAR(ДАННЫЕ!$F$1)=YEAR(ДАННЫЕ!$R107),1,0),0)&amp;"z"&amp;ДАННЫЕ!$R107&amp;"p"&amp;ДАННЫЕ!$S107&amp;"i"&amp;ДАННЫЕ!$T107&amp;"h"&amp;ДАННЫЕ!$K107&amp;"be"&amp;ДАННЫЕ!$BI107&amp;"CD"&amp;IF(ДАННЫЕ!BF107&gt;500,4,IF(ДАННЫЕ!BF107&gt;350,3,IF(ДАННЫЕ!BF107&gt;200,2,IF(ДАННЫЕ!BF107&gt;0,1,0))))&amp;"g"&amp;B107&amp;"d"&amp;H107&amp;"l"&amp;ДАННЫЕ!AT107&amp;"a"&amp;ДАННЫЕ!$V107&amp;"v"&amp;R107&amp;"k"&amp;ДАННЫЕ!$U107&amp;"s"&amp;ДАННЫЕ!$Y107&amp;"t"&amp;ДАННЫЕ!$X107&amp;"b"&amp;IF(ДАННЫЕ!$Q107&gt;1,1,0)&amp;"PP"&amp;ДАННЫЕ!Z107&amp;"c"&amp;S107&amp;"x"&amp;IF(ДАННЫЕ!$BY107&gt;0,IF(YEAR(ДАННЫЕ!$F$1)=YEAR(ДАННЫЕ!$BY107),1,0),0)&amp;"n"&amp;IF(ДАННЫЕ!$BZ107&gt;0,IF(YEAR(ДАННЫЕ!$F$1)=YEAR(ДАННЫЕ!$BZ107),1,0),0)&amp;"u"&amp;D107&amp;"z"&amp;IF(ДАННЫЕ!$CL107&gt;0,IF(YEAR(ДАННЫЕ!$F$1)&gt;YEAR(ДАННЫЕ!$CL107),11,12),0)</f>
        <v>03mf0zpihbeCD0g0dlav0kstb0PPc0x0n0u0z0</v>
      </c>
      <c r="K107" s="28" t="str">
        <f ca="1">ДАННЫЕ!$I107&amp;"x"&amp;B107&amp;"w"&amp;IF(T107+ДАННЫЕ!AD107+ДАННЫЕ!AE107+ДАННЫЕ!AF107+ДАННЫЕ!AG107+ДАННЫЕ!AH107+ДАННЫЕ!$AL107+ДАННЫЕ!AI107+ДАННЫЕ!AJ107+ДАННЫЕ!AK107+ДАННЫЕ!AP107+ДАННЫЕ!AQ107+ДАННЫЕ!AR107+ДАННЫЕ!$AM107+ДАННЫЕ!$AN107+ДАННЫЕ!AS107+ДАННЫЕ!AT107&gt;0,1,0)&amp;IF(OR(T107=2,ДАННЫЕ!AD107=2,ДАННЫЕ!AE107=2,ДАННЫЕ!AF107=2,ДАННЫЕ!AG107=2,ДАННЫЕ!AH107=2,ДАННЫЕ!$AL107=2,ДАННЫЕ!AI107=2,ДАННЫЕ!AJ107=2,ДАННЫЕ!AK107=2,ДАННЫЕ!AP107=2,ДАННЫЕ!AQ107=2,ДАННЫЕ!AR107=2,ДАННЫЕ!$AM107=2,ДАННЫЕ!$AN107=2,ДАННЫЕ!AS107=2,ДАННЫЕ!AT107=2),2,0)&amp;"t"&amp;IF(T107&gt;0,"1"&amp;T107,"00")&amp;"f"&amp;IF(ДАННЫЕ!$AC107,"1"&amp;ДАННЫЕ!$AC107,"00")&amp;"b"&amp;IF(ДАННЫЕ!$AD107,"1"&amp;ДАННЫЕ!$AD107,"00")&amp;"g"&amp;IF(ДАННЫЕ!$AF107,"1"&amp;ДАННЫЕ!$AF107,"00")&amp;"c"&amp;IF(ДАННЫЕ!$AG107,"1"&amp;ДАННЫЕ!$AG107,"00")&amp;"i"&amp;IF(ДАННЫЕ!$AH107,"1"&amp;ДАННЫЕ!$AH107,"00")&amp;"r"&amp;IF(ДАННЫЕ!$AL107,"1"&amp;ДАННЫЕ!$AL107,"00")&amp;"m"&amp;IF(ДАННЫЕ!$AI107,"1"&amp;ДАННЫЕ!$AI107,"00")&amp;"hS"&amp;IF(ДАННЫЕ!$AJ107,"1"&amp;ДАННЫЕ!$AJ107,"00")&amp;"hZ"&amp;IF(ДАННЫЕ!$AK107,"1"&amp;ДАННЫЕ!$AK107,"00")&amp;"p"&amp;IF(ДАННЫЕ!$AP107,"1"&amp;ДАННЫЕ!$AP107,"00")&amp;"k"&amp;IF(ДАННЫЕ!$AQ107,"1"&amp;ДАННЫЕ!$AQ107,"00")&amp;"z"&amp;IF(ДАННЫЕ!$AR107,"1"&amp;ДАННЫЕ!$AR107,"00")&amp;"j"&amp;IF(ДАННЫЕ!$AM107,"1"&amp;ДАННЫЕ!$AM107,"00")&amp;"n"&amp;IF(ДАННЫЕ!$AN107,"1"&amp;ДАННЫЕ!$AN107,"00")&amp;"E"&amp;ДАННЫЕ!BI107&amp;"L"&amp;ДАННЫЕ!AO107&amp;"h"&amp;IF(ДАННЫЕ!$AU107&gt;0,1,0)&amp;"v"&amp;IF(ДАННЫЕ!$AW107&gt;0,1,0)&amp;"a"&amp;IF(ДАННЫЕ!$AS107,"1"&amp;ДАННЫЕ!$AS107,"00")&amp;"s"&amp;IF(ДАННЫЕ!$AT107,"1"&amp;ДАННЫЕ!$AT107,"00")&amp;"u"&amp;IF(ДАННЫЕ!$CJ107&gt;0,1,0)&amp;"y"&amp;B107&amp;"d"&amp;H107&amp;"e"&amp;F107&amp;G107</f>
        <v>x0w00t00f00b00g00c00i00r00m00hS00hZ00p00k00z00j00n00ELh0v0a00s00u0y0de</v>
      </c>
      <c r="L107" s="28" t="str">
        <f ca="1">ДАННЫЕ!$I107&amp;"VN"&amp;IF(ДАННЫЕ!AW107&gt;0,11,10)&amp;"CD"&amp;IF(ДАННЫЕ!BF107&gt;500,16,IF(ДАННЫЕ!BF107&gt;350,15,IF(ДАННЫЕ!BF107&gt;=200,14,IF(ДАННЫЕ!BF107&gt;=100,13,IF(ДАННЫЕ!BF107&gt;=50,12,IF(ДАННЫЕ!BF107&gt;0,11,10))))))&amp;"AR"&amp;IF(ДАННЫЕ!BX107&gt;0,1,0)&amp;"GD"&amp;B107&amp;"VV"&amp;IF(E107&gt;=5,IF(E107&lt;18,1,0),0)</f>
        <v>VN10CD10AR0GD0VV0</v>
      </c>
      <c r="M107" s="28" t="str">
        <f>ДАННЫЕ!$I107&amp;"b"&amp;ДАННЫЕ!$BI107&amp;"r"&amp;ДАННЫЕ!$BJ107&amp;"CD"&amp;IF(ДАННЫЕ!BF107&gt;0,IF(ДАННЫЕ!BF107&lt;200,1,IF(ДАННЫЕ!BF107&lt;350,2,3)),0)&amp;"h"&amp;IF(ДАННЫЕ!$BK107+ДАННЫЕ!$BL107+ДАННЫЕ!$BM107&gt;0,1,0)&amp;"x"&amp;ДАННЫЕ!$BK107&amp;"y"&amp;ДАННЫЕ!$BL107&amp;"z"&amp;ДАННЫЕ!$BM107&amp;"c"&amp;IF(ДАННЫЕ!$BK107+ДАННЫЕ!$BL107+ДАННЫЕ!$BM107=3,1,0)&amp;"a"&amp;IF(ДАННЫЕ!$BQ107+ДАННЫЕ!$BR107&gt;0,1,0)&amp;"d"&amp;ДАННЫЕ!$BQ107&amp;"v"&amp;ДАННЫЕ!$BR107&amp;"p"&amp;ДАННЫЕ!$BS107&amp;"n"&amp;ДАННЫЕ!$BU107&amp;"t"&amp;ДАННЫЕ!$BV107&amp;"o"&amp;ДАННЫЕ!$BT107&amp;"l"&amp;IF(ДАННЫЕ!$BN107&gt;0,1,0)&amp;ДАННЫЕ!$BN107&amp;"g"&amp;ДАННЫЕ!$BO107&amp;"s"&amp;ДАННЫЕ!$BP107&amp;"DZ"&amp;IF(ДАННЫЕ!B107-ДАННЫЕ!G107 &lt; 60,IF(ДАННЫЕ!B107-ДАННЫЕ!G107 &gt;= 0,1,0),0)&amp;"u"&amp;IF(ДАННЫЕ!$CJ107&gt;0,1,0)</f>
        <v>brCD0h0xyzc0a0dvpntol0gsDZ1u0</v>
      </c>
      <c r="N107" s="28" t="str">
        <f ca="1">ДАННЫЕ!$F107&amp;ДАННЫЕ!$I107&amp;"g"&amp;B107&amp;"cf"&amp;D107&amp;"a"&amp;IF(ДАННЫЕ!$BX107&gt;0,1,0)&amp;IF(ДАННЫЕ!$BF107&gt;500,1,IF(ДАННЫЕ!$BF107&gt;350,2,IF(ДАННЫЕ!$BF107&gt;=200,3,IF(ДАННЫЕ!$BF107&gt;=100,4,IF(ДАННЫЕ!$BF107&gt;=50,5,IF(ДАННЫЕ!$BF107&lt;50,6,0))))))&amp;"AR"&amp;IF(DATEDIF(ДАННЫЕ!$BX107,ДАННЫЕ!$F$1,"y")&gt;1,1,0)&amp;"VG"&amp;IF(ДАННЫЕ!$BH107="0",1,0)&amp;"o"&amp;IF(T107+ДАННЫЕ!$AF107+ДАННЫЕ!$AG107+ДАННЫЕ!$AH107+ДАННЫЕ!$AI107+ДАННЫЕ!$AJ107+ДАННЫЕ!$AP107+ДАННЫЕ!$AQ107+ДАННЫЕ!$AR107+ДАННЫЕ!$AU107+ДАННЫЕ!$AW107+ДАННЫЕ!$AS107+ДАННЫЕ!$AT107&gt;0,1,0)&amp;"x"&amp;ДАННЫЕ!$AG107&amp;"p"&amp;IF(ДАННЫЕ!$BY107&gt;0,1,0)&amp;"v"&amp;IF(ДАННЫЕ!$BZ107&gt;0,1,0)&amp;"n"&amp;ДАННЫЕ!$CA107&amp;"t"&amp;ДАННЫЕ!$AY107&amp;"k"&amp;ДАННЫЕ!$CB107&amp;"q"&amp;ДАННЫЕ!$CC107&amp;"w"&amp;ДАННЫЕ!$CD107&amp;"e"&amp;ДАННЫЕ!$CE107&amp;"m"&amp;ДАННЫЕ!$CF107&amp;"c"&amp;ДАННЫЕ!$CG107&amp;"z"&amp;ДАННЫЕ!$CH107&amp;"d"&amp;IF(H107=4,1,0)&amp;"s"&amp;IF(ДАННЫЕ!$J107=1,0,1)&amp;"u"&amp;IF(ДАННЫЕ!$CJ107&gt;0,1,0)</f>
        <v>g0cf0a06AR1VG0o0xp0v0ntkqwemczd0s1u0</v>
      </c>
      <c r="O107" s="28" t="str">
        <f>ДАННЫЕ!$I107&amp;"g"&amp;B107&amp;A107&amp;"f"&amp;P107&amp;"c"&amp;IF(ДАННЫЕ!$U107&gt;0,1,0)&amp;"s"&amp;IF(ДАННЫЕ!$Q107&gt;0,IF(YEAR(ДАННЫЕ!$F$1)=YEAR(ДАННЫЕ!$Q107),IF(MONTH(ДАННЫЕ!$F$1)=MONTH(ДАННЫЕ!$Q107),111,11),1),0)&amp;"i"&amp;IF(ДАННЫЕ!$R107+ДАННЫЕ!$S107+ДАННЫЕ!$T107=0,0,1)&amp;"h"&amp;IF(ДАННЫЕ!$P107&gt;0,1,0)&amp;"p"&amp;IF(ДАННЫЕ!$CI107&gt;0,IF(YEAR(ДАННЫЕ!$F$1)=YEAR(ДАННЫЕ!$CI107),IF(MONTH(ДАННЫЕ!$F$1)=MONTH(ДАННЫЕ!$CI107),111,11),1),0)&amp;"d"&amp;IF(ДАННЫЕ!$CJ107&gt;0,IF(YEAR(ДАННЫЕ!$F$1)=YEAR(ДАННЫЕ!$CJ107),IF(MONTH(ДАННЫЕ!$F$1)=MONTH(ДАННЫЕ!$CJ107),111,11),1),0)&amp;"o"&amp;IF(ДАННЫЕ!$CK107&gt;0,IF(MONTH(ДАННЫЕ!$F$1)=MONTH(ДАННЫЕ!$CK107),111,11),0)&amp;"v"&amp;IF(ДАННЫЕ!$BE107&gt;0,IF(MONTH(ДАННЫЕ!$F$1)=MONTH(ДАННЫЕ!$BE107),111,11),0)</f>
        <v>g00f0c0s0i0h0p0d0o0v0</v>
      </c>
      <c r="P107" s="15">
        <f t="shared" si="5"/>
        <v>0</v>
      </c>
      <c r="Q107" s="15">
        <f>IF(ДАННЫЕ!$F$1&gt;ДАННЫЕ!$N107,IF(YEAR(ДАННЫЕ!$F$1)=YEAR(ДАННЫЕ!M107),1,0),0)</f>
        <v>0</v>
      </c>
      <c r="R107" s="15">
        <f>IF(ДАННЫЕ!$F$1&gt;ДАННЫЕ!$N107,IF(YEAR(ДАННЫЕ!$F$1)=YEAR(ДАННЫЕ!N107),1,0),0)</f>
        <v>0</v>
      </c>
      <c r="S107" s="15">
        <f>IF(ДАННЫЕ!$AA107="2А",1,IF(ДАННЫЕ!$AA107="2Б",2,IF(ДАННЫЕ!$AA107="2В",3,IF(ДАННЫЕ!$AA107=3,4,IF(ДАННЫЕ!$AA107="4А",5,IF(ДАННЫЕ!$AA107="4Б",6,IF(ДАННЫЕ!$AA107="4В",7,IF(ДАННЫЕ!$AA107=5,8,0))))))))</f>
        <v>0</v>
      </c>
      <c r="T107" s="15">
        <f>IF(OR(ДАННЫЕ!$AC107=2,ДАННЫЕ!$AD107=2,ДАННЫЕ!$AE107=2),2,IF(OR(ДАННЫЕ!$AC107=1,ДАННЫЕ!$AD107=1,ДАННЫЕ!$AE107=1),1,0))</f>
        <v>0</v>
      </c>
    </row>
    <row r="108" spans="1:20" ht="15" customHeight="1" x14ac:dyDescent="0.2">
      <c r="A108" s="78">
        <f>IF(B108&gt;0,IF(MONTH(ДАННЫЕ!$F$1)=MONTH(ДАННЫЕ!$B108),1,0),0)</f>
        <v>0</v>
      </c>
      <c r="B108" s="14">
        <f>IF(ДАННЫЕ!$B108&gt;0,IF(YEAR(ДАННЫЕ!$F$1)=YEAR(ДАННЫЕ!$B108),1,0),0)</f>
        <v>0</v>
      </c>
      <c r="C108" s="14">
        <f>IF(ДАННЫЕ!$CM108&gt;0,IF(YEAR(ДАННЫЕ!$F$1)=YEAR(ДАННЫЕ!$CM108),1,0),0)</f>
        <v>0</v>
      </c>
      <c r="D108" s="14">
        <f>IF(ДАННЫЕ!$CJ108&gt;0,IF(ДАННЫЕ!$CL108&gt;ДАННЫЕ!$F$1,1,IF(ДАННЫЕ!$CL108&gt;0,0,1)),0)</f>
        <v>0</v>
      </c>
      <c r="E108" s="43" t="str">
        <f ca="1">IF(ДАННЫЕ!$F$1&gt;0,IF(ДАННЫЕ!$G108&gt;0,DATEDIF(ДАННЫЕ!$G108,ДАННЫЕ!$F$1,"y"),""),IF(ДАННЫЕ!$G108&gt;0,DATEDIF(ДАННЫЕ!$G108,TODAY(),"y"),""))</f>
        <v/>
      </c>
      <c r="F108" s="43" t="str">
        <f xml:space="preserve"> IF(ДАННЫЕ!$F108="М",IF(E108&gt;=18,IF(E108&lt;60,1,""),""),"")&amp;IF(ДАННЫЕ!$F108="Ж",IF(E108&gt;=18,IF(E108&lt;55,1,""),""),"")</f>
        <v/>
      </c>
      <c r="G108" s="43" t="str">
        <f xml:space="preserve"> IF(ДАННЫЕ!$F108="М",IF(E108&gt;=60,2,""),"")&amp;IF(ДАННЫЕ!$F108="Ж",IF(E108&gt;=55,2,""),"")</f>
        <v/>
      </c>
      <c r="H108" s="43" t="str">
        <f t="shared" ca="1" si="3"/>
        <v/>
      </c>
      <c r="I108" s="43" t="str">
        <f t="shared" ca="1" si="4"/>
        <v>03</v>
      </c>
      <c r="J108" s="28" t="str">
        <f ca="1">ДАННЫЕ!$F108&amp;H108&amp;I108&amp;ДАННЫЕ!$I108&amp;"m"&amp;IF(ДАННЫЕ!$I108&gt;0,IF(ДАННЫЕ!$J108&gt;0,0,1),"")&amp;"f"&amp;IF(ДАННЫЕ!$R108&gt;0,IF(YEAR(ДАННЫЕ!$F$1)=YEAR(ДАННЫЕ!$R108),1,0),0)&amp;"z"&amp;ДАННЫЕ!$R108&amp;"p"&amp;ДАННЫЕ!$S108&amp;"i"&amp;ДАННЫЕ!$T108&amp;"h"&amp;ДАННЫЕ!$K108&amp;"be"&amp;ДАННЫЕ!$BI108&amp;"CD"&amp;IF(ДАННЫЕ!BF108&gt;500,4,IF(ДАННЫЕ!BF108&gt;350,3,IF(ДАННЫЕ!BF108&gt;200,2,IF(ДАННЫЕ!BF108&gt;0,1,0))))&amp;"g"&amp;B108&amp;"d"&amp;H108&amp;"l"&amp;ДАННЫЕ!AT108&amp;"a"&amp;ДАННЫЕ!$V108&amp;"v"&amp;R108&amp;"k"&amp;ДАННЫЕ!$U108&amp;"s"&amp;ДАННЫЕ!$Y108&amp;"t"&amp;ДАННЫЕ!$X108&amp;"b"&amp;IF(ДАННЫЕ!$Q108&gt;1,1,0)&amp;"PP"&amp;ДАННЫЕ!Z108&amp;"c"&amp;S108&amp;"x"&amp;IF(ДАННЫЕ!$BY108&gt;0,IF(YEAR(ДАННЫЕ!$F$1)=YEAR(ДАННЫЕ!$BY108),1,0),0)&amp;"n"&amp;IF(ДАННЫЕ!$BZ108&gt;0,IF(YEAR(ДАННЫЕ!$F$1)=YEAR(ДАННЫЕ!$BZ108),1,0),0)&amp;"u"&amp;D108&amp;"z"&amp;IF(ДАННЫЕ!$CL108&gt;0,IF(YEAR(ДАННЫЕ!$F$1)&gt;YEAR(ДАННЫЕ!$CL108),11,12),0)</f>
        <v>03mf0zpihbeCD0g0dlav0kstb0PPc0x0n0u0z0</v>
      </c>
      <c r="K108" s="28" t="str">
        <f ca="1">ДАННЫЕ!$I108&amp;"x"&amp;B108&amp;"w"&amp;IF(T108+ДАННЫЕ!AD108+ДАННЫЕ!AE108+ДАННЫЕ!AF108+ДАННЫЕ!AG108+ДАННЫЕ!AH108+ДАННЫЕ!$AL108+ДАННЫЕ!AI108+ДАННЫЕ!AJ108+ДАННЫЕ!AK108+ДАННЫЕ!AP108+ДАННЫЕ!AQ108+ДАННЫЕ!AR108+ДАННЫЕ!$AM108+ДАННЫЕ!$AN108+ДАННЫЕ!AS108+ДАННЫЕ!AT108&gt;0,1,0)&amp;IF(OR(T108=2,ДАННЫЕ!AD108=2,ДАННЫЕ!AE108=2,ДАННЫЕ!AF108=2,ДАННЫЕ!AG108=2,ДАННЫЕ!AH108=2,ДАННЫЕ!$AL108=2,ДАННЫЕ!AI108=2,ДАННЫЕ!AJ108=2,ДАННЫЕ!AK108=2,ДАННЫЕ!AP108=2,ДАННЫЕ!AQ108=2,ДАННЫЕ!AR108=2,ДАННЫЕ!$AM108=2,ДАННЫЕ!$AN108=2,ДАННЫЕ!AS108=2,ДАННЫЕ!AT108=2),2,0)&amp;"t"&amp;IF(T108&gt;0,"1"&amp;T108,"00")&amp;"f"&amp;IF(ДАННЫЕ!$AC108,"1"&amp;ДАННЫЕ!$AC108,"00")&amp;"b"&amp;IF(ДАННЫЕ!$AD108,"1"&amp;ДАННЫЕ!$AD108,"00")&amp;"g"&amp;IF(ДАННЫЕ!$AF108,"1"&amp;ДАННЫЕ!$AF108,"00")&amp;"c"&amp;IF(ДАННЫЕ!$AG108,"1"&amp;ДАННЫЕ!$AG108,"00")&amp;"i"&amp;IF(ДАННЫЕ!$AH108,"1"&amp;ДАННЫЕ!$AH108,"00")&amp;"r"&amp;IF(ДАННЫЕ!$AL108,"1"&amp;ДАННЫЕ!$AL108,"00")&amp;"m"&amp;IF(ДАННЫЕ!$AI108,"1"&amp;ДАННЫЕ!$AI108,"00")&amp;"hS"&amp;IF(ДАННЫЕ!$AJ108,"1"&amp;ДАННЫЕ!$AJ108,"00")&amp;"hZ"&amp;IF(ДАННЫЕ!$AK108,"1"&amp;ДАННЫЕ!$AK108,"00")&amp;"p"&amp;IF(ДАННЫЕ!$AP108,"1"&amp;ДАННЫЕ!$AP108,"00")&amp;"k"&amp;IF(ДАННЫЕ!$AQ108,"1"&amp;ДАННЫЕ!$AQ108,"00")&amp;"z"&amp;IF(ДАННЫЕ!$AR108,"1"&amp;ДАННЫЕ!$AR108,"00")&amp;"j"&amp;IF(ДАННЫЕ!$AM108,"1"&amp;ДАННЫЕ!$AM108,"00")&amp;"n"&amp;IF(ДАННЫЕ!$AN108,"1"&amp;ДАННЫЕ!$AN108,"00")&amp;"E"&amp;ДАННЫЕ!BI108&amp;"L"&amp;ДАННЫЕ!AO108&amp;"h"&amp;IF(ДАННЫЕ!$AU108&gt;0,1,0)&amp;"v"&amp;IF(ДАННЫЕ!$AW108&gt;0,1,0)&amp;"a"&amp;IF(ДАННЫЕ!$AS108,"1"&amp;ДАННЫЕ!$AS108,"00")&amp;"s"&amp;IF(ДАННЫЕ!$AT108,"1"&amp;ДАННЫЕ!$AT108,"00")&amp;"u"&amp;IF(ДАННЫЕ!$CJ108&gt;0,1,0)&amp;"y"&amp;B108&amp;"d"&amp;H108&amp;"e"&amp;F108&amp;G108</f>
        <v>x0w00t00f00b00g00c00i00r00m00hS00hZ00p00k00z00j00n00ELh0v0a00s00u0y0de</v>
      </c>
      <c r="L108" s="28" t="str">
        <f ca="1">ДАННЫЕ!$I108&amp;"VN"&amp;IF(ДАННЫЕ!AW108&gt;0,11,10)&amp;"CD"&amp;IF(ДАННЫЕ!BF108&gt;500,16,IF(ДАННЫЕ!BF108&gt;350,15,IF(ДАННЫЕ!BF108&gt;=200,14,IF(ДАННЫЕ!BF108&gt;=100,13,IF(ДАННЫЕ!BF108&gt;=50,12,IF(ДАННЫЕ!BF108&gt;0,11,10))))))&amp;"AR"&amp;IF(ДАННЫЕ!BX108&gt;0,1,0)&amp;"GD"&amp;B108&amp;"VV"&amp;IF(E108&gt;=5,IF(E108&lt;18,1,0),0)</f>
        <v>VN10CD10AR0GD0VV0</v>
      </c>
      <c r="M108" s="28" t="str">
        <f>ДАННЫЕ!$I108&amp;"b"&amp;ДАННЫЕ!$BI108&amp;"r"&amp;ДАННЫЕ!$BJ108&amp;"CD"&amp;IF(ДАННЫЕ!BF108&gt;0,IF(ДАННЫЕ!BF108&lt;200,1,IF(ДАННЫЕ!BF108&lt;350,2,3)),0)&amp;"h"&amp;IF(ДАННЫЕ!$BK108+ДАННЫЕ!$BL108+ДАННЫЕ!$BM108&gt;0,1,0)&amp;"x"&amp;ДАННЫЕ!$BK108&amp;"y"&amp;ДАННЫЕ!$BL108&amp;"z"&amp;ДАННЫЕ!$BM108&amp;"c"&amp;IF(ДАННЫЕ!$BK108+ДАННЫЕ!$BL108+ДАННЫЕ!$BM108=3,1,0)&amp;"a"&amp;IF(ДАННЫЕ!$BQ108+ДАННЫЕ!$BR108&gt;0,1,0)&amp;"d"&amp;ДАННЫЕ!$BQ108&amp;"v"&amp;ДАННЫЕ!$BR108&amp;"p"&amp;ДАННЫЕ!$BS108&amp;"n"&amp;ДАННЫЕ!$BU108&amp;"t"&amp;ДАННЫЕ!$BV108&amp;"o"&amp;ДАННЫЕ!$BT108&amp;"l"&amp;IF(ДАННЫЕ!$BN108&gt;0,1,0)&amp;ДАННЫЕ!$BN108&amp;"g"&amp;ДАННЫЕ!$BO108&amp;"s"&amp;ДАННЫЕ!$BP108&amp;"DZ"&amp;IF(ДАННЫЕ!B108-ДАННЫЕ!G108 &lt; 60,IF(ДАННЫЕ!B108-ДАННЫЕ!G108 &gt;= 0,1,0),0)&amp;"u"&amp;IF(ДАННЫЕ!$CJ108&gt;0,1,0)</f>
        <v>brCD0h0xyzc0a0dvpntol0gsDZ1u0</v>
      </c>
      <c r="N108" s="28" t="str">
        <f ca="1">ДАННЫЕ!$F108&amp;ДАННЫЕ!$I108&amp;"g"&amp;B108&amp;"cf"&amp;D108&amp;"a"&amp;IF(ДАННЫЕ!$BX108&gt;0,1,0)&amp;IF(ДАННЫЕ!$BF108&gt;500,1,IF(ДАННЫЕ!$BF108&gt;350,2,IF(ДАННЫЕ!$BF108&gt;=200,3,IF(ДАННЫЕ!$BF108&gt;=100,4,IF(ДАННЫЕ!$BF108&gt;=50,5,IF(ДАННЫЕ!$BF108&lt;50,6,0))))))&amp;"AR"&amp;IF(DATEDIF(ДАННЫЕ!$BX108,ДАННЫЕ!$F$1,"y")&gt;1,1,0)&amp;"VG"&amp;IF(ДАННЫЕ!$BH108="0",1,0)&amp;"o"&amp;IF(T108+ДАННЫЕ!$AF108+ДАННЫЕ!$AG108+ДАННЫЕ!$AH108+ДАННЫЕ!$AI108+ДАННЫЕ!$AJ108+ДАННЫЕ!$AP108+ДАННЫЕ!$AQ108+ДАННЫЕ!$AR108+ДАННЫЕ!$AU108+ДАННЫЕ!$AW108+ДАННЫЕ!$AS108+ДАННЫЕ!$AT108&gt;0,1,0)&amp;"x"&amp;ДАННЫЕ!$AG108&amp;"p"&amp;IF(ДАННЫЕ!$BY108&gt;0,1,0)&amp;"v"&amp;IF(ДАННЫЕ!$BZ108&gt;0,1,0)&amp;"n"&amp;ДАННЫЕ!$CA108&amp;"t"&amp;ДАННЫЕ!$AY108&amp;"k"&amp;ДАННЫЕ!$CB108&amp;"q"&amp;ДАННЫЕ!$CC108&amp;"w"&amp;ДАННЫЕ!$CD108&amp;"e"&amp;ДАННЫЕ!$CE108&amp;"m"&amp;ДАННЫЕ!$CF108&amp;"c"&amp;ДАННЫЕ!$CG108&amp;"z"&amp;ДАННЫЕ!$CH108&amp;"d"&amp;IF(H108=4,1,0)&amp;"s"&amp;IF(ДАННЫЕ!$J108=1,0,1)&amp;"u"&amp;IF(ДАННЫЕ!$CJ108&gt;0,1,0)</f>
        <v>g0cf0a06AR1VG0o0xp0v0ntkqwemczd0s1u0</v>
      </c>
      <c r="O108" s="28" t="str">
        <f>ДАННЫЕ!$I108&amp;"g"&amp;B108&amp;A108&amp;"f"&amp;P108&amp;"c"&amp;IF(ДАННЫЕ!$U108&gt;0,1,0)&amp;"s"&amp;IF(ДАННЫЕ!$Q108&gt;0,IF(YEAR(ДАННЫЕ!$F$1)=YEAR(ДАННЫЕ!$Q108),IF(MONTH(ДАННЫЕ!$F$1)=MONTH(ДАННЫЕ!$Q108),111,11),1),0)&amp;"i"&amp;IF(ДАННЫЕ!$R108+ДАННЫЕ!$S108+ДАННЫЕ!$T108=0,0,1)&amp;"h"&amp;IF(ДАННЫЕ!$P108&gt;0,1,0)&amp;"p"&amp;IF(ДАННЫЕ!$CI108&gt;0,IF(YEAR(ДАННЫЕ!$F$1)=YEAR(ДАННЫЕ!$CI108),IF(MONTH(ДАННЫЕ!$F$1)=MONTH(ДАННЫЕ!$CI108),111,11),1),0)&amp;"d"&amp;IF(ДАННЫЕ!$CJ108&gt;0,IF(YEAR(ДАННЫЕ!$F$1)=YEAR(ДАННЫЕ!$CJ108),IF(MONTH(ДАННЫЕ!$F$1)=MONTH(ДАННЫЕ!$CJ108),111,11),1),0)&amp;"o"&amp;IF(ДАННЫЕ!$CK108&gt;0,IF(MONTH(ДАННЫЕ!$F$1)=MONTH(ДАННЫЕ!$CK108),111,11),0)&amp;"v"&amp;IF(ДАННЫЕ!$BE108&gt;0,IF(MONTH(ДАННЫЕ!$F$1)=MONTH(ДАННЫЕ!$BE108),111,11),0)</f>
        <v>g00f0c0s0i0h0p0d0o0v0</v>
      </c>
      <c r="P108" s="15">
        <f t="shared" si="5"/>
        <v>0</v>
      </c>
      <c r="Q108" s="15">
        <f>IF(ДАННЫЕ!$F$1&gt;ДАННЫЕ!$N108,IF(YEAR(ДАННЫЕ!$F$1)=YEAR(ДАННЫЕ!M108),1,0),0)</f>
        <v>0</v>
      </c>
      <c r="R108" s="15">
        <f>IF(ДАННЫЕ!$F$1&gt;ДАННЫЕ!$N108,IF(YEAR(ДАННЫЕ!$F$1)=YEAR(ДАННЫЕ!N108),1,0),0)</f>
        <v>0</v>
      </c>
      <c r="S108" s="15">
        <f>IF(ДАННЫЕ!$AA108="2А",1,IF(ДАННЫЕ!$AA108="2Б",2,IF(ДАННЫЕ!$AA108="2В",3,IF(ДАННЫЕ!$AA108=3,4,IF(ДАННЫЕ!$AA108="4А",5,IF(ДАННЫЕ!$AA108="4Б",6,IF(ДАННЫЕ!$AA108="4В",7,IF(ДАННЫЕ!$AA108=5,8,0))))))))</f>
        <v>0</v>
      </c>
      <c r="T108" s="15">
        <f>IF(OR(ДАННЫЕ!$AC108=2,ДАННЫЕ!$AD108=2,ДАННЫЕ!$AE108=2),2,IF(OR(ДАННЫЕ!$AC108=1,ДАННЫЕ!$AD108=1,ДАННЫЕ!$AE108=1),1,0))</f>
        <v>0</v>
      </c>
    </row>
    <row r="109" spans="1:20" ht="15" customHeight="1" x14ac:dyDescent="0.2">
      <c r="A109" s="78">
        <f>IF(B109&gt;0,IF(MONTH(ДАННЫЕ!$F$1)=MONTH(ДАННЫЕ!$B109),1,0),0)</f>
        <v>0</v>
      </c>
      <c r="B109" s="14">
        <f>IF(ДАННЫЕ!$B109&gt;0,IF(YEAR(ДАННЫЕ!$F$1)=YEAR(ДАННЫЕ!$B109),1,0),0)</f>
        <v>0</v>
      </c>
      <c r="C109" s="14">
        <f>IF(ДАННЫЕ!$CM109&gt;0,IF(YEAR(ДАННЫЕ!$F$1)=YEAR(ДАННЫЕ!$CM109),1,0),0)</f>
        <v>0</v>
      </c>
      <c r="D109" s="14">
        <f>IF(ДАННЫЕ!$CJ109&gt;0,IF(ДАННЫЕ!$CL109&gt;ДАННЫЕ!$F$1,1,IF(ДАННЫЕ!$CL109&gt;0,0,1)),0)</f>
        <v>0</v>
      </c>
      <c r="E109" s="43" t="str">
        <f ca="1">IF(ДАННЫЕ!$F$1&gt;0,IF(ДАННЫЕ!$G109&gt;0,DATEDIF(ДАННЫЕ!$G109,ДАННЫЕ!$F$1,"y"),""),IF(ДАННЫЕ!$G109&gt;0,DATEDIF(ДАННЫЕ!$G109,TODAY(),"y"),""))</f>
        <v/>
      </c>
      <c r="F109" s="43" t="str">
        <f xml:space="preserve"> IF(ДАННЫЕ!$F109="М",IF(E109&gt;=18,IF(E109&lt;60,1,""),""),"")&amp;IF(ДАННЫЕ!$F109="Ж",IF(E109&gt;=18,IF(E109&lt;55,1,""),""),"")</f>
        <v/>
      </c>
      <c r="G109" s="43" t="str">
        <f xml:space="preserve"> IF(ДАННЫЕ!$F109="М",IF(E109&gt;=60,2,""),"")&amp;IF(ДАННЫЕ!$F109="Ж",IF(E109&gt;=55,2,""),"")</f>
        <v/>
      </c>
      <c r="H109" s="43" t="str">
        <f t="shared" ca="1" si="3"/>
        <v/>
      </c>
      <c r="I109" s="43" t="str">
        <f t="shared" ca="1" si="4"/>
        <v>03</v>
      </c>
      <c r="J109" s="28" t="str">
        <f ca="1">ДАННЫЕ!$F109&amp;H109&amp;I109&amp;ДАННЫЕ!$I109&amp;"m"&amp;IF(ДАННЫЕ!$I109&gt;0,IF(ДАННЫЕ!$J109&gt;0,0,1),"")&amp;"f"&amp;IF(ДАННЫЕ!$R109&gt;0,IF(YEAR(ДАННЫЕ!$F$1)=YEAR(ДАННЫЕ!$R109),1,0),0)&amp;"z"&amp;ДАННЫЕ!$R109&amp;"p"&amp;ДАННЫЕ!$S109&amp;"i"&amp;ДАННЫЕ!$T109&amp;"h"&amp;ДАННЫЕ!$K109&amp;"be"&amp;ДАННЫЕ!$BI109&amp;"CD"&amp;IF(ДАННЫЕ!BF109&gt;500,4,IF(ДАННЫЕ!BF109&gt;350,3,IF(ДАННЫЕ!BF109&gt;200,2,IF(ДАННЫЕ!BF109&gt;0,1,0))))&amp;"g"&amp;B109&amp;"d"&amp;H109&amp;"l"&amp;ДАННЫЕ!AT109&amp;"a"&amp;ДАННЫЕ!$V109&amp;"v"&amp;R109&amp;"k"&amp;ДАННЫЕ!$U109&amp;"s"&amp;ДАННЫЕ!$Y109&amp;"t"&amp;ДАННЫЕ!$X109&amp;"b"&amp;IF(ДАННЫЕ!$Q109&gt;1,1,0)&amp;"PP"&amp;ДАННЫЕ!Z109&amp;"c"&amp;S109&amp;"x"&amp;IF(ДАННЫЕ!$BY109&gt;0,IF(YEAR(ДАННЫЕ!$F$1)=YEAR(ДАННЫЕ!$BY109),1,0),0)&amp;"n"&amp;IF(ДАННЫЕ!$BZ109&gt;0,IF(YEAR(ДАННЫЕ!$F$1)=YEAR(ДАННЫЕ!$BZ109),1,0),0)&amp;"u"&amp;D109&amp;"z"&amp;IF(ДАННЫЕ!$CL109&gt;0,IF(YEAR(ДАННЫЕ!$F$1)&gt;YEAR(ДАННЫЕ!$CL109),11,12),0)</f>
        <v>03mf0zpihbeCD0g0dlav0kstb0PPc0x0n0u0z0</v>
      </c>
      <c r="K109" s="28" t="str">
        <f ca="1">ДАННЫЕ!$I109&amp;"x"&amp;B109&amp;"w"&amp;IF(T109+ДАННЫЕ!AD109+ДАННЫЕ!AE109+ДАННЫЕ!AF109+ДАННЫЕ!AG109+ДАННЫЕ!AH109+ДАННЫЕ!$AL109+ДАННЫЕ!AI109+ДАННЫЕ!AJ109+ДАННЫЕ!AK109+ДАННЫЕ!AP109+ДАННЫЕ!AQ109+ДАННЫЕ!AR109+ДАННЫЕ!$AM109+ДАННЫЕ!$AN109+ДАННЫЕ!AS109+ДАННЫЕ!AT109&gt;0,1,0)&amp;IF(OR(T109=2,ДАННЫЕ!AD109=2,ДАННЫЕ!AE109=2,ДАННЫЕ!AF109=2,ДАННЫЕ!AG109=2,ДАННЫЕ!AH109=2,ДАННЫЕ!$AL109=2,ДАННЫЕ!AI109=2,ДАННЫЕ!AJ109=2,ДАННЫЕ!AK109=2,ДАННЫЕ!AP109=2,ДАННЫЕ!AQ109=2,ДАННЫЕ!AR109=2,ДАННЫЕ!$AM109=2,ДАННЫЕ!$AN109=2,ДАННЫЕ!AS109=2,ДАННЫЕ!AT109=2),2,0)&amp;"t"&amp;IF(T109&gt;0,"1"&amp;T109,"00")&amp;"f"&amp;IF(ДАННЫЕ!$AC109,"1"&amp;ДАННЫЕ!$AC109,"00")&amp;"b"&amp;IF(ДАННЫЕ!$AD109,"1"&amp;ДАННЫЕ!$AD109,"00")&amp;"g"&amp;IF(ДАННЫЕ!$AF109,"1"&amp;ДАННЫЕ!$AF109,"00")&amp;"c"&amp;IF(ДАННЫЕ!$AG109,"1"&amp;ДАННЫЕ!$AG109,"00")&amp;"i"&amp;IF(ДАННЫЕ!$AH109,"1"&amp;ДАННЫЕ!$AH109,"00")&amp;"r"&amp;IF(ДАННЫЕ!$AL109,"1"&amp;ДАННЫЕ!$AL109,"00")&amp;"m"&amp;IF(ДАННЫЕ!$AI109,"1"&amp;ДАННЫЕ!$AI109,"00")&amp;"hS"&amp;IF(ДАННЫЕ!$AJ109,"1"&amp;ДАННЫЕ!$AJ109,"00")&amp;"hZ"&amp;IF(ДАННЫЕ!$AK109,"1"&amp;ДАННЫЕ!$AK109,"00")&amp;"p"&amp;IF(ДАННЫЕ!$AP109,"1"&amp;ДАННЫЕ!$AP109,"00")&amp;"k"&amp;IF(ДАННЫЕ!$AQ109,"1"&amp;ДАННЫЕ!$AQ109,"00")&amp;"z"&amp;IF(ДАННЫЕ!$AR109,"1"&amp;ДАННЫЕ!$AR109,"00")&amp;"j"&amp;IF(ДАННЫЕ!$AM109,"1"&amp;ДАННЫЕ!$AM109,"00")&amp;"n"&amp;IF(ДАННЫЕ!$AN109,"1"&amp;ДАННЫЕ!$AN109,"00")&amp;"E"&amp;ДАННЫЕ!BI109&amp;"L"&amp;ДАННЫЕ!AO109&amp;"h"&amp;IF(ДАННЫЕ!$AU109&gt;0,1,0)&amp;"v"&amp;IF(ДАННЫЕ!$AW109&gt;0,1,0)&amp;"a"&amp;IF(ДАННЫЕ!$AS109,"1"&amp;ДАННЫЕ!$AS109,"00")&amp;"s"&amp;IF(ДАННЫЕ!$AT109,"1"&amp;ДАННЫЕ!$AT109,"00")&amp;"u"&amp;IF(ДАННЫЕ!$CJ109&gt;0,1,0)&amp;"y"&amp;B109&amp;"d"&amp;H109&amp;"e"&amp;F109&amp;G109</f>
        <v>x0w00t00f00b00g00c00i00r00m00hS00hZ00p00k00z00j00n00ELh0v0a00s00u0y0de</v>
      </c>
      <c r="L109" s="28" t="str">
        <f ca="1">ДАННЫЕ!$I109&amp;"VN"&amp;IF(ДАННЫЕ!AW109&gt;0,11,10)&amp;"CD"&amp;IF(ДАННЫЕ!BF109&gt;500,16,IF(ДАННЫЕ!BF109&gt;350,15,IF(ДАННЫЕ!BF109&gt;=200,14,IF(ДАННЫЕ!BF109&gt;=100,13,IF(ДАННЫЕ!BF109&gt;=50,12,IF(ДАННЫЕ!BF109&gt;0,11,10))))))&amp;"AR"&amp;IF(ДАННЫЕ!BX109&gt;0,1,0)&amp;"GD"&amp;B109&amp;"VV"&amp;IF(E109&gt;=5,IF(E109&lt;18,1,0),0)</f>
        <v>VN10CD10AR0GD0VV0</v>
      </c>
      <c r="M109" s="28" t="str">
        <f>ДАННЫЕ!$I109&amp;"b"&amp;ДАННЫЕ!$BI109&amp;"r"&amp;ДАННЫЕ!$BJ109&amp;"CD"&amp;IF(ДАННЫЕ!BF109&gt;0,IF(ДАННЫЕ!BF109&lt;200,1,IF(ДАННЫЕ!BF109&lt;350,2,3)),0)&amp;"h"&amp;IF(ДАННЫЕ!$BK109+ДАННЫЕ!$BL109+ДАННЫЕ!$BM109&gt;0,1,0)&amp;"x"&amp;ДАННЫЕ!$BK109&amp;"y"&amp;ДАННЫЕ!$BL109&amp;"z"&amp;ДАННЫЕ!$BM109&amp;"c"&amp;IF(ДАННЫЕ!$BK109+ДАННЫЕ!$BL109+ДАННЫЕ!$BM109=3,1,0)&amp;"a"&amp;IF(ДАННЫЕ!$BQ109+ДАННЫЕ!$BR109&gt;0,1,0)&amp;"d"&amp;ДАННЫЕ!$BQ109&amp;"v"&amp;ДАННЫЕ!$BR109&amp;"p"&amp;ДАННЫЕ!$BS109&amp;"n"&amp;ДАННЫЕ!$BU109&amp;"t"&amp;ДАННЫЕ!$BV109&amp;"o"&amp;ДАННЫЕ!$BT109&amp;"l"&amp;IF(ДАННЫЕ!$BN109&gt;0,1,0)&amp;ДАННЫЕ!$BN109&amp;"g"&amp;ДАННЫЕ!$BO109&amp;"s"&amp;ДАННЫЕ!$BP109&amp;"DZ"&amp;IF(ДАННЫЕ!B109-ДАННЫЕ!G109 &lt; 60,IF(ДАННЫЕ!B109-ДАННЫЕ!G109 &gt;= 0,1,0),0)&amp;"u"&amp;IF(ДАННЫЕ!$CJ109&gt;0,1,0)</f>
        <v>brCD0h0xyzc0a0dvpntol0gsDZ1u0</v>
      </c>
      <c r="N109" s="28" t="str">
        <f ca="1">ДАННЫЕ!$F109&amp;ДАННЫЕ!$I109&amp;"g"&amp;B109&amp;"cf"&amp;D109&amp;"a"&amp;IF(ДАННЫЕ!$BX109&gt;0,1,0)&amp;IF(ДАННЫЕ!$BF109&gt;500,1,IF(ДАННЫЕ!$BF109&gt;350,2,IF(ДАННЫЕ!$BF109&gt;=200,3,IF(ДАННЫЕ!$BF109&gt;=100,4,IF(ДАННЫЕ!$BF109&gt;=50,5,IF(ДАННЫЕ!$BF109&lt;50,6,0))))))&amp;"AR"&amp;IF(DATEDIF(ДАННЫЕ!$BX109,ДАННЫЕ!$F$1,"y")&gt;1,1,0)&amp;"VG"&amp;IF(ДАННЫЕ!$BH109="0",1,0)&amp;"o"&amp;IF(T109+ДАННЫЕ!$AF109+ДАННЫЕ!$AG109+ДАННЫЕ!$AH109+ДАННЫЕ!$AI109+ДАННЫЕ!$AJ109+ДАННЫЕ!$AP109+ДАННЫЕ!$AQ109+ДАННЫЕ!$AR109+ДАННЫЕ!$AU109+ДАННЫЕ!$AW109+ДАННЫЕ!$AS109+ДАННЫЕ!$AT109&gt;0,1,0)&amp;"x"&amp;ДАННЫЕ!$AG109&amp;"p"&amp;IF(ДАННЫЕ!$BY109&gt;0,1,0)&amp;"v"&amp;IF(ДАННЫЕ!$BZ109&gt;0,1,0)&amp;"n"&amp;ДАННЫЕ!$CA109&amp;"t"&amp;ДАННЫЕ!$AY109&amp;"k"&amp;ДАННЫЕ!$CB109&amp;"q"&amp;ДАННЫЕ!$CC109&amp;"w"&amp;ДАННЫЕ!$CD109&amp;"e"&amp;ДАННЫЕ!$CE109&amp;"m"&amp;ДАННЫЕ!$CF109&amp;"c"&amp;ДАННЫЕ!$CG109&amp;"z"&amp;ДАННЫЕ!$CH109&amp;"d"&amp;IF(H109=4,1,0)&amp;"s"&amp;IF(ДАННЫЕ!$J109=1,0,1)&amp;"u"&amp;IF(ДАННЫЕ!$CJ109&gt;0,1,0)</f>
        <v>g0cf0a06AR1VG0o0xp0v0ntkqwemczd0s1u0</v>
      </c>
      <c r="O109" s="28" t="str">
        <f>ДАННЫЕ!$I109&amp;"g"&amp;B109&amp;A109&amp;"f"&amp;P109&amp;"c"&amp;IF(ДАННЫЕ!$U109&gt;0,1,0)&amp;"s"&amp;IF(ДАННЫЕ!$Q109&gt;0,IF(YEAR(ДАННЫЕ!$F$1)=YEAR(ДАННЫЕ!$Q109),IF(MONTH(ДАННЫЕ!$F$1)=MONTH(ДАННЫЕ!$Q109),111,11),1),0)&amp;"i"&amp;IF(ДАННЫЕ!$R109+ДАННЫЕ!$S109+ДАННЫЕ!$T109=0,0,1)&amp;"h"&amp;IF(ДАННЫЕ!$P109&gt;0,1,0)&amp;"p"&amp;IF(ДАННЫЕ!$CI109&gt;0,IF(YEAR(ДАННЫЕ!$F$1)=YEAR(ДАННЫЕ!$CI109),IF(MONTH(ДАННЫЕ!$F$1)=MONTH(ДАННЫЕ!$CI109),111,11),1),0)&amp;"d"&amp;IF(ДАННЫЕ!$CJ109&gt;0,IF(YEAR(ДАННЫЕ!$F$1)=YEAR(ДАННЫЕ!$CJ109),IF(MONTH(ДАННЫЕ!$F$1)=MONTH(ДАННЫЕ!$CJ109),111,11),1),0)&amp;"o"&amp;IF(ДАННЫЕ!$CK109&gt;0,IF(MONTH(ДАННЫЕ!$F$1)=MONTH(ДАННЫЕ!$CK109),111,11),0)&amp;"v"&amp;IF(ДАННЫЕ!$BE109&gt;0,IF(MONTH(ДАННЫЕ!$F$1)=MONTH(ДАННЫЕ!$BE109),111,11),0)</f>
        <v>g00f0c0s0i0h0p0d0o0v0</v>
      </c>
      <c r="P109" s="15">
        <f t="shared" si="5"/>
        <v>0</v>
      </c>
      <c r="Q109" s="15">
        <f>IF(ДАННЫЕ!$F$1&gt;ДАННЫЕ!$N109,IF(YEAR(ДАННЫЕ!$F$1)=YEAR(ДАННЫЕ!M109),1,0),0)</f>
        <v>0</v>
      </c>
      <c r="R109" s="15">
        <f>IF(ДАННЫЕ!$F$1&gt;ДАННЫЕ!$N109,IF(YEAR(ДАННЫЕ!$F$1)=YEAR(ДАННЫЕ!N109),1,0),0)</f>
        <v>0</v>
      </c>
      <c r="S109" s="15">
        <f>IF(ДАННЫЕ!$AA109="2А",1,IF(ДАННЫЕ!$AA109="2Б",2,IF(ДАННЫЕ!$AA109="2В",3,IF(ДАННЫЕ!$AA109=3,4,IF(ДАННЫЕ!$AA109="4А",5,IF(ДАННЫЕ!$AA109="4Б",6,IF(ДАННЫЕ!$AA109="4В",7,IF(ДАННЫЕ!$AA109=5,8,0))))))))</f>
        <v>0</v>
      </c>
      <c r="T109" s="15">
        <f>IF(OR(ДАННЫЕ!$AC109=2,ДАННЫЕ!$AD109=2,ДАННЫЕ!$AE109=2),2,IF(OR(ДАННЫЕ!$AC109=1,ДАННЫЕ!$AD109=1,ДАННЫЕ!$AE109=1),1,0))</f>
        <v>0</v>
      </c>
    </row>
    <row r="110" spans="1:20" ht="15" customHeight="1" x14ac:dyDescent="0.2">
      <c r="A110" s="78">
        <f>IF(B110&gt;0,IF(MONTH(ДАННЫЕ!$F$1)=MONTH(ДАННЫЕ!$B110),1,0),0)</f>
        <v>0</v>
      </c>
      <c r="B110" s="14">
        <f>IF(ДАННЫЕ!$B110&gt;0,IF(YEAR(ДАННЫЕ!$F$1)=YEAR(ДАННЫЕ!$B110),1,0),0)</f>
        <v>0</v>
      </c>
      <c r="C110" s="14">
        <f>IF(ДАННЫЕ!$CM110&gt;0,IF(YEAR(ДАННЫЕ!$F$1)=YEAR(ДАННЫЕ!$CM110),1,0),0)</f>
        <v>0</v>
      </c>
      <c r="D110" s="14">
        <f>IF(ДАННЫЕ!$CJ110&gt;0,IF(ДАННЫЕ!$CL110&gt;ДАННЫЕ!$F$1,1,IF(ДАННЫЕ!$CL110&gt;0,0,1)),0)</f>
        <v>0</v>
      </c>
      <c r="E110" s="43" t="str">
        <f ca="1">IF(ДАННЫЕ!$F$1&gt;0,IF(ДАННЫЕ!$G110&gt;0,DATEDIF(ДАННЫЕ!$G110,ДАННЫЕ!$F$1,"y"),""),IF(ДАННЫЕ!$G110&gt;0,DATEDIF(ДАННЫЕ!$G110,TODAY(),"y"),""))</f>
        <v/>
      </c>
      <c r="F110" s="43" t="str">
        <f xml:space="preserve"> IF(ДАННЫЕ!$F110="М",IF(E110&gt;=18,IF(E110&lt;60,1,""),""),"")&amp;IF(ДАННЫЕ!$F110="Ж",IF(E110&gt;=18,IF(E110&lt;55,1,""),""),"")</f>
        <v/>
      </c>
      <c r="G110" s="43" t="str">
        <f xml:space="preserve"> IF(ДАННЫЕ!$F110="М",IF(E110&gt;=60,2,""),"")&amp;IF(ДАННЫЕ!$F110="Ж",IF(E110&gt;=55,2,""),"")</f>
        <v/>
      </c>
      <c r="H110" s="43" t="str">
        <f t="shared" ca="1" si="3"/>
        <v/>
      </c>
      <c r="I110" s="43" t="str">
        <f t="shared" ca="1" si="4"/>
        <v>03</v>
      </c>
      <c r="J110" s="28" t="str">
        <f ca="1">ДАННЫЕ!$F110&amp;H110&amp;I110&amp;ДАННЫЕ!$I110&amp;"m"&amp;IF(ДАННЫЕ!$I110&gt;0,IF(ДАННЫЕ!$J110&gt;0,0,1),"")&amp;"f"&amp;IF(ДАННЫЕ!$R110&gt;0,IF(YEAR(ДАННЫЕ!$F$1)=YEAR(ДАННЫЕ!$R110),1,0),0)&amp;"z"&amp;ДАННЫЕ!$R110&amp;"p"&amp;ДАННЫЕ!$S110&amp;"i"&amp;ДАННЫЕ!$T110&amp;"h"&amp;ДАННЫЕ!$K110&amp;"be"&amp;ДАННЫЕ!$BI110&amp;"CD"&amp;IF(ДАННЫЕ!BF110&gt;500,4,IF(ДАННЫЕ!BF110&gt;350,3,IF(ДАННЫЕ!BF110&gt;200,2,IF(ДАННЫЕ!BF110&gt;0,1,0))))&amp;"g"&amp;B110&amp;"d"&amp;H110&amp;"l"&amp;ДАННЫЕ!AT110&amp;"a"&amp;ДАННЫЕ!$V110&amp;"v"&amp;R110&amp;"k"&amp;ДАННЫЕ!$U110&amp;"s"&amp;ДАННЫЕ!$Y110&amp;"t"&amp;ДАННЫЕ!$X110&amp;"b"&amp;IF(ДАННЫЕ!$Q110&gt;1,1,0)&amp;"PP"&amp;ДАННЫЕ!Z110&amp;"c"&amp;S110&amp;"x"&amp;IF(ДАННЫЕ!$BY110&gt;0,IF(YEAR(ДАННЫЕ!$F$1)=YEAR(ДАННЫЕ!$BY110),1,0),0)&amp;"n"&amp;IF(ДАННЫЕ!$BZ110&gt;0,IF(YEAR(ДАННЫЕ!$F$1)=YEAR(ДАННЫЕ!$BZ110),1,0),0)&amp;"u"&amp;D110&amp;"z"&amp;IF(ДАННЫЕ!$CL110&gt;0,IF(YEAR(ДАННЫЕ!$F$1)&gt;YEAR(ДАННЫЕ!$CL110),11,12),0)</f>
        <v>03mf0zpihbeCD0g0dlav0kstb0PPc0x0n0u0z0</v>
      </c>
      <c r="K110" s="28" t="str">
        <f ca="1">ДАННЫЕ!$I110&amp;"x"&amp;B110&amp;"w"&amp;IF(T110+ДАННЫЕ!AD110+ДАННЫЕ!AE110+ДАННЫЕ!AF110+ДАННЫЕ!AG110+ДАННЫЕ!AH110+ДАННЫЕ!$AL110+ДАННЫЕ!AI110+ДАННЫЕ!AJ110+ДАННЫЕ!AK110+ДАННЫЕ!AP110+ДАННЫЕ!AQ110+ДАННЫЕ!AR110+ДАННЫЕ!$AM110+ДАННЫЕ!$AN110+ДАННЫЕ!AS110+ДАННЫЕ!AT110&gt;0,1,0)&amp;IF(OR(T110=2,ДАННЫЕ!AD110=2,ДАННЫЕ!AE110=2,ДАННЫЕ!AF110=2,ДАННЫЕ!AG110=2,ДАННЫЕ!AH110=2,ДАННЫЕ!$AL110=2,ДАННЫЕ!AI110=2,ДАННЫЕ!AJ110=2,ДАННЫЕ!AK110=2,ДАННЫЕ!AP110=2,ДАННЫЕ!AQ110=2,ДАННЫЕ!AR110=2,ДАННЫЕ!$AM110=2,ДАННЫЕ!$AN110=2,ДАННЫЕ!AS110=2,ДАННЫЕ!AT110=2),2,0)&amp;"t"&amp;IF(T110&gt;0,"1"&amp;T110,"00")&amp;"f"&amp;IF(ДАННЫЕ!$AC110,"1"&amp;ДАННЫЕ!$AC110,"00")&amp;"b"&amp;IF(ДАННЫЕ!$AD110,"1"&amp;ДАННЫЕ!$AD110,"00")&amp;"g"&amp;IF(ДАННЫЕ!$AF110,"1"&amp;ДАННЫЕ!$AF110,"00")&amp;"c"&amp;IF(ДАННЫЕ!$AG110,"1"&amp;ДАННЫЕ!$AG110,"00")&amp;"i"&amp;IF(ДАННЫЕ!$AH110,"1"&amp;ДАННЫЕ!$AH110,"00")&amp;"r"&amp;IF(ДАННЫЕ!$AL110,"1"&amp;ДАННЫЕ!$AL110,"00")&amp;"m"&amp;IF(ДАННЫЕ!$AI110,"1"&amp;ДАННЫЕ!$AI110,"00")&amp;"hS"&amp;IF(ДАННЫЕ!$AJ110,"1"&amp;ДАННЫЕ!$AJ110,"00")&amp;"hZ"&amp;IF(ДАННЫЕ!$AK110,"1"&amp;ДАННЫЕ!$AK110,"00")&amp;"p"&amp;IF(ДАННЫЕ!$AP110,"1"&amp;ДАННЫЕ!$AP110,"00")&amp;"k"&amp;IF(ДАННЫЕ!$AQ110,"1"&amp;ДАННЫЕ!$AQ110,"00")&amp;"z"&amp;IF(ДАННЫЕ!$AR110,"1"&amp;ДАННЫЕ!$AR110,"00")&amp;"j"&amp;IF(ДАННЫЕ!$AM110,"1"&amp;ДАННЫЕ!$AM110,"00")&amp;"n"&amp;IF(ДАННЫЕ!$AN110,"1"&amp;ДАННЫЕ!$AN110,"00")&amp;"E"&amp;ДАННЫЕ!BI110&amp;"L"&amp;ДАННЫЕ!AO110&amp;"h"&amp;IF(ДАННЫЕ!$AU110&gt;0,1,0)&amp;"v"&amp;IF(ДАННЫЕ!$AW110&gt;0,1,0)&amp;"a"&amp;IF(ДАННЫЕ!$AS110,"1"&amp;ДАННЫЕ!$AS110,"00")&amp;"s"&amp;IF(ДАННЫЕ!$AT110,"1"&amp;ДАННЫЕ!$AT110,"00")&amp;"u"&amp;IF(ДАННЫЕ!$CJ110&gt;0,1,0)&amp;"y"&amp;B110&amp;"d"&amp;H110&amp;"e"&amp;F110&amp;G110</f>
        <v>x0w00t00f00b00g00c00i00r00m00hS00hZ00p00k00z00j00n00ELh0v0a00s00u0y0de</v>
      </c>
      <c r="L110" s="28" t="str">
        <f ca="1">ДАННЫЕ!$I110&amp;"VN"&amp;IF(ДАННЫЕ!AW110&gt;0,11,10)&amp;"CD"&amp;IF(ДАННЫЕ!BF110&gt;500,16,IF(ДАННЫЕ!BF110&gt;350,15,IF(ДАННЫЕ!BF110&gt;=200,14,IF(ДАННЫЕ!BF110&gt;=100,13,IF(ДАННЫЕ!BF110&gt;=50,12,IF(ДАННЫЕ!BF110&gt;0,11,10))))))&amp;"AR"&amp;IF(ДАННЫЕ!BX110&gt;0,1,0)&amp;"GD"&amp;B110&amp;"VV"&amp;IF(E110&gt;=5,IF(E110&lt;18,1,0),0)</f>
        <v>VN10CD10AR0GD0VV0</v>
      </c>
      <c r="M110" s="28" t="str">
        <f>ДАННЫЕ!$I110&amp;"b"&amp;ДАННЫЕ!$BI110&amp;"r"&amp;ДАННЫЕ!$BJ110&amp;"CD"&amp;IF(ДАННЫЕ!BF110&gt;0,IF(ДАННЫЕ!BF110&lt;200,1,IF(ДАННЫЕ!BF110&lt;350,2,3)),0)&amp;"h"&amp;IF(ДАННЫЕ!$BK110+ДАННЫЕ!$BL110+ДАННЫЕ!$BM110&gt;0,1,0)&amp;"x"&amp;ДАННЫЕ!$BK110&amp;"y"&amp;ДАННЫЕ!$BL110&amp;"z"&amp;ДАННЫЕ!$BM110&amp;"c"&amp;IF(ДАННЫЕ!$BK110+ДАННЫЕ!$BL110+ДАННЫЕ!$BM110=3,1,0)&amp;"a"&amp;IF(ДАННЫЕ!$BQ110+ДАННЫЕ!$BR110&gt;0,1,0)&amp;"d"&amp;ДАННЫЕ!$BQ110&amp;"v"&amp;ДАННЫЕ!$BR110&amp;"p"&amp;ДАННЫЕ!$BS110&amp;"n"&amp;ДАННЫЕ!$BU110&amp;"t"&amp;ДАННЫЕ!$BV110&amp;"o"&amp;ДАННЫЕ!$BT110&amp;"l"&amp;IF(ДАННЫЕ!$BN110&gt;0,1,0)&amp;ДАННЫЕ!$BN110&amp;"g"&amp;ДАННЫЕ!$BO110&amp;"s"&amp;ДАННЫЕ!$BP110&amp;"DZ"&amp;IF(ДАННЫЕ!B110-ДАННЫЕ!G110 &lt; 60,IF(ДАННЫЕ!B110-ДАННЫЕ!G110 &gt;= 0,1,0),0)&amp;"u"&amp;IF(ДАННЫЕ!$CJ110&gt;0,1,0)</f>
        <v>brCD0h0xyzc0a0dvpntol0gsDZ1u0</v>
      </c>
      <c r="N110" s="28" t="str">
        <f ca="1">ДАННЫЕ!$F110&amp;ДАННЫЕ!$I110&amp;"g"&amp;B110&amp;"cf"&amp;D110&amp;"a"&amp;IF(ДАННЫЕ!$BX110&gt;0,1,0)&amp;IF(ДАННЫЕ!$BF110&gt;500,1,IF(ДАННЫЕ!$BF110&gt;350,2,IF(ДАННЫЕ!$BF110&gt;=200,3,IF(ДАННЫЕ!$BF110&gt;=100,4,IF(ДАННЫЕ!$BF110&gt;=50,5,IF(ДАННЫЕ!$BF110&lt;50,6,0))))))&amp;"AR"&amp;IF(DATEDIF(ДАННЫЕ!$BX110,ДАННЫЕ!$F$1,"y")&gt;1,1,0)&amp;"VG"&amp;IF(ДАННЫЕ!$BH110="0",1,0)&amp;"o"&amp;IF(T110+ДАННЫЕ!$AF110+ДАННЫЕ!$AG110+ДАННЫЕ!$AH110+ДАННЫЕ!$AI110+ДАННЫЕ!$AJ110+ДАННЫЕ!$AP110+ДАННЫЕ!$AQ110+ДАННЫЕ!$AR110+ДАННЫЕ!$AU110+ДАННЫЕ!$AW110+ДАННЫЕ!$AS110+ДАННЫЕ!$AT110&gt;0,1,0)&amp;"x"&amp;ДАННЫЕ!$AG110&amp;"p"&amp;IF(ДАННЫЕ!$BY110&gt;0,1,0)&amp;"v"&amp;IF(ДАННЫЕ!$BZ110&gt;0,1,0)&amp;"n"&amp;ДАННЫЕ!$CA110&amp;"t"&amp;ДАННЫЕ!$AY110&amp;"k"&amp;ДАННЫЕ!$CB110&amp;"q"&amp;ДАННЫЕ!$CC110&amp;"w"&amp;ДАННЫЕ!$CD110&amp;"e"&amp;ДАННЫЕ!$CE110&amp;"m"&amp;ДАННЫЕ!$CF110&amp;"c"&amp;ДАННЫЕ!$CG110&amp;"z"&amp;ДАННЫЕ!$CH110&amp;"d"&amp;IF(H110=4,1,0)&amp;"s"&amp;IF(ДАННЫЕ!$J110=1,0,1)&amp;"u"&amp;IF(ДАННЫЕ!$CJ110&gt;0,1,0)</f>
        <v>g0cf0a06AR1VG0o0xp0v0ntkqwemczd0s1u0</v>
      </c>
      <c r="O110" s="28" t="str">
        <f>ДАННЫЕ!$I110&amp;"g"&amp;B110&amp;A110&amp;"f"&amp;P110&amp;"c"&amp;IF(ДАННЫЕ!$U110&gt;0,1,0)&amp;"s"&amp;IF(ДАННЫЕ!$Q110&gt;0,IF(YEAR(ДАННЫЕ!$F$1)=YEAR(ДАННЫЕ!$Q110),IF(MONTH(ДАННЫЕ!$F$1)=MONTH(ДАННЫЕ!$Q110),111,11),1),0)&amp;"i"&amp;IF(ДАННЫЕ!$R110+ДАННЫЕ!$S110+ДАННЫЕ!$T110=0,0,1)&amp;"h"&amp;IF(ДАННЫЕ!$P110&gt;0,1,0)&amp;"p"&amp;IF(ДАННЫЕ!$CI110&gt;0,IF(YEAR(ДАННЫЕ!$F$1)=YEAR(ДАННЫЕ!$CI110),IF(MONTH(ДАННЫЕ!$F$1)=MONTH(ДАННЫЕ!$CI110),111,11),1),0)&amp;"d"&amp;IF(ДАННЫЕ!$CJ110&gt;0,IF(YEAR(ДАННЫЕ!$F$1)=YEAR(ДАННЫЕ!$CJ110),IF(MONTH(ДАННЫЕ!$F$1)=MONTH(ДАННЫЕ!$CJ110),111,11),1),0)&amp;"o"&amp;IF(ДАННЫЕ!$CK110&gt;0,IF(MONTH(ДАННЫЕ!$F$1)=MONTH(ДАННЫЕ!$CK110),111,11),0)&amp;"v"&amp;IF(ДАННЫЕ!$BE110&gt;0,IF(MONTH(ДАННЫЕ!$F$1)=MONTH(ДАННЫЕ!$BE110),111,11),0)</f>
        <v>g00f0c0s0i0h0p0d0o0v0</v>
      </c>
      <c r="P110" s="15">
        <f t="shared" si="5"/>
        <v>0</v>
      </c>
      <c r="Q110" s="15">
        <f>IF(ДАННЫЕ!$F$1&gt;ДАННЫЕ!$N110,IF(YEAR(ДАННЫЕ!$F$1)=YEAR(ДАННЫЕ!M110),1,0),0)</f>
        <v>0</v>
      </c>
      <c r="R110" s="15">
        <f>IF(ДАННЫЕ!$F$1&gt;ДАННЫЕ!$N110,IF(YEAR(ДАННЫЕ!$F$1)=YEAR(ДАННЫЕ!N110),1,0),0)</f>
        <v>0</v>
      </c>
      <c r="S110" s="15">
        <f>IF(ДАННЫЕ!$AA110="2А",1,IF(ДАННЫЕ!$AA110="2Б",2,IF(ДАННЫЕ!$AA110="2В",3,IF(ДАННЫЕ!$AA110=3,4,IF(ДАННЫЕ!$AA110="4А",5,IF(ДАННЫЕ!$AA110="4Б",6,IF(ДАННЫЕ!$AA110="4В",7,IF(ДАННЫЕ!$AA110=5,8,0))))))))</f>
        <v>0</v>
      </c>
      <c r="T110" s="15">
        <f>IF(OR(ДАННЫЕ!$AC110=2,ДАННЫЕ!$AD110=2,ДАННЫЕ!$AE110=2),2,IF(OR(ДАННЫЕ!$AC110=1,ДАННЫЕ!$AD110=1,ДАННЫЕ!$AE110=1),1,0))</f>
        <v>0</v>
      </c>
    </row>
    <row r="111" spans="1:20" ht="15" customHeight="1" x14ac:dyDescent="0.2">
      <c r="A111" s="78">
        <f>IF(B111&gt;0,IF(MONTH(ДАННЫЕ!$F$1)=MONTH(ДАННЫЕ!$B111),1,0),0)</f>
        <v>0</v>
      </c>
      <c r="B111" s="14">
        <f>IF(ДАННЫЕ!$B111&gt;0,IF(YEAR(ДАННЫЕ!$F$1)=YEAR(ДАННЫЕ!$B111),1,0),0)</f>
        <v>0</v>
      </c>
      <c r="C111" s="14">
        <f>IF(ДАННЫЕ!$CM111&gt;0,IF(YEAR(ДАННЫЕ!$F$1)=YEAR(ДАННЫЕ!$CM111),1,0),0)</f>
        <v>0</v>
      </c>
      <c r="D111" s="14">
        <f>IF(ДАННЫЕ!$CJ111&gt;0,IF(ДАННЫЕ!$CL111&gt;ДАННЫЕ!$F$1,1,IF(ДАННЫЕ!$CL111&gt;0,0,1)),0)</f>
        <v>0</v>
      </c>
      <c r="E111" s="43" t="str">
        <f ca="1">IF(ДАННЫЕ!$F$1&gt;0,IF(ДАННЫЕ!$G111&gt;0,DATEDIF(ДАННЫЕ!$G111,ДАННЫЕ!$F$1,"y"),""),IF(ДАННЫЕ!$G111&gt;0,DATEDIF(ДАННЫЕ!$G111,TODAY(),"y"),""))</f>
        <v/>
      </c>
      <c r="F111" s="43" t="str">
        <f xml:space="preserve"> IF(ДАННЫЕ!$F111="М",IF(E111&gt;=18,IF(E111&lt;60,1,""),""),"")&amp;IF(ДАННЫЕ!$F111="Ж",IF(E111&gt;=18,IF(E111&lt;55,1,""),""),"")</f>
        <v/>
      </c>
      <c r="G111" s="43" t="str">
        <f xml:space="preserve"> IF(ДАННЫЕ!$F111="М",IF(E111&gt;=60,2,""),"")&amp;IF(ДАННЫЕ!$F111="Ж",IF(E111&gt;=55,2,""),"")</f>
        <v/>
      </c>
      <c r="H111" s="43" t="str">
        <f t="shared" ca="1" si="3"/>
        <v/>
      </c>
      <c r="I111" s="43" t="str">
        <f t="shared" ca="1" si="4"/>
        <v>03</v>
      </c>
      <c r="J111" s="28" t="str">
        <f ca="1">ДАННЫЕ!$F111&amp;H111&amp;I111&amp;ДАННЫЕ!$I111&amp;"m"&amp;IF(ДАННЫЕ!$I111&gt;0,IF(ДАННЫЕ!$J111&gt;0,0,1),"")&amp;"f"&amp;IF(ДАННЫЕ!$R111&gt;0,IF(YEAR(ДАННЫЕ!$F$1)=YEAR(ДАННЫЕ!$R111),1,0),0)&amp;"z"&amp;ДАННЫЕ!$R111&amp;"p"&amp;ДАННЫЕ!$S111&amp;"i"&amp;ДАННЫЕ!$T111&amp;"h"&amp;ДАННЫЕ!$K111&amp;"be"&amp;ДАННЫЕ!$BI111&amp;"CD"&amp;IF(ДАННЫЕ!BF111&gt;500,4,IF(ДАННЫЕ!BF111&gt;350,3,IF(ДАННЫЕ!BF111&gt;200,2,IF(ДАННЫЕ!BF111&gt;0,1,0))))&amp;"g"&amp;B111&amp;"d"&amp;H111&amp;"l"&amp;ДАННЫЕ!AT111&amp;"a"&amp;ДАННЫЕ!$V111&amp;"v"&amp;R111&amp;"k"&amp;ДАННЫЕ!$U111&amp;"s"&amp;ДАННЫЕ!$Y111&amp;"t"&amp;ДАННЫЕ!$X111&amp;"b"&amp;IF(ДАННЫЕ!$Q111&gt;1,1,0)&amp;"PP"&amp;ДАННЫЕ!Z111&amp;"c"&amp;S111&amp;"x"&amp;IF(ДАННЫЕ!$BY111&gt;0,IF(YEAR(ДАННЫЕ!$F$1)=YEAR(ДАННЫЕ!$BY111),1,0),0)&amp;"n"&amp;IF(ДАННЫЕ!$BZ111&gt;0,IF(YEAR(ДАННЫЕ!$F$1)=YEAR(ДАННЫЕ!$BZ111),1,0),0)&amp;"u"&amp;D111&amp;"z"&amp;IF(ДАННЫЕ!$CL111&gt;0,IF(YEAR(ДАННЫЕ!$F$1)&gt;YEAR(ДАННЫЕ!$CL111),11,12),0)</f>
        <v>03mf0zpihbeCD0g0dlav0kstb0PPc0x0n0u0z0</v>
      </c>
      <c r="K111" s="28" t="str">
        <f ca="1">ДАННЫЕ!$I111&amp;"x"&amp;B111&amp;"w"&amp;IF(T111+ДАННЫЕ!AD111+ДАННЫЕ!AE111+ДАННЫЕ!AF111+ДАННЫЕ!AG111+ДАННЫЕ!AH111+ДАННЫЕ!$AL111+ДАННЫЕ!AI111+ДАННЫЕ!AJ111+ДАННЫЕ!AK111+ДАННЫЕ!AP111+ДАННЫЕ!AQ111+ДАННЫЕ!AR111+ДАННЫЕ!$AM111+ДАННЫЕ!$AN111+ДАННЫЕ!AS111+ДАННЫЕ!AT111&gt;0,1,0)&amp;IF(OR(T111=2,ДАННЫЕ!AD111=2,ДАННЫЕ!AE111=2,ДАННЫЕ!AF111=2,ДАННЫЕ!AG111=2,ДАННЫЕ!AH111=2,ДАННЫЕ!$AL111=2,ДАННЫЕ!AI111=2,ДАННЫЕ!AJ111=2,ДАННЫЕ!AK111=2,ДАННЫЕ!AP111=2,ДАННЫЕ!AQ111=2,ДАННЫЕ!AR111=2,ДАННЫЕ!$AM111=2,ДАННЫЕ!$AN111=2,ДАННЫЕ!AS111=2,ДАННЫЕ!AT111=2),2,0)&amp;"t"&amp;IF(T111&gt;0,"1"&amp;T111,"00")&amp;"f"&amp;IF(ДАННЫЕ!$AC111,"1"&amp;ДАННЫЕ!$AC111,"00")&amp;"b"&amp;IF(ДАННЫЕ!$AD111,"1"&amp;ДАННЫЕ!$AD111,"00")&amp;"g"&amp;IF(ДАННЫЕ!$AF111,"1"&amp;ДАННЫЕ!$AF111,"00")&amp;"c"&amp;IF(ДАННЫЕ!$AG111,"1"&amp;ДАННЫЕ!$AG111,"00")&amp;"i"&amp;IF(ДАННЫЕ!$AH111,"1"&amp;ДАННЫЕ!$AH111,"00")&amp;"r"&amp;IF(ДАННЫЕ!$AL111,"1"&amp;ДАННЫЕ!$AL111,"00")&amp;"m"&amp;IF(ДАННЫЕ!$AI111,"1"&amp;ДАННЫЕ!$AI111,"00")&amp;"hS"&amp;IF(ДАННЫЕ!$AJ111,"1"&amp;ДАННЫЕ!$AJ111,"00")&amp;"hZ"&amp;IF(ДАННЫЕ!$AK111,"1"&amp;ДАННЫЕ!$AK111,"00")&amp;"p"&amp;IF(ДАННЫЕ!$AP111,"1"&amp;ДАННЫЕ!$AP111,"00")&amp;"k"&amp;IF(ДАННЫЕ!$AQ111,"1"&amp;ДАННЫЕ!$AQ111,"00")&amp;"z"&amp;IF(ДАННЫЕ!$AR111,"1"&amp;ДАННЫЕ!$AR111,"00")&amp;"j"&amp;IF(ДАННЫЕ!$AM111,"1"&amp;ДАННЫЕ!$AM111,"00")&amp;"n"&amp;IF(ДАННЫЕ!$AN111,"1"&amp;ДАННЫЕ!$AN111,"00")&amp;"E"&amp;ДАННЫЕ!BI111&amp;"L"&amp;ДАННЫЕ!AO111&amp;"h"&amp;IF(ДАННЫЕ!$AU111&gt;0,1,0)&amp;"v"&amp;IF(ДАННЫЕ!$AW111&gt;0,1,0)&amp;"a"&amp;IF(ДАННЫЕ!$AS111,"1"&amp;ДАННЫЕ!$AS111,"00")&amp;"s"&amp;IF(ДАННЫЕ!$AT111,"1"&amp;ДАННЫЕ!$AT111,"00")&amp;"u"&amp;IF(ДАННЫЕ!$CJ111&gt;0,1,0)&amp;"y"&amp;B111&amp;"d"&amp;H111&amp;"e"&amp;F111&amp;G111</f>
        <v>x0w00t00f00b00g00c00i00r00m00hS00hZ00p00k00z00j00n00ELh0v0a00s00u0y0de</v>
      </c>
      <c r="L111" s="28" t="str">
        <f ca="1">ДАННЫЕ!$I111&amp;"VN"&amp;IF(ДАННЫЕ!AW111&gt;0,11,10)&amp;"CD"&amp;IF(ДАННЫЕ!BF111&gt;500,16,IF(ДАННЫЕ!BF111&gt;350,15,IF(ДАННЫЕ!BF111&gt;=200,14,IF(ДАННЫЕ!BF111&gt;=100,13,IF(ДАННЫЕ!BF111&gt;=50,12,IF(ДАННЫЕ!BF111&gt;0,11,10))))))&amp;"AR"&amp;IF(ДАННЫЕ!BX111&gt;0,1,0)&amp;"GD"&amp;B111&amp;"VV"&amp;IF(E111&gt;=5,IF(E111&lt;18,1,0),0)</f>
        <v>VN10CD10AR0GD0VV0</v>
      </c>
      <c r="M111" s="28" t="str">
        <f>ДАННЫЕ!$I111&amp;"b"&amp;ДАННЫЕ!$BI111&amp;"r"&amp;ДАННЫЕ!$BJ111&amp;"CD"&amp;IF(ДАННЫЕ!BF111&gt;0,IF(ДАННЫЕ!BF111&lt;200,1,IF(ДАННЫЕ!BF111&lt;350,2,3)),0)&amp;"h"&amp;IF(ДАННЫЕ!$BK111+ДАННЫЕ!$BL111+ДАННЫЕ!$BM111&gt;0,1,0)&amp;"x"&amp;ДАННЫЕ!$BK111&amp;"y"&amp;ДАННЫЕ!$BL111&amp;"z"&amp;ДАННЫЕ!$BM111&amp;"c"&amp;IF(ДАННЫЕ!$BK111+ДАННЫЕ!$BL111+ДАННЫЕ!$BM111=3,1,0)&amp;"a"&amp;IF(ДАННЫЕ!$BQ111+ДАННЫЕ!$BR111&gt;0,1,0)&amp;"d"&amp;ДАННЫЕ!$BQ111&amp;"v"&amp;ДАННЫЕ!$BR111&amp;"p"&amp;ДАННЫЕ!$BS111&amp;"n"&amp;ДАННЫЕ!$BU111&amp;"t"&amp;ДАННЫЕ!$BV111&amp;"o"&amp;ДАННЫЕ!$BT111&amp;"l"&amp;IF(ДАННЫЕ!$BN111&gt;0,1,0)&amp;ДАННЫЕ!$BN111&amp;"g"&amp;ДАННЫЕ!$BO111&amp;"s"&amp;ДАННЫЕ!$BP111&amp;"DZ"&amp;IF(ДАННЫЕ!B111-ДАННЫЕ!G111 &lt; 60,IF(ДАННЫЕ!B111-ДАННЫЕ!G111 &gt;= 0,1,0),0)&amp;"u"&amp;IF(ДАННЫЕ!$CJ111&gt;0,1,0)</f>
        <v>brCD0h0xyzc0a0dvpntol0gsDZ1u0</v>
      </c>
      <c r="N111" s="28" t="str">
        <f ca="1">ДАННЫЕ!$F111&amp;ДАННЫЕ!$I111&amp;"g"&amp;B111&amp;"cf"&amp;D111&amp;"a"&amp;IF(ДАННЫЕ!$BX111&gt;0,1,0)&amp;IF(ДАННЫЕ!$BF111&gt;500,1,IF(ДАННЫЕ!$BF111&gt;350,2,IF(ДАННЫЕ!$BF111&gt;=200,3,IF(ДАННЫЕ!$BF111&gt;=100,4,IF(ДАННЫЕ!$BF111&gt;=50,5,IF(ДАННЫЕ!$BF111&lt;50,6,0))))))&amp;"AR"&amp;IF(DATEDIF(ДАННЫЕ!$BX111,ДАННЫЕ!$F$1,"y")&gt;1,1,0)&amp;"VG"&amp;IF(ДАННЫЕ!$BH111="0",1,0)&amp;"o"&amp;IF(T111+ДАННЫЕ!$AF111+ДАННЫЕ!$AG111+ДАННЫЕ!$AH111+ДАННЫЕ!$AI111+ДАННЫЕ!$AJ111+ДАННЫЕ!$AP111+ДАННЫЕ!$AQ111+ДАННЫЕ!$AR111+ДАННЫЕ!$AU111+ДАННЫЕ!$AW111+ДАННЫЕ!$AS111+ДАННЫЕ!$AT111&gt;0,1,0)&amp;"x"&amp;ДАННЫЕ!$AG111&amp;"p"&amp;IF(ДАННЫЕ!$BY111&gt;0,1,0)&amp;"v"&amp;IF(ДАННЫЕ!$BZ111&gt;0,1,0)&amp;"n"&amp;ДАННЫЕ!$CA111&amp;"t"&amp;ДАННЫЕ!$AY111&amp;"k"&amp;ДАННЫЕ!$CB111&amp;"q"&amp;ДАННЫЕ!$CC111&amp;"w"&amp;ДАННЫЕ!$CD111&amp;"e"&amp;ДАННЫЕ!$CE111&amp;"m"&amp;ДАННЫЕ!$CF111&amp;"c"&amp;ДАННЫЕ!$CG111&amp;"z"&amp;ДАННЫЕ!$CH111&amp;"d"&amp;IF(H111=4,1,0)&amp;"s"&amp;IF(ДАННЫЕ!$J111=1,0,1)&amp;"u"&amp;IF(ДАННЫЕ!$CJ111&gt;0,1,0)</f>
        <v>g0cf0a06AR1VG0o0xp0v0ntkqwemczd0s1u0</v>
      </c>
      <c r="O111" s="28" t="str">
        <f>ДАННЫЕ!$I111&amp;"g"&amp;B111&amp;A111&amp;"f"&amp;P111&amp;"c"&amp;IF(ДАННЫЕ!$U111&gt;0,1,0)&amp;"s"&amp;IF(ДАННЫЕ!$Q111&gt;0,IF(YEAR(ДАННЫЕ!$F$1)=YEAR(ДАННЫЕ!$Q111),IF(MONTH(ДАННЫЕ!$F$1)=MONTH(ДАННЫЕ!$Q111),111,11),1),0)&amp;"i"&amp;IF(ДАННЫЕ!$R111+ДАННЫЕ!$S111+ДАННЫЕ!$T111=0,0,1)&amp;"h"&amp;IF(ДАННЫЕ!$P111&gt;0,1,0)&amp;"p"&amp;IF(ДАННЫЕ!$CI111&gt;0,IF(YEAR(ДАННЫЕ!$F$1)=YEAR(ДАННЫЕ!$CI111),IF(MONTH(ДАННЫЕ!$F$1)=MONTH(ДАННЫЕ!$CI111),111,11),1),0)&amp;"d"&amp;IF(ДАННЫЕ!$CJ111&gt;0,IF(YEAR(ДАННЫЕ!$F$1)=YEAR(ДАННЫЕ!$CJ111),IF(MONTH(ДАННЫЕ!$F$1)=MONTH(ДАННЫЕ!$CJ111),111,11),1),0)&amp;"o"&amp;IF(ДАННЫЕ!$CK111&gt;0,IF(MONTH(ДАННЫЕ!$F$1)=MONTH(ДАННЫЕ!$CK111),111,11),0)&amp;"v"&amp;IF(ДАННЫЕ!$BE111&gt;0,IF(MONTH(ДАННЫЕ!$F$1)=MONTH(ДАННЫЕ!$BE111),111,11),0)</f>
        <v>g00f0c0s0i0h0p0d0o0v0</v>
      </c>
      <c r="P111" s="15">
        <f t="shared" si="5"/>
        <v>0</v>
      </c>
      <c r="Q111" s="15">
        <f>IF(ДАННЫЕ!$F$1&gt;ДАННЫЕ!$N111,IF(YEAR(ДАННЫЕ!$F$1)=YEAR(ДАННЫЕ!M111),1,0),0)</f>
        <v>0</v>
      </c>
      <c r="R111" s="15">
        <f>IF(ДАННЫЕ!$F$1&gt;ДАННЫЕ!$N111,IF(YEAR(ДАННЫЕ!$F$1)=YEAR(ДАННЫЕ!N111),1,0),0)</f>
        <v>0</v>
      </c>
      <c r="S111" s="15">
        <f>IF(ДАННЫЕ!$AA111="2А",1,IF(ДАННЫЕ!$AA111="2Б",2,IF(ДАННЫЕ!$AA111="2В",3,IF(ДАННЫЕ!$AA111=3,4,IF(ДАННЫЕ!$AA111="4А",5,IF(ДАННЫЕ!$AA111="4Б",6,IF(ДАННЫЕ!$AA111="4В",7,IF(ДАННЫЕ!$AA111=5,8,0))))))))</f>
        <v>0</v>
      </c>
      <c r="T111" s="15">
        <f>IF(OR(ДАННЫЕ!$AC111=2,ДАННЫЕ!$AD111=2,ДАННЫЕ!$AE111=2),2,IF(OR(ДАННЫЕ!$AC111=1,ДАННЫЕ!$AD111=1,ДАННЫЕ!$AE111=1),1,0))</f>
        <v>0</v>
      </c>
    </row>
    <row r="112" spans="1:20" ht="15" customHeight="1" x14ac:dyDescent="0.2">
      <c r="A112" s="78">
        <f>IF(B112&gt;0,IF(MONTH(ДАННЫЕ!$F$1)=MONTH(ДАННЫЕ!$B112),1,0),0)</f>
        <v>0</v>
      </c>
      <c r="B112" s="14">
        <f>IF(ДАННЫЕ!$B112&gt;0,IF(YEAR(ДАННЫЕ!$F$1)=YEAR(ДАННЫЕ!$B112),1,0),0)</f>
        <v>0</v>
      </c>
      <c r="C112" s="14">
        <f>IF(ДАННЫЕ!$CM112&gt;0,IF(YEAR(ДАННЫЕ!$F$1)=YEAR(ДАННЫЕ!$CM112),1,0),0)</f>
        <v>0</v>
      </c>
      <c r="D112" s="14">
        <f>IF(ДАННЫЕ!$CJ112&gt;0,IF(ДАННЫЕ!$CL112&gt;ДАННЫЕ!$F$1,1,IF(ДАННЫЕ!$CL112&gt;0,0,1)),0)</f>
        <v>0</v>
      </c>
      <c r="E112" s="43" t="str">
        <f ca="1">IF(ДАННЫЕ!$F$1&gt;0,IF(ДАННЫЕ!$G112&gt;0,DATEDIF(ДАННЫЕ!$G112,ДАННЫЕ!$F$1,"y"),""),IF(ДАННЫЕ!$G112&gt;0,DATEDIF(ДАННЫЕ!$G112,TODAY(),"y"),""))</f>
        <v/>
      </c>
      <c r="F112" s="43" t="str">
        <f xml:space="preserve"> IF(ДАННЫЕ!$F112="М",IF(E112&gt;=18,IF(E112&lt;60,1,""),""),"")&amp;IF(ДАННЫЕ!$F112="Ж",IF(E112&gt;=18,IF(E112&lt;55,1,""),""),"")</f>
        <v/>
      </c>
      <c r="G112" s="43" t="str">
        <f xml:space="preserve"> IF(ДАННЫЕ!$F112="М",IF(E112&gt;=60,2,""),"")&amp;IF(ДАННЫЕ!$F112="Ж",IF(E112&gt;=55,2,""),"")</f>
        <v/>
      </c>
      <c r="H112" s="43" t="str">
        <f t="shared" ca="1" si="3"/>
        <v/>
      </c>
      <c r="I112" s="43" t="str">
        <f t="shared" ca="1" si="4"/>
        <v>03</v>
      </c>
      <c r="J112" s="28" t="str">
        <f ca="1">ДАННЫЕ!$F112&amp;H112&amp;I112&amp;ДАННЫЕ!$I112&amp;"m"&amp;IF(ДАННЫЕ!$I112&gt;0,IF(ДАННЫЕ!$J112&gt;0,0,1),"")&amp;"f"&amp;IF(ДАННЫЕ!$R112&gt;0,IF(YEAR(ДАННЫЕ!$F$1)=YEAR(ДАННЫЕ!$R112),1,0),0)&amp;"z"&amp;ДАННЫЕ!$R112&amp;"p"&amp;ДАННЫЕ!$S112&amp;"i"&amp;ДАННЫЕ!$T112&amp;"h"&amp;ДАННЫЕ!$K112&amp;"be"&amp;ДАННЫЕ!$BI112&amp;"CD"&amp;IF(ДАННЫЕ!BF112&gt;500,4,IF(ДАННЫЕ!BF112&gt;350,3,IF(ДАННЫЕ!BF112&gt;200,2,IF(ДАННЫЕ!BF112&gt;0,1,0))))&amp;"g"&amp;B112&amp;"d"&amp;H112&amp;"l"&amp;ДАННЫЕ!AT112&amp;"a"&amp;ДАННЫЕ!$V112&amp;"v"&amp;R112&amp;"k"&amp;ДАННЫЕ!$U112&amp;"s"&amp;ДАННЫЕ!$Y112&amp;"t"&amp;ДАННЫЕ!$X112&amp;"b"&amp;IF(ДАННЫЕ!$Q112&gt;1,1,0)&amp;"PP"&amp;ДАННЫЕ!Z112&amp;"c"&amp;S112&amp;"x"&amp;IF(ДАННЫЕ!$BY112&gt;0,IF(YEAR(ДАННЫЕ!$F$1)=YEAR(ДАННЫЕ!$BY112),1,0),0)&amp;"n"&amp;IF(ДАННЫЕ!$BZ112&gt;0,IF(YEAR(ДАННЫЕ!$F$1)=YEAR(ДАННЫЕ!$BZ112),1,0),0)&amp;"u"&amp;D112&amp;"z"&amp;IF(ДАННЫЕ!$CL112&gt;0,IF(YEAR(ДАННЫЕ!$F$1)&gt;YEAR(ДАННЫЕ!$CL112),11,12),0)</f>
        <v>03mf0zpihbeCD0g0dlav0kstb0PPc0x0n0u0z0</v>
      </c>
      <c r="K112" s="28" t="str">
        <f ca="1">ДАННЫЕ!$I112&amp;"x"&amp;B112&amp;"w"&amp;IF(T112+ДАННЫЕ!AD112+ДАННЫЕ!AE112+ДАННЫЕ!AF112+ДАННЫЕ!AG112+ДАННЫЕ!AH112+ДАННЫЕ!$AL112+ДАННЫЕ!AI112+ДАННЫЕ!AJ112+ДАННЫЕ!AK112+ДАННЫЕ!AP112+ДАННЫЕ!AQ112+ДАННЫЕ!AR112+ДАННЫЕ!$AM112+ДАННЫЕ!$AN112+ДАННЫЕ!AS112+ДАННЫЕ!AT112&gt;0,1,0)&amp;IF(OR(T112=2,ДАННЫЕ!AD112=2,ДАННЫЕ!AE112=2,ДАННЫЕ!AF112=2,ДАННЫЕ!AG112=2,ДАННЫЕ!AH112=2,ДАННЫЕ!$AL112=2,ДАННЫЕ!AI112=2,ДАННЫЕ!AJ112=2,ДАННЫЕ!AK112=2,ДАННЫЕ!AP112=2,ДАННЫЕ!AQ112=2,ДАННЫЕ!AR112=2,ДАННЫЕ!$AM112=2,ДАННЫЕ!$AN112=2,ДАННЫЕ!AS112=2,ДАННЫЕ!AT112=2),2,0)&amp;"t"&amp;IF(T112&gt;0,"1"&amp;T112,"00")&amp;"f"&amp;IF(ДАННЫЕ!$AC112,"1"&amp;ДАННЫЕ!$AC112,"00")&amp;"b"&amp;IF(ДАННЫЕ!$AD112,"1"&amp;ДАННЫЕ!$AD112,"00")&amp;"g"&amp;IF(ДАННЫЕ!$AF112,"1"&amp;ДАННЫЕ!$AF112,"00")&amp;"c"&amp;IF(ДАННЫЕ!$AG112,"1"&amp;ДАННЫЕ!$AG112,"00")&amp;"i"&amp;IF(ДАННЫЕ!$AH112,"1"&amp;ДАННЫЕ!$AH112,"00")&amp;"r"&amp;IF(ДАННЫЕ!$AL112,"1"&amp;ДАННЫЕ!$AL112,"00")&amp;"m"&amp;IF(ДАННЫЕ!$AI112,"1"&amp;ДАННЫЕ!$AI112,"00")&amp;"hS"&amp;IF(ДАННЫЕ!$AJ112,"1"&amp;ДАННЫЕ!$AJ112,"00")&amp;"hZ"&amp;IF(ДАННЫЕ!$AK112,"1"&amp;ДАННЫЕ!$AK112,"00")&amp;"p"&amp;IF(ДАННЫЕ!$AP112,"1"&amp;ДАННЫЕ!$AP112,"00")&amp;"k"&amp;IF(ДАННЫЕ!$AQ112,"1"&amp;ДАННЫЕ!$AQ112,"00")&amp;"z"&amp;IF(ДАННЫЕ!$AR112,"1"&amp;ДАННЫЕ!$AR112,"00")&amp;"j"&amp;IF(ДАННЫЕ!$AM112,"1"&amp;ДАННЫЕ!$AM112,"00")&amp;"n"&amp;IF(ДАННЫЕ!$AN112,"1"&amp;ДАННЫЕ!$AN112,"00")&amp;"E"&amp;ДАННЫЕ!BI112&amp;"L"&amp;ДАННЫЕ!AO112&amp;"h"&amp;IF(ДАННЫЕ!$AU112&gt;0,1,0)&amp;"v"&amp;IF(ДАННЫЕ!$AW112&gt;0,1,0)&amp;"a"&amp;IF(ДАННЫЕ!$AS112,"1"&amp;ДАННЫЕ!$AS112,"00")&amp;"s"&amp;IF(ДАННЫЕ!$AT112,"1"&amp;ДАННЫЕ!$AT112,"00")&amp;"u"&amp;IF(ДАННЫЕ!$CJ112&gt;0,1,0)&amp;"y"&amp;B112&amp;"d"&amp;H112&amp;"e"&amp;F112&amp;G112</f>
        <v>x0w00t00f00b00g00c00i00r00m00hS00hZ00p00k00z00j00n00ELh0v0a00s00u0y0de</v>
      </c>
      <c r="L112" s="28" t="str">
        <f ca="1">ДАННЫЕ!$I112&amp;"VN"&amp;IF(ДАННЫЕ!AW112&gt;0,11,10)&amp;"CD"&amp;IF(ДАННЫЕ!BF112&gt;500,16,IF(ДАННЫЕ!BF112&gt;350,15,IF(ДАННЫЕ!BF112&gt;=200,14,IF(ДАННЫЕ!BF112&gt;=100,13,IF(ДАННЫЕ!BF112&gt;=50,12,IF(ДАННЫЕ!BF112&gt;0,11,10))))))&amp;"AR"&amp;IF(ДАННЫЕ!BX112&gt;0,1,0)&amp;"GD"&amp;B112&amp;"VV"&amp;IF(E112&gt;=5,IF(E112&lt;18,1,0),0)</f>
        <v>VN10CD10AR0GD0VV0</v>
      </c>
      <c r="M112" s="28" t="str">
        <f>ДАННЫЕ!$I112&amp;"b"&amp;ДАННЫЕ!$BI112&amp;"r"&amp;ДАННЫЕ!$BJ112&amp;"CD"&amp;IF(ДАННЫЕ!BF112&gt;0,IF(ДАННЫЕ!BF112&lt;200,1,IF(ДАННЫЕ!BF112&lt;350,2,3)),0)&amp;"h"&amp;IF(ДАННЫЕ!$BK112+ДАННЫЕ!$BL112+ДАННЫЕ!$BM112&gt;0,1,0)&amp;"x"&amp;ДАННЫЕ!$BK112&amp;"y"&amp;ДАННЫЕ!$BL112&amp;"z"&amp;ДАННЫЕ!$BM112&amp;"c"&amp;IF(ДАННЫЕ!$BK112+ДАННЫЕ!$BL112+ДАННЫЕ!$BM112=3,1,0)&amp;"a"&amp;IF(ДАННЫЕ!$BQ112+ДАННЫЕ!$BR112&gt;0,1,0)&amp;"d"&amp;ДАННЫЕ!$BQ112&amp;"v"&amp;ДАННЫЕ!$BR112&amp;"p"&amp;ДАННЫЕ!$BS112&amp;"n"&amp;ДАННЫЕ!$BU112&amp;"t"&amp;ДАННЫЕ!$BV112&amp;"o"&amp;ДАННЫЕ!$BT112&amp;"l"&amp;IF(ДАННЫЕ!$BN112&gt;0,1,0)&amp;ДАННЫЕ!$BN112&amp;"g"&amp;ДАННЫЕ!$BO112&amp;"s"&amp;ДАННЫЕ!$BP112&amp;"DZ"&amp;IF(ДАННЫЕ!B112-ДАННЫЕ!G112 &lt; 60,IF(ДАННЫЕ!B112-ДАННЫЕ!G112 &gt;= 0,1,0),0)&amp;"u"&amp;IF(ДАННЫЕ!$CJ112&gt;0,1,0)</f>
        <v>brCD0h0xyzc0a0dvpntol0gsDZ1u0</v>
      </c>
      <c r="N112" s="28" t="str">
        <f ca="1">ДАННЫЕ!$F112&amp;ДАННЫЕ!$I112&amp;"g"&amp;B112&amp;"cf"&amp;D112&amp;"a"&amp;IF(ДАННЫЕ!$BX112&gt;0,1,0)&amp;IF(ДАННЫЕ!$BF112&gt;500,1,IF(ДАННЫЕ!$BF112&gt;350,2,IF(ДАННЫЕ!$BF112&gt;=200,3,IF(ДАННЫЕ!$BF112&gt;=100,4,IF(ДАННЫЕ!$BF112&gt;=50,5,IF(ДАННЫЕ!$BF112&lt;50,6,0))))))&amp;"AR"&amp;IF(DATEDIF(ДАННЫЕ!$BX112,ДАННЫЕ!$F$1,"y")&gt;1,1,0)&amp;"VG"&amp;IF(ДАННЫЕ!$BH112="0",1,0)&amp;"o"&amp;IF(T112+ДАННЫЕ!$AF112+ДАННЫЕ!$AG112+ДАННЫЕ!$AH112+ДАННЫЕ!$AI112+ДАННЫЕ!$AJ112+ДАННЫЕ!$AP112+ДАННЫЕ!$AQ112+ДАННЫЕ!$AR112+ДАННЫЕ!$AU112+ДАННЫЕ!$AW112+ДАННЫЕ!$AS112+ДАННЫЕ!$AT112&gt;0,1,0)&amp;"x"&amp;ДАННЫЕ!$AG112&amp;"p"&amp;IF(ДАННЫЕ!$BY112&gt;0,1,0)&amp;"v"&amp;IF(ДАННЫЕ!$BZ112&gt;0,1,0)&amp;"n"&amp;ДАННЫЕ!$CA112&amp;"t"&amp;ДАННЫЕ!$AY112&amp;"k"&amp;ДАННЫЕ!$CB112&amp;"q"&amp;ДАННЫЕ!$CC112&amp;"w"&amp;ДАННЫЕ!$CD112&amp;"e"&amp;ДАННЫЕ!$CE112&amp;"m"&amp;ДАННЫЕ!$CF112&amp;"c"&amp;ДАННЫЕ!$CG112&amp;"z"&amp;ДАННЫЕ!$CH112&amp;"d"&amp;IF(H112=4,1,0)&amp;"s"&amp;IF(ДАННЫЕ!$J112=1,0,1)&amp;"u"&amp;IF(ДАННЫЕ!$CJ112&gt;0,1,0)</f>
        <v>g0cf0a06AR1VG0o0xp0v0ntkqwemczd0s1u0</v>
      </c>
      <c r="O112" s="28" t="str">
        <f>ДАННЫЕ!$I112&amp;"g"&amp;B112&amp;A112&amp;"f"&amp;P112&amp;"c"&amp;IF(ДАННЫЕ!$U112&gt;0,1,0)&amp;"s"&amp;IF(ДАННЫЕ!$Q112&gt;0,IF(YEAR(ДАННЫЕ!$F$1)=YEAR(ДАННЫЕ!$Q112),IF(MONTH(ДАННЫЕ!$F$1)=MONTH(ДАННЫЕ!$Q112),111,11),1),0)&amp;"i"&amp;IF(ДАННЫЕ!$R112+ДАННЫЕ!$S112+ДАННЫЕ!$T112=0,0,1)&amp;"h"&amp;IF(ДАННЫЕ!$P112&gt;0,1,0)&amp;"p"&amp;IF(ДАННЫЕ!$CI112&gt;0,IF(YEAR(ДАННЫЕ!$F$1)=YEAR(ДАННЫЕ!$CI112),IF(MONTH(ДАННЫЕ!$F$1)=MONTH(ДАННЫЕ!$CI112),111,11),1),0)&amp;"d"&amp;IF(ДАННЫЕ!$CJ112&gt;0,IF(YEAR(ДАННЫЕ!$F$1)=YEAR(ДАННЫЕ!$CJ112),IF(MONTH(ДАННЫЕ!$F$1)=MONTH(ДАННЫЕ!$CJ112),111,11),1),0)&amp;"o"&amp;IF(ДАННЫЕ!$CK112&gt;0,IF(MONTH(ДАННЫЕ!$F$1)=MONTH(ДАННЫЕ!$CK112),111,11),0)&amp;"v"&amp;IF(ДАННЫЕ!$BE112&gt;0,IF(MONTH(ДАННЫЕ!$F$1)=MONTH(ДАННЫЕ!$BE112),111,11),0)</f>
        <v>g00f0c0s0i0h0p0d0o0v0</v>
      </c>
      <c r="P112" s="15">
        <f t="shared" si="5"/>
        <v>0</v>
      </c>
      <c r="Q112" s="15">
        <f>IF(ДАННЫЕ!$F$1&gt;ДАННЫЕ!$N112,IF(YEAR(ДАННЫЕ!$F$1)=YEAR(ДАННЫЕ!M112),1,0),0)</f>
        <v>0</v>
      </c>
      <c r="R112" s="15">
        <f>IF(ДАННЫЕ!$F$1&gt;ДАННЫЕ!$N112,IF(YEAR(ДАННЫЕ!$F$1)=YEAR(ДАННЫЕ!N112),1,0),0)</f>
        <v>0</v>
      </c>
      <c r="S112" s="15">
        <f>IF(ДАННЫЕ!$AA112="2А",1,IF(ДАННЫЕ!$AA112="2Б",2,IF(ДАННЫЕ!$AA112="2В",3,IF(ДАННЫЕ!$AA112=3,4,IF(ДАННЫЕ!$AA112="4А",5,IF(ДАННЫЕ!$AA112="4Б",6,IF(ДАННЫЕ!$AA112="4В",7,IF(ДАННЫЕ!$AA112=5,8,0))))))))</f>
        <v>0</v>
      </c>
      <c r="T112" s="15">
        <f>IF(OR(ДАННЫЕ!$AC112=2,ДАННЫЕ!$AD112=2,ДАННЫЕ!$AE112=2),2,IF(OR(ДАННЫЕ!$AC112=1,ДАННЫЕ!$AD112=1,ДАННЫЕ!$AE112=1),1,0))</f>
        <v>0</v>
      </c>
    </row>
    <row r="113" spans="1:20" ht="15" customHeight="1" x14ac:dyDescent="0.2">
      <c r="A113" s="78">
        <f>IF(B113&gt;0,IF(MONTH(ДАННЫЕ!$F$1)=MONTH(ДАННЫЕ!$B113),1,0),0)</f>
        <v>0</v>
      </c>
      <c r="B113" s="14">
        <f>IF(ДАННЫЕ!$B113&gt;0,IF(YEAR(ДАННЫЕ!$F$1)=YEAR(ДАННЫЕ!$B113),1,0),0)</f>
        <v>0</v>
      </c>
      <c r="C113" s="14">
        <f>IF(ДАННЫЕ!$CM113&gt;0,IF(YEAR(ДАННЫЕ!$F$1)=YEAR(ДАННЫЕ!$CM113),1,0),0)</f>
        <v>0</v>
      </c>
      <c r="D113" s="14">
        <f>IF(ДАННЫЕ!$CJ113&gt;0,IF(ДАННЫЕ!$CL113&gt;ДАННЫЕ!$F$1,1,IF(ДАННЫЕ!$CL113&gt;0,0,1)),0)</f>
        <v>0</v>
      </c>
      <c r="E113" s="43" t="str">
        <f ca="1">IF(ДАННЫЕ!$F$1&gt;0,IF(ДАННЫЕ!$G113&gt;0,DATEDIF(ДАННЫЕ!$G113,ДАННЫЕ!$F$1,"y"),""),IF(ДАННЫЕ!$G113&gt;0,DATEDIF(ДАННЫЕ!$G113,TODAY(),"y"),""))</f>
        <v/>
      </c>
      <c r="F113" s="43" t="str">
        <f xml:space="preserve"> IF(ДАННЫЕ!$F113="М",IF(E113&gt;=18,IF(E113&lt;60,1,""),""),"")&amp;IF(ДАННЫЕ!$F113="Ж",IF(E113&gt;=18,IF(E113&lt;55,1,""),""),"")</f>
        <v/>
      </c>
      <c r="G113" s="43" t="str">
        <f xml:space="preserve"> IF(ДАННЫЕ!$F113="М",IF(E113&gt;=60,2,""),"")&amp;IF(ДАННЫЕ!$F113="Ж",IF(E113&gt;=55,2,""),"")</f>
        <v/>
      </c>
      <c r="H113" s="43" t="str">
        <f t="shared" ca="1" si="3"/>
        <v/>
      </c>
      <c r="I113" s="43" t="str">
        <f t="shared" ca="1" si="4"/>
        <v>03</v>
      </c>
      <c r="J113" s="28" t="str">
        <f ca="1">ДАННЫЕ!$F113&amp;H113&amp;I113&amp;ДАННЫЕ!$I113&amp;"m"&amp;IF(ДАННЫЕ!$I113&gt;0,IF(ДАННЫЕ!$J113&gt;0,0,1),"")&amp;"f"&amp;IF(ДАННЫЕ!$R113&gt;0,IF(YEAR(ДАННЫЕ!$F$1)=YEAR(ДАННЫЕ!$R113),1,0),0)&amp;"z"&amp;ДАННЫЕ!$R113&amp;"p"&amp;ДАННЫЕ!$S113&amp;"i"&amp;ДАННЫЕ!$T113&amp;"h"&amp;ДАННЫЕ!$K113&amp;"be"&amp;ДАННЫЕ!$BI113&amp;"CD"&amp;IF(ДАННЫЕ!BF113&gt;500,4,IF(ДАННЫЕ!BF113&gt;350,3,IF(ДАННЫЕ!BF113&gt;200,2,IF(ДАННЫЕ!BF113&gt;0,1,0))))&amp;"g"&amp;B113&amp;"d"&amp;H113&amp;"l"&amp;ДАННЫЕ!AT113&amp;"a"&amp;ДАННЫЕ!$V113&amp;"v"&amp;R113&amp;"k"&amp;ДАННЫЕ!$U113&amp;"s"&amp;ДАННЫЕ!$Y113&amp;"t"&amp;ДАННЫЕ!$X113&amp;"b"&amp;IF(ДАННЫЕ!$Q113&gt;1,1,0)&amp;"PP"&amp;ДАННЫЕ!Z113&amp;"c"&amp;S113&amp;"x"&amp;IF(ДАННЫЕ!$BY113&gt;0,IF(YEAR(ДАННЫЕ!$F$1)=YEAR(ДАННЫЕ!$BY113),1,0),0)&amp;"n"&amp;IF(ДАННЫЕ!$BZ113&gt;0,IF(YEAR(ДАННЫЕ!$F$1)=YEAR(ДАННЫЕ!$BZ113),1,0),0)&amp;"u"&amp;D113&amp;"z"&amp;IF(ДАННЫЕ!$CL113&gt;0,IF(YEAR(ДАННЫЕ!$F$1)&gt;YEAR(ДАННЫЕ!$CL113),11,12),0)</f>
        <v>03mf0zpihbeCD0g0dlav0kstb0PPc0x0n0u0z0</v>
      </c>
      <c r="K113" s="28" t="str">
        <f ca="1">ДАННЫЕ!$I113&amp;"x"&amp;B113&amp;"w"&amp;IF(T113+ДАННЫЕ!AD113+ДАННЫЕ!AE113+ДАННЫЕ!AF113+ДАННЫЕ!AG113+ДАННЫЕ!AH113+ДАННЫЕ!$AL113+ДАННЫЕ!AI113+ДАННЫЕ!AJ113+ДАННЫЕ!AK113+ДАННЫЕ!AP113+ДАННЫЕ!AQ113+ДАННЫЕ!AR113+ДАННЫЕ!$AM113+ДАННЫЕ!$AN113+ДАННЫЕ!AS113+ДАННЫЕ!AT113&gt;0,1,0)&amp;IF(OR(T113=2,ДАННЫЕ!AD113=2,ДАННЫЕ!AE113=2,ДАННЫЕ!AF113=2,ДАННЫЕ!AG113=2,ДАННЫЕ!AH113=2,ДАННЫЕ!$AL113=2,ДАННЫЕ!AI113=2,ДАННЫЕ!AJ113=2,ДАННЫЕ!AK113=2,ДАННЫЕ!AP113=2,ДАННЫЕ!AQ113=2,ДАННЫЕ!AR113=2,ДАННЫЕ!$AM113=2,ДАННЫЕ!$AN113=2,ДАННЫЕ!AS113=2,ДАННЫЕ!AT113=2),2,0)&amp;"t"&amp;IF(T113&gt;0,"1"&amp;T113,"00")&amp;"f"&amp;IF(ДАННЫЕ!$AC113,"1"&amp;ДАННЫЕ!$AC113,"00")&amp;"b"&amp;IF(ДАННЫЕ!$AD113,"1"&amp;ДАННЫЕ!$AD113,"00")&amp;"g"&amp;IF(ДАННЫЕ!$AF113,"1"&amp;ДАННЫЕ!$AF113,"00")&amp;"c"&amp;IF(ДАННЫЕ!$AG113,"1"&amp;ДАННЫЕ!$AG113,"00")&amp;"i"&amp;IF(ДАННЫЕ!$AH113,"1"&amp;ДАННЫЕ!$AH113,"00")&amp;"r"&amp;IF(ДАННЫЕ!$AL113,"1"&amp;ДАННЫЕ!$AL113,"00")&amp;"m"&amp;IF(ДАННЫЕ!$AI113,"1"&amp;ДАННЫЕ!$AI113,"00")&amp;"hS"&amp;IF(ДАННЫЕ!$AJ113,"1"&amp;ДАННЫЕ!$AJ113,"00")&amp;"hZ"&amp;IF(ДАННЫЕ!$AK113,"1"&amp;ДАННЫЕ!$AK113,"00")&amp;"p"&amp;IF(ДАННЫЕ!$AP113,"1"&amp;ДАННЫЕ!$AP113,"00")&amp;"k"&amp;IF(ДАННЫЕ!$AQ113,"1"&amp;ДАННЫЕ!$AQ113,"00")&amp;"z"&amp;IF(ДАННЫЕ!$AR113,"1"&amp;ДАННЫЕ!$AR113,"00")&amp;"j"&amp;IF(ДАННЫЕ!$AM113,"1"&amp;ДАННЫЕ!$AM113,"00")&amp;"n"&amp;IF(ДАННЫЕ!$AN113,"1"&amp;ДАННЫЕ!$AN113,"00")&amp;"E"&amp;ДАННЫЕ!BI113&amp;"L"&amp;ДАННЫЕ!AO113&amp;"h"&amp;IF(ДАННЫЕ!$AU113&gt;0,1,0)&amp;"v"&amp;IF(ДАННЫЕ!$AW113&gt;0,1,0)&amp;"a"&amp;IF(ДАННЫЕ!$AS113,"1"&amp;ДАННЫЕ!$AS113,"00")&amp;"s"&amp;IF(ДАННЫЕ!$AT113,"1"&amp;ДАННЫЕ!$AT113,"00")&amp;"u"&amp;IF(ДАННЫЕ!$CJ113&gt;0,1,0)&amp;"y"&amp;B113&amp;"d"&amp;H113&amp;"e"&amp;F113&amp;G113</f>
        <v>x0w00t00f00b00g00c00i00r00m00hS00hZ00p00k00z00j00n00ELh0v0a00s00u0y0de</v>
      </c>
      <c r="L113" s="28" t="str">
        <f ca="1">ДАННЫЕ!$I113&amp;"VN"&amp;IF(ДАННЫЕ!AW113&gt;0,11,10)&amp;"CD"&amp;IF(ДАННЫЕ!BF113&gt;500,16,IF(ДАННЫЕ!BF113&gt;350,15,IF(ДАННЫЕ!BF113&gt;=200,14,IF(ДАННЫЕ!BF113&gt;=100,13,IF(ДАННЫЕ!BF113&gt;=50,12,IF(ДАННЫЕ!BF113&gt;0,11,10))))))&amp;"AR"&amp;IF(ДАННЫЕ!BX113&gt;0,1,0)&amp;"GD"&amp;B113&amp;"VV"&amp;IF(E113&gt;=5,IF(E113&lt;18,1,0),0)</f>
        <v>VN10CD10AR0GD0VV0</v>
      </c>
      <c r="M113" s="28" t="str">
        <f>ДАННЫЕ!$I113&amp;"b"&amp;ДАННЫЕ!$BI113&amp;"r"&amp;ДАННЫЕ!$BJ113&amp;"CD"&amp;IF(ДАННЫЕ!BF113&gt;0,IF(ДАННЫЕ!BF113&lt;200,1,IF(ДАННЫЕ!BF113&lt;350,2,3)),0)&amp;"h"&amp;IF(ДАННЫЕ!$BK113+ДАННЫЕ!$BL113+ДАННЫЕ!$BM113&gt;0,1,0)&amp;"x"&amp;ДАННЫЕ!$BK113&amp;"y"&amp;ДАННЫЕ!$BL113&amp;"z"&amp;ДАННЫЕ!$BM113&amp;"c"&amp;IF(ДАННЫЕ!$BK113+ДАННЫЕ!$BL113+ДАННЫЕ!$BM113=3,1,0)&amp;"a"&amp;IF(ДАННЫЕ!$BQ113+ДАННЫЕ!$BR113&gt;0,1,0)&amp;"d"&amp;ДАННЫЕ!$BQ113&amp;"v"&amp;ДАННЫЕ!$BR113&amp;"p"&amp;ДАННЫЕ!$BS113&amp;"n"&amp;ДАННЫЕ!$BU113&amp;"t"&amp;ДАННЫЕ!$BV113&amp;"o"&amp;ДАННЫЕ!$BT113&amp;"l"&amp;IF(ДАННЫЕ!$BN113&gt;0,1,0)&amp;ДАННЫЕ!$BN113&amp;"g"&amp;ДАННЫЕ!$BO113&amp;"s"&amp;ДАННЫЕ!$BP113&amp;"DZ"&amp;IF(ДАННЫЕ!B113-ДАННЫЕ!G113 &lt; 60,IF(ДАННЫЕ!B113-ДАННЫЕ!G113 &gt;= 0,1,0),0)&amp;"u"&amp;IF(ДАННЫЕ!$CJ113&gt;0,1,0)</f>
        <v>brCD0h0xyzc0a0dvpntol0gsDZ1u0</v>
      </c>
      <c r="N113" s="28" t="str">
        <f ca="1">ДАННЫЕ!$F113&amp;ДАННЫЕ!$I113&amp;"g"&amp;B113&amp;"cf"&amp;D113&amp;"a"&amp;IF(ДАННЫЕ!$BX113&gt;0,1,0)&amp;IF(ДАННЫЕ!$BF113&gt;500,1,IF(ДАННЫЕ!$BF113&gt;350,2,IF(ДАННЫЕ!$BF113&gt;=200,3,IF(ДАННЫЕ!$BF113&gt;=100,4,IF(ДАННЫЕ!$BF113&gt;=50,5,IF(ДАННЫЕ!$BF113&lt;50,6,0))))))&amp;"AR"&amp;IF(DATEDIF(ДАННЫЕ!$BX113,ДАННЫЕ!$F$1,"y")&gt;1,1,0)&amp;"VG"&amp;IF(ДАННЫЕ!$BH113="0",1,0)&amp;"o"&amp;IF(T113+ДАННЫЕ!$AF113+ДАННЫЕ!$AG113+ДАННЫЕ!$AH113+ДАННЫЕ!$AI113+ДАННЫЕ!$AJ113+ДАННЫЕ!$AP113+ДАННЫЕ!$AQ113+ДАННЫЕ!$AR113+ДАННЫЕ!$AU113+ДАННЫЕ!$AW113+ДАННЫЕ!$AS113+ДАННЫЕ!$AT113&gt;0,1,0)&amp;"x"&amp;ДАННЫЕ!$AG113&amp;"p"&amp;IF(ДАННЫЕ!$BY113&gt;0,1,0)&amp;"v"&amp;IF(ДАННЫЕ!$BZ113&gt;0,1,0)&amp;"n"&amp;ДАННЫЕ!$CA113&amp;"t"&amp;ДАННЫЕ!$AY113&amp;"k"&amp;ДАННЫЕ!$CB113&amp;"q"&amp;ДАННЫЕ!$CC113&amp;"w"&amp;ДАННЫЕ!$CD113&amp;"e"&amp;ДАННЫЕ!$CE113&amp;"m"&amp;ДАННЫЕ!$CF113&amp;"c"&amp;ДАННЫЕ!$CG113&amp;"z"&amp;ДАННЫЕ!$CH113&amp;"d"&amp;IF(H113=4,1,0)&amp;"s"&amp;IF(ДАННЫЕ!$J113=1,0,1)&amp;"u"&amp;IF(ДАННЫЕ!$CJ113&gt;0,1,0)</f>
        <v>g0cf0a06AR1VG0o0xp0v0ntkqwemczd0s1u0</v>
      </c>
      <c r="O113" s="28" t="str">
        <f>ДАННЫЕ!$I113&amp;"g"&amp;B113&amp;A113&amp;"f"&amp;P113&amp;"c"&amp;IF(ДАННЫЕ!$U113&gt;0,1,0)&amp;"s"&amp;IF(ДАННЫЕ!$Q113&gt;0,IF(YEAR(ДАННЫЕ!$F$1)=YEAR(ДАННЫЕ!$Q113),IF(MONTH(ДАННЫЕ!$F$1)=MONTH(ДАННЫЕ!$Q113),111,11),1),0)&amp;"i"&amp;IF(ДАННЫЕ!$R113+ДАННЫЕ!$S113+ДАННЫЕ!$T113=0,0,1)&amp;"h"&amp;IF(ДАННЫЕ!$P113&gt;0,1,0)&amp;"p"&amp;IF(ДАННЫЕ!$CI113&gt;0,IF(YEAR(ДАННЫЕ!$F$1)=YEAR(ДАННЫЕ!$CI113),IF(MONTH(ДАННЫЕ!$F$1)=MONTH(ДАННЫЕ!$CI113),111,11),1),0)&amp;"d"&amp;IF(ДАННЫЕ!$CJ113&gt;0,IF(YEAR(ДАННЫЕ!$F$1)=YEAR(ДАННЫЕ!$CJ113),IF(MONTH(ДАННЫЕ!$F$1)=MONTH(ДАННЫЕ!$CJ113),111,11),1),0)&amp;"o"&amp;IF(ДАННЫЕ!$CK113&gt;0,IF(MONTH(ДАННЫЕ!$F$1)=MONTH(ДАННЫЕ!$CK113),111,11),0)&amp;"v"&amp;IF(ДАННЫЕ!$BE113&gt;0,IF(MONTH(ДАННЫЕ!$F$1)=MONTH(ДАННЫЕ!$BE113),111,11),0)</f>
        <v>g00f0c0s0i0h0p0d0o0v0</v>
      </c>
      <c r="P113" s="15">
        <f t="shared" si="5"/>
        <v>0</v>
      </c>
      <c r="Q113" s="15">
        <f>IF(ДАННЫЕ!$F$1&gt;ДАННЫЕ!$N113,IF(YEAR(ДАННЫЕ!$F$1)=YEAR(ДАННЫЕ!M113),1,0),0)</f>
        <v>0</v>
      </c>
      <c r="R113" s="15">
        <f>IF(ДАННЫЕ!$F$1&gt;ДАННЫЕ!$N113,IF(YEAR(ДАННЫЕ!$F$1)=YEAR(ДАННЫЕ!N113),1,0),0)</f>
        <v>0</v>
      </c>
      <c r="S113" s="15">
        <f>IF(ДАННЫЕ!$AA113="2А",1,IF(ДАННЫЕ!$AA113="2Б",2,IF(ДАННЫЕ!$AA113="2В",3,IF(ДАННЫЕ!$AA113=3,4,IF(ДАННЫЕ!$AA113="4А",5,IF(ДАННЫЕ!$AA113="4Б",6,IF(ДАННЫЕ!$AA113="4В",7,IF(ДАННЫЕ!$AA113=5,8,0))))))))</f>
        <v>0</v>
      </c>
      <c r="T113" s="15">
        <f>IF(OR(ДАННЫЕ!$AC113=2,ДАННЫЕ!$AD113=2,ДАННЫЕ!$AE113=2),2,IF(OR(ДАННЫЕ!$AC113=1,ДАННЫЕ!$AD113=1,ДАННЫЕ!$AE113=1),1,0))</f>
        <v>0</v>
      </c>
    </row>
    <row r="114" spans="1:20" ht="15" customHeight="1" x14ac:dyDescent="0.2">
      <c r="A114" s="78">
        <f>IF(B114&gt;0,IF(MONTH(ДАННЫЕ!$F$1)=MONTH(ДАННЫЕ!$B114),1,0),0)</f>
        <v>0</v>
      </c>
      <c r="B114" s="14">
        <f>IF(ДАННЫЕ!$B114&gt;0,IF(YEAR(ДАННЫЕ!$F$1)=YEAR(ДАННЫЕ!$B114),1,0),0)</f>
        <v>0</v>
      </c>
      <c r="C114" s="14">
        <f>IF(ДАННЫЕ!$CM114&gt;0,IF(YEAR(ДАННЫЕ!$F$1)=YEAR(ДАННЫЕ!$CM114),1,0),0)</f>
        <v>0</v>
      </c>
      <c r="D114" s="14">
        <f>IF(ДАННЫЕ!$CJ114&gt;0,IF(ДАННЫЕ!$CL114&gt;ДАННЫЕ!$F$1,1,IF(ДАННЫЕ!$CL114&gt;0,0,1)),0)</f>
        <v>0</v>
      </c>
      <c r="E114" s="43" t="str">
        <f ca="1">IF(ДАННЫЕ!$F$1&gt;0,IF(ДАННЫЕ!$G114&gt;0,DATEDIF(ДАННЫЕ!$G114,ДАННЫЕ!$F$1,"y"),""),IF(ДАННЫЕ!$G114&gt;0,DATEDIF(ДАННЫЕ!$G114,TODAY(),"y"),""))</f>
        <v/>
      </c>
      <c r="F114" s="43" t="str">
        <f xml:space="preserve"> IF(ДАННЫЕ!$F114="М",IF(E114&gt;=18,IF(E114&lt;60,1,""),""),"")&amp;IF(ДАННЫЕ!$F114="Ж",IF(E114&gt;=18,IF(E114&lt;55,1,""),""),"")</f>
        <v/>
      </c>
      <c r="G114" s="43" t="str">
        <f xml:space="preserve"> IF(ДАННЫЕ!$F114="М",IF(E114&gt;=60,2,""),"")&amp;IF(ДАННЫЕ!$F114="Ж",IF(E114&gt;=55,2,""),"")</f>
        <v/>
      </c>
      <c r="H114" s="43" t="str">
        <f t="shared" ca="1" si="3"/>
        <v/>
      </c>
      <c r="I114" s="43" t="str">
        <f t="shared" ca="1" si="4"/>
        <v>03</v>
      </c>
      <c r="J114" s="28" t="str">
        <f ca="1">ДАННЫЕ!$F114&amp;H114&amp;I114&amp;ДАННЫЕ!$I114&amp;"m"&amp;IF(ДАННЫЕ!$I114&gt;0,IF(ДАННЫЕ!$J114&gt;0,0,1),"")&amp;"f"&amp;IF(ДАННЫЕ!$R114&gt;0,IF(YEAR(ДАННЫЕ!$F$1)=YEAR(ДАННЫЕ!$R114),1,0),0)&amp;"z"&amp;ДАННЫЕ!$R114&amp;"p"&amp;ДАННЫЕ!$S114&amp;"i"&amp;ДАННЫЕ!$T114&amp;"h"&amp;ДАННЫЕ!$K114&amp;"be"&amp;ДАННЫЕ!$BI114&amp;"CD"&amp;IF(ДАННЫЕ!BF114&gt;500,4,IF(ДАННЫЕ!BF114&gt;350,3,IF(ДАННЫЕ!BF114&gt;200,2,IF(ДАННЫЕ!BF114&gt;0,1,0))))&amp;"g"&amp;B114&amp;"d"&amp;H114&amp;"l"&amp;ДАННЫЕ!AT114&amp;"a"&amp;ДАННЫЕ!$V114&amp;"v"&amp;R114&amp;"k"&amp;ДАННЫЕ!$U114&amp;"s"&amp;ДАННЫЕ!$Y114&amp;"t"&amp;ДАННЫЕ!$X114&amp;"b"&amp;IF(ДАННЫЕ!$Q114&gt;1,1,0)&amp;"PP"&amp;ДАННЫЕ!Z114&amp;"c"&amp;S114&amp;"x"&amp;IF(ДАННЫЕ!$BY114&gt;0,IF(YEAR(ДАННЫЕ!$F$1)=YEAR(ДАННЫЕ!$BY114),1,0),0)&amp;"n"&amp;IF(ДАННЫЕ!$BZ114&gt;0,IF(YEAR(ДАННЫЕ!$F$1)=YEAR(ДАННЫЕ!$BZ114),1,0),0)&amp;"u"&amp;D114&amp;"z"&amp;IF(ДАННЫЕ!$CL114&gt;0,IF(YEAR(ДАННЫЕ!$F$1)&gt;YEAR(ДАННЫЕ!$CL114),11,12),0)</f>
        <v>03mf0zpihbeCD0g0dlav0kstb0PPc0x0n0u0z0</v>
      </c>
      <c r="K114" s="28" t="str">
        <f ca="1">ДАННЫЕ!$I114&amp;"x"&amp;B114&amp;"w"&amp;IF(T114+ДАННЫЕ!AD114+ДАННЫЕ!AE114+ДАННЫЕ!AF114+ДАННЫЕ!AG114+ДАННЫЕ!AH114+ДАННЫЕ!$AL114+ДАННЫЕ!AI114+ДАННЫЕ!AJ114+ДАННЫЕ!AK114+ДАННЫЕ!AP114+ДАННЫЕ!AQ114+ДАННЫЕ!AR114+ДАННЫЕ!$AM114+ДАННЫЕ!$AN114+ДАННЫЕ!AS114+ДАННЫЕ!AT114&gt;0,1,0)&amp;IF(OR(T114=2,ДАННЫЕ!AD114=2,ДАННЫЕ!AE114=2,ДАННЫЕ!AF114=2,ДАННЫЕ!AG114=2,ДАННЫЕ!AH114=2,ДАННЫЕ!$AL114=2,ДАННЫЕ!AI114=2,ДАННЫЕ!AJ114=2,ДАННЫЕ!AK114=2,ДАННЫЕ!AP114=2,ДАННЫЕ!AQ114=2,ДАННЫЕ!AR114=2,ДАННЫЕ!$AM114=2,ДАННЫЕ!$AN114=2,ДАННЫЕ!AS114=2,ДАННЫЕ!AT114=2),2,0)&amp;"t"&amp;IF(T114&gt;0,"1"&amp;T114,"00")&amp;"f"&amp;IF(ДАННЫЕ!$AC114,"1"&amp;ДАННЫЕ!$AC114,"00")&amp;"b"&amp;IF(ДАННЫЕ!$AD114,"1"&amp;ДАННЫЕ!$AD114,"00")&amp;"g"&amp;IF(ДАННЫЕ!$AF114,"1"&amp;ДАННЫЕ!$AF114,"00")&amp;"c"&amp;IF(ДАННЫЕ!$AG114,"1"&amp;ДАННЫЕ!$AG114,"00")&amp;"i"&amp;IF(ДАННЫЕ!$AH114,"1"&amp;ДАННЫЕ!$AH114,"00")&amp;"r"&amp;IF(ДАННЫЕ!$AL114,"1"&amp;ДАННЫЕ!$AL114,"00")&amp;"m"&amp;IF(ДАННЫЕ!$AI114,"1"&amp;ДАННЫЕ!$AI114,"00")&amp;"hS"&amp;IF(ДАННЫЕ!$AJ114,"1"&amp;ДАННЫЕ!$AJ114,"00")&amp;"hZ"&amp;IF(ДАННЫЕ!$AK114,"1"&amp;ДАННЫЕ!$AK114,"00")&amp;"p"&amp;IF(ДАННЫЕ!$AP114,"1"&amp;ДАННЫЕ!$AP114,"00")&amp;"k"&amp;IF(ДАННЫЕ!$AQ114,"1"&amp;ДАННЫЕ!$AQ114,"00")&amp;"z"&amp;IF(ДАННЫЕ!$AR114,"1"&amp;ДАННЫЕ!$AR114,"00")&amp;"j"&amp;IF(ДАННЫЕ!$AM114,"1"&amp;ДАННЫЕ!$AM114,"00")&amp;"n"&amp;IF(ДАННЫЕ!$AN114,"1"&amp;ДАННЫЕ!$AN114,"00")&amp;"E"&amp;ДАННЫЕ!BI114&amp;"L"&amp;ДАННЫЕ!AO114&amp;"h"&amp;IF(ДАННЫЕ!$AU114&gt;0,1,0)&amp;"v"&amp;IF(ДАННЫЕ!$AW114&gt;0,1,0)&amp;"a"&amp;IF(ДАННЫЕ!$AS114,"1"&amp;ДАННЫЕ!$AS114,"00")&amp;"s"&amp;IF(ДАННЫЕ!$AT114,"1"&amp;ДАННЫЕ!$AT114,"00")&amp;"u"&amp;IF(ДАННЫЕ!$CJ114&gt;0,1,0)&amp;"y"&amp;B114&amp;"d"&amp;H114&amp;"e"&amp;F114&amp;G114</f>
        <v>x0w00t00f00b00g00c00i00r00m00hS00hZ00p00k00z00j00n00ELh0v0a00s00u0y0de</v>
      </c>
      <c r="L114" s="28" t="str">
        <f ca="1">ДАННЫЕ!$I114&amp;"VN"&amp;IF(ДАННЫЕ!AW114&gt;0,11,10)&amp;"CD"&amp;IF(ДАННЫЕ!BF114&gt;500,16,IF(ДАННЫЕ!BF114&gt;350,15,IF(ДАННЫЕ!BF114&gt;=200,14,IF(ДАННЫЕ!BF114&gt;=100,13,IF(ДАННЫЕ!BF114&gt;=50,12,IF(ДАННЫЕ!BF114&gt;0,11,10))))))&amp;"AR"&amp;IF(ДАННЫЕ!BX114&gt;0,1,0)&amp;"GD"&amp;B114&amp;"VV"&amp;IF(E114&gt;=5,IF(E114&lt;18,1,0),0)</f>
        <v>VN10CD10AR0GD0VV0</v>
      </c>
      <c r="M114" s="28" t="str">
        <f>ДАННЫЕ!$I114&amp;"b"&amp;ДАННЫЕ!$BI114&amp;"r"&amp;ДАННЫЕ!$BJ114&amp;"CD"&amp;IF(ДАННЫЕ!BF114&gt;0,IF(ДАННЫЕ!BF114&lt;200,1,IF(ДАННЫЕ!BF114&lt;350,2,3)),0)&amp;"h"&amp;IF(ДАННЫЕ!$BK114+ДАННЫЕ!$BL114+ДАННЫЕ!$BM114&gt;0,1,0)&amp;"x"&amp;ДАННЫЕ!$BK114&amp;"y"&amp;ДАННЫЕ!$BL114&amp;"z"&amp;ДАННЫЕ!$BM114&amp;"c"&amp;IF(ДАННЫЕ!$BK114+ДАННЫЕ!$BL114+ДАННЫЕ!$BM114=3,1,0)&amp;"a"&amp;IF(ДАННЫЕ!$BQ114+ДАННЫЕ!$BR114&gt;0,1,0)&amp;"d"&amp;ДАННЫЕ!$BQ114&amp;"v"&amp;ДАННЫЕ!$BR114&amp;"p"&amp;ДАННЫЕ!$BS114&amp;"n"&amp;ДАННЫЕ!$BU114&amp;"t"&amp;ДАННЫЕ!$BV114&amp;"o"&amp;ДАННЫЕ!$BT114&amp;"l"&amp;IF(ДАННЫЕ!$BN114&gt;0,1,0)&amp;ДАННЫЕ!$BN114&amp;"g"&amp;ДАННЫЕ!$BO114&amp;"s"&amp;ДАННЫЕ!$BP114&amp;"DZ"&amp;IF(ДАННЫЕ!B114-ДАННЫЕ!G114 &lt; 60,IF(ДАННЫЕ!B114-ДАННЫЕ!G114 &gt;= 0,1,0),0)&amp;"u"&amp;IF(ДАННЫЕ!$CJ114&gt;0,1,0)</f>
        <v>brCD0h0xyzc0a0dvpntol0gsDZ1u0</v>
      </c>
      <c r="N114" s="28" t="str">
        <f ca="1">ДАННЫЕ!$F114&amp;ДАННЫЕ!$I114&amp;"g"&amp;B114&amp;"cf"&amp;D114&amp;"a"&amp;IF(ДАННЫЕ!$BX114&gt;0,1,0)&amp;IF(ДАННЫЕ!$BF114&gt;500,1,IF(ДАННЫЕ!$BF114&gt;350,2,IF(ДАННЫЕ!$BF114&gt;=200,3,IF(ДАННЫЕ!$BF114&gt;=100,4,IF(ДАННЫЕ!$BF114&gt;=50,5,IF(ДАННЫЕ!$BF114&lt;50,6,0))))))&amp;"AR"&amp;IF(DATEDIF(ДАННЫЕ!$BX114,ДАННЫЕ!$F$1,"y")&gt;1,1,0)&amp;"VG"&amp;IF(ДАННЫЕ!$BH114="0",1,0)&amp;"o"&amp;IF(T114+ДАННЫЕ!$AF114+ДАННЫЕ!$AG114+ДАННЫЕ!$AH114+ДАННЫЕ!$AI114+ДАННЫЕ!$AJ114+ДАННЫЕ!$AP114+ДАННЫЕ!$AQ114+ДАННЫЕ!$AR114+ДАННЫЕ!$AU114+ДАННЫЕ!$AW114+ДАННЫЕ!$AS114+ДАННЫЕ!$AT114&gt;0,1,0)&amp;"x"&amp;ДАННЫЕ!$AG114&amp;"p"&amp;IF(ДАННЫЕ!$BY114&gt;0,1,0)&amp;"v"&amp;IF(ДАННЫЕ!$BZ114&gt;0,1,0)&amp;"n"&amp;ДАННЫЕ!$CA114&amp;"t"&amp;ДАННЫЕ!$AY114&amp;"k"&amp;ДАННЫЕ!$CB114&amp;"q"&amp;ДАННЫЕ!$CC114&amp;"w"&amp;ДАННЫЕ!$CD114&amp;"e"&amp;ДАННЫЕ!$CE114&amp;"m"&amp;ДАННЫЕ!$CF114&amp;"c"&amp;ДАННЫЕ!$CG114&amp;"z"&amp;ДАННЫЕ!$CH114&amp;"d"&amp;IF(H114=4,1,0)&amp;"s"&amp;IF(ДАННЫЕ!$J114=1,0,1)&amp;"u"&amp;IF(ДАННЫЕ!$CJ114&gt;0,1,0)</f>
        <v>g0cf0a06AR1VG0o0xp0v0ntkqwemczd0s1u0</v>
      </c>
      <c r="O114" s="28" t="str">
        <f>ДАННЫЕ!$I114&amp;"g"&amp;B114&amp;A114&amp;"f"&amp;P114&amp;"c"&amp;IF(ДАННЫЕ!$U114&gt;0,1,0)&amp;"s"&amp;IF(ДАННЫЕ!$Q114&gt;0,IF(YEAR(ДАННЫЕ!$F$1)=YEAR(ДАННЫЕ!$Q114),IF(MONTH(ДАННЫЕ!$F$1)=MONTH(ДАННЫЕ!$Q114),111,11),1),0)&amp;"i"&amp;IF(ДАННЫЕ!$R114+ДАННЫЕ!$S114+ДАННЫЕ!$T114=0,0,1)&amp;"h"&amp;IF(ДАННЫЕ!$P114&gt;0,1,0)&amp;"p"&amp;IF(ДАННЫЕ!$CI114&gt;0,IF(YEAR(ДАННЫЕ!$F$1)=YEAR(ДАННЫЕ!$CI114),IF(MONTH(ДАННЫЕ!$F$1)=MONTH(ДАННЫЕ!$CI114),111,11),1),0)&amp;"d"&amp;IF(ДАННЫЕ!$CJ114&gt;0,IF(YEAR(ДАННЫЕ!$F$1)=YEAR(ДАННЫЕ!$CJ114),IF(MONTH(ДАННЫЕ!$F$1)=MONTH(ДАННЫЕ!$CJ114),111,11),1),0)&amp;"o"&amp;IF(ДАННЫЕ!$CK114&gt;0,IF(MONTH(ДАННЫЕ!$F$1)=MONTH(ДАННЫЕ!$CK114),111,11),0)&amp;"v"&amp;IF(ДАННЫЕ!$BE114&gt;0,IF(MONTH(ДАННЫЕ!$F$1)=MONTH(ДАННЫЕ!$BE114),111,11),0)</f>
        <v>g00f0c0s0i0h0p0d0o0v0</v>
      </c>
      <c r="P114" s="15">
        <f t="shared" si="5"/>
        <v>0</v>
      </c>
      <c r="Q114" s="15">
        <f>IF(ДАННЫЕ!$F$1&gt;ДАННЫЕ!$N114,IF(YEAR(ДАННЫЕ!$F$1)=YEAR(ДАННЫЕ!M114),1,0),0)</f>
        <v>0</v>
      </c>
      <c r="R114" s="15">
        <f>IF(ДАННЫЕ!$F$1&gt;ДАННЫЕ!$N114,IF(YEAR(ДАННЫЕ!$F$1)=YEAR(ДАННЫЕ!N114),1,0),0)</f>
        <v>0</v>
      </c>
      <c r="S114" s="15">
        <f>IF(ДАННЫЕ!$AA114="2А",1,IF(ДАННЫЕ!$AA114="2Б",2,IF(ДАННЫЕ!$AA114="2В",3,IF(ДАННЫЕ!$AA114=3,4,IF(ДАННЫЕ!$AA114="4А",5,IF(ДАННЫЕ!$AA114="4Б",6,IF(ДАННЫЕ!$AA114="4В",7,IF(ДАННЫЕ!$AA114=5,8,0))))))))</f>
        <v>0</v>
      </c>
      <c r="T114" s="15">
        <f>IF(OR(ДАННЫЕ!$AC114=2,ДАННЫЕ!$AD114=2,ДАННЫЕ!$AE114=2),2,IF(OR(ДАННЫЕ!$AC114=1,ДАННЫЕ!$AD114=1,ДАННЫЕ!$AE114=1),1,0))</f>
        <v>0</v>
      </c>
    </row>
    <row r="115" spans="1:20" ht="15" customHeight="1" x14ac:dyDescent="0.2">
      <c r="A115" s="78">
        <f>IF(B115&gt;0,IF(MONTH(ДАННЫЕ!$F$1)=MONTH(ДАННЫЕ!$B115),1,0),0)</f>
        <v>0</v>
      </c>
      <c r="B115" s="14">
        <f>IF(ДАННЫЕ!$B115&gt;0,IF(YEAR(ДАННЫЕ!$F$1)=YEAR(ДАННЫЕ!$B115),1,0),0)</f>
        <v>0</v>
      </c>
      <c r="C115" s="14">
        <f>IF(ДАННЫЕ!$CM115&gt;0,IF(YEAR(ДАННЫЕ!$F$1)=YEAR(ДАННЫЕ!$CM115),1,0),0)</f>
        <v>0</v>
      </c>
      <c r="D115" s="14">
        <f>IF(ДАННЫЕ!$CJ115&gt;0,IF(ДАННЫЕ!$CL115&gt;ДАННЫЕ!$F$1,1,IF(ДАННЫЕ!$CL115&gt;0,0,1)),0)</f>
        <v>0</v>
      </c>
      <c r="E115" s="43" t="str">
        <f ca="1">IF(ДАННЫЕ!$F$1&gt;0,IF(ДАННЫЕ!$G115&gt;0,DATEDIF(ДАННЫЕ!$G115,ДАННЫЕ!$F$1,"y"),""),IF(ДАННЫЕ!$G115&gt;0,DATEDIF(ДАННЫЕ!$G115,TODAY(),"y"),""))</f>
        <v/>
      </c>
      <c r="F115" s="43" t="str">
        <f xml:space="preserve"> IF(ДАННЫЕ!$F115="М",IF(E115&gt;=18,IF(E115&lt;60,1,""),""),"")&amp;IF(ДАННЫЕ!$F115="Ж",IF(E115&gt;=18,IF(E115&lt;55,1,""),""),"")</f>
        <v/>
      </c>
      <c r="G115" s="43" t="str">
        <f xml:space="preserve"> IF(ДАННЫЕ!$F115="М",IF(E115&gt;=60,2,""),"")&amp;IF(ДАННЫЕ!$F115="Ж",IF(E115&gt;=55,2,""),"")</f>
        <v/>
      </c>
      <c r="H115" s="43" t="str">
        <f t="shared" ca="1" si="3"/>
        <v/>
      </c>
      <c r="I115" s="43" t="str">
        <f t="shared" ca="1" si="4"/>
        <v>03</v>
      </c>
      <c r="J115" s="28" t="str">
        <f ca="1">ДАННЫЕ!$F115&amp;H115&amp;I115&amp;ДАННЫЕ!$I115&amp;"m"&amp;IF(ДАННЫЕ!$I115&gt;0,IF(ДАННЫЕ!$J115&gt;0,0,1),"")&amp;"f"&amp;IF(ДАННЫЕ!$R115&gt;0,IF(YEAR(ДАННЫЕ!$F$1)=YEAR(ДАННЫЕ!$R115),1,0),0)&amp;"z"&amp;ДАННЫЕ!$R115&amp;"p"&amp;ДАННЫЕ!$S115&amp;"i"&amp;ДАННЫЕ!$T115&amp;"h"&amp;ДАННЫЕ!$K115&amp;"be"&amp;ДАННЫЕ!$BI115&amp;"CD"&amp;IF(ДАННЫЕ!BF115&gt;500,4,IF(ДАННЫЕ!BF115&gt;350,3,IF(ДАННЫЕ!BF115&gt;200,2,IF(ДАННЫЕ!BF115&gt;0,1,0))))&amp;"g"&amp;B115&amp;"d"&amp;H115&amp;"l"&amp;ДАННЫЕ!AT115&amp;"a"&amp;ДАННЫЕ!$V115&amp;"v"&amp;R115&amp;"k"&amp;ДАННЫЕ!$U115&amp;"s"&amp;ДАННЫЕ!$Y115&amp;"t"&amp;ДАННЫЕ!$X115&amp;"b"&amp;IF(ДАННЫЕ!$Q115&gt;1,1,0)&amp;"PP"&amp;ДАННЫЕ!Z115&amp;"c"&amp;S115&amp;"x"&amp;IF(ДАННЫЕ!$BY115&gt;0,IF(YEAR(ДАННЫЕ!$F$1)=YEAR(ДАННЫЕ!$BY115),1,0),0)&amp;"n"&amp;IF(ДАННЫЕ!$BZ115&gt;0,IF(YEAR(ДАННЫЕ!$F$1)=YEAR(ДАННЫЕ!$BZ115),1,0),0)&amp;"u"&amp;D115&amp;"z"&amp;IF(ДАННЫЕ!$CL115&gt;0,IF(YEAR(ДАННЫЕ!$F$1)&gt;YEAR(ДАННЫЕ!$CL115),11,12),0)</f>
        <v>03mf0zpihbeCD0g0dlav0kstb0PPc0x0n0u0z0</v>
      </c>
      <c r="K115" s="28" t="str">
        <f ca="1">ДАННЫЕ!$I115&amp;"x"&amp;B115&amp;"w"&amp;IF(T115+ДАННЫЕ!AD115+ДАННЫЕ!AE115+ДАННЫЕ!AF115+ДАННЫЕ!AG115+ДАННЫЕ!AH115+ДАННЫЕ!$AL115+ДАННЫЕ!AI115+ДАННЫЕ!AJ115+ДАННЫЕ!AK115+ДАННЫЕ!AP115+ДАННЫЕ!AQ115+ДАННЫЕ!AR115+ДАННЫЕ!$AM115+ДАННЫЕ!$AN115+ДАННЫЕ!AS115+ДАННЫЕ!AT115&gt;0,1,0)&amp;IF(OR(T115=2,ДАННЫЕ!AD115=2,ДАННЫЕ!AE115=2,ДАННЫЕ!AF115=2,ДАННЫЕ!AG115=2,ДАННЫЕ!AH115=2,ДАННЫЕ!$AL115=2,ДАННЫЕ!AI115=2,ДАННЫЕ!AJ115=2,ДАННЫЕ!AK115=2,ДАННЫЕ!AP115=2,ДАННЫЕ!AQ115=2,ДАННЫЕ!AR115=2,ДАННЫЕ!$AM115=2,ДАННЫЕ!$AN115=2,ДАННЫЕ!AS115=2,ДАННЫЕ!AT115=2),2,0)&amp;"t"&amp;IF(T115&gt;0,"1"&amp;T115,"00")&amp;"f"&amp;IF(ДАННЫЕ!$AC115,"1"&amp;ДАННЫЕ!$AC115,"00")&amp;"b"&amp;IF(ДАННЫЕ!$AD115,"1"&amp;ДАННЫЕ!$AD115,"00")&amp;"g"&amp;IF(ДАННЫЕ!$AF115,"1"&amp;ДАННЫЕ!$AF115,"00")&amp;"c"&amp;IF(ДАННЫЕ!$AG115,"1"&amp;ДАННЫЕ!$AG115,"00")&amp;"i"&amp;IF(ДАННЫЕ!$AH115,"1"&amp;ДАННЫЕ!$AH115,"00")&amp;"r"&amp;IF(ДАННЫЕ!$AL115,"1"&amp;ДАННЫЕ!$AL115,"00")&amp;"m"&amp;IF(ДАННЫЕ!$AI115,"1"&amp;ДАННЫЕ!$AI115,"00")&amp;"hS"&amp;IF(ДАННЫЕ!$AJ115,"1"&amp;ДАННЫЕ!$AJ115,"00")&amp;"hZ"&amp;IF(ДАННЫЕ!$AK115,"1"&amp;ДАННЫЕ!$AK115,"00")&amp;"p"&amp;IF(ДАННЫЕ!$AP115,"1"&amp;ДАННЫЕ!$AP115,"00")&amp;"k"&amp;IF(ДАННЫЕ!$AQ115,"1"&amp;ДАННЫЕ!$AQ115,"00")&amp;"z"&amp;IF(ДАННЫЕ!$AR115,"1"&amp;ДАННЫЕ!$AR115,"00")&amp;"j"&amp;IF(ДАННЫЕ!$AM115,"1"&amp;ДАННЫЕ!$AM115,"00")&amp;"n"&amp;IF(ДАННЫЕ!$AN115,"1"&amp;ДАННЫЕ!$AN115,"00")&amp;"E"&amp;ДАННЫЕ!BI115&amp;"L"&amp;ДАННЫЕ!AO115&amp;"h"&amp;IF(ДАННЫЕ!$AU115&gt;0,1,0)&amp;"v"&amp;IF(ДАННЫЕ!$AW115&gt;0,1,0)&amp;"a"&amp;IF(ДАННЫЕ!$AS115,"1"&amp;ДАННЫЕ!$AS115,"00")&amp;"s"&amp;IF(ДАННЫЕ!$AT115,"1"&amp;ДАННЫЕ!$AT115,"00")&amp;"u"&amp;IF(ДАННЫЕ!$CJ115&gt;0,1,0)&amp;"y"&amp;B115&amp;"d"&amp;H115&amp;"e"&amp;F115&amp;G115</f>
        <v>x0w00t00f00b00g00c00i00r00m00hS00hZ00p00k00z00j00n00ELh0v0a00s00u0y0de</v>
      </c>
      <c r="L115" s="28" t="str">
        <f ca="1">ДАННЫЕ!$I115&amp;"VN"&amp;IF(ДАННЫЕ!AW115&gt;0,11,10)&amp;"CD"&amp;IF(ДАННЫЕ!BF115&gt;500,16,IF(ДАННЫЕ!BF115&gt;350,15,IF(ДАННЫЕ!BF115&gt;=200,14,IF(ДАННЫЕ!BF115&gt;=100,13,IF(ДАННЫЕ!BF115&gt;=50,12,IF(ДАННЫЕ!BF115&gt;0,11,10))))))&amp;"AR"&amp;IF(ДАННЫЕ!BX115&gt;0,1,0)&amp;"GD"&amp;B115&amp;"VV"&amp;IF(E115&gt;=5,IF(E115&lt;18,1,0),0)</f>
        <v>VN10CD10AR0GD0VV0</v>
      </c>
      <c r="M115" s="28" t="str">
        <f>ДАННЫЕ!$I115&amp;"b"&amp;ДАННЫЕ!$BI115&amp;"r"&amp;ДАННЫЕ!$BJ115&amp;"CD"&amp;IF(ДАННЫЕ!BF115&gt;0,IF(ДАННЫЕ!BF115&lt;200,1,IF(ДАННЫЕ!BF115&lt;350,2,3)),0)&amp;"h"&amp;IF(ДАННЫЕ!$BK115+ДАННЫЕ!$BL115+ДАННЫЕ!$BM115&gt;0,1,0)&amp;"x"&amp;ДАННЫЕ!$BK115&amp;"y"&amp;ДАННЫЕ!$BL115&amp;"z"&amp;ДАННЫЕ!$BM115&amp;"c"&amp;IF(ДАННЫЕ!$BK115+ДАННЫЕ!$BL115+ДАННЫЕ!$BM115=3,1,0)&amp;"a"&amp;IF(ДАННЫЕ!$BQ115+ДАННЫЕ!$BR115&gt;0,1,0)&amp;"d"&amp;ДАННЫЕ!$BQ115&amp;"v"&amp;ДАННЫЕ!$BR115&amp;"p"&amp;ДАННЫЕ!$BS115&amp;"n"&amp;ДАННЫЕ!$BU115&amp;"t"&amp;ДАННЫЕ!$BV115&amp;"o"&amp;ДАННЫЕ!$BT115&amp;"l"&amp;IF(ДАННЫЕ!$BN115&gt;0,1,0)&amp;ДАННЫЕ!$BN115&amp;"g"&amp;ДАННЫЕ!$BO115&amp;"s"&amp;ДАННЫЕ!$BP115&amp;"DZ"&amp;IF(ДАННЫЕ!B115-ДАННЫЕ!G115 &lt; 60,IF(ДАННЫЕ!B115-ДАННЫЕ!G115 &gt;= 0,1,0),0)&amp;"u"&amp;IF(ДАННЫЕ!$CJ115&gt;0,1,0)</f>
        <v>brCD0h0xyzc0a0dvpntol0gsDZ1u0</v>
      </c>
      <c r="N115" s="28" t="str">
        <f ca="1">ДАННЫЕ!$F115&amp;ДАННЫЕ!$I115&amp;"g"&amp;B115&amp;"cf"&amp;D115&amp;"a"&amp;IF(ДАННЫЕ!$BX115&gt;0,1,0)&amp;IF(ДАННЫЕ!$BF115&gt;500,1,IF(ДАННЫЕ!$BF115&gt;350,2,IF(ДАННЫЕ!$BF115&gt;=200,3,IF(ДАННЫЕ!$BF115&gt;=100,4,IF(ДАННЫЕ!$BF115&gt;=50,5,IF(ДАННЫЕ!$BF115&lt;50,6,0))))))&amp;"AR"&amp;IF(DATEDIF(ДАННЫЕ!$BX115,ДАННЫЕ!$F$1,"y")&gt;1,1,0)&amp;"VG"&amp;IF(ДАННЫЕ!$BH115="0",1,0)&amp;"o"&amp;IF(T115+ДАННЫЕ!$AF115+ДАННЫЕ!$AG115+ДАННЫЕ!$AH115+ДАННЫЕ!$AI115+ДАННЫЕ!$AJ115+ДАННЫЕ!$AP115+ДАННЫЕ!$AQ115+ДАННЫЕ!$AR115+ДАННЫЕ!$AU115+ДАННЫЕ!$AW115+ДАННЫЕ!$AS115+ДАННЫЕ!$AT115&gt;0,1,0)&amp;"x"&amp;ДАННЫЕ!$AG115&amp;"p"&amp;IF(ДАННЫЕ!$BY115&gt;0,1,0)&amp;"v"&amp;IF(ДАННЫЕ!$BZ115&gt;0,1,0)&amp;"n"&amp;ДАННЫЕ!$CA115&amp;"t"&amp;ДАННЫЕ!$AY115&amp;"k"&amp;ДАННЫЕ!$CB115&amp;"q"&amp;ДАННЫЕ!$CC115&amp;"w"&amp;ДАННЫЕ!$CD115&amp;"e"&amp;ДАННЫЕ!$CE115&amp;"m"&amp;ДАННЫЕ!$CF115&amp;"c"&amp;ДАННЫЕ!$CG115&amp;"z"&amp;ДАННЫЕ!$CH115&amp;"d"&amp;IF(H115=4,1,0)&amp;"s"&amp;IF(ДАННЫЕ!$J115=1,0,1)&amp;"u"&amp;IF(ДАННЫЕ!$CJ115&gt;0,1,0)</f>
        <v>g0cf0a06AR1VG0o0xp0v0ntkqwemczd0s1u0</v>
      </c>
      <c r="O115" s="28" t="str">
        <f>ДАННЫЕ!$I115&amp;"g"&amp;B115&amp;A115&amp;"f"&amp;P115&amp;"c"&amp;IF(ДАННЫЕ!$U115&gt;0,1,0)&amp;"s"&amp;IF(ДАННЫЕ!$Q115&gt;0,IF(YEAR(ДАННЫЕ!$F$1)=YEAR(ДАННЫЕ!$Q115),IF(MONTH(ДАННЫЕ!$F$1)=MONTH(ДАННЫЕ!$Q115),111,11),1),0)&amp;"i"&amp;IF(ДАННЫЕ!$R115+ДАННЫЕ!$S115+ДАННЫЕ!$T115=0,0,1)&amp;"h"&amp;IF(ДАННЫЕ!$P115&gt;0,1,0)&amp;"p"&amp;IF(ДАННЫЕ!$CI115&gt;0,IF(YEAR(ДАННЫЕ!$F$1)=YEAR(ДАННЫЕ!$CI115),IF(MONTH(ДАННЫЕ!$F$1)=MONTH(ДАННЫЕ!$CI115),111,11),1),0)&amp;"d"&amp;IF(ДАННЫЕ!$CJ115&gt;0,IF(YEAR(ДАННЫЕ!$F$1)=YEAR(ДАННЫЕ!$CJ115),IF(MONTH(ДАННЫЕ!$F$1)=MONTH(ДАННЫЕ!$CJ115),111,11),1),0)&amp;"o"&amp;IF(ДАННЫЕ!$CK115&gt;0,IF(MONTH(ДАННЫЕ!$F$1)=MONTH(ДАННЫЕ!$CK115),111,11),0)&amp;"v"&amp;IF(ДАННЫЕ!$BE115&gt;0,IF(MONTH(ДАННЫЕ!$F$1)=MONTH(ДАННЫЕ!$BE115),111,11),0)</f>
        <v>g00f0c0s0i0h0p0d0o0v0</v>
      </c>
      <c r="P115" s="15">
        <f t="shared" si="5"/>
        <v>0</v>
      </c>
      <c r="Q115" s="15">
        <f>IF(ДАННЫЕ!$F$1&gt;ДАННЫЕ!$N115,IF(YEAR(ДАННЫЕ!$F$1)=YEAR(ДАННЫЕ!M115),1,0),0)</f>
        <v>0</v>
      </c>
      <c r="R115" s="15">
        <f>IF(ДАННЫЕ!$F$1&gt;ДАННЫЕ!$N115,IF(YEAR(ДАННЫЕ!$F$1)=YEAR(ДАННЫЕ!N115),1,0),0)</f>
        <v>0</v>
      </c>
      <c r="S115" s="15">
        <f>IF(ДАННЫЕ!$AA115="2А",1,IF(ДАННЫЕ!$AA115="2Б",2,IF(ДАННЫЕ!$AA115="2В",3,IF(ДАННЫЕ!$AA115=3,4,IF(ДАННЫЕ!$AA115="4А",5,IF(ДАННЫЕ!$AA115="4Б",6,IF(ДАННЫЕ!$AA115="4В",7,IF(ДАННЫЕ!$AA115=5,8,0))))))))</f>
        <v>0</v>
      </c>
      <c r="T115" s="15">
        <f>IF(OR(ДАННЫЕ!$AC115=2,ДАННЫЕ!$AD115=2,ДАННЫЕ!$AE115=2),2,IF(OR(ДАННЫЕ!$AC115=1,ДАННЫЕ!$AD115=1,ДАННЫЕ!$AE115=1),1,0))</f>
        <v>0</v>
      </c>
    </row>
    <row r="116" spans="1:20" ht="15" customHeight="1" x14ac:dyDescent="0.2">
      <c r="A116" s="78">
        <f>IF(B116&gt;0,IF(MONTH(ДАННЫЕ!$F$1)=MONTH(ДАННЫЕ!$B116),1,0),0)</f>
        <v>0</v>
      </c>
      <c r="B116" s="14">
        <f>IF(ДАННЫЕ!$B116&gt;0,IF(YEAR(ДАННЫЕ!$F$1)=YEAR(ДАННЫЕ!$B116),1,0),0)</f>
        <v>0</v>
      </c>
      <c r="C116" s="14">
        <f>IF(ДАННЫЕ!$CM116&gt;0,IF(YEAR(ДАННЫЕ!$F$1)=YEAR(ДАННЫЕ!$CM116),1,0),0)</f>
        <v>0</v>
      </c>
      <c r="D116" s="14">
        <f>IF(ДАННЫЕ!$CJ116&gt;0,IF(ДАННЫЕ!$CL116&gt;ДАННЫЕ!$F$1,1,IF(ДАННЫЕ!$CL116&gt;0,0,1)),0)</f>
        <v>0</v>
      </c>
      <c r="E116" s="43" t="str">
        <f ca="1">IF(ДАННЫЕ!$F$1&gt;0,IF(ДАННЫЕ!$G116&gt;0,DATEDIF(ДАННЫЕ!$G116,ДАННЫЕ!$F$1,"y"),""),IF(ДАННЫЕ!$G116&gt;0,DATEDIF(ДАННЫЕ!$G116,TODAY(),"y"),""))</f>
        <v/>
      </c>
      <c r="F116" s="43" t="str">
        <f xml:space="preserve"> IF(ДАННЫЕ!$F116="М",IF(E116&gt;=18,IF(E116&lt;60,1,""),""),"")&amp;IF(ДАННЫЕ!$F116="Ж",IF(E116&gt;=18,IF(E116&lt;55,1,""),""),"")</f>
        <v/>
      </c>
      <c r="G116" s="43" t="str">
        <f xml:space="preserve"> IF(ДАННЫЕ!$F116="М",IF(E116&gt;=60,2,""),"")&amp;IF(ДАННЫЕ!$F116="Ж",IF(E116&gt;=55,2,""),"")</f>
        <v/>
      </c>
      <c r="H116" s="43" t="str">
        <f t="shared" ca="1" si="3"/>
        <v/>
      </c>
      <c r="I116" s="43" t="str">
        <f t="shared" ca="1" si="4"/>
        <v>03</v>
      </c>
      <c r="J116" s="28" t="str">
        <f ca="1">ДАННЫЕ!$F116&amp;H116&amp;I116&amp;ДАННЫЕ!$I116&amp;"m"&amp;IF(ДАННЫЕ!$I116&gt;0,IF(ДАННЫЕ!$J116&gt;0,0,1),"")&amp;"f"&amp;IF(ДАННЫЕ!$R116&gt;0,IF(YEAR(ДАННЫЕ!$F$1)=YEAR(ДАННЫЕ!$R116),1,0),0)&amp;"z"&amp;ДАННЫЕ!$R116&amp;"p"&amp;ДАННЫЕ!$S116&amp;"i"&amp;ДАННЫЕ!$T116&amp;"h"&amp;ДАННЫЕ!$K116&amp;"be"&amp;ДАННЫЕ!$BI116&amp;"CD"&amp;IF(ДАННЫЕ!BF116&gt;500,4,IF(ДАННЫЕ!BF116&gt;350,3,IF(ДАННЫЕ!BF116&gt;200,2,IF(ДАННЫЕ!BF116&gt;0,1,0))))&amp;"g"&amp;B116&amp;"d"&amp;H116&amp;"l"&amp;ДАННЫЕ!AT116&amp;"a"&amp;ДАННЫЕ!$V116&amp;"v"&amp;R116&amp;"k"&amp;ДАННЫЕ!$U116&amp;"s"&amp;ДАННЫЕ!$Y116&amp;"t"&amp;ДАННЫЕ!$X116&amp;"b"&amp;IF(ДАННЫЕ!$Q116&gt;1,1,0)&amp;"PP"&amp;ДАННЫЕ!Z116&amp;"c"&amp;S116&amp;"x"&amp;IF(ДАННЫЕ!$BY116&gt;0,IF(YEAR(ДАННЫЕ!$F$1)=YEAR(ДАННЫЕ!$BY116),1,0),0)&amp;"n"&amp;IF(ДАННЫЕ!$BZ116&gt;0,IF(YEAR(ДАННЫЕ!$F$1)=YEAR(ДАННЫЕ!$BZ116),1,0),0)&amp;"u"&amp;D116&amp;"z"&amp;IF(ДАННЫЕ!$CL116&gt;0,IF(YEAR(ДАННЫЕ!$F$1)&gt;YEAR(ДАННЫЕ!$CL116),11,12),0)</f>
        <v>03mf0zpihbeCD0g0dlav0kstb0PPc0x0n0u0z0</v>
      </c>
      <c r="K116" s="28" t="str">
        <f ca="1">ДАННЫЕ!$I116&amp;"x"&amp;B116&amp;"w"&amp;IF(T116+ДАННЫЕ!AD116+ДАННЫЕ!AE116+ДАННЫЕ!AF116+ДАННЫЕ!AG116+ДАННЫЕ!AH116+ДАННЫЕ!$AL116+ДАННЫЕ!AI116+ДАННЫЕ!AJ116+ДАННЫЕ!AK116+ДАННЫЕ!AP116+ДАННЫЕ!AQ116+ДАННЫЕ!AR116+ДАННЫЕ!$AM116+ДАННЫЕ!$AN116+ДАННЫЕ!AS116+ДАННЫЕ!AT116&gt;0,1,0)&amp;IF(OR(T116=2,ДАННЫЕ!AD116=2,ДАННЫЕ!AE116=2,ДАННЫЕ!AF116=2,ДАННЫЕ!AG116=2,ДАННЫЕ!AH116=2,ДАННЫЕ!$AL116=2,ДАННЫЕ!AI116=2,ДАННЫЕ!AJ116=2,ДАННЫЕ!AK116=2,ДАННЫЕ!AP116=2,ДАННЫЕ!AQ116=2,ДАННЫЕ!AR116=2,ДАННЫЕ!$AM116=2,ДАННЫЕ!$AN116=2,ДАННЫЕ!AS116=2,ДАННЫЕ!AT116=2),2,0)&amp;"t"&amp;IF(T116&gt;0,"1"&amp;T116,"00")&amp;"f"&amp;IF(ДАННЫЕ!$AC116,"1"&amp;ДАННЫЕ!$AC116,"00")&amp;"b"&amp;IF(ДАННЫЕ!$AD116,"1"&amp;ДАННЫЕ!$AD116,"00")&amp;"g"&amp;IF(ДАННЫЕ!$AF116,"1"&amp;ДАННЫЕ!$AF116,"00")&amp;"c"&amp;IF(ДАННЫЕ!$AG116,"1"&amp;ДАННЫЕ!$AG116,"00")&amp;"i"&amp;IF(ДАННЫЕ!$AH116,"1"&amp;ДАННЫЕ!$AH116,"00")&amp;"r"&amp;IF(ДАННЫЕ!$AL116,"1"&amp;ДАННЫЕ!$AL116,"00")&amp;"m"&amp;IF(ДАННЫЕ!$AI116,"1"&amp;ДАННЫЕ!$AI116,"00")&amp;"hS"&amp;IF(ДАННЫЕ!$AJ116,"1"&amp;ДАННЫЕ!$AJ116,"00")&amp;"hZ"&amp;IF(ДАННЫЕ!$AK116,"1"&amp;ДАННЫЕ!$AK116,"00")&amp;"p"&amp;IF(ДАННЫЕ!$AP116,"1"&amp;ДАННЫЕ!$AP116,"00")&amp;"k"&amp;IF(ДАННЫЕ!$AQ116,"1"&amp;ДАННЫЕ!$AQ116,"00")&amp;"z"&amp;IF(ДАННЫЕ!$AR116,"1"&amp;ДАННЫЕ!$AR116,"00")&amp;"j"&amp;IF(ДАННЫЕ!$AM116,"1"&amp;ДАННЫЕ!$AM116,"00")&amp;"n"&amp;IF(ДАННЫЕ!$AN116,"1"&amp;ДАННЫЕ!$AN116,"00")&amp;"E"&amp;ДАННЫЕ!BI116&amp;"L"&amp;ДАННЫЕ!AO116&amp;"h"&amp;IF(ДАННЫЕ!$AU116&gt;0,1,0)&amp;"v"&amp;IF(ДАННЫЕ!$AW116&gt;0,1,0)&amp;"a"&amp;IF(ДАННЫЕ!$AS116,"1"&amp;ДАННЫЕ!$AS116,"00")&amp;"s"&amp;IF(ДАННЫЕ!$AT116,"1"&amp;ДАННЫЕ!$AT116,"00")&amp;"u"&amp;IF(ДАННЫЕ!$CJ116&gt;0,1,0)&amp;"y"&amp;B116&amp;"d"&amp;H116&amp;"e"&amp;F116&amp;G116</f>
        <v>x0w00t00f00b00g00c00i00r00m00hS00hZ00p00k00z00j00n00ELh0v0a00s00u0y0de</v>
      </c>
      <c r="L116" s="28" t="str">
        <f ca="1">ДАННЫЕ!$I116&amp;"VN"&amp;IF(ДАННЫЕ!AW116&gt;0,11,10)&amp;"CD"&amp;IF(ДАННЫЕ!BF116&gt;500,16,IF(ДАННЫЕ!BF116&gt;350,15,IF(ДАННЫЕ!BF116&gt;=200,14,IF(ДАННЫЕ!BF116&gt;=100,13,IF(ДАННЫЕ!BF116&gt;=50,12,IF(ДАННЫЕ!BF116&gt;0,11,10))))))&amp;"AR"&amp;IF(ДАННЫЕ!BX116&gt;0,1,0)&amp;"GD"&amp;B116&amp;"VV"&amp;IF(E116&gt;=5,IF(E116&lt;18,1,0),0)</f>
        <v>VN10CD10AR0GD0VV0</v>
      </c>
      <c r="M116" s="28" t="str">
        <f>ДАННЫЕ!$I116&amp;"b"&amp;ДАННЫЕ!$BI116&amp;"r"&amp;ДАННЫЕ!$BJ116&amp;"CD"&amp;IF(ДАННЫЕ!BF116&gt;0,IF(ДАННЫЕ!BF116&lt;200,1,IF(ДАННЫЕ!BF116&lt;350,2,3)),0)&amp;"h"&amp;IF(ДАННЫЕ!$BK116+ДАННЫЕ!$BL116+ДАННЫЕ!$BM116&gt;0,1,0)&amp;"x"&amp;ДАННЫЕ!$BK116&amp;"y"&amp;ДАННЫЕ!$BL116&amp;"z"&amp;ДАННЫЕ!$BM116&amp;"c"&amp;IF(ДАННЫЕ!$BK116+ДАННЫЕ!$BL116+ДАННЫЕ!$BM116=3,1,0)&amp;"a"&amp;IF(ДАННЫЕ!$BQ116+ДАННЫЕ!$BR116&gt;0,1,0)&amp;"d"&amp;ДАННЫЕ!$BQ116&amp;"v"&amp;ДАННЫЕ!$BR116&amp;"p"&amp;ДАННЫЕ!$BS116&amp;"n"&amp;ДАННЫЕ!$BU116&amp;"t"&amp;ДАННЫЕ!$BV116&amp;"o"&amp;ДАННЫЕ!$BT116&amp;"l"&amp;IF(ДАННЫЕ!$BN116&gt;0,1,0)&amp;ДАННЫЕ!$BN116&amp;"g"&amp;ДАННЫЕ!$BO116&amp;"s"&amp;ДАННЫЕ!$BP116&amp;"DZ"&amp;IF(ДАННЫЕ!B116-ДАННЫЕ!G116 &lt; 60,IF(ДАННЫЕ!B116-ДАННЫЕ!G116 &gt;= 0,1,0),0)&amp;"u"&amp;IF(ДАННЫЕ!$CJ116&gt;0,1,0)</f>
        <v>brCD0h0xyzc0a0dvpntol0gsDZ1u0</v>
      </c>
      <c r="N116" s="28" t="str">
        <f ca="1">ДАННЫЕ!$F116&amp;ДАННЫЕ!$I116&amp;"g"&amp;B116&amp;"cf"&amp;D116&amp;"a"&amp;IF(ДАННЫЕ!$BX116&gt;0,1,0)&amp;IF(ДАННЫЕ!$BF116&gt;500,1,IF(ДАННЫЕ!$BF116&gt;350,2,IF(ДАННЫЕ!$BF116&gt;=200,3,IF(ДАННЫЕ!$BF116&gt;=100,4,IF(ДАННЫЕ!$BF116&gt;=50,5,IF(ДАННЫЕ!$BF116&lt;50,6,0))))))&amp;"AR"&amp;IF(DATEDIF(ДАННЫЕ!$BX116,ДАННЫЕ!$F$1,"y")&gt;1,1,0)&amp;"VG"&amp;IF(ДАННЫЕ!$BH116="0",1,0)&amp;"o"&amp;IF(T116+ДАННЫЕ!$AF116+ДАННЫЕ!$AG116+ДАННЫЕ!$AH116+ДАННЫЕ!$AI116+ДАННЫЕ!$AJ116+ДАННЫЕ!$AP116+ДАННЫЕ!$AQ116+ДАННЫЕ!$AR116+ДАННЫЕ!$AU116+ДАННЫЕ!$AW116+ДАННЫЕ!$AS116+ДАННЫЕ!$AT116&gt;0,1,0)&amp;"x"&amp;ДАННЫЕ!$AG116&amp;"p"&amp;IF(ДАННЫЕ!$BY116&gt;0,1,0)&amp;"v"&amp;IF(ДАННЫЕ!$BZ116&gt;0,1,0)&amp;"n"&amp;ДАННЫЕ!$CA116&amp;"t"&amp;ДАННЫЕ!$AY116&amp;"k"&amp;ДАННЫЕ!$CB116&amp;"q"&amp;ДАННЫЕ!$CC116&amp;"w"&amp;ДАННЫЕ!$CD116&amp;"e"&amp;ДАННЫЕ!$CE116&amp;"m"&amp;ДАННЫЕ!$CF116&amp;"c"&amp;ДАННЫЕ!$CG116&amp;"z"&amp;ДАННЫЕ!$CH116&amp;"d"&amp;IF(H116=4,1,0)&amp;"s"&amp;IF(ДАННЫЕ!$J116=1,0,1)&amp;"u"&amp;IF(ДАННЫЕ!$CJ116&gt;0,1,0)</f>
        <v>g0cf0a06AR1VG0o0xp0v0ntkqwemczd0s1u0</v>
      </c>
      <c r="O116" s="28" t="str">
        <f>ДАННЫЕ!$I116&amp;"g"&amp;B116&amp;A116&amp;"f"&amp;P116&amp;"c"&amp;IF(ДАННЫЕ!$U116&gt;0,1,0)&amp;"s"&amp;IF(ДАННЫЕ!$Q116&gt;0,IF(YEAR(ДАННЫЕ!$F$1)=YEAR(ДАННЫЕ!$Q116),IF(MONTH(ДАННЫЕ!$F$1)=MONTH(ДАННЫЕ!$Q116),111,11),1),0)&amp;"i"&amp;IF(ДАННЫЕ!$R116+ДАННЫЕ!$S116+ДАННЫЕ!$T116=0,0,1)&amp;"h"&amp;IF(ДАННЫЕ!$P116&gt;0,1,0)&amp;"p"&amp;IF(ДАННЫЕ!$CI116&gt;0,IF(YEAR(ДАННЫЕ!$F$1)=YEAR(ДАННЫЕ!$CI116),IF(MONTH(ДАННЫЕ!$F$1)=MONTH(ДАННЫЕ!$CI116),111,11),1),0)&amp;"d"&amp;IF(ДАННЫЕ!$CJ116&gt;0,IF(YEAR(ДАННЫЕ!$F$1)=YEAR(ДАННЫЕ!$CJ116),IF(MONTH(ДАННЫЕ!$F$1)=MONTH(ДАННЫЕ!$CJ116),111,11),1),0)&amp;"o"&amp;IF(ДАННЫЕ!$CK116&gt;0,IF(MONTH(ДАННЫЕ!$F$1)=MONTH(ДАННЫЕ!$CK116),111,11),0)&amp;"v"&amp;IF(ДАННЫЕ!$BE116&gt;0,IF(MONTH(ДАННЫЕ!$F$1)=MONTH(ДАННЫЕ!$BE116),111,11),0)</f>
        <v>g00f0c0s0i0h0p0d0o0v0</v>
      </c>
      <c r="P116" s="15">
        <f t="shared" si="5"/>
        <v>0</v>
      </c>
      <c r="Q116" s="15">
        <f>IF(ДАННЫЕ!$F$1&gt;ДАННЫЕ!$N116,IF(YEAR(ДАННЫЕ!$F$1)=YEAR(ДАННЫЕ!M116),1,0),0)</f>
        <v>0</v>
      </c>
      <c r="R116" s="15">
        <f>IF(ДАННЫЕ!$F$1&gt;ДАННЫЕ!$N116,IF(YEAR(ДАННЫЕ!$F$1)=YEAR(ДАННЫЕ!N116),1,0),0)</f>
        <v>0</v>
      </c>
      <c r="S116" s="15">
        <f>IF(ДАННЫЕ!$AA116="2А",1,IF(ДАННЫЕ!$AA116="2Б",2,IF(ДАННЫЕ!$AA116="2В",3,IF(ДАННЫЕ!$AA116=3,4,IF(ДАННЫЕ!$AA116="4А",5,IF(ДАННЫЕ!$AA116="4Б",6,IF(ДАННЫЕ!$AA116="4В",7,IF(ДАННЫЕ!$AA116=5,8,0))))))))</f>
        <v>0</v>
      </c>
      <c r="T116" s="15">
        <f>IF(OR(ДАННЫЕ!$AC116=2,ДАННЫЕ!$AD116=2,ДАННЫЕ!$AE116=2),2,IF(OR(ДАННЫЕ!$AC116=1,ДАННЫЕ!$AD116=1,ДАННЫЕ!$AE116=1),1,0))</f>
        <v>0</v>
      </c>
    </row>
    <row r="117" spans="1:20" ht="15" customHeight="1" x14ac:dyDescent="0.2">
      <c r="A117" s="78">
        <f>IF(B117&gt;0,IF(MONTH(ДАННЫЕ!$F$1)=MONTH(ДАННЫЕ!$B117),1,0),0)</f>
        <v>0</v>
      </c>
      <c r="B117" s="14">
        <f>IF(ДАННЫЕ!$B117&gt;0,IF(YEAR(ДАННЫЕ!$F$1)=YEAR(ДАННЫЕ!$B117),1,0),0)</f>
        <v>0</v>
      </c>
      <c r="C117" s="14">
        <f>IF(ДАННЫЕ!$CM117&gt;0,IF(YEAR(ДАННЫЕ!$F$1)=YEAR(ДАННЫЕ!$CM117),1,0),0)</f>
        <v>0</v>
      </c>
      <c r="D117" s="14">
        <f>IF(ДАННЫЕ!$CJ117&gt;0,IF(ДАННЫЕ!$CL117&gt;ДАННЫЕ!$F$1,1,IF(ДАННЫЕ!$CL117&gt;0,0,1)),0)</f>
        <v>0</v>
      </c>
      <c r="E117" s="43" t="str">
        <f ca="1">IF(ДАННЫЕ!$F$1&gt;0,IF(ДАННЫЕ!$G117&gt;0,DATEDIF(ДАННЫЕ!$G117,ДАННЫЕ!$F$1,"y"),""),IF(ДАННЫЕ!$G117&gt;0,DATEDIF(ДАННЫЕ!$G117,TODAY(),"y"),""))</f>
        <v/>
      </c>
      <c r="F117" s="43" t="str">
        <f xml:space="preserve"> IF(ДАННЫЕ!$F117="М",IF(E117&gt;=18,IF(E117&lt;60,1,""),""),"")&amp;IF(ДАННЫЕ!$F117="Ж",IF(E117&gt;=18,IF(E117&lt;55,1,""),""),"")</f>
        <v/>
      </c>
      <c r="G117" s="43" t="str">
        <f xml:space="preserve"> IF(ДАННЫЕ!$F117="М",IF(E117&gt;=60,2,""),"")&amp;IF(ДАННЫЕ!$F117="Ж",IF(E117&gt;=55,2,""),"")</f>
        <v/>
      </c>
      <c r="H117" s="43" t="str">
        <f t="shared" ca="1" si="3"/>
        <v/>
      </c>
      <c r="I117" s="43" t="str">
        <f t="shared" ca="1" si="4"/>
        <v>03</v>
      </c>
      <c r="J117" s="28" t="str">
        <f ca="1">ДАННЫЕ!$F117&amp;H117&amp;I117&amp;ДАННЫЕ!$I117&amp;"m"&amp;IF(ДАННЫЕ!$I117&gt;0,IF(ДАННЫЕ!$J117&gt;0,0,1),"")&amp;"f"&amp;IF(ДАННЫЕ!$R117&gt;0,IF(YEAR(ДАННЫЕ!$F$1)=YEAR(ДАННЫЕ!$R117),1,0),0)&amp;"z"&amp;ДАННЫЕ!$R117&amp;"p"&amp;ДАННЫЕ!$S117&amp;"i"&amp;ДАННЫЕ!$T117&amp;"h"&amp;ДАННЫЕ!$K117&amp;"be"&amp;ДАННЫЕ!$BI117&amp;"CD"&amp;IF(ДАННЫЕ!BF117&gt;500,4,IF(ДАННЫЕ!BF117&gt;350,3,IF(ДАННЫЕ!BF117&gt;200,2,IF(ДАННЫЕ!BF117&gt;0,1,0))))&amp;"g"&amp;B117&amp;"d"&amp;H117&amp;"l"&amp;ДАННЫЕ!AT117&amp;"a"&amp;ДАННЫЕ!$V117&amp;"v"&amp;R117&amp;"k"&amp;ДАННЫЕ!$U117&amp;"s"&amp;ДАННЫЕ!$Y117&amp;"t"&amp;ДАННЫЕ!$X117&amp;"b"&amp;IF(ДАННЫЕ!$Q117&gt;1,1,0)&amp;"PP"&amp;ДАННЫЕ!Z117&amp;"c"&amp;S117&amp;"x"&amp;IF(ДАННЫЕ!$BY117&gt;0,IF(YEAR(ДАННЫЕ!$F$1)=YEAR(ДАННЫЕ!$BY117),1,0),0)&amp;"n"&amp;IF(ДАННЫЕ!$BZ117&gt;0,IF(YEAR(ДАННЫЕ!$F$1)=YEAR(ДАННЫЕ!$BZ117),1,0),0)&amp;"u"&amp;D117&amp;"z"&amp;IF(ДАННЫЕ!$CL117&gt;0,IF(YEAR(ДАННЫЕ!$F$1)&gt;YEAR(ДАННЫЕ!$CL117),11,12),0)</f>
        <v>03mf0zpihbeCD0g0dlav0kstb0PPc0x0n0u0z0</v>
      </c>
      <c r="K117" s="28" t="str">
        <f ca="1">ДАННЫЕ!$I117&amp;"x"&amp;B117&amp;"w"&amp;IF(T117+ДАННЫЕ!AD117+ДАННЫЕ!AE117+ДАННЫЕ!AF117+ДАННЫЕ!AG117+ДАННЫЕ!AH117+ДАННЫЕ!$AL117+ДАННЫЕ!AI117+ДАННЫЕ!AJ117+ДАННЫЕ!AK117+ДАННЫЕ!AP117+ДАННЫЕ!AQ117+ДАННЫЕ!AR117+ДАННЫЕ!$AM117+ДАННЫЕ!$AN117+ДАННЫЕ!AS117+ДАННЫЕ!AT117&gt;0,1,0)&amp;IF(OR(T117=2,ДАННЫЕ!AD117=2,ДАННЫЕ!AE117=2,ДАННЫЕ!AF117=2,ДАННЫЕ!AG117=2,ДАННЫЕ!AH117=2,ДАННЫЕ!$AL117=2,ДАННЫЕ!AI117=2,ДАННЫЕ!AJ117=2,ДАННЫЕ!AK117=2,ДАННЫЕ!AP117=2,ДАННЫЕ!AQ117=2,ДАННЫЕ!AR117=2,ДАННЫЕ!$AM117=2,ДАННЫЕ!$AN117=2,ДАННЫЕ!AS117=2,ДАННЫЕ!AT117=2),2,0)&amp;"t"&amp;IF(T117&gt;0,"1"&amp;T117,"00")&amp;"f"&amp;IF(ДАННЫЕ!$AC117,"1"&amp;ДАННЫЕ!$AC117,"00")&amp;"b"&amp;IF(ДАННЫЕ!$AD117,"1"&amp;ДАННЫЕ!$AD117,"00")&amp;"g"&amp;IF(ДАННЫЕ!$AF117,"1"&amp;ДАННЫЕ!$AF117,"00")&amp;"c"&amp;IF(ДАННЫЕ!$AG117,"1"&amp;ДАННЫЕ!$AG117,"00")&amp;"i"&amp;IF(ДАННЫЕ!$AH117,"1"&amp;ДАННЫЕ!$AH117,"00")&amp;"r"&amp;IF(ДАННЫЕ!$AL117,"1"&amp;ДАННЫЕ!$AL117,"00")&amp;"m"&amp;IF(ДАННЫЕ!$AI117,"1"&amp;ДАННЫЕ!$AI117,"00")&amp;"hS"&amp;IF(ДАННЫЕ!$AJ117,"1"&amp;ДАННЫЕ!$AJ117,"00")&amp;"hZ"&amp;IF(ДАННЫЕ!$AK117,"1"&amp;ДАННЫЕ!$AK117,"00")&amp;"p"&amp;IF(ДАННЫЕ!$AP117,"1"&amp;ДАННЫЕ!$AP117,"00")&amp;"k"&amp;IF(ДАННЫЕ!$AQ117,"1"&amp;ДАННЫЕ!$AQ117,"00")&amp;"z"&amp;IF(ДАННЫЕ!$AR117,"1"&amp;ДАННЫЕ!$AR117,"00")&amp;"j"&amp;IF(ДАННЫЕ!$AM117,"1"&amp;ДАННЫЕ!$AM117,"00")&amp;"n"&amp;IF(ДАННЫЕ!$AN117,"1"&amp;ДАННЫЕ!$AN117,"00")&amp;"E"&amp;ДАННЫЕ!BI117&amp;"L"&amp;ДАННЫЕ!AO117&amp;"h"&amp;IF(ДАННЫЕ!$AU117&gt;0,1,0)&amp;"v"&amp;IF(ДАННЫЕ!$AW117&gt;0,1,0)&amp;"a"&amp;IF(ДАННЫЕ!$AS117,"1"&amp;ДАННЫЕ!$AS117,"00")&amp;"s"&amp;IF(ДАННЫЕ!$AT117,"1"&amp;ДАННЫЕ!$AT117,"00")&amp;"u"&amp;IF(ДАННЫЕ!$CJ117&gt;0,1,0)&amp;"y"&amp;B117&amp;"d"&amp;H117&amp;"e"&amp;F117&amp;G117</f>
        <v>x0w00t00f00b00g00c00i00r00m00hS00hZ00p00k00z00j00n00ELh0v0a00s00u0y0de</v>
      </c>
      <c r="L117" s="28" t="str">
        <f ca="1">ДАННЫЕ!$I117&amp;"VN"&amp;IF(ДАННЫЕ!AW117&gt;0,11,10)&amp;"CD"&amp;IF(ДАННЫЕ!BF117&gt;500,16,IF(ДАННЫЕ!BF117&gt;350,15,IF(ДАННЫЕ!BF117&gt;=200,14,IF(ДАННЫЕ!BF117&gt;=100,13,IF(ДАННЫЕ!BF117&gt;=50,12,IF(ДАННЫЕ!BF117&gt;0,11,10))))))&amp;"AR"&amp;IF(ДАННЫЕ!BX117&gt;0,1,0)&amp;"GD"&amp;B117&amp;"VV"&amp;IF(E117&gt;=5,IF(E117&lt;18,1,0),0)</f>
        <v>VN10CD10AR0GD0VV0</v>
      </c>
      <c r="M117" s="28" t="str">
        <f>ДАННЫЕ!$I117&amp;"b"&amp;ДАННЫЕ!$BI117&amp;"r"&amp;ДАННЫЕ!$BJ117&amp;"CD"&amp;IF(ДАННЫЕ!BF117&gt;0,IF(ДАННЫЕ!BF117&lt;200,1,IF(ДАННЫЕ!BF117&lt;350,2,3)),0)&amp;"h"&amp;IF(ДАННЫЕ!$BK117+ДАННЫЕ!$BL117+ДАННЫЕ!$BM117&gt;0,1,0)&amp;"x"&amp;ДАННЫЕ!$BK117&amp;"y"&amp;ДАННЫЕ!$BL117&amp;"z"&amp;ДАННЫЕ!$BM117&amp;"c"&amp;IF(ДАННЫЕ!$BK117+ДАННЫЕ!$BL117+ДАННЫЕ!$BM117=3,1,0)&amp;"a"&amp;IF(ДАННЫЕ!$BQ117+ДАННЫЕ!$BR117&gt;0,1,0)&amp;"d"&amp;ДАННЫЕ!$BQ117&amp;"v"&amp;ДАННЫЕ!$BR117&amp;"p"&amp;ДАННЫЕ!$BS117&amp;"n"&amp;ДАННЫЕ!$BU117&amp;"t"&amp;ДАННЫЕ!$BV117&amp;"o"&amp;ДАННЫЕ!$BT117&amp;"l"&amp;IF(ДАННЫЕ!$BN117&gt;0,1,0)&amp;ДАННЫЕ!$BN117&amp;"g"&amp;ДАННЫЕ!$BO117&amp;"s"&amp;ДАННЫЕ!$BP117&amp;"DZ"&amp;IF(ДАННЫЕ!B117-ДАННЫЕ!G117 &lt; 60,IF(ДАННЫЕ!B117-ДАННЫЕ!G117 &gt;= 0,1,0),0)&amp;"u"&amp;IF(ДАННЫЕ!$CJ117&gt;0,1,0)</f>
        <v>brCD0h0xyzc0a0dvpntol0gsDZ1u0</v>
      </c>
      <c r="N117" s="28" t="str">
        <f ca="1">ДАННЫЕ!$F117&amp;ДАННЫЕ!$I117&amp;"g"&amp;B117&amp;"cf"&amp;D117&amp;"a"&amp;IF(ДАННЫЕ!$BX117&gt;0,1,0)&amp;IF(ДАННЫЕ!$BF117&gt;500,1,IF(ДАННЫЕ!$BF117&gt;350,2,IF(ДАННЫЕ!$BF117&gt;=200,3,IF(ДАННЫЕ!$BF117&gt;=100,4,IF(ДАННЫЕ!$BF117&gt;=50,5,IF(ДАННЫЕ!$BF117&lt;50,6,0))))))&amp;"AR"&amp;IF(DATEDIF(ДАННЫЕ!$BX117,ДАННЫЕ!$F$1,"y")&gt;1,1,0)&amp;"VG"&amp;IF(ДАННЫЕ!$BH117="0",1,0)&amp;"o"&amp;IF(T117+ДАННЫЕ!$AF117+ДАННЫЕ!$AG117+ДАННЫЕ!$AH117+ДАННЫЕ!$AI117+ДАННЫЕ!$AJ117+ДАННЫЕ!$AP117+ДАННЫЕ!$AQ117+ДАННЫЕ!$AR117+ДАННЫЕ!$AU117+ДАННЫЕ!$AW117+ДАННЫЕ!$AS117+ДАННЫЕ!$AT117&gt;0,1,0)&amp;"x"&amp;ДАННЫЕ!$AG117&amp;"p"&amp;IF(ДАННЫЕ!$BY117&gt;0,1,0)&amp;"v"&amp;IF(ДАННЫЕ!$BZ117&gt;0,1,0)&amp;"n"&amp;ДАННЫЕ!$CA117&amp;"t"&amp;ДАННЫЕ!$AY117&amp;"k"&amp;ДАННЫЕ!$CB117&amp;"q"&amp;ДАННЫЕ!$CC117&amp;"w"&amp;ДАННЫЕ!$CD117&amp;"e"&amp;ДАННЫЕ!$CE117&amp;"m"&amp;ДАННЫЕ!$CF117&amp;"c"&amp;ДАННЫЕ!$CG117&amp;"z"&amp;ДАННЫЕ!$CH117&amp;"d"&amp;IF(H117=4,1,0)&amp;"s"&amp;IF(ДАННЫЕ!$J117=1,0,1)&amp;"u"&amp;IF(ДАННЫЕ!$CJ117&gt;0,1,0)</f>
        <v>g0cf0a06AR1VG0o0xp0v0ntkqwemczd0s1u0</v>
      </c>
      <c r="O117" s="28" t="str">
        <f>ДАННЫЕ!$I117&amp;"g"&amp;B117&amp;A117&amp;"f"&amp;P117&amp;"c"&amp;IF(ДАННЫЕ!$U117&gt;0,1,0)&amp;"s"&amp;IF(ДАННЫЕ!$Q117&gt;0,IF(YEAR(ДАННЫЕ!$F$1)=YEAR(ДАННЫЕ!$Q117),IF(MONTH(ДАННЫЕ!$F$1)=MONTH(ДАННЫЕ!$Q117),111,11),1),0)&amp;"i"&amp;IF(ДАННЫЕ!$R117+ДАННЫЕ!$S117+ДАННЫЕ!$T117=0,0,1)&amp;"h"&amp;IF(ДАННЫЕ!$P117&gt;0,1,0)&amp;"p"&amp;IF(ДАННЫЕ!$CI117&gt;0,IF(YEAR(ДАННЫЕ!$F$1)=YEAR(ДАННЫЕ!$CI117),IF(MONTH(ДАННЫЕ!$F$1)=MONTH(ДАННЫЕ!$CI117),111,11),1),0)&amp;"d"&amp;IF(ДАННЫЕ!$CJ117&gt;0,IF(YEAR(ДАННЫЕ!$F$1)=YEAR(ДАННЫЕ!$CJ117),IF(MONTH(ДАННЫЕ!$F$1)=MONTH(ДАННЫЕ!$CJ117),111,11),1),0)&amp;"o"&amp;IF(ДАННЫЕ!$CK117&gt;0,IF(MONTH(ДАННЫЕ!$F$1)=MONTH(ДАННЫЕ!$CK117),111,11),0)&amp;"v"&amp;IF(ДАННЫЕ!$BE117&gt;0,IF(MONTH(ДАННЫЕ!$F$1)=MONTH(ДАННЫЕ!$BE117),111,11),0)</f>
        <v>g00f0c0s0i0h0p0d0o0v0</v>
      </c>
      <c r="P117" s="15">
        <f t="shared" si="5"/>
        <v>0</v>
      </c>
      <c r="Q117" s="15">
        <f>IF(ДАННЫЕ!$F$1&gt;ДАННЫЕ!$N117,IF(YEAR(ДАННЫЕ!$F$1)=YEAR(ДАННЫЕ!M117),1,0),0)</f>
        <v>0</v>
      </c>
      <c r="R117" s="15">
        <f>IF(ДАННЫЕ!$F$1&gt;ДАННЫЕ!$N117,IF(YEAR(ДАННЫЕ!$F$1)=YEAR(ДАННЫЕ!N117),1,0),0)</f>
        <v>0</v>
      </c>
      <c r="S117" s="15">
        <f>IF(ДАННЫЕ!$AA117="2А",1,IF(ДАННЫЕ!$AA117="2Б",2,IF(ДАННЫЕ!$AA117="2В",3,IF(ДАННЫЕ!$AA117=3,4,IF(ДАННЫЕ!$AA117="4А",5,IF(ДАННЫЕ!$AA117="4Б",6,IF(ДАННЫЕ!$AA117="4В",7,IF(ДАННЫЕ!$AA117=5,8,0))))))))</f>
        <v>0</v>
      </c>
      <c r="T117" s="15">
        <f>IF(OR(ДАННЫЕ!$AC117=2,ДАННЫЕ!$AD117=2,ДАННЫЕ!$AE117=2),2,IF(OR(ДАННЫЕ!$AC117=1,ДАННЫЕ!$AD117=1,ДАННЫЕ!$AE117=1),1,0))</f>
        <v>0</v>
      </c>
    </row>
    <row r="118" spans="1:20" ht="15" customHeight="1" x14ac:dyDescent="0.2">
      <c r="A118" s="78">
        <f>IF(B118&gt;0,IF(MONTH(ДАННЫЕ!$F$1)=MONTH(ДАННЫЕ!$B118),1,0),0)</f>
        <v>0</v>
      </c>
      <c r="B118" s="14">
        <f>IF(ДАННЫЕ!$B118&gt;0,IF(YEAR(ДАННЫЕ!$F$1)=YEAR(ДАННЫЕ!$B118),1,0),0)</f>
        <v>0</v>
      </c>
      <c r="C118" s="14">
        <f>IF(ДАННЫЕ!$CM118&gt;0,IF(YEAR(ДАННЫЕ!$F$1)=YEAR(ДАННЫЕ!$CM118),1,0),0)</f>
        <v>0</v>
      </c>
      <c r="D118" s="14">
        <f>IF(ДАННЫЕ!$CJ118&gt;0,IF(ДАННЫЕ!$CL118&gt;ДАННЫЕ!$F$1,1,IF(ДАННЫЕ!$CL118&gt;0,0,1)),0)</f>
        <v>0</v>
      </c>
      <c r="E118" s="43" t="str">
        <f ca="1">IF(ДАННЫЕ!$F$1&gt;0,IF(ДАННЫЕ!$G118&gt;0,DATEDIF(ДАННЫЕ!$G118,ДАННЫЕ!$F$1,"y"),""),IF(ДАННЫЕ!$G118&gt;0,DATEDIF(ДАННЫЕ!$G118,TODAY(),"y"),""))</f>
        <v/>
      </c>
      <c r="F118" s="43" t="str">
        <f xml:space="preserve"> IF(ДАННЫЕ!$F118="М",IF(E118&gt;=18,IF(E118&lt;60,1,""),""),"")&amp;IF(ДАННЫЕ!$F118="Ж",IF(E118&gt;=18,IF(E118&lt;55,1,""),""),"")</f>
        <v/>
      </c>
      <c r="G118" s="43" t="str">
        <f xml:space="preserve"> IF(ДАННЫЕ!$F118="М",IF(E118&gt;=60,2,""),"")&amp;IF(ДАННЫЕ!$F118="Ж",IF(E118&gt;=55,2,""),"")</f>
        <v/>
      </c>
      <c r="H118" s="43" t="str">
        <f t="shared" ca="1" si="3"/>
        <v/>
      </c>
      <c r="I118" s="43" t="str">
        <f t="shared" ca="1" si="4"/>
        <v>03</v>
      </c>
      <c r="J118" s="28" t="str">
        <f ca="1">ДАННЫЕ!$F118&amp;H118&amp;I118&amp;ДАННЫЕ!$I118&amp;"m"&amp;IF(ДАННЫЕ!$I118&gt;0,IF(ДАННЫЕ!$J118&gt;0,0,1),"")&amp;"f"&amp;IF(ДАННЫЕ!$R118&gt;0,IF(YEAR(ДАННЫЕ!$F$1)=YEAR(ДАННЫЕ!$R118),1,0),0)&amp;"z"&amp;ДАННЫЕ!$R118&amp;"p"&amp;ДАННЫЕ!$S118&amp;"i"&amp;ДАННЫЕ!$T118&amp;"h"&amp;ДАННЫЕ!$K118&amp;"be"&amp;ДАННЫЕ!$BI118&amp;"CD"&amp;IF(ДАННЫЕ!BF118&gt;500,4,IF(ДАННЫЕ!BF118&gt;350,3,IF(ДАННЫЕ!BF118&gt;200,2,IF(ДАННЫЕ!BF118&gt;0,1,0))))&amp;"g"&amp;B118&amp;"d"&amp;H118&amp;"l"&amp;ДАННЫЕ!AT118&amp;"a"&amp;ДАННЫЕ!$V118&amp;"v"&amp;R118&amp;"k"&amp;ДАННЫЕ!$U118&amp;"s"&amp;ДАННЫЕ!$Y118&amp;"t"&amp;ДАННЫЕ!$X118&amp;"b"&amp;IF(ДАННЫЕ!$Q118&gt;1,1,0)&amp;"PP"&amp;ДАННЫЕ!Z118&amp;"c"&amp;S118&amp;"x"&amp;IF(ДАННЫЕ!$BY118&gt;0,IF(YEAR(ДАННЫЕ!$F$1)=YEAR(ДАННЫЕ!$BY118),1,0),0)&amp;"n"&amp;IF(ДАННЫЕ!$BZ118&gt;0,IF(YEAR(ДАННЫЕ!$F$1)=YEAR(ДАННЫЕ!$BZ118),1,0),0)&amp;"u"&amp;D118&amp;"z"&amp;IF(ДАННЫЕ!$CL118&gt;0,IF(YEAR(ДАННЫЕ!$F$1)&gt;YEAR(ДАННЫЕ!$CL118),11,12),0)</f>
        <v>03mf0zpihbeCD0g0dlav0kstb0PPc0x0n0u0z0</v>
      </c>
      <c r="K118" s="28" t="str">
        <f ca="1">ДАННЫЕ!$I118&amp;"x"&amp;B118&amp;"w"&amp;IF(T118+ДАННЫЕ!AD118+ДАННЫЕ!AE118+ДАННЫЕ!AF118+ДАННЫЕ!AG118+ДАННЫЕ!AH118+ДАННЫЕ!$AL118+ДАННЫЕ!AI118+ДАННЫЕ!AJ118+ДАННЫЕ!AK118+ДАННЫЕ!AP118+ДАННЫЕ!AQ118+ДАННЫЕ!AR118+ДАННЫЕ!$AM118+ДАННЫЕ!$AN118+ДАННЫЕ!AS118+ДАННЫЕ!AT118&gt;0,1,0)&amp;IF(OR(T118=2,ДАННЫЕ!AD118=2,ДАННЫЕ!AE118=2,ДАННЫЕ!AF118=2,ДАННЫЕ!AG118=2,ДАННЫЕ!AH118=2,ДАННЫЕ!$AL118=2,ДАННЫЕ!AI118=2,ДАННЫЕ!AJ118=2,ДАННЫЕ!AK118=2,ДАННЫЕ!AP118=2,ДАННЫЕ!AQ118=2,ДАННЫЕ!AR118=2,ДАННЫЕ!$AM118=2,ДАННЫЕ!$AN118=2,ДАННЫЕ!AS118=2,ДАННЫЕ!AT118=2),2,0)&amp;"t"&amp;IF(T118&gt;0,"1"&amp;T118,"00")&amp;"f"&amp;IF(ДАННЫЕ!$AC118,"1"&amp;ДАННЫЕ!$AC118,"00")&amp;"b"&amp;IF(ДАННЫЕ!$AD118,"1"&amp;ДАННЫЕ!$AD118,"00")&amp;"g"&amp;IF(ДАННЫЕ!$AF118,"1"&amp;ДАННЫЕ!$AF118,"00")&amp;"c"&amp;IF(ДАННЫЕ!$AG118,"1"&amp;ДАННЫЕ!$AG118,"00")&amp;"i"&amp;IF(ДАННЫЕ!$AH118,"1"&amp;ДАННЫЕ!$AH118,"00")&amp;"r"&amp;IF(ДАННЫЕ!$AL118,"1"&amp;ДАННЫЕ!$AL118,"00")&amp;"m"&amp;IF(ДАННЫЕ!$AI118,"1"&amp;ДАННЫЕ!$AI118,"00")&amp;"hS"&amp;IF(ДАННЫЕ!$AJ118,"1"&amp;ДАННЫЕ!$AJ118,"00")&amp;"hZ"&amp;IF(ДАННЫЕ!$AK118,"1"&amp;ДАННЫЕ!$AK118,"00")&amp;"p"&amp;IF(ДАННЫЕ!$AP118,"1"&amp;ДАННЫЕ!$AP118,"00")&amp;"k"&amp;IF(ДАННЫЕ!$AQ118,"1"&amp;ДАННЫЕ!$AQ118,"00")&amp;"z"&amp;IF(ДАННЫЕ!$AR118,"1"&amp;ДАННЫЕ!$AR118,"00")&amp;"j"&amp;IF(ДАННЫЕ!$AM118,"1"&amp;ДАННЫЕ!$AM118,"00")&amp;"n"&amp;IF(ДАННЫЕ!$AN118,"1"&amp;ДАННЫЕ!$AN118,"00")&amp;"E"&amp;ДАННЫЕ!BI118&amp;"L"&amp;ДАННЫЕ!AO118&amp;"h"&amp;IF(ДАННЫЕ!$AU118&gt;0,1,0)&amp;"v"&amp;IF(ДАННЫЕ!$AW118&gt;0,1,0)&amp;"a"&amp;IF(ДАННЫЕ!$AS118,"1"&amp;ДАННЫЕ!$AS118,"00")&amp;"s"&amp;IF(ДАННЫЕ!$AT118,"1"&amp;ДАННЫЕ!$AT118,"00")&amp;"u"&amp;IF(ДАННЫЕ!$CJ118&gt;0,1,0)&amp;"y"&amp;B118&amp;"d"&amp;H118&amp;"e"&amp;F118&amp;G118</f>
        <v>x0w00t00f00b00g00c00i00r00m00hS00hZ00p00k00z00j00n00ELh0v0a00s00u0y0de</v>
      </c>
      <c r="L118" s="28" t="str">
        <f ca="1">ДАННЫЕ!$I118&amp;"VN"&amp;IF(ДАННЫЕ!AW118&gt;0,11,10)&amp;"CD"&amp;IF(ДАННЫЕ!BF118&gt;500,16,IF(ДАННЫЕ!BF118&gt;350,15,IF(ДАННЫЕ!BF118&gt;=200,14,IF(ДАННЫЕ!BF118&gt;=100,13,IF(ДАННЫЕ!BF118&gt;=50,12,IF(ДАННЫЕ!BF118&gt;0,11,10))))))&amp;"AR"&amp;IF(ДАННЫЕ!BX118&gt;0,1,0)&amp;"GD"&amp;B118&amp;"VV"&amp;IF(E118&gt;=5,IF(E118&lt;18,1,0),0)</f>
        <v>VN10CD10AR0GD0VV0</v>
      </c>
      <c r="M118" s="28" t="str">
        <f>ДАННЫЕ!$I118&amp;"b"&amp;ДАННЫЕ!$BI118&amp;"r"&amp;ДАННЫЕ!$BJ118&amp;"CD"&amp;IF(ДАННЫЕ!BF118&gt;0,IF(ДАННЫЕ!BF118&lt;200,1,IF(ДАННЫЕ!BF118&lt;350,2,3)),0)&amp;"h"&amp;IF(ДАННЫЕ!$BK118+ДАННЫЕ!$BL118+ДАННЫЕ!$BM118&gt;0,1,0)&amp;"x"&amp;ДАННЫЕ!$BK118&amp;"y"&amp;ДАННЫЕ!$BL118&amp;"z"&amp;ДАННЫЕ!$BM118&amp;"c"&amp;IF(ДАННЫЕ!$BK118+ДАННЫЕ!$BL118+ДАННЫЕ!$BM118=3,1,0)&amp;"a"&amp;IF(ДАННЫЕ!$BQ118+ДАННЫЕ!$BR118&gt;0,1,0)&amp;"d"&amp;ДАННЫЕ!$BQ118&amp;"v"&amp;ДАННЫЕ!$BR118&amp;"p"&amp;ДАННЫЕ!$BS118&amp;"n"&amp;ДАННЫЕ!$BU118&amp;"t"&amp;ДАННЫЕ!$BV118&amp;"o"&amp;ДАННЫЕ!$BT118&amp;"l"&amp;IF(ДАННЫЕ!$BN118&gt;0,1,0)&amp;ДАННЫЕ!$BN118&amp;"g"&amp;ДАННЫЕ!$BO118&amp;"s"&amp;ДАННЫЕ!$BP118&amp;"DZ"&amp;IF(ДАННЫЕ!B118-ДАННЫЕ!G118 &lt; 60,IF(ДАННЫЕ!B118-ДАННЫЕ!G118 &gt;= 0,1,0),0)&amp;"u"&amp;IF(ДАННЫЕ!$CJ118&gt;0,1,0)</f>
        <v>brCD0h0xyzc0a0dvpntol0gsDZ1u0</v>
      </c>
      <c r="N118" s="28" t="str">
        <f ca="1">ДАННЫЕ!$F118&amp;ДАННЫЕ!$I118&amp;"g"&amp;B118&amp;"cf"&amp;D118&amp;"a"&amp;IF(ДАННЫЕ!$BX118&gt;0,1,0)&amp;IF(ДАННЫЕ!$BF118&gt;500,1,IF(ДАННЫЕ!$BF118&gt;350,2,IF(ДАННЫЕ!$BF118&gt;=200,3,IF(ДАННЫЕ!$BF118&gt;=100,4,IF(ДАННЫЕ!$BF118&gt;=50,5,IF(ДАННЫЕ!$BF118&lt;50,6,0))))))&amp;"AR"&amp;IF(DATEDIF(ДАННЫЕ!$BX118,ДАННЫЕ!$F$1,"y")&gt;1,1,0)&amp;"VG"&amp;IF(ДАННЫЕ!$BH118="0",1,0)&amp;"o"&amp;IF(T118+ДАННЫЕ!$AF118+ДАННЫЕ!$AG118+ДАННЫЕ!$AH118+ДАННЫЕ!$AI118+ДАННЫЕ!$AJ118+ДАННЫЕ!$AP118+ДАННЫЕ!$AQ118+ДАННЫЕ!$AR118+ДАННЫЕ!$AU118+ДАННЫЕ!$AW118+ДАННЫЕ!$AS118+ДАННЫЕ!$AT118&gt;0,1,0)&amp;"x"&amp;ДАННЫЕ!$AG118&amp;"p"&amp;IF(ДАННЫЕ!$BY118&gt;0,1,0)&amp;"v"&amp;IF(ДАННЫЕ!$BZ118&gt;0,1,0)&amp;"n"&amp;ДАННЫЕ!$CA118&amp;"t"&amp;ДАННЫЕ!$AY118&amp;"k"&amp;ДАННЫЕ!$CB118&amp;"q"&amp;ДАННЫЕ!$CC118&amp;"w"&amp;ДАННЫЕ!$CD118&amp;"e"&amp;ДАННЫЕ!$CE118&amp;"m"&amp;ДАННЫЕ!$CF118&amp;"c"&amp;ДАННЫЕ!$CG118&amp;"z"&amp;ДАННЫЕ!$CH118&amp;"d"&amp;IF(H118=4,1,0)&amp;"s"&amp;IF(ДАННЫЕ!$J118=1,0,1)&amp;"u"&amp;IF(ДАННЫЕ!$CJ118&gt;0,1,0)</f>
        <v>g0cf0a06AR1VG0o0xp0v0ntkqwemczd0s1u0</v>
      </c>
      <c r="O118" s="28" t="str">
        <f>ДАННЫЕ!$I118&amp;"g"&amp;B118&amp;A118&amp;"f"&amp;P118&amp;"c"&amp;IF(ДАННЫЕ!$U118&gt;0,1,0)&amp;"s"&amp;IF(ДАННЫЕ!$Q118&gt;0,IF(YEAR(ДАННЫЕ!$F$1)=YEAR(ДАННЫЕ!$Q118),IF(MONTH(ДАННЫЕ!$F$1)=MONTH(ДАННЫЕ!$Q118),111,11),1),0)&amp;"i"&amp;IF(ДАННЫЕ!$R118+ДАННЫЕ!$S118+ДАННЫЕ!$T118=0,0,1)&amp;"h"&amp;IF(ДАННЫЕ!$P118&gt;0,1,0)&amp;"p"&amp;IF(ДАННЫЕ!$CI118&gt;0,IF(YEAR(ДАННЫЕ!$F$1)=YEAR(ДАННЫЕ!$CI118),IF(MONTH(ДАННЫЕ!$F$1)=MONTH(ДАННЫЕ!$CI118),111,11),1),0)&amp;"d"&amp;IF(ДАННЫЕ!$CJ118&gt;0,IF(YEAR(ДАННЫЕ!$F$1)=YEAR(ДАННЫЕ!$CJ118),IF(MONTH(ДАННЫЕ!$F$1)=MONTH(ДАННЫЕ!$CJ118),111,11),1),0)&amp;"o"&amp;IF(ДАННЫЕ!$CK118&gt;0,IF(MONTH(ДАННЫЕ!$F$1)=MONTH(ДАННЫЕ!$CK118),111,11),0)&amp;"v"&amp;IF(ДАННЫЕ!$BE118&gt;0,IF(MONTH(ДАННЫЕ!$F$1)=MONTH(ДАННЫЕ!$BE118),111,11),0)</f>
        <v>g00f0c0s0i0h0p0d0o0v0</v>
      </c>
      <c r="P118" s="15">
        <f t="shared" si="5"/>
        <v>0</v>
      </c>
      <c r="Q118" s="15">
        <f>IF(ДАННЫЕ!$F$1&gt;ДАННЫЕ!$N118,IF(YEAR(ДАННЫЕ!$F$1)=YEAR(ДАННЫЕ!M118),1,0),0)</f>
        <v>0</v>
      </c>
      <c r="R118" s="15">
        <f>IF(ДАННЫЕ!$F$1&gt;ДАННЫЕ!$N118,IF(YEAR(ДАННЫЕ!$F$1)=YEAR(ДАННЫЕ!N118),1,0),0)</f>
        <v>0</v>
      </c>
      <c r="S118" s="15">
        <f>IF(ДАННЫЕ!$AA118="2А",1,IF(ДАННЫЕ!$AA118="2Б",2,IF(ДАННЫЕ!$AA118="2В",3,IF(ДАННЫЕ!$AA118=3,4,IF(ДАННЫЕ!$AA118="4А",5,IF(ДАННЫЕ!$AA118="4Б",6,IF(ДАННЫЕ!$AA118="4В",7,IF(ДАННЫЕ!$AA118=5,8,0))))))))</f>
        <v>0</v>
      </c>
      <c r="T118" s="15">
        <f>IF(OR(ДАННЫЕ!$AC118=2,ДАННЫЕ!$AD118=2,ДАННЫЕ!$AE118=2),2,IF(OR(ДАННЫЕ!$AC118=1,ДАННЫЕ!$AD118=1,ДАННЫЕ!$AE118=1),1,0))</f>
        <v>0</v>
      </c>
    </row>
    <row r="119" spans="1:20" ht="15" customHeight="1" x14ac:dyDescent="0.2">
      <c r="A119" s="78">
        <f>IF(B119&gt;0,IF(MONTH(ДАННЫЕ!$F$1)=MONTH(ДАННЫЕ!$B119),1,0),0)</f>
        <v>0</v>
      </c>
      <c r="B119" s="14">
        <f>IF(ДАННЫЕ!$B119&gt;0,IF(YEAR(ДАННЫЕ!$F$1)=YEAR(ДАННЫЕ!$B119),1,0),0)</f>
        <v>0</v>
      </c>
      <c r="C119" s="14">
        <f>IF(ДАННЫЕ!$CM119&gt;0,IF(YEAR(ДАННЫЕ!$F$1)=YEAR(ДАННЫЕ!$CM119),1,0),0)</f>
        <v>0</v>
      </c>
      <c r="D119" s="14">
        <f>IF(ДАННЫЕ!$CJ119&gt;0,IF(ДАННЫЕ!$CL119&gt;ДАННЫЕ!$F$1,1,IF(ДАННЫЕ!$CL119&gt;0,0,1)),0)</f>
        <v>0</v>
      </c>
      <c r="E119" s="43" t="str">
        <f ca="1">IF(ДАННЫЕ!$F$1&gt;0,IF(ДАННЫЕ!$G119&gt;0,DATEDIF(ДАННЫЕ!$G119,ДАННЫЕ!$F$1,"y"),""),IF(ДАННЫЕ!$G119&gt;0,DATEDIF(ДАННЫЕ!$G119,TODAY(),"y"),""))</f>
        <v/>
      </c>
      <c r="F119" s="43" t="str">
        <f xml:space="preserve"> IF(ДАННЫЕ!$F119="М",IF(E119&gt;=18,IF(E119&lt;60,1,""),""),"")&amp;IF(ДАННЫЕ!$F119="Ж",IF(E119&gt;=18,IF(E119&lt;55,1,""),""),"")</f>
        <v/>
      </c>
      <c r="G119" s="43" t="str">
        <f xml:space="preserve"> IF(ДАННЫЕ!$F119="М",IF(E119&gt;=60,2,""),"")&amp;IF(ДАННЫЕ!$F119="Ж",IF(E119&gt;=55,2,""),"")</f>
        <v/>
      </c>
      <c r="H119" s="43" t="str">
        <f t="shared" ca="1" si="3"/>
        <v/>
      </c>
      <c r="I119" s="43" t="str">
        <f t="shared" ca="1" si="4"/>
        <v>03</v>
      </c>
      <c r="J119" s="28" t="str">
        <f ca="1">ДАННЫЕ!$F119&amp;H119&amp;I119&amp;ДАННЫЕ!$I119&amp;"m"&amp;IF(ДАННЫЕ!$I119&gt;0,IF(ДАННЫЕ!$J119&gt;0,0,1),"")&amp;"f"&amp;IF(ДАННЫЕ!$R119&gt;0,IF(YEAR(ДАННЫЕ!$F$1)=YEAR(ДАННЫЕ!$R119),1,0),0)&amp;"z"&amp;ДАННЫЕ!$R119&amp;"p"&amp;ДАННЫЕ!$S119&amp;"i"&amp;ДАННЫЕ!$T119&amp;"h"&amp;ДАННЫЕ!$K119&amp;"be"&amp;ДАННЫЕ!$BI119&amp;"CD"&amp;IF(ДАННЫЕ!BF119&gt;500,4,IF(ДАННЫЕ!BF119&gt;350,3,IF(ДАННЫЕ!BF119&gt;200,2,IF(ДАННЫЕ!BF119&gt;0,1,0))))&amp;"g"&amp;B119&amp;"d"&amp;H119&amp;"l"&amp;ДАННЫЕ!AT119&amp;"a"&amp;ДАННЫЕ!$V119&amp;"v"&amp;R119&amp;"k"&amp;ДАННЫЕ!$U119&amp;"s"&amp;ДАННЫЕ!$Y119&amp;"t"&amp;ДАННЫЕ!$X119&amp;"b"&amp;IF(ДАННЫЕ!$Q119&gt;1,1,0)&amp;"PP"&amp;ДАННЫЕ!Z119&amp;"c"&amp;S119&amp;"x"&amp;IF(ДАННЫЕ!$BY119&gt;0,IF(YEAR(ДАННЫЕ!$F$1)=YEAR(ДАННЫЕ!$BY119),1,0),0)&amp;"n"&amp;IF(ДАННЫЕ!$BZ119&gt;0,IF(YEAR(ДАННЫЕ!$F$1)=YEAR(ДАННЫЕ!$BZ119),1,0),0)&amp;"u"&amp;D119&amp;"z"&amp;IF(ДАННЫЕ!$CL119&gt;0,IF(YEAR(ДАННЫЕ!$F$1)&gt;YEAR(ДАННЫЕ!$CL119),11,12),0)</f>
        <v>03mf0zpihbeCD0g0dlav0kstb0PPc0x0n0u0z0</v>
      </c>
      <c r="K119" s="28" t="str">
        <f ca="1">ДАННЫЕ!$I119&amp;"x"&amp;B119&amp;"w"&amp;IF(T119+ДАННЫЕ!AD119+ДАННЫЕ!AE119+ДАННЫЕ!AF119+ДАННЫЕ!AG119+ДАННЫЕ!AH119+ДАННЫЕ!$AL119+ДАННЫЕ!AI119+ДАННЫЕ!AJ119+ДАННЫЕ!AK119+ДАННЫЕ!AP119+ДАННЫЕ!AQ119+ДАННЫЕ!AR119+ДАННЫЕ!$AM119+ДАННЫЕ!$AN119+ДАННЫЕ!AS119+ДАННЫЕ!AT119&gt;0,1,0)&amp;IF(OR(T119=2,ДАННЫЕ!AD119=2,ДАННЫЕ!AE119=2,ДАННЫЕ!AF119=2,ДАННЫЕ!AG119=2,ДАННЫЕ!AH119=2,ДАННЫЕ!$AL119=2,ДАННЫЕ!AI119=2,ДАННЫЕ!AJ119=2,ДАННЫЕ!AK119=2,ДАННЫЕ!AP119=2,ДАННЫЕ!AQ119=2,ДАННЫЕ!AR119=2,ДАННЫЕ!$AM119=2,ДАННЫЕ!$AN119=2,ДАННЫЕ!AS119=2,ДАННЫЕ!AT119=2),2,0)&amp;"t"&amp;IF(T119&gt;0,"1"&amp;T119,"00")&amp;"f"&amp;IF(ДАННЫЕ!$AC119,"1"&amp;ДАННЫЕ!$AC119,"00")&amp;"b"&amp;IF(ДАННЫЕ!$AD119,"1"&amp;ДАННЫЕ!$AD119,"00")&amp;"g"&amp;IF(ДАННЫЕ!$AF119,"1"&amp;ДАННЫЕ!$AF119,"00")&amp;"c"&amp;IF(ДАННЫЕ!$AG119,"1"&amp;ДАННЫЕ!$AG119,"00")&amp;"i"&amp;IF(ДАННЫЕ!$AH119,"1"&amp;ДАННЫЕ!$AH119,"00")&amp;"r"&amp;IF(ДАННЫЕ!$AL119,"1"&amp;ДАННЫЕ!$AL119,"00")&amp;"m"&amp;IF(ДАННЫЕ!$AI119,"1"&amp;ДАННЫЕ!$AI119,"00")&amp;"hS"&amp;IF(ДАННЫЕ!$AJ119,"1"&amp;ДАННЫЕ!$AJ119,"00")&amp;"hZ"&amp;IF(ДАННЫЕ!$AK119,"1"&amp;ДАННЫЕ!$AK119,"00")&amp;"p"&amp;IF(ДАННЫЕ!$AP119,"1"&amp;ДАННЫЕ!$AP119,"00")&amp;"k"&amp;IF(ДАННЫЕ!$AQ119,"1"&amp;ДАННЫЕ!$AQ119,"00")&amp;"z"&amp;IF(ДАННЫЕ!$AR119,"1"&amp;ДАННЫЕ!$AR119,"00")&amp;"j"&amp;IF(ДАННЫЕ!$AM119,"1"&amp;ДАННЫЕ!$AM119,"00")&amp;"n"&amp;IF(ДАННЫЕ!$AN119,"1"&amp;ДАННЫЕ!$AN119,"00")&amp;"E"&amp;ДАННЫЕ!BI119&amp;"L"&amp;ДАННЫЕ!AO119&amp;"h"&amp;IF(ДАННЫЕ!$AU119&gt;0,1,0)&amp;"v"&amp;IF(ДАННЫЕ!$AW119&gt;0,1,0)&amp;"a"&amp;IF(ДАННЫЕ!$AS119,"1"&amp;ДАННЫЕ!$AS119,"00")&amp;"s"&amp;IF(ДАННЫЕ!$AT119,"1"&amp;ДАННЫЕ!$AT119,"00")&amp;"u"&amp;IF(ДАННЫЕ!$CJ119&gt;0,1,0)&amp;"y"&amp;B119&amp;"d"&amp;H119&amp;"e"&amp;F119&amp;G119</f>
        <v>x0w00t00f00b00g00c00i00r00m00hS00hZ00p00k00z00j00n00ELh0v0a00s00u0y0de</v>
      </c>
      <c r="L119" s="28" t="str">
        <f ca="1">ДАННЫЕ!$I119&amp;"VN"&amp;IF(ДАННЫЕ!AW119&gt;0,11,10)&amp;"CD"&amp;IF(ДАННЫЕ!BF119&gt;500,16,IF(ДАННЫЕ!BF119&gt;350,15,IF(ДАННЫЕ!BF119&gt;=200,14,IF(ДАННЫЕ!BF119&gt;=100,13,IF(ДАННЫЕ!BF119&gt;=50,12,IF(ДАННЫЕ!BF119&gt;0,11,10))))))&amp;"AR"&amp;IF(ДАННЫЕ!BX119&gt;0,1,0)&amp;"GD"&amp;B119&amp;"VV"&amp;IF(E119&gt;=5,IF(E119&lt;18,1,0),0)</f>
        <v>VN10CD10AR0GD0VV0</v>
      </c>
      <c r="M119" s="28" t="str">
        <f>ДАННЫЕ!$I119&amp;"b"&amp;ДАННЫЕ!$BI119&amp;"r"&amp;ДАННЫЕ!$BJ119&amp;"CD"&amp;IF(ДАННЫЕ!BF119&gt;0,IF(ДАННЫЕ!BF119&lt;200,1,IF(ДАННЫЕ!BF119&lt;350,2,3)),0)&amp;"h"&amp;IF(ДАННЫЕ!$BK119+ДАННЫЕ!$BL119+ДАННЫЕ!$BM119&gt;0,1,0)&amp;"x"&amp;ДАННЫЕ!$BK119&amp;"y"&amp;ДАННЫЕ!$BL119&amp;"z"&amp;ДАННЫЕ!$BM119&amp;"c"&amp;IF(ДАННЫЕ!$BK119+ДАННЫЕ!$BL119+ДАННЫЕ!$BM119=3,1,0)&amp;"a"&amp;IF(ДАННЫЕ!$BQ119+ДАННЫЕ!$BR119&gt;0,1,0)&amp;"d"&amp;ДАННЫЕ!$BQ119&amp;"v"&amp;ДАННЫЕ!$BR119&amp;"p"&amp;ДАННЫЕ!$BS119&amp;"n"&amp;ДАННЫЕ!$BU119&amp;"t"&amp;ДАННЫЕ!$BV119&amp;"o"&amp;ДАННЫЕ!$BT119&amp;"l"&amp;IF(ДАННЫЕ!$BN119&gt;0,1,0)&amp;ДАННЫЕ!$BN119&amp;"g"&amp;ДАННЫЕ!$BO119&amp;"s"&amp;ДАННЫЕ!$BP119&amp;"DZ"&amp;IF(ДАННЫЕ!B119-ДАННЫЕ!G119 &lt; 60,IF(ДАННЫЕ!B119-ДАННЫЕ!G119 &gt;= 0,1,0),0)&amp;"u"&amp;IF(ДАННЫЕ!$CJ119&gt;0,1,0)</f>
        <v>brCD0h0xyzc0a0dvpntol0gsDZ1u0</v>
      </c>
      <c r="N119" s="28" t="str">
        <f ca="1">ДАННЫЕ!$F119&amp;ДАННЫЕ!$I119&amp;"g"&amp;B119&amp;"cf"&amp;D119&amp;"a"&amp;IF(ДАННЫЕ!$BX119&gt;0,1,0)&amp;IF(ДАННЫЕ!$BF119&gt;500,1,IF(ДАННЫЕ!$BF119&gt;350,2,IF(ДАННЫЕ!$BF119&gt;=200,3,IF(ДАННЫЕ!$BF119&gt;=100,4,IF(ДАННЫЕ!$BF119&gt;=50,5,IF(ДАННЫЕ!$BF119&lt;50,6,0))))))&amp;"AR"&amp;IF(DATEDIF(ДАННЫЕ!$BX119,ДАННЫЕ!$F$1,"y")&gt;1,1,0)&amp;"VG"&amp;IF(ДАННЫЕ!$BH119="0",1,0)&amp;"o"&amp;IF(T119+ДАННЫЕ!$AF119+ДАННЫЕ!$AG119+ДАННЫЕ!$AH119+ДАННЫЕ!$AI119+ДАННЫЕ!$AJ119+ДАННЫЕ!$AP119+ДАННЫЕ!$AQ119+ДАННЫЕ!$AR119+ДАННЫЕ!$AU119+ДАННЫЕ!$AW119+ДАННЫЕ!$AS119+ДАННЫЕ!$AT119&gt;0,1,0)&amp;"x"&amp;ДАННЫЕ!$AG119&amp;"p"&amp;IF(ДАННЫЕ!$BY119&gt;0,1,0)&amp;"v"&amp;IF(ДАННЫЕ!$BZ119&gt;0,1,0)&amp;"n"&amp;ДАННЫЕ!$CA119&amp;"t"&amp;ДАННЫЕ!$AY119&amp;"k"&amp;ДАННЫЕ!$CB119&amp;"q"&amp;ДАННЫЕ!$CC119&amp;"w"&amp;ДАННЫЕ!$CD119&amp;"e"&amp;ДАННЫЕ!$CE119&amp;"m"&amp;ДАННЫЕ!$CF119&amp;"c"&amp;ДАННЫЕ!$CG119&amp;"z"&amp;ДАННЫЕ!$CH119&amp;"d"&amp;IF(H119=4,1,0)&amp;"s"&amp;IF(ДАННЫЕ!$J119=1,0,1)&amp;"u"&amp;IF(ДАННЫЕ!$CJ119&gt;0,1,0)</f>
        <v>g0cf0a06AR1VG0o0xp0v0ntkqwemczd0s1u0</v>
      </c>
      <c r="O119" s="28" t="str">
        <f>ДАННЫЕ!$I119&amp;"g"&amp;B119&amp;A119&amp;"f"&amp;P119&amp;"c"&amp;IF(ДАННЫЕ!$U119&gt;0,1,0)&amp;"s"&amp;IF(ДАННЫЕ!$Q119&gt;0,IF(YEAR(ДАННЫЕ!$F$1)=YEAR(ДАННЫЕ!$Q119),IF(MONTH(ДАННЫЕ!$F$1)=MONTH(ДАННЫЕ!$Q119),111,11),1),0)&amp;"i"&amp;IF(ДАННЫЕ!$R119+ДАННЫЕ!$S119+ДАННЫЕ!$T119=0,0,1)&amp;"h"&amp;IF(ДАННЫЕ!$P119&gt;0,1,0)&amp;"p"&amp;IF(ДАННЫЕ!$CI119&gt;0,IF(YEAR(ДАННЫЕ!$F$1)=YEAR(ДАННЫЕ!$CI119),IF(MONTH(ДАННЫЕ!$F$1)=MONTH(ДАННЫЕ!$CI119),111,11),1),0)&amp;"d"&amp;IF(ДАННЫЕ!$CJ119&gt;0,IF(YEAR(ДАННЫЕ!$F$1)=YEAR(ДАННЫЕ!$CJ119),IF(MONTH(ДАННЫЕ!$F$1)=MONTH(ДАННЫЕ!$CJ119),111,11),1),0)&amp;"o"&amp;IF(ДАННЫЕ!$CK119&gt;0,IF(MONTH(ДАННЫЕ!$F$1)=MONTH(ДАННЫЕ!$CK119),111,11),0)&amp;"v"&amp;IF(ДАННЫЕ!$BE119&gt;0,IF(MONTH(ДАННЫЕ!$F$1)=MONTH(ДАННЫЕ!$BE119),111,11),0)</f>
        <v>g00f0c0s0i0h0p0d0o0v0</v>
      </c>
      <c r="P119" s="15">
        <f t="shared" si="5"/>
        <v>0</v>
      </c>
      <c r="Q119" s="15">
        <f>IF(ДАННЫЕ!$F$1&gt;ДАННЫЕ!$N119,IF(YEAR(ДАННЫЕ!$F$1)=YEAR(ДАННЫЕ!M119),1,0),0)</f>
        <v>0</v>
      </c>
      <c r="R119" s="15">
        <f>IF(ДАННЫЕ!$F$1&gt;ДАННЫЕ!$N119,IF(YEAR(ДАННЫЕ!$F$1)=YEAR(ДАННЫЕ!N119),1,0),0)</f>
        <v>0</v>
      </c>
      <c r="S119" s="15">
        <f>IF(ДАННЫЕ!$AA119="2А",1,IF(ДАННЫЕ!$AA119="2Б",2,IF(ДАННЫЕ!$AA119="2В",3,IF(ДАННЫЕ!$AA119=3,4,IF(ДАННЫЕ!$AA119="4А",5,IF(ДАННЫЕ!$AA119="4Б",6,IF(ДАННЫЕ!$AA119="4В",7,IF(ДАННЫЕ!$AA119=5,8,0))))))))</f>
        <v>0</v>
      </c>
      <c r="T119" s="15">
        <f>IF(OR(ДАННЫЕ!$AC119=2,ДАННЫЕ!$AD119=2,ДАННЫЕ!$AE119=2),2,IF(OR(ДАННЫЕ!$AC119=1,ДАННЫЕ!$AD119=1,ДАННЫЕ!$AE119=1),1,0))</f>
        <v>0</v>
      </c>
    </row>
    <row r="120" spans="1:20" ht="15" customHeight="1" x14ac:dyDescent="0.2">
      <c r="A120" s="78">
        <f>IF(B120&gt;0,IF(MONTH(ДАННЫЕ!$F$1)=MONTH(ДАННЫЕ!$B120),1,0),0)</f>
        <v>0</v>
      </c>
      <c r="B120" s="14">
        <f>IF(ДАННЫЕ!$B120&gt;0,IF(YEAR(ДАННЫЕ!$F$1)=YEAR(ДАННЫЕ!$B120),1,0),0)</f>
        <v>0</v>
      </c>
      <c r="C120" s="14">
        <f>IF(ДАННЫЕ!$CM120&gt;0,IF(YEAR(ДАННЫЕ!$F$1)=YEAR(ДАННЫЕ!$CM120),1,0),0)</f>
        <v>0</v>
      </c>
      <c r="D120" s="14">
        <f>IF(ДАННЫЕ!$CJ120&gt;0,IF(ДАННЫЕ!$CL120&gt;ДАННЫЕ!$F$1,1,IF(ДАННЫЕ!$CL120&gt;0,0,1)),0)</f>
        <v>0</v>
      </c>
      <c r="E120" s="43" t="str">
        <f ca="1">IF(ДАННЫЕ!$F$1&gt;0,IF(ДАННЫЕ!$G120&gt;0,DATEDIF(ДАННЫЕ!$G120,ДАННЫЕ!$F$1,"y"),""),IF(ДАННЫЕ!$G120&gt;0,DATEDIF(ДАННЫЕ!$G120,TODAY(),"y"),""))</f>
        <v/>
      </c>
      <c r="F120" s="43" t="str">
        <f xml:space="preserve"> IF(ДАННЫЕ!$F120="М",IF(E120&gt;=18,IF(E120&lt;60,1,""),""),"")&amp;IF(ДАННЫЕ!$F120="Ж",IF(E120&gt;=18,IF(E120&lt;55,1,""),""),"")</f>
        <v/>
      </c>
      <c r="G120" s="43" t="str">
        <f xml:space="preserve"> IF(ДАННЫЕ!$F120="М",IF(E120&gt;=60,2,""),"")&amp;IF(ДАННЫЕ!$F120="Ж",IF(E120&gt;=55,2,""),"")</f>
        <v/>
      </c>
      <c r="H120" s="43" t="str">
        <f t="shared" ca="1" si="3"/>
        <v/>
      </c>
      <c r="I120" s="43" t="str">
        <f t="shared" ca="1" si="4"/>
        <v>03</v>
      </c>
      <c r="J120" s="28" t="str">
        <f ca="1">ДАННЫЕ!$F120&amp;H120&amp;I120&amp;ДАННЫЕ!$I120&amp;"m"&amp;IF(ДАННЫЕ!$I120&gt;0,IF(ДАННЫЕ!$J120&gt;0,0,1),"")&amp;"f"&amp;IF(ДАННЫЕ!$R120&gt;0,IF(YEAR(ДАННЫЕ!$F$1)=YEAR(ДАННЫЕ!$R120),1,0),0)&amp;"z"&amp;ДАННЫЕ!$R120&amp;"p"&amp;ДАННЫЕ!$S120&amp;"i"&amp;ДАННЫЕ!$T120&amp;"h"&amp;ДАННЫЕ!$K120&amp;"be"&amp;ДАННЫЕ!$BI120&amp;"CD"&amp;IF(ДАННЫЕ!BF120&gt;500,4,IF(ДАННЫЕ!BF120&gt;350,3,IF(ДАННЫЕ!BF120&gt;200,2,IF(ДАННЫЕ!BF120&gt;0,1,0))))&amp;"g"&amp;B120&amp;"d"&amp;H120&amp;"l"&amp;ДАННЫЕ!AT120&amp;"a"&amp;ДАННЫЕ!$V120&amp;"v"&amp;R120&amp;"k"&amp;ДАННЫЕ!$U120&amp;"s"&amp;ДАННЫЕ!$Y120&amp;"t"&amp;ДАННЫЕ!$X120&amp;"b"&amp;IF(ДАННЫЕ!$Q120&gt;1,1,0)&amp;"PP"&amp;ДАННЫЕ!Z120&amp;"c"&amp;S120&amp;"x"&amp;IF(ДАННЫЕ!$BY120&gt;0,IF(YEAR(ДАННЫЕ!$F$1)=YEAR(ДАННЫЕ!$BY120),1,0),0)&amp;"n"&amp;IF(ДАННЫЕ!$BZ120&gt;0,IF(YEAR(ДАННЫЕ!$F$1)=YEAR(ДАННЫЕ!$BZ120),1,0),0)&amp;"u"&amp;D120&amp;"z"&amp;IF(ДАННЫЕ!$CL120&gt;0,IF(YEAR(ДАННЫЕ!$F$1)&gt;YEAR(ДАННЫЕ!$CL120),11,12),0)</f>
        <v>03mf0zpihbeCD0g0dlav0kstb0PPc0x0n0u0z0</v>
      </c>
      <c r="K120" s="28" t="str">
        <f ca="1">ДАННЫЕ!$I120&amp;"x"&amp;B120&amp;"w"&amp;IF(T120+ДАННЫЕ!AD120+ДАННЫЕ!AE120+ДАННЫЕ!AF120+ДАННЫЕ!AG120+ДАННЫЕ!AH120+ДАННЫЕ!$AL120+ДАННЫЕ!AI120+ДАННЫЕ!AJ120+ДАННЫЕ!AK120+ДАННЫЕ!AP120+ДАННЫЕ!AQ120+ДАННЫЕ!AR120+ДАННЫЕ!$AM120+ДАННЫЕ!$AN120+ДАННЫЕ!AS120+ДАННЫЕ!AT120&gt;0,1,0)&amp;IF(OR(T120=2,ДАННЫЕ!AD120=2,ДАННЫЕ!AE120=2,ДАННЫЕ!AF120=2,ДАННЫЕ!AG120=2,ДАННЫЕ!AH120=2,ДАННЫЕ!$AL120=2,ДАННЫЕ!AI120=2,ДАННЫЕ!AJ120=2,ДАННЫЕ!AK120=2,ДАННЫЕ!AP120=2,ДАННЫЕ!AQ120=2,ДАННЫЕ!AR120=2,ДАННЫЕ!$AM120=2,ДАННЫЕ!$AN120=2,ДАННЫЕ!AS120=2,ДАННЫЕ!AT120=2),2,0)&amp;"t"&amp;IF(T120&gt;0,"1"&amp;T120,"00")&amp;"f"&amp;IF(ДАННЫЕ!$AC120,"1"&amp;ДАННЫЕ!$AC120,"00")&amp;"b"&amp;IF(ДАННЫЕ!$AD120,"1"&amp;ДАННЫЕ!$AD120,"00")&amp;"g"&amp;IF(ДАННЫЕ!$AF120,"1"&amp;ДАННЫЕ!$AF120,"00")&amp;"c"&amp;IF(ДАННЫЕ!$AG120,"1"&amp;ДАННЫЕ!$AG120,"00")&amp;"i"&amp;IF(ДАННЫЕ!$AH120,"1"&amp;ДАННЫЕ!$AH120,"00")&amp;"r"&amp;IF(ДАННЫЕ!$AL120,"1"&amp;ДАННЫЕ!$AL120,"00")&amp;"m"&amp;IF(ДАННЫЕ!$AI120,"1"&amp;ДАННЫЕ!$AI120,"00")&amp;"hS"&amp;IF(ДАННЫЕ!$AJ120,"1"&amp;ДАННЫЕ!$AJ120,"00")&amp;"hZ"&amp;IF(ДАННЫЕ!$AK120,"1"&amp;ДАННЫЕ!$AK120,"00")&amp;"p"&amp;IF(ДАННЫЕ!$AP120,"1"&amp;ДАННЫЕ!$AP120,"00")&amp;"k"&amp;IF(ДАННЫЕ!$AQ120,"1"&amp;ДАННЫЕ!$AQ120,"00")&amp;"z"&amp;IF(ДАННЫЕ!$AR120,"1"&amp;ДАННЫЕ!$AR120,"00")&amp;"j"&amp;IF(ДАННЫЕ!$AM120,"1"&amp;ДАННЫЕ!$AM120,"00")&amp;"n"&amp;IF(ДАННЫЕ!$AN120,"1"&amp;ДАННЫЕ!$AN120,"00")&amp;"E"&amp;ДАННЫЕ!BI120&amp;"L"&amp;ДАННЫЕ!AO120&amp;"h"&amp;IF(ДАННЫЕ!$AU120&gt;0,1,0)&amp;"v"&amp;IF(ДАННЫЕ!$AW120&gt;0,1,0)&amp;"a"&amp;IF(ДАННЫЕ!$AS120,"1"&amp;ДАННЫЕ!$AS120,"00")&amp;"s"&amp;IF(ДАННЫЕ!$AT120,"1"&amp;ДАННЫЕ!$AT120,"00")&amp;"u"&amp;IF(ДАННЫЕ!$CJ120&gt;0,1,0)&amp;"y"&amp;B120&amp;"d"&amp;H120&amp;"e"&amp;F120&amp;G120</f>
        <v>x0w00t00f00b00g00c00i00r00m00hS00hZ00p00k00z00j00n00ELh0v0a00s00u0y0de</v>
      </c>
      <c r="L120" s="28" t="str">
        <f ca="1">ДАННЫЕ!$I120&amp;"VN"&amp;IF(ДАННЫЕ!AW120&gt;0,11,10)&amp;"CD"&amp;IF(ДАННЫЕ!BF120&gt;500,16,IF(ДАННЫЕ!BF120&gt;350,15,IF(ДАННЫЕ!BF120&gt;=200,14,IF(ДАННЫЕ!BF120&gt;=100,13,IF(ДАННЫЕ!BF120&gt;=50,12,IF(ДАННЫЕ!BF120&gt;0,11,10))))))&amp;"AR"&amp;IF(ДАННЫЕ!BX120&gt;0,1,0)&amp;"GD"&amp;B120&amp;"VV"&amp;IF(E120&gt;=5,IF(E120&lt;18,1,0),0)</f>
        <v>VN10CD10AR0GD0VV0</v>
      </c>
      <c r="M120" s="28" t="str">
        <f>ДАННЫЕ!$I120&amp;"b"&amp;ДАННЫЕ!$BI120&amp;"r"&amp;ДАННЫЕ!$BJ120&amp;"CD"&amp;IF(ДАННЫЕ!BF120&gt;0,IF(ДАННЫЕ!BF120&lt;200,1,IF(ДАННЫЕ!BF120&lt;350,2,3)),0)&amp;"h"&amp;IF(ДАННЫЕ!$BK120+ДАННЫЕ!$BL120+ДАННЫЕ!$BM120&gt;0,1,0)&amp;"x"&amp;ДАННЫЕ!$BK120&amp;"y"&amp;ДАННЫЕ!$BL120&amp;"z"&amp;ДАННЫЕ!$BM120&amp;"c"&amp;IF(ДАННЫЕ!$BK120+ДАННЫЕ!$BL120+ДАННЫЕ!$BM120=3,1,0)&amp;"a"&amp;IF(ДАННЫЕ!$BQ120+ДАННЫЕ!$BR120&gt;0,1,0)&amp;"d"&amp;ДАННЫЕ!$BQ120&amp;"v"&amp;ДАННЫЕ!$BR120&amp;"p"&amp;ДАННЫЕ!$BS120&amp;"n"&amp;ДАННЫЕ!$BU120&amp;"t"&amp;ДАННЫЕ!$BV120&amp;"o"&amp;ДАННЫЕ!$BT120&amp;"l"&amp;IF(ДАННЫЕ!$BN120&gt;0,1,0)&amp;ДАННЫЕ!$BN120&amp;"g"&amp;ДАННЫЕ!$BO120&amp;"s"&amp;ДАННЫЕ!$BP120&amp;"DZ"&amp;IF(ДАННЫЕ!B120-ДАННЫЕ!G120 &lt; 60,IF(ДАННЫЕ!B120-ДАННЫЕ!G120 &gt;= 0,1,0),0)&amp;"u"&amp;IF(ДАННЫЕ!$CJ120&gt;0,1,0)</f>
        <v>brCD0h0xyzc0a0dvpntol0gsDZ1u0</v>
      </c>
      <c r="N120" s="28" t="str">
        <f ca="1">ДАННЫЕ!$F120&amp;ДАННЫЕ!$I120&amp;"g"&amp;B120&amp;"cf"&amp;D120&amp;"a"&amp;IF(ДАННЫЕ!$BX120&gt;0,1,0)&amp;IF(ДАННЫЕ!$BF120&gt;500,1,IF(ДАННЫЕ!$BF120&gt;350,2,IF(ДАННЫЕ!$BF120&gt;=200,3,IF(ДАННЫЕ!$BF120&gt;=100,4,IF(ДАННЫЕ!$BF120&gt;=50,5,IF(ДАННЫЕ!$BF120&lt;50,6,0))))))&amp;"AR"&amp;IF(DATEDIF(ДАННЫЕ!$BX120,ДАННЫЕ!$F$1,"y")&gt;1,1,0)&amp;"VG"&amp;IF(ДАННЫЕ!$BH120="0",1,0)&amp;"o"&amp;IF(T120+ДАННЫЕ!$AF120+ДАННЫЕ!$AG120+ДАННЫЕ!$AH120+ДАННЫЕ!$AI120+ДАННЫЕ!$AJ120+ДАННЫЕ!$AP120+ДАННЫЕ!$AQ120+ДАННЫЕ!$AR120+ДАННЫЕ!$AU120+ДАННЫЕ!$AW120+ДАННЫЕ!$AS120+ДАННЫЕ!$AT120&gt;0,1,0)&amp;"x"&amp;ДАННЫЕ!$AG120&amp;"p"&amp;IF(ДАННЫЕ!$BY120&gt;0,1,0)&amp;"v"&amp;IF(ДАННЫЕ!$BZ120&gt;0,1,0)&amp;"n"&amp;ДАННЫЕ!$CA120&amp;"t"&amp;ДАННЫЕ!$AY120&amp;"k"&amp;ДАННЫЕ!$CB120&amp;"q"&amp;ДАННЫЕ!$CC120&amp;"w"&amp;ДАННЫЕ!$CD120&amp;"e"&amp;ДАННЫЕ!$CE120&amp;"m"&amp;ДАННЫЕ!$CF120&amp;"c"&amp;ДАННЫЕ!$CG120&amp;"z"&amp;ДАННЫЕ!$CH120&amp;"d"&amp;IF(H120=4,1,0)&amp;"s"&amp;IF(ДАННЫЕ!$J120=1,0,1)&amp;"u"&amp;IF(ДАННЫЕ!$CJ120&gt;0,1,0)</f>
        <v>g0cf0a06AR1VG0o0xp0v0ntkqwemczd0s1u0</v>
      </c>
      <c r="O120" s="28" t="str">
        <f>ДАННЫЕ!$I120&amp;"g"&amp;B120&amp;A120&amp;"f"&amp;P120&amp;"c"&amp;IF(ДАННЫЕ!$U120&gt;0,1,0)&amp;"s"&amp;IF(ДАННЫЕ!$Q120&gt;0,IF(YEAR(ДАННЫЕ!$F$1)=YEAR(ДАННЫЕ!$Q120),IF(MONTH(ДАННЫЕ!$F$1)=MONTH(ДАННЫЕ!$Q120),111,11),1),0)&amp;"i"&amp;IF(ДАННЫЕ!$R120+ДАННЫЕ!$S120+ДАННЫЕ!$T120=0,0,1)&amp;"h"&amp;IF(ДАННЫЕ!$P120&gt;0,1,0)&amp;"p"&amp;IF(ДАННЫЕ!$CI120&gt;0,IF(YEAR(ДАННЫЕ!$F$1)=YEAR(ДАННЫЕ!$CI120),IF(MONTH(ДАННЫЕ!$F$1)=MONTH(ДАННЫЕ!$CI120),111,11),1),0)&amp;"d"&amp;IF(ДАННЫЕ!$CJ120&gt;0,IF(YEAR(ДАННЫЕ!$F$1)=YEAR(ДАННЫЕ!$CJ120),IF(MONTH(ДАННЫЕ!$F$1)=MONTH(ДАННЫЕ!$CJ120),111,11),1),0)&amp;"o"&amp;IF(ДАННЫЕ!$CK120&gt;0,IF(MONTH(ДАННЫЕ!$F$1)=MONTH(ДАННЫЕ!$CK120),111,11),0)&amp;"v"&amp;IF(ДАННЫЕ!$BE120&gt;0,IF(MONTH(ДАННЫЕ!$F$1)=MONTH(ДАННЫЕ!$BE120),111,11),0)</f>
        <v>g00f0c0s0i0h0p0d0o0v0</v>
      </c>
      <c r="P120" s="15">
        <f t="shared" si="5"/>
        <v>0</v>
      </c>
      <c r="Q120" s="15">
        <f>IF(ДАННЫЕ!$F$1&gt;ДАННЫЕ!$N120,IF(YEAR(ДАННЫЕ!$F$1)=YEAR(ДАННЫЕ!M120),1,0),0)</f>
        <v>0</v>
      </c>
      <c r="R120" s="15">
        <f>IF(ДАННЫЕ!$F$1&gt;ДАННЫЕ!$N120,IF(YEAR(ДАННЫЕ!$F$1)=YEAR(ДАННЫЕ!N120),1,0),0)</f>
        <v>0</v>
      </c>
      <c r="S120" s="15">
        <f>IF(ДАННЫЕ!$AA120="2А",1,IF(ДАННЫЕ!$AA120="2Б",2,IF(ДАННЫЕ!$AA120="2В",3,IF(ДАННЫЕ!$AA120=3,4,IF(ДАННЫЕ!$AA120="4А",5,IF(ДАННЫЕ!$AA120="4Б",6,IF(ДАННЫЕ!$AA120="4В",7,IF(ДАННЫЕ!$AA120=5,8,0))))))))</f>
        <v>0</v>
      </c>
      <c r="T120" s="15">
        <f>IF(OR(ДАННЫЕ!$AC120=2,ДАННЫЕ!$AD120=2,ДАННЫЕ!$AE120=2),2,IF(OR(ДАННЫЕ!$AC120=1,ДАННЫЕ!$AD120=1,ДАННЫЕ!$AE120=1),1,0))</f>
        <v>0</v>
      </c>
    </row>
    <row r="121" spans="1:20" ht="15" customHeight="1" x14ac:dyDescent="0.2">
      <c r="A121" s="78">
        <f>IF(B121&gt;0,IF(MONTH(ДАННЫЕ!$F$1)=MONTH(ДАННЫЕ!$B121),1,0),0)</f>
        <v>0</v>
      </c>
      <c r="B121" s="14">
        <f>IF(ДАННЫЕ!$B121&gt;0,IF(YEAR(ДАННЫЕ!$F$1)=YEAR(ДАННЫЕ!$B121),1,0),0)</f>
        <v>0</v>
      </c>
      <c r="C121" s="14">
        <f>IF(ДАННЫЕ!$CM121&gt;0,IF(YEAR(ДАННЫЕ!$F$1)=YEAR(ДАННЫЕ!$CM121),1,0),0)</f>
        <v>0</v>
      </c>
      <c r="D121" s="14">
        <f>IF(ДАННЫЕ!$CJ121&gt;0,IF(ДАННЫЕ!$CL121&gt;ДАННЫЕ!$F$1,1,IF(ДАННЫЕ!$CL121&gt;0,0,1)),0)</f>
        <v>0</v>
      </c>
      <c r="E121" s="43" t="str">
        <f ca="1">IF(ДАННЫЕ!$F$1&gt;0,IF(ДАННЫЕ!$G121&gt;0,DATEDIF(ДАННЫЕ!$G121,ДАННЫЕ!$F$1,"y"),""),IF(ДАННЫЕ!$G121&gt;0,DATEDIF(ДАННЫЕ!$G121,TODAY(),"y"),""))</f>
        <v/>
      </c>
      <c r="F121" s="43" t="str">
        <f xml:space="preserve"> IF(ДАННЫЕ!$F121="М",IF(E121&gt;=18,IF(E121&lt;60,1,""),""),"")&amp;IF(ДАННЫЕ!$F121="Ж",IF(E121&gt;=18,IF(E121&lt;55,1,""),""),"")</f>
        <v/>
      </c>
      <c r="G121" s="43" t="str">
        <f xml:space="preserve"> IF(ДАННЫЕ!$F121="М",IF(E121&gt;=60,2,""),"")&amp;IF(ДАННЫЕ!$F121="Ж",IF(E121&gt;=55,2,""),"")</f>
        <v/>
      </c>
      <c r="H121" s="43" t="str">
        <f t="shared" ca="1" si="3"/>
        <v/>
      </c>
      <c r="I121" s="43" t="str">
        <f t="shared" ca="1" si="4"/>
        <v>03</v>
      </c>
      <c r="J121" s="28" t="str">
        <f ca="1">ДАННЫЕ!$F121&amp;H121&amp;I121&amp;ДАННЫЕ!$I121&amp;"m"&amp;IF(ДАННЫЕ!$I121&gt;0,IF(ДАННЫЕ!$J121&gt;0,0,1),"")&amp;"f"&amp;IF(ДАННЫЕ!$R121&gt;0,IF(YEAR(ДАННЫЕ!$F$1)=YEAR(ДАННЫЕ!$R121),1,0),0)&amp;"z"&amp;ДАННЫЕ!$R121&amp;"p"&amp;ДАННЫЕ!$S121&amp;"i"&amp;ДАННЫЕ!$T121&amp;"h"&amp;ДАННЫЕ!$K121&amp;"be"&amp;ДАННЫЕ!$BI121&amp;"CD"&amp;IF(ДАННЫЕ!BF121&gt;500,4,IF(ДАННЫЕ!BF121&gt;350,3,IF(ДАННЫЕ!BF121&gt;200,2,IF(ДАННЫЕ!BF121&gt;0,1,0))))&amp;"g"&amp;B121&amp;"d"&amp;H121&amp;"l"&amp;ДАННЫЕ!AT121&amp;"a"&amp;ДАННЫЕ!$V121&amp;"v"&amp;R121&amp;"k"&amp;ДАННЫЕ!$U121&amp;"s"&amp;ДАННЫЕ!$Y121&amp;"t"&amp;ДАННЫЕ!$X121&amp;"b"&amp;IF(ДАННЫЕ!$Q121&gt;1,1,0)&amp;"PP"&amp;ДАННЫЕ!Z121&amp;"c"&amp;S121&amp;"x"&amp;IF(ДАННЫЕ!$BY121&gt;0,IF(YEAR(ДАННЫЕ!$F$1)=YEAR(ДАННЫЕ!$BY121),1,0),0)&amp;"n"&amp;IF(ДАННЫЕ!$BZ121&gt;0,IF(YEAR(ДАННЫЕ!$F$1)=YEAR(ДАННЫЕ!$BZ121),1,0),0)&amp;"u"&amp;D121&amp;"z"&amp;IF(ДАННЫЕ!$CL121&gt;0,IF(YEAR(ДАННЫЕ!$F$1)&gt;YEAR(ДАННЫЕ!$CL121),11,12),0)</f>
        <v>03mf0zpihbeCD0g0dlav0kstb0PPc0x0n0u0z0</v>
      </c>
      <c r="K121" s="28" t="str">
        <f ca="1">ДАННЫЕ!$I121&amp;"x"&amp;B121&amp;"w"&amp;IF(T121+ДАННЫЕ!AD121+ДАННЫЕ!AE121+ДАННЫЕ!AF121+ДАННЫЕ!AG121+ДАННЫЕ!AH121+ДАННЫЕ!$AL121+ДАННЫЕ!AI121+ДАННЫЕ!AJ121+ДАННЫЕ!AK121+ДАННЫЕ!AP121+ДАННЫЕ!AQ121+ДАННЫЕ!AR121+ДАННЫЕ!$AM121+ДАННЫЕ!$AN121+ДАННЫЕ!AS121+ДАННЫЕ!AT121&gt;0,1,0)&amp;IF(OR(T121=2,ДАННЫЕ!AD121=2,ДАННЫЕ!AE121=2,ДАННЫЕ!AF121=2,ДАННЫЕ!AG121=2,ДАННЫЕ!AH121=2,ДАННЫЕ!$AL121=2,ДАННЫЕ!AI121=2,ДАННЫЕ!AJ121=2,ДАННЫЕ!AK121=2,ДАННЫЕ!AP121=2,ДАННЫЕ!AQ121=2,ДАННЫЕ!AR121=2,ДАННЫЕ!$AM121=2,ДАННЫЕ!$AN121=2,ДАННЫЕ!AS121=2,ДАННЫЕ!AT121=2),2,0)&amp;"t"&amp;IF(T121&gt;0,"1"&amp;T121,"00")&amp;"f"&amp;IF(ДАННЫЕ!$AC121,"1"&amp;ДАННЫЕ!$AC121,"00")&amp;"b"&amp;IF(ДАННЫЕ!$AD121,"1"&amp;ДАННЫЕ!$AD121,"00")&amp;"g"&amp;IF(ДАННЫЕ!$AF121,"1"&amp;ДАННЫЕ!$AF121,"00")&amp;"c"&amp;IF(ДАННЫЕ!$AG121,"1"&amp;ДАННЫЕ!$AG121,"00")&amp;"i"&amp;IF(ДАННЫЕ!$AH121,"1"&amp;ДАННЫЕ!$AH121,"00")&amp;"r"&amp;IF(ДАННЫЕ!$AL121,"1"&amp;ДАННЫЕ!$AL121,"00")&amp;"m"&amp;IF(ДАННЫЕ!$AI121,"1"&amp;ДАННЫЕ!$AI121,"00")&amp;"hS"&amp;IF(ДАННЫЕ!$AJ121,"1"&amp;ДАННЫЕ!$AJ121,"00")&amp;"hZ"&amp;IF(ДАННЫЕ!$AK121,"1"&amp;ДАННЫЕ!$AK121,"00")&amp;"p"&amp;IF(ДАННЫЕ!$AP121,"1"&amp;ДАННЫЕ!$AP121,"00")&amp;"k"&amp;IF(ДАННЫЕ!$AQ121,"1"&amp;ДАННЫЕ!$AQ121,"00")&amp;"z"&amp;IF(ДАННЫЕ!$AR121,"1"&amp;ДАННЫЕ!$AR121,"00")&amp;"j"&amp;IF(ДАННЫЕ!$AM121,"1"&amp;ДАННЫЕ!$AM121,"00")&amp;"n"&amp;IF(ДАННЫЕ!$AN121,"1"&amp;ДАННЫЕ!$AN121,"00")&amp;"E"&amp;ДАННЫЕ!BI121&amp;"L"&amp;ДАННЫЕ!AO121&amp;"h"&amp;IF(ДАННЫЕ!$AU121&gt;0,1,0)&amp;"v"&amp;IF(ДАННЫЕ!$AW121&gt;0,1,0)&amp;"a"&amp;IF(ДАННЫЕ!$AS121,"1"&amp;ДАННЫЕ!$AS121,"00")&amp;"s"&amp;IF(ДАННЫЕ!$AT121,"1"&amp;ДАННЫЕ!$AT121,"00")&amp;"u"&amp;IF(ДАННЫЕ!$CJ121&gt;0,1,0)&amp;"y"&amp;B121&amp;"d"&amp;H121&amp;"e"&amp;F121&amp;G121</f>
        <v>x0w00t00f00b00g00c00i00r00m00hS00hZ00p00k00z00j00n00ELh0v0a00s00u0y0de</v>
      </c>
      <c r="L121" s="28" t="str">
        <f ca="1">ДАННЫЕ!$I121&amp;"VN"&amp;IF(ДАННЫЕ!AW121&gt;0,11,10)&amp;"CD"&amp;IF(ДАННЫЕ!BF121&gt;500,16,IF(ДАННЫЕ!BF121&gt;350,15,IF(ДАННЫЕ!BF121&gt;=200,14,IF(ДАННЫЕ!BF121&gt;=100,13,IF(ДАННЫЕ!BF121&gt;=50,12,IF(ДАННЫЕ!BF121&gt;0,11,10))))))&amp;"AR"&amp;IF(ДАННЫЕ!BX121&gt;0,1,0)&amp;"GD"&amp;B121&amp;"VV"&amp;IF(E121&gt;=5,IF(E121&lt;18,1,0),0)</f>
        <v>VN10CD10AR0GD0VV0</v>
      </c>
      <c r="M121" s="28" t="str">
        <f>ДАННЫЕ!$I121&amp;"b"&amp;ДАННЫЕ!$BI121&amp;"r"&amp;ДАННЫЕ!$BJ121&amp;"CD"&amp;IF(ДАННЫЕ!BF121&gt;0,IF(ДАННЫЕ!BF121&lt;200,1,IF(ДАННЫЕ!BF121&lt;350,2,3)),0)&amp;"h"&amp;IF(ДАННЫЕ!$BK121+ДАННЫЕ!$BL121+ДАННЫЕ!$BM121&gt;0,1,0)&amp;"x"&amp;ДАННЫЕ!$BK121&amp;"y"&amp;ДАННЫЕ!$BL121&amp;"z"&amp;ДАННЫЕ!$BM121&amp;"c"&amp;IF(ДАННЫЕ!$BK121+ДАННЫЕ!$BL121+ДАННЫЕ!$BM121=3,1,0)&amp;"a"&amp;IF(ДАННЫЕ!$BQ121+ДАННЫЕ!$BR121&gt;0,1,0)&amp;"d"&amp;ДАННЫЕ!$BQ121&amp;"v"&amp;ДАННЫЕ!$BR121&amp;"p"&amp;ДАННЫЕ!$BS121&amp;"n"&amp;ДАННЫЕ!$BU121&amp;"t"&amp;ДАННЫЕ!$BV121&amp;"o"&amp;ДАННЫЕ!$BT121&amp;"l"&amp;IF(ДАННЫЕ!$BN121&gt;0,1,0)&amp;ДАННЫЕ!$BN121&amp;"g"&amp;ДАННЫЕ!$BO121&amp;"s"&amp;ДАННЫЕ!$BP121&amp;"DZ"&amp;IF(ДАННЫЕ!B121-ДАННЫЕ!G121 &lt; 60,IF(ДАННЫЕ!B121-ДАННЫЕ!G121 &gt;= 0,1,0),0)&amp;"u"&amp;IF(ДАННЫЕ!$CJ121&gt;0,1,0)</f>
        <v>brCD0h0xyzc0a0dvpntol0gsDZ1u0</v>
      </c>
      <c r="N121" s="28" t="str">
        <f ca="1">ДАННЫЕ!$F121&amp;ДАННЫЕ!$I121&amp;"g"&amp;B121&amp;"cf"&amp;D121&amp;"a"&amp;IF(ДАННЫЕ!$BX121&gt;0,1,0)&amp;IF(ДАННЫЕ!$BF121&gt;500,1,IF(ДАННЫЕ!$BF121&gt;350,2,IF(ДАННЫЕ!$BF121&gt;=200,3,IF(ДАННЫЕ!$BF121&gt;=100,4,IF(ДАННЫЕ!$BF121&gt;=50,5,IF(ДАННЫЕ!$BF121&lt;50,6,0))))))&amp;"AR"&amp;IF(DATEDIF(ДАННЫЕ!$BX121,ДАННЫЕ!$F$1,"y")&gt;1,1,0)&amp;"VG"&amp;IF(ДАННЫЕ!$BH121="0",1,0)&amp;"o"&amp;IF(T121+ДАННЫЕ!$AF121+ДАННЫЕ!$AG121+ДАННЫЕ!$AH121+ДАННЫЕ!$AI121+ДАННЫЕ!$AJ121+ДАННЫЕ!$AP121+ДАННЫЕ!$AQ121+ДАННЫЕ!$AR121+ДАННЫЕ!$AU121+ДАННЫЕ!$AW121+ДАННЫЕ!$AS121+ДАННЫЕ!$AT121&gt;0,1,0)&amp;"x"&amp;ДАННЫЕ!$AG121&amp;"p"&amp;IF(ДАННЫЕ!$BY121&gt;0,1,0)&amp;"v"&amp;IF(ДАННЫЕ!$BZ121&gt;0,1,0)&amp;"n"&amp;ДАННЫЕ!$CA121&amp;"t"&amp;ДАННЫЕ!$AY121&amp;"k"&amp;ДАННЫЕ!$CB121&amp;"q"&amp;ДАННЫЕ!$CC121&amp;"w"&amp;ДАННЫЕ!$CD121&amp;"e"&amp;ДАННЫЕ!$CE121&amp;"m"&amp;ДАННЫЕ!$CF121&amp;"c"&amp;ДАННЫЕ!$CG121&amp;"z"&amp;ДАННЫЕ!$CH121&amp;"d"&amp;IF(H121=4,1,0)&amp;"s"&amp;IF(ДАННЫЕ!$J121=1,0,1)&amp;"u"&amp;IF(ДАННЫЕ!$CJ121&gt;0,1,0)</f>
        <v>g0cf0a06AR1VG0o0xp0v0ntkqwemczd0s1u0</v>
      </c>
      <c r="O121" s="28" t="str">
        <f>ДАННЫЕ!$I121&amp;"g"&amp;B121&amp;A121&amp;"f"&amp;P121&amp;"c"&amp;IF(ДАННЫЕ!$U121&gt;0,1,0)&amp;"s"&amp;IF(ДАННЫЕ!$Q121&gt;0,IF(YEAR(ДАННЫЕ!$F$1)=YEAR(ДАННЫЕ!$Q121),IF(MONTH(ДАННЫЕ!$F$1)=MONTH(ДАННЫЕ!$Q121),111,11),1),0)&amp;"i"&amp;IF(ДАННЫЕ!$R121+ДАННЫЕ!$S121+ДАННЫЕ!$T121=0,0,1)&amp;"h"&amp;IF(ДАННЫЕ!$P121&gt;0,1,0)&amp;"p"&amp;IF(ДАННЫЕ!$CI121&gt;0,IF(YEAR(ДАННЫЕ!$F$1)=YEAR(ДАННЫЕ!$CI121),IF(MONTH(ДАННЫЕ!$F$1)=MONTH(ДАННЫЕ!$CI121),111,11),1),0)&amp;"d"&amp;IF(ДАННЫЕ!$CJ121&gt;0,IF(YEAR(ДАННЫЕ!$F$1)=YEAR(ДАННЫЕ!$CJ121),IF(MONTH(ДАННЫЕ!$F$1)=MONTH(ДАННЫЕ!$CJ121),111,11),1),0)&amp;"o"&amp;IF(ДАННЫЕ!$CK121&gt;0,IF(MONTH(ДАННЫЕ!$F$1)=MONTH(ДАННЫЕ!$CK121),111,11),0)&amp;"v"&amp;IF(ДАННЫЕ!$BE121&gt;0,IF(MONTH(ДАННЫЕ!$F$1)=MONTH(ДАННЫЕ!$BE121),111,11),0)</f>
        <v>g00f0c0s0i0h0p0d0o0v0</v>
      </c>
      <c r="P121" s="15">
        <f t="shared" si="5"/>
        <v>0</v>
      </c>
      <c r="Q121" s="15">
        <f>IF(ДАННЫЕ!$F$1&gt;ДАННЫЕ!$N121,IF(YEAR(ДАННЫЕ!$F$1)=YEAR(ДАННЫЕ!M121),1,0),0)</f>
        <v>0</v>
      </c>
      <c r="R121" s="15">
        <f>IF(ДАННЫЕ!$F$1&gt;ДАННЫЕ!$N121,IF(YEAR(ДАННЫЕ!$F$1)=YEAR(ДАННЫЕ!N121),1,0),0)</f>
        <v>0</v>
      </c>
      <c r="S121" s="15">
        <f>IF(ДАННЫЕ!$AA121="2А",1,IF(ДАННЫЕ!$AA121="2Б",2,IF(ДАННЫЕ!$AA121="2В",3,IF(ДАННЫЕ!$AA121=3,4,IF(ДАННЫЕ!$AA121="4А",5,IF(ДАННЫЕ!$AA121="4Б",6,IF(ДАННЫЕ!$AA121="4В",7,IF(ДАННЫЕ!$AA121=5,8,0))))))))</f>
        <v>0</v>
      </c>
      <c r="T121" s="15">
        <f>IF(OR(ДАННЫЕ!$AC121=2,ДАННЫЕ!$AD121=2,ДАННЫЕ!$AE121=2),2,IF(OR(ДАННЫЕ!$AC121=1,ДАННЫЕ!$AD121=1,ДАННЫЕ!$AE121=1),1,0))</f>
        <v>0</v>
      </c>
    </row>
    <row r="122" spans="1:20" ht="15" customHeight="1" x14ac:dyDescent="0.2">
      <c r="A122" s="78">
        <f>IF(B122&gt;0,IF(MONTH(ДАННЫЕ!$F$1)=MONTH(ДАННЫЕ!$B122),1,0),0)</f>
        <v>0</v>
      </c>
      <c r="B122" s="14">
        <f>IF(ДАННЫЕ!$B122&gt;0,IF(YEAR(ДАННЫЕ!$F$1)=YEAR(ДАННЫЕ!$B122),1,0),0)</f>
        <v>0</v>
      </c>
      <c r="C122" s="14">
        <f>IF(ДАННЫЕ!$CM122&gt;0,IF(YEAR(ДАННЫЕ!$F$1)=YEAR(ДАННЫЕ!$CM122),1,0),0)</f>
        <v>0</v>
      </c>
      <c r="D122" s="14">
        <f>IF(ДАННЫЕ!$CJ122&gt;0,IF(ДАННЫЕ!$CL122&gt;ДАННЫЕ!$F$1,1,IF(ДАННЫЕ!$CL122&gt;0,0,1)),0)</f>
        <v>0</v>
      </c>
      <c r="E122" s="43" t="str">
        <f ca="1">IF(ДАННЫЕ!$F$1&gt;0,IF(ДАННЫЕ!$G122&gt;0,DATEDIF(ДАННЫЕ!$G122,ДАННЫЕ!$F$1,"y"),""),IF(ДАННЫЕ!$G122&gt;0,DATEDIF(ДАННЫЕ!$G122,TODAY(),"y"),""))</f>
        <v/>
      </c>
      <c r="F122" s="43" t="str">
        <f xml:space="preserve"> IF(ДАННЫЕ!$F122="М",IF(E122&gt;=18,IF(E122&lt;60,1,""),""),"")&amp;IF(ДАННЫЕ!$F122="Ж",IF(E122&gt;=18,IF(E122&lt;55,1,""),""),"")</f>
        <v/>
      </c>
      <c r="G122" s="43" t="str">
        <f xml:space="preserve"> IF(ДАННЫЕ!$F122="М",IF(E122&gt;=60,2,""),"")&amp;IF(ДАННЫЕ!$F122="Ж",IF(E122&gt;=55,2,""),"")</f>
        <v/>
      </c>
      <c r="H122" s="43" t="str">
        <f t="shared" ca="1" si="3"/>
        <v/>
      </c>
      <c r="I122" s="43" t="str">
        <f t="shared" ca="1" si="4"/>
        <v>03</v>
      </c>
      <c r="J122" s="28" t="str">
        <f ca="1">ДАННЫЕ!$F122&amp;H122&amp;I122&amp;ДАННЫЕ!$I122&amp;"m"&amp;IF(ДАННЫЕ!$I122&gt;0,IF(ДАННЫЕ!$J122&gt;0,0,1),"")&amp;"f"&amp;IF(ДАННЫЕ!$R122&gt;0,IF(YEAR(ДАННЫЕ!$F$1)=YEAR(ДАННЫЕ!$R122),1,0),0)&amp;"z"&amp;ДАННЫЕ!$R122&amp;"p"&amp;ДАННЫЕ!$S122&amp;"i"&amp;ДАННЫЕ!$T122&amp;"h"&amp;ДАННЫЕ!$K122&amp;"be"&amp;ДАННЫЕ!$BI122&amp;"CD"&amp;IF(ДАННЫЕ!BF122&gt;500,4,IF(ДАННЫЕ!BF122&gt;350,3,IF(ДАННЫЕ!BF122&gt;200,2,IF(ДАННЫЕ!BF122&gt;0,1,0))))&amp;"g"&amp;B122&amp;"d"&amp;H122&amp;"l"&amp;ДАННЫЕ!AT122&amp;"a"&amp;ДАННЫЕ!$V122&amp;"v"&amp;R122&amp;"k"&amp;ДАННЫЕ!$U122&amp;"s"&amp;ДАННЫЕ!$Y122&amp;"t"&amp;ДАННЫЕ!$X122&amp;"b"&amp;IF(ДАННЫЕ!$Q122&gt;1,1,0)&amp;"PP"&amp;ДАННЫЕ!Z122&amp;"c"&amp;S122&amp;"x"&amp;IF(ДАННЫЕ!$BY122&gt;0,IF(YEAR(ДАННЫЕ!$F$1)=YEAR(ДАННЫЕ!$BY122),1,0),0)&amp;"n"&amp;IF(ДАННЫЕ!$BZ122&gt;0,IF(YEAR(ДАННЫЕ!$F$1)=YEAR(ДАННЫЕ!$BZ122),1,0),0)&amp;"u"&amp;D122&amp;"z"&amp;IF(ДАННЫЕ!$CL122&gt;0,IF(YEAR(ДАННЫЕ!$F$1)&gt;YEAR(ДАННЫЕ!$CL122),11,12),0)</f>
        <v>03mf0zpihbeCD0g0dlav0kstb0PPc0x0n0u0z0</v>
      </c>
      <c r="K122" s="28" t="str">
        <f ca="1">ДАННЫЕ!$I122&amp;"x"&amp;B122&amp;"w"&amp;IF(T122+ДАННЫЕ!AD122+ДАННЫЕ!AE122+ДАННЫЕ!AF122+ДАННЫЕ!AG122+ДАННЫЕ!AH122+ДАННЫЕ!$AL122+ДАННЫЕ!AI122+ДАННЫЕ!AJ122+ДАННЫЕ!AK122+ДАННЫЕ!AP122+ДАННЫЕ!AQ122+ДАННЫЕ!AR122+ДАННЫЕ!$AM122+ДАННЫЕ!$AN122+ДАННЫЕ!AS122+ДАННЫЕ!AT122&gt;0,1,0)&amp;IF(OR(T122=2,ДАННЫЕ!AD122=2,ДАННЫЕ!AE122=2,ДАННЫЕ!AF122=2,ДАННЫЕ!AG122=2,ДАННЫЕ!AH122=2,ДАННЫЕ!$AL122=2,ДАННЫЕ!AI122=2,ДАННЫЕ!AJ122=2,ДАННЫЕ!AK122=2,ДАННЫЕ!AP122=2,ДАННЫЕ!AQ122=2,ДАННЫЕ!AR122=2,ДАННЫЕ!$AM122=2,ДАННЫЕ!$AN122=2,ДАННЫЕ!AS122=2,ДАННЫЕ!AT122=2),2,0)&amp;"t"&amp;IF(T122&gt;0,"1"&amp;T122,"00")&amp;"f"&amp;IF(ДАННЫЕ!$AC122,"1"&amp;ДАННЫЕ!$AC122,"00")&amp;"b"&amp;IF(ДАННЫЕ!$AD122,"1"&amp;ДАННЫЕ!$AD122,"00")&amp;"g"&amp;IF(ДАННЫЕ!$AF122,"1"&amp;ДАННЫЕ!$AF122,"00")&amp;"c"&amp;IF(ДАННЫЕ!$AG122,"1"&amp;ДАННЫЕ!$AG122,"00")&amp;"i"&amp;IF(ДАННЫЕ!$AH122,"1"&amp;ДАННЫЕ!$AH122,"00")&amp;"r"&amp;IF(ДАННЫЕ!$AL122,"1"&amp;ДАННЫЕ!$AL122,"00")&amp;"m"&amp;IF(ДАННЫЕ!$AI122,"1"&amp;ДАННЫЕ!$AI122,"00")&amp;"hS"&amp;IF(ДАННЫЕ!$AJ122,"1"&amp;ДАННЫЕ!$AJ122,"00")&amp;"hZ"&amp;IF(ДАННЫЕ!$AK122,"1"&amp;ДАННЫЕ!$AK122,"00")&amp;"p"&amp;IF(ДАННЫЕ!$AP122,"1"&amp;ДАННЫЕ!$AP122,"00")&amp;"k"&amp;IF(ДАННЫЕ!$AQ122,"1"&amp;ДАННЫЕ!$AQ122,"00")&amp;"z"&amp;IF(ДАННЫЕ!$AR122,"1"&amp;ДАННЫЕ!$AR122,"00")&amp;"j"&amp;IF(ДАННЫЕ!$AM122,"1"&amp;ДАННЫЕ!$AM122,"00")&amp;"n"&amp;IF(ДАННЫЕ!$AN122,"1"&amp;ДАННЫЕ!$AN122,"00")&amp;"E"&amp;ДАННЫЕ!BI122&amp;"L"&amp;ДАННЫЕ!AO122&amp;"h"&amp;IF(ДАННЫЕ!$AU122&gt;0,1,0)&amp;"v"&amp;IF(ДАННЫЕ!$AW122&gt;0,1,0)&amp;"a"&amp;IF(ДАННЫЕ!$AS122,"1"&amp;ДАННЫЕ!$AS122,"00")&amp;"s"&amp;IF(ДАННЫЕ!$AT122,"1"&amp;ДАННЫЕ!$AT122,"00")&amp;"u"&amp;IF(ДАННЫЕ!$CJ122&gt;0,1,0)&amp;"y"&amp;B122&amp;"d"&amp;H122&amp;"e"&amp;F122&amp;G122</f>
        <v>x0w00t00f00b00g00c00i00r00m00hS00hZ00p00k00z00j00n00ELh0v0a00s00u0y0de</v>
      </c>
      <c r="L122" s="28" t="str">
        <f ca="1">ДАННЫЕ!$I122&amp;"VN"&amp;IF(ДАННЫЕ!AW122&gt;0,11,10)&amp;"CD"&amp;IF(ДАННЫЕ!BF122&gt;500,16,IF(ДАННЫЕ!BF122&gt;350,15,IF(ДАННЫЕ!BF122&gt;=200,14,IF(ДАННЫЕ!BF122&gt;=100,13,IF(ДАННЫЕ!BF122&gt;=50,12,IF(ДАННЫЕ!BF122&gt;0,11,10))))))&amp;"AR"&amp;IF(ДАННЫЕ!BX122&gt;0,1,0)&amp;"GD"&amp;B122&amp;"VV"&amp;IF(E122&gt;=5,IF(E122&lt;18,1,0),0)</f>
        <v>VN10CD10AR0GD0VV0</v>
      </c>
      <c r="M122" s="28" t="str">
        <f>ДАННЫЕ!$I122&amp;"b"&amp;ДАННЫЕ!$BI122&amp;"r"&amp;ДАННЫЕ!$BJ122&amp;"CD"&amp;IF(ДАННЫЕ!BF122&gt;0,IF(ДАННЫЕ!BF122&lt;200,1,IF(ДАННЫЕ!BF122&lt;350,2,3)),0)&amp;"h"&amp;IF(ДАННЫЕ!$BK122+ДАННЫЕ!$BL122+ДАННЫЕ!$BM122&gt;0,1,0)&amp;"x"&amp;ДАННЫЕ!$BK122&amp;"y"&amp;ДАННЫЕ!$BL122&amp;"z"&amp;ДАННЫЕ!$BM122&amp;"c"&amp;IF(ДАННЫЕ!$BK122+ДАННЫЕ!$BL122+ДАННЫЕ!$BM122=3,1,0)&amp;"a"&amp;IF(ДАННЫЕ!$BQ122+ДАННЫЕ!$BR122&gt;0,1,0)&amp;"d"&amp;ДАННЫЕ!$BQ122&amp;"v"&amp;ДАННЫЕ!$BR122&amp;"p"&amp;ДАННЫЕ!$BS122&amp;"n"&amp;ДАННЫЕ!$BU122&amp;"t"&amp;ДАННЫЕ!$BV122&amp;"o"&amp;ДАННЫЕ!$BT122&amp;"l"&amp;IF(ДАННЫЕ!$BN122&gt;0,1,0)&amp;ДАННЫЕ!$BN122&amp;"g"&amp;ДАННЫЕ!$BO122&amp;"s"&amp;ДАННЫЕ!$BP122&amp;"DZ"&amp;IF(ДАННЫЕ!B122-ДАННЫЕ!G122 &lt; 60,IF(ДАННЫЕ!B122-ДАННЫЕ!G122 &gt;= 0,1,0),0)&amp;"u"&amp;IF(ДАННЫЕ!$CJ122&gt;0,1,0)</f>
        <v>brCD0h0xyzc0a0dvpntol0gsDZ1u0</v>
      </c>
      <c r="N122" s="28" t="str">
        <f ca="1">ДАННЫЕ!$F122&amp;ДАННЫЕ!$I122&amp;"g"&amp;B122&amp;"cf"&amp;D122&amp;"a"&amp;IF(ДАННЫЕ!$BX122&gt;0,1,0)&amp;IF(ДАННЫЕ!$BF122&gt;500,1,IF(ДАННЫЕ!$BF122&gt;350,2,IF(ДАННЫЕ!$BF122&gt;=200,3,IF(ДАННЫЕ!$BF122&gt;=100,4,IF(ДАННЫЕ!$BF122&gt;=50,5,IF(ДАННЫЕ!$BF122&lt;50,6,0))))))&amp;"AR"&amp;IF(DATEDIF(ДАННЫЕ!$BX122,ДАННЫЕ!$F$1,"y")&gt;1,1,0)&amp;"VG"&amp;IF(ДАННЫЕ!$BH122="0",1,0)&amp;"o"&amp;IF(T122+ДАННЫЕ!$AF122+ДАННЫЕ!$AG122+ДАННЫЕ!$AH122+ДАННЫЕ!$AI122+ДАННЫЕ!$AJ122+ДАННЫЕ!$AP122+ДАННЫЕ!$AQ122+ДАННЫЕ!$AR122+ДАННЫЕ!$AU122+ДАННЫЕ!$AW122+ДАННЫЕ!$AS122+ДАННЫЕ!$AT122&gt;0,1,0)&amp;"x"&amp;ДАННЫЕ!$AG122&amp;"p"&amp;IF(ДАННЫЕ!$BY122&gt;0,1,0)&amp;"v"&amp;IF(ДАННЫЕ!$BZ122&gt;0,1,0)&amp;"n"&amp;ДАННЫЕ!$CA122&amp;"t"&amp;ДАННЫЕ!$AY122&amp;"k"&amp;ДАННЫЕ!$CB122&amp;"q"&amp;ДАННЫЕ!$CC122&amp;"w"&amp;ДАННЫЕ!$CD122&amp;"e"&amp;ДАННЫЕ!$CE122&amp;"m"&amp;ДАННЫЕ!$CF122&amp;"c"&amp;ДАННЫЕ!$CG122&amp;"z"&amp;ДАННЫЕ!$CH122&amp;"d"&amp;IF(H122=4,1,0)&amp;"s"&amp;IF(ДАННЫЕ!$J122=1,0,1)&amp;"u"&amp;IF(ДАННЫЕ!$CJ122&gt;0,1,0)</f>
        <v>g0cf0a06AR1VG0o0xp0v0ntkqwemczd0s1u0</v>
      </c>
      <c r="O122" s="28" t="str">
        <f>ДАННЫЕ!$I122&amp;"g"&amp;B122&amp;A122&amp;"f"&amp;P122&amp;"c"&amp;IF(ДАННЫЕ!$U122&gt;0,1,0)&amp;"s"&amp;IF(ДАННЫЕ!$Q122&gt;0,IF(YEAR(ДАННЫЕ!$F$1)=YEAR(ДАННЫЕ!$Q122),IF(MONTH(ДАННЫЕ!$F$1)=MONTH(ДАННЫЕ!$Q122),111,11),1),0)&amp;"i"&amp;IF(ДАННЫЕ!$R122+ДАННЫЕ!$S122+ДАННЫЕ!$T122=0,0,1)&amp;"h"&amp;IF(ДАННЫЕ!$P122&gt;0,1,0)&amp;"p"&amp;IF(ДАННЫЕ!$CI122&gt;0,IF(YEAR(ДАННЫЕ!$F$1)=YEAR(ДАННЫЕ!$CI122),IF(MONTH(ДАННЫЕ!$F$1)=MONTH(ДАННЫЕ!$CI122),111,11),1),0)&amp;"d"&amp;IF(ДАННЫЕ!$CJ122&gt;0,IF(YEAR(ДАННЫЕ!$F$1)=YEAR(ДАННЫЕ!$CJ122),IF(MONTH(ДАННЫЕ!$F$1)=MONTH(ДАННЫЕ!$CJ122),111,11),1),0)&amp;"o"&amp;IF(ДАННЫЕ!$CK122&gt;0,IF(MONTH(ДАННЫЕ!$F$1)=MONTH(ДАННЫЕ!$CK122),111,11),0)&amp;"v"&amp;IF(ДАННЫЕ!$BE122&gt;0,IF(MONTH(ДАННЫЕ!$F$1)=MONTH(ДАННЫЕ!$BE122),111,11),0)</f>
        <v>g00f0c0s0i0h0p0d0o0v0</v>
      </c>
      <c r="P122" s="15">
        <f t="shared" si="5"/>
        <v>0</v>
      </c>
      <c r="Q122" s="15">
        <f>IF(ДАННЫЕ!$F$1&gt;ДАННЫЕ!$N122,IF(YEAR(ДАННЫЕ!$F$1)=YEAR(ДАННЫЕ!M122),1,0),0)</f>
        <v>0</v>
      </c>
      <c r="R122" s="15">
        <f>IF(ДАННЫЕ!$F$1&gt;ДАННЫЕ!$N122,IF(YEAR(ДАННЫЕ!$F$1)=YEAR(ДАННЫЕ!N122),1,0),0)</f>
        <v>0</v>
      </c>
      <c r="S122" s="15">
        <f>IF(ДАННЫЕ!$AA122="2А",1,IF(ДАННЫЕ!$AA122="2Б",2,IF(ДАННЫЕ!$AA122="2В",3,IF(ДАННЫЕ!$AA122=3,4,IF(ДАННЫЕ!$AA122="4А",5,IF(ДАННЫЕ!$AA122="4Б",6,IF(ДАННЫЕ!$AA122="4В",7,IF(ДАННЫЕ!$AA122=5,8,0))))))))</f>
        <v>0</v>
      </c>
      <c r="T122" s="15">
        <f>IF(OR(ДАННЫЕ!$AC122=2,ДАННЫЕ!$AD122=2,ДАННЫЕ!$AE122=2),2,IF(OR(ДАННЫЕ!$AC122=1,ДАННЫЕ!$AD122=1,ДАННЫЕ!$AE122=1),1,0))</f>
        <v>0</v>
      </c>
    </row>
    <row r="123" spans="1:20" ht="15" customHeight="1" x14ac:dyDescent="0.2">
      <c r="A123" s="78">
        <f>IF(B123&gt;0,IF(MONTH(ДАННЫЕ!$F$1)=MONTH(ДАННЫЕ!$B123),1,0),0)</f>
        <v>0</v>
      </c>
      <c r="B123" s="14">
        <f>IF(ДАННЫЕ!$B123&gt;0,IF(YEAR(ДАННЫЕ!$F$1)=YEAR(ДАННЫЕ!$B123),1,0),0)</f>
        <v>0</v>
      </c>
      <c r="C123" s="14">
        <f>IF(ДАННЫЕ!$CM123&gt;0,IF(YEAR(ДАННЫЕ!$F$1)=YEAR(ДАННЫЕ!$CM123),1,0),0)</f>
        <v>0</v>
      </c>
      <c r="D123" s="14">
        <f>IF(ДАННЫЕ!$CJ123&gt;0,IF(ДАННЫЕ!$CL123&gt;ДАННЫЕ!$F$1,1,IF(ДАННЫЕ!$CL123&gt;0,0,1)),0)</f>
        <v>0</v>
      </c>
      <c r="E123" s="43" t="str">
        <f ca="1">IF(ДАННЫЕ!$F$1&gt;0,IF(ДАННЫЕ!$G123&gt;0,DATEDIF(ДАННЫЕ!$G123,ДАННЫЕ!$F$1,"y"),""),IF(ДАННЫЕ!$G123&gt;0,DATEDIF(ДАННЫЕ!$G123,TODAY(),"y"),""))</f>
        <v/>
      </c>
      <c r="F123" s="43" t="str">
        <f xml:space="preserve"> IF(ДАННЫЕ!$F123="М",IF(E123&gt;=18,IF(E123&lt;60,1,""),""),"")&amp;IF(ДАННЫЕ!$F123="Ж",IF(E123&gt;=18,IF(E123&lt;55,1,""),""),"")</f>
        <v/>
      </c>
      <c r="G123" s="43" t="str">
        <f xml:space="preserve"> IF(ДАННЫЕ!$F123="М",IF(E123&gt;=60,2,""),"")&amp;IF(ДАННЫЕ!$F123="Ж",IF(E123&gt;=55,2,""),"")</f>
        <v/>
      </c>
      <c r="H123" s="43" t="str">
        <f t="shared" ca="1" si="3"/>
        <v/>
      </c>
      <c r="I123" s="43" t="str">
        <f t="shared" ca="1" si="4"/>
        <v>03</v>
      </c>
      <c r="J123" s="28" t="str">
        <f ca="1">ДАННЫЕ!$F123&amp;H123&amp;I123&amp;ДАННЫЕ!$I123&amp;"m"&amp;IF(ДАННЫЕ!$I123&gt;0,IF(ДАННЫЕ!$J123&gt;0,0,1),"")&amp;"f"&amp;IF(ДАННЫЕ!$R123&gt;0,IF(YEAR(ДАННЫЕ!$F$1)=YEAR(ДАННЫЕ!$R123),1,0),0)&amp;"z"&amp;ДАННЫЕ!$R123&amp;"p"&amp;ДАННЫЕ!$S123&amp;"i"&amp;ДАННЫЕ!$T123&amp;"h"&amp;ДАННЫЕ!$K123&amp;"be"&amp;ДАННЫЕ!$BI123&amp;"CD"&amp;IF(ДАННЫЕ!BF123&gt;500,4,IF(ДАННЫЕ!BF123&gt;350,3,IF(ДАННЫЕ!BF123&gt;200,2,IF(ДАННЫЕ!BF123&gt;0,1,0))))&amp;"g"&amp;B123&amp;"d"&amp;H123&amp;"l"&amp;ДАННЫЕ!AT123&amp;"a"&amp;ДАННЫЕ!$V123&amp;"v"&amp;R123&amp;"k"&amp;ДАННЫЕ!$U123&amp;"s"&amp;ДАННЫЕ!$Y123&amp;"t"&amp;ДАННЫЕ!$X123&amp;"b"&amp;IF(ДАННЫЕ!$Q123&gt;1,1,0)&amp;"PP"&amp;ДАННЫЕ!Z123&amp;"c"&amp;S123&amp;"x"&amp;IF(ДАННЫЕ!$BY123&gt;0,IF(YEAR(ДАННЫЕ!$F$1)=YEAR(ДАННЫЕ!$BY123),1,0),0)&amp;"n"&amp;IF(ДАННЫЕ!$BZ123&gt;0,IF(YEAR(ДАННЫЕ!$F$1)=YEAR(ДАННЫЕ!$BZ123),1,0),0)&amp;"u"&amp;D123&amp;"z"&amp;IF(ДАННЫЕ!$CL123&gt;0,IF(YEAR(ДАННЫЕ!$F$1)&gt;YEAR(ДАННЫЕ!$CL123),11,12),0)</f>
        <v>03mf0zpihbeCD0g0dlav0kstb0PPc0x0n0u0z0</v>
      </c>
      <c r="K123" s="28" t="str">
        <f ca="1">ДАННЫЕ!$I123&amp;"x"&amp;B123&amp;"w"&amp;IF(T123+ДАННЫЕ!AD123+ДАННЫЕ!AE123+ДАННЫЕ!AF123+ДАННЫЕ!AG123+ДАННЫЕ!AH123+ДАННЫЕ!$AL123+ДАННЫЕ!AI123+ДАННЫЕ!AJ123+ДАННЫЕ!AK123+ДАННЫЕ!AP123+ДАННЫЕ!AQ123+ДАННЫЕ!AR123+ДАННЫЕ!$AM123+ДАННЫЕ!$AN123+ДАННЫЕ!AS123+ДАННЫЕ!AT123&gt;0,1,0)&amp;IF(OR(T123=2,ДАННЫЕ!AD123=2,ДАННЫЕ!AE123=2,ДАННЫЕ!AF123=2,ДАННЫЕ!AG123=2,ДАННЫЕ!AH123=2,ДАННЫЕ!$AL123=2,ДАННЫЕ!AI123=2,ДАННЫЕ!AJ123=2,ДАННЫЕ!AK123=2,ДАННЫЕ!AP123=2,ДАННЫЕ!AQ123=2,ДАННЫЕ!AR123=2,ДАННЫЕ!$AM123=2,ДАННЫЕ!$AN123=2,ДАННЫЕ!AS123=2,ДАННЫЕ!AT123=2),2,0)&amp;"t"&amp;IF(T123&gt;0,"1"&amp;T123,"00")&amp;"f"&amp;IF(ДАННЫЕ!$AC123,"1"&amp;ДАННЫЕ!$AC123,"00")&amp;"b"&amp;IF(ДАННЫЕ!$AD123,"1"&amp;ДАННЫЕ!$AD123,"00")&amp;"g"&amp;IF(ДАННЫЕ!$AF123,"1"&amp;ДАННЫЕ!$AF123,"00")&amp;"c"&amp;IF(ДАННЫЕ!$AG123,"1"&amp;ДАННЫЕ!$AG123,"00")&amp;"i"&amp;IF(ДАННЫЕ!$AH123,"1"&amp;ДАННЫЕ!$AH123,"00")&amp;"r"&amp;IF(ДАННЫЕ!$AL123,"1"&amp;ДАННЫЕ!$AL123,"00")&amp;"m"&amp;IF(ДАННЫЕ!$AI123,"1"&amp;ДАННЫЕ!$AI123,"00")&amp;"hS"&amp;IF(ДАННЫЕ!$AJ123,"1"&amp;ДАННЫЕ!$AJ123,"00")&amp;"hZ"&amp;IF(ДАННЫЕ!$AK123,"1"&amp;ДАННЫЕ!$AK123,"00")&amp;"p"&amp;IF(ДАННЫЕ!$AP123,"1"&amp;ДАННЫЕ!$AP123,"00")&amp;"k"&amp;IF(ДАННЫЕ!$AQ123,"1"&amp;ДАННЫЕ!$AQ123,"00")&amp;"z"&amp;IF(ДАННЫЕ!$AR123,"1"&amp;ДАННЫЕ!$AR123,"00")&amp;"j"&amp;IF(ДАННЫЕ!$AM123,"1"&amp;ДАННЫЕ!$AM123,"00")&amp;"n"&amp;IF(ДАННЫЕ!$AN123,"1"&amp;ДАННЫЕ!$AN123,"00")&amp;"E"&amp;ДАННЫЕ!BI123&amp;"L"&amp;ДАННЫЕ!AO123&amp;"h"&amp;IF(ДАННЫЕ!$AU123&gt;0,1,0)&amp;"v"&amp;IF(ДАННЫЕ!$AW123&gt;0,1,0)&amp;"a"&amp;IF(ДАННЫЕ!$AS123,"1"&amp;ДАННЫЕ!$AS123,"00")&amp;"s"&amp;IF(ДАННЫЕ!$AT123,"1"&amp;ДАННЫЕ!$AT123,"00")&amp;"u"&amp;IF(ДАННЫЕ!$CJ123&gt;0,1,0)&amp;"y"&amp;B123&amp;"d"&amp;H123&amp;"e"&amp;F123&amp;G123</f>
        <v>x0w00t00f00b00g00c00i00r00m00hS00hZ00p00k00z00j00n00ELh0v0a00s00u0y0de</v>
      </c>
      <c r="L123" s="28" t="str">
        <f ca="1">ДАННЫЕ!$I123&amp;"VN"&amp;IF(ДАННЫЕ!AW123&gt;0,11,10)&amp;"CD"&amp;IF(ДАННЫЕ!BF123&gt;500,16,IF(ДАННЫЕ!BF123&gt;350,15,IF(ДАННЫЕ!BF123&gt;=200,14,IF(ДАННЫЕ!BF123&gt;=100,13,IF(ДАННЫЕ!BF123&gt;=50,12,IF(ДАННЫЕ!BF123&gt;0,11,10))))))&amp;"AR"&amp;IF(ДАННЫЕ!BX123&gt;0,1,0)&amp;"GD"&amp;B123&amp;"VV"&amp;IF(E123&gt;=5,IF(E123&lt;18,1,0),0)</f>
        <v>VN10CD10AR0GD0VV0</v>
      </c>
      <c r="M123" s="28" t="str">
        <f>ДАННЫЕ!$I123&amp;"b"&amp;ДАННЫЕ!$BI123&amp;"r"&amp;ДАННЫЕ!$BJ123&amp;"CD"&amp;IF(ДАННЫЕ!BF123&gt;0,IF(ДАННЫЕ!BF123&lt;200,1,IF(ДАННЫЕ!BF123&lt;350,2,3)),0)&amp;"h"&amp;IF(ДАННЫЕ!$BK123+ДАННЫЕ!$BL123+ДАННЫЕ!$BM123&gt;0,1,0)&amp;"x"&amp;ДАННЫЕ!$BK123&amp;"y"&amp;ДАННЫЕ!$BL123&amp;"z"&amp;ДАННЫЕ!$BM123&amp;"c"&amp;IF(ДАННЫЕ!$BK123+ДАННЫЕ!$BL123+ДАННЫЕ!$BM123=3,1,0)&amp;"a"&amp;IF(ДАННЫЕ!$BQ123+ДАННЫЕ!$BR123&gt;0,1,0)&amp;"d"&amp;ДАННЫЕ!$BQ123&amp;"v"&amp;ДАННЫЕ!$BR123&amp;"p"&amp;ДАННЫЕ!$BS123&amp;"n"&amp;ДАННЫЕ!$BU123&amp;"t"&amp;ДАННЫЕ!$BV123&amp;"o"&amp;ДАННЫЕ!$BT123&amp;"l"&amp;IF(ДАННЫЕ!$BN123&gt;0,1,0)&amp;ДАННЫЕ!$BN123&amp;"g"&amp;ДАННЫЕ!$BO123&amp;"s"&amp;ДАННЫЕ!$BP123&amp;"DZ"&amp;IF(ДАННЫЕ!B123-ДАННЫЕ!G123 &lt; 60,IF(ДАННЫЕ!B123-ДАННЫЕ!G123 &gt;= 0,1,0),0)&amp;"u"&amp;IF(ДАННЫЕ!$CJ123&gt;0,1,0)</f>
        <v>brCD0h0xyzc0a0dvpntol0gsDZ1u0</v>
      </c>
      <c r="N123" s="28" t="str">
        <f ca="1">ДАННЫЕ!$F123&amp;ДАННЫЕ!$I123&amp;"g"&amp;B123&amp;"cf"&amp;D123&amp;"a"&amp;IF(ДАННЫЕ!$BX123&gt;0,1,0)&amp;IF(ДАННЫЕ!$BF123&gt;500,1,IF(ДАННЫЕ!$BF123&gt;350,2,IF(ДАННЫЕ!$BF123&gt;=200,3,IF(ДАННЫЕ!$BF123&gt;=100,4,IF(ДАННЫЕ!$BF123&gt;=50,5,IF(ДАННЫЕ!$BF123&lt;50,6,0))))))&amp;"AR"&amp;IF(DATEDIF(ДАННЫЕ!$BX123,ДАННЫЕ!$F$1,"y")&gt;1,1,0)&amp;"VG"&amp;IF(ДАННЫЕ!$BH123="0",1,0)&amp;"o"&amp;IF(T123+ДАННЫЕ!$AF123+ДАННЫЕ!$AG123+ДАННЫЕ!$AH123+ДАННЫЕ!$AI123+ДАННЫЕ!$AJ123+ДАННЫЕ!$AP123+ДАННЫЕ!$AQ123+ДАННЫЕ!$AR123+ДАННЫЕ!$AU123+ДАННЫЕ!$AW123+ДАННЫЕ!$AS123+ДАННЫЕ!$AT123&gt;0,1,0)&amp;"x"&amp;ДАННЫЕ!$AG123&amp;"p"&amp;IF(ДАННЫЕ!$BY123&gt;0,1,0)&amp;"v"&amp;IF(ДАННЫЕ!$BZ123&gt;0,1,0)&amp;"n"&amp;ДАННЫЕ!$CA123&amp;"t"&amp;ДАННЫЕ!$AY123&amp;"k"&amp;ДАННЫЕ!$CB123&amp;"q"&amp;ДАННЫЕ!$CC123&amp;"w"&amp;ДАННЫЕ!$CD123&amp;"e"&amp;ДАННЫЕ!$CE123&amp;"m"&amp;ДАННЫЕ!$CF123&amp;"c"&amp;ДАННЫЕ!$CG123&amp;"z"&amp;ДАННЫЕ!$CH123&amp;"d"&amp;IF(H123=4,1,0)&amp;"s"&amp;IF(ДАННЫЕ!$J123=1,0,1)&amp;"u"&amp;IF(ДАННЫЕ!$CJ123&gt;0,1,0)</f>
        <v>g0cf0a06AR1VG0o0xp0v0ntkqwemczd0s1u0</v>
      </c>
      <c r="O123" s="28" t="str">
        <f>ДАННЫЕ!$I123&amp;"g"&amp;B123&amp;A123&amp;"f"&amp;P123&amp;"c"&amp;IF(ДАННЫЕ!$U123&gt;0,1,0)&amp;"s"&amp;IF(ДАННЫЕ!$Q123&gt;0,IF(YEAR(ДАННЫЕ!$F$1)=YEAR(ДАННЫЕ!$Q123),IF(MONTH(ДАННЫЕ!$F$1)=MONTH(ДАННЫЕ!$Q123),111,11),1),0)&amp;"i"&amp;IF(ДАННЫЕ!$R123+ДАННЫЕ!$S123+ДАННЫЕ!$T123=0,0,1)&amp;"h"&amp;IF(ДАННЫЕ!$P123&gt;0,1,0)&amp;"p"&amp;IF(ДАННЫЕ!$CI123&gt;0,IF(YEAR(ДАННЫЕ!$F$1)=YEAR(ДАННЫЕ!$CI123),IF(MONTH(ДАННЫЕ!$F$1)=MONTH(ДАННЫЕ!$CI123),111,11),1),0)&amp;"d"&amp;IF(ДАННЫЕ!$CJ123&gt;0,IF(YEAR(ДАННЫЕ!$F$1)=YEAR(ДАННЫЕ!$CJ123),IF(MONTH(ДАННЫЕ!$F$1)=MONTH(ДАННЫЕ!$CJ123),111,11),1),0)&amp;"o"&amp;IF(ДАННЫЕ!$CK123&gt;0,IF(MONTH(ДАННЫЕ!$F$1)=MONTH(ДАННЫЕ!$CK123),111,11),0)&amp;"v"&amp;IF(ДАННЫЕ!$BE123&gt;0,IF(MONTH(ДАННЫЕ!$F$1)=MONTH(ДАННЫЕ!$BE123),111,11),0)</f>
        <v>g00f0c0s0i0h0p0d0o0v0</v>
      </c>
      <c r="P123" s="15">
        <f t="shared" si="5"/>
        <v>0</v>
      </c>
      <c r="Q123" s="15">
        <f>IF(ДАННЫЕ!$F$1&gt;ДАННЫЕ!$N123,IF(YEAR(ДАННЫЕ!$F$1)=YEAR(ДАННЫЕ!M123),1,0),0)</f>
        <v>0</v>
      </c>
      <c r="R123" s="15">
        <f>IF(ДАННЫЕ!$F$1&gt;ДАННЫЕ!$N123,IF(YEAR(ДАННЫЕ!$F$1)=YEAR(ДАННЫЕ!N123),1,0),0)</f>
        <v>0</v>
      </c>
      <c r="S123" s="15">
        <f>IF(ДАННЫЕ!$AA123="2А",1,IF(ДАННЫЕ!$AA123="2Б",2,IF(ДАННЫЕ!$AA123="2В",3,IF(ДАННЫЕ!$AA123=3,4,IF(ДАННЫЕ!$AA123="4А",5,IF(ДАННЫЕ!$AA123="4Б",6,IF(ДАННЫЕ!$AA123="4В",7,IF(ДАННЫЕ!$AA123=5,8,0))))))))</f>
        <v>0</v>
      </c>
      <c r="T123" s="15">
        <f>IF(OR(ДАННЫЕ!$AC123=2,ДАННЫЕ!$AD123=2,ДАННЫЕ!$AE123=2),2,IF(OR(ДАННЫЕ!$AC123=1,ДАННЫЕ!$AD123=1,ДАННЫЕ!$AE123=1),1,0))</f>
        <v>0</v>
      </c>
    </row>
    <row r="124" spans="1:20" ht="15" customHeight="1" x14ac:dyDescent="0.2">
      <c r="A124" s="78">
        <f>IF(B124&gt;0,IF(MONTH(ДАННЫЕ!$F$1)=MONTH(ДАННЫЕ!$B124),1,0),0)</f>
        <v>0</v>
      </c>
      <c r="B124" s="14">
        <f>IF(ДАННЫЕ!$B124&gt;0,IF(YEAR(ДАННЫЕ!$F$1)=YEAR(ДАННЫЕ!$B124),1,0),0)</f>
        <v>0</v>
      </c>
      <c r="C124" s="14">
        <f>IF(ДАННЫЕ!$CM124&gt;0,IF(YEAR(ДАННЫЕ!$F$1)=YEAR(ДАННЫЕ!$CM124),1,0),0)</f>
        <v>0</v>
      </c>
      <c r="D124" s="14">
        <f>IF(ДАННЫЕ!$CJ124&gt;0,IF(ДАННЫЕ!$CL124&gt;ДАННЫЕ!$F$1,1,IF(ДАННЫЕ!$CL124&gt;0,0,1)),0)</f>
        <v>0</v>
      </c>
      <c r="E124" s="43" t="str">
        <f ca="1">IF(ДАННЫЕ!$F$1&gt;0,IF(ДАННЫЕ!$G124&gt;0,DATEDIF(ДАННЫЕ!$G124,ДАННЫЕ!$F$1,"y"),""),IF(ДАННЫЕ!$G124&gt;0,DATEDIF(ДАННЫЕ!$G124,TODAY(),"y"),""))</f>
        <v/>
      </c>
      <c r="F124" s="43" t="str">
        <f xml:space="preserve"> IF(ДАННЫЕ!$F124="М",IF(E124&gt;=18,IF(E124&lt;60,1,""),""),"")&amp;IF(ДАННЫЕ!$F124="Ж",IF(E124&gt;=18,IF(E124&lt;55,1,""),""),"")</f>
        <v/>
      </c>
      <c r="G124" s="43" t="str">
        <f xml:space="preserve"> IF(ДАННЫЕ!$F124="М",IF(E124&gt;=60,2,""),"")&amp;IF(ДАННЫЕ!$F124="Ж",IF(E124&gt;=55,2,""),"")</f>
        <v/>
      </c>
      <c r="H124" s="43" t="str">
        <f t="shared" ca="1" si="3"/>
        <v/>
      </c>
      <c r="I124" s="43" t="str">
        <f t="shared" ca="1" si="4"/>
        <v>03</v>
      </c>
      <c r="J124" s="28" t="str">
        <f ca="1">ДАННЫЕ!$F124&amp;H124&amp;I124&amp;ДАННЫЕ!$I124&amp;"m"&amp;IF(ДАННЫЕ!$I124&gt;0,IF(ДАННЫЕ!$J124&gt;0,0,1),"")&amp;"f"&amp;IF(ДАННЫЕ!$R124&gt;0,IF(YEAR(ДАННЫЕ!$F$1)=YEAR(ДАННЫЕ!$R124),1,0),0)&amp;"z"&amp;ДАННЫЕ!$R124&amp;"p"&amp;ДАННЫЕ!$S124&amp;"i"&amp;ДАННЫЕ!$T124&amp;"h"&amp;ДАННЫЕ!$K124&amp;"be"&amp;ДАННЫЕ!$BI124&amp;"CD"&amp;IF(ДАННЫЕ!BF124&gt;500,4,IF(ДАННЫЕ!BF124&gt;350,3,IF(ДАННЫЕ!BF124&gt;200,2,IF(ДАННЫЕ!BF124&gt;0,1,0))))&amp;"g"&amp;B124&amp;"d"&amp;H124&amp;"l"&amp;ДАННЫЕ!AT124&amp;"a"&amp;ДАННЫЕ!$V124&amp;"v"&amp;R124&amp;"k"&amp;ДАННЫЕ!$U124&amp;"s"&amp;ДАННЫЕ!$Y124&amp;"t"&amp;ДАННЫЕ!$X124&amp;"b"&amp;IF(ДАННЫЕ!$Q124&gt;1,1,0)&amp;"PP"&amp;ДАННЫЕ!Z124&amp;"c"&amp;S124&amp;"x"&amp;IF(ДАННЫЕ!$BY124&gt;0,IF(YEAR(ДАННЫЕ!$F$1)=YEAR(ДАННЫЕ!$BY124),1,0),0)&amp;"n"&amp;IF(ДАННЫЕ!$BZ124&gt;0,IF(YEAR(ДАННЫЕ!$F$1)=YEAR(ДАННЫЕ!$BZ124),1,0),0)&amp;"u"&amp;D124&amp;"z"&amp;IF(ДАННЫЕ!$CL124&gt;0,IF(YEAR(ДАННЫЕ!$F$1)&gt;YEAR(ДАННЫЕ!$CL124),11,12),0)</f>
        <v>03mf0zpihbeCD0g0dlav0kstb0PPc0x0n0u0z0</v>
      </c>
      <c r="K124" s="28" t="str">
        <f ca="1">ДАННЫЕ!$I124&amp;"x"&amp;B124&amp;"w"&amp;IF(T124+ДАННЫЕ!AD124+ДАННЫЕ!AE124+ДАННЫЕ!AF124+ДАННЫЕ!AG124+ДАННЫЕ!AH124+ДАННЫЕ!$AL124+ДАННЫЕ!AI124+ДАННЫЕ!AJ124+ДАННЫЕ!AK124+ДАННЫЕ!AP124+ДАННЫЕ!AQ124+ДАННЫЕ!AR124+ДАННЫЕ!$AM124+ДАННЫЕ!$AN124+ДАННЫЕ!AS124+ДАННЫЕ!AT124&gt;0,1,0)&amp;IF(OR(T124=2,ДАННЫЕ!AD124=2,ДАННЫЕ!AE124=2,ДАННЫЕ!AF124=2,ДАННЫЕ!AG124=2,ДАННЫЕ!AH124=2,ДАННЫЕ!$AL124=2,ДАННЫЕ!AI124=2,ДАННЫЕ!AJ124=2,ДАННЫЕ!AK124=2,ДАННЫЕ!AP124=2,ДАННЫЕ!AQ124=2,ДАННЫЕ!AR124=2,ДАННЫЕ!$AM124=2,ДАННЫЕ!$AN124=2,ДАННЫЕ!AS124=2,ДАННЫЕ!AT124=2),2,0)&amp;"t"&amp;IF(T124&gt;0,"1"&amp;T124,"00")&amp;"f"&amp;IF(ДАННЫЕ!$AC124,"1"&amp;ДАННЫЕ!$AC124,"00")&amp;"b"&amp;IF(ДАННЫЕ!$AD124,"1"&amp;ДАННЫЕ!$AD124,"00")&amp;"g"&amp;IF(ДАННЫЕ!$AF124,"1"&amp;ДАННЫЕ!$AF124,"00")&amp;"c"&amp;IF(ДАННЫЕ!$AG124,"1"&amp;ДАННЫЕ!$AG124,"00")&amp;"i"&amp;IF(ДАННЫЕ!$AH124,"1"&amp;ДАННЫЕ!$AH124,"00")&amp;"r"&amp;IF(ДАННЫЕ!$AL124,"1"&amp;ДАННЫЕ!$AL124,"00")&amp;"m"&amp;IF(ДАННЫЕ!$AI124,"1"&amp;ДАННЫЕ!$AI124,"00")&amp;"hS"&amp;IF(ДАННЫЕ!$AJ124,"1"&amp;ДАННЫЕ!$AJ124,"00")&amp;"hZ"&amp;IF(ДАННЫЕ!$AK124,"1"&amp;ДАННЫЕ!$AK124,"00")&amp;"p"&amp;IF(ДАННЫЕ!$AP124,"1"&amp;ДАННЫЕ!$AP124,"00")&amp;"k"&amp;IF(ДАННЫЕ!$AQ124,"1"&amp;ДАННЫЕ!$AQ124,"00")&amp;"z"&amp;IF(ДАННЫЕ!$AR124,"1"&amp;ДАННЫЕ!$AR124,"00")&amp;"j"&amp;IF(ДАННЫЕ!$AM124,"1"&amp;ДАННЫЕ!$AM124,"00")&amp;"n"&amp;IF(ДАННЫЕ!$AN124,"1"&amp;ДАННЫЕ!$AN124,"00")&amp;"E"&amp;ДАННЫЕ!BI124&amp;"L"&amp;ДАННЫЕ!AO124&amp;"h"&amp;IF(ДАННЫЕ!$AU124&gt;0,1,0)&amp;"v"&amp;IF(ДАННЫЕ!$AW124&gt;0,1,0)&amp;"a"&amp;IF(ДАННЫЕ!$AS124,"1"&amp;ДАННЫЕ!$AS124,"00")&amp;"s"&amp;IF(ДАННЫЕ!$AT124,"1"&amp;ДАННЫЕ!$AT124,"00")&amp;"u"&amp;IF(ДАННЫЕ!$CJ124&gt;0,1,0)&amp;"y"&amp;B124&amp;"d"&amp;H124&amp;"e"&amp;F124&amp;G124</f>
        <v>x0w00t00f00b00g00c00i00r00m00hS00hZ00p00k00z00j00n00ELh0v0a00s00u0y0de</v>
      </c>
      <c r="L124" s="28" t="str">
        <f ca="1">ДАННЫЕ!$I124&amp;"VN"&amp;IF(ДАННЫЕ!AW124&gt;0,11,10)&amp;"CD"&amp;IF(ДАННЫЕ!BF124&gt;500,16,IF(ДАННЫЕ!BF124&gt;350,15,IF(ДАННЫЕ!BF124&gt;=200,14,IF(ДАННЫЕ!BF124&gt;=100,13,IF(ДАННЫЕ!BF124&gt;=50,12,IF(ДАННЫЕ!BF124&gt;0,11,10))))))&amp;"AR"&amp;IF(ДАННЫЕ!BX124&gt;0,1,0)&amp;"GD"&amp;B124&amp;"VV"&amp;IF(E124&gt;=5,IF(E124&lt;18,1,0),0)</f>
        <v>VN10CD10AR0GD0VV0</v>
      </c>
      <c r="M124" s="28" t="str">
        <f>ДАННЫЕ!$I124&amp;"b"&amp;ДАННЫЕ!$BI124&amp;"r"&amp;ДАННЫЕ!$BJ124&amp;"CD"&amp;IF(ДАННЫЕ!BF124&gt;0,IF(ДАННЫЕ!BF124&lt;200,1,IF(ДАННЫЕ!BF124&lt;350,2,3)),0)&amp;"h"&amp;IF(ДАННЫЕ!$BK124+ДАННЫЕ!$BL124+ДАННЫЕ!$BM124&gt;0,1,0)&amp;"x"&amp;ДАННЫЕ!$BK124&amp;"y"&amp;ДАННЫЕ!$BL124&amp;"z"&amp;ДАННЫЕ!$BM124&amp;"c"&amp;IF(ДАННЫЕ!$BK124+ДАННЫЕ!$BL124+ДАННЫЕ!$BM124=3,1,0)&amp;"a"&amp;IF(ДАННЫЕ!$BQ124+ДАННЫЕ!$BR124&gt;0,1,0)&amp;"d"&amp;ДАННЫЕ!$BQ124&amp;"v"&amp;ДАННЫЕ!$BR124&amp;"p"&amp;ДАННЫЕ!$BS124&amp;"n"&amp;ДАННЫЕ!$BU124&amp;"t"&amp;ДАННЫЕ!$BV124&amp;"o"&amp;ДАННЫЕ!$BT124&amp;"l"&amp;IF(ДАННЫЕ!$BN124&gt;0,1,0)&amp;ДАННЫЕ!$BN124&amp;"g"&amp;ДАННЫЕ!$BO124&amp;"s"&amp;ДАННЫЕ!$BP124&amp;"DZ"&amp;IF(ДАННЫЕ!B124-ДАННЫЕ!G124 &lt; 60,IF(ДАННЫЕ!B124-ДАННЫЕ!G124 &gt;= 0,1,0),0)&amp;"u"&amp;IF(ДАННЫЕ!$CJ124&gt;0,1,0)</f>
        <v>brCD0h0xyzc0a0dvpntol0gsDZ1u0</v>
      </c>
      <c r="N124" s="28" t="str">
        <f ca="1">ДАННЫЕ!$F124&amp;ДАННЫЕ!$I124&amp;"g"&amp;B124&amp;"cf"&amp;D124&amp;"a"&amp;IF(ДАННЫЕ!$BX124&gt;0,1,0)&amp;IF(ДАННЫЕ!$BF124&gt;500,1,IF(ДАННЫЕ!$BF124&gt;350,2,IF(ДАННЫЕ!$BF124&gt;=200,3,IF(ДАННЫЕ!$BF124&gt;=100,4,IF(ДАННЫЕ!$BF124&gt;=50,5,IF(ДАННЫЕ!$BF124&lt;50,6,0))))))&amp;"AR"&amp;IF(DATEDIF(ДАННЫЕ!$BX124,ДАННЫЕ!$F$1,"y")&gt;1,1,0)&amp;"VG"&amp;IF(ДАННЫЕ!$BH124="0",1,0)&amp;"o"&amp;IF(T124+ДАННЫЕ!$AF124+ДАННЫЕ!$AG124+ДАННЫЕ!$AH124+ДАННЫЕ!$AI124+ДАННЫЕ!$AJ124+ДАННЫЕ!$AP124+ДАННЫЕ!$AQ124+ДАННЫЕ!$AR124+ДАННЫЕ!$AU124+ДАННЫЕ!$AW124+ДАННЫЕ!$AS124+ДАННЫЕ!$AT124&gt;0,1,0)&amp;"x"&amp;ДАННЫЕ!$AG124&amp;"p"&amp;IF(ДАННЫЕ!$BY124&gt;0,1,0)&amp;"v"&amp;IF(ДАННЫЕ!$BZ124&gt;0,1,0)&amp;"n"&amp;ДАННЫЕ!$CA124&amp;"t"&amp;ДАННЫЕ!$AY124&amp;"k"&amp;ДАННЫЕ!$CB124&amp;"q"&amp;ДАННЫЕ!$CC124&amp;"w"&amp;ДАННЫЕ!$CD124&amp;"e"&amp;ДАННЫЕ!$CE124&amp;"m"&amp;ДАННЫЕ!$CF124&amp;"c"&amp;ДАННЫЕ!$CG124&amp;"z"&amp;ДАННЫЕ!$CH124&amp;"d"&amp;IF(H124=4,1,0)&amp;"s"&amp;IF(ДАННЫЕ!$J124=1,0,1)&amp;"u"&amp;IF(ДАННЫЕ!$CJ124&gt;0,1,0)</f>
        <v>g0cf0a06AR1VG0o0xp0v0ntkqwemczd0s1u0</v>
      </c>
      <c r="O124" s="28" t="str">
        <f>ДАННЫЕ!$I124&amp;"g"&amp;B124&amp;A124&amp;"f"&amp;P124&amp;"c"&amp;IF(ДАННЫЕ!$U124&gt;0,1,0)&amp;"s"&amp;IF(ДАННЫЕ!$Q124&gt;0,IF(YEAR(ДАННЫЕ!$F$1)=YEAR(ДАННЫЕ!$Q124),IF(MONTH(ДАННЫЕ!$F$1)=MONTH(ДАННЫЕ!$Q124),111,11),1),0)&amp;"i"&amp;IF(ДАННЫЕ!$R124+ДАННЫЕ!$S124+ДАННЫЕ!$T124=0,0,1)&amp;"h"&amp;IF(ДАННЫЕ!$P124&gt;0,1,0)&amp;"p"&amp;IF(ДАННЫЕ!$CI124&gt;0,IF(YEAR(ДАННЫЕ!$F$1)=YEAR(ДАННЫЕ!$CI124),IF(MONTH(ДАННЫЕ!$F$1)=MONTH(ДАННЫЕ!$CI124),111,11),1),0)&amp;"d"&amp;IF(ДАННЫЕ!$CJ124&gt;0,IF(YEAR(ДАННЫЕ!$F$1)=YEAR(ДАННЫЕ!$CJ124),IF(MONTH(ДАННЫЕ!$F$1)=MONTH(ДАННЫЕ!$CJ124),111,11),1),0)&amp;"o"&amp;IF(ДАННЫЕ!$CK124&gt;0,IF(MONTH(ДАННЫЕ!$F$1)=MONTH(ДАННЫЕ!$CK124),111,11),0)&amp;"v"&amp;IF(ДАННЫЕ!$BE124&gt;0,IF(MONTH(ДАННЫЕ!$F$1)=MONTH(ДАННЫЕ!$BE124),111,11),0)</f>
        <v>g00f0c0s0i0h0p0d0o0v0</v>
      </c>
      <c r="P124" s="15">
        <f t="shared" si="5"/>
        <v>0</v>
      </c>
      <c r="Q124" s="15">
        <f>IF(ДАННЫЕ!$F$1&gt;ДАННЫЕ!$N124,IF(YEAR(ДАННЫЕ!$F$1)=YEAR(ДАННЫЕ!M124),1,0),0)</f>
        <v>0</v>
      </c>
      <c r="R124" s="15">
        <f>IF(ДАННЫЕ!$F$1&gt;ДАННЫЕ!$N124,IF(YEAR(ДАННЫЕ!$F$1)=YEAR(ДАННЫЕ!N124),1,0),0)</f>
        <v>0</v>
      </c>
      <c r="S124" s="15">
        <f>IF(ДАННЫЕ!$AA124="2А",1,IF(ДАННЫЕ!$AA124="2Б",2,IF(ДАННЫЕ!$AA124="2В",3,IF(ДАННЫЕ!$AA124=3,4,IF(ДАННЫЕ!$AA124="4А",5,IF(ДАННЫЕ!$AA124="4Б",6,IF(ДАННЫЕ!$AA124="4В",7,IF(ДАННЫЕ!$AA124=5,8,0))))))))</f>
        <v>0</v>
      </c>
      <c r="T124" s="15">
        <f>IF(OR(ДАННЫЕ!$AC124=2,ДАННЫЕ!$AD124=2,ДАННЫЕ!$AE124=2),2,IF(OR(ДАННЫЕ!$AC124=1,ДАННЫЕ!$AD124=1,ДАННЫЕ!$AE124=1),1,0))</f>
        <v>0</v>
      </c>
    </row>
    <row r="125" spans="1:20" ht="15" customHeight="1" x14ac:dyDescent="0.2">
      <c r="A125" s="78">
        <f>IF(B125&gt;0,IF(MONTH(ДАННЫЕ!$F$1)=MONTH(ДАННЫЕ!$B125),1,0),0)</f>
        <v>0</v>
      </c>
      <c r="B125" s="14">
        <f>IF(ДАННЫЕ!$B125&gt;0,IF(YEAR(ДАННЫЕ!$F$1)=YEAR(ДАННЫЕ!$B125),1,0),0)</f>
        <v>0</v>
      </c>
      <c r="C125" s="14">
        <f>IF(ДАННЫЕ!$CM125&gt;0,IF(YEAR(ДАННЫЕ!$F$1)=YEAR(ДАННЫЕ!$CM125),1,0),0)</f>
        <v>0</v>
      </c>
      <c r="D125" s="14">
        <f>IF(ДАННЫЕ!$CJ125&gt;0,IF(ДАННЫЕ!$CL125&gt;ДАННЫЕ!$F$1,1,IF(ДАННЫЕ!$CL125&gt;0,0,1)),0)</f>
        <v>0</v>
      </c>
      <c r="E125" s="43" t="str">
        <f ca="1">IF(ДАННЫЕ!$F$1&gt;0,IF(ДАННЫЕ!$G125&gt;0,DATEDIF(ДАННЫЕ!$G125,ДАННЫЕ!$F$1,"y"),""),IF(ДАННЫЕ!$G125&gt;0,DATEDIF(ДАННЫЕ!$G125,TODAY(),"y"),""))</f>
        <v/>
      </c>
      <c r="F125" s="43" t="str">
        <f xml:space="preserve"> IF(ДАННЫЕ!$F125="М",IF(E125&gt;=18,IF(E125&lt;60,1,""),""),"")&amp;IF(ДАННЫЕ!$F125="Ж",IF(E125&gt;=18,IF(E125&lt;55,1,""),""),"")</f>
        <v/>
      </c>
      <c r="G125" s="43" t="str">
        <f xml:space="preserve"> IF(ДАННЫЕ!$F125="М",IF(E125&gt;=60,2,""),"")&amp;IF(ДАННЫЕ!$F125="Ж",IF(E125&gt;=55,2,""),"")</f>
        <v/>
      </c>
      <c r="H125" s="43" t="str">
        <f t="shared" ca="1" si="3"/>
        <v/>
      </c>
      <c r="I125" s="43" t="str">
        <f t="shared" ca="1" si="4"/>
        <v>03</v>
      </c>
      <c r="J125" s="28" t="str">
        <f ca="1">ДАННЫЕ!$F125&amp;H125&amp;I125&amp;ДАННЫЕ!$I125&amp;"m"&amp;IF(ДАННЫЕ!$I125&gt;0,IF(ДАННЫЕ!$J125&gt;0,0,1),"")&amp;"f"&amp;IF(ДАННЫЕ!$R125&gt;0,IF(YEAR(ДАННЫЕ!$F$1)=YEAR(ДАННЫЕ!$R125),1,0),0)&amp;"z"&amp;ДАННЫЕ!$R125&amp;"p"&amp;ДАННЫЕ!$S125&amp;"i"&amp;ДАННЫЕ!$T125&amp;"h"&amp;ДАННЫЕ!$K125&amp;"be"&amp;ДАННЫЕ!$BI125&amp;"CD"&amp;IF(ДАННЫЕ!BF125&gt;500,4,IF(ДАННЫЕ!BF125&gt;350,3,IF(ДАННЫЕ!BF125&gt;200,2,IF(ДАННЫЕ!BF125&gt;0,1,0))))&amp;"g"&amp;B125&amp;"d"&amp;H125&amp;"l"&amp;ДАННЫЕ!AT125&amp;"a"&amp;ДАННЫЕ!$V125&amp;"v"&amp;R125&amp;"k"&amp;ДАННЫЕ!$U125&amp;"s"&amp;ДАННЫЕ!$Y125&amp;"t"&amp;ДАННЫЕ!$X125&amp;"b"&amp;IF(ДАННЫЕ!$Q125&gt;1,1,0)&amp;"PP"&amp;ДАННЫЕ!Z125&amp;"c"&amp;S125&amp;"x"&amp;IF(ДАННЫЕ!$BY125&gt;0,IF(YEAR(ДАННЫЕ!$F$1)=YEAR(ДАННЫЕ!$BY125),1,0),0)&amp;"n"&amp;IF(ДАННЫЕ!$BZ125&gt;0,IF(YEAR(ДАННЫЕ!$F$1)=YEAR(ДАННЫЕ!$BZ125),1,0),0)&amp;"u"&amp;D125&amp;"z"&amp;IF(ДАННЫЕ!$CL125&gt;0,IF(YEAR(ДАННЫЕ!$F$1)&gt;YEAR(ДАННЫЕ!$CL125),11,12),0)</f>
        <v>03mf0zpihbeCD0g0dlav0kstb0PPc0x0n0u0z0</v>
      </c>
      <c r="K125" s="28" t="str">
        <f ca="1">ДАННЫЕ!$I125&amp;"x"&amp;B125&amp;"w"&amp;IF(T125+ДАННЫЕ!AD125+ДАННЫЕ!AE125+ДАННЫЕ!AF125+ДАННЫЕ!AG125+ДАННЫЕ!AH125+ДАННЫЕ!$AL125+ДАННЫЕ!AI125+ДАННЫЕ!AJ125+ДАННЫЕ!AK125+ДАННЫЕ!AP125+ДАННЫЕ!AQ125+ДАННЫЕ!AR125+ДАННЫЕ!$AM125+ДАННЫЕ!$AN125+ДАННЫЕ!AS125+ДАННЫЕ!AT125&gt;0,1,0)&amp;IF(OR(T125=2,ДАННЫЕ!AD125=2,ДАННЫЕ!AE125=2,ДАННЫЕ!AF125=2,ДАННЫЕ!AG125=2,ДАННЫЕ!AH125=2,ДАННЫЕ!$AL125=2,ДАННЫЕ!AI125=2,ДАННЫЕ!AJ125=2,ДАННЫЕ!AK125=2,ДАННЫЕ!AP125=2,ДАННЫЕ!AQ125=2,ДАННЫЕ!AR125=2,ДАННЫЕ!$AM125=2,ДАННЫЕ!$AN125=2,ДАННЫЕ!AS125=2,ДАННЫЕ!AT125=2),2,0)&amp;"t"&amp;IF(T125&gt;0,"1"&amp;T125,"00")&amp;"f"&amp;IF(ДАННЫЕ!$AC125,"1"&amp;ДАННЫЕ!$AC125,"00")&amp;"b"&amp;IF(ДАННЫЕ!$AD125,"1"&amp;ДАННЫЕ!$AD125,"00")&amp;"g"&amp;IF(ДАННЫЕ!$AF125,"1"&amp;ДАННЫЕ!$AF125,"00")&amp;"c"&amp;IF(ДАННЫЕ!$AG125,"1"&amp;ДАННЫЕ!$AG125,"00")&amp;"i"&amp;IF(ДАННЫЕ!$AH125,"1"&amp;ДАННЫЕ!$AH125,"00")&amp;"r"&amp;IF(ДАННЫЕ!$AL125,"1"&amp;ДАННЫЕ!$AL125,"00")&amp;"m"&amp;IF(ДАННЫЕ!$AI125,"1"&amp;ДАННЫЕ!$AI125,"00")&amp;"hS"&amp;IF(ДАННЫЕ!$AJ125,"1"&amp;ДАННЫЕ!$AJ125,"00")&amp;"hZ"&amp;IF(ДАННЫЕ!$AK125,"1"&amp;ДАННЫЕ!$AK125,"00")&amp;"p"&amp;IF(ДАННЫЕ!$AP125,"1"&amp;ДАННЫЕ!$AP125,"00")&amp;"k"&amp;IF(ДАННЫЕ!$AQ125,"1"&amp;ДАННЫЕ!$AQ125,"00")&amp;"z"&amp;IF(ДАННЫЕ!$AR125,"1"&amp;ДАННЫЕ!$AR125,"00")&amp;"j"&amp;IF(ДАННЫЕ!$AM125,"1"&amp;ДАННЫЕ!$AM125,"00")&amp;"n"&amp;IF(ДАННЫЕ!$AN125,"1"&amp;ДАННЫЕ!$AN125,"00")&amp;"E"&amp;ДАННЫЕ!BI125&amp;"L"&amp;ДАННЫЕ!AO125&amp;"h"&amp;IF(ДАННЫЕ!$AU125&gt;0,1,0)&amp;"v"&amp;IF(ДАННЫЕ!$AW125&gt;0,1,0)&amp;"a"&amp;IF(ДАННЫЕ!$AS125,"1"&amp;ДАННЫЕ!$AS125,"00")&amp;"s"&amp;IF(ДАННЫЕ!$AT125,"1"&amp;ДАННЫЕ!$AT125,"00")&amp;"u"&amp;IF(ДАННЫЕ!$CJ125&gt;0,1,0)&amp;"y"&amp;B125&amp;"d"&amp;H125&amp;"e"&amp;F125&amp;G125</f>
        <v>x0w00t00f00b00g00c00i00r00m00hS00hZ00p00k00z00j00n00ELh0v0a00s00u0y0de</v>
      </c>
      <c r="L125" s="28" t="str">
        <f ca="1">ДАННЫЕ!$I125&amp;"VN"&amp;IF(ДАННЫЕ!AW125&gt;0,11,10)&amp;"CD"&amp;IF(ДАННЫЕ!BF125&gt;500,16,IF(ДАННЫЕ!BF125&gt;350,15,IF(ДАННЫЕ!BF125&gt;=200,14,IF(ДАННЫЕ!BF125&gt;=100,13,IF(ДАННЫЕ!BF125&gt;=50,12,IF(ДАННЫЕ!BF125&gt;0,11,10))))))&amp;"AR"&amp;IF(ДАННЫЕ!BX125&gt;0,1,0)&amp;"GD"&amp;B125&amp;"VV"&amp;IF(E125&gt;=5,IF(E125&lt;18,1,0),0)</f>
        <v>VN10CD10AR0GD0VV0</v>
      </c>
      <c r="M125" s="28" t="str">
        <f>ДАННЫЕ!$I125&amp;"b"&amp;ДАННЫЕ!$BI125&amp;"r"&amp;ДАННЫЕ!$BJ125&amp;"CD"&amp;IF(ДАННЫЕ!BF125&gt;0,IF(ДАННЫЕ!BF125&lt;200,1,IF(ДАННЫЕ!BF125&lt;350,2,3)),0)&amp;"h"&amp;IF(ДАННЫЕ!$BK125+ДАННЫЕ!$BL125+ДАННЫЕ!$BM125&gt;0,1,0)&amp;"x"&amp;ДАННЫЕ!$BK125&amp;"y"&amp;ДАННЫЕ!$BL125&amp;"z"&amp;ДАННЫЕ!$BM125&amp;"c"&amp;IF(ДАННЫЕ!$BK125+ДАННЫЕ!$BL125+ДАННЫЕ!$BM125=3,1,0)&amp;"a"&amp;IF(ДАННЫЕ!$BQ125+ДАННЫЕ!$BR125&gt;0,1,0)&amp;"d"&amp;ДАННЫЕ!$BQ125&amp;"v"&amp;ДАННЫЕ!$BR125&amp;"p"&amp;ДАННЫЕ!$BS125&amp;"n"&amp;ДАННЫЕ!$BU125&amp;"t"&amp;ДАННЫЕ!$BV125&amp;"o"&amp;ДАННЫЕ!$BT125&amp;"l"&amp;IF(ДАННЫЕ!$BN125&gt;0,1,0)&amp;ДАННЫЕ!$BN125&amp;"g"&amp;ДАННЫЕ!$BO125&amp;"s"&amp;ДАННЫЕ!$BP125&amp;"DZ"&amp;IF(ДАННЫЕ!B125-ДАННЫЕ!G125 &lt; 60,IF(ДАННЫЕ!B125-ДАННЫЕ!G125 &gt;= 0,1,0),0)&amp;"u"&amp;IF(ДАННЫЕ!$CJ125&gt;0,1,0)</f>
        <v>brCD0h0xyzc0a0dvpntol0gsDZ1u0</v>
      </c>
      <c r="N125" s="28" t="str">
        <f ca="1">ДАННЫЕ!$F125&amp;ДАННЫЕ!$I125&amp;"g"&amp;B125&amp;"cf"&amp;D125&amp;"a"&amp;IF(ДАННЫЕ!$BX125&gt;0,1,0)&amp;IF(ДАННЫЕ!$BF125&gt;500,1,IF(ДАННЫЕ!$BF125&gt;350,2,IF(ДАННЫЕ!$BF125&gt;=200,3,IF(ДАННЫЕ!$BF125&gt;=100,4,IF(ДАННЫЕ!$BF125&gt;=50,5,IF(ДАННЫЕ!$BF125&lt;50,6,0))))))&amp;"AR"&amp;IF(DATEDIF(ДАННЫЕ!$BX125,ДАННЫЕ!$F$1,"y")&gt;1,1,0)&amp;"VG"&amp;IF(ДАННЫЕ!$BH125="0",1,0)&amp;"o"&amp;IF(T125+ДАННЫЕ!$AF125+ДАННЫЕ!$AG125+ДАННЫЕ!$AH125+ДАННЫЕ!$AI125+ДАННЫЕ!$AJ125+ДАННЫЕ!$AP125+ДАННЫЕ!$AQ125+ДАННЫЕ!$AR125+ДАННЫЕ!$AU125+ДАННЫЕ!$AW125+ДАННЫЕ!$AS125+ДАННЫЕ!$AT125&gt;0,1,0)&amp;"x"&amp;ДАННЫЕ!$AG125&amp;"p"&amp;IF(ДАННЫЕ!$BY125&gt;0,1,0)&amp;"v"&amp;IF(ДАННЫЕ!$BZ125&gt;0,1,0)&amp;"n"&amp;ДАННЫЕ!$CA125&amp;"t"&amp;ДАННЫЕ!$AY125&amp;"k"&amp;ДАННЫЕ!$CB125&amp;"q"&amp;ДАННЫЕ!$CC125&amp;"w"&amp;ДАННЫЕ!$CD125&amp;"e"&amp;ДАННЫЕ!$CE125&amp;"m"&amp;ДАННЫЕ!$CF125&amp;"c"&amp;ДАННЫЕ!$CG125&amp;"z"&amp;ДАННЫЕ!$CH125&amp;"d"&amp;IF(H125=4,1,0)&amp;"s"&amp;IF(ДАННЫЕ!$J125=1,0,1)&amp;"u"&amp;IF(ДАННЫЕ!$CJ125&gt;0,1,0)</f>
        <v>g0cf0a06AR1VG0o0xp0v0ntkqwemczd0s1u0</v>
      </c>
      <c r="O125" s="28" t="str">
        <f>ДАННЫЕ!$I125&amp;"g"&amp;B125&amp;A125&amp;"f"&amp;P125&amp;"c"&amp;IF(ДАННЫЕ!$U125&gt;0,1,0)&amp;"s"&amp;IF(ДАННЫЕ!$Q125&gt;0,IF(YEAR(ДАННЫЕ!$F$1)=YEAR(ДАННЫЕ!$Q125),IF(MONTH(ДАННЫЕ!$F$1)=MONTH(ДАННЫЕ!$Q125),111,11),1),0)&amp;"i"&amp;IF(ДАННЫЕ!$R125+ДАННЫЕ!$S125+ДАННЫЕ!$T125=0,0,1)&amp;"h"&amp;IF(ДАННЫЕ!$P125&gt;0,1,0)&amp;"p"&amp;IF(ДАННЫЕ!$CI125&gt;0,IF(YEAR(ДАННЫЕ!$F$1)=YEAR(ДАННЫЕ!$CI125),IF(MONTH(ДАННЫЕ!$F$1)=MONTH(ДАННЫЕ!$CI125),111,11),1),0)&amp;"d"&amp;IF(ДАННЫЕ!$CJ125&gt;0,IF(YEAR(ДАННЫЕ!$F$1)=YEAR(ДАННЫЕ!$CJ125),IF(MONTH(ДАННЫЕ!$F$1)=MONTH(ДАННЫЕ!$CJ125),111,11),1),0)&amp;"o"&amp;IF(ДАННЫЕ!$CK125&gt;0,IF(MONTH(ДАННЫЕ!$F$1)=MONTH(ДАННЫЕ!$CK125),111,11),0)&amp;"v"&amp;IF(ДАННЫЕ!$BE125&gt;0,IF(MONTH(ДАННЫЕ!$F$1)=MONTH(ДАННЫЕ!$BE125),111,11),0)</f>
        <v>g00f0c0s0i0h0p0d0o0v0</v>
      </c>
      <c r="P125" s="15">
        <f t="shared" si="5"/>
        <v>0</v>
      </c>
      <c r="Q125" s="15">
        <f>IF(ДАННЫЕ!$F$1&gt;ДАННЫЕ!$N125,IF(YEAR(ДАННЫЕ!$F$1)=YEAR(ДАННЫЕ!M125),1,0),0)</f>
        <v>0</v>
      </c>
      <c r="R125" s="15">
        <f>IF(ДАННЫЕ!$F$1&gt;ДАННЫЕ!$N125,IF(YEAR(ДАННЫЕ!$F$1)=YEAR(ДАННЫЕ!N125),1,0),0)</f>
        <v>0</v>
      </c>
      <c r="S125" s="15">
        <f>IF(ДАННЫЕ!$AA125="2А",1,IF(ДАННЫЕ!$AA125="2Б",2,IF(ДАННЫЕ!$AA125="2В",3,IF(ДАННЫЕ!$AA125=3,4,IF(ДАННЫЕ!$AA125="4А",5,IF(ДАННЫЕ!$AA125="4Б",6,IF(ДАННЫЕ!$AA125="4В",7,IF(ДАННЫЕ!$AA125=5,8,0))))))))</f>
        <v>0</v>
      </c>
      <c r="T125" s="15">
        <f>IF(OR(ДАННЫЕ!$AC125=2,ДАННЫЕ!$AD125=2,ДАННЫЕ!$AE125=2),2,IF(OR(ДАННЫЕ!$AC125=1,ДАННЫЕ!$AD125=1,ДАННЫЕ!$AE125=1),1,0))</f>
        <v>0</v>
      </c>
    </row>
    <row r="126" spans="1:20" ht="15" customHeight="1" x14ac:dyDescent="0.2">
      <c r="A126" s="78">
        <f>IF(B126&gt;0,IF(MONTH(ДАННЫЕ!$F$1)=MONTH(ДАННЫЕ!$B126),1,0),0)</f>
        <v>0</v>
      </c>
      <c r="B126" s="14">
        <f>IF(ДАННЫЕ!$B126&gt;0,IF(YEAR(ДАННЫЕ!$F$1)=YEAR(ДАННЫЕ!$B126),1,0),0)</f>
        <v>0</v>
      </c>
      <c r="C126" s="14">
        <f>IF(ДАННЫЕ!$CM126&gt;0,IF(YEAR(ДАННЫЕ!$F$1)=YEAR(ДАННЫЕ!$CM126),1,0),0)</f>
        <v>0</v>
      </c>
      <c r="D126" s="14">
        <f>IF(ДАННЫЕ!$CJ126&gt;0,IF(ДАННЫЕ!$CL126&gt;ДАННЫЕ!$F$1,1,IF(ДАННЫЕ!$CL126&gt;0,0,1)),0)</f>
        <v>0</v>
      </c>
      <c r="E126" s="43" t="str">
        <f ca="1">IF(ДАННЫЕ!$F$1&gt;0,IF(ДАННЫЕ!$G126&gt;0,DATEDIF(ДАННЫЕ!$G126,ДАННЫЕ!$F$1,"y"),""),IF(ДАННЫЕ!$G126&gt;0,DATEDIF(ДАННЫЕ!$G126,TODAY(),"y"),""))</f>
        <v/>
      </c>
      <c r="F126" s="43" t="str">
        <f xml:space="preserve"> IF(ДАННЫЕ!$F126="М",IF(E126&gt;=18,IF(E126&lt;60,1,""),""),"")&amp;IF(ДАННЫЕ!$F126="Ж",IF(E126&gt;=18,IF(E126&lt;55,1,""),""),"")</f>
        <v/>
      </c>
      <c r="G126" s="43" t="str">
        <f xml:space="preserve"> IF(ДАННЫЕ!$F126="М",IF(E126&gt;=60,2,""),"")&amp;IF(ДАННЫЕ!$F126="Ж",IF(E126&gt;=55,2,""),"")</f>
        <v/>
      </c>
      <c r="H126" s="43" t="str">
        <f t="shared" ca="1" si="3"/>
        <v/>
      </c>
      <c r="I126" s="43" t="str">
        <f t="shared" ca="1" si="4"/>
        <v>03</v>
      </c>
      <c r="J126" s="28" t="str">
        <f ca="1">ДАННЫЕ!$F126&amp;H126&amp;I126&amp;ДАННЫЕ!$I126&amp;"m"&amp;IF(ДАННЫЕ!$I126&gt;0,IF(ДАННЫЕ!$J126&gt;0,0,1),"")&amp;"f"&amp;IF(ДАННЫЕ!$R126&gt;0,IF(YEAR(ДАННЫЕ!$F$1)=YEAR(ДАННЫЕ!$R126),1,0),0)&amp;"z"&amp;ДАННЫЕ!$R126&amp;"p"&amp;ДАННЫЕ!$S126&amp;"i"&amp;ДАННЫЕ!$T126&amp;"h"&amp;ДАННЫЕ!$K126&amp;"be"&amp;ДАННЫЕ!$BI126&amp;"CD"&amp;IF(ДАННЫЕ!BF126&gt;500,4,IF(ДАННЫЕ!BF126&gt;350,3,IF(ДАННЫЕ!BF126&gt;200,2,IF(ДАННЫЕ!BF126&gt;0,1,0))))&amp;"g"&amp;B126&amp;"d"&amp;H126&amp;"l"&amp;ДАННЫЕ!AT126&amp;"a"&amp;ДАННЫЕ!$V126&amp;"v"&amp;R126&amp;"k"&amp;ДАННЫЕ!$U126&amp;"s"&amp;ДАННЫЕ!$Y126&amp;"t"&amp;ДАННЫЕ!$X126&amp;"b"&amp;IF(ДАННЫЕ!$Q126&gt;1,1,0)&amp;"PP"&amp;ДАННЫЕ!Z126&amp;"c"&amp;S126&amp;"x"&amp;IF(ДАННЫЕ!$BY126&gt;0,IF(YEAR(ДАННЫЕ!$F$1)=YEAR(ДАННЫЕ!$BY126),1,0),0)&amp;"n"&amp;IF(ДАННЫЕ!$BZ126&gt;0,IF(YEAR(ДАННЫЕ!$F$1)=YEAR(ДАННЫЕ!$BZ126),1,0),0)&amp;"u"&amp;D126&amp;"z"&amp;IF(ДАННЫЕ!$CL126&gt;0,IF(YEAR(ДАННЫЕ!$F$1)&gt;YEAR(ДАННЫЕ!$CL126),11,12),0)</f>
        <v>03mf0zpihbeCD0g0dlav0kstb0PPc0x0n0u0z0</v>
      </c>
      <c r="K126" s="28" t="str">
        <f ca="1">ДАННЫЕ!$I126&amp;"x"&amp;B126&amp;"w"&amp;IF(T126+ДАННЫЕ!AD126+ДАННЫЕ!AE126+ДАННЫЕ!AF126+ДАННЫЕ!AG126+ДАННЫЕ!AH126+ДАННЫЕ!$AL126+ДАННЫЕ!AI126+ДАННЫЕ!AJ126+ДАННЫЕ!AK126+ДАННЫЕ!AP126+ДАННЫЕ!AQ126+ДАННЫЕ!AR126+ДАННЫЕ!$AM126+ДАННЫЕ!$AN126+ДАННЫЕ!AS126+ДАННЫЕ!AT126&gt;0,1,0)&amp;IF(OR(T126=2,ДАННЫЕ!AD126=2,ДАННЫЕ!AE126=2,ДАННЫЕ!AF126=2,ДАННЫЕ!AG126=2,ДАННЫЕ!AH126=2,ДАННЫЕ!$AL126=2,ДАННЫЕ!AI126=2,ДАННЫЕ!AJ126=2,ДАННЫЕ!AK126=2,ДАННЫЕ!AP126=2,ДАННЫЕ!AQ126=2,ДАННЫЕ!AR126=2,ДАННЫЕ!$AM126=2,ДАННЫЕ!$AN126=2,ДАННЫЕ!AS126=2,ДАННЫЕ!AT126=2),2,0)&amp;"t"&amp;IF(T126&gt;0,"1"&amp;T126,"00")&amp;"f"&amp;IF(ДАННЫЕ!$AC126,"1"&amp;ДАННЫЕ!$AC126,"00")&amp;"b"&amp;IF(ДАННЫЕ!$AD126,"1"&amp;ДАННЫЕ!$AD126,"00")&amp;"g"&amp;IF(ДАННЫЕ!$AF126,"1"&amp;ДАННЫЕ!$AF126,"00")&amp;"c"&amp;IF(ДАННЫЕ!$AG126,"1"&amp;ДАННЫЕ!$AG126,"00")&amp;"i"&amp;IF(ДАННЫЕ!$AH126,"1"&amp;ДАННЫЕ!$AH126,"00")&amp;"r"&amp;IF(ДАННЫЕ!$AL126,"1"&amp;ДАННЫЕ!$AL126,"00")&amp;"m"&amp;IF(ДАННЫЕ!$AI126,"1"&amp;ДАННЫЕ!$AI126,"00")&amp;"hS"&amp;IF(ДАННЫЕ!$AJ126,"1"&amp;ДАННЫЕ!$AJ126,"00")&amp;"hZ"&amp;IF(ДАННЫЕ!$AK126,"1"&amp;ДАННЫЕ!$AK126,"00")&amp;"p"&amp;IF(ДАННЫЕ!$AP126,"1"&amp;ДАННЫЕ!$AP126,"00")&amp;"k"&amp;IF(ДАННЫЕ!$AQ126,"1"&amp;ДАННЫЕ!$AQ126,"00")&amp;"z"&amp;IF(ДАННЫЕ!$AR126,"1"&amp;ДАННЫЕ!$AR126,"00")&amp;"j"&amp;IF(ДАННЫЕ!$AM126,"1"&amp;ДАННЫЕ!$AM126,"00")&amp;"n"&amp;IF(ДАННЫЕ!$AN126,"1"&amp;ДАННЫЕ!$AN126,"00")&amp;"E"&amp;ДАННЫЕ!BI126&amp;"L"&amp;ДАННЫЕ!AO126&amp;"h"&amp;IF(ДАННЫЕ!$AU126&gt;0,1,0)&amp;"v"&amp;IF(ДАННЫЕ!$AW126&gt;0,1,0)&amp;"a"&amp;IF(ДАННЫЕ!$AS126,"1"&amp;ДАННЫЕ!$AS126,"00")&amp;"s"&amp;IF(ДАННЫЕ!$AT126,"1"&amp;ДАННЫЕ!$AT126,"00")&amp;"u"&amp;IF(ДАННЫЕ!$CJ126&gt;0,1,0)&amp;"y"&amp;B126&amp;"d"&amp;H126&amp;"e"&amp;F126&amp;G126</f>
        <v>x0w00t00f00b00g00c00i00r00m00hS00hZ00p00k00z00j00n00ELh0v0a00s00u0y0de</v>
      </c>
      <c r="L126" s="28" t="str">
        <f ca="1">ДАННЫЕ!$I126&amp;"VN"&amp;IF(ДАННЫЕ!AW126&gt;0,11,10)&amp;"CD"&amp;IF(ДАННЫЕ!BF126&gt;500,16,IF(ДАННЫЕ!BF126&gt;350,15,IF(ДАННЫЕ!BF126&gt;=200,14,IF(ДАННЫЕ!BF126&gt;=100,13,IF(ДАННЫЕ!BF126&gt;=50,12,IF(ДАННЫЕ!BF126&gt;0,11,10))))))&amp;"AR"&amp;IF(ДАННЫЕ!BX126&gt;0,1,0)&amp;"GD"&amp;B126&amp;"VV"&amp;IF(E126&gt;=5,IF(E126&lt;18,1,0),0)</f>
        <v>VN10CD10AR0GD0VV0</v>
      </c>
      <c r="M126" s="28" t="str">
        <f>ДАННЫЕ!$I126&amp;"b"&amp;ДАННЫЕ!$BI126&amp;"r"&amp;ДАННЫЕ!$BJ126&amp;"CD"&amp;IF(ДАННЫЕ!BF126&gt;0,IF(ДАННЫЕ!BF126&lt;200,1,IF(ДАННЫЕ!BF126&lt;350,2,3)),0)&amp;"h"&amp;IF(ДАННЫЕ!$BK126+ДАННЫЕ!$BL126+ДАННЫЕ!$BM126&gt;0,1,0)&amp;"x"&amp;ДАННЫЕ!$BK126&amp;"y"&amp;ДАННЫЕ!$BL126&amp;"z"&amp;ДАННЫЕ!$BM126&amp;"c"&amp;IF(ДАННЫЕ!$BK126+ДАННЫЕ!$BL126+ДАННЫЕ!$BM126=3,1,0)&amp;"a"&amp;IF(ДАННЫЕ!$BQ126+ДАННЫЕ!$BR126&gt;0,1,0)&amp;"d"&amp;ДАННЫЕ!$BQ126&amp;"v"&amp;ДАННЫЕ!$BR126&amp;"p"&amp;ДАННЫЕ!$BS126&amp;"n"&amp;ДАННЫЕ!$BU126&amp;"t"&amp;ДАННЫЕ!$BV126&amp;"o"&amp;ДАННЫЕ!$BT126&amp;"l"&amp;IF(ДАННЫЕ!$BN126&gt;0,1,0)&amp;ДАННЫЕ!$BN126&amp;"g"&amp;ДАННЫЕ!$BO126&amp;"s"&amp;ДАННЫЕ!$BP126&amp;"DZ"&amp;IF(ДАННЫЕ!B126-ДАННЫЕ!G126 &lt; 60,IF(ДАННЫЕ!B126-ДАННЫЕ!G126 &gt;= 0,1,0),0)&amp;"u"&amp;IF(ДАННЫЕ!$CJ126&gt;0,1,0)</f>
        <v>brCD0h0xyzc0a0dvpntol0gsDZ1u0</v>
      </c>
      <c r="N126" s="28" t="str">
        <f ca="1">ДАННЫЕ!$F126&amp;ДАННЫЕ!$I126&amp;"g"&amp;B126&amp;"cf"&amp;D126&amp;"a"&amp;IF(ДАННЫЕ!$BX126&gt;0,1,0)&amp;IF(ДАННЫЕ!$BF126&gt;500,1,IF(ДАННЫЕ!$BF126&gt;350,2,IF(ДАННЫЕ!$BF126&gt;=200,3,IF(ДАННЫЕ!$BF126&gt;=100,4,IF(ДАННЫЕ!$BF126&gt;=50,5,IF(ДАННЫЕ!$BF126&lt;50,6,0))))))&amp;"AR"&amp;IF(DATEDIF(ДАННЫЕ!$BX126,ДАННЫЕ!$F$1,"y")&gt;1,1,0)&amp;"VG"&amp;IF(ДАННЫЕ!$BH126="0",1,0)&amp;"o"&amp;IF(T126+ДАННЫЕ!$AF126+ДАННЫЕ!$AG126+ДАННЫЕ!$AH126+ДАННЫЕ!$AI126+ДАННЫЕ!$AJ126+ДАННЫЕ!$AP126+ДАННЫЕ!$AQ126+ДАННЫЕ!$AR126+ДАННЫЕ!$AU126+ДАННЫЕ!$AW126+ДАННЫЕ!$AS126+ДАННЫЕ!$AT126&gt;0,1,0)&amp;"x"&amp;ДАННЫЕ!$AG126&amp;"p"&amp;IF(ДАННЫЕ!$BY126&gt;0,1,0)&amp;"v"&amp;IF(ДАННЫЕ!$BZ126&gt;0,1,0)&amp;"n"&amp;ДАННЫЕ!$CA126&amp;"t"&amp;ДАННЫЕ!$AY126&amp;"k"&amp;ДАННЫЕ!$CB126&amp;"q"&amp;ДАННЫЕ!$CC126&amp;"w"&amp;ДАННЫЕ!$CD126&amp;"e"&amp;ДАННЫЕ!$CE126&amp;"m"&amp;ДАННЫЕ!$CF126&amp;"c"&amp;ДАННЫЕ!$CG126&amp;"z"&amp;ДАННЫЕ!$CH126&amp;"d"&amp;IF(H126=4,1,0)&amp;"s"&amp;IF(ДАННЫЕ!$J126=1,0,1)&amp;"u"&amp;IF(ДАННЫЕ!$CJ126&gt;0,1,0)</f>
        <v>g0cf0a06AR1VG0o0xp0v0ntkqwemczd0s1u0</v>
      </c>
      <c r="O126" s="28" t="str">
        <f>ДАННЫЕ!$I126&amp;"g"&amp;B126&amp;A126&amp;"f"&amp;P126&amp;"c"&amp;IF(ДАННЫЕ!$U126&gt;0,1,0)&amp;"s"&amp;IF(ДАННЫЕ!$Q126&gt;0,IF(YEAR(ДАННЫЕ!$F$1)=YEAR(ДАННЫЕ!$Q126),IF(MONTH(ДАННЫЕ!$F$1)=MONTH(ДАННЫЕ!$Q126),111,11),1),0)&amp;"i"&amp;IF(ДАННЫЕ!$R126+ДАННЫЕ!$S126+ДАННЫЕ!$T126=0,0,1)&amp;"h"&amp;IF(ДАННЫЕ!$P126&gt;0,1,0)&amp;"p"&amp;IF(ДАННЫЕ!$CI126&gt;0,IF(YEAR(ДАННЫЕ!$F$1)=YEAR(ДАННЫЕ!$CI126),IF(MONTH(ДАННЫЕ!$F$1)=MONTH(ДАННЫЕ!$CI126),111,11),1),0)&amp;"d"&amp;IF(ДАННЫЕ!$CJ126&gt;0,IF(YEAR(ДАННЫЕ!$F$1)=YEAR(ДАННЫЕ!$CJ126),IF(MONTH(ДАННЫЕ!$F$1)=MONTH(ДАННЫЕ!$CJ126),111,11),1),0)&amp;"o"&amp;IF(ДАННЫЕ!$CK126&gt;0,IF(MONTH(ДАННЫЕ!$F$1)=MONTH(ДАННЫЕ!$CK126),111,11),0)&amp;"v"&amp;IF(ДАННЫЕ!$BE126&gt;0,IF(MONTH(ДАННЫЕ!$F$1)=MONTH(ДАННЫЕ!$BE126),111,11),0)</f>
        <v>g00f0c0s0i0h0p0d0o0v0</v>
      </c>
      <c r="P126" s="15">
        <f t="shared" si="5"/>
        <v>0</v>
      </c>
      <c r="Q126" s="15">
        <f>IF(ДАННЫЕ!$F$1&gt;ДАННЫЕ!$N126,IF(YEAR(ДАННЫЕ!$F$1)=YEAR(ДАННЫЕ!M126),1,0),0)</f>
        <v>0</v>
      </c>
      <c r="R126" s="15">
        <f>IF(ДАННЫЕ!$F$1&gt;ДАННЫЕ!$N126,IF(YEAR(ДАННЫЕ!$F$1)=YEAR(ДАННЫЕ!N126),1,0),0)</f>
        <v>0</v>
      </c>
      <c r="S126" s="15">
        <f>IF(ДАННЫЕ!$AA126="2А",1,IF(ДАННЫЕ!$AA126="2Б",2,IF(ДАННЫЕ!$AA126="2В",3,IF(ДАННЫЕ!$AA126=3,4,IF(ДАННЫЕ!$AA126="4А",5,IF(ДАННЫЕ!$AA126="4Б",6,IF(ДАННЫЕ!$AA126="4В",7,IF(ДАННЫЕ!$AA126=5,8,0))))))))</f>
        <v>0</v>
      </c>
      <c r="T126" s="15">
        <f>IF(OR(ДАННЫЕ!$AC126=2,ДАННЫЕ!$AD126=2,ДАННЫЕ!$AE126=2),2,IF(OR(ДАННЫЕ!$AC126=1,ДАННЫЕ!$AD126=1,ДАННЫЕ!$AE126=1),1,0))</f>
        <v>0</v>
      </c>
    </row>
    <row r="127" spans="1:20" ht="15" customHeight="1" x14ac:dyDescent="0.2">
      <c r="A127" s="78">
        <f>IF(B127&gt;0,IF(MONTH(ДАННЫЕ!$F$1)=MONTH(ДАННЫЕ!$B127),1,0),0)</f>
        <v>0</v>
      </c>
      <c r="B127" s="14">
        <f>IF(ДАННЫЕ!$B127&gt;0,IF(YEAR(ДАННЫЕ!$F$1)=YEAR(ДАННЫЕ!$B127),1,0),0)</f>
        <v>0</v>
      </c>
      <c r="C127" s="14">
        <f>IF(ДАННЫЕ!$CM127&gt;0,IF(YEAR(ДАННЫЕ!$F$1)=YEAR(ДАННЫЕ!$CM127),1,0),0)</f>
        <v>0</v>
      </c>
      <c r="D127" s="14">
        <f>IF(ДАННЫЕ!$CJ127&gt;0,IF(ДАННЫЕ!$CL127&gt;ДАННЫЕ!$F$1,1,IF(ДАННЫЕ!$CL127&gt;0,0,1)),0)</f>
        <v>0</v>
      </c>
      <c r="E127" s="43" t="str">
        <f ca="1">IF(ДАННЫЕ!$F$1&gt;0,IF(ДАННЫЕ!$G127&gt;0,DATEDIF(ДАННЫЕ!$G127,ДАННЫЕ!$F$1,"y"),""),IF(ДАННЫЕ!$G127&gt;0,DATEDIF(ДАННЫЕ!$G127,TODAY(),"y"),""))</f>
        <v/>
      </c>
      <c r="F127" s="43" t="str">
        <f xml:space="preserve"> IF(ДАННЫЕ!$F127="М",IF(E127&gt;=18,IF(E127&lt;60,1,""),""),"")&amp;IF(ДАННЫЕ!$F127="Ж",IF(E127&gt;=18,IF(E127&lt;55,1,""),""),"")</f>
        <v/>
      </c>
      <c r="G127" s="43" t="str">
        <f xml:space="preserve"> IF(ДАННЫЕ!$F127="М",IF(E127&gt;=60,2,""),"")&amp;IF(ДАННЫЕ!$F127="Ж",IF(E127&gt;=55,2,""),"")</f>
        <v/>
      </c>
      <c r="H127" s="43" t="str">
        <f t="shared" ca="1" si="3"/>
        <v/>
      </c>
      <c r="I127" s="43" t="str">
        <f t="shared" ca="1" si="4"/>
        <v>03</v>
      </c>
      <c r="J127" s="28" t="str">
        <f ca="1">ДАННЫЕ!$F127&amp;H127&amp;I127&amp;ДАННЫЕ!$I127&amp;"m"&amp;IF(ДАННЫЕ!$I127&gt;0,IF(ДАННЫЕ!$J127&gt;0,0,1),"")&amp;"f"&amp;IF(ДАННЫЕ!$R127&gt;0,IF(YEAR(ДАННЫЕ!$F$1)=YEAR(ДАННЫЕ!$R127),1,0),0)&amp;"z"&amp;ДАННЫЕ!$R127&amp;"p"&amp;ДАННЫЕ!$S127&amp;"i"&amp;ДАННЫЕ!$T127&amp;"h"&amp;ДАННЫЕ!$K127&amp;"be"&amp;ДАННЫЕ!$BI127&amp;"CD"&amp;IF(ДАННЫЕ!BF127&gt;500,4,IF(ДАННЫЕ!BF127&gt;350,3,IF(ДАННЫЕ!BF127&gt;200,2,IF(ДАННЫЕ!BF127&gt;0,1,0))))&amp;"g"&amp;B127&amp;"d"&amp;H127&amp;"l"&amp;ДАННЫЕ!AT127&amp;"a"&amp;ДАННЫЕ!$V127&amp;"v"&amp;R127&amp;"k"&amp;ДАННЫЕ!$U127&amp;"s"&amp;ДАННЫЕ!$Y127&amp;"t"&amp;ДАННЫЕ!$X127&amp;"b"&amp;IF(ДАННЫЕ!$Q127&gt;1,1,0)&amp;"PP"&amp;ДАННЫЕ!Z127&amp;"c"&amp;S127&amp;"x"&amp;IF(ДАННЫЕ!$BY127&gt;0,IF(YEAR(ДАННЫЕ!$F$1)=YEAR(ДАННЫЕ!$BY127),1,0),0)&amp;"n"&amp;IF(ДАННЫЕ!$BZ127&gt;0,IF(YEAR(ДАННЫЕ!$F$1)=YEAR(ДАННЫЕ!$BZ127),1,0),0)&amp;"u"&amp;D127&amp;"z"&amp;IF(ДАННЫЕ!$CL127&gt;0,IF(YEAR(ДАННЫЕ!$F$1)&gt;YEAR(ДАННЫЕ!$CL127),11,12),0)</f>
        <v>03mf0zpihbeCD0g0dlav0kstb0PPc0x0n0u0z0</v>
      </c>
      <c r="K127" s="28" t="str">
        <f ca="1">ДАННЫЕ!$I127&amp;"x"&amp;B127&amp;"w"&amp;IF(T127+ДАННЫЕ!AD127+ДАННЫЕ!AE127+ДАННЫЕ!AF127+ДАННЫЕ!AG127+ДАННЫЕ!AH127+ДАННЫЕ!$AL127+ДАННЫЕ!AI127+ДАННЫЕ!AJ127+ДАННЫЕ!AK127+ДАННЫЕ!AP127+ДАННЫЕ!AQ127+ДАННЫЕ!AR127+ДАННЫЕ!$AM127+ДАННЫЕ!$AN127+ДАННЫЕ!AS127+ДАННЫЕ!AT127&gt;0,1,0)&amp;IF(OR(T127=2,ДАННЫЕ!AD127=2,ДАННЫЕ!AE127=2,ДАННЫЕ!AF127=2,ДАННЫЕ!AG127=2,ДАННЫЕ!AH127=2,ДАННЫЕ!$AL127=2,ДАННЫЕ!AI127=2,ДАННЫЕ!AJ127=2,ДАННЫЕ!AK127=2,ДАННЫЕ!AP127=2,ДАННЫЕ!AQ127=2,ДАННЫЕ!AR127=2,ДАННЫЕ!$AM127=2,ДАННЫЕ!$AN127=2,ДАННЫЕ!AS127=2,ДАННЫЕ!AT127=2),2,0)&amp;"t"&amp;IF(T127&gt;0,"1"&amp;T127,"00")&amp;"f"&amp;IF(ДАННЫЕ!$AC127,"1"&amp;ДАННЫЕ!$AC127,"00")&amp;"b"&amp;IF(ДАННЫЕ!$AD127,"1"&amp;ДАННЫЕ!$AD127,"00")&amp;"g"&amp;IF(ДАННЫЕ!$AF127,"1"&amp;ДАННЫЕ!$AF127,"00")&amp;"c"&amp;IF(ДАННЫЕ!$AG127,"1"&amp;ДАННЫЕ!$AG127,"00")&amp;"i"&amp;IF(ДАННЫЕ!$AH127,"1"&amp;ДАННЫЕ!$AH127,"00")&amp;"r"&amp;IF(ДАННЫЕ!$AL127,"1"&amp;ДАННЫЕ!$AL127,"00")&amp;"m"&amp;IF(ДАННЫЕ!$AI127,"1"&amp;ДАННЫЕ!$AI127,"00")&amp;"hS"&amp;IF(ДАННЫЕ!$AJ127,"1"&amp;ДАННЫЕ!$AJ127,"00")&amp;"hZ"&amp;IF(ДАННЫЕ!$AK127,"1"&amp;ДАННЫЕ!$AK127,"00")&amp;"p"&amp;IF(ДАННЫЕ!$AP127,"1"&amp;ДАННЫЕ!$AP127,"00")&amp;"k"&amp;IF(ДАННЫЕ!$AQ127,"1"&amp;ДАННЫЕ!$AQ127,"00")&amp;"z"&amp;IF(ДАННЫЕ!$AR127,"1"&amp;ДАННЫЕ!$AR127,"00")&amp;"j"&amp;IF(ДАННЫЕ!$AM127,"1"&amp;ДАННЫЕ!$AM127,"00")&amp;"n"&amp;IF(ДАННЫЕ!$AN127,"1"&amp;ДАННЫЕ!$AN127,"00")&amp;"E"&amp;ДАННЫЕ!BI127&amp;"L"&amp;ДАННЫЕ!AO127&amp;"h"&amp;IF(ДАННЫЕ!$AU127&gt;0,1,0)&amp;"v"&amp;IF(ДАННЫЕ!$AW127&gt;0,1,0)&amp;"a"&amp;IF(ДАННЫЕ!$AS127,"1"&amp;ДАННЫЕ!$AS127,"00")&amp;"s"&amp;IF(ДАННЫЕ!$AT127,"1"&amp;ДАННЫЕ!$AT127,"00")&amp;"u"&amp;IF(ДАННЫЕ!$CJ127&gt;0,1,0)&amp;"y"&amp;B127&amp;"d"&amp;H127&amp;"e"&amp;F127&amp;G127</f>
        <v>x0w00t00f00b00g00c00i00r00m00hS00hZ00p00k00z00j00n00ELh0v0a00s00u0y0de</v>
      </c>
      <c r="L127" s="28" t="str">
        <f ca="1">ДАННЫЕ!$I127&amp;"VN"&amp;IF(ДАННЫЕ!AW127&gt;0,11,10)&amp;"CD"&amp;IF(ДАННЫЕ!BF127&gt;500,16,IF(ДАННЫЕ!BF127&gt;350,15,IF(ДАННЫЕ!BF127&gt;=200,14,IF(ДАННЫЕ!BF127&gt;=100,13,IF(ДАННЫЕ!BF127&gt;=50,12,IF(ДАННЫЕ!BF127&gt;0,11,10))))))&amp;"AR"&amp;IF(ДАННЫЕ!BX127&gt;0,1,0)&amp;"GD"&amp;B127&amp;"VV"&amp;IF(E127&gt;=5,IF(E127&lt;18,1,0),0)</f>
        <v>VN10CD10AR0GD0VV0</v>
      </c>
      <c r="M127" s="28" t="str">
        <f>ДАННЫЕ!$I127&amp;"b"&amp;ДАННЫЕ!$BI127&amp;"r"&amp;ДАННЫЕ!$BJ127&amp;"CD"&amp;IF(ДАННЫЕ!BF127&gt;0,IF(ДАННЫЕ!BF127&lt;200,1,IF(ДАННЫЕ!BF127&lt;350,2,3)),0)&amp;"h"&amp;IF(ДАННЫЕ!$BK127+ДАННЫЕ!$BL127+ДАННЫЕ!$BM127&gt;0,1,0)&amp;"x"&amp;ДАННЫЕ!$BK127&amp;"y"&amp;ДАННЫЕ!$BL127&amp;"z"&amp;ДАННЫЕ!$BM127&amp;"c"&amp;IF(ДАННЫЕ!$BK127+ДАННЫЕ!$BL127+ДАННЫЕ!$BM127=3,1,0)&amp;"a"&amp;IF(ДАННЫЕ!$BQ127+ДАННЫЕ!$BR127&gt;0,1,0)&amp;"d"&amp;ДАННЫЕ!$BQ127&amp;"v"&amp;ДАННЫЕ!$BR127&amp;"p"&amp;ДАННЫЕ!$BS127&amp;"n"&amp;ДАННЫЕ!$BU127&amp;"t"&amp;ДАННЫЕ!$BV127&amp;"o"&amp;ДАННЫЕ!$BT127&amp;"l"&amp;IF(ДАННЫЕ!$BN127&gt;0,1,0)&amp;ДАННЫЕ!$BN127&amp;"g"&amp;ДАННЫЕ!$BO127&amp;"s"&amp;ДАННЫЕ!$BP127&amp;"DZ"&amp;IF(ДАННЫЕ!B127-ДАННЫЕ!G127 &lt; 60,IF(ДАННЫЕ!B127-ДАННЫЕ!G127 &gt;= 0,1,0),0)&amp;"u"&amp;IF(ДАННЫЕ!$CJ127&gt;0,1,0)</f>
        <v>brCD0h0xyzc0a0dvpntol0gsDZ1u0</v>
      </c>
      <c r="N127" s="28" t="str">
        <f ca="1">ДАННЫЕ!$F127&amp;ДАННЫЕ!$I127&amp;"g"&amp;B127&amp;"cf"&amp;D127&amp;"a"&amp;IF(ДАННЫЕ!$BX127&gt;0,1,0)&amp;IF(ДАННЫЕ!$BF127&gt;500,1,IF(ДАННЫЕ!$BF127&gt;350,2,IF(ДАННЫЕ!$BF127&gt;=200,3,IF(ДАННЫЕ!$BF127&gt;=100,4,IF(ДАННЫЕ!$BF127&gt;=50,5,IF(ДАННЫЕ!$BF127&lt;50,6,0))))))&amp;"AR"&amp;IF(DATEDIF(ДАННЫЕ!$BX127,ДАННЫЕ!$F$1,"y")&gt;1,1,0)&amp;"VG"&amp;IF(ДАННЫЕ!$BH127="0",1,0)&amp;"o"&amp;IF(T127+ДАННЫЕ!$AF127+ДАННЫЕ!$AG127+ДАННЫЕ!$AH127+ДАННЫЕ!$AI127+ДАННЫЕ!$AJ127+ДАННЫЕ!$AP127+ДАННЫЕ!$AQ127+ДАННЫЕ!$AR127+ДАННЫЕ!$AU127+ДАННЫЕ!$AW127+ДАННЫЕ!$AS127+ДАННЫЕ!$AT127&gt;0,1,0)&amp;"x"&amp;ДАННЫЕ!$AG127&amp;"p"&amp;IF(ДАННЫЕ!$BY127&gt;0,1,0)&amp;"v"&amp;IF(ДАННЫЕ!$BZ127&gt;0,1,0)&amp;"n"&amp;ДАННЫЕ!$CA127&amp;"t"&amp;ДАННЫЕ!$AY127&amp;"k"&amp;ДАННЫЕ!$CB127&amp;"q"&amp;ДАННЫЕ!$CC127&amp;"w"&amp;ДАННЫЕ!$CD127&amp;"e"&amp;ДАННЫЕ!$CE127&amp;"m"&amp;ДАННЫЕ!$CF127&amp;"c"&amp;ДАННЫЕ!$CG127&amp;"z"&amp;ДАННЫЕ!$CH127&amp;"d"&amp;IF(H127=4,1,0)&amp;"s"&amp;IF(ДАННЫЕ!$J127=1,0,1)&amp;"u"&amp;IF(ДАННЫЕ!$CJ127&gt;0,1,0)</f>
        <v>g0cf0a06AR1VG0o0xp0v0ntkqwemczd0s1u0</v>
      </c>
      <c r="O127" s="28" t="str">
        <f>ДАННЫЕ!$I127&amp;"g"&amp;B127&amp;A127&amp;"f"&amp;P127&amp;"c"&amp;IF(ДАННЫЕ!$U127&gt;0,1,0)&amp;"s"&amp;IF(ДАННЫЕ!$Q127&gt;0,IF(YEAR(ДАННЫЕ!$F$1)=YEAR(ДАННЫЕ!$Q127),IF(MONTH(ДАННЫЕ!$F$1)=MONTH(ДАННЫЕ!$Q127),111,11),1),0)&amp;"i"&amp;IF(ДАННЫЕ!$R127+ДАННЫЕ!$S127+ДАННЫЕ!$T127=0,0,1)&amp;"h"&amp;IF(ДАННЫЕ!$P127&gt;0,1,0)&amp;"p"&amp;IF(ДАННЫЕ!$CI127&gt;0,IF(YEAR(ДАННЫЕ!$F$1)=YEAR(ДАННЫЕ!$CI127),IF(MONTH(ДАННЫЕ!$F$1)=MONTH(ДАННЫЕ!$CI127),111,11),1),0)&amp;"d"&amp;IF(ДАННЫЕ!$CJ127&gt;0,IF(YEAR(ДАННЫЕ!$F$1)=YEAR(ДАННЫЕ!$CJ127),IF(MONTH(ДАННЫЕ!$F$1)=MONTH(ДАННЫЕ!$CJ127),111,11),1),0)&amp;"o"&amp;IF(ДАННЫЕ!$CK127&gt;0,IF(MONTH(ДАННЫЕ!$F$1)=MONTH(ДАННЫЕ!$CK127),111,11),0)&amp;"v"&amp;IF(ДАННЫЕ!$BE127&gt;0,IF(MONTH(ДАННЫЕ!$F$1)=MONTH(ДАННЫЕ!$BE127),111,11),0)</f>
        <v>g00f0c0s0i0h0p0d0o0v0</v>
      </c>
      <c r="P127" s="15">
        <f t="shared" si="5"/>
        <v>0</v>
      </c>
      <c r="Q127" s="15">
        <f>IF(ДАННЫЕ!$F$1&gt;ДАННЫЕ!$N127,IF(YEAR(ДАННЫЕ!$F$1)=YEAR(ДАННЫЕ!M127),1,0),0)</f>
        <v>0</v>
      </c>
      <c r="R127" s="15">
        <f>IF(ДАННЫЕ!$F$1&gt;ДАННЫЕ!$N127,IF(YEAR(ДАННЫЕ!$F$1)=YEAR(ДАННЫЕ!N127),1,0),0)</f>
        <v>0</v>
      </c>
      <c r="S127" s="15">
        <f>IF(ДАННЫЕ!$AA127="2А",1,IF(ДАННЫЕ!$AA127="2Б",2,IF(ДАННЫЕ!$AA127="2В",3,IF(ДАННЫЕ!$AA127=3,4,IF(ДАННЫЕ!$AA127="4А",5,IF(ДАННЫЕ!$AA127="4Б",6,IF(ДАННЫЕ!$AA127="4В",7,IF(ДАННЫЕ!$AA127=5,8,0))))))))</f>
        <v>0</v>
      </c>
      <c r="T127" s="15">
        <f>IF(OR(ДАННЫЕ!$AC127=2,ДАННЫЕ!$AD127=2,ДАННЫЕ!$AE127=2),2,IF(OR(ДАННЫЕ!$AC127=1,ДАННЫЕ!$AD127=1,ДАННЫЕ!$AE127=1),1,0))</f>
        <v>0</v>
      </c>
    </row>
    <row r="128" spans="1:20" ht="15" customHeight="1" x14ac:dyDescent="0.2">
      <c r="A128" s="78">
        <f>IF(B128&gt;0,IF(MONTH(ДАННЫЕ!$F$1)=MONTH(ДАННЫЕ!$B128),1,0),0)</f>
        <v>0</v>
      </c>
      <c r="B128" s="14">
        <f>IF(ДАННЫЕ!$B128&gt;0,IF(YEAR(ДАННЫЕ!$F$1)=YEAR(ДАННЫЕ!$B128),1,0),0)</f>
        <v>0</v>
      </c>
      <c r="C128" s="14">
        <f>IF(ДАННЫЕ!$CM128&gt;0,IF(YEAR(ДАННЫЕ!$F$1)=YEAR(ДАННЫЕ!$CM128),1,0),0)</f>
        <v>0</v>
      </c>
      <c r="D128" s="14">
        <f>IF(ДАННЫЕ!$CJ128&gt;0,IF(ДАННЫЕ!$CL128&gt;ДАННЫЕ!$F$1,1,IF(ДАННЫЕ!$CL128&gt;0,0,1)),0)</f>
        <v>0</v>
      </c>
      <c r="E128" s="43" t="str">
        <f ca="1">IF(ДАННЫЕ!$F$1&gt;0,IF(ДАННЫЕ!$G128&gt;0,DATEDIF(ДАННЫЕ!$G128,ДАННЫЕ!$F$1,"y"),""),IF(ДАННЫЕ!$G128&gt;0,DATEDIF(ДАННЫЕ!$G128,TODAY(),"y"),""))</f>
        <v/>
      </c>
      <c r="F128" s="43" t="str">
        <f xml:space="preserve"> IF(ДАННЫЕ!$F128="М",IF(E128&gt;=18,IF(E128&lt;60,1,""),""),"")&amp;IF(ДАННЫЕ!$F128="Ж",IF(E128&gt;=18,IF(E128&lt;55,1,""),""),"")</f>
        <v/>
      </c>
      <c r="G128" s="43" t="str">
        <f xml:space="preserve"> IF(ДАННЫЕ!$F128="М",IF(E128&gt;=60,2,""),"")&amp;IF(ДАННЫЕ!$F128="Ж",IF(E128&gt;=55,2,""),"")</f>
        <v/>
      </c>
      <c r="H128" s="43" t="str">
        <f t="shared" ca="1" si="3"/>
        <v/>
      </c>
      <c r="I128" s="43" t="str">
        <f t="shared" ca="1" si="4"/>
        <v>03</v>
      </c>
      <c r="J128" s="28" t="str">
        <f ca="1">ДАННЫЕ!$F128&amp;H128&amp;I128&amp;ДАННЫЕ!$I128&amp;"m"&amp;IF(ДАННЫЕ!$I128&gt;0,IF(ДАННЫЕ!$J128&gt;0,0,1),"")&amp;"f"&amp;IF(ДАННЫЕ!$R128&gt;0,IF(YEAR(ДАННЫЕ!$F$1)=YEAR(ДАННЫЕ!$R128),1,0),0)&amp;"z"&amp;ДАННЫЕ!$R128&amp;"p"&amp;ДАННЫЕ!$S128&amp;"i"&amp;ДАННЫЕ!$T128&amp;"h"&amp;ДАННЫЕ!$K128&amp;"be"&amp;ДАННЫЕ!$BI128&amp;"CD"&amp;IF(ДАННЫЕ!BF128&gt;500,4,IF(ДАННЫЕ!BF128&gt;350,3,IF(ДАННЫЕ!BF128&gt;200,2,IF(ДАННЫЕ!BF128&gt;0,1,0))))&amp;"g"&amp;B128&amp;"d"&amp;H128&amp;"l"&amp;ДАННЫЕ!AT128&amp;"a"&amp;ДАННЫЕ!$V128&amp;"v"&amp;R128&amp;"k"&amp;ДАННЫЕ!$U128&amp;"s"&amp;ДАННЫЕ!$Y128&amp;"t"&amp;ДАННЫЕ!$X128&amp;"b"&amp;IF(ДАННЫЕ!$Q128&gt;1,1,0)&amp;"PP"&amp;ДАННЫЕ!Z128&amp;"c"&amp;S128&amp;"x"&amp;IF(ДАННЫЕ!$BY128&gt;0,IF(YEAR(ДАННЫЕ!$F$1)=YEAR(ДАННЫЕ!$BY128),1,0),0)&amp;"n"&amp;IF(ДАННЫЕ!$BZ128&gt;0,IF(YEAR(ДАННЫЕ!$F$1)=YEAR(ДАННЫЕ!$BZ128),1,0),0)&amp;"u"&amp;D128&amp;"z"&amp;IF(ДАННЫЕ!$CL128&gt;0,IF(YEAR(ДАННЫЕ!$F$1)&gt;YEAR(ДАННЫЕ!$CL128),11,12),0)</f>
        <v>03mf0zpihbeCD0g0dlav0kstb0PPc0x0n0u0z0</v>
      </c>
      <c r="K128" s="28" t="str">
        <f ca="1">ДАННЫЕ!$I128&amp;"x"&amp;B128&amp;"w"&amp;IF(T128+ДАННЫЕ!AD128+ДАННЫЕ!AE128+ДАННЫЕ!AF128+ДАННЫЕ!AG128+ДАННЫЕ!AH128+ДАННЫЕ!$AL128+ДАННЫЕ!AI128+ДАННЫЕ!AJ128+ДАННЫЕ!AK128+ДАННЫЕ!AP128+ДАННЫЕ!AQ128+ДАННЫЕ!AR128+ДАННЫЕ!$AM128+ДАННЫЕ!$AN128+ДАННЫЕ!AS128+ДАННЫЕ!AT128&gt;0,1,0)&amp;IF(OR(T128=2,ДАННЫЕ!AD128=2,ДАННЫЕ!AE128=2,ДАННЫЕ!AF128=2,ДАННЫЕ!AG128=2,ДАННЫЕ!AH128=2,ДАННЫЕ!$AL128=2,ДАННЫЕ!AI128=2,ДАННЫЕ!AJ128=2,ДАННЫЕ!AK128=2,ДАННЫЕ!AP128=2,ДАННЫЕ!AQ128=2,ДАННЫЕ!AR128=2,ДАННЫЕ!$AM128=2,ДАННЫЕ!$AN128=2,ДАННЫЕ!AS128=2,ДАННЫЕ!AT128=2),2,0)&amp;"t"&amp;IF(T128&gt;0,"1"&amp;T128,"00")&amp;"f"&amp;IF(ДАННЫЕ!$AC128,"1"&amp;ДАННЫЕ!$AC128,"00")&amp;"b"&amp;IF(ДАННЫЕ!$AD128,"1"&amp;ДАННЫЕ!$AD128,"00")&amp;"g"&amp;IF(ДАННЫЕ!$AF128,"1"&amp;ДАННЫЕ!$AF128,"00")&amp;"c"&amp;IF(ДАННЫЕ!$AG128,"1"&amp;ДАННЫЕ!$AG128,"00")&amp;"i"&amp;IF(ДАННЫЕ!$AH128,"1"&amp;ДАННЫЕ!$AH128,"00")&amp;"r"&amp;IF(ДАННЫЕ!$AL128,"1"&amp;ДАННЫЕ!$AL128,"00")&amp;"m"&amp;IF(ДАННЫЕ!$AI128,"1"&amp;ДАННЫЕ!$AI128,"00")&amp;"hS"&amp;IF(ДАННЫЕ!$AJ128,"1"&amp;ДАННЫЕ!$AJ128,"00")&amp;"hZ"&amp;IF(ДАННЫЕ!$AK128,"1"&amp;ДАННЫЕ!$AK128,"00")&amp;"p"&amp;IF(ДАННЫЕ!$AP128,"1"&amp;ДАННЫЕ!$AP128,"00")&amp;"k"&amp;IF(ДАННЫЕ!$AQ128,"1"&amp;ДАННЫЕ!$AQ128,"00")&amp;"z"&amp;IF(ДАННЫЕ!$AR128,"1"&amp;ДАННЫЕ!$AR128,"00")&amp;"j"&amp;IF(ДАННЫЕ!$AM128,"1"&amp;ДАННЫЕ!$AM128,"00")&amp;"n"&amp;IF(ДАННЫЕ!$AN128,"1"&amp;ДАННЫЕ!$AN128,"00")&amp;"E"&amp;ДАННЫЕ!BI128&amp;"L"&amp;ДАННЫЕ!AO128&amp;"h"&amp;IF(ДАННЫЕ!$AU128&gt;0,1,0)&amp;"v"&amp;IF(ДАННЫЕ!$AW128&gt;0,1,0)&amp;"a"&amp;IF(ДАННЫЕ!$AS128,"1"&amp;ДАННЫЕ!$AS128,"00")&amp;"s"&amp;IF(ДАННЫЕ!$AT128,"1"&amp;ДАННЫЕ!$AT128,"00")&amp;"u"&amp;IF(ДАННЫЕ!$CJ128&gt;0,1,0)&amp;"y"&amp;B128&amp;"d"&amp;H128&amp;"e"&amp;F128&amp;G128</f>
        <v>x0w00t00f00b00g00c00i00r00m00hS00hZ00p00k00z00j00n00ELh0v0a00s00u0y0de</v>
      </c>
      <c r="L128" s="28" t="str">
        <f ca="1">ДАННЫЕ!$I128&amp;"VN"&amp;IF(ДАННЫЕ!AW128&gt;0,11,10)&amp;"CD"&amp;IF(ДАННЫЕ!BF128&gt;500,16,IF(ДАННЫЕ!BF128&gt;350,15,IF(ДАННЫЕ!BF128&gt;=200,14,IF(ДАННЫЕ!BF128&gt;=100,13,IF(ДАННЫЕ!BF128&gt;=50,12,IF(ДАННЫЕ!BF128&gt;0,11,10))))))&amp;"AR"&amp;IF(ДАННЫЕ!BX128&gt;0,1,0)&amp;"GD"&amp;B128&amp;"VV"&amp;IF(E128&gt;=5,IF(E128&lt;18,1,0),0)</f>
        <v>VN10CD10AR0GD0VV0</v>
      </c>
      <c r="M128" s="28" t="str">
        <f>ДАННЫЕ!$I128&amp;"b"&amp;ДАННЫЕ!$BI128&amp;"r"&amp;ДАННЫЕ!$BJ128&amp;"CD"&amp;IF(ДАННЫЕ!BF128&gt;0,IF(ДАННЫЕ!BF128&lt;200,1,IF(ДАННЫЕ!BF128&lt;350,2,3)),0)&amp;"h"&amp;IF(ДАННЫЕ!$BK128+ДАННЫЕ!$BL128+ДАННЫЕ!$BM128&gt;0,1,0)&amp;"x"&amp;ДАННЫЕ!$BK128&amp;"y"&amp;ДАННЫЕ!$BL128&amp;"z"&amp;ДАННЫЕ!$BM128&amp;"c"&amp;IF(ДАННЫЕ!$BK128+ДАННЫЕ!$BL128+ДАННЫЕ!$BM128=3,1,0)&amp;"a"&amp;IF(ДАННЫЕ!$BQ128+ДАННЫЕ!$BR128&gt;0,1,0)&amp;"d"&amp;ДАННЫЕ!$BQ128&amp;"v"&amp;ДАННЫЕ!$BR128&amp;"p"&amp;ДАННЫЕ!$BS128&amp;"n"&amp;ДАННЫЕ!$BU128&amp;"t"&amp;ДАННЫЕ!$BV128&amp;"o"&amp;ДАННЫЕ!$BT128&amp;"l"&amp;IF(ДАННЫЕ!$BN128&gt;0,1,0)&amp;ДАННЫЕ!$BN128&amp;"g"&amp;ДАННЫЕ!$BO128&amp;"s"&amp;ДАННЫЕ!$BP128&amp;"DZ"&amp;IF(ДАННЫЕ!B128-ДАННЫЕ!G128 &lt; 60,IF(ДАННЫЕ!B128-ДАННЫЕ!G128 &gt;= 0,1,0),0)&amp;"u"&amp;IF(ДАННЫЕ!$CJ128&gt;0,1,0)</f>
        <v>brCD0h0xyzc0a0dvpntol0gsDZ1u0</v>
      </c>
      <c r="N128" s="28" t="str">
        <f ca="1">ДАННЫЕ!$F128&amp;ДАННЫЕ!$I128&amp;"g"&amp;B128&amp;"cf"&amp;D128&amp;"a"&amp;IF(ДАННЫЕ!$BX128&gt;0,1,0)&amp;IF(ДАННЫЕ!$BF128&gt;500,1,IF(ДАННЫЕ!$BF128&gt;350,2,IF(ДАННЫЕ!$BF128&gt;=200,3,IF(ДАННЫЕ!$BF128&gt;=100,4,IF(ДАННЫЕ!$BF128&gt;=50,5,IF(ДАННЫЕ!$BF128&lt;50,6,0))))))&amp;"AR"&amp;IF(DATEDIF(ДАННЫЕ!$BX128,ДАННЫЕ!$F$1,"y")&gt;1,1,0)&amp;"VG"&amp;IF(ДАННЫЕ!$BH128="0",1,0)&amp;"o"&amp;IF(T128+ДАННЫЕ!$AF128+ДАННЫЕ!$AG128+ДАННЫЕ!$AH128+ДАННЫЕ!$AI128+ДАННЫЕ!$AJ128+ДАННЫЕ!$AP128+ДАННЫЕ!$AQ128+ДАННЫЕ!$AR128+ДАННЫЕ!$AU128+ДАННЫЕ!$AW128+ДАННЫЕ!$AS128+ДАННЫЕ!$AT128&gt;0,1,0)&amp;"x"&amp;ДАННЫЕ!$AG128&amp;"p"&amp;IF(ДАННЫЕ!$BY128&gt;0,1,0)&amp;"v"&amp;IF(ДАННЫЕ!$BZ128&gt;0,1,0)&amp;"n"&amp;ДАННЫЕ!$CA128&amp;"t"&amp;ДАННЫЕ!$AY128&amp;"k"&amp;ДАННЫЕ!$CB128&amp;"q"&amp;ДАННЫЕ!$CC128&amp;"w"&amp;ДАННЫЕ!$CD128&amp;"e"&amp;ДАННЫЕ!$CE128&amp;"m"&amp;ДАННЫЕ!$CF128&amp;"c"&amp;ДАННЫЕ!$CG128&amp;"z"&amp;ДАННЫЕ!$CH128&amp;"d"&amp;IF(H128=4,1,0)&amp;"s"&amp;IF(ДАННЫЕ!$J128=1,0,1)&amp;"u"&amp;IF(ДАННЫЕ!$CJ128&gt;0,1,0)</f>
        <v>g0cf0a06AR1VG0o0xp0v0ntkqwemczd0s1u0</v>
      </c>
      <c r="O128" s="28" t="str">
        <f>ДАННЫЕ!$I128&amp;"g"&amp;B128&amp;A128&amp;"f"&amp;P128&amp;"c"&amp;IF(ДАННЫЕ!$U128&gt;0,1,0)&amp;"s"&amp;IF(ДАННЫЕ!$Q128&gt;0,IF(YEAR(ДАННЫЕ!$F$1)=YEAR(ДАННЫЕ!$Q128),IF(MONTH(ДАННЫЕ!$F$1)=MONTH(ДАННЫЕ!$Q128),111,11),1),0)&amp;"i"&amp;IF(ДАННЫЕ!$R128+ДАННЫЕ!$S128+ДАННЫЕ!$T128=0,0,1)&amp;"h"&amp;IF(ДАННЫЕ!$P128&gt;0,1,0)&amp;"p"&amp;IF(ДАННЫЕ!$CI128&gt;0,IF(YEAR(ДАННЫЕ!$F$1)=YEAR(ДАННЫЕ!$CI128),IF(MONTH(ДАННЫЕ!$F$1)=MONTH(ДАННЫЕ!$CI128),111,11),1),0)&amp;"d"&amp;IF(ДАННЫЕ!$CJ128&gt;0,IF(YEAR(ДАННЫЕ!$F$1)=YEAR(ДАННЫЕ!$CJ128),IF(MONTH(ДАННЫЕ!$F$1)=MONTH(ДАННЫЕ!$CJ128),111,11),1),0)&amp;"o"&amp;IF(ДАННЫЕ!$CK128&gt;0,IF(MONTH(ДАННЫЕ!$F$1)=MONTH(ДАННЫЕ!$CK128),111,11),0)&amp;"v"&amp;IF(ДАННЫЕ!$BE128&gt;0,IF(MONTH(ДАННЫЕ!$F$1)=MONTH(ДАННЫЕ!$BE128),111,11),0)</f>
        <v>g00f0c0s0i0h0p0d0o0v0</v>
      </c>
      <c r="P128" s="15">
        <f t="shared" si="5"/>
        <v>0</v>
      </c>
      <c r="Q128" s="15">
        <f>IF(ДАННЫЕ!$F$1&gt;ДАННЫЕ!$N128,IF(YEAR(ДАННЫЕ!$F$1)=YEAR(ДАННЫЕ!M128),1,0),0)</f>
        <v>0</v>
      </c>
      <c r="R128" s="15">
        <f>IF(ДАННЫЕ!$F$1&gt;ДАННЫЕ!$N128,IF(YEAR(ДАННЫЕ!$F$1)=YEAR(ДАННЫЕ!N128),1,0),0)</f>
        <v>0</v>
      </c>
      <c r="S128" s="15">
        <f>IF(ДАННЫЕ!$AA128="2А",1,IF(ДАННЫЕ!$AA128="2Б",2,IF(ДАННЫЕ!$AA128="2В",3,IF(ДАННЫЕ!$AA128=3,4,IF(ДАННЫЕ!$AA128="4А",5,IF(ДАННЫЕ!$AA128="4Б",6,IF(ДАННЫЕ!$AA128="4В",7,IF(ДАННЫЕ!$AA128=5,8,0))))))))</f>
        <v>0</v>
      </c>
      <c r="T128" s="15">
        <f>IF(OR(ДАННЫЕ!$AC128=2,ДАННЫЕ!$AD128=2,ДАННЫЕ!$AE128=2),2,IF(OR(ДАННЫЕ!$AC128=1,ДАННЫЕ!$AD128=1,ДАННЫЕ!$AE128=1),1,0))</f>
        <v>0</v>
      </c>
    </row>
    <row r="129" spans="1:20" ht="15" customHeight="1" x14ac:dyDescent="0.2">
      <c r="A129" s="78">
        <f>IF(B129&gt;0,IF(MONTH(ДАННЫЕ!$F$1)=MONTH(ДАННЫЕ!$B129),1,0),0)</f>
        <v>0</v>
      </c>
      <c r="B129" s="14">
        <f>IF(ДАННЫЕ!$B129&gt;0,IF(YEAR(ДАННЫЕ!$F$1)=YEAR(ДАННЫЕ!$B129),1,0),0)</f>
        <v>0</v>
      </c>
      <c r="C129" s="14">
        <f>IF(ДАННЫЕ!$CM129&gt;0,IF(YEAR(ДАННЫЕ!$F$1)=YEAR(ДАННЫЕ!$CM129),1,0),0)</f>
        <v>0</v>
      </c>
      <c r="D129" s="14">
        <f>IF(ДАННЫЕ!$CJ129&gt;0,IF(ДАННЫЕ!$CL129&gt;ДАННЫЕ!$F$1,1,IF(ДАННЫЕ!$CL129&gt;0,0,1)),0)</f>
        <v>0</v>
      </c>
      <c r="E129" s="43" t="str">
        <f ca="1">IF(ДАННЫЕ!$F$1&gt;0,IF(ДАННЫЕ!$G129&gt;0,DATEDIF(ДАННЫЕ!$G129,ДАННЫЕ!$F$1,"y"),""),IF(ДАННЫЕ!$G129&gt;0,DATEDIF(ДАННЫЕ!$G129,TODAY(),"y"),""))</f>
        <v/>
      </c>
      <c r="F129" s="43" t="str">
        <f xml:space="preserve"> IF(ДАННЫЕ!$F129="М",IF(E129&gt;=18,IF(E129&lt;60,1,""),""),"")&amp;IF(ДАННЫЕ!$F129="Ж",IF(E129&gt;=18,IF(E129&lt;55,1,""),""),"")</f>
        <v/>
      </c>
      <c r="G129" s="43" t="str">
        <f xml:space="preserve"> IF(ДАННЫЕ!$F129="М",IF(E129&gt;=60,2,""),"")&amp;IF(ДАННЫЕ!$F129="Ж",IF(E129&gt;=55,2,""),"")</f>
        <v/>
      </c>
      <c r="H129" s="43" t="str">
        <f t="shared" ca="1" si="3"/>
        <v/>
      </c>
      <c r="I129" s="43" t="str">
        <f t="shared" ca="1" si="4"/>
        <v>03</v>
      </c>
      <c r="J129" s="28" t="str">
        <f ca="1">ДАННЫЕ!$F129&amp;H129&amp;I129&amp;ДАННЫЕ!$I129&amp;"m"&amp;IF(ДАННЫЕ!$I129&gt;0,IF(ДАННЫЕ!$J129&gt;0,0,1),"")&amp;"f"&amp;IF(ДАННЫЕ!$R129&gt;0,IF(YEAR(ДАННЫЕ!$F$1)=YEAR(ДАННЫЕ!$R129),1,0),0)&amp;"z"&amp;ДАННЫЕ!$R129&amp;"p"&amp;ДАННЫЕ!$S129&amp;"i"&amp;ДАННЫЕ!$T129&amp;"h"&amp;ДАННЫЕ!$K129&amp;"be"&amp;ДАННЫЕ!$BI129&amp;"CD"&amp;IF(ДАННЫЕ!BF129&gt;500,4,IF(ДАННЫЕ!BF129&gt;350,3,IF(ДАННЫЕ!BF129&gt;200,2,IF(ДАННЫЕ!BF129&gt;0,1,0))))&amp;"g"&amp;B129&amp;"d"&amp;H129&amp;"l"&amp;ДАННЫЕ!AT129&amp;"a"&amp;ДАННЫЕ!$V129&amp;"v"&amp;R129&amp;"k"&amp;ДАННЫЕ!$U129&amp;"s"&amp;ДАННЫЕ!$Y129&amp;"t"&amp;ДАННЫЕ!$X129&amp;"b"&amp;IF(ДАННЫЕ!$Q129&gt;1,1,0)&amp;"PP"&amp;ДАННЫЕ!Z129&amp;"c"&amp;S129&amp;"x"&amp;IF(ДАННЫЕ!$BY129&gt;0,IF(YEAR(ДАННЫЕ!$F$1)=YEAR(ДАННЫЕ!$BY129),1,0),0)&amp;"n"&amp;IF(ДАННЫЕ!$BZ129&gt;0,IF(YEAR(ДАННЫЕ!$F$1)=YEAR(ДАННЫЕ!$BZ129),1,0),0)&amp;"u"&amp;D129&amp;"z"&amp;IF(ДАННЫЕ!$CL129&gt;0,IF(YEAR(ДАННЫЕ!$F$1)&gt;YEAR(ДАННЫЕ!$CL129),11,12),0)</f>
        <v>03mf0zpihbeCD0g0dlav0kstb0PPc0x0n0u0z0</v>
      </c>
      <c r="K129" s="28" t="str">
        <f ca="1">ДАННЫЕ!$I129&amp;"x"&amp;B129&amp;"w"&amp;IF(T129+ДАННЫЕ!AD129+ДАННЫЕ!AE129+ДАННЫЕ!AF129+ДАННЫЕ!AG129+ДАННЫЕ!AH129+ДАННЫЕ!$AL129+ДАННЫЕ!AI129+ДАННЫЕ!AJ129+ДАННЫЕ!AK129+ДАННЫЕ!AP129+ДАННЫЕ!AQ129+ДАННЫЕ!AR129+ДАННЫЕ!$AM129+ДАННЫЕ!$AN129+ДАННЫЕ!AS129+ДАННЫЕ!AT129&gt;0,1,0)&amp;IF(OR(T129=2,ДАННЫЕ!AD129=2,ДАННЫЕ!AE129=2,ДАННЫЕ!AF129=2,ДАННЫЕ!AG129=2,ДАННЫЕ!AH129=2,ДАННЫЕ!$AL129=2,ДАННЫЕ!AI129=2,ДАННЫЕ!AJ129=2,ДАННЫЕ!AK129=2,ДАННЫЕ!AP129=2,ДАННЫЕ!AQ129=2,ДАННЫЕ!AR129=2,ДАННЫЕ!$AM129=2,ДАННЫЕ!$AN129=2,ДАННЫЕ!AS129=2,ДАННЫЕ!AT129=2),2,0)&amp;"t"&amp;IF(T129&gt;0,"1"&amp;T129,"00")&amp;"f"&amp;IF(ДАННЫЕ!$AC129,"1"&amp;ДАННЫЕ!$AC129,"00")&amp;"b"&amp;IF(ДАННЫЕ!$AD129,"1"&amp;ДАННЫЕ!$AD129,"00")&amp;"g"&amp;IF(ДАННЫЕ!$AF129,"1"&amp;ДАННЫЕ!$AF129,"00")&amp;"c"&amp;IF(ДАННЫЕ!$AG129,"1"&amp;ДАННЫЕ!$AG129,"00")&amp;"i"&amp;IF(ДАННЫЕ!$AH129,"1"&amp;ДАННЫЕ!$AH129,"00")&amp;"r"&amp;IF(ДАННЫЕ!$AL129,"1"&amp;ДАННЫЕ!$AL129,"00")&amp;"m"&amp;IF(ДАННЫЕ!$AI129,"1"&amp;ДАННЫЕ!$AI129,"00")&amp;"hS"&amp;IF(ДАННЫЕ!$AJ129,"1"&amp;ДАННЫЕ!$AJ129,"00")&amp;"hZ"&amp;IF(ДАННЫЕ!$AK129,"1"&amp;ДАННЫЕ!$AK129,"00")&amp;"p"&amp;IF(ДАННЫЕ!$AP129,"1"&amp;ДАННЫЕ!$AP129,"00")&amp;"k"&amp;IF(ДАННЫЕ!$AQ129,"1"&amp;ДАННЫЕ!$AQ129,"00")&amp;"z"&amp;IF(ДАННЫЕ!$AR129,"1"&amp;ДАННЫЕ!$AR129,"00")&amp;"j"&amp;IF(ДАННЫЕ!$AM129,"1"&amp;ДАННЫЕ!$AM129,"00")&amp;"n"&amp;IF(ДАННЫЕ!$AN129,"1"&amp;ДАННЫЕ!$AN129,"00")&amp;"E"&amp;ДАННЫЕ!BI129&amp;"L"&amp;ДАННЫЕ!AO129&amp;"h"&amp;IF(ДАННЫЕ!$AU129&gt;0,1,0)&amp;"v"&amp;IF(ДАННЫЕ!$AW129&gt;0,1,0)&amp;"a"&amp;IF(ДАННЫЕ!$AS129,"1"&amp;ДАННЫЕ!$AS129,"00")&amp;"s"&amp;IF(ДАННЫЕ!$AT129,"1"&amp;ДАННЫЕ!$AT129,"00")&amp;"u"&amp;IF(ДАННЫЕ!$CJ129&gt;0,1,0)&amp;"y"&amp;B129&amp;"d"&amp;H129&amp;"e"&amp;F129&amp;G129</f>
        <v>x0w00t00f00b00g00c00i00r00m00hS00hZ00p00k00z00j00n00ELh0v0a00s00u0y0de</v>
      </c>
      <c r="L129" s="28" t="str">
        <f ca="1">ДАННЫЕ!$I129&amp;"VN"&amp;IF(ДАННЫЕ!AW129&gt;0,11,10)&amp;"CD"&amp;IF(ДАННЫЕ!BF129&gt;500,16,IF(ДАННЫЕ!BF129&gt;350,15,IF(ДАННЫЕ!BF129&gt;=200,14,IF(ДАННЫЕ!BF129&gt;=100,13,IF(ДАННЫЕ!BF129&gt;=50,12,IF(ДАННЫЕ!BF129&gt;0,11,10))))))&amp;"AR"&amp;IF(ДАННЫЕ!BX129&gt;0,1,0)&amp;"GD"&amp;B129&amp;"VV"&amp;IF(E129&gt;=5,IF(E129&lt;18,1,0),0)</f>
        <v>VN10CD10AR0GD0VV0</v>
      </c>
      <c r="M129" s="28" t="str">
        <f>ДАННЫЕ!$I129&amp;"b"&amp;ДАННЫЕ!$BI129&amp;"r"&amp;ДАННЫЕ!$BJ129&amp;"CD"&amp;IF(ДАННЫЕ!BF129&gt;0,IF(ДАННЫЕ!BF129&lt;200,1,IF(ДАННЫЕ!BF129&lt;350,2,3)),0)&amp;"h"&amp;IF(ДАННЫЕ!$BK129+ДАННЫЕ!$BL129+ДАННЫЕ!$BM129&gt;0,1,0)&amp;"x"&amp;ДАННЫЕ!$BK129&amp;"y"&amp;ДАННЫЕ!$BL129&amp;"z"&amp;ДАННЫЕ!$BM129&amp;"c"&amp;IF(ДАННЫЕ!$BK129+ДАННЫЕ!$BL129+ДАННЫЕ!$BM129=3,1,0)&amp;"a"&amp;IF(ДАННЫЕ!$BQ129+ДАННЫЕ!$BR129&gt;0,1,0)&amp;"d"&amp;ДАННЫЕ!$BQ129&amp;"v"&amp;ДАННЫЕ!$BR129&amp;"p"&amp;ДАННЫЕ!$BS129&amp;"n"&amp;ДАННЫЕ!$BU129&amp;"t"&amp;ДАННЫЕ!$BV129&amp;"o"&amp;ДАННЫЕ!$BT129&amp;"l"&amp;IF(ДАННЫЕ!$BN129&gt;0,1,0)&amp;ДАННЫЕ!$BN129&amp;"g"&amp;ДАННЫЕ!$BO129&amp;"s"&amp;ДАННЫЕ!$BP129&amp;"DZ"&amp;IF(ДАННЫЕ!B129-ДАННЫЕ!G129 &lt; 60,IF(ДАННЫЕ!B129-ДАННЫЕ!G129 &gt;= 0,1,0),0)&amp;"u"&amp;IF(ДАННЫЕ!$CJ129&gt;0,1,0)</f>
        <v>brCD0h0xyzc0a0dvpntol0gsDZ1u0</v>
      </c>
      <c r="N129" s="28" t="str">
        <f ca="1">ДАННЫЕ!$F129&amp;ДАННЫЕ!$I129&amp;"g"&amp;B129&amp;"cf"&amp;D129&amp;"a"&amp;IF(ДАННЫЕ!$BX129&gt;0,1,0)&amp;IF(ДАННЫЕ!$BF129&gt;500,1,IF(ДАННЫЕ!$BF129&gt;350,2,IF(ДАННЫЕ!$BF129&gt;=200,3,IF(ДАННЫЕ!$BF129&gt;=100,4,IF(ДАННЫЕ!$BF129&gt;=50,5,IF(ДАННЫЕ!$BF129&lt;50,6,0))))))&amp;"AR"&amp;IF(DATEDIF(ДАННЫЕ!$BX129,ДАННЫЕ!$F$1,"y")&gt;1,1,0)&amp;"VG"&amp;IF(ДАННЫЕ!$BH129="0",1,0)&amp;"o"&amp;IF(T129+ДАННЫЕ!$AF129+ДАННЫЕ!$AG129+ДАННЫЕ!$AH129+ДАННЫЕ!$AI129+ДАННЫЕ!$AJ129+ДАННЫЕ!$AP129+ДАННЫЕ!$AQ129+ДАННЫЕ!$AR129+ДАННЫЕ!$AU129+ДАННЫЕ!$AW129+ДАННЫЕ!$AS129+ДАННЫЕ!$AT129&gt;0,1,0)&amp;"x"&amp;ДАННЫЕ!$AG129&amp;"p"&amp;IF(ДАННЫЕ!$BY129&gt;0,1,0)&amp;"v"&amp;IF(ДАННЫЕ!$BZ129&gt;0,1,0)&amp;"n"&amp;ДАННЫЕ!$CA129&amp;"t"&amp;ДАННЫЕ!$AY129&amp;"k"&amp;ДАННЫЕ!$CB129&amp;"q"&amp;ДАННЫЕ!$CC129&amp;"w"&amp;ДАННЫЕ!$CD129&amp;"e"&amp;ДАННЫЕ!$CE129&amp;"m"&amp;ДАННЫЕ!$CF129&amp;"c"&amp;ДАННЫЕ!$CG129&amp;"z"&amp;ДАННЫЕ!$CH129&amp;"d"&amp;IF(H129=4,1,0)&amp;"s"&amp;IF(ДАННЫЕ!$J129=1,0,1)&amp;"u"&amp;IF(ДАННЫЕ!$CJ129&gt;0,1,0)</f>
        <v>g0cf0a06AR1VG0o0xp0v0ntkqwemczd0s1u0</v>
      </c>
      <c r="O129" s="28" t="str">
        <f>ДАННЫЕ!$I129&amp;"g"&amp;B129&amp;A129&amp;"f"&amp;P129&amp;"c"&amp;IF(ДАННЫЕ!$U129&gt;0,1,0)&amp;"s"&amp;IF(ДАННЫЕ!$Q129&gt;0,IF(YEAR(ДАННЫЕ!$F$1)=YEAR(ДАННЫЕ!$Q129),IF(MONTH(ДАННЫЕ!$F$1)=MONTH(ДАННЫЕ!$Q129),111,11),1),0)&amp;"i"&amp;IF(ДАННЫЕ!$R129+ДАННЫЕ!$S129+ДАННЫЕ!$T129=0,0,1)&amp;"h"&amp;IF(ДАННЫЕ!$P129&gt;0,1,0)&amp;"p"&amp;IF(ДАННЫЕ!$CI129&gt;0,IF(YEAR(ДАННЫЕ!$F$1)=YEAR(ДАННЫЕ!$CI129),IF(MONTH(ДАННЫЕ!$F$1)=MONTH(ДАННЫЕ!$CI129),111,11),1),0)&amp;"d"&amp;IF(ДАННЫЕ!$CJ129&gt;0,IF(YEAR(ДАННЫЕ!$F$1)=YEAR(ДАННЫЕ!$CJ129),IF(MONTH(ДАННЫЕ!$F$1)=MONTH(ДАННЫЕ!$CJ129),111,11),1),0)&amp;"o"&amp;IF(ДАННЫЕ!$CK129&gt;0,IF(MONTH(ДАННЫЕ!$F$1)=MONTH(ДАННЫЕ!$CK129),111,11),0)&amp;"v"&amp;IF(ДАННЫЕ!$BE129&gt;0,IF(MONTH(ДАННЫЕ!$F$1)=MONTH(ДАННЫЕ!$BE129),111,11),0)</f>
        <v>g00f0c0s0i0h0p0d0o0v0</v>
      </c>
      <c r="P129" s="15">
        <f t="shared" si="5"/>
        <v>0</v>
      </c>
      <c r="Q129" s="15">
        <f>IF(ДАННЫЕ!$F$1&gt;ДАННЫЕ!$N129,IF(YEAR(ДАННЫЕ!$F$1)=YEAR(ДАННЫЕ!M129),1,0),0)</f>
        <v>0</v>
      </c>
      <c r="R129" s="15">
        <f>IF(ДАННЫЕ!$F$1&gt;ДАННЫЕ!$N129,IF(YEAR(ДАННЫЕ!$F$1)=YEAR(ДАННЫЕ!N129),1,0),0)</f>
        <v>0</v>
      </c>
      <c r="S129" s="15">
        <f>IF(ДАННЫЕ!$AA129="2А",1,IF(ДАННЫЕ!$AA129="2Б",2,IF(ДАННЫЕ!$AA129="2В",3,IF(ДАННЫЕ!$AA129=3,4,IF(ДАННЫЕ!$AA129="4А",5,IF(ДАННЫЕ!$AA129="4Б",6,IF(ДАННЫЕ!$AA129="4В",7,IF(ДАННЫЕ!$AA129=5,8,0))))))))</f>
        <v>0</v>
      </c>
      <c r="T129" s="15">
        <f>IF(OR(ДАННЫЕ!$AC129=2,ДАННЫЕ!$AD129=2,ДАННЫЕ!$AE129=2),2,IF(OR(ДАННЫЕ!$AC129=1,ДАННЫЕ!$AD129=1,ДАННЫЕ!$AE129=1),1,0))</f>
        <v>0</v>
      </c>
    </row>
    <row r="130" spans="1:20" ht="15" customHeight="1" x14ac:dyDescent="0.2">
      <c r="A130" s="78">
        <f>IF(B130&gt;0,IF(MONTH(ДАННЫЕ!$F$1)=MONTH(ДАННЫЕ!$B130),1,0),0)</f>
        <v>0</v>
      </c>
      <c r="B130" s="14">
        <f>IF(ДАННЫЕ!$B130&gt;0,IF(YEAR(ДАННЫЕ!$F$1)=YEAR(ДАННЫЕ!$B130),1,0),0)</f>
        <v>0</v>
      </c>
      <c r="C130" s="14">
        <f>IF(ДАННЫЕ!$CM130&gt;0,IF(YEAR(ДАННЫЕ!$F$1)=YEAR(ДАННЫЕ!$CM130),1,0),0)</f>
        <v>0</v>
      </c>
      <c r="D130" s="14">
        <f>IF(ДАННЫЕ!$CJ130&gt;0,IF(ДАННЫЕ!$CL130&gt;ДАННЫЕ!$F$1,1,IF(ДАННЫЕ!$CL130&gt;0,0,1)),0)</f>
        <v>0</v>
      </c>
      <c r="E130" s="43" t="str">
        <f ca="1">IF(ДАННЫЕ!$F$1&gt;0,IF(ДАННЫЕ!$G130&gt;0,DATEDIF(ДАННЫЕ!$G130,ДАННЫЕ!$F$1,"y"),""),IF(ДАННЫЕ!$G130&gt;0,DATEDIF(ДАННЫЕ!$G130,TODAY(),"y"),""))</f>
        <v/>
      </c>
      <c r="F130" s="43" t="str">
        <f xml:space="preserve"> IF(ДАННЫЕ!$F130="М",IF(E130&gt;=18,IF(E130&lt;60,1,""),""),"")&amp;IF(ДАННЫЕ!$F130="Ж",IF(E130&gt;=18,IF(E130&lt;55,1,""),""),"")</f>
        <v/>
      </c>
      <c r="G130" s="43" t="str">
        <f xml:space="preserve"> IF(ДАННЫЕ!$F130="М",IF(E130&gt;=60,2,""),"")&amp;IF(ДАННЫЕ!$F130="Ж",IF(E130&gt;=55,2,""),"")</f>
        <v/>
      </c>
      <c r="H130" s="43" t="str">
        <f t="shared" ca="1" si="3"/>
        <v/>
      </c>
      <c r="I130" s="43" t="str">
        <f t="shared" ca="1" si="4"/>
        <v>03</v>
      </c>
      <c r="J130" s="28" t="str">
        <f ca="1">ДАННЫЕ!$F130&amp;H130&amp;I130&amp;ДАННЫЕ!$I130&amp;"m"&amp;IF(ДАННЫЕ!$I130&gt;0,IF(ДАННЫЕ!$J130&gt;0,0,1),"")&amp;"f"&amp;IF(ДАННЫЕ!$R130&gt;0,IF(YEAR(ДАННЫЕ!$F$1)=YEAR(ДАННЫЕ!$R130),1,0),0)&amp;"z"&amp;ДАННЫЕ!$R130&amp;"p"&amp;ДАННЫЕ!$S130&amp;"i"&amp;ДАННЫЕ!$T130&amp;"h"&amp;ДАННЫЕ!$K130&amp;"be"&amp;ДАННЫЕ!$BI130&amp;"CD"&amp;IF(ДАННЫЕ!BF130&gt;500,4,IF(ДАННЫЕ!BF130&gt;350,3,IF(ДАННЫЕ!BF130&gt;200,2,IF(ДАННЫЕ!BF130&gt;0,1,0))))&amp;"g"&amp;B130&amp;"d"&amp;H130&amp;"l"&amp;ДАННЫЕ!AT130&amp;"a"&amp;ДАННЫЕ!$V130&amp;"v"&amp;R130&amp;"k"&amp;ДАННЫЕ!$U130&amp;"s"&amp;ДАННЫЕ!$Y130&amp;"t"&amp;ДАННЫЕ!$X130&amp;"b"&amp;IF(ДАННЫЕ!$Q130&gt;1,1,0)&amp;"PP"&amp;ДАННЫЕ!Z130&amp;"c"&amp;S130&amp;"x"&amp;IF(ДАННЫЕ!$BY130&gt;0,IF(YEAR(ДАННЫЕ!$F$1)=YEAR(ДАННЫЕ!$BY130),1,0),0)&amp;"n"&amp;IF(ДАННЫЕ!$BZ130&gt;0,IF(YEAR(ДАННЫЕ!$F$1)=YEAR(ДАННЫЕ!$BZ130),1,0),0)&amp;"u"&amp;D130&amp;"z"&amp;IF(ДАННЫЕ!$CL130&gt;0,IF(YEAR(ДАННЫЕ!$F$1)&gt;YEAR(ДАННЫЕ!$CL130),11,12),0)</f>
        <v>03mf0zpihbeCD0g0dlav0kstb0PPc0x0n0u0z0</v>
      </c>
      <c r="K130" s="28" t="str">
        <f ca="1">ДАННЫЕ!$I130&amp;"x"&amp;B130&amp;"w"&amp;IF(T130+ДАННЫЕ!AD130+ДАННЫЕ!AE130+ДАННЫЕ!AF130+ДАННЫЕ!AG130+ДАННЫЕ!AH130+ДАННЫЕ!$AL130+ДАННЫЕ!AI130+ДАННЫЕ!AJ130+ДАННЫЕ!AK130+ДАННЫЕ!AP130+ДАННЫЕ!AQ130+ДАННЫЕ!AR130+ДАННЫЕ!$AM130+ДАННЫЕ!$AN130+ДАННЫЕ!AS130+ДАННЫЕ!AT130&gt;0,1,0)&amp;IF(OR(T130=2,ДАННЫЕ!AD130=2,ДАННЫЕ!AE130=2,ДАННЫЕ!AF130=2,ДАННЫЕ!AG130=2,ДАННЫЕ!AH130=2,ДАННЫЕ!$AL130=2,ДАННЫЕ!AI130=2,ДАННЫЕ!AJ130=2,ДАННЫЕ!AK130=2,ДАННЫЕ!AP130=2,ДАННЫЕ!AQ130=2,ДАННЫЕ!AR130=2,ДАННЫЕ!$AM130=2,ДАННЫЕ!$AN130=2,ДАННЫЕ!AS130=2,ДАННЫЕ!AT130=2),2,0)&amp;"t"&amp;IF(T130&gt;0,"1"&amp;T130,"00")&amp;"f"&amp;IF(ДАННЫЕ!$AC130,"1"&amp;ДАННЫЕ!$AC130,"00")&amp;"b"&amp;IF(ДАННЫЕ!$AD130,"1"&amp;ДАННЫЕ!$AD130,"00")&amp;"g"&amp;IF(ДАННЫЕ!$AF130,"1"&amp;ДАННЫЕ!$AF130,"00")&amp;"c"&amp;IF(ДАННЫЕ!$AG130,"1"&amp;ДАННЫЕ!$AG130,"00")&amp;"i"&amp;IF(ДАННЫЕ!$AH130,"1"&amp;ДАННЫЕ!$AH130,"00")&amp;"r"&amp;IF(ДАННЫЕ!$AL130,"1"&amp;ДАННЫЕ!$AL130,"00")&amp;"m"&amp;IF(ДАННЫЕ!$AI130,"1"&amp;ДАННЫЕ!$AI130,"00")&amp;"hS"&amp;IF(ДАННЫЕ!$AJ130,"1"&amp;ДАННЫЕ!$AJ130,"00")&amp;"hZ"&amp;IF(ДАННЫЕ!$AK130,"1"&amp;ДАННЫЕ!$AK130,"00")&amp;"p"&amp;IF(ДАННЫЕ!$AP130,"1"&amp;ДАННЫЕ!$AP130,"00")&amp;"k"&amp;IF(ДАННЫЕ!$AQ130,"1"&amp;ДАННЫЕ!$AQ130,"00")&amp;"z"&amp;IF(ДАННЫЕ!$AR130,"1"&amp;ДАННЫЕ!$AR130,"00")&amp;"j"&amp;IF(ДАННЫЕ!$AM130,"1"&amp;ДАННЫЕ!$AM130,"00")&amp;"n"&amp;IF(ДАННЫЕ!$AN130,"1"&amp;ДАННЫЕ!$AN130,"00")&amp;"E"&amp;ДАННЫЕ!BI130&amp;"L"&amp;ДАННЫЕ!AO130&amp;"h"&amp;IF(ДАННЫЕ!$AU130&gt;0,1,0)&amp;"v"&amp;IF(ДАННЫЕ!$AW130&gt;0,1,0)&amp;"a"&amp;IF(ДАННЫЕ!$AS130,"1"&amp;ДАННЫЕ!$AS130,"00")&amp;"s"&amp;IF(ДАННЫЕ!$AT130,"1"&amp;ДАННЫЕ!$AT130,"00")&amp;"u"&amp;IF(ДАННЫЕ!$CJ130&gt;0,1,0)&amp;"y"&amp;B130&amp;"d"&amp;H130&amp;"e"&amp;F130&amp;G130</f>
        <v>x0w00t00f00b00g00c00i00r00m00hS00hZ00p00k00z00j00n00ELh0v0a00s00u0y0de</v>
      </c>
      <c r="L130" s="28" t="str">
        <f ca="1">ДАННЫЕ!$I130&amp;"VN"&amp;IF(ДАННЫЕ!AW130&gt;0,11,10)&amp;"CD"&amp;IF(ДАННЫЕ!BF130&gt;500,16,IF(ДАННЫЕ!BF130&gt;350,15,IF(ДАННЫЕ!BF130&gt;=200,14,IF(ДАННЫЕ!BF130&gt;=100,13,IF(ДАННЫЕ!BF130&gt;=50,12,IF(ДАННЫЕ!BF130&gt;0,11,10))))))&amp;"AR"&amp;IF(ДАННЫЕ!BX130&gt;0,1,0)&amp;"GD"&amp;B130&amp;"VV"&amp;IF(E130&gt;=5,IF(E130&lt;18,1,0),0)</f>
        <v>VN10CD10AR0GD0VV0</v>
      </c>
      <c r="M130" s="28" t="str">
        <f>ДАННЫЕ!$I130&amp;"b"&amp;ДАННЫЕ!$BI130&amp;"r"&amp;ДАННЫЕ!$BJ130&amp;"CD"&amp;IF(ДАННЫЕ!BF130&gt;0,IF(ДАННЫЕ!BF130&lt;200,1,IF(ДАННЫЕ!BF130&lt;350,2,3)),0)&amp;"h"&amp;IF(ДАННЫЕ!$BK130+ДАННЫЕ!$BL130+ДАННЫЕ!$BM130&gt;0,1,0)&amp;"x"&amp;ДАННЫЕ!$BK130&amp;"y"&amp;ДАННЫЕ!$BL130&amp;"z"&amp;ДАННЫЕ!$BM130&amp;"c"&amp;IF(ДАННЫЕ!$BK130+ДАННЫЕ!$BL130+ДАННЫЕ!$BM130=3,1,0)&amp;"a"&amp;IF(ДАННЫЕ!$BQ130+ДАННЫЕ!$BR130&gt;0,1,0)&amp;"d"&amp;ДАННЫЕ!$BQ130&amp;"v"&amp;ДАННЫЕ!$BR130&amp;"p"&amp;ДАННЫЕ!$BS130&amp;"n"&amp;ДАННЫЕ!$BU130&amp;"t"&amp;ДАННЫЕ!$BV130&amp;"o"&amp;ДАННЫЕ!$BT130&amp;"l"&amp;IF(ДАННЫЕ!$BN130&gt;0,1,0)&amp;ДАННЫЕ!$BN130&amp;"g"&amp;ДАННЫЕ!$BO130&amp;"s"&amp;ДАННЫЕ!$BP130&amp;"DZ"&amp;IF(ДАННЫЕ!B130-ДАННЫЕ!G130 &lt; 60,IF(ДАННЫЕ!B130-ДАННЫЕ!G130 &gt;= 0,1,0),0)&amp;"u"&amp;IF(ДАННЫЕ!$CJ130&gt;0,1,0)</f>
        <v>brCD0h0xyzc0a0dvpntol0gsDZ1u0</v>
      </c>
      <c r="N130" s="28" t="str">
        <f ca="1">ДАННЫЕ!$F130&amp;ДАННЫЕ!$I130&amp;"g"&amp;B130&amp;"cf"&amp;D130&amp;"a"&amp;IF(ДАННЫЕ!$BX130&gt;0,1,0)&amp;IF(ДАННЫЕ!$BF130&gt;500,1,IF(ДАННЫЕ!$BF130&gt;350,2,IF(ДАННЫЕ!$BF130&gt;=200,3,IF(ДАННЫЕ!$BF130&gt;=100,4,IF(ДАННЫЕ!$BF130&gt;=50,5,IF(ДАННЫЕ!$BF130&lt;50,6,0))))))&amp;"AR"&amp;IF(DATEDIF(ДАННЫЕ!$BX130,ДАННЫЕ!$F$1,"y")&gt;1,1,0)&amp;"VG"&amp;IF(ДАННЫЕ!$BH130="0",1,0)&amp;"o"&amp;IF(T130+ДАННЫЕ!$AF130+ДАННЫЕ!$AG130+ДАННЫЕ!$AH130+ДАННЫЕ!$AI130+ДАННЫЕ!$AJ130+ДАННЫЕ!$AP130+ДАННЫЕ!$AQ130+ДАННЫЕ!$AR130+ДАННЫЕ!$AU130+ДАННЫЕ!$AW130+ДАННЫЕ!$AS130+ДАННЫЕ!$AT130&gt;0,1,0)&amp;"x"&amp;ДАННЫЕ!$AG130&amp;"p"&amp;IF(ДАННЫЕ!$BY130&gt;0,1,0)&amp;"v"&amp;IF(ДАННЫЕ!$BZ130&gt;0,1,0)&amp;"n"&amp;ДАННЫЕ!$CA130&amp;"t"&amp;ДАННЫЕ!$AY130&amp;"k"&amp;ДАННЫЕ!$CB130&amp;"q"&amp;ДАННЫЕ!$CC130&amp;"w"&amp;ДАННЫЕ!$CD130&amp;"e"&amp;ДАННЫЕ!$CE130&amp;"m"&amp;ДАННЫЕ!$CF130&amp;"c"&amp;ДАННЫЕ!$CG130&amp;"z"&amp;ДАННЫЕ!$CH130&amp;"d"&amp;IF(H130=4,1,0)&amp;"s"&amp;IF(ДАННЫЕ!$J130=1,0,1)&amp;"u"&amp;IF(ДАННЫЕ!$CJ130&gt;0,1,0)</f>
        <v>g0cf0a06AR1VG0o0xp0v0ntkqwemczd0s1u0</v>
      </c>
      <c r="O130" s="28" t="str">
        <f>ДАННЫЕ!$I130&amp;"g"&amp;B130&amp;A130&amp;"f"&amp;P130&amp;"c"&amp;IF(ДАННЫЕ!$U130&gt;0,1,0)&amp;"s"&amp;IF(ДАННЫЕ!$Q130&gt;0,IF(YEAR(ДАННЫЕ!$F$1)=YEAR(ДАННЫЕ!$Q130),IF(MONTH(ДАННЫЕ!$F$1)=MONTH(ДАННЫЕ!$Q130),111,11),1),0)&amp;"i"&amp;IF(ДАННЫЕ!$R130+ДАННЫЕ!$S130+ДАННЫЕ!$T130=0,0,1)&amp;"h"&amp;IF(ДАННЫЕ!$P130&gt;0,1,0)&amp;"p"&amp;IF(ДАННЫЕ!$CI130&gt;0,IF(YEAR(ДАННЫЕ!$F$1)=YEAR(ДАННЫЕ!$CI130),IF(MONTH(ДАННЫЕ!$F$1)=MONTH(ДАННЫЕ!$CI130),111,11),1),0)&amp;"d"&amp;IF(ДАННЫЕ!$CJ130&gt;0,IF(YEAR(ДАННЫЕ!$F$1)=YEAR(ДАННЫЕ!$CJ130),IF(MONTH(ДАННЫЕ!$F$1)=MONTH(ДАННЫЕ!$CJ130),111,11),1),0)&amp;"o"&amp;IF(ДАННЫЕ!$CK130&gt;0,IF(MONTH(ДАННЫЕ!$F$1)=MONTH(ДАННЫЕ!$CK130),111,11),0)&amp;"v"&amp;IF(ДАННЫЕ!$BE130&gt;0,IF(MONTH(ДАННЫЕ!$F$1)=MONTH(ДАННЫЕ!$BE130),111,11),0)</f>
        <v>g00f0c0s0i0h0p0d0o0v0</v>
      </c>
      <c r="P130" s="15">
        <f t="shared" si="5"/>
        <v>0</v>
      </c>
      <c r="Q130" s="15">
        <f>IF(ДАННЫЕ!$F$1&gt;ДАННЫЕ!$N130,IF(YEAR(ДАННЫЕ!$F$1)=YEAR(ДАННЫЕ!M130),1,0),0)</f>
        <v>0</v>
      </c>
      <c r="R130" s="15">
        <f>IF(ДАННЫЕ!$F$1&gt;ДАННЫЕ!$N130,IF(YEAR(ДАННЫЕ!$F$1)=YEAR(ДАННЫЕ!N130),1,0),0)</f>
        <v>0</v>
      </c>
      <c r="S130" s="15">
        <f>IF(ДАННЫЕ!$AA130="2А",1,IF(ДАННЫЕ!$AA130="2Б",2,IF(ДАННЫЕ!$AA130="2В",3,IF(ДАННЫЕ!$AA130=3,4,IF(ДАННЫЕ!$AA130="4А",5,IF(ДАННЫЕ!$AA130="4Б",6,IF(ДАННЫЕ!$AA130="4В",7,IF(ДАННЫЕ!$AA130=5,8,0))))))))</f>
        <v>0</v>
      </c>
      <c r="T130" s="15">
        <f>IF(OR(ДАННЫЕ!$AC130=2,ДАННЫЕ!$AD130=2,ДАННЫЕ!$AE130=2),2,IF(OR(ДАННЫЕ!$AC130=1,ДАННЫЕ!$AD130=1,ДАННЫЕ!$AE130=1),1,0))</f>
        <v>0</v>
      </c>
    </row>
    <row r="131" spans="1:20" ht="15" customHeight="1" x14ac:dyDescent="0.2">
      <c r="A131" s="78">
        <f>IF(B131&gt;0,IF(MONTH(ДАННЫЕ!$F$1)=MONTH(ДАННЫЕ!$B131),1,0),0)</f>
        <v>0</v>
      </c>
      <c r="B131" s="14">
        <f>IF(ДАННЫЕ!$B131&gt;0,IF(YEAR(ДАННЫЕ!$F$1)=YEAR(ДАННЫЕ!$B131),1,0),0)</f>
        <v>0</v>
      </c>
      <c r="C131" s="14">
        <f>IF(ДАННЫЕ!$CM131&gt;0,IF(YEAR(ДАННЫЕ!$F$1)=YEAR(ДАННЫЕ!$CM131),1,0),0)</f>
        <v>0</v>
      </c>
      <c r="D131" s="14">
        <f>IF(ДАННЫЕ!$CJ131&gt;0,IF(ДАННЫЕ!$CL131&gt;ДАННЫЕ!$F$1,1,IF(ДАННЫЕ!$CL131&gt;0,0,1)),0)</f>
        <v>0</v>
      </c>
      <c r="E131" s="43" t="str">
        <f ca="1">IF(ДАННЫЕ!$F$1&gt;0,IF(ДАННЫЕ!$G131&gt;0,DATEDIF(ДАННЫЕ!$G131,ДАННЫЕ!$F$1,"y"),""),IF(ДАННЫЕ!$G131&gt;0,DATEDIF(ДАННЫЕ!$G131,TODAY(),"y"),""))</f>
        <v/>
      </c>
      <c r="F131" s="43" t="str">
        <f xml:space="preserve"> IF(ДАННЫЕ!$F131="М",IF(E131&gt;=18,IF(E131&lt;60,1,""),""),"")&amp;IF(ДАННЫЕ!$F131="Ж",IF(E131&gt;=18,IF(E131&lt;55,1,""),""),"")</f>
        <v/>
      </c>
      <c r="G131" s="43" t="str">
        <f xml:space="preserve"> IF(ДАННЫЕ!$F131="М",IF(E131&gt;=60,2,""),"")&amp;IF(ДАННЫЕ!$F131="Ж",IF(E131&gt;=55,2,""),"")</f>
        <v/>
      </c>
      <c r="H131" s="43" t="str">
        <f t="shared" ca="1" si="3"/>
        <v/>
      </c>
      <c r="I131" s="43" t="str">
        <f t="shared" ca="1" si="4"/>
        <v>03</v>
      </c>
      <c r="J131" s="28" t="str">
        <f ca="1">ДАННЫЕ!$F131&amp;H131&amp;I131&amp;ДАННЫЕ!$I131&amp;"m"&amp;IF(ДАННЫЕ!$I131&gt;0,IF(ДАННЫЕ!$J131&gt;0,0,1),"")&amp;"f"&amp;IF(ДАННЫЕ!$R131&gt;0,IF(YEAR(ДАННЫЕ!$F$1)=YEAR(ДАННЫЕ!$R131),1,0),0)&amp;"z"&amp;ДАННЫЕ!$R131&amp;"p"&amp;ДАННЫЕ!$S131&amp;"i"&amp;ДАННЫЕ!$T131&amp;"h"&amp;ДАННЫЕ!$K131&amp;"be"&amp;ДАННЫЕ!$BI131&amp;"CD"&amp;IF(ДАННЫЕ!BF131&gt;500,4,IF(ДАННЫЕ!BF131&gt;350,3,IF(ДАННЫЕ!BF131&gt;200,2,IF(ДАННЫЕ!BF131&gt;0,1,0))))&amp;"g"&amp;B131&amp;"d"&amp;H131&amp;"l"&amp;ДАННЫЕ!AT131&amp;"a"&amp;ДАННЫЕ!$V131&amp;"v"&amp;R131&amp;"k"&amp;ДАННЫЕ!$U131&amp;"s"&amp;ДАННЫЕ!$Y131&amp;"t"&amp;ДАННЫЕ!$X131&amp;"b"&amp;IF(ДАННЫЕ!$Q131&gt;1,1,0)&amp;"PP"&amp;ДАННЫЕ!Z131&amp;"c"&amp;S131&amp;"x"&amp;IF(ДАННЫЕ!$BY131&gt;0,IF(YEAR(ДАННЫЕ!$F$1)=YEAR(ДАННЫЕ!$BY131),1,0),0)&amp;"n"&amp;IF(ДАННЫЕ!$BZ131&gt;0,IF(YEAR(ДАННЫЕ!$F$1)=YEAR(ДАННЫЕ!$BZ131),1,0),0)&amp;"u"&amp;D131&amp;"z"&amp;IF(ДАННЫЕ!$CL131&gt;0,IF(YEAR(ДАННЫЕ!$F$1)&gt;YEAR(ДАННЫЕ!$CL131),11,12),0)</f>
        <v>03mf0zpihbeCD0g0dlav0kstb0PPc0x0n0u0z0</v>
      </c>
      <c r="K131" s="28" t="str">
        <f ca="1">ДАННЫЕ!$I131&amp;"x"&amp;B131&amp;"w"&amp;IF(T131+ДАННЫЕ!AD131+ДАННЫЕ!AE131+ДАННЫЕ!AF131+ДАННЫЕ!AG131+ДАННЫЕ!AH131+ДАННЫЕ!$AL131+ДАННЫЕ!AI131+ДАННЫЕ!AJ131+ДАННЫЕ!AK131+ДАННЫЕ!AP131+ДАННЫЕ!AQ131+ДАННЫЕ!AR131+ДАННЫЕ!$AM131+ДАННЫЕ!$AN131+ДАННЫЕ!AS131+ДАННЫЕ!AT131&gt;0,1,0)&amp;IF(OR(T131=2,ДАННЫЕ!AD131=2,ДАННЫЕ!AE131=2,ДАННЫЕ!AF131=2,ДАННЫЕ!AG131=2,ДАННЫЕ!AH131=2,ДАННЫЕ!$AL131=2,ДАННЫЕ!AI131=2,ДАННЫЕ!AJ131=2,ДАННЫЕ!AK131=2,ДАННЫЕ!AP131=2,ДАННЫЕ!AQ131=2,ДАННЫЕ!AR131=2,ДАННЫЕ!$AM131=2,ДАННЫЕ!$AN131=2,ДАННЫЕ!AS131=2,ДАННЫЕ!AT131=2),2,0)&amp;"t"&amp;IF(T131&gt;0,"1"&amp;T131,"00")&amp;"f"&amp;IF(ДАННЫЕ!$AC131,"1"&amp;ДАННЫЕ!$AC131,"00")&amp;"b"&amp;IF(ДАННЫЕ!$AD131,"1"&amp;ДАННЫЕ!$AD131,"00")&amp;"g"&amp;IF(ДАННЫЕ!$AF131,"1"&amp;ДАННЫЕ!$AF131,"00")&amp;"c"&amp;IF(ДАННЫЕ!$AG131,"1"&amp;ДАННЫЕ!$AG131,"00")&amp;"i"&amp;IF(ДАННЫЕ!$AH131,"1"&amp;ДАННЫЕ!$AH131,"00")&amp;"r"&amp;IF(ДАННЫЕ!$AL131,"1"&amp;ДАННЫЕ!$AL131,"00")&amp;"m"&amp;IF(ДАННЫЕ!$AI131,"1"&amp;ДАННЫЕ!$AI131,"00")&amp;"hS"&amp;IF(ДАННЫЕ!$AJ131,"1"&amp;ДАННЫЕ!$AJ131,"00")&amp;"hZ"&amp;IF(ДАННЫЕ!$AK131,"1"&amp;ДАННЫЕ!$AK131,"00")&amp;"p"&amp;IF(ДАННЫЕ!$AP131,"1"&amp;ДАННЫЕ!$AP131,"00")&amp;"k"&amp;IF(ДАННЫЕ!$AQ131,"1"&amp;ДАННЫЕ!$AQ131,"00")&amp;"z"&amp;IF(ДАННЫЕ!$AR131,"1"&amp;ДАННЫЕ!$AR131,"00")&amp;"j"&amp;IF(ДАННЫЕ!$AM131,"1"&amp;ДАННЫЕ!$AM131,"00")&amp;"n"&amp;IF(ДАННЫЕ!$AN131,"1"&amp;ДАННЫЕ!$AN131,"00")&amp;"E"&amp;ДАННЫЕ!BI131&amp;"L"&amp;ДАННЫЕ!AO131&amp;"h"&amp;IF(ДАННЫЕ!$AU131&gt;0,1,0)&amp;"v"&amp;IF(ДАННЫЕ!$AW131&gt;0,1,0)&amp;"a"&amp;IF(ДАННЫЕ!$AS131,"1"&amp;ДАННЫЕ!$AS131,"00")&amp;"s"&amp;IF(ДАННЫЕ!$AT131,"1"&amp;ДАННЫЕ!$AT131,"00")&amp;"u"&amp;IF(ДАННЫЕ!$CJ131&gt;0,1,0)&amp;"y"&amp;B131&amp;"d"&amp;H131&amp;"e"&amp;F131&amp;G131</f>
        <v>x0w00t00f00b00g00c00i00r00m00hS00hZ00p00k00z00j00n00ELh0v0a00s00u0y0de</v>
      </c>
      <c r="L131" s="28" t="str">
        <f ca="1">ДАННЫЕ!$I131&amp;"VN"&amp;IF(ДАННЫЕ!AW131&gt;0,11,10)&amp;"CD"&amp;IF(ДАННЫЕ!BF131&gt;500,16,IF(ДАННЫЕ!BF131&gt;350,15,IF(ДАННЫЕ!BF131&gt;=200,14,IF(ДАННЫЕ!BF131&gt;=100,13,IF(ДАННЫЕ!BF131&gt;=50,12,IF(ДАННЫЕ!BF131&gt;0,11,10))))))&amp;"AR"&amp;IF(ДАННЫЕ!BX131&gt;0,1,0)&amp;"GD"&amp;B131&amp;"VV"&amp;IF(E131&gt;=5,IF(E131&lt;18,1,0),0)</f>
        <v>VN10CD10AR0GD0VV0</v>
      </c>
      <c r="M131" s="28" t="str">
        <f>ДАННЫЕ!$I131&amp;"b"&amp;ДАННЫЕ!$BI131&amp;"r"&amp;ДАННЫЕ!$BJ131&amp;"CD"&amp;IF(ДАННЫЕ!BF131&gt;0,IF(ДАННЫЕ!BF131&lt;200,1,IF(ДАННЫЕ!BF131&lt;350,2,3)),0)&amp;"h"&amp;IF(ДАННЫЕ!$BK131+ДАННЫЕ!$BL131+ДАННЫЕ!$BM131&gt;0,1,0)&amp;"x"&amp;ДАННЫЕ!$BK131&amp;"y"&amp;ДАННЫЕ!$BL131&amp;"z"&amp;ДАННЫЕ!$BM131&amp;"c"&amp;IF(ДАННЫЕ!$BK131+ДАННЫЕ!$BL131+ДАННЫЕ!$BM131=3,1,0)&amp;"a"&amp;IF(ДАННЫЕ!$BQ131+ДАННЫЕ!$BR131&gt;0,1,0)&amp;"d"&amp;ДАННЫЕ!$BQ131&amp;"v"&amp;ДАННЫЕ!$BR131&amp;"p"&amp;ДАННЫЕ!$BS131&amp;"n"&amp;ДАННЫЕ!$BU131&amp;"t"&amp;ДАННЫЕ!$BV131&amp;"o"&amp;ДАННЫЕ!$BT131&amp;"l"&amp;IF(ДАННЫЕ!$BN131&gt;0,1,0)&amp;ДАННЫЕ!$BN131&amp;"g"&amp;ДАННЫЕ!$BO131&amp;"s"&amp;ДАННЫЕ!$BP131&amp;"DZ"&amp;IF(ДАННЫЕ!B131-ДАННЫЕ!G131 &lt; 60,IF(ДАННЫЕ!B131-ДАННЫЕ!G131 &gt;= 0,1,0),0)&amp;"u"&amp;IF(ДАННЫЕ!$CJ131&gt;0,1,0)</f>
        <v>brCD0h0xyzc0a0dvpntol0gsDZ1u0</v>
      </c>
      <c r="N131" s="28" t="str">
        <f ca="1">ДАННЫЕ!$F131&amp;ДАННЫЕ!$I131&amp;"g"&amp;B131&amp;"cf"&amp;D131&amp;"a"&amp;IF(ДАННЫЕ!$BX131&gt;0,1,0)&amp;IF(ДАННЫЕ!$BF131&gt;500,1,IF(ДАННЫЕ!$BF131&gt;350,2,IF(ДАННЫЕ!$BF131&gt;=200,3,IF(ДАННЫЕ!$BF131&gt;=100,4,IF(ДАННЫЕ!$BF131&gt;=50,5,IF(ДАННЫЕ!$BF131&lt;50,6,0))))))&amp;"AR"&amp;IF(DATEDIF(ДАННЫЕ!$BX131,ДАННЫЕ!$F$1,"y")&gt;1,1,0)&amp;"VG"&amp;IF(ДАННЫЕ!$BH131="0",1,0)&amp;"o"&amp;IF(T131+ДАННЫЕ!$AF131+ДАННЫЕ!$AG131+ДАННЫЕ!$AH131+ДАННЫЕ!$AI131+ДАННЫЕ!$AJ131+ДАННЫЕ!$AP131+ДАННЫЕ!$AQ131+ДАННЫЕ!$AR131+ДАННЫЕ!$AU131+ДАННЫЕ!$AW131+ДАННЫЕ!$AS131+ДАННЫЕ!$AT131&gt;0,1,0)&amp;"x"&amp;ДАННЫЕ!$AG131&amp;"p"&amp;IF(ДАННЫЕ!$BY131&gt;0,1,0)&amp;"v"&amp;IF(ДАННЫЕ!$BZ131&gt;0,1,0)&amp;"n"&amp;ДАННЫЕ!$CA131&amp;"t"&amp;ДАННЫЕ!$AY131&amp;"k"&amp;ДАННЫЕ!$CB131&amp;"q"&amp;ДАННЫЕ!$CC131&amp;"w"&amp;ДАННЫЕ!$CD131&amp;"e"&amp;ДАННЫЕ!$CE131&amp;"m"&amp;ДАННЫЕ!$CF131&amp;"c"&amp;ДАННЫЕ!$CG131&amp;"z"&amp;ДАННЫЕ!$CH131&amp;"d"&amp;IF(H131=4,1,0)&amp;"s"&amp;IF(ДАННЫЕ!$J131=1,0,1)&amp;"u"&amp;IF(ДАННЫЕ!$CJ131&gt;0,1,0)</f>
        <v>g0cf0a06AR1VG0o0xp0v0ntkqwemczd0s1u0</v>
      </c>
      <c r="O131" s="28" t="str">
        <f>ДАННЫЕ!$I131&amp;"g"&amp;B131&amp;A131&amp;"f"&amp;P131&amp;"c"&amp;IF(ДАННЫЕ!$U131&gt;0,1,0)&amp;"s"&amp;IF(ДАННЫЕ!$Q131&gt;0,IF(YEAR(ДАННЫЕ!$F$1)=YEAR(ДАННЫЕ!$Q131),IF(MONTH(ДАННЫЕ!$F$1)=MONTH(ДАННЫЕ!$Q131),111,11),1),0)&amp;"i"&amp;IF(ДАННЫЕ!$R131+ДАННЫЕ!$S131+ДАННЫЕ!$T131=0,0,1)&amp;"h"&amp;IF(ДАННЫЕ!$P131&gt;0,1,0)&amp;"p"&amp;IF(ДАННЫЕ!$CI131&gt;0,IF(YEAR(ДАННЫЕ!$F$1)=YEAR(ДАННЫЕ!$CI131),IF(MONTH(ДАННЫЕ!$F$1)=MONTH(ДАННЫЕ!$CI131),111,11),1),0)&amp;"d"&amp;IF(ДАННЫЕ!$CJ131&gt;0,IF(YEAR(ДАННЫЕ!$F$1)=YEAR(ДАННЫЕ!$CJ131),IF(MONTH(ДАННЫЕ!$F$1)=MONTH(ДАННЫЕ!$CJ131),111,11),1),0)&amp;"o"&amp;IF(ДАННЫЕ!$CK131&gt;0,IF(MONTH(ДАННЫЕ!$F$1)=MONTH(ДАННЫЕ!$CK131),111,11),0)&amp;"v"&amp;IF(ДАННЫЕ!$BE131&gt;0,IF(MONTH(ДАННЫЕ!$F$1)=MONTH(ДАННЫЕ!$BE131),111,11),0)</f>
        <v>g00f0c0s0i0h0p0d0o0v0</v>
      </c>
      <c r="P131" s="15">
        <f t="shared" si="5"/>
        <v>0</v>
      </c>
      <c r="Q131" s="15">
        <f>IF(ДАННЫЕ!$F$1&gt;ДАННЫЕ!$N131,IF(YEAR(ДАННЫЕ!$F$1)=YEAR(ДАННЫЕ!M131),1,0),0)</f>
        <v>0</v>
      </c>
      <c r="R131" s="15">
        <f>IF(ДАННЫЕ!$F$1&gt;ДАННЫЕ!$N131,IF(YEAR(ДАННЫЕ!$F$1)=YEAR(ДАННЫЕ!N131),1,0),0)</f>
        <v>0</v>
      </c>
      <c r="S131" s="15">
        <f>IF(ДАННЫЕ!$AA131="2А",1,IF(ДАННЫЕ!$AA131="2Б",2,IF(ДАННЫЕ!$AA131="2В",3,IF(ДАННЫЕ!$AA131=3,4,IF(ДАННЫЕ!$AA131="4А",5,IF(ДАННЫЕ!$AA131="4Б",6,IF(ДАННЫЕ!$AA131="4В",7,IF(ДАННЫЕ!$AA131=5,8,0))))))))</f>
        <v>0</v>
      </c>
      <c r="T131" s="15">
        <f>IF(OR(ДАННЫЕ!$AC131=2,ДАННЫЕ!$AD131=2,ДАННЫЕ!$AE131=2),2,IF(OR(ДАННЫЕ!$AC131=1,ДАННЫЕ!$AD131=1,ДАННЫЕ!$AE131=1),1,0))</f>
        <v>0</v>
      </c>
    </row>
    <row r="132" spans="1:20" ht="15" customHeight="1" x14ac:dyDescent="0.2">
      <c r="A132" s="78">
        <f>IF(B132&gt;0,IF(MONTH(ДАННЫЕ!$F$1)=MONTH(ДАННЫЕ!$B132),1,0),0)</f>
        <v>0</v>
      </c>
      <c r="B132" s="14">
        <f>IF(ДАННЫЕ!$B132&gt;0,IF(YEAR(ДАННЫЕ!$F$1)=YEAR(ДАННЫЕ!$B132),1,0),0)</f>
        <v>0</v>
      </c>
      <c r="C132" s="14">
        <f>IF(ДАННЫЕ!$CM132&gt;0,IF(YEAR(ДАННЫЕ!$F$1)=YEAR(ДАННЫЕ!$CM132),1,0),0)</f>
        <v>0</v>
      </c>
      <c r="D132" s="14">
        <f>IF(ДАННЫЕ!$CJ132&gt;0,IF(ДАННЫЕ!$CL132&gt;ДАННЫЕ!$F$1,1,IF(ДАННЫЕ!$CL132&gt;0,0,1)),0)</f>
        <v>0</v>
      </c>
      <c r="E132" s="43" t="str">
        <f ca="1">IF(ДАННЫЕ!$F$1&gt;0,IF(ДАННЫЕ!$G132&gt;0,DATEDIF(ДАННЫЕ!$G132,ДАННЫЕ!$F$1,"y"),""),IF(ДАННЫЕ!$G132&gt;0,DATEDIF(ДАННЫЕ!$G132,TODAY(),"y"),""))</f>
        <v/>
      </c>
      <c r="F132" s="43" t="str">
        <f xml:space="preserve"> IF(ДАННЫЕ!$F132="М",IF(E132&gt;=18,IF(E132&lt;60,1,""),""),"")&amp;IF(ДАННЫЕ!$F132="Ж",IF(E132&gt;=18,IF(E132&lt;55,1,""),""),"")</f>
        <v/>
      </c>
      <c r="G132" s="43" t="str">
        <f xml:space="preserve"> IF(ДАННЫЕ!$F132="М",IF(E132&gt;=60,2,""),"")&amp;IF(ДАННЫЕ!$F132="Ж",IF(E132&gt;=55,2,""),"")</f>
        <v/>
      </c>
      <c r="H132" s="43" t="str">
        <f t="shared" ca="1" si="3"/>
        <v/>
      </c>
      <c r="I132" s="43" t="str">
        <f t="shared" ca="1" si="4"/>
        <v>03</v>
      </c>
      <c r="J132" s="28" t="str">
        <f ca="1">ДАННЫЕ!$F132&amp;H132&amp;I132&amp;ДАННЫЕ!$I132&amp;"m"&amp;IF(ДАННЫЕ!$I132&gt;0,IF(ДАННЫЕ!$J132&gt;0,0,1),"")&amp;"f"&amp;IF(ДАННЫЕ!$R132&gt;0,IF(YEAR(ДАННЫЕ!$F$1)=YEAR(ДАННЫЕ!$R132),1,0),0)&amp;"z"&amp;ДАННЫЕ!$R132&amp;"p"&amp;ДАННЫЕ!$S132&amp;"i"&amp;ДАННЫЕ!$T132&amp;"h"&amp;ДАННЫЕ!$K132&amp;"be"&amp;ДАННЫЕ!$BI132&amp;"CD"&amp;IF(ДАННЫЕ!BF132&gt;500,4,IF(ДАННЫЕ!BF132&gt;350,3,IF(ДАННЫЕ!BF132&gt;200,2,IF(ДАННЫЕ!BF132&gt;0,1,0))))&amp;"g"&amp;B132&amp;"d"&amp;H132&amp;"l"&amp;ДАННЫЕ!AT132&amp;"a"&amp;ДАННЫЕ!$V132&amp;"v"&amp;R132&amp;"k"&amp;ДАННЫЕ!$U132&amp;"s"&amp;ДАННЫЕ!$Y132&amp;"t"&amp;ДАННЫЕ!$X132&amp;"b"&amp;IF(ДАННЫЕ!$Q132&gt;1,1,0)&amp;"PP"&amp;ДАННЫЕ!Z132&amp;"c"&amp;S132&amp;"x"&amp;IF(ДАННЫЕ!$BY132&gt;0,IF(YEAR(ДАННЫЕ!$F$1)=YEAR(ДАННЫЕ!$BY132),1,0),0)&amp;"n"&amp;IF(ДАННЫЕ!$BZ132&gt;0,IF(YEAR(ДАННЫЕ!$F$1)=YEAR(ДАННЫЕ!$BZ132),1,0),0)&amp;"u"&amp;D132&amp;"z"&amp;IF(ДАННЫЕ!$CL132&gt;0,IF(YEAR(ДАННЫЕ!$F$1)&gt;YEAR(ДАННЫЕ!$CL132),11,12),0)</f>
        <v>03mf0zpihbeCD0g0dlav0kstb0PPc0x0n0u0z0</v>
      </c>
      <c r="K132" s="28" t="str">
        <f ca="1">ДАННЫЕ!$I132&amp;"x"&amp;B132&amp;"w"&amp;IF(T132+ДАННЫЕ!AD132+ДАННЫЕ!AE132+ДАННЫЕ!AF132+ДАННЫЕ!AG132+ДАННЫЕ!AH132+ДАННЫЕ!$AL132+ДАННЫЕ!AI132+ДАННЫЕ!AJ132+ДАННЫЕ!AK132+ДАННЫЕ!AP132+ДАННЫЕ!AQ132+ДАННЫЕ!AR132+ДАННЫЕ!$AM132+ДАННЫЕ!$AN132+ДАННЫЕ!AS132+ДАННЫЕ!AT132&gt;0,1,0)&amp;IF(OR(T132=2,ДАННЫЕ!AD132=2,ДАННЫЕ!AE132=2,ДАННЫЕ!AF132=2,ДАННЫЕ!AG132=2,ДАННЫЕ!AH132=2,ДАННЫЕ!$AL132=2,ДАННЫЕ!AI132=2,ДАННЫЕ!AJ132=2,ДАННЫЕ!AK132=2,ДАННЫЕ!AP132=2,ДАННЫЕ!AQ132=2,ДАННЫЕ!AR132=2,ДАННЫЕ!$AM132=2,ДАННЫЕ!$AN132=2,ДАННЫЕ!AS132=2,ДАННЫЕ!AT132=2),2,0)&amp;"t"&amp;IF(T132&gt;0,"1"&amp;T132,"00")&amp;"f"&amp;IF(ДАННЫЕ!$AC132,"1"&amp;ДАННЫЕ!$AC132,"00")&amp;"b"&amp;IF(ДАННЫЕ!$AD132,"1"&amp;ДАННЫЕ!$AD132,"00")&amp;"g"&amp;IF(ДАННЫЕ!$AF132,"1"&amp;ДАННЫЕ!$AF132,"00")&amp;"c"&amp;IF(ДАННЫЕ!$AG132,"1"&amp;ДАННЫЕ!$AG132,"00")&amp;"i"&amp;IF(ДАННЫЕ!$AH132,"1"&amp;ДАННЫЕ!$AH132,"00")&amp;"r"&amp;IF(ДАННЫЕ!$AL132,"1"&amp;ДАННЫЕ!$AL132,"00")&amp;"m"&amp;IF(ДАННЫЕ!$AI132,"1"&amp;ДАННЫЕ!$AI132,"00")&amp;"hS"&amp;IF(ДАННЫЕ!$AJ132,"1"&amp;ДАННЫЕ!$AJ132,"00")&amp;"hZ"&amp;IF(ДАННЫЕ!$AK132,"1"&amp;ДАННЫЕ!$AK132,"00")&amp;"p"&amp;IF(ДАННЫЕ!$AP132,"1"&amp;ДАННЫЕ!$AP132,"00")&amp;"k"&amp;IF(ДАННЫЕ!$AQ132,"1"&amp;ДАННЫЕ!$AQ132,"00")&amp;"z"&amp;IF(ДАННЫЕ!$AR132,"1"&amp;ДАННЫЕ!$AR132,"00")&amp;"j"&amp;IF(ДАННЫЕ!$AM132,"1"&amp;ДАННЫЕ!$AM132,"00")&amp;"n"&amp;IF(ДАННЫЕ!$AN132,"1"&amp;ДАННЫЕ!$AN132,"00")&amp;"E"&amp;ДАННЫЕ!BI132&amp;"L"&amp;ДАННЫЕ!AO132&amp;"h"&amp;IF(ДАННЫЕ!$AU132&gt;0,1,0)&amp;"v"&amp;IF(ДАННЫЕ!$AW132&gt;0,1,0)&amp;"a"&amp;IF(ДАННЫЕ!$AS132,"1"&amp;ДАННЫЕ!$AS132,"00")&amp;"s"&amp;IF(ДАННЫЕ!$AT132,"1"&amp;ДАННЫЕ!$AT132,"00")&amp;"u"&amp;IF(ДАННЫЕ!$CJ132&gt;0,1,0)&amp;"y"&amp;B132&amp;"d"&amp;H132&amp;"e"&amp;F132&amp;G132</f>
        <v>x0w00t00f00b00g00c00i00r00m00hS00hZ00p00k00z00j00n00ELh0v0a00s00u0y0de</v>
      </c>
      <c r="L132" s="28" t="str">
        <f ca="1">ДАННЫЕ!$I132&amp;"VN"&amp;IF(ДАННЫЕ!AW132&gt;0,11,10)&amp;"CD"&amp;IF(ДАННЫЕ!BF132&gt;500,16,IF(ДАННЫЕ!BF132&gt;350,15,IF(ДАННЫЕ!BF132&gt;=200,14,IF(ДАННЫЕ!BF132&gt;=100,13,IF(ДАННЫЕ!BF132&gt;=50,12,IF(ДАННЫЕ!BF132&gt;0,11,10))))))&amp;"AR"&amp;IF(ДАННЫЕ!BX132&gt;0,1,0)&amp;"GD"&amp;B132&amp;"VV"&amp;IF(E132&gt;=5,IF(E132&lt;18,1,0),0)</f>
        <v>VN10CD10AR0GD0VV0</v>
      </c>
      <c r="M132" s="28" t="str">
        <f>ДАННЫЕ!$I132&amp;"b"&amp;ДАННЫЕ!$BI132&amp;"r"&amp;ДАННЫЕ!$BJ132&amp;"CD"&amp;IF(ДАННЫЕ!BF132&gt;0,IF(ДАННЫЕ!BF132&lt;200,1,IF(ДАННЫЕ!BF132&lt;350,2,3)),0)&amp;"h"&amp;IF(ДАННЫЕ!$BK132+ДАННЫЕ!$BL132+ДАННЫЕ!$BM132&gt;0,1,0)&amp;"x"&amp;ДАННЫЕ!$BK132&amp;"y"&amp;ДАННЫЕ!$BL132&amp;"z"&amp;ДАННЫЕ!$BM132&amp;"c"&amp;IF(ДАННЫЕ!$BK132+ДАННЫЕ!$BL132+ДАННЫЕ!$BM132=3,1,0)&amp;"a"&amp;IF(ДАННЫЕ!$BQ132+ДАННЫЕ!$BR132&gt;0,1,0)&amp;"d"&amp;ДАННЫЕ!$BQ132&amp;"v"&amp;ДАННЫЕ!$BR132&amp;"p"&amp;ДАННЫЕ!$BS132&amp;"n"&amp;ДАННЫЕ!$BU132&amp;"t"&amp;ДАННЫЕ!$BV132&amp;"o"&amp;ДАННЫЕ!$BT132&amp;"l"&amp;IF(ДАННЫЕ!$BN132&gt;0,1,0)&amp;ДАННЫЕ!$BN132&amp;"g"&amp;ДАННЫЕ!$BO132&amp;"s"&amp;ДАННЫЕ!$BP132&amp;"DZ"&amp;IF(ДАННЫЕ!B132-ДАННЫЕ!G132 &lt; 60,IF(ДАННЫЕ!B132-ДАННЫЕ!G132 &gt;= 0,1,0),0)&amp;"u"&amp;IF(ДАННЫЕ!$CJ132&gt;0,1,0)</f>
        <v>brCD0h0xyzc0a0dvpntol0gsDZ1u0</v>
      </c>
      <c r="N132" s="28" t="str">
        <f ca="1">ДАННЫЕ!$F132&amp;ДАННЫЕ!$I132&amp;"g"&amp;B132&amp;"cf"&amp;D132&amp;"a"&amp;IF(ДАННЫЕ!$BX132&gt;0,1,0)&amp;IF(ДАННЫЕ!$BF132&gt;500,1,IF(ДАННЫЕ!$BF132&gt;350,2,IF(ДАННЫЕ!$BF132&gt;=200,3,IF(ДАННЫЕ!$BF132&gt;=100,4,IF(ДАННЫЕ!$BF132&gt;=50,5,IF(ДАННЫЕ!$BF132&lt;50,6,0))))))&amp;"AR"&amp;IF(DATEDIF(ДАННЫЕ!$BX132,ДАННЫЕ!$F$1,"y")&gt;1,1,0)&amp;"VG"&amp;IF(ДАННЫЕ!$BH132="0",1,0)&amp;"o"&amp;IF(T132+ДАННЫЕ!$AF132+ДАННЫЕ!$AG132+ДАННЫЕ!$AH132+ДАННЫЕ!$AI132+ДАННЫЕ!$AJ132+ДАННЫЕ!$AP132+ДАННЫЕ!$AQ132+ДАННЫЕ!$AR132+ДАННЫЕ!$AU132+ДАННЫЕ!$AW132+ДАННЫЕ!$AS132+ДАННЫЕ!$AT132&gt;0,1,0)&amp;"x"&amp;ДАННЫЕ!$AG132&amp;"p"&amp;IF(ДАННЫЕ!$BY132&gt;0,1,0)&amp;"v"&amp;IF(ДАННЫЕ!$BZ132&gt;0,1,0)&amp;"n"&amp;ДАННЫЕ!$CA132&amp;"t"&amp;ДАННЫЕ!$AY132&amp;"k"&amp;ДАННЫЕ!$CB132&amp;"q"&amp;ДАННЫЕ!$CC132&amp;"w"&amp;ДАННЫЕ!$CD132&amp;"e"&amp;ДАННЫЕ!$CE132&amp;"m"&amp;ДАННЫЕ!$CF132&amp;"c"&amp;ДАННЫЕ!$CG132&amp;"z"&amp;ДАННЫЕ!$CH132&amp;"d"&amp;IF(H132=4,1,0)&amp;"s"&amp;IF(ДАННЫЕ!$J132=1,0,1)&amp;"u"&amp;IF(ДАННЫЕ!$CJ132&gt;0,1,0)</f>
        <v>g0cf0a06AR1VG0o0xp0v0ntkqwemczd0s1u0</v>
      </c>
      <c r="O132" s="28" t="str">
        <f>ДАННЫЕ!$I132&amp;"g"&amp;B132&amp;A132&amp;"f"&amp;P132&amp;"c"&amp;IF(ДАННЫЕ!$U132&gt;0,1,0)&amp;"s"&amp;IF(ДАННЫЕ!$Q132&gt;0,IF(YEAR(ДАННЫЕ!$F$1)=YEAR(ДАННЫЕ!$Q132),IF(MONTH(ДАННЫЕ!$F$1)=MONTH(ДАННЫЕ!$Q132),111,11),1),0)&amp;"i"&amp;IF(ДАННЫЕ!$R132+ДАННЫЕ!$S132+ДАННЫЕ!$T132=0,0,1)&amp;"h"&amp;IF(ДАННЫЕ!$P132&gt;0,1,0)&amp;"p"&amp;IF(ДАННЫЕ!$CI132&gt;0,IF(YEAR(ДАННЫЕ!$F$1)=YEAR(ДАННЫЕ!$CI132),IF(MONTH(ДАННЫЕ!$F$1)=MONTH(ДАННЫЕ!$CI132),111,11),1),0)&amp;"d"&amp;IF(ДАННЫЕ!$CJ132&gt;0,IF(YEAR(ДАННЫЕ!$F$1)=YEAR(ДАННЫЕ!$CJ132),IF(MONTH(ДАННЫЕ!$F$1)=MONTH(ДАННЫЕ!$CJ132),111,11),1),0)&amp;"o"&amp;IF(ДАННЫЕ!$CK132&gt;0,IF(MONTH(ДАННЫЕ!$F$1)=MONTH(ДАННЫЕ!$CK132),111,11),0)&amp;"v"&amp;IF(ДАННЫЕ!$BE132&gt;0,IF(MONTH(ДАННЫЕ!$F$1)=MONTH(ДАННЫЕ!$BE132),111,11),0)</f>
        <v>g00f0c0s0i0h0p0d0o0v0</v>
      </c>
      <c r="P132" s="15">
        <f t="shared" si="5"/>
        <v>0</v>
      </c>
      <c r="Q132" s="15">
        <f>IF(ДАННЫЕ!$F$1&gt;ДАННЫЕ!$N132,IF(YEAR(ДАННЫЕ!$F$1)=YEAR(ДАННЫЕ!M132),1,0),0)</f>
        <v>0</v>
      </c>
      <c r="R132" s="15">
        <f>IF(ДАННЫЕ!$F$1&gt;ДАННЫЕ!$N132,IF(YEAR(ДАННЫЕ!$F$1)=YEAR(ДАННЫЕ!N132),1,0),0)</f>
        <v>0</v>
      </c>
      <c r="S132" s="15">
        <f>IF(ДАННЫЕ!$AA132="2А",1,IF(ДАННЫЕ!$AA132="2Б",2,IF(ДАННЫЕ!$AA132="2В",3,IF(ДАННЫЕ!$AA132=3,4,IF(ДАННЫЕ!$AA132="4А",5,IF(ДАННЫЕ!$AA132="4Б",6,IF(ДАННЫЕ!$AA132="4В",7,IF(ДАННЫЕ!$AA132=5,8,0))))))))</f>
        <v>0</v>
      </c>
      <c r="T132" s="15">
        <f>IF(OR(ДАННЫЕ!$AC132=2,ДАННЫЕ!$AD132=2,ДАННЫЕ!$AE132=2),2,IF(OR(ДАННЫЕ!$AC132=1,ДАННЫЕ!$AD132=1,ДАННЫЕ!$AE132=1),1,0))</f>
        <v>0</v>
      </c>
    </row>
    <row r="133" spans="1:20" ht="15" customHeight="1" x14ac:dyDescent="0.2">
      <c r="A133" s="78">
        <f>IF(B133&gt;0,IF(MONTH(ДАННЫЕ!$F$1)=MONTH(ДАННЫЕ!$B133),1,0),0)</f>
        <v>0</v>
      </c>
      <c r="B133" s="14">
        <f>IF(ДАННЫЕ!$B133&gt;0,IF(YEAR(ДАННЫЕ!$F$1)=YEAR(ДАННЫЕ!$B133),1,0),0)</f>
        <v>0</v>
      </c>
      <c r="C133" s="14">
        <f>IF(ДАННЫЕ!$CM133&gt;0,IF(YEAR(ДАННЫЕ!$F$1)=YEAR(ДАННЫЕ!$CM133),1,0),0)</f>
        <v>0</v>
      </c>
      <c r="D133" s="14">
        <f>IF(ДАННЫЕ!$CJ133&gt;0,IF(ДАННЫЕ!$CL133&gt;ДАННЫЕ!$F$1,1,IF(ДАННЫЕ!$CL133&gt;0,0,1)),0)</f>
        <v>0</v>
      </c>
      <c r="E133" s="43" t="str">
        <f ca="1">IF(ДАННЫЕ!$F$1&gt;0,IF(ДАННЫЕ!$G133&gt;0,DATEDIF(ДАННЫЕ!$G133,ДАННЫЕ!$F$1,"y"),""),IF(ДАННЫЕ!$G133&gt;0,DATEDIF(ДАННЫЕ!$G133,TODAY(),"y"),""))</f>
        <v/>
      </c>
      <c r="F133" s="43" t="str">
        <f xml:space="preserve"> IF(ДАННЫЕ!$F133="М",IF(E133&gt;=18,IF(E133&lt;60,1,""),""),"")&amp;IF(ДАННЫЕ!$F133="Ж",IF(E133&gt;=18,IF(E133&lt;55,1,""),""),"")</f>
        <v/>
      </c>
      <c r="G133" s="43" t="str">
        <f xml:space="preserve"> IF(ДАННЫЕ!$F133="М",IF(E133&gt;=60,2,""),"")&amp;IF(ДАННЫЕ!$F133="Ж",IF(E133&gt;=55,2,""),"")</f>
        <v/>
      </c>
      <c r="H133" s="43" t="str">
        <f t="shared" ca="1" si="3"/>
        <v/>
      </c>
      <c r="I133" s="43" t="str">
        <f t="shared" ca="1" si="4"/>
        <v>03</v>
      </c>
      <c r="J133" s="28" t="str">
        <f ca="1">ДАННЫЕ!$F133&amp;H133&amp;I133&amp;ДАННЫЕ!$I133&amp;"m"&amp;IF(ДАННЫЕ!$I133&gt;0,IF(ДАННЫЕ!$J133&gt;0,0,1),"")&amp;"f"&amp;IF(ДАННЫЕ!$R133&gt;0,IF(YEAR(ДАННЫЕ!$F$1)=YEAR(ДАННЫЕ!$R133),1,0),0)&amp;"z"&amp;ДАННЫЕ!$R133&amp;"p"&amp;ДАННЫЕ!$S133&amp;"i"&amp;ДАННЫЕ!$T133&amp;"h"&amp;ДАННЫЕ!$K133&amp;"be"&amp;ДАННЫЕ!$BI133&amp;"CD"&amp;IF(ДАННЫЕ!BF133&gt;500,4,IF(ДАННЫЕ!BF133&gt;350,3,IF(ДАННЫЕ!BF133&gt;200,2,IF(ДАННЫЕ!BF133&gt;0,1,0))))&amp;"g"&amp;B133&amp;"d"&amp;H133&amp;"l"&amp;ДАННЫЕ!AT133&amp;"a"&amp;ДАННЫЕ!$V133&amp;"v"&amp;R133&amp;"k"&amp;ДАННЫЕ!$U133&amp;"s"&amp;ДАННЫЕ!$Y133&amp;"t"&amp;ДАННЫЕ!$X133&amp;"b"&amp;IF(ДАННЫЕ!$Q133&gt;1,1,0)&amp;"PP"&amp;ДАННЫЕ!Z133&amp;"c"&amp;S133&amp;"x"&amp;IF(ДАННЫЕ!$BY133&gt;0,IF(YEAR(ДАННЫЕ!$F$1)=YEAR(ДАННЫЕ!$BY133),1,0),0)&amp;"n"&amp;IF(ДАННЫЕ!$BZ133&gt;0,IF(YEAR(ДАННЫЕ!$F$1)=YEAR(ДАННЫЕ!$BZ133),1,0),0)&amp;"u"&amp;D133&amp;"z"&amp;IF(ДАННЫЕ!$CL133&gt;0,IF(YEAR(ДАННЫЕ!$F$1)&gt;YEAR(ДАННЫЕ!$CL133),11,12),0)</f>
        <v>03mf0zpihbeCD0g0dlav0kstb0PPc0x0n0u0z0</v>
      </c>
      <c r="K133" s="28" t="str">
        <f ca="1">ДАННЫЕ!$I133&amp;"x"&amp;B133&amp;"w"&amp;IF(T133+ДАННЫЕ!AD133+ДАННЫЕ!AE133+ДАННЫЕ!AF133+ДАННЫЕ!AG133+ДАННЫЕ!AH133+ДАННЫЕ!$AL133+ДАННЫЕ!AI133+ДАННЫЕ!AJ133+ДАННЫЕ!AK133+ДАННЫЕ!AP133+ДАННЫЕ!AQ133+ДАННЫЕ!AR133+ДАННЫЕ!$AM133+ДАННЫЕ!$AN133+ДАННЫЕ!AS133+ДАННЫЕ!AT133&gt;0,1,0)&amp;IF(OR(T133=2,ДАННЫЕ!AD133=2,ДАННЫЕ!AE133=2,ДАННЫЕ!AF133=2,ДАННЫЕ!AG133=2,ДАННЫЕ!AH133=2,ДАННЫЕ!$AL133=2,ДАННЫЕ!AI133=2,ДАННЫЕ!AJ133=2,ДАННЫЕ!AK133=2,ДАННЫЕ!AP133=2,ДАННЫЕ!AQ133=2,ДАННЫЕ!AR133=2,ДАННЫЕ!$AM133=2,ДАННЫЕ!$AN133=2,ДАННЫЕ!AS133=2,ДАННЫЕ!AT133=2),2,0)&amp;"t"&amp;IF(T133&gt;0,"1"&amp;T133,"00")&amp;"f"&amp;IF(ДАННЫЕ!$AC133,"1"&amp;ДАННЫЕ!$AC133,"00")&amp;"b"&amp;IF(ДАННЫЕ!$AD133,"1"&amp;ДАННЫЕ!$AD133,"00")&amp;"g"&amp;IF(ДАННЫЕ!$AF133,"1"&amp;ДАННЫЕ!$AF133,"00")&amp;"c"&amp;IF(ДАННЫЕ!$AG133,"1"&amp;ДАННЫЕ!$AG133,"00")&amp;"i"&amp;IF(ДАННЫЕ!$AH133,"1"&amp;ДАННЫЕ!$AH133,"00")&amp;"r"&amp;IF(ДАННЫЕ!$AL133,"1"&amp;ДАННЫЕ!$AL133,"00")&amp;"m"&amp;IF(ДАННЫЕ!$AI133,"1"&amp;ДАННЫЕ!$AI133,"00")&amp;"hS"&amp;IF(ДАННЫЕ!$AJ133,"1"&amp;ДАННЫЕ!$AJ133,"00")&amp;"hZ"&amp;IF(ДАННЫЕ!$AK133,"1"&amp;ДАННЫЕ!$AK133,"00")&amp;"p"&amp;IF(ДАННЫЕ!$AP133,"1"&amp;ДАННЫЕ!$AP133,"00")&amp;"k"&amp;IF(ДАННЫЕ!$AQ133,"1"&amp;ДАННЫЕ!$AQ133,"00")&amp;"z"&amp;IF(ДАННЫЕ!$AR133,"1"&amp;ДАННЫЕ!$AR133,"00")&amp;"j"&amp;IF(ДАННЫЕ!$AM133,"1"&amp;ДАННЫЕ!$AM133,"00")&amp;"n"&amp;IF(ДАННЫЕ!$AN133,"1"&amp;ДАННЫЕ!$AN133,"00")&amp;"E"&amp;ДАННЫЕ!BI133&amp;"L"&amp;ДАННЫЕ!AO133&amp;"h"&amp;IF(ДАННЫЕ!$AU133&gt;0,1,0)&amp;"v"&amp;IF(ДАННЫЕ!$AW133&gt;0,1,0)&amp;"a"&amp;IF(ДАННЫЕ!$AS133,"1"&amp;ДАННЫЕ!$AS133,"00")&amp;"s"&amp;IF(ДАННЫЕ!$AT133,"1"&amp;ДАННЫЕ!$AT133,"00")&amp;"u"&amp;IF(ДАННЫЕ!$CJ133&gt;0,1,0)&amp;"y"&amp;B133&amp;"d"&amp;H133&amp;"e"&amp;F133&amp;G133</f>
        <v>x0w00t00f00b00g00c00i00r00m00hS00hZ00p00k00z00j00n00ELh0v0a00s00u0y0de</v>
      </c>
      <c r="L133" s="28" t="str">
        <f ca="1">ДАННЫЕ!$I133&amp;"VN"&amp;IF(ДАННЫЕ!AW133&gt;0,11,10)&amp;"CD"&amp;IF(ДАННЫЕ!BF133&gt;500,16,IF(ДАННЫЕ!BF133&gt;350,15,IF(ДАННЫЕ!BF133&gt;=200,14,IF(ДАННЫЕ!BF133&gt;=100,13,IF(ДАННЫЕ!BF133&gt;=50,12,IF(ДАННЫЕ!BF133&gt;0,11,10))))))&amp;"AR"&amp;IF(ДАННЫЕ!BX133&gt;0,1,0)&amp;"GD"&amp;B133&amp;"VV"&amp;IF(E133&gt;=5,IF(E133&lt;18,1,0),0)</f>
        <v>VN10CD10AR0GD0VV0</v>
      </c>
      <c r="M133" s="28" t="str">
        <f>ДАННЫЕ!$I133&amp;"b"&amp;ДАННЫЕ!$BI133&amp;"r"&amp;ДАННЫЕ!$BJ133&amp;"CD"&amp;IF(ДАННЫЕ!BF133&gt;0,IF(ДАННЫЕ!BF133&lt;200,1,IF(ДАННЫЕ!BF133&lt;350,2,3)),0)&amp;"h"&amp;IF(ДАННЫЕ!$BK133+ДАННЫЕ!$BL133+ДАННЫЕ!$BM133&gt;0,1,0)&amp;"x"&amp;ДАННЫЕ!$BK133&amp;"y"&amp;ДАННЫЕ!$BL133&amp;"z"&amp;ДАННЫЕ!$BM133&amp;"c"&amp;IF(ДАННЫЕ!$BK133+ДАННЫЕ!$BL133+ДАННЫЕ!$BM133=3,1,0)&amp;"a"&amp;IF(ДАННЫЕ!$BQ133+ДАННЫЕ!$BR133&gt;0,1,0)&amp;"d"&amp;ДАННЫЕ!$BQ133&amp;"v"&amp;ДАННЫЕ!$BR133&amp;"p"&amp;ДАННЫЕ!$BS133&amp;"n"&amp;ДАННЫЕ!$BU133&amp;"t"&amp;ДАННЫЕ!$BV133&amp;"o"&amp;ДАННЫЕ!$BT133&amp;"l"&amp;IF(ДАННЫЕ!$BN133&gt;0,1,0)&amp;ДАННЫЕ!$BN133&amp;"g"&amp;ДАННЫЕ!$BO133&amp;"s"&amp;ДАННЫЕ!$BP133&amp;"DZ"&amp;IF(ДАННЫЕ!B133-ДАННЫЕ!G133 &lt; 60,IF(ДАННЫЕ!B133-ДАННЫЕ!G133 &gt;= 0,1,0),0)&amp;"u"&amp;IF(ДАННЫЕ!$CJ133&gt;0,1,0)</f>
        <v>brCD0h0xyzc0a0dvpntol0gsDZ1u0</v>
      </c>
      <c r="N133" s="28" t="str">
        <f ca="1">ДАННЫЕ!$F133&amp;ДАННЫЕ!$I133&amp;"g"&amp;B133&amp;"cf"&amp;D133&amp;"a"&amp;IF(ДАННЫЕ!$BX133&gt;0,1,0)&amp;IF(ДАННЫЕ!$BF133&gt;500,1,IF(ДАННЫЕ!$BF133&gt;350,2,IF(ДАННЫЕ!$BF133&gt;=200,3,IF(ДАННЫЕ!$BF133&gt;=100,4,IF(ДАННЫЕ!$BF133&gt;=50,5,IF(ДАННЫЕ!$BF133&lt;50,6,0))))))&amp;"AR"&amp;IF(DATEDIF(ДАННЫЕ!$BX133,ДАННЫЕ!$F$1,"y")&gt;1,1,0)&amp;"VG"&amp;IF(ДАННЫЕ!$BH133="0",1,0)&amp;"o"&amp;IF(T133+ДАННЫЕ!$AF133+ДАННЫЕ!$AG133+ДАННЫЕ!$AH133+ДАННЫЕ!$AI133+ДАННЫЕ!$AJ133+ДАННЫЕ!$AP133+ДАННЫЕ!$AQ133+ДАННЫЕ!$AR133+ДАННЫЕ!$AU133+ДАННЫЕ!$AW133+ДАННЫЕ!$AS133+ДАННЫЕ!$AT133&gt;0,1,0)&amp;"x"&amp;ДАННЫЕ!$AG133&amp;"p"&amp;IF(ДАННЫЕ!$BY133&gt;0,1,0)&amp;"v"&amp;IF(ДАННЫЕ!$BZ133&gt;0,1,0)&amp;"n"&amp;ДАННЫЕ!$CA133&amp;"t"&amp;ДАННЫЕ!$AY133&amp;"k"&amp;ДАННЫЕ!$CB133&amp;"q"&amp;ДАННЫЕ!$CC133&amp;"w"&amp;ДАННЫЕ!$CD133&amp;"e"&amp;ДАННЫЕ!$CE133&amp;"m"&amp;ДАННЫЕ!$CF133&amp;"c"&amp;ДАННЫЕ!$CG133&amp;"z"&amp;ДАННЫЕ!$CH133&amp;"d"&amp;IF(H133=4,1,0)&amp;"s"&amp;IF(ДАННЫЕ!$J133=1,0,1)&amp;"u"&amp;IF(ДАННЫЕ!$CJ133&gt;0,1,0)</f>
        <v>g0cf0a06AR1VG0o0xp0v0ntkqwemczd0s1u0</v>
      </c>
      <c r="O133" s="28" t="str">
        <f>ДАННЫЕ!$I133&amp;"g"&amp;B133&amp;A133&amp;"f"&amp;P133&amp;"c"&amp;IF(ДАННЫЕ!$U133&gt;0,1,0)&amp;"s"&amp;IF(ДАННЫЕ!$Q133&gt;0,IF(YEAR(ДАННЫЕ!$F$1)=YEAR(ДАННЫЕ!$Q133),IF(MONTH(ДАННЫЕ!$F$1)=MONTH(ДАННЫЕ!$Q133),111,11),1),0)&amp;"i"&amp;IF(ДАННЫЕ!$R133+ДАННЫЕ!$S133+ДАННЫЕ!$T133=0,0,1)&amp;"h"&amp;IF(ДАННЫЕ!$P133&gt;0,1,0)&amp;"p"&amp;IF(ДАННЫЕ!$CI133&gt;0,IF(YEAR(ДАННЫЕ!$F$1)=YEAR(ДАННЫЕ!$CI133),IF(MONTH(ДАННЫЕ!$F$1)=MONTH(ДАННЫЕ!$CI133),111,11),1),0)&amp;"d"&amp;IF(ДАННЫЕ!$CJ133&gt;0,IF(YEAR(ДАННЫЕ!$F$1)=YEAR(ДАННЫЕ!$CJ133),IF(MONTH(ДАННЫЕ!$F$1)=MONTH(ДАННЫЕ!$CJ133),111,11),1),0)&amp;"o"&amp;IF(ДАННЫЕ!$CK133&gt;0,IF(MONTH(ДАННЫЕ!$F$1)=MONTH(ДАННЫЕ!$CK133),111,11),0)&amp;"v"&amp;IF(ДАННЫЕ!$BE133&gt;0,IF(MONTH(ДАННЫЕ!$F$1)=MONTH(ДАННЫЕ!$BE133),111,11),0)</f>
        <v>g00f0c0s0i0h0p0d0o0v0</v>
      </c>
      <c r="P133" s="15">
        <f t="shared" si="5"/>
        <v>0</v>
      </c>
      <c r="Q133" s="15">
        <f>IF(ДАННЫЕ!$F$1&gt;ДАННЫЕ!$N133,IF(YEAR(ДАННЫЕ!$F$1)=YEAR(ДАННЫЕ!M133),1,0),0)</f>
        <v>0</v>
      </c>
      <c r="R133" s="15">
        <f>IF(ДАННЫЕ!$F$1&gt;ДАННЫЕ!$N133,IF(YEAR(ДАННЫЕ!$F$1)=YEAR(ДАННЫЕ!N133),1,0),0)</f>
        <v>0</v>
      </c>
      <c r="S133" s="15">
        <f>IF(ДАННЫЕ!$AA133="2А",1,IF(ДАННЫЕ!$AA133="2Б",2,IF(ДАННЫЕ!$AA133="2В",3,IF(ДАННЫЕ!$AA133=3,4,IF(ДАННЫЕ!$AA133="4А",5,IF(ДАННЫЕ!$AA133="4Б",6,IF(ДАННЫЕ!$AA133="4В",7,IF(ДАННЫЕ!$AA133=5,8,0))))))))</f>
        <v>0</v>
      </c>
      <c r="T133" s="15">
        <f>IF(OR(ДАННЫЕ!$AC133=2,ДАННЫЕ!$AD133=2,ДАННЫЕ!$AE133=2),2,IF(OR(ДАННЫЕ!$AC133=1,ДАННЫЕ!$AD133=1,ДАННЫЕ!$AE133=1),1,0))</f>
        <v>0</v>
      </c>
    </row>
    <row r="134" spans="1:20" ht="15" customHeight="1" x14ac:dyDescent="0.2">
      <c r="A134" s="78">
        <f>IF(B134&gt;0,IF(MONTH(ДАННЫЕ!$F$1)=MONTH(ДАННЫЕ!$B134),1,0),0)</f>
        <v>0</v>
      </c>
      <c r="B134" s="14">
        <f>IF(ДАННЫЕ!$B134&gt;0,IF(YEAR(ДАННЫЕ!$F$1)=YEAR(ДАННЫЕ!$B134),1,0),0)</f>
        <v>0</v>
      </c>
      <c r="C134" s="14">
        <f>IF(ДАННЫЕ!$CM134&gt;0,IF(YEAR(ДАННЫЕ!$F$1)=YEAR(ДАННЫЕ!$CM134),1,0),0)</f>
        <v>0</v>
      </c>
      <c r="D134" s="14">
        <f>IF(ДАННЫЕ!$CJ134&gt;0,IF(ДАННЫЕ!$CL134&gt;ДАННЫЕ!$F$1,1,IF(ДАННЫЕ!$CL134&gt;0,0,1)),0)</f>
        <v>0</v>
      </c>
      <c r="E134" s="43" t="str">
        <f ca="1">IF(ДАННЫЕ!$F$1&gt;0,IF(ДАННЫЕ!$G134&gt;0,DATEDIF(ДАННЫЕ!$G134,ДАННЫЕ!$F$1,"y"),""),IF(ДАННЫЕ!$G134&gt;0,DATEDIF(ДАННЫЕ!$G134,TODAY(),"y"),""))</f>
        <v/>
      </c>
      <c r="F134" s="43" t="str">
        <f xml:space="preserve"> IF(ДАННЫЕ!$F134="М",IF(E134&gt;=18,IF(E134&lt;60,1,""),""),"")&amp;IF(ДАННЫЕ!$F134="Ж",IF(E134&gt;=18,IF(E134&lt;55,1,""),""),"")</f>
        <v/>
      </c>
      <c r="G134" s="43" t="str">
        <f xml:space="preserve"> IF(ДАННЫЕ!$F134="М",IF(E134&gt;=60,2,""),"")&amp;IF(ДАННЫЕ!$F134="Ж",IF(E134&gt;=55,2,""),"")</f>
        <v/>
      </c>
      <c r="H134" s="43" t="str">
        <f t="shared" ca="1" si="3"/>
        <v/>
      </c>
      <c r="I134" s="43" t="str">
        <f t="shared" ca="1" si="4"/>
        <v>03</v>
      </c>
      <c r="J134" s="28" t="str">
        <f ca="1">ДАННЫЕ!$F134&amp;H134&amp;I134&amp;ДАННЫЕ!$I134&amp;"m"&amp;IF(ДАННЫЕ!$I134&gt;0,IF(ДАННЫЕ!$J134&gt;0,0,1),"")&amp;"f"&amp;IF(ДАННЫЕ!$R134&gt;0,IF(YEAR(ДАННЫЕ!$F$1)=YEAR(ДАННЫЕ!$R134),1,0),0)&amp;"z"&amp;ДАННЫЕ!$R134&amp;"p"&amp;ДАННЫЕ!$S134&amp;"i"&amp;ДАННЫЕ!$T134&amp;"h"&amp;ДАННЫЕ!$K134&amp;"be"&amp;ДАННЫЕ!$BI134&amp;"CD"&amp;IF(ДАННЫЕ!BF134&gt;500,4,IF(ДАННЫЕ!BF134&gt;350,3,IF(ДАННЫЕ!BF134&gt;200,2,IF(ДАННЫЕ!BF134&gt;0,1,0))))&amp;"g"&amp;B134&amp;"d"&amp;H134&amp;"l"&amp;ДАННЫЕ!AT134&amp;"a"&amp;ДАННЫЕ!$V134&amp;"v"&amp;R134&amp;"k"&amp;ДАННЫЕ!$U134&amp;"s"&amp;ДАННЫЕ!$Y134&amp;"t"&amp;ДАННЫЕ!$X134&amp;"b"&amp;IF(ДАННЫЕ!$Q134&gt;1,1,0)&amp;"PP"&amp;ДАННЫЕ!Z134&amp;"c"&amp;S134&amp;"x"&amp;IF(ДАННЫЕ!$BY134&gt;0,IF(YEAR(ДАННЫЕ!$F$1)=YEAR(ДАННЫЕ!$BY134),1,0),0)&amp;"n"&amp;IF(ДАННЫЕ!$BZ134&gt;0,IF(YEAR(ДАННЫЕ!$F$1)=YEAR(ДАННЫЕ!$BZ134),1,0),0)&amp;"u"&amp;D134&amp;"z"&amp;IF(ДАННЫЕ!$CL134&gt;0,IF(YEAR(ДАННЫЕ!$F$1)&gt;YEAR(ДАННЫЕ!$CL134),11,12),0)</f>
        <v>03mf0zpihbeCD0g0dlav0kstb0PPc0x0n0u0z0</v>
      </c>
      <c r="K134" s="28" t="str">
        <f ca="1">ДАННЫЕ!$I134&amp;"x"&amp;B134&amp;"w"&amp;IF(T134+ДАННЫЕ!AD134+ДАННЫЕ!AE134+ДАННЫЕ!AF134+ДАННЫЕ!AG134+ДАННЫЕ!AH134+ДАННЫЕ!$AL134+ДАННЫЕ!AI134+ДАННЫЕ!AJ134+ДАННЫЕ!AK134+ДАННЫЕ!AP134+ДАННЫЕ!AQ134+ДАННЫЕ!AR134+ДАННЫЕ!$AM134+ДАННЫЕ!$AN134+ДАННЫЕ!AS134+ДАННЫЕ!AT134&gt;0,1,0)&amp;IF(OR(T134=2,ДАННЫЕ!AD134=2,ДАННЫЕ!AE134=2,ДАННЫЕ!AF134=2,ДАННЫЕ!AG134=2,ДАННЫЕ!AH134=2,ДАННЫЕ!$AL134=2,ДАННЫЕ!AI134=2,ДАННЫЕ!AJ134=2,ДАННЫЕ!AK134=2,ДАННЫЕ!AP134=2,ДАННЫЕ!AQ134=2,ДАННЫЕ!AR134=2,ДАННЫЕ!$AM134=2,ДАННЫЕ!$AN134=2,ДАННЫЕ!AS134=2,ДАННЫЕ!AT134=2),2,0)&amp;"t"&amp;IF(T134&gt;0,"1"&amp;T134,"00")&amp;"f"&amp;IF(ДАННЫЕ!$AC134,"1"&amp;ДАННЫЕ!$AC134,"00")&amp;"b"&amp;IF(ДАННЫЕ!$AD134,"1"&amp;ДАННЫЕ!$AD134,"00")&amp;"g"&amp;IF(ДАННЫЕ!$AF134,"1"&amp;ДАННЫЕ!$AF134,"00")&amp;"c"&amp;IF(ДАННЫЕ!$AG134,"1"&amp;ДАННЫЕ!$AG134,"00")&amp;"i"&amp;IF(ДАННЫЕ!$AH134,"1"&amp;ДАННЫЕ!$AH134,"00")&amp;"r"&amp;IF(ДАННЫЕ!$AL134,"1"&amp;ДАННЫЕ!$AL134,"00")&amp;"m"&amp;IF(ДАННЫЕ!$AI134,"1"&amp;ДАННЫЕ!$AI134,"00")&amp;"hS"&amp;IF(ДАННЫЕ!$AJ134,"1"&amp;ДАННЫЕ!$AJ134,"00")&amp;"hZ"&amp;IF(ДАННЫЕ!$AK134,"1"&amp;ДАННЫЕ!$AK134,"00")&amp;"p"&amp;IF(ДАННЫЕ!$AP134,"1"&amp;ДАННЫЕ!$AP134,"00")&amp;"k"&amp;IF(ДАННЫЕ!$AQ134,"1"&amp;ДАННЫЕ!$AQ134,"00")&amp;"z"&amp;IF(ДАННЫЕ!$AR134,"1"&amp;ДАННЫЕ!$AR134,"00")&amp;"j"&amp;IF(ДАННЫЕ!$AM134,"1"&amp;ДАННЫЕ!$AM134,"00")&amp;"n"&amp;IF(ДАННЫЕ!$AN134,"1"&amp;ДАННЫЕ!$AN134,"00")&amp;"E"&amp;ДАННЫЕ!BI134&amp;"L"&amp;ДАННЫЕ!AO134&amp;"h"&amp;IF(ДАННЫЕ!$AU134&gt;0,1,0)&amp;"v"&amp;IF(ДАННЫЕ!$AW134&gt;0,1,0)&amp;"a"&amp;IF(ДАННЫЕ!$AS134,"1"&amp;ДАННЫЕ!$AS134,"00")&amp;"s"&amp;IF(ДАННЫЕ!$AT134,"1"&amp;ДАННЫЕ!$AT134,"00")&amp;"u"&amp;IF(ДАННЫЕ!$CJ134&gt;0,1,0)&amp;"y"&amp;B134&amp;"d"&amp;H134&amp;"e"&amp;F134&amp;G134</f>
        <v>x0w00t00f00b00g00c00i00r00m00hS00hZ00p00k00z00j00n00ELh0v0a00s00u0y0de</v>
      </c>
      <c r="L134" s="28" t="str">
        <f ca="1">ДАННЫЕ!$I134&amp;"VN"&amp;IF(ДАННЫЕ!AW134&gt;0,11,10)&amp;"CD"&amp;IF(ДАННЫЕ!BF134&gt;500,16,IF(ДАННЫЕ!BF134&gt;350,15,IF(ДАННЫЕ!BF134&gt;=200,14,IF(ДАННЫЕ!BF134&gt;=100,13,IF(ДАННЫЕ!BF134&gt;=50,12,IF(ДАННЫЕ!BF134&gt;0,11,10))))))&amp;"AR"&amp;IF(ДАННЫЕ!BX134&gt;0,1,0)&amp;"GD"&amp;B134&amp;"VV"&amp;IF(E134&gt;=5,IF(E134&lt;18,1,0),0)</f>
        <v>VN10CD10AR0GD0VV0</v>
      </c>
      <c r="M134" s="28" t="str">
        <f>ДАННЫЕ!$I134&amp;"b"&amp;ДАННЫЕ!$BI134&amp;"r"&amp;ДАННЫЕ!$BJ134&amp;"CD"&amp;IF(ДАННЫЕ!BF134&gt;0,IF(ДАННЫЕ!BF134&lt;200,1,IF(ДАННЫЕ!BF134&lt;350,2,3)),0)&amp;"h"&amp;IF(ДАННЫЕ!$BK134+ДАННЫЕ!$BL134+ДАННЫЕ!$BM134&gt;0,1,0)&amp;"x"&amp;ДАННЫЕ!$BK134&amp;"y"&amp;ДАННЫЕ!$BL134&amp;"z"&amp;ДАННЫЕ!$BM134&amp;"c"&amp;IF(ДАННЫЕ!$BK134+ДАННЫЕ!$BL134+ДАННЫЕ!$BM134=3,1,0)&amp;"a"&amp;IF(ДАННЫЕ!$BQ134+ДАННЫЕ!$BR134&gt;0,1,0)&amp;"d"&amp;ДАННЫЕ!$BQ134&amp;"v"&amp;ДАННЫЕ!$BR134&amp;"p"&amp;ДАННЫЕ!$BS134&amp;"n"&amp;ДАННЫЕ!$BU134&amp;"t"&amp;ДАННЫЕ!$BV134&amp;"o"&amp;ДАННЫЕ!$BT134&amp;"l"&amp;IF(ДАННЫЕ!$BN134&gt;0,1,0)&amp;ДАННЫЕ!$BN134&amp;"g"&amp;ДАННЫЕ!$BO134&amp;"s"&amp;ДАННЫЕ!$BP134&amp;"DZ"&amp;IF(ДАННЫЕ!B134-ДАННЫЕ!G134 &lt; 60,IF(ДАННЫЕ!B134-ДАННЫЕ!G134 &gt;= 0,1,0),0)&amp;"u"&amp;IF(ДАННЫЕ!$CJ134&gt;0,1,0)</f>
        <v>brCD0h0xyzc0a0dvpntol0gsDZ1u0</v>
      </c>
      <c r="N134" s="28" t="str">
        <f ca="1">ДАННЫЕ!$F134&amp;ДАННЫЕ!$I134&amp;"g"&amp;B134&amp;"cf"&amp;D134&amp;"a"&amp;IF(ДАННЫЕ!$BX134&gt;0,1,0)&amp;IF(ДАННЫЕ!$BF134&gt;500,1,IF(ДАННЫЕ!$BF134&gt;350,2,IF(ДАННЫЕ!$BF134&gt;=200,3,IF(ДАННЫЕ!$BF134&gt;=100,4,IF(ДАННЫЕ!$BF134&gt;=50,5,IF(ДАННЫЕ!$BF134&lt;50,6,0))))))&amp;"AR"&amp;IF(DATEDIF(ДАННЫЕ!$BX134,ДАННЫЕ!$F$1,"y")&gt;1,1,0)&amp;"VG"&amp;IF(ДАННЫЕ!$BH134="0",1,0)&amp;"o"&amp;IF(T134+ДАННЫЕ!$AF134+ДАННЫЕ!$AG134+ДАННЫЕ!$AH134+ДАННЫЕ!$AI134+ДАННЫЕ!$AJ134+ДАННЫЕ!$AP134+ДАННЫЕ!$AQ134+ДАННЫЕ!$AR134+ДАННЫЕ!$AU134+ДАННЫЕ!$AW134+ДАННЫЕ!$AS134+ДАННЫЕ!$AT134&gt;0,1,0)&amp;"x"&amp;ДАННЫЕ!$AG134&amp;"p"&amp;IF(ДАННЫЕ!$BY134&gt;0,1,0)&amp;"v"&amp;IF(ДАННЫЕ!$BZ134&gt;0,1,0)&amp;"n"&amp;ДАННЫЕ!$CA134&amp;"t"&amp;ДАННЫЕ!$AY134&amp;"k"&amp;ДАННЫЕ!$CB134&amp;"q"&amp;ДАННЫЕ!$CC134&amp;"w"&amp;ДАННЫЕ!$CD134&amp;"e"&amp;ДАННЫЕ!$CE134&amp;"m"&amp;ДАННЫЕ!$CF134&amp;"c"&amp;ДАННЫЕ!$CG134&amp;"z"&amp;ДАННЫЕ!$CH134&amp;"d"&amp;IF(H134=4,1,0)&amp;"s"&amp;IF(ДАННЫЕ!$J134=1,0,1)&amp;"u"&amp;IF(ДАННЫЕ!$CJ134&gt;0,1,0)</f>
        <v>g0cf0a06AR1VG0o0xp0v0ntkqwemczd0s1u0</v>
      </c>
      <c r="O134" s="28" t="str">
        <f>ДАННЫЕ!$I134&amp;"g"&amp;B134&amp;A134&amp;"f"&amp;P134&amp;"c"&amp;IF(ДАННЫЕ!$U134&gt;0,1,0)&amp;"s"&amp;IF(ДАННЫЕ!$Q134&gt;0,IF(YEAR(ДАННЫЕ!$F$1)=YEAR(ДАННЫЕ!$Q134),IF(MONTH(ДАННЫЕ!$F$1)=MONTH(ДАННЫЕ!$Q134),111,11),1),0)&amp;"i"&amp;IF(ДАННЫЕ!$R134+ДАННЫЕ!$S134+ДАННЫЕ!$T134=0,0,1)&amp;"h"&amp;IF(ДАННЫЕ!$P134&gt;0,1,0)&amp;"p"&amp;IF(ДАННЫЕ!$CI134&gt;0,IF(YEAR(ДАННЫЕ!$F$1)=YEAR(ДАННЫЕ!$CI134),IF(MONTH(ДАННЫЕ!$F$1)=MONTH(ДАННЫЕ!$CI134),111,11),1),0)&amp;"d"&amp;IF(ДАННЫЕ!$CJ134&gt;0,IF(YEAR(ДАННЫЕ!$F$1)=YEAR(ДАННЫЕ!$CJ134),IF(MONTH(ДАННЫЕ!$F$1)=MONTH(ДАННЫЕ!$CJ134),111,11),1),0)&amp;"o"&amp;IF(ДАННЫЕ!$CK134&gt;0,IF(MONTH(ДАННЫЕ!$F$1)=MONTH(ДАННЫЕ!$CK134),111,11),0)&amp;"v"&amp;IF(ДАННЫЕ!$BE134&gt;0,IF(MONTH(ДАННЫЕ!$F$1)=MONTH(ДАННЫЕ!$BE134),111,11),0)</f>
        <v>g00f0c0s0i0h0p0d0o0v0</v>
      </c>
      <c r="P134" s="15">
        <f t="shared" si="5"/>
        <v>0</v>
      </c>
      <c r="Q134" s="15">
        <f>IF(ДАННЫЕ!$F$1&gt;ДАННЫЕ!$N134,IF(YEAR(ДАННЫЕ!$F$1)=YEAR(ДАННЫЕ!M134),1,0),0)</f>
        <v>0</v>
      </c>
      <c r="R134" s="15">
        <f>IF(ДАННЫЕ!$F$1&gt;ДАННЫЕ!$N134,IF(YEAR(ДАННЫЕ!$F$1)=YEAR(ДАННЫЕ!N134),1,0),0)</f>
        <v>0</v>
      </c>
      <c r="S134" s="15">
        <f>IF(ДАННЫЕ!$AA134="2А",1,IF(ДАННЫЕ!$AA134="2Б",2,IF(ДАННЫЕ!$AA134="2В",3,IF(ДАННЫЕ!$AA134=3,4,IF(ДАННЫЕ!$AA134="4А",5,IF(ДАННЫЕ!$AA134="4Б",6,IF(ДАННЫЕ!$AA134="4В",7,IF(ДАННЫЕ!$AA134=5,8,0))))))))</f>
        <v>0</v>
      </c>
      <c r="T134" s="15">
        <f>IF(OR(ДАННЫЕ!$AC134=2,ДАННЫЕ!$AD134=2,ДАННЫЕ!$AE134=2),2,IF(OR(ДАННЫЕ!$AC134=1,ДАННЫЕ!$AD134=1,ДАННЫЕ!$AE134=1),1,0))</f>
        <v>0</v>
      </c>
    </row>
    <row r="135" spans="1:20" ht="15" customHeight="1" x14ac:dyDescent="0.2">
      <c r="A135" s="78">
        <f>IF(B135&gt;0,IF(MONTH(ДАННЫЕ!$F$1)=MONTH(ДАННЫЕ!$B135),1,0),0)</f>
        <v>0</v>
      </c>
      <c r="B135" s="14">
        <f>IF(ДАННЫЕ!$B135&gt;0,IF(YEAR(ДАННЫЕ!$F$1)=YEAR(ДАННЫЕ!$B135),1,0),0)</f>
        <v>0</v>
      </c>
      <c r="C135" s="14">
        <f>IF(ДАННЫЕ!$CM135&gt;0,IF(YEAR(ДАННЫЕ!$F$1)=YEAR(ДАННЫЕ!$CM135),1,0),0)</f>
        <v>0</v>
      </c>
      <c r="D135" s="14">
        <f>IF(ДАННЫЕ!$CJ135&gt;0,IF(ДАННЫЕ!$CL135&gt;ДАННЫЕ!$F$1,1,IF(ДАННЫЕ!$CL135&gt;0,0,1)),0)</f>
        <v>0</v>
      </c>
      <c r="E135" s="43" t="str">
        <f ca="1">IF(ДАННЫЕ!$F$1&gt;0,IF(ДАННЫЕ!$G135&gt;0,DATEDIF(ДАННЫЕ!$G135,ДАННЫЕ!$F$1,"y"),""),IF(ДАННЫЕ!$G135&gt;0,DATEDIF(ДАННЫЕ!$G135,TODAY(),"y"),""))</f>
        <v/>
      </c>
      <c r="F135" s="43" t="str">
        <f xml:space="preserve"> IF(ДАННЫЕ!$F135="М",IF(E135&gt;=18,IF(E135&lt;60,1,""),""),"")&amp;IF(ДАННЫЕ!$F135="Ж",IF(E135&gt;=18,IF(E135&lt;55,1,""),""),"")</f>
        <v/>
      </c>
      <c r="G135" s="43" t="str">
        <f xml:space="preserve"> IF(ДАННЫЕ!$F135="М",IF(E135&gt;=60,2,""),"")&amp;IF(ДАННЫЕ!$F135="Ж",IF(E135&gt;=55,2,""),"")</f>
        <v/>
      </c>
      <c r="H135" s="43" t="str">
        <f t="shared" ca="1" si="3"/>
        <v/>
      </c>
      <c r="I135" s="43" t="str">
        <f t="shared" ca="1" si="4"/>
        <v>03</v>
      </c>
      <c r="J135" s="28" t="str">
        <f ca="1">ДАННЫЕ!$F135&amp;H135&amp;I135&amp;ДАННЫЕ!$I135&amp;"m"&amp;IF(ДАННЫЕ!$I135&gt;0,IF(ДАННЫЕ!$J135&gt;0,0,1),"")&amp;"f"&amp;IF(ДАННЫЕ!$R135&gt;0,IF(YEAR(ДАННЫЕ!$F$1)=YEAR(ДАННЫЕ!$R135),1,0),0)&amp;"z"&amp;ДАННЫЕ!$R135&amp;"p"&amp;ДАННЫЕ!$S135&amp;"i"&amp;ДАННЫЕ!$T135&amp;"h"&amp;ДАННЫЕ!$K135&amp;"be"&amp;ДАННЫЕ!$BI135&amp;"CD"&amp;IF(ДАННЫЕ!BF135&gt;500,4,IF(ДАННЫЕ!BF135&gt;350,3,IF(ДАННЫЕ!BF135&gt;200,2,IF(ДАННЫЕ!BF135&gt;0,1,0))))&amp;"g"&amp;B135&amp;"d"&amp;H135&amp;"l"&amp;ДАННЫЕ!AT135&amp;"a"&amp;ДАННЫЕ!$V135&amp;"v"&amp;R135&amp;"k"&amp;ДАННЫЕ!$U135&amp;"s"&amp;ДАННЫЕ!$Y135&amp;"t"&amp;ДАННЫЕ!$X135&amp;"b"&amp;IF(ДАННЫЕ!$Q135&gt;1,1,0)&amp;"PP"&amp;ДАННЫЕ!Z135&amp;"c"&amp;S135&amp;"x"&amp;IF(ДАННЫЕ!$BY135&gt;0,IF(YEAR(ДАННЫЕ!$F$1)=YEAR(ДАННЫЕ!$BY135),1,0),0)&amp;"n"&amp;IF(ДАННЫЕ!$BZ135&gt;0,IF(YEAR(ДАННЫЕ!$F$1)=YEAR(ДАННЫЕ!$BZ135),1,0),0)&amp;"u"&amp;D135&amp;"z"&amp;IF(ДАННЫЕ!$CL135&gt;0,IF(YEAR(ДАННЫЕ!$F$1)&gt;YEAR(ДАННЫЕ!$CL135),11,12),0)</f>
        <v>03mf0zpihbeCD0g0dlav0kstb0PPc0x0n0u0z0</v>
      </c>
      <c r="K135" s="28" t="str">
        <f ca="1">ДАННЫЕ!$I135&amp;"x"&amp;B135&amp;"w"&amp;IF(T135+ДАННЫЕ!AD135+ДАННЫЕ!AE135+ДАННЫЕ!AF135+ДАННЫЕ!AG135+ДАННЫЕ!AH135+ДАННЫЕ!$AL135+ДАННЫЕ!AI135+ДАННЫЕ!AJ135+ДАННЫЕ!AK135+ДАННЫЕ!AP135+ДАННЫЕ!AQ135+ДАННЫЕ!AR135+ДАННЫЕ!$AM135+ДАННЫЕ!$AN135+ДАННЫЕ!AS135+ДАННЫЕ!AT135&gt;0,1,0)&amp;IF(OR(T135=2,ДАННЫЕ!AD135=2,ДАННЫЕ!AE135=2,ДАННЫЕ!AF135=2,ДАННЫЕ!AG135=2,ДАННЫЕ!AH135=2,ДАННЫЕ!$AL135=2,ДАННЫЕ!AI135=2,ДАННЫЕ!AJ135=2,ДАННЫЕ!AK135=2,ДАННЫЕ!AP135=2,ДАННЫЕ!AQ135=2,ДАННЫЕ!AR135=2,ДАННЫЕ!$AM135=2,ДАННЫЕ!$AN135=2,ДАННЫЕ!AS135=2,ДАННЫЕ!AT135=2),2,0)&amp;"t"&amp;IF(T135&gt;0,"1"&amp;T135,"00")&amp;"f"&amp;IF(ДАННЫЕ!$AC135,"1"&amp;ДАННЫЕ!$AC135,"00")&amp;"b"&amp;IF(ДАННЫЕ!$AD135,"1"&amp;ДАННЫЕ!$AD135,"00")&amp;"g"&amp;IF(ДАННЫЕ!$AF135,"1"&amp;ДАННЫЕ!$AF135,"00")&amp;"c"&amp;IF(ДАННЫЕ!$AG135,"1"&amp;ДАННЫЕ!$AG135,"00")&amp;"i"&amp;IF(ДАННЫЕ!$AH135,"1"&amp;ДАННЫЕ!$AH135,"00")&amp;"r"&amp;IF(ДАННЫЕ!$AL135,"1"&amp;ДАННЫЕ!$AL135,"00")&amp;"m"&amp;IF(ДАННЫЕ!$AI135,"1"&amp;ДАННЫЕ!$AI135,"00")&amp;"hS"&amp;IF(ДАННЫЕ!$AJ135,"1"&amp;ДАННЫЕ!$AJ135,"00")&amp;"hZ"&amp;IF(ДАННЫЕ!$AK135,"1"&amp;ДАННЫЕ!$AK135,"00")&amp;"p"&amp;IF(ДАННЫЕ!$AP135,"1"&amp;ДАННЫЕ!$AP135,"00")&amp;"k"&amp;IF(ДАННЫЕ!$AQ135,"1"&amp;ДАННЫЕ!$AQ135,"00")&amp;"z"&amp;IF(ДАННЫЕ!$AR135,"1"&amp;ДАННЫЕ!$AR135,"00")&amp;"j"&amp;IF(ДАННЫЕ!$AM135,"1"&amp;ДАННЫЕ!$AM135,"00")&amp;"n"&amp;IF(ДАННЫЕ!$AN135,"1"&amp;ДАННЫЕ!$AN135,"00")&amp;"E"&amp;ДАННЫЕ!BI135&amp;"L"&amp;ДАННЫЕ!AO135&amp;"h"&amp;IF(ДАННЫЕ!$AU135&gt;0,1,0)&amp;"v"&amp;IF(ДАННЫЕ!$AW135&gt;0,1,0)&amp;"a"&amp;IF(ДАННЫЕ!$AS135,"1"&amp;ДАННЫЕ!$AS135,"00")&amp;"s"&amp;IF(ДАННЫЕ!$AT135,"1"&amp;ДАННЫЕ!$AT135,"00")&amp;"u"&amp;IF(ДАННЫЕ!$CJ135&gt;0,1,0)&amp;"y"&amp;B135&amp;"d"&amp;H135&amp;"e"&amp;F135&amp;G135</f>
        <v>x0w00t00f00b00g00c00i00r00m00hS00hZ00p00k00z00j00n00ELh0v0a00s00u0y0de</v>
      </c>
      <c r="L135" s="28" t="str">
        <f ca="1">ДАННЫЕ!$I135&amp;"VN"&amp;IF(ДАННЫЕ!AW135&gt;0,11,10)&amp;"CD"&amp;IF(ДАННЫЕ!BF135&gt;500,16,IF(ДАННЫЕ!BF135&gt;350,15,IF(ДАННЫЕ!BF135&gt;=200,14,IF(ДАННЫЕ!BF135&gt;=100,13,IF(ДАННЫЕ!BF135&gt;=50,12,IF(ДАННЫЕ!BF135&gt;0,11,10))))))&amp;"AR"&amp;IF(ДАННЫЕ!BX135&gt;0,1,0)&amp;"GD"&amp;B135&amp;"VV"&amp;IF(E135&gt;=5,IF(E135&lt;18,1,0),0)</f>
        <v>VN10CD10AR0GD0VV0</v>
      </c>
      <c r="M135" s="28" t="str">
        <f>ДАННЫЕ!$I135&amp;"b"&amp;ДАННЫЕ!$BI135&amp;"r"&amp;ДАННЫЕ!$BJ135&amp;"CD"&amp;IF(ДАННЫЕ!BF135&gt;0,IF(ДАННЫЕ!BF135&lt;200,1,IF(ДАННЫЕ!BF135&lt;350,2,3)),0)&amp;"h"&amp;IF(ДАННЫЕ!$BK135+ДАННЫЕ!$BL135+ДАННЫЕ!$BM135&gt;0,1,0)&amp;"x"&amp;ДАННЫЕ!$BK135&amp;"y"&amp;ДАННЫЕ!$BL135&amp;"z"&amp;ДАННЫЕ!$BM135&amp;"c"&amp;IF(ДАННЫЕ!$BK135+ДАННЫЕ!$BL135+ДАННЫЕ!$BM135=3,1,0)&amp;"a"&amp;IF(ДАННЫЕ!$BQ135+ДАННЫЕ!$BR135&gt;0,1,0)&amp;"d"&amp;ДАННЫЕ!$BQ135&amp;"v"&amp;ДАННЫЕ!$BR135&amp;"p"&amp;ДАННЫЕ!$BS135&amp;"n"&amp;ДАННЫЕ!$BU135&amp;"t"&amp;ДАННЫЕ!$BV135&amp;"o"&amp;ДАННЫЕ!$BT135&amp;"l"&amp;IF(ДАННЫЕ!$BN135&gt;0,1,0)&amp;ДАННЫЕ!$BN135&amp;"g"&amp;ДАННЫЕ!$BO135&amp;"s"&amp;ДАННЫЕ!$BP135&amp;"DZ"&amp;IF(ДАННЫЕ!B135-ДАННЫЕ!G135 &lt; 60,IF(ДАННЫЕ!B135-ДАННЫЕ!G135 &gt;= 0,1,0),0)&amp;"u"&amp;IF(ДАННЫЕ!$CJ135&gt;0,1,0)</f>
        <v>brCD0h0xyzc0a0dvpntol0gsDZ1u0</v>
      </c>
      <c r="N135" s="28" t="str">
        <f ca="1">ДАННЫЕ!$F135&amp;ДАННЫЕ!$I135&amp;"g"&amp;B135&amp;"cf"&amp;D135&amp;"a"&amp;IF(ДАННЫЕ!$BX135&gt;0,1,0)&amp;IF(ДАННЫЕ!$BF135&gt;500,1,IF(ДАННЫЕ!$BF135&gt;350,2,IF(ДАННЫЕ!$BF135&gt;=200,3,IF(ДАННЫЕ!$BF135&gt;=100,4,IF(ДАННЫЕ!$BF135&gt;=50,5,IF(ДАННЫЕ!$BF135&lt;50,6,0))))))&amp;"AR"&amp;IF(DATEDIF(ДАННЫЕ!$BX135,ДАННЫЕ!$F$1,"y")&gt;1,1,0)&amp;"VG"&amp;IF(ДАННЫЕ!$BH135="0",1,0)&amp;"o"&amp;IF(T135+ДАННЫЕ!$AF135+ДАННЫЕ!$AG135+ДАННЫЕ!$AH135+ДАННЫЕ!$AI135+ДАННЫЕ!$AJ135+ДАННЫЕ!$AP135+ДАННЫЕ!$AQ135+ДАННЫЕ!$AR135+ДАННЫЕ!$AU135+ДАННЫЕ!$AW135+ДАННЫЕ!$AS135+ДАННЫЕ!$AT135&gt;0,1,0)&amp;"x"&amp;ДАННЫЕ!$AG135&amp;"p"&amp;IF(ДАННЫЕ!$BY135&gt;0,1,0)&amp;"v"&amp;IF(ДАННЫЕ!$BZ135&gt;0,1,0)&amp;"n"&amp;ДАННЫЕ!$CA135&amp;"t"&amp;ДАННЫЕ!$AY135&amp;"k"&amp;ДАННЫЕ!$CB135&amp;"q"&amp;ДАННЫЕ!$CC135&amp;"w"&amp;ДАННЫЕ!$CD135&amp;"e"&amp;ДАННЫЕ!$CE135&amp;"m"&amp;ДАННЫЕ!$CF135&amp;"c"&amp;ДАННЫЕ!$CG135&amp;"z"&amp;ДАННЫЕ!$CH135&amp;"d"&amp;IF(H135=4,1,0)&amp;"s"&amp;IF(ДАННЫЕ!$J135=1,0,1)&amp;"u"&amp;IF(ДАННЫЕ!$CJ135&gt;0,1,0)</f>
        <v>g0cf0a06AR1VG0o0xp0v0ntkqwemczd0s1u0</v>
      </c>
      <c r="O135" s="28" t="str">
        <f>ДАННЫЕ!$I135&amp;"g"&amp;B135&amp;A135&amp;"f"&amp;P135&amp;"c"&amp;IF(ДАННЫЕ!$U135&gt;0,1,0)&amp;"s"&amp;IF(ДАННЫЕ!$Q135&gt;0,IF(YEAR(ДАННЫЕ!$F$1)=YEAR(ДАННЫЕ!$Q135),IF(MONTH(ДАННЫЕ!$F$1)=MONTH(ДАННЫЕ!$Q135),111,11),1),0)&amp;"i"&amp;IF(ДАННЫЕ!$R135+ДАННЫЕ!$S135+ДАННЫЕ!$T135=0,0,1)&amp;"h"&amp;IF(ДАННЫЕ!$P135&gt;0,1,0)&amp;"p"&amp;IF(ДАННЫЕ!$CI135&gt;0,IF(YEAR(ДАННЫЕ!$F$1)=YEAR(ДАННЫЕ!$CI135),IF(MONTH(ДАННЫЕ!$F$1)=MONTH(ДАННЫЕ!$CI135),111,11),1),0)&amp;"d"&amp;IF(ДАННЫЕ!$CJ135&gt;0,IF(YEAR(ДАННЫЕ!$F$1)=YEAR(ДАННЫЕ!$CJ135),IF(MONTH(ДАННЫЕ!$F$1)=MONTH(ДАННЫЕ!$CJ135),111,11),1),0)&amp;"o"&amp;IF(ДАННЫЕ!$CK135&gt;0,IF(MONTH(ДАННЫЕ!$F$1)=MONTH(ДАННЫЕ!$CK135),111,11),0)&amp;"v"&amp;IF(ДАННЫЕ!$BE135&gt;0,IF(MONTH(ДАННЫЕ!$F$1)=MONTH(ДАННЫЕ!$BE135),111,11),0)</f>
        <v>g00f0c0s0i0h0p0d0o0v0</v>
      </c>
      <c r="P135" s="15">
        <f t="shared" si="5"/>
        <v>0</v>
      </c>
      <c r="Q135" s="15">
        <f>IF(ДАННЫЕ!$F$1&gt;ДАННЫЕ!$N135,IF(YEAR(ДАННЫЕ!$F$1)=YEAR(ДАННЫЕ!M135),1,0),0)</f>
        <v>0</v>
      </c>
      <c r="R135" s="15">
        <f>IF(ДАННЫЕ!$F$1&gt;ДАННЫЕ!$N135,IF(YEAR(ДАННЫЕ!$F$1)=YEAR(ДАННЫЕ!N135),1,0),0)</f>
        <v>0</v>
      </c>
      <c r="S135" s="15">
        <f>IF(ДАННЫЕ!$AA135="2А",1,IF(ДАННЫЕ!$AA135="2Б",2,IF(ДАННЫЕ!$AA135="2В",3,IF(ДАННЫЕ!$AA135=3,4,IF(ДАННЫЕ!$AA135="4А",5,IF(ДАННЫЕ!$AA135="4Б",6,IF(ДАННЫЕ!$AA135="4В",7,IF(ДАННЫЕ!$AA135=5,8,0))))))))</f>
        <v>0</v>
      </c>
      <c r="T135" s="15">
        <f>IF(OR(ДАННЫЕ!$AC135=2,ДАННЫЕ!$AD135=2,ДАННЫЕ!$AE135=2),2,IF(OR(ДАННЫЕ!$AC135=1,ДАННЫЕ!$AD135=1,ДАННЫЕ!$AE135=1),1,0))</f>
        <v>0</v>
      </c>
    </row>
    <row r="136" spans="1:20" ht="15" customHeight="1" x14ac:dyDescent="0.2">
      <c r="A136" s="78">
        <f>IF(B136&gt;0,IF(MONTH(ДАННЫЕ!$F$1)=MONTH(ДАННЫЕ!$B136),1,0),0)</f>
        <v>0</v>
      </c>
      <c r="B136" s="14">
        <f>IF(ДАННЫЕ!$B136&gt;0,IF(YEAR(ДАННЫЕ!$F$1)=YEAR(ДАННЫЕ!$B136),1,0),0)</f>
        <v>0</v>
      </c>
      <c r="C136" s="14">
        <f>IF(ДАННЫЕ!$CM136&gt;0,IF(YEAR(ДАННЫЕ!$F$1)=YEAR(ДАННЫЕ!$CM136),1,0),0)</f>
        <v>0</v>
      </c>
      <c r="D136" s="14">
        <f>IF(ДАННЫЕ!$CJ136&gt;0,IF(ДАННЫЕ!$CL136&gt;ДАННЫЕ!$F$1,1,IF(ДАННЫЕ!$CL136&gt;0,0,1)),0)</f>
        <v>0</v>
      </c>
      <c r="E136" s="43" t="str">
        <f ca="1">IF(ДАННЫЕ!$F$1&gt;0,IF(ДАННЫЕ!$G136&gt;0,DATEDIF(ДАННЫЕ!$G136,ДАННЫЕ!$F$1,"y"),""),IF(ДАННЫЕ!$G136&gt;0,DATEDIF(ДАННЫЕ!$G136,TODAY(),"y"),""))</f>
        <v/>
      </c>
      <c r="F136" s="43" t="str">
        <f xml:space="preserve"> IF(ДАННЫЕ!$F136="М",IF(E136&gt;=18,IF(E136&lt;60,1,""),""),"")&amp;IF(ДАННЫЕ!$F136="Ж",IF(E136&gt;=18,IF(E136&lt;55,1,""),""),"")</f>
        <v/>
      </c>
      <c r="G136" s="43" t="str">
        <f xml:space="preserve"> IF(ДАННЫЕ!$F136="М",IF(E136&gt;=60,2,""),"")&amp;IF(ДАННЫЕ!$F136="Ж",IF(E136&gt;=55,2,""),"")</f>
        <v/>
      </c>
      <c r="H136" s="43" t="str">
        <f t="shared" ref="H136:H199" ca="1" si="6">IF(E136&lt;0,"-1",IF(E136&lt;1,11,IF(E136&lt;3,12,IF(E136&lt;5,13,IF(E136&lt;10,14,IF(E136&lt;15,15,IF(E136&lt;18,16,"")))))))</f>
        <v/>
      </c>
      <c r="I136" s="43" t="str">
        <f t="shared" ref="I136:I199" ca="1" si="7">IF(E136&gt;=60,"03",IF(E136&gt;=50,"02",IF(E136&gt;=45,"01",IF(E136&gt;=35,9,IF(E136&gt;=25,8,IF(E136&gt;=18,7,""))))))</f>
        <v>03</v>
      </c>
      <c r="J136" s="28" t="str">
        <f ca="1">ДАННЫЕ!$F136&amp;H136&amp;I136&amp;ДАННЫЕ!$I136&amp;"m"&amp;IF(ДАННЫЕ!$I136&gt;0,IF(ДАННЫЕ!$J136&gt;0,0,1),"")&amp;"f"&amp;IF(ДАННЫЕ!$R136&gt;0,IF(YEAR(ДАННЫЕ!$F$1)=YEAR(ДАННЫЕ!$R136),1,0),0)&amp;"z"&amp;ДАННЫЕ!$R136&amp;"p"&amp;ДАННЫЕ!$S136&amp;"i"&amp;ДАННЫЕ!$T136&amp;"h"&amp;ДАННЫЕ!$K136&amp;"be"&amp;ДАННЫЕ!$BI136&amp;"CD"&amp;IF(ДАННЫЕ!BF136&gt;500,4,IF(ДАННЫЕ!BF136&gt;350,3,IF(ДАННЫЕ!BF136&gt;200,2,IF(ДАННЫЕ!BF136&gt;0,1,0))))&amp;"g"&amp;B136&amp;"d"&amp;H136&amp;"l"&amp;ДАННЫЕ!AT136&amp;"a"&amp;ДАННЫЕ!$V136&amp;"v"&amp;R136&amp;"k"&amp;ДАННЫЕ!$U136&amp;"s"&amp;ДАННЫЕ!$Y136&amp;"t"&amp;ДАННЫЕ!$X136&amp;"b"&amp;IF(ДАННЫЕ!$Q136&gt;1,1,0)&amp;"PP"&amp;ДАННЫЕ!Z136&amp;"c"&amp;S136&amp;"x"&amp;IF(ДАННЫЕ!$BY136&gt;0,IF(YEAR(ДАННЫЕ!$F$1)=YEAR(ДАННЫЕ!$BY136),1,0),0)&amp;"n"&amp;IF(ДАННЫЕ!$BZ136&gt;0,IF(YEAR(ДАННЫЕ!$F$1)=YEAR(ДАННЫЕ!$BZ136),1,0),0)&amp;"u"&amp;D136&amp;"z"&amp;IF(ДАННЫЕ!$CL136&gt;0,IF(YEAR(ДАННЫЕ!$F$1)&gt;YEAR(ДАННЫЕ!$CL136),11,12),0)</f>
        <v>03mf0zpihbeCD0g0dlav0kstb0PPc0x0n0u0z0</v>
      </c>
      <c r="K136" s="28" t="str">
        <f ca="1">ДАННЫЕ!$I136&amp;"x"&amp;B136&amp;"w"&amp;IF(T136+ДАННЫЕ!AD136+ДАННЫЕ!AE136+ДАННЫЕ!AF136+ДАННЫЕ!AG136+ДАННЫЕ!AH136+ДАННЫЕ!$AL136+ДАННЫЕ!AI136+ДАННЫЕ!AJ136+ДАННЫЕ!AK136+ДАННЫЕ!AP136+ДАННЫЕ!AQ136+ДАННЫЕ!AR136+ДАННЫЕ!$AM136+ДАННЫЕ!$AN136+ДАННЫЕ!AS136+ДАННЫЕ!AT136&gt;0,1,0)&amp;IF(OR(T136=2,ДАННЫЕ!AD136=2,ДАННЫЕ!AE136=2,ДАННЫЕ!AF136=2,ДАННЫЕ!AG136=2,ДАННЫЕ!AH136=2,ДАННЫЕ!$AL136=2,ДАННЫЕ!AI136=2,ДАННЫЕ!AJ136=2,ДАННЫЕ!AK136=2,ДАННЫЕ!AP136=2,ДАННЫЕ!AQ136=2,ДАННЫЕ!AR136=2,ДАННЫЕ!$AM136=2,ДАННЫЕ!$AN136=2,ДАННЫЕ!AS136=2,ДАННЫЕ!AT136=2),2,0)&amp;"t"&amp;IF(T136&gt;0,"1"&amp;T136,"00")&amp;"f"&amp;IF(ДАННЫЕ!$AC136,"1"&amp;ДАННЫЕ!$AC136,"00")&amp;"b"&amp;IF(ДАННЫЕ!$AD136,"1"&amp;ДАННЫЕ!$AD136,"00")&amp;"g"&amp;IF(ДАННЫЕ!$AF136,"1"&amp;ДАННЫЕ!$AF136,"00")&amp;"c"&amp;IF(ДАННЫЕ!$AG136,"1"&amp;ДАННЫЕ!$AG136,"00")&amp;"i"&amp;IF(ДАННЫЕ!$AH136,"1"&amp;ДАННЫЕ!$AH136,"00")&amp;"r"&amp;IF(ДАННЫЕ!$AL136,"1"&amp;ДАННЫЕ!$AL136,"00")&amp;"m"&amp;IF(ДАННЫЕ!$AI136,"1"&amp;ДАННЫЕ!$AI136,"00")&amp;"hS"&amp;IF(ДАННЫЕ!$AJ136,"1"&amp;ДАННЫЕ!$AJ136,"00")&amp;"hZ"&amp;IF(ДАННЫЕ!$AK136,"1"&amp;ДАННЫЕ!$AK136,"00")&amp;"p"&amp;IF(ДАННЫЕ!$AP136,"1"&amp;ДАННЫЕ!$AP136,"00")&amp;"k"&amp;IF(ДАННЫЕ!$AQ136,"1"&amp;ДАННЫЕ!$AQ136,"00")&amp;"z"&amp;IF(ДАННЫЕ!$AR136,"1"&amp;ДАННЫЕ!$AR136,"00")&amp;"j"&amp;IF(ДАННЫЕ!$AM136,"1"&amp;ДАННЫЕ!$AM136,"00")&amp;"n"&amp;IF(ДАННЫЕ!$AN136,"1"&amp;ДАННЫЕ!$AN136,"00")&amp;"E"&amp;ДАННЫЕ!BI136&amp;"L"&amp;ДАННЫЕ!AO136&amp;"h"&amp;IF(ДАННЫЕ!$AU136&gt;0,1,0)&amp;"v"&amp;IF(ДАННЫЕ!$AW136&gt;0,1,0)&amp;"a"&amp;IF(ДАННЫЕ!$AS136,"1"&amp;ДАННЫЕ!$AS136,"00")&amp;"s"&amp;IF(ДАННЫЕ!$AT136,"1"&amp;ДАННЫЕ!$AT136,"00")&amp;"u"&amp;IF(ДАННЫЕ!$CJ136&gt;0,1,0)&amp;"y"&amp;B136&amp;"d"&amp;H136&amp;"e"&amp;F136&amp;G136</f>
        <v>x0w00t00f00b00g00c00i00r00m00hS00hZ00p00k00z00j00n00ELh0v0a00s00u0y0de</v>
      </c>
      <c r="L136" s="28" t="str">
        <f ca="1">ДАННЫЕ!$I136&amp;"VN"&amp;IF(ДАННЫЕ!AW136&gt;0,11,10)&amp;"CD"&amp;IF(ДАННЫЕ!BF136&gt;500,16,IF(ДАННЫЕ!BF136&gt;350,15,IF(ДАННЫЕ!BF136&gt;=200,14,IF(ДАННЫЕ!BF136&gt;=100,13,IF(ДАННЫЕ!BF136&gt;=50,12,IF(ДАННЫЕ!BF136&gt;0,11,10))))))&amp;"AR"&amp;IF(ДАННЫЕ!BX136&gt;0,1,0)&amp;"GD"&amp;B136&amp;"VV"&amp;IF(E136&gt;=5,IF(E136&lt;18,1,0),0)</f>
        <v>VN10CD10AR0GD0VV0</v>
      </c>
      <c r="M136" s="28" t="str">
        <f>ДАННЫЕ!$I136&amp;"b"&amp;ДАННЫЕ!$BI136&amp;"r"&amp;ДАННЫЕ!$BJ136&amp;"CD"&amp;IF(ДАННЫЕ!BF136&gt;0,IF(ДАННЫЕ!BF136&lt;200,1,IF(ДАННЫЕ!BF136&lt;350,2,3)),0)&amp;"h"&amp;IF(ДАННЫЕ!$BK136+ДАННЫЕ!$BL136+ДАННЫЕ!$BM136&gt;0,1,0)&amp;"x"&amp;ДАННЫЕ!$BK136&amp;"y"&amp;ДАННЫЕ!$BL136&amp;"z"&amp;ДАННЫЕ!$BM136&amp;"c"&amp;IF(ДАННЫЕ!$BK136+ДАННЫЕ!$BL136+ДАННЫЕ!$BM136=3,1,0)&amp;"a"&amp;IF(ДАННЫЕ!$BQ136+ДАННЫЕ!$BR136&gt;0,1,0)&amp;"d"&amp;ДАННЫЕ!$BQ136&amp;"v"&amp;ДАННЫЕ!$BR136&amp;"p"&amp;ДАННЫЕ!$BS136&amp;"n"&amp;ДАННЫЕ!$BU136&amp;"t"&amp;ДАННЫЕ!$BV136&amp;"o"&amp;ДАННЫЕ!$BT136&amp;"l"&amp;IF(ДАННЫЕ!$BN136&gt;0,1,0)&amp;ДАННЫЕ!$BN136&amp;"g"&amp;ДАННЫЕ!$BO136&amp;"s"&amp;ДАННЫЕ!$BP136&amp;"DZ"&amp;IF(ДАННЫЕ!B136-ДАННЫЕ!G136 &lt; 60,IF(ДАННЫЕ!B136-ДАННЫЕ!G136 &gt;= 0,1,0),0)&amp;"u"&amp;IF(ДАННЫЕ!$CJ136&gt;0,1,0)</f>
        <v>brCD0h0xyzc0a0dvpntol0gsDZ1u0</v>
      </c>
      <c r="N136" s="28" t="str">
        <f ca="1">ДАННЫЕ!$F136&amp;ДАННЫЕ!$I136&amp;"g"&amp;B136&amp;"cf"&amp;D136&amp;"a"&amp;IF(ДАННЫЕ!$BX136&gt;0,1,0)&amp;IF(ДАННЫЕ!$BF136&gt;500,1,IF(ДАННЫЕ!$BF136&gt;350,2,IF(ДАННЫЕ!$BF136&gt;=200,3,IF(ДАННЫЕ!$BF136&gt;=100,4,IF(ДАННЫЕ!$BF136&gt;=50,5,IF(ДАННЫЕ!$BF136&lt;50,6,0))))))&amp;"AR"&amp;IF(DATEDIF(ДАННЫЕ!$BX136,ДАННЫЕ!$F$1,"y")&gt;1,1,0)&amp;"VG"&amp;IF(ДАННЫЕ!$BH136="0",1,0)&amp;"o"&amp;IF(T136+ДАННЫЕ!$AF136+ДАННЫЕ!$AG136+ДАННЫЕ!$AH136+ДАННЫЕ!$AI136+ДАННЫЕ!$AJ136+ДАННЫЕ!$AP136+ДАННЫЕ!$AQ136+ДАННЫЕ!$AR136+ДАННЫЕ!$AU136+ДАННЫЕ!$AW136+ДАННЫЕ!$AS136+ДАННЫЕ!$AT136&gt;0,1,0)&amp;"x"&amp;ДАННЫЕ!$AG136&amp;"p"&amp;IF(ДАННЫЕ!$BY136&gt;0,1,0)&amp;"v"&amp;IF(ДАННЫЕ!$BZ136&gt;0,1,0)&amp;"n"&amp;ДАННЫЕ!$CA136&amp;"t"&amp;ДАННЫЕ!$AY136&amp;"k"&amp;ДАННЫЕ!$CB136&amp;"q"&amp;ДАННЫЕ!$CC136&amp;"w"&amp;ДАННЫЕ!$CD136&amp;"e"&amp;ДАННЫЕ!$CE136&amp;"m"&amp;ДАННЫЕ!$CF136&amp;"c"&amp;ДАННЫЕ!$CG136&amp;"z"&amp;ДАННЫЕ!$CH136&amp;"d"&amp;IF(H136=4,1,0)&amp;"s"&amp;IF(ДАННЫЕ!$J136=1,0,1)&amp;"u"&amp;IF(ДАННЫЕ!$CJ136&gt;0,1,0)</f>
        <v>g0cf0a06AR1VG0o0xp0v0ntkqwemczd0s1u0</v>
      </c>
      <c r="O136" s="28" t="str">
        <f>ДАННЫЕ!$I136&amp;"g"&amp;B136&amp;A136&amp;"f"&amp;P136&amp;"c"&amp;IF(ДАННЫЕ!$U136&gt;0,1,0)&amp;"s"&amp;IF(ДАННЫЕ!$Q136&gt;0,IF(YEAR(ДАННЫЕ!$F$1)=YEAR(ДАННЫЕ!$Q136),IF(MONTH(ДАННЫЕ!$F$1)=MONTH(ДАННЫЕ!$Q136),111,11),1),0)&amp;"i"&amp;IF(ДАННЫЕ!$R136+ДАННЫЕ!$S136+ДАННЫЕ!$T136=0,0,1)&amp;"h"&amp;IF(ДАННЫЕ!$P136&gt;0,1,0)&amp;"p"&amp;IF(ДАННЫЕ!$CI136&gt;0,IF(YEAR(ДАННЫЕ!$F$1)=YEAR(ДАННЫЕ!$CI136),IF(MONTH(ДАННЫЕ!$F$1)=MONTH(ДАННЫЕ!$CI136),111,11),1),0)&amp;"d"&amp;IF(ДАННЫЕ!$CJ136&gt;0,IF(YEAR(ДАННЫЕ!$F$1)=YEAR(ДАННЫЕ!$CJ136),IF(MONTH(ДАННЫЕ!$F$1)=MONTH(ДАННЫЕ!$CJ136),111,11),1),0)&amp;"o"&amp;IF(ДАННЫЕ!$CK136&gt;0,IF(MONTH(ДАННЫЕ!$F$1)=MONTH(ДАННЫЕ!$CK136),111,11),0)&amp;"v"&amp;IF(ДАННЫЕ!$BE136&gt;0,IF(MONTH(ДАННЫЕ!$F$1)=MONTH(ДАННЫЕ!$BE136),111,11),0)</f>
        <v>g00f0c0s0i0h0p0d0o0v0</v>
      </c>
      <c r="P136" s="15">
        <f t="shared" ref="P136:P199" si="8">IF(Q136&gt;R136,1,0)</f>
        <v>0</v>
      </c>
      <c r="Q136" s="15">
        <f>IF(ДАННЫЕ!$F$1&gt;ДАННЫЕ!$N136,IF(YEAR(ДАННЫЕ!$F$1)=YEAR(ДАННЫЕ!M136),1,0),0)</f>
        <v>0</v>
      </c>
      <c r="R136" s="15">
        <f>IF(ДАННЫЕ!$F$1&gt;ДАННЫЕ!$N136,IF(YEAR(ДАННЫЕ!$F$1)=YEAR(ДАННЫЕ!N136),1,0),0)</f>
        <v>0</v>
      </c>
      <c r="S136" s="15">
        <f>IF(ДАННЫЕ!$AA136="2А",1,IF(ДАННЫЕ!$AA136="2Б",2,IF(ДАННЫЕ!$AA136="2В",3,IF(ДАННЫЕ!$AA136=3,4,IF(ДАННЫЕ!$AA136="4А",5,IF(ДАННЫЕ!$AA136="4Б",6,IF(ДАННЫЕ!$AA136="4В",7,IF(ДАННЫЕ!$AA136=5,8,0))))))))</f>
        <v>0</v>
      </c>
      <c r="T136" s="15">
        <f>IF(OR(ДАННЫЕ!$AC136=2,ДАННЫЕ!$AD136=2,ДАННЫЕ!$AE136=2),2,IF(OR(ДАННЫЕ!$AC136=1,ДАННЫЕ!$AD136=1,ДАННЫЕ!$AE136=1),1,0))</f>
        <v>0</v>
      </c>
    </row>
    <row r="137" spans="1:20" ht="15" customHeight="1" x14ac:dyDescent="0.2">
      <c r="A137" s="78">
        <f>IF(B137&gt;0,IF(MONTH(ДАННЫЕ!$F$1)=MONTH(ДАННЫЕ!$B137),1,0),0)</f>
        <v>0</v>
      </c>
      <c r="B137" s="14">
        <f>IF(ДАННЫЕ!$B137&gt;0,IF(YEAR(ДАННЫЕ!$F$1)=YEAR(ДАННЫЕ!$B137),1,0),0)</f>
        <v>0</v>
      </c>
      <c r="C137" s="14">
        <f>IF(ДАННЫЕ!$CM137&gt;0,IF(YEAR(ДАННЫЕ!$F$1)=YEAR(ДАННЫЕ!$CM137),1,0),0)</f>
        <v>0</v>
      </c>
      <c r="D137" s="14">
        <f>IF(ДАННЫЕ!$CJ137&gt;0,IF(ДАННЫЕ!$CL137&gt;ДАННЫЕ!$F$1,1,IF(ДАННЫЕ!$CL137&gt;0,0,1)),0)</f>
        <v>0</v>
      </c>
      <c r="E137" s="43" t="str">
        <f ca="1">IF(ДАННЫЕ!$F$1&gt;0,IF(ДАННЫЕ!$G137&gt;0,DATEDIF(ДАННЫЕ!$G137,ДАННЫЕ!$F$1,"y"),""),IF(ДАННЫЕ!$G137&gt;0,DATEDIF(ДАННЫЕ!$G137,TODAY(),"y"),""))</f>
        <v/>
      </c>
      <c r="F137" s="43" t="str">
        <f xml:space="preserve"> IF(ДАННЫЕ!$F137="М",IF(E137&gt;=18,IF(E137&lt;60,1,""),""),"")&amp;IF(ДАННЫЕ!$F137="Ж",IF(E137&gt;=18,IF(E137&lt;55,1,""),""),"")</f>
        <v/>
      </c>
      <c r="G137" s="43" t="str">
        <f xml:space="preserve"> IF(ДАННЫЕ!$F137="М",IF(E137&gt;=60,2,""),"")&amp;IF(ДАННЫЕ!$F137="Ж",IF(E137&gt;=55,2,""),"")</f>
        <v/>
      </c>
      <c r="H137" s="43" t="str">
        <f t="shared" ca="1" si="6"/>
        <v/>
      </c>
      <c r="I137" s="43" t="str">
        <f t="shared" ca="1" si="7"/>
        <v>03</v>
      </c>
      <c r="J137" s="28" t="str">
        <f ca="1">ДАННЫЕ!$F137&amp;H137&amp;I137&amp;ДАННЫЕ!$I137&amp;"m"&amp;IF(ДАННЫЕ!$I137&gt;0,IF(ДАННЫЕ!$J137&gt;0,0,1),"")&amp;"f"&amp;IF(ДАННЫЕ!$R137&gt;0,IF(YEAR(ДАННЫЕ!$F$1)=YEAR(ДАННЫЕ!$R137),1,0),0)&amp;"z"&amp;ДАННЫЕ!$R137&amp;"p"&amp;ДАННЫЕ!$S137&amp;"i"&amp;ДАННЫЕ!$T137&amp;"h"&amp;ДАННЫЕ!$K137&amp;"be"&amp;ДАННЫЕ!$BI137&amp;"CD"&amp;IF(ДАННЫЕ!BF137&gt;500,4,IF(ДАННЫЕ!BF137&gt;350,3,IF(ДАННЫЕ!BF137&gt;200,2,IF(ДАННЫЕ!BF137&gt;0,1,0))))&amp;"g"&amp;B137&amp;"d"&amp;H137&amp;"l"&amp;ДАННЫЕ!AT137&amp;"a"&amp;ДАННЫЕ!$V137&amp;"v"&amp;R137&amp;"k"&amp;ДАННЫЕ!$U137&amp;"s"&amp;ДАННЫЕ!$Y137&amp;"t"&amp;ДАННЫЕ!$X137&amp;"b"&amp;IF(ДАННЫЕ!$Q137&gt;1,1,0)&amp;"PP"&amp;ДАННЫЕ!Z137&amp;"c"&amp;S137&amp;"x"&amp;IF(ДАННЫЕ!$BY137&gt;0,IF(YEAR(ДАННЫЕ!$F$1)=YEAR(ДАННЫЕ!$BY137),1,0),0)&amp;"n"&amp;IF(ДАННЫЕ!$BZ137&gt;0,IF(YEAR(ДАННЫЕ!$F$1)=YEAR(ДАННЫЕ!$BZ137),1,0),0)&amp;"u"&amp;D137&amp;"z"&amp;IF(ДАННЫЕ!$CL137&gt;0,IF(YEAR(ДАННЫЕ!$F$1)&gt;YEAR(ДАННЫЕ!$CL137),11,12),0)</f>
        <v>03mf0zpihbeCD0g0dlav0kstb0PPc0x0n0u0z0</v>
      </c>
      <c r="K137" s="28" t="str">
        <f ca="1">ДАННЫЕ!$I137&amp;"x"&amp;B137&amp;"w"&amp;IF(T137+ДАННЫЕ!AD137+ДАННЫЕ!AE137+ДАННЫЕ!AF137+ДАННЫЕ!AG137+ДАННЫЕ!AH137+ДАННЫЕ!$AL137+ДАННЫЕ!AI137+ДАННЫЕ!AJ137+ДАННЫЕ!AK137+ДАННЫЕ!AP137+ДАННЫЕ!AQ137+ДАННЫЕ!AR137+ДАННЫЕ!$AM137+ДАННЫЕ!$AN137+ДАННЫЕ!AS137+ДАННЫЕ!AT137&gt;0,1,0)&amp;IF(OR(T137=2,ДАННЫЕ!AD137=2,ДАННЫЕ!AE137=2,ДАННЫЕ!AF137=2,ДАННЫЕ!AG137=2,ДАННЫЕ!AH137=2,ДАННЫЕ!$AL137=2,ДАННЫЕ!AI137=2,ДАННЫЕ!AJ137=2,ДАННЫЕ!AK137=2,ДАННЫЕ!AP137=2,ДАННЫЕ!AQ137=2,ДАННЫЕ!AR137=2,ДАННЫЕ!$AM137=2,ДАННЫЕ!$AN137=2,ДАННЫЕ!AS137=2,ДАННЫЕ!AT137=2),2,0)&amp;"t"&amp;IF(T137&gt;0,"1"&amp;T137,"00")&amp;"f"&amp;IF(ДАННЫЕ!$AC137,"1"&amp;ДАННЫЕ!$AC137,"00")&amp;"b"&amp;IF(ДАННЫЕ!$AD137,"1"&amp;ДАННЫЕ!$AD137,"00")&amp;"g"&amp;IF(ДАННЫЕ!$AF137,"1"&amp;ДАННЫЕ!$AF137,"00")&amp;"c"&amp;IF(ДАННЫЕ!$AG137,"1"&amp;ДАННЫЕ!$AG137,"00")&amp;"i"&amp;IF(ДАННЫЕ!$AH137,"1"&amp;ДАННЫЕ!$AH137,"00")&amp;"r"&amp;IF(ДАННЫЕ!$AL137,"1"&amp;ДАННЫЕ!$AL137,"00")&amp;"m"&amp;IF(ДАННЫЕ!$AI137,"1"&amp;ДАННЫЕ!$AI137,"00")&amp;"hS"&amp;IF(ДАННЫЕ!$AJ137,"1"&amp;ДАННЫЕ!$AJ137,"00")&amp;"hZ"&amp;IF(ДАННЫЕ!$AK137,"1"&amp;ДАННЫЕ!$AK137,"00")&amp;"p"&amp;IF(ДАННЫЕ!$AP137,"1"&amp;ДАННЫЕ!$AP137,"00")&amp;"k"&amp;IF(ДАННЫЕ!$AQ137,"1"&amp;ДАННЫЕ!$AQ137,"00")&amp;"z"&amp;IF(ДАННЫЕ!$AR137,"1"&amp;ДАННЫЕ!$AR137,"00")&amp;"j"&amp;IF(ДАННЫЕ!$AM137,"1"&amp;ДАННЫЕ!$AM137,"00")&amp;"n"&amp;IF(ДАННЫЕ!$AN137,"1"&amp;ДАННЫЕ!$AN137,"00")&amp;"E"&amp;ДАННЫЕ!BI137&amp;"L"&amp;ДАННЫЕ!AO137&amp;"h"&amp;IF(ДАННЫЕ!$AU137&gt;0,1,0)&amp;"v"&amp;IF(ДАННЫЕ!$AW137&gt;0,1,0)&amp;"a"&amp;IF(ДАННЫЕ!$AS137,"1"&amp;ДАННЫЕ!$AS137,"00")&amp;"s"&amp;IF(ДАННЫЕ!$AT137,"1"&amp;ДАННЫЕ!$AT137,"00")&amp;"u"&amp;IF(ДАННЫЕ!$CJ137&gt;0,1,0)&amp;"y"&amp;B137&amp;"d"&amp;H137&amp;"e"&amp;F137&amp;G137</f>
        <v>x0w00t00f00b00g00c00i00r00m00hS00hZ00p00k00z00j00n00ELh0v0a00s00u0y0de</v>
      </c>
      <c r="L137" s="28" t="str">
        <f ca="1">ДАННЫЕ!$I137&amp;"VN"&amp;IF(ДАННЫЕ!AW137&gt;0,11,10)&amp;"CD"&amp;IF(ДАННЫЕ!BF137&gt;500,16,IF(ДАННЫЕ!BF137&gt;350,15,IF(ДАННЫЕ!BF137&gt;=200,14,IF(ДАННЫЕ!BF137&gt;=100,13,IF(ДАННЫЕ!BF137&gt;=50,12,IF(ДАННЫЕ!BF137&gt;0,11,10))))))&amp;"AR"&amp;IF(ДАННЫЕ!BX137&gt;0,1,0)&amp;"GD"&amp;B137&amp;"VV"&amp;IF(E137&gt;=5,IF(E137&lt;18,1,0),0)</f>
        <v>VN10CD10AR0GD0VV0</v>
      </c>
      <c r="M137" s="28" t="str">
        <f>ДАННЫЕ!$I137&amp;"b"&amp;ДАННЫЕ!$BI137&amp;"r"&amp;ДАННЫЕ!$BJ137&amp;"CD"&amp;IF(ДАННЫЕ!BF137&gt;0,IF(ДАННЫЕ!BF137&lt;200,1,IF(ДАННЫЕ!BF137&lt;350,2,3)),0)&amp;"h"&amp;IF(ДАННЫЕ!$BK137+ДАННЫЕ!$BL137+ДАННЫЕ!$BM137&gt;0,1,0)&amp;"x"&amp;ДАННЫЕ!$BK137&amp;"y"&amp;ДАННЫЕ!$BL137&amp;"z"&amp;ДАННЫЕ!$BM137&amp;"c"&amp;IF(ДАННЫЕ!$BK137+ДАННЫЕ!$BL137+ДАННЫЕ!$BM137=3,1,0)&amp;"a"&amp;IF(ДАННЫЕ!$BQ137+ДАННЫЕ!$BR137&gt;0,1,0)&amp;"d"&amp;ДАННЫЕ!$BQ137&amp;"v"&amp;ДАННЫЕ!$BR137&amp;"p"&amp;ДАННЫЕ!$BS137&amp;"n"&amp;ДАННЫЕ!$BU137&amp;"t"&amp;ДАННЫЕ!$BV137&amp;"o"&amp;ДАННЫЕ!$BT137&amp;"l"&amp;IF(ДАННЫЕ!$BN137&gt;0,1,0)&amp;ДАННЫЕ!$BN137&amp;"g"&amp;ДАННЫЕ!$BO137&amp;"s"&amp;ДАННЫЕ!$BP137&amp;"DZ"&amp;IF(ДАННЫЕ!B137-ДАННЫЕ!G137 &lt; 60,IF(ДАННЫЕ!B137-ДАННЫЕ!G137 &gt;= 0,1,0),0)&amp;"u"&amp;IF(ДАННЫЕ!$CJ137&gt;0,1,0)</f>
        <v>brCD0h0xyzc0a0dvpntol0gsDZ1u0</v>
      </c>
      <c r="N137" s="28" t="str">
        <f ca="1">ДАННЫЕ!$F137&amp;ДАННЫЕ!$I137&amp;"g"&amp;B137&amp;"cf"&amp;D137&amp;"a"&amp;IF(ДАННЫЕ!$BX137&gt;0,1,0)&amp;IF(ДАННЫЕ!$BF137&gt;500,1,IF(ДАННЫЕ!$BF137&gt;350,2,IF(ДАННЫЕ!$BF137&gt;=200,3,IF(ДАННЫЕ!$BF137&gt;=100,4,IF(ДАННЫЕ!$BF137&gt;=50,5,IF(ДАННЫЕ!$BF137&lt;50,6,0))))))&amp;"AR"&amp;IF(DATEDIF(ДАННЫЕ!$BX137,ДАННЫЕ!$F$1,"y")&gt;1,1,0)&amp;"VG"&amp;IF(ДАННЫЕ!$BH137="0",1,0)&amp;"o"&amp;IF(T137+ДАННЫЕ!$AF137+ДАННЫЕ!$AG137+ДАННЫЕ!$AH137+ДАННЫЕ!$AI137+ДАННЫЕ!$AJ137+ДАННЫЕ!$AP137+ДАННЫЕ!$AQ137+ДАННЫЕ!$AR137+ДАННЫЕ!$AU137+ДАННЫЕ!$AW137+ДАННЫЕ!$AS137+ДАННЫЕ!$AT137&gt;0,1,0)&amp;"x"&amp;ДАННЫЕ!$AG137&amp;"p"&amp;IF(ДАННЫЕ!$BY137&gt;0,1,0)&amp;"v"&amp;IF(ДАННЫЕ!$BZ137&gt;0,1,0)&amp;"n"&amp;ДАННЫЕ!$CA137&amp;"t"&amp;ДАННЫЕ!$AY137&amp;"k"&amp;ДАННЫЕ!$CB137&amp;"q"&amp;ДАННЫЕ!$CC137&amp;"w"&amp;ДАННЫЕ!$CD137&amp;"e"&amp;ДАННЫЕ!$CE137&amp;"m"&amp;ДАННЫЕ!$CF137&amp;"c"&amp;ДАННЫЕ!$CG137&amp;"z"&amp;ДАННЫЕ!$CH137&amp;"d"&amp;IF(H137=4,1,0)&amp;"s"&amp;IF(ДАННЫЕ!$J137=1,0,1)&amp;"u"&amp;IF(ДАННЫЕ!$CJ137&gt;0,1,0)</f>
        <v>g0cf0a06AR1VG0o0xp0v0ntkqwemczd0s1u0</v>
      </c>
      <c r="O137" s="28" t="str">
        <f>ДАННЫЕ!$I137&amp;"g"&amp;B137&amp;A137&amp;"f"&amp;P137&amp;"c"&amp;IF(ДАННЫЕ!$U137&gt;0,1,0)&amp;"s"&amp;IF(ДАННЫЕ!$Q137&gt;0,IF(YEAR(ДАННЫЕ!$F$1)=YEAR(ДАННЫЕ!$Q137),IF(MONTH(ДАННЫЕ!$F$1)=MONTH(ДАННЫЕ!$Q137),111,11),1),0)&amp;"i"&amp;IF(ДАННЫЕ!$R137+ДАННЫЕ!$S137+ДАННЫЕ!$T137=0,0,1)&amp;"h"&amp;IF(ДАННЫЕ!$P137&gt;0,1,0)&amp;"p"&amp;IF(ДАННЫЕ!$CI137&gt;0,IF(YEAR(ДАННЫЕ!$F$1)=YEAR(ДАННЫЕ!$CI137),IF(MONTH(ДАННЫЕ!$F$1)=MONTH(ДАННЫЕ!$CI137),111,11),1),0)&amp;"d"&amp;IF(ДАННЫЕ!$CJ137&gt;0,IF(YEAR(ДАННЫЕ!$F$1)=YEAR(ДАННЫЕ!$CJ137),IF(MONTH(ДАННЫЕ!$F$1)=MONTH(ДАННЫЕ!$CJ137),111,11),1),0)&amp;"o"&amp;IF(ДАННЫЕ!$CK137&gt;0,IF(MONTH(ДАННЫЕ!$F$1)=MONTH(ДАННЫЕ!$CK137),111,11),0)&amp;"v"&amp;IF(ДАННЫЕ!$BE137&gt;0,IF(MONTH(ДАННЫЕ!$F$1)=MONTH(ДАННЫЕ!$BE137),111,11),0)</f>
        <v>g00f0c0s0i0h0p0d0o0v0</v>
      </c>
      <c r="P137" s="15">
        <f t="shared" si="8"/>
        <v>0</v>
      </c>
      <c r="Q137" s="15">
        <f>IF(ДАННЫЕ!$F$1&gt;ДАННЫЕ!$N137,IF(YEAR(ДАННЫЕ!$F$1)=YEAR(ДАННЫЕ!M137),1,0),0)</f>
        <v>0</v>
      </c>
      <c r="R137" s="15">
        <f>IF(ДАННЫЕ!$F$1&gt;ДАННЫЕ!$N137,IF(YEAR(ДАННЫЕ!$F$1)=YEAR(ДАННЫЕ!N137),1,0),0)</f>
        <v>0</v>
      </c>
      <c r="S137" s="15">
        <f>IF(ДАННЫЕ!$AA137="2А",1,IF(ДАННЫЕ!$AA137="2Б",2,IF(ДАННЫЕ!$AA137="2В",3,IF(ДАННЫЕ!$AA137=3,4,IF(ДАННЫЕ!$AA137="4А",5,IF(ДАННЫЕ!$AA137="4Б",6,IF(ДАННЫЕ!$AA137="4В",7,IF(ДАННЫЕ!$AA137=5,8,0))))))))</f>
        <v>0</v>
      </c>
      <c r="T137" s="15">
        <f>IF(OR(ДАННЫЕ!$AC137=2,ДАННЫЕ!$AD137=2,ДАННЫЕ!$AE137=2),2,IF(OR(ДАННЫЕ!$AC137=1,ДАННЫЕ!$AD137=1,ДАННЫЕ!$AE137=1),1,0))</f>
        <v>0</v>
      </c>
    </row>
    <row r="138" spans="1:20" ht="15" customHeight="1" x14ac:dyDescent="0.2">
      <c r="A138" s="78">
        <f>IF(B138&gt;0,IF(MONTH(ДАННЫЕ!$F$1)=MONTH(ДАННЫЕ!$B138),1,0),0)</f>
        <v>0</v>
      </c>
      <c r="B138" s="14">
        <f>IF(ДАННЫЕ!$B138&gt;0,IF(YEAR(ДАННЫЕ!$F$1)=YEAR(ДАННЫЕ!$B138),1,0),0)</f>
        <v>0</v>
      </c>
      <c r="C138" s="14">
        <f>IF(ДАННЫЕ!$CM138&gt;0,IF(YEAR(ДАННЫЕ!$F$1)=YEAR(ДАННЫЕ!$CM138),1,0),0)</f>
        <v>0</v>
      </c>
      <c r="D138" s="14">
        <f>IF(ДАННЫЕ!$CJ138&gt;0,IF(ДАННЫЕ!$CL138&gt;ДАННЫЕ!$F$1,1,IF(ДАННЫЕ!$CL138&gt;0,0,1)),0)</f>
        <v>0</v>
      </c>
      <c r="E138" s="43" t="str">
        <f ca="1">IF(ДАННЫЕ!$F$1&gt;0,IF(ДАННЫЕ!$G138&gt;0,DATEDIF(ДАННЫЕ!$G138,ДАННЫЕ!$F$1,"y"),""),IF(ДАННЫЕ!$G138&gt;0,DATEDIF(ДАННЫЕ!$G138,TODAY(),"y"),""))</f>
        <v/>
      </c>
      <c r="F138" s="43" t="str">
        <f xml:space="preserve"> IF(ДАННЫЕ!$F138="М",IF(E138&gt;=18,IF(E138&lt;60,1,""),""),"")&amp;IF(ДАННЫЕ!$F138="Ж",IF(E138&gt;=18,IF(E138&lt;55,1,""),""),"")</f>
        <v/>
      </c>
      <c r="G138" s="43" t="str">
        <f xml:space="preserve"> IF(ДАННЫЕ!$F138="М",IF(E138&gt;=60,2,""),"")&amp;IF(ДАННЫЕ!$F138="Ж",IF(E138&gt;=55,2,""),"")</f>
        <v/>
      </c>
      <c r="H138" s="43" t="str">
        <f t="shared" ca="1" si="6"/>
        <v/>
      </c>
      <c r="I138" s="43" t="str">
        <f t="shared" ca="1" si="7"/>
        <v>03</v>
      </c>
      <c r="J138" s="28" t="str">
        <f ca="1">ДАННЫЕ!$F138&amp;H138&amp;I138&amp;ДАННЫЕ!$I138&amp;"m"&amp;IF(ДАННЫЕ!$I138&gt;0,IF(ДАННЫЕ!$J138&gt;0,0,1),"")&amp;"f"&amp;IF(ДАННЫЕ!$R138&gt;0,IF(YEAR(ДАННЫЕ!$F$1)=YEAR(ДАННЫЕ!$R138),1,0),0)&amp;"z"&amp;ДАННЫЕ!$R138&amp;"p"&amp;ДАННЫЕ!$S138&amp;"i"&amp;ДАННЫЕ!$T138&amp;"h"&amp;ДАННЫЕ!$K138&amp;"be"&amp;ДАННЫЕ!$BI138&amp;"CD"&amp;IF(ДАННЫЕ!BF138&gt;500,4,IF(ДАННЫЕ!BF138&gt;350,3,IF(ДАННЫЕ!BF138&gt;200,2,IF(ДАННЫЕ!BF138&gt;0,1,0))))&amp;"g"&amp;B138&amp;"d"&amp;H138&amp;"l"&amp;ДАННЫЕ!AT138&amp;"a"&amp;ДАННЫЕ!$V138&amp;"v"&amp;R138&amp;"k"&amp;ДАННЫЕ!$U138&amp;"s"&amp;ДАННЫЕ!$Y138&amp;"t"&amp;ДАННЫЕ!$X138&amp;"b"&amp;IF(ДАННЫЕ!$Q138&gt;1,1,0)&amp;"PP"&amp;ДАННЫЕ!Z138&amp;"c"&amp;S138&amp;"x"&amp;IF(ДАННЫЕ!$BY138&gt;0,IF(YEAR(ДАННЫЕ!$F$1)=YEAR(ДАННЫЕ!$BY138),1,0),0)&amp;"n"&amp;IF(ДАННЫЕ!$BZ138&gt;0,IF(YEAR(ДАННЫЕ!$F$1)=YEAR(ДАННЫЕ!$BZ138),1,0),0)&amp;"u"&amp;D138&amp;"z"&amp;IF(ДАННЫЕ!$CL138&gt;0,IF(YEAR(ДАННЫЕ!$F$1)&gt;YEAR(ДАННЫЕ!$CL138),11,12),0)</f>
        <v>03mf0zpihbeCD0g0dlav0kstb0PPc0x0n0u0z0</v>
      </c>
      <c r="K138" s="28" t="str">
        <f ca="1">ДАННЫЕ!$I138&amp;"x"&amp;B138&amp;"w"&amp;IF(T138+ДАННЫЕ!AD138+ДАННЫЕ!AE138+ДАННЫЕ!AF138+ДАННЫЕ!AG138+ДАННЫЕ!AH138+ДАННЫЕ!$AL138+ДАННЫЕ!AI138+ДАННЫЕ!AJ138+ДАННЫЕ!AK138+ДАННЫЕ!AP138+ДАННЫЕ!AQ138+ДАННЫЕ!AR138+ДАННЫЕ!$AM138+ДАННЫЕ!$AN138+ДАННЫЕ!AS138+ДАННЫЕ!AT138&gt;0,1,0)&amp;IF(OR(T138=2,ДАННЫЕ!AD138=2,ДАННЫЕ!AE138=2,ДАННЫЕ!AF138=2,ДАННЫЕ!AG138=2,ДАННЫЕ!AH138=2,ДАННЫЕ!$AL138=2,ДАННЫЕ!AI138=2,ДАННЫЕ!AJ138=2,ДАННЫЕ!AK138=2,ДАННЫЕ!AP138=2,ДАННЫЕ!AQ138=2,ДАННЫЕ!AR138=2,ДАННЫЕ!$AM138=2,ДАННЫЕ!$AN138=2,ДАННЫЕ!AS138=2,ДАННЫЕ!AT138=2),2,0)&amp;"t"&amp;IF(T138&gt;0,"1"&amp;T138,"00")&amp;"f"&amp;IF(ДАННЫЕ!$AC138,"1"&amp;ДАННЫЕ!$AC138,"00")&amp;"b"&amp;IF(ДАННЫЕ!$AD138,"1"&amp;ДАННЫЕ!$AD138,"00")&amp;"g"&amp;IF(ДАННЫЕ!$AF138,"1"&amp;ДАННЫЕ!$AF138,"00")&amp;"c"&amp;IF(ДАННЫЕ!$AG138,"1"&amp;ДАННЫЕ!$AG138,"00")&amp;"i"&amp;IF(ДАННЫЕ!$AH138,"1"&amp;ДАННЫЕ!$AH138,"00")&amp;"r"&amp;IF(ДАННЫЕ!$AL138,"1"&amp;ДАННЫЕ!$AL138,"00")&amp;"m"&amp;IF(ДАННЫЕ!$AI138,"1"&amp;ДАННЫЕ!$AI138,"00")&amp;"hS"&amp;IF(ДАННЫЕ!$AJ138,"1"&amp;ДАННЫЕ!$AJ138,"00")&amp;"hZ"&amp;IF(ДАННЫЕ!$AK138,"1"&amp;ДАННЫЕ!$AK138,"00")&amp;"p"&amp;IF(ДАННЫЕ!$AP138,"1"&amp;ДАННЫЕ!$AP138,"00")&amp;"k"&amp;IF(ДАННЫЕ!$AQ138,"1"&amp;ДАННЫЕ!$AQ138,"00")&amp;"z"&amp;IF(ДАННЫЕ!$AR138,"1"&amp;ДАННЫЕ!$AR138,"00")&amp;"j"&amp;IF(ДАННЫЕ!$AM138,"1"&amp;ДАННЫЕ!$AM138,"00")&amp;"n"&amp;IF(ДАННЫЕ!$AN138,"1"&amp;ДАННЫЕ!$AN138,"00")&amp;"E"&amp;ДАННЫЕ!BI138&amp;"L"&amp;ДАННЫЕ!AO138&amp;"h"&amp;IF(ДАННЫЕ!$AU138&gt;0,1,0)&amp;"v"&amp;IF(ДАННЫЕ!$AW138&gt;0,1,0)&amp;"a"&amp;IF(ДАННЫЕ!$AS138,"1"&amp;ДАННЫЕ!$AS138,"00")&amp;"s"&amp;IF(ДАННЫЕ!$AT138,"1"&amp;ДАННЫЕ!$AT138,"00")&amp;"u"&amp;IF(ДАННЫЕ!$CJ138&gt;0,1,0)&amp;"y"&amp;B138&amp;"d"&amp;H138&amp;"e"&amp;F138&amp;G138</f>
        <v>x0w00t00f00b00g00c00i00r00m00hS00hZ00p00k00z00j00n00ELh0v0a00s00u0y0de</v>
      </c>
      <c r="L138" s="28" t="str">
        <f ca="1">ДАННЫЕ!$I138&amp;"VN"&amp;IF(ДАННЫЕ!AW138&gt;0,11,10)&amp;"CD"&amp;IF(ДАННЫЕ!BF138&gt;500,16,IF(ДАННЫЕ!BF138&gt;350,15,IF(ДАННЫЕ!BF138&gt;=200,14,IF(ДАННЫЕ!BF138&gt;=100,13,IF(ДАННЫЕ!BF138&gt;=50,12,IF(ДАННЫЕ!BF138&gt;0,11,10))))))&amp;"AR"&amp;IF(ДАННЫЕ!BX138&gt;0,1,0)&amp;"GD"&amp;B138&amp;"VV"&amp;IF(E138&gt;=5,IF(E138&lt;18,1,0),0)</f>
        <v>VN10CD10AR0GD0VV0</v>
      </c>
      <c r="M138" s="28" t="str">
        <f>ДАННЫЕ!$I138&amp;"b"&amp;ДАННЫЕ!$BI138&amp;"r"&amp;ДАННЫЕ!$BJ138&amp;"CD"&amp;IF(ДАННЫЕ!BF138&gt;0,IF(ДАННЫЕ!BF138&lt;200,1,IF(ДАННЫЕ!BF138&lt;350,2,3)),0)&amp;"h"&amp;IF(ДАННЫЕ!$BK138+ДАННЫЕ!$BL138+ДАННЫЕ!$BM138&gt;0,1,0)&amp;"x"&amp;ДАННЫЕ!$BK138&amp;"y"&amp;ДАННЫЕ!$BL138&amp;"z"&amp;ДАННЫЕ!$BM138&amp;"c"&amp;IF(ДАННЫЕ!$BK138+ДАННЫЕ!$BL138+ДАННЫЕ!$BM138=3,1,0)&amp;"a"&amp;IF(ДАННЫЕ!$BQ138+ДАННЫЕ!$BR138&gt;0,1,0)&amp;"d"&amp;ДАННЫЕ!$BQ138&amp;"v"&amp;ДАННЫЕ!$BR138&amp;"p"&amp;ДАННЫЕ!$BS138&amp;"n"&amp;ДАННЫЕ!$BU138&amp;"t"&amp;ДАННЫЕ!$BV138&amp;"o"&amp;ДАННЫЕ!$BT138&amp;"l"&amp;IF(ДАННЫЕ!$BN138&gt;0,1,0)&amp;ДАННЫЕ!$BN138&amp;"g"&amp;ДАННЫЕ!$BO138&amp;"s"&amp;ДАННЫЕ!$BP138&amp;"DZ"&amp;IF(ДАННЫЕ!B138-ДАННЫЕ!G138 &lt; 60,IF(ДАННЫЕ!B138-ДАННЫЕ!G138 &gt;= 0,1,0),0)&amp;"u"&amp;IF(ДАННЫЕ!$CJ138&gt;0,1,0)</f>
        <v>brCD0h0xyzc0a0dvpntol0gsDZ1u0</v>
      </c>
      <c r="N138" s="28" t="str">
        <f ca="1">ДАННЫЕ!$F138&amp;ДАННЫЕ!$I138&amp;"g"&amp;B138&amp;"cf"&amp;D138&amp;"a"&amp;IF(ДАННЫЕ!$BX138&gt;0,1,0)&amp;IF(ДАННЫЕ!$BF138&gt;500,1,IF(ДАННЫЕ!$BF138&gt;350,2,IF(ДАННЫЕ!$BF138&gt;=200,3,IF(ДАННЫЕ!$BF138&gt;=100,4,IF(ДАННЫЕ!$BF138&gt;=50,5,IF(ДАННЫЕ!$BF138&lt;50,6,0))))))&amp;"AR"&amp;IF(DATEDIF(ДАННЫЕ!$BX138,ДАННЫЕ!$F$1,"y")&gt;1,1,0)&amp;"VG"&amp;IF(ДАННЫЕ!$BH138="0",1,0)&amp;"o"&amp;IF(T138+ДАННЫЕ!$AF138+ДАННЫЕ!$AG138+ДАННЫЕ!$AH138+ДАННЫЕ!$AI138+ДАННЫЕ!$AJ138+ДАННЫЕ!$AP138+ДАННЫЕ!$AQ138+ДАННЫЕ!$AR138+ДАННЫЕ!$AU138+ДАННЫЕ!$AW138+ДАННЫЕ!$AS138+ДАННЫЕ!$AT138&gt;0,1,0)&amp;"x"&amp;ДАННЫЕ!$AG138&amp;"p"&amp;IF(ДАННЫЕ!$BY138&gt;0,1,0)&amp;"v"&amp;IF(ДАННЫЕ!$BZ138&gt;0,1,0)&amp;"n"&amp;ДАННЫЕ!$CA138&amp;"t"&amp;ДАННЫЕ!$AY138&amp;"k"&amp;ДАННЫЕ!$CB138&amp;"q"&amp;ДАННЫЕ!$CC138&amp;"w"&amp;ДАННЫЕ!$CD138&amp;"e"&amp;ДАННЫЕ!$CE138&amp;"m"&amp;ДАННЫЕ!$CF138&amp;"c"&amp;ДАННЫЕ!$CG138&amp;"z"&amp;ДАННЫЕ!$CH138&amp;"d"&amp;IF(H138=4,1,0)&amp;"s"&amp;IF(ДАННЫЕ!$J138=1,0,1)&amp;"u"&amp;IF(ДАННЫЕ!$CJ138&gt;0,1,0)</f>
        <v>g0cf0a06AR1VG0o0xp0v0ntkqwemczd0s1u0</v>
      </c>
      <c r="O138" s="28" t="str">
        <f>ДАННЫЕ!$I138&amp;"g"&amp;B138&amp;A138&amp;"f"&amp;P138&amp;"c"&amp;IF(ДАННЫЕ!$U138&gt;0,1,0)&amp;"s"&amp;IF(ДАННЫЕ!$Q138&gt;0,IF(YEAR(ДАННЫЕ!$F$1)=YEAR(ДАННЫЕ!$Q138),IF(MONTH(ДАННЫЕ!$F$1)=MONTH(ДАННЫЕ!$Q138),111,11),1),0)&amp;"i"&amp;IF(ДАННЫЕ!$R138+ДАННЫЕ!$S138+ДАННЫЕ!$T138=0,0,1)&amp;"h"&amp;IF(ДАННЫЕ!$P138&gt;0,1,0)&amp;"p"&amp;IF(ДАННЫЕ!$CI138&gt;0,IF(YEAR(ДАННЫЕ!$F$1)=YEAR(ДАННЫЕ!$CI138),IF(MONTH(ДАННЫЕ!$F$1)=MONTH(ДАННЫЕ!$CI138),111,11),1),0)&amp;"d"&amp;IF(ДАННЫЕ!$CJ138&gt;0,IF(YEAR(ДАННЫЕ!$F$1)=YEAR(ДАННЫЕ!$CJ138),IF(MONTH(ДАННЫЕ!$F$1)=MONTH(ДАННЫЕ!$CJ138),111,11),1),0)&amp;"o"&amp;IF(ДАННЫЕ!$CK138&gt;0,IF(MONTH(ДАННЫЕ!$F$1)=MONTH(ДАННЫЕ!$CK138),111,11),0)&amp;"v"&amp;IF(ДАННЫЕ!$BE138&gt;0,IF(MONTH(ДАННЫЕ!$F$1)=MONTH(ДАННЫЕ!$BE138),111,11),0)</f>
        <v>g00f0c0s0i0h0p0d0o0v0</v>
      </c>
      <c r="P138" s="15">
        <f t="shared" si="8"/>
        <v>0</v>
      </c>
      <c r="Q138" s="15">
        <f>IF(ДАННЫЕ!$F$1&gt;ДАННЫЕ!$N138,IF(YEAR(ДАННЫЕ!$F$1)=YEAR(ДАННЫЕ!M138),1,0),0)</f>
        <v>0</v>
      </c>
      <c r="R138" s="15">
        <f>IF(ДАННЫЕ!$F$1&gt;ДАННЫЕ!$N138,IF(YEAR(ДАННЫЕ!$F$1)=YEAR(ДАННЫЕ!N138),1,0),0)</f>
        <v>0</v>
      </c>
      <c r="S138" s="15">
        <f>IF(ДАННЫЕ!$AA138="2А",1,IF(ДАННЫЕ!$AA138="2Б",2,IF(ДАННЫЕ!$AA138="2В",3,IF(ДАННЫЕ!$AA138=3,4,IF(ДАННЫЕ!$AA138="4А",5,IF(ДАННЫЕ!$AA138="4Б",6,IF(ДАННЫЕ!$AA138="4В",7,IF(ДАННЫЕ!$AA138=5,8,0))))))))</f>
        <v>0</v>
      </c>
      <c r="T138" s="15">
        <f>IF(OR(ДАННЫЕ!$AC138=2,ДАННЫЕ!$AD138=2,ДАННЫЕ!$AE138=2),2,IF(OR(ДАННЫЕ!$AC138=1,ДАННЫЕ!$AD138=1,ДАННЫЕ!$AE138=1),1,0))</f>
        <v>0</v>
      </c>
    </row>
    <row r="139" spans="1:20" ht="15" customHeight="1" x14ac:dyDescent="0.2">
      <c r="A139" s="78">
        <f>IF(B139&gt;0,IF(MONTH(ДАННЫЕ!$F$1)=MONTH(ДАННЫЕ!$B139),1,0),0)</f>
        <v>0</v>
      </c>
      <c r="B139" s="14">
        <f>IF(ДАННЫЕ!$B139&gt;0,IF(YEAR(ДАННЫЕ!$F$1)=YEAR(ДАННЫЕ!$B139),1,0),0)</f>
        <v>0</v>
      </c>
      <c r="C139" s="14">
        <f>IF(ДАННЫЕ!$CM139&gt;0,IF(YEAR(ДАННЫЕ!$F$1)=YEAR(ДАННЫЕ!$CM139),1,0),0)</f>
        <v>0</v>
      </c>
      <c r="D139" s="14">
        <f>IF(ДАННЫЕ!$CJ139&gt;0,IF(ДАННЫЕ!$CL139&gt;ДАННЫЕ!$F$1,1,IF(ДАННЫЕ!$CL139&gt;0,0,1)),0)</f>
        <v>0</v>
      </c>
      <c r="E139" s="43" t="str">
        <f ca="1">IF(ДАННЫЕ!$F$1&gt;0,IF(ДАННЫЕ!$G139&gt;0,DATEDIF(ДАННЫЕ!$G139,ДАННЫЕ!$F$1,"y"),""),IF(ДАННЫЕ!$G139&gt;0,DATEDIF(ДАННЫЕ!$G139,TODAY(),"y"),""))</f>
        <v/>
      </c>
      <c r="F139" s="43" t="str">
        <f xml:space="preserve"> IF(ДАННЫЕ!$F139="М",IF(E139&gt;=18,IF(E139&lt;60,1,""),""),"")&amp;IF(ДАННЫЕ!$F139="Ж",IF(E139&gt;=18,IF(E139&lt;55,1,""),""),"")</f>
        <v/>
      </c>
      <c r="G139" s="43" t="str">
        <f xml:space="preserve"> IF(ДАННЫЕ!$F139="М",IF(E139&gt;=60,2,""),"")&amp;IF(ДАННЫЕ!$F139="Ж",IF(E139&gt;=55,2,""),"")</f>
        <v/>
      </c>
      <c r="H139" s="43" t="str">
        <f t="shared" ca="1" si="6"/>
        <v/>
      </c>
      <c r="I139" s="43" t="str">
        <f t="shared" ca="1" si="7"/>
        <v>03</v>
      </c>
      <c r="J139" s="28" t="str">
        <f ca="1">ДАННЫЕ!$F139&amp;H139&amp;I139&amp;ДАННЫЕ!$I139&amp;"m"&amp;IF(ДАННЫЕ!$I139&gt;0,IF(ДАННЫЕ!$J139&gt;0,0,1),"")&amp;"f"&amp;IF(ДАННЫЕ!$R139&gt;0,IF(YEAR(ДАННЫЕ!$F$1)=YEAR(ДАННЫЕ!$R139),1,0),0)&amp;"z"&amp;ДАННЫЕ!$R139&amp;"p"&amp;ДАННЫЕ!$S139&amp;"i"&amp;ДАННЫЕ!$T139&amp;"h"&amp;ДАННЫЕ!$K139&amp;"be"&amp;ДАННЫЕ!$BI139&amp;"CD"&amp;IF(ДАННЫЕ!BF139&gt;500,4,IF(ДАННЫЕ!BF139&gt;350,3,IF(ДАННЫЕ!BF139&gt;200,2,IF(ДАННЫЕ!BF139&gt;0,1,0))))&amp;"g"&amp;B139&amp;"d"&amp;H139&amp;"l"&amp;ДАННЫЕ!AT139&amp;"a"&amp;ДАННЫЕ!$V139&amp;"v"&amp;R139&amp;"k"&amp;ДАННЫЕ!$U139&amp;"s"&amp;ДАННЫЕ!$Y139&amp;"t"&amp;ДАННЫЕ!$X139&amp;"b"&amp;IF(ДАННЫЕ!$Q139&gt;1,1,0)&amp;"PP"&amp;ДАННЫЕ!Z139&amp;"c"&amp;S139&amp;"x"&amp;IF(ДАННЫЕ!$BY139&gt;0,IF(YEAR(ДАННЫЕ!$F$1)=YEAR(ДАННЫЕ!$BY139),1,0),0)&amp;"n"&amp;IF(ДАННЫЕ!$BZ139&gt;0,IF(YEAR(ДАННЫЕ!$F$1)=YEAR(ДАННЫЕ!$BZ139),1,0),0)&amp;"u"&amp;D139&amp;"z"&amp;IF(ДАННЫЕ!$CL139&gt;0,IF(YEAR(ДАННЫЕ!$F$1)&gt;YEAR(ДАННЫЕ!$CL139),11,12),0)</f>
        <v>03mf0zpihbeCD0g0dlav0kstb0PPc0x0n0u0z0</v>
      </c>
      <c r="K139" s="28" t="str">
        <f ca="1">ДАННЫЕ!$I139&amp;"x"&amp;B139&amp;"w"&amp;IF(T139+ДАННЫЕ!AD139+ДАННЫЕ!AE139+ДАННЫЕ!AF139+ДАННЫЕ!AG139+ДАННЫЕ!AH139+ДАННЫЕ!$AL139+ДАННЫЕ!AI139+ДАННЫЕ!AJ139+ДАННЫЕ!AK139+ДАННЫЕ!AP139+ДАННЫЕ!AQ139+ДАННЫЕ!AR139+ДАННЫЕ!$AM139+ДАННЫЕ!$AN139+ДАННЫЕ!AS139+ДАННЫЕ!AT139&gt;0,1,0)&amp;IF(OR(T139=2,ДАННЫЕ!AD139=2,ДАННЫЕ!AE139=2,ДАННЫЕ!AF139=2,ДАННЫЕ!AG139=2,ДАННЫЕ!AH139=2,ДАННЫЕ!$AL139=2,ДАННЫЕ!AI139=2,ДАННЫЕ!AJ139=2,ДАННЫЕ!AK139=2,ДАННЫЕ!AP139=2,ДАННЫЕ!AQ139=2,ДАННЫЕ!AR139=2,ДАННЫЕ!$AM139=2,ДАННЫЕ!$AN139=2,ДАННЫЕ!AS139=2,ДАННЫЕ!AT139=2),2,0)&amp;"t"&amp;IF(T139&gt;0,"1"&amp;T139,"00")&amp;"f"&amp;IF(ДАННЫЕ!$AC139,"1"&amp;ДАННЫЕ!$AC139,"00")&amp;"b"&amp;IF(ДАННЫЕ!$AD139,"1"&amp;ДАННЫЕ!$AD139,"00")&amp;"g"&amp;IF(ДАННЫЕ!$AF139,"1"&amp;ДАННЫЕ!$AF139,"00")&amp;"c"&amp;IF(ДАННЫЕ!$AG139,"1"&amp;ДАННЫЕ!$AG139,"00")&amp;"i"&amp;IF(ДАННЫЕ!$AH139,"1"&amp;ДАННЫЕ!$AH139,"00")&amp;"r"&amp;IF(ДАННЫЕ!$AL139,"1"&amp;ДАННЫЕ!$AL139,"00")&amp;"m"&amp;IF(ДАННЫЕ!$AI139,"1"&amp;ДАННЫЕ!$AI139,"00")&amp;"hS"&amp;IF(ДАННЫЕ!$AJ139,"1"&amp;ДАННЫЕ!$AJ139,"00")&amp;"hZ"&amp;IF(ДАННЫЕ!$AK139,"1"&amp;ДАННЫЕ!$AK139,"00")&amp;"p"&amp;IF(ДАННЫЕ!$AP139,"1"&amp;ДАННЫЕ!$AP139,"00")&amp;"k"&amp;IF(ДАННЫЕ!$AQ139,"1"&amp;ДАННЫЕ!$AQ139,"00")&amp;"z"&amp;IF(ДАННЫЕ!$AR139,"1"&amp;ДАННЫЕ!$AR139,"00")&amp;"j"&amp;IF(ДАННЫЕ!$AM139,"1"&amp;ДАННЫЕ!$AM139,"00")&amp;"n"&amp;IF(ДАННЫЕ!$AN139,"1"&amp;ДАННЫЕ!$AN139,"00")&amp;"E"&amp;ДАННЫЕ!BI139&amp;"L"&amp;ДАННЫЕ!AO139&amp;"h"&amp;IF(ДАННЫЕ!$AU139&gt;0,1,0)&amp;"v"&amp;IF(ДАННЫЕ!$AW139&gt;0,1,0)&amp;"a"&amp;IF(ДАННЫЕ!$AS139,"1"&amp;ДАННЫЕ!$AS139,"00")&amp;"s"&amp;IF(ДАННЫЕ!$AT139,"1"&amp;ДАННЫЕ!$AT139,"00")&amp;"u"&amp;IF(ДАННЫЕ!$CJ139&gt;0,1,0)&amp;"y"&amp;B139&amp;"d"&amp;H139&amp;"e"&amp;F139&amp;G139</f>
        <v>x0w00t00f00b00g00c00i00r00m00hS00hZ00p00k00z00j00n00ELh0v0a00s00u0y0de</v>
      </c>
      <c r="L139" s="28" t="str">
        <f ca="1">ДАННЫЕ!$I139&amp;"VN"&amp;IF(ДАННЫЕ!AW139&gt;0,11,10)&amp;"CD"&amp;IF(ДАННЫЕ!BF139&gt;500,16,IF(ДАННЫЕ!BF139&gt;350,15,IF(ДАННЫЕ!BF139&gt;=200,14,IF(ДАННЫЕ!BF139&gt;=100,13,IF(ДАННЫЕ!BF139&gt;=50,12,IF(ДАННЫЕ!BF139&gt;0,11,10))))))&amp;"AR"&amp;IF(ДАННЫЕ!BX139&gt;0,1,0)&amp;"GD"&amp;B139&amp;"VV"&amp;IF(E139&gt;=5,IF(E139&lt;18,1,0),0)</f>
        <v>VN10CD10AR0GD0VV0</v>
      </c>
      <c r="M139" s="28" t="str">
        <f>ДАННЫЕ!$I139&amp;"b"&amp;ДАННЫЕ!$BI139&amp;"r"&amp;ДАННЫЕ!$BJ139&amp;"CD"&amp;IF(ДАННЫЕ!BF139&gt;0,IF(ДАННЫЕ!BF139&lt;200,1,IF(ДАННЫЕ!BF139&lt;350,2,3)),0)&amp;"h"&amp;IF(ДАННЫЕ!$BK139+ДАННЫЕ!$BL139+ДАННЫЕ!$BM139&gt;0,1,0)&amp;"x"&amp;ДАННЫЕ!$BK139&amp;"y"&amp;ДАННЫЕ!$BL139&amp;"z"&amp;ДАННЫЕ!$BM139&amp;"c"&amp;IF(ДАННЫЕ!$BK139+ДАННЫЕ!$BL139+ДАННЫЕ!$BM139=3,1,0)&amp;"a"&amp;IF(ДАННЫЕ!$BQ139+ДАННЫЕ!$BR139&gt;0,1,0)&amp;"d"&amp;ДАННЫЕ!$BQ139&amp;"v"&amp;ДАННЫЕ!$BR139&amp;"p"&amp;ДАННЫЕ!$BS139&amp;"n"&amp;ДАННЫЕ!$BU139&amp;"t"&amp;ДАННЫЕ!$BV139&amp;"o"&amp;ДАННЫЕ!$BT139&amp;"l"&amp;IF(ДАННЫЕ!$BN139&gt;0,1,0)&amp;ДАННЫЕ!$BN139&amp;"g"&amp;ДАННЫЕ!$BO139&amp;"s"&amp;ДАННЫЕ!$BP139&amp;"DZ"&amp;IF(ДАННЫЕ!B139-ДАННЫЕ!G139 &lt; 60,IF(ДАННЫЕ!B139-ДАННЫЕ!G139 &gt;= 0,1,0),0)&amp;"u"&amp;IF(ДАННЫЕ!$CJ139&gt;0,1,0)</f>
        <v>brCD0h0xyzc0a0dvpntol0gsDZ1u0</v>
      </c>
      <c r="N139" s="28" t="str">
        <f ca="1">ДАННЫЕ!$F139&amp;ДАННЫЕ!$I139&amp;"g"&amp;B139&amp;"cf"&amp;D139&amp;"a"&amp;IF(ДАННЫЕ!$BX139&gt;0,1,0)&amp;IF(ДАННЫЕ!$BF139&gt;500,1,IF(ДАННЫЕ!$BF139&gt;350,2,IF(ДАННЫЕ!$BF139&gt;=200,3,IF(ДАННЫЕ!$BF139&gt;=100,4,IF(ДАННЫЕ!$BF139&gt;=50,5,IF(ДАННЫЕ!$BF139&lt;50,6,0))))))&amp;"AR"&amp;IF(DATEDIF(ДАННЫЕ!$BX139,ДАННЫЕ!$F$1,"y")&gt;1,1,0)&amp;"VG"&amp;IF(ДАННЫЕ!$BH139="0",1,0)&amp;"o"&amp;IF(T139+ДАННЫЕ!$AF139+ДАННЫЕ!$AG139+ДАННЫЕ!$AH139+ДАННЫЕ!$AI139+ДАННЫЕ!$AJ139+ДАННЫЕ!$AP139+ДАННЫЕ!$AQ139+ДАННЫЕ!$AR139+ДАННЫЕ!$AU139+ДАННЫЕ!$AW139+ДАННЫЕ!$AS139+ДАННЫЕ!$AT139&gt;0,1,0)&amp;"x"&amp;ДАННЫЕ!$AG139&amp;"p"&amp;IF(ДАННЫЕ!$BY139&gt;0,1,0)&amp;"v"&amp;IF(ДАННЫЕ!$BZ139&gt;0,1,0)&amp;"n"&amp;ДАННЫЕ!$CA139&amp;"t"&amp;ДАННЫЕ!$AY139&amp;"k"&amp;ДАННЫЕ!$CB139&amp;"q"&amp;ДАННЫЕ!$CC139&amp;"w"&amp;ДАННЫЕ!$CD139&amp;"e"&amp;ДАННЫЕ!$CE139&amp;"m"&amp;ДАННЫЕ!$CF139&amp;"c"&amp;ДАННЫЕ!$CG139&amp;"z"&amp;ДАННЫЕ!$CH139&amp;"d"&amp;IF(H139=4,1,0)&amp;"s"&amp;IF(ДАННЫЕ!$J139=1,0,1)&amp;"u"&amp;IF(ДАННЫЕ!$CJ139&gt;0,1,0)</f>
        <v>g0cf0a06AR1VG0o0xp0v0ntkqwemczd0s1u0</v>
      </c>
      <c r="O139" s="28" t="str">
        <f>ДАННЫЕ!$I139&amp;"g"&amp;B139&amp;A139&amp;"f"&amp;P139&amp;"c"&amp;IF(ДАННЫЕ!$U139&gt;0,1,0)&amp;"s"&amp;IF(ДАННЫЕ!$Q139&gt;0,IF(YEAR(ДАННЫЕ!$F$1)=YEAR(ДАННЫЕ!$Q139),IF(MONTH(ДАННЫЕ!$F$1)=MONTH(ДАННЫЕ!$Q139),111,11),1),0)&amp;"i"&amp;IF(ДАННЫЕ!$R139+ДАННЫЕ!$S139+ДАННЫЕ!$T139=0,0,1)&amp;"h"&amp;IF(ДАННЫЕ!$P139&gt;0,1,0)&amp;"p"&amp;IF(ДАННЫЕ!$CI139&gt;0,IF(YEAR(ДАННЫЕ!$F$1)=YEAR(ДАННЫЕ!$CI139),IF(MONTH(ДАННЫЕ!$F$1)=MONTH(ДАННЫЕ!$CI139),111,11),1),0)&amp;"d"&amp;IF(ДАННЫЕ!$CJ139&gt;0,IF(YEAR(ДАННЫЕ!$F$1)=YEAR(ДАННЫЕ!$CJ139),IF(MONTH(ДАННЫЕ!$F$1)=MONTH(ДАННЫЕ!$CJ139),111,11),1),0)&amp;"o"&amp;IF(ДАННЫЕ!$CK139&gt;0,IF(MONTH(ДАННЫЕ!$F$1)=MONTH(ДАННЫЕ!$CK139),111,11),0)&amp;"v"&amp;IF(ДАННЫЕ!$BE139&gt;0,IF(MONTH(ДАННЫЕ!$F$1)=MONTH(ДАННЫЕ!$BE139),111,11),0)</f>
        <v>g00f0c0s0i0h0p0d0o0v0</v>
      </c>
      <c r="P139" s="15">
        <f t="shared" si="8"/>
        <v>0</v>
      </c>
      <c r="Q139" s="15">
        <f>IF(ДАННЫЕ!$F$1&gt;ДАННЫЕ!$N139,IF(YEAR(ДАННЫЕ!$F$1)=YEAR(ДАННЫЕ!M139),1,0),0)</f>
        <v>0</v>
      </c>
      <c r="R139" s="15">
        <f>IF(ДАННЫЕ!$F$1&gt;ДАННЫЕ!$N139,IF(YEAR(ДАННЫЕ!$F$1)=YEAR(ДАННЫЕ!N139),1,0),0)</f>
        <v>0</v>
      </c>
      <c r="S139" s="15">
        <f>IF(ДАННЫЕ!$AA139="2А",1,IF(ДАННЫЕ!$AA139="2Б",2,IF(ДАННЫЕ!$AA139="2В",3,IF(ДАННЫЕ!$AA139=3,4,IF(ДАННЫЕ!$AA139="4А",5,IF(ДАННЫЕ!$AA139="4Б",6,IF(ДАННЫЕ!$AA139="4В",7,IF(ДАННЫЕ!$AA139=5,8,0))))))))</f>
        <v>0</v>
      </c>
      <c r="T139" s="15">
        <f>IF(OR(ДАННЫЕ!$AC139=2,ДАННЫЕ!$AD139=2,ДАННЫЕ!$AE139=2),2,IF(OR(ДАННЫЕ!$AC139=1,ДАННЫЕ!$AD139=1,ДАННЫЕ!$AE139=1),1,0))</f>
        <v>0</v>
      </c>
    </row>
    <row r="140" spans="1:20" ht="15" customHeight="1" x14ac:dyDescent="0.2">
      <c r="A140" s="78">
        <f>IF(B140&gt;0,IF(MONTH(ДАННЫЕ!$F$1)=MONTH(ДАННЫЕ!$B140),1,0),0)</f>
        <v>0</v>
      </c>
      <c r="B140" s="14">
        <f>IF(ДАННЫЕ!$B140&gt;0,IF(YEAR(ДАННЫЕ!$F$1)=YEAR(ДАННЫЕ!$B140),1,0),0)</f>
        <v>0</v>
      </c>
      <c r="C140" s="14">
        <f>IF(ДАННЫЕ!$CM140&gt;0,IF(YEAR(ДАННЫЕ!$F$1)=YEAR(ДАННЫЕ!$CM140),1,0),0)</f>
        <v>0</v>
      </c>
      <c r="D140" s="14">
        <f>IF(ДАННЫЕ!$CJ140&gt;0,IF(ДАННЫЕ!$CL140&gt;ДАННЫЕ!$F$1,1,IF(ДАННЫЕ!$CL140&gt;0,0,1)),0)</f>
        <v>0</v>
      </c>
      <c r="E140" s="43" t="str">
        <f ca="1">IF(ДАННЫЕ!$F$1&gt;0,IF(ДАННЫЕ!$G140&gt;0,DATEDIF(ДАННЫЕ!$G140,ДАННЫЕ!$F$1,"y"),""),IF(ДАННЫЕ!$G140&gt;0,DATEDIF(ДАННЫЕ!$G140,TODAY(),"y"),""))</f>
        <v/>
      </c>
      <c r="F140" s="43" t="str">
        <f xml:space="preserve"> IF(ДАННЫЕ!$F140="М",IF(E140&gt;=18,IF(E140&lt;60,1,""),""),"")&amp;IF(ДАННЫЕ!$F140="Ж",IF(E140&gt;=18,IF(E140&lt;55,1,""),""),"")</f>
        <v/>
      </c>
      <c r="G140" s="43" t="str">
        <f xml:space="preserve"> IF(ДАННЫЕ!$F140="М",IF(E140&gt;=60,2,""),"")&amp;IF(ДАННЫЕ!$F140="Ж",IF(E140&gt;=55,2,""),"")</f>
        <v/>
      </c>
      <c r="H140" s="43" t="str">
        <f t="shared" ca="1" si="6"/>
        <v/>
      </c>
      <c r="I140" s="43" t="str">
        <f t="shared" ca="1" si="7"/>
        <v>03</v>
      </c>
      <c r="J140" s="28" t="str">
        <f ca="1">ДАННЫЕ!$F140&amp;H140&amp;I140&amp;ДАННЫЕ!$I140&amp;"m"&amp;IF(ДАННЫЕ!$I140&gt;0,IF(ДАННЫЕ!$J140&gt;0,0,1),"")&amp;"f"&amp;IF(ДАННЫЕ!$R140&gt;0,IF(YEAR(ДАННЫЕ!$F$1)=YEAR(ДАННЫЕ!$R140),1,0),0)&amp;"z"&amp;ДАННЫЕ!$R140&amp;"p"&amp;ДАННЫЕ!$S140&amp;"i"&amp;ДАННЫЕ!$T140&amp;"h"&amp;ДАННЫЕ!$K140&amp;"be"&amp;ДАННЫЕ!$BI140&amp;"CD"&amp;IF(ДАННЫЕ!BF140&gt;500,4,IF(ДАННЫЕ!BF140&gt;350,3,IF(ДАННЫЕ!BF140&gt;200,2,IF(ДАННЫЕ!BF140&gt;0,1,0))))&amp;"g"&amp;B140&amp;"d"&amp;H140&amp;"l"&amp;ДАННЫЕ!AT140&amp;"a"&amp;ДАННЫЕ!$V140&amp;"v"&amp;R140&amp;"k"&amp;ДАННЫЕ!$U140&amp;"s"&amp;ДАННЫЕ!$Y140&amp;"t"&amp;ДАННЫЕ!$X140&amp;"b"&amp;IF(ДАННЫЕ!$Q140&gt;1,1,0)&amp;"PP"&amp;ДАННЫЕ!Z140&amp;"c"&amp;S140&amp;"x"&amp;IF(ДАННЫЕ!$BY140&gt;0,IF(YEAR(ДАННЫЕ!$F$1)=YEAR(ДАННЫЕ!$BY140),1,0),0)&amp;"n"&amp;IF(ДАННЫЕ!$BZ140&gt;0,IF(YEAR(ДАННЫЕ!$F$1)=YEAR(ДАННЫЕ!$BZ140),1,0),0)&amp;"u"&amp;D140&amp;"z"&amp;IF(ДАННЫЕ!$CL140&gt;0,IF(YEAR(ДАННЫЕ!$F$1)&gt;YEAR(ДАННЫЕ!$CL140),11,12),0)</f>
        <v>03mf0zpihbeCD0g0dlav0kstb0PPc0x0n0u0z0</v>
      </c>
      <c r="K140" s="28" t="str">
        <f ca="1">ДАННЫЕ!$I140&amp;"x"&amp;B140&amp;"w"&amp;IF(T140+ДАННЫЕ!AD140+ДАННЫЕ!AE140+ДАННЫЕ!AF140+ДАННЫЕ!AG140+ДАННЫЕ!AH140+ДАННЫЕ!$AL140+ДАННЫЕ!AI140+ДАННЫЕ!AJ140+ДАННЫЕ!AK140+ДАННЫЕ!AP140+ДАННЫЕ!AQ140+ДАННЫЕ!AR140+ДАННЫЕ!$AM140+ДАННЫЕ!$AN140+ДАННЫЕ!AS140+ДАННЫЕ!AT140&gt;0,1,0)&amp;IF(OR(T140=2,ДАННЫЕ!AD140=2,ДАННЫЕ!AE140=2,ДАННЫЕ!AF140=2,ДАННЫЕ!AG140=2,ДАННЫЕ!AH140=2,ДАННЫЕ!$AL140=2,ДАННЫЕ!AI140=2,ДАННЫЕ!AJ140=2,ДАННЫЕ!AK140=2,ДАННЫЕ!AP140=2,ДАННЫЕ!AQ140=2,ДАННЫЕ!AR140=2,ДАННЫЕ!$AM140=2,ДАННЫЕ!$AN140=2,ДАННЫЕ!AS140=2,ДАННЫЕ!AT140=2),2,0)&amp;"t"&amp;IF(T140&gt;0,"1"&amp;T140,"00")&amp;"f"&amp;IF(ДАННЫЕ!$AC140,"1"&amp;ДАННЫЕ!$AC140,"00")&amp;"b"&amp;IF(ДАННЫЕ!$AD140,"1"&amp;ДАННЫЕ!$AD140,"00")&amp;"g"&amp;IF(ДАННЫЕ!$AF140,"1"&amp;ДАННЫЕ!$AF140,"00")&amp;"c"&amp;IF(ДАННЫЕ!$AG140,"1"&amp;ДАННЫЕ!$AG140,"00")&amp;"i"&amp;IF(ДАННЫЕ!$AH140,"1"&amp;ДАННЫЕ!$AH140,"00")&amp;"r"&amp;IF(ДАННЫЕ!$AL140,"1"&amp;ДАННЫЕ!$AL140,"00")&amp;"m"&amp;IF(ДАННЫЕ!$AI140,"1"&amp;ДАННЫЕ!$AI140,"00")&amp;"hS"&amp;IF(ДАННЫЕ!$AJ140,"1"&amp;ДАННЫЕ!$AJ140,"00")&amp;"hZ"&amp;IF(ДАННЫЕ!$AK140,"1"&amp;ДАННЫЕ!$AK140,"00")&amp;"p"&amp;IF(ДАННЫЕ!$AP140,"1"&amp;ДАННЫЕ!$AP140,"00")&amp;"k"&amp;IF(ДАННЫЕ!$AQ140,"1"&amp;ДАННЫЕ!$AQ140,"00")&amp;"z"&amp;IF(ДАННЫЕ!$AR140,"1"&amp;ДАННЫЕ!$AR140,"00")&amp;"j"&amp;IF(ДАННЫЕ!$AM140,"1"&amp;ДАННЫЕ!$AM140,"00")&amp;"n"&amp;IF(ДАННЫЕ!$AN140,"1"&amp;ДАННЫЕ!$AN140,"00")&amp;"E"&amp;ДАННЫЕ!BI140&amp;"L"&amp;ДАННЫЕ!AO140&amp;"h"&amp;IF(ДАННЫЕ!$AU140&gt;0,1,0)&amp;"v"&amp;IF(ДАННЫЕ!$AW140&gt;0,1,0)&amp;"a"&amp;IF(ДАННЫЕ!$AS140,"1"&amp;ДАННЫЕ!$AS140,"00")&amp;"s"&amp;IF(ДАННЫЕ!$AT140,"1"&amp;ДАННЫЕ!$AT140,"00")&amp;"u"&amp;IF(ДАННЫЕ!$CJ140&gt;0,1,0)&amp;"y"&amp;B140&amp;"d"&amp;H140&amp;"e"&amp;F140&amp;G140</f>
        <v>x0w00t00f00b00g00c00i00r00m00hS00hZ00p00k00z00j00n00ELh0v0a00s00u0y0de</v>
      </c>
      <c r="L140" s="28" t="str">
        <f ca="1">ДАННЫЕ!$I140&amp;"VN"&amp;IF(ДАННЫЕ!AW140&gt;0,11,10)&amp;"CD"&amp;IF(ДАННЫЕ!BF140&gt;500,16,IF(ДАННЫЕ!BF140&gt;350,15,IF(ДАННЫЕ!BF140&gt;=200,14,IF(ДАННЫЕ!BF140&gt;=100,13,IF(ДАННЫЕ!BF140&gt;=50,12,IF(ДАННЫЕ!BF140&gt;0,11,10))))))&amp;"AR"&amp;IF(ДАННЫЕ!BX140&gt;0,1,0)&amp;"GD"&amp;B140&amp;"VV"&amp;IF(E140&gt;=5,IF(E140&lt;18,1,0),0)</f>
        <v>VN10CD10AR0GD0VV0</v>
      </c>
      <c r="M140" s="28" t="str">
        <f>ДАННЫЕ!$I140&amp;"b"&amp;ДАННЫЕ!$BI140&amp;"r"&amp;ДАННЫЕ!$BJ140&amp;"CD"&amp;IF(ДАННЫЕ!BF140&gt;0,IF(ДАННЫЕ!BF140&lt;200,1,IF(ДАННЫЕ!BF140&lt;350,2,3)),0)&amp;"h"&amp;IF(ДАННЫЕ!$BK140+ДАННЫЕ!$BL140+ДАННЫЕ!$BM140&gt;0,1,0)&amp;"x"&amp;ДАННЫЕ!$BK140&amp;"y"&amp;ДАННЫЕ!$BL140&amp;"z"&amp;ДАННЫЕ!$BM140&amp;"c"&amp;IF(ДАННЫЕ!$BK140+ДАННЫЕ!$BL140+ДАННЫЕ!$BM140=3,1,0)&amp;"a"&amp;IF(ДАННЫЕ!$BQ140+ДАННЫЕ!$BR140&gt;0,1,0)&amp;"d"&amp;ДАННЫЕ!$BQ140&amp;"v"&amp;ДАННЫЕ!$BR140&amp;"p"&amp;ДАННЫЕ!$BS140&amp;"n"&amp;ДАННЫЕ!$BU140&amp;"t"&amp;ДАННЫЕ!$BV140&amp;"o"&amp;ДАННЫЕ!$BT140&amp;"l"&amp;IF(ДАННЫЕ!$BN140&gt;0,1,0)&amp;ДАННЫЕ!$BN140&amp;"g"&amp;ДАННЫЕ!$BO140&amp;"s"&amp;ДАННЫЕ!$BP140&amp;"DZ"&amp;IF(ДАННЫЕ!B140-ДАННЫЕ!G140 &lt; 60,IF(ДАННЫЕ!B140-ДАННЫЕ!G140 &gt;= 0,1,0),0)&amp;"u"&amp;IF(ДАННЫЕ!$CJ140&gt;0,1,0)</f>
        <v>brCD0h0xyzc0a0dvpntol0gsDZ1u0</v>
      </c>
      <c r="N140" s="28" t="str">
        <f ca="1">ДАННЫЕ!$F140&amp;ДАННЫЕ!$I140&amp;"g"&amp;B140&amp;"cf"&amp;D140&amp;"a"&amp;IF(ДАННЫЕ!$BX140&gt;0,1,0)&amp;IF(ДАННЫЕ!$BF140&gt;500,1,IF(ДАННЫЕ!$BF140&gt;350,2,IF(ДАННЫЕ!$BF140&gt;=200,3,IF(ДАННЫЕ!$BF140&gt;=100,4,IF(ДАННЫЕ!$BF140&gt;=50,5,IF(ДАННЫЕ!$BF140&lt;50,6,0))))))&amp;"AR"&amp;IF(DATEDIF(ДАННЫЕ!$BX140,ДАННЫЕ!$F$1,"y")&gt;1,1,0)&amp;"VG"&amp;IF(ДАННЫЕ!$BH140="0",1,0)&amp;"o"&amp;IF(T140+ДАННЫЕ!$AF140+ДАННЫЕ!$AG140+ДАННЫЕ!$AH140+ДАННЫЕ!$AI140+ДАННЫЕ!$AJ140+ДАННЫЕ!$AP140+ДАННЫЕ!$AQ140+ДАННЫЕ!$AR140+ДАННЫЕ!$AU140+ДАННЫЕ!$AW140+ДАННЫЕ!$AS140+ДАННЫЕ!$AT140&gt;0,1,0)&amp;"x"&amp;ДАННЫЕ!$AG140&amp;"p"&amp;IF(ДАННЫЕ!$BY140&gt;0,1,0)&amp;"v"&amp;IF(ДАННЫЕ!$BZ140&gt;0,1,0)&amp;"n"&amp;ДАННЫЕ!$CA140&amp;"t"&amp;ДАННЫЕ!$AY140&amp;"k"&amp;ДАННЫЕ!$CB140&amp;"q"&amp;ДАННЫЕ!$CC140&amp;"w"&amp;ДАННЫЕ!$CD140&amp;"e"&amp;ДАННЫЕ!$CE140&amp;"m"&amp;ДАННЫЕ!$CF140&amp;"c"&amp;ДАННЫЕ!$CG140&amp;"z"&amp;ДАННЫЕ!$CH140&amp;"d"&amp;IF(H140=4,1,0)&amp;"s"&amp;IF(ДАННЫЕ!$J140=1,0,1)&amp;"u"&amp;IF(ДАННЫЕ!$CJ140&gt;0,1,0)</f>
        <v>g0cf0a06AR1VG0o0xp0v0ntkqwemczd0s1u0</v>
      </c>
      <c r="O140" s="28" t="str">
        <f>ДАННЫЕ!$I140&amp;"g"&amp;B140&amp;A140&amp;"f"&amp;P140&amp;"c"&amp;IF(ДАННЫЕ!$U140&gt;0,1,0)&amp;"s"&amp;IF(ДАННЫЕ!$Q140&gt;0,IF(YEAR(ДАННЫЕ!$F$1)=YEAR(ДАННЫЕ!$Q140),IF(MONTH(ДАННЫЕ!$F$1)=MONTH(ДАННЫЕ!$Q140),111,11),1),0)&amp;"i"&amp;IF(ДАННЫЕ!$R140+ДАННЫЕ!$S140+ДАННЫЕ!$T140=0,0,1)&amp;"h"&amp;IF(ДАННЫЕ!$P140&gt;0,1,0)&amp;"p"&amp;IF(ДАННЫЕ!$CI140&gt;0,IF(YEAR(ДАННЫЕ!$F$1)=YEAR(ДАННЫЕ!$CI140),IF(MONTH(ДАННЫЕ!$F$1)=MONTH(ДАННЫЕ!$CI140),111,11),1),0)&amp;"d"&amp;IF(ДАННЫЕ!$CJ140&gt;0,IF(YEAR(ДАННЫЕ!$F$1)=YEAR(ДАННЫЕ!$CJ140),IF(MONTH(ДАННЫЕ!$F$1)=MONTH(ДАННЫЕ!$CJ140),111,11),1),0)&amp;"o"&amp;IF(ДАННЫЕ!$CK140&gt;0,IF(MONTH(ДАННЫЕ!$F$1)=MONTH(ДАННЫЕ!$CK140),111,11),0)&amp;"v"&amp;IF(ДАННЫЕ!$BE140&gt;0,IF(MONTH(ДАННЫЕ!$F$1)=MONTH(ДАННЫЕ!$BE140),111,11),0)</f>
        <v>g00f0c0s0i0h0p0d0o0v0</v>
      </c>
      <c r="P140" s="15">
        <f t="shared" si="8"/>
        <v>0</v>
      </c>
      <c r="Q140" s="15">
        <f>IF(ДАННЫЕ!$F$1&gt;ДАННЫЕ!$N140,IF(YEAR(ДАННЫЕ!$F$1)=YEAR(ДАННЫЕ!M140),1,0),0)</f>
        <v>0</v>
      </c>
      <c r="R140" s="15">
        <f>IF(ДАННЫЕ!$F$1&gt;ДАННЫЕ!$N140,IF(YEAR(ДАННЫЕ!$F$1)=YEAR(ДАННЫЕ!N140),1,0),0)</f>
        <v>0</v>
      </c>
      <c r="S140" s="15">
        <f>IF(ДАННЫЕ!$AA140="2А",1,IF(ДАННЫЕ!$AA140="2Б",2,IF(ДАННЫЕ!$AA140="2В",3,IF(ДАННЫЕ!$AA140=3,4,IF(ДАННЫЕ!$AA140="4А",5,IF(ДАННЫЕ!$AA140="4Б",6,IF(ДАННЫЕ!$AA140="4В",7,IF(ДАННЫЕ!$AA140=5,8,0))))))))</f>
        <v>0</v>
      </c>
      <c r="T140" s="15">
        <f>IF(OR(ДАННЫЕ!$AC140=2,ДАННЫЕ!$AD140=2,ДАННЫЕ!$AE140=2),2,IF(OR(ДАННЫЕ!$AC140=1,ДАННЫЕ!$AD140=1,ДАННЫЕ!$AE140=1),1,0))</f>
        <v>0</v>
      </c>
    </row>
    <row r="141" spans="1:20" ht="15" customHeight="1" x14ac:dyDescent="0.2">
      <c r="A141" s="78">
        <f>IF(B141&gt;0,IF(MONTH(ДАННЫЕ!$F$1)=MONTH(ДАННЫЕ!$B141),1,0),0)</f>
        <v>0</v>
      </c>
      <c r="B141" s="14">
        <f>IF(ДАННЫЕ!$B141&gt;0,IF(YEAR(ДАННЫЕ!$F$1)=YEAR(ДАННЫЕ!$B141),1,0),0)</f>
        <v>0</v>
      </c>
      <c r="C141" s="14">
        <f>IF(ДАННЫЕ!$CM141&gt;0,IF(YEAR(ДАННЫЕ!$F$1)=YEAR(ДАННЫЕ!$CM141),1,0),0)</f>
        <v>0</v>
      </c>
      <c r="D141" s="14">
        <f>IF(ДАННЫЕ!$CJ141&gt;0,IF(ДАННЫЕ!$CL141&gt;ДАННЫЕ!$F$1,1,IF(ДАННЫЕ!$CL141&gt;0,0,1)),0)</f>
        <v>0</v>
      </c>
      <c r="E141" s="43" t="str">
        <f ca="1">IF(ДАННЫЕ!$F$1&gt;0,IF(ДАННЫЕ!$G141&gt;0,DATEDIF(ДАННЫЕ!$G141,ДАННЫЕ!$F$1,"y"),""),IF(ДАННЫЕ!$G141&gt;0,DATEDIF(ДАННЫЕ!$G141,TODAY(),"y"),""))</f>
        <v/>
      </c>
      <c r="F141" s="43" t="str">
        <f xml:space="preserve"> IF(ДАННЫЕ!$F141="М",IF(E141&gt;=18,IF(E141&lt;60,1,""),""),"")&amp;IF(ДАННЫЕ!$F141="Ж",IF(E141&gt;=18,IF(E141&lt;55,1,""),""),"")</f>
        <v/>
      </c>
      <c r="G141" s="43" t="str">
        <f xml:space="preserve"> IF(ДАННЫЕ!$F141="М",IF(E141&gt;=60,2,""),"")&amp;IF(ДАННЫЕ!$F141="Ж",IF(E141&gt;=55,2,""),"")</f>
        <v/>
      </c>
      <c r="H141" s="43" t="str">
        <f t="shared" ca="1" si="6"/>
        <v/>
      </c>
      <c r="I141" s="43" t="str">
        <f t="shared" ca="1" si="7"/>
        <v>03</v>
      </c>
      <c r="J141" s="28" t="str">
        <f ca="1">ДАННЫЕ!$F141&amp;H141&amp;I141&amp;ДАННЫЕ!$I141&amp;"m"&amp;IF(ДАННЫЕ!$I141&gt;0,IF(ДАННЫЕ!$J141&gt;0,0,1),"")&amp;"f"&amp;IF(ДАННЫЕ!$R141&gt;0,IF(YEAR(ДАННЫЕ!$F$1)=YEAR(ДАННЫЕ!$R141),1,0),0)&amp;"z"&amp;ДАННЫЕ!$R141&amp;"p"&amp;ДАННЫЕ!$S141&amp;"i"&amp;ДАННЫЕ!$T141&amp;"h"&amp;ДАННЫЕ!$K141&amp;"be"&amp;ДАННЫЕ!$BI141&amp;"CD"&amp;IF(ДАННЫЕ!BF141&gt;500,4,IF(ДАННЫЕ!BF141&gt;350,3,IF(ДАННЫЕ!BF141&gt;200,2,IF(ДАННЫЕ!BF141&gt;0,1,0))))&amp;"g"&amp;B141&amp;"d"&amp;H141&amp;"l"&amp;ДАННЫЕ!AT141&amp;"a"&amp;ДАННЫЕ!$V141&amp;"v"&amp;R141&amp;"k"&amp;ДАННЫЕ!$U141&amp;"s"&amp;ДАННЫЕ!$Y141&amp;"t"&amp;ДАННЫЕ!$X141&amp;"b"&amp;IF(ДАННЫЕ!$Q141&gt;1,1,0)&amp;"PP"&amp;ДАННЫЕ!Z141&amp;"c"&amp;S141&amp;"x"&amp;IF(ДАННЫЕ!$BY141&gt;0,IF(YEAR(ДАННЫЕ!$F$1)=YEAR(ДАННЫЕ!$BY141),1,0),0)&amp;"n"&amp;IF(ДАННЫЕ!$BZ141&gt;0,IF(YEAR(ДАННЫЕ!$F$1)=YEAR(ДАННЫЕ!$BZ141),1,0),0)&amp;"u"&amp;D141&amp;"z"&amp;IF(ДАННЫЕ!$CL141&gt;0,IF(YEAR(ДАННЫЕ!$F$1)&gt;YEAR(ДАННЫЕ!$CL141),11,12),0)</f>
        <v>03mf0zpihbeCD0g0dlav0kstb0PPc0x0n0u0z0</v>
      </c>
      <c r="K141" s="28" t="str">
        <f ca="1">ДАННЫЕ!$I141&amp;"x"&amp;B141&amp;"w"&amp;IF(T141+ДАННЫЕ!AD141+ДАННЫЕ!AE141+ДАННЫЕ!AF141+ДАННЫЕ!AG141+ДАННЫЕ!AH141+ДАННЫЕ!$AL141+ДАННЫЕ!AI141+ДАННЫЕ!AJ141+ДАННЫЕ!AK141+ДАННЫЕ!AP141+ДАННЫЕ!AQ141+ДАННЫЕ!AR141+ДАННЫЕ!$AM141+ДАННЫЕ!$AN141+ДАННЫЕ!AS141+ДАННЫЕ!AT141&gt;0,1,0)&amp;IF(OR(T141=2,ДАННЫЕ!AD141=2,ДАННЫЕ!AE141=2,ДАННЫЕ!AF141=2,ДАННЫЕ!AG141=2,ДАННЫЕ!AH141=2,ДАННЫЕ!$AL141=2,ДАННЫЕ!AI141=2,ДАННЫЕ!AJ141=2,ДАННЫЕ!AK141=2,ДАННЫЕ!AP141=2,ДАННЫЕ!AQ141=2,ДАННЫЕ!AR141=2,ДАННЫЕ!$AM141=2,ДАННЫЕ!$AN141=2,ДАННЫЕ!AS141=2,ДАННЫЕ!AT141=2),2,0)&amp;"t"&amp;IF(T141&gt;0,"1"&amp;T141,"00")&amp;"f"&amp;IF(ДАННЫЕ!$AC141,"1"&amp;ДАННЫЕ!$AC141,"00")&amp;"b"&amp;IF(ДАННЫЕ!$AD141,"1"&amp;ДАННЫЕ!$AD141,"00")&amp;"g"&amp;IF(ДАННЫЕ!$AF141,"1"&amp;ДАННЫЕ!$AF141,"00")&amp;"c"&amp;IF(ДАННЫЕ!$AG141,"1"&amp;ДАННЫЕ!$AG141,"00")&amp;"i"&amp;IF(ДАННЫЕ!$AH141,"1"&amp;ДАННЫЕ!$AH141,"00")&amp;"r"&amp;IF(ДАННЫЕ!$AL141,"1"&amp;ДАННЫЕ!$AL141,"00")&amp;"m"&amp;IF(ДАННЫЕ!$AI141,"1"&amp;ДАННЫЕ!$AI141,"00")&amp;"hS"&amp;IF(ДАННЫЕ!$AJ141,"1"&amp;ДАННЫЕ!$AJ141,"00")&amp;"hZ"&amp;IF(ДАННЫЕ!$AK141,"1"&amp;ДАННЫЕ!$AK141,"00")&amp;"p"&amp;IF(ДАННЫЕ!$AP141,"1"&amp;ДАННЫЕ!$AP141,"00")&amp;"k"&amp;IF(ДАННЫЕ!$AQ141,"1"&amp;ДАННЫЕ!$AQ141,"00")&amp;"z"&amp;IF(ДАННЫЕ!$AR141,"1"&amp;ДАННЫЕ!$AR141,"00")&amp;"j"&amp;IF(ДАННЫЕ!$AM141,"1"&amp;ДАННЫЕ!$AM141,"00")&amp;"n"&amp;IF(ДАННЫЕ!$AN141,"1"&amp;ДАННЫЕ!$AN141,"00")&amp;"E"&amp;ДАННЫЕ!BI141&amp;"L"&amp;ДАННЫЕ!AO141&amp;"h"&amp;IF(ДАННЫЕ!$AU141&gt;0,1,0)&amp;"v"&amp;IF(ДАННЫЕ!$AW141&gt;0,1,0)&amp;"a"&amp;IF(ДАННЫЕ!$AS141,"1"&amp;ДАННЫЕ!$AS141,"00")&amp;"s"&amp;IF(ДАННЫЕ!$AT141,"1"&amp;ДАННЫЕ!$AT141,"00")&amp;"u"&amp;IF(ДАННЫЕ!$CJ141&gt;0,1,0)&amp;"y"&amp;B141&amp;"d"&amp;H141&amp;"e"&amp;F141&amp;G141</f>
        <v>x0w00t00f00b00g00c00i00r00m00hS00hZ00p00k00z00j00n00ELh0v0a00s00u0y0de</v>
      </c>
      <c r="L141" s="28" t="str">
        <f ca="1">ДАННЫЕ!$I141&amp;"VN"&amp;IF(ДАННЫЕ!AW141&gt;0,11,10)&amp;"CD"&amp;IF(ДАННЫЕ!BF141&gt;500,16,IF(ДАННЫЕ!BF141&gt;350,15,IF(ДАННЫЕ!BF141&gt;=200,14,IF(ДАННЫЕ!BF141&gt;=100,13,IF(ДАННЫЕ!BF141&gt;=50,12,IF(ДАННЫЕ!BF141&gt;0,11,10))))))&amp;"AR"&amp;IF(ДАННЫЕ!BX141&gt;0,1,0)&amp;"GD"&amp;B141&amp;"VV"&amp;IF(E141&gt;=5,IF(E141&lt;18,1,0),0)</f>
        <v>VN10CD10AR0GD0VV0</v>
      </c>
      <c r="M141" s="28" t="str">
        <f>ДАННЫЕ!$I141&amp;"b"&amp;ДАННЫЕ!$BI141&amp;"r"&amp;ДАННЫЕ!$BJ141&amp;"CD"&amp;IF(ДАННЫЕ!BF141&gt;0,IF(ДАННЫЕ!BF141&lt;200,1,IF(ДАННЫЕ!BF141&lt;350,2,3)),0)&amp;"h"&amp;IF(ДАННЫЕ!$BK141+ДАННЫЕ!$BL141+ДАННЫЕ!$BM141&gt;0,1,0)&amp;"x"&amp;ДАННЫЕ!$BK141&amp;"y"&amp;ДАННЫЕ!$BL141&amp;"z"&amp;ДАННЫЕ!$BM141&amp;"c"&amp;IF(ДАННЫЕ!$BK141+ДАННЫЕ!$BL141+ДАННЫЕ!$BM141=3,1,0)&amp;"a"&amp;IF(ДАННЫЕ!$BQ141+ДАННЫЕ!$BR141&gt;0,1,0)&amp;"d"&amp;ДАННЫЕ!$BQ141&amp;"v"&amp;ДАННЫЕ!$BR141&amp;"p"&amp;ДАННЫЕ!$BS141&amp;"n"&amp;ДАННЫЕ!$BU141&amp;"t"&amp;ДАННЫЕ!$BV141&amp;"o"&amp;ДАННЫЕ!$BT141&amp;"l"&amp;IF(ДАННЫЕ!$BN141&gt;0,1,0)&amp;ДАННЫЕ!$BN141&amp;"g"&amp;ДАННЫЕ!$BO141&amp;"s"&amp;ДАННЫЕ!$BP141&amp;"DZ"&amp;IF(ДАННЫЕ!B141-ДАННЫЕ!G141 &lt; 60,IF(ДАННЫЕ!B141-ДАННЫЕ!G141 &gt;= 0,1,0),0)&amp;"u"&amp;IF(ДАННЫЕ!$CJ141&gt;0,1,0)</f>
        <v>brCD0h0xyzc0a0dvpntol0gsDZ1u0</v>
      </c>
      <c r="N141" s="28" t="str">
        <f ca="1">ДАННЫЕ!$F141&amp;ДАННЫЕ!$I141&amp;"g"&amp;B141&amp;"cf"&amp;D141&amp;"a"&amp;IF(ДАННЫЕ!$BX141&gt;0,1,0)&amp;IF(ДАННЫЕ!$BF141&gt;500,1,IF(ДАННЫЕ!$BF141&gt;350,2,IF(ДАННЫЕ!$BF141&gt;=200,3,IF(ДАННЫЕ!$BF141&gt;=100,4,IF(ДАННЫЕ!$BF141&gt;=50,5,IF(ДАННЫЕ!$BF141&lt;50,6,0))))))&amp;"AR"&amp;IF(DATEDIF(ДАННЫЕ!$BX141,ДАННЫЕ!$F$1,"y")&gt;1,1,0)&amp;"VG"&amp;IF(ДАННЫЕ!$BH141="0",1,0)&amp;"o"&amp;IF(T141+ДАННЫЕ!$AF141+ДАННЫЕ!$AG141+ДАННЫЕ!$AH141+ДАННЫЕ!$AI141+ДАННЫЕ!$AJ141+ДАННЫЕ!$AP141+ДАННЫЕ!$AQ141+ДАННЫЕ!$AR141+ДАННЫЕ!$AU141+ДАННЫЕ!$AW141+ДАННЫЕ!$AS141+ДАННЫЕ!$AT141&gt;0,1,0)&amp;"x"&amp;ДАННЫЕ!$AG141&amp;"p"&amp;IF(ДАННЫЕ!$BY141&gt;0,1,0)&amp;"v"&amp;IF(ДАННЫЕ!$BZ141&gt;0,1,0)&amp;"n"&amp;ДАННЫЕ!$CA141&amp;"t"&amp;ДАННЫЕ!$AY141&amp;"k"&amp;ДАННЫЕ!$CB141&amp;"q"&amp;ДАННЫЕ!$CC141&amp;"w"&amp;ДАННЫЕ!$CD141&amp;"e"&amp;ДАННЫЕ!$CE141&amp;"m"&amp;ДАННЫЕ!$CF141&amp;"c"&amp;ДАННЫЕ!$CG141&amp;"z"&amp;ДАННЫЕ!$CH141&amp;"d"&amp;IF(H141=4,1,0)&amp;"s"&amp;IF(ДАННЫЕ!$J141=1,0,1)&amp;"u"&amp;IF(ДАННЫЕ!$CJ141&gt;0,1,0)</f>
        <v>g0cf0a06AR1VG0o0xp0v0ntkqwemczd0s1u0</v>
      </c>
      <c r="O141" s="28" t="str">
        <f>ДАННЫЕ!$I141&amp;"g"&amp;B141&amp;A141&amp;"f"&amp;P141&amp;"c"&amp;IF(ДАННЫЕ!$U141&gt;0,1,0)&amp;"s"&amp;IF(ДАННЫЕ!$Q141&gt;0,IF(YEAR(ДАННЫЕ!$F$1)=YEAR(ДАННЫЕ!$Q141),IF(MONTH(ДАННЫЕ!$F$1)=MONTH(ДАННЫЕ!$Q141),111,11),1),0)&amp;"i"&amp;IF(ДАННЫЕ!$R141+ДАННЫЕ!$S141+ДАННЫЕ!$T141=0,0,1)&amp;"h"&amp;IF(ДАННЫЕ!$P141&gt;0,1,0)&amp;"p"&amp;IF(ДАННЫЕ!$CI141&gt;0,IF(YEAR(ДАННЫЕ!$F$1)=YEAR(ДАННЫЕ!$CI141),IF(MONTH(ДАННЫЕ!$F$1)=MONTH(ДАННЫЕ!$CI141),111,11),1),0)&amp;"d"&amp;IF(ДАННЫЕ!$CJ141&gt;0,IF(YEAR(ДАННЫЕ!$F$1)=YEAR(ДАННЫЕ!$CJ141),IF(MONTH(ДАННЫЕ!$F$1)=MONTH(ДАННЫЕ!$CJ141),111,11),1),0)&amp;"o"&amp;IF(ДАННЫЕ!$CK141&gt;0,IF(MONTH(ДАННЫЕ!$F$1)=MONTH(ДАННЫЕ!$CK141),111,11),0)&amp;"v"&amp;IF(ДАННЫЕ!$BE141&gt;0,IF(MONTH(ДАННЫЕ!$F$1)=MONTH(ДАННЫЕ!$BE141),111,11),0)</f>
        <v>g00f0c0s0i0h0p0d0o0v0</v>
      </c>
      <c r="P141" s="15">
        <f t="shared" si="8"/>
        <v>0</v>
      </c>
      <c r="Q141" s="15">
        <f>IF(ДАННЫЕ!$F$1&gt;ДАННЫЕ!$N141,IF(YEAR(ДАННЫЕ!$F$1)=YEAR(ДАННЫЕ!M141),1,0),0)</f>
        <v>0</v>
      </c>
      <c r="R141" s="15">
        <f>IF(ДАННЫЕ!$F$1&gt;ДАННЫЕ!$N141,IF(YEAR(ДАННЫЕ!$F$1)=YEAR(ДАННЫЕ!N141),1,0),0)</f>
        <v>0</v>
      </c>
      <c r="S141" s="15">
        <f>IF(ДАННЫЕ!$AA141="2А",1,IF(ДАННЫЕ!$AA141="2Б",2,IF(ДАННЫЕ!$AA141="2В",3,IF(ДАННЫЕ!$AA141=3,4,IF(ДАННЫЕ!$AA141="4А",5,IF(ДАННЫЕ!$AA141="4Б",6,IF(ДАННЫЕ!$AA141="4В",7,IF(ДАННЫЕ!$AA141=5,8,0))))))))</f>
        <v>0</v>
      </c>
      <c r="T141" s="15">
        <f>IF(OR(ДАННЫЕ!$AC141=2,ДАННЫЕ!$AD141=2,ДАННЫЕ!$AE141=2),2,IF(OR(ДАННЫЕ!$AC141=1,ДАННЫЕ!$AD141=1,ДАННЫЕ!$AE141=1),1,0))</f>
        <v>0</v>
      </c>
    </row>
    <row r="142" spans="1:20" ht="15" customHeight="1" x14ac:dyDescent="0.2">
      <c r="A142" s="78">
        <f>IF(B142&gt;0,IF(MONTH(ДАННЫЕ!$F$1)=MONTH(ДАННЫЕ!$B142),1,0),0)</f>
        <v>0</v>
      </c>
      <c r="B142" s="14">
        <f>IF(ДАННЫЕ!$B142&gt;0,IF(YEAR(ДАННЫЕ!$F$1)=YEAR(ДАННЫЕ!$B142),1,0),0)</f>
        <v>0</v>
      </c>
      <c r="C142" s="14">
        <f>IF(ДАННЫЕ!$CM142&gt;0,IF(YEAR(ДАННЫЕ!$F$1)=YEAR(ДАННЫЕ!$CM142),1,0),0)</f>
        <v>0</v>
      </c>
      <c r="D142" s="14">
        <f>IF(ДАННЫЕ!$CJ142&gt;0,IF(ДАННЫЕ!$CL142&gt;ДАННЫЕ!$F$1,1,IF(ДАННЫЕ!$CL142&gt;0,0,1)),0)</f>
        <v>0</v>
      </c>
      <c r="E142" s="43" t="str">
        <f ca="1">IF(ДАННЫЕ!$F$1&gt;0,IF(ДАННЫЕ!$G142&gt;0,DATEDIF(ДАННЫЕ!$G142,ДАННЫЕ!$F$1,"y"),""),IF(ДАННЫЕ!$G142&gt;0,DATEDIF(ДАННЫЕ!$G142,TODAY(),"y"),""))</f>
        <v/>
      </c>
      <c r="F142" s="43" t="str">
        <f xml:space="preserve"> IF(ДАННЫЕ!$F142="М",IF(E142&gt;=18,IF(E142&lt;60,1,""),""),"")&amp;IF(ДАННЫЕ!$F142="Ж",IF(E142&gt;=18,IF(E142&lt;55,1,""),""),"")</f>
        <v/>
      </c>
      <c r="G142" s="43" t="str">
        <f xml:space="preserve"> IF(ДАННЫЕ!$F142="М",IF(E142&gt;=60,2,""),"")&amp;IF(ДАННЫЕ!$F142="Ж",IF(E142&gt;=55,2,""),"")</f>
        <v/>
      </c>
      <c r="H142" s="43" t="str">
        <f t="shared" ca="1" si="6"/>
        <v/>
      </c>
      <c r="I142" s="43" t="str">
        <f t="shared" ca="1" si="7"/>
        <v>03</v>
      </c>
      <c r="J142" s="28" t="str">
        <f ca="1">ДАННЫЕ!$F142&amp;H142&amp;I142&amp;ДАННЫЕ!$I142&amp;"m"&amp;IF(ДАННЫЕ!$I142&gt;0,IF(ДАННЫЕ!$J142&gt;0,0,1),"")&amp;"f"&amp;IF(ДАННЫЕ!$R142&gt;0,IF(YEAR(ДАННЫЕ!$F$1)=YEAR(ДАННЫЕ!$R142),1,0),0)&amp;"z"&amp;ДАННЫЕ!$R142&amp;"p"&amp;ДАННЫЕ!$S142&amp;"i"&amp;ДАННЫЕ!$T142&amp;"h"&amp;ДАННЫЕ!$K142&amp;"be"&amp;ДАННЫЕ!$BI142&amp;"CD"&amp;IF(ДАННЫЕ!BF142&gt;500,4,IF(ДАННЫЕ!BF142&gt;350,3,IF(ДАННЫЕ!BF142&gt;200,2,IF(ДАННЫЕ!BF142&gt;0,1,0))))&amp;"g"&amp;B142&amp;"d"&amp;H142&amp;"l"&amp;ДАННЫЕ!AT142&amp;"a"&amp;ДАННЫЕ!$V142&amp;"v"&amp;R142&amp;"k"&amp;ДАННЫЕ!$U142&amp;"s"&amp;ДАННЫЕ!$Y142&amp;"t"&amp;ДАННЫЕ!$X142&amp;"b"&amp;IF(ДАННЫЕ!$Q142&gt;1,1,0)&amp;"PP"&amp;ДАННЫЕ!Z142&amp;"c"&amp;S142&amp;"x"&amp;IF(ДАННЫЕ!$BY142&gt;0,IF(YEAR(ДАННЫЕ!$F$1)=YEAR(ДАННЫЕ!$BY142),1,0),0)&amp;"n"&amp;IF(ДАННЫЕ!$BZ142&gt;0,IF(YEAR(ДАННЫЕ!$F$1)=YEAR(ДАННЫЕ!$BZ142),1,0),0)&amp;"u"&amp;D142&amp;"z"&amp;IF(ДАННЫЕ!$CL142&gt;0,IF(YEAR(ДАННЫЕ!$F$1)&gt;YEAR(ДАННЫЕ!$CL142),11,12),0)</f>
        <v>03mf0zpihbeCD0g0dlav0kstb0PPc0x0n0u0z0</v>
      </c>
      <c r="K142" s="28" t="str">
        <f ca="1">ДАННЫЕ!$I142&amp;"x"&amp;B142&amp;"w"&amp;IF(T142+ДАННЫЕ!AD142+ДАННЫЕ!AE142+ДАННЫЕ!AF142+ДАННЫЕ!AG142+ДАННЫЕ!AH142+ДАННЫЕ!$AL142+ДАННЫЕ!AI142+ДАННЫЕ!AJ142+ДАННЫЕ!AK142+ДАННЫЕ!AP142+ДАННЫЕ!AQ142+ДАННЫЕ!AR142+ДАННЫЕ!$AM142+ДАННЫЕ!$AN142+ДАННЫЕ!AS142+ДАННЫЕ!AT142&gt;0,1,0)&amp;IF(OR(T142=2,ДАННЫЕ!AD142=2,ДАННЫЕ!AE142=2,ДАННЫЕ!AF142=2,ДАННЫЕ!AG142=2,ДАННЫЕ!AH142=2,ДАННЫЕ!$AL142=2,ДАННЫЕ!AI142=2,ДАННЫЕ!AJ142=2,ДАННЫЕ!AK142=2,ДАННЫЕ!AP142=2,ДАННЫЕ!AQ142=2,ДАННЫЕ!AR142=2,ДАННЫЕ!$AM142=2,ДАННЫЕ!$AN142=2,ДАННЫЕ!AS142=2,ДАННЫЕ!AT142=2),2,0)&amp;"t"&amp;IF(T142&gt;0,"1"&amp;T142,"00")&amp;"f"&amp;IF(ДАННЫЕ!$AC142,"1"&amp;ДАННЫЕ!$AC142,"00")&amp;"b"&amp;IF(ДАННЫЕ!$AD142,"1"&amp;ДАННЫЕ!$AD142,"00")&amp;"g"&amp;IF(ДАННЫЕ!$AF142,"1"&amp;ДАННЫЕ!$AF142,"00")&amp;"c"&amp;IF(ДАННЫЕ!$AG142,"1"&amp;ДАННЫЕ!$AG142,"00")&amp;"i"&amp;IF(ДАННЫЕ!$AH142,"1"&amp;ДАННЫЕ!$AH142,"00")&amp;"r"&amp;IF(ДАННЫЕ!$AL142,"1"&amp;ДАННЫЕ!$AL142,"00")&amp;"m"&amp;IF(ДАННЫЕ!$AI142,"1"&amp;ДАННЫЕ!$AI142,"00")&amp;"hS"&amp;IF(ДАННЫЕ!$AJ142,"1"&amp;ДАННЫЕ!$AJ142,"00")&amp;"hZ"&amp;IF(ДАННЫЕ!$AK142,"1"&amp;ДАННЫЕ!$AK142,"00")&amp;"p"&amp;IF(ДАННЫЕ!$AP142,"1"&amp;ДАННЫЕ!$AP142,"00")&amp;"k"&amp;IF(ДАННЫЕ!$AQ142,"1"&amp;ДАННЫЕ!$AQ142,"00")&amp;"z"&amp;IF(ДАННЫЕ!$AR142,"1"&amp;ДАННЫЕ!$AR142,"00")&amp;"j"&amp;IF(ДАННЫЕ!$AM142,"1"&amp;ДАННЫЕ!$AM142,"00")&amp;"n"&amp;IF(ДАННЫЕ!$AN142,"1"&amp;ДАННЫЕ!$AN142,"00")&amp;"E"&amp;ДАННЫЕ!BI142&amp;"L"&amp;ДАННЫЕ!AO142&amp;"h"&amp;IF(ДАННЫЕ!$AU142&gt;0,1,0)&amp;"v"&amp;IF(ДАННЫЕ!$AW142&gt;0,1,0)&amp;"a"&amp;IF(ДАННЫЕ!$AS142,"1"&amp;ДАННЫЕ!$AS142,"00")&amp;"s"&amp;IF(ДАННЫЕ!$AT142,"1"&amp;ДАННЫЕ!$AT142,"00")&amp;"u"&amp;IF(ДАННЫЕ!$CJ142&gt;0,1,0)&amp;"y"&amp;B142&amp;"d"&amp;H142&amp;"e"&amp;F142&amp;G142</f>
        <v>x0w00t00f00b00g00c00i00r00m00hS00hZ00p00k00z00j00n00ELh0v0a00s00u0y0de</v>
      </c>
      <c r="L142" s="28" t="str">
        <f ca="1">ДАННЫЕ!$I142&amp;"VN"&amp;IF(ДАННЫЕ!AW142&gt;0,11,10)&amp;"CD"&amp;IF(ДАННЫЕ!BF142&gt;500,16,IF(ДАННЫЕ!BF142&gt;350,15,IF(ДАННЫЕ!BF142&gt;=200,14,IF(ДАННЫЕ!BF142&gt;=100,13,IF(ДАННЫЕ!BF142&gt;=50,12,IF(ДАННЫЕ!BF142&gt;0,11,10))))))&amp;"AR"&amp;IF(ДАННЫЕ!BX142&gt;0,1,0)&amp;"GD"&amp;B142&amp;"VV"&amp;IF(E142&gt;=5,IF(E142&lt;18,1,0),0)</f>
        <v>VN10CD10AR0GD0VV0</v>
      </c>
      <c r="M142" s="28" t="str">
        <f>ДАННЫЕ!$I142&amp;"b"&amp;ДАННЫЕ!$BI142&amp;"r"&amp;ДАННЫЕ!$BJ142&amp;"CD"&amp;IF(ДАННЫЕ!BF142&gt;0,IF(ДАННЫЕ!BF142&lt;200,1,IF(ДАННЫЕ!BF142&lt;350,2,3)),0)&amp;"h"&amp;IF(ДАННЫЕ!$BK142+ДАННЫЕ!$BL142+ДАННЫЕ!$BM142&gt;0,1,0)&amp;"x"&amp;ДАННЫЕ!$BK142&amp;"y"&amp;ДАННЫЕ!$BL142&amp;"z"&amp;ДАННЫЕ!$BM142&amp;"c"&amp;IF(ДАННЫЕ!$BK142+ДАННЫЕ!$BL142+ДАННЫЕ!$BM142=3,1,0)&amp;"a"&amp;IF(ДАННЫЕ!$BQ142+ДАННЫЕ!$BR142&gt;0,1,0)&amp;"d"&amp;ДАННЫЕ!$BQ142&amp;"v"&amp;ДАННЫЕ!$BR142&amp;"p"&amp;ДАННЫЕ!$BS142&amp;"n"&amp;ДАННЫЕ!$BU142&amp;"t"&amp;ДАННЫЕ!$BV142&amp;"o"&amp;ДАННЫЕ!$BT142&amp;"l"&amp;IF(ДАННЫЕ!$BN142&gt;0,1,0)&amp;ДАННЫЕ!$BN142&amp;"g"&amp;ДАННЫЕ!$BO142&amp;"s"&amp;ДАННЫЕ!$BP142&amp;"DZ"&amp;IF(ДАННЫЕ!B142-ДАННЫЕ!G142 &lt; 60,IF(ДАННЫЕ!B142-ДАННЫЕ!G142 &gt;= 0,1,0),0)&amp;"u"&amp;IF(ДАННЫЕ!$CJ142&gt;0,1,0)</f>
        <v>brCD0h0xyzc0a0dvpntol0gsDZ1u0</v>
      </c>
      <c r="N142" s="28" t="str">
        <f ca="1">ДАННЫЕ!$F142&amp;ДАННЫЕ!$I142&amp;"g"&amp;B142&amp;"cf"&amp;D142&amp;"a"&amp;IF(ДАННЫЕ!$BX142&gt;0,1,0)&amp;IF(ДАННЫЕ!$BF142&gt;500,1,IF(ДАННЫЕ!$BF142&gt;350,2,IF(ДАННЫЕ!$BF142&gt;=200,3,IF(ДАННЫЕ!$BF142&gt;=100,4,IF(ДАННЫЕ!$BF142&gt;=50,5,IF(ДАННЫЕ!$BF142&lt;50,6,0))))))&amp;"AR"&amp;IF(DATEDIF(ДАННЫЕ!$BX142,ДАННЫЕ!$F$1,"y")&gt;1,1,0)&amp;"VG"&amp;IF(ДАННЫЕ!$BH142="0",1,0)&amp;"o"&amp;IF(T142+ДАННЫЕ!$AF142+ДАННЫЕ!$AG142+ДАННЫЕ!$AH142+ДАННЫЕ!$AI142+ДАННЫЕ!$AJ142+ДАННЫЕ!$AP142+ДАННЫЕ!$AQ142+ДАННЫЕ!$AR142+ДАННЫЕ!$AU142+ДАННЫЕ!$AW142+ДАННЫЕ!$AS142+ДАННЫЕ!$AT142&gt;0,1,0)&amp;"x"&amp;ДАННЫЕ!$AG142&amp;"p"&amp;IF(ДАННЫЕ!$BY142&gt;0,1,0)&amp;"v"&amp;IF(ДАННЫЕ!$BZ142&gt;0,1,0)&amp;"n"&amp;ДАННЫЕ!$CA142&amp;"t"&amp;ДАННЫЕ!$AY142&amp;"k"&amp;ДАННЫЕ!$CB142&amp;"q"&amp;ДАННЫЕ!$CC142&amp;"w"&amp;ДАННЫЕ!$CD142&amp;"e"&amp;ДАННЫЕ!$CE142&amp;"m"&amp;ДАННЫЕ!$CF142&amp;"c"&amp;ДАННЫЕ!$CG142&amp;"z"&amp;ДАННЫЕ!$CH142&amp;"d"&amp;IF(H142=4,1,0)&amp;"s"&amp;IF(ДАННЫЕ!$J142=1,0,1)&amp;"u"&amp;IF(ДАННЫЕ!$CJ142&gt;0,1,0)</f>
        <v>g0cf0a06AR1VG0o0xp0v0ntkqwemczd0s1u0</v>
      </c>
      <c r="O142" s="28" t="str">
        <f>ДАННЫЕ!$I142&amp;"g"&amp;B142&amp;A142&amp;"f"&amp;P142&amp;"c"&amp;IF(ДАННЫЕ!$U142&gt;0,1,0)&amp;"s"&amp;IF(ДАННЫЕ!$Q142&gt;0,IF(YEAR(ДАННЫЕ!$F$1)=YEAR(ДАННЫЕ!$Q142),IF(MONTH(ДАННЫЕ!$F$1)=MONTH(ДАННЫЕ!$Q142),111,11),1),0)&amp;"i"&amp;IF(ДАННЫЕ!$R142+ДАННЫЕ!$S142+ДАННЫЕ!$T142=0,0,1)&amp;"h"&amp;IF(ДАННЫЕ!$P142&gt;0,1,0)&amp;"p"&amp;IF(ДАННЫЕ!$CI142&gt;0,IF(YEAR(ДАННЫЕ!$F$1)=YEAR(ДАННЫЕ!$CI142),IF(MONTH(ДАННЫЕ!$F$1)=MONTH(ДАННЫЕ!$CI142),111,11),1),0)&amp;"d"&amp;IF(ДАННЫЕ!$CJ142&gt;0,IF(YEAR(ДАННЫЕ!$F$1)=YEAR(ДАННЫЕ!$CJ142),IF(MONTH(ДАННЫЕ!$F$1)=MONTH(ДАННЫЕ!$CJ142),111,11),1),0)&amp;"o"&amp;IF(ДАННЫЕ!$CK142&gt;0,IF(MONTH(ДАННЫЕ!$F$1)=MONTH(ДАННЫЕ!$CK142),111,11),0)&amp;"v"&amp;IF(ДАННЫЕ!$BE142&gt;0,IF(MONTH(ДАННЫЕ!$F$1)=MONTH(ДАННЫЕ!$BE142),111,11),0)</f>
        <v>g00f0c0s0i0h0p0d0o0v0</v>
      </c>
      <c r="P142" s="15">
        <f t="shared" si="8"/>
        <v>0</v>
      </c>
      <c r="Q142" s="15">
        <f>IF(ДАННЫЕ!$F$1&gt;ДАННЫЕ!$N142,IF(YEAR(ДАННЫЕ!$F$1)=YEAR(ДАННЫЕ!M142),1,0),0)</f>
        <v>0</v>
      </c>
      <c r="R142" s="15">
        <f>IF(ДАННЫЕ!$F$1&gt;ДАННЫЕ!$N142,IF(YEAR(ДАННЫЕ!$F$1)=YEAR(ДАННЫЕ!N142),1,0),0)</f>
        <v>0</v>
      </c>
      <c r="S142" s="15">
        <f>IF(ДАННЫЕ!$AA142="2А",1,IF(ДАННЫЕ!$AA142="2Б",2,IF(ДАННЫЕ!$AA142="2В",3,IF(ДАННЫЕ!$AA142=3,4,IF(ДАННЫЕ!$AA142="4А",5,IF(ДАННЫЕ!$AA142="4Б",6,IF(ДАННЫЕ!$AA142="4В",7,IF(ДАННЫЕ!$AA142=5,8,0))))))))</f>
        <v>0</v>
      </c>
      <c r="T142" s="15">
        <f>IF(OR(ДАННЫЕ!$AC142=2,ДАННЫЕ!$AD142=2,ДАННЫЕ!$AE142=2),2,IF(OR(ДАННЫЕ!$AC142=1,ДАННЫЕ!$AD142=1,ДАННЫЕ!$AE142=1),1,0))</f>
        <v>0</v>
      </c>
    </row>
    <row r="143" spans="1:20" ht="15" customHeight="1" x14ac:dyDescent="0.2">
      <c r="A143" s="78">
        <f>IF(B143&gt;0,IF(MONTH(ДАННЫЕ!$F$1)=MONTH(ДАННЫЕ!$B143),1,0),0)</f>
        <v>0</v>
      </c>
      <c r="B143" s="14">
        <f>IF(ДАННЫЕ!$B143&gt;0,IF(YEAR(ДАННЫЕ!$F$1)=YEAR(ДАННЫЕ!$B143),1,0),0)</f>
        <v>0</v>
      </c>
      <c r="C143" s="14">
        <f>IF(ДАННЫЕ!$CM143&gt;0,IF(YEAR(ДАННЫЕ!$F$1)=YEAR(ДАННЫЕ!$CM143),1,0),0)</f>
        <v>0</v>
      </c>
      <c r="D143" s="14">
        <f>IF(ДАННЫЕ!$CJ143&gt;0,IF(ДАННЫЕ!$CL143&gt;ДАННЫЕ!$F$1,1,IF(ДАННЫЕ!$CL143&gt;0,0,1)),0)</f>
        <v>0</v>
      </c>
      <c r="E143" s="43" t="str">
        <f ca="1">IF(ДАННЫЕ!$F$1&gt;0,IF(ДАННЫЕ!$G143&gt;0,DATEDIF(ДАННЫЕ!$G143,ДАННЫЕ!$F$1,"y"),""),IF(ДАННЫЕ!$G143&gt;0,DATEDIF(ДАННЫЕ!$G143,TODAY(),"y"),""))</f>
        <v/>
      </c>
      <c r="F143" s="43" t="str">
        <f xml:space="preserve"> IF(ДАННЫЕ!$F143="М",IF(E143&gt;=18,IF(E143&lt;60,1,""),""),"")&amp;IF(ДАННЫЕ!$F143="Ж",IF(E143&gt;=18,IF(E143&lt;55,1,""),""),"")</f>
        <v/>
      </c>
      <c r="G143" s="43" t="str">
        <f xml:space="preserve"> IF(ДАННЫЕ!$F143="М",IF(E143&gt;=60,2,""),"")&amp;IF(ДАННЫЕ!$F143="Ж",IF(E143&gt;=55,2,""),"")</f>
        <v/>
      </c>
      <c r="H143" s="43" t="str">
        <f t="shared" ca="1" si="6"/>
        <v/>
      </c>
      <c r="I143" s="43" t="str">
        <f t="shared" ca="1" si="7"/>
        <v>03</v>
      </c>
      <c r="J143" s="28" t="str">
        <f ca="1">ДАННЫЕ!$F143&amp;H143&amp;I143&amp;ДАННЫЕ!$I143&amp;"m"&amp;IF(ДАННЫЕ!$I143&gt;0,IF(ДАННЫЕ!$J143&gt;0,0,1),"")&amp;"f"&amp;IF(ДАННЫЕ!$R143&gt;0,IF(YEAR(ДАННЫЕ!$F$1)=YEAR(ДАННЫЕ!$R143),1,0),0)&amp;"z"&amp;ДАННЫЕ!$R143&amp;"p"&amp;ДАННЫЕ!$S143&amp;"i"&amp;ДАННЫЕ!$T143&amp;"h"&amp;ДАННЫЕ!$K143&amp;"be"&amp;ДАННЫЕ!$BI143&amp;"CD"&amp;IF(ДАННЫЕ!BF143&gt;500,4,IF(ДАННЫЕ!BF143&gt;350,3,IF(ДАННЫЕ!BF143&gt;200,2,IF(ДАННЫЕ!BF143&gt;0,1,0))))&amp;"g"&amp;B143&amp;"d"&amp;H143&amp;"l"&amp;ДАННЫЕ!AT143&amp;"a"&amp;ДАННЫЕ!$V143&amp;"v"&amp;R143&amp;"k"&amp;ДАННЫЕ!$U143&amp;"s"&amp;ДАННЫЕ!$Y143&amp;"t"&amp;ДАННЫЕ!$X143&amp;"b"&amp;IF(ДАННЫЕ!$Q143&gt;1,1,0)&amp;"PP"&amp;ДАННЫЕ!Z143&amp;"c"&amp;S143&amp;"x"&amp;IF(ДАННЫЕ!$BY143&gt;0,IF(YEAR(ДАННЫЕ!$F$1)=YEAR(ДАННЫЕ!$BY143),1,0),0)&amp;"n"&amp;IF(ДАННЫЕ!$BZ143&gt;0,IF(YEAR(ДАННЫЕ!$F$1)=YEAR(ДАННЫЕ!$BZ143),1,0),0)&amp;"u"&amp;D143&amp;"z"&amp;IF(ДАННЫЕ!$CL143&gt;0,IF(YEAR(ДАННЫЕ!$F$1)&gt;YEAR(ДАННЫЕ!$CL143),11,12),0)</f>
        <v>03mf0zpihbeCD0g0dlav0kstb0PPc0x0n0u0z0</v>
      </c>
      <c r="K143" s="28" t="str">
        <f ca="1">ДАННЫЕ!$I143&amp;"x"&amp;B143&amp;"w"&amp;IF(T143+ДАННЫЕ!AD143+ДАННЫЕ!AE143+ДАННЫЕ!AF143+ДАННЫЕ!AG143+ДАННЫЕ!AH143+ДАННЫЕ!$AL143+ДАННЫЕ!AI143+ДАННЫЕ!AJ143+ДАННЫЕ!AK143+ДАННЫЕ!AP143+ДАННЫЕ!AQ143+ДАННЫЕ!AR143+ДАННЫЕ!$AM143+ДАННЫЕ!$AN143+ДАННЫЕ!AS143+ДАННЫЕ!AT143&gt;0,1,0)&amp;IF(OR(T143=2,ДАННЫЕ!AD143=2,ДАННЫЕ!AE143=2,ДАННЫЕ!AF143=2,ДАННЫЕ!AG143=2,ДАННЫЕ!AH143=2,ДАННЫЕ!$AL143=2,ДАННЫЕ!AI143=2,ДАННЫЕ!AJ143=2,ДАННЫЕ!AK143=2,ДАННЫЕ!AP143=2,ДАННЫЕ!AQ143=2,ДАННЫЕ!AR143=2,ДАННЫЕ!$AM143=2,ДАННЫЕ!$AN143=2,ДАННЫЕ!AS143=2,ДАННЫЕ!AT143=2),2,0)&amp;"t"&amp;IF(T143&gt;0,"1"&amp;T143,"00")&amp;"f"&amp;IF(ДАННЫЕ!$AC143,"1"&amp;ДАННЫЕ!$AC143,"00")&amp;"b"&amp;IF(ДАННЫЕ!$AD143,"1"&amp;ДАННЫЕ!$AD143,"00")&amp;"g"&amp;IF(ДАННЫЕ!$AF143,"1"&amp;ДАННЫЕ!$AF143,"00")&amp;"c"&amp;IF(ДАННЫЕ!$AG143,"1"&amp;ДАННЫЕ!$AG143,"00")&amp;"i"&amp;IF(ДАННЫЕ!$AH143,"1"&amp;ДАННЫЕ!$AH143,"00")&amp;"r"&amp;IF(ДАННЫЕ!$AL143,"1"&amp;ДАННЫЕ!$AL143,"00")&amp;"m"&amp;IF(ДАННЫЕ!$AI143,"1"&amp;ДАННЫЕ!$AI143,"00")&amp;"hS"&amp;IF(ДАННЫЕ!$AJ143,"1"&amp;ДАННЫЕ!$AJ143,"00")&amp;"hZ"&amp;IF(ДАННЫЕ!$AK143,"1"&amp;ДАННЫЕ!$AK143,"00")&amp;"p"&amp;IF(ДАННЫЕ!$AP143,"1"&amp;ДАННЫЕ!$AP143,"00")&amp;"k"&amp;IF(ДАННЫЕ!$AQ143,"1"&amp;ДАННЫЕ!$AQ143,"00")&amp;"z"&amp;IF(ДАННЫЕ!$AR143,"1"&amp;ДАННЫЕ!$AR143,"00")&amp;"j"&amp;IF(ДАННЫЕ!$AM143,"1"&amp;ДАННЫЕ!$AM143,"00")&amp;"n"&amp;IF(ДАННЫЕ!$AN143,"1"&amp;ДАННЫЕ!$AN143,"00")&amp;"E"&amp;ДАННЫЕ!BI143&amp;"L"&amp;ДАННЫЕ!AO143&amp;"h"&amp;IF(ДАННЫЕ!$AU143&gt;0,1,0)&amp;"v"&amp;IF(ДАННЫЕ!$AW143&gt;0,1,0)&amp;"a"&amp;IF(ДАННЫЕ!$AS143,"1"&amp;ДАННЫЕ!$AS143,"00")&amp;"s"&amp;IF(ДАННЫЕ!$AT143,"1"&amp;ДАННЫЕ!$AT143,"00")&amp;"u"&amp;IF(ДАННЫЕ!$CJ143&gt;0,1,0)&amp;"y"&amp;B143&amp;"d"&amp;H143&amp;"e"&amp;F143&amp;G143</f>
        <v>x0w00t00f00b00g00c00i00r00m00hS00hZ00p00k00z00j00n00ELh0v0a00s00u0y0de</v>
      </c>
      <c r="L143" s="28" t="str">
        <f ca="1">ДАННЫЕ!$I143&amp;"VN"&amp;IF(ДАННЫЕ!AW143&gt;0,11,10)&amp;"CD"&amp;IF(ДАННЫЕ!BF143&gt;500,16,IF(ДАННЫЕ!BF143&gt;350,15,IF(ДАННЫЕ!BF143&gt;=200,14,IF(ДАННЫЕ!BF143&gt;=100,13,IF(ДАННЫЕ!BF143&gt;=50,12,IF(ДАННЫЕ!BF143&gt;0,11,10))))))&amp;"AR"&amp;IF(ДАННЫЕ!BX143&gt;0,1,0)&amp;"GD"&amp;B143&amp;"VV"&amp;IF(E143&gt;=5,IF(E143&lt;18,1,0),0)</f>
        <v>VN10CD10AR0GD0VV0</v>
      </c>
      <c r="M143" s="28" t="str">
        <f>ДАННЫЕ!$I143&amp;"b"&amp;ДАННЫЕ!$BI143&amp;"r"&amp;ДАННЫЕ!$BJ143&amp;"CD"&amp;IF(ДАННЫЕ!BF143&gt;0,IF(ДАННЫЕ!BF143&lt;200,1,IF(ДАННЫЕ!BF143&lt;350,2,3)),0)&amp;"h"&amp;IF(ДАННЫЕ!$BK143+ДАННЫЕ!$BL143+ДАННЫЕ!$BM143&gt;0,1,0)&amp;"x"&amp;ДАННЫЕ!$BK143&amp;"y"&amp;ДАННЫЕ!$BL143&amp;"z"&amp;ДАННЫЕ!$BM143&amp;"c"&amp;IF(ДАННЫЕ!$BK143+ДАННЫЕ!$BL143+ДАННЫЕ!$BM143=3,1,0)&amp;"a"&amp;IF(ДАННЫЕ!$BQ143+ДАННЫЕ!$BR143&gt;0,1,0)&amp;"d"&amp;ДАННЫЕ!$BQ143&amp;"v"&amp;ДАННЫЕ!$BR143&amp;"p"&amp;ДАННЫЕ!$BS143&amp;"n"&amp;ДАННЫЕ!$BU143&amp;"t"&amp;ДАННЫЕ!$BV143&amp;"o"&amp;ДАННЫЕ!$BT143&amp;"l"&amp;IF(ДАННЫЕ!$BN143&gt;0,1,0)&amp;ДАННЫЕ!$BN143&amp;"g"&amp;ДАННЫЕ!$BO143&amp;"s"&amp;ДАННЫЕ!$BP143&amp;"DZ"&amp;IF(ДАННЫЕ!B143-ДАННЫЕ!G143 &lt; 60,IF(ДАННЫЕ!B143-ДАННЫЕ!G143 &gt;= 0,1,0),0)&amp;"u"&amp;IF(ДАННЫЕ!$CJ143&gt;0,1,0)</f>
        <v>brCD0h0xyzc0a0dvpntol0gsDZ1u0</v>
      </c>
      <c r="N143" s="28" t="str">
        <f ca="1">ДАННЫЕ!$F143&amp;ДАННЫЕ!$I143&amp;"g"&amp;B143&amp;"cf"&amp;D143&amp;"a"&amp;IF(ДАННЫЕ!$BX143&gt;0,1,0)&amp;IF(ДАННЫЕ!$BF143&gt;500,1,IF(ДАННЫЕ!$BF143&gt;350,2,IF(ДАННЫЕ!$BF143&gt;=200,3,IF(ДАННЫЕ!$BF143&gt;=100,4,IF(ДАННЫЕ!$BF143&gt;=50,5,IF(ДАННЫЕ!$BF143&lt;50,6,0))))))&amp;"AR"&amp;IF(DATEDIF(ДАННЫЕ!$BX143,ДАННЫЕ!$F$1,"y")&gt;1,1,0)&amp;"VG"&amp;IF(ДАННЫЕ!$BH143="0",1,0)&amp;"o"&amp;IF(T143+ДАННЫЕ!$AF143+ДАННЫЕ!$AG143+ДАННЫЕ!$AH143+ДАННЫЕ!$AI143+ДАННЫЕ!$AJ143+ДАННЫЕ!$AP143+ДАННЫЕ!$AQ143+ДАННЫЕ!$AR143+ДАННЫЕ!$AU143+ДАННЫЕ!$AW143+ДАННЫЕ!$AS143+ДАННЫЕ!$AT143&gt;0,1,0)&amp;"x"&amp;ДАННЫЕ!$AG143&amp;"p"&amp;IF(ДАННЫЕ!$BY143&gt;0,1,0)&amp;"v"&amp;IF(ДАННЫЕ!$BZ143&gt;0,1,0)&amp;"n"&amp;ДАННЫЕ!$CA143&amp;"t"&amp;ДАННЫЕ!$AY143&amp;"k"&amp;ДАННЫЕ!$CB143&amp;"q"&amp;ДАННЫЕ!$CC143&amp;"w"&amp;ДАННЫЕ!$CD143&amp;"e"&amp;ДАННЫЕ!$CE143&amp;"m"&amp;ДАННЫЕ!$CF143&amp;"c"&amp;ДАННЫЕ!$CG143&amp;"z"&amp;ДАННЫЕ!$CH143&amp;"d"&amp;IF(H143=4,1,0)&amp;"s"&amp;IF(ДАННЫЕ!$J143=1,0,1)&amp;"u"&amp;IF(ДАННЫЕ!$CJ143&gt;0,1,0)</f>
        <v>g0cf0a06AR1VG0o0xp0v0ntkqwemczd0s1u0</v>
      </c>
      <c r="O143" s="28" t="str">
        <f>ДАННЫЕ!$I143&amp;"g"&amp;B143&amp;A143&amp;"f"&amp;P143&amp;"c"&amp;IF(ДАННЫЕ!$U143&gt;0,1,0)&amp;"s"&amp;IF(ДАННЫЕ!$Q143&gt;0,IF(YEAR(ДАННЫЕ!$F$1)=YEAR(ДАННЫЕ!$Q143),IF(MONTH(ДАННЫЕ!$F$1)=MONTH(ДАННЫЕ!$Q143),111,11),1),0)&amp;"i"&amp;IF(ДАННЫЕ!$R143+ДАННЫЕ!$S143+ДАННЫЕ!$T143=0,0,1)&amp;"h"&amp;IF(ДАННЫЕ!$P143&gt;0,1,0)&amp;"p"&amp;IF(ДАННЫЕ!$CI143&gt;0,IF(YEAR(ДАННЫЕ!$F$1)=YEAR(ДАННЫЕ!$CI143),IF(MONTH(ДАННЫЕ!$F$1)=MONTH(ДАННЫЕ!$CI143),111,11),1),0)&amp;"d"&amp;IF(ДАННЫЕ!$CJ143&gt;0,IF(YEAR(ДАННЫЕ!$F$1)=YEAR(ДАННЫЕ!$CJ143),IF(MONTH(ДАННЫЕ!$F$1)=MONTH(ДАННЫЕ!$CJ143),111,11),1),0)&amp;"o"&amp;IF(ДАННЫЕ!$CK143&gt;0,IF(MONTH(ДАННЫЕ!$F$1)=MONTH(ДАННЫЕ!$CK143),111,11),0)&amp;"v"&amp;IF(ДАННЫЕ!$BE143&gt;0,IF(MONTH(ДАННЫЕ!$F$1)=MONTH(ДАННЫЕ!$BE143),111,11),0)</f>
        <v>g00f0c0s0i0h0p0d0o0v0</v>
      </c>
      <c r="P143" s="15">
        <f t="shared" si="8"/>
        <v>0</v>
      </c>
      <c r="Q143" s="15">
        <f>IF(ДАННЫЕ!$F$1&gt;ДАННЫЕ!$N143,IF(YEAR(ДАННЫЕ!$F$1)=YEAR(ДАННЫЕ!M143),1,0),0)</f>
        <v>0</v>
      </c>
      <c r="R143" s="15">
        <f>IF(ДАННЫЕ!$F$1&gt;ДАННЫЕ!$N143,IF(YEAR(ДАННЫЕ!$F$1)=YEAR(ДАННЫЕ!N143),1,0),0)</f>
        <v>0</v>
      </c>
      <c r="S143" s="15">
        <f>IF(ДАННЫЕ!$AA143="2А",1,IF(ДАННЫЕ!$AA143="2Б",2,IF(ДАННЫЕ!$AA143="2В",3,IF(ДАННЫЕ!$AA143=3,4,IF(ДАННЫЕ!$AA143="4А",5,IF(ДАННЫЕ!$AA143="4Б",6,IF(ДАННЫЕ!$AA143="4В",7,IF(ДАННЫЕ!$AA143=5,8,0))))))))</f>
        <v>0</v>
      </c>
      <c r="T143" s="15">
        <f>IF(OR(ДАННЫЕ!$AC143=2,ДАННЫЕ!$AD143=2,ДАННЫЕ!$AE143=2),2,IF(OR(ДАННЫЕ!$AC143=1,ДАННЫЕ!$AD143=1,ДАННЫЕ!$AE143=1),1,0))</f>
        <v>0</v>
      </c>
    </row>
    <row r="144" spans="1:20" ht="15" customHeight="1" x14ac:dyDescent="0.2">
      <c r="A144" s="78">
        <f>IF(B144&gt;0,IF(MONTH(ДАННЫЕ!$F$1)=MONTH(ДАННЫЕ!$B144),1,0),0)</f>
        <v>0</v>
      </c>
      <c r="B144" s="14">
        <f>IF(ДАННЫЕ!$B144&gt;0,IF(YEAR(ДАННЫЕ!$F$1)=YEAR(ДАННЫЕ!$B144),1,0),0)</f>
        <v>0</v>
      </c>
      <c r="C144" s="14">
        <f>IF(ДАННЫЕ!$CM144&gt;0,IF(YEAR(ДАННЫЕ!$F$1)=YEAR(ДАННЫЕ!$CM144),1,0),0)</f>
        <v>0</v>
      </c>
      <c r="D144" s="14">
        <f>IF(ДАННЫЕ!$CJ144&gt;0,IF(ДАННЫЕ!$CL144&gt;ДАННЫЕ!$F$1,1,IF(ДАННЫЕ!$CL144&gt;0,0,1)),0)</f>
        <v>0</v>
      </c>
      <c r="E144" s="43" t="str">
        <f ca="1">IF(ДАННЫЕ!$F$1&gt;0,IF(ДАННЫЕ!$G144&gt;0,DATEDIF(ДАННЫЕ!$G144,ДАННЫЕ!$F$1,"y"),""),IF(ДАННЫЕ!$G144&gt;0,DATEDIF(ДАННЫЕ!$G144,TODAY(),"y"),""))</f>
        <v/>
      </c>
      <c r="F144" s="43" t="str">
        <f xml:space="preserve"> IF(ДАННЫЕ!$F144="М",IF(E144&gt;=18,IF(E144&lt;60,1,""),""),"")&amp;IF(ДАННЫЕ!$F144="Ж",IF(E144&gt;=18,IF(E144&lt;55,1,""),""),"")</f>
        <v/>
      </c>
      <c r="G144" s="43" t="str">
        <f xml:space="preserve"> IF(ДАННЫЕ!$F144="М",IF(E144&gt;=60,2,""),"")&amp;IF(ДАННЫЕ!$F144="Ж",IF(E144&gt;=55,2,""),"")</f>
        <v/>
      </c>
      <c r="H144" s="43" t="str">
        <f t="shared" ca="1" si="6"/>
        <v/>
      </c>
      <c r="I144" s="43" t="str">
        <f t="shared" ca="1" si="7"/>
        <v>03</v>
      </c>
      <c r="J144" s="28" t="str">
        <f ca="1">ДАННЫЕ!$F144&amp;H144&amp;I144&amp;ДАННЫЕ!$I144&amp;"m"&amp;IF(ДАННЫЕ!$I144&gt;0,IF(ДАННЫЕ!$J144&gt;0,0,1),"")&amp;"f"&amp;IF(ДАННЫЕ!$R144&gt;0,IF(YEAR(ДАННЫЕ!$F$1)=YEAR(ДАННЫЕ!$R144),1,0),0)&amp;"z"&amp;ДАННЫЕ!$R144&amp;"p"&amp;ДАННЫЕ!$S144&amp;"i"&amp;ДАННЫЕ!$T144&amp;"h"&amp;ДАННЫЕ!$K144&amp;"be"&amp;ДАННЫЕ!$BI144&amp;"CD"&amp;IF(ДАННЫЕ!BF144&gt;500,4,IF(ДАННЫЕ!BF144&gt;350,3,IF(ДАННЫЕ!BF144&gt;200,2,IF(ДАННЫЕ!BF144&gt;0,1,0))))&amp;"g"&amp;B144&amp;"d"&amp;H144&amp;"l"&amp;ДАННЫЕ!AT144&amp;"a"&amp;ДАННЫЕ!$V144&amp;"v"&amp;R144&amp;"k"&amp;ДАННЫЕ!$U144&amp;"s"&amp;ДАННЫЕ!$Y144&amp;"t"&amp;ДАННЫЕ!$X144&amp;"b"&amp;IF(ДАННЫЕ!$Q144&gt;1,1,0)&amp;"PP"&amp;ДАННЫЕ!Z144&amp;"c"&amp;S144&amp;"x"&amp;IF(ДАННЫЕ!$BY144&gt;0,IF(YEAR(ДАННЫЕ!$F$1)=YEAR(ДАННЫЕ!$BY144),1,0),0)&amp;"n"&amp;IF(ДАННЫЕ!$BZ144&gt;0,IF(YEAR(ДАННЫЕ!$F$1)=YEAR(ДАННЫЕ!$BZ144),1,0),0)&amp;"u"&amp;D144&amp;"z"&amp;IF(ДАННЫЕ!$CL144&gt;0,IF(YEAR(ДАННЫЕ!$F$1)&gt;YEAR(ДАННЫЕ!$CL144),11,12),0)</f>
        <v>03mf0zpihbeCD0g0dlav0kstb0PPc0x0n0u0z0</v>
      </c>
      <c r="K144" s="28" t="str">
        <f ca="1">ДАННЫЕ!$I144&amp;"x"&amp;B144&amp;"w"&amp;IF(T144+ДАННЫЕ!AD144+ДАННЫЕ!AE144+ДАННЫЕ!AF144+ДАННЫЕ!AG144+ДАННЫЕ!AH144+ДАННЫЕ!$AL144+ДАННЫЕ!AI144+ДАННЫЕ!AJ144+ДАННЫЕ!AK144+ДАННЫЕ!AP144+ДАННЫЕ!AQ144+ДАННЫЕ!AR144+ДАННЫЕ!$AM144+ДАННЫЕ!$AN144+ДАННЫЕ!AS144+ДАННЫЕ!AT144&gt;0,1,0)&amp;IF(OR(T144=2,ДАННЫЕ!AD144=2,ДАННЫЕ!AE144=2,ДАННЫЕ!AF144=2,ДАННЫЕ!AG144=2,ДАННЫЕ!AH144=2,ДАННЫЕ!$AL144=2,ДАННЫЕ!AI144=2,ДАННЫЕ!AJ144=2,ДАННЫЕ!AK144=2,ДАННЫЕ!AP144=2,ДАННЫЕ!AQ144=2,ДАННЫЕ!AR144=2,ДАННЫЕ!$AM144=2,ДАННЫЕ!$AN144=2,ДАННЫЕ!AS144=2,ДАННЫЕ!AT144=2),2,0)&amp;"t"&amp;IF(T144&gt;0,"1"&amp;T144,"00")&amp;"f"&amp;IF(ДАННЫЕ!$AC144,"1"&amp;ДАННЫЕ!$AC144,"00")&amp;"b"&amp;IF(ДАННЫЕ!$AD144,"1"&amp;ДАННЫЕ!$AD144,"00")&amp;"g"&amp;IF(ДАННЫЕ!$AF144,"1"&amp;ДАННЫЕ!$AF144,"00")&amp;"c"&amp;IF(ДАННЫЕ!$AG144,"1"&amp;ДАННЫЕ!$AG144,"00")&amp;"i"&amp;IF(ДАННЫЕ!$AH144,"1"&amp;ДАННЫЕ!$AH144,"00")&amp;"r"&amp;IF(ДАННЫЕ!$AL144,"1"&amp;ДАННЫЕ!$AL144,"00")&amp;"m"&amp;IF(ДАННЫЕ!$AI144,"1"&amp;ДАННЫЕ!$AI144,"00")&amp;"hS"&amp;IF(ДАННЫЕ!$AJ144,"1"&amp;ДАННЫЕ!$AJ144,"00")&amp;"hZ"&amp;IF(ДАННЫЕ!$AK144,"1"&amp;ДАННЫЕ!$AK144,"00")&amp;"p"&amp;IF(ДАННЫЕ!$AP144,"1"&amp;ДАННЫЕ!$AP144,"00")&amp;"k"&amp;IF(ДАННЫЕ!$AQ144,"1"&amp;ДАННЫЕ!$AQ144,"00")&amp;"z"&amp;IF(ДАННЫЕ!$AR144,"1"&amp;ДАННЫЕ!$AR144,"00")&amp;"j"&amp;IF(ДАННЫЕ!$AM144,"1"&amp;ДАННЫЕ!$AM144,"00")&amp;"n"&amp;IF(ДАННЫЕ!$AN144,"1"&amp;ДАННЫЕ!$AN144,"00")&amp;"E"&amp;ДАННЫЕ!BI144&amp;"L"&amp;ДАННЫЕ!AO144&amp;"h"&amp;IF(ДАННЫЕ!$AU144&gt;0,1,0)&amp;"v"&amp;IF(ДАННЫЕ!$AW144&gt;0,1,0)&amp;"a"&amp;IF(ДАННЫЕ!$AS144,"1"&amp;ДАННЫЕ!$AS144,"00")&amp;"s"&amp;IF(ДАННЫЕ!$AT144,"1"&amp;ДАННЫЕ!$AT144,"00")&amp;"u"&amp;IF(ДАННЫЕ!$CJ144&gt;0,1,0)&amp;"y"&amp;B144&amp;"d"&amp;H144&amp;"e"&amp;F144&amp;G144</f>
        <v>x0w00t00f00b00g00c00i00r00m00hS00hZ00p00k00z00j00n00ELh0v0a00s00u0y0de</v>
      </c>
      <c r="L144" s="28" t="str">
        <f ca="1">ДАННЫЕ!$I144&amp;"VN"&amp;IF(ДАННЫЕ!AW144&gt;0,11,10)&amp;"CD"&amp;IF(ДАННЫЕ!BF144&gt;500,16,IF(ДАННЫЕ!BF144&gt;350,15,IF(ДАННЫЕ!BF144&gt;=200,14,IF(ДАННЫЕ!BF144&gt;=100,13,IF(ДАННЫЕ!BF144&gt;=50,12,IF(ДАННЫЕ!BF144&gt;0,11,10))))))&amp;"AR"&amp;IF(ДАННЫЕ!BX144&gt;0,1,0)&amp;"GD"&amp;B144&amp;"VV"&amp;IF(E144&gt;=5,IF(E144&lt;18,1,0),0)</f>
        <v>VN10CD10AR0GD0VV0</v>
      </c>
      <c r="M144" s="28" t="str">
        <f>ДАННЫЕ!$I144&amp;"b"&amp;ДАННЫЕ!$BI144&amp;"r"&amp;ДАННЫЕ!$BJ144&amp;"CD"&amp;IF(ДАННЫЕ!BF144&gt;0,IF(ДАННЫЕ!BF144&lt;200,1,IF(ДАННЫЕ!BF144&lt;350,2,3)),0)&amp;"h"&amp;IF(ДАННЫЕ!$BK144+ДАННЫЕ!$BL144+ДАННЫЕ!$BM144&gt;0,1,0)&amp;"x"&amp;ДАННЫЕ!$BK144&amp;"y"&amp;ДАННЫЕ!$BL144&amp;"z"&amp;ДАННЫЕ!$BM144&amp;"c"&amp;IF(ДАННЫЕ!$BK144+ДАННЫЕ!$BL144+ДАННЫЕ!$BM144=3,1,0)&amp;"a"&amp;IF(ДАННЫЕ!$BQ144+ДАННЫЕ!$BR144&gt;0,1,0)&amp;"d"&amp;ДАННЫЕ!$BQ144&amp;"v"&amp;ДАННЫЕ!$BR144&amp;"p"&amp;ДАННЫЕ!$BS144&amp;"n"&amp;ДАННЫЕ!$BU144&amp;"t"&amp;ДАННЫЕ!$BV144&amp;"o"&amp;ДАННЫЕ!$BT144&amp;"l"&amp;IF(ДАННЫЕ!$BN144&gt;0,1,0)&amp;ДАННЫЕ!$BN144&amp;"g"&amp;ДАННЫЕ!$BO144&amp;"s"&amp;ДАННЫЕ!$BP144&amp;"DZ"&amp;IF(ДАННЫЕ!B144-ДАННЫЕ!G144 &lt; 60,IF(ДАННЫЕ!B144-ДАННЫЕ!G144 &gt;= 0,1,0),0)&amp;"u"&amp;IF(ДАННЫЕ!$CJ144&gt;0,1,0)</f>
        <v>brCD0h0xyzc0a0dvpntol0gsDZ1u0</v>
      </c>
      <c r="N144" s="28" t="str">
        <f ca="1">ДАННЫЕ!$F144&amp;ДАННЫЕ!$I144&amp;"g"&amp;B144&amp;"cf"&amp;D144&amp;"a"&amp;IF(ДАННЫЕ!$BX144&gt;0,1,0)&amp;IF(ДАННЫЕ!$BF144&gt;500,1,IF(ДАННЫЕ!$BF144&gt;350,2,IF(ДАННЫЕ!$BF144&gt;=200,3,IF(ДАННЫЕ!$BF144&gt;=100,4,IF(ДАННЫЕ!$BF144&gt;=50,5,IF(ДАННЫЕ!$BF144&lt;50,6,0))))))&amp;"AR"&amp;IF(DATEDIF(ДАННЫЕ!$BX144,ДАННЫЕ!$F$1,"y")&gt;1,1,0)&amp;"VG"&amp;IF(ДАННЫЕ!$BH144="0",1,0)&amp;"o"&amp;IF(T144+ДАННЫЕ!$AF144+ДАННЫЕ!$AG144+ДАННЫЕ!$AH144+ДАННЫЕ!$AI144+ДАННЫЕ!$AJ144+ДАННЫЕ!$AP144+ДАННЫЕ!$AQ144+ДАННЫЕ!$AR144+ДАННЫЕ!$AU144+ДАННЫЕ!$AW144+ДАННЫЕ!$AS144+ДАННЫЕ!$AT144&gt;0,1,0)&amp;"x"&amp;ДАННЫЕ!$AG144&amp;"p"&amp;IF(ДАННЫЕ!$BY144&gt;0,1,0)&amp;"v"&amp;IF(ДАННЫЕ!$BZ144&gt;0,1,0)&amp;"n"&amp;ДАННЫЕ!$CA144&amp;"t"&amp;ДАННЫЕ!$AY144&amp;"k"&amp;ДАННЫЕ!$CB144&amp;"q"&amp;ДАННЫЕ!$CC144&amp;"w"&amp;ДАННЫЕ!$CD144&amp;"e"&amp;ДАННЫЕ!$CE144&amp;"m"&amp;ДАННЫЕ!$CF144&amp;"c"&amp;ДАННЫЕ!$CG144&amp;"z"&amp;ДАННЫЕ!$CH144&amp;"d"&amp;IF(H144=4,1,0)&amp;"s"&amp;IF(ДАННЫЕ!$J144=1,0,1)&amp;"u"&amp;IF(ДАННЫЕ!$CJ144&gt;0,1,0)</f>
        <v>g0cf0a06AR1VG0o0xp0v0ntkqwemczd0s1u0</v>
      </c>
      <c r="O144" s="28" t="str">
        <f>ДАННЫЕ!$I144&amp;"g"&amp;B144&amp;A144&amp;"f"&amp;P144&amp;"c"&amp;IF(ДАННЫЕ!$U144&gt;0,1,0)&amp;"s"&amp;IF(ДАННЫЕ!$Q144&gt;0,IF(YEAR(ДАННЫЕ!$F$1)=YEAR(ДАННЫЕ!$Q144),IF(MONTH(ДАННЫЕ!$F$1)=MONTH(ДАННЫЕ!$Q144),111,11),1),0)&amp;"i"&amp;IF(ДАННЫЕ!$R144+ДАННЫЕ!$S144+ДАННЫЕ!$T144=0,0,1)&amp;"h"&amp;IF(ДАННЫЕ!$P144&gt;0,1,0)&amp;"p"&amp;IF(ДАННЫЕ!$CI144&gt;0,IF(YEAR(ДАННЫЕ!$F$1)=YEAR(ДАННЫЕ!$CI144),IF(MONTH(ДАННЫЕ!$F$1)=MONTH(ДАННЫЕ!$CI144),111,11),1),0)&amp;"d"&amp;IF(ДАННЫЕ!$CJ144&gt;0,IF(YEAR(ДАННЫЕ!$F$1)=YEAR(ДАННЫЕ!$CJ144),IF(MONTH(ДАННЫЕ!$F$1)=MONTH(ДАННЫЕ!$CJ144),111,11),1),0)&amp;"o"&amp;IF(ДАННЫЕ!$CK144&gt;0,IF(MONTH(ДАННЫЕ!$F$1)=MONTH(ДАННЫЕ!$CK144),111,11),0)&amp;"v"&amp;IF(ДАННЫЕ!$BE144&gt;0,IF(MONTH(ДАННЫЕ!$F$1)=MONTH(ДАННЫЕ!$BE144),111,11),0)</f>
        <v>g00f0c0s0i0h0p0d0o0v0</v>
      </c>
      <c r="P144" s="15">
        <f t="shared" si="8"/>
        <v>0</v>
      </c>
      <c r="Q144" s="15">
        <f>IF(ДАННЫЕ!$F$1&gt;ДАННЫЕ!$N144,IF(YEAR(ДАННЫЕ!$F$1)=YEAR(ДАННЫЕ!M144),1,0),0)</f>
        <v>0</v>
      </c>
      <c r="R144" s="15">
        <f>IF(ДАННЫЕ!$F$1&gt;ДАННЫЕ!$N144,IF(YEAR(ДАННЫЕ!$F$1)=YEAR(ДАННЫЕ!N144),1,0),0)</f>
        <v>0</v>
      </c>
      <c r="S144" s="15">
        <f>IF(ДАННЫЕ!$AA144="2А",1,IF(ДАННЫЕ!$AA144="2Б",2,IF(ДАННЫЕ!$AA144="2В",3,IF(ДАННЫЕ!$AA144=3,4,IF(ДАННЫЕ!$AA144="4А",5,IF(ДАННЫЕ!$AA144="4Б",6,IF(ДАННЫЕ!$AA144="4В",7,IF(ДАННЫЕ!$AA144=5,8,0))))))))</f>
        <v>0</v>
      </c>
      <c r="T144" s="15">
        <f>IF(OR(ДАННЫЕ!$AC144=2,ДАННЫЕ!$AD144=2,ДАННЫЕ!$AE144=2),2,IF(OR(ДАННЫЕ!$AC144=1,ДАННЫЕ!$AD144=1,ДАННЫЕ!$AE144=1),1,0))</f>
        <v>0</v>
      </c>
    </row>
    <row r="145" spans="1:20" ht="15" customHeight="1" x14ac:dyDescent="0.2">
      <c r="A145" s="78">
        <f>IF(B145&gt;0,IF(MONTH(ДАННЫЕ!$F$1)=MONTH(ДАННЫЕ!$B145),1,0),0)</f>
        <v>0</v>
      </c>
      <c r="B145" s="14">
        <f>IF(ДАННЫЕ!$B145&gt;0,IF(YEAR(ДАННЫЕ!$F$1)=YEAR(ДАННЫЕ!$B145),1,0),0)</f>
        <v>0</v>
      </c>
      <c r="C145" s="14">
        <f>IF(ДАННЫЕ!$CM145&gt;0,IF(YEAR(ДАННЫЕ!$F$1)=YEAR(ДАННЫЕ!$CM145),1,0),0)</f>
        <v>0</v>
      </c>
      <c r="D145" s="14">
        <f>IF(ДАННЫЕ!$CJ145&gt;0,IF(ДАННЫЕ!$CL145&gt;ДАННЫЕ!$F$1,1,IF(ДАННЫЕ!$CL145&gt;0,0,1)),0)</f>
        <v>0</v>
      </c>
      <c r="E145" s="43" t="str">
        <f ca="1">IF(ДАННЫЕ!$F$1&gt;0,IF(ДАННЫЕ!$G145&gt;0,DATEDIF(ДАННЫЕ!$G145,ДАННЫЕ!$F$1,"y"),""),IF(ДАННЫЕ!$G145&gt;0,DATEDIF(ДАННЫЕ!$G145,TODAY(),"y"),""))</f>
        <v/>
      </c>
      <c r="F145" s="43" t="str">
        <f xml:space="preserve"> IF(ДАННЫЕ!$F145="М",IF(E145&gt;=18,IF(E145&lt;60,1,""),""),"")&amp;IF(ДАННЫЕ!$F145="Ж",IF(E145&gt;=18,IF(E145&lt;55,1,""),""),"")</f>
        <v/>
      </c>
      <c r="G145" s="43" t="str">
        <f xml:space="preserve"> IF(ДАННЫЕ!$F145="М",IF(E145&gt;=60,2,""),"")&amp;IF(ДАННЫЕ!$F145="Ж",IF(E145&gt;=55,2,""),"")</f>
        <v/>
      </c>
      <c r="H145" s="43" t="str">
        <f t="shared" ca="1" si="6"/>
        <v/>
      </c>
      <c r="I145" s="43" t="str">
        <f t="shared" ca="1" si="7"/>
        <v>03</v>
      </c>
      <c r="J145" s="28" t="str">
        <f ca="1">ДАННЫЕ!$F145&amp;H145&amp;I145&amp;ДАННЫЕ!$I145&amp;"m"&amp;IF(ДАННЫЕ!$I145&gt;0,IF(ДАННЫЕ!$J145&gt;0,0,1),"")&amp;"f"&amp;IF(ДАННЫЕ!$R145&gt;0,IF(YEAR(ДАННЫЕ!$F$1)=YEAR(ДАННЫЕ!$R145),1,0),0)&amp;"z"&amp;ДАННЫЕ!$R145&amp;"p"&amp;ДАННЫЕ!$S145&amp;"i"&amp;ДАННЫЕ!$T145&amp;"h"&amp;ДАННЫЕ!$K145&amp;"be"&amp;ДАННЫЕ!$BI145&amp;"CD"&amp;IF(ДАННЫЕ!BF145&gt;500,4,IF(ДАННЫЕ!BF145&gt;350,3,IF(ДАННЫЕ!BF145&gt;200,2,IF(ДАННЫЕ!BF145&gt;0,1,0))))&amp;"g"&amp;B145&amp;"d"&amp;H145&amp;"l"&amp;ДАННЫЕ!AT145&amp;"a"&amp;ДАННЫЕ!$V145&amp;"v"&amp;R145&amp;"k"&amp;ДАННЫЕ!$U145&amp;"s"&amp;ДАННЫЕ!$Y145&amp;"t"&amp;ДАННЫЕ!$X145&amp;"b"&amp;IF(ДАННЫЕ!$Q145&gt;1,1,0)&amp;"PP"&amp;ДАННЫЕ!Z145&amp;"c"&amp;S145&amp;"x"&amp;IF(ДАННЫЕ!$BY145&gt;0,IF(YEAR(ДАННЫЕ!$F$1)=YEAR(ДАННЫЕ!$BY145),1,0),0)&amp;"n"&amp;IF(ДАННЫЕ!$BZ145&gt;0,IF(YEAR(ДАННЫЕ!$F$1)=YEAR(ДАННЫЕ!$BZ145),1,0),0)&amp;"u"&amp;D145&amp;"z"&amp;IF(ДАННЫЕ!$CL145&gt;0,IF(YEAR(ДАННЫЕ!$F$1)&gt;YEAR(ДАННЫЕ!$CL145),11,12),0)</f>
        <v>03mf0zpihbeCD0g0dlav0kstb0PPc0x0n0u0z0</v>
      </c>
      <c r="K145" s="28" t="str">
        <f ca="1">ДАННЫЕ!$I145&amp;"x"&amp;B145&amp;"w"&amp;IF(T145+ДАННЫЕ!AD145+ДАННЫЕ!AE145+ДАННЫЕ!AF145+ДАННЫЕ!AG145+ДАННЫЕ!AH145+ДАННЫЕ!$AL145+ДАННЫЕ!AI145+ДАННЫЕ!AJ145+ДАННЫЕ!AK145+ДАННЫЕ!AP145+ДАННЫЕ!AQ145+ДАННЫЕ!AR145+ДАННЫЕ!$AM145+ДАННЫЕ!$AN145+ДАННЫЕ!AS145+ДАННЫЕ!AT145&gt;0,1,0)&amp;IF(OR(T145=2,ДАННЫЕ!AD145=2,ДАННЫЕ!AE145=2,ДАННЫЕ!AF145=2,ДАННЫЕ!AG145=2,ДАННЫЕ!AH145=2,ДАННЫЕ!$AL145=2,ДАННЫЕ!AI145=2,ДАННЫЕ!AJ145=2,ДАННЫЕ!AK145=2,ДАННЫЕ!AP145=2,ДАННЫЕ!AQ145=2,ДАННЫЕ!AR145=2,ДАННЫЕ!$AM145=2,ДАННЫЕ!$AN145=2,ДАННЫЕ!AS145=2,ДАННЫЕ!AT145=2),2,0)&amp;"t"&amp;IF(T145&gt;0,"1"&amp;T145,"00")&amp;"f"&amp;IF(ДАННЫЕ!$AC145,"1"&amp;ДАННЫЕ!$AC145,"00")&amp;"b"&amp;IF(ДАННЫЕ!$AD145,"1"&amp;ДАННЫЕ!$AD145,"00")&amp;"g"&amp;IF(ДАННЫЕ!$AF145,"1"&amp;ДАННЫЕ!$AF145,"00")&amp;"c"&amp;IF(ДАННЫЕ!$AG145,"1"&amp;ДАННЫЕ!$AG145,"00")&amp;"i"&amp;IF(ДАННЫЕ!$AH145,"1"&amp;ДАННЫЕ!$AH145,"00")&amp;"r"&amp;IF(ДАННЫЕ!$AL145,"1"&amp;ДАННЫЕ!$AL145,"00")&amp;"m"&amp;IF(ДАННЫЕ!$AI145,"1"&amp;ДАННЫЕ!$AI145,"00")&amp;"hS"&amp;IF(ДАННЫЕ!$AJ145,"1"&amp;ДАННЫЕ!$AJ145,"00")&amp;"hZ"&amp;IF(ДАННЫЕ!$AK145,"1"&amp;ДАННЫЕ!$AK145,"00")&amp;"p"&amp;IF(ДАННЫЕ!$AP145,"1"&amp;ДАННЫЕ!$AP145,"00")&amp;"k"&amp;IF(ДАННЫЕ!$AQ145,"1"&amp;ДАННЫЕ!$AQ145,"00")&amp;"z"&amp;IF(ДАННЫЕ!$AR145,"1"&amp;ДАННЫЕ!$AR145,"00")&amp;"j"&amp;IF(ДАННЫЕ!$AM145,"1"&amp;ДАННЫЕ!$AM145,"00")&amp;"n"&amp;IF(ДАННЫЕ!$AN145,"1"&amp;ДАННЫЕ!$AN145,"00")&amp;"E"&amp;ДАННЫЕ!BI145&amp;"L"&amp;ДАННЫЕ!AO145&amp;"h"&amp;IF(ДАННЫЕ!$AU145&gt;0,1,0)&amp;"v"&amp;IF(ДАННЫЕ!$AW145&gt;0,1,0)&amp;"a"&amp;IF(ДАННЫЕ!$AS145,"1"&amp;ДАННЫЕ!$AS145,"00")&amp;"s"&amp;IF(ДАННЫЕ!$AT145,"1"&amp;ДАННЫЕ!$AT145,"00")&amp;"u"&amp;IF(ДАННЫЕ!$CJ145&gt;0,1,0)&amp;"y"&amp;B145&amp;"d"&amp;H145&amp;"e"&amp;F145&amp;G145</f>
        <v>x0w00t00f00b00g00c00i00r00m00hS00hZ00p00k00z00j00n00ELh0v0a00s00u0y0de</v>
      </c>
      <c r="L145" s="28" t="str">
        <f ca="1">ДАННЫЕ!$I145&amp;"VN"&amp;IF(ДАННЫЕ!AW145&gt;0,11,10)&amp;"CD"&amp;IF(ДАННЫЕ!BF145&gt;500,16,IF(ДАННЫЕ!BF145&gt;350,15,IF(ДАННЫЕ!BF145&gt;=200,14,IF(ДАННЫЕ!BF145&gt;=100,13,IF(ДАННЫЕ!BF145&gt;=50,12,IF(ДАННЫЕ!BF145&gt;0,11,10))))))&amp;"AR"&amp;IF(ДАННЫЕ!BX145&gt;0,1,0)&amp;"GD"&amp;B145&amp;"VV"&amp;IF(E145&gt;=5,IF(E145&lt;18,1,0),0)</f>
        <v>VN10CD10AR0GD0VV0</v>
      </c>
      <c r="M145" s="28" t="str">
        <f>ДАННЫЕ!$I145&amp;"b"&amp;ДАННЫЕ!$BI145&amp;"r"&amp;ДАННЫЕ!$BJ145&amp;"CD"&amp;IF(ДАННЫЕ!BF145&gt;0,IF(ДАННЫЕ!BF145&lt;200,1,IF(ДАННЫЕ!BF145&lt;350,2,3)),0)&amp;"h"&amp;IF(ДАННЫЕ!$BK145+ДАННЫЕ!$BL145+ДАННЫЕ!$BM145&gt;0,1,0)&amp;"x"&amp;ДАННЫЕ!$BK145&amp;"y"&amp;ДАННЫЕ!$BL145&amp;"z"&amp;ДАННЫЕ!$BM145&amp;"c"&amp;IF(ДАННЫЕ!$BK145+ДАННЫЕ!$BL145+ДАННЫЕ!$BM145=3,1,0)&amp;"a"&amp;IF(ДАННЫЕ!$BQ145+ДАННЫЕ!$BR145&gt;0,1,0)&amp;"d"&amp;ДАННЫЕ!$BQ145&amp;"v"&amp;ДАННЫЕ!$BR145&amp;"p"&amp;ДАННЫЕ!$BS145&amp;"n"&amp;ДАННЫЕ!$BU145&amp;"t"&amp;ДАННЫЕ!$BV145&amp;"o"&amp;ДАННЫЕ!$BT145&amp;"l"&amp;IF(ДАННЫЕ!$BN145&gt;0,1,0)&amp;ДАННЫЕ!$BN145&amp;"g"&amp;ДАННЫЕ!$BO145&amp;"s"&amp;ДАННЫЕ!$BP145&amp;"DZ"&amp;IF(ДАННЫЕ!B145-ДАННЫЕ!G145 &lt; 60,IF(ДАННЫЕ!B145-ДАННЫЕ!G145 &gt;= 0,1,0),0)&amp;"u"&amp;IF(ДАННЫЕ!$CJ145&gt;0,1,0)</f>
        <v>brCD0h0xyzc0a0dvpntol0gsDZ1u0</v>
      </c>
      <c r="N145" s="28" t="str">
        <f ca="1">ДАННЫЕ!$F145&amp;ДАННЫЕ!$I145&amp;"g"&amp;B145&amp;"cf"&amp;D145&amp;"a"&amp;IF(ДАННЫЕ!$BX145&gt;0,1,0)&amp;IF(ДАННЫЕ!$BF145&gt;500,1,IF(ДАННЫЕ!$BF145&gt;350,2,IF(ДАННЫЕ!$BF145&gt;=200,3,IF(ДАННЫЕ!$BF145&gt;=100,4,IF(ДАННЫЕ!$BF145&gt;=50,5,IF(ДАННЫЕ!$BF145&lt;50,6,0))))))&amp;"AR"&amp;IF(DATEDIF(ДАННЫЕ!$BX145,ДАННЫЕ!$F$1,"y")&gt;1,1,0)&amp;"VG"&amp;IF(ДАННЫЕ!$BH145="0",1,0)&amp;"o"&amp;IF(T145+ДАННЫЕ!$AF145+ДАННЫЕ!$AG145+ДАННЫЕ!$AH145+ДАННЫЕ!$AI145+ДАННЫЕ!$AJ145+ДАННЫЕ!$AP145+ДАННЫЕ!$AQ145+ДАННЫЕ!$AR145+ДАННЫЕ!$AU145+ДАННЫЕ!$AW145+ДАННЫЕ!$AS145+ДАННЫЕ!$AT145&gt;0,1,0)&amp;"x"&amp;ДАННЫЕ!$AG145&amp;"p"&amp;IF(ДАННЫЕ!$BY145&gt;0,1,0)&amp;"v"&amp;IF(ДАННЫЕ!$BZ145&gt;0,1,0)&amp;"n"&amp;ДАННЫЕ!$CA145&amp;"t"&amp;ДАННЫЕ!$AY145&amp;"k"&amp;ДАННЫЕ!$CB145&amp;"q"&amp;ДАННЫЕ!$CC145&amp;"w"&amp;ДАННЫЕ!$CD145&amp;"e"&amp;ДАННЫЕ!$CE145&amp;"m"&amp;ДАННЫЕ!$CF145&amp;"c"&amp;ДАННЫЕ!$CG145&amp;"z"&amp;ДАННЫЕ!$CH145&amp;"d"&amp;IF(H145=4,1,0)&amp;"s"&amp;IF(ДАННЫЕ!$J145=1,0,1)&amp;"u"&amp;IF(ДАННЫЕ!$CJ145&gt;0,1,0)</f>
        <v>g0cf0a06AR1VG0o0xp0v0ntkqwemczd0s1u0</v>
      </c>
      <c r="O145" s="28" t="str">
        <f>ДАННЫЕ!$I145&amp;"g"&amp;B145&amp;A145&amp;"f"&amp;P145&amp;"c"&amp;IF(ДАННЫЕ!$U145&gt;0,1,0)&amp;"s"&amp;IF(ДАННЫЕ!$Q145&gt;0,IF(YEAR(ДАННЫЕ!$F$1)=YEAR(ДАННЫЕ!$Q145),IF(MONTH(ДАННЫЕ!$F$1)=MONTH(ДАННЫЕ!$Q145),111,11),1),0)&amp;"i"&amp;IF(ДАННЫЕ!$R145+ДАННЫЕ!$S145+ДАННЫЕ!$T145=0,0,1)&amp;"h"&amp;IF(ДАННЫЕ!$P145&gt;0,1,0)&amp;"p"&amp;IF(ДАННЫЕ!$CI145&gt;0,IF(YEAR(ДАННЫЕ!$F$1)=YEAR(ДАННЫЕ!$CI145),IF(MONTH(ДАННЫЕ!$F$1)=MONTH(ДАННЫЕ!$CI145),111,11),1),0)&amp;"d"&amp;IF(ДАННЫЕ!$CJ145&gt;0,IF(YEAR(ДАННЫЕ!$F$1)=YEAR(ДАННЫЕ!$CJ145),IF(MONTH(ДАННЫЕ!$F$1)=MONTH(ДАННЫЕ!$CJ145),111,11),1),0)&amp;"o"&amp;IF(ДАННЫЕ!$CK145&gt;0,IF(MONTH(ДАННЫЕ!$F$1)=MONTH(ДАННЫЕ!$CK145),111,11),0)&amp;"v"&amp;IF(ДАННЫЕ!$BE145&gt;0,IF(MONTH(ДАННЫЕ!$F$1)=MONTH(ДАННЫЕ!$BE145),111,11),0)</f>
        <v>g00f0c0s0i0h0p0d0o0v0</v>
      </c>
      <c r="P145" s="15">
        <f t="shared" si="8"/>
        <v>0</v>
      </c>
      <c r="Q145" s="15">
        <f>IF(ДАННЫЕ!$F$1&gt;ДАННЫЕ!$N145,IF(YEAR(ДАННЫЕ!$F$1)=YEAR(ДАННЫЕ!M145),1,0),0)</f>
        <v>0</v>
      </c>
      <c r="R145" s="15">
        <f>IF(ДАННЫЕ!$F$1&gt;ДАННЫЕ!$N145,IF(YEAR(ДАННЫЕ!$F$1)=YEAR(ДАННЫЕ!N145),1,0),0)</f>
        <v>0</v>
      </c>
      <c r="S145" s="15">
        <f>IF(ДАННЫЕ!$AA145="2А",1,IF(ДАННЫЕ!$AA145="2Б",2,IF(ДАННЫЕ!$AA145="2В",3,IF(ДАННЫЕ!$AA145=3,4,IF(ДАННЫЕ!$AA145="4А",5,IF(ДАННЫЕ!$AA145="4Б",6,IF(ДАННЫЕ!$AA145="4В",7,IF(ДАННЫЕ!$AA145=5,8,0))))))))</f>
        <v>0</v>
      </c>
      <c r="T145" s="15">
        <f>IF(OR(ДАННЫЕ!$AC145=2,ДАННЫЕ!$AD145=2,ДАННЫЕ!$AE145=2),2,IF(OR(ДАННЫЕ!$AC145=1,ДАННЫЕ!$AD145=1,ДАННЫЕ!$AE145=1),1,0))</f>
        <v>0</v>
      </c>
    </row>
    <row r="146" spans="1:20" ht="15" customHeight="1" x14ac:dyDescent="0.2">
      <c r="A146" s="78">
        <f>IF(B146&gt;0,IF(MONTH(ДАННЫЕ!$F$1)=MONTH(ДАННЫЕ!$B146),1,0),0)</f>
        <v>0</v>
      </c>
      <c r="B146" s="14">
        <f>IF(ДАННЫЕ!$B146&gt;0,IF(YEAR(ДАННЫЕ!$F$1)=YEAR(ДАННЫЕ!$B146),1,0),0)</f>
        <v>0</v>
      </c>
      <c r="C146" s="14">
        <f>IF(ДАННЫЕ!$CM146&gt;0,IF(YEAR(ДАННЫЕ!$F$1)=YEAR(ДАННЫЕ!$CM146),1,0),0)</f>
        <v>0</v>
      </c>
      <c r="D146" s="14">
        <f>IF(ДАННЫЕ!$CJ146&gt;0,IF(ДАННЫЕ!$CL146&gt;ДАННЫЕ!$F$1,1,IF(ДАННЫЕ!$CL146&gt;0,0,1)),0)</f>
        <v>0</v>
      </c>
      <c r="E146" s="43" t="str">
        <f ca="1">IF(ДАННЫЕ!$F$1&gt;0,IF(ДАННЫЕ!$G146&gt;0,DATEDIF(ДАННЫЕ!$G146,ДАННЫЕ!$F$1,"y"),""),IF(ДАННЫЕ!$G146&gt;0,DATEDIF(ДАННЫЕ!$G146,TODAY(),"y"),""))</f>
        <v/>
      </c>
      <c r="F146" s="43" t="str">
        <f xml:space="preserve"> IF(ДАННЫЕ!$F146="М",IF(E146&gt;=18,IF(E146&lt;60,1,""),""),"")&amp;IF(ДАННЫЕ!$F146="Ж",IF(E146&gt;=18,IF(E146&lt;55,1,""),""),"")</f>
        <v/>
      </c>
      <c r="G146" s="43" t="str">
        <f xml:space="preserve"> IF(ДАННЫЕ!$F146="М",IF(E146&gt;=60,2,""),"")&amp;IF(ДАННЫЕ!$F146="Ж",IF(E146&gt;=55,2,""),"")</f>
        <v/>
      </c>
      <c r="H146" s="43" t="str">
        <f t="shared" ca="1" si="6"/>
        <v/>
      </c>
      <c r="I146" s="43" t="str">
        <f t="shared" ca="1" si="7"/>
        <v>03</v>
      </c>
      <c r="J146" s="28" t="str">
        <f ca="1">ДАННЫЕ!$F146&amp;H146&amp;I146&amp;ДАННЫЕ!$I146&amp;"m"&amp;IF(ДАННЫЕ!$I146&gt;0,IF(ДАННЫЕ!$J146&gt;0,0,1),"")&amp;"f"&amp;IF(ДАННЫЕ!$R146&gt;0,IF(YEAR(ДАННЫЕ!$F$1)=YEAR(ДАННЫЕ!$R146),1,0),0)&amp;"z"&amp;ДАННЫЕ!$R146&amp;"p"&amp;ДАННЫЕ!$S146&amp;"i"&amp;ДАННЫЕ!$T146&amp;"h"&amp;ДАННЫЕ!$K146&amp;"be"&amp;ДАННЫЕ!$BI146&amp;"CD"&amp;IF(ДАННЫЕ!BF146&gt;500,4,IF(ДАННЫЕ!BF146&gt;350,3,IF(ДАННЫЕ!BF146&gt;200,2,IF(ДАННЫЕ!BF146&gt;0,1,0))))&amp;"g"&amp;B146&amp;"d"&amp;H146&amp;"l"&amp;ДАННЫЕ!AT146&amp;"a"&amp;ДАННЫЕ!$V146&amp;"v"&amp;R146&amp;"k"&amp;ДАННЫЕ!$U146&amp;"s"&amp;ДАННЫЕ!$Y146&amp;"t"&amp;ДАННЫЕ!$X146&amp;"b"&amp;IF(ДАННЫЕ!$Q146&gt;1,1,0)&amp;"PP"&amp;ДАННЫЕ!Z146&amp;"c"&amp;S146&amp;"x"&amp;IF(ДАННЫЕ!$BY146&gt;0,IF(YEAR(ДАННЫЕ!$F$1)=YEAR(ДАННЫЕ!$BY146),1,0),0)&amp;"n"&amp;IF(ДАННЫЕ!$BZ146&gt;0,IF(YEAR(ДАННЫЕ!$F$1)=YEAR(ДАННЫЕ!$BZ146),1,0),0)&amp;"u"&amp;D146&amp;"z"&amp;IF(ДАННЫЕ!$CL146&gt;0,IF(YEAR(ДАННЫЕ!$F$1)&gt;YEAR(ДАННЫЕ!$CL146),11,12),0)</f>
        <v>03mf0zpihbeCD0g0dlav0kstb0PPc0x0n0u0z0</v>
      </c>
      <c r="K146" s="28" t="str">
        <f ca="1">ДАННЫЕ!$I146&amp;"x"&amp;B146&amp;"w"&amp;IF(T146+ДАННЫЕ!AD146+ДАННЫЕ!AE146+ДАННЫЕ!AF146+ДАННЫЕ!AG146+ДАННЫЕ!AH146+ДАННЫЕ!$AL146+ДАННЫЕ!AI146+ДАННЫЕ!AJ146+ДАННЫЕ!AK146+ДАННЫЕ!AP146+ДАННЫЕ!AQ146+ДАННЫЕ!AR146+ДАННЫЕ!$AM146+ДАННЫЕ!$AN146+ДАННЫЕ!AS146+ДАННЫЕ!AT146&gt;0,1,0)&amp;IF(OR(T146=2,ДАННЫЕ!AD146=2,ДАННЫЕ!AE146=2,ДАННЫЕ!AF146=2,ДАННЫЕ!AG146=2,ДАННЫЕ!AH146=2,ДАННЫЕ!$AL146=2,ДАННЫЕ!AI146=2,ДАННЫЕ!AJ146=2,ДАННЫЕ!AK146=2,ДАННЫЕ!AP146=2,ДАННЫЕ!AQ146=2,ДАННЫЕ!AR146=2,ДАННЫЕ!$AM146=2,ДАННЫЕ!$AN146=2,ДАННЫЕ!AS146=2,ДАННЫЕ!AT146=2),2,0)&amp;"t"&amp;IF(T146&gt;0,"1"&amp;T146,"00")&amp;"f"&amp;IF(ДАННЫЕ!$AC146,"1"&amp;ДАННЫЕ!$AC146,"00")&amp;"b"&amp;IF(ДАННЫЕ!$AD146,"1"&amp;ДАННЫЕ!$AD146,"00")&amp;"g"&amp;IF(ДАННЫЕ!$AF146,"1"&amp;ДАННЫЕ!$AF146,"00")&amp;"c"&amp;IF(ДАННЫЕ!$AG146,"1"&amp;ДАННЫЕ!$AG146,"00")&amp;"i"&amp;IF(ДАННЫЕ!$AH146,"1"&amp;ДАННЫЕ!$AH146,"00")&amp;"r"&amp;IF(ДАННЫЕ!$AL146,"1"&amp;ДАННЫЕ!$AL146,"00")&amp;"m"&amp;IF(ДАННЫЕ!$AI146,"1"&amp;ДАННЫЕ!$AI146,"00")&amp;"hS"&amp;IF(ДАННЫЕ!$AJ146,"1"&amp;ДАННЫЕ!$AJ146,"00")&amp;"hZ"&amp;IF(ДАННЫЕ!$AK146,"1"&amp;ДАННЫЕ!$AK146,"00")&amp;"p"&amp;IF(ДАННЫЕ!$AP146,"1"&amp;ДАННЫЕ!$AP146,"00")&amp;"k"&amp;IF(ДАННЫЕ!$AQ146,"1"&amp;ДАННЫЕ!$AQ146,"00")&amp;"z"&amp;IF(ДАННЫЕ!$AR146,"1"&amp;ДАННЫЕ!$AR146,"00")&amp;"j"&amp;IF(ДАННЫЕ!$AM146,"1"&amp;ДАННЫЕ!$AM146,"00")&amp;"n"&amp;IF(ДАННЫЕ!$AN146,"1"&amp;ДАННЫЕ!$AN146,"00")&amp;"E"&amp;ДАННЫЕ!BI146&amp;"L"&amp;ДАННЫЕ!AO146&amp;"h"&amp;IF(ДАННЫЕ!$AU146&gt;0,1,0)&amp;"v"&amp;IF(ДАННЫЕ!$AW146&gt;0,1,0)&amp;"a"&amp;IF(ДАННЫЕ!$AS146,"1"&amp;ДАННЫЕ!$AS146,"00")&amp;"s"&amp;IF(ДАННЫЕ!$AT146,"1"&amp;ДАННЫЕ!$AT146,"00")&amp;"u"&amp;IF(ДАННЫЕ!$CJ146&gt;0,1,0)&amp;"y"&amp;B146&amp;"d"&amp;H146&amp;"e"&amp;F146&amp;G146</f>
        <v>x0w00t00f00b00g00c00i00r00m00hS00hZ00p00k00z00j00n00ELh0v0a00s00u0y0de</v>
      </c>
      <c r="L146" s="28" t="str">
        <f ca="1">ДАННЫЕ!$I146&amp;"VN"&amp;IF(ДАННЫЕ!AW146&gt;0,11,10)&amp;"CD"&amp;IF(ДАННЫЕ!BF146&gt;500,16,IF(ДАННЫЕ!BF146&gt;350,15,IF(ДАННЫЕ!BF146&gt;=200,14,IF(ДАННЫЕ!BF146&gt;=100,13,IF(ДАННЫЕ!BF146&gt;=50,12,IF(ДАННЫЕ!BF146&gt;0,11,10))))))&amp;"AR"&amp;IF(ДАННЫЕ!BX146&gt;0,1,0)&amp;"GD"&amp;B146&amp;"VV"&amp;IF(E146&gt;=5,IF(E146&lt;18,1,0),0)</f>
        <v>VN10CD10AR0GD0VV0</v>
      </c>
      <c r="M146" s="28" t="str">
        <f>ДАННЫЕ!$I146&amp;"b"&amp;ДАННЫЕ!$BI146&amp;"r"&amp;ДАННЫЕ!$BJ146&amp;"CD"&amp;IF(ДАННЫЕ!BF146&gt;0,IF(ДАННЫЕ!BF146&lt;200,1,IF(ДАННЫЕ!BF146&lt;350,2,3)),0)&amp;"h"&amp;IF(ДАННЫЕ!$BK146+ДАННЫЕ!$BL146+ДАННЫЕ!$BM146&gt;0,1,0)&amp;"x"&amp;ДАННЫЕ!$BK146&amp;"y"&amp;ДАННЫЕ!$BL146&amp;"z"&amp;ДАННЫЕ!$BM146&amp;"c"&amp;IF(ДАННЫЕ!$BK146+ДАННЫЕ!$BL146+ДАННЫЕ!$BM146=3,1,0)&amp;"a"&amp;IF(ДАННЫЕ!$BQ146+ДАННЫЕ!$BR146&gt;0,1,0)&amp;"d"&amp;ДАННЫЕ!$BQ146&amp;"v"&amp;ДАННЫЕ!$BR146&amp;"p"&amp;ДАННЫЕ!$BS146&amp;"n"&amp;ДАННЫЕ!$BU146&amp;"t"&amp;ДАННЫЕ!$BV146&amp;"o"&amp;ДАННЫЕ!$BT146&amp;"l"&amp;IF(ДАННЫЕ!$BN146&gt;0,1,0)&amp;ДАННЫЕ!$BN146&amp;"g"&amp;ДАННЫЕ!$BO146&amp;"s"&amp;ДАННЫЕ!$BP146&amp;"DZ"&amp;IF(ДАННЫЕ!B146-ДАННЫЕ!G146 &lt; 60,IF(ДАННЫЕ!B146-ДАННЫЕ!G146 &gt;= 0,1,0),0)&amp;"u"&amp;IF(ДАННЫЕ!$CJ146&gt;0,1,0)</f>
        <v>brCD0h0xyzc0a0dvpntol0gsDZ1u0</v>
      </c>
      <c r="N146" s="28" t="str">
        <f ca="1">ДАННЫЕ!$F146&amp;ДАННЫЕ!$I146&amp;"g"&amp;B146&amp;"cf"&amp;D146&amp;"a"&amp;IF(ДАННЫЕ!$BX146&gt;0,1,0)&amp;IF(ДАННЫЕ!$BF146&gt;500,1,IF(ДАННЫЕ!$BF146&gt;350,2,IF(ДАННЫЕ!$BF146&gt;=200,3,IF(ДАННЫЕ!$BF146&gt;=100,4,IF(ДАННЫЕ!$BF146&gt;=50,5,IF(ДАННЫЕ!$BF146&lt;50,6,0))))))&amp;"AR"&amp;IF(DATEDIF(ДАННЫЕ!$BX146,ДАННЫЕ!$F$1,"y")&gt;1,1,0)&amp;"VG"&amp;IF(ДАННЫЕ!$BH146="0",1,0)&amp;"o"&amp;IF(T146+ДАННЫЕ!$AF146+ДАННЫЕ!$AG146+ДАННЫЕ!$AH146+ДАННЫЕ!$AI146+ДАННЫЕ!$AJ146+ДАННЫЕ!$AP146+ДАННЫЕ!$AQ146+ДАННЫЕ!$AR146+ДАННЫЕ!$AU146+ДАННЫЕ!$AW146+ДАННЫЕ!$AS146+ДАННЫЕ!$AT146&gt;0,1,0)&amp;"x"&amp;ДАННЫЕ!$AG146&amp;"p"&amp;IF(ДАННЫЕ!$BY146&gt;0,1,0)&amp;"v"&amp;IF(ДАННЫЕ!$BZ146&gt;0,1,0)&amp;"n"&amp;ДАННЫЕ!$CA146&amp;"t"&amp;ДАННЫЕ!$AY146&amp;"k"&amp;ДАННЫЕ!$CB146&amp;"q"&amp;ДАННЫЕ!$CC146&amp;"w"&amp;ДАННЫЕ!$CD146&amp;"e"&amp;ДАННЫЕ!$CE146&amp;"m"&amp;ДАННЫЕ!$CF146&amp;"c"&amp;ДАННЫЕ!$CG146&amp;"z"&amp;ДАННЫЕ!$CH146&amp;"d"&amp;IF(H146=4,1,0)&amp;"s"&amp;IF(ДАННЫЕ!$J146=1,0,1)&amp;"u"&amp;IF(ДАННЫЕ!$CJ146&gt;0,1,0)</f>
        <v>g0cf0a06AR1VG0o0xp0v0ntkqwemczd0s1u0</v>
      </c>
      <c r="O146" s="28" t="str">
        <f>ДАННЫЕ!$I146&amp;"g"&amp;B146&amp;A146&amp;"f"&amp;P146&amp;"c"&amp;IF(ДАННЫЕ!$U146&gt;0,1,0)&amp;"s"&amp;IF(ДАННЫЕ!$Q146&gt;0,IF(YEAR(ДАННЫЕ!$F$1)=YEAR(ДАННЫЕ!$Q146),IF(MONTH(ДАННЫЕ!$F$1)=MONTH(ДАННЫЕ!$Q146),111,11),1),0)&amp;"i"&amp;IF(ДАННЫЕ!$R146+ДАННЫЕ!$S146+ДАННЫЕ!$T146=0,0,1)&amp;"h"&amp;IF(ДАННЫЕ!$P146&gt;0,1,0)&amp;"p"&amp;IF(ДАННЫЕ!$CI146&gt;0,IF(YEAR(ДАННЫЕ!$F$1)=YEAR(ДАННЫЕ!$CI146),IF(MONTH(ДАННЫЕ!$F$1)=MONTH(ДАННЫЕ!$CI146),111,11),1),0)&amp;"d"&amp;IF(ДАННЫЕ!$CJ146&gt;0,IF(YEAR(ДАННЫЕ!$F$1)=YEAR(ДАННЫЕ!$CJ146),IF(MONTH(ДАННЫЕ!$F$1)=MONTH(ДАННЫЕ!$CJ146),111,11),1),0)&amp;"o"&amp;IF(ДАННЫЕ!$CK146&gt;0,IF(MONTH(ДАННЫЕ!$F$1)=MONTH(ДАННЫЕ!$CK146),111,11),0)&amp;"v"&amp;IF(ДАННЫЕ!$BE146&gt;0,IF(MONTH(ДАННЫЕ!$F$1)=MONTH(ДАННЫЕ!$BE146),111,11),0)</f>
        <v>g00f0c0s0i0h0p0d0o0v0</v>
      </c>
      <c r="P146" s="15">
        <f t="shared" si="8"/>
        <v>0</v>
      </c>
      <c r="Q146" s="15">
        <f>IF(ДАННЫЕ!$F$1&gt;ДАННЫЕ!$N146,IF(YEAR(ДАННЫЕ!$F$1)=YEAR(ДАННЫЕ!M146),1,0),0)</f>
        <v>0</v>
      </c>
      <c r="R146" s="15">
        <f>IF(ДАННЫЕ!$F$1&gt;ДАННЫЕ!$N146,IF(YEAR(ДАННЫЕ!$F$1)=YEAR(ДАННЫЕ!N146),1,0),0)</f>
        <v>0</v>
      </c>
      <c r="S146" s="15">
        <f>IF(ДАННЫЕ!$AA146="2А",1,IF(ДАННЫЕ!$AA146="2Б",2,IF(ДАННЫЕ!$AA146="2В",3,IF(ДАННЫЕ!$AA146=3,4,IF(ДАННЫЕ!$AA146="4А",5,IF(ДАННЫЕ!$AA146="4Б",6,IF(ДАННЫЕ!$AA146="4В",7,IF(ДАННЫЕ!$AA146=5,8,0))))))))</f>
        <v>0</v>
      </c>
      <c r="T146" s="15">
        <f>IF(OR(ДАННЫЕ!$AC146=2,ДАННЫЕ!$AD146=2,ДАННЫЕ!$AE146=2),2,IF(OR(ДАННЫЕ!$AC146=1,ДАННЫЕ!$AD146=1,ДАННЫЕ!$AE146=1),1,0))</f>
        <v>0</v>
      </c>
    </row>
    <row r="147" spans="1:20" ht="15" customHeight="1" x14ac:dyDescent="0.2">
      <c r="A147" s="78">
        <f>IF(B147&gt;0,IF(MONTH(ДАННЫЕ!$F$1)=MONTH(ДАННЫЕ!$B147),1,0),0)</f>
        <v>0</v>
      </c>
      <c r="B147" s="14">
        <f>IF(ДАННЫЕ!$B147&gt;0,IF(YEAR(ДАННЫЕ!$F$1)=YEAR(ДАННЫЕ!$B147),1,0),0)</f>
        <v>0</v>
      </c>
      <c r="C147" s="14">
        <f>IF(ДАННЫЕ!$CM147&gt;0,IF(YEAR(ДАННЫЕ!$F$1)=YEAR(ДАННЫЕ!$CM147),1,0),0)</f>
        <v>0</v>
      </c>
      <c r="D147" s="14">
        <f>IF(ДАННЫЕ!$CJ147&gt;0,IF(ДАННЫЕ!$CL147&gt;ДАННЫЕ!$F$1,1,IF(ДАННЫЕ!$CL147&gt;0,0,1)),0)</f>
        <v>0</v>
      </c>
      <c r="E147" s="43" t="str">
        <f ca="1">IF(ДАННЫЕ!$F$1&gt;0,IF(ДАННЫЕ!$G147&gt;0,DATEDIF(ДАННЫЕ!$G147,ДАННЫЕ!$F$1,"y"),""),IF(ДАННЫЕ!$G147&gt;0,DATEDIF(ДАННЫЕ!$G147,TODAY(),"y"),""))</f>
        <v/>
      </c>
      <c r="F147" s="43" t="str">
        <f xml:space="preserve"> IF(ДАННЫЕ!$F147="М",IF(E147&gt;=18,IF(E147&lt;60,1,""),""),"")&amp;IF(ДАННЫЕ!$F147="Ж",IF(E147&gt;=18,IF(E147&lt;55,1,""),""),"")</f>
        <v/>
      </c>
      <c r="G147" s="43" t="str">
        <f xml:space="preserve"> IF(ДАННЫЕ!$F147="М",IF(E147&gt;=60,2,""),"")&amp;IF(ДАННЫЕ!$F147="Ж",IF(E147&gt;=55,2,""),"")</f>
        <v/>
      </c>
      <c r="H147" s="43" t="str">
        <f t="shared" ca="1" si="6"/>
        <v/>
      </c>
      <c r="I147" s="43" t="str">
        <f t="shared" ca="1" si="7"/>
        <v>03</v>
      </c>
      <c r="J147" s="28" t="str">
        <f ca="1">ДАННЫЕ!$F147&amp;H147&amp;I147&amp;ДАННЫЕ!$I147&amp;"m"&amp;IF(ДАННЫЕ!$I147&gt;0,IF(ДАННЫЕ!$J147&gt;0,0,1),"")&amp;"f"&amp;IF(ДАННЫЕ!$R147&gt;0,IF(YEAR(ДАННЫЕ!$F$1)=YEAR(ДАННЫЕ!$R147),1,0),0)&amp;"z"&amp;ДАННЫЕ!$R147&amp;"p"&amp;ДАННЫЕ!$S147&amp;"i"&amp;ДАННЫЕ!$T147&amp;"h"&amp;ДАННЫЕ!$K147&amp;"be"&amp;ДАННЫЕ!$BI147&amp;"CD"&amp;IF(ДАННЫЕ!BF147&gt;500,4,IF(ДАННЫЕ!BF147&gt;350,3,IF(ДАННЫЕ!BF147&gt;200,2,IF(ДАННЫЕ!BF147&gt;0,1,0))))&amp;"g"&amp;B147&amp;"d"&amp;H147&amp;"l"&amp;ДАННЫЕ!AT147&amp;"a"&amp;ДАННЫЕ!$V147&amp;"v"&amp;R147&amp;"k"&amp;ДАННЫЕ!$U147&amp;"s"&amp;ДАННЫЕ!$Y147&amp;"t"&amp;ДАННЫЕ!$X147&amp;"b"&amp;IF(ДАННЫЕ!$Q147&gt;1,1,0)&amp;"PP"&amp;ДАННЫЕ!Z147&amp;"c"&amp;S147&amp;"x"&amp;IF(ДАННЫЕ!$BY147&gt;0,IF(YEAR(ДАННЫЕ!$F$1)=YEAR(ДАННЫЕ!$BY147),1,0),0)&amp;"n"&amp;IF(ДАННЫЕ!$BZ147&gt;0,IF(YEAR(ДАННЫЕ!$F$1)=YEAR(ДАННЫЕ!$BZ147),1,0),0)&amp;"u"&amp;D147&amp;"z"&amp;IF(ДАННЫЕ!$CL147&gt;0,IF(YEAR(ДАННЫЕ!$F$1)&gt;YEAR(ДАННЫЕ!$CL147),11,12),0)</f>
        <v>03mf0zpihbeCD0g0dlav0kstb0PPc0x0n0u0z0</v>
      </c>
      <c r="K147" s="28" t="str">
        <f ca="1">ДАННЫЕ!$I147&amp;"x"&amp;B147&amp;"w"&amp;IF(T147+ДАННЫЕ!AD147+ДАННЫЕ!AE147+ДАННЫЕ!AF147+ДАННЫЕ!AG147+ДАННЫЕ!AH147+ДАННЫЕ!$AL147+ДАННЫЕ!AI147+ДАННЫЕ!AJ147+ДАННЫЕ!AK147+ДАННЫЕ!AP147+ДАННЫЕ!AQ147+ДАННЫЕ!AR147+ДАННЫЕ!$AM147+ДАННЫЕ!$AN147+ДАННЫЕ!AS147+ДАННЫЕ!AT147&gt;0,1,0)&amp;IF(OR(T147=2,ДАННЫЕ!AD147=2,ДАННЫЕ!AE147=2,ДАННЫЕ!AF147=2,ДАННЫЕ!AG147=2,ДАННЫЕ!AH147=2,ДАННЫЕ!$AL147=2,ДАННЫЕ!AI147=2,ДАННЫЕ!AJ147=2,ДАННЫЕ!AK147=2,ДАННЫЕ!AP147=2,ДАННЫЕ!AQ147=2,ДАННЫЕ!AR147=2,ДАННЫЕ!$AM147=2,ДАННЫЕ!$AN147=2,ДАННЫЕ!AS147=2,ДАННЫЕ!AT147=2),2,0)&amp;"t"&amp;IF(T147&gt;0,"1"&amp;T147,"00")&amp;"f"&amp;IF(ДАННЫЕ!$AC147,"1"&amp;ДАННЫЕ!$AC147,"00")&amp;"b"&amp;IF(ДАННЫЕ!$AD147,"1"&amp;ДАННЫЕ!$AD147,"00")&amp;"g"&amp;IF(ДАННЫЕ!$AF147,"1"&amp;ДАННЫЕ!$AF147,"00")&amp;"c"&amp;IF(ДАННЫЕ!$AG147,"1"&amp;ДАННЫЕ!$AG147,"00")&amp;"i"&amp;IF(ДАННЫЕ!$AH147,"1"&amp;ДАННЫЕ!$AH147,"00")&amp;"r"&amp;IF(ДАННЫЕ!$AL147,"1"&amp;ДАННЫЕ!$AL147,"00")&amp;"m"&amp;IF(ДАННЫЕ!$AI147,"1"&amp;ДАННЫЕ!$AI147,"00")&amp;"hS"&amp;IF(ДАННЫЕ!$AJ147,"1"&amp;ДАННЫЕ!$AJ147,"00")&amp;"hZ"&amp;IF(ДАННЫЕ!$AK147,"1"&amp;ДАННЫЕ!$AK147,"00")&amp;"p"&amp;IF(ДАННЫЕ!$AP147,"1"&amp;ДАННЫЕ!$AP147,"00")&amp;"k"&amp;IF(ДАННЫЕ!$AQ147,"1"&amp;ДАННЫЕ!$AQ147,"00")&amp;"z"&amp;IF(ДАННЫЕ!$AR147,"1"&amp;ДАННЫЕ!$AR147,"00")&amp;"j"&amp;IF(ДАННЫЕ!$AM147,"1"&amp;ДАННЫЕ!$AM147,"00")&amp;"n"&amp;IF(ДАННЫЕ!$AN147,"1"&amp;ДАННЫЕ!$AN147,"00")&amp;"E"&amp;ДАННЫЕ!BI147&amp;"L"&amp;ДАННЫЕ!AO147&amp;"h"&amp;IF(ДАННЫЕ!$AU147&gt;0,1,0)&amp;"v"&amp;IF(ДАННЫЕ!$AW147&gt;0,1,0)&amp;"a"&amp;IF(ДАННЫЕ!$AS147,"1"&amp;ДАННЫЕ!$AS147,"00")&amp;"s"&amp;IF(ДАННЫЕ!$AT147,"1"&amp;ДАННЫЕ!$AT147,"00")&amp;"u"&amp;IF(ДАННЫЕ!$CJ147&gt;0,1,0)&amp;"y"&amp;B147&amp;"d"&amp;H147&amp;"e"&amp;F147&amp;G147</f>
        <v>x0w00t00f00b00g00c00i00r00m00hS00hZ00p00k00z00j00n00ELh0v0a00s00u0y0de</v>
      </c>
      <c r="L147" s="28" t="str">
        <f ca="1">ДАННЫЕ!$I147&amp;"VN"&amp;IF(ДАННЫЕ!AW147&gt;0,11,10)&amp;"CD"&amp;IF(ДАННЫЕ!BF147&gt;500,16,IF(ДАННЫЕ!BF147&gt;350,15,IF(ДАННЫЕ!BF147&gt;=200,14,IF(ДАННЫЕ!BF147&gt;=100,13,IF(ДАННЫЕ!BF147&gt;=50,12,IF(ДАННЫЕ!BF147&gt;0,11,10))))))&amp;"AR"&amp;IF(ДАННЫЕ!BX147&gt;0,1,0)&amp;"GD"&amp;B147&amp;"VV"&amp;IF(E147&gt;=5,IF(E147&lt;18,1,0),0)</f>
        <v>VN10CD10AR0GD0VV0</v>
      </c>
      <c r="M147" s="28" t="str">
        <f>ДАННЫЕ!$I147&amp;"b"&amp;ДАННЫЕ!$BI147&amp;"r"&amp;ДАННЫЕ!$BJ147&amp;"CD"&amp;IF(ДАННЫЕ!BF147&gt;0,IF(ДАННЫЕ!BF147&lt;200,1,IF(ДАННЫЕ!BF147&lt;350,2,3)),0)&amp;"h"&amp;IF(ДАННЫЕ!$BK147+ДАННЫЕ!$BL147+ДАННЫЕ!$BM147&gt;0,1,0)&amp;"x"&amp;ДАННЫЕ!$BK147&amp;"y"&amp;ДАННЫЕ!$BL147&amp;"z"&amp;ДАННЫЕ!$BM147&amp;"c"&amp;IF(ДАННЫЕ!$BK147+ДАННЫЕ!$BL147+ДАННЫЕ!$BM147=3,1,0)&amp;"a"&amp;IF(ДАННЫЕ!$BQ147+ДАННЫЕ!$BR147&gt;0,1,0)&amp;"d"&amp;ДАННЫЕ!$BQ147&amp;"v"&amp;ДАННЫЕ!$BR147&amp;"p"&amp;ДАННЫЕ!$BS147&amp;"n"&amp;ДАННЫЕ!$BU147&amp;"t"&amp;ДАННЫЕ!$BV147&amp;"o"&amp;ДАННЫЕ!$BT147&amp;"l"&amp;IF(ДАННЫЕ!$BN147&gt;0,1,0)&amp;ДАННЫЕ!$BN147&amp;"g"&amp;ДАННЫЕ!$BO147&amp;"s"&amp;ДАННЫЕ!$BP147&amp;"DZ"&amp;IF(ДАННЫЕ!B147-ДАННЫЕ!G147 &lt; 60,IF(ДАННЫЕ!B147-ДАННЫЕ!G147 &gt;= 0,1,0),0)&amp;"u"&amp;IF(ДАННЫЕ!$CJ147&gt;0,1,0)</f>
        <v>brCD0h0xyzc0a0dvpntol0gsDZ1u0</v>
      </c>
      <c r="N147" s="28" t="str">
        <f ca="1">ДАННЫЕ!$F147&amp;ДАННЫЕ!$I147&amp;"g"&amp;B147&amp;"cf"&amp;D147&amp;"a"&amp;IF(ДАННЫЕ!$BX147&gt;0,1,0)&amp;IF(ДАННЫЕ!$BF147&gt;500,1,IF(ДАННЫЕ!$BF147&gt;350,2,IF(ДАННЫЕ!$BF147&gt;=200,3,IF(ДАННЫЕ!$BF147&gt;=100,4,IF(ДАННЫЕ!$BF147&gt;=50,5,IF(ДАННЫЕ!$BF147&lt;50,6,0))))))&amp;"AR"&amp;IF(DATEDIF(ДАННЫЕ!$BX147,ДАННЫЕ!$F$1,"y")&gt;1,1,0)&amp;"VG"&amp;IF(ДАННЫЕ!$BH147="0",1,0)&amp;"o"&amp;IF(T147+ДАННЫЕ!$AF147+ДАННЫЕ!$AG147+ДАННЫЕ!$AH147+ДАННЫЕ!$AI147+ДАННЫЕ!$AJ147+ДАННЫЕ!$AP147+ДАННЫЕ!$AQ147+ДАННЫЕ!$AR147+ДАННЫЕ!$AU147+ДАННЫЕ!$AW147+ДАННЫЕ!$AS147+ДАННЫЕ!$AT147&gt;0,1,0)&amp;"x"&amp;ДАННЫЕ!$AG147&amp;"p"&amp;IF(ДАННЫЕ!$BY147&gt;0,1,0)&amp;"v"&amp;IF(ДАННЫЕ!$BZ147&gt;0,1,0)&amp;"n"&amp;ДАННЫЕ!$CA147&amp;"t"&amp;ДАННЫЕ!$AY147&amp;"k"&amp;ДАННЫЕ!$CB147&amp;"q"&amp;ДАННЫЕ!$CC147&amp;"w"&amp;ДАННЫЕ!$CD147&amp;"e"&amp;ДАННЫЕ!$CE147&amp;"m"&amp;ДАННЫЕ!$CF147&amp;"c"&amp;ДАННЫЕ!$CG147&amp;"z"&amp;ДАННЫЕ!$CH147&amp;"d"&amp;IF(H147=4,1,0)&amp;"s"&amp;IF(ДАННЫЕ!$J147=1,0,1)&amp;"u"&amp;IF(ДАННЫЕ!$CJ147&gt;0,1,0)</f>
        <v>g0cf0a06AR1VG0o0xp0v0ntkqwemczd0s1u0</v>
      </c>
      <c r="O147" s="28" t="str">
        <f>ДАННЫЕ!$I147&amp;"g"&amp;B147&amp;A147&amp;"f"&amp;P147&amp;"c"&amp;IF(ДАННЫЕ!$U147&gt;0,1,0)&amp;"s"&amp;IF(ДАННЫЕ!$Q147&gt;0,IF(YEAR(ДАННЫЕ!$F$1)=YEAR(ДАННЫЕ!$Q147),IF(MONTH(ДАННЫЕ!$F$1)=MONTH(ДАННЫЕ!$Q147),111,11),1),0)&amp;"i"&amp;IF(ДАННЫЕ!$R147+ДАННЫЕ!$S147+ДАННЫЕ!$T147=0,0,1)&amp;"h"&amp;IF(ДАННЫЕ!$P147&gt;0,1,0)&amp;"p"&amp;IF(ДАННЫЕ!$CI147&gt;0,IF(YEAR(ДАННЫЕ!$F$1)=YEAR(ДАННЫЕ!$CI147),IF(MONTH(ДАННЫЕ!$F$1)=MONTH(ДАННЫЕ!$CI147),111,11),1),0)&amp;"d"&amp;IF(ДАННЫЕ!$CJ147&gt;0,IF(YEAR(ДАННЫЕ!$F$1)=YEAR(ДАННЫЕ!$CJ147),IF(MONTH(ДАННЫЕ!$F$1)=MONTH(ДАННЫЕ!$CJ147),111,11),1),0)&amp;"o"&amp;IF(ДАННЫЕ!$CK147&gt;0,IF(MONTH(ДАННЫЕ!$F$1)=MONTH(ДАННЫЕ!$CK147),111,11),0)&amp;"v"&amp;IF(ДАННЫЕ!$BE147&gt;0,IF(MONTH(ДАННЫЕ!$F$1)=MONTH(ДАННЫЕ!$BE147),111,11),0)</f>
        <v>g00f0c0s0i0h0p0d0o0v0</v>
      </c>
      <c r="P147" s="15">
        <f t="shared" si="8"/>
        <v>0</v>
      </c>
      <c r="Q147" s="15">
        <f>IF(ДАННЫЕ!$F$1&gt;ДАННЫЕ!$N147,IF(YEAR(ДАННЫЕ!$F$1)=YEAR(ДАННЫЕ!M147),1,0),0)</f>
        <v>0</v>
      </c>
      <c r="R147" s="15">
        <f>IF(ДАННЫЕ!$F$1&gt;ДАННЫЕ!$N147,IF(YEAR(ДАННЫЕ!$F$1)=YEAR(ДАННЫЕ!N147),1,0),0)</f>
        <v>0</v>
      </c>
      <c r="S147" s="15">
        <f>IF(ДАННЫЕ!$AA147="2А",1,IF(ДАННЫЕ!$AA147="2Б",2,IF(ДАННЫЕ!$AA147="2В",3,IF(ДАННЫЕ!$AA147=3,4,IF(ДАННЫЕ!$AA147="4А",5,IF(ДАННЫЕ!$AA147="4Б",6,IF(ДАННЫЕ!$AA147="4В",7,IF(ДАННЫЕ!$AA147=5,8,0))))))))</f>
        <v>0</v>
      </c>
      <c r="T147" s="15">
        <f>IF(OR(ДАННЫЕ!$AC147=2,ДАННЫЕ!$AD147=2,ДАННЫЕ!$AE147=2),2,IF(OR(ДАННЫЕ!$AC147=1,ДАННЫЕ!$AD147=1,ДАННЫЕ!$AE147=1),1,0))</f>
        <v>0</v>
      </c>
    </row>
    <row r="148" spans="1:20" ht="15" customHeight="1" x14ac:dyDescent="0.2">
      <c r="A148" s="78">
        <f>IF(B148&gt;0,IF(MONTH(ДАННЫЕ!$F$1)=MONTH(ДАННЫЕ!$B148),1,0),0)</f>
        <v>0</v>
      </c>
      <c r="B148" s="14">
        <f>IF(ДАННЫЕ!$B148&gt;0,IF(YEAR(ДАННЫЕ!$F$1)=YEAR(ДАННЫЕ!$B148),1,0),0)</f>
        <v>0</v>
      </c>
      <c r="C148" s="14">
        <f>IF(ДАННЫЕ!$CM148&gt;0,IF(YEAR(ДАННЫЕ!$F$1)=YEAR(ДАННЫЕ!$CM148),1,0),0)</f>
        <v>0</v>
      </c>
      <c r="D148" s="14">
        <f>IF(ДАННЫЕ!$CJ148&gt;0,IF(ДАННЫЕ!$CL148&gt;ДАННЫЕ!$F$1,1,IF(ДАННЫЕ!$CL148&gt;0,0,1)),0)</f>
        <v>0</v>
      </c>
      <c r="E148" s="43" t="str">
        <f ca="1">IF(ДАННЫЕ!$F$1&gt;0,IF(ДАННЫЕ!$G148&gt;0,DATEDIF(ДАННЫЕ!$G148,ДАННЫЕ!$F$1,"y"),""),IF(ДАННЫЕ!$G148&gt;0,DATEDIF(ДАННЫЕ!$G148,TODAY(),"y"),""))</f>
        <v/>
      </c>
      <c r="F148" s="43" t="str">
        <f xml:space="preserve"> IF(ДАННЫЕ!$F148="М",IF(E148&gt;=18,IF(E148&lt;60,1,""),""),"")&amp;IF(ДАННЫЕ!$F148="Ж",IF(E148&gt;=18,IF(E148&lt;55,1,""),""),"")</f>
        <v/>
      </c>
      <c r="G148" s="43" t="str">
        <f xml:space="preserve"> IF(ДАННЫЕ!$F148="М",IF(E148&gt;=60,2,""),"")&amp;IF(ДАННЫЕ!$F148="Ж",IF(E148&gt;=55,2,""),"")</f>
        <v/>
      </c>
      <c r="H148" s="43" t="str">
        <f t="shared" ca="1" si="6"/>
        <v/>
      </c>
      <c r="I148" s="43" t="str">
        <f t="shared" ca="1" si="7"/>
        <v>03</v>
      </c>
      <c r="J148" s="28" t="str">
        <f ca="1">ДАННЫЕ!$F148&amp;H148&amp;I148&amp;ДАННЫЕ!$I148&amp;"m"&amp;IF(ДАННЫЕ!$I148&gt;0,IF(ДАННЫЕ!$J148&gt;0,0,1),"")&amp;"f"&amp;IF(ДАННЫЕ!$R148&gt;0,IF(YEAR(ДАННЫЕ!$F$1)=YEAR(ДАННЫЕ!$R148),1,0),0)&amp;"z"&amp;ДАННЫЕ!$R148&amp;"p"&amp;ДАННЫЕ!$S148&amp;"i"&amp;ДАННЫЕ!$T148&amp;"h"&amp;ДАННЫЕ!$K148&amp;"be"&amp;ДАННЫЕ!$BI148&amp;"CD"&amp;IF(ДАННЫЕ!BF148&gt;500,4,IF(ДАННЫЕ!BF148&gt;350,3,IF(ДАННЫЕ!BF148&gt;200,2,IF(ДАННЫЕ!BF148&gt;0,1,0))))&amp;"g"&amp;B148&amp;"d"&amp;H148&amp;"l"&amp;ДАННЫЕ!AT148&amp;"a"&amp;ДАННЫЕ!$V148&amp;"v"&amp;R148&amp;"k"&amp;ДАННЫЕ!$U148&amp;"s"&amp;ДАННЫЕ!$Y148&amp;"t"&amp;ДАННЫЕ!$X148&amp;"b"&amp;IF(ДАННЫЕ!$Q148&gt;1,1,0)&amp;"PP"&amp;ДАННЫЕ!Z148&amp;"c"&amp;S148&amp;"x"&amp;IF(ДАННЫЕ!$BY148&gt;0,IF(YEAR(ДАННЫЕ!$F$1)=YEAR(ДАННЫЕ!$BY148),1,0),0)&amp;"n"&amp;IF(ДАННЫЕ!$BZ148&gt;0,IF(YEAR(ДАННЫЕ!$F$1)=YEAR(ДАННЫЕ!$BZ148),1,0),0)&amp;"u"&amp;D148&amp;"z"&amp;IF(ДАННЫЕ!$CL148&gt;0,IF(YEAR(ДАННЫЕ!$F$1)&gt;YEAR(ДАННЫЕ!$CL148),11,12),0)</f>
        <v>03mf0zpihbeCD0g0dlav0kstb0PPc0x0n0u0z0</v>
      </c>
      <c r="K148" s="28" t="str">
        <f ca="1">ДАННЫЕ!$I148&amp;"x"&amp;B148&amp;"w"&amp;IF(T148+ДАННЫЕ!AD148+ДАННЫЕ!AE148+ДАННЫЕ!AF148+ДАННЫЕ!AG148+ДАННЫЕ!AH148+ДАННЫЕ!$AL148+ДАННЫЕ!AI148+ДАННЫЕ!AJ148+ДАННЫЕ!AK148+ДАННЫЕ!AP148+ДАННЫЕ!AQ148+ДАННЫЕ!AR148+ДАННЫЕ!$AM148+ДАННЫЕ!$AN148+ДАННЫЕ!AS148+ДАННЫЕ!AT148&gt;0,1,0)&amp;IF(OR(T148=2,ДАННЫЕ!AD148=2,ДАННЫЕ!AE148=2,ДАННЫЕ!AF148=2,ДАННЫЕ!AG148=2,ДАННЫЕ!AH148=2,ДАННЫЕ!$AL148=2,ДАННЫЕ!AI148=2,ДАННЫЕ!AJ148=2,ДАННЫЕ!AK148=2,ДАННЫЕ!AP148=2,ДАННЫЕ!AQ148=2,ДАННЫЕ!AR148=2,ДАННЫЕ!$AM148=2,ДАННЫЕ!$AN148=2,ДАННЫЕ!AS148=2,ДАННЫЕ!AT148=2),2,0)&amp;"t"&amp;IF(T148&gt;0,"1"&amp;T148,"00")&amp;"f"&amp;IF(ДАННЫЕ!$AC148,"1"&amp;ДАННЫЕ!$AC148,"00")&amp;"b"&amp;IF(ДАННЫЕ!$AD148,"1"&amp;ДАННЫЕ!$AD148,"00")&amp;"g"&amp;IF(ДАННЫЕ!$AF148,"1"&amp;ДАННЫЕ!$AF148,"00")&amp;"c"&amp;IF(ДАННЫЕ!$AG148,"1"&amp;ДАННЫЕ!$AG148,"00")&amp;"i"&amp;IF(ДАННЫЕ!$AH148,"1"&amp;ДАННЫЕ!$AH148,"00")&amp;"r"&amp;IF(ДАННЫЕ!$AL148,"1"&amp;ДАННЫЕ!$AL148,"00")&amp;"m"&amp;IF(ДАННЫЕ!$AI148,"1"&amp;ДАННЫЕ!$AI148,"00")&amp;"hS"&amp;IF(ДАННЫЕ!$AJ148,"1"&amp;ДАННЫЕ!$AJ148,"00")&amp;"hZ"&amp;IF(ДАННЫЕ!$AK148,"1"&amp;ДАННЫЕ!$AK148,"00")&amp;"p"&amp;IF(ДАННЫЕ!$AP148,"1"&amp;ДАННЫЕ!$AP148,"00")&amp;"k"&amp;IF(ДАННЫЕ!$AQ148,"1"&amp;ДАННЫЕ!$AQ148,"00")&amp;"z"&amp;IF(ДАННЫЕ!$AR148,"1"&amp;ДАННЫЕ!$AR148,"00")&amp;"j"&amp;IF(ДАННЫЕ!$AM148,"1"&amp;ДАННЫЕ!$AM148,"00")&amp;"n"&amp;IF(ДАННЫЕ!$AN148,"1"&amp;ДАННЫЕ!$AN148,"00")&amp;"E"&amp;ДАННЫЕ!BI148&amp;"L"&amp;ДАННЫЕ!AO148&amp;"h"&amp;IF(ДАННЫЕ!$AU148&gt;0,1,0)&amp;"v"&amp;IF(ДАННЫЕ!$AW148&gt;0,1,0)&amp;"a"&amp;IF(ДАННЫЕ!$AS148,"1"&amp;ДАННЫЕ!$AS148,"00")&amp;"s"&amp;IF(ДАННЫЕ!$AT148,"1"&amp;ДАННЫЕ!$AT148,"00")&amp;"u"&amp;IF(ДАННЫЕ!$CJ148&gt;0,1,0)&amp;"y"&amp;B148&amp;"d"&amp;H148&amp;"e"&amp;F148&amp;G148</f>
        <v>x0w00t00f00b00g00c00i00r00m00hS00hZ00p00k00z00j00n00ELh0v0a00s00u0y0de</v>
      </c>
      <c r="L148" s="28" t="str">
        <f ca="1">ДАННЫЕ!$I148&amp;"VN"&amp;IF(ДАННЫЕ!AW148&gt;0,11,10)&amp;"CD"&amp;IF(ДАННЫЕ!BF148&gt;500,16,IF(ДАННЫЕ!BF148&gt;350,15,IF(ДАННЫЕ!BF148&gt;=200,14,IF(ДАННЫЕ!BF148&gt;=100,13,IF(ДАННЫЕ!BF148&gt;=50,12,IF(ДАННЫЕ!BF148&gt;0,11,10))))))&amp;"AR"&amp;IF(ДАННЫЕ!BX148&gt;0,1,0)&amp;"GD"&amp;B148&amp;"VV"&amp;IF(E148&gt;=5,IF(E148&lt;18,1,0),0)</f>
        <v>VN10CD10AR0GD0VV0</v>
      </c>
      <c r="M148" s="28" t="str">
        <f>ДАННЫЕ!$I148&amp;"b"&amp;ДАННЫЕ!$BI148&amp;"r"&amp;ДАННЫЕ!$BJ148&amp;"CD"&amp;IF(ДАННЫЕ!BF148&gt;0,IF(ДАННЫЕ!BF148&lt;200,1,IF(ДАННЫЕ!BF148&lt;350,2,3)),0)&amp;"h"&amp;IF(ДАННЫЕ!$BK148+ДАННЫЕ!$BL148+ДАННЫЕ!$BM148&gt;0,1,0)&amp;"x"&amp;ДАННЫЕ!$BK148&amp;"y"&amp;ДАННЫЕ!$BL148&amp;"z"&amp;ДАННЫЕ!$BM148&amp;"c"&amp;IF(ДАННЫЕ!$BK148+ДАННЫЕ!$BL148+ДАННЫЕ!$BM148=3,1,0)&amp;"a"&amp;IF(ДАННЫЕ!$BQ148+ДАННЫЕ!$BR148&gt;0,1,0)&amp;"d"&amp;ДАННЫЕ!$BQ148&amp;"v"&amp;ДАННЫЕ!$BR148&amp;"p"&amp;ДАННЫЕ!$BS148&amp;"n"&amp;ДАННЫЕ!$BU148&amp;"t"&amp;ДАННЫЕ!$BV148&amp;"o"&amp;ДАННЫЕ!$BT148&amp;"l"&amp;IF(ДАННЫЕ!$BN148&gt;0,1,0)&amp;ДАННЫЕ!$BN148&amp;"g"&amp;ДАННЫЕ!$BO148&amp;"s"&amp;ДАННЫЕ!$BP148&amp;"DZ"&amp;IF(ДАННЫЕ!B148-ДАННЫЕ!G148 &lt; 60,IF(ДАННЫЕ!B148-ДАННЫЕ!G148 &gt;= 0,1,0),0)&amp;"u"&amp;IF(ДАННЫЕ!$CJ148&gt;0,1,0)</f>
        <v>brCD0h0xyzc0a0dvpntol0gsDZ1u0</v>
      </c>
      <c r="N148" s="28" t="str">
        <f ca="1">ДАННЫЕ!$F148&amp;ДАННЫЕ!$I148&amp;"g"&amp;B148&amp;"cf"&amp;D148&amp;"a"&amp;IF(ДАННЫЕ!$BX148&gt;0,1,0)&amp;IF(ДАННЫЕ!$BF148&gt;500,1,IF(ДАННЫЕ!$BF148&gt;350,2,IF(ДАННЫЕ!$BF148&gt;=200,3,IF(ДАННЫЕ!$BF148&gt;=100,4,IF(ДАННЫЕ!$BF148&gt;=50,5,IF(ДАННЫЕ!$BF148&lt;50,6,0))))))&amp;"AR"&amp;IF(DATEDIF(ДАННЫЕ!$BX148,ДАННЫЕ!$F$1,"y")&gt;1,1,0)&amp;"VG"&amp;IF(ДАННЫЕ!$BH148="0",1,0)&amp;"o"&amp;IF(T148+ДАННЫЕ!$AF148+ДАННЫЕ!$AG148+ДАННЫЕ!$AH148+ДАННЫЕ!$AI148+ДАННЫЕ!$AJ148+ДАННЫЕ!$AP148+ДАННЫЕ!$AQ148+ДАННЫЕ!$AR148+ДАННЫЕ!$AU148+ДАННЫЕ!$AW148+ДАННЫЕ!$AS148+ДАННЫЕ!$AT148&gt;0,1,0)&amp;"x"&amp;ДАННЫЕ!$AG148&amp;"p"&amp;IF(ДАННЫЕ!$BY148&gt;0,1,0)&amp;"v"&amp;IF(ДАННЫЕ!$BZ148&gt;0,1,0)&amp;"n"&amp;ДАННЫЕ!$CA148&amp;"t"&amp;ДАННЫЕ!$AY148&amp;"k"&amp;ДАННЫЕ!$CB148&amp;"q"&amp;ДАННЫЕ!$CC148&amp;"w"&amp;ДАННЫЕ!$CD148&amp;"e"&amp;ДАННЫЕ!$CE148&amp;"m"&amp;ДАННЫЕ!$CF148&amp;"c"&amp;ДАННЫЕ!$CG148&amp;"z"&amp;ДАННЫЕ!$CH148&amp;"d"&amp;IF(H148=4,1,0)&amp;"s"&amp;IF(ДАННЫЕ!$J148=1,0,1)&amp;"u"&amp;IF(ДАННЫЕ!$CJ148&gt;0,1,0)</f>
        <v>g0cf0a06AR1VG0o0xp0v0ntkqwemczd0s1u0</v>
      </c>
      <c r="O148" s="28" t="str">
        <f>ДАННЫЕ!$I148&amp;"g"&amp;B148&amp;A148&amp;"f"&amp;P148&amp;"c"&amp;IF(ДАННЫЕ!$U148&gt;0,1,0)&amp;"s"&amp;IF(ДАННЫЕ!$Q148&gt;0,IF(YEAR(ДАННЫЕ!$F$1)=YEAR(ДАННЫЕ!$Q148),IF(MONTH(ДАННЫЕ!$F$1)=MONTH(ДАННЫЕ!$Q148),111,11),1),0)&amp;"i"&amp;IF(ДАННЫЕ!$R148+ДАННЫЕ!$S148+ДАННЫЕ!$T148=0,0,1)&amp;"h"&amp;IF(ДАННЫЕ!$P148&gt;0,1,0)&amp;"p"&amp;IF(ДАННЫЕ!$CI148&gt;0,IF(YEAR(ДАННЫЕ!$F$1)=YEAR(ДАННЫЕ!$CI148),IF(MONTH(ДАННЫЕ!$F$1)=MONTH(ДАННЫЕ!$CI148),111,11),1),0)&amp;"d"&amp;IF(ДАННЫЕ!$CJ148&gt;0,IF(YEAR(ДАННЫЕ!$F$1)=YEAR(ДАННЫЕ!$CJ148),IF(MONTH(ДАННЫЕ!$F$1)=MONTH(ДАННЫЕ!$CJ148),111,11),1),0)&amp;"o"&amp;IF(ДАННЫЕ!$CK148&gt;0,IF(MONTH(ДАННЫЕ!$F$1)=MONTH(ДАННЫЕ!$CK148),111,11),0)&amp;"v"&amp;IF(ДАННЫЕ!$BE148&gt;0,IF(MONTH(ДАННЫЕ!$F$1)=MONTH(ДАННЫЕ!$BE148),111,11),0)</f>
        <v>g00f0c0s0i0h0p0d0o0v0</v>
      </c>
      <c r="P148" s="15">
        <f t="shared" si="8"/>
        <v>0</v>
      </c>
      <c r="Q148" s="15">
        <f>IF(ДАННЫЕ!$F$1&gt;ДАННЫЕ!$N148,IF(YEAR(ДАННЫЕ!$F$1)=YEAR(ДАННЫЕ!M148),1,0),0)</f>
        <v>0</v>
      </c>
      <c r="R148" s="15">
        <f>IF(ДАННЫЕ!$F$1&gt;ДАННЫЕ!$N148,IF(YEAR(ДАННЫЕ!$F$1)=YEAR(ДАННЫЕ!N148),1,0),0)</f>
        <v>0</v>
      </c>
      <c r="S148" s="15">
        <f>IF(ДАННЫЕ!$AA148="2А",1,IF(ДАННЫЕ!$AA148="2Б",2,IF(ДАННЫЕ!$AA148="2В",3,IF(ДАННЫЕ!$AA148=3,4,IF(ДАННЫЕ!$AA148="4А",5,IF(ДАННЫЕ!$AA148="4Б",6,IF(ДАННЫЕ!$AA148="4В",7,IF(ДАННЫЕ!$AA148=5,8,0))))))))</f>
        <v>0</v>
      </c>
      <c r="T148" s="15">
        <f>IF(OR(ДАННЫЕ!$AC148=2,ДАННЫЕ!$AD148=2,ДАННЫЕ!$AE148=2),2,IF(OR(ДАННЫЕ!$AC148=1,ДАННЫЕ!$AD148=1,ДАННЫЕ!$AE148=1),1,0))</f>
        <v>0</v>
      </c>
    </row>
    <row r="149" spans="1:20" ht="15" customHeight="1" x14ac:dyDescent="0.2">
      <c r="A149" s="78">
        <f>IF(B149&gt;0,IF(MONTH(ДАННЫЕ!$F$1)=MONTH(ДАННЫЕ!$B149),1,0),0)</f>
        <v>0</v>
      </c>
      <c r="B149" s="14">
        <f>IF(ДАННЫЕ!$B149&gt;0,IF(YEAR(ДАННЫЕ!$F$1)=YEAR(ДАННЫЕ!$B149),1,0),0)</f>
        <v>0</v>
      </c>
      <c r="C149" s="14">
        <f>IF(ДАННЫЕ!$CM149&gt;0,IF(YEAR(ДАННЫЕ!$F$1)=YEAR(ДАННЫЕ!$CM149),1,0),0)</f>
        <v>0</v>
      </c>
      <c r="D149" s="14">
        <f>IF(ДАННЫЕ!$CJ149&gt;0,IF(ДАННЫЕ!$CL149&gt;ДАННЫЕ!$F$1,1,IF(ДАННЫЕ!$CL149&gt;0,0,1)),0)</f>
        <v>0</v>
      </c>
      <c r="E149" s="43" t="str">
        <f ca="1">IF(ДАННЫЕ!$F$1&gt;0,IF(ДАННЫЕ!$G149&gt;0,DATEDIF(ДАННЫЕ!$G149,ДАННЫЕ!$F$1,"y"),""),IF(ДАННЫЕ!$G149&gt;0,DATEDIF(ДАННЫЕ!$G149,TODAY(),"y"),""))</f>
        <v/>
      </c>
      <c r="F149" s="43" t="str">
        <f xml:space="preserve"> IF(ДАННЫЕ!$F149="М",IF(E149&gt;=18,IF(E149&lt;60,1,""),""),"")&amp;IF(ДАННЫЕ!$F149="Ж",IF(E149&gt;=18,IF(E149&lt;55,1,""),""),"")</f>
        <v/>
      </c>
      <c r="G149" s="43" t="str">
        <f xml:space="preserve"> IF(ДАННЫЕ!$F149="М",IF(E149&gt;=60,2,""),"")&amp;IF(ДАННЫЕ!$F149="Ж",IF(E149&gt;=55,2,""),"")</f>
        <v/>
      </c>
      <c r="H149" s="43" t="str">
        <f t="shared" ca="1" si="6"/>
        <v/>
      </c>
      <c r="I149" s="43" t="str">
        <f t="shared" ca="1" si="7"/>
        <v>03</v>
      </c>
      <c r="J149" s="28" t="str">
        <f ca="1">ДАННЫЕ!$F149&amp;H149&amp;I149&amp;ДАННЫЕ!$I149&amp;"m"&amp;IF(ДАННЫЕ!$I149&gt;0,IF(ДАННЫЕ!$J149&gt;0,0,1),"")&amp;"f"&amp;IF(ДАННЫЕ!$R149&gt;0,IF(YEAR(ДАННЫЕ!$F$1)=YEAR(ДАННЫЕ!$R149),1,0),0)&amp;"z"&amp;ДАННЫЕ!$R149&amp;"p"&amp;ДАННЫЕ!$S149&amp;"i"&amp;ДАННЫЕ!$T149&amp;"h"&amp;ДАННЫЕ!$K149&amp;"be"&amp;ДАННЫЕ!$BI149&amp;"CD"&amp;IF(ДАННЫЕ!BF149&gt;500,4,IF(ДАННЫЕ!BF149&gt;350,3,IF(ДАННЫЕ!BF149&gt;200,2,IF(ДАННЫЕ!BF149&gt;0,1,0))))&amp;"g"&amp;B149&amp;"d"&amp;H149&amp;"l"&amp;ДАННЫЕ!AT149&amp;"a"&amp;ДАННЫЕ!$V149&amp;"v"&amp;R149&amp;"k"&amp;ДАННЫЕ!$U149&amp;"s"&amp;ДАННЫЕ!$Y149&amp;"t"&amp;ДАННЫЕ!$X149&amp;"b"&amp;IF(ДАННЫЕ!$Q149&gt;1,1,0)&amp;"PP"&amp;ДАННЫЕ!Z149&amp;"c"&amp;S149&amp;"x"&amp;IF(ДАННЫЕ!$BY149&gt;0,IF(YEAR(ДАННЫЕ!$F$1)=YEAR(ДАННЫЕ!$BY149),1,0),0)&amp;"n"&amp;IF(ДАННЫЕ!$BZ149&gt;0,IF(YEAR(ДАННЫЕ!$F$1)=YEAR(ДАННЫЕ!$BZ149),1,0),0)&amp;"u"&amp;D149&amp;"z"&amp;IF(ДАННЫЕ!$CL149&gt;0,IF(YEAR(ДАННЫЕ!$F$1)&gt;YEAR(ДАННЫЕ!$CL149),11,12),0)</f>
        <v>03mf0zpihbeCD0g0dlav0kstb0PPc0x0n0u0z0</v>
      </c>
      <c r="K149" s="28" t="str">
        <f ca="1">ДАННЫЕ!$I149&amp;"x"&amp;B149&amp;"w"&amp;IF(T149+ДАННЫЕ!AD149+ДАННЫЕ!AE149+ДАННЫЕ!AF149+ДАННЫЕ!AG149+ДАННЫЕ!AH149+ДАННЫЕ!$AL149+ДАННЫЕ!AI149+ДАННЫЕ!AJ149+ДАННЫЕ!AK149+ДАННЫЕ!AP149+ДАННЫЕ!AQ149+ДАННЫЕ!AR149+ДАННЫЕ!$AM149+ДАННЫЕ!$AN149+ДАННЫЕ!AS149+ДАННЫЕ!AT149&gt;0,1,0)&amp;IF(OR(T149=2,ДАННЫЕ!AD149=2,ДАННЫЕ!AE149=2,ДАННЫЕ!AF149=2,ДАННЫЕ!AG149=2,ДАННЫЕ!AH149=2,ДАННЫЕ!$AL149=2,ДАННЫЕ!AI149=2,ДАННЫЕ!AJ149=2,ДАННЫЕ!AK149=2,ДАННЫЕ!AP149=2,ДАННЫЕ!AQ149=2,ДАННЫЕ!AR149=2,ДАННЫЕ!$AM149=2,ДАННЫЕ!$AN149=2,ДАННЫЕ!AS149=2,ДАННЫЕ!AT149=2),2,0)&amp;"t"&amp;IF(T149&gt;0,"1"&amp;T149,"00")&amp;"f"&amp;IF(ДАННЫЕ!$AC149,"1"&amp;ДАННЫЕ!$AC149,"00")&amp;"b"&amp;IF(ДАННЫЕ!$AD149,"1"&amp;ДАННЫЕ!$AD149,"00")&amp;"g"&amp;IF(ДАННЫЕ!$AF149,"1"&amp;ДАННЫЕ!$AF149,"00")&amp;"c"&amp;IF(ДАННЫЕ!$AG149,"1"&amp;ДАННЫЕ!$AG149,"00")&amp;"i"&amp;IF(ДАННЫЕ!$AH149,"1"&amp;ДАННЫЕ!$AH149,"00")&amp;"r"&amp;IF(ДАННЫЕ!$AL149,"1"&amp;ДАННЫЕ!$AL149,"00")&amp;"m"&amp;IF(ДАННЫЕ!$AI149,"1"&amp;ДАННЫЕ!$AI149,"00")&amp;"hS"&amp;IF(ДАННЫЕ!$AJ149,"1"&amp;ДАННЫЕ!$AJ149,"00")&amp;"hZ"&amp;IF(ДАННЫЕ!$AK149,"1"&amp;ДАННЫЕ!$AK149,"00")&amp;"p"&amp;IF(ДАННЫЕ!$AP149,"1"&amp;ДАННЫЕ!$AP149,"00")&amp;"k"&amp;IF(ДАННЫЕ!$AQ149,"1"&amp;ДАННЫЕ!$AQ149,"00")&amp;"z"&amp;IF(ДАННЫЕ!$AR149,"1"&amp;ДАННЫЕ!$AR149,"00")&amp;"j"&amp;IF(ДАННЫЕ!$AM149,"1"&amp;ДАННЫЕ!$AM149,"00")&amp;"n"&amp;IF(ДАННЫЕ!$AN149,"1"&amp;ДАННЫЕ!$AN149,"00")&amp;"E"&amp;ДАННЫЕ!BI149&amp;"L"&amp;ДАННЫЕ!AO149&amp;"h"&amp;IF(ДАННЫЕ!$AU149&gt;0,1,0)&amp;"v"&amp;IF(ДАННЫЕ!$AW149&gt;0,1,0)&amp;"a"&amp;IF(ДАННЫЕ!$AS149,"1"&amp;ДАННЫЕ!$AS149,"00")&amp;"s"&amp;IF(ДАННЫЕ!$AT149,"1"&amp;ДАННЫЕ!$AT149,"00")&amp;"u"&amp;IF(ДАННЫЕ!$CJ149&gt;0,1,0)&amp;"y"&amp;B149&amp;"d"&amp;H149&amp;"e"&amp;F149&amp;G149</f>
        <v>x0w00t00f00b00g00c00i00r00m00hS00hZ00p00k00z00j00n00ELh0v0a00s00u0y0de</v>
      </c>
      <c r="L149" s="28" t="str">
        <f ca="1">ДАННЫЕ!$I149&amp;"VN"&amp;IF(ДАННЫЕ!AW149&gt;0,11,10)&amp;"CD"&amp;IF(ДАННЫЕ!BF149&gt;500,16,IF(ДАННЫЕ!BF149&gt;350,15,IF(ДАННЫЕ!BF149&gt;=200,14,IF(ДАННЫЕ!BF149&gt;=100,13,IF(ДАННЫЕ!BF149&gt;=50,12,IF(ДАННЫЕ!BF149&gt;0,11,10))))))&amp;"AR"&amp;IF(ДАННЫЕ!BX149&gt;0,1,0)&amp;"GD"&amp;B149&amp;"VV"&amp;IF(E149&gt;=5,IF(E149&lt;18,1,0),0)</f>
        <v>VN10CD10AR0GD0VV0</v>
      </c>
      <c r="M149" s="28" t="str">
        <f>ДАННЫЕ!$I149&amp;"b"&amp;ДАННЫЕ!$BI149&amp;"r"&amp;ДАННЫЕ!$BJ149&amp;"CD"&amp;IF(ДАННЫЕ!BF149&gt;0,IF(ДАННЫЕ!BF149&lt;200,1,IF(ДАННЫЕ!BF149&lt;350,2,3)),0)&amp;"h"&amp;IF(ДАННЫЕ!$BK149+ДАННЫЕ!$BL149+ДАННЫЕ!$BM149&gt;0,1,0)&amp;"x"&amp;ДАННЫЕ!$BK149&amp;"y"&amp;ДАННЫЕ!$BL149&amp;"z"&amp;ДАННЫЕ!$BM149&amp;"c"&amp;IF(ДАННЫЕ!$BK149+ДАННЫЕ!$BL149+ДАННЫЕ!$BM149=3,1,0)&amp;"a"&amp;IF(ДАННЫЕ!$BQ149+ДАННЫЕ!$BR149&gt;0,1,0)&amp;"d"&amp;ДАННЫЕ!$BQ149&amp;"v"&amp;ДАННЫЕ!$BR149&amp;"p"&amp;ДАННЫЕ!$BS149&amp;"n"&amp;ДАННЫЕ!$BU149&amp;"t"&amp;ДАННЫЕ!$BV149&amp;"o"&amp;ДАННЫЕ!$BT149&amp;"l"&amp;IF(ДАННЫЕ!$BN149&gt;0,1,0)&amp;ДАННЫЕ!$BN149&amp;"g"&amp;ДАННЫЕ!$BO149&amp;"s"&amp;ДАННЫЕ!$BP149&amp;"DZ"&amp;IF(ДАННЫЕ!B149-ДАННЫЕ!G149 &lt; 60,IF(ДАННЫЕ!B149-ДАННЫЕ!G149 &gt;= 0,1,0),0)&amp;"u"&amp;IF(ДАННЫЕ!$CJ149&gt;0,1,0)</f>
        <v>brCD0h0xyzc0a0dvpntol0gsDZ1u0</v>
      </c>
      <c r="N149" s="28" t="str">
        <f ca="1">ДАННЫЕ!$F149&amp;ДАННЫЕ!$I149&amp;"g"&amp;B149&amp;"cf"&amp;D149&amp;"a"&amp;IF(ДАННЫЕ!$BX149&gt;0,1,0)&amp;IF(ДАННЫЕ!$BF149&gt;500,1,IF(ДАННЫЕ!$BF149&gt;350,2,IF(ДАННЫЕ!$BF149&gt;=200,3,IF(ДАННЫЕ!$BF149&gt;=100,4,IF(ДАННЫЕ!$BF149&gt;=50,5,IF(ДАННЫЕ!$BF149&lt;50,6,0))))))&amp;"AR"&amp;IF(DATEDIF(ДАННЫЕ!$BX149,ДАННЫЕ!$F$1,"y")&gt;1,1,0)&amp;"VG"&amp;IF(ДАННЫЕ!$BH149="0",1,0)&amp;"o"&amp;IF(T149+ДАННЫЕ!$AF149+ДАННЫЕ!$AG149+ДАННЫЕ!$AH149+ДАННЫЕ!$AI149+ДАННЫЕ!$AJ149+ДАННЫЕ!$AP149+ДАННЫЕ!$AQ149+ДАННЫЕ!$AR149+ДАННЫЕ!$AU149+ДАННЫЕ!$AW149+ДАННЫЕ!$AS149+ДАННЫЕ!$AT149&gt;0,1,0)&amp;"x"&amp;ДАННЫЕ!$AG149&amp;"p"&amp;IF(ДАННЫЕ!$BY149&gt;0,1,0)&amp;"v"&amp;IF(ДАННЫЕ!$BZ149&gt;0,1,0)&amp;"n"&amp;ДАННЫЕ!$CA149&amp;"t"&amp;ДАННЫЕ!$AY149&amp;"k"&amp;ДАННЫЕ!$CB149&amp;"q"&amp;ДАННЫЕ!$CC149&amp;"w"&amp;ДАННЫЕ!$CD149&amp;"e"&amp;ДАННЫЕ!$CE149&amp;"m"&amp;ДАННЫЕ!$CF149&amp;"c"&amp;ДАННЫЕ!$CG149&amp;"z"&amp;ДАННЫЕ!$CH149&amp;"d"&amp;IF(H149=4,1,0)&amp;"s"&amp;IF(ДАННЫЕ!$J149=1,0,1)&amp;"u"&amp;IF(ДАННЫЕ!$CJ149&gt;0,1,0)</f>
        <v>g0cf0a06AR1VG0o0xp0v0ntkqwemczd0s1u0</v>
      </c>
      <c r="O149" s="28" t="str">
        <f>ДАННЫЕ!$I149&amp;"g"&amp;B149&amp;A149&amp;"f"&amp;P149&amp;"c"&amp;IF(ДАННЫЕ!$U149&gt;0,1,0)&amp;"s"&amp;IF(ДАННЫЕ!$Q149&gt;0,IF(YEAR(ДАННЫЕ!$F$1)=YEAR(ДАННЫЕ!$Q149),IF(MONTH(ДАННЫЕ!$F$1)=MONTH(ДАННЫЕ!$Q149),111,11),1),0)&amp;"i"&amp;IF(ДАННЫЕ!$R149+ДАННЫЕ!$S149+ДАННЫЕ!$T149=0,0,1)&amp;"h"&amp;IF(ДАННЫЕ!$P149&gt;0,1,0)&amp;"p"&amp;IF(ДАННЫЕ!$CI149&gt;0,IF(YEAR(ДАННЫЕ!$F$1)=YEAR(ДАННЫЕ!$CI149),IF(MONTH(ДАННЫЕ!$F$1)=MONTH(ДАННЫЕ!$CI149),111,11),1),0)&amp;"d"&amp;IF(ДАННЫЕ!$CJ149&gt;0,IF(YEAR(ДАННЫЕ!$F$1)=YEAR(ДАННЫЕ!$CJ149),IF(MONTH(ДАННЫЕ!$F$1)=MONTH(ДАННЫЕ!$CJ149),111,11),1),0)&amp;"o"&amp;IF(ДАННЫЕ!$CK149&gt;0,IF(MONTH(ДАННЫЕ!$F$1)=MONTH(ДАННЫЕ!$CK149),111,11),0)&amp;"v"&amp;IF(ДАННЫЕ!$BE149&gt;0,IF(MONTH(ДАННЫЕ!$F$1)=MONTH(ДАННЫЕ!$BE149),111,11),0)</f>
        <v>g00f0c0s0i0h0p0d0o0v0</v>
      </c>
      <c r="P149" s="15">
        <f t="shared" si="8"/>
        <v>0</v>
      </c>
      <c r="Q149" s="15">
        <f>IF(ДАННЫЕ!$F$1&gt;ДАННЫЕ!$N149,IF(YEAR(ДАННЫЕ!$F$1)=YEAR(ДАННЫЕ!M149),1,0),0)</f>
        <v>0</v>
      </c>
      <c r="R149" s="15">
        <f>IF(ДАННЫЕ!$F$1&gt;ДАННЫЕ!$N149,IF(YEAR(ДАННЫЕ!$F$1)=YEAR(ДАННЫЕ!N149),1,0),0)</f>
        <v>0</v>
      </c>
      <c r="S149" s="15">
        <f>IF(ДАННЫЕ!$AA149="2А",1,IF(ДАННЫЕ!$AA149="2Б",2,IF(ДАННЫЕ!$AA149="2В",3,IF(ДАННЫЕ!$AA149=3,4,IF(ДАННЫЕ!$AA149="4А",5,IF(ДАННЫЕ!$AA149="4Б",6,IF(ДАННЫЕ!$AA149="4В",7,IF(ДАННЫЕ!$AA149=5,8,0))))))))</f>
        <v>0</v>
      </c>
      <c r="T149" s="15">
        <f>IF(OR(ДАННЫЕ!$AC149=2,ДАННЫЕ!$AD149=2,ДАННЫЕ!$AE149=2),2,IF(OR(ДАННЫЕ!$AC149=1,ДАННЫЕ!$AD149=1,ДАННЫЕ!$AE149=1),1,0))</f>
        <v>0</v>
      </c>
    </row>
    <row r="150" spans="1:20" ht="15" customHeight="1" x14ac:dyDescent="0.2">
      <c r="A150" s="78">
        <f>IF(B150&gt;0,IF(MONTH(ДАННЫЕ!$F$1)=MONTH(ДАННЫЕ!$B150),1,0),0)</f>
        <v>0</v>
      </c>
      <c r="B150" s="14">
        <f>IF(ДАННЫЕ!$B150&gt;0,IF(YEAR(ДАННЫЕ!$F$1)=YEAR(ДАННЫЕ!$B150),1,0),0)</f>
        <v>0</v>
      </c>
      <c r="C150" s="14">
        <f>IF(ДАННЫЕ!$CM150&gt;0,IF(YEAR(ДАННЫЕ!$F$1)=YEAR(ДАННЫЕ!$CM150),1,0),0)</f>
        <v>0</v>
      </c>
      <c r="D150" s="14">
        <f>IF(ДАННЫЕ!$CJ150&gt;0,IF(ДАННЫЕ!$CL150&gt;ДАННЫЕ!$F$1,1,IF(ДАННЫЕ!$CL150&gt;0,0,1)),0)</f>
        <v>0</v>
      </c>
      <c r="E150" s="43" t="str">
        <f ca="1">IF(ДАННЫЕ!$F$1&gt;0,IF(ДАННЫЕ!$G150&gt;0,DATEDIF(ДАННЫЕ!$G150,ДАННЫЕ!$F$1,"y"),""),IF(ДАННЫЕ!$G150&gt;0,DATEDIF(ДАННЫЕ!$G150,TODAY(),"y"),""))</f>
        <v/>
      </c>
      <c r="F150" s="43" t="str">
        <f xml:space="preserve"> IF(ДАННЫЕ!$F150="М",IF(E150&gt;=18,IF(E150&lt;60,1,""),""),"")&amp;IF(ДАННЫЕ!$F150="Ж",IF(E150&gt;=18,IF(E150&lt;55,1,""),""),"")</f>
        <v/>
      </c>
      <c r="G150" s="43" t="str">
        <f xml:space="preserve"> IF(ДАННЫЕ!$F150="М",IF(E150&gt;=60,2,""),"")&amp;IF(ДАННЫЕ!$F150="Ж",IF(E150&gt;=55,2,""),"")</f>
        <v/>
      </c>
      <c r="H150" s="43" t="str">
        <f t="shared" ca="1" si="6"/>
        <v/>
      </c>
      <c r="I150" s="43" t="str">
        <f t="shared" ca="1" si="7"/>
        <v>03</v>
      </c>
      <c r="J150" s="28" t="str">
        <f ca="1">ДАННЫЕ!$F150&amp;H150&amp;I150&amp;ДАННЫЕ!$I150&amp;"m"&amp;IF(ДАННЫЕ!$I150&gt;0,IF(ДАННЫЕ!$J150&gt;0,0,1),"")&amp;"f"&amp;IF(ДАННЫЕ!$R150&gt;0,IF(YEAR(ДАННЫЕ!$F$1)=YEAR(ДАННЫЕ!$R150),1,0),0)&amp;"z"&amp;ДАННЫЕ!$R150&amp;"p"&amp;ДАННЫЕ!$S150&amp;"i"&amp;ДАННЫЕ!$T150&amp;"h"&amp;ДАННЫЕ!$K150&amp;"be"&amp;ДАННЫЕ!$BI150&amp;"CD"&amp;IF(ДАННЫЕ!BF150&gt;500,4,IF(ДАННЫЕ!BF150&gt;350,3,IF(ДАННЫЕ!BF150&gt;200,2,IF(ДАННЫЕ!BF150&gt;0,1,0))))&amp;"g"&amp;B150&amp;"d"&amp;H150&amp;"l"&amp;ДАННЫЕ!AT150&amp;"a"&amp;ДАННЫЕ!$V150&amp;"v"&amp;R150&amp;"k"&amp;ДАННЫЕ!$U150&amp;"s"&amp;ДАННЫЕ!$Y150&amp;"t"&amp;ДАННЫЕ!$X150&amp;"b"&amp;IF(ДАННЫЕ!$Q150&gt;1,1,0)&amp;"PP"&amp;ДАННЫЕ!Z150&amp;"c"&amp;S150&amp;"x"&amp;IF(ДАННЫЕ!$BY150&gt;0,IF(YEAR(ДАННЫЕ!$F$1)=YEAR(ДАННЫЕ!$BY150),1,0),0)&amp;"n"&amp;IF(ДАННЫЕ!$BZ150&gt;0,IF(YEAR(ДАННЫЕ!$F$1)=YEAR(ДАННЫЕ!$BZ150),1,0),0)&amp;"u"&amp;D150&amp;"z"&amp;IF(ДАННЫЕ!$CL150&gt;0,IF(YEAR(ДАННЫЕ!$F$1)&gt;YEAR(ДАННЫЕ!$CL150),11,12),0)</f>
        <v>03mf0zpihbeCD0g0dlav0kstb0PPc0x0n0u0z0</v>
      </c>
      <c r="K150" s="28" t="str">
        <f ca="1">ДАННЫЕ!$I150&amp;"x"&amp;B150&amp;"w"&amp;IF(T150+ДАННЫЕ!AD150+ДАННЫЕ!AE150+ДАННЫЕ!AF150+ДАННЫЕ!AG150+ДАННЫЕ!AH150+ДАННЫЕ!$AL150+ДАННЫЕ!AI150+ДАННЫЕ!AJ150+ДАННЫЕ!AK150+ДАННЫЕ!AP150+ДАННЫЕ!AQ150+ДАННЫЕ!AR150+ДАННЫЕ!$AM150+ДАННЫЕ!$AN150+ДАННЫЕ!AS150+ДАННЫЕ!AT150&gt;0,1,0)&amp;IF(OR(T150=2,ДАННЫЕ!AD150=2,ДАННЫЕ!AE150=2,ДАННЫЕ!AF150=2,ДАННЫЕ!AG150=2,ДАННЫЕ!AH150=2,ДАННЫЕ!$AL150=2,ДАННЫЕ!AI150=2,ДАННЫЕ!AJ150=2,ДАННЫЕ!AK150=2,ДАННЫЕ!AP150=2,ДАННЫЕ!AQ150=2,ДАННЫЕ!AR150=2,ДАННЫЕ!$AM150=2,ДАННЫЕ!$AN150=2,ДАННЫЕ!AS150=2,ДАННЫЕ!AT150=2),2,0)&amp;"t"&amp;IF(T150&gt;0,"1"&amp;T150,"00")&amp;"f"&amp;IF(ДАННЫЕ!$AC150,"1"&amp;ДАННЫЕ!$AC150,"00")&amp;"b"&amp;IF(ДАННЫЕ!$AD150,"1"&amp;ДАННЫЕ!$AD150,"00")&amp;"g"&amp;IF(ДАННЫЕ!$AF150,"1"&amp;ДАННЫЕ!$AF150,"00")&amp;"c"&amp;IF(ДАННЫЕ!$AG150,"1"&amp;ДАННЫЕ!$AG150,"00")&amp;"i"&amp;IF(ДАННЫЕ!$AH150,"1"&amp;ДАННЫЕ!$AH150,"00")&amp;"r"&amp;IF(ДАННЫЕ!$AL150,"1"&amp;ДАННЫЕ!$AL150,"00")&amp;"m"&amp;IF(ДАННЫЕ!$AI150,"1"&amp;ДАННЫЕ!$AI150,"00")&amp;"hS"&amp;IF(ДАННЫЕ!$AJ150,"1"&amp;ДАННЫЕ!$AJ150,"00")&amp;"hZ"&amp;IF(ДАННЫЕ!$AK150,"1"&amp;ДАННЫЕ!$AK150,"00")&amp;"p"&amp;IF(ДАННЫЕ!$AP150,"1"&amp;ДАННЫЕ!$AP150,"00")&amp;"k"&amp;IF(ДАННЫЕ!$AQ150,"1"&amp;ДАННЫЕ!$AQ150,"00")&amp;"z"&amp;IF(ДАННЫЕ!$AR150,"1"&amp;ДАННЫЕ!$AR150,"00")&amp;"j"&amp;IF(ДАННЫЕ!$AM150,"1"&amp;ДАННЫЕ!$AM150,"00")&amp;"n"&amp;IF(ДАННЫЕ!$AN150,"1"&amp;ДАННЫЕ!$AN150,"00")&amp;"E"&amp;ДАННЫЕ!BI150&amp;"L"&amp;ДАННЫЕ!AO150&amp;"h"&amp;IF(ДАННЫЕ!$AU150&gt;0,1,0)&amp;"v"&amp;IF(ДАННЫЕ!$AW150&gt;0,1,0)&amp;"a"&amp;IF(ДАННЫЕ!$AS150,"1"&amp;ДАННЫЕ!$AS150,"00")&amp;"s"&amp;IF(ДАННЫЕ!$AT150,"1"&amp;ДАННЫЕ!$AT150,"00")&amp;"u"&amp;IF(ДАННЫЕ!$CJ150&gt;0,1,0)&amp;"y"&amp;B150&amp;"d"&amp;H150&amp;"e"&amp;F150&amp;G150</f>
        <v>x0w00t00f00b00g00c00i00r00m00hS00hZ00p00k00z00j00n00ELh0v0a00s00u0y0de</v>
      </c>
      <c r="L150" s="28" t="str">
        <f ca="1">ДАННЫЕ!$I150&amp;"VN"&amp;IF(ДАННЫЕ!AW150&gt;0,11,10)&amp;"CD"&amp;IF(ДАННЫЕ!BF150&gt;500,16,IF(ДАННЫЕ!BF150&gt;350,15,IF(ДАННЫЕ!BF150&gt;=200,14,IF(ДАННЫЕ!BF150&gt;=100,13,IF(ДАННЫЕ!BF150&gt;=50,12,IF(ДАННЫЕ!BF150&gt;0,11,10))))))&amp;"AR"&amp;IF(ДАННЫЕ!BX150&gt;0,1,0)&amp;"GD"&amp;B150&amp;"VV"&amp;IF(E150&gt;=5,IF(E150&lt;18,1,0),0)</f>
        <v>VN10CD10AR0GD0VV0</v>
      </c>
      <c r="M150" s="28" t="str">
        <f>ДАННЫЕ!$I150&amp;"b"&amp;ДАННЫЕ!$BI150&amp;"r"&amp;ДАННЫЕ!$BJ150&amp;"CD"&amp;IF(ДАННЫЕ!BF150&gt;0,IF(ДАННЫЕ!BF150&lt;200,1,IF(ДАННЫЕ!BF150&lt;350,2,3)),0)&amp;"h"&amp;IF(ДАННЫЕ!$BK150+ДАННЫЕ!$BL150+ДАННЫЕ!$BM150&gt;0,1,0)&amp;"x"&amp;ДАННЫЕ!$BK150&amp;"y"&amp;ДАННЫЕ!$BL150&amp;"z"&amp;ДАННЫЕ!$BM150&amp;"c"&amp;IF(ДАННЫЕ!$BK150+ДАННЫЕ!$BL150+ДАННЫЕ!$BM150=3,1,0)&amp;"a"&amp;IF(ДАННЫЕ!$BQ150+ДАННЫЕ!$BR150&gt;0,1,0)&amp;"d"&amp;ДАННЫЕ!$BQ150&amp;"v"&amp;ДАННЫЕ!$BR150&amp;"p"&amp;ДАННЫЕ!$BS150&amp;"n"&amp;ДАННЫЕ!$BU150&amp;"t"&amp;ДАННЫЕ!$BV150&amp;"o"&amp;ДАННЫЕ!$BT150&amp;"l"&amp;IF(ДАННЫЕ!$BN150&gt;0,1,0)&amp;ДАННЫЕ!$BN150&amp;"g"&amp;ДАННЫЕ!$BO150&amp;"s"&amp;ДАННЫЕ!$BP150&amp;"DZ"&amp;IF(ДАННЫЕ!B150-ДАННЫЕ!G150 &lt; 60,IF(ДАННЫЕ!B150-ДАННЫЕ!G150 &gt;= 0,1,0),0)&amp;"u"&amp;IF(ДАННЫЕ!$CJ150&gt;0,1,0)</f>
        <v>brCD0h0xyzc0a0dvpntol0gsDZ1u0</v>
      </c>
      <c r="N150" s="28" t="str">
        <f ca="1">ДАННЫЕ!$F150&amp;ДАННЫЕ!$I150&amp;"g"&amp;B150&amp;"cf"&amp;D150&amp;"a"&amp;IF(ДАННЫЕ!$BX150&gt;0,1,0)&amp;IF(ДАННЫЕ!$BF150&gt;500,1,IF(ДАННЫЕ!$BF150&gt;350,2,IF(ДАННЫЕ!$BF150&gt;=200,3,IF(ДАННЫЕ!$BF150&gt;=100,4,IF(ДАННЫЕ!$BF150&gt;=50,5,IF(ДАННЫЕ!$BF150&lt;50,6,0))))))&amp;"AR"&amp;IF(DATEDIF(ДАННЫЕ!$BX150,ДАННЫЕ!$F$1,"y")&gt;1,1,0)&amp;"VG"&amp;IF(ДАННЫЕ!$BH150="0",1,0)&amp;"o"&amp;IF(T150+ДАННЫЕ!$AF150+ДАННЫЕ!$AG150+ДАННЫЕ!$AH150+ДАННЫЕ!$AI150+ДАННЫЕ!$AJ150+ДАННЫЕ!$AP150+ДАННЫЕ!$AQ150+ДАННЫЕ!$AR150+ДАННЫЕ!$AU150+ДАННЫЕ!$AW150+ДАННЫЕ!$AS150+ДАННЫЕ!$AT150&gt;0,1,0)&amp;"x"&amp;ДАННЫЕ!$AG150&amp;"p"&amp;IF(ДАННЫЕ!$BY150&gt;0,1,0)&amp;"v"&amp;IF(ДАННЫЕ!$BZ150&gt;0,1,0)&amp;"n"&amp;ДАННЫЕ!$CA150&amp;"t"&amp;ДАННЫЕ!$AY150&amp;"k"&amp;ДАННЫЕ!$CB150&amp;"q"&amp;ДАННЫЕ!$CC150&amp;"w"&amp;ДАННЫЕ!$CD150&amp;"e"&amp;ДАННЫЕ!$CE150&amp;"m"&amp;ДАННЫЕ!$CF150&amp;"c"&amp;ДАННЫЕ!$CG150&amp;"z"&amp;ДАННЫЕ!$CH150&amp;"d"&amp;IF(H150=4,1,0)&amp;"s"&amp;IF(ДАННЫЕ!$J150=1,0,1)&amp;"u"&amp;IF(ДАННЫЕ!$CJ150&gt;0,1,0)</f>
        <v>g0cf0a06AR1VG0o0xp0v0ntkqwemczd0s1u0</v>
      </c>
      <c r="O150" s="28" t="str">
        <f>ДАННЫЕ!$I150&amp;"g"&amp;B150&amp;A150&amp;"f"&amp;P150&amp;"c"&amp;IF(ДАННЫЕ!$U150&gt;0,1,0)&amp;"s"&amp;IF(ДАННЫЕ!$Q150&gt;0,IF(YEAR(ДАННЫЕ!$F$1)=YEAR(ДАННЫЕ!$Q150),IF(MONTH(ДАННЫЕ!$F$1)=MONTH(ДАННЫЕ!$Q150),111,11),1),0)&amp;"i"&amp;IF(ДАННЫЕ!$R150+ДАННЫЕ!$S150+ДАННЫЕ!$T150=0,0,1)&amp;"h"&amp;IF(ДАННЫЕ!$P150&gt;0,1,0)&amp;"p"&amp;IF(ДАННЫЕ!$CI150&gt;0,IF(YEAR(ДАННЫЕ!$F$1)=YEAR(ДАННЫЕ!$CI150),IF(MONTH(ДАННЫЕ!$F$1)=MONTH(ДАННЫЕ!$CI150),111,11),1),0)&amp;"d"&amp;IF(ДАННЫЕ!$CJ150&gt;0,IF(YEAR(ДАННЫЕ!$F$1)=YEAR(ДАННЫЕ!$CJ150),IF(MONTH(ДАННЫЕ!$F$1)=MONTH(ДАННЫЕ!$CJ150),111,11),1),0)&amp;"o"&amp;IF(ДАННЫЕ!$CK150&gt;0,IF(MONTH(ДАННЫЕ!$F$1)=MONTH(ДАННЫЕ!$CK150),111,11),0)&amp;"v"&amp;IF(ДАННЫЕ!$BE150&gt;0,IF(MONTH(ДАННЫЕ!$F$1)=MONTH(ДАННЫЕ!$BE150),111,11),0)</f>
        <v>g00f0c0s0i0h0p0d0o0v0</v>
      </c>
      <c r="P150" s="15">
        <f t="shared" si="8"/>
        <v>0</v>
      </c>
      <c r="Q150" s="15">
        <f>IF(ДАННЫЕ!$F$1&gt;ДАННЫЕ!$N150,IF(YEAR(ДАННЫЕ!$F$1)=YEAR(ДАННЫЕ!M150),1,0),0)</f>
        <v>0</v>
      </c>
      <c r="R150" s="15">
        <f>IF(ДАННЫЕ!$F$1&gt;ДАННЫЕ!$N150,IF(YEAR(ДАННЫЕ!$F$1)=YEAR(ДАННЫЕ!N150),1,0),0)</f>
        <v>0</v>
      </c>
      <c r="S150" s="15">
        <f>IF(ДАННЫЕ!$AA150="2А",1,IF(ДАННЫЕ!$AA150="2Б",2,IF(ДАННЫЕ!$AA150="2В",3,IF(ДАННЫЕ!$AA150=3,4,IF(ДАННЫЕ!$AA150="4А",5,IF(ДАННЫЕ!$AA150="4Б",6,IF(ДАННЫЕ!$AA150="4В",7,IF(ДАННЫЕ!$AA150=5,8,0))))))))</f>
        <v>0</v>
      </c>
      <c r="T150" s="15">
        <f>IF(OR(ДАННЫЕ!$AC150=2,ДАННЫЕ!$AD150=2,ДАННЫЕ!$AE150=2),2,IF(OR(ДАННЫЕ!$AC150=1,ДАННЫЕ!$AD150=1,ДАННЫЕ!$AE150=1),1,0))</f>
        <v>0</v>
      </c>
    </row>
    <row r="151" spans="1:20" ht="15" customHeight="1" x14ac:dyDescent="0.2">
      <c r="A151" s="78">
        <f>IF(B151&gt;0,IF(MONTH(ДАННЫЕ!$F$1)=MONTH(ДАННЫЕ!$B151),1,0),0)</f>
        <v>0</v>
      </c>
      <c r="B151" s="14">
        <f>IF(ДАННЫЕ!$B151&gt;0,IF(YEAR(ДАННЫЕ!$F$1)=YEAR(ДАННЫЕ!$B151),1,0),0)</f>
        <v>0</v>
      </c>
      <c r="C151" s="14">
        <f>IF(ДАННЫЕ!$CM151&gt;0,IF(YEAR(ДАННЫЕ!$F$1)=YEAR(ДАННЫЕ!$CM151),1,0),0)</f>
        <v>0</v>
      </c>
      <c r="D151" s="14">
        <f>IF(ДАННЫЕ!$CJ151&gt;0,IF(ДАННЫЕ!$CL151&gt;ДАННЫЕ!$F$1,1,IF(ДАННЫЕ!$CL151&gt;0,0,1)),0)</f>
        <v>0</v>
      </c>
      <c r="E151" s="43" t="str">
        <f ca="1">IF(ДАННЫЕ!$F$1&gt;0,IF(ДАННЫЕ!$G151&gt;0,DATEDIF(ДАННЫЕ!$G151,ДАННЫЕ!$F$1,"y"),""),IF(ДАННЫЕ!$G151&gt;0,DATEDIF(ДАННЫЕ!$G151,TODAY(),"y"),""))</f>
        <v/>
      </c>
      <c r="F151" s="43" t="str">
        <f xml:space="preserve"> IF(ДАННЫЕ!$F151="М",IF(E151&gt;=18,IF(E151&lt;60,1,""),""),"")&amp;IF(ДАННЫЕ!$F151="Ж",IF(E151&gt;=18,IF(E151&lt;55,1,""),""),"")</f>
        <v/>
      </c>
      <c r="G151" s="43" t="str">
        <f xml:space="preserve"> IF(ДАННЫЕ!$F151="М",IF(E151&gt;=60,2,""),"")&amp;IF(ДАННЫЕ!$F151="Ж",IF(E151&gt;=55,2,""),"")</f>
        <v/>
      </c>
      <c r="H151" s="43" t="str">
        <f t="shared" ca="1" si="6"/>
        <v/>
      </c>
      <c r="I151" s="43" t="str">
        <f t="shared" ca="1" si="7"/>
        <v>03</v>
      </c>
      <c r="J151" s="28" t="str">
        <f ca="1">ДАННЫЕ!$F151&amp;H151&amp;I151&amp;ДАННЫЕ!$I151&amp;"m"&amp;IF(ДАННЫЕ!$I151&gt;0,IF(ДАННЫЕ!$J151&gt;0,0,1),"")&amp;"f"&amp;IF(ДАННЫЕ!$R151&gt;0,IF(YEAR(ДАННЫЕ!$F$1)=YEAR(ДАННЫЕ!$R151),1,0),0)&amp;"z"&amp;ДАННЫЕ!$R151&amp;"p"&amp;ДАННЫЕ!$S151&amp;"i"&amp;ДАННЫЕ!$T151&amp;"h"&amp;ДАННЫЕ!$K151&amp;"be"&amp;ДАННЫЕ!$BI151&amp;"CD"&amp;IF(ДАННЫЕ!BF151&gt;500,4,IF(ДАННЫЕ!BF151&gt;350,3,IF(ДАННЫЕ!BF151&gt;200,2,IF(ДАННЫЕ!BF151&gt;0,1,0))))&amp;"g"&amp;B151&amp;"d"&amp;H151&amp;"l"&amp;ДАННЫЕ!AT151&amp;"a"&amp;ДАННЫЕ!$V151&amp;"v"&amp;R151&amp;"k"&amp;ДАННЫЕ!$U151&amp;"s"&amp;ДАННЫЕ!$Y151&amp;"t"&amp;ДАННЫЕ!$X151&amp;"b"&amp;IF(ДАННЫЕ!$Q151&gt;1,1,0)&amp;"PP"&amp;ДАННЫЕ!Z151&amp;"c"&amp;S151&amp;"x"&amp;IF(ДАННЫЕ!$BY151&gt;0,IF(YEAR(ДАННЫЕ!$F$1)=YEAR(ДАННЫЕ!$BY151),1,0),0)&amp;"n"&amp;IF(ДАННЫЕ!$BZ151&gt;0,IF(YEAR(ДАННЫЕ!$F$1)=YEAR(ДАННЫЕ!$BZ151),1,0),0)&amp;"u"&amp;D151&amp;"z"&amp;IF(ДАННЫЕ!$CL151&gt;0,IF(YEAR(ДАННЫЕ!$F$1)&gt;YEAR(ДАННЫЕ!$CL151),11,12),0)</f>
        <v>03mf0zpihbeCD0g0dlav0kstb0PPc0x0n0u0z0</v>
      </c>
      <c r="K151" s="28" t="str">
        <f ca="1">ДАННЫЕ!$I151&amp;"x"&amp;B151&amp;"w"&amp;IF(T151+ДАННЫЕ!AD151+ДАННЫЕ!AE151+ДАННЫЕ!AF151+ДАННЫЕ!AG151+ДАННЫЕ!AH151+ДАННЫЕ!$AL151+ДАННЫЕ!AI151+ДАННЫЕ!AJ151+ДАННЫЕ!AK151+ДАННЫЕ!AP151+ДАННЫЕ!AQ151+ДАННЫЕ!AR151+ДАННЫЕ!$AM151+ДАННЫЕ!$AN151+ДАННЫЕ!AS151+ДАННЫЕ!AT151&gt;0,1,0)&amp;IF(OR(T151=2,ДАННЫЕ!AD151=2,ДАННЫЕ!AE151=2,ДАННЫЕ!AF151=2,ДАННЫЕ!AG151=2,ДАННЫЕ!AH151=2,ДАННЫЕ!$AL151=2,ДАННЫЕ!AI151=2,ДАННЫЕ!AJ151=2,ДАННЫЕ!AK151=2,ДАННЫЕ!AP151=2,ДАННЫЕ!AQ151=2,ДАННЫЕ!AR151=2,ДАННЫЕ!$AM151=2,ДАННЫЕ!$AN151=2,ДАННЫЕ!AS151=2,ДАННЫЕ!AT151=2),2,0)&amp;"t"&amp;IF(T151&gt;0,"1"&amp;T151,"00")&amp;"f"&amp;IF(ДАННЫЕ!$AC151,"1"&amp;ДАННЫЕ!$AC151,"00")&amp;"b"&amp;IF(ДАННЫЕ!$AD151,"1"&amp;ДАННЫЕ!$AD151,"00")&amp;"g"&amp;IF(ДАННЫЕ!$AF151,"1"&amp;ДАННЫЕ!$AF151,"00")&amp;"c"&amp;IF(ДАННЫЕ!$AG151,"1"&amp;ДАННЫЕ!$AG151,"00")&amp;"i"&amp;IF(ДАННЫЕ!$AH151,"1"&amp;ДАННЫЕ!$AH151,"00")&amp;"r"&amp;IF(ДАННЫЕ!$AL151,"1"&amp;ДАННЫЕ!$AL151,"00")&amp;"m"&amp;IF(ДАННЫЕ!$AI151,"1"&amp;ДАННЫЕ!$AI151,"00")&amp;"hS"&amp;IF(ДАННЫЕ!$AJ151,"1"&amp;ДАННЫЕ!$AJ151,"00")&amp;"hZ"&amp;IF(ДАННЫЕ!$AK151,"1"&amp;ДАННЫЕ!$AK151,"00")&amp;"p"&amp;IF(ДАННЫЕ!$AP151,"1"&amp;ДАННЫЕ!$AP151,"00")&amp;"k"&amp;IF(ДАННЫЕ!$AQ151,"1"&amp;ДАННЫЕ!$AQ151,"00")&amp;"z"&amp;IF(ДАННЫЕ!$AR151,"1"&amp;ДАННЫЕ!$AR151,"00")&amp;"j"&amp;IF(ДАННЫЕ!$AM151,"1"&amp;ДАННЫЕ!$AM151,"00")&amp;"n"&amp;IF(ДАННЫЕ!$AN151,"1"&amp;ДАННЫЕ!$AN151,"00")&amp;"E"&amp;ДАННЫЕ!BI151&amp;"L"&amp;ДАННЫЕ!AO151&amp;"h"&amp;IF(ДАННЫЕ!$AU151&gt;0,1,0)&amp;"v"&amp;IF(ДАННЫЕ!$AW151&gt;0,1,0)&amp;"a"&amp;IF(ДАННЫЕ!$AS151,"1"&amp;ДАННЫЕ!$AS151,"00")&amp;"s"&amp;IF(ДАННЫЕ!$AT151,"1"&amp;ДАННЫЕ!$AT151,"00")&amp;"u"&amp;IF(ДАННЫЕ!$CJ151&gt;0,1,0)&amp;"y"&amp;B151&amp;"d"&amp;H151&amp;"e"&amp;F151&amp;G151</f>
        <v>x0w00t00f00b00g00c00i00r00m00hS00hZ00p00k00z00j00n00ELh0v0a00s00u0y0de</v>
      </c>
      <c r="L151" s="28" t="str">
        <f ca="1">ДАННЫЕ!$I151&amp;"VN"&amp;IF(ДАННЫЕ!AW151&gt;0,11,10)&amp;"CD"&amp;IF(ДАННЫЕ!BF151&gt;500,16,IF(ДАННЫЕ!BF151&gt;350,15,IF(ДАННЫЕ!BF151&gt;=200,14,IF(ДАННЫЕ!BF151&gt;=100,13,IF(ДАННЫЕ!BF151&gt;=50,12,IF(ДАННЫЕ!BF151&gt;0,11,10))))))&amp;"AR"&amp;IF(ДАННЫЕ!BX151&gt;0,1,0)&amp;"GD"&amp;B151&amp;"VV"&amp;IF(E151&gt;=5,IF(E151&lt;18,1,0),0)</f>
        <v>VN10CD10AR0GD0VV0</v>
      </c>
      <c r="M151" s="28" t="str">
        <f>ДАННЫЕ!$I151&amp;"b"&amp;ДАННЫЕ!$BI151&amp;"r"&amp;ДАННЫЕ!$BJ151&amp;"CD"&amp;IF(ДАННЫЕ!BF151&gt;0,IF(ДАННЫЕ!BF151&lt;200,1,IF(ДАННЫЕ!BF151&lt;350,2,3)),0)&amp;"h"&amp;IF(ДАННЫЕ!$BK151+ДАННЫЕ!$BL151+ДАННЫЕ!$BM151&gt;0,1,0)&amp;"x"&amp;ДАННЫЕ!$BK151&amp;"y"&amp;ДАННЫЕ!$BL151&amp;"z"&amp;ДАННЫЕ!$BM151&amp;"c"&amp;IF(ДАННЫЕ!$BK151+ДАННЫЕ!$BL151+ДАННЫЕ!$BM151=3,1,0)&amp;"a"&amp;IF(ДАННЫЕ!$BQ151+ДАННЫЕ!$BR151&gt;0,1,0)&amp;"d"&amp;ДАННЫЕ!$BQ151&amp;"v"&amp;ДАННЫЕ!$BR151&amp;"p"&amp;ДАННЫЕ!$BS151&amp;"n"&amp;ДАННЫЕ!$BU151&amp;"t"&amp;ДАННЫЕ!$BV151&amp;"o"&amp;ДАННЫЕ!$BT151&amp;"l"&amp;IF(ДАННЫЕ!$BN151&gt;0,1,0)&amp;ДАННЫЕ!$BN151&amp;"g"&amp;ДАННЫЕ!$BO151&amp;"s"&amp;ДАННЫЕ!$BP151&amp;"DZ"&amp;IF(ДАННЫЕ!B151-ДАННЫЕ!G151 &lt; 60,IF(ДАННЫЕ!B151-ДАННЫЕ!G151 &gt;= 0,1,0),0)&amp;"u"&amp;IF(ДАННЫЕ!$CJ151&gt;0,1,0)</f>
        <v>brCD0h0xyzc0a0dvpntol0gsDZ1u0</v>
      </c>
      <c r="N151" s="28" t="str">
        <f ca="1">ДАННЫЕ!$F151&amp;ДАННЫЕ!$I151&amp;"g"&amp;B151&amp;"cf"&amp;D151&amp;"a"&amp;IF(ДАННЫЕ!$BX151&gt;0,1,0)&amp;IF(ДАННЫЕ!$BF151&gt;500,1,IF(ДАННЫЕ!$BF151&gt;350,2,IF(ДАННЫЕ!$BF151&gt;=200,3,IF(ДАННЫЕ!$BF151&gt;=100,4,IF(ДАННЫЕ!$BF151&gt;=50,5,IF(ДАННЫЕ!$BF151&lt;50,6,0))))))&amp;"AR"&amp;IF(DATEDIF(ДАННЫЕ!$BX151,ДАННЫЕ!$F$1,"y")&gt;1,1,0)&amp;"VG"&amp;IF(ДАННЫЕ!$BH151="0",1,0)&amp;"o"&amp;IF(T151+ДАННЫЕ!$AF151+ДАННЫЕ!$AG151+ДАННЫЕ!$AH151+ДАННЫЕ!$AI151+ДАННЫЕ!$AJ151+ДАННЫЕ!$AP151+ДАННЫЕ!$AQ151+ДАННЫЕ!$AR151+ДАННЫЕ!$AU151+ДАННЫЕ!$AW151+ДАННЫЕ!$AS151+ДАННЫЕ!$AT151&gt;0,1,0)&amp;"x"&amp;ДАННЫЕ!$AG151&amp;"p"&amp;IF(ДАННЫЕ!$BY151&gt;0,1,0)&amp;"v"&amp;IF(ДАННЫЕ!$BZ151&gt;0,1,0)&amp;"n"&amp;ДАННЫЕ!$CA151&amp;"t"&amp;ДАННЫЕ!$AY151&amp;"k"&amp;ДАННЫЕ!$CB151&amp;"q"&amp;ДАННЫЕ!$CC151&amp;"w"&amp;ДАННЫЕ!$CD151&amp;"e"&amp;ДАННЫЕ!$CE151&amp;"m"&amp;ДАННЫЕ!$CF151&amp;"c"&amp;ДАННЫЕ!$CG151&amp;"z"&amp;ДАННЫЕ!$CH151&amp;"d"&amp;IF(H151=4,1,0)&amp;"s"&amp;IF(ДАННЫЕ!$J151=1,0,1)&amp;"u"&amp;IF(ДАННЫЕ!$CJ151&gt;0,1,0)</f>
        <v>g0cf0a06AR1VG0o0xp0v0ntkqwemczd0s1u0</v>
      </c>
      <c r="O151" s="28" t="str">
        <f>ДАННЫЕ!$I151&amp;"g"&amp;B151&amp;A151&amp;"f"&amp;P151&amp;"c"&amp;IF(ДАННЫЕ!$U151&gt;0,1,0)&amp;"s"&amp;IF(ДАННЫЕ!$Q151&gt;0,IF(YEAR(ДАННЫЕ!$F$1)=YEAR(ДАННЫЕ!$Q151),IF(MONTH(ДАННЫЕ!$F$1)=MONTH(ДАННЫЕ!$Q151),111,11),1),0)&amp;"i"&amp;IF(ДАННЫЕ!$R151+ДАННЫЕ!$S151+ДАННЫЕ!$T151=0,0,1)&amp;"h"&amp;IF(ДАННЫЕ!$P151&gt;0,1,0)&amp;"p"&amp;IF(ДАННЫЕ!$CI151&gt;0,IF(YEAR(ДАННЫЕ!$F$1)=YEAR(ДАННЫЕ!$CI151),IF(MONTH(ДАННЫЕ!$F$1)=MONTH(ДАННЫЕ!$CI151),111,11),1),0)&amp;"d"&amp;IF(ДАННЫЕ!$CJ151&gt;0,IF(YEAR(ДАННЫЕ!$F$1)=YEAR(ДАННЫЕ!$CJ151),IF(MONTH(ДАННЫЕ!$F$1)=MONTH(ДАННЫЕ!$CJ151),111,11),1),0)&amp;"o"&amp;IF(ДАННЫЕ!$CK151&gt;0,IF(MONTH(ДАННЫЕ!$F$1)=MONTH(ДАННЫЕ!$CK151),111,11),0)&amp;"v"&amp;IF(ДАННЫЕ!$BE151&gt;0,IF(MONTH(ДАННЫЕ!$F$1)=MONTH(ДАННЫЕ!$BE151),111,11),0)</f>
        <v>g00f0c0s0i0h0p0d0o0v0</v>
      </c>
      <c r="P151" s="15">
        <f t="shared" si="8"/>
        <v>0</v>
      </c>
      <c r="Q151" s="15">
        <f>IF(ДАННЫЕ!$F$1&gt;ДАННЫЕ!$N151,IF(YEAR(ДАННЫЕ!$F$1)=YEAR(ДАННЫЕ!M151),1,0),0)</f>
        <v>0</v>
      </c>
      <c r="R151" s="15">
        <f>IF(ДАННЫЕ!$F$1&gt;ДАННЫЕ!$N151,IF(YEAR(ДАННЫЕ!$F$1)=YEAR(ДАННЫЕ!N151),1,0),0)</f>
        <v>0</v>
      </c>
      <c r="S151" s="15">
        <f>IF(ДАННЫЕ!$AA151="2А",1,IF(ДАННЫЕ!$AA151="2Б",2,IF(ДАННЫЕ!$AA151="2В",3,IF(ДАННЫЕ!$AA151=3,4,IF(ДАННЫЕ!$AA151="4А",5,IF(ДАННЫЕ!$AA151="4Б",6,IF(ДАННЫЕ!$AA151="4В",7,IF(ДАННЫЕ!$AA151=5,8,0))))))))</f>
        <v>0</v>
      </c>
      <c r="T151" s="15">
        <f>IF(OR(ДАННЫЕ!$AC151=2,ДАННЫЕ!$AD151=2,ДАННЫЕ!$AE151=2),2,IF(OR(ДАННЫЕ!$AC151=1,ДАННЫЕ!$AD151=1,ДАННЫЕ!$AE151=1),1,0))</f>
        <v>0</v>
      </c>
    </row>
    <row r="152" spans="1:20" ht="15" customHeight="1" x14ac:dyDescent="0.2">
      <c r="A152" s="78">
        <f>IF(B152&gt;0,IF(MONTH(ДАННЫЕ!$F$1)=MONTH(ДАННЫЕ!$B152),1,0),0)</f>
        <v>0</v>
      </c>
      <c r="B152" s="14">
        <f>IF(ДАННЫЕ!$B152&gt;0,IF(YEAR(ДАННЫЕ!$F$1)=YEAR(ДАННЫЕ!$B152),1,0),0)</f>
        <v>0</v>
      </c>
      <c r="C152" s="14">
        <f>IF(ДАННЫЕ!$CM152&gt;0,IF(YEAR(ДАННЫЕ!$F$1)=YEAR(ДАННЫЕ!$CM152),1,0),0)</f>
        <v>0</v>
      </c>
      <c r="D152" s="14">
        <f>IF(ДАННЫЕ!$CJ152&gt;0,IF(ДАННЫЕ!$CL152&gt;ДАННЫЕ!$F$1,1,IF(ДАННЫЕ!$CL152&gt;0,0,1)),0)</f>
        <v>0</v>
      </c>
      <c r="E152" s="43" t="str">
        <f ca="1">IF(ДАННЫЕ!$F$1&gt;0,IF(ДАННЫЕ!$G152&gt;0,DATEDIF(ДАННЫЕ!$G152,ДАННЫЕ!$F$1,"y"),""),IF(ДАННЫЕ!$G152&gt;0,DATEDIF(ДАННЫЕ!$G152,TODAY(),"y"),""))</f>
        <v/>
      </c>
      <c r="F152" s="43" t="str">
        <f xml:space="preserve"> IF(ДАННЫЕ!$F152="М",IF(E152&gt;=18,IF(E152&lt;60,1,""),""),"")&amp;IF(ДАННЫЕ!$F152="Ж",IF(E152&gt;=18,IF(E152&lt;55,1,""),""),"")</f>
        <v/>
      </c>
      <c r="G152" s="43" t="str">
        <f xml:space="preserve"> IF(ДАННЫЕ!$F152="М",IF(E152&gt;=60,2,""),"")&amp;IF(ДАННЫЕ!$F152="Ж",IF(E152&gt;=55,2,""),"")</f>
        <v/>
      </c>
      <c r="H152" s="43" t="str">
        <f t="shared" ca="1" si="6"/>
        <v/>
      </c>
      <c r="I152" s="43" t="str">
        <f t="shared" ca="1" si="7"/>
        <v>03</v>
      </c>
      <c r="J152" s="28" t="str">
        <f ca="1">ДАННЫЕ!$F152&amp;H152&amp;I152&amp;ДАННЫЕ!$I152&amp;"m"&amp;IF(ДАННЫЕ!$I152&gt;0,IF(ДАННЫЕ!$J152&gt;0,0,1),"")&amp;"f"&amp;IF(ДАННЫЕ!$R152&gt;0,IF(YEAR(ДАННЫЕ!$F$1)=YEAR(ДАННЫЕ!$R152),1,0),0)&amp;"z"&amp;ДАННЫЕ!$R152&amp;"p"&amp;ДАННЫЕ!$S152&amp;"i"&amp;ДАННЫЕ!$T152&amp;"h"&amp;ДАННЫЕ!$K152&amp;"be"&amp;ДАННЫЕ!$BI152&amp;"CD"&amp;IF(ДАННЫЕ!BF152&gt;500,4,IF(ДАННЫЕ!BF152&gt;350,3,IF(ДАННЫЕ!BF152&gt;200,2,IF(ДАННЫЕ!BF152&gt;0,1,0))))&amp;"g"&amp;B152&amp;"d"&amp;H152&amp;"l"&amp;ДАННЫЕ!AT152&amp;"a"&amp;ДАННЫЕ!$V152&amp;"v"&amp;R152&amp;"k"&amp;ДАННЫЕ!$U152&amp;"s"&amp;ДАННЫЕ!$Y152&amp;"t"&amp;ДАННЫЕ!$X152&amp;"b"&amp;IF(ДАННЫЕ!$Q152&gt;1,1,0)&amp;"PP"&amp;ДАННЫЕ!Z152&amp;"c"&amp;S152&amp;"x"&amp;IF(ДАННЫЕ!$BY152&gt;0,IF(YEAR(ДАННЫЕ!$F$1)=YEAR(ДАННЫЕ!$BY152),1,0),0)&amp;"n"&amp;IF(ДАННЫЕ!$BZ152&gt;0,IF(YEAR(ДАННЫЕ!$F$1)=YEAR(ДАННЫЕ!$BZ152),1,0),0)&amp;"u"&amp;D152&amp;"z"&amp;IF(ДАННЫЕ!$CL152&gt;0,IF(YEAR(ДАННЫЕ!$F$1)&gt;YEAR(ДАННЫЕ!$CL152),11,12),0)</f>
        <v>03mf0zpihbeCD0g0dlav0kstb0PPc0x0n0u0z0</v>
      </c>
      <c r="K152" s="28" t="str">
        <f ca="1">ДАННЫЕ!$I152&amp;"x"&amp;B152&amp;"w"&amp;IF(T152+ДАННЫЕ!AD152+ДАННЫЕ!AE152+ДАННЫЕ!AF152+ДАННЫЕ!AG152+ДАННЫЕ!AH152+ДАННЫЕ!$AL152+ДАННЫЕ!AI152+ДАННЫЕ!AJ152+ДАННЫЕ!AK152+ДАННЫЕ!AP152+ДАННЫЕ!AQ152+ДАННЫЕ!AR152+ДАННЫЕ!$AM152+ДАННЫЕ!$AN152+ДАННЫЕ!AS152+ДАННЫЕ!AT152&gt;0,1,0)&amp;IF(OR(T152=2,ДАННЫЕ!AD152=2,ДАННЫЕ!AE152=2,ДАННЫЕ!AF152=2,ДАННЫЕ!AG152=2,ДАННЫЕ!AH152=2,ДАННЫЕ!$AL152=2,ДАННЫЕ!AI152=2,ДАННЫЕ!AJ152=2,ДАННЫЕ!AK152=2,ДАННЫЕ!AP152=2,ДАННЫЕ!AQ152=2,ДАННЫЕ!AR152=2,ДАННЫЕ!$AM152=2,ДАННЫЕ!$AN152=2,ДАННЫЕ!AS152=2,ДАННЫЕ!AT152=2),2,0)&amp;"t"&amp;IF(T152&gt;0,"1"&amp;T152,"00")&amp;"f"&amp;IF(ДАННЫЕ!$AC152,"1"&amp;ДАННЫЕ!$AC152,"00")&amp;"b"&amp;IF(ДАННЫЕ!$AD152,"1"&amp;ДАННЫЕ!$AD152,"00")&amp;"g"&amp;IF(ДАННЫЕ!$AF152,"1"&amp;ДАННЫЕ!$AF152,"00")&amp;"c"&amp;IF(ДАННЫЕ!$AG152,"1"&amp;ДАННЫЕ!$AG152,"00")&amp;"i"&amp;IF(ДАННЫЕ!$AH152,"1"&amp;ДАННЫЕ!$AH152,"00")&amp;"r"&amp;IF(ДАННЫЕ!$AL152,"1"&amp;ДАННЫЕ!$AL152,"00")&amp;"m"&amp;IF(ДАННЫЕ!$AI152,"1"&amp;ДАННЫЕ!$AI152,"00")&amp;"hS"&amp;IF(ДАННЫЕ!$AJ152,"1"&amp;ДАННЫЕ!$AJ152,"00")&amp;"hZ"&amp;IF(ДАННЫЕ!$AK152,"1"&amp;ДАННЫЕ!$AK152,"00")&amp;"p"&amp;IF(ДАННЫЕ!$AP152,"1"&amp;ДАННЫЕ!$AP152,"00")&amp;"k"&amp;IF(ДАННЫЕ!$AQ152,"1"&amp;ДАННЫЕ!$AQ152,"00")&amp;"z"&amp;IF(ДАННЫЕ!$AR152,"1"&amp;ДАННЫЕ!$AR152,"00")&amp;"j"&amp;IF(ДАННЫЕ!$AM152,"1"&amp;ДАННЫЕ!$AM152,"00")&amp;"n"&amp;IF(ДАННЫЕ!$AN152,"1"&amp;ДАННЫЕ!$AN152,"00")&amp;"E"&amp;ДАННЫЕ!BI152&amp;"L"&amp;ДАННЫЕ!AO152&amp;"h"&amp;IF(ДАННЫЕ!$AU152&gt;0,1,0)&amp;"v"&amp;IF(ДАННЫЕ!$AW152&gt;0,1,0)&amp;"a"&amp;IF(ДАННЫЕ!$AS152,"1"&amp;ДАННЫЕ!$AS152,"00")&amp;"s"&amp;IF(ДАННЫЕ!$AT152,"1"&amp;ДАННЫЕ!$AT152,"00")&amp;"u"&amp;IF(ДАННЫЕ!$CJ152&gt;0,1,0)&amp;"y"&amp;B152&amp;"d"&amp;H152&amp;"e"&amp;F152&amp;G152</f>
        <v>x0w00t00f00b00g00c00i00r00m00hS00hZ00p00k00z00j00n00ELh0v0a00s00u0y0de</v>
      </c>
      <c r="L152" s="28" t="str">
        <f ca="1">ДАННЫЕ!$I152&amp;"VN"&amp;IF(ДАННЫЕ!AW152&gt;0,11,10)&amp;"CD"&amp;IF(ДАННЫЕ!BF152&gt;500,16,IF(ДАННЫЕ!BF152&gt;350,15,IF(ДАННЫЕ!BF152&gt;=200,14,IF(ДАННЫЕ!BF152&gt;=100,13,IF(ДАННЫЕ!BF152&gt;=50,12,IF(ДАННЫЕ!BF152&gt;0,11,10))))))&amp;"AR"&amp;IF(ДАННЫЕ!BX152&gt;0,1,0)&amp;"GD"&amp;B152&amp;"VV"&amp;IF(E152&gt;=5,IF(E152&lt;18,1,0),0)</f>
        <v>VN10CD10AR0GD0VV0</v>
      </c>
      <c r="M152" s="28" t="str">
        <f>ДАННЫЕ!$I152&amp;"b"&amp;ДАННЫЕ!$BI152&amp;"r"&amp;ДАННЫЕ!$BJ152&amp;"CD"&amp;IF(ДАННЫЕ!BF152&gt;0,IF(ДАННЫЕ!BF152&lt;200,1,IF(ДАННЫЕ!BF152&lt;350,2,3)),0)&amp;"h"&amp;IF(ДАННЫЕ!$BK152+ДАННЫЕ!$BL152+ДАННЫЕ!$BM152&gt;0,1,0)&amp;"x"&amp;ДАННЫЕ!$BK152&amp;"y"&amp;ДАННЫЕ!$BL152&amp;"z"&amp;ДАННЫЕ!$BM152&amp;"c"&amp;IF(ДАННЫЕ!$BK152+ДАННЫЕ!$BL152+ДАННЫЕ!$BM152=3,1,0)&amp;"a"&amp;IF(ДАННЫЕ!$BQ152+ДАННЫЕ!$BR152&gt;0,1,0)&amp;"d"&amp;ДАННЫЕ!$BQ152&amp;"v"&amp;ДАННЫЕ!$BR152&amp;"p"&amp;ДАННЫЕ!$BS152&amp;"n"&amp;ДАННЫЕ!$BU152&amp;"t"&amp;ДАННЫЕ!$BV152&amp;"o"&amp;ДАННЫЕ!$BT152&amp;"l"&amp;IF(ДАННЫЕ!$BN152&gt;0,1,0)&amp;ДАННЫЕ!$BN152&amp;"g"&amp;ДАННЫЕ!$BO152&amp;"s"&amp;ДАННЫЕ!$BP152&amp;"DZ"&amp;IF(ДАННЫЕ!B152-ДАННЫЕ!G152 &lt; 60,IF(ДАННЫЕ!B152-ДАННЫЕ!G152 &gt;= 0,1,0),0)&amp;"u"&amp;IF(ДАННЫЕ!$CJ152&gt;0,1,0)</f>
        <v>brCD0h0xyzc0a0dvpntol0gsDZ1u0</v>
      </c>
      <c r="N152" s="28" t="str">
        <f ca="1">ДАННЫЕ!$F152&amp;ДАННЫЕ!$I152&amp;"g"&amp;B152&amp;"cf"&amp;D152&amp;"a"&amp;IF(ДАННЫЕ!$BX152&gt;0,1,0)&amp;IF(ДАННЫЕ!$BF152&gt;500,1,IF(ДАННЫЕ!$BF152&gt;350,2,IF(ДАННЫЕ!$BF152&gt;=200,3,IF(ДАННЫЕ!$BF152&gt;=100,4,IF(ДАННЫЕ!$BF152&gt;=50,5,IF(ДАННЫЕ!$BF152&lt;50,6,0))))))&amp;"AR"&amp;IF(DATEDIF(ДАННЫЕ!$BX152,ДАННЫЕ!$F$1,"y")&gt;1,1,0)&amp;"VG"&amp;IF(ДАННЫЕ!$BH152="0",1,0)&amp;"o"&amp;IF(T152+ДАННЫЕ!$AF152+ДАННЫЕ!$AG152+ДАННЫЕ!$AH152+ДАННЫЕ!$AI152+ДАННЫЕ!$AJ152+ДАННЫЕ!$AP152+ДАННЫЕ!$AQ152+ДАННЫЕ!$AR152+ДАННЫЕ!$AU152+ДАННЫЕ!$AW152+ДАННЫЕ!$AS152+ДАННЫЕ!$AT152&gt;0,1,0)&amp;"x"&amp;ДАННЫЕ!$AG152&amp;"p"&amp;IF(ДАННЫЕ!$BY152&gt;0,1,0)&amp;"v"&amp;IF(ДАННЫЕ!$BZ152&gt;0,1,0)&amp;"n"&amp;ДАННЫЕ!$CA152&amp;"t"&amp;ДАННЫЕ!$AY152&amp;"k"&amp;ДАННЫЕ!$CB152&amp;"q"&amp;ДАННЫЕ!$CC152&amp;"w"&amp;ДАННЫЕ!$CD152&amp;"e"&amp;ДАННЫЕ!$CE152&amp;"m"&amp;ДАННЫЕ!$CF152&amp;"c"&amp;ДАННЫЕ!$CG152&amp;"z"&amp;ДАННЫЕ!$CH152&amp;"d"&amp;IF(H152=4,1,0)&amp;"s"&amp;IF(ДАННЫЕ!$J152=1,0,1)&amp;"u"&amp;IF(ДАННЫЕ!$CJ152&gt;0,1,0)</f>
        <v>g0cf0a06AR1VG0o0xp0v0ntkqwemczd0s1u0</v>
      </c>
      <c r="O152" s="28" t="str">
        <f>ДАННЫЕ!$I152&amp;"g"&amp;B152&amp;A152&amp;"f"&amp;P152&amp;"c"&amp;IF(ДАННЫЕ!$U152&gt;0,1,0)&amp;"s"&amp;IF(ДАННЫЕ!$Q152&gt;0,IF(YEAR(ДАННЫЕ!$F$1)=YEAR(ДАННЫЕ!$Q152),IF(MONTH(ДАННЫЕ!$F$1)=MONTH(ДАННЫЕ!$Q152),111,11),1),0)&amp;"i"&amp;IF(ДАННЫЕ!$R152+ДАННЫЕ!$S152+ДАННЫЕ!$T152=0,0,1)&amp;"h"&amp;IF(ДАННЫЕ!$P152&gt;0,1,0)&amp;"p"&amp;IF(ДАННЫЕ!$CI152&gt;0,IF(YEAR(ДАННЫЕ!$F$1)=YEAR(ДАННЫЕ!$CI152),IF(MONTH(ДАННЫЕ!$F$1)=MONTH(ДАННЫЕ!$CI152),111,11),1),0)&amp;"d"&amp;IF(ДАННЫЕ!$CJ152&gt;0,IF(YEAR(ДАННЫЕ!$F$1)=YEAR(ДАННЫЕ!$CJ152),IF(MONTH(ДАННЫЕ!$F$1)=MONTH(ДАННЫЕ!$CJ152),111,11),1),0)&amp;"o"&amp;IF(ДАННЫЕ!$CK152&gt;0,IF(MONTH(ДАННЫЕ!$F$1)=MONTH(ДАННЫЕ!$CK152),111,11),0)&amp;"v"&amp;IF(ДАННЫЕ!$BE152&gt;0,IF(MONTH(ДАННЫЕ!$F$1)=MONTH(ДАННЫЕ!$BE152),111,11),0)</f>
        <v>g00f0c0s0i0h0p0d0o0v0</v>
      </c>
      <c r="P152" s="15">
        <f t="shared" si="8"/>
        <v>0</v>
      </c>
      <c r="Q152" s="15">
        <f>IF(ДАННЫЕ!$F$1&gt;ДАННЫЕ!$N152,IF(YEAR(ДАННЫЕ!$F$1)=YEAR(ДАННЫЕ!M152),1,0),0)</f>
        <v>0</v>
      </c>
      <c r="R152" s="15">
        <f>IF(ДАННЫЕ!$F$1&gt;ДАННЫЕ!$N152,IF(YEAR(ДАННЫЕ!$F$1)=YEAR(ДАННЫЕ!N152),1,0),0)</f>
        <v>0</v>
      </c>
      <c r="S152" s="15">
        <f>IF(ДАННЫЕ!$AA152="2А",1,IF(ДАННЫЕ!$AA152="2Б",2,IF(ДАННЫЕ!$AA152="2В",3,IF(ДАННЫЕ!$AA152=3,4,IF(ДАННЫЕ!$AA152="4А",5,IF(ДАННЫЕ!$AA152="4Б",6,IF(ДАННЫЕ!$AA152="4В",7,IF(ДАННЫЕ!$AA152=5,8,0))))))))</f>
        <v>0</v>
      </c>
      <c r="T152" s="15">
        <f>IF(OR(ДАННЫЕ!$AC152=2,ДАННЫЕ!$AD152=2,ДАННЫЕ!$AE152=2),2,IF(OR(ДАННЫЕ!$AC152=1,ДАННЫЕ!$AD152=1,ДАННЫЕ!$AE152=1),1,0))</f>
        <v>0</v>
      </c>
    </row>
    <row r="153" spans="1:20" ht="15" customHeight="1" x14ac:dyDescent="0.2">
      <c r="A153" s="78">
        <f>IF(B153&gt;0,IF(MONTH(ДАННЫЕ!$F$1)=MONTH(ДАННЫЕ!$B153),1,0),0)</f>
        <v>0</v>
      </c>
      <c r="B153" s="14">
        <f>IF(ДАННЫЕ!$B153&gt;0,IF(YEAR(ДАННЫЕ!$F$1)=YEAR(ДАННЫЕ!$B153),1,0),0)</f>
        <v>0</v>
      </c>
      <c r="C153" s="14">
        <f>IF(ДАННЫЕ!$CM153&gt;0,IF(YEAR(ДАННЫЕ!$F$1)=YEAR(ДАННЫЕ!$CM153),1,0),0)</f>
        <v>0</v>
      </c>
      <c r="D153" s="14">
        <f>IF(ДАННЫЕ!$CJ153&gt;0,IF(ДАННЫЕ!$CL153&gt;ДАННЫЕ!$F$1,1,IF(ДАННЫЕ!$CL153&gt;0,0,1)),0)</f>
        <v>0</v>
      </c>
      <c r="E153" s="43" t="str">
        <f ca="1">IF(ДАННЫЕ!$F$1&gt;0,IF(ДАННЫЕ!$G153&gt;0,DATEDIF(ДАННЫЕ!$G153,ДАННЫЕ!$F$1,"y"),""),IF(ДАННЫЕ!$G153&gt;0,DATEDIF(ДАННЫЕ!$G153,TODAY(),"y"),""))</f>
        <v/>
      </c>
      <c r="F153" s="43" t="str">
        <f xml:space="preserve"> IF(ДАННЫЕ!$F153="М",IF(E153&gt;=18,IF(E153&lt;60,1,""),""),"")&amp;IF(ДАННЫЕ!$F153="Ж",IF(E153&gt;=18,IF(E153&lt;55,1,""),""),"")</f>
        <v/>
      </c>
      <c r="G153" s="43" t="str">
        <f xml:space="preserve"> IF(ДАННЫЕ!$F153="М",IF(E153&gt;=60,2,""),"")&amp;IF(ДАННЫЕ!$F153="Ж",IF(E153&gt;=55,2,""),"")</f>
        <v/>
      </c>
      <c r="H153" s="43" t="str">
        <f t="shared" ca="1" si="6"/>
        <v/>
      </c>
      <c r="I153" s="43" t="str">
        <f t="shared" ca="1" si="7"/>
        <v>03</v>
      </c>
      <c r="J153" s="28" t="str">
        <f ca="1">ДАННЫЕ!$F153&amp;H153&amp;I153&amp;ДАННЫЕ!$I153&amp;"m"&amp;IF(ДАННЫЕ!$I153&gt;0,IF(ДАННЫЕ!$J153&gt;0,0,1),"")&amp;"f"&amp;IF(ДАННЫЕ!$R153&gt;0,IF(YEAR(ДАННЫЕ!$F$1)=YEAR(ДАННЫЕ!$R153),1,0),0)&amp;"z"&amp;ДАННЫЕ!$R153&amp;"p"&amp;ДАННЫЕ!$S153&amp;"i"&amp;ДАННЫЕ!$T153&amp;"h"&amp;ДАННЫЕ!$K153&amp;"be"&amp;ДАННЫЕ!$BI153&amp;"CD"&amp;IF(ДАННЫЕ!BF153&gt;500,4,IF(ДАННЫЕ!BF153&gt;350,3,IF(ДАННЫЕ!BF153&gt;200,2,IF(ДАННЫЕ!BF153&gt;0,1,0))))&amp;"g"&amp;B153&amp;"d"&amp;H153&amp;"l"&amp;ДАННЫЕ!AT153&amp;"a"&amp;ДАННЫЕ!$V153&amp;"v"&amp;R153&amp;"k"&amp;ДАННЫЕ!$U153&amp;"s"&amp;ДАННЫЕ!$Y153&amp;"t"&amp;ДАННЫЕ!$X153&amp;"b"&amp;IF(ДАННЫЕ!$Q153&gt;1,1,0)&amp;"PP"&amp;ДАННЫЕ!Z153&amp;"c"&amp;S153&amp;"x"&amp;IF(ДАННЫЕ!$BY153&gt;0,IF(YEAR(ДАННЫЕ!$F$1)=YEAR(ДАННЫЕ!$BY153),1,0),0)&amp;"n"&amp;IF(ДАННЫЕ!$BZ153&gt;0,IF(YEAR(ДАННЫЕ!$F$1)=YEAR(ДАННЫЕ!$BZ153),1,0),0)&amp;"u"&amp;D153&amp;"z"&amp;IF(ДАННЫЕ!$CL153&gt;0,IF(YEAR(ДАННЫЕ!$F$1)&gt;YEAR(ДАННЫЕ!$CL153),11,12),0)</f>
        <v>03mf0zpihbeCD0g0dlav0kstb0PPc0x0n0u0z0</v>
      </c>
      <c r="K153" s="28" t="str">
        <f ca="1">ДАННЫЕ!$I153&amp;"x"&amp;B153&amp;"w"&amp;IF(T153+ДАННЫЕ!AD153+ДАННЫЕ!AE153+ДАННЫЕ!AF153+ДАННЫЕ!AG153+ДАННЫЕ!AH153+ДАННЫЕ!$AL153+ДАННЫЕ!AI153+ДАННЫЕ!AJ153+ДАННЫЕ!AK153+ДАННЫЕ!AP153+ДАННЫЕ!AQ153+ДАННЫЕ!AR153+ДАННЫЕ!$AM153+ДАННЫЕ!$AN153+ДАННЫЕ!AS153+ДАННЫЕ!AT153&gt;0,1,0)&amp;IF(OR(T153=2,ДАННЫЕ!AD153=2,ДАННЫЕ!AE153=2,ДАННЫЕ!AF153=2,ДАННЫЕ!AG153=2,ДАННЫЕ!AH153=2,ДАННЫЕ!$AL153=2,ДАННЫЕ!AI153=2,ДАННЫЕ!AJ153=2,ДАННЫЕ!AK153=2,ДАННЫЕ!AP153=2,ДАННЫЕ!AQ153=2,ДАННЫЕ!AR153=2,ДАННЫЕ!$AM153=2,ДАННЫЕ!$AN153=2,ДАННЫЕ!AS153=2,ДАННЫЕ!AT153=2),2,0)&amp;"t"&amp;IF(T153&gt;0,"1"&amp;T153,"00")&amp;"f"&amp;IF(ДАННЫЕ!$AC153,"1"&amp;ДАННЫЕ!$AC153,"00")&amp;"b"&amp;IF(ДАННЫЕ!$AD153,"1"&amp;ДАННЫЕ!$AD153,"00")&amp;"g"&amp;IF(ДАННЫЕ!$AF153,"1"&amp;ДАННЫЕ!$AF153,"00")&amp;"c"&amp;IF(ДАННЫЕ!$AG153,"1"&amp;ДАННЫЕ!$AG153,"00")&amp;"i"&amp;IF(ДАННЫЕ!$AH153,"1"&amp;ДАННЫЕ!$AH153,"00")&amp;"r"&amp;IF(ДАННЫЕ!$AL153,"1"&amp;ДАННЫЕ!$AL153,"00")&amp;"m"&amp;IF(ДАННЫЕ!$AI153,"1"&amp;ДАННЫЕ!$AI153,"00")&amp;"hS"&amp;IF(ДАННЫЕ!$AJ153,"1"&amp;ДАННЫЕ!$AJ153,"00")&amp;"hZ"&amp;IF(ДАННЫЕ!$AK153,"1"&amp;ДАННЫЕ!$AK153,"00")&amp;"p"&amp;IF(ДАННЫЕ!$AP153,"1"&amp;ДАННЫЕ!$AP153,"00")&amp;"k"&amp;IF(ДАННЫЕ!$AQ153,"1"&amp;ДАННЫЕ!$AQ153,"00")&amp;"z"&amp;IF(ДАННЫЕ!$AR153,"1"&amp;ДАННЫЕ!$AR153,"00")&amp;"j"&amp;IF(ДАННЫЕ!$AM153,"1"&amp;ДАННЫЕ!$AM153,"00")&amp;"n"&amp;IF(ДАННЫЕ!$AN153,"1"&amp;ДАННЫЕ!$AN153,"00")&amp;"E"&amp;ДАННЫЕ!BI153&amp;"L"&amp;ДАННЫЕ!AO153&amp;"h"&amp;IF(ДАННЫЕ!$AU153&gt;0,1,0)&amp;"v"&amp;IF(ДАННЫЕ!$AW153&gt;0,1,0)&amp;"a"&amp;IF(ДАННЫЕ!$AS153,"1"&amp;ДАННЫЕ!$AS153,"00")&amp;"s"&amp;IF(ДАННЫЕ!$AT153,"1"&amp;ДАННЫЕ!$AT153,"00")&amp;"u"&amp;IF(ДАННЫЕ!$CJ153&gt;0,1,0)&amp;"y"&amp;B153&amp;"d"&amp;H153&amp;"e"&amp;F153&amp;G153</f>
        <v>x0w00t00f00b00g00c00i00r00m00hS00hZ00p00k00z00j00n00ELh0v0a00s00u0y0de</v>
      </c>
      <c r="L153" s="28" t="str">
        <f ca="1">ДАННЫЕ!$I153&amp;"VN"&amp;IF(ДАННЫЕ!AW153&gt;0,11,10)&amp;"CD"&amp;IF(ДАННЫЕ!BF153&gt;500,16,IF(ДАННЫЕ!BF153&gt;350,15,IF(ДАННЫЕ!BF153&gt;=200,14,IF(ДАННЫЕ!BF153&gt;=100,13,IF(ДАННЫЕ!BF153&gt;=50,12,IF(ДАННЫЕ!BF153&gt;0,11,10))))))&amp;"AR"&amp;IF(ДАННЫЕ!BX153&gt;0,1,0)&amp;"GD"&amp;B153&amp;"VV"&amp;IF(E153&gt;=5,IF(E153&lt;18,1,0),0)</f>
        <v>VN10CD10AR0GD0VV0</v>
      </c>
      <c r="M153" s="28" t="str">
        <f>ДАННЫЕ!$I153&amp;"b"&amp;ДАННЫЕ!$BI153&amp;"r"&amp;ДАННЫЕ!$BJ153&amp;"CD"&amp;IF(ДАННЫЕ!BF153&gt;0,IF(ДАННЫЕ!BF153&lt;200,1,IF(ДАННЫЕ!BF153&lt;350,2,3)),0)&amp;"h"&amp;IF(ДАННЫЕ!$BK153+ДАННЫЕ!$BL153+ДАННЫЕ!$BM153&gt;0,1,0)&amp;"x"&amp;ДАННЫЕ!$BK153&amp;"y"&amp;ДАННЫЕ!$BL153&amp;"z"&amp;ДАННЫЕ!$BM153&amp;"c"&amp;IF(ДАННЫЕ!$BK153+ДАННЫЕ!$BL153+ДАННЫЕ!$BM153=3,1,0)&amp;"a"&amp;IF(ДАННЫЕ!$BQ153+ДАННЫЕ!$BR153&gt;0,1,0)&amp;"d"&amp;ДАННЫЕ!$BQ153&amp;"v"&amp;ДАННЫЕ!$BR153&amp;"p"&amp;ДАННЫЕ!$BS153&amp;"n"&amp;ДАННЫЕ!$BU153&amp;"t"&amp;ДАННЫЕ!$BV153&amp;"o"&amp;ДАННЫЕ!$BT153&amp;"l"&amp;IF(ДАННЫЕ!$BN153&gt;0,1,0)&amp;ДАННЫЕ!$BN153&amp;"g"&amp;ДАННЫЕ!$BO153&amp;"s"&amp;ДАННЫЕ!$BP153&amp;"DZ"&amp;IF(ДАННЫЕ!B153-ДАННЫЕ!G153 &lt; 60,IF(ДАННЫЕ!B153-ДАННЫЕ!G153 &gt;= 0,1,0),0)&amp;"u"&amp;IF(ДАННЫЕ!$CJ153&gt;0,1,0)</f>
        <v>brCD0h0xyzc0a0dvpntol0gsDZ1u0</v>
      </c>
      <c r="N153" s="28" t="str">
        <f ca="1">ДАННЫЕ!$F153&amp;ДАННЫЕ!$I153&amp;"g"&amp;B153&amp;"cf"&amp;D153&amp;"a"&amp;IF(ДАННЫЕ!$BX153&gt;0,1,0)&amp;IF(ДАННЫЕ!$BF153&gt;500,1,IF(ДАННЫЕ!$BF153&gt;350,2,IF(ДАННЫЕ!$BF153&gt;=200,3,IF(ДАННЫЕ!$BF153&gt;=100,4,IF(ДАННЫЕ!$BF153&gt;=50,5,IF(ДАННЫЕ!$BF153&lt;50,6,0))))))&amp;"AR"&amp;IF(DATEDIF(ДАННЫЕ!$BX153,ДАННЫЕ!$F$1,"y")&gt;1,1,0)&amp;"VG"&amp;IF(ДАННЫЕ!$BH153="0",1,0)&amp;"o"&amp;IF(T153+ДАННЫЕ!$AF153+ДАННЫЕ!$AG153+ДАННЫЕ!$AH153+ДАННЫЕ!$AI153+ДАННЫЕ!$AJ153+ДАННЫЕ!$AP153+ДАННЫЕ!$AQ153+ДАННЫЕ!$AR153+ДАННЫЕ!$AU153+ДАННЫЕ!$AW153+ДАННЫЕ!$AS153+ДАННЫЕ!$AT153&gt;0,1,0)&amp;"x"&amp;ДАННЫЕ!$AG153&amp;"p"&amp;IF(ДАННЫЕ!$BY153&gt;0,1,0)&amp;"v"&amp;IF(ДАННЫЕ!$BZ153&gt;0,1,0)&amp;"n"&amp;ДАННЫЕ!$CA153&amp;"t"&amp;ДАННЫЕ!$AY153&amp;"k"&amp;ДАННЫЕ!$CB153&amp;"q"&amp;ДАННЫЕ!$CC153&amp;"w"&amp;ДАННЫЕ!$CD153&amp;"e"&amp;ДАННЫЕ!$CE153&amp;"m"&amp;ДАННЫЕ!$CF153&amp;"c"&amp;ДАННЫЕ!$CG153&amp;"z"&amp;ДАННЫЕ!$CH153&amp;"d"&amp;IF(H153=4,1,0)&amp;"s"&amp;IF(ДАННЫЕ!$J153=1,0,1)&amp;"u"&amp;IF(ДАННЫЕ!$CJ153&gt;0,1,0)</f>
        <v>g0cf0a06AR1VG0o0xp0v0ntkqwemczd0s1u0</v>
      </c>
      <c r="O153" s="28" t="str">
        <f>ДАННЫЕ!$I153&amp;"g"&amp;B153&amp;A153&amp;"f"&amp;P153&amp;"c"&amp;IF(ДАННЫЕ!$U153&gt;0,1,0)&amp;"s"&amp;IF(ДАННЫЕ!$Q153&gt;0,IF(YEAR(ДАННЫЕ!$F$1)=YEAR(ДАННЫЕ!$Q153),IF(MONTH(ДАННЫЕ!$F$1)=MONTH(ДАННЫЕ!$Q153),111,11),1),0)&amp;"i"&amp;IF(ДАННЫЕ!$R153+ДАННЫЕ!$S153+ДАННЫЕ!$T153=0,0,1)&amp;"h"&amp;IF(ДАННЫЕ!$P153&gt;0,1,0)&amp;"p"&amp;IF(ДАННЫЕ!$CI153&gt;0,IF(YEAR(ДАННЫЕ!$F$1)=YEAR(ДАННЫЕ!$CI153),IF(MONTH(ДАННЫЕ!$F$1)=MONTH(ДАННЫЕ!$CI153),111,11),1),0)&amp;"d"&amp;IF(ДАННЫЕ!$CJ153&gt;0,IF(YEAR(ДАННЫЕ!$F$1)=YEAR(ДАННЫЕ!$CJ153),IF(MONTH(ДАННЫЕ!$F$1)=MONTH(ДАННЫЕ!$CJ153),111,11),1),0)&amp;"o"&amp;IF(ДАННЫЕ!$CK153&gt;0,IF(MONTH(ДАННЫЕ!$F$1)=MONTH(ДАННЫЕ!$CK153),111,11),0)&amp;"v"&amp;IF(ДАННЫЕ!$BE153&gt;0,IF(MONTH(ДАННЫЕ!$F$1)=MONTH(ДАННЫЕ!$BE153),111,11),0)</f>
        <v>g00f0c0s0i0h0p0d0o0v0</v>
      </c>
      <c r="P153" s="15">
        <f t="shared" si="8"/>
        <v>0</v>
      </c>
      <c r="Q153" s="15">
        <f>IF(ДАННЫЕ!$F$1&gt;ДАННЫЕ!$N153,IF(YEAR(ДАННЫЕ!$F$1)=YEAR(ДАННЫЕ!M153),1,0),0)</f>
        <v>0</v>
      </c>
      <c r="R153" s="15">
        <f>IF(ДАННЫЕ!$F$1&gt;ДАННЫЕ!$N153,IF(YEAR(ДАННЫЕ!$F$1)=YEAR(ДАННЫЕ!N153),1,0),0)</f>
        <v>0</v>
      </c>
      <c r="S153" s="15">
        <f>IF(ДАННЫЕ!$AA153="2А",1,IF(ДАННЫЕ!$AA153="2Б",2,IF(ДАННЫЕ!$AA153="2В",3,IF(ДАННЫЕ!$AA153=3,4,IF(ДАННЫЕ!$AA153="4А",5,IF(ДАННЫЕ!$AA153="4Б",6,IF(ДАННЫЕ!$AA153="4В",7,IF(ДАННЫЕ!$AA153=5,8,0))))))))</f>
        <v>0</v>
      </c>
      <c r="T153" s="15">
        <f>IF(OR(ДАННЫЕ!$AC153=2,ДАННЫЕ!$AD153=2,ДАННЫЕ!$AE153=2),2,IF(OR(ДАННЫЕ!$AC153=1,ДАННЫЕ!$AD153=1,ДАННЫЕ!$AE153=1),1,0))</f>
        <v>0</v>
      </c>
    </row>
    <row r="154" spans="1:20" ht="15" customHeight="1" x14ac:dyDescent="0.2">
      <c r="A154" s="78">
        <f>IF(B154&gt;0,IF(MONTH(ДАННЫЕ!$F$1)=MONTH(ДАННЫЕ!$B154),1,0),0)</f>
        <v>0</v>
      </c>
      <c r="B154" s="14">
        <f>IF(ДАННЫЕ!$B154&gt;0,IF(YEAR(ДАННЫЕ!$F$1)=YEAR(ДАННЫЕ!$B154),1,0),0)</f>
        <v>0</v>
      </c>
      <c r="C154" s="14">
        <f>IF(ДАННЫЕ!$CM154&gt;0,IF(YEAR(ДАННЫЕ!$F$1)=YEAR(ДАННЫЕ!$CM154),1,0),0)</f>
        <v>0</v>
      </c>
      <c r="D154" s="14">
        <f>IF(ДАННЫЕ!$CJ154&gt;0,IF(ДАННЫЕ!$CL154&gt;ДАННЫЕ!$F$1,1,IF(ДАННЫЕ!$CL154&gt;0,0,1)),0)</f>
        <v>0</v>
      </c>
      <c r="E154" s="43" t="str">
        <f ca="1">IF(ДАННЫЕ!$F$1&gt;0,IF(ДАННЫЕ!$G154&gt;0,DATEDIF(ДАННЫЕ!$G154,ДАННЫЕ!$F$1,"y"),""),IF(ДАННЫЕ!$G154&gt;0,DATEDIF(ДАННЫЕ!$G154,TODAY(),"y"),""))</f>
        <v/>
      </c>
      <c r="F154" s="43" t="str">
        <f xml:space="preserve"> IF(ДАННЫЕ!$F154="М",IF(E154&gt;=18,IF(E154&lt;60,1,""),""),"")&amp;IF(ДАННЫЕ!$F154="Ж",IF(E154&gt;=18,IF(E154&lt;55,1,""),""),"")</f>
        <v/>
      </c>
      <c r="G154" s="43" t="str">
        <f xml:space="preserve"> IF(ДАННЫЕ!$F154="М",IF(E154&gt;=60,2,""),"")&amp;IF(ДАННЫЕ!$F154="Ж",IF(E154&gt;=55,2,""),"")</f>
        <v/>
      </c>
      <c r="H154" s="43" t="str">
        <f t="shared" ca="1" si="6"/>
        <v/>
      </c>
      <c r="I154" s="43" t="str">
        <f t="shared" ca="1" si="7"/>
        <v>03</v>
      </c>
      <c r="J154" s="28" t="str">
        <f ca="1">ДАННЫЕ!$F154&amp;H154&amp;I154&amp;ДАННЫЕ!$I154&amp;"m"&amp;IF(ДАННЫЕ!$I154&gt;0,IF(ДАННЫЕ!$J154&gt;0,0,1),"")&amp;"f"&amp;IF(ДАННЫЕ!$R154&gt;0,IF(YEAR(ДАННЫЕ!$F$1)=YEAR(ДАННЫЕ!$R154),1,0),0)&amp;"z"&amp;ДАННЫЕ!$R154&amp;"p"&amp;ДАННЫЕ!$S154&amp;"i"&amp;ДАННЫЕ!$T154&amp;"h"&amp;ДАННЫЕ!$K154&amp;"be"&amp;ДАННЫЕ!$BI154&amp;"CD"&amp;IF(ДАННЫЕ!BF154&gt;500,4,IF(ДАННЫЕ!BF154&gt;350,3,IF(ДАННЫЕ!BF154&gt;200,2,IF(ДАННЫЕ!BF154&gt;0,1,0))))&amp;"g"&amp;B154&amp;"d"&amp;H154&amp;"l"&amp;ДАННЫЕ!AT154&amp;"a"&amp;ДАННЫЕ!$V154&amp;"v"&amp;R154&amp;"k"&amp;ДАННЫЕ!$U154&amp;"s"&amp;ДАННЫЕ!$Y154&amp;"t"&amp;ДАННЫЕ!$X154&amp;"b"&amp;IF(ДАННЫЕ!$Q154&gt;1,1,0)&amp;"PP"&amp;ДАННЫЕ!Z154&amp;"c"&amp;S154&amp;"x"&amp;IF(ДАННЫЕ!$BY154&gt;0,IF(YEAR(ДАННЫЕ!$F$1)=YEAR(ДАННЫЕ!$BY154),1,0),0)&amp;"n"&amp;IF(ДАННЫЕ!$BZ154&gt;0,IF(YEAR(ДАННЫЕ!$F$1)=YEAR(ДАННЫЕ!$BZ154),1,0),0)&amp;"u"&amp;D154&amp;"z"&amp;IF(ДАННЫЕ!$CL154&gt;0,IF(YEAR(ДАННЫЕ!$F$1)&gt;YEAR(ДАННЫЕ!$CL154),11,12),0)</f>
        <v>03mf0zpihbeCD0g0dlav0kstb0PPc0x0n0u0z0</v>
      </c>
      <c r="K154" s="28" t="str">
        <f ca="1">ДАННЫЕ!$I154&amp;"x"&amp;B154&amp;"w"&amp;IF(T154+ДАННЫЕ!AD154+ДАННЫЕ!AE154+ДАННЫЕ!AF154+ДАННЫЕ!AG154+ДАННЫЕ!AH154+ДАННЫЕ!$AL154+ДАННЫЕ!AI154+ДАННЫЕ!AJ154+ДАННЫЕ!AK154+ДАННЫЕ!AP154+ДАННЫЕ!AQ154+ДАННЫЕ!AR154+ДАННЫЕ!$AM154+ДАННЫЕ!$AN154+ДАННЫЕ!AS154+ДАННЫЕ!AT154&gt;0,1,0)&amp;IF(OR(T154=2,ДАННЫЕ!AD154=2,ДАННЫЕ!AE154=2,ДАННЫЕ!AF154=2,ДАННЫЕ!AG154=2,ДАННЫЕ!AH154=2,ДАННЫЕ!$AL154=2,ДАННЫЕ!AI154=2,ДАННЫЕ!AJ154=2,ДАННЫЕ!AK154=2,ДАННЫЕ!AP154=2,ДАННЫЕ!AQ154=2,ДАННЫЕ!AR154=2,ДАННЫЕ!$AM154=2,ДАННЫЕ!$AN154=2,ДАННЫЕ!AS154=2,ДАННЫЕ!AT154=2),2,0)&amp;"t"&amp;IF(T154&gt;0,"1"&amp;T154,"00")&amp;"f"&amp;IF(ДАННЫЕ!$AC154,"1"&amp;ДАННЫЕ!$AC154,"00")&amp;"b"&amp;IF(ДАННЫЕ!$AD154,"1"&amp;ДАННЫЕ!$AD154,"00")&amp;"g"&amp;IF(ДАННЫЕ!$AF154,"1"&amp;ДАННЫЕ!$AF154,"00")&amp;"c"&amp;IF(ДАННЫЕ!$AG154,"1"&amp;ДАННЫЕ!$AG154,"00")&amp;"i"&amp;IF(ДАННЫЕ!$AH154,"1"&amp;ДАННЫЕ!$AH154,"00")&amp;"r"&amp;IF(ДАННЫЕ!$AL154,"1"&amp;ДАННЫЕ!$AL154,"00")&amp;"m"&amp;IF(ДАННЫЕ!$AI154,"1"&amp;ДАННЫЕ!$AI154,"00")&amp;"hS"&amp;IF(ДАННЫЕ!$AJ154,"1"&amp;ДАННЫЕ!$AJ154,"00")&amp;"hZ"&amp;IF(ДАННЫЕ!$AK154,"1"&amp;ДАННЫЕ!$AK154,"00")&amp;"p"&amp;IF(ДАННЫЕ!$AP154,"1"&amp;ДАННЫЕ!$AP154,"00")&amp;"k"&amp;IF(ДАННЫЕ!$AQ154,"1"&amp;ДАННЫЕ!$AQ154,"00")&amp;"z"&amp;IF(ДАННЫЕ!$AR154,"1"&amp;ДАННЫЕ!$AR154,"00")&amp;"j"&amp;IF(ДАННЫЕ!$AM154,"1"&amp;ДАННЫЕ!$AM154,"00")&amp;"n"&amp;IF(ДАННЫЕ!$AN154,"1"&amp;ДАННЫЕ!$AN154,"00")&amp;"E"&amp;ДАННЫЕ!BI154&amp;"L"&amp;ДАННЫЕ!AO154&amp;"h"&amp;IF(ДАННЫЕ!$AU154&gt;0,1,0)&amp;"v"&amp;IF(ДАННЫЕ!$AW154&gt;0,1,0)&amp;"a"&amp;IF(ДАННЫЕ!$AS154,"1"&amp;ДАННЫЕ!$AS154,"00")&amp;"s"&amp;IF(ДАННЫЕ!$AT154,"1"&amp;ДАННЫЕ!$AT154,"00")&amp;"u"&amp;IF(ДАННЫЕ!$CJ154&gt;0,1,0)&amp;"y"&amp;B154&amp;"d"&amp;H154&amp;"e"&amp;F154&amp;G154</f>
        <v>x0w00t00f00b00g00c00i00r00m00hS00hZ00p00k00z00j00n00ELh0v0a00s00u0y0de</v>
      </c>
      <c r="L154" s="28" t="str">
        <f ca="1">ДАННЫЕ!$I154&amp;"VN"&amp;IF(ДАННЫЕ!AW154&gt;0,11,10)&amp;"CD"&amp;IF(ДАННЫЕ!BF154&gt;500,16,IF(ДАННЫЕ!BF154&gt;350,15,IF(ДАННЫЕ!BF154&gt;=200,14,IF(ДАННЫЕ!BF154&gt;=100,13,IF(ДАННЫЕ!BF154&gt;=50,12,IF(ДАННЫЕ!BF154&gt;0,11,10))))))&amp;"AR"&amp;IF(ДАННЫЕ!BX154&gt;0,1,0)&amp;"GD"&amp;B154&amp;"VV"&amp;IF(E154&gt;=5,IF(E154&lt;18,1,0),0)</f>
        <v>VN10CD10AR0GD0VV0</v>
      </c>
      <c r="M154" s="28" t="str">
        <f>ДАННЫЕ!$I154&amp;"b"&amp;ДАННЫЕ!$BI154&amp;"r"&amp;ДАННЫЕ!$BJ154&amp;"CD"&amp;IF(ДАННЫЕ!BF154&gt;0,IF(ДАННЫЕ!BF154&lt;200,1,IF(ДАННЫЕ!BF154&lt;350,2,3)),0)&amp;"h"&amp;IF(ДАННЫЕ!$BK154+ДАННЫЕ!$BL154+ДАННЫЕ!$BM154&gt;0,1,0)&amp;"x"&amp;ДАННЫЕ!$BK154&amp;"y"&amp;ДАННЫЕ!$BL154&amp;"z"&amp;ДАННЫЕ!$BM154&amp;"c"&amp;IF(ДАННЫЕ!$BK154+ДАННЫЕ!$BL154+ДАННЫЕ!$BM154=3,1,0)&amp;"a"&amp;IF(ДАННЫЕ!$BQ154+ДАННЫЕ!$BR154&gt;0,1,0)&amp;"d"&amp;ДАННЫЕ!$BQ154&amp;"v"&amp;ДАННЫЕ!$BR154&amp;"p"&amp;ДАННЫЕ!$BS154&amp;"n"&amp;ДАННЫЕ!$BU154&amp;"t"&amp;ДАННЫЕ!$BV154&amp;"o"&amp;ДАННЫЕ!$BT154&amp;"l"&amp;IF(ДАННЫЕ!$BN154&gt;0,1,0)&amp;ДАННЫЕ!$BN154&amp;"g"&amp;ДАННЫЕ!$BO154&amp;"s"&amp;ДАННЫЕ!$BP154&amp;"DZ"&amp;IF(ДАННЫЕ!B154-ДАННЫЕ!G154 &lt; 60,IF(ДАННЫЕ!B154-ДАННЫЕ!G154 &gt;= 0,1,0),0)&amp;"u"&amp;IF(ДАННЫЕ!$CJ154&gt;0,1,0)</f>
        <v>brCD0h0xyzc0a0dvpntol0gsDZ1u0</v>
      </c>
      <c r="N154" s="28" t="str">
        <f ca="1">ДАННЫЕ!$F154&amp;ДАННЫЕ!$I154&amp;"g"&amp;B154&amp;"cf"&amp;D154&amp;"a"&amp;IF(ДАННЫЕ!$BX154&gt;0,1,0)&amp;IF(ДАННЫЕ!$BF154&gt;500,1,IF(ДАННЫЕ!$BF154&gt;350,2,IF(ДАННЫЕ!$BF154&gt;=200,3,IF(ДАННЫЕ!$BF154&gt;=100,4,IF(ДАННЫЕ!$BF154&gt;=50,5,IF(ДАННЫЕ!$BF154&lt;50,6,0))))))&amp;"AR"&amp;IF(DATEDIF(ДАННЫЕ!$BX154,ДАННЫЕ!$F$1,"y")&gt;1,1,0)&amp;"VG"&amp;IF(ДАННЫЕ!$BH154="0",1,0)&amp;"o"&amp;IF(T154+ДАННЫЕ!$AF154+ДАННЫЕ!$AG154+ДАННЫЕ!$AH154+ДАННЫЕ!$AI154+ДАННЫЕ!$AJ154+ДАННЫЕ!$AP154+ДАННЫЕ!$AQ154+ДАННЫЕ!$AR154+ДАННЫЕ!$AU154+ДАННЫЕ!$AW154+ДАННЫЕ!$AS154+ДАННЫЕ!$AT154&gt;0,1,0)&amp;"x"&amp;ДАННЫЕ!$AG154&amp;"p"&amp;IF(ДАННЫЕ!$BY154&gt;0,1,0)&amp;"v"&amp;IF(ДАННЫЕ!$BZ154&gt;0,1,0)&amp;"n"&amp;ДАННЫЕ!$CA154&amp;"t"&amp;ДАННЫЕ!$AY154&amp;"k"&amp;ДАННЫЕ!$CB154&amp;"q"&amp;ДАННЫЕ!$CC154&amp;"w"&amp;ДАННЫЕ!$CD154&amp;"e"&amp;ДАННЫЕ!$CE154&amp;"m"&amp;ДАННЫЕ!$CF154&amp;"c"&amp;ДАННЫЕ!$CG154&amp;"z"&amp;ДАННЫЕ!$CH154&amp;"d"&amp;IF(H154=4,1,0)&amp;"s"&amp;IF(ДАННЫЕ!$J154=1,0,1)&amp;"u"&amp;IF(ДАННЫЕ!$CJ154&gt;0,1,0)</f>
        <v>g0cf0a06AR1VG0o0xp0v0ntkqwemczd0s1u0</v>
      </c>
      <c r="O154" s="28" t="str">
        <f>ДАННЫЕ!$I154&amp;"g"&amp;B154&amp;A154&amp;"f"&amp;P154&amp;"c"&amp;IF(ДАННЫЕ!$U154&gt;0,1,0)&amp;"s"&amp;IF(ДАННЫЕ!$Q154&gt;0,IF(YEAR(ДАННЫЕ!$F$1)=YEAR(ДАННЫЕ!$Q154),IF(MONTH(ДАННЫЕ!$F$1)=MONTH(ДАННЫЕ!$Q154),111,11),1),0)&amp;"i"&amp;IF(ДАННЫЕ!$R154+ДАННЫЕ!$S154+ДАННЫЕ!$T154=0,0,1)&amp;"h"&amp;IF(ДАННЫЕ!$P154&gt;0,1,0)&amp;"p"&amp;IF(ДАННЫЕ!$CI154&gt;0,IF(YEAR(ДАННЫЕ!$F$1)=YEAR(ДАННЫЕ!$CI154),IF(MONTH(ДАННЫЕ!$F$1)=MONTH(ДАННЫЕ!$CI154),111,11),1),0)&amp;"d"&amp;IF(ДАННЫЕ!$CJ154&gt;0,IF(YEAR(ДАННЫЕ!$F$1)=YEAR(ДАННЫЕ!$CJ154),IF(MONTH(ДАННЫЕ!$F$1)=MONTH(ДАННЫЕ!$CJ154),111,11),1),0)&amp;"o"&amp;IF(ДАННЫЕ!$CK154&gt;0,IF(MONTH(ДАННЫЕ!$F$1)=MONTH(ДАННЫЕ!$CK154),111,11),0)&amp;"v"&amp;IF(ДАННЫЕ!$BE154&gt;0,IF(MONTH(ДАННЫЕ!$F$1)=MONTH(ДАННЫЕ!$BE154),111,11),0)</f>
        <v>g00f0c0s0i0h0p0d0o0v0</v>
      </c>
      <c r="P154" s="15">
        <f t="shared" si="8"/>
        <v>0</v>
      </c>
      <c r="Q154" s="15">
        <f>IF(ДАННЫЕ!$F$1&gt;ДАННЫЕ!$N154,IF(YEAR(ДАННЫЕ!$F$1)=YEAR(ДАННЫЕ!M154),1,0),0)</f>
        <v>0</v>
      </c>
      <c r="R154" s="15">
        <f>IF(ДАННЫЕ!$F$1&gt;ДАННЫЕ!$N154,IF(YEAR(ДАННЫЕ!$F$1)=YEAR(ДАННЫЕ!N154),1,0),0)</f>
        <v>0</v>
      </c>
      <c r="S154" s="15">
        <f>IF(ДАННЫЕ!$AA154="2А",1,IF(ДАННЫЕ!$AA154="2Б",2,IF(ДАННЫЕ!$AA154="2В",3,IF(ДАННЫЕ!$AA154=3,4,IF(ДАННЫЕ!$AA154="4А",5,IF(ДАННЫЕ!$AA154="4Б",6,IF(ДАННЫЕ!$AA154="4В",7,IF(ДАННЫЕ!$AA154=5,8,0))))))))</f>
        <v>0</v>
      </c>
      <c r="T154" s="15">
        <f>IF(OR(ДАННЫЕ!$AC154=2,ДАННЫЕ!$AD154=2,ДАННЫЕ!$AE154=2),2,IF(OR(ДАННЫЕ!$AC154=1,ДАННЫЕ!$AD154=1,ДАННЫЕ!$AE154=1),1,0))</f>
        <v>0</v>
      </c>
    </row>
    <row r="155" spans="1:20" ht="15" customHeight="1" x14ac:dyDescent="0.2">
      <c r="A155" s="78">
        <f>IF(B155&gt;0,IF(MONTH(ДАННЫЕ!$F$1)=MONTH(ДАННЫЕ!$B155),1,0),0)</f>
        <v>0</v>
      </c>
      <c r="B155" s="14">
        <f>IF(ДАННЫЕ!$B155&gt;0,IF(YEAR(ДАННЫЕ!$F$1)=YEAR(ДАННЫЕ!$B155),1,0),0)</f>
        <v>0</v>
      </c>
      <c r="C155" s="14">
        <f>IF(ДАННЫЕ!$CM155&gt;0,IF(YEAR(ДАННЫЕ!$F$1)=YEAR(ДАННЫЕ!$CM155),1,0),0)</f>
        <v>0</v>
      </c>
      <c r="D155" s="14">
        <f>IF(ДАННЫЕ!$CJ155&gt;0,IF(ДАННЫЕ!$CL155&gt;ДАННЫЕ!$F$1,1,IF(ДАННЫЕ!$CL155&gt;0,0,1)),0)</f>
        <v>0</v>
      </c>
      <c r="E155" s="43" t="str">
        <f ca="1">IF(ДАННЫЕ!$F$1&gt;0,IF(ДАННЫЕ!$G155&gt;0,DATEDIF(ДАННЫЕ!$G155,ДАННЫЕ!$F$1,"y"),""),IF(ДАННЫЕ!$G155&gt;0,DATEDIF(ДАННЫЕ!$G155,TODAY(),"y"),""))</f>
        <v/>
      </c>
      <c r="F155" s="43" t="str">
        <f xml:space="preserve"> IF(ДАННЫЕ!$F155="М",IF(E155&gt;=18,IF(E155&lt;60,1,""),""),"")&amp;IF(ДАННЫЕ!$F155="Ж",IF(E155&gt;=18,IF(E155&lt;55,1,""),""),"")</f>
        <v/>
      </c>
      <c r="G155" s="43" t="str">
        <f xml:space="preserve"> IF(ДАННЫЕ!$F155="М",IF(E155&gt;=60,2,""),"")&amp;IF(ДАННЫЕ!$F155="Ж",IF(E155&gt;=55,2,""),"")</f>
        <v/>
      </c>
      <c r="H155" s="43" t="str">
        <f t="shared" ca="1" si="6"/>
        <v/>
      </c>
      <c r="I155" s="43" t="str">
        <f t="shared" ca="1" si="7"/>
        <v>03</v>
      </c>
      <c r="J155" s="28" t="str">
        <f ca="1">ДАННЫЕ!$F155&amp;H155&amp;I155&amp;ДАННЫЕ!$I155&amp;"m"&amp;IF(ДАННЫЕ!$I155&gt;0,IF(ДАННЫЕ!$J155&gt;0,0,1),"")&amp;"f"&amp;IF(ДАННЫЕ!$R155&gt;0,IF(YEAR(ДАННЫЕ!$F$1)=YEAR(ДАННЫЕ!$R155),1,0),0)&amp;"z"&amp;ДАННЫЕ!$R155&amp;"p"&amp;ДАННЫЕ!$S155&amp;"i"&amp;ДАННЫЕ!$T155&amp;"h"&amp;ДАННЫЕ!$K155&amp;"be"&amp;ДАННЫЕ!$BI155&amp;"CD"&amp;IF(ДАННЫЕ!BF155&gt;500,4,IF(ДАННЫЕ!BF155&gt;350,3,IF(ДАННЫЕ!BF155&gt;200,2,IF(ДАННЫЕ!BF155&gt;0,1,0))))&amp;"g"&amp;B155&amp;"d"&amp;H155&amp;"l"&amp;ДАННЫЕ!AT155&amp;"a"&amp;ДАННЫЕ!$V155&amp;"v"&amp;R155&amp;"k"&amp;ДАННЫЕ!$U155&amp;"s"&amp;ДАННЫЕ!$Y155&amp;"t"&amp;ДАННЫЕ!$X155&amp;"b"&amp;IF(ДАННЫЕ!$Q155&gt;1,1,0)&amp;"PP"&amp;ДАННЫЕ!Z155&amp;"c"&amp;S155&amp;"x"&amp;IF(ДАННЫЕ!$BY155&gt;0,IF(YEAR(ДАННЫЕ!$F$1)=YEAR(ДАННЫЕ!$BY155),1,0),0)&amp;"n"&amp;IF(ДАННЫЕ!$BZ155&gt;0,IF(YEAR(ДАННЫЕ!$F$1)=YEAR(ДАННЫЕ!$BZ155),1,0),0)&amp;"u"&amp;D155&amp;"z"&amp;IF(ДАННЫЕ!$CL155&gt;0,IF(YEAR(ДАННЫЕ!$F$1)&gt;YEAR(ДАННЫЕ!$CL155),11,12),0)</f>
        <v>03mf0zpihbeCD0g0dlav0kstb0PPc0x0n0u0z0</v>
      </c>
      <c r="K155" s="28" t="str">
        <f ca="1">ДАННЫЕ!$I155&amp;"x"&amp;B155&amp;"w"&amp;IF(T155+ДАННЫЕ!AD155+ДАННЫЕ!AE155+ДАННЫЕ!AF155+ДАННЫЕ!AG155+ДАННЫЕ!AH155+ДАННЫЕ!$AL155+ДАННЫЕ!AI155+ДАННЫЕ!AJ155+ДАННЫЕ!AK155+ДАННЫЕ!AP155+ДАННЫЕ!AQ155+ДАННЫЕ!AR155+ДАННЫЕ!$AM155+ДАННЫЕ!$AN155+ДАННЫЕ!AS155+ДАННЫЕ!AT155&gt;0,1,0)&amp;IF(OR(T155=2,ДАННЫЕ!AD155=2,ДАННЫЕ!AE155=2,ДАННЫЕ!AF155=2,ДАННЫЕ!AG155=2,ДАННЫЕ!AH155=2,ДАННЫЕ!$AL155=2,ДАННЫЕ!AI155=2,ДАННЫЕ!AJ155=2,ДАННЫЕ!AK155=2,ДАННЫЕ!AP155=2,ДАННЫЕ!AQ155=2,ДАННЫЕ!AR155=2,ДАННЫЕ!$AM155=2,ДАННЫЕ!$AN155=2,ДАННЫЕ!AS155=2,ДАННЫЕ!AT155=2),2,0)&amp;"t"&amp;IF(T155&gt;0,"1"&amp;T155,"00")&amp;"f"&amp;IF(ДАННЫЕ!$AC155,"1"&amp;ДАННЫЕ!$AC155,"00")&amp;"b"&amp;IF(ДАННЫЕ!$AD155,"1"&amp;ДАННЫЕ!$AD155,"00")&amp;"g"&amp;IF(ДАННЫЕ!$AF155,"1"&amp;ДАННЫЕ!$AF155,"00")&amp;"c"&amp;IF(ДАННЫЕ!$AG155,"1"&amp;ДАННЫЕ!$AG155,"00")&amp;"i"&amp;IF(ДАННЫЕ!$AH155,"1"&amp;ДАННЫЕ!$AH155,"00")&amp;"r"&amp;IF(ДАННЫЕ!$AL155,"1"&amp;ДАННЫЕ!$AL155,"00")&amp;"m"&amp;IF(ДАННЫЕ!$AI155,"1"&amp;ДАННЫЕ!$AI155,"00")&amp;"hS"&amp;IF(ДАННЫЕ!$AJ155,"1"&amp;ДАННЫЕ!$AJ155,"00")&amp;"hZ"&amp;IF(ДАННЫЕ!$AK155,"1"&amp;ДАННЫЕ!$AK155,"00")&amp;"p"&amp;IF(ДАННЫЕ!$AP155,"1"&amp;ДАННЫЕ!$AP155,"00")&amp;"k"&amp;IF(ДАННЫЕ!$AQ155,"1"&amp;ДАННЫЕ!$AQ155,"00")&amp;"z"&amp;IF(ДАННЫЕ!$AR155,"1"&amp;ДАННЫЕ!$AR155,"00")&amp;"j"&amp;IF(ДАННЫЕ!$AM155,"1"&amp;ДАННЫЕ!$AM155,"00")&amp;"n"&amp;IF(ДАННЫЕ!$AN155,"1"&amp;ДАННЫЕ!$AN155,"00")&amp;"E"&amp;ДАННЫЕ!BI155&amp;"L"&amp;ДАННЫЕ!AO155&amp;"h"&amp;IF(ДАННЫЕ!$AU155&gt;0,1,0)&amp;"v"&amp;IF(ДАННЫЕ!$AW155&gt;0,1,0)&amp;"a"&amp;IF(ДАННЫЕ!$AS155,"1"&amp;ДАННЫЕ!$AS155,"00")&amp;"s"&amp;IF(ДАННЫЕ!$AT155,"1"&amp;ДАННЫЕ!$AT155,"00")&amp;"u"&amp;IF(ДАННЫЕ!$CJ155&gt;0,1,0)&amp;"y"&amp;B155&amp;"d"&amp;H155&amp;"e"&amp;F155&amp;G155</f>
        <v>x0w00t00f00b00g00c00i00r00m00hS00hZ00p00k00z00j00n00ELh0v0a00s00u0y0de</v>
      </c>
      <c r="L155" s="28" t="str">
        <f ca="1">ДАННЫЕ!$I155&amp;"VN"&amp;IF(ДАННЫЕ!AW155&gt;0,11,10)&amp;"CD"&amp;IF(ДАННЫЕ!BF155&gt;500,16,IF(ДАННЫЕ!BF155&gt;350,15,IF(ДАННЫЕ!BF155&gt;=200,14,IF(ДАННЫЕ!BF155&gt;=100,13,IF(ДАННЫЕ!BF155&gt;=50,12,IF(ДАННЫЕ!BF155&gt;0,11,10))))))&amp;"AR"&amp;IF(ДАННЫЕ!BX155&gt;0,1,0)&amp;"GD"&amp;B155&amp;"VV"&amp;IF(E155&gt;=5,IF(E155&lt;18,1,0),0)</f>
        <v>VN10CD10AR0GD0VV0</v>
      </c>
      <c r="M155" s="28" t="str">
        <f>ДАННЫЕ!$I155&amp;"b"&amp;ДАННЫЕ!$BI155&amp;"r"&amp;ДАННЫЕ!$BJ155&amp;"CD"&amp;IF(ДАННЫЕ!BF155&gt;0,IF(ДАННЫЕ!BF155&lt;200,1,IF(ДАННЫЕ!BF155&lt;350,2,3)),0)&amp;"h"&amp;IF(ДАННЫЕ!$BK155+ДАННЫЕ!$BL155+ДАННЫЕ!$BM155&gt;0,1,0)&amp;"x"&amp;ДАННЫЕ!$BK155&amp;"y"&amp;ДАННЫЕ!$BL155&amp;"z"&amp;ДАННЫЕ!$BM155&amp;"c"&amp;IF(ДАННЫЕ!$BK155+ДАННЫЕ!$BL155+ДАННЫЕ!$BM155=3,1,0)&amp;"a"&amp;IF(ДАННЫЕ!$BQ155+ДАННЫЕ!$BR155&gt;0,1,0)&amp;"d"&amp;ДАННЫЕ!$BQ155&amp;"v"&amp;ДАННЫЕ!$BR155&amp;"p"&amp;ДАННЫЕ!$BS155&amp;"n"&amp;ДАННЫЕ!$BU155&amp;"t"&amp;ДАННЫЕ!$BV155&amp;"o"&amp;ДАННЫЕ!$BT155&amp;"l"&amp;IF(ДАННЫЕ!$BN155&gt;0,1,0)&amp;ДАННЫЕ!$BN155&amp;"g"&amp;ДАННЫЕ!$BO155&amp;"s"&amp;ДАННЫЕ!$BP155&amp;"DZ"&amp;IF(ДАННЫЕ!B155-ДАННЫЕ!G155 &lt; 60,IF(ДАННЫЕ!B155-ДАННЫЕ!G155 &gt;= 0,1,0),0)&amp;"u"&amp;IF(ДАННЫЕ!$CJ155&gt;0,1,0)</f>
        <v>brCD0h0xyzc0a0dvpntol0gsDZ1u0</v>
      </c>
      <c r="N155" s="28" t="str">
        <f ca="1">ДАННЫЕ!$F155&amp;ДАННЫЕ!$I155&amp;"g"&amp;B155&amp;"cf"&amp;D155&amp;"a"&amp;IF(ДАННЫЕ!$BX155&gt;0,1,0)&amp;IF(ДАННЫЕ!$BF155&gt;500,1,IF(ДАННЫЕ!$BF155&gt;350,2,IF(ДАННЫЕ!$BF155&gt;=200,3,IF(ДАННЫЕ!$BF155&gt;=100,4,IF(ДАННЫЕ!$BF155&gt;=50,5,IF(ДАННЫЕ!$BF155&lt;50,6,0))))))&amp;"AR"&amp;IF(DATEDIF(ДАННЫЕ!$BX155,ДАННЫЕ!$F$1,"y")&gt;1,1,0)&amp;"VG"&amp;IF(ДАННЫЕ!$BH155="0",1,0)&amp;"o"&amp;IF(T155+ДАННЫЕ!$AF155+ДАННЫЕ!$AG155+ДАННЫЕ!$AH155+ДАННЫЕ!$AI155+ДАННЫЕ!$AJ155+ДАННЫЕ!$AP155+ДАННЫЕ!$AQ155+ДАННЫЕ!$AR155+ДАННЫЕ!$AU155+ДАННЫЕ!$AW155+ДАННЫЕ!$AS155+ДАННЫЕ!$AT155&gt;0,1,0)&amp;"x"&amp;ДАННЫЕ!$AG155&amp;"p"&amp;IF(ДАННЫЕ!$BY155&gt;0,1,0)&amp;"v"&amp;IF(ДАННЫЕ!$BZ155&gt;0,1,0)&amp;"n"&amp;ДАННЫЕ!$CA155&amp;"t"&amp;ДАННЫЕ!$AY155&amp;"k"&amp;ДАННЫЕ!$CB155&amp;"q"&amp;ДАННЫЕ!$CC155&amp;"w"&amp;ДАННЫЕ!$CD155&amp;"e"&amp;ДАННЫЕ!$CE155&amp;"m"&amp;ДАННЫЕ!$CF155&amp;"c"&amp;ДАННЫЕ!$CG155&amp;"z"&amp;ДАННЫЕ!$CH155&amp;"d"&amp;IF(H155=4,1,0)&amp;"s"&amp;IF(ДАННЫЕ!$J155=1,0,1)&amp;"u"&amp;IF(ДАННЫЕ!$CJ155&gt;0,1,0)</f>
        <v>g0cf0a06AR1VG0o0xp0v0ntkqwemczd0s1u0</v>
      </c>
      <c r="O155" s="28" t="str">
        <f>ДАННЫЕ!$I155&amp;"g"&amp;B155&amp;A155&amp;"f"&amp;P155&amp;"c"&amp;IF(ДАННЫЕ!$U155&gt;0,1,0)&amp;"s"&amp;IF(ДАННЫЕ!$Q155&gt;0,IF(YEAR(ДАННЫЕ!$F$1)=YEAR(ДАННЫЕ!$Q155),IF(MONTH(ДАННЫЕ!$F$1)=MONTH(ДАННЫЕ!$Q155),111,11),1),0)&amp;"i"&amp;IF(ДАННЫЕ!$R155+ДАННЫЕ!$S155+ДАННЫЕ!$T155=0,0,1)&amp;"h"&amp;IF(ДАННЫЕ!$P155&gt;0,1,0)&amp;"p"&amp;IF(ДАННЫЕ!$CI155&gt;0,IF(YEAR(ДАННЫЕ!$F$1)=YEAR(ДАННЫЕ!$CI155),IF(MONTH(ДАННЫЕ!$F$1)=MONTH(ДАННЫЕ!$CI155),111,11),1),0)&amp;"d"&amp;IF(ДАННЫЕ!$CJ155&gt;0,IF(YEAR(ДАННЫЕ!$F$1)=YEAR(ДАННЫЕ!$CJ155),IF(MONTH(ДАННЫЕ!$F$1)=MONTH(ДАННЫЕ!$CJ155),111,11),1),0)&amp;"o"&amp;IF(ДАННЫЕ!$CK155&gt;0,IF(MONTH(ДАННЫЕ!$F$1)=MONTH(ДАННЫЕ!$CK155),111,11),0)&amp;"v"&amp;IF(ДАННЫЕ!$BE155&gt;0,IF(MONTH(ДАННЫЕ!$F$1)=MONTH(ДАННЫЕ!$BE155),111,11),0)</f>
        <v>g00f0c0s0i0h0p0d0o0v0</v>
      </c>
      <c r="P155" s="15">
        <f t="shared" si="8"/>
        <v>0</v>
      </c>
      <c r="Q155" s="15">
        <f>IF(ДАННЫЕ!$F$1&gt;ДАННЫЕ!$N155,IF(YEAR(ДАННЫЕ!$F$1)=YEAR(ДАННЫЕ!M155),1,0),0)</f>
        <v>0</v>
      </c>
      <c r="R155" s="15">
        <f>IF(ДАННЫЕ!$F$1&gt;ДАННЫЕ!$N155,IF(YEAR(ДАННЫЕ!$F$1)=YEAR(ДАННЫЕ!N155),1,0),0)</f>
        <v>0</v>
      </c>
      <c r="S155" s="15">
        <f>IF(ДАННЫЕ!$AA155="2А",1,IF(ДАННЫЕ!$AA155="2Б",2,IF(ДАННЫЕ!$AA155="2В",3,IF(ДАННЫЕ!$AA155=3,4,IF(ДАННЫЕ!$AA155="4А",5,IF(ДАННЫЕ!$AA155="4Б",6,IF(ДАННЫЕ!$AA155="4В",7,IF(ДАННЫЕ!$AA155=5,8,0))))))))</f>
        <v>0</v>
      </c>
      <c r="T155" s="15">
        <f>IF(OR(ДАННЫЕ!$AC155=2,ДАННЫЕ!$AD155=2,ДАННЫЕ!$AE155=2),2,IF(OR(ДАННЫЕ!$AC155=1,ДАННЫЕ!$AD155=1,ДАННЫЕ!$AE155=1),1,0))</f>
        <v>0</v>
      </c>
    </row>
    <row r="156" spans="1:20" ht="15" customHeight="1" x14ac:dyDescent="0.2">
      <c r="A156" s="78">
        <f>IF(B156&gt;0,IF(MONTH(ДАННЫЕ!$F$1)=MONTH(ДАННЫЕ!$B156),1,0),0)</f>
        <v>0</v>
      </c>
      <c r="B156" s="14">
        <f>IF(ДАННЫЕ!$B156&gt;0,IF(YEAR(ДАННЫЕ!$F$1)=YEAR(ДАННЫЕ!$B156),1,0),0)</f>
        <v>0</v>
      </c>
      <c r="C156" s="14">
        <f>IF(ДАННЫЕ!$CM156&gt;0,IF(YEAR(ДАННЫЕ!$F$1)=YEAR(ДАННЫЕ!$CM156),1,0),0)</f>
        <v>0</v>
      </c>
      <c r="D156" s="14">
        <f>IF(ДАННЫЕ!$CJ156&gt;0,IF(ДАННЫЕ!$CL156&gt;ДАННЫЕ!$F$1,1,IF(ДАННЫЕ!$CL156&gt;0,0,1)),0)</f>
        <v>0</v>
      </c>
      <c r="E156" s="43" t="str">
        <f ca="1">IF(ДАННЫЕ!$F$1&gt;0,IF(ДАННЫЕ!$G156&gt;0,DATEDIF(ДАННЫЕ!$G156,ДАННЫЕ!$F$1,"y"),""),IF(ДАННЫЕ!$G156&gt;0,DATEDIF(ДАННЫЕ!$G156,TODAY(),"y"),""))</f>
        <v/>
      </c>
      <c r="F156" s="43" t="str">
        <f xml:space="preserve"> IF(ДАННЫЕ!$F156="М",IF(E156&gt;=18,IF(E156&lt;60,1,""),""),"")&amp;IF(ДАННЫЕ!$F156="Ж",IF(E156&gt;=18,IF(E156&lt;55,1,""),""),"")</f>
        <v/>
      </c>
      <c r="G156" s="43" t="str">
        <f xml:space="preserve"> IF(ДАННЫЕ!$F156="М",IF(E156&gt;=60,2,""),"")&amp;IF(ДАННЫЕ!$F156="Ж",IF(E156&gt;=55,2,""),"")</f>
        <v/>
      </c>
      <c r="H156" s="43" t="str">
        <f t="shared" ca="1" si="6"/>
        <v/>
      </c>
      <c r="I156" s="43" t="str">
        <f t="shared" ca="1" si="7"/>
        <v>03</v>
      </c>
      <c r="J156" s="28" t="str">
        <f ca="1">ДАННЫЕ!$F156&amp;H156&amp;I156&amp;ДАННЫЕ!$I156&amp;"m"&amp;IF(ДАННЫЕ!$I156&gt;0,IF(ДАННЫЕ!$J156&gt;0,0,1),"")&amp;"f"&amp;IF(ДАННЫЕ!$R156&gt;0,IF(YEAR(ДАННЫЕ!$F$1)=YEAR(ДАННЫЕ!$R156),1,0),0)&amp;"z"&amp;ДАННЫЕ!$R156&amp;"p"&amp;ДАННЫЕ!$S156&amp;"i"&amp;ДАННЫЕ!$T156&amp;"h"&amp;ДАННЫЕ!$K156&amp;"be"&amp;ДАННЫЕ!$BI156&amp;"CD"&amp;IF(ДАННЫЕ!BF156&gt;500,4,IF(ДАННЫЕ!BF156&gt;350,3,IF(ДАННЫЕ!BF156&gt;200,2,IF(ДАННЫЕ!BF156&gt;0,1,0))))&amp;"g"&amp;B156&amp;"d"&amp;H156&amp;"l"&amp;ДАННЫЕ!AT156&amp;"a"&amp;ДАННЫЕ!$V156&amp;"v"&amp;R156&amp;"k"&amp;ДАННЫЕ!$U156&amp;"s"&amp;ДАННЫЕ!$Y156&amp;"t"&amp;ДАННЫЕ!$X156&amp;"b"&amp;IF(ДАННЫЕ!$Q156&gt;1,1,0)&amp;"PP"&amp;ДАННЫЕ!Z156&amp;"c"&amp;S156&amp;"x"&amp;IF(ДАННЫЕ!$BY156&gt;0,IF(YEAR(ДАННЫЕ!$F$1)=YEAR(ДАННЫЕ!$BY156),1,0),0)&amp;"n"&amp;IF(ДАННЫЕ!$BZ156&gt;0,IF(YEAR(ДАННЫЕ!$F$1)=YEAR(ДАННЫЕ!$BZ156),1,0),0)&amp;"u"&amp;D156&amp;"z"&amp;IF(ДАННЫЕ!$CL156&gt;0,IF(YEAR(ДАННЫЕ!$F$1)&gt;YEAR(ДАННЫЕ!$CL156),11,12),0)</f>
        <v>03mf0zpihbeCD0g0dlav0kstb0PPc0x0n0u0z0</v>
      </c>
      <c r="K156" s="28" t="str">
        <f ca="1">ДАННЫЕ!$I156&amp;"x"&amp;B156&amp;"w"&amp;IF(T156+ДАННЫЕ!AD156+ДАННЫЕ!AE156+ДАННЫЕ!AF156+ДАННЫЕ!AG156+ДАННЫЕ!AH156+ДАННЫЕ!$AL156+ДАННЫЕ!AI156+ДАННЫЕ!AJ156+ДАННЫЕ!AK156+ДАННЫЕ!AP156+ДАННЫЕ!AQ156+ДАННЫЕ!AR156+ДАННЫЕ!$AM156+ДАННЫЕ!$AN156+ДАННЫЕ!AS156+ДАННЫЕ!AT156&gt;0,1,0)&amp;IF(OR(T156=2,ДАННЫЕ!AD156=2,ДАННЫЕ!AE156=2,ДАННЫЕ!AF156=2,ДАННЫЕ!AG156=2,ДАННЫЕ!AH156=2,ДАННЫЕ!$AL156=2,ДАННЫЕ!AI156=2,ДАННЫЕ!AJ156=2,ДАННЫЕ!AK156=2,ДАННЫЕ!AP156=2,ДАННЫЕ!AQ156=2,ДАННЫЕ!AR156=2,ДАННЫЕ!$AM156=2,ДАННЫЕ!$AN156=2,ДАННЫЕ!AS156=2,ДАННЫЕ!AT156=2),2,0)&amp;"t"&amp;IF(T156&gt;0,"1"&amp;T156,"00")&amp;"f"&amp;IF(ДАННЫЕ!$AC156,"1"&amp;ДАННЫЕ!$AC156,"00")&amp;"b"&amp;IF(ДАННЫЕ!$AD156,"1"&amp;ДАННЫЕ!$AD156,"00")&amp;"g"&amp;IF(ДАННЫЕ!$AF156,"1"&amp;ДАННЫЕ!$AF156,"00")&amp;"c"&amp;IF(ДАННЫЕ!$AG156,"1"&amp;ДАННЫЕ!$AG156,"00")&amp;"i"&amp;IF(ДАННЫЕ!$AH156,"1"&amp;ДАННЫЕ!$AH156,"00")&amp;"r"&amp;IF(ДАННЫЕ!$AL156,"1"&amp;ДАННЫЕ!$AL156,"00")&amp;"m"&amp;IF(ДАННЫЕ!$AI156,"1"&amp;ДАННЫЕ!$AI156,"00")&amp;"hS"&amp;IF(ДАННЫЕ!$AJ156,"1"&amp;ДАННЫЕ!$AJ156,"00")&amp;"hZ"&amp;IF(ДАННЫЕ!$AK156,"1"&amp;ДАННЫЕ!$AK156,"00")&amp;"p"&amp;IF(ДАННЫЕ!$AP156,"1"&amp;ДАННЫЕ!$AP156,"00")&amp;"k"&amp;IF(ДАННЫЕ!$AQ156,"1"&amp;ДАННЫЕ!$AQ156,"00")&amp;"z"&amp;IF(ДАННЫЕ!$AR156,"1"&amp;ДАННЫЕ!$AR156,"00")&amp;"j"&amp;IF(ДАННЫЕ!$AM156,"1"&amp;ДАННЫЕ!$AM156,"00")&amp;"n"&amp;IF(ДАННЫЕ!$AN156,"1"&amp;ДАННЫЕ!$AN156,"00")&amp;"E"&amp;ДАННЫЕ!BI156&amp;"L"&amp;ДАННЫЕ!AO156&amp;"h"&amp;IF(ДАННЫЕ!$AU156&gt;0,1,0)&amp;"v"&amp;IF(ДАННЫЕ!$AW156&gt;0,1,0)&amp;"a"&amp;IF(ДАННЫЕ!$AS156,"1"&amp;ДАННЫЕ!$AS156,"00")&amp;"s"&amp;IF(ДАННЫЕ!$AT156,"1"&amp;ДАННЫЕ!$AT156,"00")&amp;"u"&amp;IF(ДАННЫЕ!$CJ156&gt;0,1,0)&amp;"y"&amp;B156&amp;"d"&amp;H156&amp;"e"&amp;F156&amp;G156</f>
        <v>x0w00t00f00b00g00c00i00r00m00hS00hZ00p00k00z00j00n00ELh0v0a00s00u0y0de</v>
      </c>
      <c r="L156" s="28" t="str">
        <f ca="1">ДАННЫЕ!$I156&amp;"VN"&amp;IF(ДАННЫЕ!AW156&gt;0,11,10)&amp;"CD"&amp;IF(ДАННЫЕ!BF156&gt;500,16,IF(ДАННЫЕ!BF156&gt;350,15,IF(ДАННЫЕ!BF156&gt;=200,14,IF(ДАННЫЕ!BF156&gt;=100,13,IF(ДАННЫЕ!BF156&gt;=50,12,IF(ДАННЫЕ!BF156&gt;0,11,10))))))&amp;"AR"&amp;IF(ДАННЫЕ!BX156&gt;0,1,0)&amp;"GD"&amp;B156&amp;"VV"&amp;IF(E156&gt;=5,IF(E156&lt;18,1,0),0)</f>
        <v>VN10CD10AR0GD0VV0</v>
      </c>
      <c r="M156" s="28" t="str">
        <f>ДАННЫЕ!$I156&amp;"b"&amp;ДАННЫЕ!$BI156&amp;"r"&amp;ДАННЫЕ!$BJ156&amp;"CD"&amp;IF(ДАННЫЕ!BF156&gt;0,IF(ДАННЫЕ!BF156&lt;200,1,IF(ДАННЫЕ!BF156&lt;350,2,3)),0)&amp;"h"&amp;IF(ДАННЫЕ!$BK156+ДАННЫЕ!$BL156+ДАННЫЕ!$BM156&gt;0,1,0)&amp;"x"&amp;ДАННЫЕ!$BK156&amp;"y"&amp;ДАННЫЕ!$BL156&amp;"z"&amp;ДАННЫЕ!$BM156&amp;"c"&amp;IF(ДАННЫЕ!$BK156+ДАННЫЕ!$BL156+ДАННЫЕ!$BM156=3,1,0)&amp;"a"&amp;IF(ДАННЫЕ!$BQ156+ДАННЫЕ!$BR156&gt;0,1,0)&amp;"d"&amp;ДАННЫЕ!$BQ156&amp;"v"&amp;ДАННЫЕ!$BR156&amp;"p"&amp;ДАННЫЕ!$BS156&amp;"n"&amp;ДАННЫЕ!$BU156&amp;"t"&amp;ДАННЫЕ!$BV156&amp;"o"&amp;ДАННЫЕ!$BT156&amp;"l"&amp;IF(ДАННЫЕ!$BN156&gt;0,1,0)&amp;ДАННЫЕ!$BN156&amp;"g"&amp;ДАННЫЕ!$BO156&amp;"s"&amp;ДАННЫЕ!$BP156&amp;"DZ"&amp;IF(ДАННЫЕ!B156-ДАННЫЕ!G156 &lt; 60,IF(ДАННЫЕ!B156-ДАННЫЕ!G156 &gt;= 0,1,0),0)&amp;"u"&amp;IF(ДАННЫЕ!$CJ156&gt;0,1,0)</f>
        <v>brCD0h0xyzc0a0dvpntol0gsDZ1u0</v>
      </c>
      <c r="N156" s="28" t="str">
        <f ca="1">ДАННЫЕ!$F156&amp;ДАННЫЕ!$I156&amp;"g"&amp;B156&amp;"cf"&amp;D156&amp;"a"&amp;IF(ДАННЫЕ!$BX156&gt;0,1,0)&amp;IF(ДАННЫЕ!$BF156&gt;500,1,IF(ДАННЫЕ!$BF156&gt;350,2,IF(ДАННЫЕ!$BF156&gt;=200,3,IF(ДАННЫЕ!$BF156&gt;=100,4,IF(ДАННЫЕ!$BF156&gt;=50,5,IF(ДАННЫЕ!$BF156&lt;50,6,0))))))&amp;"AR"&amp;IF(DATEDIF(ДАННЫЕ!$BX156,ДАННЫЕ!$F$1,"y")&gt;1,1,0)&amp;"VG"&amp;IF(ДАННЫЕ!$BH156="0",1,0)&amp;"o"&amp;IF(T156+ДАННЫЕ!$AF156+ДАННЫЕ!$AG156+ДАННЫЕ!$AH156+ДАННЫЕ!$AI156+ДАННЫЕ!$AJ156+ДАННЫЕ!$AP156+ДАННЫЕ!$AQ156+ДАННЫЕ!$AR156+ДАННЫЕ!$AU156+ДАННЫЕ!$AW156+ДАННЫЕ!$AS156+ДАННЫЕ!$AT156&gt;0,1,0)&amp;"x"&amp;ДАННЫЕ!$AG156&amp;"p"&amp;IF(ДАННЫЕ!$BY156&gt;0,1,0)&amp;"v"&amp;IF(ДАННЫЕ!$BZ156&gt;0,1,0)&amp;"n"&amp;ДАННЫЕ!$CA156&amp;"t"&amp;ДАННЫЕ!$AY156&amp;"k"&amp;ДАННЫЕ!$CB156&amp;"q"&amp;ДАННЫЕ!$CC156&amp;"w"&amp;ДАННЫЕ!$CD156&amp;"e"&amp;ДАННЫЕ!$CE156&amp;"m"&amp;ДАННЫЕ!$CF156&amp;"c"&amp;ДАННЫЕ!$CG156&amp;"z"&amp;ДАННЫЕ!$CH156&amp;"d"&amp;IF(H156=4,1,0)&amp;"s"&amp;IF(ДАННЫЕ!$J156=1,0,1)&amp;"u"&amp;IF(ДАННЫЕ!$CJ156&gt;0,1,0)</f>
        <v>g0cf0a06AR1VG0o0xp0v0ntkqwemczd0s1u0</v>
      </c>
      <c r="O156" s="28" t="str">
        <f>ДАННЫЕ!$I156&amp;"g"&amp;B156&amp;A156&amp;"f"&amp;P156&amp;"c"&amp;IF(ДАННЫЕ!$U156&gt;0,1,0)&amp;"s"&amp;IF(ДАННЫЕ!$Q156&gt;0,IF(YEAR(ДАННЫЕ!$F$1)=YEAR(ДАННЫЕ!$Q156),IF(MONTH(ДАННЫЕ!$F$1)=MONTH(ДАННЫЕ!$Q156),111,11),1),0)&amp;"i"&amp;IF(ДАННЫЕ!$R156+ДАННЫЕ!$S156+ДАННЫЕ!$T156=0,0,1)&amp;"h"&amp;IF(ДАННЫЕ!$P156&gt;0,1,0)&amp;"p"&amp;IF(ДАННЫЕ!$CI156&gt;0,IF(YEAR(ДАННЫЕ!$F$1)=YEAR(ДАННЫЕ!$CI156),IF(MONTH(ДАННЫЕ!$F$1)=MONTH(ДАННЫЕ!$CI156),111,11),1),0)&amp;"d"&amp;IF(ДАННЫЕ!$CJ156&gt;0,IF(YEAR(ДАННЫЕ!$F$1)=YEAR(ДАННЫЕ!$CJ156),IF(MONTH(ДАННЫЕ!$F$1)=MONTH(ДАННЫЕ!$CJ156),111,11),1),0)&amp;"o"&amp;IF(ДАННЫЕ!$CK156&gt;0,IF(MONTH(ДАННЫЕ!$F$1)=MONTH(ДАННЫЕ!$CK156),111,11),0)&amp;"v"&amp;IF(ДАННЫЕ!$BE156&gt;0,IF(MONTH(ДАННЫЕ!$F$1)=MONTH(ДАННЫЕ!$BE156),111,11),0)</f>
        <v>g00f0c0s0i0h0p0d0o0v0</v>
      </c>
      <c r="P156" s="15">
        <f t="shared" si="8"/>
        <v>0</v>
      </c>
      <c r="Q156" s="15">
        <f>IF(ДАННЫЕ!$F$1&gt;ДАННЫЕ!$N156,IF(YEAR(ДАННЫЕ!$F$1)=YEAR(ДАННЫЕ!M156),1,0),0)</f>
        <v>0</v>
      </c>
      <c r="R156" s="15">
        <f>IF(ДАННЫЕ!$F$1&gt;ДАННЫЕ!$N156,IF(YEAR(ДАННЫЕ!$F$1)=YEAR(ДАННЫЕ!N156),1,0),0)</f>
        <v>0</v>
      </c>
      <c r="S156" s="15">
        <f>IF(ДАННЫЕ!$AA156="2А",1,IF(ДАННЫЕ!$AA156="2Б",2,IF(ДАННЫЕ!$AA156="2В",3,IF(ДАННЫЕ!$AA156=3,4,IF(ДАННЫЕ!$AA156="4А",5,IF(ДАННЫЕ!$AA156="4Б",6,IF(ДАННЫЕ!$AA156="4В",7,IF(ДАННЫЕ!$AA156=5,8,0))))))))</f>
        <v>0</v>
      </c>
      <c r="T156" s="15">
        <f>IF(OR(ДАННЫЕ!$AC156=2,ДАННЫЕ!$AD156=2,ДАННЫЕ!$AE156=2),2,IF(OR(ДАННЫЕ!$AC156=1,ДАННЫЕ!$AD156=1,ДАННЫЕ!$AE156=1),1,0))</f>
        <v>0</v>
      </c>
    </row>
    <row r="157" spans="1:20" ht="15" customHeight="1" x14ac:dyDescent="0.2">
      <c r="A157" s="78">
        <f>IF(B157&gt;0,IF(MONTH(ДАННЫЕ!$F$1)=MONTH(ДАННЫЕ!$B157),1,0),0)</f>
        <v>0</v>
      </c>
      <c r="B157" s="14">
        <f>IF(ДАННЫЕ!$B157&gt;0,IF(YEAR(ДАННЫЕ!$F$1)=YEAR(ДАННЫЕ!$B157),1,0),0)</f>
        <v>0</v>
      </c>
      <c r="C157" s="14">
        <f>IF(ДАННЫЕ!$CM157&gt;0,IF(YEAR(ДАННЫЕ!$F$1)=YEAR(ДАННЫЕ!$CM157),1,0),0)</f>
        <v>0</v>
      </c>
      <c r="D157" s="14">
        <f>IF(ДАННЫЕ!$CJ157&gt;0,IF(ДАННЫЕ!$CL157&gt;ДАННЫЕ!$F$1,1,IF(ДАННЫЕ!$CL157&gt;0,0,1)),0)</f>
        <v>0</v>
      </c>
      <c r="E157" s="43" t="str">
        <f ca="1">IF(ДАННЫЕ!$F$1&gt;0,IF(ДАННЫЕ!$G157&gt;0,DATEDIF(ДАННЫЕ!$G157,ДАННЫЕ!$F$1,"y"),""),IF(ДАННЫЕ!$G157&gt;0,DATEDIF(ДАННЫЕ!$G157,TODAY(),"y"),""))</f>
        <v/>
      </c>
      <c r="F157" s="43" t="str">
        <f xml:space="preserve"> IF(ДАННЫЕ!$F157="М",IF(E157&gt;=18,IF(E157&lt;60,1,""),""),"")&amp;IF(ДАННЫЕ!$F157="Ж",IF(E157&gt;=18,IF(E157&lt;55,1,""),""),"")</f>
        <v/>
      </c>
      <c r="G157" s="43" t="str">
        <f xml:space="preserve"> IF(ДАННЫЕ!$F157="М",IF(E157&gt;=60,2,""),"")&amp;IF(ДАННЫЕ!$F157="Ж",IF(E157&gt;=55,2,""),"")</f>
        <v/>
      </c>
      <c r="H157" s="43" t="str">
        <f t="shared" ca="1" si="6"/>
        <v/>
      </c>
      <c r="I157" s="43" t="str">
        <f t="shared" ca="1" si="7"/>
        <v>03</v>
      </c>
      <c r="J157" s="28" t="str">
        <f ca="1">ДАННЫЕ!$F157&amp;H157&amp;I157&amp;ДАННЫЕ!$I157&amp;"m"&amp;IF(ДАННЫЕ!$I157&gt;0,IF(ДАННЫЕ!$J157&gt;0,0,1),"")&amp;"f"&amp;IF(ДАННЫЕ!$R157&gt;0,IF(YEAR(ДАННЫЕ!$F$1)=YEAR(ДАННЫЕ!$R157),1,0),0)&amp;"z"&amp;ДАННЫЕ!$R157&amp;"p"&amp;ДАННЫЕ!$S157&amp;"i"&amp;ДАННЫЕ!$T157&amp;"h"&amp;ДАННЫЕ!$K157&amp;"be"&amp;ДАННЫЕ!$BI157&amp;"CD"&amp;IF(ДАННЫЕ!BF157&gt;500,4,IF(ДАННЫЕ!BF157&gt;350,3,IF(ДАННЫЕ!BF157&gt;200,2,IF(ДАННЫЕ!BF157&gt;0,1,0))))&amp;"g"&amp;B157&amp;"d"&amp;H157&amp;"l"&amp;ДАННЫЕ!AT157&amp;"a"&amp;ДАННЫЕ!$V157&amp;"v"&amp;R157&amp;"k"&amp;ДАННЫЕ!$U157&amp;"s"&amp;ДАННЫЕ!$Y157&amp;"t"&amp;ДАННЫЕ!$X157&amp;"b"&amp;IF(ДАННЫЕ!$Q157&gt;1,1,0)&amp;"PP"&amp;ДАННЫЕ!Z157&amp;"c"&amp;S157&amp;"x"&amp;IF(ДАННЫЕ!$BY157&gt;0,IF(YEAR(ДАННЫЕ!$F$1)=YEAR(ДАННЫЕ!$BY157),1,0),0)&amp;"n"&amp;IF(ДАННЫЕ!$BZ157&gt;0,IF(YEAR(ДАННЫЕ!$F$1)=YEAR(ДАННЫЕ!$BZ157),1,0),0)&amp;"u"&amp;D157&amp;"z"&amp;IF(ДАННЫЕ!$CL157&gt;0,IF(YEAR(ДАННЫЕ!$F$1)&gt;YEAR(ДАННЫЕ!$CL157),11,12),0)</f>
        <v>03mf0zpihbeCD0g0dlav0kstb0PPc0x0n0u0z0</v>
      </c>
      <c r="K157" s="28" t="str">
        <f ca="1">ДАННЫЕ!$I157&amp;"x"&amp;B157&amp;"w"&amp;IF(T157+ДАННЫЕ!AD157+ДАННЫЕ!AE157+ДАННЫЕ!AF157+ДАННЫЕ!AG157+ДАННЫЕ!AH157+ДАННЫЕ!$AL157+ДАННЫЕ!AI157+ДАННЫЕ!AJ157+ДАННЫЕ!AK157+ДАННЫЕ!AP157+ДАННЫЕ!AQ157+ДАННЫЕ!AR157+ДАННЫЕ!$AM157+ДАННЫЕ!$AN157+ДАННЫЕ!AS157+ДАННЫЕ!AT157&gt;0,1,0)&amp;IF(OR(T157=2,ДАННЫЕ!AD157=2,ДАННЫЕ!AE157=2,ДАННЫЕ!AF157=2,ДАННЫЕ!AG157=2,ДАННЫЕ!AH157=2,ДАННЫЕ!$AL157=2,ДАННЫЕ!AI157=2,ДАННЫЕ!AJ157=2,ДАННЫЕ!AK157=2,ДАННЫЕ!AP157=2,ДАННЫЕ!AQ157=2,ДАННЫЕ!AR157=2,ДАННЫЕ!$AM157=2,ДАННЫЕ!$AN157=2,ДАННЫЕ!AS157=2,ДАННЫЕ!AT157=2),2,0)&amp;"t"&amp;IF(T157&gt;0,"1"&amp;T157,"00")&amp;"f"&amp;IF(ДАННЫЕ!$AC157,"1"&amp;ДАННЫЕ!$AC157,"00")&amp;"b"&amp;IF(ДАННЫЕ!$AD157,"1"&amp;ДАННЫЕ!$AD157,"00")&amp;"g"&amp;IF(ДАННЫЕ!$AF157,"1"&amp;ДАННЫЕ!$AF157,"00")&amp;"c"&amp;IF(ДАННЫЕ!$AG157,"1"&amp;ДАННЫЕ!$AG157,"00")&amp;"i"&amp;IF(ДАННЫЕ!$AH157,"1"&amp;ДАННЫЕ!$AH157,"00")&amp;"r"&amp;IF(ДАННЫЕ!$AL157,"1"&amp;ДАННЫЕ!$AL157,"00")&amp;"m"&amp;IF(ДАННЫЕ!$AI157,"1"&amp;ДАННЫЕ!$AI157,"00")&amp;"hS"&amp;IF(ДАННЫЕ!$AJ157,"1"&amp;ДАННЫЕ!$AJ157,"00")&amp;"hZ"&amp;IF(ДАННЫЕ!$AK157,"1"&amp;ДАННЫЕ!$AK157,"00")&amp;"p"&amp;IF(ДАННЫЕ!$AP157,"1"&amp;ДАННЫЕ!$AP157,"00")&amp;"k"&amp;IF(ДАННЫЕ!$AQ157,"1"&amp;ДАННЫЕ!$AQ157,"00")&amp;"z"&amp;IF(ДАННЫЕ!$AR157,"1"&amp;ДАННЫЕ!$AR157,"00")&amp;"j"&amp;IF(ДАННЫЕ!$AM157,"1"&amp;ДАННЫЕ!$AM157,"00")&amp;"n"&amp;IF(ДАННЫЕ!$AN157,"1"&amp;ДАННЫЕ!$AN157,"00")&amp;"E"&amp;ДАННЫЕ!BI157&amp;"L"&amp;ДАННЫЕ!AO157&amp;"h"&amp;IF(ДАННЫЕ!$AU157&gt;0,1,0)&amp;"v"&amp;IF(ДАННЫЕ!$AW157&gt;0,1,0)&amp;"a"&amp;IF(ДАННЫЕ!$AS157,"1"&amp;ДАННЫЕ!$AS157,"00")&amp;"s"&amp;IF(ДАННЫЕ!$AT157,"1"&amp;ДАННЫЕ!$AT157,"00")&amp;"u"&amp;IF(ДАННЫЕ!$CJ157&gt;0,1,0)&amp;"y"&amp;B157&amp;"d"&amp;H157&amp;"e"&amp;F157&amp;G157</f>
        <v>x0w00t00f00b00g00c00i00r00m00hS00hZ00p00k00z00j00n00ELh0v0a00s00u0y0de</v>
      </c>
      <c r="L157" s="28" t="str">
        <f ca="1">ДАННЫЕ!$I157&amp;"VN"&amp;IF(ДАННЫЕ!AW157&gt;0,11,10)&amp;"CD"&amp;IF(ДАННЫЕ!BF157&gt;500,16,IF(ДАННЫЕ!BF157&gt;350,15,IF(ДАННЫЕ!BF157&gt;=200,14,IF(ДАННЫЕ!BF157&gt;=100,13,IF(ДАННЫЕ!BF157&gt;=50,12,IF(ДАННЫЕ!BF157&gt;0,11,10))))))&amp;"AR"&amp;IF(ДАННЫЕ!BX157&gt;0,1,0)&amp;"GD"&amp;B157&amp;"VV"&amp;IF(E157&gt;=5,IF(E157&lt;18,1,0),0)</f>
        <v>VN10CD10AR0GD0VV0</v>
      </c>
      <c r="M157" s="28" t="str">
        <f>ДАННЫЕ!$I157&amp;"b"&amp;ДАННЫЕ!$BI157&amp;"r"&amp;ДАННЫЕ!$BJ157&amp;"CD"&amp;IF(ДАННЫЕ!BF157&gt;0,IF(ДАННЫЕ!BF157&lt;200,1,IF(ДАННЫЕ!BF157&lt;350,2,3)),0)&amp;"h"&amp;IF(ДАННЫЕ!$BK157+ДАННЫЕ!$BL157+ДАННЫЕ!$BM157&gt;0,1,0)&amp;"x"&amp;ДАННЫЕ!$BK157&amp;"y"&amp;ДАННЫЕ!$BL157&amp;"z"&amp;ДАННЫЕ!$BM157&amp;"c"&amp;IF(ДАННЫЕ!$BK157+ДАННЫЕ!$BL157+ДАННЫЕ!$BM157=3,1,0)&amp;"a"&amp;IF(ДАННЫЕ!$BQ157+ДАННЫЕ!$BR157&gt;0,1,0)&amp;"d"&amp;ДАННЫЕ!$BQ157&amp;"v"&amp;ДАННЫЕ!$BR157&amp;"p"&amp;ДАННЫЕ!$BS157&amp;"n"&amp;ДАННЫЕ!$BU157&amp;"t"&amp;ДАННЫЕ!$BV157&amp;"o"&amp;ДАННЫЕ!$BT157&amp;"l"&amp;IF(ДАННЫЕ!$BN157&gt;0,1,0)&amp;ДАННЫЕ!$BN157&amp;"g"&amp;ДАННЫЕ!$BO157&amp;"s"&amp;ДАННЫЕ!$BP157&amp;"DZ"&amp;IF(ДАННЫЕ!B157-ДАННЫЕ!G157 &lt; 60,IF(ДАННЫЕ!B157-ДАННЫЕ!G157 &gt;= 0,1,0),0)&amp;"u"&amp;IF(ДАННЫЕ!$CJ157&gt;0,1,0)</f>
        <v>brCD0h0xyzc0a0dvpntol0gsDZ1u0</v>
      </c>
      <c r="N157" s="28" t="str">
        <f ca="1">ДАННЫЕ!$F157&amp;ДАННЫЕ!$I157&amp;"g"&amp;B157&amp;"cf"&amp;D157&amp;"a"&amp;IF(ДАННЫЕ!$BX157&gt;0,1,0)&amp;IF(ДАННЫЕ!$BF157&gt;500,1,IF(ДАННЫЕ!$BF157&gt;350,2,IF(ДАННЫЕ!$BF157&gt;=200,3,IF(ДАННЫЕ!$BF157&gt;=100,4,IF(ДАННЫЕ!$BF157&gt;=50,5,IF(ДАННЫЕ!$BF157&lt;50,6,0))))))&amp;"AR"&amp;IF(DATEDIF(ДАННЫЕ!$BX157,ДАННЫЕ!$F$1,"y")&gt;1,1,0)&amp;"VG"&amp;IF(ДАННЫЕ!$BH157="0",1,0)&amp;"o"&amp;IF(T157+ДАННЫЕ!$AF157+ДАННЫЕ!$AG157+ДАННЫЕ!$AH157+ДАННЫЕ!$AI157+ДАННЫЕ!$AJ157+ДАННЫЕ!$AP157+ДАННЫЕ!$AQ157+ДАННЫЕ!$AR157+ДАННЫЕ!$AU157+ДАННЫЕ!$AW157+ДАННЫЕ!$AS157+ДАННЫЕ!$AT157&gt;0,1,0)&amp;"x"&amp;ДАННЫЕ!$AG157&amp;"p"&amp;IF(ДАННЫЕ!$BY157&gt;0,1,0)&amp;"v"&amp;IF(ДАННЫЕ!$BZ157&gt;0,1,0)&amp;"n"&amp;ДАННЫЕ!$CA157&amp;"t"&amp;ДАННЫЕ!$AY157&amp;"k"&amp;ДАННЫЕ!$CB157&amp;"q"&amp;ДАННЫЕ!$CC157&amp;"w"&amp;ДАННЫЕ!$CD157&amp;"e"&amp;ДАННЫЕ!$CE157&amp;"m"&amp;ДАННЫЕ!$CF157&amp;"c"&amp;ДАННЫЕ!$CG157&amp;"z"&amp;ДАННЫЕ!$CH157&amp;"d"&amp;IF(H157=4,1,0)&amp;"s"&amp;IF(ДАННЫЕ!$J157=1,0,1)&amp;"u"&amp;IF(ДАННЫЕ!$CJ157&gt;0,1,0)</f>
        <v>g0cf0a06AR1VG0o0xp0v0ntkqwemczd0s1u0</v>
      </c>
      <c r="O157" s="28" t="str">
        <f>ДАННЫЕ!$I157&amp;"g"&amp;B157&amp;A157&amp;"f"&amp;P157&amp;"c"&amp;IF(ДАННЫЕ!$U157&gt;0,1,0)&amp;"s"&amp;IF(ДАННЫЕ!$Q157&gt;0,IF(YEAR(ДАННЫЕ!$F$1)=YEAR(ДАННЫЕ!$Q157),IF(MONTH(ДАННЫЕ!$F$1)=MONTH(ДАННЫЕ!$Q157),111,11),1),0)&amp;"i"&amp;IF(ДАННЫЕ!$R157+ДАННЫЕ!$S157+ДАННЫЕ!$T157=0,0,1)&amp;"h"&amp;IF(ДАННЫЕ!$P157&gt;0,1,0)&amp;"p"&amp;IF(ДАННЫЕ!$CI157&gt;0,IF(YEAR(ДАННЫЕ!$F$1)=YEAR(ДАННЫЕ!$CI157),IF(MONTH(ДАННЫЕ!$F$1)=MONTH(ДАННЫЕ!$CI157),111,11),1),0)&amp;"d"&amp;IF(ДАННЫЕ!$CJ157&gt;0,IF(YEAR(ДАННЫЕ!$F$1)=YEAR(ДАННЫЕ!$CJ157),IF(MONTH(ДАННЫЕ!$F$1)=MONTH(ДАННЫЕ!$CJ157),111,11),1),0)&amp;"o"&amp;IF(ДАННЫЕ!$CK157&gt;0,IF(MONTH(ДАННЫЕ!$F$1)=MONTH(ДАННЫЕ!$CK157),111,11),0)&amp;"v"&amp;IF(ДАННЫЕ!$BE157&gt;0,IF(MONTH(ДАННЫЕ!$F$1)=MONTH(ДАННЫЕ!$BE157),111,11),0)</f>
        <v>g00f0c0s0i0h0p0d0o0v0</v>
      </c>
      <c r="P157" s="15">
        <f t="shared" si="8"/>
        <v>0</v>
      </c>
      <c r="Q157" s="15">
        <f>IF(ДАННЫЕ!$F$1&gt;ДАННЫЕ!$N157,IF(YEAR(ДАННЫЕ!$F$1)=YEAR(ДАННЫЕ!M157),1,0),0)</f>
        <v>0</v>
      </c>
      <c r="R157" s="15">
        <f>IF(ДАННЫЕ!$F$1&gt;ДАННЫЕ!$N157,IF(YEAR(ДАННЫЕ!$F$1)=YEAR(ДАННЫЕ!N157),1,0),0)</f>
        <v>0</v>
      </c>
      <c r="S157" s="15">
        <f>IF(ДАННЫЕ!$AA157="2А",1,IF(ДАННЫЕ!$AA157="2Б",2,IF(ДАННЫЕ!$AA157="2В",3,IF(ДАННЫЕ!$AA157=3,4,IF(ДАННЫЕ!$AA157="4А",5,IF(ДАННЫЕ!$AA157="4Б",6,IF(ДАННЫЕ!$AA157="4В",7,IF(ДАННЫЕ!$AA157=5,8,0))))))))</f>
        <v>0</v>
      </c>
      <c r="T157" s="15">
        <f>IF(OR(ДАННЫЕ!$AC157=2,ДАННЫЕ!$AD157=2,ДАННЫЕ!$AE157=2),2,IF(OR(ДАННЫЕ!$AC157=1,ДАННЫЕ!$AD157=1,ДАННЫЕ!$AE157=1),1,0))</f>
        <v>0</v>
      </c>
    </row>
    <row r="158" spans="1:20" ht="15" customHeight="1" x14ac:dyDescent="0.2">
      <c r="A158" s="78">
        <f>IF(B158&gt;0,IF(MONTH(ДАННЫЕ!$F$1)=MONTH(ДАННЫЕ!$B158),1,0),0)</f>
        <v>0</v>
      </c>
      <c r="B158" s="14">
        <f>IF(ДАННЫЕ!$B158&gt;0,IF(YEAR(ДАННЫЕ!$F$1)=YEAR(ДАННЫЕ!$B158),1,0),0)</f>
        <v>0</v>
      </c>
      <c r="C158" s="14">
        <f>IF(ДАННЫЕ!$CM158&gt;0,IF(YEAR(ДАННЫЕ!$F$1)=YEAR(ДАННЫЕ!$CM158),1,0),0)</f>
        <v>0</v>
      </c>
      <c r="D158" s="14">
        <f>IF(ДАННЫЕ!$CJ158&gt;0,IF(ДАННЫЕ!$CL158&gt;ДАННЫЕ!$F$1,1,IF(ДАННЫЕ!$CL158&gt;0,0,1)),0)</f>
        <v>0</v>
      </c>
      <c r="E158" s="43" t="str">
        <f ca="1">IF(ДАННЫЕ!$F$1&gt;0,IF(ДАННЫЕ!$G158&gt;0,DATEDIF(ДАННЫЕ!$G158,ДАННЫЕ!$F$1,"y"),""),IF(ДАННЫЕ!$G158&gt;0,DATEDIF(ДАННЫЕ!$G158,TODAY(),"y"),""))</f>
        <v/>
      </c>
      <c r="F158" s="43" t="str">
        <f xml:space="preserve"> IF(ДАННЫЕ!$F158="М",IF(E158&gt;=18,IF(E158&lt;60,1,""),""),"")&amp;IF(ДАННЫЕ!$F158="Ж",IF(E158&gt;=18,IF(E158&lt;55,1,""),""),"")</f>
        <v/>
      </c>
      <c r="G158" s="43" t="str">
        <f xml:space="preserve"> IF(ДАННЫЕ!$F158="М",IF(E158&gt;=60,2,""),"")&amp;IF(ДАННЫЕ!$F158="Ж",IF(E158&gt;=55,2,""),"")</f>
        <v/>
      </c>
      <c r="H158" s="43" t="str">
        <f t="shared" ca="1" si="6"/>
        <v/>
      </c>
      <c r="I158" s="43" t="str">
        <f t="shared" ca="1" si="7"/>
        <v>03</v>
      </c>
      <c r="J158" s="28" t="str">
        <f ca="1">ДАННЫЕ!$F158&amp;H158&amp;I158&amp;ДАННЫЕ!$I158&amp;"m"&amp;IF(ДАННЫЕ!$I158&gt;0,IF(ДАННЫЕ!$J158&gt;0,0,1),"")&amp;"f"&amp;IF(ДАННЫЕ!$R158&gt;0,IF(YEAR(ДАННЫЕ!$F$1)=YEAR(ДАННЫЕ!$R158),1,0),0)&amp;"z"&amp;ДАННЫЕ!$R158&amp;"p"&amp;ДАННЫЕ!$S158&amp;"i"&amp;ДАННЫЕ!$T158&amp;"h"&amp;ДАННЫЕ!$K158&amp;"be"&amp;ДАННЫЕ!$BI158&amp;"CD"&amp;IF(ДАННЫЕ!BF158&gt;500,4,IF(ДАННЫЕ!BF158&gt;350,3,IF(ДАННЫЕ!BF158&gt;200,2,IF(ДАННЫЕ!BF158&gt;0,1,0))))&amp;"g"&amp;B158&amp;"d"&amp;H158&amp;"l"&amp;ДАННЫЕ!AT158&amp;"a"&amp;ДАННЫЕ!$V158&amp;"v"&amp;R158&amp;"k"&amp;ДАННЫЕ!$U158&amp;"s"&amp;ДАННЫЕ!$Y158&amp;"t"&amp;ДАННЫЕ!$X158&amp;"b"&amp;IF(ДАННЫЕ!$Q158&gt;1,1,0)&amp;"PP"&amp;ДАННЫЕ!Z158&amp;"c"&amp;S158&amp;"x"&amp;IF(ДАННЫЕ!$BY158&gt;0,IF(YEAR(ДАННЫЕ!$F$1)=YEAR(ДАННЫЕ!$BY158),1,0),0)&amp;"n"&amp;IF(ДАННЫЕ!$BZ158&gt;0,IF(YEAR(ДАННЫЕ!$F$1)=YEAR(ДАННЫЕ!$BZ158),1,0),0)&amp;"u"&amp;D158&amp;"z"&amp;IF(ДАННЫЕ!$CL158&gt;0,IF(YEAR(ДАННЫЕ!$F$1)&gt;YEAR(ДАННЫЕ!$CL158),11,12),0)</f>
        <v>03mf0zpihbeCD0g0dlav0kstb0PPc0x0n0u0z0</v>
      </c>
      <c r="K158" s="28" t="str">
        <f ca="1">ДАННЫЕ!$I158&amp;"x"&amp;B158&amp;"w"&amp;IF(T158+ДАННЫЕ!AD158+ДАННЫЕ!AE158+ДАННЫЕ!AF158+ДАННЫЕ!AG158+ДАННЫЕ!AH158+ДАННЫЕ!$AL158+ДАННЫЕ!AI158+ДАННЫЕ!AJ158+ДАННЫЕ!AK158+ДАННЫЕ!AP158+ДАННЫЕ!AQ158+ДАННЫЕ!AR158+ДАННЫЕ!$AM158+ДАННЫЕ!$AN158+ДАННЫЕ!AS158+ДАННЫЕ!AT158&gt;0,1,0)&amp;IF(OR(T158=2,ДАННЫЕ!AD158=2,ДАННЫЕ!AE158=2,ДАННЫЕ!AF158=2,ДАННЫЕ!AG158=2,ДАННЫЕ!AH158=2,ДАННЫЕ!$AL158=2,ДАННЫЕ!AI158=2,ДАННЫЕ!AJ158=2,ДАННЫЕ!AK158=2,ДАННЫЕ!AP158=2,ДАННЫЕ!AQ158=2,ДАННЫЕ!AR158=2,ДАННЫЕ!$AM158=2,ДАННЫЕ!$AN158=2,ДАННЫЕ!AS158=2,ДАННЫЕ!AT158=2),2,0)&amp;"t"&amp;IF(T158&gt;0,"1"&amp;T158,"00")&amp;"f"&amp;IF(ДАННЫЕ!$AC158,"1"&amp;ДАННЫЕ!$AC158,"00")&amp;"b"&amp;IF(ДАННЫЕ!$AD158,"1"&amp;ДАННЫЕ!$AD158,"00")&amp;"g"&amp;IF(ДАННЫЕ!$AF158,"1"&amp;ДАННЫЕ!$AF158,"00")&amp;"c"&amp;IF(ДАННЫЕ!$AG158,"1"&amp;ДАННЫЕ!$AG158,"00")&amp;"i"&amp;IF(ДАННЫЕ!$AH158,"1"&amp;ДАННЫЕ!$AH158,"00")&amp;"r"&amp;IF(ДАННЫЕ!$AL158,"1"&amp;ДАННЫЕ!$AL158,"00")&amp;"m"&amp;IF(ДАННЫЕ!$AI158,"1"&amp;ДАННЫЕ!$AI158,"00")&amp;"hS"&amp;IF(ДАННЫЕ!$AJ158,"1"&amp;ДАННЫЕ!$AJ158,"00")&amp;"hZ"&amp;IF(ДАННЫЕ!$AK158,"1"&amp;ДАННЫЕ!$AK158,"00")&amp;"p"&amp;IF(ДАННЫЕ!$AP158,"1"&amp;ДАННЫЕ!$AP158,"00")&amp;"k"&amp;IF(ДАННЫЕ!$AQ158,"1"&amp;ДАННЫЕ!$AQ158,"00")&amp;"z"&amp;IF(ДАННЫЕ!$AR158,"1"&amp;ДАННЫЕ!$AR158,"00")&amp;"j"&amp;IF(ДАННЫЕ!$AM158,"1"&amp;ДАННЫЕ!$AM158,"00")&amp;"n"&amp;IF(ДАННЫЕ!$AN158,"1"&amp;ДАННЫЕ!$AN158,"00")&amp;"E"&amp;ДАННЫЕ!BI158&amp;"L"&amp;ДАННЫЕ!AO158&amp;"h"&amp;IF(ДАННЫЕ!$AU158&gt;0,1,0)&amp;"v"&amp;IF(ДАННЫЕ!$AW158&gt;0,1,0)&amp;"a"&amp;IF(ДАННЫЕ!$AS158,"1"&amp;ДАННЫЕ!$AS158,"00")&amp;"s"&amp;IF(ДАННЫЕ!$AT158,"1"&amp;ДАННЫЕ!$AT158,"00")&amp;"u"&amp;IF(ДАННЫЕ!$CJ158&gt;0,1,0)&amp;"y"&amp;B158&amp;"d"&amp;H158&amp;"e"&amp;F158&amp;G158</f>
        <v>x0w00t00f00b00g00c00i00r00m00hS00hZ00p00k00z00j00n00ELh0v0a00s00u0y0de</v>
      </c>
      <c r="L158" s="28" t="str">
        <f ca="1">ДАННЫЕ!$I158&amp;"VN"&amp;IF(ДАННЫЕ!AW158&gt;0,11,10)&amp;"CD"&amp;IF(ДАННЫЕ!BF158&gt;500,16,IF(ДАННЫЕ!BF158&gt;350,15,IF(ДАННЫЕ!BF158&gt;=200,14,IF(ДАННЫЕ!BF158&gt;=100,13,IF(ДАННЫЕ!BF158&gt;=50,12,IF(ДАННЫЕ!BF158&gt;0,11,10))))))&amp;"AR"&amp;IF(ДАННЫЕ!BX158&gt;0,1,0)&amp;"GD"&amp;B158&amp;"VV"&amp;IF(E158&gt;=5,IF(E158&lt;18,1,0),0)</f>
        <v>VN10CD10AR0GD0VV0</v>
      </c>
      <c r="M158" s="28" t="str">
        <f>ДАННЫЕ!$I158&amp;"b"&amp;ДАННЫЕ!$BI158&amp;"r"&amp;ДАННЫЕ!$BJ158&amp;"CD"&amp;IF(ДАННЫЕ!BF158&gt;0,IF(ДАННЫЕ!BF158&lt;200,1,IF(ДАННЫЕ!BF158&lt;350,2,3)),0)&amp;"h"&amp;IF(ДАННЫЕ!$BK158+ДАННЫЕ!$BL158+ДАННЫЕ!$BM158&gt;0,1,0)&amp;"x"&amp;ДАННЫЕ!$BK158&amp;"y"&amp;ДАННЫЕ!$BL158&amp;"z"&amp;ДАННЫЕ!$BM158&amp;"c"&amp;IF(ДАННЫЕ!$BK158+ДАННЫЕ!$BL158+ДАННЫЕ!$BM158=3,1,0)&amp;"a"&amp;IF(ДАННЫЕ!$BQ158+ДАННЫЕ!$BR158&gt;0,1,0)&amp;"d"&amp;ДАННЫЕ!$BQ158&amp;"v"&amp;ДАННЫЕ!$BR158&amp;"p"&amp;ДАННЫЕ!$BS158&amp;"n"&amp;ДАННЫЕ!$BU158&amp;"t"&amp;ДАННЫЕ!$BV158&amp;"o"&amp;ДАННЫЕ!$BT158&amp;"l"&amp;IF(ДАННЫЕ!$BN158&gt;0,1,0)&amp;ДАННЫЕ!$BN158&amp;"g"&amp;ДАННЫЕ!$BO158&amp;"s"&amp;ДАННЫЕ!$BP158&amp;"DZ"&amp;IF(ДАННЫЕ!B158-ДАННЫЕ!G158 &lt; 60,IF(ДАННЫЕ!B158-ДАННЫЕ!G158 &gt;= 0,1,0),0)&amp;"u"&amp;IF(ДАННЫЕ!$CJ158&gt;0,1,0)</f>
        <v>brCD0h0xyzc0a0dvpntol0gsDZ1u0</v>
      </c>
      <c r="N158" s="28" t="str">
        <f ca="1">ДАННЫЕ!$F158&amp;ДАННЫЕ!$I158&amp;"g"&amp;B158&amp;"cf"&amp;D158&amp;"a"&amp;IF(ДАННЫЕ!$BX158&gt;0,1,0)&amp;IF(ДАННЫЕ!$BF158&gt;500,1,IF(ДАННЫЕ!$BF158&gt;350,2,IF(ДАННЫЕ!$BF158&gt;=200,3,IF(ДАННЫЕ!$BF158&gt;=100,4,IF(ДАННЫЕ!$BF158&gt;=50,5,IF(ДАННЫЕ!$BF158&lt;50,6,0))))))&amp;"AR"&amp;IF(DATEDIF(ДАННЫЕ!$BX158,ДАННЫЕ!$F$1,"y")&gt;1,1,0)&amp;"VG"&amp;IF(ДАННЫЕ!$BH158="0",1,0)&amp;"o"&amp;IF(T158+ДАННЫЕ!$AF158+ДАННЫЕ!$AG158+ДАННЫЕ!$AH158+ДАННЫЕ!$AI158+ДАННЫЕ!$AJ158+ДАННЫЕ!$AP158+ДАННЫЕ!$AQ158+ДАННЫЕ!$AR158+ДАННЫЕ!$AU158+ДАННЫЕ!$AW158+ДАННЫЕ!$AS158+ДАННЫЕ!$AT158&gt;0,1,0)&amp;"x"&amp;ДАННЫЕ!$AG158&amp;"p"&amp;IF(ДАННЫЕ!$BY158&gt;0,1,0)&amp;"v"&amp;IF(ДАННЫЕ!$BZ158&gt;0,1,0)&amp;"n"&amp;ДАННЫЕ!$CA158&amp;"t"&amp;ДАННЫЕ!$AY158&amp;"k"&amp;ДАННЫЕ!$CB158&amp;"q"&amp;ДАННЫЕ!$CC158&amp;"w"&amp;ДАННЫЕ!$CD158&amp;"e"&amp;ДАННЫЕ!$CE158&amp;"m"&amp;ДАННЫЕ!$CF158&amp;"c"&amp;ДАННЫЕ!$CG158&amp;"z"&amp;ДАННЫЕ!$CH158&amp;"d"&amp;IF(H158=4,1,0)&amp;"s"&amp;IF(ДАННЫЕ!$J158=1,0,1)&amp;"u"&amp;IF(ДАННЫЕ!$CJ158&gt;0,1,0)</f>
        <v>g0cf0a06AR1VG0o0xp0v0ntkqwemczd0s1u0</v>
      </c>
      <c r="O158" s="28" t="str">
        <f>ДАННЫЕ!$I158&amp;"g"&amp;B158&amp;A158&amp;"f"&amp;P158&amp;"c"&amp;IF(ДАННЫЕ!$U158&gt;0,1,0)&amp;"s"&amp;IF(ДАННЫЕ!$Q158&gt;0,IF(YEAR(ДАННЫЕ!$F$1)=YEAR(ДАННЫЕ!$Q158),IF(MONTH(ДАННЫЕ!$F$1)=MONTH(ДАННЫЕ!$Q158),111,11),1),0)&amp;"i"&amp;IF(ДАННЫЕ!$R158+ДАННЫЕ!$S158+ДАННЫЕ!$T158=0,0,1)&amp;"h"&amp;IF(ДАННЫЕ!$P158&gt;0,1,0)&amp;"p"&amp;IF(ДАННЫЕ!$CI158&gt;0,IF(YEAR(ДАННЫЕ!$F$1)=YEAR(ДАННЫЕ!$CI158),IF(MONTH(ДАННЫЕ!$F$1)=MONTH(ДАННЫЕ!$CI158),111,11),1),0)&amp;"d"&amp;IF(ДАННЫЕ!$CJ158&gt;0,IF(YEAR(ДАННЫЕ!$F$1)=YEAR(ДАННЫЕ!$CJ158),IF(MONTH(ДАННЫЕ!$F$1)=MONTH(ДАННЫЕ!$CJ158),111,11),1),0)&amp;"o"&amp;IF(ДАННЫЕ!$CK158&gt;0,IF(MONTH(ДАННЫЕ!$F$1)=MONTH(ДАННЫЕ!$CK158),111,11),0)&amp;"v"&amp;IF(ДАННЫЕ!$BE158&gt;0,IF(MONTH(ДАННЫЕ!$F$1)=MONTH(ДАННЫЕ!$BE158),111,11),0)</f>
        <v>g00f0c0s0i0h0p0d0o0v0</v>
      </c>
      <c r="P158" s="15">
        <f t="shared" si="8"/>
        <v>0</v>
      </c>
      <c r="Q158" s="15">
        <f>IF(ДАННЫЕ!$F$1&gt;ДАННЫЕ!$N158,IF(YEAR(ДАННЫЕ!$F$1)=YEAR(ДАННЫЕ!M158),1,0),0)</f>
        <v>0</v>
      </c>
      <c r="R158" s="15">
        <f>IF(ДАННЫЕ!$F$1&gt;ДАННЫЕ!$N158,IF(YEAR(ДАННЫЕ!$F$1)=YEAR(ДАННЫЕ!N158),1,0),0)</f>
        <v>0</v>
      </c>
      <c r="S158" s="15">
        <f>IF(ДАННЫЕ!$AA158="2А",1,IF(ДАННЫЕ!$AA158="2Б",2,IF(ДАННЫЕ!$AA158="2В",3,IF(ДАННЫЕ!$AA158=3,4,IF(ДАННЫЕ!$AA158="4А",5,IF(ДАННЫЕ!$AA158="4Б",6,IF(ДАННЫЕ!$AA158="4В",7,IF(ДАННЫЕ!$AA158=5,8,0))))))))</f>
        <v>0</v>
      </c>
      <c r="T158" s="15">
        <f>IF(OR(ДАННЫЕ!$AC158=2,ДАННЫЕ!$AD158=2,ДАННЫЕ!$AE158=2),2,IF(OR(ДАННЫЕ!$AC158=1,ДАННЫЕ!$AD158=1,ДАННЫЕ!$AE158=1),1,0))</f>
        <v>0</v>
      </c>
    </row>
    <row r="159" spans="1:20" ht="15" customHeight="1" x14ac:dyDescent="0.2">
      <c r="A159" s="78">
        <f>IF(B159&gt;0,IF(MONTH(ДАННЫЕ!$F$1)=MONTH(ДАННЫЕ!$B159),1,0),0)</f>
        <v>0</v>
      </c>
      <c r="B159" s="14">
        <f>IF(ДАННЫЕ!$B159&gt;0,IF(YEAR(ДАННЫЕ!$F$1)=YEAR(ДАННЫЕ!$B159),1,0),0)</f>
        <v>0</v>
      </c>
      <c r="C159" s="14">
        <f>IF(ДАННЫЕ!$CM159&gt;0,IF(YEAR(ДАННЫЕ!$F$1)=YEAR(ДАННЫЕ!$CM159),1,0),0)</f>
        <v>0</v>
      </c>
      <c r="D159" s="14">
        <f>IF(ДАННЫЕ!$CJ159&gt;0,IF(ДАННЫЕ!$CL159&gt;ДАННЫЕ!$F$1,1,IF(ДАННЫЕ!$CL159&gt;0,0,1)),0)</f>
        <v>0</v>
      </c>
      <c r="E159" s="43" t="str">
        <f ca="1">IF(ДАННЫЕ!$F$1&gt;0,IF(ДАННЫЕ!$G159&gt;0,DATEDIF(ДАННЫЕ!$G159,ДАННЫЕ!$F$1,"y"),""),IF(ДАННЫЕ!$G159&gt;0,DATEDIF(ДАННЫЕ!$G159,TODAY(),"y"),""))</f>
        <v/>
      </c>
      <c r="F159" s="43" t="str">
        <f xml:space="preserve"> IF(ДАННЫЕ!$F159="М",IF(E159&gt;=18,IF(E159&lt;60,1,""),""),"")&amp;IF(ДАННЫЕ!$F159="Ж",IF(E159&gt;=18,IF(E159&lt;55,1,""),""),"")</f>
        <v/>
      </c>
      <c r="G159" s="43" t="str">
        <f xml:space="preserve"> IF(ДАННЫЕ!$F159="М",IF(E159&gt;=60,2,""),"")&amp;IF(ДАННЫЕ!$F159="Ж",IF(E159&gt;=55,2,""),"")</f>
        <v/>
      </c>
      <c r="H159" s="43" t="str">
        <f t="shared" ca="1" si="6"/>
        <v/>
      </c>
      <c r="I159" s="43" t="str">
        <f t="shared" ca="1" si="7"/>
        <v>03</v>
      </c>
      <c r="J159" s="28" t="str">
        <f ca="1">ДАННЫЕ!$F159&amp;H159&amp;I159&amp;ДАННЫЕ!$I159&amp;"m"&amp;IF(ДАННЫЕ!$I159&gt;0,IF(ДАННЫЕ!$J159&gt;0,0,1),"")&amp;"f"&amp;IF(ДАННЫЕ!$R159&gt;0,IF(YEAR(ДАННЫЕ!$F$1)=YEAR(ДАННЫЕ!$R159),1,0),0)&amp;"z"&amp;ДАННЫЕ!$R159&amp;"p"&amp;ДАННЫЕ!$S159&amp;"i"&amp;ДАННЫЕ!$T159&amp;"h"&amp;ДАННЫЕ!$K159&amp;"be"&amp;ДАННЫЕ!$BI159&amp;"CD"&amp;IF(ДАННЫЕ!BF159&gt;500,4,IF(ДАННЫЕ!BF159&gt;350,3,IF(ДАННЫЕ!BF159&gt;200,2,IF(ДАННЫЕ!BF159&gt;0,1,0))))&amp;"g"&amp;B159&amp;"d"&amp;H159&amp;"l"&amp;ДАННЫЕ!AT159&amp;"a"&amp;ДАННЫЕ!$V159&amp;"v"&amp;R159&amp;"k"&amp;ДАННЫЕ!$U159&amp;"s"&amp;ДАННЫЕ!$Y159&amp;"t"&amp;ДАННЫЕ!$X159&amp;"b"&amp;IF(ДАННЫЕ!$Q159&gt;1,1,0)&amp;"PP"&amp;ДАННЫЕ!Z159&amp;"c"&amp;S159&amp;"x"&amp;IF(ДАННЫЕ!$BY159&gt;0,IF(YEAR(ДАННЫЕ!$F$1)=YEAR(ДАННЫЕ!$BY159),1,0),0)&amp;"n"&amp;IF(ДАННЫЕ!$BZ159&gt;0,IF(YEAR(ДАННЫЕ!$F$1)=YEAR(ДАННЫЕ!$BZ159),1,0),0)&amp;"u"&amp;D159&amp;"z"&amp;IF(ДАННЫЕ!$CL159&gt;0,IF(YEAR(ДАННЫЕ!$F$1)&gt;YEAR(ДАННЫЕ!$CL159),11,12),0)</f>
        <v>03mf0zpihbeCD0g0dlav0kstb0PPc0x0n0u0z0</v>
      </c>
      <c r="K159" s="28" t="str">
        <f ca="1">ДАННЫЕ!$I159&amp;"x"&amp;B159&amp;"w"&amp;IF(T159+ДАННЫЕ!AD159+ДАННЫЕ!AE159+ДАННЫЕ!AF159+ДАННЫЕ!AG159+ДАННЫЕ!AH159+ДАННЫЕ!$AL159+ДАННЫЕ!AI159+ДАННЫЕ!AJ159+ДАННЫЕ!AK159+ДАННЫЕ!AP159+ДАННЫЕ!AQ159+ДАННЫЕ!AR159+ДАННЫЕ!$AM159+ДАННЫЕ!$AN159+ДАННЫЕ!AS159+ДАННЫЕ!AT159&gt;0,1,0)&amp;IF(OR(T159=2,ДАННЫЕ!AD159=2,ДАННЫЕ!AE159=2,ДАННЫЕ!AF159=2,ДАННЫЕ!AG159=2,ДАННЫЕ!AH159=2,ДАННЫЕ!$AL159=2,ДАННЫЕ!AI159=2,ДАННЫЕ!AJ159=2,ДАННЫЕ!AK159=2,ДАННЫЕ!AP159=2,ДАННЫЕ!AQ159=2,ДАННЫЕ!AR159=2,ДАННЫЕ!$AM159=2,ДАННЫЕ!$AN159=2,ДАННЫЕ!AS159=2,ДАННЫЕ!AT159=2),2,0)&amp;"t"&amp;IF(T159&gt;0,"1"&amp;T159,"00")&amp;"f"&amp;IF(ДАННЫЕ!$AC159,"1"&amp;ДАННЫЕ!$AC159,"00")&amp;"b"&amp;IF(ДАННЫЕ!$AD159,"1"&amp;ДАННЫЕ!$AD159,"00")&amp;"g"&amp;IF(ДАННЫЕ!$AF159,"1"&amp;ДАННЫЕ!$AF159,"00")&amp;"c"&amp;IF(ДАННЫЕ!$AG159,"1"&amp;ДАННЫЕ!$AG159,"00")&amp;"i"&amp;IF(ДАННЫЕ!$AH159,"1"&amp;ДАННЫЕ!$AH159,"00")&amp;"r"&amp;IF(ДАННЫЕ!$AL159,"1"&amp;ДАННЫЕ!$AL159,"00")&amp;"m"&amp;IF(ДАННЫЕ!$AI159,"1"&amp;ДАННЫЕ!$AI159,"00")&amp;"hS"&amp;IF(ДАННЫЕ!$AJ159,"1"&amp;ДАННЫЕ!$AJ159,"00")&amp;"hZ"&amp;IF(ДАННЫЕ!$AK159,"1"&amp;ДАННЫЕ!$AK159,"00")&amp;"p"&amp;IF(ДАННЫЕ!$AP159,"1"&amp;ДАННЫЕ!$AP159,"00")&amp;"k"&amp;IF(ДАННЫЕ!$AQ159,"1"&amp;ДАННЫЕ!$AQ159,"00")&amp;"z"&amp;IF(ДАННЫЕ!$AR159,"1"&amp;ДАННЫЕ!$AR159,"00")&amp;"j"&amp;IF(ДАННЫЕ!$AM159,"1"&amp;ДАННЫЕ!$AM159,"00")&amp;"n"&amp;IF(ДАННЫЕ!$AN159,"1"&amp;ДАННЫЕ!$AN159,"00")&amp;"E"&amp;ДАННЫЕ!BI159&amp;"L"&amp;ДАННЫЕ!AO159&amp;"h"&amp;IF(ДАННЫЕ!$AU159&gt;0,1,0)&amp;"v"&amp;IF(ДАННЫЕ!$AW159&gt;0,1,0)&amp;"a"&amp;IF(ДАННЫЕ!$AS159,"1"&amp;ДАННЫЕ!$AS159,"00")&amp;"s"&amp;IF(ДАННЫЕ!$AT159,"1"&amp;ДАННЫЕ!$AT159,"00")&amp;"u"&amp;IF(ДАННЫЕ!$CJ159&gt;0,1,0)&amp;"y"&amp;B159&amp;"d"&amp;H159&amp;"e"&amp;F159&amp;G159</f>
        <v>x0w00t00f00b00g00c00i00r00m00hS00hZ00p00k00z00j00n00ELh0v0a00s00u0y0de</v>
      </c>
      <c r="L159" s="28" t="str">
        <f ca="1">ДАННЫЕ!$I159&amp;"VN"&amp;IF(ДАННЫЕ!AW159&gt;0,11,10)&amp;"CD"&amp;IF(ДАННЫЕ!BF159&gt;500,16,IF(ДАННЫЕ!BF159&gt;350,15,IF(ДАННЫЕ!BF159&gt;=200,14,IF(ДАННЫЕ!BF159&gt;=100,13,IF(ДАННЫЕ!BF159&gt;=50,12,IF(ДАННЫЕ!BF159&gt;0,11,10))))))&amp;"AR"&amp;IF(ДАННЫЕ!BX159&gt;0,1,0)&amp;"GD"&amp;B159&amp;"VV"&amp;IF(E159&gt;=5,IF(E159&lt;18,1,0),0)</f>
        <v>VN10CD10AR0GD0VV0</v>
      </c>
      <c r="M159" s="28" t="str">
        <f>ДАННЫЕ!$I159&amp;"b"&amp;ДАННЫЕ!$BI159&amp;"r"&amp;ДАННЫЕ!$BJ159&amp;"CD"&amp;IF(ДАННЫЕ!BF159&gt;0,IF(ДАННЫЕ!BF159&lt;200,1,IF(ДАННЫЕ!BF159&lt;350,2,3)),0)&amp;"h"&amp;IF(ДАННЫЕ!$BK159+ДАННЫЕ!$BL159+ДАННЫЕ!$BM159&gt;0,1,0)&amp;"x"&amp;ДАННЫЕ!$BK159&amp;"y"&amp;ДАННЫЕ!$BL159&amp;"z"&amp;ДАННЫЕ!$BM159&amp;"c"&amp;IF(ДАННЫЕ!$BK159+ДАННЫЕ!$BL159+ДАННЫЕ!$BM159=3,1,0)&amp;"a"&amp;IF(ДАННЫЕ!$BQ159+ДАННЫЕ!$BR159&gt;0,1,0)&amp;"d"&amp;ДАННЫЕ!$BQ159&amp;"v"&amp;ДАННЫЕ!$BR159&amp;"p"&amp;ДАННЫЕ!$BS159&amp;"n"&amp;ДАННЫЕ!$BU159&amp;"t"&amp;ДАННЫЕ!$BV159&amp;"o"&amp;ДАННЫЕ!$BT159&amp;"l"&amp;IF(ДАННЫЕ!$BN159&gt;0,1,0)&amp;ДАННЫЕ!$BN159&amp;"g"&amp;ДАННЫЕ!$BO159&amp;"s"&amp;ДАННЫЕ!$BP159&amp;"DZ"&amp;IF(ДАННЫЕ!B159-ДАННЫЕ!G159 &lt; 60,IF(ДАННЫЕ!B159-ДАННЫЕ!G159 &gt;= 0,1,0),0)&amp;"u"&amp;IF(ДАННЫЕ!$CJ159&gt;0,1,0)</f>
        <v>brCD0h0xyzc0a0dvpntol0gsDZ1u0</v>
      </c>
      <c r="N159" s="28" t="str">
        <f ca="1">ДАННЫЕ!$F159&amp;ДАННЫЕ!$I159&amp;"g"&amp;B159&amp;"cf"&amp;D159&amp;"a"&amp;IF(ДАННЫЕ!$BX159&gt;0,1,0)&amp;IF(ДАННЫЕ!$BF159&gt;500,1,IF(ДАННЫЕ!$BF159&gt;350,2,IF(ДАННЫЕ!$BF159&gt;=200,3,IF(ДАННЫЕ!$BF159&gt;=100,4,IF(ДАННЫЕ!$BF159&gt;=50,5,IF(ДАННЫЕ!$BF159&lt;50,6,0))))))&amp;"AR"&amp;IF(DATEDIF(ДАННЫЕ!$BX159,ДАННЫЕ!$F$1,"y")&gt;1,1,0)&amp;"VG"&amp;IF(ДАННЫЕ!$BH159="0",1,0)&amp;"o"&amp;IF(T159+ДАННЫЕ!$AF159+ДАННЫЕ!$AG159+ДАННЫЕ!$AH159+ДАННЫЕ!$AI159+ДАННЫЕ!$AJ159+ДАННЫЕ!$AP159+ДАННЫЕ!$AQ159+ДАННЫЕ!$AR159+ДАННЫЕ!$AU159+ДАННЫЕ!$AW159+ДАННЫЕ!$AS159+ДАННЫЕ!$AT159&gt;0,1,0)&amp;"x"&amp;ДАННЫЕ!$AG159&amp;"p"&amp;IF(ДАННЫЕ!$BY159&gt;0,1,0)&amp;"v"&amp;IF(ДАННЫЕ!$BZ159&gt;0,1,0)&amp;"n"&amp;ДАННЫЕ!$CA159&amp;"t"&amp;ДАННЫЕ!$AY159&amp;"k"&amp;ДАННЫЕ!$CB159&amp;"q"&amp;ДАННЫЕ!$CC159&amp;"w"&amp;ДАННЫЕ!$CD159&amp;"e"&amp;ДАННЫЕ!$CE159&amp;"m"&amp;ДАННЫЕ!$CF159&amp;"c"&amp;ДАННЫЕ!$CG159&amp;"z"&amp;ДАННЫЕ!$CH159&amp;"d"&amp;IF(H159=4,1,0)&amp;"s"&amp;IF(ДАННЫЕ!$J159=1,0,1)&amp;"u"&amp;IF(ДАННЫЕ!$CJ159&gt;0,1,0)</f>
        <v>g0cf0a06AR1VG0o0xp0v0ntkqwemczd0s1u0</v>
      </c>
      <c r="O159" s="28" t="str">
        <f>ДАННЫЕ!$I159&amp;"g"&amp;B159&amp;A159&amp;"f"&amp;P159&amp;"c"&amp;IF(ДАННЫЕ!$U159&gt;0,1,0)&amp;"s"&amp;IF(ДАННЫЕ!$Q159&gt;0,IF(YEAR(ДАННЫЕ!$F$1)=YEAR(ДАННЫЕ!$Q159),IF(MONTH(ДАННЫЕ!$F$1)=MONTH(ДАННЫЕ!$Q159),111,11),1),0)&amp;"i"&amp;IF(ДАННЫЕ!$R159+ДАННЫЕ!$S159+ДАННЫЕ!$T159=0,0,1)&amp;"h"&amp;IF(ДАННЫЕ!$P159&gt;0,1,0)&amp;"p"&amp;IF(ДАННЫЕ!$CI159&gt;0,IF(YEAR(ДАННЫЕ!$F$1)=YEAR(ДАННЫЕ!$CI159),IF(MONTH(ДАННЫЕ!$F$1)=MONTH(ДАННЫЕ!$CI159),111,11),1),0)&amp;"d"&amp;IF(ДАННЫЕ!$CJ159&gt;0,IF(YEAR(ДАННЫЕ!$F$1)=YEAR(ДАННЫЕ!$CJ159),IF(MONTH(ДАННЫЕ!$F$1)=MONTH(ДАННЫЕ!$CJ159),111,11),1),0)&amp;"o"&amp;IF(ДАННЫЕ!$CK159&gt;0,IF(MONTH(ДАННЫЕ!$F$1)=MONTH(ДАННЫЕ!$CK159),111,11),0)&amp;"v"&amp;IF(ДАННЫЕ!$BE159&gt;0,IF(MONTH(ДАННЫЕ!$F$1)=MONTH(ДАННЫЕ!$BE159),111,11),0)</f>
        <v>g00f0c0s0i0h0p0d0o0v0</v>
      </c>
      <c r="P159" s="15">
        <f t="shared" si="8"/>
        <v>0</v>
      </c>
      <c r="Q159" s="15">
        <f>IF(ДАННЫЕ!$F$1&gt;ДАННЫЕ!$N159,IF(YEAR(ДАННЫЕ!$F$1)=YEAR(ДАННЫЕ!M159),1,0),0)</f>
        <v>0</v>
      </c>
      <c r="R159" s="15">
        <f>IF(ДАННЫЕ!$F$1&gt;ДАННЫЕ!$N159,IF(YEAR(ДАННЫЕ!$F$1)=YEAR(ДАННЫЕ!N159),1,0),0)</f>
        <v>0</v>
      </c>
      <c r="S159" s="15">
        <f>IF(ДАННЫЕ!$AA159="2А",1,IF(ДАННЫЕ!$AA159="2Б",2,IF(ДАННЫЕ!$AA159="2В",3,IF(ДАННЫЕ!$AA159=3,4,IF(ДАННЫЕ!$AA159="4А",5,IF(ДАННЫЕ!$AA159="4Б",6,IF(ДАННЫЕ!$AA159="4В",7,IF(ДАННЫЕ!$AA159=5,8,0))))))))</f>
        <v>0</v>
      </c>
      <c r="T159" s="15">
        <f>IF(OR(ДАННЫЕ!$AC159=2,ДАННЫЕ!$AD159=2,ДАННЫЕ!$AE159=2),2,IF(OR(ДАННЫЕ!$AC159=1,ДАННЫЕ!$AD159=1,ДАННЫЕ!$AE159=1),1,0))</f>
        <v>0</v>
      </c>
    </row>
    <row r="160" spans="1:20" ht="15" customHeight="1" x14ac:dyDescent="0.2">
      <c r="A160" s="78">
        <f>IF(B160&gt;0,IF(MONTH(ДАННЫЕ!$F$1)=MONTH(ДАННЫЕ!$B160),1,0),0)</f>
        <v>0</v>
      </c>
      <c r="B160" s="14">
        <f>IF(ДАННЫЕ!$B160&gt;0,IF(YEAR(ДАННЫЕ!$F$1)=YEAR(ДАННЫЕ!$B160),1,0),0)</f>
        <v>0</v>
      </c>
      <c r="C160" s="14">
        <f>IF(ДАННЫЕ!$CM160&gt;0,IF(YEAR(ДАННЫЕ!$F$1)=YEAR(ДАННЫЕ!$CM160),1,0),0)</f>
        <v>0</v>
      </c>
      <c r="D160" s="14">
        <f>IF(ДАННЫЕ!$CJ160&gt;0,IF(ДАННЫЕ!$CL160&gt;ДАННЫЕ!$F$1,1,IF(ДАННЫЕ!$CL160&gt;0,0,1)),0)</f>
        <v>0</v>
      </c>
      <c r="E160" s="43" t="str">
        <f ca="1">IF(ДАННЫЕ!$F$1&gt;0,IF(ДАННЫЕ!$G160&gt;0,DATEDIF(ДАННЫЕ!$G160,ДАННЫЕ!$F$1,"y"),""),IF(ДАННЫЕ!$G160&gt;0,DATEDIF(ДАННЫЕ!$G160,TODAY(),"y"),""))</f>
        <v/>
      </c>
      <c r="F160" s="43" t="str">
        <f xml:space="preserve"> IF(ДАННЫЕ!$F160="М",IF(E160&gt;=18,IF(E160&lt;60,1,""),""),"")&amp;IF(ДАННЫЕ!$F160="Ж",IF(E160&gt;=18,IF(E160&lt;55,1,""),""),"")</f>
        <v/>
      </c>
      <c r="G160" s="43" t="str">
        <f xml:space="preserve"> IF(ДАННЫЕ!$F160="М",IF(E160&gt;=60,2,""),"")&amp;IF(ДАННЫЕ!$F160="Ж",IF(E160&gt;=55,2,""),"")</f>
        <v/>
      </c>
      <c r="H160" s="43" t="str">
        <f t="shared" ca="1" si="6"/>
        <v/>
      </c>
      <c r="I160" s="43" t="str">
        <f t="shared" ca="1" si="7"/>
        <v>03</v>
      </c>
      <c r="J160" s="28" t="str">
        <f ca="1">ДАННЫЕ!$F160&amp;H160&amp;I160&amp;ДАННЫЕ!$I160&amp;"m"&amp;IF(ДАННЫЕ!$I160&gt;0,IF(ДАННЫЕ!$J160&gt;0,0,1),"")&amp;"f"&amp;IF(ДАННЫЕ!$R160&gt;0,IF(YEAR(ДАННЫЕ!$F$1)=YEAR(ДАННЫЕ!$R160),1,0),0)&amp;"z"&amp;ДАННЫЕ!$R160&amp;"p"&amp;ДАННЫЕ!$S160&amp;"i"&amp;ДАННЫЕ!$T160&amp;"h"&amp;ДАННЫЕ!$K160&amp;"be"&amp;ДАННЫЕ!$BI160&amp;"CD"&amp;IF(ДАННЫЕ!BF160&gt;500,4,IF(ДАННЫЕ!BF160&gt;350,3,IF(ДАННЫЕ!BF160&gt;200,2,IF(ДАННЫЕ!BF160&gt;0,1,0))))&amp;"g"&amp;B160&amp;"d"&amp;H160&amp;"l"&amp;ДАННЫЕ!AT160&amp;"a"&amp;ДАННЫЕ!$V160&amp;"v"&amp;R160&amp;"k"&amp;ДАННЫЕ!$U160&amp;"s"&amp;ДАННЫЕ!$Y160&amp;"t"&amp;ДАННЫЕ!$X160&amp;"b"&amp;IF(ДАННЫЕ!$Q160&gt;1,1,0)&amp;"PP"&amp;ДАННЫЕ!Z160&amp;"c"&amp;S160&amp;"x"&amp;IF(ДАННЫЕ!$BY160&gt;0,IF(YEAR(ДАННЫЕ!$F$1)=YEAR(ДАННЫЕ!$BY160),1,0),0)&amp;"n"&amp;IF(ДАННЫЕ!$BZ160&gt;0,IF(YEAR(ДАННЫЕ!$F$1)=YEAR(ДАННЫЕ!$BZ160),1,0),0)&amp;"u"&amp;D160&amp;"z"&amp;IF(ДАННЫЕ!$CL160&gt;0,IF(YEAR(ДАННЫЕ!$F$1)&gt;YEAR(ДАННЫЕ!$CL160),11,12),0)</f>
        <v>03mf0zpihbeCD0g0dlav0kstb0PPc0x0n0u0z0</v>
      </c>
      <c r="K160" s="28" t="str">
        <f ca="1">ДАННЫЕ!$I160&amp;"x"&amp;B160&amp;"w"&amp;IF(T160+ДАННЫЕ!AD160+ДАННЫЕ!AE160+ДАННЫЕ!AF160+ДАННЫЕ!AG160+ДАННЫЕ!AH160+ДАННЫЕ!$AL160+ДАННЫЕ!AI160+ДАННЫЕ!AJ160+ДАННЫЕ!AK160+ДАННЫЕ!AP160+ДАННЫЕ!AQ160+ДАННЫЕ!AR160+ДАННЫЕ!$AM160+ДАННЫЕ!$AN160+ДАННЫЕ!AS160+ДАННЫЕ!AT160&gt;0,1,0)&amp;IF(OR(T160=2,ДАННЫЕ!AD160=2,ДАННЫЕ!AE160=2,ДАННЫЕ!AF160=2,ДАННЫЕ!AG160=2,ДАННЫЕ!AH160=2,ДАННЫЕ!$AL160=2,ДАННЫЕ!AI160=2,ДАННЫЕ!AJ160=2,ДАННЫЕ!AK160=2,ДАННЫЕ!AP160=2,ДАННЫЕ!AQ160=2,ДАННЫЕ!AR160=2,ДАННЫЕ!$AM160=2,ДАННЫЕ!$AN160=2,ДАННЫЕ!AS160=2,ДАННЫЕ!AT160=2),2,0)&amp;"t"&amp;IF(T160&gt;0,"1"&amp;T160,"00")&amp;"f"&amp;IF(ДАННЫЕ!$AC160,"1"&amp;ДАННЫЕ!$AC160,"00")&amp;"b"&amp;IF(ДАННЫЕ!$AD160,"1"&amp;ДАННЫЕ!$AD160,"00")&amp;"g"&amp;IF(ДАННЫЕ!$AF160,"1"&amp;ДАННЫЕ!$AF160,"00")&amp;"c"&amp;IF(ДАННЫЕ!$AG160,"1"&amp;ДАННЫЕ!$AG160,"00")&amp;"i"&amp;IF(ДАННЫЕ!$AH160,"1"&amp;ДАННЫЕ!$AH160,"00")&amp;"r"&amp;IF(ДАННЫЕ!$AL160,"1"&amp;ДАННЫЕ!$AL160,"00")&amp;"m"&amp;IF(ДАННЫЕ!$AI160,"1"&amp;ДАННЫЕ!$AI160,"00")&amp;"hS"&amp;IF(ДАННЫЕ!$AJ160,"1"&amp;ДАННЫЕ!$AJ160,"00")&amp;"hZ"&amp;IF(ДАННЫЕ!$AK160,"1"&amp;ДАННЫЕ!$AK160,"00")&amp;"p"&amp;IF(ДАННЫЕ!$AP160,"1"&amp;ДАННЫЕ!$AP160,"00")&amp;"k"&amp;IF(ДАННЫЕ!$AQ160,"1"&amp;ДАННЫЕ!$AQ160,"00")&amp;"z"&amp;IF(ДАННЫЕ!$AR160,"1"&amp;ДАННЫЕ!$AR160,"00")&amp;"j"&amp;IF(ДАННЫЕ!$AM160,"1"&amp;ДАННЫЕ!$AM160,"00")&amp;"n"&amp;IF(ДАННЫЕ!$AN160,"1"&amp;ДАННЫЕ!$AN160,"00")&amp;"E"&amp;ДАННЫЕ!BI160&amp;"L"&amp;ДАННЫЕ!AO160&amp;"h"&amp;IF(ДАННЫЕ!$AU160&gt;0,1,0)&amp;"v"&amp;IF(ДАННЫЕ!$AW160&gt;0,1,0)&amp;"a"&amp;IF(ДАННЫЕ!$AS160,"1"&amp;ДАННЫЕ!$AS160,"00")&amp;"s"&amp;IF(ДАННЫЕ!$AT160,"1"&amp;ДАННЫЕ!$AT160,"00")&amp;"u"&amp;IF(ДАННЫЕ!$CJ160&gt;0,1,0)&amp;"y"&amp;B160&amp;"d"&amp;H160&amp;"e"&amp;F160&amp;G160</f>
        <v>x0w00t00f00b00g00c00i00r00m00hS00hZ00p00k00z00j00n00ELh0v0a00s00u0y0de</v>
      </c>
      <c r="L160" s="28" t="str">
        <f ca="1">ДАННЫЕ!$I160&amp;"VN"&amp;IF(ДАННЫЕ!AW160&gt;0,11,10)&amp;"CD"&amp;IF(ДАННЫЕ!BF160&gt;500,16,IF(ДАННЫЕ!BF160&gt;350,15,IF(ДАННЫЕ!BF160&gt;=200,14,IF(ДАННЫЕ!BF160&gt;=100,13,IF(ДАННЫЕ!BF160&gt;=50,12,IF(ДАННЫЕ!BF160&gt;0,11,10))))))&amp;"AR"&amp;IF(ДАННЫЕ!BX160&gt;0,1,0)&amp;"GD"&amp;B160&amp;"VV"&amp;IF(E160&gt;=5,IF(E160&lt;18,1,0),0)</f>
        <v>VN10CD10AR0GD0VV0</v>
      </c>
      <c r="M160" s="28" t="str">
        <f>ДАННЫЕ!$I160&amp;"b"&amp;ДАННЫЕ!$BI160&amp;"r"&amp;ДАННЫЕ!$BJ160&amp;"CD"&amp;IF(ДАННЫЕ!BF160&gt;0,IF(ДАННЫЕ!BF160&lt;200,1,IF(ДАННЫЕ!BF160&lt;350,2,3)),0)&amp;"h"&amp;IF(ДАННЫЕ!$BK160+ДАННЫЕ!$BL160+ДАННЫЕ!$BM160&gt;0,1,0)&amp;"x"&amp;ДАННЫЕ!$BK160&amp;"y"&amp;ДАННЫЕ!$BL160&amp;"z"&amp;ДАННЫЕ!$BM160&amp;"c"&amp;IF(ДАННЫЕ!$BK160+ДАННЫЕ!$BL160+ДАННЫЕ!$BM160=3,1,0)&amp;"a"&amp;IF(ДАННЫЕ!$BQ160+ДАННЫЕ!$BR160&gt;0,1,0)&amp;"d"&amp;ДАННЫЕ!$BQ160&amp;"v"&amp;ДАННЫЕ!$BR160&amp;"p"&amp;ДАННЫЕ!$BS160&amp;"n"&amp;ДАННЫЕ!$BU160&amp;"t"&amp;ДАННЫЕ!$BV160&amp;"o"&amp;ДАННЫЕ!$BT160&amp;"l"&amp;IF(ДАННЫЕ!$BN160&gt;0,1,0)&amp;ДАННЫЕ!$BN160&amp;"g"&amp;ДАННЫЕ!$BO160&amp;"s"&amp;ДАННЫЕ!$BP160&amp;"DZ"&amp;IF(ДАННЫЕ!B160-ДАННЫЕ!G160 &lt; 60,IF(ДАННЫЕ!B160-ДАННЫЕ!G160 &gt;= 0,1,0),0)&amp;"u"&amp;IF(ДАННЫЕ!$CJ160&gt;0,1,0)</f>
        <v>brCD0h0xyzc0a0dvpntol0gsDZ1u0</v>
      </c>
      <c r="N160" s="28" t="str">
        <f ca="1">ДАННЫЕ!$F160&amp;ДАННЫЕ!$I160&amp;"g"&amp;B160&amp;"cf"&amp;D160&amp;"a"&amp;IF(ДАННЫЕ!$BX160&gt;0,1,0)&amp;IF(ДАННЫЕ!$BF160&gt;500,1,IF(ДАННЫЕ!$BF160&gt;350,2,IF(ДАННЫЕ!$BF160&gt;=200,3,IF(ДАННЫЕ!$BF160&gt;=100,4,IF(ДАННЫЕ!$BF160&gt;=50,5,IF(ДАННЫЕ!$BF160&lt;50,6,0))))))&amp;"AR"&amp;IF(DATEDIF(ДАННЫЕ!$BX160,ДАННЫЕ!$F$1,"y")&gt;1,1,0)&amp;"VG"&amp;IF(ДАННЫЕ!$BH160="0",1,0)&amp;"o"&amp;IF(T160+ДАННЫЕ!$AF160+ДАННЫЕ!$AG160+ДАННЫЕ!$AH160+ДАННЫЕ!$AI160+ДАННЫЕ!$AJ160+ДАННЫЕ!$AP160+ДАННЫЕ!$AQ160+ДАННЫЕ!$AR160+ДАННЫЕ!$AU160+ДАННЫЕ!$AW160+ДАННЫЕ!$AS160+ДАННЫЕ!$AT160&gt;0,1,0)&amp;"x"&amp;ДАННЫЕ!$AG160&amp;"p"&amp;IF(ДАННЫЕ!$BY160&gt;0,1,0)&amp;"v"&amp;IF(ДАННЫЕ!$BZ160&gt;0,1,0)&amp;"n"&amp;ДАННЫЕ!$CA160&amp;"t"&amp;ДАННЫЕ!$AY160&amp;"k"&amp;ДАННЫЕ!$CB160&amp;"q"&amp;ДАННЫЕ!$CC160&amp;"w"&amp;ДАННЫЕ!$CD160&amp;"e"&amp;ДАННЫЕ!$CE160&amp;"m"&amp;ДАННЫЕ!$CF160&amp;"c"&amp;ДАННЫЕ!$CG160&amp;"z"&amp;ДАННЫЕ!$CH160&amp;"d"&amp;IF(H160=4,1,0)&amp;"s"&amp;IF(ДАННЫЕ!$J160=1,0,1)&amp;"u"&amp;IF(ДАННЫЕ!$CJ160&gt;0,1,0)</f>
        <v>g0cf0a06AR1VG0o0xp0v0ntkqwemczd0s1u0</v>
      </c>
      <c r="O160" s="28" t="str">
        <f>ДАННЫЕ!$I160&amp;"g"&amp;B160&amp;A160&amp;"f"&amp;P160&amp;"c"&amp;IF(ДАННЫЕ!$U160&gt;0,1,0)&amp;"s"&amp;IF(ДАННЫЕ!$Q160&gt;0,IF(YEAR(ДАННЫЕ!$F$1)=YEAR(ДАННЫЕ!$Q160),IF(MONTH(ДАННЫЕ!$F$1)=MONTH(ДАННЫЕ!$Q160),111,11),1),0)&amp;"i"&amp;IF(ДАННЫЕ!$R160+ДАННЫЕ!$S160+ДАННЫЕ!$T160=0,0,1)&amp;"h"&amp;IF(ДАННЫЕ!$P160&gt;0,1,0)&amp;"p"&amp;IF(ДАННЫЕ!$CI160&gt;0,IF(YEAR(ДАННЫЕ!$F$1)=YEAR(ДАННЫЕ!$CI160),IF(MONTH(ДАННЫЕ!$F$1)=MONTH(ДАННЫЕ!$CI160),111,11),1),0)&amp;"d"&amp;IF(ДАННЫЕ!$CJ160&gt;0,IF(YEAR(ДАННЫЕ!$F$1)=YEAR(ДАННЫЕ!$CJ160),IF(MONTH(ДАННЫЕ!$F$1)=MONTH(ДАННЫЕ!$CJ160),111,11),1),0)&amp;"o"&amp;IF(ДАННЫЕ!$CK160&gt;0,IF(MONTH(ДАННЫЕ!$F$1)=MONTH(ДАННЫЕ!$CK160),111,11),0)&amp;"v"&amp;IF(ДАННЫЕ!$BE160&gt;0,IF(MONTH(ДАННЫЕ!$F$1)=MONTH(ДАННЫЕ!$BE160),111,11),0)</f>
        <v>g00f0c0s0i0h0p0d0o0v0</v>
      </c>
      <c r="P160" s="15">
        <f t="shared" si="8"/>
        <v>0</v>
      </c>
      <c r="Q160" s="15">
        <f>IF(ДАННЫЕ!$F$1&gt;ДАННЫЕ!$N160,IF(YEAR(ДАННЫЕ!$F$1)=YEAR(ДАННЫЕ!M160),1,0),0)</f>
        <v>0</v>
      </c>
      <c r="R160" s="15">
        <f>IF(ДАННЫЕ!$F$1&gt;ДАННЫЕ!$N160,IF(YEAR(ДАННЫЕ!$F$1)=YEAR(ДАННЫЕ!N160),1,0),0)</f>
        <v>0</v>
      </c>
      <c r="S160" s="15">
        <f>IF(ДАННЫЕ!$AA160="2А",1,IF(ДАННЫЕ!$AA160="2Б",2,IF(ДАННЫЕ!$AA160="2В",3,IF(ДАННЫЕ!$AA160=3,4,IF(ДАННЫЕ!$AA160="4А",5,IF(ДАННЫЕ!$AA160="4Б",6,IF(ДАННЫЕ!$AA160="4В",7,IF(ДАННЫЕ!$AA160=5,8,0))))))))</f>
        <v>0</v>
      </c>
      <c r="T160" s="15">
        <f>IF(OR(ДАННЫЕ!$AC160=2,ДАННЫЕ!$AD160=2,ДАННЫЕ!$AE160=2),2,IF(OR(ДАННЫЕ!$AC160=1,ДАННЫЕ!$AD160=1,ДАННЫЕ!$AE160=1),1,0))</f>
        <v>0</v>
      </c>
    </row>
    <row r="161" spans="1:20" ht="15" customHeight="1" x14ac:dyDescent="0.2">
      <c r="A161" s="78">
        <f>IF(B161&gt;0,IF(MONTH(ДАННЫЕ!$F$1)=MONTH(ДАННЫЕ!$B161),1,0),0)</f>
        <v>0</v>
      </c>
      <c r="B161" s="14">
        <f>IF(ДАННЫЕ!$B161&gt;0,IF(YEAR(ДАННЫЕ!$F$1)=YEAR(ДАННЫЕ!$B161),1,0),0)</f>
        <v>0</v>
      </c>
      <c r="C161" s="14">
        <f>IF(ДАННЫЕ!$CM161&gt;0,IF(YEAR(ДАННЫЕ!$F$1)=YEAR(ДАННЫЕ!$CM161),1,0),0)</f>
        <v>0</v>
      </c>
      <c r="D161" s="14">
        <f>IF(ДАННЫЕ!$CJ161&gt;0,IF(ДАННЫЕ!$CL161&gt;ДАННЫЕ!$F$1,1,IF(ДАННЫЕ!$CL161&gt;0,0,1)),0)</f>
        <v>0</v>
      </c>
      <c r="E161" s="43" t="str">
        <f ca="1">IF(ДАННЫЕ!$F$1&gt;0,IF(ДАННЫЕ!$G161&gt;0,DATEDIF(ДАННЫЕ!$G161,ДАННЫЕ!$F$1,"y"),""),IF(ДАННЫЕ!$G161&gt;0,DATEDIF(ДАННЫЕ!$G161,TODAY(),"y"),""))</f>
        <v/>
      </c>
      <c r="F161" s="43" t="str">
        <f xml:space="preserve"> IF(ДАННЫЕ!$F161="М",IF(E161&gt;=18,IF(E161&lt;60,1,""),""),"")&amp;IF(ДАННЫЕ!$F161="Ж",IF(E161&gt;=18,IF(E161&lt;55,1,""),""),"")</f>
        <v/>
      </c>
      <c r="G161" s="43" t="str">
        <f xml:space="preserve"> IF(ДАННЫЕ!$F161="М",IF(E161&gt;=60,2,""),"")&amp;IF(ДАННЫЕ!$F161="Ж",IF(E161&gt;=55,2,""),"")</f>
        <v/>
      </c>
      <c r="H161" s="43" t="str">
        <f t="shared" ca="1" si="6"/>
        <v/>
      </c>
      <c r="I161" s="43" t="str">
        <f t="shared" ca="1" si="7"/>
        <v>03</v>
      </c>
      <c r="J161" s="28" t="str">
        <f ca="1">ДАННЫЕ!$F161&amp;H161&amp;I161&amp;ДАННЫЕ!$I161&amp;"m"&amp;IF(ДАННЫЕ!$I161&gt;0,IF(ДАННЫЕ!$J161&gt;0,0,1),"")&amp;"f"&amp;IF(ДАННЫЕ!$R161&gt;0,IF(YEAR(ДАННЫЕ!$F$1)=YEAR(ДАННЫЕ!$R161),1,0),0)&amp;"z"&amp;ДАННЫЕ!$R161&amp;"p"&amp;ДАННЫЕ!$S161&amp;"i"&amp;ДАННЫЕ!$T161&amp;"h"&amp;ДАННЫЕ!$K161&amp;"be"&amp;ДАННЫЕ!$BI161&amp;"CD"&amp;IF(ДАННЫЕ!BF161&gt;500,4,IF(ДАННЫЕ!BF161&gt;350,3,IF(ДАННЫЕ!BF161&gt;200,2,IF(ДАННЫЕ!BF161&gt;0,1,0))))&amp;"g"&amp;B161&amp;"d"&amp;H161&amp;"l"&amp;ДАННЫЕ!AT161&amp;"a"&amp;ДАННЫЕ!$V161&amp;"v"&amp;R161&amp;"k"&amp;ДАННЫЕ!$U161&amp;"s"&amp;ДАННЫЕ!$Y161&amp;"t"&amp;ДАННЫЕ!$X161&amp;"b"&amp;IF(ДАННЫЕ!$Q161&gt;1,1,0)&amp;"PP"&amp;ДАННЫЕ!Z161&amp;"c"&amp;S161&amp;"x"&amp;IF(ДАННЫЕ!$BY161&gt;0,IF(YEAR(ДАННЫЕ!$F$1)=YEAR(ДАННЫЕ!$BY161),1,0),0)&amp;"n"&amp;IF(ДАННЫЕ!$BZ161&gt;0,IF(YEAR(ДАННЫЕ!$F$1)=YEAR(ДАННЫЕ!$BZ161),1,0),0)&amp;"u"&amp;D161&amp;"z"&amp;IF(ДАННЫЕ!$CL161&gt;0,IF(YEAR(ДАННЫЕ!$F$1)&gt;YEAR(ДАННЫЕ!$CL161),11,12),0)</f>
        <v>03mf0zpihbeCD0g0dlav0kstb0PPc0x0n0u0z0</v>
      </c>
      <c r="K161" s="28" t="str">
        <f ca="1">ДАННЫЕ!$I161&amp;"x"&amp;B161&amp;"w"&amp;IF(T161+ДАННЫЕ!AD161+ДАННЫЕ!AE161+ДАННЫЕ!AF161+ДАННЫЕ!AG161+ДАННЫЕ!AH161+ДАННЫЕ!$AL161+ДАННЫЕ!AI161+ДАННЫЕ!AJ161+ДАННЫЕ!AK161+ДАННЫЕ!AP161+ДАННЫЕ!AQ161+ДАННЫЕ!AR161+ДАННЫЕ!$AM161+ДАННЫЕ!$AN161+ДАННЫЕ!AS161+ДАННЫЕ!AT161&gt;0,1,0)&amp;IF(OR(T161=2,ДАННЫЕ!AD161=2,ДАННЫЕ!AE161=2,ДАННЫЕ!AF161=2,ДАННЫЕ!AG161=2,ДАННЫЕ!AH161=2,ДАННЫЕ!$AL161=2,ДАННЫЕ!AI161=2,ДАННЫЕ!AJ161=2,ДАННЫЕ!AK161=2,ДАННЫЕ!AP161=2,ДАННЫЕ!AQ161=2,ДАННЫЕ!AR161=2,ДАННЫЕ!$AM161=2,ДАННЫЕ!$AN161=2,ДАННЫЕ!AS161=2,ДАННЫЕ!AT161=2),2,0)&amp;"t"&amp;IF(T161&gt;0,"1"&amp;T161,"00")&amp;"f"&amp;IF(ДАННЫЕ!$AC161,"1"&amp;ДАННЫЕ!$AC161,"00")&amp;"b"&amp;IF(ДАННЫЕ!$AD161,"1"&amp;ДАННЫЕ!$AD161,"00")&amp;"g"&amp;IF(ДАННЫЕ!$AF161,"1"&amp;ДАННЫЕ!$AF161,"00")&amp;"c"&amp;IF(ДАННЫЕ!$AG161,"1"&amp;ДАННЫЕ!$AG161,"00")&amp;"i"&amp;IF(ДАННЫЕ!$AH161,"1"&amp;ДАННЫЕ!$AH161,"00")&amp;"r"&amp;IF(ДАННЫЕ!$AL161,"1"&amp;ДАННЫЕ!$AL161,"00")&amp;"m"&amp;IF(ДАННЫЕ!$AI161,"1"&amp;ДАННЫЕ!$AI161,"00")&amp;"hS"&amp;IF(ДАННЫЕ!$AJ161,"1"&amp;ДАННЫЕ!$AJ161,"00")&amp;"hZ"&amp;IF(ДАННЫЕ!$AK161,"1"&amp;ДАННЫЕ!$AK161,"00")&amp;"p"&amp;IF(ДАННЫЕ!$AP161,"1"&amp;ДАННЫЕ!$AP161,"00")&amp;"k"&amp;IF(ДАННЫЕ!$AQ161,"1"&amp;ДАННЫЕ!$AQ161,"00")&amp;"z"&amp;IF(ДАННЫЕ!$AR161,"1"&amp;ДАННЫЕ!$AR161,"00")&amp;"j"&amp;IF(ДАННЫЕ!$AM161,"1"&amp;ДАННЫЕ!$AM161,"00")&amp;"n"&amp;IF(ДАННЫЕ!$AN161,"1"&amp;ДАННЫЕ!$AN161,"00")&amp;"E"&amp;ДАННЫЕ!BI161&amp;"L"&amp;ДАННЫЕ!AO161&amp;"h"&amp;IF(ДАННЫЕ!$AU161&gt;0,1,0)&amp;"v"&amp;IF(ДАННЫЕ!$AW161&gt;0,1,0)&amp;"a"&amp;IF(ДАННЫЕ!$AS161,"1"&amp;ДАННЫЕ!$AS161,"00")&amp;"s"&amp;IF(ДАННЫЕ!$AT161,"1"&amp;ДАННЫЕ!$AT161,"00")&amp;"u"&amp;IF(ДАННЫЕ!$CJ161&gt;0,1,0)&amp;"y"&amp;B161&amp;"d"&amp;H161&amp;"e"&amp;F161&amp;G161</f>
        <v>x0w00t00f00b00g00c00i00r00m00hS00hZ00p00k00z00j00n00ELh0v0a00s00u0y0de</v>
      </c>
      <c r="L161" s="28" t="str">
        <f ca="1">ДАННЫЕ!$I161&amp;"VN"&amp;IF(ДАННЫЕ!AW161&gt;0,11,10)&amp;"CD"&amp;IF(ДАННЫЕ!BF161&gt;500,16,IF(ДАННЫЕ!BF161&gt;350,15,IF(ДАННЫЕ!BF161&gt;=200,14,IF(ДАННЫЕ!BF161&gt;=100,13,IF(ДАННЫЕ!BF161&gt;=50,12,IF(ДАННЫЕ!BF161&gt;0,11,10))))))&amp;"AR"&amp;IF(ДАННЫЕ!BX161&gt;0,1,0)&amp;"GD"&amp;B161&amp;"VV"&amp;IF(E161&gt;=5,IF(E161&lt;18,1,0),0)</f>
        <v>VN10CD10AR0GD0VV0</v>
      </c>
      <c r="M161" s="28" t="str">
        <f>ДАННЫЕ!$I161&amp;"b"&amp;ДАННЫЕ!$BI161&amp;"r"&amp;ДАННЫЕ!$BJ161&amp;"CD"&amp;IF(ДАННЫЕ!BF161&gt;0,IF(ДАННЫЕ!BF161&lt;200,1,IF(ДАННЫЕ!BF161&lt;350,2,3)),0)&amp;"h"&amp;IF(ДАННЫЕ!$BK161+ДАННЫЕ!$BL161+ДАННЫЕ!$BM161&gt;0,1,0)&amp;"x"&amp;ДАННЫЕ!$BK161&amp;"y"&amp;ДАННЫЕ!$BL161&amp;"z"&amp;ДАННЫЕ!$BM161&amp;"c"&amp;IF(ДАННЫЕ!$BK161+ДАННЫЕ!$BL161+ДАННЫЕ!$BM161=3,1,0)&amp;"a"&amp;IF(ДАННЫЕ!$BQ161+ДАННЫЕ!$BR161&gt;0,1,0)&amp;"d"&amp;ДАННЫЕ!$BQ161&amp;"v"&amp;ДАННЫЕ!$BR161&amp;"p"&amp;ДАННЫЕ!$BS161&amp;"n"&amp;ДАННЫЕ!$BU161&amp;"t"&amp;ДАННЫЕ!$BV161&amp;"o"&amp;ДАННЫЕ!$BT161&amp;"l"&amp;IF(ДАННЫЕ!$BN161&gt;0,1,0)&amp;ДАННЫЕ!$BN161&amp;"g"&amp;ДАННЫЕ!$BO161&amp;"s"&amp;ДАННЫЕ!$BP161&amp;"DZ"&amp;IF(ДАННЫЕ!B161-ДАННЫЕ!G161 &lt; 60,IF(ДАННЫЕ!B161-ДАННЫЕ!G161 &gt;= 0,1,0),0)&amp;"u"&amp;IF(ДАННЫЕ!$CJ161&gt;0,1,0)</f>
        <v>brCD0h0xyzc0a0dvpntol0gsDZ1u0</v>
      </c>
      <c r="N161" s="28" t="str">
        <f ca="1">ДАННЫЕ!$F161&amp;ДАННЫЕ!$I161&amp;"g"&amp;B161&amp;"cf"&amp;D161&amp;"a"&amp;IF(ДАННЫЕ!$BX161&gt;0,1,0)&amp;IF(ДАННЫЕ!$BF161&gt;500,1,IF(ДАННЫЕ!$BF161&gt;350,2,IF(ДАННЫЕ!$BF161&gt;=200,3,IF(ДАННЫЕ!$BF161&gt;=100,4,IF(ДАННЫЕ!$BF161&gt;=50,5,IF(ДАННЫЕ!$BF161&lt;50,6,0))))))&amp;"AR"&amp;IF(DATEDIF(ДАННЫЕ!$BX161,ДАННЫЕ!$F$1,"y")&gt;1,1,0)&amp;"VG"&amp;IF(ДАННЫЕ!$BH161="0",1,0)&amp;"o"&amp;IF(T161+ДАННЫЕ!$AF161+ДАННЫЕ!$AG161+ДАННЫЕ!$AH161+ДАННЫЕ!$AI161+ДАННЫЕ!$AJ161+ДАННЫЕ!$AP161+ДАННЫЕ!$AQ161+ДАННЫЕ!$AR161+ДАННЫЕ!$AU161+ДАННЫЕ!$AW161+ДАННЫЕ!$AS161+ДАННЫЕ!$AT161&gt;0,1,0)&amp;"x"&amp;ДАННЫЕ!$AG161&amp;"p"&amp;IF(ДАННЫЕ!$BY161&gt;0,1,0)&amp;"v"&amp;IF(ДАННЫЕ!$BZ161&gt;0,1,0)&amp;"n"&amp;ДАННЫЕ!$CA161&amp;"t"&amp;ДАННЫЕ!$AY161&amp;"k"&amp;ДАННЫЕ!$CB161&amp;"q"&amp;ДАННЫЕ!$CC161&amp;"w"&amp;ДАННЫЕ!$CD161&amp;"e"&amp;ДАННЫЕ!$CE161&amp;"m"&amp;ДАННЫЕ!$CF161&amp;"c"&amp;ДАННЫЕ!$CG161&amp;"z"&amp;ДАННЫЕ!$CH161&amp;"d"&amp;IF(H161=4,1,0)&amp;"s"&amp;IF(ДАННЫЕ!$J161=1,0,1)&amp;"u"&amp;IF(ДАННЫЕ!$CJ161&gt;0,1,0)</f>
        <v>g0cf0a06AR1VG0o0xp0v0ntkqwemczd0s1u0</v>
      </c>
      <c r="O161" s="28" t="str">
        <f>ДАННЫЕ!$I161&amp;"g"&amp;B161&amp;A161&amp;"f"&amp;P161&amp;"c"&amp;IF(ДАННЫЕ!$U161&gt;0,1,0)&amp;"s"&amp;IF(ДАННЫЕ!$Q161&gt;0,IF(YEAR(ДАННЫЕ!$F$1)=YEAR(ДАННЫЕ!$Q161),IF(MONTH(ДАННЫЕ!$F$1)=MONTH(ДАННЫЕ!$Q161),111,11),1),0)&amp;"i"&amp;IF(ДАННЫЕ!$R161+ДАННЫЕ!$S161+ДАННЫЕ!$T161=0,0,1)&amp;"h"&amp;IF(ДАННЫЕ!$P161&gt;0,1,0)&amp;"p"&amp;IF(ДАННЫЕ!$CI161&gt;0,IF(YEAR(ДАННЫЕ!$F$1)=YEAR(ДАННЫЕ!$CI161),IF(MONTH(ДАННЫЕ!$F$1)=MONTH(ДАННЫЕ!$CI161),111,11),1),0)&amp;"d"&amp;IF(ДАННЫЕ!$CJ161&gt;0,IF(YEAR(ДАННЫЕ!$F$1)=YEAR(ДАННЫЕ!$CJ161),IF(MONTH(ДАННЫЕ!$F$1)=MONTH(ДАННЫЕ!$CJ161),111,11),1),0)&amp;"o"&amp;IF(ДАННЫЕ!$CK161&gt;0,IF(MONTH(ДАННЫЕ!$F$1)=MONTH(ДАННЫЕ!$CK161),111,11),0)&amp;"v"&amp;IF(ДАННЫЕ!$BE161&gt;0,IF(MONTH(ДАННЫЕ!$F$1)=MONTH(ДАННЫЕ!$BE161),111,11),0)</f>
        <v>g00f0c0s0i0h0p0d0o0v0</v>
      </c>
      <c r="P161" s="15">
        <f t="shared" si="8"/>
        <v>0</v>
      </c>
      <c r="Q161" s="15">
        <f>IF(ДАННЫЕ!$F$1&gt;ДАННЫЕ!$N161,IF(YEAR(ДАННЫЕ!$F$1)=YEAR(ДАННЫЕ!M161),1,0),0)</f>
        <v>0</v>
      </c>
      <c r="R161" s="15">
        <f>IF(ДАННЫЕ!$F$1&gt;ДАННЫЕ!$N161,IF(YEAR(ДАННЫЕ!$F$1)=YEAR(ДАННЫЕ!N161),1,0),0)</f>
        <v>0</v>
      </c>
      <c r="S161" s="15">
        <f>IF(ДАННЫЕ!$AA161="2А",1,IF(ДАННЫЕ!$AA161="2Б",2,IF(ДАННЫЕ!$AA161="2В",3,IF(ДАННЫЕ!$AA161=3,4,IF(ДАННЫЕ!$AA161="4А",5,IF(ДАННЫЕ!$AA161="4Б",6,IF(ДАННЫЕ!$AA161="4В",7,IF(ДАННЫЕ!$AA161=5,8,0))))))))</f>
        <v>0</v>
      </c>
      <c r="T161" s="15">
        <f>IF(OR(ДАННЫЕ!$AC161=2,ДАННЫЕ!$AD161=2,ДАННЫЕ!$AE161=2),2,IF(OR(ДАННЫЕ!$AC161=1,ДАННЫЕ!$AD161=1,ДАННЫЕ!$AE161=1),1,0))</f>
        <v>0</v>
      </c>
    </row>
    <row r="162" spans="1:20" ht="15" customHeight="1" x14ac:dyDescent="0.2">
      <c r="A162" s="78">
        <f>IF(B162&gt;0,IF(MONTH(ДАННЫЕ!$F$1)=MONTH(ДАННЫЕ!$B162),1,0),0)</f>
        <v>0</v>
      </c>
      <c r="B162" s="14">
        <f>IF(ДАННЫЕ!$B162&gt;0,IF(YEAR(ДАННЫЕ!$F$1)=YEAR(ДАННЫЕ!$B162),1,0),0)</f>
        <v>0</v>
      </c>
      <c r="C162" s="14">
        <f>IF(ДАННЫЕ!$CM162&gt;0,IF(YEAR(ДАННЫЕ!$F$1)=YEAR(ДАННЫЕ!$CM162),1,0),0)</f>
        <v>0</v>
      </c>
      <c r="D162" s="14">
        <f>IF(ДАННЫЕ!$CJ162&gt;0,IF(ДАННЫЕ!$CL162&gt;ДАННЫЕ!$F$1,1,IF(ДАННЫЕ!$CL162&gt;0,0,1)),0)</f>
        <v>0</v>
      </c>
      <c r="E162" s="43" t="str">
        <f ca="1">IF(ДАННЫЕ!$F$1&gt;0,IF(ДАННЫЕ!$G162&gt;0,DATEDIF(ДАННЫЕ!$G162,ДАННЫЕ!$F$1,"y"),""),IF(ДАННЫЕ!$G162&gt;0,DATEDIF(ДАННЫЕ!$G162,TODAY(),"y"),""))</f>
        <v/>
      </c>
      <c r="F162" s="43" t="str">
        <f xml:space="preserve"> IF(ДАННЫЕ!$F162="М",IF(E162&gt;=18,IF(E162&lt;60,1,""),""),"")&amp;IF(ДАННЫЕ!$F162="Ж",IF(E162&gt;=18,IF(E162&lt;55,1,""),""),"")</f>
        <v/>
      </c>
      <c r="G162" s="43" t="str">
        <f xml:space="preserve"> IF(ДАННЫЕ!$F162="М",IF(E162&gt;=60,2,""),"")&amp;IF(ДАННЫЕ!$F162="Ж",IF(E162&gt;=55,2,""),"")</f>
        <v/>
      </c>
      <c r="H162" s="43" t="str">
        <f t="shared" ca="1" si="6"/>
        <v/>
      </c>
      <c r="I162" s="43" t="str">
        <f t="shared" ca="1" si="7"/>
        <v>03</v>
      </c>
      <c r="J162" s="28" t="str">
        <f ca="1">ДАННЫЕ!$F162&amp;H162&amp;I162&amp;ДАННЫЕ!$I162&amp;"m"&amp;IF(ДАННЫЕ!$I162&gt;0,IF(ДАННЫЕ!$J162&gt;0,0,1),"")&amp;"f"&amp;IF(ДАННЫЕ!$R162&gt;0,IF(YEAR(ДАННЫЕ!$F$1)=YEAR(ДАННЫЕ!$R162),1,0),0)&amp;"z"&amp;ДАННЫЕ!$R162&amp;"p"&amp;ДАННЫЕ!$S162&amp;"i"&amp;ДАННЫЕ!$T162&amp;"h"&amp;ДАННЫЕ!$K162&amp;"be"&amp;ДАННЫЕ!$BI162&amp;"CD"&amp;IF(ДАННЫЕ!BF162&gt;500,4,IF(ДАННЫЕ!BF162&gt;350,3,IF(ДАННЫЕ!BF162&gt;200,2,IF(ДАННЫЕ!BF162&gt;0,1,0))))&amp;"g"&amp;B162&amp;"d"&amp;H162&amp;"l"&amp;ДАННЫЕ!AT162&amp;"a"&amp;ДАННЫЕ!$V162&amp;"v"&amp;R162&amp;"k"&amp;ДАННЫЕ!$U162&amp;"s"&amp;ДАННЫЕ!$Y162&amp;"t"&amp;ДАННЫЕ!$X162&amp;"b"&amp;IF(ДАННЫЕ!$Q162&gt;1,1,0)&amp;"PP"&amp;ДАННЫЕ!Z162&amp;"c"&amp;S162&amp;"x"&amp;IF(ДАННЫЕ!$BY162&gt;0,IF(YEAR(ДАННЫЕ!$F$1)=YEAR(ДАННЫЕ!$BY162),1,0),0)&amp;"n"&amp;IF(ДАННЫЕ!$BZ162&gt;0,IF(YEAR(ДАННЫЕ!$F$1)=YEAR(ДАННЫЕ!$BZ162),1,0),0)&amp;"u"&amp;D162&amp;"z"&amp;IF(ДАННЫЕ!$CL162&gt;0,IF(YEAR(ДАННЫЕ!$F$1)&gt;YEAR(ДАННЫЕ!$CL162),11,12),0)</f>
        <v>03mf0zpihbeCD0g0dlav0kstb0PPc0x0n0u0z0</v>
      </c>
      <c r="K162" s="28" t="str">
        <f ca="1">ДАННЫЕ!$I162&amp;"x"&amp;B162&amp;"w"&amp;IF(T162+ДАННЫЕ!AD162+ДАННЫЕ!AE162+ДАННЫЕ!AF162+ДАННЫЕ!AG162+ДАННЫЕ!AH162+ДАННЫЕ!$AL162+ДАННЫЕ!AI162+ДАННЫЕ!AJ162+ДАННЫЕ!AK162+ДАННЫЕ!AP162+ДАННЫЕ!AQ162+ДАННЫЕ!AR162+ДАННЫЕ!$AM162+ДАННЫЕ!$AN162+ДАННЫЕ!AS162+ДАННЫЕ!AT162&gt;0,1,0)&amp;IF(OR(T162=2,ДАННЫЕ!AD162=2,ДАННЫЕ!AE162=2,ДАННЫЕ!AF162=2,ДАННЫЕ!AG162=2,ДАННЫЕ!AH162=2,ДАННЫЕ!$AL162=2,ДАННЫЕ!AI162=2,ДАННЫЕ!AJ162=2,ДАННЫЕ!AK162=2,ДАННЫЕ!AP162=2,ДАННЫЕ!AQ162=2,ДАННЫЕ!AR162=2,ДАННЫЕ!$AM162=2,ДАННЫЕ!$AN162=2,ДАННЫЕ!AS162=2,ДАННЫЕ!AT162=2),2,0)&amp;"t"&amp;IF(T162&gt;0,"1"&amp;T162,"00")&amp;"f"&amp;IF(ДАННЫЕ!$AC162,"1"&amp;ДАННЫЕ!$AC162,"00")&amp;"b"&amp;IF(ДАННЫЕ!$AD162,"1"&amp;ДАННЫЕ!$AD162,"00")&amp;"g"&amp;IF(ДАННЫЕ!$AF162,"1"&amp;ДАННЫЕ!$AF162,"00")&amp;"c"&amp;IF(ДАННЫЕ!$AG162,"1"&amp;ДАННЫЕ!$AG162,"00")&amp;"i"&amp;IF(ДАННЫЕ!$AH162,"1"&amp;ДАННЫЕ!$AH162,"00")&amp;"r"&amp;IF(ДАННЫЕ!$AL162,"1"&amp;ДАННЫЕ!$AL162,"00")&amp;"m"&amp;IF(ДАННЫЕ!$AI162,"1"&amp;ДАННЫЕ!$AI162,"00")&amp;"hS"&amp;IF(ДАННЫЕ!$AJ162,"1"&amp;ДАННЫЕ!$AJ162,"00")&amp;"hZ"&amp;IF(ДАННЫЕ!$AK162,"1"&amp;ДАННЫЕ!$AK162,"00")&amp;"p"&amp;IF(ДАННЫЕ!$AP162,"1"&amp;ДАННЫЕ!$AP162,"00")&amp;"k"&amp;IF(ДАННЫЕ!$AQ162,"1"&amp;ДАННЫЕ!$AQ162,"00")&amp;"z"&amp;IF(ДАННЫЕ!$AR162,"1"&amp;ДАННЫЕ!$AR162,"00")&amp;"j"&amp;IF(ДАННЫЕ!$AM162,"1"&amp;ДАННЫЕ!$AM162,"00")&amp;"n"&amp;IF(ДАННЫЕ!$AN162,"1"&amp;ДАННЫЕ!$AN162,"00")&amp;"E"&amp;ДАННЫЕ!BI162&amp;"L"&amp;ДАННЫЕ!AO162&amp;"h"&amp;IF(ДАННЫЕ!$AU162&gt;0,1,0)&amp;"v"&amp;IF(ДАННЫЕ!$AW162&gt;0,1,0)&amp;"a"&amp;IF(ДАННЫЕ!$AS162,"1"&amp;ДАННЫЕ!$AS162,"00")&amp;"s"&amp;IF(ДАННЫЕ!$AT162,"1"&amp;ДАННЫЕ!$AT162,"00")&amp;"u"&amp;IF(ДАННЫЕ!$CJ162&gt;0,1,0)&amp;"y"&amp;B162&amp;"d"&amp;H162&amp;"e"&amp;F162&amp;G162</f>
        <v>x0w00t00f00b00g00c00i00r00m00hS00hZ00p00k00z00j00n00ELh0v0a00s00u0y0de</v>
      </c>
      <c r="L162" s="28" t="str">
        <f ca="1">ДАННЫЕ!$I162&amp;"VN"&amp;IF(ДАННЫЕ!AW162&gt;0,11,10)&amp;"CD"&amp;IF(ДАННЫЕ!BF162&gt;500,16,IF(ДАННЫЕ!BF162&gt;350,15,IF(ДАННЫЕ!BF162&gt;=200,14,IF(ДАННЫЕ!BF162&gt;=100,13,IF(ДАННЫЕ!BF162&gt;=50,12,IF(ДАННЫЕ!BF162&gt;0,11,10))))))&amp;"AR"&amp;IF(ДАННЫЕ!BX162&gt;0,1,0)&amp;"GD"&amp;B162&amp;"VV"&amp;IF(E162&gt;=5,IF(E162&lt;18,1,0),0)</f>
        <v>VN10CD10AR0GD0VV0</v>
      </c>
      <c r="M162" s="28" t="str">
        <f>ДАННЫЕ!$I162&amp;"b"&amp;ДАННЫЕ!$BI162&amp;"r"&amp;ДАННЫЕ!$BJ162&amp;"CD"&amp;IF(ДАННЫЕ!BF162&gt;0,IF(ДАННЫЕ!BF162&lt;200,1,IF(ДАННЫЕ!BF162&lt;350,2,3)),0)&amp;"h"&amp;IF(ДАННЫЕ!$BK162+ДАННЫЕ!$BL162+ДАННЫЕ!$BM162&gt;0,1,0)&amp;"x"&amp;ДАННЫЕ!$BK162&amp;"y"&amp;ДАННЫЕ!$BL162&amp;"z"&amp;ДАННЫЕ!$BM162&amp;"c"&amp;IF(ДАННЫЕ!$BK162+ДАННЫЕ!$BL162+ДАННЫЕ!$BM162=3,1,0)&amp;"a"&amp;IF(ДАННЫЕ!$BQ162+ДАННЫЕ!$BR162&gt;0,1,0)&amp;"d"&amp;ДАННЫЕ!$BQ162&amp;"v"&amp;ДАННЫЕ!$BR162&amp;"p"&amp;ДАННЫЕ!$BS162&amp;"n"&amp;ДАННЫЕ!$BU162&amp;"t"&amp;ДАННЫЕ!$BV162&amp;"o"&amp;ДАННЫЕ!$BT162&amp;"l"&amp;IF(ДАННЫЕ!$BN162&gt;0,1,0)&amp;ДАННЫЕ!$BN162&amp;"g"&amp;ДАННЫЕ!$BO162&amp;"s"&amp;ДАННЫЕ!$BP162&amp;"DZ"&amp;IF(ДАННЫЕ!B162-ДАННЫЕ!G162 &lt; 60,IF(ДАННЫЕ!B162-ДАННЫЕ!G162 &gt;= 0,1,0),0)&amp;"u"&amp;IF(ДАННЫЕ!$CJ162&gt;0,1,0)</f>
        <v>brCD0h0xyzc0a0dvpntol0gsDZ1u0</v>
      </c>
      <c r="N162" s="28" t="str">
        <f ca="1">ДАННЫЕ!$F162&amp;ДАННЫЕ!$I162&amp;"g"&amp;B162&amp;"cf"&amp;D162&amp;"a"&amp;IF(ДАННЫЕ!$BX162&gt;0,1,0)&amp;IF(ДАННЫЕ!$BF162&gt;500,1,IF(ДАННЫЕ!$BF162&gt;350,2,IF(ДАННЫЕ!$BF162&gt;=200,3,IF(ДАННЫЕ!$BF162&gt;=100,4,IF(ДАННЫЕ!$BF162&gt;=50,5,IF(ДАННЫЕ!$BF162&lt;50,6,0))))))&amp;"AR"&amp;IF(DATEDIF(ДАННЫЕ!$BX162,ДАННЫЕ!$F$1,"y")&gt;1,1,0)&amp;"VG"&amp;IF(ДАННЫЕ!$BH162="0",1,0)&amp;"o"&amp;IF(T162+ДАННЫЕ!$AF162+ДАННЫЕ!$AG162+ДАННЫЕ!$AH162+ДАННЫЕ!$AI162+ДАННЫЕ!$AJ162+ДАННЫЕ!$AP162+ДАННЫЕ!$AQ162+ДАННЫЕ!$AR162+ДАННЫЕ!$AU162+ДАННЫЕ!$AW162+ДАННЫЕ!$AS162+ДАННЫЕ!$AT162&gt;0,1,0)&amp;"x"&amp;ДАННЫЕ!$AG162&amp;"p"&amp;IF(ДАННЫЕ!$BY162&gt;0,1,0)&amp;"v"&amp;IF(ДАННЫЕ!$BZ162&gt;0,1,0)&amp;"n"&amp;ДАННЫЕ!$CA162&amp;"t"&amp;ДАННЫЕ!$AY162&amp;"k"&amp;ДАННЫЕ!$CB162&amp;"q"&amp;ДАННЫЕ!$CC162&amp;"w"&amp;ДАННЫЕ!$CD162&amp;"e"&amp;ДАННЫЕ!$CE162&amp;"m"&amp;ДАННЫЕ!$CF162&amp;"c"&amp;ДАННЫЕ!$CG162&amp;"z"&amp;ДАННЫЕ!$CH162&amp;"d"&amp;IF(H162=4,1,0)&amp;"s"&amp;IF(ДАННЫЕ!$J162=1,0,1)&amp;"u"&amp;IF(ДАННЫЕ!$CJ162&gt;0,1,0)</f>
        <v>g0cf0a06AR1VG0o0xp0v0ntkqwemczd0s1u0</v>
      </c>
      <c r="O162" s="28" t="str">
        <f>ДАННЫЕ!$I162&amp;"g"&amp;B162&amp;A162&amp;"f"&amp;P162&amp;"c"&amp;IF(ДАННЫЕ!$U162&gt;0,1,0)&amp;"s"&amp;IF(ДАННЫЕ!$Q162&gt;0,IF(YEAR(ДАННЫЕ!$F$1)=YEAR(ДАННЫЕ!$Q162),IF(MONTH(ДАННЫЕ!$F$1)=MONTH(ДАННЫЕ!$Q162),111,11),1),0)&amp;"i"&amp;IF(ДАННЫЕ!$R162+ДАННЫЕ!$S162+ДАННЫЕ!$T162=0,0,1)&amp;"h"&amp;IF(ДАННЫЕ!$P162&gt;0,1,0)&amp;"p"&amp;IF(ДАННЫЕ!$CI162&gt;0,IF(YEAR(ДАННЫЕ!$F$1)=YEAR(ДАННЫЕ!$CI162),IF(MONTH(ДАННЫЕ!$F$1)=MONTH(ДАННЫЕ!$CI162),111,11),1),0)&amp;"d"&amp;IF(ДАННЫЕ!$CJ162&gt;0,IF(YEAR(ДАННЫЕ!$F$1)=YEAR(ДАННЫЕ!$CJ162),IF(MONTH(ДАННЫЕ!$F$1)=MONTH(ДАННЫЕ!$CJ162),111,11),1),0)&amp;"o"&amp;IF(ДАННЫЕ!$CK162&gt;0,IF(MONTH(ДАННЫЕ!$F$1)=MONTH(ДАННЫЕ!$CK162),111,11),0)&amp;"v"&amp;IF(ДАННЫЕ!$BE162&gt;0,IF(MONTH(ДАННЫЕ!$F$1)=MONTH(ДАННЫЕ!$BE162),111,11),0)</f>
        <v>g00f0c0s0i0h0p0d0o0v0</v>
      </c>
      <c r="P162" s="15">
        <f t="shared" si="8"/>
        <v>0</v>
      </c>
      <c r="Q162" s="15">
        <f>IF(ДАННЫЕ!$F$1&gt;ДАННЫЕ!$N162,IF(YEAR(ДАННЫЕ!$F$1)=YEAR(ДАННЫЕ!M162),1,0),0)</f>
        <v>0</v>
      </c>
      <c r="R162" s="15">
        <f>IF(ДАННЫЕ!$F$1&gt;ДАННЫЕ!$N162,IF(YEAR(ДАННЫЕ!$F$1)=YEAR(ДАННЫЕ!N162),1,0),0)</f>
        <v>0</v>
      </c>
      <c r="S162" s="15">
        <f>IF(ДАННЫЕ!$AA162="2А",1,IF(ДАННЫЕ!$AA162="2Б",2,IF(ДАННЫЕ!$AA162="2В",3,IF(ДАННЫЕ!$AA162=3,4,IF(ДАННЫЕ!$AA162="4А",5,IF(ДАННЫЕ!$AA162="4Б",6,IF(ДАННЫЕ!$AA162="4В",7,IF(ДАННЫЕ!$AA162=5,8,0))))))))</f>
        <v>0</v>
      </c>
      <c r="T162" s="15">
        <f>IF(OR(ДАННЫЕ!$AC162=2,ДАННЫЕ!$AD162=2,ДАННЫЕ!$AE162=2),2,IF(OR(ДАННЫЕ!$AC162=1,ДАННЫЕ!$AD162=1,ДАННЫЕ!$AE162=1),1,0))</f>
        <v>0</v>
      </c>
    </row>
    <row r="163" spans="1:20" ht="15" customHeight="1" x14ac:dyDescent="0.2">
      <c r="A163" s="78">
        <f>IF(B163&gt;0,IF(MONTH(ДАННЫЕ!$F$1)=MONTH(ДАННЫЕ!$B163),1,0),0)</f>
        <v>0</v>
      </c>
      <c r="B163" s="14">
        <f>IF(ДАННЫЕ!$B163&gt;0,IF(YEAR(ДАННЫЕ!$F$1)=YEAR(ДАННЫЕ!$B163),1,0),0)</f>
        <v>0</v>
      </c>
      <c r="C163" s="14">
        <f>IF(ДАННЫЕ!$CM163&gt;0,IF(YEAR(ДАННЫЕ!$F$1)=YEAR(ДАННЫЕ!$CM163),1,0),0)</f>
        <v>0</v>
      </c>
      <c r="D163" s="14">
        <f>IF(ДАННЫЕ!$CJ163&gt;0,IF(ДАННЫЕ!$CL163&gt;ДАННЫЕ!$F$1,1,IF(ДАННЫЕ!$CL163&gt;0,0,1)),0)</f>
        <v>0</v>
      </c>
      <c r="E163" s="43" t="str">
        <f ca="1">IF(ДАННЫЕ!$F$1&gt;0,IF(ДАННЫЕ!$G163&gt;0,DATEDIF(ДАННЫЕ!$G163,ДАННЫЕ!$F$1,"y"),""),IF(ДАННЫЕ!$G163&gt;0,DATEDIF(ДАННЫЕ!$G163,TODAY(),"y"),""))</f>
        <v/>
      </c>
      <c r="F163" s="43" t="str">
        <f xml:space="preserve"> IF(ДАННЫЕ!$F163="М",IF(E163&gt;=18,IF(E163&lt;60,1,""),""),"")&amp;IF(ДАННЫЕ!$F163="Ж",IF(E163&gt;=18,IF(E163&lt;55,1,""),""),"")</f>
        <v/>
      </c>
      <c r="G163" s="43" t="str">
        <f xml:space="preserve"> IF(ДАННЫЕ!$F163="М",IF(E163&gt;=60,2,""),"")&amp;IF(ДАННЫЕ!$F163="Ж",IF(E163&gt;=55,2,""),"")</f>
        <v/>
      </c>
      <c r="H163" s="43" t="str">
        <f t="shared" ca="1" si="6"/>
        <v/>
      </c>
      <c r="I163" s="43" t="str">
        <f t="shared" ca="1" si="7"/>
        <v>03</v>
      </c>
      <c r="J163" s="28" t="str">
        <f ca="1">ДАННЫЕ!$F163&amp;H163&amp;I163&amp;ДАННЫЕ!$I163&amp;"m"&amp;IF(ДАННЫЕ!$I163&gt;0,IF(ДАННЫЕ!$J163&gt;0,0,1),"")&amp;"f"&amp;IF(ДАННЫЕ!$R163&gt;0,IF(YEAR(ДАННЫЕ!$F$1)=YEAR(ДАННЫЕ!$R163),1,0),0)&amp;"z"&amp;ДАННЫЕ!$R163&amp;"p"&amp;ДАННЫЕ!$S163&amp;"i"&amp;ДАННЫЕ!$T163&amp;"h"&amp;ДАННЫЕ!$K163&amp;"be"&amp;ДАННЫЕ!$BI163&amp;"CD"&amp;IF(ДАННЫЕ!BF163&gt;500,4,IF(ДАННЫЕ!BF163&gt;350,3,IF(ДАННЫЕ!BF163&gt;200,2,IF(ДАННЫЕ!BF163&gt;0,1,0))))&amp;"g"&amp;B163&amp;"d"&amp;H163&amp;"l"&amp;ДАННЫЕ!AT163&amp;"a"&amp;ДАННЫЕ!$V163&amp;"v"&amp;R163&amp;"k"&amp;ДАННЫЕ!$U163&amp;"s"&amp;ДАННЫЕ!$Y163&amp;"t"&amp;ДАННЫЕ!$X163&amp;"b"&amp;IF(ДАННЫЕ!$Q163&gt;1,1,0)&amp;"PP"&amp;ДАННЫЕ!Z163&amp;"c"&amp;S163&amp;"x"&amp;IF(ДАННЫЕ!$BY163&gt;0,IF(YEAR(ДАННЫЕ!$F$1)=YEAR(ДАННЫЕ!$BY163),1,0),0)&amp;"n"&amp;IF(ДАННЫЕ!$BZ163&gt;0,IF(YEAR(ДАННЫЕ!$F$1)=YEAR(ДАННЫЕ!$BZ163),1,0),0)&amp;"u"&amp;D163&amp;"z"&amp;IF(ДАННЫЕ!$CL163&gt;0,IF(YEAR(ДАННЫЕ!$F$1)&gt;YEAR(ДАННЫЕ!$CL163),11,12),0)</f>
        <v>03mf0zpihbeCD0g0dlav0kstb0PPc0x0n0u0z0</v>
      </c>
      <c r="K163" s="28" t="str">
        <f ca="1">ДАННЫЕ!$I163&amp;"x"&amp;B163&amp;"w"&amp;IF(T163+ДАННЫЕ!AD163+ДАННЫЕ!AE163+ДАННЫЕ!AF163+ДАННЫЕ!AG163+ДАННЫЕ!AH163+ДАННЫЕ!$AL163+ДАННЫЕ!AI163+ДАННЫЕ!AJ163+ДАННЫЕ!AK163+ДАННЫЕ!AP163+ДАННЫЕ!AQ163+ДАННЫЕ!AR163+ДАННЫЕ!$AM163+ДАННЫЕ!$AN163+ДАННЫЕ!AS163+ДАННЫЕ!AT163&gt;0,1,0)&amp;IF(OR(T163=2,ДАННЫЕ!AD163=2,ДАННЫЕ!AE163=2,ДАННЫЕ!AF163=2,ДАННЫЕ!AG163=2,ДАННЫЕ!AH163=2,ДАННЫЕ!$AL163=2,ДАННЫЕ!AI163=2,ДАННЫЕ!AJ163=2,ДАННЫЕ!AK163=2,ДАННЫЕ!AP163=2,ДАННЫЕ!AQ163=2,ДАННЫЕ!AR163=2,ДАННЫЕ!$AM163=2,ДАННЫЕ!$AN163=2,ДАННЫЕ!AS163=2,ДАННЫЕ!AT163=2),2,0)&amp;"t"&amp;IF(T163&gt;0,"1"&amp;T163,"00")&amp;"f"&amp;IF(ДАННЫЕ!$AC163,"1"&amp;ДАННЫЕ!$AC163,"00")&amp;"b"&amp;IF(ДАННЫЕ!$AD163,"1"&amp;ДАННЫЕ!$AD163,"00")&amp;"g"&amp;IF(ДАННЫЕ!$AF163,"1"&amp;ДАННЫЕ!$AF163,"00")&amp;"c"&amp;IF(ДАННЫЕ!$AG163,"1"&amp;ДАННЫЕ!$AG163,"00")&amp;"i"&amp;IF(ДАННЫЕ!$AH163,"1"&amp;ДАННЫЕ!$AH163,"00")&amp;"r"&amp;IF(ДАННЫЕ!$AL163,"1"&amp;ДАННЫЕ!$AL163,"00")&amp;"m"&amp;IF(ДАННЫЕ!$AI163,"1"&amp;ДАННЫЕ!$AI163,"00")&amp;"hS"&amp;IF(ДАННЫЕ!$AJ163,"1"&amp;ДАННЫЕ!$AJ163,"00")&amp;"hZ"&amp;IF(ДАННЫЕ!$AK163,"1"&amp;ДАННЫЕ!$AK163,"00")&amp;"p"&amp;IF(ДАННЫЕ!$AP163,"1"&amp;ДАННЫЕ!$AP163,"00")&amp;"k"&amp;IF(ДАННЫЕ!$AQ163,"1"&amp;ДАННЫЕ!$AQ163,"00")&amp;"z"&amp;IF(ДАННЫЕ!$AR163,"1"&amp;ДАННЫЕ!$AR163,"00")&amp;"j"&amp;IF(ДАННЫЕ!$AM163,"1"&amp;ДАННЫЕ!$AM163,"00")&amp;"n"&amp;IF(ДАННЫЕ!$AN163,"1"&amp;ДАННЫЕ!$AN163,"00")&amp;"E"&amp;ДАННЫЕ!BI163&amp;"L"&amp;ДАННЫЕ!AO163&amp;"h"&amp;IF(ДАННЫЕ!$AU163&gt;0,1,0)&amp;"v"&amp;IF(ДАННЫЕ!$AW163&gt;0,1,0)&amp;"a"&amp;IF(ДАННЫЕ!$AS163,"1"&amp;ДАННЫЕ!$AS163,"00")&amp;"s"&amp;IF(ДАННЫЕ!$AT163,"1"&amp;ДАННЫЕ!$AT163,"00")&amp;"u"&amp;IF(ДАННЫЕ!$CJ163&gt;0,1,0)&amp;"y"&amp;B163&amp;"d"&amp;H163&amp;"e"&amp;F163&amp;G163</f>
        <v>x0w00t00f00b00g00c00i00r00m00hS00hZ00p00k00z00j00n00ELh0v0a00s00u0y0de</v>
      </c>
      <c r="L163" s="28" t="str">
        <f ca="1">ДАННЫЕ!$I163&amp;"VN"&amp;IF(ДАННЫЕ!AW163&gt;0,11,10)&amp;"CD"&amp;IF(ДАННЫЕ!BF163&gt;500,16,IF(ДАННЫЕ!BF163&gt;350,15,IF(ДАННЫЕ!BF163&gt;=200,14,IF(ДАННЫЕ!BF163&gt;=100,13,IF(ДАННЫЕ!BF163&gt;=50,12,IF(ДАННЫЕ!BF163&gt;0,11,10))))))&amp;"AR"&amp;IF(ДАННЫЕ!BX163&gt;0,1,0)&amp;"GD"&amp;B163&amp;"VV"&amp;IF(E163&gt;=5,IF(E163&lt;18,1,0),0)</f>
        <v>VN10CD10AR0GD0VV0</v>
      </c>
      <c r="M163" s="28" t="str">
        <f>ДАННЫЕ!$I163&amp;"b"&amp;ДАННЫЕ!$BI163&amp;"r"&amp;ДАННЫЕ!$BJ163&amp;"CD"&amp;IF(ДАННЫЕ!BF163&gt;0,IF(ДАННЫЕ!BF163&lt;200,1,IF(ДАННЫЕ!BF163&lt;350,2,3)),0)&amp;"h"&amp;IF(ДАННЫЕ!$BK163+ДАННЫЕ!$BL163+ДАННЫЕ!$BM163&gt;0,1,0)&amp;"x"&amp;ДАННЫЕ!$BK163&amp;"y"&amp;ДАННЫЕ!$BL163&amp;"z"&amp;ДАННЫЕ!$BM163&amp;"c"&amp;IF(ДАННЫЕ!$BK163+ДАННЫЕ!$BL163+ДАННЫЕ!$BM163=3,1,0)&amp;"a"&amp;IF(ДАННЫЕ!$BQ163+ДАННЫЕ!$BR163&gt;0,1,0)&amp;"d"&amp;ДАННЫЕ!$BQ163&amp;"v"&amp;ДАННЫЕ!$BR163&amp;"p"&amp;ДАННЫЕ!$BS163&amp;"n"&amp;ДАННЫЕ!$BU163&amp;"t"&amp;ДАННЫЕ!$BV163&amp;"o"&amp;ДАННЫЕ!$BT163&amp;"l"&amp;IF(ДАННЫЕ!$BN163&gt;0,1,0)&amp;ДАННЫЕ!$BN163&amp;"g"&amp;ДАННЫЕ!$BO163&amp;"s"&amp;ДАННЫЕ!$BP163&amp;"DZ"&amp;IF(ДАННЫЕ!B163-ДАННЫЕ!G163 &lt; 60,IF(ДАННЫЕ!B163-ДАННЫЕ!G163 &gt;= 0,1,0),0)&amp;"u"&amp;IF(ДАННЫЕ!$CJ163&gt;0,1,0)</f>
        <v>brCD0h0xyzc0a0dvpntol0gsDZ1u0</v>
      </c>
      <c r="N163" s="28" t="str">
        <f ca="1">ДАННЫЕ!$F163&amp;ДАННЫЕ!$I163&amp;"g"&amp;B163&amp;"cf"&amp;D163&amp;"a"&amp;IF(ДАННЫЕ!$BX163&gt;0,1,0)&amp;IF(ДАННЫЕ!$BF163&gt;500,1,IF(ДАННЫЕ!$BF163&gt;350,2,IF(ДАННЫЕ!$BF163&gt;=200,3,IF(ДАННЫЕ!$BF163&gt;=100,4,IF(ДАННЫЕ!$BF163&gt;=50,5,IF(ДАННЫЕ!$BF163&lt;50,6,0))))))&amp;"AR"&amp;IF(DATEDIF(ДАННЫЕ!$BX163,ДАННЫЕ!$F$1,"y")&gt;1,1,0)&amp;"VG"&amp;IF(ДАННЫЕ!$BH163="0",1,0)&amp;"o"&amp;IF(T163+ДАННЫЕ!$AF163+ДАННЫЕ!$AG163+ДАННЫЕ!$AH163+ДАННЫЕ!$AI163+ДАННЫЕ!$AJ163+ДАННЫЕ!$AP163+ДАННЫЕ!$AQ163+ДАННЫЕ!$AR163+ДАННЫЕ!$AU163+ДАННЫЕ!$AW163+ДАННЫЕ!$AS163+ДАННЫЕ!$AT163&gt;0,1,0)&amp;"x"&amp;ДАННЫЕ!$AG163&amp;"p"&amp;IF(ДАННЫЕ!$BY163&gt;0,1,0)&amp;"v"&amp;IF(ДАННЫЕ!$BZ163&gt;0,1,0)&amp;"n"&amp;ДАННЫЕ!$CA163&amp;"t"&amp;ДАННЫЕ!$AY163&amp;"k"&amp;ДАННЫЕ!$CB163&amp;"q"&amp;ДАННЫЕ!$CC163&amp;"w"&amp;ДАННЫЕ!$CD163&amp;"e"&amp;ДАННЫЕ!$CE163&amp;"m"&amp;ДАННЫЕ!$CF163&amp;"c"&amp;ДАННЫЕ!$CG163&amp;"z"&amp;ДАННЫЕ!$CH163&amp;"d"&amp;IF(H163=4,1,0)&amp;"s"&amp;IF(ДАННЫЕ!$J163=1,0,1)&amp;"u"&amp;IF(ДАННЫЕ!$CJ163&gt;0,1,0)</f>
        <v>g0cf0a06AR1VG0o0xp0v0ntkqwemczd0s1u0</v>
      </c>
      <c r="O163" s="28" t="str">
        <f>ДАННЫЕ!$I163&amp;"g"&amp;B163&amp;A163&amp;"f"&amp;P163&amp;"c"&amp;IF(ДАННЫЕ!$U163&gt;0,1,0)&amp;"s"&amp;IF(ДАННЫЕ!$Q163&gt;0,IF(YEAR(ДАННЫЕ!$F$1)=YEAR(ДАННЫЕ!$Q163),IF(MONTH(ДАННЫЕ!$F$1)=MONTH(ДАННЫЕ!$Q163),111,11),1),0)&amp;"i"&amp;IF(ДАННЫЕ!$R163+ДАННЫЕ!$S163+ДАННЫЕ!$T163=0,0,1)&amp;"h"&amp;IF(ДАННЫЕ!$P163&gt;0,1,0)&amp;"p"&amp;IF(ДАННЫЕ!$CI163&gt;0,IF(YEAR(ДАННЫЕ!$F$1)=YEAR(ДАННЫЕ!$CI163),IF(MONTH(ДАННЫЕ!$F$1)=MONTH(ДАННЫЕ!$CI163),111,11),1),0)&amp;"d"&amp;IF(ДАННЫЕ!$CJ163&gt;0,IF(YEAR(ДАННЫЕ!$F$1)=YEAR(ДАННЫЕ!$CJ163),IF(MONTH(ДАННЫЕ!$F$1)=MONTH(ДАННЫЕ!$CJ163),111,11),1),0)&amp;"o"&amp;IF(ДАННЫЕ!$CK163&gt;0,IF(MONTH(ДАННЫЕ!$F$1)=MONTH(ДАННЫЕ!$CK163),111,11),0)&amp;"v"&amp;IF(ДАННЫЕ!$BE163&gt;0,IF(MONTH(ДАННЫЕ!$F$1)=MONTH(ДАННЫЕ!$BE163),111,11),0)</f>
        <v>g00f0c0s0i0h0p0d0o0v0</v>
      </c>
      <c r="P163" s="15">
        <f t="shared" si="8"/>
        <v>0</v>
      </c>
      <c r="Q163" s="15">
        <f>IF(ДАННЫЕ!$F$1&gt;ДАННЫЕ!$N163,IF(YEAR(ДАННЫЕ!$F$1)=YEAR(ДАННЫЕ!M163),1,0),0)</f>
        <v>0</v>
      </c>
      <c r="R163" s="15">
        <f>IF(ДАННЫЕ!$F$1&gt;ДАННЫЕ!$N163,IF(YEAR(ДАННЫЕ!$F$1)=YEAR(ДАННЫЕ!N163),1,0),0)</f>
        <v>0</v>
      </c>
      <c r="S163" s="15">
        <f>IF(ДАННЫЕ!$AA163="2А",1,IF(ДАННЫЕ!$AA163="2Б",2,IF(ДАННЫЕ!$AA163="2В",3,IF(ДАННЫЕ!$AA163=3,4,IF(ДАННЫЕ!$AA163="4А",5,IF(ДАННЫЕ!$AA163="4Б",6,IF(ДАННЫЕ!$AA163="4В",7,IF(ДАННЫЕ!$AA163=5,8,0))))))))</f>
        <v>0</v>
      </c>
      <c r="T163" s="15">
        <f>IF(OR(ДАННЫЕ!$AC163=2,ДАННЫЕ!$AD163=2,ДАННЫЕ!$AE163=2),2,IF(OR(ДАННЫЕ!$AC163=1,ДАННЫЕ!$AD163=1,ДАННЫЕ!$AE163=1),1,0))</f>
        <v>0</v>
      </c>
    </row>
    <row r="164" spans="1:20" ht="15" customHeight="1" x14ac:dyDescent="0.2">
      <c r="A164" s="78">
        <f>IF(B164&gt;0,IF(MONTH(ДАННЫЕ!$F$1)=MONTH(ДАННЫЕ!$B164),1,0),0)</f>
        <v>0</v>
      </c>
      <c r="B164" s="14">
        <f>IF(ДАННЫЕ!$B164&gt;0,IF(YEAR(ДАННЫЕ!$F$1)=YEAR(ДАННЫЕ!$B164),1,0),0)</f>
        <v>0</v>
      </c>
      <c r="C164" s="14">
        <f>IF(ДАННЫЕ!$CM164&gt;0,IF(YEAR(ДАННЫЕ!$F$1)=YEAR(ДАННЫЕ!$CM164),1,0),0)</f>
        <v>0</v>
      </c>
      <c r="D164" s="14">
        <f>IF(ДАННЫЕ!$CJ164&gt;0,IF(ДАННЫЕ!$CL164&gt;ДАННЫЕ!$F$1,1,IF(ДАННЫЕ!$CL164&gt;0,0,1)),0)</f>
        <v>0</v>
      </c>
      <c r="E164" s="43" t="str">
        <f ca="1">IF(ДАННЫЕ!$F$1&gt;0,IF(ДАННЫЕ!$G164&gt;0,DATEDIF(ДАННЫЕ!$G164,ДАННЫЕ!$F$1,"y"),""),IF(ДАННЫЕ!$G164&gt;0,DATEDIF(ДАННЫЕ!$G164,TODAY(),"y"),""))</f>
        <v/>
      </c>
      <c r="F164" s="43" t="str">
        <f xml:space="preserve"> IF(ДАННЫЕ!$F164="М",IF(E164&gt;=18,IF(E164&lt;60,1,""),""),"")&amp;IF(ДАННЫЕ!$F164="Ж",IF(E164&gt;=18,IF(E164&lt;55,1,""),""),"")</f>
        <v/>
      </c>
      <c r="G164" s="43" t="str">
        <f xml:space="preserve"> IF(ДАННЫЕ!$F164="М",IF(E164&gt;=60,2,""),"")&amp;IF(ДАННЫЕ!$F164="Ж",IF(E164&gt;=55,2,""),"")</f>
        <v/>
      </c>
      <c r="H164" s="43" t="str">
        <f t="shared" ca="1" si="6"/>
        <v/>
      </c>
      <c r="I164" s="43" t="str">
        <f t="shared" ca="1" si="7"/>
        <v>03</v>
      </c>
      <c r="J164" s="28" t="str">
        <f ca="1">ДАННЫЕ!$F164&amp;H164&amp;I164&amp;ДАННЫЕ!$I164&amp;"m"&amp;IF(ДАННЫЕ!$I164&gt;0,IF(ДАННЫЕ!$J164&gt;0,0,1),"")&amp;"f"&amp;IF(ДАННЫЕ!$R164&gt;0,IF(YEAR(ДАННЫЕ!$F$1)=YEAR(ДАННЫЕ!$R164),1,0),0)&amp;"z"&amp;ДАННЫЕ!$R164&amp;"p"&amp;ДАННЫЕ!$S164&amp;"i"&amp;ДАННЫЕ!$T164&amp;"h"&amp;ДАННЫЕ!$K164&amp;"be"&amp;ДАННЫЕ!$BI164&amp;"CD"&amp;IF(ДАННЫЕ!BF164&gt;500,4,IF(ДАННЫЕ!BF164&gt;350,3,IF(ДАННЫЕ!BF164&gt;200,2,IF(ДАННЫЕ!BF164&gt;0,1,0))))&amp;"g"&amp;B164&amp;"d"&amp;H164&amp;"l"&amp;ДАННЫЕ!AT164&amp;"a"&amp;ДАННЫЕ!$V164&amp;"v"&amp;R164&amp;"k"&amp;ДАННЫЕ!$U164&amp;"s"&amp;ДАННЫЕ!$Y164&amp;"t"&amp;ДАННЫЕ!$X164&amp;"b"&amp;IF(ДАННЫЕ!$Q164&gt;1,1,0)&amp;"PP"&amp;ДАННЫЕ!Z164&amp;"c"&amp;S164&amp;"x"&amp;IF(ДАННЫЕ!$BY164&gt;0,IF(YEAR(ДАННЫЕ!$F$1)=YEAR(ДАННЫЕ!$BY164),1,0),0)&amp;"n"&amp;IF(ДАННЫЕ!$BZ164&gt;0,IF(YEAR(ДАННЫЕ!$F$1)=YEAR(ДАННЫЕ!$BZ164),1,0),0)&amp;"u"&amp;D164&amp;"z"&amp;IF(ДАННЫЕ!$CL164&gt;0,IF(YEAR(ДАННЫЕ!$F$1)&gt;YEAR(ДАННЫЕ!$CL164),11,12),0)</f>
        <v>03mf0zpihbeCD0g0dlav0kstb0PPc0x0n0u0z0</v>
      </c>
      <c r="K164" s="28" t="str">
        <f ca="1">ДАННЫЕ!$I164&amp;"x"&amp;B164&amp;"w"&amp;IF(T164+ДАННЫЕ!AD164+ДАННЫЕ!AE164+ДАННЫЕ!AF164+ДАННЫЕ!AG164+ДАННЫЕ!AH164+ДАННЫЕ!$AL164+ДАННЫЕ!AI164+ДАННЫЕ!AJ164+ДАННЫЕ!AK164+ДАННЫЕ!AP164+ДАННЫЕ!AQ164+ДАННЫЕ!AR164+ДАННЫЕ!$AM164+ДАННЫЕ!$AN164+ДАННЫЕ!AS164+ДАННЫЕ!AT164&gt;0,1,0)&amp;IF(OR(T164=2,ДАННЫЕ!AD164=2,ДАННЫЕ!AE164=2,ДАННЫЕ!AF164=2,ДАННЫЕ!AG164=2,ДАННЫЕ!AH164=2,ДАННЫЕ!$AL164=2,ДАННЫЕ!AI164=2,ДАННЫЕ!AJ164=2,ДАННЫЕ!AK164=2,ДАННЫЕ!AP164=2,ДАННЫЕ!AQ164=2,ДАННЫЕ!AR164=2,ДАННЫЕ!$AM164=2,ДАННЫЕ!$AN164=2,ДАННЫЕ!AS164=2,ДАННЫЕ!AT164=2),2,0)&amp;"t"&amp;IF(T164&gt;0,"1"&amp;T164,"00")&amp;"f"&amp;IF(ДАННЫЕ!$AC164,"1"&amp;ДАННЫЕ!$AC164,"00")&amp;"b"&amp;IF(ДАННЫЕ!$AD164,"1"&amp;ДАННЫЕ!$AD164,"00")&amp;"g"&amp;IF(ДАННЫЕ!$AF164,"1"&amp;ДАННЫЕ!$AF164,"00")&amp;"c"&amp;IF(ДАННЫЕ!$AG164,"1"&amp;ДАННЫЕ!$AG164,"00")&amp;"i"&amp;IF(ДАННЫЕ!$AH164,"1"&amp;ДАННЫЕ!$AH164,"00")&amp;"r"&amp;IF(ДАННЫЕ!$AL164,"1"&amp;ДАННЫЕ!$AL164,"00")&amp;"m"&amp;IF(ДАННЫЕ!$AI164,"1"&amp;ДАННЫЕ!$AI164,"00")&amp;"hS"&amp;IF(ДАННЫЕ!$AJ164,"1"&amp;ДАННЫЕ!$AJ164,"00")&amp;"hZ"&amp;IF(ДАННЫЕ!$AK164,"1"&amp;ДАННЫЕ!$AK164,"00")&amp;"p"&amp;IF(ДАННЫЕ!$AP164,"1"&amp;ДАННЫЕ!$AP164,"00")&amp;"k"&amp;IF(ДАННЫЕ!$AQ164,"1"&amp;ДАННЫЕ!$AQ164,"00")&amp;"z"&amp;IF(ДАННЫЕ!$AR164,"1"&amp;ДАННЫЕ!$AR164,"00")&amp;"j"&amp;IF(ДАННЫЕ!$AM164,"1"&amp;ДАННЫЕ!$AM164,"00")&amp;"n"&amp;IF(ДАННЫЕ!$AN164,"1"&amp;ДАННЫЕ!$AN164,"00")&amp;"E"&amp;ДАННЫЕ!BI164&amp;"L"&amp;ДАННЫЕ!AO164&amp;"h"&amp;IF(ДАННЫЕ!$AU164&gt;0,1,0)&amp;"v"&amp;IF(ДАННЫЕ!$AW164&gt;0,1,0)&amp;"a"&amp;IF(ДАННЫЕ!$AS164,"1"&amp;ДАННЫЕ!$AS164,"00")&amp;"s"&amp;IF(ДАННЫЕ!$AT164,"1"&amp;ДАННЫЕ!$AT164,"00")&amp;"u"&amp;IF(ДАННЫЕ!$CJ164&gt;0,1,0)&amp;"y"&amp;B164&amp;"d"&amp;H164&amp;"e"&amp;F164&amp;G164</f>
        <v>x0w00t00f00b00g00c00i00r00m00hS00hZ00p00k00z00j00n00ELh0v0a00s00u0y0de</v>
      </c>
      <c r="L164" s="28" t="str">
        <f ca="1">ДАННЫЕ!$I164&amp;"VN"&amp;IF(ДАННЫЕ!AW164&gt;0,11,10)&amp;"CD"&amp;IF(ДАННЫЕ!BF164&gt;500,16,IF(ДАННЫЕ!BF164&gt;350,15,IF(ДАННЫЕ!BF164&gt;=200,14,IF(ДАННЫЕ!BF164&gt;=100,13,IF(ДАННЫЕ!BF164&gt;=50,12,IF(ДАННЫЕ!BF164&gt;0,11,10))))))&amp;"AR"&amp;IF(ДАННЫЕ!BX164&gt;0,1,0)&amp;"GD"&amp;B164&amp;"VV"&amp;IF(E164&gt;=5,IF(E164&lt;18,1,0),0)</f>
        <v>VN10CD10AR0GD0VV0</v>
      </c>
      <c r="M164" s="28" t="str">
        <f>ДАННЫЕ!$I164&amp;"b"&amp;ДАННЫЕ!$BI164&amp;"r"&amp;ДАННЫЕ!$BJ164&amp;"CD"&amp;IF(ДАННЫЕ!BF164&gt;0,IF(ДАННЫЕ!BF164&lt;200,1,IF(ДАННЫЕ!BF164&lt;350,2,3)),0)&amp;"h"&amp;IF(ДАННЫЕ!$BK164+ДАННЫЕ!$BL164+ДАННЫЕ!$BM164&gt;0,1,0)&amp;"x"&amp;ДАННЫЕ!$BK164&amp;"y"&amp;ДАННЫЕ!$BL164&amp;"z"&amp;ДАННЫЕ!$BM164&amp;"c"&amp;IF(ДАННЫЕ!$BK164+ДАННЫЕ!$BL164+ДАННЫЕ!$BM164=3,1,0)&amp;"a"&amp;IF(ДАННЫЕ!$BQ164+ДАННЫЕ!$BR164&gt;0,1,0)&amp;"d"&amp;ДАННЫЕ!$BQ164&amp;"v"&amp;ДАННЫЕ!$BR164&amp;"p"&amp;ДАННЫЕ!$BS164&amp;"n"&amp;ДАННЫЕ!$BU164&amp;"t"&amp;ДАННЫЕ!$BV164&amp;"o"&amp;ДАННЫЕ!$BT164&amp;"l"&amp;IF(ДАННЫЕ!$BN164&gt;0,1,0)&amp;ДАННЫЕ!$BN164&amp;"g"&amp;ДАННЫЕ!$BO164&amp;"s"&amp;ДАННЫЕ!$BP164&amp;"DZ"&amp;IF(ДАННЫЕ!B164-ДАННЫЕ!G164 &lt; 60,IF(ДАННЫЕ!B164-ДАННЫЕ!G164 &gt;= 0,1,0),0)&amp;"u"&amp;IF(ДАННЫЕ!$CJ164&gt;0,1,0)</f>
        <v>brCD0h0xyzc0a0dvpntol0gsDZ1u0</v>
      </c>
      <c r="N164" s="28" t="str">
        <f ca="1">ДАННЫЕ!$F164&amp;ДАННЫЕ!$I164&amp;"g"&amp;B164&amp;"cf"&amp;D164&amp;"a"&amp;IF(ДАННЫЕ!$BX164&gt;0,1,0)&amp;IF(ДАННЫЕ!$BF164&gt;500,1,IF(ДАННЫЕ!$BF164&gt;350,2,IF(ДАННЫЕ!$BF164&gt;=200,3,IF(ДАННЫЕ!$BF164&gt;=100,4,IF(ДАННЫЕ!$BF164&gt;=50,5,IF(ДАННЫЕ!$BF164&lt;50,6,0))))))&amp;"AR"&amp;IF(DATEDIF(ДАННЫЕ!$BX164,ДАННЫЕ!$F$1,"y")&gt;1,1,0)&amp;"VG"&amp;IF(ДАННЫЕ!$BH164="0",1,0)&amp;"o"&amp;IF(T164+ДАННЫЕ!$AF164+ДАННЫЕ!$AG164+ДАННЫЕ!$AH164+ДАННЫЕ!$AI164+ДАННЫЕ!$AJ164+ДАННЫЕ!$AP164+ДАННЫЕ!$AQ164+ДАННЫЕ!$AR164+ДАННЫЕ!$AU164+ДАННЫЕ!$AW164+ДАННЫЕ!$AS164+ДАННЫЕ!$AT164&gt;0,1,0)&amp;"x"&amp;ДАННЫЕ!$AG164&amp;"p"&amp;IF(ДАННЫЕ!$BY164&gt;0,1,0)&amp;"v"&amp;IF(ДАННЫЕ!$BZ164&gt;0,1,0)&amp;"n"&amp;ДАННЫЕ!$CA164&amp;"t"&amp;ДАННЫЕ!$AY164&amp;"k"&amp;ДАННЫЕ!$CB164&amp;"q"&amp;ДАННЫЕ!$CC164&amp;"w"&amp;ДАННЫЕ!$CD164&amp;"e"&amp;ДАННЫЕ!$CE164&amp;"m"&amp;ДАННЫЕ!$CF164&amp;"c"&amp;ДАННЫЕ!$CG164&amp;"z"&amp;ДАННЫЕ!$CH164&amp;"d"&amp;IF(H164=4,1,0)&amp;"s"&amp;IF(ДАННЫЕ!$J164=1,0,1)&amp;"u"&amp;IF(ДАННЫЕ!$CJ164&gt;0,1,0)</f>
        <v>g0cf0a06AR1VG0o0xp0v0ntkqwemczd0s1u0</v>
      </c>
      <c r="O164" s="28" t="str">
        <f>ДАННЫЕ!$I164&amp;"g"&amp;B164&amp;A164&amp;"f"&amp;P164&amp;"c"&amp;IF(ДАННЫЕ!$U164&gt;0,1,0)&amp;"s"&amp;IF(ДАННЫЕ!$Q164&gt;0,IF(YEAR(ДАННЫЕ!$F$1)=YEAR(ДАННЫЕ!$Q164),IF(MONTH(ДАННЫЕ!$F$1)=MONTH(ДАННЫЕ!$Q164),111,11),1),0)&amp;"i"&amp;IF(ДАННЫЕ!$R164+ДАННЫЕ!$S164+ДАННЫЕ!$T164=0,0,1)&amp;"h"&amp;IF(ДАННЫЕ!$P164&gt;0,1,0)&amp;"p"&amp;IF(ДАННЫЕ!$CI164&gt;0,IF(YEAR(ДАННЫЕ!$F$1)=YEAR(ДАННЫЕ!$CI164),IF(MONTH(ДАННЫЕ!$F$1)=MONTH(ДАННЫЕ!$CI164),111,11),1),0)&amp;"d"&amp;IF(ДАННЫЕ!$CJ164&gt;0,IF(YEAR(ДАННЫЕ!$F$1)=YEAR(ДАННЫЕ!$CJ164),IF(MONTH(ДАННЫЕ!$F$1)=MONTH(ДАННЫЕ!$CJ164),111,11),1),0)&amp;"o"&amp;IF(ДАННЫЕ!$CK164&gt;0,IF(MONTH(ДАННЫЕ!$F$1)=MONTH(ДАННЫЕ!$CK164),111,11),0)&amp;"v"&amp;IF(ДАННЫЕ!$BE164&gt;0,IF(MONTH(ДАННЫЕ!$F$1)=MONTH(ДАННЫЕ!$BE164),111,11),0)</f>
        <v>g00f0c0s0i0h0p0d0o0v0</v>
      </c>
      <c r="P164" s="15">
        <f t="shared" si="8"/>
        <v>0</v>
      </c>
      <c r="Q164" s="15">
        <f>IF(ДАННЫЕ!$F$1&gt;ДАННЫЕ!$N164,IF(YEAR(ДАННЫЕ!$F$1)=YEAR(ДАННЫЕ!M164),1,0),0)</f>
        <v>0</v>
      </c>
      <c r="R164" s="15">
        <f>IF(ДАННЫЕ!$F$1&gt;ДАННЫЕ!$N164,IF(YEAR(ДАННЫЕ!$F$1)=YEAR(ДАННЫЕ!N164),1,0),0)</f>
        <v>0</v>
      </c>
      <c r="S164" s="15">
        <f>IF(ДАННЫЕ!$AA164="2А",1,IF(ДАННЫЕ!$AA164="2Б",2,IF(ДАННЫЕ!$AA164="2В",3,IF(ДАННЫЕ!$AA164=3,4,IF(ДАННЫЕ!$AA164="4А",5,IF(ДАННЫЕ!$AA164="4Б",6,IF(ДАННЫЕ!$AA164="4В",7,IF(ДАННЫЕ!$AA164=5,8,0))))))))</f>
        <v>0</v>
      </c>
      <c r="T164" s="15">
        <f>IF(OR(ДАННЫЕ!$AC164=2,ДАННЫЕ!$AD164=2,ДАННЫЕ!$AE164=2),2,IF(OR(ДАННЫЕ!$AC164=1,ДАННЫЕ!$AD164=1,ДАННЫЕ!$AE164=1),1,0))</f>
        <v>0</v>
      </c>
    </row>
    <row r="165" spans="1:20" ht="15" customHeight="1" x14ac:dyDescent="0.2">
      <c r="A165" s="78">
        <f>IF(B165&gt;0,IF(MONTH(ДАННЫЕ!$F$1)=MONTH(ДАННЫЕ!$B165),1,0),0)</f>
        <v>0</v>
      </c>
      <c r="B165" s="14">
        <f>IF(ДАННЫЕ!$B165&gt;0,IF(YEAR(ДАННЫЕ!$F$1)=YEAR(ДАННЫЕ!$B165),1,0),0)</f>
        <v>0</v>
      </c>
      <c r="C165" s="14">
        <f>IF(ДАННЫЕ!$CM165&gt;0,IF(YEAR(ДАННЫЕ!$F$1)=YEAR(ДАННЫЕ!$CM165),1,0),0)</f>
        <v>0</v>
      </c>
      <c r="D165" s="14">
        <f>IF(ДАННЫЕ!$CJ165&gt;0,IF(ДАННЫЕ!$CL165&gt;ДАННЫЕ!$F$1,1,IF(ДАННЫЕ!$CL165&gt;0,0,1)),0)</f>
        <v>0</v>
      </c>
      <c r="E165" s="43" t="str">
        <f ca="1">IF(ДАННЫЕ!$F$1&gt;0,IF(ДАННЫЕ!$G165&gt;0,DATEDIF(ДАННЫЕ!$G165,ДАННЫЕ!$F$1,"y"),""),IF(ДАННЫЕ!$G165&gt;0,DATEDIF(ДАННЫЕ!$G165,TODAY(),"y"),""))</f>
        <v/>
      </c>
      <c r="F165" s="43" t="str">
        <f xml:space="preserve"> IF(ДАННЫЕ!$F165="М",IF(E165&gt;=18,IF(E165&lt;60,1,""),""),"")&amp;IF(ДАННЫЕ!$F165="Ж",IF(E165&gt;=18,IF(E165&lt;55,1,""),""),"")</f>
        <v/>
      </c>
      <c r="G165" s="43" t="str">
        <f xml:space="preserve"> IF(ДАННЫЕ!$F165="М",IF(E165&gt;=60,2,""),"")&amp;IF(ДАННЫЕ!$F165="Ж",IF(E165&gt;=55,2,""),"")</f>
        <v/>
      </c>
      <c r="H165" s="43" t="str">
        <f t="shared" ca="1" si="6"/>
        <v/>
      </c>
      <c r="I165" s="43" t="str">
        <f t="shared" ca="1" si="7"/>
        <v>03</v>
      </c>
      <c r="J165" s="28" t="str">
        <f ca="1">ДАННЫЕ!$F165&amp;H165&amp;I165&amp;ДАННЫЕ!$I165&amp;"m"&amp;IF(ДАННЫЕ!$I165&gt;0,IF(ДАННЫЕ!$J165&gt;0,0,1),"")&amp;"f"&amp;IF(ДАННЫЕ!$R165&gt;0,IF(YEAR(ДАННЫЕ!$F$1)=YEAR(ДАННЫЕ!$R165),1,0),0)&amp;"z"&amp;ДАННЫЕ!$R165&amp;"p"&amp;ДАННЫЕ!$S165&amp;"i"&amp;ДАННЫЕ!$T165&amp;"h"&amp;ДАННЫЕ!$K165&amp;"be"&amp;ДАННЫЕ!$BI165&amp;"CD"&amp;IF(ДАННЫЕ!BF165&gt;500,4,IF(ДАННЫЕ!BF165&gt;350,3,IF(ДАННЫЕ!BF165&gt;200,2,IF(ДАННЫЕ!BF165&gt;0,1,0))))&amp;"g"&amp;B165&amp;"d"&amp;H165&amp;"l"&amp;ДАННЫЕ!AT165&amp;"a"&amp;ДАННЫЕ!$V165&amp;"v"&amp;R165&amp;"k"&amp;ДАННЫЕ!$U165&amp;"s"&amp;ДАННЫЕ!$Y165&amp;"t"&amp;ДАННЫЕ!$X165&amp;"b"&amp;IF(ДАННЫЕ!$Q165&gt;1,1,0)&amp;"PP"&amp;ДАННЫЕ!Z165&amp;"c"&amp;S165&amp;"x"&amp;IF(ДАННЫЕ!$BY165&gt;0,IF(YEAR(ДАННЫЕ!$F$1)=YEAR(ДАННЫЕ!$BY165),1,0),0)&amp;"n"&amp;IF(ДАННЫЕ!$BZ165&gt;0,IF(YEAR(ДАННЫЕ!$F$1)=YEAR(ДАННЫЕ!$BZ165),1,0),0)&amp;"u"&amp;D165&amp;"z"&amp;IF(ДАННЫЕ!$CL165&gt;0,IF(YEAR(ДАННЫЕ!$F$1)&gt;YEAR(ДАННЫЕ!$CL165),11,12),0)</f>
        <v>03mf0zpihbeCD0g0dlav0kstb0PPc0x0n0u0z0</v>
      </c>
      <c r="K165" s="28" t="str">
        <f ca="1">ДАННЫЕ!$I165&amp;"x"&amp;B165&amp;"w"&amp;IF(T165+ДАННЫЕ!AD165+ДАННЫЕ!AE165+ДАННЫЕ!AF165+ДАННЫЕ!AG165+ДАННЫЕ!AH165+ДАННЫЕ!$AL165+ДАННЫЕ!AI165+ДАННЫЕ!AJ165+ДАННЫЕ!AK165+ДАННЫЕ!AP165+ДАННЫЕ!AQ165+ДАННЫЕ!AR165+ДАННЫЕ!$AM165+ДАННЫЕ!$AN165+ДАННЫЕ!AS165+ДАННЫЕ!AT165&gt;0,1,0)&amp;IF(OR(T165=2,ДАННЫЕ!AD165=2,ДАННЫЕ!AE165=2,ДАННЫЕ!AF165=2,ДАННЫЕ!AG165=2,ДАННЫЕ!AH165=2,ДАННЫЕ!$AL165=2,ДАННЫЕ!AI165=2,ДАННЫЕ!AJ165=2,ДАННЫЕ!AK165=2,ДАННЫЕ!AP165=2,ДАННЫЕ!AQ165=2,ДАННЫЕ!AR165=2,ДАННЫЕ!$AM165=2,ДАННЫЕ!$AN165=2,ДАННЫЕ!AS165=2,ДАННЫЕ!AT165=2),2,0)&amp;"t"&amp;IF(T165&gt;0,"1"&amp;T165,"00")&amp;"f"&amp;IF(ДАННЫЕ!$AC165,"1"&amp;ДАННЫЕ!$AC165,"00")&amp;"b"&amp;IF(ДАННЫЕ!$AD165,"1"&amp;ДАННЫЕ!$AD165,"00")&amp;"g"&amp;IF(ДАННЫЕ!$AF165,"1"&amp;ДАННЫЕ!$AF165,"00")&amp;"c"&amp;IF(ДАННЫЕ!$AG165,"1"&amp;ДАННЫЕ!$AG165,"00")&amp;"i"&amp;IF(ДАННЫЕ!$AH165,"1"&amp;ДАННЫЕ!$AH165,"00")&amp;"r"&amp;IF(ДАННЫЕ!$AL165,"1"&amp;ДАННЫЕ!$AL165,"00")&amp;"m"&amp;IF(ДАННЫЕ!$AI165,"1"&amp;ДАННЫЕ!$AI165,"00")&amp;"hS"&amp;IF(ДАННЫЕ!$AJ165,"1"&amp;ДАННЫЕ!$AJ165,"00")&amp;"hZ"&amp;IF(ДАННЫЕ!$AK165,"1"&amp;ДАННЫЕ!$AK165,"00")&amp;"p"&amp;IF(ДАННЫЕ!$AP165,"1"&amp;ДАННЫЕ!$AP165,"00")&amp;"k"&amp;IF(ДАННЫЕ!$AQ165,"1"&amp;ДАННЫЕ!$AQ165,"00")&amp;"z"&amp;IF(ДАННЫЕ!$AR165,"1"&amp;ДАННЫЕ!$AR165,"00")&amp;"j"&amp;IF(ДАННЫЕ!$AM165,"1"&amp;ДАННЫЕ!$AM165,"00")&amp;"n"&amp;IF(ДАННЫЕ!$AN165,"1"&amp;ДАННЫЕ!$AN165,"00")&amp;"E"&amp;ДАННЫЕ!BI165&amp;"L"&amp;ДАННЫЕ!AO165&amp;"h"&amp;IF(ДАННЫЕ!$AU165&gt;0,1,0)&amp;"v"&amp;IF(ДАННЫЕ!$AW165&gt;0,1,0)&amp;"a"&amp;IF(ДАННЫЕ!$AS165,"1"&amp;ДАННЫЕ!$AS165,"00")&amp;"s"&amp;IF(ДАННЫЕ!$AT165,"1"&amp;ДАННЫЕ!$AT165,"00")&amp;"u"&amp;IF(ДАННЫЕ!$CJ165&gt;0,1,0)&amp;"y"&amp;B165&amp;"d"&amp;H165&amp;"e"&amp;F165&amp;G165</f>
        <v>x0w00t00f00b00g00c00i00r00m00hS00hZ00p00k00z00j00n00ELh0v0a00s00u0y0de</v>
      </c>
      <c r="L165" s="28" t="str">
        <f ca="1">ДАННЫЕ!$I165&amp;"VN"&amp;IF(ДАННЫЕ!AW165&gt;0,11,10)&amp;"CD"&amp;IF(ДАННЫЕ!BF165&gt;500,16,IF(ДАННЫЕ!BF165&gt;350,15,IF(ДАННЫЕ!BF165&gt;=200,14,IF(ДАННЫЕ!BF165&gt;=100,13,IF(ДАННЫЕ!BF165&gt;=50,12,IF(ДАННЫЕ!BF165&gt;0,11,10))))))&amp;"AR"&amp;IF(ДАННЫЕ!BX165&gt;0,1,0)&amp;"GD"&amp;B165&amp;"VV"&amp;IF(E165&gt;=5,IF(E165&lt;18,1,0),0)</f>
        <v>VN10CD10AR0GD0VV0</v>
      </c>
      <c r="M165" s="28" t="str">
        <f>ДАННЫЕ!$I165&amp;"b"&amp;ДАННЫЕ!$BI165&amp;"r"&amp;ДАННЫЕ!$BJ165&amp;"CD"&amp;IF(ДАННЫЕ!BF165&gt;0,IF(ДАННЫЕ!BF165&lt;200,1,IF(ДАННЫЕ!BF165&lt;350,2,3)),0)&amp;"h"&amp;IF(ДАННЫЕ!$BK165+ДАННЫЕ!$BL165+ДАННЫЕ!$BM165&gt;0,1,0)&amp;"x"&amp;ДАННЫЕ!$BK165&amp;"y"&amp;ДАННЫЕ!$BL165&amp;"z"&amp;ДАННЫЕ!$BM165&amp;"c"&amp;IF(ДАННЫЕ!$BK165+ДАННЫЕ!$BL165+ДАННЫЕ!$BM165=3,1,0)&amp;"a"&amp;IF(ДАННЫЕ!$BQ165+ДАННЫЕ!$BR165&gt;0,1,0)&amp;"d"&amp;ДАННЫЕ!$BQ165&amp;"v"&amp;ДАННЫЕ!$BR165&amp;"p"&amp;ДАННЫЕ!$BS165&amp;"n"&amp;ДАННЫЕ!$BU165&amp;"t"&amp;ДАННЫЕ!$BV165&amp;"o"&amp;ДАННЫЕ!$BT165&amp;"l"&amp;IF(ДАННЫЕ!$BN165&gt;0,1,0)&amp;ДАННЫЕ!$BN165&amp;"g"&amp;ДАННЫЕ!$BO165&amp;"s"&amp;ДАННЫЕ!$BP165&amp;"DZ"&amp;IF(ДАННЫЕ!B165-ДАННЫЕ!G165 &lt; 60,IF(ДАННЫЕ!B165-ДАННЫЕ!G165 &gt;= 0,1,0),0)&amp;"u"&amp;IF(ДАННЫЕ!$CJ165&gt;0,1,0)</f>
        <v>brCD0h0xyzc0a0dvpntol0gsDZ1u0</v>
      </c>
      <c r="N165" s="28" t="str">
        <f ca="1">ДАННЫЕ!$F165&amp;ДАННЫЕ!$I165&amp;"g"&amp;B165&amp;"cf"&amp;D165&amp;"a"&amp;IF(ДАННЫЕ!$BX165&gt;0,1,0)&amp;IF(ДАННЫЕ!$BF165&gt;500,1,IF(ДАННЫЕ!$BF165&gt;350,2,IF(ДАННЫЕ!$BF165&gt;=200,3,IF(ДАННЫЕ!$BF165&gt;=100,4,IF(ДАННЫЕ!$BF165&gt;=50,5,IF(ДАННЫЕ!$BF165&lt;50,6,0))))))&amp;"AR"&amp;IF(DATEDIF(ДАННЫЕ!$BX165,ДАННЫЕ!$F$1,"y")&gt;1,1,0)&amp;"VG"&amp;IF(ДАННЫЕ!$BH165="0",1,0)&amp;"o"&amp;IF(T165+ДАННЫЕ!$AF165+ДАННЫЕ!$AG165+ДАННЫЕ!$AH165+ДАННЫЕ!$AI165+ДАННЫЕ!$AJ165+ДАННЫЕ!$AP165+ДАННЫЕ!$AQ165+ДАННЫЕ!$AR165+ДАННЫЕ!$AU165+ДАННЫЕ!$AW165+ДАННЫЕ!$AS165+ДАННЫЕ!$AT165&gt;0,1,0)&amp;"x"&amp;ДАННЫЕ!$AG165&amp;"p"&amp;IF(ДАННЫЕ!$BY165&gt;0,1,0)&amp;"v"&amp;IF(ДАННЫЕ!$BZ165&gt;0,1,0)&amp;"n"&amp;ДАННЫЕ!$CA165&amp;"t"&amp;ДАННЫЕ!$AY165&amp;"k"&amp;ДАННЫЕ!$CB165&amp;"q"&amp;ДАННЫЕ!$CC165&amp;"w"&amp;ДАННЫЕ!$CD165&amp;"e"&amp;ДАННЫЕ!$CE165&amp;"m"&amp;ДАННЫЕ!$CF165&amp;"c"&amp;ДАННЫЕ!$CG165&amp;"z"&amp;ДАННЫЕ!$CH165&amp;"d"&amp;IF(H165=4,1,0)&amp;"s"&amp;IF(ДАННЫЕ!$J165=1,0,1)&amp;"u"&amp;IF(ДАННЫЕ!$CJ165&gt;0,1,0)</f>
        <v>g0cf0a06AR1VG0o0xp0v0ntkqwemczd0s1u0</v>
      </c>
      <c r="O165" s="28" t="str">
        <f>ДАННЫЕ!$I165&amp;"g"&amp;B165&amp;A165&amp;"f"&amp;P165&amp;"c"&amp;IF(ДАННЫЕ!$U165&gt;0,1,0)&amp;"s"&amp;IF(ДАННЫЕ!$Q165&gt;0,IF(YEAR(ДАННЫЕ!$F$1)=YEAR(ДАННЫЕ!$Q165),IF(MONTH(ДАННЫЕ!$F$1)=MONTH(ДАННЫЕ!$Q165),111,11),1),0)&amp;"i"&amp;IF(ДАННЫЕ!$R165+ДАННЫЕ!$S165+ДАННЫЕ!$T165=0,0,1)&amp;"h"&amp;IF(ДАННЫЕ!$P165&gt;0,1,0)&amp;"p"&amp;IF(ДАННЫЕ!$CI165&gt;0,IF(YEAR(ДАННЫЕ!$F$1)=YEAR(ДАННЫЕ!$CI165),IF(MONTH(ДАННЫЕ!$F$1)=MONTH(ДАННЫЕ!$CI165),111,11),1),0)&amp;"d"&amp;IF(ДАННЫЕ!$CJ165&gt;0,IF(YEAR(ДАННЫЕ!$F$1)=YEAR(ДАННЫЕ!$CJ165),IF(MONTH(ДАННЫЕ!$F$1)=MONTH(ДАННЫЕ!$CJ165),111,11),1),0)&amp;"o"&amp;IF(ДАННЫЕ!$CK165&gt;0,IF(MONTH(ДАННЫЕ!$F$1)=MONTH(ДАННЫЕ!$CK165),111,11),0)&amp;"v"&amp;IF(ДАННЫЕ!$BE165&gt;0,IF(MONTH(ДАННЫЕ!$F$1)=MONTH(ДАННЫЕ!$BE165),111,11),0)</f>
        <v>g00f0c0s0i0h0p0d0o0v0</v>
      </c>
      <c r="P165" s="15">
        <f t="shared" si="8"/>
        <v>0</v>
      </c>
      <c r="Q165" s="15">
        <f>IF(ДАННЫЕ!$F$1&gt;ДАННЫЕ!$N165,IF(YEAR(ДАННЫЕ!$F$1)=YEAR(ДАННЫЕ!M165),1,0),0)</f>
        <v>0</v>
      </c>
      <c r="R165" s="15">
        <f>IF(ДАННЫЕ!$F$1&gt;ДАННЫЕ!$N165,IF(YEAR(ДАННЫЕ!$F$1)=YEAR(ДАННЫЕ!N165),1,0),0)</f>
        <v>0</v>
      </c>
      <c r="S165" s="15">
        <f>IF(ДАННЫЕ!$AA165="2А",1,IF(ДАННЫЕ!$AA165="2Б",2,IF(ДАННЫЕ!$AA165="2В",3,IF(ДАННЫЕ!$AA165=3,4,IF(ДАННЫЕ!$AA165="4А",5,IF(ДАННЫЕ!$AA165="4Б",6,IF(ДАННЫЕ!$AA165="4В",7,IF(ДАННЫЕ!$AA165=5,8,0))))))))</f>
        <v>0</v>
      </c>
      <c r="T165" s="15">
        <f>IF(OR(ДАННЫЕ!$AC165=2,ДАННЫЕ!$AD165=2,ДАННЫЕ!$AE165=2),2,IF(OR(ДАННЫЕ!$AC165=1,ДАННЫЕ!$AD165=1,ДАННЫЕ!$AE165=1),1,0))</f>
        <v>0</v>
      </c>
    </row>
    <row r="166" spans="1:20" ht="15" customHeight="1" x14ac:dyDescent="0.2">
      <c r="A166" s="78">
        <f>IF(B166&gt;0,IF(MONTH(ДАННЫЕ!$F$1)=MONTH(ДАННЫЕ!$B166),1,0),0)</f>
        <v>0</v>
      </c>
      <c r="B166" s="14">
        <f>IF(ДАННЫЕ!$B166&gt;0,IF(YEAR(ДАННЫЕ!$F$1)=YEAR(ДАННЫЕ!$B166),1,0),0)</f>
        <v>0</v>
      </c>
      <c r="C166" s="14">
        <f>IF(ДАННЫЕ!$CM166&gt;0,IF(YEAR(ДАННЫЕ!$F$1)=YEAR(ДАННЫЕ!$CM166),1,0),0)</f>
        <v>0</v>
      </c>
      <c r="D166" s="14">
        <f>IF(ДАННЫЕ!$CJ166&gt;0,IF(ДАННЫЕ!$CL166&gt;ДАННЫЕ!$F$1,1,IF(ДАННЫЕ!$CL166&gt;0,0,1)),0)</f>
        <v>0</v>
      </c>
      <c r="E166" s="43" t="str">
        <f ca="1">IF(ДАННЫЕ!$F$1&gt;0,IF(ДАННЫЕ!$G166&gt;0,DATEDIF(ДАННЫЕ!$G166,ДАННЫЕ!$F$1,"y"),""),IF(ДАННЫЕ!$G166&gt;0,DATEDIF(ДАННЫЕ!$G166,TODAY(),"y"),""))</f>
        <v/>
      </c>
      <c r="F166" s="43" t="str">
        <f xml:space="preserve"> IF(ДАННЫЕ!$F166="М",IF(E166&gt;=18,IF(E166&lt;60,1,""),""),"")&amp;IF(ДАННЫЕ!$F166="Ж",IF(E166&gt;=18,IF(E166&lt;55,1,""),""),"")</f>
        <v/>
      </c>
      <c r="G166" s="43" t="str">
        <f xml:space="preserve"> IF(ДАННЫЕ!$F166="М",IF(E166&gt;=60,2,""),"")&amp;IF(ДАННЫЕ!$F166="Ж",IF(E166&gt;=55,2,""),"")</f>
        <v/>
      </c>
      <c r="H166" s="43" t="str">
        <f t="shared" ca="1" si="6"/>
        <v/>
      </c>
      <c r="I166" s="43" t="str">
        <f t="shared" ca="1" si="7"/>
        <v>03</v>
      </c>
      <c r="J166" s="28" t="str">
        <f ca="1">ДАННЫЕ!$F166&amp;H166&amp;I166&amp;ДАННЫЕ!$I166&amp;"m"&amp;IF(ДАННЫЕ!$I166&gt;0,IF(ДАННЫЕ!$J166&gt;0,0,1),"")&amp;"f"&amp;IF(ДАННЫЕ!$R166&gt;0,IF(YEAR(ДАННЫЕ!$F$1)=YEAR(ДАННЫЕ!$R166),1,0),0)&amp;"z"&amp;ДАННЫЕ!$R166&amp;"p"&amp;ДАННЫЕ!$S166&amp;"i"&amp;ДАННЫЕ!$T166&amp;"h"&amp;ДАННЫЕ!$K166&amp;"be"&amp;ДАННЫЕ!$BI166&amp;"CD"&amp;IF(ДАННЫЕ!BF166&gt;500,4,IF(ДАННЫЕ!BF166&gt;350,3,IF(ДАННЫЕ!BF166&gt;200,2,IF(ДАННЫЕ!BF166&gt;0,1,0))))&amp;"g"&amp;B166&amp;"d"&amp;H166&amp;"l"&amp;ДАННЫЕ!AT166&amp;"a"&amp;ДАННЫЕ!$V166&amp;"v"&amp;R166&amp;"k"&amp;ДАННЫЕ!$U166&amp;"s"&amp;ДАННЫЕ!$Y166&amp;"t"&amp;ДАННЫЕ!$X166&amp;"b"&amp;IF(ДАННЫЕ!$Q166&gt;1,1,0)&amp;"PP"&amp;ДАННЫЕ!Z166&amp;"c"&amp;S166&amp;"x"&amp;IF(ДАННЫЕ!$BY166&gt;0,IF(YEAR(ДАННЫЕ!$F$1)=YEAR(ДАННЫЕ!$BY166),1,0),0)&amp;"n"&amp;IF(ДАННЫЕ!$BZ166&gt;0,IF(YEAR(ДАННЫЕ!$F$1)=YEAR(ДАННЫЕ!$BZ166),1,0),0)&amp;"u"&amp;D166&amp;"z"&amp;IF(ДАННЫЕ!$CL166&gt;0,IF(YEAR(ДАННЫЕ!$F$1)&gt;YEAR(ДАННЫЕ!$CL166),11,12),0)</f>
        <v>03mf0zpihbeCD0g0dlav0kstb0PPc0x0n0u0z0</v>
      </c>
      <c r="K166" s="28" t="str">
        <f ca="1">ДАННЫЕ!$I166&amp;"x"&amp;B166&amp;"w"&amp;IF(T166+ДАННЫЕ!AD166+ДАННЫЕ!AE166+ДАННЫЕ!AF166+ДАННЫЕ!AG166+ДАННЫЕ!AH166+ДАННЫЕ!$AL166+ДАННЫЕ!AI166+ДАННЫЕ!AJ166+ДАННЫЕ!AK166+ДАННЫЕ!AP166+ДАННЫЕ!AQ166+ДАННЫЕ!AR166+ДАННЫЕ!$AM166+ДАННЫЕ!$AN166+ДАННЫЕ!AS166+ДАННЫЕ!AT166&gt;0,1,0)&amp;IF(OR(T166=2,ДАННЫЕ!AD166=2,ДАННЫЕ!AE166=2,ДАННЫЕ!AF166=2,ДАННЫЕ!AG166=2,ДАННЫЕ!AH166=2,ДАННЫЕ!$AL166=2,ДАННЫЕ!AI166=2,ДАННЫЕ!AJ166=2,ДАННЫЕ!AK166=2,ДАННЫЕ!AP166=2,ДАННЫЕ!AQ166=2,ДАННЫЕ!AR166=2,ДАННЫЕ!$AM166=2,ДАННЫЕ!$AN166=2,ДАННЫЕ!AS166=2,ДАННЫЕ!AT166=2),2,0)&amp;"t"&amp;IF(T166&gt;0,"1"&amp;T166,"00")&amp;"f"&amp;IF(ДАННЫЕ!$AC166,"1"&amp;ДАННЫЕ!$AC166,"00")&amp;"b"&amp;IF(ДАННЫЕ!$AD166,"1"&amp;ДАННЫЕ!$AD166,"00")&amp;"g"&amp;IF(ДАННЫЕ!$AF166,"1"&amp;ДАННЫЕ!$AF166,"00")&amp;"c"&amp;IF(ДАННЫЕ!$AG166,"1"&amp;ДАННЫЕ!$AG166,"00")&amp;"i"&amp;IF(ДАННЫЕ!$AH166,"1"&amp;ДАННЫЕ!$AH166,"00")&amp;"r"&amp;IF(ДАННЫЕ!$AL166,"1"&amp;ДАННЫЕ!$AL166,"00")&amp;"m"&amp;IF(ДАННЫЕ!$AI166,"1"&amp;ДАННЫЕ!$AI166,"00")&amp;"hS"&amp;IF(ДАННЫЕ!$AJ166,"1"&amp;ДАННЫЕ!$AJ166,"00")&amp;"hZ"&amp;IF(ДАННЫЕ!$AK166,"1"&amp;ДАННЫЕ!$AK166,"00")&amp;"p"&amp;IF(ДАННЫЕ!$AP166,"1"&amp;ДАННЫЕ!$AP166,"00")&amp;"k"&amp;IF(ДАННЫЕ!$AQ166,"1"&amp;ДАННЫЕ!$AQ166,"00")&amp;"z"&amp;IF(ДАННЫЕ!$AR166,"1"&amp;ДАННЫЕ!$AR166,"00")&amp;"j"&amp;IF(ДАННЫЕ!$AM166,"1"&amp;ДАННЫЕ!$AM166,"00")&amp;"n"&amp;IF(ДАННЫЕ!$AN166,"1"&amp;ДАННЫЕ!$AN166,"00")&amp;"E"&amp;ДАННЫЕ!BI166&amp;"L"&amp;ДАННЫЕ!AO166&amp;"h"&amp;IF(ДАННЫЕ!$AU166&gt;0,1,0)&amp;"v"&amp;IF(ДАННЫЕ!$AW166&gt;0,1,0)&amp;"a"&amp;IF(ДАННЫЕ!$AS166,"1"&amp;ДАННЫЕ!$AS166,"00")&amp;"s"&amp;IF(ДАННЫЕ!$AT166,"1"&amp;ДАННЫЕ!$AT166,"00")&amp;"u"&amp;IF(ДАННЫЕ!$CJ166&gt;0,1,0)&amp;"y"&amp;B166&amp;"d"&amp;H166&amp;"e"&amp;F166&amp;G166</f>
        <v>x0w00t00f00b00g00c00i00r00m00hS00hZ00p00k00z00j00n00ELh0v0a00s00u0y0de</v>
      </c>
      <c r="L166" s="28" t="str">
        <f ca="1">ДАННЫЕ!$I166&amp;"VN"&amp;IF(ДАННЫЕ!AW166&gt;0,11,10)&amp;"CD"&amp;IF(ДАННЫЕ!BF166&gt;500,16,IF(ДАННЫЕ!BF166&gt;350,15,IF(ДАННЫЕ!BF166&gt;=200,14,IF(ДАННЫЕ!BF166&gt;=100,13,IF(ДАННЫЕ!BF166&gt;=50,12,IF(ДАННЫЕ!BF166&gt;0,11,10))))))&amp;"AR"&amp;IF(ДАННЫЕ!BX166&gt;0,1,0)&amp;"GD"&amp;B166&amp;"VV"&amp;IF(E166&gt;=5,IF(E166&lt;18,1,0),0)</f>
        <v>VN10CD10AR0GD0VV0</v>
      </c>
      <c r="M166" s="28" t="str">
        <f>ДАННЫЕ!$I166&amp;"b"&amp;ДАННЫЕ!$BI166&amp;"r"&amp;ДАННЫЕ!$BJ166&amp;"CD"&amp;IF(ДАННЫЕ!BF166&gt;0,IF(ДАННЫЕ!BF166&lt;200,1,IF(ДАННЫЕ!BF166&lt;350,2,3)),0)&amp;"h"&amp;IF(ДАННЫЕ!$BK166+ДАННЫЕ!$BL166+ДАННЫЕ!$BM166&gt;0,1,0)&amp;"x"&amp;ДАННЫЕ!$BK166&amp;"y"&amp;ДАННЫЕ!$BL166&amp;"z"&amp;ДАННЫЕ!$BM166&amp;"c"&amp;IF(ДАННЫЕ!$BK166+ДАННЫЕ!$BL166+ДАННЫЕ!$BM166=3,1,0)&amp;"a"&amp;IF(ДАННЫЕ!$BQ166+ДАННЫЕ!$BR166&gt;0,1,0)&amp;"d"&amp;ДАННЫЕ!$BQ166&amp;"v"&amp;ДАННЫЕ!$BR166&amp;"p"&amp;ДАННЫЕ!$BS166&amp;"n"&amp;ДАННЫЕ!$BU166&amp;"t"&amp;ДАННЫЕ!$BV166&amp;"o"&amp;ДАННЫЕ!$BT166&amp;"l"&amp;IF(ДАННЫЕ!$BN166&gt;0,1,0)&amp;ДАННЫЕ!$BN166&amp;"g"&amp;ДАННЫЕ!$BO166&amp;"s"&amp;ДАННЫЕ!$BP166&amp;"DZ"&amp;IF(ДАННЫЕ!B166-ДАННЫЕ!G166 &lt; 60,IF(ДАННЫЕ!B166-ДАННЫЕ!G166 &gt;= 0,1,0),0)&amp;"u"&amp;IF(ДАННЫЕ!$CJ166&gt;0,1,0)</f>
        <v>brCD0h0xyzc0a0dvpntol0gsDZ1u0</v>
      </c>
      <c r="N166" s="28" t="str">
        <f ca="1">ДАННЫЕ!$F166&amp;ДАННЫЕ!$I166&amp;"g"&amp;B166&amp;"cf"&amp;D166&amp;"a"&amp;IF(ДАННЫЕ!$BX166&gt;0,1,0)&amp;IF(ДАННЫЕ!$BF166&gt;500,1,IF(ДАННЫЕ!$BF166&gt;350,2,IF(ДАННЫЕ!$BF166&gt;=200,3,IF(ДАННЫЕ!$BF166&gt;=100,4,IF(ДАННЫЕ!$BF166&gt;=50,5,IF(ДАННЫЕ!$BF166&lt;50,6,0))))))&amp;"AR"&amp;IF(DATEDIF(ДАННЫЕ!$BX166,ДАННЫЕ!$F$1,"y")&gt;1,1,0)&amp;"VG"&amp;IF(ДАННЫЕ!$BH166="0",1,0)&amp;"o"&amp;IF(T166+ДАННЫЕ!$AF166+ДАННЫЕ!$AG166+ДАННЫЕ!$AH166+ДАННЫЕ!$AI166+ДАННЫЕ!$AJ166+ДАННЫЕ!$AP166+ДАННЫЕ!$AQ166+ДАННЫЕ!$AR166+ДАННЫЕ!$AU166+ДАННЫЕ!$AW166+ДАННЫЕ!$AS166+ДАННЫЕ!$AT166&gt;0,1,0)&amp;"x"&amp;ДАННЫЕ!$AG166&amp;"p"&amp;IF(ДАННЫЕ!$BY166&gt;0,1,0)&amp;"v"&amp;IF(ДАННЫЕ!$BZ166&gt;0,1,0)&amp;"n"&amp;ДАННЫЕ!$CA166&amp;"t"&amp;ДАННЫЕ!$AY166&amp;"k"&amp;ДАННЫЕ!$CB166&amp;"q"&amp;ДАННЫЕ!$CC166&amp;"w"&amp;ДАННЫЕ!$CD166&amp;"e"&amp;ДАННЫЕ!$CE166&amp;"m"&amp;ДАННЫЕ!$CF166&amp;"c"&amp;ДАННЫЕ!$CG166&amp;"z"&amp;ДАННЫЕ!$CH166&amp;"d"&amp;IF(H166=4,1,0)&amp;"s"&amp;IF(ДАННЫЕ!$J166=1,0,1)&amp;"u"&amp;IF(ДАННЫЕ!$CJ166&gt;0,1,0)</f>
        <v>g0cf0a06AR1VG0o0xp0v0ntkqwemczd0s1u0</v>
      </c>
      <c r="O166" s="28" t="str">
        <f>ДАННЫЕ!$I166&amp;"g"&amp;B166&amp;A166&amp;"f"&amp;P166&amp;"c"&amp;IF(ДАННЫЕ!$U166&gt;0,1,0)&amp;"s"&amp;IF(ДАННЫЕ!$Q166&gt;0,IF(YEAR(ДАННЫЕ!$F$1)=YEAR(ДАННЫЕ!$Q166),IF(MONTH(ДАННЫЕ!$F$1)=MONTH(ДАННЫЕ!$Q166),111,11),1),0)&amp;"i"&amp;IF(ДАННЫЕ!$R166+ДАННЫЕ!$S166+ДАННЫЕ!$T166=0,0,1)&amp;"h"&amp;IF(ДАННЫЕ!$P166&gt;0,1,0)&amp;"p"&amp;IF(ДАННЫЕ!$CI166&gt;0,IF(YEAR(ДАННЫЕ!$F$1)=YEAR(ДАННЫЕ!$CI166),IF(MONTH(ДАННЫЕ!$F$1)=MONTH(ДАННЫЕ!$CI166),111,11),1),0)&amp;"d"&amp;IF(ДАННЫЕ!$CJ166&gt;0,IF(YEAR(ДАННЫЕ!$F$1)=YEAR(ДАННЫЕ!$CJ166),IF(MONTH(ДАННЫЕ!$F$1)=MONTH(ДАННЫЕ!$CJ166),111,11),1),0)&amp;"o"&amp;IF(ДАННЫЕ!$CK166&gt;0,IF(MONTH(ДАННЫЕ!$F$1)=MONTH(ДАННЫЕ!$CK166),111,11),0)&amp;"v"&amp;IF(ДАННЫЕ!$BE166&gt;0,IF(MONTH(ДАННЫЕ!$F$1)=MONTH(ДАННЫЕ!$BE166),111,11),0)</f>
        <v>g00f0c0s0i0h0p0d0o0v0</v>
      </c>
      <c r="P166" s="15">
        <f t="shared" si="8"/>
        <v>0</v>
      </c>
      <c r="Q166" s="15">
        <f>IF(ДАННЫЕ!$F$1&gt;ДАННЫЕ!$N166,IF(YEAR(ДАННЫЕ!$F$1)=YEAR(ДАННЫЕ!M166),1,0),0)</f>
        <v>0</v>
      </c>
      <c r="R166" s="15">
        <f>IF(ДАННЫЕ!$F$1&gt;ДАННЫЕ!$N166,IF(YEAR(ДАННЫЕ!$F$1)=YEAR(ДАННЫЕ!N166),1,0),0)</f>
        <v>0</v>
      </c>
      <c r="S166" s="15">
        <f>IF(ДАННЫЕ!$AA166="2А",1,IF(ДАННЫЕ!$AA166="2Б",2,IF(ДАННЫЕ!$AA166="2В",3,IF(ДАННЫЕ!$AA166=3,4,IF(ДАННЫЕ!$AA166="4А",5,IF(ДАННЫЕ!$AA166="4Б",6,IF(ДАННЫЕ!$AA166="4В",7,IF(ДАННЫЕ!$AA166=5,8,0))))))))</f>
        <v>0</v>
      </c>
      <c r="T166" s="15">
        <f>IF(OR(ДАННЫЕ!$AC166=2,ДАННЫЕ!$AD166=2,ДАННЫЕ!$AE166=2),2,IF(OR(ДАННЫЕ!$AC166=1,ДАННЫЕ!$AD166=1,ДАННЫЕ!$AE166=1),1,0))</f>
        <v>0</v>
      </c>
    </row>
    <row r="167" spans="1:20" ht="15" customHeight="1" x14ac:dyDescent="0.2">
      <c r="A167" s="78">
        <f>IF(B167&gt;0,IF(MONTH(ДАННЫЕ!$F$1)=MONTH(ДАННЫЕ!$B167),1,0),0)</f>
        <v>0</v>
      </c>
      <c r="B167" s="14">
        <f>IF(ДАННЫЕ!$B167&gt;0,IF(YEAR(ДАННЫЕ!$F$1)=YEAR(ДАННЫЕ!$B167),1,0),0)</f>
        <v>0</v>
      </c>
      <c r="C167" s="14">
        <f>IF(ДАННЫЕ!$CM167&gt;0,IF(YEAR(ДАННЫЕ!$F$1)=YEAR(ДАННЫЕ!$CM167),1,0),0)</f>
        <v>0</v>
      </c>
      <c r="D167" s="14">
        <f>IF(ДАННЫЕ!$CJ167&gt;0,IF(ДАННЫЕ!$CL167&gt;ДАННЫЕ!$F$1,1,IF(ДАННЫЕ!$CL167&gt;0,0,1)),0)</f>
        <v>0</v>
      </c>
      <c r="E167" s="43" t="str">
        <f ca="1">IF(ДАННЫЕ!$F$1&gt;0,IF(ДАННЫЕ!$G167&gt;0,DATEDIF(ДАННЫЕ!$G167,ДАННЫЕ!$F$1,"y"),""),IF(ДАННЫЕ!$G167&gt;0,DATEDIF(ДАННЫЕ!$G167,TODAY(),"y"),""))</f>
        <v/>
      </c>
      <c r="F167" s="43" t="str">
        <f xml:space="preserve"> IF(ДАННЫЕ!$F167="М",IF(E167&gt;=18,IF(E167&lt;60,1,""),""),"")&amp;IF(ДАННЫЕ!$F167="Ж",IF(E167&gt;=18,IF(E167&lt;55,1,""),""),"")</f>
        <v/>
      </c>
      <c r="G167" s="43" t="str">
        <f xml:space="preserve"> IF(ДАННЫЕ!$F167="М",IF(E167&gt;=60,2,""),"")&amp;IF(ДАННЫЕ!$F167="Ж",IF(E167&gt;=55,2,""),"")</f>
        <v/>
      </c>
      <c r="H167" s="43" t="str">
        <f t="shared" ca="1" si="6"/>
        <v/>
      </c>
      <c r="I167" s="43" t="str">
        <f t="shared" ca="1" si="7"/>
        <v>03</v>
      </c>
      <c r="J167" s="28" t="str">
        <f ca="1">ДАННЫЕ!$F167&amp;H167&amp;I167&amp;ДАННЫЕ!$I167&amp;"m"&amp;IF(ДАННЫЕ!$I167&gt;0,IF(ДАННЫЕ!$J167&gt;0,0,1),"")&amp;"f"&amp;IF(ДАННЫЕ!$R167&gt;0,IF(YEAR(ДАННЫЕ!$F$1)=YEAR(ДАННЫЕ!$R167),1,0),0)&amp;"z"&amp;ДАННЫЕ!$R167&amp;"p"&amp;ДАННЫЕ!$S167&amp;"i"&amp;ДАННЫЕ!$T167&amp;"h"&amp;ДАННЫЕ!$K167&amp;"be"&amp;ДАННЫЕ!$BI167&amp;"CD"&amp;IF(ДАННЫЕ!BF167&gt;500,4,IF(ДАННЫЕ!BF167&gt;350,3,IF(ДАННЫЕ!BF167&gt;200,2,IF(ДАННЫЕ!BF167&gt;0,1,0))))&amp;"g"&amp;B167&amp;"d"&amp;H167&amp;"l"&amp;ДАННЫЕ!AT167&amp;"a"&amp;ДАННЫЕ!$V167&amp;"v"&amp;R167&amp;"k"&amp;ДАННЫЕ!$U167&amp;"s"&amp;ДАННЫЕ!$Y167&amp;"t"&amp;ДАННЫЕ!$X167&amp;"b"&amp;IF(ДАННЫЕ!$Q167&gt;1,1,0)&amp;"PP"&amp;ДАННЫЕ!Z167&amp;"c"&amp;S167&amp;"x"&amp;IF(ДАННЫЕ!$BY167&gt;0,IF(YEAR(ДАННЫЕ!$F$1)=YEAR(ДАННЫЕ!$BY167),1,0),0)&amp;"n"&amp;IF(ДАННЫЕ!$BZ167&gt;0,IF(YEAR(ДАННЫЕ!$F$1)=YEAR(ДАННЫЕ!$BZ167),1,0),0)&amp;"u"&amp;D167&amp;"z"&amp;IF(ДАННЫЕ!$CL167&gt;0,IF(YEAR(ДАННЫЕ!$F$1)&gt;YEAR(ДАННЫЕ!$CL167),11,12),0)</f>
        <v>03mf0zpihbeCD0g0dlav0kstb0PPc0x0n0u0z0</v>
      </c>
      <c r="K167" s="28" t="str">
        <f ca="1">ДАННЫЕ!$I167&amp;"x"&amp;B167&amp;"w"&amp;IF(T167+ДАННЫЕ!AD167+ДАННЫЕ!AE167+ДАННЫЕ!AF167+ДАННЫЕ!AG167+ДАННЫЕ!AH167+ДАННЫЕ!$AL167+ДАННЫЕ!AI167+ДАННЫЕ!AJ167+ДАННЫЕ!AK167+ДАННЫЕ!AP167+ДАННЫЕ!AQ167+ДАННЫЕ!AR167+ДАННЫЕ!$AM167+ДАННЫЕ!$AN167+ДАННЫЕ!AS167+ДАННЫЕ!AT167&gt;0,1,0)&amp;IF(OR(T167=2,ДАННЫЕ!AD167=2,ДАННЫЕ!AE167=2,ДАННЫЕ!AF167=2,ДАННЫЕ!AG167=2,ДАННЫЕ!AH167=2,ДАННЫЕ!$AL167=2,ДАННЫЕ!AI167=2,ДАННЫЕ!AJ167=2,ДАННЫЕ!AK167=2,ДАННЫЕ!AP167=2,ДАННЫЕ!AQ167=2,ДАННЫЕ!AR167=2,ДАННЫЕ!$AM167=2,ДАННЫЕ!$AN167=2,ДАННЫЕ!AS167=2,ДАННЫЕ!AT167=2),2,0)&amp;"t"&amp;IF(T167&gt;0,"1"&amp;T167,"00")&amp;"f"&amp;IF(ДАННЫЕ!$AC167,"1"&amp;ДАННЫЕ!$AC167,"00")&amp;"b"&amp;IF(ДАННЫЕ!$AD167,"1"&amp;ДАННЫЕ!$AD167,"00")&amp;"g"&amp;IF(ДАННЫЕ!$AF167,"1"&amp;ДАННЫЕ!$AF167,"00")&amp;"c"&amp;IF(ДАННЫЕ!$AG167,"1"&amp;ДАННЫЕ!$AG167,"00")&amp;"i"&amp;IF(ДАННЫЕ!$AH167,"1"&amp;ДАННЫЕ!$AH167,"00")&amp;"r"&amp;IF(ДАННЫЕ!$AL167,"1"&amp;ДАННЫЕ!$AL167,"00")&amp;"m"&amp;IF(ДАННЫЕ!$AI167,"1"&amp;ДАННЫЕ!$AI167,"00")&amp;"hS"&amp;IF(ДАННЫЕ!$AJ167,"1"&amp;ДАННЫЕ!$AJ167,"00")&amp;"hZ"&amp;IF(ДАННЫЕ!$AK167,"1"&amp;ДАННЫЕ!$AK167,"00")&amp;"p"&amp;IF(ДАННЫЕ!$AP167,"1"&amp;ДАННЫЕ!$AP167,"00")&amp;"k"&amp;IF(ДАННЫЕ!$AQ167,"1"&amp;ДАННЫЕ!$AQ167,"00")&amp;"z"&amp;IF(ДАННЫЕ!$AR167,"1"&amp;ДАННЫЕ!$AR167,"00")&amp;"j"&amp;IF(ДАННЫЕ!$AM167,"1"&amp;ДАННЫЕ!$AM167,"00")&amp;"n"&amp;IF(ДАННЫЕ!$AN167,"1"&amp;ДАННЫЕ!$AN167,"00")&amp;"E"&amp;ДАННЫЕ!BI167&amp;"L"&amp;ДАННЫЕ!AO167&amp;"h"&amp;IF(ДАННЫЕ!$AU167&gt;0,1,0)&amp;"v"&amp;IF(ДАННЫЕ!$AW167&gt;0,1,0)&amp;"a"&amp;IF(ДАННЫЕ!$AS167,"1"&amp;ДАННЫЕ!$AS167,"00")&amp;"s"&amp;IF(ДАННЫЕ!$AT167,"1"&amp;ДАННЫЕ!$AT167,"00")&amp;"u"&amp;IF(ДАННЫЕ!$CJ167&gt;0,1,0)&amp;"y"&amp;B167&amp;"d"&amp;H167&amp;"e"&amp;F167&amp;G167</f>
        <v>x0w00t00f00b00g00c00i00r00m00hS00hZ00p00k00z00j00n00ELh0v0a00s00u0y0de</v>
      </c>
      <c r="L167" s="28" t="str">
        <f ca="1">ДАННЫЕ!$I167&amp;"VN"&amp;IF(ДАННЫЕ!AW167&gt;0,11,10)&amp;"CD"&amp;IF(ДАННЫЕ!BF167&gt;500,16,IF(ДАННЫЕ!BF167&gt;350,15,IF(ДАННЫЕ!BF167&gt;=200,14,IF(ДАННЫЕ!BF167&gt;=100,13,IF(ДАННЫЕ!BF167&gt;=50,12,IF(ДАННЫЕ!BF167&gt;0,11,10))))))&amp;"AR"&amp;IF(ДАННЫЕ!BX167&gt;0,1,0)&amp;"GD"&amp;B167&amp;"VV"&amp;IF(E167&gt;=5,IF(E167&lt;18,1,0),0)</f>
        <v>VN10CD10AR0GD0VV0</v>
      </c>
      <c r="M167" s="28" t="str">
        <f>ДАННЫЕ!$I167&amp;"b"&amp;ДАННЫЕ!$BI167&amp;"r"&amp;ДАННЫЕ!$BJ167&amp;"CD"&amp;IF(ДАННЫЕ!BF167&gt;0,IF(ДАННЫЕ!BF167&lt;200,1,IF(ДАННЫЕ!BF167&lt;350,2,3)),0)&amp;"h"&amp;IF(ДАННЫЕ!$BK167+ДАННЫЕ!$BL167+ДАННЫЕ!$BM167&gt;0,1,0)&amp;"x"&amp;ДАННЫЕ!$BK167&amp;"y"&amp;ДАННЫЕ!$BL167&amp;"z"&amp;ДАННЫЕ!$BM167&amp;"c"&amp;IF(ДАННЫЕ!$BK167+ДАННЫЕ!$BL167+ДАННЫЕ!$BM167=3,1,0)&amp;"a"&amp;IF(ДАННЫЕ!$BQ167+ДАННЫЕ!$BR167&gt;0,1,0)&amp;"d"&amp;ДАННЫЕ!$BQ167&amp;"v"&amp;ДАННЫЕ!$BR167&amp;"p"&amp;ДАННЫЕ!$BS167&amp;"n"&amp;ДАННЫЕ!$BU167&amp;"t"&amp;ДАННЫЕ!$BV167&amp;"o"&amp;ДАННЫЕ!$BT167&amp;"l"&amp;IF(ДАННЫЕ!$BN167&gt;0,1,0)&amp;ДАННЫЕ!$BN167&amp;"g"&amp;ДАННЫЕ!$BO167&amp;"s"&amp;ДАННЫЕ!$BP167&amp;"DZ"&amp;IF(ДАННЫЕ!B167-ДАННЫЕ!G167 &lt; 60,IF(ДАННЫЕ!B167-ДАННЫЕ!G167 &gt;= 0,1,0),0)&amp;"u"&amp;IF(ДАННЫЕ!$CJ167&gt;0,1,0)</f>
        <v>brCD0h0xyzc0a0dvpntol0gsDZ1u0</v>
      </c>
      <c r="N167" s="28" t="str">
        <f ca="1">ДАННЫЕ!$F167&amp;ДАННЫЕ!$I167&amp;"g"&amp;B167&amp;"cf"&amp;D167&amp;"a"&amp;IF(ДАННЫЕ!$BX167&gt;0,1,0)&amp;IF(ДАННЫЕ!$BF167&gt;500,1,IF(ДАННЫЕ!$BF167&gt;350,2,IF(ДАННЫЕ!$BF167&gt;=200,3,IF(ДАННЫЕ!$BF167&gt;=100,4,IF(ДАННЫЕ!$BF167&gt;=50,5,IF(ДАННЫЕ!$BF167&lt;50,6,0))))))&amp;"AR"&amp;IF(DATEDIF(ДАННЫЕ!$BX167,ДАННЫЕ!$F$1,"y")&gt;1,1,0)&amp;"VG"&amp;IF(ДАННЫЕ!$BH167="0",1,0)&amp;"o"&amp;IF(T167+ДАННЫЕ!$AF167+ДАННЫЕ!$AG167+ДАННЫЕ!$AH167+ДАННЫЕ!$AI167+ДАННЫЕ!$AJ167+ДАННЫЕ!$AP167+ДАННЫЕ!$AQ167+ДАННЫЕ!$AR167+ДАННЫЕ!$AU167+ДАННЫЕ!$AW167+ДАННЫЕ!$AS167+ДАННЫЕ!$AT167&gt;0,1,0)&amp;"x"&amp;ДАННЫЕ!$AG167&amp;"p"&amp;IF(ДАННЫЕ!$BY167&gt;0,1,0)&amp;"v"&amp;IF(ДАННЫЕ!$BZ167&gt;0,1,0)&amp;"n"&amp;ДАННЫЕ!$CA167&amp;"t"&amp;ДАННЫЕ!$AY167&amp;"k"&amp;ДАННЫЕ!$CB167&amp;"q"&amp;ДАННЫЕ!$CC167&amp;"w"&amp;ДАННЫЕ!$CD167&amp;"e"&amp;ДАННЫЕ!$CE167&amp;"m"&amp;ДАННЫЕ!$CF167&amp;"c"&amp;ДАННЫЕ!$CG167&amp;"z"&amp;ДАННЫЕ!$CH167&amp;"d"&amp;IF(H167=4,1,0)&amp;"s"&amp;IF(ДАННЫЕ!$J167=1,0,1)&amp;"u"&amp;IF(ДАННЫЕ!$CJ167&gt;0,1,0)</f>
        <v>g0cf0a06AR1VG0o0xp0v0ntkqwemczd0s1u0</v>
      </c>
      <c r="O167" s="28" t="str">
        <f>ДАННЫЕ!$I167&amp;"g"&amp;B167&amp;A167&amp;"f"&amp;P167&amp;"c"&amp;IF(ДАННЫЕ!$U167&gt;0,1,0)&amp;"s"&amp;IF(ДАННЫЕ!$Q167&gt;0,IF(YEAR(ДАННЫЕ!$F$1)=YEAR(ДАННЫЕ!$Q167),IF(MONTH(ДАННЫЕ!$F$1)=MONTH(ДАННЫЕ!$Q167),111,11),1),0)&amp;"i"&amp;IF(ДАННЫЕ!$R167+ДАННЫЕ!$S167+ДАННЫЕ!$T167=0,0,1)&amp;"h"&amp;IF(ДАННЫЕ!$P167&gt;0,1,0)&amp;"p"&amp;IF(ДАННЫЕ!$CI167&gt;0,IF(YEAR(ДАННЫЕ!$F$1)=YEAR(ДАННЫЕ!$CI167),IF(MONTH(ДАННЫЕ!$F$1)=MONTH(ДАННЫЕ!$CI167),111,11),1),0)&amp;"d"&amp;IF(ДАННЫЕ!$CJ167&gt;0,IF(YEAR(ДАННЫЕ!$F$1)=YEAR(ДАННЫЕ!$CJ167),IF(MONTH(ДАННЫЕ!$F$1)=MONTH(ДАННЫЕ!$CJ167),111,11),1),0)&amp;"o"&amp;IF(ДАННЫЕ!$CK167&gt;0,IF(MONTH(ДАННЫЕ!$F$1)=MONTH(ДАННЫЕ!$CK167),111,11),0)&amp;"v"&amp;IF(ДАННЫЕ!$BE167&gt;0,IF(MONTH(ДАННЫЕ!$F$1)=MONTH(ДАННЫЕ!$BE167),111,11),0)</f>
        <v>g00f0c0s0i0h0p0d0o0v0</v>
      </c>
      <c r="P167" s="15">
        <f t="shared" si="8"/>
        <v>0</v>
      </c>
      <c r="Q167" s="15">
        <f>IF(ДАННЫЕ!$F$1&gt;ДАННЫЕ!$N167,IF(YEAR(ДАННЫЕ!$F$1)=YEAR(ДАННЫЕ!M167),1,0),0)</f>
        <v>0</v>
      </c>
      <c r="R167" s="15">
        <f>IF(ДАННЫЕ!$F$1&gt;ДАННЫЕ!$N167,IF(YEAR(ДАННЫЕ!$F$1)=YEAR(ДАННЫЕ!N167),1,0),0)</f>
        <v>0</v>
      </c>
      <c r="S167" s="15">
        <f>IF(ДАННЫЕ!$AA167="2А",1,IF(ДАННЫЕ!$AA167="2Б",2,IF(ДАННЫЕ!$AA167="2В",3,IF(ДАННЫЕ!$AA167=3,4,IF(ДАННЫЕ!$AA167="4А",5,IF(ДАННЫЕ!$AA167="4Б",6,IF(ДАННЫЕ!$AA167="4В",7,IF(ДАННЫЕ!$AA167=5,8,0))))))))</f>
        <v>0</v>
      </c>
      <c r="T167" s="15">
        <f>IF(OR(ДАННЫЕ!$AC167=2,ДАННЫЕ!$AD167=2,ДАННЫЕ!$AE167=2),2,IF(OR(ДАННЫЕ!$AC167=1,ДАННЫЕ!$AD167=1,ДАННЫЕ!$AE167=1),1,0))</f>
        <v>0</v>
      </c>
    </row>
    <row r="168" spans="1:20" ht="15" customHeight="1" x14ac:dyDescent="0.2">
      <c r="A168" s="78">
        <f>IF(B168&gt;0,IF(MONTH(ДАННЫЕ!$F$1)=MONTH(ДАННЫЕ!$B168),1,0),0)</f>
        <v>0</v>
      </c>
      <c r="B168" s="14">
        <f>IF(ДАННЫЕ!$B168&gt;0,IF(YEAR(ДАННЫЕ!$F$1)=YEAR(ДАННЫЕ!$B168),1,0),0)</f>
        <v>0</v>
      </c>
      <c r="C168" s="14">
        <f>IF(ДАННЫЕ!$CM168&gt;0,IF(YEAR(ДАННЫЕ!$F$1)=YEAR(ДАННЫЕ!$CM168),1,0),0)</f>
        <v>0</v>
      </c>
      <c r="D168" s="14">
        <f>IF(ДАННЫЕ!$CJ168&gt;0,IF(ДАННЫЕ!$CL168&gt;ДАННЫЕ!$F$1,1,IF(ДАННЫЕ!$CL168&gt;0,0,1)),0)</f>
        <v>0</v>
      </c>
      <c r="E168" s="43" t="str">
        <f ca="1">IF(ДАННЫЕ!$F$1&gt;0,IF(ДАННЫЕ!$G168&gt;0,DATEDIF(ДАННЫЕ!$G168,ДАННЫЕ!$F$1,"y"),""),IF(ДАННЫЕ!$G168&gt;0,DATEDIF(ДАННЫЕ!$G168,TODAY(),"y"),""))</f>
        <v/>
      </c>
      <c r="F168" s="43" t="str">
        <f xml:space="preserve"> IF(ДАННЫЕ!$F168="М",IF(E168&gt;=18,IF(E168&lt;60,1,""),""),"")&amp;IF(ДАННЫЕ!$F168="Ж",IF(E168&gt;=18,IF(E168&lt;55,1,""),""),"")</f>
        <v/>
      </c>
      <c r="G168" s="43" t="str">
        <f xml:space="preserve"> IF(ДАННЫЕ!$F168="М",IF(E168&gt;=60,2,""),"")&amp;IF(ДАННЫЕ!$F168="Ж",IF(E168&gt;=55,2,""),"")</f>
        <v/>
      </c>
      <c r="H168" s="43" t="str">
        <f t="shared" ca="1" si="6"/>
        <v/>
      </c>
      <c r="I168" s="43" t="str">
        <f t="shared" ca="1" si="7"/>
        <v>03</v>
      </c>
      <c r="J168" s="28" t="str">
        <f ca="1">ДАННЫЕ!$F168&amp;H168&amp;I168&amp;ДАННЫЕ!$I168&amp;"m"&amp;IF(ДАННЫЕ!$I168&gt;0,IF(ДАННЫЕ!$J168&gt;0,0,1),"")&amp;"f"&amp;IF(ДАННЫЕ!$R168&gt;0,IF(YEAR(ДАННЫЕ!$F$1)=YEAR(ДАННЫЕ!$R168),1,0),0)&amp;"z"&amp;ДАННЫЕ!$R168&amp;"p"&amp;ДАННЫЕ!$S168&amp;"i"&amp;ДАННЫЕ!$T168&amp;"h"&amp;ДАННЫЕ!$K168&amp;"be"&amp;ДАННЫЕ!$BI168&amp;"CD"&amp;IF(ДАННЫЕ!BF168&gt;500,4,IF(ДАННЫЕ!BF168&gt;350,3,IF(ДАННЫЕ!BF168&gt;200,2,IF(ДАННЫЕ!BF168&gt;0,1,0))))&amp;"g"&amp;B168&amp;"d"&amp;H168&amp;"l"&amp;ДАННЫЕ!AT168&amp;"a"&amp;ДАННЫЕ!$V168&amp;"v"&amp;R168&amp;"k"&amp;ДАННЫЕ!$U168&amp;"s"&amp;ДАННЫЕ!$Y168&amp;"t"&amp;ДАННЫЕ!$X168&amp;"b"&amp;IF(ДАННЫЕ!$Q168&gt;1,1,0)&amp;"PP"&amp;ДАННЫЕ!Z168&amp;"c"&amp;S168&amp;"x"&amp;IF(ДАННЫЕ!$BY168&gt;0,IF(YEAR(ДАННЫЕ!$F$1)=YEAR(ДАННЫЕ!$BY168),1,0),0)&amp;"n"&amp;IF(ДАННЫЕ!$BZ168&gt;0,IF(YEAR(ДАННЫЕ!$F$1)=YEAR(ДАННЫЕ!$BZ168),1,0),0)&amp;"u"&amp;D168&amp;"z"&amp;IF(ДАННЫЕ!$CL168&gt;0,IF(YEAR(ДАННЫЕ!$F$1)&gt;YEAR(ДАННЫЕ!$CL168),11,12),0)</f>
        <v>03mf0zpihbeCD0g0dlav0kstb0PPc0x0n0u0z0</v>
      </c>
      <c r="K168" s="28" t="str">
        <f ca="1">ДАННЫЕ!$I168&amp;"x"&amp;B168&amp;"w"&amp;IF(T168+ДАННЫЕ!AD168+ДАННЫЕ!AE168+ДАННЫЕ!AF168+ДАННЫЕ!AG168+ДАННЫЕ!AH168+ДАННЫЕ!$AL168+ДАННЫЕ!AI168+ДАННЫЕ!AJ168+ДАННЫЕ!AK168+ДАННЫЕ!AP168+ДАННЫЕ!AQ168+ДАННЫЕ!AR168+ДАННЫЕ!$AM168+ДАННЫЕ!$AN168+ДАННЫЕ!AS168+ДАННЫЕ!AT168&gt;0,1,0)&amp;IF(OR(T168=2,ДАННЫЕ!AD168=2,ДАННЫЕ!AE168=2,ДАННЫЕ!AF168=2,ДАННЫЕ!AG168=2,ДАННЫЕ!AH168=2,ДАННЫЕ!$AL168=2,ДАННЫЕ!AI168=2,ДАННЫЕ!AJ168=2,ДАННЫЕ!AK168=2,ДАННЫЕ!AP168=2,ДАННЫЕ!AQ168=2,ДАННЫЕ!AR168=2,ДАННЫЕ!$AM168=2,ДАННЫЕ!$AN168=2,ДАННЫЕ!AS168=2,ДАННЫЕ!AT168=2),2,0)&amp;"t"&amp;IF(T168&gt;0,"1"&amp;T168,"00")&amp;"f"&amp;IF(ДАННЫЕ!$AC168,"1"&amp;ДАННЫЕ!$AC168,"00")&amp;"b"&amp;IF(ДАННЫЕ!$AD168,"1"&amp;ДАННЫЕ!$AD168,"00")&amp;"g"&amp;IF(ДАННЫЕ!$AF168,"1"&amp;ДАННЫЕ!$AF168,"00")&amp;"c"&amp;IF(ДАННЫЕ!$AG168,"1"&amp;ДАННЫЕ!$AG168,"00")&amp;"i"&amp;IF(ДАННЫЕ!$AH168,"1"&amp;ДАННЫЕ!$AH168,"00")&amp;"r"&amp;IF(ДАННЫЕ!$AL168,"1"&amp;ДАННЫЕ!$AL168,"00")&amp;"m"&amp;IF(ДАННЫЕ!$AI168,"1"&amp;ДАННЫЕ!$AI168,"00")&amp;"hS"&amp;IF(ДАННЫЕ!$AJ168,"1"&amp;ДАННЫЕ!$AJ168,"00")&amp;"hZ"&amp;IF(ДАННЫЕ!$AK168,"1"&amp;ДАННЫЕ!$AK168,"00")&amp;"p"&amp;IF(ДАННЫЕ!$AP168,"1"&amp;ДАННЫЕ!$AP168,"00")&amp;"k"&amp;IF(ДАННЫЕ!$AQ168,"1"&amp;ДАННЫЕ!$AQ168,"00")&amp;"z"&amp;IF(ДАННЫЕ!$AR168,"1"&amp;ДАННЫЕ!$AR168,"00")&amp;"j"&amp;IF(ДАННЫЕ!$AM168,"1"&amp;ДАННЫЕ!$AM168,"00")&amp;"n"&amp;IF(ДАННЫЕ!$AN168,"1"&amp;ДАННЫЕ!$AN168,"00")&amp;"E"&amp;ДАННЫЕ!BI168&amp;"L"&amp;ДАННЫЕ!AO168&amp;"h"&amp;IF(ДАННЫЕ!$AU168&gt;0,1,0)&amp;"v"&amp;IF(ДАННЫЕ!$AW168&gt;0,1,0)&amp;"a"&amp;IF(ДАННЫЕ!$AS168,"1"&amp;ДАННЫЕ!$AS168,"00")&amp;"s"&amp;IF(ДАННЫЕ!$AT168,"1"&amp;ДАННЫЕ!$AT168,"00")&amp;"u"&amp;IF(ДАННЫЕ!$CJ168&gt;0,1,0)&amp;"y"&amp;B168&amp;"d"&amp;H168&amp;"e"&amp;F168&amp;G168</f>
        <v>x0w00t00f00b00g00c00i00r00m00hS00hZ00p00k00z00j00n00ELh0v0a00s00u0y0de</v>
      </c>
      <c r="L168" s="28" t="str">
        <f ca="1">ДАННЫЕ!$I168&amp;"VN"&amp;IF(ДАННЫЕ!AW168&gt;0,11,10)&amp;"CD"&amp;IF(ДАННЫЕ!BF168&gt;500,16,IF(ДАННЫЕ!BF168&gt;350,15,IF(ДАННЫЕ!BF168&gt;=200,14,IF(ДАННЫЕ!BF168&gt;=100,13,IF(ДАННЫЕ!BF168&gt;=50,12,IF(ДАННЫЕ!BF168&gt;0,11,10))))))&amp;"AR"&amp;IF(ДАННЫЕ!BX168&gt;0,1,0)&amp;"GD"&amp;B168&amp;"VV"&amp;IF(E168&gt;=5,IF(E168&lt;18,1,0),0)</f>
        <v>VN10CD10AR0GD0VV0</v>
      </c>
      <c r="M168" s="28" t="str">
        <f>ДАННЫЕ!$I168&amp;"b"&amp;ДАННЫЕ!$BI168&amp;"r"&amp;ДАННЫЕ!$BJ168&amp;"CD"&amp;IF(ДАННЫЕ!BF168&gt;0,IF(ДАННЫЕ!BF168&lt;200,1,IF(ДАННЫЕ!BF168&lt;350,2,3)),0)&amp;"h"&amp;IF(ДАННЫЕ!$BK168+ДАННЫЕ!$BL168+ДАННЫЕ!$BM168&gt;0,1,0)&amp;"x"&amp;ДАННЫЕ!$BK168&amp;"y"&amp;ДАННЫЕ!$BL168&amp;"z"&amp;ДАННЫЕ!$BM168&amp;"c"&amp;IF(ДАННЫЕ!$BK168+ДАННЫЕ!$BL168+ДАННЫЕ!$BM168=3,1,0)&amp;"a"&amp;IF(ДАННЫЕ!$BQ168+ДАННЫЕ!$BR168&gt;0,1,0)&amp;"d"&amp;ДАННЫЕ!$BQ168&amp;"v"&amp;ДАННЫЕ!$BR168&amp;"p"&amp;ДАННЫЕ!$BS168&amp;"n"&amp;ДАННЫЕ!$BU168&amp;"t"&amp;ДАННЫЕ!$BV168&amp;"o"&amp;ДАННЫЕ!$BT168&amp;"l"&amp;IF(ДАННЫЕ!$BN168&gt;0,1,0)&amp;ДАННЫЕ!$BN168&amp;"g"&amp;ДАННЫЕ!$BO168&amp;"s"&amp;ДАННЫЕ!$BP168&amp;"DZ"&amp;IF(ДАННЫЕ!B168-ДАННЫЕ!G168 &lt; 60,IF(ДАННЫЕ!B168-ДАННЫЕ!G168 &gt;= 0,1,0),0)&amp;"u"&amp;IF(ДАННЫЕ!$CJ168&gt;0,1,0)</f>
        <v>brCD0h0xyzc0a0dvpntol0gsDZ1u0</v>
      </c>
      <c r="N168" s="28" t="str">
        <f ca="1">ДАННЫЕ!$F168&amp;ДАННЫЕ!$I168&amp;"g"&amp;B168&amp;"cf"&amp;D168&amp;"a"&amp;IF(ДАННЫЕ!$BX168&gt;0,1,0)&amp;IF(ДАННЫЕ!$BF168&gt;500,1,IF(ДАННЫЕ!$BF168&gt;350,2,IF(ДАННЫЕ!$BF168&gt;=200,3,IF(ДАННЫЕ!$BF168&gt;=100,4,IF(ДАННЫЕ!$BF168&gt;=50,5,IF(ДАННЫЕ!$BF168&lt;50,6,0))))))&amp;"AR"&amp;IF(DATEDIF(ДАННЫЕ!$BX168,ДАННЫЕ!$F$1,"y")&gt;1,1,0)&amp;"VG"&amp;IF(ДАННЫЕ!$BH168="0",1,0)&amp;"o"&amp;IF(T168+ДАННЫЕ!$AF168+ДАННЫЕ!$AG168+ДАННЫЕ!$AH168+ДАННЫЕ!$AI168+ДАННЫЕ!$AJ168+ДАННЫЕ!$AP168+ДАННЫЕ!$AQ168+ДАННЫЕ!$AR168+ДАННЫЕ!$AU168+ДАННЫЕ!$AW168+ДАННЫЕ!$AS168+ДАННЫЕ!$AT168&gt;0,1,0)&amp;"x"&amp;ДАННЫЕ!$AG168&amp;"p"&amp;IF(ДАННЫЕ!$BY168&gt;0,1,0)&amp;"v"&amp;IF(ДАННЫЕ!$BZ168&gt;0,1,0)&amp;"n"&amp;ДАННЫЕ!$CA168&amp;"t"&amp;ДАННЫЕ!$AY168&amp;"k"&amp;ДАННЫЕ!$CB168&amp;"q"&amp;ДАННЫЕ!$CC168&amp;"w"&amp;ДАННЫЕ!$CD168&amp;"e"&amp;ДАННЫЕ!$CE168&amp;"m"&amp;ДАННЫЕ!$CF168&amp;"c"&amp;ДАННЫЕ!$CG168&amp;"z"&amp;ДАННЫЕ!$CH168&amp;"d"&amp;IF(H168=4,1,0)&amp;"s"&amp;IF(ДАННЫЕ!$J168=1,0,1)&amp;"u"&amp;IF(ДАННЫЕ!$CJ168&gt;0,1,0)</f>
        <v>g0cf0a06AR1VG0o0xp0v0ntkqwemczd0s1u0</v>
      </c>
      <c r="O168" s="28" t="str">
        <f>ДАННЫЕ!$I168&amp;"g"&amp;B168&amp;A168&amp;"f"&amp;P168&amp;"c"&amp;IF(ДАННЫЕ!$U168&gt;0,1,0)&amp;"s"&amp;IF(ДАННЫЕ!$Q168&gt;0,IF(YEAR(ДАННЫЕ!$F$1)=YEAR(ДАННЫЕ!$Q168),IF(MONTH(ДАННЫЕ!$F$1)=MONTH(ДАННЫЕ!$Q168),111,11),1),0)&amp;"i"&amp;IF(ДАННЫЕ!$R168+ДАННЫЕ!$S168+ДАННЫЕ!$T168=0,0,1)&amp;"h"&amp;IF(ДАННЫЕ!$P168&gt;0,1,0)&amp;"p"&amp;IF(ДАННЫЕ!$CI168&gt;0,IF(YEAR(ДАННЫЕ!$F$1)=YEAR(ДАННЫЕ!$CI168),IF(MONTH(ДАННЫЕ!$F$1)=MONTH(ДАННЫЕ!$CI168),111,11),1),0)&amp;"d"&amp;IF(ДАННЫЕ!$CJ168&gt;0,IF(YEAR(ДАННЫЕ!$F$1)=YEAR(ДАННЫЕ!$CJ168),IF(MONTH(ДАННЫЕ!$F$1)=MONTH(ДАННЫЕ!$CJ168),111,11),1),0)&amp;"o"&amp;IF(ДАННЫЕ!$CK168&gt;0,IF(MONTH(ДАННЫЕ!$F$1)=MONTH(ДАННЫЕ!$CK168),111,11),0)&amp;"v"&amp;IF(ДАННЫЕ!$BE168&gt;0,IF(MONTH(ДАННЫЕ!$F$1)=MONTH(ДАННЫЕ!$BE168),111,11),0)</f>
        <v>g00f0c0s0i0h0p0d0o0v0</v>
      </c>
      <c r="P168" s="15">
        <f t="shared" si="8"/>
        <v>0</v>
      </c>
      <c r="Q168" s="15">
        <f>IF(ДАННЫЕ!$F$1&gt;ДАННЫЕ!$N168,IF(YEAR(ДАННЫЕ!$F$1)=YEAR(ДАННЫЕ!M168),1,0),0)</f>
        <v>0</v>
      </c>
      <c r="R168" s="15">
        <f>IF(ДАННЫЕ!$F$1&gt;ДАННЫЕ!$N168,IF(YEAR(ДАННЫЕ!$F$1)=YEAR(ДАННЫЕ!N168),1,0),0)</f>
        <v>0</v>
      </c>
      <c r="S168" s="15">
        <f>IF(ДАННЫЕ!$AA168="2А",1,IF(ДАННЫЕ!$AA168="2Б",2,IF(ДАННЫЕ!$AA168="2В",3,IF(ДАННЫЕ!$AA168=3,4,IF(ДАННЫЕ!$AA168="4А",5,IF(ДАННЫЕ!$AA168="4Б",6,IF(ДАННЫЕ!$AA168="4В",7,IF(ДАННЫЕ!$AA168=5,8,0))))))))</f>
        <v>0</v>
      </c>
      <c r="T168" s="15">
        <f>IF(OR(ДАННЫЕ!$AC168=2,ДАННЫЕ!$AD168=2,ДАННЫЕ!$AE168=2),2,IF(OR(ДАННЫЕ!$AC168=1,ДАННЫЕ!$AD168=1,ДАННЫЕ!$AE168=1),1,0))</f>
        <v>0</v>
      </c>
    </row>
    <row r="169" spans="1:20" ht="15" customHeight="1" x14ac:dyDescent="0.2">
      <c r="A169" s="78">
        <f>IF(B169&gt;0,IF(MONTH(ДАННЫЕ!$F$1)=MONTH(ДАННЫЕ!$B169),1,0),0)</f>
        <v>0</v>
      </c>
      <c r="B169" s="14">
        <f>IF(ДАННЫЕ!$B169&gt;0,IF(YEAR(ДАННЫЕ!$F$1)=YEAR(ДАННЫЕ!$B169),1,0),0)</f>
        <v>0</v>
      </c>
      <c r="C169" s="14">
        <f>IF(ДАННЫЕ!$CM169&gt;0,IF(YEAR(ДАННЫЕ!$F$1)=YEAR(ДАННЫЕ!$CM169),1,0),0)</f>
        <v>0</v>
      </c>
      <c r="D169" s="14">
        <f>IF(ДАННЫЕ!$CJ169&gt;0,IF(ДАННЫЕ!$CL169&gt;ДАННЫЕ!$F$1,1,IF(ДАННЫЕ!$CL169&gt;0,0,1)),0)</f>
        <v>0</v>
      </c>
      <c r="E169" s="43" t="str">
        <f ca="1">IF(ДАННЫЕ!$F$1&gt;0,IF(ДАННЫЕ!$G169&gt;0,DATEDIF(ДАННЫЕ!$G169,ДАННЫЕ!$F$1,"y"),""),IF(ДАННЫЕ!$G169&gt;0,DATEDIF(ДАННЫЕ!$G169,TODAY(),"y"),""))</f>
        <v/>
      </c>
      <c r="F169" s="43" t="str">
        <f xml:space="preserve"> IF(ДАННЫЕ!$F169="М",IF(E169&gt;=18,IF(E169&lt;60,1,""),""),"")&amp;IF(ДАННЫЕ!$F169="Ж",IF(E169&gt;=18,IF(E169&lt;55,1,""),""),"")</f>
        <v/>
      </c>
      <c r="G169" s="43" t="str">
        <f xml:space="preserve"> IF(ДАННЫЕ!$F169="М",IF(E169&gt;=60,2,""),"")&amp;IF(ДАННЫЕ!$F169="Ж",IF(E169&gt;=55,2,""),"")</f>
        <v/>
      </c>
      <c r="H169" s="43" t="str">
        <f t="shared" ca="1" si="6"/>
        <v/>
      </c>
      <c r="I169" s="43" t="str">
        <f t="shared" ca="1" si="7"/>
        <v>03</v>
      </c>
      <c r="J169" s="28" t="str">
        <f ca="1">ДАННЫЕ!$F169&amp;H169&amp;I169&amp;ДАННЫЕ!$I169&amp;"m"&amp;IF(ДАННЫЕ!$I169&gt;0,IF(ДАННЫЕ!$J169&gt;0,0,1),"")&amp;"f"&amp;IF(ДАННЫЕ!$R169&gt;0,IF(YEAR(ДАННЫЕ!$F$1)=YEAR(ДАННЫЕ!$R169),1,0),0)&amp;"z"&amp;ДАННЫЕ!$R169&amp;"p"&amp;ДАННЫЕ!$S169&amp;"i"&amp;ДАННЫЕ!$T169&amp;"h"&amp;ДАННЫЕ!$K169&amp;"be"&amp;ДАННЫЕ!$BI169&amp;"CD"&amp;IF(ДАННЫЕ!BF169&gt;500,4,IF(ДАННЫЕ!BF169&gt;350,3,IF(ДАННЫЕ!BF169&gt;200,2,IF(ДАННЫЕ!BF169&gt;0,1,0))))&amp;"g"&amp;B169&amp;"d"&amp;H169&amp;"l"&amp;ДАННЫЕ!AT169&amp;"a"&amp;ДАННЫЕ!$V169&amp;"v"&amp;R169&amp;"k"&amp;ДАННЫЕ!$U169&amp;"s"&amp;ДАННЫЕ!$Y169&amp;"t"&amp;ДАННЫЕ!$X169&amp;"b"&amp;IF(ДАННЫЕ!$Q169&gt;1,1,0)&amp;"PP"&amp;ДАННЫЕ!Z169&amp;"c"&amp;S169&amp;"x"&amp;IF(ДАННЫЕ!$BY169&gt;0,IF(YEAR(ДАННЫЕ!$F$1)=YEAR(ДАННЫЕ!$BY169),1,0),0)&amp;"n"&amp;IF(ДАННЫЕ!$BZ169&gt;0,IF(YEAR(ДАННЫЕ!$F$1)=YEAR(ДАННЫЕ!$BZ169),1,0),0)&amp;"u"&amp;D169&amp;"z"&amp;IF(ДАННЫЕ!$CL169&gt;0,IF(YEAR(ДАННЫЕ!$F$1)&gt;YEAR(ДАННЫЕ!$CL169),11,12),0)</f>
        <v>03mf0zpihbeCD0g0dlav0kstb0PPc0x0n0u0z0</v>
      </c>
      <c r="K169" s="28" t="str">
        <f ca="1">ДАННЫЕ!$I169&amp;"x"&amp;B169&amp;"w"&amp;IF(T169+ДАННЫЕ!AD169+ДАННЫЕ!AE169+ДАННЫЕ!AF169+ДАННЫЕ!AG169+ДАННЫЕ!AH169+ДАННЫЕ!$AL169+ДАННЫЕ!AI169+ДАННЫЕ!AJ169+ДАННЫЕ!AK169+ДАННЫЕ!AP169+ДАННЫЕ!AQ169+ДАННЫЕ!AR169+ДАННЫЕ!$AM169+ДАННЫЕ!$AN169+ДАННЫЕ!AS169+ДАННЫЕ!AT169&gt;0,1,0)&amp;IF(OR(T169=2,ДАННЫЕ!AD169=2,ДАННЫЕ!AE169=2,ДАННЫЕ!AF169=2,ДАННЫЕ!AG169=2,ДАННЫЕ!AH169=2,ДАННЫЕ!$AL169=2,ДАННЫЕ!AI169=2,ДАННЫЕ!AJ169=2,ДАННЫЕ!AK169=2,ДАННЫЕ!AP169=2,ДАННЫЕ!AQ169=2,ДАННЫЕ!AR169=2,ДАННЫЕ!$AM169=2,ДАННЫЕ!$AN169=2,ДАННЫЕ!AS169=2,ДАННЫЕ!AT169=2),2,0)&amp;"t"&amp;IF(T169&gt;0,"1"&amp;T169,"00")&amp;"f"&amp;IF(ДАННЫЕ!$AC169,"1"&amp;ДАННЫЕ!$AC169,"00")&amp;"b"&amp;IF(ДАННЫЕ!$AD169,"1"&amp;ДАННЫЕ!$AD169,"00")&amp;"g"&amp;IF(ДАННЫЕ!$AF169,"1"&amp;ДАННЫЕ!$AF169,"00")&amp;"c"&amp;IF(ДАННЫЕ!$AG169,"1"&amp;ДАННЫЕ!$AG169,"00")&amp;"i"&amp;IF(ДАННЫЕ!$AH169,"1"&amp;ДАННЫЕ!$AH169,"00")&amp;"r"&amp;IF(ДАННЫЕ!$AL169,"1"&amp;ДАННЫЕ!$AL169,"00")&amp;"m"&amp;IF(ДАННЫЕ!$AI169,"1"&amp;ДАННЫЕ!$AI169,"00")&amp;"hS"&amp;IF(ДАННЫЕ!$AJ169,"1"&amp;ДАННЫЕ!$AJ169,"00")&amp;"hZ"&amp;IF(ДАННЫЕ!$AK169,"1"&amp;ДАННЫЕ!$AK169,"00")&amp;"p"&amp;IF(ДАННЫЕ!$AP169,"1"&amp;ДАННЫЕ!$AP169,"00")&amp;"k"&amp;IF(ДАННЫЕ!$AQ169,"1"&amp;ДАННЫЕ!$AQ169,"00")&amp;"z"&amp;IF(ДАННЫЕ!$AR169,"1"&amp;ДАННЫЕ!$AR169,"00")&amp;"j"&amp;IF(ДАННЫЕ!$AM169,"1"&amp;ДАННЫЕ!$AM169,"00")&amp;"n"&amp;IF(ДАННЫЕ!$AN169,"1"&amp;ДАННЫЕ!$AN169,"00")&amp;"E"&amp;ДАННЫЕ!BI169&amp;"L"&amp;ДАННЫЕ!AO169&amp;"h"&amp;IF(ДАННЫЕ!$AU169&gt;0,1,0)&amp;"v"&amp;IF(ДАННЫЕ!$AW169&gt;0,1,0)&amp;"a"&amp;IF(ДАННЫЕ!$AS169,"1"&amp;ДАННЫЕ!$AS169,"00")&amp;"s"&amp;IF(ДАННЫЕ!$AT169,"1"&amp;ДАННЫЕ!$AT169,"00")&amp;"u"&amp;IF(ДАННЫЕ!$CJ169&gt;0,1,0)&amp;"y"&amp;B169&amp;"d"&amp;H169&amp;"e"&amp;F169&amp;G169</f>
        <v>x0w00t00f00b00g00c00i00r00m00hS00hZ00p00k00z00j00n00ELh0v0a00s00u0y0de</v>
      </c>
      <c r="L169" s="28" t="str">
        <f ca="1">ДАННЫЕ!$I169&amp;"VN"&amp;IF(ДАННЫЕ!AW169&gt;0,11,10)&amp;"CD"&amp;IF(ДАННЫЕ!BF169&gt;500,16,IF(ДАННЫЕ!BF169&gt;350,15,IF(ДАННЫЕ!BF169&gt;=200,14,IF(ДАННЫЕ!BF169&gt;=100,13,IF(ДАННЫЕ!BF169&gt;=50,12,IF(ДАННЫЕ!BF169&gt;0,11,10))))))&amp;"AR"&amp;IF(ДАННЫЕ!BX169&gt;0,1,0)&amp;"GD"&amp;B169&amp;"VV"&amp;IF(E169&gt;=5,IF(E169&lt;18,1,0),0)</f>
        <v>VN10CD10AR0GD0VV0</v>
      </c>
      <c r="M169" s="28" t="str">
        <f>ДАННЫЕ!$I169&amp;"b"&amp;ДАННЫЕ!$BI169&amp;"r"&amp;ДАННЫЕ!$BJ169&amp;"CD"&amp;IF(ДАННЫЕ!BF169&gt;0,IF(ДАННЫЕ!BF169&lt;200,1,IF(ДАННЫЕ!BF169&lt;350,2,3)),0)&amp;"h"&amp;IF(ДАННЫЕ!$BK169+ДАННЫЕ!$BL169+ДАННЫЕ!$BM169&gt;0,1,0)&amp;"x"&amp;ДАННЫЕ!$BK169&amp;"y"&amp;ДАННЫЕ!$BL169&amp;"z"&amp;ДАННЫЕ!$BM169&amp;"c"&amp;IF(ДАННЫЕ!$BK169+ДАННЫЕ!$BL169+ДАННЫЕ!$BM169=3,1,0)&amp;"a"&amp;IF(ДАННЫЕ!$BQ169+ДАННЫЕ!$BR169&gt;0,1,0)&amp;"d"&amp;ДАННЫЕ!$BQ169&amp;"v"&amp;ДАННЫЕ!$BR169&amp;"p"&amp;ДАННЫЕ!$BS169&amp;"n"&amp;ДАННЫЕ!$BU169&amp;"t"&amp;ДАННЫЕ!$BV169&amp;"o"&amp;ДАННЫЕ!$BT169&amp;"l"&amp;IF(ДАННЫЕ!$BN169&gt;0,1,0)&amp;ДАННЫЕ!$BN169&amp;"g"&amp;ДАННЫЕ!$BO169&amp;"s"&amp;ДАННЫЕ!$BP169&amp;"DZ"&amp;IF(ДАННЫЕ!B169-ДАННЫЕ!G169 &lt; 60,IF(ДАННЫЕ!B169-ДАННЫЕ!G169 &gt;= 0,1,0),0)&amp;"u"&amp;IF(ДАННЫЕ!$CJ169&gt;0,1,0)</f>
        <v>brCD0h0xyzc0a0dvpntol0gsDZ1u0</v>
      </c>
      <c r="N169" s="28" t="str">
        <f ca="1">ДАННЫЕ!$F169&amp;ДАННЫЕ!$I169&amp;"g"&amp;B169&amp;"cf"&amp;D169&amp;"a"&amp;IF(ДАННЫЕ!$BX169&gt;0,1,0)&amp;IF(ДАННЫЕ!$BF169&gt;500,1,IF(ДАННЫЕ!$BF169&gt;350,2,IF(ДАННЫЕ!$BF169&gt;=200,3,IF(ДАННЫЕ!$BF169&gt;=100,4,IF(ДАННЫЕ!$BF169&gt;=50,5,IF(ДАННЫЕ!$BF169&lt;50,6,0))))))&amp;"AR"&amp;IF(DATEDIF(ДАННЫЕ!$BX169,ДАННЫЕ!$F$1,"y")&gt;1,1,0)&amp;"VG"&amp;IF(ДАННЫЕ!$BH169="0",1,0)&amp;"o"&amp;IF(T169+ДАННЫЕ!$AF169+ДАННЫЕ!$AG169+ДАННЫЕ!$AH169+ДАННЫЕ!$AI169+ДАННЫЕ!$AJ169+ДАННЫЕ!$AP169+ДАННЫЕ!$AQ169+ДАННЫЕ!$AR169+ДАННЫЕ!$AU169+ДАННЫЕ!$AW169+ДАННЫЕ!$AS169+ДАННЫЕ!$AT169&gt;0,1,0)&amp;"x"&amp;ДАННЫЕ!$AG169&amp;"p"&amp;IF(ДАННЫЕ!$BY169&gt;0,1,0)&amp;"v"&amp;IF(ДАННЫЕ!$BZ169&gt;0,1,0)&amp;"n"&amp;ДАННЫЕ!$CA169&amp;"t"&amp;ДАННЫЕ!$AY169&amp;"k"&amp;ДАННЫЕ!$CB169&amp;"q"&amp;ДАННЫЕ!$CC169&amp;"w"&amp;ДАННЫЕ!$CD169&amp;"e"&amp;ДАННЫЕ!$CE169&amp;"m"&amp;ДАННЫЕ!$CF169&amp;"c"&amp;ДАННЫЕ!$CG169&amp;"z"&amp;ДАННЫЕ!$CH169&amp;"d"&amp;IF(H169=4,1,0)&amp;"s"&amp;IF(ДАННЫЕ!$J169=1,0,1)&amp;"u"&amp;IF(ДАННЫЕ!$CJ169&gt;0,1,0)</f>
        <v>g0cf0a06AR1VG0o0xp0v0ntkqwemczd0s1u0</v>
      </c>
      <c r="O169" s="28" t="str">
        <f>ДАННЫЕ!$I169&amp;"g"&amp;B169&amp;A169&amp;"f"&amp;P169&amp;"c"&amp;IF(ДАННЫЕ!$U169&gt;0,1,0)&amp;"s"&amp;IF(ДАННЫЕ!$Q169&gt;0,IF(YEAR(ДАННЫЕ!$F$1)=YEAR(ДАННЫЕ!$Q169),IF(MONTH(ДАННЫЕ!$F$1)=MONTH(ДАННЫЕ!$Q169),111,11),1),0)&amp;"i"&amp;IF(ДАННЫЕ!$R169+ДАННЫЕ!$S169+ДАННЫЕ!$T169=0,0,1)&amp;"h"&amp;IF(ДАННЫЕ!$P169&gt;0,1,0)&amp;"p"&amp;IF(ДАННЫЕ!$CI169&gt;0,IF(YEAR(ДАННЫЕ!$F$1)=YEAR(ДАННЫЕ!$CI169),IF(MONTH(ДАННЫЕ!$F$1)=MONTH(ДАННЫЕ!$CI169),111,11),1),0)&amp;"d"&amp;IF(ДАННЫЕ!$CJ169&gt;0,IF(YEAR(ДАННЫЕ!$F$1)=YEAR(ДАННЫЕ!$CJ169),IF(MONTH(ДАННЫЕ!$F$1)=MONTH(ДАННЫЕ!$CJ169),111,11),1),0)&amp;"o"&amp;IF(ДАННЫЕ!$CK169&gt;0,IF(MONTH(ДАННЫЕ!$F$1)=MONTH(ДАННЫЕ!$CK169),111,11),0)&amp;"v"&amp;IF(ДАННЫЕ!$BE169&gt;0,IF(MONTH(ДАННЫЕ!$F$1)=MONTH(ДАННЫЕ!$BE169),111,11),0)</f>
        <v>g00f0c0s0i0h0p0d0o0v0</v>
      </c>
      <c r="P169" s="15">
        <f t="shared" si="8"/>
        <v>0</v>
      </c>
      <c r="Q169" s="15">
        <f>IF(ДАННЫЕ!$F$1&gt;ДАННЫЕ!$N169,IF(YEAR(ДАННЫЕ!$F$1)=YEAR(ДАННЫЕ!M169),1,0),0)</f>
        <v>0</v>
      </c>
      <c r="R169" s="15">
        <f>IF(ДАННЫЕ!$F$1&gt;ДАННЫЕ!$N169,IF(YEAR(ДАННЫЕ!$F$1)=YEAR(ДАННЫЕ!N169),1,0),0)</f>
        <v>0</v>
      </c>
      <c r="S169" s="15">
        <f>IF(ДАННЫЕ!$AA169="2А",1,IF(ДАННЫЕ!$AA169="2Б",2,IF(ДАННЫЕ!$AA169="2В",3,IF(ДАННЫЕ!$AA169=3,4,IF(ДАННЫЕ!$AA169="4А",5,IF(ДАННЫЕ!$AA169="4Б",6,IF(ДАННЫЕ!$AA169="4В",7,IF(ДАННЫЕ!$AA169=5,8,0))))))))</f>
        <v>0</v>
      </c>
      <c r="T169" s="15">
        <f>IF(OR(ДАННЫЕ!$AC169=2,ДАННЫЕ!$AD169=2,ДАННЫЕ!$AE169=2),2,IF(OR(ДАННЫЕ!$AC169=1,ДАННЫЕ!$AD169=1,ДАННЫЕ!$AE169=1),1,0))</f>
        <v>0</v>
      </c>
    </row>
    <row r="170" spans="1:20" ht="15" customHeight="1" x14ac:dyDescent="0.2">
      <c r="A170" s="78">
        <f>IF(B170&gt;0,IF(MONTH(ДАННЫЕ!$F$1)=MONTH(ДАННЫЕ!$B170),1,0),0)</f>
        <v>0</v>
      </c>
      <c r="B170" s="14">
        <f>IF(ДАННЫЕ!$B170&gt;0,IF(YEAR(ДАННЫЕ!$F$1)=YEAR(ДАННЫЕ!$B170),1,0),0)</f>
        <v>0</v>
      </c>
      <c r="C170" s="14">
        <f>IF(ДАННЫЕ!$CM170&gt;0,IF(YEAR(ДАННЫЕ!$F$1)=YEAR(ДАННЫЕ!$CM170),1,0),0)</f>
        <v>0</v>
      </c>
      <c r="D170" s="14">
        <f>IF(ДАННЫЕ!$CJ170&gt;0,IF(ДАННЫЕ!$CL170&gt;ДАННЫЕ!$F$1,1,IF(ДАННЫЕ!$CL170&gt;0,0,1)),0)</f>
        <v>0</v>
      </c>
      <c r="E170" s="43" t="str">
        <f ca="1">IF(ДАННЫЕ!$F$1&gt;0,IF(ДАННЫЕ!$G170&gt;0,DATEDIF(ДАННЫЕ!$G170,ДАННЫЕ!$F$1,"y"),""),IF(ДАННЫЕ!$G170&gt;0,DATEDIF(ДАННЫЕ!$G170,TODAY(),"y"),""))</f>
        <v/>
      </c>
      <c r="F170" s="43" t="str">
        <f xml:space="preserve"> IF(ДАННЫЕ!$F170="М",IF(E170&gt;=18,IF(E170&lt;60,1,""),""),"")&amp;IF(ДАННЫЕ!$F170="Ж",IF(E170&gt;=18,IF(E170&lt;55,1,""),""),"")</f>
        <v/>
      </c>
      <c r="G170" s="43" t="str">
        <f xml:space="preserve"> IF(ДАННЫЕ!$F170="М",IF(E170&gt;=60,2,""),"")&amp;IF(ДАННЫЕ!$F170="Ж",IF(E170&gt;=55,2,""),"")</f>
        <v/>
      </c>
      <c r="H170" s="43" t="str">
        <f t="shared" ca="1" si="6"/>
        <v/>
      </c>
      <c r="I170" s="43" t="str">
        <f t="shared" ca="1" si="7"/>
        <v>03</v>
      </c>
      <c r="J170" s="28" t="str">
        <f ca="1">ДАННЫЕ!$F170&amp;H170&amp;I170&amp;ДАННЫЕ!$I170&amp;"m"&amp;IF(ДАННЫЕ!$I170&gt;0,IF(ДАННЫЕ!$J170&gt;0,0,1),"")&amp;"f"&amp;IF(ДАННЫЕ!$R170&gt;0,IF(YEAR(ДАННЫЕ!$F$1)=YEAR(ДАННЫЕ!$R170),1,0),0)&amp;"z"&amp;ДАННЫЕ!$R170&amp;"p"&amp;ДАННЫЕ!$S170&amp;"i"&amp;ДАННЫЕ!$T170&amp;"h"&amp;ДАННЫЕ!$K170&amp;"be"&amp;ДАННЫЕ!$BI170&amp;"CD"&amp;IF(ДАННЫЕ!BF170&gt;500,4,IF(ДАННЫЕ!BF170&gt;350,3,IF(ДАННЫЕ!BF170&gt;200,2,IF(ДАННЫЕ!BF170&gt;0,1,0))))&amp;"g"&amp;B170&amp;"d"&amp;H170&amp;"l"&amp;ДАННЫЕ!AT170&amp;"a"&amp;ДАННЫЕ!$V170&amp;"v"&amp;R170&amp;"k"&amp;ДАННЫЕ!$U170&amp;"s"&amp;ДАННЫЕ!$Y170&amp;"t"&amp;ДАННЫЕ!$X170&amp;"b"&amp;IF(ДАННЫЕ!$Q170&gt;1,1,0)&amp;"PP"&amp;ДАННЫЕ!Z170&amp;"c"&amp;S170&amp;"x"&amp;IF(ДАННЫЕ!$BY170&gt;0,IF(YEAR(ДАННЫЕ!$F$1)=YEAR(ДАННЫЕ!$BY170),1,0),0)&amp;"n"&amp;IF(ДАННЫЕ!$BZ170&gt;0,IF(YEAR(ДАННЫЕ!$F$1)=YEAR(ДАННЫЕ!$BZ170),1,0),0)&amp;"u"&amp;D170&amp;"z"&amp;IF(ДАННЫЕ!$CL170&gt;0,IF(YEAR(ДАННЫЕ!$F$1)&gt;YEAR(ДАННЫЕ!$CL170),11,12),0)</f>
        <v>03mf0zpihbeCD0g0dlav0kstb0PPc0x0n0u0z0</v>
      </c>
      <c r="K170" s="28" t="str">
        <f ca="1">ДАННЫЕ!$I170&amp;"x"&amp;B170&amp;"w"&amp;IF(T170+ДАННЫЕ!AD170+ДАННЫЕ!AE170+ДАННЫЕ!AF170+ДАННЫЕ!AG170+ДАННЫЕ!AH170+ДАННЫЕ!$AL170+ДАННЫЕ!AI170+ДАННЫЕ!AJ170+ДАННЫЕ!AK170+ДАННЫЕ!AP170+ДАННЫЕ!AQ170+ДАННЫЕ!AR170+ДАННЫЕ!$AM170+ДАННЫЕ!$AN170+ДАННЫЕ!AS170+ДАННЫЕ!AT170&gt;0,1,0)&amp;IF(OR(T170=2,ДАННЫЕ!AD170=2,ДАННЫЕ!AE170=2,ДАННЫЕ!AF170=2,ДАННЫЕ!AG170=2,ДАННЫЕ!AH170=2,ДАННЫЕ!$AL170=2,ДАННЫЕ!AI170=2,ДАННЫЕ!AJ170=2,ДАННЫЕ!AK170=2,ДАННЫЕ!AP170=2,ДАННЫЕ!AQ170=2,ДАННЫЕ!AR170=2,ДАННЫЕ!$AM170=2,ДАННЫЕ!$AN170=2,ДАННЫЕ!AS170=2,ДАННЫЕ!AT170=2),2,0)&amp;"t"&amp;IF(T170&gt;0,"1"&amp;T170,"00")&amp;"f"&amp;IF(ДАННЫЕ!$AC170,"1"&amp;ДАННЫЕ!$AC170,"00")&amp;"b"&amp;IF(ДАННЫЕ!$AD170,"1"&amp;ДАННЫЕ!$AD170,"00")&amp;"g"&amp;IF(ДАННЫЕ!$AF170,"1"&amp;ДАННЫЕ!$AF170,"00")&amp;"c"&amp;IF(ДАННЫЕ!$AG170,"1"&amp;ДАННЫЕ!$AG170,"00")&amp;"i"&amp;IF(ДАННЫЕ!$AH170,"1"&amp;ДАННЫЕ!$AH170,"00")&amp;"r"&amp;IF(ДАННЫЕ!$AL170,"1"&amp;ДАННЫЕ!$AL170,"00")&amp;"m"&amp;IF(ДАННЫЕ!$AI170,"1"&amp;ДАННЫЕ!$AI170,"00")&amp;"hS"&amp;IF(ДАННЫЕ!$AJ170,"1"&amp;ДАННЫЕ!$AJ170,"00")&amp;"hZ"&amp;IF(ДАННЫЕ!$AK170,"1"&amp;ДАННЫЕ!$AK170,"00")&amp;"p"&amp;IF(ДАННЫЕ!$AP170,"1"&amp;ДАННЫЕ!$AP170,"00")&amp;"k"&amp;IF(ДАННЫЕ!$AQ170,"1"&amp;ДАННЫЕ!$AQ170,"00")&amp;"z"&amp;IF(ДАННЫЕ!$AR170,"1"&amp;ДАННЫЕ!$AR170,"00")&amp;"j"&amp;IF(ДАННЫЕ!$AM170,"1"&amp;ДАННЫЕ!$AM170,"00")&amp;"n"&amp;IF(ДАННЫЕ!$AN170,"1"&amp;ДАННЫЕ!$AN170,"00")&amp;"E"&amp;ДАННЫЕ!BI170&amp;"L"&amp;ДАННЫЕ!AO170&amp;"h"&amp;IF(ДАННЫЕ!$AU170&gt;0,1,0)&amp;"v"&amp;IF(ДАННЫЕ!$AW170&gt;0,1,0)&amp;"a"&amp;IF(ДАННЫЕ!$AS170,"1"&amp;ДАННЫЕ!$AS170,"00")&amp;"s"&amp;IF(ДАННЫЕ!$AT170,"1"&amp;ДАННЫЕ!$AT170,"00")&amp;"u"&amp;IF(ДАННЫЕ!$CJ170&gt;0,1,0)&amp;"y"&amp;B170&amp;"d"&amp;H170&amp;"e"&amp;F170&amp;G170</f>
        <v>x0w00t00f00b00g00c00i00r00m00hS00hZ00p00k00z00j00n00ELh0v0a00s00u0y0de</v>
      </c>
      <c r="L170" s="28" t="str">
        <f ca="1">ДАННЫЕ!$I170&amp;"VN"&amp;IF(ДАННЫЕ!AW170&gt;0,11,10)&amp;"CD"&amp;IF(ДАННЫЕ!BF170&gt;500,16,IF(ДАННЫЕ!BF170&gt;350,15,IF(ДАННЫЕ!BF170&gt;=200,14,IF(ДАННЫЕ!BF170&gt;=100,13,IF(ДАННЫЕ!BF170&gt;=50,12,IF(ДАННЫЕ!BF170&gt;0,11,10))))))&amp;"AR"&amp;IF(ДАННЫЕ!BX170&gt;0,1,0)&amp;"GD"&amp;B170&amp;"VV"&amp;IF(E170&gt;=5,IF(E170&lt;18,1,0),0)</f>
        <v>VN10CD10AR0GD0VV0</v>
      </c>
      <c r="M170" s="28" t="str">
        <f>ДАННЫЕ!$I170&amp;"b"&amp;ДАННЫЕ!$BI170&amp;"r"&amp;ДАННЫЕ!$BJ170&amp;"CD"&amp;IF(ДАННЫЕ!BF170&gt;0,IF(ДАННЫЕ!BF170&lt;200,1,IF(ДАННЫЕ!BF170&lt;350,2,3)),0)&amp;"h"&amp;IF(ДАННЫЕ!$BK170+ДАННЫЕ!$BL170+ДАННЫЕ!$BM170&gt;0,1,0)&amp;"x"&amp;ДАННЫЕ!$BK170&amp;"y"&amp;ДАННЫЕ!$BL170&amp;"z"&amp;ДАННЫЕ!$BM170&amp;"c"&amp;IF(ДАННЫЕ!$BK170+ДАННЫЕ!$BL170+ДАННЫЕ!$BM170=3,1,0)&amp;"a"&amp;IF(ДАННЫЕ!$BQ170+ДАННЫЕ!$BR170&gt;0,1,0)&amp;"d"&amp;ДАННЫЕ!$BQ170&amp;"v"&amp;ДАННЫЕ!$BR170&amp;"p"&amp;ДАННЫЕ!$BS170&amp;"n"&amp;ДАННЫЕ!$BU170&amp;"t"&amp;ДАННЫЕ!$BV170&amp;"o"&amp;ДАННЫЕ!$BT170&amp;"l"&amp;IF(ДАННЫЕ!$BN170&gt;0,1,0)&amp;ДАННЫЕ!$BN170&amp;"g"&amp;ДАННЫЕ!$BO170&amp;"s"&amp;ДАННЫЕ!$BP170&amp;"DZ"&amp;IF(ДАННЫЕ!B170-ДАННЫЕ!G170 &lt; 60,IF(ДАННЫЕ!B170-ДАННЫЕ!G170 &gt;= 0,1,0),0)&amp;"u"&amp;IF(ДАННЫЕ!$CJ170&gt;0,1,0)</f>
        <v>brCD0h0xyzc0a0dvpntol0gsDZ1u0</v>
      </c>
      <c r="N170" s="28" t="str">
        <f ca="1">ДАННЫЕ!$F170&amp;ДАННЫЕ!$I170&amp;"g"&amp;B170&amp;"cf"&amp;D170&amp;"a"&amp;IF(ДАННЫЕ!$BX170&gt;0,1,0)&amp;IF(ДАННЫЕ!$BF170&gt;500,1,IF(ДАННЫЕ!$BF170&gt;350,2,IF(ДАННЫЕ!$BF170&gt;=200,3,IF(ДАННЫЕ!$BF170&gt;=100,4,IF(ДАННЫЕ!$BF170&gt;=50,5,IF(ДАННЫЕ!$BF170&lt;50,6,0))))))&amp;"AR"&amp;IF(DATEDIF(ДАННЫЕ!$BX170,ДАННЫЕ!$F$1,"y")&gt;1,1,0)&amp;"VG"&amp;IF(ДАННЫЕ!$BH170="0",1,0)&amp;"o"&amp;IF(T170+ДАННЫЕ!$AF170+ДАННЫЕ!$AG170+ДАННЫЕ!$AH170+ДАННЫЕ!$AI170+ДАННЫЕ!$AJ170+ДАННЫЕ!$AP170+ДАННЫЕ!$AQ170+ДАННЫЕ!$AR170+ДАННЫЕ!$AU170+ДАННЫЕ!$AW170+ДАННЫЕ!$AS170+ДАННЫЕ!$AT170&gt;0,1,0)&amp;"x"&amp;ДАННЫЕ!$AG170&amp;"p"&amp;IF(ДАННЫЕ!$BY170&gt;0,1,0)&amp;"v"&amp;IF(ДАННЫЕ!$BZ170&gt;0,1,0)&amp;"n"&amp;ДАННЫЕ!$CA170&amp;"t"&amp;ДАННЫЕ!$AY170&amp;"k"&amp;ДАННЫЕ!$CB170&amp;"q"&amp;ДАННЫЕ!$CC170&amp;"w"&amp;ДАННЫЕ!$CD170&amp;"e"&amp;ДАННЫЕ!$CE170&amp;"m"&amp;ДАННЫЕ!$CF170&amp;"c"&amp;ДАННЫЕ!$CG170&amp;"z"&amp;ДАННЫЕ!$CH170&amp;"d"&amp;IF(H170=4,1,0)&amp;"s"&amp;IF(ДАННЫЕ!$J170=1,0,1)&amp;"u"&amp;IF(ДАННЫЕ!$CJ170&gt;0,1,0)</f>
        <v>g0cf0a06AR1VG0o0xp0v0ntkqwemczd0s1u0</v>
      </c>
      <c r="O170" s="28" t="str">
        <f>ДАННЫЕ!$I170&amp;"g"&amp;B170&amp;A170&amp;"f"&amp;P170&amp;"c"&amp;IF(ДАННЫЕ!$U170&gt;0,1,0)&amp;"s"&amp;IF(ДАННЫЕ!$Q170&gt;0,IF(YEAR(ДАННЫЕ!$F$1)=YEAR(ДАННЫЕ!$Q170),IF(MONTH(ДАННЫЕ!$F$1)=MONTH(ДАННЫЕ!$Q170),111,11),1),0)&amp;"i"&amp;IF(ДАННЫЕ!$R170+ДАННЫЕ!$S170+ДАННЫЕ!$T170=0,0,1)&amp;"h"&amp;IF(ДАННЫЕ!$P170&gt;0,1,0)&amp;"p"&amp;IF(ДАННЫЕ!$CI170&gt;0,IF(YEAR(ДАННЫЕ!$F$1)=YEAR(ДАННЫЕ!$CI170),IF(MONTH(ДАННЫЕ!$F$1)=MONTH(ДАННЫЕ!$CI170),111,11),1),0)&amp;"d"&amp;IF(ДАННЫЕ!$CJ170&gt;0,IF(YEAR(ДАННЫЕ!$F$1)=YEAR(ДАННЫЕ!$CJ170),IF(MONTH(ДАННЫЕ!$F$1)=MONTH(ДАННЫЕ!$CJ170),111,11),1),0)&amp;"o"&amp;IF(ДАННЫЕ!$CK170&gt;0,IF(MONTH(ДАННЫЕ!$F$1)=MONTH(ДАННЫЕ!$CK170),111,11),0)&amp;"v"&amp;IF(ДАННЫЕ!$BE170&gt;0,IF(MONTH(ДАННЫЕ!$F$1)=MONTH(ДАННЫЕ!$BE170),111,11),0)</f>
        <v>g00f0c0s0i0h0p0d0o0v0</v>
      </c>
      <c r="P170" s="15">
        <f t="shared" si="8"/>
        <v>0</v>
      </c>
      <c r="Q170" s="15">
        <f>IF(ДАННЫЕ!$F$1&gt;ДАННЫЕ!$N170,IF(YEAR(ДАННЫЕ!$F$1)=YEAR(ДАННЫЕ!M170),1,0),0)</f>
        <v>0</v>
      </c>
      <c r="R170" s="15">
        <f>IF(ДАННЫЕ!$F$1&gt;ДАННЫЕ!$N170,IF(YEAR(ДАННЫЕ!$F$1)=YEAR(ДАННЫЕ!N170),1,0),0)</f>
        <v>0</v>
      </c>
      <c r="S170" s="15">
        <f>IF(ДАННЫЕ!$AA170="2А",1,IF(ДАННЫЕ!$AA170="2Б",2,IF(ДАННЫЕ!$AA170="2В",3,IF(ДАННЫЕ!$AA170=3,4,IF(ДАННЫЕ!$AA170="4А",5,IF(ДАННЫЕ!$AA170="4Б",6,IF(ДАННЫЕ!$AA170="4В",7,IF(ДАННЫЕ!$AA170=5,8,0))))))))</f>
        <v>0</v>
      </c>
      <c r="T170" s="15">
        <f>IF(OR(ДАННЫЕ!$AC170=2,ДАННЫЕ!$AD170=2,ДАННЫЕ!$AE170=2),2,IF(OR(ДАННЫЕ!$AC170=1,ДАННЫЕ!$AD170=1,ДАННЫЕ!$AE170=1),1,0))</f>
        <v>0</v>
      </c>
    </row>
    <row r="171" spans="1:20" ht="15" customHeight="1" x14ac:dyDescent="0.2">
      <c r="A171" s="78">
        <f>IF(B171&gt;0,IF(MONTH(ДАННЫЕ!$F$1)=MONTH(ДАННЫЕ!$B171),1,0),0)</f>
        <v>0</v>
      </c>
      <c r="B171" s="14">
        <f>IF(ДАННЫЕ!$B171&gt;0,IF(YEAR(ДАННЫЕ!$F$1)=YEAR(ДАННЫЕ!$B171),1,0),0)</f>
        <v>0</v>
      </c>
      <c r="C171" s="14">
        <f>IF(ДАННЫЕ!$CM171&gt;0,IF(YEAR(ДАННЫЕ!$F$1)=YEAR(ДАННЫЕ!$CM171),1,0),0)</f>
        <v>0</v>
      </c>
      <c r="D171" s="14">
        <f>IF(ДАННЫЕ!$CJ171&gt;0,IF(ДАННЫЕ!$CL171&gt;ДАННЫЕ!$F$1,1,IF(ДАННЫЕ!$CL171&gt;0,0,1)),0)</f>
        <v>0</v>
      </c>
      <c r="E171" s="43" t="str">
        <f ca="1">IF(ДАННЫЕ!$F$1&gt;0,IF(ДАННЫЕ!$G171&gt;0,DATEDIF(ДАННЫЕ!$G171,ДАННЫЕ!$F$1,"y"),""),IF(ДАННЫЕ!$G171&gt;0,DATEDIF(ДАННЫЕ!$G171,TODAY(),"y"),""))</f>
        <v/>
      </c>
      <c r="F171" s="43" t="str">
        <f xml:space="preserve"> IF(ДАННЫЕ!$F171="М",IF(E171&gt;=18,IF(E171&lt;60,1,""),""),"")&amp;IF(ДАННЫЕ!$F171="Ж",IF(E171&gt;=18,IF(E171&lt;55,1,""),""),"")</f>
        <v/>
      </c>
      <c r="G171" s="43" t="str">
        <f xml:space="preserve"> IF(ДАННЫЕ!$F171="М",IF(E171&gt;=60,2,""),"")&amp;IF(ДАННЫЕ!$F171="Ж",IF(E171&gt;=55,2,""),"")</f>
        <v/>
      </c>
      <c r="H171" s="43" t="str">
        <f t="shared" ca="1" si="6"/>
        <v/>
      </c>
      <c r="I171" s="43" t="str">
        <f t="shared" ca="1" si="7"/>
        <v>03</v>
      </c>
      <c r="J171" s="28" t="str">
        <f ca="1">ДАННЫЕ!$F171&amp;H171&amp;I171&amp;ДАННЫЕ!$I171&amp;"m"&amp;IF(ДАННЫЕ!$I171&gt;0,IF(ДАННЫЕ!$J171&gt;0,0,1),"")&amp;"f"&amp;IF(ДАННЫЕ!$R171&gt;0,IF(YEAR(ДАННЫЕ!$F$1)=YEAR(ДАННЫЕ!$R171),1,0),0)&amp;"z"&amp;ДАННЫЕ!$R171&amp;"p"&amp;ДАННЫЕ!$S171&amp;"i"&amp;ДАННЫЕ!$T171&amp;"h"&amp;ДАННЫЕ!$K171&amp;"be"&amp;ДАННЫЕ!$BI171&amp;"CD"&amp;IF(ДАННЫЕ!BF171&gt;500,4,IF(ДАННЫЕ!BF171&gt;350,3,IF(ДАННЫЕ!BF171&gt;200,2,IF(ДАННЫЕ!BF171&gt;0,1,0))))&amp;"g"&amp;B171&amp;"d"&amp;H171&amp;"l"&amp;ДАННЫЕ!AT171&amp;"a"&amp;ДАННЫЕ!$V171&amp;"v"&amp;R171&amp;"k"&amp;ДАННЫЕ!$U171&amp;"s"&amp;ДАННЫЕ!$Y171&amp;"t"&amp;ДАННЫЕ!$X171&amp;"b"&amp;IF(ДАННЫЕ!$Q171&gt;1,1,0)&amp;"PP"&amp;ДАННЫЕ!Z171&amp;"c"&amp;S171&amp;"x"&amp;IF(ДАННЫЕ!$BY171&gt;0,IF(YEAR(ДАННЫЕ!$F$1)=YEAR(ДАННЫЕ!$BY171),1,0),0)&amp;"n"&amp;IF(ДАННЫЕ!$BZ171&gt;0,IF(YEAR(ДАННЫЕ!$F$1)=YEAR(ДАННЫЕ!$BZ171),1,0),0)&amp;"u"&amp;D171&amp;"z"&amp;IF(ДАННЫЕ!$CL171&gt;0,IF(YEAR(ДАННЫЕ!$F$1)&gt;YEAR(ДАННЫЕ!$CL171),11,12),0)</f>
        <v>03mf0zpihbeCD0g0dlav0kstb0PPc0x0n0u0z0</v>
      </c>
      <c r="K171" s="28" t="str">
        <f ca="1">ДАННЫЕ!$I171&amp;"x"&amp;B171&amp;"w"&amp;IF(T171+ДАННЫЕ!AD171+ДАННЫЕ!AE171+ДАННЫЕ!AF171+ДАННЫЕ!AG171+ДАННЫЕ!AH171+ДАННЫЕ!$AL171+ДАННЫЕ!AI171+ДАННЫЕ!AJ171+ДАННЫЕ!AK171+ДАННЫЕ!AP171+ДАННЫЕ!AQ171+ДАННЫЕ!AR171+ДАННЫЕ!$AM171+ДАННЫЕ!$AN171+ДАННЫЕ!AS171+ДАННЫЕ!AT171&gt;0,1,0)&amp;IF(OR(T171=2,ДАННЫЕ!AD171=2,ДАННЫЕ!AE171=2,ДАННЫЕ!AF171=2,ДАННЫЕ!AG171=2,ДАННЫЕ!AH171=2,ДАННЫЕ!$AL171=2,ДАННЫЕ!AI171=2,ДАННЫЕ!AJ171=2,ДАННЫЕ!AK171=2,ДАННЫЕ!AP171=2,ДАННЫЕ!AQ171=2,ДАННЫЕ!AR171=2,ДАННЫЕ!$AM171=2,ДАННЫЕ!$AN171=2,ДАННЫЕ!AS171=2,ДАННЫЕ!AT171=2),2,0)&amp;"t"&amp;IF(T171&gt;0,"1"&amp;T171,"00")&amp;"f"&amp;IF(ДАННЫЕ!$AC171,"1"&amp;ДАННЫЕ!$AC171,"00")&amp;"b"&amp;IF(ДАННЫЕ!$AD171,"1"&amp;ДАННЫЕ!$AD171,"00")&amp;"g"&amp;IF(ДАННЫЕ!$AF171,"1"&amp;ДАННЫЕ!$AF171,"00")&amp;"c"&amp;IF(ДАННЫЕ!$AG171,"1"&amp;ДАННЫЕ!$AG171,"00")&amp;"i"&amp;IF(ДАННЫЕ!$AH171,"1"&amp;ДАННЫЕ!$AH171,"00")&amp;"r"&amp;IF(ДАННЫЕ!$AL171,"1"&amp;ДАННЫЕ!$AL171,"00")&amp;"m"&amp;IF(ДАННЫЕ!$AI171,"1"&amp;ДАННЫЕ!$AI171,"00")&amp;"hS"&amp;IF(ДАННЫЕ!$AJ171,"1"&amp;ДАННЫЕ!$AJ171,"00")&amp;"hZ"&amp;IF(ДАННЫЕ!$AK171,"1"&amp;ДАННЫЕ!$AK171,"00")&amp;"p"&amp;IF(ДАННЫЕ!$AP171,"1"&amp;ДАННЫЕ!$AP171,"00")&amp;"k"&amp;IF(ДАННЫЕ!$AQ171,"1"&amp;ДАННЫЕ!$AQ171,"00")&amp;"z"&amp;IF(ДАННЫЕ!$AR171,"1"&amp;ДАННЫЕ!$AR171,"00")&amp;"j"&amp;IF(ДАННЫЕ!$AM171,"1"&amp;ДАННЫЕ!$AM171,"00")&amp;"n"&amp;IF(ДАННЫЕ!$AN171,"1"&amp;ДАННЫЕ!$AN171,"00")&amp;"E"&amp;ДАННЫЕ!BI171&amp;"L"&amp;ДАННЫЕ!AO171&amp;"h"&amp;IF(ДАННЫЕ!$AU171&gt;0,1,0)&amp;"v"&amp;IF(ДАННЫЕ!$AW171&gt;0,1,0)&amp;"a"&amp;IF(ДАННЫЕ!$AS171,"1"&amp;ДАННЫЕ!$AS171,"00")&amp;"s"&amp;IF(ДАННЫЕ!$AT171,"1"&amp;ДАННЫЕ!$AT171,"00")&amp;"u"&amp;IF(ДАННЫЕ!$CJ171&gt;0,1,0)&amp;"y"&amp;B171&amp;"d"&amp;H171&amp;"e"&amp;F171&amp;G171</f>
        <v>x0w00t00f00b00g00c00i00r00m00hS00hZ00p00k00z00j00n00ELh0v0a00s00u0y0de</v>
      </c>
      <c r="L171" s="28" t="str">
        <f ca="1">ДАННЫЕ!$I171&amp;"VN"&amp;IF(ДАННЫЕ!AW171&gt;0,11,10)&amp;"CD"&amp;IF(ДАННЫЕ!BF171&gt;500,16,IF(ДАННЫЕ!BF171&gt;350,15,IF(ДАННЫЕ!BF171&gt;=200,14,IF(ДАННЫЕ!BF171&gt;=100,13,IF(ДАННЫЕ!BF171&gt;=50,12,IF(ДАННЫЕ!BF171&gt;0,11,10))))))&amp;"AR"&amp;IF(ДАННЫЕ!BX171&gt;0,1,0)&amp;"GD"&amp;B171&amp;"VV"&amp;IF(E171&gt;=5,IF(E171&lt;18,1,0),0)</f>
        <v>VN10CD10AR0GD0VV0</v>
      </c>
      <c r="M171" s="28" t="str">
        <f>ДАННЫЕ!$I171&amp;"b"&amp;ДАННЫЕ!$BI171&amp;"r"&amp;ДАННЫЕ!$BJ171&amp;"CD"&amp;IF(ДАННЫЕ!BF171&gt;0,IF(ДАННЫЕ!BF171&lt;200,1,IF(ДАННЫЕ!BF171&lt;350,2,3)),0)&amp;"h"&amp;IF(ДАННЫЕ!$BK171+ДАННЫЕ!$BL171+ДАННЫЕ!$BM171&gt;0,1,0)&amp;"x"&amp;ДАННЫЕ!$BK171&amp;"y"&amp;ДАННЫЕ!$BL171&amp;"z"&amp;ДАННЫЕ!$BM171&amp;"c"&amp;IF(ДАННЫЕ!$BK171+ДАННЫЕ!$BL171+ДАННЫЕ!$BM171=3,1,0)&amp;"a"&amp;IF(ДАННЫЕ!$BQ171+ДАННЫЕ!$BR171&gt;0,1,0)&amp;"d"&amp;ДАННЫЕ!$BQ171&amp;"v"&amp;ДАННЫЕ!$BR171&amp;"p"&amp;ДАННЫЕ!$BS171&amp;"n"&amp;ДАННЫЕ!$BU171&amp;"t"&amp;ДАННЫЕ!$BV171&amp;"o"&amp;ДАННЫЕ!$BT171&amp;"l"&amp;IF(ДАННЫЕ!$BN171&gt;0,1,0)&amp;ДАННЫЕ!$BN171&amp;"g"&amp;ДАННЫЕ!$BO171&amp;"s"&amp;ДАННЫЕ!$BP171&amp;"DZ"&amp;IF(ДАННЫЕ!B171-ДАННЫЕ!G171 &lt; 60,IF(ДАННЫЕ!B171-ДАННЫЕ!G171 &gt;= 0,1,0),0)&amp;"u"&amp;IF(ДАННЫЕ!$CJ171&gt;0,1,0)</f>
        <v>brCD0h0xyzc0a0dvpntol0gsDZ1u0</v>
      </c>
      <c r="N171" s="28" t="str">
        <f ca="1">ДАННЫЕ!$F171&amp;ДАННЫЕ!$I171&amp;"g"&amp;B171&amp;"cf"&amp;D171&amp;"a"&amp;IF(ДАННЫЕ!$BX171&gt;0,1,0)&amp;IF(ДАННЫЕ!$BF171&gt;500,1,IF(ДАННЫЕ!$BF171&gt;350,2,IF(ДАННЫЕ!$BF171&gt;=200,3,IF(ДАННЫЕ!$BF171&gt;=100,4,IF(ДАННЫЕ!$BF171&gt;=50,5,IF(ДАННЫЕ!$BF171&lt;50,6,0))))))&amp;"AR"&amp;IF(DATEDIF(ДАННЫЕ!$BX171,ДАННЫЕ!$F$1,"y")&gt;1,1,0)&amp;"VG"&amp;IF(ДАННЫЕ!$BH171="0",1,0)&amp;"o"&amp;IF(T171+ДАННЫЕ!$AF171+ДАННЫЕ!$AG171+ДАННЫЕ!$AH171+ДАННЫЕ!$AI171+ДАННЫЕ!$AJ171+ДАННЫЕ!$AP171+ДАННЫЕ!$AQ171+ДАННЫЕ!$AR171+ДАННЫЕ!$AU171+ДАННЫЕ!$AW171+ДАННЫЕ!$AS171+ДАННЫЕ!$AT171&gt;0,1,0)&amp;"x"&amp;ДАННЫЕ!$AG171&amp;"p"&amp;IF(ДАННЫЕ!$BY171&gt;0,1,0)&amp;"v"&amp;IF(ДАННЫЕ!$BZ171&gt;0,1,0)&amp;"n"&amp;ДАННЫЕ!$CA171&amp;"t"&amp;ДАННЫЕ!$AY171&amp;"k"&amp;ДАННЫЕ!$CB171&amp;"q"&amp;ДАННЫЕ!$CC171&amp;"w"&amp;ДАННЫЕ!$CD171&amp;"e"&amp;ДАННЫЕ!$CE171&amp;"m"&amp;ДАННЫЕ!$CF171&amp;"c"&amp;ДАННЫЕ!$CG171&amp;"z"&amp;ДАННЫЕ!$CH171&amp;"d"&amp;IF(H171=4,1,0)&amp;"s"&amp;IF(ДАННЫЕ!$J171=1,0,1)&amp;"u"&amp;IF(ДАННЫЕ!$CJ171&gt;0,1,0)</f>
        <v>g0cf0a06AR1VG0o0xp0v0ntkqwemczd0s1u0</v>
      </c>
      <c r="O171" s="28" t="str">
        <f>ДАННЫЕ!$I171&amp;"g"&amp;B171&amp;A171&amp;"f"&amp;P171&amp;"c"&amp;IF(ДАННЫЕ!$U171&gt;0,1,0)&amp;"s"&amp;IF(ДАННЫЕ!$Q171&gt;0,IF(YEAR(ДАННЫЕ!$F$1)=YEAR(ДАННЫЕ!$Q171),IF(MONTH(ДАННЫЕ!$F$1)=MONTH(ДАННЫЕ!$Q171),111,11),1),0)&amp;"i"&amp;IF(ДАННЫЕ!$R171+ДАННЫЕ!$S171+ДАННЫЕ!$T171=0,0,1)&amp;"h"&amp;IF(ДАННЫЕ!$P171&gt;0,1,0)&amp;"p"&amp;IF(ДАННЫЕ!$CI171&gt;0,IF(YEAR(ДАННЫЕ!$F$1)=YEAR(ДАННЫЕ!$CI171),IF(MONTH(ДАННЫЕ!$F$1)=MONTH(ДАННЫЕ!$CI171),111,11),1),0)&amp;"d"&amp;IF(ДАННЫЕ!$CJ171&gt;0,IF(YEAR(ДАННЫЕ!$F$1)=YEAR(ДАННЫЕ!$CJ171),IF(MONTH(ДАННЫЕ!$F$1)=MONTH(ДАННЫЕ!$CJ171),111,11),1),0)&amp;"o"&amp;IF(ДАННЫЕ!$CK171&gt;0,IF(MONTH(ДАННЫЕ!$F$1)=MONTH(ДАННЫЕ!$CK171),111,11),0)&amp;"v"&amp;IF(ДАННЫЕ!$BE171&gt;0,IF(MONTH(ДАННЫЕ!$F$1)=MONTH(ДАННЫЕ!$BE171),111,11),0)</f>
        <v>g00f0c0s0i0h0p0d0o0v0</v>
      </c>
      <c r="P171" s="15">
        <f t="shared" si="8"/>
        <v>0</v>
      </c>
      <c r="Q171" s="15">
        <f>IF(ДАННЫЕ!$F$1&gt;ДАННЫЕ!$N171,IF(YEAR(ДАННЫЕ!$F$1)=YEAR(ДАННЫЕ!M171),1,0),0)</f>
        <v>0</v>
      </c>
      <c r="R171" s="15">
        <f>IF(ДАННЫЕ!$F$1&gt;ДАННЫЕ!$N171,IF(YEAR(ДАННЫЕ!$F$1)=YEAR(ДАННЫЕ!N171),1,0),0)</f>
        <v>0</v>
      </c>
      <c r="S171" s="15">
        <f>IF(ДАННЫЕ!$AA171="2А",1,IF(ДАННЫЕ!$AA171="2Б",2,IF(ДАННЫЕ!$AA171="2В",3,IF(ДАННЫЕ!$AA171=3,4,IF(ДАННЫЕ!$AA171="4А",5,IF(ДАННЫЕ!$AA171="4Б",6,IF(ДАННЫЕ!$AA171="4В",7,IF(ДАННЫЕ!$AA171=5,8,0))))))))</f>
        <v>0</v>
      </c>
      <c r="T171" s="15">
        <f>IF(OR(ДАННЫЕ!$AC171=2,ДАННЫЕ!$AD171=2,ДАННЫЕ!$AE171=2),2,IF(OR(ДАННЫЕ!$AC171=1,ДАННЫЕ!$AD171=1,ДАННЫЕ!$AE171=1),1,0))</f>
        <v>0</v>
      </c>
    </row>
    <row r="172" spans="1:20" ht="15" customHeight="1" x14ac:dyDescent="0.2">
      <c r="A172" s="78">
        <f>IF(B172&gt;0,IF(MONTH(ДАННЫЕ!$F$1)=MONTH(ДАННЫЕ!$B172),1,0),0)</f>
        <v>0</v>
      </c>
      <c r="B172" s="14">
        <f>IF(ДАННЫЕ!$B172&gt;0,IF(YEAR(ДАННЫЕ!$F$1)=YEAR(ДАННЫЕ!$B172),1,0),0)</f>
        <v>0</v>
      </c>
      <c r="C172" s="14">
        <f>IF(ДАННЫЕ!$CM172&gt;0,IF(YEAR(ДАННЫЕ!$F$1)=YEAR(ДАННЫЕ!$CM172),1,0),0)</f>
        <v>0</v>
      </c>
      <c r="D172" s="14">
        <f>IF(ДАННЫЕ!$CJ172&gt;0,IF(ДАННЫЕ!$CL172&gt;ДАННЫЕ!$F$1,1,IF(ДАННЫЕ!$CL172&gt;0,0,1)),0)</f>
        <v>0</v>
      </c>
      <c r="E172" s="43" t="str">
        <f ca="1">IF(ДАННЫЕ!$F$1&gt;0,IF(ДАННЫЕ!$G172&gt;0,DATEDIF(ДАННЫЕ!$G172,ДАННЫЕ!$F$1,"y"),""),IF(ДАННЫЕ!$G172&gt;0,DATEDIF(ДАННЫЕ!$G172,TODAY(),"y"),""))</f>
        <v/>
      </c>
      <c r="F172" s="43" t="str">
        <f xml:space="preserve"> IF(ДАННЫЕ!$F172="М",IF(E172&gt;=18,IF(E172&lt;60,1,""),""),"")&amp;IF(ДАННЫЕ!$F172="Ж",IF(E172&gt;=18,IF(E172&lt;55,1,""),""),"")</f>
        <v/>
      </c>
      <c r="G172" s="43" t="str">
        <f xml:space="preserve"> IF(ДАННЫЕ!$F172="М",IF(E172&gt;=60,2,""),"")&amp;IF(ДАННЫЕ!$F172="Ж",IF(E172&gt;=55,2,""),"")</f>
        <v/>
      </c>
      <c r="H172" s="43" t="str">
        <f t="shared" ca="1" si="6"/>
        <v/>
      </c>
      <c r="I172" s="43" t="str">
        <f t="shared" ca="1" si="7"/>
        <v>03</v>
      </c>
      <c r="J172" s="28" t="str">
        <f ca="1">ДАННЫЕ!$F172&amp;H172&amp;I172&amp;ДАННЫЕ!$I172&amp;"m"&amp;IF(ДАННЫЕ!$I172&gt;0,IF(ДАННЫЕ!$J172&gt;0,0,1),"")&amp;"f"&amp;IF(ДАННЫЕ!$R172&gt;0,IF(YEAR(ДАННЫЕ!$F$1)=YEAR(ДАННЫЕ!$R172),1,0),0)&amp;"z"&amp;ДАННЫЕ!$R172&amp;"p"&amp;ДАННЫЕ!$S172&amp;"i"&amp;ДАННЫЕ!$T172&amp;"h"&amp;ДАННЫЕ!$K172&amp;"be"&amp;ДАННЫЕ!$BI172&amp;"CD"&amp;IF(ДАННЫЕ!BF172&gt;500,4,IF(ДАННЫЕ!BF172&gt;350,3,IF(ДАННЫЕ!BF172&gt;200,2,IF(ДАННЫЕ!BF172&gt;0,1,0))))&amp;"g"&amp;B172&amp;"d"&amp;H172&amp;"l"&amp;ДАННЫЕ!AT172&amp;"a"&amp;ДАННЫЕ!$V172&amp;"v"&amp;R172&amp;"k"&amp;ДАННЫЕ!$U172&amp;"s"&amp;ДАННЫЕ!$Y172&amp;"t"&amp;ДАННЫЕ!$X172&amp;"b"&amp;IF(ДАННЫЕ!$Q172&gt;1,1,0)&amp;"PP"&amp;ДАННЫЕ!Z172&amp;"c"&amp;S172&amp;"x"&amp;IF(ДАННЫЕ!$BY172&gt;0,IF(YEAR(ДАННЫЕ!$F$1)=YEAR(ДАННЫЕ!$BY172),1,0),0)&amp;"n"&amp;IF(ДАННЫЕ!$BZ172&gt;0,IF(YEAR(ДАННЫЕ!$F$1)=YEAR(ДАННЫЕ!$BZ172),1,0),0)&amp;"u"&amp;D172&amp;"z"&amp;IF(ДАННЫЕ!$CL172&gt;0,IF(YEAR(ДАННЫЕ!$F$1)&gt;YEAR(ДАННЫЕ!$CL172),11,12),0)</f>
        <v>03mf0zpihbeCD0g0dlav0kstb0PPc0x0n0u0z0</v>
      </c>
      <c r="K172" s="28" t="str">
        <f ca="1">ДАННЫЕ!$I172&amp;"x"&amp;B172&amp;"w"&amp;IF(T172+ДАННЫЕ!AD172+ДАННЫЕ!AE172+ДАННЫЕ!AF172+ДАННЫЕ!AG172+ДАННЫЕ!AH172+ДАННЫЕ!$AL172+ДАННЫЕ!AI172+ДАННЫЕ!AJ172+ДАННЫЕ!AK172+ДАННЫЕ!AP172+ДАННЫЕ!AQ172+ДАННЫЕ!AR172+ДАННЫЕ!$AM172+ДАННЫЕ!$AN172+ДАННЫЕ!AS172+ДАННЫЕ!AT172&gt;0,1,0)&amp;IF(OR(T172=2,ДАННЫЕ!AD172=2,ДАННЫЕ!AE172=2,ДАННЫЕ!AF172=2,ДАННЫЕ!AG172=2,ДАННЫЕ!AH172=2,ДАННЫЕ!$AL172=2,ДАННЫЕ!AI172=2,ДАННЫЕ!AJ172=2,ДАННЫЕ!AK172=2,ДАННЫЕ!AP172=2,ДАННЫЕ!AQ172=2,ДАННЫЕ!AR172=2,ДАННЫЕ!$AM172=2,ДАННЫЕ!$AN172=2,ДАННЫЕ!AS172=2,ДАННЫЕ!AT172=2),2,0)&amp;"t"&amp;IF(T172&gt;0,"1"&amp;T172,"00")&amp;"f"&amp;IF(ДАННЫЕ!$AC172,"1"&amp;ДАННЫЕ!$AC172,"00")&amp;"b"&amp;IF(ДАННЫЕ!$AD172,"1"&amp;ДАННЫЕ!$AD172,"00")&amp;"g"&amp;IF(ДАННЫЕ!$AF172,"1"&amp;ДАННЫЕ!$AF172,"00")&amp;"c"&amp;IF(ДАННЫЕ!$AG172,"1"&amp;ДАННЫЕ!$AG172,"00")&amp;"i"&amp;IF(ДАННЫЕ!$AH172,"1"&amp;ДАННЫЕ!$AH172,"00")&amp;"r"&amp;IF(ДАННЫЕ!$AL172,"1"&amp;ДАННЫЕ!$AL172,"00")&amp;"m"&amp;IF(ДАННЫЕ!$AI172,"1"&amp;ДАННЫЕ!$AI172,"00")&amp;"hS"&amp;IF(ДАННЫЕ!$AJ172,"1"&amp;ДАННЫЕ!$AJ172,"00")&amp;"hZ"&amp;IF(ДАННЫЕ!$AK172,"1"&amp;ДАННЫЕ!$AK172,"00")&amp;"p"&amp;IF(ДАННЫЕ!$AP172,"1"&amp;ДАННЫЕ!$AP172,"00")&amp;"k"&amp;IF(ДАННЫЕ!$AQ172,"1"&amp;ДАННЫЕ!$AQ172,"00")&amp;"z"&amp;IF(ДАННЫЕ!$AR172,"1"&amp;ДАННЫЕ!$AR172,"00")&amp;"j"&amp;IF(ДАННЫЕ!$AM172,"1"&amp;ДАННЫЕ!$AM172,"00")&amp;"n"&amp;IF(ДАННЫЕ!$AN172,"1"&amp;ДАННЫЕ!$AN172,"00")&amp;"E"&amp;ДАННЫЕ!BI172&amp;"L"&amp;ДАННЫЕ!AO172&amp;"h"&amp;IF(ДАННЫЕ!$AU172&gt;0,1,0)&amp;"v"&amp;IF(ДАННЫЕ!$AW172&gt;0,1,0)&amp;"a"&amp;IF(ДАННЫЕ!$AS172,"1"&amp;ДАННЫЕ!$AS172,"00")&amp;"s"&amp;IF(ДАННЫЕ!$AT172,"1"&amp;ДАННЫЕ!$AT172,"00")&amp;"u"&amp;IF(ДАННЫЕ!$CJ172&gt;0,1,0)&amp;"y"&amp;B172&amp;"d"&amp;H172&amp;"e"&amp;F172&amp;G172</f>
        <v>x0w00t00f00b00g00c00i00r00m00hS00hZ00p00k00z00j00n00ELh0v0a00s00u0y0de</v>
      </c>
      <c r="L172" s="28" t="str">
        <f ca="1">ДАННЫЕ!$I172&amp;"VN"&amp;IF(ДАННЫЕ!AW172&gt;0,11,10)&amp;"CD"&amp;IF(ДАННЫЕ!BF172&gt;500,16,IF(ДАННЫЕ!BF172&gt;350,15,IF(ДАННЫЕ!BF172&gt;=200,14,IF(ДАННЫЕ!BF172&gt;=100,13,IF(ДАННЫЕ!BF172&gt;=50,12,IF(ДАННЫЕ!BF172&gt;0,11,10))))))&amp;"AR"&amp;IF(ДАННЫЕ!BX172&gt;0,1,0)&amp;"GD"&amp;B172&amp;"VV"&amp;IF(E172&gt;=5,IF(E172&lt;18,1,0),0)</f>
        <v>VN10CD10AR0GD0VV0</v>
      </c>
      <c r="M172" s="28" t="str">
        <f>ДАННЫЕ!$I172&amp;"b"&amp;ДАННЫЕ!$BI172&amp;"r"&amp;ДАННЫЕ!$BJ172&amp;"CD"&amp;IF(ДАННЫЕ!BF172&gt;0,IF(ДАННЫЕ!BF172&lt;200,1,IF(ДАННЫЕ!BF172&lt;350,2,3)),0)&amp;"h"&amp;IF(ДАННЫЕ!$BK172+ДАННЫЕ!$BL172+ДАННЫЕ!$BM172&gt;0,1,0)&amp;"x"&amp;ДАННЫЕ!$BK172&amp;"y"&amp;ДАННЫЕ!$BL172&amp;"z"&amp;ДАННЫЕ!$BM172&amp;"c"&amp;IF(ДАННЫЕ!$BK172+ДАННЫЕ!$BL172+ДАННЫЕ!$BM172=3,1,0)&amp;"a"&amp;IF(ДАННЫЕ!$BQ172+ДАННЫЕ!$BR172&gt;0,1,0)&amp;"d"&amp;ДАННЫЕ!$BQ172&amp;"v"&amp;ДАННЫЕ!$BR172&amp;"p"&amp;ДАННЫЕ!$BS172&amp;"n"&amp;ДАННЫЕ!$BU172&amp;"t"&amp;ДАННЫЕ!$BV172&amp;"o"&amp;ДАННЫЕ!$BT172&amp;"l"&amp;IF(ДАННЫЕ!$BN172&gt;0,1,0)&amp;ДАННЫЕ!$BN172&amp;"g"&amp;ДАННЫЕ!$BO172&amp;"s"&amp;ДАННЫЕ!$BP172&amp;"DZ"&amp;IF(ДАННЫЕ!B172-ДАННЫЕ!G172 &lt; 60,IF(ДАННЫЕ!B172-ДАННЫЕ!G172 &gt;= 0,1,0),0)&amp;"u"&amp;IF(ДАННЫЕ!$CJ172&gt;0,1,0)</f>
        <v>brCD0h0xyzc0a0dvpntol0gsDZ1u0</v>
      </c>
      <c r="N172" s="28" t="str">
        <f ca="1">ДАННЫЕ!$F172&amp;ДАННЫЕ!$I172&amp;"g"&amp;B172&amp;"cf"&amp;D172&amp;"a"&amp;IF(ДАННЫЕ!$BX172&gt;0,1,0)&amp;IF(ДАННЫЕ!$BF172&gt;500,1,IF(ДАННЫЕ!$BF172&gt;350,2,IF(ДАННЫЕ!$BF172&gt;=200,3,IF(ДАННЫЕ!$BF172&gt;=100,4,IF(ДАННЫЕ!$BF172&gt;=50,5,IF(ДАННЫЕ!$BF172&lt;50,6,0))))))&amp;"AR"&amp;IF(DATEDIF(ДАННЫЕ!$BX172,ДАННЫЕ!$F$1,"y")&gt;1,1,0)&amp;"VG"&amp;IF(ДАННЫЕ!$BH172="0",1,0)&amp;"o"&amp;IF(T172+ДАННЫЕ!$AF172+ДАННЫЕ!$AG172+ДАННЫЕ!$AH172+ДАННЫЕ!$AI172+ДАННЫЕ!$AJ172+ДАННЫЕ!$AP172+ДАННЫЕ!$AQ172+ДАННЫЕ!$AR172+ДАННЫЕ!$AU172+ДАННЫЕ!$AW172+ДАННЫЕ!$AS172+ДАННЫЕ!$AT172&gt;0,1,0)&amp;"x"&amp;ДАННЫЕ!$AG172&amp;"p"&amp;IF(ДАННЫЕ!$BY172&gt;0,1,0)&amp;"v"&amp;IF(ДАННЫЕ!$BZ172&gt;0,1,0)&amp;"n"&amp;ДАННЫЕ!$CA172&amp;"t"&amp;ДАННЫЕ!$AY172&amp;"k"&amp;ДАННЫЕ!$CB172&amp;"q"&amp;ДАННЫЕ!$CC172&amp;"w"&amp;ДАННЫЕ!$CD172&amp;"e"&amp;ДАННЫЕ!$CE172&amp;"m"&amp;ДАННЫЕ!$CF172&amp;"c"&amp;ДАННЫЕ!$CG172&amp;"z"&amp;ДАННЫЕ!$CH172&amp;"d"&amp;IF(H172=4,1,0)&amp;"s"&amp;IF(ДАННЫЕ!$J172=1,0,1)&amp;"u"&amp;IF(ДАННЫЕ!$CJ172&gt;0,1,0)</f>
        <v>g0cf0a06AR1VG0o0xp0v0ntkqwemczd0s1u0</v>
      </c>
      <c r="O172" s="28" t="str">
        <f>ДАННЫЕ!$I172&amp;"g"&amp;B172&amp;A172&amp;"f"&amp;P172&amp;"c"&amp;IF(ДАННЫЕ!$U172&gt;0,1,0)&amp;"s"&amp;IF(ДАННЫЕ!$Q172&gt;0,IF(YEAR(ДАННЫЕ!$F$1)=YEAR(ДАННЫЕ!$Q172),IF(MONTH(ДАННЫЕ!$F$1)=MONTH(ДАННЫЕ!$Q172),111,11),1),0)&amp;"i"&amp;IF(ДАННЫЕ!$R172+ДАННЫЕ!$S172+ДАННЫЕ!$T172=0,0,1)&amp;"h"&amp;IF(ДАННЫЕ!$P172&gt;0,1,0)&amp;"p"&amp;IF(ДАННЫЕ!$CI172&gt;0,IF(YEAR(ДАННЫЕ!$F$1)=YEAR(ДАННЫЕ!$CI172),IF(MONTH(ДАННЫЕ!$F$1)=MONTH(ДАННЫЕ!$CI172),111,11),1),0)&amp;"d"&amp;IF(ДАННЫЕ!$CJ172&gt;0,IF(YEAR(ДАННЫЕ!$F$1)=YEAR(ДАННЫЕ!$CJ172),IF(MONTH(ДАННЫЕ!$F$1)=MONTH(ДАННЫЕ!$CJ172),111,11),1),0)&amp;"o"&amp;IF(ДАННЫЕ!$CK172&gt;0,IF(MONTH(ДАННЫЕ!$F$1)=MONTH(ДАННЫЕ!$CK172),111,11),0)&amp;"v"&amp;IF(ДАННЫЕ!$BE172&gt;0,IF(MONTH(ДАННЫЕ!$F$1)=MONTH(ДАННЫЕ!$BE172),111,11),0)</f>
        <v>g00f0c0s0i0h0p0d0o0v0</v>
      </c>
      <c r="P172" s="15">
        <f t="shared" si="8"/>
        <v>0</v>
      </c>
      <c r="Q172" s="15">
        <f>IF(ДАННЫЕ!$F$1&gt;ДАННЫЕ!$N172,IF(YEAR(ДАННЫЕ!$F$1)=YEAR(ДАННЫЕ!M172),1,0),0)</f>
        <v>0</v>
      </c>
      <c r="R172" s="15">
        <f>IF(ДАННЫЕ!$F$1&gt;ДАННЫЕ!$N172,IF(YEAR(ДАННЫЕ!$F$1)=YEAR(ДАННЫЕ!N172),1,0),0)</f>
        <v>0</v>
      </c>
      <c r="S172" s="15">
        <f>IF(ДАННЫЕ!$AA172="2А",1,IF(ДАННЫЕ!$AA172="2Б",2,IF(ДАННЫЕ!$AA172="2В",3,IF(ДАННЫЕ!$AA172=3,4,IF(ДАННЫЕ!$AA172="4А",5,IF(ДАННЫЕ!$AA172="4Б",6,IF(ДАННЫЕ!$AA172="4В",7,IF(ДАННЫЕ!$AA172=5,8,0))))))))</f>
        <v>0</v>
      </c>
      <c r="T172" s="15">
        <f>IF(OR(ДАННЫЕ!$AC172=2,ДАННЫЕ!$AD172=2,ДАННЫЕ!$AE172=2),2,IF(OR(ДАННЫЕ!$AC172=1,ДАННЫЕ!$AD172=1,ДАННЫЕ!$AE172=1),1,0))</f>
        <v>0</v>
      </c>
    </row>
    <row r="173" spans="1:20" ht="15" customHeight="1" x14ac:dyDescent="0.2">
      <c r="A173" s="78">
        <f>IF(B173&gt;0,IF(MONTH(ДАННЫЕ!$F$1)=MONTH(ДАННЫЕ!$B173),1,0),0)</f>
        <v>0</v>
      </c>
      <c r="B173" s="14">
        <f>IF(ДАННЫЕ!$B173&gt;0,IF(YEAR(ДАННЫЕ!$F$1)=YEAR(ДАННЫЕ!$B173),1,0),0)</f>
        <v>0</v>
      </c>
      <c r="C173" s="14">
        <f>IF(ДАННЫЕ!$CM173&gt;0,IF(YEAR(ДАННЫЕ!$F$1)=YEAR(ДАННЫЕ!$CM173),1,0),0)</f>
        <v>0</v>
      </c>
      <c r="D173" s="14">
        <f>IF(ДАННЫЕ!$CJ173&gt;0,IF(ДАННЫЕ!$CL173&gt;ДАННЫЕ!$F$1,1,IF(ДАННЫЕ!$CL173&gt;0,0,1)),0)</f>
        <v>0</v>
      </c>
      <c r="E173" s="43" t="str">
        <f ca="1">IF(ДАННЫЕ!$F$1&gt;0,IF(ДАННЫЕ!$G173&gt;0,DATEDIF(ДАННЫЕ!$G173,ДАННЫЕ!$F$1,"y"),""),IF(ДАННЫЕ!$G173&gt;0,DATEDIF(ДАННЫЕ!$G173,TODAY(),"y"),""))</f>
        <v/>
      </c>
      <c r="F173" s="43" t="str">
        <f xml:space="preserve"> IF(ДАННЫЕ!$F173="М",IF(E173&gt;=18,IF(E173&lt;60,1,""),""),"")&amp;IF(ДАННЫЕ!$F173="Ж",IF(E173&gt;=18,IF(E173&lt;55,1,""),""),"")</f>
        <v/>
      </c>
      <c r="G173" s="43" t="str">
        <f xml:space="preserve"> IF(ДАННЫЕ!$F173="М",IF(E173&gt;=60,2,""),"")&amp;IF(ДАННЫЕ!$F173="Ж",IF(E173&gt;=55,2,""),"")</f>
        <v/>
      </c>
      <c r="H173" s="43" t="str">
        <f t="shared" ca="1" si="6"/>
        <v/>
      </c>
      <c r="I173" s="43" t="str">
        <f t="shared" ca="1" si="7"/>
        <v>03</v>
      </c>
      <c r="J173" s="28" t="str">
        <f ca="1">ДАННЫЕ!$F173&amp;H173&amp;I173&amp;ДАННЫЕ!$I173&amp;"m"&amp;IF(ДАННЫЕ!$I173&gt;0,IF(ДАННЫЕ!$J173&gt;0,0,1),"")&amp;"f"&amp;IF(ДАННЫЕ!$R173&gt;0,IF(YEAR(ДАННЫЕ!$F$1)=YEAR(ДАННЫЕ!$R173),1,0),0)&amp;"z"&amp;ДАННЫЕ!$R173&amp;"p"&amp;ДАННЫЕ!$S173&amp;"i"&amp;ДАННЫЕ!$T173&amp;"h"&amp;ДАННЫЕ!$K173&amp;"be"&amp;ДАННЫЕ!$BI173&amp;"CD"&amp;IF(ДАННЫЕ!BF173&gt;500,4,IF(ДАННЫЕ!BF173&gt;350,3,IF(ДАННЫЕ!BF173&gt;200,2,IF(ДАННЫЕ!BF173&gt;0,1,0))))&amp;"g"&amp;B173&amp;"d"&amp;H173&amp;"l"&amp;ДАННЫЕ!AT173&amp;"a"&amp;ДАННЫЕ!$V173&amp;"v"&amp;R173&amp;"k"&amp;ДАННЫЕ!$U173&amp;"s"&amp;ДАННЫЕ!$Y173&amp;"t"&amp;ДАННЫЕ!$X173&amp;"b"&amp;IF(ДАННЫЕ!$Q173&gt;1,1,0)&amp;"PP"&amp;ДАННЫЕ!Z173&amp;"c"&amp;S173&amp;"x"&amp;IF(ДАННЫЕ!$BY173&gt;0,IF(YEAR(ДАННЫЕ!$F$1)=YEAR(ДАННЫЕ!$BY173),1,0),0)&amp;"n"&amp;IF(ДАННЫЕ!$BZ173&gt;0,IF(YEAR(ДАННЫЕ!$F$1)=YEAR(ДАННЫЕ!$BZ173),1,0),0)&amp;"u"&amp;D173&amp;"z"&amp;IF(ДАННЫЕ!$CL173&gt;0,IF(YEAR(ДАННЫЕ!$F$1)&gt;YEAR(ДАННЫЕ!$CL173),11,12),0)</f>
        <v>03mf0zpihbeCD0g0dlav0kstb0PPc0x0n0u0z0</v>
      </c>
      <c r="K173" s="28" t="str">
        <f ca="1">ДАННЫЕ!$I173&amp;"x"&amp;B173&amp;"w"&amp;IF(T173+ДАННЫЕ!AD173+ДАННЫЕ!AE173+ДАННЫЕ!AF173+ДАННЫЕ!AG173+ДАННЫЕ!AH173+ДАННЫЕ!$AL173+ДАННЫЕ!AI173+ДАННЫЕ!AJ173+ДАННЫЕ!AK173+ДАННЫЕ!AP173+ДАННЫЕ!AQ173+ДАННЫЕ!AR173+ДАННЫЕ!$AM173+ДАННЫЕ!$AN173+ДАННЫЕ!AS173+ДАННЫЕ!AT173&gt;0,1,0)&amp;IF(OR(T173=2,ДАННЫЕ!AD173=2,ДАННЫЕ!AE173=2,ДАННЫЕ!AF173=2,ДАННЫЕ!AG173=2,ДАННЫЕ!AH173=2,ДАННЫЕ!$AL173=2,ДАННЫЕ!AI173=2,ДАННЫЕ!AJ173=2,ДАННЫЕ!AK173=2,ДАННЫЕ!AP173=2,ДАННЫЕ!AQ173=2,ДАННЫЕ!AR173=2,ДАННЫЕ!$AM173=2,ДАННЫЕ!$AN173=2,ДАННЫЕ!AS173=2,ДАННЫЕ!AT173=2),2,0)&amp;"t"&amp;IF(T173&gt;0,"1"&amp;T173,"00")&amp;"f"&amp;IF(ДАННЫЕ!$AC173,"1"&amp;ДАННЫЕ!$AC173,"00")&amp;"b"&amp;IF(ДАННЫЕ!$AD173,"1"&amp;ДАННЫЕ!$AD173,"00")&amp;"g"&amp;IF(ДАННЫЕ!$AF173,"1"&amp;ДАННЫЕ!$AF173,"00")&amp;"c"&amp;IF(ДАННЫЕ!$AG173,"1"&amp;ДАННЫЕ!$AG173,"00")&amp;"i"&amp;IF(ДАННЫЕ!$AH173,"1"&amp;ДАННЫЕ!$AH173,"00")&amp;"r"&amp;IF(ДАННЫЕ!$AL173,"1"&amp;ДАННЫЕ!$AL173,"00")&amp;"m"&amp;IF(ДАННЫЕ!$AI173,"1"&amp;ДАННЫЕ!$AI173,"00")&amp;"hS"&amp;IF(ДАННЫЕ!$AJ173,"1"&amp;ДАННЫЕ!$AJ173,"00")&amp;"hZ"&amp;IF(ДАННЫЕ!$AK173,"1"&amp;ДАННЫЕ!$AK173,"00")&amp;"p"&amp;IF(ДАННЫЕ!$AP173,"1"&amp;ДАННЫЕ!$AP173,"00")&amp;"k"&amp;IF(ДАННЫЕ!$AQ173,"1"&amp;ДАННЫЕ!$AQ173,"00")&amp;"z"&amp;IF(ДАННЫЕ!$AR173,"1"&amp;ДАННЫЕ!$AR173,"00")&amp;"j"&amp;IF(ДАННЫЕ!$AM173,"1"&amp;ДАННЫЕ!$AM173,"00")&amp;"n"&amp;IF(ДАННЫЕ!$AN173,"1"&amp;ДАННЫЕ!$AN173,"00")&amp;"E"&amp;ДАННЫЕ!BI173&amp;"L"&amp;ДАННЫЕ!AO173&amp;"h"&amp;IF(ДАННЫЕ!$AU173&gt;0,1,0)&amp;"v"&amp;IF(ДАННЫЕ!$AW173&gt;0,1,0)&amp;"a"&amp;IF(ДАННЫЕ!$AS173,"1"&amp;ДАННЫЕ!$AS173,"00")&amp;"s"&amp;IF(ДАННЫЕ!$AT173,"1"&amp;ДАННЫЕ!$AT173,"00")&amp;"u"&amp;IF(ДАННЫЕ!$CJ173&gt;0,1,0)&amp;"y"&amp;B173&amp;"d"&amp;H173&amp;"e"&amp;F173&amp;G173</f>
        <v>x0w00t00f00b00g00c00i00r00m00hS00hZ00p00k00z00j00n00ELh0v0a00s00u0y0de</v>
      </c>
      <c r="L173" s="28" t="str">
        <f ca="1">ДАННЫЕ!$I173&amp;"VN"&amp;IF(ДАННЫЕ!AW173&gt;0,11,10)&amp;"CD"&amp;IF(ДАННЫЕ!BF173&gt;500,16,IF(ДАННЫЕ!BF173&gt;350,15,IF(ДАННЫЕ!BF173&gt;=200,14,IF(ДАННЫЕ!BF173&gt;=100,13,IF(ДАННЫЕ!BF173&gt;=50,12,IF(ДАННЫЕ!BF173&gt;0,11,10))))))&amp;"AR"&amp;IF(ДАННЫЕ!BX173&gt;0,1,0)&amp;"GD"&amp;B173&amp;"VV"&amp;IF(E173&gt;=5,IF(E173&lt;18,1,0),0)</f>
        <v>VN10CD10AR0GD0VV0</v>
      </c>
      <c r="M173" s="28" t="str">
        <f>ДАННЫЕ!$I173&amp;"b"&amp;ДАННЫЕ!$BI173&amp;"r"&amp;ДАННЫЕ!$BJ173&amp;"CD"&amp;IF(ДАННЫЕ!BF173&gt;0,IF(ДАННЫЕ!BF173&lt;200,1,IF(ДАННЫЕ!BF173&lt;350,2,3)),0)&amp;"h"&amp;IF(ДАННЫЕ!$BK173+ДАННЫЕ!$BL173+ДАННЫЕ!$BM173&gt;0,1,0)&amp;"x"&amp;ДАННЫЕ!$BK173&amp;"y"&amp;ДАННЫЕ!$BL173&amp;"z"&amp;ДАННЫЕ!$BM173&amp;"c"&amp;IF(ДАННЫЕ!$BK173+ДАННЫЕ!$BL173+ДАННЫЕ!$BM173=3,1,0)&amp;"a"&amp;IF(ДАННЫЕ!$BQ173+ДАННЫЕ!$BR173&gt;0,1,0)&amp;"d"&amp;ДАННЫЕ!$BQ173&amp;"v"&amp;ДАННЫЕ!$BR173&amp;"p"&amp;ДАННЫЕ!$BS173&amp;"n"&amp;ДАННЫЕ!$BU173&amp;"t"&amp;ДАННЫЕ!$BV173&amp;"o"&amp;ДАННЫЕ!$BT173&amp;"l"&amp;IF(ДАННЫЕ!$BN173&gt;0,1,0)&amp;ДАННЫЕ!$BN173&amp;"g"&amp;ДАННЫЕ!$BO173&amp;"s"&amp;ДАННЫЕ!$BP173&amp;"DZ"&amp;IF(ДАННЫЕ!B173-ДАННЫЕ!G173 &lt; 60,IF(ДАННЫЕ!B173-ДАННЫЕ!G173 &gt;= 0,1,0),0)&amp;"u"&amp;IF(ДАННЫЕ!$CJ173&gt;0,1,0)</f>
        <v>brCD0h0xyzc0a0dvpntol0gsDZ1u0</v>
      </c>
      <c r="N173" s="28" t="str">
        <f ca="1">ДАННЫЕ!$F173&amp;ДАННЫЕ!$I173&amp;"g"&amp;B173&amp;"cf"&amp;D173&amp;"a"&amp;IF(ДАННЫЕ!$BX173&gt;0,1,0)&amp;IF(ДАННЫЕ!$BF173&gt;500,1,IF(ДАННЫЕ!$BF173&gt;350,2,IF(ДАННЫЕ!$BF173&gt;=200,3,IF(ДАННЫЕ!$BF173&gt;=100,4,IF(ДАННЫЕ!$BF173&gt;=50,5,IF(ДАННЫЕ!$BF173&lt;50,6,0))))))&amp;"AR"&amp;IF(DATEDIF(ДАННЫЕ!$BX173,ДАННЫЕ!$F$1,"y")&gt;1,1,0)&amp;"VG"&amp;IF(ДАННЫЕ!$BH173="0",1,0)&amp;"o"&amp;IF(T173+ДАННЫЕ!$AF173+ДАННЫЕ!$AG173+ДАННЫЕ!$AH173+ДАННЫЕ!$AI173+ДАННЫЕ!$AJ173+ДАННЫЕ!$AP173+ДАННЫЕ!$AQ173+ДАННЫЕ!$AR173+ДАННЫЕ!$AU173+ДАННЫЕ!$AW173+ДАННЫЕ!$AS173+ДАННЫЕ!$AT173&gt;0,1,0)&amp;"x"&amp;ДАННЫЕ!$AG173&amp;"p"&amp;IF(ДАННЫЕ!$BY173&gt;0,1,0)&amp;"v"&amp;IF(ДАННЫЕ!$BZ173&gt;0,1,0)&amp;"n"&amp;ДАННЫЕ!$CA173&amp;"t"&amp;ДАННЫЕ!$AY173&amp;"k"&amp;ДАННЫЕ!$CB173&amp;"q"&amp;ДАННЫЕ!$CC173&amp;"w"&amp;ДАННЫЕ!$CD173&amp;"e"&amp;ДАННЫЕ!$CE173&amp;"m"&amp;ДАННЫЕ!$CF173&amp;"c"&amp;ДАННЫЕ!$CG173&amp;"z"&amp;ДАННЫЕ!$CH173&amp;"d"&amp;IF(H173=4,1,0)&amp;"s"&amp;IF(ДАННЫЕ!$J173=1,0,1)&amp;"u"&amp;IF(ДАННЫЕ!$CJ173&gt;0,1,0)</f>
        <v>g0cf0a06AR1VG0o0xp0v0ntkqwemczd0s1u0</v>
      </c>
      <c r="O173" s="28" t="str">
        <f>ДАННЫЕ!$I173&amp;"g"&amp;B173&amp;A173&amp;"f"&amp;P173&amp;"c"&amp;IF(ДАННЫЕ!$U173&gt;0,1,0)&amp;"s"&amp;IF(ДАННЫЕ!$Q173&gt;0,IF(YEAR(ДАННЫЕ!$F$1)=YEAR(ДАННЫЕ!$Q173),IF(MONTH(ДАННЫЕ!$F$1)=MONTH(ДАННЫЕ!$Q173),111,11),1),0)&amp;"i"&amp;IF(ДАННЫЕ!$R173+ДАННЫЕ!$S173+ДАННЫЕ!$T173=0,0,1)&amp;"h"&amp;IF(ДАННЫЕ!$P173&gt;0,1,0)&amp;"p"&amp;IF(ДАННЫЕ!$CI173&gt;0,IF(YEAR(ДАННЫЕ!$F$1)=YEAR(ДАННЫЕ!$CI173),IF(MONTH(ДАННЫЕ!$F$1)=MONTH(ДАННЫЕ!$CI173),111,11),1),0)&amp;"d"&amp;IF(ДАННЫЕ!$CJ173&gt;0,IF(YEAR(ДАННЫЕ!$F$1)=YEAR(ДАННЫЕ!$CJ173),IF(MONTH(ДАННЫЕ!$F$1)=MONTH(ДАННЫЕ!$CJ173),111,11),1),0)&amp;"o"&amp;IF(ДАННЫЕ!$CK173&gt;0,IF(MONTH(ДАННЫЕ!$F$1)=MONTH(ДАННЫЕ!$CK173),111,11),0)&amp;"v"&amp;IF(ДАННЫЕ!$BE173&gt;0,IF(MONTH(ДАННЫЕ!$F$1)=MONTH(ДАННЫЕ!$BE173),111,11),0)</f>
        <v>g00f0c0s0i0h0p0d0o0v0</v>
      </c>
      <c r="P173" s="15">
        <f t="shared" si="8"/>
        <v>0</v>
      </c>
      <c r="Q173" s="15">
        <f>IF(ДАННЫЕ!$F$1&gt;ДАННЫЕ!$N173,IF(YEAR(ДАННЫЕ!$F$1)=YEAR(ДАННЫЕ!M173),1,0),0)</f>
        <v>0</v>
      </c>
      <c r="R173" s="15">
        <f>IF(ДАННЫЕ!$F$1&gt;ДАННЫЕ!$N173,IF(YEAR(ДАННЫЕ!$F$1)=YEAR(ДАННЫЕ!N173),1,0),0)</f>
        <v>0</v>
      </c>
      <c r="S173" s="15">
        <f>IF(ДАННЫЕ!$AA173="2А",1,IF(ДАННЫЕ!$AA173="2Б",2,IF(ДАННЫЕ!$AA173="2В",3,IF(ДАННЫЕ!$AA173=3,4,IF(ДАННЫЕ!$AA173="4А",5,IF(ДАННЫЕ!$AA173="4Б",6,IF(ДАННЫЕ!$AA173="4В",7,IF(ДАННЫЕ!$AA173=5,8,0))))))))</f>
        <v>0</v>
      </c>
      <c r="T173" s="15">
        <f>IF(OR(ДАННЫЕ!$AC173=2,ДАННЫЕ!$AD173=2,ДАННЫЕ!$AE173=2),2,IF(OR(ДАННЫЕ!$AC173=1,ДАННЫЕ!$AD173=1,ДАННЫЕ!$AE173=1),1,0))</f>
        <v>0</v>
      </c>
    </row>
    <row r="174" spans="1:20" ht="15" customHeight="1" x14ac:dyDescent="0.2">
      <c r="A174" s="78">
        <f>IF(B174&gt;0,IF(MONTH(ДАННЫЕ!$F$1)=MONTH(ДАННЫЕ!$B174),1,0),0)</f>
        <v>0</v>
      </c>
      <c r="B174" s="14">
        <f>IF(ДАННЫЕ!$B174&gt;0,IF(YEAR(ДАННЫЕ!$F$1)=YEAR(ДАННЫЕ!$B174),1,0),0)</f>
        <v>0</v>
      </c>
      <c r="C174" s="14">
        <f>IF(ДАННЫЕ!$CM174&gt;0,IF(YEAR(ДАННЫЕ!$F$1)=YEAR(ДАННЫЕ!$CM174),1,0),0)</f>
        <v>0</v>
      </c>
      <c r="D174" s="14">
        <f>IF(ДАННЫЕ!$CJ174&gt;0,IF(ДАННЫЕ!$CL174&gt;ДАННЫЕ!$F$1,1,IF(ДАННЫЕ!$CL174&gt;0,0,1)),0)</f>
        <v>0</v>
      </c>
      <c r="E174" s="43" t="str">
        <f ca="1">IF(ДАННЫЕ!$F$1&gt;0,IF(ДАННЫЕ!$G174&gt;0,DATEDIF(ДАННЫЕ!$G174,ДАННЫЕ!$F$1,"y"),""),IF(ДАННЫЕ!$G174&gt;0,DATEDIF(ДАННЫЕ!$G174,TODAY(),"y"),""))</f>
        <v/>
      </c>
      <c r="F174" s="43" t="str">
        <f xml:space="preserve"> IF(ДАННЫЕ!$F174="М",IF(E174&gt;=18,IF(E174&lt;60,1,""),""),"")&amp;IF(ДАННЫЕ!$F174="Ж",IF(E174&gt;=18,IF(E174&lt;55,1,""),""),"")</f>
        <v/>
      </c>
      <c r="G174" s="43" t="str">
        <f xml:space="preserve"> IF(ДАННЫЕ!$F174="М",IF(E174&gt;=60,2,""),"")&amp;IF(ДАННЫЕ!$F174="Ж",IF(E174&gt;=55,2,""),"")</f>
        <v/>
      </c>
      <c r="H174" s="43" t="str">
        <f t="shared" ca="1" si="6"/>
        <v/>
      </c>
      <c r="I174" s="43" t="str">
        <f t="shared" ca="1" si="7"/>
        <v>03</v>
      </c>
      <c r="J174" s="28" t="str">
        <f ca="1">ДАННЫЕ!$F174&amp;H174&amp;I174&amp;ДАННЫЕ!$I174&amp;"m"&amp;IF(ДАННЫЕ!$I174&gt;0,IF(ДАННЫЕ!$J174&gt;0,0,1),"")&amp;"f"&amp;IF(ДАННЫЕ!$R174&gt;0,IF(YEAR(ДАННЫЕ!$F$1)=YEAR(ДАННЫЕ!$R174),1,0),0)&amp;"z"&amp;ДАННЫЕ!$R174&amp;"p"&amp;ДАННЫЕ!$S174&amp;"i"&amp;ДАННЫЕ!$T174&amp;"h"&amp;ДАННЫЕ!$K174&amp;"be"&amp;ДАННЫЕ!$BI174&amp;"CD"&amp;IF(ДАННЫЕ!BF174&gt;500,4,IF(ДАННЫЕ!BF174&gt;350,3,IF(ДАННЫЕ!BF174&gt;200,2,IF(ДАННЫЕ!BF174&gt;0,1,0))))&amp;"g"&amp;B174&amp;"d"&amp;H174&amp;"l"&amp;ДАННЫЕ!AT174&amp;"a"&amp;ДАННЫЕ!$V174&amp;"v"&amp;R174&amp;"k"&amp;ДАННЫЕ!$U174&amp;"s"&amp;ДАННЫЕ!$Y174&amp;"t"&amp;ДАННЫЕ!$X174&amp;"b"&amp;IF(ДАННЫЕ!$Q174&gt;1,1,0)&amp;"PP"&amp;ДАННЫЕ!Z174&amp;"c"&amp;S174&amp;"x"&amp;IF(ДАННЫЕ!$BY174&gt;0,IF(YEAR(ДАННЫЕ!$F$1)=YEAR(ДАННЫЕ!$BY174),1,0),0)&amp;"n"&amp;IF(ДАННЫЕ!$BZ174&gt;0,IF(YEAR(ДАННЫЕ!$F$1)=YEAR(ДАННЫЕ!$BZ174),1,0),0)&amp;"u"&amp;D174&amp;"z"&amp;IF(ДАННЫЕ!$CL174&gt;0,IF(YEAR(ДАННЫЕ!$F$1)&gt;YEAR(ДАННЫЕ!$CL174),11,12),0)</f>
        <v>03mf0zpihbeCD0g0dlav0kstb0PPc0x0n0u0z0</v>
      </c>
      <c r="K174" s="28" t="str">
        <f ca="1">ДАННЫЕ!$I174&amp;"x"&amp;B174&amp;"w"&amp;IF(T174+ДАННЫЕ!AD174+ДАННЫЕ!AE174+ДАННЫЕ!AF174+ДАННЫЕ!AG174+ДАННЫЕ!AH174+ДАННЫЕ!$AL174+ДАННЫЕ!AI174+ДАННЫЕ!AJ174+ДАННЫЕ!AK174+ДАННЫЕ!AP174+ДАННЫЕ!AQ174+ДАННЫЕ!AR174+ДАННЫЕ!$AM174+ДАННЫЕ!$AN174+ДАННЫЕ!AS174+ДАННЫЕ!AT174&gt;0,1,0)&amp;IF(OR(T174=2,ДАННЫЕ!AD174=2,ДАННЫЕ!AE174=2,ДАННЫЕ!AF174=2,ДАННЫЕ!AG174=2,ДАННЫЕ!AH174=2,ДАННЫЕ!$AL174=2,ДАННЫЕ!AI174=2,ДАННЫЕ!AJ174=2,ДАННЫЕ!AK174=2,ДАННЫЕ!AP174=2,ДАННЫЕ!AQ174=2,ДАННЫЕ!AR174=2,ДАННЫЕ!$AM174=2,ДАННЫЕ!$AN174=2,ДАННЫЕ!AS174=2,ДАННЫЕ!AT174=2),2,0)&amp;"t"&amp;IF(T174&gt;0,"1"&amp;T174,"00")&amp;"f"&amp;IF(ДАННЫЕ!$AC174,"1"&amp;ДАННЫЕ!$AC174,"00")&amp;"b"&amp;IF(ДАННЫЕ!$AD174,"1"&amp;ДАННЫЕ!$AD174,"00")&amp;"g"&amp;IF(ДАННЫЕ!$AF174,"1"&amp;ДАННЫЕ!$AF174,"00")&amp;"c"&amp;IF(ДАННЫЕ!$AG174,"1"&amp;ДАННЫЕ!$AG174,"00")&amp;"i"&amp;IF(ДАННЫЕ!$AH174,"1"&amp;ДАННЫЕ!$AH174,"00")&amp;"r"&amp;IF(ДАННЫЕ!$AL174,"1"&amp;ДАННЫЕ!$AL174,"00")&amp;"m"&amp;IF(ДАННЫЕ!$AI174,"1"&amp;ДАННЫЕ!$AI174,"00")&amp;"hS"&amp;IF(ДАННЫЕ!$AJ174,"1"&amp;ДАННЫЕ!$AJ174,"00")&amp;"hZ"&amp;IF(ДАННЫЕ!$AK174,"1"&amp;ДАННЫЕ!$AK174,"00")&amp;"p"&amp;IF(ДАННЫЕ!$AP174,"1"&amp;ДАННЫЕ!$AP174,"00")&amp;"k"&amp;IF(ДАННЫЕ!$AQ174,"1"&amp;ДАННЫЕ!$AQ174,"00")&amp;"z"&amp;IF(ДАННЫЕ!$AR174,"1"&amp;ДАННЫЕ!$AR174,"00")&amp;"j"&amp;IF(ДАННЫЕ!$AM174,"1"&amp;ДАННЫЕ!$AM174,"00")&amp;"n"&amp;IF(ДАННЫЕ!$AN174,"1"&amp;ДАННЫЕ!$AN174,"00")&amp;"E"&amp;ДАННЫЕ!BI174&amp;"L"&amp;ДАННЫЕ!AO174&amp;"h"&amp;IF(ДАННЫЕ!$AU174&gt;0,1,0)&amp;"v"&amp;IF(ДАННЫЕ!$AW174&gt;0,1,0)&amp;"a"&amp;IF(ДАННЫЕ!$AS174,"1"&amp;ДАННЫЕ!$AS174,"00")&amp;"s"&amp;IF(ДАННЫЕ!$AT174,"1"&amp;ДАННЫЕ!$AT174,"00")&amp;"u"&amp;IF(ДАННЫЕ!$CJ174&gt;0,1,0)&amp;"y"&amp;B174&amp;"d"&amp;H174&amp;"e"&amp;F174&amp;G174</f>
        <v>x0w00t00f00b00g00c00i00r00m00hS00hZ00p00k00z00j00n00ELh0v0a00s00u0y0de</v>
      </c>
      <c r="L174" s="28" t="str">
        <f ca="1">ДАННЫЕ!$I174&amp;"VN"&amp;IF(ДАННЫЕ!AW174&gt;0,11,10)&amp;"CD"&amp;IF(ДАННЫЕ!BF174&gt;500,16,IF(ДАННЫЕ!BF174&gt;350,15,IF(ДАННЫЕ!BF174&gt;=200,14,IF(ДАННЫЕ!BF174&gt;=100,13,IF(ДАННЫЕ!BF174&gt;=50,12,IF(ДАННЫЕ!BF174&gt;0,11,10))))))&amp;"AR"&amp;IF(ДАННЫЕ!BX174&gt;0,1,0)&amp;"GD"&amp;B174&amp;"VV"&amp;IF(E174&gt;=5,IF(E174&lt;18,1,0),0)</f>
        <v>VN10CD10AR0GD0VV0</v>
      </c>
      <c r="M174" s="28" t="str">
        <f>ДАННЫЕ!$I174&amp;"b"&amp;ДАННЫЕ!$BI174&amp;"r"&amp;ДАННЫЕ!$BJ174&amp;"CD"&amp;IF(ДАННЫЕ!BF174&gt;0,IF(ДАННЫЕ!BF174&lt;200,1,IF(ДАННЫЕ!BF174&lt;350,2,3)),0)&amp;"h"&amp;IF(ДАННЫЕ!$BK174+ДАННЫЕ!$BL174+ДАННЫЕ!$BM174&gt;0,1,0)&amp;"x"&amp;ДАННЫЕ!$BK174&amp;"y"&amp;ДАННЫЕ!$BL174&amp;"z"&amp;ДАННЫЕ!$BM174&amp;"c"&amp;IF(ДАННЫЕ!$BK174+ДАННЫЕ!$BL174+ДАННЫЕ!$BM174=3,1,0)&amp;"a"&amp;IF(ДАННЫЕ!$BQ174+ДАННЫЕ!$BR174&gt;0,1,0)&amp;"d"&amp;ДАННЫЕ!$BQ174&amp;"v"&amp;ДАННЫЕ!$BR174&amp;"p"&amp;ДАННЫЕ!$BS174&amp;"n"&amp;ДАННЫЕ!$BU174&amp;"t"&amp;ДАННЫЕ!$BV174&amp;"o"&amp;ДАННЫЕ!$BT174&amp;"l"&amp;IF(ДАННЫЕ!$BN174&gt;0,1,0)&amp;ДАННЫЕ!$BN174&amp;"g"&amp;ДАННЫЕ!$BO174&amp;"s"&amp;ДАННЫЕ!$BP174&amp;"DZ"&amp;IF(ДАННЫЕ!B174-ДАННЫЕ!G174 &lt; 60,IF(ДАННЫЕ!B174-ДАННЫЕ!G174 &gt;= 0,1,0),0)&amp;"u"&amp;IF(ДАННЫЕ!$CJ174&gt;0,1,0)</f>
        <v>brCD0h0xyzc0a0dvpntol0gsDZ1u0</v>
      </c>
      <c r="N174" s="28" t="str">
        <f ca="1">ДАННЫЕ!$F174&amp;ДАННЫЕ!$I174&amp;"g"&amp;B174&amp;"cf"&amp;D174&amp;"a"&amp;IF(ДАННЫЕ!$BX174&gt;0,1,0)&amp;IF(ДАННЫЕ!$BF174&gt;500,1,IF(ДАННЫЕ!$BF174&gt;350,2,IF(ДАННЫЕ!$BF174&gt;=200,3,IF(ДАННЫЕ!$BF174&gt;=100,4,IF(ДАННЫЕ!$BF174&gt;=50,5,IF(ДАННЫЕ!$BF174&lt;50,6,0))))))&amp;"AR"&amp;IF(DATEDIF(ДАННЫЕ!$BX174,ДАННЫЕ!$F$1,"y")&gt;1,1,0)&amp;"VG"&amp;IF(ДАННЫЕ!$BH174="0",1,0)&amp;"o"&amp;IF(T174+ДАННЫЕ!$AF174+ДАННЫЕ!$AG174+ДАННЫЕ!$AH174+ДАННЫЕ!$AI174+ДАННЫЕ!$AJ174+ДАННЫЕ!$AP174+ДАННЫЕ!$AQ174+ДАННЫЕ!$AR174+ДАННЫЕ!$AU174+ДАННЫЕ!$AW174+ДАННЫЕ!$AS174+ДАННЫЕ!$AT174&gt;0,1,0)&amp;"x"&amp;ДАННЫЕ!$AG174&amp;"p"&amp;IF(ДАННЫЕ!$BY174&gt;0,1,0)&amp;"v"&amp;IF(ДАННЫЕ!$BZ174&gt;0,1,0)&amp;"n"&amp;ДАННЫЕ!$CA174&amp;"t"&amp;ДАННЫЕ!$AY174&amp;"k"&amp;ДАННЫЕ!$CB174&amp;"q"&amp;ДАННЫЕ!$CC174&amp;"w"&amp;ДАННЫЕ!$CD174&amp;"e"&amp;ДАННЫЕ!$CE174&amp;"m"&amp;ДАННЫЕ!$CF174&amp;"c"&amp;ДАННЫЕ!$CG174&amp;"z"&amp;ДАННЫЕ!$CH174&amp;"d"&amp;IF(H174=4,1,0)&amp;"s"&amp;IF(ДАННЫЕ!$J174=1,0,1)&amp;"u"&amp;IF(ДАННЫЕ!$CJ174&gt;0,1,0)</f>
        <v>g0cf0a06AR1VG0o0xp0v0ntkqwemczd0s1u0</v>
      </c>
      <c r="O174" s="28" t="str">
        <f>ДАННЫЕ!$I174&amp;"g"&amp;B174&amp;A174&amp;"f"&amp;P174&amp;"c"&amp;IF(ДАННЫЕ!$U174&gt;0,1,0)&amp;"s"&amp;IF(ДАННЫЕ!$Q174&gt;0,IF(YEAR(ДАННЫЕ!$F$1)=YEAR(ДАННЫЕ!$Q174),IF(MONTH(ДАННЫЕ!$F$1)=MONTH(ДАННЫЕ!$Q174),111,11),1),0)&amp;"i"&amp;IF(ДАННЫЕ!$R174+ДАННЫЕ!$S174+ДАННЫЕ!$T174=0,0,1)&amp;"h"&amp;IF(ДАННЫЕ!$P174&gt;0,1,0)&amp;"p"&amp;IF(ДАННЫЕ!$CI174&gt;0,IF(YEAR(ДАННЫЕ!$F$1)=YEAR(ДАННЫЕ!$CI174),IF(MONTH(ДАННЫЕ!$F$1)=MONTH(ДАННЫЕ!$CI174),111,11),1),0)&amp;"d"&amp;IF(ДАННЫЕ!$CJ174&gt;0,IF(YEAR(ДАННЫЕ!$F$1)=YEAR(ДАННЫЕ!$CJ174),IF(MONTH(ДАННЫЕ!$F$1)=MONTH(ДАННЫЕ!$CJ174),111,11),1),0)&amp;"o"&amp;IF(ДАННЫЕ!$CK174&gt;0,IF(MONTH(ДАННЫЕ!$F$1)=MONTH(ДАННЫЕ!$CK174),111,11),0)&amp;"v"&amp;IF(ДАННЫЕ!$BE174&gt;0,IF(MONTH(ДАННЫЕ!$F$1)=MONTH(ДАННЫЕ!$BE174),111,11),0)</f>
        <v>g00f0c0s0i0h0p0d0o0v0</v>
      </c>
      <c r="P174" s="15">
        <f t="shared" si="8"/>
        <v>0</v>
      </c>
      <c r="Q174" s="15">
        <f>IF(ДАННЫЕ!$F$1&gt;ДАННЫЕ!$N174,IF(YEAR(ДАННЫЕ!$F$1)=YEAR(ДАННЫЕ!M174),1,0),0)</f>
        <v>0</v>
      </c>
      <c r="R174" s="15">
        <f>IF(ДАННЫЕ!$F$1&gt;ДАННЫЕ!$N174,IF(YEAR(ДАННЫЕ!$F$1)=YEAR(ДАННЫЕ!N174),1,0),0)</f>
        <v>0</v>
      </c>
      <c r="S174" s="15">
        <f>IF(ДАННЫЕ!$AA174="2А",1,IF(ДАННЫЕ!$AA174="2Б",2,IF(ДАННЫЕ!$AA174="2В",3,IF(ДАННЫЕ!$AA174=3,4,IF(ДАННЫЕ!$AA174="4А",5,IF(ДАННЫЕ!$AA174="4Б",6,IF(ДАННЫЕ!$AA174="4В",7,IF(ДАННЫЕ!$AA174=5,8,0))))))))</f>
        <v>0</v>
      </c>
      <c r="T174" s="15">
        <f>IF(OR(ДАННЫЕ!$AC174=2,ДАННЫЕ!$AD174=2,ДАННЫЕ!$AE174=2),2,IF(OR(ДАННЫЕ!$AC174=1,ДАННЫЕ!$AD174=1,ДАННЫЕ!$AE174=1),1,0))</f>
        <v>0</v>
      </c>
    </row>
    <row r="175" spans="1:20" ht="15" customHeight="1" x14ac:dyDescent="0.2">
      <c r="A175" s="78">
        <f>IF(B175&gt;0,IF(MONTH(ДАННЫЕ!$F$1)=MONTH(ДАННЫЕ!$B175),1,0),0)</f>
        <v>0</v>
      </c>
      <c r="B175" s="14">
        <f>IF(ДАННЫЕ!$B175&gt;0,IF(YEAR(ДАННЫЕ!$F$1)=YEAR(ДАННЫЕ!$B175),1,0),0)</f>
        <v>0</v>
      </c>
      <c r="C175" s="14">
        <f>IF(ДАННЫЕ!$CM175&gt;0,IF(YEAR(ДАННЫЕ!$F$1)=YEAR(ДАННЫЕ!$CM175),1,0),0)</f>
        <v>0</v>
      </c>
      <c r="D175" s="14">
        <f>IF(ДАННЫЕ!$CJ175&gt;0,IF(ДАННЫЕ!$CL175&gt;ДАННЫЕ!$F$1,1,IF(ДАННЫЕ!$CL175&gt;0,0,1)),0)</f>
        <v>0</v>
      </c>
      <c r="E175" s="43" t="str">
        <f ca="1">IF(ДАННЫЕ!$F$1&gt;0,IF(ДАННЫЕ!$G175&gt;0,DATEDIF(ДАННЫЕ!$G175,ДАННЫЕ!$F$1,"y"),""),IF(ДАННЫЕ!$G175&gt;0,DATEDIF(ДАННЫЕ!$G175,TODAY(),"y"),""))</f>
        <v/>
      </c>
      <c r="F175" s="43" t="str">
        <f xml:space="preserve"> IF(ДАННЫЕ!$F175="М",IF(E175&gt;=18,IF(E175&lt;60,1,""),""),"")&amp;IF(ДАННЫЕ!$F175="Ж",IF(E175&gt;=18,IF(E175&lt;55,1,""),""),"")</f>
        <v/>
      </c>
      <c r="G175" s="43" t="str">
        <f xml:space="preserve"> IF(ДАННЫЕ!$F175="М",IF(E175&gt;=60,2,""),"")&amp;IF(ДАННЫЕ!$F175="Ж",IF(E175&gt;=55,2,""),"")</f>
        <v/>
      </c>
      <c r="H175" s="43" t="str">
        <f t="shared" ca="1" si="6"/>
        <v/>
      </c>
      <c r="I175" s="43" t="str">
        <f t="shared" ca="1" si="7"/>
        <v>03</v>
      </c>
      <c r="J175" s="28" t="str">
        <f ca="1">ДАННЫЕ!$F175&amp;H175&amp;I175&amp;ДАННЫЕ!$I175&amp;"m"&amp;IF(ДАННЫЕ!$I175&gt;0,IF(ДАННЫЕ!$J175&gt;0,0,1),"")&amp;"f"&amp;IF(ДАННЫЕ!$R175&gt;0,IF(YEAR(ДАННЫЕ!$F$1)=YEAR(ДАННЫЕ!$R175),1,0),0)&amp;"z"&amp;ДАННЫЕ!$R175&amp;"p"&amp;ДАННЫЕ!$S175&amp;"i"&amp;ДАННЫЕ!$T175&amp;"h"&amp;ДАННЫЕ!$K175&amp;"be"&amp;ДАННЫЕ!$BI175&amp;"CD"&amp;IF(ДАННЫЕ!BF175&gt;500,4,IF(ДАННЫЕ!BF175&gt;350,3,IF(ДАННЫЕ!BF175&gt;200,2,IF(ДАННЫЕ!BF175&gt;0,1,0))))&amp;"g"&amp;B175&amp;"d"&amp;H175&amp;"l"&amp;ДАННЫЕ!AT175&amp;"a"&amp;ДАННЫЕ!$V175&amp;"v"&amp;R175&amp;"k"&amp;ДАННЫЕ!$U175&amp;"s"&amp;ДАННЫЕ!$Y175&amp;"t"&amp;ДАННЫЕ!$X175&amp;"b"&amp;IF(ДАННЫЕ!$Q175&gt;1,1,0)&amp;"PP"&amp;ДАННЫЕ!Z175&amp;"c"&amp;S175&amp;"x"&amp;IF(ДАННЫЕ!$BY175&gt;0,IF(YEAR(ДАННЫЕ!$F$1)=YEAR(ДАННЫЕ!$BY175),1,0),0)&amp;"n"&amp;IF(ДАННЫЕ!$BZ175&gt;0,IF(YEAR(ДАННЫЕ!$F$1)=YEAR(ДАННЫЕ!$BZ175),1,0),0)&amp;"u"&amp;D175&amp;"z"&amp;IF(ДАННЫЕ!$CL175&gt;0,IF(YEAR(ДАННЫЕ!$F$1)&gt;YEAR(ДАННЫЕ!$CL175),11,12),0)</f>
        <v>03mf0zpihbeCD0g0dlav0kstb0PPc0x0n0u0z0</v>
      </c>
      <c r="K175" s="28" t="str">
        <f ca="1">ДАННЫЕ!$I175&amp;"x"&amp;B175&amp;"w"&amp;IF(T175+ДАННЫЕ!AD175+ДАННЫЕ!AE175+ДАННЫЕ!AF175+ДАННЫЕ!AG175+ДАННЫЕ!AH175+ДАННЫЕ!$AL175+ДАННЫЕ!AI175+ДАННЫЕ!AJ175+ДАННЫЕ!AK175+ДАННЫЕ!AP175+ДАННЫЕ!AQ175+ДАННЫЕ!AR175+ДАННЫЕ!$AM175+ДАННЫЕ!$AN175+ДАННЫЕ!AS175+ДАННЫЕ!AT175&gt;0,1,0)&amp;IF(OR(T175=2,ДАННЫЕ!AD175=2,ДАННЫЕ!AE175=2,ДАННЫЕ!AF175=2,ДАННЫЕ!AG175=2,ДАННЫЕ!AH175=2,ДАННЫЕ!$AL175=2,ДАННЫЕ!AI175=2,ДАННЫЕ!AJ175=2,ДАННЫЕ!AK175=2,ДАННЫЕ!AP175=2,ДАННЫЕ!AQ175=2,ДАННЫЕ!AR175=2,ДАННЫЕ!$AM175=2,ДАННЫЕ!$AN175=2,ДАННЫЕ!AS175=2,ДАННЫЕ!AT175=2),2,0)&amp;"t"&amp;IF(T175&gt;0,"1"&amp;T175,"00")&amp;"f"&amp;IF(ДАННЫЕ!$AC175,"1"&amp;ДАННЫЕ!$AC175,"00")&amp;"b"&amp;IF(ДАННЫЕ!$AD175,"1"&amp;ДАННЫЕ!$AD175,"00")&amp;"g"&amp;IF(ДАННЫЕ!$AF175,"1"&amp;ДАННЫЕ!$AF175,"00")&amp;"c"&amp;IF(ДАННЫЕ!$AG175,"1"&amp;ДАННЫЕ!$AG175,"00")&amp;"i"&amp;IF(ДАННЫЕ!$AH175,"1"&amp;ДАННЫЕ!$AH175,"00")&amp;"r"&amp;IF(ДАННЫЕ!$AL175,"1"&amp;ДАННЫЕ!$AL175,"00")&amp;"m"&amp;IF(ДАННЫЕ!$AI175,"1"&amp;ДАННЫЕ!$AI175,"00")&amp;"hS"&amp;IF(ДАННЫЕ!$AJ175,"1"&amp;ДАННЫЕ!$AJ175,"00")&amp;"hZ"&amp;IF(ДАННЫЕ!$AK175,"1"&amp;ДАННЫЕ!$AK175,"00")&amp;"p"&amp;IF(ДАННЫЕ!$AP175,"1"&amp;ДАННЫЕ!$AP175,"00")&amp;"k"&amp;IF(ДАННЫЕ!$AQ175,"1"&amp;ДАННЫЕ!$AQ175,"00")&amp;"z"&amp;IF(ДАННЫЕ!$AR175,"1"&amp;ДАННЫЕ!$AR175,"00")&amp;"j"&amp;IF(ДАННЫЕ!$AM175,"1"&amp;ДАННЫЕ!$AM175,"00")&amp;"n"&amp;IF(ДАННЫЕ!$AN175,"1"&amp;ДАННЫЕ!$AN175,"00")&amp;"E"&amp;ДАННЫЕ!BI175&amp;"L"&amp;ДАННЫЕ!AO175&amp;"h"&amp;IF(ДАННЫЕ!$AU175&gt;0,1,0)&amp;"v"&amp;IF(ДАННЫЕ!$AW175&gt;0,1,0)&amp;"a"&amp;IF(ДАННЫЕ!$AS175,"1"&amp;ДАННЫЕ!$AS175,"00")&amp;"s"&amp;IF(ДАННЫЕ!$AT175,"1"&amp;ДАННЫЕ!$AT175,"00")&amp;"u"&amp;IF(ДАННЫЕ!$CJ175&gt;0,1,0)&amp;"y"&amp;B175&amp;"d"&amp;H175&amp;"e"&amp;F175&amp;G175</f>
        <v>x0w00t00f00b00g00c00i00r00m00hS00hZ00p00k00z00j00n00ELh0v0a00s00u0y0de</v>
      </c>
      <c r="L175" s="28" t="str">
        <f ca="1">ДАННЫЕ!$I175&amp;"VN"&amp;IF(ДАННЫЕ!AW175&gt;0,11,10)&amp;"CD"&amp;IF(ДАННЫЕ!BF175&gt;500,16,IF(ДАННЫЕ!BF175&gt;350,15,IF(ДАННЫЕ!BF175&gt;=200,14,IF(ДАННЫЕ!BF175&gt;=100,13,IF(ДАННЫЕ!BF175&gt;=50,12,IF(ДАННЫЕ!BF175&gt;0,11,10))))))&amp;"AR"&amp;IF(ДАННЫЕ!BX175&gt;0,1,0)&amp;"GD"&amp;B175&amp;"VV"&amp;IF(E175&gt;=5,IF(E175&lt;18,1,0),0)</f>
        <v>VN10CD10AR0GD0VV0</v>
      </c>
      <c r="M175" s="28" t="str">
        <f>ДАННЫЕ!$I175&amp;"b"&amp;ДАННЫЕ!$BI175&amp;"r"&amp;ДАННЫЕ!$BJ175&amp;"CD"&amp;IF(ДАННЫЕ!BF175&gt;0,IF(ДАННЫЕ!BF175&lt;200,1,IF(ДАННЫЕ!BF175&lt;350,2,3)),0)&amp;"h"&amp;IF(ДАННЫЕ!$BK175+ДАННЫЕ!$BL175+ДАННЫЕ!$BM175&gt;0,1,0)&amp;"x"&amp;ДАННЫЕ!$BK175&amp;"y"&amp;ДАННЫЕ!$BL175&amp;"z"&amp;ДАННЫЕ!$BM175&amp;"c"&amp;IF(ДАННЫЕ!$BK175+ДАННЫЕ!$BL175+ДАННЫЕ!$BM175=3,1,0)&amp;"a"&amp;IF(ДАННЫЕ!$BQ175+ДАННЫЕ!$BR175&gt;0,1,0)&amp;"d"&amp;ДАННЫЕ!$BQ175&amp;"v"&amp;ДАННЫЕ!$BR175&amp;"p"&amp;ДАННЫЕ!$BS175&amp;"n"&amp;ДАННЫЕ!$BU175&amp;"t"&amp;ДАННЫЕ!$BV175&amp;"o"&amp;ДАННЫЕ!$BT175&amp;"l"&amp;IF(ДАННЫЕ!$BN175&gt;0,1,0)&amp;ДАННЫЕ!$BN175&amp;"g"&amp;ДАННЫЕ!$BO175&amp;"s"&amp;ДАННЫЕ!$BP175&amp;"DZ"&amp;IF(ДАННЫЕ!B175-ДАННЫЕ!G175 &lt; 60,IF(ДАННЫЕ!B175-ДАННЫЕ!G175 &gt;= 0,1,0),0)&amp;"u"&amp;IF(ДАННЫЕ!$CJ175&gt;0,1,0)</f>
        <v>brCD0h0xyzc0a0dvpntol0gsDZ1u0</v>
      </c>
      <c r="N175" s="28" t="str">
        <f ca="1">ДАННЫЕ!$F175&amp;ДАННЫЕ!$I175&amp;"g"&amp;B175&amp;"cf"&amp;D175&amp;"a"&amp;IF(ДАННЫЕ!$BX175&gt;0,1,0)&amp;IF(ДАННЫЕ!$BF175&gt;500,1,IF(ДАННЫЕ!$BF175&gt;350,2,IF(ДАННЫЕ!$BF175&gt;=200,3,IF(ДАННЫЕ!$BF175&gt;=100,4,IF(ДАННЫЕ!$BF175&gt;=50,5,IF(ДАННЫЕ!$BF175&lt;50,6,0))))))&amp;"AR"&amp;IF(DATEDIF(ДАННЫЕ!$BX175,ДАННЫЕ!$F$1,"y")&gt;1,1,0)&amp;"VG"&amp;IF(ДАННЫЕ!$BH175="0",1,0)&amp;"o"&amp;IF(T175+ДАННЫЕ!$AF175+ДАННЫЕ!$AG175+ДАННЫЕ!$AH175+ДАННЫЕ!$AI175+ДАННЫЕ!$AJ175+ДАННЫЕ!$AP175+ДАННЫЕ!$AQ175+ДАННЫЕ!$AR175+ДАННЫЕ!$AU175+ДАННЫЕ!$AW175+ДАННЫЕ!$AS175+ДАННЫЕ!$AT175&gt;0,1,0)&amp;"x"&amp;ДАННЫЕ!$AG175&amp;"p"&amp;IF(ДАННЫЕ!$BY175&gt;0,1,0)&amp;"v"&amp;IF(ДАННЫЕ!$BZ175&gt;0,1,0)&amp;"n"&amp;ДАННЫЕ!$CA175&amp;"t"&amp;ДАННЫЕ!$AY175&amp;"k"&amp;ДАННЫЕ!$CB175&amp;"q"&amp;ДАННЫЕ!$CC175&amp;"w"&amp;ДАННЫЕ!$CD175&amp;"e"&amp;ДАННЫЕ!$CE175&amp;"m"&amp;ДАННЫЕ!$CF175&amp;"c"&amp;ДАННЫЕ!$CG175&amp;"z"&amp;ДАННЫЕ!$CH175&amp;"d"&amp;IF(H175=4,1,0)&amp;"s"&amp;IF(ДАННЫЕ!$J175=1,0,1)&amp;"u"&amp;IF(ДАННЫЕ!$CJ175&gt;0,1,0)</f>
        <v>g0cf0a06AR1VG0o0xp0v0ntkqwemczd0s1u0</v>
      </c>
      <c r="O175" s="28" t="str">
        <f>ДАННЫЕ!$I175&amp;"g"&amp;B175&amp;A175&amp;"f"&amp;P175&amp;"c"&amp;IF(ДАННЫЕ!$U175&gt;0,1,0)&amp;"s"&amp;IF(ДАННЫЕ!$Q175&gt;0,IF(YEAR(ДАННЫЕ!$F$1)=YEAR(ДАННЫЕ!$Q175),IF(MONTH(ДАННЫЕ!$F$1)=MONTH(ДАННЫЕ!$Q175),111,11),1),0)&amp;"i"&amp;IF(ДАННЫЕ!$R175+ДАННЫЕ!$S175+ДАННЫЕ!$T175=0,0,1)&amp;"h"&amp;IF(ДАННЫЕ!$P175&gt;0,1,0)&amp;"p"&amp;IF(ДАННЫЕ!$CI175&gt;0,IF(YEAR(ДАННЫЕ!$F$1)=YEAR(ДАННЫЕ!$CI175),IF(MONTH(ДАННЫЕ!$F$1)=MONTH(ДАННЫЕ!$CI175),111,11),1),0)&amp;"d"&amp;IF(ДАННЫЕ!$CJ175&gt;0,IF(YEAR(ДАННЫЕ!$F$1)=YEAR(ДАННЫЕ!$CJ175),IF(MONTH(ДАННЫЕ!$F$1)=MONTH(ДАННЫЕ!$CJ175),111,11),1),0)&amp;"o"&amp;IF(ДАННЫЕ!$CK175&gt;0,IF(MONTH(ДАННЫЕ!$F$1)=MONTH(ДАННЫЕ!$CK175),111,11),0)&amp;"v"&amp;IF(ДАННЫЕ!$BE175&gt;0,IF(MONTH(ДАННЫЕ!$F$1)=MONTH(ДАННЫЕ!$BE175),111,11),0)</f>
        <v>g00f0c0s0i0h0p0d0o0v0</v>
      </c>
      <c r="P175" s="15">
        <f t="shared" si="8"/>
        <v>0</v>
      </c>
      <c r="Q175" s="15">
        <f>IF(ДАННЫЕ!$F$1&gt;ДАННЫЕ!$N175,IF(YEAR(ДАННЫЕ!$F$1)=YEAR(ДАННЫЕ!M175),1,0),0)</f>
        <v>0</v>
      </c>
      <c r="R175" s="15">
        <f>IF(ДАННЫЕ!$F$1&gt;ДАННЫЕ!$N175,IF(YEAR(ДАННЫЕ!$F$1)=YEAR(ДАННЫЕ!N175),1,0),0)</f>
        <v>0</v>
      </c>
      <c r="S175" s="15">
        <f>IF(ДАННЫЕ!$AA175="2А",1,IF(ДАННЫЕ!$AA175="2Б",2,IF(ДАННЫЕ!$AA175="2В",3,IF(ДАННЫЕ!$AA175=3,4,IF(ДАННЫЕ!$AA175="4А",5,IF(ДАННЫЕ!$AA175="4Б",6,IF(ДАННЫЕ!$AA175="4В",7,IF(ДАННЫЕ!$AA175=5,8,0))))))))</f>
        <v>0</v>
      </c>
      <c r="T175" s="15">
        <f>IF(OR(ДАННЫЕ!$AC175=2,ДАННЫЕ!$AD175=2,ДАННЫЕ!$AE175=2),2,IF(OR(ДАННЫЕ!$AC175=1,ДАННЫЕ!$AD175=1,ДАННЫЕ!$AE175=1),1,0))</f>
        <v>0</v>
      </c>
    </row>
    <row r="176" spans="1:20" ht="15" customHeight="1" x14ac:dyDescent="0.2">
      <c r="A176" s="78">
        <f>IF(B176&gt;0,IF(MONTH(ДАННЫЕ!$F$1)=MONTH(ДАННЫЕ!$B176),1,0),0)</f>
        <v>0</v>
      </c>
      <c r="B176" s="14">
        <f>IF(ДАННЫЕ!$B176&gt;0,IF(YEAR(ДАННЫЕ!$F$1)=YEAR(ДАННЫЕ!$B176),1,0),0)</f>
        <v>0</v>
      </c>
      <c r="C176" s="14">
        <f>IF(ДАННЫЕ!$CM176&gt;0,IF(YEAR(ДАННЫЕ!$F$1)=YEAR(ДАННЫЕ!$CM176),1,0),0)</f>
        <v>0</v>
      </c>
      <c r="D176" s="14">
        <f>IF(ДАННЫЕ!$CJ176&gt;0,IF(ДАННЫЕ!$CL176&gt;ДАННЫЕ!$F$1,1,IF(ДАННЫЕ!$CL176&gt;0,0,1)),0)</f>
        <v>0</v>
      </c>
      <c r="E176" s="43" t="str">
        <f ca="1">IF(ДАННЫЕ!$F$1&gt;0,IF(ДАННЫЕ!$G176&gt;0,DATEDIF(ДАННЫЕ!$G176,ДАННЫЕ!$F$1,"y"),""),IF(ДАННЫЕ!$G176&gt;0,DATEDIF(ДАННЫЕ!$G176,TODAY(),"y"),""))</f>
        <v/>
      </c>
      <c r="F176" s="43" t="str">
        <f xml:space="preserve"> IF(ДАННЫЕ!$F176="М",IF(E176&gt;=18,IF(E176&lt;60,1,""),""),"")&amp;IF(ДАННЫЕ!$F176="Ж",IF(E176&gt;=18,IF(E176&lt;55,1,""),""),"")</f>
        <v/>
      </c>
      <c r="G176" s="43" t="str">
        <f xml:space="preserve"> IF(ДАННЫЕ!$F176="М",IF(E176&gt;=60,2,""),"")&amp;IF(ДАННЫЕ!$F176="Ж",IF(E176&gt;=55,2,""),"")</f>
        <v/>
      </c>
      <c r="H176" s="43" t="str">
        <f t="shared" ca="1" si="6"/>
        <v/>
      </c>
      <c r="I176" s="43" t="str">
        <f t="shared" ca="1" si="7"/>
        <v>03</v>
      </c>
      <c r="J176" s="28" t="str">
        <f ca="1">ДАННЫЕ!$F176&amp;H176&amp;I176&amp;ДАННЫЕ!$I176&amp;"m"&amp;IF(ДАННЫЕ!$I176&gt;0,IF(ДАННЫЕ!$J176&gt;0,0,1),"")&amp;"f"&amp;IF(ДАННЫЕ!$R176&gt;0,IF(YEAR(ДАННЫЕ!$F$1)=YEAR(ДАННЫЕ!$R176),1,0),0)&amp;"z"&amp;ДАННЫЕ!$R176&amp;"p"&amp;ДАННЫЕ!$S176&amp;"i"&amp;ДАННЫЕ!$T176&amp;"h"&amp;ДАННЫЕ!$K176&amp;"be"&amp;ДАННЫЕ!$BI176&amp;"CD"&amp;IF(ДАННЫЕ!BF176&gt;500,4,IF(ДАННЫЕ!BF176&gt;350,3,IF(ДАННЫЕ!BF176&gt;200,2,IF(ДАННЫЕ!BF176&gt;0,1,0))))&amp;"g"&amp;B176&amp;"d"&amp;H176&amp;"l"&amp;ДАННЫЕ!AT176&amp;"a"&amp;ДАННЫЕ!$V176&amp;"v"&amp;R176&amp;"k"&amp;ДАННЫЕ!$U176&amp;"s"&amp;ДАННЫЕ!$Y176&amp;"t"&amp;ДАННЫЕ!$X176&amp;"b"&amp;IF(ДАННЫЕ!$Q176&gt;1,1,0)&amp;"PP"&amp;ДАННЫЕ!Z176&amp;"c"&amp;S176&amp;"x"&amp;IF(ДАННЫЕ!$BY176&gt;0,IF(YEAR(ДАННЫЕ!$F$1)=YEAR(ДАННЫЕ!$BY176),1,0),0)&amp;"n"&amp;IF(ДАННЫЕ!$BZ176&gt;0,IF(YEAR(ДАННЫЕ!$F$1)=YEAR(ДАННЫЕ!$BZ176),1,0),0)&amp;"u"&amp;D176&amp;"z"&amp;IF(ДАННЫЕ!$CL176&gt;0,IF(YEAR(ДАННЫЕ!$F$1)&gt;YEAR(ДАННЫЕ!$CL176),11,12),0)</f>
        <v>03mf0zpihbeCD0g0dlav0kstb0PPc0x0n0u0z0</v>
      </c>
      <c r="K176" s="28" t="str">
        <f ca="1">ДАННЫЕ!$I176&amp;"x"&amp;B176&amp;"w"&amp;IF(T176+ДАННЫЕ!AD176+ДАННЫЕ!AE176+ДАННЫЕ!AF176+ДАННЫЕ!AG176+ДАННЫЕ!AH176+ДАННЫЕ!$AL176+ДАННЫЕ!AI176+ДАННЫЕ!AJ176+ДАННЫЕ!AK176+ДАННЫЕ!AP176+ДАННЫЕ!AQ176+ДАННЫЕ!AR176+ДАННЫЕ!$AM176+ДАННЫЕ!$AN176+ДАННЫЕ!AS176+ДАННЫЕ!AT176&gt;0,1,0)&amp;IF(OR(T176=2,ДАННЫЕ!AD176=2,ДАННЫЕ!AE176=2,ДАННЫЕ!AF176=2,ДАННЫЕ!AG176=2,ДАННЫЕ!AH176=2,ДАННЫЕ!$AL176=2,ДАННЫЕ!AI176=2,ДАННЫЕ!AJ176=2,ДАННЫЕ!AK176=2,ДАННЫЕ!AP176=2,ДАННЫЕ!AQ176=2,ДАННЫЕ!AR176=2,ДАННЫЕ!$AM176=2,ДАННЫЕ!$AN176=2,ДАННЫЕ!AS176=2,ДАННЫЕ!AT176=2),2,0)&amp;"t"&amp;IF(T176&gt;0,"1"&amp;T176,"00")&amp;"f"&amp;IF(ДАННЫЕ!$AC176,"1"&amp;ДАННЫЕ!$AC176,"00")&amp;"b"&amp;IF(ДАННЫЕ!$AD176,"1"&amp;ДАННЫЕ!$AD176,"00")&amp;"g"&amp;IF(ДАННЫЕ!$AF176,"1"&amp;ДАННЫЕ!$AF176,"00")&amp;"c"&amp;IF(ДАННЫЕ!$AG176,"1"&amp;ДАННЫЕ!$AG176,"00")&amp;"i"&amp;IF(ДАННЫЕ!$AH176,"1"&amp;ДАННЫЕ!$AH176,"00")&amp;"r"&amp;IF(ДАННЫЕ!$AL176,"1"&amp;ДАННЫЕ!$AL176,"00")&amp;"m"&amp;IF(ДАННЫЕ!$AI176,"1"&amp;ДАННЫЕ!$AI176,"00")&amp;"hS"&amp;IF(ДАННЫЕ!$AJ176,"1"&amp;ДАННЫЕ!$AJ176,"00")&amp;"hZ"&amp;IF(ДАННЫЕ!$AK176,"1"&amp;ДАННЫЕ!$AK176,"00")&amp;"p"&amp;IF(ДАННЫЕ!$AP176,"1"&amp;ДАННЫЕ!$AP176,"00")&amp;"k"&amp;IF(ДАННЫЕ!$AQ176,"1"&amp;ДАННЫЕ!$AQ176,"00")&amp;"z"&amp;IF(ДАННЫЕ!$AR176,"1"&amp;ДАННЫЕ!$AR176,"00")&amp;"j"&amp;IF(ДАННЫЕ!$AM176,"1"&amp;ДАННЫЕ!$AM176,"00")&amp;"n"&amp;IF(ДАННЫЕ!$AN176,"1"&amp;ДАННЫЕ!$AN176,"00")&amp;"E"&amp;ДАННЫЕ!BI176&amp;"L"&amp;ДАННЫЕ!AO176&amp;"h"&amp;IF(ДАННЫЕ!$AU176&gt;0,1,0)&amp;"v"&amp;IF(ДАННЫЕ!$AW176&gt;0,1,0)&amp;"a"&amp;IF(ДАННЫЕ!$AS176,"1"&amp;ДАННЫЕ!$AS176,"00")&amp;"s"&amp;IF(ДАННЫЕ!$AT176,"1"&amp;ДАННЫЕ!$AT176,"00")&amp;"u"&amp;IF(ДАННЫЕ!$CJ176&gt;0,1,0)&amp;"y"&amp;B176&amp;"d"&amp;H176&amp;"e"&amp;F176&amp;G176</f>
        <v>x0w00t00f00b00g00c00i00r00m00hS00hZ00p00k00z00j00n00ELh0v0a00s00u0y0de</v>
      </c>
      <c r="L176" s="28" t="str">
        <f ca="1">ДАННЫЕ!$I176&amp;"VN"&amp;IF(ДАННЫЕ!AW176&gt;0,11,10)&amp;"CD"&amp;IF(ДАННЫЕ!BF176&gt;500,16,IF(ДАННЫЕ!BF176&gt;350,15,IF(ДАННЫЕ!BF176&gt;=200,14,IF(ДАННЫЕ!BF176&gt;=100,13,IF(ДАННЫЕ!BF176&gt;=50,12,IF(ДАННЫЕ!BF176&gt;0,11,10))))))&amp;"AR"&amp;IF(ДАННЫЕ!BX176&gt;0,1,0)&amp;"GD"&amp;B176&amp;"VV"&amp;IF(E176&gt;=5,IF(E176&lt;18,1,0),0)</f>
        <v>VN10CD10AR0GD0VV0</v>
      </c>
      <c r="M176" s="28" t="str">
        <f>ДАННЫЕ!$I176&amp;"b"&amp;ДАННЫЕ!$BI176&amp;"r"&amp;ДАННЫЕ!$BJ176&amp;"CD"&amp;IF(ДАННЫЕ!BF176&gt;0,IF(ДАННЫЕ!BF176&lt;200,1,IF(ДАННЫЕ!BF176&lt;350,2,3)),0)&amp;"h"&amp;IF(ДАННЫЕ!$BK176+ДАННЫЕ!$BL176+ДАННЫЕ!$BM176&gt;0,1,0)&amp;"x"&amp;ДАННЫЕ!$BK176&amp;"y"&amp;ДАННЫЕ!$BL176&amp;"z"&amp;ДАННЫЕ!$BM176&amp;"c"&amp;IF(ДАННЫЕ!$BK176+ДАННЫЕ!$BL176+ДАННЫЕ!$BM176=3,1,0)&amp;"a"&amp;IF(ДАННЫЕ!$BQ176+ДАННЫЕ!$BR176&gt;0,1,0)&amp;"d"&amp;ДАННЫЕ!$BQ176&amp;"v"&amp;ДАННЫЕ!$BR176&amp;"p"&amp;ДАННЫЕ!$BS176&amp;"n"&amp;ДАННЫЕ!$BU176&amp;"t"&amp;ДАННЫЕ!$BV176&amp;"o"&amp;ДАННЫЕ!$BT176&amp;"l"&amp;IF(ДАННЫЕ!$BN176&gt;0,1,0)&amp;ДАННЫЕ!$BN176&amp;"g"&amp;ДАННЫЕ!$BO176&amp;"s"&amp;ДАННЫЕ!$BP176&amp;"DZ"&amp;IF(ДАННЫЕ!B176-ДАННЫЕ!G176 &lt; 60,IF(ДАННЫЕ!B176-ДАННЫЕ!G176 &gt;= 0,1,0),0)&amp;"u"&amp;IF(ДАННЫЕ!$CJ176&gt;0,1,0)</f>
        <v>brCD0h0xyzc0a0dvpntol0gsDZ1u0</v>
      </c>
      <c r="N176" s="28" t="str">
        <f ca="1">ДАННЫЕ!$F176&amp;ДАННЫЕ!$I176&amp;"g"&amp;B176&amp;"cf"&amp;D176&amp;"a"&amp;IF(ДАННЫЕ!$BX176&gt;0,1,0)&amp;IF(ДАННЫЕ!$BF176&gt;500,1,IF(ДАННЫЕ!$BF176&gt;350,2,IF(ДАННЫЕ!$BF176&gt;=200,3,IF(ДАННЫЕ!$BF176&gt;=100,4,IF(ДАННЫЕ!$BF176&gt;=50,5,IF(ДАННЫЕ!$BF176&lt;50,6,0))))))&amp;"AR"&amp;IF(DATEDIF(ДАННЫЕ!$BX176,ДАННЫЕ!$F$1,"y")&gt;1,1,0)&amp;"VG"&amp;IF(ДАННЫЕ!$BH176="0",1,0)&amp;"o"&amp;IF(T176+ДАННЫЕ!$AF176+ДАННЫЕ!$AG176+ДАННЫЕ!$AH176+ДАННЫЕ!$AI176+ДАННЫЕ!$AJ176+ДАННЫЕ!$AP176+ДАННЫЕ!$AQ176+ДАННЫЕ!$AR176+ДАННЫЕ!$AU176+ДАННЫЕ!$AW176+ДАННЫЕ!$AS176+ДАННЫЕ!$AT176&gt;0,1,0)&amp;"x"&amp;ДАННЫЕ!$AG176&amp;"p"&amp;IF(ДАННЫЕ!$BY176&gt;0,1,0)&amp;"v"&amp;IF(ДАННЫЕ!$BZ176&gt;0,1,0)&amp;"n"&amp;ДАННЫЕ!$CA176&amp;"t"&amp;ДАННЫЕ!$AY176&amp;"k"&amp;ДАННЫЕ!$CB176&amp;"q"&amp;ДАННЫЕ!$CC176&amp;"w"&amp;ДАННЫЕ!$CD176&amp;"e"&amp;ДАННЫЕ!$CE176&amp;"m"&amp;ДАННЫЕ!$CF176&amp;"c"&amp;ДАННЫЕ!$CG176&amp;"z"&amp;ДАННЫЕ!$CH176&amp;"d"&amp;IF(H176=4,1,0)&amp;"s"&amp;IF(ДАННЫЕ!$J176=1,0,1)&amp;"u"&amp;IF(ДАННЫЕ!$CJ176&gt;0,1,0)</f>
        <v>g0cf0a06AR1VG0o0xp0v0ntkqwemczd0s1u0</v>
      </c>
      <c r="O176" s="28" t="str">
        <f>ДАННЫЕ!$I176&amp;"g"&amp;B176&amp;A176&amp;"f"&amp;P176&amp;"c"&amp;IF(ДАННЫЕ!$U176&gt;0,1,0)&amp;"s"&amp;IF(ДАННЫЕ!$Q176&gt;0,IF(YEAR(ДАННЫЕ!$F$1)=YEAR(ДАННЫЕ!$Q176),IF(MONTH(ДАННЫЕ!$F$1)=MONTH(ДАННЫЕ!$Q176),111,11),1),0)&amp;"i"&amp;IF(ДАННЫЕ!$R176+ДАННЫЕ!$S176+ДАННЫЕ!$T176=0,0,1)&amp;"h"&amp;IF(ДАННЫЕ!$P176&gt;0,1,0)&amp;"p"&amp;IF(ДАННЫЕ!$CI176&gt;0,IF(YEAR(ДАННЫЕ!$F$1)=YEAR(ДАННЫЕ!$CI176),IF(MONTH(ДАННЫЕ!$F$1)=MONTH(ДАННЫЕ!$CI176),111,11),1),0)&amp;"d"&amp;IF(ДАННЫЕ!$CJ176&gt;0,IF(YEAR(ДАННЫЕ!$F$1)=YEAR(ДАННЫЕ!$CJ176),IF(MONTH(ДАННЫЕ!$F$1)=MONTH(ДАННЫЕ!$CJ176),111,11),1),0)&amp;"o"&amp;IF(ДАННЫЕ!$CK176&gt;0,IF(MONTH(ДАННЫЕ!$F$1)=MONTH(ДАННЫЕ!$CK176),111,11),0)&amp;"v"&amp;IF(ДАННЫЕ!$BE176&gt;0,IF(MONTH(ДАННЫЕ!$F$1)=MONTH(ДАННЫЕ!$BE176),111,11),0)</f>
        <v>g00f0c0s0i0h0p0d0o0v0</v>
      </c>
      <c r="P176" s="15">
        <f t="shared" si="8"/>
        <v>0</v>
      </c>
      <c r="Q176" s="15">
        <f>IF(ДАННЫЕ!$F$1&gt;ДАННЫЕ!$N176,IF(YEAR(ДАННЫЕ!$F$1)=YEAR(ДАННЫЕ!M176),1,0),0)</f>
        <v>0</v>
      </c>
      <c r="R176" s="15">
        <f>IF(ДАННЫЕ!$F$1&gt;ДАННЫЕ!$N176,IF(YEAR(ДАННЫЕ!$F$1)=YEAR(ДАННЫЕ!N176),1,0),0)</f>
        <v>0</v>
      </c>
      <c r="S176" s="15">
        <f>IF(ДАННЫЕ!$AA176="2А",1,IF(ДАННЫЕ!$AA176="2Б",2,IF(ДАННЫЕ!$AA176="2В",3,IF(ДАННЫЕ!$AA176=3,4,IF(ДАННЫЕ!$AA176="4А",5,IF(ДАННЫЕ!$AA176="4Б",6,IF(ДАННЫЕ!$AA176="4В",7,IF(ДАННЫЕ!$AA176=5,8,0))))))))</f>
        <v>0</v>
      </c>
      <c r="T176" s="15">
        <f>IF(OR(ДАННЫЕ!$AC176=2,ДАННЫЕ!$AD176=2,ДАННЫЕ!$AE176=2),2,IF(OR(ДАННЫЕ!$AC176=1,ДАННЫЕ!$AD176=1,ДАННЫЕ!$AE176=1),1,0))</f>
        <v>0</v>
      </c>
    </row>
    <row r="177" spans="1:20" ht="15" customHeight="1" x14ac:dyDescent="0.2">
      <c r="A177" s="78">
        <f>IF(B177&gt;0,IF(MONTH(ДАННЫЕ!$F$1)=MONTH(ДАННЫЕ!$B177),1,0),0)</f>
        <v>0</v>
      </c>
      <c r="B177" s="14">
        <f>IF(ДАННЫЕ!$B177&gt;0,IF(YEAR(ДАННЫЕ!$F$1)=YEAR(ДАННЫЕ!$B177),1,0),0)</f>
        <v>0</v>
      </c>
      <c r="C177" s="14">
        <f>IF(ДАННЫЕ!$CM177&gt;0,IF(YEAR(ДАННЫЕ!$F$1)=YEAR(ДАННЫЕ!$CM177),1,0),0)</f>
        <v>0</v>
      </c>
      <c r="D177" s="14">
        <f>IF(ДАННЫЕ!$CJ177&gt;0,IF(ДАННЫЕ!$CL177&gt;ДАННЫЕ!$F$1,1,IF(ДАННЫЕ!$CL177&gt;0,0,1)),0)</f>
        <v>0</v>
      </c>
      <c r="E177" s="43" t="str">
        <f ca="1">IF(ДАННЫЕ!$F$1&gt;0,IF(ДАННЫЕ!$G177&gt;0,DATEDIF(ДАННЫЕ!$G177,ДАННЫЕ!$F$1,"y"),""),IF(ДАННЫЕ!$G177&gt;0,DATEDIF(ДАННЫЕ!$G177,TODAY(),"y"),""))</f>
        <v/>
      </c>
      <c r="F177" s="43" t="str">
        <f xml:space="preserve"> IF(ДАННЫЕ!$F177="М",IF(E177&gt;=18,IF(E177&lt;60,1,""),""),"")&amp;IF(ДАННЫЕ!$F177="Ж",IF(E177&gt;=18,IF(E177&lt;55,1,""),""),"")</f>
        <v/>
      </c>
      <c r="G177" s="43" t="str">
        <f xml:space="preserve"> IF(ДАННЫЕ!$F177="М",IF(E177&gt;=60,2,""),"")&amp;IF(ДАННЫЕ!$F177="Ж",IF(E177&gt;=55,2,""),"")</f>
        <v/>
      </c>
      <c r="H177" s="43" t="str">
        <f t="shared" ca="1" si="6"/>
        <v/>
      </c>
      <c r="I177" s="43" t="str">
        <f t="shared" ca="1" si="7"/>
        <v>03</v>
      </c>
      <c r="J177" s="28" t="str">
        <f ca="1">ДАННЫЕ!$F177&amp;H177&amp;I177&amp;ДАННЫЕ!$I177&amp;"m"&amp;IF(ДАННЫЕ!$I177&gt;0,IF(ДАННЫЕ!$J177&gt;0,0,1),"")&amp;"f"&amp;IF(ДАННЫЕ!$R177&gt;0,IF(YEAR(ДАННЫЕ!$F$1)=YEAR(ДАННЫЕ!$R177),1,0),0)&amp;"z"&amp;ДАННЫЕ!$R177&amp;"p"&amp;ДАННЫЕ!$S177&amp;"i"&amp;ДАННЫЕ!$T177&amp;"h"&amp;ДАННЫЕ!$K177&amp;"be"&amp;ДАННЫЕ!$BI177&amp;"CD"&amp;IF(ДАННЫЕ!BF177&gt;500,4,IF(ДАННЫЕ!BF177&gt;350,3,IF(ДАННЫЕ!BF177&gt;200,2,IF(ДАННЫЕ!BF177&gt;0,1,0))))&amp;"g"&amp;B177&amp;"d"&amp;H177&amp;"l"&amp;ДАННЫЕ!AT177&amp;"a"&amp;ДАННЫЕ!$V177&amp;"v"&amp;R177&amp;"k"&amp;ДАННЫЕ!$U177&amp;"s"&amp;ДАННЫЕ!$Y177&amp;"t"&amp;ДАННЫЕ!$X177&amp;"b"&amp;IF(ДАННЫЕ!$Q177&gt;1,1,0)&amp;"PP"&amp;ДАННЫЕ!Z177&amp;"c"&amp;S177&amp;"x"&amp;IF(ДАННЫЕ!$BY177&gt;0,IF(YEAR(ДАННЫЕ!$F$1)=YEAR(ДАННЫЕ!$BY177),1,0),0)&amp;"n"&amp;IF(ДАННЫЕ!$BZ177&gt;0,IF(YEAR(ДАННЫЕ!$F$1)=YEAR(ДАННЫЕ!$BZ177),1,0),0)&amp;"u"&amp;D177&amp;"z"&amp;IF(ДАННЫЕ!$CL177&gt;0,IF(YEAR(ДАННЫЕ!$F$1)&gt;YEAR(ДАННЫЕ!$CL177),11,12),0)</f>
        <v>03mf0zpihbeCD0g0dlav0kstb0PPc0x0n0u0z0</v>
      </c>
      <c r="K177" s="28" t="str">
        <f ca="1">ДАННЫЕ!$I177&amp;"x"&amp;B177&amp;"w"&amp;IF(T177+ДАННЫЕ!AD177+ДАННЫЕ!AE177+ДАННЫЕ!AF177+ДАННЫЕ!AG177+ДАННЫЕ!AH177+ДАННЫЕ!$AL177+ДАННЫЕ!AI177+ДАННЫЕ!AJ177+ДАННЫЕ!AK177+ДАННЫЕ!AP177+ДАННЫЕ!AQ177+ДАННЫЕ!AR177+ДАННЫЕ!$AM177+ДАННЫЕ!$AN177+ДАННЫЕ!AS177+ДАННЫЕ!AT177&gt;0,1,0)&amp;IF(OR(T177=2,ДАННЫЕ!AD177=2,ДАННЫЕ!AE177=2,ДАННЫЕ!AF177=2,ДАННЫЕ!AG177=2,ДАННЫЕ!AH177=2,ДАННЫЕ!$AL177=2,ДАННЫЕ!AI177=2,ДАННЫЕ!AJ177=2,ДАННЫЕ!AK177=2,ДАННЫЕ!AP177=2,ДАННЫЕ!AQ177=2,ДАННЫЕ!AR177=2,ДАННЫЕ!$AM177=2,ДАННЫЕ!$AN177=2,ДАННЫЕ!AS177=2,ДАННЫЕ!AT177=2),2,0)&amp;"t"&amp;IF(T177&gt;0,"1"&amp;T177,"00")&amp;"f"&amp;IF(ДАННЫЕ!$AC177,"1"&amp;ДАННЫЕ!$AC177,"00")&amp;"b"&amp;IF(ДАННЫЕ!$AD177,"1"&amp;ДАННЫЕ!$AD177,"00")&amp;"g"&amp;IF(ДАННЫЕ!$AF177,"1"&amp;ДАННЫЕ!$AF177,"00")&amp;"c"&amp;IF(ДАННЫЕ!$AG177,"1"&amp;ДАННЫЕ!$AG177,"00")&amp;"i"&amp;IF(ДАННЫЕ!$AH177,"1"&amp;ДАННЫЕ!$AH177,"00")&amp;"r"&amp;IF(ДАННЫЕ!$AL177,"1"&amp;ДАННЫЕ!$AL177,"00")&amp;"m"&amp;IF(ДАННЫЕ!$AI177,"1"&amp;ДАННЫЕ!$AI177,"00")&amp;"hS"&amp;IF(ДАННЫЕ!$AJ177,"1"&amp;ДАННЫЕ!$AJ177,"00")&amp;"hZ"&amp;IF(ДАННЫЕ!$AK177,"1"&amp;ДАННЫЕ!$AK177,"00")&amp;"p"&amp;IF(ДАННЫЕ!$AP177,"1"&amp;ДАННЫЕ!$AP177,"00")&amp;"k"&amp;IF(ДАННЫЕ!$AQ177,"1"&amp;ДАННЫЕ!$AQ177,"00")&amp;"z"&amp;IF(ДАННЫЕ!$AR177,"1"&amp;ДАННЫЕ!$AR177,"00")&amp;"j"&amp;IF(ДАННЫЕ!$AM177,"1"&amp;ДАННЫЕ!$AM177,"00")&amp;"n"&amp;IF(ДАННЫЕ!$AN177,"1"&amp;ДАННЫЕ!$AN177,"00")&amp;"E"&amp;ДАННЫЕ!BI177&amp;"L"&amp;ДАННЫЕ!AO177&amp;"h"&amp;IF(ДАННЫЕ!$AU177&gt;0,1,0)&amp;"v"&amp;IF(ДАННЫЕ!$AW177&gt;0,1,0)&amp;"a"&amp;IF(ДАННЫЕ!$AS177,"1"&amp;ДАННЫЕ!$AS177,"00")&amp;"s"&amp;IF(ДАННЫЕ!$AT177,"1"&amp;ДАННЫЕ!$AT177,"00")&amp;"u"&amp;IF(ДАННЫЕ!$CJ177&gt;0,1,0)&amp;"y"&amp;B177&amp;"d"&amp;H177&amp;"e"&amp;F177&amp;G177</f>
        <v>x0w00t00f00b00g00c00i00r00m00hS00hZ00p00k00z00j00n00ELh0v0a00s00u0y0de</v>
      </c>
      <c r="L177" s="28" t="str">
        <f ca="1">ДАННЫЕ!$I177&amp;"VN"&amp;IF(ДАННЫЕ!AW177&gt;0,11,10)&amp;"CD"&amp;IF(ДАННЫЕ!BF177&gt;500,16,IF(ДАННЫЕ!BF177&gt;350,15,IF(ДАННЫЕ!BF177&gt;=200,14,IF(ДАННЫЕ!BF177&gt;=100,13,IF(ДАННЫЕ!BF177&gt;=50,12,IF(ДАННЫЕ!BF177&gt;0,11,10))))))&amp;"AR"&amp;IF(ДАННЫЕ!BX177&gt;0,1,0)&amp;"GD"&amp;B177&amp;"VV"&amp;IF(E177&gt;=5,IF(E177&lt;18,1,0),0)</f>
        <v>VN10CD10AR0GD0VV0</v>
      </c>
      <c r="M177" s="28" t="str">
        <f>ДАННЫЕ!$I177&amp;"b"&amp;ДАННЫЕ!$BI177&amp;"r"&amp;ДАННЫЕ!$BJ177&amp;"CD"&amp;IF(ДАННЫЕ!BF177&gt;0,IF(ДАННЫЕ!BF177&lt;200,1,IF(ДАННЫЕ!BF177&lt;350,2,3)),0)&amp;"h"&amp;IF(ДАННЫЕ!$BK177+ДАННЫЕ!$BL177+ДАННЫЕ!$BM177&gt;0,1,0)&amp;"x"&amp;ДАННЫЕ!$BK177&amp;"y"&amp;ДАННЫЕ!$BL177&amp;"z"&amp;ДАННЫЕ!$BM177&amp;"c"&amp;IF(ДАННЫЕ!$BK177+ДАННЫЕ!$BL177+ДАННЫЕ!$BM177=3,1,0)&amp;"a"&amp;IF(ДАННЫЕ!$BQ177+ДАННЫЕ!$BR177&gt;0,1,0)&amp;"d"&amp;ДАННЫЕ!$BQ177&amp;"v"&amp;ДАННЫЕ!$BR177&amp;"p"&amp;ДАННЫЕ!$BS177&amp;"n"&amp;ДАННЫЕ!$BU177&amp;"t"&amp;ДАННЫЕ!$BV177&amp;"o"&amp;ДАННЫЕ!$BT177&amp;"l"&amp;IF(ДАННЫЕ!$BN177&gt;0,1,0)&amp;ДАННЫЕ!$BN177&amp;"g"&amp;ДАННЫЕ!$BO177&amp;"s"&amp;ДАННЫЕ!$BP177&amp;"DZ"&amp;IF(ДАННЫЕ!B177-ДАННЫЕ!G177 &lt; 60,IF(ДАННЫЕ!B177-ДАННЫЕ!G177 &gt;= 0,1,0),0)&amp;"u"&amp;IF(ДАННЫЕ!$CJ177&gt;0,1,0)</f>
        <v>brCD0h0xyzc0a0dvpntol0gsDZ1u0</v>
      </c>
      <c r="N177" s="28" t="str">
        <f ca="1">ДАННЫЕ!$F177&amp;ДАННЫЕ!$I177&amp;"g"&amp;B177&amp;"cf"&amp;D177&amp;"a"&amp;IF(ДАННЫЕ!$BX177&gt;0,1,0)&amp;IF(ДАННЫЕ!$BF177&gt;500,1,IF(ДАННЫЕ!$BF177&gt;350,2,IF(ДАННЫЕ!$BF177&gt;=200,3,IF(ДАННЫЕ!$BF177&gt;=100,4,IF(ДАННЫЕ!$BF177&gt;=50,5,IF(ДАННЫЕ!$BF177&lt;50,6,0))))))&amp;"AR"&amp;IF(DATEDIF(ДАННЫЕ!$BX177,ДАННЫЕ!$F$1,"y")&gt;1,1,0)&amp;"VG"&amp;IF(ДАННЫЕ!$BH177="0",1,0)&amp;"o"&amp;IF(T177+ДАННЫЕ!$AF177+ДАННЫЕ!$AG177+ДАННЫЕ!$AH177+ДАННЫЕ!$AI177+ДАННЫЕ!$AJ177+ДАННЫЕ!$AP177+ДАННЫЕ!$AQ177+ДАННЫЕ!$AR177+ДАННЫЕ!$AU177+ДАННЫЕ!$AW177+ДАННЫЕ!$AS177+ДАННЫЕ!$AT177&gt;0,1,0)&amp;"x"&amp;ДАННЫЕ!$AG177&amp;"p"&amp;IF(ДАННЫЕ!$BY177&gt;0,1,0)&amp;"v"&amp;IF(ДАННЫЕ!$BZ177&gt;0,1,0)&amp;"n"&amp;ДАННЫЕ!$CA177&amp;"t"&amp;ДАННЫЕ!$AY177&amp;"k"&amp;ДАННЫЕ!$CB177&amp;"q"&amp;ДАННЫЕ!$CC177&amp;"w"&amp;ДАННЫЕ!$CD177&amp;"e"&amp;ДАННЫЕ!$CE177&amp;"m"&amp;ДАННЫЕ!$CF177&amp;"c"&amp;ДАННЫЕ!$CG177&amp;"z"&amp;ДАННЫЕ!$CH177&amp;"d"&amp;IF(H177=4,1,0)&amp;"s"&amp;IF(ДАННЫЕ!$J177=1,0,1)&amp;"u"&amp;IF(ДАННЫЕ!$CJ177&gt;0,1,0)</f>
        <v>g0cf0a06AR1VG0o0xp0v0ntkqwemczd0s1u0</v>
      </c>
      <c r="O177" s="28" t="str">
        <f>ДАННЫЕ!$I177&amp;"g"&amp;B177&amp;A177&amp;"f"&amp;P177&amp;"c"&amp;IF(ДАННЫЕ!$U177&gt;0,1,0)&amp;"s"&amp;IF(ДАННЫЕ!$Q177&gt;0,IF(YEAR(ДАННЫЕ!$F$1)=YEAR(ДАННЫЕ!$Q177),IF(MONTH(ДАННЫЕ!$F$1)=MONTH(ДАННЫЕ!$Q177),111,11),1),0)&amp;"i"&amp;IF(ДАННЫЕ!$R177+ДАННЫЕ!$S177+ДАННЫЕ!$T177=0,0,1)&amp;"h"&amp;IF(ДАННЫЕ!$P177&gt;0,1,0)&amp;"p"&amp;IF(ДАННЫЕ!$CI177&gt;0,IF(YEAR(ДАННЫЕ!$F$1)=YEAR(ДАННЫЕ!$CI177),IF(MONTH(ДАННЫЕ!$F$1)=MONTH(ДАННЫЕ!$CI177),111,11),1),0)&amp;"d"&amp;IF(ДАННЫЕ!$CJ177&gt;0,IF(YEAR(ДАННЫЕ!$F$1)=YEAR(ДАННЫЕ!$CJ177),IF(MONTH(ДАННЫЕ!$F$1)=MONTH(ДАННЫЕ!$CJ177),111,11),1),0)&amp;"o"&amp;IF(ДАННЫЕ!$CK177&gt;0,IF(MONTH(ДАННЫЕ!$F$1)=MONTH(ДАННЫЕ!$CK177),111,11),0)&amp;"v"&amp;IF(ДАННЫЕ!$BE177&gt;0,IF(MONTH(ДАННЫЕ!$F$1)=MONTH(ДАННЫЕ!$BE177),111,11),0)</f>
        <v>g00f0c0s0i0h0p0d0o0v0</v>
      </c>
      <c r="P177" s="15">
        <f t="shared" si="8"/>
        <v>0</v>
      </c>
      <c r="Q177" s="15">
        <f>IF(ДАННЫЕ!$F$1&gt;ДАННЫЕ!$N177,IF(YEAR(ДАННЫЕ!$F$1)=YEAR(ДАННЫЕ!M177),1,0),0)</f>
        <v>0</v>
      </c>
      <c r="R177" s="15">
        <f>IF(ДАННЫЕ!$F$1&gt;ДАННЫЕ!$N177,IF(YEAR(ДАННЫЕ!$F$1)=YEAR(ДАННЫЕ!N177),1,0),0)</f>
        <v>0</v>
      </c>
      <c r="S177" s="15">
        <f>IF(ДАННЫЕ!$AA177="2А",1,IF(ДАННЫЕ!$AA177="2Б",2,IF(ДАННЫЕ!$AA177="2В",3,IF(ДАННЫЕ!$AA177=3,4,IF(ДАННЫЕ!$AA177="4А",5,IF(ДАННЫЕ!$AA177="4Б",6,IF(ДАННЫЕ!$AA177="4В",7,IF(ДАННЫЕ!$AA177=5,8,0))))))))</f>
        <v>0</v>
      </c>
      <c r="T177" s="15">
        <f>IF(OR(ДАННЫЕ!$AC177=2,ДАННЫЕ!$AD177=2,ДАННЫЕ!$AE177=2),2,IF(OR(ДАННЫЕ!$AC177=1,ДАННЫЕ!$AD177=1,ДАННЫЕ!$AE177=1),1,0))</f>
        <v>0</v>
      </c>
    </row>
    <row r="178" spans="1:20" ht="15" customHeight="1" x14ac:dyDescent="0.2">
      <c r="A178" s="78">
        <f>IF(B178&gt;0,IF(MONTH(ДАННЫЕ!$F$1)=MONTH(ДАННЫЕ!$B178),1,0),0)</f>
        <v>0</v>
      </c>
      <c r="B178" s="14">
        <f>IF(ДАННЫЕ!$B178&gt;0,IF(YEAR(ДАННЫЕ!$F$1)=YEAR(ДАННЫЕ!$B178),1,0),0)</f>
        <v>0</v>
      </c>
      <c r="C178" s="14">
        <f>IF(ДАННЫЕ!$CM178&gt;0,IF(YEAR(ДАННЫЕ!$F$1)=YEAR(ДАННЫЕ!$CM178),1,0),0)</f>
        <v>0</v>
      </c>
      <c r="D178" s="14">
        <f>IF(ДАННЫЕ!$CJ178&gt;0,IF(ДАННЫЕ!$CL178&gt;ДАННЫЕ!$F$1,1,IF(ДАННЫЕ!$CL178&gt;0,0,1)),0)</f>
        <v>0</v>
      </c>
      <c r="E178" s="43" t="str">
        <f ca="1">IF(ДАННЫЕ!$F$1&gt;0,IF(ДАННЫЕ!$G178&gt;0,DATEDIF(ДАННЫЕ!$G178,ДАННЫЕ!$F$1,"y"),""),IF(ДАННЫЕ!$G178&gt;0,DATEDIF(ДАННЫЕ!$G178,TODAY(),"y"),""))</f>
        <v/>
      </c>
      <c r="F178" s="43" t="str">
        <f xml:space="preserve"> IF(ДАННЫЕ!$F178="М",IF(E178&gt;=18,IF(E178&lt;60,1,""),""),"")&amp;IF(ДАННЫЕ!$F178="Ж",IF(E178&gt;=18,IF(E178&lt;55,1,""),""),"")</f>
        <v/>
      </c>
      <c r="G178" s="43" t="str">
        <f xml:space="preserve"> IF(ДАННЫЕ!$F178="М",IF(E178&gt;=60,2,""),"")&amp;IF(ДАННЫЕ!$F178="Ж",IF(E178&gt;=55,2,""),"")</f>
        <v/>
      </c>
      <c r="H178" s="43" t="str">
        <f t="shared" ca="1" si="6"/>
        <v/>
      </c>
      <c r="I178" s="43" t="str">
        <f t="shared" ca="1" si="7"/>
        <v>03</v>
      </c>
      <c r="J178" s="28" t="str">
        <f ca="1">ДАННЫЕ!$F178&amp;H178&amp;I178&amp;ДАННЫЕ!$I178&amp;"m"&amp;IF(ДАННЫЕ!$I178&gt;0,IF(ДАННЫЕ!$J178&gt;0,0,1),"")&amp;"f"&amp;IF(ДАННЫЕ!$R178&gt;0,IF(YEAR(ДАННЫЕ!$F$1)=YEAR(ДАННЫЕ!$R178),1,0),0)&amp;"z"&amp;ДАННЫЕ!$R178&amp;"p"&amp;ДАННЫЕ!$S178&amp;"i"&amp;ДАННЫЕ!$T178&amp;"h"&amp;ДАННЫЕ!$K178&amp;"be"&amp;ДАННЫЕ!$BI178&amp;"CD"&amp;IF(ДАННЫЕ!BF178&gt;500,4,IF(ДАННЫЕ!BF178&gt;350,3,IF(ДАННЫЕ!BF178&gt;200,2,IF(ДАННЫЕ!BF178&gt;0,1,0))))&amp;"g"&amp;B178&amp;"d"&amp;H178&amp;"l"&amp;ДАННЫЕ!AT178&amp;"a"&amp;ДАННЫЕ!$V178&amp;"v"&amp;R178&amp;"k"&amp;ДАННЫЕ!$U178&amp;"s"&amp;ДАННЫЕ!$Y178&amp;"t"&amp;ДАННЫЕ!$X178&amp;"b"&amp;IF(ДАННЫЕ!$Q178&gt;1,1,0)&amp;"PP"&amp;ДАННЫЕ!Z178&amp;"c"&amp;S178&amp;"x"&amp;IF(ДАННЫЕ!$BY178&gt;0,IF(YEAR(ДАННЫЕ!$F$1)=YEAR(ДАННЫЕ!$BY178),1,0),0)&amp;"n"&amp;IF(ДАННЫЕ!$BZ178&gt;0,IF(YEAR(ДАННЫЕ!$F$1)=YEAR(ДАННЫЕ!$BZ178),1,0),0)&amp;"u"&amp;D178&amp;"z"&amp;IF(ДАННЫЕ!$CL178&gt;0,IF(YEAR(ДАННЫЕ!$F$1)&gt;YEAR(ДАННЫЕ!$CL178),11,12),0)</f>
        <v>03mf0zpihbeCD0g0dlav0kstb0PPc0x0n0u0z0</v>
      </c>
      <c r="K178" s="28" t="str">
        <f ca="1">ДАННЫЕ!$I178&amp;"x"&amp;B178&amp;"w"&amp;IF(T178+ДАННЫЕ!AD178+ДАННЫЕ!AE178+ДАННЫЕ!AF178+ДАННЫЕ!AG178+ДАННЫЕ!AH178+ДАННЫЕ!$AL178+ДАННЫЕ!AI178+ДАННЫЕ!AJ178+ДАННЫЕ!AK178+ДАННЫЕ!AP178+ДАННЫЕ!AQ178+ДАННЫЕ!AR178+ДАННЫЕ!$AM178+ДАННЫЕ!$AN178+ДАННЫЕ!AS178+ДАННЫЕ!AT178&gt;0,1,0)&amp;IF(OR(T178=2,ДАННЫЕ!AD178=2,ДАННЫЕ!AE178=2,ДАННЫЕ!AF178=2,ДАННЫЕ!AG178=2,ДАННЫЕ!AH178=2,ДАННЫЕ!$AL178=2,ДАННЫЕ!AI178=2,ДАННЫЕ!AJ178=2,ДАННЫЕ!AK178=2,ДАННЫЕ!AP178=2,ДАННЫЕ!AQ178=2,ДАННЫЕ!AR178=2,ДАННЫЕ!$AM178=2,ДАННЫЕ!$AN178=2,ДАННЫЕ!AS178=2,ДАННЫЕ!AT178=2),2,0)&amp;"t"&amp;IF(T178&gt;0,"1"&amp;T178,"00")&amp;"f"&amp;IF(ДАННЫЕ!$AC178,"1"&amp;ДАННЫЕ!$AC178,"00")&amp;"b"&amp;IF(ДАННЫЕ!$AD178,"1"&amp;ДАННЫЕ!$AD178,"00")&amp;"g"&amp;IF(ДАННЫЕ!$AF178,"1"&amp;ДАННЫЕ!$AF178,"00")&amp;"c"&amp;IF(ДАННЫЕ!$AG178,"1"&amp;ДАННЫЕ!$AG178,"00")&amp;"i"&amp;IF(ДАННЫЕ!$AH178,"1"&amp;ДАННЫЕ!$AH178,"00")&amp;"r"&amp;IF(ДАННЫЕ!$AL178,"1"&amp;ДАННЫЕ!$AL178,"00")&amp;"m"&amp;IF(ДАННЫЕ!$AI178,"1"&amp;ДАННЫЕ!$AI178,"00")&amp;"hS"&amp;IF(ДАННЫЕ!$AJ178,"1"&amp;ДАННЫЕ!$AJ178,"00")&amp;"hZ"&amp;IF(ДАННЫЕ!$AK178,"1"&amp;ДАННЫЕ!$AK178,"00")&amp;"p"&amp;IF(ДАННЫЕ!$AP178,"1"&amp;ДАННЫЕ!$AP178,"00")&amp;"k"&amp;IF(ДАННЫЕ!$AQ178,"1"&amp;ДАННЫЕ!$AQ178,"00")&amp;"z"&amp;IF(ДАННЫЕ!$AR178,"1"&amp;ДАННЫЕ!$AR178,"00")&amp;"j"&amp;IF(ДАННЫЕ!$AM178,"1"&amp;ДАННЫЕ!$AM178,"00")&amp;"n"&amp;IF(ДАННЫЕ!$AN178,"1"&amp;ДАННЫЕ!$AN178,"00")&amp;"E"&amp;ДАННЫЕ!BI178&amp;"L"&amp;ДАННЫЕ!AO178&amp;"h"&amp;IF(ДАННЫЕ!$AU178&gt;0,1,0)&amp;"v"&amp;IF(ДАННЫЕ!$AW178&gt;0,1,0)&amp;"a"&amp;IF(ДАННЫЕ!$AS178,"1"&amp;ДАННЫЕ!$AS178,"00")&amp;"s"&amp;IF(ДАННЫЕ!$AT178,"1"&amp;ДАННЫЕ!$AT178,"00")&amp;"u"&amp;IF(ДАННЫЕ!$CJ178&gt;0,1,0)&amp;"y"&amp;B178&amp;"d"&amp;H178&amp;"e"&amp;F178&amp;G178</f>
        <v>x0w00t00f00b00g00c00i00r00m00hS00hZ00p00k00z00j00n00ELh0v0a00s00u0y0de</v>
      </c>
      <c r="L178" s="28" t="str">
        <f ca="1">ДАННЫЕ!$I178&amp;"VN"&amp;IF(ДАННЫЕ!AW178&gt;0,11,10)&amp;"CD"&amp;IF(ДАННЫЕ!BF178&gt;500,16,IF(ДАННЫЕ!BF178&gt;350,15,IF(ДАННЫЕ!BF178&gt;=200,14,IF(ДАННЫЕ!BF178&gt;=100,13,IF(ДАННЫЕ!BF178&gt;=50,12,IF(ДАННЫЕ!BF178&gt;0,11,10))))))&amp;"AR"&amp;IF(ДАННЫЕ!BX178&gt;0,1,0)&amp;"GD"&amp;B178&amp;"VV"&amp;IF(E178&gt;=5,IF(E178&lt;18,1,0),0)</f>
        <v>VN10CD10AR0GD0VV0</v>
      </c>
      <c r="M178" s="28" t="str">
        <f>ДАННЫЕ!$I178&amp;"b"&amp;ДАННЫЕ!$BI178&amp;"r"&amp;ДАННЫЕ!$BJ178&amp;"CD"&amp;IF(ДАННЫЕ!BF178&gt;0,IF(ДАННЫЕ!BF178&lt;200,1,IF(ДАННЫЕ!BF178&lt;350,2,3)),0)&amp;"h"&amp;IF(ДАННЫЕ!$BK178+ДАННЫЕ!$BL178+ДАННЫЕ!$BM178&gt;0,1,0)&amp;"x"&amp;ДАННЫЕ!$BK178&amp;"y"&amp;ДАННЫЕ!$BL178&amp;"z"&amp;ДАННЫЕ!$BM178&amp;"c"&amp;IF(ДАННЫЕ!$BK178+ДАННЫЕ!$BL178+ДАННЫЕ!$BM178=3,1,0)&amp;"a"&amp;IF(ДАННЫЕ!$BQ178+ДАННЫЕ!$BR178&gt;0,1,0)&amp;"d"&amp;ДАННЫЕ!$BQ178&amp;"v"&amp;ДАННЫЕ!$BR178&amp;"p"&amp;ДАННЫЕ!$BS178&amp;"n"&amp;ДАННЫЕ!$BU178&amp;"t"&amp;ДАННЫЕ!$BV178&amp;"o"&amp;ДАННЫЕ!$BT178&amp;"l"&amp;IF(ДАННЫЕ!$BN178&gt;0,1,0)&amp;ДАННЫЕ!$BN178&amp;"g"&amp;ДАННЫЕ!$BO178&amp;"s"&amp;ДАННЫЕ!$BP178&amp;"DZ"&amp;IF(ДАННЫЕ!B178-ДАННЫЕ!G178 &lt; 60,IF(ДАННЫЕ!B178-ДАННЫЕ!G178 &gt;= 0,1,0),0)&amp;"u"&amp;IF(ДАННЫЕ!$CJ178&gt;0,1,0)</f>
        <v>brCD0h0xyzc0a0dvpntol0gsDZ1u0</v>
      </c>
      <c r="N178" s="28" t="str">
        <f ca="1">ДАННЫЕ!$F178&amp;ДАННЫЕ!$I178&amp;"g"&amp;B178&amp;"cf"&amp;D178&amp;"a"&amp;IF(ДАННЫЕ!$BX178&gt;0,1,0)&amp;IF(ДАННЫЕ!$BF178&gt;500,1,IF(ДАННЫЕ!$BF178&gt;350,2,IF(ДАННЫЕ!$BF178&gt;=200,3,IF(ДАННЫЕ!$BF178&gt;=100,4,IF(ДАННЫЕ!$BF178&gt;=50,5,IF(ДАННЫЕ!$BF178&lt;50,6,0))))))&amp;"AR"&amp;IF(DATEDIF(ДАННЫЕ!$BX178,ДАННЫЕ!$F$1,"y")&gt;1,1,0)&amp;"VG"&amp;IF(ДАННЫЕ!$BH178="0",1,0)&amp;"o"&amp;IF(T178+ДАННЫЕ!$AF178+ДАННЫЕ!$AG178+ДАННЫЕ!$AH178+ДАННЫЕ!$AI178+ДАННЫЕ!$AJ178+ДАННЫЕ!$AP178+ДАННЫЕ!$AQ178+ДАННЫЕ!$AR178+ДАННЫЕ!$AU178+ДАННЫЕ!$AW178+ДАННЫЕ!$AS178+ДАННЫЕ!$AT178&gt;0,1,0)&amp;"x"&amp;ДАННЫЕ!$AG178&amp;"p"&amp;IF(ДАННЫЕ!$BY178&gt;0,1,0)&amp;"v"&amp;IF(ДАННЫЕ!$BZ178&gt;0,1,0)&amp;"n"&amp;ДАННЫЕ!$CA178&amp;"t"&amp;ДАННЫЕ!$AY178&amp;"k"&amp;ДАННЫЕ!$CB178&amp;"q"&amp;ДАННЫЕ!$CC178&amp;"w"&amp;ДАННЫЕ!$CD178&amp;"e"&amp;ДАННЫЕ!$CE178&amp;"m"&amp;ДАННЫЕ!$CF178&amp;"c"&amp;ДАННЫЕ!$CG178&amp;"z"&amp;ДАННЫЕ!$CH178&amp;"d"&amp;IF(H178=4,1,0)&amp;"s"&amp;IF(ДАННЫЕ!$J178=1,0,1)&amp;"u"&amp;IF(ДАННЫЕ!$CJ178&gt;0,1,0)</f>
        <v>g0cf0a06AR1VG0o0xp0v0ntkqwemczd0s1u0</v>
      </c>
      <c r="O178" s="28" t="str">
        <f>ДАННЫЕ!$I178&amp;"g"&amp;B178&amp;A178&amp;"f"&amp;P178&amp;"c"&amp;IF(ДАННЫЕ!$U178&gt;0,1,0)&amp;"s"&amp;IF(ДАННЫЕ!$Q178&gt;0,IF(YEAR(ДАННЫЕ!$F$1)=YEAR(ДАННЫЕ!$Q178),IF(MONTH(ДАННЫЕ!$F$1)=MONTH(ДАННЫЕ!$Q178),111,11),1),0)&amp;"i"&amp;IF(ДАННЫЕ!$R178+ДАННЫЕ!$S178+ДАННЫЕ!$T178=0,0,1)&amp;"h"&amp;IF(ДАННЫЕ!$P178&gt;0,1,0)&amp;"p"&amp;IF(ДАННЫЕ!$CI178&gt;0,IF(YEAR(ДАННЫЕ!$F$1)=YEAR(ДАННЫЕ!$CI178),IF(MONTH(ДАННЫЕ!$F$1)=MONTH(ДАННЫЕ!$CI178),111,11),1),0)&amp;"d"&amp;IF(ДАННЫЕ!$CJ178&gt;0,IF(YEAR(ДАННЫЕ!$F$1)=YEAR(ДАННЫЕ!$CJ178),IF(MONTH(ДАННЫЕ!$F$1)=MONTH(ДАННЫЕ!$CJ178),111,11),1),0)&amp;"o"&amp;IF(ДАННЫЕ!$CK178&gt;0,IF(MONTH(ДАННЫЕ!$F$1)=MONTH(ДАННЫЕ!$CK178),111,11),0)&amp;"v"&amp;IF(ДАННЫЕ!$BE178&gt;0,IF(MONTH(ДАННЫЕ!$F$1)=MONTH(ДАННЫЕ!$BE178),111,11),0)</f>
        <v>g00f0c0s0i0h0p0d0o0v0</v>
      </c>
      <c r="P178" s="15">
        <f t="shared" si="8"/>
        <v>0</v>
      </c>
      <c r="Q178" s="15">
        <f>IF(ДАННЫЕ!$F$1&gt;ДАННЫЕ!$N178,IF(YEAR(ДАННЫЕ!$F$1)=YEAR(ДАННЫЕ!M178),1,0),0)</f>
        <v>0</v>
      </c>
      <c r="R178" s="15">
        <f>IF(ДАННЫЕ!$F$1&gt;ДАННЫЕ!$N178,IF(YEAR(ДАННЫЕ!$F$1)=YEAR(ДАННЫЕ!N178),1,0),0)</f>
        <v>0</v>
      </c>
      <c r="S178" s="15">
        <f>IF(ДАННЫЕ!$AA178="2А",1,IF(ДАННЫЕ!$AA178="2Б",2,IF(ДАННЫЕ!$AA178="2В",3,IF(ДАННЫЕ!$AA178=3,4,IF(ДАННЫЕ!$AA178="4А",5,IF(ДАННЫЕ!$AA178="4Б",6,IF(ДАННЫЕ!$AA178="4В",7,IF(ДАННЫЕ!$AA178=5,8,0))))))))</f>
        <v>0</v>
      </c>
      <c r="T178" s="15">
        <f>IF(OR(ДАННЫЕ!$AC178=2,ДАННЫЕ!$AD178=2,ДАННЫЕ!$AE178=2),2,IF(OR(ДАННЫЕ!$AC178=1,ДАННЫЕ!$AD178=1,ДАННЫЕ!$AE178=1),1,0))</f>
        <v>0</v>
      </c>
    </row>
    <row r="179" spans="1:20" ht="15" customHeight="1" x14ac:dyDescent="0.2">
      <c r="A179" s="78">
        <f>IF(B179&gt;0,IF(MONTH(ДАННЫЕ!$F$1)=MONTH(ДАННЫЕ!$B179),1,0),0)</f>
        <v>0</v>
      </c>
      <c r="B179" s="14">
        <f>IF(ДАННЫЕ!$B179&gt;0,IF(YEAR(ДАННЫЕ!$F$1)=YEAR(ДАННЫЕ!$B179),1,0),0)</f>
        <v>0</v>
      </c>
      <c r="C179" s="14">
        <f>IF(ДАННЫЕ!$CM179&gt;0,IF(YEAR(ДАННЫЕ!$F$1)=YEAR(ДАННЫЕ!$CM179),1,0),0)</f>
        <v>0</v>
      </c>
      <c r="D179" s="14">
        <f>IF(ДАННЫЕ!$CJ179&gt;0,IF(ДАННЫЕ!$CL179&gt;ДАННЫЕ!$F$1,1,IF(ДАННЫЕ!$CL179&gt;0,0,1)),0)</f>
        <v>0</v>
      </c>
      <c r="E179" s="43" t="str">
        <f ca="1">IF(ДАННЫЕ!$F$1&gt;0,IF(ДАННЫЕ!$G179&gt;0,DATEDIF(ДАННЫЕ!$G179,ДАННЫЕ!$F$1,"y"),""),IF(ДАННЫЕ!$G179&gt;0,DATEDIF(ДАННЫЕ!$G179,TODAY(),"y"),""))</f>
        <v/>
      </c>
      <c r="F179" s="43" t="str">
        <f xml:space="preserve"> IF(ДАННЫЕ!$F179="М",IF(E179&gt;=18,IF(E179&lt;60,1,""),""),"")&amp;IF(ДАННЫЕ!$F179="Ж",IF(E179&gt;=18,IF(E179&lt;55,1,""),""),"")</f>
        <v/>
      </c>
      <c r="G179" s="43" t="str">
        <f xml:space="preserve"> IF(ДАННЫЕ!$F179="М",IF(E179&gt;=60,2,""),"")&amp;IF(ДАННЫЕ!$F179="Ж",IF(E179&gt;=55,2,""),"")</f>
        <v/>
      </c>
      <c r="H179" s="43" t="str">
        <f t="shared" ca="1" si="6"/>
        <v/>
      </c>
      <c r="I179" s="43" t="str">
        <f t="shared" ca="1" si="7"/>
        <v>03</v>
      </c>
      <c r="J179" s="28" t="str">
        <f ca="1">ДАННЫЕ!$F179&amp;H179&amp;I179&amp;ДАННЫЕ!$I179&amp;"m"&amp;IF(ДАННЫЕ!$I179&gt;0,IF(ДАННЫЕ!$J179&gt;0,0,1),"")&amp;"f"&amp;IF(ДАННЫЕ!$R179&gt;0,IF(YEAR(ДАННЫЕ!$F$1)=YEAR(ДАННЫЕ!$R179),1,0),0)&amp;"z"&amp;ДАННЫЕ!$R179&amp;"p"&amp;ДАННЫЕ!$S179&amp;"i"&amp;ДАННЫЕ!$T179&amp;"h"&amp;ДАННЫЕ!$K179&amp;"be"&amp;ДАННЫЕ!$BI179&amp;"CD"&amp;IF(ДАННЫЕ!BF179&gt;500,4,IF(ДАННЫЕ!BF179&gt;350,3,IF(ДАННЫЕ!BF179&gt;200,2,IF(ДАННЫЕ!BF179&gt;0,1,0))))&amp;"g"&amp;B179&amp;"d"&amp;H179&amp;"l"&amp;ДАННЫЕ!AT179&amp;"a"&amp;ДАННЫЕ!$V179&amp;"v"&amp;R179&amp;"k"&amp;ДАННЫЕ!$U179&amp;"s"&amp;ДАННЫЕ!$Y179&amp;"t"&amp;ДАННЫЕ!$X179&amp;"b"&amp;IF(ДАННЫЕ!$Q179&gt;1,1,0)&amp;"PP"&amp;ДАННЫЕ!Z179&amp;"c"&amp;S179&amp;"x"&amp;IF(ДАННЫЕ!$BY179&gt;0,IF(YEAR(ДАННЫЕ!$F$1)=YEAR(ДАННЫЕ!$BY179),1,0),0)&amp;"n"&amp;IF(ДАННЫЕ!$BZ179&gt;0,IF(YEAR(ДАННЫЕ!$F$1)=YEAR(ДАННЫЕ!$BZ179),1,0),0)&amp;"u"&amp;D179&amp;"z"&amp;IF(ДАННЫЕ!$CL179&gt;0,IF(YEAR(ДАННЫЕ!$F$1)&gt;YEAR(ДАННЫЕ!$CL179),11,12),0)</f>
        <v>03mf0zpihbeCD0g0dlav0kstb0PPc0x0n0u0z0</v>
      </c>
      <c r="K179" s="28" t="str">
        <f ca="1">ДАННЫЕ!$I179&amp;"x"&amp;B179&amp;"w"&amp;IF(T179+ДАННЫЕ!AD179+ДАННЫЕ!AE179+ДАННЫЕ!AF179+ДАННЫЕ!AG179+ДАННЫЕ!AH179+ДАННЫЕ!$AL179+ДАННЫЕ!AI179+ДАННЫЕ!AJ179+ДАННЫЕ!AK179+ДАННЫЕ!AP179+ДАННЫЕ!AQ179+ДАННЫЕ!AR179+ДАННЫЕ!$AM179+ДАННЫЕ!$AN179+ДАННЫЕ!AS179+ДАННЫЕ!AT179&gt;0,1,0)&amp;IF(OR(T179=2,ДАННЫЕ!AD179=2,ДАННЫЕ!AE179=2,ДАННЫЕ!AF179=2,ДАННЫЕ!AG179=2,ДАННЫЕ!AH179=2,ДАННЫЕ!$AL179=2,ДАННЫЕ!AI179=2,ДАННЫЕ!AJ179=2,ДАННЫЕ!AK179=2,ДАННЫЕ!AP179=2,ДАННЫЕ!AQ179=2,ДАННЫЕ!AR179=2,ДАННЫЕ!$AM179=2,ДАННЫЕ!$AN179=2,ДАННЫЕ!AS179=2,ДАННЫЕ!AT179=2),2,0)&amp;"t"&amp;IF(T179&gt;0,"1"&amp;T179,"00")&amp;"f"&amp;IF(ДАННЫЕ!$AC179,"1"&amp;ДАННЫЕ!$AC179,"00")&amp;"b"&amp;IF(ДАННЫЕ!$AD179,"1"&amp;ДАННЫЕ!$AD179,"00")&amp;"g"&amp;IF(ДАННЫЕ!$AF179,"1"&amp;ДАННЫЕ!$AF179,"00")&amp;"c"&amp;IF(ДАННЫЕ!$AG179,"1"&amp;ДАННЫЕ!$AG179,"00")&amp;"i"&amp;IF(ДАННЫЕ!$AH179,"1"&amp;ДАННЫЕ!$AH179,"00")&amp;"r"&amp;IF(ДАННЫЕ!$AL179,"1"&amp;ДАННЫЕ!$AL179,"00")&amp;"m"&amp;IF(ДАННЫЕ!$AI179,"1"&amp;ДАННЫЕ!$AI179,"00")&amp;"hS"&amp;IF(ДАННЫЕ!$AJ179,"1"&amp;ДАННЫЕ!$AJ179,"00")&amp;"hZ"&amp;IF(ДАННЫЕ!$AK179,"1"&amp;ДАННЫЕ!$AK179,"00")&amp;"p"&amp;IF(ДАННЫЕ!$AP179,"1"&amp;ДАННЫЕ!$AP179,"00")&amp;"k"&amp;IF(ДАННЫЕ!$AQ179,"1"&amp;ДАННЫЕ!$AQ179,"00")&amp;"z"&amp;IF(ДАННЫЕ!$AR179,"1"&amp;ДАННЫЕ!$AR179,"00")&amp;"j"&amp;IF(ДАННЫЕ!$AM179,"1"&amp;ДАННЫЕ!$AM179,"00")&amp;"n"&amp;IF(ДАННЫЕ!$AN179,"1"&amp;ДАННЫЕ!$AN179,"00")&amp;"E"&amp;ДАННЫЕ!BI179&amp;"L"&amp;ДАННЫЕ!AO179&amp;"h"&amp;IF(ДАННЫЕ!$AU179&gt;0,1,0)&amp;"v"&amp;IF(ДАННЫЕ!$AW179&gt;0,1,0)&amp;"a"&amp;IF(ДАННЫЕ!$AS179,"1"&amp;ДАННЫЕ!$AS179,"00")&amp;"s"&amp;IF(ДАННЫЕ!$AT179,"1"&amp;ДАННЫЕ!$AT179,"00")&amp;"u"&amp;IF(ДАННЫЕ!$CJ179&gt;0,1,0)&amp;"y"&amp;B179&amp;"d"&amp;H179&amp;"e"&amp;F179&amp;G179</f>
        <v>x0w00t00f00b00g00c00i00r00m00hS00hZ00p00k00z00j00n00ELh0v0a00s00u0y0de</v>
      </c>
      <c r="L179" s="28" t="str">
        <f ca="1">ДАННЫЕ!$I179&amp;"VN"&amp;IF(ДАННЫЕ!AW179&gt;0,11,10)&amp;"CD"&amp;IF(ДАННЫЕ!BF179&gt;500,16,IF(ДАННЫЕ!BF179&gt;350,15,IF(ДАННЫЕ!BF179&gt;=200,14,IF(ДАННЫЕ!BF179&gt;=100,13,IF(ДАННЫЕ!BF179&gt;=50,12,IF(ДАННЫЕ!BF179&gt;0,11,10))))))&amp;"AR"&amp;IF(ДАННЫЕ!BX179&gt;0,1,0)&amp;"GD"&amp;B179&amp;"VV"&amp;IF(E179&gt;=5,IF(E179&lt;18,1,0),0)</f>
        <v>VN10CD10AR0GD0VV0</v>
      </c>
      <c r="M179" s="28" t="str">
        <f>ДАННЫЕ!$I179&amp;"b"&amp;ДАННЫЕ!$BI179&amp;"r"&amp;ДАННЫЕ!$BJ179&amp;"CD"&amp;IF(ДАННЫЕ!BF179&gt;0,IF(ДАННЫЕ!BF179&lt;200,1,IF(ДАННЫЕ!BF179&lt;350,2,3)),0)&amp;"h"&amp;IF(ДАННЫЕ!$BK179+ДАННЫЕ!$BL179+ДАННЫЕ!$BM179&gt;0,1,0)&amp;"x"&amp;ДАННЫЕ!$BK179&amp;"y"&amp;ДАННЫЕ!$BL179&amp;"z"&amp;ДАННЫЕ!$BM179&amp;"c"&amp;IF(ДАННЫЕ!$BK179+ДАННЫЕ!$BL179+ДАННЫЕ!$BM179=3,1,0)&amp;"a"&amp;IF(ДАННЫЕ!$BQ179+ДАННЫЕ!$BR179&gt;0,1,0)&amp;"d"&amp;ДАННЫЕ!$BQ179&amp;"v"&amp;ДАННЫЕ!$BR179&amp;"p"&amp;ДАННЫЕ!$BS179&amp;"n"&amp;ДАННЫЕ!$BU179&amp;"t"&amp;ДАННЫЕ!$BV179&amp;"o"&amp;ДАННЫЕ!$BT179&amp;"l"&amp;IF(ДАННЫЕ!$BN179&gt;0,1,0)&amp;ДАННЫЕ!$BN179&amp;"g"&amp;ДАННЫЕ!$BO179&amp;"s"&amp;ДАННЫЕ!$BP179&amp;"DZ"&amp;IF(ДАННЫЕ!B179-ДАННЫЕ!G179 &lt; 60,IF(ДАННЫЕ!B179-ДАННЫЕ!G179 &gt;= 0,1,0),0)&amp;"u"&amp;IF(ДАННЫЕ!$CJ179&gt;0,1,0)</f>
        <v>brCD0h0xyzc0a0dvpntol0gsDZ1u0</v>
      </c>
      <c r="N179" s="28" t="str">
        <f ca="1">ДАННЫЕ!$F179&amp;ДАННЫЕ!$I179&amp;"g"&amp;B179&amp;"cf"&amp;D179&amp;"a"&amp;IF(ДАННЫЕ!$BX179&gt;0,1,0)&amp;IF(ДАННЫЕ!$BF179&gt;500,1,IF(ДАННЫЕ!$BF179&gt;350,2,IF(ДАННЫЕ!$BF179&gt;=200,3,IF(ДАННЫЕ!$BF179&gt;=100,4,IF(ДАННЫЕ!$BF179&gt;=50,5,IF(ДАННЫЕ!$BF179&lt;50,6,0))))))&amp;"AR"&amp;IF(DATEDIF(ДАННЫЕ!$BX179,ДАННЫЕ!$F$1,"y")&gt;1,1,0)&amp;"VG"&amp;IF(ДАННЫЕ!$BH179="0",1,0)&amp;"o"&amp;IF(T179+ДАННЫЕ!$AF179+ДАННЫЕ!$AG179+ДАННЫЕ!$AH179+ДАННЫЕ!$AI179+ДАННЫЕ!$AJ179+ДАННЫЕ!$AP179+ДАННЫЕ!$AQ179+ДАННЫЕ!$AR179+ДАННЫЕ!$AU179+ДАННЫЕ!$AW179+ДАННЫЕ!$AS179+ДАННЫЕ!$AT179&gt;0,1,0)&amp;"x"&amp;ДАННЫЕ!$AG179&amp;"p"&amp;IF(ДАННЫЕ!$BY179&gt;0,1,0)&amp;"v"&amp;IF(ДАННЫЕ!$BZ179&gt;0,1,0)&amp;"n"&amp;ДАННЫЕ!$CA179&amp;"t"&amp;ДАННЫЕ!$AY179&amp;"k"&amp;ДАННЫЕ!$CB179&amp;"q"&amp;ДАННЫЕ!$CC179&amp;"w"&amp;ДАННЫЕ!$CD179&amp;"e"&amp;ДАННЫЕ!$CE179&amp;"m"&amp;ДАННЫЕ!$CF179&amp;"c"&amp;ДАННЫЕ!$CG179&amp;"z"&amp;ДАННЫЕ!$CH179&amp;"d"&amp;IF(H179=4,1,0)&amp;"s"&amp;IF(ДАННЫЕ!$J179=1,0,1)&amp;"u"&amp;IF(ДАННЫЕ!$CJ179&gt;0,1,0)</f>
        <v>g0cf0a06AR1VG0o0xp0v0ntkqwemczd0s1u0</v>
      </c>
      <c r="O179" s="28" t="str">
        <f>ДАННЫЕ!$I179&amp;"g"&amp;B179&amp;A179&amp;"f"&amp;P179&amp;"c"&amp;IF(ДАННЫЕ!$U179&gt;0,1,0)&amp;"s"&amp;IF(ДАННЫЕ!$Q179&gt;0,IF(YEAR(ДАННЫЕ!$F$1)=YEAR(ДАННЫЕ!$Q179),IF(MONTH(ДАННЫЕ!$F$1)=MONTH(ДАННЫЕ!$Q179),111,11),1),0)&amp;"i"&amp;IF(ДАННЫЕ!$R179+ДАННЫЕ!$S179+ДАННЫЕ!$T179=0,0,1)&amp;"h"&amp;IF(ДАННЫЕ!$P179&gt;0,1,0)&amp;"p"&amp;IF(ДАННЫЕ!$CI179&gt;0,IF(YEAR(ДАННЫЕ!$F$1)=YEAR(ДАННЫЕ!$CI179),IF(MONTH(ДАННЫЕ!$F$1)=MONTH(ДАННЫЕ!$CI179),111,11),1),0)&amp;"d"&amp;IF(ДАННЫЕ!$CJ179&gt;0,IF(YEAR(ДАННЫЕ!$F$1)=YEAR(ДАННЫЕ!$CJ179),IF(MONTH(ДАННЫЕ!$F$1)=MONTH(ДАННЫЕ!$CJ179),111,11),1),0)&amp;"o"&amp;IF(ДАННЫЕ!$CK179&gt;0,IF(MONTH(ДАННЫЕ!$F$1)=MONTH(ДАННЫЕ!$CK179),111,11),0)&amp;"v"&amp;IF(ДАННЫЕ!$BE179&gt;0,IF(MONTH(ДАННЫЕ!$F$1)=MONTH(ДАННЫЕ!$BE179),111,11),0)</f>
        <v>g00f0c0s0i0h0p0d0o0v0</v>
      </c>
      <c r="P179" s="15">
        <f t="shared" si="8"/>
        <v>0</v>
      </c>
      <c r="Q179" s="15">
        <f>IF(ДАННЫЕ!$F$1&gt;ДАННЫЕ!$N179,IF(YEAR(ДАННЫЕ!$F$1)=YEAR(ДАННЫЕ!M179),1,0),0)</f>
        <v>0</v>
      </c>
      <c r="R179" s="15">
        <f>IF(ДАННЫЕ!$F$1&gt;ДАННЫЕ!$N179,IF(YEAR(ДАННЫЕ!$F$1)=YEAR(ДАННЫЕ!N179),1,0),0)</f>
        <v>0</v>
      </c>
      <c r="S179" s="15">
        <f>IF(ДАННЫЕ!$AA179="2А",1,IF(ДАННЫЕ!$AA179="2Б",2,IF(ДАННЫЕ!$AA179="2В",3,IF(ДАННЫЕ!$AA179=3,4,IF(ДАННЫЕ!$AA179="4А",5,IF(ДАННЫЕ!$AA179="4Б",6,IF(ДАННЫЕ!$AA179="4В",7,IF(ДАННЫЕ!$AA179=5,8,0))))))))</f>
        <v>0</v>
      </c>
      <c r="T179" s="15">
        <f>IF(OR(ДАННЫЕ!$AC179=2,ДАННЫЕ!$AD179=2,ДАННЫЕ!$AE179=2),2,IF(OR(ДАННЫЕ!$AC179=1,ДАННЫЕ!$AD179=1,ДАННЫЕ!$AE179=1),1,0))</f>
        <v>0</v>
      </c>
    </row>
    <row r="180" spans="1:20" ht="15" customHeight="1" x14ac:dyDescent="0.2">
      <c r="A180" s="78">
        <f>IF(B180&gt;0,IF(MONTH(ДАННЫЕ!$F$1)=MONTH(ДАННЫЕ!$B180),1,0),0)</f>
        <v>0</v>
      </c>
      <c r="B180" s="14">
        <f>IF(ДАННЫЕ!$B180&gt;0,IF(YEAR(ДАННЫЕ!$F$1)=YEAR(ДАННЫЕ!$B180),1,0),0)</f>
        <v>0</v>
      </c>
      <c r="C180" s="14">
        <f>IF(ДАННЫЕ!$CM180&gt;0,IF(YEAR(ДАННЫЕ!$F$1)=YEAR(ДАННЫЕ!$CM180),1,0),0)</f>
        <v>0</v>
      </c>
      <c r="D180" s="14">
        <f>IF(ДАННЫЕ!$CJ180&gt;0,IF(ДАННЫЕ!$CL180&gt;ДАННЫЕ!$F$1,1,IF(ДАННЫЕ!$CL180&gt;0,0,1)),0)</f>
        <v>0</v>
      </c>
      <c r="E180" s="43" t="str">
        <f ca="1">IF(ДАННЫЕ!$F$1&gt;0,IF(ДАННЫЕ!$G180&gt;0,DATEDIF(ДАННЫЕ!$G180,ДАННЫЕ!$F$1,"y"),""),IF(ДАННЫЕ!$G180&gt;0,DATEDIF(ДАННЫЕ!$G180,TODAY(),"y"),""))</f>
        <v/>
      </c>
      <c r="F180" s="43" t="str">
        <f xml:space="preserve"> IF(ДАННЫЕ!$F180="М",IF(E180&gt;=18,IF(E180&lt;60,1,""),""),"")&amp;IF(ДАННЫЕ!$F180="Ж",IF(E180&gt;=18,IF(E180&lt;55,1,""),""),"")</f>
        <v/>
      </c>
      <c r="G180" s="43" t="str">
        <f xml:space="preserve"> IF(ДАННЫЕ!$F180="М",IF(E180&gt;=60,2,""),"")&amp;IF(ДАННЫЕ!$F180="Ж",IF(E180&gt;=55,2,""),"")</f>
        <v/>
      </c>
      <c r="H180" s="43" t="str">
        <f t="shared" ca="1" si="6"/>
        <v/>
      </c>
      <c r="I180" s="43" t="str">
        <f t="shared" ca="1" si="7"/>
        <v>03</v>
      </c>
      <c r="J180" s="28" t="str">
        <f ca="1">ДАННЫЕ!$F180&amp;H180&amp;I180&amp;ДАННЫЕ!$I180&amp;"m"&amp;IF(ДАННЫЕ!$I180&gt;0,IF(ДАННЫЕ!$J180&gt;0,0,1),"")&amp;"f"&amp;IF(ДАННЫЕ!$R180&gt;0,IF(YEAR(ДАННЫЕ!$F$1)=YEAR(ДАННЫЕ!$R180),1,0),0)&amp;"z"&amp;ДАННЫЕ!$R180&amp;"p"&amp;ДАННЫЕ!$S180&amp;"i"&amp;ДАННЫЕ!$T180&amp;"h"&amp;ДАННЫЕ!$K180&amp;"be"&amp;ДАННЫЕ!$BI180&amp;"CD"&amp;IF(ДАННЫЕ!BF180&gt;500,4,IF(ДАННЫЕ!BF180&gt;350,3,IF(ДАННЫЕ!BF180&gt;200,2,IF(ДАННЫЕ!BF180&gt;0,1,0))))&amp;"g"&amp;B180&amp;"d"&amp;H180&amp;"l"&amp;ДАННЫЕ!AT180&amp;"a"&amp;ДАННЫЕ!$V180&amp;"v"&amp;R180&amp;"k"&amp;ДАННЫЕ!$U180&amp;"s"&amp;ДАННЫЕ!$Y180&amp;"t"&amp;ДАННЫЕ!$X180&amp;"b"&amp;IF(ДАННЫЕ!$Q180&gt;1,1,0)&amp;"PP"&amp;ДАННЫЕ!Z180&amp;"c"&amp;S180&amp;"x"&amp;IF(ДАННЫЕ!$BY180&gt;0,IF(YEAR(ДАННЫЕ!$F$1)=YEAR(ДАННЫЕ!$BY180),1,0),0)&amp;"n"&amp;IF(ДАННЫЕ!$BZ180&gt;0,IF(YEAR(ДАННЫЕ!$F$1)=YEAR(ДАННЫЕ!$BZ180),1,0),0)&amp;"u"&amp;D180&amp;"z"&amp;IF(ДАННЫЕ!$CL180&gt;0,IF(YEAR(ДАННЫЕ!$F$1)&gt;YEAR(ДАННЫЕ!$CL180),11,12),0)</f>
        <v>03mf0zpihbeCD0g0dlav0kstb0PPc0x0n0u0z0</v>
      </c>
      <c r="K180" s="28" t="str">
        <f ca="1">ДАННЫЕ!$I180&amp;"x"&amp;B180&amp;"w"&amp;IF(T180+ДАННЫЕ!AD180+ДАННЫЕ!AE180+ДАННЫЕ!AF180+ДАННЫЕ!AG180+ДАННЫЕ!AH180+ДАННЫЕ!$AL180+ДАННЫЕ!AI180+ДАННЫЕ!AJ180+ДАННЫЕ!AK180+ДАННЫЕ!AP180+ДАННЫЕ!AQ180+ДАННЫЕ!AR180+ДАННЫЕ!$AM180+ДАННЫЕ!$AN180+ДАННЫЕ!AS180+ДАННЫЕ!AT180&gt;0,1,0)&amp;IF(OR(T180=2,ДАННЫЕ!AD180=2,ДАННЫЕ!AE180=2,ДАННЫЕ!AF180=2,ДАННЫЕ!AG180=2,ДАННЫЕ!AH180=2,ДАННЫЕ!$AL180=2,ДАННЫЕ!AI180=2,ДАННЫЕ!AJ180=2,ДАННЫЕ!AK180=2,ДАННЫЕ!AP180=2,ДАННЫЕ!AQ180=2,ДАННЫЕ!AR180=2,ДАННЫЕ!$AM180=2,ДАННЫЕ!$AN180=2,ДАННЫЕ!AS180=2,ДАННЫЕ!AT180=2),2,0)&amp;"t"&amp;IF(T180&gt;0,"1"&amp;T180,"00")&amp;"f"&amp;IF(ДАННЫЕ!$AC180,"1"&amp;ДАННЫЕ!$AC180,"00")&amp;"b"&amp;IF(ДАННЫЕ!$AD180,"1"&amp;ДАННЫЕ!$AD180,"00")&amp;"g"&amp;IF(ДАННЫЕ!$AF180,"1"&amp;ДАННЫЕ!$AF180,"00")&amp;"c"&amp;IF(ДАННЫЕ!$AG180,"1"&amp;ДАННЫЕ!$AG180,"00")&amp;"i"&amp;IF(ДАННЫЕ!$AH180,"1"&amp;ДАННЫЕ!$AH180,"00")&amp;"r"&amp;IF(ДАННЫЕ!$AL180,"1"&amp;ДАННЫЕ!$AL180,"00")&amp;"m"&amp;IF(ДАННЫЕ!$AI180,"1"&amp;ДАННЫЕ!$AI180,"00")&amp;"hS"&amp;IF(ДАННЫЕ!$AJ180,"1"&amp;ДАННЫЕ!$AJ180,"00")&amp;"hZ"&amp;IF(ДАННЫЕ!$AK180,"1"&amp;ДАННЫЕ!$AK180,"00")&amp;"p"&amp;IF(ДАННЫЕ!$AP180,"1"&amp;ДАННЫЕ!$AP180,"00")&amp;"k"&amp;IF(ДАННЫЕ!$AQ180,"1"&amp;ДАННЫЕ!$AQ180,"00")&amp;"z"&amp;IF(ДАННЫЕ!$AR180,"1"&amp;ДАННЫЕ!$AR180,"00")&amp;"j"&amp;IF(ДАННЫЕ!$AM180,"1"&amp;ДАННЫЕ!$AM180,"00")&amp;"n"&amp;IF(ДАННЫЕ!$AN180,"1"&amp;ДАННЫЕ!$AN180,"00")&amp;"E"&amp;ДАННЫЕ!BI180&amp;"L"&amp;ДАННЫЕ!AO180&amp;"h"&amp;IF(ДАННЫЕ!$AU180&gt;0,1,0)&amp;"v"&amp;IF(ДАННЫЕ!$AW180&gt;0,1,0)&amp;"a"&amp;IF(ДАННЫЕ!$AS180,"1"&amp;ДАННЫЕ!$AS180,"00")&amp;"s"&amp;IF(ДАННЫЕ!$AT180,"1"&amp;ДАННЫЕ!$AT180,"00")&amp;"u"&amp;IF(ДАННЫЕ!$CJ180&gt;0,1,0)&amp;"y"&amp;B180&amp;"d"&amp;H180&amp;"e"&amp;F180&amp;G180</f>
        <v>x0w00t00f00b00g00c00i00r00m00hS00hZ00p00k00z00j00n00ELh0v0a00s00u0y0de</v>
      </c>
      <c r="L180" s="28" t="str">
        <f ca="1">ДАННЫЕ!$I180&amp;"VN"&amp;IF(ДАННЫЕ!AW180&gt;0,11,10)&amp;"CD"&amp;IF(ДАННЫЕ!BF180&gt;500,16,IF(ДАННЫЕ!BF180&gt;350,15,IF(ДАННЫЕ!BF180&gt;=200,14,IF(ДАННЫЕ!BF180&gt;=100,13,IF(ДАННЫЕ!BF180&gt;=50,12,IF(ДАННЫЕ!BF180&gt;0,11,10))))))&amp;"AR"&amp;IF(ДАННЫЕ!BX180&gt;0,1,0)&amp;"GD"&amp;B180&amp;"VV"&amp;IF(E180&gt;=5,IF(E180&lt;18,1,0),0)</f>
        <v>VN10CD10AR0GD0VV0</v>
      </c>
      <c r="M180" s="28" t="str">
        <f>ДАННЫЕ!$I180&amp;"b"&amp;ДАННЫЕ!$BI180&amp;"r"&amp;ДАННЫЕ!$BJ180&amp;"CD"&amp;IF(ДАННЫЕ!BF180&gt;0,IF(ДАННЫЕ!BF180&lt;200,1,IF(ДАННЫЕ!BF180&lt;350,2,3)),0)&amp;"h"&amp;IF(ДАННЫЕ!$BK180+ДАННЫЕ!$BL180+ДАННЫЕ!$BM180&gt;0,1,0)&amp;"x"&amp;ДАННЫЕ!$BK180&amp;"y"&amp;ДАННЫЕ!$BL180&amp;"z"&amp;ДАННЫЕ!$BM180&amp;"c"&amp;IF(ДАННЫЕ!$BK180+ДАННЫЕ!$BL180+ДАННЫЕ!$BM180=3,1,0)&amp;"a"&amp;IF(ДАННЫЕ!$BQ180+ДАННЫЕ!$BR180&gt;0,1,0)&amp;"d"&amp;ДАННЫЕ!$BQ180&amp;"v"&amp;ДАННЫЕ!$BR180&amp;"p"&amp;ДАННЫЕ!$BS180&amp;"n"&amp;ДАННЫЕ!$BU180&amp;"t"&amp;ДАННЫЕ!$BV180&amp;"o"&amp;ДАННЫЕ!$BT180&amp;"l"&amp;IF(ДАННЫЕ!$BN180&gt;0,1,0)&amp;ДАННЫЕ!$BN180&amp;"g"&amp;ДАННЫЕ!$BO180&amp;"s"&amp;ДАННЫЕ!$BP180&amp;"DZ"&amp;IF(ДАННЫЕ!B180-ДАННЫЕ!G180 &lt; 60,IF(ДАННЫЕ!B180-ДАННЫЕ!G180 &gt;= 0,1,0),0)&amp;"u"&amp;IF(ДАННЫЕ!$CJ180&gt;0,1,0)</f>
        <v>brCD0h0xyzc0a0dvpntol0gsDZ1u0</v>
      </c>
      <c r="N180" s="28" t="str">
        <f ca="1">ДАННЫЕ!$F180&amp;ДАННЫЕ!$I180&amp;"g"&amp;B180&amp;"cf"&amp;D180&amp;"a"&amp;IF(ДАННЫЕ!$BX180&gt;0,1,0)&amp;IF(ДАННЫЕ!$BF180&gt;500,1,IF(ДАННЫЕ!$BF180&gt;350,2,IF(ДАННЫЕ!$BF180&gt;=200,3,IF(ДАННЫЕ!$BF180&gt;=100,4,IF(ДАННЫЕ!$BF180&gt;=50,5,IF(ДАННЫЕ!$BF180&lt;50,6,0))))))&amp;"AR"&amp;IF(DATEDIF(ДАННЫЕ!$BX180,ДАННЫЕ!$F$1,"y")&gt;1,1,0)&amp;"VG"&amp;IF(ДАННЫЕ!$BH180="0",1,0)&amp;"o"&amp;IF(T180+ДАННЫЕ!$AF180+ДАННЫЕ!$AG180+ДАННЫЕ!$AH180+ДАННЫЕ!$AI180+ДАННЫЕ!$AJ180+ДАННЫЕ!$AP180+ДАННЫЕ!$AQ180+ДАННЫЕ!$AR180+ДАННЫЕ!$AU180+ДАННЫЕ!$AW180+ДАННЫЕ!$AS180+ДАННЫЕ!$AT180&gt;0,1,0)&amp;"x"&amp;ДАННЫЕ!$AG180&amp;"p"&amp;IF(ДАННЫЕ!$BY180&gt;0,1,0)&amp;"v"&amp;IF(ДАННЫЕ!$BZ180&gt;0,1,0)&amp;"n"&amp;ДАННЫЕ!$CA180&amp;"t"&amp;ДАННЫЕ!$AY180&amp;"k"&amp;ДАННЫЕ!$CB180&amp;"q"&amp;ДАННЫЕ!$CC180&amp;"w"&amp;ДАННЫЕ!$CD180&amp;"e"&amp;ДАННЫЕ!$CE180&amp;"m"&amp;ДАННЫЕ!$CF180&amp;"c"&amp;ДАННЫЕ!$CG180&amp;"z"&amp;ДАННЫЕ!$CH180&amp;"d"&amp;IF(H180=4,1,0)&amp;"s"&amp;IF(ДАННЫЕ!$J180=1,0,1)&amp;"u"&amp;IF(ДАННЫЕ!$CJ180&gt;0,1,0)</f>
        <v>g0cf0a06AR1VG0o0xp0v0ntkqwemczd0s1u0</v>
      </c>
      <c r="O180" s="28" t="str">
        <f>ДАННЫЕ!$I180&amp;"g"&amp;B180&amp;A180&amp;"f"&amp;P180&amp;"c"&amp;IF(ДАННЫЕ!$U180&gt;0,1,0)&amp;"s"&amp;IF(ДАННЫЕ!$Q180&gt;0,IF(YEAR(ДАННЫЕ!$F$1)=YEAR(ДАННЫЕ!$Q180),IF(MONTH(ДАННЫЕ!$F$1)=MONTH(ДАННЫЕ!$Q180),111,11),1),0)&amp;"i"&amp;IF(ДАННЫЕ!$R180+ДАННЫЕ!$S180+ДАННЫЕ!$T180=0,0,1)&amp;"h"&amp;IF(ДАННЫЕ!$P180&gt;0,1,0)&amp;"p"&amp;IF(ДАННЫЕ!$CI180&gt;0,IF(YEAR(ДАННЫЕ!$F$1)=YEAR(ДАННЫЕ!$CI180),IF(MONTH(ДАННЫЕ!$F$1)=MONTH(ДАННЫЕ!$CI180),111,11),1),0)&amp;"d"&amp;IF(ДАННЫЕ!$CJ180&gt;0,IF(YEAR(ДАННЫЕ!$F$1)=YEAR(ДАННЫЕ!$CJ180),IF(MONTH(ДАННЫЕ!$F$1)=MONTH(ДАННЫЕ!$CJ180),111,11),1),0)&amp;"o"&amp;IF(ДАННЫЕ!$CK180&gt;0,IF(MONTH(ДАННЫЕ!$F$1)=MONTH(ДАННЫЕ!$CK180),111,11),0)&amp;"v"&amp;IF(ДАННЫЕ!$BE180&gt;0,IF(MONTH(ДАННЫЕ!$F$1)=MONTH(ДАННЫЕ!$BE180),111,11),0)</f>
        <v>g00f0c0s0i0h0p0d0o0v0</v>
      </c>
      <c r="P180" s="15">
        <f t="shared" si="8"/>
        <v>0</v>
      </c>
      <c r="Q180" s="15">
        <f>IF(ДАННЫЕ!$F$1&gt;ДАННЫЕ!$N180,IF(YEAR(ДАННЫЕ!$F$1)=YEAR(ДАННЫЕ!M180),1,0),0)</f>
        <v>0</v>
      </c>
      <c r="R180" s="15">
        <f>IF(ДАННЫЕ!$F$1&gt;ДАННЫЕ!$N180,IF(YEAR(ДАННЫЕ!$F$1)=YEAR(ДАННЫЕ!N180),1,0),0)</f>
        <v>0</v>
      </c>
      <c r="S180" s="15">
        <f>IF(ДАННЫЕ!$AA180="2А",1,IF(ДАННЫЕ!$AA180="2Б",2,IF(ДАННЫЕ!$AA180="2В",3,IF(ДАННЫЕ!$AA180=3,4,IF(ДАННЫЕ!$AA180="4А",5,IF(ДАННЫЕ!$AA180="4Б",6,IF(ДАННЫЕ!$AA180="4В",7,IF(ДАННЫЕ!$AA180=5,8,0))))))))</f>
        <v>0</v>
      </c>
      <c r="T180" s="15">
        <f>IF(OR(ДАННЫЕ!$AC180=2,ДАННЫЕ!$AD180=2,ДАННЫЕ!$AE180=2),2,IF(OR(ДАННЫЕ!$AC180=1,ДАННЫЕ!$AD180=1,ДАННЫЕ!$AE180=1),1,0))</f>
        <v>0</v>
      </c>
    </row>
    <row r="181" spans="1:20" ht="15" customHeight="1" x14ac:dyDescent="0.2">
      <c r="A181" s="78">
        <f>IF(B181&gt;0,IF(MONTH(ДАННЫЕ!$F$1)=MONTH(ДАННЫЕ!$B181),1,0),0)</f>
        <v>0</v>
      </c>
      <c r="B181" s="14">
        <f>IF(ДАННЫЕ!$B181&gt;0,IF(YEAR(ДАННЫЕ!$F$1)=YEAR(ДАННЫЕ!$B181),1,0),0)</f>
        <v>0</v>
      </c>
      <c r="C181" s="14">
        <f>IF(ДАННЫЕ!$CM181&gt;0,IF(YEAR(ДАННЫЕ!$F$1)=YEAR(ДАННЫЕ!$CM181),1,0),0)</f>
        <v>0</v>
      </c>
      <c r="D181" s="14">
        <f>IF(ДАННЫЕ!$CJ181&gt;0,IF(ДАННЫЕ!$CL181&gt;ДАННЫЕ!$F$1,1,IF(ДАННЫЕ!$CL181&gt;0,0,1)),0)</f>
        <v>0</v>
      </c>
      <c r="E181" s="43" t="str">
        <f ca="1">IF(ДАННЫЕ!$F$1&gt;0,IF(ДАННЫЕ!$G181&gt;0,DATEDIF(ДАННЫЕ!$G181,ДАННЫЕ!$F$1,"y"),""),IF(ДАННЫЕ!$G181&gt;0,DATEDIF(ДАННЫЕ!$G181,TODAY(),"y"),""))</f>
        <v/>
      </c>
      <c r="F181" s="43" t="str">
        <f xml:space="preserve"> IF(ДАННЫЕ!$F181="М",IF(E181&gt;=18,IF(E181&lt;60,1,""),""),"")&amp;IF(ДАННЫЕ!$F181="Ж",IF(E181&gt;=18,IF(E181&lt;55,1,""),""),"")</f>
        <v/>
      </c>
      <c r="G181" s="43" t="str">
        <f xml:space="preserve"> IF(ДАННЫЕ!$F181="М",IF(E181&gt;=60,2,""),"")&amp;IF(ДАННЫЕ!$F181="Ж",IF(E181&gt;=55,2,""),"")</f>
        <v/>
      </c>
      <c r="H181" s="43" t="str">
        <f t="shared" ca="1" si="6"/>
        <v/>
      </c>
      <c r="I181" s="43" t="str">
        <f t="shared" ca="1" si="7"/>
        <v>03</v>
      </c>
      <c r="J181" s="28" t="str">
        <f ca="1">ДАННЫЕ!$F181&amp;H181&amp;I181&amp;ДАННЫЕ!$I181&amp;"m"&amp;IF(ДАННЫЕ!$I181&gt;0,IF(ДАННЫЕ!$J181&gt;0,0,1),"")&amp;"f"&amp;IF(ДАННЫЕ!$R181&gt;0,IF(YEAR(ДАННЫЕ!$F$1)=YEAR(ДАННЫЕ!$R181),1,0),0)&amp;"z"&amp;ДАННЫЕ!$R181&amp;"p"&amp;ДАННЫЕ!$S181&amp;"i"&amp;ДАННЫЕ!$T181&amp;"h"&amp;ДАННЫЕ!$K181&amp;"be"&amp;ДАННЫЕ!$BI181&amp;"CD"&amp;IF(ДАННЫЕ!BF181&gt;500,4,IF(ДАННЫЕ!BF181&gt;350,3,IF(ДАННЫЕ!BF181&gt;200,2,IF(ДАННЫЕ!BF181&gt;0,1,0))))&amp;"g"&amp;B181&amp;"d"&amp;H181&amp;"l"&amp;ДАННЫЕ!AT181&amp;"a"&amp;ДАННЫЕ!$V181&amp;"v"&amp;R181&amp;"k"&amp;ДАННЫЕ!$U181&amp;"s"&amp;ДАННЫЕ!$Y181&amp;"t"&amp;ДАННЫЕ!$X181&amp;"b"&amp;IF(ДАННЫЕ!$Q181&gt;1,1,0)&amp;"PP"&amp;ДАННЫЕ!Z181&amp;"c"&amp;S181&amp;"x"&amp;IF(ДАННЫЕ!$BY181&gt;0,IF(YEAR(ДАННЫЕ!$F$1)=YEAR(ДАННЫЕ!$BY181),1,0),0)&amp;"n"&amp;IF(ДАННЫЕ!$BZ181&gt;0,IF(YEAR(ДАННЫЕ!$F$1)=YEAR(ДАННЫЕ!$BZ181),1,0),0)&amp;"u"&amp;D181&amp;"z"&amp;IF(ДАННЫЕ!$CL181&gt;0,IF(YEAR(ДАННЫЕ!$F$1)&gt;YEAR(ДАННЫЕ!$CL181),11,12),0)</f>
        <v>03mf0zpihbeCD0g0dlav0kstb0PPc0x0n0u0z0</v>
      </c>
      <c r="K181" s="28" t="str">
        <f ca="1">ДАННЫЕ!$I181&amp;"x"&amp;B181&amp;"w"&amp;IF(T181+ДАННЫЕ!AD181+ДАННЫЕ!AE181+ДАННЫЕ!AF181+ДАННЫЕ!AG181+ДАННЫЕ!AH181+ДАННЫЕ!$AL181+ДАННЫЕ!AI181+ДАННЫЕ!AJ181+ДАННЫЕ!AK181+ДАННЫЕ!AP181+ДАННЫЕ!AQ181+ДАННЫЕ!AR181+ДАННЫЕ!$AM181+ДАННЫЕ!$AN181+ДАННЫЕ!AS181+ДАННЫЕ!AT181&gt;0,1,0)&amp;IF(OR(T181=2,ДАННЫЕ!AD181=2,ДАННЫЕ!AE181=2,ДАННЫЕ!AF181=2,ДАННЫЕ!AG181=2,ДАННЫЕ!AH181=2,ДАННЫЕ!$AL181=2,ДАННЫЕ!AI181=2,ДАННЫЕ!AJ181=2,ДАННЫЕ!AK181=2,ДАННЫЕ!AP181=2,ДАННЫЕ!AQ181=2,ДАННЫЕ!AR181=2,ДАННЫЕ!$AM181=2,ДАННЫЕ!$AN181=2,ДАННЫЕ!AS181=2,ДАННЫЕ!AT181=2),2,0)&amp;"t"&amp;IF(T181&gt;0,"1"&amp;T181,"00")&amp;"f"&amp;IF(ДАННЫЕ!$AC181,"1"&amp;ДАННЫЕ!$AC181,"00")&amp;"b"&amp;IF(ДАННЫЕ!$AD181,"1"&amp;ДАННЫЕ!$AD181,"00")&amp;"g"&amp;IF(ДАННЫЕ!$AF181,"1"&amp;ДАННЫЕ!$AF181,"00")&amp;"c"&amp;IF(ДАННЫЕ!$AG181,"1"&amp;ДАННЫЕ!$AG181,"00")&amp;"i"&amp;IF(ДАННЫЕ!$AH181,"1"&amp;ДАННЫЕ!$AH181,"00")&amp;"r"&amp;IF(ДАННЫЕ!$AL181,"1"&amp;ДАННЫЕ!$AL181,"00")&amp;"m"&amp;IF(ДАННЫЕ!$AI181,"1"&amp;ДАННЫЕ!$AI181,"00")&amp;"hS"&amp;IF(ДАННЫЕ!$AJ181,"1"&amp;ДАННЫЕ!$AJ181,"00")&amp;"hZ"&amp;IF(ДАННЫЕ!$AK181,"1"&amp;ДАННЫЕ!$AK181,"00")&amp;"p"&amp;IF(ДАННЫЕ!$AP181,"1"&amp;ДАННЫЕ!$AP181,"00")&amp;"k"&amp;IF(ДАННЫЕ!$AQ181,"1"&amp;ДАННЫЕ!$AQ181,"00")&amp;"z"&amp;IF(ДАННЫЕ!$AR181,"1"&amp;ДАННЫЕ!$AR181,"00")&amp;"j"&amp;IF(ДАННЫЕ!$AM181,"1"&amp;ДАННЫЕ!$AM181,"00")&amp;"n"&amp;IF(ДАННЫЕ!$AN181,"1"&amp;ДАННЫЕ!$AN181,"00")&amp;"E"&amp;ДАННЫЕ!BI181&amp;"L"&amp;ДАННЫЕ!AO181&amp;"h"&amp;IF(ДАННЫЕ!$AU181&gt;0,1,0)&amp;"v"&amp;IF(ДАННЫЕ!$AW181&gt;0,1,0)&amp;"a"&amp;IF(ДАННЫЕ!$AS181,"1"&amp;ДАННЫЕ!$AS181,"00")&amp;"s"&amp;IF(ДАННЫЕ!$AT181,"1"&amp;ДАННЫЕ!$AT181,"00")&amp;"u"&amp;IF(ДАННЫЕ!$CJ181&gt;0,1,0)&amp;"y"&amp;B181&amp;"d"&amp;H181&amp;"e"&amp;F181&amp;G181</f>
        <v>x0w00t00f00b00g00c00i00r00m00hS00hZ00p00k00z00j00n00ELh0v0a00s00u0y0de</v>
      </c>
      <c r="L181" s="28" t="str">
        <f ca="1">ДАННЫЕ!$I181&amp;"VN"&amp;IF(ДАННЫЕ!AW181&gt;0,11,10)&amp;"CD"&amp;IF(ДАННЫЕ!BF181&gt;500,16,IF(ДАННЫЕ!BF181&gt;350,15,IF(ДАННЫЕ!BF181&gt;=200,14,IF(ДАННЫЕ!BF181&gt;=100,13,IF(ДАННЫЕ!BF181&gt;=50,12,IF(ДАННЫЕ!BF181&gt;0,11,10))))))&amp;"AR"&amp;IF(ДАННЫЕ!BX181&gt;0,1,0)&amp;"GD"&amp;B181&amp;"VV"&amp;IF(E181&gt;=5,IF(E181&lt;18,1,0),0)</f>
        <v>VN10CD10AR0GD0VV0</v>
      </c>
      <c r="M181" s="28" t="str">
        <f>ДАННЫЕ!$I181&amp;"b"&amp;ДАННЫЕ!$BI181&amp;"r"&amp;ДАННЫЕ!$BJ181&amp;"CD"&amp;IF(ДАННЫЕ!BF181&gt;0,IF(ДАННЫЕ!BF181&lt;200,1,IF(ДАННЫЕ!BF181&lt;350,2,3)),0)&amp;"h"&amp;IF(ДАННЫЕ!$BK181+ДАННЫЕ!$BL181+ДАННЫЕ!$BM181&gt;0,1,0)&amp;"x"&amp;ДАННЫЕ!$BK181&amp;"y"&amp;ДАННЫЕ!$BL181&amp;"z"&amp;ДАННЫЕ!$BM181&amp;"c"&amp;IF(ДАННЫЕ!$BK181+ДАННЫЕ!$BL181+ДАННЫЕ!$BM181=3,1,0)&amp;"a"&amp;IF(ДАННЫЕ!$BQ181+ДАННЫЕ!$BR181&gt;0,1,0)&amp;"d"&amp;ДАННЫЕ!$BQ181&amp;"v"&amp;ДАННЫЕ!$BR181&amp;"p"&amp;ДАННЫЕ!$BS181&amp;"n"&amp;ДАННЫЕ!$BU181&amp;"t"&amp;ДАННЫЕ!$BV181&amp;"o"&amp;ДАННЫЕ!$BT181&amp;"l"&amp;IF(ДАННЫЕ!$BN181&gt;0,1,0)&amp;ДАННЫЕ!$BN181&amp;"g"&amp;ДАННЫЕ!$BO181&amp;"s"&amp;ДАННЫЕ!$BP181&amp;"DZ"&amp;IF(ДАННЫЕ!B181-ДАННЫЕ!G181 &lt; 60,IF(ДАННЫЕ!B181-ДАННЫЕ!G181 &gt;= 0,1,0),0)&amp;"u"&amp;IF(ДАННЫЕ!$CJ181&gt;0,1,0)</f>
        <v>brCD0h0xyzc0a0dvpntol0gsDZ1u0</v>
      </c>
      <c r="N181" s="28" t="str">
        <f ca="1">ДАННЫЕ!$F181&amp;ДАННЫЕ!$I181&amp;"g"&amp;B181&amp;"cf"&amp;D181&amp;"a"&amp;IF(ДАННЫЕ!$BX181&gt;0,1,0)&amp;IF(ДАННЫЕ!$BF181&gt;500,1,IF(ДАННЫЕ!$BF181&gt;350,2,IF(ДАННЫЕ!$BF181&gt;=200,3,IF(ДАННЫЕ!$BF181&gt;=100,4,IF(ДАННЫЕ!$BF181&gt;=50,5,IF(ДАННЫЕ!$BF181&lt;50,6,0))))))&amp;"AR"&amp;IF(DATEDIF(ДАННЫЕ!$BX181,ДАННЫЕ!$F$1,"y")&gt;1,1,0)&amp;"VG"&amp;IF(ДАННЫЕ!$BH181="0",1,0)&amp;"o"&amp;IF(T181+ДАННЫЕ!$AF181+ДАННЫЕ!$AG181+ДАННЫЕ!$AH181+ДАННЫЕ!$AI181+ДАННЫЕ!$AJ181+ДАННЫЕ!$AP181+ДАННЫЕ!$AQ181+ДАННЫЕ!$AR181+ДАННЫЕ!$AU181+ДАННЫЕ!$AW181+ДАННЫЕ!$AS181+ДАННЫЕ!$AT181&gt;0,1,0)&amp;"x"&amp;ДАННЫЕ!$AG181&amp;"p"&amp;IF(ДАННЫЕ!$BY181&gt;0,1,0)&amp;"v"&amp;IF(ДАННЫЕ!$BZ181&gt;0,1,0)&amp;"n"&amp;ДАННЫЕ!$CA181&amp;"t"&amp;ДАННЫЕ!$AY181&amp;"k"&amp;ДАННЫЕ!$CB181&amp;"q"&amp;ДАННЫЕ!$CC181&amp;"w"&amp;ДАННЫЕ!$CD181&amp;"e"&amp;ДАННЫЕ!$CE181&amp;"m"&amp;ДАННЫЕ!$CF181&amp;"c"&amp;ДАННЫЕ!$CG181&amp;"z"&amp;ДАННЫЕ!$CH181&amp;"d"&amp;IF(H181=4,1,0)&amp;"s"&amp;IF(ДАННЫЕ!$J181=1,0,1)&amp;"u"&amp;IF(ДАННЫЕ!$CJ181&gt;0,1,0)</f>
        <v>g0cf0a06AR1VG0o0xp0v0ntkqwemczd0s1u0</v>
      </c>
      <c r="O181" s="28" t="str">
        <f>ДАННЫЕ!$I181&amp;"g"&amp;B181&amp;A181&amp;"f"&amp;P181&amp;"c"&amp;IF(ДАННЫЕ!$U181&gt;0,1,0)&amp;"s"&amp;IF(ДАННЫЕ!$Q181&gt;0,IF(YEAR(ДАННЫЕ!$F$1)=YEAR(ДАННЫЕ!$Q181),IF(MONTH(ДАННЫЕ!$F$1)=MONTH(ДАННЫЕ!$Q181),111,11),1),0)&amp;"i"&amp;IF(ДАННЫЕ!$R181+ДАННЫЕ!$S181+ДАННЫЕ!$T181=0,0,1)&amp;"h"&amp;IF(ДАННЫЕ!$P181&gt;0,1,0)&amp;"p"&amp;IF(ДАННЫЕ!$CI181&gt;0,IF(YEAR(ДАННЫЕ!$F$1)=YEAR(ДАННЫЕ!$CI181),IF(MONTH(ДАННЫЕ!$F$1)=MONTH(ДАННЫЕ!$CI181),111,11),1),0)&amp;"d"&amp;IF(ДАННЫЕ!$CJ181&gt;0,IF(YEAR(ДАННЫЕ!$F$1)=YEAR(ДАННЫЕ!$CJ181),IF(MONTH(ДАННЫЕ!$F$1)=MONTH(ДАННЫЕ!$CJ181),111,11),1),0)&amp;"o"&amp;IF(ДАННЫЕ!$CK181&gt;0,IF(MONTH(ДАННЫЕ!$F$1)=MONTH(ДАННЫЕ!$CK181),111,11),0)&amp;"v"&amp;IF(ДАННЫЕ!$BE181&gt;0,IF(MONTH(ДАННЫЕ!$F$1)=MONTH(ДАННЫЕ!$BE181),111,11),0)</f>
        <v>g00f0c0s0i0h0p0d0o0v0</v>
      </c>
      <c r="P181" s="15">
        <f t="shared" si="8"/>
        <v>0</v>
      </c>
      <c r="Q181" s="15">
        <f>IF(ДАННЫЕ!$F$1&gt;ДАННЫЕ!$N181,IF(YEAR(ДАННЫЕ!$F$1)=YEAR(ДАННЫЕ!M181),1,0),0)</f>
        <v>0</v>
      </c>
      <c r="R181" s="15">
        <f>IF(ДАННЫЕ!$F$1&gt;ДАННЫЕ!$N181,IF(YEAR(ДАННЫЕ!$F$1)=YEAR(ДАННЫЕ!N181),1,0),0)</f>
        <v>0</v>
      </c>
      <c r="S181" s="15">
        <f>IF(ДАННЫЕ!$AA181="2А",1,IF(ДАННЫЕ!$AA181="2Б",2,IF(ДАННЫЕ!$AA181="2В",3,IF(ДАННЫЕ!$AA181=3,4,IF(ДАННЫЕ!$AA181="4А",5,IF(ДАННЫЕ!$AA181="4Б",6,IF(ДАННЫЕ!$AA181="4В",7,IF(ДАННЫЕ!$AA181=5,8,0))))))))</f>
        <v>0</v>
      </c>
      <c r="T181" s="15">
        <f>IF(OR(ДАННЫЕ!$AC181=2,ДАННЫЕ!$AD181=2,ДАННЫЕ!$AE181=2),2,IF(OR(ДАННЫЕ!$AC181=1,ДАННЫЕ!$AD181=1,ДАННЫЕ!$AE181=1),1,0))</f>
        <v>0</v>
      </c>
    </row>
    <row r="182" spans="1:20" ht="15" customHeight="1" x14ac:dyDescent="0.2">
      <c r="A182" s="78">
        <f>IF(B182&gt;0,IF(MONTH(ДАННЫЕ!$F$1)=MONTH(ДАННЫЕ!$B182),1,0),0)</f>
        <v>0</v>
      </c>
      <c r="B182" s="14">
        <f>IF(ДАННЫЕ!$B182&gt;0,IF(YEAR(ДАННЫЕ!$F$1)=YEAR(ДАННЫЕ!$B182),1,0),0)</f>
        <v>0</v>
      </c>
      <c r="C182" s="14">
        <f>IF(ДАННЫЕ!$CM182&gt;0,IF(YEAR(ДАННЫЕ!$F$1)=YEAR(ДАННЫЕ!$CM182),1,0),0)</f>
        <v>0</v>
      </c>
      <c r="D182" s="14">
        <f>IF(ДАННЫЕ!$CJ182&gt;0,IF(ДАННЫЕ!$CL182&gt;ДАННЫЕ!$F$1,1,IF(ДАННЫЕ!$CL182&gt;0,0,1)),0)</f>
        <v>0</v>
      </c>
      <c r="E182" s="43" t="str">
        <f ca="1">IF(ДАННЫЕ!$F$1&gt;0,IF(ДАННЫЕ!$G182&gt;0,DATEDIF(ДАННЫЕ!$G182,ДАННЫЕ!$F$1,"y"),""),IF(ДАННЫЕ!$G182&gt;0,DATEDIF(ДАННЫЕ!$G182,TODAY(),"y"),""))</f>
        <v/>
      </c>
      <c r="F182" s="43" t="str">
        <f xml:space="preserve"> IF(ДАННЫЕ!$F182="М",IF(E182&gt;=18,IF(E182&lt;60,1,""),""),"")&amp;IF(ДАННЫЕ!$F182="Ж",IF(E182&gt;=18,IF(E182&lt;55,1,""),""),"")</f>
        <v/>
      </c>
      <c r="G182" s="43" t="str">
        <f xml:space="preserve"> IF(ДАННЫЕ!$F182="М",IF(E182&gt;=60,2,""),"")&amp;IF(ДАННЫЕ!$F182="Ж",IF(E182&gt;=55,2,""),"")</f>
        <v/>
      </c>
      <c r="H182" s="43" t="str">
        <f t="shared" ca="1" si="6"/>
        <v/>
      </c>
      <c r="I182" s="43" t="str">
        <f t="shared" ca="1" si="7"/>
        <v>03</v>
      </c>
      <c r="J182" s="28" t="str">
        <f ca="1">ДАННЫЕ!$F182&amp;H182&amp;I182&amp;ДАННЫЕ!$I182&amp;"m"&amp;IF(ДАННЫЕ!$I182&gt;0,IF(ДАННЫЕ!$J182&gt;0,0,1),"")&amp;"f"&amp;IF(ДАННЫЕ!$R182&gt;0,IF(YEAR(ДАННЫЕ!$F$1)=YEAR(ДАННЫЕ!$R182),1,0),0)&amp;"z"&amp;ДАННЫЕ!$R182&amp;"p"&amp;ДАННЫЕ!$S182&amp;"i"&amp;ДАННЫЕ!$T182&amp;"h"&amp;ДАННЫЕ!$K182&amp;"be"&amp;ДАННЫЕ!$BI182&amp;"CD"&amp;IF(ДАННЫЕ!BF182&gt;500,4,IF(ДАННЫЕ!BF182&gt;350,3,IF(ДАННЫЕ!BF182&gt;200,2,IF(ДАННЫЕ!BF182&gt;0,1,0))))&amp;"g"&amp;B182&amp;"d"&amp;H182&amp;"l"&amp;ДАННЫЕ!AT182&amp;"a"&amp;ДАННЫЕ!$V182&amp;"v"&amp;R182&amp;"k"&amp;ДАННЫЕ!$U182&amp;"s"&amp;ДАННЫЕ!$Y182&amp;"t"&amp;ДАННЫЕ!$X182&amp;"b"&amp;IF(ДАННЫЕ!$Q182&gt;1,1,0)&amp;"PP"&amp;ДАННЫЕ!Z182&amp;"c"&amp;S182&amp;"x"&amp;IF(ДАННЫЕ!$BY182&gt;0,IF(YEAR(ДАННЫЕ!$F$1)=YEAR(ДАННЫЕ!$BY182),1,0),0)&amp;"n"&amp;IF(ДАННЫЕ!$BZ182&gt;0,IF(YEAR(ДАННЫЕ!$F$1)=YEAR(ДАННЫЕ!$BZ182),1,0),0)&amp;"u"&amp;D182&amp;"z"&amp;IF(ДАННЫЕ!$CL182&gt;0,IF(YEAR(ДАННЫЕ!$F$1)&gt;YEAR(ДАННЫЕ!$CL182),11,12),0)</f>
        <v>03mf0zpihbeCD0g0dlav0kstb0PPc0x0n0u0z0</v>
      </c>
      <c r="K182" s="28" t="str">
        <f ca="1">ДАННЫЕ!$I182&amp;"x"&amp;B182&amp;"w"&amp;IF(T182+ДАННЫЕ!AD182+ДАННЫЕ!AE182+ДАННЫЕ!AF182+ДАННЫЕ!AG182+ДАННЫЕ!AH182+ДАННЫЕ!$AL182+ДАННЫЕ!AI182+ДАННЫЕ!AJ182+ДАННЫЕ!AK182+ДАННЫЕ!AP182+ДАННЫЕ!AQ182+ДАННЫЕ!AR182+ДАННЫЕ!$AM182+ДАННЫЕ!$AN182+ДАННЫЕ!AS182+ДАННЫЕ!AT182&gt;0,1,0)&amp;IF(OR(T182=2,ДАННЫЕ!AD182=2,ДАННЫЕ!AE182=2,ДАННЫЕ!AF182=2,ДАННЫЕ!AG182=2,ДАННЫЕ!AH182=2,ДАННЫЕ!$AL182=2,ДАННЫЕ!AI182=2,ДАННЫЕ!AJ182=2,ДАННЫЕ!AK182=2,ДАННЫЕ!AP182=2,ДАННЫЕ!AQ182=2,ДАННЫЕ!AR182=2,ДАННЫЕ!$AM182=2,ДАННЫЕ!$AN182=2,ДАННЫЕ!AS182=2,ДАННЫЕ!AT182=2),2,0)&amp;"t"&amp;IF(T182&gt;0,"1"&amp;T182,"00")&amp;"f"&amp;IF(ДАННЫЕ!$AC182,"1"&amp;ДАННЫЕ!$AC182,"00")&amp;"b"&amp;IF(ДАННЫЕ!$AD182,"1"&amp;ДАННЫЕ!$AD182,"00")&amp;"g"&amp;IF(ДАННЫЕ!$AF182,"1"&amp;ДАННЫЕ!$AF182,"00")&amp;"c"&amp;IF(ДАННЫЕ!$AG182,"1"&amp;ДАННЫЕ!$AG182,"00")&amp;"i"&amp;IF(ДАННЫЕ!$AH182,"1"&amp;ДАННЫЕ!$AH182,"00")&amp;"r"&amp;IF(ДАННЫЕ!$AL182,"1"&amp;ДАННЫЕ!$AL182,"00")&amp;"m"&amp;IF(ДАННЫЕ!$AI182,"1"&amp;ДАННЫЕ!$AI182,"00")&amp;"hS"&amp;IF(ДАННЫЕ!$AJ182,"1"&amp;ДАННЫЕ!$AJ182,"00")&amp;"hZ"&amp;IF(ДАННЫЕ!$AK182,"1"&amp;ДАННЫЕ!$AK182,"00")&amp;"p"&amp;IF(ДАННЫЕ!$AP182,"1"&amp;ДАННЫЕ!$AP182,"00")&amp;"k"&amp;IF(ДАННЫЕ!$AQ182,"1"&amp;ДАННЫЕ!$AQ182,"00")&amp;"z"&amp;IF(ДАННЫЕ!$AR182,"1"&amp;ДАННЫЕ!$AR182,"00")&amp;"j"&amp;IF(ДАННЫЕ!$AM182,"1"&amp;ДАННЫЕ!$AM182,"00")&amp;"n"&amp;IF(ДАННЫЕ!$AN182,"1"&amp;ДАННЫЕ!$AN182,"00")&amp;"E"&amp;ДАННЫЕ!BI182&amp;"L"&amp;ДАННЫЕ!AO182&amp;"h"&amp;IF(ДАННЫЕ!$AU182&gt;0,1,0)&amp;"v"&amp;IF(ДАННЫЕ!$AW182&gt;0,1,0)&amp;"a"&amp;IF(ДАННЫЕ!$AS182,"1"&amp;ДАННЫЕ!$AS182,"00")&amp;"s"&amp;IF(ДАННЫЕ!$AT182,"1"&amp;ДАННЫЕ!$AT182,"00")&amp;"u"&amp;IF(ДАННЫЕ!$CJ182&gt;0,1,0)&amp;"y"&amp;B182&amp;"d"&amp;H182&amp;"e"&amp;F182&amp;G182</f>
        <v>x0w00t00f00b00g00c00i00r00m00hS00hZ00p00k00z00j00n00ELh0v0a00s00u0y0de</v>
      </c>
      <c r="L182" s="28" t="str">
        <f ca="1">ДАННЫЕ!$I182&amp;"VN"&amp;IF(ДАННЫЕ!AW182&gt;0,11,10)&amp;"CD"&amp;IF(ДАННЫЕ!BF182&gt;500,16,IF(ДАННЫЕ!BF182&gt;350,15,IF(ДАННЫЕ!BF182&gt;=200,14,IF(ДАННЫЕ!BF182&gt;=100,13,IF(ДАННЫЕ!BF182&gt;=50,12,IF(ДАННЫЕ!BF182&gt;0,11,10))))))&amp;"AR"&amp;IF(ДАННЫЕ!BX182&gt;0,1,0)&amp;"GD"&amp;B182&amp;"VV"&amp;IF(E182&gt;=5,IF(E182&lt;18,1,0),0)</f>
        <v>VN10CD10AR0GD0VV0</v>
      </c>
      <c r="M182" s="28" t="str">
        <f>ДАННЫЕ!$I182&amp;"b"&amp;ДАННЫЕ!$BI182&amp;"r"&amp;ДАННЫЕ!$BJ182&amp;"CD"&amp;IF(ДАННЫЕ!BF182&gt;0,IF(ДАННЫЕ!BF182&lt;200,1,IF(ДАННЫЕ!BF182&lt;350,2,3)),0)&amp;"h"&amp;IF(ДАННЫЕ!$BK182+ДАННЫЕ!$BL182+ДАННЫЕ!$BM182&gt;0,1,0)&amp;"x"&amp;ДАННЫЕ!$BK182&amp;"y"&amp;ДАННЫЕ!$BL182&amp;"z"&amp;ДАННЫЕ!$BM182&amp;"c"&amp;IF(ДАННЫЕ!$BK182+ДАННЫЕ!$BL182+ДАННЫЕ!$BM182=3,1,0)&amp;"a"&amp;IF(ДАННЫЕ!$BQ182+ДАННЫЕ!$BR182&gt;0,1,0)&amp;"d"&amp;ДАННЫЕ!$BQ182&amp;"v"&amp;ДАННЫЕ!$BR182&amp;"p"&amp;ДАННЫЕ!$BS182&amp;"n"&amp;ДАННЫЕ!$BU182&amp;"t"&amp;ДАННЫЕ!$BV182&amp;"o"&amp;ДАННЫЕ!$BT182&amp;"l"&amp;IF(ДАННЫЕ!$BN182&gt;0,1,0)&amp;ДАННЫЕ!$BN182&amp;"g"&amp;ДАННЫЕ!$BO182&amp;"s"&amp;ДАННЫЕ!$BP182&amp;"DZ"&amp;IF(ДАННЫЕ!B182-ДАННЫЕ!G182 &lt; 60,IF(ДАННЫЕ!B182-ДАННЫЕ!G182 &gt;= 0,1,0),0)&amp;"u"&amp;IF(ДАННЫЕ!$CJ182&gt;0,1,0)</f>
        <v>brCD0h0xyzc0a0dvpntol0gsDZ1u0</v>
      </c>
      <c r="N182" s="28" t="str">
        <f ca="1">ДАННЫЕ!$F182&amp;ДАННЫЕ!$I182&amp;"g"&amp;B182&amp;"cf"&amp;D182&amp;"a"&amp;IF(ДАННЫЕ!$BX182&gt;0,1,0)&amp;IF(ДАННЫЕ!$BF182&gt;500,1,IF(ДАННЫЕ!$BF182&gt;350,2,IF(ДАННЫЕ!$BF182&gt;=200,3,IF(ДАННЫЕ!$BF182&gt;=100,4,IF(ДАННЫЕ!$BF182&gt;=50,5,IF(ДАННЫЕ!$BF182&lt;50,6,0))))))&amp;"AR"&amp;IF(DATEDIF(ДАННЫЕ!$BX182,ДАННЫЕ!$F$1,"y")&gt;1,1,0)&amp;"VG"&amp;IF(ДАННЫЕ!$BH182="0",1,0)&amp;"o"&amp;IF(T182+ДАННЫЕ!$AF182+ДАННЫЕ!$AG182+ДАННЫЕ!$AH182+ДАННЫЕ!$AI182+ДАННЫЕ!$AJ182+ДАННЫЕ!$AP182+ДАННЫЕ!$AQ182+ДАННЫЕ!$AR182+ДАННЫЕ!$AU182+ДАННЫЕ!$AW182+ДАННЫЕ!$AS182+ДАННЫЕ!$AT182&gt;0,1,0)&amp;"x"&amp;ДАННЫЕ!$AG182&amp;"p"&amp;IF(ДАННЫЕ!$BY182&gt;0,1,0)&amp;"v"&amp;IF(ДАННЫЕ!$BZ182&gt;0,1,0)&amp;"n"&amp;ДАННЫЕ!$CA182&amp;"t"&amp;ДАННЫЕ!$AY182&amp;"k"&amp;ДАННЫЕ!$CB182&amp;"q"&amp;ДАННЫЕ!$CC182&amp;"w"&amp;ДАННЫЕ!$CD182&amp;"e"&amp;ДАННЫЕ!$CE182&amp;"m"&amp;ДАННЫЕ!$CF182&amp;"c"&amp;ДАННЫЕ!$CG182&amp;"z"&amp;ДАННЫЕ!$CH182&amp;"d"&amp;IF(H182=4,1,0)&amp;"s"&amp;IF(ДАННЫЕ!$J182=1,0,1)&amp;"u"&amp;IF(ДАННЫЕ!$CJ182&gt;0,1,0)</f>
        <v>g0cf0a06AR1VG0o0xp0v0ntkqwemczd0s1u0</v>
      </c>
      <c r="O182" s="28" t="str">
        <f>ДАННЫЕ!$I182&amp;"g"&amp;B182&amp;A182&amp;"f"&amp;P182&amp;"c"&amp;IF(ДАННЫЕ!$U182&gt;0,1,0)&amp;"s"&amp;IF(ДАННЫЕ!$Q182&gt;0,IF(YEAR(ДАННЫЕ!$F$1)=YEAR(ДАННЫЕ!$Q182),IF(MONTH(ДАННЫЕ!$F$1)=MONTH(ДАННЫЕ!$Q182),111,11),1),0)&amp;"i"&amp;IF(ДАННЫЕ!$R182+ДАННЫЕ!$S182+ДАННЫЕ!$T182=0,0,1)&amp;"h"&amp;IF(ДАННЫЕ!$P182&gt;0,1,0)&amp;"p"&amp;IF(ДАННЫЕ!$CI182&gt;0,IF(YEAR(ДАННЫЕ!$F$1)=YEAR(ДАННЫЕ!$CI182),IF(MONTH(ДАННЫЕ!$F$1)=MONTH(ДАННЫЕ!$CI182),111,11),1),0)&amp;"d"&amp;IF(ДАННЫЕ!$CJ182&gt;0,IF(YEAR(ДАННЫЕ!$F$1)=YEAR(ДАННЫЕ!$CJ182),IF(MONTH(ДАННЫЕ!$F$1)=MONTH(ДАННЫЕ!$CJ182),111,11),1),0)&amp;"o"&amp;IF(ДАННЫЕ!$CK182&gt;0,IF(MONTH(ДАННЫЕ!$F$1)=MONTH(ДАННЫЕ!$CK182),111,11),0)&amp;"v"&amp;IF(ДАННЫЕ!$BE182&gt;0,IF(MONTH(ДАННЫЕ!$F$1)=MONTH(ДАННЫЕ!$BE182),111,11),0)</f>
        <v>g00f0c0s0i0h0p0d0o0v0</v>
      </c>
      <c r="P182" s="15">
        <f t="shared" si="8"/>
        <v>0</v>
      </c>
      <c r="Q182" s="15">
        <f>IF(ДАННЫЕ!$F$1&gt;ДАННЫЕ!$N182,IF(YEAR(ДАННЫЕ!$F$1)=YEAR(ДАННЫЕ!M182),1,0),0)</f>
        <v>0</v>
      </c>
      <c r="R182" s="15">
        <f>IF(ДАННЫЕ!$F$1&gt;ДАННЫЕ!$N182,IF(YEAR(ДАННЫЕ!$F$1)=YEAR(ДАННЫЕ!N182),1,0),0)</f>
        <v>0</v>
      </c>
      <c r="S182" s="15">
        <f>IF(ДАННЫЕ!$AA182="2А",1,IF(ДАННЫЕ!$AA182="2Б",2,IF(ДАННЫЕ!$AA182="2В",3,IF(ДАННЫЕ!$AA182=3,4,IF(ДАННЫЕ!$AA182="4А",5,IF(ДАННЫЕ!$AA182="4Б",6,IF(ДАННЫЕ!$AA182="4В",7,IF(ДАННЫЕ!$AA182=5,8,0))))))))</f>
        <v>0</v>
      </c>
      <c r="T182" s="15">
        <f>IF(OR(ДАННЫЕ!$AC182=2,ДАННЫЕ!$AD182=2,ДАННЫЕ!$AE182=2),2,IF(OR(ДАННЫЕ!$AC182=1,ДАННЫЕ!$AD182=1,ДАННЫЕ!$AE182=1),1,0))</f>
        <v>0</v>
      </c>
    </row>
    <row r="183" spans="1:20" ht="15" customHeight="1" x14ac:dyDescent="0.2">
      <c r="A183" s="78">
        <f>IF(B183&gt;0,IF(MONTH(ДАННЫЕ!$F$1)=MONTH(ДАННЫЕ!$B183),1,0),0)</f>
        <v>0</v>
      </c>
      <c r="B183" s="14">
        <f>IF(ДАННЫЕ!$B183&gt;0,IF(YEAR(ДАННЫЕ!$F$1)=YEAR(ДАННЫЕ!$B183),1,0),0)</f>
        <v>0</v>
      </c>
      <c r="C183" s="14">
        <f>IF(ДАННЫЕ!$CM183&gt;0,IF(YEAR(ДАННЫЕ!$F$1)=YEAR(ДАННЫЕ!$CM183),1,0),0)</f>
        <v>0</v>
      </c>
      <c r="D183" s="14">
        <f>IF(ДАННЫЕ!$CJ183&gt;0,IF(ДАННЫЕ!$CL183&gt;ДАННЫЕ!$F$1,1,IF(ДАННЫЕ!$CL183&gt;0,0,1)),0)</f>
        <v>0</v>
      </c>
      <c r="E183" s="43" t="str">
        <f ca="1">IF(ДАННЫЕ!$F$1&gt;0,IF(ДАННЫЕ!$G183&gt;0,DATEDIF(ДАННЫЕ!$G183,ДАННЫЕ!$F$1,"y"),""),IF(ДАННЫЕ!$G183&gt;0,DATEDIF(ДАННЫЕ!$G183,TODAY(),"y"),""))</f>
        <v/>
      </c>
      <c r="F183" s="43" t="str">
        <f xml:space="preserve"> IF(ДАННЫЕ!$F183="М",IF(E183&gt;=18,IF(E183&lt;60,1,""),""),"")&amp;IF(ДАННЫЕ!$F183="Ж",IF(E183&gt;=18,IF(E183&lt;55,1,""),""),"")</f>
        <v/>
      </c>
      <c r="G183" s="43" t="str">
        <f xml:space="preserve"> IF(ДАННЫЕ!$F183="М",IF(E183&gt;=60,2,""),"")&amp;IF(ДАННЫЕ!$F183="Ж",IF(E183&gt;=55,2,""),"")</f>
        <v/>
      </c>
      <c r="H183" s="43" t="str">
        <f t="shared" ca="1" si="6"/>
        <v/>
      </c>
      <c r="I183" s="43" t="str">
        <f t="shared" ca="1" si="7"/>
        <v>03</v>
      </c>
      <c r="J183" s="28" t="str">
        <f ca="1">ДАННЫЕ!$F183&amp;H183&amp;I183&amp;ДАННЫЕ!$I183&amp;"m"&amp;IF(ДАННЫЕ!$I183&gt;0,IF(ДАННЫЕ!$J183&gt;0,0,1),"")&amp;"f"&amp;IF(ДАННЫЕ!$R183&gt;0,IF(YEAR(ДАННЫЕ!$F$1)=YEAR(ДАННЫЕ!$R183),1,0),0)&amp;"z"&amp;ДАННЫЕ!$R183&amp;"p"&amp;ДАННЫЕ!$S183&amp;"i"&amp;ДАННЫЕ!$T183&amp;"h"&amp;ДАННЫЕ!$K183&amp;"be"&amp;ДАННЫЕ!$BI183&amp;"CD"&amp;IF(ДАННЫЕ!BF183&gt;500,4,IF(ДАННЫЕ!BF183&gt;350,3,IF(ДАННЫЕ!BF183&gt;200,2,IF(ДАННЫЕ!BF183&gt;0,1,0))))&amp;"g"&amp;B183&amp;"d"&amp;H183&amp;"l"&amp;ДАННЫЕ!AT183&amp;"a"&amp;ДАННЫЕ!$V183&amp;"v"&amp;R183&amp;"k"&amp;ДАННЫЕ!$U183&amp;"s"&amp;ДАННЫЕ!$Y183&amp;"t"&amp;ДАННЫЕ!$X183&amp;"b"&amp;IF(ДАННЫЕ!$Q183&gt;1,1,0)&amp;"PP"&amp;ДАННЫЕ!Z183&amp;"c"&amp;S183&amp;"x"&amp;IF(ДАННЫЕ!$BY183&gt;0,IF(YEAR(ДАННЫЕ!$F$1)=YEAR(ДАННЫЕ!$BY183),1,0),0)&amp;"n"&amp;IF(ДАННЫЕ!$BZ183&gt;0,IF(YEAR(ДАННЫЕ!$F$1)=YEAR(ДАННЫЕ!$BZ183),1,0),0)&amp;"u"&amp;D183&amp;"z"&amp;IF(ДАННЫЕ!$CL183&gt;0,IF(YEAR(ДАННЫЕ!$F$1)&gt;YEAR(ДАННЫЕ!$CL183),11,12),0)</f>
        <v>03mf0zpihbeCD0g0dlav0kstb0PPc0x0n0u0z0</v>
      </c>
      <c r="K183" s="28" t="str">
        <f ca="1">ДАННЫЕ!$I183&amp;"x"&amp;B183&amp;"w"&amp;IF(T183+ДАННЫЕ!AD183+ДАННЫЕ!AE183+ДАННЫЕ!AF183+ДАННЫЕ!AG183+ДАННЫЕ!AH183+ДАННЫЕ!$AL183+ДАННЫЕ!AI183+ДАННЫЕ!AJ183+ДАННЫЕ!AK183+ДАННЫЕ!AP183+ДАННЫЕ!AQ183+ДАННЫЕ!AR183+ДАННЫЕ!$AM183+ДАННЫЕ!$AN183+ДАННЫЕ!AS183+ДАННЫЕ!AT183&gt;0,1,0)&amp;IF(OR(T183=2,ДАННЫЕ!AD183=2,ДАННЫЕ!AE183=2,ДАННЫЕ!AF183=2,ДАННЫЕ!AG183=2,ДАННЫЕ!AH183=2,ДАННЫЕ!$AL183=2,ДАННЫЕ!AI183=2,ДАННЫЕ!AJ183=2,ДАННЫЕ!AK183=2,ДАННЫЕ!AP183=2,ДАННЫЕ!AQ183=2,ДАННЫЕ!AR183=2,ДАННЫЕ!$AM183=2,ДАННЫЕ!$AN183=2,ДАННЫЕ!AS183=2,ДАННЫЕ!AT183=2),2,0)&amp;"t"&amp;IF(T183&gt;0,"1"&amp;T183,"00")&amp;"f"&amp;IF(ДАННЫЕ!$AC183,"1"&amp;ДАННЫЕ!$AC183,"00")&amp;"b"&amp;IF(ДАННЫЕ!$AD183,"1"&amp;ДАННЫЕ!$AD183,"00")&amp;"g"&amp;IF(ДАННЫЕ!$AF183,"1"&amp;ДАННЫЕ!$AF183,"00")&amp;"c"&amp;IF(ДАННЫЕ!$AG183,"1"&amp;ДАННЫЕ!$AG183,"00")&amp;"i"&amp;IF(ДАННЫЕ!$AH183,"1"&amp;ДАННЫЕ!$AH183,"00")&amp;"r"&amp;IF(ДАННЫЕ!$AL183,"1"&amp;ДАННЫЕ!$AL183,"00")&amp;"m"&amp;IF(ДАННЫЕ!$AI183,"1"&amp;ДАННЫЕ!$AI183,"00")&amp;"hS"&amp;IF(ДАННЫЕ!$AJ183,"1"&amp;ДАННЫЕ!$AJ183,"00")&amp;"hZ"&amp;IF(ДАННЫЕ!$AK183,"1"&amp;ДАННЫЕ!$AK183,"00")&amp;"p"&amp;IF(ДАННЫЕ!$AP183,"1"&amp;ДАННЫЕ!$AP183,"00")&amp;"k"&amp;IF(ДАННЫЕ!$AQ183,"1"&amp;ДАННЫЕ!$AQ183,"00")&amp;"z"&amp;IF(ДАННЫЕ!$AR183,"1"&amp;ДАННЫЕ!$AR183,"00")&amp;"j"&amp;IF(ДАННЫЕ!$AM183,"1"&amp;ДАННЫЕ!$AM183,"00")&amp;"n"&amp;IF(ДАННЫЕ!$AN183,"1"&amp;ДАННЫЕ!$AN183,"00")&amp;"E"&amp;ДАННЫЕ!BI183&amp;"L"&amp;ДАННЫЕ!AO183&amp;"h"&amp;IF(ДАННЫЕ!$AU183&gt;0,1,0)&amp;"v"&amp;IF(ДАННЫЕ!$AW183&gt;0,1,0)&amp;"a"&amp;IF(ДАННЫЕ!$AS183,"1"&amp;ДАННЫЕ!$AS183,"00")&amp;"s"&amp;IF(ДАННЫЕ!$AT183,"1"&amp;ДАННЫЕ!$AT183,"00")&amp;"u"&amp;IF(ДАННЫЕ!$CJ183&gt;0,1,0)&amp;"y"&amp;B183&amp;"d"&amp;H183&amp;"e"&amp;F183&amp;G183</f>
        <v>x0w00t00f00b00g00c00i00r00m00hS00hZ00p00k00z00j00n00ELh0v0a00s00u0y0de</v>
      </c>
      <c r="L183" s="28" t="str">
        <f ca="1">ДАННЫЕ!$I183&amp;"VN"&amp;IF(ДАННЫЕ!AW183&gt;0,11,10)&amp;"CD"&amp;IF(ДАННЫЕ!BF183&gt;500,16,IF(ДАННЫЕ!BF183&gt;350,15,IF(ДАННЫЕ!BF183&gt;=200,14,IF(ДАННЫЕ!BF183&gt;=100,13,IF(ДАННЫЕ!BF183&gt;=50,12,IF(ДАННЫЕ!BF183&gt;0,11,10))))))&amp;"AR"&amp;IF(ДАННЫЕ!BX183&gt;0,1,0)&amp;"GD"&amp;B183&amp;"VV"&amp;IF(E183&gt;=5,IF(E183&lt;18,1,0),0)</f>
        <v>VN10CD10AR0GD0VV0</v>
      </c>
      <c r="M183" s="28" t="str">
        <f>ДАННЫЕ!$I183&amp;"b"&amp;ДАННЫЕ!$BI183&amp;"r"&amp;ДАННЫЕ!$BJ183&amp;"CD"&amp;IF(ДАННЫЕ!BF183&gt;0,IF(ДАННЫЕ!BF183&lt;200,1,IF(ДАННЫЕ!BF183&lt;350,2,3)),0)&amp;"h"&amp;IF(ДАННЫЕ!$BK183+ДАННЫЕ!$BL183+ДАННЫЕ!$BM183&gt;0,1,0)&amp;"x"&amp;ДАННЫЕ!$BK183&amp;"y"&amp;ДАННЫЕ!$BL183&amp;"z"&amp;ДАННЫЕ!$BM183&amp;"c"&amp;IF(ДАННЫЕ!$BK183+ДАННЫЕ!$BL183+ДАННЫЕ!$BM183=3,1,0)&amp;"a"&amp;IF(ДАННЫЕ!$BQ183+ДАННЫЕ!$BR183&gt;0,1,0)&amp;"d"&amp;ДАННЫЕ!$BQ183&amp;"v"&amp;ДАННЫЕ!$BR183&amp;"p"&amp;ДАННЫЕ!$BS183&amp;"n"&amp;ДАННЫЕ!$BU183&amp;"t"&amp;ДАННЫЕ!$BV183&amp;"o"&amp;ДАННЫЕ!$BT183&amp;"l"&amp;IF(ДАННЫЕ!$BN183&gt;0,1,0)&amp;ДАННЫЕ!$BN183&amp;"g"&amp;ДАННЫЕ!$BO183&amp;"s"&amp;ДАННЫЕ!$BP183&amp;"DZ"&amp;IF(ДАННЫЕ!B183-ДАННЫЕ!G183 &lt; 60,IF(ДАННЫЕ!B183-ДАННЫЕ!G183 &gt;= 0,1,0),0)&amp;"u"&amp;IF(ДАННЫЕ!$CJ183&gt;0,1,0)</f>
        <v>brCD0h0xyzc0a0dvpntol0gsDZ1u0</v>
      </c>
      <c r="N183" s="28" t="str">
        <f ca="1">ДАННЫЕ!$F183&amp;ДАННЫЕ!$I183&amp;"g"&amp;B183&amp;"cf"&amp;D183&amp;"a"&amp;IF(ДАННЫЕ!$BX183&gt;0,1,0)&amp;IF(ДАННЫЕ!$BF183&gt;500,1,IF(ДАННЫЕ!$BF183&gt;350,2,IF(ДАННЫЕ!$BF183&gt;=200,3,IF(ДАННЫЕ!$BF183&gt;=100,4,IF(ДАННЫЕ!$BF183&gt;=50,5,IF(ДАННЫЕ!$BF183&lt;50,6,0))))))&amp;"AR"&amp;IF(DATEDIF(ДАННЫЕ!$BX183,ДАННЫЕ!$F$1,"y")&gt;1,1,0)&amp;"VG"&amp;IF(ДАННЫЕ!$BH183="0",1,0)&amp;"o"&amp;IF(T183+ДАННЫЕ!$AF183+ДАННЫЕ!$AG183+ДАННЫЕ!$AH183+ДАННЫЕ!$AI183+ДАННЫЕ!$AJ183+ДАННЫЕ!$AP183+ДАННЫЕ!$AQ183+ДАННЫЕ!$AR183+ДАННЫЕ!$AU183+ДАННЫЕ!$AW183+ДАННЫЕ!$AS183+ДАННЫЕ!$AT183&gt;0,1,0)&amp;"x"&amp;ДАННЫЕ!$AG183&amp;"p"&amp;IF(ДАННЫЕ!$BY183&gt;0,1,0)&amp;"v"&amp;IF(ДАННЫЕ!$BZ183&gt;0,1,0)&amp;"n"&amp;ДАННЫЕ!$CA183&amp;"t"&amp;ДАННЫЕ!$AY183&amp;"k"&amp;ДАННЫЕ!$CB183&amp;"q"&amp;ДАННЫЕ!$CC183&amp;"w"&amp;ДАННЫЕ!$CD183&amp;"e"&amp;ДАННЫЕ!$CE183&amp;"m"&amp;ДАННЫЕ!$CF183&amp;"c"&amp;ДАННЫЕ!$CG183&amp;"z"&amp;ДАННЫЕ!$CH183&amp;"d"&amp;IF(H183=4,1,0)&amp;"s"&amp;IF(ДАННЫЕ!$J183=1,0,1)&amp;"u"&amp;IF(ДАННЫЕ!$CJ183&gt;0,1,0)</f>
        <v>g0cf0a06AR1VG0o0xp0v0ntkqwemczd0s1u0</v>
      </c>
      <c r="O183" s="28" t="str">
        <f>ДАННЫЕ!$I183&amp;"g"&amp;B183&amp;A183&amp;"f"&amp;P183&amp;"c"&amp;IF(ДАННЫЕ!$U183&gt;0,1,0)&amp;"s"&amp;IF(ДАННЫЕ!$Q183&gt;0,IF(YEAR(ДАННЫЕ!$F$1)=YEAR(ДАННЫЕ!$Q183),IF(MONTH(ДАННЫЕ!$F$1)=MONTH(ДАННЫЕ!$Q183),111,11),1),0)&amp;"i"&amp;IF(ДАННЫЕ!$R183+ДАННЫЕ!$S183+ДАННЫЕ!$T183=0,0,1)&amp;"h"&amp;IF(ДАННЫЕ!$P183&gt;0,1,0)&amp;"p"&amp;IF(ДАННЫЕ!$CI183&gt;0,IF(YEAR(ДАННЫЕ!$F$1)=YEAR(ДАННЫЕ!$CI183),IF(MONTH(ДАННЫЕ!$F$1)=MONTH(ДАННЫЕ!$CI183),111,11),1),0)&amp;"d"&amp;IF(ДАННЫЕ!$CJ183&gt;0,IF(YEAR(ДАННЫЕ!$F$1)=YEAR(ДАННЫЕ!$CJ183),IF(MONTH(ДАННЫЕ!$F$1)=MONTH(ДАННЫЕ!$CJ183),111,11),1),0)&amp;"o"&amp;IF(ДАННЫЕ!$CK183&gt;0,IF(MONTH(ДАННЫЕ!$F$1)=MONTH(ДАННЫЕ!$CK183),111,11),0)&amp;"v"&amp;IF(ДАННЫЕ!$BE183&gt;0,IF(MONTH(ДАННЫЕ!$F$1)=MONTH(ДАННЫЕ!$BE183),111,11),0)</f>
        <v>g00f0c0s0i0h0p0d0o0v0</v>
      </c>
      <c r="P183" s="15">
        <f t="shared" si="8"/>
        <v>0</v>
      </c>
      <c r="Q183" s="15">
        <f>IF(ДАННЫЕ!$F$1&gt;ДАННЫЕ!$N183,IF(YEAR(ДАННЫЕ!$F$1)=YEAR(ДАННЫЕ!M183),1,0),0)</f>
        <v>0</v>
      </c>
      <c r="R183" s="15">
        <f>IF(ДАННЫЕ!$F$1&gt;ДАННЫЕ!$N183,IF(YEAR(ДАННЫЕ!$F$1)=YEAR(ДАННЫЕ!N183),1,0),0)</f>
        <v>0</v>
      </c>
      <c r="S183" s="15">
        <f>IF(ДАННЫЕ!$AA183="2А",1,IF(ДАННЫЕ!$AA183="2Б",2,IF(ДАННЫЕ!$AA183="2В",3,IF(ДАННЫЕ!$AA183=3,4,IF(ДАННЫЕ!$AA183="4А",5,IF(ДАННЫЕ!$AA183="4Б",6,IF(ДАННЫЕ!$AA183="4В",7,IF(ДАННЫЕ!$AA183=5,8,0))))))))</f>
        <v>0</v>
      </c>
      <c r="T183" s="15">
        <f>IF(OR(ДАННЫЕ!$AC183=2,ДАННЫЕ!$AD183=2,ДАННЫЕ!$AE183=2),2,IF(OR(ДАННЫЕ!$AC183=1,ДАННЫЕ!$AD183=1,ДАННЫЕ!$AE183=1),1,0))</f>
        <v>0</v>
      </c>
    </row>
    <row r="184" spans="1:20" ht="15" customHeight="1" x14ac:dyDescent="0.2">
      <c r="A184" s="78">
        <f>IF(B184&gt;0,IF(MONTH(ДАННЫЕ!$F$1)=MONTH(ДАННЫЕ!$B184),1,0),0)</f>
        <v>0</v>
      </c>
      <c r="B184" s="14">
        <f>IF(ДАННЫЕ!$B184&gt;0,IF(YEAR(ДАННЫЕ!$F$1)=YEAR(ДАННЫЕ!$B184),1,0),0)</f>
        <v>0</v>
      </c>
      <c r="C184" s="14">
        <f>IF(ДАННЫЕ!$CM184&gt;0,IF(YEAR(ДАННЫЕ!$F$1)=YEAR(ДАННЫЕ!$CM184),1,0),0)</f>
        <v>0</v>
      </c>
      <c r="D184" s="14">
        <f>IF(ДАННЫЕ!$CJ184&gt;0,IF(ДАННЫЕ!$CL184&gt;ДАННЫЕ!$F$1,1,IF(ДАННЫЕ!$CL184&gt;0,0,1)),0)</f>
        <v>0</v>
      </c>
      <c r="E184" s="43" t="str">
        <f ca="1">IF(ДАННЫЕ!$F$1&gt;0,IF(ДАННЫЕ!$G184&gt;0,DATEDIF(ДАННЫЕ!$G184,ДАННЫЕ!$F$1,"y"),""),IF(ДАННЫЕ!$G184&gt;0,DATEDIF(ДАННЫЕ!$G184,TODAY(),"y"),""))</f>
        <v/>
      </c>
      <c r="F184" s="43" t="str">
        <f xml:space="preserve"> IF(ДАННЫЕ!$F184="М",IF(E184&gt;=18,IF(E184&lt;60,1,""),""),"")&amp;IF(ДАННЫЕ!$F184="Ж",IF(E184&gt;=18,IF(E184&lt;55,1,""),""),"")</f>
        <v/>
      </c>
      <c r="G184" s="43" t="str">
        <f xml:space="preserve"> IF(ДАННЫЕ!$F184="М",IF(E184&gt;=60,2,""),"")&amp;IF(ДАННЫЕ!$F184="Ж",IF(E184&gt;=55,2,""),"")</f>
        <v/>
      </c>
      <c r="H184" s="43" t="str">
        <f t="shared" ca="1" si="6"/>
        <v/>
      </c>
      <c r="I184" s="43" t="str">
        <f t="shared" ca="1" si="7"/>
        <v>03</v>
      </c>
      <c r="J184" s="28" t="str">
        <f ca="1">ДАННЫЕ!$F184&amp;H184&amp;I184&amp;ДАННЫЕ!$I184&amp;"m"&amp;IF(ДАННЫЕ!$I184&gt;0,IF(ДАННЫЕ!$J184&gt;0,0,1),"")&amp;"f"&amp;IF(ДАННЫЕ!$R184&gt;0,IF(YEAR(ДАННЫЕ!$F$1)=YEAR(ДАННЫЕ!$R184),1,0),0)&amp;"z"&amp;ДАННЫЕ!$R184&amp;"p"&amp;ДАННЫЕ!$S184&amp;"i"&amp;ДАННЫЕ!$T184&amp;"h"&amp;ДАННЫЕ!$K184&amp;"be"&amp;ДАННЫЕ!$BI184&amp;"CD"&amp;IF(ДАННЫЕ!BF184&gt;500,4,IF(ДАННЫЕ!BF184&gt;350,3,IF(ДАННЫЕ!BF184&gt;200,2,IF(ДАННЫЕ!BF184&gt;0,1,0))))&amp;"g"&amp;B184&amp;"d"&amp;H184&amp;"l"&amp;ДАННЫЕ!AT184&amp;"a"&amp;ДАННЫЕ!$V184&amp;"v"&amp;R184&amp;"k"&amp;ДАННЫЕ!$U184&amp;"s"&amp;ДАННЫЕ!$Y184&amp;"t"&amp;ДАННЫЕ!$X184&amp;"b"&amp;IF(ДАННЫЕ!$Q184&gt;1,1,0)&amp;"PP"&amp;ДАННЫЕ!Z184&amp;"c"&amp;S184&amp;"x"&amp;IF(ДАННЫЕ!$BY184&gt;0,IF(YEAR(ДАННЫЕ!$F$1)=YEAR(ДАННЫЕ!$BY184),1,0),0)&amp;"n"&amp;IF(ДАННЫЕ!$BZ184&gt;0,IF(YEAR(ДАННЫЕ!$F$1)=YEAR(ДАННЫЕ!$BZ184),1,0),0)&amp;"u"&amp;D184&amp;"z"&amp;IF(ДАННЫЕ!$CL184&gt;0,IF(YEAR(ДАННЫЕ!$F$1)&gt;YEAR(ДАННЫЕ!$CL184),11,12),0)</f>
        <v>03mf0zpihbeCD0g0dlav0kstb0PPc0x0n0u0z0</v>
      </c>
      <c r="K184" s="28" t="str">
        <f ca="1">ДАННЫЕ!$I184&amp;"x"&amp;B184&amp;"w"&amp;IF(T184+ДАННЫЕ!AD184+ДАННЫЕ!AE184+ДАННЫЕ!AF184+ДАННЫЕ!AG184+ДАННЫЕ!AH184+ДАННЫЕ!$AL184+ДАННЫЕ!AI184+ДАННЫЕ!AJ184+ДАННЫЕ!AK184+ДАННЫЕ!AP184+ДАННЫЕ!AQ184+ДАННЫЕ!AR184+ДАННЫЕ!$AM184+ДАННЫЕ!$AN184+ДАННЫЕ!AS184+ДАННЫЕ!AT184&gt;0,1,0)&amp;IF(OR(T184=2,ДАННЫЕ!AD184=2,ДАННЫЕ!AE184=2,ДАННЫЕ!AF184=2,ДАННЫЕ!AG184=2,ДАННЫЕ!AH184=2,ДАННЫЕ!$AL184=2,ДАННЫЕ!AI184=2,ДАННЫЕ!AJ184=2,ДАННЫЕ!AK184=2,ДАННЫЕ!AP184=2,ДАННЫЕ!AQ184=2,ДАННЫЕ!AR184=2,ДАННЫЕ!$AM184=2,ДАННЫЕ!$AN184=2,ДАННЫЕ!AS184=2,ДАННЫЕ!AT184=2),2,0)&amp;"t"&amp;IF(T184&gt;0,"1"&amp;T184,"00")&amp;"f"&amp;IF(ДАННЫЕ!$AC184,"1"&amp;ДАННЫЕ!$AC184,"00")&amp;"b"&amp;IF(ДАННЫЕ!$AD184,"1"&amp;ДАННЫЕ!$AD184,"00")&amp;"g"&amp;IF(ДАННЫЕ!$AF184,"1"&amp;ДАННЫЕ!$AF184,"00")&amp;"c"&amp;IF(ДАННЫЕ!$AG184,"1"&amp;ДАННЫЕ!$AG184,"00")&amp;"i"&amp;IF(ДАННЫЕ!$AH184,"1"&amp;ДАННЫЕ!$AH184,"00")&amp;"r"&amp;IF(ДАННЫЕ!$AL184,"1"&amp;ДАННЫЕ!$AL184,"00")&amp;"m"&amp;IF(ДАННЫЕ!$AI184,"1"&amp;ДАННЫЕ!$AI184,"00")&amp;"hS"&amp;IF(ДАННЫЕ!$AJ184,"1"&amp;ДАННЫЕ!$AJ184,"00")&amp;"hZ"&amp;IF(ДАННЫЕ!$AK184,"1"&amp;ДАННЫЕ!$AK184,"00")&amp;"p"&amp;IF(ДАННЫЕ!$AP184,"1"&amp;ДАННЫЕ!$AP184,"00")&amp;"k"&amp;IF(ДАННЫЕ!$AQ184,"1"&amp;ДАННЫЕ!$AQ184,"00")&amp;"z"&amp;IF(ДАННЫЕ!$AR184,"1"&amp;ДАННЫЕ!$AR184,"00")&amp;"j"&amp;IF(ДАННЫЕ!$AM184,"1"&amp;ДАННЫЕ!$AM184,"00")&amp;"n"&amp;IF(ДАННЫЕ!$AN184,"1"&amp;ДАННЫЕ!$AN184,"00")&amp;"E"&amp;ДАННЫЕ!BI184&amp;"L"&amp;ДАННЫЕ!AO184&amp;"h"&amp;IF(ДАННЫЕ!$AU184&gt;0,1,0)&amp;"v"&amp;IF(ДАННЫЕ!$AW184&gt;0,1,0)&amp;"a"&amp;IF(ДАННЫЕ!$AS184,"1"&amp;ДАННЫЕ!$AS184,"00")&amp;"s"&amp;IF(ДАННЫЕ!$AT184,"1"&amp;ДАННЫЕ!$AT184,"00")&amp;"u"&amp;IF(ДАННЫЕ!$CJ184&gt;0,1,0)&amp;"y"&amp;B184&amp;"d"&amp;H184&amp;"e"&amp;F184&amp;G184</f>
        <v>x0w00t00f00b00g00c00i00r00m00hS00hZ00p00k00z00j00n00ELh0v0a00s00u0y0de</v>
      </c>
      <c r="L184" s="28" t="str">
        <f ca="1">ДАННЫЕ!$I184&amp;"VN"&amp;IF(ДАННЫЕ!AW184&gt;0,11,10)&amp;"CD"&amp;IF(ДАННЫЕ!BF184&gt;500,16,IF(ДАННЫЕ!BF184&gt;350,15,IF(ДАННЫЕ!BF184&gt;=200,14,IF(ДАННЫЕ!BF184&gt;=100,13,IF(ДАННЫЕ!BF184&gt;=50,12,IF(ДАННЫЕ!BF184&gt;0,11,10))))))&amp;"AR"&amp;IF(ДАННЫЕ!BX184&gt;0,1,0)&amp;"GD"&amp;B184&amp;"VV"&amp;IF(E184&gt;=5,IF(E184&lt;18,1,0),0)</f>
        <v>VN10CD10AR0GD0VV0</v>
      </c>
      <c r="M184" s="28" t="str">
        <f>ДАННЫЕ!$I184&amp;"b"&amp;ДАННЫЕ!$BI184&amp;"r"&amp;ДАННЫЕ!$BJ184&amp;"CD"&amp;IF(ДАННЫЕ!BF184&gt;0,IF(ДАННЫЕ!BF184&lt;200,1,IF(ДАННЫЕ!BF184&lt;350,2,3)),0)&amp;"h"&amp;IF(ДАННЫЕ!$BK184+ДАННЫЕ!$BL184+ДАННЫЕ!$BM184&gt;0,1,0)&amp;"x"&amp;ДАННЫЕ!$BK184&amp;"y"&amp;ДАННЫЕ!$BL184&amp;"z"&amp;ДАННЫЕ!$BM184&amp;"c"&amp;IF(ДАННЫЕ!$BK184+ДАННЫЕ!$BL184+ДАННЫЕ!$BM184=3,1,0)&amp;"a"&amp;IF(ДАННЫЕ!$BQ184+ДАННЫЕ!$BR184&gt;0,1,0)&amp;"d"&amp;ДАННЫЕ!$BQ184&amp;"v"&amp;ДАННЫЕ!$BR184&amp;"p"&amp;ДАННЫЕ!$BS184&amp;"n"&amp;ДАННЫЕ!$BU184&amp;"t"&amp;ДАННЫЕ!$BV184&amp;"o"&amp;ДАННЫЕ!$BT184&amp;"l"&amp;IF(ДАННЫЕ!$BN184&gt;0,1,0)&amp;ДАННЫЕ!$BN184&amp;"g"&amp;ДАННЫЕ!$BO184&amp;"s"&amp;ДАННЫЕ!$BP184&amp;"DZ"&amp;IF(ДАННЫЕ!B184-ДАННЫЕ!G184 &lt; 60,IF(ДАННЫЕ!B184-ДАННЫЕ!G184 &gt;= 0,1,0),0)&amp;"u"&amp;IF(ДАННЫЕ!$CJ184&gt;0,1,0)</f>
        <v>brCD0h0xyzc0a0dvpntol0gsDZ1u0</v>
      </c>
      <c r="N184" s="28" t="str">
        <f ca="1">ДАННЫЕ!$F184&amp;ДАННЫЕ!$I184&amp;"g"&amp;B184&amp;"cf"&amp;D184&amp;"a"&amp;IF(ДАННЫЕ!$BX184&gt;0,1,0)&amp;IF(ДАННЫЕ!$BF184&gt;500,1,IF(ДАННЫЕ!$BF184&gt;350,2,IF(ДАННЫЕ!$BF184&gt;=200,3,IF(ДАННЫЕ!$BF184&gt;=100,4,IF(ДАННЫЕ!$BF184&gt;=50,5,IF(ДАННЫЕ!$BF184&lt;50,6,0))))))&amp;"AR"&amp;IF(DATEDIF(ДАННЫЕ!$BX184,ДАННЫЕ!$F$1,"y")&gt;1,1,0)&amp;"VG"&amp;IF(ДАННЫЕ!$BH184="0",1,0)&amp;"o"&amp;IF(T184+ДАННЫЕ!$AF184+ДАННЫЕ!$AG184+ДАННЫЕ!$AH184+ДАННЫЕ!$AI184+ДАННЫЕ!$AJ184+ДАННЫЕ!$AP184+ДАННЫЕ!$AQ184+ДАННЫЕ!$AR184+ДАННЫЕ!$AU184+ДАННЫЕ!$AW184+ДАННЫЕ!$AS184+ДАННЫЕ!$AT184&gt;0,1,0)&amp;"x"&amp;ДАННЫЕ!$AG184&amp;"p"&amp;IF(ДАННЫЕ!$BY184&gt;0,1,0)&amp;"v"&amp;IF(ДАННЫЕ!$BZ184&gt;0,1,0)&amp;"n"&amp;ДАННЫЕ!$CA184&amp;"t"&amp;ДАННЫЕ!$AY184&amp;"k"&amp;ДАННЫЕ!$CB184&amp;"q"&amp;ДАННЫЕ!$CC184&amp;"w"&amp;ДАННЫЕ!$CD184&amp;"e"&amp;ДАННЫЕ!$CE184&amp;"m"&amp;ДАННЫЕ!$CF184&amp;"c"&amp;ДАННЫЕ!$CG184&amp;"z"&amp;ДАННЫЕ!$CH184&amp;"d"&amp;IF(H184=4,1,0)&amp;"s"&amp;IF(ДАННЫЕ!$J184=1,0,1)&amp;"u"&amp;IF(ДАННЫЕ!$CJ184&gt;0,1,0)</f>
        <v>g0cf0a06AR1VG0o0xp0v0ntkqwemczd0s1u0</v>
      </c>
      <c r="O184" s="28" t="str">
        <f>ДАННЫЕ!$I184&amp;"g"&amp;B184&amp;A184&amp;"f"&amp;P184&amp;"c"&amp;IF(ДАННЫЕ!$U184&gt;0,1,0)&amp;"s"&amp;IF(ДАННЫЕ!$Q184&gt;0,IF(YEAR(ДАННЫЕ!$F$1)=YEAR(ДАННЫЕ!$Q184),IF(MONTH(ДАННЫЕ!$F$1)=MONTH(ДАННЫЕ!$Q184),111,11),1),0)&amp;"i"&amp;IF(ДАННЫЕ!$R184+ДАННЫЕ!$S184+ДАННЫЕ!$T184=0,0,1)&amp;"h"&amp;IF(ДАННЫЕ!$P184&gt;0,1,0)&amp;"p"&amp;IF(ДАННЫЕ!$CI184&gt;0,IF(YEAR(ДАННЫЕ!$F$1)=YEAR(ДАННЫЕ!$CI184),IF(MONTH(ДАННЫЕ!$F$1)=MONTH(ДАННЫЕ!$CI184),111,11),1),0)&amp;"d"&amp;IF(ДАННЫЕ!$CJ184&gt;0,IF(YEAR(ДАННЫЕ!$F$1)=YEAR(ДАННЫЕ!$CJ184),IF(MONTH(ДАННЫЕ!$F$1)=MONTH(ДАННЫЕ!$CJ184),111,11),1),0)&amp;"o"&amp;IF(ДАННЫЕ!$CK184&gt;0,IF(MONTH(ДАННЫЕ!$F$1)=MONTH(ДАННЫЕ!$CK184),111,11),0)&amp;"v"&amp;IF(ДАННЫЕ!$BE184&gt;0,IF(MONTH(ДАННЫЕ!$F$1)=MONTH(ДАННЫЕ!$BE184),111,11),0)</f>
        <v>g00f0c0s0i0h0p0d0o0v0</v>
      </c>
      <c r="P184" s="15">
        <f t="shared" si="8"/>
        <v>0</v>
      </c>
      <c r="Q184" s="15">
        <f>IF(ДАННЫЕ!$F$1&gt;ДАННЫЕ!$N184,IF(YEAR(ДАННЫЕ!$F$1)=YEAR(ДАННЫЕ!M184),1,0),0)</f>
        <v>0</v>
      </c>
      <c r="R184" s="15">
        <f>IF(ДАННЫЕ!$F$1&gt;ДАННЫЕ!$N184,IF(YEAR(ДАННЫЕ!$F$1)=YEAR(ДАННЫЕ!N184),1,0),0)</f>
        <v>0</v>
      </c>
      <c r="S184" s="15">
        <f>IF(ДАННЫЕ!$AA184="2А",1,IF(ДАННЫЕ!$AA184="2Б",2,IF(ДАННЫЕ!$AA184="2В",3,IF(ДАННЫЕ!$AA184=3,4,IF(ДАННЫЕ!$AA184="4А",5,IF(ДАННЫЕ!$AA184="4Б",6,IF(ДАННЫЕ!$AA184="4В",7,IF(ДАННЫЕ!$AA184=5,8,0))))))))</f>
        <v>0</v>
      </c>
      <c r="T184" s="15">
        <f>IF(OR(ДАННЫЕ!$AC184=2,ДАННЫЕ!$AD184=2,ДАННЫЕ!$AE184=2),2,IF(OR(ДАННЫЕ!$AC184=1,ДАННЫЕ!$AD184=1,ДАННЫЕ!$AE184=1),1,0))</f>
        <v>0</v>
      </c>
    </row>
    <row r="185" spans="1:20" ht="15" customHeight="1" x14ac:dyDescent="0.2">
      <c r="A185" s="78">
        <f>IF(B185&gt;0,IF(MONTH(ДАННЫЕ!$F$1)=MONTH(ДАННЫЕ!$B185),1,0),0)</f>
        <v>0</v>
      </c>
      <c r="B185" s="14">
        <f>IF(ДАННЫЕ!$B185&gt;0,IF(YEAR(ДАННЫЕ!$F$1)=YEAR(ДАННЫЕ!$B185),1,0),0)</f>
        <v>0</v>
      </c>
      <c r="C185" s="14">
        <f>IF(ДАННЫЕ!$CM185&gt;0,IF(YEAR(ДАННЫЕ!$F$1)=YEAR(ДАННЫЕ!$CM185),1,0),0)</f>
        <v>0</v>
      </c>
      <c r="D185" s="14">
        <f>IF(ДАННЫЕ!$CJ185&gt;0,IF(ДАННЫЕ!$CL185&gt;ДАННЫЕ!$F$1,1,IF(ДАННЫЕ!$CL185&gt;0,0,1)),0)</f>
        <v>0</v>
      </c>
      <c r="E185" s="43" t="str">
        <f ca="1">IF(ДАННЫЕ!$F$1&gt;0,IF(ДАННЫЕ!$G185&gt;0,DATEDIF(ДАННЫЕ!$G185,ДАННЫЕ!$F$1,"y"),""),IF(ДАННЫЕ!$G185&gt;0,DATEDIF(ДАННЫЕ!$G185,TODAY(),"y"),""))</f>
        <v/>
      </c>
      <c r="F185" s="43" t="str">
        <f xml:space="preserve"> IF(ДАННЫЕ!$F185="М",IF(E185&gt;=18,IF(E185&lt;60,1,""),""),"")&amp;IF(ДАННЫЕ!$F185="Ж",IF(E185&gt;=18,IF(E185&lt;55,1,""),""),"")</f>
        <v/>
      </c>
      <c r="G185" s="43" t="str">
        <f xml:space="preserve"> IF(ДАННЫЕ!$F185="М",IF(E185&gt;=60,2,""),"")&amp;IF(ДАННЫЕ!$F185="Ж",IF(E185&gt;=55,2,""),"")</f>
        <v/>
      </c>
      <c r="H185" s="43" t="str">
        <f t="shared" ca="1" si="6"/>
        <v/>
      </c>
      <c r="I185" s="43" t="str">
        <f t="shared" ca="1" si="7"/>
        <v>03</v>
      </c>
      <c r="J185" s="28" t="str">
        <f ca="1">ДАННЫЕ!$F185&amp;H185&amp;I185&amp;ДАННЫЕ!$I185&amp;"m"&amp;IF(ДАННЫЕ!$I185&gt;0,IF(ДАННЫЕ!$J185&gt;0,0,1),"")&amp;"f"&amp;IF(ДАННЫЕ!$R185&gt;0,IF(YEAR(ДАННЫЕ!$F$1)=YEAR(ДАННЫЕ!$R185),1,0),0)&amp;"z"&amp;ДАННЫЕ!$R185&amp;"p"&amp;ДАННЫЕ!$S185&amp;"i"&amp;ДАННЫЕ!$T185&amp;"h"&amp;ДАННЫЕ!$K185&amp;"be"&amp;ДАННЫЕ!$BI185&amp;"CD"&amp;IF(ДАННЫЕ!BF185&gt;500,4,IF(ДАННЫЕ!BF185&gt;350,3,IF(ДАННЫЕ!BF185&gt;200,2,IF(ДАННЫЕ!BF185&gt;0,1,0))))&amp;"g"&amp;B185&amp;"d"&amp;H185&amp;"l"&amp;ДАННЫЕ!AT185&amp;"a"&amp;ДАННЫЕ!$V185&amp;"v"&amp;R185&amp;"k"&amp;ДАННЫЕ!$U185&amp;"s"&amp;ДАННЫЕ!$Y185&amp;"t"&amp;ДАННЫЕ!$X185&amp;"b"&amp;IF(ДАННЫЕ!$Q185&gt;1,1,0)&amp;"PP"&amp;ДАННЫЕ!Z185&amp;"c"&amp;S185&amp;"x"&amp;IF(ДАННЫЕ!$BY185&gt;0,IF(YEAR(ДАННЫЕ!$F$1)=YEAR(ДАННЫЕ!$BY185),1,0),0)&amp;"n"&amp;IF(ДАННЫЕ!$BZ185&gt;0,IF(YEAR(ДАННЫЕ!$F$1)=YEAR(ДАННЫЕ!$BZ185),1,0),0)&amp;"u"&amp;D185&amp;"z"&amp;IF(ДАННЫЕ!$CL185&gt;0,IF(YEAR(ДАННЫЕ!$F$1)&gt;YEAR(ДАННЫЕ!$CL185),11,12),0)</f>
        <v>03mf0zpihbeCD0g0dlav0kstb0PPc0x0n0u0z0</v>
      </c>
      <c r="K185" s="28" t="str">
        <f ca="1">ДАННЫЕ!$I185&amp;"x"&amp;B185&amp;"w"&amp;IF(T185+ДАННЫЕ!AD185+ДАННЫЕ!AE185+ДАННЫЕ!AF185+ДАННЫЕ!AG185+ДАННЫЕ!AH185+ДАННЫЕ!$AL185+ДАННЫЕ!AI185+ДАННЫЕ!AJ185+ДАННЫЕ!AK185+ДАННЫЕ!AP185+ДАННЫЕ!AQ185+ДАННЫЕ!AR185+ДАННЫЕ!$AM185+ДАННЫЕ!$AN185+ДАННЫЕ!AS185+ДАННЫЕ!AT185&gt;0,1,0)&amp;IF(OR(T185=2,ДАННЫЕ!AD185=2,ДАННЫЕ!AE185=2,ДАННЫЕ!AF185=2,ДАННЫЕ!AG185=2,ДАННЫЕ!AH185=2,ДАННЫЕ!$AL185=2,ДАННЫЕ!AI185=2,ДАННЫЕ!AJ185=2,ДАННЫЕ!AK185=2,ДАННЫЕ!AP185=2,ДАННЫЕ!AQ185=2,ДАННЫЕ!AR185=2,ДАННЫЕ!$AM185=2,ДАННЫЕ!$AN185=2,ДАННЫЕ!AS185=2,ДАННЫЕ!AT185=2),2,0)&amp;"t"&amp;IF(T185&gt;0,"1"&amp;T185,"00")&amp;"f"&amp;IF(ДАННЫЕ!$AC185,"1"&amp;ДАННЫЕ!$AC185,"00")&amp;"b"&amp;IF(ДАННЫЕ!$AD185,"1"&amp;ДАННЫЕ!$AD185,"00")&amp;"g"&amp;IF(ДАННЫЕ!$AF185,"1"&amp;ДАННЫЕ!$AF185,"00")&amp;"c"&amp;IF(ДАННЫЕ!$AG185,"1"&amp;ДАННЫЕ!$AG185,"00")&amp;"i"&amp;IF(ДАННЫЕ!$AH185,"1"&amp;ДАННЫЕ!$AH185,"00")&amp;"r"&amp;IF(ДАННЫЕ!$AL185,"1"&amp;ДАННЫЕ!$AL185,"00")&amp;"m"&amp;IF(ДАННЫЕ!$AI185,"1"&amp;ДАННЫЕ!$AI185,"00")&amp;"hS"&amp;IF(ДАННЫЕ!$AJ185,"1"&amp;ДАННЫЕ!$AJ185,"00")&amp;"hZ"&amp;IF(ДАННЫЕ!$AK185,"1"&amp;ДАННЫЕ!$AK185,"00")&amp;"p"&amp;IF(ДАННЫЕ!$AP185,"1"&amp;ДАННЫЕ!$AP185,"00")&amp;"k"&amp;IF(ДАННЫЕ!$AQ185,"1"&amp;ДАННЫЕ!$AQ185,"00")&amp;"z"&amp;IF(ДАННЫЕ!$AR185,"1"&amp;ДАННЫЕ!$AR185,"00")&amp;"j"&amp;IF(ДАННЫЕ!$AM185,"1"&amp;ДАННЫЕ!$AM185,"00")&amp;"n"&amp;IF(ДАННЫЕ!$AN185,"1"&amp;ДАННЫЕ!$AN185,"00")&amp;"E"&amp;ДАННЫЕ!BI185&amp;"L"&amp;ДАННЫЕ!AO185&amp;"h"&amp;IF(ДАННЫЕ!$AU185&gt;0,1,0)&amp;"v"&amp;IF(ДАННЫЕ!$AW185&gt;0,1,0)&amp;"a"&amp;IF(ДАННЫЕ!$AS185,"1"&amp;ДАННЫЕ!$AS185,"00")&amp;"s"&amp;IF(ДАННЫЕ!$AT185,"1"&amp;ДАННЫЕ!$AT185,"00")&amp;"u"&amp;IF(ДАННЫЕ!$CJ185&gt;0,1,0)&amp;"y"&amp;B185&amp;"d"&amp;H185&amp;"e"&amp;F185&amp;G185</f>
        <v>x0w00t00f00b00g00c00i00r00m00hS00hZ00p00k00z00j00n00ELh0v0a00s00u0y0de</v>
      </c>
      <c r="L185" s="28" t="str">
        <f ca="1">ДАННЫЕ!$I185&amp;"VN"&amp;IF(ДАННЫЕ!AW185&gt;0,11,10)&amp;"CD"&amp;IF(ДАННЫЕ!BF185&gt;500,16,IF(ДАННЫЕ!BF185&gt;350,15,IF(ДАННЫЕ!BF185&gt;=200,14,IF(ДАННЫЕ!BF185&gt;=100,13,IF(ДАННЫЕ!BF185&gt;=50,12,IF(ДАННЫЕ!BF185&gt;0,11,10))))))&amp;"AR"&amp;IF(ДАННЫЕ!BX185&gt;0,1,0)&amp;"GD"&amp;B185&amp;"VV"&amp;IF(E185&gt;=5,IF(E185&lt;18,1,0),0)</f>
        <v>VN10CD10AR0GD0VV0</v>
      </c>
      <c r="M185" s="28" t="str">
        <f>ДАННЫЕ!$I185&amp;"b"&amp;ДАННЫЕ!$BI185&amp;"r"&amp;ДАННЫЕ!$BJ185&amp;"CD"&amp;IF(ДАННЫЕ!BF185&gt;0,IF(ДАННЫЕ!BF185&lt;200,1,IF(ДАННЫЕ!BF185&lt;350,2,3)),0)&amp;"h"&amp;IF(ДАННЫЕ!$BK185+ДАННЫЕ!$BL185+ДАННЫЕ!$BM185&gt;0,1,0)&amp;"x"&amp;ДАННЫЕ!$BK185&amp;"y"&amp;ДАННЫЕ!$BL185&amp;"z"&amp;ДАННЫЕ!$BM185&amp;"c"&amp;IF(ДАННЫЕ!$BK185+ДАННЫЕ!$BL185+ДАННЫЕ!$BM185=3,1,0)&amp;"a"&amp;IF(ДАННЫЕ!$BQ185+ДАННЫЕ!$BR185&gt;0,1,0)&amp;"d"&amp;ДАННЫЕ!$BQ185&amp;"v"&amp;ДАННЫЕ!$BR185&amp;"p"&amp;ДАННЫЕ!$BS185&amp;"n"&amp;ДАННЫЕ!$BU185&amp;"t"&amp;ДАННЫЕ!$BV185&amp;"o"&amp;ДАННЫЕ!$BT185&amp;"l"&amp;IF(ДАННЫЕ!$BN185&gt;0,1,0)&amp;ДАННЫЕ!$BN185&amp;"g"&amp;ДАННЫЕ!$BO185&amp;"s"&amp;ДАННЫЕ!$BP185&amp;"DZ"&amp;IF(ДАННЫЕ!B185-ДАННЫЕ!G185 &lt; 60,IF(ДАННЫЕ!B185-ДАННЫЕ!G185 &gt;= 0,1,0),0)&amp;"u"&amp;IF(ДАННЫЕ!$CJ185&gt;0,1,0)</f>
        <v>brCD0h0xyzc0a0dvpntol0gsDZ1u0</v>
      </c>
      <c r="N185" s="28" t="str">
        <f ca="1">ДАННЫЕ!$F185&amp;ДАННЫЕ!$I185&amp;"g"&amp;B185&amp;"cf"&amp;D185&amp;"a"&amp;IF(ДАННЫЕ!$BX185&gt;0,1,0)&amp;IF(ДАННЫЕ!$BF185&gt;500,1,IF(ДАННЫЕ!$BF185&gt;350,2,IF(ДАННЫЕ!$BF185&gt;=200,3,IF(ДАННЫЕ!$BF185&gt;=100,4,IF(ДАННЫЕ!$BF185&gt;=50,5,IF(ДАННЫЕ!$BF185&lt;50,6,0))))))&amp;"AR"&amp;IF(DATEDIF(ДАННЫЕ!$BX185,ДАННЫЕ!$F$1,"y")&gt;1,1,0)&amp;"VG"&amp;IF(ДАННЫЕ!$BH185="0",1,0)&amp;"o"&amp;IF(T185+ДАННЫЕ!$AF185+ДАННЫЕ!$AG185+ДАННЫЕ!$AH185+ДАННЫЕ!$AI185+ДАННЫЕ!$AJ185+ДАННЫЕ!$AP185+ДАННЫЕ!$AQ185+ДАННЫЕ!$AR185+ДАННЫЕ!$AU185+ДАННЫЕ!$AW185+ДАННЫЕ!$AS185+ДАННЫЕ!$AT185&gt;0,1,0)&amp;"x"&amp;ДАННЫЕ!$AG185&amp;"p"&amp;IF(ДАННЫЕ!$BY185&gt;0,1,0)&amp;"v"&amp;IF(ДАННЫЕ!$BZ185&gt;0,1,0)&amp;"n"&amp;ДАННЫЕ!$CA185&amp;"t"&amp;ДАННЫЕ!$AY185&amp;"k"&amp;ДАННЫЕ!$CB185&amp;"q"&amp;ДАННЫЕ!$CC185&amp;"w"&amp;ДАННЫЕ!$CD185&amp;"e"&amp;ДАННЫЕ!$CE185&amp;"m"&amp;ДАННЫЕ!$CF185&amp;"c"&amp;ДАННЫЕ!$CG185&amp;"z"&amp;ДАННЫЕ!$CH185&amp;"d"&amp;IF(H185=4,1,0)&amp;"s"&amp;IF(ДАННЫЕ!$J185=1,0,1)&amp;"u"&amp;IF(ДАННЫЕ!$CJ185&gt;0,1,0)</f>
        <v>g0cf0a06AR1VG0o0xp0v0ntkqwemczd0s1u0</v>
      </c>
      <c r="O185" s="28" t="str">
        <f>ДАННЫЕ!$I185&amp;"g"&amp;B185&amp;A185&amp;"f"&amp;P185&amp;"c"&amp;IF(ДАННЫЕ!$U185&gt;0,1,0)&amp;"s"&amp;IF(ДАННЫЕ!$Q185&gt;0,IF(YEAR(ДАННЫЕ!$F$1)=YEAR(ДАННЫЕ!$Q185),IF(MONTH(ДАННЫЕ!$F$1)=MONTH(ДАННЫЕ!$Q185),111,11),1),0)&amp;"i"&amp;IF(ДАННЫЕ!$R185+ДАННЫЕ!$S185+ДАННЫЕ!$T185=0,0,1)&amp;"h"&amp;IF(ДАННЫЕ!$P185&gt;0,1,0)&amp;"p"&amp;IF(ДАННЫЕ!$CI185&gt;0,IF(YEAR(ДАННЫЕ!$F$1)=YEAR(ДАННЫЕ!$CI185),IF(MONTH(ДАННЫЕ!$F$1)=MONTH(ДАННЫЕ!$CI185),111,11),1),0)&amp;"d"&amp;IF(ДАННЫЕ!$CJ185&gt;0,IF(YEAR(ДАННЫЕ!$F$1)=YEAR(ДАННЫЕ!$CJ185),IF(MONTH(ДАННЫЕ!$F$1)=MONTH(ДАННЫЕ!$CJ185),111,11),1),0)&amp;"o"&amp;IF(ДАННЫЕ!$CK185&gt;0,IF(MONTH(ДАННЫЕ!$F$1)=MONTH(ДАННЫЕ!$CK185),111,11),0)&amp;"v"&amp;IF(ДАННЫЕ!$BE185&gt;0,IF(MONTH(ДАННЫЕ!$F$1)=MONTH(ДАННЫЕ!$BE185),111,11),0)</f>
        <v>g00f0c0s0i0h0p0d0o0v0</v>
      </c>
      <c r="P185" s="15">
        <f t="shared" si="8"/>
        <v>0</v>
      </c>
      <c r="Q185" s="15">
        <f>IF(ДАННЫЕ!$F$1&gt;ДАННЫЕ!$N185,IF(YEAR(ДАННЫЕ!$F$1)=YEAR(ДАННЫЕ!M185),1,0),0)</f>
        <v>0</v>
      </c>
      <c r="R185" s="15">
        <f>IF(ДАННЫЕ!$F$1&gt;ДАННЫЕ!$N185,IF(YEAR(ДАННЫЕ!$F$1)=YEAR(ДАННЫЕ!N185),1,0),0)</f>
        <v>0</v>
      </c>
      <c r="S185" s="15">
        <f>IF(ДАННЫЕ!$AA185="2А",1,IF(ДАННЫЕ!$AA185="2Б",2,IF(ДАННЫЕ!$AA185="2В",3,IF(ДАННЫЕ!$AA185=3,4,IF(ДАННЫЕ!$AA185="4А",5,IF(ДАННЫЕ!$AA185="4Б",6,IF(ДАННЫЕ!$AA185="4В",7,IF(ДАННЫЕ!$AA185=5,8,0))))))))</f>
        <v>0</v>
      </c>
      <c r="T185" s="15">
        <f>IF(OR(ДАННЫЕ!$AC185=2,ДАННЫЕ!$AD185=2,ДАННЫЕ!$AE185=2),2,IF(OR(ДАННЫЕ!$AC185=1,ДАННЫЕ!$AD185=1,ДАННЫЕ!$AE185=1),1,0))</f>
        <v>0</v>
      </c>
    </row>
    <row r="186" spans="1:20" ht="15" customHeight="1" x14ac:dyDescent="0.2">
      <c r="A186" s="78">
        <f>IF(B186&gt;0,IF(MONTH(ДАННЫЕ!$F$1)=MONTH(ДАННЫЕ!$B186),1,0),0)</f>
        <v>0</v>
      </c>
      <c r="B186" s="14">
        <f>IF(ДАННЫЕ!$B186&gt;0,IF(YEAR(ДАННЫЕ!$F$1)=YEAR(ДАННЫЕ!$B186),1,0),0)</f>
        <v>0</v>
      </c>
      <c r="C186" s="14">
        <f>IF(ДАННЫЕ!$CM186&gt;0,IF(YEAR(ДАННЫЕ!$F$1)=YEAR(ДАННЫЕ!$CM186),1,0),0)</f>
        <v>0</v>
      </c>
      <c r="D186" s="14">
        <f>IF(ДАННЫЕ!$CJ186&gt;0,IF(ДАННЫЕ!$CL186&gt;ДАННЫЕ!$F$1,1,IF(ДАННЫЕ!$CL186&gt;0,0,1)),0)</f>
        <v>0</v>
      </c>
      <c r="E186" s="43" t="str">
        <f ca="1">IF(ДАННЫЕ!$F$1&gt;0,IF(ДАННЫЕ!$G186&gt;0,DATEDIF(ДАННЫЕ!$G186,ДАННЫЕ!$F$1,"y"),""),IF(ДАННЫЕ!$G186&gt;0,DATEDIF(ДАННЫЕ!$G186,TODAY(),"y"),""))</f>
        <v/>
      </c>
      <c r="F186" s="43" t="str">
        <f xml:space="preserve"> IF(ДАННЫЕ!$F186="М",IF(E186&gt;=18,IF(E186&lt;60,1,""),""),"")&amp;IF(ДАННЫЕ!$F186="Ж",IF(E186&gt;=18,IF(E186&lt;55,1,""),""),"")</f>
        <v/>
      </c>
      <c r="G186" s="43" t="str">
        <f xml:space="preserve"> IF(ДАННЫЕ!$F186="М",IF(E186&gt;=60,2,""),"")&amp;IF(ДАННЫЕ!$F186="Ж",IF(E186&gt;=55,2,""),"")</f>
        <v/>
      </c>
      <c r="H186" s="43" t="str">
        <f t="shared" ca="1" si="6"/>
        <v/>
      </c>
      <c r="I186" s="43" t="str">
        <f t="shared" ca="1" si="7"/>
        <v>03</v>
      </c>
      <c r="J186" s="28" t="str">
        <f ca="1">ДАННЫЕ!$F186&amp;H186&amp;I186&amp;ДАННЫЕ!$I186&amp;"m"&amp;IF(ДАННЫЕ!$I186&gt;0,IF(ДАННЫЕ!$J186&gt;0,0,1),"")&amp;"f"&amp;IF(ДАННЫЕ!$R186&gt;0,IF(YEAR(ДАННЫЕ!$F$1)=YEAR(ДАННЫЕ!$R186),1,0),0)&amp;"z"&amp;ДАННЫЕ!$R186&amp;"p"&amp;ДАННЫЕ!$S186&amp;"i"&amp;ДАННЫЕ!$T186&amp;"h"&amp;ДАННЫЕ!$K186&amp;"be"&amp;ДАННЫЕ!$BI186&amp;"CD"&amp;IF(ДАННЫЕ!BF186&gt;500,4,IF(ДАННЫЕ!BF186&gt;350,3,IF(ДАННЫЕ!BF186&gt;200,2,IF(ДАННЫЕ!BF186&gt;0,1,0))))&amp;"g"&amp;B186&amp;"d"&amp;H186&amp;"l"&amp;ДАННЫЕ!AT186&amp;"a"&amp;ДАННЫЕ!$V186&amp;"v"&amp;R186&amp;"k"&amp;ДАННЫЕ!$U186&amp;"s"&amp;ДАННЫЕ!$Y186&amp;"t"&amp;ДАННЫЕ!$X186&amp;"b"&amp;IF(ДАННЫЕ!$Q186&gt;1,1,0)&amp;"PP"&amp;ДАННЫЕ!Z186&amp;"c"&amp;S186&amp;"x"&amp;IF(ДАННЫЕ!$BY186&gt;0,IF(YEAR(ДАННЫЕ!$F$1)=YEAR(ДАННЫЕ!$BY186),1,0),0)&amp;"n"&amp;IF(ДАННЫЕ!$BZ186&gt;0,IF(YEAR(ДАННЫЕ!$F$1)=YEAR(ДАННЫЕ!$BZ186),1,0),0)&amp;"u"&amp;D186&amp;"z"&amp;IF(ДАННЫЕ!$CL186&gt;0,IF(YEAR(ДАННЫЕ!$F$1)&gt;YEAR(ДАННЫЕ!$CL186),11,12),0)</f>
        <v>03mf0zpihbeCD0g0dlav0kstb0PPc0x0n0u0z0</v>
      </c>
      <c r="K186" s="28" t="str">
        <f ca="1">ДАННЫЕ!$I186&amp;"x"&amp;B186&amp;"w"&amp;IF(T186+ДАННЫЕ!AD186+ДАННЫЕ!AE186+ДАННЫЕ!AF186+ДАННЫЕ!AG186+ДАННЫЕ!AH186+ДАННЫЕ!$AL186+ДАННЫЕ!AI186+ДАННЫЕ!AJ186+ДАННЫЕ!AK186+ДАННЫЕ!AP186+ДАННЫЕ!AQ186+ДАННЫЕ!AR186+ДАННЫЕ!$AM186+ДАННЫЕ!$AN186+ДАННЫЕ!AS186+ДАННЫЕ!AT186&gt;0,1,0)&amp;IF(OR(T186=2,ДАННЫЕ!AD186=2,ДАННЫЕ!AE186=2,ДАННЫЕ!AF186=2,ДАННЫЕ!AG186=2,ДАННЫЕ!AH186=2,ДАННЫЕ!$AL186=2,ДАННЫЕ!AI186=2,ДАННЫЕ!AJ186=2,ДАННЫЕ!AK186=2,ДАННЫЕ!AP186=2,ДАННЫЕ!AQ186=2,ДАННЫЕ!AR186=2,ДАННЫЕ!$AM186=2,ДАННЫЕ!$AN186=2,ДАННЫЕ!AS186=2,ДАННЫЕ!AT186=2),2,0)&amp;"t"&amp;IF(T186&gt;0,"1"&amp;T186,"00")&amp;"f"&amp;IF(ДАННЫЕ!$AC186,"1"&amp;ДАННЫЕ!$AC186,"00")&amp;"b"&amp;IF(ДАННЫЕ!$AD186,"1"&amp;ДАННЫЕ!$AD186,"00")&amp;"g"&amp;IF(ДАННЫЕ!$AF186,"1"&amp;ДАННЫЕ!$AF186,"00")&amp;"c"&amp;IF(ДАННЫЕ!$AG186,"1"&amp;ДАННЫЕ!$AG186,"00")&amp;"i"&amp;IF(ДАННЫЕ!$AH186,"1"&amp;ДАННЫЕ!$AH186,"00")&amp;"r"&amp;IF(ДАННЫЕ!$AL186,"1"&amp;ДАННЫЕ!$AL186,"00")&amp;"m"&amp;IF(ДАННЫЕ!$AI186,"1"&amp;ДАННЫЕ!$AI186,"00")&amp;"hS"&amp;IF(ДАННЫЕ!$AJ186,"1"&amp;ДАННЫЕ!$AJ186,"00")&amp;"hZ"&amp;IF(ДАННЫЕ!$AK186,"1"&amp;ДАННЫЕ!$AK186,"00")&amp;"p"&amp;IF(ДАННЫЕ!$AP186,"1"&amp;ДАННЫЕ!$AP186,"00")&amp;"k"&amp;IF(ДАННЫЕ!$AQ186,"1"&amp;ДАННЫЕ!$AQ186,"00")&amp;"z"&amp;IF(ДАННЫЕ!$AR186,"1"&amp;ДАННЫЕ!$AR186,"00")&amp;"j"&amp;IF(ДАННЫЕ!$AM186,"1"&amp;ДАННЫЕ!$AM186,"00")&amp;"n"&amp;IF(ДАННЫЕ!$AN186,"1"&amp;ДАННЫЕ!$AN186,"00")&amp;"E"&amp;ДАННЫЕ!BI186&amp;"L"&amp;ДАННЫЕ!AO186&amp;"h"&amp;IF(ДАННЫЕ!$AU186&gt;0,1,0)&amp;"v"&amp;IF(ДАННЫЕ!$AW186&gt;0,1,0)&amp;"a"&amp;IF(ДАННЫЕ!$AS186,"1"&amp;ДАННЫЕ!$AS186,"00")&amp;"s"&amp;IF(ДАННЫЕ!$AT186,"1"&amp;ДАННЫЕ!$AT186,"00")&amp;"u"&amp;IF(ДАННЫЕ!$CJ186&gt;0,1,0)&amp;"y"&amp;B186&amp;"d"&amp;H186&amp;"e"&amp;F186&amp;G186</f>
        <v>x0w00t00f00b00g00c00i00r00m00hS00hZ00p00k00z00j00n00ELh0v0a00s00u0y0de</v>
      </c>
      <c r="L186" s="28" t="str">
        <f ca="1">ДАННЫЕ!$I186&amp;"VN"&amp;IF(ДАННЫЕ!AW186&gt;0,11,10)&amp;"CD"&amp;IF(ДАННЫЕ!BF186&gt;500,16,IF(ДАННЫЕ!BF186&gt;350,15,IF(ДАННЫЕ!BF186&gt;=200,14,IF(ДАННЫЕ!BF186&gt;=100,13,IF(ДАННЫЕ!BF186&gt;=50,12,IF(ДАННЫЕ!BF186&gt;0,11,10))))))&amp;"AR"&amp;IF(ДАННЫЕ!BX186&gt;0,1,0)&amp;"GD"&amp;B186&amp;"VV"&amp;IF(E186&gt;=5,IF(E186&lt;18,1,0),0)</f>
        <v>VN10CD10AR0GD0VV0</v>
      </c>
      <c r="M186" s="28" t="str">
        <f>ДАННЫЕ!$I186&amp;"b"&amp;ДАННЫЕ!$BI186&amp;"r"&amp;ДАННЫЕ!$BJ186&amp;"CD"&amp;IF(ДАННЫЕ!BF186&gt;0,IF(ДАННЫЕ!BF186&lt;200,1,IF(ДАННЫЕ!BF186&lt;350,2,3)),0)&amp;"h"&amp;IF(ДАННЫЕ!$BK186+ДАННЫЕ!$BL186+ДАННЫЕ!$BM186&gt;0,1,0)&amp;"x"&amp;ДАННЫЕ!$BK186&amp;"y"&amp;ДАННЫЕ!$BL186&amp;"z"&amp;ДАННЫЕ!$BM186&amp;"c"&amp;IF(ДАННЫЕ!$BK186+ДАННЫЕ!$BL186+ДАННЫЕ!$BM186=3,1,0)&amp;"a"&amp;IF(ДАННЫЕ!$BQ186+ДАННЫЕ!$BR186&gt;0,1,0)&amp;"d"&amp;ДАННЫЕ!$BQ186&amp;"v"&amp;ДАННЫЕ!$BR186&amp;"p"&amp;ДАННЫЕ!$BS186&amp;"n"&amp;ДАННЫЕ!$BU186&amp;"t"&amp;ДАННЫЕ!$BV186&amp;"o"&amp;ДАННЫЕ!$BT186&amp;"l"&amp;IF(ДАННЫЕ!$BN186&gt;0,1,0)&amp;ДАННЫЕ!$BN186&amp;"g"&amp;ДАННЫЕ!$BO186&amp;"s"&amp;ДАННЫЕ!$BP186&amp;"DZ"&amp;IF(ДАННЫЕ!B186-ДАННЫЕ!G186 &lt; 60,IF(ДАННЫЕ!B186-ДАННЫЕ!G186 &gt;= 0,1,0),0)&amp;"u"&amp;IF(ДАННЫЕ!$CJ186&gt;0,1,0)</f>
        <v>brCD0h0xyzc0a0dvpntol0gsDZ1u0</v>
      </c>
      <c r="N186" s="28" t="str">
        <f ca="1">ДАННЫЕ!$F186&amp;ДАННЫЕ!$I186&amp;"g"&amp;B186&amp;"cf"&amp;D186&amp;"a"&amp;IF(ДАННЫЕ!$BX186&gt;0,1,0)&amp;IF(ДАННЫЕ!$BF186&gt;500,1,IF(ДАННЫЕ!$BF186&gt;350,2,IF(ДАННЫЕ!$BF186&gt;=200,3,IF(ДАННЫЕ!$BF186&gt;=100,4,IF(ДАННЫЕ!$BF186&gt;=50,5,IF(ДАННЫЕ!$BF186&lt;50,6,0))))))&amp;"AR"&amp;IF(DATEDIF(ДАННЫЕ!$BX186,ДАННЫЕ!$F$1,"y")&gt;1,1,0)&amp;"VG"&amp;IF(ДАННЫЕ!$BH186="0",1,0)&amp;"o"&amp;IF(T186+ДАННЫЕ!$AF186+ДАННЫЕ!$AG186+ДАННЫЕ!$AH186+ДАННЫЕ!$AI186+ДАННЫЕ!$AJ186+ДАННЫЕ!$AP186+ДАННЫЕ!$AQ186+ДАННЫЕ!$AR186+ДАННЫЕ!$AU186+ДАННЫЕ!$AW186+ДАННЫЕ!$AS186+ДАННЫЕ!$AT186&gt;0,1,0)&amp;"x"&amp;ДАННЫЕ!$AG186&amp;"p"&amp;IF(ДАННЫЕ!$BY186&gt;0,1,0)&amp;"v"&amp;IF(ДАННЫЕ!$BZ186&gt;0,1,0)&amp;"n"&amp;ДАННЫЕ!$CA186&amp;"t"&amp;ДАННЫЕ!$AY186&amp;"k"&amp;ДАННЫЕ!$CB186&amp;"q"&amp;ДАННЫЕ!$CC186&amp;"w"&amp;ДАННЫЕ!$CD186&amp;"e"&amp;ДАННЫЕ!$CE186&amp;"m"&amp;ДАННЫЕ!$CF186&amp;"c"&amp;ДАННЫЕ!$CG186&amp;"z"&amp;ДАННЫЕ!$CH186&amp;"d"&amp;IF(H186=4,1,0)&amp;"s"&amp;IF(ДАННЫЕ!$J186=1,0,1)&amp;"u"&amp;IF(ДАННЫЕ!$CJ186&gt;0,1,0)</f>
        <v>g0cf0a06AR1VG0o0xp0v0ntkqwemczd0s1u0</v>
      </c>
      <c r="O186" s="28" t="str">
        <f>ДАННЫЕ!$I186&amp;"g"&amp;B186&amp;A186&amp;"f"&amp;P186&amp;"c"&amp;IF(ДАННЫЕ!$U186&gt;0,1,0)&amp;"s"&amp;IF(ДАННЫЕ!$Q186&gt;0,IF(YEAR(ДАННЫЕ!$F$1)=YEAR(ДАННЫЕ!$Q186),IF(MONTH(ДАННЫЕ!$F$1)=MONTH(ДАННЫЕ!$Q186),111,11),1),0)&amp;"i"&amp;IF(ДАННЫЕ!$R186+ДАННЫЕ!$S186+ДАННЫЕ!$T186=0,0,1)&amp;"h"&amp;IF(ДАННЫЕ!$P186&gt;0,1,0)&amp;"p"&amp;IF(ДАННЫЕ!$CI186&gt;0,IF(YEAR(ДАННЫЕ!$F$1)=YEAR(ДАННЫЕ!$CI186),IF(MONTH(ДАННЫЕ!$F$1)=MONTH(ДАННЫЕ!$CI186),111,11),1),0)&amp;"d"&amp;IF(ДАННЫЕ!$CJ186&gt;0,IF(YEAR(ДАННЫЕ!$F$1)=YEAR(ДАННЫЕ!$CJ186),IF(MONTH(ДАННЫЕ!$F$1)=MONTH(ДАННЫЕ!$CJ186),111,11),1),0)&amp;"o"&amp;IF(ДАННЫЕ!$CK186&gt;0,IF(MONTH(ДАННЫЕ!$F$1)=MONTH(ДАННЫЕ!$CK186),111,11),0)&amp;"v"&amp;IF(ДАННЫЕ!$BE186&gt;0,IF(MONTH(ДАННЫЕ!$F$1)=MONTH(ДАННЫЕ!$BE186),111,11),0)</f>
        <v>g00f0c0s0i0h0p0d0o0v0</v>
      </c>
      <c r="P186" s="15">
        <f t="shared" si="8"/>
        <v>0</v>
      </c>
      <c r="Q186" s="15">
        <f>IF(ДАННЫЕ!$F$1&gt;ДАННЫЕ!$N186,IF(YEAR(ДАННЫЕ!$F$1)=YEAR(ДАННЫЕ!M186),1,0),0)</f>
        <v>0</v>
      </c>
      <c r="R186" s="15">
        <f>IF(ДАННЫЕ!$F$1&gt;ДАННЫЕ!$N186,IF(YEAR(ДАННЫЕ!$F$1)=YEAR(ДАННЫЕ!N186),1,0),0)</f>
        <v>0</v>
      </c>
      <c r="S186" s="15">
        <f>IF(ДАННЫЕ!$AA186="2А",1,IF(ДАННЫЕ!$AA186="2Б",2,IF(ДАННЫЕ!$AA186="2В",3,IF(ДАННЫЕ!$AA186=3,4,IF(ДАННЫЕ!$AA186="4А",5,IF(ДАННЫЕ!$AA186="4Б",6,IF(ДАННЫЕ!$AA186="4В",7,IF(ДАННЫЕ!$AA186=5,8,0))))))))</f>
        <v>0</v>
      </c>
      <c r="T186" s="15">
        <f>IF(OR(ДАННЫЕ!$AC186=2,ДАННЫЕ!$AD186=2,ДАННЫЕ!$AE186=2),2,IF(OR(ДАННЫЕ!$AC186=1,ДАННЫЕ!$AD186=1,ДАННЫЕ!$AE186=1),1,0))</f>
        <v>0</v>
      </c>
    </row>
    <row r="187" spans="1:20" ht="15" customHeight="1" x14ac:dyDescent="0.2">
      <c r="A187" s="78">
        <f>IF(B187&gt;0,IF(MONTH(ДАННЫЕ!$F$1)=MONTH(ДАННЫЕ!$B187),1,0),0)</f>
        <v>0</v>
      </c>
      <c r="B187" s="14">
        <f>IF(ДАННЫЕ!$B187&gt;0,IF(YEAR(ДАННЫЕ!$F$1)=YEAR(ДАННЫЕ!$B187),1,0),0)</f>
        <v>0</v>
      </c>
      <c r="C187" s="14">
        <f>IF(ДАННЫЕ!$CM187&gt;0,IF(YEAR(ДАННЫЕ!$F$1)=YEAR(ДАННЫЕ!$CM187),1,0),0)</f>
        <v>0</v>
      </c>
      <c r="D187" s="14">
        <f>IF(ДАННЫЕ!$CJ187&gt;0,IF(ДАННЫЕ!$CL187&gt;ДАННЫЕ!$F$1,1,IF(ДАННЫЕ!$CL187&gt;0,0,1)),0)</f>
        <v>0</v>
      </c>
      <c r="E187" s="43" t="str">
        <f ca="1">IF(ДАННЫЕ!$F$1&gt;0,IF(ДАННЫЕ!$G187&gt;0,DATEDIF(ДАННЫЕ!$G187,ДАННЫЕ!$F$1,"y"),""),IF(ДАННЫЕ!$G187&gt;0,DATEDIF(ДАННЫЕ!$G187,TODAY(),"y"),""))</f>
        <v/>
      </c>
      <c r="F187" s="43" t="str">
        <f xml:space="preserve"> IF(ДАННЫЕ!$F187="М",IF(E187&gt;=18,IF(E187&lt;60,1,""),""),"")&amp;IF(ДАННЫЕ!$F187="Ж",IF(E187&gt;=18,IF(E187&lt;55,1,""),""),"")</f>
        <v/>
      </c>
      <c r="G187" s="43" t="str">
        <f xml:space="preserve"> IF(ДАННЫЕ!$F187="М",IF(E187&gt;=60,2,""),"")&amp;IF(ДАННЫЕ!$F187="Ж",IF(E187&gt;=55,2,""),"")</f>
        <v/>
      </c>
      <c r="H187" s="43" t="str">
        <f t="shared" ca="1" si="6"/>
        <v/>
      </c>
      <c r="I187" s="43" t="str">
        <f t="shared" ca="1" si="7"/>
        <v>03</v>
      </c>
      <c r="J187" s="28" t="str">
        <f ca="1">ДАННЫЕ!$F187&amp;H187&amp;I187&amp;ДАННЫЕ!$I187&amp;"m"&amp;IF(ДАННЫЕ!$I187&gt;0,IF(ДАННЫЕ!$J187&gt;0,0,1),"")&amp;"f"&amp;IF(ДАННЫЕ!$R187&gt;0,IF(YEAR(ДАННЫЕ!$F$1)=YEAR(ДАННЫЕ!$R187),1,0),0)&amp;"z"&amp;ДАННЫЕ!$R187&amp;"p"&amp;ДАННЫЕ!$S187&amp;"i"&amp;ДАННЫЕ!$T187&amp;"h"&amp;ДАННЫЕ!$K187&amp;"be"&amp;ДАННЫЕ!$BI187&amp;"CD"&amp;IF(ДАННЫЕ!BF187&gt;500,4,IF(ДАННЫЕ!BF187&gt;350,3,IF(ДАННЫЕ!BF187&gt;200,2,IF(ДАННЫЕ!BF187&gt;0,1,0))))&amp;"g"&amp;B187&amp;"d"&amp;H187&amp;"l"&amp;ДАННЫЕ!AT187&amp;"a"&amp;ДАННЫЕ!$V187&amp;"v"&amp;R187&amp;"k"&amp;ДАННЫЕ!$U187&amp;"s"&amp;ДАННЫЕ!$Y187&amp;"t"&amp;ДАННЫЕ!$X187&amp;"b"&amp;IF(ДАННЫЕ!$Q187&gt;1,1,0)&amp;"PP"&amp;ДАННЫЕ!Z187&amp;"c"&amp;S187&amp;"x"&amp;IF(ДАННЫЕ!$BY187&gt;0,IF(YEAR(ДАННЫЕ!$F$1)=YEAR(ДАННЫЕ!$BY187),1,0),0)&amp;"n"&amp;IF(ДАННЫЕ!$BZ187&gt;0,IF(YEAR(ДАННЫЕ!$F$1)=YEAR(ДАННЫЕ!$BZ187),1,0),0)&amp;"u"&amp;D187&amp;"z"&amp;IF(ДАННЫЕ!$CL187&gt;0,IF(YEAR(ДАННЫЕ!$F$1)&gt;YEAR(ДАННЫЕ!$CL187),11,12),0)</f>
        <v>03mf0zpihbeCD0g0dlav0kstb0PPc0x0n0u0z0</v>
      </c>
      <c r="K187" s="28" t="str">
        <f ca="1">ДАННЫЕ!$I187&amp;"x"&amp;B187&amp;"w"&amp;IF(T187+ДАННЫЕ!AD187+ДАННЫЕ!AE187+ДАННЫЕ!AF187+ДАННЫЕ!AG187+ДАННЫЕ!AH187+ДАННЫЕ!$AL187+ДАННЫЕ!AI187+ДАННЫЕ!AJ187+ДАННЫЕ!AK187+ДАННЫЕ!AP187+ДАННЫЕ!AQ187+ДАННЫЕ!AR187+ДАННЫЕ!$AM187+ДАННЫЕ!$AN187+ДАННЫЕ!AS187+ДАННЫЕ!AT187&gt;0,1,0)&amp;IF(OR(T187=2,ДАННЫЕ!AD187=2,ДАННЫЕ!AE187=2,ДАННЫЕ!AF187=2,ДАННЫЕ!AG187=2,ДАННЫЕ!AH187=2,ДАННЫЕ!$AL187=2,ДАННЫЕ!AI187=2,ДАННЫЕ!AJ187=2,ДАННЫЕ!AK187=2,ДАННЫЕ!AP187=2,ДАННЫЕ!AQ187=2,ДАННЫЕ!AR187=2,ДАННЫЕ!$AM187=2,ДАННЫЕ!$AN187=2,ДАННЫЕ!AS187=2,ДАННЫЕ!AT187=2),2,0)&amp;"t"&amp;IF(T187&gt;0,"1"&amp;T187,"00")&amp;"f"&amp;IF(ДАННЫЕ!$AC187,"1"&amp;ДАННЫЕ!$AC187,"00")&amp;"b"&amp;IF(ДАННЫЕ!$AD187,"1"&amp;ДАННЫЕ!$AD187,"00")&amp;"g"&amp;IF(ДАННЫЕ!$AF187,"1"&amp;ДАННЫЕ!$AF187,"00")&amp;"c"&amp;IF(ДАННЫЕ!$AG187,"1"&amp;ДАННЫЕ!$AG187,"00")&amp;"i"&amp;IF(ДАННЫЕ!$AH187,"1"&amp;ДАННЫЕ!$AH187,"00")&amp;"r"&amp;IF(ДАННЫЕ!$AL187,"1"&amp;ДАННЫЕ!$AL187,"00")&amp;"m"&amp;IF(ДАННЫЕ!$AI187,"1"&amp;ДАННЫЕ!$AI187,"00")&amp;"hS"&amp;IF(ДАННЫЕ!$AJ187,"1"&amp;ДАННЫЕ!$AJ187,"00")&amp;"hZ"&amp;IF(ДАННЫЕ!$AK187,"1"&amp;ДАННЫЕ!$AK187,"00")&amp;"p"&amp;IF(ДАННЫЕ!$AP187,"1"&amp;ДАННЫЕ!$AP187,"00")&amp;"k"&amp;IF(ДАННЫЕ!$AQ187,"1"&amp;ДАННЫЕ!$AQ187,"00")&amp;"z"&amp;IF(ДАННЫЕ!$AR187,"1"&amp;ДАННЫЕ!$AR187,"00")&amp;"j"&amp;IF(ДАННЫЕ!$AM187,"1"&amp;ДАННЫЕ!$AM187,"00")&amp;"n"&amp;IF(ДАННЫЕ!$AN187,"1"&amp;ДАННЫЕ!$AN187,"00")&amp;"E"&amp;ДАННЫЕ!BI187&amp;"L"&amp;ДАННЫЕ!AO187&amp;"h"&amp;IF(ДАННЫЕ!$AU187&gt;0,1,0)&amp;"v"&amp;IF(ДАННЫЕ!$AW187&gt;0,1,0)&amp;"a"&amp;IF(ДАННЫЕ!$AS187,"1"&amp;ДАННЫЕ!$AS187,"00")&amp;"s"&amp;IF(ДАННЫЕ!$AT187,"1"&amp;ДАННЫЕ!$AT187,"00")&amp;"u"&amp;IF(ДАННЫЕ!$CJ187&gt;0,1,0)&amp;"y"&amp;B187&amp;"d"&amp;H187&amp;"e"&amp;F187&amp;G187</f>
        <v>x0w00t00f00b00g00c00i00r00m00hS00hZ00p00k00z00j00n00ELh0v0a00s00u0y0de</v>
      </c>
      <c r="L187" s="28" t="str">
        <f ca="1">ДАННЫЕ!$I187&amp;"VN"&amp;IF(ДАННЫЕ!AW187&gt;0,11,10)&amp;"CD"&amp;IF(ДАННЫЕ!BF187&gt;500,16,IF(ДАННЫЕ!BF187&gt;350,15,IF(ДАННЫЕ!BF187&gt;=200,14,IF(ДАННЫЕ!BF187&gt;=100,13,IF(ДАННЫЕ!BF187&gt;=50,12,IF(ДАННЫЕ!BF187&gt;0,11,10))))))&amp;"AR"&amp;IF(ДАННЫЕ!BX187&gt;0,1,0)&amp;"GD"&amp;B187&amp;"VV"&amp;IF(E187&gt;=5,IF(E187&lt;18,1,0),0)</f>
        <v>VN10CD10AR0GD0VV0</v>
      </c>
      <c r="M187" s="28" t="str">
        <f>ДАННЫЕ!$I187&amp;"b"&amp;ДАННЫЕ!$BI187&amp;"r"&amp;ДАННЫЕ!$BJ187&amp;"CD"&amp;IF(ДАННЫЕ!BF187&gt;0,IF(ДАННЫЕ!BF187&lt;200,1,IF(ДАННЫЕ!BF187&lt;350,2,3)),0)&amp;"h"&amp;IF(ДАННЫЕ!$BK187+ДАННЫЕ!$BL187+ДАННЫЕ!$BM187&gt;0,1,0)&amp;"x"&amp;ДАННЫЕ!$BK187&amp;"y"&amp;ДАННЫЕ!$BL187&amp;"z"&amp;ДАННЫЕ!$BM187&amp;"c"&amp;IF(ДАННЫЕ!$BK187+ДАННЫЕ!$BL187+ДАННЫЕ!$BM187=3,1,0)&amp;"a"&amp;IF(ДАННЫЕ!$BQ187+ДАННЫЕ!$BR187&gt;0,1,0)&amp;"d"&amp;ДАННЫЕ!$BQ187&amp;"v"&amp;ДАННЫЕ!$BR187&amp;"p"&amp;ДАННЫЕ!$BS187&amp;"n"&amp;ДАННЫЕ!$BU187&amp;"t"&amp;ДАННЫЕ!$BV187&amp;"o"&amp;ДАННЫЕ!$BT187&amp;"l"&amp;IF(ДАННЫЕ!$BN187&gt;0,1,0)&amp;ДАННЫЕ!$BN187&amp;"g"&amp;ДАННЫЕ!$BO187&amp;"s"&amp;ДАННЫЕ!$BP187&amp;"DZ"&amp;IF(ДАННЫЕ!B187-ДАННЫЕ!G187 &lt; 60,IF(ДАННЫЕ!B187-ДАННЫЕ!G187 &gt;= 0,1,0),0)&amp;"u"&amp;IF(ДАННЫЕ!$CJ187&gt;0,1,0)</f>
        <v>brCD0h0xyzc0a0dvpntol0gsDZ1u0</v>
      </c>
      <c r="N187" s="28" t="str">
        <f ca="1">ДАННЫЕ!$F187&amp;ДАННЫЕ!$I187&amp;"g"&amp;B187&amp;"cf"&amp;D187&amp;"a"&amp;IF(ДАННЫЕ!$BX187&gt;0,1,0)&amp;IF(ДАННЫЕ!$BF187&gt;500,1,IF(ДАННЫЕ!$BF187&gt;350,2,IF(ДАННЫЕ!$BF187&gt;=200,3,IF(ДАННЫЕ!$BF187&gt;=100,4,IF(ДАННЫЕ!$BF187&gt;=50,5,IF(ДАННЫЕ!$BF187&lt;50,6,0))))))&amp;"AR"&amp;IF(DATEDIF(ДАННЫЕ!$BX187,ДАННЫЕ!$F$1,"y")&gt;1,1,0)&amp;"VG"&amp;IF(ДАННЫЕ!$BH187="0",1,0)&amp;"o"&amp;IF(T187+ДАННЫЕ!$AF187+ДАННЫЕ!$AG187+ДАННЫЕ!$AH187+ДАННЫЕ!$AI187+ДАННЫЕ!$AJ187+ДАННЫЕ!$AP187+ДАННЫЕ!$AQ187+ДАННЫЕ!$AR187+ДАННЫЕ!$AU187+ДАННЫЕ!$AW187+ДАННЫЕ!$AS187+ДАННЫЕ!$AT187&gt;0,1,0)&amp;"x"&amp;ДАННЫЕ!$AG187&amp;"p"&amp;IF(ДАННЫЕ!$BY187&gt;0,1,0)&amp;"v"&amp;IF(ДАННЫЕ!$BZ187&gt;0,1,0)&amp;"n"&amp;ДАННЫЕ!$CA187&amp;"t"&amp;ДАННЫЕ!$AY187&amp;"k"&amp;ДАННЫЕ!$CB187&amp;"q"&amp;ДАННЫЕ!$CC187&amp;"w"&amp;ДАННЫЕ!$CD187&amp;"e"&amp;ДАННЫЕ!$CE187&amp;"m"&amp;ДАННЫЕ!$CF187&amp;"c"&amp;ДАННЫЕ!$CG187&amp;"z"&amp;ДАННЫЕ!$CH187&amp;"d"&amp;IF(H187=4,1,0)&amp;"s"&amp;IF(ДАННЫЕ!$J187=1,0,1)&amp;"u"&amp;IF(ДАННЫЕ!$CJ187&gt;0,1,0)</f>
        <v>g0cf0a06AR1VG0o0xp0v0ntkqwemczd0s1u0</v>
      </c>
      <c r="O187" s="28" t="str">
        <f>ДАННЫЕ!$I187&amp;"g"&amp;B187&amp;A187&amp;"f"&amp;P187&amp;"c"&amp;IF(ДАННЫЕ!$U187&gt;0,1,0)&amp;"s"&amp;IF(ДАННЫЕ!$Q187&gt;0,IF(YEAR(ДАННЫЕ!$F$1)=YEAR(ДАННЫЕ!$Q187),IF(MONTH(ДАННЫЕ!$F$1)=MONTH(ДАННЫЕ!$Q187),111,11),1),0)&amp;"i"&amp;IF(ДАННЫЕ!$R187+ДАННЫЕ!$S187+ДАННЫЕ!$T187=0,0,1)&amp;"h"&amp;IF(ДАННЫЕ!$P187&gt;0,1,0)&amp;"p"&amp;IF(ДАННЫЕ!$CI187&gt;0,IF(YEAR(ДАННЫЕ!$F$1)=YEAR(ДАННЫЕ!$CI187),IF(MONTH(ДАННЫЕ!$F$1)=MONTH(ДАННЫЕ!$CI187),111,11),1),0)&amp;"d"&amp;IF(ДАННЫЕ!$CJ187&gt;0,IF(YEAR(ДАННЫЕ!$F$1)=YEAR(ДАННЫЕ!$CJ187),IF(MONTH(ДАННЫЕ!$F$1)=MONTH(ДАННЫЕ!$CJ187),111,11),1),0)&amp;"o"&amp;IF(ДАННЫЕ!$CK187&gt;0,IF(MONTH(ДАННЫЕ!$F$1)=MONTH(ДАННЫЕ!$CK187),111,11),0)&amp;"v"&amp;IF(ДАННЫЕ!$BE187&gt;0,IF(MONTH(ДАННЫЕ!$F$1)=MONTH(ДАННЫЕ!$BE187),111,11),0)</f>
        <v>g00f0c0s0i0h0p0d0o0v0</v>
      </c>
      <c r="P187" s="15">
        <f t="shared" si="8"/>
        <v>0</v>
      </c>
      <c r="Q187" s="15">
        <f>IF(ДАННЫЕ!$F$1&gt;ДАННЫЕ!$N187,IF(YEAR(ДАННЫЕ!$F$1)=YEAR(ДАННЫЕ!M187),1,0),0)</f>
        <v>0</v>
      </c>
      <c r="R187" s="15">
        <f>IF(ДАННЫЕ!$F$1&gt;ДАННЫЕ!$N187,IF(YEAR(ДАННЫЕ!$F$1)=YEAR(ДАННЫЕ!N187),1,0),0)</f>
        <v>0</v>
      </c>
      <c r="S187" s="15">
        <f>IF(ДАННЫЕ!$AA187="2А",1,IF(ДАННЫЕ!$AA187="2Б",2,IF(ДАННЫЕ!$AA187="2В",3,IF(ДАННЫЕ!$AA187=3,4,IF(ДАННЫЕ!$AA187="4А",5,IF(ДАННЫЕ!$AA187="4Б",6,IF(ДАННЫЕ!$AA187="4В",7,IF(ДАННЫЕ!$AA187=5,8,0))))))))</f>
        <v>0</v>
      </c>
      <c r="T187" s="15">
        <f>IF(OR(ДАННЫЕ!$AC187=2,ДАННЫЕ!$AD187=2,ДАННЫЕ!$AE187=2),2,IF(OR(ДАННЫЕ!$AC187=1,ДАННЫЕ!$AD187=1,ДАННЫЕ!$AE187=1),1,0))</f>
        <v>0</v>
      </c>
    </row>
    <row r="188" spans="1:20" ht="15" customHeight="1" x14ac:dyDescent="0.2">
      <c r="A188" s="78">
        <f>IF(B188&gt;0,IF(MONTH(ДАННЫЕ!$F$1)=MONTH(ДАННЫЕ!$B188),1,0),0)</f>
        <v>0</v>
      </c>
      <c r="B188" s="14">
        <f>IF(ДАННЫЕ!$B188&gt;0,IF(YEAR(ДАННЫЕ!$F$1)=YEAR(ДАННЫЕ!$B188),1,0),0)</f>
        <v>0</v>
      </c>
      <c r="C188" s="14">
        <f>IF(ДАННЫЕ!$CM188&gt;0,IF(YEAR(ДАННЫЕ!$F$1)=YEAR(ДАННЫЕ!$CM188),1,0),0)</f>
        <v>0</v>
      </c>
      <c r="D188" s="14">
        <f>IF(ДАННЫЕ!$CJ188&gt;0,IF(ДАННЫЕ!$CL188&gt;ДАННЫЕ!$F$1,1,IF(ДАННЫЕ!$CL188&gt;0,0,1)),0)</f>
        <v>0</v>
      </c>
      <c r="E188" s="43" t="str">
        <f ca="1">IF(ДАННЫЕ!$F$1&gt;0,IF(ДАННЫЕ!$G188&gt;0,DATEDIF(ДАННЫЕ!$G188,ДАННЫЕ!$F$1,"y"),""),IF(ДАННЫЕ!$G188&gt;0,DATEDIF(ДАННЫЕ!$G188,TODAY(),"y"),""))</f>
        <v/>
      </c>
      <c r="F188" s="43" t="str">
        <f xml:space="preserve"> IF(ДАННЫЕ!$F188="М",IF(E188&gt;=18,IF(E188&lt;60,1,""),""),"")&amp;IF(ДАННЫЕ!$F188="Ж",IF(E188&gt;=18,IF(E188&lt;55,1,""),""),"")</f>
        <v/>
      </c>
      <c r="G188" s="43" t="str">
        <f xml:space="preserve"> IF(ДАННЫЕ!$F188="М",IF(E188&gt;=60,2,""),"")&amp;IF(ДАННЫЕ!$F188="Ж",IF(E188&gt;=55,2,""),"")</f>
        <v/>
      </c>
      <c r="H188" s="43" t="str">
        <f t="shared" ca="1" si="6"/>
        <v/>
      </c>
      <c r="I188" s="43" t="str">
        <f t="shared" ca="1" si="7"/>
        <v>03</v>
      </c>
      <c r="J188" s="28" t="str">
        <f ca="1">ДАННЫЕ!$F188&amp;H188&amp;I188&amp;ДАННЫЕ!$I188&amp;"m"&amp;IF(ДАННЫЕ!$I188&gt;0,IF(ДАННЫЕ!$J188&gt;0,0,1),"")&amp;"f"&amp;IF(ДАННЫЕ!$R188&gt;0,IF(YEAR(ДАННЫЕ!$F$1)=YEAR(ДАННЫЕ!$R188),1,0),0)&amp;"z"&amp;ДАННЫЕ!$R188&amp;"p"&amp;ДАННЫЕ!$S188&amp;"i"&amp;ДАННЫЕ!$T188&amp;"h"&amp;ДАННЫЕ!$K188&amp;"be"&amp;ДАННЫЕ!$BI188&amp;"CD"&amp;IF(ДАННЫЕ!BF188&gt;500,4,IF(ДАННЫЕ!BF188&gt;350,3,IF(ДАННЫЕ!BF188&gt;200,2,IF(ДАННЫЕ!BF188&gt;0,1,0))))&amp;"g"&amp;B188&amp;"d"&amp;H188&amp;"l"&amp;ДАННЫЕ!AT188&amp;"a"&amp;ДАННЫЕ!$V188&amp;"v"&amp;R188&amp;"k"&amp;ДАННЫЕ!$U188&amp;"s"&amp;ДАННЫЕ!$Y188&amp;"t"&amp;ДАННЫЕ!$X188&amp;"b"&amp;IF(ДАННЫЕ!$Q188&gt;1,1,0)&amp;"PP"&amp;ДАННЫЕ!Z188&amp;"c"&amp;S188&amp;"x"&amp;IF(ДАННЫЕ!$BY188&gt;0,IF(YEAR(ДАННЫЕ!$F$1)=YEAR(ДАННЫЕ!$BY188),1,0),0)&amp;"n"&amp;IF(ДАННЫЕ!$BZ188&gt;0,IF(YEAR(ДАННЫЕ!$F$1)=YEAR(ДАННЫЕ!$BZ188),1,0),0)&amp;"u"&amp;D188&amp;"z"&amp;IF(ДАННЫЕ!$CL188&gt;0,IF(YEAR(ДАННЫЕ!$F$1)&gt;YEAR(ДАННЫЕ!$CL188),11,12),0)</f>
        <v>03mf0zpihbeCD0g0dlav0kstb0PPc0x0n0u0z0</v>
      </c>
      <c r="K188" s="28" t="str">
        <f ca="1">ДАННЫЕ!$I188&amp;"x"&amp;B188&amp;"w"&amp;IF(T188+ДАННЫЕ!AD188+ДАННЫЕ!AE188+ДАННЫЕ!AF188+ДАННЫЕ!AG188+ДАННЫЕ!AH188+ДАННЫЕ!$AL188+ДАННЫЕ!AI188+ДАННЫЕ!AJ188+ДАННЫЕ!AK188+ДАННЫЕ!AP188+ДАННЫЕ!AQ188+ДАННЫЕ!AR188+ДАННЫЕ!$AM188+ДАННЫЕ!$AN188+ДАННЫЕ!AS188+ДАННЫЕ!AT188&gt;0,1,0)&amp;IF(OR(T188=2,ДАННЫЕ!AD188=2,ДАННЫЕ!AE188=2,ДАННЫЕ!AF188=2,ДАННЫЕ!AG188=2,ДАННЫЕ!AH188=2,ДАННЫЕ!$AL188=2,ДАННЫЕ!AI188=2,ДАННЫЕ!AJ188=2,ДАННЫЕ!AK188=2,ДАННЫЕ!AP188=2,ДАННЫЕ!AQ188=2,ДАННЫЕ!AR188=2,ДАННЫЕ!$AM188=2,ДАННЫЕ!$AN188=2,ДАННЫЕ!AS188=2,ДАННЫЕ!AT188=2),2,0)&amp;"t"&amp;IF(T188&gt;0,"1"&amp;T188,"00")&amp;"f"&amp;IF(ДАННЫЕ!$AC188,"1"&amp;ДАННЫЕ!$AC188,"00")&amp;"b"&amp;IF(ДАННЫЕ!$AD188,"1"&amp;ДАННЫЕ!$AD188,"00")&amp;"g"&amp;IF(ДАННЫЕ!$AF188,"1"&amp;ДАННЫЕ!$AF188,"00")&amp;"c"&amp;IF(ДАННЫЕ!$AG188,"1"&amp;ДАННЫЕ!$AG188,"00")&amp;"i"&amp;IF(ДАННЫЕ!$AH188,"1"&amp;ДАННЫЕ!$AH188,"00")&amp;"r"&amp;IF(ДАННЫЕ!$AL188,"1"&amp;ДАННЫЕ!$AL188,"00")&amp;"m"&amp;IF(ДАННЫЕ!$AI188,"1"&amp;ДАННЫЕ!$AI188,"00")&amp;"hS"&amp;IF(ДАННЫЕ!$AJ188,"1"&amp;ДАННЫЕ!$AJ188,"00")&amp;"hZ"&amp;IF(ДАННЫЕ!$AK188,"1"&amp;ДАННЫЕ!$AK188,"00")&amp;"p"&amp;IF(ДАННЫЕ!$AP188,"1"&amp;ДАННЫЕ!$AP188,"00")&amp;"k"&amp;IF(ДАННЫЕ!$AQ188,"1"&amp;ДАННЫЕ!$AQ188,"00")&amp;"z"&amp;IF(ДАННЫЕ!$AR188,"1"&amp;ДАННЫЕ!$AR188,"00")&amp;"j"&amp;IF(ДАННЫЕ!$AM188,"1"&amp;ДАННЫЕ!$AM188,"00")&amp;"n"&amp;IF(ДАННЫЕ!$AN188,"1"&amp;ДАННЫЕ!$AN188,"00")&amp;"E"&amp;ДАННЫЕ!BI188&amp;"L"&amp;ДАННЫЕ!AO188&amp;"h"&amp;IF(ДАННЫЕ!$AU188&gt;0,1,0)&amp;"v"&amp;IF(ДАННЫЕ!$AW188&gt;0,1,0)&amp;"a"&amp;IF(ДАННЫЕ!$AS188,"1"&amp;ДАННЫЕ!$AS188,"00")&amp;"s"&amp;IF(ДАННЫЕ!$AT188,"1"&amp;ДАННЫЕ!$AT188,"00")&amp;"u"&amp;IF(ДАННЫЕ!$CJ188&gt;0,1,0)&amp;"y"&amp;B188&amp;"d"&amp;H188&amp;"e"&amp;F188&amp;G188</f>
        <v>x0w00t00f00b00g00c00i00r00m00hS00hZ00p00k00z00j00n00ELh0v0a00s00u0y0de</v>
      </c>
      <c r="L188" s="28" t="str">
        <f ca="1">ДАННЫЕ!$I188&amp;"VN"&amp;IF(ДАННЫЕ!AW188&gt;0,11,10)&amp;"CD"&amp;IF(ДАННЫЕ!BF188&gt;500,16,IF(ДАННЫЕ!BF188&gt;350,15,IF(ДАННЫЕ!BF188&gt;=200,14,IF(ДАННЫЕ!BF188&gt;=100,13,IF(ДАННЫЕ!BF188&gt;=50,12,IF(ДАННЫЕ!BF188&gt;0,11,10))))))&amp;"AR"&amp;IF(ДАННЫЕ!BX188&gt;0,1,0)&amp;"GD"&amp;B188&amp;"VV"&amp;IF(E188&gt;=5,IF(E188&lt;18,1,0),0)</f>
        <v>VN10CD10AR0GD0VV0</v>
      </c>
      <c r="M188" s="28" t="str">
        <f>ДАННЫЕ!$I188&amp;"b"&amp;ДАННЫЕ!$BI188&amp;"r"&amp;ДАННЫЕ!$BJ188&amp;"CD"&amp;IF(ДАННЫЕ!BF188&gt;0,IF(ДАННЫЕ!BF188&lt;200,1,IF(ДАННЫЕ!BF188&lt;350,2,3)),0)&amp;"h"&amp;IF(ДАННЫЕ!$BK188+ДАННЫЕ!$BL188+ДАННЫЕ!$BM188&gt;0,1,0)&amp;"x"&amp;ДАННЫЕ!$BK188&amp;"y"&amp;ДАННЫЕ!$BL188&amp;"z"&amp;ДАННЫЕ!$BM188&amp;"c"&amp;IF(ДАННЫЕ!$BK188+ДАННЫЕ!$BL188+ДАННЫЕ!$BM188=3,1,0)&amp;"a"&amp;IF(ДАННЫЕ!$BQ188+ДАННЫЕ!$BR188&gt;0,1,0)&amp;"d"&amp;ДАННЫЕ!$BQ188&amp;"v"&amp;ДАННЫЕ!$BR188&amp;"p"&amp;ДАННЫЕ!$BS188&amp;"n"&amp;ДАННЫЕ!$BU188&amp;"t"&amp;ДАННЫЕ!$BV188&amp;"o"&amp;ДАННЫЕ!$BT188&amp;"l"&amp;IF(ДАННЫЕ!$BN188&gt;0,1,0)&amp;ДАННЫЕ!$BN188&amp;"g"&amp;ДАННЫЕ!$BO188&amp;"s"&amp;ДАННЫЕ!$BP188&amp;"DZ"&amp;IF(ДАННЫЕ!B188-ДАННЫЕ!G188 &lt; 60,IF(ДАННЫЕ!B188-ДАННЫЕ!G188 &gt;= 0,1,0),0)&amp;"u"&amp;IF(ДАННЫЕ!$CJ188&gt;0,1,0)</f>
        <v>brCD0h0xyzc0a0dvpntol0gsDZ1u0</v>
      </c>
      <c r="N188" s="28" t="str">
        <f ca="1">ДАННЫЕ!$F188&amp;ДАННЫЕ!$I188&amp;"g"&amp;B188&amp;"cf"&amp;D188&amp;"a"&amp;IF(ДАННЫЕ!$BX188&gt;0,1,0)&amp;IF(ДАННЫЕ!$BF188&gt;500,1,IF(ДАННЫЕ!$BF188&gt;350,2,IF(ДАННЫЕ!$BF188&gt;=200,3,IF(ДАННЫЕ!$BF188&gt;=100,4,IF(ДАННЫЕ!$BF188&gt;=50,5,IF(ДАННЫЕ!$BF188&lt;50,6,0))))))&amp;"AR"&amp;IF(DATEDIF(ДАННЫЕ!$BX188,ДАННЫЕ!$F$1,"y")&gt;1,1,0)&amp;"VG"&amp;IF(ДАННЫЕ!$BH188="0",1,0)&amp;"o"&amp;IF(T188+ДАННЫЕ!$AF188+ДАННЫЕ!$AG188+ДАННЫЕ!$AH188+ДАННЫЕ!$AI188+ДАННЫЕ!$AJ188+ДАННЫЕ!$AP188+ДАННЫЕ!$AQ188+ДАННЫЕ!$AR188+ДАННЫЕ!$AU188+ДАННЫЕ!$AW188+ДАННЫЕ!$AS188+ДАННЫЕ!$AT188&gt;0,1,0)&amp;"x"&amp;ДАННЫЕ!$AG188&amp;"p"&amp;IF(ДАННЫЕ!$BY188&gt;0,1,0)&amp;"v"&amp;IF(ДАННЫЕ!$BZ188&gt;0,1,0)&amp;"n"&amp;ДАННЫЕ!$CA188&amp;"t"&amp;ДАННЫЕ!$AY188&amp;"k"&amp;ДАННЫЕ!$CB188&amp;"q"&amp;ДАННЫЕ!$CC188&amp;"w"&amp;ДАННЫЕ!$CD188&amp;"e"&amp;ДАННЫЕ!$CE188&amp;"m"&amp;ДАННЫЕ!$CF188&amp;"c"&amp;ДАННЫЕ!$CG188&amp;"z"&amp;ДАННЫЕ!$CH188&amp;"d"&amp;IF(H188=4,1,0)&amp;"s"&amp;IF(ДАННЫЕ!$J188=1,0,1)&amp;"u"&amp;IF(ДАННЫЕ!$CJ188&gt;0,1,0)</f>
        <v>g0cf0a06AR1VG0o0xp0v0ntkqwemczd0s1u0</v>
      </c>
      <c r="O188" s="28" t="str">
        <f>ДАННЫЕ!$I188&amp;"g"&amp;B188&amp;A188&amp;"f"&amp;P188&amp;"c"&amp;IF(ДАННЫЕ!$U188&gt;0,1,0)&amp;"s"&amp;IF(ДАННЫЕ!$Q188&gt;0,IF(YEAR(ДАННЫЕ!$F$1)=YEAR(ДАННЫЕ!$Q188),IF(MONTH(ДАННЫЕ!$F$1)=MONTH(ДАННЫЕ!$Q188),111,11),1),0)&amp;"i"&amp;IF(ДАННЫЕ!$R188+ДАННЫЕ!$S188+ДАННЫЕ!$T188=0,0,1)&amp;"h"&amp;IF(ДАННЫЕ!$P188&gt;0,1,0)&amp;"p"&amp;IF(ДАННЫЕ!$CI188&gt;0,IF(YEAR(ДАННЫЕ!$F$1)=YEAR(ДАННЫЕ!$CI188),IF(MONTH(ДАННЫЕ!$F$1)=MONTH(ДАННЫЕ!$CI188),111,11),1),0)&amp;"d"&amp;IF(ДАННЫЕ!$CJ188&gt;0,IF(YEAR(ДАННЫЕ!$F$1)=YEAR(ДАННЫЕ!$CJ188),IF(MONTH(ДАННЫЕ!$F$1)=MONTH(ДАННЫЕ!$CJ188),111,11),1),0)&amp;"o"&amp;IF(ДАННЫЕ!$CK188&gt;0,IF(MONTH(ДАННЫЕ!$F$1)=MONTH(ДАННЫЕ!$CK188),111,11),0)&amp;"v"&amp;IF(ДАННЫЕ!$BE188&gt;0,IF(MONTH(ДАННЫЕ!$F$1)=MONTH(ДАННЫЕ!$BE188),111,11),0)</f>
        <v>g00f0c0s0i0h0p0d0o0v0</v>
      </c>
      <c r="P188" s="15">
        <f t="shared" si="8"/>
        <v>0</v>
      </c>
      <c r="Q188" s="15">
        <f>IF(ДАННЫЕ!$F$1&gt;ДАННЫЕ!$N188,IF(YEAR(ДАННЫЕ!$F$1)=YEAR(ДАННЫЕ!M188),1,0),0)</f>
        <v>0</v>
      </c>
      <c r="R188" s="15">
        <f>IF(ДАННЫЕ!$F$1&gt;ДАННЫЕ!$N188,IF(YEAR(ДАННЫЕ!$F$1)=YEAR(ДАННЫЕ!N188),1,0),0)</f>
        <v>0</v>
      </c>
      <c r="S188" s="15">
        <f>IF(ДАННЫЕ!$AA188="2А",1,IF(ДАННЫЕ!$AA188="2Б",2,IF(ДАННЫЕ!$AA188="2В",3,IF(ДАННЫЕ!$AA188=3,4,IF(ДАННЫЕ!$AA188="4А",5,IF(ДАННЫЕ!$AA188="4Б",6,IF(ДАННЫЕ!$AA188="4В",7,IF(ДАННЫЕ!$AA188=5,8,0))))))))</f>
        <v>0</v>
      </c>
      <c r="T188" s="15">
        <f>IF(OR(ДАННЫЕ!$AC188=2,ДАННЫЕ!$AD188=2,ДАННЫЕ!$AE188=2),2,IF(OR(ДАННЫЕ!$AC188=1,ДАННЫЕ!$AD188=1,ДАННЫЕ!$AE188=1),1,0))</f>
        <v>0</v>
      </c>
    </row>
    <row r="189" spans="1:20" ht="15" customHeight="1" x14ac:dyDescent="0.2">
      <c r="A189" s="78">
        <f>IF(B189&gt;0,IF(MONTH(ДАННЫЕ!$F$1)=MONTH(ДАННЫЕ!$B189),1,0),0)</f>
        <v>0</v>
      </c>
      <c r="B189" s="14">
        <f>IF(ДАННЫЕ!$B189&gt;0,IF(YEAR(ДАННЫЕ!$F$1)=YEAR(ДАННЫЕ!$B189),1,0),0)</f>
        <v>0</v>
      </c>
      <c r="C189" s="14">
        <f>IF(ДАННЫЕ!$CM189&gt;0,IF(YEAR(ДАННЫЕ!$F$1)=YEAR(ДАННЫЕ!$CM189),1,0),0)</f>
        <v>0</v>
      </c>
      <c r="D189" s="14">
        <f>IF(ДАННЫЕ!$CJ189&gt;0,IF(ДАННЫЕ!$CL189&gt;ДАННЫЕ!$F$1,1,IF(ДАННЫЕ!$CL189&gt;0,0,1)),0)</f>
        <v>0</v>
      </c>
      <c r="E189" s="43" t="str">
        <f ca="1">IF(ДАННЫЕ!$F$1&gt;0,IF(ДАННЫЕ!$G189&gt;0,DATEDIF(ДАННЫЕ!$G189,ДАННЫЕ!$F$1,"y"),""),IF(ДАННЫЕ!$G189&gt;0,DATEDIF(ДАННЫЕ!$G189,TODAY(),"y"),""))</f>
        <v/>
      </c>
      <c r="F189" s="43" t="str">
        <f xml:space="preserve"> IF(ДАННЫЕ!$F189="М",IF(E189&gt;=18,IF(E189&lt;60,1,""),""),"")&amp;IF(ДАННЫЕ!$F189="Ж",IF(E189&gt;=18,IF(E189&lt;55,1,""),""),"")</f>
        <v/>
      </c>
      <c r="G189" s="43" t="str">
        <f xml:space="preserve"> IF(ДАННЫЕ!$F189="М",IF(E189&gt;=60,2,""),"")&amp;IF(ДАННЫЕ!$F189="Ж",IF(E189&gt;=55,2,""),"")</f>
        <v/>
      </c>
      <c r="H189" s="43" t="str">
        <f t="shared" ca="1" si="6"/>
        <v/>
      </c>
      <c r="I189" s="43" t="str">
        <f t="shared" ca="1" si="7"/>
        <v>03</v>
      </c>
      <c r="J189" s="28" t="str">
        <f ca="1">ДАННЫЕ!$F189&amp;H189&amp;I189&amp;ДАННЫЕ!$I189&amp;"m"&amp;IF(ДАННЫЕ!$I189&gt;0,IF(ДАННЫЕ!$J189&gt;0,0,1),"")&amp;"f"&amp;IF(ДАННЫЕ!$R189&gt;0,IF(YEAR(ДАННЫЕ!$F$1)=YEAR(ДАННЫЕ!$R189),1,0),0)&amp;"z"&amp;ДАННЫЕ!$R189&amp;"p"&amp;ДАННЫЕ!$S189&amp;"i"&amp;ДАННЫЕ!$T189&amp;"h"&amp;ДАННЫЕ!$K189&amp;"be"&amp;ДАННЫЕ!$BI189&amp;"CD"&amp;IF(ДАННЫЕ!BF189&gt;500,4,IF(ДАННЫЕ!BF189&gt;350,3,IF(ДАННЫЕ!BF189&gt;200,2,IF(ДАННЫЕ!BF189&gt;0,1,0))))&amp;"g"&amp;B189&amp;"d"&amp;H189&amp;"l"&amp;ДАННЫЕ!AT189&amp;"a"&amp;ДАННЫЕ!$V189&amp;"v"&amp;R189&amp;"k"&amp;ДАННЫЕ!$U189&amp;"s"&amp;ДАННЫЕ!$Y189&amp;"t"&amp;ДАННЫЕ!$X189&amp;"b"&amp;IF(ДАННЫЕ!$Q189&gt;1,1,0)&amp;"PP"&amp;ДАННЫЕ!Z189&amp;"c"&amp;S189&amp;"x"&amp;IF(ДАННЫЕ!$BY189&gt;0,IF(YEAR(ДАННЫЕ!$F$1)=YEAR(ДАННЫЕ!$BY189),1,0),0)&amp;"n"&amp;IF(ДАННЫЕ!$BZ189&gt;0,IF(YEAR(ДАННЫЕ!$F$1)=YEAR(ДАННЫЕ!$BZ189),1,0),0)&amp;"u"&amp;D189&amp;"z"&amp;IF(ДАННЫЕ!$CL189&gt;0,IF(YEAR(ДАННЫЕ!$F$1)&gt;YEAR(ДАННЫЕ!$CL189),11,12),0)</f>
        <v>03mf0zpihbeCD0g0dlav0kstb0PPc0x0n0u0z0</v>
      </c>
      <c r="K189" s="28" t="str">
        <f ca="1">ДАННЫЕ!$I189&amp;"x"&amp;B189&amp;"w"&amp;IF(T189+ДАННЫЕ!AD189+ДАННЫЕ!AE189+ДАННЫЕ!AF189+ДАННЫЕ!AG189+ДАННЫЕ!AH189+ДАННЫЕ!$AL189+ДАННЫЕ!AI189+ДАННЫЕ!AJ189+ДАННЫЕ!AK189+ДАННЫЕ!AP189+ДАННЫЕ!AQ189+ДАННЫЕ!AR189+ДАННЫЕ!$AM189+ДАННЫЕ!$AN189+ДАННЫЕ!AS189+ДАННЫЕ!AT189&gt;0,1,0)&amp;IF(OR(T189=2,ДАННЫЕ!AD189=2,ДАННЫЕ!AE189=2,ДАННЫЕ!AF189=2,ДАННЫЕ!AG189=2,ДАННЫЕ!AH189=2,ДАННЫЕ!$AL189=2,ДАННЫЕ!AI189=2,ДАННЫЕ!AJ189=2,ДАННЫЕ!AK189=2,ДАННЫЕ!AP189=2,ДАННЫЕ!AQ189=2,ДАННЫЕ!AR189=2,ДАННЫЕ!$AM189=2,ДАННЫЕ!$AN189=2,ДАННЫЕ!AS189=2,ДАННЫЕ!AT189=2),2,0)&amp;"t"&amp;IF(T189&gt;0,"1"&amp;T189,"00")&amp;"f"&amp;IF(ДАННЫЕ!$AC189,"1"&amp;ДАННЫЕ!$AC189,"00")&amp;"b"&amp;IF(ДАННЫЕ!$AD189,"1"&amp;ДАННЫЕ!$AD189,"00")&amp;"g"&amp;IF(ДАННЫЕ!$AF189,"1"&amp;ДАННЫЕ!$AF189,"00")&amp;"c"&amp;IF(ДАННЫЕ!$AG189,"1"&amp;ДАННЫЕ!$AG189,"00")&amp;"i"&amp;IF(ДАННЫЕ!$AH189,"1"&amp;ДАННЫЕ!$AH189,"00")&amp;"r"&amp;IF(ДАННЫЕ!$AL189,"1"&amp;ДАННЫЕ!$AL189,"00")&amp;"m"&amp;IF(ДАННЫЕ!$AI189,"1"&amp;ДАННЫЕ!$AI189,"00")&amp;"hS"&amp;IF(ДАННЫЕ!$AJ189,"1"&amp;ДАННЫЕ!$AJ189,"00")&amp;"hZ"&amp;IF(ДАННЫЕ!$AK189,"1"&amp;ДАННЫЕ!$AK189,"00")&amp;"p"&amp;IF(ДАННЫЕ!$AP189,"1"&amp;ДАННЫЕ!$AP189,"00")&amp;"k"&amp;IF(ДАННЫЕ!$AQ189,"1"&amp;ДАННЫЕ!$AQ189,"00")&amp;"z"&amp;IF(ДАННЫЕ!$AR189,"1"&amp;ДАННЫЕ!$AR189,"00")&amp;"j"&amp;IF(ДАННЫЕ!$AM189,"1"&amp;ДАННЫЕ!$AM189,"00")&amp;"n"&amp;IF(ДАННЫЕ!$AN189,"1"&amp;ДАННЫЕ!$AN189,"00")&amp;"E"&amp;ДАННЫЕ!BI189&amp;"L"&amp;ДАННЫЕ!AO189&amp;"h"&amp;IF(ДАННЫЕ!$AU189&gt;0,1,0)&amp;"v"&amp;IF(ДАННЫЕ!$AW189&gt;0,1,0)&amp;"a"&amp;IF(ДАННЫЕ!$AS189,"1"&amp;ДАННЫЕ!$AS189,"00")&amp;"s"&amp;IF(ДАННЫЕ!$AT189,"1"&amp;ДАННЫЕ!$AT189,"00")&amp;"u"&amp;IF(ДАННЫЕ!$CJ189&gt;0,1,0)&amp;"y"&amp;B189&amp;"d"&amp;H189&amp;"e"&amp;F189&amp;G189</f>
        <v>x0w00t00f00b00g00c00i00r00m00hS00hZ00p00k00z00j00n00ELh0v0a00s00u0y0de</v>
      </c>
      <c r="L189" s="28" t="str">
        <f ca="1">ДАННЫЕ!$I189&amp;"VN"&amp;IF(ДАННЫЕ!AW189&gt;0,11,10)&amp;"CD"&amp;IF(ДАННЫЕ!BF189&gt;500,16,IF(ДАННЫЕ!BF189&gt;350,15,IF(ДАННЫЕ!BF189&gt;=200,14,IF(ДАННЫЕ!BF189&gt;=100,13,IF(ДАННЫЕ!BF189&gt;=50,12,IF(ДАННЫЕ!BF189&gt;0,11,10))))))&amp;"AR"&amp;IF(ДАННЫЕ!BX189&gt;0,1,0)&amp;"GD"&amp;B189&amp;"VV"&amp;IF(E189&gt;=5,IF(E189&lt;18,1,0),0)</f>
        <v>VN10CD10AR0GD0VV0</v>
      </c>
      <c r="M189" s="28" t="str">
        <f>ДАННЫЕ!$I189&amp;"b"&amp;ДАННЫЕ!$BI189&amp;"r"&amp;ДАННЫЕ!$BJ189&amp;"CD"&amp;IF(ДАННЫЕ!BF189&gt;0,IF(ДАННЫЕ!BF189&lt;200,1,IF(ДАННЫЕ!BF189&lt;350,2,3)),0)&amp;"h"&amp;IF(ДАННЫЕ!$BK189+ДАННЫЕ!$BL189+ДАННЫЕ!$BM189&gt;0,1,0)&amp;"x"&amp;ДАННЫЕ!$BK189&amp;"y"&amp;ДАННЫЕ!$BL189&amp;"z"&amp;ДАННЫЕ!$BM189&amp;"c"&amp;IF(ДАННЫЕ!$BK189+ДАННЫЕ!$BL189+ДАННЫЕ!$BM189=3,1,0)&amp;"a"&amp;IF(ДАННЫЕ!$BQ189+ДАННЫЕ!$BR189&gt;0,1,0)&amp;"d"&amp;ДАННЫЕ!$BQ189&amp;"v"&amp;ДАННЫЕ!$BR189&amp;"p"&amp;ДАННЫЕ!$BS189&amp;"n"&amp;ДАННЫЕ!$BU189&amp;"t"&amp;ДАННЫЕ!$BV189&amp;"o"&amp;ДАННЫЕ!$BT189&amp;"l"&amp;IF(ДАННЫЕ!$BN189&gt;0,1,0)&amp;ДАННЫЕ!$BN189&amp;"g"&amp;ДАННЫЕ!$BO189&amp;"s"&amp;ДАННЫЕ!$BP189&amp;"DZ"&amp;IF(ДАННЫЕ!B189-ДАННЫЕ!G189 &lt; 60,IF(ДАННЫЕ!B189-ДАННЫЕ!G189 &gt;= 0,1,0),0)&amp;"u"&amp;IF(ДАННЫЕ!$CJ189&gt;0,1,0)</f>
        <v>brCD0h0xyzc0a0dvpntol0gsDZ1u0</v>
      </c>
      <c r="N189" s="28" t="str">
        <f ca="1">ДАННЫЕ!$F189&amp;ДАННЫЕ!$I189&amp;"g"&amp;B189&amp;"cf"&amp;D189&amp;"a"&amp;IF(ДАННЫЕ!$BX189&gt;0,1,0)&amp;IF(ДАННЫЕ!$BF189&gt;500,1,IF(ДАННЫЕ!$BF189&gt;350,2,IF(ДАННЫЕ!$BF189&gt;=200,3,IF(ДАННЫЕ!$BF189&gt;=100,4,IF(ДАННЫЕ!$BF189&gt;=50,5,IF(ДАННЫЕ!$BF189&lt;50,6,0))))))&amp;"AR"&amp;IF(DATEDIF(ДАННЫЕ!$BX189,ДАННЫЕ!$F$1,"y")&gt;1,1,0)&amp;"VG"&amp;IF(ДАННЫЕ!$BH189="0",1,0)&amp;"o"&amp;IF(T189+ДАННЫЕ!$AF189+ДАННЫЕ!$AG189+ДАННЫЕ!$AH189+ДАННЫЕ!$AI189+ДАННЫЕ!$AJ189+ДАННЫЕ!$AP189+ДАННЫЕ!$AQ189+ДАННЫЕ!$AR189+ДАННЫЕ!$AU189+ДАННЫЕ!$AW189+ДАННЫЕ!$AS189+ДАННЫЕ!$AT189&gt;0,1,0)&amp;"x"&amp;ДАННЫЕ!$AG189&amp;"p"&amp;IF(ДАННЫЕ!$BY189&gt;0,1,0)&amp;"v"&amp;IF(ДАННЫЕ!$BZ189&gt;0,1,0)&amp;"n"&amp;ДАННЫЕ!$CA189&amp;"t"&amp;ДАННЫЕ!$AY189&amp;"k"&amp;ДАННЫЕ!$CB189&amp;"q"&amp;ДАННЫЕ!$CC189&amp;"w"&amp;ДАННЫЕ!$CD189&amp;"e"&amp;ДАННЫЕ!$CE189&amp;"m"&amp;ДАННЫЕ!$CF189&amp;"c"&amp;ДАННЫЕ!$CG189&amp;"z"&amp;ДАННЫЕ!$CH189&amp;"d"&amp;IF(H189=4,1,0)&amp;"s"&amp;IF(ДАННЫЕ!$J189=1,0,1)&amp;"u"&amp;IF(ДАННЫЕ!$CJ189&gt;0,1,0)</f>
        <v>g0cf0a06AR1VG0o0xp0v0ntkqwemczd0s1u0</v>
      </c>
      <c r="O189" s="28" t="str">
        <f>ДАННЫЕ!$I189&amp;"g"&amp;B189&amp;A189&amp;"f"&amp;P189&amp;"c"&amp;IF(ДАННЫЕ!$U189&gt;0,1,0)&amp;"s"&amp;IF(ДАННЫЕ!$Q189&gt;0,IF(YEAR(ДАННЫЕ!$F$1)=YEAR(ДАННЫЕ!$Q189),IF(MONTH(ДАННЫЕ!$F$1)=MONTH(ДАННЫЕ!$Q189),111,11),1),0)&amp;"i"&amp;IF(ДАННЫЕ!$R189+ДАННЫЕ!$S189+ДАННЫЕ!$T189=0,0,1)&amp;"h"&amp;IF(ДАННЫЕ!$P189&gt;0,1,0)&amp;"p"&amp;IF(ДАННЫЕ!$CI189&gt;0,IF(YEAR(ДАННЫЕ!$F$1)=YEAR(ДАННЫЕ!$CI189),IF(MONTH(ДАННЫЕ!$F$1)=MONTH(ДАННЫЕ!$CI189),111,11),1),0)&amp;"d"&amp;IF(ДАННЫЕ!$CJ189&gt;0,IF(YEAR(ДАННЫЕ!$F$1)=YEAR(ДАННЫЕ!$CJ189),IF(MONTH(ДАННЫЕ!$F$1)=MONTH(ДАННЫЕ!$CJ189),111,11),1),0)&amp;"o"&amp;IF(ДАННЫЕ!$CK189&gt;0,IF(MONTH(ДАННЫЕ!$F$1)=MONTH(ДАННЫЕ!$CK189),111,11),0)&amp;"v"&amp;IF(ДАННЫЕ!$BE189&gt;0,IF(MONTH(ДАННЫЕ!$F$1)=MONTH(ДАННЫЕ!$BE189),111,11),0)</f>
        <v>g00f0c0s0i0h0p0d0o0v0</v>
      </c>
      <c r="P189" s="15">
        <f t="shared" si="8"/>
        <v>0</v>
      </c>
      <c r="Q189" s="15">
        <f>IF(ДАННЫЕ!$F$1&gt;ДАННЫЕ!$N189,IF(YEAR(ДАННЫЕ!$F$1)=YEAR(ДАННЫЕ!M189),1,0),0)</f>
        <v>0</v>
      </c>
      <c r="R189" s="15">
        <f>IF(ДАННЫЕ!$F$1&gt;ДАННЫЕ!$N189,IF(YEAR(ДАННЫЕ!$F$1)=YEAR(ДАННЫЕ!N189),1,0),0)</f>
        <v>0</v>
      </c>
      <c r="S189" s="15">
        <f>IF(ДАННЫЕ!$AA189="2А",1,IF(ДАННЫЕ!$AA189="2Б",2,IF(ДАННЫЕ!$AA189="2В",3,IF(ДАННЫЕ!$AA189=3,4,IF(ДАННЫЕ!$AA189="4А",5,IF(ДАННЫЕ!$AA189="4Б",6,IF(ДАННЫЕ!$AA189="4В",7,IF(ДАННЫЕ!$AA189=5,8,0))))))))</f>
        <v>0</v>
      </c>
      <c r="T189" s="15">
        <f>IF(OR(ДАННЫЕ!$AC189=2,ДАННЫЕ!$AD189=2,ДАННЫЕ!$AE189=2),2,IF(OR(ДАННЫЕ!$AC189=1,ДАННЫЕ!$AD189=1,ДАННЫЕ!$AE189=1),1,0))</f>
        <v>0</v>
      </c>
    </row>
    <row r="190" spans="1:20" ht="15" customHeight="1" x14ac:dyDescent="0.2">
      <c r="A190" s="78">
        <f>IF(B190&gt;0,IF(MONTH(ДАННЫЕ!$F$1)=MONTH(ДАННЫЕ!$B190),1,0),0)</f>
        <v>0</v>
      </c>
      <c r="B190" s="14">
        <f>IF(ДАННЫЕ!$B190&gt;0,IF(YEAR(ДАННЫЕ!$F$1)=YEAR(ДАННЫЕ!$B190),1,0),0)</f>
        <v>0</v>
      </c>
      <c r="C190" s="14">
        <f>IF(ДАННЫЕ!$CM190&gt;0,IF(YEAR(ДАННЫЕ!$F$1)=YEAR(ДАННЫЕ!$CM190),1,0),0)</f>
        <v>0</v>
      </c>
      <c r="D190" s="14">
        <f>IF(ДАННЫЕ!$CJ190&gt;0,IF(ДАННЫЕ!$CL190&gt;ДАННЫЕ!$F$1,1,IF(ДАННЫЕ!$CL190&gt;0,0,1)),0)</f>
        <v>0</v>
      </c>
      <c r="E190" s="43" t="str">
        <f ca="1">IF(ДАННЫЕ!$F$1&gt;0,IF(ДАННЫЕ!$G190&gt;0,DATEDIF(ДАННЫЕ!$G190,ДАННЫЕ!$F$1,"y"),""),IF(ДАННЫЕ!$G190&gt;0,DATEDIF(ДАННЫЕ!$G190,TODAY(),"y"),""))</f>
        <v/>
      </c>
      <c r="F190" s="43" t="str">
        <f xml:space="preserve"> IF(ДАННЫЕ!$F190="М",IF(E190&gt;=18,IF(E190&lt;60,1,""),""),"")&amp;IF(ДАННЫЕ!$F190="Ж",IF(E190&gt;=18,IF(E190&lt;55,1,""),""),"")</f>
        <v/>
      </c>
      <c r="G190" s="43" t="str">
        <f xml:space="preserve"> IF(ДАННЫЕ!$F190="М",IF(E190&gt;=60,2,""),"")&amp;IF(ДАННЫЕ!$F190="Ж",IF(E190&gt;=55,2,""),"")</f>
        <v/>
      </c>
      <c r="H190" s="43" t="str">
        <f t="shared" ca="1" si="6"/>
        <v/>
      </c>
      <c r="I190" s="43" t="str">
        <f t="shared" ca="1" si="7"/>
        <v>03</v>
      </c>
      <c r="J190" s="28" t="str">
        <f ca="1">ДАННЫЕ!$F190&amp;H190&amp;I190&amp;ДАННЫЕ!$I190&amp;"m"&amp;IF(ДАННЫЕ!$I190&gt;0,IF(ДАННЫЕ!$J190&gt;0,0,1),"")&amp;"f"&amp;IF(ДАННЫЕ!$R190&gt;0,IF(YEAR(ДАННЫЕ!$F$1)=YEAR(ДАННЫЕ!$R190),1,0),0)&amp;"z"&amp;ДАННЫЕ!$R190&amp;"p"&amp;ДАННЫЕ!$S190&amp;"i"&amp;ДАННЫЕ!$T190&amp;"h"&amp;ДАННЫЕ!$K190&amp;"be"&amp;ДАННЫЕ!$BI190&amp;"CD"&amp;IF(ДАННЫЕ!BF190&gt;500,4,IF(ДАННЫЕ!BF190&gt;350,3,IF(ДАННЫЕ!BF190&gt;200,2,IF(ДАННЫЕ!BF190&gt;0,1,0))))&amp;"g"&amp;B190&amp;"d"&amp;H190&amp;"l"&amp;ДАННЫЕ!AT190&amp;"a"&amp;ДАННЫЕ!$V190&amp;"v"&amp;R190&amp;"k"&amp;ДАННЫЕ!$U190&amp;"s"&amp;ДАННЫЕ!$Y190&amp;"t"&amp;ДАННЫЕ!$X190&amp;"b"&amp;IF(ДАННЫЕ!$Q190&gt;1,1,0)&amp;"PP"&amp;ДАННЫЕ!Z190&amp;"c"&amp;S190&amp;"x"&amp;IF(ДАННЫЕ!$BY190&gt;0,IF(YEAR(ДАННЫЕ!$F$1)=YEAR(ДАННЫЕ!$BY190),1,0),0)&amp;"n"&amp;IF(ДАННЫЕ!$BZ190&gt;0,IF(YEAR(ДАННЫЕ!$F$1)=YEAR(ДАННЫЕ!$BZ190),1,0),0)&amp;"u"&amp;D190&amp;"z"&amp;IF(ДАННЫЕ!$CL190&gt;0,IF(YEAR(ДАННЫЕ!$F$1)&gt;YEAR(ДАННЫЕ!$CL190),11,12),0)</f>
        <v>03mf0zpihbeCD0g0dlav0kstb0PPc0x0n0u0z0</v>
      </c>
      <c r="K190" s="28" t="str">
        <f ca="1">ДАННЫЕ!$I190&amp;"x"&amp;B190&amp;"w"&amp;IF(T190+ДАННЫЕ!AD190+ДАННЫЕ!AE190+ДАННЫЕ!AF190+ДАННЫЕ!AG190+ДАННЫЕ!AH190+ДАННЫЕ!$AL190+ДАННЫЕ!AI190+ДАННЫЕ!AJ190+ДАННЫЕ!AK190+ДАННЫЕ!AP190+ДАННЫЕ!AQ190+ДАННЫЕ!AR190+ДАННЫЕ!$AM190+ДАННЫЕ!$AN190+ДАННЫЕ!AS190+ДАННЫЕ!AT190&gt;0,1,0)&amp;IF(OR(T190=2,ДАННЫЕ!AD190=2,ДАННЫЕ!AE190=2,ДАННЫЕ!AF190=2,ДАННЫЕ!AG190=2,ДАННЫЕ!AH190=2,ДАННЫЕ!$AL190=2,ДАННЫЕ!AI190=2,ДАННЫЕ!AJ190=2,ДАННЫЕ!AK190=2,ДАННЫЕ!AP190=2,ДАННЫЕ!AQ190=2,ДАННЫЕ!AR190=2,ДАННЫЕ!$AM190=2,ДАННЫЕ!$AN190=2,ДАННЫЕ!AS190=2,ДАННЫЕ!AT190=2),2,0)&amp;"t"&amp;IF(T190&gt;0,"1"&amp;T190,"00")&amp;"f"&amp;IF(ДАННЫЕ!$AC190,"1"&amp;ДАННЫЕ!$AC190,"00")&amp;"b"&amp;IF(ДАННЫЕ!$AD190,"1"&amp;ДАННЫЕ!$AD190,"00")&amp;"g"&amp;IF(ДАННЫЕ!$AF190,"1"&amp;ДАННЫЕ!$AF190,"00")&amp;"c"&amp;IF(ДАННЫЕ!$AG190,"1"&amp;ДАННЫЕ!$AG190,"00")&amp;"i"&amp;IF(ДАННЫЕ!$AH190,"1"&amp;ДАННЫЕ!$AH190,"00")&amp;"r"&amp;IF(ДАННЫЕ!$AL190,"1"&amp;ДАННЫЕ!$AL190,"00")&amp;"m"&amp;IF(ДАННЫЕ!$AI190,"1"&amp;ДАННЫЕ!$AI190,"00")&amp;"hS"&amp;IF(ДАННЫЕ!$AJ190,"1"&amp;ДАННЫЕ!$AJ190,"00")&amp;"hZ"&amp;IF(ДАННЫЕ!$AK190,"1"&amp;ДАННЫЕ!$AK190,"00")&amp;"p"&amp;IF(ДАННЫЕ!$AP190,"1"&amp;ДАННЫЕ!$AP190,"00")&amp;"k"&amp;IF(ДАННЫЕ!$AQ190,"1"&amp;ДАННЫЕ!$AQ190,"00")&amp;"z"&amp;IF(ДАННЫЕ!$AR190,"1"&amp;ДАННЫЕ!$AR190,"00")&amp;"j"&amp;IF(ДАННЫЕ!$AM190,"1"&amp;ДАННЫЕ!$AM190,"00")&amp;"n"&amp;IF(ДАННЫЕ!$AN190,"1"&amp;ДАННЫЕ!$AN190,"00")&amp;"E"&amp;ДАННЫЕ!BI190&amp;"L"&amp;ДАННЫЕ!AO190&amp;"h"&amp;IF(ДАННЫЕ!$AU190&gt;0,1,0)&amp;"v"&amp;IF(ДАННЫЕ!$AW190&gt;0,1,0)&amp;"a"&amp;IF(ДАННЫЕ!$AS190,"1"&amp;ДАННЫЕ!$AS190,"00")&amp;"s"&amp;IF(ДАННЫЕ!$AT190,"1"&amp;ДАННЫЕ!$AT190,"00")&amp;"u"&amp;IF(ДАННЫЕ!$CJ190&gt;0,1,0)&amp;"y"&amp;B190&amp;"d"&amp;H190&amp;"e"&amp;F190&amp;G190</f>
        <v>x0w00t00f00b00g00c00i00r00m00hS00hZ00p00k00z00j00n00ELh0v0a00s00u0y0de</v>
      </c>
      <c r="L190" s="28" t="str">
        <f ca="1">ДАННЫЕ!$I190&amp;"VN"&amp;IF(ДАННЫЕ!AW190&gt;0,11,10)&amp;"CD"&amp;IF(ДАННЫЕ!BF190&gt;500,16,IF(ДАННЫЕ!BF190&gt;350,15,IF(ДАННЫЕ!BF190&gt;=200,14,IF(ДАННЫЕ!BF190&gt;=100,13,IF(ДАННЫЕ!BF190&gt;=50,12,IF(ДАННЫЕ!BF190&gt;0,11,10))))))&amp;"AR"&amp;IF(ДАННЫЕ!BX190&gt;0,1,0)&amp;"GD"&amp;B190&amp;"VV"&amp;IF(E190&gt;=5,IF(E190&lt;18,1,0),0)</f>
        <v>VN10CD10AR0GD0VV0</v>
      </c>
      <c r="M190" s="28" t="str">
        <f>ДАННЫЕ!$I190&amp;"b"&amp;ДАННЫЕ!$BI190&amp;"r"&amp;ДАННЫЕ!$BJ190&amp;"CD"&amp;IF(ДАННЫЕ!BF190&gt;0,IF(ДАННЫЕ!BF190&lt;200,1,IF(ДАННЫЕ!BF190&lt;350,2,3)),0)&amp;"h"&amp;IF(ДАННЫЕ!$BK190+ДАННЫЕ!$BL190+ДАННЫЕ!$BM190&gt;0,1,0)&amp;"x"&amp;ДАННЫЕ!$BK190&amp;"y"&amp;ДАННЫЕ!$BL190&amp;"z"&amp;ДАННЫЕ!$BM190&amp;"c"&amp;IF(ДАННЫЕ!$BK190+ДАННЫЕ!$BL190+ДАННЫЕ!$BM190=3,1,0)&amp;"a"&amp;IF(ДАННЫЕ!$BQ190+ДАННЫЕ!$BR190&gt;0,1,0)&amp;"d"&amp;ДАННЫЕ!$BQ190&amp;"v"&amp;ДАННЫЕ!$BR190&amp;"p"&amp;ДАННЫЕ!$BS190&amp;"n"&amp;ДАННЫЕ!$BU190&amp;"t"&amp;ДАННЫЕ!$BV190&amp;"o"&amp;ДАННЫЕ!$BT190&amp;"l"&amp;IF(ДАННЫЕ!$BN190&gt;0,1,0)&amp;ДАННЫЕ!$BN190&amp;"g"&amp;ДАННЫЕ!$BO190&amp;"s"&amp;ДАННЫЕ!$BP190&amp;"DZ"&amp;IF(ДАННЫЕ!B190-ДАННЫЕ!G190 &lt; 60,IF(ДАННЫЕ!B190-ДАННЫЕ!G190 &gt;= 0,1,0),0)&amp;"u"&amp;IF(ДАННЫЕ!$CJ190&gt;0,1,0)</f>
        <v>brCD0h0xyzc0a0dvpntol0gsDZ1u0</v>
      </c>
      <c r="N190" s="28" t="str">
        <f ca="1">ДАННЫЕ!$F190&amp;ДАННЫЕ!$I190&amp;"g"&amp;B190&amp;"cf"&amp;D190&amp;"a"&amp;IF(ДАННЫЕ!$BX190&gt;0,1,0)&amp;IF(ДАННЫЕ!$BF190&gt;500,1,IF(ДАННЫЕ!$BF190&gt;350,2,IF(ДАННЫЕ!$BF190&gt;=200,3,IF(ДАННЫЕ!$BF190&gt;=100,4,IF(ДАННЫЕ!$BF190&gt;=50,5,IF(ДАННЫЕ!$BF190&lt;50,6,0))))))&amp;"AR"&amp;IF(DATEDIF(ДАННЫЕ!$BX190,ДАННЫЕ!$F$1,"y")&gt;1,1,0)&amp;"VG"&amp;IF(ДАННЫЕ!$BH190="0",1,0)&amp;"o"&amp;IF(T190+ДАННЫЕ!$AF190+ДАННЫЕ!$AG190+ДАННЫЕ!$AH190+ДАННЫЕ!$AI190+ДАННЫЕ!$AJ190+ДАННЫЕ!$AP190+ДАННЫЕ!$AQ190+ДАННЫЕ!$AR190+ДАННЫЕ!$AU190+ДАННЫЕ!$AW190+ДАННЫЕ!$AS190+ДАННЫЕ!$AT190&gt;0,1,0)&amp;"x"&amp;ДАННЫЕ!$AG190&amp;"p"&amp;IF(ДАННЫЕ!$BY190&gt;0,1,0)&amp;"v"&amp;IF(ДАННЫЕ!$BZ190&gt;0,1,0)&amp;"n"&amp;ДАННЫЕ!$CA190&amp;"t"&amp;ДАННЫЕ!$AY190&amp;"k"&amp;ДАННЫЕ!$CB190&amp;"q"&amp;ДАННЫЕ!$CC190&amp;"w"&amp;ДАННЫЕ!$CD190&amp;"e"&amp;ДАННЫЕ!$CE190&amp;"m"&amp;ДАННЫЕ!$CF190&amp;"c"&amp;ДАННЫЕ!$CG190&amp;"z"&amp;ДАННЫЕ!$CH190&amp;"d"&amp;IF(H190=4,1,0)&amp;"s"&amp;IF(ДАННЫЕ!$J190=1,0,1)&amp;"u"&amp;IF(ДАННЫЕ!$CJ190&gt;0,1,0)</f>
        <v>g0cf0a06AR1VG0o0xp0v0ntkqwemczd0s1u0</v>
      </c>
      <c r="O190" s="28" t="str">
        <f>ДАННЫЕ!$I190&amp;"g"&amp;B190&amp;A190&amp;"f"&amp;P190&amp;"c"&amp;IF(ДАННЫЕ!$U190&gt;0,1,0)&amp;"s"&amp;IF(ДАННЫЕ!$Q190&gt;0,IF(YEAR(ДАННЫЕ!$F$1)=YEAR(ДАННЫЕ!$Q190),IF(MONTH(ДАННЫЕ!$F$1)=MONTH(ДАННЫЕ!$Q190),111,11),1),0)&amp;"i"&amp;IF(ДАННЫЕ!$R190+ДАННЫЕ!$S190+ДАННЫЕ!$T190=0,0,1)&amp;"h"&amp;IF(ДАННЫЕ!$P190&gt;0,1,0)&amp;"p"&amp;IF(ДАННЫЕ!$CI190&gt;0,IF(YEAR(ДАННЫЕ!$F$1)=YEAR(ДАННЫЕ!$CI190),IF(MONTH(ДАННЫЕ!$F$1)=MONTH(ДАННЫЕ!$CI190),111,11),1),0)&amp;"d"&amp;IF(ДАННЫЕ!$CJ190&gt;0,IF(YEAR(ДАННЫЕ!$F$1)=YEAR(ДАННЫЕ!$CJ190),IF(MONTH(ДАННЫЕ!$F$1)=MONTH(ДАННЫЕ!$CJ190),111,11),1),0)&amp;"o"&amp;IF(ДАННЫЕ!$CK190&gt;0,IF(MONTH(ДАННЫЕ!$F$1)=MONTH(ДАННЫЕ!$CK190),111,11),0)&amp;"v"&amp;IF(ДАННЫЕ!$BE190&gt;0,IF(MONTH(ДАННЫЕ!$F$1)=MONTH(ДАННЫЕ!$BE190),111,11),0)</f>
        <v>g00f0c0s0i0h0p0d0o0v0</v>
      </c>
      <c r="P190" s="15">
        <f t="shared" si="8"/>
        <v>0</v>
      </c>
      <c r="Q190" s="15">
        <f>IF(ДАННЫЕ!$F$1&gt;ДАННЫЕ!$N190,IF(YEAR(ДАННЫЕ!$F$1)=YEAR(ДАННЫЕ!M190),1,0),0)</f>
        <v>0</v>
      </c>
      <c r="R190" s="15">
        <f>IF(ДАННЫЕ!$F$1&gt;ДАННЫЕ!$N190,IF(YEAR(ДАННЫЕ!$F$1)=YEAR(ДАННЫЕ!N190),1,0),0)</f>
        <v>0</v>
      </c>
      <c r="S190" s="15">
        <f>IF(ДАННЫЕ!$AA190="2А",1,IF(ДАННЫЕ!$AA190="2Б",2,IF(ДАННЫЕ!$AA190="2В",3,IF(ДАННЫЕ!$AA190=3,4,IF(ДАННЫЕ!$AA190="4А",5,IF(ДАННЫЕ!$AA190="4Б",6,IF(ДАННЫЕ!$AA190="4В",7,IF(ДАННЫЕ!$AA190=5,8,0))))))))</f>
        <v>0</v>
      </c>
      <c r="T190" s="15">
        <f>IF(OR(ДАННЫЕ!$AC190=2,ДАННЫЕ!$AD190=2,ДАННЫЕ!$AE190=2),2,IF(OR(ДАННЫЕ!$AC190=1,ДАННЫЕ!$AD190=1,ДАННЫЕ!$AE190=1),1,0))</f>
        <v>0</v>
      </c>
    </row>
    <row r="191" spans="1:20" ht="15" customHeight="1" x14ac:dyDescent="0.2">
      <c r="A191" s="78">
        <f>IF(B191&gt;0,IF(MONTH(ДАННЫЕ!$F$1)=MONTH(ДАННЫЕ!$B191),1,0),0)</f>
        <v>0</v>
      </c>
      <c r="B191" s="14">
        <f>IF(ДАННЫЕ!$B191&gt;0,IF(YEAR(ДАННЫЕ!$F$1)=YEAR(ДАННЫЕ!$B191),1,0),0)</f>
        <v>0</v>
      </c>
      <c r="C191" s="14">
        <f>IF(ДАННЫЕ!$CM191&gt;0,IF(YEAR(ДАННЫЕ!$F$1)=YEAR(ДАННЫЕ!$CM191),1,0),0)</f>
        <v>0</v>
      </c>
      <c r="D191" s="14">
        <f>IF(ДАННЫЕ!$CJ191&gt;0,IF(ДАННЫЕ!$CL191&gt;ДАННЫЕ!$F$1,1,IF(ДАННЫЕ!$CL191&gt;0,0,1)),0)</f>
        <v>0</v>
      </c>
      <c r="E191" s="43" t="str">
        <f ca="1">IF(ДАННЫЕ!$F$1&gt;0,IF(ДАННЫЕ!$G191&gt;0,DATEDIF(ДАННЫЕ!$G191,ДАННЫЕ!$F$1,"y"),""),IF(ДАННЫЕ!$G191&gt;0,DATEDIF(ДАННЫЕ!$G191,TODAY(),"y"),""))</f>
        <v/>
      </c>
      <c r="F191" s="43" t="str">
        <f xml:space="preserve"> IF(ДАННЫЕ!$F191="М",IF(E191&gt;=18,IF(E191&lt;60,1,""),""),"")&amp;IF(ДАННЫЕ!$F191="Ж",IF(E191&gt;=18,IF(E191&lt;55,1,""),""),"")</f>
        <v/>
      </c>
      <c r="G191" s="43" t="str">
        <f xml:space="preserve"> IF(ДАННЫЕ!$F191="М",IF(E191&gt;=60,2,""),"")&amp;IF(ДАННЫЕ!$F191="Ж",IF(E191&gt;=55,2,""),"")</f>
        <v/>
      </c>
      <c r="H191" s="43" t="str">
        <f t="shared" ca="1" si="6"/>
        <v/>
      </c>
      <c r="I191" s="43" t="str">
        <f t="shared" ca="1" si="7"/>
        <v>03</v>
      </c>
      <c r="J191" s="28" t="str">
        <f ca="1">ДАННЫЕ!$F191&amp;H191&amp;I191&amp;ДАННЫЕ!$I191&amp;"m"&amp;IF(ДАННЫЕ!$I191&gt;0,IF(ДАННЫЕ!$J191&gt;0,0,1),"")&amp;"f"&amp;IF(ДАННЫЕ!$R191&gt;0,IF(YEAR(ДАННЫЕ!$F$1)=YEAR(ДАННЫЕ!$R191),1,0),0)&amp;"z"&amp;ДАННЫЕ!$R191&amp;"p"&amp;ДАННЫЕ!$S191&amp;"i"&amp;ДАННЫЕ!$T191&amp;"h"&amp;ДАННЫЕ!$K191&amp;"be"&amp;ДАННЫЕ!$BI191&amp;"CD"&amp;IF(ДАННЫЕ!BF191&gt;500,4,IF(ДАННЫЕ!BF191&gt;350,3,IF(ДАННЫЕ!BF191&gt;200,2,IF(ДАННЫЕ!BF191&gt;0,1,0))))&amp;"g"&amp;B191&amp;"d"&amp;H191&amp;"l"&amp;ДАННЫЕ!AT191&amp;"a"&amp;ДАННЫЕ!$V191&amp;"v"&amp;R191&amp;"k"&amp;ДАННЫЕ!$U191&amp;"s"&amp;ДАННЫЕ!$Y191&amp;"t"&amp;ДАННЫЕ!$X191&amp;"b"&amp;IF(ДАННЫЕ!$Q191&gt;1,1,0)&amp;"PP"&amp;ДАННЫЕ!Z191&amp;"c"&amp;S191&amp;"x"&amp;IF(ДАННЫЕ!$BY191&gt;0,IF(YEAR(ДАННЫЕ!$F$1)=YEAR(ДАННЫЕ!$BY191),1,0),0)&amp;"n"&amp;IF(ДАННЫЕ!$BZ191&gt;0,IF(YEAR(ДАННЫЕ!$F$1)=YEAR(ДАННЫЕ!$BZ191),1,0),0)&amp;"u"&amp;D191&amp;"z"&amp;IF(ДАННЫЕ!$CL191&gt;0,IF(YEAR(ДАННЫЕ!$F$1)&gt;YEAR(ДАННЫЕ!$CL191),11,12),0)</f>
        <v>03mf0zpihbeCD0g0dlav0kstb0PPc0x0n0u0z0</v>
      </c>
      <c r="K191" s="28" t="str">
        <f ca="1">ДАННЫЕ!$I191&amp;"x"&amp;B191&amp;"w"&amp;IF(T191+ДАННЫЕ!AD191+ДАННЫЕ!AE191+ДАННЫЕ!AF191+ДАННЫЕ!AG191+ДАННЫЕ!AH191+ДАННЫЕ!$AL191+ДАННЫЕ!AI191+ДАННЫЕ!AJ191+ДАННЫЕ!AK191+ДАННЫЕ!AP191+ДАННЫЕ!AQ191+ДАННЫЕ!AR191+ДАННЫЕ!$AM191+ДАННЫЕ!$AN191+ДАННЫЕ!AS191+ДАННЫЕ!AT191&gt;0,1,0)&amp;IF(OR(T191=2,ДАННЫЕ!AD191=2,ДАННЫЕ!AE191=2,ДАННЫЕ!AF191=2,ДАННЫЕ!AG191=2,ДАННЫЕ!AH191=2,ДАННЫЕ!$AL191=2,ДАННЫЕ!AI191=2,ДАННЫЕ!AJ191=2,ДАННЫЕ!AK191=2,ДАННЫЕ!AP191=2,ДАННЫЕ!AQ191=2,ДАННЫЕ!AR191=2,ДАННЫЕ!$AM191=2,ДАННЫЕ!$AN191=2,ДАННЫЕ!AS191=2,ДАННЫЕ!AT191=2),2,0)&amp;"t"&amp;IF(T191&gt;0,"1"&amp;T191,"00")&amp;"f"&amp;IF(ДАННЫЕ!$AC191,"1"&amp;ДАННЫЕ!$AC191,"00")&amp;"b"&amp;IF(ДАННЫЕ!$AD191,"1"&amp;ДАННЫЕ!$AD191,"00")&amp;"g"&amp;IF(ДАННЫЕ!$AF191,"1"&amp;ДАННЫЕ!$AF191,"00")&amp;"c"&amp;IF(ДАННЫЕ!$AG191,"1"&amp;ДАННЫЕ!$AG191,"00")&amp;"i"&amp;IF(ДАННЫЕ!$AH191,"1"&amp;ДАННЫЕ!$AH191,"00")&amp;"r"&amp;IF(ДАННЫЕ!$AL191,"1"&amp;ДАННЫЕ!$AL191,"00")&amp;"m"&amp;IF(ДАННЫЕ!$AI191,"1"&amp;ДАННЫЕ!$AI191,"00")&amp;"hS"&amp;IF(ДАННЫЕ!$AJ191,"1"&amp;ДАННЫЕ!$AJ191,"00")&amp;"hZ"&amp;IF(ДАННЫЕ!$AK191,"1"&amp;ДАННЫЕ!$AK191,"00")&amp;"p"&amp;IF(ДАННЫЕ!$AP191,"1"&amp;ДАННЫЕ!$AP191,"00")&amp;"k"&amp;IF(ДАННЫЕ!$AQ191,"1"&amp;ДАННЫЕ!$AQ191,"00")&amp;"z"&amp;IF(ДАННЫЕ!$AR191,"1"&amp;ДАННЫЕ!$AR191,"00")&amp;"j"&amp;IF(ДАННЫЕ!$AM191,"1"&amp;ДАННЫЕ!$AM191,"00")&amp;"n"&amp;IF(ДАННЫЕ!$AN191,"1"&amp;ДАННЫЕ!$AN191,"00")&amp;"E"&amp;ДАННЫЕ!BI191&amp;"L"&amp;ДАННЫЕ!AO191&amp;"h"&amp;IF(ДАННЫЕ!$AU191&gt;0,1,0)&amp;"v"&amp;IF(ДАННЫЕ!$AW191&gt;0,1,0)&amp;"a"&amp;IF(ДАННЫЕ!$AS191,"1"&amp;ДАННЫЕ!$AS191,"00")&amp;"s"&amp;IF(ДАННЫЕ!$AT191,"1"&amp;ДАННЫЕ!$AT191,"00")&amp;"u"&amp;IF(ДАННЫЕ!$CJ191&gt;0,1,0)&amp;"y"&amp;B191&amp;"d"&amp;H191&amp;"e"&amp;F191&amp;G191</f>
        <v>x0w00t00f00b00g00c00i00r00m00hS00hZ00p00k00z00j00n00ELh0v0a00s00u0y0de</v>
      </c>
      <c r="L191" s="28" t="str">
        <f ca="1">ДАННЫЕ!$I191&amp;"VN"&amp;IF(ДАННЫЕ!AW191&gt;0,11,10)&amp;"CD"&amp;IF(ДАННЫЕ!BF191&gt;500,16,IF(ДАННЫЕ!BF191&gt;350,15,IF(ДАННЫЕ!BF191&gt;=200,14,IF(ДАННЫЕ!BF191&gt;=100,13,IF(ДАННЫЕ!BF191&gt;=50,12,IF(ДАННЫЕ!BF191&gt;0,11,10))))))&amp;"AR"&amp;IF(ДАННЫЕ!BX191&gt;0,1,0)&amp;"GD"&amp;B191&amp;"VV"&amp;IF(E191&gt;=5,IF(E191&lt;18,1,0),0)</f>
        <v>VN10CD10AR0GD0VV0</v>
      </c>
      <c r="M191" s="28" t="str">
        <f>ДАННЫЕ!$I191&amp;"b"&amp;ДАННЫЕ!$BI191&amp;"r"&amp;ДАННЫЕ!$BJ191&amp;"CD"&amp;IF(ДАННЫЕ!BF191&gt;0,IF(ДАННЫЕ!BF191&lt;200,1,IF(ДАННЫЕ!BF191&lt;350,2,3)),0)&amp;"h"&amp;IF(ДАННЫЕ!$BK191+ДАННЫЕ!$BL191+ДАННЫЕ!$BM191&gt;0,1,0)&amp;"x"&amp;ДАННЫЕ!$BK191&amp;"y"&amp;ДАННЫЕ!$BL191&amp;"z"&amp;ДАННЫЕ!$BM191&amp;"c"&amp;IF(ДАННЫЕ!$BK191+ДАННЫЕ!$BL191+ДАННЫЕ!$BM191=3,1,0)&amp;"a"&amp;IF(ДАННЫЕ!$BQ191+ДАННЫЕ!$BR191&gt;0,1,0)&amp;"d"&amp;ДАННЫЕ!$BQ191&amp;"v"&amp;ДАННЫЕ!$BR191&amp;"p"&amp;ДАННЫЕ!$BS191&amp;"n"&amp;ДАННЫЕ!$BU191&amp;"t"&amp;ДАННЫЕ!$BV191&amp;"o"&amp;ДАННЫЕ!$BT191&amp;"l"&amp;IF(ДАННЫЕ!$BN191&gt;0,1,0)&amp;ДАННЫЕ!$BN191&amp;"g"&amp;ДАННЫЕ!$BO191&amp;"s"&amp;ДАННЫЕ!$BP191&amp;"DZ"&amp;IF(ДАННЫЕ!B191-ДАННЫЕ!G191 &lt; 60,IF(ДАННЫЕ!B191-ДАННЫЕ!G191 &gt;= 0,1,0),0)&amp;"u"&amp;IF(ДАННЫЕ!$CJ191&gt;0,1,0)</f>
        <v>brCD0h0xyzc0a0dvpntol0gsDZ1u0</v>
      </c>
      <c r="N191" s="28" t="str">
        <f ca="1">ДАННЫЕ!$F191&amp;ДАННЫЕ!$I191&amp;"g"&amp;B191&amp;"cf"&amp;D191&amp;"a"&amp;IF(ДАННЫЕ!$BX191&gt;0,1,0)&amp;IF(ДАННЫЕ!$BF191&gt;500,1,IF(ДАННЫЕ!$BF191&gt;350,2,IF(ДАННЫЕ!$BF191&gt;=200,3,IF(ДАННЫЕ!$BF191&gt;=100,4,IF(ДАННЫЕ!$BF191&gt;=50,5,IF(ДАННЫЕ!$BF191&lt;50,6,0))))))&amp;"AR"&amp;IF(DATEDIF(ДАННЫЕ!$BX191,ДАННЫЕ!$F$1,"y")&gt;1,1,0)&amp;"VG"&amp;IF(ДАННЫЕ!$BH191="0",1,0)&amp;"o"&amp;IF(T191+ДАННЫЕ!$AF191+ДАННЫЕ!$AG191+ДАННЫЕ!$AH191+ДАННЫЕ!$AI191+ДАННЫЕ!$AJ191+ДАННЫЕ!$AP191+ДАННЫЕ!$AQ191+ДАННЫЕ!$AR191+ДАННЫЕ!$AU191+ДАННЫЕ!$AW191+ДАННЫЕ!$AS191+ДАННЫЕ!$AT191&gt;0,1,0)&amp;"x"&amp;ДАННЫЕ!$AG191&amp;"p"&amp;IF(ДАННЫЕ!$BY191&gt;0,1,0)&amp;"v"&amp;IF(ДАННЫЕ!$BZ191&gt;0,1,0)&amp;"n"&amp;ДАННЫЕ!$CA191&amp;"t"&amp;ДАННЫЕ!$AY191&amp;"k"&amp;ДАННЫЕ!$CB191&amp;"q"&amp;ДАННЫЕ!$CC191&amp;"w"&amp;ДАННЫЕ!$CD191&amp;"e"&amp;ДАННЫЕ!$CE191&amp;"m"&amp;ДАННЫЕ!$CF191&amp;"c"&amp;ДАННЫЕ!$CG191&amp;"z"&amp;ДАННЫЕ!$CH191&amp;"d"&amp;IF(H191=4,1,0)&amp;"s"&amp;IF(ДАННЫЕ!$J191=1,0,1)&amp;"u"&amp;IF(ДАННЫЕ!$CJ191&gt;0,1,0)</f>
        <v>g0cf0a06AR1VG0o0xp0v0ntkqwemczd0s1u0</v>
      </c>
      <c r="O191" s="28" t="str">
        <f>ДАННЫЕ!$I191&amp;"g"&amp;B191&amp;A191&amp;"f"&amp;P191&amp;"c"&amp;IF(ДАННЫЕ!$U191&gt;0,1,0)&amp;"s"&amp;IF(ДАННЫЕ!$Q191&gt;0,IF(YEAR(ДАННЫЕ!$F$1)=YEAR(ДАННЫЕ!$Q191),IF(MONTH(ДАННЫЕ!$F$1)=MONTH(ДАННЫЕ!$Q191),111,11),1),0)&amp;"i"&amp;IF(ДАННЫЕ!$R191+ДАННЫЕ!$S191+ДАННЫЕ!$T191=0,0,1)&amp;"h"&amp;IF(ДАННЫЕ!$P191&gt;0,1,0)&amp;"p"&amp;IF(ДАННЫЕ!$CI191&gt;0,IF(YEAR(ДАННЫЕ!$F$1)=YEAR(ДАННЫЕ!$CI191),IF(MONTH(ДАННЫЕ!$F$1)=MONTH(ДАННЫЕ!$CI191),111,11),1),0)&amp;"d"&amp;IF(ДАННЫЕ!$CJ191&gt;0,IF(YEAR(ДАННЫЕ!$F$1)=YEAR(ДАННЫЕ!$CJ191),IF(MONTH(ДАННЫЕ!$F$1)=MONTH(ДАННЫЕ!$CJ191),111,11),1),0)&amp;"o"&amp;IF(ДАННЫЕ!$CK191&gt;0,IF(MONTH(ДАННЫЕ!$F$1)=MONTH(ДАННЫЕ!$CK191),111,11),0)&amp;"v"&amp;IF(ДАННЫЕ!$BE191&gt;0,IF(MONTH(ДАННЫЕ!$F$1)=MONTH(ДАННЫЕ!$BE191),111,11),0)</f>
        <v>g00f0c0s0i0h0p0d0o0v0</v>
      </c>
      <c r="P191" s="15">
        <f t="shared" si="8"/>
        <v>0</v>
      </c>
      <c r="Q191" s="15">
        <f>IF(ДАННЫЕ!$F$1&gt;ДАННЫЕ!$N191,IF(YEAR(ДАННЫЕ!$F$1)=YEAR(ДАННЫЕ!M191),1,0),0)</f>
        <v>0</v>
      </c>
      <c r="R191" s="15">
        <f>IF(ДАННЫЕ!$F$1&gt;ДАННЫЕ!$N191,IF(YEAR(ДАННЫЕ!$F$1)=YEAR(ДАННЫЕ!N191),1,0),0)</f>
        <v>0</v>
      </c>
      <c r="S191" s="15">
        <f>IF(ДАННЫЕ!$AA191="2А",1,IF(ДАННЫЕ!$AA191="2Б",2,IF(ДАННЫЕ!$AA191="2В",3,IF(ДАННЫЕ!$AA191=3,4,IF(ДАННЫЕ!$AA191="4А",5,IF(ДАННЫЕ!$AA191="4Б",6,IF(ДАННЫЕ!$AA191="4В",7,IF(ДАННЫЕ!$AA191=5,8,0))))))))</f>
        <v>0</v>
      </c>
      <c r="T191" s="15">
        <f>IF(OR(ДАННЫЕ!$AC191=2,ДАННЫЕ!$AD191=2,ДАННЫЕ!$AE191=2),2,IF(OR(ДАННЫЕ!$AC191=1,ДАННЫЕ!$AD191=1,ДАННЫЕ!$AE191=1),1,0))</f>
        <v>0</v>
      </c>
    </row>
    <row r="192" spans="1:20" ht="15" customHeight="1" x14ac:dyDescent="0.2">
      <c r="A192" s="78">
        <f>IF(B192&gt;0,IF(MONTH(ДАННЫЕ!$F$1)=MONTH(ДАННЫЕ!$B192),1,0),0)</f>
        <v>0</v>
      </c>
      <c r="B192" s="14">
        <f>IF(ДАННЫЕ!$B192&gt;0,IF(YEAR(ДАННЫЕ!$F$1)=YEAR(ДАННЫЕ!$B192),1,0),0)</f>
        <v>0</v>
      </c>
      <c r="C192" s="14">
        <f>IF(ДАННЫЕ!$CM192&gt;0,IF(YEAR(ДАННЫЕ!$F$1)=YEAR(ДАННЫЕ!$CM192),1,0),0)</f>
        <v>0</v>
      </c>
      <c r="D192" s="14">
        <f>IF(ДАННЫЕ!$CJ192&gt;0,IF(ДАННЫЕ!$CL192&gt;ДАННЫЕ!$F$1,1,IF(ДАННЫЕ!$CL192&gt;0,0,1)),0)</f>
        <v>0</v>
      </c>
      <c r="E192" s="43" t="str">
        <f ca="1">IF(ДАННЫЕ!$F$1&gt;0,IF(ДАННЫЕ!$G192&gt;0,DATEDIF(ДАННЫЕ!$G192,ДАННЫЕ!$F$1,"y"),""),IF(ДАННЫЕ!$G192&gt;0,DATEDIF(ДАННЫЕ!$G192,TODAY(),"y"),""))</f>
        <v/>
      </c>
      <c r="F192" s="43" t="str">
        <f xml:space="preserve"> IF(ДАННЫЕ!$F192="М",IF(E192&gt;=18,IF(E192&lt;60,1,""),""),"")&amp;IF(ДАННЫЕ!$F192="Ж",IF(E192&gt;=18,IF(E192&lt;55,1,""),""),"")</f>
        <v/>
      </c>
      <c r="G192" s="43" t="str">
        <f xml:space="preserve"> IF(ДАННЫЕ!$F192="М",IF(E192&gt;=60,2,""),"")&amp;IF(ДАННЫЕ!$F192="Ж",IF(E192&gt;=55,2,""),"")</f>
        <v/>
      </c>
      <c r="H192" s="43" t="str">
        <f t="shared" ca="1" si="6"/>
        <v/>
      </c>
      <c r="I192" s="43" t="str">
        <f t="shared" ca="1" si="7"/>
        <v>03</v>
      </c>
      <c r="J192" s="28" t="str">
        <f ca="1">ДАННЫЕ!$F192&amp;H192&amp;I192&amp;ДАННЫЕ!$I192&amp;"m"&amp;IF(ДАННЫЕ!$I192&gt;0,IF(ДАННЫЕ!$J192&gt;0,0,1),"")&amp;"f"&amp;IF(ДАННЫЕ!$R192&gt;0,IF(YEAR(ДАННЫЕ!$F$1)=YEAR(ДАННЫЕ!$R192),1,0),0)&amp;"z"&amp;ДАННЫЕ!$R192&amp;"p"&amp;ДАННЫЕ!$S192&amp;"i"&amp;ДАННЫЕ!$T192&amp;"h"&amp;ДАННЫЕ!$K192&amp;"be"&amp;ДАННЫЕ!$BI192&amp;"CD"&amp;IF(ДАННЫЕ!BF192&gt;500,4,IF(ДАННЫЕ!BF192&gt;350,3,IF(ДАННЫЕ!BF192&gt;200,2,IF(ДАННЫЕ!BF192&gt;0,1,0))))&amp;"g"&amp;B192&amp;"d"&amp;H192&amp;"l"&amp;ДАННЫЕ!AT192&amp;"a"&amp;ДАННЫЕ!$V192&amp;"v"&amp;R192&amp;"k"&amp;ДАННЫЕ!$U192&amp;"s"&amp;ДАННЫЕ!$Y192&amp;"t"&amp;ДАННЫЕ!$X192&amp;"b"&amp;IF(ДАННЫЕ!$Q192&gt;1,1,0)&amp;"PP"&amp;ДАННЫЕ!Z192&amp;"c"&amp;S192&amp;"x"&amp;IF(ДАННЫЕ!$BY192&gt;0,IF(YEAR(ДАННЫЕ!$F$1)=YEAR(ДАННЫЕ!$BY192),1,0),0)&amp;"n"&amp;IF(ДАННЫЕ!$BZ192&gt;0,IF(YEAR(ДАННЫЕ!$F$1)=YEAR(ДАННЫЕ!$BZ192),1,0),0)&amp;"u"&amp;D192&amp;"z"&amp;IF(ДАННЫЕ!$CL192&gt;0,IF(YEAR(ДАННЫЕ!$F$1)&gt;YEAR(ДАННЫЕ!$CL192),11,12),0)</f>
        <v>03mf0zpihbeCD0g0dlav0kstb0PPc0x0n0u0z0</v>
      </c>
      <c r="K192" s="28" t="str">
        <f ca="1">ДАННЫЕ!$I192&amp;"x"&amp;B192&amp;"w"&amp;IF(T192+ДАННЫЕ!AD192+ДАННЫЕ!AE192+ДАННЫЕ!AF192+ДАННЫЕ!AG192+ДАННЫЕ!AH192+ДАННЫЕ!$AL192+ДАННЫЕ!AI192+ДАННЫЕ!AJ192+ДАННЫЕ!AK192+ДАННЫЕ!AP192+ДАННЫЕ!AQ192+ДАННЫЕ!AR192+ДАННЫЕ!$AM192+ДАННЫЕ!$AN192+ДАННЫЕ!AS192+ДАННЫЕ!AT192&gt;0,1,0)&amp;IF(OR(T192=2,ДАННЫЕ!AD192=2,ДАННЫЕ!AE192=2,ДАННЫЕ!AF192=2,ДАННЫЕ!AG192=2,ДАННЫЕ!AH192=2,ДАННЫЕ!$AL192=2,ДАННЫЕ!AI192=2,ДАННЫЕ!AJ192=2,ДАННЫЕ!AK192=2,ДАННЫЕ!AP192=2,ДАННЫЕ!AQ192=2,ДАННЫЕ!AR192=2,ДАННЫЕ!$AM192=2,ДАННЫЕ!$AN192=2,ДАННЫЕ!AS192=2,ДАННЫЕ!AT192=2),2,0)&amp;"t"&amp;IF(T192&gt;0,"1"&amp;T192,"00")&amp;"f"&amp;IF(ДАННЫЕ!$AC192,"1"&amp;ДАННЫЕ!$AC192,"00")&amp;"b"&amp;IF(ДАННЫЕ!$AD192,"1"&amp;ДАННЫЕ!$AD192,"00")&amp;"g"&amp;IF(ДАННЫЕ!$AF192,"1"&amp;ДАННЫЕ!$AF192,"00")&amp;"c"&amp;IF(ДАННЫЕ!$AG192,"1"&amp;ДАННЫЕ!$AG192,"00")&amp;"i"&amp;IF(ДАННЫЕ!$AH192,"1"&amp;ДАННЫЕ!$AH192,"00")&amp;"r"&amp;IF(ДАННЫЕ!$AL192,"1"&amp;ДАННЫЕ!$AL192,"00")&amp;"m"&amp;IF(ДАННЫЕ!$AI192,"1"&amp;ДАННЫЕ!$AI192,"00")&amp;"hS"&amp;IF(ДАННЫЕ!$AJ192,"1"&amp;ДАННЫЕ!$AJ192,"00")&amp;"hZ"&amp;IF(ДАННЫЕ!$AK192,"1"&amp;ДАННЫЕ!$AK192,"00")&amp;"p"&amp;IF(ДАННЫЕ!$AP192,"1"&amp;ДАННЫЕ!$AP192,"00")&amp;"k"&amp;IF(ДАННЫЕ!$AQ192,"1"&amp;ДАННЫЕ!$AQ192,"00")&amp;"z"&amp;IF(ДАННЫЕ!$AR192,"1"&amp;ДАННЫЕ!$AR192,"00")&amp;"j"&amp;IF(ДАННЫЕ!$AM192,"1"&amp;ДАННЫЕ!$AM192,"00")&amp;"n"&amp;IF(ДАННЫЕ!$AN192,"1"&amp;ДАННЫЕ!$AN192,"00")&amp;"E"&amp;ДАННЫЕ!BI192&amp;"L"&amp;ДАННЫЕ!AO192&amp;"h"&amp;IF(ДАННЫЕ!$AU192&gt;0,1,0)&amp;"v"&amp;IF(ДАННЫЕ!$AW192&gt;0,1,0)&amp;"a"&amp;IF(ДАННЫЕ!$AS192,"1"&amp;ДАННЫЕ!$AS192,"00")&amp;"s"&amp;IF(ДАННЫЕ!$AT192,"1"&amp;ДАННЫЕ!$AT192,"00")&amp;"u"&amp;IF(ДАННЫЕ!$CJ192&gt;0,1,0)&amp;"y"&amp;B192&amp;"d"&amp;H192&amp;"e"&amp;F192&amp;G192</f>
        <v>x0w00t00f00b00g00c00i00r00m00hS00hZ00p00k00z00j00n00ELh0v0a00s00u0y0de</v>
      </c>
      <c r="L192" s="28" t="str">
        <f ca="1">ДАННЫЕ!$I192&amp;"VN"&amp;IF(ДАННЫЕ!AW192&gt;0,11,10)&amp;"CD"&amp;IF(ДАННЫЕ!BF192&gt;500,16,IF(ДАННЫЕ!BF192&gt;350,15,IF(ДАННЫЕ!BF192&gt;=200,14,IF(ДАННЫЕ!BF192&gt;=100,13,IF(ДАННЫЕ!BF192&gt;=50,12,IF(ДАННЫЕ!BF192&gt;0,11,10))))))&amp;"AR"&amp;IF(ДАННЫЕ!BX192&gt;0,1,0)&amp;"GD"&amp;B192&amp;"VV"&amp;IF(E192&gt;=5,IF(E192&lt;18,1,0),0)</f>
        <v>VN10CD10AR0GD0VV0</v>
      </c>
      <c r="M192" s="28" t="str">
        <f>ДАННЫЕ!$I192&amp;"b"&amp;ДАННЫЕ!$BI192&amp;"r"&amp;ДАННЫЕ!$BJ192&amp;"CD"&amp;IF(ДАННЫЕ!BF192&gt;0,IF(ДАННЫЕ!BF192&lt;200,1,IF(ДАННЫЕ!BF192&lt;350,2,3)),0)&amp;"h"&amp;IF(ДАННЫЕ!$BK192+ДАННЫЕ!$BL192+ДАННЫЕ!$BM192&gt;0,1,0)&amp;"x"&amp;ДАННЫЕ!$BK192&amp;"y"&amp;ДАННЫЕ!$BL192&amp;"z"&amp;ДАННЫЕ!$BM192&amp;"c"&amp;IF(ДАННЫЕ!$BK192+ДАННЫЕ!$BL192+ДАННЫЕ!$BM192=3,1,0)&amp;"a"&amp;IF(ДАННЫЕ!$BQ192+ДАННЫЕ!$BR192&gt;0,1,0)&amp;"d"&amp;ДАННЫЕ!$BQ192&amp;"v"&amp;ДАННЫЕ!$BR192&amp;"p"&amp;ДАННЫЕ!$BS192&amp;"n"&amp;ДАННЫЕ!$BU192&amp;"t"&amp;ДАННЫЕ!$BV192&amp;"o"&amp;ДАННЫЕ!$BT192&amp;"l"&amp;IF(ДАННЫЕ!$BN192&gt;0,1,0)&amp;ДАННЫЕ!$BN192&amp;"g"&amp;ДАННЫЕ!$BO192&amp;"s"&amp;ДАННЫЕ!$BP192&amp;"DZ"&amp;IF(ДАННЫЕ!B192-ДАННЫЕ!G192 &lt; 60,IF(ДАННЫЕ!B192-ДАННЫЕ!G192 &gt;= 0,1,0),0)&amp;"u"&amp;IF(ДАННЫЕ!$CJ192&gt;0,1,0)</f>
        <v>brCD0h0xyzc0a0dvpntol0gsDZ1u0</v>
      </c>
      <c r="N192" s="28" t="str">
        <f ca="1">ДАННЫЕ!$F192&amp;ДАННЫЕ!$I192&amp;"g"&amp;B192&amp;"cf"&amp;D192&amp;"a"&amp;IF(ДАННЫЕ!$BX192&gt;0,1,0)&amp;IF(ДАННЫЕ!$BF192&gt;500,1,IF(ДАННЫЕ!$BF192&gt;350,2,IF(ДАННЫЕ!$BF192&gt;=200,3,IF(ДАННЫЕ!$BF192&gt;=100,4,IF(ДАННЫЕ!$BF192&gt;=50,5,IF(ДАННЫЕ!$BF192&lt;50,6,0))))))&amp;"AR"&amp;IF(DATEDIF(ДАННЫЕ!$BX192,ДАННЫЕ!$F$1,"y")&gt;1,1,0)&amp;"VG"&amp;IF(ДАННЫЕ!$BH192="0",1,0)&amp;"o"&amp;IF(T192+ДАННЫЕ!$AF192+ДАННЫЕ!$AG192+ДАННЫЕ!$AH192+ДАННЫЕ!$AI192+ДАННЫЕ!$AJ192+ДАННЫЕ!$AP192+ДАННЫЕ!$AQ192+ДАННЫЕ!$AR192+ДАННЫЕ!$AU192+ДАННЫЕ!$AW192+ДАННЫЕ!$AS192+ДАННЫЕ!$AT192&gt;0,1,0)&amp;"x"&amp;ДАННЫЕ!$AG192&amp;"p"&amp;IF(ДАННЫЕ!$BY192&gt;0,1,0)&amp;"v"&amp;IF(ДАННЫЕ!$BZ192&gt;0,1,0)&amp;"n"&amp;ДАННЫЕ!$CA192&amp;"t"&amp;ДАННЫЕ!$AY192&amp;"k"&amp;ДАННЫЕ!$CB192&amp;"q"&amp;ДАННЫЕ!$CC192&amp;"w"&amp;ДАННЫЕ!$CD192&amp;"e"&amp;ДАННЫЕ!$CE192&amp;"m"&amp;ДАННЫЕ!$CF192&amp;"c"&amp;ДАННЫЕ!$CG192&amp;"z"&amp;ДАННЫЕ!$CH192&amp;"d"&amp;IF(H192=4,1,0)&amp;"s"&amp;IF(ДАННЫЕ!$J192=1,0,1)&amp;"u"&amp;IF(ДАННЫЕ!$CJ192&gt;0,1,0)</f>
        <v>g0cf0a06AR1VG0o0xp0v0ntkqwemczd0s1u0</v>
      </c>
      <c r="O192" s="28" t="str">
        <f>ДАННЫЕ!$I192&amp;"g"&amp;B192&amp;A192&amp;"f"&amp;P192&amp;"c"&amp;IF(ДАННЫЕ!$U192&gt;0,1,0)&amp;"s"&amp;IF(ДАННЫЕ!$Q192&gt;0,IF(YEAR(ДАННЫЕ!$F$1)=YEAR(ДАННЫЕ!$Q192),IF(MONTH(ДАННЫЕ!$F$1)=MONTH(ДАННЫЕ!$Q192),111,11),1),0)&amp;"i"&amp;IF(ДАННЫЕ!$R192+ДАННЫЕ!$S192+ДАННЫЕ!$T192=0,0,1)&amp;"h"&amp;IF(ДАННЫЕ!$P192&gt;0,1,0)&amp;"p"&amp;IF(ДАННЫЕ!$CI192&gt;0,IF(YEAR(ДАННЫЕ!$F$1)=YEAR(ДАННЫЕ!$CI192),IF(MONTH(ДАННЫЕ!$F$1)=MONTH(ДАННЫЕ!$CI192),111,11),1),0)&amp;"d"&amp;IF(ДАННЫЕ!$CJ192&gt;0,IF(YEAR(ДАННЫЕ!$F$1)=YEAR(ДАННЫЕ!$CJ192),IF(MONTH(ДАННЫЕ!$F$1)=MONTH(ДАННЫЕ!$CJ192),111,11),1),0)&amp;"o"&amp;IF(ДАННЫЕ!$CK192&gt;0,IF(MONTH(ДАННЫЕ!$F$1)=MONTH(ДАННЫЕ!$CK192),111,11),0)&amp;"v"&amp;IF(ДАННЫЕ!$BE192&gt;0,IF(MONTH(ДАННЫЕ!$F$1)=MONTH(ДАННЫЕ!$BE192),111,11),0)</f>
        <v>g00f0c0s0i0h0p0d0o0v0</v>
      </c>
      <c r="P192" s="15">
        <f t="shared" si="8"/>
        <v>0</v>
      </c>
      <c r="Q192" s="15">
        <f>IF(ДАННЫЕ!$F$1&gt;ДАННЫЕ!$N192,IF(YEAR(ДАННЫЕ!$F$1)=YEAR(ДАННЫЕ!M192),1,0),0)</f>
        <v>0</v>
      </c>
      <c r="R192" s="15">
        <f>IF(ДАННЫЕ!$F$1&gt;ДАННЫЕ!$N192,IF(YEAR(ДАННЫЕ!$F$1)=YEAR(ДАННЫЕ!N192),1,0),0)</f>
        <v>0</v>
      </c>
      <c r="S192" s="15">
        <f>IF(ДАННЫЕ!$AA192="2А",1,IF(ДАННЫЕ!$AA192="2Б",2,IF(ДАННЫЕ!$AA192="2В",3,IF(ДАННЫЕ!$AA192=3,4,IF(ДАННЫЕ!$AA192="4А",5,IF(ДАННЫЕ!$AA192="4Б",6,IF(ДАННЫЕ!$AA192="4В",7,IF(ДАННЫЕ!$AA192=5,8,0))))))))</f>
        <v>0</v>
      </c>
      <c r="T192" s="15">
        <f>IF(OR(ДАННЫЕ!$AC192=2,ДАННЫЕ!$AD192=2,ДАННЫЕ!$AE192=2),2,IF(OR(ДАННЫЕ!$AC192=1,ДАННЫЕ!$AD192=1,ДАННЫЕ!$AE192=1),1,0))</f>
        <v>0</v>
      </c>
    </row>
    <row r="193" spans="1:20" ht="15" customHeight="1" x14ac:dyDescent="0.2">
      <c r="A193" s="78">
        <f>IF(B193&gt;0,IF(MONTH(ДАННЫЕ!$F$1)=MONTH(ДАННЫЕ!$B193),1,0),0)</f>
        <v>0</v>
      </c>
      <c r="B193" s="14">
        <f>IF(ДАННЫЕ!$B193&gt;0,IF(YEAR(ДАННЫЕ!$F$1)=YEAR(ДАННЫЕ!$B193),1,0),0)</f>
        <v>0</v>
      </c>
      <c r="C193" s="14">
        <f>IF(ДАННЫЕ!$CM193&gt;0,IF(YEAR(ДАННЫЕ!$F$1)=YEAR(ДАННЫЕ!$CM193),1,0),0)</f>
        <v>0</v>
      </c>
      <c r="D193" s="14">
        <f>IF(ДАННЫЕ!$CJ193&gt;0,IF(ДАННЫЕ!$CL193&gt;ДАННЫЕ!$F$1,1,IF(ДАННЫЕ!$CL193&gt;0,0,1)),0)</f>
        <v>0</v>
      </c>
      <c r="E193" s="43" t="str">
        <f ca="1">IF(ДАННЫЕ!$F$1&gt;0,IF(ДАННЫЕ!$G193&gt;0,DATEDIF(ДАННЫЕ!$G193,ДАННЫЕ!$F$1,"y"),""),IF(ДАННЫЕ!$G193&gt;0,DATEDIF(ДАННЫЕ!$G193,TODAY(),"y"),""))</f>
        <v/>
      </c>
      <c r="F193" s="43" t="str">
        <f xml:space="preserve"> IF(ДАННЫЕ!$F193="М",IF(E193&gt;=18,IF(E193&lt;60,1,""),""),"")&amp;IF(ДАННЫЕ!$F193="Ж",IF(E193&gt;=18,IF(E193&lt;55,1,""),""),"")</f>
        <v/>
      </c>
      <c r="G193" s="43" t="str">
        <f xml:space="preserve"> IF(ДАННЫЕ!$F193="М",IF(E193&gt;=60,2,""),"")&amp;IF(ДАННЫЕ!$F193="Ж",IF(E193&gt;=55,2,""),"")</f>
        <v/>
      </c>
      <c r="H193" s="43" t="str">
        <f t="shared" ca="1" si="6"/>
        <v/>
      </c>
      <c r="I193" s="43" t="str">
        <f t="shared" ca="1" si="7"/>
        <v>03</v>
      </c>
      <c r="J193" s="28" t="str">
        <f ca="1">ДАННЫЕ!$F193&amp;H193&amp;I193&amp;ДАННЫЕ!$I193&amp;"m"&amp;IF(ДАННЫЕ!$I193&gt;0,IF(ДАННЫЕ!$J193&gt;0,0,1),"")&amp;"f"&amp;IF(ДАННЫЕ!$R193&gt;0,IF(YEAR(ДАННЫЕ!$F$1)=YEAR(ДАННЫЕ!$R193),1,0),0)&amp;"z"&amp;ДАННЫЕ!$R193&amp;"p"&amp;ДАННЫЕ!$S193&amp;"i"&amp;ДАННЫЕ!$T193&amp;"h"&amp;ДАННЫЕ!$K193&amp;"be"&amp;ДАННЫЕ!$BI193&amp;"CD"&amp;IF(ДАННЫЕ!BF193&gt;500,4,IF(ДАННЫЕ!BF193&gt;350,3,IF(ДАННЫЕ!BF193&gt;200,2,IF(ДАННЫЕ!BF193&gt;0,1,0))))&amp;"g"&amp;B193&amp;"d"&amp;H193&amp;"l"&amp;ДАННЫЕ!AT193&amp;"a"&amp;ДАННЫЕ!$V193&amp;"v"&amp;R193&amp;"k"&amp;ДАННЫЕ!$U193&amp;"s"&amp;ДАННЫЕ!$Y193&amp;"t"&amp;ДАННЫЕ!$X193&amp;"b"&amp;IF(ДАННЫЕ!$Q193&gt;1,1,0)&amp;"PP"&amp;ДАННЫЕ!Z193&amp;"c"&amp;S193&amp;"x"&amp;IF(ДАННЫЕ!$BY193&gt;0,IF(YEAR(ДАННЫЕ!$F$1)=YEAR(ДАННЫЕ!$BY193),1,0),0)&amp;"n"&amp;IF(ДАННЫЕ!$BZ193&gt;0,IF(YEAR(ДАННЫЕ!$F$1)=YEAR(ДАННЫЕ!$BZ193),1,0),0)&amp;"u"&amp;D193&amp;"z"&amp;IF(ДАННЫЕ!$CL193&gt;0,IF(YEAR(ДАННЫЕ!$F$1)&gt;YEAR(ДАННЫЕ!$CL193),11,12),0)</f>
        <v>03mf0zpihbeCD0g0dlav0kstb0PPc0x0n0u0z0</v>
      </c>
      <c r="K193" s="28" t="str">
        <f ca="1">ДАННЫЕ!$I193&amp;"x"&amp;B193&amp;"w"&amp;IF(T193+ДАННЫЕ!AD193+ДАННЫЕ!AE193+ДАННЫЕ!AF193+ДАННЫЕ!AG193+ДАННЫЕ!AH193+ДАННЫЕ!$AL193+ДАННЫЕ!AI193+ДАННЫЕ!AJ193+ДАННЫЕ!AK193+ДАННЫЕ!AP193+ДАННЫЕ!AQ193+ДАННЫЕ!AR193+ДАННЫЕ!$AM193+ДАННЫЕ!$AN193+ДАННЫЕ!AS193+ДАННЫЕ!AT193&gt;0,1,0)&amp;IF(OR(T193=2,ДАННЫЕ!AD193=2,ДАННЫЕ!AE193=2,ДАННЫЕ!AF193=2,ДАННЫЕ!AG193=2,ДАННЫЕ!AH193=2,ДАННЫЕ!$AL193=2,ДАННЫЕ!AI193=2,ДАННЫЕ!AJ193=2,ДАННЫЕ!AK193=2,ДАННЫЕ!AP193=2,ДАННЫЕ!AQ193=2,ДАННЫЕ!AR193=2,ДАННЫЕ!$AM193=2,ДАННЫЕ!$AN193=2,ДАННЫЕ!AS193=2,ДАННЫЕ!AT193=2),2,0)&amp;"t"&amp;IF(T193&gt;0,"1"&amp;T193,"00")&amp;"f"&amp;IF(ДАННЫЕ!$AC193,"1"&amp;ДАННЫЕ!$AC193,"00")&amp;"b"&amp;IF(ДАННЫЕ!$AD193,"1"&amp;ДАННЫЕ!$AD193,"00")&amp;"g"&amp;IF(ДАННЫЕ!$AF193,"1"&amp;ДАННЫЕ!$AF193,"00")&amp;"c"&amp;IF(ДАННЫЕ!$AG193,"1"&amp;ДАННЫЕ!$AG193,"00")&amp;"i"&amp;IF(ДАННЫЕ!$AH193,"1"&amp;ДАННЫЕ!$AH193,"00")&amp;"r"&amp;IF(ДАННЫЕ!$AL193,"1"&amp;ДАННЫЕ!$AL193,"00")&amp;"m"&amp;IF(ДАННЫЕ!$AI193,"1"&amp;ДАННЫЕ!$AI193,"00")&amp;"hS"&amp;IF(ДАННЫЕ!$AJ193,"1"&amp;ДАННЫЕ!$AJ193,"00")&amp;"hZ"&amp;IF(ДАННЫЕ!$AK193,"1"&amp;ДАННЫЕ!$AK193,"00")&amp;"p"&amp;IF(ДАННЫЕ!$AP193,"1"&amp;ДАННЫЕ!$AP193,"00")&amp;"k"&amp;IF(ДАННЫЕ!$AQ193,"1"&amp;ДАННЫЕ!$AQ193,"00")&amp;"z"&amp;IF(ДАННЫЕ!$AR193,"1"&amp;ДАННЫЕ!$AR193,"00")&amp;"j"&amp;IF(ДАННЫЕ!$AM193,"1"&amp;ДАННЫЕ!$AM193,"00")&amp;"n"&amp;IF(ДАННЫЕ!$AN193,"1"&amp;ДАННЫЕ!$AN193,"00")&amp;"E"&amp;ДАННЫЕ!BI193&amp;"L"&amp;ДАННЫЕ!AO193&amp;"h"&amp;IF(ДАННЫЕ!$AU193&gt;0,1,0)&amp;"v"&amp;IF(ДАННЫЕ!$AW193&gt;0,1,0)&amp;"a"&amp;IF(ДАННЫЕ!$AS193,"1"&amp;ДАННЫЕ!$AS193,"00")&amp;"s"&amp;IF(ДАННЫЕ!$AT193,"1"&amp;ДАННЫЕ!$AT193,"00")&amp;"u"&amp;IF(ДАННЫЕ!$CJ193&gt;0,1,0)&amp;"y"&amp;B193&amp;"d"&amp;H193&amp;"e"&amp;F193&amp;G193</f>
        <v>x0w00t00f00b00g00c00i00r00m00hS00hZ00p00k00z00j00n00ELh0v0a00s00u0y0de</v>
      </c>
      <c r="L193" s="28" t="str">
        <f ca="1">ДАННЫЕ!$I193&amp;"VN"&amp;IF(ДАННЫЕ!AW193&gt;0,11,10)&amp;"CD"&amp;IF(ДАННЫЕ!BF193&gt;500,16,IF(ДАННЫЕ!BF193&gt;350,15,IF(ДАННЫЕ!BF193&gt;=200,14,IF(ДАННЫЕ!BF193&gt;=100,13,IF(ДАННЫЕ!BF193&gt;=50,12,IF(ДАННЫЕ!BF193&gt;0,11,10))))))&amp;"AR"&amp;IF(ДАННЫЕ!BX193&gt;0,1,0)&amp;"GD"&amp;B193&amp;"VV"&amp;IF(E193&gt;=5,IF(E193&lt;18,1,0),0)</f>
        <v>VN10CD10AR0GD0VV0</v>
      </c>
      <c r="M193" s="28" t="str">
        <f>ДАННЫЕ!$I193&amp;"b"&amp;ДАННЫЕ!$BI193&amp;"r"&amp;ДАННЫЕ!$BJ193&amp;"CD"&amp;IF(ДАННЫЕ!BF193&gt;0,IF(ДАННЫЕ!BF193&lt;200,1,IF(ДАННЫЕ!BF193&lt;350,2,3)),0)&amp;"h"&amp;IF(ДАННЫЕ!$BK193+ДАННЫЕ!$BL193+ДАННЫЕ!$BM193&gt;0,1,0)&amp;"x"&amp;ДАННЫЕ!$BK193&amp;"y"&amp;ДАННЫЕ!$BL193&amp;"z"&amp;ДАННЫЕ!$BM193&amp;"c"&amp;IF(ДАННЫЕ!$BK193+ДАННЫЕ!$BL193+ДАННЫЕ!$BM193=3,1,0)&amp;"a"&amp;IF(ДАННЫЕ!$BQ193+ДАННЫЕ!$BR193&gt;0,1,0)&amp;"d"&amp;ДАННЫЕ!$BQ193&amp;"v"&amp;ДАННЫЕ!$BR193&amp;"p"&amp;ДАННЫЕ!$BS193&amp;"n"&amp;ДАННЫЕ!$BU193&amp;"t"&amp;ДАННЫЕ!$BV193&amp;"o"&amp;ДАННЫЕ!$BT193&amp;"l"&amp;IF(ДАННЫЕ!$BN193&gt;0,1,0)&amp;ДАННЫЕ!$BN193&amp;"g"&amp;ДАННЫЕ!$BO193&amp;"s"&amp;ДАННЫЕ!$BP193&amp;"DZ"&amp;IF(ДАННЫЕ!B193-ДАННЫЕ!G193 &lt; 60,IF(ДАННЫЕ!B193-ДАННЫЕ!G193 &gt;= 0,1,0),0)&amp;"u"&amp;IF(ДАННЫЕ!$CJ193&gt;0,1,0)</f>
        <v>brCD0h0xyzc0a0dvpntol0gsDZ1u0</v>
      </c>
      <c r="N193" s="28" t="str">
        <f ca="1">ДАННЫЕ!$F193&amp;ДАННЫЕ!$I193&amp;"g"&amp;B193&amp;"cf"&amp;D193&amp;"a"&amp;IF(ДАННЫЕ!$BX193&gt;0,1,0)&amp;IF(ДАННЫЕ!$BF193&gt;500,1,IF(ДАННЫЕ!$BF193&gt;350,2,IF(ДАННЫЕ!$BF193&gt;=200,3,IF(ДАННЫЕ!$BF193&gt;=100,4,IF(ДАННЫЕ!$BF193&gt;=50,5,IF(ДАННЫЕ!$BF193&lt;50,6,0))))))&amp;"AR"&amp;IF(DATEDIF(ДАННЫЕ!$BX193,ДАННЫЕ!$F$1,"y")&gt;1,1,0)&amp;"VG"&amp;IF(ДАННЫЕ!$BH193="0",1,0)&amp;"o"&amp;IF(T193+ДАННЫЕ!$AF193+ДАННЫЕ!$AG193+ДАННЫЕ!$AH193+ДАННЫЕ!$AI193+ДАННЫЕ!$AJ193+ДАННЫЕ!$AP193+ДАННЫЕ!$AQ193+ДАННЫЕ!$AR193+ДАННЫЕ!$AU193+ДАННЫЕ!$AW193+ДАННЫЕ!$AS193+ДАННЫЕ!$AT193&gt;0,1,0)&amp;"x"&amp;ДАННЫЕ!$AG193&amp;"p"&amp;IF(ДАННЫЕ!$BY193&gt;0,1,0)&amp;"v"&amp;IF(ДАННЫЕ!$BZ193&gt;0,1,0)&amp;"n"&amp;ДАННЫЕ!$CA193&amp;"t"&amp;ДАННЫЕ!$AY193&amp;"k"&amp;ДАННЫЕ!$CB193&amp;"q"&amp;ДАННЫЕ!$CC193&amp;"w"&amp;ДАННЫЕ!$CD193&amp;"e"&amp;ДАННЫЕ!$CE193&amp;"m"&amp;ДАННЫЕ!$CF193&amp;"c"&amp;ДАННЫЕ!$CG193&amp;"z"&amp;ДАННЫЕ!$CH193&amp;"d"&amp;IF(H193=4,1,0)&amp;"s"&amp;IF(ДАННЫЕ!$J193=1,0,1)&amp;"u"&amp;IF(ДАННЫЕ!$CJ193&gt;0,1,0)</f>
        <v>g0cf0a06AR1VG0o0xp0v0ntkqwemczd0s1u0</v>
      </c>
      <c r="O193" s="28" t="str">
        <f>ДАННЫЕ!$I193&amp;"g"&amp;B193&amp;A193&amp;"f"&amp;P193&amp;"c"&amp;IF(ДАННЫЕ!$U193&gt;0,1,0)&amp;"s"&amp;IF(ДАННЫЕ!$Q193&gt;0,IF(YEAR(ДАННЫЕ!$F$1)=YEAR(ДАННЫЕ!$Q193),IF(MONTH(ДАННЫЕ!$F$1)=MONTH(ДАННЫЕ!$Q193),111,11),1),0)&amp;"i"&amp;IF(ДАННЫЕ!$R193+ДАННЫЕ!$S193+ДАННЫЕ!$T193=0,0,1)&amp;"h"&amp;IF(ДАННЫЕ!$P193&gt;0,1,0)&amp;"p"&amp;IF(ДАННЫЕ!$CI193&gt;0,IF(YEAR(ДАННЫЕ!$F$1)=YEAR(ДАННЫЕ!$CI193),IF(MONTH(ДАННЫЕ!$F$1)=MONTH(ДАННЫЕ!$CI193),111,11),1),0)&amp;"d"&amp;IF(ДАННЫЕ!$CJ193&gt;0,IF(YEAR(ДАННЫЕ!$F$1)=YEAR(ДАННЫЕ!$CJ193),IF(MONTH(ДАННЫЕ!$F$1)=MONTH(ДАННЫЕ!$CJ193),111,11),1),0)&amp;"o"&amp;IF(ДАННЫЕ!$CK193&gt;0,IF(MONTH(ДАННЫЕ!$F$1)=MONTH(ДАННЫЕ!$CK193),111,11),0)&amp;"v"&amp;IF(ДАННЫЕ!$BE193&gt;0,IF(MONTH(ДАННЫЕ!$F$1)=MONTH(ДАННЫЕ!$BE193),111,11),0)</f>
        <v>g00f0c0s0i0h0p0d0o0v0</v>
      </c>
      <c r="P193" s="15">
        <f t="shared" si="8"/>
        <v>0</v>
      </c>
      <c r="Q193" s="15">
        <f>IF(ДАННЫЕ!$F$1&gt;ДАННЫЕ!$N193,IF(YEAR(ДАННЫЕ!$F$1)=YEAR(ДАННЫЕ!M193),1,0),0)</f>
        <v>0</v>
      </c>
      <c r="R193" s="15">
        <f>IF(ДАННЫЕ!$F$1&gt;ДАННЫЕ!$N193,IF(YEAR(ДАННЫЕ!$F$1)=YEAR(ДАННЫЕ!N193),1,0),0)</f>
        <v>0</v>
      </c>
      <c r="S193" s="15">
        <f>IF(ДАННЫЕ!$AA193="2А",1,IF(ДАННЫЕ!$AA193="2Б",2,IF(ДАННЫЕ!$AA193="2В",3,IF(ДАННЫЕ!$AA193=3,4,IF(ДАННЫЕ!$AA193="4А",5,IF(ДАННЫЕ!$AA193="4Б",6,IF(ДАННЫЕ!$AA193="4В",7,IF(ДАННЫЕ!$AA193=5,8,0))))))))</f>
        <v>0</v>
      </c>
      <c r="T193" s="15">
        <f>IF(OR(ДАННЫЕ!$AC193=2,ДАННЫЕ!$AD193=2,ДАННЫЕ!$AE193=2),2,IF(OR(ДАННЫЕ!$AC193=1,ДАННЫЕ!$AD193=1,ДАННЫЕ!$AE193=1),1,0))</f>
        <v>0</v>
      </c>
    </row>
    <row r="194" spans="1:20" ht="15" customHeight="1" x14ac:dyDescent="0.2">
      <c r="A194" s="78">
        <f>IF(B194&gt;0,IF(MONTH(ДАННЫЕ!$F$1)=MONTH(ДАННЫЕ!$B194),1,0),0)</f>
        <v>0</v>
      </c>
      <c r="B194" s="14">
        <f>IF(ДАННЫЕ!$B194&gt;0,IF(YEAR(ДАННЫЕ!$F$1)=YEAR(ДАННЫЕ!$B194),1,0),0)</f>
        <v>0</v>
      </c>
      <c r="C194" s="14">
        <f>IF(ДАННЫЕ!$CM194&gt;0,IF(YEAR(ДАННЫЕ!$F$1)=YEAR(ДАННЫЕ!$CM194),1,0),0)</f>
        <v>0</v>
      </c>
      <c r="D194" s="14">
        <f>IF(ДАННЫЕ!$CJ194&gt;0,IF(ДАННЫЕ!$CL194&gt;ДАННЫЕ!$F$1,1,IF(ДАННЫЕ!$CL194&gt;0,0,1)),0)</f>
        <v>0</v>
      </c>
      <c r="E194" s="43" t="str">
        <f ca="1">IF(ДАННЫЕ!$F$1&gt;0,IF(ДАННЫЕ!$G194&gt;0,DATEDIF(ДАННЫЕ!$G194,ДАННЫЕ!$F$1,"y"),""),IF(ДАННЫЕ!$G194&gt;0,DATEDIF(ДАННЫЕ!$G194,TODAY(),"y"),""))</f>
        <v/>
      </c>
      <c r="F194" s="43" t="str">
        <f xml:space="preserve"> IF(ДАННЫЕ!$F194="М",IF(E194&gt;=18,IF(E194&lt;60,1,""),""),"")&amp;IF(ДАННЫЕ!$F194="Ж",IF(E194&gt;=18,IF(E194&lt;55,1,""),""),"")</f>
        <v/>
      </c>
      <c r="G194" s="43" t="str">
        <f xml:space="preserve"> IF(ДАННЫЕ!$F194="М",IF(E194&gt;=60,2,""),"")&amp;IF(ДАННЫЕ!$F194="Ж",IF(E194&gt;=55,2,""),"")</f>
        <v/>
      </c>
      <c r="H194" s="43" t="str">
        <f t="shared" ca="1" si="6"/>
        <v/>
      </c>
      <c r="I194" s="43" t="str">
        <f t="shared" ca="1" si="7"/>
        <v>03</v>
      </c>
      <c r="J194" s="28" t="str">
        <f ca="1">ДАННЫЕ!$F194&amp;H194&amp;I194&amp;ДАННЫЕ!$I194&amp;"m"&amp;IF(ДАННЫЕ!$I194&gt;0,IF(ДАННЫЕ!$J194&gt;0,0,1),"")&amp;"f"&amp;IF(ДАННЫЕ!$R194&gt;0,IF(YEAR(ДАННЫЕ!$F$1)=YEAR(ДАННЫЕ!$R194),1,0),0)&amp;"z"&amp;ДАННЫЕ!$R194&amp;"p"&amp;ДАННЫЕ!$S194&amp;"i"&amp;ДАННЫЕ!$T194&amp;"h"&amp;ДАННЫЕ!$K194&amp;"be"&amp;ДАННЫЕ!$BI194&amp;"CD"&amp;IF(ДАННЫЕ!BF194&gt;500,4,IF(ДАННЫЕ!BF194&gt;350,3,IF(ДАННЫЕ!BF194&gt;200,2,IF(ДАННЫЕ!BF194&gt;0,1,0))))&amp;"g"&amp;B194&amp;"d"&amp;H194&amp;"l"&amp;ДАННЫЕ!AT194&amp;"a"&amp;ДАННЫЕ!$V194&amp;"v"&amp;R194&amp;"k"&amp;ДАННЫЕ!$U194&amp;"s"&amp;ДАННЫЕ!$Y194&amp;"t"&amp;ДАННЫЕ!$X194&amp;"b"&amp;IF(ДАННЫЕ!$Q194&gt;1,1,0)&amp;"PP"&amp;ДАННЫЕ!Z194&amp;"c"&amp;S194&amp;"x"&amp;IF(ДАННЫЕ!$BY194&gt;0,IF(YEAR(ДАННЫЕ!$F$1)=YEAR(ДАННЫЕ!$BY194),1,0),0)&amp;"n"&amp;IF(ДАННЫЕ!$BZ194&gt;0,IF(YEAR(ДАННЫЕ!$F$1)=YEAR(ДАННЫЕ!$BZ194),1,0),0)&amp;"u"&amp;D194&amp;"z"&amp;IF(ДАННЫЕ!$CL194&gt;0,IF(YEAR(ДАННЫЕ!$F$1)&gt;YEAR(ДАННЫЕ!$CL194),11,12),0)</f>
        <v>03mf0zpihbeCD0g0dlav0kstb0PPc0x0n0u0z0</v>
      </c>
      <c r="K194" s="28" t="str">
        <f ca="1">ДАННЫЕ!$I194&amp;"x"&amp;B194&amp;"w"&amp;IF(T194+ДАННЫЕ!AD194+ДАННЫЕ!AE194+ДАННЫЕ!AF194+ДАННЫЕ!AG194+ДАННЫЕ!AH194+ДАННЫЕ!$AL194+ДАННЫЕ!AI194+ДАННЫЕ!AJ194+ДАННЫЕ!AK194+ДАННЫЕ!AP194+ДАННЫЕ!AQ194+ДАННЫЕ!AR194+ДАННЫЕ!$AM194+ДАННЫЕ!$AN194+ДАННЫЕ!AS194+ДАННЫЕ!AT194&gt;0,1,0)&amp;IF(OR(T194=2,ДАННЫЕ!AD194=2,ДАННЫЕ!AE194=2,ДАННЫЕ!AF194=2,ДАННЫЕ!AG194=2,ДАННЫЕ!AH194=2,ДАННЫЕ!$AL194=2,ДАННЫЕ!AI194=2,ДАННЫЕ!AJ194=2,ДАННЫЕ!AK194=2,ДАННЫЕ!AP194=2,ДАННЫЕ!AQ194=2,ДАННЫЕ!AR194=2,ДАННЫЕ!$AM194=2,ДАННЫЕ!$AN194=2,ДАННЫЕ!AS194=2,ДАННЫЕ!AT194=2),2,0)&amp;"t"&amp;IF(T194&gt;0,"1"&amp;T194,"00")&amp;"f"&amp;IF(ДАННЫЕ!$AC194,"1"&amp;ДАННЫЕ!$AC194,"00")&amp;"b"&amp;IF(ДАННЫЕ!$AD194,"1"&amp;ДАННЫЕ!$AD194,"00")&amp;"g"&amp;IF(ДАННЫЕ!$AF194,"1"&amp;ДАННЫЕ!$AF194,"00")&amp;"c"&amp;IF(ДАННЫЕ!$AG194,"1"&amp;ДАННЫЕ!$AG194,"00")&amp;"i"&amp;IF(ДАННЫЕ!$AH194,"1"&amp;ДАННЫЕ!$AH194,"00")&amp;"r"&amp;IF(ДАННЫЕ!$AL194,"1"&amp;ДАННЫЕ!$AL194,"00")&amp;"m"&amp;IF(ДАННЫЕ!$AI194,"1"&amp;ДАННЫЕ!$AI194,"00")&amp;"hS"&amp;IF(ДАННЫЕ!$AJ194,"1"&amp;ДАННЫЕ!$AJ194,"00")&amp;"hZ"&amp;IF(ДАННЫЕ!$AK194,"1"&amp;ДАННЫЕ!$AK194,"00")&amp;"p"&amp;IF(ДАННЫЕ!$AP194,"1"&amp;ДАННЫЕ!$AP194,"00")&amp;"k"&amp;IF(ДАННЫЕ!$AQ194,"1"&amp;ДАННЫЕ!$AQ194,"00")&amp;"z"&amp;IF(ДАННЫЕ!$AR194,"1"&amp;ДАННЫЕ!$AR194,"00")&amp;"j"&amp;IF(ДАННЫЕ!$AM194,"1"&amp;ДАННЫЕ!$AM194,"00")&amp;"n"&amp;IF(ДАННЫЕ!$AN194,"1"&amp;ДАННЫЕ!$AN194,"00")&amp;"E"&amp;ДАННЫЕ!BI194&amp;"L"&amp;ДАННЫЕ!AO194&amp;"h"&amp;IF(ДАННЫЕ!$AU194&gt;0,1,0)&amp;"v"&amp;IF(ДАННЫЕ!$AW194&gt;0,1,0)&amp;"a"&amp;IF(ДАННЫЕ!$AS194,"1"&amp;ДАННЫЕ!$AS194,"00")&amp;"s"&amp;IF(ДАННЫЕ!$AT194,"1"&amp;ДАННЫЕ!$AT194,"00")&amp;"u"&amp;IF(ДАННЫЕ!$CJ194&gt;0,1,0)&amp;"y"&amp;B194&amp;"d"&amp;H194&amp;"e"&amp;F194&amp;G194</f>
        <v>x0w00t00f00b00g00c00i00r00m00hS00hZ00p00k00z00j00n00ELh0v0a00s00u0y0de</v>
      </c>
      <c r="L194" s="28" t="str">
        <f ca="1">ДАННЫЕ!$I194&amp;"VN"&amp;IF(ДАННЫЕ!AW194&gt;0,11,10)&amp;"CD"&amp;IF(ДАННЫЕ!BF194&gt;500,16,IF(ДАННЫЕ!BF194&gt;350,15,IF(ДАННЫЕ!BF194&gt;=200,14,IF(ДАННЫЕ!BF194&gt;=100,13,IF(ДАННЫЕ!BF194&gt;=50,12,IF(ДАННЫЕ!BF194&gt;0,11,10))))))&amp;"AR"&amp;IF(ДАННЫЕ!BX194&gt;0,1,0)&amp;"GD"&amp;B194&amp;"VV"&amp;IF(E194&gt;=5,IF(E194&lt;18,1,0),0)</f>
        <v>VN10CD10AR0GD0VV0</v>
      </c>
      <c r="M194" s="28" t="str">
        <f>ДАННЫЕ!$I194&amp;"b"&amp;ДАННЫЕ!$BI194&amp;"r"&amp;ДАННЫЕ!$BJ194&amp;"CD"&amp;IF(ДАННЫЕ!BF194&gt;0,IF(ДАННЫЕ!BF194&lt;200,1,IF(ДАННЫЕ!BF194&lt;350,2,3)),0)&amp;"h"&amp;IF(ДАННЫЕ!$BK194+ДАННЫЕ!$BL194+ДАННЫЕ!$BM194&gt;0,1,0)&amp;"x"&amp;ДАННЫЕ!$BK194&amp;"y"&amp;ДАННЫЕ!$BL194&amp;"z"&amp;ДАННЫЕ!$BM194&amp;"c"&amp;IF(ДАННЫЕ!$BK194+ДАННЫЕ!$BL194+ДАННЫЕ!$BM194=3,1,0)&amp;"a"&amp;IF(ДАННЫЕ!$BQ194+ДАННЫЕ!$BR194&gt;0,1,0)&amp;"d"&amp;ДАННЫЕ!$BQ194&amp;"v"&amp;ДАННЫЕ!$BR194&amp;"p"&amp;ДАННЫЕ!$BS194&amp;"n"&amp;ДАННЫЕ!$BU194&amp;"t"&amp;ДАННЫЕ!$BV194&amp;"o"&amp;ДАННЫЕ!$BT194&amp;"l"&amp;IF(ДАННЫЕ!$BN194&gt;0,1,0)&amp;ДАННЫЕ!$BN194&amp;"g"&amp;ДАННЫЕ!$BO194&amp;"s"&amp;ДАННЫЕ!$BP194&amp;"DZ"&amp;IF(ДАННЫЕ!B194-ДАННЫЕ!G194 &lt; 60,IF(ДАННЫЕ!B194-ДАННЫЕ!G194 &gt;= 0,1,0),0)&amp;"u"&amp;IF(ДАННЫЕ!$CJ194&gt;0,1,0)</f>
        <v>brCD0h0xyzc0a0dvpntol0gsDZ1u0</v>
      </c>
      <c r="N194" s="28" t="str">
        <f ca="1">ДАННЫЕ!$F194&amp;ДАННЫЕ!$I194&amp;"g"&amp;B194&amp;"cf"&amp;D194&amp;"a"&amp;IF(ДАННЫЕ!$BX194&gt;0,1,0)&amp;IF(ДАННЫЕ!$BF194&gt;500,1,IF(ДАННЫЕ!$BF194&gt;350,2,IF(ДАННЫЕ!$BF194&gt;=200,3,IF(ДАННЫЕ!$BF194&gt;=100,4,IF(ДАННЫЕ!$BF194&gt;=50,5,IF(ДАННЫЕ!$BF194&lt;50,6,0))))))&amp;"AR"&amp;IF(DATEDIF(ДАННЫЕ!$BX194,ДАННЫЕ!$F$1,"y")&gt;1,1,0)&amp;"VG"&amp;IF(ДАННЫЕ!$BH194="0",1,0)&amp;"o"&amp;IF(T194+ДАННЫЕ!$AF194+ДАННЫЕ!$AG194+ДАННЫЕ!$AH194+ДАННЫЕ!$AI194+ДАННЫЕ!$AJ194+ДАННЫЕ!$AP194+ДАННЫЕ!$AQ194+ДАННЫЕ!$AR194+ДАННЫЕ!$AU194+ДАННЫЕ!$AW194+ДАННЫЕ!$AS194+ДАННЫЕ!$AT194&gt;0,1,0)&amp;"x"&amp;ДАННЫЕ!$AG194&amp;"p"&amp;IF(ДАННЫЕ!$BY194&gt;0,1,0)&amp;"v"&amp;IF(ДАННЫЕ!$BZ194&gt;0,1,0)&amp;"n"&amp;ДАННЫЕ!$CA194&amp;"t"&amp;ДАННЫЕ!$AY194&amp;"k"&amp;ДАННЫЕ!$CB194&amp;"q"&amp;ДАННЫЕ!$CC194&amp;"w"&amp;ДАННЫЕ!$CD194&amp;"e"&amp;ДАННЫЕ!$CE194&amp;"m"&amp;ДАННЫЕ!$CF194&amp;"c"&amp;ДАННЫЕ!$CG194&amp;"z"&amp;ДАННЫЕ!$CH194&amp;"d"&amp;IF(H194=4,1,0)&amp;"s"&amp;IF(ДАННЫЕ!$J194=1,0,1)&amp;"u"&amp;IF(ДАННЫЕ!$CJ194&gt;0,1,0)</f>
        <v>g0cf0a06AR1VG0o0xp0v0ntkqwemczd0s1u0</v>
      </c>
      <c r="O194" s="28" t="str">
        <f>ДАННЫЕ!$I194&amp;"g"&amp;B194&amp;A194&amp;"f"&amp;P194&amp;"c"&amp;IF(ДАННЫЕ!$U194&gt;0,1,0)&amp;"s"&amp;IF(ДАННЫЕ!$Q194&gt;0,IF(YEAR(ДАННЫЕ!$F$1)=YEAR(ДАННЫЕ!$Q194),IF(MONTH(ДАННЫЕ!$F$1)=MONTH(ДАННЫЕ!$Q194),111,11),1),0)&amp;"i"&amp;IF(ДАННЫЕ!$R194+ДАННЫЕ!$S194+ДАННЫЕ!$T194=0,0,1)&amp;"h"&amp;IF(ДАННЫЕ!$P194&gt;0,1,0)&amp;"p"&amp;IF(ДАННЫЕ!$CI194&gt;0,IF(YEAR(ДАННЫЕ!$F$1)=YEAR(ДАННЫЕ!$CI194),IF(MONTH(ДАННЫЕ!$F$1)=MONTH(ДАННЫЕ!$CI194),111,11),1),0)&amp;"d"&amp;IF(ДАННЫЕ!$CJ194&gt;0,IF(YEAR(ДАННЫЕ!$F$1)=YEAR(ДАННЫЕ!$CJ194),IF(MONTH(ДАННЫЕ!$F$1)=MONTH(ДАННЫЕ!$CJ194),111,11),1),0)&amp;"o"&amp;IF(ДАННЫЕ!$CK194&gt;0,IF(MONTH(ДАННЫЕ!$F$1)=MONTH(ДАННЫЕ!$CK194),111,11),0)&amp;"v"&amp;IF(ДАННЫЕ!$BE194&gt;0,IF(MONTH(ДАННЫЕ!$F$1)=MONTH(ДАННЫЕ!$BE194),111,11),0)</f>
        <v>g00f0c0s0i0h0p0d0o0v0</v>
      </c>
      <c r="P194" s="15">
        <f t="shared" si="8"/>
        <v>0</v>
      </c>
      <c r="Q194" s="15">
        <f>IF(ДАННЫЕ!$F$1&gt;ДАННЫЕ!$N194,IF(YEAR(ДАННЫЕ!$F$1)=YEAR(ДАННЫЕ!M194),1,0),0)</f>
        <v>0</v>
      </c>
      <c r="R194" s="15">
        <f>IF(ДАННЫЕ!$F$1&gt;ДАННЫЕ!$N194,IF(YEAR(ДАННЫЕ!$F$1)=YEAR(ДАННЫЕ!N194),1,0),0)</f>
        <v>0</v>
      </c>
      <c r="S194" s="15">
        <f>IF(ДАННЫЕ!$AA194="2А",1,IF(ДАННЫЕ!$AA194="2Б",2,IF(ДАННЫЕ!$AA194="2В",3,IF(ДАННЫЕ!$AA194=3,4,IF(ДАННЫЕ!$AA194="4А",5,IF(ДАННЫЕ!$AA194="4Б",6,IF(ДАННЫЕ!$AA194="4В",7,IF(ДАННЫЕ!$AA194=5,8,0))))))))</f>
        <v>0</v>
      </c>
      <c r="T194" s="15">
        <f>IF(OR(ДАННЫЕ!$AC194=2,ДАННЫЕ!$AD194=2,ДАННЫЕ!$AE194=2),2,IF(OR(ДАННЫЕ!$AC194=1,ДАННЫЕ!$AD194=1,ДАННЫЕ!$AE194=1),1,0))</f>
        <v>0</v>
      </c>
    </row>
    <row r="195" spans="1:20" ht="15" customHeight="1" x14ac:dyDescent="0.2">
      <c r="A195" s="78">
        <f>IF(B195&gt;0,IF(MONTH(ДАННЫЕ!$F$1)=MONTH(ДАННЫЕ!$B195),1,0),0)</f>
        <v>0</v>
      </c>
      <c r="B195" s="14">
        <f>IF(ДАННЫЕ!$B195&gt;0,IF(YEAR(ДАННЫЕ!$F$1)=YEAR(ДАННЫЕ!$B195),1,0),0)</f>
        <v>0</v>
      </c>
      <c r="C195" s="14">
        <f>IF(ДАННЫЕ!$CM195&gt;0,IF(YEAR(ДАННЫЕ!$F$1)=YEAR(ДАННЫЕ!$CM195),1,0),0)</f>
        <v>0</v>
      </c>
      <c r="D195" s="14">
        <f>IF(ДАННЫЕ!$CJ195&gt;0,IF(ДАННЫЕ!$CL195&gt;ДАННЫЕ!$F$1,1,IF(ДАННЫЕ!$CL195&gt;0,0,1)),0)</f>
        <v>0</v>
      </c>
      <c r="E195" s="43" t="str">
        <f ca="1">IF(ДАННЫЕ!$F$1&gt;0,IF(ДАННЫЕ!$G195&gt;0,DATEDIF(ДАННЫЕ!$G195,ДАННЫЕ!$F$1,"y"),""),IF(ДАННЫЕ!$G195&gt;0,DATEDIF(ДАННЫЕ!$G195,TODAY(),"y"),""))</f>
        <v/>
      </c>
      <c r="F195" s="43" t="str">
        <f xml:space="preserve"> IF(ДАННЫЕ!$F195="М",IF(E195&gt;=18,IF(E195&lt;60,1,""),""),"")&amp;IF(ДАННЫЕ!$F195="Ж",IF(E195&gt;=18,IF(E195&lt;55,1,""),""),"")</f>
        <v/>
      </c>
      <c r="G195" s="43" t="str">
        <f xml:space="preserve"> IF(ДАННЫЕ!$F195="М",IF(E195&gt;=60,2,""),"")&amp;IF(ДАННЫЕ!$F195="Ж",IF(E195&gt;=55,2,""),"")</f>
        <v/>
      </c>
      <c r="H195" s="43" t="str">
        <f t="shared" ca="1" si="6"/>
        <v/>
      </c>
      <c r="I195" s="43" t="str">
        <f t="shared" ca="1" si="7"/>
        <v>03</v>
      </c>
      <c r="J195" s="28" t="str">
        <f ca="1">ДАННЫЕ!$F195&amp;H195&amp;I195&amp;ДАННЫЕ!$I195&amp;"m"&amp;IF(ДАННЫЕ!$I195&gt;0,IF(ДАННЫЕ!$J195&gt;0,0,1),"")&amp;"f"&amp;IF(ДАННЫЕ!$R195&gt;0,IF(YEAR(ДАННЫЕ!$F$1)=YEAR(ДАННЫЕ!$R195),1,0),0)&amp;"z"&amp;ДАННЫЕ!$R195&amp;"p"&amp;ДАННЫЕ!$S195&amp;"i"&amp;ДАННЫЕ!$T195&amp;"h"&amp;ДАННЫЕ!$K195&amp;"be"&amp;ДАННЫЕ!$BI195&amp;"CD"&amp;IF(ДАННЫЕ!BF195&gt;500,4,IF(ДАННЫЕ!BF195&gt;350,3,IF(ДАННЫЕ!BF195&gt;200,2,IF(ДАННЫЕ!BF195&gt;0,1,0))))&amp;"g"&amp;B195&amp;"d"&amp;H195&amp;"l"&amp;ДАННЫЕ!AT195&amp;"a"&amp;ДАННЫЕ!$V195&amp;"v"&amp;R195&amp;"k"&amp;ДАННЫЕ!$U195&amp;"s"&amp;ДАННЫЕ!$Y195&amp;"t"&amp;ДАННЫЕ!$X195&amp;"b"&amp;IF(ДАННЫЕ!$Q195&gt;1,1,0)&amp;"PP"&amp;ДАННЫЕ!Z195&amp;"c"&amp;S195&amp;"x"&amp;IF(ДАННЫЕ!$BY195&gt;0,IF(YEAR(ДАННЫЕ!$F$1)=YEAR(ДАННЫЕ!$BY195),1,0),0)&amp;"n"&amp;IF(ДАННЫЕ!$BZ195&gt;0,IF(YEAR(ДАННЫЕ!$F$1)=YEAR(ДАННЫЕ!$BZ195),1,0),0)&amp;"u"&amp;D195&amp;"z"&amp;IF(ДАННЫЕ!$CL195&gt;0,IF(YEAR(ДАННЫЕ!$F$1)&gt;YEAR(ДАННЫЕ!$CL195),11,12),0)</f>
        <v>03mf0zpihbeCD0g0dlav0kstb0PPc0x0n0u0z0</v>
      </c>
      <c r="K195" s="28" t="str">
        <f ca="1">ДАННЫЕ!$I195&amp;"x"&amp;B195&amp;"w"&amp;IF(T195+ДАННЫЕ!AD195+ДАННЫЕ!AE195+ДАННЫЕ!AF195+ДАННЫЕ!AG195+ДАННЫЕ!AH195+ДАННЫЕ!$AL195+ДАННЫЕ!AI195+ДАННЫЕ!AJ195+ДАННЫЕ!AK195+ДАННЫЕ!AP195+ДАННЫЕ!AQ195+ДАННЫЕ!AR195+ДАННЫЕ!$AM195+ДАННЫЕ!$AN195+ДАННЫЕ!AS195+ДАННЫЕ!AT195&gt;0,1,0)&amp;IF(OR(T195=2,ДАННЫЕ!AD195=2,ДАННЫЕ!AE195=2,ДАННЫЕ!AF195=2,ДАННЫЕ!AG195=2,ДАННЫЕ!AH195=2,ДАННЫЕ!$AL195=2,ДАННЫЕ!AI195=2,ДАННЫЕ!AJ195=2,ДАННЫЕ!AK195=2,ДАННЫЕ!AP195=2,ДАННЫЕ!AQ195=2,ДАННЫЕ!AR195=2,ДАННЫЕ!$AM195=2,ДАННЫЕ!$AN195=2,ДАННЫЕ!AS195=2,ДАННЫЕ!AT195=2),2,0)&amp;"t"&amp;IF(T195&gt;0,"1"&amp;T195,"00")&amp;"f"&amp;IF(ДАННЫЕ!$AC195,"1"&amp;ДАННЫЕ!$AC195,"00")&amp;"b"&amp;IF(ДАННЫЕ!$AD195,"1"&amp;ДАННЫЕ!$AD195,"00")&amp;"g"&amp;IF(ДАННЫЕ!$AF195,"1"&amp;ДАННЫЕ!$AF195,"00")&amp;"c"&amp;IF(ДАННЫЕ!$AG195,"1"&amp;ДАННЫЕ!$AG195,"00")&amp;"i"&amp;IF(ДАННЫЕ!$AH195,"1"&amp;ДАННЫЕ!$AH195,"00")&amp;"r"&amp;IF(ДАННЫЕ!$AL195,"1"&amp;ДАННЫЕ!$AL195,"00")&amp;"m"&amp;IF(ДАННЫЕ!$AI195,"1"&amp;ДАННЫЕ!$AI195,"00")&amp;"hS"&amp;IF(ДАННЫЕ!$AJ195,"1"&amp;ДАННЫЕ!$AJ195,"00")&amp;"hZ"&amp;IF(ДАННЫЕ!$AK195,"1"&amp;ДАННЫЕ!$AK195,"00")&amp;"p"&amp;IF(ДАННЫЕ!$AP195,"1"&amp;ДАННЫЕ!$AP195,"00")&amp;"k"&amp;IF(ДАННЫЕ!$AQ195,"1"&amp;ДАННЫЕ!$AQ195,"00")&amp;"z"&amp;IF(ДАННЫЕ!$AR195,"1"&amp;ДАННЫЕ!$AR195,"00")&amp;"j"&amp;IF(ДАННЫЕ!$AM195,"1"&amp;ДАННЫЕ!$AM195,"00")&amp;"n"&amp;IF(ДАННЫЕ!$AN195,"1"&amp;ДАННЫЕ!$AN195,"00")&amp;"E"&amp;ДАННЫЕ!BI195&amp;"L"&amp;ДАННЫЕ!AO195&amp;"h"&amp;IF(ДАННЫЕ!$AU195&gt;0,1,0)&amp;"v"&amp;IF(ДАННЫЕ!$AW195&gt;0,1,0)&amp;"a"&amp;IF(ДАННЫЕ!$AS195,"1"&amp;ДАННЫЕ!$AS195,"00")&amp;"s"&amp;IF(ДАННЫЕ!$AT195,"1"&amp;ДАННЫЕ!$AT195,"00")&amp;"u"&amp;IF(ДАННЫЕ!$CJ195&gt;0,1,0)&amp;"y"&amp;B195&amp;"d"&amp;H195&amp;"e"&amp;F195&amp;G195</f>
        <v>x0w00t00f00b00g00c00i00r00m00hS00hZ00p00k00z00j00n00ELh0v0a00s00u0y0de</v>
      </c>
      <c r="L195" s="28" t="str">
        <f ca="1">ДАННЫЕ!$I195&amp;"VN"&amp;IF(ДАННЫЕ!AW195&gt;0,11,10)&amp;"CD"&amp;IF(ДАННЫЕ!BF195&gt;500,16,IF(ДАННЫЕ!BF195&gt;350,15,IF(ДАННЫЕ!BF195&gt;=200,14,IF(ДАННЫЕ!BF195&gt;=100,13,IF(ДАННЫЕ!BF195&gt;=50,12,IF(ДАННЫЕ!BF195&gt;0,11,10))))))&amp;"AR"&amp;IF(ДАННЫЕ!BX195&gt;0,1,0)&amp;"GD"&amp;B195&amp;"VV"&amp;IF(E195&gt;=5,IF(E195&lt;18,1,0),0)</f>
        <v>VN10CD10AR0GD0VV0</v>
      </c>
      <c r="M195" s="28" t="str">
        <f>ДАННЫЕ!$I195&amp;"b"&amp;ДАННЫЕ!$BI195&amp;"r"&amp;ДАННЫЕ!$BJ195&amp;"CD"&amp;IF(ДАННЫЕ!BF195&gt;0,IF(ДАННЫЕ!BF195&lt;200,1,IF(ДАННЫЕ!BF195&lt;350,2,3)),0)&amp;"h"&amp;IF(ДАННЫЕ!$BK195+ДАННЫЕ!$BL195+ДАННЫЕ!$BM195&gt;0,1,0)&amp;"x"&amp;ДАННЫЕ!$BK195&amp;"y"&amp;ДАННЫЕ!$BL195&amp;"z"&amp;ДАННЫЕ!$BM195&amp;"c"&amp;IF(ДАННЫЕ!$BK195+ДАННЫЕ!$BL195+ДАННЫЕ!$BM195=3,1,0)&amp;"a"&amp;IF(ДАННЫЕ!$BQ195+ДАННЫЕ!$BR195&gt;0,1,0)&amp;"d"&amp;ДАННЫЕ!$BQ195&amp;"v"&amp;ДАННЫЕ!$BR195&amp;"p"&amp;ДАННЫЕ!$BS195&amp;"n"&amp;ДАННЫЕ!$BU195&amp;"t"&amp;ДАННЫЕ!$BV195&amp;"o"&amp;ДАННЫЕ!$BT195&amp;"l"&amp;IF(ДАННЫЕ!$BN195&gt;0,1,0)&amp;ДАННЫЕ!$BN195&amp;"g"&amp;ДАННЫЕ!$BO195&amp;"s"&amp;ДАННЫЕ!$BP195&amp;"DZ"&amp;IF(ДАННЫЕ!B195-ДАННЫЕ!G195 &lt; 60,IF(ДАННЫЕ!B195-ДАННЫЕ!G195 &gt;= 0,1,0),0)&amp;"u"&amp;IF(ДАННЫЕ!$CJ195&gt;0,1,0)</f>
        <v>brCD0h0xyzc0a0dvpntol0gsDZ1u0</v>
      </c>
      <c r="N195" s="28" t="str">
        <f ca="1">ДАННЫЕ!$F195&amp;ДАННЫЕ!$I195&amp;"g"&amp;B195&amp;"cf"&amp;D195&amp;"a"&amp;IF(ДАННЫЕ!$BX195&gt;0,1,0)&amp;IF(ДАННЫЕ!$BF195&gt;500,1,IF(ДАННЫЕ!$BF195&gt;350,2,IF(ДАННЫЕ!$BF195&gt;=200,3,IF(ДАННЫЕ!$BF195&gt;=100,4,IF(ДАННЫЕ!$BF195&gt;=50,5,IF(ДАННЫЕ!$BF195&lt;50,6,0))))))&amp;"AR"&amp;IF(DATEDIF(ДАННЫЕ!$BX195,ДАННЫЕ!$F$1,"y")&gt;1,1,0)&amp;"VG"&amp;IF(ДАННЫЕ!$BH195="0",1,0)&amp;"o"&amp;IF(T195+ДАННЫЕ!$AF195+ДАННЫЕ!$AG195+ДАННЫЕ!$AH195+ДАННЫЕ!$AI195+ДАННЫЕ!$AJ195+ДАННЫЕ!$AP195+ДАННЫЕ!$AQ195+ДАННЫЕ!$AR195+ДАННЫЕ!$AU195+ДАННЫЕ!$AW195+ДАННЫЕ!$AS195+ДАННЫЕ!$AT195&gt;0,1,0)&amp;"x"&amp;ДАННЫЕ!$AG195&amp;"p"&amp;IF(ДАННЫЕ!$BY195&gt;0,1,0)&amp;"v"&amp;IF(ДАННЫЕ!$BZ195&gt;0,1,0)&amp;"n"&amp;ДАННЫЕ!$CA195&amp;"t"&amp;ДАННЫЕ!$AY195&amp;"k"&amp;ДАННЫЕ!$CB195&amp;"q"&amp;ДАННЫЕ!$CC195&amp;"w"&amp;ДАННЫЕ!$CD195&amp;"e"&amp;ДАННЫЕ!$CE195&amp;"m"&amp;ДАННЫЕ!$CF195&amp;"c"&amp;ДАННЫЕ!$CG195&amp;"z"&amp;ДАННЫЕ!$CH195&amp;"d"&amp;IF(H195=4,1,0)&amp;"s"&amp;IF(ДАННЫЕ!$J195=1,0,1)&amp;"u"&amp;IF(ДАННЫЕ!$CJ195&gt;0,1,0)</f>
        <v>g0cf0a06AR1VG0o0xp0v0ntkqwemczd0s1u0</v>
      </c>
      <c r="O195" s="28" t="str">
        <f>ДАННЫЕ!$I195&amp;"g"&amp;B195&amp;A195&amp;"f"&amp;P195&amp;"c"&amp;IF(ДАННЫЕ!$U195&gt;0,1,0)&amp;"s"&amp;IF(ДАННЫЕ!$Q195&gt;0,IF(YEAR(ДАННЫЕ!$F$1)=YEAR(ДАННЫЕ!$Q195),IF(MONTH(ДАННЫЕ!$F$1)=MONTH(ДАННЫЕ!$Q195),111,11),1),0)&amp;"i"&amp;IF(ДАННЫЕ!$R195+ДАННЫЕ!$S195+ДАННЫЕ!$T195=0,0,1)&amp;"h"&amp;IF(ДАННЫЕ!$P195&gt;0,1,0)&amp;"p"&amp;IF(ДАННЫЕ!$CI195&gt;0,IF(YEAR(ДАННЫЕ!$F$1)=YEAR(ДАННЫЕ!$CI195),IF(MONTH(ДАННЫЕ!$F$1)=MONTH(ДАННЫЕ!$CI195),111,11),1),0)&amp;"d"&amp;IF(ДАННЫЕ!$CJ195&gt;0,IF(YEAR(ДАННЫЕ!$F$1)=YEAR(ДАННЫЕ!$CJ195),IF(MONTH(ДАННЫЕ!$F$1)=MONTH(ДАННЫЕ!$CJ195),111,11),1),0)&amp;"o"&amp;IF(ДАННЫЕ!$CK195&gt;0,IF(MONTH(ДАННЫЕ!$F$1)=MONTH(ДАННЫЕ!$CK195),111,11),0)&amp;"v"&amp;IF(ДАННЫЕ!$BE195&gt;0,IF(MONTH(ДАННЫЕ!$F$1)=MONTH(ДАННЫЕ!$BE195),111,11),0)</f>
        <v>g00f0c0s0i0h0p0d0o0v0</v>
      </c>
      <c r="P195" s="15">
        <f t="shared" si="8"/>
        <v>0</v>
      </c>
      <c r="Q195" s="15">
        <f>IF(ДАННЫЕ!$F$1&gt;ДАННЫЕ!$N195,IF(YEAR(ДАННЫЕ!$F$1)=YEAR(ДАННЫЕ!M195),1,0),0)</f>
        <v>0</v>
      </c>
      <c r="R195" s="15">
        <f>IF(ДАННЫЕ!$F$1&gt;ДАННЫЕ!$N195,IF(YEAR(ДАННЫЕ!$F$1)=YEAR(ДАННЫЕ!N195),1,0),0)</f>
        <v>0</v>
      </c>
      <c r="S195" s="15">
        <f>IF(ДАННЫЕ!$AA195="2А",1,IF(ДАННЫЕ!$AA195="2Б",2,IF(ДАННЫЕ!$AA195="2В",3,IF(ДАННЫЕ!$AA195=3,4,IF(ДАННЫЕ!$AA195="4А",5,IF(ДАННЫЕ!$AA195="4Б",6,IF(ДАННЫЕ!$AA195="4В",7,IF(ДАННЫЕ!$AA195=5,8,0))))))))</f>
        <v>0</v>
      </c>
      <c r="T195" s="15">
        <f>IF(OR(ДАННЫЕ!$AC195=2,ДАННЫЕ!$AD195=2,ДАННЫЕ!$AE195=2),2,IF(OR(ДАННЫЕ!$AC195=1,ДАННЫЕ!$AD195=1,ДАННЫЕ!$AE195=1),1,0))</f>
        <v>0</v>
      </c>
    </row>
    <row r="196" spans="1:20" ht="15" customHeight="1" x14ac:dyDescent="0.2">
      <c r="A196" s="78">
        <f>IF(B196&gt;0,IF(MONTH(ДАННЫЕ!$F$1)=MONTH(ДАННЫЕ!$B196),1,0),0)</f>
        <v>0</v>
      </c>
      <c r="B196" s="14">
        <f>IF(ДАННЫЕ!$B196&gt;0,IF(YEAR(ДАННЫЕ!$F$1)=YEAR(ДАННЫЕ!$B196),1,0),0)</f>
        <v>0</v>
      </c>
      <c r="C196" s="14">
        <f>IF(ДАННЫЕ!$CM196&gt;0,IF(YEAR(ДАННЫЕ!$F$1)=YEAR(ДАННЫЕ!$CM196),1,0),0)</f>
        <v>0</v>
      </c>
      <c r="D196" s="14">
        <f>IF(ДАННЫЕ!$CJ196&gt;0,IF(ДАННЫЕ!$CL196&gt;ДАННЫЕ!$F$1,1,IF(ДАННЫЕ!$CL196&gt;0,0,1)),0)</f>
        <v>0</v>
      </c>
      <c r="E196" s="43" t="str">
        <f ca="1">IF(ДАННЫЕ!$F$1&gt;0,IF(ДАННЫЕ!$G196&gt;0,DATEDIF(ДАННЫЕ!$G196,ДАННЫЕ!$F$1,"y"),""),IF(ДАННЫЕ!$G196&gt;0,DATEDIF(ДАННЫЕ!$G196,TODAY(),"y"),""))</f>
        <v/>
      </c>
      <c r="F196" s="43" t="str">
        <f xml:space="preserve"> IF(ДАННЫЕ!$F196="М",IF(E196&gt;=18,IF(E196&lt;60,1,""),""),"")&amp;IF(ДАННЫЕ!$F196="Ж",IF(E196&gt;=18,IF(E196&lt;55,1,""),""),"")</f>
        <v/>
      </c>
      <c r="G196" s="43" t="str">
        <f xml:space="preserve"> IF(ДАННЫЕ!$F196="М",IF(E196&gt;=60,2,""),"")&amp;IF(ДАННЫЕ!$F196="Ж",IF(E196&gt;=55,2,""),"")</f>
        <v/>
      </c>
      <c r="H196" s="43" t="str">
        <f t="shared" ca="1" si="6"/>
        <v/>
      </c>
      <c r="I196" s="43" t="str">
        <f t="shared" ca="1" si="7"/>
        <v>03</v>
      </c>
      <c r="J196" s="28" t="str">
        <f ca="1">ДАННЫЕ!$F196&amp;H196&amp;I196&amp;ДАННЫЕ!$I196&amp;"m"&amp;IF(ДАННЫЕ!$I196&gt;0,IF(ДАННЫЕ!$J196&gt;0,0,1),"")&amp;"f"&amp;IF(ДАННЫЕ!$R196&gt;0,IF(YEAR(ДАННЫЕ!$F$1)=YEAR(ДАННЫЕ!$R196),1,0),0)&amp;"z"&amp;ДАННЫЕ!$R196&amp;"p"&amp;ДАННЫЕ!$S196&amp;"i"&amp;ДАННЫЕ!$T196&amp;"h"&amp;ДАННЫЕ!$K196&amp;"be"&amp;ДАННЫЕ!$BI196&amp;"CD"&amp;IF(ДАННЫЕ!BF196&gt;500,4,IF(ДАННЫЕ!BF196&gt;350,3,IF(ДАННЫЕ!BF196&gt;200,2,IF(ДАННЫЕ!BF196&gt;0,1,0))))&amp;"g"&amp;B196&amp;"d"&amp;H196&amp;"l"&amp;ДАННЫЕ!AT196&amp;"a"&amp;ДАННЫЕ!$V196&amp;"v"&amp;R196&amp;"k"&amp;ДАННЫЕ!$U196&amp;"s"&amp;ДАННЫЕ!$Y196&amp;"t"&amp;ДАННЫЕ!$X196&amp;"b"&amp;IF(ДАННЫЕ!$Q196&gt;1,1,0)&amp;"PP"&amp;ДАННЫЕ!Z196&amp;"c"&amp;S196&amp;"x"&amp;IF(ДАННЫЕ!$BY196&gt;0,IF(YEAR(ДАННЫЕ!$F$1)=YEAR(ДАННЫЕ!$BY196),1,0),0)&amp;"n"&amp;IF(ДАННЫЕ!$BZ196&gt;0,IF(YEAR(ДАННЫЕ!$F$1)=YEAR(ДАННЫЕ!$BZ196),1,0),0)&amp;"u"&amp;D196&amp;"z"&amp;IF(ДАННЫЕ!$CL196&gt;0,IF(YEAR(ДАННЫЕ!$F$1)&gt;YEAR(ДАННЫЕ!$CL196),11,12),0)</f>
        <v>03mf0zpihbeCD0g0dlav0kstb0PPc0x0n0u0z0</v>
      </c>
      <c r="K196" s="28" t="str">
        <f ca="1">ДАННЫЕ!$I196&amp;"x"&amp;B196&amp;"w"&amp;IF(T196+ДАННЫЕ!AD196+ДАННЫЕ!AE196+ДАННЫЕ!AF196+ДАННЫЕ!AG196+ДАННЫЕ!AH196+ДАННЫЕ!$AL196+ДАННЫЕ!AI196+ДАННЫЕ!AJ196+ДАННЫЕ!AK196+ДАННЫЕ!AP196+ДАННЫЕ!AQ196+ДАННЫЕ!AR196+ДАННЫЕ!$AM196+ДАННЫЕ!$AN196+ДАННЫЕ!AS196+ДАННЫЕ!AT196&gt;0,1,0)&amp;IF(OR(T196=2,ДАННЫЕ!AD196=2,ДАННЫЕ!AE196=2,ДАННЫЕ!AF196=2,ДАННЫЕ!AG196=2,ДАННЫЕ!AH196=2,ДАННЫЕ!$AL196=2,ДАННЫЕ!AI196=2,ДАННЫЕ!AJ196=2,ДАННЫЕ!AK196=2,ДАННЫЕ!AP196=2,ДАННЫЕ!AQ196=2,ДАННЫЕ!AR196=2,ДАННЫЕ!$AM196=2,ДАННЫЕ!$AN196=2,ДАННЫЕ!AS196=2,ДАННЫЕ!AT196=2),2,0)&amp;"t"&amp;IF(T196&gt;0,"1"&amp;T196,"00")&amp;"f"&amp;IF(ДАННЫЕ!$AC196,"1"&amp;ДАННЫЕ!$AC196,"00")&amp;"b"&amp;IF(ДАННЫЕ!$AD196,"1"&amp;ДАННЫЕ!$AD196,"00")&amp;"g"&amp;IF(ДАННЫЕ!$AF196,"1"&amp;ДАННЫЕ!$AF196,"00")&amp;"c"&amp;IF(ДАННЫЕ!$AG196,"1"&amp;ДАННЫЕ!$AG196,"00")&amp;"i"&amp;IF(ДАННЫЕ!$AH196,"1"&amp;ДАННЫЕ!$AH196,"00")&amp;"r"&amp;IF(ДАННЫЕ!$AL196,"1"&amp;ДАННЫЕ!$AL196,"00")&amp;"m"&amp;IF(ДАННЫЕ!$AI196,"1"&amp;ДАННЫЕ!$AI196,"00")&amp;"hS"&amp;IF(ДАННЫЕ!$AJ196,"1"&amp;ДАННЫЕ!$AJ196,"00")&amp;"hZ"&amp;IF(ДАННЫЕ!$AK196,"1"&amp;ДАННЫЕ!$AK196,"00")&amp;"p"&amp;IF(ДАННЫЕ!$AP196,"1"&amp;ДАННЫЕ!$AP196,"00")&amp;"k"&amp;IF(ДАННЫЕ!$AQ196,"1"&amp;ДАННЫЕ!$AQ196,"00")&amp;"z"&amp;IF(ДАННЫЕ!$AR196,"1"&amp;ДАННЫЕ!$AR196,"00")&amp;"j"&amp;IF(ДАННЫЕ!$AM196,"1"&amp;ДАННЫЕ!$AM196,"00")&amp;"n"&amp;IF(ДАННЫЕ!$AN196,"1"&amp;ДАННЫЕ!$AN196,"00")&amp;"E"&amp;ДАННЫЕ!BI196&amp;"L"&amp;ДАННЫЕ!AO196&amp;"h"&amp;IF(ДАННЫЕ!$AU196&gt;0,1,0)&amp;"v"&amp;IF(ДАННЫЕ!$AW196&gt;0,1,0)&amp;"a"&amp;IF(ДАННЫЕ!$AS196,"1"&amp;ДАННЫЕ!$AS196,"00")&amp;"s"&amp;IF(ДАННЫЕ!$AT196,"1"&amp;ДАННЫЕ!$AT196,"00")&amp;"u"&amp;IF(ДАННЫЕ!$CJ196&gt;0,1,0)&amp;"y"&amp;B196&amp;"d"&amp;H196&amp;"e"&amp;F196&amp;G196</f>
        <v>x0w00t00f00b00g00c00i00r00m00hS00hZ00p00k00z00j00n00ELh0v0a00s00u0y0de</v>
      </c>
      <c r="L196" s="28" t="str">
        <f ca="1">ДАННЫЕ!$I196&amp;"VN"&amp;IF(ДАННЫЕ!AW196&gt;0,11,10)&amp;"CD"&amp;IF(ДАННЫЕ!BF196&gt;500,16,IF(ДАННЫЕ!BF196&gt;350,15,IF(ДАННЫЕ!BF196&gt;=200,14,IF(ДАННЫЕ!BF196&gt;=100,13,IF(ДАННЫЕ!BF196&gt;=50,12,IF(ДАННЫЕ!BF196&gt;0,11,10))))))&amp;"AR"&amp;IF(ДАННЫЕ!BX196&gt;0,1,0)&amp;"GD"&amp;B196&amp;"VV"&amp;IF(E196&gt;=5,IF(E196&lt;18,1,0),0)</f>
        <v>VN10CD10AR0GD0VV0</v>
      </c>
      <c r="M196" s="28" t="str">
        <f>ДАННЫЕ!$I196&amp;"b"&amp;ДАННЫЕ!$BI196&amp;"r"&amp;ДАННЫЕ!$BJ196&amp;"CD"&amp;IF(ДАННЫЕ!BF196&gt;0,IF(ДАННЫЕ!BF196&lt;200,1,IF(ДАННЫЕ!BF196&lt;350,2,3)),0)&amp;"h"&amp;IF(ДАННЫЕ!$BK196+ДАННЫЕ!$BL196+ДАННЫЕ!$BM196&gt;0,1,0)&amp;"x"&amp;ДАННЫЕ!$BK196&amp;"y"&amp;ДАННЫЕ!$BL196&amp;"z"&amp;ДАННЫЕ!$BM196&amp;"c"&amp;IF(ДАННЫЕ!$BK196+ДАННЫЕ!$BL196+ДАННЫЕ!$BM196=3,1,0)&amp;"a"&amp;IF(ДАННЫЕ!$BQ196+ДАННЫЕ!$BR196&gt;0,1,0)&amp;"d"&amp;ДАННЫЕ!$BQ196&amp;"v"&amp;ДАННЫЕ!$BR196&amp;"p"&amp;ДАННЫЕ!$BS196&amp;"n"&amp;ДАННЫЕ!$BU196&amp;"t"&amp;ДАННЫЕ!$BV196&amp;"o"&amp;ДАННЫЕ!$BT196&amp;"l"&amp;IF(ДАННЫЕ!$BN196&gt;0,1,0)&amp;ДАННЫЕ!$BN196&amp;"g"&amp;ДАННЫЕ!$BO196&amp;"s"&amp;ДАННЫЕ!$BP196&amp;"DZ"&amp;IF(ДАННЫЕ!B196-ДАННЫЕ!G196 &lt; 60,IF(ДАННЫЕ!B196-ДАННЫЕ!G196 &gt;= 0,1,0),0)&amp;"u"&amp;IF(ДАННЫЕ!$CJ196&gt;0,1,0)</f>
        <v>brCD0h0xyzc0a0dvpntol0gsDZ1u0</v>
      </c>
      <c r="N196" s="28" t="str">
        <f ca="1">ДАННЫЕ!$F196&amp;ДАННЫЕ!$I196&amp;"g"&amp;B196&amp;"cf"&amp;D196&amp;"a"&amp;IF(ДАННЫЕ!$BX196&gt;0,1,0)&amp;IF(ДАННЫЕ!$BF196&gt;500,1,IF(ДАННЫЕ!$BF196&gt;350,2,IF(ДАННЫЕ!$BF196&gt;=200,3,IF(ДАННЫЕ!$BF196&gt;=100,4,IF(ДАННЫЕ!$BF196&gt;=50,5,IF(ДАННЫЕ!$BF196&lt;50,6,0))))))&amp;"AR"&amp;IF(DATEDIF(ДАННЫЕ!$BX196,ДАННЫЕ!$F$1,"y")&gt;1,1,0)&amp;"VG"&amp;IF(ДАННЫЕ!$BH196="0",1,0)&amp;"o"&amp;IF(T196+ДАННЫЕ!$AF196+ДАННЫЕ!$AG196+ДАННЫЕ!$AH196+ДАННЫЕ!$AI196+ДАННЫЕ!$AJ196+ДАННЫЕ!$AP196+ДАННЫЕ!$AQ196+ДАННЫЕ!$AR196+ДАННЫЕ!$AU196+ДАННЫЕ!$AW196+ДАННЫЕ!$AS196+ДАННЫЕ!$AT196&gt;0,1,0)&amp;"x"&amp;ДАННЫЕ!$AG196&amp;"p"&amp;IF(ДАННЫЕ!$BY196&gt;0,1,0)&amp;"v"&amp;IF(ДАННЫЕ!$BZ196&gt;0,1,0)&amp;"n"&amp;ДАННЫЕ!$CA196&amp;"t"&amp;ДАННЫЕ!$AY196&amp;"k"&amp;ДАННЫЕ!$CB196&amp;"q"&amp;ДАННЫЕ!$CC196&amp;"w"&amp;ДАННЫЕ!$CD196&amp;"e"&amp;ДАННЫЕ!$CE196&amp;"m"&amp;ДАННЫЕ!$CF196&amp;"c"&amp;ДАННЫЕ!$CG196&amp;"z"&amp;ДАННЫЕ!$CH196&amp;"d"&amp;IF(H196=4,1,0)&amp;"s"&amp;IF(ДАННЫЕ!$J196=1,0,1)&amp;"u"&amp;IF(ДАННЫЕ!$CJ196&gt;0,1,0)</f>
        <v>g0cf0a06AR1VG0o0xp0v0ntkqwemczd0s1u0</v>
      </c>
      <c r="O196" s="28" t="str">
        <f>ДАННЫЕ!$I196&amp;"g"&amp;B196&amp;A196&amp;"f"&amp;P196&amp;"c"&amp;IF(ДАННЫЕ!$U196&gt;0,1,0)&amp;"s"&amp;IF(ДАННЫЕ!$Q196&gt;0,IF(YEAR(ДАННЫЕ!$F$1)=YEAR(ДАННЫЕ!$Q196),IF(MONTH(ДАННЫЕ!$F$1)=MONTH(ДАННЫЕ!$Q196),111,11),1),0)&amp;"i"&amp;IF(ДАННЫЕ!$R196+ДАННЫЕ!$S196+ДАННЫЕ!$T196=0,0,1)&amp;"h"&amp;IF(ДАННЫЕ!$P196&gt;0,1,0)&amp;"p"&amp;IF(ДАННЫЕ!$CI196&gt;0,IF(YEAR(ДАННЫЕ!$F$1)=YEAR(ДАННЫЕ!$CI196),IF(MONTH(ДАННЫЕ!$F$1)=MONTH(ДАННЫЕ!$CI196),111,11),1),0)&amp;"d"&amp;IF(ДАННЫЕ!$CJ196&gt;0,IF(YEAR(ДАННЫЕ!$F$1)=YEAR(ДАННЫЕ!$CJ196),IF(MONTH(ДАННЫЕ!$F$1)=MONTH(ДАННЫЕ!$CJ196),111,11),1),0)&amp;"o"&amp;IF(ДАННЫЕ!$CK196&gt;0,IF(MONTH(ДАННЫЕ!$F$1)=MONTH(ДАННЫЕ!$CK196),111,11),0)&amp;"v"&amp;IF(ДАННЫЕ!$BE196&gt;0,IF(MONTH(ДАННЫЕ!$F$1)=MONTH(ДАННЫЕ!$BE196),111,11),0)</f>
        <v>g00f0c0s0i0h0p0d0o0v0</v>
      </c>
      <c r="P196" s="15">
        <f t="shared" si="8"/>
        <v>0</v>
      </c>
      <c r="Q196" s="15">
        <f>IF(ДАННЫЕ!$F$1&gt;ДАННЫЕ!$N196,IF(YEAR(ДАННЫЕ!$F$1)=YEAR(ДАННЫЕ!M196),1,0),0)</f>
        <v>0</v>
      </c>
      <c r="R196" s="15">
        <f>IF(ДАННЫЕ!$F$1&gt;ДАННЫЕ!$N196,IF(YEAR(ДАННЫЕ!$F$1)=YEAR(ДАННЫЕ!N196),1,0),0)</f>
        <v>0</v>
      </c>
      <c r="S196" s="15">
        <f>IF(ДАННЫЕ!$AA196="2А",1,IF(ДАННЫЕ!$AA196="2Б",2,IF(ДАННЫЕ!$AA196="2В",3,IF(ДАННЫЕ!$AA196=3,4,IF(ДАННЫЕ!$AA196="4А",5,IF(ДАННЫЕ!$AA196="4Б",6,IF(ДАННЫЕ!$AA196="4В",7,IF(ДАННЫЕ!$AA196=5,8,0))))))))</f>
        <v>0</v>
      </c>
      <c r="T196" s="15">
        <f>IF(OR(ДАННЫЕ!$AC196=2,ДАННЫЕ!$AD196=2,ДАННЫЕ!$AE196=2),2,IF(OR(ДАННЫЕ!$AC196=1,ДАННЫЕ!$AD196=1,ДАННЫЕ!$AE196=1),1,0))</f>
        <v>0</v>
      </c>
    </row>
    <row r="197" spans="1:20" ht="15" customHeight="1" x14ac:dyDescent="0.2">
      <c r="A197" s="78">
        <f>IF(B197&gt;0,IF(MONTH(ДАННЫЕ!$F$1)=MONTH(ДАННЫЕ!$B197),1,0),0)</f>
        <v>0</v>
      </c>
      <c r="B197" s="14">
        <f>IF(ДАННЫЕ!$B197&gt;0,IF(YEAR(ДАННЫЕ!$F$1)=YEAR(ДАННЫЕ!$B197),1,0),0)</f>
        <v>0</v>
      </c>
      <c r="C197" s="14">
        <f>IF(ДАННЫЕ!$CM197&gt;0,IF(YEAR(ДАННЫЕ!$F$1)=YEAR(ДАННЫЕ!$CM197),1,0),0)</f>
        <v>0</v>
      </c>
      <c r="D197" s="14">
        <f>IF(ДАННЫЕ!$CJ197&gt;0,IF(ДАННЫЕ!$CL197&gt;ДАННЫЕ!$F$1,1,IF(ДАННЫЕ!$CL197&gt;0,0,1)),0)</f>
        <v>0</v>
      </c>
      <c r="E197" s="43" t="str">
        <f ca="1">IF(ДАННЫЕ!$F$1&gt;0,IF(ДАННЫЕ!$G197&gt;0,DATEDIF(ДАННЫЕ!$G197,ДАННЫЕ!$F$1,"y"),""),IF(ДАННЫЕ!$G197&gt;0,DATEDIF(ДАННЫЕ!$G197,TODAY(),"y"),""))</f>
        <v/>
      </c>
      <c r="F197" s="43" t="str">
        <f xml:space="preserve"> IF(ДАННЫЕ!$F197="М",IF(E197&gt;=18,IF(E197&lt;60,1,""),""),"")&amp;IF(ДАННЫЕ!$F197="Ж",IF(E197&gt;=18,IF(E197&lt;55,1,""),""),"")</f>
        <v/>
      </c>
      <c r="G197" s="43" t="str">
        <f xml:space="preserve"> IF(ДАННЫЕ!$F197="М",IF(E197&gt;=60,2,""),"")&amp;IF(ДАННЫЕ!$F197="Ж",IF(E197&gt;=55,2,""),"")</f>
        <v/>
      </c>
      <c r="H197" s="43" t="str">
        <f t="shared" ca="1" si="6"/>
        <v/>
      </c>
      <c r="I197" s="43" t="str">
        <f t="shared" ca="1" si="7"/>
        <v>03</v>
      </c>
      <c r="J197" s="28" t="str">
        <f ca="1">ДАННЫЕ!$F197&amp;H197&amp;I197&amp;ДАННЫЕ!$I197&amp;"m"&amp;IF(ДАННЫЕ!$I197&gt;0,IF(ДАННЫЕ!$J197&gt;0,0,1),"")&amp;"f"&amp;IF(ДАННЫЕ!$R197&gt;0,IF(YEAR(ДАННЫЕ!$F$1)=YEAR(ДАННЫЕ!$R197),1,0),0)&amp;"z"&amp;ДАННЫЕ!$R197&amp;"p"&amp;ДАННЫЕ!$S197&amp;"i"&amp;ДАННЫЕ!$T197&amp;"h"&amp;ДАННЫЕ!$K197&amp;"be"&amp;ДАННЫЕ!$BI197&amp;"CD"&amp;IF(ДАННЫЕ!BF197&gt;500,4,IF(ДАННЫЕ!BF197&gt;350,3,IF(ДАННЫЕ!BF197&gt;200,2,IF(ДАННЫЕ!BF197&gt;0,1,0))))&amp;"g"&amp;B197&amp;"d"&amp;H197&amp;"l"&amp;ДАННЫЕ!AT197&amp;"a"&amp;ДАННЫЕ!$V197&amp;"v"&amp;R197&amp;"k"&amp;ДАННЫЕ!$U197&amp;"s"&amp;ДАННЫЕ!$Y197&amp;"t"&amp;ДАННЫЕ!$X197&amp;"b"&amp;IF(ДАННЫЕ!$Q197&gt;1,1,0)&amp;"PP"&amp;ДАННЫЕ!Z197&amp;"c"&amp;S197&amp;"x"&amp;IF(ДАННЫЕ!$BY197&gt;0,IF(YEAR(ДАННЫЕ!$F$1)=YEAR(ДАННЫЕ!$BY197),1,0),0)&amp;"n"&amp;IF(ДАННЫЕ!$BZ197&gt;0,IF(YEAR(ДАННЫЕ!$F$1)=YEAR(ДАННЫЕ!$BZ197),1,0),0)&amp;"u"&amp;D197&amp;"z"&amp;IF(ДАННЫЕ!$CL197&gt;0,IF(YEAR(ДАННЫЕ!$F$1)&gt;YEAR(ДАННЫЕ!$CL197),11,12),0)</f>
        <v>03mf0zpihbeCD0g0dlav0kstb0PPc0x0n0u0z0</v>
      </c>
      <c r="K197" s="28" t="str">
        <f ca="1">ДАННЫЕ!$I197&amp;"x"&amp;B197&amp;"w"&amp;IF(T197+ДАННЫЕ!AD197+ДАННЫЕ!AE197+ДАННЫЕ!AF197+ДАННЫЕ!AG197+ДАННЫЕ!AH197+ДАННЫЕ!$AL197+ДАННЫЕ!AI197+ДАННЫЕ!AJ197+ДАННЫЕ!AK197+ДАННЫЕ!AP197+ДАННЫЕ!AQ197+ДАННЫЕ!AR197+ДАННЫЕ!$AM197+ДАННЫЕ!$AN197+ДАННЫЕ!AS197+ДАННЫЕ!AT197&gt;0,1,0)&amp;IF(OR(T197=2,ДАННЫЕ!AD197=2,ДАННЫЕ!AE197=2,ДАННЫЕ!AF197=2,ДАННЫЕ!AG197=2,ДАННЫЕ!AH197=2,ДАННЫЕ!$AL197=2,ДАННЫЕ!AI197=2,ДАННЫЕ!AJ197=2,ДАННЫЕ!AK197=2,ДАННЫЕ!AP197=2,ДАННЫЕ!AQ197=2,ДАННЫЕ!AR197=2,ДАННЫЕ!$AM197=2,ДАННЫЕ!$AN197=2,ДАННЫЕ!AS197=2,ДАННЫЕ!AT197=2),2,0)&amp;"t"&amp;IF(T197&gt;0,"1"&amp;T197,"00")&amp;"f"&amp;IF(ДАННЫЕ!$AC197,"1"&amp;ДАННЫЕ!$AC197,"00")&amp;"b"&amp;IF(ДАННЫЕ!$AD197,"1"&amp;ДАННЫЕ!$AD197,"00")&amp;"g"&amp;IF(ДАННЫЕ!$AF197,"1"&amp;ДАННЫЕ!$AF197,"00")&amp;"c"&amp;IF(ДАННЫЕ!$AG197,"1"&amp;ДАННЫЕ!$AG197,"00")&amp;"i"&amp;IF(ДАННЫЕ!$AH197,"1"&amp;ДАННЫЕ!$AH197,"00")&amp;"r"&amp;IF(ДАННЫЕ!$AL197,"1"&amp;ДАННЫЕ!$AL197,"00")&amp;"m"&amp;IF(ДАННЫЕ!$AI197,"1"&amp;ДАННЫЕ!$AI197,"00")&amp;"hS"&amp;IF(ДАННЫЕ!$AJ197,"1"&amp;ДАННЫЕ!$AJ197,"00")&amp;"hZ"&amp;IF(ДАННЫЕ!$AK197,"1"&amp;ДАННЫЕ!$AK197,"00")&amp;"p"&amp;IF(ДАННЫЕ!$AP197,"1"&amp;ДАННЫЕ!$AP197,"00")&amp;"k"&amp;IF(ДАННЫЕ!$AQ197,"1"&amp;ДАННЫЕ!$AQ197,"00")&amp;"z"&amp;IF(ДАННЫЕ!$AR197,"1"&amp;ДАННЫЕ!$AR197,"00")&amp;"j"&amp;IF(ДАННЫЕ!$AM197,"1"&amp;ДАННЫЕ!$AM197,"00")&amp;"n"&amp;IF(ДАННЫЕ!$AN197,"1"&amp;ДАННЫЕ!$AN197,"00")&amp;"E"&amp;ДАННЫЕ!BI197&amp;"L"&amp;ДАННЫЕ!AO197&amp;"h"&amp;IF(ДАННЫЕ!$AU197&gt;0,1,0)&amp;"v"&amp;IF(ДАННЫЕ!$AW197&gt;0,1,0)&amp;"a"&amp;IF(ДАННЫЕ!$AS197,"1"&amp;ДАННЫЕ!$AS197,"00")&amp;"s"&amp;IF(ДАННЫЕ!$AT197,"1"&amp;ДАННЫЕ!$AT197,"00")&amp;"u"&amp;IF(ДАННЫЕ!$CJ197&gt;0,1,0)&amp;"y"&amp;B197&amp;"d"&amp;H197&amp;"e"&amp;F197&amp;G197</f>
        <v>x0w00t00f00b00g00c00i00r00m00hS00hZ00p00k00z00j00n00ELh0v0a00s00u0y0de</v>
      </c>
      <c r="L197" s="28" t="str">
        <f ca="1">ДАННЫЕ!$I197&amp;"VN"&amp;IF(ДАННЫЕ!AW197&gt;0,11,10)&amp;"CD"&amp;IF(ДАННЫЕ!BF197&gt;500,16,IF(ДАННЫЕ!BF197&gt;350,15,IF(ДАННЫЕ!BF197&gt;=200,14,IF(ДАННЫЕ!BF197&gt;=100,13,IF(ДАННЫЕ!BF197&gt;=50,12,IF(ДАННЫЕ!BF197&gt;0,11,10))))))&amp;"AR"&amp;IF(ДАННЫЕ!BX197&gt;0,1,0)&amp;"GD"&amp;B197&amp;"VV"&amp;IF(E197&gt;=5,IF(E197&lt;18,1,0),0)</f>
        <v>VN10CD10AR0GD0VV0</v>
      </c>
      <c r="M197" s="28" t="str">
        <f>ДАННЫЕ!$I197&amp;"b"&amp;ДАННЫЕ!$BI197&amp;"r"&amp;ДАННЫЕ!$BJ197&amp;"CD"&amp;IF(ДАННЫЕ!BF197&gt;0,IF(ДАННЫЕ!BF197&lt;200,1,IF(ДАННЫЕ!BF197&lt;350,2,3)),0)&amp;"h"&amp;IF(ДАННЫЕ!$BK197+ДАННЫЕ!$BL197+ДАННЫЕ!$BM197&gt;0,1,0)&amp;"x"&amp;ДАННЫЕ!$BK197&amp;"y"&amp;ДАННЫЕ!$BL197&amp;"z"&amp;ДАННЫЕ!$BM197&amp;"c"&amp;IF(ДАННЫЕ!$BK197+ДАННЫЕ!$BL197+ДАННЫЕ!$BM197=3,1,0)&amp;"a"&amp;IF(ДАННЫЕ!$BQ197+ДАННЫЕ!$BR197&gt;0,1,0)&amp;"d"&amp;ДАННЫЕ!$BQ197&amp;"v"&amp;ДАННЫЕ!$BR197&amp;"p"&amp;ДАННЫЕ!$BS197&amp;"n"&amp;ДАННЫЕ!$BU197&amp;"t"&amp;ДАННЫЕ!$BV197&amp;"o"&amp;ДАННЫЕ!$BT197&amp;"l"&amp;IF(ДАННЫЕ!$BN197&gt;0,1,0)&amp;ДАННЫЕ!$BN197&amp;"g"&amp;ДАННЫЕ!$BO197&amp;"s"&amp;ДАННЫЕ!$BP197&amp;"DZ"&amp;IF(ДАННЫЕ!B197-ДАННЫЕ!G197 &lt; 60,IF(ДАННЫЕ!B197-ДАННЫЕ!G197 &gt;= 0,1,0),0)&amp;"u"&amp;IF(ДАННЫЕ!$CJ197&gt;0,1,0)</f>
        <v>brCD0h0xyzc0a0dvpntol0gsDZ1u0</v>
      </c>
      <c r="N197" s="28" t="str">
        <f ca="1">ДАННЫЕ!$F197&amp;ДАННЫЕ!$I197&amp;"g"&amp;B197&amp;"cf"&amp;D197&amp;"a"&amp;IF(ДАННЫЕ!$BX197&gt;0,1,0)&amp;IF(ДАННЫЕ!$BF197&gt;500,1,IF(ДАННЫЕ!$BF197&gt;350,2,IF(ДАННЫЕ!$BF197&gt;=200,3,IF(ДАННЫЕ!$BF197&gt;=100,4,IF(ДАННЫЕ!$BF197&gt;=50,5,IF(ДАННЫЕ!$BF197&lt;50,6,0))))))&amp;"AR"&amp;IF(DATEDIF(ДАННЫЕ!$BX197,ДАННЫЕ!$F$1,"y")&gt;1,1,0)&amp;"VG"&amp;IF(ДАННЫЕ!$BH197="0",1,0)&amp;"o"&amp;IF(T197+ДАННЫЕ!$AF197+ДАННЫЕ!$AG197+ДАННЫЕ!$AH197+ДАННЫЕ!$AI197+ДАННЫЕ!$AJ197+ДАННЫЕ!$AP197+ДАННЫЕ!$AQ197+ДАННЫЕ!$AR197+ДАННЫЕ!$AU197+ДАННЫЕ!$AW197+ДАННЫЕ!$AS197+ДАННЫЕ!$AT197&gt;0,1,0)&amp;"x"&amp;ДАННЫЕ!$AG197&amp;"p"&amp;IF(ДАННЫЕ!$BY197&gt;0,1,0)&amp;"v"&amp;IF(ДАННЫЕ!$BZ197&gt;0,1,0)&amp;"n"&amp;ДАННЫЕ!$CA197&amp;"t"&amp;ДАННЫЕ!$AY197&amp;"k"&amp;ДАННЫЕ!$CB197&amp;"q"&amp;ДАННЫЕ!$CC197&amp;"w"&amp;ДАННЫЕ!$CD197&amp;"e"&amp;ДАННЫЕ!$CE197&amp;"m"&amp;ДАННЫЕ!$CF197&amp;"c"&amp;ДАННЫЕ!$CG197&amp;"z"&amp;ДАННЫЕ!$CH197&amp;"d"&amp;IF(H197=4,1,0)&amp;"s"&amp;IF(ДАННЫЕ!$J197=1,0,1)&amp;"u"&amp;IF(ДАННЫЕ!$CJ197&gt;0,1,0)</f>
        <v>g0cf0a06AR1VG0o0xp0v0ntkqwemczd0s1u0</v>
      </c>
      <c r="O197" s="28" t="str">
        <f>ДАННЫЕ!$I197&amp;"g"&amp;B197&amp;A197&amp;"f"&amp;P197&amp;"c"&amp;IF(ДАННЫЕ!$U197&gt;0,1,0)&amp;"s"&amp;IF(ДАННЫЕ!$Q197&gt;0,IF(YEAR(ДАННЫЕ!$F$1)=YEAR(ДАННЫЕ!$Q197),IF(MONTH(ДАННЫЕ!$F$1)=MONTH(ДАННЫЕ!$Q197),111,11),1),0)&amp;"i"&amp;IF(ДАННЫЕ!$R197+ДАННЫЕ!$S197+ДАННЫЕ!$T197=0,0,1)&amp;"h"&amp;IF(ДАННЫЕ!$P197&gt;0,1,0)&amp;"p"&amp;IF(ДАННЫЕ!$CI197&gt;0,IF(YEAR(ДАННЫЕ!$F$1)=YEAR(ДАННЫЕ!$CI197),IF(MONTH(ДАННЫЕ!$F$1)=MONTH(ДАННЫЕ!$CI197),111,11),1),0)&amp;"d"&amp;IF(ДАННЫЕ!$CJ197&gt;0,IF(YEAR(ДАННЫЕ!$F$1)=YEAR(ДАННЫЕ!$CJ197),IF(MONTH(ДАННЫЕ!$F$1)=MONTH(ДАННЫЕ!$CJ197),111,11),1),0)&amp;"o"&amp;IF(ДАННЫЕ!$CK197&gt;0,IF(MONTH(ДАННЫЕ!$F$1)=MONTH(ДАННЫЕ!$CK197),111,11),0)&amp;"v"&amp;IF(ДАННЫЕ!$BE197&gt;0,IF(MONTH(ДАННЫЕ!$F$1)=MONTH(ДАННЫЕ!$BE197),111,11),0)</f>
        <v>g00f0c0s0i0h0p0d0o0v0</v>
      </c>
      <c r="P197" s="15">
        <f t="shared" si="8"/>
        <v>0</v>
      </c>
      <c r="Q197" s="15">
        <f>IF(ДАННЫЕ!$F$1&gt;ДАННЫЕ!$N197,IF(YEAR(ДАННЫЕ!$F$1)=YEAR(ДАННЫЕ!M197),1,0),0)</f>
        <v>0</v>
      </c>
      <c r="R197" s="15">
        <f>IF(ДАННЫЕ!$F$1&gt;ДАННЫЕ!$N197,IF(YEAR(ДАННЫЕ!$F$1)=YEAR(ДАННЫЕ!N197),1,0),0)</f>
        <v>0</v>
      </c>
      <c r="S197" s="15">
        <f>IF(ДАННЫЕ!$AA197="2А",1,IF(ДАННЫЕ!$AA197="2Б",2,IF(ДАННЫЕ!$AA197="2В",3,IF(ДАННЫЕ!$AA197=3,4,IF(ДАННЫЕ!$AA197="4А",5,IF(ДАННЫЕ!$AA197="4Б",6,IF(ДАННЫЕ!$AA197="4В",7,IF(ДАННЫЕ!$AA197=5,8,0))))))))</f>
        <v>0</v>
      </c>
      <c r="T197" s="15">
        <f>IF(OR(ДАННЫЕ!$AC197=2,ДАННЫЕ!$AD197=2,ДАННЫЕ!$AE197=2),2,IF(OR(ДАННЫЕ!$AC197=1,ДАННЫЕ!$AD197=1,ДАННЫЕ!$AE197=1),1,0))</f>
        <v>0</v>
      </c>
    </row>
    <row r="198" spans="1:20" ht="15" customHeight="1" x14ac:dyDescent="0.2">
      <c r="A198" s="78">
        <f>IF(B198&gt;0,IF(MONTH(ДАННЫЕ!$F$1)=MONTH(ДАННЫЕ!$B198),1,0),0)</f>
        <v>0</v>
      </c>
      <c r="B198" s="14">
        <f>IF(ДАННЫЕ!$B198&gt;0,IF(YEAR(ДАННЫЕ!$F$1)=YEAR(ДАННЫЕ!$B198),1,0),0)</f>
        <v>0</v>
      </c>
      <c r="C198" s="14">
        <f>IF(ДАННЫЕ!$CM198&gt;0,IF(YEAR(ДАННЫЕ!$F$1)=YEAR(ДАННЫЕ!$CM198),1,0),0)</f>
        <v>0</v>
      </c>
      <c r="D198" s="14">
        <f>IF(ДАННЫЕ!$CJ198&gt;0,IF(ДАННЫЕ!$CL198&gt;ДАННЫЕ!$F$1,1,IF(ДАННЫЕ!$CL198&gt;0,0,1)),0)</f>
        <v>0</v>
      </c>
      <c r="E198" s="43" t="str">
        <f ca="1">IF(ДАННЫЕ!$F$1&gt;0,IF(ДАННЫЕ!$G198&gt;0,DATEDIF(ДАННЫЕ!$G198,ДАННЫЕ!$F$1,"y"),""),IF(ДАННЫЕ!$G198&gt;0,DATEDIF(ДАННЫЕ!$G198,TODAY(),"y"),""))</f>
        <v/>
      </c>
      <c r="F198" s="43" t="str">
        <f xml:space="preserve"> IF(ДАННЫЕ!$F198="М",IF(E198&gt;=18,IF(E198&lt;60,1,""),""),"")&amp;IF(ДАННЫЕ!$F198="Ж",IF(E198&gt;=18,IF(E198&lt;55,1,""),""),"")</f>
        <v/>
      </c>
      <c r="G198" s="43" t="str">
        <f xml:space="preserve"> IF(ДАННЫЕ!$F198="М",IF(E198&gt;=60,2,""),"")&amp;IF(ДАННЫЕ!$F198="Ж",IF(E198&gt;=55,2,""),"")</f>
        <v/>
      </c>
      <c r="H198" s="43" t="str">
        <f t="shared" ca="1" si="6"/>
        <v/>
      </c>
      <c r="I198" s="43" t="str">
        <f t="shared" ca="1" si="7"/>
        <v>03</v>
      </c>
      <c r="J198" s="28" t="str">
        <f ca="1">ДАННЫЕ!$F198&amp;H198&amp;I198&amp;ДАННЫЕ!$I198&amp;"m"&amp;IF(ДАННЫЕ!$I198&gt;0,IF(ДАННЫЕ!$J198&gt;0,0,1),"")&amp;"f"&amp;IF(ДАННЫЕ!$R198&gt;0,IF(YEAR(ДАННЫЕ!$F$1)=YEAR(ДАННЫЕ!$R198),1,0),0)&amp;"z"&amp;ДАННЫЕ!$R198&amp;"p"&amp;ДАННЫЕ!$S198&amp;"i"&amp;ДАННЫЕ!$T198&amp;"h"&amp;ДАННЫЕ!$K198&amp;"be"&amp;ДАННЫЕ!$BI198&amp;"CD"&amp;IF(ДАННЫЕ!BF198&gt;500,4,IF(ДАННЫЕ!BF198&gt;350,3,IF(ДАННЫЕ!BF198&gt;200,2,IF(ДАННЫЕ!BF198&gt;0,1,0))))&amp;"g"&amp;B198&amp;"d"&amp;H198&amp;"l"&amp;ДАННЫЕ!AT198&amp;"a"&amp;ДАННЫЕ!$V198&amp;"v"&amp;R198&amp;"k"&amp;ДАННЫЕ!$U198&amp;"s"&amp;ДАННЫЕ!$Y198&amp;"t"&amp;ДАННЫЕ!$X198&amp;"b"&amp;IF(ДАННЫЕ!$Q198&gt;1,1,0)&amp;"PP"&amp;ДАННЫЕ!Z198&amp;"c"&amp;S198&amp;"x"&amp;IF(ДАННЫЕ!$BY198&gt;0,IF(YEAR(ДАННЫЕ!$F$1)=YEAR(ДАННЫЕ!$BY198),1,0),0)&amp;"n"&amp;IF(ДАННЫЕ!$BZ198&gt;0,IF(YEAR(ДАННЫЕ!$F$1)=YEAR(ДАННЫЕ!$BZ198),1,0),0)&amp;"u"&amp;D198&amp;"z"&amp;IF(ДАННЫЕ!$CL198&gt;0,IF(YEAR(ДАННЫЕ!$F$1)&gt;YEAR(ДАННЫЕ!$CL198),11,12),0)</f>
        <v>03mf0zpihbeCD0g0dlav0kstb0PPc0x0n0u0z0</v>
      </c>
      <c r="K198" s="28" t="str">
        <f ca="1">ДАННЫЕ!$I198&amp;"x"&amp;B198&amp;"w"&amp;IF(T198+ДАННЫЕ!AD198+ДАННЫЕ!AE198+ДАННЫЕ!AF198+ДАННЫЕ!AG198+ДАННЫЕ!AH198+ДАННЫЕ!$AL198+ДАННЫЕ!AI198+ДАННЫЕ!AJ198+ДАННЫЕ!AK198+ДАННЫЕ!AP198+ДАННЫЕ!AQ198+ДАННЫЕ!AR198+ДАННЫЕ!$AM198+ДАННЫЕ!$AN198+ДАННЫЕ!AS198+ДАННЫЕ!AT198&gt;0,1,0)&amp;IF(OR(T198=2,ДАННЫЕ!AD198=2,ДАННЫЕ!AE198=2,ДАННЫЕ!AF198=2,ДАННЫЕ!AG198=2,ДАННЫЕ!AH198=2,ДАННЫЕ!$AL198=2,ДАННЫЕ!AI198=2,ДАННЫЕ!AJ198=2,ДАННЫЕ!AK198=2,ДАННЫЕ!AP198=2,ДАННЫЕ!AQ198=2,ДАННЫЕ!AR198=2,ДАННЫЕ!$AM198=2,ДАННЫЕ!$AN198=2,ДАННЫЕ!AS198=2,ДАННЫЕ!AT198=2),2,0)&amp;"t"&amp;IF(T198&gt;0,"1"&amp;T198,"00")&amp;"f"&amp;IF(ДАННЫЕ!$AC198,"1"&amp;ДАННЫЕ!$AC198,"00")&amp;"b"&amp;IF(ДАННЫЕ!$AD198,"1"&amp;ДАННЫЕ!$AD198,"00")&amp;"g"&amp;IF(ДАННЫЕ!$AF198,"1"&amp;ДАННЫЕ!$AF198,"00")&amp;"c"&amp;IF(ДАННЫЕ!$AG198,"1"&amp;ДАННЫЕ!$AG198,"00")&amp;"i"&amp;IF(ДАННЫЕ!$AH198,"1"&amp;ДАННЫЕ!$AH198,"00")&amp;"r"&amp;IF(ДАННЫЕ!$AL198,"1"&amp;ДАННЫЕ!$AL198,"00")&amp;"m"&amp;IF(ДАННЫЕ!$AI198,"1"&amp;ДАННЫЕ!$AI198,"00")&amp;"hS"&amp;IF(ДАННЫЕ!$AJ198,"1"&amp;ДАННЫЕ!$AJ198,"00")&amp;"hZ"&amp;IF(ДАННЫЕ!$AK198,"1"&amp;ДАННЫЕ!$AK198,"00")&amp;"p"&amp;IF(ДАННЫЕ!$AP198,"1"&amp;ДАННЫЕ!$AP198,"00")&amp;"k"&amp;IF(ДАННЫЕ!$AQ198,"1"&amp;ДАННЫЕ!$AQ198,"00")&amp;"z"&amp;IF(ДАННЫЕ!$AR198,"1"&amp;ДАННЫЕ!$AR198,"00")&amp;"j"&amp;IF(ДАННЫЕ!$AM198,"1"&amp;ДАННЫЕ!$AM198,"00")&amp;"n"&amp;IF(ДАННЫЕ!$AN198,"1"&amp;ДАННЫЕ!$AN198,"00")&amp;"E"&amp;ДАННЫЕ!BI198&amp;"L"&amp;ДАННЫЕ!AO198&amp;"h"&amp;IF(ДАННЫЕ!$AU198&gt;0,1,0)&amp;"v"&amp;IF(ДАННЫЕ!$AW198&gt;0,1,0)&amp;"a"&amp;IF(ДАННЫЕ!$AS198,"1"&amp;ДАННЫЕ!$AS198,"00")&amp;"s"&amp;IF(ДАННЫЕ!$AT198,"1"&amp;ДАННЫЕ!$AT198,"00")&amp;"u"&amp;IF(ДАННЫЕ!$CJ198&gt;0,1,0)&amp;"y"&amp;B198&amp;"d"&amp;H198&amp;"e"&amp;F198&amp;G198</f>
        <v>x0w00t00f00b00g00c00i00r00m00hS00hZ00p00k00z00j00n00ELh0v0a00s00u0y0de</v>
      </c>
      <c r="L198" s="28" t="str">
        <f ca="1">ДАННЫЕ!$I198&amp;"VN"&amp;IF(ДАННЫЕ!AW198&gt;0,11,10)&amp;"CD"&amp;IF(ДАННЫЕ!BF198&gt;500,16,IF(ДАННЫЕ!BF198&gt;350,15,IF(ДАННЫЕ!BF198&gt;=200,14,IF(ДАННЫЕ!BF198&gt;=100,13,IF(ДАННЫЕ!BF198&gt;=50,12,IF(ДАННЫЕ!BF198&gt;0,11,10))))))&amp;"AR"&amp;IF(ДАННЫЕ!BX198&gt;0,1,0)&amp;"GD"&amp;B198&amp;"VV"&amp;IF(E198&gt;=5,IF(E198&lt;18,1,0),0)</f>
        <v>VN10CD10AR0GD0VV0</v>
      </c>
      <c r="M198" s="28" t="str">
        <f>ДАННЫЕ!$I198&amp;"b"&amp;ДАННЫЕ!$BI198&amp;"r"&amp;ДАННЫЕ!$BJ198&amp;"CD"&amp;IF(ДАННЫЕ!BF198&gt;0,IF(ДАННЫЕ!BF198&lt;200,1,IF(ДАННЫЕ!BF198&lt;350,2,3)),0)&amp;"h"&amp;IF(ДАННЫЕ!$BK198+ДАННЫЕ!$BL198+ДАННЫЕ!$BM198&gt;0,1,0)&amp;"x"&amp;ДАННЫЕ!$BK198&amp;"y"&amp;ДАННЫЕ!$BL198&amp;"z"&amp;ДАННЫЕ!$BM198&amp;"c"&amp;IF(ДАННЫЕ!$BK198+ДАННЫЕ!$BL198+ДАННЫЕ!$BM198=3,1,0)&amp;"a"&amp;IF(ДАННЫЕ!$BQ198+ДАННЫЕ!$BR198&gt;0,1,0)&amp;"d"&amp;ДАННЫЕ!$BQ198&amp;"v"&amp;ДАННЫЕ!$BR198&amp;"p"&amp;ДАННЫЕ!$BS198&amp;"n"&amp;ДАННЫЕ!$BU198&amp;"t"&amp;ДАННЫЕ!$BV198&amp;"o"&amp;ДАННЫЕ!$BT198&amp;"l"&amp;IF(ДАННЫЕ!$BN198&gt;0,1,0)&amp;ДАННЫЕ!$BN198&amp;"g"&amp;ДАННЫЕ!$BO198&amp;"s"&amp;ДАННЫЕ!$BP198&amp;"DZ"&amp;IF(ДАННЫЕ!B198-ДАННЫЕ!G198 &lt; 60,IF(ДАННЫЕ!B198-ДАННЫЕ!G198 &gt;= 0,1,0),0)&amp;"u"&amp;IF(ДАННЫЕ!$CJ198&gt;0,1,0)</f>
        <v>brCD0h0xyzc0a0dvpntol0gsDZ1u0</v>
      </c>
      <c r="N198" s="28" t="str">
        <f ca="1">ДАННЫЕ!$F198&amp;ДАННЫЕ!$I198&amp;"g"&amp;B198&amp;"cf"&amp;D198&amp;"a"&amp;IF(ДАННЫЕ!$BX198&gt;0,1,0)&amp;IF(ДАННЫЕ!$BF198&gt;500,1,IF(ДАННЫЕ!$BF198&gt;350,2,IF(ДАННЫЕ!$BF198&gt;=200,3,IF(ДАННЫЕ!$BF198&gt;=100,4,IF(ДАННЫЕ!$BF198&gt;=50,5,IF(ДАННЫЕ!$BF198&lt;50,6,0))))))&amp;"AR"&amp;IF(DATEDIF(ДАННЫЕ!$BX198,ДАННЫЕ!$F$1,"y")&gt;1,1,0)&amp;"VG"&amp;IF(ДАННЫЕ!$BH198="0",1,0)&amp;"o"&amp;IF(T198+ДАННЫЕ!$AF198+ДАННЫЕ!$AG198+ДАННЫЕ!$AH198+ДАННЫЕ!$AI198+ДАННЫЕ!$AJ198+ДАННЫЕ!$AP198+ДАННЫЕ!$AQ198+ДАННЫЕ!$AR198+ДАННЫЕ!$AU198+ДАННЫЕ!$AW198+ДАННЫЕ!$AS198+ДАННЫЕ!$AT198&gt;0,1,0)&amp;"x"&amp;ДАННЫЕ!$AG198&amp;"p"&amp;IF(ДАННЫЕ!$BY198&gt;0,1,0)&amp;"v"&amp;IF(ДАННЫЕ!$BZ198&gt;0,1,0)&amp;"n"&amp;ДАННЫЕ!$CA198&amp;"t"&amp;ДАННЫЕ!$AY198&amp;"k"&amp;ДАННЫЕ!$CB198&amp;"q"&amp;ДАННЫЕ!$CC198&amp;"w"&amp;ДАННЫЕ!$CD198&amp;"e"&amp;ДАННЫЕ!$CE198&amp;"m"&amp;ДАННЫЕ!$CF198&amp;"c"&amp;ДАННЫЕ!$CG198&amp;"z"&amp;ДАННЫЕ!$CH198&amp;"d"&amp;IF(H198=4,1,0)&amp;"s"&amp;IF(ДАННЫЕ!$J198=1,0,1)&amp;"u"&amp;IF(ДАННЫЕ!$CJ198&gt;0,1,0)</f>
        <v>g0cf0a06AR1VG0o0xp0v0ntkqwemczd0s1u0</v>
      </c>
      <c r="O198" s="28" t="str">
        <f>ДАННЫЕ!$I198&amp;"g"&amp;B198&amp;A198&amp;"f"&amp;P198&amp;"c"&amp;IF(ДАННЫЕ!$U198&gt;0,1,0)&amp;"s"&amp;IF(ДАННЫЕ!$Q198&gt;0,IF(YEAR(ДАННЫЕ!$F$1)=YEAR(ДАННЫЕ!$Q198),IF(MONTH(ДАННЫЕ!$F$1)=MONTH(ДАННЫЕ!$Q198),111,11),1),0)&amp;"i"&amp;IF(ДАННЫЕ!$R198+ДАННЫЕ!$S198+ДАННЫЕ!$T198=0,0,1)&amp;"h"&amp;IF(ДАННЫЕ!$P198&gt;0,1,0)&amp;"p"&amp;IF(ДАННЫЕ!$CI198&gt;0,IF(YEAR(ДАННЫЕ!$F$1)=YEAR(ДАННЫЕ!$CI198),IF(MONTH(ДАННЫЕ!$F$1)=MONTH(ДАННЫЕ!$CI198),111,11),1),0)&amp;"d"&amp;IF(ДАННЫЕ!$CJ198&gt;0,IF(YEAR(ДАННЫЕ!$F$1)=YEAR(ДАННЫЕ!$CJ198),IF(MONTH(ДАННЫЕ!$F$1)=MONTH(ДАННЫЕ!$CJ198),111,11),1),0)&amp;"o"&amp;IF(ДАННЫЕ!$CK198&gt;0,IF(MONTH(ДАННЫЕ!$F$1)=MONTH(ДАННЫЕ!$CK198),111,11),0)&amp;"v"&amp;IF(ДАННЫЕ!$BE198&gt;0,IF(MONTH(ДАННЫЕ!$F$1)=MONTH(ДАННЫЕ!$BE198),111,11),0)</f>
        <v>g00f0c0s0i0h0p0d0o0v0</v>
      </c>
      <c r="P198" s="15">
        <f t="shared" si="8"/>
        <v>0</v>
      </c>
      <c r="Q198" s="15">
        <f>IF(ДАННЫЕ!$F$1&gt;ДАННЫЕ!$N198,IF(YEAR(ДАННЫЕ!$F$1)=YEAR(ДАННЫЕ!M198),1,0),0)</f>
        <v>0</v>
      </c>
      <c r="R198" s="15">
        <f>IF(ДАННЫЕ!$F$1&gt;ДАННЫЕ!$N198,IF(YEAR(ДАННЫЕ!$F$1)=YEAR(ДАННЫЕ!N198),1,0),0)</f>
        <v>0</v>
      </c>
      <c r="S198" s="15">
        <f>IF(ДАННЫЕ!$AA198="2А",1,IF(ДАННЫЕ!$AA198="2Б",2,IF(ДАННЫЕ!$AA198="2В",3,IF(ДАННЫЕ!$AA198=3,4,IF(ДАННЫЕ!$AA198="4А",5,IF(ДАННЫЕ!$AA198="4Б",6,IF(ДАННЫЕ!$AA198="4В",7,IF(ДАННЫЕ!$AA198=5,8,0))))))))</f>
        <v>0</v>
      </c>
      <c r="T198" s="15">
        <f>IF(OR(ДАННЫЕ!$AC198=2,ДАННЫЕ!$AD198=2,ДАННЫЕ!$AE198=2),2,IF(OR(ДАННЫЕ!$AC198=1,ДАННЫЕ!$AD198=1,ДАННЫЕ!$AE198=1),1,0))</f>
        <v>0</v>
      </c>
    </row>
    <row r="199" spans="1:20" ht="15" customHeight="1" x14ac:dyDescent="0.2">
      <c r="A199" s="78">
        <f>IF(B199&gt;0,IF(MONTH(ДАННЫЕ!$F$1)=MONTH(ДАННЫЕ!$B199),1,0),0)</f>
        <v>0</v>
      </c>
      <c r="B199" s="14">
        <f>IF(ДАННЫЕ!$B199&gt;0,IF(YEAR(ДАННЫЕ!$F$1)=YEAR(ДАННЫЕ!$B199),1,0),0)</f>
        <v>0</v>
      </c>
      <c r="C199" s="14">
        <f>IF(ДАННЫЕ!$CM199&gt;0,IF(YEAR(ДАННЫЕ!$F$1)=YEAR(ДАННЫЕ!$CM199),1,0),0)</f>
        <v>0</v>
      </c>
      <c r="D199" s="14">
        <f>IF(ДАННЫЕ!$CJ199&gt;0,IF(ДАННЫЕ!$CL199&gt;ДАННЫЕ!$F$1,1,IF(ДАННЫЕ!$CL199&gt;0,0,1)),0)</f>
        <v>0</v>
      </c>
      <c r="E199" s="43" t="str">
        <f ca="1">IF(ДАННЫЕ!$F$1&gt;0,IF(ДАННЫЕ!$G199&gt;0,DATEDIF(ДАННЫЕ!$G199,ДАННЫЕ!$F$1,"y"),""),IF(ДАННЫЕ!$G199&gt;0,DATEDIF(ДАННЫЕ!$G199,TODAY(),"y"),""))</f>
        <v/>
      </c>
      <c r="F199" s="43" t="str">
        <f xml:space="preserve"> IF(ДАННЫЕ!$F199="М",IF(E199&gt;=18,IF(E199&lt;60,1,""),""),"")&amp;IF(ДАННЫЕ!$F199="Ж",IF(E199&gt;=18,IF(E199&lt;55,1,""),""),"")</f>
        <v/>
      </c>
      <c r="G199" s="43" t="str">
        <f xml:space="preserve"> IF(ДАННЫЕ!$F199="М",IF(E199&gt;=60,2,""),"")&amp;IF(ДАННЫЕ!$F199="Ж",IF(E199&gt;=55,2,""),"")</f>
        <v/>
      </c>
      <c r="H199" s="43" t="str">
        <f t="shared" ca="1" si="6"/>
        <v/>
      </c>
      <c r="I199" s="43" t="str">
        <f t="shared" ca="1" si="7"/>
        <v>03</v>
      </c>
      <c r="J199" s="28" t="str">
        <f ca="1">ДАННЫЕ!$F199&amp;H199&amp;I199&amp;ДАННЫЕ!$I199&amp;"m"&amp;IF(ДАННЫЕ!$I199&gt;0,IF(ДАННЫЕ!$J199&gt;0,0,1),"")&amp;"f"&amp;IF(ДАННЫЕ!$R199&gt;0,IF(YEAR(ДАННЫЕ!$F$1)=YEAR(ДАННЫЕ!$R199),1,0),0)&amp;"z"&amp;ДАННЫЕ!$R199&amp;"p"&amp;ДАННЫЕ!$S199&amp;"i"&amp;ДАННЫЕ!$T199&amp;"h"&amp;ДАННЫЕ!$K199&amp;"be"&amp;ДАННЫЕ!$BI199&amp;"CD"&amp;IF(ДАННЫЕ!BF199&gt;500,4,IF(ДАННЫЕ!BF199&gt;350,3,IF(ДАННЫЕ!BF199&gt;200,2,IF(ДАННЫЕ!BF199&gt;0,1,0))))&amp;"g"&amp;B199&amp;"d"&amp;H199&amp;"l"&amp;ДАННЫЕ!AT199&amp;"a"&amp;ДАННЫЕ!$V199&amp;"v"&amp;R199&amp;"k"&amp;ДАННЫЕ!$U199&amp;"s"&amp;ДАННЫЕ!$Y199&amp;"t"&amp;ДАННЫЕ!$X199&amp;"b"&amp;IF(ДАННЫЕ!$Q199&gt;1,1,0)&amp;"PP"&amp;ДАННЫЕ!Z199&amp;"c"&amp;S199&amp;"x"&amp;IF(ДАННЫЕ!$BY199&gt;0,IF(YEAR(ДАННЫЕ!$F$1)=YEAR(ДАННЫЕ!$BY199),1,0),0)&amp;"n"&amp;IF(ДАННЫЕ!$BZ199&gt;0,IF(YEAR(ДАННЫЕ!$F$1)=YEAR(ДАННЫЕ!$BZ199),1,0),0)&amp;"u"&amp;D199&amp;"z"&amp;IF(ДАННЫЕ!$CL199&gt;0,IF(YEAR(ДАННЫЕ!$F$1)&gt;YEAR(ДАННЫЕ!$CL199),11,12),0)</f>
        <v>03mf0zpihbeCD0g0dlav0kstb0PPc0x0n0u0z0</v>
      </c>
      <c r="K199" s="28" t="str">
        <f ca="1">ДАННЫЕ!$I199&amp;"x"&amp;B199&amp;"w"&amp;IF(T199+ДАННЫЕ!AD199+ДАННЫЕ!AE199+ДАННЫЕ!AF199+ДАННЫЕ!AG199+ДАННЫЕ!AH199+ДАННЫЕ!$AL199+ДАННЫЕ!AI199+ДАННЫЕ!AJ199+ДАННЫЕ!AK199+ДАННЫЕ!AP199+ДАННЫЕ!AQ199+ДАННЫЕ!AR199+ДАННЫЕ!$AM199+ДАННЫЕ!$AN199+ДАННЫЕ!AS199+ДАННЫЕ!AT199&gt;0,1,0)&amp;IF(OR(T199=2,ДАННЫЕ!AD199=2,ДАННЫЕ!AE199=2,ДАННЫЕ!AF199=2,ДАННЫЕ!AG199=2,ДАННЫЕ!AH199=2,ДАННЫЕ!$AL199=2,ДАННЫЕ!AI199=2,ДАННЫЕ!AJ199=2,ДАННЫЕ!AK199=2,ДАННЫЕ!AP199=2,ДАННЫЕ!AQ199=2,ДАННЫЕ!AR199=2,ДАННЫЕ!$AM199=2,ДАННЫЕ!$AN199=2,ДАННЫЕ!AS199=2,ДАННЫЕ!AT199=2),2,0)&amp;"t"&amp;IF(T199&gt;0,"1"&amp;T199,"00")&amp;"f"&amp;IF(ДАННЫЕ!$AC199,"1"&amp;ДАННЫЕ!$AC199,"00")&amp;"b"&amp;IF(ДАННЫЕ!$AD199,"1"&amp;ДАННЫЕ!$AD199,"00")&amp;"g"&amp;IF(ДАННЫЕ!$AF199,"1"&amp;ДАННЫЕ!$AF199,"00")&amp;"c"&amp;IF(ДАННЫЕ!$AG199,"1"&amp;ДАННЫЕ!$AG199,"00")&amp;"i"&amp;IF(ДАННЫЕ!$AH199,"1"&amp;ДАННЫЕ!$AH199,"00")&amp;"r"&amp;IF(ДАННЫЕ!$AL199,"1"&amp;ДАННЫЕ!$AL199,"00")&amp;"m"&amp;IF(ДАННЫЕ!$AI199,"1"&amp;ДАННЫЕ!$AI199,"00")&amp;"hS"&amp;IF(ДАННЫЕ!$AJ199,"1"&amp;ДАННЫЕ!$AJ199,"00")&amp;"hZ"&amp;IF(ДАННЫЕ!$AK199,"1"&amp;ДАННЫЕ!$AK199,"00")&amp;"p"&amp;IF(ДАННЫЕ!$AP199,"1"&amp;ДАННЫЕ!$AP199,"00")&amp;"k"&amp;IF(ДАННЫЕ!$AQ199,"1"&amp;ДАННЫЕ!$AQ199,"00")&amp;"z"&amp;IF(ДАННЫЕ!$AR199,"1"&amp;ДАННЫЕ!$AR199,"00")&amp;"j"&amp;IF(ДАННЫЕ!$AM199,"1"&amp;ДАННЫЕ!$AM199,"00")&amp;"n"&amp;IF(ДАННЫЕ!$AN199,"1"&amp;ДАННЫЕ!$AN199,"00")&amp;"E"&amp;ДАННЫЕ!BI199&amp;"L"&amp;ДАННЫЕ!AO199&amp;"h"&amp;IF(ДАННЫЕ!$AU199&gt;0,1,0)&amp;"v"&amp;IF(ДАННЫЕ!$AW199&gt;0,1,0)&amp;"a"&amp;IF(ДАННЫЕ!$AS199,"1"&amp;ДАННЫЕ!$AS199,"00")&amp;"s"&amp;IF(ДАННЫЕ!$AT199,"1"&amp;ДАННЫЕ!$AT199,"00")&amp;"u"&amp;IF(ДАННЫЕ!$CJ199&gt;0,1,0)&amp;"y"&amp;B199&amp;"d"&amp;H199&amp;"e"&amp;F199&amp;G199</f>
        <v>x0w00t00f00b00g00c00i00r00m00hS00hZ00p00k00z00j00n00ELh0v0a00s00u0y0de</v>
      </c>
      <c r="L199" s="28" t="str">
        <f ca="1">ДАННЫЕ!$I199&amp;"VN"&amp;IF(ДАННЫЕ!AW199&gt;0,11,10)&amp;"CD"&amp;IF(ДАННЫЕ!BF199&gt;500,16,IF(ДАННЫЕ!BF199&gt;350,15,IF(ДАННЫЕ!BF199&gt;=200,14,IF(ДАННЫЕ!BF199&gt;=100,13,IF(ДАННЫЕ!BF199&gt;=50,12,IF(ДАННЫЕ!BF199&gt;0,11,10))))))&amp;"AR"&amp;IF(ДАННЫЕ!BX199&gt;0,1,0)&amp;"GD"&amp;B199&amp;"VV"&amp;IF(E199&gt;=5,IF(E199&lt;18,1,0),0)</f>
        <v>VN10CD10AR0GD0VV0</v>
      </c>
      <c r="M199" s="28" t="str">
        <f>ДАННЫЕ!$I199&amp;"b"&amp;ДАННЫЕ!$BI199&amp;"r"&amp;ДАННЫЕ!$BJ199&amp;"CD"&amp;IF(ДАННЫЕ!BF199&gt;0,IF(ДАННЫЕ!BF199&lt;200,1,IF(ДАННЫЕ!BF199&lt;350,2,3)),0)&amp;"h"&amp;IF(ДАННЫЕ!$BK199+ДАННЫЕ!$BL199+ДАННЫЕ!$BM199&gt;0,1,0)&amp;"x"&amp;ДАННЫЕ!$BK199&amp;"y"&amp;ДАННЫЕ!$BL199&amp;"z"&amp;ДАННЫЕ!$BM199&amp;"c"&amp;IF(ДАННЫЕ!$BK199+ДАННЫЕ!$BL199+ДАННЫЕ!$BM199=3,1,0)&amp;"a"&amp;IF(ДАННЫЕ!$BQ199+ДАННЫЕ!$BR199&gt;0,1,0)&amp;"d"&amp;ДАННЫЕ!$BQ199&amp;"v"&amp;ДАННЫЕ!$BR199&amp;"p"&amp;ДАННЫЕ!$BS199&amp;"n"&amp;ДАННЫЕ!$BU199&amp;"t"&amp;ДАННЫЕ!$BV199&amp;"o"&amp;ДАННЫЕ!$BT199&amp;"l"&amp;IF(ДАННЫЕ!$BN199&gt;0,1,0)&amp;ДАННЫЕ!$BN199&amp;"g"&amp;ДАННЫЕ!$BO199&amp;"s"&amp;ДАННЫЕ!$BP199&amp;"DZ"&amp;IF(ДАННЫЕ!B199-ДАННЫЕ!G199 &lt; 60,IF(ДАННЫЕ!B199-ДАННЫЕ!G199 &gt;= 0,1,0),0)&amp;"u"&amp;IF(ДАННЫЕ!$CJ199&gt;0,1,0)</f>
        <v>brCD0h0xyzc0a0dvpntol0gsDZ1u0</v>
      </c>
      <c r="N199" s="28" t="str">
        <f ca="1">ДАННЫЕ!$F199&amp;ДАННЫЕ!$I199&amp;"g"&amp;B199&amp;"cf"&amp;D199&amp;"a"&amp;IF(ДАННЫЕ!$BX199&gt;0,1,0)&amp;IF(ДАННЫЕ!$BF199&gt;500,1,IF(ДАННЫЕ!$BF199&gt;350,2,IF(ДАННЫЕ!$BF199&gt;=200,3,IF(ДАННЫЕ!$BF199&gt;=100,4,IF(ДАННЫЕ!$BF199&gt;=50,5,IF(ДАННЫЕ!$BF199&lt;50,6,0))))))&amp;"AR"&amp;IF(DATEDIF(ДАННЫЕ!$BX199,ДАННЫЕ!$F$1,"y")&gt;1,1,0)&amp;"VG"&amp;IF(ДАННЫЕ!$BH199="0",1,0)&amp;"o"&amp;IF(T199+ДАННЫЕ!$AF199+ДАННЫЕ!$AG199+ДАННЫЕ!$AH199+ДАННЫЕ!$AI199+ДАННЫЕ!$AJ199+ДАННЫЕ!$AP199+ДАННЫЕ!$AQ199+ДАННЫЕ!$AR199+ДАННЫЕ!$AU199+ДАННЫЕ!$AW199+ДАННЫЕ!$AS199+ДАННЫЕ!$AT199&gt;0,1,0)&amp;"x"&amp;ДАННЫЕ!$AG199&amp;"p"&amp;IF(ДАННЫЕ!$BY199&gt;0,1,0)&amp;"v"&amp;IF(ДАННЫЕ!$BZ199&gt;0,1,0)&amp;"n"&amp;ДАННЫЕ!$CA199&amp;"t"&amp;ДАННЫЕ!$AY199&amp;"k"&amp;ДАННЫЕ!$CB199&amp;"q"&amp;ДАННЫЕ!$CC199&amp;"w"&amp;ДАННЫЕ!$CD199&amp;"e"&amp;ДАННЫЕ!$CE199&amp;"m"&amp;ДАННЫЕ!$CF199&amp;"c"&amp;ДАННЫЕ!$CG199&amp;"z"&amp;ДАННЫЕ!$CH199&amp;"d"&amp;IF(H199=4,1,0)&amp;"s"&amp;IF(ДАННЫЕ!$J199=1,0,1)&amp;"u"&amp;IF(ДАННЫЕ!$CJ199&gt;0,1,0)</f>
        <v>g0cf0a06AR1VG0o0xp0v0ntkqwemczd0s1u0</v>
      </c>
      <c r="O199" s="28" t="str">
        <f>ДАННЫЕ!$I199&amp;"g"&amp;B199&amp;A199&amp;"f"&amp;P199&amp;"c"&amp;IF(ДАННЫЕ!$U199&gt;0,1,0)&amp;"s"&amp;IF(ДАННЫЕ!$Q199&gt;0,IF(YEAR(ДАННЫЕ!$F$1)=YEAR(ДАННЫЕ!$Q199),IF(MONTH(ДАННЫЕ!$F$1)=MONTH(ДАННЫЕ!$Q199),111,11),1),0)&amp;"i"&amp;IF(ДАННЫЕ!$R199+ДАННЫЕ!$S199+ДАННЫЕ!$T199=0,0,1)&amp;"h"&amp;IF(ДАННЫЕ!$P199&gt;0,1,0)&amp;"p"&amp;IF(ДАННЫЕ!$CI199&gt;0,IF(YEAR(ДАННЫЕ!$F$1)=YEAR(ДАННЫЕ!$CI199),IF(MONTH(ДАННЫЕ!$F$1)=MONTH(ДАННЫЕ!$CI199),111,11),1),0)&amp;"d"&amp;IF(ДАННЫЕ!$CJ199&gt;0,IF(YEAR(ДАННЫЕ!$F$1)=YEAR(ДАННЫЕ!$CJ199),IF(MONTH(ДАННЫЕ!$F$1)=MONTH(ДАННЫЕ!$CJ199),111,11),1),0)&amp;"o"&amp;IF(ДАННЫЕ!$CK199&gt;0,IF(MONTH(ДАННЫЕ!$F$1)=MONTH(ДАННЫЕ!$CK199),111,11),0)&amp;"v"&amp;IF(ДАННЫЕ!$BE199&gt;0,IF(MONTH(ДАННЫЕ!$F$1)=MONTH(ДАННЫЕ!$BE199),111,11),0)</f>
        <v>g00f0c0s0i0h0p0d0o0v0</v>
      </c>
      <c r="P199" s="15">
        <f t="shared" si="8"/>
        <v>0</v>
      </c>
      <c r="Q199" s="15">
        <f>IF(ДАННЫЕ!$F$1&gt;ДАННЫЕ!$N199,IF(YEAR(ДАННЫЕ!$F$1)=YEAR(ДАННЫЕ!M199),1,0),0)</f>
        <v>0</v>
      </c>
      <c r="R199" s="15">
        <f>IF(ДАННЫЕ!$F$1&gt;ДАННЫЕ!$N199,IF(YEAR(ДАННЫЕ!$F$1)=YEAR(ДАННЫЕ!N199),1,0),0)</f>
        <v>0</v>
      </c>
      <c r="S199" s="15">
        <f>IF(ДАННЫЕ!$AA199="2А",1,IF(ДАННЫЕ!$AA199="2Б",2,IF(ДАННЫЕ!$AA199="2В",3,IF(ДАННЫЕ!$AA199=3,4,IF(ДАННЫЕ!$AA199="4А",5,IF(ДАННЫЕ!$AA199="4Б",6,IF(ДАННЫЕ!$AA199="4В",7,IF(ДАННЫЕ!$AA199=5,8,0))))))))</f>
        <v>0</v>
      </c>
      <c r="T199" s="15">
        <f>IF(OR(ДАННЫЕ!$AC199=2,ДАННЫЕ!$AD199=2,ДАННЫЕ!$AE199=2),2,IF(OR(ДАННЫЕ!$AC199=1,ДАННЫЕ!$AD199=1,ДАННЫЕ!$AE199=1),1,0))</f>
        <v>0</v>
      </c>
    </row>
    <row r="200" spans="1:20" ht="15" customHeight="1" x14ac:dyDescent="0.2">
      <c r="A200" s="78">
        <f>IF(B200&gt;0,IF(MONTH(ДАННЫЕ!$F$1)=MONTH(ДАННЫЕ!$B200),1,0),0)</f>
        <v>0</v>
      </c>
      <c r="B200" s="14">
        <f>IF(ДАННЫЕ!$B200&gt;0,IF(YEAR(ДАННЫЕ!$F$1)=YEAR(ДАННЫЕ!$B200),1,0),0)</f>
        <v>0</v>
      </c>
      <c r="C200" s="14">
        <f>IF(ДАННЫЕ!$CM200&gt;0,IF(YEAR(ДАННЫЕ!$F$1)=YEAR(ДАННЫЕ!$CM200),1,0),0)</f>
        <v>0</v>
      </c>
      <c r="D200" s="14">
        <f>IF(ДАННЫЕ!$CJ200&gt;0,IF(ДАННЫЕ!$CL200&gt;ДАННЫЕ!$F$1,1,IF(ДАННЫЕ!$CL200&gt;0,0,1)),0)</f>
        <v>0</v>
      </c>
      <c r="E200" s="43" t="str">
        <f ca="1">IF(ДАННЫЕ!$F$1&gt;0,IF(ДАННЫЕ!$G200&gt;0,DATEDIF(ДАННЫЕ!$G200,ДАННЫЕ!$F$1,"y"),""),IF(ДАННЫЕ!$G200&gt;0,DATEDIF(ДАННЫЕ!$G200,TODAY(),"y"),""))</f>
        <v/>
      </c>
      <c r="F200" s="43" t="str">
        <f xml:space="preserve"> IF(ДАННЫЕ!$F200="М",IF(E200&gt;=18,IF(E200&lt;60,1,""),""),"")&amp;IF(ДАННЫЕ!$F200="Ж",IF(E200&gt;=18,IF(E200&lt;55,1,""),""),"")</f>
        <v/>
      </c>
      <c r="G200" s="43" t="str">
        <f xml:space="preserve"> IF(ДАННЫЕ!$F200="М",IF(E200&gt;=60,2,""),"")&amp;IF(ДАННЫЕ!$F200="Ж",IF(E200&gt;=55,2,""),"")</f>
        <v/>
      </c>
      <c r="H200" s="43" t="str">
        <f t="shared" ref="H200:H263" ca="1" si="9">IF(E200&lt;0,"-1",IF(E200&lt;1,11,IF(E200&lt;3,12,IF(E200&lt;5,13,IF(E200&lt;10,14,IF(E200&lt;15,15,IF(E200&lt;18,16,"")))))))</f>
        <v/>
      </c>
      <c r="I200" s="43" t="str">
        <f t="shared" ref="I200:I263" ca="1" si="10">IF(E200&gt;=60,"03",IF(E200&gt;=50,"02",IF(E200&gt;=45,"01",IF(E200&gt;=35,9,IF(E200&gt;=25,8,IF(E200&gt;=18,7,""))))))</f>
        <v>03</v>
      </c>
      <c r="J200" s="28" t="str">
        <f ca="1">ДАННЫЕ!$F200&amp;H200&amp;I200&amp;ДАННЫЕ!$I200&amp;"m"&amp;IF(ДАННЫЕ!$I200&gt;0,IF(ДАННЫЕ!$J200&gt;0,0,1),"")&amp;"f"&amp;IF(ДАННЫЕ!$R200&gt;0,IF(YEAR(ДАННЫЕ!$F$1)=YEAR(ДАННЫЕ!$R200),1,0),0)&amp;"z"&amp;ДАННЫЕ!$R200&amp;"p"&amp;ДАННЫЕ!$S200&amp;"i"&amp;ДАННЫЕ!$T200&amp;"h"&amp;ДАННЫЕ!$K200&amp;"be"&amp;ДАННЫЕ!$BI200&amp;"CD"&amp;IF(ДАННЫЕ!BF200&gt;500,4,IF(ДАННЫЕ!BF200&gt;350,3,IF(ДАННЫЕ!BF200&gt;200,2,IF(ДАННЫЕ!BF200&gt;0,1,0))))&amp;"g"&amp;B200&amp;"d"&amp;H200&amp;"l"&amp;ДАННЫЕ!AT200&amp;"a"&amp;ДАННЫЕ!$V200&amp;"v"&amp;R200&amp;"k"&amp;ДАННЫЕ!$U200&amp;"s"&amp;ДАННЫЕ!$Y200&amp;"t"&amp;ДАННЫЕ!$X200&amp;"b"&amp;IF(ДАННЫЕ!$Q200&gt;1,1,0)&amp;"PP"&amp;ДАННЫЕ!Z200&amp;"c"&amp;S200&amp;"x"&amp;IF(ДАННЫЕ!$BY200&gt;0,IF(YEAR(ДАННЫЕ!$F$1)=YEAR(ДАННЫЕ!$BY200),1,0),0)&amp;"n"&amp;IF(ДАННЫЕ!$BZ200&gt;0,IF(YEAR(ДАННЫЕ!$F$1)=YEAR(ДАННЫЕ!$BZ200),1,0),0)&amp;"u"&amp;D200&amp;"z"&amp;IF(ДАННЫЕ!$CL200&gt;0,IF(YEAR(ДАННЫЕ!$F$1)&gt;YEAR(ДАННЫЕ!$CL200),11,12),0)</f>
        <v>03mf0zpihbeCD0g0dlav0kstb0PPc0x0n0u0z0</v>
      </c>
      <c r="K200" s="28" t="str">
        <f ca="1">ДАННЫЕ!$I200&amp;"x"&amp;B200&amp;"w"&amp;IF(T200+ДАННЫЕ!AD200+ДАННЫЕ!AE200+ДАННЫЕ!AF200+ДАННЫЕ!AG200+ДАННЫЕ!AH200+ДАННЫЕ!$AL200+ДАННЫЕ!AI200+ДАННЫЕ!AJ200+ДАННЫЕ!AK200+ДАННЫЕ!AP200+ДАННЫЕ!AQ200+ДАННЫЕ!AR200+ДАННЫЕ!$AM200+ДАННЫЕ!$AN200+ДАННЫЕ!AS200+ДАННЫЕ!AT200&gt;0,1,0)&amp;IF(OR(T200=2,ДАННЫЕ!AD200=2,ДАННЫЕ!AE200=2,ДАННЫЕ!AF200=2,ДАННЫЕ!AG200=2,ДАННЫЕ!AH200=2,ДАННЫЕ!$AL200=2,ДАННЫЕ!AI200=2,ДАННЫЕ!AJ200=2,ДАННЫЕ!AK200=2,ДАННЫЕ!AP200=2,ДАННЫЕ!AQ200=2,ДАННЫЕ!AR200=2,ДАННЫЕ!$AM200=2,ДАННЫЕ!$AN200=2,ДАННЫЕ!AS200=2,ДАННЫЕ!AT200=2),2,0)&amp;"t"&amp;IF(T200&gt;0,"1"&amp;T200,"00")&amp;"f"&amp;IF(ДАННЫЕ!$AC200,"1"&amp;ДАННЫЕ!$AC200,"00")&amp;"b"&amp;IF(ДАННЫЕ!$AD200,"1"&amp;ДАННЫЕ!$AD200,"00")&amp;"g"&amp;IF(ДАННЫЕ!$AF200,"1"&amp;ДАННЫЕ!$AF200,"00")&amp;"c"&amp;IF(ДАННЫЕ!$AG200,"1"&amp;ДАННЫЕ!$AG200,"00")&amp;"i"&amp;IF(ДАННЫЕ!$AH200,"1"&amp;ДАННЫЕ!$AH200,"00")&amp;"r"&amp;IF(ДАННЫЕ!$AL200,"1"&amp;ДАННЫЕ!$AL200,"00")&amp;"m"&amp;IF(ДАННЫЕ!$AI200,"1"&amp;ДАННЫЕ!$AI200,"00")&amp;"hS"&amp;IF(ДАННЫЕ!$AJ200,"1"&amp;ДАННЫЕ!$AJ200,"00")&amp;"hZ"&amp;IF(ДАННЫЕ!$AK200,"1"&amp;ДАННЫЕ!$AK200,"00")&amp;"p"&amp;IF(ДАННЫЕ!$AP200,"1"&amp;ДАННЫЕ!$AP200,"00")&amp;"k"&amp;IF(ДАННЫЕ!$AQ200,"1"&amp;ДАННЫЕ!$AQ200,"00")&amp;"z"&amp;IF(ДАННЫЕ!$AR200,"1"&amp;ДАННЫЕ!$AR200,"00")&amp;"j"&amp;IF(ДАННЫЕ!$AM200,"1"&amp;ДАННЫЕ!$AM200,"00")&amp;"n"&amp;IF(ДАННЫЕ!$AN200,"1"&amp;ДАННЫЕ!$AN200,"00")&amp;"E"&amp;ДАННЫЕ!BI200&amp;"L"&amp;ДАННЫЕ!AO200&amp;"h"&amp;IF(ДАННЫЕ!$AU200&gt;0,1,0)&amp;"v"&amp;IF(ДАННЫЕ!$AW200&gt;0,1,0)&amp;"a"&amp;IF(ДАННЫЕ!$AS200,"1"&amp;ДАННЫЕ!$AS200,"00")&amp;"s"&amp;IF(ДАННЫЕ!$AT200,"1"&amp;ДАННЫЕ!$AT200,"00")&amp;"u"&amp;IF(ДАННЫЕ!$CJ200&gt;0,1,0)&amp;"y"&amp;B200&amp;"d"&amp;H200&amp;"e"&amp;F200&amp;G200</f>
        <v>x0w00t00f00b00g00c00i00r00m00hS00hZ00p00k00z00j00n00ELh0v0a00s00u0y0de</v>
      </c>
      <c r="L200" s="28" t="str">
        <f ca="1">ДАННЫЕ!$I200&amp;"VN"&amp;IF(ДАННЫЕ!AW200&gt;0,11,10)&amp;"CD"&amp;IF(ДАННЫЕ!BF200&gt;500,16,IF(ДАННЫЕ!BF200&gt;350,15,IF(ДАННЫЕ!BF200&gt;=200,14,IF(ДАННЫЕ!BF200&gt;=100,13,IF(ДАННЫЕ!BF200&gt;=50,12,IF(ДАННЫЕ!BF200&gt;0,11,10))))))&amp;"AR"&amp;IF(ДАННЫЕ!BX200&gt;0,1,0)&amp;"GD"&amp;B200&amp;"VV"&amp;IF(E200&gt;=5,IF(E200&lt;18,1,0),0)</f>
        <v>VN10CD10AR0GD0VV0</v>
      </c>
      <c r="M200" s="28" t="str">
        <f>ДАННЫЕ!$I200&amp;"b"&amp;ДАННЫЕ!$BI200&amp;"r"&amp;ДАННЫЕ!$BJ200&amp;"CD"&amp;IF(ДАННЫЕ!BF200&gt;0,IF(ДАННЫЕ!BF200&lt;200,1,IF(ДАННЫЕ!BF200&lt;350,2,3)),0)&amp;"h"&amp;IF(ДАННЫЕ!$BK200+ДАННЫЕ!$BL200+ДАННЫЕ!$BM200&gt;0,1,0)&amp;"x"&amp;ДАННЫЕ!$BK200&amp;"y"&amp;ДАННЫЕ!$BL200&amp;"z"&amp;ДАННЫЕ!$BM200&amp;"c"&amp;IF(ДАННЫЕ!$BK200+ДАННЫЕ!$BL200+ДАННЫЕ!$BM200=3,1,0)&amp;"a"&amp;IF(ДАННЫЕ!$BQ200+ДАННЫЕ!$BR200&gt;0,1,0)&amp;"d"&amp;ДАННЫЕ!$BQ200&amp;"v"&amp;ДАННЫЕ!$BR200&amp;"p"&amp;ДАННЫЕ!$BS200&amp;"n"&amp;ДАННЫЕ!$BU200&amp;"t"&amp;ДАННЫЕ!$BV200&amp;"o"&amp;ДАННЫЕ!$BT200&amp;"l"&amp;IF(ДАННЫЕ!$BN200&gt;0,1,0)&amp;ДАННЫЕ!$BN200&amp;"g"&amp;ДАННЫЕ!$BO200&amp;"s"&amp;ДАННЫЕ!$BP200&amp;"DZ"&amp;IF(ДАННЫЕ!B200-ДАННЫЕ!G200 &lt; 60,IF(ДАННЫЕ!B200-ДАННЫЕ!G200 &gt;= 0,1,0),0)&amp;"u"&amp;IF(ДАННЫЕ!$CJ200&gt;0,1,0)</f>
        <v>brCD0h0xyzc0a0dvpntol0gsDZ1u0</v>
      </c>
      <c r="N200" s="28" t="str">
        <f ca="1">ДАННЫЕ!$F200&amp;ДАННЫЕ!$I200&amp;"g"&amp;B200&amp;"cf"&amp;D200&amp;"a"&amp;IF(ДАННЫЕ!$BX200&gt;0,1,0)&amp;IF(ДАННЫЕ!$BF200&gt;500,1,IF(ДАННЫЕ!$BF200&gt;350,2,IF(ДАННЫЕ!$BF200&gt;=200,3,IF(ДАННЫЕ!$BF200&gt;=100,4,IF(ДАННЫЕ!$BF200&gt;=50,5,IF(ДАННЫЕ!$BF200&lt;50,6,0))))))&amp;"AR"&amp;IF(DATEDIF(ДАННЫЕ!$BX200,ДАННЫЕ!$F$1,"y")&gt;1,1,0)&amp;"VG"&amp;IF(ДАННЫЕ!$BH200="0",1,0)&amp;"o"&amp;IF(T200+ДАННЫЕ!$AF200+ДАННЫЕ!$AG200+ДАННЫЕ!$AH200+ДАННЫЕ!$AI200+ДАННЫЕ!$AJ200+ДАННЫЕ!$AP200+ДАННЫЕ!$AQ200+ДАННЫЕ!$AR200+ДАННЫЕ!$AU200+ДАННЫЕ!$AW200+ДАННЫЕ!$AS200+ДАННЫЕ!$AT200&gt;0,1,0)&amp;"x"&amp;ДАННЫЕ!$AG200&amp;"p"&amp;IF(ДАННЫЕ!$BY200&gt;0,1,0)&amp;"v"&amp;IF(ДАННЫЕ!$BZ200&gt;0,1,0)&amp;"n"&amp;ДАННЫЕ!$CA200&amp;"t"&amp;ДАННЫЕ!$AY200&amp;"k"&amp;ДАННЫЕ!$CB200&amp;"q"&amp;ДАННЫЕ!$CC200&amp;"w"&amp;ДАННЫЕ!$CD200&amp;"e"&amp;ДАННЫЕ!$CE200&amp;"m"&amp;ДАННЫЕ!$CF200&amp;"c"&amp;ДАННЫЕ!$CG200&amp;"z"&amp;ДАННЫЕ!$CH200&amp;"d"&amp;IF(H200=4,1,0)&amp;"s"&amp;IF(ДАННЫЕ!$J200=1,0,1)&amp;"u"&amp;IF(ДАННЫЕ!$CJ200&gt;0,1,0)</f>
        <v>g0cf0a06AR1VG0o0xp0v0ntkqwemczd0s1u0</v>
      </c>
      <c r="O200" s="28" t="str">
        <f>ДАННЫЕ!$I200&amp;"g"&amp;B200&amp;A200&amp;"f"&amp;P200&amp;"c"&amp;IF(ДАННЫЕ!$U200&gt;0,1,0)&amp;"s"&amp;IF(ДАННЫЕ!$Q200&gt;0,IF(YEAR(ДАННЫЕ!$F$1)=YEAR(ДАННЫЕ!$Q200),IF(MONTH(ДАННЫЕ!$F$1)=MONTH(ДАННЫЕ!$Q200),111,11),1),0)&amp;"i"&amp;IF(ДАННЫЕ!$R200+ДАННЫЕ!$S200+ДАННЫЕ!$T200=0,0,1)&amp;"h"&amp;IF(ДАННЫЕ!$P200&gt;0,1,0)&amp;"p"&amp;IF(ДАННЫЕ!$CI200&gt;0,IF(YEAR(ДАННЫЕ!$F$1)=YEAR(ДАННЫЕ!$CI200),IF(MONTH(ДАННЫЕ!$F$1)=MONTH(ДАННЫЕ!$CI200),111,11),1),0)&amp;"d"&amp;IF(ДАННЫЕ!$CJ200&gt;0,IF(YEAR(ДАННЫЕ!$F$1)=YEAR(ДАННЫЕ!$CJ200),IF(MONTH(ДАННЫЕ!$F$1)=MONTH(ДАННЫЕ!$CJ200),111,11),1),0)&amp;"o"&amp;IF(ДАННЫЕ!$CK200&gt;0,IF(MONTH(ДАННЫЕ!$F$1)=MONTH(ДАННЫЕ!$CK200),111,11),0)&amp;"v"&amp;IF(ДАННЫЕ!$BE200&gt;0,IF(MONTH(ДАННЫЕ!$F$1)=MONTH(ДАННЫЕ!$BE200),111,11),0)</f>
        <v>g00f0c0s0i0h0p0d0o0v0</v>
      </c>
      <c r="P200" s="15">
        <f t="shared" ref="P200:P263" si="11">IF(Q200&gt;R200,1,0)</f>
        <v>0</v>
      </c>
      <c r="Q200" s="15">
        <f>IF(ДАННЫЕ!$F$1&gt;ДАННЫЕ!$N200,IF(YEAR(ДАННЫЕ!$F$1)=YEAR(ДАННЫЕ!M200),1,0),0)</f>
        <v>0</v>
      </c>
      <c r="R200" s="15">
        <f>IF(ДАННЫЕ!$F$1&gt;ДАННЫЕ!$N200,IF(YEAR(ДАННЫЕ!$F$1)=YEAR(ДАННЫЕ!N200),1,0),0)</f>
        <v>0</v>
      </c>
      <c r="S200" s="15">
        <f>IF(ДАННЫЕ!$AA200="2А",1,IF(ДАННЫЕ!$AA200="2Б",2,IF(ДАННЫЕ!$AA200="2В",3,IF(ДАННЫЕ!$AA200=3,4,IF(ДАННЫЕ!$AA200="4А",5,IF(ДАННЫЕ!$AA200="4Б",6,IF(ДАННЫЕ!$AA200="4В",7,IF(ДАННЫЕ!$AA200=5,8,0))))))))</f>
        <v>0</v>
      </c>
      <c r="T200" s="15">
        <f>IF(OR(ДАННЫЕ!$AC200=2,ДАННЫЕ!$AD200=2,ДАННЫЕ!$AE200=2),2,IF(OR(ДАННЫЕ!$AC200=1,ДАННЫЕ!$AD200=1,ДАННЫЕ!$AE200=1),1,0))</f>
        <v>0</v>
      </c>
    </row>
    <row r="201" spans="1:20" ht="15" customHeight="1" x14ac:dyDescent="0.2">
      <c r="A201" s="78">
        <f>IF(B201&gt;0,IF(MONTH(ДАННЫЕ!$F$1)=MONTH(ДАННЫЕ!$B201),1,0),0)</f>
        <v>0</v>
      </c>
      <c r="B201" s="14">
        <f>IF(ДАННЫЕ!$B201&gt;0,IF(YEAR(ДАННЫЕ!$F$1)=YEAR(ДАННЫЕ!$B201),1,0),0)</f>
        <v>0</v>
      </c>
      <c r="C201" s="14">
        <f>IF(ДАННЫЕ!$CM201&gt;0,IF(YEAR(ДАННЫЕ!$F$1)=YEAR(ДАННЫЕ!$CM201),1,0),0)</f>
        <v>0</v>
      </c>
      <c r="D201" s="14">
        <f>IF(ДАННЫЕ!$CJ201&gt;0,IF(ДАННЫЕ!$CL201&gt;ДАННЫЕ!$F$1,1,IF(ДАННЫЕ!$CL201&gt;0,0,1)),0)</f>
        <v>0</v>
      </c>
      <c r="E201" s="43" t="str">
        <f ca="1">IF(ДАННЫЕ!$F$1&gt;0,IF(ДАННЫЕ!$G201&gt;0,DATEDIF(ДАННЫЕ!$G201,ДАННЫЕ!$F$1,"y"),""),IF(ДАННЫЕ!$G201&gt;0,DATEDIF(ДАННЫЕ!$G201,TODAY(),"y"),""))</f>
        <v/>
      </c>
      <c r="F201" s="43" t="str">
        <f xml:space="preserve"> IF(ДАННЫЕ!$F201="М",IF(E201&gt;=18,IF(E201&lt;60,1,""),""),"")&amp;IF(ДАННЫЕ!$F201="Ж",IF(E201&gt;=18,IF(E201&lt;55,1,""),""),"")</f>
        <v/>
      </c>
      <c r="G201" s="43" t="str">
        <f xml:space="preserve"> IF(ДАННЫЕ!$F201="М",IF(E201&gt;=60,2,""),"")&amp;IF(ДАННЫЕ!$F201="Ж",IF(E201&gt;=55,2,""),"")</f>
        <v/>
      </c>
      <c r="H201" s="43" t="str">
        <f t="shared" ca="1" si="9"/>
        <v/>
      </c>
      <c r="I201" s="43" t="str">
        <f t="shared" ca="1" si="10"/>
        <v>03</v>
      </c>
      <c r="J201" s="28" t="str">
        <f ca="1">ДАННЫЕ!$F201&amp;H201&amp;I201&amp;ДАННЫЕ!$I201&amp;"m"&amp;IF(ДАННЫЕ!$I201&gt;0,IF(ДАННЫЕ!$J201&gt;0,0,1),"")&amp;"f"&amp;IF(ДАННЫЕ!$R201&gt;0,IF(YEAR(ДАННЫЕ!$F$1)=YEAR(ДАННЫЕ!$R201),1,0),0)&amp;"z"&amp;ДАННЫЕ!$R201&amp;"p"&amp;ДАННЫЕ!$S201&amp;"i"&amp;ДАННЫЕ!$T201&amp;"h"&amp;ДАННЫЕ!$K201&amp;"be"&amp;ДАННЫЕ!$BI201&amp;"CD"&amp;IF(ДАННЫЕ!BF201&gt;500,4,IF(ДАННЫЕ!BF201&gt;350,3,IF(ДАННЫЕ!BF201&gt;200,2,IF(ДАННЫЕ!BF201&gt;0,1,0))))&amp;"g"&amp;B201&amp;"d"&amp;H201&amp;"l"&amp;ДАННЫЕ!AT201&amp;"a"&amp;ДАННЫЕ!$V201&amp;"v"&amp;R201&amp;"k"&amp;ДАННЫЕ!$U201&amp;"s"&amp;ДАННЫЕ!$Y201&amp;"t"&amp;ДАННЫЕ!$X201&amp;"b"&amp;IF(ДАННЫЕ!$Q201&gt;1,1,0)&amp;"PP"&amp;ДАННЫЕ!Z201&amp;"c"&amp;S201&amp;"x"&amp;IF(ДАННЫЕ!$BY201&gt;0,IF(YEAR(ДАННЫЕ!$F$1)=YEAR(ДАННЫЕ!$BY201),1,0),0)&amp;"n"&amp;IF(ДАННЫЕ!$BZ201&gt;0,IF(YEAR(ДАННЫЕ!$F$1)=YEAR(ДАННЫЕ!$BZ201),1,0),0)&amp;"u"&amp;D201&amp;"z"&amp;IF(ДАННЫЕ!$CL201&gt;0,IF(YEAR(ДАННЫЕ!$F$1)&gt;YEAR(ДАННЫЕ!$CL201),11,12),0)</f>
        <v>03mf0zpihbeCD0g0dlav0kstb0PPc0x0n0u0z0</v>
      </c>
      <c r="K201" s="28" t="str">
        <f ca="1">ДАННЫЕ!$I201&amp;"x"&amp;B201&amp;"w"&amp;IF(T201+ДАННЫЕ!AD201+ДАННЫЕ!AE201+ДАННЫЕ!AF201+ДАННЫЕ!AG201+ДАННЫЕ!AH201+ДАННЫЕ!$AL201+ДАННЫЕ!AI201+ДАННЫЕ!AJ201+ДАННЫЕ!AK201+ДАННЫЕ!AP201+ДАННЫЕ!AQ201+ДАННЫЕ!AR201+ДАННЫЕ!$AM201+ДАННЫЕ!$AN201+ДАННЫЕ!AS201+ДАННЫЕ!AT201&gt;0,1,0)&amp;IF(OR(T201=2,ДАННЫЕ!AD201=2,ДАННЫЕ!AE201=2,ДАННЫЕ!AF201=2,ДАННЫЕ!AG201=2,ДАННЫЕ!AH201=2,ДАННЫЕ!$AL201=2,ДАННЫЕ!AI201=2,ДАННЫЕ!AJ201=2,ДАННЫЕ!AK201=2,ДАННЫЕ!AP201=2,ДАННЫЕ!AQ201=2,ДАННЫЕ!AR201=2,ДАННЫЕ!$AM201=2,ДАННЫЕ!$AN201=2,ДАННЫЕ!AS201=2,ДАННЫЕ!AT201=2),2,0)&amp;"t"&amp;IF(T201&gt;0,"1"&amp;T201,"00")&amp;"f"&amp;IF(ДАННЫЕ!$AC201,"1"&amp;ДАННЫЕ!$AC201,"00")&amp;"b"&amp;IF(ДАННЫЕ!$AD201,"1"&amp;ДАННЫЕ!$AD201,"00")&amp;"g"&amp;IF(ДАННЫЕ!$AF201,"1"&amp;ДАННЫЕ!$AF201,"00")&amp;"c"&amp;IF(ДАННЫЕ!$AG201,"1"&amp;ДАННЫЕ!$AG201,"00")&amp;"i"&amp;IF(ДАННЫЕ!$AH201,"1"&amp;ДАННЫЕ!$AH201,"00")&amp;"r"&amp;IF(ДАННЫЕ!$AL201,"1"&amp;ДАННЫЕ!$AL201,"00")&amp;"m"&amp;IF(ДАННЫЕ!$AI201,"1"&amp;ДАННЫЕ!$AI201,"00")&amp;"hS"&amp;IF(ДАННЫЕ!$AJ201,"1"&amp;ДАННЫЕ!$AJ201,"00")&amp;"hZ"&amp;IF(ДАННЫЕ!$AK201,"1"&amp;ДАННЫЕ!$AK201,"00")&amp;"p"&amp;IF(ДАННЫЕ!$AP201,"1"&amp;ДАННЫЕ!$AP201,"00")&amp;"k"&amp;IF(ДАННЫЕ!$AQ201,"1"&amp;ДАННЫЕ!$AQ201,"00")&amp;"z"&amp;IF(ДАННЫЕ!$AR201,"1"&amp;ДАННЫЕ!$AR201,"00")&amp;"j"&amp;IF(ДАННЫЕ!$AM201,"1"&amp;ДАННЫЕ!$AM201,"00")&amp;"n"&amp;IF(ДАННЫЕ!$AN201,"1"&amp;ДАННЫЕ!$AN201,"00")&amp;"E"&amp;ДАННЫЕ!BI201&amp;"L"&amp;ДАННЫЕ!AO201&amp;"h"&amp;IF(ДАННЫЕ!$AU201&gt;0,1,0)&amp;"v"&amp;IF(ДАННЫЕ!$AW201&gt;0,1,0)&amp;"a"&amp;IF(ДАННЫЕ!$AS201,"1"&amp;ДАННЫЕ!$AS201,"00")&amp;"s"&amp;IF(ДАННЫЕ!$AT201,"1"&amp;ДАННЫЕ!$AT201,"00")&amp;"u"&amp;IF(ДАННЫЕ!$CJ201&gt;0,1,0)&amp;"y"&amp;B201&amp;"d"&amp;H201&amp;"e"&amp;F201&amp;G201</f>
        <v>x0w00t00f00b00g00c00i00r00m00hS00hZ00p00k00z00j00n00ELh0v0a00s00u0y0de</v>
      </c>
      <c r="L201" s="28" t="str">
        <f ca="1">ДАННЫЕ!$I201&amp;"VN"&amp;IF(ДАННЫЕ!AW201&gt;0,11,10)&amp;"CD"&amp;IF(ДАННЫЕ!BF201&gt;500,16,IF(ДАННЫЕ!BF201&gt;350,15,IF(ДАННЫЕ!BF201&gt;=200,14,IF(ДАННЫЕ!BF201&gt;=100,13,IF(ДАННЫЕ!BF201&gt;=50,12,IF(ДАННЫЕ!BF201&gt;0,11,10))))))&amp;"AR"&amp;IF(ДАННЫЕ!BX201&gt;0,1,0)&amp;"GD"&amp;B201&amp;"VV"&amp;IF(E201&gt;=5,IF(E201&lt;18,1,0),0)</f>
        <v>VN10CD10AR0GD0VV0</v>
      </c>
      <c r="M201" s="28" t="str">
        <f>ДАННЫЕ!$I201&amp;"b"&amp;ДАННЫЕ!$BI201&amp;"r"&amp;ДАННЫЕ!$BJ201&amp;"CD"&amp;IF(ДАННЫЕ!BF201&gt;0,IF(ДАННЫЕ!BF201&lt;200,1,IF(ДАННЫЕ!BF201&lt;350,2,3)),0)&amp;"h"&amp;IF(ДАННЫЕ!$BK201+ДАННЫЕ!$BL201+ДАННЫЕ!$BM201&gt;0,1,0)&amp;"x"&amp;ДАННЫЕ!$BK201&amp;"y"&amp;ДАННЫЕ!$BL201&amp;"z"&amp;ДАННЫЕ!$BM201&amp;"c"&amp;IF(ДАННЫЕ!$BK201+ДАННЫЕ!$BL201+ДАННЫЕ!$BM201=3,1,0)&amp;"a"&amp;IF(ДАННЫЕ!$BQ201+ДАННЫЕ!$BR201&gt;0,1,0)&amp;"d"&amp;ДАННЫЕ!$BQ201&amp;"v"&amp;ДАННЫЕ!$BR201&amp;"p"&amp;ДАННЫЕ!$BS201&amp;"n"&amp;ДАННЫЕ!$BU201&amp;"t"&amp;ДАННЫЕ!$BV201&amp;"o"&amp;ДАННЫЕ!$BT201&amp;"l"&amp;IF(ДАННЫЕ!$BN201&gt;0,1,0)&amp;ДАННЫЕ!$BN201&amp;"g"&amp;ДАННЫЕ!$BO201&amp;"s"&amp;ДАННЫЕ!$BP201&amp;"DZ"&amp;IF(ДАННЫЕ!B201-ДАННЫЕ!G201 &lt; 60,IF(ДАННЫЕ!B201-ДАННЫЕ!G201 &gt;= 0,1,0),0)&amp;"u"&amp;IF(ДАННЫЕ!$CJ201&gt;0,1,0)</f>
        <v>brCD0h0xyzc0a0dvpntol0gsDZ1u0</v>
      </c>
      <c r="N201" s="28" t="str">
        <f ca="1">ДАННЫЕ!$F201&amp;ДАННЫЕ!$I201&amp;"g"&amp;B201&amp;"cf"&amp;D201&amp;"a"&amp;IF(ДАННЫЕ!$BX201&gt;0,1,0)&amp;IF(ДАННЫЕ!$BF201&gt;500,1,IF(ДАННЫЕ!$BF201&gt;350,2,IF(ДАННЫЕ!$BF201&gt;=200,3,IF(ДАННЫЕ!$BF201&gt;=100,4,IF(ДАННЫЕ!$BF201&gt;=50,5,IF(ДАННЫЕ!$BF201&lt;50,6,0))))))&amp;"AR"&amp;IF(DATEDIF(ДАННЫЕ!$BX201,ДАННЫЕ!$F$1,"y")&gt;1,1,0)&amp;"VG"&amp;IF(ДАННЫЕ!$BH201="0",1,0)&amp;"o"&amp;IF(T201+ДАННЫЕ!$AF201+ДАННЫЕ!$AG201+ДАННЫЕ!$AH201+ДАННЫЕ!$AI201+ДАННЫЕ!$AJ201+ДАННЫЕ!$AP201+ДАННЫЕ!$AQ201+ДАННЫЕ!$AR201+ДАННЫЕ!$AU201+ДАННЫЕ!$AW201+ДАННЫЕ!$AS201+ДАННЫЕ!$AT201&gt;0,1,0)&amp;"x"&amp;ДАННЫЕ!$AG201&amp;"p"&amp;IF(ДАННЫЕ!$BY201&gt;0,1,0)&amp;"v"&amp;IF(ДАННЫЕ!$BZ201&gt;0,1,0)&amp;"n"&amp;ДАННЫЕ!$CA201&amp;"t"&amp;ДАННЫЕ!$AY201&amp;"k"&amp;ДАННЫЕ!$CB201&amp;"q"&amp;ДАННЫЕ!$CC201&amp;"w"&amp;ДАННЫЕ!$CD201&amp;"e"&amp;ДАННЫЕ!$CE201&amp;"m"&amp;ДАННЫЕ!$CF201&amp;"c"&amp;ДАННЫЕ!$CG201&amp;"z"&amp;ДАННЫЕ!$CH201&amp;"d"&amp;IF(H201=4,1,0)&amp;"s"&amp;IF(ДАННЫЕ!$J201=1,0,1)&amp;"u"&amp;IF(ДАННЫЕ!$CJ201&gt;0,1,0)</f>
        <v>g0cf0a06AR1VG0o0xp0v0ntkqwemczd0s1u0</v>
      </c>
      <c r="O201" s="28" t="str">
        <f>ДАННЫЕ!$I201&amp;"g"&amp;B201&amp;A201&amp;"f"&amp;P201&amp;"c"&amp;IF(ДАННЫЕ!$U201&gt;0,1,0)&amp;"s"&amp;IF(ДАННЫЕ!$Q201&gt;0,IF(YEAR(ДАННЫЕ!$F$1)=YEAR(ДАННЫЕ!$Q201),IF(MONTH(ДАННЫЕ!$F$1)=MONTH(ДАННЫЕ!$Q201),111,11),1),0)&amp;"i"&amp;IF(ДАННЫЕ!$R201+ДАННЫЕ!$S201+ДАННЫЕ!$T201=0,0,1)&amp;"h"&amp;IF(ДАННЫЕ!$P201&gt;0,1,0)&amp;"p"&amp;IF(ДАННЫЕ!$CI201&gt;0,IF(YEAR(ДАННЫЕ!$F$1)=YEAR(ДАННЫЕ!$CI201),IF(MONTH(ДАННЫЕ!$F$1)=MONTH(ДАННЫЕ!$CI201),111,11),1),0)&amp;"d"&amp;IF(ДАННЫЕ!$CJ201&gt;0,IF(YEAR(ДАННЫЕ!$F$1)=YEAR(ДАННЫЕ!$CJ201),IF(MONTH(ДАННЫЕ!$F$1)=MONTH(ДАННЫЕ!$CJ201),111,11),1),0)&amp;"o"&amp;IF(ДАННЫЕ!$CK201&gt;0,IF(MONTH(ДАННЫЕ!$F$1)=MONTH(ДАННЫЕ!$CK201),111,11),0)&amp;"v"&amp;IF(ДАННЫЕ!$BE201&gt;0,IF(MONTH(ДАННЫЕ!$F$1)=MONTH(ДАННЫЕ!$BE201),111,11),0)</f>
        <v>g00f0c0s0i0h0p0d0o0v0</v>
      </c>
      <c r="P201" s="15">
        <f t="shared" si="11"/>
        <v>0</v>
      </c>
      <c r="Q201" s="15">
        <f>IF(ДАННЫЕ!$F$1&gt;ДАННЫЕ!$N201,IF(YEAR(ДАННЫЕ!$F$1)=YEAR(ДАННЫЕ!M201),1,0),0)</f>
        <v>0</v>
      </c>
      <c r="R201" s="15">
        <f>IF(ДАННЫЕ!$F$1&gt;ДАННЫЕ!$N201,IF(YEAR(ДАННЫЕ!$F$1)=YEAR(ДАННЫЕ!N201),1,0),0)</f>
        <v>0</v>
      </c>
      <c r="S201" s="15">
        <f>IF(ДАННЫЕ!$AA201="2А",1,IF(ДАННЫЕ!$AA201="2Б",2,IF(ДАННЫЕ!$AA201="2В",3,IF(ДАННЫЕ!$AA201=3,4,IF(ДАННЫЕ!$AA201="4А",5,IF(ДАННЫЕ!$AA201="4Б",6,IF(ДАННЫЕ!$AA201="4В",7,IF(ДАННЫЕ!$AA201=5,8,0))))))))</f>
        <v>0</v>
      </c>
      <c r="T201" s="15">
        <f>IF(OR(ДАННЫЕ!$AC201=2,ДАННЫЕ!$AD201=2,ДАННЫЕ!$AE201=2),2,IF(OR(ДАННЫЕ!$AC201=1,ДАННЫЕ!$AD201=1,ДАННЫЕ!$AE201=1),1,0))</f>
        <v>0</v>
      </c>
    </row>
    <row r="202" spans="1:20" ht="15" customHeight="1" x14ac:dyDescent="0.2">
      <c r="A202" s="78">
        <f>IF(B202&gt;0,IF(MONTH(ДАННЫЕ!$F$1)=MONTH(ДАННЫЕ!$B202),1,0),0)</f>
        <v>0</v>
      </c>
      <c r="B202" s="14">
        <f>IF(ДАННЫЕ!$B202&gt;0,IF(YEAR(ДАННЫЕ!$F$1)=YEAR(ДАННЫЕ!$B202),1,0),0)</f>
        <v>0</v>
      </c>
      <c r="C202" s="14">
        <f>IF(ДАННЫЕ!$CM202&gt;0,IF(YEAR(ДАННЫЕ!$F$1)=YEAR(ДАННЫЕ!$CM202),1,0),0)</f>
        <v>0</v>
      </c>
      <c r="D202" s="14">
        <f>IF(ДАННЫЕ!$CJ202&gt;0,IF(ДАННЫЕ!$CL202&gt;ДАННЫЕ!$F$1,1,IF(ДАННЫЕ!$CL202&gt;0,0,1)),0)</f>
        <v>0</v>
      </c>
      <c r="E202" s="43" t="str">
        <f ca="1">IF(ДАННЫЕ!$F$1&gt;0,IF(ДАННЫЕ!$G202&gt;0,DATEDIF(ДАННЫЕ!$G202,ДАННЫЕ!$F$1,"y"),""),IF(ДАННЫЕ!$G202&gt;0,DATEDIF(ДАННЫЕ!$G202,TODAY(),"y"),""))</f>
        <v/>
      </c>
      <c r="F202" s="43" t="str">
        <f xml:space="preserve"> IF(ДАННЫЕ!$F202="М",IF(E202&gt;=18,IF(E202&lt;60,1,""),""),"")&amp;IF(ДАННЫЕ!$F202="Ж",IF(E202&gt;=18,IF(E202&lt;55,1,""),""),"")</f>
        <v/>
      </c>
      <c r="G202" s="43" t="str">
        <f xml:space="preserve"> IF(ДАННЫЕ!$F202="М",IF(E202&gt;=60,2,""),"")&amp;IF(ДАННЫЕ!$F202="Ж",IF(E202&gt;=55,2,""),"")</f>
        <v/>
      </c>
      <c r="H202" s="43" t="str">
        <f t="shared" ca="1" si="9"/>
        <v/>
      </c>
      <c r="I202" s="43" t="str">
        <f t="shared" ca="1" si="10"/>
        <v>03</v>
      </c>
      <c r="J202" s="28" t="str">
        <f ca="1">ДАННЫЕ!$F202&amp;H202&amp;I202&amp;ДАННЫЕ!$I202&amp;"m"&amp;IF(ДАННЫЕ!$I202&gt;0,IF(ДАННЫЕ!$J202&gt;0,0,1),"")&amp;"f"&amp;IF(ДАННЫЕ!$R202&gt;0,IF(YEAR(ДАННЫЕ!$F$1)=YEAR(ДАННЫЕ!$R202),1,0),0)&amp;"z"&amp;ДАННЫЕ!$R202&amp;"p"&amp;ДАННЫЕ!$S202&amp;"i"&amp;ДАННЫЕ!$T202&amp;"h"&amp;ДАННЫЕ!$K202&amp;"be"&amp;ДАННЫЕ!$BI202&amp;"CD"&amp;IF(ДАННЫЕ!BF202&gt;500,4,IF(ДАННЫЕ!BF202&gt;350,3,IF(ДАННЫЕ!BF202&gt;200,2,IF(ДАННЫЕ!BF202&gt;0,1,0))))&amp;"g"&amp;B202&amp;"d"&amp;H202&amp;"l"&amp;ДАННЫЕ!AT202&amp;"a"&amp;ДАННЫЕ!$V202&amp;"v"&amp;R202&amp;"k"&amp;ДАННЫЕ!$U202&amp;"s"&amp;ДАННЫЕ!$Y202&amp;"t"&amp;ДАННЫЕ!$X202&amp;"b"&amp;IF(ДАННЫЕ!$Q202&gt;1,1,0)&amp;"PP"&amp;ДАННЫЕ!Z202&amp;"c"&amp;S202&amp;"x"&amp;IF(ДАННЫЕ!$BY202&gt;0,IF(YEAR(ДАННЫЕ!$F$1)=YEAR(ДАННЫЕ!$BY202),1,0),0)&amp;"n"&amp;IF(ДАННЫЕ!$BZ202&gt;0,IF(YEAR(ДАННЫЕ!$F$1)=YEAR(ДАННЫЕ!$BZ202),1,0),0)&amp;"u"&amp;D202&amp;"z"&amp;IF(ДАННЫЕ!$CL202&gt;0,IF(YEAR(ДАННЫЕ!$F$1)&gt;YEAR(ДАННЫЕ!$CL202),11,12),0)</f>
        <v>03mf0zpihbeCD0g0dlav0kstb0PPc0x0n0u0z0</v>
      </c>
      <c r="K202" s="28" t="str">
        <f ca="1">ДАННЫЕ!$I202&amp;"x"&amp;B202&amp;"w"&amp;IF(T202+ДАННЫЕ!AD202+ДАННЫЕ!AE202+ДАННЫЕ!AF202+ДАННЫЕ!AG202+ДАННЫЕ!AH202+ДАННЫЕ!$AL202+ДАННЫЕ!AI202+ДАННЫЕ!AJ202+ДАННЫЕ!AK202+ДАННЫЕ!AP202+ДАННЫЕ!AQ202+ДАННЫЕ!AR202+ДАННЫЕ!$AM202+ДАННЫЕ!$AN202+ДАННЫЕ!AS202+ДАННЫЕ!AT202&gt;0,1,0)&amp;IF(OR(T202=2,ДАННЫЕ!AD202=2,ДАННЫЕ!AE202=2,ДАННЫЕ!AF202=2,ДАННЫЕ!AG202=2,ДАННЫЕ!AH202=2,ДАННЫЕ!$AL202=2,ДАННЫЕ!AI202=2,ДАННЫЕ!AJ202=2,ДАННЫЕ!AK202=2,ДАННЫЕ!AP202=2,ДАННЫЕ!AQ202=2,ДАННЫЕ!AR202=2,ДАННЫЕ!$AM202=2,ДАННЫЕ!$AN202=2,ДАННЫЕ!AS202=2,ДАННЫЕ!AT202=2),2,0)&amp;"t"&amp;IF(T202&gt;0,"1"&amp;T202,"00")&amp;"f"&amp;IF(ДАННЫЕ!$AC202,"1"&amp;ДАННЫЕ!$AC202,"00")&amp;"b"&amp;IF(ДАННЫЕ!$AD202,"1"&amp;ДАННЫЕ!$AD202,"00")&amp;"g"&amp;IF(ДАННЫЕ!$AF202,"1"&amp;ДАННЫЕ!$AF202,"00")&amp;"c"&amp;IF(ДАННЫЕ!$AG202,"1"&amp;ДАННЫЕ!$AG202,"00")&amp;"i"&amp;IF(ДАННЫЕ!$AH202,"1"&amp;ДАННЫЕ!$AH202,"00")&amp;"r"&amp;IF(ДАННЫЕ!$AL202,"1"&amp;ДАННЫЕ!$AL202,"00")&amp;"m"&amp;IF(ДАННЫЕ!$AI202,"1"&amp;ДАННЫЕ!$AI202,"00")&amp;"hS"&amp;IF(ДАННЫЕ!$AJ202,"1"&amp;ДАННЫЕ!$AJ202,"00")&amp;"hZ"&amp;IF(ДАННЫЕ!$AK202,"1"&amp;ДАННЫЕ!$AK202,"00")&amp;"p"&amp;IF(ДАННЫЕ!$AP202,"1"&amp;ДАННЫЕ!$AP202,"00")&amp;"k"&amp;IF(ДАННЫЕ!$AQ202,"1"&amp;ДАННЫЕ!$AQ202,"00")&amp;"z"&amp;IF(ДАННЫЕ!$AR202,"1"&amp;ДАННЫЕ!$AR202,"00")&amp;"j"&amp;IF(ДАННЫЕ!$AM202,"1"&amp;ДАННЫЕ!$AM202,"00")&amp;"n"&amp;IF(ДАННЫЕ!$AN202,"1"&amp;ДАННЫЕ!$AN202,"00")&amp;"E"&amp;ДАННЫЕ!BI202&amp;"L"&amp;ДАННЫЕ!AO202&amp;"h"&amp;IF(ДАННЫЕ!$AU202&gt;0,1,0)&amp;"v"&amp;IF(ДАННЫЕ!$AW202&gt;0,1,0)&amp;"a"&amp;IF(ДАННЫЕ!$AS202,"1"&amp;ДАННЫЕ!$AS202,"00")&amp;"s"&amp;IF(ДАННЫЕ!$AT202,"1"&amp;ДАННЫЕ!$AT202,"00")&amp;"u"&amp;IF(ДАННЫЕ!$CJ202&gt;0,1,0)&amp;"y"&amp;B202&amp;"d"&amp;H202&amp;"e"&amp;F202&amp;G202</f>
        <v>x0w00t00f00b00g00c00i00r00m00hS00hZ00p00k00z00j00n00ELh0v0a00s00u0y0de</v>
      </c>
      <c r="L202" s="28" t="str">
        <f ca="1">ДАННЫЕ!$I202&amp;"VN"&amp;IF(ДАННЫЕ!AW202&gt;0,11,10)&amp;"CD"&amp;IF(ДАННЫЕ!BF202&gt;500,16,IF(ДАННЫЕ!BF202&gt;350,15,IF(ДАННЫЕ!BF202&gt;=200,14,IF(ДАННЫЕ!BF202&gt;=100,13,IF(ДАННЫЕ!BF202&gt;=50,12,IF(ДАННЫЕ!BF202&gt;0,11,10))))))&amp;"AR"&amp;IF(ДАННЫЕ!BX202&gt;0,1,0)&amp;"GD"&amp;B202&amp;"VV"&amp;IF(E202&gt;=5,IF(E202&lt;18,1,0),0)</f>
        <v>VN10CD10AR0GD0VV0</v>
      </c>
      <c r="M202" s="28" t="str">
        <f>ДАННЫЕ!$I202&amp;"b"&amp;ДАННЫЕ!$BI202&amp;"r"&amp;ДАННЫЕ!$BJ202&amp;"CD"&amp;IF(ДАННЫЕ!BF202&gt;0,IF(ДАННЫЕ!BF202&lt;200,1,IF(ДАННЫЕ!BF202&lt;350,2,3)),0)&amp;"h"&amp;IF(ДАННЫЕ!$BK202+ДАННЫЕ!$BL202+ДАННЫЕ!$BM202&gt;0,1,0)&amp;"x"&amp;ДАННЫЕ!$BK202&amp;"y"&amp;ДАННЫЕ!$BL202&amp;"z"&amp;ДАННЫЕ!$BM202&amp;"c"&amp;IF(ДАННЫЕ!$BK202+ДАННЫЕ!$BL202+ДАННЫЕ!$BM202=3,1,0)&amp;"a"&amp;IF(ДАННЫЕ!$BQ202+ДАННЫЕ!$BR202&gt;0,1,0)&amp;"d"&amp;ДАННЫЕ!$BQ202&amp;"v"&amp;ДАННЫЕ!$BR202&amp;"p"&amp;ДАННЫЕ!$BS202&amp;"n"&amp;ДАННЫЕ!$BU202&amp;"t"&amp;ДАННЫЕ!$BV202&amp;"o"&amp;ДАННЫЕ!$BT202&amp;"l"&amp;IF(ДАННЫЕ!$BN202&gt;0,1,0)&amp;ДАННЫЕ!$BN202&amp;"g"&amp;ДАННЫЕ!$BO202&amp;"s"&amp;ДАННЫЕ!$BP202&amp;"DZ"&amp;IF(ДАННЫЕ!B202-ДАННЫЕ!G202 &lt; 60,IF(ДАННЫЕ!B202-ДАННЫЕ!G202 &gt;= 0,1,0),0)&amp;"u"&amp;IF(ДАННЫЕ!$CJ202&gt;0,1,0)</f>
        <v>brCD0h0xyzc0a0dvpntol0gsDZ1u0</v>
      </c>
      <c r="N202" s="28" t="str">
        <f ca="1">ДАННЫЕ!$F202&amp;ДАННЫЕ!$I202&amp;"g"&amp;B202&amp;"cf"&amp;D202&amp;"a"&amp;IF(ДАННЫЕ!$BX202&gt;0,1,0)&amp;IF(ДАННЫЕ!$BF202&gt;500,1,IF(ДАННЫЕ!$BF202&gt;350,2,IF(ДАННЫЕ!$BF202&gt;=200,3,IF(ДАННЫЕ!$BF202&gt;=100,4,IF(ДАННЫЕ!$BF202&gt;=50,5,IF(ДАННЫЕ!$BF202&lt;50,6,0))))))&amp;"AR"&amp;IF(DATEDIF(ДАННЫЕ!$BX202,ДАННЫЕ!$F$1,"y")&gt;1,1,0)&amp;"VG"&amp;IF(ДАННЫЕ!$BH202="0",1,0)&amp;"o"&amp;IF(T202+ДАННЫЕ!$AF202+ДАННЫЕ!$AG202+ДАННЫЕ!$AH202+ДАННЫЕ!$AI202+ДАННЫЕ!$AJ202+ДАННЫЕ!$AP202+ДАННЫЕ!$AQ202+ДАННЫЕ!$AR202+ДАННЫЕ!$AU202+ДАННЫЕ!$AW202+ДАННЫЕ!$AS202+ДАННЫЕ!$AT202&gt;0,1,0)&amp;"x"&amp;ДАННЫЕ!$AG202&amp;"p"&amp;IF(ДАННЫЕ!$BY202&gt;0,1,0)&amp;"v"&amp;IF(ДАННЫЕ!$BZ202&gt;0,1,0)&amp;"n"&amp;ДАННЫЕ!$CA202&amp;"t"&amp;ДАННЫЕ!$AY202&amp;"k"&amp;ДАННЫЕ!$CB202&amp;"q"&amp;ДАННЫЕ!$CC202&amp;"w"&amp;ДАННЫЕ!$CD202&amp;"e"&amp;ДАННЫЕ!$CE202&amp;"m"&amp;ДАННЫЕ!$CF202&amp;"c"&amp;ДАННЫЕ!$CG202&amp;"z"&amp;ДАННЫЕ!$CH202&amp;"d"&amp;IF(H202=4,1,0)&amp;"s"&amp;IF(ДАННЫЕ!$J202=1,0,1)&amp;"u"&amp;IF(ДАННЫЕ!$CJ202&gt;0,1,0)</f>
        <v>g0cf0a06AR1VG0o0xp0v0ntkqwemczd0s1u0</v>
      </c>
      <c r="O202" s="28" t="str">
        <f>ДАННЫЕ!$I202&amp;"g"&amp;B202&amp;A202&amp;"f"&amp;P202&amp;"c"&amp;IF(ДАННЫЕ!$U202&gt;0,1,0)&amp;"s"&amp;IF(ДАННЫЕ!$Q202&gt;0,IF(YEAR(ДАННЫЕ!$F$1)=YEAR(ДАННЫЕ!$Q202),IF(MONTH(ДАННЫЕ!$F$1)=MONTH(ДАННЫЕ!$Q202),111,11),1),0)&amp;"i"&amp;IF(ДАННЫЕ!$R202+ДАННЫЕ!$S202+ДАННЫЕ!$T202=0,0,1)&amp;"h"&amp;IF(ДАННЫЕ!$P202&gt;0,1,0)&amp;"p"&amp;IF(ДАННЫЕ!$CI202&gt;0,IF(YEAR(ДАННЫЕ!$F$1)=YEAR(ДАННЫЕ!$CI202),IF(MONTH(ДАННЫЕ!$F$1)=MONTH(ДАННЫЕ!$CI202),111,11),1),0)&amp;"d"&amp;IF(ДАННЫЕ!$CJ202&gt;0,IF(YEAR(ДАННЫЕ!$F$1)=YEAR(ДАННЫЕ!$CJ202),IF(MONTH(ДАННЫЕ!$F$1)=MONTH(ДАННЫЕ!$CJ202),111,11),1),0)&amp;"o"&amp;IF(ДАННЫЕ!$CK202&gt;0,IF(MONTH(ДАННЫЕ!$F$1)=MONTH(ДАННЫЕ!$CK202),111,11),0)&amp;"v"&amp;IF(ДАННЫЕ!$BE202&gt;0,IF(MONTH(ДАННЫЕ!$F$1)=MONTH(ДАННЫЕ!$BE202),111,11),0)</f>
        <v>g00f0c0s0i0h0p0d0o0v0</v>
      </c>
      <c r="P202" s="15">
        <f t="shared" si="11"/>
        <v>0</v>
      </c>
      <c r="Q202" s="15">
        <f>IF(ДАННЫЕ!$F$1&gt;ДАННЫЕ!$N202,IF(YEAR(ДАННЫЕ!$F$1)=YEAR(ДАННЫЕ!M202),1,0),0)</f>
        <v>0</v>
      </c>
      <c r="R202" s="15">
        <f>IF(ДАННЫЕ!$F$1&gt;ДАННЫЕ!$N202,IF(YEAR(ДАННЫЕ!$F$1)=YEAR(ДАННЫЕ!N202),1,0),0)</f>
        <v>0</v>
      </c>
      <c r="S202" s="15">
        <f>IF(ДАННЫЕ!$AA202="2А",1,IF(ДАННЫЕ!$AA202="2Б",2,IF(ДАННЫЕ!$AA202="2В",3,IF(ДАННЫЕ!$AA202=3,4,IF(ДАННЫЕ!$AA202="4А",5,IF(ДАННЫЕ!$AA202="4Б",6,IF(ДАННЫЕ!$AA202="4В",7,IF(ДАННЫЕ!$AA202=5,8,0))))))))</f>
        <v>0</v>
      </c>
      <c r="T202" s="15">
        <f>IF(OR(ДАННЫЕ!$AC202=2,ДАННЫЕ!$AD202=2,ДАННЫЕ!$AE202=2),2,IF(OR(ДАННЫЕ!$AC202=1,ДАННЫЕ!$AD202=1,ДАННЫЕ!$AE202=1),1,0))</f>
        <v>0</v>
      </c>
    </row>
    <row r="203" spans="1:20" ht="15" customHeight="1" x14ac:dyDescent="0.2">
      <c r="A203" s="78">
        <f>IF(B203&gt;0,IF(MONTH(ДАННЫЕ!$F$1)=MONTH(ДАННЫЕ!$B203),1,0),0)</f>
        <v>0</v>
      </c>
      <c r="B203" s="14">
        <f>IF(ДАННЫЕ!$B203&gt;0,IF(YEAR(ДАННЫЕ!$F$1)=YEAR(ДАННЫЕ!$B203),1,0),0)</f>
        <v>0</v>
      </c>
      <c r="C203" s="14">
        <f>IF(ДАННЫЕ!$CM203&gt;0,IF(YEAR(ДАННЫЕ!$F$1)=YEAR(ДАННЫЕ!$CM203),1,0),0)</f>
        <v>0</v>
      </c>
      <c r="D203" s="14">
        <f>IF(ДАННЫЕ!$CJ203&gt;0,IF(ДАННЫЕ!$CL203&gt;ДАННЫЕ!$F$1,1,IF(ДАННЫЕ!$CL203&gt;0,0,1)),0)</f>
        <v>0</v>
      </c>
      <c r="E203" s="43" t="str">
        <f ca="1">IF(ДАННЫЕ!$F$1&gt;0,IF(ДАННЫЕ!$G203&gt;0,DATEDIF(ДАННЫЕ!$G203,ДАННЫЕ!$F$1,"y"),""),IF(ДАННЫЕ!$G203&gt;0,DATEDIF(ДАННЫЕ!$G203,TODAY(),"y"),""))</f>
        <v/>
      </c>
      <c r="F203" s="43" t="str">
        <f xml:space="preserve"> IF(ДАННЫЕ!$F203="М",IF(E203&gt;=18,IF(E203&lt;60,1,""),""),"")&amp;IF(ДАННЫЕ!$F203="Ж",IF(E203&gt;=18,IF(E203&lt;55,1,""),""),"")</f>
        <v/>
      </c>
      <c r="G203" s="43" t="str">
        <f xml:space="preserve"> IF(ДАННЫЕ!$F203="М",IF(E203&gt;=60,2,""),"")&amp;IF(ДАННЫЕ!$F203="Ж",IF(E203&gt;=55,2,""),"")</f>
        <v/>
      </c>
      <c r="H203" s="43" t="str">
        <f t="shared" ca="1" si="9"/>
        <v/>
      </c>
      <c r="I203" s="43" t="str">
        <f t="shared" ca="1" si="10"/>
        <v>03</v>
      </c>
      <c r="J203" s="28" t="str">
        <f ca="1">ДАННЫЕ!$F203&amp;H203&amp;I203&amp;ДАННЫЕ!$I203&amp;"m"&amp;IF(ДАННЫЕ!$I203&gt;0,IF(ДАННЫЕ!$J203&gt;0,0,1),"")&amp;"f"&amp;IF(ДАННЫЕ!$R203&gt;0,IF(YEAR(ДАННЫЕ!$F$1)=YEAR(ДАННЫЕ!$R203),1,0),0)&amp;"z"&amp;ДАННЫЕ!$R203&amp;"p"&amp;ДАННЫЕ!$S203&amp;"i"&amp;ДАННЫЕ!$T203&amp;"h"&amp;ДАННЫЕ!$K203&amp;"be"&amp;ДАННЫЕ!$BI203&amp;"CD"&amp;IF(ДАННЫЕ!BF203&gt;500,4,IF(ДАННЫЕ!BF203&gt;350,3,IF(ДАННЫЕ!BF203&gt;200,2,IF(ДАННЫЕ!BF203&gt;0,1,0))))&amp;"g"&amp;B203&amp;"d"&amp;H203&amp;"l"&amp;ДАННЫЕ!AT203&amp;"a"&amp;ДАННЫЕ!$V203&amp;"v"&amp;R203&amp;"k"&amp;ДАННЫЕ!$U203&amp;"s"&amp;ДАННЫЕ!$Y203&amp;"t"&amp;ДАННЫЕ!$X203&amp;"b"&amp;IF(ДАННЫЕ!$Q203&gt;1,1,0)&amp;"PP"&amp;ДАННЫЕ!Z203&amp;"c"&amp;S203&amp;"x"&amp;IF(ДАННЫЕ!$BY203&gt;0,IF(YEAR(ДАННЫЕ!$F$1)=YEAR(ДАННЫЕ!$BY203),1,0),0)&amp;"n"&amp;IF(ДАННЫЕ!$BZ203&gt;0,IF(YEAR(ДАННЫЕ!$F$1)=YEAR(ДАННЫЕ!$BZ203),1,0),0)&amp;"u"&amp;D203&amp;"z"&amp;IF(ДАННЫЕ!$CL203&gt;0,IF(YEAR(ДАННЫЕ!$F$1)&gt;YEAR(ДАННЫЕ!$CL203),11,12),0)</f>
        <v>03mf0zpihbeCD0g0dlav0kstb0PPc0x0n0u0z0</v>
      </c>
      <c r="K203" s="28" t="str">
        <f ca="1">ДАННЫЕ!$I203&amp;"x"&amp;B203&amp;"w"&amp;IF(T203+ДАННЫЕ!AD203+ДАННЫЕ!AE203+ДАННЫЕ!AF203+ДАННЫЕ!AG203+ДАННЫЕ!AH203+ДАННЫЕ!$AL203+ДАННЫЕ!AI203+ДАННЫЕ!AJ203+ДАННЫЕ!AK203+ДАННЫЕ!AP203+ДАННЫЕ!AQ203+ДАННЫЕ!AR203+ДАННЫЕ!$AM203+ДАННЫЕ!$AN203+ДАННЫЕ!AS203+ДАННЫЕ!AT203&gt;0,1,0)&amp;IF(OR(T203=2,ДАННЫЕ!AD203=2,ДАННЫЕ!AE203=2,ДАННЫЕ!AF203=2,ДАННЫЕ!AG203=2,ДАННЫЕ!AH203=2,ДАННЫЕ!$AL203=2,ДАННЫЕ!AI203=2,ДАННЫЕ!AJ203=2,ДАННЫЕ!AK203=2,ДАННЫЕ!AP203=2,ДАННЫЕ!AQ203=2,ДАННЫЕ!AR203=2,ДАННЫЕ!$AM203=2,ДАННЫЕ!$AN203=2,ДАННЫЕ!AS203=2,ДАННЫЕ!AT203=2),2,0)&amp;"t"&amp;IF(T203&gt;0,"1"&amp;T203,"00")&amp;"f"&amp;IF(ДАННЫЕ!$AC203,"1"&amp;ДАННЫЕ!$AC203,"00")&amp;"b"&amp;IF(ДАННЫЕ!$AD203,"1"&amp;ДАННЫЕ!$AD203,"00")&amp;"g"&amp;IF(ДАННЫЕ!$AF203,"1"&amp;ДАННЫЕ!$AF203,"00")&amp;"c"&amp;IF(ДАННЫЕ!$AG203,"1"&amp;ДАННЫЕ!$AG203,"00")&amp;"i"&amp;IF(ДАННЫЕ!$AH203,"1"&amp;ДАННЫЕ!$AH203,"00")&amp;"r"&amp;IF(ДАННЫЕ!$AL203,"1"&amp;ДАННЫЕ!$AL203,"00")&amp;"m"&amp;IF(ДАННЫЕ!$AI203,"1"&amp;ДАННЫЕ!$AI203,"00")&amp;"hS"&amp;IF(ДАННЫЕ!$AJ203,"1"&amp;ДАННЫЕ!$AJ203,"00")&amp;"hZ"&amp;IF(ДАННЫЕ!$AK203,"1"&amp;ДАННЫЕ!$AK203,"00")&amp;"p"&amp;IF(ДАННЫЕ!$AP203,"1"&amp;ДАННЫЕ!$AP203,"00")&amp;"k"&amp;IF(ДАННЫЕ!$AQ203,"1"&amp;ДАННЫЕ!$AQ203,"00")&amp;"z"&amp;IF(ДАННЫЕ!$AR203,"1"&amp;ДАННЫЕ!$AR203,"00")&amp;"j"&amp;IF(ДАННЫЕ!$AM203,"1"&amp;ДАННЫЕ!$AM203,"00")&amp;"n"&amp;IF(ДАННЫЕ!$AN203,"1"&amp;ДАННЫЕ!$AN203,"00")&amp;"E"&amp;ДАННЫЕ!BI203&amp;"L"&amp;ДАННЫЕ!AO203&amp;"h"&amp;IF(ДАННЫЕ!$AU203&gt;0,1,0)&amp;"v"&amp;IF(ДАННЫЕ!$AW203&gt;0,1,0)&amp;"a"&amp;IF(ДАННЫЕ!$AS203,"1"&amp;ДАННЫЕ!$AS203,"00")&amp;"s"&amp;IF(ДАННЫЕ!$AT203,"1"&amp;ДАННЫЕ!$AT203,"00")&amp;"u"&amp;IF(ДАННЫЕ!$CJ203&gt;0,1,0)&amp;"y"&amp;B203&amp;"d"&amp;H203&amp;"e"&amp;F203&amp;G203</f>
        <v>x0w00t00f00b00g00c00i00r00m00hS00hZ00p00k00z00j00n00ELh0v0a00s00u0y0de</v>
      </c>
      <c r="L203" s="28" t="str">
        <f ca="1">ДАННЫЕ!$I203&amp;"VN"&amp;IF(ДАННЫЕ!AW203&gt;0,11,10)&amp;"CD"&amp;IF(ДАННЫЕ!BF203&gt;500,16,IF(ДАННЫЕ!BF203&gt;350,15,IF(ДАННЫЕ!BF203&gt;=200,14,IF(ДАННЫЕ!BF203&gt;=100,13,IF(ДАННЫЕ!BF203&gt;=50,12,IF(ДАННЫЕ!BF203&gt;0,11,10))))))&amp;"AR"&amp;IF(ДАННЫЕ!BX203&gt;0,1,0)&amp;"GD"&amp;B203&amp;"VV"&amp;IF(E203&gt;=5,IF(E203&lt;18,1,0),0)</f>
        <v>VN10CD10AR0GD0VV0</v>
      </c>
      <c r="M203" s="28" t="str">
        <f>ДАННЫЕ!$I203&amp;"b"&amp;ДАННЫЕ!$BI203&amp;"r"&amp;ДАННЫЕ!$BJ203&amp;"CD"&amp;IF(ДАННЫЕ!BF203&gt;0,IF(ДАННЫЕ!BF203&lt;200,1,IF(ДАННЫЕ!BF203&lt;350,2,3)),0)&amp;"h"&amp;IF(ДАННЫЕ!$BK203+ДАННЫЕ!$BL203+ДАННЫЕ!$BM203&gt;0,1,0)&amp;"x"&amp;ДАННЫЕ!$BK203&amp;"y"&amp;ДАННЫЕ!$BL203&amp;"z"&amp;ДАННЫЕ!$BM203&amp;"c"&amp;IF(ДАННЫЕ!$BK203+ДАННЫЕ!$BL203+ДАННЫЕ!$BM203=3,1,0)&amp;"a"&amp;IF(ДАННЫЕ!$BQ203+ДАННЫЕ!$BR203&gt;0,1,0)&amp;"d"&amp;ДАННЫЕ!$BQ203&amp;"v"&amp;ДАННЫЕ!$BR203&amp;"p"&amp;ДАННЫЕ!$BS203&amp;"n"&amp;ДАННЫЕ!$BU203&amp;"t"&amp;ДАННЫЕ!$BV203&amp;"o"&amp;ДАННЫЕ!$BT203&amp;"l"&amp;IF(ДАННЫЕ!$BN203&gt;0,1,0)&amp;ДАННЫЕ!$BN203&amp;"g"&amp;ДАННЫЕ!$BO203&amp;"s"&amp;ДАННЫЕ!$BP203&amp;"DZ"&amp;IF(ДАННЫЕ!B203-ДАННЫЕ!G203 &lt; 60,IF(ДАННЫЕ!B203-ДАННЫЕ!G203 &gt;= 0,1,0),0)&amp;"u"&amp;IF(ДАННЫЕ!$CJ203&gt;0,1,0)</f>
        <v>brCD0h0xyzc0a0dvpntol0gsDZ1u0</v>
      </c>
      <c r="N203" s="28" t="str">
        <f ca="1">ДАННЫЕ!$F203&amp;ДАННЫЕ!$I203&amp;"g"&amp;B203&amp;"cf"&amp;D203&amp;"a"&amp;IF(ДАННЫЕ!$BX203&gt;0,1,0)&amp;IF(ДАННЫЕ!$BF203&gt;500,1,IF(ДАННЫЕ!$BF203&gt;350,2,IF(ДАННЫЕ!$BF203&gt;=200,3,IF(ДАННЫЕ!$BF203&gt;=100,4,IF(ДАННЫЕ!$BF203&gt;=50,5,IF(ДАННЫЕ!$BF203&lt;50,6,0))))))&amp;"AR"&amp;IF(DATEDIF(ДАННЫЕ!$BX203,ДАННЫЕ!$F$1,"y")&gt;1,1,0)&amp;"VG"&amp;IF(ДАННЫЕ!$BH203="0",1,0)&amp;"o"&amp;IF(T203+ДАННЫЕ!$AF203+ДАННЫЕ!$AG203+ДАННЫЕ!$AH203+ДАННЫЕ!$AI203+ДАННЫЕ!$AJ203+ДАННЫЕ!$AP203+ДАННЫЕ!$AQ203+ДАННЫЕ!$AR203+ДАННЫЕ!$AU203+ДАННЫЕ!$AW203+ДАННЫЕ!$AS203+ДАННЫЕ!$AT203&gt;0,1,0)&amp;"x"&amp;ДАННЫЕ!$AG203&amp;"p"&amp;IF(ДАННЫЕ!$BY203&gt;0,1,0)&amp;"v"&amp;IF(ДАННЫЕ!$BZ203&gt;0,1,0)&amp;"n"&amp;ДАННЫЕ!$CA203&amp;"t"&amp;ДАННЫЕ!$AY203&amp;"k"&amp;ДАННЫЕ!$CB203&amp;"q"&amp;ДАННЫЕ!$CC203&amp;"w"&amp;ДАННЫЕ!$CD203&amp;"e"&amp;ДАННЫЕ!$CE203&amp;"m"&amp;ДАННЫЕ!$CF203&amp;"c"&amp;ДАННЫЕ!$CG203&amp;"z"&amp;ДАННЫЕ!$CH203&amp;"d"&amp;IF(H203=4,1,0)&amp;"s"&amp;IF(ДАННЫЕ!$J203=1,0,1)&amp;"u"&amp;IF(ДАННЫЕ!$CJ203&gt;0,1,0)</f>
        <v>g0cf0a06AR1VG0o0xp0v0ntkqwemczd0s1u0</v>
      </c>
      <c r="O203" s="28" t="str">
        <f>ДАННЫЕ!$I203&amp;"g"&amp;B203&amp;A203&amp;"f"&amp;P203&amp;"c"&amp;IF(ДАННЫЕ!$U203&gt;0,1,0)&amp;"s"&amp;IF(ДАННЫЕ!$Q203&gt;0,IF(YEAR(ДАННЫЕ!$F$1)=YEAR(ДАННЫЕ!$Q203),IF(MONTH(ДАННЫЕ!$F$1)=MONTH(ДАННЫЕ!$Q203),111,11),1),0)&amp;"i"&amp;IF(ДАННЫЕ!$R203+ДАННЫЕ!$S203+ДАННЫЕ!$T203=0,0,1)&amp;"h"&amp;IF(ДАННЫЕ!$P203&gt;0,1,0)&amp;"p"&amp;IF(ДАННЫЕ!$CI203&gt;0,IF(YEAR(ДАННЫЕ!$F$1)=YEAR(ДАННЫЕ!$CI203),IF(MONTH(ДАННЫЕ!$F$1)=MONTH(ДАННЫЕ!$CI203),111,11),1),0)&amp;"d"&amp;IF(ДАННЫЕ!$CJ203&gt;0,IF(YEAR(ДАННЫЕ!$F$1)=YEAR(ДАННЫЕ!$CJ203),IF(MONTH(ДАННЫЕ!$F$1)=MONTH(ДАННЫЕ!$CJ203),111,11),1),0)&amp;"o"&amp;IF(ДАННЫЕ!$CK203&gt;0,IF(MONTH(ДАННЫЕ!$F$1)=MONTH(ДАННЫЕ!$CK203),111,11),0)&amp;"v"&amp;IF(ДАННЫЕ!$BE203&gt;0,IF(MONTH(ДАННЫЕ!$F$1)=MONTH(ДАННЫЕ!$BE203),111,11),0)</f>
        <v>g00f0c0s0i0h0p0d0o0v0</v>
      </c>
      <c r="P203" s="15">
        <f t="shared" si="11"/>
        <v>0</v>
      </c>
      <c r="Q203" s="15">
        <f>IF(ДАННЫЕ!$F$1&gt;ДАННЫЕ!$N203,IF(YEAR(ДАННЫЕ!$F$1)=YEAR(ДАННЫЕ!M203),1,0),0)</f>
        <v>0</v>
      </c>
      <c r="R203" s="15">
        <f>IF(ДАННЫЕ!$F$1&gt;ДАННЫЕ!$N203,IF(YEAR(ДАННЫЕ!$F$1)=YEAR(ДАННЫЕ!N203),1,0),0)</f>
        <v>0</v>
      </c>
      <c r="S203" s="15">
        <f>IF(ДАННЫЕ!$AA203="2А",1,IF(ДАННЫЕ!$AA203="2Б",2,IF(ДАННЫЕ!$AA203="2В",3,IF(ДАННЫЕ!$AA203=3,4,IF(ДАННЫЕ!$AA203="4А",5,IF(ДАННЫЕ!$AA203="4Б",6,IF(ДАННЫЕ!$AA203="4В",7,IF(ДАННЫЕ!$AA203=5,8,0))))))))</f>
        <v>0</v>
      </c>
      <c r="T203" s="15">
        <f>IF(OR(ДАННЫЕ!$AC203=2,ДАННЫЕ!$AD203=2,ДАННЫЕ!$AE203=2),2,IF(OR(ДАННЫЕ!$AC203=1,ДАННЫЕ!$AD203=1,ДАННЫЕ!$AE203=1),1,0))</f>
        <v>0</v>
      </c>
    </row>
    <row r="204" spans="1:20" ht="15" customHeight="1" x14ac:dyDescent="0.2">
      <c r="A204" s="78">
        <f>IF(B204&gt;0,IF(MONTH(ДАННЫЕ!$F$1)=MONTH(ДАННЫЕ!$B204),1,0),0)</f>
        <v>0</v>
      </c>
      <c r="B204" s="14">
        <f>IF(ДАННЫЕ!$B204&gt;0,IF(YEAR(ДАННЫЕ!$F$1)=YEAR(ДАННЫЕ!$B204),1,0),0)</f>
        <v>0</v>
      </c>
      <c r="C204" s="14">
        <f>IF(ДАННЫЕ!$CM204&gt;0,IF(YEAR(ДАННЫЕ!$F$1)=YEAR(ДАННЫЕ!$CM204),1,0),0)</f>
        <v>0</v>
      </c>
      <c r="D204" s="14">
        <f>IF(ДАННЫЕ!$CJ204&gt;0,IF(ДАННЫЕ!$CL204&gt;ДАННЫЕ!$F$1,1,IF(ДАННЫЕ!$CL204&gt;0,0,1)),0)</f>
        <v>0</v>
      </c>
      <c r="E204" s="43" t="str">
        <f ca="1">IF(ДАННЫЕ!$F$1&gt;0,IF(ДАННЫЕ!$G204&gt;0,DATEDIF(ДАННЫЕ!$G204,ДАННЫЕ!$F$1,"y"),""),IF(ДАННЫЕ!$G204&gt;0,DATEDIF(ДАННЫЕ!$G204,TODAY(),"y"),""))</f>
        <v/>
      </c>
      <c r="F204" s="43" t="str">
        <f xml:space="preserve"> IF(ДАННЫЕ!$F204="М",IF(E204&gt;=18,IF(E204&lt;60,1,""),""),"")&amp;IF(ДАННЫЕ!$F204="Ж",IF(E204&gt;=18,IF(E204&lt;55,1,""),""),"")</f>
        <v/>
      </c>
      <c r="G204" s="43" t="str">
        <f xml:space="preserve"> IF(ДАННЫЕ!$F204="М",IF(E204&gt;=60,2,""),"")&amp;IF(ДАННЫЕ!$F204="Ж",IF(E204&gt;=55,2,""),"")</f>
        <v/>
      </c>
      <c r="H204" s="43" t="str">
        <f t="shared" ca="1" si="9"/>
        <v/>
      </c>
      <c r="I204" s="43" t="str">
        <f t="shared" ca="1" si="10"/>
        <v>03</v>
      </c>
      <c r="J204" s="28" t="str">
        <f ca="1">ДАННЫЕ!$F204&amp;H204&amp;I204&amp;ДАННЫЕ!$I204&amp;"m"&amp;IF(ДАННЫЕ!$I204&gt;0,IF(ДАННЫЕ!$J204&gt;0,0,1),"")&amp;"f"&amp;IF(ДАННЫЕ!$R204&gt;0,IF(YEAR(ДАННЫЕ!$F$1)=YEAR(ДАННЫЕ!$R204),1,0),0)&amp;"z"&amp;ДАННЫЕ!$R204&amp;"p"&amp;ДАННЫЕ!$S204&amp;"i"&amp;ДАННЫЕ!$T204&amp;"h"&amp;ДАННЫЕ!$K204&amp;"be"&amp;ДАННЫЕ!$BI204&amp;"CD"&amp;IF(ДАННЫЕ!BF204&gt;500,4,IF(ДАННЫЕ!BF204&gt;350,3,IF(ДАННЫЕ!BF204&gt;200,2,IF(ДАННЫЕ!BF204&gt;0,1,0))))&amp;"g"&amp;B204&amp;"d"&amp;H204&amp;"l"&amp;ДАННЫЕ!AT204&amp;"a"&amp;ДАННЫЕ!$V204&amp;"v"&amp;R204&amp;"k"&amp;ДАННЫЕ!$U204&amp;"s"&amp;ДАННЫЕ!$Y204&amp;"t"&amp;ДАННЫЕ!$X204&amp;"b"&amp;IF(ДАННЫЕ!$Q204&gt;1,1,0)&amp;"PP"&amp;ДАННЫЕ!Z204&amp;"c"&amp;S204&amp;"x"&amp;IF(ДАННЫЕ!$BY204&gt;0,IF(YEAR(ДАННЫЕ!$F$1)=YEAR(ДАННЫЕ!$BY204),1,0),0)&amp;"n"&amp;IF(ДАННЫЕ!$BZ204&gt;0,IF(YEAR(ДАННЫЕ!$F$1)=YEAR(ДАННЫЕ!$BZ204),1,0),0)&amp;"u"&amp;D204&amp;"z"&amp;IF(ДАННЫЕ!$CL204&gt;0,IF(YEAR(ДАННЫЕ!$F$1)&gt;YEAR(ДАННЫЕ!$CL204),11,12),0)</f>
        <v>03mf0zpihbeCD0g0dlav0kstb0PPc0x0n0u0z0</v>
      </c>
      <c r="K204" s="28" t="str">
        <f ca="1">ДАННЫЕ!$I204&amp;"x"&amp;B204&amp;"w"&amp;IF(T204+ДАННЫЕ!AD204+ДАННЫЕ!AE204+ДАННЫЕ!AF204+ДАННЫЕ!AG204+ДАННЫЕ!AH204+ДАННЫЕ!$AL204+ДАННЫЕ!AI204+ДАННЫЕ!AJ204+ДАННЫЕ!AK204+ДАННЫЕ!AP204+ДАННЫЕ!AQ204+ДАННЫЕ!AR204+ДАННЫЕ!$AM204+ДАННЫЕ!$AN204+ДАННЫЕ!AS204+ДАННЫЕ!AT204&gt;0,1,0)&amp;IF(OR(T204=2,ДАННЫЕ!AD204=2,ДАННЫЕ!AE204=2,ДАННЫЕ!AF204=2,ДАННЫЕ!AG204=2,ДАННЫЕ!AH204=2,ДАННЫЕ!$AL204=2,ДАННЫЕ!AI204=2,ДАННЫЕ!AJ204=2,ДАННЫЕ!AK204=2,ДАННЫЕ!AP204=2,ДАННЫЕ!AQ204=2,ДАННЫЕ!AR204=2,ДАННЫЕ!$AM204=2,ДАННЫЕ!$AN204=2,ДАННЫЕ!AS204=2,ДАННЫЕ!AT204=2),2,0)&amp;"t"&amp;IF(T204&gt;0,"1"&amp;T204,"00")&amp;"f"&amp;IF(ДАННЫЕ!$AC204,"1"&amp;ДАННЫЕ!$AC204,"00")&amp;"b"&amp;IF(ДАННЫЕ!$AD204,"1"&amp;ДАННЫЕ!$AD204,"00")&amp;"g"&amp;IF(ДАННЫЕ!$AF204,"1"&amp;ДАННЫЕ!$AF204,"00")&amp;"c"&amp;IF(ДАННЫЕ!$AG204,"1"&amp;ДАННЫЕ!$AG204,"00")&amp;"i"&amp;IF(ДАННЫЕ!$AH204,"1"&amp;ДАННЫЕ!$AH204,"00")&amp;"r"&amp;IF(ДАННЫЕ!$AL204,"1"&amp;ДАННЫЕ!$AL204,"00")&amp;"m"&amp;IF(ДАННЫЕ!$AI204,"1"&amp;ДАННЫЕ!$AI204,"00")&amp;"hS"&amp;IF(ДАННЫЕ!$AJ204,"1"&amp;ДАННЫЕ!$AJ204,"00")&amp;"hZ"&amp;IF(ДАННЫЕ!$AK204,"1"&amp;ДАННЫЕ!$AK204,"00")&amp;"p"&amp;IF(ДАННЫЕ!$AP204,"1"&amp;ДАННЫЕ!$AP204,"00")&amp;"k"&amp;IF(ДАННЫЕ!$AQ204,"1"&amp;ДАННЫЕ!$AQ204,"00")&amp;"z"&amp;IF(ДАННЫЕ!$AR204,"1"&amp;ДАННЫЕ!$AR204,"00")&amp;"j"&amp;IF(ДАННЫЕ!$AM204,"1"&amp;ДАННЫЕ!$AM204,"00")&amp;"n"&amp;IF(ДАННЫЕ!$AN204,"1"&amp;ДАННЫЕ!$AN204,"00")&amp;"E"&amp;ДАННЫЕ!BI204&amp;"L"&amp;ДАННЫЕ!AO204&amp;"h"&amp;IF(ДАННЫЕ!$AU204&gt;0,1,0)&amp;"v"&amp;IF(ДАННЫЕ!$AW204&gt;0,1,0)&amp;"a"&amp;IF(ДАННЫЕ!$AS204,"1"&amp;ДАННЫЕ!$AS204,"00")&amp;"s"&amp;IF(ДАННЫЕ!$AT204,"1"&amp;ДАННЫЕ!$AT204,"00")&amp;"u"&amp;IF(ДАННЫЕ!$CJ204&gt;0,1,0)&amp;"y"&amp;B204&amp;"d"&amp;H204&amp;"e"&amp;F204&amp;G204</f>
        <v>x0w00t00f00b00g00c00i00r00m00hS00hZ00p00k00z00j00n00ELh0v0a00s00u0y0de</v>
      </c>
      <c r="L204" s="28" t="str">
        <f ca="1">ДАННЫЕ!$I204&amp;"VN"&amp;IF(ДАННЫЕ!AW204&gt;0,11,10)&amp;"CD"&amp;IF(ДАННЫЕ!BF204&gt;500,16,IF(ДАННЫЕ!BF204&gt;350,15,IF(ДАННЫЕ!BF204&gt;=200,14,IF(ДАННЫЕ!BF204&gt;=100,13,IF(ДАННЫЕ!BF204&gt;=50,12,IF(ДАННЫЕ!BF204&gt;0,11,10))))))&amp;"AR"&amp;IF(ДАННЫЕ!BX204&gt;0,1,0)&amp;"GD"&amp;B204&amp;"VV"&amp;IF(E204&gt;=5,IF(E204&lt;18,1,0),0)</f>
        <v>VN10CD10AR0GD0VV0</v>
      </c>
      <c r="M204" s="28" t="str">
        <f>ДАННЫЕ!$I204&amp;"b"&amp;ДАННЫЕ!$BI204&amp;"r"&amp;ДАННЫЕ!$BJ204&amp;"CD"&amp;IF(ДАННЫЕ!BF204&gt;0,IF(ДАННЫЕ!BF204&lt;200,1,IF(ДАННЫЕ!BF204&lt;350,2,3)),0)&amp;"h"&amp;IF(ДАННЫЕ!$BK204+ДАННЫЕ!$BL204+ДАННЫЕ!$BM204&gt;0,1,0)&amp;"x"&amp;ДАННЫЕ!$BK204&amp;"y"&amp;ДАННЫЕ!$BL204&amp;"z"&amp;ДАННЫЕ!$BM204&amp;"c"&amp;IF(ДАННЫЕ!$BK204+ДАННЫЕ!$BL204+ДАННЫЕ!$BM204=3,1,0)&amp;"a"&amp;IF(ДАННЫЕ!$BQ204+ДАННЫЕ!$BR204&gt;0,1,0)&amp;"d"&amp;ДАННЫЕ!$BQ204&amp;"v"&amp;ДАННЫЕ!$BR204&amp;"p"&amp;ДАННЫЕ!$BS204&amp;"n"&amp;ДАННЫЕ!$BU204&amp;"t"&amp;ДАННЫЕ!$BV204&amp;"o"&amp;ДАННЫЕ!$BT204&amp;"l"&amp;IF(ДАННЫЕ!$BN204&gt;0,1,0)&amp;ДАННЫЕ!$BN204&amp;"g"&amp;ДАННЫЕ!$BO204&amp;"s"&amp;ДАННЫЕ!$BP204&amp;"DZ"&amp;IF(ДАННЫЕ!B204-ДАННЫЕ!G204 &lt; 60,IF(ДАННЫЕ!B204-ДАННЫЕ!G204 &gt;= 0,1,0),0)&amp;"u"&amp;IF(ДАННЫЕ!$CJ204&gt;0,1,0)</f>
        <v>brCD0h0xyzc0a0dvpntol0gsDZ1u0</v>
      </c>
      <c r="N204" s="28" t="str">
        <f ca="1">ДАННЫЕ!$F204&amp;ДАННЫЕ!$I204&amp;"g"&amp;B204&amp;"cf"&amp;D204&amp;"a"&amp;IF(ДАННЫЕ!$BX204&gt;0,1,0)&amp;IF(ДАННЫЕ!$BF204&gt;500,1,IF(ДАННЫЕ!$BF204&gt;350,2,IF(ДАННЫЕ!$BF204&gt;=200,3,IF(ДАННЫЕ!$BF204&gt;=100,4,IF(ДАННЫЕ!$BF204&gt;=50,5,IF(ДАННЫЕ!$BF204&lt;50,6,0))))))&amp;"AR"&amp;IF(DATEDIF(ДАННЫЕ!$BX204,ДАННЫЕ!$F$1,"y")&gt;1,1,0)&amp;"VG"&amp;IF(ДАННЫЕ!$BH204="0",1,0)&amp;"o"&amp;IF(T204+ДАННЫЕ!$AF204+ДАННЫЕ!$AG204+ДАННЫЕ!$AH204+ДАННЫЕ!$AI204+ДАННЫЕ!$AJ204+ДАННЫЕ!$AP204+ДАННЫЕ!$AQ204+ДАННЫЕ!$AR204+ДАННЫЕ!$AU204+ДАННЫЕ!$AW204+ДАННЫЕ!$AS204+ДАННЫЕ!$AT204&gt;0,1,0)&amp;"x"&amp;ДАННЫЕ!$AG204&amp;"p"&amp;IF(ДАННЫЕ!$BY204&gt;0,1,0)&amp;"v"&amp;IF(ДАННЫЕ!$BZ204&gt;0,1,0)&amp;"n"&amp;ДАННЫЕ!$CA204&amp;"t"&amp;ДАННЫЕ!$AY204&amp;"k"&amp;ДАННЫЕ!$CB204&amp;"q"&amp;ДАННЫЕ!$CC204&amp;"w"&amp;ДАННЫЕ!$CD204&amp;"e"&amp;ДАННЫЕ!$CE204&amp;"m"&amp;ДАННЫЕ!$CF204&amp;"c"&amp;ДАННЫЕ!$CG204&amp;"z"&amp;ДАННЫЕ!$CH204&amp;"d"&amp;IF(H204=4,1,0)&amp;"s"&amp;IF(ДАННЫЕ!$J204=1,0,1)&amp;"u"&amp;IF(ДАННЫЕ!$CJ204&gt;0,1,0)</f>
        <v>g0cf0a06AR1VG0o0xp0v0ntkqwemczd0s1u0</v>
      </c>
      <c r="O204" s="28" t="str">
        <f>ДАННЫЕ!$I204&amp;"g"&amp;B204&amp;A204&amp;"f"&amp;P204&amp;"c"&amp;IF(ДАННЫЕ!$U204&gt;0,1,0)&amp;"s"&amp;IF(ДАННЫЕ!$Q204&gt;0,IF(YEAR(ДАННЫЕ!$F$1)=YEAR(ДАННЫЕ!$Q204),IF(MONTH(ДАННЫЕ!$F$1)=MONTH(ДАННЫЕ!$Q204),111,11),1),0)&amp;"i"&amp;IF(ДАННЫЕ!$R204+ДАННЫЕ!$S204+ДАННЫЕ!$T204=0,0,1)&amp;"h"&amp;IF(ДАННЫЕ!$P204&gt;0,1,0)&amp;"p"&amp;IF(ДАННЫЕ!$CI204&gt;0,IF(YEAR(ДАННЫЕ!$F$1)=YEAR(ДАННЫЕ!$CI204),IF(MONTH(ДАННЫЕ!$F$1)=MONTH(ДАННЫЕ!$CI204),111,11),1),0)&amp;"d"&amp;IF(ДАННЫЕ!$CJ204&gt;0,IF(YEAR(ДАННЫЕ!$F$1)=YEAR(ДАННЫЕ!$CJ204),IF(MONTH(ДАННЫЕ!$F$1)=MONTH(ДАННЫЕ!$CJ204),111,11),1),0)&amp;"o"&amp;IF(ДАННЫЕ!$CK204&gt;0,IF(MONTH(ДАННЫЕ!$F$1)=MONTH(ДАННЫЕ!$CK204),111,11),0)&amp;"v"&amp;IF(ДАННЫЕ!$BE204&gt;0,IF(MONTH(ДАННЫЕ!$F$1)=MONTH(ДАННЫЕ!$BE204),111,11),0)</f>
        <v>g00f0c0s0i0h0p0d0o0v0</v>
      </c>
      <c r="P204" s="15">
        <f t="shared" si="11"/>
        <v>0</v>
      </c>
      <c r="Q204" s="15">
        <f>IF(ДАННЫЕ!$F$1&gt;ДАННЫЕ!$N204,IF(YEAR(ДАННЫЕ!$F$1)=YEAR(ДАННЫЕ!M204),1,0),0)</f>
        <v>0</v>
      </c>
      <c r="R204" s="15">
        <f>IF(ДАННЫЕ!$F$1&gt;ДАННЫЕ!$N204,IF(YEAR(ДАННЫЕ!$F$1)=YEAR(ДАННЫЕ!N204),1,0),0)</f>
        <v>0</v>
      </c>
      <c r="S204" s="15">
        <f>IF(ДАННЫЕ!$AA204="2А",1,IF(ДАННЫЕ!$AA204="2Б",2,IF(ДАННЫЕ!$AA204="2В",3,IF(ДАННЫЕ!$AA204=3,4,IF(ДАННЫЕ!$AA204="4А",5,IF(ДАННЫЕ!$AA204="4Б",6,IF(ДАННЫЕ!$AA204="4В",7,IF(ДАННЫЕ!$AA204=5,8,0))))))))</f>
        <v>0</v>
      </c>
      <c r="T204" s="15">
        <f>IF(OR(ДАННЫЕ!$AC204=2,ДАННЫЕ!$AD204=2,ДАННЫЕ!$AE204=2),2,IF(OR(ДАННЫЕ!$AC204=1,ДАННЫЕ!$AD204=1,ДАННЫЕ!$AE204=1),1,0))</f>
        <v>0</v>
      </c>
    </row>
    <row r="205" spans="1:20" ht="15" customHeight="1" x14ac:dyDescent="0.2">
      <c r="A205" s="78">
        <f>IF(B205&gt;0,IF(MONTH(ДАННЫЕ!$F$1)=MONTH(ДАННЫЕ!$B205),1,0),0)</f>
        <v>0</v>
      </c>
      <c r="B205" s="14">
        <f>IF(ДАННЫЕ!$B205&gt;0,IF(YEAR(ДАННЫЕ!$F$1)=YEAR(ДАННЫЕ!$B205),1,0),0)</f>
        <v>0</v>
      </c>
      <c r="C205" s="14">
        <f>IF(ДАННЫЕ!$CM205&gt;0,IF(YEAR(ДАННЫЕ!$F$1)=YEAR(ДАННЫЕ!$CM205),1,0),0)</f>
        <v>0</v>
      </c>
      <c r="D205" s="14">
        <f>IF(ДАННЫЕ!$CJ205&gt;0,IF(ДАННЫЕ!$CL205&gt;ДАННЫЕ!$F$1,1,IF(ДАННЫЕ!$CL205&gt;0,0,1)),0)</f>
        <v>0</v>
      </c>
      <c r="E205" s="43" t="str">
        <f ca="1">IF(ДАННЫЕ!$F$1&gt;0,IF(ДАННЫЕ!$G205&gt;0,DATEDIF(ДАННЫЕ!$G205,ДАННЫЕ!$F$1,"y"),""),IF(ДАННЫЕ!$G205&gt;0,DATEDIF(ДАННЫЕ!$G205,TODAY(),"y"),""))</f>
        <v/>
      </c>
      <c r="F205" s="43" t="str">
        <f xml:space="preserve"> IF(ДАННЫЕ!$F205="М",IF(E205&gt;=18,IF(E205&lt;60,1,""),""),"")&amp;IF(ДАННЫЕ!$F205="Ж",IF(E205&gt;=18,IF(E205&lt;55,1,""),""),"")</f>
        <v/>
      </c>
      <c r="G205" s="43" t="str">
        <f xml:space="preserve"> IF(ДАННЫЕ!$F205="М",IF(E205&gt;=60,2,""),"")&amp;IF(ДАННЫЕ!$F205="Ж",IF(E205&gt;=55,2,""),"")</f>
        <v/>
      </c>
      <c r="H205" s="43" t="str">
        <f t="shared" ca="1" si="9"/>
        <v/>
      </c>
      <c r="I205" s="43" t="str">
        <f t="shared" ca="1" si="10"/>
        <v>03</v>
      </c>
      <c r="J205" s="28" t="str">
        <f ca="1">ДАННЫЕ!$F205&amp;H205&amp;I205&amp;ДАННЫЕ!$I205&amp;"m"&amp;IF(ДАННЫЕ!$I205&gt;0,IF(ДАННЫЕ!$J205&gt;0,0,1),"")&amp;"f"&amp;IF(ДАННЫЕ!$R205&gt;0,IF(YEAR(ДАННЫЕ!$F$1)=YEAR(ДАННЫЕ!$R205),1,0),0)&amp;"z"&amp;ДАННЫЕ!$R205&amp;"p"&amp;ДАННЫЕ!$S205&amp;"i"&amp;ДАННЫЕ!$T205&amp;"h"&amp;ДАННЫЕ!$K205&amp;"be"&amp;ДАННЫЕ!$BI205&amp;"CD"&amp;IF(ДАННЫЕ!BF205&gt;500,4,IF(ДАННЫЕ!BF205&gt;350,3,IF(ДАННЫЕ!BF205&gt;200,2,IF(ДАННЫЕ!BF205&gt;0,1,0))))&amp;"g"&amp;B205&amp;"d"&amp;H205&amp;"l"&amp;ДАННЫЕ!AT205&amp;"a"&amp;ДАННЫЕ!$V205&amp;"v"&amp;R205&amp;"k"&amp;ДАННЫЕ!$U205&amp;"s"&amp;ДАННЫЕ!$Y205&amp;"t"&amp;ДАННЫЕ!$X205&amp;"b"&amp;IF(ДАННЫЕ!$Q205&gt;1,1,0)&amp;"PP"&amp;ДАННЫЕ!Z205&amp;"c"&amp;S205&amp;"x"&amp;IF(ДАННЫЕ!$BY205&gt;0,IF(YEAR(ДАННЫЕ!$F$1)=YEAR(ДАННЫЕ!$BY205),1,0),0)&amp;"n"&amp;IF(ДАННЫЕ!$BZ205&gt;0,IF(YEAR(ДАННЫЕ!$F$1)=YEAR(ДАННЫЕ!$BZ205),1,0),0)&amp;"u"&amp;D205&amp;"z"&amp;IF(ДАННЫЕ!$CL205&gt;0,IF(YEAR(ДАННЫЕ!$F$1)&gt;YEAR(ДАННЫЕ!$CL205),11,12),0)</f>
        <v>03mf0zpihbeCD0g0dlav0kstb0PPc0x0n0u0z0</v>
      </c>
      <c r="K205" s="28" t="str">
        <f ca="1">ДАННЫЕ!$I205&amp;"x"&amp;B205&amp;"w"&amp;IF(T205+ДАННЫЕ!AD205+ДАННЫЕ!AE205+ДАННЫЕ!AF205+ДАННЫЕ!AG205+ДАННЫЕ!AH205+ДАННЫЕ!$AL205+ДАННЫЕ!AI205+ДАННЫЕ!AJ205+ДАННЫЕ!AK205+ДАННЫЕ!AP205+ДАННЫЕ!AQ205+ДАННЫЕ!AR205+ДАННЫЕ!$AM205+ДАННЫЕ!$AN205+ДАННЫЕ!AS205+ДАННЫЕ!AT205&gt;0,1,0)&amp;IF(OR(T205=2,ДАННЫЕ!AD205=2,ДАННЫЕ!AE205=2,ДАННЫЕ!AF205=2,ДАННЫЕ!AG205=2,ДАННЫЕ!AH205=2,ДАННЫЕ!$AL205=2,ДАННЫЕ!AI205=2,ДАННЫЕ!AJ205=2,ДАННЫЕ!AK205=2,ДАННЫЕ!AP205=2,ДАННЫЕ!AQ205=2,ДАННЫЕ!AR205=2,ДАННЫЕ!$AM205=2,ДАННЫЕ!$AN205=2,ДАННЫЕ!AS205=2,ДАННЫЕ!AT205=2),2,0)&amp;"t"&amp;IF(T205&gt;0,"1"&amp;T205,"00")&amp;"f"&amp;IF(ДАННЫЕ!$AC205,"1"&amp;ДАННЫЕ!$AC205,"00")&amp;"b"&amp;IF(ДАННЫЕ!$AD205,"1"&amp;ДАННЫЕ!$AD205,"00")&amp;"g"&amp;IF(ДАННЫЕ!$AF205,"1"&amp;ДАННЫЕ!$AF205,"00")&amp;"c"&amp;IF(ДАННЫЕ!$AG205,"1"&amp;ДАННЫЕ!$AG205,"00")&amp;"i"&amp;IF(ДАННЫЕ!$AH205,"1"&amp;ДАННЫЕ!$AH205,"00")&amp;"r"&amp;IF(ДАННЫЕ!$AL205,"1"&amp;ДАННЫЕ!$AL205,"00")&amp;"m"&amp;IF(ДАННЫЕ!$AI205,"1"&amp;ДАННЫЕ!$AI205,"00")&amp;"hS"&amp;IF(ДАННЫЕ!$AJ205,"1"&amp;ДАННЫЕ!$AJ205,"00")&amp;"hZ"&amp;IF(ДАННЫЕ!$AK205,"1"&amp;ДАННЫЕ!$AK205,"00")&amp;"p"&amp;IF(ДАННЫЕ!$AP205,"1"&amp;ДАННЫЕ!$AP205,"00")&amp;"k"&amp;IF(ДАННЫЕ!$AQ205,"1"&amp;ДАННЫЕ!$AQ205,"00")&amp;"z"&amp;IF(ДАННЫЕ!$AR205,"1"&amp;ДАННЫЕ!$AR205,"00")&amp;"j"&amp;IF(ДАННЫЕ!$AM205,"1"&amp;ДАННЫЕ!$AM205,"00")&amp;"n"&amp;IF(ДАННЫЕ!$AN205,"1"&amp;ДАННЫЕ!$AN205,"00")&amp;"E"&amp;ДАННЫЕ!BI205&amp;"L"&amp;ДАННЫЕ!AO205&amp;"h"&amp;IF(ДАННЫЕ!$AU205&gt;0,1,0)&amp;"v"&amp;IF(ДАННЫЕ!$AW205&gt;0,1,0)&amp;"a"&amp;IF(ДАННЫЕ!$AS205,"1"&amp;ДАННЫЕ!$AS205,"00")&amp;"s"&amp;IF(ДАННЫЕ!$AT205,"1"&amp;ДАННЫЕ!$AT205,"00")&amp;"u"&amp;IF(ДАННЫЕ!$CJ205&gt;0,1,0)&amp;"y"&amp;B205&amp;"d"&amp;H205&amp;"e"&amp;F205&amp;G205</f>
        <v>x0w00t00f00b00g00c00i00r00m00hS00hZ00p00k00z00j00n00ELh0v0a00s00u0y0de</v>
      </c>
      <c r="L205" s="28" t="str">
        <f ca="1">ДАННЫЕ!$I205&amp;"VN"&amp;IF(ДАННЫЕ!AW205&gt;0,11,10)&amp;"CD"&amp;IF(ДАННЫЕ!BF205&gt;500,16,IF(ДАННЫЕ!BF205&gt;350,15,IF(ДАННЫЕ!BF205&gt;=200,14,IF(ДАННЫЕ!BF205&gt;=100,13,IF(ДАННЫЕ!BF205&gt;=50,12,IF(ДАННЫЕ!BF205&gt;0,11,10))))))&amp;"AR"&amp;IF(ДАННЫЕ!BX205&gt;0,1,0)&amp;"GD"&amp;B205&amp;"VV"&amp;IF(E205&gt;=5,IF(E205&lt;18,1,0),0)</f>
        <v>VN10CD10AR0GD0VV0</v>
      </c>
      <c r="M205" s="28" t="str">
        <f>ДАННЫЕ!$I205&amp;"b"&amp;ДАННЫЕ!$BI205&amp;"r"&amp;ДАННЫЕ!$BJ205&amp;"CD"&amp;IF(ДАННЫЕ!BF205&gt;0,IF(ДАННЫЕ!BF205&lt;200,1,IF(ДАННЫЕ!BF205&lt;350,2,3)),0)&amp;"h"&amp;IF(ДАННЫЕ!$BK205+ДАННЫЕ!$BL205+ДАННЫЕ!$BM205&gt;0,1,0)&amp;"x"&amp;ДАННЫЕ!$BK205&amp;"y"&amp;ДАННЫЕ!$BL205&amp;"z"&amp;ДАННЫЕ!$BM205&amp;"c"&amp;IF(ДАННЫЕ!$BK205+ДАННЫЕ!$BL205+ДАННЫЕ!$BM205=3,1,0)&amp;"a"&amp;IF(ДАННЫЕ!$BQ205+ДАННЫЕ!$BR205&gt;0,1,0)&amp;"d"&amp;ДАННЫЕ!$BQ205&amp;"v"&amp;ДАННЫЕ!$BR205&amp;"p"&amp;ДАННЫЕ!$BS205&amp;"n"&amp;ДАННЫЕ!$BU205&amp;"t"&amp;ДАННЫЕ!$BV205&amp;"o"&amp;ДАННЫЕ!$BT205&amp;"l"&amp;IF(ДАННЫЕ!$BN205&gt;0,1,0)&amp;ДАННЫЕ!$BN205&amp;"g"&amp;ДАННЫЕ!$BO205&amp;"s"&amp;ДАННЫЕ!$BP205&amp;"DZ"&amp;IF(ДАННЫЕ!B205-ДАННЫЕ!G205 &lt; 60,IF(ДАННЫЕ!B205-ДАННЫЕ!G205 &gt;= 0,1,0),0)&amp;"u"&amp;IF(ДАННЫЕ!$CJ205&gt;0,1,0)</f>
        <v>brCD0h0xyzc0a0dvpntol0gsDZ1u0</v>
      </c>
      <c r="N205" s="28" t="str">
        <f ca="1">ДАННЫЕ!$F205&amp;ДАННЫЕ!$I205&amp;"g"&amp;B205&amp;"cf"&amp;D205&amp;"a"&amp;IF(ДАННЫЕ!$BX205&gt;0,1,0)&amp;IF(ДАННЫЕ!$BF205&gt;500,1,IF(ДАННЫЕ!$BF205&gt;350,2,IF(ДАННЫЕ!$BF205&gt;=200,3,IF(ДАННЫЕ!$BF205&gt;=100,4,IF(ДАННЫЕ!$BF205&gt;=50,5,IF(ДАННЫЕ!$BF205&lt;50,6,0))))))&amp;"AR"&amp;IF(DATEDIF(ДАННЫЕ!$BX205,ДАННЫЕ!$F$1,"y")&gt;1,1,0)&amp;"VG"&amp;IF(ДАННЫЕ!$BH205="0",1,0)&amp;"o"&amp;IF(T205+ДАННЫЕ!$AF205+ДАННЫЕ!$AG205+ДАННЫЕ!$AH205+ДАННЫЕ!$AI205+ДАННЫЕ!$AJ205+ДАННЫЕ!$AP205+ДАННЫЕ!$AQ205+ДАННЫЕ!$AR205+ДАННЫЕ!$AU205+ДАННЫЕ!$AW205+ДАННЫЕ!$AS205+ДАННЫЕ!$AT205&gt;0,1,0)&amp;"x"&amp;ДАННЫЕ!$AG205&amp;"p"&amp;IF(ДАННЫЕ!$BY205&gt;0,1,0)&amp;"v"&amp;IF(ДАННЫЕ!$BZ205&gt;0,1,0)&amp;"n"&amp;ДАННЫЕ!$CA205&amp;"t"&amp;ДАННЫЕ!$AY205&amp;"k"&amp;ДАННЫЕ!$CB205&amp;"q"&amp;ДАННЫЕ!$CC205&amp;"w"&amp;ДАННЫЕ!$CD205&amp;"e"&amp;ДАННЫЕ!$CE205&amp;"m"&amp;ДАННЫЕ!$CF205&amp;"c"&amp;ДАННЫЕ!$CG205&amp;"z"&amp;ДАННЫЕ!$CH205&amp;"d"&amp;IF(H205=4,1,0)&amp;"s"&amp;IF(ДАННЫЕ!$J205=1,0,1)&amp;"u"&amp;IF(ДАННЫЕ!$CJ205&gt;0,1,0)</f>
        <v>g0cf0a06AR1VG0o0xp0v0ntkqwemczd0s1u0</v>
      </c>
      <c r="O205" s="28" t="str">
        <f>ДАННЫЕ!$I205&amp;"g"&amp;B205&amp;A205&amp;"f"&amp;P205&amp;"c"&amp;IF(ДАННЫЕ!$U205&gt;0,1,0)&amp;"s"&amp;IF(ДАННЫЕ!$Q205&gt;0,IF(YEAR(ДАННЫЕ!$F$1)=YEAR(ДАННЫЕ!$Q205),IF(MONTH(ДАННЫЕ!$F$1)=MONTH(ДАННЫЕ!$Q205),111,11),1),0)&amp;"i"&amp;IF(ДАННЫЕ!$R205+ДАННЫЕ!$S205+ДАННЫЕ!$T205=0,0,1)&amp;"h"&amp;IF(ДАННЫЕ!$P205&gt;0,1,0)&amp;"p"&amp;IF(ДАННЫЕ!$CI205&gt;0,IF(YEAR(ДАННЫЕ!$F$1)=YEAR(ДАННЫЕ!$CI205),IF(MONTH(ДАННЫЕ!$F$1)=MONTH(ДАННЫЕ!$CI205),111,11),1),0)&amp;"d"&amp;IF(ДАННЫЕ!$CJ205&gt;0,IF(YEAR(ДАННЫЕ!$F$1)=YEAR(ДАННЫЕ!$CJ205),IF(MONTH(ДАННЫЕ!$F$1)=MONTH(ДАННЫЕ!$CJ205),111,11),1),0)&amp;"o"&amp;IF(ДАННЫЕ!$CK205&gt;0,IF(MONTH(ДАННЫЕ!$F$1)=MONTH(ДАННЫЕ!$CK205),111,11),0)&amp;"v"&amp;IF(ДАННЫЕ!$BE205&gt;0,IF(MONTH(ДАННЫЕ!$F$1)=MONTH(ДАННЫЕ!$BE205),111,11),0)</f>
        <v>g00f0c0s0i0h0p0d0o0v0</v>
      </c>
      <c r="P205" s="15">
        <f t="shared" si="11"/>
        <v>0</v>
      </c>
      <c r="Q205" s="15">
        <f>IF(ДАННЫЕ!$F$1&gt;ДАННЫЕ!$N205,IF(YEAR(ДАННЫЕ!$F$1)=YEAR(ДАННЫЕ!M205),1,0),0)</f>
        <v>0</v>
      </c>
      <c r="R205" s="15">
        <f>IF(ДАННЫЕ!$F$1&gt;ДАННЫЕ!$N205,IF(YEAR(ДАННЫЕ!$F$1)=YEAR(ДАННЫЕ!N205),1,0),0)</f>
        <v>0</v>
      </c>
      <c r="S205" s="15">
        <f>IF(ДАННЫЕ!$AA205="2А",1,IF(ДАННЫЕ!$AA205="2Б",2,IF(ДАННЫЕ!$AA205="2В",3,IF(ДАННЫЕ!$AA205=3,4,IF(ДАННЫЕ!$AA205="4А",5,IF(ДАННЫЕ!$AA205="4Б",6,IF(ДАННЫЕ!$AA205="4В",7,IF(ДАННЫЕ!$AA205=5,8,0))))))))</f>
        <v>0</v>
      </c>
      <c r="T205" s="15">
        <f>IF(OR(ДАННЫЕ!$AC205=2,ДАННЫЕ!$AD205=2,ДАННЫЕ!$AE205=2),2,IF(OR(ДАННЫЕ!$AC205=1,ДАННЫЕ!$AD205=1,ДАННЫЕ!$AE205=1),1,0))</f>
        <v>0</v>
      </c>
    </row>
    <row r="206" spans="1:20" ht="15" customHeight="1" x14ac:dyDescent="0.2">
      <c r="A206" s="78">
        <f>IF(B206&gt;0,IF(MONTH(ДАННЫЕ!$F$1)=MONTH(ДАННЫЕ!$B206),1,0),0)</f>
        <v>0</v>
      </c>
      <c r="B206" s="14">
        <f>IF(ДАННЫЕ!$B206&gt;0,IF(YEAR(ДАННЫЕ!$F$1)=YEAR(ДАННЫЕ!$B206),1,0),0)</f>
        <v>0</v>
      </c>
      <c r="C206" s="14">
        <f>IF(ДАННЫЕ!$CM206&gt;0,IF(YEAR(ДАННЫЕ!$F$1)=YEAR(ДАННЫЕ!$CM206),1,0),0)</f>
        <v>0</v>
      </c>
      <c r="D206" s="14">
        <f>IF(ДАННЫЕ!$CJ206&gt;0,IF(ДАННЫЕ!$CL206&gt;ДАННЫЕ!$F$1,1,IF(ДАННЫЕ!$CL206&gt;0,0,1)),0)</f>
        <v>0</v>
      </c>
      <c r="E206" s="43" t="str">
        <f ca="1">IF(ДАННЫЕ!$F$1&gt;0,IF(ДАННЫЕ!$G206&gt;0,DATEDIF(ДАННЫЕ!$G206,ДАННЫЕ!$F$1,"y"),""),IF(ДАННЫЕ!$G206&gt;0,DATEDIF(ДАННЫЕ!$G206,TODAY(),"y"),""))</f>
        <v/>
      </c>
      <c r="F206" s="43" t="str">
        <f xml:space="preserve"> IF(ДАННЫЕ!$F206="М",IF(E206&gt;=18,IF(E206&lt;60,1,""),""),"")&amp;IF(ДАННЫЕ!$F206="Ж",IF(E206&gt;=18,IF(E206&lt;55,1,""),""),"")</f>
        <v/>
      </c>
      <c r="G206" s="43" t="str">
        <f xml:space="preserve"> IF(ДАННЫЕ!$F206="М",IF(E206&gt;=60,2,""),"")&amp;IF(ДАННЫЕ!$F206="Ж",IF(E206&gt;=55,2,""),"")</f>
        <v/>
      </c>
      <c r="H206" s="43" t="str">
        <f t="shared" ca="1" si="9"/>
        <v/>
      </c>
      <c r="I206" s="43" t="str">
        <f t="shared" ca="1" si="10"/>
        <v>03</v>
      </c>
      <c r="J206" s="28" t="str">
        <f ca="1">ДАННЫЕ!$F206&amp;H206&amp;I206&amp;ДАННЫЕ!$I206&amp;"m"&amp;IF(ДАННЫЕ!$I206&gt;0,IF(ДАННЫЕ!$J206&gt;0,0,1),"")&amp;"f"&amp;IF(ДАННЫЕ!$R206&gt;0,IF(YEAR(ДАННЫЕ!$F$1)=YEAR(ДАННЫЕ!$R206),1,0),0)&amp;"z"&amp;ДАННЫЕ!$R206&amp;"p"&amp;ДАННЫЕ!$S206&amp;"i"&amp;ДАННЫЕ!$T206&amp;"h"&amp;ДАННЫЕ!$K206&amp;"be"&amp;ДАННЫЕ!$BI206&amp;"CD"&amp;IF(ДАННЫЕ!BF206&gt;500,4,IF(ДАННЫЕ!BF206&gt;350,3,IF(ДАННЫЕ!BF206&gt;200,2,IF(ДАННЫЕ!BF206&gt;0,1,0))))&amp;"g"&amp;B206&amp;"d"&amp;H206&amp;"l"&amp;ДАННЫЕ!AT206&amp;"a"&amp;ДАННЫЕ!$V206&amp;"v"&amp;R206&amp;"k"&amp;ДАННЫЕ!$U206&amp;"s"&amp;ДАННЫЕ!$Y206&amp;"t"&amp;ДАННЫЕ!$X206&amp;"b"&amp;IF(ДАННЫЕ!$Q206&gt;1,1,0)&amp;"PP"&amp;ДАННЫЕ!Z206&amp;"c"&amp;S206&amp;"x"&amp;IF(ДАННЫЕ!$BY206&gt;0,IF(YEAR(ДАННЫЕ!$F$1)=YEAR(ДАННЫЕ!$BY206),1,0),0)&amp;"n"&amp;IF(ДАННЫЕ!$BZ206&gt;0,IF(YEAR(ДАННЫЕ!$F$1)=YEAR(ДАННЫЕ!$BZ206),1,0),0)&amp;"u"&amp;D206&amp;"z"&amp;IF(ДАННЫЕ!$CL206&gt;0,IF(YEAR(ДАННЫЕ!$F$1)&gt;YEAR(ДАННЫЕ!$CL206),11,12),0)</f>
        <v>03mf0zpihbeCD0g0dlav0kstb0PPc0x0n0u0z0</v>
      </c>
      <c r="K206" s="28" t="str">
        <f ca="1">ДАННЫЕ!$I206&amp;"x"&amp;B206&amp;"w"&amp;IF(T206+ДАННЫЕ!AD206+ДАННЫЕ!AE206+ДАННЫЕ!AF206+ДАННЫЕ!AG206+ДАННЫЕ!AH206+ДАННЫЕ!$AL206+ДАННЫЕ!AI206+ДАННЫЕ!AJ206+ДАННЫЕ!AK206+ДАННЫЕ!AP206+ДАННЫЕ!AQ206+ДАННЫЕ!AR206+ДАННЫЕ!$AM206+ДАННЫЕ!$AN206+ДАННЫЕ!AS206+ДАННЫЕ!AT206&gt;0,1,0)&amp;IF(OR(T206=2,ДАННЫЕ!AD206=2,ДАННЫЕ!AE206=2,ДАННЫЕ!AF206=2,ДАННЫЕ!AG206=2,ДАННЫЕ!AH206=2,ДАННЫЕ!$AL206=2,ДАННЫЕ!AI206=2,ДАННЫЕ!AJ206=2,ДАННЫЕ!AK206=2,ДАННЫЕ!AP206=2,ДАННЫЕ!AQ206=2,ДАННЫЕ!AR206=2,ДАННЫЕ!$AM206=2,ДАННЫЕ!$AN206=2,ДАННЫЕ!AS206=2,ДАННЫЕ!AT206=2),2,0)&amp;"t"&amp;IF(T206&gt;0,"1"&amp;T206,"00")&amp;"f"&amp;IF(ДАННЫЕ!$AC206,"1"&amp;ДАННЫЕ!$AC206,"00")&amp;"b"&amp;IF(ДАННЫЕ!$AD206,"1"&amp;ДАННЫЕ!$AD206,"00")&amp;"g"&amp;IF(ДАННЫЕ!$AF206,"1"&amp;ДАННЫЕ!$AF206,"00")&amp;"c"&amp;IF(ДАННЫЕ!$AG206,"1"&amp;ДАННЫЕ!$AG206,"00")&amp;"i"&amp;IF(ДАННЫЕ!$AH206,"1"&amp;ДАННЫЕ!$AH206,"00")&amp;"r"&amp;IF(ДАННЫЕ!$AL206,"1"&amp;ДАННЫЕ!$AL206,"00")&amp;"m"&amp;IF(ДАННЫЕ!$AI206,"1"&amp;ДАННЫЕ!$AI206,"00")&amp;"hS"&amp;IF(ДАННЫЕ!$AJ206,"1"&amp;ДАННЫЕ!$AJ206,"00")&amp;"hZ"&amp;IF(ДАННЫЕ!$AK206,"1"&amp;ДАННЫЕ!$AK206,"00")&amp;"p"&amp;IF(ДАННЫЕ!$AP206,"1"&amp;ДАННЫЕ!$AP206,"00")&amp;"k"&amp;IF(ДАННЫЕ!$AQ206,"1"&amp;ДАННЫЕ!$AQ206,"00")&amp;"z"&amp;IF(ДАННЫЕ!$AR206,"1"&amp;ДАННЫЕ!$AR206,"00")&amp;"j"&amp;IF(ДАННЫЕ!$AM206,"1"&amp;ДАННЫЕ!$AM206,"00")&amp;"n"&amp;IF(ДАННЫЕ!$AN206,"1"&amp;ДАННЫЕ!$AN206,"00")&amp;"E"&amp;ДАННЫЕ!BI206&amp;"L"&amp;ДАННЫЕ!AO206&amp;"h"&amp;IF(ДАННЫЕ!$AU206&gt;0,1,0)&amp;"v"&amp;IF(ДАННЫЕ!$AW206&gt;0,1,0)&amp;"a"&amp;IF(ДАННЫЕ!$AS206,"1"&amp;ДАННЫЕ!$AS206,"00")&amp;"s"&amp;IF(ДАННЫЕ!$AT206,"1"&amp;ДАННЫЕ!$AT206,"00")&amp;"u"&amp;IF(ДАННЫЕ!$CJ206&gt;0,1,0)&amp;"y"&amp;B206&amp;"d"&amp;H206&amp;"e"&amp;F206&amp;G206</f>
        <v>x0w00t00f00b00g00c00i00r00m00hS00hZ00p00k00z00j00n00ELh0v0a00s00u0y0de</v>
      </c>
      <c r="L206" s="28" t="str">
        <f ca="1">ДАННЫЕ!$I206&amp;"VN"&amp;IF(ДАННЫЕ!AW206&gt;0,11,10)&amp;"CD"&amp;IF(ДАННЫЕ!BF206&gt;500,16,IF(ДАННЫЕ!BF206&gt;350,15,IF(ДАННЫЕ!BF206&gt;=200,14,IF(ДАННЫЕ!BF206&gt;=100,13,IF(ДАННЫЕ!BF206&gt;=50,12,IF(ДАННЫЕ!BF206&gt;0,11,10))))))&amp;"AR"&amp;IF(ДАННЫЕ!BX206&gt;0,1,0)&amp;"GD"&amp;B206&amp;"VV"&amp;IF(E206&gt;=5,IF(E206&lt;18,1,0),0)</f>
        <v>VN10CD10AR0GD0VV0</v>
      </c>
      <c r="M206" s="28" t="str">
        <f>ДАННЫЕ!$I206&amp;"b"&amp;ДАННЫЕ!$BI206&amp;"r"&amp;ДАННЫЕ!$BJ206&amp;"CD"&amp;IF(ДАННЫЕ!BF206&gt;0,IF(ДАННЫЕ!BF206&lt;200,1,IF(ДАННЫЕ!BF206&lt;350,2,3)),0)&amp;"h"&amp;IF(ДАННЫЕ!$BK206+ДАННЫЕ!$BL206+ДАННЫЕ!$BM206&gt;0,1,0)&amp;"x"&amp;ДАННЫЕ!$BK206&amp;"y"&amp;ДАННЫЕ!$BL206&amp;"z"&amp;ДАННЫЕ!$BM206&amp;"c"&amp;IF(ДАННЫЕ!$BK206+ДАННЫЕ!$BL206+ДАННЫЕ!$BM206=3,1,0)&amp;"a"&amp;IF(ДАННЫЕ!$BQ206+ДАННЫЕ!$BR206&gt;0,1,0)&amp;"d"&amp;ДАННЫЕ!$BQ206&amp;"v"&amp;ДАННЫЕ!$BR206&amp;"p"&amp;ДАННЫЕ!$BS206&amp;"n"&amp;ДАННЫЕ!$BU206&amp;"t"&amp;ДАННЫЕ!$BV206&amp;"o"&amp;ДАННЫЕ!$BT206&amp;"l"&amp;IF(ДАННЫЕ!$BN206&gt;0,1,0)&amp;ДАННЫЕ!$BN206&amp;"g"&amp;ДАННЫЕ!$BO206&amp;"s"&amp;ДАННЫЕ!$BP206&amp;"DZ"&amp;IF(ДАННЫЕ!B206-ДАННЫЕ!G206 &lt; 60,IF(ДАННЫЕ!B206-ДАННЫЕ!G206 &gt;= 0,1,0),0)&amp;"u"&amp;IF(ДАННЫЕ!$CJ206&gt;0,1,0)</f>
        <v>brCD0h0xyzc0a0dvpntol0gsDZ1u0</v>
      </c>
      <c r="N206" s="28" t="str">
        <f ca="1">ДАННЫЕ!$F206&amp;ДАННЫЕ!$I206&amp;"g"&amp;B206&amp;"cf"&amp;D206&amp;"a"&amp;IF(ДАННЫЕ!$BX206&gt;0,1,0)&amp;IF(ДАННЫЕ!$BF206&gt;500,1,IF(ДАННЫЕ!$BF206&gt;350,2,IF(ДАННЫЕ!$BF206&gt;=200,3,IF(ДАННЫЕ!$BF206&gt;=100,4,IF(ДАННЫЕ!$BF206&gt;=50,5,IF(ДАННЫЕ!$BF206&lt;50,6,0))))))&amp;"AR"&amp;IF(DATEDIF(ДАННЫЕ!$BX206,ДАННЫЕ!$F$1,"y")&gt;1,1,0)&amp;"VG"&amp;IF(ДАННЫЕ!$BH206="0",1,0)&amp;"o"&amp;IF(T206+ДАННЫЕ!$AF206+ДАННЫЕ!$AG206+ДАННЫЕ!$AH206+ДАННЫЕ!$AI206+ДАННЫЕ!$AJ206+ДАННЫЕ!$AP206+ДАННЫЕ!$AQ206+ДАННЫЕ!$AR206+ДАННЫЕ!$AU206+ДАННЫЕ!$AW206+ДАННЫЕ!$AS206+ДАННЫЕ!$AT206&gt;0,1,0)&amp;"x"&amp;ДАННЫЕ!$AG206&amp;"p"&amp;IF(ДАННЫЕ!$BY206&gt;0,1,0)&amp;"v"&amp;IF(ДАННЫЕ!$BZ206&gt;0,1,0)&amp;"n"&amp;ДАННЫЕ!$CA206&amp;"t"&amp;ДАННЫЕ!$AY206&amp;"k"&amp;ДАННЫЕ!$CB206&amp;"q"&amp;ДАННЫЕ!$CC206&amp;"w"&amp;ДАННЫЕ!$CD206&amp;"e"&amp;ДАННЫЕ!$CE206&amp;"m"&amp;ДАННЫЕ!$CF206&amp;"c"&amp;ДАННЫЕ!$CG206&amp;"z"&amp;ДАННЫЕ!$CH206&amp;"d"&amp;IF(H206=4,1,0)&amp;"s"&amp;IF(ДАННЫЕ!$J206=1,0,1)&amp;"u"&amp;IF(ДАННЫЕ!$CJ206&gt;0,1,0)</f>
        <v>g0cf0a06AR1VG0o0xp0v0ntkqwemczd0s1u0</v>
      </c>
      <c r="O206" s="28" t="str">
        <f>ДАННЫЕ!$I206&amp;"g"&amp;B206&amp;A206&amp;"f"&amp;P206&amp;"c"&amp;IF(ДАННЫЕ!$U206&gt;0,1,0)&amp;"s"&amp;IF(ДАННЫЕ!$Q206&gt;0,IF(YEAR(ДАННЫЕ!$F$1)=YEAR(ДАННЫЕ!$Q206),IF(MONTH(ДАННЫЕ!$F$1)=MONTH(ДАННЫЕ!$Q206),111,11),1),0)&amp;"i"&amp;IF(ДАННЫЕ!$R206+ДАННЫЕ!$S206+ДАННЫЕ!$T206=0,0,1)&amp;"h"&amp;IF(ДАННЫЕ!$P206&gt;0,1,0)&amp;"p"&amp;IF(ДАННЫЕ!$CI206&gt;0,IF(YEAR(ДАННЫЕ!$F$1)=YEAR(ДАННЫЕ!$CI206),IF(MONTH(ДАННЫЕ!$F$1)=MONTH(ДАННЫЕ!$CI206),111,11),1),0)&amp;"d"&amp;IF(ДАННЫЕ!$CJ206&gt;0,IF(YEAR(ДАННЫЕ!$F$1)=YEAR(ДАННЫЕ!$CJ206),IF(MONTH(ДАННЫЕ!$F$1)=MONTH(ДАННЫЕ!$CJ206),111,11),1),0)&amp;"o"&amp;IF(ДАННЫЕ!$CK206&gt;0,IF(MONTH(ДАННЫЕ!$F$1)=MONTH(ДАННЫЕ!$CK206),111,11),0)&amp;"v"&amp;IF(ДАННЫЕ!$BE206&gt;0,IF(MONTH(ДАННЫЕ!$F$1)=MONTH(ДАННЫЕ!$BE206),111,11),0)</f>
        <v>g00f0c0s0i0h0p0d0o0v0</v>
      </c>
      <c r="P206" s="15">
        <f t="shared" si="11"/>
        <v>0</v>
      </c>
      <c r="Q206" s="15">
        <f>IF(ДАННЫЕ!$F$1&gt;ДАННЫЕ!$N206,IF(YEAR(ДАННЫЕ!$F$1)=YEAR(ДАННЫЕ!M206),1,0),0)</f>
        <v>0</v>
      </c>
      <c r="R206" s="15">
        <f>IF(ДАННЫЕ!$F$1&gt;ДАННЫЕ!$N206,IF(YEAR(ДАННЫЕ!$F$1)=YEAR(ДАННЫЕ!N206),1,0),0)</f>
        <v>0</v>
      </c>
      <c r="S206" s="15">
        <f>IF(ДАННЫЕ!$AA206="2А",1,IF(ДАННЫЕ!$AA206="2Б",2,IF(ДАННЫЕ!$AA206="2В",3,IF(ДАННЫЕ!$AA206=3,4,IF(ДАННЫЕ!$AA206="4А",5,IF(ДАННЫЕ!$AA206="4Б",6,IF(ДАННЫЕ!$AA206="4В",7,IF(ДАННЫЕ!$AA206=5,8,0))))))))</f>
        <v>0</v>
      </c>
      <c r="T206" s="15">
        <f>IF(OR(ДАННЫЕ!$AC206=2,ДАННЫЕ!$AD206=2,ДАННЫЕ!$AE206=2),2,IF(OR(ДАННЫЕ!$AC206=1,ДАННЫЕ!$AD206=1,ДАННЫЕ!$AE206=1),1,0))</f>
        <v>0</v>
      </c>
    </row>
    <row r="207" spans="1:20" ht="15" customHeight="1" x14ac:dyDescent="0.2">
      <c r="A207" s="78">
        <f>IF(B207&gt;0,IF(MONTH(ДАННЫЕ!$F$1)=MONTH(ДАННЫЕ!$B207),1,0),0)</f>
        <v>0</v>
      </c>
      <c r="B207" s="14">
        <f>IF(ДАННЫЕ!$B207&gt;0,IF(YEAR(ДАННЫЕ!$F$1)=YEAR(ДАННЫЕ!$B207),1,0),0)</f>
        <v>0</v>
      </c>
      <c r="C207" s="14">
        <f>IF(ДАННЫЕ!$CM207&gt;0,IF(YEAR(ДАННЫЕ!$F$1)=YEAR(ДАННЫЕ!$CM207),1,0),0)</f>
        <v>0</v>
      </c>
      <c r="D207" s="14">
        <f>IF(ДАННЫЕ!$CJ207&gt;0,IF(ДАННЫЕ!$CL207&gt;ДАННЫЕ!$F$1,1,IF(ДАННЫЕ!$CL207&gt;0,0,1)),0)</f>
        <v>0</v>
      </c>
      <c r="E207" s="43" t="str">
        <f ca="1">IF(ДАННЫЕ!$F$1&gt;0,IF(ДАННЫЕ!$G207&gt;0,DATEDIF(ДАННЫЕ!$G207,ДАННЫЕ!$F$1,"y"),""),IF(ДАННЫЕ!$G207&gt;0,DATEDIF(ДАННЫЕ!$G207,TODAY(),"y"),""))</f>
        <v/>
      </c>
      <c r="F207" s="43" t="str">
        <f xml:space="preserve"> IF(ДАННЫЕ!$F207="М",IF(E207&gt;=18,IF(E207&lt;60,1,""),""),"")&amp;IF(ДАННЫЕ!$F207="Ж",IF(E207&gt;=18,IF(E207&lt;55,1,""),""),"")</f>
        <v/>
      </c>
      <c r="G207" s="43" t="str">
        <f xml:space="preserve"> IF(ДАННЫЕ!$F207="М",IF(E207&gt;=60,2,""),"")&amp;IF(ДАННЫЕ!$F207="Ж",IF(E207&gt;=55,2,""),"")</f>
        <v/>
      </c>
      <c r="H207" s="43" t="str">
        <f t="shared" ca="1" si="9"/>
        <v/>
      </c>
      <c r="I207" s="43" t="str">
        <f t="shared" ca="1" si="10"/>
        <v>03</v>
      </c>
      <c r="J207" s="28" t="str">
        <f ca="1">ДАННЫЕ!$F207&amp;H207&amp;I207&amp;ДАННЫЕ!$I207&amp;"m"&amp;IF(ДАННЫЕ!$I207&gt;0,IF(ДАННЫЕ!$J207&gt;0,0,1),"")&amp;"f"&amp;IF(ДАННЫЕ!$R207&gt;0,IF(YEAR(ДАННЫЕ!$F$1)=YEAR(ДАННЫЕ!$R207),1,0),0)&amp;"z"&amp;ДАННЫЕ!$R207&amp;"p"&amp;ДАННЫЕ!$S207&amp;"i"&amp;ДАННЫЕ!$T207&amp;"h"&amp;ДАННЫЕ!$K207&amp;"be"&amp;ДАННЫЕ!$BI207&amp;"CD"&amp;IF(ДАННЫЕ!BF207&gt;500,4,IF(ДАННЫЕ!BF207&gt;350,3,IF(ДАННЫЕ!BF207&gt;200,2,IF(ДАННЫЕ!BF207&gt;0,1,0))))&amp;"g"&amp;B207&amp;"d"&amp;H207&amp;"l"&amp;ДАННЫЕ!AT207&amp;"a"&amp;ДАННЫЕ!$V207&amp;"v"&amp;R207&amp;"k"&amp;ДАННЫЕ!$U207&amp;"s"&amp;ДАННЫЕ!$Y207&amp;"t"&amp;ДАННЫЕ!$X207&amp;"b"&amp;IF(ДАННЫЕ!$Q207&gt;1,1,0)&amp;"PP"&amp;ДАННЫЕ!Z207&amp;"c"&amp;S207&amp;"x"&amp;IF(ДАННЫЕ!$BY207&gt;0,IF(YEAR(ДАННЫЕ!$F$1)=YEAR(ДАННЫЕ!$BY207),1,0),0)&amp;"n"&amp;IF(ДАННЫЕ!$BZ207&gt;0,IF(YEAR(ДАННЫЕ!$F$1)=YEAR(ДАННЫЕ!$BZ207),1,0),0)&amp;"u"&amp;D207&amp;"z"&amp;IF(ДАННЫЕ!$CL207&gt;0,IF(YEAR(ДАННЫЕ!$F$1)&gt;YEAR(ДАННЫЕ!$CL207),11,12),0)</f>
        <v>03mf0zpihbeCD0g0dlav0kstb0PPc0x0n0u0z0</v>
      </c>
      <c r="K207" s="28" t="str">
        <f ca="1">ДАННЫЕ!$I207&amp;"x"&amp;B207&amp;"w"&amp;IF(T207+ДАННЫЕ!AD207+ДАННЫЕ!AE207+ДАННЫЕ!AF207+ДАННЫЕ!AG207+ДАННЫЕ!AH207+ДАННЫЕ!$AL207+ДАННЫЕ!AI207+ДАННЫЕ!AJ207+ДАННЫЕ!AK207+ДАННЫЕ!AP207+ДАННЫЕ!AQ207+ДАННЫЕ!AR207+ДАННЫЕ!$AM207+ДАННЫЕ!$AN207+ДАННЫЕ!AS207+ДАННЫЕ!AT207&gt;0,1,0)&amp;IF(OR(T207=2,ДАННЫЕ!AD207=2,ДАННЫЕ!AE207=2,ДАННЫЕ!AF207=2,ДАННЫЕ!AG207=2,ДАННЫЕ!AH207=2,ДАННЫЕ!$AL207=2,ДАННЫЕ!AI207=2,ДАННЫЕ!AJ207=2,ДАННЫЕ!AK207=2,ДАННЫЕ!AP207=2,ДАННЫЕ!AQ207=2,ДАННЫЕ!AR207=2,ДАННЫЕ!$AM207=2,ДАННЫЕ!$AN207=2,ДАННЫЕ!AS207=2,ДАННЫЕ!AT207=2),2,0)&amp;"t"&amp;IF(T207&gt;0,"1"&amp;T207,"00")&amp;"f"&amp;IF(ДАННЫЕ!$AC207,"1"&amp;ДАННЫЕ!$AC207,"00")&amp;"b"&amp;IF(ДАННЫЕ!$AD207,"1"&amp;ДАННЫЕ!$AD207,"00")&amp;"g"&amp;IF(ДАННЫЕ!$AF207,"1"&amp;ДАННЫЕ!$AF207,"00")&amp;"c"&amp;IF(ДАННЫЕ!$AG207,"1"&amp;ДАННЫЕ!$AG207,"00")&amp;"i"&amp;IF(ДАННЫЕ!$AH207,"1"&amp;ДАННЫЕ!$AH207,"00")&amp;"r"&amp;IF(ДАННЫЕ!$AL207,"1"&amp;ДАННЫЕ!$AL207,"00")&amp;"m"&amp;IF(ДАННЫЕ!$AI207,"1"&amp;ДАННЫЕ!$AI207,"00")&amp;"hS"&amp;IF(ДАННЫЕ!$AJ207,"1"&amp;ДАННЫЕ!$AJ207,"00")&amp;"hZ"&amp;IF(ДАННЫЕ!$AK207,"1"&amp;ДАННЫЕ!$AK207,"00")&amp;"p"&amp;IF(ДАННЫЕ!$AP207,"1"&amp;ДАННЫЕ!$AP207,"00")&amp;"k"&amp;IF(ДАННЫЕ!$AQ207,"1"&amp;ДАННЫЕ!$AQ207,"00")&amp;"z"&amp;IF(ДАННЫЕ!$AR207,"1"&amp;ДАННЫЕ!$AR207,"00")&amp;"j"&amp;IF(ДАННЫЕ!$AM207,"1"&amp;ДАННЫЕ!$AM207,"00")&amp;"n"&amp;IF(ДАННЫЕ!$AN207,"1"&amp;ДАННЫЕ!$AN207,"00")&amp;"E"&amp;ДАННЫЕ!BI207&amp;"L"&amp;ДАННЫЕ!AO207&amp;"h"&amp;IF(ДАННЫЕ!$AU207&gt;0,1,0)&amp;"v"&amp;IF(ДАННЫЕ!$AW207&gt;0,1,0)&amp;"a"&amp;IF(ДАННЫЕ!$AS207,"1"&amp;ДАННЫЕ!$AS207,"00")&amp;"s"&amp;IF(ДАННЫЕ!$AT207,"1"&amp;ДАННЫЕ!$AT207,"00")&amp;"u"&amp;IF(ДАННЫЕ!$CJ207&gt;0,1,0)&amp;"y"&amp;B207&amp;"d"&amp;H207&amp;"e"&amp;F207&amp;G207</f>
        <v>x0w00t00f00b00g00c00i00r00m00hS00hZ00p00k00z00j00n00ELh0v0a00s00u0y0de</v>
      </c>
      <c r="L207" s="28" t="str">
        <f ca="1">ДАННЫЕ!$I207&amp;"VN"&amp;IF(ДАННЫЕ!AW207&gt;0,11,10)&amp;"CD"&amp;IF(ДАННЫЕ!BF207&gt;500,16,IF(ДАННЫЕ!BF207&gt;350,15,IF(ДАННЫЕ!BF207&gt;=200,14,IF(ДАННЫЕ!BF207&gt;=100,13,IF(ДАННЫЕ!BF207&gt;=50,12,IF(ДАННЫЕ!BF207&gt;0,11,10))))))&amp;"AR"&amp;IF(ДАННЫЕ!BX207&gt;0,1,0)&amp;"GD"&amp;B207&amp;"VV"&amp;IF(E207&gt;=5,IF(E207&lt;18,1,0),0)</f>
        <v>VN10CD10AR0GD0VV0</v>
      </c>
      <c r="M207" s="28" t="str">
        <f>ДАННЫЕ!$I207&amp;"b"&amp;ДАННЫЕ!$BI207&amp;"r"&amp;ДАННЫЕ!$BJ207&amp;"CD"&amp;IF(ДАННЫЕ!BF207&gt;0,IF(ДАННЫЕ!BF207&lt;200,1,IF(ДАННЫЕ!BF207&lt;350,2,3)),0)&amp;"h"&amp;IF(ДАННЫЕ!$BK207+ДАННЫЕ!$BL207+ДАННЫЕ!$BM207&gt;0,1,0)&amp;"x"&amp;ДАННЫЕ!$BK207&amp;"y"&amp;ДАННЫЕ!$BL207&amp;"z"&amp;ДАННЫЕ!$BM207&amp;"c"&amp;IF(ДАННЫЕ!$BK207+ДАННЫЕ!$BL207+ДАННЫЕ!$BM207=3,1,0)&amp;"a"&amp;IF(ДАННЫЕ!$BQ207+ДАННЫЕ!$BR207&gt;0,1,0)&amp;"d"&amp;ДАННЫЕ!$BQ207&amp;"v"&amp;ДАННЫЕ!$BR207&amp;"p"&amp;ДАННЫЕ!$BS207&amp;"n"&amp;ДАННЫЕ!$BU207&amp;"t"&amp;ДАННЫЕ!$BV207&amp;"o"&amp;ДАННЫЕ!$BT207&amp;"l"&amp;IF(ДАННЫЕ!$BN207&gt;0,1,0)&amp;ДАННЫЕ!$BN207&amp;"g"&amp;ДАННЫЕ!$BO207&amp;"s"&amp;ДАННЫЕ!$BP207&amp;"DZ"&amp;IF(ДАННЫЕ!B207-ДАННЫЕ!G207 &lt; 60,IF(ДАННЫЕ!B207-ДАННЫЕ!G207 &gt;= 0,1,0),0)&amp;"u"&amp;IF(ДАННЫЕ!$CJ207&gt;0,1,0)</f>
        <v>brCD0h0xyzc0a0dvpntol0gsDZ1u0</v>
      </c>
      <c r="N207" s="28" t="str">
        <f ca="1">ДАННЫЕ!$F207&amp;ДАННЫЕ!$I207&amp;"g"&amp;B207&amp;"cf"&amp;D207&amp;"a"&amp;IF(ДАННЫЕ!$BX207&gt;0,1,0)&amp;IF(ДАННЫЕ!$BF207&gt;500,1,IF(ДАННЫЕ!$BF207&gt;350,2,IF(ДАННЫЕ!$BF207&gt;=200,3,IF(ДАННЫЕ!$BF207&gt;=100,4,IF(ДАННЫЕ!$BF207&gt;=50,5,IF(ДАННЫЕ!$BF207&lt;50,6,0))))))&amp;"AR"&amp;IF(DATEDIF(ДАННЫЕ!$BX207,ДАННЫЕ!$F$1,"y")&gt;1,1,0)&amp;"VG"&amp;IF(ДАННЫЕ!$BH207="0",1,0)&amp;"o"&amp;IF(T207+ДАННЫЕ!$AF207+ДАННЫЕ!$AG207+ДАННЫЕ!$AH207+ДАННЫЕ!$AI207+ДАННЫЕ!$AJ207+ДАННЫЕ!$AP207+ДАННЫЕ!$AQ207+ДАННЫЕ!$AR207+ДАННЫЕ!$AU207+ДАННЫЕ!$AW207+ДАННЫЕ!$AS207+ДАННЫЕ!$AT207&gt;0,1,0)&amp;"x"&amp;ДАННЫЕ!$AG207&amp;"p"&amp;IF(ДАННЫЕ!$BY207&gt;0,1,0)&amp;"v"&amp;IF(ДАННЫЕ!$BZ207&gt;0,1,0)&amp;"n"&amp;ДАННЫЕ!$CA207&amp;"t"&amp;ДАННЫЕ!$AY207&amp;"k"&amp;ДАННЫЕ!$CB207&amp;"q"&amp;ДАННЫЕ!$CC207&amp;"w"&amp;ДАННЫЕ!$CD207&amp;"e"&amp;ДАННЫЕ!$CE207&amp;"m"&amp;ДАННЫЕ!$CF207&amp;"c"&amp;ДАННЫЕ!$CG207&amp;"z"&amp;ДАННЫЕ!$CH207&amp;"d"&amp;IF(H207=4,1,0)&amp;"s"&amp;IF(ДАННЫЕ!$J207=1,0,1)&amp;"u"&amp;IF(ДАННЫЕ!$CJ207&gt;0,1,0)</f>
        <v>g0cf0a06AR1VG0o0xp0v0ntkqwemczd0s1u0</v>
      </c>
      <c r="O207" s="28" t="str">
        <f>ДАННЫЕ!$I207&amp;"g"&amp;B207&amp;A207&amp;"f"&amp;P207&amp;"c"&amp;IF(ДАННЫЕ!$U207&gt;0,1,0)&amp;"s"&amp;IF(ДАННЫЕ!$Q207&gt;0,IF(YEAR(ДАННЫЕ!$F$1)=YEAR(ДАННЫЕ!$Q207),IF(MONTH(ДАННЫЕ!$F$1)=MONTH(ДАННЫЕ!$Q207),111,11),1),0)&amp;"i"&amp;IF(ДАННЫЕ!$R207+ДАННЫЕ!$S207+ДАННЫЕ!$T207=0,0,1)&amp;"h"&amp;IF(ДАННЫЕ!$P207&gt;0,1,0)&amp;"p"&amp;IF(ДАННЫЕ!$CI207&gt;0,IF(YEAR(ДАННЫЕ!$F$1)=YEAR(ДАННЫЕ!$CI207),IF(MONTH(ДАННЫЕ!$F$1)=MONTH(ДАННЫЕ!$CI207),111,11),1),0)&amp;"d"&amp;IF(ДАННЫЕ!$CJ207&gt;0,IF(YEAR(ДАННЫЕ!$F$1)=YEAR(ДАННЫЕ!$CJ207),IF(MONTH(ДАННЫЕ!$F$1)=MONTH(ДАННЫЕ!$CJ207),111,11),1),0)&amp;"o"&amp;IF(ДАННЫЕ!$CK207&gt;0,IF(MONTH(ДАННЫЕ!$F$1)=MONTH(ДАННЫЕ!$CK207),111,11),0)&amp;"v"&amp;IF(ДАННЫЕ!$BE207&gt;0,IF(MONTH(ДАННЫЕ!$F$1)=MONTH(ДАННЫЕ!$BE207),111,11),0)</f>
        <v>g00f0c0s0i0h0p0d0o0v0</v>
      </c>
      <c r="P207" s="15">
        <f t="shared" si="11"/>
        <v>0</v>
      </c>
      <c r="Q207" s="15">
        <f>IF(ДАННЫЕ!$F$1&gt;ДАННЫЕ!$N207,IF(YEAR(ДАННЫЕ!$F$1)=YEAR(ДАННЫЕ!M207),1,0),0)</f>
        <v>0</v>
      </c>
      <c r="R207" s="15">
        <f>IF(ДАННЫЕ!$F$1&gt;ДАННЫЕ!$N207,IF(YEAR(ДАННЫЕ!$F$1)=YEAR(ДАННЫЕ!N207),1,0),0)</f>
        <v>0</v>
      </c>
      <c r="S207" s="15">
        <f>IF(ДАННЫЕ!$AA207="2А",1,IF(ДАННЫЕ!$AA207="2Б",2,IF(ДАННЫЕ!$AA207="2В",3,IF(ДАННЫЕ!$AA207=3,4,IF(ДАННЫЕ!$AA207="4А",5,IF(ДАННЫЕ!$AA207="4Б",6,IF(ДАННЫЕ!$AA207="4В",7,IF(ДАННЫЕ!$AA207=5,8,0))))))))</f>
        <v>0</v>
      </c>
      <c r="T207" s="15">
        <f>IF(OR(ДАННЫЕ!$AC207=2,ДАННЫЕ!$AD207=2,ДАННЫЕ!$AE207=2),2,IF(OR(ДАННЫЕ!$AC207=1,ДАННЫЕ!$AD207=1,ДАННЫЕ!$AE207=1),1,0))</f>
        <v>0</v>
      </c>
    </row>
    <row r="208" spans="1:20" ht="15" customHeight="1" x14ac:dyDescent="0.2">
      <c r="A208" s="78">
        <f>IF(B208&gt;0,IF(MONTH(ДАННЫЕ!$F$1)=MONTH(ДАННЫЕ!$B208),1,0),0)</f>
        <v>0</v>
      </c>
      <c r="B208" s="14">
        <f>IF(ДАННЫЕ!$B208&gt;0,IF(YEAR(ДАННЫЕ!$F$1)=YEAR(ДАННЫЕ!$B208),1,0),0)</f>
        <v>0</v>
      </c>
      <c r="C208" s="14">
        <f>IF(ДАННЫЕ!$CM208&gt;0,IF(YEAR(ДАННЫЕ!$F$1)=YEAR(ДАННЫЕ!$CM208),1,0),0)</f>
        <v>0</v>
      </c>
      <c r="D208" s="14">
        <f>IF(ДАННЫЕ!$CJ208&gt;0,IF(ДАННЫЕ!$CL208&gt;ДАННЫЕ!$F$1,1,IF(ДАННЫЕ!$CL208&gt;0,0,1)),0)</f>
        <v>0</v>
      </c>
      <c r="E208" s="43" t="str">
        <f ca="1">IF(ДАННЫЕ!$F$1&gt;0,IF(ДАННЫЕ!$G208&gt;0,DATEDIF(ДАННЫЕ!$G208,ДАННЫЕ!$F$1,"y"),""),IF(ДАННЫЕ!$G208&gt;0,DATEDIF(ДАННЫЕ!$G208,TODAY(),"y"),""))</f>
        <v/>
      </c>
      <c r="F208" s="43" t="str">
        <f xml:space="preserve"> IF(ДАННЫЕ!$F208="М",IF(E208&gt;=18,IF(E208&lt;60,1,""),""),"")&amp;IF(ДАННЫЕ!$F208="Ж",IF(E208&gt;=18,IF(E208&lt;55,1,""),""),"")</f>
        <v/>
      </c>
      <c r="G208" s="43" t="str">
        <f xml:space="preserve"> IF(ДАННЫЕ!$F208="М",IF(E208&gt;=60,2,""),"")&amp;IF(ДАННЫЕ!$F208="Ж",IF(E208&gt;=55,2,""),"")</f>
        <v/>
      </c>
      <c r="H208" s="43" t="str">
        <f t="shared" ca="1" si="9"/>
        <v/>
      </c>
      <c r="I208" s="43" t="str">
        <f t="shared" ca="1" si="10"/>
        <v>03</v>
      </c>
      <c r="J208" s="28" t="str">
        <f ca="1">ДАННЫЕ!$F208&amp;H208&amp;I208&amp;ДАННЫЕ!$I208&amp;"m"&amp;IF(ДАННЫЕ!$I208&gt;0,IF(ДАННЫЕ!$J208&gt;0,0,1),"")&amp;"f"&amp;IF(ДАННЫЕ!$R208&gt;0,IF(YEAR(ДАННЫЕ!$F$1)=YEAR(ДАННЫЕ!$R208),1,0),0)&amp;"z"&amp;ДАННЫЕ!$R208&amp;"p"&amp;ДАННЫЕ!$S208&amp;"i"&amp;ДАННЫЕ!$T208&amp;"h"&amp;ДАННЫЕ!$K208&amp;"be"&amp;ДАННЫЕ!$BI208&amp;"CD"&amp;IF(ДАННЫЕ!BF208&gt;500,4,IF(ДАННЫЕ!BF208&gt;350,3,IF(ДАННЫЕ!BF208&gt;200,2,IF(ДАННЫЕ!BF208&gt;0,1,0))))&amp;"g"&amp;B208&amp;"d"&amp;H208&amp;"l"&amp;ДАННЫЕ!AT208&amp;"a"&amp;ДАННЫЕ!$V208&amp;"v"&amp;R208&amp;"k"&amp;ДАННЫЕ!$U208&amp;"s"&amp;ДАННЫЕ!$Y208&amp;"t"&amp;ДАННЫЕ!$X208&amp;"b"&amp;IF(ДАННЫЕ!$Q208&gt;1,1,0)&amp;"PP"&amp;ДАННЫЕ!Z208&amp;"c"&amp;S208&amp;"x"&amp;IF(ДАННЫЕ!$BY208&gt;0,IF(YEAR(ДАННЫЕ!$F$1)=YEAR(ДАННЫЕ!$BY208),1,0),0)&amp;"n"&amp;IF(ДАННЫЕ!$BZ208&gt;0,IF(YEAR(ДАННЫЕ!$F$1)=YEAR(ДАННЫЕ!$BZ208),1,0),0)&amp;"u"&amp;D208&amp;"z"&amp;IF(ДАННЫЕ!$CL208&gt;0,IF(YEAR(ДАННЫЕ!$F$1)&gt;YEAR(ДАННЫЕ!$CL208),11,12),0)</f>
        <v>03mf0zpihbeCD0g0dlav0kstb0PPc0x0n0u0z0</v>
      </c>
      <c r="K208" s="28" t="str">
        <f ca="1">ДАННЫЕ!$I208&amp;"x"&amp;B208&amp;"w"&amp;IF(T208+ДАННЫЕ!AD208+ДАННЫЕ!AE208+ДАННЫЕ!AF208+ДАННЫЕ!AG208+ДАННЫЕ!AH208+ДАННЫЕ!$AL208+ДАННЫЕ!AI208+ДАННЫЕ!AJ208+ДАННЫЕ!AK208+ДАННЫЕ!AP208+ДАННЫЕ!AQ208+ДАННЫЕ!AR208+ДАННЫЕ!$AM208+ДАННЫЕ!$AN208+ДАННЫЕ!AS208+ДАННЫЕ!AT208&gt;0,1,0)&amp;IF(OR(T208=2,ДАННЫЕ!AD208=2,ДАННЫЕ!AE208=2,ДАННЫЕ!AF208=2,ДАННЫЕ!AG208=2,ДАННЫЕ!AH208=2,ДАННЫЕ!$AL208=2,ДАННЫЕ!AI208=2,ДАННЫЕ!AJ208=2,ДАННЫЕ!AK208=2,ДАННЫЕ!AP208=2,ДАННЫЕ!AQ208=2,ДАННЫЕ!AR208=2,ДАННЫЕ!$AM208=2,ДАННЫЕ!$AN208=2,ДАННЫЕ!AS208=2,ДАННЫЕ!AT208=2),2,0)&amp;"t"&amp;IF(T208&gt;0,"1"&amp;T208,"00")&amp;"f"&amp;IF(ДАННЫЕ!$AC208,"1"&amp;ДАННЫЕ!$AC208,"00")&amp;"b"&amp;IF(ДАННЫЕ!$AD208,"1"&amp;ДАННЫЕ!$AD208,"00")&amp;"g"&amp;IF(ДАННЫЕ!$AF208,"1"&amp;ДАННЫЕ!$AF208,"00")&amp;"c"&amp;IF(ДАННЫЕ!$AG208,"1"&amp;ДАННЫЕ!$AG208,"00")&amp;"i"&amp;IF(ДАННЫЕ!$AH208,"1"&amp;ДАННЫЕ!$AH208,"00")&amp;"r"&amp;IF(ДАННЫЕ!$AL208,"1"&amp;ДАННЫЕ!$AL208,"00")&amp;"m"&amp;IF(ДАННЫЕ!$AI208,"1"&amp;ДАННЫЕ!$AI208,"00")&amp;"hS"&amp;IF(ДАННЫЕ!$AJ208,"1"&amp;ДАННЫЕ!$AJ208,"00")&amp;"hZ"&amp;IF(ДАННЫЕ!$AK208,"1"&amp;ДАННЫЕ!$AK208,"00")&amp;"p"&amp;IF(ДАННЫЕ!$AP208,"1"&amp;ДАННЫЕ!$AP208,"00")&amp;"k"&amp;IF(ДАННЫЕ!$AQ208,"1"&amp;ДАННЫЕ!$AQ208,"00")&amp;"z"&amp;IF(ДАННЫЕ!$AR208,"1"&amp;ДАННЫЕ!$AR208,"00")&amp;"j"&amp;IF(ДАННЫЕ!$AM208,"1"&amp;ДАННЫЕ!$AM208,"00")&amp;"n"&amp;IF(ДАННЫЕ!$AN208,"1"&amp;ДАННЫЕ!$AN208,"00")&amp;"E"&amp;ДАННЫЕ!BI208&amp;"L"&amp;ДАННЫЕ!AO208&amp;"h"&amp;IF(ДАННЫЕ!$AU208&gt;0,1,0)&amp;"v"&amp;IF(ДАННЫЕ!$AW208&gt;0,1,0)&amp;"a"&amp;IF(ДАННЫЕ!$AS208,"1"&amp;ДАННЫЕ!$AS208,"00")&amp;"s"&amp;IF(ДАННЫЕ!$AT208,"1"&amp;ДАННЫЕ!$AT208,"00")&amp;"u"&amp;IF(ДАННЫЕ!$CJ208&gt;0,1,0)&amp;"y"&amp;B208&amp;"d"&amp;H208&amp;"e"&amp;F208&amp;G208</f>
        <v>x0w00t00f00b00g00c00i00r00m00hS00hZ00p00k00z00j00n00ELh0v0a00s00u0y0de</v>
      </c>
      <c r="L208" s="28" t="str">
        <f ca="1">ДАННЫЕ!$I208&amp;"VN"&amp;IF(ДАННЫЕ!AW208&gt;0,11,10)&amp;"CD"&amp;IF(ДАННЫЕ!BF208&gt;500,16,IF(ДАННЫЕ!BF208&gt;350,15,IF(ДАННЫЕ!BF208&gt;=200,14,IF(ДАННЫЕ!BF208&gt;=100,13,IF(ДАННЫЕ!BF208&gt;=50,12,IF(ДАННЫЕ!BF208&gt;0,11,10))))))&amp;"AR"&amp;IF(ДАННЫЕ!BX208&gt;0,1,0)&amp;"GD"&amp;B208&amp;"VV"&amp;IF(E208&gt;=5,IF(E208&lt;18,1,0),0)</f>
        <v>VN10CD10AR0GD0VV0</v>
      </c>
      <c r="M208" s="28" t="str">
        <f>ДАННЫЕ!$I208&amp;"b"&amp;ДАННЫЕ!$BI208&amp;"r"&amp;ДАННЫЕ!$BJ208&amp;"CD"&amp;IF(ДАННЫЕ!BF208&gt;0,IF(ДАННЫЕ!BF208&lt;200,1,IF(ДАННЫЕ!BF208&lt;350,2,3)),0)&amp;"h"&amp;IF(ДАННЫЕ!$BK208+ДАННЫЕ!$BL208+ДАННЫЕ!$BM208&gt;0,1,0)&amp;"x"&amp;ДАННЫЕ!$BK208&amp;"y"&amp;ДАННЫЕ!$BL208&amp;"z"&amp;ДАННЫЕ!$BM208&amp;"c"&amp;IF(ДАННЫЕ!$BK208+ДАННЫЕ!$BL208+ДАННЫЕ!$BM208=3,1,0)&amp;"a"&amp;IF(ДАННЫЕ!$BQ208+ДАННЫЕ!$BR208&gt;0,1,0)&amp;"d"&amp;ДАННЫЕ!$BQ208&amp;"v"&amp;ДАННЫЕ!$BR208&amp;"p"&amp;ДАННЫЕ!$BS208&amp;"n"&amp;ДАННЫЕ!$BU208&amp;"t"&amp;ДАННЫЕ!$BV208&amp;"o"&amp;ДАННЫЕ!$BT208&amp;"l"&amp;IF(ДАННЫЕ!$BN208&gt;0,1,0)&amp;ДАННЫЕ!$BN208&amp;"g"&amp;ДАННЫЕ!$BO208&amp;"s"&amp;ДАННЫЕ!$BP208&amp;"DZ"&amp;IF(ДАННЫЕ!B208-ДАННЫЕ!G208 &lt; 60,IF(ДАННЫЕ!B208-ДАННЫЕ!G208 &gt;= 0,1,0),0)&amp;"u"&amp;IF(ДАННЫЕ!$CJ208&gt;0,1,0)</f>
        <v>brCD0h0xyzc0a0dvpntol0gsDZ1u0</v>
      </c>
      <c r="N208" s="28" t="str">
        <f ca="1">ДАННЫЕ!$F208&amp;ДАННЫЕ!$I208&amp;"g"&amp;B208&amp;"cf"&amp;D208&amp;"a"&amp;IF(ДАННЫЕ!$BX208&gt;0,1,0)&amp;IF(ДАННЫЕ!$BF208&gt;500,1,IF(ДАННЫЕ!$BF208&gt;350,2,IF(ДАННЫЕ!$BF208&gt;=200,3,IF(ДАННЫЕ!$BF208&gt;=100,4,IF(ДАННЫЕ!$BF208&gt;=50,5,IF(ДАННЫЕ!$BF208&lt;50,6,0))))))&amp;"AR"&amp;IF(DATEDIF(ДАННЫЕ!$BX208,ДАННЫЕ!$F$1,"y")&gt;1,1,0)&amp;"VG"&amp;IF(ДАННЫЕ!$BH208="0",1,0)&amp;"o"&amp;IF(T208+ДАННЫЕ!$AF208+ДАННЫЕ!$AG208+ДАННЫЕ!$AH208+ДАННЫЕ!$AI208+ДАННЫЕ!$AJ208+ДАННЫЕ!$AP208+ДАННЫЕ!$AQ208+ДАННЫЕ!$AR208+ДАННЫЕ!$AU208+ДАННЫЕ!$AW208+ДАННЫЕ!$AS208+ДАННЫЕ!$AT208&gt;0,1,0)&amp;"x"&amp;ДАННЫЕ!$AG208&amp;"p"&amp;IF(ДАННЫЕ!$BY208&gt;0,1,0)&amp;"v"&amp;IF(ДАННЫЕ!$BZ208&gt;0,1,0)&amp;"n"&amp;ДАННЫЕ!$CA208&amp;"t"&amp;ДАННЫЕ!$AY208&amp;"k"&amp;ДАННЫЕ!$CB208&amp;"q"&amp;ДАННЫЕ!$CC208&amp;"w"&amp;ДАННЫЕ!$CD208&amp;"e"&amp;ДАННЫЕ!$CE208&amp;"m"&amp;ДАННЫЕ!$CF208&amp;"c"&amp;ДАННЫЕ!$CG208&amp;"z"&amp;ДАННЫЕ!$CH208&amp;"d"&amp;IF(H208=4,1,0)&amp;"s"&amp;IF(ДАННЫЕ!$J208=1,0,1)&amp;"u"&amp;IF(ДАННЫЕ!$CJ208&gt;0,1,0)</f>
        <v>g0cf0a06AR1VG0o0xp0v0ntkqwemczd0s1u0</v>
      </c>
      <c r="O208" s="28" t="str">
        <f>ДАННЫЕ!$I208&amp;"g"&amp;B208&amp;A208&amp;"f"&amp;P208&amp;"c"&amp;IF(ДАННЫЕ!$U208&gt;0,1,0)&amp;"s"&amp;IF(ДАННЫЕ!$Q208&gt;0,IF(YEAR(ДАННЫЕ!$F$1)=YEAR(ДАННЫЕ!$Q208),IF(MONTH(ДАННЫЕ!$F$1)=MONTH(ДАННЫЕ!$Q208),111,11),1),0)&amp;"i"&amp;IF(ДАННЫЕ!$R208+ДАННЫЕ!$S208+ДАННЫЕ!$T208=0,0,1)&amp;"h"&amp;IF(ДАННЫЕ!$P208&gt;0,1,0)&amp;"p"&amp;IF(ДАННЫЕ!$CI208&gt;0,IF(YEAR(ДАННЫЕ!$F$1)=YEAR(ДАННЫЕ!$CI208),IF(MONTH(ДАННЫЕ!$F$1)=MONTH(ДАННЫЕ!$CI208),111,11),1),0)&amp;"d"&amp;IF(ДАННЫЕ!$CJ208&gt;0,IF(YEAR(ДАННЫЕ!$F$1)=YEAR(ДАННЫЕ!$CJ208),IF(MONTH(ДАННЫЕ!$F$1)=MONTH(ДАННЫЕ!$CJ208),111,11),1),0)&amp;"o"&amp;IF(ДАННЫЕ!$CK208&gt;0,IF(MONTH(ДАННЫЕ!$F$1)=MONTH(ДАННЫЕ!$CK208),111,11),0)&amp;"v"&amp;IF(ДАННЫЕ!$BE208&gt;0,IF(MONTH(ДАННЫЕ!$F$1)=MONTH(ДАННЫЕ!$BE208),111,11),0)</f>
        <v>g00f0c0s0i0h0p0d0o0v0</v>
      </c>
      <c r="P208" s="15">
        <f t="shared" si="11"/>
        <v>0</v>
      </c>
      <c r="Q208" s="15">
        <f>IF(ДАННЫЕ!$F$1&gt;ДАННЫЕ!$N208,IF(YEAR(ДАННЫЕ!$F$1)=YEAR(ДАННЫЕ!M208),1,0),0)</f>
        <v>0</v>
      </c>
      <c r="R208" s="15">
        <f>IF(ДАННЫЕ!$F$1&gt;ДАННЫЕ!$N208,IF(YEAR(ДАННЫЕ!$F$1)=YEAR(ДАННЫЕ!N208),1,0),0)</f>
        <v>0</v>
      </c>
      <c r="S208" s="15">
        <f>IF(ДАННЫЕ!$AA208="2А",1,IF(ДАННЫЕ!$AA208="2Б",2,IF(ДАННЫЕ!$AA208="2В",3,IF(ДАННЫЕ!$AA208=3,4,IF(ДАННЫЕ!$AA208="4А",5,IF(ДАННЫЕ!$AA208="4Б",6,IF(ДАННЫЕ!$AA208="4В",7,IF(ДАННЫЕ!$AA208=5,8,0))))))))</f>
        <v>0</v>
      </c>
      <c r="T208" s="15">
        <f>IF(OR(ДАННЫЕ!$AC208=2,ДАННЫЕ!$AD208=2,ДАННЫЕ!$AE208=2),2,IF(OR(ДАННЫЕ!$AC208=1,ДАННЫЕ!$AD208=1,ДАННЫЕ!$AE208=1),1,0))</f>
        <v>0</v>
      </c>
    </row>
    <row r="209" spans="1:20" ht="15" customHeight="1" x14ac:dyDescent="0.2">
      <c r="A209" s="78">
        <f>IF(B209&gt;0,IF(MONTH(ДАННЫЕ!$F$1)=MONTH(ДАННЫЕ!$B209),1,0),0)</f>
        <v>0</v>
      </c>
      <c r="B209" s="14">
        <f>IF(ДАННЫЕ!$B209&gt;0,IF(YEAR(ДАННЫЕ!$F$1)=YEAR(ДАННЫЕ!$B209),1,0),0)</f>
        <v>0</v>
      </c>
      <c r="C209" s="14">
        <f>IF(ДАННЫЕ!$CM209&gt;0,IF(YEAR(ДАННЫЕ!$F$1)=YEAR(ДАННЫЕ!$CM209),1,0),0)</f>
        <v>0</v>
      </c>
      <c r="D209" s="14">
        <f>IF(ДАННЫЕ!$CJ209&gt;0,IF(ДАННЫЕ!$CL209&gt;ДАННЫЕ!$F$1,1,IF(ДАННЫЕ!$CL209&gt;0,0,1)),0)</f>
        <v>0</v>
      </c>
      <c r="E209" s="43" t="str">
        <f ca="1">IF(ДАННЫЕ!$F$1&gt;0,IF(ДАННЫЕ!$G209&gt;0,DATEDIF(ДАННЫЕ!$G209,ДАННЫЕ!$F$1,"y"),""),IF(ДАННЫЕ!$G209&gt;0,DATEDIF(ДАННЫЕ!$G209,TODAY(),"y"),""))</f>
        <v/>
      </c>
      <c r="F209" s="43" t="str">
        <f xml:space="preserve"> IF(ДАННЫЕ!$F209="М",IF(E209&gt;=18,IF(E209&lt;60,1,""),""),"")&amp;IF(ДАННЫЕ!$F209="Ж",IF(E209&gt;=18,IF(E209&lt;55,1,""),""),"")</f>
        <v/>
      </c>
      <c r="G209" s="43" t="str">
        <f xml:space="preserve"> IF(ДАННЫЕ!$F209="М",IF(E209&gt;=60,2,""),"")&amp;IF(ДАННЫЕ!$F209="Ж",IF(E209&gt;=55,2,""),"")</f>
        <v/>
      </c>
      <c r="H209" s="43" t="str">
        <f t="shared" ca="1" si="9"/>
        <v/>
      </c>
      <c r="I209" s="43" t="str">
        <f t="shared" ca="1" si="10"/>
        <v>03</v>
      </c>
      <c r="J209" s="28" t="str">
        <f ca="1">ДАННЫЕ!$F209&amp;H209&amp;I209&amp;ДАННЫЕ!$I209&amp;"m"&amp;IF(ДАННЫЕ!$I209&gt;0,IF(ДАННЫЕ!$J209&gt;0,0,1),"")&amp;"f"&amp;IF(ДАННЫЕ!$R209&gt;0,IF(YEAR(ДАННЫЕ!$F$1)=YEAR(ДАННЫЕ!$R209),1,0),0)&amp;"z"&amp;ДАННЫЕ!$R209&amp;"p"&amp;ДАННЫЕ!$S209&amp;"i"&amp;ДАННЫЕ!$T209&amp;"h"&amp;ДАННЫЕ!$K209&amp;"be"&amp;ДАННЫЕ!$BI209&amp;"CD"&amp;IF(ДАННЫЕ!BF209&gt;500,4,IF(ДАННЫЕ!BF209&gt;350,3,IF(ДАННЫЕ!BF209&gt;200,2,IF(ДАННЫЕ!BF209&gt;0,1,0))))&amp;"g"&amp;B209&amp;"d"&amp;H209&amp;"l"&amp;ДАННЫЕ!AT209&amp;"a"&amp;ДАННЫЕ!$V209&amp;"v"&amp;R209&amp;"k"&amp;ДАННЫЕ!$U209&amp;"s"&amp;ДАННЫЕ!$Y209&amp;"t"&amp;ДАННЫЕ!$X209&amp;"b"&amp;IF(ДАННЫЕ!$Q209&gt;1,1,0)&amp;"PP"&amp;ДАННЫЕ!Z209&amp;"c"&amp;S209&amp;"x"&amp;IF(ДАННЫЕ!$BY209&gt;0,IF(YEAR(ДАННЫЕ!$F$1)=YEAR(ДАННЫЕ!$BY209),1,0),0)&amp;"n"&amp;IF(ДАННЫЕ!$BZ209&gt;0,IF(YEAR(ДАННЫЕ!$F$1)=YEAR(ДАННЫЕ!$BZ209),1,0),0)&amp;"u"&amp;D209&amp;"z"&amp;IF(ДАННЫЕ!$CL209&gt;0,IF(YEAR(ДАННЫЕ!$F$1)&gt;YEAR(ДАННЫЕ!$CL209),11,12),0)</f>
        <v>03mf0zpihbeCD0g0dlav0kstb0PPc0x0n0u0z0</v>
      </c>
      <c r="K209" s="28" t="str">
        <f ca="1">ДАННЫЕ!$I209&amp;"x"&amp;B209&amp;"w"&amp;IF(T209+ДАННЫЕ!AD209+ДАННЫЕ!AE209+ДАННЫЕ!AF209+ДАННЫЕ!AG209+ДАННЫЕ!AH209+ДАННЫЕ!$AL209+ДАННЫЕ!AI209+ДАННЫЕ!AJ209+ДАННЫЕ!AK209+ДАННЫЕ!AP209+ДАННЫЕ!AQ209+ДАННЫЕ!AR209+ДАННЫЕ!$AM209+ДАННЫЕ!$AN209+ДАННЫЕ!AS209+ДАННЫЕ!AT209&gt;0,1,0)&amp;IF(OR(T209=2,ДАННЫЕ!AD209=2,ДАННЫЕ!AE209=2,ДАННЫЕ!AF209=2,ДАННЫЕ!AG209=2,ДАННЫЕ!AH209=2,ДАННЫЕ!$AL209=2,ДАННЫЕ!AI209=2,ДАННЫЕ!AJ209=2,ДАННЫЕ!AK209=2,ДАННЫЕ!AP209=2,ДАННЫЕ!AQ209=2,ДАННЫЕ!AR209=2,ДАННЫЕ!$AM209=2,ДАННЫЕ!$AN209=2,ДАННЫЕ!AS209=2,ДАННЫЕ!AT209=2),2,0)&amp;"t"&amp;IF(T209&gt;0,"1"&amp;T209,"00")&amp;"f"&amp;IF(ДАННЫЕ!$AC209,"1"&amp;ДАННЫЕ!$AC209,"00")&amp;"b"&amp;IF(ДАННЫЕ!$AD209,"1"&amp;ДАННЫЕ!$AD209,"00")&amp;"g"&amp;IF(ДАННЫЕ!$AF209,"1"&amp;ДАННЫЕ!$AF209,"00")&amp;"c"&amp;IF(ДАННЫЕ!$AG209,"1"&amp;ДАННЫЕ!$AG209,"00")&amp;"i"&amp;IF(ДАННЫЕ!$AH209,"1"&amp;ДАННЫЕ!$AH209,"00")&amp;"r"&amp;IF(ДАННЫЕ!$AL209,"1"&amp;ДАННЫЕ!$AL209,"00")&amp;"m"&amp;IF(ДАННЫЕ!$AI209,"1"&amp;ДАННЫЕ!$AI209,"00")&amp;"hS"&amp;IF(ДАННЫЕ!$AJ209,"1"&amp;ДАННЫЕ!$AJ209,"00")&amp;"hZ"&amp;IF(ДАННЫЕ!$AK209,"1"&amp;ДАННЫЕ!$AK209,"00")&amp;"p"&amp;IF(ДАННЫЕ!$AP209,"1"&amp;ДАННЫЕ!$AP209,"00")&amp;"k"&amp;IF(ДАННЫЕ!$AQ209,"1"&amp;ДАННЫЕ!$AQ209,"00")&amp;"z"&amp;IF(ДАННЫЕ!$AR209,"1"&amp;ДАННЫЕ!$AR209,"00")&amp;"j"&amp;IF(ДАННЫЕ!$AM209,"1"&amp;ДАННЫЕ!$AM209,"00")&amp;"n"&amp;IF(ДАННЫЕ!$AN209,"1"&amp;ДАННЫЕ!$AN209,"00")&amp;"E"&amp;ДАННЫЕ!BI209&amp;"L"&amp;ДАННЫЕ!AO209&amp;"h"&amp;IF(ДАННЫЕ!$AU209&gt;0,1,0)&amp;"v"&amp;IF(ДАННЫЕ!$AW209&gt;0,1,0)&amp;"a"&amp;IF(ДАННЫЕ!$AS209,"1"&amp;ДАННЫЕ!$AS209,"00")&amp;"s"&amp;IF(ДАННЫЕ!$AT209,"1"&amp;ДАННЫЕ!$AT209,"00")&amp;"u"&amp;IF(ДАННЫЕ!$CJ209&gt;0,1,0)&amp;"y"&amp;B209&amp;"d"&amp;H209&amp;"e"&amp;F209&amp;G209</f>
        <v>x0w00t00f00b00g00c00i00r00m00hS00hZ00p00k00z00j00n00ELh0v0a00s00u0y0de</v>
      </c>
      <c r="L209" s="28" t="str">
        <f ca="1">ДАННЫЕ!$I209&amp;"VN"&amp;IF(ДАННЫЕ!AW209&gt;0,11,10)&amp;"CD"&amp;IF(ДАННЫЕ!BF209&gt;500,16,IF(ДАННЫЕ!BF209&gt;350,15,IF(ДАННЫЕ!BF209&gt;=200,14,IF(ДАННЫЕ!BF209&gt;=100,13,IF(ДАННЫЕ!BF209&gt;=50,12,IF(ДАННЫЕ!BF209&gt;0,11,10))))))&amp;"AR"&amp;IF(ДАННЫЕ!BX209&gt;0,1,0)&amp;"GD"&amp;B209&amp;"VV"&amp;IF(E209&gt;=5,IF(E209&lt;18,1,0),0)</f>
        <v>VN10CD10AR0GD0VV0</v>
      </c>
      <c r="M209" s="28" t="str">
        <f>ДАННЫЕ!$I209&amp;"b"&amp;ДАННЫЕ!$BI209&amp;"r"&amp;ДАННЫЕ!$BJ209&amp;"CD"&amp;IF(ДАННЫЕ!BF209&gt;0,IF(ДАННЫЕ!BF209&lt;200,1,IF(ДАННЫЕ!BF209&lt;350,2,3)),0)&amp;"h"&amp;IF(ДАННЫЕ!$BK209+ДАННЫЕ!$BL209+ДАННЫЕ!$BM209&gt;0,1,0)&amp;"x"&amp;ДАННЫЕ!$BK209&amp;"y"&amp;ДАННЫЕ!$BL209&amp;"z"&amp;ДАННЫЕ!$BM209&amp;"c"&amp;IF(ДАННЫЕ!$BK209+ДАННЫЕ!$BL209+ДАННЫЕ!$BM209=3,1,0)&amp;"a"&amp;IF(ДАННЫЕ!$BQ209+ДАННЫЕ!$BR209&gt;0,1,0)&amp;"d"&amp;ДАННЫЕ!$BQ209&amp;"v"&amp;ДАННЫЕ!$BR209&amp;"p"&amp;ДАННЫЕ!$BS209&amp;"n"&amp;ДАННЫЕ!$BU209&amp;"t"&amp;ДАННЫЕ!$BV209&amp;"o"&amp;ДАННЫЕ!$BT209&amp;"l"&amp;IF(ДАННЫЕ!$BN209&gt;0,1,0)&amp;ДАННЫЕ!$BN209&amp;"g"&amp;ДАННЫЕ!$BO209&amp;"s"&amp;ДАННЫЕ!$BP209&amp;"DZ"&amp;IF(ДАННЫЕ!B209-ДАННЫЕ!G209 &lt; 60,IF(ДАННЫЕ!B209-ДАННЫЕ!G209 &gt;= 0,1,0),0)&amp;"u"&amp;IF(ДАННЫЕ!$CJ209&gt;0,1,0)</f>
        <v>brCD0h0xyzc0a0dvpntol0gsDZ1u0</v>
      </c>
      <c r="N209" s="28" t="str">
        <f ca="1">ДАННЫЕ!$F209&amp;ДАННЫЕ!$I209&amp;"g"&amp;B209&amp;"cf"&amp;D209&amp;"a"&amp;IF(ДАННЫЕ!$BX209&gt;0,1,0)&amp;IF(ДАННЫЕ!$BF209&gt;500,1,IF(ДАННЫЕ!$BF209&gt;350,2,IF(ДАННЫЕ!$BF209&gt;=200,3,IF(ДАННЫЕ!$BF209&gt;=100,4,IF(ДАННЫЕ!$BF209&gt;=50,5,IF(ДАННЫЕ!$BF209&lt;50,6,0))))))&amp;"AR"&amp;IF(DATEDIF(ДАННЫЕ!$BX209,ДАННЫЕ!$F$1,"y")&gt;1,1,0)&amp;"VG"&amp;IF(ДАННЫЕ!$BH209="0",1,0)&amp;"o"&amp;IF(T209+ДАННЫЕ!$AF209+ДАННЫЕ!$AG209+ДАННЫЕ!$AH209+ДАННЫЕ!$AI209+ДАННЫЕ!$AJ209+ДАННЫЕ!$AP209+ДАННЫЕ!$AQ209+ДАННЫЕ!$AR209+ДАННЫЕ!$AU209+ДАННЫЕ!$AW209+ДАННЫЕ!$AS209+ДАННЫЕ!$AT209&gt;0,1,0)&amp;"x"&amp;ДАННЫЕ!$AG209&amp;"p"&amp;IF(ДАННЫЕ!$BY209&gt;0,1,0)&amp;"v"&amp;IF(ДАННЫЕ!$BZ209&gt;0,1,0)&amp;"n"&amp;ДАННЫЕ!$CA209&amp;"t"&amp;ДАННЫЕ!$AY209&amp;"k"&amp;ДАННЫЕ!$CB209&amp;"q"&amp;ДАННЫЕ!$CC209&amp;"w"&amp;ДАННЫЕ!$CD209&amp;"e"&amp;ДАННЫЕ!$CE209&amp;"m"&amp;ДАННЫЕ!$CF209&amp;"c"&amp;ДАННЫЕ!$CG209&amp;"z"&amp;ДАННЫЕ!$CH209&amp;"d"&amp;IF(H209=4,1,0)&amp;"s"&amp;IF(ДАННЫЕ!$J209=1,0,1)&amp;"u"&amp;IF(ДАННЫЕ!$CJ209&gt;0,1,0)</f>
        <v>g0cf0a06AR1VG0o0xp0v0ntkqwemczd0s1u0</v>
      </c>
      <c r="O209" s="28" t="str">
        <f>ДАННЫЕ!$I209&amp;"g"&amp;B209&amp;A209&amp;"f"&amp;P209&amp;"c"&amp;IF(ДАННЫЕ!$U209&gt;0,1,0)&amp;"s"&amp;IF(ДАННЫЕ!$Q209&gt;0,IF(YEAR(ДАННЫЕ!$F$1)=YEAR(ДАННЫЕ!$Q209),IF(MONTH(ДАННЫЕ!$F$1)=MONTH(ДАННЫЕ!$Q209),111,11),1),0)&amp;"i"&amp;IF(ДАННЫЕ!$R209+ДАННЫЕ!$S209+ДАННЫЕ!$T209=0,0,1)&amp;"h"&amp;IF(ДАННЫЕ!$P209&gt;0,1,0)&amp;"p"&amp;IF(ДАННЫЕ!$CI209&gt;0,IF(YEAR(ДАННЫЕ!$F$1)=YEAR(ДАННЫЕ!$CI209),IF(MONTH(ДАННЫЕ!$F$1)=MONTH(ДАННЫЕ!$CI209),111,11),1),0)&amp;"d"&amp;IF(ДАННЫЕ!$CJ209&gt;0,IF(YEAR(ДАННЫЕ!$F$1)=YEAR(ДАННЫЕ!$CJ209),IF(MONTH(ДАННЫЕ!$F$1)=MONTH(ДАННЫЕ!$CJ209),111,11),1),0)&amp;"o"&amp;IF(ДАННЫЕ!$CK209&gt;0,IF(MONTH(ДАННЫЕ!$F$1)=MONTH(ДАННЫЕ!$CK209),111,11),0)&amp;"v"&amp;IF(ДАННЫЕ!$BE209&gt;0,IF(MONTH(ДАННЫЕ!$F$1)=MONTH(ДАННЫЕ!$BE209),111,11),0)</f>
        <v>g00f0c0s0i0h0p0d0o0v0</v>
      </c>
      <c r="P209" s="15">
        <f t="shared" si="11"/>
        <v>0</v>
      </c>
      <c r="Q209" s="15">
        <f>IF(ДАННЫЕ!$F$1&gt;ДАННЫЕ!$N209,IF(YEAR(ДАННЫЕ!$F$1)=YEAR(ДАННЫЕ!M209),1,0),0)</f>
        <v>0</v>
      </c>
      <c r="R209" s="15">
        <f>IF(ДАННЫЕ!$F$1&gt;ДАННЫЕ!$N209,IF(YEAR(ДАННЫЕ!$F$1)=YEAR(ДАННЫЕ!N209),1,0),0)</f>
        <v>0</v>
      </c>
      <c r="S209" s="15">
        <f>IF(ДАННЫЕ!$AA209="2А",1,IF(ДАННЫЕ!$AA209="2Б",2,IF(ДАННЫЕ!$AA209="2В",3,IF(ДАННЫЕ!$AA209=3,4,IF(ДАННЫЕ!$AA209="4А",5,IF(ДАННЫЕ!$AA209="4Б",6,IF(ДАННЫЕ!$AA209="4В",7,IF(ДАННЫЕ!$AA209=5,8,0))))))))</f>
        <v>0</v>
      </c>
      <c r="T209" s="15">
        <f>IF(OR(ДАННЫЕ!$AC209=2,ДАННЫЕ!$AD209=2,ДАННЫЕ!$AE209=2),2,IF(OR(ДАННЫЕ!$AC209=1,ДАННЫЕ!$AD209=1,ДАННЫЕ!$AE209=1),1,0))</f>
        <v>0</v>
      </c>
    </row>
    <row r="210" spans="1:20" ht="15" customHeight="1" x14ac:dyDescent="0.2">
      <c r="A210" s="78">
        <f>IF(B210&gt;0,IF(MONTH(ДАННЫЕ!$F$1)=MONTH(ДАННЫЕ!$B210),1,0),0)</f>
        <v>0</v>
      </c>
      <c r="B210" s="14">
        <f>IF(ДАННЫЕ!$B210&gt;0,IF(YEAR(ДАННЫЕ!$F$1)=YEAR(ДАННЫЕ!$B210),1,0),0)</f>
        <v>0</v>
      </c>
      <c r="C210" s="14">
        <f>IF(ДАННЫЕ!$CM210&gt;0,IF(YEAR(ДАННЫЕ!$F$1)=YEAR(ДАННЫЕ!$CM210),1,0),0)</f>
        <v>0</v>
      </c>
      <c r="D210" s="14">
        <f>IF(ДАННЫЕ!$CJ210&gt;0,IF(ДАННЫЕ!$CL210&gt;ДАННЫЕ!$F$1,1,IF(ДАННЫЕ!$CL210&gt;0,0,1)),0)</f>
        <v>0</v>
      </c>
      <c r="E210" s="43" t="str">
        <f ca="1">IF(ДАННЫЕ!$F$1&gt;0,IF(ДАННЫЕ!$G210&gt;0,DATEDIF(ДАННЫЕ!$G210,ДАННЫЕ!$F$1,"y"),""),IF(ДАННЫЕ!$G210&gt;0,DATEDIF(ДАННЫЕ!$G210,TODAY(),"y"),""))</f>
        <v/>
      </c>
      <c r="F210" s="43" t="str">
        <f xml:space="preserve"> IF(ДАННЫЕ!$F210="М",IF(E210&gt;=18,IF(E210&lt;60,1,""),""),"")&amp;IF(ДАННЫЕ!$F210="Ж",IF(E210&gt;=18,IF(E210&lt;55,1,""),""),"")</f>
        <v/>
      </c>
      <c r="G210" s="43" t="str">
        <f xml:space="preserve"> IF(ДАННЫЕ!$F210="М",IF(E210&gt;=60,2,""),"")&amp;IF(ДАННЫЕ!$F210="Ж",IF(E210&gt;=55,2,""),"")</f>
        <v/>
      </c>
      <c r="H210" s="43" t="str">
        <f t="shared" ca="1" si="9"/>
        <v/>
      </c>
      <c r="I210" s="43" t="str">
        <f t="shared" ca="1" si="10"/>
        <v>03</v>
      </c>
      <c r="J210" s="28" t="str">
        <f ca="1">ДАННЫЕ!$F210&amp;H210&amp;I210&amp;ДАННЫЕ!$I210&amp;"m"&amp;IF(ДАННЫЕ!$I210&gt;0,IF(ДАННЫЕ!$J210&gt;0,0,1),"")&amp;"f"&amp;IF(ДАННЫЕ!$R210&gt;0,IF(YEAR(ДАННЫЕ!$F$1)=YEAR(ДАННЫЕ!$R210),1,0),0)&amp;"z"&amp;ДАННЫЕ!$R210&amp;"p"&amp;ДАННЫЕ!$S210&amp;"i"&amp;ДАННЫЕ!$T210&amp;"h"&amp;ДАННЫЕ!$K210&amp;"be"&amp;ДАННЫЕ!$BI210&amp;"CD"&amp;IF(ДАННЫЕ!BF210&gt;500,4,IF(ДАННЫЕ!BF210&gt;350,3,IF(ДАННЫЕ!BF210&gt;200,2,IF(ДАННЫЕ!BF210&gt;0,1,0))))&amp;"g"&amp;B210&amp;"d"&amp;H210&amp;"l"&amp;ДАННЫЕ!AT210&amp;"a"&amp;ДАННЫЕ!$V210&amp;"v"&amp;R210&amp;"k"&amp;ДАННЫЕ!$U210&amp;"s"&amp;ДАННЫЕ!$Y210&amp;"t"&amp;ДАННЫЕ!$X210&amp;"b"&amp;IF(ДАННЫЕ!$Q210&gt;1,1,0)&amp;"PP"&amp;ДАННЫЕ!Z210&amp;"c"&amp;S210&amp;"x"&amp;IF(ДАННЫЕ!$BY210&gt;0,IF(YEAR(ДАННЫЕ!$F$1)=YEAR(ДАННЫЕ!$BY210),1,0),0)&amp;"n"&amp;IF(ДАННЫЕ!$BZ210&gt;0,IF(YEAR(ДАННЫЕ!$F$1)=YEAR(ДАННЫЕ!$BZ210),1,0),0)&amp;"u"&amp;D210&amp;"z"&amp;IF(ДАННЫЕ!$CL210&gt;0,IF(YEAR(ДАННЫЕ!$F$1)&gt;YEAR(ДАННЫЕ!$CL210),11,12),0)</f>
        <v>03mf0zpihbeCD0g0dlav0kstb0PPc0x0n0u0z0</v>
      </c>
      <c r="K210" s="28" t="str">
        <f ca="1">ДАННЫЕ!$I210&amp;"x"&amp;B210&amp;"w"&amp;IF(T210+ДАННЫЕ!AD210+ДАННЫЕ!AE210+ДАННЫЕ!AF210+ДАННЫЕ!AG210+ДАННЫЕ!AH210+ДАННЫЕ!$AL210+ДАННЫЕ!AI210+ДАННЫЕ!AJ210+ДАННЫЕ!AK210+ДАННЫЕ!AP210+ДАННЫЕ!AQ210+ДАННЫЕ!AR210+ДАННЫЕ!$AM210+ДАННЫЕ!$AN210+ДАННЫЕ!AS210+ДАННЫЕ!AT210&gt;0,1,0)&amp;IF(OR(T210=2,ДАННЫЕ!AD210=2,ДАННЫЕ!AE210=2,ДАННЫЕ!AF210=2,ДАННЫЕ!AG210=2,ДАННЫЕ!AH210=2,ДАННЫЕ!$AL210=2,ДАННЫЕ!AI210=2,ДАННЫЕ!AJ210=2,ДАННЫЕ!AK210=2,ДАННЫЕ!AP210=2,ДАННЫЕ!AQ210=2,ДАННЫЕ!AR210=2,ДАННЫЕ!$AM210=2,ДАННЫЕ!$AN210=2,ДАННЫЕ!AS210=2,ДАННЫЕ!AT210=2),2,0)&amp;"t"&amp;IF(T210&gt;0,"1"&amp;T210,"00")&amp;"f"&amp;IF(ДАННЫЕ!$AC210,"1"&amp;ДАННЫЕ!$AC210,"00")&amp;"b"&amp;IF(ДАННЫЕ!$AD210,"1"&amp;ДАННЫЕ!$AD210,"00")&amp;"g"&amp;IF(ДАННЫЕ!$AF210,"1"&amp;ДАННЫЕ!$AF210,"00")&amp;"c"&amp;IF(ДАННЫЕ!$AG210,"1"&amp;ДАННЫЕ!$AG210,"00")&amp;"i"&amp;IF(ДАННЫЕ!$AH210,"1"&amp;ДАННЫЕ!$AH210,"00")&amp;"r"&amp;IF(ДАННЫЕ!$AL210,"1"&amp;ДАННЫЕ!$AL210,"00")&amp;"m"&amp;IF(ДАННЫЕ!$AI210,"1"&amp;ДАННЫЕ!$AI210,"00")&amp;"hS"&amp;IF(ДАННЫЕ!$AJ210,"1"&amp;ДАННЫЕ!$AJ210,"00")&amp;"hZ"&amp;IF(ДАННЫЕ!$AK210,"1"&amp;ДАННЫЕ!$AK210,"00")&amp;"p"&amp;IF(ДАННЫЕ!$AP210,"1"&amp;ДАННЫЕ!$AP210,"00")&amp;"k"&amp;IF(ДАННЫЕ!$AQ210,"1"&amp;ДАННЫЕ!$AQ210,"00")&amp;"z"&amp;IF(ДАННЫЕ!$AR210,"1"&amp;ДАННЫЕ!$AR210,"00")&amp;"j"&amp;IF(ДАННЫЕ!$AM210,"1"&amp;ДАННЫЕ!$AM210,"00")&amp;"n"&amp;IF(ДАННЫЕ!$AN210,"1"&amp;ДАННЫЕ!$AN210,"00")&amp;"E"&amp;ДАННЫЕ!BI210&amp;"L"&amp;ДАННЫЕ!AO210&amp;"h"&amp;IF(ДАННЫЕ!$AU210&gt;0,1,0)&amp;"v"&amp;IF(ДАННЫЕ!$AW210&gt;0,1,0)&amp;"a"&amp;IF(ДАННЫЕ!$AS210,"1"&amp;ДАННЫЕ!$AS210,"00")&amp;"s"&amp;IF(ДАННЫЕ!$AT210,"1"&amp;ДАННЫЕ!$AT210,"00")&amp;"u"&amp;IF(ДАННЫЕ!$CJ210&gt;0,1,0)&amp;"y"&amp;B210&amp;"d"&amp;H210&amp;"e"&amp;F210&amp;G210</f>
        <v>x0w00t00f00b00g00c00i00r00m00hS00hZ00p00k00z00j00n00ELh0v0a00s00u0y0de</v>
      </c>
      <c r="L210" s="28" t="str">
        <f ca="1">ДАННЫЕ!$I210&amp;"VN"&amp;IF(ДАННЫЕ!AW210&gt;0,11,10)&amp;"CD"&amp;IF(ДАННЫЕ!BF210&gt;500,16,IF(ДАННЫЕ!BF210&gt;350,15,IF(ДАННЫЕ!BF210&gt;=200,14,IF(ДАННЫЕ!BF210&gt;=100,13,IF(ДАННЫЕ!BF210&gt;=50,12,IF(ДАННЫЕ!BF210&gt;0,11,10))))))&amp;"AR"&amp;IF(ДАННЫЕ!BX210&gt;0,1,0)&amp;"GD"&amp;B210&amp;"VV"&amp;IF(E210&gt;=5,IF(E210&lt;18,1,0),0)</f>
        <v>VN10CD10AR0GD0VV0</v>
      </c>
      <c r="M210" s="28" t="str">
        <f>ДАННЫЕ!$I210&amp;"b"&amp;ДАННЫЕ!$BI210&amp;"r"&amp;ДАННЫЕ!$BJ210&amp;"CD"&amp;IF(ДАННЫЕ!BF210&gt;0,IF(ДАННЫЕ!BF210&lt;200,1,IF(ДАННЫЕ!BF210&lt;350,2,3)),0)&amp;"h"&amp;IF(ДАННЫЕ!$BK210+ДАННЫЕ!$BL210+ДАННЫЕ!$BM210&gt;0,1,0)&amp;"x"&amp;ДАННЫЕ!$BK210&amp;"y"&amp;ДАННЫЕ!$BL210&amp;"z"&amp;ДАННЫЕ!$BM210&amp;"c"&amp;IF(ДАННЫЕ!$BK210+ДАННЫЕ!$BL210+ДАННЫЕ!$BM210=3,1,0)&amp;"a"&amp;IF(ДАННЫЕ!$BQ210+ДАННЫЕ!$BR210&gt;0,1,0)&amp;"d"&amp;ДАННЫЕ!$BQ210&amp;"v"&amp;ДАННЫЕ!$BR210&amp;"p"&amp;ДАННЫЕ!$BS210&amp;"n"&amp;ДАННЫЕ!$BU210&amp;"t"&amp;ДАННЫЕ!$BV210&amp;"o"&amp;ДАННЫЕ!$BT210&amp;"l"&amp;IF(ДАННЫЕ!$BN210&gt;0,1,0)&amp;ДАННЫЕ!$BN210&amp;"g"&amp;ДАННЫЕ!$BO210&amp;"s"&amp;ДАННЫЕ!$BP210&amp;"DZ"&amp;IF(ДАННЫЕ!B210-ДАННЫЕ!G210 &lt; 60,IF(ДАННЫЕ!B210-ДАННЫЕ!G210 &gt;= 0,1,0),0)&amp;"u"&amp;IF(ДАННЫЕ!$CJ210&gt;0,1,0)</f>
        <v>brCD0h0xyzc0a0dvpntol0gsDZ1u0</v>
      </c>
      <c r="N210" s="28" t="str">
        <f ca="1">ДАННЫЕ!$F210&amp;ДАННЫЕ!$I210&amp;"g"&amp;B210&amp;"cf"&amp;D210&amp;"a"&amp;IF(ДАННЫЕ!$BX210&gt;0,1,0)&amp;IF(ДАННЫЕ!$BF210&gt;500,1,IF(ДАННЫЕ!$BF210&gt;350,2,IF(ДАННЫЕ!$BF210&gt;=200,3,IF(ДАННЫЕ!$BF210&gt;=100,4,IF(ДАННЫЕ!$BF210&gt;=50,5,IF(ДАННЫЕ!$BF210&lt;50,6,0))))))&amp;"AR"&amp;IF(DATEDIF(ДАННЫЕ!$BX210,ДАННЫЕ!$F$1,"y")&gt;1,1,0)&amp;"VG"&amp;IF(ДАННЫЕ!$BH210="0",1,0)&amp;"o"&amp;IF(T210+ДАННЫЕ!$AF210+ДАННЫЕ!$AG210+ДАННЫЕ!$AH210+ДАННЫЕ!$AI210+ДАННЫЕ!$AJ210+ДАННЫЕ!$AP210+ДАННЫЕ!$AQ210+ДАННЫЕ!$AR210+ДАННЫЕ!$AU210+ДАННЫЕ!$AW210+ДАННЫЕ!$AS210+ДАННЫЕ!$AT210&gt;0,1,0)&amp;"x"&amp;ДАННЫЕ!$AG210&amp;"p"&amp;IF(ДАННЫЕ!$BY210&gt;0,1,0)&amp;"v"&amp;IF(ДАННЫЕ!$BZ210&gt;0,1,0)&amp;"n"&amp;ДАННЫЕ!$CA210&amp;"t"&amp;ДАННЫЕ!$AY210&amp;"k"&amp;ДАННЫЕ!$CB210&amp;"q"&amp;ДАННЫЕ!$CC210&amp;"w"&amp;ДАННЫЕ!$CD210&amp;"e"&amp;ДАННЫЕ!$CE210&amp;"m"&amp;ДАННЫЕ!$CF210&amp;"c"&amp;ДАННЫЕ!$CG210&amp;"z"&amp;ДАННЫЕ!$CH210&amp;"d"&amp;IF(H210=4,1,0)&amp;"s"&amp;IF(ДАННЫЕ!$J210=1,0,1)&amp;"u"&amp;IF(ДАННЫЕ!$CJ210&gt;0,1,0)</f>
        <v>g0cf0a06AR1VG0o0xp0v0ntkqwemczd0s1u0</v>
      </c>
      <c r="O210" s="28" t="str">
        <f>ДАННЫЕ!$I210&amp;"g"&amp;B210&amp;A210&amp;"f"&amp;P210&amp;"c"&amp;IF(ДАННЫЕ!$U210&gt;0,1,0)&amp;"s"&amp;IF(ДАННЫЕ!$Q210&gt;0,IF(YEAR(ДАННЫЕ!$F$1)=YEAR(ДАННЫЕ!$Q210),IF(MONTH(ДАННЫЕ!$F$1)=MONTH(ДАННЫЕ!$Q210),111,11),1),0)&amp;"i"&amp;IF(ДАННЫЕ!$R210+ДАННЫЕ!$S210+ДАННЫЕ!$T210=0,0,1)&amp;"h"&amp;IF(ДАННЫЕ!$P210&gt;0,1,0)&amp;"p"&amp;IF(ДАННЫЕ!$CI210&gt;0,IF(YEAR(ДАННЫЕ!$F$1)=YEAR(ДАННЫЕ!$CI210),IF(MONTH(ДАННЫЕ!$F$1)=MONTH(ДАННЫЕ!$CI210),111,11),1),0)&amp;"d"&amp;IF(ДАННЫЕ!$CJ210&gt;0,IF(YEAR(ДАННЫЕ!$F$1)=YEAR(ДАННЫЕ!$CJ210),IF(MONTH(ДАННЫЕ!$F$1)=MONTH(ДАННЫЕ!$CJ210),111,11),1),0)&amp;"o"&amp;IF(ДАННЫЕ!$CK210&gt;0,IF(MONTH(ДАННЫЕ!$F$1)=MONTH(ДАННЫЕ!$CK210),111,11),0)&amp;"v"&amp;IF(ДАННЫЕ!$BE210&gt;0,IF(MONTH(ДАННЫЕ!$F$1)=MONTH(ДАННЫЕ!$BE210),111,11),0)</f>
        <v>g00f0c0s0i0h0p0d0o0v0</v>
      </c>
      <c r="P210" s="15">
        <f t="shared" si="11"/>
        <v>0</v>
      </c>
      <c r="Q210" s="15">
        <f>IF(ДАННЫЕ!$F$1&gt;ДАННЫЕ!$N210,IF(YEAR(ДАННЫЕ!$F$1)=YEAR(ДАННЫЕ!M210),1,0),0)</f>
        <v>0</v>
      </c>
      <c r="R210" s="15">
        <f>IF(ДАННЫЕ!$F$1&gt;ДАННЫЕ!$N210,IF(YEAR(ДАННЫЕ!$F$1)=YEAR(ДАННЫЕ!N210),1,0),0)</f>
        <v>0</v>
      </c>
      <c r="S210" s="15">
        <f>IF(ДАННЫЕ!$AA210="2А",1,IF(ДАННЫЕ!$AA210="2Б",2,IF(ДАННЫЕ!$AA210="2В",3,IF(ДАННЫЕ!$AA210=3,4,IF(ДАННЫЕ!$AA210="4А",5,IF(ДАННЫЕ!$AA210="4Б",6,IF(ДАННЫЕ!$AA210="4В",7,IF(ДАННЫЕ!$AA210=5,8,0))))))))</f>
        <v>0</v>
      </c>
      <c r="T210" s="15">
        <f>IF(OR(ДАННЫЕ!$AC210=2,ДАННЫЕ!$AD210=2,ДАННЫЕ!$AE210=2),2,IF(OR(ДАННЫЕ!$AC210=1,ДАННЫЕ!$AD210=1,ДАННЫЕ!$AE210=1),1,0))</f>
        <v>0</v>
      </c>
    </row>
    <row r="211" spans="1:20" ht="15" customHeight="1" x14ac:dyDescent="0.2">
      <c r="A211" s="78">
        <f>IF(B211&gt;0,IF(MONTH(ДАННЫЕ!$F$1)=MONTH(ДАННЫЕ!$B211),1,0),0)</f>
        <v>0</v>
      </c>
      <c r="B211" s="14">
        <f>IF(ДАННЫЕ!$B211&gt;0,IF(YEAR(ДАННЫЕ!$F$1)=YEAR(ДАННЫЕ!$B211),1,0),0)</f>
        <v>0</v>
      </c>
      <c r="C211" s="14">
        <f>IF(ДАННЫЕ!$CM211&gt;0,IF(YEAR(ДАННЫЕ!$F$1)=YEAR(ДАННЫЕ!$CM211),1,0),0)</f>
        <v>0</v>
      </c>
      <c r="D211" s="14">
        <f>IF(ДАННЫЕ!$CJ211&gt;0,IF(ДАННЫЕ!$CL211&gt;ДАННЫЕ!$F$1,1,IF(ДАННЫЕ!$CL211&gt;0,0,1)),0)</f>
        <v>0</v>
      </c>
      <c r="E211" s="43" t="str">
        <f ca="1">IF(ДАННЫЕ!$F$1&gt;0,IF(ДАННЫЕ!$G211&gt;0,DATEDIF(ДАННЫЕ!$G211,ДАННЫЕ!$F$1,"y"),""),IF(ДАННЫЕ!$G211&gt;0,DATEDIF(ДАННЫЕ!$G211,TODAY(),"y"),""))</f>
        <v/>
      </c>
      <c r="F211" s="43" t="str">
        <f xml:space="preserve"> IF(ДАННЫЕ!$F211="М",IF(E211&gt;=18,IF(E211&lt;60,1,""),""),"")&amp;IF(ДАННЫЕ!$F211="Ж",IF(E211&gt;=18,IF(E211&lt;55,1,""),""),"")</f>
        <v/>
      </c>
      <c r="G211" s="43" t="str">
        <f xml:space="preserve"> IF(ДАННЫЕ!$F211="М",IF(E211&gt;=60,2,""),"")&amp;IF(ДАННЫЕ!$F211="Ж",IF(E211&gt;=55,2,""),"")</f>
        <v/>
      </c>
      <c r="H211" s="43" t="str">
        <f t="shared" ca="1" si="9"/>
        <v/>
      </c>
      <c r="I211" s="43" t="str">
        <f t="shared" ca="1" si="10"/>
        <v>03</v>
      </c>
      <c r="J211" s="28" t="str">
        <f ca="1">ДАННЫЕ!$F211&amp;H211&amp;I211&amp;ДАННЫЕ!$I211&amp;"m"&amp;IF(ДАННЫЕ!$I211&gt;0,IF(ДАННЫЕ!$J211&gt;0,0,1),"")&amp;"f"&amp;IF(ДАННЫЕ!$R211&gt;0,IF(YEAR(ДАННЫЕ!$F$1)=YEAR(ДАННЫЕ!$R211),1,0),0)&amp;"z"&amp;ДАННЫЕ!$R211&amp;"p"&amp;ДАННЫЕ!$S211&amp;"i"&amp;ДАННЫЕ!$T211&amp;"h"&amp;ДАННЫЕ!$K211&amp;"be"&amp;ДАННЫЕ!$BI211&amp;"CD"&amp;IF(ДАННЫЕ!BF211&gt;500,4,IF(ДАННЫЕ!BF211&gt;350,3,IF(ДАННЫЕ!BF211&gt;200,2,IF(ДАННЫЕ!BF211&gt;0,1,0))))&amp;"g"&amp;B211&amp;"d"&amp;H211&amp;"l"&amp;ДАННЫЕ!AT211&amp;"a"&amp;ДАННЫЕ!$V211&amp;"v"&amp;R211&amp;"k"&amp;ДАННЫЕ!$U211&amp;"s"&amp;ДАННЫЕ!$Y211&amp;"t"&amp;ДАННЫЕ!$X211&amp;"b"&amp;IF(ДАННЫЕ!$Q211&gt;1,1,0)&amp;"PP"&amp;ДАННЫЕ!Z211&amp;"c"&amp;S211&amp;"x"&amp;IF(ДАННЫЕ!$BY211&gt;0,IF(YEAR(ДАННЫЕ!$F$1)=YEAR(ДАННЫЕ!$BY211),1,0),0)&amp;"n"&amp;IF(ДАННЫЕ!$BZ211&gt;0,IF(YEAR(ДАННЫЕ!$F$1)=YEAR(ДАННЫЕ!$BZ211),1,0),0)&amp;"u"&amp;D211&amp;"z"&amp;IF(ДАННЫЕ!$CL211&gt;0,IF(YEAR(ДАННЫЕ!$F$1)&gt;YEAR(ДАННЫЕ!$CL211),11,12),0)</f>
        <v>03mf0zpihbeCD0g0dlav0kstb0PPc0x0n0u0z0</v>
      </c>
      <c r="K211" s="28" t="str">
        <f ca="1">ДАННЫЕ!$I211&amp;"x"&amp;B211&amp;"w"&amp;IF(T211+ДАННЫЕ!AD211+ДАННЫЕ!AE211+ДАННЫЕ!AF211+ДАННЫЕ!AG211+ДАННЫЕ!AH211+ДАННЫЕ!$AL211+ДАННЫЕ!AI211+ДАННЫЕ!AJ211+ДАННЫЕ!AK211+ДАННЫЕ!AP211+ДАННЫЕ!AQ211+ДАННЫЕ!AR211+ДАННЫЕ!$AM211+ДАННЫЕ!$AN211+ДАННЫЕ!AS211+ДАННЫЕ!AT211&gt;0,1,0)&amp;IF(OR(T211=2,ДАННЫЕ!AD211=2,ДАННЫЕ!AE211=2,ДАННЫЕ!AF211=2,ДАННЫЕ!AG211=2,ДАННЫЕ!AH211=2,ДАННЫЕ!$AL211=2,ДАННЫЕ!AI211=2,ДАННЫЕ!AJ211=2,ДАННЫЕ!AK211=2,ДАННЫЕ!AP211=2,ДАННЫЕ!AQ211=2,ДАННЫЕ!AR211=2,ДАННЫЕ!$AM211=2,ДАННЫЕ!$AN211=2,ДАННЫЕ!AS211=2,ДАННЫЕ!AT211=2),2,0)&amp;"t"&amp;IF(T211&gt;0,"1"&amp;T211,"00")&amp;"f"&amp;IF(ДАННЫЕ!$AC211,"1"&amp;ДАННЫЕ!$AC211,"00")&amp;"b"&amp;IF(ДАННЫЕ!$AD211,"1"&amp;ДАННЫЕ!$AD211,"00")&amp;"g"&amp;IF(ДАННЫЕ!$AF211,"1"&amp;ДАННЫЕ!$AF211,"00")&amp;"c"&amp;IF(ДАННЫЕ!$AG211,"1"&amp;ДАННЫЕ!$AG211,"00")&amp;"i"&amp;IF(ДАННЫЕ!$AH211,"1"&amp;ДАННЫЕ!$AH211,"00")&amp;"r"&amp;IF(ДАННЫЕ!$AL211,"1"&amp;ДАННЫЕ!$AL211,"00")&amp;"m"&amp;IF(ДАННЫЕ!$AI211,"1"&amp;ДАННЫЕ!$AI211,"00")&amp;"hS"&amp;IF(ДАННЫЕ!$AJ211,"1"&amp;ДАННЫЕ!$AJ211,"00")&amp;"hZ"&amp;IF(ДАННЫЕ!$AK211,"1"&amp;ДАННЫЕ!$AK211,"00")&amp;"p"&amp;IF(ДАННЫЕ!$AP211,"1"&amp;ДАННЫЕ!$AP211,"00")&amp;"k"&amp;IF(ДАННЫЕ!$AQ211,"1"&amp;ДАННЫЕ!$AQ211,"00")&amp;"z"&amp;IF(ДАННЫЕ!$AR211,"1"&amp;ДАННЫЕ!$AR211,"00")&amp;"j"&amp;IF(ДАННЫЕ!$AM211,"1"&amp;ДАННЫЕ!$AM211,"00")&amp;"n"&amp;IF(ДАННЫЕ!$AN211,"1"&amp;ДАННЫЕ!$AN211,"00")&amp;"E"&amp;ДАННЫЕ!BI211&amp;"L"&amp;ДАННЫЕ!AO211&amp;"h"&amp;IF(ДАННЫЕ!$AU211&gt;0,1,0)&amp;"v"&amp;IF(ДАННЫЕ!$AW211&gt;0,1,0)&amp;"a"&amp;IF(ДАННЫЕ!$AS211,"1"&amp;ДАННЫЕ!$AS211,"00")&amp;"s"&amp;IF(ДАННЫЕ!$AT211,"1"&amp;ДАННЫЕ!$AT211,"00")&amp;"u"&amp;IF(ДАННЫЕ!$CJ211&gt;0,1,0)&amp;"y"&amp;B211&amp;"d"&amp;H211&amp;"e"&amp;F211&amp;G211</f>
        <v>x0w00t00f00b00g00c00i00r00m00hS00hZ00p00k00z00j00n00ELh0v0a00s00u0y0de</v>
      </c>
      <c r="L211" s="28" t="str">
        <f ca="1">ДАННЫЕ!$I211&amp;"VN"&amp;IF(ДАННЫЕ!AW211&gt;0,11,10)&amp;"CD"&amp;IF(ДАННЫЕ!BF211&gt;500,16,IF(ДАННЫЕ!BF211&gt;350,15,IF(ДАННЫЕ!BF211&gt;=200,14,IF(ДАННЫЕ!BF211&gt;=100,13,IF(ДАННЫЕ!BF211&gt;=50,12,IF(ДАННЫЕ!BF211&gt;0,11,10))))))&amp;"AR"&amp;IF(ДАННЫЕ!BX211&gt;0,1,0)&amp;"GD"&amp;B211&amp;"VV"&amp;IF(E211&gt;=5,IF(E211&lt;18,1,0),0)</f>
        <v>VN10CD10AR0GD0VV0</v>
      </c>
      <c r="M211" s="28" t="str">
        <f>ДАННЫЕ!$I211&amp;"b"&amp;ДАННЫЕ!$BI211&amp;"r"&amp;ДАННЫЕ!$BJ211&amp;"CD"&amp;IF(ДАННЫЕ!BF211&gt;0,IF(ДАННЫЕ!BF211&lt;200,1,IF(ДАННЫЕ!BF211&lt;350,2,3)),0)&amp;"h"&amp;IF(ДАННЫЕ!$BK211+ДАННЫЕ!$BL211+ДАННЫЕ!$BM211&gt;0,1,0)&amp;"x"&amp;ДАННЫЕ!$BK211&amp;"y"&amp;ДАННЫЕ!$BL211&amp;"z"&amp;ДАННЫЕ!$BM211&amp;"c"&amp;IF(ДАННЫЕ!$BK211+ДАННЫЕ!$BL211+ДАННЫЕ!$BM211=3,1,0)&amp;"a"&amp;IF(ДАННЫЕ!$BQ211+ДАННЫЕ!$BR211&gt;0,1,0)&amp;"d"&amp;ДАННЫЕ!$BQ211&amp;"v"&amp;ДАННЫЕ!$BR211&amp;"p"&amp;ДАННЫЕ!$BS211&amp;"n"&amp;ДАННЫЕ!$BU211&amp;"t"&amp;ДАННЫЕ!$BV211&amp;"o"&amp;ДАННЫЕ!$BT211&amp;"l"&amp;IF(ДАННЫЕ!$BN211&gt;0,1,0)&amp;ДАННЫЕ!$BN211&amp;"g"&amp;ДАННЫЕ!$BO211&amp;"s"&amp;ДАННЫЕ!$BP211&amp;"DZ"&amp;IF(ДАННЫЕ!B211-ДАННЫЕ!G211 &lt; 60,IF(ДАННЫЕ!B211-ДАННЫЕ!G211 &gt;= 0,1,0),0)&amp;"u"&amp;IF(ДАННЫЕ!$CJ211&gt;0,1,0)</f>
        <v>brCD0h0xyzc0a0dvpntol0gsDZ1u0</v>
      </c>
      <c r="N211" s="28" t="str">
        <f ca="1">ДАННЫЕ!$F211&amp;ДАННЫЕ!$I211&amp;"g"&amp;B211&amp;"cf"&amp;D211&amp;"a"&amp;IF(ДАННЫЕ!$BX211&gt;0,1,0)&amp;IF(ДАННЫЕ!$BF211&gt;500,1,IF(ДАННЫЕ!$BF211&gt;350,2,IF(ДАННЫЕ!$BF211&gt;=200,3,IF(ДАННЫЕ!$BF211&gt;=100,4,IF(ДАННЫЕ!$BF211&gt;=50,5,IF(ДАННЫЕ!$BF211&lt;50,6,0))))))&amp;"AR"&amp;IF(DATEDIF(ДАННЫЕ!$BX211,ДАННЫЕ!$F$1,"y")&gt;1,1,0)&amp;"VG"&amp;IF(ДАННЫЕ!$BH211="0",1,0)&amp;"o"&amp;IF(T211+ДАННЫЕ!$AF211+ДАННЫЕ!$AG211+ДАННЫЕ!$AH211+ДАННЫЕ!$AI211+ДАННЫЕ!$AJ211+ДАННЫЕ!$AP211+ДАННЫЕ!$AQ211+ДАННЫЕ!$AR211+ДАННЫЕ!$AU211+ДАННЫЕ!$AW211+ДАННЫЕ!$AS211+ДАННЫЕ!$AT211&gt;0,1,0)&amp;"x"&amp;ДАННЫЕ!$AG211&amp;"p"&amp;IF(ДАННЫЕ!$BY211&gt;0,1,0)&amp;"v"&amp;IF(ДАННЫЕ!$BZ211&gt;0,1,0)&amp;"n"&amp;ДАННЫЕ!$CA211&amp;"t"&amp;ДАННЫЕ!$AY211&amp;"k"&amp;ДАННЫЕ!$CB211&amp;"q"&amp;ДАННЫЕ!$CC211&amp;"w"&amp;ДАННЫЕ!$CD211&amp;"e"&amp;ДАННЫЕ!$CE211&amp;"m"&amp;ДАННЫЕ!$CF211&amp;"c"&amp;ДАННЫЕ!$CG211&amp;"z"&amp;ДАННЫЕ!$CH211&amp;"d"&amp;IF(H211=4,1,0)&amp;"s"&amp;IF(ДАННЫЕ!$J211=1,0,1)&amp;"u"&amp;IF(ДАННЫЕ!$CJ211&gt;0,1,0)</f>
        <v>g0cf0a06AR1VG0o0xp0v0ntkqwemczd0s1u0</v>
      </c>
      <c r="O211" s="28" t="str">
        <f>ДАННЫЕ!$I211&amp;"g"&amp;B211&amp;A211&amp;"f"&amp;P211&amp;"c"&amp;IF(ДАННЫЕ!$U211&gt;0,1,0)&amp;"s"&amp;IF(ДАННЫЕ!$Q211&gt;0,IF(YEAR(ДАННЫЕ!$F$1)=YEAR(ДАННЫЕ!$Q211),IF(MONTH(ДАННЫЕ!$F$1)=MONTH(ДАННЫЕ!$Q211),111,11),1),0)&amp;"i"&amp;IF(ДАННЫЕ!$R211+ДАННЫЕ!$S211+ДАННЫЕ!$T211=0,0,1)&amp;"h"&amp;IF(ДАННЫЕ!$P211&gt;0,1,0)&amp;"p"&amp;IF(ДАННЫЕ!$CI211&gt;0,IF(YEAR(ДАННЫЕ!$F$1)=YEAR(ДАННЫЕ!$CI211),IF(MONTH(ДАННЫЕ!$F$1)=MONTH(ДАННЫЕ!$CI211),111,11),1),0)&amp;"d"&amp;IF(ДАННЫЕ!$CJ211&gt;0,IF(YEAR(ДАННЫЕ!$F$1)=YEAR(ДАННЫЕ!$CJ211),IF(MONTH(ДАННЫЕ!$F$1)=MONTH(ДАННЫЕ!$CJ211),111,11),1),0)&amp;"o"&amp;IF(ДАННЫЕ!$CK211&gt;0,IF(MONTH(ДАННЫЕ!$F$1)=MONTH(ДАННЫЕ!$CK211),111,11),0)&amp;"v"&amp;IF(ДАННЫЕ!$BE211&gt;0,IF(MONTH(ДАННЫЕ!$F$1)=MONTH(ДАННЫЕ!$BE211),111,11),0)</f>
        <v>g00f0c0s0i0h0p0d0o0v0</v>
      </c>
      <c r="P211" s="15">
        <f t="shared" si="11"/>
        <v>0</v>
      </c>
      <c r="Q211" s="15">
        <f>IF(ДАННЫЕ!$F$1&gt;ДАННЫЕ!$N211,IF(YEAR(ДАННЫЕ!$F$1)=YEAR(ДАННЫЕ!M211),1,0),0)</f>
        <v>0</v>
      </c>
      <c r="R211" s="15">
        <f>IF(ДАННЫЕ!$F$1&gt;ДАННЫЕ!$N211,IF(YEAR(ДАННЫЕ!$F$1)=YEAR(ДАННЫЕ!N211),1,0),0)</f>
        <v>0</v>
      </c>
      <c r="S211" s="15">
        <f>IF(ДАННЫЕ!$AA211="2А",1,IF(ДАННЫЕ!$AA211="2Б",2,IF(ДАННЫЕ!$AA211="2В",3,IF(ДАННЫЕ!$AA211=3,4,IF(ДАННЫЕ!$AA211="4А",5,IF(ДАННЫЕ!$AA211="4Б",6,IF(ДАННЫЕ!$AA211="4В",7,IF(ДАННЫЕ!$AA211=5,8,0))))))))</f>
        <v>0</v>
      </c>
      <c r="T211" s="15">
        <f>IF(OR(ДАННЫЕ!$AC211=2,ДАННЫЕ!$AD211=2,ДАННЫЕ!$AE211=2),2,IF(OR(ДАННЫЕ!$AC211=1,ДАННЫЕ!$AD211=1,ДАННЫЕ!$AE211=1),1,0))</f>
        <v>0</v>
      </c>
    </row>
    <row r="212" spans="1:20" ht="15" customHeight="1" x14ac:dyDescent="0.2">
      <c r="A212" s="78">
        <f>IF(B212&gt;0,IF(MONTH(ДАННЫЕ!$F$1)=MONTH(ДАННЫЕ!$B212),1,0),0)</f>
        <v>0</v>
      </c>
      <c r="B212" s="14">
        <f>IF(ДАННЫЕ!$B212&gt;0,IF(YEAR(ДАННЫЕ!$F$1)=YEAR(ДАННЫЕ!$B212),1,0),0)</f>
        <v>0</v>
      </c>
      <c r="C212" s="14">
        <f>IF(ДАННЫЕ!$CM212&gt;0,IF(YEAR(ДАННЫЕ!$F$1)=YEAR(ДАННЫЕ!$CM212),1,0),0)</f>
        <v>0</v>
      </c>
      <c r="D212" s="14">
        <f>IF(ДАННЫЕ!$CJ212&gt;0,IF(ДАННЫЕ!$CL212&gt;ДАННЫЕ!$F$1,1,IF(ДАННЫЕ!$CL212&gt;0,0,1)),0)</f>
        <v>0</v>
      </c>
      <c r="E212" s="43" t="str">
        <f ca="1">IF(ДАННЫЕ!$F$1&gt;0,IF(ДАННЫЕ!$G212&gt;0,DATEDIF(ДАННЫЕ!$G212,ДАННЫЕ!$F$1,"y"),""),IF(ДАННЫЕ!$G212&gt;0,DATEDIF(ДАННЫЕ!$G212,TODAY(),"y"),""))</f>
        <v/>
      </c>
      <c r="F212" s="43" t="str">
        <f xml:space="preserve"> IF(ДАННЫЕ!$F212="М",IF(E212&gt;=18,IF(E212&lt;60,1,""),""),"")&amp;IF(ДАННЫЕ!$F212="Ж",IF(E212&gt;=18,IF(E212&lt;55,1,""),""),"")</f>
        <v/>
      </c>
      <c r="G212" s="43" t="str">
        <f xml:space="preserve"> IF(ДАННЫЕ!$F212="М",IF(E212&gt;=60,2,""),"")&amp;IF(ДАННЫЕ!$F212="Ж",IF(E212&gt;=55,2,""),"")</f>
        <v/>
      </c>
      <c r="H212" s="43" t="str">
        <f t="shared" ca="1" si="9"/>
        <v/>
      </c>
      <c r="I212" s="43" t="str">
        <f t="shared" ca="1" si="10"/>
        <v>03</v>
      </c>
      <c r="J212" s="28" t="str">
        <f ca="1">ДАННЫЕ!$F212&amp;H212&amp;I212&amp;ДАННЫЕ!$I212&amp;"m"&amp;IF(ДАННЫЕ!$I212&gt;0,IF(ДАННЫЕ!$J212&gt;0,0,1),"")&amp;"f"&amp;IF(ДАННЫЕ!$R212&gt;0,IF(YEAR(ДАННЫЕ!$F$1)=YEAR(ДАННЫЕ!$R212),1,0),0)&amp;"z"&amp;ДАННЫЕ!$R212&amp;"p"&amp;ДАННЫЕ!$S212&amp;"i"&amp;ДАННЫЕ!$T212&amp;"h"&amp;ДАННЫЕ!$K212&amp;"be"&amp;ДАННЫЕ!$BI212&amp;"CD"&amp;IF(ДАННЫЕ!BF212&gt;500,4,IF(ДАННЫЕ!BF212&gt;350,3,IF(ДАННЫЕ!BF212&gt;200,2,IF(ДАННЫЕ!BF212&gt;0,1,0))))&amp;"g"&amp;B212&amp;"d"&amp;H212&amp;"l"&amp;ДАННЫЕ!AT212&amp;"a"&amp;ДАННЫЕ!$V212&amp;"v"&amp;R212&amp;"k"&amp;ДАННЫЕ!$U212&amp;"s"&amp;ДАННЫЕ!$Y212&amp;"t"&amp;ДАННЫЕ!$X212&amp;"b"&amp;IF(ДАННЫЕ!$Q212&gt;1,1,0)&amp;"PP"&amp;ДАННЫЕ!Z212&amp;"c"&amp;S212&amp;"x"&amp;IF(ДАННЫЕ!$BY212&gt;0,IF(YEAR(ДАННЫЕ!$F$1)=YEAR(ДАННЫЕ!$BY212),1,0),0)&amp;"n"&amp;IF(ДАННЫЕ!$BZ212&gt;0,IF(YEAR(ДАННЫЕ!$F$1)=YEAR(ДАННЫЕ!$BZ212),1,0),0)&amp;"u"&amp;D212&amp;"z"&amp;IF(ДАННЫЕ!$CL212&gt;0,IF(YEAR(ДАННЫЕ!$F$1)&gt;YEAR(ДАННЫЕ!$CL212),11,12),0)</f>
        <v>03mf0zpihbeCD0g0dlav0kstb0PPc0x0n0u0z0</v>
      </c>
      <c r="K212" s="28" t="str">
        <f ca="1">ДАННЫЕ!$I212&amp;"x"&amp;B212&amp;"w"&amp;IF(T212+ДАННЫЕ!AD212+ДАННЫЕ!AE212+ДАННЫЕ!AF212+ДАННЫЕ!AG212+ДАННЫЕ!AH212+ДАННЫЕ!$AL212+ДАННЫЕ!AI212+ДАННЫЕ!AJ212+ДАННЫЕ!AK212+ДАННЫЕ!AP212+ДАННЫЕ!AQ212+ДАННЫЕ!AR212+ДАННЫЕ!$AM212+ДАННЫЕ!$AN212+ДАННЫЕ!AS212+ДАННЫЕ!AT212&gt;0,1,0)&amp;IF(OR(T212=2,ДАННЫЕ!AD212=2,ДАННЫЕ!AE212=2,ДАННЫЕ!AF212=2,ДАННЫЕ!AG212=2,ДАННЫЕ!AH212=2,ДАННЫЕ!$AL212=2,ДАННЫЕ!AI212=2,ДАННЫЕ!AJ212=2,ДАННЫЕ!AK212=2,ДАННЫЕ!AP212=2,ДАННЫЕ!AQ212=2,ДАННЫЕ!AR212=2,ДАННЫЕ!$AM212=2,ДАННЫЕ!$AN212=2,ДАННЫЕ!AS212=2,ДАННЫЕ!AT212=2),2,0)&amp;"t"&amp;IF(T212&gt;0,"1"&amp;T212,"00")&amp;"f"&amp;IF(ДАННЫЕ!$AC212,"1"&amp;ДАННЫЕ!$AC212,"00")&amp;"b"&amp;IF(ДАННЫЕ!$AD212,"1"&amp;ДАННЫЕ!$AD212,"00")&amp;"g"&amp;IF(ДАННЫЕ!$AF212,"1"&amp;ДАННЫЕ!$AF212,"00")&amp;"c"&amp;IF(ДАННЫЕ!$AG212,"1"&amp;ДАННЫЕ!$AG212,"00")&amp;"i"&amp;IF(ДАННЫЕ!$AH212,"1"&amp;ДАННЫЕ!$AH212,"00")&amp;"r"&amp;IF(ДАННЫЕ!$AL212,"1"&amp;ДАННЫЕ!$AL212,"00")&amp;"m"&amp;IF(ДАННЫЕ!$AI212,"1"&amp;ДАННЫЕ!$AI212,"00")&amp;"hS"&amp;IF(ДАННЫЕ!$AJ212,"1"&amp;ДАННЫЕ!$AJ212,"00")&amp;"hZ"&amp;IF(ДАННЫЕ!$AK212,"1"&amp;ДАННЫЕ!$AK212,"00")&amp;"p"&amp;IF(ДАННЫЕ!$AP212,"1"&amp;ДАННЫЕ!$AP212,"00")&amp;"k"&amp;IF(ДАННЫЕ!$AQ212,"1"&amp;ДАННЫЕ!$AQ212,"00")&amp;"z"&amp;IF(ДАННЫЕ!$AR212,"1"&amp;ДАННЫЕ!$AR212,"00")&amp;"j"&amp;IF(ДАННЫЕ!$AM212,"1"&amp;ДАННЫЕ!$AM212,"00")&amp;"n"&amp;IF(ДАННЫЕ!$AN212,"1"&amp;ДАННЫЕ!$AN212,"00")&amp;"E"&amp;ДАННЫЕ!BI212&amp;"L"&amp;ДАННЫЕ!AO212&amp;"h"&amp;IF(ДАННЫЕ!$AU212&gt;0,1,0)&amp;"v"&amp;IF(ДАННЫЕ!$AW212&gt;0,1,0)&amp;"a"&amp;IF(ДАННЫЕ!$AS212,"1"&amp;ДАННЫЕ!$AS212,"00")&amp;"s"&amp;IF(ДАННЫЕ!$AT212,"1"&amp;ДАННЫЕ!$AT212,"00")&amp;"u"&amp;IF(ДАННЫЕ!$CJ212&gt;0,1,0)&amp;"y"&amp;B212&amp;"d"&amp;H212&amp;"e"&amp;F212&amp;G212</f>
        <v>x0w00t00f00b00g00c00i00r00m00hS00hZ00p00k00z00j00n00ELh0v0a00s00u0y0de</v>
      </c>
      <c r="L212" s="28" t="str">
        <f ca="1">ДАННЫЕ!$I212&amp;"VN"&amp;IF(ДАННЫЕ!AW212&gt;0,11,10)&amp;"CD"&amp;IF(ДАННЫЕ!BF212&gt;500,16,IF(ДАННЫЕ!BF212&gt;350,15,IF(ДАННЫЕ!BF212&gt;=200,14,IF(ДАННЫЕ!BF212&gt;=100,13,IF(ДАННЫЕ!BF212&gt;=50,12,IF(ДАННЫЕ!BF212&gt;0,11,10))))))&amp;"AR"&amp;IF(ДАННЫЕ!BX212&gt;0,1,0)&amp;"GD"&amp;B212&amp;"VV"&amp;IF(E212&gt;=5,IF(E212&lt;18,1,0),0)</f>
        <v>VN10CD10AR0GD0VV0</v>
      </c>
      <c r="M212" s="28" t="str">
        <f>ДАННЫЕ!$I212&amp;"b"&amp;ДАННЫЕ!$BI212&amp;"r"&amp;ДАННЫЕ!$BJ212&amp;"CD"&amp;IF(ДАННЫЕ!BF212&gt;0,IF(ДАННЫЕ!BF212&lt;200,1,IF(ДАННЫЕ!BF212&lt;350,2,3)),0)&amp;"h"&amp;IF(ДАННЫЕ!$BK212+ДАННЫЕ!$BL212+ДАННЫЕ!$BM212&gt;0,1,0)&amp;"x"&amp;ДАННЫЕ!$BK212&amp;"y"&amp;ДАННЫЕ!$BL212&amp;"z"&amp;ДАННЫЕ!$BM212&amp;"c"&amp;IF(ДАННЫЕ!$BK212+ДАННЫЕ!$BL212+ДАННЫЕ!$BM212=3,1,0)&amp;"a"&amp;IF(ДАННЫЕ!$BQ212+ДАННЫЕ!$BR212&gt;0,1,0)&amp;"d"&amp;ДАННЫЕ!$BQ212&amp;"v"&amp;ДАННЫЕ!$BR212&amp;"p"&amp;ДАННЫЕ!$BS212&amp;"n"&amp;ДАННЫЕ!$BU212&amp;"t"&amp;ДАННЫЕ!$BV212&amp;"o"&amp;ДАННЫЕ!$BT212&amp;"l"&amp;IF(ДАННЫЕ!$BN212&gt;0,1,0)&amp;ДАННЫЕ!$BN212&amp;"g"&amp;ДАННЫЕ!$BO212&amp;"s"&amp;ДАННЫЕ!$BP212&amp;"DZ"&amp;IF(ДАННЫЕ!B212-ДАННЫЕ!G212 &lt; 60,IF(ДАННЫЕ!B212-ДАННЫЕ!G212 &gt;= 0,1,0),0)&amp;"u"&amp;IF(ДАННЫЕ!$CJ212&gt;0,1,0)</f>
        <v>brCD0h0xyzc0a0dvpntol0gsDZ1u0</v>
      </c>
      <c r="N212" s="28" t="str">
        <f ca="1">ДАННЫЕ!$F212&amp;ДАННЫЕ!$I212&amp;"g"&amp;B212&amp;"cf"&amp;D212&amp;"a"&amp;IF(ДАННЫЕ!$BX212&gt;0,1,0)&amp;IF(ДАННЫЕ!$BF212&gt;500,1,IF(ДАННЫЕ!$BF212&gt;350,2,IF(ДАННЫЕ!$BF212&gt;=200,3,IF(ДАННЫЕ!$BF212&gt;=100,4,IF(ДАННЫЕ!$BF212&gt;=50,5,IF(ДАННЫЕ!$BF212&lt;50,6,0))))))&amp;"AR"&amp;IF(DATEDIF(ДАННЫЕ!$BX212,ДАННЫЕ!$F$1,"y")&gt;1,1,0)&amp;"VG"&amp;IF(ДАННЫЕ!$BH212="0",1,0)&amp;"o"&amp;IF(T212+ДАННЫЕ!$AF212+ДАННЫЕ!$AG212+ДАННЫЕ!$AH212+ДАННЫЕ!$AI212+ДАННЫЕ!$AJ212+ДАННЫЕ!$AP212+ДАННЫЕ!$AQ212+ДАННЫЕ!$AR212+ДАННЫЕ!$AU212+ДАННЫЕ!$AW212+ДАННЫЕ!$AS212+ДАННЫЕ!$AT212&gt;0,1,0)&amp;"x"&amp;ДАННЫЕ!$AG212&amp;"p"&amp;IF(ДАННЫЕ!$BY212&gt;0,1,0)&amp;"v"&amp;IF(ДАННЫЕ!$BZ212&gt;0,1,0)&amp;"n"&amp;ДАННЫЕ!$CA212&amp;"t"&amp;ДАННЫЕ!$AY212&amp;"k"&amp;ДАННЫЕ!$CB212&amp;"q"&amp;ДАННЫЕ!$CC212&amp;"w"&amp;ДАННЫЕ!$CD212&amp;"e"&amp;ДАННЫЕ!$CE212&amp;"m"&amp;ДАННЫЕ!$CF212&amp;"c"&amp;ДАННЫЕ!$CG212&amp;"z"&amp;ДАННЫЕ!$CH212&amp;"d"&amp;IF(H212=4,1,0)&amp;"s"&amp;IF(ДАННЫЕ!$J212=1,0,1)&amp;"u"&amp;IF(ДАННЫЕ!$CJ212&gt;0,1,0)</f>
        <v>g0cf0a06AR1VG0o0xp0v0ntkqwemczd0s1u0</v>
      </c>
      <c r="O212" s="28" t="str">
        <f>ДАННЫЕ!$I212&amp;"g"&amp;B212&amp;A212&amp;"f"&amp;P212&amp;"c"&amp;IF(ДАННЫЕ!$U212&gt;0,1,0)&amp;"s"&amp;IF(ДАННЫЕ!$Q212&gt;0,IF(YEAR(ДАННЫЕ!$F$1)=YEAR(ДАННЫЕ!$Q212),IF(MONTH(ДАННЫЕ!$F$1)=MONTH(ДАННЫЕ!$Q212),111,11),1),0)&amp;"i"&amp;IF(ДАННЫЕ!$R212+ДАННЫЕ!$S212+ДАННЫЕ!$T212=0,0,1)&amp;"h"&amp;IF(ДАННЫЕ!$P212&gt;0,1,0)&amp;"p"&amp;IF(ДАННЫЕ!$CI212&gt;0,IF(YEAR(ДАННЫЕ!$F$1)=YEAR(ДАННЫЕ!$CI212),IF(MONTH(ДАННЫЕ!$F$1)=MONTH(ДАННЫЕ!$CI212),111,11),1),0)&amp;"d"&amp;IF(ДАННЫЕ!$CJ212&gt;0,IF(YEAR(ДАННЫЕ!$F$1)=YEAR(ДАННЫЕ!$CJ212),IF(MONTH(ДАННЫЕ!$F$1)=MONTH(ДАННЫЕ!$CJ212),111,11),1),0)&amp;"o"&amp;IF(ДАННЫЕ!$CK212&gt;0,IF(MONTH(ДАННЫЕ!$F$1)=MONTH(ДАННЫЕ!$CK212),111,11),0)&amp;"v"&amp;IF(ДАННЫЕ!$BE212&gt;0,IF(MONTH(ДАННЫЕ!$F$1)=MONTH(ДАННЫЕ!$BE212),111,11),0)</f>
        <v>g00f0c0s0i0h0p0d0o0v0</v>
      </c>
      <c r="P212" s="15">
        <f t="shared" si="11"/>
        <v>0</v>
      </c>
      <c r="Q212" s="15">
        <f>IF(ДАННЫЕ!$F$1&gt;ДАННЫЕ!$N212,IF(YEAR(ДАННЫЕ!$F$1)=YEAR(ДАННЫЕ!M212),1,0),0)</f>
        <v>0</v>
      </c>
      <c r="R212" s="15">
        <f>IF(ДАННЫЕ!$F$1&gt;ДАННЫЕ!$N212,IF(YEAR(ДАННЫЕ!$F$1)=YEAR(ДАННЫЕ!N212),1,0),0)</f>
        <v>0</v>
      </c>
      <c r="S212" s="15">
        <f>IF(ДАННЫЕ!$AA212="2А",1,IF(ДАННЫЕ!$AA212="2Б",2,IF(ДАННЫЕ!$AA212="2В",3,IF(ДАННЫЕ!$AA212=3,4,IF(ДАННЫЕ!$AA212="4А",5,IF(ДАННЫЕ!$AA212="4Б",6,IF(ДАННЫЕ!$AA212="4В",7,IF(ДАННЫЕ!$AA212=5,8,0))))))))</f>
        <v>0</v>
      </c>
      <c r="T212" s="15">
        <f>IF(OR(ДАННЫЕ!$AC212=2,ДАННЫЕ!$AD212=2,ДАННЫЕ!$AE212=2),2,IF(OR(ДАННЫЕ!$AC212=1,ДАННЫЕ!$AD212=1,ДАННЫЕ!$AE212=1),1,0))</f>
        <v>0</v>
      </c>
    </row>
    <row r="213" spans="1:20" ht="15" customHeight="1" x14ac:dyDescent="0.2">
      <c r="A213" s="78">
        <f>IF(B213&gt;0,IF(MONTH(ДАННЫЕ!$F$1)=MONTH(ДАННЫЕ!$B213),1,0),0)</f>
        <v>0</v>
      </c>
      <c r="B213" s="14">
        <f>IF(ДАННЫЕ!$B213&gt;0,IF(YEAR(ДАННЫЕ!$F$1)=YEAR(ДАННЫЕ!$B213),1,0),0)</f>
        <v>0</v>
      </c>
      <c r="C213" s="14">
        <f>IF(ДАННЫЕ!$CM213&gt;0,IF(YEAR(ДАННЫЕ!$F$1)=YEAR(ДАННЫЕ!$CM213),1,0),0)</f>
        <v>0</v>
      </c>
      <c r="D213" s="14">
        <f>IF(ДАННЫЕ!$CJ213&gt;0,IF(ДАННЫЕ!$CL213&gt;ДАННЫЕ!$F$1,1,IF(ДАННЫЕ!$CL213&gt;0,0,1)),0)</f>
        <v>0</v>
      </c>
      <c r="E213" s="43" t="str">
        <f ca="1">IF(ДАННЫЕ!$F$1&gt;0,IF(ДАННЫЕ!$G213&gt;0,DATEDIF(ДАННЫЕ!$G213,ДАННЫЕ!$F$1,"y"),""),IF(ДАННЫЕ!$G213&gt;0,DATEDIF(ДАННЫЕ!$G213,TODAY(),"y"),""))</f>
        <v/>
      </c>
      <c r="F213" s="43" t="str">
        <f xml:space="preserve"> IF(ДАННЫЕ!$F213="М",IF(E213&gt;=18,IF(E213&lt;60,1,""),""),"")&amp;IF(ДАННЫЕ!$F213="Ж",IF(E213&gt;=18,IF(E213&lt;55,1,""),""),"")</f>
        <v/>
      </c>
      <c r="G213" s="43" t="str">
        <f xml:space="preserve"> IF(ДАННЫЕ!$F213="М",IF(E213&gt;=60,2,""),"")&amp;IF(ДАННЫЕ!$F213="Ж",IF(E213&gt;=55,2,""),"")</f>
        <v/>
      </c>
      <c r="H213" s="43" t="str">
        <f t="shared" ca="1" si="9"/>
        <v/>
      </c>
      <c r="I213" s="43" t="str">
        <f t="shared" ca="1" si="10"/>
        <v>03</v>
      </c>
      <c r="J213" s="28" t="str">
        <f ca="1">ДАННЫЕ!$F213&amp;H213&amp;I213&amp;ДАННЫЕ!$I213&amp;"m"&amp;IF(ДАННЫЕ!$I213&gt;0,IF(ДАННЫЕ!$J213&gt;0,0,1),"")&amp;"f"&amp;IF(ДАННЫЕ!$R213&gt;0,IF(YEAR(ДАННЫЕ!$F$1)=YEAR(ДАННЫЕ!$R213),1,0),0)&amp;"z"&amp;ДАННЫЕ!$R213&amp;"p"&amp;ДАННЫЕ!$S213&amp;"i"&amp;ДАННЫЕ!$T213&amp;"h"&amp;ДАННЫЕ!$K213&amp;"be"&amp;ДАННЫЕ!$BI213&amp;"CD"&amp;IF(ДАННЫЕ!BF213&gt;500,4,IF(ДАННЫЕ!BF213&gt;350,3,IF(ДАННЫЕ!BF213&gt;200,2,IF(ДАННЫЕ!BF213&gt;0,1,0))))&amp;"g"&amp;B213&amp;"d"&amp;H213&amp;"l"&amp;ДАННЫЕ!AT213&amp;"a"&amp;ДАННЫЕ!$V213&amp;"v"&amp;R213&amp;"k"&amp;ДАННЫЕ!$U213&amp;"s"&amp;ДАННЫЕ!$Y213&amp;"t"&amp;ДАННЫЕ!$X213&amp;"b"&amp;IF(ДАННЫЕ!$Q213&gt;1,1,0)&amp;"PP"&amp;ДАННЫЕ!Z213&amp;"c"&amp;S213&amp;"x"&amp;IF(ДАННЫЕ!$BY213&gt;0,IF(YEAR(ДАННЫЕ!$F$1)=YEAR(ДАННЫЕ!$BY213),1,0),0)&amp;"n"&amp;IF(ДАННЫЕ!$BZ213&gt;0,IF(YEAR(ДАННЫЕ!$F$1)=YEAR(ДАННЫЕ!$BZ213),1,0),0)&amp;"u"&amp;D213&amp;"z"&amp;IF(ДАННЫЕ!$CL213&gt;0,IF(YEAR(ДАННЫЕ!$F$1)&gt;YEAR(ДАННЫЕ!$CL213),11,12),0)</f>
        <v>03mf0zpihbeCD0g0dlav0kstb0PPc0x0n0u0z0</v>
      </c>
      <c r="K213" s="28" t="str">
        <f ca="1">ДАННЫЕ!$I213&amp;"x"&amp;B213&amp;"w"&amp;IF(T213+ДАННЫЕ!AD213+ДАННЫЕ!AE213+ДАННЫЕ!AF213+ДАННЫЕ!AG213+ДАННЫЕ!AH213+ДАННЫЕ!$AL213+ДАННЫЕ!AI213+ДАННЫЕ!AJ213+ДАННЫЕ!AK213+ДАННЫЕ!AP213+ДАННЫЕ!AQ213+ДАННЫЕ!AR213+ДАННЫЕ!$AM213+ДАННЫЕ!$AN213+ДАННЫЕ!AS213+ДАННЫЕ!AT213&gt;0,1,0)&amp;IF(OR(T213=2,ДАННЫЕ!AD213=2,ДАННЫЕ!AE213=2,ДАННЫЕ!AF213=2,ДАННЫЕ!AG213=2,ДАННЫЕ!AH213=2,ДАННЫЕ!$AL213=2,ДАННЫЕ!AI213=2,ДАННЫЕ!AJ213=2,ДАННЫЕ!AK213=2,ДАННЫЕ!AP213=2,ДАННЫЕ!AQ213=2,ДАННЫЕ!AR213=2,ДАННЫЕ!$AM213=2,ДАННЫЕ!$AN213=2,ДАННЫЕ!AS213=2,ДАННЫЕ!AT213=2),2,0)&amp;"t"&amp;IF(T213&gt;0,"1"&amp;T213,"00")&amp;"f"&amp;IF(ДАННЫЕ!$AC213,"1"&amp;ДАННЫЕ!$AC213,"00")&amp;"b"&amp;IF(ДАННЫЕ!$AD213,"1"&amp;ДАННЫЕ!$AD213,"00")&amp;"g"&amp;IF(ДАННЫЕ!$AF213,"1"&amp;ДАННЫЕ!$AF213,"00")&amp;"c"&amp;IF(ДАННЫЕ!$AG213,"1"&amp;ДАННЫЕ!$AG213,"00")&amp;"i"&amp;IF(ДАННЫЕ!$AH213,"1"&amp;ДАННЫЕ!$AH213,"00")&amp;"r"&amp;IF(ДАННЫЕ!$AL213,"1"&amp;ДАННЫЕ!$AL213,"00")&amp;"m"&amp;IF(ДАННЫЕ!$AI213,"1"&amp;ДАННЫЕ!$AI213,"00")&amp;"hS"&amp;IF(ДАННЫЕ!$AJ213,"1"&amp;ДАННЫЕ!$AJ213,"00")&amp;"hZ"&amp;IF(ДАННЫЕ!$AK213,"1"&amp;ДАННЫЕ!$AK213,"00")&amp;"p"&amp;IF(ДАННЫЕ!$AP213,"1"&amp;ДАННЫЕ!$AP213,"00")&amp;"k"&amp;IF(ДАННЫЕ!$AQ213,"1"&amp;ДАННЫЕ!$AQ213,"00")&amp;"z"&amp;IF(ДАННЫЕ!$AR213,"1"&amp;ДАННЫЕ!$AR213,"00")&amp;"j"&amp;IF(ДАННЫЕ!$AM213,"1"&amp;ДАННЫЕ!$AM213,"00")&amp;"n"&amp;IF(ДАННЫЕ!$AN213,"1"&amp;ДАННЫЕ!$AN213,"00")&amp;"E"&amp;ДАННЫЕ!BI213&amp;"L"&amp;ДАННЫЕ!AO213&amp;"h"&amp;IF(ДАННЫЕ!$AU213&gt;0,1,0)&amp;"v"&amp;IF(ДАННЫЕ!$AW213&gt;0,1,0)&amp;"a"&amp;IF(ДАННЫЕ!$AS213,"1"&amp;ДАННЫЕ!$AS213,"00")&amp;"s"&amp;IF(ДАННЫЕ!$AT213,"1"&amp;ДАННЫЕ!$AT213,"00")&amp;"u"&amp;IF(ДАННЫЕ!$CJ213&gt;0,1,0)&amp;"y"&amp;B213&amp;"d"&amp;H213&amp;"e"&amp;F213&amp;G213</f>
        <v>x0w00t00f00b00g00c00i00r00m00hS00hZ00p00k00z00j00n00ELh0v0a00s00u0y0de</v>
      </c>
      <c r="L213" s="28" t="str">
        <f ca="1">ДАННЫЕ!$I213&amp;"VN"&amp;IF(ДАННЫЕ!AW213&gt;0,11,10)&amp;"CD"&amp;IF(ДАННЫЕ!BF213&gt;500,16,IF(ДАННЫЕ!BF213&gt;350,15,IF(ДАННЫЕ!BF213&gt;=200,14,IF(ДАННЫЕ!BF213&gt;=100,13,IF(ДАННЫЕ!BF213&gt;=50,12,IF(ДАННЫЕ!BF213&gt;0,11,10))))))&amp;"AR"&amp;IF(ДАННЫЕ!BX213&gt;0,1,0)&amp;"GD"&amp;B213&amp;"VV"&amp;IF(E213&gt;=5,IF(E213&lt;18,1,0),0)</f>
        <v>VN10CD10AR0GD0VV0</v>
      </c>
      <c r="M213" s="28" t="str">
        <f>ДАННЫЕ!$I213&amp;"b"&amp;ДАННЫЕ!$BI213&amp;"r"&amp;ДАННЫЕ!$BJ213&amp;"CD"&amp;IF(ДАННЫЕ!BF213&gt;0,IF(ДАННЫЕ!BF213&lt;200,1,IF(ДАННЫЕ!BF213&lt;350,2,3)),0)&amp;"h"&amp;IF(ДАННЫЕ!$BK213+ДАННЫЕ!$BL213+ДАННЫЕ!$BM213&gt;0,1,0)&amp;"x"&amp;ДАННЫЕ!$BK213&amp;"y"&amp;ДАННЫЕ!$BL213&amp;"z"&amp;ДАННЫЕ!$BM213&amp;"c"&amp;IF(ДАННЫЕ!$BK213+ДАННЫЕ!$BL213+ДАННЫЕ!$BM213=3,1,0)&amp;"a"&amp;IF(ДАННЫЕ!$BQ213+ДАННЫЕ!$BR213&gt;0,1,0)&amp;"d"&amp;ДАННЫЕ!$BQ213&amp;"v"&amp;ДАННЫЕ!$BR213&amp;"p"&amp;ДАННЫЕ!$BS213&amp;"n"&amp;ДАННЫЕ!$BU213&amp;"t"&amp;ДАННЫЕ!$BV213&amp;"o"&amp;ДАННЫЕ!$BT213&amp;"l"&amp;IF(ДАННЫЕ!$BN213&gt;0,1,0)&amp;ДАННЫЕ!$BN213&amp;"g"&amp;ДАННЫЕ!$BO213&amp;"s"&amp;ДАННЫЕ!$BP213&amp;"DZ"&amp;IF(ДАННЫЕ!B213-ДАННЫЕ!G213 &lt; 60,IF(ДАННЫЕ!B213-ДАННЫЕ!G213 &gt;= 0,1,0),0)&amp;"u"&amp;IF(ДАННЫЕ!$CJ213&gt;0,1,0)</f>
        <v>brCD0h0xyzc0a0dvpntol0gsDZ1u0</v>
      </c>
      <c r="N213" s="28" t="str">
        <f ca="1">ДАННЫЕ!$F213&amp;ДАННЫЕ!$I213&amp;"g"&amp;B213&amp;"cf"&amp;D213&amp;"a"&amp;IF(ДАННЫЕ!$BX213&gt;0,1,0)&amp;IF(ДАННЫЕ!$BF213&gt;500,1,IF(ДАННЫЕ!$BF213&gt;350,2,IF(ДАННЫЕ!$BF213&gt;=200,3,IF(ДАННЫЕ!$BF213&gt;=100,4,IF(ДАННЫЕ!$BF213&gt;=50,5,IF(ДАННЫЕ!$BF213&lt;50,6,0))))))&amp;"AR"&amp;IF(DATEDIF(ДАННЫЕ!$BX213,ДАННЫЕ!$F$1,"y")&gt;1,1,0)&amp;"VG"&amp;IF(ДАННЫЕ!$BH213="0",1,0)&amp;"o"&amp;IF(T213+ДАННЫЕ!$AF213+ДАННЫЕ!$AG213+ДАННЫЕ!$AH213+ДАННЫЕ!$AI213+ДАННЫЕ!$AJ213+ДАННЫЕ!$AP213+ДАННЫЕ!$AQ213+ДАННЫЕ!$AR213+ДАННЫЕ!$AU213+ДАННЫЕ!$AW213+ДАННЫЕ!$AS213+ДАННЫЕ!$AT213&gt;0,1,0)&amp;"x"&amp;ДАННЫЕ!$AG213&amp;"p"&amp;IF(ДАННЫЕ!$BY213&gt;0,1,0)&amp;"v"&amp;IF(ДАННЫЕ!$BZ213&gt;0,1,0)&amp;"n"&amp;ДАННЫЕ!$CA213&amp;"t"&amp;ДАННЫЕ!$AY213&amp;"k"&amp;ДАННЫЕ!$CB213&amp;"q"&amp;ДАННЫЕ!$CC213&amp;"w"&amp;ДАННЫЕ!$CD213&amp;"e"&amp;ДАННЫЕ!$CE213&amp;"m"&amp;ДАННЫЕ!$CF213&amp;"c"&amp;ДАННЫЕ!$CG213&amp;"z"&amp;ДАННЫЕ!$CH213&amp;"d"&amp;IF(H213=4,1,0)&amp;"s"&amp;IF(ДАННЫЕ!$J213=1,0,1)&amp;"u"&amp;IF(ДАННЫЕ!$CJ213&gt;0,1,0)</f>
        <v>g0cf0a06AR1VG0o0xp0v0ntkqwemczd0s1u0</v>
      </c>
      <c r="O213" s="28" t="str">
        <f>ДАННЫЕ!$I213&amp;"g"&amp;B213&amp;A213&amp;"f"&amp;P213&amp;"c"&amp;IF(ДАННЫЕ!$U213&gt;0,1,0)&amp;"s"&amp;IF(ДАННЫЕ!$Q213&gt;0,IF(YEAR(ДАННЫЕ!$F$1)=YEAR(ДАННЫЕ!$Q213),IF(MONTH(ДАННЫЕ!$F$1)=MONTH(ДАННЫЕ!$Q213),111,11),1),0)&amp;"i"&amp;IF(ДАННЫЕ!$R213+ДАННЫЕ!$S213+ДАННЫЕ!$T213=0,0,1)&amp;"h"&amp;IF(ДАННЫЕ!$P213&gt;0,1,0)&amp;"p"&amp;IF(ДАННЫЕ!$CI213&gt;0,IF(YEAR(ДАННЫЕ!$F$1)=YEAR(ДАННЫЕ!$CI213),IF(MONTH(ДАННЫЕ!$F$1)=MONTH(ДАННЫЕ!$CI213),111,11),1),0)&amp;"d"&amp;IF(ДАННЫЕ!$CJ213&gt;0,IF(YEAR(ДАННЫЕ!$F$1)=YEAR(ДАННЫЕ!$CJ213),IF(MONTH(ДАННЫЕ!$F$1)=MONTH(ДАННЫЕ!$CJ213),111,11),1),0)&amp;"o"&amp;IF(ДАННЫЕ!$CK213&gt;0,IF(MONTH(ДАННЫЕ!$F$1)=MONTH(ДАННЫЕ!$CK213),111,11),0)&amp;"v"&amp;IF(ДАННЫЕ!$BE213&gt;0,IF(MONTH(ДАННЫЕ!$F$1)=MONTH(ДАННЫЕ!$BE213),111,11),0)</f>
        <v>g00f0c0s0i0h0p0d0o0v0</v>
      </c>
      <c r="P213" s="15">
        <f t="shared" si="11"/>
        <v>0</v>
      </c>
      <c r="Q213" s="15">
        <f>IF(ДАННЫЕ!$F$1&gt;ДАННЫЕ!$N213,IF(YEAR(ДАННЫЕ!$F$1)=YEAR(ДАННЫЕ!M213),1,0),0)</f>
        <v>0</v>
      </c>
      <c r="R213" s="15">
        <f>IF(ДАННЫЕ!$F$1&gt;ДАННЫЕ!$N213,IF(YEAR(ДАННЫЕ!$F$1)=YEAR(ДАННЫЕ!N213),1,0),0)</f>
        <v>0</v>
      </c>
      <c r="S213" s="15">
        <f>IF(ДАННЫЕ!$AA213="2А",1,IF(ДАННЫЕ!$AA213="2Б",2,IF(ДАННЫЕ!$AA213="2В",3,IF(ДАННЫЕ!$AA213=3,4,IF(ДАННЫЕ!$AA213="4А",5,IF(ДАННЫЕ!$AA213="4Б",6,IF(ДАННЫЕ!$AA213="4В",7,IF(ДАННЫЕ!$AA213=5,8,0))))))))</f>
        <v>0</v>
      </c>
      <c r="T213" s="15">
        <f>IF(OR(ДАННЫЕ!$AC213=2,ДАННЫЕ!$AD213=2,ДАННЫЕ!$AE213=2),2,IF(OR(ДАННЫЕ!$AC213=1,ДАННЫЕ!$AD213=1,ДАННЫЕ!$AE213=1),1,0))</f>
        <v>0</v>
      </c>
    </row>
    <row r="214" spans="1:20" ht="15" customHeight="1" x14ac:dyDescent="0.2">
      <c r="A214" s="78">
        <f>IF(B214&gt;0,IF(MONTH(ДАННЫЕ!$F$1)=MONTH(ДАННЫЕ!$B214),1,0),0)</f>
        <v>0</v>
      </c>
      <c r="B214" s="14">
        <f>IF(ДАННЫЕ!$B214&gt;0,IF(YEAR(ДАННЫЕ!$F$1)=YEAR(ДАННЫЕ!$B214),1,0),0)</f>
        <v>0</v>
      </c>
      <c r="C214" s="14">
        <f>IF(ДАННЫЕ!$CM214&gt;0,IF(YEAR(ДАННЫЕ!$F$1)=YEAR(ДАННЫЕ!$CM214),1,0),0)</f>
        <v>0</v>
      </c>
      <c r="D214" s="14">
        <f>IF(ДАННЫЕ!$CJ214&gt;0,IF(ДАННЫЕ!$CL214&gt;ДАННЫЕ!$F$1,1,IF(ДАННЫЕ!$CL214&gt;0,0,1)),0)</f>
        <v>0</v>
      </c>
      <c r="E214" s="43" t="str">
        <f ca="1">IF(ДАННЫЕ!$F$1&gt;0,IF(ДАННЫЕ!$G214&gt;0,DATEDIF(ДАННЫЕ!$G214,ДАННЫЕ!$F$1,"y"),""),IF(ДАННЫЕ!$G214&gt;0,DATEDIF(ДАННЫЕ!$G214,TODAY(),"y"),""))</f>
        <v/>
      </c>
      <c r="F214" s="43" t="str">
        <f xml:space="preserve"> IF(ДАННЫЕ!$F214="М",IF(E214&gt;=18,IF(E214&lt;60,1,""),""),"")&amp;IF(ДАННЫЕ!$F214="Ж",IF(E214&gt;=18,IF(E214&lt;55,1,""),""),"")</f>
        <v/>
      </c>
      <c r="G214" s="43" t="str">
        <f xml:space="preserve"> IF(ДАННЫЕ!$F214="М",IF(E214&gt;=60,2,""),"")&amp;IF(ДАННЫЕ!$F214="Ж",IF(E214&gt;=55,2,""),"")</f>
        <v/>
      </c>
      <c r="H214" s="43" t="str">
        <f t="shared" ca="1" si="9"/>
        <v/>
      </c>
      <c r="I214" s="43" t="str">
        <f t="shared" ca="1" si="10"/>
        <v>03</v>
      </c>
      <c r="J214" s="28" t="str">
        <f ca="1">ДАННЫЕ!$F214&amp;H214&amp;I214&amp;ДАННЫЕ!$I214&amp;"m"&amp;IF(ДАННЫЕ!$I214&gt;0,IF(ДАННЫЕ!$J214&gt;0,0,1),"")&amp;"f"&amp;IF(ДАННЫЕ!$R214&gt;0,IF(YEAR(ДАННЫЕ!$F$1)=YEAR(ДАННЫЕ!$R214),1,0),0)&amp;"z"&amp;ДАННЫЕ!$R214&amp;"p"&amp;ДАННЫЕ!$S214&amp;"i"&amp;ДАННЫЕ!$T214&amp;"h"&amp;ДАННЫЕ!$K214&amp;"be"&amp;ДАННЫЕ!$BI214&amp;"CD"&amp;IF(ДАННЫЕ!BF214&gt;500,4,IF(ДАННЫЕ!BF214&gt;350,3,IF(ДАННЫЕ!BF214&gt;200,2,IF(ДАННЫЕ!BF214&gt;0,1,0))))&amp;"g"&amp;B214&amp;"d"&amp;H214&amp;"l"&amp;ДАННЫЕ!AT214&amp;"a"&amp;ДАННЫЕ!$V214&amp;"v"&amp;R214&amp;"k"&amp;ДАННЫЕ!$U214&amp;"s"&amp;ДАННЫЕ!$Y214&amp;"t"&amp;ДАННЫЕ!$X214&amp;"b"&amp;IF(ДАННЫЕ!$Q214&gt;1,1,0)&amp;"PP"&amp;ДАННЫЕ!Z214&amp;"c"&amp;S214&amp;"x"&amp;IF(ДАННЫЕ!$BY214&gt;0,IF(YEAR(ДАННЫЕ!$F$1)=YEAR(ДАННЫЕ!$BY214),1,0),0)&amp;"n"&amp;IF(ДАННЫЕ!$BZ214&gt;0,IF(YEAR(ДАННЫЕ!$F$1)=YEAR(ДАННЫЕ!$BZ214),1,0),0)&amp;"u"&amp;D214&amp;"z"&amp;IF(ДАННЫЕ!$CL214&gt;0,IF(YEAR(ДАННЫЕ!$F$1)&gt;YEAR(ДАННЫЕ!$CL214),11,12),0)</f>
        <v>03mf0zpihbeCD0g0dlav0kstb0PPc0x0n0u0z0</v>
      </c>
      <c r="K214" s="28" t="str">
        <f ca="1">ДАННЫЕ!$I214&amp;"x"&amp;B214&amp;"w"&amp;IF(T214+ДАННЫЕ!AD214+ДАННЫЕ!AE214+ДАННЫЕ!AF214+ДАННЫЕ!AG214+ДАННЫЕ!AH214+ДАННЫЕ!$AL214+ДАННЫЕ!AI214+ДАННЫЕ!AJ214+ДАННЫЕ!AK214+ДАННЫЕ!AP214+ДАННЫЕ!AQ214+ДАННЫЕ!AR214+ДАННЫЕ!$AM214+ДАННЫЕ!$AN214+ДАННЫЕ!AS214+ДАННЫЕ!AT214&gt;0,1,0)&amp;IF(OR(T214=2,ДАННЫЕ!AD214=2,ДАННЫЕ!AE214=2,ДАННЫЕ!AF214=2,ДАННЫЕ!AG214=2,ДАННЫЕ!AH214=2,ДАННЫЕ!$AL214=2,ДАННЫЕ!AI214=2,ДАННЫЕ!AJ214=2,ДАННЫЕ!AK214=2,ДАННЫЕ!AP214=2,ДАННЫЕ!AQ214=2,ДАННЫЕ!AR214=2,ДАННЫЕ!$AM214=2,ДАННЫЕ!$AN214=2,ДАННЫЕ!AS214=2,ДАННЫЕ!AT214=2),2,0)&amp;"t"&amp;IF(T214&gt;0,"1"&amp;T214,"00")&amp;"f"&amp;IF(ДАННЫЕ!$AC214,"1"&amp;ДАННЫЕ!$AC214,"00")&amp;"b"&amp;IF(ДАННЫЕ!$AD214,"1"&amp;ДАННЫЕ!$AD214,"00")&amp;"g"&amp;IF(ДАННЫЕ!$AF214,"1"&amp;ДАННЫЕ!$AF214,"00")&amp;"c"&amp;IF(ДАННЫЕ!$AG214,"1"&amp;ДАННЫЕ!$AG214,"00")&amp;"i"&amp;IF(ДАННЫЕ!$AH214,"1"&amp;ДАННЫЕ!$AH214,"00")&amp;"r"&amp;IF(ДАННЫЕ!$AL214,"1"&amp;ДАННЫЕ!$AL214,"00")&amp;"m"&amp;IF(ДАННЫЕ!$AI214,"1"&amp;ДАННЫЕ!$AI214,"00")&amp;"hS"&amp;IF(ДАННЫЕ!$AJ214,"1"&amp;ДАННЫЕ!$AJ214,"00")&amp;"hZ"&amp;IF(ДАННЫЕ!$AK214,"1"&amp;ДАННЫЕ!$AK214,"00")&amp;"p"&amp;IF(ДАННЫЕ!$AP214,"1"&amp;ДАННЫЕ!$AP214,"00")&amp;"k"&amp;IF(ДАННЫЕ!$AQ214,"1"&amp;ДАННЫЕ!$AQ214,"00")&amp;"z"&amp;IF(ДАННЫЕ!$AR214,"1"&amp;ДАННЫЕ!$AR214,"00")&amp;"j"&amp;IF(ДАННЫЕ!$AM214,"1"&amp;ДАННЫЕ!$AM214,"00")&amp;"n"&amp;IF(ДАННЫЕ!$AN214,"1"&amp;ДАННЫЕ!$AN214,"00")&amp;"E"&amp;ДАННЫЕ!BI214&amp;"L"&amp;ДАННЫЕ!AO214&amp;"h"&amp;IF(ДАННЫЕ!$AU214&gt;0,1,0)&amp;"v"&amp;IF(ДАННЫЕ!$AW214&gt;0,1,0)&amp;"a"&amp;IF(ДАННЫЕ!$AS214,"1"&amp;ДАННЫЕ!$AS214,"00")&amp;"s"&amp;IF(ДАННЫЕ!$AT214,"1"&amp;ДАННЫЕ!$AT214,"00")&amp;"u"&amp;IF(ДАННЫЕ!$CJ214&gt;0,1,0)&amp;"y"&amp;B214&amp;"d"&amp;H214&amp;"e"&amp;F214&amp;G214</f>
        <v>x0w00t00f00b00g00c00i00r00m00hS00hZ00p00k00z00j00n00ELh0v0a00s00u0y0de</v>
      </c>
      <c r="L214" s="28" t="str">
        <f ca="1">ДАННЫЕ!$I214&amp;"VN"&amp;IF(ДАННЫЕ!AW214&gt;0,11,10)&amp;"CD"&amp;IF(ДАННЫЕ!BF214&gt;500,16,IF(ДАННЫЕ!BF214&gt;350,15,IF(ДАННЫЕ!BF214&gt;=200,14,IF(ДАННЫЕ!BF214&gt;=100,13,IF(ДАННЫЕ!BF214&gt;=50,12,IF(ДАННЫЕ!BF214&gt;0,11,10))))))&amp;"AR"&amp;IF(ДАННЫЕ!BX214&gt;0,1,0)&amp;"GD"&amp;B214&amp;"VV"&amp;IF(E214&gt;=5,IF(E214&lt;18,1,0),0)</f>
        <v>VN10CD10AR0GD0VV0</v>
      </c>
      <c r="M214" s="28" t="str">
        <f>ДАННЫЕ!$I214&amp;"b"&amp;ДАННЫЕ!$BI214&amp;"r"&amp;ДАННЫЕ!$BJ214&amp;"CD"&amp;IF(ДАННЫЕ!BF214&gt;0,IF(ДАННЫЕ!BF214&lt;200,1,IF(ДАННЫЕ!BF214&lt;350,2,3)),0)&amp;"h"&amp;IF(ДАННЫЕ!$BK214+ДАННЫЕ!$BL214+ДАННЫЕ!$BM214&gt;0,1,0)&amp;"x"&amp;ДАННЫЕ!$BK214&amp;"y"&amp;ДАННЫЕ!$BL214&amp;"z"&amp;ДАННЫЕ!$BM214&amp;"c"&amp;IF(ДАННЫЕ!$BK214+ДАННЫЕ!$BL214+ДАННЫЕ!$BM214=3,1,0)&amp;"a"&amp;IF(ДАННЫЕ!$BQ214+ДАННЫЕ!$BR214&gt;0,1,0)&amp;"d"&amp;ДАННЫЕ!$BQ214&amp;"v"&amp;ДАННЫЕ!$BR214&amp;"p"&amp;ДАННЫЕ!$BS214&amp;"n"&amp;ДАННЫЕ!$BU214&amp;"t"&amp;ДАННЫЕ!$BV214&amp;"o"&amp;ДАННЫЕ!$BT214&amp;"l"&amp;IF(ДАННЫЕ!$BN214&gt;0,1,0)&amp;ДАННЫЕ!$BN214&amp;"g"&amp;ДАННЫЕ!$BO214&amp;"s"&amp;ДАННЫЕ!$BP214&amp;"DZ"&amp;IF(ДАННЫЕ!B214-ДАННЫЕ!G214 &lt; 60,IF(ДАННЫЕ!B214-ДАННЫЕ!G214 &gt;= 0,1,0),0)&amp;"u"&amp;IF(ДАННЫЕ!$CJ214&gt;0,1,0)</f>
        <v>brCD0h0xyzc0a0dvpntol0gsDZ1u0</v>
      </c>
      <c r="N214" s="28" t="str">
        <f ca="1">ДАННЫЕ!$F214&amp;ДАННЫЕ!$I214&amp;"g"&amp;B214&amp;"cf"&amp;D214&amp;"a"&amp;IF(ДАННЫЕ!$BX214&gt;0,1,0)&amp;IF(ДАННЫЕ!$BF214&gt;500,1,IF(ДАННЫЕ!$BF214&gt;350,2,IF(ДАННЫЕ!$BF214&gt;=200,3,IF(ДАННЫЕ!$BF214&gt;=100,4,IF(ДАННЫЕ!$BF214&gt;=50,5,IF(ДАННЫЕ!$BF214&lt;50,6,0))))))&amp;"AR"&amp;IF(DATEDIF(ДАННЫЕ!$BX214,ДАННЫЕ!$F$1,"y")&gt;1,1,0)&amp;"VG"&amp;IF(ДАННЫЕ!$BH214="0",1,0)&amp;"o"&amp;IF(T214+ДАННЫЕ!$AF214+ДАННЫЕ!$AG214+ДАННЫЕ!$AH214+ДАННЫЕ!$AI214+ДАННЫЕ!$AJ214+ДАННЫЕ!$AP214+ДАННЫЕ!$AQ214+ДАННЫЕ!$AR214+ДАННЫЕ!$AU214+ДАННЫЕ!$AW214+ДАННЫЕ!$AS214+ДАННЫЕ!$AT214&gt;0,1,0)&amp;"x"&amp;ДАННЫЕ!$AG214&amp;"p"&amp;IF(ДАННЫЕ!$BY214&gt;0,1,0)&amp;"v"&amp;IF(ДАННЫЕ!$BZ214&gt;0,1,0)&amp;"n"&amp;ДАННЫЕ!$CA214&amp;"t"&amp;ДАННЫЕ!$AY214&amp;"k"&amp;ДАННЫЕ!$CB214&amp;"q"&amp;ДАННЫЕ!$CC214&amp;"w"&amp;ДАННЫЕ!$CD214&amp;"e"&amp;ДАННЫЕ!$CE214&amp;"m"&amp;ДАННЫЕ!$CF214&amp;"c"&amp;ДАННЫЕ!$CG214&amp;"z"&amp;ДАННЫЕ!$CH214&amp;"d"&amp;IF(H214=4,1,0)&amp;"s"&amp;IF(ДАННЫЕ!$J214=1,0,1)&amp;"u"&amp;IF(ДАННЫЕ!$CJ214&gt;0,1,0)</f>
        <v>g0cf0a06AR1VG0o0xp0v0ntkqwemczd0s1u0</v>
      </c>
      <c r="O214" s="28" t="str">
        <f>ДАННЫЕ!$I214&amp;"g"&amp;B214&amp;A214&amp;"f"&amp;P214&amp;"c"&amp;IF(ДАННЫЕ!$U214&gt;0,1,0)&amp;"s"&amp;IF(ДАННЫЕ!$Q214&gt;0,IF(YEAR(ДАННЫЕ!$F$1)=YEAR(ДАННЫЕ!$Q214),IF(MONTH(ДАННЫЕ!$F$1)=MONTH(ДАННЫЕ!$Q214),111,11),1),0)&amp;"i"&amp;IF(ДАННЫЕ!$R214+ДАННЫЕ!$S214+ДАННЫЕ!$T214=0,0,1)&amp;"h"&amp;IF(ДАННЫЕ!$P214&gt;0,1,0)&amp;"p"&amp;IF(ДАННЫЕ!$CI214&gt;0,IF(YEAR(ДАННЫЕ!$F$1)=YEAR(ДАННЫЕ!$CI214),IF(MONTH(ДАННЫЕ!$F$1)=MONTH(ДАННЫЕ!$CI214),111,11),1),0)&amp;"d"&amp;IF(ДАННЫЕ!$CJ214&gt;0,IF(YEAR(ДАННЫЕ!$F$1)=YEAR(ДАННЫЕ!$CJ214),IF(MONTH(ДАННЫЕ!$F$1)=MONTH(ДАННЫЕ!$CJ214),111,11),1),0)&amp;"o"&amp;IF(ДАННЫЕ!$CK214&gt;0,IF(MONTH(ДАННЫЕ!$F$1)=MONTH(ДАННЫЕ!$CK214),111,11),0)&amp;"v"&amp;IF(ДАННЫЕ!$BE214&gt;0,IF(MONTH(ДАННЫЕ!$F$1)=MONTH(ДАННЫЕ!$BE214),111,11),0)</f>
        <v>g00f0c0s0i0h0p0d0o0v0</v>
      </c>
      <c r="P214" s="15">
        <f t="shared" si="11"/>
        <v>0</v>
      </c>
      <c r="Q214" s="15">
        <f>IF(ДАННЫЕ!$F$1&gt;ДАННЫЕ!$N214,IF(YEAR(ДАННЫЕ!$F$1)=YEAR(ДАННЫЕ!M214),1,0),0)</f>
        <v>0</v>
      </c>
      <c r="R214" s="15">
        <f>IF(ДАННЫЕ!$F$1&gt;ДАННЫЕ!$N214,IF(YEAR(ДАННЫЕ!$F$1)=YEAR(ДАННЫЕ!N214),1,0),0)</f>
        <v>0</v>
      </c>
      <c r="S214" s="15">
        <f>IF(ДАННЫЕ!$AA214="2А",1,IF(ДАННЫЕ!$AA214="2Б",2,IF(ДАННЫЕ!$AA214="2В",3,IF(ДАННЫЕ!$AA214=3,4,IF(ДАННЫЕ!$AA214="4А",5,IF(ДАННЫЕ!$AA214="4Б",6,IF(ДАННЫЕ!$AA214="4В",7,IF(ДАННЫЕ!$AA214=5,8,0))))))))</f>
        <v>0</v>
      </c>
      <c r="T214" s="15">
        <f>IF(OR(ДАННЫЕ!$AC214=2,ДАННЫЕ!$AD214=2,ДАННЫЕ!$AE214=2),2,IF(OR(ДАННЫЕ!$AC214=1,ДАННЫЕ!$AD214=1,ДАННЫЕ!$AE214=1),1,0))</f>
        <v>0</v>
      </c>
    </row>
    <row r="215" spans="1:20" ht="15" customHeight="1" x14ac:dyDescent="0.2">
      <c r="A215" s="78">
        <f>IF(B215&gt;0,IF(MONTH(ДАННЫЕ!$F$1)=MONTH(ДАННЫЕ!$B215),1,0),0)</f>
        <v>0</v>
      </c>
      <c r="B215" s="14">
        <f>IF(ДАННЫЕ!$B215&gt;0,IF(YEAR(ДАННЫЕ!$F$1)=YEAR(ДАННЫЕ!$B215),1,0),0)</f>
        <v>0</v>
      </c>
      <c r="C215" s="14">
        <f>IF(ДАННЫЕ!$CM215&gt;0,IF(YEAR(ДАННЫЕ!$F$1)=YEAR(ДАННЫЕ!$CM215),1,0),0)</f>
        <v>0</v>
      </c>
      <c r="D215" s="14">
        <f>IF(ДАННЫЕ!$CJ215&gt;0,IF(ДАННЫЕ!$CL215&gt;ДАННЫЕ!$F$1,1,IF(ДАННЫЕ!$CL215&gt;0,0,1)),0)</f>
        <v>0</v>
      </c>
      <c r="E215" s="43" t="str">
        <f ca="1">IF(ДАННЫЕ!$F$1&gt;0,IF(ДАННЫЕ!$G215&gt;0,DATEDIF(ДАННЫЕ!$G215,ДАННЫЕ!$F$1,"y"),""),IF(ДАННЫЕ!$G215&gt;0,DATEDIF(ДАННЫЕ!$G215,TODAY(),"y"),""))</f>
        <v/>
      </c>
      <c r="F215" s="43" t="str">
        <f xml:space="preserve"> IF(ДАННЫЕ!$F215="М",IF(E215&gt;=18,IF(E215&lt;60,1,""),""),"")&amp;IF(ДАННЫЕ!$F215="Ж",IF(E215&gt;=18,IF(E215&lt;55,1,""),""),"")</f>
        <v/>
      </c>
      <c r="G215" s="43" t="str">
        <f xml:space="preserve"> IF(ДАННЫЕ!$F215="М",IF(E215&gt;=60,2,""),"")&amp;IF(ДАННЫЕ!$F215="Ж",IF(E215&gt;=55,2,""),"")</f>
        <v/>
      </c>
      <c r="H215" s="43" t="str">
        <f t="shared" ca="1" si="9"/>
        <v/>
      </c>
      <c r="I215" s="43" t="str">
        <f t="shared" ca="1" si="10"/>
        <v>03</v>
      </c>
      <c r="J215" s="28" t="str">
        <f ca="1">ДАННЫЕ!$F215&amp;H215&amp;I215&amp;ДАННЫЕ!$I215&amp;"m"&amp;IF(ДАННЫЕ!$I215&gt;0,IF(ДАННЫЕ!$J215&gt;0,0,1),"")&amp;"f"&amp;IF(ДАННЫЕ!$R215&gt;0,IF(YEAR(ДАННЫЕ!$F$1)=YEAR(ДАННЫЕ!$R215),1,0),0)&amp;"z"&amp;ДАННЫЕ!$R215&amp;"p"&amp;ДАННЫЕ!$S215&amp;"i"&amp;ДАННЫЕ!$T215&amp;"h"&amp;ДАННЫЕ!$K215&amp;"be"&amp;ДАННЫЕ!$BI215&amp;"CD"&amp;IF(ДАННЫЕ!BF215&gt;500,4,IF(ДАННЫЕ!BF215&gt;350,3,IF(ДАННЫЕ!BF215&gt;200,2,IF(ДАННЫЕ!BF215&gt;0,1,0))))&amp;"g"&amp;B215&amp;"d"&amp;H215&amp;"l"&amp;ДАННЫЕ!AT215&amp;"a"&amp;ДАННЫЕ!$V215&amp;"v"&amp;R215&amp;"k"&amp;ДАННЫЕ!$U215&amp;"s"&amp;ДАННЫЕ!$Y215&amp;"t"&amp;ДАННЫЕ!$X215&amp;"b"&amp;IF(ДАННЫЕ!$Q215&gt;1,1,0)&amp;"PP"&amp;ДАННЫЕ!Z215&amp;"c"&amp;S215&amp;"x"&amp;IF(ДАННЫЕ!$BY215&gt;0,IF(YEAR(ДАННЫЕ!$F$1)=YEAR(ДАННЫЕ!$BY215),1,0),0)&amp;"n"&amp;IF(ДАННЫЕ!$BZ215&gt;0,IF(YEAR(ДАННЫЕ!$F$1)=YEAR(ДАННЫЕ!$BZ215),1,0),0)&amp;"u"&amp;D215&amp;"z"&amp;IF(ДАННЫЕ!$CL215&gt;0,IF(YEAR(ДАННЫЕ!$F$1)&gt;YEAR(ДАННЫЕ!$CL215),11,12),0)</f>
        <v>03mf0zpihbeCD0g0dlav0kstb0PPc0x0n0u0z0</v>
      </c>
      <c r="K215" s="28" t="str">
        <f ca="1">ДАННЫЕ!$I215&amp;"x"&amp;B215&amp;"w"&amp;IF(T215+ДАННЫЕ!AD215+ДАННЫЕ!AE215+ДАННЫЕ!AF215+ДАННЫЕ!AG215+ДАННЫЕ!AH215+ДАННЫЕ!$AL215+ДАННЫЕ!AI215+ДАННЫЕ!AJ215+ДАННЫЕ!AK215+ДАННЫЕ!AP215+ДАННЫЕ!AQ215+ДАННЫЕ!AR215+ДАННЫЕ!$AM215+ДАННЫЕ!$AN215+ДАННЫЕ!AS215+ДАННЫЕ!AT215&gt;0,1,0)&amp;IF(OR(T215=2,ДАННЫЕ!AD215=2,ДАННЫЕ!AE215=2,ДАННЫЕ!AF215=2,ДАННЫЕ!AG215=2,ДАННЫЕ!AH215=2,ДАННЫЕ!$AL215=2,ДАННЫЕ!AI215=2,ДАННЫЕ!AJ215=2,ДАННЫЕ!AK215=2,ДАННЫЕ!AP215=2,ДАННЫЕ!AQ215=2,ДАННЫЕ!AR215=2,ДАННЫЕ!$AM215=2,ДАННЫЕ!$AN215=2,ДАННЫЕ!AS215=2,ДАННЫЕ!AT215=2),2,0)&amp;"t"&amp;IF(T215&gt;0,"1"&amp;T215,"00")&amp;"f"&amp;IF(ДАННЫЕ!$AC215,"1"&amp;ДАННЫЕ!$AC215,"00")&amp;"b"&amp;IF(ДАННЫЕ!$AD215,"1"&amp;ДАННЫЕ!$AD215,"00")&amp;"g"&amp;IF(ДАННЫЕ!$AF215,"1"&amp;ДАННЫЕ!$AF215,"00")&amp;"c"&amp;IF(ДАННЫЕ!$AG215,"1"&amp;ДАННЫЕ!$AG215,"00")&amp;"i"&amp;IF(ДАННЫЕ!$AH215,"1"&amp;ДАННЫЕ!$AH215,"00")&amp;"r"&amp;IF(ДАННЫЕ!$AL215,"1"&amp;ДАННЫЕ!$AL215,"00")&amp;"m"&amp;IF(ДАННЫЕ!$AI215,"1"&amp;ДАННЫЕ!$AI215,"00")&amp;"hS"&amp;IF(ДАННЫЕ!$AJ215,"1"&amp;ДАННЫЕ!$AJ215,"00")&amp;"hZ"&amp;IF(ДАННЫЕ!$AK215,"1"&amp;ДАННЫЕ!$AK215,"00")&amp;"p"&amp;IF(ДАННЫЕ!$AP215,"1"&amp;ДАННЫЕ!$AP215,"00")&amp;"k"&amp;IF(ДАННЫЕ!$AQ215,"1"&amp;ДАННЫЕ!$AQ215,"00")&amp;"z"&amp;IF(ДАННЫЕ!$AR215,"1"&amp;ДАННЫЕ!$AR215,"00")&amp;"j"&amp;IF(ДАННЫЕ!$AM215,"1"&amp;ДАННЫЕ!$AM215,"00")&amp;"n"&amp;IF(ДАННЫЕ!$AN215,"1"&amp;ДАННЫЕ!$AN215,"00")&amp;"E"&amp;ДАННЫЕ!BI215&amp;"L"&amp;ДАННЫЕ!AO215&amp;"h"&amp;IF(ДАННЫЕ!$AU215&gt;0,1,0)&amp;"v"&amp;IF(ДАННЫЕ!$AW215&gt;0,1,0)&amp;"a"&amp;IF(ДАННЫЕ!$AS215,"1"&amp;ДАННЫЕ!$AS215,"00")&amp;"s"&amp;IF(ДАННЫЕ!$AT215,"1"&amp;ДАННЫЕ!$AT215,"00")&amp;"u"&amp;IF(ДАННЫЕ!$CJ215&gt;0,1,0)&amp;"y"&amp;B215&amp;"d"&amp;H215&amp;"e"&amp;F215&amp;G215</f>
        <v>x0w00t00f00b00g00c00i00r00m00hS00hZ00p00k00z00j00n00ELh0v0a00s00u0y0de</v>
      </c>
      <c r="L215" s="28" t="str">
        <f ca="1">ДАННЫЕ!$I215&amp;"VN"&amp;IF(ДАННЫЕ!AW215&gt;0,11,10)&amp;"CD"&amp;IF(ДАННЫЕ!BF215&gt;500,16,IF(ДАННЫЕ!BF215&gt;350,15,IF(ДАННЫЕ!BF215&gt;=200,14,IF(ДАННЫЕ!BF215&gt;=100,13,IF(ДАННЫЕ!BF215&gt;=50,12,IF(ДАННЫЕ!BF215&gt;0,11,10))))))&amp;"AR"&amp;IF(ДАННЫЕ!BX215&gt;0,1,0)&amp;"GD"&amp;B215&amp;"VV"&amp;IF(E215&gt;=5,IF(E215&lt;18,1,0),0)</f>
        <v>VN10CD10AR0GD0VV0</v>
      </c>
      <c r="M215" s="28" t="str">
        <f>ДАННЫЕ!$I215&amp;"b"&amp;ДАННЫЕ!$BI215&amp;"r"&amp;ДАННЫЕ!$BJ215&amp;"CD"&amp;IF(ДАННЫЕ!BF215&gt;0,IF(ДАННЫЕ!BF215&lt;200,1,IF(ДАННЫЕ!BF215&lt;350,2,3)),0)&amp;"h"&amp;IF(ДАННЫЕ!$BK215+ДАННЫЕ!$BL215+ДАННЫЕ!$BM215&gt;0,1,0)&amp;"x"&amp;ДАННЫЕ!$BK215&amp;"y"&amp;ДАННЫЕ!$BL215&amp;"z"&amp;ДАННЫЕ!$BM215&amp;"c"&amp;IF(ДАННЫЕ!$BK215+ДАННЫЕ!$BL215+ДАННЫЕ!$BM215=3,1,0)&amp;"a"&amp;IF(ДАННЫЕ!$BQ215+ДАННЫЕ!$BR215&gt;0,1,0)&amp;"d"&amp;ДАННЫЕ!$BQ215&amp;"v"&amp;ДАННЫЕ!$BR215&amp;"p"&amp;ДАННЫЕ!$BS215&amp;"n"&amp;ДАННЫЕ!$BU215&amp;"t"&amp;ДАННЫЕ!$BV215&amp;"o"&amp;ДАННЫЕ!$BT215&amp;"l"&amp;IF(ДАННЫЕ!$BN215&gt;0,1,0)&amp;ДАННЫЕ!$BN215&amp;"g"&amp;ДАННЫЕ!$BO215&amp;"s"&amp;ДАННЫЕ!$BP215&amp;"DZ"&amp;IF(ДАННЫЕ!B215-ДАННЫЕ!G215 &lt; 60,IF(ДАННЫЕ!B215-ДАННЫЕ!G215 &gt;= 0,1,0),0)&amp;"u"&amp;IF(ДАННЫЕ!$CJ215&gt;0,1,0)</f>
        <v>brCD0h0xyzc0a0dvpntol0gsDZ1u0</v>
      </c>
      <c r="N215" s="28" t="str">
        <f ca="1">ДАННЫЕ!$F215&amp;ДАННЫЕ!$I215&amp;"g"&amp;B215&amp;"cf"&amp;D215&amp;"a"&amp;IF(ДАННЫЕ!$BX215&gt;0,1,0)&amp;IF(ДАННЫЕ!$BF215&gt;500,1,IF(ДАННЫЕ!$BF215&gt;350,2,IF(ДАННЫЕ!$BF215&gt;=200,3,IF(ДАННЫЕ!$BF215&gt;=100,4,IF(ДАННЫЕ!$BF215&gt;=50,5,IF(ДАННЫЕ!$BF215&lt;50,6,0))))))&amp;"AR"&amp;IF(DATEDIF(ДАННЫЕ!$BX215,ДАННЫЕ!$F$1,"y")&gt;1,1,0)&amp;"VG"&amp;IF(ДАННЫЕ!$BH215="0",1,0)&amp;"o"&amp;IF(T215+ДАННЫЕ!$AF215+ДАННЫЕ!$AG215+ДАННЫЕ!$AH215+ДАННЫЕ!$AI215+ДАННЫЕ!$AJ215+ДАННЫЕ!$AP215+ДАННЫЕ!$AQ215+ДАННЫЕ!$AR215+ДАННЫЕ!$AU215+ДАННЫЕ!$AW215+ДАННЫЕ!$AS215+ДАННЫЕ!$AT215&gt;0,1,0)&amp;"x"&amp;ДАННЫЕ!$AG215&amp;"p"&amp;IF(ДАННЫЕ!$BY215&gt;0,1,0)&amp;"v"&amp;IF(ДАННЫЕ!$BZ215&gt;0,1,0)&amp;"n"&amp;ДАННЫЕ!$CA215&amp;"t"&amp;ДАННЫЕ!$AY215&amp;"k"&amp;ДАННЫЕ!$CB215&amp;"q"&amp;ДАННЫЕ!$CC215&amp;"w"&amp;ДАННЫЕ!$CD215&amp;"e"&amp;ДАННЫЕ!$CE215&amp;"m"&amp;ДАННЫЕ!$CF215&amp;"c"&amp;ДАННЫЕ!$CG215&amp;"z"&amp;ДАННЫЕ!$CH215&amp;"d"&amp;IF(H215=4,1,0)&amp;"s"&amp;IF(ДАННЫЕ!$J215=1,0,1)&amp;"u"&amp;IF(ДАННЫЕ!$CJ215&gt;0,1,0)</f>
        <v>g0cf0a06AR1VG0o0xp0v0ntkqwemczd0s1u0</v>
      </c>
      <c r="O215" s="28" t="str">
        <f>ДАННЫЕ!$I215&amp;"g"&amp;B215&amp;A215&amp;"f"&amp;P215&amp;"c"&amp;IF(ДАННЫЕ!$U215&gt;0,1,0)&amp;"s"&amp;IF(ДАННЫЕ!$Q215&gt;0,IF(YEAR(ДАННЫЕ!$F$1)=YEAR(ДАННЫЕ!$Q215),IF(MONTH(ДАННЫЕ!$F$1)=MONTH(ДАННЫЕ!$Q215),111,11),1),0)&amp;"i"&amp;IF(ДАННЫЕ!$R215+ДАННЫЕ!$S215+ДАННЫЕ!$T215=0,0,1)&amp;"h"&amp;IF(ДАННЫЕ!$P215&gt;0,1,0)&amp;"p"&amp;IF(ДАННЫЕ!$CI215&gt;0,IF(YEAR(ДАННЫЕ!$F$1)=YEAR(ДАННЫЕ!$CI215),IF(MONTH(ДАННЫЕ!$F$1)=MONTH(ДАННЫЕ!$CI215),111,11),1),0)&amp;"d"&amp;IF(ДАННЫЕ!$CJ215&gt;0,IF(YEAR(ДАННЫЕ!$F$1)=YEAR(ДАННЫЕ!$CJ215),IF(MONTH(ДАННЫЕ!$F$1)=MONTH(ДАННЫЕ!$CJ215),111,11),1),0)&amp;"o"&amp;IF(ДАННЫЕ!$CK215&gt;0,IF(MONTH(ДАННЫЕ!$F$1)=MONTH(ДАННЫЕ!$CK215),111,11),0)&amp;"v"&amp;IF(ДАННЫЕ!$BE215&gt;0,IF(MONTH(ДАННЫЕ!$F$1)=MONTH(ДАННЫЕ!$BE215),111,11),0)</f>
        <v>g00f0c0s0i0h0p0d0o0v0</v>
      </c>
      <c r="P215" s="15">
        <f t="shared" si="11"/>
        <v>0</v>
      </c>
      <c r="Q215" s="15">
        <f>IF(ДАННЫЕ!$F$1&gt;ДАННЫЕ!$N215,IF(YEAR(ДАННЫЕ!$F$1)=YEAR(ДАННЫЕ!M215),1,0),0)</f>
        <v>0</v>
      </c>
      <c r="R215" s="15">
        <f>IF(ДАННЫЕ!$F$1&gt;ДАННЫЕ!$N215,IF(YEAR(ДАННЫЕ!$F$1)=YEAR(ДАННЫЕ!N215),1,0),0)</f>
        <v>0</v>
      </c>
      <c r="S215" s="15">
        <f>IF(ДАННЫЕ!$AA215="2А",1,IF(ДАННЫЕ!$AA215="2Б",2,IF(ДАННЫЕ!$AA215="2В",3,IF(ДАННЫЕ!$AA215=3,4,IF(ДАННЫЕ!$AA215="4А",5,IF(ДАННЫЕ!$AA215="4Б",6,IF(ДАННЫЕ!$AA215="4В",7,IF(ДАННЫЕ!$AA215=5,8,0))))))))</f>
        <v>0</v>
      </c>
      <c r="T215" s="15">
        <f>IF(OR(ДАННЫЕ!$AC215=2,ДАННЫЕ!$AD215=2,ДАННЫЕ!$AE215=2),2,IF(OR(ДАННЫЕ!$AC215=1,ДАННЫЕ!$AD215=1,ДАННЫЕ!$AE215=1),1,0))</f>
        <v>0</v>
      </c>
    </row>
    <row r="216" spans="1:20" ht="15" customHeight="1" x14ac:dyDescent="0.2">
      <c r="A216" s="78">
        <f>IF(B216&gt;0,IF(MONTH(ДАННЫЕ!$F$1)=MONTH(ДАННЫЕ!$B216),1,0),0)</f>
        <v>0</v>
      </c>
      <c r="B216" s="14">
        <f>IF(ДАННЫЕ!$B216&gt;0,IF(YEAR(ДАННЫЕ!$F$1)=YEAR(ДАННЫЕ!$B216),1,0),0)</f>
        <v>0</v>
      </c>
      <c r="C216" s="14">
        <f>IF(ДАННЫЕ!$CM216&gt;0,IF(YEAR(ДАННЫЕ!$F$1)=YEAR(ДАННЫЕ!$CM216),1,0),0)</f>
        <v>0</v>
      </c>
      <c r="D216" s="14">
        <f>IF(ДАННЫЕ!$CJ216&gt;0,IF(ДАННЫЕ!$CL216&gt;ДАННЫЕ!$F$1,1,IF(ДАННЫЕ!$CL216&gt;0,0,1)),0)</f>
        <v>0</v>
      </c>
      <c r="E216" s="43" t="str">
        <f ca="1">IF(ДАННЫЕ!$F$1&gt;0,IF(ДАННЫЕ!$G216&gt;0,DATEDIF(ДАННЫЕ!$G216,ДАННЫЕ!$F$1,"y"),""),IF(ДАННЫЕ!$G216&gt;0,DATEDIF(ДАННЫЕ!$G216,TODAY(),"y"),""))</f>
        <v/>
      </c>
      <c r="F216" s="43" t="str">
        <f xml:space="preserve"> IF(ДАННЫЕ!$F216="М",IF(E216&gt;=18,IF(E216&lt;60,1,""),""),"")&amp;IF(ДАННЫЕ!$F216="Ж",IF(E216&gt;=18,IF(E216&lt;55,1,""),""),"")</f>
        <v/>
      </c>
      <c r="G216" s="43" t="str">
        <f xml:space="preserve"> IF(ДАННЫЕ!$F216="М",IF(E216&gt;=60,2,""),"")&amp;IF(ДАННЫЕ!$F216="Ж",IF(E216&gt;=55,2,""),"")</f>
        <v/>
      </c>
      <c r="H216" s="43" t="str">
        <f t="shared" ca="1" si="9"/>
        <v/>
      </c>
      <c r="I216" s="43" t="str">
        <f t="shared" ca="1" si="10"/>
        <v>03</v>
      </c>
      <c r="J216" s="28" t="str">
        <f ca="1">ДАННЫЕ!$F216&amp;H216&amp;I216&amp;ДАННЫЕ!$I216&amp;"m"&amp;IF(ДАННЫЕ!$I216&gt;0,IF(ДАННЫЕ!$J216&gt;0,0,1),"")&amp;"f"&amp;IF(ДАННЫЕ!$R216&gt;0,IF(YEAR(ДАННЫЕ!$F$1)=YEAR(ДАННЫЕ!$R216),1,0),0)&amp;"z"&amp;ДАННЫЕ!$R216&amp;"p"&amp;ДАННЫЕ!$S216&amp;"i"&amp;ДАННЫЕ!$T216&amp;"h"&amp;ДАННЫЕ!$K216&amp;"be"&amp;ДАННЫЕ!$BI216&amp;"CD"&amp;IF(ДАННЫЕ!BF216&gt;500,4,IF(ДАННЫЕ!BF216&gt;350,3,IF(ДАННЫЕ!BF216&gt;200,2,IF(ДАННЫЕ!BF216&gt;0,1,0))))&amp;"g"&amp;B216&amp;"d"&amp;H216&amp;"l"&amp;ДАННЫЕ!AT216&amp;"a"&amp;ДАННЫЕ!$V216&amp;"v"&amp;R216&amp;"k"&amp;ДАННЫЕ!$U216&amp;"s"&amp;ДАННЫЕ!$Y216&amp;"t"&amp;ДАННЫЕ!$X216&amp;"b"&amp;IF(ДАННЫЕ!$Q216&gt;1,1,0)&amp;"PP"&amp;ДАННЫЕ!Z216&amp;"c"&amp;S216&amp;"x"&amp;IF(ДАННЫЕ!$BY216&gt;0,IF(YEAR(ДАННЫЕ!$F$1)=YEAR(ДАННЫЕ!$BY216),1,0),0)&amp;"n"&amp;IF(ДАННЫЕ!$BZ216&gt;0,IF(YEAR(ДАННЫЕ!$F$1)=YEAR(ДАННЫЕ!$BZ216),1,0),0)&amp;"u"&amp;D216&amp;"z"&amp;IF(ДАННЫЕ!$CL216&gt;0,IF(YEAR(ДАННЫЕ!$F$1)&gt;YEAR(ДАННЫЕ!$CL216),11,12),0)</f>
        <v>03mf0zpihbeCD0g0dlav0kstb0PPc0x0n0u0z0</v>
      </c>
      <c r="K216" s="28" t="str">
        <f ca="1">ДАННЫЕ!$I216&amp;"x"&amp;B216&amp;"w"&amp;IF(T216+ДАННЫЕ!AD216+ДАННЫЕ!AE216+ДАННЫЕ!AF216+ДАННЫЕ!AG216+ДАННЫЕ!AH216+ДАННЫЕ!$AL216+ДАННЫЕ!AI216+ДАННЫЕ!AJ216+ДАННЫЕ!AK216+ДАННЫЕ!AP216+ДАННЫЕ!AQ216+ДАННЫЕ!AR216+ДАННЫЕ!$AM216+ДАННЫЕ!$AN216+ДАННЫЕ!AS216+ДАННЫЕ!AT216&gt;0,1,0)&amp;IF(OR(T216=2,ДАННЫЕ!AD216=2,ДАННЫЕ!AE216=2,ДАННЫЕ!AF216=2,ДАННЫЕ!AG216=2,ДАННЫЕ!AH216=2,ДАННЫЕ!$AL216=2,ДАННЫЕ!AI216=2,ДАННЫЕ!AJ216=2,ДАННЫЕ!AK216=2,ДАННЫЕ!AP216=2,ДАННЫЕ!AQ216=2,ДАННЫЕ!AR216=2,ДАННЫЕ!$AM216=2,ДАННЫЕ!$AN216=2,ДАННЫЕ!AS216=2,ДАННЫЕ!AT216=2),2,0)&amp;"t"&amp;IF(T216&gt;0,"1"&amp;T216,"00")&amp;"f"&amp;IF(ДАННЫЕ!$AC216,"1"&amp;ДАННЫЕ!$AC216,"00")&amp;"b"&amp;IF(ДАННЫЕ!$AD216,"1"&amp;ДАННЫЕ!$AD216,"00")&amp;"g"&amp;IF(ДАННЫЕ!$AF216,"1"&amp;ДАННЫЕ!$AF216,"00")&amp;"c"&amp;IF(ДАННЫЕ!$AG216,"1"&amp;ДАННЫЕ!$AG216,"00")&amp;"i"&amp;IF(ДАННЫЕ!$AH216,"1"&amp;ДАННЫЕ!$AH216,"00")&amp;"r"&amp;IF(ДАННЫЕ!$AL216,"1"&amp;ДАННЫЕ!$AL216,"00")&amp;"m"&amp;IF(ДАННЫЕ!$AI216,"1"&amp;ДАННЫЕ!$AI216,"00")&amp;"hS"&amp;IF(ДАННЫЕ!$AJ216,"1"&amp;ДАННЫЕ!$AJ216,"00")&amp;"hZ"&amp;IF(ДАННЫЕ!$AK216,"1"&amp;ДАННЫЕ!$AK216,"00")&amp;"p"&amp;IF(ДАННЫЕ!$AP216,"1"&amp;ДАННЫЕ!$AP216,"00")&amp;"k"&amp;IF(ДАННЫЕ!$AQ216,"1"&amp;ДАННЫЕ!$AQ216,"00")&amp;"z"&amp;IF(ДАННЫЕ!$AR216,"1"&amp;ДАННЫЕ!$AR216,"00")&amp;"j"&amp;IF(ДАННЫЕ!$AM216,"1"&amp;ДАННЫЕ!$AM216,"00")&amp;"n"&amp;IF(ДАННЫЕ!$AN216,"1"&amp;ДАННЫЕ!$AN216,"00")&amp;"E"&amp;ДАННЫЕ!BI216&amp;"L"&amp;ДАННЫЕ!AO216&amp;"h"&amp;IF(ДАННЫЕ!$AU216&gt;0,1,0)&amp;"v"&amp;IF(ДАННЫЕ!$AW216&gt;0,1,0)&amp;"a"&amp;IF(ДАННЫЕ!$AS216,"1"&amp;ДАННЫЕ!$AS216,"00")&amp;"s"&amp;IF(ДАННЫЕ!$AT216,"1"&amp;ДАННЫЕ!$AT216,"00")&amp;"u"&amp;IF(ДАННЫЕ!$CJ216&gt;0,1,0)&amp;"y"&amp;B216&amp;"d"&amp;H216&amp;"e"&amp;F216&amp;G216</f>
        <v>x0w00t00f00b00g00c00i00r00m00hS00hZ00p00k00z00j00n00ELh0v0a00s00u0y0de</v>
      </c>
      <c r="L216" s="28" t="str">
        <f ca="1">ДАННЫЕ!$I216&amp;"VN"&amp;IF(ДАННЫЕ!AW216&gt;0,11,10)&amp;"CD"&amp;IF(ДАННЫЕ!BF216&gt;500,16,IF(ДАННЫЕ!BF216&gt;350,15,IF(ДАННЫЕ!BF216&gt;=200,14,IF(ДАННЫЕ!BF216&gt;=100,13,IF(ДАННЫЕ!BF216&gt;=50,12,IF(ДАННЫЕ!BF216&gt;0,11,10))))))&amp;"AR"&amp;IF(ДАННЫЕ!BX216&gt;0,1,0)&amp;"GD"&amp;B216&amp;"VV"&amp;IF(E216&gt;=5,IF(E216&lt;18,1,0),0)</f>
        <v>VN10CD10AR0GD0VV0</v>
      </c>
      <c r="M216" s="28" t="str">
        <f>ДАННЫЕ!$I216&amp;"b"&amp;ДАННЫЕ!$BI216&amp;"r"&amp;ДАННЫЕ!$BJ216&amp;"CD"&amp;IF(ДАННЫЕ!BF216&gt;0,IF(ДАННЫЕ!BF216&lt;200,1,IF(ДАННЫЕ!BF216&lt;350,2,3)),0)&amp;"h"&amp;IF(ДАННЫЕ!$BK216+ДАННЫЕ!$BL216+ДАННЫЕ!$BM216&gt;0,1,0)&amp;"x"&amp;ДАННЫЕ!$BK216&amp;"y"&amp;ДАННЫЕ!$BL216&amp;"z"&amp;ДАННЫЕ!$BM216&amp;"c"&amp;IF(ДАННЫЕ!$BK216+ДАННЫЕ!$BL216+ДАННЫЕ!$BM216=3,1,0)&amp;"a"&amp;IF(ДАННЫЕ!$BQ216+ДАННЫЕ!$BR216&gt;0,1,0)&amp;"d"&amp;ДАННЫЕ!$BQ216&amp;"v"&amp;ДАННЫЕ!$BR216&amp;"p"&amp;ДАННЫЕ!$BS216&amp;"n"&amp;ДАННЫЕ!$BU216&amp;"t"&amp;ДАННЫЕ!$BV216&amp;"o"&amp;ДАННЫЕ!$BT216&amp;"l"&amp;IF(ДАННЫЕ!$BN216&gt;0,1,0)&amp;ДАННЫЕ!$BN216&amp;"g"&amp;ДАННЫЕ!$BO216&amp;"s"&amp;ДАННЫЕ!$BP216&amp;"DZ"&amp;IF(ДАННЫЕ!B216-ДАННЫЕ!G216 &lt; 60,IF(ДАННЫЕ!B216-ДАННЫЕ!G216 &gt;= 0,1,0),0)&amp;"u"&amp;IF(ДАННЫЕ!$CJ216&gt;0,1,0)</f>
        <v>brCD0h0xyzc0a0dvpntol0gsDZ1u0</v>
      </c>
      <c r="N216" s="28" t="str">
        <f ca="1">ДАННЫЕ!$F216&amp;ДАННЫЕ!$I216&amp;"g"&amp;B216&amp;"cf"&amp;D216&amp;"a"&amp;IF(ДАННЫЕ!$BX216&gt;0,1,0)&amp;IF(ДАННЫЕ!$BF216&gt;500,1,IF(ДАННЫЕ!$BF216&gt;350,2,IF(ДАННЫЕ!$BF216&gt;=200,3,IF(ДАННЫЕ!$BF216&gt;=100,4,IF(ДАННЫЕ!$BF216&gt;=50,5,IF(ДАННЫЕ!$BF216&lt;50,6,0))))))&amp;"AR"&amp;IF(DATEDIF(ДАННЫЕ!$BX216,ДАННЫЕ!$F$1,"y")&gt;1,1,0)&amp;"VG"&amp;IF(ДАННЫЕ!$BH216="0",1,0)&amp;"o"&amp;IF(T216+ДАННЫЕ!$AF216+ДАННЫЕ!$AG216+ДАННЫЕ!$AH216+ДАННЫЕ!$AI216+ДАННЫЕ!$AJ216+ДАННЫЕ!$AP216+ДАННЫЕ!$AQ216+ДАННЫЕ!$AR216+ДАННЫЕ!$AU216+ДАННЫЕ!$AW216+ДАННЫЕ!$AS216+ДАННЫЕ!$AT216&gt;0,1,0)&amp;"x"&amp;ДАННЫЕ!$AG216&amp;"p"&amp;IF(ДАННЫЕ!$BY216&gt;0,1,0)&amp;"v"&amp;IF(ДАННЫЕ!$BZ216&gt;0,1,0)&amp;"n"&amp;ДАННЫЕ!$CA216&amp;"t"&amp;ДАННЫЕ!$AY216&amp;"k"&amp;ДАННЫЕ!$CB216&amp;"q"&amp;ДАННЫЕ!$CC216&amp;"w"&amp;ДАННЫЕ!$CD216&amp;"e"&amp;ДАННЫЕ!$CE216&amp;"m"&amp;ДАННЫЕ!$CF216&amp;"c"&amp;ДАННЫЕ!$CG216&amp;"z"&amp;ДАННЫЕ!$CH216&amp;"d"&amp;IF(H216=4,1,0)&amp;"s"&amp;IF(ДАННЫЕ!$J216=1,0,1)&amp;"u"&amp;IF(ДАННЫЕ!$CJ216&gt;0,1,0)</f>
        <v>g0cf0a06AR1VG0o0xp0v0ntkqwemczd0s1u0</v>
      </c>
      <c r="O216" s="28" t="str">
        <f>ДАННЫЕ!$I216&amp;"g"&amp;B216&amp;A216&amp;"f"&amp;P216&amp;"c"&amp;IF(ДАННЫЕ!$U216&gt;0,1,0)&amp;"s"&amp;IF(ДАННЫЕ!$Q216&gt;0,IF(YEAR(ДАННЫЕ!$F$1)=YEAR(ДАННЫЕ!$Q216),IF(MONTH(ДАННЫЕ!$F$1)=MONTH(ДАННЫЕ!$Q216),111,11),1),0)&amp;"i"&amp;IF(ДАННЫЕ!$R216+ДАННЫЕ!$S216+ДАННЫЕ!$T216=0,0,1)&amp;"h"&amp;IF(ДАННЫЕ!$P216&gt;0,1,0)&amp;"p"&amp;IF(ДАННЫЕ!$CI216&gt;0,IF(YEAR(ДАННЫЕ!$F$1)=YEAR(ДАННЫЕ!$CI216),IF(MONTH(ДАННЫЕ!$F$1)=MONTH(ДАННЫЕ!$CI216),111,11),1),0)&amp;"d"&amp;IF(ДАННЫЕ!$CJ216&gt;0,IF(YEAR(ДАННЫЕ!$F$1)=YEAR(ДАННЫЕ!$CJ216),IF(MONTH(ДАННЫЕ!$F$1)=MONTH(ДАННЫЕ!$CJ216),111,11),1),0)&amp;"o"&amp;IF(ДАННЫЕ!$CK216&gt;0,IF(MONTH(ДАННЫЕ!$F$1)=MONTH(ДАННЫЕ!$CK216),111,11),0)&amp;"v"&amp;IF(ДАННЫЕ!$BE216&gt;0,IF(MONTH(ДАННЫЕ!$F$1)=MONTH(ДАННЫЕ!$BE216),111,11),0)</f>
        <v>g00f0c0s0i0h0p0d0o0v0</v>
      </c>
      <c r="P216" s="15">
        <f t="shared" si="11"/>
        <v>0</v>
      </c>
      <c r="Q216" s="15">
        <f>IF(ДАННЫЕ!$F$1&gt;ДАННЫЕ!$N216,IF(YEAR(ДАННЫЕ!$F$1)=YEAR(ДАННЫЕ!M216),1,0),0)</f>
        <v>0</v>
      </c>
      <c r="R216" s="15">
        <f>IF(ДАННЫЕ!$F$1&gt;ДАННЫЕ!$N216,IF(YEAR(ДАННЫЕ!$F$1)=YEAR(ДАННЫЕ!N216),1,0),0)</f>
        <v>0</v>
      </c>
      <c r="S216" s="15">
        <f>IF(ДАННЫЕ!$AA216="2А",1,IF(ДАННЫЕ!$AA216="2Б",2,IF(ДАННЫЕ!$AA216="2В",3,IF(ДАННЫЕ!$AA216=3,4,IF(ДАННЫЕ!$AA216="4А",5,IF(ДАННЫЕ!$AA216="4Б",6,IF(ДАННЫЕ!$AA216="4В",7,IF(ДАННЫЕ!$AA216=5,8,0))))))))</f>
        <v>0</v>
      </c>
      <c r="T216" s="15">
        <f>IF(OR(ДАННЫЕ!$AC216=2,ДАННЫЕ!$AD216=2,ДАННЫЕ!$AE216=2),2,IF(OR(ДАННЫЕ!$AC216=1,ДАННЫЕ!$AD216=1,ДАННЫЕ!$AE216=1),1,0))</f>
        <v>0</v>
      </c>
    </row>
    <row r="217" spans="1:20" ht="15" customHeight="1" x14ac:dyDescent="0.2">
      <c r="A217" s="78">
        <f>IF(B217&gt;0,IF(MONTH(ДАННЫЕ!$F$1)=MONTH(ДАННЫЕ!$B217),1,0),0)</f>
        <v>0</v>
      </c>
      <c r="B217" s="14">
        <f>IF(ДАННЫЕ!$B217&gt;0,IF(YEAR(ДАННЫЕ!$F$1)=YEAR(ДАННЫЕ!$B217),1,0),0)</f>
        <v>0</v>
      </c>
      <c r="C217" s="14">
        <f>IF(ДАННЫЕ!$CM217&gt;0,IF(YEAR(ДАННЫЕ!$F$1)=YEAR(ДАННЫЕ!$CM217),1,0),0)</f>
        <v>0</v>
      </c>
      <c r="D217" s="14">
        <f>IF(ДАННЫЕ!$CJ217&gt;0,IF(ДАННЫЕ!$CL217&gt;ДАННЫЕ!$F$1,1,IF(ДАННЫЕ!$CL217&gt;0,0,1)),0)</f>
        <v>0</v>
      </c>
      <c r="E217" s="43" t="str">
        <f ca="1">IF(ДАННЫЕ!$F$1&gt;0,IF(ДАННЫЕ!$G217&gt;0,DATEDIF(ДАННЫЕ!$G217,ДАННЫЕ!$F$1,"y"),""),IF(ДАННЫЕ!$G217&gt;0,DATEDIF(ДАННЫЕ!$G217,TODAY(),"y"),""))</f>
        <v/>
      </c>
      <c r="F217" s="43" t="str">
        <f xml:space="preserve"> IF(ДАННЫЕ!$F217="М",IF(E217&gt;=18,IF(E217&lt;60,1,""),""),"")&amp;IF(ДАННЫЕ!$F217="Ж",IF(E217&gt;=18,IF(E217&lt;55,1,""),""),"")</f>
        <v/>
      </c>
      <c r="G217" s="43" t="str">
        <f xml:space="preserve"> IF(ДАННЫЕ!$F217="М",IF(E217&gt;=60,2,""),"")&amp;IF(ДАННЫЕ!$F217="Ж",IF(E217&gt;=55,2,""),"")</f>
        <v/>
      </c>
      <c r="H217" s="43" t="str">
        <f t="shared" ca="1" si="9"/>
        <v/>
      </c>
      <c r="I217" s="43" t="str">
        <f t="shared" ca="1" si="10"/>
        <v>03</v>
      </c>
      <c r="J217" s="28" t="str">
        <f ca="1">ДАННЫЕ!$F217&amp;H217&amp;I217&amp;ДАННЫЕ!$I217&amp;"m"&amp;IF(ДАННЫЕ!$I217&gt;0,IF(ДАННЫЕ!$J217&gt;0,0,1),"")&amp;"f"&amp;IF(ДАННЫЕ!$R217&gt;0,IF(YEAR(ДАННЫЕ!$F$1)=YEAR(ДАННЫЕ!$R217),1,0),0)&amp;"z"&amp;ДАННЫЕ!$R217&amp;"p"&amp;ДАННЫЕ!$S217&amp;"i"&amp;ДАННЫЕ!$T217&amp;"h"&amp;ДАННЫЕ!$K217&amp;"be"&amp;ДАННЫЕ!$BI217&amp;"CD"&amp;IF(ДАННЫЕ!BF217&gt;500,4,IF(ДАННЫЕ!BF217&gt;350,3,IF(ДАННЫЕ!BF217&gt;200,2,IF(ДАННЫЕ!BF217&gt;0,1,0))))&amp;"g"&amp;B217&amp;"d"&amp;H217&amp;"l"&amp;ДАННЫЕ!AT217&amp;"a"&amp;ДАННЫЕ!$V217&amp;"v"&amp;R217&amp;"k"&amp;ДАННЫЕ!$U217&amp;"s"&amp;ДАННЫЕ!$Y217&amp;"t"&amp;ДАННЫЕ!$X217&amp;"b"&amp;IF(ДАННЫЕ!$Q217&gt;1,1,0)&amp;"PP"&amp;ДАННЫЕ!Z217&amp;"c"&amp;S217&amp;"x"&amp;IF(ДАННЫЕ!$BY217&gt;0,IF(YEAR(ДАННЫЕ!$F$1)=YEAR(ДАННЫЕ!$BY217),1,0),0)&amp;"n"&amp;IF(ДАННЫЕ!$BZ217&gt;0,IF(YEAR(ДАННЫЕ!$F$1)=YEAR(ДАННЫЕ!$BZ217),1,0),0)&amp;"u"&amp;D217&amp;"z"&amp;IF(ДАННЫЕ!$CL217&gt;0,IF(YEAR(ДАННЫЕ!$F$1)&gt;YEAR(ДАННЫЕ!$CL217),11,12),0)</f>
        <v>03mf0zpihbeCD0g0dlav0kstb0PPc0x0n0u0z0</v>
      </c>
      <c r="K217" s="28" t="str">
        <f ca="1">ДАННЫЕ!$I217&amp;"x"&amp;B217&amp;"w"&amp;IF(T217+ДАННЫЕ!AD217+ДАННЫЕ!AE217+ДАННЫЕ!AF217+ДАННЫЕ!AG217+ДАННЫЕ!AH217+ДАННЫЕ!$AL217+ДАННЫЕ!AI217+ДАННЫЕ!AJ217+ДАННЫЕ!AK217+ДАННЫЕ!AP217+ДАННЫЕ!AQ217+ДАННЫЕ!AR217+ДАННЫЕ!$AM217+ДАННЫЕ!$AN217+ДАННЫЕ!AS217+ДАННЫЕ!AT217&gt;0,1,0)&amp;IF(OR(T217=2,ДАННЫЕ!AD217=2,ДАННЫЕ!AE217=2,ДАННЫЕ!AF217=2,ДАННЫЕ!AG217=2,ДАННЫЕ!AH217=2,ДАННЫЕ!$AL217=2,ДАННЫЕ!AI217=2,ДАННЫЕ!AJ217=2,ДАННЫЕ!AK217=2,ДАННЫЕ!AP217=2,ДАННЫЕ!AQ217=2,ДАННЫЕ!AR217=2,ДАННЫЕ!$AM217=2,ДАННЫЕ!$AN217=2,ДАННЫЕ!AS217=2,ДАННЫЕ!AT217=2),2,0)&amp;"t"&amp;IF(T217&gt;0,"1"&amp;T217,"00")&amp;"f"&amp;IF(ДАННЫЕ!$AC217,"1"&amp;ДАННЫЕ!$AC217,"00")&amp;"b"&amp;IF(ДАННЫЕ!$AD217,"1"&amp;ДАННЫЕ!$AD217,"00")&amp;"g"&amp;IF(ДАННЫЕ!$AF217,"1"&amp;ДАННЫЕ!$AF217,"00")&amp;"c"&amp;IF(ДАННЫЕ!$AG217,"1"&amp;ДАННЫЕ!$AG217,"00")&amp;"i"&amp;IF(ДАННЫЕ!$AH217,"1"&amp;ДАННЫЕ!$AH217,"00")&amp;"r"&amp;IF(ДАННЫЕ!$AL217,"1"&amp;ДАННЫЕ!$AL217,"00")&amp;"m"&amp;IF(ДАННЫЕ!$AI217,"1"&amp;ДАННЫЕ!$AI217,"00")&amp;"hS"&amp;IF(ДАННЫЕ!$AJ217,"1"&amp;ДАННЫЕ!$AJ217,"00")&amp;"hZ"&amp;IF(ДАННЫЕ!$AK217,"1"&amp;ДАННЫЕ!$AK217,"00")&amp;"p"&amp;IF(ДАННЫЕ!$AP217,"1"&amp;ДАННЫЕ!$AP217,"00")&amp;"k"&amp;IF(ДАННЫЕ!$AQ217,"1"&amp;ДАННЫЕ!$AQ217,"00")&amp;"z"&amp;IF(ДАННЫЕ!$AR217,"1"&amp;ДАННЫЕ!$AR217,"00")&amp;"j"&amp;IF(ДАННЫЕ!$AM217,"1"&amp;ДАННЫЕ!$AM217,"00")&amp;"n"&amp;IF(ДАННЫЕ!$AN217,"1"&amp;ДАННЫЕ!$AN217,"00")&amp;"E"&amp;ДАННЫЕ!BI217&amp;"L"&amp;ДАННЫЕ!AO217&amp;"h"&amp;IF(ДАННЫЕ!$AU217&gt;0,1,0)&amp;"v"&amp;IF(ДАННЫЕ!$AW217&gt;0,1,0)&amp;"a"&amp;IF(ДАННЫЕ!$AS217,"1"&amp;ДАННЫЕ!$AS217,"00")&amp;"s"&amp;IF(ДАННЫЕ!$AT217,"1"&amp;ДАННЫЕ!$AT217,"00")&amp;"u"&amp;IF(ДАННЫЕ!$CJ217&gt;0,1,0)&amp;"y"&amp;B217&amp;"d"&amp;H217&amp;"e"&amp;F217&amp;G217</f>
        <v>x0w00t00f00b00g00c00i00r00m00hS00hZ00p00k00z00j00n00ELh0v0a00s00u0y0de</v>
      </c>
      <c r="L217" s="28" t="str">
        <f ca="1">ДАННЫЕ!$I217&amp;"VN"&amp;IF(ДАННЫЕ!AW217&gt;0,11,10)&amp;"CD"&amp;IF(ДАННЫЕ!BF217&gt;500,16,IF(ДАННЫЕ!BF217&gt;350,15,IF(ДАННЫЕ!BF217&gt;=200,14,IF(ДАННЫЕ!BF217&gt;=100,13,IF(ДАННЫЕ!BF217&gt;=50,12,IF(ДАННЫЕ!BF217&gt;0,11,10))))))&amp;"AR"&amp;IF(ДАННЫЕ!BX217&gt;0,1,0)&amp;"GD"&amp;B217&amp;"VV"&amp;IF(E217&gt;=5,IF(E217&lt;18,1,0),0)</f>
        <v>VN10CD10AR0GD0VV0</v>
      </c>
      <c r="M217" s="28" t="str">
        <f>ДАННЫЕ!$I217&amp;"b"&amp;ДАННЫЕ!$BI217&amp;"r"&amp;ДАННЫЕ!$BJ217&amp;"CD"&amp;IF(ДАННЫЕ!BF217&gt;0,IF(ДАННЫЕ!BF217&lt;200,1,IF(ДАННЫЕ!BF217&lt;350,2,3)),0)&amp;"h"&amp;IF(ДАННЫЕ!$BK217+ДАННЫЕ!$BL217+ДАННЫЕ!$BM217&gt;0,1,0)&amp;"x"&amp;ДАННЫЕ!$BK217&amp;"y"&amp;ДАННЫЕ!$BL217&amp;"z"&amp;ДАННЫЕ!$BM217&amp;"c"&amp;IF(ДАННЫЕ!$BK217+ДАННЫЕ!$BL217+ДАННЫЕ!$BM217=3,1,0)&amp;"a"&amp;IF(ДАННЫЕ!$BQ217+ДАННЫЕ!$BR217&gt;0,1,0)&amp;"d"&amp;ДАННЫЕ!$BQ217&amp;"v"&amp;ДАННЫЕ!$BR217&amp;"p"&amp;ДАННЫЕ!$BS217&amp;"n"&amp;ДАННЫЕ!$BU217&amp;"t"&amp;ДАННЫЕ!$BV217&amp;"o"&amp;ДАННЫЕ!$BT217&amp;"l"&amp;IF(ДАННЫЕ!$BN217&gt;0,1,0)&amp;ДАННЫЕ!$BN217&amp;"g"&amp;ДАННЫЕ!$BO217&amp;"s"&amp;ДАННЫЕ!$BP217&amp;"DZ"&amp;IF(ДАННЫЕ!B217-ДАННЫЕ!G217 &lt; 60,IF(ДАННЫЕ!B217-ДАННЫЕ!G217 &gt;= 0,1,0),0)&amp;"u"&amp;IF(ДАННЫЕ!$CJ217&gt;0,1,0)</f>
        <v>brCD0h0xyzc0a0dvpntol0gsDZ1u0</v>
      </c>
      <c r="N217" s="28" t="str">
        <f ca="1">ДАННЫЕ!$F217&amp;ДАННЫЕ!$I217&amp;"g"&amp;B217&amp;"cf"&amp;D217&amp;"a"&amp;IF(ДАННЫЕ!$BX217&gt;0,1,0)&amp;IF(ДАННЫЕ!$BF217&gt;500,1,IF(ДАННЫЕ!$BF217&gt;350,2,IF(ДАННЫЕ!$BF217&gt;=200,3,IF(ДАННЫЕ!$BF217&gt;=100,4,IF(ДАННЫЕ!$BF217&gt;=50,5,IF(ДАННЫЕ!$BF217&lt;50,6,0))))))&amp;"AR"&amp;IF(DATEDIF(ДАННЫЕ!$BX217,ДАННЫЕ!$F$1,"y")&gt;1,1,0)&amp;"VG"&amp;IF(ДАННЫЕ!$BH217="0",1,0)&amp;"o"&amp;IF(T217+ДАННЫЕ!$AF217+ДАННЫЕ!$AG217+ДАННЫЕ!$AH217+ДАННЫЕ!$AI217+ДАННЫЕ!$AJ217+ДАННЫЕ!$AP217+ДАННЫЕ!$AQ217+ДАННЫЕ!$AR217+ДАННЫЕ!$AU217+ДАННЫЕ!$AW217+ДАННЫЕ!$AS217+ДАННЫЕ!$AT217&gt;0,1,0)&amp;"x"&amp;ДАННЫЕ!$AG217&amp;"p"&amp;IF(ДАННЫЕ!$BY217&gt;0,1,0)&amp;"v"&amp;IF(ДАННЫЕ!$BZ217&gt;0,1,0)&amp;"n"&amp;ДАННЫЕ!$CA217&amp;"t"&amp;ДАННЫЕ!$AY217&amp;"k"&amp;ДАННЫЕ!$CB217&amp;"q"&amp;ДАННЫЕ!$CC217&amp;"w"&amp;ДАННЫЕ!$CD217&amp;"e"&amp;ДАННЫЕ!$CE217&amp;"m"&amp;ДАННЫЕ!$CF217&amp;"c"&amp;ДАННЫЕ!$CG217&amp;"z"&amp;ДАННЫЕ!$CH217&amp;"d"&amp;IF(H217=4,1,0)&amp;"s"&amp;IF(ДАННЫЕ!$J217=1,0,1)&amp;"u"&amp;IF(ДАННЫЕ!$CJ217&gt;0,1,0)</f>
        <v>g0cf0a06AR1VG0o0xp0v0ntkqwemczd0s1u0</v>
      </c>
      <c r="O217" s="28" t="str">
        <f>ДАННЫЕ!$I217&amp;"g"&amp;B217&amp;A217&amp;"f"&amp;P217&amp;"c"&amp;IF(ДАННЫЕ!$U217&gt;0,1,0)&amp;"s"&amp;IF(ДАННЫЕ!$Q217&gt;0,IF(YEAR(ДАННЫЕ!$F$1)=YEAR(ДАННЫЕ!$Q217),IF(MONTH(ДАННЫЕ!$F$1)=MONTH(ДАННЫЕ!$Q217),111,11),1),0)&amp;"i"&amp;IF(ДАННЫЕ!$R217+ДАННЫЕ!$S217+ДАННЫЕ!$T217=0,0,1)&amp;"h"&amp;IF(ДАННЫЕ!$P217&gt;0,1,0)&amp;"p"&amp;IF(ДАННЫЕ!$CI217&gt;0,IF(YEAR(ДАННЫЕ!$F$1)=YEAR(ДАННЫЕ!$CI217),IF(MONTH(ДАННЫЕ!$F$1)=MONTH(ДАННЫЕ!$CI217),111,11),1),0)&amp;"d"&amp;IF(ДАННЫЕ!$CJ217&gt;0,IF(YEAR(ДАННЫЕ!$F$1)=YEAR(ДАННЫЕ!$CJ217),IF(MONTH(ДАННЫЕ!$F$1)=MONTH(ДАННЫЕ!$CJ217),111,11),1),0)&amp;"o"&amp;IF(ДАННЫЕ!$CK217&gt;0,IF(MONTH(ДАННЫЕ!$F$1)=MONTH(ДАННЫЕ!$CK217),111,11),0)&amp;"v"&amp;IF(ДАННЫЕ!$BE217&gt;0,IF(MONTH(ДАННЫЕ!$F$1)=MONTH(ДАННЫЕ!$BE217),111,11),0)</f>
        <v>g00f0c0s0i0h0p0d0o0v0</v>
      </c>
      <c r="P217" s="15">
        <f t="shared" si="11"/>
        <v>0</v>
      </c>
      <c r="Q217" s="15">
        <f>IF(ДАННЫЕ!$F$1&gt;ДАННЫЕ!$N217,IF(YEAR(ДАННЫЕ!$F$1)=YEAR(ДАННЫЕ!M217),1,0),0)</f>
        <v>0</v>
      </c>
      <c r="R217" s="15">
        <f>IF(ДАННЫЕ!$F$1&gt;ДАННЫЕ!$N217,IF(YEAR(ДАННЫЕ!$F$1)=YEAR(ДАННЫЕ!N217),1,0),0)</f>
        <v>0</v>
      </c>
      <c r="S217" s="15">
        <f>IF(ДАННЫЕ!$AA217="2А",1,IF(ДАННЫЕ!$AA217="2Б",2,IF(ДАННЫЕ!$AA217="2В",3,IF(ДАННЫЕ!$AA217=3,4,IF(ДАННЫЕ!$AA217="4А",5,IF(ДАННЫЕ!$AA217="4Б",6,IF(ДАННЫЕ!$AA217="4В",7,IF(ДАННЫЕ!$AA217=5,8,0))))))))</f>
        <v>0</v>
      </c>
      <c r="T217" s="15">
        <f>IF(OR(ДАННЫЕ!$AC217=2,ДАННЫЕ!$AD217=2,ДАННЫЕ!$AE217=2),2,IF(OR(ДАННЫЕ!$AC217=1,ДАННЫЕ!$AD217=1,ДАННЫЕ!$AE217=1),1,0))</f>
        <v>0</v>
      </c>
    </row>
    <row r="218" spans="1:20" ht="15" customHeight="1" x14ac:dyDescent="0.2">
      <c r="A218" s="78">
        <f>IF(B218&gt;0,IF(MONTH(ДАННЫЕ!$F$1)=MONTH(ДАННЫЕ!$B218),1,0),0)</f>
        <v>0</v>
      </c>
      <c r="B218" s="14">
        <f>IF(ДАННЫЕ!$B218&gt;0,IF(YEAR(ДАННЫЕ!$F$1)=YEAR(ДАННЫЕ!$B218),1,0),0)</f>
        <v>0</v>
      </c>
      <c r="C218" s="14">
        <f>IF(ДАННЫЕ!$CM218&gt;0,IF(YEAR(ДАННЫЕ!$F$1)=YEAR(ДАННЫЕ!$CM218),1,0),0)</f>
        <v>0</v>
      </c>
      <c r="D218" s="14">
        <f>IF(ДАННЫЕ!$CJ218&gt;0,IF(ДАННЫЕ!$CL218&gt;ДАННЫЕ!$F$1,1,IF(ДАННЫЕ!$CL218&gt;0,0,1)),0)</f>
        <v>0</v>
      </c>
      <c r="E218" s="43" t="str">
        <f ca="1">IF(ДАННЫЕ!$F$1&gt;0,IF(ДАННЫЕ!$G218&gt;0,DATEDIF(ДАННЫЕ!$G218,ДАННЫЕ!$F$1,"y"),""),IF(ДАННЫЕ!$G218&gt;0,DATEDIF(ДАННЫЕ!$G218,TODAY(),"y"),""))</f>
        <v/>
      </c>
      <c r="F218" s="43" t="str">
        <f xml:space="preserve"> IF(ДАННЫЕ!$F218="М",IF(E218&gt;=18,IF(E218&lt;60,1,""),""),"")&amp;IF(ДАННЫЕ!$F218="Ж",IF(E218&gt;=18,IF(E218&lt;55,1,""),""),"")</f>
        <v/>
      </c>
      <c r="G218" s="43" t="str">
        <f xml:space="preserve"> IF(ДАННЫЕ!$F218="М",IF(E218&gt;=60,2,""),"")&amp;IF(ДАННЫЕ!$F218="Ж",IF(E218&gt;=55,2,""),"")</f>
        <v/>
      </c>
      <c r="H218" s="43" t="str">
        <f t="shared" ca="1" si="9"/>
        <v/>
      </c>
      <c r="I218" s="43" t="str">
        <f t="shared" ca="1" si="10"/>
        <v>03</v>
      </c>
      <c r="J218" s="28" t="str">
        <f ca="1">ДАННЫЕ!$F218&amp;H218&amp;I218&amp;ДАННЫЕ!$I218&amp;"m"&amp;IF(ДАННЫЕ!$I218&gt;0,IF(ДАННЫЕ!$J218&gt;0,0,1),"")&amp;"f"&amp;IF(ДАННЫЕ!$R218&gt;0,IF(YEAR(ДАННЫЕ!$F$1)=YEAR(ДАННЫЕ!$R218),1,0),0)&amp;"z"&amp;ДАННЫЕ!$R218&amp;"p"&amp;ДАННЫЕ!$S218&amp;"i"&amp;ДАННЫЕ!$T218&amp;"h"&amp;ДАННЫЕ!$K218&amp;"be"&amp;ДАННЫЕ!$BI218&amp;"CD"&amp;IF(ДАННЫЕ!BF218&gt;500,4,IF(ДАННЫЕ!BF218&gt;350,3,IF(ДАННЫЕ!BF218&gt;200,2,IF(ДАННЫЕ!BF218&gt;0,1,0))))&amp;"g"&amp;B218&amp;"d"&amp;H218&amp;"l"&amp;ДАННЫЕ!AT218&amp;"a"&amp;ДАННЫЕ!$V218&amp;"v"&amp;R218&amp;"k"&amp;ДАННЫЕ!$U218&amp;"s"&amp;ДАННЫЕ!$Y218&amp;"t"&amp;ДАННЫЕ!$X218&amp;"b"&amp;IF(ДАННЫЕ!$Q218&gt;1,1,0)&amp;"PP"&amp;ДАННЫЕ!Z218&amp;"c"&amp;S218&amp;"x"&amp;IF(ДАННЫЕ!$BY218&gt;0,IF(YEAR(ДАННЫЕ!$F$1)=YEAR(ДАННЫЕ!$BY218),1,0),0)&amp;"n"&amp;IF(ДАННЫЕ!$BZ218&gt;0,IF(YEAR(ДАННЫЕ!$F$1)=YEAR(ДАННЫЕ!$BZ218),1,0),0)&amp;"u"&amp;D218&amp;"z"&amp;IF(ДАННЫЕ!$CL218&gt;0,IF(YEAR(ДАННЫЕ!$F$1)&gt;YEAR(ДАННЫЕ!$CL218),11,12),0)</f>
        <v>03mf0zpihbeCD0g0dlav0kstb0PPc0x0n0u0z0</v>
      </c>
      <c r="K218" s="28" t="str">
        <f ca="1">ДАННЫЕ!$I218&amp;"x"&amp;B218&amp;"w"&amp;IF(T218+ДАННЫЕ!AD218+ДАННЫЕ!AE218+ДАННЫЕ!AF218+ДАННЫЕ!AG218+ДАННЫЕ!AH218+ДАННЫЕ!$AL218+ДАННЫЕ!AI218+ДАННЫЕ!AJ218+ДАННЫЕ!AK218+ДАННЫЕ!AP218+ДАННЫЕ!AQ218+ДАННЫЕ!AR218+ДАННЫЕ!$AM218+ДАННЫЕ!$AN218+ДАННЫЕ!AS218+ДАННЫЕ!AT218&gt;0,1,0)&amp;IF(OR(T218=2,ДАННЫЕ!AD218=2,ДАННЫЕ!AE218=2,ДАННЫЕ!AF218=2,ДАННЫЕ!AG218=2,ДАННЫЕ!AH218=2,ДАННЫЕ!$AL218=2,ДАННЫЕ!AI218=2,ДАННЫЕ!AJ218=2,ДАННЫЕ!AK218=2,ДАННЫЕ!AP218=2,ДАННЫЕ!AQ218=2,ДАННЫЕ!AR218=2,ДАННЫЕ!$AM218=2,ДАННЫЕ!$AN218=2,ДАННЫЕ!AS218=2,ДАННЫЕ!AT218=2),2,0)&amp;"t"&amp;IF(T218&gt;0,"1"&amp;T218,"00")&amp;"f"&amp;IF(ДАННЫЕ!$AC218,"1"&amp;ДАННЫЕ!$AC218,"00")&amp;"b"&amp;IF(ДАННЫЕ!$AD218,"1"&amp;ДАННЫЕ!$AD218,"00")&amp;"g"&amp;IF(ДАННЫЕ!$AF218,"1"&amp;ДАННЫЕ!$AF218,"00")&amp;"c"&amp;IF(ДАННЫЕ!$AG218,"1"&amp;ДАННЫЕ!$AG218,"00")&amp;"i"&amp;IF(ДАННЫЕ!$AH218,"1"&amp;ДАННЫЕ!$AH218,"00")&amp;"r"&amp;IF(ДАННЫЕ!$AL218,"1"&amp;ДАННЫЕ!$AL218,"00")&amp;"m"&amp;IF(ДАННЫЕ!$AI218,"1"&amp;ДАННЫЕ!$AI218,"00")&amp;"hS"&amp;IF(ДАННЫЕ!$AJ218,"1"&amp;ДАННЫЕ!$AJ218,"00")&amp;"hZ"&amp;IF(ДАННЫЕ!$AK218,"1"&amp;ДАННЫЕ!$AK218,"00")&amp;"p"&amp;IF(ДАННЫЕ!$AP218,"1"&amp;ДАННЫЕ!$AP218,"00")&amp;"k"&amp;IF(ДАННЫЕ!$AQ218,"1"&amp;ДАННЫЕ!$AQ218,"00")&amp;"z"&amp;IF(ДАННЫЕ!$AR218,"1"&amp;ДАННЫЕ!$AR218,"00")&amp;"j"&amp;IF(ДАННЫЕ!$AM218,"1"&amp;ДАННЫЕ!$AM218,"00")&amp;"n"&amp;IF(ДАННЫЕ!$AN218,"1"&amp;ДАННЫЕ!$AN218,"00")&amp;"E"&amp;ДАННЫЕ!BI218&amp;"L"&amp;ДАННЫЕ!AO218&amp;"h"&amp;IF(ДАННЫЕ!$AU218&gt;0,1,0)&amp;"v"&amp;IF(ДАННЫЕ!$AW218&gt;0,1,0)&amp;"a"&amp;IF(ДАННЫЕ!$AS218,"1"&amp;ДАННЫЕ!$AS218,"00")&amp;"s"&amp;IF(ДАННЫЕ!$AT218,"1"&amp;ДАННЫЕ!$AT218,"00")&amp;"u"&amp;IF(ДАННЫЕ!$CJ218&gt;0,1,0)&amp;"y"&amp;B218&amp;"d"&amp;H218&amp;"e"&amp;F218&amp;G218</f>
        <v>x0w00t00f00b00g00c00i00r00m00hS00hZ00p00k00z00j00n00ELh0v0a00s00u0y0de</v>
      </c>
      <c r="L218" s="28" t="str">
        <f ca="1">ДАННЫЕ!$I218&amp;"VN"&amp;IF(ДАННЫЕ!AW218&gt;0,11,10)&amp;"CD"&amp;IF(ДАННЫЕ!BF218&gt;500,16,IF(ДАННЫЕ!BF218&gt;350,15,IF(ДАННЫЕ!BF218&gt;=200,14,IF(ДАННЫЕ!BF218&gt;=100,13,IF(ДАННЫЕ!BF218&gt;=50,12,IF(ДАННЫЕ!BF218&gt;0,11,10))))))&amp;"AR"&amp;IF(ДАННЫЕ!BX218&gt;0,1,0)&amp;"GD"&amp;B218&amp;"VV"&amp;IF(E218&gt;=5,IF(E218&lt;18,1,0),0)</f>
        <v>VN10CD10AR0GD0VV0</v>
      </c>
      <c r="M218" s="28" t="str">
        <f>ДАННЫЕ!$I218&amp;"b"&amp;ДАННЫЕ!$BI218&amp;"r"&amp;ДАННЫЕ!$BJ218&amp;"CD"&amp;IF(ДАННЫЕ!BF218&gt;0,IF(ДАННЫЕ!BF218&lt;200,1,IF(ДАННЫЕ!BF218&lt;350,2,3)),0)&amp;"h"&amp;IF(ДАННЫЕ!$BK218+ДАННЫЕ!$BL218+ДАННЫЕ!$BM218&gt;0,1,0)&amp;"x"&amp;ДАННЫЕ!$BK218&amp;"y"&amp;ДАННЫЕ!$BL218&amp;"z"&amp;ДАННЫЕ!$BM218&amp;"c"&amp;IF(ДАННЫЕ!$BK218+ДАННЫЕ!$BL218+ДАННЫЕ!$BM218=3,1,0)&amp;"a"&amp;IF(ДАННЫЕ!$BQ218+ДАННЫЕ!$BR218&gt;0,1,0)&amp;"d"&amp;ДАННЫЕ!$BQ218&amp;"v"&amp;ДАННЫЕ!$BR218&amp;"p"&amp;ДАННЫЕ!$BS218&amp;"n"&amp;ДАННЫЕ!$BU218&amp;"t"&amp;ДАННЫЕ!$BV218&amp;"o"&amp;ДАННЫЕ!$BT218&amp;"l"&amp;IF(ДАННЫЕ!$BN218&gt;0,1,0)&amp;ДАННЫЕ!$BN218&amp;"g"&amp;ДАННЫЕ!$BO218&amp;"s"&amp;ДАННЫЕ!$BP218&amp;"DZ"&amp;IF(ДАННЫЕ!B218-ДАННЫЕ!G218 &lt; 60,IF(ДАННЫЕ!B218-ДАННЫЕ!G218 &gt;= 0,1,0),0)&amp;"u"&amp;IF(ДАННЫЕ!$CJ218&gt;0,1,0)</f>
        <v>brCD0h0xyzc0a0dvpntol0gsDZ1u0</v>
      </c>
      <c r="N218" s="28" t="str">
        <f ca="1">ДАННЫЕ!$F218&amp;ДАННЫЕ!$I218&amp;"g"&amp;B218&amp;"cf"&amp;D218&amp;"a"&amp;IF(ДАННЫЕ!$BX218&gt;0,1,0)&amp;IF(ДАННЫЕ!$BF218&gt;500,1,IF(ДАННЫЕ!$BF218&gt;350,2,IF(ДАННЫЕ!$BF218&gt;=200,3,IF(ДАННЫЕ!$BF218&gt;=100,4,IF(ДАННЫЕ!$BF218&gt;=50,5,IF(ДАННЫЕ!$BF218&lt;50,6,0))))))&amp;"AR"&amp;IF(DATEDIF(ДАННЫЕ!$BX218,ДАННЫЕ!$F$1,"y")&gt;1,1,0)&amp;"VG"&amp;IF(ДАННЫЕ!$BH218="0",1,0)&amp;"o"&amp;IF(T218+ДАННЫЕ!$AF218+ДАННЫЕ!$AG218+ДАННЫЕ!$AH218+ДАННЫЕ!$AI218+ДАННЫЕ!$AJ218+ДАННЫЕ!$AP218+ДАННЫЕ!$AQ218+ДАННЫЕ!$AR218+ДАННЫЕ!$AU218+ДАННЫЕ!$AW218+ДАННЫЕ!$AS218+ДАННЫЕ!$AT218&gt;0,1,0)&amp;"x"&amp;ДАННЫЕ!$AG218&amp;"p"&amp;IF(ДАННЫЕ!$BY218&gt;0,1,0)&amp;"v"&amp;IF(ДАННЫЕ!$BZ218&gt;0,1,0)&amp;"n"&amp;ДАННЫЕ!$CA218&amp;"t"&amp;ДАННЫЕ!$AY218&amp;"k"&amp;ДАННЫЕ!$CB218&amp;"q"&amp;ДАННЫЕ!$CC218&amp;"w"&amp;ДАННЫЕ!$CD218&amp;"e"&amp;ДАННЫЕ!$CE218&amp;"m"&amp;ДАННЫЕ!$CF218&amp;"c"&amp;ДАННЫЕ!$CG218&amp;"z"&amp;ДАННЫЕ!$CH218&amp;"d"&amp;IF(H218=4,1,0)&amp;"s"&amp;IF(ДАННЫЕ!$J218=1,0,1)&amp;"u"&amp;IF(ДАННЫЕ!$CJ218&gt;0,1,0)</f>
        <v>g0cf0a06AR1VG0o0xp0v0ntkqwemczd0s1u0</v>
      </c>
      <c r="O218" s="28" t="str">
        <f>ДАННЫЕ!$I218&amp;"g"&amp;B218&amp;A218&amp;"f"&amp;P218&amp;"c"&amp;IF(ДАННЫЕ!$U218&gt;0,1,0)&amp;"s"&amp;IF(ДАННЫЕ!$Q218&gt;0,IF(YEAR(ДАННЫЕ!$F$1)=YEAR(ДАННЫЕ!$Q218),IF(MONTH(ДАННЫЕ!$F$1)=MONTH(ДАННЫЕ!$Q218),111,11),1),0)&amp;"i"&amp;IF(ДАННЫЕ!$R218+ДАННЫЕ!$S218+ДАННЫЕ!$T218=0,0,1)&amp;"h"&amp;IF(ДАННЫЕ!$P218&gt;0,1,0)&amp;"p"&amp;IF(ДАННЫЕ!$CI218&gt;0,IF(YEAR(ДАННЫЕ!$F$1)=YEAR(ДАННЫЕ!$CI218),IF(MONTH(ДАННЫЕ!$F$1)=MONTH(ДАННЫЕ!$CI218),111,11),1),0)&amp;"d"&amp;IF(ДАННЫЕ!$CJ218&gt;0,IF(YEAR(ДАННЫЕ!$F$1)=YEAR(ДАННЫЕ!$CJ218),IF(MONTH(ДАННЫЕ!$F$1)=MONTH(ДАННЫЕ!$CJ218),111,11),1),0)&amp;"o"&amp;IF(ДАННЫЕ!$CK218&gt;0,IF(MONTH(ДАННЫЕ!$F$1)=MONTH(ДАННЫЕ!$CK218),111,11),0)&amp;"v"&amp;IF(ДАННЫЕ!$BE218&gt;0,IF(MONTH(ДАННЫЕ!$F$1)=MONTH(ДАННЫЕ!$BE218),111,11),0)</f>
        <v>g00f0c0s0i0h0p0d0o0v0</v>
      </c>
      <c r="P218" s="15">
        <f t="shared" si="11"/>
        <v>0</v>
      </c>
      <c r="Q218" s="15">
        <f>IF(ДАННЫЕ!$F$1&gt;ДАННЫЕ!$N218,IF(YEAR(ДАННЫЕ!$F$1)=YEAR(ДАННЫЕ!M218),1,0),0)</f>
        <v>0</v>
      </c>
      <c r="R218" s="15">
        <f>IF(ДАННЫЕ!$F$1&gt;ДАННЫЕ!$N218,IF(YEAR(ДАННЫЕ!$F$1)=YEAR(ДАННЫЕ!N218),1,0),0)</f>
        <v>0</v>
      </c>
      <c r="S218" s="15">
        <f>IF(ДАННЫЕ!$AA218="2А",1,IF(ДАННЫЕ!$AA218="2Б",2,IF(ДАННЫЕ!$AA218="2В",3,IF(ДАННЫЕ!$AA218=3,4,IF(ДАННЫЕ!$AA218="4А",5,IF(ДАННЫЕ!$AA218="4Б",6,IF(ДАННЫЕ!$AA218="4В",7,IF(ДАННЫЕ!$AA218=5,8,0))))))))</f>
        <v>0</v>
      </c>
      <c r="T218" s="15">
        <f>IF(OR(ДАННЫЕ!$AC218=2,ДАННЫЕ!$AD218=2,ДАННЫЕ!$AE218=2),2,IF(OR(ДАННЫЕ!$AC218=1,ДАННЫЕ!$AD218=1,ДАННЫЕ!$AE218=1),1,0))</f>
        <v>0</v>
      </c>
    </row>
    <row r="219" spans="1:20" ht="15" customHeight="1" x14ac:dyDescent="0.2">
      <c r="A219" s="78">
        <f>IF(B219&gt;0,IF(MONTH(ДАННЫЕ!$F$1)=MONTH(ДАННЫЕ!$B219),1,0),0)</f>
        <v>0</v>
      </c>
      <c r="B219" s="14">
        <f>IF(ДАННЫЕ!$B219&gt;0,IF(YEAR(ДАННЫЕ!$F$1)=YEAR(ДАННЫЕ!$B219),1,0),0)</f>
        <v>0</v>
      </c>
      <c r="C219" s="14">
        <f>IF(ДАННЫЕ!$CM219&gt;0,IF(YEAR(ДАННЫЕ!$F$1)=YEAR(ДАННЫЕ!$CM219),1,0),0)</f>
        <v>0</v>
      </c>
      <c r="D219" s="14">
        <f>IF(ДАННЫЕ!$CJ219&gt;0,IF(ДАННЫЕ!$CL219&gt;ДАННЫЕ!$F$1,1,IF(ДАННЫЕ!$CL219&gt;0,0,1)),0)</f>
        <v>0</v>
      </c>
      <c r="E219" s="43" t="str">
        <f ca="1">IF(ДАННЫЕ!$F$1&gt;0,IF(ДАННЫЕ!$G219&gt;0,DATEDIF(ДАННЫЕ!$G219,ДАННЫЕ!$F$1,"y"),""),IF(ДАННЫЕ!$G219&gt;0,DATEDIF(ДАННЫЕ!$G219,TODAY(),"y"),""))</f>
        <v/>
      </c>
      <c r="F219" s="43" t="str">
        <f xml:space="preserve"> IF(ДАННЫЕ!$F219="М",IF(E219&gt;=18,IF(E219&lt;60,1,""),""),"")&amp;IF(ДАННЫЕ!$F219="Ж",IF(E219&gt;=18,IF(E219&lt;55,1,""),""),"")</f>
        <v/>
      </c>
      <c r="G219" s="43" t="str">
        <f xml:space="preserve"> IF(ДАННЫЕ!$F219="М",IF(E219&gt;=60,2,""),"")&amp;IF(ДАННЫЕ!$F219="Ж",IF(E219&gt;=55,2,""),"")</f>
        <v/>
      </c>
      <c r="H219" s="43" t="str">
        <f t="shared" ca="1" si="9"/>
        <v/>
      </c>
      <c r="I219" s="43" t="str">
        <f t="shared" ca="1" si="10"/>
        <v>03</v>
      </c>
      <c r="J219" s="28" t="str">
        <f ca="1">ДАННЫЕ!$F219&amp;H219&amp;I219&amp;ДАННЫЕ!$I219&amp;"m"&amp;IF(ДАННЫЕ!$I219&gt;0,IF(ДАННЫЕ!$J219&gt;0,0,1),"")&amp;"f"&amp;IF(ДАННЫЕ!$R219&gt;0,IF(YEAR(ДАННЫЕ!$F$1)=YEAR(ДАННЫЕ!$R219),1,0),0)&amp;"z"&amp;ДАННЫЕ!$R219&amp;"p"&amp;ДАННЫЕ!$S219&amp;"i"&amp;ДАННЫЕ!$T219&amp;"h"&amp;ДАННЫЕ!$K219&amp;"be"&amp;ДАННЫЕ!$BI219&amp;"CD"&amp;IF(ДАННЫЕ!BF219&gt;500,4,IF(ДАННЫЕ!BF219&gt;350,3,IF(ДАННЫЕ!BF219&gt;200,2,IF(ДАННЫЕ!BF219&gt;0,1,0))))&amp;"g"&amp;B219&amp;"d"&amp;H219&amp;"l"&amp;ДАННЫЕ!AT219&amp;"a"&amp;ДАННЫЕ!$V219&amp;"v"&amp;R219&amp;"k"&amp;ДАННЫЕ!$U219&amp;"s"&amp;ДАННЫЕ!$Y219&amp;"t"&amp;ДАННЫЕ!$X219&amp;"b"&amp;IF(ДАННЫЕ!$Q219&gt;1,1,0)&amp;"PP"&amp;ДАННЫЕ!Z219&amp;"c"&amp;S219&amp;"x"&amp;IF(ДАННЫЕ!$BY219&gt;0,IF(YEAR(ДАННЫЕ!$F$1)=YEAR(ДАННЫЕ!$BY219),1,0),0)&amp;"n"&amp;IF(ДАННЫЕ!$BZ219&gt;0,IF(YEAR(ДАННЫЕ!$F$1)=YEAR(ДАННЫЕ!$BZ219),1,0),0)&amp;"u"&amp;D219&amp;"z"&amp;IF(ДАННЫЕ!$CL219&gt;0,IF(YEAR(ДАННЫЕ!$F$1)&gt;YEAR(ДАННЫЕ!$CL219),11,12),0)</f>
        <v>03mf0zpihbeCD0g0dlav0kstb0PPc0x0n0u0z0</v>
      </c>
      <c r="K219" s="28" t="str">
        <f ca="1">ДАННЫЕ!$I219&amp;"x"&amp;B219&amp;"w"&amp;IF(T219+ДАННЫЕ!AD219+ДАННЫЕ!AE219+ДАННЫЕ!AF219+ДАННЫЕ!AG219+ДАННЫЕ!AH219+ДАННЫЕ!$AL219+ДАННЫЕ!AI219+ДАННЫЕ!AJ219+ДАННЫЕ!AK219+ДАННЫЕ!AP219+ДАННЫЕ!AQ219+ДАННЫЕ!AR219+ДАННЫЕ!$AM219+ДАННЫЕ!$AN219+ДАННЫЕ!AS219+ДАННЫЕ!AT219&gt;0,1,0)&amp;IF(OR(T219=2,ДАННЫЕ!AD219=2,ДАННЫЕ!AE219=2,ДАННЫЕ!AF219=2,ДАННЫЕ!AG219=2,ДАННЫЕ!AH219=2,ДАННЫЕ!$AL219=2,ДАННЫЕ!AI219=2,ДАННЫЕ!AJ219=2,ДАННЫЕ!AK219=2,ДАННЫЕ!AP219=2,ДАННЫЕ!AQ219=2,ДАННЫЕ!AR219=2,ДАННЫЕ!$AM219=2,ДАННЫЕ!$AN219=2,ДАННЫЕ!AS219=2,ДАННЫЕ!AT219=2),2,0)&amp;"t"&amp;IF(T219&gt;0,"1"&amp;T219,"00")&amp;"f"&amp;IF(ДАННЫЕ!$AC219,"1"&amp;ДАННЫЕ!$AC219,"00")&amp;"b"&amp;IF(ДАННЫЕ!$AD219,"1"&amp;ДАННЫЕ!$AD219,"00")&amp;"g"&amp;IF(ДАННЫЕ!$AF219,"1"&amp;ДАННЫЕ!$AF219,"00")&amp;"c"&amp;IF(ДАННЫЕ!$AG219,"1"&amp;ДАННЫЕ!$AG219,"00")&amp;"i"&amp;IF(ДАННЫЕ!$AH219,"1"&amp;ДАННЫЕ!$AH219,"00")&amp;"r"&amp;IF(ДАННЫЕ!$AL219,"1"&amp;ДАННЫЕ!$AL219,"00")&amp;"m"&amp;IF(ДАННЫЕ!$AI219,"1"&amp;ДАННЫЕ!$AI219,"00")&amp;"hS"&amp;IF(ДАННЫЕ!$AJ219,"1"&amp;ДАННЫЕ!$AJ219,"00")&amp;"hZ"&amp;IF(ДАННЫЕ!$AK219,"1"&amp;ДАННЫЕ!$AK219,"00")&amp;"p"&amp;IF(ДАННЫЕ!$AP219,"1"&amp;ДАННЫЕ!$AP219,"00")&amp;"k"&amp;IF(ДАННЫЕ!$AQ219,"1"&amp;ДАННЫЕ!$AQ219,"00")&amp;"z"&amp;IF(ДАННЫЕ!$AR219,"1"&amp;ДАННЫЕ!$AR219,"00")&amp;"j"&amp;IF(ДАННЫЕ!$AM219,"1"&amp;ДАННЫЕ!$AM219,"00")&amp;"n"&amp;IF(ДАННЫЕ!$AN219,"1"&amp;ДАННЫЕ!$AN219,"00")&amp;"E"&amp;ДАННЫЕ!BI219&amp;"L"&amp;ДАННЫЕ!AO219&amp;"h"&amp;IF(ДАННЫЕ!$AU219&gt;0,1,0)&amp;"v"&amp;IF(ДАННЫЕ!$AW219&gt;0,1,0)&amp;"a"&amp;IF(ДАННЫЕ!$AS219,"1"&amp;ДАННЫЕ!$AS219,"00")&amp;"s"&amp;IF(ДАННЫЕ!$AT219,"1"&amp;ДАННЫЕ!$AT219,"00")&amp;"u"&amp;IF(ДАННЫЕ!$CJ219&gt;0,1,0)&amp;"y"&amp;B219&amp;"d"&amp;H219&amp;"e"&amp;F219&amp;G219</f>
        <v>x0w00t00f00b00g00c00i00r00m00hS00hZ00p00k00z00j00n00ELh0v0a00s00u0y0de</v>
      </c>
      <c r="L219" s="28" t="str">
        <f ca="1">ДАННЫЕ!$I219&amp;"VN"&amp;IF(ДАННЫЕ!AW219&gt;0,11,10)&amp;"CD"&amp;IF(ДАННЫЕ!BF219&gt;500,16,IF(ДАННЫЕ!BF219&gt;350,15,IF(ДАННЫЕ!BF219&gt;=200,14,IF(ДАННЫЕ!BF219&gt;=100,13,IF(ДАННЫЕ!BF219&gt;=50,12,IF(ДАННЫЕ!BF219&gt;0,11,10))))))&amp;"AR"&amp;IF(ДАННЫЕ!BX219&gt;0,1,0)&amp;"GD"&amp;B219&amp;"VV"&amp;IF(E219&gt;=5,IF(E219&lt;18,1,0),0)</f>
        <v>VN10CD10AR0GD0VV0</v>
      </c>
      <c r="M219" s="28" t="str">
        <f>ДАННЫЕ!$I219&amp;"b"&amp;ДАННЫЕ!$BI219&amp;"r"&amp;ДАННЫЕ!$BJ219&amp;"CD"&amp;IF(ДАННЫЕ!BF219&gt;0,IF(ДАННЫЕ!BF219&lt;200,1,IF(ДАННЫЕ!BF219&lt;350,2,3)),0)&amp;"h"&amp;IF(ДАННЫЕ!$BK219+ДАННЫЕ!$BL219+ДАННЫЕ!$BM219&gt;0,1,0)&amp;"x"&amp;ДАННЫЕ!$BK219&amp;"y"&amp;ДАННЫЕ!$BL219&amp;"z"&amp;ДАННЫЕ!$BM219&amp;"c"&amp;IF(ДАННЫЕ!$BK219+ДАННЫЕ!$BL219+ДАННЫЕ!$BM219=3,1,0)&amp;"a"&amp;IF(ДАННЫЕ!$BQ219+ДАННЫЕ!$BR219&gt;0,1,0)&amp;"d"&amp;ДАННЫЕ!$BQ219&amp;"v"&amp;ДАННЫЕ!$BR219&amp;"p"&amp;ДАННЫЕ!$BS219&amp;"n"&amp;ДАННЫЕ!$BU219&amp;"t"&amp;ДАННЫЕ!$BV219&amp;"o"&amp;ДАННЫЕ!$BT219&amp;"l"&amp;IF(ДАННЫЕ!$BN219&gt;0,1,0)&amp;ДАННЫЕ!$BN219&amp;"g"&amp;ДАННЫЕ!$BO219&amp;"s"&amp;ДАННЫЕ!$BP219&amp;"DZ"&amp;IF(ДАННЫЕ!B219-ДАННЫЕ!G219 &lt; 60,IF(ДАННЫЕ!B219-ДАННЫЕ!G219 &gt;= 0,1,0),0)&amp;"u"&amp;IF(ДАННЫЕ!$CJ219&gt;0,1,0)</f>
        <v>brCD0h0xyzc0a0dvpntol0gsDZ1u0</v>
      </c>
      <c r="N219" s="28" t="str">
        <f ca="1">ДАННЫЕ!$F219&amp;ДАННЫЕ!$I219&amp;"g"&amp;B219&amp;"cf"&amp;D219&amp;"a"&amp;IF(ДАННЫЕ!$BX219&gt;0,1,0)&amp;IF(ДАННЫЕ!$BF219&gt;500,1,IF(ДАННЫЕ!$BF219&gt;350,2,IF(ДАННЫЕ!$BF219&gt;=200,3,IF(ДАННЫЕ!$BF219&gt;=100,4,IF(ДАННЫЕ!$BF219&gt;=50,5,IF(ДАННЫЕ!$BF219&lt;50,6,0))))))&amp;"AR"&amp;IF(DATEDIF(ДАННЫЕ!$BX219,ДАННЫЕ!$F$1,"y")&gt;1,1,0)&amp;"VG"&amp;IF(ДАННЫЕ!$BH219="0",1,0)&amp;"o"&amp;IF(T219+ДАННЫЕ!$AF219+ДАННЫЕ!$AG219+ДАННЫЕ!$AH219+ДАННЫЕ!$AI219+ДАННЫЕ!$AJ219+ДАННЫЕ!$AP219+ДАННЫЕ!$AQ219+ДАННЫЕ!$AR219+ДАННЫЕ!$AU219+ДАННЫЕ!$AW219+ДАННЫЕ!$AS219+ДАННЫЕ!$AT219&gt;0,1,0)&amp;"x"&amp;ДАННЫЕ!$AG219&amp;"p"&amp;IF(ДАННЫЕ!$BY219&gt;0,1,0)&amp;"v"&amp;IF(ДАННЫЕ!$BZ219&gt;0,1,0)&amp;"n"&amp;ДАННЫЕ!$CA219&amp;"t"&amp;ДАННЫЕ!$AY219&amp;"k"&amp;ДАННЫЕ!$CB219&amp;"q"&amp;ДАННЫЕ!$CC219&amp;"w"&amp;ДАННЫЕ!$CD219&amp;"e"&amp;ДАННЫЕ!$CE219&amp;"m"&amp;ДАННЫЕ!$CF219&amp;"c"&amp;ДАННЫЕ!$CG219&amp;"z"&amp;ДАННЫЕ!$CH219&amp;"d"&amp;IF(H219=4,1,0)&amp;"s"&amp;IF(ДАННЫЕ!$J219=1,0,1)&amp;"u"&amp;IF(ДАННЫЕ!$CJ219&gt;0,1,0)</f>
        <v>g0cf0a06AR1VG0o0xp0v0ntkqwemczd0s1u0</v>
      </c>
      <c r="O219" s="28" t="str">
        <f>ДАННЫЕ!$I219&amp;"g"&amp;B219&amp;A219&amp;"f"&amp;P219&amp;"c"&amp;IF(ДАННЫЕ!$U219&gt;0,1,0)&amp;"s"&amp;IF(ДАННЫЕ!$Q219&gt;0,IF(YEAR(ДАННЫЕ!$F$1)=YEAR(ДАННЫЕ!$Q219),IF(MONTH(ДАННЫЕ!$F$1)=MONTH(ДАННЫЕ!$Q219),111,11),1),0)&amp;"i"&amp;IF(ДАННЫЕ!$R219+ДАННЫЕ!$S219+ДАННЫЕ!$T219=0,0,1)&amp;"h"&amp;IF(ДАННЫЕ!$P219&gt;0,1,0)&amp;"p"&amp;IF(ДАННЫЕ!$CI219&gt;0,IF(YEAR(ДАННЫЕ!$F$1)=YEAR(ДАННЫЕ!$CI219),IF(MONTH(ДАННЫЕ!$F$1)=MONTH(ДАННЫЕ!$CI219),111,11),1),0)&amp;"d"&amp;IF(ДАННЫЕ!$CJ219&gt;0,IF(YEAR(ДАННЫЕ!$F$1)=YEAR(ДАННЫЕ!$CJ219),IF(MONTH(ДАННЫЕ!$F$1)=MONTH(ДАННЫЕ!$CJ219),111,11),1),0)&amp;"o"&amp;IF(ДАННЫЕ!$CK219&gt;0,IF(MONTH(ДАННЫЕ!$F$1)=MONTH(ДАННЫЕ!$CK219),111,11),0)&amp;"v"&amp;IF(ДАННЫЕ!$BE219&gt;0,IF(MONTH(ДАННЫЕ!$F$1)=MONTH(ДАННЫЕ!$BE219),111,11),0)</f>
        <v>g00f0c0s0i0h0p0d0o0v0</v>
      </c>
      <c r="P219" s="15">
        <f t="shared" si="11"/>
        <v>0</v>
      </c>
      <c r="Q219" s="15">
        <f>IF(ДАННЫЕ!$F$1&gt;ДАННЫЕ!$N219,IF(YEAR(ДАННЫЕ!$F$1)=YEAR(ДАННЫЕ!M219),1,0),0)</f>
        <v>0</v>
      </c>
      <c r="R219" s="15">
        <f>IF(ДАННЫЕ!$F$1&gt;ДАННЫЕ!$N219,IF(YEAR(ДАННЫЕ!$F$1)=YEAR(ДАННЫЕ!N219),1,0),0)</f>
        <v>0</v>
      </c>
      <c r="S219" s="15">
        <f>IF(ДАННЫЕ!$AA219="2А",1,IF(ДАННЫЕ!$AA219="2Б",2,IF(ДАННЫЕ!$AA219="2В",3,IF(ДАННЫЕ!$AA219=3,4,IF(ДАННЫЕ!$AA219="4А",5,IF(ДАННЫЕ!$AA219="4Б",6,IF(ДАННЫЕ!$AA219="4В",7,IF(ДАННЫЕ!$AA219=5,8,0))))))))</f>
        <v>0</v>
      </c>
      <c r="T219" s="15">
        <f>IF(OR(ДАННЫЕ!$AC219=2,ДАННЫЕ!$AD219=2,ДАННЫЕ!$AE219=2),2,IF(OR(ДАННЫЕ!$AC219=1,ДАННЫЕ!$AD219=1,ДАННЫЕ!$AE219=1),1,0))</f>
        <v>0</v>
      </c>
    </row>
    <row r="220" spans="1:20" ht="15" customHeight="1" x14ac:dyDescent="0.2">
      <c r="A220" s="78">
        <f>IF(B220&gt;0,IF(MONTH(ДАННЫЕ!$F$1)=MONTH(ДАННЫЕ!$B220),1,0),0)</f>
        <v>0</v>
      </c>
      <c r="B220" s="14">
        <f>IF(ДАННЫЕ!$B220&gt;0,IF(YEAR(ДАННЫЕ!$F$1)=YEAR(ДАННЫЕ!$B220),1,0),0)</f>
        <v>0</v>
      </c>
      <c r="C220" s="14">
        <f>IF(ДАННЫЕ!$CM220&gt;0,IF(YEAR(ДАННЫЕ!$F$1)=YEAR(ДАННЫЕ!$CM220),1,0),0)</f>
        <v>0</v>
      </c>
      <c r="D220" s="14">
        <f>IF(ДАННЫЕ!$CJ220&gt;0,IF(ДАННЫЕ!$CL220&gt;ДАННЫЕ!$F$1,1,IF(ДАННЫЕ!$CL220&gt;0,0,1)),0)</f>
        <v>0</v>
      </c>
      <c r="E220" s="43" t="str">
        <f ca="1">IF(ДАННЫЕ!$F$1&gt;0,IF(ДАННЫЕ!$G220&gt;0,DATEDIF(ДАННЫЕ!$G220,ДАННЫЕ!$F$1,"y"),""),IF(ДАННЫЕ!$G220&gt;0,DATEDIF(ДАННЫЕ!$G220,TODAY(),"y"),""))</f>
        <v/>
      </c>
      <c r="F220" s="43" t="str">
        <f xml:space="preserve"> IF(ДАННЫЕ!$F220="М",IF(E220&gt;=18,IF(E220&lt;60,1,""),""),"")&amp;IF(ДАННЫЕ!$F220="Ж",IF(E220&gt;=18,IF(E220&lt;55,1,""),""),"")</f>
        <v/>
      </c>
      <c r="G220" s="43" t="str">
        <f xml:space="preserve"> IF(ДАННЫЕ!$F220="М",IF(E220&gt;=60,2,""),"")&amp;IF(ДАННЫЕ!$F220="Ж",IF(E220&gt;=55,2,""),"")</f>
        <v/>
      </c>
      <c r="H220" s="43" t="str">
        <f t="shared" ca="1" si="9"/>
        <v/>
      </c>
      <c r="I220" s="43" t="str">
        <f t="shared" ca="1" si="10"/>
        <v>03</v>
      </c>
      <c r="J220" s="28" t="str">
        <f ca="1">ДАННЫЕ!$F220&amp;H220&amp;I220&amp;ДАННЫЕ!$I220&amp;"m"&amp;IF(ДАННЫЕ!$I220&gt;0,IF(ДАННЫЕ!$J220&gt;0,0,1),"")&amp;"f"&amp;IF(ДАННЫЕ!$R220&gt;0,IF(YEAR(ДАННЫЕ!$F$1)=YEAR(ДАННЫЕ!$R220),1,0),0)&amp;"z"&amp;ДАННЫЕ!$R220&amp;"p"&amp;ДАННЫЕ!$S220&amp;"i"&amp;ДАННЫЕ!$T220&amp;"h"&amp;ДАННЫЕ!$K220&amp;"be"&amp;ДАННЫЕ!$BI220&amp;"CD"&amp;IF(ДАННЫЕ!BF220&gt;500,4,IF(ДАННЫЕ!BF220&gt;350,3,IF(ДАННЫЕ!BF220&gt;200,2,IF(ДАННЫЕ!BF220&gt;0,1,0))))&amp;"g"&amp;B220&amp;"d"&amp;H220&amp;"l"&amp;ДАННЫЕ!AT220&amp;"a"&amp;ДАННЫЕ!$V220&amp;"v"&amp;R220&amp;"k"&amp;ДАННЫЕ!$U220&amp;"s"&amp;ДАННЫЕ!$Y220&amp;"t"&amp;ДАННЫЕ!$X220&amp;"b"&amp;IF(ДАННЫЕ!$Q220&gt;1,1,0)&amp;"PP"&amp;ДАННЫЕ!Z220&amp;"c"&amp;S220&amp;"x"&amp;IF(ДАННЫЕ!$BY220&gt;0,IF(YEAR(ДАННЫЕ!$F$1)=YEAR(ДАННЫЕ!$BY220),1,0),0)&amp;"n"&amp;IF(ДАННЫЕ!$BZ220&gt;0,IF(YEAR(ДАННЫЕ!$F$1)=YEAR(ДАННЫЕ!$BZ220),1,0),0)&amp;"u"&amp;D220&amp;"z"&amp;IF(ДАННЫЕ!$CL220&gt;0,IF(YEAR(ДАННЫЕ!$F$1)&gt;YEAR(ДАННЫЕ!$CL220),11,12),0)</f>
        <v>03mf0zpihbeCD0g0dlav0kstb0PPc0x0n0u0z0</v>
      </c>
      <c r="K220" s="28" t="str">
        <f ca="1">ДАННЫЕ!$I220&amp;"x"&amp;B220&amp;"w"&amp;IF(T220+ДАННЫЕ!AD220+ДАННЫЕ!AE220+ДАННЫЕ!AF220+ДАННЫЕ!AG220+ДАННЫЕ!AH220+ДАННЫЕ!$AL220+ДАННЫЕ!AI220+ДАННЫЕ!AJ220+ДАННЫЕ!AK220+ДАННЫЕ!AP220+ДАННЫЕ!AQ220+ДАННЫЕ!AR220+ДАННЫЕ!$AM220+ДАННЫЕ!$AN220+ДАННЫЕ!AS220+ДАННЫЕ!AT220&gt;0,1,0)&amp;IF(OR(T220=2,ДАННЫЕ!AD220=2,ДАННЫЕ!AE220=2,ДАННЫЕ!AF220=2,ДАННЫЕ!AG220=2,ДАННЫЕ!AH220=2,ДАННЫЕ!$AL220=2,ДАННЫЕ!AI220=2,ДАННЫЕ!AJ220=2,ДАННЫЕ!AK220=2,ДАННЫЕ!AP220=2,ДАННЫЕ!AQ220=2,ДАННЫЕ!AR220=2,ДАННЫЕ!$AM220=2,ДАННЫЕ!$AN220=2,ДАННЫЕ!AS220=2,ДАННЫЕ!AT220=2),2,0)&amp;"t"&amp;IF(T220&gt;0,"1"&amp;T220,"00")&amp;"f"&amp;IF(ДАННЫЕ!$AC220,"1"&amp;ДАННЫЕ!$AC220,"00")&amp;"b"&amp;IF(ДАННЫЕ!$AD220,"1"&amp;ДАННЫЕ!$AD220,"00")&amp;"g"&amp;IF(ДАННЫЕ!$AF220,"1"&amp;ДАННЫЕ!$AF220,"00")&amp;"c"&amp;IF(ДАННЫЕ!$AG220,"1"&amp;ДАННЫЕ!$AG220,"00")&amp;"i"&amp;IF(ДАННЫЕ!$AH220,"1"&amp;ДАННЫЕ!$AH220,"00")&amp;"r"&amp;IF(ДАННЫЕ!$AL220,"1"&amp;ДАННЫЕ!$AL220,"00")&amp;"m"&amp;IF(ДАННЫЕ!$AI220,"1"&amp;ДАННЫЕ!$AI220,"00")&amp;"hS"&amp;IF(ДАННЫЕ!$AJ220,"1"&amp;ДАННЫЕ!$AJ220,"00")&amp;"hZ"&amp;IF(ДАННЫЕ!$AK220,"1"&amp;ДАННЫЕ!$AK220,"00")&amp;"p"&amp;IF(ДАННЫЕ!$AP220,"1"&amp;ДАННЫЕ!$AP220,"00")&amp;"k"&amp;IF(ДАННЫЕ!$AQ220,"1"&amp;ДАННЫЕ!$AQ220,"00")&amp;"z"&amp;IF(ДАННЫЕ!$AR220,"1"&amp;ДАННЫЕ!$AR220,"00")&amp;"j"&amp;IF(ДАННЫЕ!$AM220,"1"&amp;ДАННЫЕ!$AM220,"00")&amp;"n"&amp;IF(ДАННЫЕ!$AN220,"1"&amp;ДАННЫЕ!$AN220,"00")&amp;"E"&amp;ДАННЫЕ!BI220&amp;"L"&amp;ДАННЫЕ!AO220&amp;"h"&amp;IF(ДАННЫЕ!$AU220&gt;0,1,0)&amp;"v"&amp;IF(ДАННЫЕ!$AW220&gt;0,1,0)&amp;"a"&amp;IF(ДАННЫЕ!$AS220,"1"&amp;ДАННЫЕ!$AS220,"00")&amp;"s"&amp;IF(ДАННЫЕ!$AT220,"1"&amp;ДАННЫЕ!$AT220,"00")&amp;"u"&amp;IF(ДАННЫЕ!$CJ220&gt;0,1,0)&amp;"y"&amp;B220&amp;"d"&amp;H220&amp;"e"&amp;F220&amp;G220</f>
        <v>x0w00t00f00b00g00c00i00r00m00hS00hZ00p00k00z00j00n00ELh0v0a00s00u0y0de</v>
      </c>
      <c r="L220" s="28" t="str">
        <f ca="1">ДАННЫЕ!$I220&amp;"VN"&amp;IF(ДАННЫЕ!AW220&gt;0,11,10)&amp;"CD"&amp;IF(ДАННЫЕ!BF220&gt;500,16,IF(ДАННЫЕ!BF220&gt;350,15,IF(ДАННЫЕ!BF220&gt;=200,14,IF(ДАННЫЕ!BF220&gt;=100,13,IF(ДАННЫЕ!BF220&gt;=50,12,IF(ДАННЫЕ!BF220&gt;0,11,10))))))&amp;"AR"&amp;IF(ДАННЫЕ!BX220&gt;0,1,0)&amp;"GD"&amp;B220&amp;"VV"&amp;IF(E220&gt;=5,IF(E220&lt;18,1,0),0)</f>
        <v>VN10CD10AR0GD0VV0</v>
      </c>
      <c r="M220" s="28" t="str">
        <f>ДАННЫЕ!$I220&amp;"b"&amp;ДАННЫЕ!$BI220&amp;"r"&amp;ДАННЫЕ!$BJ220&amp;"CD"&amp;IF(ДАННЫЕ!BF220&gt;0,IF(ДАННЫЕ!BF220&lt;200,1,IF(ДАННЫЕ!BF220&lt;350,2,3)),0)&amp;"h"&amp;IF(ДАННЫЕ!$BK220+ДАННЫЕ!$BL220+ДАННЫЕ!$BM220&gt;0,1,0)&amp;"x"&amp;ДАННЫЕ!$BK220&amp;"y"&amp;ДАННЫЕ!$BL220&amp;"z"&amp;ДАННЫЕ!$BM220&amp;"c"&amp;IF(ДАННЫЕ!$BK220+ДАННЫЕ!$BL220+ДАННЫЕ!$BM220=3,1,0)&amp;"a"&amp;IF(ДАННЫЕ!$BQ220+ДАННЫЕ!$BR220&gt;0,1,0)&amp;"d"&amp;ДАННЫЕ!$BQ220&amp;"v"&amp;ДАННЫЕ!$BR220&amp;"p"&amp;ДАННЫЕ!$BS220&amp;"n"&amp;ДАННЫЕ!$BU220&amp;"t"&amp;ДАННЫЕ!$BV220&amp;"o"&amp;ДАННЫЕ!$BT220&amp;"l"&amp;IF(ДАННЫЕ!$BN220&gt;0,1,0)&amp;ДАННЫЕ!$BN220&amp;"g"&amp;ДАННЫЕ!$BO220&amp;"s"&amp;ДАННЫЕ!$BP220&amp;"DZ"&amp;IF(ДАННЫЕ!B220-ДАННЫЕ!G220 &lt; 60,IF(ДАННЫЕ!B220-ДАННЫЕ!G220 &gt;= 0,1,0),0)&amp;"u"&amp;IF(ДАННЫЕ!$CJ220&gt;0,1,0)</f>
        <v>brCD0h0xyzc0a0dvpntol0gsDZ1u0</v>
      </c>
      <c r="N220" s="28" t="str">
        <f ca="1">ДАННЫЕ!$F220&amp;ДАННЫЕ!$I220&amp;"g"&amp;B220&amp;"cf"&amp;D220&amp;"a"&amp;IF(ДАННЫЕ!$BX220&gt;0,1,0)&amp;IF(ДАННЫЕ!$BF220&gt;500,1,IF(ДАННЫЕ!$BF220&gt;350,2,IF(ДАННЫЕ!$BF220&gt;=200,3,IF(ДАННЫЕ!$BF220&gt;=100,4,IF(ДАННЫЕ!$BF220&gt;=50,5,IF(ДАННЫЕ!$BF220&lt;50,6,0))))))&amp;"AR"&amp;IF(DATEDIF(ДАННЫЕ!$BX220,ДАННЫЕ!$F$1,"y")&gt;1,1,0)&amp;"VG"&amp;IF(ДАННЫЕ!$BH220="0",1,0)&amp;"o"&amp;IF(T220+ДАННЫЕ!$AF220+ДАННЫЕ!$AG220+ДАННЫЕ!$AH220+ДАННЫЕ!$AI220+ДАННЫЕ!$AJ220+ДАННЫЕ!$AP220+ДАННЫЕ!$AQ220+ДАННЫЕ!$AR220+ДАННЫЕ!$AU220+ДАННЫЕ!$AW220+ДАННЫЕ!$AS220+ДАННЫЕ!$AT220&gt;0,1,0)&amp;"x"&amp;ДАННЫЕ!$AG220&amp;"p"&amp;IF(ДАННЫЕ!$BY220&gt;0,1,0)&amp;"v"&amp;IF(ДАННЫЕ!$BZ220&gt;0,1,0)&amp;"n"&amp;ДАННЫЕ!$CA220&amp;"t"&amp;ДАННЫЕ!$AY220&amp;"k"&amp;ДАННЫЕ!$CB220&amp;"q"&amp;ДАННЫЕ!$CC220&amp;"w"&amp;ДАННЫЕ!$CD220&amp;"e"&amp;ДАННЫЕ!$CE220&amp;"m"&amp;ДАННЫЕ!$CF220&amp;"c"&amp;ДАННЫЕ!$CG220&amp;"z"&amp;ДАННЫЕ!$CH220&amp;"d"&amp;IF(H220=4,1,0)&amp;"s"&amp;IF(ДАННЫЕ!$J220=1,0,1)&amp;"u"&amp;IF(ДАННЫЕ!$CJ220&gt;0,1,0)</f>
        <v>g0cf0a06AR1VG0o0xp0v0ntkqwemczd0s1u0</v>
      </c>
      <c r="O220" s="28" t="str">
        <f>ДАННЫЕ!$I220&amp;"g"&amp;B220&amp;A220&amp;"f"&amp;P220&amp;"c"&amp;IF(ДАННЫЕ!$U220&gt;0,1,0)&amp;"s"&amp;IF(ДАННЫЕ!$Q220&gt;0,IF(YEAR(ДАННЫЕ!$F$1)=YEAR(ДАННЫЕ!$Q220),IF(MONTH(ДАННЫЕ!$F$1)=MONTH(ДАННЫЕ!$Q220),111,11),1),0)&amp;"i"&amp;IF(ДАННЫЕ!$R220+ДАННЫЕ!$S220+ДАННЫЕ!$T220=0,0,1)&amp;"h"&amp;IF(ДАННЫЕ!$P220&gt;0,1,0)&amp;"p"&amp;IF(ДАННЫЕ!$CI220&gt;0,IF(YEAR(ДАННЫЕ!$F$1)=YEAR(ДАННЫЕ!$CI220),IF(MONTH(ДАННЫЕ!$F$1)=MONTH(ДАННЫЕ!$CI220),111,11),1),0)&amp;"d"&amp;IF(ДАННЫЕ!$CJ220&gt;0,IF(YEAR(ДАННЫЕ!$F$1)=YEAR(ДАННЫЕ!$CJ220),IF(MONTH(ДАННЫЕ!$F$1)=MONTH(ДАННЫЕ!$CJ220),111,11),1),0)&amp;"o"&amp;IF(ДАННЫЕ!$CK220&gt;0,IF(MONTH(ДАННЫЕ!$F$1)=MONTH(ДАННЫЕ!$CK220),111,11),0)&amp;"v"&amp;IF(ДАННЫЕ!$BE220&gt;0,IF(MONTH(ДАННЫЕ!$F$1)=MONTH(ДАННЫЕ!$BE220),111,11),0)</f>
        <v>g00f0c0s0i0h0p0d0o0v0</v>
      </c>
      <c r="P220" s="15">
        <f t="shared" si="11"/>
        <v>0</v>
      </c>
      <c r="Q220" s="15">
        <f>IF(ДАННЫЕ!$F$1&gt;ДАННЫЕ!$N220,IF(YEAR(ДАННЫЕ!$F$1)=YEAR(ДАННЫЕ!M220),1,0),0)</f>
        <v>0</v>
      </c>
      <c r="R220" s="15">
        <f>IF(ДАННЫЕ!$F$1&gt;ДАННЫЕ!$N220,IF(YEAR(ДАННЫЕ!$F$1)=YEAR(ДАННЫЕ!N220),1,0),0)</f>
        <v>0</v>
      </c>
      <c r="S220" s="15">
        <f>IF(ДАННЫЕ!$AA220="2А",1,IF(ДАННЫЕ!$AA220="2Б",2,IF(ДАННЫЕ!$AA220="2В",3,IF(ДАННЫЕ!$AA220=3,4,IF(ДАННЫЕ!$AA220="4А",5,IF(ДАННЫЕ!$AA220="4Б",6,IF(ДАННЫЕ!$AA220="4В",7,IF(ДАННЫЕ!$AA220=5,8,0))))))))</f>
        <v>0</v>
      </c>
      <c r="T220" s="15">
        <f>IF(OR(ДАННЫЕ!$AC220=2,ДАННЫЕ!$AD220=2,ДАННЫЕ!$AE220=2),2,IF(OR(ДАННЫЕ!$AC220=1,ДАННЫЕ!$AD220=1,ДАННЫЕ!$AE220=1),1,0))</f>
        <v>0</v>
      </c>
    </row>
    <row r="221" spans="1:20" ht="15" customHeight="1" x14ac:dyDescent="0.2">
      <c r="A221" s="78">
        <f>IF(B221&gt;0,IF(MONTH(ДАННЫЕ!$F$1)=MONTH(ДАННЫЕ!$B221),1,0),0)</f>
        <v>0</v>
      </c>
      <c r="B221" s="14">
        <f>IF(ДАННЫЕ!$B221&gt;0,IF(YEAR(ДАННЫЕ!$F$1)=YEAR(ДАННЫЕ!$B221),1,0),0)</f>
        <v>0</v>
      </c>
      <c r="C221" s="14">
        <f>IF(ДАННЫЕ!$CM221&gt;0,IF(YEAR(ДАННЫЕ!$F$1)=YEAR(ДАННЫЕ!$CM221),1,0),0)</f>
        <v>0</v>
      </c>
      <c r="D221" s="14">
        <f>IF(ДАННЫЕ!$CJ221&gt;0,IF(ДАННЫЕ!$CL221&gt;ДАННЫЕ!$F$1,1,IF(ДАННЫЕ!$CL221&gt;0,0,1)),0)</f>
        <v>0</v>
      </c>
      <c r="E221" s="43" t="str">
        <f ca="1">IF(ДАННЫЕ!$F$1&gt;0,IF(ДАННЫЕ!$G221&gt;0,DATEDIF(ДАННЫЕ!$G221,ДАННЫЕ!$F$1,"y"),""),IF(ДАННЫЕ!$G221&gt;0,DATEDIF(ДАННЫЕ!$G221,TODAY(),"y"),""))</f>
        <v/>
      </c>
      <c r="F221" s="43" t="str">
        <f xml:space="preserve"> IF(ДАННЫЕ!$F221="М",IF(E221&gt;=18,IF(E221&lt;60,1,""),""),"")&amp;IF(ДАННЫЕ!$F221="Ж",IF(E221&gt;=18,IF(E221&lt;55,1,""),""),"")</f>
        <v/>
      </c>
      <c r="G221" s="43" t="str">
        <f xml:space="preserve"> IF(ДАННЫЕ!$F221="М",IF(E221&gt;=60,2,""),"")&amp;IF(ДАННЫЕ!$F221="Ж",IF(E221&gt;=55,2,""),"")</f>
        <v/>
      </c>
      <c r="H221" s="43" t="str">
        <f t="shared" ca="1" si="9"/>
        <v/>
      </c>
      <c r="I221" s="43" t="str">
        <f t="shared" ca="1" si="10"/>
        <v>03</v>
      </c>
      <c r="J221" s="28" t="str">
        <f ca="1">ДАННЫЕ!$F221&amp;H221&amp;I221&amp;ДАННЫЕ!$I221&amp;"m"&amp;IF(ДАННЫЕ!$I221&gt;0,IF(ДАННЫЕ!$J221&gt;0,0,1),"")&amp;"f"&amp;IF(ДАННЫЕ!$R221&gt;0,IF(YEAR(ДАННЫЕ!$F$1)=YEAR(ДАННЫЕ!$R221),1,0),0)&amp;"z"&amp;ДАННЫЕ!$R221&amp;"p"&amp;ДАННЫЕ!$S221&amp;"i"&amp;ДАННЫЕ!$T221&amp;"h"&amp;ДАННЫЕ!$K221&amp;"be"&amp;ДАННЫЕ!$BI221&amp;"CD"&amp;IF(ДАННЫЕ!BF221&gt;500,4,IF(ДАННЫЕ!BF221&gt;350,3,IF(ДАННЫЕ!BF221&gt;200,2,IF(ДАННЫЕ!BF221&gt;0,1,0))))&amp;"g"&amp;B221&amp;"d"&amp;H221&amp;"l"&amp;ДАННЫЕ!AT221&amp;"a"&amp;ДАННЫЕ!$V221&amp;"v"&amp;R221&amp;"k"&amp;ДАННЫЕ!$U221&amp;"s"&amp;ДАННЫЕ!$Y221&amp;"t"&amp;ДАННЫЕ!$X221&amp;"b"&amp;IF(ДАННЫЕ!$Q221&gt;1,1,0)&amp;"PP"&amp;ДАННЫЕ!Z221&amp;"c"&amp;S221&amp;"x"&amp;IF(ДАННЫЕ!$BY221&gt;0,IF(YEAR(ДАННЫЕ!$F$1)=YEAR(ДАННЫЕ!$BY221),1,0),0)&amp;"n"&amp;IF(ДАННЫЕ!$BZ221&gt;0,IF(YEAR(ДАННЫЕ!$F$1)=YEAR(ДАННЫЕ!$BZ221),1,0),0)&amp;"u"&amp;D221&amp;"z"&amp;IF(ДАННЫЕ!$CL221&gt;0,IF(YEAR(ДАННЫЕ!$F$1)&gt;YEAR(ДАННЫЕ!$CL221),11,12),0)</f>
        <v>03mf0zpihbeCD0g0dlav0kstb0PPc0x0n0u0z0</v>
      </c>
      <c r="K221" s="28" t="str">
        <f ca="1">ДАННЫЕ!$I221&amp;"x"&amp;B221&amp;"w"&amp;IF(T221+ДАННЫЕ!AD221+ДАННЫЕ!AE221+ДАННЫЕ!AF221+ДАННЫЕ!AG221+ДАННЫЕ!AH221+ДАННЫЕ!$AL221+ДАННЫЕ!AI221+ДАННЫЕ!AJ221+ДАННЫЕ!AK221+ДАННЫЕ!AP221+ДАННЫЕ!AQ221+ДАННЫЕ!AR221+ДАННЫЕ!$AM221+ДАННЫЕ!$AN221+ДАННЫЕ!AS221+ДАННЫЕ!AT221&gt;0,1,0)&amp;IF(OR(T221=2,ДАННЫЕ!AD221=2,ДАННЫЕ!AE221=2,ДАННЫЕ!AF221=2,ДАННЫЕ!AG221=2,ДАННЫЕ!AH221=2,ДАННЫЕ!$AL221=2,ДАННЫЕ!AI221=2,ДАННЫЕ!AJ221=2,ДАННЫЕ!AK221=2,ДАННЫЕ!AP221=2,ДАННЫЕ!AQ221=2,ДАННЫЕ!AR221=2,ДАННЫЕ!$AM221=2,ДАННЫЕ!$AN221=2,ДАННЫЕ!AS221=2,ДАННЫЕ!AT221=2),2,0)&amp;"t"&amp;IF(T221&gt;0,"1"&amp;T221,"00")&amp;"f"&amp;IF(ДАННЫЕ!$AC221,"1"&amp;ДАННЫЕ!$AC221,"00")&amp;"b"&amp;IF(ДАННЫЕ!$AD221,"1"&amp;ДАННЫЕ!$AD221,"00")&amp;"g"&amp;IF(ДАННЫЕ!$AF221,"1"&amp;ДАННЫЕ!$AF221,"00")&amp;"c"&amp;IF(ДАННЫЕ!$AG221,"1"&amp;ДАННЫЕ!$AG221,"00")&amp;"i"&amp;IF(ДАННЫЕ!$AH221,"1"&amp;ДАННЫЕ!$AH221,"00")&amp;"r"&amp;IF(ДАННЫЕ!$AL221,"1"&amp;ДАННЫЕ!$AL221,"00")&amp;"m"&amp;IF(ДАННЫЕ!$AI221,"1"&amp;ДАННЫЕ!$AI221,"00")&amp;"hS"&amp;IF(ДАННЫЕ!$AJ221,"1"&amp;ДАННЫЕ!$AJ221,"00")&amp;"hZ"&amp;IF(ДАННЫЕ!$AK221,"1"&amp;ДАННЫЕ!$AK221,"00")&amp;"p"&amp;IF(ДАННЫЕ!$AP221,"1"&amp;ДАННЫЕ!$AP221,"00")&amp;"k"&amp;IF(ДАННЫЕ!$AQ221,"1"&amp;ДАННЫЕ!$AQ221,"00")&amp;"z"&amp;IF(ДАННЫЕ!$AR221,"1"&amp;ДАННЫЕ!$AR221,"00")&amp;"j"&amp;IF(ДАННЫЕ!$AM221,"1"&amp;ДАННЫЕ!$AM221,"00")&amp;"n"&amp;IF(ДАННЫЕ!$AN221,"1"&amp;ДАННЫЕ!$AN221,"00")&amp;"E"&amp;ДАННЫЕ!BI221&amp;"L"&amp;ДАННЫЕ!AO221&amp;"h"&amp;IF(ДАННЫЕ!$AU221&gt;0,1,0)&amp;"v"&amp;IF(ДАННЫЕ!$AW221&gt;0,1,0)&amp;"a"&amp;IF(ДАННЫЕ!$AS221,"1"&amp;ДАННЫЕ!$AS221,"00")&amp;"s"&amp;IF(ДАННЫЕ!$AT221,"1"&amp;ДАННЫЕ!$AT221,"00")&amp;"u"&amp;IF(ДАННЫЕ!$CJ221&gt;0,1,0)&amp;"y"&amp;B221&amp;"d"&amp;H221&amp;"e"&amp;F221&amp;G221</f>
        <v>x0w00t00f00b00g00c00i00r00m00hS00hZ00p00k00z00j00n00ELh0v0a00s00u0y0de</v>
      </c>
      <c r="L221" s="28" t="str">
        <f ca="1">ДАННЫЕ!$I221&amp;"VN"&amp;IF(ДАННЫЕ!AW221&gt;0,11,10)&amp;"CD"&amp;IF(ДАННЫЕ!BF221&gt;500,16,IF(ДАННЫЕ!BF221&gt;350,15,IF(ДАННЫЕ!BF221&gt;=200,14,IF(ДАННЫЕ!BF221&gt;=100,13,IF(ДАННЫЕ!BF221&gt;=50,12,IF(ДАННЫЕ!BF221&gt;0,11,10))))))&amp;"AR"&amp;IF(ДАННЫЕ!BX221&gt;0,1,0)&amp;"GD"&amp;B221&amp;"VV"&amp;IF(E221&gt;=5,IF(E221&lt;18,1,0),0)</f>
        <v>VN10CD10AR0GD0VV0</v>
      </c>
      <c r="M221" s="28" t="str">
        <f>ДАННЫЕ!$I221&amp;"b"&amp;ДАННЫЕ!$BI221&amp;"r"&amp;ДАННЫЕ!$BJ221&amp;"CD"&amp;IF(ДАННЫЕ!BF221&gt;0,IF(ДАННЫЕ!BF221&lt;200,1,IF(ДАННЫЕ!BF221&lt;350,2,3)),0)&amp;"h"&amp;IF(ДАННЫЕ!$BK221+ДАННЫЕ!$BL221+ДАННЫЕ!$BM221&gt;0,1,0)&amp;"x"&amp;ДАННЫЕ!$BK221&amp;"y"&amp;ДАННЫЕ!$BL221&amp;"z"&amp;ДАННЫЕ!$BM221&amp;"c"&amp;IF(ДАННЫЕ!$BK221+ДАННЫЕ!$BL221+ДАННЫЕ!$BM221=3,1,0)&amp;"a"&amp;IF(ДАННЫЕ!$BQ221+ДАННЫЕ!$BR221&gt;0,1,0)&amp;"d"&amp;ДАННЫЕ!$BQ221&amp;"v"&amp;ДАННЫЕ!$BR221&amp;"p"&amp;ДАННЫЕ!$BS221&amp;"n"&amp;ДАННЫЕ!$BU221&amp;"t"&amp;ДАННЫЕ!$BV221&amp;"o"&amp;ДАННЫЕ!$BT221&amp;"l"&amp;IF(ДАННЫЕ!$BN221&gt;0,1,0)&amp;ДАННЫЕ!$BN221&amp;"g"&amp;ДАННЫЕ!$BO221&amp;"s"&amp;ДАННЫЕ!$BP221&amp;"DZ"&amp;IF(ДАННЫЕ!B221-ДАННЫЕ!G221 &lt; 60,IF(ДАННЫЕ!B221-ДАННЫЕ!G221 &gt;= 0,1,0),0)&amp;"u"&amp;IF(ДАННЫЕ!$CJ221&gt;0,1,0)</f>
        <v>brCD0h0xyzc0a0dvpntol0gsDZ1u0</v>
      </c>
      <c r="N221" s="28" t="str">
        <f ca="1">ДАННЫЕ!$F221&amp;ДАННЫЕ!$I221&amp;"g"&amp;B221&amp;"cf"&amp;D221&amp;"a"&amp;IF(ДАННЫЕ!$BX221&gt;0,1,0)&amp;IF(ДАННЫЕ!$BF221&gt;500,1,IF(ДАННЫЕ!$BF221&gt;350,2,IF(ДАННЫЕ!$BF221&gt;=200,3,IF(ДАННЫЕ!$BF221&gt;=100,4,IF(ДАННЫЕ!$BF221&gt;=50,5,IF(ДАННЫЕ!$BF221&lt;50,6,0))))))&amp;"AR"&amp;IF(DATEDIF(ДАННЫЕ!$BX221,ДАННЫЕ!$F$1,"y")&gt;1,1,0)&amp;"VG"&amp;IF(ДАННЫЕ!$BH221="0",1,0)&amp;"o"&amp;IF(T221+ДАННЫЕ!$AF221+ДАННЫЕ!$AG221+ДАННЫЕ!$AH221+ДАННЫЕ!$AI221+ДАННЫЕ!$AJ221+ДАННЫЕ!$AP221+ДАННЫЕ!$AQ221+ДАННЫЕ!$AR221+ДАННЫЕ!$AU221+ДАННЫЕ!$AW221+ДАННЫЕ!$AS221+ДАННЫЕ!$AT221&gt;0,1,0)&amp;"x"&amp;ДАННЫЕ!$AG221&amp;"p"&amp;IF(ДАННЫЕ!$BY221&gt;0,1,0)&amp;"v"&amp;IF(ДАННЫЕ!$BZ221&gt;0,1,0)&amp;"n"&amp;ДАННЫЕ!$CA221&amp;"t"&amp;ДАННЫЕ!$AY221&amp;"k"&amp;ДАННЫЕ!$CB221&amp;"q"&amp;ДАННЫЕ!$CC221&amp;"w"&amp;ДАННЫЕ!$CD221&amp;"e"&amp;ДАННЫЕ!$CE221&amp;"m"&amp;ДАННЫЕ!$CF221&amp;"c"&amp;ДАННЫЕ!$CG221&amp;"z"&amp;ДАННЫЕ!$CH221&amp;"d"&amp;IF(H221=4,1,0)&amp;"s"&amp;IF(ДАННЫЕ!$J221=1,0,1)&amp;"u"&amp;IF(ДАННЫЕ!$CJ221&gt;0,1,0)</f>
        <v>g0cf0a06AR1VG0o0xp0v0ntkqwemczd0s1u0</v>
      </c>
      <c r="O221" s="28" t="str">
        <f>ДАННЫЕ!$I221&amp;"g"&amp;B221&amp;A221&amp;"f"&amp;P221&amp;"c"&amp;IF(ДАННЫЕ!$U221&gt;0,1,0)&amp;"s"&amp;IF(ДАННЫЕ!$Q221&gt;0,IF(YEAR(ДАННЫЕ!$F$1)=YEAR(ДАННЫЕ!$Q221),IF(MONTH(ДАННЫЕ!$F$1)=MONTH(ДАННЫЕ!$Q221),111,11),1),0)&amp;"i"&amp;IF(ДАННЫЕ!$R221+ДАННЫЕ!$S221+ДАННЫЕ!$T221=0,0,1)&amp;"h"&amp;IF(ДАННЫЕ!$P221&gt;0,1,0)&amp;"p"&amp;IF(ДАННЫЕ!$CI221&gt;0,IF(YEAR(ДАННЫЕ!$F$1)=YEAR(ДАННЫЕ!$CI221),IF(MONTH(ДАННЫЕ!$F$1)=MONTH(ДАННЫЕ!$CI221),111,11),1),0)&amp;"d"&amp;IF(ДАННЫЕ!$CJ221&gt;0,IF(YEAR(ДАННЫЕ!$F$1)=YEAR(ДАННЫЕ!$CJ221),IF(MONTH(ДАННЫЕ!$F$1)=MONTH(ДАННЫЕ!$CJ221),111,11),1),0)&amp;"o"&amp;IF(ДАННЫЕ!$CK221&gt;0,IF(MONTH(ДАННЫЕ!$F$1)=MONTH(ДАННЫЕ!$CK221),111,11),0)&amp;"v"&amp;IF(ДАННЫЕ!$BE221&gt;0,IF(MONTH(ДАННЫЕ!$F$1)=MONTH(ДАННЫЕ!$BE221),111,11),0)</f>
        <v>g00f0c0s0i0h0p0d0o0v0</v>
      </c>
      <c r="P221" s="15">
        <f t="shared" si="11"/>
        <v>0</v>
      </c>
      <c r="Q221" s="15">
        <f>IF(ДАННЫЕ!$F$1&gt;ДАННЫЕ!$N221,IF(YEAR(ДАННЫЕ!$F$1)=YEAR(ДАННЫЕ!M221),1,0),0)</f>
        <v>0</v>
      </c>
      <c r="R221" s="15">
        <f>IF(ДАННЫЕ!$F$1&gt;ДАННЫЕ!$N221,IF(YEAR(ДАННЫЕ!$F$1)=YEAR(ДАННЫЕ!N221),1,0),0)</f>
        <v>0</v>
      </c>
      <c r="S221" s="15">
        <f>IF(ДАННЫЕ!$AA221="2А",1,IF(ДАННЫЕ!$AA221="2Б",2,IF(ДАННЫЕ!$AA221="2В",3,IF(ДАННЫЕ!$AA221=3,4,IF(ДАННЫЕ!$AA221="4А",5,IF(ДАННЫЕ!$AA221="4Б",6,IF(ДАННЫЕ!$AA221="4В",7,IF(ДАННЫЕ!$AA221=5,8,0))))))))</f>
        <v>0</v>
      </c>
      <c r="T221" s="15">
        <f>IF(OR(ДАННЫЕ!$AC221=2,ДАННЫЕ!$AD221=2,ДАННЫЕ!$AE221=2),2,IF(OR(ДАННЫЕ!$AC221=1,ДАННЫЕ!$AD221=1,ДАННЫЕ!$AE221=1),1,0))</f>
        <v>0</v>
      </c>
    </row>
    <row r="222" spans="1:20" ht="15" customHeight="1" x14ac:dyDescent="0.2">
      <c r="A222" s="78">
        <f>IF(B222&gt;0,IF(MONTH(ДАННЫЕ!$F$1)=MONTH(ДАННЫЕ!$B222),1,0),0)</f>
        <v>0</v>
      </c>
      <c r="B222" s="14">
        <f>IF(ДАННЫЕ!$B222&gt;0,IF(YEAR(ДАННЫЕ!$F$1)=YEAR(ДАННЫЕ!$B222),1,0),0)</f>
        <v>0</v>
      </c>
      <c r="C222" s="14">
        <f>IF(ДАННЫЕ!$CM222&gt;0,IF(YEAR(ДАННЫЕ!$F$1)=YEAR(ДАННЫЕ!$CM222),1,0),0)</f>
        <v>0</v>
      </c>
      <c r="D222" s="14">
        <f>IF(ДАННЫЕ!$CJ222&gt;0,IF(ДАННЫЕ!$CL222&gt;ДАННЫЕ!$F$1,1,IF(ДАННЫЕ!$CL222&gt;0,0,1)),0)</f>
        <v>0</v>
      </c>
      <c r="E222" s="43" t="str">
        <f ca="1">IF(ДАННЫЕ!$F$1&gt;0,IF(ДАННЫЕ!$G222&gt;0,DATEDIF(ДАННЫЕ!$G222,ДАННЫЕ!$F$1,"y"),""),IF(ДАННЫЕ!$G222&gt;0,DATEDIF(ДАННЫЕ!$G222,TODAY(),"y"),""))</f>
        <v/>
      </c>
      <c r="F222" s="43" t="str">
        <f xml:space="preserve"> IF(ДАННЫЕ!$F222="М",IF(E222&gt;=18,IF(E222&lt;60,1,""),""),"")&amp;IF(ДАННЫЕ!$F222="Ж",IF(E222&gt;=18,IF(E222&lt;55,1,""),""),"")</f>
        <v/>
      </c>
      <c r="G222" s="43" t="str">
        <f xml:space="preserve"> IF(ДАННЫЕ!$F222="М",IF(E222&gt;=60,2,""),"")&amp;IF(ДАННЫЕ!$F222="Ж",IF(E222&gt;=55,2,""),"")</f>
        <v/>
      </c>
      <c r="H222" s="43" t="str">
        <f t="shared" ca="1" si="9"/>
        <v/>
      </c>
      <c r="I222" s="43" t="str">
        <f t="shared" ca="1" si="10"/>
        <v>03</v>
      </c>
      <c r="J222" s="28" t="str">
        <f ca="1">ДАННЫЕ!$F222&amp;H222&amp;I222&amp;ДАННЫЕ!$I222&amp;"m"&amp;IF(ДАННЫЕ!$I222&gt;0,IF(ДАННЫЕ!$J222&gt;0,0,1),"")&amp;"f"&amp;IF(ДАННЫЕ!$R222&gt;0,IF(YEAR(ДАННЫЕ!$F$1)=YEAR(ДАННЫЕ!$R222),1,0),0)&amp;"z"&amp;ДАННЫЕ!$R222&amp;"p"&amp;ДАННЫЕ!$S222&amp;"i"&amp;ДАННЫЕ!$T222&amp;"h"&amp;ДАННЫЕ!$K222&amp;"be"&amp;ДАННЫЕ!$BI222&amp;"CD"&amp;IF(ДАННЫЕ!BF222&gt;500,4,IF(ДАННЫЕ!BF222&gt;350,3,IF(ДАННЫЕ!BF222&gt;200,2,IF(ДАННЫЕ!BF222&gt;0,1,0))))&amp;"g"&amp;B222&amp;"d"&amp;H222&amp;"l"&amp;ДАННЫЕ!AT222&amp;"a"&amp;ДАННЫЕ!$V222&amp;"v"&amp;R222&amp;"k"&amp;ДАННЫЕ!$U222&amp;"s"&amp;ДАННЫЕ!$Y222&amp;"t"&amp;ДАННЫЕ!$X222&amp;"b"&amp;IF(ДАННЫЕ!$Q222&gt;1,1,0)&amp;"PP"&amp;ДАННЫЕ!Z222&amp;"c"&amp;S222&amp;"x"&amp;IF(ДАННЫЕ!$BY222&gt;0,IF(YEAR(ДАННЫЕ!$F$1)=YEAR(ДАННЫЕ!$BY222),1,0),0)&amp;"n"&amp;IF(ДАННЫЕ!$BZ222&gt;0,IF(YEAR(ДАННЫЕ!$F$1)=YEAR(ДАННЫЕ!$BZ222),1,0),0)&amp;"u"&amp;D222&amp;"z"&amp;IF(ДАННЫЕ!$CL222&gt;0,IF(YEAR(ДАННЫЕ!$F$1)&gt;YEAR(ДАННЫЕ!$CL222),11,12),0)</f>
        <v>03mf0zpihbeCD0g0dlav0kstb0PPc0x0n0u0z0</v>
      </c>
      <c r="K222" s="28" t="str">
        <f ca="1">ДАННЫЕ!$I222&amp;"x"&amp;B222&amp;"w"&amp;IF(T222+ДАННЫЕ!AD222+ДАННЫЕ!AE222+ДАННЫЕ!AF222+ДАННЫЕ!AG222+ДАННЫЕ!AH222+ДАННЫЕ!$AL222+ДАННЫЕ!AI222+ДАННЫЕ!AJ222+ДАННЫЕ!AK222+ДАННЫЕ!AP222+ДАННЫЕ!AQ222+ДАННЫЕ!AR222+ДАННЫЕ!$AM222+ДАННЫЕ!$AN222+ДАННЫЕ!AS222+ДАННЫЕ!AT222&gt;0,1,0)&amp;IF(OR(T222=2,ДАННЫЕ!AD222=2,ДАННЫЕ!AE222=2,ДАННЫЕ!AF222=2,ДАННЫЕ!AG222=2,ДАННЫЕ!AH222=2,ДАННЫЕ!$AL222=2,ДАННЫЕ!AI222=2,ДАННЫЕ!AJ222=2,ДАННЫЕ!AK222=2,ДАННЫЕ!AP222=2,ДАННЫЕ!AQ222=2,ДАННЫЕ!AR222=2,ДАННЫЕ!$AM222=2,ДАННЫЕ!$AN222=2,ДАННЫЕ!AS222=2,ДАННЫЕ!AT222=2),2,0)&amp;"t"&amp;IF(T222&gt;0,"1"&amp;T222,"00")&amp;"f"&amp;IF(ДАННЫЕ!$AC222,"1"&amp;ДАННЫЕ!$AC222,"00")&amp;"b"&amp;IF(ДАННЫЕ!$AD222,"1"&amp;ДАННЫЕ!$AD222,"00")&amp;"g"&amp;IF(ДАННЫЕ!$AF222,"1"&amp;ДАННЫЕ!$AF222,"00")&amp;"c"&amp;IF(ДАННЫЕ!$AG222,"1"&amp;ДАННЫЕ!$AG222,"00")&amp;"i"&amp;IF(ДАННЫЕ!$AH222,"1"&amp;ДАННЫЕ!$AH222,"00")&amp;"r"&amp;IF(ДАННЫЕ!$AL222,"1"&amp;ДАННЫЕ!$AL222,"00")&amp;"m"&amp;IF(ДАННЫЕ!$AI222,"1"&amp;ДАННЫЕ!$AI222,"00")&amp;"hS"&amp;IF(ДАННЫЕ!$AJ222,"1"&amp;ДАННЫЕ!$AJ222,"00")&amp;"hZ"&amp;IF(ДАННЫЕ!$AK222,"1"&amp;ДАННЫЕ!$AK222,"00")&amp;"p"&amp;IF(ДАННЫЕ!$AP222,"1"&amp;ДАННЫЕ!$AP222,"00")&amp;"k"&amp;IF(ДАННЫЕ!$AQ222,"1"&amp;ДАННЫЕ!$AQ222,"00")&amp;"z"&amp;IF(ДАННЫЕ!$AR222,"1"&amp;ДАННЫЕ!$AR222,"00")&amp;"j"&amp;IF(ДАННЫЕ!$AM222,"1"&amp;ДАННЫЕ!$AM222,"00")&amp;"n"&amp;IF(ДАННЫЕ!$AN222,"1"&amp;ДАННЫЕ!$AN222,"00")&amp;"E"&amp;ДАННЫЕ!BI222&amp;"L"&amp;ДАННЫЕ!AO222&amp;"h"&amp;IF(ДАННЫЕ!$AU222&gt;0,1,0)&amp;"v"&amp;IF(ДАННЫЕ!$AW222&gt;0,1,0)&amp;"a"&amp;IF(ДАННЫЕ!$AS222,"1"&amp;ДАННЫЕ!$AS222,"00")&amp;"s"&amp;IF(ДАННЫЕ!$AT222,"1"&amp;ДАННЫЕ!$AT222,"00")&amp;"u"&amp;IF(ДАННЫЕ!$CJ222&gt;0,1,0)&amp;"y"&amp;B222&amp;"d"&amp;H222&amp;"e"&amp;F222&amp;G222</f>
        <v>x0w00t00f00b00g00c00i00r00m00hS00hZ00p00k00z00j00n00ELh0v0a00s00u0y0de</v>
      </c>
      <c r="L222" s="28" t="str">
        <f ca="1">ДАННЫЕ!$I222&amp;"VN"&amp;IF(ДАННЫЕ!AW222&gt;0,11,10)&amp;"CD"&amp;IF(ДАННЫЕ!BF222&gt;500,16,IF(ДАННЫЕ!BF222&gt;350,15,IF(ДАННЫЕ!BF222&gt;=200,14,IF(ДАННЫЕ!BF222&gt;=100,13,IF(ДАННЫЕ!BF222&gt;=50,12,IF(ДАННЫЕ!BF222&gt;0,11,10))))))&amp;"AR"&amp;IF(ДАННЫЕ!BX222&gt;0,1,0)&amp;"GD"&amp;B222&amp;"VV"&amp;IF(E222&gt;=5,IF(E222&lt;18,1,0),0)</f>
        <v>VN10CD10AR0GD0VV0</v>
      </c>
      <c r="M222" s="28" t="str">
        <f>ДАННЫЕ!$I222&amp;"b"&amp;ДАННЫЕ!$BI222&amp;"r"&amp;ДАННЫЕ!$BJ222&amp;"CD"&amp;IF(ДАННЫЕ!BF222&gt;0,IF(ДАННЫЕ!BF222&lt;200,1,IF(ДАННЫЕ!BF222&lt;350,2,3)),0)&amp;"h"&amp;IF(ДАННЫЕ!$BK222+ДАННЫЕ!$BL222+ДАННЫЕ!$BM222&gt;0,1,0)&amp;"x"&amp;ДАННЫЕ!$BK222&amp;"y"&amp;ДАННЫЕ!$BL222&amp;"z"&amp;ДАННЫЕ!$BM222&amp;"c"&amp;IF(ДАННЫЕ!$BK222+ДАННЫЕ!$BL222+ДАННЫЕ!$BM222=3,1,0)&amp;"a"&amp;IF(ДАННЫЕ!$BQ222+ДАННЫЕ!$BR222&gt;0,1,0)&amp;"d"&amp;ДАННЫЕ!$BQ222&amp;"v"&amp;ДАННЫЕ!$BR222&amp;"p"&amp;ДАННЫЕ!$BS222&amp;"n"&amp;ДАННЫЕ!$BU222&amp;"t"&amp;ДАННЫЕ!$BV222&amp;"o"&amp;ДАННЫЕ!$BT222&amp;"l"&amp;IF(ДАННЫЕ!$BN222&gt;0,1,0)&amp;ДАННЫЕ!$BN222&amp;"g"&amp;ДАННЫЕ!$BO222&amp;"s"&amp;ДАННЫЕ!$BP222&amp;"DZ"&amp;IF(ДАННЫЕ!B222-ДАННЫЕ!G222 &lt; 60,IF(ДАННЫЕ!B222-ДАННЫЕ!G222 &gt;= 0,1,0),0)&amp;"u"&amp;IF(ДАННЫЕ!$CJ222&gt;0,1,0)</f>
        <v>brCD0h0xyzc0a0dvpntol0gsDZ1u0</v>
      </c>
      <c r="N222" s="28" t="str">
        <f ca="1">ДАННЫЕ!$F222&amp;ДАННЫЕ!$I222&amp;"g"&amp;B222&amp;"cf"&amp;D222&amp;"a"&amp;IF(ДАННЫЕ!$BX222&gt;0,1,0)&amp;IF(ДАННЫЕ!$BF222&gt;500,1,IF(ДАННЫЕ!$BF222&gt;350,2,IF(ДАННЫЕ!$BF222&gt;=200,3,IF(ДАННЫЕ!$BF222&gt;=100,4,IF(ДАННЫЕ!$BF222&gt;=50,5,IF(ДАННЫЕ!$BF222&lt;50,6,0))))))&amp;"AR"&amp;IF(DATEDIF(ДАННЫЕ!$BX222,ДАННЫЕ!$F$1,"y")&gt;1,1,0)&amp;"VG"&amp;IF(ДАННЫЕ!$BH222="0",1,0)&amp;"o"&amp;IF(T222+ДАННЫЕ!$AF222+ДАННЫЕ!$AG222+ДАННЫЕ!$AH222+ДАННЫЕ!$AI222+ДАННЫЕ!$AJ222+ДАННЫЕ!$AP222+ДАННЫЕ!$AQ222+ДАННЫЕ!$AR222+ДАННЫЕ!$AU222+ДАННЫЕ!$AW222+ДАННЫЕ!$AS222+ДАННЫЕ!$AT222&gt;0,1,0)&amp;"x"&amp;ДАННЫЕ!$AG222&amp;"p"&amp;IF(ДАННЫЕ!$BY222&gt;0,1,0)&amp;"v"&amp;IF(ДАННЫЕ!$BZ222&gt;0,1,0)&amp;"n"&amp;ДАННЫЕ!$CA222&amp;"t"&amp;ДАННЫЕ!$AY222&amp;"k"&amp;ДАННЫЕ!$CB222&amp;"q"&amp;ДАННЫЕ!$CC222&amp;"w"&amp;ДАННЫЕ!$CD222&amp;"e"&amp;ДАННЫЕ!$CE222&amp;"m"&amp;ДАННЫЕ!$CF222&amp;"c"&amp;ДАННЫЕ!$CG222&amp;"z"&amp;ДАННЫЕ!$CH222&amp;"d"&amp;IF(H222=4,1,0)&amp;"s"&amp;IF(ДАННЫЕ!$J222=1,0,1)&amp;"u"&amp;IF(ДАННЫЕ!$CJ222&gt;0,1,0)</f>
        <v>g0cf0a06AR1VG0o0xp0v0ntkqwemczd0s1u0</v>
      </c>
      <c r="O222" s="28" t="str">
        <f>ДАННЫЕ!$I222&amp;"g"&amp;B222&amp;A222&amp;"f"&amp;P222&amp;"c"&amp;IF(ДАННЫЕ!$U222&gt;0,1,0)&amp;"s"&amp;IF(ДАННЫЕ!$Q222&gt;0,IF(YEAR(ДАННЫЕ!$F$1)=YEAR(ДАННЫЕ!$Q222),IF(MONTH(ДАННЫЕ!$F$1)=MONTH(ДАННЫЕ!$Q222),111,11),1),0)&amp;"i"&amp;IF(ДАННЫЕ!$R222+ДАННЫЕ!$S222+ДАННЫЕ!$T222=0,0,1)&amp;"h"&amp;IF(ДАННЫЕ!$P222&gt;0,1,0)&amp;"p"&amp;IF(ДАННЫЕ!$CI222&gt;0,IF(YEAR(ДАННЫЕ!$F$1)=YEAR(ДАННЫЕ!$CI222),IF(MONTH(ДАННЫЕ!$F$1)=MONTH(ДАННЫЕ!$CI222),111,11),1),0)&amp;"d"&amp;IF(ДАННЫЕ!$CJ222&gt;0,IF(YEAR(ДАННЫЕ!$F$1)=YEAR(ДАННЫЕ!$CJ222),IF(MONTH(ДАННЫЕ!$F$1)=MONTH(ДАННЫЕ!$CJ222),111,11),1),0)&amp;"o"&amp;IF(ДАННЫЕ!$CK222&gt;0,IF(MONTH(ДАННЫЕ!$F$1)=MONTH(ДАННЫЕ!$CK222),111,11),0)&amp;"v"&amp;IF(ДАННЫЕ!$BE222&gt;0,IF(MONTH(ДАННЫЕ!$F$1)=MONTH(ДАННЫЕ!$BE222),111,11),0)</f>
        <v>g00f0c0s0i0h0p0d0o0v0</v>
      </c>
      <c r="P222" s="15">
        <f t="shared" si="11"/>
        <v>0</v>
      </c>
      <c r="Q222" s="15">
        <f>IF(ДАННЫЕ!$F$1&gt;ДАННЫЕ!$N222,IF(YEAR(ДАННЫЕ!$F$1)=YEAR(ДАННЫЕ!M222),1,0),0)</f>
        <v>0</v>
      </c>
      <c r="R222" s="15">
        <f>IF(ДАННЫЕ!$F$1&gt;ДАННЫЕ!$N222,IF(YEAR(ДАННЫЕ!$F$1)=YEAR(ДАННЫЕ!N222),1,0),0)</f>
        <v>0</v>
      </c>
      <c r="S222" s="15">
        <f>IF(ДАННЫЕ!$AA222="2А",1,IF(ДАННЫЕ!$AA222="2Б",2,IF(ДАННЫЕ!$AA222="2В",3,IF(ДАННЫЕ!$AA222=3,4,IF(ДАННЫЕ!$AA222="4А",5,IF(ДАННЫЕ!$AA222="4Б",6,IF(ДАННЫЕ!$AA222="4В",7,IF(ДАННЫЕ!$AA222=5,8,0))))))))</f>
        <v>0</v>
      </c>
      <c r="T222" s="15">
        <f>IF(OR(ДАННЫЕ!$AC222=2,ДАННЫЕ!$AD222=2,ДАННЫЕ!$AE222=2),2,IF(OR(ДАННЫЕ!$AC222=1,ДАННЫЕ!$AD222=1,ДАННЫЕ!$AE222=1),1,0))</f>
        <v>0</v>
      </c>
    </row>
    <row r="223" spans="1:20" ht="15" customHeight="1" x14ac:dyDescent="0.2">
      <c r="A223" s="78">
        <f>IF(B223&gt;0,IF(MONTH(ДАННЫЕ!$F$1)=MONTH(ДАННЫЕ!$B223),1,0),0)</f>
        <v>0</v>
      </c>
      <c r="B223" s="14">
        <f>IF(ДАННЫЕ!$B223&gt;0,IF(YEAR(ДАННЫЕ!$F$1)=YEAR(ДАННЫЕ!$B223),1,0),0)</f>
        <v>0</v>
      </c>
      <c r="C223" s="14">
        <f>IF(ДАННЫЕ!$CM223&gt;0,IF(YEAR(ДАННЫЕ!$F$1)=YEAR(ДАННЫЕ!$CM223),1,0),0)</f>
        <v>0</v>
      </c>
      <c r="D223" s="14">
        <f>IF(ДАННЫЕ!$CJ223&gt;0,IF(ДАННЫЕ!$CL223&gt;ДАННЫЕ!$F$1,1,IF(ДАННЫЕ!$CL223&gt;0,0,1)),0)</f>
        <v>0</v>
      </c>
      <c r="E223" s="43" t="str">
        <f ca="1">IF(ДАННЫЕ!$F$1&gt;0,IF(ДАННЫЕ!$G223&gt;0,DATEDIF(ДАННЫЕ!$G223,ДАННЫЕ!$F$1,"y"),""),IF(ДАННЫЕ!$G223&gt;0,DATEDIF(ДАННЫЕ!$G223,TODAY(),"y"),""))</f>
        <v/>
      </c>
      <c r="F223" s="43" t="str">
        <f xml:space="preserve"> IF(ДАННЫЕ!$F223="М",IF(E223&gt;=18,IF(E223&lt;60,1,""),""),"")&amp;IF(ДАННЫЕ!$F223="Ж",IF(E223&gt;=18,IF(E223&lt;55,1,""),""),"")</f>
        <v/>
      </c>
      <c r="G223" s="43" t="str">
        <f xml:space="preserve"> IF(ДАННЫЕ!$F223="М",IF(E223&gt;=60,2,""),"")&amp;IF(ДАННЫЕ!$F223="Ж",IF(E223&gt;=55,2,""),"")</f>
        <v/>
      </c>
      <c r="H223" s="43" t="str">
        <f t="shared" ca="1" si="9"/>
        <v/>
      </c>
      <c r="I223" s="43" t="str">
        <f t="shared" ca="1" si="10"/>
        <v>03</v>
      </c>
      <c r="J223" s="28" t="str">
        <f ca="1">ДАННЫЕ!$F223&amp;H223&amp;I223&amp;ДАННЫЕ!$I223&amp;"m"&amp;IF(ДАННЫЕ!$I223&gt;0,IF(ДАННЫЕ!$J223&gt;0,0,1),"")&amp;"f"&amp;IF(ДАННЫЕ!$R223&gt;0,IF(YEAR(ДАННЫЕ!$F$1)=YEAR(ДАННЫЕ!$R223),1,0),0)&amp;"z"&amp;ДАННЫЕ!$R223&amp;"p"&amp;ДАННЫЕ!$S223&amp;"i"&amp;ДАННЫЕ!$T223&amp;"h"&amp;ДАННЫЕ!$K223&amp;"be"&amp;ДАННЫЕ!$BI223&amp;"CD"&amp;IF(ДАННЫЕ!BF223&gt;500,4,IF(ДАННЫЕ!BF223&gt;350,3,IF(ДАННЫЕ!BF223&gt;200,2,IF(ДАННЫЕ!BF223&gt;0,1,0))))&amp;"g"&amp;B223&amp;"d"&amp;H223&amp;"l"&amp;ДАННЫЕ!AT223&amp;"a"&amp;ДАННЫЕ!$V223&amp;"v"&amp;R223&amp;"k"&amp;ДАННЫЕ!$U223&amp;"s"&amp;ДАННЫЕ!$Y223&amp;"t"&amp;ДАННЫЕ!$X223&amp;"b"&amp;IF(ДАННЫЕ!$Q223&gt;1,1,0)&amp;"PP"&amp;ДАННЫЕ!Z223&amp;"c"&amp;S223&amp;"x"&amp;IF(ДАННЫЕ!$BY223&gt;0,IF(YEAR(ДАННЫЕ!$F$1)=YEAR(ДАННЫЕ!$BY223),1,0),0)&amp;"n"&amp;IF(ДАННЫЕ!$BZ223&gt;0,IF(YEAR(ДАННЫЕ!$F$1)=YEAR(ДАННЫЕ!$BZ223),1,0),0)&amp;"u"&amp;D223&amp;"z"&amp;IF(ДАННЫЕ!$CL223&gt;0,IF(YEAR(ДАННЫЕ!$F$1)&gt;YEAR(ДАННЫЕ!$CL223),11,12),0)</f>
        <v>03mf0zpihbeCD0g0dlav0kstb0PPc0x0n0u0z0</v>
      </c>
      <c r="K223" s="28" t="str">
        <f ca="1">ДАННЫЕ!$I223&amp;"x"&amp;B223&amp;"w"&amp;IF(T223+ДАННЫЕ!AD223+ДАННЫЕ!AE223+ДАННЫЕ!AF223+ДАННЫЕ!AG223+ДАННЫЕ!AH223+ДАННЫЕ!$AL223+ДАННЫЕ!AI223+ДАННЫЕ!AJ223+ДАННЫЕ!AK223+ДАННЫЕ!AP223+ДАННЫЕ!AQ223+ДАННЫЕ!AR223+ДАННЫЕ!$AM223+ДАННЫЕ!$AN223+ДАННЫЕ!AS223+ДАННЫЕ!AT223&gt;0,1,0)&amp;IF(OR(T223=2,ДАННЫЕ!AD223=2,ДАННЫЕ!AE223=2,ДАННЫЕ!AF223=2,ДАННЫЕ!AG223=2,ДАННЫЕ!AH223=2,ДАННЫЕ!$AL223=2,ДАННЫЕ!AI223=2,ДАННЫЕ!AJ223=2,ДАННЫЕ!AK223=2,ДАННЫЕ!AP223=2,ДАННЫЕ!AQ223=2,ДАННЫЕ!AR223=2,ДАННЫЕ!$AM223=2,ДАННЫЕ!$AN223=2,ДАННЫЕ!AS223=2,ДАННЫЕ!AT223=2),2,0)&amp;"t"&amp;IF(T223&gt;0,"1"&amp;T223,"00")&amp;"f"&amp;IF(ДАННЫЕ!$AC223,"1"&amp;ДАННЫЕ!$AC223,"00")&amp;"b"&amp;IF(ДАННЫЕ!$AD223,"1"&amp;ДАННЫЕ!$AD223,"00")&amp;"g"&amp;IF(ДАННЫЕ!$AF223,"1"&amp;ДАННЫЕ!$AF223,"00")&amp;"c"&amp;IF(ДАННЫЕ!$AG223,"1"&amp;ДАННЫЕ!$AG223,"00")&amp;"i"&amp;IF(ДАННЫЕ!$AH223,"1"&amp;ДАННЫЕ!$AH223,"00")&amp;"r"&amp;IF(ДАННЫЕ!$AL223,"1"&amp;ДАННЫЕ!$AL223,"00")&amp;"m"&amp;IF(ДАННЫЕ!$AI223,"1"&amp;ДАННЫЕ!$AI223,"00")&amp;"hS"&amp;IF(ДАННЫЕ!$AJ223,"1"&amp;ДАННЫЕ!$AJ223,"00")&amp;"hZ"&amp;IF(ДАННЫЕ!$AK223,"1"&amp;ДАННЫЕ!$AK223,"00")&amp;"p"&amp;IF(ДАННЫЕ!$AP223,"1"&amp;ДАННЫЕ!$AP223,"00")&amp;"k"&amp;IF(ДАННЫЕ!$AQ223,"1"&amp;ДАННЫЕ!$AQ223,"00")&amp;"z"&amp;IF(ДАННЫЕ!$AR223,"1"&amp;ДАННЫЕ!$AR223,"00")&amp;"j"&amp;IF(ДАННЫЕ!$AM223,"1"&amp;ДАННЫЕ!$AM223,"00")&amp;"n"&amp;IF(ДАННЫЕ!$AN223,"1"&amp;ДАННЫЕ!$AN223,"00")&amp;"E"&amp;ДАННЫЕ!BI223&amp;"L"&amp;ДАННЫЕ!AO223&amp;"h"&amp;IF(ДАННЫЕ!$AU223&gt;0,1,0)&amp;"v"&amp;IF(ДАННЫЕ!$AW223&gt;0,1,0)&amp;"a"&amp;IF(ДАННЫЕ!$AS223,"1"&amp;ДАННЫЕ!$AS223,"00")&amp;"s"&amp;IF(ДАННЫЕ!$AT223,"1"&amp;ДАННЫЕ!$AT223,"00")&amp;"u"&amp;IF(ДАННЫЕ!$CJ223&gt;0,1,0)&amp;"y"&amp;B223&amp;"d"&amp;H223&amp;"e"&amp;F223&amp;G223</f>
        <v>x0w00t00f00b00g00c00i00r00m00hS00hZ00p00k00z00j00n00ELh0v0a00s00u0y0de</v>
      </c>
      <c r="L223" s="28" t="str">
        <f ca="1">ДАННЫЕ!$I223&amp;"VN"&amp;IF(ДАННЫЕ!AW223&gt;0,11,10)&amp;"CD"&amp;IF(ДАННЫЕ!BF223&gt;500,16,IF(ДАННЫЕ!BF223&gt;350,15,IF(ДАННЫЕ!BF223&gt;=200,14,IF(ДАННЫЕ!BF223&gt;=100,13,IF(ДАННЫЕ!BF223&gt;=50,12,IF(ДАННЫЕ!BF223&gt;0,11,10))))))&amp;"AR"&amp;IF(ДАННЫЕ!BX223&gt;0,1,0)&amp;"GD"&amp;B223&amp;"VV"&amp;IF(E223&gt;=5,IF(E223&lt;18,1,0),0)</f>
        <v>VN10CD10AR0GD0VV0</v>
      </c>
      <c r="M223" s="28" t="str">
        <f>ДАННЫЕ!$I223&amp;"b"&amp;ДАННЫЕ!$BI223&amp;"r"&amp;ДАННЫЕ!$BJ223&amp;"CD"&amp;IF(ДАННЫЕ!BF223&gt;0,IF(ДАННЫЕ!BF223&lt;200,1,IF(ДАННЫЕ!BF223&lt;350,2,3)),0)&amp;"h"&amp;IF(ДАННЫЕ!$BK223+ДАННЫЕ!$BL223+ДАННЫЕ!$BM223&gt;0,1,0)&amp;"x"&amp;ДАННЫЕ!$BK223&amp;"y"&amp;ДАННЫЕ!$BL223&amp;"z"&amp;ДАННЫЕ!$BM223&amp;"c"&amp;IF(ДАННЫЕ!$BK223+ДАННЫЕ!$BL223+ДАННЫЕ!$BM223=3,1,0)&amp;"a"&amp;IF(ДАННЫЕ!$BQ223+ДАННЫЕ!$BR223&gt;0,1,0)&amp;"d"&amp;ДАННЫЕ!$BQ223&amp;"v"&amp;ДАННЫЕ!$BR223&amp;"p"&amp;ДАННЫЕ!$BS223&amp;"n"&amp;ДАННЫЕ!$BU223&amp;"t"&amp;ДАННЫЕ!$BV223&amp;"o"&amp;ДАННЫЕ!$BT223&amp;"l"&amp;IF(ДАННЫЕ!$BN223&gt;0,1,0)&amp;ДАННЫЕ!$BN223&amp;"g"&amp;ДАННЫЕ!$BO223&amp;"s"&amp;ДАННЫЕ!$BP223&amp;"DZ"&amp;IF(ДАННЫЕ!B223-ДАННЫЕ!G223 &lt; 60,IF(ДАННЫЕ!B223-ДАННЫЕ!G223 &gt;= 0,1,0),0)&amp;"u"&amp;IF(ДАННЫЕ!$CJ223&gt;0,1,0)</f>
        <v>brCD0h0xyzc0a0dvpntol0gsDZ1u0</v>
      </c>
      <c r="N223" s="28" t="str">
        <f ca="1">ДАННЫЕ!$F223&amp;ДАННЫЕ!$I223&amp;"g"&amp;B223&amp;"cf"&amp;D223&amp;"a"&amp;IF(ДАННЫЕ!$BX223&gt;0,1,0)&amp;IF(ДАННЫЕ!$BF223&gt;500,1,IF(ДАННЫЕ!$BF223&gt;350,2,IF(ДАННЫЕ!$BF223&gt;=200,3,IF(ДАННЫЕ!$BF223&gt;=100,4,IF(ДАННЫЕ!$BF223&gt;=50,5,IF(ДАННЫЕ!$BF223&lt;50,6,0))))))&amp;"AR"&amp;IF(DATEDIF(ДАННЫЕ!$BX223,ДАННЫЕ!$F$1,"y")&gt;1,1,0)&amp;"VG"&amp;IF(ДАННЫЕ!$BH223="0",1,0)&amp;"o"&amp;IF(T223+ДАННЫЕ!$AF223+ДАННЫЕ!$AG223+ДАННЫЕ!$AH223+ДАННЫЕ!$AI223+ДАННЫЕ!$AJ223+ДАННЫЕ!$AP223+ДАННЫЕ!$AQ223+ДАННЫЕ!$AR223+ДАННЫЕ!$AU223+ДАННЫЕ!$AW223+ДАННЫЕ!$AS223+ДАННЫЕ!$AT223&gt;0,1,0)&amp;"x"&amp;ДАННЫЕ!$AG223&amp;"p"&amp;IF(ДАННЫЕ!$BY223&gt;0,1,0)&amp;"v"&amp;IF(ДАННЫЕ!$BZ223&gt;0,1,0)&amp;"n"&amp;ДАННЫЕ!$CA223&amp;"t"&amp;ДАННЫЕ!$AY223&amp;"k"&amp;ДАННЫЕ!$CB223&amp;"q"&amp;ДАННЫЕ!$CC223&amp;"w"&amp;ДАННЫЕ!$CD223&amp;"e"&amp;ДАННЫЕ!$CE223&amp;"m"&amp;ДАННЫЕ!$CF223&amp;"c"&amp;ДАННЫЕ!$CG223&amp;"z"&amp;ДАННЫЕ!$CH223&amp;"d"&amp;IF(H223=4,1,0)&amp;"s"&amp;IF(ДАННЫЕ!$J223=1,0,1)&amp;"u"&amp;IF(ДАННЫЕ!$CJ223&gt;0,1,0)</f>
        <v>g0cf0a06AR1VG0o0xp0v0ntkqwemczd0s1u0</v>
      </c>
      <c r="O223" s="28" t="str">
        <f>ДАННЫЕ!$I223&amp;"g"&amp;B223&amp;A223&amp;"f"&amp;P223&amp;"c"&amp;IF(ДАННЫЕ!$U223&gt;0,1,0)&amp;"s"&amp;IF(ДАННЫЕ!$Q223&gt;0,IF(YEAR(ДАННЫЕ!$F$1)=YEAR(ДАННЫЕ!$Q223),IF(MONTH(ДАННЫЕ!$F$1)=MONTH(ДАННЫЕ!$Q223),111,11),1),0)&amp;"i"&amp;IF(ДАННЫЕ!$R223+ДАННЫЕ!$S223+ДАННЫЕ!$T223=0,0,1)&amp;"h"&amp;IF(ДАННЫЕ!$P223&gt;0,1,0)&amp;"p"&amp;IF(ДАННЫЕ!$CI223&gt;0,IF(YEAR(ДАННЫЕ!$F$1)=YEAR(ДАННЫЕ!$CI223),IF(MONTH(ДАННЫЕ!$F$1)=MONTH(ДАННЫЕ!$CI223),111,11),1),0)&amp;"d"&amp;IF(ДАННЫЕ!$CJ223&gt;0,IF(YEAR(ДАННЫЕ!$F$1)=YEAR(ДАННЫЕ!$CJ223),IF(MONTH(ДАННЫЕ!$F$1)=MONTH(ДАННЫЕ!$CJ223),111,11),1),0)&amp;"o"&amp;IF(ДАННЫЕ!$CK223&gt;0,IF(MONTH(ДАННЫЕ!$F$1)=MONTH(ДАННЫЕ!$CK223),111,11),0)&amp;"v"&amp;IF(ДАННЫЕ!$BE223&gt;0,IF(MONTH(ДАННЫЕ!$F$1)=MONTH(ДАННЫЕ!$BE223),111,11),0)</f>
        <v>g00f0c0s0i0h0p0d0o0v0</v>
      </c>
      <c r="P223" s="15">
        <f t="shared" si="11"/>
        <v>0</v>
      </c>
      <c r="Q223" s="15">
        <f>IF(ДАННЫЕ!$F$1&gt;ДАННЫЕ!$N223,IF(YEAR(ДАННЫЕ!$F$1)=YEAR(ДАННЫЕ!M223),1,0),0)</f>
        <v>0</v>
      </c>
      <c r="R223" s="15">
        <f>IF(ДАННЫЕ!$F$1&gt;ДАННЫЕ!$N223,IF(YEAR(ДАННЫЕ!$F$1)=YEAR(ДАННЫЕ!N223),1,0),0)</f>
        <v>0</v>
      </c>
      <c r="S223" s="15">
        <f>IF(ДАННЫЕ!$AA223="2А",1,IF(ДАННЫЕ!$AA223="2Б",2,IF(ДАННЫЕ!$AA223="2В",3,IF(ДАННЫЕ!$AA223=3,4,IF(ДАННЫЕ!$AA223="4А",5,IF(ДАННЫЕ!$AA223="4Б",6,IF(ДАННЫЕ!$AA223="4В",7,IF(ДАННЫЕ!$AA223=5,8,0))))))))</f>
        <v>0</v>
      </c>
      <c r="T223" s="15">
        <f>IF(OR(ДАННЫЕ!$AC223=2,ДАННЫЕ!$AD223=2,ДАННЫЕ!$AE223=2),2,IF(OR(ДАННЫЕ!$AC223=1,ДАННЫЕ!$AD223=1,ДАННЫЕ!$AE223=1),1,0))</f>
        <v>0</v>
      </c>
    </row>
    <row r="224" spans="1:20" ht="15" customHeight="1" x14ac:dyDescent="0.2">
      <c r="A224" s="78">
        <f>IF(B224&gt;0,IF(MONTH(ДАННЫЕ!$F$1)=MONTH(ДАННЫЕ!$B224),1,0),0)</f>
        <v>0</v>
      </c>
      <c r="B224" s="14">
        <f>IF(ДАННЫЕ!$B224&gt;0,IF(YEAR(ДАННЫЕ!$F$1)=YEAR(ДАННЫЕ!$B224),1,0),0)</f>
        <v>0</v>
      </c>
      <c r="C224" s="14">
        <f>IF(ДАННЫЕ!$CM224&gt;0,IF(YEAR(ДАННЫЕ!$F$1)=YEAR(ДАННЫЕ!$CM224),1,0),0)</f>
        <v>0</v>
      </c>
      <c r="D224" s="14">
        <f>IF(ДАННЫЕ!$CJ224&gt;0,IF(ДАННЫЕ!$CL224&gt;ДАННЫЕ!$F$1,1,IF(ДАННЫЕ!$CL224&gt;0,0,1)),0)</f>
        <v>0</v>
      </c>
      <c r="E224" s="43" t="str">
        <f ca="1">IF(ДАННЫЕ!$F$1&gt;0,IF(ДАННЫЕ!$G224&gt;0,DATEDIF(ДАННЫЕ!$G224,ДАННЫЕ!$F$1,"y"),""),IF(ДАННЫЕ!$G224&gt;0,DATEDIF(ДАННЫЕ!$G224,TODAY(),"y"),""))</f>
        <v/>
      </c>
      <c r="F224" s="43" t="str">
        <f xml:space="preserve"> IF(ДАННЫЕ!$F224="М",IF(E224&gt;=18,IF(E224&lt;60,1,""),""),"")&amp;IF(ДАННЫЕ!$F224="Ж",IF(E224&gt;=18,IF(E224&lt;55,1,""),""),"")</f>
        <v/>
      </c>
      <c r="G224" s="43" t="str">
        <f xml:space="preserve"> IF(ДАННЫЕ!$F224="М",IF(E224&gt;=60,2,""),"")&amp;IF(ДАННЫЕ!$F224="Ж",IF(E224&gt;=55,2,""),"")</f>
        <v/>
      </c>
      <c r="H224" s="43" t="str">
        <f t="shared" ca="1" si="9"/>
        <v/>
      </c>
      <c r="I224" s="43" t="str">
        <f t="shared" ca="1" si="10"/>
        <v>03</v>
      </c>
      <c r="J224" s="28" t="str">
        <f ca="1">ДАННЫЕ!$F224&amp;H224&amp;I224&amp;ДАННЫЕ!$I224&amp;"m"&amp;IF(ДАННЫЕ!$I224&gt;0,IF(ДАННЫЕ!$J224&gt;0,0,1),"")&amp;"f"&amp;IF(ДАННЫЕ!$R224&gt;0,IF(YEAR(ДАННЫЕ!$F$1)=YEAR(ДАННЫЕ!$R224),1,0),0)&amp;"z"&amp;ДАННЫЕ!$R224&amp;"p"&amp;ДАННЫЕ!$S224&amp;"i"&amp;ДАННЫЕ!$T224&amp;"h"&amp;ДАННЫЕ!$K224&amp;"be"&amp;ДАННЫЕ!$BI224&amp;"CD"&amp;IF(ДАННЫЕ!BF224&gt;500,4,IF(ДАННЫЕ!BF224&gt;350,3,IF(ДАННЫЕ!BF224&gt;200,2,IF(ДАННЫЕ!BF224&gt;0,1,0))))&amp;"g"&amp;B224&amp;"d"&amp;H224&amp;"l"&amp;ДАННЫЕ!AT224&amp;"a"&amp;ДАННЫЕ!$V224&amp;"v"&amp;R224&amp;"k"&amp;ДАННЫЕ!$U224&amp;"s"&amp;ДАННЫЕ!$Y224&amp;"t"&amp;ДАННЫЕ!$X224&amp;"b"&amp;IF(ДАННЫЕ!$Q224&gt;1,1,0)&amp;"PP"&amp;ДАННЫЕ!Z224&amp;"c"&amp;S224&amp;"x"&amp;IF(ДАННЫЕ!$BY224&gt;0,IF(YEAR(ДАННЫЕ!$F$1)=YEAR(ДАННЫЕ!$BY224),1,0),0)&amp;"n"&amp;IF(ДАННЫЕ!$BZ224&gt;0,IF(YEAR(ДАННЫЕ!$F$1)=YEAR(ДАННЫЕ!$BZ224),1,0),0)&amp;"u"&amp;D224&amp;"z"&amp;IF(ДАННЫЕ!$CL224&gt;0,IF(YEAR(ДАННЫЕ!$F$1)&gt;YEAR(ДАННЫЕ!$CL224),11,12),0)</f>
        <v>03mf0zpihbeCD0g0dlav0kstb0PPc0x0n0u0z0</v>
      </c>
      <c r="K224" s="28" t="str">
        <f ca="1">ДАННЫЕ!$I224&amp;"x"&amp;B224&amp;"w"&amp;IF(T224+ДАННЫЕ!AD224+ДАННЫЕ!AE224+ДАННЫЕ!AF224+ДАННЫЕ!AG224+ДАННЫЕ!AH224+ДАННЫЕ!$AL224+ДАННЫЕ!AI224+ДАННЫЕ!AJ224+ДАННЫЕ!AK224+ДАННЫЕ!AP224+ДАННЫЕ!AQ224+ДАННЫЕ!AR224+ДАННЫЕ!$AM224+ДАННЫЕ!$AN224+ДАННЫЕ!AS224+ДАННЫЕ!AT224&gt;0,1,0)&amp;IF(OR(T224=2,ДАННЫЕ!AD224=2,ДАННЫЕ!AE224=2,ДАННЫЕ!AF224=2,ДАННЫЕ!AG224=2,ДАННЫЕ!AH224=2,ДАННЫЕ!$AL224=2,ДАННЫЕ!AI224=2,ДАННЫЕ!AJ224=2,ДАННЫЕ!AK224=2,ДАННЫЕ!AP224=2,ДАННЫЕ!AQ224=2,ДАННЫЕ!AR224=2,ДАННЫЕ!$AM224=2,ДАННЫЕ!$AN224=2,ДАННЫЕ!AS224=2,ДАННЫЕ!AT224=2),2,0)&amp;"t"&amp;IF(T224&gt;0,"1"&amp;T224,"00")&amp;"f"&amp;IF(ДАННЫЕ!$AC224,"1"&amp;ДАННЫЕ!$AC224,"00")&amp;"b"&amp;IF(ДАННЫЕ!$AD224,"1"&amp;ДАННЫЕ!$AD224,"00")&amp;"g"&amp;IF(ДАННЫЕ!$AF224,"1"&amp;ДАННЫЕ!$AF224,"00")&amp;"c"&amp;IF(ДАННЫЕ!$AG224,"1"&amp;ДАННЫЕ!$AG224,"00")&amp;"i"&amp;IF(ДАННЫЕ!$AH224,"1"&amp;ДАННЫЕ!$AH224,"00")&amp;"r"&amp;IF(ДАННЫЕ!$AL224,"1"&amp;ДАННЫЕ!$AL224,"00")&amp;"m"&amp;IF(ДАННЫЕ!$AI224,"1"&amp;ДАННЫЕ!$AI224,"00")&amp;"hS"&amp;IF(ДАННЫЕ!$AJ224,"1"&amp;ДАННЫЕ!$AJ224,"00")&amp;"hZ"&amp;IF(ДАННЫЕ!$AK224,"1"&amp;ДАННЫЕ!$AK224,"00")&amp;"p"&amp;IF(ДАННЫЕ!$AP224,"1"&amp;ДАННЫЕ!$AP224,"00")&amp;"k"&amp;IF(ДАННЫЕ!$AQ224,"1"&amp;ДАННЫЕ!$AQ224,"00")&amp;"z"&amp;IF(ДАННЫЕ!$AR224,"1"&amp;ДАННЫЕ!$AR224,"00")&amp;"j"&amp;IF(ДАННЫЕ!$AM224,"1"&amp;ДАННЫЕ!$AM224,"00")&amp;"n"&amp;IF(ДАННЫЕ!$AN224,"1"&amp;ДАННЫЕ!$AN224,"00")&amp;"E"&amp;ДАННЫЕ!BI224&amp;"L"&amp;ДАННЫЕ!AO224&amp;"h"&amp;IF(ДАННЫЕ!$AU224&gt;0,1,0)&amp;"v"&amp;IF(ДАННЫЕ!$AW224&gt;0,1,0)&amp;"a"&amp;IF(ДАННЫЕ!$AS224,"1"&amp;ДАННЫЕ!$AS224,"00")&amp;"s"&amp;IF(ДАННЫЕ!$AT224,"1"&amp;ДАННЫЕ!$AT224,"00")&amp;"u"&amp;IF(ДАННЫЕ!$CJ224&gt;0,1,0)&amp;"y"&amp;B224&amp;"d"&amp;H224&amp;"e"&amp;F224&amp;G224</f>
        <v>x0w00t00f00b00g00c00i00r00m00hS00hZ00p00k00z00j00n00ELh0v0a00s00u0y0de</v>
      </c>
      <c r="L224" s="28" t="str">
        <f ca="1">ДАННЫЕ!$I224&amp;"VN"&amp;IF(ДАННЫЕ!AW224&gt;0,11,10)&amp;"CD"&amp;IF(ДАННЫЕ!BF224&gt;500,16,IF(ДАННЫЕ!BF224&gt;350,15,IF(ДАННЫЕ!BF224&gt;=200,14,IF(ДАННЫЕ!BF224&gt;=100,13,IF(ДАННЫЕ!BF224&gt;=50,12,IF(ДАННЫЕ!BF224&gt;0,11,10))))))&amp;"AR"&amp;IF(ДАННЫЕ!BX224&gt;0,1,0)&amp;"GD"&amp;B224&amp;"VV"&amp;IF(E224&gt;=5,IF(E224&lt;18,1,0),0)</f>
        <v>VN10CD10AR0GD0VV0</v>
      </c>
      <c r="M224" s="28" t="str">
        <f>ДАННЫЕ!$I224&amp;"b"&amp;ДАННЫЕ!$BI224&amp;"r"&amp;ДАННЫЕ!$BJ224&amp;"CD"&amp;IF(ДАННЫЕ!BF224&gt;0,IF(ДАННЫЕ!BF224&lt;200,1,IF(ДАННЫЕ!BF224&lt;350,2,3)),0)&amp;"h"&amp;IF(ДАННЫЕ!$BK224+ДАННЫЕ!$BL224+ДАННЫЕ!$BM224&gt;0,1,0)&amp;"x"&amp;ДАННЫЕ!$BK224&amp;"y"&amp;ДАННЫЕ!$BL224&amp;"z"&amp;ДАННЫЕ!$BM224&amp;"c"&amp;IF(ДАННЫЕ!$BK224+ДАННЫЕ!$BL224+ДАННЫЕ!$BM224=3,1,0)&amp;"a"&amp;IF(ДАННЫЕ!$BQ224+ДАННЫЕ!$BR224&gt;0,1,0)&amp;"d"&amp;ДАННЫЕ!$BQ224&amp;"v"&amp;ДАННЫЕ!$BR224&amp;"p"&amp;ДАННЫЕ!$BS224&amp;"n"&amp;ДАННЫЕ!$BU224&amp;"t"&amp;ДАННЫЕ!$BV224&amp;"o"&amp;ДАННЫЕ!$BT224&amp;"l"&amp;IF(ДАННЫЕ!$BN224&gt;0,1,0)&amp;ДАННЫЕ!$BN224&amp;"g"&amp;ДАННЫЕ!$BO224&amp;"s"&amp;ДАННЫЕ!$BP224&amp;"DZ"&amp;IF(ДАННЫЕ!B224-ДАННЫЕ!G224 &lt; 60,IF(ДАННЫЕ!B224-ДАННЫЕ!G224 &gt;= 0,1,0),0)&amp;"u"&amp;IF(ДАННЫЕ!$CJ224&gt;0,1,0)</f>
        <v>brCD0h0xyzc0a0dvpntol0gsDZ1u0</v>
      </c>
      <c r="N224" s="28" t="str">
        <f ca="1">ДАННЫЕ!$F224&amp;ДАННЫЕ!$I224&amp;"g"&amp;B224&amp;"cf"&amp;D224&amp;"a"&amp;IF(ДАННЫЕ!$BX224&gt;0,1,0)&amp;IF(ДАННЫЕ!$BF224&gt;500,1,IF(ДАННЫЕ!$BF224&gt;350,2,IF(ДАННЫЕ!$BF224&gt;=200,3,IF(ДАННЫЕ!$BF224&gt;=100,4,IF(ДАННЫЕ!$BF224&gt;=50,5,IF(ДАННЫЕ!$BF224&lt;50,6,0))))))&amp;"AR"&amp;IF(DATEDIF(ДАННЫЕ!$BX224,ДАННЫЕ!$F$1,"y")&gt;1,1,0)&amp;"VG"&amp;IF(ДАННЫЕ!$BH224="0",1,0)&amp;"o"&amp;IF(T224+ДАННЫЕ!$AF224+ДАННЫЕ!$AG224+ДАННЫЕ!$AH224+ДАННЫЕ!$AI224+ДАННЫЕ!$AJ224+ДАННЫЕ!$AP224+ДАННЫЕ!$AQ224+ДАННЫЕ!$AR224+ДАННЫЕ!$AU224+ДАННЫЕ!$AW224+ДАННЫЕ!$AS224+ДАННЫЕ!$AT224&gt;0,1,0)&amp;"x"&amp;ДАННЫЕ!$AG224&amp;"p"&amp;IF(ДАННЫЕ!$BY224&gt;0,1,0)&amp;"v"&amp;IF(ДАННЫЕ!$BZ224&gt;0,1,0)&amp;"n"&amp;ДАННЫЕ!$CA224&amp;"t"&amp;ДАННЫЕ!$AY224&amp;"k"&amp;ДАННЫЕ!$CB224&amp;"q"&amp;ДАННЫЕ!$CC224&amp;"w"&amp;ДАННЫЕ!$CD224&amp;"e"&amp;ДАННЫЕ!$CE224&amp;"m"&amp;ДАННЫЕ!$CF224&amp;"c"&amp;ДАННЫЕ!$CG224&amp;"z"&amp;ДАННЫЕ!$CH224&amp;"d"&amp;IF(H224=4,1,0)&amp;"s"&amp;IF(ДАННЫЕ!$J224=1,0,1)&amp;"u"&amp;IF(ДАННЫЕ!$CJ224&gt;0,1,0)</f>
        <v>g0cf0a06AR1VG0o0xp0v0ntkqwemczd0s1u0</v>
      </c>
      <c r="O224" s="28" t="str">
        <f>ДАННЫЕ!$I224&amp;"g"&amp;B224&amp;A224&amp;"f"&amp;P224&amp;"c"&amp;IF(ДАННЫЕ!$U224&gt;0,1,0)&amp;"s"&amp;IF(ДАННЫЕ!$Q224&gt;0,IF(YEAR(ДАННЫЕ!$F$1)=YEAR(ДАННЫЕ!$Q224),IF(MONTH(ДАННЫЕ!$F$1)=MONTH(ДАННЫЕ!$Q224),111,11),1),0)&amp;"i"&amp;IF(ДАННЫЕ!$R224+ДАННЫЕ!$S224+ДАННЫЕ!$T224=0,0,1)&amp;"h"&amp;IF(ДАННЫЕ!$P224&gt;0,1,0)&amp;"p"&amp;IF(ДАННЫЕ!$CI224&gt;0,IF(YEAR(ДАННЫЕ!$F$1)=YEAR(ДАННЫЕ!$CI224),IF(MONTH(ДАННЫЕ!$F$1)=MONTH(ДАННЫЕ!$CI224),111,11),1),0)&amp;"d"&amp;IF(ДАННЫЕ!$CJ224&gt;0,IF(YEAR(ДАННЫЕ!$F$1)=YEAR(ДАННЫЕ!$CJ224),IF(MONTH(ДАННЫЕ!$F$1)=MONTH(ДАННЫЕ!$CJ224),111,11),1),0)&amp;"o"&amp;IF(ДАННЫЕ!$CK224&gt;0,IF(MONTH(ДАННЫЕ!$F$1)=MONTH(ДАННЫЕ!$CK224),111,11),0)&amp;"v"&amp;IF(ДАННЫЕ!$BE224&gt;0,IF(MONTH(ДАННЫЕ!$F$1)=MONTH(ДАННЫЕ!$BE224),111,11),0)</f>
        <v>g00f0c0s0i0h0p0d0o0v0</v>
      </c>
      <c r="P224" s="15">
        <f t="shared" si="11"/>
        <v>0</v>
      </c>
      <c r="Q224" s="15">
        <f>IF(ДАННЫЕ!$F$1&gt;ДАННЫЕ!$N224,IF(YEAR(ДАННЫЕ!$F$1)=YEAR(ДАННЫЕ!M224),1,0),0)</f>
        <v>0</v>
      </c>
      <c r="R224" s="15">
        <f>IF(ДАННЫЕ!$F$1&gt;ДАННЫЕ!$N224,IF(YEAR(ДАННЫЕ!$F$1)=YEAR(ДАННЫЕ!N224),1,0),0)</f>
        <v>0</v>
      </c>
      <c r="S224" s="15">
        <f>IF(ДАННЫЕ!$AA224="2А",1,IF(ДАННЫЕ!$AA224="2Б",2,IF(ДАННЫЕ!$AA224="2В",3,IF(ДАННЫЕ!$AA224=3,4,IF(ДАННЫЕ!$AA224="4А",5,IF(ДАННЫЕ!$AA224="4Б",6,IF(ДАННЫЕ!$AA224="4В",7,IF(ДАННЫЕ!$AA224=5,8,0))))))))</f>
        <v>0</v>
      </c>
      <c r="T224" s="15">
        <f>IF(OR(ДАННЫЕ!$AC224=2,ДАННЫЕ!$AD224=2,ДАННЫЕ!$AE224=2),2,IF(OR(ДАННЫЕ!$AC224=1,ДАННЫЕ!$AD224=1,ДАННЫЕ!$AE224=1),1,0))</f>
        <v>0</v>
      </c>
    </row>
    <row r="225" spans="1:20" ht="15" customHeight="1" x14ac:dyDescent="0.2">
      <c r="A225" s="78">
        <f>IF(B225&gt;0,IF(MONTH(ДАННЫЕ!$F$1)=MONTH(ДАННЫЕ!$B225),1,0),0)</f>
        <v>0</v>
      </c>
      <c r="B225" s="14">
        <f>IF(ДАННЫЕ!$B225&gt;0,IF(YEAR(ДАННЫЕ!$F$1)=YEAR(ДАННЫЕ!$B225),1,0),0)</f>
        <v>0</v>
      </c>
      <c r="C225" s="14">
        <f>IF(ДАННЫЕ!$CM225&gt;0,IF(YEAR(ДАННЫЕ!$F$1)=YEAR(ДАННЫЕ!$CM225),1,0),0)</f>
        <v>0</v>
      </c>
      <c r="D225" s="14">
        <f>IF(ДАННЫЕ!$CJ225&gt;0,IF(ДАННЫЕ!$CL225&gt;ДАННЫЕ!$F$1,1,IF(ДАННЫЕ!$CL225&gt;0,0,1)),0)</f>
        <v>0</v>
      </c>
      <c r="E225" s="43" t="str">
        <f ca="1">IF(ДАННЫЕ!$F$1&gt;0,IF(ДАННЫЕ!$G225&gt;0,DATEDIF(ДАННЫЕ!$G225,ДАННЫЕ!$F$1,"y"),""),IF(ДАННЫЕ!$G225&gt;0,DATEDIF(ДАННЫЕ!$G225,TODAY(),"y"),""))</f>
        <v/>
      </c>
      <c r="F225" s="43" t="str">
        <f xml:space="preserve"> IF(ДАННЫЕ!$F225="М",IF(E225&gt;=18,IF(E225&lt;60,1,""),""),"")&amp;IF(ДАННЫЕ!$F225="Ж",IF(E225&gt;=18,IF(E225&lt;55,1,""),""),"")</f>
        <v/>
      </c>
      <c r="G225" s="43" t="str">
        <f xml:space="preserve"> IF(ДАННЫЕ!$F225="М",IF(E225&gt;=60,2,""),"")&amp;IF(ДАННЫЕ!$F225="Ж",IF(E225&gt;=55,2,""),"")</f>
        <v/>
      </c>
      <c r="H225" s="43" t="str">
        <f t="shared" ca="1" si="9"/>
        <v/>
      </c>
      <c r="I225" s="43" t="str">
        <f t="shared" ca="1" si="10"/>
        <v>03</v>
      </c>
      <c r="J225" s="28" t="str">
        <f ca="1">ДАННЫЕ!$F225&amp;H225&amp;I225&amp;ДАННЫЕ!$I225&amp;"m"&amp;IF(ДАННЫЕ!$I225&gt;0,IF(ДАННЫЕ!$J225&gt;0,0,1),"")&amp;"f"&amp;IF(ДАННЫЕ!$R225&gt;0,IF(YEAR(ДАННЫЕ!$F$1)=YEAR(ДАННЫЕ!$R225),1,0),0)&amp;"z"&amp;ДАННЫЕ!$R225&amp;"p"&amp;ДАННЫЕ!$S225&amp;"i"&amp;ДАННЫЕ!$T225&amp;"h"&amp;ДАННЫЕ!$K225&amp;"be"&amp;ДАННЫЕ!$BI225&amp;"CD"&amp;IF(ДАННЫЕ!BF225&gt;500,4,IF(ДАННЫЕ!BF225&gt;350,3,IF(ДАННЫЕ!BF225&gt;200,2,IF(ДАННЫЕ!BF225&gt;0,1,0))))&amp;"g"&amp;B225&amp;"d"&amp;H225&amp;"l"&amp;ДАННЫЕ!AT225&amp;"a"&amp;ДАННЫЕ!$V225&amp;"v"&amp;R225&amp;"k"&amp;ДАННЫЕ!$U225&amp;"s"&amp;ДАННЫЕ!$Y225&amp;"t"&amp;ДАННЫЕ!$X225&amp;"b"&amp;IF(ДАННЫЕ!$Q225&gt;1,1,0)&amp;"PP"&amp;ДАННЫЕ!Z225&amp;"c"&amp;S225&amp;"x"&amp;IF(ДАННЫЕ!$BY225&gt;0,IF(YEAR(ДАННЫЕ!$F$1)=YEAR(ДАННЫЕ!$BY225),1,0),0)&amp;"n"&amp;IF(ДАННЫЕ!$BZ225&gt;0,IF(YEAR(ДАННЫЕ!$F$1)=YEAR(ДАННЫЕ!$BZ225),1,0),0)&amp;"u"&amp;D225&amp;"z"&amp;IF(ДАННЫЕ!$CL225&gt;0,IF(YEAR(ДАННЫЕ!$F$1)&gt;YEAR(ДАННЫЕ!$CL225),11,12),0)</f>
        <v>03mf0zpihbeCD0g0dlav0kstb0PPc0x0n0u0z0</v>
      </c>
      <c r="K225" s="28" t="str">
        <f ca="1">ДАННЫЕ!$I225&amp;"x"&amp;B225&amp;"w"&amp;IF(T225+ДАННЫЕ!AD225+ДАННЫЕ!AE225+ДАННЫЕ!AF225+ДАННЫЕ!AG225+ДАННЫЕ!AH225+ДАННЫЕ!$AL225+ДАННЫЕ!AI225+ДАННЫЕ!AJ225+ДАННЫЕ!AK225+ДАННЫЕ!AP225+ДАННЫЕ!AQ225+ДАННЫЕ!AR225+ДАННЫЕ!$AM225+ДАННЫЕ!$AN225+ДАННЫЕ!AS225+ДАННЫЕ!AT225&gt;0,1,0)&amp;IF(OR(T225=2,ДАННЫЕ!AD225=2,ДАННЫЕ!AE225=2,ДАННЫЕ!AF225=2,ДАННЫЕ!AG225=2,ДАННЫЕ!AH225=2,ДАННЫЕ!$AL225=2,ДАННЫЕ!AI225=2,ДАННЫЕ!AJ225=2,ДАННЫЕ!AK225=2,ДАННЫЕ!AP225=2,ДАННЫЕ!AQ225=2,ДАННЫЕ!AR225=2,ДАННЫЕ!$AM225=2,ДАННЫЕ!$AN225=2,ДАННЫЕ!AS225=2,ДАННЫЕ!AT225=2),2,0)&amp;"t"&amp;IF(T225&gt;0,"1"&amp;T225,"00")&amp;"f"&amp;IF(ДАННЫЕ!$AC225,"1"&amp;ДАННЫЕ!$AC225,"00")&amp;"b"&amp;IF(ДАННЫЕ!$AD225,"1"&amp;ДАННЫЕ!$AD225,"00")&amp;"g"&amp;IF(ДАННЫЕ!$AF225,"1"&amp;ДАННЫЕ!$AF225,"00")&amp;"c"&amp;IF(ДАННЫЕ!$AG225,"1"&amp;ДАННЫЕ!$AG225,"00")&amp;"i"&amp;IF(ДАННЫЕ!$AH225,"1"&amp;ДАННЫЕ!$AH225,"00")&amp;"r"&amp;IF(ДАННЫЕ!$AL225,"1"&amp;ДАННЫЕ!$AL225,"00")&amp;"m"&amp;IF(ДАННЫЕ!$AI225,"1"&amp;ДАННЫЕ!$AI225,"00")&amp;"hS"&amp;IF(ДАННЫЕ!$AJ225,"1"&amp;ДАННЫЕ!$AJ225,"00")&amp;"hZ"&amp;IF(ДАННЫЕ!$AK225,"1"&amp;ДАННЫЕ!$AK225,"00")&amp;"p"&amp;IF(ДАННЫЕ!$AP225,"1"&amp;ДАННЫЕ!$AP225,"00")&amp;"k"&amp;IF(ДАННЫЕ!$AQ225,"1"&amp;ДАННЫЕ!$AQ225,"00")&amp;"z"&amp;IF(ДАННЫЕ!$AR225,"1"&amp;ДАННЫЕ!$AR225,"00")&amp;"j"&amp;IF(ДАННЫЕ!$AM225,"1"&amp;ДАННЫЕ!$AM225,"00")&amp;"n"&amp;IF(ДАННЫЕ!$AN225,"1"&amp;ДАННЫЕ!$AN225,"00")&amp;"E"&amp;ДАННЫЕ!BI225&amp;"L"&amp;ДАННЫЕ!AO225&amp;"h"&amp;IF(ДАННЫЕ!$AU225&gt;0,1,0)&amp;"v"&amp;IF(ДАННЫЕ!$AW225&gt;0,1,0)&amp;"a"&amp;IF(ДАННЫЕ!$AS225,"1"&amp;ДАННЫЕ!$AS225,"00")&amp;"s"&amp;IF(ДАННЫЕ!$AT225,"1"&amp;ДАННЫЕ!$AT225,"00")&amp;"u"&amp;IF(ДАННЫЕ!$CJ225&gt;0,1,0)&amp;"y"&amp;B225&amp;"d"&amp;H225&amp;"e"&amp;F225&amp;G225</f>
        <v>x0w00t00f00b00g00c00i00r00m00hS00hZ00p00k00z00j00n00ELh0v0a00s00u0y0de</v>
      </c>
      <c r="L225" s="28" t="str">
        <f ca="1">ДАННЫЕ!$I225&amp;"VN"&amp;IF(ДАННЫЕ!AW225&gt;0,11,10)&amp;"CD"&amp;IF(ДАННЫЕ!BF225&gt;500,16,IF(ДАННЫЕ!BF225&gt;350,15,IF(ДАННЫЕ!BF225&gt;=200,14,IF(ДАННЫЕ!BF225&gt;=100,13,IF(ДАННЫЕ!BF225&gt;=50,12,IF(ДАННЫЕ!BF225&gt;0,11,10))))))&amp;"AR"&amp;IF(ДАННЫЕ!BX225&gt;0,1,0)&amp;"GD"&amp;B225&amp;"VV"&amp;IF(E225&gt;=5,IF(E225&lt;18,1,0),0)</f>
        <v>VN10CD10AR0GD0VV0</v>
      </c>
      <c r="M225" s="28" t="str">
        <f>ДАННЫЕ!$I225&amp;"b"&amp;ДАННЫЕ!$BI225&amp;"r"&amp;ДАННЫЕ!$BJ225&amp;"CD"&amp;IF(ДАННЫЕ!BF225&gt;0,IF(ДАННЫЕ!BF225&lt;200,1,IF(ДАННЫЕ!BF225&lt;350,2,3)),0)&amp;"h"&amp;IF(ДАННЫЕ!$BK225+ДАННЫЕ!$BL225+ДАННЫЕ!$BM225&gt;0,1,0)&amp;"x"&amp;ДАННЫЕ!$BK225&amp;"y"&amp;ДАННЫЕ!$BL225&amp;"z"&amp;ДАННЫЕ!$BM225&amp;"c"&amp;IF(ДАННЫЕ!$BK225+ДАННЫЕ!$BL225+ДАННЫЕ!$BM225=3,1,0)&amp;"a"&amp;IF(ДАННЫЕ!$BQ225+ДАННЫЕ!$BR225&gt;0,1,0)&amp;"d"&amp;ДАННЫЕ!$BQ225&amp;"v"&amp;ДАННЫЕ!$BR225&amp;"p"&amp;ДАННЫЕ!$BS225&amp;"n"&amp;ДАННЫЕ!$BU225&amp;"t"&amp;ДАННЫЕ!$BV225&amp;"o"&amp;ДАННЫЕ!$BT225&amp;"l"&amp;IF(ДАННЫЕ!$BN225&gt;0,1,0)&amp;ДАННЫЕ!$BN225&amp;"g"&amp;ДАННЫЕ!$BO225&amp;"s"&amp;ДАННЫЕ!$BP225&amp;"DZ"&amp;IF(ДАННЫЕ!B225-ДАННЫЕ!G225 &lt; 60,IF(ДАННЫЕ!B225-ДАННЫЕ!G225 &gt;= 0,1,0),0)&amp;"u"&amp;IF(ДАННЫЕ!$CJ225&gt;0,1,0)</f>
        <v>brCD0h0xyzc0a0dvpntol0gsDZ1u0</v>
      </c>
      <c r="N225" s="28" t="str">
        <f ca="1">ДАННЫЕ!$F225&amp;ДАННЫЕ!$I225&amp;"g"&amp;B225&amp;"cf"&amp;D225&amp;"a"&amp;IF(ДАННЫЕ!$BX225&gt;0,1,0)&amp;IF(ДАННЫЕ!$BF225&gt;500,1,IF(ДАННЫЕ!$BF225&gt;350,2,IF(ДАННЫЕ!$BF225&gt;=200,3,IF(ДАННЫЕ!$BF225&gt;=100,4,IF(ДАННЫЕ!$BF225&gt;=50,5,IF(ДАННЫЕ!$BF225&lt;50,6,0))))))&amp;"AR"&amp;IF(DATEDIF(ДАННЫЕ!$BX225,ДАННЫЕ!$F$1,"y")&gt;1,1,0)&amp;"VG"&amp;IF(ДАННЫЕ!$BH225="0",1,0)&amp;"o"&amp;IF(T225+ДАННЫЕ!$AF225+ДАННЫЕ!$AG225+ДАННЫЕ!$AH225+ДАННЫЕ!$AI225+ДАННЫЕ!$AJ225+ДАННЫЕ!$AP225+ДАННЫЕ!$AQ225+ДАННЫЕ!$AR225+ДАННЫЕ!$AU225+ДАННЫЕ!$AW225+ДАННЫЕ!$AS225+ДАННЫЕ!$AT225&gt;0,1,0)&amp;"x"&amp;ДАННЫЕ!$AG225&amp;"p"&amp;IF(ДАННЫЕ!$BY225&gt;0,1,0)&amp;"v"&amp;IF(ДАННЫЕ!$BZ225&gt;0,1,0)&amp;"n"&amp;ДАННЫЕ!$CA225&amp;"t"&amp;ДАННЫЕ!$AY225&amp;"k"&amp;ДАННЫЕ!$CB225&amp;"q"&amp;ДАННЫЕ!$CC225&amp;"w"&amp;ДАННЫЕ!$CD225&amp;"e"&amp;ДАННЫЕ!$CE225&amp;"m"&amp;ДАННЫЕ!$CF225&amp;"c"&amp;ДАННЫЕ!$CG225&amp;"z"&amp;ДАННЫЕ!$CH225&amp;"d"&amp;IF(H225=4,1,0)&amp;"s"&amp;IF(ДАННЫЕ!$J225=1,0,1)&amp;"u"&amp;IF(ДАННЫЕ!$CJ225&gt;0,1,0)</f>
        <v>g0cf0a06AR1VG0o0xp0v0ntkqwemczd0s1u0</v>
      </c>
      <c r="O225" s="28" t="str">
        <f>ДАННЫЕ!$I225&amp;"g"&amp;B225&amp;A225&amp;"f"&amp;P225&amp;"c"&amp;IF(ДАННЫЕ!$U225&gt;0,1,0)&amp;"s"&amp;IF(ДАННЫЕ!$Q225&gt;0,IF(YEAR(ДАННЫЕ!$F$1)=YEAR(ДАННЫЕ!$Q225),IF(MONTH(ДАННЫЕ!$F$1)=MONTH(ДАННЫЕ!$Q225),111,11),1),0)&amp;"i"&amp;IF(ДАННЫЕ!$R225+ДАННЫЕ!$S225+ДАННЫЕ!$T225=0,0,1)&amp;"h"&amp;IF(ДАННЫЕ!$P225&gt;0,1,0)&amp;"p"&amp;IF(ДАННЫЕ!$CI225&gt;0,IF(YEAR(ДАННЫЕ!$F$1)=YEAR(ДАННЫЕ!$CI225),IF(MONTH(ДАННЫЕ!$F$1)=MONTH(ДАННЫЕ!$CI225),111,11),1),0)&amp;"d"&amp;IF(ДАННЫЕ!$CJ225&gt;0,IF(YEAR(ДАННЫЕ!$F$1)=YEAR(ДАННЫЕ!$CJ225),IF(MONTH(ДАННЫЕ!$F$1)=MONTH(ДАННЫЕ!$CJ225),111,11),1),0)&amp;"o"&amp;IF(ДАННЫЕ!$CK225&gt;0,IF(MONTH(ДАННЫЕ!$F$1)=MONTH(ДАННЫЕ!$CK225),111,11),0)&amp;"v"&amp;IF(ДАННЫЕ!$BE225&gt;0,IF(MONTH(ДАННЫЕ!$F$1)=MONTH(ДАННЫЕ!$BE225),111,11),0)</f>
        <v>g00f0c0s0i0h0p0d0o0v0</v>
      </c>
      <c r="P225" s="15">
        <f t="shared" si="11"/>
        <v>0</v>
      </c>
      <c r="Q225" s="15">
        <f>IF(ДАННЫЕ!$F$1&gt;ДАННЫЕ!$N225,IF(YEAR(ДАННЫЕ!$F$1)=YEAR(ДАННЫЕ!M225),1,0),0)</f>
        <v>0</v>
      </c>
      <c r="R225" s="15">
        <f>IF(ДАННЫЕ!$F$1&gt;ДАННЫЕ!$N225,IF(YEAR(ДАННЫЕ!$F$1)=YEAR(ДАННЫЕ!N225),1,0),0)</f>
        <v>0</v>
      </c>
      <c r="S225" s="15">
        <f>IF(ДАННЫЕ!$AA225="2А",1,IF(ДАННЫЕ!$AA225="2Б",2,IF(ДАННЫЕ!$AA225="2В",3,IF(ДАННЫЕ!$AA225=3,4,IF(ДАННЫЕ!$AA225="4А",5,IF(ДАННЫЕ!$AA225="4Б",6,IF(ДАННЫЕ!$AA225="4В",7,IF(ДАННЫЕ!$AA225=5,8,0))))))))</f>
        <v>0</v>
      </c>
      <c r="T225" s="15">
        <f>IF(OR(ДАННЫЕ!$AC225=2,ДАННЫЕ!$AD225=2,ДАННЫЕ!$AE225=2),2,IF(OR(ДАННЫЕ!$AC225=1,ДАННЫЕ!$AD225=1,ДАННЫЕ!$AE225=1),1,0))</f>
        <v>0</v>
      </c>
    </row>
    <row r="226" spans="1:20" ht="15" customHeight="1" x14ac:dyDescent="0.2">
      <c r="A226" s="78">
        <f>IF(B226&gt;0,IF(MONTH(ДАННЫЕ!$F$1)=MONTH(ДАННЫЕ!$B226),1,0),0)</f>
        <v>0</v>
      </c>
      <c r="B226" s="14">
        <f>IF(ДАННЫЕ!$B226&gt;0,IF(YEAR(ДАННЫЕ!$F$1)=YEAR(ДАННЫЕ!$B226),1,0),0)</f>
        <v>0</v>
      </c>
      <c r="C226" s="14">
        <f>IF(ДАННЫЕ!$CM226&gt;0,IF(YEAR(ДАННЫЕ!$F$1)=YEAR(ДАННЫЕ!$CM226),1,0),0)</f>
        <v>0</v>
      </c>
      <c r="D226" s="14">
        <f>IF(ДАННЫЕ!$CJ226&gt;0,IF(ДАННЫЕ!$CL226&gt;ДАННЫЕ!$F$1,1,IF(ДАННЫЕ!$CL226&gt;0,0,1)),0)</f>
        <v>0</v>
      </c>
      <c r="E226" s="43" t="str">
        <f ca="1">IF(ДАННЫЕ!$F$1&gt;0,IF(ДАННЫЕ!$G226&gt;0,DATEDIF(ДАННЫЕ!$G226,ДАННЫЕ!$F$1,"y"),""),IF(ДАННЫЕ!$G226&gt;0,DATEDIF(ДАННЫЕ!$G226,TODAY(),"y"),""))</f>
        <v/>
      </c>
      <c r="F226" s="43" t="str">
        <f xml:space="preserve"> IF(ДАННЫЕ!$F226="М",IF(E226&gt;=18,IF(E226&lt;60,1,""),""),"")&amp;IF(ДАННЫЕ!$F226="Ж",IF(E226&gt;=18,IF(E226&lt;55,1,""),""),"")</f>
        <v/>
      </c>
      <c r="G226" s="43" t="str">
        <f xml:space="preserve"> IF(ДАННЫЕ!$F226="М",IF(E226&gt;=60,2,""),"")&amp;IF(ДАННЫЕ!$F226="Ж",IF(E226&gt;=55,2,""),"")</f>
        <v/>
      </c>
      <c r="H226" s="43" t="str">
        <f t="shared" ca="1" si="9"/>
        <v/>
      </c>
      <c r="I226" s="43" t="str">
        <f t="shared" ca="1" si="10"/>
        <v>03</v>
      </c>
      <c r="J226" s="28" t="str">
        <f ca="1">ДАННЫЕ!$F226&amp;H226&amp;I226&amp;ДАННЫЕ!$I226&amp;"m"&amp;IF(ДАННЫЕ!$I226&gt;0,IF(ДАННЫЕ!$J226&gt;0,0,1),"")&amp;"f"&amp;IF(ДАННЫЕ!$R226&gt;0,IF(YEAR(ДАННЫЕ!$F$1)=YEAR(ДАННЫЕ!$R226),1,0),0)&amp;"z"&amp;ДАННЫЕ!$R226&amp;"p"&amp;ДАННЫЕ!$S226&amp;"i"&amp;ДАННЫЕ!$T226&amp;"h"&amp;ДАННЫЕ!$K226&amp;"be"&amp;ДАННЫЕ!$BI226&amp;"CD"&amp;IF(ДАННЫЕ!BF226&gt;500,4,IF(ДАННЫЕ!BF226&gt;350,3,IF(ДАННЫЕ!BF226&gt;200,2,IF(ДАННЫЕ!BF226&gt;0,1,0))))&amp;"g"&amp;B226&amp;"d"&amp;H226&amp;"l"&amp;ДАННЫЕ!AT226&amp;"a"&amp;ДАННЫЕ!$V226&amp;"v"&amp;R226&amp;"k"&amp;ДАННЫЕ!$U226&amp;"s"&amp;ДАННЫЕ!$Y226&amp;"t"&amp;ДАННЫЕ!$X226&amp;"b"&amp;IF(ДАННЫЕ!$Q226&gt;1,1,0)&amp;"PP"&amp;ДАННЫЕ!Z226&amp;"c"&amp;S226&amp;"x"&amp;IF(ДАННЫЕ!$BY226&gt;0,IF(YEAR(ДАННЫЕ!$F$1)=YEAR(ДАННЫЕ!$BY226),1,0),0)&amp;"n"&amp;IF(ДАННЫЕ!$BZ226&gt;0,IF(YEAR(ДАННЫЕ!$F$1)=YEAR(ДАННЫЕ!$BZ226),1,0),0)&amp;"u"&amp;D226&amp;"z"&amp;IF(ДАННЫЕ!$CL226&gt;0,IF(YEAR(ДАННЫЕ!$F$1)&gt;YEAR(ДАННЫЕ!$CL226),11,12),0)</f>
        <v>03mf0zpihbeCD0g0dlav0kstb0PPc0x0n0u0z0</v>
      </c>
      <c r="K226" s="28" t="str">
        <f ca="1">ДАННЫЕ!$I226&amp;"x"&amp;B226&amp;"w"&amp;IF(T226+ДАННЫЕ!AD226+ДАННЫЕ!AE226+ДАННЫЕ!AF226+ДАННЫЕ!AG226+ДАННЫЕ!AH226+ДАННЫЕ!$AL226+ДАННЫЕ!AI226+ДАННЫЕ!AJ226+ДАННЫЕ!AK226+ДАННЫЕ!AP226+ДАННЫЕ!AQ226+ДАННЫЕ!AR226+ДАННЫЕ!$AM226+ДАННЫЕ!$AN226+ДАННЫЕ!AS226+ДАННЫЕ!AT226&gt;0,1,0)&amp;IF(OR(T226=2,ДАННЫЕ!AD226=2,ДАННЫЕ!AE226=2,ДАННЫЕ!AF226=2,ДАННЫЕ!AG226=2,ДАННЫЕ!AH226=2,ДАННЫЕ!$AL226=2,ДАННЫЕ!AI226=2,ДАННЫЕ!AJ226=2,ДАННЫЕ!AK226=2,ДАННЫЕ!AP226=2,ДАННЫЕ!AQ226=2,ДАННЫЕ!AR226=2,ДАННЫЕ!$AM226=2,ДАННЫЕ!$AN226=2,ДАННЫЕ!AS226=2,ДАННЫЕ!AT226=2),2,0)&amp;"t"&amp;IF(T226&gt;0,"1"&amp;T226,"00")&amp;"f"&amp;IF(ДАННЫЕ!$AC226,"1"&amp;ДАННЫЕ!$AC226,"00")&amp;"b"&amp;IF(ДАННЫЕ!$AD226,"1"&amp;ДАННЫЕ!$AD226,"00")&amp;"g"&amp;IF(ДАННЫЕ!$AF226,"1"&amp;ДАННЫЕ!$AF226,"00")&amp;"c"&amp;IF(ДАННЫЕ!$AG226,"1"&amp;ДАННЫЕ!$AG226,"00")&amp;"i"&amp;IF(ДАННЫЕ!$AH226,"1"&amp;ДАННЫЕ!$AH226,"00")&amp;"r"&amp;IF(ДАННЫЕ!$AL226,"1"&amp;ДАННЫЕ!$AL226,"00")&amp;"m"&amp;IF(ДАННЫЕ!$AI226,"1"&amp;ДАННЫЕ!$AI226,"00")&amp;"hS"&amp;IF(ДАННЫЕ!$AJ226,"1"&amp;ДАННЫЕ!$AJ226,"00")&amp;"hZ"&amp;IF(ДАННЫЕ!$AK226,"1"&amp;ДАННЫЕ!$AK226,"00")&amp;"p"&amp;IF(ДАННЫЕ!$AP226,"1"&amp;ДАННЫЕ!$AP226,"00")&amp;"k"&amp;IF(ДАННЫЕ!$AQ226,"1"&amp;ДАННЫЕ!$AQ226,"00")&amp;"z"&amp;IF(ДАННЫЕ!$AR226,"1"&amp;ДАННЫЕ!$AR226,"00")&amp;"j"&amp;IF(ДАННЫЕ!$AM226,"1"&amp;ДАННЫЕ!$AM226,"00")&amp;"n"&amp;IF(ДАННЫЕ!$AN226,"1"&amp;ДАННЫЕ!$AN226,"00")&amp;"E"&amp;ДАННЫЕ!BI226&amp;"L"&amp;ДАННЫЕ!AO226&amp;"h"&amp;IF(ДАННЫЕ!$AU226&gt;0,1,0)&amp;"v"&amp;IF(ДАННЫЕ!$AW226&gt;0,1,0)&amp;"a"&amp;IF(ДАННЫЕ!$AS226,"1"&amp;ДАННЫЕ!$AS226,"00")&amp;"s"&amp;IF(ДАННЫЕ!$AT226,"1"&amp;ДАННЫЕ!$AT226,"00")&amp;"u"&amp;IF(ДАННЫЕ!$CJ226&gt;0,1,0)&amp;"y"&amp;B226&amp;"d"&amp;H226&amp;"e"&amp;F226&amp;G226</f>
        <v>x0w00t00f00b00g00c00i00r00m00hS00hZ00p00k00z00j00n00ELh0v0a00s00u0y0de</v>
      </c>
      <c r="L226" s="28" t="str">
        <f ca="1">ДАННЫЕ!$I226&amp;"VN"&amp;IF(ДАННЫЕ!AW226&gt;0,11,10)&amp;"CD"&amp;IF(ДАННЫЕ!BF226&gt;500,16,IF(ДАННЫЕ!BF226&gt;350,15,IF(ДАННЫЕ!BF226&gt;=200,14,IF(ДАННЫЕ!BF226&gt;=100,13,IF(ДАННЫЕ!BF226&gt;=50,12,IF(ДАННЫЕ!BF226&gt;0,11,10))))))&amp;"AR"&amp;IF(ДАННЫЕ!BX226&gt;0,1,0)&amp;"GD"&amp;B226&amp;"VV"&amp;IF(E226&gt;=5,IF(E226&lt;18,1,0),0)</f>
        <v>VN10CD10AR0GD0VV0</v>
      </c>
      <c r="M226" s="28" t="str">
        <f>ДАННЫЕ!$I226&amp;"b"&amp;ДАННЫЕ!$BI226&amp;"r"&amp;ДАННЫЕ!$BJ226&amp;"CD"&amp;IF(ДАННЫЕ!BF226&gt;0,IF(ДАННЫЕ!BF226&lt;200,1,IF(ДАННЫЕ!BF226&lt;350,2,3)),0)&amp;"h"&amp;IF(ДАННЫЕ!$BK226+ДАННЫЕ!$BL226+ДАННЫЕ!$BM226&gt;0,1,0)&amp;"x"&amp;ДАННЫЕ!$BK226&amp;"y"&amp;ДАННЫЕ!$BL226&amp;"z"&amp;ДАННЫЕ!$BM226&amp;"c"&amp;IF(ДАННЫЕ!$BK226+ДАННЫЕ!$BL226+ДАННЫЕ!$BM226=3,1,0)&amp;"a"&amp;IF(ДАННЫЕ!$BQ226+ДАННЫЕ!$BR226&gt;0,1,0)&amp;"d"&amp;ДАННЫЕ!$BQ226&amp;"v"&amp;ДАННЫЕ!$BR226&amp;"p"&amp;ДАННЫЕ!$BS226&amp;"n"&amp;ДАННЫЕ!$BU226&amp;"t"&amp;ДАННЫЕ!$BV226&amp;"o"&amp;ДАННЫЕ!$BT226&amp;"l"&amp;IF(ДАННЫЕ!$BN226&gt;0,1,0)&amp;ДАННЫЕ!$BN226&amp;"g"&amp;ДАННЫЕ!$BO226&amp;"s"&amp;ДАННЫЕ!$BP226&amp;"DZ"&amp;IF(ДАННЫЕ!B226-ДАННЫЕ!G226 &lt; 60,IF(ДАННЫЕ!B226-ДАННЫЕ!G226 &gt;= 0,1,0),0)&amp;"u"&amp;IF(ДАННЫЕ!$CJ226&gt;0,1,0)</f>
        <v>brCD0h0xyzc0a0dvpntol0gsDZ1u0</v>
      </c>
      <c r="N226" s="28" t="str">
        <f ca="1">ДАННЫЕ!$F226&amp;ДАННЫЕ!$I226&amp;"g"&amp;B226&amp;"cf"&amp;D226&amp;"a"&amp;IF(ДАННЫЕ!$BX226&gt;0,1,0)&amp;IF(ДАННЫЕ!$BF226&gt;500,1,IF(ДАННЫЕ!$BF226&gt;350,2,IF(ДАННЫЕ!$BF226&gt;=200,3,IF(ДАННЫЕ!$BF226&gt;=100,4,IF(ДАННЫЕ!$BF226&gt;=50,5,IF(ДАННЫЕ!$BF226&lt;50,6,0))))))&amp;"AR"&amp;IF(DATEDIF(ДАННЫЕ!$BX226,ДАННЫЕ!$F$1,"y")&gt;1,1,0)&amp;"VG"&amp;IF(ДАННЫЕ!$BH226="0",1,0)&amp;"o"&amp;IF(T226+ДАННЫЕ!$AF226+ДАННЫЕ!$AG226+ДАННЫЕ!$AH226+ДАННЫЕ!$AI226+ДАННЫЕ!$AJ226+ДАННЫЕ!$AP226+ДАННЫЕ!$AQ226+ДАННЫЕ!$AR226+ДАННЫЕ!$AU226+ДАННЫЕ!$AW226+ДАННЫЕ!$AS226+ДАННЫЕ!$AT226&gt;0,1,0)&amp;"x"&amp;ДАННЫЕ!$AG226&amp;"p"&amp;IF(ДАННЫЕ!$BY226&gt;0,1,0)&amp;"v"&amp;IF(ДАННЫЕ!$BZ226&gt;0,1,0)&amp;"n"&amp;ДАННЫЕ!$CA226&amp;"t"&amp;ДАННЫЕ!$AY226&amp;"k"&amp;ДАННЫЕ!$CB226&amp;"q"&amp;ДАННЫЕ!$CC226&amp;"w"&amp;ДАННЫЕ!$CD226&amp;"e"&amp;ДАННЫЕ!$CE226&amp;"m"&amp;ДАННЫЕ!$CF226&amp;"c"&amp;ДАННЫЕ!$CG226&amp;"z"&amp;ДАННЫЕ!$CH226&amp;"d"&amp;IF(H226=4,1,0)&amp;"s"&amp;IF(ДАННЫЕ!$J226=1,0,1)&amp;"u"&amp;IF(ДАННЫЕ!$CJ226&gt;0,1,0)</f>
        <v>g0cf0a06AR1VG0o0xp0v0ntkqwemczd0s1u0</v>
      </c>
      <c r="O226" s="28" t="str">
        <f>ДАННЫЕ!$I226&amp;"g"&amp;B226&amp;A226&amp;"f"&amp;P226&amp;"c"&amp;IF(ДАННЫЕ!$U226&gt;0,1,0)&amp;"s"&amp;IF(ДАННЫЕ!$Q226&gt;0,IF(YEAR(ДАННЫЕ!$F$1)=YEAR(ДАННЫЕ!$Q226),IF(MONTH(ДАННЫЕ!$F$1)=MONTH(ДАННЫЕ!$Q226),111,11),1),0)&amp;"i"&amp;IF(ДАННЫЕ!$R226+ДАННЫЕ!$S226+ДАННЫЕ!$T226=0,0,1)&amp;"h"&amp;IF(ДАННЫЕ!$P226&gt;0,1,0)&amp;"p"&amp;IF(ДАННЫЕ!$CI226&gt;0,IF(YEAR(ДАННЫЕ!$F$1)=YEAR(ДАННЫЕ!$CI226),IF(MONTH(ДАННЫЕ!$F$1)=MONTH(ДАННЫЕ!$CI226),111,11),1),0)&amp;"d"&amp;IF(ДАННЫЕ!$CJ226&gt;0,IF(YEAR(ДАННЫЕ!$F$1)=YEAR(ДАННЫЕ!$CJ226),IF(MONTH(ДАННЫЕ!$F$1)=MONTH(ДАННЫЕ!$CJ226),111,11),1),0)&amp;"o"&amp;IF(ДАННЫЕ!$CK226&gt;0,IF(MONTH(ДАННЫЕ!$F$1)=MONTH(ДАННЫЕ!$CK226),111,11),0)&amp;"v"&amp;IF(ДАННЫЕ!$BE226&gt;0,IF(MONTH(ДАННЫЕ!$F$1)=MONTH(ДАННЫЕ!$BE226),111,11),0)</f>
        <v>g00f0c0s0i0h0p0d0o0v0</v>
      </c>
      <c r="P226" s="15">
        <f t="shared" si="11"/>
        <v>0</v>
      </c>
      <c r="Q226" s="15">
        <f>IF(ДАННЫЕ!$F$1&gt;ДАННЫЕ!$N226,IF(YEAR(ДАННЫЕ!$F$1)=YEAR(ДАННЫЕ!M226),1,0),0)</f>
        <v>0</v>
      </c>
      <c r="R226" s="15">
        <f>IF(ДАННЫЕ!$F$1&gt;ДАННЫЕ!$N226,IF(YEAR(ДАННЫЕ!$F$1)=YEAR(ДАННЫЕ!N226),1,0),0)</f>
        <v>0</v>
      </c>
      <c r="S226" s="15">
        <f>IF(ДАННЫЕ!$AA226="2А",1,IF(ДАННЫЕ!$AA226="2Б",2,IF(ДАННЫЕ!$AA226="2В",3,IF(ДАННЫЕ!$AA226=3,4,IF(ДАННЫЕ!$AA226="4А",5,IF(ДАННЫЕ!$AA226="4Б",6,IF(ДАННЫЕ!$AA226="4В",7,IF(ДАННЫЕ!$AA226=5,8,0))))))))</f>
        <v>0</v>
      </c>
      <c r="T226" s="15">
        <f>IF(OR(ДАННЫЕ!$AC226=2,ДАННЫЕ!$AD226=2,ДАННЫЕ!$AE226=2),2,IF(OR(ДАННЫЕ!$AC226=1,ДАННЫЕ!$AD226=1,ДАННЫЕ!$AE226=1),1,0))</f>
        <v>0</v>
      </c>
    </row>
    <row r="227" spans="1:20" ht="15" customHeight="1" x14ac:dyDescent="0.2">
      <c r="A227" s="78">
        <f>IF(B227&gt;0,IF(MONTH(ДАННЫЕ!$F$1)=MONTH(ДАННЫЕ!$B227),1,0),0)</f>
        <v>0</v>
      </c>
      <c r="B227" s="14">
        <f>IF(ДАННЫЕ!$B227&gt;0,IF(YEAR(ДАННЫЕ!$F$1)=YEAR(ДАННЫЕ!$B227),1,0),0)</f>
        <v>0</v>
      </c>
      <c r="C227" s="14">
        <f>IF(ДАННЫЕ!$CM227&gt;0,IF(YEAR(ДАННЫЕ!$F$1)=YEAR(ДАННЫЕ!$CM227),1,0),0)</f>
        <v>0</v>
      </c>
      <c r="D227" s="14">
        <f>IF(ДАННЫЕ!$CJ227&gt;0,IF(ДАННЫЕ!$CL227&gt;ДАННЫЕ!$F$1,1,IF(ДАННЫЕ!$CL227&gt;0,0,1)),0)</f>
        <v>0</v>
      </c>
      <c r="E227" s="43" t="str">
        <f ca="1">IF(ДАННЫЕ!$F$1&gt;0,IF(ДАННЫЕ!$G227&gt;0,DATEDIF(ДАННЫЕ!$G227,ДАННЫЕ!$F$1,"y"),""),IF(ДАННЫЕ!$G227&gt;0,DATEDIF(ДАННЫЕ!$G227,TODAY(),"y"),""))</f>
        <v/>
      </c>
      <c r="F227" s="43" t="str">
        <f xml:space="preserve"> IF(ДАННЫЕ!$F227="М",IF(E227&gt;=18,IF(E227&lt;60,1,""),""),"")&amp;IF(ДАННЫЕ!$F227="Ж",IF(E227&gt;=18,IF(E227&lt;55,1,""),""),"")</f>
        <v/>
      </c>
      <c r="G227" s="43" t="str">
        <f xml:space="preserve"> IF(ДАННЫЕ!$F227="М",IF(E227&gt;=60,2,""),"")&amp;IF(ДАННЫЕ!$F227="Ж",IF(E227&gt;=55,2,""),"")</f>
        <v/>
      </c>
      <c r="H227" s="43" t="str">
        <f t="shared" ca="1" si="9"/>
        <v/>
      </c>
      <c r="I227" s="43" t="str">
        <f t="shared" ca="1" si="10"/>
        <v>03</v>
      </c>
      <c r="J227" s="28" t="str">
        <f ca="1">ДАННЫЕ!$F227&amp;H227&amp;I227&amp;ДАННЫЕ!$I227&amp;"m"&amp;IF(ДАННЫЕ!$I227&gt;0,IF(ДАННЫЕ!$J227&gt;0,0,1),"")&amp;"f"&amp;IF(ДАННЫЕ!$R227&gt;0,IF(YEAR(ДАННЫЕ!$F$1)=YEAR(ДАННЫЕ!$R227),1,0),0)&amp;"z"&amp;ДАННЫЕ!$R227&amp;"p"&amp;ДАННЫЕ!$S227&amp;"i"&amp;ДАННЫЕ!$T227&amp;"h"&amp;ДАННЫЕ!$K227&amp;"be"&amp;ДАННЫЕ!$BI227&amp;"CD"&amp;IF(ДАННЫЕ!BF227&gt;500,4,IF(ДАННЫЕ!BF227&gt;350,3,IF(ДАННЫЕ!BF227&gt;200,2,IF(ДАННЫЕ!BF227&gt;0,1,0))))&amp;"g"&amp;B227&amp;"d"&amp;H227&amp;"l"&amp;ДАННЫЕ!AT227&amp;"a"&amp;ДАННЫЕ!$V227&amp;"v"&amp;R227&amp;"k"&amp;ДАННЫЕ!$U227&amp;"s"&amp;ДАННЫЕ!$Y227&amp;"t"&amp;ДАННЫЕ!$X227&amp;"b"&amp;IF(ДАННЫЕ!$Q227&gt;1,1,0)&amp;"PP"&amp;ДАННЫЕ!Z227&amp;"c"&amp;S227&amp;"x"&amp;IF(ДАННЫЕ!$BY227&gt;0,IF(YEAR(ДАННЫЕ!$F$1)=YEAR(ДАННЫЕ!$BY227),1,0),0)&amp;"n"&amp;IF(ДАННЫЕ!$BZ227&gt;0,IF(YEAR(ДАННЫЕ!$F$1)=YEAR(ДАННЫЕ!$BZ227),1,0),0)&amp;"u"&amp;D227&amp;"z"&amp;IF(ДАННЫЕ!$CL227&gt;0,IF(YEAR(ДАННЫЕ!$F$1)&gt;YEAR(ДАННЫЕ!$CL227),11,12),0)</f>
        <v>03mf0zpihbeCD0g0dlav0kstb0PPc0x0n0u0z0</v>
      </c>
      <c r="K227" s="28" t="str">
        <f ca="1">ДАННЫЕ!$I227&amp;"x"&amp;B227&amp;"w"&amp;IF(T227+ДАННЫЕ!AD227+ДАННЫЕ!AE227+ДАННЫЕ!AF227+ДАННЫЕ!AG227+ДАННЫЕ!AH227+ДАННЫЕ!$AL227+ДАННЫЕ!AI227+ДАННЫЕ!AJ227+ДАННЫЕ!AK227+ДАННЫЕ!AP227+ДАННЫЕ!AQ227+ДАННЫЕ!AR227+ДАННЫЕ!$AM227+ДАННЫЕ!$AN227+ДАННЫЕ!AS227+ДАННЫЕ!AT227&gt;0,1,0)&amp;IF(OR(T227=2,ДАННЫЕ!AD227=2,ДАННЫЕ!AE227=2,ДАННЫЕ!AF227=2,ДАННЫЕ!AG227=2,ДАННЫЕ!AH227=2,ДАННЫЕ!$AL227=2,ДАННЫЕ!AI227=2,ДАННЫЕ!AJ227=2,ДАННЫЕ!AK227=2,ДАННЫЕ!AP227=2,ДАННЫЕ!AQ227=2,ДАННЫЕ!AR227=2,ДАННЫЕ!$AM227=2,ДАННЫЕ!$AN227=2,ДАННЫЕ!AS227=2,ДАННЫЕ!AT227=2),2,0)&amp;"t"&amp;IF(T227&gt;0,"1"&amp;T227,"00")&amp;"f"&amp;IF(ДАННЫЕ!$AC227,"1"&amp;ДАННЫЕ!$AC227,"00")&amp;"b"&amp;IF(ДАННЫЕ!$AD227,"1"&amp;ДАННЫЕ!$AD227,"00")&amp;"g"&amp;IF(ДАННЫЕ!$AF227,"1"&amp;ДАННЫЕ!$AF227,"00")&amp;"c"&amp;IF(ДАННЫЕ!$AG227,"1"&amp;ДАННЫЕ!$AG227,"00")&amp;"i"&amp;IF(ДАННЫЕ!$AH227,"1"&amp;ДАННЫЕ!$AH227,"00")&amp;"r"&amp;IF(ДАННЫЕ!$AL227,"1"&amp;ДАННЫЕ!$AL227,"00")&amp;"m"&amp;IF(ДАННЫЕ!$AI227,"1"&amp;ДАННЫЕ!$AI227,"00")&amp;"hS"&amp;IF(ДАННЫЕ!$AJ227,"1"&amp;ДАННЫЕ!$AJ227,"00")&amp;"hZ"&amp;IF(ДАННЫЕ!$AK227,"1"&amp;ДАННЫЕ!$AK227,"00")&amp;"p"&amp;IF(ДАННЫЕ!$AP227,"1"&amp;ДАННЫЕ!$AP227,"00")&amp;"k"&amp;IF(ДАННЫЕ!$AQ227,"1"&amp;ДАННЫЕ!$AQ227,"00")&amp;"z"&amp;IF(ДАННЫЕ!$AR227,"1"&amp;ДАННЫЕ!$AR227,"00")&amp;"j"&amp;IF(ДАННЫЕ!$AM227,"1"&amp;ДАННЫЕ!$AM227,"00")&amp;"n"&amp;IF(ДАННЫЕ!$AN227,"1"&amp;ДАННЫЕ!$AN227,"00")&amp;"E"&amp;ДАННЫЕ!BI227&amp;"L"&amp;ДАННЫЕ!AO227&amp;"h"&amp;IF(ДАННЫЕ!$AU227&gt;0,1,0)&amp;"v"&amp;IF(ДАННЫЕ!$AW227&gt;0,1,0)&amp;"a"&amp;IF(ДАННЫЕ!$AS227,"1"&amp;ДАННЫЕ!$AS227,"00")&amp;"s"&amp;IF(ДАННЫЕ!$AT227,"1"&amp;ДАННЫЕ!$AT227,"00")&amp;"u"&amp;IF(ДАННЫЕ!$CJ227&gt;0,1,0)&amp;"y"&amp;B227&amp;"d"&amp;H227&amp;"e"&amp;F227&amp;G227</f>
        <v>x0w00t00f00b00g00c00i00r00m00hS00hZ00p00k00z00j00n00ELh0v0a00s00u0y0de</v>
      </c>
      <c r="L227" s="28" t="str">
        <f ca="1">ДАННЫЕ!$I227&amp;"VN"&amp;IF(ДАННЫЕ!AW227&gt;0,11,10)&amp;"CD"&amp;IF(ДАННЫЕ!BF227&gt;500,16,IF(ДАННЫЕ!BF227&gt;350,15,IF(ДАННЫЕ!BF227&gt;=200,14,IF(ДАННЫЕ!BF227&gt;=100,13,IF(ДАННЫЕ!BF227&gt;=50,12,IF(ДАННЫЕ!BF227&gt;0,11,10))))))&amp;"AR"&amp;IF(ДАННЫЕ!BX227&gt;0,1,0)&amp;"GD"&amp;B227&amp;"VV"&amp;IF(E227&gt;=5,IF(E227&lt;18,1,0),0)</f>
        <v>VN10CD10AR0GD0VV0</v>
      </c>
      <c r="M227" s="28" t="str">
        <f>ДАННЫЕ!$I227&amp;"b"&amp;ДАННЫЕ!$BI227&amp;"r"&amp;ДАННЫЕ!$BJ227&amp;"CD"&amp;IF(ДАННЫЕ!BF227&gt;0,IF(ДАННЫЕ!BF227&lt;200,1,IF(ДАННЫЕ!BF227&lt;350,2,3)),0)&amp;"h"&amp;IF(ДАННЫЕ!$BK227+ДАННЫЕ!$BL227+ДАННЫЕ!$BM227&gt;0,1,0)&amp;"x"&amp;ДАННЫЕ!$BK227&amp;"y"&amp;ДАННЫЕ!$BL227&amp;"z"&amp;ДАННЫЕ!$BM227&amp;"c"&amp;IF(ДАННЫЕ!$BK227+ДАННЫЕ!$BL227+ДАННЫЕ!$BM227=3,1,0)&amp;"a"&amp;IF(ДАННЫЕ!$BQ227+ДАННЫЕ!$BR227&gt;0,1,0)&amp;"d"&amp;ДАННЫЕ!$BQ227&amp;"v"&amp;ДАННЫЕ!$BR227&amp;"p"&amp;ДАННЫЕ!$BS227&amp;"n"&amp;ДАННЫЕ!$BU227&amp;"t"&amp;ДАННЫЕ!$BV227&amp;"o"&amp;ДАННЫЕ!$BT227&amp;"l"&amp;IF(ДАННЫЕ!$BN227&gt;0,1,0)&amp;ДАННЫЕ!$BN227&amp;"g"&amp;ДАННЫЕ!$BO227&amp;"s"&amp;ДАННЫЕ!$BP227&amp;"DZ"&amp;IF(ДАННЫЕ!B227-ДАННЫЕ!G227 &lt; 60,IF(ДАННЫЕ!B227-ДАННЫЕ!G227 &gt;= 0,1,0),0)&amp;"u"&amp;IF(ДАННЫЕ!$CJ227&gt;0,1,0)</f>
        <v>brCD0h0xyzc0a0dvpntol0gsDZ1u0</v>
      </c>
      <c r="N227" s="28" t="str">
        <f ca="1">ДАННЫЕ!$F227&amp;ДАННЫЕ!$I227&amp;"g"&amp;B227&amp;"cf"&amp;D227&amp;"a"&amp;IF(ДАННЫЕ!$BX227&gt;0,1,0)&amp;IF(ДАННЫЕ!$BF227&gt;500,1,IF(ДАННЫЕ!$BF227&gt;350,2,IF(ДАННЫЕ!$BF227&gt;=200,3,IF(ДАННЫЕ!$BF227&gt;=100,4,IF(ДАННЫЕ!$BF227&gt;=50,5,IF(ДАННЫЕ!$BF227&lt;50,6,0))))))&amp;"AR"&amp;IF(DATEDIF(ДАННЫЕ!$BX227,ДАННЫЕ!$F$1,"y")&gt;1,1,0)&amp;"VG"&amp;IF(ДАННЫЕ!$BH227="0",1,0)&amp;"o"&amp;IF(T227+ДАННЫЕ!$AF227+ДАННЫЕ!$AG227+ДАННЫЕ!$AH227+ДАННЫЕ!$AI227+ДАННЫЕ!$AJ227+ДАННЫЕ!$AP227+ДАННЫЕ!$AQ227+ДАННЫЕ!$AR227+ДАННЫЕ!$AU227+ДАННЫЕ!$AW227+ДАННЫЕ!$AS227+ДАННЫЕ!$AT227&gt;0,1,0)&amp;"x"&amp;ДАННЫЕ!$AG227&amp;"p"&amp;IF(ДАННЫЕ!$BY227&gt;0,1,0)&amp;"v"&amp;IF(ДАННЫЕ!$BZ227&gt;0,1,0)&amp;"n"&amp;ДАННЫЕ!$CA227&amp;"t"&amp;ДАННЫЕ!$AY227&amp;"k"&amp;ДАННЫЕ!$CB227&amp;"q"&amp;ДАННЫЕ!$CC227&amp;"w"&amp;ДАННЫЕ!$CD227&amp;"e"&amp;ДАННЫЕ!$CE227&amp;"m"&amp;ДАННЫЕ!$CF227&amp;"c"&amp;ДАННЫЕ!$CG227&amp;"z"&amp;ДАННЫЕ!$CH227&amp;"d"&amp;IF(H227=4,1,0)&amp;"s"&amp;IF(ДАННЫЕ!$J227=1,0,1)&amp;"u"&amp;IF(ДАННЫЕ!$CJ227&gt;0,1,0)</f>
        <v>g0cf0a06AR1VG0o0xp0v0ntkqwemczd0s1u0</v>
      </c>
      <c r="O227" s="28" t="str">
        <f>ДАННЫЕ!$I227&amp;"g"&amp;B227&amp;A227&amp;"f"&amp;P227&amp;"c"&amp;IF(ДАННЫЕ!$U227&gt;0,1,0)&amp;"s"&amp;IF(ДАННЫЕ!$Q227&gt;0,IF(YEAR(ДАННЫЕ!$F$1)=YEAR(ДАННЫЕ!$Q227),IF(MONTH(ДАННЫЕ!$F$1)=MONTH(ДАННЫЕ!$Q227),111,11),1),0)&amp;"i"&amp;IF(ДАННЫЕ!$R227+ДАННЫЕ!$S227+ДАННЫЕ!$T227=0,0,1)&amp;"h"&amp;IF(ДАННЫЕ!$P227&gt;0,1,0)&amp;"p"&amp;IF(ДАННЫЕ!$CI227&gt;0,IF(YEAR(ДАННЫЕ!$F$1)=YEAR(ДАННЫЕ!$CI227),IF(MONTH(ДАННЫЕ!$F$1)=MONTH(ДАННЫЕ!$CI227),111,11),1),0)&amp;"d"&amp;IF(ДАННЫЕ!$CJ227&gt;0,IF(YEAR(ДАННЫЕ!$F$1)=YEAR(ДАННЫЕ!$CJ227),IF(MONTH(ДАННЫЕ!$F$1)=MONTH(ДАННЫЕ!$CJ227),111,11),1),0)&amp;"o"&amp;IF(ДАННЫЕ!$CK227&gt;0,IF(MONTH(ДАННЫЕ!$F$1)=MONTH(ДАННЫЕ!$CK227),111,11),0)&amp;"v"&amp;IF(ДАННЫЕ!$BE227&gt;0,IF(MONTH(ДАННЫЕ!$F$1)=MONTH(ДАННЫЕ!$BE227),111,11),0)</f>
        <v>g00f0c0s0i0h0p0d0o0v0</v>
      </c>
      <c r="P227" s="15">
        <f t="shared" si="11"/>
        <v>0</v>
      </c>
      <c r="Q227" s="15">
        <f>IF(ДАННЫЕ!$F$1&gt;ДАННЫЕ!$N227,IF(YEAR(ДАННЫЕ!$F$1)=YEAR(ДАННЫЕ!M227),1,0),0)</f>
        <v>0</v>
      </c>
      <c r="R227" s="15">
        <f>IF(ДАННЫЕ!$F$1&gt;ДАННЫЕ!$N227,IF(YEAR(ДАННЫЕ!$F$1)=YEAR(ДАННЫЕ!N227),1,0),0)</f>
        <v>0</v>
      </c>
      <c r="S227" s="15">
        <f>IF(ДАННЫЕ!$AA227="2А",1,IF(ДАННЫЕ!$AA227="2Б",2,IF(ДАННЫЕ!$AA227="2В",3,IF(ДАННЫЕ!$AA227=3,4,IF(ДАННЫЕ!$AA227="4А",5,IF(ДАННЫЕ!$AA227="4Б",6,IF(ДАННЫЕ!$AA227="4В",7,IF(ДАННЫЕ!$AA227=5,8,0))))))))</f>
        <v>0</v>
      </c>
      <c r="T227" s="15">
        <f>IF(OR(ДАННЫЕ!$AC227=2,ДАННЫЕ!$AD227=2,ДАННЫЕ!$AE227=2),2,IF(OR(ДАННЫЕ!$AC227=1,ДАННЫЕ!$AD227=1,ДАННЫЕ!$AE227=1),1,0))</f>
        <v>0</v>
      </c>
    </row>
    <row r="228" spans="1:20" ht="15" customHeight="1" x14ac:dyDescent="0.2">
      <c r="A228" s="78">
        <f>IF(B228&gt;0,IF(MONTH(ДАННЫЕ!$F$1)=MONTH(ДАННЫЕ!$B228),1,0),0)</f>
        <v>0</v>
      </c>
      <c r="B228" s="14">
        <f>IF(ДАННЫЕ!$B228&gt;0,IF(YEAR(ДАННЫЕ!$F$1)=YEAR(ДАННЫЕ!$B228),1,0),0)</f>
        <v>0</v>
      </c>
      <c r="C228" s="14">
        <f>IF(ДАННЫЕ!$CM228&gt;0,IF(YEAR(ДАННЫЕ!$F$1)=YEAR(ДАННЫЕ!$CM228),1,0),0)</f>
        <v>0</v>
      </c>
      <c r="D228" s="14">
        <f>IF(ДАННЫЕ!$CJ228&gt;0,IF(ДАННЫЕ!$CL228&gt;ДАННЫЕ!$F$1,1,IF(ДАННЫЕ!$CL228&gt;0,0,1)),0)</f>
        <v>0</v>
      </c>
      <c r="E228" s="43" t="str">
        <f ca="1">IF(ДАННЫЕ!$F$1&gt;0,IF(ДАННЫЕ!$G228&gt;0,DATEDIF(ДАННЫЕ!$G228,ДАННЫЕ!$F$1,"y"),""),IF(ДАННЫЕ!$G228&gt;0,DATEDIF(ДАННЫЕ!$G228,TODAY(),"y"),""))</f>
        <v/>
      </c>
      <c r="F228" s="43" t="str">
        <f xml:space="preserve"> IF(ДАННЫЕ!$F228="М",IF(E228&gt;=18,IF(E228&lt;60,1,""),""),"")&amp;IF(ДАННЫЕ!$F228="Ж",IF(E228&gt;=18,IF(E228&lt;55,1,""),""),"")</f>
        <v/>
      </c>
      <c r="G228" s="43" t="str">
        <f xml:space="preserve"> IF(ДАННЫЕ!$F228="М",IF(E228&gt;=60,2,""),"")&amp;IF(ДАННЫЕ!$F228="Ж",IF(E228&gt;=55,2,""),"")</f>
        <v/>
      </c>
      <c r="H228" s="43" t="str">
        <f t="shared" ca="1" si="9"/>
        <v/>
      </c>
      <c r="I228" s="43" t="str">
        <f t="shared" ca="1" si="10"/>
        <v>03</v>
      </c>
      <c r="J228" s="28" t="str">
        <f ca="1">ДАННЫЕ!$F228&amp;H228&amp;I228&amp;ДАННЫЕ!$I228&amp;"m"&amp;IF(ДАННЫЕ!$I228&gt;0,IF(ДАННЫЕ!$J228&gt;0,0,1),"")&amp;"f"&amp;IF(ДАННЫЕ!$R228&gt;0,IF(YEAR(ДАННЫЕ!$F$1)=YEAR(ДАННЫЕ!$R228),1,0),0)&amp;"z"&amp;ДАННЫЕ!$R228&amp;"p"&amp;ДАННЫЕ!$S228&amp;"i"&amp;ДАННЫЕ!$T228&amp;"h"&amp;ДАННЫЕ!$K228&amp;"be"&amp;ДАННЫЕ!$BI228&amp;"CD"&amp;IF(ДАННЫЕ!BF228&gt;500,4,IF(ДАННЫЕ!BF228&gt;350,3,IF(ДАННЫЕ!BF228&gt;200,2,IF(ДАННЫЕ!BF228&gt;0,1,0))))&amp;"g"&amp;B228&amp;"d"&amp;H228&amp;"l"&amp;ДАННЫЕ!AT228&amp;"a"&amp;ДАННЫЕ!$V228&amp;"v"&amp;R228&amp;"k"&amp;ДАННЫЕ!$U228&amp;"s"&amp;ДАННЫЕ!$Y228&amp;"t"&amp;ДАННЫЕ!$X228&amp;"b"&amp;IF(ДАННЫЕ!$Q228&gt;1,1,0)&amp;"PP"&amp;ДАННЫЕ!Z228&amp;"c"&amp;S228&amp;"x"&amp;IF(ДАННЫЕ!$BY228&gt;0,IF(YEAR(ДАННЫЕ!$F$1)=YEAR(ДАННЫЕ!$BY228),1,0),0)&amp;"n"&amp;IF(ДАННЫЕ!$BZ228&gt;0,IF(YEAR(ДАННЫЕ!$F$1)=YEAR(ДАННЫЕ!$BZ228),1,0),0)&amp;"u"&amp;D228&amp;"z"&amp;IF(ДАННЫЕ!$CL228&gt;0,IF(YEAR(ДАННЫЕ!$F$1)&gt;YEAR(ДАННЫЕ!$CL228),11,12),0)</f>
        <v>03mf0zpihbeCD0g0dlav0kstb0PPc0x0n0u0z0</v>
      </c>
      <c r="K228" s="28" t="str">
        <f ca="1">ДАННЫЕ!$I228&amp;"x"&amp;B228&amp;"w"&amp;IF(T228+ДАННЫЕ!AD228+ДАННЫЕ!AE228+ДАННЫЕ!AF228+ДАННЫЕ!AG228+ДАННЫЕ!AH228+ДАННЫЕ!$AL228+ДАННЫЕ!AI228+ДАННЫЕ!AJ228+ДАННЫЕ!AK228+ДАННЫЕ!AP228+ДАННЫЕ!AQ228+ДАННЫЕ!AR228+ДАННЫЕ!$AM228+ДАННЫЕ!$AN228+ДАННЫЕ!AS228+ДАННЫЕ!AT228&gt;0,1,0)&amp;IF(OR(T228=2,ДАННЫЕ!AD228=2,ДАННЫЕ!AE228=2,ДАННЫЕ!AF228=2,ДАННЫЕ!AG228=2,ДАННЫЕ!AH228=2,ДАННЫЕ!$AL228=2,ДАННЫЕ!AI228=2,ДАННЫЕ!AJ228=2,ДАННЫЕ!AK228=2,ДАННЫЕ!AP228=2,ДАННЫЕ!AQ228=2,ДАННЫЕ!AR228=2,ДАННЫЕ!$AM228=2,ДАННЫЕ!$AN228=2,ДАННЫЕ!AS228=2,ДАННЫЕ!AT228=2),2,0)&amp;"t"&amp;IF(T228&gt;0,"1"&amp;T228,"00")&amp;"f"&amp;IF(ДАННЫЕ!$AC228,"1"&amp;ДАННЫЕ!$AC228,"00")&amp;"b"&amp;IF(ДАННЫЕ!$AD228,"1"&amp;ДАННЫЕ!$AD228,"00")&amp;"g"&amp;IF(ДАННЫЕ!$AF228,"1"&amp;ДАННЫЕ!$AF228,"00")&amp;"c"&amp;IF(ДАННЫЕ!$AG228,"1"&amp;ДАННЫЕ!$AG228,"00")&amp;"i"&amp;IF(ДАННЫЕ!$AH228,"1"&amp;ДАННЫЕ!$AH228,"00")&amp;"r"&amp;IF(ДАННЫЕ!$AL228,"1"&amp;ДАННЫЕ!$AL228,"00")&amp;"m"&amp;IF(ДАННЫЕ!$AI228,"1"&amp;ДАННЫЕ!$AI228,"00")&amp;"hS"&amp;IF(ДАННЫЕ!$AJ228,"1"&amp;ДАННЫЕ!$AJ228,"00")&amp;"hZ"&amp;IF(ДАННЫЕ!$AK228,"1"&amp;ДАННЫЕ!$AK228,"00")&amp;"p"&amp;IF(ДАННЫЕ!$AP228,"1"&amp;ДАННЫЕ!$AP228,"00")&amp;"k"&amp;IF(ДАННЫЕ!$AQ228,"1"&amp;ДАННЫЕ!$AQ228,"00")&amp;"z"&amp;IF(ДАННЫЕ!$AR228,"1"&amp;ДАННЫЕ!$AR228,"00")&amp;"j"&amp;IF(ДАННЫЕ!$AM228,"1"&amp;ДАННЫЕ!$AM228,"00")&amp;"n"&amp;IF(ДАННЫЕ!$AN228,"1"&amp;ДАННЫЕ!$AN228,"00")&amp;"E"&amp;ДАННЫЕ!BI228&amp;"L"&amp;ДАННЫЕ!AO228&amp;"h"&amp;IF(ДАННЫЕ!$AU228&gt;0,1,0)&amp;"v"&amp;IF(ДАННЫЕ!$AW228&gt;0,1,0)&amp;"a"&amp;IF(ДАННЫЕ!$AS228,"1"&amp;ДАННЫЕ!$AS228,"00")&amp;"s"&amp;IF(ДАННЫЕ!$AT228,"1"&amp;ДАННЫЕ!$AT228,"00")&amp;"u"&amp;IF(ДАННЫЕ!$CJ228&gt;0,1,0)&amp;"y"&amp;B228&amp;"d"&amp;H228&amp;"e"&amp;F228&amp;G228</f>
        <v>x0w00t00f00b00g00c00i00r00m00hS00hZ00p00k00z00j00n00ELh0v0a00s00u0y0de</v>
      </c>
      <c r="L228" s="28" t="str">
        <f ca="1">ДАННЫЕ!$I228&amp;"VN"&amp;IF(ДАННЫЕ!AW228&gt;0,11,10)&amp;"CD"&amp;IF(ДАННЫЕ!BF228&gt;500,16,IF(ДАННЫЕ!BF228&gt;350,15,IF(ДАННЫЕ!BF228&gt;=200,14,IF(ДАННЫЕ!BF228&gt;=100,13,IF(ДАННЫЕ!BF228&gt;=50,12,IF(ДАННЫЕ!BF228&gt;0,11,10))))))&amp;"AR"&amp;IF(ДАННЫЕ!BX228&gt;0,1,0)&amp;"GD"&amp;B228&amp;"VV"&amp;IF(E228&gt;=5,IF(E228&lt;18,1,0),0)</f>
        <v>VN10CD10AR0GD0VV0</v>
      </c>
      <c r="M228" s="28" t="str">
        <f>ДАННЫЕ!$I228&amp;"b"&amp;ДАННЫЕ!$BI228&amp;"r"&amp;ДАННЫЕ!$BJ228&amp;"CD"&amp;IF(ДАННЫЕ!BF228&gt;0,IF(ДАННЫЕ!BF228&lt;200,1,IF(ДАННЫЕ!BF228&lt;350,2,3)),0)&amp;"h"&amp;IF(ДАННЫЕ!$BK228+ДАННЫЕ!$BL228+ДАННЫЕ!$BM228&gt;0,1,0)&amp;"x"&amp;ДАННЫЕ!$BK228&amp;"y"&amp;ДАННЫЕ!$BL228&amp;"z"&amp;ДАННЫЕ!$BM228&amp;"c"&amp;IF(ДАННЫЕ!$BK228+ДАННЫЕ!$BL228+ДАННЫЕ!$BM228=3,1,0)&amp;"a"&amp;IF(ДАННЫЕ!$BQ228+ДАННЫЕ!$BR228&gt;0,1,0)&amp;"d"&amp;ДАННЫЕ!$BQ228&amp;"v"&amp;ДАННЫЕ!$BR228&amp;"p"&amp;ДАННЫЕ!$BS228&amp;"n"&amp;ДАННЫЕ!$BU228&amp;"t"&amp;ДАННЫЕ!$BV228&amp;"o"&amp;ДАННЫЕ!$BT228&amp;"l"&amp;IF(ДАННЫЕ!$BN228&gt;0,1,0)&amp;ДАННЫЕ!$BN228&amp;"g"&amp;ДАННЫЕ!$BO228&amp;"s"&amp;ДАННЫЕ!$BP228&amp;"DZ"&amp;IF(ДАННЫЕ!B228-ДАННЫЕ!G228 &lt; 60,IF(ДАННЫЕ!B228-ДАННЫЕ!G228 &gt;= 0,1,0),0)&amp;"u"&amp;IF(ДАННЫЕ!$CJ228&gt;0,1,0)</f>
        <v>brCD0h0xyzc0a0dvpntol0gsDZ1u0</v>
      </c>
      <c r="N228" s="28" t="str">
        <f ca="1">ДАННЫЕ!$F228&amp;ДАННЫЕ!$I228&amp;"g"&amp;B228&amp;"cf"&amp;D228&amp;"a"&amp;IF(ДАННЫЕ!$BX228&gt;0,1,0)&amp;IF(ДАННЫЕ!$BF228&gt;500,1,IF(ДАННЫЕ!$BF228&gt;350,2,IF(ДАННЫЕ!$BF228&gt;=200,3,IF(ДАННЫЕ!$BF228&gt;=100,4,IF(ДАННЫЕ!$BF228&gt;=50,5,IF(ДАННЫЕ!$BF228&lt;50,6,0))))))&amp;"AR"&amp;IF(DATEDIF(ДАННЫЕ!$BX228,ДАННЫЕ!$F$1,"y")&gt;1,1,0)&amp;"VG"&amp;IF(ДАННЫЕ!$BH228="0",1,0)&amp;"o"&amp;IF(T228+ДАННЫЕ!$AF228+ДАННЫЕ!$AG228+ДАННЫЕ!$AH228+ДАННЫЕ!$AI228+ДАННЫЕ!$AJ228+ДАННЫЕ!$AP228+ДАННЫЕ!$AQ228+ДАННЫЕ!$AR228+ДАННЫЕ!$AU228+ДАННЫЕ!$AW228+ДАННЫЕ!$AS228+ДАННЫЕ!$AT228&gt;0,1,0)&amp;"x"&amp;ДАННЫЕ!$AG228&amp;"p"&amp;IF(ДАННЫЕ!$BY228&gt;0,1,0)&amp;"v"&amp;IF(ДАННЫЕ!$BZ228&gt;0,1,0)&amp;"n"&amp;ДАННЫЕ!$CA228&amp;"t"&amp;ДАННЫЕ!$AY228&amp;"k"&amp;ДАННЫЕ!$CB228&amp;"q"&amp;ДАННЫЕ!$CC228&amp;"w"&amp;ДАННЫЕ!$CD228&amp;"e"&amp;ДАННЫЕ!$CE228&amp;"m"&amp;ДАННЫЕ!$CF228&amp;"c"&amp;ДАННЫЕ!$CG228&amp;"z"&amp;ДАННЫЕ!$CH228&amp;"d"&amp;IF(H228=4,1,0)&amp;"s"&amp;IF(ДАННЫЕ!$J228=1,0,1)&amp;"u"&amp;IF(ДАННЫЕ!$CJ228&gt;0,1,0)</f>
        <v>g0cf0a06AR1VG0o0xp0v0ntkqwemczd0s1u0</v>
      </c>
      <c r="O228" s="28" t="str">
        <f>ДАННЫЕ!$I228&amp;"g"&amp;B228&amp;A228&amp;"f"&amp;P228&amp;"c"&amp;IF(ДАННЫЕ!$U228&gt;0,1,0)&amp;"s"&amp;IF(ДАННЫЕ!$Q228&gt;0,IF(YEAR(ДАННЫЕ!$F$1)=YEAR(ДАННЫЕ!$Q228),IF(MONTH(ДАННЫЕ!$F$1)=MONTH(ДАННЫЕ!$Q228),111,11),1),0)&amp;"i"&amp;IF(ДАННЫЕ!$R228+ДАННЫЕ!$S228+ДАННЫЕ!$T228=0,0,1)&amp;"h"&amp;IF(ДАННЫЕ!$P228&gt;0,1,0)&amp;"p"&amp;IF(ДАННЫЕ!$CI228&gt;0,IF(YEAR(ДАННЫЕ!$F$1)=YEAR(ДАННЫЕ!$CI228),IF(MONTH(ДАННЫЕ!$F$1)=MONTH(ДАННЫЕ!$CI228),111,11),1),0)&amp;"d"&amp;IF(ДАННЫЕ!$CJ228&gt;0,IF(YEAR(ДАННЫЕ!$F$1)=YEAR(ДАННЫЕ!$CJ228),IF(MONTH(ДАННЫЕ!$F$1)=MONTH(ДАННЫЕ!$CJ228),111,11),1),0)&amp;"o"&amp;IF(ДАННЫЕ!$CK228&gt;0,IF(MONTH(ДАННЫЕ!$F$1)=MONTH(ДАННЫЕ!$CK228),111,11),0)&amp;"v"&amp;IF(ДАННЫЕ!$BE228&gt;0,IF(MONTH(ДАННЫЕ!$F$1)=MONTH(ДАННЫЕ!$BE228),111,11),0)</f>
        <v>g00f0c0s0i0h0p0d0o0v0</v>
      </c>
      <c r="P228" s="15">
        <f t="shared" si="11"/>
        <v>0</v>
      </c>
      <c r="Q228" s="15">
        <f>IF(ДАННЫЕ!$F$1&gt;ДАННЫЕ!$N228,IF(YEAR(ДАННЫЕ!$F$1)=YEAR(ДАННЫЕ!M228),1,0),0)</f>
        <v>0</v>
      </c>
      <c r="R228" s="15">
        <f>IF(ДАННЫЕ!$F$1&gt;ДАННЫЕ!$N228,IF(YEAR(ДАННЫЕ!$F$1)=YEAR(ДАННЫЕ!N228),1,0),0)</f>
        <v>0</v>
      </c>
      <c r="S228" s="15">
        <f>IF(ДАННЫЕ!$AA228="2А",1,IF(ДАННЫЕ!$AA228="2Б",2,IF(ДАННЫЕ!$AA228="2В",3,IF(ДАННЫЕ!$AA228=3,4,IF(ДАННЫЕ!$AA228="4А",5,IF(ДАННЫЕ!$AA228="4Б",6,IF(ДАННЫЕ!$AA228="4В",7,IF(ДАННЫЕ!$AA228=5,8,0))))))))</f>
        <v>0</v>
      </c>
      <c r="T228" s="15">
        <f>IF(OR(ДАННЫЕ!$AC228=2,ДАННЫЕ!$AD228=2,ДАННЫЕ!$AE228=2),2,IF(OR(ДАННЫЕ!$AC228=1,ДАННЫЕ!$AD228=1,ДАННЫЕ!$AE228=1),1,0))</f>
        <v>0</v>
      </c>
    </row>
    <row r="229" spans="1:20" ht="15" customHeight="1" x14ac:dyDescent="0.2">
      <c r="A229" s="78">
        <f>IF(B229&gt;0,IF(MONTH(ДАННЫЕ!$F$1)=MONTH(ДАННЫЕ!$B229),1,0),0)</f>
        <v>0</v>
      </c>
      <c r="B229" s="14">
        <f>IF(ДАННЫЕ!$B229&gt;0,IF(YEAR(ДАННЫЕ!$F$1)=YEAR(ДАННЫЕ!$B229),1,0),0)</f>
        <v>0</v>
      </c>
      <c r="C229" s="14">
        <f>IF(ДАННЫЕ!$CM229&gt;0,IF(YEAR(ДАННЫЕ!$F$1)=YEAR(ДАННЫЕ!$CM229),1,0),0)</f>
        <v>0</v>
      </c>
      <c r="D229" s="14">
        <f>IF(ДАННЫЕ!$CJ229&gt;0,IF(ДАННЫЕ!$CL229&gt;ДАННЫЕ!$F$1,1,IF(ДАННЫЕ!$CL229&gt;0,0,1)),0)</f>
        <v>0</v>
      </c>
      <c r="E229" s="43" t="str">
        <f ca="1">IF(ДАННЫЕ!$F$1&gt;0,IF(ДАННЫЕ!$G229&gt;0,DATEDIF(ДАННЫЕ!$G229,ДАННЫЕ!$F$1,"y"),""),IF(ДАННЫЕ!$G229&gt;0,DATEDIF(ДАННЫЕ!$G229,TODAY(),"y"),""))</f>
        <v/>
      </c>
      <c r="F229" s="43" t="str">
        <f xml:space="preserve"> IF(ДАННЫЕ!$F229="М",IF(E229&gt;=18,IF(E229&lt;60,1,""),""),"")&amp;IF(ДАННЫЕ!$F229="Ж",IF(E229&gt;=18,IF(E229&lt;55,1,""),""),"")</f>
        <v/>
      </c>
      <c r="G229" s="43" t="str">
        <f xml:space="preserve"> IF(ДАННЫЕ!$F229="М",IF(E229&gt;=60,2,""),"")&amp;IF(ДАННЫЕ!$F229="Ж",IF(E229&gt;=55,2,""),"")</f>
        <v/>
      </c>
      <c r="H229" s="43" t="str">
        <f t="shared" ca="1" si="9"/>
        <v/>
      </c>
      <c r="I229" s="43" t="str">
        <f t="shared" ca="1" si="10"/>
        <v>03</v>
      </c>
      <c r="J229" s="28" t="str">
        <f ca="1">ДАННЫЕ!$F229&amp;H229&amp;I229&amp;ДАННЫЕ!$I229&amp;"m"&amp;IF(ДАННЫЕ!$I229&gt;0,IF(ДАННЫЕ!$J229&gt;0,0,1),"")&amp;"f"&amp;IF(ДАННЫЕ!$R229&gt;0,IF(YEAR(ДАННЫЕ!$F$1)=YEAR(ДАННЫЕ!$R229),1,0),0)&amp;"z"&amp;ДАННЫЕ!$R229&amp;"p"&amp;ДАННЫЕ!$S229&amp;"i"&amp;ДАННЫЕ!$T229&amp;"h"&amp;ДАННЫЕ!$K229&amp;"be"&amp;ДАННЫЕ!$BI229&amp;"CD"&amp;IF(ДАННЫЕ!BF229&gt;500,4,IF(ДАННЫЕ!BF229&gt;350,3,IF(ДАННЫЕ!BF229&gt;200,2,IF(ДАННЫЕ!BF229&gt;0,1,0))))&amp;"g"&amp;B229&amp;"d"&amp;H229&amp;"l"&amp;ДАННЫЕ!AT229&amp;"a"&amp;ДАННЫЕ!$V229&amp;"v"&amp;R229&amp;"k"&amp;ДАННЫЕ!$U229&amp;"s"&amp;ДАННЫЕ!$Y229&amp;"t"&amp;ДАННЫЕ!$X229&amp;"b"&amp;IF(ДАННЫЕ!$Q229&gt;1,1,0)&amp;"PP"&amp;ДАННЫЕ!Z229&amp;"c"&amp;S229&amp;"x"&amp;IF(ДАННЫЕ!$BY229&gt;0,IF(YEAR(ДАННЫЕ!$F$1)=YEAR(ДАННЫЕ!$BY229),1,0),0)&amp;"n"&amp;IF(ДАННЫЕ!$BZ229&gt;0,IF(YEAR(ДАННЫЕ!$F$1)=YEAR(ДАННЫЕ!$BZ229),1,0),0)&amp;"u"&amp;D229&amp;"z"&amp;IF(ДАННЫЕ!$CL229&gt;0,IF(YEAR(ДАННЫЕ!$F$1)&gt;YEAR(ДАННЫЕ!$CL229),11,12),0)</f>
        <v>03mf0zpihbeCD0g0dlav0kstb0PPc0x0n0u0z0</v>
      </c>
      <c r="K229" s="28" t="str">
        <f ca="1">ДАННЫЕ!$I229&amp;"x"&amp;B229&amp;"w"&amp;IF(T229+ДАННЫЕ!AD229+ДАННЫЕ!AE229+ДАННЫЕ!AF229+ДАННЫЕ!AG229+ДАННЫЕ!AH229+ДАННЫЕ!$AL229+ДАННЫЕ!AI229+ДАННЫЕ!AJ229+ДАННЫЕ!AK229+ДАННЫЕ!AP229+ДАННЫЕ!AQ229+ДАННЫЕ!AR229+ДАННЫЕ!$AM229+ДАННЫЕ!$AN229+ДАННЫЕ!AS229+ДАННЫЕ!AT229&gt;0,1,0)&amp;IF(OR(T229=2,ДАННЫЕ!AD229=2,ДАННЫЕ!AE229=2,ДАННЫЕ!AF229=2,ДАННЫЕ!AG229=2,ДАННЫЕ!AH229=2,ДАННЫЕ!$AL229=2,ДАННЫЕ!AI229=2,ДАННЫЕ!AJ229=2,ДАННЫЕ!AK229=2,ДАННЫЕ!AP229=2,ДАННЫЕ!AQ229=2,ДАННЫЕ!AR229=2,ДАННЫЕ!$AM229=2,ДАННЫЕ!$AN229=2,ДАННЫЕ!AS229=2,ДАННЫЕ!AT229=2),2,0)&amp;"t"&amp;IF(T229&gt;0,"1"&amp;T229,"00")&amp;"f"&amp;IF(ДАННЫЕ!$AC229,"1"&amp;ДАННЫЕ!$AC229,"00")&amp;"b"&amp;IF(ДАННЫЕ!$AD229,"1"&amp;ДАННЫЕ!$AD229,"00")&amp;"g"&amp;IF(ДАННЫЕ!$AF229,"1"&amp;ДАННЫЕ!$AF229,"00")&amp;"c"&amp;IF(ДАННЫЕ!$AG229,"1"&amp;ДАННЫЕ!$AG229,"00")&amp;"i"&amp;IF(ДАННЫЕ!$AH229,"1"&amp;ДАННЫЕ!$AH229,"00")&amp;"r"&amp;IF(ДАННЫЕ!$AL229,"1"&amp;ДАННЫЕ!$AL229,"00")&amp;"m"&amp;IF(ДАННЫЕ!$AI229,"1"&amp;ДАННЫЕ!$AI229,"00")&amp;"hS"&amp;IF(ДАННЫЕ!$AJ229,"1"&amp;ДАННЫЕ!$AJ229,"00")&amp;"hZ"&amp;IF(ДАННЫЕ!$AK229,"1"&amp;ДАННЫЕ!$AK229,"00")&amp;"p"&amp;IF(ДАННЫЕ!$AP229,"1"&amp;ДАННЫЕ!$AP229,"00")&amp;"k"&amp;IF(ДАННЫЕ!$AQ229,"1"&amp;ДАННЫЕ!$AQ229,"00")&amp;"z"&amp;IF(ДАННЫЕ!$AR229,"1"&amp;ДАННЫЕ!$AR229,"00")&amp;"j"&amp;IF(ДАННЫЕ!$AM229,"1"&amp;ДАННЫЕ!$AM229,"00")&amp;"n"&amp;IF(ДАННЫЕ!$AN229,"1"&amp;ДАННЫЕ!$AN229,"00")&amp;"E"&amp;ДАННЫЕ!BI229&amp;"L"&amp;ДАННЫЕ!AO229&amp;"h"&amp;IF(ДАННЫЕ!$AU229&gt;0,1,0)&amp;"v"&amp;IF(ДАННЫЕ!$AW229&gt;0,1,0)&amp;"a"&amp;IF(ДАННЫЕ!$AS229,"1"&amp;ДАННЫЕ!$AS229,"00")&amp;"s"&amp;IF(ДАННЫЕ!$AT229,"1"&amp;ДАННЫЕ!$AT229,"00")&amp;"u"&amp;IF(ДАННЫЕ!$CJ229&gt;0,1,0)&amp;"y"&amp;B229&amp;"d"&amp;H229&amp;"e"&amp;F229&amp;G229</f>
        <v>x0w00t00f00b00g00c00i00r00m00hS00hZ00p00k00z00j00n00ELh0v0a00s00u0y0de</v>
      </c>
      <c r="L229" s="28" t="str">
        <f ca="1">ДАННЫЕ!$I229&amp;"VN"&amp;IF(ДАННЫЕ!AW229&gt;0,11,10)&amp;"CD"&amp;IF(ДАННЫЕ!BF229&gt;500,16,IF(ДАННЫЕ!BF229&gt;350,15,IF(ДАННЫЕ!BF229&gt;=200,14,IF(ДАННЫЕ!BF229&gt;=100,13,IF(ДАННЫЕ!BF229&gt;=50,12,IF(ДАННЫЕ!BF229&gt;0,11,10))))))&amp;"AR"&amp;IF(ДАННЫЕ!BX229&gt;0,1,0)&amp;"GD"&amp;B229&amp;"VV"&amp;IF(E229&gt;=5,IF(E229&lt;18,1,0),0)</f>
        <v>VN10CD10AR0GD0VV0</v>
      </c>
      <c r="M229" s="28" t="str">
        <f>ДАННЫЕ!$I229&amp;"b"&amp;ДАННЫЕ!$BI229&amp;"r"&amp;ДАННЫЕ!$BJ229&amp;"CD"&amp;IF(ДАННЫЕ!BF229&gt;0,IF(ДАННЫЕ!BF229&lt;200,1,IF(ДАННЫЕ!BF229&lt;350,2,3)),0)&amp;"h"&amp;IF(ДАННЫЕ!$BK229+ДАННЫЕ!$BL229+ДАННЫЕ!$BM229&gt;0,1,0)&amp;"x"&amp;ДАННЫЕ!$BK229&amp;"y"&amp;ДАННЫЕ!$BL229&amp;"z"&amp;ДАННЫЕ!$BM229&amp;"c"&amp;IF(ДАННЫЕ!$BK229+ДАННЫЕ!$BL229+ДАННЫЕ!$BM229=3,1,0)&amp;"a"&amp;IF(ДАННЫЕ!$BQ229+ДАННЫЕ!$BR229&gt;0,1,0)&amp;"d"&amp;ДАННЫЕ!$BQ229&amp;"v"&amp;ДАННЫЕ!$BR229&amp;"p"&amp;ДАННЫЕ!$BS229&amp;"n"&amp;ДАННЫЕ!$BU229&amp;"t"&amp;ДАННЫЕ!$BV229&amp;"o"&amp;ДАННЫЕ!$BT229&amp;"l"&amp;IF(ДАННЫЕ!$BN229&gt;0,1,0)&amp;ДАННЫЕ!$BN229&amp;"g"&amp;ДАННЫЕ!$BO229&amp;"s"&amp;ДАННЫЕ!$BP229&amp;"DZ"&amp;IF(ДАННЫЕ!B229-ДАННЫЕ!G229 &lt; 60,IF(ДАННЫЕ!B229-ДАННЫЕ!G229 &gt;= 0,1,0),0)&amp;"u"&amp;IF(ДАННЫЕ!$CJ229&gt;0,1,0)</f>
        <v>brCD0h0xyzc0a0dvpntol0gsDZ1u0</v>
      </c>
      <c r="N229" s="28" t="str">
        <f ca="1">ДАННЫЕ!$F229&amp;ДАННЫЕ!$I229&amp;"g"&amp;B229&amp;"cf"&amp;D229&amp;"a"&amp;IF(ДАННЫЕ!$BX229&gt;0,1,0)&amp;IF(ДАННЫЕ!$BF229&gt;500,1,IF(ДАННЫЕ!$BF229&gt;350,2,IF(ДАННЫЕ!$BF229&gt;=200,3,IF(ДАННЫЕ!$BF229&gt;=100,4,IF(ДАННЫЕ!$BF229&gt;=50,5,IF(ДАННЫЕ!$BF229&lt;50,6,0))))))&amp;"AR"&amp;IF(DATEDIF(ДАННЫЕ!$BX229,ДАННЫЕ!$F$1,"y")&gt;1,1,0)&amp;"VG"&amp;IF(ДАННЫЕ!$BH229="0",1,0)&amp;"o"&amp;IF(T229+ДАННЫЕ!$AF229+ДАННЫЕ!$AG229+ДАННЫЕ!$AH229+ДАННЫЕ!$AI229+ДАННЫЕ!$AJ229+ДАННЫЕ!$AP229+ДАННЫЕ!$AQ229+ДАННЫЕ!$AR229+ДАННЫЕ!$AU229+ДАННЫЕ!$AW229+ДАННЫЕ!$AS229+ДАННЫЕ!$AT229&gt;0,1,0)&amp;"x"&amp;ДАННЫЕ!$AG229&amp;"p"&amp;IF(ДАННЫЕ!$BY229&gt;0,1,0)&amp;"v"&amp;IF(ДАННЫЕ!$BZ229&gt;0,1,0)&amp;"n"&amp;ДАННЫЕ!$CA229&amp;"t"&amp;ДАННЫЕ!$AY229&amp;"k"&amp;ДАННЫЕ!$CB229&amp;"q"&amp;ДАННЫЕ!$CC229&amp;"w"&amp;ДАННЫЕ!$CD229&amp;"e"&amp;ДАННЫЕ!$CE229&amp;"m"&amp;ДАННЫЕ!$CF229&amp;"c"&amp;ДАННЫЕ!$CG229&amp;"z"&amp;ДАННЫЕ!$CH229&amp;"d"&amp;IF(H229=4,1,0)&amp;"s"&amp;IF(ДАННЫЕ!$J229=1,0,1)&amp;"u"&amp;IF(ДАННЫЕ!$CJ229&gt;0,1,0)</f>
        <v>g0cf0a06AR1VG0o0xp0v0ntkqwemczd0s1u0</v>
      </c>
      <c r="O229" s="28" t="str">
        <f>ДАННЫЕ!$I229&amp;"g"&amp;B229&amp;A229&amp;"f"&amp;P229&amp;"c"&amp;IF(ДАННЫЕ!$U229&gt;0,1,0)&amp;"s"&amp;IF(ДАННЫЕ!$Q229&gt;0,IF(YEAR(ДАННЫЕ!$F$1)=YEAR(ДАННЫЕ!$Q229),IF(MONTH(ДАННЫЕ!$F$1)=MONTH(ДАННЫЕ!$Q229),111,11),1),0)&amp;"i"&amp;IF(ДАННЫЕ!$R229+ДАННЫЕ!$S229+ДАННЫЕ!$T229=0,0,1)&amp;"h"&amp;IF(ДАННЫЕ!$P229&gt;0,1,0)&amp;"p"&amp;IF(ДАННЫЕ!$CI229&gt;0,IF(YEAR(ДАННЫЕ!$F$1)=YEAR(ДАННЫЕ!$CI229),IF(MONTH(ДАННЫЕ!$F$1)=MONTH(ДАННЫЕ!$CI229),111,11),1),0)&amp;"d"&amp;IF(ДАННЫЕ!$CJ229&gt;0,IF(YEAR(ДАННЫЕ!$F$1)=YEAR(ДАННЫЕ!$CJ229),IF(MONTH(ДАННЫЕ!$F$1)=MONTH(ДАННЫЕ!$CJ229),111,11),1),0)&amp;"o"&amp;IF(ДАННЫЕ!$CK229&gt;0,IF(MONTH(ДАННЫЕ!$F$1)=MONTH(ДАННЫЕ!$CK229),111,11),0)&amp;"v"&amp;IF(ДАННЫЕ!$BE229&gt;0,IF(MONTH(ДАННЫЕ!$F$1)=MONTH(ДАННЫЕ!$BE229),111,11),0)</f>
        <v>g00f0c0s0i0h0p0d0o0v0</v>
      </c>
      <c r="P229" s="15">
        <f t="shared" si="11"/>
        <v>0</v>
      </c>
      <c r="Q229" s="15">
        <f>IF(ДАННЫЕ!$F$1&gt;ДАННЫЕ!$N229,IF(YEAR(ДАННЫЕ!$F$1)=YEAR(ДАННЫЕ!M229),1,0),0)</f>
        <v>0</v>
      </c>
      <c r="R229" s="15">
        <f>IF(ДАННЫЕ!$F$1&gt;ДАННЫЕ!$N229,IF(YEAR(ДАННЫЕ!$F$1)=YEAR(ДАННЫЕ!N229),1,0),0)</f>
        <v>0</v>
      </c>
      <c r="S229" s="15">
        <f>IF(ДАННЫЕ!$AA229="2А",1,IF(ДАННЫЕ!$AA229="2Б",2,IF(ДАННЫЕ!$AA229="2В",3,IF(ДАННЫЕ!$AA229=3,4,IF(ДАННЫЕ!$AA229="4А",5,IF(ДАННЫЕ!$AA229="4Б",6,IF(ДАННЫЕ!$AA229="4В",7,IF(ДАННЫЕ!$AA229=5,8,0))))))))</f>
        <v>0</v>
      </c>
      <c r="T229" s="15">
        <f>IF(OR(ДАННЫЕ!$AC229=2,ДАННЫЕ!$AD229=2,ДАННЫЕ!$AE229=2),2,IF(OR(ДАННЫЕ!$AC229=1,ДАННЫЕ!$AD229=1,ДАННЫЕ!$AE229=1),1,0))</f>
        <v>0</v>
      </c>
    </row>
    <row r="230" spans="1:20" ht="15" customHeight="1" x14ac:dyDescent="0.2">
      <c r="A230" s="78">
        <f>IF(B230&gt;0,IF(MONTH(ДАННЫЕ!$F$1)=MONTH(ДАННЫЕ!$B230),1,0),0)</f>
        <v>0</v>
      </c>
      <c r="B230" s="14">
        <f>IF(ДАННЫЕ!$B230&gt;0,IF(YEAR(ДАННЫЕ!$F$1)=YEAR(ДАННЫЕ!$B230),1,0),0)</f>
        <v>0</v>
      </c>
      <c r="C230" s="14">
        <f>IF(ДАННЫЕ!$CM230&gt;0,IF(YEAR(ДАННЫЕ!$F$1)=YEAR(ДАННЫЕ!$CM230),1,0),0)</f>
        <v>0</v>
      </c>
      <c r="D230" s="14">
        <f>IF(ДАННЫЕ!$CJ230&gt;0,IF(ДАННЫЕ!$CL230&gt;ДАННЫЕ!$F$1,1,IF(ДАННЫЕ!$CL230&gt;0,0,1)),0)</f>
        <v>0</v>
      </c>
      <c r="E230" s="43" t="str">
        <f ca="1">IF(ДАННЫЕ!$F$1&gt;0,IF(ДАННЫЕ!$G230&gt;0,DATEDIF(ДАННЫЕ!$G230,ДАННЫЕ!$F$1,"y"),""),IF(ДАННЫЕ!$G230&gt;0,DATEDIF(ДАННЫЕ!$G230,TODAY(),"y"),""))</f>
        <v/>
      </c>
      <c r="F230" s="43" t="str">
        <f xml:space="preserve"> IF(ДАННЫЕ!$F230="М",IF(E230&gt;=18,IF(E230&lt;60,1,""),""),"")&amp;IF(ДАННЫЕ!$F230="Ж",IF(E230&gt;=18,IF(E230&lt;55,1,""),""),"")</f>
        <v/>
      </c>
      <c r="G230" s="43" t="str">
        <f xml:space="preserve"> IF(ДАННЫЕ!$F230="М",IF(E230&gt;=60,2,""),"")&amp;IF(ДАННЫЕ!$F230="Ж",IF(E230&gt;=55,2,""),"")</f>
        <v/>
      </c>
      <c r="H230" s="43" t="str">
        <f t="shared" ca="1" si="9"/>
        <v/>
      </c>
      <c r="I230" s="43" t="str">
        <f t="shared" ca="1" si="10"/>
        <v>03</v>
      </c>
      <c r="J230" s="28" t="str">
        <f ca="1">ДАННЫЕ!$F230&amp;H230&amp;I230&amp;ДАННЫЕ!$I230&amp;"m"&amp;IF(ДАННЫЕ!$I230&gt;0,IF(ДАННЫЕ!$J230&gt;0,0,1),"")&amp;"f"&amp;IF(ДАННЫЕ!$R230&gt;0,IF(YEAR(ДАННЫЕ!$F$1)=YEAR(ДАННЫЕ!$R230),1,0),0)&amp;"z"&amp;ДАННЫЕ!$R230&amp;"p"&amp;ДАННЫЕ!$S230&amp;"i"&amp;ДАННЫЕ!$T230&amp;"h"&amp;ДАННЫЕ!$K230&amp;"be"&amp;ДАННЫЕ!$BI230&amp;"CD"&amp;IF(ДАННЫЕ!BF230&gt;500,4,IF(ДАННЫЕ!BF230&gt;350,3,IF(ДАННЫЕ!BF230&gt;200,2,IF(ДАННЫЕ!BF230&gt;0,1,0))))&amp;"g"&amp;B230&amp;"d"&amp;H230&amp;"l"&amp;ДАННЫЕ!AT230&amp;"a"&amp;ДАННЫЕ!$V230&amp;"v"&amp;R230&amp;"k"&amp;ДАННЫЕ!$U230&amp;"s"&amp;ДАННЫЕ!$Y230&amp;"t"&amp;ДАННЫЕ!$X230&amp;"b"&amp;IF(ДАННЫЕ!$Q230&gt;1,1,0)&amp;"PP"&amp;ДАННЫЕ!Z230&amp;"c"&amp;S230&amp;"x"&amp;IF(ДАННЫЕ!$BY230&gt;0,IF(YEAR(ДАННЫЕ!$F$1)=YEAR(ДАННЫЕ!$BY230),1,0),0)&amp;"n"&amp;IF(ДАННЫЕ!$BZ230&gt;0,IF(YEAR(ДАННЫЕ!$F$1)=YEAR(ДАННЫЕ!$BZ230),1,0),0)&amp;"u"&amp;D230&amp;"z"&amp;IF(ДАННЫЕ!$CL230&gt;0,IF(YEAR(ДАННЫЕ!$F$1)&gt;YEAR(ДАННЫЕ!$CL230),11,12),0)</f>
        <v>03mf0zpihbeCD0g0dlav0kstb0PPc0x0n0u0z0</v>
      </c>
      <c r="K230" s="28" t="str">
        <f ca="1">ДАННЫЕ!$I230&amp;"x"&amp;B230&amp;"w"&amp;IF(T230+ДАННЫЕ!AD230+ДАННЫЕ!AE230+ДАННЫЕ!AF230+ДАННЫЕ!AG230+ДАННЫЕ!AH230+ДАННЫЕ!$AL230+ДАННЫЕ!AI230+ДАННЫЕ!AJ230+ДАННЫЕ!AK230+ДАННЫЕ!AP230+ДАННЫЕ!AQ230+ДАННЫЕ!AR230+ДАННЫЕ!$AM230+ДАННЫЕ!$AN230+ДАННЫЕ!AS230+ДАННЫЕ!AT230&gt;0,1,0)&amp;IF(OR(T230=2,ДАННЫЕ!AD230=2,ДАННЫЕ!AE230=2,ДАННЫЕ!AF230=2,ДАННЫЕ!AG230=2,ДАННЫЕ!AH230=2,ДАННЫЕ!$AL230=2,ДАННЫЕ!AI230=2,ДАННЫЕ!AJ230=2,ДАННЫЕ!AK230=2,ДАННЫЕ!AP230=2,ДАННЫЕ!AQ230=2,ДАННЫЕ!AR230=2,ДАННЫЕ!$AM230=2,ДАННЫЕ!$AN230=2,ДАННЫЕ!AS230=2,ДАННЫЕ!AT230=2),2,0)&amp;"t"&amp;IF(T230&gt;0,"1"&amp;T230,"00")&amp;"f"&amp;IF(ДАННЫЕ!$AC230,"1"&amp;ДАННЫЕ!$AC230,"00")&amp;"b"&amp;IF(ДАННЫЕ!$AD230,"1"&amp;ДАННЫЕ!$AD230,"00")&amp;"g"&amp;IF(ДАННЫЕ!$AF230,"1"&amp;ДАННЫЕ!$AF230,"00")&amp;"c"&amp;IF(ДАННЫЕ!$AG230,"1"&amp;ДАННЫЕ!$AG230,"00")&amp;"i"&amp;IF(ДАННЫЕ!$AH230,"1"&amp;ДАННЫЕ!$AH230,"00")&amp;"r"&amp;IF(ДАННЫЕ!$AL230,"1"&amp;ДАННЫЕ!$AL230,"00")&amp;"m"&amp;IF(ДАННЫЕ!$AI230,"1"&amp;ДАННЫЕ!$AI230,"00")&amp;"hS"&amp;IF(ДАННЫЕ!$AJ230,"1"&amp;ДАННЫЕ!$AJ230,"00")&amp;"hZ"&amp;IF(ДАННЫЕ!$AK230,"1"&amp;ДАННЫЕ!$AK230,"00")&amp;"p"&amp;IF(ДАННЫЕ!$AP230,"1"&amp;ДАННЫЕ!$AP230,"00")&amp;"k"&amp;IF(ДАННЫЕ!$AQ230,"1"&amp;ДАННЫЕ!$AQ230,"00")&amp;"z"&amp;IF(ДАННЫЕ!$AR230,"1"&amp;ДАННЫЕ!$AR230,"00")&amp;"j"&amp;IF(ДАННЫЕ!$AM230,"1"&amp;ДАННЫЕ!$AM230,"00")&amp;"n"&amp;IF(ДАННЫЕ!$AN230,"1"&amp;ДАННЫЕ!$AN230,"00")&amp;"E"&amp;ДАННЫЕ!BI230&amp;"L"&amp;ДАННЫЕ!AO230&amp;"h"&amp;IF(ДАННЫЕ!$AU230&gt;0,1,0)&amp;"v"&amp;IF(ДАННЫЕ!$AW230&gt;0,1,0)&amp;"a"&amp;IF(ДАННЫЕ!$AS230,"1"&amp;ДАННЫЕ!$AS230,"00")&amp;"s"&amp;IF(ДАННЫЕ!$AT230,"1"&amp;ДАННЫЕ!$AT230,"00")&amp;"u"&amp;IF(ДАННЫЕ!$CJ230&gt;0,1,0)&amp;"y"&amp;B230&amp;"d"&amp;H230&amp;"e"&amp;F230&amp;G230</f>
        <v>x0w00t00f00b00g00c00i00r00m00hS00hZ00p00k00z00j00n00ELh0v0a00s00u0y0de</v>
      </c>
      <c r="L230" s="28" t="str">
        <f ca="1">ДАННЫЕ!$I230&amp;"VN"&amp;IF(ДАННЫЕ!AW230&gt;0,11,10)&amp;"CD"&amp;IF(ДАННЫЕ!BF230&gt;500,16,IF(ДАННЫЕ!BF230&gt;350,15,IF(ДАННЫЕ!BF230&gt;=200,14,IF(ДАННЫЕ!BF230&gt;=100,13,IF(ДАННЫЕ!BF230&gt;=50,12,IF(ДАННЫЕ!BF230&gt;0,11,10))))))&amp;"AR"&amp;IF(ДАННЫЕ!BX230&gt;0,1,0)&amp;"GD"&amp;B230&amp;"VV"&amp;IF(E230&gt;=5,IF(E230&lt;18,1,0),0)</f>
        <v>VN10CD10AR0GD0VV0</v>
      </c>
      <c r="M230" s="28" t="str">
        <f>ДАННЫЕ!$I230&amp;"b"&amp;ДАННЫЕ!$BI230&amp;"r"&amp;ДАННЫЕ!$BJ230&amp;"CD"&amp;IF(ДАННЫЕ!BF230&gt;0,IF(ДАННЫЕ!BF230&lt;200,1,IF(ДАННЫЕ!BF230&lt;350,2,3)),0)&amp;"h"&amp;IF(ДАННЫЕ!$BK230+ДАННЫЕ!$BL230+ДАННЫЕ!$BM230&gt;0,1,0)&amp;"x"&amp;ДАННЫЕ!$BK230&amp;"y"&amp;ДАННЫЕ!$BL230&amp;"z"&amp;ДАННЫЕ!$BM230&amp;"c"&amp;IF(ДАННЫЕ!$BK230+ДАННЫЕ!$BL230+ДАННЫЕ!$BM230=3,1,0)&amp;"a"&amp;IF(ДАННЫЕ!$BQ230+ДАННЫЕ!$BR230&gt;0,1,0)&amp;"d"&amp;ДАННЫЕ!$BQ230&amp;"v"&amp;ДАННЫЕ!$BR230&amp;"p"&amp;ДАННЫЕ!$BS230&amp;"n"&amp;ДАННЫЕ!$BU230&amp;"t"&amp;ДАННЫЕ!$BV230&amp;"o"&amp;ДАННЫЕ!$BT230&amp;"l"&amp;IF(ДАННЫЕ!$BN230&gt;0,1,0)&amp;ДАННЫЕ!$BN230&amp;"g"&amp;ДАННЫЕ!$BO230&amp;"s"&amp;ДАННЫЕ!$BP230&amp;"DZ"&amp;IF(ДАННЫЕ!B230-ДАННЫЕ!G230 &lt; 60,IF(ДАННЫЕ!B230-ДАННЫЕ!G230 &gt;= 0,1,0),0)&amp;"u"&amp;IF(ДАННЫЕ!$CJ230&gt;0,1,0)</f>
        <v>brCD0h0xyzc0a0dvpntol0gsDZ1u0</v>
      </c>
      <c r="N230" s="28" t="str">
        <f ca="1">ДАННЫЕ!$F230&amp;ДАННЫЕ!$I230&amp;"g"&amp;B230&amp;"cf"&amp;D230&amp;"a"&amp;IF(ДАННЫЕ!$BX230&gt;0,1,0)&amp;IF(ДАННЫЕ!$BF230&gt;500,1,IF(ДАННЫЕ!$BF230&gt;350,2,IF(ДАННЫЕ!$BF230&gt;=200,3,IF(ДАННЫЕ!$BF230&gt;=100,4,IF(ДАННЫЕ!$BF230&gt;=50,5,IF(ДАННЫЕ!$BF230&lt;50,6,0))))))&amp;"AR"&amp;IF(DATEDIF(ДАННЫЕ!$BX230,ДАННЫЕ!$F$1,"y")&gt;1,1,0)&amp;"VG"&amp;IF(ДАННЫЕ!$BH230="0",1,0)&amp;"o"&amp;IF(T230+ДАННЫЕ!$AF230+ДАННЫЕ!$AG230+ДАННЫЕ!$AH230+ДАННЫЕ!$AI230+ДАННЫЕ!$AJ230+ДАННЫЕ!$AP230+ДАННЫЕ!$AQ230+ДАННЫЕ!$AR230+ДАННЫЕ!$AU230+ДАННЫЕ!$AW230+ДАННЫЕ!$AS230+ДАННЫЕ!$AT230&gt;0,1,0)&amp;"x"&amp;ДАННЫЕ!$AG230&amp;"p"&amp;IF(ДАННЫЕ!$BY230&gt;0,1,0)&amp;"v"&amp;IF(ДАННЫЕ!$BZ230&gt;0,1,0)&amp;"n"&amp;ДАННЫЕ!$CA230&amp;"t"&amp;ДАННЫЕ!$AY230&amp;"k"&amp;ДАННЫЕ!$CB230&amp;"q"&amp;ДАННЫЕ!$CC230&amp;"w"&amp;ДАННЫЕ!$CD230&amp;"e"&amp;ДАННЫЕ!$CE230&amp;"m"&amp;ДАННЫЕ!$CF230&amp;"c"&amp;ДАННЫЕ!$CG230&amp;"z"&amp;ДАННЫЕ!$CH230&amp;"d"&amp;IF(H230=4,1,0)&amp;"s"&amp;IF(ДАННЫЕ!$J230=1,0,1)&amp;"u"&amp;IF(ДАННЫЕ!$CJ230&gt;0,1,0)</f>
        <v>g0cf0a06AR1VG0o0xp0v0ntkqwemczd0s1u0</v>
      </c>
      <c r="O230" s="28" t="str">
        <f>ДАННЫЕ!$I230&amp;"g"&amp;B230&amp;A230&amp;"f"&amp;P230&amp;"c"&amp;IF(ДАННЫЕ!$U230&gt;0,1,0)&amp;"s"&amp;IF(ДАННЫЕ!$Q230&gt;0,IF(YEAR(ДАННЫЕ!$F$1)=YEAR(ДАННЫЕ!$Q230),IF(MONTH(ДАННЫЕ!$F$1)=MONTH(ДАННЫЕ!$Q230),111,11),1),0)&amp;"i"&amp;IF(ДАННЫЕ!$R230+ДАННЫЕ!$S230+ДАННЫЕ!$T230=0,0,1)&amp;"h"&amp;IF(ДАННЫЕ!$P230&gt;0,1,0)&amp;"p"&amp;IF(ДАННЫЕ!$CI230&gt;0,IF(YEAR(ДАННЫЕ!$F$1)=YEAR(ДАННЫЕ!$CI230),IF(MONTH(ДАННЫЕ!$F$1)=MONTH(ДАННЫЕ!$CI230),111,11),1),0)&amp;"d"&amp;IF(ДАННЫЕ!$CJ230&gt;0,IF(YEAR(ДАННЫЕ!$F$1)=YEAR(ДАННЫЕ!$CJ230),IF(MONTH(ДАННЫЕ!$F$1)=MONTH(ДАННЫЕ!$CJ230),111,11),1),0)&amp;"o"&amp;IF(ДАННЫЕ!$CK230&gt;0,IF(MONTH(ДАННЫЕ!$F$1)=MONTH(ДАННЫЕ!$CK230),111,11),0)&amp;"v"&amp;IF(ДАННЫЕ!$BE230&gt;0,IF(MONTH(ДАННЫЕ!$F$1)=MONTH(ДАННЫЕ!$BE230),111,11),0)</f>
        <v>g00f0c0s0i0h0p0d0o0v0</v>
      </c>
      <c r="P230" s="15">
        <f t="shared" si="11"/>
        <v>0</v>
      </c>
      <c r="Q230" s="15">
        <f>IF(ДАННЫЕ!$F$1&gt;ДАННЫЕ!$N230,IF(YEAR(ДАННЫЕ!$F$1)=YEAR(ДАННЫЕ!M230),1,0),0)</f>
        <v>0</v>
      </c>
      <c r="R230" s="15">
        <f>IF(ДАННЫЕ!$F$1&gt;ДАННЫЕ!$N230,IF(YEAR(ДАННЫЕ!$F$1)=YEAR(ДАННЫЕ!N230),1,0),0)</f>
        <v>0</v>
      </c>
      <c r="S230" s="15">
        <f>IF(ДАННЫЕ!$AA230="2А",1,IF(ДАННЫЕ!$AA230="2Б",2,IF(ДАННЫЕ!$AA230="2В",3,IF(ДАННЫЕ!$AA230=3,4,IF(ДАННЫЕ!$AA230="4А",5,IF(ДАННЫЕ!$AA230="4Б",6,IF(ДАННЫЕ!$AA230="4В",7,IF(ДАННЫЕ!$AA230=5,8,0))))))))</f>
        <v>0</v>
      </c>
      <c r="T230" s="15">
        <f>IF(OR(ДАННЫЕ!$AC230=2,ДАННЫЕ!$AD230=2,ДАННЫЕ!$AE230=2),2,IF(OR(ДАННЫЕ!$AC230=1,ДАННЫЕ!$AD230=1,ДАННЫЕ!$AE230=1),1,0))</f>
        <v>0</v>
      </c>
    </row>
    <row r="231" spans="1:20" ht="15" customHeight="1" x14ac:dyDescent="0.2">
      <c r="A231" s="78">
        <f>IF(B231&gt;0,IF(MONTH(ДАННЫЕ!$F$1)=MONTH(ДАННЫЕ!$B231),1,0),0)</f>
        <v>0</v>
      </c>
      <c r="B231" s="14">
        <f>IF(ДАННЫЕ!$B231&gt;0,IF(YEAR(ДАННЫЕ!$F$1)=YEAR(ДАННЫЕ!$B231),1,0),0)</f>
        <v>0</v>
      </c>
      <c r="C231" s="14">
        <f>IF(ДАННЫЕ!$CM231&gt;0,IF(YEAR(ДАННЫЕ!$F$1)=YEAR(ДАННЫЕ!$CM231),1,0),0)</f>
        <v>0</v>
      </c>
      <c r="D231" s="14">
        <f>IF(ДАННЫЕ!$CJ231&gt;0,IF(ДАННЫЕ!$CL231&gt;ДАННЫЕ!$F$1,1,IF(ДАННЫЕ!$CL231&gt;0,0,1)),0)</f>
        <v>0</v>
      </c>
      <c r="E231" s="43" t="str">
        <f ca="1">IF(ДАННЫЕ!$F$1&gt;0,IF(ДАННЫЕ!$G231&gt;0,DATEDIF(ДАННЫЕ!$G231,ДАННЫЕ!$F$1,"y"),""),IF(ДАННЫЕ!$G231&gt;0,DATEDIF(ДАННЫЕ!$G231,TODAY(),"y"),""))</f>
        <v/>
      </c>
      <c r="F231" s="43" t="str">
        <f xml:space="preserve"> IF(ДАННЫЕ!$F231="М",IF(E231&gt;=18,IF(E231&lt;60,1,""),""),"")&amp;IF(ДАННЫЕ!$F231="Ж",IF(E231&gt;=18,IF(E231&lt;55,1,""),""),"")</f>
        <v/>
      </c>
      <c r="G231" s="43" t="str">
        <f xml:space="preserve"> IF(ДАННЫЕ!$F231="М",IF(E231&gt;=60,2,""),"")&amp;IF(ДАННЫЕ!$F231="Ж",IF(E231&gt;=55,2,""),"")</f>
        <v/>
      </c>
      <c r="H231" s="43" t="str">
        <f t="shared" ca="1" si="9"/>
        <v/>
      </c>
      <c r="I231" s="43" t="str">
        <f t="shared" ca="1" si="10"/>
        <v>03</v>
      </c>
      <c r="J231" s="28" t="str">
        <f ca="1">ДАННЫЕ!$F231&amp;H231&amp;I231&amp;ДАННЫЕ!$I231&amp;"m"&amp;IF(ДАННЫЕ!$I231&gt;0,IF(ДАННЫЕ!$J231&gt;0,0,1),"")&amp;"f"&amp;IF(ДАННЫЕ!$R231&gt;0,IF(YEAR(ДАННЫЕ!$F$1)=YEAR(ДАННЫЕ!$R231),1,0),0)&amp;"z"&amp;ДАННЫЕ!$R231&amp;"p"&amp;ДАННЫЕ!$S231&amp;"i"&amp;ДАННЫЕ!$T231&amp;"h"&amp;ДАННЫЕ!$K231&amp;"be"&amp;ДАННЫЕ!$BI231&amp;"CD"&amp;IF(ДАННЫЕ!BF231&gt;500,4,IF(ДАННЫЕ!BF231&gt;350,3,IF(ДАННЫЕ!BF231&gt;200,2,IF(ДАННЫЕ!BF231&gt;0,1,0))))&amp;"g"&amp;B231&amp;"d"&amp;H231&amp;"l"&amp;ДАННЫЕ!AT231&amp;"a"&amp;ДАННЫЕ!$V231&amp;"v"&amp;R231&amp;"k"&amp;ДАННЫЕ!$U231&amp;"s"&amp;ДАННЫЕ!$Y231&amp;"t"&amp;ДАННЫЕ!$X231&amp;"b"&amp;IF(ДАННЫЕ!$Q231&gt;1,1,0)&amp;"PP"&amp;ДАННЫЕ!Z231&amp;"c"&amp;S231&amp;"x"&amp;IF(ДАННЫЕ!$BY231&gt;0,IF(YEAR(ДАННЫЕ!$F$1)=YEAR(ДАННЫЕ!$BY231),1,0),0)&amp;"n"&amp;IF(ДАННЫЕ!$BZ231&gt;0,IF(YEAR(ДАННЫЕ!$F$1)=YEAR(ДАННЫЕ!$BZ231),1,0),0)&amp;"u"&amp;D231&amp;"z"&amp;IF(ДАННЫЕ!$CL231&gt;0,IF(YEAR(ДАННЫЕ!$F$1)&gt;YEAR(ДАННЫЕ!$CL231),11,12),0)</f>
        <v>03mf0zpihbeCD0g0dlav0kstb0PPc0x0n0u0z0</v>
      </c>
      <c r="K231" s="28" t="str">
        <f ca="1">ДАННЫЕ!$I231&amp;"x"&amp;B231&amp;"w"&amp;IF(T231+ДАННЫЕ!AD231+ДАННЫЕ!AE231+ДАННЫЕ!AF231+ДАННЫЕ!AG231+ДАННЫЕ!AH231+ДАННЫЕ!$AL231+ДАННЫЕ!AI231+ДАННЫЕ!AJ231+ДАННЫЕ!AK231+ДАННЫЕ!AP231+ДАННЫЕ!AQ231+ДАННЫЕ!AR231+ДАННЫЕ!$AM231+ДАННЫЕ!$AN231+ДАННЫЕ!AS231+ДАННЫЕ!AT231&gt;0,1,0)&amp;IF(OR(T231=2,ДАННЫЕ!AD231=2,ДАННЫЕ!AE231=2,ДАННЫЕ!AF231=2,ДАННЫЕ!AG231=2,ДАННЫЕ!AH231=2,ДАННЫЕ!$AL231=2,ДАННЫЕ!AI231=2,ДАННЫЕ!AJ231=2,ДАННЫЕ!AK231=2,ДАННЫЕ!AP231=2,ДАННЫЕ!AQ231=2,ДАННЫЕ!AR231=2,ДАННЫЕ!$AM231=2,ДАННЫЕ!$AN231=2,ДАННЫЕ!AS231=2,ДАННЫЕ!AT231=2),2,0)&amp;"t"&amp;IF(T231&gt;0,"1"&amp;T231,"00")&amp;"f"&amp;IF(ДАННЫЕ!$AC231,"1"&amp;ДАННЫЕ!$AC231,"00")&amp;"b"&amp;IF(ДАННЫЕ!$AD231,"1"&amp;ДАННЫЕ!$AD231,"00")&amp;"g"&amp;IF(ДАННЫЕ!$AF231,"1"&amp;ДАННЫЕ!$AF231,"00")&amp;"c"&amp;IF(ДАННЫЕ!$AG231,"1"&amp;ДАННЫЕ!$AG231,"00")&amp;"i"&amp;IF(ДАННЫЕ!$AH231,"1"&amp;ДАННЫЕ!$AH231,"00")&amp;"r"&amp;IF(ДАННЫЕ!$AL231,"1"&amp;ДАННЫЕ!$AL231,"00")&amp;"m"&amp;IF(ДАННЫЕ!$AI231,"1"&amp;ДАННЫЕ!$AI231,"00")&amp;"hS"&amp;IF(ДАННЫЕ!$AJ231,"1"&amp;ДАННЫЕ!$AJ231,"00")&amp;"hZ"&amp;IF(ДАННЫЕ!$AK231,"1"&amp;ДАННЫЕ!$AK231,"00")&amp;"p"&amp;IF(ДАННЫЕ!$AP231,"1"&amp;ДАННЫЕ!$AP231,"00")&amp;"k"&amp;IF(ДАННЫЕ!$AQ231,"1"&amp;ДАННЫЕ!$AQ231,"00")&amp;"z"&amp;IF(ДАННЫЕ!$AR231,"1"&amp;ДАННЫЕ!$AR231,"00")&amp;"j"&amp;IF(ДАННЫЕ!$AM231,"1"&amp;ДАННЫЕ!$AM231,"00")&amp;"n"&amp;IF(ДАННЫЕ!$AN231,"1"&amp;ДАННЫЕ!$AN231,"00")&amp;"E"&amp;ДАННЫЕ!BI231&amp;"L"&amp;ДАННЫЕ!AO231&amp;"h"&amp;IF(ДАННЫЕ!$AU231&gt;0,1,0)&amp;"v"&amp;IF(ДАННЫЕ!$AW231&gt;0,1,0)&amp;"a"&amp;IF(ДАННЫЕ!$AS231,"1"&amp;ДАННЫЕ!$AS231,"00")&amp;"s"&amp;IF(ДАННЫЕ!$AT231,"1"&amp;ДАННЫЕ!$AT231,"00")&amp;"u"&amp;IF(ДАННЫЕ!$CJ231&gt;0,1,0)&amp;"y"&amp;B231&amp;"d"&amp;H231&amp;"e"&amp;F231&amp;G231</f>
        <v>x0w00t00f00b00g00c00i00r00m00hS00hZ00p00k00z00j00n00ELh0v0a00s00u0y0de</v>
      </c>
      <c r="L231" s="28" t="str">
        <f ca="1">ДАННЫЕ!$I231&amp;"VN"&amp;IF(ДАННЫЕ!AW231&gt;0,11,10)&amp;"CD"&amp;IF(ДАННЫЕ!BF231&gt;500,16,IF(ДАННЫЕ!BF231&gt;350,15,IF(ДАННЫЕ!BF231&gt;=200,14,IF(ДАННЫЕ!BF231&gt;=100,13,IF(ДАННЫЕ!BF231&gt;=50,12,IF(ДАННЫЕ!BF231&gt;0,11,10))))))&amp;"AR"&amp;IF(ДАННЫЕ!BX231&gt;0,1,0)&amp;"GD"&amp;B231&amp;"VV"&amp;IF(E231&gt;=5,IF(E231&lt;18,1,0),0)</f>
        <v>VN10CD10AR0GD0VV0</v>
      </c>
      <c r="M231" s="28" t="str">
        <f>ДАННЫЕ!$I231&amp;"b"&amp;ДАННЫЕ!$BI231&amp;"r"&amp;ДАННЫЕ!$BJ231&amp;"CD"&amp;IF(ДАННЫЕ!BF231&gt;0,IF(ДАННЫЕ!BF231&lt;200,1,IF(ДАННЫЕ!BF231&lt;350,2,3)),0)&amp;"h"&amp;IF(ДАННЫЕ!$BK231+ДАННЫЕ!$BL231+ДАННЫЕ!$BM231&gt;0,1,0)&amp;"x"&amp;ДАННЫЕ!$BK231&amp;"y"&amp;ДАННЫЕ!$BL231&amp;"z"&amp;ДАННЫЕ!$BM231&amp;"c"&amp;IF(ДАННЫЕ!$BK231+ДАННЫЕ!$BL231+ДАННЫЕ!$BM231=3,1,0)&amp;"a"&amp;IF(ДАННЫЕ!$BQ231+ДАННЫЕ!$BR231&gt;0,1,0)&amp;"d"&amp;ДАННЫЕ!$BQ231&amp;"v"&amp;ДАННЫЕ!$BR231&amp;"p"&amp;ДАННЫЕ!$BS231&amp;"n"&amp;ДАННЫЕ!$BU231&amp;"t"&amp;ДАННЫЕ!$BV231&amp;"o"&amp;ДАННЫЕ!$BT231&amp;"l"&amp;IF(ДАННЫЕ!$BN231&gt;0,1,0)&amp;ДАННЫЕ!$BN231&amp;"g"&amp;ДАННЫЕ!$BO231&amp;"s"&amp;ДАННЫЕ!$BP231&amp;"DZ"&amp;IF(ДАННЫЕ!B231-ДАННЫЕ!G231 &lt; 60,IF(ДАННЫЕ!B231-ДАННЫЕ!G231 &gt;= 0,1,0),0)&amp;"u"&amp;IF(ДАННЫЕ!$CJ231&gt;0,1,0)</f>
        <v>brCD0h0xyzc0a0dvpntol0gsDZ1u0</v>
      </c>
      <c r="N231" s="28" t="str">
        <f ca="1">ДАННЫЕ!$F231&amp;ДАННЫЕ!$I231&amp;"g"&amp;B231&amp;"cf"&amp;D231&amp;"a"&amp;IF(ДАННЫЕ!$BX231&gt;0,1,0)&amp;IF(ДАННЫЕ!$BF231&gt;500,1,IF(ДАННЫЕ!$BF231&gt;350,2,IF(ДАННЫЕ!$BF231&gt;=200,3,IF(ДАННЫЕ!$BF231&gt;=100,4,IF(ДАННЫЕ!$BF231&gt;=50,5,IF(ДАННЫЕ!$BF231&lt;50,6,0))))))&amp;"AR"&amp;IF(DATEDIF(ДАННЫЕ!$BX231,ДАННЫЕ!$F$1,"y")&gt;1,1,0)&amp;"VG"&amp;IF(ДАННЫЕ!$BH231="0",1,0)&amp;"o"&amp;IF(T231+ДАННЫЕ!$AF231+ДАННЫЕ!$AG231+ДАННЫЕ!$AH231+ДАННЫЕ!$AI231+ДАННЫЕ!$AJ231+ДАННЫЕ!$AP231+ДАННЫЕ!$AQ231+ДАННЫЕ!$AR231+ДАННЫЕ!$AU231+ДАННЫЕ!$AW231+ДАННЫЕ!$AS231+ДАННЫЕ!$AT231&gt;0,1,0)&amp;"x"&amp;ДАННЫЕ!$AG231&amp;"p"&amp;IF(ДАННЫЕ!$BY231&gt;0,1,0)&amp;"v"&amp;IF(ДАННЫЕ!$BZ231&gt;0,1,0)&amp;"n"&amp;ДАННЫЕ!$CA231&amp;"t"&amp;ДАННЫЕ!$AY231&amp;"k"&amp;ДАННЫЕ!$CB231&amp;"q"&amp;ДАННЫЕ!$CC231&amp;"w"&amp;ДАННЫЕ!$CD231&amp;"e"&amp;ДАННЫЕ!$CE231&amp;"m"&amp;ДАННЫЕ!$CF231&amp;"c"&amp;ДАННЫЕ!$CG231&amp;"z"&amp;ДАННЫЕ!$CH231&amp;"d"&amp;IF(H231=4,1,0)&amp;"s"&amp;IF(ДАННЫЕ!$J231=1,0,1)&amp;"u"&amp;IF(ДАННЫЕ!$CJ231&gt;0,1,0)</f>
        <v>g0cf0a06AR1VG0o0xp0v0ntkqwemczd0s1u0</v>
      </c>
      <c r="O231" s="28" t="str">
        <f>ДАННЫЕ!$I231&amp;"g"&amp;B231&amp;A231&amp;"f"&amp;P231&amp;"c"&amp;IF(ДАННЫЕ!$U231&gt;0,1,0)&amp;"s"&amp;IF(ДАННЫЕ!$Q231&gt;0,IF(YEAR(ДАННЫЕ!$F$1)=YEAR(ДАННЫЕ!$Q231),IF(MONTH(ДАННЫЕ!$F$1)=MONTH(ДАННЫЕ!$Q231),111,11),1),0)&amp;"i"&amp;IF(ДАННЫЕ!$R231+ДАННЫЕ!$S231+ДАННЫЕ!$T231=0,0,1)&amp;"h"&amp;IF(ДАННЫЕ!$P231&gt;0,1,0)&amp;"p"&amp;IF(ДАННЫЕ!$CI231&gt;0,IF(YEAR(ДАННЫЕ!$F$1)=YEAR(ДАННЫЕ!$CI231),IF(MONTH(ДАННЫЕ!$F$1)=MONTH(ДАННЫЕ!$CI231),111,11),1),0)&amp;"d"&amp;IF(ДАННЫЕ!$CJ231&gt;0,IF(YEAR(ДАННЫЕ!$F$1)=YEAR(ДАННЫЕ!$CJ231),IF(MONTH(ДАННЫЕ!$F$1)=MONTH(ДАННЫЕ!$CJ231),111,11),1),0)&amp;"o"&amp;IF(ДАННЫЕ!$CK231&gt;0,IF(MONTH(ДАННЫЕ!$F$1)=MONTH(ДАННЫЕ!$CK231),111,11),0)&amp;"v"&amp;IF(ДАННЫЕ!$BE231&gt;0,IF(MONTH(ДАННЫЕ!$F$1)=MONTH(ДАННЫЕ!$BE231),111,11),0)</f>
        <v>g00f0c0s0i0h0p0d0o0v0</v>
      </c>
      <c r="P231" s="15">
        <f t="shared" si="11"/>
        <v>0</v>
      </c>
      <c r="Q231" s="15">
        <f>IF(ДАННЫЕ!$F$1&gt;ДАННЫЕ!$N231,IF(YEAR(ДАННЫЕ!$F$1)=YEAR(ДАННЫЕ!M231),1,0),0)</f>
        <v>0</v>
      </c>
      <c r="R231" s="15">
        <f>IF(ДАННЫЕ!$F$1&gt;ДАННЫЕ!$N231,IF(YEAR(ДАННЫЕ!$F$1)=YEAR(ДАННЫЕ!N231),1,0),0)</f>
        <v>0</v>
      </c>
      <c r="S231" s="15">
        <f>IF(ДАННЫЕ!$AA231="2А",1,IF(ДАННЫЕ!$AA231="2Б",2,IF(ДАННЫЕ!$AA231="2В",3,IF(ДАННЫЕ!$AA231=3,4,IF(ДАННЫЕ!$AA231="4А",5,IF(ДАННЫЕ!$AA231="4Б",6,IF(ДАННЫЕ!$AA231="4В",7,IF(ДАННЫЕ!$AA231=5,8,0))))))))</f>
        <v>0</v>
      </c>
      <c r="T231" s="15">
        <f>IF(OR(ДАННЫЕ!$AC231=2,ДАННЫЕ!$AD231=2,ДАННЫЕ!$AE231=2),2,IF(OR(ДАННЫЕ!$AC231=1,ДАННЫЕ!$AD231=1,ДАННЫЕ!$AE231=1),1,0))</f>
        <v>0</v>
      </c>
    </row>
    <row r="232" spans="1:20" ht="15" customHeight="1" x14ac:dyDescent="0.2">
      <c r="A232" s="78">
        <f>IF(B232&gt;0,IF(MONTH(ДАННЫЕ!$F$1)=MONTH(ДАННЫЕ!$B232),1,0),0)</f>
        <v>0</v>
      </c>
      <c r="B232" s="14">
        <f>IF(ДАННЫЕ!$B232&gt;0,IF(YEAR(ДАННЫЕ!$F$1)=YEAR(ДАННЫЕ!$B232),1,0),0)</f>
        <v>0</v>
      </c>
      <c r="C232" s="14">
        <f>IF(ДАННЫЕ!$CM232&gt;0,IF(YEAR(ДАННЫЕ!$F$1)=YEAR(ДАННЫЕ!$CM232),1,0),0)</f>
        <v>0</v>
      </c>
      <c r="D232" s="14">
        <f>IF(ДАННЫЕ!$CJ232&gt;0,IF(ДАННЫЕ!$CL232&gt;ДАННЫЕ!$F$1,1,IF(ДАННЫЕ!$CL232&gt;0,0,1)),0)</f>
        <v>0</v>
      </c>
      <c r="E232" s="43" t="str">
        <f ca="1">IF(ДАННЫЕ!$F$1&gt;0,IF(ДАННЫЕ!$G232&gt;0,DATEDIF(ДАННЫЕ!$G232,ДАННЫЕ!$F$1,"y"),""),IF(ДАННЫЕ!$G232&gt;0,DATEDIF(ДАННЫЕ!$G232,TODAY(),"y"),""))</f>
        <v/>
      </c>
      <c r="F232" s="43" t="str">
        <f xml:space="preserve"> IF(ДАННЫЕ!$F232="М",IF(E232&gt;=18,IF(E232&lt;60,1,""),""),"")&amp;IF(ДАННЫЕ!$F232="Ж",IF(E232&gt;=18,IF(E232&lt;55,1,""),""),"")</f>
        <v/>
      </c>
      <c r="G232" s="43" t="str">
        <f xml:space="preserve"> IF(ДАННЫЕ!$F232="М",IF(E232&gt;=60,2,""),"")&amp;IF(ДАННЫЕ!$F232="Ж",IF(E232&gt;=55,2,""),"")</f>
        <v/>
      </c>
      <c r="H232" s="43" t="str">
        <f t="shared" ca="1" si="9"/>
        <v/>
      </c>
      <c r="I232" s="43" t="str">
        <f t="shared" ca="1" si="10"/>
        <v>03</v>
      </c>
      <c r="J232" s="28" t="str">
        <f ca="1">ДАННЫЕ!$F232&amp;H232&amp;I232&amp;ДАННЫЕ!$I232&amp;"m"&amp;IF(ДАННЫЕ!$I232&gt;0,IF(ДАННЫЕ!$J232&gt;0,0,1),"")&amp;"f"&amp;IF(ДАННЫЕ!$R232&gt;0,IF(YEAR(ДАННЫЕ!$F$1)=YEAR(ДАННЫЕ!$R232),1,0),0)&amp;"z"&amp;ДАННЫЕ!$R232&amp;"p"&amp;ДАННЫЕ!$S232&amp;"i"&amp;ДАННЫЕ!$T232&amp;"h"&amp;ДАННЫЕ!$K232&amp;"be"&amp;ДАННЫЕ!$BI232&amp;"CD"&amp;IF(ДАННЫЕ!BF232&gt;500,4,IF(ДАННЫЕ!BF232&gt;350,3,IF(ДАННЫЕ!BF232&gt;200,2,IF(ДАННЫЕ!BF232&gt;0,1,0))))&amp;"g"&amp;B232&amp;"d"&amp;H232&amp;"l"&amp;ДАННЫЕ!AT232&amp;"a"&amp;ДАННЫЕ!$V232&amp;"v"&amp;R232&amp;"k"&amp;ДАННЫЕ!$U232&amp;"s"&amp;ДАННЫЕ!$Y232&amp;"t"&amp;ДАННЫЕ!$X232&amp;"b"&amp;IF(ДАННЫЕ!$Q232&gt;1,1,0)&amp;"PP"&amp;ДАННЫЕ!Z232&amp;"c"&amp;S232&amp;"x"&amp;IF(ДАННЫЕ!$BY232&gt;0,IF(YEAR(ДАННЫЕ!$F$1)=YEAR(ДАННЫЕ!$BY232),1,0),0)&amp;"n"&amp;IF(ДАННЫЕ!$BZ232&gt;0,IF(YEAR(ДАННЫЕ!$F$1)=YEAR(ДАННЫЕ!$BZ232),1,0),0)&amp;"u"&amp;D232&amp;"z"&amp;IF(ДАННЫЕ!$CL232&gt;0,IF(YEAR(ДАННЫЕ!$F$1)&gt;YEAR(ДАННЫЕ!$CL232),11,12),0)</f>
        <v>03mf0zpihbeCD0g0dlav0kstb0PPc0x0n0u0z0</v>
      </c>
      <c r="K232" s="28" t="str">
        <f ca="1">ДАННЫЕ!$I232&amp;"x"&amp;B232&amp;"w"&amp;IF(T232+ДАННЫЕ!AD232+ДАННЫЕ!AE232+ДАННЫЕ!AF232+ДАННЫЕ!AG232+ДАННЫЕ!AH232+ДАННЫЕ!$AL232+ДАННЫЕ!AI232+ДАННЫЕ!AJ232+ДАННЫЕ!AK232+ДАННЫЕ!AP232+ДАННЫЕ!AQ232+ДАННЫЕ!AR232+ДАННЫЕ!$AM232+ДАННЫЕ!$AN232+ДАННЫЕ!AS232+ДАННЫЕ!AT232&gt;0,1,0)&amp;IF(OR(T232=2,ДАННЫЕ!AD232=2,ДАННЫЕ!AE232=2,ДАННЫЕ!AF232=2,ДАННЫЕ!AG232=2,ДАННЫЕ!AH232=2,ДАННЫЕ!$AL232=2,ДАННЫЕ!AI232=2,ДАННЫЕ!AJ232=2,ДАННЫЕ!AK232=2,ДАННЫЕ!AP232=2,ДАННЫЕ!AQ232=2,ДАННЫЕ!AR232=2,ДАННЫЕ!$AM232=2,ДАННЫЕ!$AN232=2,ДАННЫЕ!AS232=2,ДАННЫЕ!AT232=2),2,0)&amp;"t"&amp;IF(T232&gt;0,"1"&amp;T232,"00")&amp;"f"&amp;IF(ДАННЫЕ!$AC232,"1"&amp;ДАННЫЕ!$AC232,"00")&amp;"b"&amp;IF(ДАННЫЕ!$AD232,"1"&amp;ДАННЫЕ!$AD232,"00")&amp;"g"&amp;IF(ДАННЫЕ!$AF232,"1"&amp;ДАННЫЕ!$AF232,"00")&amp;"c"&amp;IF(ДАННЫЕ!$AG232,"1"&amp;ДАННЫЕ!$AG232,"00")&amp;"i"&amp;IF(ДАННЫЕ!$AH232,"1"&amp;ДАННЫЕ!$AH232,"00")&amp;"r"&amp;IF(ДАННЫЕ!$AL232,"1"&amp;ДАННЫЕ!$AL232,"00")&amp;"m"&amp;IF(ДАННЫЕ!$AI232,"1"&amp;ДАННЫЕ!$AI232,"00")&amp;"hS"&amp;IF(ДАННЫЕ!$AJ232,"1"&amp;ДАННЫЕ!$AJ232,"00")&amp;"hZ"&amp;IF(ДАННЫЕ!$AK232,"1"&amp;ДАННЫЕ!$AK232,"00")&amp;"p"&amp;IF(ДАННЫЕ!$AP232,"1"&amp;ДАННЫЕ!$AP232,"00")&amp;"k"&amp;IF(ДАННЫЕ!$AQ232,"1"&amp;ДАННЫЕ!$AQ232,"00")&amp;"z"&amp;IF(ДАННЫЕ!$AR232,"1"&amp;ДАННЫЕ!$AR232,"00")&amp;"j"&amp;IF(ДАННЫЕ!$AM232,"1"&amp;ДАННЫЕ!$AM232,"00")&amp;"n"&amp;IF(ДАННЫЕ!$AN232,"1"&amp;ДАННЫЕ!$AN232,"00")&amp;"E"&amp;ДАННЫЕ!BI232&amp;"L"&amp;ДАННЫЕ!AO232&amp;"h"&amp;IF(ДАННЫЕ!$AU232&gt;0,1,0)&amp;"v"&amp;IF(ДАННЫЕ!$AW232&gt;0,1,0)&amp;"a"&amp;IF(ДАННЫЕ!$AS232,"1"&amp;ДАННЫЕ!$AS232,"00")&amp;"s"&amp;IF(ДАННЫЕ!$AT232,"1"&amp;ДАННЫЕ!$AT232,"00")&amp;"u"&amp;IF(ДАННЫЕ!$CJ232&gt;0,1,0)&amp;"y"&amp;B232&amp;"d"&amp;H232&amp;"e"&amp;F232&amp;G232</f>
        <v>x0w00t00f00b00g00c00i00r00m00hS00hZ00p00k00z00j00n00ELh0v0a00s00u0y0de</v>
      </c>
      <c r="L232" s="28" t="str">
        <f ca="1">ДАННЫЕ!$I232&amp;"VN"&amp;IF(ДАННЫЕ!AW232&gt;0,11,10)&amp;"CD"&amp;IF(ДАННЫЕ!BF232&gt;500,16,IF(ДАННЫЕ!BF232&gt;350,15,IF(ДАННЫЕ!BF232&gt;=200,14,IF(ДАННЫЕ!BF232&gt;=100,13,IF(ДАННЫЕ!BF232&gt;=50,12,IF(ДАННЫЕ!BF232&gt;0,11,10))))))&amp;"AR"&amp;IF(ДАННЫЕ!BX232&gt;0,1,0)&amp;"GD"&amp;B232&amp;"VV"&amp;IF(E232&gt;=5,IF(E232&lt;18,1,0),0)</f>
        <v>VN10CD10AR0GD0VV0</v>
      </c>
      <c r="M232" s="28" t="str">
        <f>ДАННЫЕ!$I232&amp;"b"&amp;ДАННЫЕ!$BI232&amp;"r"&amp;ДАННЫЕ!$BJ232&amp;"CD"&amp;IF(ДАННЫЕ!BF232&gt;0,IF(ДАННЫЕ!BF232&lt;200,1,IF(ДАННЫЕ!BF232&lt;350,2,3)),0)&amp;"h"&amp;IF(ДАННЫЕ!$BK232+ДАННЫЕ!$BL232+ДАННЫЕ!$BM232&gt;0,1,0)&amp;"x"&amp;ДАННЫЕ!$BK232&amp;"y"&amp;ДАННЫЕ!$BL232&amp;"z"&amp;ДАННЫЕ!$BM232&amp;"c"&amp;IF(ДАННЫЕ!$BK232+ДАННЫЕ!$BL232+ДАННЫЕ!$BM232=3,1,0)&amp;"a"&amp;IF(ДАННЫЕ!$BQ232+ДАННЫЕ!$BR232&gt;0,1,0)&amp;"d"&amp;ДАННЫЕ!$BQ232&amp;"v"&amp;ДАННЫЕ!$BR232&amp;"p"&amp;ДАННЫЕ!$BS232&amp;"n"&amp;ДАННЫЕ!$BU232&amp;"t"&amp;ДАННЫЕ!$BV232&amp;"o"&amp;ДАННЫЕ!$BT232&amp;"l"&amp;IF(ДАННЫЕ!$BN232&gt;0,1,0)&amp;ДАННЫЕ!$BN232&amp;"g"&amp;ДАННЫЕ!$BO232&amp;"s"&amp;ДАННЫЕ!$BP232&amp;"DZ"&amp;IF(ДАННЫЕ!B232-ДАННЫЕ!G232 &lt; 60,IF(ДАННЫЕ!B232-ДАННЫЕ!G232 &gt;= 0,1,0),0)&amp;"u"&amp;IF(ДАННЫЕ!$CJ232&gt;0,1,0)</f>
        <v>brCD0h0xyzc0a0dvpntol0gsDZ1u0</v>
      </c>
      <c r="N232" s="28" t="str">
        <f ca="1">ДАННЫЕ!$F232&amp;ДАННЫЕ!$I232&amp;"g"&amp;B232&amp;"cf"&amp;D232&amp;"a"&amp;IF(ДАННЫЕ!$BX232&gt;0,1,0)&amp;IF(ДАННЫЕ!$BF232&gt;500,1,IF(ДАННЫЕ!$BF232&gt;350,2,IF(ДАННЫЕ!$BF232&gt;=200,3,IF(ДАННЫЕ!$BF232&gt;=100,4,IF(ДАННЫЕ!$BF232&gt;=50,5,IF(ДАННЫЕ!$BF232&lt;50,6,0))))))&amp;"AR"&amp;IF(DATEDIF(ДАННЫЕ!$BX232,ДАННЫЕ!$F$1,"y")&gt;1,1,0)&amp;"VG"&amp;IF(ДАННЫЕ!$BH232="0",1,0)&amp;"o"&amp;IF(T232+ДАННЫЕ!$AF232+ДАННЫЕ!$AG232+ДАННЫЕ!$AH232+ДАННЫЕ!$AI232+ДАННЫЕ!$AJ232+ДАННЫЕ!$AP232+ДАННЫЕ!$AQ232+ДАННЫЕ!$AR232+ДАННЫЕ!$AU232+ДАННЫЕ!$AW232+ДАННЫЕ!$AS232+ДАННЫЕ!$AT232&gt;0,1,0)&amp;"x"&amp;ДАННЫЕ!$AG232&amp;"p"&amp;IF(ДАННЫЕ!$BY232&gt;0,1,0)&amp;"v"&amp;IF(ДАННЫЕ!$BZ232&gt;0,1,0)&amp;"n"&amp;ДАННЫЕ!$CA232&amp;"t"&amp;ДАННЫЕ!$AY232&amp;"k"&amp;ДАННЫЕ!$CB232&amp;"q"&amp;ДАННЫЕ!$CC232&amp;"w"&amp;ДАННЫЕ!$CD232&amp;"e"&amp;ДАННЫЕ!$CE232&amp;"m"&amp;ДАННЫЕ!$CF232&amp;"c"&amp;ДАННЫЕ!$CG232&amp;"z"&amp;ДАННЫЕ!$CH232&amp;"d"&amp;IF(H232=4,1,0)&amp;"s"&amp;IF(ДАННЫЕ!$J232=1,0,1)&amp;"u"&amp;IF(ДАННЫЕ!$CJ232&gt;0,1,0)</f>
        <v>g0cf0a06AR1VG0o0xp0v0ntkqwemczd0s1u0</v>
      </c>
      <c r="O232" s="28" t="str">
        <f>ДАННЫЕ!$I232&amp;"g"&amp;B232&amp;A232&amp;"f"&amp;P232&amp;"c"&amp;IF(ДАННЫЕ!$U232&gt;0,1,0)&amp;"s"&amp;IF(ДАННЫЕ!$Q232&gt;0,IF(YEAR(ДАННЫЕ!$F$1)=YEAR(ДАННЫЕ!$Q232),IF(MONTH(ДАННЫЕ!$F$1)=MONTH(ДАННЫЕ!$Q232),111,11),1),0)&amp;"i"&amp;IF(ДАННЫЕ!$R232+ДАННЫЕ!$S232+ДАННЫЕ!$T232=0,0,1)&amp;"h"&amp;IF(ДАННЫЕ!$P232&gt;0,1,0)&amp;"p"&amp;IF(ДАННЫЕ!$CI232&gt;0,IF(YEAR(ДАННЫЕ!$F$1)=YEAR(ДАННЫЕ!$CI232),IF(MONTH(ДАННЫЕ!$F$1)=MONTH(ДАННЫЕ!$CI232),111,11),1),0)&amp;"d"&amp;IF(ДАННЫЕ!$CJ232&gt;0,IF(YEAR(ДАННЫЕ!$F$1)=YEAR(ДАННЫЕ!$CJ232),IF(MONTH(ДАННЫЕ!$F$1)=MONTH(ДАННЫЕ!$CJ232),111,11),1),0)&amp;"o"&amp;IF(ДАННЫЕ!$CK232&gt;0,IF(MONTH(ДАННЫЕ!$F$1)=MONTH(ДАННЫЕ!$CK232),111,11),0)&amp;"v"&amp;IF(ДАННЫЕ!$BE232&gt;0,IF(MONTH(ДАННЫЕ!$F$1)=MONTH(ДАННЫЕ!$BE232),111,11),0)</f>
        <v>g00f0c0s0i0h0p0d0o0v0</v>
      </c>
      <c r="P232" s="15">
        <f t="shared" si="11"/>
        <v>0</v>
      </c>
      <c r="Q232" s="15">
        <f>IF(ДАННЫЕ!$F$1&gt;ДАННЫЕ!$N232,IF(YEAR(ДАННЫЕ!$F$1)=YEAR(ДАННЫЕ!M232),1,0),0)</f>
        <v>0</v>
      </c>
      <c r="R232" s="15">
        <f>IF(ДАННЫЕ!$F$1&gt;ДАННЫЕ!$N232,IF(YEAR(ДАННЫЕ!$F$1)=YEAR(ДАННЫЕ!N232),1,0),0)</f>
        <v>0</v>
      </c>
      <c r="S232" s="15">
        <f>IF(ДАННЫЕ!$AA232="2А",1,IF(ДАННЫЕ!$AA232="2Б",2,IF(ДАННЫЕ!$AA232="2В",3,IF(ДАННЫЕ!$AA232=3,4,IF(ДАННЫЕ!$AA232="4А",5,IF(ДАННЫЕ!$AA232="4Б",6,IF(ДАННЫЕ!$AA232="4В",7,IF(ДАННЫЕ!$AA232=5,8,0))))))))</f>
        <v>0</v>
      </c>
      <c r="T232" s="15">
        <f>IF(OR(ДАННЫЕ!$AC232=2,ДАННЫЕ!$AD232=2,ДАННЫЕ!$AE232=2),2,IF(OR(ДАННЫЕ!$AC232=1,ДАННЫЕ!$AD232=1,ДАННЫЕ!$AE232=1),1,0))</f>
        <v>0</v>
      </c>
    </row>
    <row r="233" spans="1:20" ht="15" customHeight="1" x14ac:dyDescent="0.2">
      <c r="A233" s="78">
        <f>IF(B233&gt;0,IF(MONTH(ДАННЫЕ!$F$1)=MONTH(ДАННЫЕ!$B233),1,0),0)</f>
        <v>0</v>
      </c>
      <c r="B233" s="14">
        <f>IF(ДАННЫЕ!$B233&gt;0,IF(YEAR(ДАННЫЕ!$F$1)=YEAR(ДАННЫЕ!$B233),1,0),0)</f>
        <v>0</v>
      </c>
      <c r="C233" s="14">
        <f>IF(ДАННЫЕ!$CM233&gt;0,IF(YEAR(ДАННЫЕ!$F$1)=YEAR(ДАННЫЕ!$CM233),1,0),0)</f>
        <v>0</v>
      </c>
      <c r="D233" s="14">
        <f>IF(ДАННЫЕ!$CJ233&gt;0,IF(ДАННЫЕ!$CL233&gt;ДАННЫЕ!$F$1,1,IF(ДАННЫЕ!$CL233&gt;0,0,1)),0)</f>
        <v>0</v>
      </c>
      <c r="E233" s="43" t="str">
        <f ca="1">IF(ДАННЫЕ!$F$1&gt;0,IF(ДАННЫЕ!$G233&gt;0,DATEDIF(ДАННЫЕ!$G233,ДАННЫЕ!$F$1,"y"),""),IF(ДАННЫЕ!$G233&gt;0,DATEDIF(ДАННЫЕ!$G233,TODAY(),"y"),""))</f>
        <v/>
      </c>
      <c r="F233" s="43" t="str">
        <f xml:space="preserve"> IF(ДАННЫЕ!$F233="М",IF(E233&gt;=18,IF(E233&lt;60,1,""),""),"")&amp;IF(ДАННЫЕ!$F233="Ж",IF(E233&gt;=18,IF(E233&lt;55,1,""),""),"")</f>
        <v/>
      </c>
      <c r="G233" s="43" t="str">
        <f xml:space="preserve"> IF(ДАННЫЕ!$F233="М",IF(E233&gt;=60,2,""),"")&amp;IF(ДАННЫЕ!$F233="Ж",IF(E233&gt;=55,2,""),"")</f>
        <v/>
      </c>
      <c r="H233" s="43" t="str">
        <f t="shared" ca="1" si="9"/>
        <v/>
      </c>
      <c r="I233" s="43" t="str">
        <f t="shared" ca="1" si="10"/>
        <v>03</v>
      </c>
      <c r="J233" s="28" t="str">
        <f ca="1">ДАННЫЕ!$F233&amp;H233&amp;I233&amp;ДАННЫЕ!$I233&amp;"m"&amp;IF(ДАННЫЕ!$I233&gt;0,IF(ДАННЫЕ!$J233&gt;0,0,1),"")&amp;"f"&amp;IF(ДАННЫЕ!$R233&gt;0,IF(YEAR(ДАННЫЕ!$F$1)=YEAR(ДАННЫЕ!$R233),1,0),0)&amp;"z"&amp;ДАННЫЕ!$R233&amp;"p"&amp;ДАННЫЕ!$S233&amp;"i"&amp;ДАННЫЕ!$T233&amp;"h"&amp;ДАННЫЕ!$K233&amp;"be"&amp;ДАННЫЕ!$BI233&amp;"CD"&amp;IF(ДАННЫЕ!BF233&gt;500,4,IF(ДАННЫЕ!BF233&gt;350,3,IF(ДАННЫЕ!BF233&gt;200,2,IF(ДАННЫЕ!BF233&gt;0,1,0))))&amp;"g"&amp;B233&amp;"d"&amp;H233&amp;"l"&amp;ДАННЫЕ!AT233&amp;"a"&amp;ДАННЫЕ!$V233&amp;"v"&amp;R233&amp;"k"&amp;ДАННЫЕ!$U233&amp;"s"&amp;ДАННЫЕ!$Y233&amp;"t"&amp;ДАННЫЕ!$X233&amp;"b"&amp;IF(ДАННЫЕ!$Q233&gt;1,1,0)&amp;"PP"&amp;ДАННЫЕ!Z233&amp;"c"&amp;S233&amp;"x"&amp;IF(ДАННЫЕ!$BY233&gt;0,IF(YEAR(ДАННЫЕ!$F$1)=YEAR(ДАННЫЕ!$BY233),1,0),0)&amp;"n"&amp;IF(ДАННЫЕ!$BZ233&gt;0,IF(YEAR(ДАННЫЕ!$F$1)=YEAR(ДАННЫЕ!$BZ233),1,0),0)&amp;"u"&amp;D233&amp;"z"&amp;IF(ДАННЫЕ!$CL233&gt;0,IF(YEAR(ДАННЫЕ!$F$1)&gt;YEAR(ДАННЫЕ!$CL233),11,12),0)</f>
        <v>03mf0zpihbeCD0g0dlav0kstb0PPc0x0n0u0z0</v>
      </c>
      <c r="K233" s="28" t="str">
        <f ca="1">ДАННЫЕ!$I233&amp;"x"&amp;B233&amp;"w"&amp;IF(T233+ДАННЫЕ!AD233+ДАННЫЕ!AE233+ДАННЫЕ!AF233+ДАННЫЕ!AG233+ДАННЫЕ!AH233+ДАННЫЕ!$AL233+ДАННЫЕ!AI233+ДАННЫЕ!AJ233+ДАННЫЕ!AK233+ДАННЫЕ!AP233+ДАННЫЕ!AQ233+ДАННЫЕ!AR233+ДАННЫЕ!$AM233+ДАННЫЕ!$AN233+ДАННЫЕ!AS233+ДАННЫЕ!AT233&gt;0,1,0)&amp;IF(OR(T233=2,ДАННЫЕ!AD233=2,ДАННЫЕ!AE233=2,ДАННЫЕ!AF233=2,ДАННЫЕ!AG233=2,ДАННЫЕ!AH233=2,ДАННЫЕ!$AL233=2,ДАННЫЕ!AI233=2,ДАННЫЕ!AJ233=2,ДАННЫЕ!AK233=2,ДАННЫЕ!AP233=2,ДАННЫЕ!AQ233=2,ДАННЫЕ!AR233=2,ДАННЫЕ!$AM233=2,ДАННЫЕ!$AN233=2,ДАННЫЕ!AS233=2,ДАННЫЕ!AT233=2),2,0)&amp;"t"&amp;IF(T233&gt;0,"1"&amp;T233,"00")&amp;"f"&amp;IF(ДАННЫЕ!$AC233,"1"&amp;ДАННЫЕ!$AC233,"00")&amp;"b"&amp;IF(ДАННЫЕ!$AD233,"1"&amp;ДАННЫЕ!$AD233,"00")&amp;"g"&amp;IF(ДАННЫЕ!$AF233,"1"&amp;ДАННЫЕ!$AF233,"00")&amp;"c"&amp;IF(ДАННЫЕ!$AG233,"1"&amp;ДАННЫЕ!$AG233,"00")&amp;"i"&amp;IF(ДАННЫЕ!$AH233,"1"&amp;ДАННЫЕ!$AH233,"00")&amp;"r"&amp;IF(ДАННЫЕ!$AL233,"1"&amp;ДАННЫЕ!$AL233,"00")&amp;"m"&amp;IF(ДАННЫЕ!$AI233,"1"&amp;ДАННЫЕ!$AI233,"00")&amp;"hS"&amp;IF(ДАННЫЕ!$AJ233,"1"&amp;ДАННЫЕ!$AJ233,"00")&amp;"hZ"&amp;IF(ДАННЫЕ!$AK233,"1"&amp;ДАННЫЕ!$AK233,"00")&amp;"p"&amp;IF(ДАННЫЕ!$AP233,"1"&amp;ДАННЫЕ!$AP233,"00")&amp;"k"&amp;IF(ДАННЫЕ!$AQ233,"1"&amp;ДАННЫЕ!$AQ233,"00")&amp;"z"&amp;IF(ДАННЫЕ!$AR233,"1"&amp;ДАННЫЕ!$AR233,"00")&amp;"j"&amp;IF(ДАННЫЕ!$AM233,"1"&amp;ДАННЫЕ!$AM233,"00")&amp;"n"&amp;IF(ДАННЫЕ!$AN233,"1"&amp;ДАННЫЕ!$AN233,"00")&amp;"E"&amp;ДАННЫЕ!BI233&amp;"L"&amp;ДАННЫЕ!AO233&amp;"h"&amp;IF(ДАННЫЕ!$AU233&gt;0,1,0)&amp;"v"&amp;IF(ДАННЫЕ!$AW233&gt;0,1,0)&amp;"a"&amp;IF(ДАННЫЕ!$AS233,"1"&amp;ДАННЫЕ!$AS233,"00")&amp;"s"&amp;IF(ДАННЫЕ!$AT233,"1"&amp;ДАННЫЕ!$AT233,"00")&amp;"u"&amp;IF(ДАННЫЕ!$CJ233&gt;0,1,0)&amp;"y"&amp;B233&amp;"d"&amp;H233&amp;"e"&amp;F233&amp;G233</f>
        <v>x0w00t00f00b00g00c00i00r00m00hS00hZ00p00k00z00j00n00ELh0v0a00s00u0y0de</v>
      </c>
      <c r="L233" s="28" t="str">
        <f ca="1">ДАННЫЕ!$I233&amp;"VN"&amp;IF(ДАННЫЕ!AW233&gt;0,11,10)&amp;"CD"&amp;IF(ДАННЫЕ!BF233&gt;500,16,IF(ДАННЫЕ!BF233&gt;350,15,IF(ДАННЫЕ!BF233&gt;=200,14,IF(ДАННЫЕ!BF233&gt;=100,13,IF(ДАННЫЕ!BF233&gt;=50,12,IF(ДАННЫЕ!BF233&gt;0,11,10))))))&amp;"AR"&amp;IF(ДАННЫЕ!BX233&gt;0,1,0)&amp;"GD"&amp;B233&amp;"VV"&amp;IF(E233&gt;=5,IF(E233&lt;18,1,0),0)</f>
        <v>VN10CD10AR0GD0VV0</v>
      </c>
      <c r="M233" s="28" t="str">
        <f>ДАННЫЕ!$I233&amp;"b"&amp;ДАННЫЕ!$BI233&amp;"r"&amp;ДАННЫЕ!$BJ233&amp;"CD"&amp;IF(ДАННЫЕ!BF233&gt;0,IF(ДАННЫЕ!BF233&lt;200,1,IF(ДАННЫЕ!BF233&lt;350,2,3)),0)&amp;"h"&amp;IF(ДАННЫЕ!$BK233+ДАННЫЕ!$BL233+ДАННЫЕ!$BM233&gt;0,1,0)&amp;"x"&amp;ДАННЫЕ!$BK233&amp;"y"&amp;ДАННЫЕ!$BL233&amp;"z"&amp;ДАННЫЕ!$BM233&amp;"c"&amp;IF(ДАННЫЕ!$BK233+ДАННЫЕ!$BL233+ДАННЫЕ!$BM233=3,1,0)&amp;"a"&amp;IF(ДАННЫЕ!$BQ233+ДАННЫЕ!$BR233&gt;0,1,0)&amp;"d"&amp;ДАННЫЕ!$BQ233&amp;"v"&amp;ДАННЫЕ!$BR233&amp;"p"&amp;ДАННЫЕ!$BS233&amp;"n"&amp;ДАННЫЕ!$BU233&amp;"t"&amp;ДАННЫЕ!$BV233&amp;"o"&amp;ДАННЫЕ!$BT233&amp;"l"&amp;IF(ДАННЫЕ!$BN233&gt;0,1,0)&amp;ДАННЫЕ!$BN233&amp;"g"&amp;ДАННЫЕ!$BO233&amp;"s"&amp;ДАННЫЕ!$BP233&amp;"DZ"&amp;IF(ДАННЫЕ!B233-ДАННЫЕ!G233 &lt; 60,IF(ДАННЫЕ!B233-ДАННЫЕ!G233 &gt;= 0,1,0),0)&amp;"u"&amp;IF(ДАННЫЕ!$CJ233&gt;0,1,0)</f>
        <v>brCD0h0xyzc0a0dvpntol0gsDZ1u0</v>
      </c>
      <c r="N233" s="28" t="str">
        <f ca="1">ДАННЫЕ!$F233&amp;ДАННЫЕ!$I233&amp;"g"&amp;B233&amp;"cf"&amp;D233&amp;"a"&amp;IF(ДАННЫЕ!$BX233&gt;0,1,0)&amp;IF(ДАННЫЕ!$BF233&gt;500,1,IF(ДАННЫЕ!$BF233&gt;350,2,IF(ДАННЫЕ!$BF233&gt;=200,3,IF(ДАННЫЕ!$BF233&gt;=100,4,IF(ДАННЫЕ!$BF233&gt;=50,5,IF(ДАННЫЕ!$BF233&lt;50,6,0))))))&amp;"AR"&amp;IF(DATEDIF(ДАННЫЕ!$BX233,ДАННЫЕ!$F$1,"y")&gt;1,1,0)&amp;"VG"&amp;IF(ДАННЫЕ!$BH233="0",1,0)&amp;"o"&amp;IF(T233+ДАННЫЕ!$AF233+ДАННЫЕ!$AG233+ДАННЫЕ!$AH233+ДАННЫЕ!$AI233+ДАННЫЕ!$AJ233+ДАННЫЕ!$AP233+ДАННЫЕ!$AQ233+ДАННЫЕ!$AR233+ДАННЫЕ!$AU233+ДАННЫЕ!$AW233+ДАННЫЕ!$AS233+ДАННЫЕ!$AT233&gt;0,1,0)&amp;"x"&amp;ДАННЫЕ!$AG233&amp;"p"&amp;IF(ДАННЫЕ!$BY233&gt;0,1,0)&amp;"v"&amp;IF(ДАННЫЕ!$BZ233&gt;0,1,0)&amp;"n"&amp;ДАННЫЕ!$CA233&amp;"t"&amp;ДАННЫЕ!$AY233&amp;"k"&amp;ДАННЫЕ!$CB233&amp;"q"&amp;ДАННЫЕ!$CC233&amp;"w"&amp;ДАННЫЕ!$CD233&amp;"e"&amp;ДАННЫЕ!$CE233&amp;"m"&amp;ДАННЫЕ!$CF233&amp;"c"&amp;ДАННЫЕ!$CG233&amp;"z"&amp;ДАННЫЕ!$CH233&amp;"d"&amp;IF(H233=4,1,0)&amp;"s"&amp;IF(ДАННЫЕ!$J233=1,0,1)&amp;"u"&amp;IF(ДАННЫЕ!$CJ233&gt;0,1,0)</f>
        <v>g0cf0a06AR1VG0o0xp0v0ntkqwemczd0s1u0</v>
      </c>
      <c r="O233" s="28" t="str">
        <f>ДАННЫЕ!$I233&amp;"g"&amp;B233&amp;A233&amp;"f"&amp;P233&amp;"c"&amp;IF(ДАННЫЕ!$U233&gt;0,1,0)&amp;"s"&amp;IF(ДАННЫЕ!$Q233&gt;0,IF(YEAR(ДАННЫЕ!$F$1)=YEAR(ДАННЫЕ!$Q233),IF(MONTH(ДАННЫЕ!$F$1)=MONTH(ДАННЫЕ!$Q233),111,11),1),0)&amp;"i"&amp;IF(ДАННЫЕ!$R233+ДАННЫЕ!$S233+ДАННЫЕ!$T233=0,0,1)&amp;"h"&amp;IF(ДАННЫЕ!$P233&gt;0,1,0)&amp;"p"&amp;IF(ДАННЫЕ!$CI233&gt;0,IF(YEAR(ДАННЫЕ!$F$1)=YEAR(ДАННЫЕ!$CI233),IF(MONTH(ДАННЫЕ!$F$1)=MONTH(ДАННЫЕ!$CI233),111,11),1),0)&amp;"d"&amp;IF(ДАННЫЕ!$CJ233&gt;0,IF(YEAR(ДАННЫЕ!$F$1)=YEAR(ДАННЫЕ!$CJ233),IF(MONTH(ДАННЫЕ!$F$1)=MONTH(ДАННЫЕ!$CJ233),111,11),1),0)&amp;"o"&amp;IF(ДАННЫЕ!$CK233&gt;0,IF(MONTH(ДАННЫЕ!$F$1)=MONTH(ДАННЫЕ!$CK233),111,11),0)&amp;"v"&amp;IF(ДАННЫЕ!$BE233&gt;0,IF(MONTH(ДАННЫЕ!$F$1)=MONTH(ДАННЫЕ!$BE233),111,11),0)</f>
        <v>g00f0c0s0i0h0p0d0o0v0</v>
      </c>
      <c r="P233" s="15">
        <f t="shared" si="11"/>
        <v>0</v>
      </c>
      <c r="Q233" s="15">
        <f>IF(ДАННЫЕ!$F$1&gt;ДАННЫЕ!$N233,IF(YEAR(ДАННЫЕ!$F$1)=YEAR(ДАННЫЕ!M233),1,0),0)</f>
        <v>0</v>
      </c>
      <c r="R233" s="15">
        <f>IF(ДАННЫЕ!$F$1&gt;ДАННЫЕ!$N233,IF(YEAR(ДАННЫЕ!$F$1)=YEAR(ДАННЫЕ!N233),1,0),0)</f>
        <v>0</v>
      </c>
      <c r="S233" s="15">
        <f>IF(ДАННЫЕ!$AA233="2А",1,IF(ДАННЫЕ!$AA233="2Б",2,IF(ДАННЫЕ!$AA233="2В",3,IF(ДАННЫЕ!$AA233=3,4,IF(ДАННЫЕ!$AA233="4А",5,IF(ДАННЫЕ!$AA233="4Б",6,IF(ДАННЫЕ!$AA233="4В",7,IF(ДАННЫЕ!$AA233=5,8,0))))))))</f>
        <v>0</v>
      </c>
      <c r="T233" s="15">
        <f>IF(OR(ДАННЫЕ!$AC233=2,ДАННЫЕ!$AD233=2,ДАННЫЕ!$AE233=2),2,IF(OR(ДАННЫЕ!$AC233=1,ДАННЫЕ!$AD233=1,ДАННЫЕ!$AE233=1),1,0))</f>
        <v>0</v>
      </c>
    </row>
    <row r="234" spans="1:20" ht="15" customHeight="1" x14ac:dyDescent="0.2">
      <c r="A234" s="78">
        <f>IF(B234&gt;0,IF(MONTH(ДАННЫЕ!$F$1)=MONTH(ДАННЫЕ!$B234),1,0),0)</f>
        <v>0</v>
      </c>
      <c r="B234" s="14">
        <f>IF(ДАННЫЕ!$B234&gt;0,IF(YEAR(ДАННЫЕ!$F$1)=YEAR(ДАННЫЕ!$B234),1,0),0)</f>
        <v>0</v>
      </c>
      <c r="C234" s="14">
        <f>IF(ДАННЫЕ!$CM234&gt;0,IF(YEAR(ДАННЫЕ!$F$1)=YEAR(ДАННЫЕ!$CM234),1,0),0)</f>
        <v>0</v>
      </c>
      <c r="D234" s="14">
        <f>IF(ДАННЫЕ!$CJ234&gt;0,IF(ДАННЫЕ!$CL234&gt;ДАННЫЕ!$F$1,1,IF(ДАННЫЕ!$CL234&gt;0,0,1)),0)</f>
        <v>0</v>
      </c>
      <c r="E234" s="43" t="str">
        <f ca="1">IF(ДАННЫЕ!$F$1&gt;0,IF(ДАННЫЕ!$G234&gt;0,DATEDIF(ДАННЫЕ!$G234,ДАННЫЕ!$F$1,"y"),""),IF(ДАННЫЕ!$G234&gt;0,DATEDIF(ДАННЫЕ!$G234,TODAY(),"y"),""))</f>
        <v/>
      </c>
      <c r="F234" s="43" t="str">
        <f xml:space="preserve"> IF(ДАННЫЕ!$F234="М",IF(E234&gt;=18,IF(E234&lt;60,1,""),""),"")&amp;IF(ДАННЫЕ!$F234="Ж",IF(E234&gt;=18,IF(E234&lt;55,1,""),""),"")</f>
        <v/>
      </c>
      <c r="G234" s="43" t="str">
        <f xml:space="preserve"> IF(ДАННЫЕ!$F234="М",IF(E234&gt;=60,2,""),"")&amp;IF(ДАННЫЕ!$F234="Ж",IF(E234&gt;=55,2,""),"")</f>
        <v/>
      </c>
      <c r="H234" s="43" t="str">
        <f t="shared" ca="1" si="9"/>
        <v/>
      </c>
      <c r="I234" s="43" t="str">
        <f t="shared" ca="1" si="10"/>
        <v>03</v>
      </c>
      <c r="J234" s="28" t="str">
        <f ca="1">ДАННЫЕ!$F234&amp;H234&amp;I234&amp;ДАННЫЕ!$I234&amp;"m"&amp;IF(ДАННЫЕ!$I234&gt;0,IF(ДАННЫЕ!$J234&gt;0,0,1),"")&amp;"f"&amp;IF(ДАННЫЕ!$R234&gt;0,IF(YEAR(ДАННЫЕ!$F$1)=YEAR(ДАННЫЕ!$R234),1,0),0)&amp;"z"&amp;ДАННЫЕ!$R234&amp;"p"&amp;ДАННЫЕ!$S234&amp;"i"&amp;ДАННЫЕ!$T234&amp;"h"&amp;ДАННЫЕ!$K234&amp;"be"&amp;ДАННЫЕ!$BI234&amp;"CD"&amp;IF(ДАННЫЕ!BF234&gt;500,4,IF(ДАННЫЕ!BF234&gt;350,3,IF(ДАННЫЕ!BF234&gt;200,2,IF(ДАННЫЕ!BF234&gt;0,1,0))))&amp;"g"&amp;B234&amp;"d"&amp;H234&amp;"l"&amp;ДАННЫЕ!AT234&amp;"a"&amp;ДАННЫЕ!$V234&amp;"v"&amp;R234&amp;"k"&amp;ДАННЫЕ!$U234&amp;"s"&amp;ДАННЫЕ!$Y234&amp;"t"&amp;ДАННЫЕ!$X234&amp;"b"&amp;IF(ДАННЫЕ!$Q234&gt;1,1,0)&amp;"PP"&amp;ДАННЫЕ!Z234&amp;"c"&amp;S234&amp;"x"&amp;IF(ДАННЫЕ!$BY234&gt;0,IF(YEAR(ДАННЫЕ!$F$1)=YEAR(ДАННЫЕ!$BY234),1,0),0)&amp;"n"&amp;IF(ДАННЫЕ!$BZ234&gt;0,IF(YEAR(ДАННЫЕ!$F$1)=YEAR(ДАННЫЕ!$BZ234),1,0),0)&amp;"u"&amp;D234&amp;"z"&amp;IF(ДАННЫЕ!$CL234&gt;0,IF(YEAR(ДАННЫЕ!$F$1)&gt;YEAR(ДАННЫЕ!$CL234),11,12),0)</f>
        <v>03mf0zpihbeCD0g0dlav0kstb0PPc0x0n0u0z0</v>
      </c>
      <c r="K234" s="28" t="str">
        <f ca="1">ДАННЫЕ!$I234&amp;"x"&amp;B234&amp;"w"&amp;IF(T234+ДАННЫЕ!AD234+ДАННЫЕ!AE234+ДАННЫЕ!AF234+ДАННЫЕ!AG234+ДАННЫЕ!AH234+ДАННЫЕ!$AL234+ДАННЫЕ!AI234+ДАННЫЕ!AJ234+ДАННЫЕ!AK234+ДАННЫЕ!AP234+ДАННЫЕ!AQ234+ДАННЫЕ!AR234+ДАННЫЕ!$AM234+ДАННЫЕ!$AN234+ДАННЫЕ!AS234+ДАННЫЕ!AT234&gt;0,1,0)&amp;IF(OR(T234=2,ДАННЫЕ!AD234=2,ДАННЫЕ!AE234=2,ДАННЫЕ!AF234=2,ДАННЫЕ!AG234=2,ДАННЫЕ!AH234=2,ДАННЫЕ!$AL234=2,ДАННЫЕ!AI234=2,ДАННЫЕ!AJ234=2,ДАННЫЕ!AK234=2,ДАННЫЕ!AP234=2,ДАННЫЕ!AQ234=2,ДАННЫЕ!AR234=2,ДАННЫЕ!$AM234=2,ДАННЫЕ!$AN234=2,ДАННЫЕ!AS234=2,ДАННЫЕ!AT234=2),2,0)&amp;"t"&amp;IF(T234&gt;0,"1"&amp;T234,"00")&amp;"f"&amp;IF(ДАННЫЕ!$AC234,"1"&amp;ДАННЫЕ!$AC234,"00")&amp;"b"&amp;IF(ДАННЫЕ!$AD234,"1"&amp;ДАННЫЕ!$AD234,"00")&amp;"g"&amp;IF(ДАННЫЕ!$AF234,"1"&amp;ДАННЫЕ!$AF234,"00")&amp;"c"&amp;IF(ДАННЫЕ!$AG234,"1"&amp;ДАННЫЕ!$AG234,"00")&amp;"i"&amp;IF(ДАННЫЕ!$AH234,"1"&amp;ДАННЫЕ!$AH234,"00")&amp;"r"&amp;IF(ДАННЫЕ!$AL234,"1"&amp;ДАННЫЕ!$AL234,"00")&amp;"m"&amp;IF(ДАННЫЕ!$AI234,"1"&amp;ДАННЫЕ!$AI234,"00")&amp;"hS"&amp;IF(ДАННЫЕ!$AJ234,"1"&amp;ДАННЫЕ!$AJ234,"00")&amp;"hZ"&amp;IF(ДАННЫЕ!$AK234,"1"&amp;ДАННЫЕ!$AK234,"00")&amp;"p"&amp;IF(ДАННЫЕ!$AP234,"1"&amp;ДАННЫЕ!$AP234,"00")&amp;"k"&amp;IF(ДАННЫЕ!$AQ234,"1"&amp;ДАННЫЕ!$AQ234,"00")&amp;"z"&amp;IF(ДАННЫЕ!$AR234,"1"&amp;ДАННЫЕ!$AR234,"00")&amp;"j"&amp;IF(ДАННЫЕ!$AM234,"1"&amp;ДАННЫЕ!$AM234,"00")&amp;"n"&amp;IF(ДАННЫЕ!$AN234,"1"&amp;ДАННЫЕ!$AN234,"00")&amp;"E"&amp;ДАННЫЕ!BI234&amp;"L"&amp;ДАННЫЕ!AO234&amp;"h"&amp;IF(ДАННЫЕ!$AU234&gt;0,1,0)&amp;"v"&amp;IF(ДАННЫЕ!$AW234&gt;0,1,0)&amp;"a"&amp;IF(ДАННЫЕ!$AS234,"1"&amp;ДАННЫЕ!$AS234,"00")&amp;"s"&amp;IF(ДАННЫЕ!$AT234,"1"&amp;ДАННЫЕ!$AT234,"00")&amp;"u"&amp;IF(ДАННЫЕ!$CJ234&gt;0,1,0)&amp;"y"&amp;B234&amp;"d"&amp;H234&amp;"e"&amp;F234&amp;G234</f>
        <v>x0w00t00f00b00g00c00i00r00m00hS00hZ00p00k00z00j00n00ELh0v0a00s00u0y0de</v>
      </c>
      <c r="L234" s="28" t="str">
        <f ca="1">ДАННЫЕ!$I234&amp;"VN"&amp;IF(ДАННЫЕ!AW234&gt;0,11,10)&amp;"CD"&amp;IF(ДАННЫЕ!BF234&gt;500,16,IF(ДАННЫЕ!BF234&gt;350,15,IF(ДАННЫЕ!BF234&gt;=200,14,IF(ДАННЫЕ!BF234&gt;=100,13,IF(ДАННЫЕ!BF234&gt;=50,12,IF(ДАННЫЕ!BF234&gt;0,11,10))))))&amp;"AR"&amp;IF(ДАННЫЕ!BX234&gt;0,1,0)&amp;"GD"&amp;B234&amp;"VV"&amp;IF(E234&gt;=5,IF(E234&lt;18,1,0),0)</f>
        <v>VN10CD10AR0GD0VV0</v>
      </c>
      <c r="M234" s="28" t="str">
        <f>ДАННЫЕ!$I234&amp;"b"&amp;ДАННЫЕ!$BI234&amp;"r"&amp;ДАННЫЕ!$BJ234&amp;"CD"&amp;IF(ДАННЫЕ!BF234&gt;0,IF(ДАННЫЕ!BF234&lt;200,1,IF(ДАННЫЕ!BF234&lt;350,2,3)),0)&amp;"h"&amp;IF(ДАННЫЕ!$BK234+ДАННЫЕ!$BL234+ДАННЫЕ!$BM234&gt;0,1,0)&amp;"x"&amp;ДАННЫЕ!$BK234&amp;"y"&amp;ДАННЫЕ!$BL234&amp;"z"&amp;ДАННЫЕ!$BM234&amp;"c"&amp;IF(ДАННЫЕ!$BK234+ДАННЫЕ!$BL234+ДАННЫЕ!$BM234=3,1,0)&amp;"a"&amp;IF(ДАННЫЕ!$BQ234+ДАННЫЕ!$BR234&gt;0,1,0)&amp;"d"&amp;ДАННЫЕ!$BQ234&amp;"v"&amp;ДАННЫЕ!$BR234&amp;"p"&amp;ДАННЫЕ!$BS234&amp;"n"&amp;ДАННЫЕ!$BU234&amp;"t"&amp;ДАННЫЕ!$BV234&amp;"o"&amp;ДАННЫЕ!$BT234&amp;"l"&amp;IF(ДАННЫЕ!$BN234&gt;0,1,0)&amp;ДАННЫЕ!$BN234&amp;"g"&amp;ДАННЫЕ!$BO234&amp;"s"&amp;ДАННЫЕ!$BP234&amp;"DZ"&amp;IF(ДАННЫЕ!B234-ДАННЫЕ!G234 &lt; 60,IF(ДАННЫЕ!B234-ДАННЫЕ!G234 &gt;= 0,1,0),0)&amp;"u"&amp;IF(ДАННЫЕ!$CJ234&gt;0,1,0)</f>
        <v>brCD0h0xyzc0a0dvpntol0gsDZ1u0</v>
      </c>
      <c r="N234" s="28" t="str">
        <f ca="1">ДАННЫЕ!$F234&amp;ДАННЫЕ!$I234&amp;"g"&amp;B234&amp;"cf"&amp;D234&amp;"a"&amp;IF(ДАННЫЕ!$BX234&gt;0,1,0)&amp;IF(ДАННЫЕ!$BF234&gt;500,1,IF(ДАННЫЕ!$BF234&gt;350,2,IF(ДАННЫЕ!$BF234&gt;=200,3,IF(ДАННЫЕ!$BF234&gt;=100,4,IF(ДАННЫЕ!$BF234&gt;=50,5,IF(ДАННЫЕ!$BF234&lt;50,6,0))))))&amp;"AR"&amp;IF(DATEDIF(ДАННЫЕ!$BX234,ДАННЫЕ!$F$1,"y")&gt;1,1,0)&amp;"VG"&amp;IF(ДАННЫЕ!$BH234="0",1,0)&amp;"o"&amp;IF(T234+ДАННЫЕ!$AF234+ДАННЫЕ!$AG234+ДАННЫЕ!$AH234+ДАННЫЕ!$AI234+ДАННЫЕ!$AJ234+ДАННЫЕ!$AP234+ДАННЫЕ!$AQ234+ДАННЫЕ!$AR234+ДАННЫЕ!$AU234+ДАННЫЕ!$AW234+ДАННЫЕ!$AS234+ДАННЫЕ!$AT234&gt;0,1,0)&amp;"x"&amp;ДАННЫЕ!$AG234&amp;"p"&amp;IF(ДАННЫЕ!$BY234&gt;0,1,0)&amp;"v"&amp;IF(ДАННЫЕ!$BZ234&gt;0,1,0)&amp;"n"&amp;ДАННЫЕ!$CA234&amp;"t"&amp;ДАННЫЕ!$AY234&amp;"k"&amp;ДАННЫЕ!$CB234&amp;"q"&amp;ДАННЫЕ!$CC234&amp;"w"&amp;ДАННЫЕ!$CD234&amp;"e"&amp;ДАННЫЕ!$CE234&amp;"m"&amp;ДАННЫЕ!$CF234&amp;"c"&amp;ДАННЫЕ!$CG234&amp;"z"&amp;ДАННЫЕ!$CH234&amp;"d"&amp;IF(H234=4,1,0)&amp;"s"&amp;IF(ДАННЫЕ!$J234=1,0,1)&amp;"u"&amp;IF(ДАННЫЕ!$CJ234&gt;0,1,0)</f>
        <v>g0cf0a06AR1VG0o0xp0v0ntkqwemczd0s1u0</v>
      </c>
      <c r="O234" s="28" t="str">
        <f>ДАННЫЕ!$I234&amp;"g"&amp;B234&amp;A234&amp;"f"&amp;P234&amp;"c"&amp;IF(ДАННЫЕ!$U234&gt;0,1,0)&amp;"s"&amp;IF(ДАННЫЕ!$Q234&gt;0,IF(YEAR(ДАННЫЕ!$F$1)=YEAR(ДАННЫЕ!$Q234),IF(MONTH(ДАННЫЕ!$F$1)=MONTH(ДАННЫЕ!$Q234),111,11),1),0)&amp;"i"&amp;IF(ДАННЫЕ!$R234+ДАННЫЕ!$S234+ДАННЫЕ!$T234=0,0,1)&amp;"h"&amp;IF(ДАННЫЕ!$P234&gt;0,1,0)&amp;"p"&amp;IF(ДАННЫЕ!$CI234&gt;0,IF(YEAR(ДАННЫЕ!$F$1)=YEAR(ДАННЫЕ!$CI234),IF(MONTH(ДАННЫЕ!$F$1)=MONTH(ДАННЫЕ!$CI234),111,11),1),0)&amp;"d"&amp;IF(ДАННЫЕ!$CJ234&gt;0,IF(YEAR(ДАННЫЕ!$F$1)=YEAR(ДАННЫЕ!$CJ234),IF(MONTH(ДАННЫЕ!$F$1)=MONTH(ДАННЫЕ!$CJ234),111,11),1),0)&amp;"o"&amp;IF(ДАННЫЕ!$CK234&gt;0,IF(MONTH(ДАННЫЕ!$F$1)=MONTH(ДАННЫЕ!$CK234),111,11),0)&amp;"v"&amp;IF(ДАННЫЕ!$BE234&gt;0,IF(MONTH(ДАННЫЕ!$F$1)=MONTH(ДАННЫЕ!$BE234),111,11),0)</f>
        <v>g00f0c0s0i0h0p0d0o0v0</v>
      </c>
      <c r="P234" s="15">
        <f t="shared" si="11"/>
        <v>0</v>
      </c>
      <c r="Q234" s="15">
        <f>IF(ДАННЫЕ!$F$1&gt;ДАННЫЕ!$N234,IF(YEAR(ДАННЫЕ!$F$1)=YEAR(ДАННЫЕ!M234),1,0),0)</f>
        <v>0</v>
      </c>
      <c r="R234" s="15">
        <f>IF(ДАННЫЕ!$F$1&gt;ДАННЫЕ!$N234,IF(YEAR(ДАННЫЕ!$F$1)=YEAR(ДАННЫЕ!N234),1,0),0)</f>
        <v>0</v>
      </c>
      <c r="S234" s="15">
        <f>IF(ДАННЫЕ!$AA234="2А",1,IF(ДАННЫЕ!$AA234="2Б",2,IF(ДАННЫЕ!$AA234="2В",3,IF(ДАННЫЕ!$AA234=3,4,IF(ДАННЫЕ!$AA234="4А",5,IF(ДАННЫЕ!$AA234="4Б",6,IF(ДАННЫЕ!$AA234="4В",7,IF(ДАННЫЕ!$AA234=5,8,0))))))))</f>
        <v>0</v>
      </c>
      <c r="T234" s="15">
        <f>IF(OR(ДАННЫЕ!$AC234=2,ДАННЫЕ!$AD234=2,ДАННЫЕ!$AE234=2),2,IF(OR(ДАННЫЕ!$AC234=1,ДАННЫЕ!$AD234=1,ДАННЫЕ!$AE234=1),1,0))</f>
        <v>0</v>
      </c>
    </row>
    <row r="235" spans="1:20" ht="15" customHeight="1" x14ac:dyDescent="0.2">
      <c r="A235" s="78">
        <f>IF(B235&gt;0,IF(MONTH(ДАННЫЕ!$F$1)=MONTH(ДАННЫЕ!$B235),1,0),0)</f>
        <v>0</v>
      </c>
      <c r="B235" s="14">
        <f>IF(ДАННЫЕ!$B235&gt;0,IF(YEAR(ДАННЫЕ!$F$1)=YEAR(ДАННЫЕ!$B235),1,0),0)</f>
        <v>0</v>
      </c>
      <c r="C235" s="14">
        <f>IF(ДАННЫЕ!$CM235&gt;0,IF(YEAR(ДАННЫЕ!$F$1)=YEAR(ДАННЫЕ!$CM235),1,0),0)</f>
        <v>0</v>
      </c>
      <c r="D235" s="14">
        <f>IF(ДАННЫЕ!$CJ235&gt;0,IF(ДАННЫЕ!$CL235&gt;ДАННЫЕ!$F$1,1,IF(ДАННЫЕ!$CL235&gt;0,0,1)),0)</f>
        <v>0</v>
      </c>
      <c r="E235" s="43" t="str">
        <f ca="1">IF(ДАННЫЕ!$F$1&gt;0,IF(ДАННЫЕ!$G235&gt;0,DATEDIF(ДАННЫЕ!$G235,ДАННЫЕ!$F$1,"y"),""),IF(ДАННЫЕ!$G235&gt;0,DATEDIF(ДАННЫЕ!$G235,TODAY(),"y"),""))</f>
        <v/>
      </c>
      <c r="F235" s="43" t="str">
        <f xml:space="preserve"> IF(ДАННЫЕ!$F235="М",IF(E235&gt;=18,IF(E235&lt;60,1,""),""),"")&amp;IF(ДАННЫЕ!$F235="Ж",IF(E235&gt;=18,IF(E235&lt;55,1,""),""),"")</f>
        <v/>
      </c>
      <c r="G235" s="43" t="str">
        <f xml:space="preserve"> IF(ДАННЫЕ!$F235="М",IF(E235&gt;=60,2,""),"")&amp;IF(ДАННЫЕ!$F235="Ж",IF(E235&gt;=55,2,""),"")</f>
        <v/>
      </c>
      <c r="H235" s="43" t="str">
        <f t="shared" ca="1" si="9"/>
        <v/>
      </c>
      <c r="I235" s="43" t="str">
        <f t="shared" ca="1" si="10"/>
        <v>03</v>
      </c>
      <c r="J235" s="28" t="str">
        <f ca="1">ДАННЫЕ!$F235&amp;H235&amp;I235&amp;ДАННЫЕ!$I235&amp;"m"&amp;IF(ДАННЫЕ!$I235&gt;0,IF(ДАННЫЕ!$J235&gt;0,0,1),"")&amp;"f"&amp;IF(ДАННЫЕ!$R235&gt;0,IF(YEAR(ДАННЫЕ!$F$1)=YEAR(ДАННЫЕ!$R235),1,0),0)&amp;"z"&amp;ДАННЫЕ!$R235&amp;"p"&amp;ДАННЫЕ!$S235&amp;"i"&amp;ДАННЫЕ!$T235&amp;"h"&amp;ДАННЫЕ!$K235&amp;"be"&amp;ДАННЫЕ!$BI235&amp;"CD"&amp;IF(ДАННЫЕ!BF235&gt;500,4,IF(ДАННЫЕ!BF235&gt;350,3,IF(ДАННЫЕ!BF235&gt;200,2,IF(ДАННЫЕ!BF235&gt;0,1,0))))&amp;"g"&amp;B235&amp;"d"&amp;H235&amp;"l"&amp;ДАННЫЕ!AT235&amp;"a"&amp;ДАННЫЕ!$V235&amp;"v"&amp;R235&amp;"k"&amp;ДАННЫЕ!$U235&amp;"s"&amp;ДАННЫЕ!$Y235&amp;"t"&amp;ДАННЫЕ!$X235&amp;"b"&amp;IF(ДАННЫЕ!$Q235&gt;1,1,0)&amp;"PP"&amp;ДАННЫЕ!Z235&amp;"c"&amp;S235&amp;"x"&amp;IF(ДАННЫЕ!$BY235&gt;0,IF(YEAR(ДАННЫЕ!$F$1)=YEAR(ДАННЫЕ!$BY235),1,0),0)&amp;"n"&amp;IF(ДАННЫЕ!$BZ235&gt;0,IF(YEAR(ДАННЫЕ!$F$1)=YEAR(ДАННЫЕ!$BZ235),1,0),0)&amp;"u"&amp;D235&amp;"z"&amp;IF(ДАННЫЕ!$CL235&gt;0,IF(YEAR(ДАННЫЕ!$F$1)&gt;YEAR(ДАННЫЕ!$CL235),11,12),0)</f>
        <v>03mf0zpihbeCD0g0dlav0kstb0PPc0x0n0u0z0</v>
      </c>
      <c r="K235" s="28" t="str">
        <f ca="1">ДАННЫЕ!$I235&amp;"x"&amp;B235&amp;"w"&amp;IF(T235+ДАННЫЕ!AD235+ДАННЫЕ!AE235+ДАННЫЕ!AF235+ДАННЫЕ!AG235+ДАННЫЕ!AH235+ДАННЫЕ!$AL235+ДАННЫЕ!AI235+ДАННЫЕ!AJ235+ДАННЫЕ!AK235+ДАННЫЕ!AP235+ДАННЫЕ!AQ235+ДАННЫЕ!AR235+ДАННЫЕ!$AM235+ДАННЫЕ!$AN235+ДАННЫЕ!AS235+ДАННЫЕ!AT235&gt;0,1,0)&amp;IF(OR(T235=2,ДАННЫЕ!AD235=2,ДАННЫЕ!AE235=2,ДАННЫЕ!AF235=2,ДАННЫЕ!AG235=2,ДАННЫЕ!AH235=2,ДАННЫЕ!$AL235=2,ДАННЫЕ!AI235=2,ДАННЫЕ!AJ235=2,ДАННЫЕ!AK235=2,ДАННЫЕ!AP235=2,ДАННЫЕ!AQ235=2,ДАННЫЕ!AR235=2,ДАННЫЕ!$AM235=2,ДАННЫЕ!$AN235=2,ДАННЫЕ!AS235=2,ДАННЫЕ!AT235=2),2,0)&amp;"t"&amp;IF(T235&gt;0,"1"&amp;T235,"00")&amp;"f"&amp;IF(ДАННЫЕ!$AC235,"1"&amp;ДАННЫЕ!$AC235,"00")&amp;"b"&amp;IF(ДАННЫЕ!$AD235,"1"&amp;ДАННЫЕ!$AD235,"00")&amp;"g"&amp;IF(ДАННЫЕ!$AF235,"1"&amp;ДАННЫЕ!$AF235,"00")&amp;"c"&amp;IF(ДАННЫЕ!$AG235,"1"&amp;ДАННЫЕ!$AG235,"00")&amp;"i"&amp;IF(ДАННЫЕ!$AH235,"1"&amp;ДАННЫЕ!$AH235,"00")&amp;"r"&amp;IF(ДАННЫЕ!$AL235,"1"&amp;ДАННЫЕ!$AL235,"00")&amp;"m"&amp;IF(ДАННЫЕ!$AI235,"1"&amp;ДАННЫЕ!$AI235,"00")&amp;"hS"&amp;IF(ДАННЫЕ!$AJ235,"1"&amp;ДАННЫЕ!$AJ235,"00")&amp;"hZ"&amp;IF(ДАННЫЕ!$AK235,"1"&amp;ДАННЫЕ!$AK235,"00")&amp;"p"&amp;IF(ДАННЫЕ!$AP235,"1"&amp;ДАННЫЕ!$AP235,"00")&amp;"k"&amp;IF(ДАННЫЕ!$AQ235,"1"&amp;ДАННЫЕ!$AQ235,"00")&amp;"z"&amp;IF(ДАННЫЕ!$AR235,"1"&amp;ДАННЫЕ!$AR235,"00")&amp;"j"&amp;IF(ДАННЫЕ!$AM235,"1"&amp;ДАННЫЕ!$AM235,"00")&amp;"n"&amp;IF(ДАННЫЕ!$AN235,"1"&amp;ДАННЫЕ!$AN235,"00")&amp;"E"&amp;ДАННЫЕ!BI235&amp;"L"&amp;ДАННЫЕ!AO235&amp;"h"&amp;IF(ДАННЫЕ!$AU235&gt;0,1,0)&amp;"v"&amp;IF(ДАННЫЕ!$AW235&gt;0,1,0)&amp;"a"&amp;IF(ДАННЫЕ!$AS235,"1"&amp;ДАННЫЕ!$AS235,"00")&amp;"s"&amp;IF(ДАННЫЕ!$AT235,"1"&amp;ДАННЫЕ!$AT235,"00")&amp;"u"&amp;IF(ДАННЫЕ!$CJ235&gt;0,1,0)&amp;"y"&amp;B235&amp;"d"&amp;H235&amp;"e"&amp;F235&amp;G235</f>
        <v>x0w00t00f00b00g00c00i00r00m00hS00hZ00p00k00z00j00n00ELh0v0a00s00u0y0de</v>
      </c>
      <c r="L235" s="28" t="str">
        <f ca="1">ДАННЫЕ!$I235&amp;"VN"&amp;IF(ДАННЫЕ!AW235&gt;0,11,10)&amp;"CD"&amp;IF(ДАННЫЕ!BF235&gt;500,16,IF(ДАННЫЕ!BF235&gt;350,15,IF(ДАННЫЕ!BF235&gt;=200,14,IF(ДАННЫЕ!BF235&gt;=100,13,IF(ДАННЫЕ!BF235&gt;=50,12,IF(ДАННЫЕ!BF235&gt;0,11,10))))))&amp;"AR"&amp;IF(ДАННЫЕ!BX235&gt;0,1,0)&amp;"GD"&amp;B235&amp;"VV"&amp;IF(E235&gt;=5,IF(E235&lt;18,1,0),0)</f>
        <v>VN10CD10AR0GD0VV0</v>
      </c>
      <c r="M235" s="28" t="str">
        <f>ДАННЫЕ!$I235&amp;"b"&amp;ДАННЫЕ!$BI235&amp;"r"&amp;ДАННЫЕ!$BJ235&amp;"CD"&amp;IF(ДАННЫЕ!BF235&gt;0,IF(ДАННЫЕ!BF235&lt;200,1,IF(ДАННЫЕ!BF235&lt;350,2,3)),0)&amp;"h"&amp;IF(ДАННЫЕ!$BK235+ДАННЫЕ!$BL235+ДАННЫЕ!$BM235&gt;0,1,0)&amp;"x"&amp;ДАННЫЕ!$BK235&amp;"y"&amp;ДАННЫЕ!$BL235&amp;"z"&amp;ДАННЫЕ!$BM235&amp;"c"&amp;IF(ДАННЫЕ!$BK235+ДАННЫЕ!$BL235+ДАННЫЕ!$BM235=3,1,0)&amp;"a"&amp;IF(ДАННЫЕ!$BQ235+ДАННЫЕ!$BR235&gt;0,1,0)&amp;"d"&amp;ДАННЫЕ!$BQ235&amp;"v"&amp;ДАННЫЕ!$BR235&amp;"p"&amp;ДАННЫЕ!$BS235&amp;"n"&amp;ДАННЫЕ!$BU235&amp;"t"&amp;ДАННЫЕ!$BV235&amp;"o"&amp;ДАННЫЕ!$BT235&amp;"l"&amp;IF(ДАННЫЕ!$BN235&gt;0,1,0)&amp;ДАННЫЕ!$BN235&amp;"g"&amp;ДАННЫЕ!$BO235&amp;"s"&amp;ДАННЫЕ!$BP235&amp;"DZ"&amp;IF(ДАННЫЕ!B235-ДАННЫЕ!G235 &lt; 60,IF(ДАННЫЕ!B235-ДАННЫЕ!G235 &gt;= 0,1,0),0)&amp;"u"&amp;IF(ДАННЫЕ!$CJ235&gt;0,1,0)</f>
        <v>brCD0h0xyzc0a0dvpntol0gsDZ1u0</v>
      </c>
      <c r="N235" s="28" t="str">
        <f ca="1">ДАННЫЕ!$F235&amp;ДАННЫЕ!$I235&amp;"g"&amp;B235&amp;"cf"&amp;D235&amp;"a"&amp;IF(ДАННЫЕ!$BX235&gt;0,1,0)&amp;IF(ДАННЫЕ!$BF235&gt;500,1,IF(ДАННЫЕ!$BF235&gt;350,2,IF(ДАННЫЕ!$BF235&gt;=200,3,IF(ДАННЫЕ!$BF235&gt;=100,4,IF(ДАННЫЕ!$BF235&gt;=50,5,IF(ДАННЫЕ!$BF235&lt;50,6,0))))))&amp;"AR"&amp;IF(DATEDIF(ДАННЫЕ!$BX235,ДАННЫЕ!$F$1,"y")&gt;1,1,0)&amp;"VG"&amp;IF(ДАННЫЕ!$BH235="0",1,0)&amp;"o"&amp;IF(T235+ДАННЫЕ!$AF235+ДАННЫЕ!$AG235+ДАННЫЕ!$AH235+ДАННЫЕ!$AI235+ДАННЫЕ!$AJ235+ДАННЫЕ!$AP235+ДАННЫЕ!$AQ235+ДАННЫЕ!$AR235+ДАННЫЕ!$AU235+ДАННЫЕ!$AW235+ДАННЫЕ!$AS235+ДАННЫЕ!$AT235&gt;0,1,0)&amp;"x"&amp;ДАННЫЕ!$AG235&amp;"p"&amp;IF(ДАННЫЕ!$BY235&gt;0,1,0)&amp;"v"&amp;IF(ДАННЫЕ!$BZ235&gt;0,1,0)&amp;"n"&amp;ДАННЫЕ!$CA235&amp;"t"&amp;ДАННЫЕ!$AY235&amp;"k"&amp;ДАННЫЕ!$CB235&amp;"q"&amp;ДАННЫЕ!$CC235&amp;"w"&amp;ДАННЫЕ!$CD235&amp;"e"&amp;ДАННЫЕ!$CE235&amp;"m"&amp;ДАННЫЕ!$CF235&amp;"c"&amp;ДАННЫЕ!$CG235&amp;"z"&amp;ДАННЫЕ!$CH235&amp;"d"&amp;IF(H235=4,1,0)&amp;"s"&amp;IF(ДАННЫЕ!$J235=1,0,1)&amp;"u"&amp;IF(ДАННЫЕ!$CJ235&gt;0,1,0)</f>
        <v>g0cf0a06AR1VG0o0xp0v0ntkqwemczd0s1u0</v>
      </c>
      <c r="O235" s="28" t="str">
        <f>ДАННЫЕ!$I235&amp;"g"&amp;B235&amp;A235&amp;"f"&amp;P235&amp;"c"&amp;IF(ДАННЫЕ!$U235&gt;0,1,0)&amp;"s"&amp;IF(ДАННЫЕ!$Q235&gt;0,IF(YEAR(ДАННЫЕ!$F$1)=YEAR(ДАННЫЕ!$Q235),IF(MONTH(ДАННЫЕ!$F$1)=MONTH(ДАННЫЕ!$Q235),111,11),1),0)&amp;"i"&amp;IF(ДАННЫЕ!$R235+ДАННЫЕ!$S235+ДАННЫЕ!$T235=0,0,1)&amp;"h"&amp;IF(ДАННЫЕ!$P235&gt;0,1,0)&amp;"p"&amp;IF(ДАННЫЕ!$CI235&gt;0,IF(YEAR(ДАННЫЕ!$F$1)=YEAR(ДАННЫЕ!$CI235),IF(MONTH(ДАННЫЕ!$F$1)=MONTH(ДАННЫЕ!$CI235),111,11),1),0)&amp;"d"&amp;IF(ДАННЫЕ!$CJ235&gt;0,IF(YEAR(ДАННЫЕ!$F$1)=YEAR(ДАННЫЕ!$CJ235),IF(MONTH(ДАННЫЕ!$F$1)=MONTH(ДАННЫЕ!$CJ235),111,11),1),0)&amp;"o"&amp;IF(ДАННЫЕ!$CK235&gt;0,IF(MONTH(ДАННЫЕ!$F$1)=MONTH(ДАННЫЕ!$CK235),111,11),0)&amp;"v"&amp;IF(ДАННЫЕ!$BE235&gt;0,IF(MONTH(ДАННЫЕ!$F$1)=MONTH(ДАННЫЕ!$BE235),111,11),0)</f>
        <v>g00f0c0s0i0h0p0d0o0v0</v>
      </c>
      <c r="P235" s="15">
        <f t="shared" si="11"/>
        <v>0</v>
      </c>
      <c r="Q235" s="15">
        <f>IF(ДАННЫЕ!$F$1&gt;ДАННЫЕ!$N235,IF(YEAR(ДАННЫЕ!$F$1)=YEAR(ДАННЫЕ!M235),1,0),0)</f>
        <v>0</v>
      </c>
      <c r="R235" s="15">
        <f>IF(ДАННЫЕ!$F$1&gt;ДАННЫЕ!$N235,IF(YEAR(ДАННЫЕ!$F$1)=YEAR(ДАННЫЕ!N235),1,0),0)</f>
        <v>0</v>
      </c>
      <c r="S235" s="15">
        <f>IF(ДАННЫЕ!$AA235="2А",1,IF(ДАННЫЕ!$AA235="2Б",2,IF(ДАННЫЕ!$AA235="2В",3,IF(ДАННЫЕ!$AA235=3,4,IF(ДАННЫЕ!$AA235="4А",5,IF(ДАННЫЕ!$AA235="4Б",6,IF(ДАННЫЕ!$AA235="4В",7,IF(ДАННЫЕ!$AA235=5,8,0))))))))</f>
        <v>0</v>
      </c>
      <c r="T235" s="15">
        <f>IF(OR(ДАННЫЕ!$AC235=2,ДАННЫЕ!$AD235=2,ДАННЫЕ!$AE235=2),2,IF(OR(ДАННЫЕ!$AC235=1,ДАННЫЕ!$AD235=1,ДАННЫЕ!$AE235=1),1,0))</f>
        <v>0</v>
      </c>
    </row>
    <row r="236" spans="1:20" ht="15" customHeight="1" x14ac:dyDescent="0.2">
      <c r="A236" s="78">
        <f>IF(B236&gt;0,IF(MONTH(ДАННЫЕ!$F$1)=MONTH(ДАННЫЕ!$B236),1,0),0)</f>
        <v>0</v>
      </c>
      <c r="B236" s="14">
        <f>IF(ДАННЫЕ!$B236&gt;0,IF(YEAR(ДАННЫЕ!$F$1)=YEAR(ДАННЫЕ!$B236),1,0),0)</f>
        <v>0</v>
      </c>
      <c r="C236" s="14">
        <f>IF(ДАННЫЕ!$CM236&gt;0,IF(YEAR(ДАННЫЕ!$F$1)=YEAR(ДАННЫЕ!$CM236),1,0),0)</f>
        <v>0</v>
      </c>
      <c r="D236" s="14">
        <f>IF(ДАННЫЕ!$CJ236&gt;0,IF(ДАННЫЕ!$CL236&gt;ДАННЫЕ!$F$1,1,IF(ДАННЫЕ!$CL236&gt;0,0,1)),0)</f>
        <v>0</v>
      </c>
      <c r="E236" s="43" t="str">
        <f ca="1">IF(ДАННЫЕ!$F$1&gt;0,IF(ДАННЫЕ!$G236&gt;0,DATEDIF(ДАННЫЕ!$G236,ДАННЫЕ!$F$1,"y"),""),IF(ДАННЫЕ!$G236&gt;0,DATEDIF(ДАННЫЕ!$G236,TODAY(),"y"),""))</f>
        <v/>
      </c>
      <c r="F236" s="43" t="str">
        <f xml:space="preserve"> IF(ДАННЫЕ!$F236="М",IF(E236&gt;=18,IF(E236&lt;60,1,""),""),"")&amp;IF(ДАННЫЕ!$F236="Ж",IF(E236&gt;=18,IF(E236&lt;55,1,""),""),"")</f>
        <v/>
      </c>
      <c r="G236" s="43" t="str">
        <f xml:space="preserve"> IF(ДАННЫЕ!$F236="М",IF(E236&gt;=60,2,""),"")&amp;IF(ДАННЫЕ!$F236="Ж",IF(E236&gt;=55,2,""),"")</f>
        <v/>
      </c>
      <c r="H236" s="43" t="str">
        <f t="shared" ca="1" si="9"/>
        <v/>
      </c>
      <c r="I236" s="43" t="str">
        <f t="shared" ca="1" si="10"/>
        <v>03</v>
      </c>
      <c r="J236" s="28" t="str">
        <f ca="1">ДАННЫЕ!$F236&amp;H236&amp;I236&amp;ДАННЫЕ!$I236&amp;"m"&amp;IF(ДАННЫЕ!$I236&gt;0,IF(ДАННЫЕ!$J236&gt;0,0,1),"")&amp;"f"&amp;IF(ДАННЫЕ!$R236&gt;0,IF(YEAR(ДАННЫЕ!$F$1)=YEAR(ДАННЫЕ!$R236),1,0),0)&amp;"z"&amp;ДАННЫЕ!$R236&amp;"p"&amp;ДАННЫЕ!$S236&amp;"i"&amp;ДАННЫЕ!$T236&amp;"h"&amp;ДАННЫЕ!$K236&amp;"be"&amp;ДАННЫЕ!$BI236&amp;"CD"&amp;IF(ДАННЫЕ!BF236&gt;500,4,IF(ДАННЫЕ!BF236&gt;350,3,IF(ДАННЫЕ!BF236&gt;200,2,IF(ДАННЫЕ!BF236&gt;0,1,0))))&amp;"g"&amp;B236&amp;"d"&amp;H236&amp;"l"&amp;ДАННЫЕ!AT236&amp;"a"&amp;ДАННЫЕ!$V236&amp;"v"&amp;R236&amp;"k"&amp;ДАННЫЕ!$U236&amp;"s"&amp;ДАННЫЕ!$Y236&amp;"t"&amp;ДАННЫЕ!$X236&amp;"b"&amp;IF(ДАННЫЕ!$Q236&gt;1,1,0)&amp;"PP"&amp;ДАННЫЕ!Z236&amp;"c"&amp;S236&amp;"x"&amp;IF(ДАННЫЕ!$BY236&gt;0,IF(YEAR(ДАННЫЕ!$F$1)=YEAR(ДАННЫЕ!$BY236),1,0),0)&amp;"n"&amp;IF(ДАННЫЕ!$BZ236&gt;0,IF(YEAR(ДАННЫЕ!$F$1)=YEAR(ДАННЫЕ!$BZ236),1,0),0)&amp;"u"&amp;D236&amp;"z"&amp;IF(ДАННЫЕ!$CL236&gt;0,IF(YEAR(ДАННЫЕ!$F$1)&gt;YEAR(ДАННЫЕ!$CL236),11,12),0)</f>
        <v>03mf0zpihbeCD0g0dlav0kstb0PPc0x0n0u0z0</v>
      </c>
      <c r="K236" s="28" t="str">
        <f ca="1">ДАННЫЕ!$I236&amp;"x"&amp;B236&amp;"w"&amp;IF(T236+ДАННЫЕ!AD236+ДАННЫЕ!AE236+ДАННЫЕ!AF236+ДАННЫЕ!AG236+ДАННЫЕ!AH236+ДАННЫЕ!$AL236+ДАННЫЕ!AI236+ДАННЫЕ!AJ236+ДАННЫЕ!AK236+ДАННЫЕ!AP236+ДАННЫЕ!AQ236+ДАННЫЕ!AR236+ДАННЫЕ!$AM236+ДАННЫЕ!$AN236+ДАННЫЕ!AS236+ДАННЫЕ!AT236&gt;0,1,0)&amp;IF(OR(T236=2,ДАННЫЕ!AD236=2,ДАННЫЕ!AE236=2,ДАННЫЕ!AF236=2,ДАННЫЕ!AG236=2,ДАННЫЕ!AH236=2,ДАННЫЕ!$AL236=2,ДАННЫЕ!AI236=2,ДАННЫЕ!AJ236=2,ДАННЫЕ!AK236=2,ДАННЫЕ!AP236=2,ДАННЫЕ!AQ236=2,ДАННЫЕ!AR236=2,ДАННЫЕ!$AM236=2,ДАННЫЕ!$AN236=2,ДАННЫЕ!AS236=2,ДАННЫЕ!AT236=2),2,0)&amp;"t"&amp;IF(T236&gt;0,"1"&amp;T236,"00")&amp;"f"&amp;IF(ДАННЫЕ!$AC236,"1"&amp;ДАННЫЕ!$AC236,"00")&amp;"b"&amp;IF(ДАННЫЕ!$AD236,"1"&amp;ДАННЫЕ!$AD236,"00")&amp;"g"&amp;IF(ДАННЫЕ!$AF236,"1"&amp;ДАННЫЕ!$AF236,"00")&amp;"c"&amp;IF(ДАННЫЕ!$AG236,"1"&amp;ДАННЫЕ!$AG236,"00")&amp;"i"&amp;IF(ДАННЫЕ!$AH236,"1"&amp;ДАННЫЕ!$AH236,"00")&amp;"r"&amp;IF(ДАННЫЕ!$AL236,"1"&amp;ДАННЫЕ!$AL236,"00")&amp;"m"&amp;IF(ДАННЫЕ!$AI236,"1"&amp;ДАННЫЕ!$AI236,"00")&amp;"hS"&amp;IF(ДАННЫЕ!$AJ236,"1"&amp;ДАННЫЕ!$AJ236,"00")&amp;"hZ"&amp;IF(ДАННЫЕ!$AK236,"1"&amp;ДАННЫЕ!$AK236,"00")&amp;"p"&amp;IF(ДАННЫЕ!$AP236,"1"&amp;ДАННЫЕ!$AP236,"00")&amp;"k"&amp;IF(ДАННЫЕ!$AQ236,"1"&amp;ДАННЫЕ!$AQ236,"00")&amp;"z"&amp;IF(ДАННЫЕ!$AR236,"1"&amp;ДАННЫЕ!$AR236,"00")&amp;"j"&amp;IF(ДАННЫЕ!$AM236,"1"&amp;ДАННЫЕ!$AM236,"00")&amp;"n"&amp;IF(ДАННЫЕ!$AN236,"1"&amp;ДАННЫЕ!$AN236,"00")&amp;"E"&amp;ДАННЫЕ!BI236&amp;"L"&amp;ДАННЫЕ!AO236&amp;"h"&amp;IF(ДАННЫЕ!$AU236&gt;0,1,0)&amp;"v"&amp;IF(ДАННЫЕ!$AW236&gt;0,1,0)&amp;"a"&amp;IF(ДАННЫЕ!$AS236,"1"&amp;ДАННЫЕ!$AS236,"00")&amp;"s"&amp;IF(ДАННЫЕ!$AT236,"1"&amp;ДАННЫЕ!$AT236,"00")&amp;"u"&amp;IF(ДАННЫЕ!$CJ236&gt;0,1,0)&amp;"y"&amp;B236&amp;"d"&amp;H236&amp;"e"&amp;F236&amp;G236</f>
        <v>x0w00t00f00b00g00c00i00r00m00hS00hZ00p00k00z00j00n00ELh0v0a00s00u0y0de</v>
      </c>
      <c r="L236" s="28" t="str">
        <f ca="1">ДАННЫЕ!$I236&amp;"VN"&amp;IF(ДАННЫЕ!AW236&gt;0,11,10)&amp;"CD"&amp;IF(ДАННЫЕ!BF236&gt;500,16,IF(ДАННЫЕ!BF236&gt;350,15,IF(ДАННЫЕ!BF236&gt;=200,14,IF(ДАННЫЕ!BF236&gt;=100,13,IF(ДАННЫЕ!BF236&gt;=50,12,IF(ДАННЫЕ!BF236&gt;0,11,10))))))&amp;"AR"&amp;IF(ДАННЫЕ!BX236&gt;0,1,0)&amp;"GD"&amp;B236&amp;"VV"&amp;IF(E236&gt;=5,IF(E236&lt;18,1,0),0)</f>
        <v>VN10CD10AR0GD0VV0</v>
      </c>
      <c r="M236" s="28" t="str">
        <f>ДАННЫЕ!$I236&amp;"b"&amp;ДАННЫЕ!$BI236&amp;"r"&amp;ДАННЫЕ!$BJ236&amp;"CD"&amp;IF(ДАННЫЕ!BF236&gt;0,IF(ДАННЫЕ!BF236&lt;200,1,IF(ДАННЫЕ!BF236&lt;350,2,3)),0)&amp;"h"&amp;IF(ДАННЫЕ!$BK236+ДАННЫЕ!$BL236+ДАННЫЕ!$BM236&gt;0,1,0)&amp;"x"&amp;ДАННЫЕ!$BK236&amp;"y"&amp;ДАННЫЕ!$BL236&amp;"z"&amp;ДАННЫЕ!$BM236&amp;"c"&amp;IF(ДАННЫЕ!$BK236+ДАННЫЕ!$BL236+ДАННЫЕ!$BM236=3,1,0)&amp;"a"&amp;IF(ДАННЫЕ!$BQ236+ДАННЫЕ!$BR236&gt;0,1,0)&amp;"d"&amp;ДАННЫЕ!$BQ236&amp;"v"&amp;ДАННЫЕ!$BR236&amp;"p"&amp;ДАННЫЕ!$BS236&amp;"n"&amp;ДАННЫЕ!$BU236&amp;"t"&amp;ДАННЫЕ!$BV236&amp;"o"&amp;ДАННЫЕ!$BT236&amp;"l"&amp;IF(ДАННЫЕ!$BN236&gt;0,1,0)&amp;ДАННЫЕ!$BN236&amp;"g"&amp;ДАННЫЕ!$BO236&amp;"s"&amp;ДАННЫЕ!$BP236&amp;"DZ"&amp;IF(ДАННЫЕ!B236-ДАННЫЕ!G236 &lt; 60,IF(ДАННЫЕ!B236-ДАННЫЕ!G236 &gt;= 0,1,0),0)&amp;"u"&amp;IF(ДАННЫЕ!$CJ236&gt;0,1,0)</f>
        <v>brCD0h0xyzc0a0dvpntol0gsDZ1u0</v>
      </c>
      <c r="N236" s="28" t="str">
        <f ca="1">ДАННЫЕ!$F236&amp;ДАННЫЕ!$I236&amp;"g"&amp;B236&amp;"cf"&amp;D236&amp;"a"&amp;IF(ДАННЫЕ!$BX236&gt;0,1,0)&amp;IF(ДАННЫЕ!$BF236&gt;500,1,IF(ДАННЫЕ!$BF236&gt;350,2,IF(ДАННЫЕ!$BF236&gt;=200,3,IF(ДАННЫЕ!$BF236&gt;=100,4,IF(ДАННЫЕ!$BF236&gt;=50,5,IF(ДАННЫЕ!$BF236&lt;50,6,0))))))&amp;"AR"&amp;IF(DATEDIF(ДАННЫЕ!$BX236,ДАННЫЕ!$F$1,"y")&gt;1,1,0)&amp;"VG"&amp;IF(ДАННЫЕ!$BH236="0",1,0)&amp;"o"&amp;IF(T236+ДАННЫЕ!$AF236+ДАННЫЕ!$AG236+ДАННЫЕ!$AH236+ДАННЫЕ!$AI236+ДАННЫЕ!$AJ236+ДАННЫЕ!$AP236+ДАННЫЕ!$AQ236+ДАННЫЕ!$AR236+ДАННЫЕ!$AU236+ДАННЫЕ!$AW236+ДАННЫЕ!$AS236+ДАННЫЕ!$AT236&gt;0,1,0)&amp;"x"&amp;ДАННЫЕ!$AG236&amp;"p"&amp;IF(ДАННЫЕ!$BY236&gt;0,1,0)&amp;"v"&amp;IF(ДАННЫЕ!$BZ236&gt;0,1,0)&amp;"n"&amp;ДАННЫЕ!$CA236&amp;"t"&amp;ДАННЫЕ!$AY236&amp;"k"&amp;ДАННЫЕ!$CB236&amp;"q"&amp;ДАННЫЕ!$CC236&amp;"w"&amp;ДАННЫЕ!$CD236&amp;"e"&amp;ДАННЫЕ!$CE236&amp;"m"&amp;ДАННЫЕ!$CF236&amp;"c"&amp;ДАННЫЕ!$CG236&amp;"z"&amp;ДАННЫЕ!$CH236&amp;"d"&amp;IF(H236=4,1,0)&amp;"s"&amp;IF(ДАННЫЕ!$J236=1,0,1)&amp;"u"&amp;IF(ДАННЫЕ!$CJ236&gt;0,1,0)</f>
        <v>g0cf0a06AR1VG0o0xp0v0ntkqwemczd0s1u0</v>
      </c>
      <c r="O236" s="28" t="str">
        <f>ДАННЫЕ!$I236&amp;"g"&amp;B236&amp;A236&amp;"f"&amp;P236&amp;"c"&amp;IF(ДАННЫЕ!$U236&gt;0,1,0)&amp;"s"&amp;IF(ДАННЫЕ!$Q236&gt;0,IF(YEAR(ДАННЫЕ!$F$1)=YEAR(ДАННЫЕ!$Q236),IF(MONTH(ДАННЫЕ!$F$1)=MONTH(ДАННЫЕ!$Q236),111,11),1),0)&amp;"i"&amp;IF(ДАННЫЕ!$R236+ДАННЫЕ!$S236+ДАННЫЕ!$T236=0,0,1)&amp;"h"&amp;IF(ДАННЫЕ!$P236&gt;0,1,0)&amp;"p"&amp;IF(ДАННЫЕ!$CI236&gt;0,IF(YEAR(ДАННЫЕ!$F$1)=YEAR(ДАННЫЕ!$CI236),IF(MONTH(ДАННЫЕ!$F$1)=MONTH(ДАННЫЕ!$CI236),111,11),1),0)&amp;"d"&amp;IF(ДАННЫЕ!$CJ236&gt;0,IF(YEAR(ДАННЫЕ!$F$1)=YEAR(ДАННЫЕ!$CJ236),IF(MONTH(ДАННЫЕ!$F$1)=MONTH(ДАННЫЕ!$CJ236),111,11),1),0)&amp;"o"&amp;IF(ДАННЫЕ!$CK236&gt;0,IF(MONTH(ДАННЫЕ!$F$1)=MONTH(ДАННЫЕ!$CK236),111,11),0)&amp;"v"&amp;IF(ДАННЫЕ!$BE236&gt;0,IF(MONTH(ДАННЫЕ!$F$1)=MONTH(ДАННЫЕ!$BE236),111,11),0)</f>
        <v>g00f0c0s0i0h0p0d0o0v0</v>
      </c>
      <c r="P236" s="15">
        <f t="shared" si="11"/>
        <v>0</v>
      </c>
      <c r="Q236" s="15">
        <f>IF(ДАННЫЕ!$F$1&gt;ДАННЫЕ!$N236,IF(YEAR(ДАННЫЕ!$F$1)=YEAR(ДАННЫЕ!M236),1,0),0)</f>
        <v>0</v>
      </c>
      <c r="R236" s="15">
        <f>IF(ДАННЫЕ!$F$1&gt;ДАННЫЕ!$N236,IF(YEAR(ДАННЫЕ!$F$1)=YEAR(ДАННЫЕ!N236),1,0),0)</f>
        <v>0</v>
      </c>
      <c r="S236" s="15">
        <f>IF(ДАННЫЕ!$AA236="2А",1,IF(ДАННЫЕ!$AA236="2Б",2,IF(ДАННЫЕ!$AA236="2В",3,IF(ДАННЫЕ!$AA236=3,4,IF(ДАННЫЕ!$AA236="4А",5,IF(ДАННЫЕ!$AA236="4Б",6,IF(ДАННЫЕ!$AA236="4В",7,IF(ДАННЫЕ!$AA236=5,8,0))))))))</f>
        <v>0</v>
      </c>
      <c r="T236" s="15">
        <f>IF(OR(ДАННЫЕ!$AC236=2,ДАННЫЕ!$AD236=2,ДАННЫЕ!$AE236=2),2,IF(OR(ДАННЫЕ!$AC236=1,ДАННЫЕ!$AD236=1,ДАННЫЕ!$AE236=1),1,0))</f>
        <v>0</v>
      </c>
    </row>
    <row r="237" spans="1:20" ht="15" customHeight="1" x14ac:dyDescent="0.2">
      <c r="A237" s="78">
        <f>IF(B237&gt;0,IF(MONTH(ДАННЫЕ!$F$1)=MONTH(ДАННЫЕ!$B237),1,0),0)</f>
        <v>0</v>
      </c>
      <c r="B237" s="14">
        <f>IF(ДАННЫЕ!$B237&gt;0,IF(YEAR(ДАННЫЕ!$F$1)=YEAR(ДАННЫЕ!$B237),1,0),0)</f>
        <v>0</v>
      </c>
      <c r="C237" s="14">
        <f>IF(ДАННЫЕ!$CM237&gt;0,IF(YEAR(ДАННЫЕ!$F$1)=YEAR(ДАННЫЕ!$CM237),1,0),0)</f>
        <v>0</v>
      </c>
      <c r="D237" s="14">
        <f>IF(ДАННЫЕ!$CJ237&gt;0,IF(ДАННЫЕ!$CL237&gt;ДАННЫЕ!$F$1,1,IF(ДАННЫЕ!$CL237&gt;0,0,1)),0)</f>
        <v>0</v>
      </c>
      <c r="E237" s="43" t="str">
        <f ca="1">IF(ДАННЫЕ!$F$1&gt;0,IF(ДАННЫЕ!$G237&gt;0,DATEDIF(ДАННЫЕ!$G237,ДАННЫЕ!$F$1,"y"),""),IF(ДАННЫЕ!$G237&gt;0,DATEDIF(ДАННЫЕ!$G237,TODAY(),"y"),""))</f>
        <v/>
      </c>
      <c r="F237" s="43" t="str">
        <f xml:space="preserve"> IF(ДАННЫЕ!$F237="М",IF(E237&gt;=18,IF(E237&lt;60,1,""),""),"")&amp;IF(ДАННЫЕ!$F237="Ж",IF(E237&gt;=18,IF(E237&lt;55,1,""),""),"")</f>
        <v/>
      </c>
      <c r="G237" s="43" t="str">
        <f xml:space="preserve"> IF(ДАННЫЕ!$F237="М",IF(E237&gt;=60,2,""),"")&amp;IF(ДАННЫЕ!$F237="Ж",IF(E237&gt;=55,2,""),"")</f>
        <v/>
      </c>
      <c r="H237" s="43" t="str">
        <f t="shared" ca="1" si="9"/>
        <v/>
      </c>
      <c r="I237" s="43" t="str">
        <f t="shared" ca="1" si="10"/>
        <v>03</v>
      </c>
      <c r="J237" s="28" t="str">
        <f ca="1">ДАННЫЕ!$F237&amp;H237&amp;I237&amp;ДАННЫЕ!$I237&amp;"m"&amp;IF(ДАННЫЕ!$I237&gt;0,IF(ДАННЫЕ!$J237&gt;0,0,1),"")&amp;"f"&amp;IF(ДАННЫЕ!$R237&gt;0,IF(YEAR(ДАННЫЕ!$F$1)=YEAR(ДАННЫЕ!$R237),1,0),0)&amp;"z"&amp;ДАННЫЕ!$R237&amp;"p"&amp;ДАННЫЕ!$S237&amp;"i"&amp;ДАННЫЕ!$T237&amp;"h"&amp;ДАННЫЕ!$K237&amp;"be"&amp;ДАННЫЕ!$BI237&amp;"CD"&amp;IF(ДАННЫЕ!BF237&gt;500,4,IF(ДАННЫЕ!BF237&gt;350,3,IF(ДАННЫЕ!BF237&gt;200,2,IF(ДАННЫЕ!BF237&gt;0,1,0))))&amp;"g"&amp;B237&amp;"d"&amp;H237&amp;"l"&amp;ДАННЫЕ!AT237&amp;"a"&amp;ДАННЫЕ!$V237&amp;"v"&amp;R237&amp;"k"&amp;ДАННЫЕ!$U237&amp;"s"&amp;ДАННЫЕ!$Y237&amp;"t"&amp;ДАННЫЕ!$X237&amp;"b"&amp;IF(ДАННЫЕ!$Q237&gt;1,1,0)&amp;"PP"&amp;ДАННЫЕ!Z237&amp;"c"&amp;S237&amp;"x"&amp;IF(ДАННЫЕ!$BY237&gt;0,IF(YEAR(ДАННЫЕ!$F$1)=YEAR(ДАННЫЕ!$BY237),1,0),0)&amp;"n"&amp;IF(ДАННЫЕ!$BZ237&gt;0,IF(YEAR(ДАННЫЕ!$F$1)=YEAR(ДАННЫЕ!$BZ237),1,0),0)&amp;"u"&amp;D237&amp;"z"&amp;IF(ДАННЫЕ!$CL237&gt;0,IF(YEAR(ДАННЫЕ!$F$1)&gt;YEAR(ДАННЫЕ!$CL237),11,12),0)</f>
        <v>03mf0zpihbeCD0g0dlav0kstb0PPc0x0n0u0z0</v>
      </c>
      <c r="K237" s="28" t="str">
        <f ca="1">ДАННЫЕ!$I237&amp;"x"&amp;B237&amp;"w"&amp;IF(T237+ДАННЫЕ!AD237+ДАННЫЕ!AE237+ДАННЫЕ!AF237+ДАННЫЕ!AG237+ДАННЫЕ!AH237+ДАННЫЕ!$AL237+ДАННЫЕ!AI237+ДАННЫЕ!AJ237+ДАННЫЕ!AK237+ДАННЫЕ!AP237+ДАННЫЕ!AQ237+ДАННЫЕ!AR237+ДАННЫЕ!$AM237+ДАННЫЕ!$AN237+ДАННЫЕ!AS237+ДАННЫЕ!AT237&gt;0,1,0)&amp;IF(OR(T237=2,ДАННЫЕ!AD237=2,ДАННЫЕ!AE237=2,ДАННЫЕ!AF237=2,ДАННЫЕ!AG237=2,ДАННЫЕ!AH237=2,ДАННЫЕ!$AL237=2,ДАННЫЕ!AI237=2,ДАННЫЕ!AJ237=2,ДАННЫЕ!AK237=2,ДАННЫЕ!AP237=2,ДАННЫЕ!AQ237=2,ДАННЫЕ!AR237=2,ДАННЫЕ!$AM237=2,ДАННЫЕ!$AN237=2,ДАННЫЕ!AS237=2,ДАННЫЕ!AT237=2),2,0)&amp;"t"&amp;IF(T237&gt;0,"1"&amp;T237,"00")&amp;"f"&amp;IF(ДАННЫЕ!$AC237,"1"&amp;ДАННЫЕ!$AC237,"00")&amp;"b"&amp;IF(ДАННЫЕ!$AD237,"1"&amp;ДАННЫЕ!$AD237,"00")&amp;"g"&amp;IF(ДАННЫЕ!$AF237,"1"&amp;ДАННЫЕ!$AF237,"00")&amp;"c"&amp;IF(ДАННЫЕ!$AG237,"1"&amp;ДАННЫЕ!$AG237,"00")&amp;"i"&amp;IF(ДАННЫЕ!$AH237,"1"&amp;ДАННЫЕ!$AH237,"00")&amp;"r"&amp;IF(ДАННЫЕ!$AL237,"1"&amp;ДАННЫЕ!$AL237,"00")&amp;"m"&amp;IF(ДАННЫЕ!$AI237,"1"&amp;ДАННЫЕ!$AI237,"00")&amp;"hS"&amp;IF(ДАННЫЕ!$AJ237,"1"&amp;ДАННЫЕ!$AJ237,"00")&amp;"hZ"&amp;IF(ДАННЫЕ!$AK237,"1"&amp;ДАННЫЕ!$AK237,"00")&amp;"p"&amp;IF(ДАННЫЕ!$AP237,"1"&amp;ДАННЫЕ!$AP237,"00")&amp;"k"&amp;IF(ДАННЫЕ!$AQ237,"1"&amp;ДАННЫЕ!$AQ237,"00")&amp;"z"&amp;IF(ДАННЫЕ!$AR237,"1"&amp;ДАННЫЕ!$AR237,"00")&amp;"j"&amp;IF(ДАННЫЕ!$AM237,"1"&amp;ДАННЫЕ!$AM237,"00")&amp;"n"&amp;IF(ДАННЫЕ!$AN237,"1"&amp;ДАННЫЕ!$AN237,"00")&amp;"E"&amp;ДАННЫЕ!BI237&amp;"L"&amp;ДАННЫЕ!AO237&amp;"h"&amp;IF(ДАННЫЕ!$AU237&gt;0,1,0)&amp;"v"&amp;IF(ДАННЫЕ!$AW237&gt;0,1,0)&amp;"a"&amp;IF(ДАННЫЕ!$AS237,"1"&amp;ДАННЫЕ!$AS237,"00")&amp;"s"&amp;IF(ДАННЫЕ!$AT237,"1"&amp;ДАННЫЕ!$AT237,"00")&amp;"u"&amp;IF(ДАННЫЕ!$CJ237&gt;0,1,0)&amp;"y"&amp;B237&amp;"d"&amp;H237&amp;"e"&amp;F237&amp;G237</f>
        <v>x0w00t00f00b00g00c00i00r00m00hS00hZ00p00k00z00j00n00ELh0v0a00s00u0y0de</v>
      </c>
      <c r="L237" s="28" t="str">
        <f ca="1">ДАННЫЕ!$I237&amp;"VN"&amp;IF(ДАННЫЕ!AW237&gt;0,11,10)&amp;"CD"&amp;IF(ДАННЫЕ!BF237&gt;500,16,IF(ДАННЫЕ!BF237&gt;350,15,IF(ДАННЫЕ!BF237&gt;=200,14,IF(ДАННЫЕ!BF237&gt;=100,13,IF(ДАННЫЕ!BF237&gt;=50,12,IF(ДАННЫЕ!BF237&gt;0,11,10))))))&amp;"AR"&amp;IF(ДАННЫЕ!BX237&gt;0,1,0)&amp;"GD"&amp;B237&amp;"VV"&amp;IF(E237&gt;=5,IF(E237&lt;18,1,0),0)</f>
        <v>VN10CD10AR0GD0VV0</v>
      </c>
      <c r="M237" s="28" t="str">
        <f>ДАННЫЕ!$I237&amp;"b"&amp;ДАННЫЕ!$BI237&amp;"r"&amp;ДАННЫЕ!$BJ237&amp;"CD"&amp;IF(ДАННЫЕ!BF237&gt;0,IF(ДАННЫЕ!BF237&lt;200,1,IF(ДАННЫЕ!BF237&lt;350,2,3)),0)&amp;"h"&amp;IF(ДАННЫЕ!$BK237+ДАННЫЕ!$BL237+ДАННЫЕ!$BM237&gt;0,1,0)&amp;"x"&amp;ДАННЫЕ!$BK237&amp;"y"&amp;ДАННЫЕ!$BL237&amp;"z"&amp;ДАННЫЕ!$BM237&amp;"c"&amp;IF(ДАННЫЕ!$BK237+ДАННЫЕ!$BL237+ДАННЫЕ!$BM237=3,1,0)&amp;"a"&amp;IF(ДАННЫЕ!$BQ237+ДАННЫЕ!$BR237&gt;0,1,0)&amp;"d"&amp;ДАННЫЕ!$BQ237&amp;"v"&amp;ДАННЫЕ!$BR237&amp;"p"&amp;ДАННЫЕ!$BS237&amp;"n"&amp;ДАННЫЕ!$BU237&amp;"t"&amp;ДАННЫЕ!$BV237&amp;"o"&amp;ДАННЫЕ!$BT237&amp;"l"&amp;IF(ДАННЫЕ!$BN237&gt;0,1,0)&amp;ДАННЫЕ!$BN237&amp;"g"&amp;ДАННЫЕ!$BO237&amp;"s"&amp;ДАННЫЕ!$BP237&amp;"DZ"&amp;IF(ДАННЫЕ!B237-ДАННЫЕ!G237 &lt; 60,IF(ДАННЫЕ!B237-ДАННЫЕ!G237 &gt;= 0,1,0),0)&amp;"u"&amp;IF(ДАННЫЕ!$CJ237&gt;0,1,0)</f>
        <v>brCD0h0xyzc0a0dvpntol0gsDZ1u0</v>
      </c>
      <c r="N237" s="28" t="str">
        <f ca="1">ДАННЫЕ!$F237&amp;ДАННЫЕ!$I237&amp;"g"&amp;B237&amp;"cf"&amp;D237&amp;"a"&amp;IF(ДАННЫЕ!$BX237&gt;0,1,0)&amp;IF(ДАННЫЕ!$BF237&gt;500,1,IF(ДАННЫЕ!$BF237&gt;350,2,IF(ДАННЫЕ!$BF237&gt;=200,3,IF(ДАННЫЕ!$BF237&gt;=100,4,IF(ДАННЫЕ!$BF237&gt;=50,5,IF(ДАННЫЕ!$BF237&lt;50,6,0))))))&amp;"AR"&amp;IF(DATEDIF(ДАННЫЕ!$BX237,ДАННЫЕ!$F$1,"y")&gt;1,1,0)&amp;"VG"&amp;IF(ДАННЫЕ!$BH237="0",1,0)&amp;"o"&amp;IF(T237+ДАННЫЕ!$AF237+ДАННЫЕ!$AG237+ДАННЫЕ!$AH237+ДАННЫЕ!$AI237+ДАННЫЕ!$AJ237+ДАННЫЕ!$AP237+ДАННЫЕ!$AQ237+ДАННЫЕ!$AR237+ДАННЫЕ!$AU237+ДАННЫЕ!$AW237+ДАННЫЕ!$AS237+ДАННЫЕ!$AT237&gt;0,1,0)&amp;"x"&amp;ДАННЫЕ!$AG237&amp;"p"&amp;IF(ДАННЫЕ!$BY237&gt;0,1,0)&amp;"v"&amp;IF(ДАННЫЕ!$BZ237&gt;0,1,0)&amp;"n"&amp;ДАННЫЕ!$CA237&amp;"t"&amp;ДАННЫЕ!$AY237&amp;"k"&amp;ДАННЫЕ!$CB237&amp;"q"&amp;ДАННЫЕ!$CC237&amp;"w"&amp;ДАННЫЕ!$CD237&amp;"e"&amp;ДАННЫЕ!$CE237&amp;"m"&amp;ДАННЫЕ!$CF237&amp;"c"&amp;ДАННЫЕ!$CG237&amp;"z"&amp;ДАННЫЕ!$CH237&amp;"d"&amp;IF(H237=4,1,0)&amp;"s"&amp;IF(ДАННЫЕ!$J237=1,0,1)&amp;"u"&amp;IF(ДАННЫЕ!$CJ237&gt;0,1,0)</f>
        <v>g0cf0a06AR1VG0o0xp0v0ntkqwemczd0s1u0</v>
      </c>
      <c r="O237" s="28" t="str">
        <f>ДАННЫЕ!$I237&amp;"g"&amp;B237&amp;A237&amp;"f"&amp;P237&amp;"c"&amp;IF(ДАННЫЕ!$U237&gt;0,1,0)&amp;"s"&amp;IF(ДАННЫЕ!$Q237&gt;0,IF(YEAR(ДАННЫЕ!$F$1)=YEAR(ДАННЫЕ!$Q237),IF(MONTH(ДАННЫЕ!$F$1)=MONTH(ДАННЫЕ!$Q237),111,11),1),0)&amp;"i"&amp;IF(ДАННЫЕ!$R237+ДАННЫЕ!$S237+ДАННЫЕ!$T237=0,0,1)&amp;"h"&amp;IF(ДАННЫЕ!$P237&gt;0,1,0)&amp;"p"&amp;IF(ДАННЫЕ!$CI237&gt;0,IF(YEAR(ДАННЫЕ!$F$1)=YEAR(ДАННЫЕ!$CI237),IF(MONTH(ДАННЫЕ!$F$1)=MONTH(ДАННЫЕ!$CI237),111,11),1),0)&amp;"d"&amp;IF(ДАННЫЕ!$CJ237&gt;0,IF(YEAR(ДАННЫЕ!$F$1)=YEAR(ДАННЫЕ!$CJ237),IF(MONTH(ДАННЫЕ!$F$1)=MONTH(ДАННЫЕ!$CJ237),111,11),1),0)&amp;"o"&amp;IF(ДАННЫЕ!$CK237&gt;0,IF(MONTH(ДАННЫЕ!$F$1)=MONTH(ДАННЫЕ!$CK237),111,11),0)&amp;"v"&amp;IF(ДАННЫЕ!$BE237&gt;0,IF(MONTH(ДАННЫЕ!$F$1)=MONTH(ДАННЫЕ!$BE237),111,11),0)</f>
        <v>g00f0c0s0i0h0p0d0o0v0</v>
      </c>
      <c r="P237" s="15">
        <f t="shared" si="11"/>
        <v>0</v>
      </c>
      <c r="Q237" s="15">
        <f>IF(ДАННЫЕ!$F$1&gt;ДАННЫЕ!$N237,IF(YEAR(ДАННЫЕ!$F$1)=YEAR(ДАННЫЕ!M237),1,0),0)</f>
        <v>0</v>
      </c>
      <c r="R237" s="15">
        <f>IF(ДАННЫЕ!$F$1&gt;ДАННЫЕ!$N237,IF(YEAR(ДАННЫЕ!$F$1)=YEAR(ДАННЫЕ!N237),1,0),0)</f>
        <v>0</v>
      </c>
      <c r="S237" s="15">
        <f>IF(ДАННЫЕ!$AA237="2А",1,IF(ДАННЫЕ!$AA237="2Б",2,IF(ДАННЫЕ!$AA237="2В",3,IF(ДАННЫЕ!$AA237=3,4,IF(ДАННЫЕ!$AA237="4А",5,IF(ДАННЫЕ!$AA237="4Б",6,IF(ДАННЫЕ!$AA237="4В",7,IF(ДАННЫЕ!$AA237=5,8,0))))))))</f>
        <v>0</v>
      </c>
      <c r="T237" s="15">
        <f>IF(OR(ДАННЫЕ!$AC237=2,ДАННЫЕ!$AD237=2,ДАННЫЕ!$AE237=2),2,IF(OR(ДАННЫЕ!$AC237=1,ДАННЫЕ!$AD237=1,ДАННЫЕ!$AE237=1),1,0))</f>
        <v>0</v>
      </c>
    </row>
    <row r="238" spans="1:20" ht="15" customHeight="1" x14ac:dyDescent="0.2">
      <c r="A238" s="78">
        <f>IF(B238&gt;0,IF(MONTH(ДАННЫЕ!$F$1)=MONTH(ДАННЫЕ!$B238),1,0),0)</f>
        <v>0</v>
      </c>
      <c r="B238" s="14">
        <f>IF(ДАННЫЕ!$B238&gt;0,IF(YEAR(ДАННЫЕ!$F$1)=YEAR(ДАННЫЕ!$B238),1,0),0)</f>
        <v>0</v>
      </c>
      <c r="C238" s="14">
        <f>IF(ДАННЫЕ!$CM238&gt;0,IF(YEAR(ДАННЫЕ!$F$1)=YEAR(ДАННЫЕ!$CM238),1,0),0)</f>
        <v>0</v>
      </c>
      <c r="D238" s="14">
        <f>IF(ДАННЫЕ!$CJ238&gt;0,IF(ДАННЫЕ!$CL238&gt;ДАННЫЕ!$F$1,1,IF(ДАННЫЕ!$CL238&gt;0,0,1)),0)</f>
        <v>0</v>
      </c>
      <c r="E238" s="43" t="str">
        <f ca="1">IF(ДАННЫЕ!$F$1&gt;0,IF(ДАННЫЕ!$G238&gt;0,DATEDIF(ДАННЫЕ!$G238,ДАННЫЕ!$F$1,"y"),""),IF(ДАННЫЕ!$G238&gt;0,DATEDIF(ДАННЫЕ!$G238,TODAY(),"y"),""))</f>
        <v/>
      </c>
      <c r="F238" s="43" t="str">
        <f xml:space="preserve"> IF(ДАННЫЕ!$F238="М",IF(E238&gt;=18,IF(E238&lt;60,1,""),""),"")&amp;IF(ДАННЫЕ!$F238="Ж",IF(E238&gt;=18,IF(E238&lt;55,1,""),""),"")</f>
        <v/>
      </c>
      <c r="G238" s="43" t="str">
        <f xml:space="preserve"> IF(ДАННЫЕ!$F238="М",IF(E238&gt;=60,2,""),"")&amp;IF(ДАННЫЕ!$F238="Ж",IF(E238&gt;=55,2,""),"")</f>
        <v/>
      </c>
      <c r="H238" s="43" t="str">
        <f t="shared" ca="1" si="9"/>
        <v/>
      </c>
      <c r="I238" s="43" t="str">
        <f t="shared" ca="1" si="10"/>
        <v>03</v>
      </c>
      <c r="J238" s="28" t="str">
        <f ca="1">ДАННЫЕ!$F238&amp;H238&amp;I238&amp;ДАННЫЕ!$I238&amp;"m"&amp;IF(ДАННЫЕ!$I238&gt;0,IF(ДАННЫЕ!$J238&gt;0,0,1),"")&amp;"f"&amp;IF(ДАННЫЕ!$R238&gt;0,IF(YEAR(ДАННЫЕ!$F$1)=YEAR(ДАННЫЕ!$R238),1,0),0)&amp;"z"&amp;ДАННЫЕ!$R238&amp;"p"&amp;ДАННЫЕ!$S238&amp;"i"&amp;ДАННЫЕ!$T238&amp;"h"&amp;ДАННЫЕ!$K238&amp;"be"&amp;ДАННЫЕ!$BI238&amp;"CD"&amp;IF(ДАННЫЕ!BF238&gt;500,4,IF(ДАННЫЕ!BF238&gt;350,3,IF(ДАННЫЕ!BF238&gt;200,2,IF(ДАННЫЕ!BF238&gt;0,1,0))))&amp;"g"&amp;B238&amp;"d"&amp;H238&amp;"l"&amp;ДАННЫЕ!AT238&amp;"a"&amp;ДАННЫЕ!$V238&amp;"v"&amp;R238&amp;"k"&amp;ДАННЫЕ!$U238&amp;"s"&amp;ДАННЫЕ!$Y238&amp;"t"&amp;ДАННЫЕ!$X238&amp;"b"&amp;IF(ДАННЫЕ!$Q238&gt;1,1,0)&amp;"PP"&amp;ДАННЫЕ!Z238&amp;"c"&amp;S238&amp;"x"&amp;IF(ДАННЫЕ!$BY238&gt;0,IF(YEAR(ДАННЫЕ!$F$1)=YEAR(ДАННЫЕ!$BY238),1,0),0)&amp;"n"&amp;IF(ДАННЫЕ!$BZ238&gt;0,IF(YEAR(ДАННЫЕ!$F$1)=YEAR(ДАННЫЕ!$BZ238),1,0),0)&amp;"u"&amp;D238&amp;"z"&amp;IF(ДАННЫЕ!$CL238&gt;0,IF(YEAR(ДАННЫЕ!$F$1)&gt;YEAR(ДАННЫЕ!$CL238),11,12),0)</f>
        <v>03mf0zpihbeCD0g0dlav0kstb0PPc0x0n0u0z0</v>
      </c>
      <c r="K238" s="28" t="str">
        <f ca="1">ДАННЫЕ!$I238&amp;"x"&amp;B238&amp;"w"&amp;IF(T238+ДАННЫЕ!AD238+ДАННЫЕ!AE238+ДАННЫЕ!AF238+ДАННЫЕ!AG238+ДАННЫЕ!AH238+ДАННЫЕ!$AL238+ДАННЫЕ!AI238+ДАННЫЕ!AJ238+ДАННЫЕ!AK238+ДАННЫЕ!AP238+ДАННЫЕ!AQ238+ДАННЫЕ!AR238+ДАННЫЕ!$AM238+ДАННЫЕ!$AN238+ДАННЫЕ!AS238+ДАННЫЕ!AT238&gt;0,1,0)&amp;IF(OR(T238=2,ДАННЫЕ!AD238=2,ДАННЫЕ!AE238=2,ДАННЫЕ!AF238=2,ДАННЫЕ!AG238=2,ДАННЫЕ!AH238=2,ДАННЫЕ!$AL238=2,ДАННЫЕ!AI238=2,ДАННЫЕ!AJ238=2,ДАННЫЕ!AK238=2,ДАННЫЕ!AP238=2,ДАННЫЕ!AQ238=2,ДАННЫЕ!AR238=2,ДАННЫЕ!$AM238=2,ДАННЫЕ!$AN238=2,ДАННЫЕ!AS238=2,ДАННЫЕ!AT238=2),2,0)&amp;"t"&amp;IF(T238&gt;0,"1"&amp;T238,"00")&amp;"f"&amp;IF(ДАННЫЕ!$AC238,"1"&amp;ДАННЫЕ!$AC238,"00")&amp;"b"&amp;IF(ДАННЫЕ!$AD238,"1"&amp;ДАННЫЕ!$AD238,"00")&amp;"g"&amp;IF(ДАННЫЕ!$AF238,"1"&amp;ДАННЫЕ!$AF238,"00")&amp;"c"&amp;IF(ДАННЫЕ!$AG238,"1"&amp;ДАННЫЕ!$AG238,"00")&amp;"i"&amp;IF(ДАННЫЕ!$AH238,"1"&amp;ДАННЫЕ!$AH238,"00")&amp;"r"&amp;IF(ДАННЫЕ!$AL238,"1"&amp;ДАННЫЕ!$AL238,"00")&amp;"m"&amp;IF(ДАННЫЕ!$AI238,"1"&amp;ДАННЫЕ!$AI238,"00")&amp;"hS"&amp;IF(ДАННЫЕ!$AJ238,"1"&amp;ДАННЫЕ!$AJ238,"00")&amp;"hZ"&amp;IF(ДАННЫЕ!$AK238,"1"&amp;ДАННЫЕ!$AK238,"00")&amp;"p"&amp;IF(ДАННЫЕ!$AP238,"1"&amp;ДАННЫЕ!$AP238,"00")&amp;"k"&amp;IF(ДАННЫЕ!$AQ238,"1"&amp;ДАННЫЕ!$AQ238,"00")&amp;"z"&amp;IF(ДАННЫЕ!$AR238,"1"&amp;ДАННЫЕ!$AR238,"00")&amp;"j"&amp;IF(ДАННЫЕ!$AM238,"1"&amp;ДАННЫЕ!$AM238,"00")&amp;"n"&amp;IF(ДАННЫЕ!$AN238,"1"&amp;ДАННЫЕ!$AN238,"00")&amp;"E"&amp;ДАННЫЕ!BI238&amp;"L"&amp;ДАННЫЕ!AO238&amp;"h"&amp;IF(ДАННЫЕ!$AU238&gt;0,1,0)&amp;"v"&amp;IF(ДАННЫЕ!$AW238&gt;0,1,0)&amp;"a"&amp;IF(ДАННЫЕ!$AS238,"1"&amp;ДАННЫЕ!$AS238,"00")&amp;"s"&amp;IF(ДАННЫЕ!$AT238,"1"&amp;ДАННЫЕ!$AT238,"00")&amp;"u"&amp;IF(ДАННЫЕ!$CJ238&gt;0,1,0)&amp;"y"&amp;B238&amp;"d"&amp;H238&amp;"e"&amp;F238&amp;G238</f>
        <v>x0w00t00f00b00g00c00i00r00m00hS00hZ00p00k00z00j00n00ELh0v0a00s00u0y0de</v>
      </c>
      <c r="L238" s="28" t="str">
        <f ca="1">ДАННЫЕ!$I238&amp;"VN"&amp;IF(ДАННЫЕ!AW238&gt;0,11,10)&amp;"CD"&amp;IF(ДАННЫЕ!BF238&gt;500,16,IF(ДАННЫЕ!BF238&gt;350,15,IF(ДАННЫЕ!BF238&gt;=200,14,IF(ДАННЫЕ!BF238&gt;=100,13,IF(ДАННЫЕ!BF238&gt;=50,12,IF(ДАННЫЕ!BF238&gt;0,11,10))))))&amp;"AR"&amp;IF(ДАННЫЕ!BX238&gt;0,1,0)&amp;"GD"&amp;B238&amp;"VV"&amp;IF(E238&gt;=5,IF(E238&lt;18,1,0),0)</f>
        <v>VN10CD10AR0GD0VV0</v>
      </c>
      <c r="M238" s="28" t="str">
        <f>ДАННЫЕ!$I238&amp;"b"&amp;ДАННЫЕ!$BI238&amp;"r"&amp;ДАННЫЕ!$BJ238&amp;"CD"&amp;IF(ДАННЫЕ!BF238&gt;0,IF(ДАННЫЕ!BF238&lt;200,1,IF(ДАННЫЕ!BF238&lt;350,2,3)),0)&amp;"h"&amp;IF(ДАННЫЕ!$BK238+ДАННЫЕ!$BL238+ДАННЫЕ!$BM238&gt;0,1,0)&amp;"x"&amp;ДАННЫЕ!$BK238&amp;"y"&amp;ДАННЫЕ!$BL238&amp;"z"&amp;ДАННЫЕ!$BM238&amp;"c"&amp;IF(ДАННЫЕ!$BK238+ДАННЫЕ!$BL238+ДАННЫЕ!$BM238=3,1,0)&amp;"a"&amp;IF(ДАННЫЕ!$BQ238+ДАННЫЕ!$BR238&gt;0,1,0)&amp;"d"&amp;ДАННЫЕ!$BQ238&amp;"v"&amp;ДАННЫЕ!$BR238&amp;"p"&amp;ДАННЫЕ!$BS238&amp;"n"&amp;ДАННЫЕ!$BU238&amp;"t"&amp;ДАННЫЕ!$BV238&amp;"o"&amp;ДАННЫЕ!$BT238&amp;"l"&amp;IF(ДАННЫЕ!$BN238&gt;0,1,0)&amp;ДАННЫЕ!$BN238&amp;"g"&amp;ДАННЫЕ!$BO238&amp;"s"&amp;ДАННЫЕ!$BP238&amp;"DZ"&amp;IF(ДАННЫЕ!B238-ДАННЫЕ!G238 &lt; 60,IF(ДАННЫЕ!B238-ДАННЫЕ!G238 &gt;= 0,1,0),0)&amp;"u"&amp;IF(ДАННЫЕ!$CJ238&gt;0,1,0)</f>
        <v>brCD0h0xyzc0a0dvpntol0gsDZ1u0</v>
      </c>
      <c r="N238" s="28" t="str">
        <f ca="1">ДАННЫЕ!$F238&amp;ДАННЫЕ!$I238&amp;"g"&amp;B238&amp;"cf"&amp;D238&amp;"a"&amp;IF(ДАННЫЕ!$BX238&gt;0,1,0)&amp;IF(ДАННЫЕ!$BF238&gt;500,1,IF(ДАННЫЕ!$BF238&gt;350,2,IF(ДАННЫЕ!$BF238&gt;=200,3,IF(ДАННЫЕ!$BF238&gt;=100,4,IF(ДАННЫЕ!$BF238&gt;=50,5,IF(ДАННЫЕ!$BF238&lt;50,6,0))))))&amp;"AR"&amp;IF(DATEDIF(ДАННЫЕ!$BX238,ДАННЫЕ!$F$1,"y")&gt;1,1,0)&amp;"VG"&amp;IF(ДАННЫЕ!$BH238="0",1,0)&amp;"o"&amp;IF(T238+ДАННЫЕ!$AF238+ДАННЫЕ!$AG238+ДАННЫЕ!$AH238+ДАННЫЕ!$AI238+ДАННЫЕ!$AJ238+ДАННЫЕ!$AP238+ДАННЫЕ!$AQ238+ДАННЫЕ!$AR238+ДАННЫЕ!$AU238+ДАННЫЕ!$AW238+ДАННЫЕ!$AS238+ДАННЫЕ!$AT238&gt;0,1,0)&amp;"x"&amp;ДАННЫЕ!$AG238&amp;"p"&amp;IF(ДАННЫЕ!$BY238&gt;0,1,0)&amp;"v"&amp;IF(ДАННЫЕ!$BZ238&gt;0,1,0)&amp;"n"&amp;ДАННЫЕ!$CA238&amp;"t"&amp;ДАННЫЕ!$AY238&amp;"k"&amp;ДАННЫЕ!$CB238&amp;"q"&amp;ДАННЫЕ!$CC238&amp;"w"&amp;ДАННЫЕ!$CD238&amp;"e"&amp;ДАННЫЕ!$CE238&amp;"m"&amp;ДАННЫЕ!$CF238&amp;"c"&amp;ДАННЫЕ!$CG238&amp;"z"&amp;ДАННЫЕ!$CH238&amp;"d"&amp;IF(H238=4,1,0)&amp;"s"&amp;IF(ДАННЫЕ!$J238=1,0,1)&amp;"u"&amp;IF(ДАННЫЕ!$CJ238&gt;0,1,0)</f>
        <v>g0cf0a06AR1VG0o0xp0v0ntkqwemczd0s1u0</v>
      </c>
      <c r="O238" s="28" t="str">
        <f>ДАННЫЕ!$I238&amp;"g"&amp;B238&amp;A238&amp;"f"&amp;P238&amp;"c"&amp;IF(ДАННЫЕ!$U238&gt;0,1,0)&amp;"s"&amp;IF(ДАННЫЕ!$Q238&gt;0,IF(YEAR(ДАННЫЕ!$F$1)=YEAR(ДАННЫЕ!$Q238),IF(MONTH(ДАННЫЕ!$F$1)=MONTH(ДАННЫЕ!$Q238),111,11),1),0)&amp;"i"&amp;IF(ДАННЫЕ!$R238+ДАННЫЕ!$S238+ДАННЫЕ!$T238=0,0,1)&amp;"h"&amp;IF(ДАННЫЕ!$P238&gt;0,1,0)&amp;"p"&amp;IF(ДАННЫЕ!$CI238&gt;0,IF(YEAR(ДАННЫЕ!$F$1)=YEAR(ДАННЫЕ!$CI238),IF(MONTH(ДАННЫЕ!$F$1)=MONTH(ДАННЫЕ!$CI238),111,11),1),0)&amp;"d"&amp;IF(ДАННЫЕ!$CJ238&gt;0,IF(YEAR(ДАННЫЕ!$F$1)=YEAR(ДАННЫЕ!$CJ238),IF(MONTH(ДАННЫЕ!$F$1)=MONTH(ДАННЫЕ!$CJ238),111,11),1),0)&amp;"o"&amp;IF(ДАННЫЕ!$CK238&gt;0,IF(MONTH(ДАННЫЕ!$F$1)=MONTH(ДАННЫЕ!$CK238),111,11),0)&amp;"v"&amp;IF(ДАННЫЕ!$BE238&gt;0,IF(MONTH(ДАННЫЕ!$F$1)=MONTH(ДАННЫЕ!$BE238),111,11),0)</f>
        <v>g00f0c0s0i0h0p0d0o0v0</v>
      </c>
      <c r="P238" s="15">
        <f t="shared" si="11"/>
        <v>0</v>
      </c>
      <c r="Q238" s="15">
        <f>IF(ДАННЫЕ!$F$1&gt;ДАННЫЕ!$N238,IF(YEAR(ДАННЫЕ!$F$1)=YEAR(ДАННЫЕ!M238),1,0),0)</f>
        <v>0</v>
      </c>
      <c r="R238" s="15">
        <f>IF(ДАННЫЕ!$F$1&gt;ДАННЫЕ!$N238,IF(YEAR(ДАННЫЕ!$F$1)=YEAR(ДАННЫЕ!N238),1,0),0)</f>
        <v>0</v>
      </c>
      <c r="S238" s="15">
        <f>IF(ДАННЫЕ!$AA238="2А",1,IF(ДАННЫЕ!$AA238="2Б",2,IF(ДАННЫЕ!$AA238="2В",3,IF(ДАННЫЕ!$AA238=3,4,IF(ДАННЫЕ!$AA238="4А",5,IF(ДАННЫЕ!$AA238="4Б",6,IF(ДАННЫЕ!$AA238="4В",7,IF(ДАННЫЕ!$AA238=5,8,0))))))))</f>
        <v>0</v>
      </c>
      <c r="T238" s="15">
        <f>IF(OR(ДАННЫЕ!$AC238=2,ДАННЫЕ!$AD238=2,ДАННЫЕ!$AE238=2),2,IF(OR(ДАННЫЕ!$AC238=1,ДАННЫЕ!$AD238=1,ДАННЫЕ!$AE238=1),1,0))</f>
        <v>0</v>
      </c>
    </row>
    <row r="239" spans="1:20" ht="15" customHeight="1" x14ac:dyDescent="0.2">
      <c r="A239" s="78">
        <f>IF(B239&gt;0,IF(MONTH(ДАННЫЕ!$F$1)=MONTH(ДАННЫЕ!$B239),1,0),0)</f>
        <v>0</v>
      </c>
      <c r="B239" s="14">
        <f>IF(ДАННЫЕ!$B239&gt;0,IF(YEAR(ДАННЫЕ!$F$1)=YEAR(ДАННЫЕ!$B239),1,0),0)</f>
        <v>0</v>
      </c>
      <c r="C239" s="14">
        <f>IF(ДАННЫЕ!$CM239&gt;0,IF(YEAR(ДАННЫЕ!$F$1)=YEAR(ДАННЫЕ!$CM239),1,0),0)</f>
        <v>0</v>
      </c>
      <c r="D239" s="14">
        <f>IF(ДАННЫЕ!$CJ239&gt;0,IF(ДАННЫЕ!$CL239&gt;ДАННЫЕ!$F$1,1,IF(ДАННЫЕ!$CL239&gt;0,0,1)),0)</f>
        <v>0</v>
      </c>
      <c r="E239" s="43" t="str">
        <f ca="1">IF(ДАННЫЕ!$F$1&gt;0,IF(ДАННЫЕ!$G239&gt;0,DATEDIF(ДАННЫЕ!$G239,ДАННЫЕ!$F$1,"y"),""),IF(ДАННЫЕ!$G239&gt;0,DATEDIF(ДАННЫЕ!$G239,TODAY(),"y"),""))</f>
        <v/>
      </c>
      <c r="F239" s="43" t="str">
        <f xml:space="preserve"> IF(ДАННЫЕ!$F239="М",IF(E239&gt;=18,IF(E239&lt;60,1,""),""),"")&amp;IF(ДАННЫЕ!$F239="Ж",IF(E239&gt;=18,IF(E239&lt;55,1,""),""),"")</f>
        <v/>
      </c>
      <c r="G239" s="43" t="str">
        <f xml:space="preserve"> IF(ДАННЫЕ!$F239="М",IF(E239&gt;=60,2,""),"")&amp;IF(ДАННЫЕ!$F239="Ж",IF(E239&gt;=55,2,""),"")</f>
        <v/>
      </c>
      <c r="H239" s="43" t="str">
        <f t="shared" ca="1" si="9"/>
        <v/>
      </c>
      <c r="I239" s="43" t="str">
        <f t="shared" ca="1" si="10"/>
        <v>03</v>
      </c>
      <c r="J239" s="28" t="str">
        <f ca="1">ДАННЫЕ!$F239&amp;H239&amp;I239&amp;ДАННЫЕ!$I239&amp;"m"&amp;IF(ДАННЫЕ!$I239&gt;0,IF(ДАННЫЕ!$J239&gt;0,0,1),"")&amp;"f"&amp;IF(ДАННЫЕ!$R239&gt;0,IF(YEAR(ДАННЫЕ!$F$1)=YEAR(ДАННЫЕ!$R239),1,0),0)&amp;"z"&amp;ДАННЫЕ!$R239&amp;"p"&amp;ДАННЫЕ!$S239&amp;"i"&amp;ДАННЫЕ!$T239&amp;"h"&amp;ДАННЫЕ!$K239&amp;"be"&amp;ДАННЫЕ!$BI239&amp;"CD"&amp;IF(ДАННЫЕ!BF239&gt;500,4,IF(ДАННЫЕ!BF239&gt;350,3,IF(ДАННЫЕ!BF239&gt;200,2,IF(ДАННЫЕ!BF239&gt;0,1,0))))&amp;"g"&amp;B239&amp;"d"&amp;H239&amp;"l"&amp;ДАННЫЕ!AT239&amp;"a"&amp;ДАННЫЕ!$V239&amp;"v"&amp;R239&amp;"k"&amp;ДАННЫЕ!$U239&amp;"s"&amp;ДАННЫЕ!$Y239&amp;"t"&amp;ДАННЫЕ!$X239&amp;"b"&amp;IF(ДАННЫЕ!$Q239&gt;1,1,0)&amp;"PP"&amp;ДАННЫЕ!Z239&amp;"c"&amp;S239&amp;"x"&amp;IF(ДАННЫЕ!$BY239&gt;0,IF(YEAR(ДАННЫЕ!$F$1)=YEAR(ДАННЫЕ!$BY239),1,0),0)&amp;"n"&amp;IF(ДАННЫЕ!$BZ239&gt;0,IF(YEAR(ДАННЫЕ!$F$1)=YEAR(ДАННЫЕ!$BZ239),1,0),0)&amp;"u"&amp;D239&amp;"z"&amp;IF(ДАННЫЕ!$CL239&gt;0,IF(YEAR(ДАННЫЕ!$F$1)&gt;YEAR(ДАННЫЕ!$CL239),11,12),0)</f>
        <v>03mf0zpihbeCD0g0dlav0kstb0PPc0x0n0u0z0</v>
      </c>
      <c r="K239" s="28" t="str">
        <f ca="1">ДАННЫЕ!$I239&amp;"x"&amp;B239&amp;"w"&amp;IF(T239+ДАННЫЕ!AD239+ДАННЫЕ!AE239+ДАННЫЕ!AF239+ДАННЫЕ!AG239+ДАННЫЕ!AH239+ДАННЫЕ!$AL239+ДАННЫЕ!AI239+ДАННЫЕ!AJ239+ДАННЫЕ!AK239+ДАННЫЕ!AP239+ДАННЫЕ!AQ239+ДАННЫЕ!AR239+ДАННЫЕ!$AM239+ДАННЫЕ!$AN239+ДАННЫЕ!AS239+ДАННЫЕ!AT239&gt;0,1,0)&amp;IF(OR(T239=2,ДАННЫЕ!AD239=2,ДАННЫЕ!AE239=2,ДАННЫЕ!AF239=2,ДАННЫЕ!AG239=2,ДАННЫЕ!AH239=2,ДАННЫЕ!$AL239=2,ДАННЫЕ!AI239=2,ДАННЫЕ!AJ239=2,ДАННЫЕ!AK239=2,ДАННЫЕ!AP239=2,ДАННЫЕ!AQ239=2,ДАННЫЕ!AR239=2,ДАННЫЕ!$AM239=2,ДАННЫЕ!$AN239=2,ДАННЫЕ!AS239=2,ДАННЫЕ!AT239=2),2,0)&amp;"t"&amp;IF(T239&gt;0,"1"&amp;T239,"00")&amp;"f"&amp;IF(ДАННЫЕ!$AC239,"1"&amp;ДАННЫЕ!$AC239,"00")&amp;"b"&amp;IF(ДАННЫЕ!$AD239,"1"&amp;ДАННЫЕ!$AD239,"00")&amp;"g"&amp;IF(ДАННЫЕ!$AF239,"1"&amp;ДАННЫЕ!$AF239,"00")&amp;"c"&amp;IF(ДАННЫЕ!$AG239,"1"&amp;ДАННЫЕ!$AG239,"00")&amp;"i"&amp;IF(ДАННЫЕ!$AH239,"1"&amp;ДАННЫЕ!$AH239,"00")&amp;"r"&amp;IF(ДАННЫЕ!$AL239,"1"&amp;ДАННЫЕ!$AL239,"00")&amp;"m"&amp;IF(ДАННЫЕ!$AI239,"1"&amp;ДАННЫЕ!$AI239,"00")&amp;"hS"&amp;IF(ДАННЫЕ!$AJ239,"1"&amp;ДАННЫЕ!$AJ239,"00")&amp;"hZ"&amp;IF(ДАННЫЕ!$AK239,"1"&amp;ДАННЫЕ!$AK239,"00")&amp;"p"&amp;IF(ДАННЫЕ!$AP239,"1"&amp;ДАННЫЕ!$AP239,"00")&amp;"k"&amp;IF(ДАННЫЕ!$AQ239,"1"&amp;ДАННЫЕ!$AQ239,"00")&amp;"z"&amp;IF(ДАННЫЕ!$AR239,"1"&amp;ДАННЫЕ!$AR239,"00")&amp;"j"&amp;IF(ДАННЫЕ!$AM239,"1"&amp;ДАННЫЕ!$AM239,"00")&amp;"n"&amp;IF(ДАННЫЕ!$AN239,"1"&amp;ДАННЫЕ!$AN239,"00")&amp;"E"&amp;ДАННЫЕ!BI239&amp;"L"&amp;ДАННЫЕ!AO239&amp;"h"&amp;IF(ДАННЫЕ!$AU239&gt;0,1,0)&amp;"v"&amp;IF(ДАННЫЕ!$AW239&gt;0,1,0)&amp;"a"&amp;IF(ДАННЫЕ!$AS239,"1"&amp;ДАННЫЕ!$AS239,"00")&amp;"s"&amp;IF(ДАННЫЕ!$AT239,"1"&amp;ДАННЫЕ!$AT239,"00")&amp;"u"&amp;IF(ДАННЫЕ!$CJ239&gt;0,1,0)&amp;"y"&amp;B239&amp;"d"&amp;H239&amp;"e"&amp;F239&amp;G239</f>
        <v>x0w00t00f00b00g00c00i00r00m00hS00hZ00p00k00z00j00n00ELh0v0a00s00u0y0de</v>
      </c>
      <c r="L239" s="28" t="str">
        <f ca="1">ДАННЫЕ!$I239&amp;"VN"&amp;IF(ДАННЫЕ!AW239&gt;0,11,10)&amp;"CD"&amp;IF(ДАННЫЕ!BF239&gt;500,16,IF(ДАННЫЕ!BF239&gt;350,15,IF(ДАННЫЕ!BF239&gt;=200,14,IF(ДАННЫЕ!BF239&gt;=100,13,IF(ДАННЫЕ!BF239&gt;=50,12,IF(ДАННЫЕ!BF239&gt;0,11,10))))))&amp;"AR"&amp;IF(ДАННЫЕ!BX239&gt;0,1,0)&amp;"GD"&amp;B239&amp;"VV"&amp;IF(E239&gt;=5,IF(E239&lt;18,1,0),0)</f>
        <v>VN10CD10AR0GD0VV0</v>
      </c>
      <c r="M239" s="28" t="str">
        <f>ДАННЫЕ!$I239&amp;"b"&amp;ДАННЫЕ!$BI239&amp;"r"&amp;ДАННЫЕ!$BJ239&amp;"CD"&amp;IF(ДАННЫЕ!BF239&gt;0,IF(ДАННЫЕ!BF239&lt;200,1,IF(ДАННЫЕ!BF239&lt;350,2,3)),0)&amp;"h"&amp;IF(ДАННЫЕ!$BK239+ДАННЫЕ!$BL239+ДАННЫЕ!$BM239&gt;0,1,0)&amp;"x"&amp;ДАННЫЕ!$BK239&amp;"y"&amp;ДАННЫЕ!$BL239&amp;"z"&amp;ДАННЫЕ!$BM239&amp;"c"&amp;IF(ДАННЫЕ!$BK239+ДАННЫЕ!$BL239+ДАННЫЕ!$BM239=3,1,0)&amp;"a"&amp;IF(ДАННЫЕ!$BQ239+ДАННЫЕ!$BR239&gt;0,1,0)&amp;"d"&amp;ДАННЫЕ!$BQ239&amp;"v"&amp;ДАННЫЕ!$BR239&amp;"p"&amp;ДАННЫЕ!$BS239&amp;"n"&amp;ДАННЫЕ!$BU239&amp;"t"&amp;ДАННЫЕ!$BV239&amp;"o"&amp;ДАННЫЕ!$BT239&amp;"l"&amp;IF(ДАННЫЕ!$BN239&gt;0,1,0)&amp;ДАННЫЕ!$BN239&amp;"g"&amp;ДАННЫЕ!$BO239&amp;"s"&amp;ДАННЫЕ!$BP239&amp;"DZ"&amp;IF(ДАННЫЕ!B239-ДАННЫЕ!G239 &lt; 60,IF(ДАННЫЕ!B239-ДАННЫЕ!G239 &gt;= 0,1,0),0)&amp;"u"&amp;IF(ДАННЫЕ!$CJ239&gt;0,1,0)</f>
        <v>brCD0h0xyzc0a0dvpntol0gsDZ1u0</v>
      </c>
      <c r="N239" s="28" t="str">
        <f ca="1">ДАННЫЕ!$F239&amp;ДАННЫЕ!$I239&amp;"g"&amp;B239&amp;"cf"&amp;D239&amp;"a"&amp;IF(ДАННЫЕ!$BX239&gt;0,1,0)&amp;IF(ДАННЫЕ!$BF239&gt;500,1,IF(ДАННЫЕ!$BF239&gt;350,2,IF(ДАННЫЕ!$BF239&gt;=200,3,IF(ДАННЫЕ!$BF239&gt;=100,4,IF(ДАННЫЕ!$BF239&gt;=50,5,IF(ДАННЫЕ!$BF239&lt;50,6,0))))))&amp;"AR"&amp;IF(DATEDIF(ДАННЫЕ!$BX239,ДАННЫЕ!$F$1,"y")&gt;1,1,0)&amp;"VG"&amp;IF(ДАННЫЕ!$BH239="0",1,0)&amp;"o"&amp;IF(T239+ДАННЫЕ!$AF239+ДАННЫЕ!$AG239+ДАННЫЕ!$AH239+ДАННЫЕ!$AI239+ДАННЫЕ!$AJ239+ДАННЫЕ!$AP239+ДАННЫЕ!$AQ239+ДАННЫЕ!$AR239+ДАННЫЕ!$AU239+ДАННЫЕ!$AW239+ДАННЫЕ!$AS239+ДАННЫЕ!$AT239&gt;0,1,0)&amp;"x"&amp;ДАННЫЕ!$AG239&amp;"p"&amp;IF(ДАННЫЕ!$BY239&gt;0,1,0)&amp;"v"&amp;IF(ДАННЫЕ!$BZ239&gt;0,1,0)&amp;"n"&amp;ДАННЫЕ!$CA239&amp;"t"&amp;ДАННЫЕ!$AY239&amp;"k"&amp;ДАННЫЕ!$CB239&amp;"q"&amp;ДАННЫЕ!$CC239&amp;"w"&amp;ДАННЫЕ!$CD239&amp;"e"&amp;ДАННЫЕ!$CE239&amp;"m"&amp;ДАННЫЕ!$CF239&amp;"c"&amp;ДАННЫЕ!$CG239&amp;"z"&amp;ДАННЫЕ!$CH239&amp;"d"&amp;IF(H239=4,1,0)&amp;"s"&amp;IF(ДАННЫЕ!$J239=1,0,1)&amp;"u"&amp;IF(ДАННЫЕ!$CJ239&gt;0,1,0)</f>
        <v>g0cf0a06AR1VG0o0xp0v0ntkqwemczd0s1u0</v>
      </c>
      <c r="O239" s="28" t="str">
        <f>ДАННЫЕ!$I239&amp;"g"&amp;B239&amp;A239&amp;"f"&amp;P239&amp;"c"&amp;IF(ДАННЫЕ!$U239&gt;0,1,0)&amp;"s"&amp;IF(ДАННЫЕ!$Q239&gt;0,IF(YEAR(ДАННЫЕ!$F$1)=YEAR(ДАННЫЕ!$Q239),IF(MONTH(ДАННЫЕ!$F$1)=MONTH(ДАННЫЕ!$Q239),111,11),1),0)&amp;"i"&amp;IF(ДАННЫЕ!$R239+ДАННЫЕ!$S239+ДАННЫЕ!$T239=0,0,1)&amp;"h"&amp;IF(ДАННЫЕ!$P239&gt;0,1,0)&amp;"p"&amp;IF(ДАННЫЕ!$CI239&gt;0,IF(YEAR(ДАННЫЕ!$F$1)=YEAR(ДАННЫЕ!$CI239),IF(MONTH(ДАННЫЕ!$F$1)=MONTH(ДАННЫЕ!$CI239),111,11),1),0)&amp;"d"&amp;IF(ДАННЫЕ!$CJ239&gt;0,IF(YEAR(ДАННЫЕ!$F$1)=YEAR(ДАННЫЕ!$CJ239),IF(MONTH(ДАННЫЕ!$F$1)=MONTH(ДАННЫЕ!$CJ239),111,11),1),0)&amp;"o"&amp;IF(ДАННЫЕ!$CK239&gt;0,IF(MONTH(ДАННЫЕ!$F$1)=MONTH(ДАННЫЕ!$CK239),111,11),0)&amp;"v"&amp;IF(ДАННЫЕ!$BE239&gt;0,IF(MONTH(ДАННЫЕ!$F$1)=MONTH(ДАННЫЕ!$BE239),111,11),0)</f>
        <v>g00f0c0s0i0h0p0d0o0v0</v>
      </c>
      <c r="P239" s="15">
        <f t="shared" si="11"/>
        <v>0</v>
      </c>
      <c r="Q239" s="15">
        <f>IF(ДАННЫЕ!$F$1&gt;ДАННЫЕ!$N239,IF(YEAR(ДАННЫЕ!$F$1)=YEAR(ДАННЫЕ!M239),1,0),0)</f>
        <v>0</v>
      </c>
      <c r="R239" s="15">
        <f>IF(ДАННЫЕ!$F$1&gt;ДАННЫЕ!$N239,IF(YEAR(ДАННЫЕ!$F$1)=YEAR(ДАННЫЕ!N239),1,0),0)</f>
        <v>0</v>
      </c>
      <c r="S239" s="15">
        <f>IF(ДАННЫЕ!$AA239="2А",1,IF(ДАННЫЕ!$AA239="2Б",2,IF(ДАННЫЕ!$AA239="2В",3,IF(ДАННЫЕ!$AA239=3,4,IF(ДАННЫЕ!$AA239="4А",5,IF(ДАННЫЕ!$AA239="4Б",6,IF(ДАННЫЕ!$AA239="4В",7,IF(ДАННЫЕ!$AA239=5,8,0))))))))</f>
        <v>0</v>
      </c>
      <c r="T239" s="15">
        <f>IF(OR(ДАННЫЕ!$AC239=2,ДАННЫЕ!$AD239=2,ДАННЫЕ!$AE239=2),2,IF(OR(ДАННЫЕ!$AC239=1,ДАННЫЕ!$AD239=1,ДАННЫЕ!$AE239=1),1,0))</f>
        <v>0</v>
      </c>
    </row>
    <row r="240" spans="1:20" ht="15" customHeight="1" x14ac:dyDescent="0.2">
      <c r="A240" s="78">
        <f>IF(B240&gt;0,IF(MONTH(ДАННЫЕ!$F$1)=MONTH(ДАННЫЕ!$B240),1,0),0)</f>
        <v>0</v>
      </c>
      <c r="B240" s="14">
        <f>IF(ДАННЫЕ!$B240&gt;0,IF(YEAR(ДАННЫЕ!$F$1)=YEAR(ДАННЫЕ!$B240),1,0),0)</f>
        <v>0</v>
      </c>
      <c r="C240" s="14">
        <f>IF(ДАННЫЕ!$CM240&gt;0,IF(YEAR(ДАННЫЕ!$F$1)=YEAR(ДАННЫЕ!$CM240),1,0),0)</f>
        <v>0</v>
      </c>
      <c r="D240" s="14">
        <f>IF(ДАННЫЕ!$CJ240&gt;0,IF(ДАННЫЕ!$CL240&gt;ДАННЫЕ!$F$1,1,IF(ДАННЫЕ!$CL240&gt;0,0,1)),0)</f>
        <v>0</v>
      </c>
      <c r="E240" s="43" t="str">
        <f ca="1">IF(ДАННЫЕ!$F$1&gt;0,IF(ДАННЫЕ!$G240&gt;0,DATEDIF(ДАННЫЕ!$G240,ДАННЫЕ!$F$1,"y"),""),IF(ДАННЫЕ!$G240&gt;0,DATEDIF(ДАННЫЕ!$G240,TODAY(),"y"),""))</f>
        <v/>
      </c>
      <c r="F240" s="43" t="str">
        <f xml:space="preserve"> IF(ДАННЫЕ!$F240="М",IF(E240&gt;=18,IF(E240&lt;60,1,""),""),"")&amp;IF(ДАННЫЕ!$F240="Ж",IF(E240&gt;=18,IF(E240&lt;55,1,""),""),"")</f>
        <v/>
      </c>
      <c r="G240" s="43" t="str">
        <f xml:space="preserve"> IF(ДАННЫЕ!$F240="М",IF(E240&gt;=60,2,""),"")&amp;IF(ДАННЫЕ!$F240="Ж",IF(E240&gt;=55,2,""),"")</f>
        <v/>
      </c>
      <c r="H240" s="43" t="str">
        <f t="shared" ca="1" si="9"/>
        <v/>
      </c>
      <c r="I240" s="43" t="str">
        <f t="shared" ca="1" si="10"/>
        <v>03</v>
      </c>
      <c r="J240" s="28" t="str">
        <f ca="1">ДАННЫЕ!$F240&amp;H240&amp;I240&amp;ДАННЫЕ!$I240&amp;"m"&amp;IF(ДАННЫЕ!$I240&gt;0,IF(ДАННЫЕ!$J240&gt;0,0,1),"")&amp;"f"&amp;IF(ДАННЫЕ!$R240&gt;0,IF(YEAR(ДАННЫЕ!$F$1)=YEAR(ДАННЫЕ!$R240),1,0),0)&amp;"z"&amp;ДАННЫЕ!$R240&amp;"p"&amp;ДАННЫЕ!$S240&amp;"i"&amp;ДАННЫЕ!$T240&amp;"h"&amp;ДАННЫЕ!$K240&amp;"be"&amp;ДАННЫЕ!$BI240&amp;"CD"&amp;IF(ДАННЫЕ!BF240&gt;500,4,IF(ДАННЫЕ!BF240&gt;350,3,IF(ДАННЫЕ!BF240&gt;200,2,IF(ДАННЫЕ!BF240&gt;0,1,0))))&amp;"g"&amp;B240&amp;"d"&amp;H240&amp;"l"&amp;ДАННЫЕ!AT240&amp;"a"&amp;ДАННЫЕ!$V240&amp;"v"&amp;R240&amp;"k"&amp;ДАННЫЕ!$U240&amp;"s"&amp;ДАННЫЕ!$Y240&amp;"t"&amp;ДАННЫЕ!$X240&amp;"b"&amp;IF(ДАННЫЕ!$Q240&gt;1,1,0)&amp;"PP"&amp;ДАННЫЕ!Z240&amp;"c"&amp;S240&amp;"x"&amp;IF(ДАННЫЕ!$BY240&gt;0,IF(YEAR(ДАННЫЕ!$F$1)=YEAR(ДАННЫЕ!$BY240),1,0),0)&amp;"n"&amp;IF(ДАННЫЕ!$BZ240&gt;0,IF(YEAR(ДАННЫЕ!$F$1)=YEAR(ДАННЫЕ!$BZ240),1,0),0)&amp;"u"&amp;D240&amp;"z"&amp;IF(ДАННЫЕ!$CL240&gt;0,IF(YEAR(ДАННЫЕ!$F$1)&gt;YEAR(ДАННЫЕ!$CL240),11,12),0)</f>
        <v>03mf0zpihbeCD0g0dlav0kstb0PPc0x0n0u0z0</v>
      </c>
      <c r="K240" s="28" t="str">
        <f ca="1">ДАННЫЕ!$I240&amp;"x"&amp;B240&amp;"w"&amp;IF(T240+ДАННЫЕ!AD240+ДАННЫЕ!AE240+ДАННЫЕ!AF240+ДАННЫЕ!AG240+ДАННЫЕ!AH240+ДАННЫЕ!$AL240+ДАННЫЕ!AI240+ДАННЫЕ!AJ240+ДАННЫЕ!AK240+ДАННЫЕ!AP240+ДАННЫЕ!AQ240+ДАННЫЕ!AR240+ДАННЫЕ!$AM240+ДАННЫЕ!$AN240+ДАННЫЕ!AS240+ДАННЫЕ!AT240&gt;0,1,0)&amp;IF(OR(T240=2,ДАННЫЕ!AD240=2,ДАННЫЕ!AE240=2,ДАННЫЕ!AF240=2,ДАННЫЕ!AG240=2,ДАННЫЕ!AH240=2,ДАННЫЕ!$AL240=2,ДАННЫЕ!AI240=2,ДАННЫЕ!AJ240=2,ДАННЫЕ!AK240=2,ДАННЫЕ!AP240=2,ДАННЫЕ!AQ240=2,ДАННЫЕ!AR240=2,ДАННЫЕ!$AM240=2,ДАННЫЕ!$AN240=2,ДАННЫЕ!AS240=2,ДАННЫЕ!AT240=2),2,0)&amp;"t"&amp;IF(T240&gt;0,"1"&amp;T240,"00")&amp;"f"&amp;IF(ДАННЫЕ!$AC240,"1"&amp;ДАННЫЕ!$AC240,"00")&amp;"b"&amp;IF(ДАННЫЕ!$AD240,"1"&amp;ДАННЫЕ!$AD240,"00")&amp;"g"&amp;IF(ДАННЫЕ!$AF240,"1"&amp;ДАННЫЕ!$AF240,"00")&amp;"c"&amp;IF(ДАННЫЕ!$AG240,"1"&amp;ДАННЫЕ!$AG240,"00")&amp;"i"&amp;IF(ДАННЫЕ!$AH240,"1"&amp;ДАННЫЕ!$AH240,"00")&amp;"r"&amp;IF(ДАННЫЕ!$AL240,"1"&amp;ДАННЫЕ!$AL240,"00")&amp;"m"&amp;IF(ДАННЫЕ!$AI240,"1"&amp;ДАННЫЕ!$AI240,"00")&amp;"hS"&amp;IF(ДАННЫЕ!$AJ240,"1"&amp;ДАННЫЕ!$AJ240,"00")&amp;"hZ"&amp;IF(ДАННЫЕ!$AK240,"1"&amp;ДАННЫЕ!$AK240,"00")&amp;"p"&amp;IF(ДАННЫЕ!$AP240,"1"&amp;ДАННЫЕ!$AP240,"00")&amp;"k"&amp;IF(ДАННЫЕ!$AQ240,"1"&amp;ДАННЫЕ!$AQ240,"00")&amp;"z"&amp;IF(ДАННЫЕ!$AR240,"1"&amp;ДАННЫЕ!$AR240,"00")&amp;"j"&amp;IF(ДАННЫЕ!$AM240,"1"&amp;ДАННЫЕ!$AM240,"00")&amp;"n"&amp;IF(ДАННЫЕ!$AN240,"1"&amp;ДАННЫЕ!$AN240,"00")&amp;"E"&amp;ДАННЫЕ!BI240&amp;"L"&amp;ДАННЫЕ!AO240&amp;"h"&amp;IF(ДАННЫЕ!$AU240&gt;0,1,0)&amp;"v"&amp;IF(ДАННЫЕ!$AW240&gt;0,1,0)&amp;"a"&amp;IF(ДАННЫЕ!$AS240,"1"&amp;ДАННЫЕ!$AS240,"00")&amp;"s"&amp;IF(ДАННЫЕ!$AT240,"1"&amp;ДАННЫЕ!$AT240,"00")&amp;"u"&amp;IF(ДАННЫЕ!$CJ240&gt;0,1,0)&amp;"y"&amp;B240&amp;"d"&amp;H240&amp;"e"&amp;F240&amp;G240</f>
        <v>x0w00t00f00b00g00c00i00r00m00hS00hZ00p00k00z00j00n00ELh0v0a00s00u0y0de</v>
      </c>
      <c r="L240" s="28" t="str">
        <f ca="1">ДАННЫЕ!$I240&amp;"VN"&amp;IF(ДАННЫЕ!AW240&gt;0,11,10)&amp;"CD"&amp;IF(ДАННЫЕ!BF240&gt;500,16,IF(ДАННЫЕ!BF240&gt;350,15,IF(ДАННЫЕ!BF240&gt;=200,14,IF(ДАННЫЕ!BF240&gt;=100,13,IF(ДАННЫЕ!BF240&gt;=50,12,IF(ДАННЫЕ!BF240&gt;0,11,10))))))&amp;"AR"&amp;IF(ДАННЫЕ!BX240&gt;0,1,0)&amp;"GD"&amp;B240&amp;"VV"&amp;IF(E240&gt;=5,IF(E240&lt;18,1,0),0)</f>
        <v>VN10CD10AR0GD0VV0</v>
      </c>
      <c r="M240" s="28" t="str">
        <f>ДАННЫЕ!$I240&amp;"b"&amp;ДАННЫЕ!$BI240&amp;"r"&amp;ДАННЫЕ!$BJ240&amp;"CD"&amp;IF(ДАННЫЕ!BF240&gt;0,IF(ДАННЫЕ!BF240&lt;200,1,IF(ДАННЫЕ!BF240&lt;350,2,3)),0)&amp;"h"&amp;IF(ДАННЫЕ!$BK240+ДАННЫЕ!$BL240+ДАННЫЕ!$BM240&gt;0,1,0)&amp;"x"&amp;ДАННЫЕ!$BK240&amp;"y"&amp;ДАННЫЕ!$BL240&amp;"z"&amp;ДАННЫЕ!$BM240&amp;"c"&amp;IF(ДАННЫЕ!$BK240+ДАННЫЕ!$BL240+ДАННЫЕ!$BM240=3,1,0)&amp;"a"&amp;IF(ДАННЫЕ!$BQ240+ДАННЫЕ!$BR240&gt;0,1,0)&amp;"d"&amp;ДАННЫЕ!$BQ240&amp;"v"&amp;ДАННЫЕ!$BR240&amp;"p"&amp;ДАННЫЕ!$BS240&amp;"n"&amp;ДАННЫЕ!$BU240&amp;"t"&amp;ДАННЫЕ!$BV240&amp;"o"&amp;ДАННЫЕ!$BT240&amp;"l"&amp;IF(ДАННЫЕ!$BN240&gt;0,1,0)&amp;ДАННЫЕ!$BN240&amp;"g"&amp;ДАННЫЕ!$BO240&amp;"s"&amp;ДАННЫЕ!$BP240&amp;"DZ"&amp;IF(ДАННЫЕ!B240-ДАННЫЕ!G240 &lt; 60,IF(ДАННЫЕ!B240-ДАННЫЕ!G240 &gt;= 0,1,0),0)&amp;"u"&amp;IF(ДАННЫЕ!$CJ240&gt;0,1,0)</f>
        <v>brCD0h0xyzc0a0dvpntol0gsDZ1u0</v>
      </c>
      <c r="N240" s="28" t="str">
        <f ca="1">ДАННЫЕ!$F240&amp;ДАННЫЕ!$I240&amp;"g"&amp;B240&amp;"cf"&amp;D240&amp;"a"&amp;IF(ДАННЫЕ!$BX240&gt;0,1,0)&amp;IF(ДАННЫЕ!$BF240&gt;500,1,IF(ДАННЫЕ!$BF240&gt;350,2,IF(ДАННЫЕ!$BF240&gt;=200,3,IF(ДАННЫЕ!$BF240&gt;=100,4,IF(ДАННЫЕ!$BF240&gt;=50,5,IF(ДАННЫЕ!$BF240&lt;50,6,0))))))&amp;"AR"&amp;IF(DATEDIF(ДАННЫЕ!$BX240,ДАННЫЕ!$F$1,"y")&gt;1,1,0)&amp;"VG"&amp;IF(ДАННЫЕ!$BH240="0",1,0)&amp;"o"&amp;IF(T240+ДАННЫЕ!$AF240+ДАННЫЕ!$AG240+ДАННЫЕ!$AH240+ДАННЫЕ!$AI240+ДАННЫЕ!$AJ240+ДАННЫЕ!$AP240+ДАННЫЕ!$AQ240+ДАННЫЕ!$AR240+ДАННЫЕ!$AU240+ДАННЫЕ!$AW240+ДАННЫЕ!$AS240+ДАННЫЕ!$AT240&gt;0,1,0)&amp;"x"&amp;ДАННЫЕ!$AG240&amp;"p"&amp;IF(ДАННЫЕ!$BY240&gt;0,1,0)&amp;"v"&amp;IF(ДАННЫЕ!$BZ240&gt;0,1,0)&amp;"n"&amp;ДАННЫЕ!$CA240&amp;"t"&amp;ДАННЫЕ!$AY240&amp;"k"&amp;ДАННЫЕ!$CB240&amp;"q"&amp;ДАННЫЕ!$CC240&amp;"w"&amp;ДАННЫЕ!$CD240&amp;"e"&amp;ДАННЫЕ!$CE240&amp;"m"&amp;ДАННЫЕ!$CF240&amp;"c"&amp;ДАННЫЕ!$CG240&amp;"z"&amp;ДАННЫЕ!$CH240&amp;"d"&amp;IF(H240=4,1,0)&amp;"s"&amp;IF(ДАННЫЕ!$J240=1,0,1)&amp;"u"&amp;IF(ДАННЫЕ!$CJ240&gt;0,1,0)</f>
        <v>g0cf0a06AR1VG0o0xp0v0ntkqwemczd0s1u0</v>
      </c>
      <c r="O240" s="28" t="str">
        <f>ДАННЫЕ!$I240&amp;"g"&amp;B240&amp;A240&amp;"f"&amp;P240&amp;"c"&amp;IF(ДАННЫЕ!$U240&gt;0,1,0)&amp;"s"&amp;IF(ДАННЫЕ!$Q240&gt;0,IF(YEAR(ДАННЫЕ!$F$1)=YEAR(ДАННЫЕ!$Q240),IF(MONTH(ДАННЫЕ!$F$1)=MONTH(ДАННЫЕ!$Q240),111,11),1),0)&amp;"i"&amp;IF(ДАННЫЕ!$R240+ДАННЫЕ!$S240+ДАННЫЕ!$T240=0,0,1)&amp;"h"&amp;IF(ДАННЫЕ!$P240&gt;0,1,0)&amp;"p"&amp;IF(ДАННЫЕ!$CI240&gt;0,IF(YEAR(ДАННЫЕ!$F$1)=YEAR(ДАННЫЕ!$CI240),IF(MONTH(ДАННЫЕ!$F$1)=MONTH(ДАННЫЕ!$CI240),111,11),1),0)&amp;"d"&amp;IF(ДАННЫЕ!$CJ240&gt;0,IF(YEAR(ДАННЫЕ!$F$1)=YEAR(ДАННЫЕ!$CJ240),IF(MONTH(ДАННЫЕ!$F$1)=MONTH(ДАННЫЕ!$CJ240),111,11),1),0)&amp;"o"&amp;IF(ДАННЫЕ!$CK240&gt;0,IF(MONTH(ДАННЫЕ!$F$1)=MONTH(ДАННЫЕ!$CK240),111,11),0)&amp;"v"&amp;IF(ДАННЫЕ!$BE240&gt;0,IF(MONTH(ДАННЫЕ!$F$1)=MONTH(ДАННЫЕ!$BE240),111,11),0)</f>
        <v>g00f0c0s0i0h0p0d0o0v0</v>
      </c>
      <c r="P240" s="15">
        <f t="shared" si="11"/>
        <v>0</v>
      </c>
      <c r="Q240" s="15">
        <f>IF(ДАННЫЕ!$F$1&gt;ДАННЫЕ!$N240,IF(YEAR(ДАННЫЕ!$F$1)=YEAR(ДАННЫЕ!M240),1,0),0)</f>
        <v>0</v>
      </c>
      <c r="R240" s="15">
        <f>IF(ДАННЫЕ!$F$1&gt;ДАННЫЕ!$N240,IF(YEAR(ДАННЫЕ!$F$1)=YEAR(ДАННЫЕ!N240),1,0),0)</f>
        <v>0</v>
      </c>
      <c r="S240" s="15">
        <f>IF(ДАННЫЕ!$AA240="2А",1,IF(ДАННЫЕ!$AA240="2Б",2,IF(ДАННЫЕ!$AA240="2В",3,IF(ДАННЫЕ!$AA240=3,4,IF(ДАННЫЕ!$AA240="4А",5,IF(ДАННЫЕ!$AA240="4Б",6,IF(ДАННЫЕ!$AA240="4В",7,IF(ДАННЫЕ!$AA240=5,8,0))))))))</f>
        <v>0</v>
      </c>
      <c r="T240" s="15">
        <f>IF(OR(ДАННЫЕ!$AC240=2,ДАННЫЕ!$AD240=2,ДАННЫЕ!$AE240=2),2,IF(OR(ДАННЫЕ!$AC240=1,ДАННЫЕ!$AD240=1,ДАННЫЕ!$AE240=1),1,0))</f>
        <v>0</v>
      </c>
    </row>
    <row r="241" spans="1:20" ht="15" customHeight="1" x14ac:dyDescent="0.2">
      <c r="A241" s="78">
        <f>IF(B241&gt;0,IF(MONTH(ДАННЫЕ!$F$1)=MONTH(ДАННЫЕ!$B241),1,0),0)</f>
        <v>0</v>
      </c>
      <c r="B241" s="14">
        <f>IF(ДАННЫЕ!$B241&gt;0,IF(YEAR(ДАННЫЕ!$F$1)=YEAR(ДАННЫЕ!$B241),1,0),0)</f>
        <v>0</v>
      </c>
      <c r="C241" s="14">
        <f>IF(ДАННЫЕ!$CM241&gt;0,IF(YEAR(ДАННЫЕ!$F$1)=YEAR(ДАННЫЕ!$CM241),1,0),0)</f>
        <v>0</v>
      </c>
      <c r="D241" s="14">
        <f>IF(ДАННЫЕ!$CJ241&gt;0,IF(ДАННЫЕ!$CL241&gt;ДАННЫЕ!$F$1,1,IF(ДАННЫЕ!$CL241&gt;0,0,1)),0)</f>
        <v>0</v>
      </c>
      <c r="E241" s="43" t="str">
        <f ca="1">IF(ДАННЫЕ!$F$1&gt;0,IF(ДАННЫЕ!$G241&gt;0,DATEDIF(ДАННЫЕ!$G241,ДАННЫЕ!$F$1,"y"),""),IF(ДАННЫЕ!$G241&gt;0,DATEDIF(ДАННЫЕ!$G241,TODAY(),"y"),""))</f>
        <v/>
      </c>
      <c r="F241" s="43" t="str">
        <f xml:space="preserve"> IF(ДАННЫЕ!$F241="М",IF(E241&gt;=18,IF(E241&lt;60,1,""),""),"")&amp;IF(ДАННЫЕ!$F241="Ж",IF(E241&gt;=18,IF(E241&lt;55,1,""),""),"")</f>
        <v/>
      </c>
      <c r="G241" s="43" t="str">
        <f xml:space="preserve"> IF(ДАННЫЕ!$F241="М",IF(E241&gt;=60,2,""),"")&amp;IF(ДАННЫЕ!$F241="Ж",IF(E241&gt;=55,2,""),"")</f>
        <v/>
      </c>
      <c r="H241" s="43" t="str">
        <f t="shared" ca="1" si="9"/>
        <v/>
      </c>
      <c r="I241" s="43" t="str">
        <f t="shared" ca="1" si="10"/>
        <v>03</v>
      </c>
      <c r="J241" s="28" t="str">
        <f ca="1">ДАННЫЕ!$F241&amp;H241&amp;I241&amp;ДАННЫЕ!$I241&amp;"m"&amp;IF(ДАННЫЕ!$I241&gt;0,IF(ДАННЫЕ!$J241&gt;0,0,1),"")&amp;"f"&amp;IF(ДАННЫЕ!$R241&gt;0,IF(YEAR(ДАННЫЕ!$F$1)=YEAR(ДАННЫЕ!$R241),1,0),0)&amp;"z"&amp;ДАННЫЕ!$R241&amp;"p"&amp;ДАННЫЕ!$S241&amp;"i"&amp;ДАННЫЕ!$T241&amp;"h"&amp;ДАННЫЕ!$K241&amp;"be"&amp;ДАННЫЕ!$BI241&amp;"CD"&amp;IF(ДАННЫЕ!BF241&gt;500,4,IF(ДАННЫЕ!BF241&gt;350,3,IF(ДАННЫЕ!BF241&gt;200,2,IF(ДАННЫЕ!BF241&gt;0,1,0))))&amp;"g"&amp;B241&amp;"d"&amp;H241&amp;"l"&amp;ДАННЫЕ!AT241&amp;"a"&amp;ДАННЫЕ!$V241&amp;"v"&amp;R241&amp;"k"&amp;ДАННЫЕ!$U241&amp;"s"&amp;ДАННЫЕ!$Y241&amp;"t"&amp;ДАННЫЕ!$X241&amp;"b"&amp;IF(ДАННЫЕ!$Q241&gt;1,1,0)&amp;"PP"&amp;ДАННЫЕ!Z241&amp;"c"&amp;S241&amp;"x"&amp;IF(ДАННЫЕ!$BY241&gt;0,IF(YEAR(ДАННЫЕ!$F$1)=YEAR(ДАННЫЕ!$BY241),1,0),0)&amp;"n"&amp;IF(ДАННЫЕ!$BZ241&gt;0,IF(YEAR(ДАННЫЕ!$F$1)=YEAR(ДАННЫЕ!$BZ241),1,0),0)&amp;"u"&amp;D241&amp;"z"&amp;IF(ДАННЫЕ!$CL241&gt;0,IF(YEAR(ДАННЫЕ!$F$1)&gt;YEAR(ДАННЫЕ!$CL241),11,12),0)</f>
        <v>03mf0zpihbeCD0g0dlav0kstb0PPc0x0n0u0z0</v>
      </c>
      <c r="K241" s="28" t="str">
        <f ca="1">ДАННЫЕ!$I241&amp;"x"&amp;B241&amp;"w"&amp;IF(T241+ДАННЫЕ!AD241+ДАННЫЕ!AE241+ДАННЫЕ!AF241+ДАННЫЕ!AG241+ДАННЫЕ!AH241+ДАННЫЕ!$AL241+ДАННЫЕ!AI241+ДАННЫЕ!AJ241+ДАННЫЕ!AK241+ДАННЫЕ!AP241+ДАННЫЕ!AQ241+ДАННЫЕ!AR241+ДАННЫЕ!$AM241+ДАННЫЕ!$AN241+ДАННЫЕ!AS241+ДАННЫЕ!AT241&gt;0,1,0)&amp;IF(OR(T241=2,ДАННЫЕ!AD241=2,ДАННЫЕ!AE241=2,ДАННЫЕ!AF241=2,ДАННЫЕ!AG241=2,ДАННЫЕ!AH241=2,ДАННЫЕ!$AL241=2,ДАННЫЕ!AI241=2,ДАННЫЕ!AJ241=2,ДАННЫЕ!AK241=2,ДАННЫЕ!AP241=2,ДАННЫЕ!AQ241=2,ДАННЫЕ!AR241=2,ДАННЫЕ!$AM241=2,ДАННЫЕ!$AN241=2,ДАННЫЕ!AS241=2,ДАННЫЕ!AT241=2),2,0)&amp;"t"&amp;IF(T241&gt;0,"1"&amp;T241,"00")&amp;"f"&amp;IF(ДАННЫЕ!$AC241,"1"&amp;ДАННЫЕ!$AC241,"00")&amp;"b"&amp;IF(ДАННЫЕ!$AD241,"1"&amp;ДАННЫЕ!$AD241,"00")&amp;"g"&amp;IF(ДАННЫЕ!$AF241,"1"&amp;ДАННЫЕ!$AF241,"00")&amp;"c"&amp;IF(ДАННЫЕ!$AG241,"1"&amp;ДАННЫЕ!$AG241,"00")&amp;"i"&amp;IF(ДАННЫЕ!$AH241,"1"&amp;ДАННЫЕ!$AH241,"00")&amp;"r"&amp;IF(ДАННЫЕ!$AL241,"1"&amp;ДАННЫЕ!$AL241,"00")&amp;"m"&amp;IF(ДАННЫЕ!$AI241,"1"&amp;ДАННЫЕ!$AI241,"00")&amp;"hS"&amp;IF(ДАННЫЕ!$AJ241,"1"&amp;ДАННЫЕ!$AJ241,"00")&amp;"hZ"&amp;IF(ДАННЫЕ!$AK241,"1"&amp;ДАННЫЕ!$AK241,"00")&amp;"p"&amp;IF(ДАННЫЕ!$AP241,"1"&amp;ДАННЫЕ!$AP241,"00")&amp;"k"&amp;IF(ДАННЫЕ!$AQ241,"1"&amp;ДАННЫЕ!$AQ241,"00")&amp;"z"&amp;IF(ДАННЫЕ!$AR241,"1"&amp;ДАННЫЕ!$AR241,"00")&amp;"j"&amp;IF(ДАННЫЕ!$AM241,"1"&amp;ДАННЫЕ!$AM241,"00")&amp;"n"&amp;IF(ДАННЫЕ!$AN241,"1"&amp;ДАННЫЕ!$AN241,"00")&amp;"E"&amp;ДАННЫЕ!BI241&amp;"L"&amp;ДАННЫЕ!AO241&amp;"h"&amp;IF(ДАННЫЕ!$AU241&gt;0,1,0)&amp;"v"&amp;IF(ДАННЫЕ!$AW241&gt;0,1,0)&amp;"a"&amp;IF(ДАННЫЕ!$AS241,"1"&amp;ДАННЫЕ!$AS241,"00")&amp;"s"&amp;IF(ДАННЫЕ!$AT241,"1"&amp;ДАННЫЕ!$AT241,"00")&amp;"u"&amp;IF(ДАННЫЕ!$CJ241&gt;0,1,0)&amp;"y"&amp;B241&amp;"d"&amp;H241&amp;"e"&amp;F241&amp;G241</f>
        <v>x0w00t00f00b00g00c00i00r00m00hS00hZ00p00k00z00j00n00ELh0v0a00s00u0y0de</v>
      </c>
      <c r="L241" s="28" t="str">
        <f ca="1">ДАННЫЕ!$I241&amp;"VN"&amp;IF(ДАННЫЕ!AW241&gt;0,11,10)&amp;"CD"&amp;IF(ДАННЫЕ!BF241&gt;500,16,IF(ДАННЫЕ!BF241&gt;350,15,IF(ДАННЫЕ!BF241&gt;=200,14,IF(ДАННЫЕ!BF241&gt;=100,13,IF(ДАННЫЕ!BF241&gt;=50,12,IF(ДАННЫЕ!BF241&gt;0,11,10))))))&amp;"AR"&amp;IF(ДАННЫЕ!BX241&gt;0,1,0)&amp;"GD"&amp;B241&amp;"VV"&amp;IF(E241&gt;=5,IF(E241&lt;18,1,0),0)</f>
        <v>VN10CD10AR0GD0VV0</v>
      </c>
      <c r="M241" s="28" t="str">
        <f>ДАННЫЕ!$I241&amp;"b"&amp;ДАННЫЕ!$BI241&amp;"r"&amp;ДАННЫЕ!$BJ241&amp;"CD"&amp;IF(ДАННЫЕ!BF241&gt;0,IF(ДАННЫЕ!BF241&lt;200,1,IF(ДАННЫЕ!BF241&lt;350,2,3)),0)&amp;"h"&amp;IF(ДАННЫЕ!$BK241+ДАННЫЕ!$BL241+ДАННЫЕ!$BM241&gt;0,1,0)&amp;"x"&amp;ДАННЫЕ!$BK241&amp;"y"&amp;ДАННЫЕ!$BL241&amp;"z"&amp;ДАННЫЕ!$BM241&amp;"c"&amp;IF(ДАННЫЕ!$BK241+ДАННЫЕ!$BL241+ДАННЫЕ!$BM241=3,1,0)&amp;"a"&amp;IF(ДАННЫЕ!$BQ241+ДАННЫЕ!$BR241&gt;0,1,0)&amp;"d"&amp;ДАННЫЕ!$BQ241&amp;"v"&amp;ДАННЫЕ!$BR241&amp;"p"&amp;ДАННЫЕ!$BS241&amp;"n"&amp;ДАННЫЕ!$BU241&amp;"t"&amp;ДАННЫЕ!$BV241&amp;"o"&amp;ДАННЫЕ!$BT241&amp;"l"&amp;IF(ДАННЫЕ!$BN241&gt;0,1,0)&amp;ДАННЫЕ!$BN241&amp;"g"&amp;ДАННЫЕ!$BO241&amp;"s"&amp;ДАННЫЕ!$BP241&amp;"DZ"&amp;IF(ДАННЫЕ!B241-ДАННЫЕ!G241 &lt; 60,IF(ДАННЫЕ!B241-ДАННЫЕ!G241 &gt;= 0,1,0),0)&amp;"u"&amp;IF(ДАННЫЕ!$CJ241&gt;0,1,0)</f>
        <v>brCD0h0xyzc0a0dvpntol0gsDZ1u0</v>
      </c>
      <c r="N241" s="28" t="str">
        <f ca="1">ДАННЫЕ!$F241&amp;ДАННЫЕ!$I241&amp;"g"&amp;B241&amp;"cf"&amp;D241&amp;"a"&amp;IF(ДАННЫЕ!$BX241&gt;0,1,0)&amp;IF(ДАННЫЕ!$BF241&gt;500,1,IF(ДАННЫЕ!$BF241&gt;350,2,IF(ДАННЫЕ!$BF241&gt;=200,3,IF(ДАННЫЕ!$BF241&gt;=100,4,IF(ДАННЫЕ!$BF241&gt;=50,5,IF(ДАННЫЕ!$BF241&lt;50,6,0))))))&amp;"AR"&amp;IF(DATEDIF(ДАННЫЕ!$BX241,ДАННЫЕ!$F$1,"y")&gt;1,1,0)&amp;"VG"&amp;IF(ДАННЫЕ!$BH241="0",1,0)&amp;"o"&amp;IF(T241+ДАННЫЕ!$AF241+ДАННЫЕ!$AG241+ДАННЫЕ!$AH241+ДАННЫЕ!$AI241+ДАННЫЕ!$AJ241+ДАННЫЕ!$AP241+ДАННЫЕ!$AQ241+ДАННЫЕ!$AR241+ДАННЫЕ!$AU241+ДАННЫЕ!$AW241+ДАННЫЕ!$AS241+ДАННЫЕ!$AT241&gt;0,1,0)&amp;"x"&amp;ДАННЫЕ!$AG241&amp;"p"&amp;IF(ДАННЫЕ!$BY241&gt;0,1,0)&amp;"v"&amp;IF(ДАННЫЕ!$BZ241&gt;0,1,0)&amp;"n"&amp;ДАННЫЕ!$CA241&amp;"t"&amp;ДАННЫЕ!$AY241&amp;"k"&amp;ДАННЫЕ!$CB241&amp;"q"&amp;ДАННЫЕ!$CC241&amp;"w"&amp;ДАННЫЕ!$CD241&amp;"e"&amp;ДАННЫЕ!$CE241&amp;"m"&amp;ДАННЫЕ!$CF241&amp;"c"&amp;ДАННЫЕ!$CG241&amp;"z"&amp;ДАННЫЕ!$CH241&amp;"d"&amp;IF(H241=4,1,0)&amp;"s"&amp;IF(ДАННЫЕ!$J241=1,0,1)&amp;"u"&amp;IF(ДАННЫЕ!$CJ241&gt;0,1,0)</f>
        <v>g0cf0a06AR1VG0o0xp0v0ntkqwemczd0s1u0</v>
      </c>
      <c r="O241" s="28" t="str">
        <f>ДАННЫЕ!$I241&amp;"g"&amp;B241&amp;A241&amp;"f"&amp;P241&amp;"c"&amp;IF(ДАННЫЕ!$U241&gt;0,1,0)&amp;"s"&amp;IF(ДАННЫЕ!$Q241&gt;0,IF(YEAR(ДАННЫЕ!$F$1)=YEAR(ДАННЫЕ!$Q241),IF(MONTH(ДАННЫЕ!$F$1)=MONTH(ДАННЫЕ!$Q241),111,11),1),0)&amp;"i"&amp;IF(ДАННЫЕ!$R241+ДАННЫЕ!$S241+ДАННЫЕ!$T241=0,0,1)&amp;"h"&amp;IF(ДАННЫЕ!$P241&gt;0,1,0)&amp;"p"&amp;IF(ДАННЫЕ!$CI241&gt;0,IF(YEAR(ДАННЫЕ!$F$1)=YEAR(ДАННЫЕ!$CI241),IF(MONTH(ДАННЫЕ!$F$1)=MONTH(ДАННЫЕ!$CI241),111,11),1),0)&amp;"d"&amp;IF(ДАННЫЕ!$CJ241&gt;0,IF(YEAR(ДАННЫЕ!$F$1)=YEAR(ДАННЫЕ!$CJ241),IF(MONTH(ДАННЫЕ!$F$1)=MONTH(ДАННЫЕ!$CJ241),111,11),1),0)&amp;"o"&amp;IF(ДАННЫЕ!$CK241&gt;0,IF(MONTH(ДАННЫЕ!$F$1)=MONTH(ДАННЫЕ!$CK241),111,11),0)&amp;"v"&amp;IF(ДАННЫЕ!$BE241&gt;0,IF(MONTH(ДАННЫЕ!$F$1)=MONTH(ДАННЫЕ!$BE241),111,11),0)</f>
        <v>g00f0c0s0i0h0p0d0o0v0</v>
      </c>
      <c r="P241" s="15">
        <f t="shared" si="11"/>
        <v>0</v>
      </c>
      <c r="Q241" s="15">
        <f>IF(ДАННЫЕ!$F$1&gt;ДАННЫЕ!$N241,IF(YEAR(ДАННЫЕ!$F$1)=YEAR(ДАННЫЕ!M241),1,0),0)</f>
        <v>0</v>
      </c>
      <c r="R241" s="15">
        <f>IF(ДАННЫЕ!$F$1&gt;ДАННЫЕ!$N241,IF(YEAR(ДАННЫЕ!$F$1)=YEAR(ДАННЫЕ!N241),1,0),0)</f>
        <v>0</v>
      </c>
      <c r="S241" s="15">
        <f>IF(ДАННЫЕ!$AA241="2А",1,IF(ДАННЫЕ!$AA241="2Б",2,IF(ДАННЫЕ!$AA241="2В",3,IF(ДАННЫЕ!$AA241=3,4,IF(ДАННЫЕ!$AA241="4А",5,IF(ДАННЫЕ!$AA241="4Б",6,IF(ДАННЫЕ!$AA241="4В",7,IF(ДАННЫЕ!$AA241=5,8,0))))))))</f>
        <v>0</v>
      </c>
      <c r="T241" s="15">
        <f>IF(OR(ДАННЫЕ!$AC241=2,ДАННЫЕ!$AD241=2,ДАННЫЕ!$AE241=2),2,IF(OR(ДАННЫЕ!$AC241=1,ДАННЫЕ!$AD241=1,ДАННЫЕ!$AE241=1),1,0))</f>
        <v>0</v>
      </c>
    </row>
    <row r="242" spans="1:20" ht="15" customHeight="1" x14ac:dyDescent="0.2">
      <c r="A242" s="78">
        <f>IF(B242&gt;0,IF(MONTH(ДАННЫЕ!$F$1)=MONTH(ДАННЫЕ!$B242),1,0),0)</f>
        <v>0</v>
      </c>
      <c r="B242" s="14">
        <f>IF(ДАННЫЕ!$B242&gt;0,IF(YEAR(ДАННЫЕ!$F$1)=YEAR(ДАННЫЕ!$B242),1,0),0)</f>
        <v>0</v>
      </c>
      <c r="C242" s="14">
        <f>IF(ДАННЫЕ!$CM242&gt;0,IF(YEAR(ДАННЫЕ!$F$1)=YEAR(ДАННЫЕ!$CM242),1,0),0)</f>
        <v>0</v>
      </c>
      <c r="D242" s="14">
        <f>IF(ДАННЫЕ!$CJ242&gt;0,IF(ДАННЫЕ!$CL242&gt;ДАННЫЕ!$F$1,1,IF(ДАННЫЕ!$CL242&gt;0,0,1)),0)</f>
        <v>0</v>
      </c>
      <c r="E242" s="43" t="str">
        <f ca="1">IF(ДАННЫЕ!$F$1&gt;0,IF(ДАННЫЕ!$G242&gt;0,DATEDIF(ДАННЫЕ!$G242,ДАННЫЕ!$F$1,"y"),""),IF(ДАННЫЕ!$G242&gt;0,DATEDIF(ДАННЫЕ!$G242,TODAY(),"y"),""))</f>
        <v/>
      </c>
      <c r="F242" s="43" t="str">
        <f xml:space="preserve"> IF(ДАННЫЕ!$F242="М",IF(E242&gt;=18,IF(E242&lt;60,1,""),""),"")&amp;IF(ДАННЫЕ!$F242="Ж",IF(E242&gt;=18,IF(E242&lt;55,1,""),""),"")</f>
        <v/>
      </c>
      <c r="G242" s="43" t="str">
        <f xml:space="preserve"> IF(ДАННЫЕ!$F242="М",IF(E242&gt;=60,2,""),"")&amp;IF(ДАННЫЕ!$F242="Ж",IF(E242&gt;=55,2,""),"")</f>
        <v/>
      </c>
      <c r="H242" s="43" t="str">
        <f t="shared" ca="1" si="9"/>
        <v/>
      </c>
      <c r="I242" s="43" t="str">
        <f t="shared" ca="1" si="10"/>
        <v>03</v>
      </c>
      <c r="J242" s="28" t="str">
        <f ca="1">ДАННЫЕ!$F242&amp;H242&amp;I242&amp;ДАННЫЕ!$I242&amp;"m"&amp;IF(ДАННЫЕ!$I242&gt;0,IF(ДАННЫЕ!$J242&gt;0,0,1),"")&amp;"f"&amp;IF(ДАННЫЕ!$R242&gt;0,IF(YEAR(ДАННЫЕ!$F$1)=YEAR(ДАННЫЕ!$R242),1,0),0)&amp;"z"&amp;ДАННЫЕ!$R242&amp;"p"&amp;ДАННЫЕ!$S242&amp;"i"&amp;ДАННЫЕ!$T242&amp;"h"&amp;ДАННЫЕ!$K242&amp;"be"&amp;ДАННЫЕ!$BI242&amp;"CD"&amp;IF(ДАННЫЕ!BF242&gt;500,4,IF(ДАННЫЕ!BF242&gt;350,3,IF(ДАННЫЕ!BF242&gt;200,2,IF(ДАННЫЕ!BF242&gt;0,1,0))))&amp;"g"&amp;B242&amp;"d"&amp;H242&amp;"l"&amp;ДАННЫЕ!AT242&amp;"a"&amp;ДАННЫЕ!$V242&amp;"v"&amp;R242&amp;"k"&amp;ДАННЫЕ!$U242&amp;"s"&amp;ДАННЫЕ!$Y242&amp;"t"&amp;ДАННЫЕ!$X242&amp;"b"&amp;IF(ДАННЫЕ!$Q242&gt;1,1,0)&amp;"PP"&amp;ДАННЫЕ!Z242&amp;"c"&amp;S242&amp;"x"&amp;IF(ДАННЫЕ!$BY242&gt;0,IF(YEAR(ДАННЫЕ!$F$1)=YEAR(ДАННЫЕ!$BY242),1,0),0)&amp;"n"&amp;IF(ДАННЫЕ!$BZ242&gt;0,IF(YEAR(ДАННЫЕ!$F$1)=YEAR(ДАННЫЕ!$BZ242),1,0),0)&amp;"u"&amp;D242&amp;"z"&amp;IF(ДАННЫЕ!$CL242&gt;0,IF(YEAR(ДАННЫЕ!$F$1)&gt;YEAR(ДАННЫЕ!$CL242),11,12),0)</f>
        <v>03mf0zpihbeCD0g0dlav0kstb0PPc0x0n0u0z0</v>
      </c>
      <c r="K242" s="28" t="str">
        <f ca="1">ДАННЫЕ!$I242&amp;"x"&amp;B242&amp;"w"&amp;IF(T242+ДАННЫЕ!AD242+ДАННЫЕ!AE242+ДАННЫЕ!AF242+ДАННЫЕ!AG242+ДАННЫЕ!AH242+ДАННЫЕ!$AL242+ДАННЫЕ!AI242+ДАННЫЕ!AJ242+ДАННЫЕ!AK242+ДАННЫЕ!AP242+ДАННЫЕ!AQ242+ДАННЫЕ!AR242+ДАННЫЕ!$AM242+ДАННЫЕ!$AN242+ДАННЫЕ!AS242+ДАННЫЕ!AT242&gt;0,1,0)&amp;IF(OR(T242=2,ДАННЫЕ!AD242=2,ДАННЫЕ!AE242=2,ДАННЫЕ!AF242=2,ДАННЫЕ!AG242=2,ДАННЫЕ!AH242=2,ДАННЫЕ!$AL242=2,ДАННЫЕ!AI242=2,ДАННЫЕ!AJ242=2,ДАННЫЕ!AK242=2,ДАННЫЕ!AP242=2,ДАННЫЕ!AQ242=2,ДАННЫЕ!AR242=2,ДАННЫЕ!$AM242=2,ДАННЫЕ!$AN242=2,ДАННЫЕ!AS242=2,ДАННЫЕ!AT242=2),2,0)&amp;"t"&amp;IF(T242&gt;0,"1"&amp;T242,"00")&amp;"f"&amp;IF(ДАННЫЕ!$AC242,"1"&amp;ДАННЫЕ!$AC242,"00")&amp;"b"&amp;IF(ДАННЫЕ!$AD242,"1"&amp;ДАННЫЕ!$AD242,"00")&amp;"g"&amp;IF(ДАННЫЕ!$AF242,"1"&amp;ДАННЫЕ!$AF242,"00")&amp;"c"&amp;IF(ДАННЫЕ!$AG242,"1"&amp;ДАННЫЕ!$AG242,"00")&amp;"i"&amp;IF(ДАННЫЕ!$AH242,"1"&amp;ДАННЫЕ!$AH242,"00")&amp;"r"&amp;IF(ДАННЫЕ!$AL242,"1"&amp;ДАННЫЕ!$AL242,"00")&amp;"m"&amp;IF(ДАННЫЕ!$AI242,"1"&amp;ДАННЫЕ!$AI242,"00")&amp;"hS"&amp;IF(ДАННЫЕ!$AJ242,"1"&amp;ДАННЫЕ!$AJ242,"00")&amp;"hZ"&amp;IF(ДАННЫЕ!$AK242,"1"&amp;ДАННЫЕ!$AK242,"00")&amp;"p"&amp;IF(ДАННЫЕ!$AP242,"1"&amp;ДАННЫЕ!$AP242,"00")&amp;"k"&amp;IF(ДАННЫЕ!$AQ242,"1"&amp;ДАННЫЕ!$AQ242,"00")&amp;"z"&amp;IF(ДАННЫЕ!$AR242,"1"&amp;ДАННЫЕ!$AR242,"00")&amp;"j"&amp;IF(ДАННЫЕ!$AM242,"1"&amp;ДАННЫЕ!$AM242,"00")&amp;"n"&amp;IF(ДАННЫЕ!$AN242,"1"&amp;ДАННЫЕ!$AN242,"00")&amp;"E"&amp;ДАННЫЕ!BI242&amp;"L"&amp;ДАННЫЕ!AO242&amp;"h"&amp;IF(ДАННЫЕ!$AU242&gt;0,1,0)&amp;"v"&amp;IF(ДАННЫЕ!$AW242&gt;0,1,0)&amp;"a"&amp;IF(ДАННЫЕ!$AS242,"1"&amp;ДАННЫЕ!$AS242,"00")&amp;"s"&amp;IF(ДАННЫЕ!$AT242,"1"&amp;ДАННЫЕ!$AT242,"00")&amp;"u"&amp;IF(ДАННЫЕ!$CJ242&gt;0,1,0)&amp;"y"&amp;B242&amp;"d"&amp;H242&amp;"e"&amp;F242&amp;G242</f>
        <v>x0w00t00f00b00g00c00i00r00m00hS00hZ00p00k00z00j00n00ELh0v0a00s00u0y0de</v>
      </c>
      <c r="L242" s="28" t="str">
        <f ca="1">ДАННЫЕ!$I242&amp;"VN"&amp;IF(ДАННЫЕ!AW242&gt;0,11,10)&amp;"CD"&amp;IF(ДАННЫЕ!BF242&gt;500,16,IF(ДАННЫЕ!BF242&gt;350,15,IF(ДАННЫЕ!BF242&gt;=200,14,IF(ДАННЫЕ!BF242&gt;=100,13,IF(ДАННЫЕ!BF242&gt;=50,12,IF(ДАННЫЕ!BF242&gt;0,11,10))))))&amp;"AR"&amp;IF(ДАННЫЕ!BX242&gt;0,1,0)&amp;"GD"&amp;B242&amp;"VV"&amp;IF(E242&gt;=5,IF(E242&lt;18,1,0),0)</f>
        <v>VN10CD10AR0GD0VV0</v>
      </c>
      <c r="M242" s="28" t="str">
        <f>ДАННЫЕ!$I242&amp;"b"&amp;ДАННЫЕ!$BI242&amp;"r"&amp;ДАННЫЕ!$BJ242&amp;"CD"&amp;IF(ДАННЫЕ!BF242&gt;0,IF(ДАННЫЕ!BF242&lt;200,1,IF(ДАННЫЕ!BF242&lt;350,2,3)),0)&amp;"h"&amp;IF(ДАННЫЕ!$BK242+ДАННЫЕ!$BL242+ДАННЫЕ!$BM242&gt;0,1,0)&amp;"x"&amp;ДАННЫЕ!$BK242&amp;"y"&amp;ДАННЫЕ!$BL242&amp;"z"&amp;ДАННЫЕ!$BM242&amp;"c"&amp;IF(ДАННЫЕ!$BK242+ДАННЫЕ!$BL242+ДАННЫЕ!$BM242=3,1,0)&amp;"a"&amp;IF(ДАННЫЕ!$BQ242+ДАННЫЕ!$BR242&gt;0,1,0)&amp;"d"&amp;ДАННЫЕ!$BQ242&amp;"v"&amp;ДАННЫЕ!$BR242&amp;"p"&amp;ДАННЫЕ!$BS242&amp;"n"&amp;ДАННЫЕ!$BU242&amp;"t"&amp;ДАННЫЕ!$BV242&amp;"o"&amp;ДАННЫЕ!$BT242&amp;"l"&amp;IF(ДАННЫЕ!$BN242&gt;0,1,0)&amp;ДАННЫЕ!$BN242&amp;"g"&amp;ДАННЫЕ!$BO242&amp;"s"&amp;ДАННЫЕ!$BP242&amp;"DZ"&amp;IF(ДАННЫЕ!B242-ДАННЫЕ!G242 &lt; 60,IF(ДАННЫЕ!B242-ДАННЫЕ!G242 &gt;= 0,1,0),0)&amp;"u"&amp;IF(ДАННЫЕ!$CJ242&gt;0,1,0)</f>
        <v>brCD0h0xyzc0a0dvpntol0gsDZ1u0</v>
      </c>
      <c r="N242" s="28" t="str">
        <f ca="1">ДАННЫЕ!$F242&amp;ДАННЫЕ!$I242&amp;"g"&amp;B242&amp;"cf"&amp;D242&amp;"a"&amp;IF(ДАННЫЕ!$BX242&gt;0,1,0)&amp;IF(ДАННЫЕ!$BF242&gt;500,1,IF(ДАННЫЕ!$BF242&gt;350,2,IF(ДАННЫЕ!$BF242&gt;=200,3,IF(ДАННЫЕ!$BF242&gt;=100,4,IF(ДАННЫЕ!$BF242&gt;=50,5,IF(ДАННЫЕ!$BF242&lt;50,6,0))))))&amp;"AR"&amp;IF(DATEDIF(ДАННЫЕ!$BX242,ДАННЫЕ!$F$1,"y")&gt;1,1,0)&amp;"VG"&amp;IF(ДАННЫЕ!$BH242="0",1,0)&amp;"o"&amp;IF(T242+ДАННЫЕ!$AF242+ДАННЫЕ!$AG242+ДАННЫЕ!$AH242+ДАННЫЕ!$AI242+ДАННЫЕ!$AJ242+ДАННЫЕ!$AP242+ДАННЫЕ!$AQ242+ДАННЫЕ!$AR242+ДАННЫЕ!$AU242+ДАННЫЕ!$AW242+ДАННЫЕ!$AS242+ДАННЫЕ!$AT242&gt;0,1,0)&amp;"x"&amp;ДАННЫЕ!$AG242&amp;"p"&amp;IF(ДАННЫЕ!$BY242&gt;0,1,0)&amp;"v"&amp;IF(ДАННЫЕ!$BZ242&gt;0,1,0)&amp;"n"&amp;ДАННЫЕ!$CA242&amp;"t"&amp;ДАННЫЕ!$AY242&amp;"k"&amp;ДАННЫЕ!$CB242&amp;"q"&amp;ДАННЫЕ!$CC242&amp;"w"&amp;ДАННЫЕ!$CD242&amp;"e"&amp;ДАННЫЕ!$CE242&amp;"m"&amp;ДАННЫЕ!$CF242&amp;"c"&amp;ДАННЫЕ!$CG242&amp;"z"&amp;ДАННЫЕ!$CH242&amp;"d"&amp;IF(H242=4,1,0)&amp;"s"&amp;IF(ДАННЫЕ!$J242=1,0,1)&amp;"u"&amp;IF(ДАННЫЕ!$CJ242&gt;0,1,0)</f>
        <v>g0cf0a06AR1VG0o0xp0v0ntkqwemczd0s1u0</v>
      </c>
      <c r="O242" s="28" t="str">
        <f>ДАННЫЕ!$I242&amp;"g"&amp;B242&amp;A242&amp;"f"&amp;P242&amp;"c"&amp;IF(ДАННЫЕ!$U242&gt;0,1,0)&amp;"s"&amp;IF(ДАННЫЕ!$Q242&gt;0,IF(YEAR(ДАННЫЕ!$F$1)=YEAR(ДАННЫЕ!$Q242),IF(MONTH(ДАННЫЕ!$F$1)=MONTH(ДАННЫЕ!$Q242),111,11),1),0)&amp;"i"&amp;IF(ДАННЫЕ!$R242+ДАННЫЕ!$S242+ДАННЫЕ!$T242=0,0,1)&amp;"h"&amp;IF(ДАННЫЕ!$P242&gt;0,1,0)&amp;"p"&amp;IF(ДАННЫЕ!$CI242&gt;0,IF(YEAR(ДАННЫЕ!$F$1)=YEAR(ДАННЫЕ!$CI242),IF(MONTH(ДАННЫЕ!$F$1)=MONTH(ДАННЫЕ!$CI242),111,11),1),0)&amp;"d"&amp;IF(ДАННЫЕ!$CJ242&gt;0,IF(YEAR(ДАННЫЕ!$F$1)=YEAR(ДАННЫЕ!$CJ242),IF(MONTH(ДАННЫЕ!$F$1)=MONTH(ДАННЫЕ!$CJ242),111,11),1),0)&amp;"o"&amp;IF(ДАННЫЕ!$CK242&gt;0,IF(MONTH(ДАННЫЕ!$F$1)=MONTH(ДАННЫЕ!$CK242),111,11),0)&amp;"v"&amp;IF(ДАННЫЕ!$BE242&gt;0,IF(MONTH(ДАННЫЕ!$F$1)=MONTH(ДАННЫЕ!$BE242),111,11),0)</f>
        <v>g00f0c0s0i0h0p0d0o0v0</v>
      </c>
      <c r="P242" s="15">
        <f t="shared" si="11"/>
        <v>0</v>
      </c>
      <c r="Q242" s="15">
        <f>IF(ДАННЫЕ!$F$1&gt;ДАННЫЕ!$N242,IF(YEAR(ДАННЫЕ!$F$1)=YEAR(ДАННЫЕ!M242),1,0),0)</f>
        <v>0</v>
      </c>
      <c r="R242" s="15">
        <f>IF(ДАННЫЕ!$F$1&gt;ДАННЫЕ!$N242,IF(YEAR(ДАННЫЕ!$F$1)=YEAR(ДАННЫЕ!N242),1,0),0)</f>
        <v>0</v>
      </c>
      <c r="S242" s="15">
        <f>IF(ДАННЫЕ!$AA242="2А",1,IF(ДАННЫЕ!$AA242="2Б",2,IF(ДАННЫЕ!$AA242="2В",3,IF(ДАННЫЕ!$AA242=3,4,IF(ДАННЫЕ!$AA242="4А",5,IF(ДАННЫЕ!$AA242="4Б",6,IF(ДАННЫЕ!$AA242="4В",7,IF(ДАННЫЕ!$AA242=5,8,0))))))))</f>
        <v>0</v>
      </c>
      <c r="T242" s="15">
        <f>IF(OR(ДАННЫЕ!$AC242=2,ДАННЫЕ!$AD242=2,ДАННЫЕ!$AE242=2),2,IF(OR(ДАННЫЕ!$AC242=1,ДАННЫЕ!$AD242=1,ДАННЫЕ!$AE242=1),1,0))</f>
        <v>0</v>
      </c>
    </row>
    <row r="243" spans="1:20" ht="15" customHeight="1" x14ac:dyDescent="0.2">
      <c r="A243" s="78">
        <f>IF(B243&gt;0,IF(MONTH(ДАННЫЕ!$F$1)=MONTH(ДАННЫЕ!$B243),1,0),0)</f>
        <v>0</v>
      </c>
      <c r="B243" s="14">
        <f>IF(ДАННЫЕ!$B243&gt;0,IF(YEAR(ДАННЫЕ!$F$1)=YEAR(ДАННЫЕ!$B243),1,0),0)</f>
        <v>0</v>
      </c>
      <c r="C243" s="14">
        <f>IF(ДАННЫЕ!$CM243&gt;0,IF(YEAR(ДАННЫЕ!$F$1)=YEAR(ДАННЫЕ!$CM243),1,0),0)</f>
        <v>0</v>
      </c>
      <c r="D243" s="14">
        <f>IF(ДАННЫЕ!$CJ243&gt;0,IF(ДАННЫЕ!$CL243&gt;ДАННЫЕ!$F$1,1,IF(ДАННЫЕ!$CL243&gt;0,0,1)),0)</f>
        <v>0</v>
      </c>
      <c r="E243" s="43" t="str">
        <f ca="1">IF(ДАННЫЕ!$F$1&gt;0,IF(ДАННЫЕ!$G243&gt;0,DATEDIF(ДАННЫЕ!$G243,ДАННЫЕ!$F$1,"y"),""),IF(ДАННЫЕ!$G243&gt;0,DATEDIF(ДАННЫЕ!$G243,TODAY(),"y"),""))</f>
        <v/>
      </c>
      <c r="F243" s="43" t="str">
        <f xml:space="preserve"> IF(ДАННЫЕ!$F243="М",IF(E243&gt;=18,IF(E243&lt;60,1,""),""),"")&amp;IF(ДАННЫЕ!$F243="Ж",IF(E243&gt;=18,IF(E243&lt;55,1,""),""),"")</f>
        <v/>
      </c>
      <c r="G243" s="43" t="str">
        <f xml:space="preserve"> IF(ДАННЫЕ!$F243="М",IF(E243&gt;=60,2,""),"")&amp;IF(ДАННЫЕ!$F243="Ж",IF(E243&gt;=55,2,""),"")</f>
        <v/>
      </c>
      <c r="H243" s="43" t="str">
        <f t="shared" ca="1" si="9"/>
        <v/>
      </c>
      <c r="I243" s="43" t="str">
        <f t="shared" ca="1" si="10"/>
        <v>03</v>
      </c>
      <c r="J243" s="28" t="str">
        <f ca="1">ДАННЫЕ!$F243&amp;H243&amp;I243&amp;ДАННЫЕ!$I243&amp;"m"&amp;IF(ДАННЫЕ!$I243&gt;0,IF(ДАННЫЕ!$J243&gt;0,0,1),"")&amp;"f"&amp;IF(ДАННЫЕ!$R243&gt;0,IF(YEAR(ДАННЫЕ!$F$1)=YEAR(ДАННЫЕ!$R243),1,0),0)&amp;"z"&amp;ДАННЫЕ!$R243&amp;"p"&amp;ДАННЫЕ!$S243&amp;"i"&amp;ДАННЫЕ!$T243&amp;"h"&amp;ДАННЫЕ!$K243&amp;"be"&amp;ДАННЫЕ!$BI243&amp;"CD"&amp;IF(ДАННЫЕ!BF243&gt;500,4,IF(ДАННЫЕ!BF243&gt;350,3,IF(ДАННЫЕ!BF243&gt;200,2,IF(ДАННЫЕ!BF243&gt;0,1,0))))&amp;"g"&amp;B243&amp;"d"&amp;H243&amp;"l"&amp;ДАННЫЕ!AT243&amp;"a"&amp;ДАННЫЕ!$V243&amp;"v"&amp;R243&amp;"k"&amp;ДАННЫЕ!$U243&amp;"s"&amp;ДАННЫЕ!$Y243&amp;"t"&amp;ДАННЫЕ!$X243&amp;"b"&amp;IF(ДАННЫЕ!$Q243&gt;1,1,0)&amp;"PP"&amp;ДАННЫЕ!Z243&amp;"c"&amp;S243&amp;"x"&amp;IF(ДАННЫЕ!$BY243&gt;0,IF(YEAR(ДАННЫЕ!$F$1)=YEAR(ДАННЫЕ!$BY243),1,0),0)&amp;"n"&amp;IF(ДАННЫЕ!$BZ243&gt;0,IF(YEAR(ДАННЫЕ!$F$1)=YEAR(ДАННЫЕ!$BZ243),1,0),0)&amp;"u"&amp;D243&amp;"z"&amp;IF(ДАННЫЕ!$CL243&gt;0,IF(YEAR(ДАННЫЕ!$F$1)&gt;YEAR(ДАННЫЕ!$CL243),11,12),0)</f>
        <v>03mf0zpihbeCD0g0dlav0kstb0PPc0x0n0u0z0</v>
      </c>
      <c r="K243" s="28" t="str">
        <f ca="1">ДАННЫЕ!$I243&amp;"x"&amp;B243&amp;"w"&amp;IF(T243+ДАННЫЕ!AD243+ДАННЫЕ!AE243+ДАННЫЕ!AF243+ДАННЫЕ!AG243+ДАННЫЕ!AH243+ДАННЫЕ!$AL243+ДАННЫЕ!AI243+ДАННЫЕ!AJ243+ДАННЫЕ!AK243+ДАННЫЕ!AP243+ДАННЫЕ!AQ243+ДАННЫЕ!AR243+ДАННЫЕ!$AM243+ДАННЫЕ!$AN243+ДАННЫЕ!AS243+ДАННЫЕ!AT243&gt;0,1,0)&amp;IF(OR(T243=2,ДАННЫЕ!AD243=2,ДАННЫЕ!AE243=2,ДАННЫЕ!AF243=2,ДАННЫЕ!AG243=2,ДАННЫЕ!AH243=2,ДАННЫЕ!$AL243=2,ДАННЫЕ!AI243=2,ДАННЫЕ!AJ243=2,ДАННЫЕ!AK243=2,ДАННЫЕ!AP243=2,ДАННЫЕ!AQ243=2,ДАННЫЕ!AR243=2,ДАННЫЕ!$AM243=2,ДАННЫЕ!$AN243=2,ДАННЫЕ!AS243=2,ДАННЫЕ!AT243=2),2,0)&amp;"t"&amp;IF(T243&gt;0,"1"&amp;T243,"00")&amp;"f"&amp;IF(ДАННЫЕ!$AC243,"1"&amp;ДАННЫЕ!$AC243,"00")&amp;"b"&amp;IF(ДАННЫЕ!$AD243,"1"&amp;ДАННЫЕ!$AD243,"00")&amp;"g"&amp;IF(ДАННЫЕ!$AF243,"1"&amp;ДАННЫЕ!$AF243,"00")&amp;"c"&amp;IF(ДАННЫЕ!$AG243,"1"&amp;ДАННЫЕ!$AG243,"00")&amp;"i"&amp;IF(ДАННЫЕ!$AH243,"1"&amp;ДАННЫЕ!$AH243,"00")&amp;"r"&amp;IF(ДАННЫЕ!$AL243,"1"&amp;ДАННЫЕ!$AL243,"00")&amp;"m"&amp;IF(ДАННЫЕ!$AI243,"1"&amp;ДАННЫЕ!$AI243,"00")&amp;"hS"&amp;IF(ДАННЫЕ!$AJ243,"1"&amp;ДАННЫЕ!$AJ243,"00")&amp;"hZ"&amp;IF(ДАННЫЕ!$AK243,"1"&amp;ДАННЫЕ!$AK243,"00")&amp;"p"&amp;IF(ДАННЫЕ!$AP243,"1"&amp;ДАННЫЕ!$AP243,"00")&amp;"k"&amp;IF(ДАННЫЕ!$AQ243,"1"&amp;ДАННЫЕ!$AQ243,"00")&amp;"z"&amp;IF(ДАННЫЕ!$AR243,"1"&amp;ДАННЫЕ!$AR243,"00")&amp;"j"&amp;IF(ДАННЫЕ!$AM243,"1"&amp;ДАННЫЕ!$AM243,"00")&amp;"n"&amp;IF(ДАННЫЕ!$AN243,"1"&amp;ДАННЫЕ!$AN243,"00")&amp;"E"&amp;ДАННЫЕ!BI243&amp;"L"&amp;ДАННЫЕ!AO243&amp;"h"&amp;IF(ДАННЫЕ!$AU243&gt;0,1,0)&amp;"v"&amp;IF(ДАННЫЕ!$AW243&gt;0,1,0)&amp;"a"&amp;IF(ДАННЫЕ!$AS243,"1"&amp;ДАННЫЕ!$AS243,"00")&amp;"s"&amp;IF(ДАННЫЕ!$AT243,"1"&amp;ДАННЫЕ!$AT243,"00")&amp;"u"&amp;IF(ДАННЫЕ!$CJ243&gt;0,1,0)&amp;"y"&amp;B243&amp;"d"&amp;H243&amp;"e"&amp;F243&amp;G243</f>
        <v>x0w00t00f00b00g00c00i00r00m00hS00hZ00p00k00z00j00n00ELh0v0a00s00u0y0de</v>
      </c>
      <c r="L243" s="28" t="str">
        <f ca="1">ДАННЫЕ!$I243&amp;"VN"&amp;IF(ДАННЫЕ!AW243&gt;0,11,10)&amp;"CD"&amp;IF(ДАННЫЕ!BF243&gt;500,16,IF(ДАННЫЕ!BF243&gt;350,15,IF(ДАННЫЕ!BF243&gt;=200,14,IF(ДАННЫЕ!BF243&gt;=100,13,IF(ДАННЫЕ!BF243&gt;=50,12,IF(ДАННЫЕ!BF243&gt;0,11,10))))))&amp;"AR"&amp;IF(ДАННЫЕ!BX243&gt;0,1,0)&amp;"GD"&amp;B243&amp;"VV"&amp;IF(E243&gt;=5,IF(E243&lt;18,1,0),0)</f>
        <v>VN10CD10AR0GD0VV0</v>
      </c>
      <c r="M243" s="28" t="str">
        <f>ДАННЫЕ!$I243&amp;"b"&amp;ДАННЫЕ!$BI243&amp;"r"&amp;ДАННЫЕ!$BJ243&amp;"CD"&amp;IF(ДАННЫЕ!BF243&gt;0,IF(ДАННЫЕ!BF243&lt;200,1,IF(ДАННЫЕ!BF243&lt;350,2,3)),0)&amp;"h"&amp;IF(ДАННЫЕ!$BK243+ДАННЫЕ!$BL243+ДАННЫЕ!$BM243&gt;0,1,0)&amp;"x"&amp;ДАННЫЕ!$BK243&amp;"y"&amp;ДАННЫЕ!$BL243&amp;"z"&amp;ДАННЫЕ!$BM243&amp;"c"&amp;IF(ДАННЫЕ!$BK243+ДАННЫЕ!$BL243+ДАННЫЕ!$BM243=3,1,0)&amp;"a"&amp;IF(ДАННЫЕ!$BQ243+ДАННЫЕ!$BR243&gt;0,1,0)&amp;"d"&amp;ДАННЫЕ!$BQ243&amp;"v"&amp;ДАННЫЕ!$BR243&amp;"p"&amp;ДАННЫЕ!$BS243&amp;"n"&amp;ДАННЫЕ!$BU243&amp;"t"&amp;ДАННЫЕ!$BV243&amp;"o"&amp;ДАННЫЕ!$BT243&amp;"l"&amp;IF(ДАННЫЕ!$BN243&gt;0,1,0)&amp;ДАННЫЕ!$BN243&amp;"g"&amp;ДАННЫЕ!$BO243&amp;"s"&amp;ДАННЫЕ!$BP243&amp;"DZ"&amp;IF(ДАННЫЕ!B243-ДАННЫЕ!G243 &lt; 60,IF(ДАННЫЕ!B243-ДАННЫЕ!G243 &gt;= 0,1,0),0)&amp;"u"&amp;IF(ДАННЫЕ!$CJ243&gt;0,1,0)</f>
        <v>brCD0h0xyzc0a0dvpntol0gsDZ1u0</v>
      </c>
      <c r="N243" s="28" t="str">
        <f ca="1">ДАННЫЕ!$F243&amp;ДАННЫЕ!$I243&amp;"g"&amp;B243&amp;"cf"&amp;D243&amp;"a"&amp;IF(ДАННЫЕ!$BX243&gt;0,1,0)&amp;IF(ДАННЫЕ!$BF243&gt;500,1,IF(ДАННЫЕ!$BF243&gt;350,2,IF(ДАННЫЕ!$BF243&gt;=200,3,IF(ДАННЫЕ!$BF243&gt;=100,4,IF(ДАННЫЕ!$BF243&gt;=50,5,IF(ДАННЫЕ!$BF243&lt;50,6,0))))))&amp;"AR"&amp;IF(DATEDIF(ДАННЫЕ!$BX243,ДАННЫЕ!$F$1,"y")&gt;1,1,0)&amp;"VG"&amp;IF(ДАННЫЕ!$BH243="0",1,0)&amp;"o"&amp;IF(T243+ДАННЫЕ!$AF243+ДАННЫЕ!$AG243+ДАННЫЕ!$AH243+ДАННЫЕ!$AI243+ДАННЫЕ!$AJ243+ДАННЫЕ!$AP243+ДАННЫЕ!$AQ243+ДАННЫЕ!$AR243+ДАННЫЕ!$AU243+ДАННЫЕ!$AW243+ДАННЫЕ!$AS243+ДАННЫЕ!$AT243&gt;0,1,0)&amp;"x"&amp;ДАННЫЕ!$AG243&amp;"p"&amp;IF(ДАННЫЕ!$BY243&gt;0,1,0)&amp;"v"&amp;IF(ДАННЫЕ!$BZ243&gt;0,1,0)&amp;"n"&amp;ДАННЫЕ!$CA243&amp;"t"&amp;ДАННЫЕ!$AY243&amp;"k"&amp;ДАННЫЕ!$CB243&amp;"q"&amp;ДАННЫЕ!$CC243&amp;"w"&amp;ДАННЫЕ!$CD243&amp;"e"&amp;ДАННЫЕ!$CE243&amp;"m"&amp;ДАННЫЕ!$CF243&amp;"c"&amp;ДАННЫЕ!$CG243&amp;"z"&amp;ДАННЫЕ!$CH243&amp;"d"&amp;IF(H243=4,1,0)&amp;"s"&amp;IF(ДАННЫЕ!$J243=1,0,1)&amp;"u"&amp;IF(ДАННЫЕ!$CJ243&gt;0,1,0)</f>
        <v>g0cf0a06AR1VG0o0xp0v0ntkqwemczd0s1u0</v>
      </c>
      <c r="O243" s="28" t="str">
        <f>ДАННЫЕ!$I243&amp;"g"&amp;B243&amp;A243&amp;"f"&amp;P243&amp;"c"&amp;IF(ДАННЫЕ!$U243&gt;0,1,0)&amp;"s"&amp;IF(ДАННЫЕ!$Q243&gt;0,IF(YEAR(ДАННЫЕ!$F$1)=YEAR(ДАННЫЕ!$Q243),IF(MONTH(ДАННЫЕ!$F$1)=MONTH(ДАННЫЕ!$Q243),111,11),1),0)&amp;"i"&amp;IF(ДАННЫЕ!$R243+ДАННЫЕ!$S243+ДАННЫЕ!$T243=0,0,1)&amp;"h"&amp;IF(ДАННЫЕ!$P243&gt;0,1,0)&amp;"p"&amp;IF(ДАННЫЕ!$CI243&gt;0,IF(YEAR(ДАННЫЕ!$F$1)=YEAR(ДАННЫЕ!$CI243),IF(MONTH(ДАННЫЕ!$F$1)=MONTH(ДАННЫЕ!$CI243),111,11),1),0)&amp;"d"&amp;IF(ДАННЫЕ!$CJ243&gt;0,IF(YEAR(ДАННЫЕ!$F$1)=YEAR(ДАННЫЕ!$CJ243),IF(MONTH(ДАННЫЕ!$F$1)=MONTH(ДАННЫЕ!$CJ243),111,11),1),0)&amp;"o"&amp;IF(ДАННЫЕ!$CK243&gt;0,IF(MONTH(ДАННЫЕ!$F$1)=MONTH(ДАННЫЕ!$CK243),111,11),0)&amp;"v"&amp;IF(ДАННЫЕ!$BE243&gt;0,IF(MONTH(ДАННЫЕ!$F$1)=MONTH(ДАННЫЕ!$BE243),111,11),0)</f>
        <v>g00f0c0s0i0h0p0d0o0v0</v>
      </c>
      <c r="P243" s="15">
        <f t="shared" si="11"/>
        <v>0</v>
      </c>
      <c r="Q243" s="15">
        <f>IF(ДАННЫЕ!$F$1&gt;ДАННЫЕ!$N243,IF(YEAR(ДАННЫЕ!$F$1)=YEAR(ДАННЫЕ!M243),1,0),0)</f>
        <v>0</v>
      </c>
      <c r="R243" s="15">
        <f>IF(ДАННЫЕ!$F$1&gt;ДАННЫЕ!$N243,IF(YEAR(ДАННЫЕ!$F$1)=YEAR(ДАННЫЕ!N243),1,0),0)</f>
        <v>0</v>
      </c>
      <c r="S243" s="15">
        <f>IF(ДАННЫЕ!$AA243="2А",1,IF(ДАННЫЕ!$AA243="2Б",2,IF(ДАННЫЕ!$AA243="2В",3,IF(ДАННЫЕ!$AA243=3,4,IF(ДАННЫЕ!$AA243="4А",5,IF(ДАННЫЕ!$AA243="4Б",6,IF(ДАННЫЕ!$AA243="4В",7,IF(ДАННЫЕ!$AA243=5,8,0))))))))</f>
        <v>0</v>
      </c>
      <c r="T243" s="15">
        <f>IF(OR(ДАННЫЕ!$AC243=2,ДАННЫЕ!$AD243=2,ДАННЫЕ!$AE243=2),2,IF(OR(ДАННЫЕ!$AC243=1,ДАННЫЕ!$AD243=1,ДАННЫЕ!$AE243=1),1,0))</f>
        <v>0</v>
      </c>
    </row>
    <row r="244" spans="1:20" ht="15" customHeight="1" x14ac:dyDescent="0.2">
      <c r="A244" s="78">
        <f>IF(B244&gt;0,IF(MONTH(ДАННЫЕ!$F$1)=MONTH(ДАННЫЕ!$B244),1,0),0)</f>
        <v>0</v>
      </c>
      <c r="B244" s="14">
        <f>IF(ДАННЫЕ!$B244&gt;0,IF(YEAR(ДАННЫЕ!$F$1)=YEAR(ДАННЫЕ!$B244),1,0),0)</f>
        <v>0</v>
      </c>
      <c r="C244" s="14">
        <f>IF(ДАННЫЕ!$CM244&gt;0,IF(YEAR(ДАННЫЕ!$F$1)=YEAR(ДАННЫЕ!$CM244),1,0),0)</f>
        <v>0</v>
      </c>
      <c r="D244" s="14">
        <f>IF(ДАННЫЕ!$CJ244&gt;0,IF(ДАННЫЕ!$CL244&gt;ДАННЫЕ!$F$1,1,IF(ДАННЫЕ!$CL244&gt;0,0,1)),0)</f>
        <v>0</v>
      </c>
      <c r="E244" s="43" t="str">
        <f ca="1">IF(ДАННЫЕ!$F$1&gt;0,IF(ДАННЫЕ!$G244&gt;0,DATEDIF(ДАННЫЕ!$G244,ДАННЫЕ!$F$1,"y"),""),IF(ДАННЫЕ!$G244&gt;0,DATEDIF(ДАННЫЕ!$G244,TODAY(),"y"),""))</f>
        <v/>
      </c>
      <c r="F244" s="43" t="str">
        <f xml:space="preserve"> IF(ДАННЫЕ!$F244="М",IF(E244&gt;=18,IF(E244&lt;60,1,""),""),"")&amp;IF(ДАННЫЕ!$F244="Ж",IF(E244&gt;=18,IF(E244&lt;55,1,""),""),"")</f>
        <v/>
      </c>
      <c r="G244" s="43" t="str">
        <f xml:space="preserve"> IF(ДАННЫЕ!$F244="М",IF(E244&gt;=60,2,""),"")&amp;IF(ДАННЫЕ!$F244="Ж",IF(E244&gt;=55,2,""),"")</f>
        <v/>
      </c>
      <c r="H244" s="43" t="str">
        <f t="shared" ca="1" si="9"/>
        <v/>
      </c>
      <c r="I244" s="43" t="str">
        <f t="shared" ca="1" si="10"/>
        <v>03</v>
      </c>
      <c r="J244" s="28" t="str">
        <f ca="1">ДАННЫЕ!$F244&amp;H244&amp;I244&amp;ДАННЫЕ!$I244&amp;"m"&amp;IF(ДАННЫЕ!$I244&gt;0,IF(ДАННЫЕ!$J244&gt;0,0,1),"")&amp;"f"&amp;IF(ДАННЫЕ!$R244&gt;0,IF(YEAR(ДАННЫЕ!$F$1)=YEAR(ДАННЫЕ!$R244),1,0),0)&amp;"z"&amp;ДАННЫЕ!$R244&amp;"p"&amp;ДАННЫЕ!$S244&amp;"i"&amp;ДАННЫЕ!$T244&amp;"h"&amp;ДАННЫЕ!$K244&amp;"be"&amp;ДАННЫЕ!$BI244&amp;"CD"&amp;IF(ДАННЫЕ!BF244&gt;500,4,IF(ДАННЫЕ!BF244&gt;350,3,IF(ДАННЫЕ!BF244&gt;200,2,IF(ДАННЫЕ!BF244&gt;0,1,0))))&amp;"g"&amp;B244&amp;"d"&amp;H244&amp;"l"&amp;ДАННЫЕ!AT244&amp;"a"&amp;ДАННЫЕ!$V244&amp;"v"&amp;R244&amp;"k"&amp;ДАННЫЕ!$U244&amp;"s"&amp;ДАННЫЕ!$Y244&amp;"t"&amp;ДАННЫЕ!$X244&amp;"b"&amp;IF(ДАННЫЕ!$Q244&gt;1,1,0)&amp;"PP"&amp;ДАННЫЕ!Z244&amp;"c"&amp;S244&amp;"x"&amp;IF(ДАННЫЕ!$BY244&gt;0,IF(YEAR(ДАННЫЕ!$F$1)=YEAR(ДАННЫЕ!$BY244),1,0),0)&amp;"n"&amp;IF(ДАННЫЕ!$BZ244&gt;0,IF(YEAR(ДАННЫЕ!$F$1)=YEAR(ДАННЫЕ!$BZ244),1,0),0)&amp;"u"&amp;D244&amp;"z"&amp;IF(ДАННЫЕ!$CL244&gt;0,IF(YEAR(ДАННЫЕ!$F$1)&gt;YEAR(ДАННЫЕ!$CL244),11,12),0)</f>
        <v>03mf0zpihbeCD0g0dlav0kstb0PPc0x0n0u0z0</v>
      </c>
      <c r="K244" s="28" t="str">
        <f ca="1">ДАННЫЕ!$I244&amp;"x"&amp;B244&amp;"w"&amp;IF(T244+ДАННЫЕ!AD244+ДАННЫЕ!AE244+ДАННЫЕ!AF244+ДАННЫЕ!AG244+ДАННЫЕ!AH244+ДАННЫЕ!$AL244+ДАННЫЕ!AI244+ДАННЫЕ!AJ244+ДАННЫЕ!AK244+ДАННЫЕ!AP244+ДАННЫЕ!AQ244+ДАННЫЕ!AR244+ДАННЫЕ!$AM244+ДАННЫЕ!$AN244+ДАННЫЕ!AS244+ДАННЫЕ!AT244&gt;0,1,0)&amp;IF(OR(T244=2,ДАННЫЕ!AD244=2,ДАННЫЕ!AE244=2,ДАННЫЕ!AF244=2,ДАННЫЕ!AG244=2,ДАННЫЕ!AH244=2,ДАННЫЕ!$AL244=2,ДАННЫЕ!AI244=2,ДАННЫЕ!AJ244=2,ДАННЫЕ!AK244=2,ДАННЫЕ!AP244=2,ДАННЫЕ!AQ244=2,ДАННЫЕ!AR244=2,ДАННЫЕ!$AM244=2,ДАННЫЕ!$AN244=2,ДАННЫЕ!AS244=2,ДАННЫЕ!AT244=2),2,0)&amp;"t"&amp;IF(T244&gt;0,"1"&amp;T244,"00")&amp;"f"&amp;IF(ДАННЫЕ!$AC244,"1"&amp;ДАННЫЕ!$AC244,"00")&amp;"b"&amp;IF(ДАННЫЕ!$AD244,"1"&amp;ДАННЫЕ!$AD244,"00")&amp;"g"&amp;IF(ДАННЫЕ!$AF244,"1"&amp;ДАННЫЕ!$AF244,"00")&amp;"c"&amp;IF(ДАННЫЕ!$AG244,"1"&amp;ДАННЫЕ!$AG244,"00")&amp;"i"&amp;IF(ДАННЫЕ!$AH244,"1"&amp;ДАННЫЕ!$AH244,"00")&amp;"r"&amp;IF(ДАННЫЕ!$AL244,"1"&amp;ДАННЫЕ!$AL244,"00")&amp;"m"&amp;IF(ДАННЫЕ!$AI244,"1"&amp;ДАННЫЕ!$AI244,"00")&amp;"hS"&amp;IF(ДАННЫЕ!$AJ244,"1"&amp;ДАННЫЕ!$AJ244,"00")&amp;"hZ"&amp;IF(ДАННЫЕ!$AK244,"1"&amp;ДАННЫЕ!$AK244,"00")&amp;"p"&amp;IF(ДАННЫЕ!$AP244,"1"&amp;ДАННЫЕ!$AP244,"00")&amp;"k"&amp;IF(ДАННЫЕ!$AQ244,"1"&amp;ДАННЫЕ!$AQ244,"00")&amp;"z"&amp;IF(ДАННЫЕ!$AR244,"1"&amp;ДАННЫЕ!$AR244,"00")&amp;"j"&amp;IF(ДАННЫЕ!$AM244,"1"&amp;ДАННЫЕ!$AM244,"00")&amp;"n"&amp;IF(ДАННЫЕ!$AN244,"1"&amp;ДАННЫЕ!$AN244,"00")&amp;"E"&amp;ДАННЫЕ!BI244&amp;"L"&amp;ДАННЫЕ!AO244&amp;"h"&amp;IF(ДАННЫЕ!$AU244&gt;0,1,0)&amp;"v"&amp;IF(ДАННЫЕ!$AW244&gt;0,1,0)&amp;"a"&amp;IF(ДАННЫЕ!$AS244,"1"&amp;ДАННЫЕ!$AS244,"00")&amp;"s"&amp;IF(ДАННЫЕ!$AT244,"1"&amp;ДАННЫЕ!$AT244,"00")&amp;"u"&amp;IF(ДАННЫЕ!$CJ244&gt;0,1,0)&amp;"y"&amp;B244&amp;"d"&amp;H244&amp;"e"&amp;F244&amp;G244</f>
        <v>x0w00t00f00b00g00c00i00r00m00hS00hZ00p00k00z00j00n00ELh0v0a00s00u0y0de</v>
      </c>
      <c r="L244" s="28" t="str">
        <f ca="1">ДАННЫЕ!$I244&amp;"VN"&amp;IF(ДАННЫЕ!AW244&gt;0,11,10)&amp;"CD"&amp;IF(ДАННЫЕ!BF244&gt;500,16,IF(ДАННЫЕ!BF244&gt;350,15,IF(ДАННЫЕ!BF244&gt;=200,14,IF(ДАННЫЕ!BF244&gt;=100,13,IF(ДАННЫЕ!BF244&gt;=50,12,IF(ДАННЫЕ!BF244&gt;0,11,10))))))&amp;"AR"&amp;IF(ДАННЫЕ!BX244&gt;0,1,0)&amp;"GD"&amp;B244&amp;"VV"&amp;IF(E244&gt;=5,IF(E244&lt;18,1,0),0)</f>
        <v>VN10CD10AR0GD0VV0</v>
      </c>
      <c r="M244" s="28" t="str">
        <f>ДАННЫЕ!$I244&amp;"b"&amp;ДАННЫЕ!$BI244&amp;"r"&amp;ДАННЫЕ!$BJ244&amp;"CD"&amp;IF(ДАННЫЕ!BF244&gt;0,IF(ДАННЫЕ!BF244&lt;200,1,IF(ДАННЫЕ!BF244&lt;350,2,3)),0)&amp;"h"&amp;IF(ДАННЫЕ!$BK244+ДАННЫЕ!$BL244+ДАННЫЕ!$BM244&gt;0,1,0)&amp;"x"&amp;ДАННЫЕ!$BK244&amp;"y"&amp;ДАННЫЕ!$BL244&amp;"z"&amp;ДАННЫЕ!$BM244&amp;"c"&amp;IF(ДАННЫЕ!$BK244+ДАННЫЕ!$BL244+ДАННЫЕ!$BM244=3,1,0)&amp;"a"&amp;IF(ДАННЫЕ!$BQ244+ДАННЫЕ!$BR244&gt;0,1,0)&amp;"d"&amp;ДАННЫЕ!$BQ244&amp;"v"&amp;ДАННЫЕ!$BR244&amp;"p"&amp;ДАННЫЕ!$BS244&amp;"n"&amp;ДАННЫЕ!$BU244&amp;"t"&amp;ДАННЫЕ!$BV244&amp;"o"&amp;ДАННЫЕ!$BT244&amp;"l"&amp;IF(ДАННЫЕ!$BN244&gt;0,1,0)&amp;ДАННЫЕ!$BN244&amp;"g"&amp;ДАННЫЕ!$BO244&amp;"s"&amp;ДАННЫЕ!$BP244&amp;"DZ"&amp;IF(ДАННЫЕ!B244-ДАННЫЕ!G244 &lt; 60,IF(ДАННЫЕ!B244-ДАННЫЕ!G244 &gt;= 0,1,0),0)&amp;"u"&amp;IF(ДАННЫЕ!$CJ244&gt;0,1,0)</f>
        <v>brCD0h0xyzc0a0dvpntol0gsDZ1u0</v>
      </c>
      <c r="N244" s="28" t="str">
        <f ca="1">ДАННЫЕ!$F244&amp;ДАННЫЕ!$I244&amp;"g"&amp;B244&amp;"cf"&amp;D244&amp;"a"&amp;IF(ДАННЫЕ!$BX244&gt;0,1,0)&amp;IF(ДАННЫЕ!$BF244&gt;500,1,IF(ДАННЫЕ!$BF244&gt;350,2,IF(ДАННЫЕ!$BF244&gt;=200,3,IF(ДАННЫЕ!$BF244&gt;=100,4,IF(ДАННЫЕ!$BF244&gt;=50,5,IF(ДАННЫЕ!$BF244&lt;50,6,0))))))&amp;"AR"&amp;IF(DATEDIF(ДАННЫЕ!$BX244,ДАННЫЕ!$F$1,"y")&gt;1,1,0)&amp;"VG"&amp;IF(ДАННЫЕ!$BH244="0",1,0)&amp;"o"&amp;IF(T244+ДАННЫЕ!$AF244+ДАННЫЕ!$AG244+ДАННЫЕ!$AH244+ДАННЫЕ!$AI244+ДАННЫЕ!$AJ244+ДАННЫЕ!$AP244+ДАННЫЕ!$AQ244+ДАННЫЕ!$AR244+ДАННЫЕ!$AU244+ДАННЫЕ!$AW244+ДАННЫЕ!$AS244+ДАННЫЕ!$AT244&gt;0,1,0)&amp;"x"&amp;ДАННЫЕ!$AG244&amp;"p"&amp;IF(ДАННЫЕ!$BY244&gt;0,1,0)&amp;"v"&amp;IF(ДАННЫЕ!$BZ244&gt;0,1,0)&amp;"n"&amp;ДАННЫЕ!$CA244&amp;"t"&amp;ДАННЫЕ!$AY244&amp;"k"&amp;ДАННЫЕ!$CB244&amp;"q"&amp;ДАННЫЕ!$CC244&amp;"w"&amp;ДАННЫЕ!$CD244&amp;"e"&amp;ДАННЫЕ!$CE244&amp;"m"&amp;ДАННЫЕ!$CF244&amp;"c"&amp;ДАННЫЕ!$CG244&amp;"z"&amp;ДАННЫЕ!$CH244&amp;"d"&amp;IF(H244=4,1,0)&amp;"s"&amp;IF(ДАННЫЕ!$J244=1,0,1)&amp;"u"&amp;IF(ДАННЫЕ!$CJ244&gt;0,1,0)</f>
        <v>g0cf0a06AR1VG0o0xp0v0ntkqwemczd0s1u0</v>
      </c>
      <c r="O244" s="28" t="str">
        <f>ДАННЫЕ!$I244&amp;"g"&amp;B244&amp;A244&amp;"f"&amp;P244&amp;"c"&amp;IF(ДАННЫЕ!$U244&gt;0,1,0)&amp;"s"&amp;IF(ДАННЫЕ!$Q244&gt;0,IF(YEAR(ДАННЫЕ!$F$1)=YEAR(ДАННЫЕ!$Q244),IF(MONTH(ДАННЫЕ!$F$1)=MONTH(ДАННЫЕ!$Q244),111,11),1),0)&amp;"i"&amp;IF(ДАННЫЕ!$R244+ДАННЫЕ!$S244+ДАННЫЕ!$T244=0,0,1)&amp;"h"&amp;IF(ДАННЫЕ!$P244&gt;0,1,0)&amp;"p"&amp;IF(ДАННЫЕ!$CI244&gt;0,IF(YEAR(ДАННЫЕ!$F$1)=YEAR(ДАННЫЕ!$CI244),IF(MONTH(ДАННЫЕ!$F$1)=MONTH(ДАННЫЕ!$CI244),111,11),1),0)&amp;"d"&amp;IF(ДАННЫЕ!$CJ244&gt;0,IF(YEAR(ДАННЫЕ!$F$1)=YEAR(ДАННЫЕ!$CJ244),IF(MONTH(ДАННЫЕ!$F$1)=MONTH(ДАННЫЕ!$CJ244),111,11),1),0)&amp;"o"&amp;IF(ДАННЫЕ!$CK244&gt;0,IF(MONTH(ДАННЫЕ!$F$1)=MONTH(ДАННЫЕ!$CK244),111,11),0)&amp;"v"&amp;IF(ДАННЫЕ!$BE244&gt;0,IF(MONTH(ДАННЫЕ!$F$1)=MONTH(ДАННЫЕ!$BE244),111,11),0)</f>
        <v>g00f0c0s0i0h0p0d0o0v0</v>
      </c>
      <c r="P244" s="15">
        <f t="shared" si="11"/>
        <v>0</v>
      </c>
      <c r="Q244" s="15">
        <f>IF(ДАННЫЕ!$F$1&gt;ДАННЫЕ!$N244,IF(YEAR(ДАННЫЕ!$F$1)=YEAR(ДАННЫЕ!M244),1,0),0)</f>
        <v>0</v>
      </c>
      <c r="R244" s="15">
        <f>IF(ДАННЫЕ!$F$1&gt;ДАННЫЕ!$N244,IF(YEAR(ДАННЫЕ!$F$1)=YEAR(ДАННЫЕ!N244),1,0),0)</f>
        <v>0</v>
      </c>
      <c r="S244" s="15">
        <f>IF(ДАННЫЕ!$AA244="2А",1,IF(ДАННЫЕ!$AA244="2Б",2,IF(ДАННЫЕ!$AA244="2В",3,IF(ДАННЫЕ!$AA244=3,4,IF(ДАННЫЕ!$AA244="4А",5,IF(ДАННЫЕ!$AA244="4Б",6,IF(ДАННЫЕ!$AA244="4В",7,IF(ДАННЫЕ!$AA244=5,8,0))))))))</f>
        <v>0</v>
      </c>
      <c r="T244" s="15">
        <f>IF(OR(ДАННЫЕ!$AC244=2,ДАННЫЕ!$AD244=2,ДАННЫЕ!$AE244=2),2,IF(OR(ДАННЫЕ!$AC244=1,ДАННЫЕ!$AD244=1,ДАННЫЕ!$AE244=1),1,0))</f>
        <v>0</v>
      </c>
    </row>
    <row r="245" spans="1:20" ht="15" customHeight="1" x14ac:dyDescent="0.2">
      <c r="A245" s="78">
        <f>IF(B245&gt;0,IF(MONTH(ДАННЫЕ!$F$1)=MONTH(ДАННЫЕ!$B245),1,0),0)</f>
        <v>0</v>
      </c>
      <c r="B245" s="14">
        <f>IF(ДАННЫЕ!$B245&gt;0,IF(YEAR(ДАННЫЕ!$F$1)=YEAR(ДАННЫЕ!$B245),1,0),0)</f>
        <v>0</v>
      </c>
      <c r="C245" s="14">
        <f>IF(ДАННЫЕ!$CM245&gt;0,IF(YEAR(ДАННЫЕ!$F$1)=YEAR(ДАННЫЕ!$CM245),1,0),0)</f>
        <v>0</v>
      </c>
      <c r="D245" s="14">
        <f>IF(ДАННЫЕ!$CJ245&gt;0,IF(ДАННЫЕ!$CL245&gt;ДАННЫЕ!$F$1,1,IF(ДАННЫЕ!$CL245&gt;0,0,1)),0)</f>
        <v>0</v>
      </c>
      <c r="E245" s="43" t="str">
        <f ca="1">IF(ДАННЫЕ!$F$1&gt;0,IF(ДАННЫЕ!$G245&gt;0,DATEDIF(ДАННЫЕ!$G245,ДАННЫЕ!$F$1,"y"),""),IF(ДАННЫЕ!$G245&gt;0,DATEDIF(ДАННЫЕ!$G245,TODAY(),"y"),""))</f>
        <v/>
      </c>
      <c r="F245" s="43" t="str">
        <f xml:space="preserve"> IF(ДАННЫЕ!$F245="М",IF(E245&gt;=18,IF(E245&lt;60,1,""),""),"")&amp;IF(ДАННЫЕ!$F245="Ж",IF(E245&gt;=18,IF(E245&lt;55,1,""),""),"")</f>
        <v/>
      </c>
      <c r="G245" s="43" t="str">
        <f xml:space="preserve"> IF(ДАННЫЕ!$F245="М",IF(E245&gt;=60,2,""),"")&amp;IF(ДАННЫЕ!$F245="Ж",IF(E245&gt;=55,2,""),"")</f>
        <v/>
      </c>
      <c r="H245" s="43" t="str">
        <f t="shared" ca="1" si="9"/>
        <v/>
      </c>
      <c r="I245" s="43" t="str">
        <f t="shared" ca="1" si="10"/>
        <v>03</v>
      </c>
      <c r="J245" s="28" t="str">
        <f ca="1">ДАННЫЕ!$F245&amp;H245&amp;I245&amp;ДАННЫЕ!$I245&amp;"m"&amp;IF(ДАННЫЕ!$I245&gt;0,IF(ДАННЫЕ!$J245&gt;0,0,1),"")&amp;"f"&amp;IF(ДАННЫЕ!$R245&gt;0,IF(YEAR(ДАННЫЕ!$F$1)=YEAR(ДАННЫЕ!$R245),1,0),0)&amp;"z"&amp;ДАННЫЕ!$R245&amp;"p"&amp;ДАННЫЕ!$S245&amp;"i"&amp;ДАННЫЕ!$T245&amp;"h"&amp;ДАННЫЕ!$K245&amp;"be"&amp;ДАННЫЕ!$BI245&amp;"CD"&amp;IF(ДАННЫЕ!BF245&gt;500,4,IF(ДАННЫЕ!BF245&gt;350,3,IF(ДАННЫЕ!BF245&gt;200,2,IF(ДАННЫЕ!BF245&gt;0,1,0))))&amp;"g"&amp;B245&amp;"d"&amp;H245&amp;"l"&amp;ДАННЫЕ!AT245&amp;"a"&amp;ДАННЫЕ!$V245&amp;"v"&amp;R245&amp;"k"&amp;ДАННЫЕ!$U245&amp;"s"&amp;ДАННЫЕ!$Y245&amp;"t"&amp;ДАННЫЕ!$X245&amp;"b"&amp;IF(ДАННЫЕ!$Q245&gt;1,1,0)&amp;"PP"&amp;ДАННЫЕ!Z245&amp;"c"&amp;S245&amp;"x"&amp;IF(ДАННЫЕ!$BY245&gt;0,IF(YEAR(ДАННЫЕ!$F$1)=YEAR(ДАННЫЕ!$BY245),1,0),0)&amp;"n"&amp;IF(ДАННЫЕ!$BZ245&gt;0,IF(YEAR(ДАННЫЕ!$F$1)=YEAR(ДАННЫЕ!$BZ245),1,0),0)&amp;"u"&amp;D245&amp;"z"&amp;IF(ДАННЫЕ!$CL245&gt;0,IF(YEAR(ДАННЫЕ!$F$1)&gt;YEAR(ДАННЫЕ!$CL245),11,12),0)</f>
        <v>03mf0zpihbeCD0g0dlav0kstb0PPc0x0n0u0z0</v>
      </c>
      <c r="K245" s="28" t="str">
        <f ca="1">ДАННЫЕ!$I245&amp;"x"&amp;B245&amp;"w"&amp;IF(T245+ДАННЫЕ!AD245+ДАННЫЕ!AE245+ДАННЫЕ!AF245+ДАННЫЕ!AG245+ДАННЫЕ!AH245+ДАННЫЕ!$AL245+ДАННЫЕ!AI245+ДАННЫЕ!AJ245+ДАННЫЕ!AK245+ДАННЫЕ!AP245+ДАННЫЕ!AQ245+ДАННЫЕ!AR245+ДАННЫЕ!$AM245+ДАННЫЕ!$AN245+ДАННЫЕ!AS245+ДАННЫЕ!AT245&gt;0,1,0)&amp;IF(OR(T245=2,ДАННЫЕ!AD245=2,ДАННЫЕ!AE245=2,ДАННЫЕ!AF245=2,ДАННЫЕ!AG245=2,ДАННЫЕ!AH245=2,ДАННЫЕ!$AL245=2,ДАННЫЕ!AI245=2,ДАННЫЕ!AJ245=2,ДАННЫЕ!AK245=2,ДАННЫЕ!AP245=2,ДАННЫЕ!AQ245=2,ДАННЫЕ!AR245=2,ДАННЫЕ!$AM245=2,ДАННЫЕ!$AN245=2,ДАННЫЕ!AS245=2,ДАННЫЕ!AT245=2),2,0)&amp;"t"&amp;IF(T245&gt;0,"1"&amp;T245,"00")&amp;"f"&amp;IF(ДАННЫЕ!$AC245,"1"&amp;ДАННЫЕ!$AC245,"00")&amp;"b"&amp;IF(ДАННЫЕ!$AD245,"1"&amp;ДАННЫЕ!$AD245,"00")&amp;"g"&amp;IF(ДАННЫЕ!$AF245,"1"&amp;ДАННЫЕ!$AF245,"00")&amp;"c"&amp;IF(ДАННЫЕ!$AG245,"1"&amp;ДАННЫЕ!$AG245,"00")&amp;"i"&amp;IF(ДАННЫЕ!$AH245,"1"&amp;ДАННЫЕ!$AH245,"00")&amp;"r"&amp;IF(ДАННЫЕ!$AL245,"1"&amp;ДАННЫЕ!$AL245,"00")&amp;"m"&amp;IF(ДАННЫЕ!$AI245,"1"&amp;ДАННЫЕ!$AI245,"00")&amp;"hS"&amp;IF(ДАННЫЕ!$AJ245,"1"&amp;ДАННЫЕ!$AJ245,"00")&amp;"hZ"&amp;IF(ДАННЫЕ!$AK245,"1"&amp;ДАННЫЕ!$AK245,"00")&amp;"p"&amp;IF(ДАННЫЕ!$AP245,"1"&amp;ДАННЫЕ!$AP245,"00")&amp;"k"&amp;IF(ДАННЫЕ!$AQ245,"1"&amp;ДАННЫЕ!$AQ245,"00")&amp;"z"&amp;IF(ДАННЫЕ!$AR245,"1"&amp;ДАННЫЕ!$AR245,"00")&amp;"j"&amp;IF(ДАННЫЕ!$AM245,"1"&amp;ДАННЫЕ!$AM245,"00")&amp;"n"&amp;IF(ДАННЫЕ!$AN245,"1"&amp;ДАННЫЕ!$AN245,"00")&amp;"E"&amp;ДАННЫЕ!BI245&amp;"L"&amp;ДАННЫЕ!AO245&amp;"h"&amp;IF(ДАННЫЕ!$AU245&gt;0,1,0)&amp;"v"&amp;IF(ДАННЫЕ!$AW245&gt;0,1,0)&amp;"a"&amp;IF(ДАННЫЕ!$AS245,"1"&amp;ДАННЫЕ!$AS245,"00")&amp;"s"&amp;IF(ДАННЫЕ!$AT245,"1"&amp;ДАННЫЕ!$AT245,"00")&amp;"u"&amp;IF(ДАННЫЕ!$CJ245&gt;0,1,0)&amp;"y"&amp;B245&amp;"d"&amp;H245&amp;"e"&amp;F245&amp;G245</f>
        <v>x0w00t00f00b00g00c00i00r00m00hS00hZ00p00k00z00j00n00ELh0v0a00s00u0y0de</v>
      </c>
      <c r="L245" s="28" t="str">
        <f ca="1">ДАННЫЕ!$I245&amp;"VN"&amp;IF(ДАННЫЕ!AW245&gt;0,11,10)&amp;"CD"&amp;IF(ДАННЫЕ!BF245&gt;500,16,IF(ДАННЫЕ!BF245&gt;350,15,IF(ДАННЫЕ!BF245&gt;=200,14,IF(ДАННЫЕ!BF245&gt;=100,13,IF(ДАННЫЕ!BF245&gt;=50,12,IF(ДАННЫЕ!BF245&gt;0,11,10))))))&amp;"AR"&amp;IF(ДАННЫЕ!BX245&gt;0,1,0)&amp;"GD"&amp;B245&amp;"VV"&amp;IF(E245&gt;=5,IF(E245&lt;18,1,0),0)</f>
        <v>VN10CD10AR0GD0VV0</v>
      </c>
      <c r="M245" s="28" t="str">
        <f>ДАННЫЕ!$I245&amp;"b"&amp;ДАННЫЕ!$BI245&amp;"r"&amp;ДАННЫЕ!$BJ245&amp;"CD"&amp;IF(ДАННЫЕ!BF245&gt;0,IF(ДАННЫЕ!BF245&lt;200,1,IF(ДАННЫЕ!BF245&lt;350,2,3)),0)&amp;"h"&amp;IF(ДАННЫЕ!$BK245+ДАННЫЕ!$BL245+ДАННЫЕ!$BM245&gt;0,1,0)&amp;"x"&amp;ДАННЫЕ!$BK245&amp;"y"&amp;ДАННЫЕ!$BL245&amp;"z"&amp;ДАННЫЕ!$BM245&amp;"c"&amp;IF(ДАННЫЕ!$BK245+ДАННЫЕ!$BL245+ДАННЫЕ!$BM245=3,1,0)&amp;"a"&amp;IF(ДАННЫЕ!$BQ245+ДАННЫЕ!$BR245&gt;0,1,0)&amp;"d"&amp;ДАННЫЕ!$BQ245&amp;"v"&amp;ДАННЫЕ!$BR245&amp;"p"&amp;ДАННЫЕ!$BS245&amp;"n"&amp;ДАННЫЕ!$BU245&amp;"t"&amp;ДАННЫЕ!$BV245&amp;"o"&amp;ДАННЫЕ!$BT245&amp;"l"&amp;IF(ДАННЫЕ!$BN245&gt;0,1,0)&amp;ДАННЫЕ!$BN245&amp;"g"&amp;ДАННЫЕ!$BO245&amp;"s"&amp;ДАННЫЕ!$BP245&amp;"DZ"&amp;IF(ДАННЫЕ!B245-ДАННЫЕ!G245 &lt; 60,IF(ДАННЫЕ!B245-ДАННЫЕ!G245 &gt;= 0,1,0),0)&amp;"u"&amp;IF(ДАННЫЕ!$CJ245&gt;0,1,0)</f>
        <v>brCD0h0xyzc0a0dvpntol0gsDZ1u0</v>
      </c>
      <c r="N245" s="28" t="str">
        <f ca="1">ДАННЫЕ!$F245&amp;ДАННЫЕ!$I245&amp;"g"&amp;B245&amp;"cf"&amp;D245&amp;"a"&amp;IF(ДАННЫЕ!$BX245&gt;0,1,0)&amp;IF(ДАННЫЕ!$BF245&gt;500,1,IF(ДАННЫЕ!$BF245&gt;350,2,IF(ДАННЫЕ!$BF245&gt;=200,3,IF(ДАННЫЕ!$BF245&gt;=100,4,IF(ДАННЫЕ!$BF245&gt;=50,5,IF(ДАННЫЕ!$BF245&lt;50,6,0))))))&amp;"AR"&amp;IF(DATEDIF(ДАННЫЕ!$BX245,ДАННЫЕ!$F$1,"y")&gt;1,1,0)&amp;"VG"&amp;IF(ДАННЫЕ!$BH245="0",1,0)&amp;"o"&amp;IF(T245+ДАННЫЕ!$AF245+ДАННЫЕ!$AG245+ДАННЫЕ!$AH245+ДАННЫЕ!$AI245+ДАННЫЕ!$AJ245+ДАННЫЕ!$AP245+ДАННЫЕ!$AQ245+ДАННЫЕ!$AR245+ДАННЫЕ!$AU245+ДАННЫЕ!$AW245+ДАННЫЕ!$AS245+ДАННЫЕ!$AT245&gt;0,1,0)&amp;"x"&amp;ДАННЫЕ!$AG245&amp;"p"&amp;IF(ДАННЫЕ!$BY245&gt;0,1,0)&amp;"v"&amp;IF(ДАННЫЕ!$BZ245&gt;0,1,0)&amp;"n"&amp;ДАННЫЕ!$CA245&amp;"t"&amp;ДАННЫЕ!$AY245&amp;"k"&amp;ДАННЫЕ!$CB245&amp;"q"&amp;ДАННЫЕ!$CC245&amp;"w"&amp;ДАННЫЕ!$CD245&amp;"e"&amp;ДАННЫЕ!$CE245&amp;"m"&amp;ДАННЫЕ!$CF245&amp;"c"&amp;ДАННЫЕ!$CG245&amp;"z"&amp;ДАННЫЕ!$CH245&amp;"d"&amp;IF(H245=4,1,0)&amp;"s"&amp;IF(ДАННЫЕ!$J245=1,0,1)&amp;"u"&amp;IF(ДАННЫЕ!$CJ245&gt;0,1,0)</f>
        <v>g0cf0a06AR1VG0o0xp0v0ntkqwemczd0s1u0</v>
      </c>
      <c r="O245" s="28" t="str">
        <f>ДАННЫЕ!$I245&amp;"g"&amp;B245&amp;A245&amp;"f"&amp;P245&amp;"c"&amp;IF(ДАННЫЕ!$U245&gt;0,1,0)&amp;"s"&amp;IF(ДАННЫЕ!$Q245&gt;0,IF(YEAR(ДАННЫЕ!$F$1)=YEAR(ДАННЫЕ!$Q245),IF(MONTH(ДАННЫЕ!$F$1)=MONTH(ДАННЫЕ!$Q245),111,11),1),0)&amp;"i"&amp;IF(ДАННЫЕ!$R245+ДАННЫЕ!$S245+ДАННЫЕ!$T245=0,0,1)&amp;"h"&amp;IF(ДАННЫЕ!$P245&gt;0,1,0)&amp;"p"&amp;IF(ДАННЫЕ!$CI245&gt;0,IF(YEAR(ДАННЫЕ!$F$1)=YEAR(ДАННЫЕ!$CI245),IF(MONTH(ДАННЫЕ!$F$1)=MONTH(ДАННЫЕ!$CI245),111,11),1),0)&amp;"d"&amp;IF(ДАННЫЕ!$CJ245&gt;0,IF(YEAR(ДАННЫЕ!$F$1)=YEAR(ДАННЫЕ!$CJ245),IF(MONTH(ДАННЫЕ!$F$1)=MONTH(ДАННЫЕ!$CJ245),111,11),1),0)&amp;"o"&amp;IF(ДАННЫЕ!$CK245&gt;0,IF(MONTH(ДАННЫЕ!$F$1)=MONTH(ДАННЫЕ!$CK245),111,11),0)&amp;"v"&amp;IF(ДАННЫЕ!$BE245&gt;0,IF(MONTH(ДАННЫЕ!$F$1)=MONTH(ДАННЫЕ!$BE245),111,11),0)</f>
        <v>g00f0c0s0i0h0p0d0o0v0</v>
      </c>
      <c r="P245" s="15">
        <f t="shared" si="11"/>
        <v>0</v>
      </c>
      <c r="Q245" s="15">
        <f>IF(ДАННЫЕ!$F$1&gt;ДАННЫЕ!$N245,IF(YEAR(ДАННЫЕ!$F$1)=YEAR(ДАННЫЕ!M245),1,0),0)</f>
        <v>0</v>
      </c>
      <c r="R245" s="15">
        <f>IF(ДАННЫЕ!$F$1&gt;ДАННЫЕ!$N245,IF(YEAR(ДАННЫЕ!$F$1)=YEAR(ДАННЫЕ!N245),1,0),0)</f>
        <v>0</v>
      </c>
      <c r="S245" s="15">
        <f>IF(ДАННЫЕ!$AA245="2А",1,IF(ДАННЫЕ!$AA245="2Б",2,IF(ДАННЫЕ!$AA245="2В",3,IF(ДАННЫЕ!$AA245=3,4,IF(ДАННЫЕ!$AA245="4А",5,IF(ДАННЫЕ!$AA245="4Б",6,IF(ДАННЫЕ!$AA245="4В",7,IF(ДАННЫЕ!$AA245=5,8,0))))))))</f>
        <v>0</v>
      </c>
      <c r="T245" s="15">
        <f>IF(OR(ДАННЫЕ!$AC245=2,ДАННЫЕ!$AD245=2,ДАННЫЕ!$AE245=2),2,IF(OR(ДАННЫЕ!$AC245=1,ДАННЫЕ!$AD245=1,ДАННЫЕ!$AE245=1),1,0))</f>
        <v>0</v>
      </c>
    </row>
    <row r="246" spans="1:20" ht="15" customHeight="1" x14ac:dyDescent="0.2">
      <c r="A246" s="78">
        <f>IF(B246&gt;0,IF(MONTH(ДАННЫЕ!$F$1)=MONTH(ДАННЫЕ!$B246),1,0),0)</f>
        <v>0</v>
      </c>
      <c r="B246" s="14">
        <f>IF(ДАННЫЕ!$B246&gt;0,IF(YEAR(ДАННЫЕ!$F$1)=YEAR(ДАННЫЕ!$B246),1,0),0)</f>
        <v>0</v>
      </c>
      <c r="C246" s="14">
        <f>IF(ДАННЫЕ!$CM246&gt;0,IF(YEAR(ДАННЫЕ!$F$1)=YEAR(ДАННЫЕ!$CM246),1,0),0)</f>
        <v>0</v>
      </c>
      <c r="D246" s="14">
        <f>IF(ДАННЫЕ!$CJ246&gt;0,IF(ДАННЫЕ!$CL246&gt;ДАННЫЕ!$F$1,1,IF(ДАННЫЕ!$CL246&gt;0,0,1)),0)</f>
        <v>0</v>
      </c>
      <c r="E246" s="43" t="str">
        <f ca="1">IF(ДАННЫЕ!$F$1&gt;0,IF(ДАННЫЕ!$G246&gt;0,DATEDIF(ДАННЫЕ!$G246,ДАННЫЕ!$F$1,"y"),""),IF(ДАННЫЕ!$G246&gt;0,DATEDIF(ДАННЫЕ!$G246,TODAY(),"y"),""))</f>
        <v/>
      </c>
      <c r="F246" s="43" t="str">
        <f xml:space="preserve"> IF(ДАННЫЕ!$F246="М",IF(E246&gt;=18,IF(E246&lt;60,1,""),""),"")&amp;IF(ДАННЫЕ!$F246="Ж",IF(E246&gt;=18,IF(E246&lt;55,1,""),""),"")</f>
        <v/>
      </c>
      <c r="G246" s="43" t="str">
        <f xml:space="preserve"> IF(ДАННЫЕ!$F246="М",IF(E246&gt;=60,2,""),"")&amp;IF(ДАННЫЕ!$F246="Ж",IF(E246&gt;=55,2,""),"")</f>
        <v/>
      </c>
      <c r="H246" s="43" t="str">
        <f t="shared" ca="1" si="9"/>
        <v/>
      </c>
      <c r="I246" s="43" t="str">
        <f t="shared" ca="1" si="10"/>
        <v>03</v>
      </c>
      <c r="J246" s="28" t="str">
        <f ca="1">ДАННЫЕ!$F246&amp;H246&amp;I246&amp;ДАННЫЕ!$I246&amp;"m"&amp;IF(ДАННЫЕ!$I246&gt;0,IF(ДАННЫЕ!$J246&gt;0,0,1),"")&amp;"f"&amp;IF(ДАННЫЕ!$R246&gt;0,IF(YEAR(ДАННЫЕ!$F$1)=YEAR(ДАННЫЕ!$R246),1,0),0)&amp;"z"&amp;ДАННЫЕ!$R246&amp;"p"&amp;ДАННЫЕ!$S246&amp;"i"&amp;ДАННЫЕ!$T246&amp;"h"&amp;ДАННЫЕ!$K246&amp;"be"&amp;ДАННЫЕ!$BI246&amp;"CD"&amp;IF(ДАННЫЕ!BF246&gt;500,4,IF(ДАННЫЕ!BF246&gt;350,3,IF(ДАННЫЕ!BF246&gt;200,2,IF(ДАННЫЕ!BF246&gt;0,1,0))))&amp;"g"&amp;B246&amp;"d"&amp;H246&amp;"l"&amp;ДАННЫЕ!AT246&amp;"a"&amp;ДАННЫЕ!$V246&amp;"v"&amp;R246&amp;"k"&amp;ДАННЫЕ!$U246&amp;"s"&amp;ДАННЫЕ!$Y246&amp;"t"&amp;ДАННЫЕ!$X246&amp;"b"&amp;IF(ДАННЫЕ!$Q246&gt;1,1,0)&amp;"PP"&amp;ДАННЫЕ!Z246&amp;"c"&amp;S246&amp;"x"&amp;IF(ДАННЫЕ!$BY246&gt;0,IF(YEAR(ДАННЫЕ!$F$1)=YEAR(ДАННЫЕ!$BY246),1,0),0)&amp;"n"&amp;IF(ДАННЫЕ!$BZ246&gt;0,IF(YEAR(ДАННЫЕ!$F$1)=YEAR(ДАННЫЕ!$BZ246),1,0),0)&amp;"u"&amp;D246&amp;"z"&amp;IF(ДАННЫЕ!$CL246&gt;0,IF(YEAR(ДАННЫЕ!$F$1)&gt;YEAR(ДАННЫЕ!$CL246),11,12),0)</f>
        <v>03mf0zpihbeCD0g0dlav0kstb0PPc0x0n0u0z0</v>
      </c>
      <c r="K246" s="28" t="str">
        <f ca="1">ДАННЫЕ!$I246&amp;"x"&amp;B246&amp;"w"&amp;IF(T246+ДАННЫЕ!AD246+ДАННЫЕ!AE246+ДАННЫЕ!AF246+ДАННЫЕ!AG246+ДАННЫЕ!AH246+ДАННЫЕ!$AL246+ДАННЫЕ!AI246+ДАННЫЕ!AJ246+ДАННЫЕ!AK246+ДАННЫЕ!AP246+ДАННЫЕ!AQ246+ДАННЫЕ!AR246+ДАННЫЕ!$AM246+ДАННЫЕ!$AN246+ДАННЫЕ!AS246+ДАННЫЕ!AT246&gt;0,1,0)&amp;IF(OR(T246=2,ДАННЫЕ!AD246=2,ДАННЫЕ!AE246=2,ДАННЫЕ!AF246=2,ДАННЫЕ!AG246=2,ДАННЫЕ!AH246=2,ДАННЫЕ!$AL246=2,ДАННЫЕ!AI246=2,ДАННЫЕ!AJ246=2,ДАННЫЕ!AK246=2,ДАННЫЕ!AP246=2,ДАННЫЕ!AQ246=2,ДАННЫЕ!AR246=2,ДАННЫЕ!$AM246=2,ДАННЫЕ!$AN246=2,ДАННЫЕ!AS246=2,ДАННЫЕ!AT246=2),2,0)&amp;"t"&amp;IF(T246&gt;0,"1"&amp;T246,"00")&amp;"f"&amp;IF(ДАННЫЕ!$AC246,"1"&amp;ДАННЫЕ!$AC246,"00")&amp;"b"&amp;IF(ДАННЫЕ!$AD246,"1"&amp;ДАННЫЕ!$AD246,"00")&amp;"g"&amp;IF(ДАННЫЕ!$AF246,"1"&amp;ДАННЫЕ!$AF246,"00")&amp;"c"&amp;IF(ДАННЫЕ!$AG246,"1"&amp;ДАННЫЕ!$AG246,"00")&amp;"i"&amp;IF(ДАННЫЕ!$AH246,"1"&amp;ДАННЫЕ!$AH246,"00")&amp;"r"&amp;IF(ДАННЫЕ!$AL246,"1"&amp;ДАННЫЕ!$AL246,"00")&amp;"m"&amp;IF(ДАННЫЕ!$AI246,"1"&amp;ДАННЫЕ!$AI246,"00")&amp;"hS"&amp;IF(ДАННЫЕ!$AJ246,"1"&amp;ДАННЫЕ!$AJ246,"00")&amp;"hZ"&amp;IF(ДАННЫЕ!$AK246,"1"&amp;ДАННЫЕ!$AK246,"00")&amp;"p"&amp;IF(ДАННЫЕ!$AP246,"1"&amp;ДАННЫЕ!$AP246,"00")&amp;"k"&amp;IF(ДАННЫЕ!$AQ246,"1"&amp;ДАННЫЕ!$AQ246,"00")&amp;"z"&amp;IF(ДАННЫЕ!$AR246,"1"&amp;ДАННЫЕ!$AR246,"00")&amp;"j"&amp;IF(ДАННЫЕ!$AM246,"1"&amp;ДАННЫЕ!$AM246,"00")&amp;"n"&amp;IF(ДАННЫЕ!$AN246,"1"&amp;ДАННЫЕ!$AN246,"00")&amp;"E"&amp;ДАННЫЕ!BI246&amp;"L"&amp;ДАННЫЕ!AO246&amp;"h"&amp;IF(ДАННЫЕ!$AU246&gt;0,1,0)&amp;"v"&amp;IF(ДАННЫЕ!$AW246&gt;0,1,0)&amp;"a"&amp;IF(ДАННЫЕ!$AS246,"1"&amp;ДАННЫЕ!$AS246,"00")&amp;"s"&amp;IF(ДАННЫЕ!$AT246,"1"&amp;ДАННЫЕ!$AT246,"00")&amp;"u"&amp;IF(ДАННЫЕ!$CJ246&gt;0,1,0)&amp;"y"&amp;B246&amp;"d"&amp;H246&amp;"e"&amp;F246&amp;G246</f>
        <v>x0w00t00f00b00g00c00i00r00m00hS00hZ00p00k00z00j00n00ELh0v0a00s00u0y0de</v>
      </c>
      <c r="L246" s="28" t="str">
        <f ca="1">ДАННЫЕ!$I246&amp;"VN"&amp;IF(ДАННЫЕ!AW246&gt;0,11,10)&amp;"CD"&amp;IF(ДАННЫЕ!BF246&gt;500,16,IF(ДАННЫЕ!BF246&gt;350,15,IF(ДАННЫЕ!BF246&gt;=200,14,IF(ДАННЫЕ!BF246&gt;=100,13,IF(ДАННЫЕ!BF246&gt;=50,12,IF(ДАННЫЕ!BF246&gt;0,11,10))))))&amp;"AR"&amp;IF(ДАННЫЕ!BX246&gt;0,1,0)&amp;"GD"&amp;B246&amp;"VV"&amp;IF(E246&gt;=5,IF(E246&lt;18,1,0),0)</f>
        <v>VN10CD10AR0GD0VV0</v>
      </c>
      <c r="M246" s="28" t="str">
        <f>ДАННЫЕ!$I246&amp;"b"&amp;ДАННЫЕ!$BI246&amp;"r"&amp;ДАННЫЕ!$BJ246&amp;"CD"&amp;IF(ДАННЫЕ!BF246&gt;0,IF(ДАННЫЕ!BF246&lt;200,1,IF(ДАННЫЕ!BF246&lt;350,2,3)),0)&amp;"h"&amp;IF(ДАННЫЕ!$BK246+ДАННЫЕ!$BL246+ДАННЫЕ!$BM246&gt;0,1,0)&amp;"x"&amp;ДАННЫЕ!$BK246&amp;"y"&amp;ДАННЫЕ!$BL246&amp;"z"&amp;ДАННЫЕ!$BM246&amp;"c"&amp;IF(ДАННЫЕ!$BK246+ДАННЫЕ!$BL246+ДАННЫЕ!$BM246=3,1,0)&amp;"a"&amp;IF(ДАННЫЕ!$BQ246+ДАННЫЕ!$BR246&gt;0,1,0)&amp;"d"&amp;ДАННЫЕ!$BQ246&amp;"v"&amp;ДАННЫЕ!$BR246&amp;"p"&amp;ДАННЫЕ!$BS246&amp;"n"&amp;ДАННЫЕ!$BU246&amp;"t"&amp;ДАННЫЕ!$BV246&amp;"o"&amp;ДАННЫЕ!$BT246&amp;"l"&amp;IF(ДАННЫЕ!$BN246&gt;0,1,0)&amp;ДАННЫЕ!$BN246&amp;"g"&amp;ДАННЫЕ!$BO246&amp;"s"&amp;ДАННЫЕ!$BP246&amp;"DZ"&amp;IF(ДАННЫЕ!B246-ДАННЫЕ!G246 &lt; 60,IF(ДАННЫЕ!B246-ДАННЫЕ!G246 &gt;= 0,1,0),0)&amp;"u"&amp;IF(ДАННЫЕ!$CJ246&gt;0,1,0)</f>
        <v>brCD0h0xyzc0a0dvpntol0gsDZ1u0</v>
      </c>
      <c r="N246" s="28" t="str">
        <f ca="1">ДАННЫЕ!$F246&amp;ДАННЫЕ!$I246&amp;"g"&amp;B246&amp;"cf"&amp;D246&amp;"a"&amp;IF(ДАННЫЕ!$BX246&gt;0,1,0)&amp;IF(ДАННЫЕ!$BF246&gt;500,1,IF(ДАННЫЕ!$BF246&gt;350,2,IF(ДАННЫЕ!$BF246&gt;=200,3,IF(ДАННЫЕ!$BF246&gt;=100,4,IF(ДАННЫЕ!$BF246&gt;=50,5,IF(ДАННЫЕ!$BF246&lt;50,6,0))))))&amp;"AR"&amp;IF(DATEDIF(ДАННЫЕ!$BX246,ДАННЫЕ!$F$1,"y")&gt;1,1,0)&amp;"VG"&amp;IF(ДАННЫЕ!$BH246="0",1,0)&amp;"o"&amp;IF(T246+ДАННЫЕ!$AF246+ДАННЫЕ!$AG246+ДАННЫЕ!$AH246+ДАННЫЕ!$AI246+ДАННЫЕ!$AJ246+ДАННЫЕ!$AP246+ДАННЫЕ!$AQ246+ДАННЫЕ!$AR246+ДАННЫЕ!$AU246+ДАННЫЕ!$AW246+ДАННЫЕ!$AS246+ДАННЫЕ!$AT246&gt;0,1,0)&amp;"x"&amp;ДАННЫЕ!$AG246&amp;"p"&amp;IF(ДАННЫЕ!$BY246&gt;0,1,0)&amp;"v"&amp;IF(ДАННЫЕ!$BZ246&gt;0,1,0)&amp;"n"&amp;ДАННЫЕ!$CA246&amp;"t"&amp;ДАННЫЕ!$AY246&amp;"k"&amp;ДАННЫЕ!$CB246&amp;"q"&amp;ДАННЫЕ!$CC246&amp;"w"&amp;ДАННЫЕ!$CD246&amp;"e"&amp;ДАННЫЕ!$CE246&amp;"m"&amp;ДАННЫЕ!$CF246&amp;"c"&amp;ДАННЫЕ!$CG246&amp;"z"&amp;ДАННЫЕ!$CH246&amp;"d"&amp;IF(H246=4,1,0)&amp;"s"&amp;IF(ДАННЫЕ!$J246=1,0,1)&amp;"u"&amp;IF(ДАННЫЕ!$CJ246&gt;0,1,0)</f>
        <v>g0cf0a06AR1VG0o0xp0v0ntkqwemczd0s1u0</v>
      </c>
      <c r="O246" s="28" t="str">
        <f>ДАННЫЕ!$I246&amp;"g"&amp;B246&amp;A246&amp;"f"&amp;P246&amp;"c"&amp;IF(ДАННЫЕ!$U246&gt;0,1,0)&amp;"s"&amp;IF(ДАННЫЕ!$Q246&gt;0,IF(YEAR(ДАННЫЕ!$F$1)=YEAR(ДАННЫЕ!$Q246),IF(MONTH(ДАННЫЕ!$F$1)=MONTH(ДАННЫЕ!$Q246),111,11),1),0)&amp;"i"&amp;IF(ДАННЫЕ!$R246+ДАННЫЕ!$S246+ДАННЫЕ!$T246=0,0,1)&amp;"h"&amp;IF(ДАННЫЕ!$P246&gt;0,1,0)&amp;"p"&amp;IF(ДАННЫЕ!$CI246&gt;0,IF(YEAR(ДАННЫЕ!$F$1)=YEAR(ДАННЫЕ!$CI246),IF(MONTH(ДАННЫЕ!$F$1)=MONTH(ДАННЫЕ!$CI246),111,11),1),0)&amp;"d"&amp;IF(ДАННЫЕ!$CJ246&gt;0,IF(YEAR(ДАННЫЕ!$F$1)=YEAR(ДАННЫЕ!$CJ246),IF(MONTH(ДАННЫЕ!$F$1)=MONTH(ДАННЫЕ!$CJ246),111,11),1),0)&amp;"o"&amp;IF(ДАННЫЕ!$CK246&gt;0,IF(MONTH(ДАННЫЕ!$F$1)=MONTH(ДАННЫЕ!$CK246),111,11),0)&amp;"v"&amp;IF(ДАННЫЕ!$BE246&gt;0,IF(MONTH(ДАННЫЕ!$F$1)=MONTH(ДАННЫЕ!$BE246),111,11),0)</f>
        <v>g00f0c0s0i0h0p0d0o0v0</v>
      </c>
      <c r="P246" s="15">
        <f t="shared" si="11"/>
        <v>0</v>
      </c>
      <c r="Q246" s="15">
        <f>IF(ДАННЫЕ!$F$1&gt;ДАННЫЕ!$N246,IF(YEAR(ДАННЫЕ!$F$1)=YEAR(ДАННЫЕ!M246),1,0),0)</f>
        <v>0</v>
      </c>
      <c r="R246" s="15">
        <f>IF(ДАННЫЕ!$F$1&gt;ДАННЫЕ!$N246,IF(YEAR(ДАННЫЕ!$F$1)=YEAR(ДАННЫЕ!N246),1,0),0)</f>
        <v>0</v>
      </c>
      <c r="S246" s="15">
        <f>IF(ДАННЫЕ!$AA246="2А",1,IF(ДАННЫЕ!$AA246="2Б",2,IF(ДАННЫЕ!$AA246="2В",3,IF(ДАННЫЕ!$AA246=3,4,IF(ДАННЫЕ!$AA246="4А",5,IF(ДАННЫЕ!$AA246="4Б",6,IF(ДАННЫЕ!$AA246="4В",7,IF(ДАННЫЕ!$AA246=5,8,0))))))))</f>
        <v>0</v>
      </c>
      <c r="T246" s="15">
        <f>IF(OR(ДАННЫЕ!$AC246=2,ДАННЫЕ!$AD246=2,ДАННЫЕ!$AE246=2),2,IF(OR(ДАННЫЕ!$AC246=1,ДАННЫЕ!$AD246=1,ДАННЫЕ!$AE246=1),1,0))</f>
        <v>0</v>
      </c>
    </row>
    <row r="247" spans="1:20" ht="15" customHeight="1" x14ac:dyDescent="0.2">
      <c r="A247" s="78">
        <f>IF(B247&gt;0,IF(MONTH(ДАННЫЕ!$F$1)=MONTH(ДАННЫЕ!$B247),1,0),0)</f>
        <v>0</v>
      </c>
      <c r="B247" s="14">
        <f>IF(ДАННЫЕ!$B247&gt;0,IF(YEAR(ДАННЫЕ!$F$1)=YEAR(ДАННЫЕ!$B247),1,0),0)</f>
        <v>0</v>
      </c>
      <c r="C247" s="14">
        <f>IF(ДАННЫЕ!$CM247&gt;0,IF(YEAR(ДАННЫЕ!$F$1)=YEAR(ДАННЫЕ!$CM247),1,0),0)</f>
        <v>0</v>
      </c>
      <c r="D247" s="14">
        <f>IF(ДАННЫЕ!$CJ247&gt;0,IF(ДАННЫЕ!$CL247&gt;ДАННЫЕ!$F$1,1,IF(ДАННЫЕ!$CL247&gt;0,0,1)),0)</f>
        <v>0</v>
      </c>
      <c r="E247" s="43" t="str">
        <f ca="1">IF(ДАННЫЕ!$F$1&gt;0,IF(ДАННЫЕ!$G247&gt;0,DATEDIF(ДАННЫЕ!$G247,ДАННЫЕ!$F$1,"y"),""),IF(ДАННЫЕ!$G247&gt;0,DATEDIF(ДАННЫЕ!$G247,TODAY(),"y"),""))</f>
        <v/>
      </c>
      <c r="F247" s="43" t="str">
        <f xml:space="preserve"> IF(ДАННЫЕ!$F247="М",IF(E247&gt;=18,IF(E247&lt;60,1,""),""),"")&amp;IF(ДАННЫЕ!$F247="Ж",IF(E247&gt;=18,IF(E247&lt;55,1,""),""),"")</f>
        <v/>
      </c>
      <c r="G247" s="43" t="str">
        <f xml:space="preserve"> IF(ДАННЫЕ!$F247="М",IF(E247&gt;=60,2,""),"")&amp;IF(ДАННЫЕ!$F247="Ж",IF(E247&gt;=55,2,""),"")</f>
        <v/>
      </c>
      <c r="H247" s="43" t="str">
        <f t="shared" ca="1" si="9"/>
        <v/>
      </c>
      <c r="I247" s="43" t="str">
        <f t="shared" ca="1" si="10"/>
        <v>03</v>
      </c>
      <c r="J247" s="28" t="str">
        <f ca="1">ДАННЫЕ!$F247&amp;H247&amp;I247&amp;ДАННЫЕ!$I247&amp;"m"&amp;IF(ДАННЫЕ!$I247&gt;0,IF(ДАННЫЕ!$J247&gt;0,0,1),"")&amp;"f"&amp;IF(ДАННЫЕ!$R247&gt;0,IF(YEAR(ДАННЫЕ!$F$1)=YEAR(ДАННЫЕ!$R247),1,0),0)&amp;"z"&amp;ДАННЫЕ!$R247&amp;"p"&amp;ДАННЫЕ!$S247&amp;"i"&amp;ДАННЫЕ!$T247&amp;"h"&amp;ДАННЫЕ!$K247&amp;"be"&amp;ДАННЫЕ!$BI247&amp;"CD"&amp;IF(ДАННЫЕ!BF247&gt;500,4,IF(ДАННЫЕ!BF247&gt;350,3,IF(ДАННЫЕ!BF247&gt;200,2,IF(ДАННЫЕ!BF247&gt;0,1,0))))&amp;"g"&amp;B247&amp;"d"&amp;H247&amp;"l"&amp;ДАННЫЕ!AT247&amp;"a"&amp;ДАННЫЕ!$V247&amp;"v"&amp;R247&amp;"k"&amp;ДАННЫЕ!$U247&amp;"s"&amp;ДАННЫЕ!$Y247&amp;"t"&amp;ДАННЫЕ!$X247&amp;"b"&amp;IF(ДАННЫЕ!$Q247&gt;1,1,0)&amp;"PP"&amp;ДАННЫЕ!Z247&amp;"c"&amp;S247&amp;"x"&amp;IF(ДАННЫЕ!$BY247&gt;0,IF(YEAR(ДАННЫЕ!$F$1)=YEAR(ДАННЫЕ!$BY247),1,0),0)&amp;"n"&amp;IF(ДАННЫЕ!$BZ247&gt;0,IF(YEAR(ДАННЫЕ!$F$1)=YEAR(ДАННЫЕ!$BZ247),1,0),0)&amp;"u"&amp;D247&amp;"z"&amp;IF(ДАННЫЕ!$CL247&gt;0,IF(YEAR(ДАННЫЕ!$F$1)&gt;YEAR(ДАННЫЕ!$CL247),11,12),0)</f>
        <v>03mf0zpihbeCD0g0dlav0kstb0PPc0x0n0u0z0</v>
      </c>
      <c r="K247" s="28" t="str">
        <f ca="1">ДАННЫЕ!$I247&amp;"x"&amp;B247&amp;"w"&amp;IF(T247+ДАННЫЕ!AD247+ДАННЫЕ!AE247+ДАННЫЕ!AF247+ДАННЫЕ!AG247+ДАННЫЕ!AH247+ДАННЫЕ!$AL247+ДАННЫЕ!AI247+ДАННЫЕ!AJ247+ДАННЫЕ!AK247+ДАННЫЕ!AP247+ДАННЫЕ!AQ247+ДАННЫЕ!AR247+ДАННЫЕ!$AM247+ДАННЫЕ!$AN247+ДАННЫЕ!AS247+ДАННЫЕ!AT247&gt;0,1,0)&amp;IF(OR(T247=2,ДАННЫЕ!AD247=2,ДАННЫЕ!AE247=2,ДАННЫЕ!AF247=2,ДАННЫЕ!AG247=2,ДАННЫЕ!AH247=2,ДАННЫЕ!$AL247=2,ДАННЫЕ!AI247=2,ДАННЫЕ!AJ247=2,ДАННЫЕ!AK247=2,ДАННЫЕ!AP247=2,ДАННЫЕ!AQ247=2,ДАННЫЕ!AR247=2,ДАННЫЕ!$AM247=2,ДАННЫЕ!$AN247=2,ДАННЫЕ!AS247=2,ДАННЫЕ!AT247=2),2,0)&amp;"t"&amp;IF(T247&gt;0,"1"&amp;T247,"00")&amp;"f"&amp;IF(ДАННЫЕ!$AC247,"1"&amp;ДАННЫЕ!$AC247,"00")&amp;"b"&amp;IF(ДАННЫЕ!$AD247,"1"&amp;ДАННЫЕ!$AD247,"00")&amp;"g"&amp;IF(ДАННЫЕ!$AF247,"1"&amp;ДАННЫЕ!$AF247,"00")&amp;"c"&amp;IF(ДАННЫЕ!$AG247,"1"&amp;ДАННЫЕ!$AG247,"00")&amp;"i"&amp;IF(ДАННЫЕ!$AH247,"1"&amp;ДАННЫЕ!$AH247,"00")&amp;"r"&amp;IF(ДАННЫЕ!$AL247,"1"&amp;ДАННЫЕ!$AL247,"00")&amp;"m"&amp;IF(ДАННЫЕ!$AI247,"1"&amp;ДАННЫЕ!$AI247,"00")&amp;"hS"&amp;IF(ДАННЫЕ!$AJ247,"1"&amp;ДАННЫЕ!$AJ247,"00")&amp;"hZ"&amp;IF(ДАННЫЕ!$AK247,"1"&amp;ДАННЫЕ!$AK247,"00")&amp;"p"&amp;IF(ДАННЫЕ!$AP247,"1"&amp;ДАННЫЕ!$AP247,"00")&amp;"k"&amp;IF(ДАННЫЕ!$AQ247,"1"&amp;ДАННЫЕ!$AQ247,"00")&amp;"z"&amp;IF(ДАННЫЕ!$AR247,"1"&amp;ДАННЫЕ!$AR247,"00")&amp;"j"&amp;IF(ДАННЫЕ!$AM247,"1"&amp;ДАННЫЕ!$AM247,"00")&amp;"n"&amp;IF(ДАННЫЕ!$AN247,"1"&amp;ДАННЫЕ!$AN247,"00")&amp;"E"&amp;ДАННЫЕ!BI247&amp;"L"&amp;ДАННЫЕ!AO247&amp;"h"&amp;IF(ДАННЫЕ!$AU247&gt;0,1,0)&amp;"v"&amp;IF(ДАННЫЕ!$AW247&gt;0,1,0)&amp;"a"&amp;IF(ДАННЫЕ!$AS247,"1"&amp;ДАННЫЕ!$AS247,"00")&amp;"s"&amp;IF(ДАННЫЕ!$AT247,"1"&amp;ДАННЫЕ!$AT247,"00")&amp;"u"&amp;IF(ДАННЫЕ!$CJ247&gt;0,1,0)&amp;"y"&amp;B247&amp;"d"&amp;H247&amp;"e"&amp;F247&amp;G247</f>
        <v>x0w00t00f00b00g00c00i00r00m00hS00hZ00p00k00z00j00n00ELh0v0a00s00u0y0de</v>
      </c>
      <c r="L247" s="28" t="str">
        <f ca="1">ДАННЫЕ!$I247&amp;"VN"&amp;IF(ДАННЫЕ!AW247&gt;0,11,10)&amp;"CD"&amp;IF(ДАННЫЕ!BF247&gt;500,16,IF(ДАННЫЕ!BF247&gt;350,15,IF(ДАННЫЕ!BF247&gt;=200,14,IF(ДАННЫЕ!BF247&gt;=100,13,IF(ДАННЫЕ!BF247&gt;=50,12,IF(ДАННЫЕ!BF247&gt;0,11,10))))))&amp;"AR"&amp;IF(ДАННЫЕ!BX247&gt;0,1,0)&amp;"GD"&amp;B247&amp;"VV"&amp;IF(E247&gt;=5,IF(E247&lt;18,1,0),0)</f>
        <v>VN10CD10AR0GD0VV0</v>
      </c>
      <c r="M247" s="28" t="str">
        <f>ДАННЫЕ!$I247&amp;"b"&amp;ДАННЫЕ!$BI247&amp;"r"&amp;ДАННЫЕ!$BJ247&amp;"CD"&amp;IF(ДАННЫЕ!BF247&gt;0,IF(ДАННЫЕ!BF247&lt;200,1,IF(ДАННЫЕ!BF247&lt;350,2,3)),0)&amp;"h"&amp;IF(ДАННЫЕ!$BK247+ДАННЫЕ!$BL247+ДАННЫЕ!$BM247&gt;0,1,0)&amp;"x"&amp;ДАННЫЕ!$BK247&amp;"y"&amp;ДАННЫЕ!$BL247&amp;"z"&amp;ДАННЫЕ!$BM247&amp;"c"&amp;IF(ДАННЫЕ!$BK247+ДАННЫЕ!$BL247+ДАННЫЕ!$BM247=3,1,0)&amp;"a"&amp;IF(ДАННЫЕ!$BQ247+ДАННЫЕ!$BR247&gt;0,1,0)&amp;"d"&amp;ДАННЫЕ!$BQ247&amp;"v"&amp;ДАННЫЕ!$BR247&amp;"p"&amp;ДАННЫЕ!$BS247&amp;"n"&amp;ДАННЫЕ!$BU247&amp;"t"&amp;ДАННЫЕ!$BV247&amp;"o"&amp;ДАННЫЕ!$BT247&amp;"l"&amp;IF(ДАННЫЕ!$BN247&gt;0,1,0)&amp;ДАННЫЕ!$BN247&amp;"g"&amp;ДАННЫЕ!$BO247&amp;"s"&amp;ДАННЫЕ!$BP247&amp;"DZ"&amp;IF(ДАННЫЕ!B247-ДАННЫЕ!G247 &lt; 60,IF(ДАННЫЕ!B247-ДАННЫЕ!G247 &gt;= 0,1,0),0)&amp;"u"&amp;IF(ДАННЫЕ!$CJ247&gt;0,1,0)</f>
        <v>brCD0h0xyzc0a0dvpntol0gsDZ1u0</v>
      </c>
      <c r="N247" s="28" t="str">
        <f ca="1">ДАННЫЕ!$F247&amp;ДАННЫЕ!$I247&amp;"g"&amp;B247&amp;"cf"&amp;D247&amp;"a"&amp;IF(ДАННЫЕ!$BX247&gt;0,1,0)&amp;IF(ДАННЫЕ!$BF247&gt;500,1,IF(ДАННЫЕ!$BF247&gt;350,2,IF(ДАННЫЕ!$BF247&gt;=200,3,IF(ДАННЫЕ!$BF247&gt;=100,4,IF(ДАННЫЕ!$BF247&gt;=50,5,IF(ДАННЫЕ!$BF247&lt;50,6,0))))))&amp;"AR"&amp;IF(DATEDIF(ДАННЫЕ!$BX247,ДАННЫЕ!$F$1,"y")&gt;1,1,0)&amp;"VG"&amp;IF(ДАННЫЕ!$BH247="0",1,0)&amp;"o"&amp;IF(T247+ДАННЫЕ!$AF247+ДАННЫЕ!$AG247+ДАННЫЕ!$AH247+ДАННЫЕ!$AI247+ДАННЫЕ!$AJ247+ДАННЫЕ!$AP247+ДАННЫЕ!$AQ247+ДАННЫЕ!$AR247+ДАННЫЕ!$AU247+ДАННЫЕ!$AW247+ДАННЫЕ!$AS247+ДАННЫЕ!$AT247&gt;0,1,0)&amp;"x"&amp;ДАННЫЕ!$AG247&amp;"p"&amp;IF(ДАННЫЕ!$BY247&gt;0,1,0)&amp;"v"&amp;IF(ДАННЫЕ!$BZ247&gt;0,1,0)&amp;"n"&amp;ДАННЫЕ!$CA247&amp;"t"&amp;ДАННЫЕ!$AY247&amp;"k"&amp;ДАННЫЕ!$CB247&amp;"q"&amp;ДАННЫЕ!$CC247&amp;"w"&amp;ДАННЫЕ!$CD247&amp;"e"&amp;ДАННЫЕ!$CE247&amp;"m"&amp;ДАННЫЕ!$CF247&amp;"c"&amp;ДАННЫЕ!$CG247&amp;"z"&amp;ДАННЫЕ!$CH247&amp;"d"&amp;IF(H247=4,1,0)&amp;"s"&amp;IF(ДАННЫЕ!$J247=1,0,1)&amp;"u"&amp;IF(ДАННЫЕ!$CJ247&gt;0,1,0)</f>
        <v>g0cf0a06AR1VG0o0xp0v0ntkqwemczd0s1u0</v>
      </c>
      <c r="O247" s="28" t="str">
        <f>ДАННЫЕ!$I247&amp;"g"&amp;B247&amp;A247&amp;"f"&amp;P247&amp;"c"&amp;IF(ДАННЫЕ!$U247&gt;0,1,0)&amp;"s"&amp;IF(ДАННЫЕ!$Q247&gt;0,IF(YEAR(ДАННЫЕ!$F$1)=YEAR(ДАННЫЕ!$Q247),IF(MONTH(ДАННЫЕ!$F$1)=MONTH(ДАННЫЕ!$Q247),111,11),1),0)&amp;"i"&amp;IF(ДАННЫЕ!$R247+ДАННЫЕ!$S247+ДАННЫЕ!$T247=0,0,1)&amp;"h"&amp;IF(ДАННЫЕ!$P247&gt;0,1,0)&amp;"p"&amp;IF(ДАННЫЕ!$CI247&gt;0,IF(YEAR(ДАННЫЕ!$F$1)=YEAR(ДАННЫЕ!$CI247),IF(MONTH(ДАННЫЕ!$F$1)=MONTH(ДАННЫЕ!$CI247),111,11),1),0)&amp;"d"&amp;IF(ДАННЫЕ!$CJ247&gt;0,IF(YEAR(ДАННЫЕ!$F$1)=YEAR(ДАННЫЕ!$CJ247),IF(MONTH(ДАННЫЕ!$F$1)=MONTH(ДАННЫЕ!$CJ247),111,11),1),0)&amp;"o"&amp;IF(ДАННЫЕ!$CK247&gt;0,IF(MONTH(ДАННЫЕ!$F$1)=MONTH(ДАННЫЕ!$CK247),111,11),0)&amp;"v"&amp;IF(ДАННЫЕ!$BE247&gt;0,IF(MONTH(ДАННЫЕ!$F$1)=MONTH(ДАННЫЕ!$BE247),111,11),0)</f>
        <v>g00f0c0s0i0h0p0d0o0v0</v>
      </c>
      <c r="P247" s="15">
        <f t="shared" si="11"/>
        <v>0</v>
      </c>
      <c r="Q247" s="15">
        <f>IF(ДАННЫЕ!$F$1&gt;ДАННЫЕ!$N247,IF(YEAR(ДАННЫЕ!$F$1)=YEAR(ДАННЫЕ!M247),1,0),0)</f>
        <v>0</v>
      </c>
      <c r="R247" s="15">
        <f>IF(ДАННЫЕ!$F$1&gt;ДАННЫЕ!$N247,IF(YEAR(ДАННЫЕ!$F$1)=YEAR(ДАННЫЕ!N247),1,0),0)</f>
        <v>0</v>
      </c>
      <c r="S247" s="15">
        <f>IF(ДАННЫЕ!$AA247="2А",1,IF(ДАННЫЕ!$AA247="2Б",2,IF(ДАННЫЕ!$AA247="2В",3,IF(ДАННЫЕ!$AA247=3,4,IF(ДАННЫЕ!$AA247="4А",5,IF(ДАННЫЕ!$AA247="4Б",6,IF(ДАННЫЕ!$AA247="4В",7,IF(ДАННЫЕ!$AA247=5,8,0))))))))</f>
        <v>0</v>
      </c>
      <c r="T247" s="15">
        <f>IF(OR(ДАННЫЕ!$AC247=2,ДАННЫЕ!$AD247=2,ДАННЫЕ!$AE247=2),2,IF(OR(ДАННЫЕ!$AC247=1,ДАННЫЕ!$AD247=1,ДАННЫЕ!$AE247=1),1,0))</f>
        <v>0</v>
      </c>
    </row>
    <row r="248" spans="1:20" ht="15" customHeight="1" x14ac:dyDescent="0.2">
      <c r="A248" s="78">
        <f>IF(B248&gt;0,IF(MONTH(ДАННЫЕ!$F$1)=MONTH(ДАННЫЕ!$B248),1,0),0)</f>
        <v>0</v>
      </c>
      <c r="B248" s="14">
        <f>IF(ДАННЫЕ!$B248&gt;0,IF(YEAR(ДАННЫЕ!$F$1)=YEAR(ДАННЫЕ!$B248),1,0),0)</f>
        <v>0</v>
      </c>
      <c r="C248" s="14">
        <f>IF(ДАННЫЕ!$CM248&gt;0,IF(YEAR(ДАННЫЕ!$F$1)=YEAR(ДАННЫЕ!$CM248),1,0),0)</f>
        <v>0</v>
      </c>
      <c r="D248" s="14">
        <f>IF(ДАННЫЕ!$CJ248&gt;0,IF(ДАННЫЕ!$CL248&gt;ДАННЫЕ!$F$1,1,IF(ДАННЫЕ!$CL248&gt;0,0,1)),0)</f>
        <v>0</v>
      </c>
      <c r="E248" s="43" t="str">
        <f ca="1">IF(ДАННЫЕ!$F$1&gt;0,IF(ДАННЫЕ!$G248&gt;0,DATEDIF(ДАННЫЕ!$G248,ДАННЫЕ!$F$1,"y"),""),IF(ДАННЫЕ!$G248&gt;0,DATEDIF(ДАННЫЕ!$G248,TODAY(),"y"),""))</f>
        <v/>
      </c>
      <c r="F248" s="43" t="str">
        <f xml:space="preserve"> IF(ДАННЫЕ!$F248="М",IF(E248&gt;=18,IF(E248&lt;60,1,""),""),"")&amp;IF(ДАННЫЕ!$F248="Ж",IF(E248&gt;=18,IF(E248&lt;55,1,""),""),"")</f>
        <v/>
      </c>
      <c r="G248" s="43" t="str">
        <f xml:space="preserve"> IF(ДАННЫЕ!$F248="М",IF(E248&gt;=60,2,""),"")&amp;IF(ДАННЫЕ!$F248="Ж",IF(E248&gt;=55,2,""),"")</f>
        <v/>
      </c>
      <c r="H248" s="43" t="str">
        <f t="shared" ca="1" si="9"/>
        <v/>
      </c>
      <c r="I248" s="43" t="str">
        <f t="shared" ca="1" si="10"/>
        <v>03</v>
      </c>
      <c r="J248" s="28" t="str">
        <f ca="1">ДАННЫЕ!$F248&amp;H248&amp;I248&amp;ДАННЫЕ!$I248&amp;"m"&amp;IF(ДАННЫЕ!$I248&gt;0,IF(ДАННЫЕ!$J248&gt;0,0,1),"")&amp;"f"&amp;IF(ДАННЫЕ!$R248&gt;0,IF(YEAR(ДАННЫЕ!$F$1)=YEAR(ДАННЫЕ!$R248),1,0),0)&amp;"z"&amp;ДАННЫЕ!$R248&amp;"p"&amp;ДАННЫЕ!$S248&amp;"i"&amp;ДАННЫЕ!$T248&amp;"h"&amp;ДАННЫЕ!$K248&amp;"be"&amp;ДАННЫЕ!$BI248&amp;"CD"&amp;IF(ДАННЫЕ!BF248&gt;500,4,IF(ДАННЫЕ!BF248&gt;350,3,IF(ДАННЫЕ!BF248&gt;200,2,IF(ДАННЫЕ!BF248&gt;0,1,0))))&amp;"g"&amp;B248&amp;"d"&amp;H248&amp;"l"&amp;ДАННЫЕ!AT248&amp;"a"&amp;ДАННЫЕ!$V248&amp;"v"&amp;R248&amp;"k"&amp;ДАННЫЕ!$U248&amp;"s"&amp;ДАННЫЕ!$Y248&amp;"t"&amp;ДАННЫЕ!$X248&amp;"b"&amp;IF(ДАННЫЕ!$Q248&gt;1,1,0)&amp;"PP"&amp;ДАННЫЕ!Z248&amp;"c"&amp;S248&amp;"x"&amp;IF(ДАННЫЕ!$BY248&gt;0,IF(YEAR(ДАННЫЕ!$F$1)=YEAR(ДАННЫЕ!$BY248),1,0),0)&amp;"n"&amp;IF(ДАННЫЕ!$BZ248&gt;0,IF(YEAR(ДАННЫЕ!$F$1)=YEAR(ДАННЫЕ!$BZ248),1,0),0)&amp;"u"&amp;D248&amp;"z"&amp;IF(ДАННЫЕ!$CL248&gt;0,IF(YEAR(ДАННЫЕ!$F$1)&gt;YEAR(ДАННЫЕ!$CL248),11,12),0)</f>
        <v>03mf0zpihbeCD0g0dlav0kstb0PPc0x0n0u0z0</v>
      </c>
      <c r="K248" s="28" t="str">
        <f ca="1">ДАННЫЕ!$I248&amp;"x"&amp;B248&amp;"w"&amp;IF(T248+ДАННЫЕ!AD248+ДАННЫЕ!AE248+ДАННЫЕ!AF248+ДАННЫЕ!AG248+ДАННЫЕ!AH248+ДАННЫЕ!$AL248+ДАННЫЕ!AI248+ДАННЫЕ!AJ248+ДАННЫЕ!AK248+ДАННЫЕ!AP248+ДАННЫЕ!AQ248+ДАННЫЕ!AR248+ДАННЫЕ!$AM248+ДАННЫЕ!$AN248+ДАННЫЕ!AS248+ДАННЫЕ!AT248&gt;0,1,0)&amp;IF(OR(T248=2,ДАННЫЕ!AD248=2,ДАННЫЕ!AE248=2,ДАННЫЕ!AF248=2,ДАННЫЕ!AG248=2,ДАННЫЕ!AH248=2,ДАННЫЕ!$AL248=2,ДАННЫЕ!AI248=2,ДАННЫЕ!AJ248=2,ДАННЫЕ!AK248=2,ДАННЫЕ!AP248=2,ДАННЫЕ!AQ248=2,ДАННЫЕ!AR248=2,ДАННЫЕ!$AM248=2,ДАННЫЕ!$AN248=2,ДАННЫЕ!AS248=2,ДАННЫЕ!AT248=2),2,0)&amp;"t"&amp;IF(T248&gt;0,"1"&amp;T248,"00")&amp;"f"&amp;IF(ДАННЫЕ!$AC248,"1"&amp;ДАННЫЕ!$AC248,"00")&amp;"b"&amp;IF(ДАННЫЕ!$AD248,"1"&amp;ДАННЫЕ!$AD248,"00")&amp;"g"&amp;IF(ДАННЫЕ!$AF248,"1"&amp;ДАННЫЕ!$AF248,"00")&amp;"c"&amp;IF(ДАННЫЕ!$AG248,"1"&amp;ДАННЫЕ!$AG248,"00")&amp;"i"&amp;IF(ДАННЫЕ!$AH248,"1"&amp;ДАННЫЕ!$AH248,"00")&amp;"r"&amp;IF(ДАННЫЕ!$AL248,"1"&amp;ДАННЫЕ!$AL248,"00")&amp;"m"&amp;IF(ДАННЫЕ!$AI248,"1"&amp;ДАННЫЕ!$AI248,"00")&amp;"hS"&amp;IF(ДАННЫЕ!$AJ248,"1"&amp;ДАННЫЕ!$AJ248,"00")&amp;"hZ"&amp;IF(ДАННЫЕ!$AK248,"1"&amp;ДАННЫЕ!$AK248,"00")&amp;"p"&amp;IF(ДАННЫЕ!$AP248,"1"&amp;ДАННЫЕ!$AP248,"00")&amp;"k"&amp;IF(ДАННЫЕ!$AQ248,"1"&amp;ДАННЫЕ!$AQ248,"00")&amp;"z"&amp;IF(ДАННЫЕ!$AR248,"1"&amp;ДАННЫЕ!$AR248,"00")&amp;"j"&amp;IF(ДАННЫЕ!$AM248,"1"&amp;ДАННЫЕ!$AM248,"00")&amp;"n"&amp;IF(ДАННЫЕ!$AN248,"1"&amp;ДАННЫЕ!$AN248,"00")&amp;"E"&amp;ДАННЫЕ!BI248&amp;"L"&amp;ДАННЫЕ!AO248&amp;"h"&amp;IF(ДАННЫЕ!$AU248&gt;0,1,0)&amp;"v"&amp;IF(ДАННЫЕ!$AW248&gt;0,1,0)&amp;"a"&amp;IF(ДАННЫЕ!$AS248,"1"&amp;ДАННЫЕ!$AS248,"00")&amp;"s"&amp;IF(ДАННЫЕ!$AT248,"1"&amp;ДАННЫЕ!$AT248,"00")&amp;"u"&amp;IF(ДАННЫЕ!$CJ248&gt;0,1,0)&amp;"y"&amp;B248&amp;"d"&amp;H248&amp;"e"&amp;F248&amp;G248</f>
        <v>x0w00t00f00b00g00c00i00r00m00hS00hZ00p00k00z00j00n00ELh0v0a00s00u0y0de</v>
      </c>
      <c r="L248" s="28" t="str">
        <f ca="1">ДАННЫЕ!$I248&amp;"VN"&amp;IF(ДАННЫЕ!AW248&gt;0,11,10)&amp;"CD"&amp;IF(ДАННЫЕ!BF248&gt;500,16,IF(ДАННЫЕ!BF248&gt;350,15,IF(ДАННЫЕ!BF248&gt;=200,14,IF(ДАННЫЕ!BF248&gt;=100,13,IF(ДАННЫЕ!BF248&gt;=50,12,IF(ДАННЫЕ!BF248&gt;0,11,10))))))&amp;"AR"&amp;IF(ДАННЫЕ!BX248&gt;0,1,0)&amp;"GD"&amp;B248&amp;"VV"&amp;IF(E248&gt;=5,IF(E248&lt;18,1,0),0)</f>
        <v>VN10CD10AR0GD0VV0</v>
      </c>
      <c r="M248" s="28" t="str">
        <f>ДАННЫЕ!$I248&amp;"b"&amp;ДАННЫЕ!$BI248&amp;"r"&amp;ДАННЫЕ!$BJ248&amp;"CD"&amp;IF(ДАННЫЕ!BF248&gt;0,IF(ДАННЫЕ!BF248&lt;200,1,IF(ДАННЫЕ!BF248&lt;350,2,3)),0)&amp;"h"&amp;IF(ДАННЫЕ!$BK248+ДАННЫЕ!$BL248+ДАННЫЕ!$BM248&gt;0,1,0)&amp;"x"&amp;ДАННЫЕ!$BK248&amp;"y"&amp;ДАННЫЕ!$BL248&amp;"z"&amp;ДАННЫЕ!$BM248&amp;"c"&amp;IF(ДАННЫЕ!$BK248+ДАННЫЕ!$BL248+ДАННЫЕ!$BM248=3,1,0)&amp;"a"&amp;IF(ДАННЫЕ!$BQ248+ДАННЫЕ!$BR248&gt;0,1,0)&amp;"d"&amp;ДАННЫЕ!$BQ248&amp;"v"&amp;ДАННЫЕ!$BR248&amp;"p"&amp;ДАННЫЕ!$BS248&amp;"n"&amp;ДАННЫЕ!$BU248&amp;"t"&amp;ДАННЫЕ!$BV248&amp;"o"&amp;ДАННЫЕ!$BT248&amp;"l"&amp;IF(ДАННЫЕ!$BN248&gt;0,1,0)&amp;ДАННЫЕ!$BN248&amp;"g"&amp;ДАННЫЕ!$BO248&amp;"s"&amp;ДАННЫЕ!$BP248&amp;"DZ"&amp;IF(ДАННЫЕ!B248-ДАННЫЕ!G248 &lt; 60,IF(ДАННЫЕ!B248-ДАННЫЕ!G248 &gt;= 0,1,0),0)&amp;"u"&amp;IF(ДАННЫЕ!$CJ248&gt;0,1,0)</f>
        <v>brCD0h0xyzc0a0dvpntol0gsDZ1u0</v>
      </c>
      <c r="N248" s="28" t="str">
        <f ca="1">ДАННЫЕ!$F248&amp;ДАННЫЕ!$I248&amp;"g"&amp;B248&amp;"cf"&amp;D248&amp;"a"&amp;IF(ДАННЫЕ!$BX248&gt;0,1,0)&amp;IF(ДАННЫЕ!$BF248&gt;500,1,IF(ДАННЫЕ!$BF248&gt;350,2,IF(ДАННЫЕ!$BF248&gt;=200,3,IF(ДАННЫЕ!$BF248&gt;=100,4,IF(ДАННЫЕ!$BF248&gt;=50,5,IF(ДАННЫЕ!$BF248&lt;50,6,0))))))&amp;"AR"&amp;IF(DATEDIF(ДАННЫЕ!$BX248,ДАННЫЕ!$F$1,"y")&gt;1,1,0)&amp;"VG"&amp;IF(ДАННЫЕ!$BH248="0",1,0)&amp;"o"&amp;IF(T248+ДАННЫЕ!$AF248+ДАННЫЕ!$AG248+ДАННЫЕ!$AH248+ДАННЫЕ!$AI248+ДАННЫЕ!$AJ248+ДАННЫЕ!$AP248+ДАННЫЕ!$AQ248+ДАННЫЕ!$AR248+ДАННЫЕ!$AU248+ДАННЫЕ!$AW248+ДАННЫЕ!$AS248+ДАННЫЕ!$AT248&gt;0,1,0)&amp;"x"&amp;ДАННЫЕ!$AG248&amp;"p"&amp;IF(ДАННЫЕ!$BY248&gt;0,1,0)&amp;"v"&amp;IF(ДАННЫЕ!$BZ248&gt;0,1,0)&amp;"n"&amp;ДАННЫЕ!$CA248&amp;"t"&amp;ДАННЫЕ!$AY248&amp;"k"&amp;ДАННЫЕ!$CB248&amp;"q"&amp;ДАННЫЕ!$CC248&amp;"w"&amp;ДАННЫЕ!$CD248&amp;"e"&amp;ДАННЫЕ!$CE248&amp;"m"&amp;ДАННЫЕ!$CF248&amp;"c"&amp;ДАННЫЕ!$CG248&amp;"z"&amp;ДАННЫЕ!$CH248&amp;"d"&amp;IF(H248=4,1,0)&amp;"s"&amp;IF(ДАННЫЕ!$J248=1,0,1)&amp;"u"&amp;IF(ДАННЫЕ!$CJ248&gt;0,1,0)</f>
        <v>g0cf0a06AR1VG0o0xp0v0ntkqwemczd0s1u0</v>
      </c>
      <c r="O248" s="28" t="str">
        <f>ДАННЫЕ!$I248&amp;"g"&amp;B248&amp;A248&amp;"f"&amp;P248&amp;"c"&amp;IF(ДАННЫЕ!$U248&gt;0,1,0)&amp;"s"&amp;IF(ДАННЫЕ!$Q248&gt;0,IF(YEAR(ДАННЫЕ!$F$1)=YEAR(ДАННЫЕ!$Q248),IF(MONTH(ДАННЫЕ!$F$1)=MONTH(ДАННЫЕ!$Q248),111,11),1),0)&amp;"i"&amp;IF(ДАННЫЕ!$R248+ДАННЫЕ!$S248+ДАННЫЕ!$T248=0,0,1)&amp;"h"&amp;IF(ДАННЫЕ!$P248&gt;0,1,0)&amp;"p"&amp;IF(ДАННЫЕ!$CI248&gt;0,IF(YEAR(ДАННЫЕ!$F$1)=YEAR(ДАННЫЕ!$CI248),IF(MONTH(ДАННЫЕ!$F$1)=MONTH(ДАННЫЕ!$CI248),111,11),1),0)&amp;"d"&amp;IF(ДАННЫЕ!$CJ248&gt;0,IF(YEAR(ДАННЫЕ!$F$1)=YEAR(ДАННЫЕ!$CJ248),IF(MONTH(ДАННЫЕ!$F$1)=MONTH(ДАННЫЕ!$CJ248),111,11),1),0)&amp;"o"&amp;IF(ДАННЫЕ!$CK248&gt;0,IF(MONTH(ДАННЫЕ!$F$1)=MONTH(ДАННЫЕ!$CK248),111,11),0)&amp;"v"&amp;IF(ДАННЫЕ!$BE248&gt;0,IF(MONTH(ДАННЫЕ!$F$1)=MONTH(ДАННЫЕ!$BE248),111,11),0)</f>
        <v>g00f0c0s0i0h0p0d0o0v0</v>
      </c>
      <c r="P248" s="15">
        <f t="shared" si="11"/>
        <v>0</v>
      </c>
      <c r="Q248" s="15">
        <f>IF(ДАННЫЕ!$F$1&gt;ДАННЫЕ!$N248,IF(YEAR(ДАННЫЕ!$F$1)=YEAR(ДАННЫЕ!M248),1,0),0)</f>
        <v>0</v>
      </c>
      <c r="R248" s="15">
        <f>IF(ДАННЫЕ!$F$1&gt;ДАННЫЕ!$N248,IF(YEAR(ДАННЫЕ!$F$1)=YEAR(ДАННЫЕ!N248),1,0),0)</f>
        <v>0</v>
      </c>
      <c r="S248" s="15">
        <f>IF(ДАННЫЕ!$AA248="2А",1,IF(ДАННЫЕ!$AA248="2Б",2,IF(ДАННЫЕ!$AA248="2В",3,IF(ДАННЫЕ!$AA248=3,4,IF(ДАННЫЕ!$AA248="4А",5,IF(ДАННЫЕ!$AA248="4Б",6,IF(ДАННЫЕ!$AA248="4В",7,IF(ДАННЫЕ!$AA248=5,8,0))))))))</f>
        <v>0</v>
      </c>
      <c r="T248" s="15">
        <f>IF(OR(ДАННЫЕ!$AC248=2,ДАННЫЕ!$AD248=2,ДАННЫЕ!$AE248=2),2,IF(OR(ДАННЫЕ!$AC248=1,ДАННЫЕ!$AD248=1,ДАННЫЕ!$AE248=1),1,0))</f>
        <v>0</v>
      </c>
    </row>
    <row r="249" spans="1:20" ht="15" customHeight="1" x14ac:dyDescent="0.2">
      <c r="A249" s="78">
        <f>IF(B249&gt;0,IF(MONTH(ДАННЫЕ!$F$1)=MONTH(ДАННЫЕ!$B249),1,0),0)</f>
        <v>0</v>
      </c>
      <c r="B249" s="14">
        <f>IF(ДАННЫЕ!$B249&gt;0,IF(YEAR(ДАННЫЕ!$F$1)=YEAR(ДАННЫЕ!$B249),1,0),0)</f>
        <v>0</v>
      </c>
      <c r="C249" s="14">
        <f>IF(ДАННЫЕ!$CM249&gt;0,IF(YEAR(ДАННЫЕ!$F$1)=YEAR(ДАННЫЕ!$CM249),1,0),0)</f>
        <v>0</v>
      </c>
      <c r="D249" s="14">
        <f>IF(ДАННЫЕ!$CJ249&gt;0,IF(ДАННЫЕ!$CL249&gt;ДАННЫЕ!$F$1,1,IF(ДАННЫЕ!$CL249&gt;0,0,1)),0)</f>
        <v>0</v>
      </c>
      <c r="E249" s="43" t="str">
        <f ca="1">IF(ДАННЫЕ!$F$1&gt;0,IF(ДАННЫЕ!$G249&gt;0,DATEDIF(ДАННЫЕ!$G249,ДАННЫЕ!$F$1,"y"),""),IF(ДАННЫЕ!$G249&gt;0,DATEDIF(ДАННЫЕ!$G249,TODAY(),"y"),""))</f>
        <v/>
      </c>
      <c r="F249" s="43" t="str">
        <f xml:space="preserve"> IF(ДАННЫЕ!$F249="М",IF(E249&gt;=18,IF(E249&lt;60,1,""),""),"")&amp;IF(ДАННЫЕ!$F249="Ж",IF(E249&gt;=18,IF(E249&lt;55,1,""),""),"")</f>
        <v/>
      </c>
      <c r="G249" s="43" t="str">
        <f xml:space="preserve"> IF(ДАННЫЕ!$F249="М",IF(E249&gt;=60,2,""),"")&amp;IF(ДАННЫЕ!$F249="Ж",IF(E249&gt;=55,2,""),"")</f>
        <v/>
      </c>
      <c r="H249" s="43" t="str">
        <f t="shared" ca="1" si="9"/>
        <v/>
      </c>
      <c r="I249" s="43" t="str">
        <f t="shared" ca="1" si="10"/>
        <v>03</v>
      </c>
      <c r="J249" s="28" t="str">
        <f ca="1">ДАННЫЕ!$F249&amp;H249&amp;I249&amp;ДАННЫЕ!$I249&amp;"m"&amp;IF(ДАННЫЕ!$I249&gt;0,IF(ДАННЫЕ!$J249&gt;0,0,1),"")&amp;"f"&amp;IF(ДАННЫЕ!$R249&gt;0,IF(YEAR(ДАННЫЕ!$F$1)=YEAR(ДАННЫЕ!$R249),1,0),0)&amp;"z"&amp;ДАННЫЕ!$R249&amp;"p"&amp;ДАННЫЕ!$S249&amp;"i"&amp;ДАННЫЕ!$T249&amp;"h"&amp;ДАННЫЕ!$K249&amp;"be"&amp;ДАННЫЕ!$BI249&amp;"CD"&amp;IF(ДАННЫЕ!BF249&gt;500,4,IF(ДАННЫЕ!BF249&gt;350,3,IF(ДАННЫЕ!BF249&gt;200,2,IF(ДАННЫЕ!BF249&gt;0,1,0))))&amp;"g"&amp;B249&amp;"d"&amp;H249&amp;"l"&amp;ДАННЫЕ!AT249&amp;"a"&amp;ДАННЫЕ!$V249&amp;"v"&amp;R249&amp;"k"&amp;ДАННЫЕ!$U249&amp;"s"&amp;ДАННЫЕ!$Y249&amp;"t"&amp;ДАННЫЕ!$X249&amp;"b"&amp;IF(ДАННЫЕ!$Q249&gt;1,1,0)&amp;"PP"&amp;ДАННЫЕ!Z249&amp;"c"&amp;S249&amp;"x"&amp;IF(ДАННЫЕ!$BY249&gt;0,IF(YEAR(ДАННЫЕ!$F$1)=YEAR(ДАННЫЕ!$BY249),1,0),0)&amp;"n"&amp;IF(ДАННЫЕ!$BZ249&gt;0,IF(YEAR(ДАННЫЕ!$F$1)=YEAR(ДАННЫЕ!$BZ249),1,0),0)&amp;"u"&amp;D249&amp;"z"&amp;IF(ДАННЫЕ!$CL249&gt;0,IF(YEAR(ДАННЫЕ!$F$1)&gt;YEAR(ДАННЫЕ!$CL249),11,12),0)</f>
        <v>03mf0zpihbeCD0g0dlav0kstb0PPc0x0n0u0z0</v>
      </c>
      <c r="K249" s="28" t="str">
        <f ca="1">ДАННЫЕ!$I249&amp;"x"&amp;B249&amp;"w"&amp;IF(T249+ДАННЫЕ!AD249+ДАННЫЕ!AE249+ДАННЫЕ!AF249+ДАННЫЕ!AG249+ДАННЫЕ!AH249+ДАННЫЕ!$AL249+ДАННЫЕ!AI249+ДАННЫЕ!AJ249+ДАННЫЕ!AK249+ДАННЫЕ!AP249+ДАННЫЕ!AQ249+ДАННЫЕ!AR249+ДАННЫЕ!$AM249+ДАННЫЕ!$AN249+ДАННЫЕ!AS249+ДАННЫЕ!AT249&gt;0,1,0)&amp;IF(OR(T249=2,ДАННЫЕ!AD249=2,ДАННЫЕ!AE249=2,ДАННЫЕ!AF249=2,ДАННЫЕ!AG249=2,ДАННЫЕ!AH249=2,ДАННЫЕ!$AL249=2,ДАННЫЕ!AI249=2,ДАННЫЕ!AJ249=2,ДАННЫЕ!AK249=2,ДАННЫЕ!AP249=2,ДАННЫЕ!AQ249=2,ДАННЫЕ!AR249=2,ДАННЫЕ!$AM249=2,ДАННЫЕ!$AN249=2,ДАННЫЕ!AS249=2,ДАННЫЕ!AT249=2),2,0)&amp;"t"&amp;IF(T249&gt;0,"1"&amp;T249,"00")&amp;"f"&amp;IF(ДАННЫЕ!$AC249,"1"&amp;ДАННЫЕ!$AC249,"00")&amp;"b"&amp;IF(ДАННЫЕ!$AD249,"1"&amp;ДАННЫЕ!$AD249,"00")&amp;"g"&amp;IF(ДАННЫЕ!$AF249,"1"&amp;ДАННЫЕ!$AF249,"00")&amp;"c"&amp;IF(ДАННЫЕ!$AG249,"1"&amp;ДАННЫЕ!$AG249,"00")&amp;"i"&amp;IF(ДАННЫЕ!$AH249,"1"&amp;ДАННЫЕ!$AH249,"00")&amp;"r"&amp;IF(ДАННЫЕ!$AL249,"1"&amp;ДАННЫЕ!$AL249,"00")&amp;"m"&amp;IF(ДАННЫЕ!$AI249,"1"&amp;ДАННЫЕ!$AI249,"00")&amp;"hS"&amp;IF(ДАННЫЕ!$AJ249,"1"&amp;ДАННЫЕ!$AJ249,"00")&amp;"hZ"&amp;IF(ДАННЫЕ!$AK249,"1"&amp;ДАННЫЕ!$AK249,"00")&amp;"p"&amp;IF(ДАННЫЕ!$AP249,"1"&amp;ДАННЫЕ!$AP249,"00")&amp;"k"&amp;IF(ДАННЫЕ!$AQ249,"1"&amp;ДАННЫЕ!$AQ249,"00")&amp;"z"&amp;IF(ДАННЫЕ!$AR249,"1"&amp;ДАННЫЕ!$AR249,"00")&amp;"j"&amp;IF(ДАННЫЕ!$AM249,"1"&amp;ДАННЫЕ!$AM249,"00")&amp;"n"&amp;IF(ДАННЫЕ!$AN249,"1"&amp;ДАННЫЕ!$AN249,"00")&amp;"E"&amp;ДАННЫЕ!BI249&amp;"L"&amp;ДАННЫЕ!AO249&amp;"h"&amp;IF(ДАННЫЕ!$AU249&gt;0,1,0)&amp;"v"&amp;IF(ДАННЫЕ!$AW249&gt;0,1,0)&amp;"a"&amp;IF(ДАННЫЕ!$AS249,"1"&amp;ДАННЫЕ!$AS249,"00")&amp;"s"&amp;IF(ДАННЫЕ!$AT249,"1"&amp;ДАННЫЕ!$AT249,"00")&amp;"u"&amp;IF(ДАННЫЕ!$CJ249&gt;0,1,0)&amp;"y"&amp;B249&amp;"d"&amp;H249&amp;"e"&amp;F249&amp;G249</f>
        <v>x0w00t00f00b00g00c00i00r00m00hS00hZ00p00k00z00j00n00ELh0v0a00s00u0y0de</v>
      </c>
      <c r="L249" s="28" t="str">
        <f ca="1">ДАННЫЕ!$I249&amp;"VN"&amp;IF(ДАННЫЕ!AW249&gt;0,11,10)&amp;"CD"&amp;IF(ДАННЫЕ!BF249&gt;500,16,IF(ДАННЫЕ!BF249&gt;350,15,IF(ДАННЫЕ!BF249&gt;=200,14,IF(ДАННЫЕ!BF249&gt;=100,13,IF(ДАННЫЕ!BF249&gt;=50,12,IF(ДАННЫЕ!BF249&gt;0,11,10))))))&amp;"AR"&amp;IF(ДАННЫЕ!BX249&gt;0,1,0)&amp;"GD"&amp;B249&amp;"VV"&amp;IF(E249&gt;=5,IF(E249&lt;18,1,0),0)</f>
        <v>VN10CD10AR0GD0VV0</v>
      </c>
      <c r="M249" s="28" t="str">
        <f>ДАННЫЕ!$I249&amp;"b"&amp;ДАННЫЕ!$BI249&amp;"r"&amp;ДАННЫЕ!$BJ249&amp;"CD"&amp;IF(ДАННЫЕ!BF249&gt;0,IF(ДАННЫЕ!BF249&lt;200,1,IF(ДАННЫЕ!BF249&lt;350,2,3)),0)&amp;"h"&amp;IF(ДАННЫЕ!$BK249+ДАННЫЕ!$BL249+ДАННЫЕ!$BM249&gt;0,1,0)&amp;"x"&amp;ДАННЫЕ!$BK249&amp;"y"&amp;ДАННЫЕ!$BL249&amp;"z"&amp;ДАННЫЕ!$BM249&amp;"c"&amp;IF(ДАННЫЕ!$BK249+ДАННЫЕ!$BL249+ДАННЫЕ!$BM249=3,1,0)&amp;"a"&amp;IF(ДАННЫЕ!$BQ249+ДАННЫЕ!$BR249&gt;0,1,0)&amp;"d"&amp;ДАННЫЕ!$BQ249&amp;"v"&amp;ДАННЫЕ!$BR249&amp;"p"&amp;ДАННЫЕ!$BS249&amp;"n"&amp;ДАННЫЕ!$BU249&amp;"t"&amp;ДАННЫЕ!$BV249&amp;"o"&amp;ДАННЫЕ!$BT249&amp;"l"&amp;IF(ДАННЫЕ!$BN249&gt;0,1,0)&amp;ДАННЫЕ!$BN249&amp;"g"&amp;ДАННЫЕ!$BO249&amp;"s"&amp;ДАННЫЕ!$BP249&amp;"DZ"&amp;IF(ДАННЫЕ!B249-ДАННЫЕ!G249 &lt; 60,IF(ДАННЫЕ!B249-ДАННЫЕ!G249 &gt;= 0,1,0),0)&amp;"u"&amp;IF(ДАННЫЕ!$CJ249&gt;0,1,0)</f>
        <v>brCD0h0xyzc0a0dvpntol0gsDZ1u0</v>
      </c>
      <c r="N249" s="28" t="str">
        <f ca="1">ДАННЫЕ!$F249&amp;ДАННЫЕ!$I249&amp;"g"&amp;B249&amp;"cf"&amp;D249&amp;"a"&amp;IF(ДАННЫЕ!$BX249&gt;0,1,0)&amp;IF(ДАННЫЕ!$BF249&gt;500,1,IF(ДАННЫЕ!$BF249&gt;350,2,IF(ДАННЫЕ!$BF249&gt;=200,3,IF(ДАННЫЕ!$BF249&gt;=100,4,IF(ДАННЫЕ!$BF249&gt;=50,5,IF(ДАННЫЕ!$BF249&lt;50,6,0))))))&amp;"AR"&amp;IF(DATEDIF(ДАННЫЕ!$BX249,ДАННЫЕ!$F$1,"y")&gt;1,1,0)&amp;"VG"&amp;IF(ДАННЫЕ!$BH249="0",1,0)&amp;"o"&amp;IF(T249+ДАННЫЕ!$AF249+ДАННЫЕ!$AG249+ДАННЫЕ!$AH249+ДАННЫЕ!$AI249+ДАННЫЕ!$AJ249+ДАННЫЕ!$AP249+ДАННЫЕ!$AQ249+ДАННЫЕ!$AR249+ДАННЫЕ!$AU249+ДАННЫЕ!$AW249+ДАННЫЕ!$AS249+ДАННЫЕ!$AT249&gt;0,1,0)&amp;"x"&amp;ДАННЫЕ!$AG249&amp;"p"&amp;IF(ДАННЫЕ!$BY249&gt;0,1,0)&amp;"v"&amp;IF(ДАННЫЕ!$BZ249&gt;0,1,0)&amp;"n"&amp;ДАННЫЕ!$CA249&amp;"t"&amp;ДАННЫЕ!$AY249&amp;"k"&amp;ДАННЫЕ!$CB249&amp;"q"&amp;ДАННЫЕ!$CC249&amp;"w"&amp;ДАННЫЕ!$CD249&amp;"e"&amp;ДАННЫЕ!$CE249&amp;"m"&amp;ДАННЫЕ!$CF249&amp;"c"&amp;ДАННЫЕ!$CG249&amp;"z"&amp;ДАННЫЕ!$CH249&amp;"d"&amp;IF(H249=4,1,0)&amp;"s"&amp;IF(ДАННЫЕ!$J249=1,0,1)&amp;"u"&amp;IF(ДАННЫЕ!$CJ249&gt;0,1,0)</f>
        <v>g0cf0a06AR1VG0o0xp0v0ntkqwemczd0s1u0</v>
      </c>
      <c r="O249" s="28" t="str">
        <f>ДАННЫЕ!$I249&amp;"g"&amp;B249&amp;A249&amp;"f"&amp;P249&amp;"c"&amp;IF(ДАННЫЕ!$U249&gt;0,1,0)&amp;"s"&amp;IF(ДАННЫЕ!$Q249&gt;0,IF(YEAR(ДАННЫЕ!$F$1)=YEAR(ДАННЫЕ!$Q249),IF(MONTH(ДАННЫЕ!$F$1)=MONTH(ДАННЫЕ!$Q249),111,11),1),0)&amp;"i"&amp;IF(ДАННЫЕ!$R249+ДАННЫЕ!$S249+ДАННЫЕ!$T249=0,0,1)&amp;"h"&amp;IF(ДАННЫЕ!$P249&gt;0,1,0)&amp;"p"&amp;IF(ДАННЫЕ!$CI249&gt;0,IF(YEAR(ДАННЫЕ!$F$1)=YEAR(ДАННЫЕ!$CI249),IF(MONTH(ДАННЫЕ!$F$1)=MONTH(ДАННЫЕ!$CI249),111,11),1),0)&amp;"d"&amp;IF(ДАННЫЕ!$CJ249&gt;0,IF(YEAR(ДАННЫЕ!$F$1)=YEAR(ДАННЫЕ!$CJ249),IF(MONTH(ДАННЫЕ!$F$1)=MONTH(ДАННЫЕ!$CJ249),111,11),1),0)&amp;"o"&amp;IF(ДАННЫЕ!$CK249&gt;0,IF(MONTH(ДАННЫЕ!$F$1)=MONTH(ДАННЫЕ!$CK249),111,11),0)&amp;"v"&amp;IF(ДАННЫЕ!$BE249&gt;0,IF(MONTH(ДАННЫЕ!$F$1)=MONTH(ДАННЫЕ!$BE249),111,11),0)</f>
        <v>g00f0c0s0i0h0p0d0o0v0</v>
      </c>
      <c r="P249" s="15">
        <f t="shared" si="11"/>
        <v>0</v>
      </c>
      <c r="Q249" s="15">
        <f>IF(ДАННЫЕ!$F$1&gt;ДАННЫЕ!$N249,IF(YEAR(ДАННЫЕ!$F$1)=YEAR(ДАННЫЕ!M249),1,0),0)</f>
        <v>0</v>
      </c>
      <c r="R249" s="15">
        <f>IF(ДАННЫЕ!$F$1&gt;ДАННЫЕ!$N249,IF(YEAR(ДАННЫЕ!$F$1)=YEAR(ДАННЫЕ!N249),1,0),0)</f>
        <v>0</v>
      </c>
      <c r="S249" s="15">
        <f>IF(ДАННЫЕ!$AA249="2А",1,IF(ДАННЫЕ!$AA249="2Б",2,IF(ДАННЫЕ!$AA249="2В",3,IF(ДАННЫЕ!$AA249=3,4,IF(ДАННЫЕ!$AA249="4А",5,IF(ДАННЫЕ!$AA249="4Б",6,IF(ДАННЫЕ!$AA249="4В",7,IF(ДАННЫЕ!$AA249=5,8,0))))))))</f>
        <v>0</v>
      </c>
      <c r="T249" s="15">
        <f>IF(OR(ДАННЫЕ!$AC249=2,ДАННЫЕ!$AD249=2,ДАННЫЕ!$AE249=2),2,IF(OR(ДАННЫЕ!$AC249=1,ДАННЫЕ!$AD249=1,ДАННЫЕ!$AE249=1),1,0))</f>
        <v>0</v>
      </c>
    </row>
    <row r="250" spans="1:20" ht="15" customHeight="1" x14ac:dyDescent="0.2">
      <c r="A250" s="78">
        <f>IF(B250&gt;0,IF(MONTH(ДАННЫЕ!$F$1)=MONTH(ДАННЫЕ!$B250),1,0),0)</f>
        <v>0</v>
      </c>
      <c r="B250" s="14">
        <f>IF(ДАННЫЕ!$B250&gt;0,IF(YEAR(ДАННЫЕ!$F$1)=YEAR(ДАННЫЕ!$B250),1,0),0)</f>
        <v>0</v>
      </c>
      <c r="C250" s="14">
        <f>IF(ДАННЫЕ!$CM250&gt;0,IF(YEAR(ДАННЫЕ!$F$1)=YEAR(ДАННЫЕ!$CM250),1,0),0)</f>
        <v>0</v>
      </c>
      <c r="D250" s="14">
        <f>IF(ДАННЫЕ!$CJ250&gt;0,IF(ДАННЫЕ!$CL250&gt;ДАННЫЕ!$F$1,1,IF(ДАННЫЕ!$CL250&gt;0,0,1)),0)</f>
        <v>0</v>
      </c>
      <c r="E250" s="43" t="str">
        <f ca="1">IF(ДАННЫЕ!$F$1&gt;0,IF(ДАННЫЕ!$G250&gt;0,DATEDIF(ДАННЫЕ!$G250,ДАННЫЕ!$F$1,"y"),""),IF(ДАННЫЕ!$G250&gt;0,DATEDIF(ДАННЫЕ!$G250,TODAY(),"y"),""))</f>
        <v/>
      </c>
      <c r="F250" s="43" t="str">
        <f xml:space="preserve"> IF(ДАННЫЕ!$F250="М",IF(E250&gt;=18,IF(E250&lt;60,1,""),""),"")&amp;IF(ДАННЫЕ!$F250="Ж",IF(E250&gt;=18,IF(E250&lt;55,1,""),""),"")</f>
        <v/>
      </c>
      <c r="G250" s="43" t="str">
        <f xml:space="preserve"> IF(ДАННЫЕ!$F250="М",IF(E250&gt;=60,2,""),"")&amp;IF(ДАННЫЕ!$F250="Ж",IF(E250&gt;=55,2,""),"")</f>
        <v/>
      </c>
      <c r="H250" s="43" t="str">
        <f t="shared" ca="1" si="9"/>
        <v/>
      </c>
      <c r="I250" s="43" t="str">
        <f t="shared" ca="1" si="10"/>
        <v>03</v>
      </c>
      <c r="J250" s="28" t="str">
        <f ca="1">ДАННЫЕ!$F250&amp;H250&amp;I250&amp;ДАННЫЕ!$I250&amp;"m"&amp;IF(ДАННЫЕ!$I250&gt;0,IF(ДАННЫЕ!$J250&gt;0,0,1),"")&amp;"f"&amp;IF(ДАННЫЕ!$R250&gt;0,IF(YEAR(ДАННЫЕ!$F$1)=YEAR(ДАННЫЕ!$R250),1,0),0)&amp;"z"&amp;ДАННЫЕ!$R250&amp;"p"&amp;ДАННЫЕ!$S250&amp;"i"&amp;ДАННЫЕ!$T250&amp;"h"&amp;ДАННЫЕ!$K250&amp;"be"&amp;ДАННЫЕ!$BI250&amp;"CD"&amp;IF(ДАННЫЕ!BF250&gt;500,4,IF(ДАННЫЕ!BF250&gt;350,3,IF(ДАННЫЕ!BF250&gt;200,2,IF(ДАННЫЕ!BF250&gt;0,1,0))))&amp;"g"&amp;B250&amp;"d"&amp;H250&amp;"l"&amp;ДАННЫЕ!AT250&amp;"a"&amp;ДАННЫЕ!$V250&amp;"v"&amp;R250&amp;"k"&amp;ДАННЫЕ!$U250&amp;"s"&amp;ДАННЫЕ!$Y250&amp;"t"&amp;ДАННЫЕ!$X250&amp;"b"&amp;IF(ДАННЫЕ!$Q250&gt;1,1,0)&amp;"PP"&amp;ДАННЫЕ!Z250&amp;"c"&amp;S250&amp;"x"&amp;IF(ДАННЫЕ!$BY250&gt;0,IF(YEAR(ДАННЫЕ!$F$1)=YEAR(ДАННЫЕ!$BY250),1,0),0)&amp;"n"&amp;IF(ДАННЫЕ!$BZ250&gt;0,IF(YEAR(ДАННЫЕ!$F$1)=YEAR(ДАННЫЕ!$BZ250),1,0),0)&amp;"u"&amp;D250&amp;"z"&amp;IF(ДАННЫЕ!$CL250&gt;0,IF(YEAR(ДАННЫЕ!$F$1)&gt;YEAR(ДАННЫЕ!$CL250),11,12),0)</f>
        <v>03mf0zpihbeCD0g0dlav0kstb0PPc0x0n0u0z0</v>
      </c>
      <c r="K250" s="28" t="str">
        <f ca="1">ДАННЫЕ!$I250&amp;"x"&amp;B250&amp;"w"&amp;IF(T250+ДАННЫЕ!AD250+ДАННЫЕ!AE250+ДАННЫЕ!AF250+ДАННЫЕ!AG250+ДАННЫЕ!AH250+ДАННЫЕ!$AL250+ДАННЫЕ!AI250+ДАННЫЕ!AJ250+ДАННЫЕ!AK250+ДАННЫЕ!AP250+ДАННЫЕ!AQ250+ДАННЫЕ!AR250+ДАННЫЕ!$AM250+ДАННЫЕ!$AN250+ДАННЫЕ!AS250+ДАННЫЕ!AT250&gt;0,1,0)&amp;IF(OR(T250=2,ДАННЫЕ!AD250=2,ДАННЫЕ!AE250=2,ДАННЫЕ!AF250=2,ДАННЫЕ!AG250=2,ДАННЫЕ!AH250=2,ДАННЫЕ!$AL250=2,ДАННЫЕ!AI250=2,ДАННЫЕ!AJ250=2,ДАННЫЕ!AK250=2,ДАННЫЕ!AP250=2,ДАННЫЕ!AQ250=2,ДАННЫЕ!AR250=2,ДАННЫЕ!$AM250=2,ДАННЫЕ!$AN250=2,ДАННЫЕ!AS250=2,ДАННЫЕ!AT250=2),2,0)&amp;"t"&amp;IF(T250&gt;0,"1"&amp;T250,"00")&amp;"f"&amp;IF(ДАННЫЕ!$AC250,"1"&amp;ДАННЫЕ!$AC250,"00")&amp;"b"&amp;IF(ДАННЫЕ!$AD250,"1"&amp;ДАННЫЕ!$AD250,"00")&amp;"g"&amp;IF(ДАННЫЕ!$AF250,"1"&amp;ДАННЫЕ!$AF250,"00")&amp;"c"&amp;IF(ДАННЫЕ!$AG250,"1"&amp;ДАННЫЕ!$AG250,"00")&amp;"i"&amp;IF(ДАННЫЕ!$AH250,"1"&amp;ДАННЫЕ!$AH250,"00")&amp;"r"&amp;IF(ДАННЫЕ!$AL250,"1"&amp;ДАННЫЕ!$AL250,"00")&amp;"m"&amp;IF(ДАННЫЕ!$AI250,"1"&amp;ДАННЫЕ!$AI250,"00")&amp;"hS"&amp;IF(ДАННЫЕ!$AJ250,"1"&amp;ДАННЫЕ!$AJ250,"00")&amp;"hZ"&amp;IF(ДАННЫЕ!$AK250,"1"&amp;ДАННЫЕ!$AK250,"00")&amp;"p"&amp;IF(ДАННЫЕ!$AP250,"1"&amp;ДАННЫЕ!$AP250,"00")&amp;"k"&amp;IF(ДАННЫЕ!$AQ250,"1"&amp;ДАННЫЕ!$AQ250,"00")&amp;"z"&amp;IF(ДАННЫЕ!$AR250,"1"&amp;ДАННЫЕ!$AR250,"00")&amp;"j"&amp;IF(ДАННЫЕ!$AM250,"1"&amp;ДАННЫЕ!$AM250,"00")&amp;"n"&amp;IF(ДАННЫЕ!$AN250,"1"&amp;ДАННЫЕ!$AN250,"00")&amp;"E"&amp;ДАННЫЕ!BI250&amp;"L"&amp;ДАННЫЕ!AO250&amp;"h"&amp;IF(ДАННЫЕ!$AU250&gt;0,1,0)&amp;"v"&amp;IF(ДАННЫЕ!$AW250&gt;0,1,0)&amp;"a"&amp;IF(ДАННЫЕ!$AS250,"1"&amp;ДАННЫЕ!$AS250,"00")&amp;"s"&amp;IF(ДАННЫЕ!$AT250,"1"&amp;ДАННЫЕ!$AT250,"00")&amp;"u"&amp;IF(ДАННЫЕ!$CJ250&gt;0,1,0)&amp;"y"&amp;B250&amp;"d"&amp;H250&amp;"e"&amp;F250&amp;G250</f>
        <v>x0w00t00f00b00g00c00i00r00m00hS00hZ00p00k00z00j00n00ELh0v0a00s00u0y0de</v>
      </c>
      <c r="L250" s="28" t="str">
        <f ca="1">ДАННЫЕ!$I250&amp;"VN"&amp;IF(ДАННЫЕ!AW250&gt;0,11,10)&amp;"CD"&amp;IF(ДАННЫЕ!BF250&gt;500,16,IF(ДАННЫЕ!BF250&gt;350,15,IF(ДАННЫЕ!BF250&gt;=200,14,IF(ДАННЫЕ!BF250&gt;=100,13,IF(ДАННЫЕ!BF250&gt;=50,12,IF(ДАННЫЕ!BF250&gt;0,11,10))))))&amp;"AR"&amp;IF(ДАННЫЕ!BX250&gt;0,1,0)&amp;"GD"&amp;B250&amp;"VV"&amp;IF(E250&gt;=5,IF(E250&lt;18,1,0),0)</f>
        <v>VN10CD10AR0GD0VV0</v>
      </c>
      <c r="M250" s="28" t="str">
        <f>ДАННЫЕ!$I250&amp;"b"&amp;ДАННЫЕ!$BI250&amp;"r"&amp;ДАННЫЕ!$BJ250&amp;"CD"&amp;IF(ДАННЫЕ!BF250&gt;0,IF(ДАННЫЕ!BF250&lt;200,1,IF(ДАННЫЕ!BF250&lt;350,2,3)),0)&amp;"h"&amp;IF(ДАННЫЕ!$BK250+ДАННЫЕ!$BL250+ДАННЫЕ!$BM250&gt;0,1,0)&amp;"x"&amp;ДАННЫЕ!$BK250&amp;"y"&amp;ДАННЫЕ!$BL250&amp;"z"&amp;ДАННЫЕ!$BM250&amp;"c"&amp;IF(ДАННЫЕ!$BK250+ДАННЫЕ!$BL250+ДАННЫЕ!$BM250=3,1,0)&amp;"a"&amp;IF(ДАННЫЕ!$BQ250+ДАННЫЕ!$BR250&gt;0,1,0)&amp;"d"&amp;ДАННЫЕ!$BQ250&amp;"v"&amp;ДАННЫЕ!$BR250&amp;"p"&amp;ДАННЫЕ!$BS250&amp;"n"&amp;ДАННЫЕ!$BU250&amp;"t"&amp;ДАННЫЕ!$BV250&amp;"o"&amp;ДАННЫЕ!$BT250&amp;"l"&amp;IF(ДАННЫЕ!$BN250&gt;0,1,0)&amp;ДАННЫЕ!$BN250&amp;"g"&amp;ДАННЫЕ!$BO250&amp;"s"&amp;ДАННЫЕ!$BP250&amp;"DZ"&amp;IF(ДАННЫЕ!B250-ДАННЫЕ!G250 &lt; 60,IF(ДАННЫЕ!B250-ДАННЫЕ!G250 &gt;= 0,1,0),0)&amp;"u"&amp;IF(ДАННЫЕ!$CJ250&gt;0,1,0)</f>
        <v>brCD0h0xyzc0a0dvpntol0gsDZ1u0</v>
      </c>
      <c r="N250" s="28" t="str">
        <f ca="1">ДАННЫЕ!$F250&amp;ДАННЫЕ!$I250&amp;"g"&amp;B250&amp;"cf"&amp;D250&amp;"a"&amp;IF(ДАННЫЕ!$BX250&gt;0,1,0)&amp;IF(ДАННЫЕ!$BF250&gt;500,1,IF(ДАННЫЕ!$BF250&gt;350,2,IF(ДАННЫЕ!$BF250&gt;=200,3,IF(ДАННЫЕ!$BF250&gt;=100,4,IF(ДАННЫЕ!$BF250&gt;=50,5,IF(ДАННЫЕ!$BF250&lt;50,6,0))))))&amp;"AR"&amp;IF(DATEDIF(ДАННЫЕ!$BX250,ДАННЫЕ!$F$1,"y")&gt;1,1,0)&amp;"VG"&amp;IF(ДАННЫЕ!$BH250="0",1,0)&amp;"o"&amp;IF(T250+ДАННЫЕ!$AF250+ДАННЫЕ!$AG250+ДАННЫЕ!$AH250+ДАННЫЕ!$AI250+ДАННЫЕ!$AJ250+ДАННЫЕ!$AP250+ДАННЫЕ!$AQ250+ДАННЫЕ!$AR250+ДАННЫЕ!$AU250+ДАННЫЕ!$AW250+ДАННЫЕ!$AS250+ДАННЫЕ!$AT250&gt;0,1,0)&amp;"x"&amp;ДАННЫЕ!$AG250&amp;"p"&amp;IF(ДАННЫЕ!$BY250&gt;0,1,0)&amp;"v"&amp;IF(ДАННЫЕ!$BZ250&gt;0,1,0)&amp;"n"&amp;ДАННЫЕ!$CA250&amp;"t"&amp;ДАННЫЕ!$AY250&amp;"k"&amp;ДАННЫЕ!$CB250&amp;"q"&amp;ДАННЫЕ!$CC250&amp;"w"&amp;ДАННЫЕ!$CD250&amp;"e"&amp;ДАННЫЕ!$CE250&amp;"m"&amp;ДАННЫЕ!$CF250&amp;"c"&amp;ДАННЫЕ!$CG250&amp;"z"&amp;ДАННЫЕ!$CH250&amp;"d"&amp;IF(H250=4,1,0)&amp;"s"&amp;IF(ДАННЫЕ!$J250=1,0,1)&amp;"u"&amp;IF(ДАННЫЕ!$CJ250&gt;0,1,0)</f>
        <v>g0cf0a06AR1VG0o0xp0v0ntkqwemczd0s1u0</v>
      </c>
      <c r="O250" s="28" t="str">
        <f>ДАННЫЕ!$I250&amp;"g"&amp;B250&amp;A250&amp;"f"&amp;P250&amp;"c"&amp;IF(ДАННЫЕ!$U250&gt;0,1,0)&amp;"s"&amp;IF(ДАННЫЕ!$Q250&gt;0,IF(YEAR(ДАННЫЕ!$F$1)=YEAR(ДАННЫЕ!$Q250),IF(MONTH(ДАННЫЕ!$F$1)=MONTH(ДАННЫЕ!$Q250),111,11),1),0)&amp;"i"&amp;IF(ДАННЫЕ!$R250+ДАННЫЕ!$S250+ДАННЫЕ!$T250=0,0,1)&amp;"h"&amp;IF(ДАННЫЕ!$P250&gt;0,1,0)&amp;"p"&amp;IF(ДАННЫЕ!$CI250&gt;0,IF(YEAR(ДАННЫЕ!$F$1)=YEAR(ДАННЫЕ!$CI250),IF(MONTH(ДАННЫЕ!$F$1)=MONTH(ДАННЫЕ!$CI250),111,11),1),0)&amp;"d"&amp;IF(ДАННЫЕ!$CJ250&gt;0,IF(YEAR(ДАННЫЕ!$F$1)=YEAR(ДАННЫЕ!$CJ250),IF(MONTH(ДАННЫЕ!$F$1)=MONTH(ДАННЫЕ!$CJ250),111,11),1),0)&amp;"o"&amp;IF(ДАННЫЕ!$CK250&gt;0,IF(MONTH(ДАННЫЕ!$F$1)=MONTH(ДАННЫЕ!$CK250),111,11),0)&amp;"v"&amp;IF(ДАННЫЕ!$BE250&gt;0,IF(MONTH(ДАННЫЕ!$F$1)=MONTH(ДАННЫЕ!$BE250),111,11),0)</f>
        <v>g00f0c0s0i0h0p0d0o0v0</v>
      </c>
      <c r="P250" s="15">
        <f t="shared" si="11"/>
        <v>0</v>
      </c>
      <c r="Q250" s="15">
        <f>IF(ДАННЫЕ!$F$1&gt;ДАННЫЕ!$N250,IF(YEAR(ДАННЫЕ!$F$1)=YEAR(ДАННЫЕ!M250),1,0),0)</f>
        <v>0</v>
      </c>
      <c r="R250" s="15">
        <f>IF(ДАННЫЕ!$F$1&gt;ДАННЫЕ!$N250,IF(YEAR(ДАННЫЕ!$F$1)=YEAR(ДАННЫЕ!N250),1,0),0)</f>
        <v>0</v>
      </c>
      <c r="S250" s="15">
        <f>IF(ДАННЫЕ!$AA250="2А",1,IF(ДАННЫЕ!$AA250="2Б",2,IF(ДАННЫЕ!$AA250="2В",3,IF(ДАННЫЕ!$AA250=3,4,IF(ДАННЫЕ!$AA250="4А",5,IF(ДАННЫЕ!$AA250="4Б",6,IF(ДАННЫЕ!$AA250="4В",7,IF(ДАННЫЕ!$AA250=5,8,0))))))))</f>
        <v>0</v>
      </c>
      <c r="T250" s="15">
        <f>IF(OR(ДАННЫЕ!$AC250=2,ДАННЫЕ!$AD250=2,ДАННЫЕ!$AE250=2),2,IF(OR(ДАННЫЕ!$AC250=1,ДАННЫЕ!$AD250=1,ДАННЫЕ!$AE250=1),1,0))</f>
        <v>0</v>
      </c>
    </row>
    <row r="251" spans="1:20" ht="15" customHeight="1" x14ac:dyDescent="0.2">
      <c r="A251" s="78">
        <f>IF(B251&gt;0,IF(MONTH(ДАННЫЕ!$F$1)=MONTH(ДАННЫЕ!$B251),1,0),0)</f>
        <v>0</v>
      </c>
      <c r="B251" s="14">
        <f>IF(ДАННЫЕ!$B251&gt;0,IF(YEAR(ДАННЫЕ!$F$1)=YEAR(ДАННЫЕ!$B251),1,0),0)</f>
        <v>0</v>
      </c>
      <c r="C251" s="14">
        <f>IF(ДАННЫЕ!$CM251&gt;0,IF(YEAR(ДАННЫЕ!$F$1)=YEAR(ДАННЫЕ!$CM251),1,0),0)</f>
        <v>0</v>
      </c>
      <c r="D251" s="14">
        <f>IF(ДАННЫЕ!$CJ251&gt;0,IF(ДАННЫЕ!$CL251&gt;ДАННЫЕ!$F$1,1,IF(ДАННЫЕ!$CL251&gt;0,0,1)),0)</f>
        <v>0</v>
      </c>
      <c r="E251" s="43" t="str">
        <f ca="1">IF(ДАННЫЕ!$F$1&gt;0,IF(ДАННЫЕ!$G251&gt;0,DATEDIF(ДАННЫЕ!$G251,ДАННЫЕ!$F$1,"y"),""),IF(ДАННЫЕ!$G251&gt;0,DATEDIF(ДАННЫЕ!$G251,TODAY(),"y"),""))</f>
        <v/>
      </c>
      <c r="F251" s="43" t="str">
        <f xml:space="preserve"> IF(ДАННЫЕ!$F251="М",IF(E251&gt;=18,IF(E251&lt;60,1,""),""),"")&amp;IF(ДАННЫЕ!$F251="Ж",IF(E251&gt;=18,IF(E251&lt;55,1,""),""),"")</f>
        <v/>
      </c>
      <c r="G251" s="43" t="str">
        <f xml:space="preserve"> IF(ДАННЫЕ!$F251="М",IF(E251&gt;=60,2,""),"")&amp;IF(ДАННЫЕ!$F251="Ж",IF(E251&gt;=55,2,""),"")</f>
        <v/>
      </c>
      <c r="H251" s="43" t="str">
        <f t="shared" ca="1" si="9"/>
        <v/>
      </c>
      <c r="I251" s="43" t="str">
        <f t="shared" ca="1" si="10"/>
        <v>03</v>
      </c>
      <c r="J251" s="28" t="str">
        <f ca="1">ДАННЫЕ!$F251&amp;H251&amp;I251&amp;ДАННЫЕ!$I251&amp;"m"&amp;IF(ДАННЫЕ!$I251&gt;0,IF(ДАННЫЕ!$J251&gt;0,0,1),"")&amp;"f"&amp;IF(ДАННЫЕ!$R251&gt;0,IF(YEAR(ДАННЫЕ!$F$1)=YEAR(ДАННЫЕ!$R251),1,0),0)&amp;"z"&amp;ДАННЫЕ!$R251&amp;"p"&amp;ДАННЫЕ!$S251&amp;"i"&amp;ДАННЫЕ!$T251&amp;"h"&amp;ДАННЫЕ!$K251&amp;"be"&amp;ДАННЫЕ!$BI251&amp;"CD"&amp;IF(ДАННЫЕ!BF251&gt;500,4,IF(ДАННЫЕ!BF251&gt;350,3,IF(ДАННЫЕ!BF251&gt;200,2,IF(ДАННЫЕ!BF251&gt;0,1,0))))&amp;"g"&amp;B251&amp;"d"&amp;H251&amp;"l"&amp;ДАННЫЕ!AT251&amp;"a"&amp;ДАННЫЕ!$V251&amp;"v"&amp;R251&amp;"k"&amp;ДАННЫЕ!$U251&amp;"s"&amp;ДАННЫЕ!$Y251&amp;"t"&amp;ДАННЫЕ!$X251&amp;"b"&amp;IF(ДАННЫЕ!$Q251&gt;1,1,0)&amp;"PP"&amp;ДАННЫЕ!Z251&amp;"c"&amp;S251&amp;"x"&amp;IF(ДАННЫЕ!$BY251&gt;0,IF(YEAR(ДАННЫЕ!$F$1)=YEAR(ДАННЫЕ!$BY251),1,0),0)&amp;"n"&amp;IF(ДАННЫЕ!$BZ251&gt;0,IF(YEAR(ДАННЫЕ!$F$1)=YEAR(ДАННЫЕ!$BZ251),1,0),0)&amp;"u"&amp;D251&amp;"z"&amp;IF(ДАННЫЕ!$CL251&gt;0,IF(YEAR(ДАННЫЕ!$F$1)&gt;YEAR(ДАННЫЕ!$CL251),11,12),0)</f>
        <v>03mf0zpihbeCD0g0dlav0kstb0PPc0x0n0u0z0</v>
      </c>
      <c r="K251" s="28" t="str">
        <f ca="1">ДАННЫЕ!$I251&amp;"x"&amp;B251&amp;"w"&amp;IF(T251+ДАННЫЕ!AD251+ДАННЫЕ!AE251+ДАННЫЕ!AF251+ДАННЫЕ!AG251+ДАННЫЕ!AH251+ДАННЫЕ!$AL251+ДАННЫЕ!AI251+ДАННЫЕ!AJ251+ДАННЫЕ!AK251+ДАННЫЕ!AP251+ДАННЫЕ!AQ251+ДАННЫЕ!AR251+ДАННЫЕ!$AM251+ДАННЫЕ!$AN251+ДАННЫЕ!AS251+ДАННЫЕ!AT251&gt;0,1,0)&amp;IF(OR(T251=2,ДАННЫЕ!AD251=2,ДАННЫЕ!AE251=2,ДАННЫЕ!AF251=2,ДАННЫЕ!AG251=2,ДАННЫЕ!AH251=2,ДАННЫЕ!$AL251=2,ДАННЫЕ!AI251=2,ДАННЫЕ!AJ251=2,ДАННЫЕ!AK251=2,ДАННЫЕ!AP251=2,ДАННЫЕ!AQ251=2,ДАННЫЕ!AR251=2,ДАННЫЕ!$AM251=2,ДАННЫЕ!$AN251=2,ДАННЫЕ!AS251=2,ДАННЫЕ!AT251=2),2,0)&amp;"t"&amp;IF(T251&gt;0,"1"&amp;T251,"00")&amp;"f"&amp;IF(ДАННЫЕ!$AC251,"1"&amp;ДАННЫЕ!$AC251,"00")&amp;"b"&amp;IF(ДАННЫЕ!$AD251,"1"&amp;ДАННЫЕ!$AD251,"00")&amp;"g"&amp;IF(ДАННЫЕ!$AF251,"1"&amp;ДАННЫЕ!$AF251,"00")&amp;"c"&amp;IF(ДАННЫЕ!$AG251,"1"&amp;ДАННЫЕ!$AG251,"00")&amp;"i"&amp;IF(ДАННЫЕ!$AH251,"1"&amp;ДАННЫЕ!$AH251,"00")&amp;"r"&amp;IF(ДАННЫЕ!$AL251,"1"&amp;ДАННЫЕ!$AL251,"00")&amp;"m"&amp;IF(ДАННЫЕ!$AI251,"1"&amp;ДАННЫЕ!$AI251,"00")&amp;"hS"&amp;IF(ДАННЫЕ!$AJ251,"1"&amp;ДАННЫЕ!$AJ251,"00")&amp;"hZ"&amp;IF(ДАННЫЕ!$AK251,"1"&amp;ДАННЫЕ!$AK251,"00")&amp;"p"&amp;IF(ДАННЫЕ!$AP251,"1"&amp;ДАННЫЕ!$AP251,"00")&amp;"k"&amp;IF(ДАННЫЕ!$AQ251,"1"&amp;ДАННЫЕ!$AQ251,"00")&amp;"z"&amp;IF(ДАННЫЕ!$AR251,"1"&amp;ДАННЫЕ!$AR251,"00")&amp;"j"&amp;IF(ДАННЫЕ!$AM251,"1"&amp;ДАННЫЕ!$AM251,"00")&amp;"n"&amp;IF(ДАННЫЕ!$AN251,"1"&amp;ДАННЫЕ!$AN251,"00")&amp;"E"&amp;ДАННЫЕ!BI251&amp;"L"&amp;ДАННЫЕ!AO251&amp;"h"&amp;IF(ДАННЫЕ!$AU251&gt;0,1,0)&amp;"v"&amp;IF(ДАННЫЕ!$AW251&gt;0,1,0)&amp;"a"&amp;IF(ДАННЫЕ!$AS251,"1"&amp;ДАННЫЕ!$AS251,"00")&amp;"s"&amp;IF(ДАННЫЕ!$AT251,"1"&amp;ДАННЫЕ!$AT251,"00")&amp;"u"&amp;IF(ДАННЫЕ!$CJ251&gt;0,1,0)&amp;"y"&amp;B251&amp;"d"&amp;H251&amp;"e"&amp;F251&amp;G251</f>
        <v>x0w00t00f00b00g00c00i00r00m00hS00hZ00p00k00z00j00n00ELh0v0a00s00u0y0de</v>
      </c>
      <c r="L251" s="28" t="str">
        <f ca="1">ДАННЫЕ!$I251&amp;"VN"&amp;IF(ДАННЫЕ!AW251&gt;0,11,10)&amp;"CD"&amp;IF(ДАННЫЕ!BF251&gt;500,16,IF(ДАННЫЕ!BF251&gt;350,15,IF(ДАННЫЕ!BF251&gt;=200,14,IF(ДАННЫЕ!BF251&gt;=100,13,IF(ДАННЫЕ!BF251&gt;=50,12,IF(ДАННЫЕ!BF251&gt;0,11,10))))))&amp;"AR"&amp;IF(ДАННЫЕ!BX251&gt;0,1,0)&amp;"GD"&amp;B251&amp;"VV"&amp;IF(E251&gt;=5,IF(E251&lt;18,1,0),0)</f>
        <v>VN10CD10AR0GD0VV0</v>
      </c>
      <c r="M251" s="28" t="str">
        <f>ДАННЫЕ!$I251&amp;"b"&amp;ДАННЫЕ!$BI251&amp;"r"&amp;ДАННЫЕ!$BJ251&amp;"CD"&amp;IF(ДАННЫЕ!BF251&gt;0,IF(ДАННЫЕ!BF251&lt;200,1,IF(ДАННЫЕ!BF251&lt;350,2,3)),0)&amp;"h"&amp;IF(ДАННЫЕ!$BK251+ДАННЫЕ!$BL251+ДАННЫЕ!$BM251&gt;0,1,0)&amp;"x"&amp;ДАННЫЕ!$BK251&amp;"y"&amp;ДАННЫЕ!$BL251&amp;"z"&amp;ДАННЫЕ!$BM251&amp;"c"&amp;IF(ДАННЫЕ!$BK251+ДАННЫЕ!$BL251+ДАННЫЕ!$BM251=3,1,0)&amp;"a"&amp;IF(ДАННЫЕ!$BQ251+ДАННЫЕ!$BR251&gt;0,1,0)&amp;"d"&amp;ДАННЫЕ!$BQ251&amp;"v"&amp;ДАННЫЕ!$BR251&amp;"p"&amp;ДАННЫЕ!$BS251&amp;"n"&amp;ДАННЫЕ!$BU251&amp;"t"&amp;ДАННЫЕ!$BV251&amp;"o"&amp;ДАННЫЕ!$BT251&amp;"l"&amp;IF(ДАННЫЕ!$BN251&gt;0,1,0)&amp;ДАННЫЕ!$BN251&amp;"g"&amp;ДАННЫЕ!$BO251&amp;"s"&amp;ДАННЫЕ!$BP251&amp;"DZ"&amp;IF(ДАННЫЕ!B251-ДАННЫЕ!G251 &lt; 60,IF(ДАННЫЕ!B251-ДАННЫЕ!G251 &gt;= 0,1,0),0)&amp;"u"&amp;IF(ДАННЫЕ!$CJ251&gt;0,1,0)</f>
        <v>brCD0h0xyzc0a0dvpntol0gsDZ1u0</v>
      </c>
      <c r="N251" s="28" t="str">
        <f ca="1">ДАННЫЕ!$F251&amp;ДАННЫЕ!$I251&amp;"g"&amp;B251&amp;"cf"&amp;D251&amp;"a"&amp;IF(ДАННЫЕ!$BX251&gt;0,1,0)&amp;IF(ДАННЫЕ!$BF251&gt;500,1,IF(ДАННЫЕ!$BF251&gt;350,2,IF(ДАННЫЕ!$BF251&gt;=200,3,IF(ДАННЫЕ!$BF251&gt;=100,4,IF(ДАННЫЕ!$BF251&gt;=50,5,IF(ДАННЫЕ!$BF251&lt;50,6,0))))))&amp;"AR"&amp;IF(DATEDIF(ДАННЫЕ!$BX251,ДАННЫЕ!$F$1,"y")&gt;1,1,0)&amp;"VG"&amp;IF(ДАННЫЕ!$BH251="0",1,0)&amp;"o"&amp;IF(T251+ДАННЫЕ!$AF251+ДАННЫЕ!$AG251+ДАННЫЕ!$AH251+ДАННЫЕ!$AI251+ДАННЫЕ!$AJ251+ДАННЫЕ!$AP251+ДАННЫЕ!$AQ251+ДАННЫЕ!$AR251+ДАННЫЕ!$AU251+ДАННЫЕ!$AW251+ДАННЫЕ!$AS251+ДАННЫЕ!$AT251&gt;0,1,0)&amp;"x"&amp;ДАННЫЕ!$AG251&amp;"p"&amp;IF(ДАННЫЕ!$BY251&gt;0,1,0)&amp;"v"&amp;IF(ДАННЫЕ!$BZ251&gt;0,1,0)&amp;"n"&amp;ДАННЫЕ!$CA251&amp;"t"&amp;ДАННЫЕ!$AY251&amp;"k"&amp;ДАННЫЕ!$CB251&amp;"q"&amp;ДАННЫЕ!$CC251&amp;"w"&amp;ДАННЫЕ!$CD251&amp;"e"&amp;ДАННЫЕ!$CE251&amp;"m"&amp;ДАННЫЕ!$CF251&amp;"c"&amp;ДАННЫЕ!$CG251&amp;"z"&amp;ДАННЫЕ!$CH251&amp;"d"&amp;IF(H251=4,1,0)&amp;"s"&amp;IF(ДАННЫЕ!$J251=1,0,1)&amp;"u"&amp;IF(ДАННЫЕ!$CJ251&gt;0,1,0)</f>
        <v>g0cf0a06AR1VG0o0xp0v0ntkqwemczd0s1u0</v>
      </c>
      <c r="O251" s="28" t="str">
        <f>ДАННЫЕ!$I251&amp;"g"&amp;B251&amp;A251&amp;"f"&amp;P251&amp;"c"&amp;IF(ДАННЫЕ!$U251&gt;0,1,0)&amp;"s"&amp;IF(ДАННЫЕ!$Q251&gt;0,IF(YEAR(ДАННЫЕ!$F$1)=YEAR(ДАННЫЕ!$Q251),IF(MONTH(ДАННЫЕ!$F$1)=MONTH(ДАННЫЕ!$Q251),111,11),1),0)&amp;"i"&amp;IF(ДАННЫЕ!$R251+ДАННЫЕ!$S251+ДАННЫЕ!$T251=0,0,1)&amp;"h"&amp;IF(ДАННЫЕ!$P251&gt;0,1,0)&amp;"p"&amp;IF(ДАННЫЕ!$CI251&gt;0,IF(YEAR(ДАННЫЕ!$F$1)=YEAR(ДАННЫЕ!$CI251),IF(MONTH(ДАННЫЕ!$F$1)=MONTH(ДАННЫЕ!$CI251),111,11),1),0)&amp;"d"&amp;IF(ДАННЫЕ!$CJ251&gt;0,IF(YEAR(ДАННЫЕ!$F$1)=YEAR(ДАННЫЕ!$CJ251),IF(MONTH(ДАННЫЕ!$F$1)=MONTH(ДАННЫЕ!$CJ251),111,11),1),0)&amp;"o"&amp;IF(ДАННЫЕ!$CK251&gt;0,IF(MONTH(ДАННЫЕ!$F$1)=MONTH(ДАННЫЕ!$CK251),111,11),0)&amp;"v"&amp;IF(ДАННЫЕ!$BE251&gt;0,IF(MONTH(ДАННЫЕ!$F$1)=MONTH(ДАННЫЕ!$BE251),111,11),0)</f>
        <v>g00f0c0s0i0h0p0d0o0v0</v>
      </c>
      <c r="P251" s="15">
        <f t="shared" si="11"/>
        <v>0</v>
      </c>
      <c r="Q251" s="15">
        <f>IF(ДАННЫЕ!$F$1&gt;ДАННЫЕ!$N251,IF(YEAR(ДАННЫЕ!$F$1)=YEAR(ДАННЫЕ!M251),1,0),0)</f>
        <v>0</v>
      </c>
      <c r="R251" s="15">
        <f>IF(ДАННЫЕ!$F$1&gt;ДАННЫЕ!$N251,IF(YEAR(ДАННЫЕ!$F$1)=YEAR(ДАННЫЕ!N251),1,0),0)</f>
        <v>0</v>
      </c>
      <c r="S251" s="15">
        <f>IF(ДАННЫЕ!$AA251="2А",1,IF(ДАННЫЕ!$AA251="2Б",2,IF(ДАННЫЕ!$AA251="2В",3,IF(ДАННЫЕ!$AA251=3,4,IF(ДАННЫЕ!$AA251="4А",5,IF(ДАННЫЕ!$AA251="4Б",6,IF(ДАННЫЕ!$AA251="4В",7,IF(ДАННЫЕ!$AA251=5,8,0))))))))</f>
        <v>0</v>
      </c>
      <c r="T251" s="15">
        <f>IF(OR(ДАННЫЕ!$AC251=2,ДАННЫЕ!$AD251=2,ДАННЫЕ!$AE251=2),2,IF(OR(ДАННЫЕ!$AC251=1,ДАННЫЕ!$AD251=1,ДАННЫЕ!$AE251=1),1,0))</f>
        <v>0</v>
      </c>
    </row>
    <row r="252" spans="1:20" ht="15" customHeight="1" x14ac:dyDescent="0.2">
      <c r="A252" s="78">
        <f>IF(B252&gt;0,IF(MONTH(ДАННЫЕ!$F$1)=MONTH(ДАННЫЕ!$B252),1,0),0)</f>
        <v>0</v>
      </c>
      <c r="B252" s="14">
        <f>IF(ДАННЫЕ!$B252&gt;0,IF(YEAR(ДАННЫЕ!$F$1)=YEAR(ДАННЫЕ!$B252),1,0),0)</f>
        <v>0</v>
      </c>
      <c r="C252" s="14">
        <f>IF(ДАННЫЕ!$CM252&gt;0,IF(YEAR(ДАННЫЕ!$F$1)=YEAR(ДАННЫЕ!$CM252),1,0),0)</f>
        <v>0</v>
      </c>
      <c r="D252" s="14">
        <f>IF(ДАННЫЕ!$CJ252&gt;0,IF(ДАННЫЕ!$CL252&gt;ДАННЫЕ!$F$1,1,IF(ДАННЫЕ!$CL252&gt;0,0,1)),0)</f>
        <v>0</v>
      </c>
      <c r="E252" s="43" t="str">
        <f ca="1">IF(ДАННЫЕ!$F$1&gt;0,IF(ДАННЫЕ!$G252&gt;0,DATEDIF(ДАННЫЕ!$G252,ДАННЫЕ!$F$1,"y"),""),IF(ДАННЫЕ!$G252&gt;0,DATEDIF(ДАННЫЕ!$G252,TODAY(),"y"),""))</f>
        <v/>
      </c>
      <c r="F252" s="43" t="str">
        <f xml:space="preserve"> IF(ДАННЫЕ!$F252="М",IF(E252&gt;=18,IF(E252&lt;60,1,""),""),"")&amp;IF(ДАННЫЕ!$F252="Ж",IF(E252&gt;=18,IF(E252&lt;55,1,""),""),"")</f>
        <v/>
      </c>
      <c r="G252" s="43" t="str">
        <f xml:space="preserve"> IF(ДАННЫЕ!$F252="М",IF(E252&gt;=60,2,""),"")&amp;IF(ДАННЫЕ!$F252="Ж",IF(E252&gt;=55,2,""),"")</f>
        <v/>
      </c>
      <c r="H252" s="43" t="str">
        <f t="shared" ca="1" si="9"/>
        <v/>
      </c>
      <c r="I252" s="43" t="str">
        <f t="shared" ca="1" si="10"/>
        <v>03</v>
      </c>
      <c r="J252" s="28" t="str">
        <f ca="1">ДАННЫЕ!$F252&amp;H252&amp;I252&amp;ДАННЫЕ!$I252&amp;"m"&amp;IF(ДАННЫЕ!$I252&gt;0,IF(ДАННЫЕ!$J252&gt;0,0,1),"")&amp;"f"&amp;IF(ДАННЫЕ!$R252&gt;0,IF(YEAR(ДАННЫЕ!$F$1)=YEAR(ДАННЫЕ!$R252),1,0),0)&amp;"z"&amp;ДАННЫЕ!$R252&amp;"p"&amp;ДАННЫЕ!$S252&amp;"i"&amp;ДАННЫЕ!$T252&amp;"h"&amp;ДАННЫЕ!$K252&amp;"be"&amp;ДАННЫЕ!$BI252&amp;"CD"&amp;IF(ДАННЫЕ!BF252&gt;500,4,IF(ДАННЫЕ!BF252&gt;350,3,IF(ДАННЫЕ!BF252&gt;200,2,IF(ДАННЫЕ!BF252&gt;0,1,0))))&amp;"g"&amp;B252&amp;"d"&amp;H252&amp;"l"&amp;ДАННЫЕ!AT252&amp;"a"&amp;ДАННЫЕ!$V252&amp;"v"&amp;R252&amp;"k"&amp;ДАННЫЕ!$U252&amp;"s"&amp;ДАННЫЕ!$Y252&amp;"t"&amp;ДАННЫЕ!$X252&amp;"b"&amp;IF(ДАННЫЕ!$Q252&gt;1,1,0)&amp;"PP"&amp;ДАННЫЕ!Z252&amp;"c"&amp;S252&amp;"x"&amp;IF(ДАННЫЕ!$BY252&gt;0,IF(YEAR(ДАННЫЕ!$F$1)=YEAR(ДАННЫЕ!$BY252),1,0),0)&amp;"n"&amp;IF(ДАННЫЕ!$BZ252&gt;0,IF(YEAR(ДАННЫЕ!$F$1)=YEAR(ДАННЫЕ!$BZ252),1,0),0)&amp;"u"&amp;D252&amp;"z"&amp;IF(ДАННЫЕ!$CL252&gt;0,IF(YEAR(ДАННЫЕ!$F$1)&gt;YEAR(ДАННЫЕ!$CL252),11,12),0)</f>
        <v>03mf0zpihbeCD0g0dlav0kstb0PPc0x0n0u0z0</v>
      </c>
      <c r="K252" s="28" t="str">
        <f ca="1">ДАННЫЕ!$I252&amp;"x"&amp;B252&amp;"w"&amp;IF(T252+ДАННЫЕ!AD252+ДАННЫЕ!AE252+ДАННЫЕ!AF252+ДАННЫЕ!AG252+ДАННЫЕ!AH252+ДАННЫЕ!$AL252+ДАННЫЕ!AI252+ДАННЫЕ!AJ252+ДАННЫЕ!AK252+ДАННЫЕ!AP252+ДАННЫЕ!AQ252+ДАННЫЕ!AR252+ДАННЫЕ!$AM252+ДАННЫЕ!$AN252+ДАННЫЕ!AS252+ДАННЫЕ!AT252&gt;0,1,0)&amp;IF(OR(T252=2,ДАННЫЕ!AD252=2,ДАННЫЕ!AE252=2,ДАННЫЕ!AF252=2,ДАННЫЕ!AG252=2,ДАННЫЕ!AH252=2,ДАННЫЕ!$AL252=2,ДАННЫЕ!AI252=2,ДАННЫЕ!AJ252=2,ДАННЫЕ!AK252=2,ДАННЫЕ!AP252=2,ДАННЫЕ!AQ252=2,ДАННЫЕ!AR252=2,ДАННЫЕ!$AM252=2,ДАННЫЕ!$AN252=2,ДАННЫЕ!AS252=2,ДАННЫЕ!AT252=2),2,0)&amp;"t"&amp;IF(T252&gt;0,"1"&amp;T252,"00")&amp;"f"&amp;IF(ДАННЫЕ!$AC252,"1"&amp;ДАННЫЕ!$AC252,"00")&amp;"b"&amp;IF(ДАННЫЕ!$AD252,"1"&amp;ДАННЫЕ!$AD252,"00")&amp;"g"&amp;IF(ДАННЫЕ!$AF252,"1"&amp;ДАННЫЕ!$AF252,"00")&amp;"c"&amp;IF(ДАННЫЕ!$AG252,"1"&amp;ДАННЫЕ!$AG252,"00")&amp;"i"&amp;IF(ДАННЫЕ!$AH252,"1"&amp;ДАННЫЕ!$AH252,"00")&amp;"r"&amp;IF(ДАННЫЕ!$AL252,"1"&amp;ДАННЫЕ!$AL252,"00")&amp;"m"&amp;IF(ДАННЫЕ!$AI252,"1"&amp;ДАННЫЕ!$AI252,"00")&amp;"hS"&amp;IF(ДАННЫЕ!$AJ252,"1"&amp;ДАННЫЕ!$AJ252,"00")&amp;"hZ"&amp;IF(ДАННЫЕ!$AK252,"1"&amp;ДАННЫЕ!$AK252,"00")&amp;"p"&amp;IF(ДАННЫЕ!$AP252,"1"&amp;ДАННЫЕ!$AP252,"00")&amp;"k"&amp;IF(ДАННЫЕ!$AQ252,"1"&amp;ДАННЫЕ!$AQ252,"00")&amp;"z"&amp;IF(ДАННЫЕ!$AR252,"1"&amp;ДАННЫЕ!$AR252,"00")&amp;"j"&amp;IF(ДАННЫЕ!$AM252,"1"&amp;ДАННЫЕ!$AM252,"00")&amp;"n"&amp;IF(ДАННЫЕ!$AN252,"1"&amp;ДАННЫЕ!$AN252,"00")&amp;"E"&amp;ДАННЫЕ!BI252&amp;"L"&amp;ДАННЫЕ!AO252&amp;"h"&amp;IF(ДАННЫЕ!$AU252&gt;0,1,0)&amp;"v"&amp;IF(ДАННЫЕ!$AW252&gt;0,1,0)&amp;"a"&amp;IF(ДАННЫЕ!$AS252,"1"&amp;ДАННЫЕ!$AS252,"00")&amp;"s"&amp;IF(ДАННЫЕ!$AT252,"1"&amp;ДАННЫЕ!$AT252,"00")&amp;"u"&amp;IF(ДАННЫЕ!$CJ252&gt;0,1,0)&amp;"y"&amp;B252&amp;"d"&amp;H252&amp;"e"&amp;F252&amp;G252</f>
        <v>x0w00t00f00b00g00c00i00r00m00hS00hZ00p00k00z00j00n00ELh0v0a00s00u0y0de</v>
      </c>
      <c r="L252" s="28" t="str">
        <f ca="1">ДАННЫЕ!$I252&amp;"VN"&amp;IF(ДАННЫЕ!AW252&gt;0,11,10)&amp;"CD"&amp;IF(ДАННЫЕ!BF252&gt;500,16,IF(ДАННЫЕ!BF252&gt;350,15,IF(ДАННЫЕ!BF252&gt;=200,14,IF(ДАННЫЕ!BF252&gt;=100,13,IF(ДАННЫЕ!BF252&gt;=50,12,IF(ДАННЫЕ!BF252&gt;0,11,10))))))&amp;"AR"&amp;IF(ДАННЫЕ!BX252&gt;0,1,0)&amp;"GD"&amp;B252&amp;"VV"&amp;IF(E252&gt;=5,IF(E252&lt;18,1,0),0)</f>
        <v>VN10CD10AR0GD0VV0</v>
      </c>
      <c r="M252" s="28" t="str">
        <f>ДАННЫЕ!$I252&amp;"b"&amp;ДАННЫЕ!$BI252&amp;"r"&amp;ДАННЫЕ!$BJ252&amp;"CD"&amp;IF(ДАННЫЕ!BF252&gt;0,IF(ДАННЫЕ!BF252&lt;200,1,IF(ДАННЫЕ!BF252&lt;350,2,3)),0)&amp;"h"&amp;IF(ДАННЫЕ!$BK252+ДАННЫЕ!$BL252+ДАННЫЕ!$BM252&gt;0,1,0)&amp;"x"&amp;ДАННЫЕ!$BK252&amp;"y"&amp;ДАННЫЕ!$BL252&amp;"z"&amp;ДАННЫЕ!$BM252&amp;"c"&amp;IF(ДАННЫЕ!$BK252+ДАННЫЕ!$BL252+ДАННЫЕ!$BM252=3,1,0)&amp;"a"&amp;IF(ДАННЫЕ!$BQ252+ДАННЫЕ!$BR252&gt;0,1,0)&amp;"d"&amp;ДАННЫЕ!$BQ252&amp;"v"&amp;ДАННЫЕ!$BR252&amp;"p"&amp;ДАННЫЕ!$BS252&amp;"n"&amp;ДАННЫЕ!$BU252&amp;"t"&amp;ДАННЫЕ!$BV252&amp;"o"&amp;ДАННЫЕ!$BT252&amp;"l"&amp;IF(ДАННЫЕ!$BN252&gt;0,1,0)&amp;ДАННЫЕ!$BN252&amp;"g"&amp;ДАННЫЕ!$BO252&amp;"s"&amp;ДАННЫЕ!$BP252&amp;"DZ"&amp;IF(ДАННЫЕ!B252-ДАННЫЕ!G252 &lt; 60,IF(ДАННЫЕ!B252-ДАННЫЕ!G252 &gt;= 0,1,0),0)&amp;"u"&amp;IF(ДАННЫЕ!$CJ252&gt;0,1,0)</f>
        <v>brCD0h0xyzc0a0dvpntol0gsDZ1u0</v>
      </c>
      <c r="N252" s="28" t="str">
        <f ca="1">ДАННЫЕ!$F252&amp;ДАННЫЕ!$I252&amp;"g"&amp;B252&amp;"cf"&amp;D252&amp;"a"&amp;IF(ДАННЫЕ!$BX252&gt;0,1,0)&amp;IF(ДАННЫЕ!$BF252&gt;500,1,IF(ДАННЫЕ!$BF252&gt;350,2,IF(ДАННЫЕ!$BF252&gt;=200,3,IF(ДАННЫЕ!$BF252&gt;=100,4,IF(ДАННЫЕ!$BF252&gt;=50,5,IF(ДАННЫЕ!$BF252&lt;50,6,0))))))&amp;"AR"&amp;IF(DATEDIF(ДАННЫЕ!$BX252,ДАННЫЕ!$F$1,"y")&gt;1,1,0)&amp;"VG"&amp;IF(ДАННЫЕ!$BH252="0",1,0)&amp;"o"&amp;IF(T252+ДАННЫЕ!$AF252+ДАННЫЕ!$AG252+ДАННЫЕ!$AH252+ДАННЫЕ!$AI252+ДАННЫЕ!$AJ252+ДАННЫЕ!$AP252+ДАННЫЕ!$AQ252+ДАННЫЕ!$AR252+ДАННЫЕ!$AU252+ДАННЫЕ!$AW252+ДАННЫЕ!$AS252+ДАННЫЕ!$AT252&gt;0,1,0)&amp;"x"&amp;ДАННЫЕ!$AG252&amp;"p"&amp;IF(ДАННЫЕ!$BY252&gt;0,1,0)&amp;"v"&amp;IF(ДАННЫЕ!$BZ252&gt;0,1,0)&amp;"n"&amp;ДАННЫЕ!$CA252&amp;"t"&amp;ДАННЫЕ!$AY252&amp;"k"&amp;ДАННЫЕ!$CB252&amp;"q"&amp;ДАННЫЕ!$CC252&amp;"w"&amp;ДАННЫЕ!$CD252&amp;"e"&amp;ДАННЫЕ!$CE252&amp;"m"&amp;ДАННЫЕ!$CF252&amp;"c"&amp;ДАННЫЕ!$CG252&amp;"z"&amp;ДАННЫЕ!$CH252&amp;"d"&amp;IF(H252=4,1,0)&amp;"s"&amp;IF(ДАННЫЕ!$J252=1,0,1)&amp;"u"&amp;IF(ДАННЫЕ!$CJ252&gt;0,1,0)</f>
        <v>g0cf0a06AR1VG0o0xp0v0ntkqwemczd0s1u0</v>
      </c>
      <c r="O252" s="28" t="str">
        <f>ДАННЫЕ!$I252&amp;"g"&amp;B252&amp;A252&amp;"f"&amp;P252&amp;"c"&amp;IF(ДАННЫЕ!$U252&gt;0,1,0)&amp;"s"&amp;IF(ДАННЫЕ!$Q252&gt;0,IF(YEAR(ДАННЫЕ!$F$1)=YEAR(ДАННЫЕ!$Q252),IF(MONTH(ДАННЫЕ!$F$1)=MONTH(ДАННЫЕ!$Q252),111,11),1),0)&amp;"i"&amp;IF(ДАННЫЕ!$R252+ДАННЫЕ!$S252+ДАННЫЕ!$T252=0,0,1)&amp;"h"&amp;IF(ДАННЫЕ!$P252&gt;0,1,0)&amp;"p"&amp;IF(ДАННЫЕ!$CI252&gt;0,IF(YEAR(ДАННЫЕ!$F$1)=YEAR(ДАННЫЕ!$CI252),IF(MONTH(ДАННЫЕ!$F$1)=MONTH(ДАННЫЕ!$CI252),111,11),1),0)&amp;"d"&amp;IF(ДАННЫЕ!$CJ252&gt;0,IF(YEAR(ДАННЫЕ!$F$1)=YEAR(ДАННЫЕ!$CJ252),IF(MONTH(ДАННЫЕ!$F$1)=MONTH(ДАННЫЕ!$CJ252),111,11),1),0)&amp;"o"&amp;IF(ДАННЫЕ!$CK252&gt;0,IF(MONTH(ДАННЫЕ!$F$1)=MONTH(ДАННЫЕ!$CK252),111,11),0)&amp;"v"&amp;IF(ДАННЫЕ!$BE252&gt;0,IF(MONTH(ДАННЫЕ!$F$1)=MONTH(ДАННЫЕ!$BE252),111,11),0)</f>
        <v>g00f0c0s0i0h0p0d0o0v0</v>
      </c>
      <c r="P252" s="15">
        <f t="shared" si="11"/>
        <v>0</v>
      </c>
      <c r="Q252" s="15">
        <f>IF(ДАННЫЕ!$F$1&gt;ДАННЫЕ!$N252,IF(YEAR(ДАННЫЕ!$F$1)=YEAR(ДАННЫЕ!M252),1,0),0)</f>
        <v>0</v>
      </c>
      <c r="R252" s="15">
        <f>IF(ДАННЫЕ!$F$1&gt;ДАННЫЕ!$N252,IF(YEAR(ДАННЫЕ!$F$1)=YEAR(ДАННЫЕ!N252),1,0),0)</f>
        <v>0</v>
      </c>
      <c r="S252" s="15">
        <f>IF(ДАННЫЕ!$AA252="2А",1,IF(ДАННЫЕ!$AA252="2Б",2,IF(ДАННЫЕ!$AA252="2В",3,IF(ДАННЫЕ!$AA252=3,4,IF(ДАННЫЕ!$AA252="4А",5,IF(ДАННЫЕ!$AA252="4Б",6,IF(ДАННЫЕ!$AA252="4В",7,IF(ДАННЫЕ!$AA252=5,8,0))))))))</f>
        <v>0</v>
      </c>
      <c r="T252" s="15">
        <f>IF(OR(ДАННЫЕ!$AC252=2,ДАННЫЕ!$AD252=2,ДАННЫЕ!$AE252=2),2,IF(OR(ДАННЫЕ!$AC252=1,ДАННЫЕ!$AD252=1,ДАННЫЕ!$AE252=1),1,0))</f>
        <v>0</v>
      </c>
    </row>
    <row r="253" spans="1:20" ht="15" customHeight="1" x14ac:dyDescent="0.2">
      <c r="A253" s="78">
        <f>IF(B253&gt;0,IF(MONTH(ДАННЫЕ!$F$1)=MONTH(ДАННЫЕ!$B253),1,0),0)</f>
        <v>0</v>
      </c>
      <c r="B253" s="14">
        <f>IF(ДАННЫЕ!$B253&gt;0,IF(YEAR(ДАННЫЕ!$F$1)=YEAR(ДАННЫЕ!$B253),1,0),0)</f>
        <v>0</v>
      </c>
      <c r="C253" s="14">
        <f>IF(ДАННЫЕ!$CM253&gt;0,IF(YEAR(ДАННЫЕ!$F$1)=YEAR(ДАННЫЕ!$CM253),1,0),0)</f>
        <v>0</v>
      </c>
      <c r="D253" s="14">
        <f>IF(ДАННЫЕ!$CJ253&gt;0,IF(ДАННЫЕ!$CL253&gt;ДАННЫЕ!$F$1,1,IF(ДАННЫЕ!$CL253&gt;0,0,1)),0)</f>
        <v>0</v>
      </c>
      <c r="E253" s="43" t="str">
        <f ca="1">IF(ДАННЫЕ!$F$1&gt;0,IF(ДАННЫЕ!$G253&gt;0,DATEDIF(ДАННЫЕ!$G253,ДАННЫЕ!$F$1,"y"),""),IF(ДАННЫЕ!$G253&gt;0,DATEDIF(ДАННЫЕ!$G253,TODAY(),"y"),""))</f>
        <v/>
      </c>
      <c r="F253" s="43" t="str">
        <f xml:space="preserve"> IF(ДАННЫЕ!$F253="М",IF(E253&gt;=18,IF(E253&lt;60,1,""),""),"")&amp;IF(ДАННЫЕ!$F253="Ж",IF(E253&gt;=18,IF(E253&lt;55,1,""),""),"")</f>
        <v/>
      </c>
      <c r="G253" s="43" t="str">
        <f xml:space="preserve"> IF(ДАННЫЕ!$F253="М",IF(E253&gt;=60,2,""),"")&amp;IF(ДАННЫЕ!$F253="Ж",IF(E253&gt;=55,2,""),"")</f>
        <v/>
      </c>
      <c r="H253" s="43" t="str">
        <f t="shared" ca="1" si="9"/>
        <v/>
      </c>
      <c r="I253" s="43" t="str">
        <f t="shared" ca="1" si="10"/>
        <v>03</v>
      </c>
      <c r="J253" s="28" t="str">
        <f ca="1">ДАННЫЕ!$F253&amp;H253&amp;I253&amp;ДАННЫЕ!$I253&amp;"m"&amp;IF(ДАННЫЕ!$I253&gt;0,IF(ДАННЫЕ!$J253&gt;0,0,1),"")&amp;"f"&amp;IF(ДАННЫЕ!$R253&gt;0,IF(YEAR(ДАННЫЕ!$F$1)=YEAR(ДАННЫЕ!$R253),1,0),0)&amp;"z"&amp;ДАННЫЕ!$R253&amp;"p"&amp;ДАННЫЕ!$S253&amp;"i"&amp;ДАННЫЕ!$T253&amp;"h"&amp;ДАННЫЕ!$K253&amp;"be"&amp;ДАННЫЕ!$BI253&amp;"CD"&amp;IF(ДАННЫЕ!BF253&gt;500,4,IF(ДАННЫЕ!BF253&gt;350,3,IF(ДАННЫЕ!BF253&gt;200,2,IF(ДАННЫЕ!BF253&gt;0,1,0))))&amp;"g"&amp;B253&amp;"d"&amp;H253&amp;"l"&amp;ДАННЫЕ!AT253&amp;"a"&amp;ДАННЫЕ!$V253&amp;"v"&amp;R253&amp;"k"&amp;ДАННЫЕ!$U253&amp;"s"&amp;ДАННЫЕ!$Y253&amp;"t"&amp;ДАННЫЕ!$X253&amp;"b"&amp;IF(ДАННЫЕ!$Q253&gt;1,1,0)&amp;"PP"&amp;ДАННЫЕ!Z253&amp;"c"&amp;S253&amp;"x"&amp;IF(ДАННЫЕ!$BY253&gt;0,IF(YEAR(ДАННЫЕ!$F$1)=YEAR(ДАННЫЕ!$BY253),1,0),0)&amp;"n"&amp;IF(ДАННЫЕ!$BZ253&gt;0,IF(YEAR(ДАННЫЕ!$F$1)=YEAR(ДАННЫЕ!$BZ253),1,0),0)&amp;"u"&amp;D253&amp;"z"&amp;IF(ДАННЫЕ!$CL253&gt;0,IF(YEAR(ДАННЫЕ!$F$1)&gt;YEAR(ДАННЫЕ!$CL253),11,12),0)</f>
        <v>03mf0zpihbeCD0g0dlav0kstb0PPc0x0n0u0z0</v>
      </c>
      <c r="K253" s="28" t="str">
        <f ca="1">ДАННЫЕ!$I253&amp;"x"&amp;B253&amp;"w"&amp;IF(T253+ДАННЫЕ!AD253+ДАННЫЕ!AE253+ДАННЫЕ!AF253+ДАННЫЕ!AG253+ДАННЫЕ!AH253+ДАННЫЕ!$AL253+ДАННЫЕ!AI253+ДАННЫЕ!AJ253+ДАННЫЕ!AK253+ДАННЫЕ!AP253+ДАННЫЕ!AQ253+ДАННЫЕ!AR253+ДАННЫЕ!$AM253+ДАННЫЕ!$AN253+ДАННЫЕ!AS253+ДАННЫЕ!AT253&gt;0,1,0)&amp;IF(OR(T253=2,ДАННЫЕ!AD253=2,ДАННЫЕ!AE253=2,ДАННЫЕ!AF253=2,ДАННЫЕ!AG253=2,ДАННЫЕ!AH253=2,ДАННЫЕ!$AL253=2,ДАННЫЕ!AI253=2,ДАННЫЕ!AJ253=2,ДАННЫЕ!AK253=2,ДАННЫЕ!AP253=2,ДАННЫЕ!AQ253=2,ДАННЫЕ!AR253=2,ДАННЫЕ!$AM253=2,ДАННЫЕ!$AN253=2,ДАННЫЕ!AS253=2,ДАННЫЕ!AT253=2),2,0)&amp;"t"&amp;IF(T253&gt;0,"1"&amp;T253,"00")&amp;"f"&amp;IF(ДАННЫЕ!$AC253,"1"&amp;ДАННЫЕ!$AC253,"00")&amp;"b"&amp;IF(ДАННЫЕ!$AD253,"1"&amp;ДАННЫЕ!$AD253,"00")&amp;"g"&amp;IF(ДАННЫЕ!$AF253,"1"&amp;ДАННЫЕ!$AF253,"00")&amp;"c"&amp;IF(ДАННЫЕ!$AG253,"1"&amp;ДАННЫЕ!$AG253,"00")&amp;"i"&amp;IF(ДАННЫЕ!$AH253,"1"&amp;ДАННЫЕ!$AH253,"00")&amp;"r"&amp;IF(ДАННЫЕ!$AL253,"1"&amp;ДАННЫЕ!$AL253,"00")&amp;"m"&amp;IF(ДАННЫЕ!$AI253,"1"&amp;ДАННЫЕ!$AI253,"00")&amp;"hS"&amp;IF(ДАННЫЕ!$AJ253,"1"&amp;ДАННЫЕ!$AJ253,"00")&amp;"hZ"&amp;IF(ДАННЫЕ!$AK253,"1"&amp;ДАННЫЕ!$AK253,"00")&amp;"p"&amp;IF(ДАННЫЕ!$AP253,"1"&amp;ДАННЫЕ!$AP253,"00")&amp;"k"&amp;IF(ДАННЫЕ!$AQ253,"1"&amp;ДАННЫЕ!$AQ253,"00")&amp;"z"&amp;IF(ДАННЫЕ!$AR253,"1"&amp;ДАННЫЕ!$AR253,"00")&amp;"j"&amp;IF(ДАННЫЕ!$AM253,"1"&amp;ДАННЫЕ!$AM253,"00")&amp;"n"&amp;IF(ДАННЫЕ!$AN253,"1"&amp;ДАННЫЕ!$AN253,"00")&amp;"E"&amp;ДАННЫЕ!BI253&amp;"L"&amp;ДАННЫЕ!AO253&amp;"h"&amp;IF(ДАННЫЕ!$AU253&gt;0,1,0)&amp;"v"&amp;IF(ДАННЫЕ!$AW253&gt;0,1,0)&amp;"a"&amp;IF(ДАННЫЕ!$AS253,"1"&amp;ДАННЫЕ!$AS253,"00")&amp;"s"&amp;IF(ДАННЫЕ!$AT253,"1"&amp;ДАННЫЕ!$AT253,"00")&amp;"u"&amp;IF(ДАННЫЕ!$CJ253&gt;0,1,0)&amp;"y"&amp;B253&amp;"d"&amp;H253&amp;"e"&amp;F253&amp;G253</f>
        <v>x0w00t00f00b00g00c00i00r00m00hS00hZ00p00k00z00j00n00ELh0v0a00s00u0y0de</v>
      </c>
      <c r="L253" s="28" t="str">
        <f ca="1">ДАННЫЕ!$I253&amp;"VN"&amp;IF(ДАННЫЕ!AW253&gt;0,11,10)&amp;"CD"&amp;IF(ДАННЫЕ!BF253&gt;500,16,IF(ДАННЫЕ!BF253&gt;350,15,IF(ДАННЫЕ!BF253&gt;=200,14,IF(ДАННЫЕ!BF253&gt;=100,13,IF(ДАННЫЕ!BF253&gt;=50,12,IF(ДАННЫЕ!BF253&gt;0,11,10))))))&amp;"AR"&amp;IF(ДАННЫЕ!BX253&gt;0,1,0)&amp;"GD"&amp;B253&amp;"VV"&amp;IF(E253&gt;=5,IF(E253&lt;18,1,0),0)</f>
        <v>VN10CD10AR0GD0VV0</v>
      </c>
      <c r="M253" s="28" t="str">
        <f>ДАННЫЕ!$I253&amp;"b"&amp;ДАННЫЕ!$BI253&amp;"r"&amp;ДАННЫЕ!$BJ253&amp;"CD"&amp;IF(ДАННЫЕ!BF253&gt;0,IF(ДАННЫЕ!BF253&lt;200,1,IF(ДАННЫЕ!BF253&lt;350,2,3)),0)&amp;"h"&amp;IF(ДАННЫЕ!$BK253+ДАННЫЕ!$BL253+ДАННЫЕ!$BM253&gt;0,1,0)&amp;"x"&amp;ДАННЫЕ!$BK253&amp;"y"&amp;ДАННЫЕ!$BL253&amp;"z"&amp;ДАННЫЕ!$BM253&amp;"c"&amp;IF(ДАННЫЕ!$BK253+ДАННЫЕ!$BL253+ДАННЫЕ!$BM253=3,1,0)&amp;"a"&amp;IF(ДАННЫЕ!$BQ253+ДАННЫЕ!$BR253&gt;0,1,0)&amp;"d"&amp;ДАННЫЕ!$BQ253&amp;"v"&amp;ДАННЫЕ!$BR253&amp;"p"&amp;ДАННЫЕ!$BS253&amp;"n"&amp;ДАННЫЕ!$BU253&amp;"t"&amp;ДАННЫЕ!$BV253&amp;"o"&amp;ДАННЫЕ!$BT253&amp;"l"&amp;IF(ДАННЫЕ!$BN253&gt;0,1,0)&amp;ДАННЫЕ!$BN253&amp;"g"&amp;ДАННЫЕ!$BO253&amp;"s"&amp;ДАННЫЕ!$BP253&amp;"DZ"&amp;IF(ДАННЫЕ!B253-ДАННЫЕ!G253 &lt; 60,IF(ДАННЫЕ!B253-ДАННЫЕ!G253 &gt;= 0,1,0),0)&amp;"u"&amp;IF(ДАННЫЕ!$CJ253&gt;0,1,0)</f>
        <v>brCD0h0xyzc0a0dvpntol0gsDZ1u0</v>
      </c>
      <c r="N253" s="28" t="str">
        <f ca="1">ДАННЫЕ!$F253&amp;ДАННЫЕ!$I253&amp;"g"&amp;B253&amp;"cf"&amp;D253&amp;"a"&amp;IF(ДАННЫЕ!$BX253&gt;0,1,0)&amp;IF(ДАННЫЕ!$BF253&gt;500,1,IF(ДАННЫЕ!$BF253&gt;350,2,IF(ДАННЫЕ!$BF253&gt;=200,3,IF(ДАННЫЕ!$BF253&gt;=100,4,IF(ДАННЫЕ!$BF253&gt;=50,5,IF(ДАННЫЕ!$BF253&lt;50,6,0))))))&amp;"AR"&amp;IF(DATEDIF(ДАННЫЕ!$BX253,ДАННЫЕ!$F$1,"y")&gt;1,1,0)&amp;"VG"&amp;IF(ДАННЫЕ!$BH253="0",1,0)&amp;"o"&amp;IF(T253+ДАННЫЕ!$AF253+ДАННЫЕ!$AG253+ДАННЫЕ!$AH253+ДАННЫЕ!$AI253+ДАННЫЕ!$AJ253+ДАННЫЕ!$AP253+ДАННЫЕ!$AQ253+ДАННЫЕ!$AR253+ДАННЫЕ!$AU253+ДАННЫЕ!$AW253+ДАННЫЕ!$AS253+ДАННЫЕ!$AT253&gt;0,1,0)&amp;"x"&amp;ДАННЫЕ!$AG253&amp;"p"&amp;IF(ДАННЫЕ!$BY253&gt;0,1,0)&amp;"v"&amp;IF(ДАННЫЕ!$BZ253&gt;0,1,0)&amp;"n"&amp;ДАННЫЕ!$CA253&amp;"t"&amp;ДАННЫЕ!$AY253&amp;"k"&amp;ДАННЫЕ!$CB253&amp;"q"&amp;ДАННЫЕ!$CC253&amp;"w"&amp;ДАННЫЕ!$CD253&amp;"e"&amp;ДАННЫЕ!$CE253&amp;"m"&amp;ДАННЫЕ!$CF253&amp;"c"&amp;ДАННЫЕ!$CG253&amp;"z"&amp;ДАННЫЕ!$CH253&amp;"d"&amp;IF(H253=4,1,0)&amp;"s"&amp;IF(ДАННЫЕ!$J253=1,0,1)&amp;"u"&amp;IF(ДАННЫЕ!$CJ253&gt;0,1,0)</f>
        <v>g0cf0a06AR1VG0o0xp0v0ntkqwemczd0s1u0</v>
      </c>
      <c r="O253" s="28" t="str">
        <f>ДАННЫЕ!$I253&amp;"g"&amp;B253&amp;A253&amp;"f"&amp;P253&amp;"c"&amp;IF(ДАННЫЕ!$U253&gt;0,1,0)&amp;"s"&amp;IF(ДАННЫЕ!$Q253&gt;0,IF(YEAR(ДАННЫЕ!$F$1)=YEAR(ДАННЫЕ!$Q253),IF(MONTH(ДАННЫЕ!$F$1)=MONTH(ДАННЫЕ!$Q253),111,11),1),0)&amp;"i"&amp;IF(ДАННЫЕ!$R253+ДАННЫЕ!$S253+ДАННЫЕ!$T253=0,0,1)&amp;"h"&amp;IF(ДАННЫЕ!$P253&gt;0,1,0)&amp;"p"&amp;IF(ДАННЫЕ!$CI253&gt;0,IF(YEAR(ДАННЫЕ!$F$1)=YEAR(ДАННЫЕ!$CI253),IF(MONTH(ДАННЫЕ!$F$1)=MONTH(ДАННЫЕ!$CI253),111,11),1),0)&amp;"d"&amp;IF(ДАННЫЕ!$CJ253&gt;0,IF(YEAR(ДАННЫЕ!$F$1)=YEAR(ДАННЫЕ!$CJ253),IF(MONTH(ДАННЫЕ!$F$1)=MONTH(ДАННЫЕ!$CJ253),111,11),1),0)&amp;"o"&amp;IF(ДАННЫЕ!$CK253&gt;0,IF(MONTH(ДАННЫЕ!$F$1)=MONTH(ДАННЫЕ!$CK253),111,11),0)&amp;"v"&amp;IF(ДАННЫЕ!$BE253&gt;0,IF(MONTH(ДАННЫЕ!$F$1)=MONTH(ДАННЫЕ!$BE253),111,11),0)</f>
        <v>g00f0c0s0i0h0p0d0o0v0</v>
      </c>
      <c r="P253" s="15">
        <f t="shared" si="11"/>
        <v>0</v>
      </c>
      <c r="Q253" s="15">
        <f>IF(ДАННЫЕ!$F$1&gt;ДАННЫЕ!$N253,IF(YEAR(ДАННЫЕ!$F$1)=YEAR(ДАННЫЕ!M253),1,0),0)</f>
        <v>0</v>
      </c>
      <c r="R253" s="15">
        <f>IF(ДАННЫЕ!$F$1&gt;ДАННЫЕ!$N253,IF(YEAR(ДАННЫЕ!$F$1)=YEAR(ДАННЫЕ!N253),1,0),0)</f>
        <v>0</v>
      </c>
      <c r="S253" s="15">
        <f>IF(ДАННЫЕ!$AA253="2А",1,IF(ДАННЫЕ!$AA253="2Б",2,IF(ДАННЫЕ!$AA253="2В",3,IF(ДАННЫЕ!$AA253=3,4,IF(ДАННЫЕ!$AA253="4А",5,IF(ДАННЫЕ!$AA253="4Б",6,IF(ДАННЫЕ!$AA253="4В",7,IF(ДАННЫЕ!$AA253=5,8,0))))))))</f>
        <v>0</v>
      </c>
      <c r="T253" s="15">
        <f>IF(OR(ДАННЫЕ!$AC253=2,ДАННЫЕ!$AD253=2,ДАННЫЕ!$AE253=2),2,IF(OR(ДАННЫЕ!$AC253=1,ДАННЫЕ!$AD253=1,ДАННЫЕ!$AE253=1),1,0))</f>
        <v>0</v>
      </c>
    </row>
    <row r="254" spans="1:20" ht="15" customHeight="1" x14ac:dyDescent="0.2">
      <c r="A254" s="78">
        <f>IF(B254&gt;0,IF(MONTH(ДАННЫЕ!$F$1)=MONTH(ДАННЫЕ!$B254),1,0),0)</f>
        <v>0</v>
      </c>
      <c r="B254" s="14">
        <f>IF(ДАННЫЕ!$B254&gt;0,IF(YEAR(ДАННЫЕ!$F$1)=YEAR(ДАННЫЕ!$B254),1,0),0)</f>
        <v>0</v>
      </c>
      <c r="C254" s="14">
        <f>IF(ДАННЫЕ!$CM254&gt;0,IF(YEAR(ДАННЫЕ!$F$1)=YEAR(ДАННЫЕ!$CM254),1,0),0)</f>
        <v>0</v>
      </c>
      <c r="D254" s="14">
        <f>IF(ДАННЫЕ!$CJ254&gt;0,IF(ДАННЫЕ!$CL254&gt;ДАННЫЕ!$F$1,1,IF(ДАННЫЕ!$CL254&gt;0,0,1)),0)</f>
        <v>0</v>
      </c>
      <c r="E254" s="43" t="str">
        <f ca="1">IF(ДАННЫЕ!$F$1&gt;0,IF(ДАННЫЕ!$G254&gt;0,DATEDIF(ДАННЫЕ!$G254,ДАННЫЕ!$F$1,"y"),""),IF(ДАННЫЕ!$G254&gt;0,DATEDIF(ДАННЫЕ!$G254,TODAY(),"y"),""))</f>
        <v/>
      </c>
      <c r="F254" s="43" t="str">
        <f xml:space="preserve"> IF(ДАННЫЕ!$F254="М",IF(E254&gt;=18,IF(E254&lt;60,1,""),""),"")&amp;IF(ДАННЫЕ!$F254="Ж",IF(E254&gt;=18,IF(E254&lt;55,1,""),""),"")</f>
        <v/>
      </c>
      <c r="G254" s="43" t="str">
        <f xml:space="preserve"> IF(ДАННЫЕ!$F254="М",IF(E254&gt;=60,2,""),"")&amp;IF(ДАННЫЕ!$F254="Ж",IF(E254&gt;=55,2,""),"")</f>
        <v/>
      </c>
      <c r="H254" s="43" t="str">
        <f t="shared" ca="1" si="9"/>
        <v/>
      </c>
      <c r="I254" s="43" t="str">
        <f t="shared" ca="1" si="10"/>
        <v>03</v>
      </c>
      <c r="J254" s="28" t="str">
        <f ca="1">ДАННЫЕ!$F254&amp;H254&amp;I254&amp;ДАННЫЕ!$I254&amp;"m"&amp;IF(ДАННЫЕ!$I254&gt;0,IF(ДАННЫЕ!$J254&gt;0,0,1),"")&amp;"f"&amp;IF(ДАННЫЕ!$R254&gt;0,IF(YEAR(ДАННЫЕ!$F$1)=YEAR(ДАННЫЕ!$R254),1,0),0)&amp;"z"&amp;ДАННЫЕ!$R254&amp;"p"&amp;ДАННЫЕ!$S254&amp;"i"&amp;ДАННЫЕ!$T254&amp;"h"&amp;ДАННЫЕ!$K254&amp;"be"&amp;ДАННЫЕ!$BI254&amp;"CD"&amp;IF(ДАННЫЕ!BF254&gt;500,4,IF(ДАННЫЕ!BF254&gt;350,3,IF(ДАННЫЕ!BF254&gt;200,2,IF(ДАННЫЕ!BF254&gt;0,1,0))))&amp;"g"&amp;B254&amp;"d"&amp;H254&amp;"l"&amp;ДАННЫЕ!AT254&amp;"a"&amp;ДАННЫЕ!$V254&amp;"v"&amp;R254&amp;"k"&amp;ДАННЫЕ!$U254&amp;"s"&amp;ДАННЫЕ!$Y254&amp;"t"&amp;ДАННЫЕ!$X254&amp;"b"&amp;IF(ДАННЫЕ!$Q254&gt;1,1,0)&amp;"PP"&amp;ДАННЫЕ!Z254&amp;"c"&amp;S254&amp;"x"&amp;IF(ДАННЫЕ!$BY254&gt;0,IF(YEAR(ДАННЫЕ!$F$1)=YEAR(ДАННЫЕ!$BY254),1,0),0)&amp;"n"&amp;IF(ДАННЫЕ!$BZ254&gt;0,IF(YEAR(ДАННЫЕ!$F$1)=YEAR(ДАННЫЕ!$BZ254),1,0),0)&amp;"u"&amp;D254&amp;"z"&amp;IF(ДАННЫЕ!$CL254&gt;0,IF(YEAR(ДАННЫЕ!$F$1)&gt;YEAR(ДАННЫЕ!$CL254),11,12),0)</f>
        <v>03mf0zpihbeCD0g0dlav0kstb0PPc0x0n0u0z0</v>
      </c>
      <c r="K254" s="28" t="str">
        <f ca="1">ДАННЫЕ!$I254&amp;"x"&amp;B254&amp;"w"&amp;IF(T254+ДАННЫЕ!AD254+ДАННЫЕ!AE254+ДАННЫЕ!AF254+ДАННЫЕ!AG254+ДАННЫЕ!AH254+ДАННЫЕ!$AL254+ДАННЫЕ!AI254+ДАННЫЕ!AJ254+ДАННЫЕ!AK254+ДАННЫЕ!AP254+ДАННЫЕ!AQ254+ДАННЫЕ!AR254+ДАННЫЕ!$AM254+ДАННЫЕ!$AN254+ДАННЫЕ!AS254+ДАННЫЕ!AT254&gt;0,1,0)&amp;IF(OR(T254=2,ДАННЫЕ!AD254=2,ДАННЫЕ!AE254=2,ДАННЫЕ!AF254=2,ДАННЫЕ!AG254=2,ДАННЫЕ!AH254=2,ДАННЫЕ!$AL254=2,ДАННЫЕ!AI254=2,ДАННЫЕ!AJ254=2,ДАННЫЕ!AK254=2,ДАННЫЕ!AP254=2,ДАННЫЕ!AQ254=2,ДАННЫЕ!AR254=2,ДАННЫЕ!$AM254=2,ДАННЫЕ!$AN254=2,ДАННЫЕ!AS254=2,ДАННЫЕ!AT254=2),2,0)&amp;"t"&amp;IF(T254&gt;0,"1"&amp;T254,"00")&amp;"f"&amp;IF(ДАННЫЕ!$AC254,"1"&amp;ДАННЫЕ!$AC254,"00")&amp;"b"&amp;IF(ДАННЫЕ!$AD254,"1"&amp;ДАННЫЕ!$AD254,"00")&amp;"g"&amp;IF(ДАННЫЕ!$AF254,"1"&amp;ДАННЫЕ!$AF254,"00")&amp;"c"&amp;IF(ДАННЫЕ!$AG254,"1"&amp;ДАННЫЕ!$AG254,"00")&amp;"i"&amp;IF(ДАННЫЕ!$AH254,"1"&amp;ДАННЫЕ!$AH254,"00")&amp;"r"&amp;IF(ДАННЫЕ!$AL254,"1"&amp;ДАННЫЕ!$AL254,"00")&amp;"m"&amp;IF(ДАННЫЕ!$AI254,"1"&amp;ДАННЫЕ!$AI254,"00")&amp;"hS"&amp;IF(ДАННЫЕ!$AJ254,"1"&amp;ДАННЫЕ!$AJ254,"00")&amp;"hZ"&amp;IF(ДАННЫЕ!$AK254,"1"&amp;ДАННЫЕ!$AK254,"00")&amp;"p"&amp;IF(ДАННЫЕ!$AP254,"1"&amp;ДАННЫЕ!$AP254,"00")&amp;"k"&amp;IF(ДАННЫЕ!$AQ254,"1"&amp;ДАННЫЕ!$AQ254,"00")&amp;"z"&amp;IF(ДАННЫЕ!$AR254,"1"&amp;ДАННЫЕ!$AR254,"00")&amp;"j"&amp;IF(ДАННЫЕ!$AM254,"1"&amp;ДАННЫЕ!$AM254,"00")&amp;"n"&amp;IF(ДАННЫЕ!$AN254,"1"&amp;ДАННЫЕ!$AN254,"00")&amp;"E"&amp;ДАННЫЕ!BI254&amp;"L"&amp;ДАННЫЕ!AO254&amp;"h"&amp;IF(ДАННЫЕ!$AU254&gt;0,1,0)&amp;"v"&amp;IF(ДАННЫЕ!$AW254&gt;0,1,0)&amp;"a"&amp;IF(ДАННЫЕ!$AS254,"1"&amp;ДАННЫЕ!$AS254,"00")&amp;"s"&amp;IF(ДАННЫЕ!$AT254,"1"&amp;ДАННЫЕ!$AT254,"00")&amp;"u"&amp;IF(ДАННЫЕ!$CJ254&gt;0,1,0)&amp;"y"&amp;B254&amp;"d"&amp;H254&amp;"e"&amp;F254&amp;G254</f>
        <v>x0w00t00f00b00g00c00i00r00m00hS00hZ00p00k00z00j00n00ELh0v0a00s00u0y0de</v>
      </c>
      <c r="L254" s="28" t="str">
        <f ca="1">ДАННЫЕ!$I254&amp;"VN"&amp;IF(ДАННЫЕ!AW254&gt;0,11,10)&amp;"CD"&amp;IF(ДАННЫЕ!BF254&gt;500,16,IF(ДАННЫЕ!BF254&gt;350,15,IF(ДАННЫЕ!BF254&gt;=200,14,IF(ДАННЫЕ!BF254&gt;=100,13,IF(ДАННЫЕ!BF254&gt;=50,12,IF(ДАННЫЕ!BF254&gt;0,11,10))))))&amp;"AR"&amp;IF(ДАННЫЕ!BX254&gt;0,1,0)&amp;"GD"&amp;B254&amp;"VV"&amp;IF(E254&gt;=5,IF(E254&lt;18,1,0),0)</f>
        <v>VN10CD10AR0GD0VV0</v>
      </c>
      <c r="M254" s="28" t="str">
        <f>ДАННЫЕ!$I254&amp;"b"&amp;ДАННЫЕ!$BI254&amp;"r"&amp;ДАННЫЕ!$BJ254&amp;"CD"&amp;IF(ДАННЫЕ!BF254&gt;0,IF(ДАННЫЕ!BF254&lt;200,1,IF(ДАННЫЕ!BF254&lt;350,2,3)),0)&amp;"h"&amp;IF(ДАННЫЕ!$BK254+ДАННЫЕ!$BL254+ДАННЫЕ!$BM254&gt;0,1,0)&amp;"x"&amp;ДАННЫЕ!$BK254&amp;"y"&amp;ДАННЫЕ!$BL254&amp;"z"&amp;ДАННЫЕ!$BM254&amp;"c"&amp;IF(ДАННЫЕ!$BK254+ДАННЫЕ!$BL254+ДАННЫЕ!$BM254=3,1,0)&amp;"a"&amp;IF(ДАННЫЕ!$BQ254+ДАННЫЕ!$BR254&gt;0,1,0)&amp;"d"&amp;ДАННЫЕ!$BQ254&amp;"v"&amp;ДАННЫЕ!$BR254&amp;"p"&amp;ДАННЫЕ!$BS254&amp;"n"&amp;ДАННЫЕ!$BU254&amp;"t"&amp;ДАННЫЕ!$BV254&amp;"o"&amp;ДАННЫЕ!$BT254&amp;"l"&amp;IF(ДАННЫЕ!$BN254&gt;0,1,0)&amp;ДАННЫЕ!$BN254&amp;"g"&amp;ДАННЫЕ!$BO254&amp;"s"&amp;ДАННЫЕ!$BP254&amp;"DZ"&amp;IF(ДАННЫЕ!B254-ДАННЫЕ!G254 &lt; 60,IF(ДАННЫЕ!B254-ДАННЫЕ!G254 &gt;= 0,1,0),0)&amp;"u"&amp;IF(ДАННЫЕ!$CJ254&gt;0,1,0)</f>
        <v>brCD0h0xyzc0a0dvpntol0gsDZ1u0</v>
      </c>
      <c r="N254" s="28" t="str">
        <f ca="1">ДАННЫЕ!$F254&amp;ДАННЫЕ!$I254&amp;"g"&amp;B254&amp;"cf"&amp;D254&amp;"a"&amp;IF(ДАННЫЕ!$BX254&gt;0,1,0)&amp;IF(ДАННЫЕ!$BF254&gt;500,1,IF(ДАННЫЕ!$BF254&gt;350,2,IF(ДАННЫЕ!$BF254&gt;=200,3,IF(ДАННЫЕ!$BF254&gt;=100,4,IF(ДАННЫЕ!$BF254&gt;=50,5,IF(ДАННЫЕ!$BF254&lt;50,6,0))))))&amp;"AR"&amp;IF(DATEDIF(ДАННЫЕ!$BX254,ДАННЫЕ!$F$1,"y")&gt;1,1,0)&amp;"VG"&amp;IF(ДАННЫЕ!$BH254="0",1,0)&amp;"o"&amp;IF(T254+ДАННЫЕ!$AF254+ДАННЫЕ!$AG254+ДАННЫЕ!$AH254+ДАННЫЕ!$AI254+ДАННЫЕ!$AJ254+ДАННЫЕ!$AP254+ДАННЫЕ!$AQ254+ДАННЫЕ!$AR254+ДАННЫЕ!$AU254+ДАННЫЕ!$AW254+ДАННЫЕ!$AS254+ДАННЫЕ!$AT254&gt;0,1,0)&amp;"x"&amp;ДАННЫЕ!$AG254&amp;"p"&amp;IF(ДАННЫЕ!$BY254&gt;0,1,0)&amp;"v"&amp;IF(ДАННЫЕ!$BZ254&gt;0,1,0)&amp;"n"&amp;ДАННЫЕ!$CA254&amp;"t"&amp;ДАННЫЕ!$AY254&amp;"k"&amp;ДАННЫЕ!$CB254&amp;"q"&amp;ДАННЫЕ!$CC254&amp;"w"&amp;ДАННЫЕ!$CD254&amp;"e"&amp;ДАННЫЕ!$CE254&amp;"m"&amp;ДАННЫЕ!$CF254&amp;"c"&amp;ДАННЫЕ!$CG254&amp;"z"&amp;ДАННЫЕ!$CH254&amp;"d"&amp;IF(H254=4,1,0)&amp;"s"&amp;IF(ДАННЫЕ!$J254=1,0,1)&amp;"u"&amp;IF(ДАННЫЕ!$CJ254&gt;0,1,0)</f>
        <v>g0cf0a06AR1VG0o0xp0v0ntkqwemczd0s1u0</v>
      </c>
      <c r="O254" s="28" t="str">
        <f>ДАННЫЕ!$I254&amp;"g"&amp;B254&amp;A254&amp;"f"&amp;P254&amp;"c"&amp;IF(ДАННЫЕ!$U254&gt;0,1,0)&amp;"s"&amp;IF(ДАННЫЕ!$Q254&gt;0,IF(YEAR(ДАННЫЕ!$F$1)=YEAR(ДАННЫЕ!$Q254),IF(MONTH(ДАННЫЕ!$F$1)=MONTH(ДАННЫЕ!$Q254),111,11),1),0)&amp;"i"&amp;IF(ДАННЫЕ!$R254+ДАННЫЕ!$S254+ДАННЫЕ!$T254=0,0,1)&amp;"h"&amp;IF(ДАННЫЕ!$P254&gt;0,1,0)&amp;"p"&amp;IF(ДАННЫЕ!$CI254&gt;0,IF(YEAR(ДАННЫЕ!$F$1)=YEAR(ДАННЫЕ!$CI254),IF(MONTH(ДАННЫЕ!$F$1)=MONTH(ДАННЫЕ!$CI254),111,11),1),0)&amp;"d"&amp;IF(ДАННЫЕ!$CJ254&gt;0,IF(YEAR(ДАННЫЕ!$F$1)=YEAR(ДАННЫЕ!$CJ254),IF(MONTH(ДАННЫЕ!$F$1)=MONTH(ДАННЫЕ!$CJ254),111,11),1),0)&amp;"o"&amp;IF(ДАННЫЕ!$CK254&gt;0,IF(MONTH(ДАННЫЕ!$F$1)=MONTH(ДАННЫЕ!$CK254),111,11),0)&amp;"v"&amp;IF(ДАННЫЕ!$BE254&gt;0,IF(MONTH(ДАННЫЕ!$F$1)=MONTH(ДАННЫЕ!$BE254),111,11),0)</f>
        <v>g00f0c0s0i0h0p0d0o0v0</v>
      </c>
      <c r="P254" s="15">
        <f t="shared" si="11"/>
        <v>0</v>
      </c>
      <c r="Q254" s="15">
        <f>IF(ДАННЫЕ!$F$1&gt;ДАННЫЕ!$N254,IF(YEAR(ДАННЫЕ!$F$1)=YEAR(ДАННЫЕ!M254),1,0),0)</f>
        <v>0</v>
      </c>
      <c r="R254" s="15">
        <f>IF(ДАННЫЕ!$F$1&gt;ДАННЫЕ!$N254,IF(YEAR(ДАННЫЕ!$F$1)=YEAR(ДАННЫЕ!N254),1,0),0)</f>
        <v>0</v>
      </c>
      <c r="S254" s="15">
        <f>IF(ДАННЫЕ!$AA254="2А",1,IF(ДАННЫЕ!$AA254="2Б",2,IF(ДАННЫЕ!$AA254="2В",3,IF(ДАННЫЕ!$AA254=3,4,IF(ДАННЫЕ!$AA254="4А",5,IF(ДАННЫЕ!$AA254="4Б",6,IF(ДАННЫЕ!$AA254="4В",7,IF(ДАННЫЕ!$AA254=5,8,0))))))))</f>
        <v>0</v>
      </c>
      <c r="T254" s="15">
        <f>IF(OR(ДАННЫЕ!$AC254=2,ДАННЫЕ!$AD254=2,ДАННЫЕ!$AE254=2),2,IF(OR(ДАННЫЕ!$AC254=1,ДАННЫЕ!$AD254=1,ДАННЫЕ!$AE254=1),1,0))</f>
        <v>0</v>
      </c>
    </row>
    <row r="255" spans="1:20" ht="15" customHeight="1" x14ac:dyDescent="0.2">
      <c r="A255" s="78">
        <f>IF(B255&gt;0,IF(MONTH(ДАННЫЕ!$F$1)=MONTH(ДАННЫЕ!$B255),1,0),0)</f>
        <v>0</v>
      </c>
      <c r="B255" s="14">
        <f>IF(ДАННЫЕ!$B255&gt;0,IF(YEAR(ДАННЫЕ!$F$1)=YEAR(ДАННЫЕ!$B255),1,0),0)</f>
        <v>0</v>
      </c>
      <c r="C255" s="14">
        <f>IF(ДАННЫЕ!$CM255&gt;0,IF(YEAR(ДАННЫЕ!$F$1)=YEAR(ДАННЫЕ!$CM255),1,0),0)</f>
        <v>0</v>
      </c>
      <c r="D255" s="14">
        <f>IF(ДАННЫЕ!$CJ255&gt;0,IF(ДАННЫЕ!$CL255&gt;ДАННЫЕ!$F$1,1,IF(ДАННЫЕ!$CL255&gt;0,0,1)),0)</f>
        <v>0</v>
      </c>
      <c r="E255" s="43" t="str">
        <f ca="1">IF(ДАННЫЕ!$F$1&gt;0,IF(ДАННЫЕ!$G255&gt;0,DATEDIF(ДАННЫЕ!$G255,ДАННЫЕ!$F$1,"y"),""),IF(ДАННЫЕ!$G255&gt;0,DATEDIF(ДАННЫЕ!$G255,TODAY(),"y"),""))</f>
        <v/>
      </c>
      <c r="F255" s="43" t="str">
        <f xml:space="preserve"> IF(ДАННЫЕ!$F255="М",IF(E255&gt;=18,IF(E255&lt;60,1,""),""),"")&amp;IF(ДАННЫЕ!$F255="Ж",IF(E255&gt;=18,IF(E255&lt;55,1,""),""),"")</f>
        <v/>
      </c>
      <c r="G255" s="43" t="str">
        <f xml:space="preserve"> IF(ДАННЫЕ!$F255="М",IF(E255&gt;=60,2,""),"")&amp;IF(ДАННЫЕ!$F255="Ж",IF(E255&gt;=55,2,""),"")</f>
        <v/>
      </c>
      <c r="H255" s="43" t="str">
        <f t="shared" ca="1" si="9"/>
        <v/>
      </c>
      <c r="I255" s="43" t="str">
        <f t="shared" ca="1" si="10"/>
        <v>03</v>
      </c>
      <c r="J255" s="28" t="str">
        <f ca="1">ДАННЫЕ!$F255&amp;H255&amp;I255&amp;ДАННЫЕ!$I255&amp;"m"&amp;IF(ДАННЫЕ!$I255&gt;0,IF(ДАННЫЕ!$J255&gt;0,0,1),"")&amp;"f"&amp;IF(ДАННЫЕ!$R255&gt;0,IF(YEAR(ДАННЫЕ!$F$1)=YEAR(ДАННЫЕ!$R255),1,0),0)&amp;"z"&amp;ДАННЫЕ!$R255&amp;"p"&amp;ДАННЫЕ!$S255&amp;"i"&amp;ДАННЫЕ!$T255&amp;"h"&amp;ДАННЫЕ!$K255&amp;"be"&amp;ДАННЫЕ!$BI255&amp;"CD"&amp;IF(ДАННЫЕ!BF255&gt;500,4,IF(ДАННЫЕ!BF255&gt;350,3,IF(ДАННЫЕ!BF255&gt;200,2,IF(ДАННЫЕ!BF255&gt;0,1,0))))&amp;"g"&amp;B255&amp;"d"&amp;H255&amp;"l"&amp;ДАННЫЕ!AT255&amp;"a"&amp;ДАННЫЕ!$V255&amp;"v"&amp;R255&amp;"k"&amp;ДАННЫЕ!$U255&amp;"s"&amp;ДАННЫЕ!$Y255&amp;"t"&amp;ДАННЫЕ!$X255&amp;"b"&amp;IF(ДАННЫЕ!$Q255&gt;1,1,0)&amp;"PP"&amp;ДАННЫЕ!Z255&amp;"c"&amp;S255&amp;"x"&amp;IF(ДАННЫЕ!$BY255&gt;0,IF(YEAR(ДАННЫЕ!$F$1)=YEAR(ДАННЫЕ!$BY255),1,0),0)&amp;"n"&amp;IF(ДАННЫЕ!$BZ255&gt;0,IF(YEAR(ДАННЫЕ!$F$1)=YEAR(ДАННЫЕ!$BZ255),1,0),0)&amp;"u"&amp;D255&amp;"z"&amp;IF(ДАННЫЕ!$CL255&gt;0,IF(YEAR(ДАННЫЕ!$F$1)&gt;YEAR(ДАННЫЕ!$CL255),11,12),0)</f>
        <v>03mf0zpihbeCD0g0dlav0kstb0PPc0x0n0u0z0</v>
      </c>
      <c r="K255" s="28" t="str">
        <f ca="1">ДАННЫЕ!$I255&amp;"x"&amp;B255&amp;"w"&amp;IF(T255+ДАННЫЕ!AD255+ДАННЫЕ!AE255+ДАННЫЕ!AF255+ДАННЫЕ!AG255+ДАННЫЕ!AH255+ДАННЫЕ!$AL255+ДАННЫЕ!AI255+ДАННЫЕ!AJ255+ДАННЫЕ!AK255+ДАННЫЕ!AP255+ДАННЫЕ!AQ255+ДАННЫЕ!AR255+ДАННЫЕ!$AM255+ДАННЫЕ!$AN255+ДАННЫЕ!AS255+ДАННЫЕ!AT255&gt;0,1,0)&amp;IF(OR(T255=2,ДАННЫЕ!AD255=2,ДАННЫЕ!AE255=2,ДАННЫЕ!AF255=2,ДАННЫЕ!AG255=2,ДАННЫЕ!AH255=2,ДАННЫЕ!$AL255=2,ДАННЫЕ!AI255=2,ДАННЫЕ!AJ255=2,ДАННЫЕ!AK255=2,ДАННЫЕ!AP255=2,ДАННЫЕ!AQ255=2,ДАННЫЕ!AR255=2,ДАННЫЕ!$AM255=2,ДАННЫЕ!$AN255=2,ДАННЫЕ!AS255=2,ДАННЫЕ!AT255=2),2,0)&amp;"t"&amp;IF(T255&gt;0,"1"&amp;T255,"00")&amp;"f"&amp;IF(ДАННЫЕ!$AC255,"1"&amp;ДАННЫЕ!$AC255,"00")&amp;"b"&amp;IF(ДАННЫЕ!$AD255,"1"&amp;ДАННЫЕ!$AD255,"00")&amp;"g"&amp;IF(ДАННЫЕ!$AF255,"1"&amp;ДАННЫЕ!$AF255,"00")&amp;"c"&amp;IF(ДАННЫЕ!$AG255,"1"&amp;ДАННЫЕ!$AG255,"00")&amp;"i"&amp;IF(ДАННЫЕ!$AH255,"1"&amp;ДАННЫЕ!$AH255,"00")&amp;"r"&amp;IF(ДАННЫЕ!$AL255,"1"&amp;ДАННЫЕ!$AL255,"00")&amp;"m"&amp;IF(ДАННЫЕ!$AI255,"1"&amp;ДАННЫЕ!$AI255,"00")&amp;"hS"&amp;IF(ДАННЫЕ!$AJ255,"1"&amp;ДАННЫЕ!$AJ255,"00")&amp;"hZ"&amp;IF(ДАННЫЕ!$AK255,"1"&amp;ДАННЫЕ!$AK255,"00")&amp;"p"&amp;IF(ДАННЫЕ!$AP255,"1"&amp;ДАННЫЕ!$AP255,"00")&amp;"k"&amp;IF(ДАННЫЕ!$AQ255,"1"&amp;ДАННЫЕ!$AQ255,"00")&amp;"z"&amp;IF(ДАННЫЕ!$AR255,"1"&amp;ДАННЫЕ!$AR255,"00")&amp;"j"&amp;IF(ДАННЫЕ!$AM255,"1"&amp;ДАННЫЕ!$AM255,"00")&amp;"n"&amp;IF(ДАННЫЕ!$AN255,"1"&amp;ДАННЫЕ!$AN255,"00")&amp;"E"&amp;ДАННЫЕ!BI255&amp;"L"&amp;ДАННЫЕ!AO255&amp;"h"&amp;IF(ДАННЫЕ!$AU255&gt;0,1,0)&amp;"v"&amp;IF(ДАННЫЕ!$AW255&gt;0,1,0)&amp;"a"&amp;IF(ДАННЫЕ!$AS255,"1"&amp;ДАННЫЕ!$AS255,"00")&amp;"s"&amp;IF(ДАННЫЕ!$AT255,"1"&amp;ДАННЫЕ!$AT255,"00")&amp;"u"&amp;IF(ДАННЫЕ!$CJ255&gt;0,1,0)&amp;"y"&amp;B255&amp;"d"&amp;H255&amp;"e"&amp;F255&amp;G255</f>
        <v>x0w00t00f00b00g00c00i00r00m00hS00hZ00p00k00z00j00n00ELh0v0a00s00u0y0de</v>
      </c>
      <c r="L255" s="28" t="str">
        <f ca="1">ДАННЫЕ!$I255&amp;"VN"&amp;IF(ДАННЫЕ!AW255&gt;0,11,10)&amp;"CD"&amp;IF(ДАННЫЕ!BF255&gt;500,16,IF(ДАННЫЕ!BF255&gt;350,15,IF(ДАННЫЕ!BF255&gt;=200,14,IF(ДАННЫЕ!BF255&gt;=100,13,IF(ДАННЫЕ!BF255&gt;=50,12,IF(ДАННЫЕ!BF255&gt;0,11,10))))))&amp;"AR"&amp;IF(ДАННЫЕ!BX255&gt;0,1,0)&amp;"GD"&amp;B255&amp;"VV"&amp;IF(E255&gt;=5,IF(E255&lt;18,1,0),0)</f>
        <v>VN10CD10AR0GD0VV0</v>
      </c>
      <c r="M255" s="28" t="str">
        <f>ДАННЫЕ!$I255&amp;"b"&amp;ДАННЫЕ!$BI255&amp;"r"&amp;ДАННЫЕ!$BJ255&amp;"CD"&amp;IF(ДАННЫЕ!BF255&gt;0,IF(ДАННЫЕ!BF255&lt;200,1,IF(ДАННЫЕ!BF255&lt;350,2,3)),0)&amp;"h"&amp;IF(ДАННЫЕ!$BK255+ДАННЫЕ!$BL255+ДАННЫЕ!$BM255&gt;0,1,0)&amp;"x"&amp;ДАННЫЕ!$BK255&amp;"y"&amp;ДАННЫЕ!$BL255&amp;"z"&amp;ДАННЫЕ!$BM255&amp;"c"&amp;IF(ДАННЫЕ!$BK255+ДАННЫЕ!$BL255+ДАННЫЕ!$BM255=3,1,0)&amp;"a"&amp;IF(ДАННЫЕ!$BQ255+ДАННЫЕ!$BR255&gt;0,1,0)&amp;"d"&amp;ДАННЫЕ!$BQ255&amp;"v"&amp;ДАННЫЕ!$BR255&amp;"p"&amp;ДАННЫЕ!$BS255&amp;"n"&amp;ДАННЫЕ!$BU255&amp;"t"&amp;ДАННЫЕ!$BV255&amp;"o"&amp;ДАННЫЕ!$BT255&amp;"l"&amp;IF(ДАННЫЕ!$BN255&gt;0,1,0)&amp;ДАННЫЕ!$BN255&amp;"g"&amp;ДАННЫЕ!$BO255&amp;"s"&amp;ДАННЫЕ!$BP255&amp;"DZ"&amp;IF(ДАННЫЕ!B255-ДАННЫЕ!G255 &lt; 60,IF(ДАННЫЕ!B255-ДАННЫЕ!G255 &gt;= 0,1,0),0)&amp;"u"&amp;IF(ДАННЫЕ!$CJ255&gt;0,1,0)</f>
        <v>brCD0h0xyzc0a0dvpntol0gsDZ1u0</v>
      </c>
      <c r="N255" s="28" t="str">
        <f ca="1">ДАННЫЕ!$F255&amp;ДАННЫЕ!$I255&amp;"g"&amp;B255&amp;"cf"&amp;D255&amp;"a"&amp;IF(ДАННЫЕ!$BX255&gt;0,1,0)&amp;IF(ДАННЫЕ!$BF255&gt;500,1,IF(ДАННЫЕ!$BF255&gt;350,2,IF(ДАННЫЕ!$BF255&gt;=200,3,IF(ДАННЫЕ!$BF255&gt;=100,4,IF(ДАННЫЕ!$BF255&gt;=50,5,IF(ДАННЫЕ!$BF255&lt;50,6,0))))))&amp;"AR"&amp;IF(DATEDIF(ДАННЫЕ!$BX255,ДАННЫЕ!$F$1,"y")&gt;1,1,0)&amp;"VG"&amp;IF(ДАННЫЕ!$BH255="0",1,0)&amp;"o"&amp;IF(T255+ДАННЫЕ!$AF255+ДАННЫЕ!$AG255+ДАННЫЕ!$AH255+ДАННЫЕ!$AI255+ДАННЫЕ!$AJ255+ДАННЫЕ!$AP255+ДАННЫЕ!$AQ255+ДАННЫЕ!$AR255+ДАННЫЕ!$AU255+ДАННЫЕ!$AW255+ДАННЫЕ!$AS255+ДАННЫЕ!$AT255&gt;0,1,0)&amp;"x"&amp;ДАННЫЕ!$AG255&amp;"p"&amp;IF(ДАННЫЕ!$BY255&gt;0,1,0)&amp;"v"&amp;IF(ДАННЫЕ!$BZ255&gt;0,1,0)&amp;"n"&amp;ДАННЫЕ!$CA255&amp;"t"&amp;ДАННЫЕ!$AY255&amp;"k"&amp;ДАННЫЕ!$CB255&amp;"q"&amp;ДАННЫЕ!$CC255&amp;"w"&amp;ДАННЫЕ!$CD255&amp;"e"&amp;ДАННЫЕ!$CE255&amp;"m"&amp;ДАННЫЕ!$CF255&amp;"c"&amp;ДАННЫЕ!$CG255&amp;"z"&amp;ДАННЫЕ!$CH255&amp;"d"&amp;IF(H255=4,1,0)&amp;"s"&amp;IF(ДАННЫЕ!$J255=1,0,1)&amp;"u"&amp;IF(ДАННЫЕ!$CJ255&gt;0,1,0)</f>
        <v>g0cf0a06AR1VG0o0xp0v0ntkqwemczd0s1u0</v>
      </c>
      <c r="O255" s="28" t="str">
        <f>ДАННЫЕ!$I255&amp;"g"&amp;B255&amp;A255&amp;"f"&amp;P255&amp;"c"&amp;IF(ДАННЫЕ!$U255&gt;0,1,0)&amp;"s"&amp;IF(ДАННЫЕ!$Q255&gt;0,IF(YEAR(ДАННЫЕ!$F$1)=YEAR(ДАННЫЕ!$Q255),IF(MONTH(ДАННЫЕ!$F$1)=MONTH(ДАННЫЕ!$Q255),111,11),1),0)&amp;"i"&amp;IF(ДАННЫЕ!$R255+ДАННЫЕ!$S255+ДАННЫЕ!$T255=0,0,1)&amp;"h"&amp;IF(ДАННЫЕ!$P255&gt;0,1,0)&amp;"p"&amp;IF(ДАННЫЕ!$CI255&gt;0,IF(YEAR(ДАННЫЕ!$F$1)=YEAR(ДАННЫЕ!$CI255),IF(MONTH(ДАННЫЕ!$F$1)=MONTH(ДАННЫЕ!$CI255),111,11),1),0)&amp;"d"&amp;IF(ДАННЫЕ!$CJ255&gt;0,IF(YEAR(ДАННЫЕ!$F$1)=YEAR(ДАННЫЕ!$CJ255),IF(MONTH(ДАННЫЕ!$F$1)=MONTH(ДАННЫЕ!$CJ255),111,11),1),0)&amp;"o"&amp;IF(ДАННЫЕ!$CK255&gt;0,IF(MONTH(ДАННЫЕ!$F$1)=MONTH(ДАННЫЕ!$CK255),111,11),0)&amp;"v"&amp;IF(ДАННЫЕ!$BE255&gt;0,IF(MONTH(ДАННЫЕ!$F$1)=MONTH(ДАННЫЕ!$BE255),111,11),0)</f>
        <v>g00f0c0s0i0h0p0d0o0v0</v>
      </c>
      <c r="P255" s="15">
        <f t="shared" si="11"/>
        <v>0</v>
      </c>
      <c r="Q255" s="15">
        <f>IF(ДАННЫЕ!$F$1&gt;ДАННЫЕ!$N255,IF(YEAR(ДАННЫЕ!$F$1)=YEAR(ДАННЫЕ!M255),1,0),0)</f>
        <v>0</v>
      </c>
      <c r="R255" s="15">
        <f>IF(ДАННЫЕ!$F$1&gt;ДАННЫЕ!$N255,IF(YEAR(ДАННЫЕ!$F$1)=YEAR(ДАННЫЕ!N255),1,0),0)</f>
        <v>0</v>
      </c>
      <c r="S255" s="15">
        <f>IF(ДАННЫЕ!$AA255="2А",1,IF(ДАННЫЕ!$AA255="2Б",2,IF(ДАННЫЕ!$AA255="2В",3,IF(ДАННЫЕ!$AA255=3,4,IF(ДАННЫЕ!$AA255="4А",5,IF(ДАННЫЕ!$AA255="4Б",6,IF(ДАННЫЕ!$AA255="4В",7,IF(ДАННЫЕ!$AA255=5,8,0))))))))</f>
        <v>0</v>
      </c>
      <c r="T255" s="15">
        <f>IF(OR(ДАННЫЕ!$AC255=2,ДАННЫЕ!$AD255=2,ДАННЫЕ!$AE255=2),2,IF(OR(ДАННЫЕ!$AC255=1,ДАННЫЕ!$AD255=1,ДАННЫЕ!$AE255=1),1,0))</f>
        <v>0</v>
      </c>
    </row>
    <row r="256" spans="1:20" ht="15" customHeight="1" x14ac:dyDescent="0.2">
      <c r="A256" s="78">
        <f>IF(B256&gt;0,IF(MONTH(ДАННЫЕ!$F$1)=MONTH(ДАННЫЕ!$B256),1,0),0)</f>
        <v>0</v>
      </c>
      <c r="B256" s="14">
        <f>IF(ДАННЫЕ!$B256&gt;0,IF(YEAR(ДАННЫЕ!$F$1)=YEAR(ДАННЫЕ!$B256),1,0),0)</f>
        <v>0</v>
      </c>
      <c r="C256" s="14">
        <f>IF(ДАННЫЕ!$CM256&gt;0,IF(YEAR(ДАННЫЕ!$F$1)=YEAR(ДАННЫЕ!$CM256),1,0),0)</f>
        <v>0</v>
      </c>
      <c r="D256" s="14">
        <f>IF(ДАННЫЕ!$CJ256&gt;0,IF(ДАННЫЕ!$CL256&gt;ДАННЫЕ!$F$1,1,IF(ДАННЫЕ!$CL256&gt;0,0,1)),0)</f>
        <v>0</v>
      </c>
      <c r="E256" s="43" t="str">
        <f ca="1">IF(ДАННЫЕ!$F$1&gt;0,IF(ДАННЫЕ!$G256&gt;0,DATEDIF(ДАННЫЕ!$G256,ДАННЫЕ!$F$1,"y"),""),IF(ДАННЫЕ!$G256&gt;0,DATEDIF(ДАННЫЕ!$G256,TODAY(),"y"),""))</f>
        <v/>
      </c>
      <c r="F256" s="43" t="str">
        <f xml:space="preserve"> IF(ДАННЫЕ!$F256="М",IF(E256&gt;=18,IF(E256&lt;60,1,""),""),"")&amp;IF(ДАННЫЕ!$F256="Ж",IF(E256&gt;=18,IF(E256&lt;55,1,""),""),"")</f>
        <v/>
      </c>
      <c r="G256" s="43" t="str">
        <f xml:space="preserve"> IF(ДАННЫЕ!$F256="М",IF(E256&gt;=60,2,""),"")&amp;IF(ДАННЫЕ!$F256="Ж",IF(E256&gt;=55,2,""),"")</f>
        <v/>
      </c>
      <c r="H256" s="43" t="str">
        <f t="shared" ca="1" si="9"/>
        <v/>
      </c>
      <c r="I256" s="43" t="str">
        <f t="shared" ca="1" si="10"/>
        <v>03</v>
      </c>
      <c r="J256" s="28" t="str">
        <f ca="1">ДАННЫЕ!$F256&amp;H256&amp;I256&amp;ДАННЫЕ!$I256&amp;"m"&amp;IF(ДАННЫЕ!$I256&gt;0,IF(ДАННЫЕ!$J256&gt;0,0,1),"")&amp;"f"&amp;IF(ДАННЫЕ!$R256&gt;0,IF(YEAR(ДАННЫЕ!$F$1)=YEAR(ДАННЫЕ!$R256),1,0),0)&amp;"z"&amp;ДАННЫЕ!$R256&amp;"p"&amp;ДАННЫЕ!$S256&amp;"i"&amp;ДАННЫЕ!$T256&amp;"h"&amp;ДАННЫЕ!$K256&amp;"be"&amp;ДАННЫЕ!$BI256&amp;"CD"&amp;IF(ДАННЫЕ!BF256&gt;500,4,IF(ДАННЫЕ!BF256&gt;350,3,IF(ДАННЫЕ!BF256&gt;200,2,IF(ДАННЫЕ!BF256&gt;0,1,0))))&amp;"g"&amp;B256&amp;"d"&amp;H256&amp;"l"&amp;ДАННЫЕ!AT256&amp;"a"&amp;ДАННЫЕ!$V256&amp;"v"&amp;R256&amp;"k"&amp;ДАННЫЕ!$U256&amp;"s"&amp;ДАННЫЕ!$Y256&amp;"t"&amp;ДАННЫЕ!$X256&amp;"b"&amp;IF(ДАННЫЕ!$Q256&gt;1,1,0)&amp;"PP"&amp;ДАННЫЕ!Z256&amp;"c"&amp;S256&amp;"x"&amp;IF(ДАННЫЕ!$BY256&gt;0,IF(YEAR(ДАННЫЕ!$F$1)=YEAR(ДАННЫЕ!$BY256),1,0),0)&amp;"n"&amp;IF(ДАННЫЕ!$BZ256&gt;0,IF(YEAR(ДАННЫЕ!$F$1)=YEAR(ДАННЫЕ!$BZ256),1,0),0)&amp;"u"&amp;D256&amp;"z"&amp;IF(ДАННЫЕ!$CL256&gt;0,IF(YEAR(ДАННЫЕ!$F$1)&gt;YEAR(ДАННЫЕ!$CL256),11,12),0)</f>
        <v>03mf0zpihbeCD0g0dlav0kstb0PPc0x0n0u0z0</v>
      </c>
      <c r="K256" s="28" t="str">
        <f ca="1">ДАННЫЕ!$I256&amp;"x"&amp;B256&amp;"w"&amp;IF(T256+ДАННЫЕ!AD256+ДАННЫЕ!AE256+ДАННЫЕ!AF256+ДАННЫЕ!AG256+ДАННЫЕ!AH256+ДАННЫЕ!$AL256+ДАННЫЕ!AI256+ДАННЫЕ!AJ256+ДАННЫЕ!AK256+ДАННЫЕ!AP256+ДАННЫЕ!AQ256+ДАННЫЕ!AR256+ДАННЫЕ!$AM256+ДАННЫЕ!$AN256+ДАННЫЕ!AS256+ДАННЫЕ!AT256&gt;0,1,0)&amp;IF(OR(T256=2,ДАННЫЕ!AD256=2,ДАННЫЕ!AE256=2,ДАННЫЕ!AF256=2,ДАННЫЕ!AG256=2,ДАННЫЕ!AH256=2,ДАННЫЕ!$AL256=2,ДАННЫЕ!AI256=2,ДАННЫЕ!AJ256=2,ДАННЫЕ!AK256=2,ДАННЫЕ!AP256=2,ДАННЫЕ!AQ256=2,ДАННЫЕ!AR256=2,ДАННЫЕ!$AM256=2,ДАННЫЕ!$AN256=2,ДАННЫЕ!AS256=2,ДАННЫЕ!AT256=2),2,0)&amp;"t"&amp;IF(T256&gt;0,"1"&amp;T256,"00")&amp;"f"&amp;IF(ДАННЫЕ!$AC256,"1"&amp;ДАННЫЕ!$AC256,"00")&amp;"b"&amp;IF(ДАННЫЕ!$AD256,"1"&amp;ДАННЫЕ!$AD256,"00")&amp;"g"&amp;IF(ДАННЫЕ!$AF256,"1"&amp;ДАННЫЕ!$AF256,"00")&amp;"c"&amp;IF(ДАННЫЕ!$AG256,"1"&amp;ДАННЫЕ!$AG256,"00")&amp;"i"&amp;IF(ДАННЫЕ!$AH256,"1"&amp;ДАННЫЕ!$AH256,"00")&amp;"r"&amp;IF(ДАННЫЕ!$AL256,"1"&amp;ДАННЫЕ!$AL256,"00")&amp;"m"&amp;IF(ДАННЫЕ!$AI256,"1"&amp;ДАННЫЕ!$AI256,"00")&amp;"hS"&amp;IF(ДАННЫЕ!$AJ256,"1"&amp;ДАННЫЕ!$AJ256,"00")&amp;"hZ"&amp;IF(ДАННЫЕ!$AK256,"1"&amp;ДАННЫЕ!$AK256,"00")&amp;"p"&amp;IF(ДАННЫЕ!$AP256,"1"&amp;ДАННЫЕ!$AP256,"00")&amp;"k"&amp;IF(ДАННЫЕ!$AQ256,"1"&amp;ДАННЫЕ!$AQ256,"00")&amp;"z"&amp;IF(ДАННЫЕ!$AR256,"1"&amp;ДАННЫЕ!$AR256,"00")&amp;"j"&amp;IF(ДАННЫЕ!$AM256,"1"&amp;ДАННЫЕ!$AM256,"00")&amp;"n"&amp;IF(ДАННЫЕ!$AN256,"1"&amp;ДАННЫЕ!$AN256,"00")&amp;"E"&amp;ДАННЫЕ!BI256&amp;"L"&amp;ДАННЫЕ!AO256&amp;"h"&amp;IF(ДАННЫЕ!$AU256&gt;0,1,0)&amp;"v"&amp;IF(ДАННЫЕ!$AW256&gt;0,1,0)&amp;"a"&amp;IF(ДАННЫЕ!$AS256,"1"&amp;ДАННЫЕ!$AS256,"00")&amp;"s"&amp;IF(ДАННЫЕ!$AT256,"1"&amp;ДАННЫЕ!$AT256,"00")&amp;"u"&amp;IF(ДАННЫЕ!$CJ256&gt;0,1,0)&amp;"y"&amp;B256&amp;"d"&amp;H256&amp;"e"&amp;F256&amp;G256</f>
        <v>x0w00t00f00b00g00c00i00r00m00hS00hZ00p00k00z00j00n00ELh0v0a00s00u0y0de</v>
      </c>
      <c r="L256" s="28" t="str">
        <f ca="1">ДАННЫЕ!$I256&amp;"VN"&amp;IF(ДАННЫЕ!AW256&gt;0,11,10)&amp;"CD"&amp;IF(ДАННЫЕ!BF256&gt;500,16,IF(ДАННЫЕ!BF256&gt;350,15,IF(ДАННЫЕ!BF256&gt;=200,14,IF(ДАННЫЕ!BF256&gt;=100,13,IF(ДАННЫЕ!BF256&gt;=50,12,IF(ДАННЫЕ!BF256&gt;0,11,10))))))&amp;"AR"&amp;IF(ДАННЫЕ!BX256&gt;0,1,0)&amp;"GD"&amp;B256&amp;"VV"&amp;IF(E256&gt;=5,IF(E256&lt;18,1,0),0)</f>
        <v>VN10CD10AR0GD0VV0</v>
      </c>
      <c r="M256" s="28" t="str">
        <f>ДАННЫЕ!$I256&amp;"b"&amp;ДАННЫЕ!$BI256&amp;"r"&amp;ДАННЫЕ!$BJ256&amp;"CD"&amp;IF(ДАННЫЕ!BF256&gt;0,IF(ДАННЫЕ!BF256&lt;200,1,IF(ДАННЫЕ!BF256&lt;350,2,3)),0)&amp;"h"&amp;IF(ДАННЫЕ!$BK256+ДАННЫЕ!$BL256+ДАННЫЕ!$BM256&gt;0,1,0)&amp;"x"&amp;ДАННЫЕ!$BK256&amp;"y"&amp;ДАННЫЕ!$BL256&amp;"z"&amp;ДАННЫЕ!$BM256&amp;"c"&amp;IF(ДАННЫЕ!$BK256+ДАННЫЕ!$BL256+ДАННЫЕ!$BM256=3,1,0)&amp;"a"&amp;IF(ДАННЫЕ!$BQ256+ДАННЫЕ!$BR256&gt;0,1,0)&amp;"d"&amp;ДАННЫЕ!$BQ256&amp;"v"&amp;ДАННЫЕ!$BR256&amp;"p"&amp;ДАННЫЕ!$BS256&amp;"n"&amp;ДАННЫЕ!$BU256&amp;"t"&amp;ДАННЫЕ!$BV256&amp;"o"&amp;ДАННЫЕ!$BT256&amp;"l"&amp;IF(ДАННЫЕ!$BN256&gt;0,1,0)&amp;ДАННЫЕ!$BN256&amp;"g"&amp;ДАННЫЕ!$BO256&amp;"s"&amp;ДАННЫЕ!$BP256&amp;"DZ"&amp;IF(ДАННЫЕ!B256-ДАННЫЕ!G256 &lt; 60,IF(ДАННЫЕ!B256-ДАННЫЕ!G256 &gt;= 0,1,0),0)&amp;"u"&amp;IF(ДАННЫЕ!$CJ256&gt;0,1,0)</f>
        <v>brCD0h0xyzc0a0dvpntol0gsDZ1u0</v>
      </c>
      <c r="N256" s="28" t="str">
        <f ca="1">ДАННЫЕ!$F256&amp;ДАННЫЕ!$I256&amp;"g"&amp;B256&amp;"cf"&amp;D256&amp;"a"&amp;IF(ДАННЫЕ!$BX256&gt;0,1,0)&amp;IF(ДАННЫЕ!$BF256&gt;500,1,IF(ДАННЫЕ!$BF256&gt;350,2,IF(ДАННЫЕ!$BF256&gt;=200,3,IF(ДАННЫЕ!$BF256&gt;=100,4,IF(ДАННЫЕ!$BF256&gt;=50,5,IF(ДАННЫЕ!$BF256&lt;50,6,0))))))&amp;"AR"&amp;IF(DATEDIF(ДАННЫЕ!$BX256,ДАННЫЕ!$F$1,"y")&gt;1,1,0)&amp;"VG"&amp;IF(ДАННЫЕ!$BH256="0",1,0)&amp;"o"&amp;IF(T256+ДАННЫЕ!$AF256+ДАННЫЕ!$AG256+ДАННЫЕ!$AH256+ДАННЫЕ!$AI256+ДАННЫЕ!$AJ256+ДАННЫЕ!$AP256+ДАННЫЕ!$AQ256+ДАННЫЕ!$AR256+ДАННЫЕ!$AU256+ДАННЫЕ!$AW256+ДАННЫЕ!$AS256+ДАННЫЕ!$AT256&gt;0,1,0)&amp;"x"&amp;ДАННЫЕ!$AG256&amp;"p"&amp;IF(ДАННЫЕ!$BY256&gt;0,1,0)&amp;"v"&amp;IF(ДАННЫЕ!$BZ256&gt;0,1,0)&amp;"n"&amp;ДАННЫЕ!$CA256&amp;"t"&amp;ДАННЫЕ!$AY256&amp;"k"&amp;ДАННЫЕ!$CB256&amp;"q"&amp;ДАННЫЕ!$CC256&amp;"w"&amp;ДАННЫЕ!$CD256&amp;"e"&amp;ДАННЫЕ!$CE256&amp;"m"&amp;ДАННЫЕ!$CF256&amp;"c"&amp;ДАННЫЕ!$CG256&amp;"z"&amp;ДАННЫЕ!$CH256&amp;"d"&amp;IF(H256=4,1,0)&amp;"s"&amp;IF(ДАННЫЕ!$J256=1,0,1)&amp;"u"&amp;IF(ДАННЫЕ!$CJ256&gt;0,1,0)</f>
        <v>g0cf0a06AR1VG0o0xp0v0ntkqwemczd0s1u0</v>
      </c>
      <c r="O256" s="28" t="str">
        <f>ДАННЫЕ!$I256&amp;"g"&amp;B256&amp;A256&amp;"f"&amp;P256&amp;"c"&amp;IF(ДАННЫЕ!$U256&gt;0,1,0)&amp;"s"&amp;IF(ДАННЫЕ!$Q256&gt;0,IF(YEAR(ДАННЫЕ!$F$1)=YEAR(ДАННЫЕ!$Q256),IF(MONTH(ДАННЫЕ!$F$1)=MONTH(ДАННЫЕ!$Q256),111,11),1),0)&amp;"i"&amp;IF(ДАННЫЕ!$R256+ДАННЫЕ!$S256+ДАННЫЕ!$T256=0,0,1)&amp;"h"&amp;IF(ДАННЫЕ!$P256&gt;0,1,0)&amp;"p"&amp;IF(ДАННЫЕ!$CI256&gt;0,IF(YEAR(ДАННЫЕ!$F$1)=YEAR(ДАННЫЕ!$CI256),IF(MONTH(ДАННЫЕ!$F$1)=MONTH(ДАННЫЕ!$CI256),111,11),1),0)&amp;"d"&amp;IF(ДАННЫЕ!$CJ256&gt;0,IF(YEAR(ДАННЫЕ!$F$1)=YEAR(ДАННЫЕ!$CJ256),IF(MONTH(ДАННЫЕ!$F$1)=MONTH(ДАННЫЕ!$CJ256),111,11),1),0)&amp;"o"&amp;IF(ДАННЫЕ!$CK256&gt;0,IF(MONTH(ДАННЫЕ!$F$1)=MONTH(ДАННЫЕ!$CK256),111,11),0)&amp;"v"&amp;IF(ДАННЫЕ!$BE256&gt;0,IF(MONTH(ДАННЫЕ!$F$1)=MONTH(ДАННЫЕ!$BE256),111,11),0)</f>
        <v>g00f0c0s0i0h0p0d0o0v0</v>
      </c>
      <c r="P256" s="15">
        <f t="shared" si="11"/>
        <v>0</v>
      </c>
      <c r="Q256" s="15">
        <f>IF(ДАННЫЕ!$F$1&gt;ДАННЫЕ!$N256,IF(YEAR(ДАННЫЕ!$F$1)=YEAR(ДАННЫЕ!M256),1,0),0)</f>
        <v>0</v>
      </c>
      <c r="R256" s="15">
        <f>IF(ДАННЫЕ!$F$1&gt;ДАННЫЕ!$N256,IF(YEAR(ДАННЫЕ!$F$1)=YEAR(ДАННЫЕ!N256),1,0),0)</f>
        <v>0</v>
      </c>
      <c r="S256" s="15">
        <f>IF(ДАННЫЕ!$AA256="2А",1,IF(ДАННЫЕ!$AA256="2Б",2,IF(ДАННЫЕ!$AA256="2В",3,IF(ДАННЫЕ!$AA256=3,4,IF(ДАННЫЕ!$AA256="4А",5,IF(ДАННЫЕ!$AA256="4Б",6,IF(ДАННЫЕ!$AA256="4В",7,IF(ДАННЫЕ!$AA256=5,8,0))))))))</f>
        <v>0</v>
      </c>
      <c r="T256" s="15">
        <f>IF(OR(ДАННЫЕ!$AC256=2,ДАННЫЕ!$AD256=2,ДАННЫЕ!$AE256=2),2,IF(OR(ДАННЫЕ!$AC256=1,ДАННЫЕ!$AD256=1,ДАННЫЕ!$AE256=1),1,0))</f>
        <v>0</v>
      </c>
    </row>
    <row r="257" spans="1:20" ht="15" customHeight="1" x14ac:dyDescent="0.2">
      <c r="A257" s="78">
        <f>IF(B257&gt;0,IF(MONTH(ДАННЫЕ!$F$1)=MONTH(ДАННЫЕ!$B257),1,0),0)</f>
        <v>0</v>
      </c>
      <c r="B257" s="14">
        <f>IF(ДАННЫЕ!$B257&gt;0,IF(YEAR(ДАННЫЕ!$F$1)=YEAR(ДАННЫЕ!$B257),1,0),0)</f>
        <v>0</v>
      </c>
      <c r="C257" s="14">
        <f>IF(ДАННЫЕ!$CM257&gt;0,IF(YEAR(ДАННЫЕ!$F$1)=YEAR(ДАННЫЕ!$CM257),1,0),0)</f>
        <v>0</v>
      </c>
      <c r="D257" s="14">
        <f>IF(ДАННЫЕ!$CJ257&gt;0,IF(ДАННЫЕ!$CL257&gt;ДАННЫЕ!$F$1,1,IF(ДАННЫЕ!$CL257&gt;0,0,1)),0)</f>
        <v>0</v>
      </c>
      <c r="E257" s="43" t="str">
        <f ca="1">IF(ДАННЫЕ!$F$1&gt;0,IF(ДАННЫЕ!$G257&gt;0,DATEDIF(ДАННЫЕ!$G257,ДАННЫЕ!$F$1,"y"),""),IF(ДАННЫЕ!$G257&gt;0,DATEDIF(ДАННЫЕ!$G257,TODAY(),"y"),""))</f>
        <v/>
      </c>
      <c r="F257" s="43" t="str">
        <f xml:space="preserve"> IF(ДАННЫЕ!$F257="М",IF(E257&gt;=18,IF(E257&lt;60,1,""),""),"")&amp;IF(ДАННЫЕ!$F257="Ж",IF(E257&gt;=18,IF(E257&lt;55,1,""),""),"")</f>
        <v/>
      </c>
      <c r="G257" s="43" t="str">
        <f xml:space="preserve"> IF(ДАННЫЕ!$F257="М",IF(E257&gt;=60,2,""),"")&amp;IF(ДАННЫЕ!$F257="Ж",IF(E257&gt;=55,2,""),"")</f>
        <v/>
      </c>
      <c r="H257" s="43" t="str">
        <f t="shared" ca="1" si="9"/>
        <v/>
      </c>
      <c r="I257" s="43" t="str">
        <f t="shared" ca="1" si="10"/>
        <v>03</v>
      </c>
      <c r="J257" s="28" t="str">
        <f ca="1">ДАННЫЕ!$F257&amp;H257&amp;I257&amp;ДАННЫЕ!$I257&amp;"m"&amp;IF(ДАННЫЕ!$I257&gt;0,IF(ДАННЫЕ!$J257&gt;0,0,1),"")&amp;"f"&amp;IF(ДАННЫЕ!$R257&gt;0,IF(YEAR(ДАННЫЕ!$F$1)=YEAR(ДАННЫЕ!$R257),1,0),0)&amp;"z"&amp;ДАННЫЕ!$R257&amp;"p"&amp;ДАННЫЕ!$S257&amp;"i"&amp;ДАННЫЕ!$T257&amp;"h"&amp;ДАННЫЕ!$K257&amp;"be"&amp;ДАННЫЕ!$BI257&amp;"CD"&amp;IF(ДАННЫЕ!BF257&gt;500,4,IF(ДАННЫЕ!BF257&gt;350,3,IF(ДАННЫЕ!BF257&gt;200,2,IF(ДАННЫЕ!BF257&gt;0,1,0))))&amp;"g"&amp;B257&amp;"d"&amp;H257&amp;"l"&amp;ДАННЫЕ!AT257&amp;"a"&amp;ДАННЫЕ!$V257&amp;"v"&amp;R257&amp;"k"&amp;ДАННЫЕ!$U257&amp;"s"&amp;ДАННЫЕ!$Y257&amp;"t"&amp;ДАННЫЕ!$X257&amp;"b"&amp;IF(ДАННЫЕ!$Q257&gt;1,1,0)&amp;"PP"&amp;ДАННЫЕ!Z257&amp;"c"&amp;S257&amp;"x"&amp;IF(ДАННЫЕ!$BY257&gt;0,IF(YEAR(ДАННЫЕ!$F$1)=YEAR(ДАННЫЕ!$BY257),1,0),0)&amp;"n"&amp;IF(ДАННЫЕ!$BZ257&gt;0,IF(YEAR(ДАННЫЕ!$F$1)=YEAR(ДАННЫЕ!$BZ257),1,0),0)&amp;"u"&amp;D257&amp;"z"&amp;IF(ДАННЫЕ!$CL257&gt;0,IF(YEAR(ДАННЫЕ!$F$1)&gt;YEAR(ДАННЫЕ!$CL257),11,12),0)</f>
        <v>03mf0zpihbeCD0g0dlav0kstb0PPc0x0n0u0z0</v>
      </c>
      <c r="K257" s="28" t="str">
        <f ca="1">ДАННЫЕ!$I257&amp;"x"&amp;B257&amp;"w"&amp;IF(T257+ДАННЫЕ!AD257+ДАННЫЕ!AE257+ДАННЫЕ!AF257+ДАННЫЕ!AG257+ДАННЫЕ!AH257+ДАННЫЕ!$AL257+ДАННЫЕ!AI257+ДАННЫЕ!AJ257+ДАННЫЕ!AK257+ДАННЫЕ!AP257+ДАННЫЕ!AQ257+ДАННЫЕ!AR257+ДАННЫЕ!$AM257+ДАННЫЕ!$AN257+ДАННЫЕ!AS257+ДАННЫЕ!AT257&gt;0,1,0)&amp;IF(OR(T257=2,ДАННЫЕ!AD257=2,ДАННЫЕ!AE257=2,ДАННЫЕ!AF257=2,ДАННЫЕ!AG257=2,ДАННЫЕ!AH257=2,ДАННЫЕ!$AL257=2,ДАННЫЕ!AI257=2,ДАННЫЕ!AJ257=2,ДАННЫЕ!AK257=2,ДАННЫЕ!AP257=2,ДАННЫЕ!AQ257=2,ДАННЫЕ!AR257=2,ДАННЫЕ!$AM257=2,ДАННЫЕ!$AN257=2,ДАННЫЕ!AS257=2,ДАННЫЕ!AT257=2),2,0)&amp;"t"&amp;IF(T257&gt;0,"1"&amp;T257,"00")&amp;"f"&amp;IF(ДАННЫЕ!$AC257,"1"&amp;ДАННЫЕ!$AC257,"00")&amp;"b"&amp;IF(ДАННЫЕ!$AD257,"1"&amp;ДАННЫЕ!$AD257,"00")&amp;"g"&amp;IF(ДАННЫЕ!$AF257,"1"&amp;ДАННЫЕ!$AF257,"00")&amp;"c"&amp;IF(ДАННЫЕ!$AG257,"1"&amp;ДАННЫЕ!$AG257,"00")&amp;"i"&amp;IF(ДАННЫЕ!$AH257,"1"&amp;ДАННЫЕ!$AH257,"00")&amp;"r"&amp;IF(ДАННЫЕ!$AL257,"1"&amp;ДАННЫЕ!$AL257,"00")&amp;"m"&amp;IF(ДАННЫЕ!$AI257,"1"&amp;ДАННЫЕ!$AI257,"00")&amp;"hS"&amp;IF(ДАННЫЕ!$AJ257,"1"&amp;ДАННЫЕ!$AJ257,"00")&amp;"hZ"&amp;IF(ДАННЫЕ!$AK257,"1"&amp;ДАННЫЕ!$AK257,"00")&amp;"p"&amp;IF(ДАННЫЕ!$AP257,"1"&amp;ДАННЫЕ!$AP257,"00")&amp;"k"&amp;IF(ДАННЫЕ!$AQ257,"1"&amp;ДАННЫЕ!$AQ257,"00")&amp;"z"&amp;IF(ДАННЫЕ!$AR257,"1"&amp;ДАННЫЕ!$AR257,"00")&amp;"j"&amp;IF(ДАННЫЕ!$AM257,"1"&amp;ДАННЫЕ!$AM257,"00")&amp;"n"&amp;IF(ДАННЫЕ!$AN257,"1"&amp;ДАННЫЕ!$AN257,"00")&amp;"E"&amp;ДАННЫЕ!BI257&amp;"L"&amp;ДАННЫЕ!AO257&amp;"h"&amp;IF(ДАННЫЕ!$AU257&gt;0,1,0)&amp;"v"&amp;IF(ДАННЫЕ!$AW257&gt;0,1,0)&amp;"a"&amp;IF(ДАННЫЕ!$AS257,"1"&amp;ДАННЫЕ!$AS257,"00")&amp;"s"&amp;IF(ДАННЫЕ!$AT257,"1"&amp;ДАННЫЕ!$AT257,"00")&amp;"u"&amp;IF(ДАННЫЕ!$CJ257&gt;0,1,0)&amp;"y"&amp;B257&amp;"d"&amp;H257&amp;"e"&amp;F257&amp;G257</f>
        <v>x0w00t00f00b00g00c00i00r00m00hS00hZ00p00k00z00j00n00ELh0v0a00s00u0y0de</v>
      </c>
      <c r="L257" s="28" t="str">
        <f ca="1">ДАННЫЕ!$I257&amp;"VN"&amp;IF(ДАННЫЕ!AW257&gt;0,11,10)&amp;"CD"&amp;IF(ДАННЫЕ!BF257&gt;500,16,IF(ДАННЫЕ!BF257&gt;350,15,IF(ДАННЫЕ!BF257&gt;=200,14,IF(ДАННЫЕ!BF257&gt;=100,13,IF(ДАННЫЕ!BF257&gt;=50,12,IF(ДАННЫЕ!BF257&gt;0,11,10))))))&amp;"AR"&amp;IF(ДАННЫЕ!BX257&gt;0,1,0)&amp;"GD"&amp;B257&amp;"VV"&amp;IF(E257&gt;=5,IF(E257&lt;18,1,0),0)</f>
        <v>VN10CD10AR0GD0VV0</v>
      </c>
      <c r="M257" s="28" t="str">
        <f>ДАННЫЕ!$I257&amp;"b"&amp;ДАННЫЕ!$BI257&amp;"r"&amp;ДАННЫЕ!$BJ257&amp;"CD"&amp;IF(ДАННЫЕ!BF257&gt;0,IF(ДАННЫЕ!BF257&lt;200,1,IF(ДАННЫЕ!BF257&lt;350,2,3)),0)&amp;"h"&amp;IF(ДАННЫЕ!$BK257+ДАННЫЕ!$BL257+ДАННЫЕ!$BM257&gt;0,1,0)&amp;"x"&amp;ДАННЫЕ!$BK257&amp;"y"&amp;ДАННЫЕ!$BL257&amp;"z"&amp;ДАННЫЕ!$BM257&amp;"c"&amp;IF(ДАННЫЕ!$BK257+ДАННЫЕ!$BL257+ДАННЫЕ!$BM257=3,1,0)&amp;"a"&amp;IF(ДАННЫЕ!$BQ257+ДАННЫЕ!$BR257&gt;0,1,0)&amp;"d"&amp;ДАННЫЕ!$BQ257&amp;"v"&amp;ДАННЫЕ!$BR257&amp;"p"&amp;ДАННЫЕ!$BS257&amp;"n"&amp;ДАННЫЕ!$BU257&amp;"t"&amp;ДАННЫЕ!$BV257&amp;"o"&amp;ДАННЫЕ!$BT257&amp;"l"&amp;IF(ДАННЫЕ!$BN257&gt;0,1,0)&amp;ДАННЫЕ!$BN257&amp;"g"&amp;ДАННЫЕ!$BO257&amp;"s"&amp;ДАННЫЕ!$BP257&amp;"DZ"&amp;IF(ДАННЫЕ!B257-ДАННЫЕ!G257 &lt; 60,IF(ДАННЫЕ!B257-ДАННЫЕ!G257 &gt;= 0,1,0),0)&amp;"u"&amp;IF(ДАННЫЕ!$CJ257&gt;0,1,0)</f>
        <v>brCD0h0xyzc0a0dvpntol0gsDZ1u0</v>
      </c>
      <c r="N257" s="28" t="str">
        <f ca="1">ДАННЫЕ!$F257&amp;ДАННЫЕ!$I257&amp;"g"&amp;B257&amp;"cf"&amp;D257&amp;"a"&amp;IF(ДАННЫЕ!$BX257&gt;0,1,0)&amp;IF(ДАННЫЕ!$BF257&gt;500,1,IF(ДАННЫЕ!$BF257&gt;350,2,IF(ДАННЫЕ!$BF257&gt;=200,3,IF(ДАННЫЕ!$BF257&gt;=100,4,IF(ДАННЫЕ!$BF257&gt;=50,5,IF(ДАННЫЕ!$BF257&lt;50,6,0))))))&amp;"AR"&amp;IF(DATEDIF(ДАННЫЕ!$BX257,ДАННЫЕ!$F$1,"y")&gt;1,1,0)&amp;"VG"&amp;IF(ДАННЫЕ!$BH257="0",1,0)&amp;"o"&amp;IF(T257+ДАННЫЕ!$AF257+ДАННЫЕ!$AG257+ДАННЫЕ!$AH257+ДАННЫЕ!$AI257+ДАННЫЕ!$AJ257+ДАННЫЕ!$AP257+ДАННЫЕ!$AQ257+ДАННЫЕ!$AR257+ДАННЫЕ!$AU257+ДАННЫЕ!$AW257+ДАННЫЕ!$AS257+ДАННЫЕ!$AT257&gt;0,1,0)&amp;"x"&amp;ДАННЫЕ!$AG257&amp;"p"&amp;IF(ДАННЫЕ!$BY257&gt;0,1,0)&amp;"v"&amp;IF(ДАННЫЕ!$BZ257&gt;0,1,0)&amp;"n"&amp;ДАННЫЕ!$CA257&amp;"t"&amp;ДАННЫЕ!$AY257&amp;"k"&amp;ДАННЫЕ!$CB257&amp;"q"&amp;ДАННЫЕ!$CC257&amp;"w"&amp;ДАННЫЕ!$CD257&amp;"e"&amp;ДАННЫЕ!$CE257&amp;"m"&amp;ДАННЫЕ!$CF257&amp;"c"&amp;ДАННЫЕ!$CG257&amp;"z"&amp;ДАННЫЕ!$CH257&amp;"d"&amp;IF(H257=4,1,0)&amp;"s"&amp;IF(ДАННЫЕ!$J257=1,0,1)&amp;"u"&amp;IF(ДАННЫЕ!$CJ257&gt;0,1,0)</f>
        <v>g0cf0a06AR1VG0o0xp0v0ntkqwemczd0s1u0</v>
      </c>
      <c r="O257" s="28" t="str">
        <f>ДАННЫЕ!$I257&amp;"g"&amp;B257&amp;A257&amp;"f"&amp;P257&amp;"c"&amp;IF(ДАННЫЕ!$U257&gt;0,1,0)&amp;"s"&amp;IF(ДАННЫЕ!$Q257&gt;0,IF(YEAR(ДАННЫЕ!$F$1)=YEAR(ДАННЫЕ!$Q257),IF(MONTH(ДАННЫЕ!$F$1)=MONTH(ДАННЫЕ!$Q257),111,11),1),0)&amp;"i"&amp;IF(ДАННЫЕ!$R257+ДАННЫЕ!$S257+ДАННЫЕ!$T257=0,0,1)&amp;"h"&amp;IF(ДАННЫЕ!$P257&gt;0,1,0)&amp;"p"&amp;IF(ДАННЫЕ!$CI257&gt;0,IF(YEAR(ДАННЫЕ!$F$1)=YEAR(ДАННЫЕ!$CI257),IF(MONTH(ДАННЫЕ!$F$1)=MONTH(ДАННЫЕ!$CI257),111,11),1),0)&amp;"d"&amp;IF(ДАННЫЕ!$CJ257&gt;0,IF(YEAR(ДАННЫЕ!$F$1)=YEAR(ДАННЫЕ!$CJ257),IF(MONTH(ДАННЫЕ!$F$1)=MONTH(ДАННЫЕ!$CJ257),111,11),1),0)&amp;"o"&amp;IF(ДАННЫЕ!$CK257&gt;0,IF(MONTH(ДАННЫЕ!$F$1)=MONTH(ДАННЫЕ!$CK257),111,11),0)&amp;"v"&amp;IF(ДАННЫЕ!$BE257&gt;0,IF(MONTH(ДАННЫЕ!$F$1)=MONTH(ДАННЫЕ!$BE257),111,11),0)</f>
        <v>g00f0c0s0i0h0p0d0o0v0</v>
      </c>
      <c r="P257" s="15">
        <f t="shared" si="11"/>
        <v>0</v>
      </c>
      <c r="Q257" s="15">
        <f>IF(ДАННЫЕ!$F$1&gt;ДАННЫЕ!$N257,IF(YEAR(ДАННЫЕ!$F$1)=YEAR(ДАННЫЕ!M257),1,0),0)</f>
        <v>0</v>
      </c>
      <c r="R257" s="15">
        <f>IF(ДАННЫЕ!$F$1&gt;ДАННЫЕ!$N257,IF(YEAR(ДАННЫЕ!$F$1)=YEAR(ДАННЫЕ!N257),1,0),0)</f>
        <v>0</v>
      </c>
      <c r="S257" s="15">
        <f>IF(ДАННЫЕ!$AA257="2А",1,IF(ДАННЫЕ!$AA257="2Б",2,IF(ДАННЫЕ!$AA257="2В",3,IF(ДАННЫЕ!$AA257=3,4,IF(ДАННЫЕ!$AA257="4А",5,IF(ДАННЫЕ!$AA257="4Б",6,IF(ДАННЫЕ!$AA257="4В",7,IF(ДАННЫЕ!$AA257=5,8,0))))))))</f>
        <v>0</v>
      </c>
      <c r="T257" s="15">
        <f>IF(OR(ДАННЫЕ!$AC257=2,ДАННЫЕ!$AD257=2,ДАННЫЕ!$AE257=2),2,IF(OR(ДАННЫЕ!$AC257=1,ДАННЫЕ!$AD257=1,ДАННЫЕ!$AE257=1),1,0))</f>
        <v>0</v>
      </c>
    </row>
    <row r="258" spans="1:20" ht="15" customHeight="1" x14ac:dyDescent="0.2">
      <c r="A258" s="78">
        <f>IF(B258&gt;0,IF(MONTH(ДАННЫЕ!$F$1)=MONTH(ДАННЫЕ!$B258),1,0),0)</f>
        <v>0</v>
      </c>
      <c r="B258" s="14">
        <f>IF(ДАННЫЕ!$B258&gt;0,IF(YEAR(ДАННЫЕ!$F$1)=YEAR(ДАННЫЕ!$B258),1,0),0)</f>
        <v>0</v>
      </c>
      <c r="C258" s="14">
        <f>IF(ДАННЫЕ!$CM258&gt;0,IF(YEAR(ДАННЫЕ!$F$1)=YEAR(ДАННЫЕ!$CM258),1,0),0)</f>
        <v>0</v>
      </c>
      <c r="D258" s="14">
        <f>IF(ДАННЫЕ!$CJ258&gt;0,IF(ДАННЫЕ!$CL258&gt;ДАННЫЕ!$F$1,1,IF(ДАННЫЕ!$CL258&gt;0,0,1)),0)</f>
        <v>0</v>
      </c>
      <c r="E258" s="43" t="str">
        <f ca="1">IF(ДАННЫЕ!$F$1&gt;0,IF(ДАННЫЕ!$G258&gt;0,DATEDIF(ДАННЫЕ!$G258,ДАННЫЕ!$F$1,"y"),""),IF(ДАННЫЕ!$G258&gt;0,DATEDIF(ДАННЫЕ!$G258,TODAY(),"y"),""))</f>
        <v/>
      </c>
      <c r="F258" s="43" t="str">
        <f xml:space="preserve"> IF(ДАННЫЕ!$F258="М",IF(E258&gt;=18,IF(E258&lt;60,1,""),""),"")&amp;IF(ДАННЫЕ!$F258="Ж",IF(E258&gt;=18,IF(E258&lt;55,1,""),""),"")</f>
        <v/>
      </c>
      <c r="G258" s="43" t="str">
        <f xml:space="preserve"> IF(ДАННЫЕ!$F258="М",IF(E258&gt;=60,2,""),"")&amp;IF(ДАННЫЕ!$F258="Ж",IF(E258&gt;=55,2,""),"")</f>
        <v/>
      </c>
      <c r="H258" s="43" t="str">
        <f t="shared" ca="1" si="9"/>
        <v/>
      </c>
      <c r="I258" s="43" t="str">
        <f t="shared" ca="1" si="10"/>
        <v>03</v>
      </c>
      <c r="J258" s="28" t="str">
        <f ca="1">ДАННЫЕ!$F258&amp;H258&amp;I258&amp;ДАННЫЕ!$I258&amp;"m"&amp;IF(ДАННЫЕ!$I258&gt;0,IF(ДАННЫЕ!$J258&gt;0,0,1),"")&amp;"f"&amp;IF(ДАННЫЕ!$R258&gt;0,IF(YEAR(ДАННЫЕ!$F$1)=YEAR(ДАННЫЕ!$R258),1,0),0)&amp;"z"&amp;ДАННЫЕ!$R258&amp;"p"&amp;ДАННЫЕ!$S258&amp;"i"&amp;ДАННЫЕ!$T258&amp;"h"&amp;ДАННЫЕ!$K258&amp;"be"&amp;ДАННЫЕ!$BI258&amp;"CD"&amp;IF(ДАННЫЕ!BF258&gt;500,4,IF(ДАННЫЕ!BF258&gt;350,3,IF(ДАННЫЕ!BF258&gt;200,2,IF(ДАННЫЕ!BF258&gt;0,1,0))))&amp;"g"&amp;B258&amp;"d"&amp;H258&amp;"l"&amp;ДАННЫЕ!AT258&amp;"a"&amp;ДАННЫЕ!$V258&amp;"v"&amp;R258&amp;"k"&amp;ДАННЫЕ!$U258&amp;"s"&amp;ДАННЫЕ!$Y258&amp;"t"&amp;ДАННЫЕ!$X258&amp;"b"&amp;IF(ДАННЫЕ!$Q258&gt;1,1,0)&amp;"PP"&amp;ДАННЫЕ!Z258&amp;"c"&amp;S258&amp;"x"&amp;IF(ДАННЫЕ!$BY258&gt;0,IF(YEAR(ДАННЫЕ!$F$1)=YEAR(ДАННЫЕ!$BY258),1,0),0)&amp;"n"&amp;IF(ДАННЫЕ!$BZ258&gt;0,IF(YEAR(ДАННЫЕ!$F$1)=YEAR(ДАННЫЕ!$BZ258),1,0),0)&amp;"u"&amp;D258&amp;"z"&amp;IF(ДАННЫЕ!$CL258&gt;0,IF(YEAR(ДАННЫЕ!$F$1)&gt;YEAR(ДАННЫЕ!$CL258),11,12),0)</f>
        <v>03mf0zpihbeCD0g0dlav0kstb0PPc0x0n0u0z0</v>
      </c>
      <c r="K258" s="28" t="str">
        <f ca="1">ДАННЫЕ!$I258&amp;"x"&amp;B258&amp;"w"&amp;IF(T258+ДАННЫЕ!AD258+ДАННЫЕ!AE258+ДАННЫЕ!AF258+ДАННЫЕ!AG258+ДАННЫЕ!AH258+ДАННЫЕ!$AL258+ДАННЫЕ!AI258+ДАННЫЕ!AJ258+ДАННЫЕ!AK258+ДАННЫЕ!AP258+ДАННЫЕ!AQ258+ДАННЫЕ!AR258+ДАННЫЕ!$AM258+ДАННЫЕ!$AN258+ДАННЫЕ!AS258+ДАННЫЕ!AT258&gt;0,1,0)&amp;IF(OR(T258=2,ДАННЫЕ!AD258=2,ДАННЫЕ!AE258=2,ДАННЫЕ!AF258=2,ДАННЫЕ!AG258=2,ДАННЫЕ!AH258=2,ДАННЫЕ!$AL258=2,ДАННЫЕ!AI258=2,ДАННЫЕ!AJ258=2,ДАННЫЕ!AK258=2,ДАННЫЕ!AP258=2,ДАННЫЕ!AQ258=2,ДАННЫЕ!AR258=2,ДАННЫЕ!$AM258=2,ДАННЫЕ!$AN258=2,ДАННЫЕ!AS258=2,ДАННЫЕ!AT258=2),2,0)&amp;"t"&amp;IF(T258&gt;0,"1"&amp;T258,"00")&amp;"f"&amp;IF(ДАННЫЕ!$AC258,"1"&amp;ДАННЫЕ!$AC258,"00")&amp;"b"&amp;IF(ДАННЫЕ!$AD258,"1"&amp;ДАННЫЕ!$AD258,"00")&amp;"g"&amp;IF(ДАННЫЕ!$AF258,"1"&amp;ДАННЫЕ!$AF258,"00")&amp;"c"&amp;IF(ДАННЫЕ!$AG258,"1"&amp;ДАННЫЕ!$AG258,"00")&amp;"i"&amp;IF(ДАННЫЕ!$AH258,"1"&amp;ДАННЫЕ!$AH258,"00")&amp;"r"&amp;IF(ДАННЫЕ!$AL258,"1"&amp;ДАННЫЕ!$AL258,"00")&amp;"m"&amp;IF(ДАННЫЕ!$AI258,"1"&amp;ДАННЫЕ!$AI258,"00")&amp;"hS"&amp;IF(ДАННЫЕ!$AJ258,"1"&amp;ДАННЫЕ!$AJ258,"00")&amp;"hZ"&amp;IF(ДАННЫЕ!$AK258,"1"&amp;ДАННЫЕ!$AK258,"00")&amp;"p"&amp;IF(ДАННЫЕ!$AP258,"1"&amp;ДАННЫЕ!$AP258,"00")&amp;"k"&amp;IF(ДАННЫЕ!$AQ258,"1"&amp;ДАННЫЕ!$AQ258,"00")&amp;"z"&amp;IF(ДАННЫЕ!$AR258,"1"&amp;ДАННЫЕ!$AR258,"00")&amp;"j"&amp;IF(ДАННЫЕ!$AM258,"1"&amp;ДАННЫЕ!$AM258,"00")&amp;"n"&amp;IF(ДАННЫЕ!$AN258,"1"&amp;ДАННЫЕ!$AN258,"00")&amp;"E"&amp;ДАННЫЕ!BI258&amp;"L"&amp;ДАННЫЕ!AO258&amp;"h"&amp;IF(ДАННЫЕ!$AU258&gt;0,1,0)&amp;"v"&amp;IF(ДАННЫЕ!$AW258&gt;0,1,0)&amp;"a"&amp;IF(ДАННЫЕ!$AS258,"1"&amp;ДАННЫЕ!$AS258,"00")&amp;"s"&amp;IF(ДАННЫЕ!$AT258,"1"&amp;ДАННЫЕ!$AT258,"00")&amp;"u"&amp;IF(ДАННЫЕ!$CJ258&gt;0,1,0)&amp;"y"&amp;B258&amp;"d"&amp;H258&amp;"e"&amp;F258&amp;G258</f>
        <v>x0w00t00f00b00g00c00i00r00m00hS00hZ00p00k00z00j00n00ELh0v0a00s00u0y0de</v>
      </c>
      <c r="L258" s="28" t="str">
        <f ca="1">ДАННЫЕ!$I258&amp;"VN"&amp;IF(ДАННЫЕ!AW258&gt;0,11,10)&amp;"CD"&amp;IF(ДАННЫЕ!BF258&gt;500,16,IF(ДАННЫЕ!BF258&gt;350,15,IF(ДАННЫЕ!BF258&gt;=200,14,IF(ДАННЫЕ!BF258&gt;=100,13,IF(ДАННЫЕ!BF258&gt;=50,12,IF(ДАННЫЕ!BF258&gt;0,11,10))))))&amp;"AR"&amp;IF(ДАННЫЕ!BX258&gt;0,1,0)&amp;"GD"&amp;B258&amp;"VV"&amp;IF(E258&gt;=5,IF(E258&lt;18,1,0),0)</f>
        <v>VN10CD10AR0GD0VV0</v>
      </c>
      <c r="M258" s="28" t="str">
        <f>ДАННЫЕ!$I258&amp;"b"&amp;ДАННЫЕ!$BI258&amp;"r"&amp;ДАННЫЕ!$BJ258&amp;"CD"&amp;IF(ДАННЫЕ!BF258&gt;0,IF(ДАННЫЕ!BF258&lt;200,1,IF(ДАННЫЕ!BF258&lt;350,2,3)),0)&amp;"h"&amp;IF(ДАННЫЕ!$BK258+ДАННЫЕ!$BL258+ДАННЫЕ!$BM258&gt;0,1,0)&amp;"x"&amp;ДАННЫЕ!$BK258&amp;"y"&amp;ДАННЫЕ!$BL258&amp;"z"&amp;ДАННЫЕ!$BM258&amp;"c"&amp;IF(ДАННЫЕ!$BK258+ДАННЫЕ!$BL258+ДАННЫЕ!$BM258=3,1,0)&amp;"a"&amp;IF(ДАННЫЕ!$BQ258+ДАННЫЕ!$BR258&gt;0,1,0)&amp;"d"&amp;ДАННЫЕ!$BQ258&amp;"v"&amp;ДАННЫЕ!$BR258&amp;"p"&amp;ДАННЫЕ!$BS258&amp;"n"&amp;ДАННЫЕ!$BU258&amp;"t"&amp;ДАННЫЕ!$BV258&amp;"o"&amp;ДАННЫЕ!$BT258&amp;"l"&amp;IF(ДАННЫЕ!$BN258&gt;0,1,0)&amp;ДАННЫЕ!$BN258&amp;"g"&amp;ДАННЫЕ!$BO258&amp;"s"&amp;ДАННЫЕ!$BP258&amp;"DZ"&amp;IF(ДАННЫЕ!B258-ДАННЫЕ!G258 &lt; 60,IF(ДАННЫЕ!B258-ДАННЫЕ!G258 &gt;= 0,1,0),0)&amp;"u"&amp;IF(ДАННЫЕ!$CJ258&gt;0,1,0)</f>
        <v>brCD0h0xyzc0a0dvpntol0gsDZ1u0</v>
      </c>
      <c r="N258" s="28" t="str">
        <f ca="1">ДАННЫЕ!$F258&amp;ДАННЫЕ!$I258&amp;"g"&amp;B258&amp;"cf"&amp;D258&amp;"a"&amp;IF(ДАННЫЕ!$BX258&gt;0,1,0)&amp;IF(ДАННЫЕ!$BF258&gt;500,1,IF(ДАННЫЕ!$BF258&gt;350,2,IF(ДАННЫЕ!$BF258&gt;=200,3,IF(ДАННЫЕ!$BF258&gt;=100,4,IF(ДАННЫЕ!$BF258&gt;=50,5,IF(ДАННЫЕ!$BF258&lt;50,6,0))))))&amp;"AR"&amp;IF(DATEDIF(ДАННЫЕ!$BX258,ДАННЫЕ!$F$1,"y")&gt;1,1,0)&amp;"VG"&amp;IF(ДАННЫЕ!$BH258="0",1,0)&amp;"o"&amp;IF(T258+ДАННЫЕ!$AF258+ДАННЫЕ!$AG258+ДАННЫЕ!$AH258+ДАННЫЕ!$AI258+ДАННЫЕ!$AJ258+ДАННЫЕ!$AP258+ДАННЫЕ!$AQ258+ДАННЫЕ!$AR258+ДАННЫЕ!$AU258+ДАННЫЕ!$AW258+ДАННЫЕ!$AS258+ДАННЫЕ!$AT258&gt;0,1,0)&amp;"x"&amp;ДАННЫЕ!$AG258&amp;"p"&amp;IF(ДАННЫЕ!$BY258&gt;0,1,0)&amp;"v"&amp;IF(ДАННЫЕ!$BZ258&gt;0,1,0)&amp;"n"&amp;ДАННЫЕ!$CA258&amp;"t"&amp;ДАННЫЕ!$AY258&amp;"k"&amp;ДАННЫЕ!$CB258&amp;"q"&amp;ДАННЫЕ!$CC258&amp;"w"&amp;ДАННЫЕ!$CD258&amp;"e"&amp;ДАННЫЕ!$CE258&amp;"m"&amp;ДАННЫЕ!$CF258&amp;"c"&amp;ДАННЫЕ!$CG258&amp;"z"&amp;ДАННЫЕ!$CH258&amp;"d"&amp;IF(H258=4,1,0)&amp;"s"&amp;IF(ДАННЫЕ!$J258=1,0,1)&amp;"u"&amp;IF(ДАННЫЕ!$CJ258&gt;0,1,0)</f>
        <v>g0cf0a06AR1VG0o0xp0v0ntkqwemczd0s1u0</v>
      </c>
      <c r="O258" s="28" t="str">
        <f>ДАННЫЕ!$I258&amp;"g"&amp;B258&amp;A258&amp;"f"&amp;P258&amp;"c"&amp;IF(ДАННЫЕ!$U258&gt;0,1,0)&amp;"s"&amp;IF(ДАННЫЕ!$Q258&gt;0,IF(YEAR(ДАННЫЕ!$F$1)=YEAR(ДАННЫЕ!$Q258),IF(MONTH(ДАННЫЕ!$F$1)=MONTH(ДАННЫЕ!$Q258),111,11),1),0)&amp;"i"&amp;IF(ДАННЫЕ!$R258+ДАННЫЕ!$S258+ДАННЫЕ!$T258=0,0,1)&amp;"h"&amp;IF(ДАННЫЕ!$P258&gt;0,1,0)&amp;"p"&amp;IF(ДАННЫЕ!$CI258&gt;0,IF(YEAR(ДАННЫЕ!$F$1)=YEAR(ДАННЫЕ!$CI258),IF(MONTH(ДАННЫЕ!$F$1)=MONTH(ДАННЫЕ!$CI258),111,11),1),0)&amp;"d"&amp;IF(ДАННЫЕ!$CJ258&gt;0,IF(YEAR(ДАННЫЕ!$F$1)=YEAR(ДАННЫЕ!$CJ258),IF(MONTH(ДАННЫЕ!$F$1)=MONTH(ДАННЫЕ!$CJ258),111,11),1),0)&amp;"o"&amp;IF(ДАННЫЕ!$CK258&gt;0,IF(MONTH(ДАННЫЕ!$F$1)=MONTH(ДАННЫЕ!$CK258),111,11),0)&amp;"v"&amp;IF(ДАННЫЕ!$BE258&gt;0,IF(MONTH(ДАННЫЕ!$F$1)=MONTH(ДАННЫЕ!$BE258),111,11),0)</f>
        <v>g00f0c0s0i0h0p0d0o0v0</v>
      </c>
      <c r="P258" s="15">
        <f t="shared" si="11"/>
        <v>0</v>
      </c>
      <c r="Q258" s="15">
        <f>IF(ДАННЫЕ!$F$1&gt;ДАННЫЕ!$N258,IF(YEAR(ДАННЫЕ!$F$1)=YEAR(ДАННЫЕ!M258),1,0),0)</f>
        <v>0</v>
      </c>
      <c r="R258" s="15">
        <f>IF(ДАННЫЕ!$F$1&gt;ДАННЫЕ!$N258,IF(YEAR(ДАННЫЕ!$F$1)=YEAR(ДАННЫЕ!N258),1,0),0)</f>
        <v>0</v>
      </c>
      <c r="S258" s="15">
        <f>IF(ДАННЫЕ!$AA258="2А",1,IF(ДАННЫЕ!$AA258="2Б",2,IF(ДАННЫЕ!$AA258="2В",3,IF(ДАННЫЕ!$AA258=3,4,IF(ДАННЫЕ!$AA258="4А",5,IF(ДАННЫЕ!$AA258="4Б",6,IF(ДАННЫЕ!$AA258="4В",7,IF(ДАННЫЕ!$AA258=5,8,0))))))))</f>
        <v>0</v>
      </c>
      <c r="T258" s="15">
        <f>IF(OR(ДАННЫЕ!$AC258=2,ДАННЫЕ!$AD258=2,ДАННЫЕ!$AE258=2),2,IF(OR(ДАННЫЕ!$AC258=1,ДАННЫЕ!$AD258=1,ДАННЫЕ!$AE258=1),1,0))</f>
        <v>0</v>
      </c>
    </row>
    <row r="259" spans="1:20" ht="15" customHeight="1" x14ac:dyDescent="0.2">
      <c r="A259" s="78">
        <f>IF(B259&gt;0,IF(MONTH(ДАННЫЕ!$F$1)=MONTH(ДАННЫЕ!$B259),1,0),0)</f>
        <v>0</v>
      </c>
      <c r="B259" s="14">
        <f>IF(ДАННЫЕ!$B259&gt;0,IF(YEAR(ДАННЫЕ!$F$1)=YEAR(ДАННЫЕ!$B259),1,0),0)</f>
        <v>0</v>
      </c>
      <c r="C259" s="14">
        <f>IF(ДАННЫЕ!$CM259&gt;0,IF(YEAR(ДАННЫЕ!$F$1)=YEAR(ДАННЫЕ!$CM259),1,0),0)</f>
        <v>0</v>
      </c>
      <c r="D259" s="14">
        <f>IF(ДАННЫЕ!$CJ259&gt;0,IF(ДАННЫЕ!$CL259&gt;ДАННЫЕ!$F$1,1,IF(ДАННЫЕ!$CL259&gt;0,0,1)),0)</f>
        <v>0</v>
      </c>
      <c r="E259" s="43" t="str">
        <f ca="1">IF(ДАННЫЕ!$F$1&gt;0,IF(ДАННЫЕ!$G259&gt;0,DATEDIF(ДАННЫЕ!$G259,ДАННЫЕ!$F$1,"y"),""),IF(ДАННЫЕ!$G259&gt;0,DATEDIF(ДАННЫЕ!$G259,TODAY(),"y"),""))</f>
        <v/>
      </c>
      <c r="F259" s="43" t="str">
        <f xml:space="preserve"> IF(ДАННЫЕ!$F259="М",IF(E259&gt;=18,IF(E259&lt;60,1,""),""),"")&amp;IF(ДАННЫЕ!$F259="Ж",IF(E259&gt;=18,IF(E259&lt;55,1,""),""),"")</f>
        <v/>
      </c>
      <c r="G259" s="43" t="str">
        <f xml:space="preserve"> IF(ДАННЫЕ!$F259="М",IF(E259&gt;=60,2,""),"")&amp;IF(ДАННЫЕ!$F259="Ж",IF(E259&gt;=55,2,""),"")</f>
        <v/>
      </c>
      <c r="H259" s="43" t="str">
        <f t="shared" ca="1" si="9"/>
        <v/>
      </c>
      <c r="I259" s="43" t="str">
        <f t="shared" ca="1" si="10"/>
        <v>03</v>
      </c>
      <c r="J259" s="28" t="str">
        <f ca="1">ДАННЫЕ!$F259&amp;H259&amp;I259&amp;ДАННЫЕ!$I259&amp;"m"&amp;IF(ДАННЫЕ!$I259&gt;0,IF(ДАННЫЕ!$J259&gt;0,0,1),"")&amp;"f"&amp;IF(ДАННЫЕ!$R259&gt;0,IF(YEAR(ДАННЫЕ!$F$1)=YEAR(ДАННЫЕ!$R259),1,0),0)&amp;"z"&amp;ДАННЫЕ!$R259&amp;"p"&amp;ДАННЫЕ!$S259&amp;"i"&amp;ДАННЫЕ!$T259&amp;"h"&amp;ДАННЫЕ!$K259&amp;"be"&amp;ДАННЫЕ!$BI259&amp;"CD"&amp;IF(ДАННЫЕ!BF259&gt;500,4,IF(ДАННЫЕ!BF259&gt;350,3,IF(ДАННЫЕ!BF259&gt;200,2,IF(ДАННЫЕ!BF259&gt;0,1,0))))&amp;"g"&amp;B259&amp;"d"&amp;H259&amp;"l"&amp;ДАННЫЕ!AT259&amp;"a"&amp;ДАННЫЕ!$V259&amp;"v"&amp;R259&amp;"k"&amp;ДАННЫЕ!$U259&amp;"s"&amp;ДАННЫЕ!$Y259&amp;"t"&amp;ДАННЫЕ!$X259&amp;"b"&amp;IF(ДАННЫЕ!$Q259&gt;1,1,0)&amp;"PP"&amp;ДАННЫЕ!Z259&amp;"c"&amp;S259&amp;"x"&amp;IF(ДАННЫЕ!$BY259&gt;0,IF(YEAR(ДАННЫЕ!$F$1)=YEAR(ДАННЫЕ!$BY259),1,0),0)&amp;"n"&amp;IF(ДАННЫЕ!$BZ259&gt;0,IF(YEAR(ДАННЫЕ!$F$1)=YEAR(ДАННЫЕ!$BZ259),1,0),0)&amp;"u"&amp;D259&amp;"z"&amp;IF(ДАННЫЕ!$CL259&gt;0,IF(YEAR(ДАННЫЕ!$F$1)&gt;YEAR(ДАННЫЕ!$CL259),11,12),0)</f>
        <v>03mf0zpihbeCD0g0dlav0kstb0PPc0x0n0u0z0</v>
      </c>
      <c r="K259" s="28" t="str">
        <f ca="1">ДАННЫЕ!$I259&amp;"x"&amp;B259&amp;"w"&amp;IF(T259+ДАННЫЕ!AD259+ДАННЫЕ!AE259+ДАННЫЕ!AF259+ДАННЫЕ!AG259+ДАННЫЕ!AH259+ДАННЫЕ!$AL259+ДАННЫЕ!AI259+ДАННЫЕ!AJ259+ДАННЫЕ!AK259+ДАННЫЕ!AP259+ДАННЫЕ!AQ259+ДАННЫЕ!AR259+ДАННЫЕ!$AM259+ДАННЫЕ!$AN259+ДАННЫЕ!AS259+ДАННЫЕ!AT259&gt;0,1,0)&amp;IF(OR(T259=2,ДАННЫЕ!AD259=2,ДАННЫЕ!AE259=2,ДАННЫЕ!AF259=2,ДАННЫЕ!AG259=2,ДАННЫЕ!AH259=2,ДАННЫЕ!$AL259=2,ДАННЫЕ!AI259=2,ДАННЫЕ!AJ259=2,ДАННЫЕ!AK259=2,ДАННЫЕ!AP259=2,ДАННЫЕ!AQ259=2,ДАННЫЕ!AR259=2,ДАННЫЕ!$AM259=2,ДАННЫЕ!$AN259=2,ДАННЫЕ!AS259=2,ДАННЫЕ!AT259=2),2,0)&amp;"t"&amp;IF(T259&gt;0,"1"&amp;T259,"00")&amp;"f"&amp;IF(ДАННЫЕ!$AC259,"1"&amp;ДАННЫЕ!$AC259,"00")&amp;"b"&amp;IF(ДАННЫЕ!$AD259,"1"&amp;ДАННЫЕ!$AD259,"00")&amp;"g"&amp;IF(ДАННЫЕ!$AF259,"1"&amp;ДАННЫЕ!$AF259,"00")&amp;"c"&amp;IF(ДАННЫЕ!$AG259,"1"&amp;ДАННЫЕ!$AG259,"00")&amp;"i"&amp;IF(ДАННЫЕ!$AH259,"1"&amp;ДАННЫЕ!$AH259,"00")&amp;"r"&amp;IF(ДАННЫЕ!$AL259,"1"&amp;ДАННЫЕ!$AL259,"00")&amp;"m"&amp;IF(ДАННЫЕ!$AI259,"1"&amp;ДАННЫЕ!$AI259,"00")&amp;"hS"&amp;IF(ДАННЫЕ!$AJ259,"1"&amp;ДАННЫЕ!$AJ259,"00")&amp;"hZ"&amp;IF(ДАННЫЕ!$AK259,"1"&amp;ДАННЫЕ!$AK259,"00")&amp;"p"&amp;IF(ДАННЫЕ!$AP259,"1"&amp;ДАННЫЕ!$AP259,"00")&amp;"k"&amp;IF(ДАННЫЕ!$AQ259,"1"&amp;ДАННЫЕ!$AQ259,"00")&amp;"z"&amp;IF(ДАННЫЕ!$AR259,"1"&amp;ДАННЫЕ!$AR259,"00")&amp;"j"&amp;IF(ДАННЫЕ!$AM259,"1"&amp;ДАННЫЕ!$AM259,"00")&amp;"n"&amp;IF(ДАННЫЕ!$AN259,"1"&amp;ДАННЫЕ!$AN259,"00")&amp;"E"&amp;ДАННЫЕ!BI259&amp;"L"&amp;ДАННЫЕ!AO259&amp;"h"&amp;IF(ДАННЫЕ!$AU259&gt;0,1,0)&amp;"v"&amp;IF(ДАННЫЕ!$AW259&gt;0,1,0)&amp;"a"&amp;IF(ДАННЫЕ!$AS259,"1"&amp;ДАННЫЕ!$AS259,"00")&amp;"s"&amp;IF(ДАННЫЕ!$AT259,"1"&amp;ДАННЫЕ!$AT259,"00")&amp;"u"&amp;IF(ДАННЫЕ!$CJ259&gt;0,1,0)&amp;"y"&amp;B259&amp;"d"&amp;H259&amp;"e"&amp;F259&amp;G259</f>
        <v>x0w00t00f00b00g00c00i00r00m00hS00hZ00p00k00z00j00n00ELh0v0a00s00u0y0de</v>
      </c>
      <c r="L259" s="28" t="str">
        <f ca="1">ДАННЫЕ!$I259&amp;"VN"&amp;IF(ДАННЫЕ!AW259&gt;0,11,10)&amp;"CD"&amp;IF(ДАННЫЕ!BF259&gt;500,16,IF(ДАННЫЕ!BF259&gt;350,15,IF(ДАННЫЕ!BF259&gt;=200,14,IF(ДАННЫЕ!BF259&gt;=100,13,IF(ДАННЫЕ!BF259&gt;=50,12,IF(ДАННЫЕ!BF259&gt;0,11,10))))))&amp;"AR"&amp;IF(ДАННЫЕ!BX259&gt;0,1,0)&amp;"GD"&amp;B259&amp;"VV"&amp;IF(E259&gt;=5,IF(E259&lt;18,1,0),0)</f>
        <v>VN10CD10AR0GD0VV0</v>
      </c>
      <c r="M259" s="28" t="str">
        <f>ДАННЫЕ!$I259&amp;"b"&amp;ДАННЫЕ!$BI259&amp;"r"&amp;ДАННЫЕ!$BJ259&amp;"CD"&amp;IF(ДАННЫЕ!BF259&gt;0,IF(ДАННЫЕ!BF259&lt;200,1,IF(ДАННЫЕ!BF259&lt;350,2,3)),0)&amp;"h"&amp;IF(ДАННЫЕ!$BK259+ДАННЫЕ!$BL259+ДАННЫЕ!$BM259&gt;0,1,0)&amp;"x"&amp;ДАННЫЕ!$BK259&amp;"y"&amp;ДАННЫЕ!$BL259&amp;"z"&amp;ДАННЫЕ!$BM259&amp;"c"&amp;IF(ДАННЫЕ!$BK259+ДАННЫЕ!$BL259+ДАННЫЕ!$BM259=3,1,0)&amp;"a"&amp;IF(ДАННЫЕ!$BQ259+ДАННЫЕ!$BR259&gt;0,1,0)&amp;"d"&amp;ДАННЫЕ!$BQ259&amp;"v"&amp;ДАННЫЕ!$BR259&amp;"p"&amp;ДАННЫЕ!$BS259&amp;"n"&amp;ДАННЫЕ!$BU259&amp;"t"&amp;ДАННЫЕ!$BV259&amp;"o"&amp;ДАННЫЕ!$BT259&amp;"l"&amp;IF(ДАННЫЕ!$BN259&gt;0,1,0)&amp;ДАННЫЕ!$BN259&amp;"g"&amp;ДАННЫЕ!$BO259&amp;"s"&amp;ДАННЫЕ!$BP259&amp;"DZ"&amp;IF(ДАННЫЕ!B259-ДАННЫЕ!G259 &lt; 60,IF(ДАННЫЕ!B259-ДАННЫЕ!G259 &gt;= 0,1,0),0)&amp;"u"&amp;IF(ДАННЫЕ!$CJ259&gt;0,1,0)</f>
        <v>brCD0h0xyzc0a0dvpntol0gsDZ1u0</v>
      </c>
      <c r="N259" s="28" t="str">
        <f ca="1">ДАННЫЕ!$F259&amp;ДАННЫЕ!$I259&amp;"g"&amp;B259&amp;"cf"&amp;D259&amp;"a"&amp;IF(ДАННЫЕ!$BX259&gt;0,1,0)&amp;IF(ДАННЫЕ!$BF259&gt;500,1,IF(ДАННЫЕ!$BF259&gt;350,2,IF(ДАННЫЕ!$BF259&gt;=200,3,IF(ДАННЫЕ!$BF259&gt;=100,4,IF(ДАННЫЕ!$BF259&gt;=50,5,IF(ДАННЫЕ!$BF259&lt;50,6,0))))))&amp;"AR"&amp;IF(DATEDIF(ДАННЫЕ!$BX259,ДАННЫЕ!$F$1,"y")&gt;1,1,0)&amp;"VG"&amp;IF(ДАННЫЕ!$BH259="0",1,0)&amp;"o"&amp;IF(T259+ДАННЫЕ!$AF259+ДАННЫЕ!$AG259+ДАННЫЕ!$AH259+ДАННЫЕ!$AI259+ДАННЫЕ!$AJ259+ДАННЫЕ!$AP259+ДАННЫЕ!$AQ259+ДАННЫЕ!$AR259+ДАННЫЕ!$AU259+ДАННЫЕ!$AW259+ДАННЫЕ!$AS259+ДАННЫЕ!$AT259&gt;0,1,0)&amp;"x"&amp;ДАННЫЕ!$AG259&amp;"p"&amp;IF(ДАННЫЕ!$BY259&gt;0,1,0)&amp;"v"&amp;IF(ДАННЫЕ!$BZ259&gt;0,1,0)&amp;"n"&amp;ДАННЫЕ!$CA259&amp;"t"&amp;ДАННЫЕ!$AY259&amp;"k"&amp;ДАННЫЕ!$CB259&amp;"q"&amp;ДАННЫЕ!$CC259&amp;"w"&amp;ДАННЫЕ!$CD259&amp;"e"&amp;ДАННЫЕ!$CE259&amp;"m"&amp;ДАННЫЕ!$CF259&amp;"c"&amp;ДАННЫЕ!$CG259&amp;"z"&amp;ДАННЫЕ!$CH259&amp;"d"&amp;IF(H259=4,1,0)&amp;"s"&amp;IF(ДАННЫЕ!$J259=1,0,1)&amp;"u"&amp;IF(ДАННЫЕ!$CJ259&gt;0,1,0)</f>
        <v>g0cf0a06AR1VG0o0xp0v0ntkqwemczd0s1u0</v>
      </c>
      <c r="O259" s="28" t="str">
        <f>ДАННЫЕ!$I259&amp;"g"&amp;B259&amp;A259&amp;"f"&amp;P259&amp;"c"&amp;IF(ДАННЫЕ!$U259&gt;0,1,0)&amp;"s"&amp;IF(ДАННЫЕ!$Q259&gt;0,IF(YEAR(ДАННЫЕ!$F$1)=YEAR(ДАННЫЕ!$Q259),IF(MONTH(ДАННЫЕ!$F$1)=MONTH(ДАННЫЕ!$Q259),111,11),1),0)&amp;"i"&amp;IF(ДАННЫЕ!$R259+ДАННЫЕ!$S259+ДАННЫЕ!$T259=0,0,1)&amp;"h"&amp;IF(ДАННЫЕ!$P259&gt;0,1,0)&amp;"p"&amp;IF(ДАННЫЕ!$CI259&gt;0,IF(YEAR(ДАННЫЕ!$F$1)=YEAR(ДАННЫЕ!$CI259),IF(MONTH(ДАННЫЕ!$F$1)=MONTH(ДАННЫЕ!$CI259),111,11),1),0)&amp;"d"&amp;IF(ДАННЫЕ!$CJ259&gt;0,IF(YEAR(ДАННЫЕ!$F$1)=YEAR(ДАННЫЕ!$CJ259),IF(MONTH(ДАННЫЕ!$F$1)=MONTH(ДАННЫЕ!$CJ259),111,11),1),0)&amp;"o"&amp;IF(ДАННЫЕ!$CK259&gt;0,IF(MONTH(ДАННЫЕ!$F$1)=MONTH(ДАННЫЕ!$CK259),111,11),0)&amp;"v"&amp;IF(ДАННЫЕ!$BE259&gt;0,IF(MONTH(ДАННЫЕ!$F$1)=MONTH(ДАННЫЕ!$BE259),111,11),0)</f>
        <v>g00f0c0s0i0h0p0d0o0v0</v>
      </c>
      <c r="P259" s="15">
        <f t="shared" si="11"/>
        <v>0</v>
      </c>
      <c r="Q259" s="15">
        <f>IF(ДАННЫЕ!$F$1&gt;ДАННЫЕ!$N259,IF(YEAR(ДАННЫЕ!$F$1)=YEAR(ДАННЫЕ!M259),1,0),0)</f>
        <v>0</v>
      </c>
      <c r="R259" s="15">
        <f>IF(ДАННЫЕ!$F$1&gt;ДАННЫЕ!$N259,IF(YEAR(ДАННЫЕ!$F$1)=YEAR(ДАННЫЕ!N259),1,0),0)</f>
        <v>0</v>
      </c>
      <c r="S259" s="15">
        <f>IF(ДАННЫЕ!$AA259="2А",1,IF(ДАННЫЕ!$AA259="2Б",2,IF(ДАННЫЕ!$AA259="2В",3,IF(ДАННЫЕ!$AA259=3,4,IF(ДАННЫЕ!$AA259="4А",5,IF(ДАННЫЕ!$AA259="4Б",6,IF(ДАННЫЕ!$AA259="4В",7,IF(ДАННЫЕ!$AA259=5,8,0))))))))</f>
        <v>0</v>
      </c>
      <c r="T259" s="15">
        <f>IF(OR(ДАННЫЕ!$AC259=2,ДАННЫЕ!$AD259=2,ДАННЫЕ!$AE259=2),2,IF(OR(ДАННЫЕ!$AC259=1,ДАННЫЕ!$AD259=1,ДАННЫЕ!$AE259=1),1,0))</f>
        <v>0</v>
      </c>
    </row>
    <row r="260" spans="1:20" ht="15" customHeight="1" x14ac:dyDescent="0.2">
      <c r="A260" s="78">
        <f>IF(B260&gt;0,IF(MONTH(ДАННЫЕ!$F$1)=MONTH(ДАННЫЕ!$B260),1,0),0)</f>
        <v>0</v>
      </c>
      <c r="B260" s="14">
        <f>IF(ДАННЫЕ!$B260&gt;0,IF(YEAR(ДАННЫЕ!$F$1)=YEAR(ДАННЫЕ!$B260),1,0),0)</f>
        <v>0</v>
      </c>
      <c r="C260" s="14">
        <f>IF(ДАННЫЕ!$CM260&gt;0,IF(YEAR(ДАННЫЕ!$F$1)=YEAR(ДАННЫЕ!$CM260),1,0),0)</f>
        <v>0</v>
      </c>
      <c r="D260" s="14">
        <f>IF(ДАННЫЕ!$CJ260&gt;0,IF(ДАННЫЕ!$CL260&gt;ДАННЫЕ!$F$1,1,IF(ДАННЫЕ!$CL260&gt;0,0,1)),0)</f>
        <v>0</v>
      </c>
      <c r="E260" s="43" t="str">
        <f ca="1">IF(ДАННЫЕ!$F$1&gt;0,IF(ДАННЫЕ!$G260&gt;0,DATEDIF(ДАННЫЕ!$G260,ДАННЫЕ!$F$1,"y"),""),IF(ДАННЫЕ!$G260&gt;0,DATEDIF(ДАННЫЕ!$G260,TODAY(),"y"),""))</f>
        <v/>
      </c>
      <c r="F260" s="43" t="str">
        <f xml:space="preserve"> IF(ДАННЫЕ!$F260="М",IF(E260&gt;=18,IF(E260&lt;60,1,""),""),"")&amp;IF(ДАННЫЕ!$F260="Ж",IF(E260&gt;=18,IF(E260&lt;55,1,""),""),"")</f>
        <v/>
      </c>
      <c r="G260" s="43" t="str">
        <f xml:space="preserve"> IF(ДАННЫЕ!$F260="М",IF(E260&gt;=60,2,""),"")&amp;IF(ДАННЫЕ!$F260="Ж",IF(E260&gt;=55,2,""),"")</f>
        <v/>
      </c>
      <c r="H260" s="43" t="str">
        <f t="shared" ca="1" si="9"/>
        <v/>
      </c>
      <c r="I260" s="43" t="str">
        <f t="shared" ca="1" si="10"/>
        <v>03</v>
      </c>
      <c r="J260" s="28" t="str">
        <f ca="1">ДАННЫЕ!$F260&amp;H260&amp;I260&amp;ДАННЫЕ!$I260&amp;"m"&amp;IF(ДАННЫЕ!$I260&gt;0,IF(ДАННЫЕ!$J260&gt;0,0,1),"")&amp;"f"&amp;IF(ДАННЫЕ!$R260&gt;0,IF(YEAR(ДАННЫЕ!$F$1)=YEAR(ДАННЫЕ!$R260),1,0),0)&amp;"z"&amp;ДАННЫЕ!$R260&amp;"p"&amp;ДАННЫЕ!$S260&amp;"i"&amp;ДАННЫЕ!$T260&amp;"h"&amp;ДАННЫЕ!$K260&amp;"be"&amp;ДАННЫЕ!$BI260&amp;"CD"&amp;IF(ДАННЫЕ!BF260&gt;500,4,IF(ДАННЫЕ!BF260&gt;350,3,IF(ДАННЫЕ!BF260&gt;200,2,IF(ДАННЫЕ!BF260&gt;0,1,0))))&amp;"g"&amp;B260&amp;"d"&amp;H260&amp;"l"&amp;ДАННЫЕ!AT260&amp;"a"&amp;ДАННЫЕ!$V260&amp;"v"&amp;R260&amp;"k"&amp;ДАННЫЕ!$U260&amp;"s"&amp;ДАННЫЕ!$Y260&amp;"t"&amp;ДАННЫЕ!$X260&amp;"b"&amp;IF(ДАННЫЕ!$Q260&gt;1,1,0)&amp;"PP"&amp;ДАННЫЕ!Z260&amp;"c"&amp;S260&amp;"x"&amp;IF(ДАННЫЕ!$BY260&gt;0,IF(YEAR(ДАННЫЕ!$F$1)=YEAR(ДАННЫЕ!$BY260),1,0),0)&amp;"n"&amp;IF(ДАННЫЕ!$BZ260&gt;0,IF(YEAR(ДАННЫЕ!$F$1)=YEAR(ДАННЫЕ!$BZ260),1,0),0)&amp;"u"&amp;D260&amp;"z"&amp;IF(ДАННЫЕ!$CL260&gt;0,IF(YEAR(ДАННЫЕ!$F$1)&gt;YEAR(ДАННЫЕ!$CL260),11,12),0)</f>
        <v>03mf0zpihbeCD0g0dlav0kstb0PPc0x0n0u0z0</v>
      </c>
      <c r="K260" s="28" t="str">
        <f ca="1">ДАННЫЕ!$I260&amp;"x"&amp;B260&amp;"w"&amp;IF(T260+ДАННЫЕ!AD260+ДАННЫЕ!AE260+ДАННЫЕ!AF260+ДАННЫЕ!AG260+ДАННЫЕ!AH260+ДАННЫЕ!$AL260+ДАННЫЕ!AI260+ДАННЫЕ!AJ260+ДАННЫЕ!AK260+ДАННЫЕ!AP260+ДАННЫЕ!AQ260+ДАННЫЕ!AR260+ДАННЫЕ!$AM260+ДАННЫЕ!$AN260+ДАННЫЕ!AS260+ДАННЫЕ!AT260&gt;0,1,0)&amp;IF(OR(T260=2,ДАННЫЕ!AD260=2,ДАННЫЕ!AE260=2,ДАННЫЕ!AF260=2,ДАННЫЕ!AG260=2,ДАННЫЕ!AH260=2,ДАННЫЕ!$AL260=2,ДАННЫЕ!AI260=2,ДАННЫЕ!AJ260=2,ДАННЫЕ!AK260=2,ДАННЫЕ!AP260=2,ДАННЫЕ!AQ260=2,ДАННЫЕ!AR260=2,ДАННЫЕ!$AM260=2,ДАННЫЕ!$AN260=2,ДАННЫЕ!AS260=2,ДАННЫЕ!AT260=2),2,0)&amp;"t"&amp;IF(T260&gt;0,"1"&amp;T260,"00")&amp;"f"&amp;IF(ДАННЫЕ!$AC260,"1"&amp;ДАННЫЕ!$AC260,"00")&amp;"b"&amp;IF(ДАННЫЕ!$AD260,"1"&amp;ДАННЫЕ!$AD260,"00")&amp;"g"&amp;IF(ДАННЫЕ!$AF260,"1"&amp;ДАННЫЕ!$AF260,"00")&amp;"c"&amp;IF(ДАННЫЕ!$AG260,"1"&amp;ДАННЫЕ!$AG260,"00")&amp;"i"&amp;IF(ДАННЫЕ!$AH260,"1"&amp;ДАННЫЕ!$AH260,"00")&amp;"r"&amp;IF(ДАННЫЕ!$AL260,"1"&amp;ДАННЫЕ!$AL260,"00")&amp;"m"&amp;IF(ДАННЫЕ!$AI260,"1"&amp;ДАННЫЕ!$AI260,"00")&amp;"hS"&amp;IF(ДАННЫЕ!$AJ260,"1"&amp;ДАННЫЕ!$AJ260,"00")&amp;"hZ"&amp;IF(ДАННЫЕ!$AK260,"1"&amp;ДАННЫЕ!$AK260,"00")&amp;"p"&amp;IF(ДАННЫЕ!$AP260,"1"&amp;ДАННЫЕ!$AP260,"00")&amp;"k"&amp;IF(ДАННЫЕ!$AQ260,"1"&amp;ДАННЫЕ!$AQ260,"00")&amp;"z"&amp;IF(ДАННЫЕ!$AR260,"1"&amp;ДАННЫЕ!$AR260,"00")&amp;"j"&amp;IF(ДАННЫЕ!$AM260,"1"&amp;ДАННЫЕ!$AM260,"00")&amp;"n"&amp;IF(ДАННЫЕ!$AN260,"1"&amp;ДАННЫЕ!$AN260,"00")&amp;"E"&amp;ДАННЫЕ!BI260&amp;"L"&amp;ДАННЫЕ!AO260&amp;"h"&amp;IF(ДАННЫЕ!$AU260&gt;0,1,0)&amp;"v"&amp;IF(ДАННЫЕ!$AW260&gt;0,1,0)&amp;"a"&amp;IF(ДАННЫЕ!$AS260,"1"&amp;ДАННЫЕ!$AS260,"00")&amp;"s"&amp;IF(ДАННЫЕ!$AT260,"1"&amp;ДАННЫЕ!$AT260,"00")&amp;"u"&amp;IF(ДАННЫЕ!$CJ260&gt;0,1,0)&amp;"y"&amp;B260&amp;"d"&amp;H260&amp;"e"&amp;F260&amp;G260</f>
        <v>x0w00t00f00b00g00c00i00r00m00hS00hZ00p00k00z00j00n00ELh0v0a00s00u0y0de</v>
      </c>
      <c r="L260" s="28" t="str">
        <f ca="1">ДАННЫЕ!$I260&amp;"VN"&amp;IF(ДАННЫЕ!AW260&gt;0,11,10)&amp;"CD"&amp;IF(ДАННЫЕ!BF260&gt;500,16,IF(ДАННЫЕ!BF260&gt;350,15,IF(ДАННЫЕ!BF260&gt;=200,14,IF(ДАННЫЕ!BF260&gt;=100,13,IF(ДАННЫЕ!BF260&gt;=50,12,IF(ДАННЫЕ!BF260&gt;0,11,10))))))&amp;"AR"&amp;IF(ДАННЫЕ!BX260&gt;0,1,0)&amp;"GD"&amp;B260&amp;"VV"&amp;IF(E260&gt;=5,IF(E260&lt;18,1,0),0)</f>
        <v>VN10CD10AR0GD0VV0</v>
      </c>
      <c r="M260" s="28" t="str">
        <f>ДАННЫЕ!$I260&amp;"b"&amp;ДАННЫЕ!$BI260&amp;"r"&amp;ДАННЫЕ!$BJ260&amp;"CD"&amp;IF(ДАННЫЕ!BF260&gt;0,IF(ДАННЫЕ!BF260&lt;200,1,IF(ДАННЫЕ!BF260&lt;350,2,3)),0)&amp;"h"&amp;IF(ДАННЫЕ!$BK260+ДАННЫЕ!$BL260+ДАННЫЕ!$BM260&gt;0,1,0)&amp;"x"&amp;ДАННЫЕ!$BK260&amp;"y"&amp;ДАННЫЕ!$BL260&amp;"z"&amp;ДАННЫЕ!$BM260&amp;"c"&amp;IF(ДАННЫЕ!$BK260+ДАННЫЕ!$BL260+ДАННЫЕ!$BM260=3,1,0)&amp;"a"&amp;IF(ДАННЫЕ!$BQ260+ДАННЫЕ!$BR260&gt;0,1,0)&amp;"d"&amp;ДАННЫЕ!$BQ260&amp;"v"&amp;ДАННЫЕ!$BR260&amp;"p"&amp;ДАННЫЕ!$BS260&amp;"n"&amp;ДАННЫЕ!$BU260&amp;"t"&amp;ДАННЫЕ!$BV260&amp;"o"&amp;ДАННЫЕ!$BT260&amp;"l"&amp;IF(ДАННЫЕ!$BN260&gt;0,1,0)&amp;ДАННЫЕ!$BN260&amp;"g"&amp;ДАННЫЕ!$BO260&amp;"s"&amp;ДАННЫЕ!$BP260&amp;"DZ"&amp;IF(ДАННЫЕ!B260-ДАННЫЕ!G260 &lt; 60,IF(ДАННЫЕ!B260-ДАННЫЕ!G260 &gt;= 0,1,0),0)&amp;"u"&amp;IF(ДАННЫЕ!$CJ260&gt;0,1,0)</f>
        <v>brCD0h0xyzc0a0dvpntol0gsDZ1u0</v>
      </c>
      <c r="N260" s="28" t="str">
        <f ca="1">ДАННЫЕ!$F260&amp;ДАННЫЕ!$I260&amp;"g"&amp;B260&amp;"cf"&amp;D260&amp;"a"&amp;IF(ДАННЫЕ!$BX260&gt;0,1,0)&amp;IF(ДАННЫЕ!$BF260&gt;500,1,IF(ДАННЫЕ!$BF260&gt;350,2,IF(ДАННЫЕ!$BF260&gt;=200,3,IF(ДАННЫЕ!$BF260&gt;=100,4,IF(ДАННЫЕ!$BF260&gt;=50,5,IF(ДАННЫЕ!$BF260&lt;50,6,0))))))&amp;"AR"&amp;IF(DATEDIF(ДАННЫЕ!$BX260,ДАННЫЕ!$F$1,"y")&gt;1,1,0)&amp;"VG"&amp;IF(ДАННЫЕ!$BH260="0",1,0)&amp;"o"&amp;IF(T260+ДАННЫЕ!$AF260+ДАННЫЕ!$AG260+ДАННЫЕ!$AH260+ДАННЫЕ!$AI260+ДАННЫЕ!$AJ260+ДАННЫЕ!$AP260+ДАННЫЕ!$AQ260+ДАННЫЕ!$AR260+ДАННЫЕ!$AU260+ДАННЫЕ!$AW260+ДАННЫЕ!$AS260+ДАННЫЕ!$AT260&gt;0,1,0)&amp;"x"&amp;ДАННЫЕ!$AG260&amp;"p"&amp;IF(ДАННЫЕ!$BY260&gt;0,1,0)&amp;"v"&amp;IF(ДАННЫЕ!$BZ260&gt;0,1,0)&amp;"n"&amp;ДАННЫЕ!$CA260&amp;"t"&amp;ДАННЫЕ!$AY260&amp;"k"&amp;ДАННЫЕ!$CB260&amp;"q"&amp;ДАННЫЕ!$CC260&amp;"w"&amp;ДАННЫЕ!$CD260&amp;"e"&amp;ДАННЫЕ!$CE260&amp;"m"&amp;ДАННЫЕ!$CF260&amp;"c"&amp;ДАННЫЕ!$CG260&amp;"z"&amp;ДАННЫЕ!$CH260&amp;"d"&amp;IF(H260=4,1,0)&amp;"s"&amp;IF(ДАННЫЕ!$J260=1,0,1)&amp;"u"&amp;IF(ДАННЫЕ!$CJ260&gt;0,1,0)</f>
        <v>g0cf0a06AR1VG0o0xp0v0ntkqwemczd0s1u0</v>
      </c>
      <c r="O260" s="28" t="str">
        <f>ДАННЫЕ!$I260&amp;"g"&amp;B260&amp;A260&amp;"f"&amp;P260&amp;"c"&amp;IF(ДАННЫЕ!$U260&gt;0,1,0)&amp;"s"&amp;IF(ДАННЫЕ!$Q260&gt;0,IF(YEAR(ДАННЫЕ!$F$1)=YEAR(ДАННЫЕ!$Q260),IF(MONTH(ДАННЫЕ!$F$1)=MONTH(ДАННЫЕ!$Q260),111,11),1),0)&amp;"i"&amp;IF(ДАННЫЕ!$R260+ДАННЫЕ!$S260+ДАННЫЕ!$T260=0,0,1)&amp;"h"&amp;IF(ДАННЫЕ!$P260&gt;0,1,0)&amp;"p"&amp;IF(ДАННЫЕ!$CI260&gt;0,IF(YEAR(ДАННЫЕ!$F$1)=YEAR(ДАННЫЕ!$CI260),IF(MONTH(ДАННЫЕ!$F$1)=MONTH(ДАННЫЕ!$CI260),111,11),1),0)&amp;"d"&amp;IF(ДАННЫЕ!$CJ260&gt;0,IF(YEAR(ДАННЫЕ!$F$1)=YEAR(ДАННЫЕ!$CJ260),IF(MONTH(ДАННЫЕ!$F$1)=MONTH(ДАННЫЕ!$CJ260),111,11),1),0)&amp;"o"&amp;IF(ДАННЫЕ!$CK260&gt;0,IF(MONTH(ДАННЫЕ!$F$1)=MONTH(ДАННЫЕ!$CK260),111,11),0)&amp;"v"&amp;IF(ДАННЫЕ!$BE260&gt;0,IF(MONTH(ДАННЫЕ!$F$1)=MONTH(ДАННЫЕ!$BE260),111,11),0)</f>
        <v>g00f0c0s0i0h0p0d0o0v0</v>
      </c>
      <c r="P260" s="15">
        <f t="shared" si="11"/>
        <v>0</v>
      </c>
      <c r="Q260" s="15">
        <f>IF(ДАННЫЕ!$F$1&gt;ДАННЫЕ!$N260,IF(YEAR(ДАННЫЕ!$F$1)=YEAR(ДАННЫЕ!M260),1,0),0)</f>
        <v>0</v>
      </c>
      <c r="R260" s="15">
        <f>IF(ДАННЫЕ!$F$1&gt;ДАННЫЕ!$N260,IF(YEAR(ДАННЫЕ!$F$1)=YEAR(ДАННЫЕ!N260),1,0),0)</f>
        <v>0</v>
      </c>
      <c r="S260" s="15">
        <f>IF(ДАННЫЕ!$AA260="2А",1,IF(ДАННЫЕ!$AA260="2Б",2,IF(ДАННЫЕ!$AA260="2В",3,IF(ДАННЫЕ!$AA260=3,4,IF(ДАННЫЕ!$AA260="4А",5,IF(ДАННЫЕ!$AA260="4Б",6,IF(ДАННЫЕ!$AA260="4В",7,IF(ДАННЫЕ!$AA260=5,8,0))))))))</f>
        <v>0</v>
      </c>
      <c r="T260" s="15">
        <f>IF(OR(ДАННЫЕ!$AC260=2,ДАННЫЕ!$AD260=2,ДАННЫЕ!$AE260=2),2,IF(OR(ДАННЫЕ!$AC260=1,ДАННЫЕ!$AD260=1,ДАННЫЕ!$AE260=1),1,0))</f>
        <v>0</v>
      </c>
    </row>
    <row r="261" spans="1:20" ht="15" customHeight="1" x14ac:dyDescent="0.2">
      <c r="A261" s="78">
        <f>IF(B261&gt;0,IF(MONTH(ДАННЫЕ!$F$1)=MONTH(ДАННЫЕ!$B261),1,0),0)</f>
        <v>0</v>
      </c>
      <c r="B261" s="14">
        <f>IF(ДАННЫЕ!$B261&gt;0,IF(YEAR(ДАННЫЕ!$F$1)=YEAR(ДАННЫЕ!$B261),1,0),0)</f>
        <v>0</v>
      </c>
      <c r="C261" s="14">
        <f>IF(ДАННЫЕ!$CM261&gt;0,IF(YEAR(ДАННЫЕ!$F$1)=YEAR(ДАННЫЕ!$CM261),1,0),0)</f>
        <v>0</v>
      </c>
      <c r="D261" s="14">
        <f>IF(ДАННЫЕ!$CJ261&gt;0,IF(ДАННЫЕ!$CL261&gt;ДАННЫЕ!$F$1,1,IF(ДАННЫЕ!$CL261&gt;0,0,1)),0)</f>
        <v>0</v>
      </c>
      <c r="E261" s="43" t="str">
        <f ca="1">IF(ДАННЫЕ!$F$1&gt;0,IF(ДАННЫЕ!$G261&gt;0,DATEDIF(ДАННЫЕ!$G261,ДАННЫЕ!$F$1,"y"),""),IF(ДАННЫЕ!$G261&gt;0,DATEDIF(ДАННЫЕ!$G261,TODAY(),"y"),""))</f>
        <v/>
      </c>
      <c r="F261" s="43" t="str">
        <f xml:space="preserve"> IF(ДАННЫЕ!$F261="М",IF(E261&gt;=18,IF(E261&lt;60,1,""),""),"")&amp;IF(ДАННЫЕ!$F261="Ж",IF(E261&gt;=18,IF(E261&lt;55,1,""),""),"")</f>
        <v/>
      </c>
      <c r="G261" s="43" t="str">
        <f xml:space="preserve"> IF(ДАННЫЕ!$F261="М",IF(E261&gt;=60,2,""),"")&amp;IF(ДАННЫЕ!$F261="Ж",IF(E261&gt;=55,2,""),"")</f>
        <v/>
      </c>
      <c r="H261" s="43" t="str">
        <f t="shared" ca="1" si="9"/>
        <v/>
      </c>
      <c r="I261" s="43" t="str">
        <f t="shared" ca="1" si="10"/>
        <v>03</v>
      </c>
      <c r="J261" s="28" t="str">
        <f ca="1">ДАННЫЕ!$F261&amp;H261&amp;I261&amp;ДАННЫЕ!$I261&amp;"m"&amp;IF(ДАННЫЕ!$I261&gt;0,IF(ДАННЫЕ!$J261&gt;0,0,1),"")&amp;"f"&amp;IF(ДАННЫЕ!$R261&gt;0,IF(YEAR(ДАННЫЕ!$F$1)=YEAR(ДАННЫЕ!$R261),1,0),0)&amp;"z"&amp;ДАННЫЕ!$R261&amp;"p"&amp;ДАННЫЕ!$S261&amp;"i"&amp;ДАННЫЕ!$T261&amp;"h"&amp;ДАННЫЕ!$K261&amp;"be"&amp;ДАННЫЕ!$BI261&amp;"CD"&amp;IF(ДАННЫЕ!BF261&gt;500,4,IF(ДАННЫЕ!BF261&gt;350,3,IF(ДАННЫЕ!BF261&gt;200,2,IF(ДАННЫЕ!BF261&gt;0,1,0))))&amp;"g"&amp;B261&amp;"d"&amp;H261&amp;"l"&amp;ДАННЫЕ!AT261&amp;"a"&amp;ДАННЫЕ!$V261&amp;"v"&amp;R261&amp;"k"&amp;ДАННЫЕ!$U261&amp;"s"&amp;ДАННЫЕ!$Y261&amp;"t"&amp;ДАННЫЕ!$X261&amp;"b"&amp;IF(ДАННЫЕ!$Q261&gt;1,1,0)&amp;"PP"&amp;ДАННЫЕ!Z261&amp;"c"&amp;S261&amp;"x"&amp;IF(ДАННЫЕ!$BY261&gt;0,IF(YEAR(ДАННЫЕ!$F$1)=YEAR(ДАННЫЕ!$BY261),1,0),0)&amp;"n"&amp;IF(ДАННЫЕ!$BZ261&gt;0,IF(YEAR(ДАННЫЕ!$F$1)=YEAR(ДАННЫЕ!$BZ261),1,0),0)&amp;"u"&amp;D261&amp;"z"&amp;IF(ДАННЫЕ!$CL261&gt;0,IF(YEAR(ДАННЫЕ!$F$1)&gt;YEAR(ДАННЫЕ!$CL261),11,12),0)</f>
        <v>03mf0zpihbeCD0g0dlav0kstb0PPc0x0n0u0z0</v>
      </c>
      <c r="K261" s="28" t="str">
        <f ca="1">ДАННЫЕ!$I261&amp;"x"&amp;B261&amp;"w"&amp;IF(T261+ДАННЫЕ!AD261+ДАННЫЕ!AE261+ДАННЫЕ!AF261+ДАННЫЕ!AG261+ДАННЫЕ!AH261+ДАННЫЕ!$AL261+ДАННЫЕ!AI261+ДАННЫЕ!AJ261+ДАННЫЕ!AK261+ДАННЫЕ!AP261+ДАННЫЕ!AQ261+ДАННЫЕ!AR261+ДАННЫЕ!$AM261+ДАННЫЕ!$AN261+ДАННЫЕ!AS261+ДАННЫЕ!AT261&gt;0,1,0)&amp;IF(OR(T261=2,ДАННЫЕ!AD261=2,ДАННЫЕ!AE261=2,ДАННЫЕ!AF261=2,ДАННЫЕ!AG261=2,ДАННЫЕ!AH261=2,ДАННЫЕ!$AL261=2,ДАННЫЕ!AI261=2,ДАННЫЕ!AJ261=2,ДАННЫЕ!AK261=2,ДАННЫЕ!AP261=2,ДАННЫЕ!AQ261=2,ДАННЫЕ!AR261=2,ДАННЫЕ!$AM261=2,ДАННЫЕ!$AN261=2,ДАННЫЕ!AS261=2,ДАННЫЕ!AT261=2),2,0)&amp;"t"&amp;IF(T261&gt;0,"1"&amp;T261,"00")&amp;"f"&amp;IF(ДАННЫЕ!$AC261,"1"&amp;ДАННЫЕ!$AC261,"00")&amp;"b"&amp;IF(ДАННЫЕ!$AD261,"1"&amp;ДАННЫЕ!$AD261,"00")&amp;"g"&amp;IF(ДАННЫЕ!$AF261,"1"&amp;ДАННЫЕ!$AF261,"00")&amp;"c"&amp;IF(ДАННЫЕ!$AG261,"1"&amp;ДАННЫЕ!$AG261,"00")&amp;"i"&amp;IF(ДАННЫЕ!$AH261,"1"&amp;ДАННЫЕ!$AH261,"00")&amp;"r"&amp;IF(ДАННЫЕ!$AL261,"1"&amp;ДАННЫЕ!$AL261,"00")&amp;"m"&amp;IF(ДАННЫЕ!$AI261,"1"&amp;ДАННЫЕ!$AI261,"00")&amp;"hS"&amp;IF(ДАННЫЕ!$AJ261,"1"&amp;ДАННЫЕ!$AJ261,"00")&amp;"hZ"&amp;IF(ДАННЫЕ!$AK261,"1"&amp;ДАННЫЕ!$AK261,"00")&amp;"p"&amp;IF(ДАННЫЕ!$AP261,"1"&amp;ДАННЫЕ!$AP261,"00")&amp;"k"&amp;IF(ДАННЫЕ!$AQ261,"1"&amp;ДАННЫЕ!$AQ261,"00")&amp;"z"&amp;IF(ДАННЫЕ!$AR261,"1"&amp;ДАННЫЕ!$AR261,"00")&amp;"j"&amp;IF(ДАННЫЕ!$AM261,"1"&amp;ДАННЫЕ!$AM261,"00")&amp;"n"&amp;IF(ДАННЫЕ!$AN261,"1"&amp;ДАННЫЕ!$AN261,"00")&amp;"E"&amp;ДАННЫЕ!BI261&amp;"L"&amp;ДАННЫЕ!AO261&amp;"h"&amp;IF(ДАННЫЕ!$AU261&gt;0,1,0)&amp;"v"&amp;IF(ДАННЫЕ!$AW261&gt;0,1,0)&amp;"a"&amp;IF(ДАННЫЕ!$AS261,"1"&amp;ДАННЫЕ!$AS261,"00")&amp;"s"&amp;IF(ДАННЫЕ!$AT261,"1"&amp;ДАННЫЕ!$AT261,"00")&amp;"u"&amp;IF(ДАННЫЕ!$CJ261&gt;0,1,0)&amp;"y"&amp;B261&amp;"d"&amp;H261&amp;"e"&amp;F261&amp;G261</f>
        <v>x0w00t00f00b00g00c00i00r00m00hS00hZ00p00k00z00j00n00ELh0v0a00s00u0y0de</v>
      </c>
      <c r="L261" s="28" t="str">
        <f ca="1">ДАННЫЕ!$I261&amp;"VN"&amp;IF(ДАННЫЕ!AW261&gt;0,11,10)&amp;"CD"&amp;IF(ДАННЫЕ!BF261&gt;500,16,IF(ДАННЫЕ!BF261&gt;350,15,IF(ДАННЫЕ!BF261&gt;=200,14,IF(ДАННЫЕ!BF261&gt;=100,13,IF(ДАННЫЕ!BF261&gt;=50,12,IF(ДАННЫЕ!BF261&gt;0,11,10))))))&amp;"AR"&amp;IF(ДАННЫЕ!BX261&gt;0,1,0)&amp;"GD"&amp;B261&amp;"VV"&amp;IF(E261&gt;=5,IF(E261&lt;18,1,0),0)</f>
        <v>VN10CD10AR0GD0VV0</v>
      </c>
      <c r="M261" s="28" t="str">
        <f>ДАННЫЕ!$I261&amp;"b"&amp;ДАННЫЕ!$BI261&amp;"r"&amp;ДАННЫЕ!$BJ261&amp;"CD"&amp;IF(ДАННЫЕ!BF261&gt;0,IF(ДАННЫЕ!BF261&lt;200,1,IF(ДАННЫЕ!BF261&lt;350,2,3)),0)&amp;"h"&amp;IF(ДАННЫЕ!$BK261+ДАННЫЕ!$BL261+ДАННЫЕ!$BM261&gt;0,1,0)&amp;"x"&amp;ДАННЫЕ!$BK261&amp;"y"&amp;ДАННЫЕ!$BL261&amp;"z"&amp;ДАННЫЕ!$BM261&amp;"c"&amp;IF(ДАННЫЕ!$BK261+ДАННЫЕ!$BL261+ДАННЫЕ!$BM261=3,1,0)&amp;"a"&amp;IF(ДАННЫЕ!$BQ261+ДАННЫЕ!$BR261&gt;0,1,0)&amp;"d"&amp;ДАННЫЕ!$BQ261&amp;"v"&amp;ДАННЫЕ!$BR261&amp;"p"&amp;ДАННЫЕ!$BS261&amp;"n"&amp;ДАННЫЕ!$BU261&amp;"t"&amp;ДАННЫЕ!$BV261&amp;"o"&amp;ДАННЫЕ!$BT261&amp;"l"&amp;IF(ДАННЫЕ!$BN261&gt;0,1,0)&amp;ДАННЫЕ!$BN261&amp;"g"&amp;ДАННЫЕ!$BO261&amp;"s"&amp;ДАННЫЕ!$BP261&amp;"DZ"&amp;IF(ДАННЫЕ!B261-ДАННЫЕ!G261 &lt; 60,IF(ДАННЫЕ!B261-ДАННЫЕ!G261 &gt;= 0,1,0),0)&amp;"u"&amp;IF(ДАННЫЕ!$CJ261&gt;0,1,0)</f>
        <v>brCD0h0xyzc0a0dvpntol0gsDZ1u0</v>
      </c>
      <c r="N261" s="28" t="str">
        <f ca="1">ДАННЫЕ!$F261&amp;ДАННЫЕ!$I261&amp;"g"&amp;B261&amp;"cf"&amp;D261&amp;"a"&amp;IF(ДАННЫЕ!$BX261&gt;0,1,0)&amp;IF(ДАННЫЕ!$BF261&gt;500,1,IF(ДАННЫЕ!$BF261&gt;350,2,IF(ДАННЫЕ!$BF261&gt;=200,3,IF(ДАННЫЕ!$BF261&gt;=100,4,IF(ДАННЫЕ!$BF261&gt;=50,5,IF(ДАННЫЕ!$BF261&lt;50,6,0))))))&amp;"AR"&amp;IF(DATEDIF(ДАННЫЕ!$BX261,ДАННЫЕ!$F$1,"y")&gt;1,1,0)&amp;"VG"&amp;IF(ДАННЫЕ!$BH261="0",1,0)&amp;"o"&amp;IF(T261+ДАННЫЕ!$AF261+ДАННЫЕ!$AG261+ДАННЫЕ!$AH261+ДАННЫЕ!$AI261+ДАННЫЕ!$AJ261+ДАННЫЕ!$AP261+ДАННЫЕ!$AQ261+ДАННЫЕ!$AR261+ДАННЫЕ!$AU261+ДАННЫЕ!$AW261+ДАННЫЕ!$AS261+ДАННЫЕ!$AT261&gt;0,1,0)&amp;"x"&amp;ДАННЫЕ!$AG261&amp;"p"&amp;IF(ДАННЫЕ!$BY261&gt;0,1,0)&amp;"v"&amp;IF(ДАННЫЕ!$BZ261&gt;0,1,0)&amp;"n"&amp;ДАННЫЕ!$CA261&amp;"t"&amp;ДАННЫЕ!$AY261&amp;"k"&amp;ДАННЫЕ!$CB261&amp;"q"&amp;ДАННЫЕ!$CC261&amp;"w"&amp;ДАННЫЕ!$CD261&amp;"e"&amp;ДАННЫЕ!$CE261&amp;"m"&amp;ДАННЫЕ!$CF261&amp;"c"&amp;ДАННЫЕ!$CG261&amp;"z"&amp;ДАННЫЕ!$CH261&amp;"d"&amp;IF(H261=4,1,0)&amp;"s"&amp;IF(ДАННЫЕ!$J261=1,0,1)&amp;"u"&amp;IF(ДАННЫЕ!$CJ261&gt;0,1,0)</f>
        <v>g0cf0a06AR1VG0o0xp0v0ntkqwemczd0s1u0</v>
      </c>
      <c r="O261" s="28" t="str">
        <f>ДАННЫЕ!$I261&amp;"g"&amp;B261&amp;A261&amp;"f"&amp;P261&amp;"c"&amp;IF(ДАННЫЕ!$U261&gt;0,1,0)&amp;"s"&amp;IF(ДАННЫЕ!$Q261&gt;0,IF(YEAR(ДАННЫЕ!$F$1)=YEAR(ДАННЫЕ!$Q261),IF(MONTH(ДАННЫЕ!$F$1)=MONTH(ДАННЫЕ!$Q261),111,11),1),0)&amp;"i"&amp;IF(ДАННЫЕ!$R261+ДАННЫЕ!$S261+ДАННЫЕ!$T261=0,0,1)&amp;"h"&amp;IF(ДАННЫЕ!$P261&gt;0,1,0)&amp;"p"&amp;IF(ДАННЫЕ!$CI261&gt;0,IF(YEAR(ДАННЫЕ!$F$1)=YEAR(ДАННЫЕ!$CI261),IF(MONTH(ДАННЫЕ!$F$1)=MONTH(ДАННЫЕ!$CI261),111,11),1),0)&amp;"d"&amp;IF(ДАННЫЕ!$CJ261&gt;0,IF(YEAR(ДАННЫЕ!$F$1)=YEAR(ДАННЫЕ!$CJ261),IF(MONTH(ДАННЫЕ!$F$1)=MONTH(ДАННЫЕ!$CJ261),111,11),1),0)&amp;"o"&amp;IF(ДАННЫЕ!$CK261&gt;0,IF(MONTH(ДАННЫЕ!$F$1)=MONTH(ДАННЫЕ!$CK261),111,11),0)&amp;"v"&amp;IF(ДАННЫЕ!$BE261&gt;0,IF(MONTH(ДАННЫЕ!$F$1)=MONTH(ДАННЫЕ!$BE261),111,11),0)</f>
        <v>g00f0c0s0i0h0p0d0o0v0</v>
      </c>
      <c r="P261" s="15">
        <f t="shared" si="11"/>
        <v>0</v>
      </c>
      <c r="Q261" s="15">
        <f>IF(ДАННЫЕ!$F$1&gt;ДАННЫЕ!$N261,IF(YEAR(ДАННЫЕ!$F$1)=YEAR(ДАННЫЕ!M261),1,0),0)</f>
        <v>0</v>
      </c>
      <c r="R261" s="15">
        <f>IF(ДАННЫЕ!$F$1&gt;ДАННЫЕ!$N261,IF(YEAR(ДАННЫЕ!$F$1)=YEAR(ДАННЫЕ!N261),1,0),0)</f>
        <v>0</v>
      </c>
      <c r="S261" s="15">
        <f>IF(ДАННЫЕ!$AA261="2А",1,IF(ДАННЫЕ!$AA261="2Б",2,IF(ДАННЫЕ!$AA261="2В",3,IF(ДАННЫЕ!$AA261=3,4,IF(ДАННЫЕ!$AA261="4А",5,IF(ДАННЫЕ!$AA261="4Б",6,IF(ДАННЫЕ!$AA261="4В",7,IF(ДАННЫЕ!$AA261=5,8,0))))))))</f>
        <v>0</v>
      </c>
      <c r="T261" s="15">
        <f>IF(OR(ДАННЫЕ!$AC261=2,ДАННЫЕ!$AD261=2,ДАННЫЕ!$AE261=2),2,IF(OR(ДАННЫЕ!$AC261=1,ДАННЫЕ!$AD261=1,ДАННЫЕ!$AE261=1),1,0))</f>
        <v>0</v>
      </c>
    </row>
    <row r="262" spans="1:20" ht="15" customHeight="1" x14ac:dyDescent="0.2">
      <c r="A262" s="78">
        <f>IF(B262&gt;0,IF(MONTH(ДАННЫЕ!$F$1)=MONTH(ДАННЫЕ!$B262),1,0),0)</f>
        <v>0</v>
      </c>
      <c r="B262" s="14">
        <f>IF(ДАННЫЕ!$B262&gt;0,IF(YEAR(ДАННЫЕ!$F$1)=YEAR(ДАННЫЕ!$B262),1,0),0)</f>
        <v>0</v>
      </c>
      <c r="C262" s="14">
        <f>IF(ДАННЫЕ!$CM262&gt;0,IF(YEAR(ДАННЫЕ!$F$1)=YEAR(ДАННЫЕ!$CM262),1,0),0)</f>
        <v>0</v>
      </c>
      <c r="D262" s="14">
        <f>IF(ДАННЫЕ!$CJ262&gt;0,IF(ДАННЫЕ!$CL262&gt;ДАННЫЕ!$F$1,1,IF(ДАННЫЕ!$CL262&gt;0,0,1)),0)</f>
        <v>0</v>
      </c>
      <c r="E262" s="43" t="str">
        <f ca="1">IF(ДАННЫЕ!$F$1&gt;0,IF(ДАННЫЕ!$G262&gt;0,DATEDIF(ДАННЫЕ!$G262,ДАННЫЕ!$F$1,"y"),""),IF(ДАННЫЕ!$G262&gt;0,DATEDIF(ДАННЫЕ!$G262,TODAY(),"y"),""))</f>
        <v/>
      </c>
      <c r="F262" s="43" t="str">
        <f xml:space="preserve"> IF(ДАННЫЕ!$F262="М",IF(E262&gt;=18,IF(E262&lt;60,1,""),""),"")&amp;IF(ДАННЫЕ!$F262="Ж",IF(E262&gt;=18,IF(E262&lt;55,1,""),""),"")</f>
        <v/>
      </c>
      <c r="G262" s="43" t="str">
        <f xml:space="preserve"> IF(ДАННЫЕ!$F262="М",IF(E262&gt;=60,2,""),"")&amp;IF(ДАННЫЕ!$F262="Ж",IF(E262&gt;=55,2,""),"")</f>
        <v/>
      </c>
      <c r="H262" s="43" t="str">
        <f t="shared" ca="1" si="9"/>
        <v/>
      </c>
      <c r="I262" s="43" t="str">
        <f t="shared" ca="1" si="10"/>
        <v>03</v>
      </c>
      <c r="J262" s="28" t="str">
        <f ca="1">ДАННЫЕ!$F262&amp;H262&amp;I262&amp;ДАННЫЕ!$I262&amp;"m"&amp;IF(ДАННЫЕ!$I262&gt;0,IF(ДАННЫЕ!$J262&gt;0,0,1),"")&amp;"f"&amp;IF(ДАННЫЕ!$R262&gt;0,IF(YEAR(ДАННЫЕ!$F$1)=YEAR(ДАННЫЕ!$R262),1,0),0)&amp;"z"&amp;ДАННЫЕ!$R262&amp;"p"&amp;ДАННЫЕ!$S262&amp;"i"&amp;ДАННЫЕ!$T262&amp;"h"&amp;ДАННЫЕ!$K262&amp;"be"&amp;ДАННЫЕ!$BI262&amp;"CD"&amp;IF(ДАННЫЕ!BF262&gt;500,4,IF(ДАННЫЕ!BF262&gt;350,3,IF(ДАННЫЕ!BF262&gt;200,2,IF(ДАННЫЕ!BF262&gt;0,1,0))))&amp;"g"&amp;B262&amp;"d"&amp;H262&amp;"l"&amp;ДАННЫЕ!AT262&amp;"a"&amp;ДАННЫЕ!$V262&amp;"v"&amp;R262&amp;"k"&amp;ДАННЫЕ!$U262&amp;"s"&amp;ДАННЫЕ!$Y262&amp;"t"&amp;ДАННЫЕ!$X262&amp;"b"&amp;IF(ДАННЫЕ!$Q262&gt;1,1,0)&amp;"PP"&amp;ДАННЫЕ!Z262&amp;"c"&amp;S262&amp;"x"&amp;IF(ДАННЫЕ!$BY262&gt;0,IF(YEAR(ДАННЫЕ!$F$1)=YEAR(ДАННЫЕ!$BY262),1,0),0)&amp;"n"&amp;IF(ДАННЫЕ!$BZ262&gt;0,IF(YEAR(ДАННЫЕ!$F$1)=YEAR(ДАННЫЕ!$BZ262),1,0),0)&amp;"u"&amp;D262&amp;"z"&amp;IF(ДАННЫЕ!$CL262&gt;0,IF(YEAR(ДАННЫЕ!$F$1)&gt;YEAR(ДАННЫЕ!$CL262),11,12),0)</f>
        <v>03mf0zpihbeCD0g0dlav0kstb0PPc0x0n0u0z0</v>
      </c>
      <c r="K262" s="28" t="str">
        <f ca="1">ДАННЫЕ!$I262&amp;"x"&amp;B262&amp;"w"&amp;IF(T262+ДАННЫЕ!AD262+ДАННЫЕ!AE262+ДАННЫЕ!AF262+ДАННЫЕ!AG262+ДАННЫЕ!AH262+ДАННЫЕ!$AL262+ДАННЫЕ!AI262+ДАННЫЕ!AJ262+ДАННЫЕ!AK262+ДАННЫЕ!AP262+ДАННЫЕ!AQ262+ДАННЫЕ!AR262+ДАННЫЕ!$AM262+ДАННЫЕ!$AN262+ДАННЫЕ!AS262+ДАННЫЕ!AT262&gt;0,1,0)&amp;IF(OR(T262=2,ДАННЫЕ!AD262=2,ДАННЫЕ!AE262=2,ДАННЫЕ!AF262=2,ДАННЫЕ!AG262=2,ДАННЫЕ!AH262=2,ДАННЫЕ!$AL262=2,ДАННЫЕ!AI262=2,ДАННЫЕ!AJ262=2,ДАННЫЕ!AK262=2,ДАННЫЕ!AP262=2,ДАННЫЕ!AQ262=2,ДАННЫЕ!AR262=2,ДАННЫЕ!$AM262=2,ДАННЫЕ!$AN262=2,ДАННЫЕ!AS262=2,ДАННЫЕ!AT262=2),2,0)&amp;"t"&amp;IF(T262&gt;0,"1"&amp;T262,"00")&amp;"f"&amp;IF(ДАННЫЕ!$AC262,"1"&amp;ДАННЫЕ!$AC262,"00")&amp;"b"&amp;IF(ДАННЫЕ!$AD262,"1"&amp;ДАННЫЕ!$AD262,"00")&amp;"g"&amp;IF(ДАННЫЕ!$AF262,"1"&amp;ДАННЫЕ!$AF262,"00")&amp;"c"&amp;IF(ДАННЫЕ!$AG262,"1"&amp;ДАННЫЕ!$AG262,"00")&amp;"i"&amp;IF(ДАННЫЕ!$AH262,"1"&amp;ДАННЫЕ!$AH262,"00")&amp;"r"&amp;IF(ДАННЫЕ!$AL262,"1"&amp;ДАННЫЕ!$AL262,"00")&amp;"m"&amp;IF(ДАННЫЕ!$AI262,"1"&amp;ДАННЫЕ!$AI262,"00")&amp;"hS"&amp;IF(ДАННЫЕ!$AJ262,"1"&amp;ДАННЫЕ!$AJ262,"00")&amp;"hZ"&amp;IF(ДАННЫЕ!$AK262,"1"&amp;ДАННЫЕ!$AK262,"00")&amp;"p"&amp;IF(ДАННЫЕ!$AP262,"1"&amp;ДАННЫЕ!$AP262,"00")&amp;"k"&amp;IF(ДАННЫЕ!$AQ262,"1"&amp;ДАННЫЕ!$AQ262,"00")&amp;"z"&amp;IF(ДАННЫЕ!$AR262,"1"&amp;ДАННЫЕ!$AR262,"00")&amp;"j"&amp;IF(ДАННЫЕ!$AM262,"1"&amp;ДАННЫЕ!$AM262,"00")&amp;"n"&amp;IF(ДАННЫЕ!$AN262,"1"&amp;ДАННЫЕ!$AN262,"00")&amp;"E"&amp;ДАННЫЕ!BI262&amp;"L"&amp;ДАННЫЕ!AO262&amp;"h"&amp;IF(ДАННЫЕ!$AU262&gt;0,1,0)&amp;"v"&amp;IF(ДАННЫЕ!$AW262&gt;0,1,0)&amp;"a"&amp;IF(ДАННЫЕ!$AS262,"1"&amp;ДАННЫЕ!$AS262,"00")&amp;"s"&amp;IF(ДАННЫЕ!$AT262,"1"&amp;ДАННЫЕ!$AT262,"00")&amp;"u"&amp;IF(ДАННЫЕ!$CJ262&gt;0,1,0)&amp;"y"&amp;B262&amp;"d"&amp;H262&amp;"e"&amp;F262&amp;G262</f>
        <v>x0w00t00f00b00g00c00i00r00m00hS00hZ00p00k00z00j00n00ELh0v0a00s00u0y0de</v>
      </c>
      <c r="L262" s="28" t="str">
        <f ca="1">ДАННЫЕ!$I262&amp;"VN"&amp;IF(ДАННЫЕ!AW262&gt;0,11,10)&amp;"CD"&amp;IF(ДАННЫЕ!BF262&gt;500,16,IF(ДАННЫЕ!BF262&gt;350,15,IF(ДАННЫЕ!BF262&gt;=200,14,IF(ДАННЫЕ!BF262&gt;=100,13,IF(ДАННЫЕ!BF262&gt;=50,12,IF(ДАННЫЕ!BF262&gt;0,11,10))))))&amp;"AR"&amp;IF(ДАННЫЕ!BX262&gt;0,1,0)&amp;"GD"&amp;B262&amp;"VV"&amp;IF(E262&gt;=5,IF(E262&lt;18,1,0),0)</f>
        <v>VN10CD10AR0GD0VV0</v>
      </c>
      <c r="M262" s="28" t="str">
        <f>ДАННЫЕ!$I262&amp;"b"&amp;ДАННЫЕ!$BI262&amp;"r"&amp;ДАННЫЕ!$BJ262&amp;"CD"&amp;IF(ДАННЫЕ!BF262&gt;0,IF(ДАННЫЕ!BF262&lt;200,1,IF(ДАННЫЕ!BF262&lt;350,2,3)),0)&amp;"h"&amp;IF(ДАННЫЕ!$BK262+ДАННЫЕ!$BL262+ДАННЫЕ!$BM262&gt;0,1,0)&amp;"x"&amp;ДАННЫЕ!$BK262&amp;"y"&amp;ДАННЫЕ!$BL262&amp;"z"&amp;ДАННЫЕ!$BM262&amp;"c"&amp;IF(ДАННЫЕ!$BK262+ДАННЫЕ!$BL262+ДАННЫЕ!$BM262=3,1,0)&amp;"a"&amp;IF(ДАННЫЕ!$BQ262+ДАННЫЕ!$BR262&gt;0,1,0)&amp;"d"&amp;ДАННЫЕ!$BQ262&amp;"v"&amp;ДАННЫЕ!$BR262&amp;"p"&amp;ДАННЫЕ!$BS262&amp;"n"&amp;ДАННЫЕ!$BU262&amp;"t"&amp;ДАННЫЕ!$BV262&amp;"o"&amp;ДАННЫЕ!$BT262&amp;"l"&amp;IF(ДАННЫЕ!$BN262&gt;0,1,0)&amp;ДАННЫЕ!$BN262&amp;"g"&amp;ДАННЫЕ!$BO262&amp;"s"&amp;ДАННЫЕ!$BP262&amp;"DZ"&amp;IF(ДАННЫЕ!B262-ДАННЫЕ!G262 &lt; 60,IF(ДАННЫЕ!B262-ДАННЫЕ!G262 &gt;= 0,1,0),0)&amp;"u"&amp;IF(ДАННЫЕ!$CJ262&gt;0,1,0)</f>
        <v>brCD0h0xyzc0a0dvpntol0gsDZ1u0</v>
      </c>
      <c r="N262" s="28" t="str">
        <f ca="1">ДАННЫЕ!$F262&amp;ДАННЫЕ!$I262&amp;"g"&amp;B262&amp;"cf"&amp;D262&amp;"a"&amp;IF(ДАННЫЕ!$BX262&gt;0,1,0)&amp;IF(ДАННЫЕ!$BF262&gt;500,1,IF(ДАННЫЕ!$BF262&gt;350,2,IF(ДАННЫЕ!$BF262&gt;=200,3,IF(ДАННЫЕ!$BF262&gt;=100,4,IF(ДАННЫЕ!$BF262&gt;=50,5,IF(ДАННЫЕ!$BF262&lt;50,6,0))))))&amp;"AR"&amp;IF(DATEDIF(ДАННЫЕ!$BX262,ДАННЫЕ!$F$1,"y")&gt;1,1,0)&amp;"VG"&amp;IF(ДАННЫЕ!$BH262="0",1,0)&amp;"o"&amp;IF(T262+ДАННЫЕ!$AF262+ДАННЫЕ!$AG262+ДАННЫЕ!$AH262+ДАННЫЕ!$AI262+ДАННЫЕ!$AJ262+ДАННЫЕ!$AP262+ДАННЫЕ!$AQ262+ДАННЫЕ!$AR262+ДАННЫЕ!$AU262+ДАННЫЕ!$AW262+ДАННЫЕ!$AS262+ДАННЫЕ!$AT262&gt;0,1,0)&amp;"x"&amp;ДАННЫЕ!$AG262&amp;"p"&amp;IF(ДАННЫЕ!$BY262&gt;0,1,0)&amp;"v"&amp;IF(ДАННЫЕ!$BZ262&gt;0,1,0)&amp;"n"&amp;ДАННЫЕ!$CA262&amp;"t"&amp;ДАННЫЕ!$AY262&amp;"k"&amp;ДАННЫЕ!$CB262&amp;"q"&amp;ДАННЫЕ!$CC262&amp;"w"&amp;ДАННЫЕ!$CD262&amp;"e"&amp;ДАННЫЕ!$CE262&amp;"m"&amp;ДАННЫЕ!$CF262&amp;"c"&amp;ДАННЫЕ!$CG262&amp;"z"&amp;ДАННЫЕ!$CH262&amp;"d"&amp;IF(H262=4,1,0)&amp;"s"&amp;IF(ДАННЫЕ!$J262=1,0,1)&amp;"u"&amp;IF(ДАННЫЕ!$CJ262&gt;0,1,0)</f>
        <v>g0cf0a06AR1VG0o0xp0v0ntkqwemczd0s1u0</v>
      </c>
      <c r="O262" s="28" t="str">
        <f>ДАННЫЕ!$I262&amp;"g"&amp;B262&amp;A262&amp;"f"&amp;P262&amp;"c"&amp;IF(ДАННЫЕ!$U262&gt;0,1,0)&amp;"s"&amp;IF(ДАННЫЕ!$Q262&gt;0,IF(YEAR(ДАННЫЕ!$F$1)=YEAR(ДАННЫЕ!$Q262),IF(MONTH(ДАННЫЕ!$F$1)=MONTH(ДАННЫЕ!$Q262),111,11),1),0)&amp;"i"&amp;IF(ДАННЫЕ!$R262+ДАННЫЕ!$S262+ДАННЫЕ!$T262=0,0,1)&amp;"h"&amp;IF(ДАННЫЕ!$P262&gt;0,1,0)&amp;"p"&amp;IF(ДАННЫЕ!$CI262&gt;0,IF(YEAR(ДАННЫЕ!$F$1)=YEAR(ДАННЫЕ!$CI262),IF(MONTH(ДАННЫЕ!$F$1)=MONTH(ДАННЫЕ!$CI262),111,11),1),0)&amp;"d"&amp;IF(ДАННЫЕ!$CJ262&gt;0,IF(YEAR(ДАННЫЕ!$F$1)=YEAR(ДАННЫЕ!$CJ262),IF(MONTH(ДАННЫЕ!$F$1)=MONTH(ДАННЫЕ!$CJ262),111,11),1),0)&amp;"o"&amp;IF(ДАННЫЕ!$CK262&gt;0,IF(MONTH(ДАННЫЕ!$F$1)=MONTH(ДАННЫЕ!$CK262),111,11),0)&amp;"v"&amp;IF(ДАННЫЕ!$BE262&gt;0,IF(MONTH(ДАННЫЕ!$F$1)=MONTH(ДАННЫЕ!$BE262),111,11),0)</f>
        <v>g00f0c0s0i0h0p0d0o0v0</v>
      </c>
      <c r="P262" s="15">
        <f t="shared" si="11"/>
        <v>0</v>
      </c>
      <c r="Q262" s="15">
        <f>IF(ДАННЫЕ!$F$1&gt;ДАННЫЕ!$N262,IF(YEAR(ДАННЫЕ!$F$1)=YEAR(ДАННЫЕ!M262),1,0),0)</f>
        <v>0</v>
      </c>
      <c r="R262" s="15">
        <f>IF(ДАННЫЕ!$F$1&gt;ДАННЫЕ!$N262,IF(YEAR(ДАННЫЕ!$F$1)=YEAR(ДАННЫЕ!N262),1,0),0)</f>
        <v>0</v>
      </c>
      <c r="S262" s="15">
        <f>IF(ДАННЫЕ!$AA262="2А",1,IF(ДАННЫЕ!$AA262="2Б",2,IF(ДАННЫЕ!$AA262="2В",3,IF(ДАННЫЕ!$AA262=3,4,IF(ДАННЫЕ!$AA262="4А",5,IF(ДАННЫЕ!$AA262="4Б",6,IF(ДАННЫЕ!$AA262="4В",7,IF(ДАННЫЕ!$AA262=5,8,0))))))))</f>
        <v>0</v>
      </c>
      <c r="T262" s="15">
        <f>IF(OR(ДАННЫЕ!$AC262=2,ДАННЫЕ!$AD262=2,ДАННЫЕ!$AE262=2),2,IF(OR(ДАННЫЕ!$AC262=1,ДАННЫЕ!$AD262=1,ДАННЫЕ!$AE262=1),1,0))</f>
        <v>0</v>
      </c>
    </row>
    <row r="263" spans="1:20" ht="15" customHeight="1" x14ac:dyDescent="0.2">
      <c r="A263" s="78">
        <f>IF(B263&gt;0,IF(MONTH(ДАННЫЕ!$F$1)=MONTH(ДАННЫЕ!$B263),1,0),0)</f>
        <v>0</v>
      </c>
      <c r="B263" s="14">
        <f>IF(ДАННЫЕ!$B263&gt;0,IF(YEAR(ДАННЫЕ!$F$1)=YEAR(ДАННЫЕ!$B263),1,0),0)</f>
        <v>0</v>
      </c>
      <c r="C263" s="14">
        <f>IF(ДАННЫЕ!$CM263&gt;0,IF(YEAR(ДАННЫЕ!$F$1)=YEAR(ДАННЫЕ!$CM263),1,0),0)</f>
        <v>0</v>
      </c>
      <c r="D263" s="14">
        <f>IF(ДАННЫЕ!$CJ263&gt;0,IF(ДАННЫЕ!$CL263&gt;ДАННЫЕ!$F$1,1,IF(ДАННЫЕ!$CL263&gt;0,0,1)),0)</f>
        <v>0</v>
      </c>
      <c r="E263" s="43" t="str">
        <f ca="1">IF(ДАННЫЕ!$F$1&gt;0,IF(ДАННЫЕ!$G263&gt;0,DATEDIF(ДАННЫЕ!$G263,ДАННЫЕ!$F$1,"y"),""),IF(ДАННЫЕ!$G263&gt;0,DATEDIF(ДАННЫЕ!$G263,TODAY(),"y"),""))</f>
        <v/>
      </c>
      <c r="F263" s="43" t="str">
        <f xml:space="preserve"> IF(ДАННЫЕ!$F263="М",IF(E263&gt;=18,IF(E263&lt;60,1,""),""),"")&amp;IF(ДАННЫЕ!$F263="Ж",IF(E263&gt;=18,IF(E263&lt;55,1,""),""),"")</f>
        <v/>
      </c>
      <c r="G263" s="43" t="str">
        <f xml:space="preserve"> IF(ДАННЫЕ!$F263="М",IF(E263&gt;=60,2,""),"")&amp;IF(ДАННЫЕ!$F263="Ж",IF(E263&gt;=55,2,""),"")</f>
        <v/>
      </c>
      <c r="H263" s="43" t="str">
        <f t="shared" ca="1" si="9"/>
        <v/>
      </c>
      <c r="I263" s="43" t="str">
        <f t="shared" ca="1" si="10"/>
        <v>03</v>
      </c>
      <c r="J263" s="28" t="str">
        <f ca="1">ДАННЫЕ!$F263&amp;H263&amp;I263&amp;ДАННЫЕ!$I263&amp;"m"&amp;IF(ДАННЫЕ!$I263&gt;0,IF(ДАННЫЕ!$J263&gt;0,0,1),"")&amp;"f"&amp;IF(ДАННЫЕ!$R263&gt;0,IF(YEAR(ДАННЫЕ!$F$1)=YEAR(ДАННЫЕ!$R263),1,0),0)&amp;"z"&amp;ДАННЫЕ!$R263&amp;"p"&amp;ДАННЫЕ!$S263&amp;"i"&amp;ДАННЫЕ!$T263&amp;"h"&amp;ДАННЫЕ!$K263&amp;"be"&amp;ДАННЫЕ!$BI263&amp;"CD"&amp;IF(ДАННЫЕ!BF263&gt;500,4,IF(ДАННЫЕ!BF263&gt;350,3,IF(ДАННЫЕ!BF263&gt;200,2,IF(ДАННЫЕ!BF263&gt;0,1,0))))&amp;"g"&amp;B263&amp;"d"&amp;H263&amp;"l"&amp;ДАННЫЕ!AT263&amp;"a"&amp;ДАННЫЕ!$V263&amp;"v"&amp;R263&amp;"k"&amp;ДАННЫЕ!$U263&amp;"s"&amp;ДАННЫЕ!$Y263&amp;"t"&amp;ДАННЫЕ!$X263&amp;"b"&amp;IF(ДАННЫЕ!$Q263&gt;1,1,0)&amp;"PP"&amp;ДАННЫЕ!Z263&amp;"c"&amp;S263&amp;"x"&amp;IF(ДАННЫЕ!$BY263&gt;0,IF(YEAR(ДАННЫЕ!$F$1)=YEAR(ДАННЫЕ!$BY263),1,0),0)&amp;"n"&amp;IF(ДАННЫЕ!$BZ263&gt;0,IF(YEAR(ДАННЫЕ!$F$1)=YEAR(ДАННЫЕ!$BZ263),1,0),0)&amp;"u"&amp;D263&amp;"z"&amp;IF(ДАННЫЕ!$CL263&gt;0,IF(YEAR(ДАННЫЕ!$F$1)&gt;YEAR(ДАННЫЕ!$CL263),11,12),0)</f>
        <v>03mf0zpihbeCD0g0dlav0kstb0PPc0x0n0u0z0</v>
      </c>
      <c r="K263" s="28" t="str">
        <f ca="1">ДАННЫЕ!$I263&amp;"x"&amp;B263&amp;"w"&amp;IF(T263+ДАННЫЕ!AD263+ДАННЫЕ!AE263+ДАННЫЕ!AF263+ДАННЫЕ!AG263+ДАННЫЕ!AH263+ДАННЫЕ!$AL263+ДАННЫЕ!AI263+ДАННЫЕ!AJ263+ДАННЫЕ!AK263+ДАННЫЕ!AP263+ДАННЫЕ!AQ263+ДАННЫЕ!AR263+ДАННЫЕ!$AM263+ДАННЫЕ!$AN263+ДАННЫЕ!AS263+ДАННЫЕ!AT263&gt;0,1,0)&amp;IF(OR(T263=2,ДАННЫЕ!AD263=2,ДАННЫЕ!AE263=2,ДАННЫЕ!AF263=2,ДАННЫЕ!AG263=2,ДАННЫЕ!AH263=2,ДАННЫЕ!$AL263=2,ДАННЫЕ!AI263=2,ДАННЫЕ!AJ263=2,ДАННЫЕ!AK263=2,ДАННЫЕ!AP263=2,ДАННЫЕ!AQ263=2,ДАННЫЕ!AR263=2,ДАННЫЕ!$AM263=2,ДАННЫЕ!$AN263=2,ДАННЫЕ!AS263=2,ДАННЫЕ!AT263=2),2,0)&amp;"t"&amp;IF(T263&gt;0,"1"&amp;T263,"00")&amp;"f"&amp;IF(ДАННЫЕ!$AC263,"1"&amp;ДАННЫЕ!$AC263,"00")&amp;"b"&amp;IF(ДАННЫЕ!$AD263,"1"&amp;ДАННЫЕ!$AD263,"00")&amp;"g"&amp;IF(ДАННЫЕ!$AF263,"1"&amp;ДАННЫЕ!$AF263,"00")&amp;"c"&amp;IF(ДАННЫЕ!$AG263,"1"&amp;ДАННЫЕ!$AG263,"00")&amp;"i"&amp;IF(ДАННЫЕ!$AH263,"1"&amp;ДАННЫЕ!$AH263,"00")&amp;"r"&amp;IF(ДАННЫЕ!$AL263,"1"&amp;ДАННЫЕ!$AL263,"00")&amp;"m"&amp;IF(ДАННЫЕ!$AI263,"1"&amp;ДАННЫЕ!$AI263,"00")&amp;"hS"&amp;IF(ДАННЫЕ!$AJ263,"1"&amp;ДАННЫЕ!$AJ263,"00")&amp;"hZ"&amp;IF(ДАННЫЕ!$AK263,"1"&amp;ДАННЫЕ!$AK263,"00")&amp;"p"&amp;IF(ДАННЫЕ!$AP263,"1"&amp;ДАННЫЕ!$AP263,"00")&amp;"k"&amp;IF(ДАННЫЕ!$AQ263,"1"&amp;ДАННЫЕ!$AQ263,"00")&amp;"z"&amp;IF(ДАННЫЕ!$AR263,"1"&amp;ДАННЫЕ!$AR263,"00")&amp;"j"&amp;IF(ДАННЫЕ!$AM263,"1"&amp;ДАННЫЕ!$AM263,"00")&amp;"n"&amp;IF(ДАННЫЕ!$AN263,"1"&amp;ДАННЫЕ!$AN263,"00")&amp;"E"&amp;ДАННЫЕ!BI263&amp;"L"&amp;ДАННЫЕ!AO263&amp;"h"&amp;IF(ДАННЫЕ!$AU263&gt;0,1,0)&amp;"v"&amp;IF(ДАННЫЕ!$AW263&gt;0,1,0)&amp;"a"&amp;IF(ДАННЫЕ!$AS263,"1"&amp;ДАННЫЕ!$AS263,"00")&amp;"s"&amp;IF(ДАННЫЕ!$AT263,"1"&amp;ДАННЫЕ!$AT263,"00")&amp;"u"&amp;IF(ДАННЫЕ!$CJ263&gt;0,1,0)&amp;"y"&amp;B263&amp;"d"&amp;H263&amp;"e"&amp;F263&amp;G263</f>
        <v>x0w00t00f00b00g00c00i00r00m00hS00hZ00p00k00z00j00n00ELh0v0a00s00u0y0de</v>
      </c>
      <c r="L263" s="28" t="str">
        <f ca="1">ДАННЫЕ!$I263&amp;"VN"&amp;IF(ДАННЫЕ!AW263&gt;0,11,10)&amp;"CD"&amp;IF(ДАННЫЕ!BF263&gt;500,16,IF(ДАННЫЕ!BF263&gt;350,15,IF(ДАННЫЕ!BF263&gt;=200,14,IF(ДАННЫЕ!BF263&gt;=100,13,IF(ДАННЫЕ!BF263&gt;=50,12,IF(ДАННЫЕ!BF263&gt;0,11,10))))))&amp;"AR"&amp;IF(ДАННЫЕ!BX263&gt;0,1,0)&amp;"GD"&amp;B263&amp;"VV"&amp;IF(E263&gt;=5,IF(E263&lt;18,1,0),0)</f>
        <v>VN10CD10AR0GD0VV0</v>
      </c>
      <c r="M263" s="28" t="str">
        <f>ДАННЫЕ!$I263&amp;"b"&amp;ДАННЫЕ!$BI263&amp;"r"&amp;ДАННЫЕ!$BJ263&amp;"CD"&amp;IF(ДАННЫЕ!BF263&gt;0,IF(ДАННЫЕ!BF263&lt;200,1,IF(ДАННЫЕ!BF263&lt;350,2,3)),0)&amp;"h"&amp;IF(ДАННЫЕ!$BK263+ДАННЫЕ!$BL263+ДАННЫЕ!$BM263&gt;0,1,0)&amp;"x"&amp;ДАННЫЕ!$BK263&amp;"y"&amp;ДАННЫЕ!$BL263&amp;"z"&amp;ДАННЫЕ!$BM263&amp;"c"&amp;IF(ДАННЫЕ!$BK263+ДАННЫЕ!$BL263+ДАННЫЕ!$BM263=3,1,0)&amp;"a"&amp;IF(ДАННЫЕ!$BQ263+ДАННЫЕ!$BR263&gt;0,1,0)&amp;"d"&amp;ДАННЫЕ!$BQ263&amp;"v"&amp;ДАННЫЕ!$BR263&amp;"p"&amp;ДАННЫЕ!$BS263&amp;"n"&amp;ДАННЫЕ!$BU263&amp;"t"&amp;ДАННЫЕ!$BV263&amp;"o"&amp;ДАННЫЕ!$BT263&amp;"l"&amp;IF(ДАННЫЕ!$BN263&gt;0,1,0)&amp;ДАННЫЕ!$BN263&amp;"g"&amp;ДАННЫЕ!$BO263&amp;"s"&amp;ДАННЫЕ!$BP263&amp;"DZ"&amp;IF(ДАННЫЕ!B263-ДАННЫЕ!G263 &lt; 60,IF(ДАННЫЕ!B263-ДАННЫЕ!G263 &gt;= 0,1,0),0)&amp;"u"&amp;IF(ДАННЫЕ!$CJ263&gt;0,1,0)</f>
        <v>brCD0h0xyzc0a0dvpntol0gsDZ1u0</v>
      </c>
      <c r="N263" s="28" t="str">
        <f ca="1">ДАННЫЕ!$F263&amp;ДАННЫЕ!$I263&amp;"g"&amp;B263&amp;"cf"&amp;D263&amp;"a"&amp;IF(ДАННЫЕ!$BX263&gt;0,1,0)&amp;IF(ДАННЫЕ!$BF263&gt;500,1,IF(ДАННЫЕ!$BF263&gt;350,2,IF(ДАННЫЕ!$BF263&gt;=200,3,IF(ДАННЫЕ!$BF263&gt;=100,4,IF(ДАННЫЕ!$BF263&gt;=50,5,IF(ДАННЫЕ!$BF263&lt;50,6,0))))))&amp;"AR"&amp;IF(DATEDIF(ДАННЫЕ!$BX263,ДАННЫЕ!$F$1,"y")&gt;1,1,0)&amp;"VG"&amp;IF(ДАННЫЕ!$BH263="0",1,0)&amp;"o"&amp;IF(T263+ДАННЫЕ!$AF263+ДАННЫЕ!$AG263+ДАННЫЕ!$AH263+ДАННЫЕ!$AI263+ДАННЫЕ!$AJ263+ДАННЫЕ!$AP263+ДАННЫЕ!$AQ263+ДАННЫЕ!$AR263+ДАННЫЕ!$AU263+ДАННЫЕ!$AW263+ДАННЫЕ!$AS263+ДАННЫЕ!$AT263&gt;0,1,0)&amp;"x"&amp;ДАННЫЕ!$AG263&amp;"p"&amp;IF(ДАННЫЕ!$BY263&gt;0,1,0)&amp;"v"&amp;IF(ДАННЫЕ!$BZ263&gt;0,1,0)&amp;"n"&amp;ДАННЫЕ!$CA263&amp;"t"&amp;ДАННЫЕ!$AY263&amp;"k"&amp;ДАННЫЕ!$CB263&amp;"q"&amp;ДАННЫЕ!$CC263&amp;"w"&amp;ДАННЫЕ!$CD263&amp;"e"&amp;ДАННЫЕ!$CE263&amp;"m"&amp;ДАННЫЕ!$CF263&amp;"c"&amp;ДАННЫЕ!$CG263&amp;"z"&amp;ДАННЫЕ!$CH263&amp;"d"&amp;IF(H263=4,1,0)&amp;"s"&amp;IF(ДАННЫЕ!$J263=1,0,1)&amp;"u"&amp;IF(ДАННЫЕ!$CJ263&gt;0,1,0)</f>
        <v>g0cf0a06AR1VG0o0xp0v0ntkqwemczd0s1u0</v>
      </c>
      <c r="O263" s="28" t="str">
        <f>ДАННЫЕ!$I263&amp;"g"&amp;B263&amp;A263&amp;"f"&amp;P263&amp;"c"&amp;IF(ДАННЫЕ!$U263&gt;0,1,0)&amp;"s"&amp;IF(ДАННЫЕ!$Q263&gt;0,IF(YEAR(ДАННЫЕ!$F$1)=YEAR(ДАННЫЕ!$Q263),IF(MONTH(ДАННЫЕ!$F$1)=MONTH(ДАННЫЕ!$Q263),111,11),1),0)&amp;"i"&amp;IF(ДАННЫЕ!$R263+ДАННЫЕ!$S263+ДАННЫЕ!$T263=0,0,1)&amp;"h"&amp;IF(ДАННЫЕ!$P263&gt;0,1,0)&amp;"p"&amp;IF(ДАННЫЕ!$CI263&gt;0,IF(YEAR(ДАННЫЕ!$F$1)=YEAR(ДАННЫЕ!$CI263),IF(MONTH(ДАННЫЕ!$F$1)=MONTH(ДАННЫЕ!$CI263),111,11),1),0)&amp;"d"&amp;IF(ДАННЫЕ!$CJ263&gt;0,IF(YEAR(ДАННЫЕ!$F$1)=YEAR(ДАННЫЕ!$CJ263),IF(MONTH(ДАННЫЕ!$F$1)=MONTH(ДАННЫЕ!$CJ263),111,11),1),0)&amp;"o"&amp;IF(ДАННЫЕ!$CK263&gt;0,IF(MONTH(ДАННЫЕ!$F$1)=MONTH(ДАННЫЕ!$CK263),111,11),0)&amp;"v"&amp;IF(ДАННЫЕ!$BE263&gt;0,IF(MONTH(ДАННЫЕ!$F$1)=MONTH(ДАННЫЕ!$BE263),111,11),0)</f>
        <v>g00f0c0s0i0h0p0d0o0v0</v>
      </c>
      <c r="P263" s="15">
        <f t="shared" si="11"/>
        <v>0</v>
      </c>
      <c r="Q263" s="15">
        <f>IF(ДАННЫЕ!$F$1&gt;ДАННЫЕ!$N263,IF(YEAR(ДАННЫЕ!$F$1)=YEAR(ДАННЫЕ!M263),1,0),0)</f>
        <v>0</v>
      </c>
      <c r="R263" s="15">
        <f>IF(ДАННЫЕ!$F$1&gt;ДАННЫЕ!$N263,IF(YEAR(ДАННЫЕ!$F$1)=YEAR(ДАННЫЕ!N263),1,0),0)</f>
        <v>0</v>
      </c>
      <c r="S263" s="15">
        <f>IF(ДАННЫЕ!$AA263="2А",1,IF(ДАННЫЕ!$AA263="2Б",2,IF(ДАННЫЕ!$AA263="2В",3,IF(ДАННЫЕ!$AA263=3,4,IF(ДАННЫЕ!$AA263="4А",5,IF(ДАННЫЕ!$AA263="4Б",6,IF(ДАННЫЕ!$AA263="4В",7,IF(ДАННЫЕ!$AA263=5,8,0))))))))</f>
        <v>0</v>
      </c>
      <c r="T263" s="15">
        <f>IF(OR(ДАННЫЕ!$AC263=2,ДАННЫЕ!$AD263=2,ДАННЫЕ!$AE263=2),2,IF(OR(ДАННЫЕ!$AC263=1,ДАННЫЕ!$AD263=1,ДАННЫЕ!$AE263=1),1,0))</f>
        <v>0</v>
      </c>
    </row>
    <row r="264" spans="1:20" ht="15" customHeight="1" x14ac:dyDescent="0.2">
      <c r="A264" s="78">
        <f>IF(B264&gt;0,IF(MONTH(ДАННЫЕ!$F$1)=MONTH(ДАННЫЕ!$B264),1,0),0)</f>
        <v>0</v>
      </c>
      <c r="B264" s="14">
        <f>IF(ДАННЫЕ!$B264&gt;0,IF(YEAR(ДАННЫЕ!$F$1)=YEAR(ДАННЫЕ!$B264),1,0),0)</f>
        <v>0</v>
      </c>
      <c r="C264" s="14">
        <f>IF(ДАННЫЕ!$CM264&gt;0,IF(YEAR(ДАННЫЕ!$F$1)=YEAR(ДАННЫЕ!$CM264),1,0),0)</f>
        <v>0</v>
      </c>
      <c r="D264" s="14">
        <f>IF(ДАННЫЕ!$CJ264&gt;0,IF(ДАННЫЕ!$CL264&gt;ДАННЫЕ!$F$1,1,IF(ДАННЫЕ!$CL264&gt;0,0,1)),0)</f>
        <v>0</v>
      </c>
      <c r="E264" s="43" t="str">
        <f ca="1">IF(ДАННЫЕ!$F$1&gt;0,IF(ДАННЫЕ!$G264&gt;0,DATEDIF(ДАННЫЕ!$G264,ДАННЫЕ!$F$1,"y"),""),IF(ДАННЫЕ!$G264&gt;0,DATEDIF(ДАННЫЕ!$G264,TODAY(),"y"),""))</f>
        <v/>
      </c>
      <c r="F264" s="43" t="str">
        <f xml:space="preserve"> IF(ДАННЫЕ!$F264="М",IF(E264&gt;=18,IF(E264&lt;60,1,""),""),"")&amp;IF(ДАННЫЕ!$F264="Ж",IF(E264&gt;=18,IF(E264&lt;55,1,""),""),"")</f>
        <v/>
      </c>
      <c r="G264" s="43" t="str">
        <f xml:space="preserve"> IF(ДАННЫЕ!$F264="М",IF(E264&gt;=60,2,""),"")&amp;IF(ДАННЫЕ!$F264="Ж",IF(E264&gt;=55,2,""),"")</f>
        <v/>
      </c>
      <c r="H264" s="43" t="str">
        <f t="shared" ref="H264:H327" ca="1" si="12">IF(E264&lt;0,"-1",IF(E264&lt;1,11,IF(E264&lt;3,12,IF(E264&lt;5,13,IF(E264&lt;10,14,IF(E264&lt;15,15,IF(E264&lt;18,16,"")))))))</f>
        <v/>
      </c>
      <c r="I264" s="43" t="str">
        <f t="shared" ref="I264:I327" ca="1" si="13">IF(E264&gt;=60,"03",IF(E264&gt;=50,"02",IF(E264&gt;=45,"01",IF(E264&gt;=35,9,IF(E264&gt;=25,8,IF(E264&gt;=18,7,""))))))</f>
        <v>03</v>
      </c>
      <c r="J264" s="28" t="str">
        <f ca="1">ДАННЫЕ!$F264&amp;H264&amp;I264&amp;ДАННЫЕ!$I264&amp;"m"&amp;IF(ДАННЫЕ!$I264&gt;0,IF(ДАННЫЕ!$J264&gt;0,0,1),"")&amp;"f"&amp;IF(ДАННЫЕ!$R264&gt;0,IF(YEAR(ДАННЫЕ!$F$1)=YEAR(ДАННЫЕ!$R264),1,0),0)&amp;"z"&amp;ДАННЫЕ!$R264&amp;"p"&amp;ДАННЫЕ!$S264&amp;"i"&amp;ДАННЫЕ!$T264&amp;"h"&amp;ДАННЫЕ!$K264&amp;"be"&amp;ДАННЫЕ!$BI264&amp;"CD"&amp;IF(ДАННЫЕ!BF264&gt;500,4,IF(ДАННЫЕ!BF264&gt;350,3,IF(ДАННЫЕ!BF264&gt;200,2,IF(ДАННЫЕ!BF264&gt;0,1,0))))&amp;"g"&amp;B264&amp;"d"&amp;H264&amp;"l"&amp;ДАННЫЕ!AT264&amp;"a"&amp;ДАННЫЕ!$V264&amp;"v"&amp;R264&amp;"k"&amp;ДАННЫЕ!$U264&amp;"s"&amp;ДАННЫЕ!$Y264&amp;"t"&amp;ДАННЫЕ!$X264&amp;"b"&amp;IF(ДАННЫЕ!$Q264&gt;1,1,0)&amp;"PP"&amp;ДАННЫЕ!Z264&amp;"c"&amp;S264&amp;"x"&amp;IF(ДАННЫЕ!$BY264&gt;0,IF(YEAR(ДАННЫЕ!$F$1)=YEAR(ДАННЫЕ!$BY264),1,0),0)&amp;"n"&amp;IF(ДАННЫЕ!$BZ264&gt;0,IF(YEAR(ДАННЫЕ!$F$1)=YEAR(ДАННЫЕ!$BZ264),1,0),0)&amp;"u"&amp;D264&amp;"z"&amp;IF(ДАННЫЕ!$CL264&gt;0,IF(YEAR(ДАННЫЕ!$F$1)&gt;YEAR(ДАННЫЕ!$CL264),11,12),0)</f>
        <v>03mf0zpihbeCD0g0dlav0kstb0PPc0x0n0u0z0</v>
      </c>
      <c r="K264" s="28" t="str">
        <f ca="1">ДАННЫЕ!$I264&amp;"x"&amp;B264&amp;"w"&amp;IF(T264+ДАННЫЕ!AD264+ДАННЫЕ!AE264+ДАННЫЕ!AF264+ДАННЫЕ!AG264+ДАННЫЕ!AH264+ДАННЫЕ!$AL264+ДАННЫЕ!AI264+ДАННЫЕ!AJ264+ДАННЫЕ!AK264+ДАННЫЕ!AP264+ДАННЫЕ!AQ264+ДАННЫЕ!AR264+ДАННЫЕ!$AM264+ДАННЫЕ!$AN264+ДАННЫЕ!AS264+ДАННЫЕ!AT264&gt;0,1,0)&amp;IF(OR(T264=2,ДАННЫЕ!AD264=2,ДАННЫЕ!AE264=2,ДАННЫЕ!AF264=2,ДАННЫЕ!AG264=2,ДАННЫЕ!AH264=2,ДАННЫЕ!$AL264=2,ДАННЫЕ!AI264=2,ДАННЫЕ!AJ264=2,ДАННЫЕ!AK264=2,ДАННЫЕ!AP264=2,ДАННЫЕ!AQ264=2,ДАННЫЕ!AR264=2,ДАННЫЕ!$AM264=2,ДАННЫЕ!$AN264=2,ДАННЫЕ!AS264=2,ДАННЫЕ!AT264=2),2,0)&amp;"t"&amp;IF(T264&gt;0,"1"&amp;T264,"00")&amp;"f"&amp;IF(ДАННЫЕ!$AC264,"1"&amp;ДАННЫЕ!$AC264,"00")&amp;"b"&amp;IF(ДАННЫЕ!$AD264,"1"&amp;ДАННЫЕ!$AD264,"00")&amp;"g"&amp;IF(ДАННЫЕ!$AF264,"1"&amp;ДАННЫЕ!$AF264,"00")&amp;"c"&amp;IF(ДАННЫЕ!$AG264,"1"&amp;ДАННЫЕ!$AG264,"00")&amp;"i"&amp;IF(ДАННЫЕ!$AH264,"1"&amp;ДАННЫЕ!$AH264,"00")&amp;"r"&amp;IF(ДАННЫЕ!$AL264,"1"&amp;ДАННЫЕ!$AL264,"00")&amp;"m"&amp;IF(ДАННЫЕ!$AI264,"1"&amp;ДАННЫЕ!$AI264,"00")&amp;"hS"&amp;IF(ДАННЫЕ!$AJ264,"1"&amp;ДАННЫЕ!$AJ264,"00")&amp;"hZ"&amp;IF(ДАННЫЕ!$AK264,"1"&amp;ДАННЫЕ!$AK264,"00")&amp;"p"&amp;IF(ДАННЫЕ!$AP264,"1"&amp;ДАННЫЕ!$AP264,"00")&amp;"k"&amp;IF(ДАННЫЕ!$AQ264,"1"&amp;ДАННЫЕ!$AQ264,"00")&amp;"z"&amp;IF(ДАННЫЕ!$AR264,"1"&amp;ДАННЫЕ!$AR264,"00")&amp;"j"&amp;IF(ДАННЫЕ!$AM264,"1"&amp;ДАННЫЕ!$AM264,"00")&amp;"n"&amp;IF(ДАННЫЕ!$AN264,"1"&amp;ДАННЫЕ!$AN264,"00")&amp;"E"&amp;ДАННЫЕ!BI264&amp;"L"&amp;ДАННЫЕ!AO264&amp;"h"&amp;IF(ДАННЫЕ!$AU264&gt;0,1,0)&amp;"v"&amp;IF(ДАННЫЕ!$AW264&gt;0,1,0)&amp;"a"&amp;IF(ДАННЫЕ!$AS264,"1"&amp;ДАННЫЕ!$AS264,"00")&amp;"s"&amp;IF(ДАННЫЕ!$AT264,"1"&amp;ДАННЫЕ!$AT264,"00")&amp;"u"&amp;IF(ДАННЫЕ!$CJ264&gt;0,1,0)&amp;"y"&amp;B264&amp;"d"&amp;H264&amp;"e"&amp;F264&amp;G264</f>
        <v>x0w00t00f00b00g00c00i00r00m00hS00hZ00p00k00z00j00n00ELh0v0a00s00u0y0de</v>
      </c>
      <c r="L264" s="28" t="str">
        <f ca="1">ДАННЫЕ!$I264&amp;"VN"&amp;IF(ДАННЫЕ!AW264&gt;0,11,10)&amp;"CD"&amp;IF(ДАННЫЕ!BF264&gt;500,16,IF(ДАННЫЕ!BF264&gt;350,15,IF(ДАННЫЕ!BF264&gt;=200,14,IF(ДАННЫЕ!BF264&gt;=100,13,IF(ДАННЫЕ!BF264&gt;=50,12,IF(ДАННЫЕ!BF264&gt;0,11,10))))))&amp;"AR"&amp;IF(ДАННЫЕ!BX264&gt;0,1,0)&amp;"GD"&amp;B264&amp;"VV"&amp;IF(E264&gt;=5,IF(E264&lt;18,1,0),0)</f>
        <v>VN10CD10AR0GD0VV0</v>
      </c>
      <c r="M264" s="28" t="str">
        <f>ДАННЫЕ!$I264&amp;"b"&amp;ДАННЫЕ!$BI264&amp;"r"&amp;ДАННЫЕ!$BJ264&amp;"CD"&amp;IF(ДАННЫЕ!BF264&gt;0,IF(ДАННЫЕ!BF264&lt;200,1,IF(ДАННЫЕ!BF264&lt;350,2,3)),0)&amp;"h"&amp;IF(ДАННЫЕ!$BK264+ДАННЫЕ!$BL264+ДАННЫЕ!$BM264&gt;0,1,0)&amp;"x"&amp;ДАННЫЕ!$BK264&amp;"y"&amp;ДАННЫЕ!$BL264&amp;"z"&amp;ДАННЫЕ!$BM264&amp;"c"&amp;IF(ДАННЫЕ!$BK264+ДАННЫЕ!$BL264+ДАННЫЕ!$BM264=3,1,0)&amp;"a"&amp;IF(ДАННЫЕ!$BQ264+ДАННЫЕ!$BR264&gt;0,1,0)&amp;"d"&amp;ДАННЫЕ!$BQ264&amp;"v"&amp;ДАННЫЕ!$BR264&amp;"p"&amp;ДАННЫЕ!$BS264&amp;"n"&amp;ДАННЫЕ!$BU264&amp;"t"&amp;ДАННЫЕ!$BV264&amp;"o"&amp;ДАННЫЕ!$BT264&amp;"l"&amp;IF(ДАННЫЕ!$BN264&gt;0,1,0)&amp;ДАННЫЕ!$BN264&amp;"g"&amp;ДАННЫЕ!$BO264&amp;"s"&amp;ДАННЫЕ!$BP264&amp;"DZ"&amp;IF(ДАННЫЕ!B264-ДАННЫЕ!G264 &lt; 60,IF(ДАННЫЕ!B264-ДАННЫЕ!G264 &gt;= 0,1,0),0)&amp;"u"&amp;IF(ДАННЫЕ!$CJ264&gt;0,1,0)</f>
        <v>brCD0h0xyzc0a0dvpntol0gsDZ1u0</v>
      </c>
      <c r="N264" s="28" t="str">
        <f ca="1">ДАННЫЕ!$F264&amp;ДАННЫЕ!$I264&amp;"g"&amp;B264&amp;"cf"&amp;D264&amp;"a"&amp;IF(ДАННЫЕ!$BX264&gt;0,1,0)&amp;IF(ДАННЫЕ!$BF264&gt;500,1,IF(ДАННЫЕ!$BF264&gt;350,2,IF(ДАННЫЕ!$BF264&gt;=200,3,IF(ДАННЫЕ!$BF264&gt;=100,4,IF(ДАННЫЕ!$BF264&gt;=50,5,IF(ДАННЫЕ!$BF264&lt;50,6,0))))))&amp;"AR"&amp;IF(DATEDIF(ДАННЫЕ!$BX264,ДАННЫЕ!$F$1,"y")&gt;1,1,0)&amp;"VG"&amp;IF(ДАННЫЕ!$BH264="0",1,0)&amp;"o"&amp;IF(T264+ДАННЫЕ!$AF264+ДАННЫЕ!$AG264+ДАННЫЕ!$AH264+ДАННЫЕ!$AI264+ДАННЫЕ!$AJ264+ДАННЫЕ!$AP264+ДАННЫЕ!$AQ264+ДАННЫЕ!$AR264+ДАННЫЕ!$AU264+ДАННЫЕ!$AW264+ДАННЫЕ!$AS264+ДАННЫЕ!$AT264&gt;0,1,0)&amp;"x"&amp;ДАННЫЕ!$AG264&amp;"p"&amp;IF(ДАННЫЕ!$BY264&gt;0,1,0)&amp;"v"&amp;IF(ДАННЫЕ!$BZ264&gt;0,1,0)&amp;"n"&amp;ДАННЫЕ!$CA264&amp;"t"&amp;ДАННЫЕ!$AY264&amp;"k"&amp;ДАННЫЕ!$CB264&amp;"q"&amp;ДАННЫЕ!$CC264&amp;"w"&amp;ДАННЫЕ!$CD264&amp;"e"&amp;ДАННЫЕ!$CE264&amp;"m"&amp;ДАННЫЕ!$CF264&amp;"c"&amp;ДАННЫЕ!$CG264&amp;"z"&amp;ДАННЫЕ!$CH264&amp;"d"&amp;IF(H264=4,1,0)&amp;"s"&amp;IF(ДАННЫЕ!$J264=1,0,1)&amp;"u"&amp;IF(ДАННЫЕ!$CJ264&gt;0,1,0)</f>
        <v>g0cf0a06AR1VG0o0xp0v0ntkqwemczd0s1u0</v>
      </c>
      <c r="O264" s="28" t="str">
        <f>ДАННЫЕ!$I264&amp;"g"&amp;B264&amp;A264&amp;"f"&amp;P264&amp;"c"&amp;IF(ДАННЫЕ!$U264&gt;0,1,0)&amp;"s"&amp;IF(ДАННЫЕ!$Q264&gt;0,IF(YEAR(ДАННЫЕ!$F$1)=YEAR(ДАННЫЕ!$Q264),IF(MONTH(ДАННЫЕ!$F$1)=MONTH(ДАННЫЕ!$Q264),111,11),1),0)&amp;"i"&amp;IF(ДАННЫЕ!$R264+ДАННЫЕ!$S264+ДАННЫЕ!$T264=0,0,1)&amp;"h"&amp;IF(ДАННЫЕ!$P264&gt;0,1,0)&amp;"p"&amp;IF(ДАННЫЕ!$CI264&gt;0,IF(YEAR(ДАННЫЕ!$F$1)=YEAR(ДАННЫЕ!$CI264),IF(MONTH(ДАННЫЕ!$F$1)=MONTH(ДАННЫЕ!$CI264),111,11),1),0)&amp;"d"&amp;IF(ДАННЫЕ!$CJ264&gt;0,IF(YEAR(ДАННЫЕ!$F$1)=YEAR(ДАННЫЕ!$CJ264),IF(MONTH(ДАННЫЕ!$F$1)=MONTH(ДАННЫЕ!$CJ264),111,11),1),0)&amp;"o"&amp;IF(ДАННЫЕ!$CK264&gt;0,IF(MONTH(ДАННЫЕ!$F$1)=MONTH(ДАННЫЕ!$CK264),111,11),0)&amp;"v"&amp;IF(ДАННЫЕ!$BE264&gt;0,IF(MONTH(ДАННЫЕ!$F$1)=MONTH(ДАННЫЕ!$BE264),111,11),0)</f>
        <v>g00f0c0s0i0h0p0d0o0v0</v>
      </c>
      <c r="P264" s="15">
        <f t="shared" ref="P264:P327" si="14">IF(Q264&gt;R264,1,0)</f>
        <v>0</v>
      </c>
      <c r="Q264" s="15">
        <f>IF(ДАННЫЕ!$F$1&gt;ДАННЫЕ!$N264,IF(YEAR(ДАННЫЕ!$F$1)=YEAR(ДАННЫЕ!M264),1,0),0)</f>
        <v>0</v>
      </c>
      <c r="R264" s="15">
        <f>IF(ДАННЫЕ!$F$1&gt;ДАННЫЕ!$N264,IF(YEAR(ДАННЫЕ!$F$1)=YEAR(ДАННЫЕ!N264),1,0),0)</f>
        <v>0</v>
      </c>
      <c r="S264" s="15">
        <f>IF(ДАННЫЕ!$AA264="2А",1,IF(ДАННЫЕ!$AA264="2Б",2,IF(ДАННЫЕ!$AA264="2В",3,IF(ДАННЫЕ!$AA264=3,4,IF(ДАННЫЕ!$AA264="4А",5,IF(ДАННЫЕ!$AA264="4Б",6,IF(ДАННЫЕ!$AA264="4В",7,IF(ДАННЫЕ!$AA264=5,8,0))))))))</f>
        <v>0</v>
      </c>
      <c r="T264" s="15">
        <f>IF(OR(ДАННЫЕ!$AC264=2,ДАННЫЕ!$AD264=2,ДАННЫЕ!$AE264=2),2,IF(OR(ДАННЫЕ!$AC264=1,ДАННЫЕ!$AD264=1,ДАННЫЕ!$AE264=1),1,0))</f>
        <v>0</v>
      </c>
    </row>
    <row r="265" spans="1:20" ht="15" customHeight="1" x14ac:dyDescent="0.2">
      <c r="A265" s="78">
        <f>IF(B265&gt;0,IF(MONTH(ДАННЫЕ!$F$1)=MONTH(ДАННЫЕ!$B265),1,0),0)</f>
        <v>0</v>
      </c>
      <c r="B265" s="14">
        <f>IF(ДАННЫЕ!$B265&gt;0,IF(YEAR(ДАННЫЕ!$F$1)=YEAR(ДАННЫЕ!$B265),1,0),0)</f>
        <v>0</v>
      </c>
      <c r="C265" s="14">
        <f>IF(ДАННЫЕ!$CM265&gt;0,IF(YEAR(ДАННЫЕ!$F$1)=YEAR(ДАННЫЕ!$CM265),1,0),0)</f>
        <v>0</v>
      </c>
      <c r="D265" s="14">
        <f>IF(ДАННЫЕ!$CJ265&gt;0,IF(ДАННЫЕ!$CL265&gt;ДАННЫЕ!$F$1,1,IF(ДАННЫЕ!$CL265&gt;0,0,1)),0)</f>
        <v>0</v>
      </c>
      <c r="E265" s="43" t="str">
        <f ca="1">IF(ДАННЫЕ!$F$1&gt;0,IF(ДАННЫЕ!$G265&gt;0,DATEDIF(ДАННЫЕ!$G265,ДАННЫЕ!$F$1,"y"),""),IF(ДАННЫЕ!$G265&gt;0,DATEDIF(ДАННЫЕ!$G265,TODAY(),"y"),""))</f>
        <v/>
      </c>
      <c r="F265" s="43" t="str">
        <f xml:space="preserve"> IF(ДАННЫЕ!$F265="М",IF(E265&gt;=18,IF(E265&lt;60,1,""),""),"")&amp;IF(ДАННЫЕ!$F265="Ж",IF(E265&gt;=18,IF(E265&lt;55,1,""),""),"")</f>
        <v/>
      </c>
      <c r="G265" s="43" t="str">
        <f xml:space="preserve"> IF(ДАННЫЕ!$F265="М",IF(E265&gt;=60,2,""),"")&amp;IF(ДАННЫЕ!$F265="Ж",IF(E265&gt;=55,2,""),"")</f>
        <v/>
      </c>
      <c r="H265" s="43" t="str">
        <f t="shared" ca="1" si="12"/>
        <v/>
      </c>
      <c r="I265" s="43" t="str">
        <f t="shared" ca="1" si="13"/>
        <v>03</v>
      </c>
      <c r="J265" s="28" t="str">
        <f ca="1">ДАННЫЕ!$F265&amp;H265&amp;I265&amp;ДАННЫЕ!$I265&amp;"m"&amp;IF(ДАННЫЕ!$I265&gt;0,IF(ДАННЫЕ!$J265&gt;0,0,1),"")&amp;"f"&amp;IF(ДАННЫЕ!$R265&gt;0,IF(YEAR(ДАННЫЕ!$F$1)=YEAR(ДАННЫЕ!$R265),1,0),0)&amp;"z"&amp;ДАННЫЕ!$R265&amp;"p"&amp;ДАННЫЕ!$S265&amp;"i"&amp;ДАННЫЕ!$T265&amp;"h"&amp;ДАННЫЕ!$K265&amp;"be"&amp;ДАННЫЕ!$BI265&amp;"CD"&amp;IF(ДАННЫЕ!BF265&gt;500,4,IF(ДАННЫЕ!BF265&gt;350,3,IF(ДАННЫЕ!BF265&gt;200,2,IF(ДАННЫЕ!BF265&gt;0,1,0))))&amp;"g"&amp;B265&amp;"d"&amp;H265&amp;"l"&amp;ДАННЫЕ!AT265&amp;"a"&amp;ДАННЫЕ!$V265&amp;"v"&amp;R265&amp;"k"&amp;ДАННЫЕ!$U265&amp;"s"&amp;ДАННЫЕ!$Y265&amp;"t"&amp;ДАННЫЕ!$X265&amp;"b"&amp;IF(ДАННЫЕ!$Q265&gt;1,1,0)&amp;"PP"&amp;ДАННЫЕ!Z265&amp;"c"&amp;S265&amp;"x"&amp;IF(ДАННЫЕ!$BY265&gt;0,IF(YEAR(ДАННЫЕ!$F$1)=YEAR(ДАННЫЕ!$BY265),1,0),0)&amp;"n"&amp;IF(ДАННЫЕ!$BZ265&gt;0,IF(YEAR(ДАННЫЕ!$F$1)=YEAR(ДАННЫЕ!$BZ265),1,0),0)&amp;"u"&amp;D265&amp;"z"&amp;IF(ДАННЫЕ!$CL265&gt;0,IF(YEAR(ДАННЫЕ!$F$1)&gt;YEAR(ДАННЫЕ!$CL265),11,12),0)</f>
        <v>03mf0zpihbeCD0g0dlav0kstb0PPc0x0n0u0z0</v>
      </c>
      <c r="K265" s="28" t="str">
        <f ca="1">ДАННЫЕ!$I265&amp;"x"&amp;B265&amp;"w"&amp;IF(T265+ДАННЫЕ!AD265+ДАННЫЕ!AE265+ДАННЫЕ!AF265+ДАННЫЕ!AG265+ДАННЫЕ!AH265+ДАННЫЕ!$AL265+ДАННЫЕ!AI265+ДАННЫЕ!AJ265+ДАННЫЕ!AK265+ДАННЫЕ!AP265+ДАННЫЕ!AQ265+ДАННЫЕ!AR265+ДАННЫЕ!$AM265+ДАННЫЕ!$AN265+ДАННЫЕ!AS265+ДАННЫЕ!AT265&gt;0,1,0)&amp;IF(OR(T265=2,ДАННЫЕ!AD265=2,ДАННЫЕ!AE265=2,ДАННЫЕ!AF265=2,ДАННЫЕ!AG265=2,ДАННЫЕ!AH265=2,ДАННЫЕ!$AL265=2,ДАННЫЕ!AI265=2,ДАННЫЕ!AJ265=2,ДАННЫЕ!AK265=2,ДАННЫЕ!AP265=2,ДАННЫЕ!AQ265=2,ДАННЫЕ!AR265=2,ДАННЫЕ!$AM265=2,ДАННЫЕ!$AN265=2,ДАННЫЕ!AS265=2,ДАННЫЕ!AT265=2),2,0)&amp;"t"&amp;IF(T265&gt;0,"1"&amp;T265,"00")&amp;"f"&amp;IF(ДАННЫЕ!$AC265,"1"&amp;ДАННЫЕ!$AC265,"00")&amp;"b"&amp;IF(ДАННЫЕ!$AD265,"1"&amp;ДАННЫЕ!$AD265,"00")&amp;"g"&amp;IF(ДАННЫЕ!$AF265,"1"&amp;ДАННЫЕ!$AF265,"00")&amp;"c"&amp;IF(ДАННЫЕ!$AG265,"1"&amp;ДАННЫЕ!$AG265,"00")&amp;"i"&amp;IF(ДАННЫЕ!$AH265,"1"&amp;ДАННЫЕ!$AH265,"00")&amp;"r"&amp;IF(ДАННЫЕ!$AL265,"1"&amp;ДАННЫЕ!$AL265,"00")&amp;"m"&amp;IF(ДАННЫЕ!$AI265,"1"&amp;ДАННЫЕ!$AI265,"00")&amp;"hS"&amp;IF(ДАННЫЕ!$AJ265,"1"&amp;ДАННЫЕ!$AJ265,"00")&amp;"hZ"&amp;IF(ДАННЫЕ!$AK265,"1"&amp;ДАННЫЕ!$AK265,"00")&amp;"p"&amp;IF(ДАННЫЕ!$AP265,"1"&amp;ДАННЫЕ!$AP265,"00")&amp;"k"&amp;IF(ДАННЫЕ!$AQ265,"1"&amp;ДАННЫЕ!$AQ265,"00")&amp;"z"&amp;IF(ДАННЫЕ!$AR265,"1"&amp;ДАННЫЕ!$AR265,"00")&amp;"j"&amp;IF(ДАННЫЕ!$AM265,"1"&amp;ДАННЫЕ!$AM265,"00")&amp;"n"&amp;IF(ДАННЫЕ!$AN265,"1"&amp;ДАННЫЕ!$AN265,"00")&amp;"E"&amp;ДАННЫЕ!BI265&amp;"L"&amp;ДАННЫЕ!AO265&amp;"h"&amp;IF(ДАННЫЕ!$AU265&gt;0,1,0)&amp;"v"&amp;IF(ДАННЫЕ!$AW265&gt;0,1,0)&amp;"a"&amp;IF(ДАННЫЕ!$AS265,"1"&amp;ДАННЫЕ!$AS265,"00")&amp;"s"&amp;IF(ДАННЫЕ!$AT265,"1"&amp;ДАННЫЕ!$AT265,"00")&amp;"u"&amp;IF(ДАННЫЕ!$CJ265&gt;0,1,0)&amp;"y"&amp;B265&amp;"d"&amp;H265&amp;"e"&amp;F265&amp;G265</f>
        <v>x0w00t00f00b00g00c00i00r00m00hS00hZ00p00k00z00j00n00ELh0v0a00s00u0y0de</v>
      </c>
      <c r="L265" s="28" t="str">
        <f ca="1">ДАННЫЕ!$I265&amp;"VN"&amp;IF(ДАННЫЕ!AW265&gt;0,11,10)&amp;"CD"&amp;IF(ДАННЫЕ!BF265&gt;500,16,IF(ДАННЫЕ!BF265&gt;350,15,IF(ДАННЫЕ!BF265&gt;=200,14,IF(ДАННЫЕ!BF265&gt;=100,13,IF(ДАННЫЕ!BF265&gt;=50,12,IF(ДАННЫЕ!BF265&gt;0,11,10))))))&amp;"AR"&amp;IF(ДАННЫЕ!BX265&gt;0,1,0)&amp;"GD"&amp;B265&amp;"VV"&amp;IF(E265&gt;=5,IF(E265&lt;18,1,0),0)</f>
        <v>VN10CD10AR0GD0VV0</v>
      </c>
      <c r="M265" s="28" t="str">
        <f>ДАННЫЕ!$I265&amp;"b"&amp;ДАННЫЕ!$BI265&amp;"r"&amp;ДАННЫЕ!$BJ265&amp;"CD"&amp;IF(ДАННЫЕ!BF265&gt;0,IF(ДАННЫЕ!BF265&lt;200,1,IF(ДАННЫЕ!BF265&lt;350,2,3)),0)&amp;"h"&amp;IF(ДАННЫЕ!$BK265+ДАННЫЕ!$BL265+ДАННЫЕ!$BM265&gt;0,1,0)&amp;"x"&amp;ДАННЫЕ!$BK265&amp;"y"&amp;ДАННЫЕ!$BL265&amp;"z"&amp;ДАННЫЕ!$BM265&amp;"c"&amp;IF(ДАННЫЕ!$BK265+ДАННЫЕ!$BL265+ДАННЫЕ!$BM265=3,1,0)&amp;"a"&amp;IF(ДАННЫЕ!$BQ265+ДАННЫЕ!$BR265&gt;0,1,0)&amp;"d"&amp;ДАННЫЕ!$BQ265&amp;"v"&amp;ДАННЫЕ!$BR265&amp;"p"&amp;ДАННЫЕ!$BS265&amp;"n"&amp;ДАННЫЕ!$BU265&amp;"t"&amp;ДАННЫЕ!$BV265&amp;"o"&amp;ДАННЫЕ!$BT265&amp;"l"&amp;IF(ДАННЫЕ!$BN265&gt;0,1,0)&amp;ДАННЫЕ!$BN265&amp;"g"&amp;ДАННЫЕ!$BO265&amp;"s"&amp;ДАННЫЕ!$BP265&amp;"DZ"&amp;IF(ДАННЫЕ!B265-ДАННЫЕ!G265 &lt; 60,IF(ДАННЫЕ!B265-ДАННЫЕ!G265 &gt;= 0,1,0),0)&amp;"u"&amp;IF(ДАННЫЕ!$CJ265&gt;0,1,0)</f>
        <v>brCD0h0xyzc0a0dvpntol0gsDZ1u0</v>
      </c>
      <c r="N265" s="28" t="str">
        <f ca="1">ДАННЫЕ!$F265&amp;ДАННЫЕ!$I265&amp;"g"&amp;B265&amp;"cf"&amp;D265&amp;"a"&amp;IF(ДАННЫЕ!$BX265&gt;0,1,0)&amp;IF(ДАННЫЕ!$BF265&gt;500,1,IF(ДАННЫЕ!$BF265&gt;350,2,IF(ДАННЫЕ!$BF265&gt;=200,3,IF(ДАННЫЕ!$BF265&gt;=100,4,IF(ДАННЫЕ!$BF265&gt;=50,5,IF(ДАННЫЕ!$BF265&lt;50,6,0))))))&amp;"AR"&amp;IF(DATEDIF(ДАННЫЕ!$BX265,ДАННЫЕ!$F$1,"y")&gt;1,1,0)&amp;"VG"&amp;IF(ДАННЫЕ!$BH265="0",1,0)&amp;"o"&amp;IF(T265+ДАННЫЕ!$AF265+ДАННЫЕ!$AG265+ДАННЫЕ!$AH265+ДАННЫЕ!$AI265+ДАННЫЕ!$AJ265+ДАННЫЕ!$AP265+ДАННЫЕ!$AQ265+ДАННЫЕ!$AR265+ДАННЫЕ!$AU265+ДАННЫЕ!$AW265+ДАННЫЕ!$AS265+ДАННЫЕ!$AT265&gt;0,1,0)&amp;"x"&amp;ДАННЫЕ!$AG265&amp;"p"&amp;IF(ДАННЫЕ!$BY265&gt;0,1,0)&amp;"v"&amp;IF(ДАННЫЕ!$BZ265&gt;0,1,0)&amp;"n"&amp;ДАННЫЕ!$CA265&amp;"t"&amp;ДАННЫЕ!$AY265&amp;"k"&amp;ДАННЫЕ!$CB265&amp;"q"&amp;ДАННЫЕ!$CC265&amp;"w"&amp;ДАННЫЕ!$CD265&amp;"e"&amp;ДАННЫЕ!$CE265&amp;"m"&amp;ДАННЫЕ!$CF265&amp;"c"&amp;ДАННЫЕ!$CG265&amp;"z"&amp;ДАННЫЕ!$CH265&amp;"d"&amp;IF(H265=4,1,0)&amp;"s"&amp;IF(ДАННЫЕ!$J265=1,0,1)&amp;"u"&amp;IF(ДАННЫЕ!$CJ265&gt;0,1,0)</f>
        <v>g0cf0a06AR1VG0o0xp0v0ntkqwemczd0s1u0</v>
      </c>
      <c r="O265" s="28" t="str">
        <f>ДАННЫЕ!$I265&amp;"g"&amp;B265&amp;A265&amp;"f"&amp;P265&amp;"c"&amp;IF(ДАННЫЕ!$U265&gt;0,1,0)&amp;"s"&amp;IF(ДАННЫЕ!$Q265&gt;0,IF(YEAR(ДАННЫЕ!$F$1)=YEAR(ДАННЫЕ!$Q265),IF(MONTH(ДАННЫЕ!$F$1)=MONTH(ДАННЫЕ!$Q265),111,11),1),0)&amp;"i"&amp;IF(ДАННЫЕ!$R265+ДАННЫЕ!$S265+ДАННЫЕ!$T265=0,0,1)&amp;"h"&amp;IF(ДАННЫЕ!$P265&gt;0,1,0)&amp;"p"&amp;IF(ДАННЫЕ!$CI265&gt;0,IF(YEAR(ДАННЫЕ!$F$1)=YEAR(ДАННЫЕ!$CI265),IF(MONTH(ДАННЫЕ!$F$1)=MONTH(ДАННЫЕ!$CI265),111,11),1),0)&amp;"d"&amp;IF(ДАННЫЕ!$CJ265&gt;0,IF(YEAR(ДАННЫЕ!$F$1)=YEAR(ДАННЫЕ!$CJ265),IF(MONTH(ДАННЫЕ!$F$1)=MONTH(ДАННЫЕ!$CJ265),111,11),1),0)&amp;"o"&amp;IF(ДАННЫЕ!$CK265&gt;0,IF(MONTH(ДАННЫЕ!$F$1)=MONTH(ДАННЫЕ!$CK265),111,11),0)&amp;"v"&amp;IF(ДАННЫЕ!$BE265&gt;0,IF(MONTH(ДАННЫЕ!$F$1)=MONTH(ДАННЫЕ!$BE265),111,11),0)</f>
        <v>g00f0c0s0i0h0p0d0o0v0</v>
      </c>
      <c r="P265" s="15">
        <f t="shared" si="14"/>
        <v>0</v>
      </c>
      <c r="Q265" s="15">
        <f>IF(ДАННЫЕ!$F$1&gt;ДАННЫЕ!$N265,IF(YEAR(ДАННЫЕ!$F$1)=YEAR(ДАННЫЕ!M265),1,0),0)</f>
        <v>0</v>
      </c>
      <c r="R265" s="15">
        <f>IF(ДАННЫЕ!$F$1&gt;ДАННЫЕ!$N265,IF(YEAR(ДАННЫЕ!$F$1)=YEAR(ДАННЫЕ!N265),1,0),0)</f>
        <v>0</v>
      </c>
      <c r="S265" s="15">
        <f>IF(ДАННЫЕ!$AA265="2А",1,IF(ДАННЫЕ!$AA265="2Б",2,IF(ДАННЫЕ!$AA265="2В",3,IF(ДАННЫЕ!$AA265=3,4,IF(ДАННЫЕ!$AA265="4А",5,IF(ДАННЫЕ!$AA265="4Б",6,IF(ДАННЫЕ!$AA265="4В",7,IF(ДАННЫЕ!$AA265=5,8,0))))))))</f>
        <v>0</v>
      </c>
      <c r="T265" s="15">
        <f>IF(OR(ДАННЫЕ!$AC265=2,ДАННЫЕ!$AD265=2,ДАННЫЕ!$AE265=2),2,IF(OR(ДАННЫЕ!$AC265=1,ДАННЫЕ!$AD265=1,ДАННЫЕ!$AE265=1),1,0))</f>
        <v>0</v>
      </c>
    </row>
    <row r="266" spans="1:20" ht="15" customHeight="1" x14ac:dyDescent="0.2">
      <c r="A266" s="78">
        <f>IF(B266&gt;0,IF(MONTH(ДАННЫЕ!$F$1)=MONTH(ДАННЫЕ!$B266),1,0),0)</f>
        <v>0</v>
      </c>
      <c r="B266" s="14">
        <f>IF(ДАННЫЕ!$B266&gt;0,IF(YEAR(ДАННЫЕ!$F$1)=YEAR(ДАННЫЕ!$B266),1,0),0)</f>
        <v>0</v>
      </c>
      <c r="C266" s="14">
        <f>IF(ДАННЫЕ!$CM266&gt;0,IF(YEAR(ДАННЫЕ!$F$1)=YEAR(ДАННЫЕ!$CM266),1,0),0)</f>
        <v>0</v>
      </c>
      <c r="D266" s="14">
        <f>IF(ДАННЫЕ!$CJ266&gt;0,IF(ДАННЫЕ!$CL266&gt;ДАННЫЕ!$F$1,1,IF(ДАННЫЕ!$CL266&gt;0,0,1)),0)</f>
        <v>0</v>
      </c>
      <c r="E266" s="43" t="str">
        <f ca="1">IF(ДАННЫЕ!$F$1&gt;0,IF(ДАННЫЕ!$G266&gt;0,DATEDIF(ДАННЫЕ!$G266,ДАННЫЕ!$F$1,"y"),""),IF(ДАННЫЕ!$G266&gt;0,DATEDIF(ДАННЫЕ!$G266,TODAY(),"y"),""))</f>
        <v/>
      </c>
      <c r="F266" s="43" t="str">
        <f xml:space="preserve"> IF(ДАННЫЕ!$F266="М",IF(E266&gt;=18,IF(E266&lt;60,1,""),""),"")&amp;IF(ДАННЫЕ!$F266="Ж",IF(E266&gt;=18,IF(E266&lt;55,1,""),""),"")</f>
        <v/>
      </c>
      <c r="G266" s="43" t="str">
        <f xml:space="preserve"> IF(ДАННЫЕ!$F266="М",IF(E266&gt;=60,2,""),"")&amp;IF(ДАННЫЕ!$F266="Ж",IF(E266&gt;=55,2,""),"")</f>
        <v/>
      </c>
      <c r="H266" s="43" t="str">
        <f t="shared" ca="1" si="12"/>
        <v/>
      </c>
      <c r="I266" s="43" t="str">
        <f t="shared" ca="1" si="13"/>
        <v>03</v>
      </c>
      <c r="J266" s="28" t="str">
        <f ca="1">ДАННЫЕ!$F266&amp;H266&amp;I266&amp;ДАННЫЕ!$I266&amp;"m"&amp;IF(ДАННЫЕ!$I266&gt;0,IF(ДАННЫЕ!$J266&gt;0,0,1),"")&amp;"f"&amp;IF(ДАННЫЕ!$R266&gt;0,IF(YEAR(ДАННЫЕ!$F$1)=YEAR(ДАННЫЕ!$R266),1,0),0)&amp;"z"&amp;ДАННЫЕ!$R266&amp;"p"&amp;ДАННЫЕ!$S266&amp;"i"&amp;ДАННЫЕ!$T266&amp;"h"&amp;ДАННЫЕ!$K266&amp;"be"&amp;ДАННЫЕ!$BI266&amp;"CD"&amp;IF(ДАННЫЕ!BF266&gt;500,4,IF(ДАННЫЕ!BF266&gt;350,3,IF(ДАННЫЕ!BF266&gt;200,2,IF(ДАННЫЕ!BF266&gt;0,1,0))))&amp;"g"&amp;B266&amp;"d"&amp;H266&amp;"l"&amp;ДАННЫЕ!AT266&amp;"a"&amp;ДАННЫЕ!$V266&amp;"v"&amp;R266&amp;"k"&amp;ДАННЫЕ!$U266&amp;"s"&amp;ДАННЫЕ!$Y266&amp;"t"&amp;ДАННЫЕ!$X266&amp;"b"&amp;IF(ДАННЫЕ!$Q266&gt;1,1,0)&amp;"PP"&amp;ДАННЫЕ!Z266&amp;"c"&amp;S266&amp;"x"&amp;IF(ДАННЫЕ!$BY266&gt;0,IF(YEAR(ДАННЫЕ!$F$1)=YEAR(ДАННЫЕ!$BY266),1,0),0)&amp;"n"&amp;IF(ДАННЫЕ!$BZ266&gt;0,IF(YEAR(ДАННЫЕ!$F$1)=YEAR(ДАННЫЕ!$BZ266),1,0),0)&amp;"u"&amp;D266&amp;"z"&amp;IF(ДАННЫЕ!$CL266&gt;0,IF(YEAR(ДАННЫЕ!$F$1)&gt;YEAR(ДАННЫЕ!$CL266),11,12),0)</f>
        <v>03mf0zpihbeCD0g0dlav0kstb0PPc0x0n0u0z0</v>
      </c>
      <c r="K266" s="28" t="str">
        <f ca="1">ДАННЫЕ!$I266&amp;"x"&amp;B266&amp;"w"&amp;IF(T266+ДАННЫЕ!AD266+ДАННЫЕ!AE266+ДАННЫЕ!AF266+ДАННЫЕ!AG266+ДАННЫЕ!AH266+ДАННЫЕ!$AL266+ДАННЫЕ!AI266+ДАННЫЕ!AJ266+ДАННЫЕ!AK266+ДАННЫЕ!AP266+ДАННЫЕ!AQ266+ДАННЫЕ!AR266+ДАННЫЕ!$AM266+ДАННЫЕ!$AN266+ДАННЫЕ!AS266+ДАННЫЕ!AT266&gt;0,1,0)&amp;IF(OR(T266=2,ДАННЫЕ!AD266=2,ДАННЫЕ!AE266=2,ДАННЫЕ!AF266=2,ДАННЫЕ!AG266=2,ДАННЫЕ!AH266=2,ДАННЫЕ!$AL266=2,ДАННЫЕ!AI266=2,ДАННЫЕ!AJ266=2,ДАННЫЕ!AK266=2,ДАННЫЕ!AP266=2,ДАННЫЕ!AQ266=2,ДАННЫЕ!AR266=2,ДАННЫЕ!$AM266=2,ДАННЫЕ!$AN266=2,ДАННЫЕ!AS266=2,ДАННЫЕ!AT266=2),2,0)&amp;"t"&amp;IF(T266&gt;0,"1"&amp;T266,"00")&amp;"f"&amp;IF(ДАННЫЕ!$AC266,"1"&amp;ДАННЫЕ!$AC266,"00")&amp;"b"&amp;IF(ДАННЫЕ!$AD266,"1"&amp;ДАННЫЕ!$AD266,"00")&amp;"g"&amp;IF(ДАННЫЕ!$AF266,"1"&amp;ДАННЫЕ!$AF266,"00")&amp;"c"&amp;IF(ДАННЫЕ!$AG266,"1"&amp;ДАННЫЕ!$AG266,"00")&amp;"i"&amp;IF(ДАННЫЕ!$AH266,"1"&amp;ДАННЫЕ!$AH266,"00")&amp;"r"&amp;IF(ДАННЫЕ!$AL266,"1"&amp;ДАННЫЕ!$AL266,"00")&amp;"m"&amp;IF(ДАННЫЕ!$AI266,"1"&amp;ДАННЫЕ!$AI266,"00")&amp;"hS"&amp;IF(ДАННЫЕ!$AJ266,"1"&amp;ДАННЫЕ!$AJ266,"00")&amp;"hZ"&amp;IF(ДАННЫЕ!$AK266,"1"&amp;ДАННЫЕ!$AK266,"00")&amp;"p"&amp;IF(ДАННЫЕ!$AP266,"1"&amp;ДАННЫЕ!$AP266,"00")&amp;"k"&amp;IF(ДАННЫЕ!$AQ266,"1"&amp;ДАННЫЕ!$AQ266,"00")&amp;"z"&amp;IF(ДАННЫЕ!$AR266,"1"&amp;ДАННЫЕ!$AR266,"00")&amp;"j"&amp;IF(ДАННЫЕ!$AM266,"1"&amp;ДАННЫЕ!$AM266,"00")&amp;"n"&amp;IF(ДАННЫЕ!$AN266,"1"&amp;ДАННЫЕ!$AN266,"00")&amp;"E"&amp;ДАННЫЕ!BI266&amp;"L"&amp;ДАННЫЕ!AO266&amp;"h"&amp;IF(ДАННЫЕ!$AU266&gt;0,1,0)&amp;"v"&amp;IF(ДАННЫЕ!$AW266&gt;0,1,0)&amp;"a"&amp;IF(ДАННЫЕ!$AS266,"1"&amp;ДАННЫЕ!$AS266,"00")&amp;"s"&amp;IF(ДАННЫЕ!$AT266,"1"&amp;ДАННЫЕ!$AT266,"00")&amp;"u"&amp;IF(ДАННЫЕ!$CJ266&gt;0,1,0)&amp;"y"&amp;B266&amp;"d"&amp;H266&amp;"e"&amp;F266&amp;G266</f>
        <v>x0w00t00f00b00g00c00i00r00m00hS00hZ00p00k00z00j00n00ELh0v0a00s00u0y0de</v>
      </c>
      <c r="L266" s="28" t="str">
        <f ca="1">ДАННЫЕ!$I266&amp;"VN"&amp;IF(ДАННЫЕ!AW266&gt;0,11,10)&amp;"CD"&amp;IF(ДАННЫЕ!BF266&gt;500,16,IF(ДАННЫЕ!BF266&gt;350,15,IF(ДАННЫЕ!BF266&gt;=200,14,IF(ДАННЫЕ!BF266&gt;=100,13,IF(ДАННЫЕ!BF266&gt;=50,12,IF(ДАННЫЕ!BF266&gt;0,11,10))))))&amp;"AR"&amp;IF(ДАННЫЕ!BX266&gt;0,1,0)&amp;"GD"&amp;B266&amp;"VV"&amp;IF(E266&gt;=5,IF(E266&lt;18,1,0),0)</f>
        <v>VN10CD10AR0GD0VV0</v>
      </c>
      <c r="M266" s="28" t="str">
        <f>ДАННЫЕ!$I266&amp;"b"&amp;ДАННЫЕ!$BI266&amp;"r"&amp;ДАННЫЕ!$BJ266&amp;"CD"&amp;IF(ДАННЫЕ!BF266&gt;0,IF(ДАННЫЕ!BF266&lt;200,1,IF(ДАННЫЕ!BF266&lt;350,2,3)),0)&amp;"h"&amp;IF(ДАННЫЕ!$BK266+ДАННЫЕ!$BL266+ДАННЫЕ!$BM266&gt;0,1,0)&amp;"x"&amp;ДАННЫЕ!$BK266&amp;"y"&amp;ДАННЫЕ!$BL266&amp;"z"&amp;ДАННЫЕ!$BM266&amp;"c"&amp;IF(ДАННЫЕ!$BK266+ДАННЫЕ!$BL266+ДАННЫЕ!$BM266=3,1,0)&amp;"a"&amp;IF(ДАННЫЕ!$BQ266+ДАННЫЕ!$BR266&gt;0,1,0)&amp;"d"&amp;ДАННЫЕ!$BQ266&amp;"v"&amp;ДАННЫЕ!$BR266&amp;"p"&amp;ДАННЫЕ!$BS266&amp;"n"&amp;ДАННЫЕ!$BU266&amp;"t"&amp;ДАННЫЕ!$BV266&amp;"o"&amp;ДАННЫЕ!$BT266&amp;"l"&amp;IF(ДАННЫЕ!$BN266&gt;0,1,0)&amp;ДАННЫЕ!$BN266&amp;"g"&amp;ДАННЫЕ!$BO266&amp;"s"&amp;ДАННЫЕ!$BP266&amp;"DZ"&amp;IF(ДАННЫЕ!B266-ДАННЫЕ!G266 &lt; 60,IF(ДАННЫЕ!B266-ДАННЫЕ!G266 &gt;= 0,1,0),0)&amp;"u"&amp;IF(ДАННЫЕ!$CJ266&gt;0,1,0)</f>
        <v>brCD0h0xyzc0a0dvpntol0gsDZ1u0</v>
      </c>
      <c r="N266" s="28" t="str">
        <f ca="1">ДАННЫЕ!$F266&amp;ДАННЫЕ!$I266&amp;"g"&amp;B266&amp;"cf"&amp;D266&amp;"a"&amp;IF(ДАННЫЕ!$BX266&gt;0,1,0)&amp;IF(ДАННЫЕ!$BF266&gt;500,1,IF(ДАННЫЕ!$BF266&gt;350,2,IF(ДАННЫЕ!$BF266&gt;=200,3,IF(ДАННЫЕ!$BF266&gt;=100,4,IF(ДАННЫЕ!$BF266&gt;=50,5,IF(ДАННЫЕ!$BF266&lt;50,6,0))))))&amp;"AR"&amp;IF(DATEDIF(ДАННЫЕ!$BX266,ДАННЫЕ!$F$1,"y")&gt;1,1,0)&amp;"VG"&amp;IF(ДАННЫЕ!$BH266="0",1,0)&amp;"o"&amp;IF(T266+ДАННЫЕ!$AF266+ДАННЫЕ!$AG266+ДАННЫЕ!$AH266+ДАННЫЕ!$AI266+ДАННЫЕ!$AJ266+ДАННЫЕ!$AP266+ДАННЫЕ!$AQ266+ДАННЫЕ!$AR266+ДАННЫЕ!$AU266+ДАННЫЕ!$AW266+ДАННЫЕ!$AS266+ДАННЫЕ!$AT266&gt;0,1,0)&amp;"x"&amp;ДАННЫЕ!$AG266&amp;"p"&amp;IF(ДАННЫЕ!$BY266&gt;0,1,0)&amp;"v"&amp;IF(ДАННЫЕ!$BZ266&gt;0,1,0)&amp;"n"&amp;ДАННЫЕ!$CA266&amp;"t"&amp;ДАННЫЕ!$AY266&amp;"k"&amp;ДАННЫЕ!$CB266&amp;"q"&amp;ДАННЫЕ!$CC266&amp;"w"&amp;ДАННЫЕ!$CD266&amp;"e"&amp;ДАННЫЕ!$CE266&amp;"m"&amp;ДАННЫЕ!$CF266&amp;"c"&amp;ДАННЫЕ!$CG266&amp;"z"&amp;ДАННЫЕ!$CH266&amp;"d"&amp;IF(H266=4,1,0)&amp;"s"&amp;IF(ДАННЫЕ!$J266=1,0,1)&amp;"u"&amp;IF(ДАННЫЕ!$CJ266&gt;0,1,0)</f>
        <v>g0cf0a06AR1VG0o0xp0v0ntkqwemczd0s1u0</v>
      </c>
      <c r="O266" s="28" t="str">
        <f>ДАННЫЕ!$I266&amp;"g"&amp;B266&amp;A266&amp;"f"&amp;P266&amp;"c"&amp;IF(ДАННЫЕ!$U266&gt;0,1,0)&amp;"s"&amp;IF(ДАННЫЕ!$Q266&gt;0,IF(YEAR(ДАННЫЕ!$F$1)=YEAR(ДАННЫЕ!$Q266),IF(MONTH(ДАННЫЕ!$F$1)=MONTH(ДАННЫЕ!$Q266),111,11),1),0)&amp;"i"&amp;IF(ДАННЫЕ!$R266+ДАННЫЕ!$S266+ДАННЫЕ!$T266=0,0,1)&amp;"h"&amp;IF(ДАННЫЕ!$P266&gt;0,1,0)&amp;"p"&amp;IF(ДАННЫЕ!$CI266&gt;0,IF(YEAR(ДАННЫЕ!$F$1)=YEAR(ДАННЫЕ!$CI266),IF(MONTH(ДАННЫЕ!$F$1)=MONTH(ДАННЫЕ!$CI266),111,11),1),0)&amp;"d"&amp;IF(ДАННЫЕ!$CJ266&gt;0,IF(YEAR(ДАННЫЕ!$F$1)=YEAR(ДАННЫЕ!$CJ266),IF(MONTH(ДАННЫЕ!$F$1)=MONTH(ДАННЫЕ!$CJ266),111,11),1),0)&amp;"o"&amp;IF(ДАННЫЕ!$CK266&gt;0,IF(MONTH(ДАННЫЕ!$F$1)=MONTH(ДАННЫЕ!$CK266),111,11),0)&amp;"v"&amp;IF(ДАННЫЕ!$BE266&gt;0,IF(MONTH(ДАННЫЕ!$F$1)=MONTH(ДАННЫЕ!$BE266),111,11),0)</f>
        <v>g00f0c0s0i0h0p0d0o0v0</v>
      </c>
      <c r="P266" s="15">
        <f t="shared" si="14"/>
        <v>0</v>
      </c>
      <c r="Q266" s="15">
        <f>IF(ДАННЫЕ!$F$1&gt;ДАННЫЕ!$N266,IF(YEAR(ДАННЫЕ!$F$1)=YEAR(ДАННЫЕ!M266),1,0),0)</f>
        <v>0</v>
      </c>
      <c r="R266" s="15">
        <f>IF(ДАННЫЕ!$F$1&gt;ДАННЫЕ!$N266,IF(YEAR(ДАННЫЕ!$F$1)=YEAR(ДАННЫЕ!N266),1,0),0)</f>
        <v>0</v>
      </c>
      <c r="S266" s="15">
        <f>IF(ДАННЫЕ!$AA266="2А",1,IF(ДАННЫЕ!$AA266="2Б",2,IF(ДАННЫЕ!$AA266="2В",3,IF(ДАННЫЕ!$AA266=3,4,IF(ДАННЫЕ!$AA266="4А",5,IF(ДАННЫЕ!$AA266="4Б",6,IF(ДАННЫЕ!$AA266="4В",7,IF(ДАННЫЕ!$AA266=5,8,0))))))))</f>
        <v>0</v>
      </c>
      <c r="T266" s="15">
        <f>IF(OR(ДАННЫЕ!$AC266=2,ДАННЫЕ!$AD266=2,ДАННЫЕ!$AE266=2),2,IF(OR(ДАННЫЕ!$AC266=1,ДАННЫЕ!$AD266=1,ДАННЫЕ!$AE266=1),1,0))</f>
        <v>0</v>
      </c>
    </row>
    <row r="267" spans="1:20" ht="15" customHeight="1" x14ac:dyDescent="0.2">
      <c r="A267" s="78">
        <f>IF(B267&gt;0,IF(MONTH(ДАННЫЕ!$F$1)=MONTH(ДАННЫЕ!$B267),1,0),0)</f>
        <v>0</v>
      </c>
      <c r="B267" s="14">
        <f>IF(ДАННЫЕ!$B267&gt;0,IF(YEAR(ДАННЫЕ!$F$1)=YEAR(ДАННЫЕ!$B267),1,0),0)</f>
        <v>0</v>
      </c>
      <c r="C267" s="14">
        <f>IF(ДАННЫЕ!$CM267&gt;0,IF(YEAR(ДАННЫЕ!$F$1)=YEAR(ДАННЫЕ!$CM267),1,0),0)</f>
        <v>0</v>
      </c>
      <c r="D267" s="14">
        <f>IF(ДАННЫЕ!$CJ267&gt;0,IF(ДАННЫЕ!$CL267&gt;ДАННЫЕ!$F$1,1,IF(ДАННЫЕ!$CL267&gt;0,0,1)),0)</f>
        <v>0</v>
      </c>
      <c r="E267" s="43" t="str">
        <f ca="1">IF(ДАННЫЕ!$F$1&gt;0,IF(ДАННЫЕ!$G267&gt;0,DATEDIF(ДАННЫЕ!$G267,ДАННЫЕ!$F$1,"y"),""),IF(ДАННЫЕ!$G267&gt;0,DATEDIF(ДАННЫЕ!$G267,TODAY(),"y"),""))</f>
        <v/>
      </c>
      <c r="F267" s="43" t="str">
        <f xml:space="preserve"> IF(ДАННЫЕ!$F267="М",IF(E267&gt;=18,IF(E267&lt;60,1,""),""),"")&amp;IF(ДАННЫЕ!$F267="Ж",IF(E267&gt;=18,IF(E267&lt;55,1,""),""),"")</f>
        <v/>
      </c>
      <c r="G267" s="43" t="str">
        <f xml:space="preserve"> IF(ДАННЫЕ!$F267="М",IF(E267&gt;=60,2,""),"")&amp;IF(ДАННЫЕ!$F267="Ж",IF(E267&gt;=55,2,""),"")</f>
        <v/>
      </c>
      <c r="H267" s="43" t="str">
        <f t="shared" ca="1" si="12"/>
        <v/>
      </c>
      <c r="I267" s="43" t="str">
        <f t="shared" ca="1" si="13"/>
        <v>03</v>
      </c>
      <c r="J267" s="28" t="str">
        <f ca="1">ДАННЫЕ!$F267&amp;H267&amp;I267&amp;ДАННЫЕ!$I267&amp;"m"&amp;IF(ДАННЫЕ!$I267&gt;0,IF(ДАННЫЕ!$J267&gt;0,0,1),"")&amp;"f"&amp;IF(ДАННЫЕ!$R267&gt;0,IF(YEAR(ДАННЫЕ!$F$1)=YEAR(ДАННЫЕ!$R267),1,0),0)&amp;"z"&amp;ДАННЫЕ!$R267&amp;"p"&amp;ДАННЫЕ!$S267&amp;"i"&amp;ДАННЫЕ!$T267&amp;"h"&amp;ДАННЫЕ!$K267&amp;"be"&amp;ДАННЫЕ!$BI267&amp;"CD"&amp;IF(ДАННЫЕ!BF267&gt;500,4,IF(ДАННЫЕ!BF267&gt;350,3,IF(ДАННЫЕ!BF267&gt;200,2,IF(ДАННЫЕ!BF267&gt;0,1,0))))&amp;"g"&amp;B267&amp;"d"&amp;H267&amp;"l"&amp;ДАННЫЕ!AT267&amp;"a"&amp;ДАННЫЕ!$V267&amp;"v"&amp;R267&amp;"k"&amp;ДАННЫЕ!$U267&amp;"s"&amp;ДАННЫЕ!$Y267&amp;"t"&amp;ДАННЫЕ!$X267&amp;"b"&amp;IF(ДАННЫЕ!$Q267&gt;1,1,0)&amp;"PP"&amp;ДАННЫЕ!Z267&amp;"c"&amp;S267&amp;"x"&amp;IF(ДАННЫЕ!$BY267&gt;0,IF(YEAR(ДАННЫЕ!$F$1)=YEAR(ДАННЫЕ!$BY267),1,0),0)&amp;"n"&amp;IF(ДАННЫЕ!$BZ267&gt;0,IF(YEAR(ДАННЫЕ!$F$1)=YEAR(ДАННЫЕ!$BZ267),1,0),0)&amp;"u"&amp;D267&amp;"z"&amp;IF(ДАННЫЕ!$CL267&gt;0,IF(YEAR(ДАННЫЕ!$F$1)&gt;YEAR(ДАННЫЕ!$CL267),11,12),0)</f>
        <v>03mf0zpihbeCD0g0dlav0kstb0PPc0x0n0u0z0</v>
      </c>
      <c r="K267" s="28" t="str">
        <f ca="1">ДАННЫЕ!$I267&amp;"x"&amp;B267&amp;"w"&amp;IF(T267+ДАННЫЕ!AD267+ДАННЫЕ!AE267+ДАННЫЕ!AF267+ДАННЫЕ!AG267+ДАННЫЕ!AH267+ДАННЫЕ!$AL267+ДАННЫЕ!AI267+ДАННЫЕ!AJ267+ДАННЫЕ!AK267+ДАННЫЕ!AP267+ДАННЫЕ!AQ267+ДАННЫЕ!AR267+ДАННЫЕ!$AM267+ДАННЫЕ!$AN267+ДАННЫЕ!AS267+ДАННЫЕ!AT267&gt;0,1,0)&amp;IF(OR(T267=2,ДАННЫЕ!AD267=2,ДАННЫЕ!AE267=2,ДАННЫЕ!AF267=2,ДАННЫЕ!AG267=2,ДАННЫЕ!AH267=2,ДАННЫЕ!$AL267=2,ДАННЫЕ!AI267=2,ДАННЫЕ!AJ267=2,ДАННЫЕ!AK267=2,ДАННЫЕ!AP267=2,ДАННЫЕ!AQ267=2,ДАННЫЕ!AR267=2,ДАННЫЕ!$AM267=2,ДАННЫЕ!$AN267=2,ДАННЫЕ!AS267=2,ДАННЫЕ!AT267=2),2,0)&amp;"t"&amp;IF(T267&gt;0,"1"&amp;T267,"00")&amp;"f"&amp;IF(ДАННЫЕ!$AC267,"1"&amp;ДАННЫЕ!$AC267,"00")&amp;"b"&amp;IF(ДАННЫЕ!$AD267,"1"&amp;ДАННЫЕ!$AD267,"00")&amp;"g"&amp;IF(ДАННЫЕ!$AF267,"1"&amp;ДАННЫЕ!$AF267,"00")&amp;"c"&amp;IF(ДАННЫЕ!$AG267,"1"&amp;ДАННЫЕ!$AG267,"00")&amp;"i"&amp;IF(ДАННЫЕ!$AH267,"1"&amp;ДАННЫЕ!$AH267,"00")&amp;"r"&amp;IF(ДАННЫЕ!$AL267,"1"&amp;ДАННЫЕ!$AL267,"00")&amp;"m"&amp;IF(ДАННЫЕ!$AI267,"1"&amp;ДАННЫЕ!$AI267,"00")&amp;"hS"&amp;IF(ДАННЫЕ!$AJ267,"1"&amp;ДАННЫЕ!$AJ267,"00")&amp;"hZ"&amp;IF(ДАННЫЕ!$AK267,"1"&amp;ДАННЫЕ!$AK267,"00")&amp;"p"&amp;IF(ДАННЫЕ!$AP267,"1"&amp;ДАННЫЕ!$AP267,"00")&amp;"k"&amp;IF(ДАННЫЕ!$AQ267,"1"&amp;ДАННЫЕ!$AQ267,"00")&amp;"z"&amp;IF(ДАННЫЕ!$AR267,"1"&amp;ДАННЫЕ!$AR267,"00")&amp;"j"&amp;IF(ДАННЫЕ!$AM267,"1"&amp;ДАННЫЕ!$AM267,"00")&amp;"n"&amp;IF(ДАННЫЕ!$AN267,"1"&amp;ДАННЫЕ!$AN267,"00")&amp;"E"&amp;ДАННЫЕ!BI267&amp;"L"&amp;ДАННЫЕ!AO267&amp;"h"&amp;IF(ДАННЫЕ!$AU267&gt;0,1,0)&amp;"v"&amp;IF(ДАННЫЕ!$AW267&gt;0,1,0)&amp;"a"&amp;IF(ДАННЫЕ!$AS267,"1"&amp;ДАННЫЕ!$AS267,"00")&amp;"s"&amp;IF(ДАННЫЕ!$AT267,"1"&amp;ДАННЫЕ!$AT267,"00")&amp;"u"&amp;IF(ДАННЫЕ!$CJ267&gt;0,1,0)&amp;"y"&amp;B267&amp;"d"&amp;H267&amp;"e"&amp;F267&amp;G267</f>
        <v>x0w00t00f00b00g00c00i00r00m00hS00hZ00p00k00z00j00n00ELh0v0a00s00u0y0de</v>
      </c>
      <c r="L267" s="28" t="str">
        <f ca="1">ДАННЫЕ!$I267&amp;"VN"&amp;IF(ДАННЫЕ!AW267&gt;0,11,10)&amp;"CD"&amp;IF(ДАННЫЕ!BF267&gt;500,16,IF(ДАННЫЕ!BF267&gt;350,15,IF(ДАННЫЕ!BF267&gt;=200,14,IF(ДАННЫЕ!BF267&gt;=100,13,IF(ДАННЫЕ!BF267&gt;=50,12,IF(ДАННЫЕ!BF267&gt;0,11,10))))))&amp;"AR"&amp;IF(ДАННЫЕ!BX267&gt;0,1,0)&amp;"GD"&amp;B267&amp;"VV"&amp;IF(E267&gt;=5,IF(E267&lt;18,1,0),0)</f>
        <v>VN10CD10AR0GD0VV0</v>
      </c>
      <c r="M267" s="28" t="str">
        <f>ДАННЫЕ!$I267&amp;"b"&amp;ДАННЫЕ!$BI267&amp;"r"&amp;ДАННЫЕ!$BJ267&amp;"CD"&amp;IF(ДАННЫЕ!BF267&gt;0,IF(ДАННЫЕ!BF267&lt;200,1,IF(ДАННЫЕ!BF267&lt;350,2,3)),0)&amp;"h"&amp;IF(ДАННЫЕ!$BK267+ДАННЫЕ!$BL267+ДАННЫЕ!$BM267&gt;0,1,0)&amp;"x"&amp;ДАННЫЕ!$BK267&amp;"y"&amp;ДАННЫЕ!$BL267&amp;"z"&amp;ДАННЫЕ!$BM267&amp;"c"&amp;IF(ДАННЫЕ!$BK267+ДАННЫЕ!$BL267+ДАННЫЕ!$BM267=3,1,0)&amp;"a"&amp;IF(ДАННЫЕ!$BQ267+ДАННЫЕ!$BR267&gt;0,1,0)&amp;"d"&amp;ДАННЫЕ!$BQ267&amp;"v"&amp;ДАННЫЕ!$BR267&amp;"p"&amp;ДАННЫЕ!$BS267&amp;"n"&amp;ДАННЫЕ!$BU267&amp;"t"&amp;ДАННЫЕ!$BV267&amp;"o"&amp;ДАННЫЕ!$BT267&amp;"l"&amp;IF(ДАННЫЕ!$BN267&gt;0,1,0)&amp;ДАННЫЕ!$BN267&amp;"g"&amp;ДАННЫЕ!$BO267&amp;"s"&amp;ДАННЫЕ!$BP267&amp;"DZ"&amp;IF(ДАННЫЕ!B267-ДАННЫЕ!G267 &lt; 60,IF(ДАННЫЕ!B267-ДАННЫЕ!G267 &gt;= 0,1,0),0)&amp;"u"&amp;IF(ДАННЫЕ!$CJ267&gt;0,1,0)</f>
        <v>brCD0h0xyzc0a0dvpntol0gsDZ1u0</v>
      </c>
      <c r="N267" s="28" t="str">
        <f ca="1">ДАННЫЕ!$F267&amp;ДАННЫЕ!$I267&amp;"g"&amp;B267&amp;"cf"&amp;D267&amp;"a"&amp;IF(ДАННЫЕ!$BX267&gt;0,1,0)&amp;IF(ДАННЫЕ!$BF267&gt;500,1,IF(ДАННЫЕ!$BF267&gt;350,2,IF(ДАННЫЕ!$BF267&gt;=200,3,IF(ДАННЫЕ!$BF267&gt;=100,4,IF(ДАННЫЕ!$BF267&gt;=50,5,IF(ДАННЫЕ!$BF267&lt;50,6,0))))))&amp;"AR"&amp;IF(DATEDIF(ДАННЫЕ!$BX267,ДАННЫЕ!$F$1,"y")&gt;1,1,0)&amp;"VG"&amp;IF(ДАННЫЕ!$BH267="0",1,0)&amp;"o"&amp;IF(T267+ДАННЫЕ!$AF267+ДАННЫЕ!$AG267+ДАННЫЕ!$AH267+ДАННЫЕ!$AI267+ДАННЫЕ!$AJ267+ДАННЫЕ!$AP267+ДАННЫЕ!$AQ267+ДАННЫЕ!$AR267+ДАННЫЕ!$AU267+ДАННЫЕ!$AW267+ДАННЫЕ!$AS267+ДАННЫЕ!$AT267&gt;0,1,0)&amp;"x"&amp;ДАННЫЕ!$AG267&amp;"p"&amp;IF(ДАННЫЕ!$BY267&gt;0,1,0)&amp;"v"&amp;IF(ДАННЫЕ!$BZ267&gt;0,1,0)&amp;"n"&amp;ДАННЫЕ!$CA267&amp;"t"&amp;ДАННЫЕ!$AY267&amp;"k"&amp;ДАННЫЕ!$CB267&amp;"q"&amp;ДАННЫЕ!$CC267&amp;"w"&amp;ДАННЫЕ!$CD267&amp;"e"&amp;ДАННЫЕ!$CE267&amp;"m"&amp;ДАННЫЕ!$CF267&amp;"c"&amp;ДАННЫЕ!$CG267&amp;"z"&amp;ДАННЫЕ!$CH267&amp;"d"&amp;IF(H267=4,1,0)&amp;"s"&amp;IF(ДАННЫЕ!$J267=1,0,1)&amp;"u"&amp;IF(ДАННЫЕ!$CJ267&gt;0,1,0)</f>
        <v>g0cf0a06AR1VG0o0xp0v0ntkqwemczd0s1u0</v>
      </c>
      <c r="O267" s="28" t="str">
        <f>ДАННЫЕ!$I267&amp;"g"&amp;B267&amp;A267&amp;"f"&amp;P267&amp;"c"&amp;IF(ДАННЫЕ!$U267&gt;0,1,0)&amp;"s"&amp;IF(ДАННЫЕ!$Q267&gt;0,IF(YEAR(ДАННЫЕ!$F$1)=YEAR(ДАННЫЕ!$Q267),IF(MONTH(ДАННЫЕ!$F$1)=MONTH(ДАННЫЕ!$Q267),111,11),1),0)&amp;"i"&amp;IF(ДАННЫЕ!$R267+ДАННЫЕ!$S267+ДАННЫЕ!$T267=0,0,1)&amp;"h"&amp;IF(ДАННЫЕ!$P267&gt;0,1,0)&amp;"p"&amp;IF(ДАННЫЕ!$CI267&gt;0,IF(YEAR(ДАННЫЕ!$F$1)=YEAR(ДАННЫЕ!$CI267),IF(MONTH(ДАННЫЕ!$F$1)=MONTH(ДАННЫЕ!$CI267),111,11),1),0)&amp;"d"&amp;IF(ДАННЫЕ!$CJ267&gt;0,IF(YEAR(ДАННЫЕ!$F$1)=YEAR(ДАННЫЕ!$CJ267),IF(MONTH(ДАННЫЕ!$F$1)=MONTH(ДАННЫЕ!$CJ267),111,11),1),0)&amp;"o"&amp;IF(ДАННЫЕ!$CK267&gt;0,IF(MONTH(ДАННЫЕ!$F$1)=MONTH(ДАННЫЕ!$CK267),111,11),0)&amp;"v"&amp;IF(ДАННЫЕ!$BE267&gt;0,IF(MONTH(ДАННЫЕ!$F$1)=MONTH(ДАННЫЕ!$BE267),111,11),0)</f>
        <v>g00f0c0s0i0h0p0d0o0v0</v>
      </c>
      <c r="P267" s="15">
        <f t="shared" si="14"/>
        <v>0</v>
      </c>
      <c r="Q267" s="15">
        <f>IF(ДАННЫЕ!$F$1&gt;ДАННЫЕ!$N267,IF(YEAR(ДАННЫЕ!$F$1)=YEAR(ДАННЫЕ!M267),1,0),0)</f>
        <v>0</v>
      </c>
      <c r="R267" s="15">
        <f>IF(ДАННЫЕ!$F$1&gt;ДАННЫЕ!$N267,IF(YEAR(ДАННЫЕ!$F$1)=YEAR(ДАННЫЕ!N267),1,0),0)</f>
        <v>0</v>
      </c>
      <c r="S267" s="15">
        <f>IF(ДАННЫЕ!$AA267="2А",1,IF(ДАННЫЕ!$AA267="2Б",2,IF(ДАННЫЕ!$AA267="2В",3,IF(ДАННЫЕ!$AA267=3,4,IF(ДАННЫЕ!$AA267="4А",5,IF(ДАННЫЕ!$AA267="4Б",6,IF(ДАННЫЕ!$AA267="4В",7,IF(ДАННЫЕ!$AA267=5,8,0))))))))</f>
        <v>0</v>
      </c>
      <c r="T267" s="15">
        <f>IF(OR(ДАННЫЕ!$AC267=2,ДАННЫЕ!$AD267=2,ДАННЫЕ!$AE267=2),2,IF(OR(ДАННЫЕ!$AC267=1,ДАННЫЕ!$AD267=1,ДАННЫЕ!$AE267=1),1,0))</f>
        <v>0</v>
      </c>
    </row>
    <row r="268" spans="1:20" ht="15" customHeight="1" x14ac:dyDescent="0.2">
      <c r="A268" s="78">
        <f>IF(B268&gt;0,IF(MONTH(ДАННЫЕ!$F$1)=MONTH(ДАННЫЕ!$B268),1,0),0)</f>
        <v>0</v>
      </c>
      <c r="B268" s="14">
        <f>IF(ДАННЫЕ!$B268&gt;0,IF(YEAR(ДАННЫЕ!$F$1)=YEAR(ДАННЫЕ!$B268),1,0),0)</f>
        <v>0</v>
      </c>
      <c r="C268" s="14">
        <f>IF(ДАННЫЕ!$CM268&gt;0,IF(YEAR(ДАННЫЕ!$F$1)=YEAR(ДАННЫЕ!$CM268),1,0),0)</f>
        <v>0</v>
      </c>
      <c r="D268" s="14">
        <f>IF(ДАННЫЕ!$CJ268&gt;0,IF(ДАННЫЕ!$CL268&gt;ДАННЫЕ!$F$1,1,IF(ДАННЫЕ!$CL268&gt;0,0,1)),0)</f>
        <v>0</v>
      </c>
      <c r="E268" s="43" t="str">
        <f ca="1">IF(ДАННЫЕ!$F$1&gt;0,IF(ДАННЫЕ!$G268&gt;0,DATEDIF(ДАННЫЕ!$G268,ДАННЫЕ!$F$1,"y"),""),IF(ДАННЫЕ!$G268&gt;0,DATEDIF(ДАННЫЕ!$G268,TODAY(),"y"),""))</f>
        <v/>
      </c>
      <c r="F268" s="43" t="str">
        <f xml:space="preserve"> IF(ДАННЫЕ!$F268="М",IF(E268&gt;=18,IF(E268&lt;60,1,""),""),"")&amp;IF(ДАННЫЕ!$F268="Ж",IF(E268&gt;=18,IF(E268&lt;55,1,""),""),"")</f>
        <v/>
      </c>
      <c r="G268" s="43" t="str">
        <f xml:space="preserve"> IF(ДАННЫЕ!$F268="М",IF(E268&gt;=60,2,""),"")&amp;IF(ДАННЫЕ!$F268="Ж",IF(E268&gt;=55,2,""),"")</f>
        <v/>
      </c>
      <c r="H268" s="43" t="str">
        <f t="shared" ca="1" si="12"/>
        <v/>
      </c>
      <c r="I268" s="43" t="str">
        <f t="shared" ca="1" si="13"/>
        <v>03</v>
      </c>
      <c r="J268" s="28" t="str">
        <f ca="1">ДАННЫЕ!$F268&amp;H268&amp;I268&amp;ДАННЫЕ!$I268&amp;"m"&amp;IF(ДАННЫЕ!$I268&gt;0,IF(ДАННЫЕ!$J268&gt;0,0,1),"")&amp;"f"&amp;IF(ДАННЫЕ!$R268&gt;0,IF(YEAR(ДАННЫЕ!$F$1)=YEAR(ДАННЫЕ!$R268),1,0),0)&amp;"z"&amp;ДАННЫЕ!$R268&amp;"p"&amp;ДАННЫЕ!$S268&amp;"i"&amp;ДАННЫЕ!$T268&amp;"h"&amp;ДАННЫЕ!$K268&amp;"be"&amp;ДАННЫЕ!$BI268&amp;"CD"&amp;IF(ДАННЫЕ!BF268&gt;500,4,IF(ДАННЫЕ!BF268&gt;350,3,IF(ДАННЫЕ!BF268&gt;200,2,IF(ДАННЫЕ!BF268&gt;0,1,0))))&amp;"g"&amp;B268&amp;"d"&amp;H268&amp;"l"&amp;ДАННЫЕ!AT268&amp;"a"&amp;ДАННЫЕ!$V268&amp;"v"&amp;R268&amp;"k"&amp;ДАННЫЕ!$U268&amp;"s"&amp;ДАННЫЕ!$Y268&amp;"t"&amp;ДАННЫЕ!$X268&amp;"b"&amp;IF(ДАННЫЕ!$Q268&gt;1,1,0)&amp;"PP"&amp;ДАННЫЕ!Z268&amp;"c"&amp;S268&amp;"x"&amp;IF(ДАННЫЕ!$BY268&gt;0,IF(YEAR(ДАННЫЕ!$F$1)=YEAR(ДАННЫЕ!$BY268),1,0),0)&amp;"n"&amp;IF(ДАННЫЕ!$BZ268&gt;0,IF(YEAR(ДАННЫЕ!$F$1)=YEAR(ДАННЫЕ!$BZ268),1,0),0)&amp;"u"&amp;D268&amp;"z"&amp;IF(ДАННЫЕ!$CL268&gt;0,IF(YEAR(ДАННЫЕ!$F$1)&gt;YEAR(ДАННЫЕ!$CL268),11,12),0)</f>
        <v>03mf0zpihbeCD0g0dlav0kstb0PPc0x0n0u0z0</v>
      </c>
      <c r="K268" s="28" t="str">
        <f ca="1">ДАННЫЕ!$I268&amp;"x"&amp;B268&amp;"w"&amp;IF(T268+ДАННЫЕ!AD268+ДАННЫЕ!AE268+ДАННЫЕ!AF268+ДАННЫЕ!AG268+ДАННЫЕ!AH268+ДАННЫЕ!$AL268+ДАННЫЕ!AI268+ДАННЫЕ!AJ268+ДАННЫЕ!AK268+ДАННЫЕ!AP268+ДАННЫЕ!AQ268+ДАННЫЕ!AR268+ДАННЫЕ!$AM268+ДАННЫЕ!$AN268+ДАННЫЕ!AS268+ДАННЫЕ!AT268&gt;0,1,0)&amp;IF(OR(T268=2,ДАННЫЕ!AD268=2,ДАННЫЕ!AE268=2,ДАННЫЕ!AF268=2,ДАННЫЕ!AG268=2,ДАННЫЕ!AH268=2,ДАННЫЕ!$AL268=2,ДАННЫЕ!AI268=2,ДАННЫЕ!AJ268=2,ДАННЫЕ!AK268=2,ДАННЫЕ!AP268=2,ДАННЫЕ!AQ268=2,ДАННЫЕ!AR268=2,ДАННЫЕ!$AM268=2,ДАННЫЕ!$AN268=2,ДАННЫЕ!AS268=2,ДАННЫЕ!AT268=2),2,0)&amp;"t"&amp;IF(T268&gt;0,"1"&amp;T268,"00")&amp;"f"&amp;IF(ДАННЫЕ!$AC268,"1"&amp;ДАННЫЕ!$AC268,"00")&amp;"b"&amp;IF(ДАННЫЕ!$AD268,"1"&amp;ДАННЫЕ!$AD268,"00")&amp;"g"&amp;IF(ДАННЫЕ!$AF268,"1"&amp;ДАННЫЕ!$AF268,"00")&amp;"c"&amp;IF(ДАННЫЕ!$AG268,"1"&amp;ДАННЫЕ!$AG268,"00")&amp;"i"&amp;IF(ДАННЫЕ!$AH268,"1"&amp;ДАННЫЕ!$AH268,"00")&amp;"r"&amp;IF(ДАННЫЕ!$AL268,"1"&amp;ДАННЫЕ!$AL268,"00")&amp;"m"&amp;IF(ДАННЫЕ!$AI268,"1"&amp;ДАННЫЕ!$AI268,"00")&amp;"hS"&amp;IF(ДАННЫЕ!$AJ268,"1"&amp;ДАННЫЕ!$AJ268,"00")&amp;"hZ"&amp;IF(ДАННЫЕ!$AK268,"1"&amp;ДАННЫЕ!$AK268,"00")&amp;"p"&amp;IF(ДАННЫЕ!$AP268,"1"&amp;ДАННЫЕ!$AP268,"00")&amp;"k"&amp;IF(ДАННЫЕ!$AQ268,"1"&amp;ДАННЫЕ!$AQ268,"00")&amp;"z"&amp;IF(ДАННЫЕ!$AR268,"1"&amp;ДАННЫЕ!$AR268,"00")&amp;"j"&amp;IF(ДАННЫЕ!$AM268,"1"&amp;ДАННЫЕ!$AM268,"00")&amp;"n"&amp;IF(ДАННЫЕ!$AN268,"1"&amp;ДАННЫЕ!$AN268,"00")&amp;"E"&amp;ДАННЫЕ!BI268&amp;"L"&amp;ДАННЫЕ!AO268&amp;"h"&amp;IF(ДАННЫЕ!$AU268&gt;0,1,0)&amp;"v"&amp;IF(ДАННЫЕ!$AW268&gt;0,1,0)&amp;"a"&amp;IF(ДАННЫЕ!$AS268,"1"&amp;ДАННЫЕ!$AS268,"00")&amp;"s"&amp;IF(ДАННЫЕ!$AT268,"1"&amp;ДАННЫЕ!$AT268,"00")&amp;"u"&amp;IF(ДАННЫЕ!$CJ268&gt;0,1,0)&amp;"y"&amp;B268&amp;"d"&amp;H268&amp;"e"&amp;F268&amp;G268</f>
        <v>x0w00t00f00b00g00c00i00r00m00hS00hZ00p00k00z00j00n00ELh0v0a00s00u0y0de</v>
      </c>
      <c r="L268" s="28" t="str">
        <f ca="1">ДАННЫЕ!$I268&amp;"VN"&amp;IF(ДАННЫЕ!AW268&gt;0,11,10)&amp;"CD"&amp;IF(ДАННЫЕ!BF268&gt;500,16,IF(ДАННЫЕ!BF268&gt;350,15,IF(ДАННЫЕ!BF268&gt;=200,14,IF(ДАННЫЕ!BF268&gt;=100,13,IF(ДАННЫЕ!BF268&gt;=50,12,IF(ДАННЫЕ!BF268&gt;0,11,10))))))&amp;"AR"&amp;IF(ДАННЫЕ!BX268&gt;0,1,0)&amp;"GD"&amp;B268&amp;"VV"&amp;IF(E268&gt;=5,IF(E268&lt;18,1,0),0)</f>
        <v>VN10CD10AR0GD0VV0</v>
      </c>
      <c r="M268" s="28" t="str">
        <f>ДАННЫЕ!$I268&amp;"b"&amp;ДАННЫЕ!$BI268&amp;"r"&amp;ДАННЫЕ!$BJ268&amp;"CD"&amp;IF(ДАННЫЕ!BF268&gt;0,IF(ДАННЫЕ!BF268&lt;200,1,IF(ДАННЫЕ!BF268&lt;350,2,3)),0)&amp;"h"&amp;IF(ДАННЫЕ!$BK268+ДАННЫЕ!$BL268+ДАННЫЕ!$BM268&gt;0,1,0)&amp;"x"&amp;ДАННЫЕ!$BK268&amp;"y"&amp;ДАННЫЕ!$BL268&amp;"z"&amp;ДАННЫЕ!$BM268&amp;"c"&amp;IF(ДАННЫЕ!$BK268+ДАННЫЕ!$BL268+ДАННЫЕ!$BM268=3,1,0)&amp;"a"&amp;IF(ДАННЫЕ!$BQ268+ДАННЫЕ!$BR268&gt;0,1,0)&amp;"d"&amp;ДАННЫЕ!$BQ268&amp;"v"&amp;ДАННЫЕ!$BR268&amp;"p"&amp;ДАННЫЕ!$BS268&amp;"n"&amp;ДАННЫЕ!$BU268&amp;"t"&amp;ДАННЫЕ!$BV268&amp;"o"&amp;ДАННЫЕ!$BT268&amp;"l"&amp;IF(ДАННЫЕ!$BN268&gt;0,1,0)&amp;ДАННЫЕ!$BN268&amp;"g"&amp;ДАННЫЕ!$BO268&amp;"s"&amp;ДАННЫЕ!$BP268&amp;"DZ"&amp;IF(ДАННЫЕ!B268-ДАННЫЕ!G268 &lt; 60,IF(ДАННЫЕ!B268-ДАННЫЕ!G268 &gt;= 0,1,0),0)&amp;"u"&amp;IF(ДАННЫЕ!$CJ268&gt;0,1,0)</f>
        <v>brCD0h0xyzc0a0dvpntol0gsDZ1u0</v>
      </c>
      <c r="N268" s="28" t="str">
        <f ca="1">ДАННЫЕ!$F268&amp;ДАННЫЕ!$I268&amp;"g"&amp;B268&amp;"cf"&amp;D268&amp;"a"&amp;IF(ДАННЫЕ!$BX268&gt;0,1,0)&amp;IF(ДАННЫЕ!$BF268&gt;500,1,IF(ДАННЫЕ!$BF268&gt;350,2,IF(ДАННЫЕ!$BF268&gt;=200,3,IF(ДАННЫЕ!$BF268&gt;=100,4,IF(ДАННЫЕ!$BF268&gt;=50,5,IF(ДАННЫЕ!$BF268&lt;50,6,0))))))&amp;"AR"&amp;IF(DATEDIF(ДАННЫЕ!$BX268,ДАННЫЕ!$F$1,"y")&gt;1,1,0)&amp;"VG"&amp;IF(ДАННЫЕ!$BH268="0",1,0)&amp;"o"&amp;IF(T268+ДАННЫЕ!$AF268+ДАННЫЕ!$AG268+ДАННЫЕ!$AH268+ДАННЫЕ!$AI268+ДАННЫЕ!$AJ268+ДАННЫЕ!$AP268+ДАННЫЕ!$AQ268+ДАННЫЕ!$AR268+ДАННЫЕ!$AU268+ДАННЫЕ!$AW268+ДАННЫЕ!$AS268+ДАННЫЕ!$AT268&gt;0,1,0)&amp;"x"&amp;ДАННЫЕ!$AG268&amp;"p"&amp;IF(ДАННЫЕ!$BY268&gt;0,1,0)&amp;"v"&amp;IF(ДАННЫЕ!$BZ268&gt;0,1,0)&amp;"n"&amp;ДАННЫЕ!$CA268&amp;"t"&amp;ДАННЫЕ!$AY268&amp;"k"&amp;ДАННЫЕ!$CB268&amp;"q"&amp;ДАННЫЕ!$CC268&amp;"w"&amp;ДАННЫЕ!$CD268&amp;"e"&amp;ДАННЫЕ!$CE268&amp;"m"&amp;ДАННЫЕ!$CF268&amp;"c"&amp;ДАННЫЕ!$CG268&amp;"z"&amp;ДАННЫЕ!$CH268&amp;"d"&amp;IF(H268=4,1,0)&amp;"s"&amp;IF(ДАННЫЕ!$J268=1,0,1)&amp;"u"&amp;IF(ДАННЫЕ!$CJ268&gt;0,1,0)</f>
        <v>g0cf0a06AR1VG0o0xp0v0ntkqwemczd0s1u0</v>
      </c>
      <c r="O268" s="28" t="str">
        <f>ДАННЫЕ!$I268&amp;"g"&amp;B268&amp;A268&amp;"f"&amp;P268&amp;"c"&amp;IF(ДАННЫЕ!$U268&gt;0,1,0)&amp;"s"&amp;IF(ДАННЫЕ!$Q268&gt;0,IF(YEAR(ДАННЫЕ!$F$1)=YEAR(ДАННЫЕ!$Q268),IF(MONTH(ДАННЫЕ!$F$1)=MONTH(ДАННЫЕ!$Q268),111,11),1),0)&amp;"i"&amp;IF(ДАННЫЕ!$R268+ДАННЫЕ!$S268+ДАННЫЕ!$T268=0,0,1)&amp;"h"&amp;IF(ДАННЫЕ!$P268&gt;0,1,0)&amp;"p"&amp;IF(ДАННЫЕ!$CI268&gt;0,IF(YEAR(ДАННЫЕ!$F$1)=YEAR(ДАННЫЕ!$CI268),IF(MONTH(ДАННЫЕ!$F$1)=MONTH(ДАННЫЕ!$CI268),111,11),1),0)&amp;"d"&amp;IF(ДАННЫЕ!$CJ268&gt;0,IF(YEAR(ДАННЫЕ!$F$1)=YEAR(ДАННЫЕ!$CJ268),IF(MONTH(ДАННЫЕ!$F$1)=MONTH(ДАННЫЕ!$CJ268),111,11),1),0)&amp;"o"&amp;IF(ДАННЫЕ!$CK268&gt;0,IF(MONTH(ДАННЫЕ!$F$1)=MONTH(ДАННЫЕ!$CK268),111,11),0)&amp;"v"&amp;IF(ДАННЫЕ!$BE268&gt;0,IF(MONTH(ДАННЫЕ!$F$1)=MONTH(ДАННЫЕ!$BE268),111,11),0)</f>
        <v>g00f0c0s0i0h0p0d0o0v0</v>
      </c>
      <c r="P268" s="15">
        <f t="shared" si="14"/>
        <v>0</v>
      </c>
      <c r="Q268" s="15">
        <f>IF(ДАННЫЕ!$F$1&gt;ДАННЫЕ!$N268,IF(YEAR(ДАННЫЕ!$F$1)=YEAR(ДАННЫЕ!M268),1,0),0)</f>
        <v>0</v>
      </c>
      <c r="R268" s="15">
        <f>IF(ДАННЫЕ!$F$1&gt;ДАННЫЕ!$N268,IF(YEAR(ДАННЫЕ!$F$1)=YEAR(ДАННЫЕ!N268),1,0),0)</f>
        <v>0</v>
      </c>
      <c r="S268" s="15">
        <f>IF(ДАННЫЕ!$AA268="2А",1,IF(ДАННЫЕ!$AA268="2Б",2,IF(ДАННЫЕ!$AA268="2В",3,IF(ДАННЫЕ!$AA268=3,4,IF(ДАННЫЕ!$AA268="4А",5,IF(ДАННЫЕ!$AA268="4Б",6,IF(ДАННЫЕ!$AA268="4В",7,IF(ДАННЫЕ!$AA268=5,8,0))))))))</f>
        <v>0</v>
      </c>
      <c r="T268" s="15">
        <f>IF(OR(ДАННЫЕ!$AC268=2,ДАННЫЕ!$AD268=2,ДАННЫЕ!$AE268=2),2,IF(OR(ДАННЫЕ!$AC268=1,ДАННЫЕ!$AD268=1,ДАННЫЕ!$AE268=1),1,0))</f>
        <v>0</v>
      </c>
    </row>
    <row r="269" spans="1:20" ht="15" customHeight="1" x14ac:dyDescent="0.2">
      <c r="A269" s="78">
        <f>IF(B269&gt;0,IF(MONTH(ДАННЫЕ!$F$1)=MONTH(ДАННЫЕ!$B269),1,0),0)</f>
        <v>0</v>
      </c>
      <c r="B269" s="14">
        <f>IF(ДАННЫЕ!$B269&gt;0,IF(YEAR(ДАННЫЕ!$F$1)=YEAR(ДАННЫЕ!$B269),1,0),0)</f>
        <v>0</v>
      </c>
      <c r="C269" s="14">
        <f>IF(ДАННЫЕ!$CM269&gt;0,IF(YEAR(ДАННЫЕ!$F$1)=YEAR(ДАННЫЕ!$CM269),1,0),0)</f>
        <v>0</v>
      </c>
      <c r="D269" s="14">
        <f>IF(ДАННЫЕ!$CJ269&gt;0,IF(ДАННЫЕ!$CL269&gt;ДАННЫЕ!$F$1,1,IF(ДАННЫЕ!$CL269&gt;0,0,1)),0)</f>
        <v>0</v>
      </c>
      <c r="E269" s="43" t="str">
        <f ca="1">IF(ДАННЫЕ!$F$1&gt;0,IF(ДАННЫЕ!$G269&gt;0,DATEDIF(ДАННЫЕ!$G269,ДАННЫЕ!$F$1,"y"),""),IF(ДАННЫЕ!$G269&gt;0,DATEDIF(ДАННЫЕ!$G269,TODAY(),"y"),""))</f>
        <v/>
      </c>
      <c r="F269" s="43" t="str">
        <f xml:space="preserve"> IF(ДАННЫЕ!$F269="М",IF(E269&gt;=18,IF(E269&lt;60,1,""),""),"")&amp;IF(ДАННЫЕ!$F269="Ж",IF(E269&gt;=18,IF(E269&lt;55,1,""),""),"")</f>
        <v/>
      </c>
      <c r="G269" s="43" t="str">
        <f xml:space="preserve"> IF(ДАННЫЕ!$F269="М",IF(E269&gt;=60,2,""),"")&amp;IF(ДАННЫЕ!$F269="Ж",IF(E269&gt;=55,2,""),"")</f>
        <v/>
      </c>
      <c r="H269" s="43" t="str">
        <f t="shared" ca="1" si="12"/>
        <v/>
      </c>
      <c r="I269" s="43" t="str">
        <f t="shared" ca="1" si="13"/>
        <v>03</v>
      </c>
      <c r="J269" s="28" t="str">
        <f ca="1">ДАННЫЕ!$F269&amp;H269&amp;I269&amp;ДАННЫЕ!$I269&amp;"m"&amp;IF(ДАННЫЕ!$I269&gt;0,IF(ДАННЫЕ!$J269&gt;0,0,1),"")&amp;"f"&amp;IF(ДАННЫЕ!$R269&gt;0,IF(YEAR(ДАННЫЕ!$F$1)=YEAR(ДАННЫЕ!$R269),1,0),0)&amp;"z"&amp;ДАННЫЕ!$R269&amp;"p"&amp;ДАННЫЕ!$S269&amp;"i"&amp;ДАННЫЕ!$T269&amp;"h"&amp;ДАННЫЕ!$K269&amp;"be"&amp;ДАННЫЕ!$BI269&amp;"CD"&amp;IF(ДАННЫЕ!BF269&gt;500,4,IF(ДАННЫЕ!BF269&gt;350,3,IF(ДАННЫЕ!BF269&gt;200,2,IF(ДАННЫЕ!BF269&gt;0,1,0))))&amp;"g"&amp;B269&amp;"d"&amp;H269&amp;"l"&amp;ДАННЫЕ!AT269&amp;"a"&amp;ДАННЫЕ!$V269&amp;"v"&amp;R269&amp;"k"&amp;ДАННЫЕ!$U269&amp;"s"&amp;ДАННЫЕ!$Y269&amp;"t"&amp;ДАННЫЕ!$X269&amp;"b"&amp;IF(ДАННЫЕ!$Q269&gt;1,1,0)&amp;"PP"&amp;ДАННЫЕ!Z269&amp;"c"&amp;S269&amp;"x"&amp;IF(ДАННЫЕ!$BY269&gt;0,IF(YEAR(ДАННЫЕ!$F$1)=YEAR(ДАННЫЕ!$BY269),1,0),0)&amp;"n"&amp;IF(ДАННЫЕ!$BZ269&gt;0,IF(YEAR(ДАННЫЕ!$F$1)=YEAR(ДАННЫЕ!$BZ269),1,0),0)&amp;"u"&amp;D269&amp;"z"&amp;IF(ДАННЫЕ!$CL269&gt;0,IF(YEAR(ДАННЫЕ!$F$1)&gt;YEAR(ДАННЫЕ!$CL269),11,12),0)</f>
        <v>03mf0zpihbeCD0g0dlav0kstb0PPc0x0n0u0z0</v>
      </c>
      <c r="K269" s="28" t="str">
        <f ca="1">ДАННЫЕ!$I269&amp;"x"&amp;B269&amp;"w"&amp;IF(T269+ДАННЫЕ!AD269+ДАННЫЕ!AE269+ДАННЫЕ!AF269+ДАННЫЕ!AG269+ДАННЫЕ!AH269+ДАННЫЕ!$AL269+ДАННЫЕ!AI269+ДАННЫЕ!AJ269+ДАННЫЕ!AK269+ДАННЫЕ!AP269+ДАННЫЕ!AQ269+ДАННЫЕ!AR269+ДАННЫЕ!$AM269+ДАННЫЕ!$AN269+ДАННЫЕ!AS269+ДАННЫЕ!AT269&gt;0,1,0)&amp;IF(OR(T269=2,ДАННЫЕ!AD269=2,ДАННЫЕ!AE269=2,ДАННЫЕ!AF269=2,ДАННЫЕ!AG269=2,ДАННЫЕ!AH269=2,ДАННЫЕ!$AL269=2,ДАННЫЕ!AI269=2,ДАННЫЕ!AJ269=2,ДАННЫЕ!AK269=2,ДАННЫЕ!AP269=2,ДАННЫЕ!AQ269=2,ДАННЫЕ!AR269=2,ДАННЫЕ!$AM269=2,ДАННЫЕ!$AN269=2,ДАННЫЕ!AS269=2,ДАННЫЕ!AT269=2),2,0)&amp;"t"&amp;IF(T269&gt;0,"1"&amp;T269,"00")&amp;"f"&amp;IF(ДАННЫЕ!$AC269,"1"&amp;ДАННЫЕ!$AC269,"00")&amp;"b"&amp;IF(ДАННЫЕ!$AD269,"1"&amp;ДАННЫЕ!$AD269,"00")&amp;"g"&amp;IF(ДАННЫЕ!$AF269,"1"&amp;ДАННЫЕ!$AF269,"00")&amp;"c"&amp;IF(ДАННЫЕ!$AG269,"1"&amp;ДАННЫЕ!$AG269,"00")&amp;"i"&amp;IF(ДАННЫЕ!$AH269,"1"&amp;ДАННЫЕ!$AH269,"00")&amp;"r"&amp;IF(ДАННЫЕ!$AL269,"1"&amp;ДАННЫЕ!$AL269,"00")&amp;"m"&amp;IF(ДАННЫЕ!$AI269,"1"&amp;ДАННЫЕ!$AI269,"00")&amp;"hS"&amp;IF(ДАННЫЕ!$AJ269,"1"&amp;ДАННЫЕ!$AJ269,"00")&amp;"hZ"&amp;IF(ДАННЫЕ!$AK269,"1"&amp;ДАННЫЕ!$AK269,"00")&amp;"p"&amp;IF(ДАННЫЕ!$AP269,"1"&amp;ДАННЫЕ!$AP269,"00")&amp;"k"&amp;IF(ДАННЫЕ!$AQ269,"1"&amp;ДАННЫЕ!$AQ269,"00")&amp;"z"&amp;IF(ДАННЫЕ!$AR269,"1"&amp;ДАННЫЕ!$AR269,"00")&amp;"j"&amp;IF(ДАННЫЕ!$AM269,"1"&amp;ДАННЫЕ!$AM269,"00")&amp;"n"&amp;IF(ДАННЫЕ!$AN269,"1"&amp;ДАННЫЕ!$AN269,"00")&amp;"E"&amp;ДАННЫЕ!BI269&amp;"L"&amp;ДАННЫЕ!AO269&amp;"h"&amp;IF(ДАННЫЕ!$AU269&gt;0,1,0)&amp;"v"&amp;IF(ДАННЫЕ!$AW269&gt;0,1,0)&amp;"a"&amp;IF(ДАННЫЕ!$AS269,"1"&amp;ДАННЫЕ!$AS269,"00")&amp;"s"&amp;IF(ДАННЫЕ!$AT269,"1"&amp;ДАННЫЕ!$AT269,"00")&amp;"u"&amp;IF(ДАННЫЕ!$CJ269&gt;0,1,0)&amp;"y"&amp;B269&amp;"d"&amp;H269&amp;"e"&amp;F269&amp;G269</f>
        <v>x0w00t00f00b00g00c00i00r00m00hS00hZ00p00k00z00j00n00ELh0v0a00s00u0y0de</v>
      </c>
      <c r="L269" s="28" t="str">
        <f ca="1">ДАННЫЕ!$I269&amp;"VN"&amp;IF(ДАННЫЕ!AW269&gt;0,11,10)&amp;"CD"&amp;IF(ДАННЫЕ!BF269&gt;500,16,IF(ДАННЫЕ!BF269&gt;350,15,IF(ДАННЫЕ!BF269&gt;=200,14,IF(ДАННЫЕ!BF269&gt;=100,13,IF(ДАННЫЕ!BF269&gt;=50,12,IF(ДАННЫЕ!BF269&gt;0,11,10))))))&amp;"AR"&amp;IF(ДАННЫЕ!BX269&gt;0,1,0)&amp;"GD"&amp;B269&amp;"VV"&amp;IF(E269&gt;=5,IF(E269&lt;18,1,0),0)</f>
        <v>VN10CD10AR0GD0VV0</v>
      </c>
      <c r="M269" s="28" t="str">
        <f>ДАННЫЕ!$I269&amp;"b"&amp;ДАННЫЕ!$BI269&amp;"r"&amp;ДАННЫЕ!$BJ269&amp;"CD"&amp;IF(ДАННЫЕ!BF269&gt;0,IF(ДАННЫЕ!BF269&lt;200,1,IF(ДАННЫЕ!BF269&lt;350,2,3)),0)&amp;"h"&amp;IF(ДАННЫЕ!$BK269+ДАННЫЕ!$BL269+ДАННЫЕ!$BM269&gt;0,1,0)&amp;"x"&amp;ДАННЫЕ!$BK269&amp;"y"&amp;ДАННЫЕ!$BL269&amp;"z"&amp;ДАННЫЕ!$BM269&amp;"c"&amp;IF(ДАННЫЕ!$BK269+ДАННЫЕ!$BL269+ДАННЫЕ!$BM269=3,1,0)&amp;"a"&amp;IF(ДАННЫЕ!$BQ269+ДАННЫЕ!$BR269&gt;0,1,0)&amp;"d"&amp;ДАННЫЕ!$BQ269&amp;"v"&amp;ДАННЫЕ!$BR269&amp;"p"&amp;ДАННЫЕ!$BS269&amp;"n"&amp;ДАННЫЕ!$BU269&amp;"t"&amp;ДАННЫЕ!$BV269&amp;"o"&amp;ДАННЫЕ!$BT269&amp;"l"&amp;IF(ДАННЫЕ!$BN269&gt;0,1,0)&amp;ДАННЫЕ!$BN269&amp;"g"&amp;ДАННЫЕ!$BO269&amp;"s"&amp;ДАННЫЕ!$BP269&amp;"DZ"&amp;IF(ДАННЫЕ!B269-ДАННЫЕ!G269 &lt; 60,IF(ДАННЫЕ!B269-ДАННЫЕ!G269 &gt;= 0,1,0),0)&amp;"u"&amp;IF(ДАННЫЕ!$CJ269&gt;0,1,0)</f>
        <v>brCD0h0xyzc0a0dvpntol0gsDZ1u0</v>
      </c>
      <c r="N269" s="28" t="str">
        <f ca="1">ДАННЫЕ!$F269&amp;ДАННЫЕ!$I269&amp;"g"&amp;B269&amp;"cf"&amp;D269&amp;"a"&amp;IF(ДАННЫЕ!$BX269&gt;0,1,0)&amp;IF(ДАННЫЕ!$BF269&gt;500,1,IF(ДАННЫЕ!$BF269&gt;350,2,IF(ДАННЫЕ!$BF269&gt;=200,3,IF(ДАННЫЕ!$BF269&gt;=100,4,IF(ДАННЫЕ!$BF269&gt;=50,5,IF(ДАННЫЕ!$BF269&lt;50,6,0))))))&amp;"AR"&amp;IF(DATEDIF(ДАННЫЕ!$BX269,ДАННЫЕ!$F$1,"y")&gt;1,1,0)&amp;"VG"&amp;IF(ДАННЫЕ!$BH269="0",1,0)&amp;"o"&amp;IF(T269+ДАННЫЕ!$AF269+ДАННЫЕ!$AG269+ДАННЫЕ!$AH269+ДАННЫЕ!$AI269+ДАННЫЕ!$AJ269+ДАННЫЕ!$AP269+ДАННЫЕ!$AQ269+ДАННЫЕ!$AR269+ДАННЫЕ!$AU269+ДАННЫЕ!$AW269+ДАННЫЕ!$AS269+ДАННЫЕ!$AT269&gt;0,1,0)&amp;"x"&amp;ДАННЫЕ!$AG269&amp;"p"&amp;IF(ДАННЫЕ!$BY269&gt;0,1,0)&amp;"v"&amp;IF(ДАННЫЕ!$BZ269&gt;0,1,0)&amp;"n"&amp;ДАННЫЕ!$CA269&amp;"t"&amp;ДАННЫЕ!$AY269&amp;"k"&amp;ДАННЫЕ!$CB269&amp;"q"&amp;ДАННЫЕ!$CC269&amp;"w"&amp;ДАННЫЕ!$CD269&amp;"e"&amp;ДАННЫЕ!$CE269&amp;"m"&amp;ДАННЫЕ!$CF269&amp;"c"&amp;ДАННЫЕ!$CG269&amp;"z"&amp;ДАННЫЕ!$CH269&amp;"d"&amp;IF(H269=4,1,0)&amp;"s"&amp;IF(ДАННЫЕ!$J269=1,0,1)&amp;"u"&amp;IF(ДАННЫЕ!$CJ269&gt;0,1,0)</f>
        <v>g0cf0a06AR1VG0o0xp0v0ntkqwemczd0s1u0</v>
      </c>
      <c r="O269" s="28" t="str">
        <f>ДАННЫЕ!$I269&amp;"g"&amp;B269&amp;A269&amp;"f"&amp;P269&amp;"c"&amp;IF(ДАННЫЕ!$U269&gt;0,1,0)&amp;"s"&amp;IF(ДАННЫЕ!$Q269&gt;0,IF(YEAR(ДАННЫЕ!$F$1)=YEAR(ДАННЫЕ!$Q269),IF(MONTH(ДАННЫЕ!$F$1)=MONTH(ДАННЫЕ!$Q269),111,11),1),0)&amp;"i"&amp;IF(ДАННЫЕ!$R269+ДАННЫЕ!$S269+ДАННЫЕ!$T269=0,0,1)&amp;"h"&amp;IF(ДАННЫЕ!$P269&gt;0,1,0)&amp;"p"&amp;IF(ДАННЫЕ!$CI269&gt;0,IF(YEAR(ДАННЫЕ!$F$1)=YEAR(ДАННЫЕ!$CI269),IF(MONTH(ДАННЫЕ!$F$1)=MONTH(ДАННЫЕ!$CI269),111,11),1),0)&amp;"d"&amp;IF(ДАННЫЕ!$CJ269&gt;0,IF(YEAR(ДАННЫЕ!$F$1)=YEAR(ДАННЫЕ!$CJ269),IF(MONTH(ДАННЫЕ!$F$1)=MONTH(ДАННЫЕ!$CJ269),111,11),1),0)&amp;"o"&amp;IF(ДАННЫЕ!$CK269&gt;0,IF(MONTH(ДАННЫЕ!$F$1)=MONTH(ДАННЫЕ!$CK269),111,11),0)&amp;"v"&amp;IF(ДАННЫЕ!$BE269&gt;0,IF(MONTH(ДАННЫЕ!$F$1)=MONTH(ДАННЫЕ!$BE269),111,11),0)</f>
        <v>g00f0c0s0i0h0p0d0o0v0</v>
      </c>
      <c r="P269" s="15">
        <f t="shared" si="14"/>
        <v>0</v>
      </c>
      <c r="Q269" s="15">
        <f>IF(ДАННЫЕ!$F$1&gt;ДАННЫЕ!$N269,IF(YEAR(ДАННЫЕ!$F$1)=YEAR(ДАННЫЕ!M269),1,0),0)</f>
        <v>0</v>
      </c>
      <c r="R269" s="15">
        <f>IF(ДАННЫЕ!$F$1&gt;ДАННЫЕ!$N269,IF(YEAR(ДАННЫЕ!$F$1)=YEAR(ДАННЫЕ!N269),1,0),0)</f>
        <v>0</v>
      </c>
      <c r="S269" s="15">
        <f>IF(ДАННЫЕ!$AA269="2А",1,IF(ДАННЫЕ!$AA269="2Б",2,IF(ДАННЫЕ!$AA269="2В",3,IF(ДАННЫЕ!$AA269=3,4,IF(ДАННЫЕ!$AA269="4А",5,IF(ДАННЫЕ!$AA269="4Б",6,IF(ДАННЫЕ!$AA269="4В",7,IF(ДАННЫЕ!$AA269=5,8,0))))))))</f>
        <v>0</v>
      </c>
      <c r="T269" s="15">
        <f>IF(OR(ДАННЫЕ!$AC269=2,ДАННЫЕ!$AD269=2,ДАННЫЕ!$AE269=2),2,IF(OR(ДАННЫЕ!$AC269=1,ДАННЫЕ!$AD269=1,ДАННЫЕ!$AE269=1),1,0))</f>
        <v>0</v>
      </c>
    </row>
    <row r="270" spans="1:20" ht="15" customHeight="1" x14ac:dyDescent="0.2">
      <c r="A270" s="78">
        <f>IF(B270&gt;0,IF(MONTH(ДАННЫЕ!$F$1)=MONTH(ДАННЫЕ!$B270),1,0),0)</f>
        <v>0</v>
      </c>
      <c r="B270" s="14">
        <f>IF(ДАННЫЕ!$B270&gt;0,IF(YEAR(ДАННЫЕ!$F$1)=YEAR(ДАННЫЕ!$B270),1,0),0)</f>
        <v>0</v>
      </c>
      <c r="C270" s="14">
        <f>IF(ДАННЫЕ!$CM270&gt;0,IF(YEAR(ДАННЫЕ!$F$1)=YEAR(ДАННЫЕ!$CM270),1,0),0)</f>
        <v>0</v>
      </c>
      <c r="D270" s="14">
        <f>IF(ДАННЫЕ!$CJ270&gt;0,IF(ДАННЫЕ!$CL270&gt;ДАННЫЕ!$F$1,1,IF(ДАННЫЕ!$CL270&gt;0,0,1)),0)</f>
        <v>0</v>
      </c>
      <c r="E270" s="43" t="str">
        <f ca="1">IF(ДАННЫЕ!$F$1&gt;0,IF(ДАННЫЕ!$G270&gt;0,DATEDIF(ДАННЫЕ!$G270,ДАННЫЕ!$F$1,"y"),""),IF(ДАННЫЕ!$G270&gt;0,DATEDIF(ДАННЫЕ!$G270,TODAY(),"y"),""))</f>
        <v/>
      </c>
      <c r="F270" s="43" t="str">
        <f xml:space="preserve"> IF(ДАННЫЕ!$F270="М",IF(E270&gt;=18,IF(E270&lt;60,1,""),""),"")&amp;IF(ДАННЫЕ!$F270="Ж",IF(E270&gt;=18,IF(E270&lt;55,1,""),""),"")</f>
        <v/>
      </c>
      <c r="G270" s="43" t="str">
        <f xml:space="preserve"> IF(ДАННЫЕ!$F270="М",IF(E270&gt;=60,2,""),"")&amp;IF(ДАННЫЕ!$F270="Ж",IF(E270&gt;=55,2,""),"")</f>
        <v/>
      </c>
      <c r="H270" s="43" t="str">
        <f t="shared" ca="1" si="12"/>
        <v/>
      </c>
      <c r="I270" s="43" t="str">
        <f t="shared" ca="1" si="13"/>
        <v>03</v>
      </c>
      <c r="J270" s="28" t="str">
        <f ca="1">ДАННЫЕ!$F270&amp;H270&amp;I270&amp;ДАННЫЕ!$I270&amp;"m"&amp;IF(ДАННЫЕ!$I270&gt;0,IF(ДАННЫЕ!$J270&gt;0,0,1),"")&amp;"f"&amp;IF(ДАННЫЕ!$R270&gt;0,IF(YEAR(ДАННЫЕ!$F$1)=YEAR(ДАННЫЕ!$R270),1,0),0)&amp;"z"&amp;ДАННЫЕ!$R270&amp;"p"&amp;ДАННЫЕ!$S270&amp;"i"&amp;ДАННЫЕ!$T270&amp;"h"&amp;ДАННЫЕ!$K270&amp;"be"&amp;ДАННЫЕ!$BI270&amp;"CD"&amp;IF(ДАННЫЕ!BF270&gt;500,4,IF(ДАННЫЕ!BF270&gt;350,3,IF(ДАННЫЕ!BF270&gt;200,2,IF(ДАННЫЕ!BF270&gt;0,1,0))))&amp;"g"&amp;B270&amp;"d"&amp;H270&amp;"l"&amp;ДАННЫЕ!AT270&amp;"a"&amp;ДАННЫЕ!$V270&amp;"v"&amp;R270&amp;"k"&amp;ДАННЫЕ!$U270&amp;"s"&amp;ДАННЫЕ!$Y270&amp;"t"&amp;ДАННЫЕ!$X270&amp;"b"&amp;IF(ДАННЫЕ!$Q270&gt;1,1,0)&amp;"PP"&amp;ДАННЫЕ!Z270&amp;"c"&amp;S270&amp;"x"&amp;IF(ДАННЫЕ!$BY270&gt;0,IF(YEAR(ДАННЫЕ!$F$1)=YEAR(ДАННЫЕ!$BY270),1,0),0)&amp;"n"&amp;IF(ДАННЫЕ!$BZ270&gt;0,IF(YEAR(ДАННЫЕ!$F$1)=YEAR(ДАННЫЕ!$BZ270),1,0),0)&amp;"u"&amp;D270&amp;"z"&amp;IF(ДАННЫЕ!$CL270&gt;0,IF(YEAR(ДАННЫЕ!$F$1)&gt;YEAR(ДАННЫЕ!$CL270),11,12),0)</f>
        <v>03mf0zpihbeCD0g0dlav0kstb0PPc0x0n0u0z0</v>
      </c>
      <c r="K270" s="28" t="str">
        <f ca="1">ДАННЫЕ!$I270&amp;"x"&amp;B270&amp;"w"&amp;IF(T270+ДАННЫЕ!AD270+ДАННЫЕ!AE270+ДАННЫЕ!AF270+ДАННЫЕ!AG270+ДАННЫЕ!AH270+ДАННЫЕ!$AL270+ДАННЫЕ!AI270+ДАННЫЕ!AJ270+ДАННЫЕ!AK270+ДАННЫЕ!AP270+ДАННЫЕ!AQ270+ДАННЫЕ!AR270+ДАННЫЕ!$AM270+ДАННЫЕ!$AN270+ДАННЫЕ!AS270+ДАННЫЕ!AT270&gt;0,1,0)&amp;IF(OR(T270=2,ДАННЫЕ!AD270=2,ДАННЫЕ!AE270=2,ДАННЫЕ!AF270=2,ДАННЫЕ!AG270=2,ДАННЫЕ!AH270=2,ДАННЫЕ!$AL270=2,ДАННЫЕ!AI270=2,ДАННЫЕ!AJ270=2,ДАННЫЕ!AK270=2,ДАННЫЕ!AP270=2,ДАННЫЕ!AQ270=2,ДАННЫЕ!AR270=2,ДАННЫЕ!$AM270=2,ДАННЫЕ!$AN270=2,ДАННЫЕ!AS270=2,ДАННЫЕ!AT270=2),2,0)&amp;"t"&amp;IF(T270&gt;0,"1"&amp;T270,"00")&amp;"f"&amp;IF(ДАННЫЕ!$AC270,"1"&amp;ДАННЫЕ!$AC270,"00")&amp;"b"&amp;IF(ДАННЫЕ!$AD270,"1"&amp;ДАННЫЕ!$AD270,"00")&amp;"g"&amp;IF(ДАННЫЕ!$AF270,"1"&amp;ДАННЫЕ!$AF270,"00")&amp;"c"&amp;IF(ДАННЫЕ!$AG270,"1"&amp;ДАННЫЕ!$AG270,"00")&amp;"i"&amp;IF(ДАННЫЕ!$AH270,"1"&amp;ДАННЫЕ!$AH270,"00")&amp;"r"&amp;IF(ДАННЫЕ!$AL270,"1"&amp;ДАННЫЕ!$AL270,"00")&amp;"m"&amp;IF(ДАННЫЕ!$AI270,"1"&amp;ДАННЫЕ!$AI270,"00")&amp;"hS"&amp;IF(ДАННЫЕ!$AJ270,"1"&amp;ДАННЫЕ!$AJ270,"00")&amp;"hZ"&amp;IF(ДАННЫЕ!$AK270,"1"&amp;ДАННЫЕ!$AK270,"00")&amp;"p"&amp;IF(ДАННЫЕ!$AP270,"1"&amp;ДАННЫЕ!$AP270,"00")&amp;"k"&amp;IF(ДАННЫЕ!$AQ270,"1"&amp;ДАННЫЕ!$AQ270,"00")&amp;"z"&amp;IF(ДАННЫЕ!$AR270,"1"&amp;ДАННЫЕ!$AR270,"00")&amp;"j"&amp;IF(ДАННЫЕ!$AM270,"1"&amp;ДАННЫЕ!$AM270,"00")&amp;"n"&amp;IF(ДАННЫЕ!$AN270,"1"&amp;ДАННЫЕ!$AN270,"00")&amp;"E"&amp;ДАННЫЕ!BI270&amp;"L"&amp;ДАННЫЕ!AO270&amp;"h"&amp;IF(ДАННЫЕ!$AU270&gt;0,1,0)&amp;"v"&amp;IF(ДАННЫЕ!$AW270&gt;0,1,0)&amp;"a"&amp;IF(ДАННЫЕ!$AS270,"1"&amp;ДАННЫЕ!$AS270,"00")&amp;"s"&amp;IF(ДАННЫЕ!$AT270,"1"&amp;ДАННЫЕ!$AT270,"00")&amp;"u"&amp;IF(ДАННЫЕ!$CJ270&gt;0,1,0)&amp;"y"&amp;B270&amp;"d"&amp;H270&amp;"e"&amp;F270&amp;G270</f>
        <v>x0w00t00f00b00g00c00i00r00m00hS00hZ00p00k00z00j00n00ELh0v0a00s00u0y0de</v>
      </c>
      <c r="L270" s="28" t="str">
        <f ca="1">ДАННЫЕ!$I270&amp;"VN"&amp;IF(ДАННЫЕ!AW270&gt;0,11,10)&amp;"CD"&amp;IF(ДАННЫЕ!BF270&gt;500,16,IF(ДАННЫЕ!BF270&gt;350,15,IF(ДАННЫЕ!BF270&gt;=200,14,IF(ДАННЫЕ!BF270&gt;=100,13,IF(ДАННЫЕ!BF270&gt;=50,12,IF(ДАННЫЕ!BF270&gt;0,11,10))))))&amp;"AR"&amp;IF(ДАННЫЕ!BX270&gt;0,1,0)&amp;"GD"&amp;B270&amp;"VV"&amp;IF(E270&gt;=5,IF(E270&lt;18,1,0),0)</f>
        <v>VN10CD10AR0GD0VV0</v>
      </c>
      <c r="M270" s="28" t="str">
        <f>ДАННЫЕ!$I270&amp;"b"&amp;ДАННЫЕ!$BI270&amp;"r"&amp;ДАННЫЕ!$BJ270&amp;"CD"&amp;IF(ДАННЫЕ!BF270&gt;0,IF(ДАННЫЕ!BF270&lt;200,1,IF(ДАННЫЕ!BF270&lt;350,2,3)),0)&amp;"h"&amp;IF(ДАННЫЕ!$BK270+ДАННЫЕ!$BL270+ДАННЫЕ!$BM270&gt;0,1,0)&amp;"x"&amp;ДАННЫЕ!$BK270&amp;"y"&amp;ДАННЫЕ!$BL270&amp;"z"&amp;ДАННЫЕ!$BM270&amp;"c"&amp;IF(ДАННЫЕ!$BK270+ДАННЫЕ!$BL270+ДАННЫЕ!$BM270=3,1,0)&amp;"a"&amp;IF(ДАННЫЕ!$BQ270+ДАННЫЕ!$BR270&gt;0,1,0)&amp;"d"&amp;ДАННЫЕ!$BQ270&amp;"v"&amp;ДАННЫЕ!$BR270&amp;"p"&amp;ДАННЫЕ!$BS270&amp;"n"&amp;ДАННЫЕ!$BU270&amp;"t"&amp;ДАННЫЕ!$BV270&amp;"o"&amp;ДАННЫЕ!$BT270&amp;"l"&amp;IF(ДАННЫЕ!$BN270&gt;0,1,0)&amp;ДАННЫЕ!$BN270&amp;"g"&amp;ДАННЫЕ!$BO270&amp;"s"&amp;ДАННЫЕ!$BP270&amp;"DZ"&amp;IF(ДАННЫЕ!B270-ДАННЫЕ!G270 &lt; 60,IF(ДАННЫЕ!B270-ДАННЫЕ!G270 &gt;= 0,1,0),0)&amp;"u"&amp;IF(ДАННЫЕ!$CJ270&gt;0,1,0)</f>
        <v>brCD0h0xyzc0a0dvpntol0gsDZ1u0</v>
      </c>
      <c r="N270" s="28" t="str">
        <f ca="1">ДАННЫЕ!$F270&amp;ДАННЫЕ!$I270&amp;"g"&amp;B270&amp;"cf"&amp;D270&amp;"a"&amp;IF(ДАННЫЕ!$BX270&gt;0,1,0)&amp;IF(ДАННЫЕ!$BF270&gt;500,1,IF(ДАННЫЕ!$BF270&gt;350,2,IF(ДАННЫЕ!$BF270&gt;=200,3,IF(ДАННЫЕ!$BF270&gt;=100,4,IF(ДАННЫЕ!$BF270&gt;=50,5,IF(ДАННЫЕ!$BF270&lt;50,6,0))))))&amp;"AR"&amp;IF(DATEDIF(ДАННЫЕ!$BX270,ДАННЫЕ!$F$1,"y")&gt;1,1,0)&amp;"VG"&amp;IF(ДАННЫЕ!$BH270="0",1,0)&amp;"o"&amp;IF(T270+ДАННЫЕ!$AF270+ДАННЫЕ!$AG270+ДАННЫЕ!$AH270+ДАННЫЕ!$AI270+ДАННЫЕ!$AJ270+ДАННЫЕ!$AP270+ДАННЫЕ!$AQ270+ДАННЫЕ!$AR270+ДАННЫЕ!$AU270+ДАННЫЕ!$AW270+ДАННЫЕ!$AS270+ДАННЫЕ!$AT270&gt;0,1,0)&amp;"x"&amp;ДАННЫЕ!$AG270&amp;"p"&amp;IF(ДАННЫЕ!$BY270&gt;0,1,0)&amp;"v"&amp;IF(ДАННЫЕ!$BZ270&gt;0,1,0)&amp;"n"&amp;ДАННЫЕ!$CA270&amp;"t"&amp;ДАННЫЕ!$AY270&amp;"k"&amp;ДАННЫЕ!$CB270&amp;"q"&amp;ДАННЫЕ!$CC270&amp;"w"&amp;ДАННЫЕ!$CD270&amp;"e"&amp;ДАННЫЕ!$CE270&amp;"m"&amp;ДАННЫЕ!$CF270&amp;"c"&amp;ДАННЫЕ!$CG270&amp;"z"&amp;ДАННЫЕ!$CH270&amp;"d"&amp;IF(H270=4,1,0)&amp;"s"&amp;IF(ДАННЫЕ!$J270=1,0,1)&amp;"u"&amp;IF(ДАННЫЕ!$CJ270&gt;0,1,0)</f>
        <v>g0cf0a06AR1VG0o0xp0v0ntkqwemczd0s1u0</v>
      </c>
      <c r="O270" s="28" t="str">
        <f>ДАННЫЕ!$I270&amp;"g"&amp;B270&amp;A270&amp;"f"&amp;P270&amp;"c"&amp;IF(ДАННЫЕ!$U270&gt;0,1,0)&amp;"s"&amp;IF(ДАННЫЕ!$Q270&gt;0,IF(YEAR(ДАННЫЕ!$F$1)=YEAR(ДАННЫЕ!$Q270),IF(MONTH(ДАННЫЕ!$F$1)=MONTH(ДАННЫЕ!$Q270),111,11),1),0)&amp;"i"&amp;IF(ДАННЫЕ!$R270+ДАННЫЕ!$S270+ДАННЫЕ!$T270=0,0,1)&amp;"h"&amp;IF(ДАННЫЕ!$P270&gt;0,1,0)&amp;"p"&amp;IF(ДАННЫЕ!$CI270&gt;0,IF(YEAR(ДАННЫЕ!$F$1)=YEAR(ДАННЫЕ!$CI270),IF(MONTH(ДАННЫЕ!$F$1)=MONTH(ДАННЫЕ!$CI270),111,11),1),0)&amp;"d"&amp;IF(ДАННЫЕ!$CJ270&gt;0,IF(YEAR(ДАННЫЕ!$F$1)=YEAR(ДАННЫЕ!$CJ270),IF(MONTH(ДАННЫЕ!$F$1)=MONTH(ДАННЫЕ!$CJ270),111,11),1),0)&amp;"o"&amp;IF(ДАННЫЕ!$CK270&gt;0,IF(MONTH(ДАННЫЕ!$F$1)=MONTH(ДАННЫЕ!$CK270),111,11),0)&amp;"v"&amp;IF(ДАННЫЕ!$BE270&gt;0,IF(MONTH(ДАННЫЕ!$F$1)=MONTH(ДАННЫЕ!$BE270),111,11),0)</f>
        <v>g00f0c0s0i0h0p0d0o0v0</v>
      </c>
      <c r="P270" s="15">
        <f t="shared" si="14"/>
        <v>0</v>
      </c>
      <c r="Q270" s="15">
        <f>IF(ДАННЫЕ!$F$1&gt;ДАННЫЕ!$N270,IF(YEAR(ДАННЫЕ!$F$1)=YEAR(ДАННЫЕ!M270),1,0),0)</f>
        <v>0</v>
      </c>
      <c r="R270" s="15">
        <f>IF(ДАННЫЕ!$F$1&gt;ДАННЫЕ!$N270,IF(YEAR(ДАННЫЕ!$F$1)=YEAR(ДАННЫЕ!N270),1,0),0)</f>
        <v>0</v>
      </c>
      <c r="S270" s="15">
        <f>IF(ДАННЫЕ!$AA270="2А",1,IF(ДАННЫЕ!$AA270="2Б",2,IF(ДАННЫЕ!$AA270="2В",3,IF(ДАННЫЕ!$AA270=3,4,IF(ДАННЫЕ!$AA270="4А",5,IF(ДАННЫЕ!$AA270="4Б",6,IF(ДАННЫЕ!$AA270="4В",7,IF(ДАННЫЕ!$AA270=5,8,0))))))))</f>
        <v>0</v>
      </c>
      <c r="T270" s="15">
        <f>IF(OR(ДАННЫЕ!$AC270=2,ДАННЫЕ!$AD270=2,ДАННЫЕ!$AE270=2),2,IF(OR(ДАННЫЕ!$AC270=1,ДАННЫЕ!$AD270=1,ДАННЫЕ!$AE270=1),1,0))</f>
        <v>0</v>
      </c>
    </row>
    <row r="271" spans="1:20" ht="15" customHeight="1" x14ac:dyDescent="0.2">
      <c r="A271" s="78">
        <f>IF(B271&gt;0,IF(MONTH(ДАННЫЕ!$F$1)=MONTH(ДАННЫЕ!$B271),1,0),0)</f>
        <v>0</v>
      </c>
      <c r="B271" s="14">
        <f>IF(ДАННЫЕ!$B271&gt;0,IF(YEAR(ДАННЫЕ!$F$1)=YEAR(ДАННЫЕ!$B271),1,0),0)</f>
        <v>0</v>
      </c>
      <c r="C271" s="14">
        <f>IF(ДАННЫЕ!$CM271&gt;0,IF(YEAR(ДАННЫЕ!$F$1)=YEAR(ДАННЫЕ!$CM271),1,0),0)</f>
        <v>0</v>
      </c>
      <c r="D271" s="14">
        <f>IF(ДАННЫЕ!$CJ271&gt;0,IF(ДАННЫЕ!$CL271&gt;ДАННЫЕ!$F$1,1,IF(ДАННЫЕ!$CL271&gt;0,0,1)),0)</f>
        <v>0</v>
      </c>
      <c r="E271" s="43" t="str">
        <f ca="1">IF(ДАННЫЕ!$F$1&gt;0,IF(ДАННЫЕ!$G271&gt;0,DATEDIF(ДАННЫЕ!$G271,ДАННЫЕ!$F$1,"y"),""),IF(ДАННЫЕ!$G271&gt;0,DATEDIF(ДАННЫЕ!$G271,TODAY(),"y"),""))</f>
        <v/>
      </c>
      <c r="F271" s="43" t="str">
        <f xml:space="preserve"> IF(ДАННЫЕ!$F271="М",IF(E271&gt;=18,IF(E271&lt;60,1,""),""),"")&amp;IF(ДАННЫЕ!$F271="Ж",IF(E271&gt;=18,IF(E271&lt;55,1,""),""),"")</f>
        <v/>
      </c>
      <c r="G271" s="43" t="str">
        <f xml:space="preserve"> IF(ДАННЫЕ!$F271="М",IF(E271&gt;=60,2,""),"")&amp;IF(ДАННЫЕ!$F271="Ж",IF(E271&gt;=55,2,""),"")</f>
        <v/>
      </c>
      <c r="H271" s="43" t="str">
        <f t="shared" ca="1" si="12"/>
        <v/>
      </c>
      <c r="I271" s="43" t="str">
        <f t="shared" ca="1" si="13"/>
        <v>03</v>
      </c>
      <c r="J271" s="28" t="str">
        <f ca="1">ДАННЫЕ!$F271&amp;H271&amp;I271&amp;ДАННЫЕ!$I271&amp;"m"&amp;IF(ДАННЫЕ!$I271&gt;0,IF(ДАННЫЕ!$J271&gt;0,0,1),"")&amp;"f"&amp;IF(ДАННЫЕ!$R271&gt;0,IF(YEAR(ДАННЫЕ!$F$1)=YEAR(ДАННЫЕ!$R271),1,0),0)&amp;"z"&amp;ДАННЫЕ!$R271&amp;"p"&amp;ДАННЫЕ!$S271&amp;"i"&amp;ДАННЫЕ!$T271&amp;"h"&amp;ДАННЫЕ!$K271&amp;"be"&amp;ДАННЫЕ!$BI271&amp;"CD"&amp;IF(ДАННЫЕ!BF271&gt;500,4,IF(ДАННЫЕ!BF271&gt;350,3,IF(ДАННЫЕ!BF271&gt;200,2,IF(ДАННЫЕ!BF271&gt;0,1,0))))&amp;"g"&amp;B271&amp;"d"&amp;H271&amp;"l"&amp;ДАННЫЕ!AT271&amp;"a"&amp;ДАННЫЕ!$V271&amp;"v"&amp;R271&amp;"k"&amp;ДАННЫЕ!$U271&amp;"s"&amp;ДАННЫЕ!$Y271&amp;"t"&amp;ДАННЫЕ!$X271&amp;"b"&amp;IF(ДАННЫЕ!$Q271&gt;1,1,0)&amp;"PP"&amp;ДАННЫЕ!Z271&amp;"c"&amp;S271&amp;"x"&amp;IF(ДАННЫЕ!$BY271&gt;0,IF(YEAR(ДАННЫЕ!$F$1)=YEAR(ДАННЫЕ!$BY271),1,0),0)&amp;"n"&amp;IF(ДАННЫЕ!$BZ271&gt;0,IF(YEAR(ДАННЫЕ!$F$1)=YEAR(ДАННЫЕ!$BZ271),1,0),0)&amp;"u"&amp;D271&amp;"z"&amp;IF(ДАННЫЕ!$CL271&gt;0,IF(YEAR(ДАННЫЕ!$F$1)&gt;YEAR(ДАННЫЕ!$CL271),11,12),0)</f>
        <v>03mf0zpihbeCD0g0dlav0kstb0PPc0x0n0u0z0</v>
      </c>
      <c r="K271" s="28" t="str">
        <f ca="1">ДАННЫЕ!$I271&amp;"x"&amp;B271&amp;"w"&amp;IF(T271+ДАННЫЕ!AD271+ДАННЫЕ!AE271+ДАННЫЕ!AF271+ДАННЫЕ!AG271+ДАННЫЕ!AH271+ДАННЫЕ!$AL271+ДАННЫЕ!AI271+ДАННЫЕ!AJ271+ДАННЫЕ!AK271+ДАННЫЕ!AP271+ДАННЫЕ!AQ271+ДАННЫЕ!AR271+ДАННЫЕ!$AM271+ДАННЫЕ!$AN271+ДАННЫЕ!AS271+ДАННЫЕ!AT271&gt;0,1,0)&amp;IF(OR(T271=2,ДАННЫЕ!AD271=2,ДАННЫЕ!AE271=2,ДАННЫЕ!AF271=2,ДАННЫЕ!AG271=2,ДАННЫЕ!AH271=2,ДАННЫЕ!$AL271=2,ДАННЫЕ!AI271=2,ДАННЫЕ!AJ271=2,ДАННЫЕ!AK271=2,ДАННЫЕ!AP271=2,ДАННЫЕ!AQ271=2,ДАННЫЕ!AR271=2,ДАННЫЕ!$AM271=2,ДАННЫЕ!$AN271=2,ДАННЫЕ!AS271=2,ДАННЫЕ!AT271=2),2,0)&amp;"t"&amp;IF(T271&gt;0,"1"&amp;T271,"00")&amp;"f"&amp;IF(ДАННЫЕ!$AC271,"1"&amp;ДАННЫЕ!$AC271,"00")&amp;"b"&amp;IF(ДАННЫЕ!$AD271,"1"&amp;ДАННЫЕ!$AD271,"00")&amp;"g"&amp;IF(ДАННЫЕ!$AF271,"1"&amp;ДАННЫЕ!$AF271,"00")&amp;"c"&amp;IF(ДАННЫЕ!$AG271,"1"&amp;ДАННЫЕ!$AG271,"00")&amp;"i"&amp;IF(ДАННЫЕ!$AH271,"1"&amp;ДАННЫЕ!$AH271,"00")&amp;"r"&amp;IF(ДАННЫЕ!$AL271,"1"&amp;ДАННЫЕ!$AL271,"00")&amp;"m"&amp;IF(ДАННЫЕ!$AI271,"1"&amp;ДАННЫЕ!$AI271,"00")&amp;"hS"&amp;IF(ДАННЫЕ!$AJ271,"1"&amp;ДАННЫЕ!$AJ271,"00")&amp;"hZ"&amp;IF(ДАННЫЕ!$AK271,"1"&amp;ДАННЫЕ!$AK271,"00")&amp;"p"&amp;IF(ДАННЫЕ!$AP271,"1"&amp;ДАННЫЕ!$AP271,"00")&amp;"k"&amp;IF(ДАННЫЕ!$AQ271,"1"&amp;ДАННЫЕ!$AQ271,"00")&amp;"z"&amp;IF(ДАННЫЕ!$AR271,"1"&amp;ДАННЫЕ!$AR271,"00")&amp;"j"&amp;IF(ДАННЫЕ!$AM271,"1"&amp;ДАННЫЕ!$AM271,"00")&amp;"n"&amp;IF(ДАННЫЕ!$AN271,"1"&amp;ДАННЫЕ!$AN271,"00")&amp;"E"&amp;ДАННЫЕ!BI271&amp;"L"&amp;ДАННЫЕ!AO271&amp;"h"&amp;IF(ДАННЫЕ!$AU271&gt;0,1,0)&amp;"v"&amp;IF(ДАННЫЕ!$AW271&gt;0,1,0)&amp;"a"&amp;IF(ДАННЫЕ!$AS271,"1"&amp;ДАННЫЕ!$AS271,"00")&amp;"s"&amp;IF(ДАННЫЕ!$AT271,"1"&amp;ДАННЫЕ!$AT271,"00")&amp;"u"&amp;IF(ДАННЫЕ!$CJ271&gt;0,1,0)&amp;"y"&amp;B271&amp;"d"&amp;H271&amp;"e"&amp;F271&amp;G271</f>
        <v>x0w00t00f00b00g00c00i00r00m00hS00hZ00p00k00z00j00n00ELh0v0a00s00u0y0de</v>
      </c>
      <c r="L271" s="28" t="str">
        <f ca="1">ДАННЫЕ!$I271&amp;"VN"&amp;IF(ДАННЫЕ!AW271&gt;0,11,10)&amp;"CD"&amp;IF(ДАННЫЕ!BF271&gt;500,16,IF(ДАННЫЕ!BF271&gt;350,15,IF(ДАННЫЕ!BF271&gt;=200,14,IF(ДАННЫЕ!BF271&gt;=100,13,IF(ДАННЫЕ!BF271&gt;=50,12,IF(ДАННЫЕ!BF271&gt;0,11,10))))))&amp;"AR"&amp;IF(ДАННЫЕ!BX271&gt;0,1,0)&amp;"GD"&amp;B271&amp;"VV"&amp;IF(E271&gt;=5,IF(E271&lt;18,1,0),0)</f>
        <v>VN10CD10AR0GD0VV0</v>
      </c>
      <c r="M271" s="28" t="str">
        <f>ДАННЫЕ!$I271&amp;"b"&amp;ДАННЫЕ!$BI271&amp;"r"&amp;ДАННЫЕ!$BJ271&amp;"CD"&amp;IF(ДАННЫЕ!BF271&gt;0,IF(ДАННЫЕ!BF271&lt;200,1,IF(ДАННЫЕ!BF271&lt;350,2,3)),0)&amp;"h"&amp;IF(ДАННЫЕ!$BK271+ДАННЫЕ!$BL271+ДАННЫЕ!$BM271&gt;0,1,0)&amp;"x"&amp;ДАННЫЕ!$BK271&amp;"y"&amp;ДАННЫЕ!$BL271&amp;"z"&amp;ДАННЫЕ!$BM271&amp;"c"&amp;IF(ДАННЫЕ!$BK271+ДАННЫЕ!$BL271+ДАННЫЕ!$BM271=3,1,0)&amp;"a"&amp;IF(ДАННЫЕ!$BQ271+ДАННЫЕ!$BR271&gt;0,1,0)&amp;"d"&amp;ДАННЫЕ!$BQ271&amp;"v"&amp;ДАННЫЕ!$BR271&amp;"p"&amp;ДАННЫЕ!$BS271&amp;"n"&amp;ДАННЫЕ!$BU271&amp;"t"&amp;ДАННЫЕ!$BV271&amp;"o"&amp;ДАННЫЕ!$BT271&amp;"l"&amp;IF(ДАННЫЕ!$BN271&gt;0,1,0)&amp;ДАННЫЕ!$BN271&amp;"g"&amp;ДАННЫЕ!$BO271&amp;"s"&amp;ДАННЫЕ!$BP271&amp;"DZ"&amp;IF(ДАННЫЕ!B271-ДАННЫЕ!G271 &lt; 60,IF(ДАННЫЕ!B271-ДАННЫЕ!G271 &gt;= 0,1,0),0)&amp;"u"&amp;IF(ДАННЫЕ!$CJ271&gt;0,1,0)</f>
        <v>brCD0h0xyzc0a0dvpntol0gsDZ1u0</v>
      </c>
      <c r="N271" s="28" t="str">
        <f ca="1">ДАННЫЕ!$F271&amp;ДАННЫЕ!$I271&amp;"g"&amp;B271&amp;"cf"&amp;D271&amp;"a"&amp;IF(ДАННЫЕ!$BX271&gt;0,1,0)&amp;IF(ДАННЫЕ!$BF271&gt;500,1,IF(ДАННЫЕ!$BF271&gt;350,2,IF(ДАННЫЕ!$BF271&gt;=200,3,IF(ДАННЫЕ!$BF271&gt;=100,4,IF(ДАННЫЕ!$BF271&gt;=50,5,IF(ДАННЫЕ!$BF271&lt;50,6,0))))))&amp;"AR"&amp;IF(DATEDIF(ДАННЫЕ!$BX271,ДАННЫЕ!$F$1,"y")&gt;1,1,0)&amp;"VG"&amp;IF(ДАННЫЕ!$BH271="0",1,0)&amp;"o"&amp;IF(T271+ДАННЫЕ!$AF271+ДАННЫЕ!$AG271+ДАННЫЕ!$AH271+ДАННЫЕ!$AI271+ДАННЫЕ!$AJ271+ДАННЫЕ!$AP271+ДАННЫЕ!$AQ271+ДАННЫЕ!$AR271+ДАННЫЕ!$AU271+ДАННЫЕ!$AW271+ДАННЫЕ!$AS271+ДАННЫЕ!$AT271&gt;0,1,0)&amp;"x"&amp;ДАННЫЕ!$AG271&amp;"p"&amp;IF(ДАННЫЕ!$BY271&gt;0,1,0)&amp;"v"&amp;IF(ДАННЫЕ!$BZ271&gt;0,1,0)&amp;"n"&amp;ДАННЫЕ!$CA271&amp;"t"&amp;ДАННЫЕ!$AY271&amp;"k"&amp;ДАННЫЕ!$CB271&amp;"q"&amp;ДАННЫЕ!$CC271&amp;"w"&amp;ДАННЫЕ!$CD271&amp;"e"&amp;ДАННЫЕ!$CE271&amp;"m"&amp;ДАННЫЕ!$CF271&amp;"c"&amp;ДАННЫЕ!$CG271&amp;"z"&amp;ДАННЫЕ!$CH271&amp;"d"&amp;IF(H271=4,1,0)&amp;"s"&amp;IF(ДАННЫЕ!$J271=1,0,1)&amp;"u"&amp;IF(ДАННЫЕ!$CJ271&gt;0,1,0)</f>
        <v>g0cf0a06AR1VG0o0xp0v0ntkqwemczd0s1u0</v>
      </c>
      <c r="O271" s="28" t="str">
        <f>ДАННЫЕ!$I271&amp;"g"&amp;B271&amp;A271&amp;"f"&amp;P271&amp;"c"&amp;IF(ДАННЫЕ!$U271&gt;0,1,0)&amp;"s"&amp;IF(ДАННЫЕ!$Q271&gt;0,IF(YEAR(ДАННЫЕ!$F$1)=YEAR(ДАННЫЕ!$Q271),IF(MONTH(ДАННЫЕ!$F$1)=MONTH(ДАННЫЕ!$Q271),111,11),1),0)&amp;"i"&amp;IF(ДАННЫЕ!$R271+ДАННЫЕ!$S271+ДАННЫЕ!$T271=0,0,1)&amp;"h"&amp;IF(ДАННЫЕ!$P271&gt;0,1,0)&amp;"p"&amp;IF(ДАННЫЕ!$CI271&gt;0,IF(YEAR(ДАННЫЕ!$F$1)=YEAR(ДАННЫЕ!$CI271),IF(MONTH(ДАННЫЕ!$F$1)=MONTH(ДАННЫЕ!$CI271),111,11),1),0)&amp;"d"&amp;IF(ДАННЫЕ!$CJ271&gt;0,IF(YEAR(ДАННЫЕ!$F$1)=YEAR(ДАННЫЕ!$CJ271),IF(MONTH(ДАННЫЕ!$F$1)=MONTH(ДАННЫЕ!$CJ271),111,11),1),0)&amp;"o"&amp;IF(ДАННЫЕ!$CK271&gt;0,IF(MONTH(ДАННЫЕ!$F$1)=MONTH(ДАННЫЕ!$CK271),111,11),0)&amp;"v"&amp;IF(ДАННЫЕ!$BE271&gt;0,IF(MONTH(ДАННЫЕ!$F$1)=MONTH(ДАННЫЕ!$BE271),111,11),0)</f>
        <v>g00f0c0s0i0h0p0d0o0v0</v>
      </c>
      <c r="P271" s="15">
        <f t="shared" si="14"/>
        <v>0</v>
      </c>
      <c r="Q271" s="15">
        <f>IF(ДАННЫЕ!$F$1&gt;ДАННЫЕ!$N271,IF(YEAR(ДАННЫЕ!$F$1)=YEAR(ДАННЫЕ!M271),1,0),0)</f>
        <v>0</v>
      </c>
      <c r="R271" s="15">
        <f>IF(ДАННЫЕ!$F$1&gt;ДАННЫЕ!$N271,IF(YEAR(ДАННЫЕ!$F$1)=YEAR(ДАННЫЕ!N271),1,0),0)</f>
        <v>0</v>
      </c>
      <c r="S271" s="15">
        <f>IF(ДАННЫЕ!$AA271="2А",1,IF(ДАННЫЕ!$AA271="2Б",2,IF(ДАННЫЕ!$AA271="2В",3,IF(ДАННЫЕ!$AA271=3,4,IF(ДАННЫЕ!$AA271="4А",5,IF(ДАННЫЕ!$AA271="4Б",6,IF(ДАННЫЕ!$AA271="4В",7,IF(ДАННЫЕ!$AA271=5,8,0))))))))</f>
        <v>0</v>
      </c>
      <c r="T271" s="15">
        <f>IF(OR(ДАННЫЕ!$AC271=2,ДАННЫЕ!$AD271=2,ДАННЫЕ!$AE271=2),2,IF(OR(ДАННЫЕ!$AC271=1,ДАННЫЕ!$AD271=1,ДАННЫЕ!$AE271=1),1,0))</f>
        <v>0</v>
      </c>
    </row>
    <row r="272" spans="1:20" ht="15" customHeight="1" x14ac:dyDescent="0.2">
      <c r="A272" s="78">
        <f>IF(B272&gt;0,IF(MONTH(ДАННЫЕ!$F$1)=MONTH(ДАННЫЕ!$B272),1,0),0)</f>
        <v>0</v>
      </c>
      <c r="B272" s="14">
        <f>IF(ДАННЫЕ!$B272&gt;0,IF(YEAR(ДАННЫЕ!$F$1)=YEAR(ДАННЫЕ!$B272),1,0),0)</f>
        <v>0</v>
      </c>
      <c r="C272" s="14">
        <f>IF(ДАННЫЕ!$CM272&gt;0,IF(YEAR(ДАННЫЕ!$F$1)=YEAR(ДАННЫЕ!$CM272),1,0),0)</f>
        <v>0</v>
      </c>
      <c r="D272" s="14">
        <f>IF(ДАННЫЕ!$CJ272&gt;0,IF(ДАННЫЕ!$CL272&gt;ДАННЫЕ!$F$1,1,IF(ДАННЫЕ!$CL272&gt;0,0,1)),0)</f>
        <v>0</v>
      </c>
      <c r="E272" s="43" t="str">
        <f ca="1">IF(ДАННЫЕ!$F$1&gt;0,IF(ДАННЫЕ!$G272&gt;0,DATEDIF(ДАННЫЕ!$G272,ДАННЫЕ!$F$1,"y"),""),IF(ДАННЫЕ!$G272&gt;0,DATEDIF(ДАННЫЕ!$G272,TODAY(),"y"),""))</f>
        <v/>
      </c>
      <c r="F272" s="43" t="str">
        <f xml:space="preserve"> IF(ДАННЫЕ!$F272="М",IF(E272&gt;=18,IF(E272&lt;60,1,""),""),"")&amp;IF(ДАННЫЕ!$F272="Ж",IF(E272&gt;=18,IF(E272&lt;55,1,""),""),"")</f>
        <v/>
      </c>
      <c r="G272" s="43" t="str">
        <f xml:space="preserve"> IF(ДАННЫЕ!$F272="М",IF(E272&gt;=60,2,""),"")&amp;IF(ДАННЫЕ!$F272="Ж",IF(E272&gt;=55,2,""),"")</f>
        <v/>
      </c>
      <c r="H272" s="43" t="str">
        <f t="shared" ca="1" si="12"/>
        <v/>
      </c>
      <c r="I272" s="43" t="str">
        <f t="shared" ca="1" si="13"/>
        <v>03</v>
      </c>
      <c r="J272" s="28" t="str">
        <f ca="1">ДАННЫЕ!$F272&amp;H272&amp;I272&amp;ДАННЫЕ!$I272&amp;"m"&amp;IF(ДАННЫЕ!$I272&gt;0,IF(ДАННЫЕ!$J272&gt;0,0,1),"")&amp;"f"&amp;IF(ДАННЫЕ!$R272&gt;0,IF(YEAR(ДАННЫЕ!$F$1)=YEAR(ДАННЫЕ!$R272),1,0),0)&amp;"z"&amp;ДАННЫЕ!$R272&amp;"p"&amp;ДАННЫЕ!$S272&amp;"i"&amp;ДАННЫЕ!$T272&amp;"h"&amp;ДАННЫЕ!$K272&amp;"be"&amp;ДАННЫЕ!$BI272&amp;"CD"&amp;IF(ДАННЫЕ!BF272&gt;500,4,IF(ДАННЫЕ!BF272&gt;350,3,IF(ДАННЫЕ!BF272&gt;200,2,IF(ДАННЫЕ!BF272&gt;0,1,0))))&amp;"g"&amp;B272&amp;"d"&amp;H272&amp;"l"&amp;ДАННЫЕ!AT272&amp;"a"&amp;ДАННЫЕ!$V272&amp;"v"&amp;R272&amp;"k"&amp;ДАННЫЕ!$U272&amp;"s"&amp;ДАННЫЕ!$Y272&amp;"t"&amp;ДАННЫЕ!$X272&amp;"b"&amp;IF(ДАННЫЕ!$Q272&gt;1,1,0)&amp;"PP"&amp;ДАННЫЕ!Z272&amp;"c"&amp;S272&amp;"x"&amp;IF(ДАННЫЕ!$BY272&gt;0,IF(YEAR(ДАННЫЕ!$F$1)=YEAR(ДАННЫЕ!$BY272),1,0),0)&amp;"n"&amp;IF(ДАННЫЕ!$BZ272&gt;0,IF(YEAR(ДАННЫЕ!$F$1)=YEAR(ДАННЫЕ!$BZ272),1,0),0)&amp;"u"&amp;D272&amp;"z"&amp;IF(ДАННЫЕ!$CL272&gt;0,IF(YEAR(ДАННЫЕ!$F$1)&gt;YEAR(ДАННЫЕ!$CL272),11,12),0)</f>
        <v>03mf0zpihbeCD0g0dlav0kstb0PPc0x0n0u0z0</v>
      </c>
      <c r="K272" s="28" t="str">
        <f ca="1">ДАННЫЕ!$I272&amp;"x"&amp;B272&amp;"w"&amp;IF(T272+ДАННЫЕ!AD272+ДАННЫЕ!AE272+ДАННЫЕ!AF272+ДАННЫЕ!AG272+ДАННЫЕ!AH272+ДАННЫЕ!$AL272+ДАННЫЕ!AI272+ДАННЫЕ!AJ272+ДАННЫЕ!AK272+ДАННЫЕ!AP272+ДАННЫЕ!AQ272+ДАННЫЕ!AR272+ДАННЫЕ!$AM272+ДАННЫЕ!$AN272+ДАННЫЕ!AS272+ДАННЫЕ!AT272&gt;0,1,0)&amp;IF(OR(T272=2,ДАННЫЕ!AD272=2,ДАННЫЕ!AE272=2,ДАННЫЕ!AF272=2,ДАННЫЕ!AG272=2,ДАННЫЕ!AH272=2,ДАННЫЕ!$AL272=2,ДАННЫЕ!AI272=2,ДАННЫЕ!AJ272=2,ДАННЫЕ!AK272=2,ДАННЫЕ!AP272=2,ДАННЫЕ!AQ272=2,ДАННЫЕ!AR272=2,ДАННЫЕ!$AM272=2,ДАННЫЕ!$AN272=2,ДАННЫЕ!AS272=2,ДАННЫЕ!AT272=2),2,0)&amp;"t"&amp;IF(T272&gt;0,"1"&amp;T272,"00")&amp;"f"&amp;IF(ДАННЫЕ!$AC272,"1"&amp;ДАННЫЕ!$AC272,"00")&amp;"b"&amp;IF(ДАННЫЕ!$AD272,"1"&amp;ДАННЫЕ!$AD272,"00")&amp;"g"&amp;IF(ДАННЫЕ!$AF272,"1"&amp;ДАННЫЕ!$AF272,"00")&amp;"c"&amp;IF(ДАННЫЕ!$AG272,"1"&amp;ДАННЫЕ!$AG272,"00")&amp;"i"&amp;IF(ДАННЫЕ!$AH272,"1"&amp;ДАННЫЕ!$AH272,"00")&amp;"r"&amp;IF(ДАННЫЕ!$AL272,"1"&amp;ДАННЫЕ!$AL272,"00")&amp;"m"&amp;IF(ДАННЫЕ!$AI272,"1"&amp;ДАННЫЕ!$AI272,"00")&amp;"hS"&amp;IF(ДАННЫЕ!$AJ272,"1"&amp;ДАННЫЕ!$AJ272,"00")&amp;"hZ"&amp;IF(ДАННЫЕ!$AK272,"1"&amp;ДАННЫЕ!$AK272,"00")&amp;"p"&amp;IF(ДАННЫЕ!$AP272,"1"&amp;ДАННЫЕ!$AP272,"00")&amp;"k"&amp;IF(ДАННЫЕ!$AQ272,"1"&amp;ДАННЫЕ!$AQ272,"00")&amp;"z"&amp;IF(ДАННЫЕ!$AR272,"1"&amp;ДАННЫЕ!$AR272,"00")&amp;"j"&amp;IF(ДАННЫЕ!$AM272,"1"&amp;ДАННЫЕ!$AM272,"00")&amp;"n"&amp;IF(ДАННЫЕ!$AN272,"1"&amp;ДАННЫЕ!$AN272,"00")&amp;"E"&amp;ДАННЫЕ!BI272&amp;"L"&amp;ДАННЫЕ!AO272&amp;"h"&amp;IF(ДАННЫЕ!$AU272&gt;0,1,0)&amp;"v"&amp;IF(ДАННЫЕ!$AW272&gt;0,1,0)&amp;"a"&amp;IF(ДАННЫЕ!$AS272,"1"&amp;ДАННЫЕ!$AS272,"00")&amp;"s"&amp;IF(ДАННЫЕ!$AT272,"1"&amp;ДАННЫЕ!$AT272,"00")&amp;"u"&amp;IF(ДАННЫЕ!$CJ272&gt;0,1,0)&amp;"y"&amp;B272&amp;"d"&amp;H272&amp;"e"&amp;F272&amp;G272</f>
        <v>x0w00t00f00b00g00c00i00r00m00hS00hZ00p00k00z00j00n00ELh0v0a00s00u0y0de</v>
      </c>
      <c r="L272" s="28" t="str">
        <f ca="1">ДАННЫЕ!$I272&amp;"VN"&amp;IF(ДАННЫЕ!AW272&gt;0,11,10)&amp;"CD"&amp;IF(ДАННЫЕ!BF272&gt;500,16,IF(ДАННЫЕ!BF272&gt;350,15,IF(ДАННЫЕ!BF272&gt;=200,14,IF(ДАННЫЕ!BF272&gt;=100,13,IF(ДАННЫЕ!BF272&gt;=50,12,IF(ДАННЫЕ!BF272&gt;0,11,10))))))&amp;"AR"&amp;IF(ДАННЫЕ!BX272&gt;0,1,0)&amp;"GD"&amp;B272&amp;"VV"&amp;IF(E272&gt;=5,IF(E272&lt;18,1,0),0)</f>
        <v>VN10CD10AR0GD0VV0</v>
      </c>
      <c r="M272" s="28" t="str">
        <f>ДАННЫЕ!$I272&amp;"b"&amp;ДАННЫЕ!$BI272&amp;"r"&amp;ДАННЫЕ!$BJ272&amp;"CD"&amp;IF(ДАННЫЕ!BF272&gt;0,IF(ДАННЫЕ!BF272&lt;200,1,IF(ДАННЫЕ!BF272&lt;350,2,3)),0)&amp;"h"&amp;IF(ДАННЫЕ!$BK272+ДАННЫЕ!$BL272+ДАННЫЕ!$BM272&gt;0,1,0)&amp;"x"&amp;ДАННЫЕ!$BK272&amp;"y"&amp;ДАННЫЕ!$BL272&amp;"z"&amp;ДАННЫЕ!$BM272&amp;"c"&amp;IF(ДАННЫЕ!$BK272+ДАННЫЕ!$BL272+ДАННЫЕ!$BM272=3,1,0)&amp;"a"&amp;IF(ДАННЫЕ!$BQ272+ДАННЫЕ!$BR272&gt;0,1,0)&amp;"d"&amp;ДАННЫЕ!$BQ272&amp;"v"&amp;ДАННЫЕ!$BR272&amp;"p"&amp;ДАННЫЕ!$BS272&amp;"n"&amp;ДАННЫЕ!$BU272&amp;"t"&amp;ДАННЫЕ!$BV272&amp;"o"&amp;ДАННЫЕ!$BT272&amp;"l"&amp;IF(ДАННЫЕ!$BN272&gt;0,1,0)&amp;ДАННЫЕ!$BN272&amp;"g"&amp;ДАННЫЕ!$BO272&amp;"s"&amp;ДАННЫЕ!$BP272&amp;"DZ"&amp;IF(ДАННЫЕ!B272-ДАННЫЕ!G272 &lt; 60,IF(ДАННЫЕ!B272-ДАННЫЕ!G272 &gt;= 0,1,0),0)&amp;"u"&amp;IF(ДАННЫЕ!$CJ272&gt;0,1,0)</f>
        <v>brCD0h0xyzc0a0dvpntol0gsDZ1u0</v>
      </c>
      <c r="N272" s="28" t="str">
        <f ca="1">ДАННЫЕ!$F272&amp;ДАННЫЕ!$I272&amp;"g"&amp;B272&amp;"cf"&amp;D272&amp;"a"&amp;IF(ДАННЫЕ!$BX272&gt;0,1,0)&amp;IF(ДАННЫЕ!$BF272&gt;500,1,IF(ДАННЫЕ!$BF272&gt;350,2,IF(ДАННЫЕ!$BF272&gt;=200,3,IF(ДАННЫЕ!$BF272&gt;=100,4,IF(ДАННЫЕ!$BF272&gt;=50,5,IF(ДАННЫЕ!$BF272&lt;50,6,0))))))&amp;"AR"&amp;IF(DATEDIF(ДАННЫЕ!$BX272,ДАННЫЕ!$F$1,"y")&gt;1,1,0)&amp;"VG"&amp;IF(ДАННЫЕ!$BH272="0",1,0)&amp;"o"&amp;IF(T272+ДАННЫЕ!$AF272+ДАННЫЕ!$AG272+ДАННЫЕ!$AH272+ДАННЫЕ!$AI272+ДАННЫЕ!$AJ272+ДАННЫЕ!$AP272+ДАННЫЕ!$AQ272+ДАННЫЕ!$AR272+ДАННЫЕ!$AU272+ДАННЫЕ!$AW272+ДАННЫЕ!$AS272+ДАННЫЕ!$AT272&gt;0,1,0)&amp;"x"&amp;ДАННЫЕ!$AG272&amp;"p"&amp;IF(ДАННЫЕ!$BY272&gt;0,1,0)&amp;"v"&amp;IF(ДАННЫЕ!$BZ272&gt;0,1,0)&amp;"n"&amp;ДАННЫЕ!$CA272&amp;"t"&amp;ДАННЫЕ!$AY272&amp;"k"&amp;ДАННЫЕ!$CB272&amp;"q"&amp;ДАННЫЕ!$CC272&amp;"w"&amp;ДАННЫЕ!$CD272&amp;"e"&amp;ДАННЫЕ!$CE272&amp;"m"&amp;ДАННЫЕ!$CF272&amp;"c"&amp;ДАННЫЕ!$CG272&amp;"z"&amp;ДАННЫЕ!$CH272&amp;"d"&amp;IF(H272=4,1,0)&amp;"s"&amp;IF(ДАННЫЕ!$J272=1,0,1)&amp;"u"&amp;IF(ДАННЫЕ!$CJ272&gt;0,1,0)</f>
        <v>g0cf0a06AR1VG0o0xp0v0ntkqwemczd0s1u0</v>
      </c>
      <c r="O272" s="28" t="str">
        <f>ДАННЫЕ!$I272&amp;"g"&amp;B272&amp;A272&amp;"f"&amp;P272&amp;"c"&amp;IF(ДАННЫЕ!$U272&gt;0,1,0)&amp;"s"&amp;IF(ДАННЫЕ!$Q272&gt;0,IF(YEAR(ДАННЫЕ!$F$1)=YEAR(ДАННЫЕ!$Q272),IF(MONTH(ДАННЫЕ!$F$1)=MONTH(ДАННЫЕ!$Q272),111,11),1),0)&amp;"i"&amp;IF(ДАННЫЕ!$R272+ДАННЫЕ!$S272+ДАННЫЕ!$T272=0,0,1)&amp;"h"&amp;IF(ДАННЫЕ!$P272&gt;0,1,0)&amp;"p"&amp;IF(ДАННЫЕ!$CI272&gt;0,IF(YEAR(ДАННЫЕ!$F$1)=YEAR(ДАННЫЕ!$CI272),IF(MONTH(ДАННЫЕ!$F$1)=MONTH(ДАННЫЕ!$CI272),111,11),1),0)&amp;"d"&amp;IF(ДАННЫЕ!$CJ272&gt;0,IF(YEAR(ДАННЫЕ!$F$1)=YEAR(ДАННЫЕ!$CJ272),IF(MONTH(ДАННЫЕ!$F$1)=MONTH(ДАННЫЕ!$CJ272),111,11),1),0)&amp;"o"&amp;IF(ДАННЫЕ!$CK272&gt;0,IF(MONTH(ДАННЫЕ!$F$1)=MONTH(ДАННЫЕ!$CK272),111,11),0)&amp;"v"&amp;IF(ДАННЫЕ!$BE272&gt;0,IF(MONTH(ДАННЫЕ!$F$1)=MONTH(ДАННЫЕ!$BE272),111,11),0)</f>
        <v>g00f0c0s0i0h0p0d0o0v0</v>
      </c>
      <c r="P272" s="15">
        <f t="shared" si="14"/>
        <v>0</v>
      </c>
      <c r="Q272" s="15">
        <f>IF(ДАННЫЕ!$F$1&gt;ДАННЫЕ!$N272,IF(YEAR(ДАННЫЕ!$F$1)=YEAR(ДАННЫЕ!M272),1,0),0)</f>
        <v>0</v>
      </c>
      <c r="R272" s="15">
        <f>IF(ДАННЫЕ!$F$1&gt;ДАННЫЕ!$N272,IF(YEAR(ДАННЫЕ!$F$1)=YEAR(ДАННЫЕ!N272),1,0),0)</f>
        <v>0</v>
      </c>
      <c r="S272" s="15">
        <f>IF(ДАННЫЕ!$AA272="2А",1,IF(ДАННЫЕ!$AA272="2Б",2,IF(ДАННЫЕ!$AA272="2В",3,IF(ДАННЫЕ!$AA272=3,4,IF(ДАННЫЕ!$AA272="4А",5,IF(ДАННЫЕ!$AA272="4Б",6,IF(ДАННЫЕ!$AA272="4В",7,IF(ДАННЫЕ!$AA272=5,8,0))))))))</f>
        <v>0</v>
      </c>
      <c r="T272" s="15">
        <f>IF(OR(ДАННЫЕ!$AC272=2,ДАННЫЕ!$AD272=2,ДАННЫЕ!$AE272=2),2,IF(OR(ДАННЫЕ!$AC272=1,ДАННЫЕ!$AD272=1,ДАННЫЕ!$AE272=1),1,0))</f>
        <v>0</v>
      </c>
    </row>
    <row r="273" spans="1:20" ht="15" customHeight="1" x14ac:dyDescent="0.2">
      <c r="A273" s="78">
        <f>IF(B273&gt;0,IF(MONTH(ДАННЫЕ!$F$1)=MONTH(ДАННЫЕ!$B273),1,0),0)</f>
        <v>0</v>
      </c>
      <c r="B273" s="14">
        <f>IF(ДАННЫЕ!$B273&gt;0,IF(YEAR(ДАННЫЕ!$F$1)=YEAR(ДАННЫЕ!$B273),1,0),0)</f>
        <v>0</v>
      </c>
      <c r="C273" s="14">
        <f>IF(ДАННЫЕ!$CM273&gt;0,IF(YEAR(ДАННЫЕ!$F$1)=YEAR(ДАННЫЕ!$CM273),1,0),0)</f>
        <v>0</v>
      </c>
      <c r="D273" s="14">
        <f>IF(ДАННЫЕ!$CJ273&gt;0,IF(ДАННЫЕ!$CL273&gt;ДАННЫЕ!$F$1,1,IF(ДАННЫЕ!$CL273&gt;0,0,1)),0)</f>
        <v>0</v>
      </c>
      <c r="E273" s="43" t="str">
        <f ca="1">IF(ДАННЫЕ!$F$1&gt;0,IF(ДАННЫЕ!$G273&gt;0,DATEDIF(ДАННЫЕ!$G273,ДАННЫЕ!$F$1,"y"),""),IF(ДАННЫЕ!$G273&gt;0,DATEDIF(ДАННЫЕ!$G273,TODAY(),"y"),""))</f>
        <v/>
      </c>
      <c r="F273" s="43" t="str">
        <f xml:space="preserve"> IF(ДАННЫЕ!$F273="М",IF(E273&gt;=18,IF(E273&lt;60,1,""),""),"")&amp;IF(ДАННЫЕ!$F273="Ж",IF(E273&gt;=18,IF(E273&lt;55,1,""),""),"")</f>
        <v/>
      </c>
      <c r="G273" s="43" t="str">
        <f xml:space="preserve"> IF(ДАННЫЕ!$F273="М",IF(E273&gt;=60,2,""),"")&amp;IF(ДАННЫЕ!$F273="Ж",IF(E273&gt;=55,2,""),"")</f>
        <v/>
      </c>
      <c r="H273" s="43" t="str">
        <f t="shared" ca="1" si="12"/>
        <v/>
      </c>
      <c r="I273" s="43" t="str">
        <f t="shared" ca="1" si="13"/>
        <v>03</v>
      </c>
      <c r="J273" s="28" t="str">
        <f ca="1">ДАННЫЕ!$F273&amp;H273&amp;I273&amp;ДАННЫЕ!$I273&amp;"m"&amp;IF(ДАННЫЕ!$I273&gt;0,IF(ДАННЫЕ!$J273&gt;0,0,1),"")&amp;"f"&amp;IF(ДАННЫЕ!$R273&gt;0,IF(YEAR(ДАННЫЕ!$F$1)=YEAR(ДАННЫЕ!$R273),1,0),0)&amp;"z"&amp;ДАННЫЕ!$R273&amp;"p"&amp;ДАННЫЕ!$S273&amp;"i"&amp;ДАННЫЕ!$T273&amp;"h"&amp;ДАННЫЕ!$K273&amp;"be"&amp;ДАННЫЕ!$BI273&amp;"CD"&amp;IF(ДАННЫЕ!BF273&gt;500,4,IF(ДАННЫЕ!BF273&gt;350,3,IF(ДАННЫЕ!BF273&gt;200,2,IF(ДАННЫЕ!BF273&gt;0,1,0))))&amp;"g"&amp;B273&amp;"d"&amp;H273&amp;"l"&amp;ДАННЫЕ!AT273&amp;"a"&amp;ДАННЫЕ!$V273&amp;"v"&amp;R273&amp;"k"&amp;ДАННЫЕ!$U273&amp;"s"&amp;ДАННЫЕ!$Y273&amp;"t"&amp;ДАННЫЕ!$X273&amp;"b"&amp;IF(ДАННЫЕ!$Q273&gt;1,1,0)&amp;"PP"&amp;ДАННЫЕ!Z273&amp;"c"&amp;S273&amp;"x"&amp;IF(ДАННЫЕ!$BY273&gt;0,IF(YEAR(ДАННЫЕ!$F$1)=YEAR(ДАННЫЕ!$BY273),1,0),0)&amp;"n"&amp;IF(ДАННЫЕ!$BZ273&gt;0,IF(YEAR(ДАННЫЕ!$F$1)=YEAR(ДАННЫЕ!$BZ273),1,0),0)&amp;"u"&amp;D273&amp;"z"&amp;IF(ДАННЫЕ!$CL273&gt;0,IF(YEAR(ДАННЫЕ!$F$1)&gt;YEAR(ДАННЫЕ!$CL273),11,12),0)</f>
        <v>03mf0zpihbeCD0g0dlav0kstb0PPc0x0n0u0z0</v>
      </c>
      <c r="K273" s="28" t="str">
        <f ca="1">ДАННЫЕ!$I273&amp;"x"&amp;B273&amp;"w"&amp;IF(T273+ДАННЫЕ!AD273+ДАННЫЕ!AE273+ДАННЫЕ!AF273+ДАННЫЕ!AG273+ДАННЫЕ!AH273+ДАННЫЕ!$AL273+ДАННЫЕ!AI273+ДАННЫЕ!AJ273+ДАННЫЕ!AK273+ДАННЫЕ!AP273+ДАННЫЕ!AQ273+ДАННЫЕ!AR273+ДАННЫЕ!$AM273+ДАННЫЕ!$AN273+ДАННЫЕ!AS273+ДАННЫЕ!AT273&gt;0,1,0)&amp;IF(OR(T273=2,ДАННЫЕ!AD273=2,ДАННЫЕ!AE273=2,ДАННЫЕ!AF273=2,ДАННЫЕ!AG273=2,ДАННЫЕ!AH273=2,ДАННЫЕ!$AL273=2,ДАННЫЕ!AI273=2,ДАННЫЕ!AJ273=2,ДАННЫЕ!AK273=2,ДАННЫЕ!AP273=2,ДАННЫЕ!AQ273=2,ДАННЫЕ!AR273=2,ДАННЫЕ!$AM273=2,ДАННЫЕ!$AN273=2,ДАННЫЕ!AS273=2,ДАННЫЕ!AT273=2),2,0)&amp;"t"&amp;IF(T273&gt;0,"1"&amp;T273,"00")&amp;"f"&amp;IF(ДАННЫЕ!$AC273,"1"&amp;ДАННЫЕ!$AC273,"00")&amp;"b"&amp;IF(ДАННЫЕ!$AD273,"1"&amp;ДАННЫЕ!$AD273,"00")&amp;"g"&amp;IF(ДАННЫЕ!$AF273,"1"&amp;ДАННЫЕ!$AF273,"00")&amp;"c"&amp;IF(ДАННЫЕ!$AG273,"1"&amp;ДАННЫЕ!$AG273,"00")&amp;"i"&amp;IF(ДАННЫЕ!$AH273,"1"&amp;ДАННЫЕ!$AH273,"00")&amp;"r"&amp;IF(ДАННЫЕ!$AL273,"1"&amp;ДАННЫЕ!$AL273,"00")&amp;"m"&amp;IF(ДАННЫЕ!$AI273,"1"&amp;ДАННЫЕ!$AI273,"00")&amp;"hS"&amp;IF(ДАННЫЕ!$AJ273,"1"&amp;ДАННЫЕ!$AJ273,"00")&amp;"hZ"&amp;IF(ДАННЫЕ!$AK273,"1"&amp;ДАННЫЕ!$AK273,"00")&amp;"p"&amp;IF(ДАННЫЕ!$AP273,"1"&amp;ДАННЫЕ!$AP273,"00")&amp;"k"&amp;IF(ДАННЫЕ!$AQ273,"1"&amp;ДАННЫЕ!$AQ273,"00")&amp;"z"&amp;IF(ДАННЫЕ!$AR273,"1"&amp;ДАННЫЕ!$AR273,"00")&amp;"j"&amp;IF(ДАННЫЕ!$AM273,"1"&amp;ДАННЫЕ!$AM273,"00")&amp;"n"&amp;IF(ДАННЫЕ!$AN273,"1"&amp;ДАННЫЕ!$AN273,"00")&amp;"E"&amp;ДАННЫЕ!BI273&amp;"L"&amp;ДАННЫЕ!AO273&amp;"h"&amp;IF(ДАННЫЕ!$AU273&gt;0,1,0)&amp;"v"&amp;IF(ДАННЫЕ!$AW273&gt;0,1,0)&amp;"a"&amp;IF(ДАННЫЕ!$AS273,"1"&amp;ДАННЫЕ!$AS273,"00")&amp;"s"&amp;IF(ДАННЫЕ!$AT273,"1"&amp;ДАННЫЕ!$AT273,"00")&amp;"u"&amp;IF(ДАННЫЕ!$CJ273&gt;0,1,0)&amp;"y"&amp;B273&amp;"d"&amp;H273&amp;"e"&amp;F273&amp;G273</f>
        <v>x0w00t00f00b00g00c00i00r00m00hS00hZ00p00k00z00j00n00ELh0v0a00s00u0y0de</v>
      </c>
      <c r="L273" s="28" t="str">
        <f ca="1">ДАННЫЕ!$I273&amp;"VN"&amp;IF(ДАННЫЕ!AW273&gt;0,11,10)&amp;"CD"&amp;IF(ДАННЫЕ!BF273&gt;500,16,IF(ДАННЫЕ!BF273&gt;350,15,IF(ДАННЫЕ!BF273&gt;=200,14,IF(ДАННЫЕ!BF273&gt;=100,13,IF(ДАННЫЕ!BF273&gt;=50,12,IF(ДАННЫЕ!BF273&gt;0,11,10))))))&amp;"AR"&amp;IF(ДАННЫЕ!BX273&gt;0,1,0)&amp;"GD"&amp;B273&amp;"VV"&amp;IF(E273&gt;=5,IF(E273&lt;18,1,0),0)</f>
        <v>VN10CD10AR0GD0VV0</v>
      </c>
      <c r="M273" s="28" t="str">
        <f>ДАННЫЕ!$I273&amp;"b"&amp;ДАННЫЕ!$BI273&amp;"r"&amp;ДАННЫЕ!$BJ273&amp;"CD"&amp;IF(ДАННЫЕ!BF273&gt;0,IF(ДАННЫЕ!BF273&lt;200,1,IF(ДАННЫЕ!BF273&lt;350,2,3)),0)&amp;"h"&amp;IF(ДАННЫЕ!$BK273+ДАННЫЕ!$BL273+ДАННЫЕ!$BM273&gt;0,1,0)&amp;"x"&amp;ДАННЫЕ!$BK273&amp;"y"&amp;ДАННЫЕ!$BL273&amp;"z"&amp;ДАННЫЕ!$BM273&amp;"c"&amp;IF(ДАННЫЕ!$BK273+ДАННЫЕ!$BL273+ДАННЫЕ!$BM273=3,1,0)&amp;"a"&amp;IF(ДАННЫЕ!$BQ273+ДАННЫЕ!$BR273&gt;0,1,0)&amp;"d"&amp;ДАННЫЕ!$BQ273&amp;"v"&amp;ДАННЫЕ!$BR273&amp;"p"&amp;ДАННЫЕ!$BS273&amp;"n"&amp;ДАННЫЕ!$BU273&amp;"t"&amp;ДАННЫЕ!$BV273&amp;"o"&amp;ДАННЫЕ!$BT273&amp;"l"&amp;IF(ДАННЫЕ!$BN273&gt;0,1,0)&amp;ДАННЫЕ!$BN273&amp;"g"&amp;ДАННЫЕ!$BO273&amp;"s"&amp;ДАННЫЕ!$BP273&amp;"DZ"&amp;IF(ДАННЫЕ!B273-ДАННЫЕ!G273 &lt; 60,IF(ДАННЫЕ!B273-ДАННЫЕ!G273 &gt;= 0,1,0),0)&amp;"u"&amp;IF(ДАННЫЕ!$CJ273&gt;0,1,0)</f>
        <v>brCD0h0xyzc0a0dvpntol0gsDZ1u0</v>
      </c>
      <c r="N273" s="28" t="str">
        <f ca="1">ДАННЫЕ!$F273&amp;ДАННЫЕ!$I273&amp;"g"&amp;B273&amp;"cf"&amp;D273&amp;"a"&amp;IF(ДАННЫЕ!$BX273&gt;0,1,0)&amp;IF(ДАННЫЕ!$BF273&gt;500,1,IF(ДАННЫЕ!$BF273&gt;350,2,IF(ДАННЫЕ!$BF273&gt;=200,3,IF(ДАННЫЕ!$BF273&gt;=100,4,IF(ДАННЫЕ!$BF273&gt;=50,5,IF(ДАННЫЕ!$BF273&lt;50,6,0))))))&amp;"AR"&amp;IF(DATEDIF(ДАННЫЕ!$BX273,ДАННЫЕ!$F$1,"y")&gt;1,1,0)&amp;"VG"&amp;IF(ДАННЫЕ!$BH273="0",1,0)&amp;"o"&amp;IF(T273+ДАННЫЕ!$AF273+ДАННЫЕ!$AG273+ДАННЫЕ!$AH273+ДАННЫЕ!$AI273+ДАННЫЕ!$AJ273+ДАННЫЕ!$AP273+ДАННЫЕ!$AQ273+ДАННЫЕ!$AR273+ДАННЫЕ!$AU273+ДАННЫЕ!$AW273+ДАННЫЕ!$AS273+ДАННЫЕ!$AT273&gt;0,1,0)&amp;"x"&amp;ДАННЫЕ!$AG273&amp;"p"&amp;IF(ДАННЫЕ!$BY273&gt;0,1,0)&amp;"v"&amp;IF(ДАННЫЕ!$BZ273&gt;0,1,0)&amp;"n"&amp;ДАННЫЕ!$CA273&amp;"t"&amp;ДАННЫЕ!$AY273&amp;"k"&amp;ДАННЫЕ!$CB273&amp;"q"&amp;ДАННЫЕ!$CC273&amp;"w"&amp;ДАННЫЕ!$CD273&amp;"e"&amp;ДАННЫЕ!$CE273&amp;"m"&amp;ДАННЫЕ!$CF273&amp;"c"&amp;ДАННЫЕ!$CG273&amp;"z"&amp;ДАННЫЕ!$CH273&amp;"d"&amp;IF(H273=4,1,0)&amp;"s"&amp;IF(ДАННЫЕ!$J273=1,0,1)&amp;"u"&amp;IF(ДАННЫЕ!$CJ273&gt;0,1,0)</f>
        <v>g0cf0a06AR1VG0o0xp0v0ntkqwemczd0s1u0</v>
      </c>
      <c r="O273" s="28" t="str">
        <f>ДАННЫЕ!$I273&amp;"g"&amp;B273&amp;A273&amp;"f"&amp;P273&amp;"c"&amp;IF(ДАННЫЕ!$U273&gt;0,1,0)&amp;"s"&amp;IF(ДАННЫЕ!$Q273&gt;0,IF(YEAR(ДАННЫЕ!$F$1)=YEAR(ДАННЫЕ!$Q273),IF(MONTH(ДАННЫЕ!$F$1)=MONTH(ДАННЫЕ!$Q273),111,11),1),0)&amp;"i"&amp;IF(ДАННЫЕ!$R273+ДАННЫЕ!$S273+ДАННЫЕ!$T273=0,0,1)&amp;"h"&amp;IF(ДАННЫЕ!$P273&gt;0,1,0)&amp;"p"&amp;IF(ДАННЫЕ!$CI273&gt;0,IF(YEAR(ДАННЫЕ!$F$1)=YEAR(ДАННЫЕ!$CI273),IF(MONTH(ДАННЫЕ!$F$1)=MONTH(ДАННЫЕ!$CI273),111,11),1),0)&amp;"d"&amp;IF(ДАННЫЕ!$CJ273&gt;0,IF(YEAR(ДАННЫЕ!$F$1)=YEAR(ДАННЫЕ!$CJ273),IF(MONTH(ДАННЫЕ!$F$1)=MONTH(ДАННЫЕ!$CJ273),111,11),1),0)&amp;"o"&amp;IF(ДАННЫЕ!$CK273&gt;0,IF(MONTH(ДАННЫЕ!$F$1)=MONTH(ДАННЫЕ!$CK273),111,11),0)&amp;"v"&amp;IF(ДАННЫЕ!$BE273&gt;0,IF(MONTH(ДАННЫЕ!$F$1)=MONTH(ДАННЫЕ!$BE273),111,11),0)</f>
        <v>g00f0c0s0i0h0p0d0o0v0</v>
      </c>
      <c r="P273" s="15">
        <f t="shared" si="14"/>
        <v>0</v>
      </c>
      <c r="Q273" s="15">
        <f>IF(ДАННЫЕ!$F$1&gt;ДАННЫЕ!$N273,IF(YEAR(ДАННЫЕ!$F$1)=YEAR(ДАННЫЕ!M273),1,0),0)</f>
        <v>0</v>
      </c>
      <c r="R273" s="15">
        <f>IF(ДАННЫЕ!$F$1&gt;ДАННЫЕ!$N273,IF(YEAR(ДАННЫЕ!$F$1)=YEAR(ДАННЫЕ!N273),1,0),0)</f>
        <v>0</v>
      </c>
      <c r="S273" s="15">
        <f>IF(ДАННЫЕ!$AA273="2А",1,IF(ДАННЫЕ!$AA273="2Б",2,IF(ДАННЫЕ!$AA273="2В",3,IF(ДАННЫЕ!$AA273=3,4,IF(ДАННЫЕ!$AA273="4А",5,IF(ДАННЫЕ!$AA273="4Б",6,IF(ДАННЫЕ!$AA273="4В",7,IF(ДАННЫЕ!$AA273=5,8,0))))))))</f>
        <v>0</v>
      </c>
      <c r="T273" s="15">
        <f>IF(OR(ДАННЫЕ!$AC273=2,ДАННЫЕ!$AD273=2,ДАННЫЕ!$AE273=2),2,IF(OR(ДАННЫЕ!$AC273=1,ДАННЫЕ!$AD273=1,ДАННЫЕ!$AE273=1),1,0))</f>
        <v>0</v>
      </c>
    </row>
    <row r="274" spans="1:20" ht="15" customHeight="1" x14ac:dyDescent="0.2">
      <c r="A274" s="78">
        <f>IF(B274&gt;0,IF(MONTH(ДАННЫЕ!$F$1)=MONTH(ДАННЫЕ!$B274),1,0),0)</f>
        <v>0</v>
      </c>
      <c r="B274" s="14">
        <f>IF(ДАННЫЕ!$B274&gt;0,IF(YEAR(ДАННЫЕ!$F$1)=YEAR(ДАННЫЕ!$B274),1,0),0)</f>
        <v>0</v>
      </c>
      <c r="C274" s="14">
        <f>IF(ДАННЫЕ!$CM274&gt;0,IF(YEAR(ДАННЫЕ!$F$1)=YEAR(ДАННЫЕ!$CM274),1,0),0)</f>
        <v>0</v>
      </c>
      <c r="D274" s="14">
        <f>IF(ДАННЫЕ!$CJ274&gt;0,IF(ДАННЫЕ!$CL274&gt;ДАННЫЕ!$F$1,1,IF(ДАННЫЕ!$CL274&gt;0,0,1)),0)</f>
        <v>0</v>
      </c>
      <c r="E274" s="43" t="str">
        <f ca="1">IF(ДАННЫЕ!$F$1&gt;0,IF(ДАННЫЕ!$G274&gt;0,DATEDIF(ДАННЫЕ!$G274,ДАННЫЕ!$F$1,"y"),""),IF(ДАННЫЕ!$G274&gt;0,DATEDIF(ДАННЫЕ!$G274,TODAY(),"y"),""))</f>
        <v/>
      </c>
      <c r="F274" s="43" t="str">
        <f xml:space="preserve"> IF(ДАННЫЕ!$F274="М",IF(E274&gt;=18,IF(E274&lt;60,1,""),""),"")&amp;IF(ДАННЫЕ!$F274="Ж",IF(E274&gt;=18,IF(E274&lt;55,1,""),""),"")</f>
        <v/>
      </c>
      <c r="G274" s="43" t="str">
        <f xml:space="preserve"> IF(ДАННЫЕ!$F274="М",IF(E274&gt;=60,2,""),"")&amp;IF(ДАННЫЕ!$F274="Ж",IF(E274&gt;=55,2,""),"")</f>
        <v/>
      </c>
      <c r="H274" s="43" t="str">
        <f t="shared" ca="1" si="12"/>
        <v/>
      </c>
      <c r="I274" s="43" t="str">
        <f t="shared" ca="1" si="13"/>
        <v>03</v>
      </c>
      <c r="J274" s="28" t="str">
        <f ca="1">ДАННЫЕ!$F274&amp;H274&amp;I274&amp;ДАННЫЕ!$I274&amp;"m"&amp;IF(ДАННЫЕ!$I274&gt;0,IF(ДАННЫЕ!$J274&gt;0,0,1),"")&amp;"f"&amp;IF(ДАННЫЕ!$R274&gt;0,IF(YEAR(ДАННЫЕ!$F$1)=YEAR(ДАННЫЕ!$R274),1,0),0)&amp;"z"&amp;ДАННЫЕ!$R274&amp;"p"&amp;ДАННЫЕ!$S274&amp;"i"&amp;ДАННЫЕ!$T274&amp;"h"&amp;ДАННЫЕ!$K274&amp;"be"&amp;ДАННЫЕ!$BI274&amp;"CD"&amp;IF(ДАННЫЕ!BF274&gt;500,4,IF(ДАННЫЕ!BF274&gt;350,3,IF(ДАННЫЕ!BF274&gt;200,2,IF(ДАННЫЕ!BF274&gt;0,1,0))))&amp;"g"&amp;B274&amp;"d"&amp;H274&amp;"l"&amp;ДАННЫЕ!AT274&amp;"a"&amp;ДАННЫЕ!$V274&amp;"v"&amp;R274&amp;"k"&amp;ДАННЫЕ!$U274&amp;"s"&amp;ДАННЫЕ!$Y274&amp;"t"&amp;ДАННЫЕ!$X274&amp;"b"&amp;IF(ДАННЫЕ!$Q274&gt;1,1,0)&amp;"PP"&amp;ДАННЫЕ!Z274&amp;"c"&amp;S274&amp;"x"&amp;IF(ДАННЫЕ!$BY274&gt;0,IF(YEAR(ДАННЫЕ!$F$1)=YEAR(ДАННЫЕ!$BY274),1,0),0)&amp;"n"&amp;IF(ДАННЫЕ!$BZ274&gt;0,IF(YEAR(ДАННЫЕ!$F$1)=YEAR(ДАННЫЕ!$BZ274),1,0),0)&amp;"u"&amp;D274&amp;"z"&amp;IF(ДАННЫЕ!$CL274&gt;0,IF(YEAR(ДАННЫЕ!$F$1)&gt;YEAR(ДАННЫЕ!$CL274),11,12),0)</f>
        <v>03mf0zpihbeCD0g0dlav0kstb0PPc0x0n0u0z0</v>
      </c>
      <c r="K274" s="28" t="str">
        <f ca="1">ДАННЫЕ!$I274&amp;"x"&amp;B274&amp;"w"&amp;IF(T274+ДАННЫЕ!AD274+ДАННЫЕ!AE274+ДАННЫЕ!AF274+ДАННЫЕ!AG274+ДАННЫЕ!AH274+ДАННЫЕ!$AL274+ДАННЫЕ!AI274+ДАННЫЕ!AJ274+ДАННЫЕ!AK274+ДАННЫЕ!AP274+ДАННЫЕ!AQ274+ДАННЫЕ!AR274+ДАННЫЕ!$AM274+ДАННЫЕ!$AN274+ДАННЫЕ!AS274+ДАННЫЕ!AT274&gt;0,1,0)&amp;IF(OR(T274=2,ДАННЫЕ!AD274=2,ДАННЫЕ!AE274=2,ДАННЫЕ!AF274=2,ДАННЫЕ!AG274=2,ДАННЫЕ!AH274=2,ДАННЫЕ!$AL274=2,ДАННЫЕ!AI274=2,ДАННЫЕ!AJ274=2,ДАННЫЕ!AK274=2,ДАННЫЕ!AP274=2,ДАННЫЕ!AQ274=2,ДАННЫЕ!AR274=2,ДАННЫЕ!$AM274=2,ДАННЫЕ!$AN274=2,ДАННЫЕ!AS274=2,ДАННЫЕ!AT274=2),2,0)&amp;"t"&amp;IF(T274&gt;0,"1"&amp;T274,"00")&amp;"f"&amp;IF(ДАННЫЕ!$AC274,"1"&amp;ДАННЫЕ!$AC274,"00")&amp;"b"&amp;IF(ДАННЫЕ!$AD274,"1"&amp;ДАННЫЕ!$AD274,"00")&amp;"g"&amp;IF(ДАННЫЕ!$AF274,"1"&amp;ДАННЫЕ!$AF274,"00")&amp;"c"&amp;IF(ДАННЫЕ!$AG274,"1"&amp;ДАННЫЕ!$AG274,"00")&amp;"i"&amp;IF(ДАННЫЕ!$AH274,"1"&amp;ДАННЫЕ!$AH274,"00")&amp;"r"&amp;IF(ДАННЫЕ!$AL274,"1"&amp;ДАННЫЕ!$AL274,"00")&amp;"m"&amp;IF(ДАННЫЕ!$AI274,"1"&amp;ДАННЫЕ!$AI274,"00")&amp;"hS"&amp;IF(ДАННЫЕ!$AJ274,"1"&amp;ДАННЫЕ!$AJ274,"00")&amp;"hZ"&amp;IF(ДАННЫЕ!$AK274,"1"&amp;ДАННЫЕ!$AK274,"00")&amp;"p"&amp;IF(ДАННЫЕ!$AP274,"1"&amp;ДАННЫЕ!$AP274,"00")&amp;"k"&amp;IF(ДАННЫЕ!$AQ274,"1"&amp;ДАННЫЕ!$AQ274,"00")&amp;"z"&amp;IF(ДАННЫЕ!$AR274,"1"&amp;ДАННЫЕ!$AR274,"00")&amp;"j"&amp;IF(ДАННЫЕ!$AM274,"1"&amp;ДАННЫЕ!$AM274,"00")&amp;"n"&amp;IF(ДАННЫЕ!$AN274,"1"&amp;ДАННЫЕ!$AN274,"00")&amp;"E"&amp;ДАННЫЕ!BI274&amp;"L"&amp;ДАННЫЕ!AO274&amp;"h"&amp;IF(ДАННЫЕ!$AU274&gt;0,1,0)&amp;"v"&amp;IF(ДАННЫЕ!$AW274&gt;0,1,0)&amp;"a"&amp;IF(ДАННЫЕ!$AS274,"1"&amp;ДАННЫЕ!$AS274,"00")&amp;"s"&amp;IF(ДАННЫЕ!$AT274,"1"&amp;ДАННЫЕ!$AT274,"00")&amp;"u"&amp;IF(ДАННЫЕ!$CJ274&gt;0,1,0)&amp;"y"&amp;B274&amp;"d"&amp;H274&amp;"e"&amp;F274&amp;G274</f>
        <v>x0w00t00f00b00g00c00i00r00m00hS00hZ00p00k00z00j00n00ELh0v0a00s00u0y0de</v>
      </c>
      <c r="L274" s="28" t="str">
        <f ca="1">ДАННЫЕ!$I274&amp;"VN"&amp;IF(ДАННЫЕ!AW274&gt;0,11,10)&amp;"CD"&amp;IF(ДАННЫЕ!BF274&gt;500,16,IF(ДАННЫЕ!BF274&gt;350,15,IF(ДАННЫЕ!BF274&gt;=200,14,IF(ДАННЫЕ!BF274&gt;=100,13,IF(ДАННЫЕ!BF274&gt;=50,12,IF(ДАННЫЕ!BF274&gt;0,11,10))))))&amp;"AR"&amp;IF(ДАННЫЕ!BX274&gt;0,1,0)&amp;"GD"&amp;B274&amp;"VV"&amp;IF(E274&gt;=5,IF(E274&lt;18,1,0),0)</f>
        <v>VN10CD10AR0GD0VV0</v>
      </c>
      <c r="M274" s="28" t="str">
        <f>ДАННЫЕ!$I274&amp;"b"&amp;ДАННЫЕ!$BI274&amp;"r"&amp;ДАННЫЕ!$BJ274&amp;"CD"&amp;IF(ДАННЫЕ!BF274&gt;0,IF(ДАННЫЕ!BF274&lt;200,1,IF(ДАННЫЕ!BF274&lt;350,2,3)),0)&amp;"h"&amp;IF(ДАННЫЕ!$BK274+ДАННЫЕ!$BL274+ДАННЫЕ!$BM274&gt;0,1,0)&amp;"x"&amp;ДАННЫЕ!$BK274&amp;"y"&amp;ДАННЫЕ!$BL274&amp;"z"&amp;ДАННЫЕ!$BM274&amp;"c"&amp;IF(ДАННЫЕ!$BK274+ДАННЫЕ!$BL274+ДАННЫЕ!$BM274=3,1,0)&amp;"a"&amp;IF(ДАННЫЕ!$BQ274+ДАННЫЕ!$BR274&gt;0,1,0)&amp;"d"&amp;ДАННЫЕ!$BQ274&amp;"v"&amp;ДАННЫЕ!$BR274&amp;"p"&amp;ДАННЫЕ!$BS274&amp;"n"&amp;ДАННЫЕ!$BU274&amp;"t"&amp;ДАННЫЕ!$BV274&amp;"o"&amp;ДАННЫЕ!$BT274&amp;"l"&amp;IF(ДАННЫЕ!$BN274&gt;0,1,0)&amp;ДАННЫЕ!$BN274&amp;"g"&amp;ДАННЫЕ!$BO274&amp;"s"&amp;ДАННЫЕ!$BP274&amp;"DZ"&amp;IF(ДАННЫЕ!B274-ДАННЫЕ!G274 &lt; 60,IF(ДАННЫЕ!B274-ДАННЫЕ!G274 &gt;= 0,1,0),0)&amp;"u"&amp;IF(ДАННЫЕ!$CJ274&gt;0,1,0)</f>
        <v>brCD0h0xyzc0a0dvpntol0gsDZ1u0</v>
      </c>
      <c r="N274" s="28" t="str">
        <f ca="1">ДАННЫЕ!$F274&amp;ДАННЫЕ!$I274&amp;"g"&amp;B274&amp;"cf"&amp;D274&amp;"a"&amp;IF(ДАННЫЕ!$BX274&gt;0,1,0)&amp;IF(ДАННЫЕ!$BF274&gt;500,1,IF(ДАННЫЕ!$BF274&gt;350,2,IF(ДАННЫЕ!$BF274&gt;=200,3,IF(ДАННЫЕ!$BF274&gt;=100,4,IF(ДАННЫЕ!$BF274&gt;=50,5,IF(ДАННЫЕ!$BF274&lt;50,6,0))))))&amp;"AR"&amp;IF(DATEDIF(ДАННЫЕ!$BX274,ДАННЫЕ!$F$1,"y")&gt;1,1,0)&amp;"VG"&amp;IF(ДАННЫЕ!$BH274="0",1,0)&amp;"o"&amp;IF(T274+ДАННЫЕ!$AF274+ДАННЫЕ!$AG274+ДАННЫЕ!$AH274+ДАННЫЕ!$AI274+ДАННЫЕ!$AJ274+ДАННЫЕ!$AP274+ДАННЫЕ!$AQ274+ДАННЫЕ!$AR274+ДАННЫЕ!$AU274+ДАННЫЕ!$AW274+ДАННЫЕ!$AS274+ДАННЫЕ!$AT274&gt;0,1,0)&amp;"x"&amp;ДАННЫЕ!$AG274&amp;"p"&amp;IF(ДАННЫЕ!$BY274&gt;0,1,0)&amp;"v"&amp;IF(ДАННЫЕ!$BZ274&gt;0,1,0)&amp;"n"&amp;ДАННЫЕ!$CA274&amp;"t"&amp;ДАННЫЕ!$AY274&amp;"k"&amp;ДАННЫЕ!$CB274&amp;"q"&amp;ДАННЫЕ!$CC274&amp;"w"&amp;ДАННЫЕ!$CD274&amp;"e"&amp;ДАННЫЕ!$CE274&amp;"m"&amp;ДАННЫЕ!$CF274&amp;"c"&amp;ДАННЫЕ!$CG274&amp;"z"&amp;ДАННЫЕ!$CH274&amp;"d"&amp;IF(H274=4,1,0)&amp;"s"&amp;IF(ДАННЫЕ!$J274=1,0,1)&amp;"u"&amp;IF(ДАННЫЕ!$CJ274&gt;0,1,0)</f>
        <v>g0cf0a06AR1VG0o0xp0v0ntkqwemczd0s1u0</v>
      </c>
      <c r="O274" s="28" t="str">
        <f>ДАННЫЕ!$I274&amp;"g"&amp;B274&amp;A274&amp;"f"&amp;P274&amp;"c"&amp;IF(ДАННЫЕ!$U274&gt;0,1,0)&amp;"s"&amp;IF(ДАННЫЕ!$Q274&gt;0,IF(YEAR(ДАННЫЕ!$F$1)=YEAR(ДАННЫЕ!$Q274),IF(MONTH(ДАННЫЕ!$F$1)=MONTH(ДАННЫЕ!$Q274),111,11),1),0)&amp;"i"&amp;IF(ДАННЫЕ!$R274+ДАННЫЕ!$S274+ДАННЫЕ!$T274=0,0,1)&amp;"h"&amp;IF(ДАННЫЕ!$P274&gt;0,1,0)&amp;"p"&amp;IF(ДАННЫЕ!$CI274&gt;0,IF(YEAR(ДАННЫЕ!$F$1)=YEAR(ДАННЫЕ!$CI274),IF(MONTH(ДАННЫЕ!$F$1)=MONTH(ДАННЫЕ!$CI274),111,11),1),0)&amp;"d"&amp;IF(ДАННЫЕ!$CJ274&gt;0,IF(YEAR(ДАННЫЕ!$F$1)=YEAR(ДАННЫЕ!$CJ274),IF(MONTH(ДАННЫЕ!$F$1)=MONTH(ДАННЫЕ!$CJ274),111,11),1),0)&amp;"o"&amp;IF(ДАННЫЕ!$CK274&gt;0,IF(MONTH(ДАННЫЕ!$F$1)=MONTH(ДАННЫЕ!$CK274),111,11),0)&amp;"v"&amp;IF(ДАННЫЕ!$BE274&gt;0,IF(MONTH(ДАННЫЕ!$F$1)=MONTH(ДАННЫЕ!$BE274),111,11),0)</f>
        <v>g00f0c0s0i0h0p0d0o0v0</v>
      </c>
      <c r="P274" s="15">
        <f t="shared" si="14"/>
        <v>0</v>
      </c>
      <c r="Q274" s="15">
        <f>IF(ДАННЫЕ!$F$1&gt;ДАННЫЕ!$N274,IF(YEAR(ДАННЫЕ!$F$1)=YEAR(ДАННЫЕ!M274),1,0),0)</f>
        <v>0</v>
      </c>
      <c r="R274" s="15">
        <f>IF(ДАННЫЕ!$F$1&gt;ДАННЫЕ!$N274,IF(YEAR(ДАННЫЕ!$F$1)=YEAR(ДАННЫЕ!N274),1,0),0)</f>
        <v>0</v>
      </c>
      <c r="S274" s="15">
        <f>IF(ДАННЫЕ!$AA274="2А",1,IF(ДАННЫЕ!$AA274="2Б",2,IF(ДАННЫЕ!$AA274="2В",3,IF(ДАННЫЕ!$AA274=3,4,IF(ДАННЫЕ!$AA274="4А",5,IF(ДАННЫЕ!$AA274="4Б",6,IF(ДАННЫЕ!$AA274="4В",7,IF(ДАННЫЕ!$AA274=5,8,0))))))))</f>
        <v>0</v>
      </c>
      <c r="T274" s="15">
        <f>IF(OR(ДАННЫЕ!$AC274=2,ДАННЫЕ!$AD274=2,ДАННЫЕ!$AE274=2),2,IF(OR(ДАННЫЕ!$AC274=1,ДАННЫЕ!$AD274=1,ДАННЫЕ!$AE274=1),1,0))</f>
        <v>0</v>
      </c>
    </row>
    <row r="275" spans="1:20" ht="15" customHeight="1" x14ac:dyDescent="0.2">
      <c r="A275" s="78">
        <f>IF(B275&gt;0,IF(MONTH(ДАННЫЕ!$F$1)=MONTH(ДАННЫЕ!$B275),1,0),0)</f>
        <v>0</v>
      </c>
      <c r="B275" s="14">
        <f>IF(ДАННЫЕ!$B275&gt;0,IF(YEAR(ДАННЫЕ!$F$1)=YEAR(ДАННЫЕ!$B275),1,0),0)</f>
        <v>0</v>
      </c>
      <c r="C275" s="14">
        <f>IF(ДАННЫЕ!$CM275&gt;0,IF(YEAR(ДАННЫЕ!$F$1)=YEAR(ДАННЫЕ!$CM275),1,0),0)</f>
        <v>0</v>
      </c>
      <c r="D275" s="14">
        <f>IF(ДАННЫЕ!$CJ275&gt;0,IF(ДАННЫЕ!$CL275&gt;ДАННЫЕ!$F$1,1,IF(ДАННЫЕ!$CL275&gt;0,0,1)),0)</f>
        <v>0</v>
      </c>
      <c r="E275" s="43" t="str">
        <f ca="1">IF(ДАННЫЕ!$F$1&gt;0,IF(ДАННЫЕ!$G275&gt;0,DATEDIF(ДАННЫЕ!$G275,ДАННЫЕ!$F$1,"y"),""),IF(ДАННЫЕ!$G275&gt;0,DATEDIF(ДАННЫЕ!$G275,TODAY(),"y"),""))</f>
        <v/>
      </c>
      <c r="F275" s="43" t="str">
        <f xml:space="preserve"> IF(ДАННЫЕ!$F275="М",IF(E275&gt;=18,IF(E275&lt;60,1,""),""),"")&amp;IF(ДАННЫЕ!$F275="Ж",IF(E275&gt;=18,IF(E275&lt;55,1,""),""),"")</f>
        <v/>
      </c>
      <c r="G275" s="43" t="str">
        <f xml:space="preserve"> IF(ДАННЫЕ!$F275="М",IF(E275&gt;=60,2,""),"")&amp;IF(ДАННЫЕ!$F275="Ж",IF(E275&gt;=55,2,""),"")</f>
        <v/>
      </c>
      <c r="H275" s="43" t="str">
        <f t="shared" ca="1" si="12"/>
        <v/>
      </c>
      <c r="I275" s="43" t="str">
        <f t="shared" ca="1" si="13"/>
        <v>03</v>
      </c>
      <c r="J275" s="28" t="str">
        <f ca="1">ДАННЫЕ!$F275&amp;H275&amp;I275&amp;ДАННЫЕ!$I275&amp;"m"&amp;IF(ДАННЫЕ!$I275&gt;0,IF(ДАННЫЕ!$J275&gt;0,0,1),"")&amp;"f"&amp;IF(ДАННЫЕ!$R275&gt;0,IF(YEAR(ДАННЫЕ!$F$1)=YEAR(ДАННЫЕ!$R275),1,0),0)&amp;"z"&amp;ДАННЫЕ!$R275&amp;"p"&amp;ДАННЫЕ!$S275&amp;"i"&amp;ДАННЫЕ!$T275&amp;"h"&amp;ДАННЫЕ!$K275&amp;"be"&amp;ДАННЫЕ!$BI275&amp;"CD"&amp;IF(ДАННЫЕ!BF275&gt;500,4,IF(ДАННЫЕ!BF275&gt;350,3,IF(ДАННЫЕ!BF275&gt;200,2,IF(ДАННЫЕ!BF275&gt;0,1,0))))&amp;"g"&amp;B275&amp;"d"&amp;H275&amp;"l"&amp;ДАННЫЕ!AT275&amp;"a"&amp;ДАННЫЕ!$V275&amp;"v"&amp;R275&amp;"k"&amp;ДАННЫЕ!$U275&amp;"s"&amp;ДАННЫЕ!$Y275&amp;"t"&amp;ДАННЫЕ!$X275&amp;"b"&amp;IF(ДАННЫЕ!$Q275&gt;1,1,0)&amp;"PP"&amp;ДАННЫЕ!Z275&amp;"c"&amp;S275&amp;"x"&amp;IF(ДАННЫЕ!$BY275&gt;0,IF(YEAR(ДАННЫЕ!$F$1)=YEAR(ДАННЫЕ!$BY275),1,0),0)&amp;"n"&amp;IF(ДАННЫЕ!$BZ275&gt;0,IF(YEAR(ДАННЫЕ!$F$1)=YEAR(ДАННЫЕ!$BZ275),1,0),0)&amp;"u"&amp;D275&amp;"z"&amp;IF(ДАННЫЕ!$CL275&gt;0,IF(YEAR(ДАННЫЕ!$F$1)&gt;YEAR(ДАННЫЕ!$CL275),11,12),0)</f>
        <v>03mf0zpihbeCD0g0dlav0kstb0PPc0x0n0u0z0</v>
      </c>
      <c r="K275" s="28" t="str">
        <f ca="1">ДАННЫЕ!$I275&amp;"x"&amp;B275&amp;"w"&amp;IF(T275+ДАННЫЕ!AD275+ДАННЫЕ!AE275+ДАННЫЕ!AF275+ДАННЫЕ!AG275+ДАННЫЕ!AH275+ДАННЫЕ!$AL275+ДАННЫЕ!AI275+ДАННЫЕ!AJ275+ДАННЫЕ!AK275+ДАННЫЕ!AP275+ДАННЫЕ!AQ275+ДАННЫЕ!AR275+ДАННЫЕ!$AM275+ДАННЫЕ!$AN275+ДАННЫЕ!AS275+ДАННЫЕ!AT275&gt;0,1,0)&amp;IF(OR(T275=2,ДАННЫЕ!AD275=2,ДАННЫЕ!AE275=2,ДАННЫЕ!AF275=2,ДАННЫЕ!AG275=2,ДАННЫЕ!AH275=2,ДАННЫЕ!$AL275=2,ДАННЫЕ!AI275=2,ДАННЫЕ!AJ275=2,ДАННЫЕ!AK275=2,ДАННЫЕ!AP275=2,ДАННЫЕ!AQ275=2,ДАННЫЕ!AR275=2,ДАННЫЕ!$AM275=2,ДАННЫЕ!$AN275=2,ДАННЫЕ!AS275=2,ДАННЫЕ!AT275=2),2,0)&amp;"t"&amp;IF(T275&gt;0,"1"&amp;T275,"00")&amp;"f"&amp;IF(ДАННЫЕ!$AC275,"1"&amp;ДАННЫЕ!$AC275,"00")&amp;"b"&amp;IF(ДАННЫЕ!$AD275,"1"&amp;ДАННЫЕ!$AD275,"00")&amp;"g"&amp;IF(ДАННЫЕ!$AF275,"1"&amp;ДАННЫЕ!$AF275,"00")&amp;"c"&amp;IF(ДАННЫЕ!$AG275,"1"&amp;ДАННЫЕ!$AG275,"00")&amp;"i"&amp;IF(ДАННЫЕ!$AH275,"1"&amp;ДАННЫЕ!$AH275,"00")&amp;"r"&amp;IF(ДАННЫЕ!$AL275,"1"&amp;ДАННЫЕ!$AL275,"00")&amp;"m"&amp;IF(ДАННЫЕ!$AI275,"1"&amp;ДАННЫЕ!$AI275,"00")&amp;"hS"&amp;IF(ДАННЫЕ!$AJ275,"1"&amp;ДАННЫЕ!$AJ275,"00")&amp;"hZ"&amp;IF(ДАННЫЕ!$AK275,"1"&amp;ДАННЫЕ!$AK275,"00")&amp;"p"&amp;IF(ДАННЫЕ!$AP275,"1"&amp;ДАННЫЕ!$AP275,"00")&amp;"k"&amp;IF(ДАННЫЕ!$AQ275,"1"&amp;ДАННЫЕ!$AQ275,"00")&amp;"z"&amp;IF(ДАННЫЕ!$AR275,"1"&amp;ДАННЫЕ!$AR275,"00")&amp;"j"&amp;IF(ДАННЫЕ!$AM275,"1"&amp;ДАННЫЕ!$AM275,"00")&amp;"n"&amp;IF(ДАННЫЕ!$AN275,"1"&amp;ДАННЫЕ!$AN275,"00")&amp;"E"&amp;ДАННЫЕ!BI275&amp;"L"&amp;ДАННЫЕ!AO275&amp;"h"&amp;IF(ДАННЫЕ!$AU275&gt;0,1,0)&amp;"v"&amp;IF(ДАННЫЕ!$AW275&gt;0,1,0)&amp;"a"&amp;IF(ДАННЫЕ!$AS275,"1"&amp;ДАННЫЕ!$AS275,"00")&amp;"s"&amp;IF(ДАННЫЕ!$AT275,"1"&amp;ДАННЫЕ!$AT275,"00")&amp;"u"&amp;IF(ДАННЫЕ!$CJ275&gt;0,1,0)&amp;"y"&amp;B275&amp;"d"&amp;H275&amp;"e"&amp;F275&amp;G275</f>
        <v>x0w00t00f00b00g00c00i00r00m00hS00hZ00p00k00z00j00n00ELh0v0a00s00u0y0de</v>
      </c>
      <c r="L275" s="28" t="str">
        <f ca="1">ДАННЫЕ!$I275&amp;"VN"&amp;IF(ДАННЫЕ!AW275&gt;0,11,10)&amp;"CD"&amp;IF(ДАННЫЕ!BF275&gt;500,16,IF(ДАННЫЕ!BF275&gt;350,15,IF(ДАННЫЕ!BF275&gt;=200,14,IF(ДАННЫЕ!BF275&gt;=100,13,IF(ДАННЫЕ!BF275&gt;=50,12,IF(ДАННЫЕ!BF275&gt;0,11,10))))))&amp;"AR"&amp;IF(ДАННЫЕ!BX275&gt;0,1,0)&amp;"GD"&amp;B275&amp;"VV"&amp;IF(E275&gt;=5,IF(E275&lt;18,1,0),0)</f>
        <v>VN10CD10AR0GD0VV0</v>
      </c>
      <c r="M275" s="28" t="str">
        <f>ДАННЫЕ!$I275&amp;"b"&amp;ДАННЫЕ!$BI275&amp;"r"&amp;ДАННЫЕ!$BJ275&amp;"CD"&amp;IF(ДАННЫЕ!BF275&gt;0,IF(ДАННЫЕ!BF275&lt;200,1,IF(ДАННЫЕ!BF275&lt;350,2,3)),0)&amp;"h"&amp;IF(ДАННЫЕ!$BK275+ДАННЫЕ!$BL275+ДАННЫЕ!$BM275&gt;0,1,0)&amp;"x"&amp;ДАННЫЕ!$BK275&amp;"y"&amp;ДАННЫЕ!$BL275&amp;"z"&amp;ДАННЫЕ!$BM275&amp;"c"&amp;IF(ДАННЫЕ!$BK275+ДАННЫЕ!$BL275+ДАННЫЕ!$BM275=3,1,0)&amp;"a"&amp;IF(ДАННЫЕ!$BQ275+ДАННЫЕ!$BR275&gt;0,1,0)&amp;"d"&amp;ДАННЫЕ!$BQ275&amp;"v"&amp;ДАННЫЕ!$BR275&amp;"p"&amp;ДАННЫЕ!$BS275&amp;"n"&amp;ДАННЫЕ!$BU275&amp;"t"&amp;ДАННЫЕ!$BV275&amp;"o"&amp;ДАННЫЕ!$BT275&amp;"l"&amp;IF(ДАННЫЕ!$BN275&gt;0,1,0)&amp;ДАННЫЕ!$BN275&amp;"g"&amp;ДАННЫЕ!$BO275&amp;"s"&amp;ДАННЫЕ!$BP275&amp;"DZ"&amp;IF(ДАННЫЕ!B275-ДАННЫЕ!G275 &lt; 60,IF(ДАННЫЕ!B275-ДАННЫЕ!G275 &gt;= 0,1,0),0)&amp;"u"&amp;IF(ДАННЫЕ!$CJ275&gt;0,1,0)</f>
        <v>brCD0h0xyzc0a0dvpntol0gsDZ1u0</v>
      </c>
      <c r="N275" s="28" t="str">
        <f ca="1">ДАННЫЕ!$F275&amp;ДАННЫЕ!$I275&amp;"g"&amp;B275&amp;"cf"&amp;D275&amp;"a"&amp;IF(ДАННЫЕ!$BX275&gt;0,1,0)&amp;IF(ДАННЫЕ!$BF275&gt;500,1,IF(ДАННЫЕ!$BF275&gt;350,2,IF(ДАННЫЕ!$BF275&gt;=200,3,IF(ДАННЫЕ!$BF275&gt;=100,4,IF(ДАННЫЕ!$BF275&gt;=50,5,IF(ДАННЫЕ!$BF275&lt;50,6,0))))))&amp;"AR"&amp;IF(DATEDIF(ДАННЫЕ!$BX275,ДАННЫЕ!$F$1,"y")&gt;1,1,0)&amp;"VG"&amp;IF(ДАННЫЕ!$BH275="0",1,0)&amp;"o"&amp;IF(T275+ДАННЫЕ!$AF275+ДАННЫЕ!$AG275+ДАННЫЕ!$AH275+ДАННЫЕ!$AI275+ДАННЫЕ!$AJ275+ДАННЫЕ!$AP275+ДАННЫЕ!$AQ275+ДАННЫЕ!$AR275+ДАННЫЕ!$AU275+ДАННЫЕ!$AW275+ДАННЫЕ!$AS275+ДАННЫЕ!$AT275&gt;0,1,0)&amp;"x"&amp;ДАННЫЕ!$AG275&amp;"p"&amp;IF(ДАННЫЕ!$BY275&gt;0,1,0)&amp;"v"&amp;IF(ДАННЫЕ!$BZ275&gt;0,1,0)&amp;"n"&amp;ДАННЫЕ!$CA275&amp;"t"&amp;ДАННЫЕ!$AY275&amp;"k"&amp;ДАННЫЕ!$CB275&amp;"q"&amp;ДАННЫЕ!$CC275&amp;"w"&amp;ДАННЫЕ!$CD275&amp;"e"&amp;ДАННЫЕ!$CE275&amp;"m"&amp;ДАННЫЕ!$CF275&amp;"c"&amp;ДАННЫЕ!$CG275&amp;"z"&amp;ДАННЫЕ!$CH275&amp;"d"&amp;IF(H275=4,1,0)&amp;"s"&amp;IF(ДАННЫЕ!$J275=1,0,1)&amp;"u"&amp;IF(ДАННЫЕ!$CJ275&gt;0,1,0)</f>
        <v>g0cf0a06AR1VG0o0xp0v0ntkqwemczd0s1u0</v>
      </c>
      <c r="O275" s="28" t="str">
        <f>ДАННЫЕ!$I275&amp;"g"&amp;B275&amp;A275&amp;"f"&amp;P275&amp;"c"&amp;IF(ДАННЫЕ!$U275&gt;0,1,0)&amp;"s"&amp;IF(ДАННЫЕ!$Q275&gt;0,IF(YEAR(ДАННЫЕ!$F$1)=YEAR(ДАННЫЕ!$Q275),IF(MONTH(ДАННЫЕ!$F$1)=MONTH(ДАННЫЕ!$Q275),111,11),1),0)&amp;"i"&amp;IF(ДАННЫЕ!$R275+ДАННЫЕ!$S275+ДАННЫЕ!$T275=0,0,1)&amp;"h"&amp;IF(ДАННЫЕ!$P275&gt;0,1,0)&amp;"p"&amp;IF(ДАННЫЕ!$CI275&gt;0,IF(YEAR(ДАННЫЕ!$F$1)=YEAR(ДАННЫЕ!$CI275),IF(MONTH(ДАННЫЕ!$F$1)=MONTH(ДАННЫЕ!$CI275),111,11),1),0)&amp;"d"&amp;IF(ДАННЫЕ!$CJ275&gt;0,IF(YEAR(ДАННЫЕ!$F$1)=YEAR(ДАННЫЕ!$CJ275),IF(MONTH(ДАННЫЕ!$F$1)=MONTH(ДАННЫЕ!$CJ275),111,11),1),0)&amp;"o"&amp;IF(ДАННЫЕ!$CK275&gt;0,IF(MONTH(ДАННЫЕ!$F$1)=MONTH(ДАННЫЕ!$CK275),111,11),0)&amp;"v"&amp;IF(ДАННЫЕ!$BE275&gt;0,IF(MONTH(ДАННЫЕ!$F$1)=MONTH(ДАННЫЕ!$BE275),111,11),0)</f>
        <v>g00f0c0s0i0h0p0d0o0v0</v>
      </c>
      <c r="P275" s="15">
        <f t="shared" si="14"/>
        <v>0</v>
      </c>
      <c r="Q275" s="15">
        <f>IF(ДАННЫЕ!$F$1&gt;ДАННЫЕ!$N275,IF(YEAR(ДАННЫЕ!$F$1)=YEAR(ДАННЫЕ!M275),1,0),0)</f>
        <v>0</v>
      </c>
      <c r="R275" s="15">
        <f>IF(ДАННЫЕ!$F$1&gt;ДАННЫЕ!$N275,IF(YEAR(ДАННЫЕ!$F$1)=YEAR(ДАННЫЕ!N275),1,0),0)</f>
        <v>0</v>
      </c>
      <c r="S275" s="15">
        <f>IF(ДАННЫЕ!$AA275="2А",1,IF(ДАННЫЕ!$AA275="2Б",2,IF(ДАННЫЕ!$AA275="2В",3,IF(ДАННЫЕ!$AA275=3,4,IF(ДАННЫЕ!$AA275="4А",5,IF(ДАННЫЕ!$AA275="4Б",6,IF(ДАННЫЕ!$AA275="4В",7,IF(ДАННЫЕ!$AA275=5,8,0))))))))</f>
        <v>0</v>
      </c>
      <c r="T275" s="15">
        <f>IF(OR(ДАННЫЕ!$AC275=2,ДАННЫЕ!$AD275=2,ДАННЫЕ!$AE275=2),2,IF(OR(ДАННЫЕ!$AC275=1,ДАННЫЕ!$AD275=1,ДАННЫЕ!$AE275=1),1,0))</f>
        <v>0</v>
      </c>
    </row>
    <row r="276" spans="1:20" ht="15" customHeight="1" x14ac:dyDescent="0.2">
      <c r="A276" s="78">
        <f>IF(B276&gt;0,IF(MONTH(ДАННЫЕ!$F$1)=MONTH(ДАННЫЕ!$B276),1,0),0)</f>
        <v>0</v>
      </c>
      <c r="B276" s="14">
        <f>IF(ДАННЫЕ!$B276&gt;0,IF(YEAR(ДАННЫЕ!$F$1)=YEAR(ДАННЫЕ!$B276),1,0),0)</f>
        <v>0</v>
      </c>
      <c r="C276" s="14">
        <f>IF(ДАННЫЕ!$CM276&gt;0,IF(YEAR(ДАННЫЕ!$F$1)=YEAR(ДАННЫЕ!$CM276),1,0),0)</f>
        <v>0</v>
      </c>
      <c r="D276" s="14">
        <f>IF(ДАННЫЕ!$CJ276&gt;0,IF(ДАННЫЕ!$CL276&gt;ДАННЫЕ!$F$1,1,IF(ДАННЫЕ!$CL276&gt;0,0,1)),0)</f>
        <v>0</v>
      </c>
      <c r="E276" s="43" t="str">
        <f ca="1">IF(ДАННЫЕ!$F$1&gt;0,IF(ДАННЫЕ!$G276&gt;0,DATEDIF(ДАННЫЕ!$G276,ДАННЫЕ!$F$1,"y"),""),IF(ДАННЫЕ!$G276&gt;0,DATEDIF(ДАННЫЕ!$G276,TODAY(),"y"),""))</f>
        <v/>
      </c>
      <c r="F276" s="43" t="str">
        <f xml:space="preserve"> IF(ДАННЫЕ!$F276="М",IF(E276&gt;=18,IF(E276&lt;60,1,""),""),"")&amp;IF(ДАННЫЕ!$F276="Ж",IF(E276&gt;=18,IF(E276&lt;55,1,""),""),"")</f>
        <v/>
      </c>
      <c r="G276" s="43" t="str">
        <f xml:space="preserve"> IF(ДАННЫЕ!$F276="М",IF(E276&gt;=60,2,""),"")&amp;IF(ДАННЫЕ!$F276="Ж",IF(E276&gt;=55,2,""),"")</f>
        <v/>
      </c>
      <c r="H276" s="43" t="str">
        <f t="shared" ca="1" si="12"/>
        <v/>
      </c>
      <c r="I276" s="43" t="str">
        <f t="shared" ca="1" si="13"/>
        <v>03</v>
      </c>
      <c r="J276" s="28" t="str">
        <f ca="1">ДАННЫЕ!$F276&amp;H276&amp;I276&amp;ДАННЫЕ!$I276&amp;"m"&amp;IF(ДАННЫЕ!$I276&gt;0,IF(ДАННЫЕ!$J276&gt;0,0,1),"")&amp;"f"&amp;IF(ДАННЫЕ!$R276&gt;0,IF(YEAR(ДАННЫЕ!$F$1)=YEAR(ДАННЫЕ!$R276),1,0),0)&amp;"z"&amp;ДАННЫЕ!$R276&amp;"p"&amp;ДАННЫЕ!$S276&amp;"i"&amp;ДАННЫЕ!$T276&amp;"h"&amp;ДАННЫЕ!$K276&amp;"be"&amp;ДАННЫЕ!$BI276&amp;"CD"&amp;IF(ДАННЫЕ!BF276&gt;500,4,IF(ДАННЫЕ!BF276&gt;350,3,IF(ДАННЫЕ!BF276&gt;200,2,IF(ДАННЫЕ!BF276&gt;0,1,0))))&amp;"g"&amp;B276&amp;"d"&amp;H276&amp;"l"&amp;ДАННЫЕ!AT276&amp;"a"&amp;ДАННЫЕ!$V276&amp;"v"&amp;R276&amp;"k"&amp;ДАННЫЕ!$U276&amp;"s"&amp;ДАННЫЕ!$Y276&amp;"t"&amp;ДАННЫЕ!$X276&amp;"b"&amp;IF(ДАННЫЕ!$Q276&gt;1,1,0)&amp;"PP"&amp;ДАННЫЕ!Z276&amp;"c"&amp;S276&amp;"x"&amp;IF(ДАННЫЕ!$BY276&gt;0,IF(YEAR(ДАННЫЕ!$F$1)=YEAR(ДАННЫЕ!$BY276),1,0),0)&amp;"n"&amp;IF(ДАННЫЕ!$BZ276&gt;0,IF(YEAR(ДАННЫЕ!$F$1)=YEAR(ДАННЫЕ!$BZ276),1,0),0)&amp;"u"&amp;D276&amp;"z"&amp;IF(ДАННЫЕ!$CL276&gt;0,IF(YEAR(ДАННЫЕ!$F$1)&gt;YEAR(ДАННЫЕ!$CL276),11,12),0)</f>
        <v>03mf0zpihbeCD0g0dlav0kstb0PPc0x0n0u0z0</v>
      </c>
      <c r="K276" s="28" t="str">
        <f ca="1">ДАННЫЕ!$I276&amp;"x"&amp;B276&amp;"w"&amp;IF(T276+ДАННЫЕ!AD276+ДАННЫЕ!AE276+ДАННЫЕ!AF276+ДАННЫЕ!AG276+ДАННЫЕ!AH276+ДАННЫЕ!$AL276+ДАННЫЕ!AI276+ДАННЫЕ!AJ276+ДАННЫЕ!AK276+ДАННЫЕ!AP276+ДАННЫЕ!AQ276+ДАННЫЕ!AR276+ДАННЫЕ!$AM276+ДАННЫЕ!$AN276+ДАННЫЕ!AS276+ДАННЫЕ!AT276&gt;0,1,0)&amp;IF(OR(T276=2,ДАННЫЕ!AD276=2,ДАННЫЕ!AE276=2,ДАННЫЕ!AF276=2,ДАННЫЕ!AG276=2,ДАННЫЕ!AH276=2,ДАННЫЕ!$AL276=2,ДАННЫЕ!AI276=2,ДАННЫЕ!AJ276=2,ДАННЫЕ!AK276=2,ДАННЫЕ!AP276=2,ДАННЫЕ!AQ276=2,ДАННЫЕ!AR276=2,ДАННЫЕ!$AM276=2,ДАННЫЕ!$AN276=2,ДАННЫЕ!AS276=2,ДАННЫЕ!AT276=2),2,0)&amp;"t"&amp;IF(T276&gt;0,"1"&amp;T276,"00")&amp;"f"&amp;IF(ДАННЫЕ!$AC276,"1"&amp;ДАННЫЕ!$AC276,"00")&amp;"b"&amp;IF(ДАННЫЕ!$AD276,"1"&amp;ДАННЫЕ!$AD276,"00")&amp;"g"&amp;IF(ДАННЫЕ!$AF276,"1"&amp;ДАННЫЕ!$AF276,"00")&amp;"c"&amp;IF(ДАННЫЕ!$AG276,"1"&amp;ДАННЫЕ!$AG276,"00")&amp;"i"&amp;IF(ДАННЫЕ!$AH276,"1"&amp;ДАННЫЕ!$AH276,"00")&amp;"r"&amp;IF(ДАННЫЕ!$AL276,"1"&amp;ДАННЫЕ!$AL276,"00")&amp;"m"&amp;IF(ДАННЫЕ!$AI276,"1"&amp;ДАННЫЕ!$AI276,"00")&amp;"hS"&amp;IF(ДАННЫЕ!$AJ276,"1"&amp;ДАННЫЕ!$AJ276,"00")&amp;"hZ"&amp;IF(ДАННЫЕ!$AK276,"1"&amp;ДАННЫЕ!$AK276,"00")&amp;"p"&amp;IF(ДАННЫЕ!$AP276,"1"&amp;ДАННЫЕ!$AP276,"00")&amp;"k"&amp;IF(ДАННЫЕ!$AQ276,"1"&amp;ДАННЫЕ!$AQ276,"00")&amp;"z"&amp;IF(ДАННЫЕ!$AR276,"1"&amp;ДАННЫЕ!$AR276,"00")&amp;"j"&amp;IF(ДАННЫЕ!$AM276,"1"&amp;ДАННЫЕ!$AM276,"00")&amp;"n"&amp;IF(ДАННЫЕ!$AN276,"1"&amp;ДАННЫЕ!$AN276,"00")&amp;"E"&amp;ДАННЫЕ!BI276&amp;"L"&amp;ДАННЫЕ!AO276&amp;"h"&amp;IF(ДАННЫЕ!$AU276&gt;0,1,0)&amp;"v"&amp;IF(ДАННЫЕ!$AW276&gt;0,1,0)&amp;"a"&amp;IF(ДАННЫЕ!$AS276,"1"&amp;ДАННЫЕ!$AS276,"00")&amp;"s"&amp;IF(ДАННЫЕ!$AT276,"1"&amp;ДАННЫЕ!$AT276,"00")&amp;"u"&amp;IF(ДАННЫЕ!$CJ276&gt;0,1,0)&amp;"y"&amp;B276&amp;"d"&amp;H276&amp;"e"&amp;F276&amp;G276</f>
        <v>x0w00t00f00b00g00c00i00r00m00hS00hZ00p00k00z00j00n00ELh0v0a00s00u0y0de</v>
      </c>
      <c r="L276" s="28" t="str">
        <f ca="1">ДАННЫЕ!$I276&amp;"VN"&amp;IF(ДАННЫЕ!AW276&gt;0,11,10)&amp;"CD"&amp;IF(ДАННЫЕ!BF276&gt;500,16,IF(ДАННЫЕ!BF276&gt;350,15,IF(ДАННЫЕ!BF276&gt;=200,14,IF(ДАННЫЕ!BF276&gt;=100,13,IF(ДАННЫЕ!BF276&gt;=50,12,IF(ДАННЫЕ!BF276&gt;0,11,10))))))&amp;"AR"&amp;IF(ДАННЫЕ!BX276&gt;0,1,0)&amp;"GD"&amp;B276&amp;"VV"&amp;IF(E276&gt;=5,IF(E276&lt;18,1,0),0)</f>
        <v>VN10CD10AR0GD0VV0</v>
      </c>
      <c r="M276" s="28" t="str">
        <f>ДАННЫЕ!$I276&amp;"b"&amp;ДАННЫЕ!$BI276&amp;"r"&amp;ДАННЫЕ!$BJ276&amp;"CD"&amp;IF(ДАННЫЕ!BF276&gt;0,IF(ДАННЫЕ!BF276&lt;200,1,IF(ДАННЫЕ!BF276&lt;350,2,3)),0)&amp;"h"&amp;IF(ДАННЫЕ!$BK276+ДАННЫЕ!$BL276+ДАННЫЕ!$BM276&gt;0,1,0)&amp;"x"&amp;ДАННЫЕ!$BK276&amp;"y"&amp;ДАННЫЕ!$BL276&amp;"z"&amp;ДАННЫЕ!$BM276&amp;"c"&amp;IF(ДАННЫЕ!$BK276+ДАННЫЕ!$BL276+ДАННЫЕ!$BM276=3,1,0)&amp;"a"&amp;IF(ДАННЫЕ!$BQ276+ДАННЫЕ!$BR276&gt;0,1,0)&amp;"d"&amp;ДАННЫЕ!$BQ276&amp;"v"&amp;ДАННЫЕ!$BR276&amp;"p"&amp;ДАННЫЕ!$BS276&amp;"n"&amp;ДАННЫЕ!$BU276&amp;"t"&amp;ДАННЫЕ!$BV276&amp;"o"&amp;ДАННЫЕ!$BT276&amp;"l"&amp;IF(ДАННЫЕ!$BN276&gt;0,1,0)&amp;ДАННЫЕ!$BN276&amp;"g"&amp;ДАННЫЕ!$BO276&amp;"s"&amp;ДАННЫЕ!$BP276&amp;"DZ"&amp;IF(ДАННЫЕ!B276-ДАННЫЕ!G276 &lt; 60,IF(ДАННЫЕ!B276-ДАННЫЕ!G276 &gt;= 0,1,0),0)&amp;"u"&amp;IF(ДАННЫЕ!$CJ276&gt;0,1,0)</f>
        <v>brCD0h0xyzc0a0dvpntol0gsDZ1u0</v>
      </c>
      <c r="N276" s="28" t="str">
        <f ca="1">ДАННЫЕ!$F276&amp;ДАННЫЕ!$I276&amp;"g"&amp;B276&amp;"cf"&amp;D276&amp;"a"&amp;IF(ДАННЫЕ!$BX276&gt;0,1,0)&amp;IF(ДАННЫЕ!$BF276&gt;500,1,IF(ДАННЫЕ!$BF276&gt;350,2,IF(ДАННЫЕ!$BF276&gt;=200,3,IF(ДАННЫЕ!$BF276&gt;=100,4,IF(ДАННЫЕ!$BF276&gt;=50,5,IF(ДАННЫЕ!$BF276&lt;50,6,0))))))&amp;"AR"&amp;IF(DATEDIF(ДАННЫЕ!$BX276,ДАННЫЕ!$F$1,"y")&gt;1,1,0)&amp;"VG"&amp;IF(ДАННЫЕ!$BH276="0",1,0)&amp;"o"&amp;IF(T276+ДАННЫЕ!$AF276+ДАННЫЕ!$AG276+ДАННЫЕ!$AH276+ДАННЫЕ!$AI276+ДАННЫЕ!$AJ276+ДАННЫЕ!$AP276+ДАННЫЕ!$AQ276+ДАННЫЕ!$AR276+ДАННЫЕ!$AU276+ДАННЫЕ!$AW276+ДАННЫЕ!$AS276+ДАННЫЕ!$AT276&gt;0,1,0)&amp;"x"&amp;ДАННЫЕ!$AG276&amp;"p"&amp;IF(ДАННЫЕ!$BY276&gt;0,1,0)&amp;"v"&amp;IF(ДАННЫЕ!$BZ276&gt;0,1,0)&amp;"n"&amp;ДАННЫЕ!$CA276&amp;"t"&amp;ДАННЫЕ!$AY276&amp;"k"&amp;ДАННЫЕ!$CB276&amp;"q"&amp;ДАННЫЕ!$CC276&amp;"w"&amp;ДАННЫЕ!$CD276&amp;"e"&amp;ДАННЫЕ!$CE276&amp;"m"&amp;ДАННЫЕ!$CF276&amp;"c"&amp;ДАННЫЕ!$CG276&amp;"z"&amp;ДАННЫЕ!$CH276&amp;"d"&amp;IF(H276=4,1,0)&amp;"s"&amp;IF(ДАННЫЕ!$J276=1,0,1)&amp;"u"&amp;IF(ДАННЫЕ!$CJ276&gt;0,1,0)</f>
        <v>g0cf0a06AR1VG0o0xp0v0ntkqwemczd0s1u0</v>
      </c>
      <c r="O276" s="28" t="str">
        <f>ДАННЫЕ!$I276&amp;"g"&amp;B276&amp;A276&amp;"f"&amp;P276&amp;"c"&amp;IF(ДАННЫЕ!$U276&gt;0,1,0)&amp;"s"&amp;IF(ДАННЫЕ!$Q276&gt;0,IF(YEAR(ДАННЫЕ!$F$1)=YEAR(ДАННЫЕ!$Q276),IF(MONTH(ДАННЫЕ!$F$1)=MONTH(ДАННЫЕ!$Q276),111,11),1),0)&amp;"i"&amp;IF(ДАННЫЕ!$R276+ДАННЫЕ!$S276+ДАННЫЕ!$T276=0,0,1)&amp;"h"&amp;IF(ДАННЫЕ!$P276&gt;0,1,0)&amp;"p"&amp;IF(ДАННЫЕ!$CI276&gt;0,IF(YEAR(ДАННЫЕ!$F$1)=YEAR(ДАННЫЕ!$CI276),IF(MONTH(ДАННЫЕ!$F$1)=MONTH(ДАННЫЕ!$CI276),111,11),1),0)&amp;"d"&amp;IF(ДАННЫЕ!$CJ276&gt;0,IF(YEAR(ДАННЫЕ!$F$1)=YEAR(ДАННЫЕ!$CJ276),IF(MONTH(ДАННЫЕ!$F$1)=MONTH(ДАННЫЕ!$CJ276),111,11),1),0)&amp;"o"&amp;IF(ДАННЫЕ!$CK276&gt;0,IF(MONTH(ДАННЫЕ!$F$1)=MONTH(ДАННЫЕ!$CK276),111,11),0)&amp;"v"&amp;IF(ДАННЫЕ!$BE276&gt;0,IF(MONTH(ДАННЫЕ!$F$1)=MONTH(ДАННЫЕ!$BE276),111,11),0)</f>
        <v>g00f0c0s0i0h0p0d0o0v0</v>
      </c>
      <c r="P276" s="15">
        <f t="shared" si="14"/>
        <v>0</v>
      </c>
      <c r="Q276" s="15">
        <f>IF(ДАННЫЕ!$F$1&gt;ДАННЫЕ!$N276,IF(YEAR(ДАННЫЕ!$F$1)=YEAR(ДАННЫЕ!M276),1,0),0)</f>
        <v>0</v>
      </c>
      <c r="R276" s="15">
        <f>IF(ДАННЫЕ!$F$1&gt;ДАННЫЕ!$N276,IF(YEAR(ДАННЫЕ!$F$1)=YEAR(ДАННЫЕ!N276),1,0),0)</f>
        <v>0</v>
      </c>
      <c r="S276" s="15">
        <f>IF(ДАННЫЕ!$AA276="2А",1,IF(ДАННЫЕ!$AA276="2Б",2,IF(ДАННЫЕ!$AA276="2В",3,IF(ДАННЫЕ!$AA276=3,4,IF(ДАННЫЕ!$AA276="4А",5,IF(ДАННЫЕ!$AA276="4Б",6,IF(ДАННЫЕ!$AA276="4В",7,IF(ДАННЫЕ!$AA276=5,8,0))))))))</f>
        <v>0</v>
      </c>
      <c r="T276" s="15">
        <f>IF(OR(ДАННЫЕ!$AC276=2,ДАННЫЕ!$AD276=2,ДАННЫЕ!$AE276=2),2,IF(OR(ДАННЫЕ!$AC276=1,ДАННЫЕ!$AD276=1,ДАННЫЕ!$AE276=1),1,0))</f>
        <v>0</v>
      </c>
    </row>
    <row r="277" spans="1:20" ht="15" customHeight="1" x14ac:dyDescent="0.2">
      <c r="A277" s="78">
        <f>IF(B277&gt;0,IF(MONTH(ДАННЫЕ!$F$1)=MONTH(ДАННЫЕ!$B277),1,0),0)</f>
        <v>0</v>
      </c>
      <c r="B277" s="14">
        <f>IF(ДАННЫЕ!$B277&gt;0,IF(YEAR(ДАННЫЕ!$F$1)=YEAR(ДАННЫЕ!$B277),1,0),0)</f>
        <v>0</v>
      </c>
      <c r="C277" s="14">
        <f>IF(ДАННЫЕ!$CM277&gt;0,IF(YEAR(ДАННЫЕ!$F$1)=YEAR(ДАННЫЕ!$CM277),1,0),0)</f>
        <v>0</v>
      </c>
      <c r="D277" s="14">
        <f>IF(ДАННЫЕ!$CJ277&gt;0,IF(ДАННЫЕ!$CL277&gt;ДАННЫЕ!$F$1,1,IF(ДАННЫЕ!$CL277&gt;0,0,1)),0)</f>
        <v>0</v>
      </c>
      <c r="E277" s="43" t="str">
        <f ca="1">IF(ДАННЫЕ!$F$1&gt;0,IF(ДАННЫЕ!$G277&gt;0,DATEDIF(ДАННЫЕ!$G277,ДАННЫЕ!$F$1,"y"),""),IF(ДАННЫЕ!$G277&gt;0,DATEDIF(ДАННЫЕ!$G277,TODAY(),"y"),""))</f>
        <v/>
      </c>
      <c r="F277" s="43" t="str">
        <f xml:space="preserve"> IF(ДАННЫЕ!$F277="М",IF(E277&gt;=18,IF(E277&lt;60,1,""),""),"")&amp;IF(ДАННЫЕ!$F277="Ж",IF(E277&gt;=18,IF(E277&lt;55,1,""),""),"")</f>
        <v/>
      </c>
      <c r="G277" s="43" t="str">
        <f xml:space="preserve"> IF(ДАННЫЕ!$F277="М",IF(E277&gt;=60,2,""),"")&amp;IF(ДАННЫЕ!$F277="Ж",IF(E277&gt;=55,2,""),"")</f>
        <v/>
      </c>
      <c r="H277" s="43" t="str">
        <f t="shared" ca="1" si="12"/>
        <v/>
      </c>
      <c r="I277" s="43" t="str">
        <f t="shared" ca="1" si="13"/>
        <v>03</v>
      </c>
      <c r="J277" s="28" t="str">
        <f ca="1">ДАННЫЕ!$F277&amp;H277&amp;I277&amp;ДАННЫЕ!$I277&amp;"m"&amp;IF(ДАННЫЕ!$I277&gt;0,IF(ДАННЫЕ!$J277&gt;0,0,1),"")&amp;"f"&amp;IF(ДАННЫЕ!$R277&gt;0,IF(YEAR(ДАННЫЕ!$F$1)=YEAR(ДАННЫЕ!$R277),1,0),0)&amp;"z"&amp;ДАННЫЕ!$R277&amp;"p"&amp;ДАННЫЕ!$S277&amp;"i"&amp;ДАННЫЕ!$T277&amp;"h"&amp;ДАННЫЕ!$K277&amp;"be"&amp;ДАННЫЕ!$BI277&amp;"CD"&amp;IF(ДАННЫЕ!BF277&gt;500,4,IF(ДАННЫЕ!BF277&gt;350,3,IF(ДАННЫЕ!BF277&gt;200,2,IF(ДАННЫЕ!BF277&gt;0,1,0))))&amp;"g"&amp;B277&amp;"d"&amp;H277&amp;"l"&amp;ДАННЫЕ!AT277&amp;"a"&amp;ДАННЫЕ!$V277&amp;"v"&amp;R277&amp;"k"&amp;ДАННЫЕ!$U277&amp;"s"&amp;ДАННЫЕ!$Y277&amp;"t"&amp;ДАННЫЕ!$X277&amp;"b"&amp;IF(ДАННЫЕ!$Q277&gt;1,1,0)&amp;"PP"&amp;ДАННЫЕ!Z277&amp;"c"&amp;S277&amp;"x"&amp;IF(ДАННЫЕ!$BY277&gt;0,IF(YEAR(ДАННЫЕ!$F$1)=YEAR(ДАННЫЕ!$BY277),1,0),0)&amp;"n"&amp;IF(ДАННЫЕ!$BZ277&gt;0,IF(YEAR(ДАННЫЕ!$F$1)=YEAR(ДАННЫЕ!$BZ277),1,0),0)&amp;"u"&amp;D277&amp;"z"&amp;IF(ДАННЫЕ!$CL277&gt;0,IF(YEAR(ДАННЫЕ!$F$1)&gt;YEAR(ДАННЫЕ!$CL277),11,12),0)</f>
        <v>03mf0zpihbeCD0g0dlav0kstb0PPc0x0n0u0z0</v>
      </c>
      <c r="K277" s="28" t="str">
        <f ca="1">ДАННЫЕ!$I277&amp;"x"&amp;B277&amp;"w"&amp;IF(T277+ДАННЫЕ!AD277+ДАННЫЕ!AE277+ДАННЫЕ!AF277+ДАННЫЕ!AG277+ДАННЫЕ!AH277+ДАННЫЕ!$AL277+ДАННЫЕ!AI277+ДАННЫЕ!AJ277+ДАННЫЕ!AK277+ДАННЫЕ!AP277+ДАННЫЕ!AQ277+ДАННЫЕ!AR277+ДАННЫЕ!$AM277+ДАННЫЕ!$AN277+ДАННЫЕ!AS277+ДАННЫЕ!AT277&gt;0,1,0)&amp;IF(OR(T277=2,ДАННЫЕ!AD277=2,ДАННЫЕ!AE277=2,ДАННЫЕ!AF277=2,ДАННЫЕ!AG277=2,ДАННЫЕ!AH277=2,ДАННЫЕ!$AL277=2,ДАННЫЕ!AI277=2,ДАННЫЕ!AJ277=2,ДАННЫЕ!AK277=2,ДАННЫЕ!AP277=2,ДАННЫЕ!AQ277=2,ДАННЫЕ!AR277=2,ДАННЫЕ!$AM277=2,ДАННЫЕ!$AN277=2,ДАННЫЕ!AS277=2,ДАННЫЕ!AT277=2),2,0)&amp;"t"&amp;IF(T277&gt;0,"1"&amp;T277,"00")&amp;"f"&amp;IF(ДАННЫЕ!$AC277,"1"&amp;ДАННЫЕ!$AC277,"00")&amp;"b"&amp;IF(ДАННЫЕ!$AD277,"1"&amp;ДАННЫЕ!$AD277,"00")&amp;"g"&amp;IF(ДАННЫЕ!$AF277,"1"&amp;ДАННЫЕ!$AF277,"00")&amp;"c"&amp;IF(ДАННЫЕ!$AG277,"1"&amp;ДАННЫЕ!$AG277,"00")&amp;"i"&amp;IF(ДАННЫЕ!$AH277,"1"&amp;ДАННЫЕ!$AH277,"00")&amp;"r"&amp;IF(ДАННЫЕ!$AL277,"1"&amp;ДАННЫЕ!$AL277,"00")&amp;"m"&amp;IF(ДАННЫЕ!$AI277,"1"&amp;ДАННЫЕ!$AI277,"00")&amp;"hS"&amp;IF(ДАННЫЕ!$AJ277,"1"&amp;ДАННЫЕ!$AJ277,"00")&amp;"hZ"&amp;IF(ДАННЫЕ!$AK277,"1"&amp;ДАННЫЕ!$AK277,"00")&amp;"p"&amp;IF(ДАННЫЕ!$AP277,"1"&amp;ДАННЫЕ!$AP277,"00")&amp;"k"&amp;IF(ДАННЫЕ!$AQ277,"1"&amp;ДАННЫЕ!$AQ277,"00")&amp;"z"&amp;IF(ДАННЫЕ!$AR277,"1"&amp;ДАННЫЕ!$AR277,"00")&amp;"j"&amp;IF(ДАННЫЕ!$AM277,"1"&amp;ДАННЫЕ!$AM277,"00")&amp;"n"&amp;IF(ДАННЫЕ!$AN277,"1"&amp;ДАННЫЕ!$AN277,"00")&amp;"E"&amp;ДАННЫЕ!BI277&amp;"L"&amp;ДАННЫЕ!AO277&amp;"h"&amp;IF(ДАННЫЕ!$AU277&gt;0,1,0)&amp;"v"&amp;IF(ДАННЫЕ!$AW277&gt;0,1,0)&amp;"a"&amp;IF(ДАННЫЕ!$AS277,"1"&amp;ДАННЫЕ!$AS277,"00")&amp;"s"&amp;IF(ДАННЫЕ!$AT277,"1"&amp;ДАННЫЕ!$AT277,"00")&amp;"u"&amp;IF(ДАННЫЕ!$CJ277&gt;0,1,0)&amp;"y"&amp;B277&amp;"d"&amp;H277&amp;"e"&amp;F277&amp;G277</f>
        <v>x0w00t00f00b00g00c00i00r00m00hS00hZ00p00k00z00j00n00ELh0v0a00s00u0y0de</v>
      </c>
      <c r="L277" s="28" t="str">
        <f ca="1">ДАННЫЕ!$I277&amp;"VN"&amp;IF(ДАННЫЕ!AW277&gt;0,11,10)&amp;"CD"&amp;IF(ДАННЫЕ!BF277&gt;500,16,IF(ДАННЫЕ!BF277&gt;350,15,IF(ДАННЫЕ!BF277&gt;=200,14,IF(ДАННЫЕ!BF277&gt;=100,13,IF(ДАННЫЕ!BF277&gt;=50,12,IF(ДАННЫЕ!BF277&gt;0,11,10))))))&amp;"AR"&amp;IF(ДАННЫЕ!BX277&gt;0,1,0)&amp;"GD"&amp;B277&amp;"VV"&amp;IF(E277&gt;=5,IF(E277&lt;18,1,0),0)</f>
        <v>VN10CD10AR0GD0VV0</v>
      </c>
      <c r="M277" s="28" t="str">
        <f>ДАННЫЕ!$I277&amp;"b"&amp;ДАННЫЕ!$BI277&amp;"r"&amp;ДАННЫЕ!$BJ277&amp;"CD"&amp;IF(ДАННЫЕ!BF277&gt;0,IF(ДАННЫЕ!BF277&lt;200,1,IF(ДАННЫЕ!BF277&lt;350,2,3)),0)&amp;"h"&amp;IF(ДАННЫЕ!$BK277+ДАННЫЕ!$BL277+ДАННЫЕ!$BM277&gt;0,1,0)&amp;"x"&amp;ДАННЫЕ!$BK277&amp;"y"&amp;ДАННЫЕ!$BL277&amp;"z"&amp;ДАННЫЕ!$BM277&amp;"c"&amp;IF(ДАННЫЕ!$BK277+ДАННЫЕ!$BL277+ДАННЫЕ!$BM277=3,1,0)&amp;"a"&amp;IF(ДАННЫЕ!$BQ277+ДАННЫЕ!$BR277&gt;0,1,0)&amp;"d"&amp;ДАННЫЕ!$BQ277&amp;"v"&amp;ДАННЫЕ!$BR277&amp;"p"&amp;ДАННЫЕ!$BS277&amp;"n"&amp;ДАННЫЕ!$BU277&amp;"t"&amp;ДАННЫЕ!$BV277&amp;"o"&amp;ДАННЫЕ!$BT277&amp;"l"&amp;IF(ДАННЫЕ!$BN277&gt;0,1,0)&amp;ДАННЫЕ!$BN277&amp;"g"&amp;ДАННЫЕ!$BO277&amp;"s"&amp;ДАННЫЕ!$BP277&amp;"DZ"&amp;IF(ДАННЫЕ!B277-ДАННЫЕ!G277 &lt; 60,IF(ДАННЫЕ!B277-ДАННЫЕ!G277 &gt;= 0,1,0),0)&amp;"u"&amp;IF(ДАННЫЕ!$CJ277&gt;0,1,0)</f>
        <v>brCD0h0xyzc0a0dvpntol0gsDZ1u0</v>
      </c>
      <c r="N277" s="28" t="str">
        <f ca="1">ДАННЫЕ!$F277&amp;ДАННЫЕ!$I277&amp;"g"&amp;B277&amp;"cf"&amp;D277&amp;"a"&amp;IF(ДАННЫЕ!$BX277&gt;0,1,0)&amp;IF(ДАННЫЕ!$BF277&gt;500,1,IF(ДАННЫЕ!$BF277&gt;350,2,IF(ДАННЫЕ!$BF277&gt;=200,3,IF(ДАННЫЕ!$BF277&gt;=100,4,IF(ДАННЫЕ!$BF277&gt;=50,5,IF(ДАННЫЕ!$BF277&lt;50,6,0))))))&amp;"AR"&amp;IF(DATEDIF(ДАННЫЕ!$BX277,ДАННЫЕ!$F$1,"y")&gt;1,1,0)&amp;"VG"&amp;IF(ДАННЫЕ!$BH277="0",1,0)&amp;"o"&amp;IF(T277+ДАННЫЕ!$AF277+ДАННЫЕ!$AG277+ДАННЫЕ!$AH277+ДАННЫЕ!$AI277+ДАННЫЕ!$AJ277+ДАННЫЕ!$AP277+ДАННЫЕ!$AQ277+ДАННЫЕ!$AR277+ДАННЫЕ!$AU277+ДАННЫЕ!$AW277+ДАННЫЕ!$AS277+ДАННЫЕ!$AT277&gt;0,1,0)&amp;"x"&amp;ДАННЫЕ!$AG277&amp;"p"&amp;IF(ДАННЫЕ!$BY277&gt;0,1,0)&amp;"v"&amp;IF(ДАННЫЕ!$BZ277&gt;0,1,0)&amp;"n"&amp;ДАННЫЕ!$CA277&amp;"t"&amp;ДАННЫЕ!$AY277&amp;"k"&amp;ДАННЫЕ!$CB277&amp;"q"&amp;ДАННЫЕ!$CC277&amp;"w"&amp;ДАННЫЕ!$CD277&amp;"e"&amp;ДАННЫЕ!$CE277&amp;"m"&amp;ДАННЫЕ!$CF277&amp;"c"&amp;ДАННЫЕ!$CG277&amp;"z"&amp;ДАННЫЕ!$CH277&amp;"d"&amp;IF(H277=4,1,0)&amp;"s"&amp;IF(ДАННЫЕ!$J277=1,0,1)&amp;"u"&amp;IF(ДАННЫЕ!$CJ277&gt;0,1,0)</f>
        <v>g0cf0a06AR1VG0o0xp0v0ntkqwemczd0s1u0</v>
      </c>
      <c r="O277" s="28" t="str">
        <f>ДАННЫЕ!$I277&amp;"g"&amp;B277&amp;A277&amp;"f"&amp;P277&amp;"c"&amp;IF(ДАННЫЕ!$U277&gt;0,1,0)&amp;"s"&amp;IF(ДАННЫЕ!$Q277&gt;0,IF(YEAR(ДАННЫЕ!$F$1)=YEAR(ДАННЫЕ!$Q277),IF(MONTH(ДАННЫЕ!$F$1)=MONTH(ДАННЫЕ!$Q277),111,11),1),0)&amp;"i"&amp;IF(ДАННЫЕ!$R277+ДАННЫЕ!$S277+ДАННЫЕ!$T277=0,0,1)&amp;"h"&amp;IF(ДАННЫЕ!$P277&gt;0,1,0)&amp;"p"&amp;IF(ДАННЫЕ!$CI277&gt;0,IF(YEAR(ДАННЫЕ!$F$1)=YEAR(ДАННЫЕ!$CI277),IF(MONTH(ДАННЫЕ!$F$1)=MONTH(ДАННЫЕ!$CI277),111,11),1),0)&amp;"d"&amp;IF(ДАННЫЕ!$CJ277&gt;0,IF(YEAR(ДАННЫЕ!$F$1)=YEAR(ДАННЫЕ!$CJ277),IF(MONTH(ДАННЫЕ!$F$1)=MONTH(ДАННЫЕ!$CJ277),111,11),1),0)&amp;"o"&amp;IF(ДАННЫЕ!$CK277&gt;0,IF(MONTH(ДАННЫЕ!$F$1)=MONTH(ДАННЫЕ!$CK277),111,11),0)&amp;"v"&amp;IF(ДАННЫЕ!$BE277&gt;0,IF(MONTH(ДАННЫЕ!$F$1)=MONTH(ДАННЫЕ!$BE277),111,11),0)</f>
        <v>g00f0c0s0i0h0p0d0o0v0</v>
      </c>
      <c r="P277" s="15">
        <f t="shared" si="14"/>
        <v>0</v>
      </c>
      <c r="Q277" s="15">
        <f>IF(ДАННЫЕ!$F$1&gt;ДАННЫЕ!$N277,IF(YEAR(ДАННЫЕ!$F$1)=YEAR(ДАННЫЕ!M277),1,0),0)</f>
        <v>0</v>
      </c>
      <c r="R277" s="15">
        <f>IF(ДАННЫЕ!$F$1&gt;ДАННЫЕ!$N277,IF(YEAR(ДАННЫЕ!$F$1)=YEAR(ДАННЫЕ!N277),1,0),0)</f>
        <v>0</v>
      </c>
      <c r="S277" s="15">
        <f>IF(ДАННЫЕ!$AA277="2А",1,IF(ДАННЫЕ!$AA277="2Б",2,IF(ДАННЫЕ!$AA277="2В",3,IF(ДАННЫЕ!$AA277=3,4,IF(ДАННЫЕ!$AA277="4А",5,IF(ДАННЫЕ!$AA277="4Б",6,IF(ДАННЫЕ!$AA277="4В",7,IF(ДАННЫЕ!$AA277=5,8,0))))))))</f>
        <v>0</v>
      </c>
      <c r="T277" s="15">
        <f>IF(OR(ДАННЫЕ!$AC277=2,ДАННЫЕ!$AD277=2,ДАННЫЕ!$AE277=2),2,IF(OR(ДАННЫЕ!$AC277=1,ДАННЫЕ!$AD277=1,ДАННЫЕ!$AE277=1),1,0))</f>
        <v>0</v>
      </c>
    </row>
    <row r="278" spans="1:20" ht="15" customHeight="1" x14ac:dyDescent="0.2">
      <c r="A278" s="78">
        <f>IF(B278&gt;0,IF(MONTH(ДАННЫЕ!$F$1)=MONTH(ДАННЫЕ!$B278),1,0),0)</f>
        <v>0</v>
      </c>
      <c r="B278" s="14">
        <f>IF(ДАННЫЕ!$B278&gt;0,IF(YEAR(ДАННЫЕ!$F$1)=YEAR(ДАННЫЕ!$B278),1,0),0)</f>
        <v>0</v>
      </c>
      <c r="C278" s="14">
        <f>IF(ДАННЫЕ!$CM278&gt;0,IF(YEAR(ДАННЫЕ!$F$1)=YEAR(ДАННЫЕ!$CM278),1,0),0)</f>
        <v>0</v>
      </c>
      <c r="D278" s="14">
        <f>IF(ДАННЫЕ!$CJ278&gt;0,IF(ДАННЫЕ!$CL278&gt;ДАННЫЕ!$F$1,1,IF(ДАННЫЕ!$CL278&gt;0,0,1)),0)</f>
        <v>0</v>
      </c>
      <c r="E278" s="43" t="str">
        <f ca="1">IF(ДАННЫЕ!$F$1&gt;0,IF(ДАННЫЕ!$G278&gt;0,DATEDIF(ДАННЫЕ!$G278,ДАННЫЕ!$F$1,"y"),""),IF(ДАННЫЕ!$G278&gt;0,DATEDIF(ДАННЫЕ!$G278,TODAY(),"y"),""))</f>
        <v/>
      </c>
      <c r="F278" s="43" t="str">
        <f xml:space="preserve"> IF(ДАННЫЕ!$F278="М",IF(E278&gt;=18,IF(E278&lt;60,1,""),""),"")&amp;IF(ДАННЫЕ!$F278="Ж",IF(E278&gt;=18,IF(E278&lt;55,1,""),""),"")</f>
        <v/>
      </c>
      <c r="G278" s="43" t="str">
        <f xml:space="preserve"> IF(ДАННЫЕ!$F278="М",IF(E278&gt;=60,2,""),"")&amp;IF(ДАННЫЕ!$F278="Ж",IF(E278&gt;=55,2,""),"")</f>
        <v/>
      </c>
      <c r="H278" s="43" t="str">
        <f t="shared" ca="1" si="12"/>
        <v/>
      </c>
      <c r="I278" s="43" t="str">
        <f t="shared" ca="1" si="13"/>
        <v>03</v>
      </c>
      <c r="J278" s="28" t="str">
        <f ca="1">ДАННЫЕ!$F278&amp;H278&amp;I278&amp;ДАННЫЕ!$I278&amp;"m"&amp;IF(ДАННЫЕ!$I278&gt;0,IF(ДАННЫЕ!$J278&gt;0,0,1),"")&amp;"f"&amp;IF(ДАННЫЕ!$R278&gt;0,IF(YEAR(ДАННЫЕ!$F$1)=YEAR(ДАННЫЕ!$R278),1,0),0)&amp;"z"&amp;ДАННЫЕ!$R278&amp;"p"&amp;ДАННЫЕ!$S278&amp;"i"&amp;ДАННЫЕ!$T278&amp;"h"&amp;ДАННЫЕ!$K278&amp;"be"&amp;ДАННЫЕ!$BI278&amp;"CD"&amp;IF(ДАННЫЕ!BF278&gt;500,4,IF(ДАННЫЕ!BF278&gt;350,3,IF(ДАННЫЕ!BF278&gt;200,2,IF(ДАННЫЕ!BF278&gt;0,1,0))))&amp;"g"&amp;B278&amp;"d"&amp;H278&amp;"l"&amp;ДАННЫЕ!AT278&amp;"a"&amp;ДАННЫЕ!$V278&amp;"v"&amp;R278&amp;"k"&amp;ДАННЫЕ!$U278&amp;"s"&amp;ДАННЫЕ!$Y278&amp;"t"&amp;ДАННЫЕ!$X278&amp;"b"&amp;IF(ДАННЫЕ!$Q278&gt;1,1,0)&amp;"PP"&amp;ДАННЫЕ!Z278&amp;"c"&amp;S278&amp;"x"&amp;IF(ДАННЫЕ!$BY278&gt;0,IF(YEAR(ДАННЫЕ!$F$1)=YEAR(ДАННЫЕ!$BY278),1,0),0)&amp;"n"&amp;IF(ДАННЫЕ!$BZ278&gt;0,IF(YEAR(ДАННЫЕ!$F$1)=YEAR(ДАННЫЕ!$BZ278),1,0),0)&amp;"u"&amp;D278&amp;"z"&amp;IF(ДАННЫЕ!$CL278&gt;0,IF(YEAR(ДАННЫЕ!$F$1)&gt;YEAR(ДАННЫЕ!$CL278),11,12),0)</f>
        <v>03mf0zpihbeCD0g0dlav0kstb0PPc0x0n0u0z0</v>
      </c>
      <c r="K278" s="28" t="str">
        <f ca="1">ДАННЫЕ!$I278&amp;"x"&amp;B278&amp;"w"&amp;IF(T278+ДАННЫЕ!AD278+ДАННЫЕ!AE278+ДАННЫЕ!AF278+ДАННЫЕ!AG278+ДАННЫЕ!AH278+ДАННЫЕ!$AL278+ДАННЫЕ!AI278+ДАННЫЕ!AJ278+ДАННЫЕ!AK278+ДАННЫЕ!AP278+ДАННЫЕ!AQ278+ДАННЫЕ!AR278+ДАННЫЕ!$AM278+ДАННЫЕ!$AN278+ДАННЫЕ!AS278+ДАННЫЕ!AT278&gt;0,1,0)&amp;IF(OR(T278=2,ДАННЫЕ!AD278=2,ДАННЫЕ!AE278=2,ДАННЫЕ!AF278=2,ДАННЫЕ!AG278=2,ДАННЫЕ!AH278=2,ДАННЫЕ!$AL278=2,ДАННЫЕ!AI278=2,ДАННЫЕ!AJ278=2,ДАННЫЕ!AK278=2,ДАННЫЕ!AP278=2,ДАННЫЕ!AQ278=2,ДАННЫЕ!AR278=2,ДАННЫЕ!$AM278=2,ДАННЫЕ!$AN278=2,ДАННЫЕ!AS278=2,ДАННЫЕ!AT278=2),2,0)&amp;"t"&amp;IF(T278&gt;0,"1"&amp;T278,"00")&amp;"f"&amp;IF(ДАННЫЕ!$AC278,"1"&amp;ДАННЫЕ!$AC278,"00")&amp;"b"&amp;IF(ДАННЫЕ!$AD278,"1"&amp;ДАННЫЕ!$AD278,"00")&amp;"g"&amp;IF(ДАННЫЕ!$AF278,"1"&amp;ДАННЫЕ!$AF278,"00")&amp;"c"&amp;IF(ДАННЫЕ!$AG278,"1"&amp;ДАННЫЕ!$AG278,"00")&amp;"i"&amp;IF(ДАННЫЕ!$AH278,"1"&amp;ДАННЫЕ!$AH278,"00")&amp;"r"&amp;IF(ДАННЫЕ!$AL278,"1"&amp;ДАННЫЕ!$AL278,"00")&amp;"m"&amp;IF(ДАННЫЕ!$AI278,"1"&amp;ДАННЫЕ!$AI278,"00")&amp;"hS"&amp;IF(ДАННЫЕ!$AJ278,"1"&amp;ДАННЫЕ!$AJ278,"00")&amp;"hZ"&amp;IF(ДАННЫЕ!$AK278,"1"&amp;ДАННЫЕ!$AK278,"00")&amp;"p"&amp;IF(ДАННЫЕ!$AP278,"1"&amp;ДАННЫЕ!$AP278,"00")&amp;"k"&amp;IF(ДАННЫЕ!$AQ278,"1"&amp;ДАННЫЕ!$AQ278,"00")&amp;"z"&amp;IF(ДАННЫЕ!$AR278,"1"&amp;ДАННЫЕ!$AR278,"00")&amp;"j"&amp;IF(ДАННЫЕ!$AM278,"1"&amp;ДАННЫЕ!$AM278,"00")&amp;"n"&amp;IF(ДАННЫЕ!$AN278,"1"&amp;ДАННЫЕ!$AN278,"00")&amp;"E"&amp;ДАННЫЕ!BI278&amp;"L"&amp;ДАННЫЕ!AO278&amp;"h"&amp;IF(ДАННЫЕ!$AU278&gt;0,1,0)&amp;"v"&amp;IF(ДАННЫЕ!$AW278&gt;0,1,0)&amp;"a"&amp;IF(ДАННЫЕ!$AS278,"1"&amp;ДАННЫЕ!$AS278,"00")&amp;"s"&amp;IF(ДАННЫЕ!$AT278,"1"&amp;ДАННЫЕ!$AT278,"00")&amp;"u"&amp;IF(ДАННЫЕ!$CJ278&gt;0,1,0)&amp;"y"&amp;B278&amp;"d"&amp;H278&amp;"e"&amp;F278&amp;G278</f>
        <v>x0w00t00f00b00g00c00i00r00m00hS00hZ00p00k00z00j00n00ELh0v0a00s00u0y0de</v>
      </c>
      <c r="L278" s="28" t="str">
        <f ca="1">ДАННЫЕ!$I278&amp;"VN"&amp;IF(ДАННЫЕ!AW278&gt;0,11,10)&amp;"CD"&amp;IF(ДАННЫЕ!BF278&gt;500,16,IF(ДАННЫЕ!BF278&gt;350,15,IF(ДАННЫЕ!BF278&gt;=200,14,IF(ДАННЫЕ!BF278&gt;=100,13,IF(ДАННЫЕ!BF278&gt;=50,12,IF(ДАННЫЕ!BF278&gt;0,11,10))))))&amp;"AR"&amp;IF(ДАННЫЕ!BX278&gt;0,1,0)&amp;"GD"&amp;B278&amp;"VV"&amp;IF(E278&gt;=5,IF(E278&lt;18,1,0),0)</f>
        <v>VN10CD10AR0GD0VV0</v>
      </c>
      <c r="M278" s="28" t="str">
        <f>ДАННЫЕ!$I278&amp;"b"&amp;ДАННЫЕ!$BI278&amp;"r"&amp;ДАННЫЕ!$BJ278&amp;"CD"&amp;IF(ДАННЫЕ!BF278&gt;0,IF(ДАННЫЕ!BF278&lt;200,1,IF(ДАННЫЕ!BF278&lt;350,2,3)),0)&amp;"h"&amp;IF(ДАННЫЕ!$BK278+ДАННЫЕ!$BL278+ДАННЫЕ!$BM278&gt;0,1,0)&amp;"x"&amp;ДАННЫЕ!$BK278&amp;"y"&amp;ДАННЫЕ!$BL278&amp;"z"&amp;ДАННЫЕ!$BM278&amp;"c"&amp;IF(ДАННЫЕ!$BK278+ДАННЫЕ!$BL278+ДАННЫЕ!$BM278=3,1,0)&amp;"a"&amp;IF(ДАННЫЕ!$BQ278+ДАННЫЕ!$BR278&gt;0,1,0)&amp;"d"&amp;ДАННЫЕ!$BQ278&amp;"v"&amp;ДАННЫЕ!$BR278&amp;"p"&amp;ДАННЫЕ!$BS278&amp;"n"&amp;ДАННЫЕ!$BU278&amp;"t"&amp;ДАННЫЕ!$BV278&amp;"o"&amp;ДАННЫЕ!$BT278&amp;"l"&amp;IF(ДАННЫЕ!$BN278&gt;0,1,0)&amp;ДАННЫЕ!$BN278&amp;"g"&amp;ДАННЫЕ!$BO278&amp;"s"&amp;ДАННЫЕ!$BP278&amp;"DZ"&amp;IF(ДАННЫЕ!B278-ДАННЫЕ!G278 &lt; 60,IF(ДАННЫЕ!B278-ДАННЫЕ!G278 &gt;= 0,1,0),0)&amp;"u"&amp;IF(ДАННЫЕ!$CJ278&gt;0,1,0)</f>
        <v>brCD0h0xyzc0a0dvpntol0gsDZ1u0</v>
      </c>
      <c r="N278" s="28" t="str">
        <f ca="1">ДАННЫЕ!$F278&amp;ДАННЫЕ!$I278&amp;"g"&amp;B278&amp;"cf"&amp;D278&amp;"a"&amp;IF(ДАННЫЕ!$BX278&gt;0,1,0)&amp;IF(ДАННЫЕ!$BF278&gt;500,1,IF(ДАННЫЕ!$BF278&gt;350,2,IF(ДАННЫЕ!$BF278&gt;=200,3,IF(ДАННЫЕ!$BF278&gt;=100,4,IF(ДАННЫЕ!$BF278&gt;=50,5,IF(ДАННЫЕ!$BF278&lt;50,6,0))))))&amp;"AR"&amp;IF(DATEDIF(ДАННЫЕ!$BX278,ДАННЫЕ!$F$1,"y")&gt;1,1,0)&amp;"VG"&amp;IF(ДАННЫЕ!$BH278="0",1,0)&amp;"o"&amp;IF(T278+ДАННЫЕ!$AF278+ДАННЫЕ!$AG278+ДАННЫЕ!$AH278+ДАННЫЕ!$AI278+ДАННЫЕ!$AJ278+ДАННЫЕ!$AP278+ДАННЫЕ!$AQ278+ДАННЫЕ!$AR278+ДАННЫЕ!$AU278+ДАННЫЕ!$AW278+ДАННЫЕ!$AS278+ДАННЫЕ!$AT278&gt;0,1,0)&amp;"x"&amp;ДАННЫЕ!$AG278&amp;"p"&amp;IF(ДАННЫЕ!$BY278&gt;0,1,0)&amp;"v"&amp;IF(ДАННЫЕ!$BZ278&gt;0,1,0)&amp;"n"&amp;ДАННЫЕ!$CA278&amp;"t"&amp;ДАННЫЕ!$AY278&amp;"k"&amp;ДАННЫЕ!$CB278&amp;"q"&amp;ДАННЫЕ!$CC278&amp;"w"&amp;ДАННЫЕ!$CD278&amp;"e"&amp;ДАННЫЕ!$CE278&amp;"m"&amp;ДАННЫЕ!$CF278&amp;"c"&amp;ДАННЫЕ!$CG278&amp;"z"&amp;ДАННЫЕ!$CH278&amp;"d"&amp;IF(H278=4,1,0)&amp;"s"&amp;IF(ДАННЫЕ!$J278=1,0,1)&amp;"u"&amp;IF(ДАННЫЕ!$CJ278&gt;0,1,0)</f>
        <v>g0cf0a06AR1VG0o0xp0v0ntkqwemczd0s1u0</v>
      </c>
      <c r="O278" s="28" t="str">
        <f>ДАННЫЕ!$I278&amp;"g"&amp;B278&amp;A278&amp;"f"&amp;P278&amp;"c"&amp;IF(ДАННЫЕ!$U278&gt;0,1,0)&amp;"s"&amp;IF(ДАННЫЕ!$Q278&gt;0,IF(YEAR(ДАННЫЕ!$F$1)=YEAR(ДАННЫЕ!$Q278),IF(MONTH(ДАННЫЕ!$F$1)=MONTH(ДАННЫЕ!$Q278),111,11),1),0)&amp;"i"&amp;IF(ДАННЫЕ!$R278+ДАННЫЕ!$S278+ДАННЫЕ!$T278=0,0,1)&amp;"h"&amp;IF(ДАННЫЕ!$P278&gt;0,1,0)&amp;"p"&amp;IF(ДАННЫЕ!$CI278&gt;0,IF(YEAR(ДАННЫЕ!$F$1)=YEAR(ДАННЫЕ!$CI278),IF(MONTH(ДАННЫЕ!$F$1)=MONTH(ДАННЫЕ!$CI278),111,11),1),0)&amp;"d"&amp;IF(ДАННЫЕ!$CJ278&gt;0,IF(YEAR(ДАННЫЕ!$F$1)=YEAR(ДАННЫЕ!$CJ278),IF(MONTH(ДАННЫЕ!$F$1)=MONTH(ДАННЫЕ!$CJ278),111,11),1),0)&amp;"o"&amp;IF(ДАННЫЕ!$CK278&gt;0,IF(MONTH(ДАННЫЕ!$F$1)=MONTH(ДАННЫЕ!$CK278),111,11),0)&amp;"v"&amp;IF(ДАННЫЕ!$BE278&gt;0,IF(MONTH(ДАННЫЕ!$F$1)=MONTH(ДАННЫЕ!$BE278),111,11),0)</f>
        <v>g00f0c0s0i0h0p0d0o0v0</v>
      </c>
      <c r="P278" s="15">
        <f t="shared" si="14"/>
        <v>0</v>
      </c>
      <c r="Q278" s="15">
        <f>IF(ДАННЫЕ!$F$1&gt;ДАННЫЕ!$N278,IF(YEAR(ДАННЫЕ!$F$1)=YEAR(ДАННЫЕ!M278),1,0),0)</f>
        <v>0</v>
      </c>
      <c r="R278" s="15">
        <f>IF(ДАННЫЕ!$F$1&gt;ДАННЫЕ!$N278,IF(YEAR(ДАННЫЕ!$F$1)=YEAR(ДАННЫЕ!N278),1,0),0)</f>
        <v>0</v>
      </c>
      <c r="S278" s="15">
        <f>IF(ДАННЫЕ!$AA278="2А",1,IF(ДАННЫЕ!$AA278="2Б",2,IF(ДАННЫЕ!$AA278="2В",3,IF(ДАННЫЕ!$AA278=3,4,IF(ДАННЫЕ!$AA278="4А",5,IF(ДАННЫЕ!$AA278="4Б",6,IF(ДАННЫЕ!$AA278="4В",7,IF(ДАННЫЕ!$AA278=5,8,0))))))))</f>
        <v>0</v>
      </c>
      <c r="T278" s="15">
        <f>IF(OR(ДАННЫЕ!$AC278=2,ДАННЫЕ!$AD278=2,ДАННЫЕ!$AE278=2),2,IF(OR(ДАННЫЕ!$AC278=1,ДАННЫЕ!$AD278=1,ДАННЫЕ!$AE278=1),1,0))</f>
        <v>0</v>
      </c>
    </row>
    <row r="279" spans="1:20" ht="15" customHeight="1" x14ac:dyDescent="0.2">
      <c r="A279" s="78">
        <f>IF(B279&gt;0,IF(MONTH(ДАННЫЕ!$F$1)=MONTH(ДАННЫЕ!$B279),1,0),0)</f>
        <v>0</v>
      </c>
      <c r="B279" s="14">
        <f>IF(ДАННЫЕ!$B279&gt;0,IF(YEAR(ДАННЫЕ!$F$1)=YEAR(ДАННЫЕ!$B279),1,0),0)</f>
        <v>0</v>
      </c>
      <c r="C279" s="14">
        <f>IF(ДАННЫЕ!$CM279&gt;0,IF(YEAR(ДАННЫЕ!$F$1)=YEAR(ДАННЫЕ!$CM279),1,0),0)</f>
        <v>0</v>
      </c>
      <c r="D279" s="14">
        <f>IF(ДАННЫЕ!$CJ279&gt;0,IF(ДАННЫЕ!$CL279&gt;ДАННЫЕ!$F$1,1,IF(ДАННЫЕ!$CL279&gt;0,0,1)),0)</f>
        <v>0</v>
      </c>
      <c r="E279" s="43" t="str">
        <f ca="1">IF(ДАННЫЕ!$F$1&gt;0,IF(ДАННЫЕ!$G279&gt;0,DATEDIF(ДАННЫЕ!$G279,ДАННЫЕ!$F$1,"y"),""),IF(ДАННЫЕ!$G279&gt;0,DATEDIF(ДАННЫЕ!$G279,TODAY(),"y"),""))</f>
        <v/>
      </c>
      <c r="F279" s="43" t="str">
        <f xml:space="preserve"> IF(ДАННЫЕ!$F279="М",IF(E279&gt;=18,IF(E279&lt;60,1,""),""),"")&amp;IF(ДАННЫЕ!$F279="Ж",IF(E279&gt;=18,IF(E279&lt;55,1,""),""),"")</f>
        <v/>
      </c>
      <c r="G279" s="43" t="str">
        <f xml:space="preserve"> IF(ДАННЫЕ!$F279="М",IF(E279&gt;=60,2,""),"")&amp;IF(ДАННЫЕ!$F279="Ж",IF(E279&gt;=55,2,""),"")</f>
        <v/>
      </c>
      <c r="H279" s="43" t="str">
        <f t="shared" ca="1" si="12"/>
        <v/>
      </c>
      <c r="I279" s="43" t="str">
        <f t="shared" ca="1" si="13"/>
        <v>03</v>
      </c>
      <c r="J279" s="28" t="str">
        <f ca="1">ДАННЫЕ!$F279&amp;H279&amp;I279&amp;ДАННЫЕ!$I279&amp;"m"&amp;IF(ДАННЫЕ!$I279&gt;0,IF(ДАННЫЕ!$J279&gt;0,0,1),"")&amp;"f"&amp;IF(ДАННЫЕ!$R279&gt;0,IF(YEAR(ДАННЫЕ!$F$1)=YEAR(ДАННЫЕ!$R279),1,0),0)&amp;"z"&amp;ДАННЫЕ!$R279&amp;"p"&amp;ДАННЫЕ!$S279&amp;"i"&amp;ДАННЫЕ!$T279&amp;"h"&amp;ДАННЫЕ!$K279&amp;"be"&amp;ДАННЫЕ!$BI279&amp;"CD"&amp;IF(ДАННЫЕ!BF279&gt;500,4,IF(ДАННЫЕ!BF279&gt;350,3,IF(ДАННЫЕ!BF279&gt;200,2,IF(ДАННЫЕ!BF279&gt;0,1,0))))&amp;"g"&amp;B279&amp;"d"&amp;H279&amp;"l"&amp;ДАННЫЕ!AT279&amp;"a"&amp;ДАННЫЕ!$V279&amp;"v"&amp;R279&amp;"k"&amp;ДАННЫЕ!$U279&amp;"s"&amp;ДАННЫЕ!$Y279&amp;"t"&amp;ДАННЫЕ!$X279&amp;"b"&amp;IF(ДАННЫЕ!$Q279&gt;1,1,0)&amp;"PP"&amp;ДАННЫЕ!Z279&amp;"c"&amp;S279&amp;"x"&amp;IF(ДАННЫЕ!$BY279&gt;0,IF(YEAR(ДАННЫЕ!$F$1)=YEAR(ДАННЫЕ!$BY279),1,0),0)&amp;"n"&amp;IF(ДАННЫЕ!$BZ279&gt;0,IF(YEAR(ДАННЫЕ!$F$1)=YEAR(ДАННЫЕ!$BZ279),1,0),0)&amp;"u"&amp;D279&amp;"z"&amp;IF(ДАННЫЕ!$CL279&gt;0,IF(YEAR(ДАННЫЕ!$F$1)&gt;YEAR(ДАННЫЕ!$CL279),11,12),0)</f>
        <v>03mf0zpihbeCD0g0dlav0kstb0PPc0x0n0u0z0</v>
      </c>
      <c r="K279" s="28" t="str">
        <f ca="1">ДАННЫЕ!$I279&amp;"x"&amp;B279&amp;"w"&amp;IF(T279+ДАННЫЕ!AD279+ДАННЫЕ!AE279+ДАННЫЕ!AF279+ДАННЫЕ!AG279+ДАННЫЕ!AH279+ДАННЫЕ!$AL279+ДАННЫЕ!AI279+ДАННЫЕ!AJ279+ДАННЫЕ!AK279+ДАННЫЕ!AP279+ДАННЫЕ!AQ279+ДАННЫЕ!AR279+ДАННЫЕ!$AM279+ДАННЫЕ!$AN279+ДАННЫЕ!AS279+ДАННЫЕ!AT279&gt;0,1,0)&amp;IF(OR(T279=2,ДАННЫЕ!AD279=2,ДАННЫЕ!AE279=2,ДАННЫЕ!AF279=2,ДАННЫЕ!AG279=2,ДАННЫЕ!AH279=2,ДАННЫЕ!$AL279=2,ДАННЫЕ!AI279=2,ДАННЫЕ!AJ279=2,ДАННЫЕ!AK279=2,ДАННЫЕ!AP279=2,ДАННЫЕ!AQ279=2,ДАННЫЕ!AR279=2,ДАННЫЕ!$AM279=2,ДАННЫЕ!$AN279=2,ДАННЫЕ!AS279=2,ДАННЫЕ!AT279=2),2,0)&amp;"t"&amp;IF(T279&gt;0,"1"&amp;T279,"00")&amp;"f"&amp;IF(ДАННЫЕ!$AC279,"1"&amp;ДАННЫЕ!$AC279,"00")&amp;"b"&amp;IF(ДАННЫЕ!$AD279,"1"&amp;ДАННЫЕ!$AD279,"00")&amp;"g"&amp;IF(ДАННЫЕ!$AF279,"1"&amp;ДАННЫЕ!$AF279,"00")&amp;"c"&amp;IF(ДАННЫЕ!$AG279,"1"&amp;ДАННЫЕ!$AG279,"00")&amp;"i"&amp;IF(ДАННЫЕ!$AH279,"1"&amp;ДАННЫЕ!$AH279,"00")&amp;"r"&amp;IF(ДАННЫЕ!$AL279,"1"&amp;ДАННЫЕ!$AL279,"00")&amp;"m"&amp;IF(ДАННЫЕ!$AI279,"1"&amp;ДАННЫЕ!$AI279,"00")&amp;"hS"&amp;IF(ДАННЫЕ!$AJ279,"1"&amp;ДАННЫЕ!$AJ279,"00")&amp;"hZ"&amp;IF(ДАННЫЕ!$AK279,"1"&amp;ДАННЫЕ!$AK279,"00")&amp;"p"&amp;IF(ДАННЫЕ!$AP279,"1"&amp;ДАННЫЕ!$AP279,"00")&amp;"k"&amp;IF(ДАННЫЕ!$AQ279,"1"&amp;ДАННЫЕ!$AQ279,"00")&amp;"z"&amp;IF(ДАННЫЕ!$AR279,"1"&amp;ДАННЫЕ!$AR279,"00")&amp;"j"&amp;IF(ДАННЫЕ!$AM279,"1"&amp;ДАННЫЕ!$AM279,"00")&amp;"n"&amp;IF(ДАННЫЕ!$AN279,"1"&amp;ДАННЫЕ!$AN279,"00")&amp;"E"&amp;ДАННЫЕ!BI279&amp;"L"&amp;ДАННЫЕ!AO279&amp;"h"&amp;IF(ДАННЫЕ!$AU279&gt;0,1,0)&amp;"v"&amp;IF(ДАННЫЕ!$AW279&gt;0,1,0)&amp;"a"&amp;IF(ДАННЫЕ!$AS279,"1"&amp;ДАННЫЕ!$AS279,"00")&amp;"s"&amp;IF(ДАННЫЕ!$AT279,"1"&amp;ДАННЫЕ!$AT279,"00")&amp;"u"&amp;IF(ДАННЫЕ!$CJ279&gt;0,1,0)&amp;"y"&amp;B279&amp;"d"&amp;H279&amp;"e"&amp;F279&amp;G279</f>
        <v>x0w00t00f00b00g00c00i00r00m00hS00hZ00p00k00z00j00n00ELh0v0a00s00u0y0de</v>
      </c>
      <c r="L279" s="28" t="str">
        <f ca="1">ДАННЫЕ!$I279&amp;"VN"&amp;IF(ДАННЫЕ!AW279&gt;0,11,10)&amp;"CD"&amp;IF(ДАННЫЕ!BF279&gt;500,16,IF(ДАННЫЕ!BF279&gt;350,15,IF(ДАННЫЕ!BF279&gt;=200,14,IF(ДАННЫЕ!BF279&gt;=100,13,IF(ДАННЫЕ!BF279&gt;=50,12,IF(ДАННЫЕ!BF279&gt;0,11,10))))))&amp;"AR"&amp;IF(ДАННЫЕ!BX279&gt;0,1,0)&amp;"GD"&amp;B279&amp;"VV"&amp;IF(E279&gt;=5,IF(E279&lt;18,1,0),0)</f>
        <v>VN10CD10AR0GD0VV0</v>
      </c>
      <c r="M279" s="28" t="str">
        <f>ДАННЫЕ!$I279&amp;"b"&amp;ДАННЫЕ!$BI279&amp;"r"&amp;ДАННЫЕ!$BJ279&amp;"CD"&amp;IF(ДАННЫЕ!BF279&gt;0,IF(ДАННЫЕ!BF279&lt;200,1,IF(ДАННЫЕ!BF279&lt;350,2,3)),0)&amp;"h"&amp;IF(ДАННЫЕ!$BK279+ДАННЫЕ!$BL279+ДАННЫЕ!$BM279&gt;0,1,0)&amp;"x"&amp;ДАННЫЕ!$BK279&amp;"y"&amp;ДАННЫЕ!$BL279&amp;"z"&amp;ДАННЫЕ!$BM279&amp;"c"&amp;IF(ДАННЫЕ!$BK279+ДАННЫЕ!$BL279+ДАННЫЕ!$BM279=3,1,0)&amp;"a"&amp;IF(ДАННЫЕ!$BQ279+ДАННЫЕ!$BR279&gt;0,1,0)&amp;"d"&amp;ДАННЫЕ!$BQ279&amp;"v"&amp;ДАННЫЕ!$BR279&amp;"p"&amp;ДАННЫЕ!$BS279&amp;"n"&amp;ДАННЫЕ!$BU279&amp;"t"&amp;ДАННЫЕ!$BV279&amp;"o"&amp;ДАННЫЕ!$BT279&amp;"l"&amp;IF(ДАННЫЕ!$BN279&gt;0,1,0)&amp;ДАННЫЕ!$BN279&amp;"g"&amp;ДАННЫЕ!$BO279&amp;"s"&amp;ДАННЫЕ!$BP279&amp;"DZ"&amp;IF(ДАННЫЕ!B279-ДАННЫЕ!G279 &lt; 60,IF(ДАННЫЕ!B279-ДАННЫЕ!G279 &gt;= 0,1,0),0)&amp;"u"&amp;IF(ДАННЫЕ!$CJ279&gt;0,1,0)</f>
        <v>brCD0h0xyzc0a0dvpntol0gsDZ1u0</v>
      </c>
      <c r="N279" s="28" t="str">
        <f ca="1">ДАННЫЕ!$F279&amp;ДАННЫЕ!$I279&amp;"g"&amp;B279&amp;"cf"&amp;D279&amp;"a"&amp;IF(ДАННЫЕ!$BX279&gt;0,1,0)&amp;IF(ДАННЫЕ!$BF279&gt;500,1,IF(ДАННЫЕ!$BF279&gt;350,2,IF(ДАННЫЕ!$BF279&gt;=200,3,IF(ДАННЫЕ!$BF279&gt;=100,4,IF(ДАННЫЕ!$BF279&gt;=50,5,IF(ДАННЫЕ!$BF279&lt;50,6,0))))))&amp;"AR"&amp;IF(DATEDIF(ДАННЫЕ!$BX279,ДАННЫЕ!$F$1,"y")&gt;1,1,0)&amp;"VG"&amp;IF(ДАННЫЕ!$BH279="0",1,0)&amp;"o"&amp;IF(T279+ДАННЫЕ!$AF279+ДАННЫЕ!$AG279+ДАННЫЕ!$AH279+ДАННЫЕ!$AI279+ДАННЫЕ!$AJ279+ДАННЫЕ!$AP279+ДАННЫЕ!$AQ279+ДАННЫЕ!$AR279+ДАННЫЕ!$AU279+ДАННЫЕ!$AW279+ДАННЫЕ!$AS279+ДАННЫЕ!$AT279&gt;0,1,0)&amp;"x"&amp;ДАННЫЕ!$AG279&amp;"p"&amp;IF(ДАННЫЕ!$BY279&gt;0,1,0)&amp;"v"&amp;IF(ДАННЫЕ!$BZ279&gt;0,1,0)&amp;"n"&amp;ДАННЫЕ!$CA279&amp;"t"&amp;ДАННЫЕ!$AY279&amp;"k"&amp;ДАННЫЕ!$CB279&amp;"q"&amp;ДАННЫЕ!$CC279&amp;"w"&amp;ДАННЫЕ!$CD279&amp;"e"&amp;ДАННЫЕ!$CE279&amp;"m"&amp;ДАННЫЕ!$CF279&amp;"c"&amp;ДАННЫЕ!$CG279&amp;"z"&amp;ДАННЫЕ!$CH279&amp;"d"&amp;IF(H279=4,1,0)&amp;"s"&amp;IF(ДАННЫЕ!$J279=1,0,1)&amp;"u"&amp;IF(ДАННЫЕ!$CJ279&gt;0,1,0)</f>
        <v>g0cf0a06AR1VG0o0xp0v0ntkqwemczd0s1u0</v>
      </c>
      <c r="O279" s="28" t="str">
        <f>ДАННЫЕ!$I279&amp;"g"&amp;B279&amp;A279&amp;"f"&amp;P279&amp;"c"&amp;IF(ДАННЫЕ!$U279&gt;0,1,0)&amp;"s"&amp;IF(ДАННЫЕ!$Q279&gt;0,IF(YEAR(ДАННЫЕ!$F$1)=YEAR(ДАННЫЕ!$Q279),IF(MONTH(ДАННЫЕ!$F$1)=MONTH(ДАННЫЕ!$Q279),111,11),1),0)&amp;"i"&amp;IF(ДАННЫЕ!$R279+ДАННЫЕ!$S279+ДАННЫЕ!$T279=0,0,1)&amp;"h"&amp;IF(ДАННЫЕ!$P279&gt;0,1,0)&amp;"p"&amp;IF(ДАННЫЕ!$CI279&gt;0,IF(YEAR(ДАННЫЕ!$F$1)=YEAR(ДАННЫЕ!$CI279),IF(MONTH(ДАННЫЕ!$F$1)=MONTH(ДАННЫЕ!$CI279),111,11),1),0)&amp;"d"&amp;IF(ДАННЫЕ!$CJ279&gt;0,IF(YEAR(ДАННЫЕ!$F$1)=YEAR(ДАННЫЕ!$CJ279),IF(MONTH(ДАННЫЕ!$F$1)=MONTH(ДАННЫЕ!$CJ279),111,11),1),0)&amp;"o"&amp;IF(ДАННЫЕ!$CK279&gt;0,IF(MONTH(ДАННЫЕ!$F$1)=MONTH(ДАННЫЕ!$CK279),111,11),0)&amp;"v"&amp;IF(ДАННЫЕ!$BE279&gt;0,IF(MONTH(ДАННЫЕ!$F$1)=MONTH(ДАННЫЕ!$BE279),111,11),0)</f>
        <v>g00f0c0s0i0h0p0d0o0v0</v>
      </c>
      <c r="P279" s="15">
        <f t="shared" si="14"/>
        <v>0</v>
      </c>
      <c r="Q279" s="15">
        <f>IF(ДАННЫЕ!$F$1&gt;ДАННЫЕ!$N279,IF(YEAR(ДАННЫЕ!$F$1)=YEAR(ДАННЫЕ!M279),1,0),0)</f>
        <v>0</v>
      </c>
      <c r="R279" s="15">
        <f>IF(ДАННЫЕ!$F$1&gt;ДАННЫЕ!$N279,IF(YEAR(ДАННЫЕ!$F$1)=YEAR(ДАННЫЕ!N279),1,0),0)</f>
        <v>0</v>
      </c>
      <c r="S279" s="15">
        <f>IF(ДАННЫЕ!$AA279="2А",1,IF(ДАННЫЕ!$AA279="2Б",2,IF(ДАННЫЕ!$AA279="2В",3,IF(ДАННЫЕ!$AA279=3,4,IF(ДАННЫЕ!$AA279="4А",5,IF(ДАННЫЕ!$AA279="4Б",6,IF(ДАННЫЕ!$AA279="4В",7,IF(ДАННЫЕ!$AA279=5,8,0))))))))</f>
        <v>0</v>
      </c>
      <c r="T279" s="15">
        <f>IF(OR(ДАННЫЕ!$AC279=2,ДАННЫЕ!$AD279=2,ДАННЫЕ!$AE279=2),2,IF(OR(ДАННЫЕ!$AC279=1,ДАННЫЕ!$AD279=1,ДАННЫЕ!$AE279=1),1,0))</f>
        <v>0</v>
      </c>
    </row>
    <row r="280" spans="1:20" ht="15" customHeight="1" x14ac:dyDescent="0.2">
      <c r="A280" s="78">
        <f>IF(B280&gt;0,IF(MONTH(ДАННЫЕ!$F$1)=MONTH(ДАННЫЕ!$B280),1,0),0)</f>
        <v>0</v>
      </c>
      <c r="B280" s="14">
        <f>IF(ДАННЫЕ!$B280&gt;0,IF(YEAR(ДАННЫЕ!$F$1)=YEAR(ДАННЫЕ!$B280),1,0),0)</f>
        <v>0</v>
      </c>
      <c r="C280" s="14">
        <f>IF(ДАННЫЕ!$CM280&gt;0,IF(YEAR(ДАННЫЕ!$F$1)=YEAR(ДАННЫЕ!$CM280),1,0),0)</f>
        <v>0</v>
      </c>
      <c r="D280" s="14">
        <f>IF(ДАННЫЕ!$CJ280&gt;0,IF(ДАННЫЕ!$CL280&gt;ДАННЫЕ!$F$1,1,IF(ДАННЫЕ!$CL280&gt;0,0,1)),0)</f>
        <v>0</v>
      </c>
      <c r="E280" s="43" t="str">
        <f ca="1">IF(ДАННЫЕ!$F$1&gt;0,IF(ДАННЫЕ!$G280&gt;0,DATEDIF(ДАННЫЕ!$G280,ДАННЫЕ!$F$1,"y"),""),IF(ДАННЫЕ!$G280&gt;0,DATEDIF(ДАННЫЕ!$G280,TODAY(),"y"),""))</f>
        <v/>
      </c>
      <c r="F280" s="43" t="str">
        <f xml:space="preserve"> IF(ДАННЫЕ!$F280="М",IF(E280&gt;=18,IF(E280&lt;60,1,""),""),"")&amp;IF(ДАННЫЕ!$F280="Ж",IF(E280&gt;=18,IF(E280&lt;55,1,""),""),"")</f>
        <v/>
      </c>
      <c r="G280" s="43" t="str">
        <f xml:space="preserve"> IF(ДАННЫЕ!$F280="М",IF(E280&gt;=60,2,""),"")&amp;IF(ДАННЫЕ!$F280="Ж",IF(E280&gt;=55,2,""),"")</f>
        <v/>
      </c>
      <c r="H280" s="43" t="str">
        <f t="shared" ca="1" si="12"/>
        <v/>
      </c>
      <c r="I280" s="43" t="str">
        <f t="shared" ca="1" si="13"/>
        <v>03</v>
      </c>
      <c r="J280" s="28" t="str">
        <f ca="1">ДАННЫЕ!$F280&amp;H280&amp;I280&amp;ДАННЫЕ!$I280&amp;"m"&amp;IF(ДАННЫЕ!$I280&gt;0,IF(ДАННЫЕ!$J280&gt;0,0,1),"")&amp;"f"&amp;IF(ДАННЫЕ!$R280&gt;0,IF(YEAR(ДАННЫЕ!$F$1)=YEAR(ДАННЫЕ!$R280),1,0),0)&amp;"z"&amp;ДАННЫЕ!$R280&amp;"p"&amp;ДАННЫЕ!$S280&amp;"i"&amp;ДАННЫЕ!$T280&amp;"h"&amp;ДАННЫЕ!$K280&amp;"be"&amp;ДАННЫЕ!$BI280&amp;"CD"&amp;IF(ДАННЫЕ!BF280&gt;500,4,IF(ДАННЫЕ!BF280&gt;350,3,IF(ДАННЫЕ!BF280&gt;200,2,IF(ДАННЫЕ!BF280&gt;0,1,0))))&amp;"g"&amp;B280&amp;"d"&amp;H280&amp;"l"&amp;ДАННЫЕ!AT280&amp;"a"&amp;ДАННЫЕ!$V280&amp;"v"&amp;R280&amp;"k"&amp;ДАННЫЕ!$U280&amp;"s"&amp;ДАННЫЕ!$Y280&amp;"t"&amp;ДАННЫЕ!$X280&amp;"b"&amp;IF(ДАННЫЕ!$Q280&gt;1,1,0)&amp;"PP"&amp;ДАННЫЕ!Z280&amp;"c"&amp;S280&amp;"x"&amp;IF(ДАННЫЕ!$BY280&gt;0,IF(YEAR(ДАННЫЕ!$F$1)=YEAR(ДАННЫЕ!$BY280),1,0),0)&amp;"n"&amp;IF(ДАННЫЕ!$BZ280&gt;0,IF(YEAR(ДАННЫЕ!$F$1)=YEAR(ДАННЫЕ!$BZ280),1,0),0)&amp;"u"&amp;D280&amp;"z"&amp;IF(ДАННЫЕ!$CL280&gt;0,IF(YEAR(ДАННЫЕ!$F$1)&gt;YEAR(ДАННЫЕ!$CL280),11,12),0)</f>
        <v>03mf0zpihbeCD0g0dlav0kstb0PPc0x0n0u0z0</v>
      </c>
      <c r="K280" s="28" t="str">
        <f ca="1">ДАННЫЕ!$I280&amp;"x"&amp;B280&amp;"w"&amp;IF(T280+ДАННЫЕ!AD280+ДАННЫЕ!AE280+ДАННЫЕ!AF280+ДАННЫЕ!AG280+ДАННЫЕ!AH280+ДАННЫЕ!$AL280+ДАННЫЕ!AI280+ДАННЫЕ!AJ280+ДАННЫЕ!AK280+ДАННЫЕ!AP280+ДАННЫЕ!AQ280+ДАННЫЕ!AR280+ДАННЫЕ!$AM280+ДАННЫЕ!$AN280+ДАННЫЕ!AS280+ДАННЫЕ!AT280&gt;0,1,0)&amp;IF(OR(T280=2,ДАННЫЕ!AD280=2,ДАННЫЕ!AE280=2,ДАННЫЕ!AF280=2,ДАННЫЕ!AG280=2,ДАННЫЕ!AH280=2,ДАННЫЕ!$AL280=2,ДАННЫЕ!AI280=2,ДАННЫЕ!AJ280=2,ДАННЫЕ!AK280=2,ДАННЫЕ!AP280=2,ДАННЫЕ!AQ280=2,ДАННЫЕ!AR280=2,ДАННЫЕ!$AM280=2,ДАННЫЕ!$AN280=2,ДАННЫЕ!AS280=2,ДАННЫЕ!AT280=2),2,0)&amp;"t"&amp;IF(T280&gt;0,"1"&amp;T280,"00")&amp;"f"&amp;IF(ДАННЫЕ!$AC280,"1"&amp;ДАННЫЕ!$AC280,"00")&amp;"b"&amp;IF(ДАННЫЕ!$AD280,"1"&amp;ДАННЫЕ!$AD280,"00")&amp;"g"&amp;IF(ДАННЫЕ!$AF280,"1"&amp;ДАННЫЕ!$AF280,"00")&amp;"c"&amp;IF(ДАННЫЕ!$AG280,"1"&amp;ДАННЫЕ!$AG280,"00")&amp;"i"&amp;IF(ДАННЫЕ!$AH280,"1"&amp;ДАННЫЕ!$AH280,"00")&amp;"r"&amp;IF(ДАННЫЕ!$AL280,"1"&amp;ДАННЫЕ!$AL280,"00")&amp;"m"&amp;IF(ДАННЫЕ!$AI280,"1"&amp;ДАННЫЕ!$AI280,"00")&amp;"hS"&amp;IF(ДАННЫЕ!$AJ280,"1"&amp;ДАННЫЕ!$AJ280,"00")&amp;"hZ"&amp;IF(ДАННЫЕ!$AK280,"1"&amp;ДАННЫЕ!$AK280,"00")&amp;"p"&amp;IF(ДАННЫЕ!$AP280,"1"&amp;ДАННЫЕ!$AP280,"00")&amp;"k"&amp;IF(ДАННЫЕ!$AQ280,"1"&amp;ДАННЫЕ!$AQ280,"00")&amp;"z"&amp;IF(ДАННЫЕ!$AR280,"1"&amp;ДАННЫЕ!$AR280,"00")&amp;"j"&amp;IF(ДАННЫЕ!$AM280,"1"&amp;ДАННЫЕ!$AM280,"00")&amp;"n"&amp;IF(ДАННЫЕ!$AN280,"1"&amp;ДАННЫЕ!$AN280,"00")&amp;"E"&amp;ДАННЫЕ!BI280&amp;"L"&amp;ДАННЫЕ!AO280&amp;"h"&amp;IF(ДАННЫЕ!$AU280&gt;0,1,0)&amp;"v"&amp;IF(ДАННЫЕ!$AW280&gt;0,1,0)&amp;"a"&amp;IF(ДАННЫЕ!$AS280,"1"&amp;ДАННЫЕ!$AS280,"00")&amp;"s"&amp;IF(ДАННЫЕ!$AT280,"1"&amp;ДАННЫЕ!$AT280,"00")&amp;"u"&amp;IF(ДАННЫЕ!$CJ280&gt;0,1,0)&amp;"y"&amp;B280&amp;"d"&amp;H280&amp;"e"&amp;F280&amp;G280</f>
        <v>x0w00t00f00b00g00c00i00r00m00hS00hZ00p00k00z00j00n00ELh0v0a00s00u0y0de</v>
      </c>
      <c r="L280" s="28" t="str">
        <f ca="1">ДАННЫЕ!$I280&amp;"VN"&amp;IF(ДАННЫЕ!AW280&gt;0,11,10)&amp;"CD"&amp;IF(ДАННЫЕ!BF280&gt;500,16,IF(ДАННЫЕ!BF280&gt;350,15,IF(ДАННЫЕ!BF280&gt;=200,14,IF(ДАННЫЕ!BF280&gt;=100,13,IF(ДАННЫЕ!BF280&gt;=50,12,IF(ДАННЫЕ!BF280&gt;0,11,10))))))&amp;"AR"&amp;IF(ДАННЫЕ!BX280&gt;0,1,0)&amp;"GD"&amp;B280&amp;"VV"&amp;IF(E280&gt;=5,IF(E280&lt;18,1,0),0)</f>
        <v>VN10CD10AR0GD0VV0</v>
      </c>
      <c r="M280" s="28" t="str">
        <f>ДАННЫЕ!$I280&amp;"b"&amp;ДАННЫЕ!$BI280&amp;"r"&amp;ДАННЫЕ!$BJ280&amp;"CD"&amp;IF(ДАННЫЕ!BF280&gt;0,IF(ДАННЫЕ!BF280&lt;200,1,IF(ДАННЫЕ!BF280&lt;350,2,3)),0)&amp;"h"&amp;IF(ДАННЫЕ!$BK280+ДАННЫЕ!$BL280+ДАННЫЕ!$BM280&gt;0,1,0)&amp;"x"&amp;ДАННЫЕ!$BK280&amp;"y"&amp;ДАННЫЕ!$BL280&amp;"z"&amp;ДАННЫЕ!$BM280&amp;"c"&amp;IF(ДАННЫЕ!$BK280+ДАННЫЕ!$BL280+ДАННЫЕ!$BM280=3,1,0)&amp;"a"&amp;IF(ДАННЫЕ!$BQ280+ДАННЫЕ!$BR280&gt;0,1,0)&amp;"d"&amp;ДАННЫЕ!$BQ280&amp;"v"&amp;ДАННЫЕ!$BR280&amp;"p"&amp;ДАННЫЕ!$BS280&amp;"n"&amp;ДАННЫЕ!$BU280&amp;"t"&amp;ДАННЫЕ!$BV280&amp;"o"&amp;ДАННЫЕ!$BT280&amp;"l"&amp;IF(ДАННЫЕ!$BN280&gt;0,1,0)&amp;ДАННЫЕ!$BN280&amp;"g"&amp;ДАННЫЕ!$BO280&amp;"s"&amp;ДАННЫЕ!$BP280&amp;"DZ"&amp;IF(ДАННЫЕ!B280-ДАННЫЕ!G280 &lt; 60,IF(ДАННЫЕ!B280-ДАННЫЕ!G280 &gt;= 0,1,0),0)&amp;"u"&amp;IF(ДАННЫЕ!$CJ280&gt;0,1,0)</f>
        <v>brCD0h0xyzc0a0dvpntol0gsDZ1u0</v>
      </c>
      <c r="N280" s="28" t="str">
        <f ca="1">ДАННЫЕ!$F280&amp;ДАННЫЕ!$I280&amp;"g"&amp;B280&amp;"cf"&amp;D280&amp;"a"&amp;IF(ДАННЫЕ!$BX280&gt;0,1,0)&amp;IF(ДАННЫЕ!$BF280&gt;500,1,IF(ДАННЫЕ!$BF280&gt;350,2,IF(ДАННЫЕ!$BF280&gt;=200,3,IF(ДАННЫЕ!$BF280&gt;=100,4,IF(ДАННЫЕ!$BF280&gt;=50,5,IF(ДАННЫЕ!$BF280&lt;50,6,0))))))&amp;"AR"&amp;IF(DATEDIF(ДАННЫЕ!$BX280,ДАННЫЕ!$F$1,"y")&gt;1,1,0)&amp;"VG"&amp;IF(ДАННЫЕ!$BH280="0",1,0)&amp;"o"&amp;IF(T280+ДАННЫЕ!$AF280+ДАННЫЕ!$AG280+ДАННЫЕ!$AH280+ДАННЫЕ!$AI280+ДАННЫЕ!$AJ280+ДАННЫЕ!$AP280+ДАННЫЕ!$AQ280+ДАННЫЕ!$AR280+ДАННЫЕ!$AU280+ДАННЫЕ!$AW280+ДАННЫЕ!$AS280+ДАННЫЕ!$AT280&gt;0,1,0)&amp;"x"&amp;ДАННЫЕ!$AG280&amp;"p"&amp;IF(ДАННЫЕ!$BY280&gt;0,1,0)&amp;"v"&amp;IF(ДАННЫЕ!$BZ280&gt;0,1,0)&amp;"n"&amp;ДАННЫЕ!$CA280&amp;"t"&amp;ДАННЫЕ!$AY280&amp;"k"&amp;ДАННЫЕ!$CB280&amp;"q"&amp;ДАННЫЕ!$CC280&amp;"w"&amp;ДАННЫЕ!$CD280&amp;"e"&amp;ДАННЫЕ!$CE280&amp;"m"&amp;ДАННЫЕ!$CF280&amp;"c"&amp;ДАННЫЕ!$CG280&amp;"z"&amp;ДАННЫЕ!$CH280&amp;"d"&amp;IF(H280=4,1,0)&amp;"s"&amp;IF(ДАННЫЕ!$J280=1,0,1)&amp;"u"&amp;IF(ДАННЫЕ!$CJ280&gt;0,1,0)</f>
        <v>g0cf0a06AR1VG0o0xp0v0ntkqwemczd0s1u0</v>
      </c>
      <c r="O280" s="28" t="str">
        <f>ДАННЫЕ!$I280&amp;"g"&amp;B280&amp;A280&amp;"f"&amp;P280&amp;"c"&amp;IF(ДАННЫЕ!$U280&gt;0,1,0)&amp;"s"&amp;IF(ДАННЫЕ!$Q280&gt;0,IF(YEAR(ДАННЫЕ!$F$1)=YEAR(ДАННЫЕ!$Q280),IF(MONTH(ДАННЫЕ!$F$1)=MONTH(ДАННЫЕ!$Q280),111,11),1),0)&amp;"i"&amp;IF(ДАННЫЕ!$R280+ДАННЫЕ!$S280+ДАННЫЕ!$T280=0,0,1)&amp;"h"&amp;IF(ДАННЫЕ!$P280&gt;0,1,0)&amp;"p"&amp;IF(ДАННЫЕ!$CI280&gt;0,IF(YEAR(ДАННЫЕ!$F$1)=YEAR(ДАННЫЕ!$CI280),IF(MONTH(ДАННЫЕ!$F$1)=MONTH(ДАННЫЕ!$CI280),111,11),1),0)&amp;"d"&amp;IF(ДАННЫЕ!$CJ280&gt;0,IF(YEAR(ДАННЫЕ!$F$1)=YEAR(ДАННЫЕ!$CJ280),IF(MONTH(ДАННЫЕ!$F$1)=MONTH(ДАННЫЕ!$CJ280),111,11),1),0)&amp;"o"&amp;IF(ДАННЫЕ!$CK280&gt;0,IF(MONTH(ДАННЫЕ!$F$1)=MONTH(ДАННЫЕ!$CK280),111,11),0)&amp;"v"&amp;IF(ДАННЫЕ!$BE280&gt;0,IF(MONTH(ДАННЫЕ!$F$1)=MONTH(ДАННЫЕ!$BE280),111,11),0)</f>
        <v>g00f0c0s0i0h0p0d0o0v0</v>
      </c>
      <c r="P280" s="15">
        <f t="shared" si="14"/>
        <v>0</v>
      </c>
      <c r="Q280" s="15">
        <f>IF(ДАННЫЕ!$F$1&gt;ДАННЫЕ!$N280,IF(YEAR(ДАННЫЕ!$F$1)=YEAR(ДАННЫЕ!M280),1,0),0)</f>
        <v>0</v>
      </c>
      <c r="R280" s="15">
        <f>IF(ДАННЫЕ!$F$1&gt;ДАННЫЕ!$N280,IF(YEAR(ДАННЫЕ!$F$1)=YEAR(ДАННЫЕ!N280),1,0),0)</f>
        <v>0</v>
      </c>
      <c r="S280" s="15">
        <f>IF(ДАННЫЕ!$AA280="2А",1,IF(ДАННЫЕ!$AA280="2Б",2,IF(ДАННЫЕ!$AA280="2В",3,IF(ДАННЫЕ!$AA280=3,4,IF(ДАННЫЕ!$AA280="4А",5,IF(ДАННЫЕ!$AA280="4Б",6,IF(ДАННЫЕ!$AA280="4В",7,IF(ДАННЫЕ!$AA280=5,8,0))))))))</f>
        <v>0</v>
      </c>
      <c r="T280" s="15">
        <f>IF(OR(ДАННЫЕ!$AC280=2,ДАННЫЕ!$AD280=2,ДАННЫЕ!$AE280=2),2,IF(OR(ДАННЫЕ!$AC280=1,ДАННЫЕ!$AD280=1,ДАННЫЕ!$AE280=1),1,0))</f>
        <v>0</v>
      </c>
    </row>
    <row r="281" spans="1:20" ht="15" customHeight="1" x14ac:dyDescent="0.2">
      <c r="A281" s="78">
        <f>IF(B281&gt;0,IF(MONTH(ДАННЫЕ!$F$1)=MONTH(ДАННЫЕ!$B281),1,0),0)</f>
        <v>0</v>
      </c>
      <c r="B281" s="14">
        <f>IF(ДАННЫЕ!$B281&gt;0,IF(YEAR(ДАННЫЕ!$F$1)=YEAR(ДАННЫЕ!$B281),1,0),0)</f>
        <v>0</v>
      </c>
      <c r="C281" s="14">
        <f>IF(ДАННЫЕ!$CM281&gt;0,IF(YEAR(ДАННЫЕ!$F$1)=YEAR(ДАННЫЕ!$CM281),1,0),0)</f>
        <v>0</v>
      </c>
      <c r="D281" s="14">
        <f>IF(ДАННЫЕ!$CJ281&gt;0,IF(ДАННЫЕ!$CL281&gt;ДАННЫЕ!$F$1,1,IF(ДАННЫЕ!$CL281&gt;0,0,1)),0)</f>
        <v>0</v>
      </c>
      <c r="E281" s="43" t="str">
        <f ca="1">IF(ДАННЫЕ!$F$1&gt;0,IF(ДАННЫЕ!$G281&gt;0,DATEDIF(ДАННЫЕ!$G281,ДАННЫЕ!$F$1,"y"),""),IF(ДАННЫЕ!$G281&gt;0,DATEDIF(ДАННЫЕ!$G281,TODAY(),"y"),""))</f>
        <v/>
      </c>
      <c r="F281" s="43" t="str">
        <f xml:space="preserve"> IF(ДАННЫЕ!$F281="М",IF(E281&gt;=18,IF(E281&lt;60,1,""),""),"")&amp;IF(ДАННЫЕ!$F281="Ж",IF(E281&gt;=18,IF(E281&lt;55,1,""),""),"")</f>
        <v/>
      </c>
      <c r="G281" s="43" t="str">
        <f xml:space="preserve"> IF(ДАННЫЕ!$F281="М",IF(E281&gt;=60,2,""),"")&amp;IF(ДАННЫЕ!$F281="Ж",IF(E281&gt;=55,2,""),"")</f>
        <v/>
      </c>
      <c r="H281" s="43" t="str">
        <f t="shared" ca="1" si="12"/>
        <v/>
      </c>
      <c r="I281" s="43" t="str">
        <f t="shared" ca="1" si="13"/>
        <v>03</v>
      </c>
      <c r="J281" s="28" t="str">
        <f ca="1">ДАННЫЕ!$F281&amp;H281&amp;I281&amp;ДАННЫЕ!$I281&amp;"m"&amp;IF(ДАННЫЕ!$I281&gt;0,IF(ДАННЫЕ!$J281&gt;0,0,1),"")&amp;"f"&amp;IF(ДАННЫЕ!$R281&gt;0,IF(YEAR(ДАННЫЕ!$F$1)=YEAR(ДАННЫЕ!$R281),1,0),0)&amp;"z"&amp;ДАННЫЕ!$R281&amp;"p"&amp;ДАННЫЕ!$S281&amp;"i"&amp;ДАННЫЕ!$T281&amp;"h"&amp;ДАННЫЕ!$K281&amp;"be"&amp;ДАННЫЕ!$BI281&amp;"CD"&amp;IF(ДАННЫЕ!BF281&gt;500,4,IF(ДАННЫЕ!BF281&gt;350,3,IF(ДАННЫЕ!BF281&gt;200,2,IF(ДАННЫЕ!BF281&gt;0,1,0))))&amp;"g"&amp;B281&amp;"d"&amp;H281&amp;"l"&amp;ДАННЫЕ!AT281&amp;"a"&amp;ДАННЫЕ!$V281&amp;"v"&amp;R281&amp;"k"&amp;ДАННЫЕ!$U281&amp;"s"&amp;ДАННЫЕ!$Y281&amp;"t"&amp;ДАННЫЕ!$X281&amp;"b"&amp;IF(ДАННЫЕ!$Q281&gt;1,1,0)&amp;"PP"&amp;ДАННЫЕ!Z281&amp;"c"&amp;S281&amp;"x"&amp;IF(ДАННЫЕ!$BY281&gt;0,IF(YEAR(ДАННЫЕ!$F$1)=YEAR(ДАННЫЕ!$BY281),1,0),0)&amp;"n"&amp;IF(ДАННЫЕ!$BZ281&gt;0,IF(YEAR(ДАННЫЕ!$F$1)=YEAR(ДАННЫЕ!$BZ281),1,0),0)&amp;"u"&amp;D281&amp;"z"&amp;IF(ДАННЫЕ!$CL281&gt;0,IF(YEAR(ДАННЫЕ!$F$1)&gt;YEAR(ДАННЫЕ!$CL281),11,12),0)</f>
        <v>03mf0zpihbeCD0g0dlav0kstb0PPc0x0n0u0z0</v>
      </c>
      <c r="K281" s="28" t="str">
        <f ca="1">ДАННЫЕ!$I281&amp;"x"&amp;B281&amp;"w"&amp;IF(T281+ДАННЫЕ!AD281+ДАННЫЕ!AE281+ДАННЫЕ!AF281+ДАННЫЕ!AG281+ДАННЫЕ!AH281+ДАННЫЕ!$AL281+ДАННЫЕ!AI281+ДАННЫЕ!AJ281+ДАННЫЕ!AK281+ДАННЫЕ!AP281+ДАННЫЕ!AQ281+ДАННЫЕ!AR281+ДАННЫЕ!$AM281+ДАННЫЕ!$AN281+ДАННЫЕ!AS281+ДАННЫЕ!AT281&gt;0,1,0)&amp;IF(OR(T281=2,ДАННЫЕ!AD281=2,ДАННЫЕ!AE281=2,ДАННЫЕ!AF281=2,ДАННЫЕ!AG281=2,ДАННЫЕ!AH281=2,ДАННЫЕ!$AL281=2,ДАННЫЕ!AI281=2,ДАННЫЕ!AJ281=2,ДАННЫЕ!AK281=2,ДАННЫЕ!AP281=2,ДАННЫЕ!AQ281=2,ДАННЫЕ!AR281=2,ДАННЫЕ!$AM281=2,ДАННЫЕ!$AN281=2,ДАННЫЕ!AS281=2,ДАННЫЕ!AT281=2),2,0)&amp;"t"&amp;IF(T281&gt;0,"1"&amp;T281,"00")&amp;"f"&amp;IF(ДАННЫЕ!$AC281,"1"&amp;ДАННЫЕ!$AC281,"00")&amp;"b"&amp;IF(ДАННЫЕ!$AD281,"1"&amp;ДАННЫЕ!$AD281,"00")&amp;"g"&amp;IF(ДАННЫЕ!$AF281,"1"&amp;ДАННЫЕ!$AF281,"00")&amp;"c"&amp;IF(ДАННЫЕ!$AG281,"1"&amp;ДАННЫЕ!$AG281,"00")&amp;"i"&amp;IF(ДАННЫЕ!$AH281,"1"&amp;ДАННЫЕ!$AH281,"00")&amp;"r"&amp;IF(ДАННЫЕ!$AL281,"1"&amp;ДАННЫЕ!$AL281,"00")&amp;"m"&amp;IF(ДАННЫЕ!$AI281,"1"&amp;ДАННЫЕ!$AI281,"00")&amp;"hS"&amp;IF(ДАННЫЕ!$AJ281,"1"&amp;ДАННЫЕ!$AJ281,"00")&amp;"hZ"&amp;IF(ДАННЫЕ!$AK281,"1"&amp;ДАННЫЕ!$AK281,"00")&amp;"p"&amp;IF(ДАННЫЕ!$AP281,"1"&amp;ДАННЫЕ!$AP281,"00")&amp;"k"&amp;IF(ДАННЫЕ!$AQ281,"1"&amp;ДАННЫЕ!$AQ281,"00")&amp;"z"&amp;IF(ДАННЫЕ!$AR281,"1"&amp;ДАННЫЕ!$AR281,"00")&amp;"j"&amp;IF(ДАННЫЕ!$AM281,"1"&amp;ДАННЫЕ!$AM281,"00")&amp;"n"&amp;IF(ДАННЫЕ!$AN281,"1"&amp;ДАННЫЕ!$AN281,"00")&amp;"E"&amp;ДАННЫЕ!BI281&amp;"L"&amp;ДАННЫЕ!AO281&amp;"h"&amp;IF(ДАННЫЕ!$AU281&gt;0,1,0)&amp;"v"&amp;IF(ДАННЫЕ!$AW281&gt;0,1,0)&amp;"a"&amp;IF(ДАННЫЕ!$AS281,"1"&amp;ДАННЫЕ!$AS281,"00")&amp;"s"&amp;IF(ДАННЫЕ!$AT281,"1"&amp;ДАННЫЕ!$AT281,"00")&amp;"u"&amp;IF(ДАННЫЕ!$CJ281&gt;0,1,0)&amp;"y"&amp;B281&amp;"d"&amp;H281&amp;"e"&amp;F281&amp;G281</f>
        <v>x0w00t00f00b00g00c00i00r00m00hS00hZ00p00k00z00j00n00ELh0v0a00s00u0y0de</v>
      </c>
      <c r="L281" s="28" t="str">
        <f ca="1">ДАННЫЕ!$I281&amp;"VN"&amp;IF(ДАННЫЕ!AW281&gt;0,11,10)&amp;"CD"&amp;IF(ДАННЫЕ!BF281&gt;500,16,IF(ДАННЫЕ!BF281&gt;350,15,IF(ДАННЫЕ!BF281&gt;=200,14,IF(ДАННЫЕ!BF281&gt;=100,13,IF(ДАННЫЕ!BF281&gt;=50,12,IF(ДАННЫЕ!BF281&gt;0,11,10))))))&amp;"AR"&amp;IF(ДАННЫЕ!BX281&gt;0,1,0)&amp;"GD"&amp;B281&amp;"VV"&amp;IF(E281&gt;=5,IF(E281&lt;18,1,0),0)</f>
        <v>VN10CD10AR0GD0VV0</v>
      </c>
      <c r="M281" s="28" t="str">
        <f>ДАННЫЕ!$I281&amp;"b"&amp;ДАННЫЕ!$BI281&amp;"r"&amp;ДАННЫЕ!$BJ281&amp;"CD"&amp;IF(ДАННЫЕ!BF281&gt;0,IF(ДАННЫЕ!BF281&lt;200,1,IF(ДАННЫЕ!BF281&lt;350,2,3)),0)&amp;"h"&amp;IF(ДАННЫЕ!$BK281+ДАННЫЕ!$BL281+ДАННЫЕ!$BM281&gt;0,1,0)&amp;"x"&amp;ДАННЫЕ!$BK281&amp;"y"&amp;ДАННЫЕ!$BL281&amp;"z"&amp;ДАННЫЕ!$BM281&amp;"c"&amp;IF(ДАННЫЕ!$BK281+ДАННЫЕ!$BL281+ДАННЫЕ!$BM281=3,1,0)&amp;"a"&amp;IF(ДАННЫЕ!$BQ281+ДАННЫЕ!$BR281&gt;0,1,0)&amp;"d"&amp;ДАННЫЕ!$BQ281&amp;"v"&amp;ДАННЫЕ!$BR281&amp;"p"&amp;ДАННЫЕ!$BS281&amp;"n"&amp;ДАННЫЕ!$BU281&amp;"t"&amp;ДАННЫЕ!$BV281&amp;"o"&amp;ДАННЫЕ!$BT281&amp;"l"&amp;IF(ДАННЫЕ!$BN281&gt;0,1,0)&amp;ДАННЫЕ!$BN281&amp;"g"&amp;ДАННЫЕ!$BO281&amp;"s"&amp;ДАННЫЕ!$BP281&amp;"DZ"&amp;IF(ДАННЫЕ!B281-ДАННЫЕ!G281 &lt; 60,IF(ДАННЫЕ!B281-ДАННЫЕ!G281 &gt;= 0,1,0),0)&amp;"u"&amp;IF(ДАННЫЕ!$CJ281&gt;0,1,0)</f>
        <v>brCD0h0xyzc0a0dvpntol0gsDZ1u0</v>
      </c>
      <c r="N281" s="28" t="str">
        <f ca="1">ДАННЫЕ!$F281&amp;ДАННЫЕ!$I281&amp;"g"&amp;B281&amp;"cf"&amp;D281&amp;"a"&amp;IF(ДАННЫЕ!$BX281&gt;0,1,0)&amp;IF(ДАННЫЕ!$BF281&gt;500,1,IF(ДАННЫЕ!$BF281&gt;350,2,IF(ДАННЫЕ!$BF281&gt;=200,3,IF(ДАННЫЕ!$BF281&gt;=100,4,IF(ДАННЫЕ!$BF281&gt;=50,5,IF(ДАННЫЕ!$BF281&lt;50,6,0))))))&amp;"AR"&amp;IF(DATEDIF(ДАННЫЕ!$BX281,ДАННЫЕ!$F$1,"y")&gt;1,1,0)&amp;"VG"&amp;IF(ДАННЫЕ!$BH281="0",1,0)&amp;"o"&amp;IF(T281+ДАННЫЕ!$AF281+ДАННЫЕ!$AG281+ДАННЫЕ!$AH281+ДАННЫЕ!$AI281+ДАННЫЕ!$AJ281+ДАННЫЕ!$AP281+ДАННЫЕ!$AQ281+ДАННЫЕ!$AR281+ДАННЫЕ!$AU281+ДАННЫЕ!$AW281+ДАННЫЕ!$AS281+ДАННЫЕ!$AT281&gt;0,1,0)&amp;"x"&amp;ДАННЫЕ!$AG281&amp;"p"&amp;IF(ДАННЫЕ!$BY281&gt;0,1,0)&amp;"v"&amp;IF(ДАННЫЕ!$BZ281&gt;0,1,0)&amp;"n"&amp;ДАННЫЕ!$CA281&amp;"t"&amp;ДАННЫЕ!$AY281&amp;"k"&amp;ДАННЫЕ!$CB281&amp;"q"&amp;ДАННЫЕ!$CC281&amp;"w"&amp;ДАННЫЕ!$CD281&amp;"e"&amp;ДАННЫЕ!$CE281&amp;"m"&amp;ДАННЫЕ!$CF281&amp;"c"&amp;ДАННЫЕ!$CG281&amp;"z"&amp;ДАННЫЕ!$CH281&amp;"d"&amp;IF(H281=4,1,0)&amp;"s"&amp;IF(ДАННЫЕ!$J281=1,0,1)&amp;"u"&amp;IF(ДАННЫЕ!$CJ281&gt;0,1,0)</f>
        <v>g0cf0a06AR1VG0o0xp0v0ntkqwemczd0s1u0</v>
      </c>
      <c r="O281" s="28" t="str">
        <f>ДАННЫЕ!$I281&amp;"g"&amp;B281&amp;A281&amp;"f"&amp;P281&amp;"c"&amp;IF(ДАННЫЕ!$U281&gt;0,1,0)&amp;"s"&amp;IF(ДАННЫЕ!$Q281&gt;0,IF(YEAR(ДАННЫЕ!$F$1)=YEAR(ДАННЫЕ!$Q281),IF(MONTH(ДАННЫЕ!$F$1)=MONTH(ДАННЫЕ!$Q281),111,11),1),0)&amp;"i"&amp;IF(ДАННЫЕ!$R281+ДАННЫЕ!$S281+ДАННЫЕ!$T281=0,0,1)&amp;"h"&amp;IF(ДАННЫЕ!$P281&gt;0,1,0)&amp;"p"&amp;IF(ДАННЫЕ!$CI281&gt;0,IF(YEAR(ДАННЫЕ!$F$1)=YEAR(ДАННЫЕ!$CI281),IF(MONTH(ДАННЫЕ!$F$1)=MONTH(ДАННЫЕ!$CI281),111,11),1),0)&amp;"d"&amp;IF(ДАННЫЕ!$CJ281&gt;0,IF(YEAR(ДАННЫЕ!$F$1)=YEAR(ДАННЫЕ!$CJ281),IF(MONTH(ДАННЫЕ!$F$1)=MONTH(ДАННЫЕ!$CJ281),111,11),1),0)&amp;"o"&amp;IF(ДАННЫЕ!$CK281&gt;0,IF(MONTH(ДАННЫЕ!$F$1)=MONTH(ДАННЫЕ!$CK281),111,11),0)&amp;"v"&amp;IF(ДАННЫЕ!$BE281&gt;0,IF(MONTH(ДАННЫЕ!$F$1)=MONTH(ДАННЫЕ!$BE281),111,11),0)</f>
        <v>g00f0c0s0i0h0p0d0o0v0</v>
      </c>
      <c r="P281" s="15">
        <f t="shared" si="14"/>
        <v>0</v>
      </c>
      <c r="Q281" s="15">
        <f>IF(ДАННЫЕ!$F$1&gt;ДАННЫЕ!$N281,IF(YEAR(ДАННЫЕ!$F$1)=YEAR(ДАННЫЕ!M281),1,0),0)</f>
        <v>0</v>
      </c>
      <c r="R281" s="15">
        <f>IF(ДАННЫЕ!$F$1&gt;ДАННЫЕ!$N281,IF(YEAR(ДАННЫЕ!$F$1)=YEAR(ДАННЫЕ!N281),1,0),0)</f>
        <v>0</v>
      </c>
      <c r="S281" s="15">
        <f>IF(ДАННЫЕ!$AA281="2А",1,IF(ДАННЫЕ!$AA281="2Б",2,IF(ДАННЫЕ!$AA281="2В",3,IF(ДАННЫЕ!$AA281=3,4,IF(ДАННЫЕ!$AA281="4А",5,IF(ДАННЫЕ!$AA281="4Б",6,IF(ДАННЫЕ!$AA281="4В",7,IF(ДАННЫЕ!$AA281=5,8,0))))))))</f>
        <v>0</v>
      </c>
      <c r="T281" s="15">
        <f>IF(OR(ДАННЫЕ!$AC281=2,ДАННЫЕ!$AD281=2,ДАННЫЕ!$AE281=2),2,IF(OR(ДАННЫЕ!$AC281=1,ДАННЫЕ!$AD281=1,ДАННЫЕ!$AE281=1),1,0))</f>
        <v>0</v>
      </c>
    </row>
    <row r="282" spans="1:20" ht="15" customHeight="1" x14ac:dyDescent="0.2">
      <c r="A282" s="78">
        <f>IF(B282&gt;0,IF(MONTH(ДАННЫЕ!$F$1)=MONTH(ДАННЫЕ!$B282),1,0),0)</f>
        <v>0</v>
      </c>
      <c r="B282" s="14">
        <f>IF(ДАННЫЕ!$B282&gt;0,IF(YEAR(ДАННЫЕ!$F$1)=YEAR(ДАННЫЕ!$B282),1,0),0)</f>
        <v>0</v>
      </c>
      <c r="C282" s="14">
        <f>IF(ДАННЫЕ!$CM282&gt;0,IF(YEAR(ДАННЫЕ!$F$1)=YEAR(ДАННЫЕ!$CM282),1,0),0)</f>
        <v>0</v>
      </c>
      <c r="D282" s="14">
        <f>IF(ДАННЫЕ!$CJ282&gt;0,IF(ДАННЫЕ!$CL282&gt;ДАННЫЕ!$F$1,1,IF(ДАННЫЕ!$CL282&gt;0,0,1)),0)</f>
        <v>0</v>
      </c>
      <c r="E282" s="43" t="str">
        <f ca="1">IF(ДАННЫЕ!$F$1&gt;0,IF(ДАННЫЕ!$G282&gt;0,DATEDIF(ДАННЫЕ!$G282,ДАННЫЕ!$F$1,"y"),""),IF(ДАННЫЕ!$G282&gt;0,DATEDIF(ДАННЫЕ!$G282,TODAY(),"y"),""))</f>
        <v/>
      </c>
      <c r="F282" s="43" t="str">
        <f xml:space="preserve"> IF(ДАННЫЕ!$F282="М",IF(E282&gt;=18,IF(E282&lt;60,1,""),""),"")&amp;IF(ДАННЫЕ!$F282="Ж",IF(E282&gt;=18,IF(E282&lt;55,1,""),""),"")</f>
        <v/>
      </c>
      <c r="G282" s="43" t="str">
        <f xml:space="preserve"> IF(ДАННЫЕ!$F282="М",IF(E282&gt;=60,2,""),"")&amp;IF(ДАННЫЕ!$F282="Ж",IF(E282&gt;=55,2,""),"")</f>
        <v/>
      </c>
      <c r="H282" s="43" t="str">
        <f t="shared" ca="1" si="12"/>
        <v/>
      </c>
      <c r="I282" s="43" t="str">
        <f t="shared" ca="1" si="13"/>
        <v>03</v>
      </c>
      <c r="J282" s="28" t="str">
        <f ca="1">ДАННЫЕ!$F282&amp;H282&amp;I282&amp;ДАННЫЕ!$I282&amp;"m"&amp;IF(ДАННЫЕ!$I282&gt;0,IF(ДАННЫЕ!$J282&gt;0,0,1),"")&amp;"f"&amp;IF(ДАННЫЕ!$R282&gt;0,IF(YEAR(ДАННЫЕ!$F$1)=YEAR(ДАННЫЕ!$R282),1,0),0)&amp;"z"&amp;ДАННЫЕ!$R282&amp;"p"&amp;ДАННЫЕ!$S282&amp;"i"&amp;ДАННЫЕ!$T282&amp;"h"&amp;ДАННЫЕ!$K282&amp;"be"&amp;ДАННЫЕ!$BI282&amp;"CD"&amp;IF(ДАННЫЕ!BF282&gt;500,4,IF(ДАННЫЕ!BF282&gt;350,3,IF(ДАННЫЕ!BF282&gt;200,2,IF(ДАННЫЕ!BF282&gt;0,1,0))))&amp;"g"&amp;B282&amp;"d"&amp;H282&amp;"l"&amp;ДАННЫЕ!AT282&amp;"a"&amp;ДАННЫЕ!$V282&amp;"v"&amp;R282&amp;"k"&amp;ДАННЫЕ!$U282&amp;"s"&amp;ДАННЫЕ!$Y282&amp;"t"&amp;ДАННЫЕ!$X282&amp;"b"&amp;IF(ДАННЫЕ!$Q282&gt;1,1,0)&amp;"PP"&amp;ДАННЫЕ!Z282&amp;"c"&amp;S282&amp;"x"&amp;IF(ДАННЫЕ!$BY282&gt;0,IF(YEAR(ДАННЫЕ!$F$1)=YEAR(ДАННЫЕ!$BY282),1,0),0)&amp;"n"&amp;IF(ДАННЫЕ!$BZ282&gt;0,IF(YEAR(ДАННЫЕ!$F$1)=YEAR(ДАННЫЕ!$BZ282),1,0),0)&amp;"u"&amp;D282&amp;"z"&amp;IF(ДАННЫЕ!$CL282&gt;0,IF(YEAR(ДАННЫЕ!$F$1)&gt;YEAR(ДАННЫЕ!$CL282),11,12),0)</f>
        <v>03mf0zpihbeCD0g0dlav0kstb0PPc0x0n0u0z0</v>
      </c>
      <c r="K282" s="28" t="str">
        <f ca="1">ДАННЫЕ!$I282&amp;"x"&amp;B282&amp;"w"&amp;IF(T282+ДАННЫЕ!AD282+ДАННЫЕ!AE282+ДАННЫЕ!AF282+ДАННЫЕ!AG282+ДАННЫЕ!AH282+ДАННЫЕ!$AL282+ДАННЫЕ!AI282+ДАННЫЕ!AJ282+ДАННЫЕ!AK282+ДАННЫЕ!AP282+ДАННЫЕ!AQ282+ДАННЫЕ!AR282+ДАННЫЕ!$AM282+ДАННЫЕ!$AN282+ДАННЫЕ!AS282+ДАННЫЕ!AT282&gt;0,1,0)&amp;IF(OR(T282=2,ДАННЫЕ!AD282=2,ДАННЫЕ!AE282=2,ДАННЫЕ!AF282=2,ДАННЫЕ!AG282=2,ДАННЫЕ!AH282=2,ДАННЫЕ!$AL282=2,ДАННЫЕ!AI282=2,ДАННЫЕ!AJ282=2,ДАННЫЕ!AK282=2,ДАННЫЕ!AP282=2,ДАННЫЕ!AQ282=2,ДАННЫЕ!AR282=2,ДАННЫЕ!$AM282=2,ДАННЫЕ!$AN282=2,ДАННЫЕ!AS282=2,ДАННЫЕ!AT282=2),2,0)&amp;"t"&amp;IF(T282&gt;0,"1"&amp;T282,"00")&amp;"f"&amp;IF(ДАННЫЕ!$AC282,"1"&amp;ДАННЫЕ!$AC282,"00")&amp;"b"&amp;IF(ДАННЫЕ!$AD282,"1"&amp;ДАННЫЕ!$AD282,"00")&amp;"g"&amp;IF(ДАННЫЕ!$AF282,"1"&amp;ДАННЫЕ!$AF282,"00")&amp;"c"&amp;IF(ДАННЫЕ!$AG282,"1"&amp;ДАННЫЕ!$AG282,"00")&amp;"i"&amp;IF(ДАННЫЕ!$AH282,"1"&amp;ДАННЫЕ!$AH282,"00")&amp;"r"&amp;IF(ДАННЫЕ!$AL282,"1"&amp;ДАННЫЕ!$AL282,"00")&amp;"m"&amp;IF(ДАННЫЕ!$AI282,"1"&amp;ДАННЫЕ!$AI282,"00")&amp;"hS"&amp;IF(ДАННЫЕ!$AJ282,"1"&amp;ДАННЫЕ!$AJ282,"00")&amp;"hZ"&amp;IF(ДАННЫЕ!$AK282,"1"&amp;ДАННЫЕ!$AK282,"00")&amp;"p"&amp;IF(ДАННЫЕ!$AP282,"1"&amp;ДАННЫЕ!$AP282,"00")&amp;"k"&amp;IF(ДАННЫЕ!$AQ282,"1"&amp;ДАННЫЕ!$AQ282,"00")&amp;"z"&amp;IF(ДАННЫЕ!$AR282,"1"&amp;ДАННЫЕ!$AR282,"00")&amp;"j"&amp;IF(ДАННЫЕ!$AM282,"1"&amp;ДАННЫЕ!$AM282,"00")&amp;"n"&amp;IF(ДАННЫЕ!$AN282,"1"&amp;ДАННЫЕ!$AN282,"00")&amp;"E"&amp;ДАННЫЕ!BI282&amp;"L"&amp;ДАННЫЕ!AO282&amp;"h"&amp;IF(ДАННЫЕ!$AU282&gt;0,1,0)&amp;"v"&amp;IF(ДАННЫЕ!$AW282&gt;0,1,0)&amp;"a"&amp;IF(ДАННЫЕ!$AS282,"1"&amp;ДАННЫЕ!$AS282,"00")&amp;"s"&amp;IF(ДАННЫЕ!$AT282,"1"&amp;ДАННЫЕ!$AT282,"00")&amp;"u"&amp;IF(ДАННЫЕ!$CJ282&gt;0,1,0)&amp;"y"&amp;B282&amp;"d"&amp;H282&amp;"e"&amp;F282&amp;G282</f>
        <v>x0w00t00f00b00g00c00i00r00m00hS00hZ00p00k00z00j00n00ELh0v0a00s00u0y0de</v>
      </c>
      <c r="L282" s="28" t="str">
        <f ca="1">ДАННЫЕ!$I282&amp;"VN"&amp;IF(ДАННЫЕ!AW282&gt;0,11,10)&amp;"CD"&amp;IF(ДАННЫЕ!BF282&gt;500,16,IF(ДАННЫЕ!BF282&gt;350,15,IF(ДАННЫЕ!BF282&gt;=200,14,IF(ДАННЫЕ!BF282&gt;=100,13,IF(ДАННЫЕ!BF282&gt;=50,12,IF(ДАННЫЕ!BF282&gt;0,11,10))))))&amp;"AR"&amp;IF(ДАННЫЕ!BX282&gt;0,1,0)&amp;"GD"&amp;B282&amp;"VV"&amp;IF(E282&gt;=5,IF(E282&lt;18,1,0),0)</f>
        <v>VN10CD10AR0GD0VV0</v>
      </c>
      <c r="M282" s="28" t="str">
        <f>ДАННЫЕ!$I282&amp;"b"&amp;ДАННЫЕ!$BI282&amp;"r"&amp;ДАННЫЕ!$BJ282&amp;"CD"&amp;IF(ДАННЫЕ!BF282&gt;0,IF(ДАННЫЕ!BF282&lt;200,1,IF(ДАННЫЕ!BF282&lt;350,2,3)),0)&amp;"h"&amp;IF(ДАННЫЕ!$BK282+ДАННЫЕ!$BL282+ДАННЫЕ!$BM282&gt;0,1,0)&amp;"x"&amp;ДАННЫЕ!$BK282&amp;"y"&amp;ДАННЫЕ!$BL282&amp;"z"&amp;ДАННЫЕ!$BM282&amp;"c"&amp;IF(ДАННЫЕ!$BK282+ДАННЫЕ!$BL282+ДАННЫЕ!$BM282=3,1,0)&amp;"a"&amp;IF(ДАННЫЕ!$BQ282+ДАННЫЕ!$BR282&gt;0,1,0)&amp;"d"&amp;ДАННЫЕ!$BQ282&amp;"v"&amp;ДАННЫЕ!$BR282&amp;"p"&amp;ДАННЫЕ!$BS282&amp;"n"&amp;ДАННЫЕ!$BU282&amp;"t"&amp;ДАННЫЕ!$BV282&amp;"o"&amp;ДАННЫЕ!$BT282&amp;"l"&amp;IF(ДАННЫЕ!$BN282&gt;0,1,0)&amp;ДАННЫЕ!$BN282&amp;"g"&amp;ДАННЫЕ!$BO282&amp;"s"&amp;ДАННЫЕ!$BP282&amp;"DZ"&amp;IF(ДАННЫЕ!B282-ДАННЫЕ!G282 &lt; 60,IF(ДАННЫЕ!B282-ДАННЫЕ!G282 &gt;= 0,1,0),0)&amp;"u"&amp;IF(ДАННЫЕ!$CJ282&gt;0,1,0)</f>
        <v>brCD0h0xyzc0a0dvpntol0gsDZ1u0</v>
      </c>
      <c r="N282" s="28" t="str">
        <f ca="1">ДАННЫЕ!$F282&amp;ДАННЫЕ!$I282&amp;"g"&amp;B282&amp;"cf"&amp;D282&amp;"a"&amp;IF(ДАННЫЕ!$BX282&gt;0,1,0)&amp;IF(ДАННЫЕ!$BF282&gt;500,1,IF(ДАННЫЕ!$BF282&gt;350,2,IF(ДАННЫЕ!$BF282&gt;=200,3,IF(ДАННЫЕ!$BF282&gt;=100,4,IF(ДАННЫЕ!$BF282&gt;=50,5,IF(ДАННЫЕ!$BF282&lt;50,6,0))))))&amp;"AR"&amp;IF(DATEDIF(ДАННЫЕ!$BX282,ДАННЫЕ!$F$1,"y")&gt;1,1,0)&amp;"VG"&amp;IF(ДАННЫЕ!$BH282="0",1,0)&amp;"o"&amp;IF(T282+ДАННЫЕ!$AF282+ДАННЫЕ!$AG282+ДАННЫЕ!$AH282+ДАННЫЕ!$AI282+ДАННЫЕ!$AJ282+ДАННЫЕ!$AP282+ДАННЫЕ!$AQ282+ДАННЫЕ!$AR282+ДАННЫЕ!$AU282+ДАННЫЕ!$AW282+ДАННЫЕ!$AS282+ДАННЫЕ!$AT282&gt;0,1,0)&amp;"x"&amp;ДАННЫЕ!$AG282&amp;"p"&amp;IF(ДАННЫЕ!$BY282&gt;0,1,0)&amp;"v"&amp;IF(ДАННЫЕ!$BZ282&gt;0,1,0)&amp;"n"&amp;ДАННЫЕ!$CA282&amp;"t"&amp;ДАННЫЕ!$AY282&amp;"k"&amp;ДАННЫЕ!$CB282&amp;"q"&amp;ДАННЫЕ!$CC282&amp;"w"&amp;ДАННЫЕ!$CD282&amp;"e"&amp;ДАННЫЕ!$CE282&amp;"m"&amp;ДАННЫЕ!$CF282&amp;"c"&amp;ДАННЫЕ!$CG282&amp;"z"&amp;ДАННЫЕ!$CH282&amp;"d"&amp;IF(H282=4,1,0)&amp;"s"&amp;IF(ДАННЫЕ!$J282=1,0,1)&amp;"u"&amp;IF(ДАННЫЕ!$CJ282&gt;0,1,0)</f>
        <v>g0cf0a06AR1VG0o0xp0v0ntkqwemczd0s1u0</v>
      </c>
      <c r="O282" s="28" t="str">
        <f>ДАННЫЕ!$I282&amp;"g"&amp;B282&amp;A282&amp;"f"&amp;P282&amp;"c"&amp;IF(ДАННЫЕ!$U282&gt;0,1,0)&amp;"s"&amp;IF(ДАННЫЕ!$Q282&gt;0,IF(YEAR(ДАННЫЕ!$F$1)=YEAR(ДАННЫЕ!$Q282),IF(MONTH(ДАННЫЕ!$F$1)=MONTH(ДАННЫЕ!$Q282),111,11),1),0)&amp;"i"&amp;IF(ДАННЫЕ!$R282+ДАННЫЕ!$S282+ДАННЫЕ!$T282=0,0,1)&amp;"h"&amp;IF(ДАННЫЕ!$P282&gt;0,1,0)&amp;"p"&amp;IF(ДАННЫЕ!$CI282&gt;0,IF(YEAR(ДАННЫЕ!$F$1)=YEAR(ДАННЫЕ!$CI282),IF(MONTH(ДАННЫЕ!$F$1)=MONTH(ДАННЫЕ!$CI282),111,11),1),0)&amp;"d"&amp;IF(ДАННЫЕ!$CJ282&gt;0,IF(YEAR(ДАННЫЕ!$F$1)=YEAR(ДАННЫЕ!$CJ282),IF(MONTH(ДАННЫЕ!$F$1)=MONTH(ДАННЫЕ!$CJ282),111,11),1),0)&amp;"o"&amp;IF(ДАННЫЕ!$CK282&gt;0,IF(MONTH(ДАННЫЕ!$F$1)=MONTH(ДАННЫЕ!$CK282),111,11),0)&amp;"v"&amp;IF(ДАННЫЕ!$BE282&gt;0,IF(MONTH(ДАННЫЕ!$F$1)=MONTH(ДАННЫЕ!$BE282),111,11),0)</f>
        <v>g00f0c0s0i0h0p0d0o0v0</v>
      </c>
      <c r="P282" s="15">
        <f t="shared" si="14"/>
        <v>0</v>
      </c>
      <c r="Q282" s="15">
        <f>IF(ДАННЫЕ!$F$1&gt;ДАННЫЕ!$N282,IF(YEAR(ДАННЫЕ!$F$1)=YEAR(ДАННЫЕ!M282),1,0),0)</f>
        <v>0</v>
      </c>
      <c r="R282" s="15">
        <f>IF(ДАННЫЕ!$F$1&gt;ДАННЫЕ!$N282,IF(YEAR(ДАННЫЕ!$F$1)=YEAR(ДАННЫЕ!N282),1,0),0)</f>
        <v>0</v>
      </c>
      <c r="S282" s="15">
        <f>IF(ДАННЫЕ!$AA282="2А",1,IF(ДАННЫЕ!$AA282="2Б",2,IF(ДАННЫЕ!$AA282="2В",3,IF(ДАННЫЕ!$AA282=3,4,IF(ДАННЫЕ!$AA282="4А",5,IF(ДАННЫЕ!$AA282="4Б",6,IF(ДАННЫЕ!$AA282="4В",7,IF(ДАННЫЕ!$AA282=5,8,0))))))))</f>
        <v>0</v>
      </c>
      <c r="T282" s="15">
        <f>IF(OR(ДАННЫЕ!$AC282=2,ДАННЫЕ!$AD282=2,ДАННЫЕ!$AE282=2),2,IF(OR(ДАННЫЕ!$AC282=1,ДАННЫЕ!$AD282=1,ДАННЫЕ!$AE282=1),1,0))</f>
        <v>0</v>
      </c>
    </row>
    <row r="283" spans="1:20" ht="15" customHeight="1" x14ac:dyDescent="0.2">
      <c r="A283" s="78">
        <f>IF(B283&gt;0,IF(MONTH(ДАННЫЕ!$F$1)=MONTH(ДАННЫЕ!$B283),1,0),0)</f>
        <v>0</v>
      </c>
      <c r="B283" s="14">
        <f>IF(ДАННЫЕ!$B283&gt;0,IF(YEAR(ДАННЫЕ!$F$1)=YEAR(ДАННЫЕ!$B283),1,0),0)</f>
        <v>0</v>
      </c>
      <c r="C283" s="14">
        <f>IF(ДАННЫЕ!$CM283&gt;0,IF(YEAR(ДАННЫЕ!$F$1)=YEAR(ДАННЫЕ!$CM283),1,0),0)</f>
        <v>0</v>
      </c>
      <c r="D283" s="14">
        <f>IF(ДАННЫЕ!$CJ283&gt;0,IF(ДАННЫЕ!$CL283&gt;ДАННЫЕ!$F$1,1,IF(ДАННЫЕ!$CL283&gt;0,0,1)),0)</f>
        <v>0</v>
      </c>
      <c r="E283" s="43" t="str">
        <f ca="1">IF(ДАННЫЕ!$F$1&gt;0,IF(ДАННЫЕ!$G283&gt;0,DATEDIF(ДАННЫЕ!$G283,ДАННЫЕ!$F$1,"y"),""),IF(ДАННЫЕ!$G283&gt;0,DATEDIF(ДАННЫЕ!$G283,TODAY(),"y"),""))</f>
        <v/>
      </c>
      <c r="F283" s="43" t="str">
        <f xml:space="preserve"> IF(ДАННЫЕ!$F283="М",IF(E283&gt;=18,IF(E283&lt;60,1,""),""),"")&amp;IF(ДАННЫЕ!$F283="Ж",IF(E283&gt;=18,IF(E283&lt;55,1,""),""),"")</f>
        <v/>
      </c>
      <c r="G283" s="43" t="str">
        <f xml:space="preserve"> IF(ДАННЫЕ!$F283="М",IF(E283&gt;=60,2,""),"")&amp;IF(ДАННЫЕ!$F283="Ж",IF(E283&gt;=55,2,""),"")</f>
        <v/>
      </c>
      <c r="H283" s="43" t="str">
        <f t="shared" ca="1" si="12"/>
        <v/>
      </c>
      <c r="I283" s="43" t="str">
        <f t="shared" ca="1" si="13"/>
        <v>03</v>
      </c>
      <c r="J283" s="28" t="str">
        <f ca="1">ДАННЫЕ!$F283&amp;H283&amp;I283&amp;ДАННЫЕ!$I283&amp;"m"&amp;IF(ДАННЫЕ!$I283&gt;0,IF(ДАННЫЕ!$J283&gt;0,0,1),"")&amp;"f"&amp;IF(ДАННЫЕ!$R283&gt;0,IF(YEAR(ДАННЫЕ!$F$1)=YEAR(ДАННЫЕ!$R283),1,0),0)&amp;"z"&amp;ДАННЫЕ!$R283&amp;"p"&amp;ДАННЫЕ!$S283&amp;"i"&amp;ДАННЫЕ!$T283&amp;"h"&amp;ДАННЫЕ!$K283&amp;"be"&amp;ДАННЫЕ!$BI283&amp;"CD"&amp;IF(ДАННЫЕ!BF283&gt;500,4,IF(ДАННЫЕ!BF283&gt;350,3,IF(ДАННЫЕ!BF283&gt;200,2,IF(ДАННЫЕ!BF283&gt;0,1,0))))&amp;"g"&amp;B283&amp;"d"&amp;H283&amp;"l"&amp;ДАННЫЕ!AT283&amp;"a"&amp;ДАННЫЕ!$V283&amp;"v"&amp;R283&amp;"k"&amp;ДАННЫЕ!$U283&amp;"s"&amp;ДАННЫЕ!$Y283&amp;"t"&amp;ДАННЫЕ!$X283&amp;"b"&amp;IF(ДАННЫЕ!$Q283&gt;1,1,0)&amp;"PP"&amp;ДАННЫЕ!Z283&amp;"c"&amp;S283&amp;"x"&amp;IF(ДАННЫЕ!$BY283&gt;0,IF(YEAR(ДАННЫЕ!$F$1)=YEAR(ДАННЫЕ!$BY283),1,0),0)&amp;"n"&amp;IF(ДАННЫЕ!$BZ283&gt;0,IF(YEAR(ДАННЫЕ!$F$1)=YEAR(ДАННЫЕ!$BZ283),1,0),0)&amp;"u"&amp;D283&amp;"z"&amp;IF(ДАННЫЕ!$CL283&gt;0,IF(YEAR(ДАННЫЕ!$F$1)&gt;YEAR(ДАННЫЕ!$CL283),11,12),0)</f>
        <v>03mf0zpihbeCD0g0dlav0kstb0PPc0x0n0u0z0</v>
      </c>
      <c r="K283" s="28" t="str">
        <f ca="1">ДАННЫЕ!$I283&amp;"x"&amp;B283&amp;"w"&amp;IF(T283+ДАННЫЕ!AD283+ДАННЫЕ!AE283+ДАННЫЕ!AF283+ДАННЫЕ!AG283+ДАННЫЕ!AH283+ДАННЫЕ!$AL283+ДАННЫЕ!AI283+ДАННЫЕ!AJ283+ДАННЫЕ!AK283+ДАННЫЕ!AP283+ДАННЫЕ!AQ283+ДАННЫЕ!AR283+ДАННЫЕ!$AM283+ДАННЫЕ!$AN283+ДАННЫЕ!AS283+ДАННЫЕ!AT283&gt;0,1,0)&amp;IF(OR(T283=2,ДАННЫЕ!AD283=2,ДАННЫЕ!AE283=2,ДАННЫЕ!AF283=2,ДАННЫЕ!AG283=2,ДАННЫЕ!AH283=2,ДАННЫЕ!$AL283=2,ДАННЫЕ!AI283=2,ДАННЫЕ!AJ283=2,ДАННЫЕ!AK283=2,ДАННЫЕ!AP283=2,ДАННЫЕ!AQ283=2,ДАННЫЕ!AR283=2,ДАННЫЕ!$AM283=2,ДАННЫЕ!$AN283=2,ДАННЫЕ!AS283=2,ДАННЫЕ!AT283=2),2,0)&amp;"t"&amp;IF(T283&gt;0,"1"&amp;T283,"00")&amp;"f"&amp;IF(ДАННЫЕ!$AC283,"1"&amp;ДАННЫЕ!$AC283,"00")&amp;"b"&amp;IF(ДАННЫЕ!$AD283,"1"&amp;ДАННЫЕ!$AD283,"00")&amp;"g"&amp;IF(ДАННЫЕ!$AF283,"1"&amp;ДАННЫЕ!$AF283,"00")&amp;"c"&amp;IF(ДАННЫЕ!$AG283,"1"&amp;ДАННЫЕ!$AG283,"00")&amp;"i"&amp;IF(ДАННЫЕ!$AH283,"1"&amp;ДАННЫЕ!$AH283,"00")&amp;"r"&amp;IF(ДАННЫЕ!$AL283,"1"&amp;ДАННЫЕ!$AL283,"00")&amp;"m"&amp;IF(ДАННЫЕ!$AI283,"1"&amp;ДАННЫЕ!$AI283,"00")&amp;"hS"&amp;IF(ДАННЫЕ!$AJ283,"1"&amp;ДАННЫЕ!$AJ283,"00")&amp;"hZ"&amp;IF(ДАННЫЕ!$AK283,"1"&amp;ДАННЫЕ!$AK283,"00")&amp;"p"&amp;IF(ДАННЫЕ!$AP283,"1"&amp;ДАННЫЕ!$AP283,"00")&amp;"k"&amp;IF(ДАННЫЕ!$AQ283,"1"&amp;ДАННЫЕ!$AQ283,"00")&amp;"z"&amp;IF(ДАННЫЕ!$AR283,"1"&amp;ДАННЫЕ!$AR283,"00")&amp;"j"&amp;IF(ДАННЫЕ!$AM283,"1"&amp;ДАННЫЕ!$AM283,"00")&amp;"n"&amp;IF(ДАННЫЕ!$AN283,"1"&amp;ДАННЫЕ!$AN283,"00")&amp;"E"&amp;ДАННЫЕ!BI283&amp;"L"&amp;ДАННЫЕ!AO283&amp;"h"&amp;IF(ДАННЫЕ!$AU283&gt;0,1,0)&amp;"v"&amp;IF(ДАННЫЕ!$AW283&gt;0,1,0)&amp;"a"&amp;IF(ДАННЫЕ!$AS283,"1"&amp;ДАННЫЕ!$AS283,"00")&amp;"s"&amp;IF(ДАННЫЕ!$AT283,"1"&amp;ДАННЫЕ!$AT283,"00")&amp;"u"&amp;IF(ДАННЫЕ!$CJ283&gt;0,1,0)&amp;"y"&amp;B283&amp;"d"&amp;H283&amp;"e"&amp;F283&amp;G283</f>
        <v>x0w00t00f00b00g00c00i00r00m00hS00hZ00p00k00z00j00n00ELh0v0a00s00u0y0de</v>
      </c>
      <c r="L283" s="28" t="str">
        <f ca="1">ДАННЫЕ!$I283&amp;"VN"&amp;IF(ДАННЫЕ!AW283&gt;0,11,10)&amp;"CD"&amp;IF(ДАННЫЕ!BF283&gt;500,16,IF(ДАННЫЕ!BF283&gt;350,15,IF(ДАННЫЕ!BF283&gt;=200,14,IF(ДАННЫЕ!BF283&gt;=100,13,IF(ДАННЫЕ!BF283&gt;=50,12,IF(ДАННЫЕ!BF283&gt;0,11,10))))))&amp;"AR"&amp;IF(ДАННЫЕ!BX283&gt;0,1,0)&amp;"GD"&amp;B283&amp;"VV"&amp;IF(E283&gt;=5,IF(E283&lt;18,1,0),0)</f>
        <v>VN10CD10AR0GD0VV0</v>
      </c>
      <c r="M283" s="28" t="str">
        <f>ДАННЫЕ!$I283&amp;"b"&amp;ДАННЫЕ!$BI283&amp;"r"&amp;ДАННЫЕ!$BJ283&amp;"CD"&amp;IF(ДАННЫЕ!BF283&gt;0,IF(ДАННЫЕ!BF283&lt;200,1,IF(ДАННЫЕ!BF283&lt;350,2,3)),0)&amp;"h"&amp;IF(ДАННЫЕ!$BK283+ДАННЫЕ!$BL283+ДАННЫЕ!$BM283&gt;0,1,0)&amp;"x"&amp;ДАННЫЕ!$BK283&amp;"y"&amp;ДАННЫЕ!$BL283&amp;"z"&amp;ДАННЫЕ!$BM283&amp;"c"&amp;IF(ДАННЫЕ!$BK283+ДАННЫЕ!$BL283+ДАННЫЕ!$BM283=3,1,0)&amp;"a"&amp;IF(ДАННЫЕ!$BQ283+ДАННЫЕ!$BR283&gt;0,1,0)&amp;"d"&amp;ДАННЫЕ!$BQ283&amp;"v"&amp;ДАННЫЕ!$BR283&amp;"p"&amp;ДАННЫЕ!$BS283&amp;"n"&amp;ДАННЫЕ!$BU283&amp;"t"&amp;ДАННЫЕ!$BV283&amp;"o"&amp;ДАННЫЕ!$BT283&amp;"l"&amp;IF(ДАННЫЕ!$BN283&gt;0,1,0)&amp;ДАННЫЕ!$BN283&amp;"g"&amp;ДАННЫЕ!$BO283&amp;"s"&amp;ДАННЫЕ!$BP283&amp;"DZ"&amp;IF(ДАННЫЕ!B283-ДАННЫЕ!G283 &lt; 60,IF(ДАННЫЕ!B283-ДАННЫЕ!G283 &gt;= 0,1,0),0)&amp;"u"&amp;IF(ДАННЫЕ!$CJ283&gt;0,1,0)</f>
        <v>brCD0h0xyzc0a0dvpntol0gsDZ1u0</v>
      </c>
      <c r="N283" s="28" t="str">
        <f ca="1">ДАННЫЕ!$F283&amp;ДАННЫЕ!$I283&amp;"g"&amp;B283&amp;"cf"&amp;D283&amp;"a"&amp;IF(ДАННЫЕ!$BX283&gt;0,1,0)&amp;IF(ДАННЫЕ!$BF283&gt;500,1,IF(ДАННЫЕ!$BF283&gt;350,2,IF(ДАННЫЕ!$BF283&gt;=200,3,IF(ДАННЫЕ!$BF283&gt;=100,4,IF(ДАННЫЕ!$BF283&gt;=50,5,IF(ДАННЫЕ!$BF283&lt;50,6,0))))))&amp;"AR"&amp;IF(DATEDIF(ДАННЫЕ!$BX283,ДАННЫЕ!$F$1,"y")&gt;1,1,0)&amp;"VG"&amp;IF(ДАННЫЕ!$BH283="0",1,0)&amp;"o"&amp;IF(T283+ДАННЫЕ!$AF283+ДАННЫЕ!$AG283+ДАННЫЕ!$AH283+ДАННЫЕ!$AI283+ДАННЫЕ!$AJ283+ДАННЫЕ!$AP283+ДАННЫЕ!$AQ283+ДАННЫЕ!$AR283+ДАННЫЕ!$AU283+ДАННЫЕ!$AW283+ДАННЫЕ!$AS283+ДАННЫЕ!$AT283&gt;0,1,0)&amp;"x"&amp;ДАННЫЕ!$AG283&amp;"p"&amp;IF(ДАННЫЕ!$BY283&gt;0,1,0)&amp;"v"&amp;IF(ДАННЫЕ!$BZ283&gt;0,1,0)&amp;"n"&amp;ДАННЫЕ!$CA283&amp;"t"&amp;ДАННЫЕ!$AY283&amp;"k"&amp;ДАННЫЕ!$CB283&amp;"q"&amp;ДАННЫЕ!$CC283&amp;"w"&amp;ДАННЫЕ!$CD283&amp;"e"&amp;ДАННЫЕ!$CE283&amp;"m"&amp;ДАННЫЕ!$CF283&amp;"c"&amp;ДАННЫЕ!$CG283&amp;"z"&amp;ДАННЫЕ!$CH283&amp;"d"&amp;IF(H283=4,1,0)&amp;"s"&amp;IF(ДАННЫЕ!$J283=1,0,1)&amp;"u"&amp;IF(ДАННЫЕ!$CJ283&gt;0,1,0)</f>
        <v>g0cf0a06AR1VG0o0xp0v0ntkqwemczd0s1u0</v>
      </c>
      <c r="O283" s="28" t="str">
        <f>ДАННЫЕ!$I283&amp;"g"&amp;B283&amp;A283&amp;"f"&amp;P283&amp;"c"&amp;IF(ДАННЫЕ!$U283&gt;0,1,0)&amp;"s"&amp;IF(ДАННЫЕ!$Q283&gt;0,IF(YEAR(ДАННЫЕ!$F$1)=YEAR(ДАННЫЕ!$Q283),IF(MONTH(ДАННЫЕ!$F$1)=MONTH(ДАННЫЕ!$Q283),111,11),1),0)&amp;"i"&amp;IF(ДАННЫЕ!$R283+ДАННЫЕ!$S283+ДАННЫЕ!$T283=0,0,1)&amp;"h"&amp;IF(ДАННЫЕ!$P283&gt;0,1,0)&amp;"p"&amp;IF(ДАННЫЕ!$CI283&gt;0,IF(YEAR(ДАННЫЕ!$F$1)=YEAR(ДАННЫЕ!$CI283),IF(MONTH(ДАННЫЕ!$F$1)=MONTH(ДАННЫЕ!$CI283),111,11),1),0)&amp;"d"&amp;IF(ДАННЫЕ!$CJ283&gt;0,IF(YEAR(ДАННЫЕ!$F$1)=YEAR(ДАННЫЕ!$CJ283),IF(MONTH(ДАННЫЕ!$F$1)=MONTH(ДАННЫЕ!$CJ283),111,11),1),0)&amp;"o"&amp;IF(ДАННЫЕ!$CK283&gt;0,IF(MONTH(ДАННЫЕ!$F$1)=MONTH(ДАННЫЕ!$CK283),111,11),0)&amp;"v"&amp;IF(ДАННЫЕ!$BE283&gt;0,IF(MONTH(ДАННЫЕ!$F$1)=MONTH(ДАННЫЕ!$BE283),111,11),0)</f>
        <v>g00f0c0s0i0h0p0d0o0v0</v>
      </c>
      <c r="P283" s="15">
        <f t="shared" si="14"/>
        <v>0</v>
      </c>
      <c r="Q283" s="15">
        <f>IF(ДАННЫЕ!$F$1&gt;ДАННЫЕ!$N283,IF(YEAR(ДАННЫЕ!$F$1)=YEAR(ДАННЫЕ!M283),1,0),0)</f>
        <v>0</v>
      </c>
      <c r="R283" s="15">
        <f>IF(ДАННЫЕ!$F$1&gt;ДАННЫЕ!$N283,IF(YEAR(ДАННЫЕ!$F$1)=YEAR(ДАННЫЕ!N283),1,0),0)</f>
        <v>0</v>
      </c>
      <c r="S283" s="15">
        <f>IF(ДАННЫЕ!$AA283="2А",1,IF(ДАННЫЕ!$AA283="2Б",2,IF(ДАННЫЕ!$AA283="2В",3,IF(ДАННЫЕ!$AA283=3,4,IF(ДАННЫЕ!$AA283="4А",5,IF(ДАННЫЕ!$AA283="4Б",6,IF(ДАННЫЕ!$AA283="4В",7,IF(ДАННЫЕ!$AA283=5,8,0))))))))</f>
        <v>0</v>
      </c>
      <c r="T283" s="15">
        <f>IF(OR(ДАННЫЕ!$AC283=2,ДАННЫЕ!$AD283=2,ДАННЫЕ!$AE283=2),2,IF(OR(ДАННЫЕ!$AC283=1,ДАННЫЕ!$AD283=1,ДАННЫЕ!$AE283=1),1,0))</f>
        <v>0</v>
      </c>
    </row>
    <row r="284" spans="1:20" ht="15" customHeight="1" x14ac:dyDescent="0.2">
      <c r="A284" s="78">
        <f>IF(B284&gt;0,IF(MONTH(ДАННЫЕ!$F$1)=MONTH(ДАННЫЕ!$B284),1,0),0)</f>
        <v>0</v>
      </c>
      <c r="B284" s="14">
        <f>IF(ДАННЫЕ!$B284&gt;0,IF(YEAR(ДАННЫЕ!$F$1)=YEAR(ДАННЫЕ!$B284),1,0),0)</f>
        <v>0</v>
      </c>
      <c r="C284" s="14">
        <f>IF(ДАННЫЕ!$CM284&gt;0,IF(YEAR(ДАННЫЕ!$F$1)=YEAR(ДАННЫЕ!$CM284),1,0),0)</f>
        <v>0</v>
      </c>
      <c r="D284" s="14">
        <f>IF(ДАННЫЕ!$CJ284&gt;0,IF(ДАННЫЕ!$CL284&gt;ДАННЫЕ!$F$1,1,IF(ДАННЫЕ!$CL284&gt;0,0,1)),0)</f>
        <v>0</v>
      </c>
      <c r="E284" s="43" t="str">
        <f ca="1">IF(ДАННЫЕ!$F$1&gt;0,IF(ДАННЫЕ!$G284&gt;0,DATEDIF(ДАННЫЕ!$G284,ДАННЫЕ!$F$1,"y"),""),IF(ДАННЫЕ!$G284&gt;0,DATEDIF(ДАННЫЕ!$G284,TODAY(),"y"),""))</f>
        <v/>
      </c>
      <c r="F284" s="43" t="str">
        <f xml:space="preserve"> IF(ДАННЫЕ!$F284="М",IF(E284&gt;=18,IF(E284&lt;60,1,""),""),"")&amp;IF(ДАННЫЕ!$F284="Ж",IF(E284&gt;=18,IF(E284&lt;55,1,""),""),"")</f>
        <v/>
      </c>
      <c r="G284" s="43" t="str">
        <f xml:space="preserve"> IF(ДАННЫЕ!$F284="М",IF(E284&gt;=60,2,""),"")&amp;IF(ДАННЫЕ!$F284="Ж",IF(E284&gt;=55,2,""),"")</f>
        <v/>
      </c>
      <c r="H284" s="43" t="str">
        <f t="shared" ca="1" si="12"/>
        <v/>
      </c>
      <c r="I284" s="43" t="str">
        <f t="shared" ca="1" si="13"/>
        <v>03</v>
      </c>
      <c r="J284" s="28" t="str">
        <f ca="1">ДАННЫЕ!$F284&amp;H284&amp;I284&amp;ДАННЫЕ!$I284&amp;"m"&amp;IF(ДАННЫЕ!$I284&gt;0,IF(ДАННЫЕ!$J284&gt;0,0,1),"")&amp;"f"&amp;IF(ДАННЫЕ!$R284&gt;0,IF(YEAR(ДАННЫЕ!$F$1)=YEAR(ДАННЫЕ!$R284),1,0),0)&amp;"z"&amp;ДАННЫЕ!$R284&amp;"p"&amp;ДАННЫЕ!$S284&amp;"i"&amp;ДАННЫЕ!$T284&amp;"h"&amp;ДАННЫЕ!$K284&amp;"be"&amp;ДАННЫЕ!$BI284&amp;"CD"&amp;IF(ДАННЫЕ!BF284&gt;500,4,IF(ДАННЫЕ!BF284&gt;350,3,IF(ДАННЫЕ!BF284&gt;200,2,IF(ДАННЫЕ!BF284&gt;0,1,0))))&amp;"g"&amp;B284&amp;"d"&amp;H284&amp;"l"&amp;ДАННЫЕ!AT284&amp;"a"&amp;ДАННЫЕ!$V284&amp;"v"&amp;R284&amp;"k"&amp;ДАННЫЕ!$U284&amp;"s"&amp;ДАННЫЕ!$Y284&amp;"t"&amp;ДАННЫЕ!$X284&amp;"b"&amp;IF(ДАННЫЕ!$Q284&gt;1,1,0)&amp;"PP"&amp;ДАННЫЕ!Z284&amp;"c"&amp;S284&amp;"x"&amp;IF(ДАННЫЕ!$BY284&gt;0,IF(YEAR(ДАННЫЕ!$F$1)=YEAR(ДАННЫЕ!$BY284),1,0),0)&amp;"n"&amp;IF(ДАННЫЕ!$BZ284&gt;0,IF(YEAR(ДАННЫЕ!$F$1)=YEAR(ДАННЫЕ!$BZ284),1,0),0)&amp;"u"&amp;D284&amp;"z"&amp;IF(ДАННЫЕ!$CL284&gt;0,IF(YEAR(ДАННЫЕ!$F$1)&gt;YEAR(ДАННЫЕ!$CL284),11,12),0)</f>
        <v>03mf0zpihbeCD0g0dlav0kstb0PPc0x0n0u0z0</v>
      </c>
      <c r="K284" s="28" t="str">
        <f ca="1">ДАННЫЕ!$I284&amp;"x"&amp;B284&amp;"w"&amp;IF(T284+ДАННЫЕ!AD284+ДАННЫЕ!AE284+ДАННЫЕ!AF284+ДАННЫЕ!AG284+ДАННЫЕ!AH284+ДАННЫЕ!$AL284+ДАННЫЕ!AI284+ДАННЫЕ!AJ284+ДАННЫЕ!AK284+ДАННЫЕ!AP284+ДАННЫЕ!AQ284+ДАННЫЕ!AR284+ДАННЫЕ!$AM284+ДАННЫЕ!$AN284+ДАННЫЕ!AS284+ДАННЫЕ!AT284&gt;0,1,0)&amp;IF(OR(T284=2,ДАННЫЕ!AD284=2,ДАННЫЕ!AE284=2,ДАННЫЕ!AF284=2,ДАННЫЕ!AG284=2,ДАННЫЕ!AH284=2,ДАННЫЕ!$AL284=2,ДАННЫЕ!AI284=2,ДАННЫЕ!AJ284=2,ДАННЫЕ!AK284=2,ДАННЫЕ!AP284=2,ДАННЫЕ!AQ284=2,ДАННЫЕ!AR284=2,ДАННЫЕ!$AM284=2,ДАННЫЕ!$AN284=2,ДАННЫЕ!AS284=2,ДАННЫЕ!AT284=2),2,0)&amp;"t"&amp;IF(T284&gt;0,"1"&amp;T284,"00")&amp;"f"&amp;IF(ДАННЫЕ!$AC284,"1"&amp;ДАННЫЕ!$AC284,"00")&amp;"b"&amp;IF(ДАННЫЕ!$AD284,"1"&amp;ДАННЫЕ!$AD284,"00")&amp;"g"&amp;IF(ДАННЫЕ!$AF284,"1"&amp;ДАННЫЕ!$AF284,"00")&amp;"c"&amp;IF(ДАННЫЕ!$AG284,"1"&amp;ДАННЫЕ!$AG284,"00")&amp;"i"&amp;IF(ДАННЫЕ!$AH284,"1"&amp;ДАННЫЕ!$AH284,"00")&amp;"r"&amp;IF(ДАННЫЕ!$AL284,"1"&amp;ДАННЫЕ!$AL284,"00")&amp;"m"&amp;IF(ДАННЫЕ!$AI284,"1"&amp;ДАННЫЕ!$AI284,"00")&amp;"hS"&amp;IF(ДАННЫЕ!$AJ284,"1"&amp;ДАННЫЕ!$AJ284,"00")&amp;"hZ"&amp;IF(ДАННЫЕ!$AK284,"1"&amp;ДАННЫЕ!$AK284,"00")&amp;"p"&amp;IF(ДАННЫЕ!$AP284,"1"&amp;ДАННЫЕ!$AP284,"00")&amp;"k"&amp;IF(ДАННЫЕ!$AQ284,"1"&amp;ДАННЫЕ!$AQ284,"00")&amp;"z"&amp;IF(ДАННЫЕ!$AR284,"1"&amp;ДАННЫЕ!$AR284,"00")&amp;"j"&amp;IF(ДАННЫЕ!$AM284,"1"&amp;ДАННЫЕ!$AM284,"00")&amp;"n"&amp;IF(ДАННЫЕ!$AN284,"1"&amp;ДАННЫЕ!$AN284,"00")&amp;"E"&amp;ДАННЫЕ!BI284&amp;"L"&amp;ДАННЫЕ!AO284&amp;"h"&amp;IF(ДАННЫЕ!$AU284&gt;0,1,0)&amp;"v"&amp;IF(ДАННЫЕ!$AW284&gt;0,1,0)&amp;"a"&amp;IF(ДАННЫЕ!$AS284,"1"&amp;ДАННЫЕ!$AS284,"00")&amp;"s"&amp;IF(ДАННЫЕ!$AT284,"1"&amp;ДАННЫЕ!$AT284,"00")&amp;"u"&amp;IF(ДАННЫЕ!$CJ284&gt;0,1,0)&amp;"y"&amp;B284&amp;"d"&amp;H284&amp;"e"&amp;F284&amp;G284</f>
        <v>x0w00t00f00b00g00c00i00r00m00hS00hZ00p00k00z00j00n00ELh0v0a00s00u0y0de</v>
      </c>
      <c r="L284" s="28" t="str">
        <f ca="1">ДАННЫЕ!$I284&amp;"VN"&amp;IF(ДАННЫЕ!AW284&gt;0,11,10)&amp;"CD"&amp;IF(ДАННЫЕ!BF284&gt;500,16,IF(ДАННЫЕ!BF284&gt;350,15,IF(ДАННЫЕ!BF284&gt;=200,14,IF(ДАННЫЕ!BF284&gt;=100,13,IF(ДАННЫЕ!BF284&gt;=50,12,IF(ДАННЫЕ!BF284&gt;0,11,10))))))&amp;"AR"&amp;IF(ДАННЫЕ!BX284&gt;0,1,0)&amp;"GD"&amp;B284&amp;"VV"&amp;IF(E284&gt;=5,IF(E284&lt;18,1,0),0)</f>
        <v>VN10CD10AR0GD0VV0</v>
      </c>
      <c r="M284" s="28" t="str">
        <f>ДАННЫЕ!$I284&amp;"b"&amp;ДАННЫЕ!$BI284&amp;"r"&amp;ДАННЫЕ!$BJ284&amp;"CD"&amp;IF(ДАННЫЕ!BF284&gt;0,IF(ДАННЫЕ!BF284&lt;200,1,IF(ДАННЫЕ!BF284&lt;350,2,3)),0)&amp;"h"&amp;IF(ДАННЫЕ!$BK284+ДАННЫЕ!$BL284+ДАННЫЕ!$BM284&gt;0,1,0)&amp;"x"&amp;ДАННЫЕ!$BK284&amp;"y"&amp;ДАННЫЕ!$BL284&amp;"z"&amp;ДАННЫЕ!$BM284&amp;"c"&amp;IF(ДАННЫЕ!$BK284+ДАННЫЕ!$BL284+ДАННЫЕ!$BM284=3,1,0)&amp;"a"&amp;IF(ДАННЫЕ!$BQ284+ДАННЫЕ!$BR284&gt;0,1,0)&amp;"d"&amp;ДАННЫЕ!$BQ284&amp;"v"&amp;ДАННЫЕ!$BR284&amp;"p"&amp;ДАННЫЕ!$BS284&amp;"n"&amp;ДАННЫЕ!$BU284&amp;"t"&amp;ДАННЫЕ!$BV284&amp;"o"&amp;ДАННЫЕ!$BT284&amp;"l"&amp;IF(ДАННЫЕ!$BN284&gt;0,1,0)&amp;ДАННЫЕ!$BN284&amp;"g"&amp;ДАННЫЕ!$BO284&amp;"s"&amp;ДАННЫЕ!$BP284&amp;"DZ"&amp;IF(ДАННЫЕ!B284-ДАННЫЕ!G284 &lt; 60,IF(ДАННЫЕ!B284-ДАННЫЕ!G284 &gt;= 0,1,0),0)&amp;"u"&amp;IF(ДАННЫЕ!$CJ284&gt;0,1,0)</f>
        <v>brCD0h0xyzc0a0dvpntol0gsDZ1u0</v>
      </c>
      <c r="N284" s="28" t="str">
        <f ca="1">ДАННЫЕ!$F284&amp;ДАННЫЕ!$I284&amp;"g"&amp;B284&amp;"cf"&amp;D284&amp;"a"&amp;IF(ДАННЫЕ!$BX284&gt;0,1,0)&amp;IF(ДАННЫЕ!$BF284&gt;500,1,IF(ДАННЫЕ!$BF284&gt;350,2,IF(ДАННЫЕ!$BF284&gt;=200,3,IF(ДАННЫЕ!$BF284&gt;=100,4,IF(ДАННЫЕ!$BF284&gt;=50,5,IF(ДАННЫЕ!$BF284&lt;50,6,0))))))&amp;"AR"&amp;IF(DATEDIF(ДАННЫЕ!$BX284,ДАННЫЕ!$F$1,"y")&gt;1,1,0)&amp;"VG"&amp;IF(ДАННЫЕ!$BH284="0",1,0)&amp;"o"&amp;IF(T284+ДАННЫЕ!$AF284+ДАННЫЕ!$AG284+ДАННЫЕ!$AH284+ДАННЫЕ!$AI284+ДАННЫЕ!$AJ284+ДАННЫЕ!$AP284+ДАННЫЕ!$AQ284+ДАННЫЕ!$AR284+ДАННЫЕ!$AU284+ДАННЫЕ!$AW284+ДАННЫЕ!$AS284+ДАННЫЕ!$AT284&gt;0,1,0)&amp;"x"&amp;ДАННЫЕ!$AG284&amp;"p"&amp;IF(ДАННЫЕ!$BY284&gt;0,1,0)&amp;"v"&amp;IF(ДАННЫЕ!$BZ284&gt;0,1,0)&amp;"n"&amp;ДАННЫЕ!$CA284&amp;"t"&amp;ДАННЫЕ!$AY284&amp;"k"&amp;ДАННЫЕ!$CB284&amp;"q"&amp;ДАННЫЕ!$CC284&amp;"w"&amp;ДАННЫЕ!$CD284&amp;"e"&amp;ДАННЫЕ!$CE284&amp;"m"&amp;ДАННЫЕ!$CF284&amp;"c"&amp;ДАННЫЕ!$CG284&amp;"z"&amp;ДАННЫЕ!$CH284&amp;"d"&amp;IF(H284=4,1,0)&amp;"s"&amp;IF(ДАННЫЕ!$J284=1,0,1)&amp;"u"&amp;IF(ДАННЫЕ!$CJ284&gt;0,1,0)</f>
        <v>g0cf0a06AR1VG0o0xp0v0ntkqwemczd0s1u0</v>
      </c>
      <c r="O284" s="28" t="str">
        <f>ДАННЫЕ!$I284&amp;"g"&amp;B284&amp;A284&amp;"f"&amp;P284&amp;"c"&amp;IF(ДАННЫЕ!$U284&gt;0,1,0)&amp;"s"&amp;IF(ДАННЫЕ!$Q284&gt;0,IF(YEAR(ДАННЫЕ!$F$1)=YEAR(ДАННЫЕ!$Q284),IF(MONTH(ДАННЫЕ!$F$1)=MONTH(ДАННЫЕ!$Q284),111,11),1),0)&amp;"i"&amp;IF(ДАННЫЕ!$R284+ДАННЫЕ!$S284+ДАННЫЕ!$T284=0,0,1)&amp;"h"&amp;IF(ДАННЫЕ!$P284&gt;0,1,0)&amp;"p"&amp;IF(ДАННЫЕ!$CI284&gt;0,IF(YEAR(ДАННЫЕ!$F$1)=YEAR(ДАННЫЕ!$CI284),IF(MONTH(ДАННЫЕ!$F$1)=MONTH(ДАННЫЕ!$CI284),111,11),1),0)&amp;"d"&amp;IF(ДАННЫЕ!$CJ284&gt;0,IF(YEAR(ДАННЫЕ!$F$1)=YEAR(ДАННЫЕ!$CJ284),IF(MONTH(ДАННЫЕ!$F$1)=MONTH(ДАННЫЕ!$CJ284),111,11),1),0)&amp;"o"&amp;IF(ДАННЫЕ!$CK284&gt;0,IF(MONTH(ДАННЫЕ!$F$1)=MONTH(ДАННЫЕ!$CK284),111,11),0)&amp;"v"&amp;IF(ДАННЫЕ!$BE284&gt;0,IF(MONTH(ДАННЫЕ!$F$1)=MONTH(ДАННЫЕ!$BE284),111,11),0)</f>
        <v>g00f0c0s0i0h0p0d0o0v0</v>
      </c>
      <c r="P284" s="15">
        <f t="shared" si="14"/>
        <v>0</v>
      </c>
      <c r="Q284" s="15">
        <f>IF(ДАННЫЕ!$F$1&gt;ДАННЫЕ!$N284,IF(YEAR(ДАННЫЕ!$F$1)=YEAR(ДАННЫЕ!M284),1,0),0)</f>
        <v>0</v>
      </c>
      <c r="R284" s="15">
        <f>IF(ДАННЫЕ!$F$1&gt;ДАННЫЕ!$N284,IF(YEAR(ДАННЫЕ!$F$1)=YEAR(ДАННЫЕ!N284),1,0),0)</f>
        <v>0</v>
      </c>
      <c r="S284" s="15">
        <f>IF(ДАННЫЕ!$AA284="2А",1,IF(ДАННЫЕ!$AA284="2Б",2,IF(ДАННЫЕ!$AA284="2В",3,IF(ДАННЫЕ!$AA284=3,4,IF(ДАННЫЕ!$AA284="4А",5,IF(ДАННЫЕ!$AA284="4Б",6,IF(ДАННЫЕ!$AA284="4В",7,IF(ДАННЫЕ!$AA284=5,8,0))))))))</f>
        <v>0</v>
      </c>
      <c r="T284" s="15">
        <f>IF(OR(ДАННЫЕ!$AC284=2,ДАННЫЕ!$AD284=2,ДАННЫЕ!$AE284=2),2,IF(OR(ДАННЫЕ!$AC284=1,ДАННЫЕ!$AD284=1,ДАННЫЕ!$AE284=1),1,0))</f>
        <v>0</v>
      </c>
    </row>
    <row r="285" spans="1:20" ht="15" customHeight="1" x14ac:dyDescent="0.2">
      <c r="A285" s="78">
        <f>IF(B285&gt;0,IF(MONTH(ДАННЫЕ!$F$1)=MONTH(ДАННЫЕ!$B285),1,0),0)</f>
        <v>0</v>
      </c>
      <c r="B285" s="14">
        <f>IF(ДАННЫЕ!$B285&gt;0,IF(YEAR(ДАННЫЕ!$F$1)=YEAR(ДАННЫЕ!$B285),1,0),0)</f>
        <v>0</v>
      </c>
      <c r="C285" s="14">
        <f>IF(ДАННЫЕ!$CM285&gt;0,IF(YEAR(ДАННЫЕ!$F$1)=YEAR(ДАННЫЕ!$CM285),1,0),0)</f>
        <v>0</v>
      </c>
      <c r="D285" s="14">
        <f>IF(ДАННЫЕ!$CJ285&gt;0,IF(ДАННЫЕ!$CL285&gt;ДАННЫЕ!$F$1,1,IF(ДАННЫЕ!$CL285&gt;0,0,1)),0)</f>
        <v>0</v>
      </c>
      <c r="E285" s="43" t="str">
        <f ca="1">IF(ДАННЫЕ!$F$1&gt;0,IF(ДАННЫЕ!$G285&gt;0,DATEDIF(ДАННЫЕ!$G285,ДАННЫЕ!$F$1,"y"),""),IF(ДАННЫЕ!$G285&gt;0,DATEDIF(ДАННЫЕ!$G285,TODAY(),"y"),""))</f>
        <v/>
      </c>
      <c r="F285" s="43" t="str">
        <f xml:space="preserve"> IF(ДАННЫЕ!$F285="М",IF(E285&gt;=18,IF(E285&lt;60,1,""),""),"")&amp;IF(ДАННЫЕ!$F285="Ж",IF(E285&gt;=18,IF(E285&lt;55,1,""),""),"")</f>
        <v/>
      </c>
      <c r="G285" s="43" t="str">
        <f xml:space="preserve"> IF(ДАННЫЕ!$F285="М",IF(E285&gt;=60,2,""),"")&amp;IF(ДАННЫЕ!$F285="Ж",IF(E285&gt;=55,2,""),"")</f>
        <v/>
      </c>
      <c r="H285" s="43" t="str">
        <f t="shared" ca="1" si="12"/>
        <v/>
      </c>
      <c r="I285" s="43" t="str">
        <f t="shared" ca="1" si="13"/>
        <v>03</v>
      </c>
      <c r="J285" s="28" t="str">
        <f ca="1">ДАННЫЕ!$F285&amp;H285&amp;I285&amp;ДАННЫЕ!$I285&amp;"m"&amp;IF(ДАННЫЕ!$I285&gt;0,IF(ДАННЫЕ!$J285&gt;0,0,1),"")&amp;"f"&amp;IF(ДАННЫЕ!$R285&gt;0,IF(YEAR(ДАННЫЕ!$F$1)=YEAR(ДАННЫЕ!$R285),1,0),0)&amp;"z"&amp;ДАННЫЕ!$R285&amp;"p"&amp;ДАННЫЕ!$S285&amp;"i"&amp;ДАННЫЕ!$T285&amp;"h"&amp;ДАННЫЕ!$K285&amp;"be"&amp;ДАННЫЕ!$BI285&amp;"CD"&amp;IF(ДАННЫЕ!BF285&gt;500,4,IF(ДАННЫЕ!BF285&gt;350,3,IF(ДАННЫЕ!BF285&gt;200,2,IF(ДАННЫЕ!BF285&gt;0,1,0))))&amp;"g"&amp;B285&amp;"d"&amp;H285&amp;"l"&amp;ДАННЫЕ!AT285&amp;"a"&amp;ДАННЫЕ!$V285&amp;"v"&amp;R285&amp;"k"&amp;ДАННЫЕ!$U285&amp;"s"&amp;ДАННЫЕ!$Y285&amp;"t"&amp;ДАННЫЕ!$X285&amp;"b"&amp;IF(ДАННЫЕ!$Q285&gt;1,1,0)&amp;"PP"&amp;ДАННЫЕ!Z285&amp;"c"&amp;S285&amp;"x"&amp;IF(ДАННЫЕ!$BY285&gt;0,IF(YEAR(ДАННЫЕ!$F$1)=YEAR(ДАННЫЕ!$BY285),1,0),0)&amp;"n"&amp;IF(ДАННЫЕ!$BZ285&gt;0,IF(YEAR(ДАННЫЕ!$F$1)=YEAR(ДАННЫЕ!$BZ285),1,0),0)&amp;"u"&amp;D285&amp;"z"&amp;IF(ДАННЫЕ!$CL285&gt;0,IF(YEAR(ДАННЫЕ!$F$1)&gt;YEAR(ДАННЫЕ!$CL285),11,12),0)</f>
        <v>03mf0zpihbeCD0g0dlav0kstb0PPc0x0n0u0z0</v>
      </c>
      <c r="K285" s="28" t="str">
        <f ca="1">ДАННЫЕ!$I285&amp;"x"&amp;B285&amp;"w"&amp;IF(T285+ДАННЫЕ!AD285+ДАННЫЕ!AE285+ДАННЫЕ!AF285+ДАННЫЕ!AG285+ДАННЫЕ!AH285+ДАННЫЕ!$AL285+ДАННЫЕ!AI285+ДАННЫЕ!AJ285+ДАННЫЕ!AK285+ДАННЫЕ!AP285+ДАННЫЕ!AQ285+ДАННЫЕ!AR285+ДАННЫЕ!$AM285+ДАННЫЕ!$AN285+ДАННЫЕ!AS285+ДАННЫЕ!AT285&gt;0,1,0)&amp;IF(OR(T285=2,ДАННЫЕ!AD285=2,ДАННЫЕ!AE285=2,ДАННЫЕ!AF285=2,ДАННЫЕ!AG285=2,ДАННЫЕ!AH285=2,ДАННЫЕ!$AL285=2,ДАННЫЕ!AI285=2,ДАННЫЕ!AJ285=2,ДАННЫЕ!AK285=2,ДАННЫЕ!AP285=2,ДАННЫЕ!AQ285=2,ДАННЫЕ!AR285=2,ДАННЫЕ!$AM285=2,ДАННЫЕ!$AN285=2,ДАННЫЕ!AS285=2,ДАННЫЕ!AT285=2),2,0)&amp;"t"&amp;IF(T285&gt;0,"1"&amp;T285,"00")&amp;"f"&amp;IF(ДАННЫЕ!$AC285,"1"&amp;ДАННЫЕ!$AC285,"00")&amp;"b"&amp;IF(ДАННЫЕ!$AD285,"1"&amp;ДАННЫЕ!$AD285,"00")&amp;"g"&amp;IF(ДАННЫЕ!$AF285,"1"&amp;ДАННЫЕ!$AF285,"00")&amp;"c"&amp;IF(ДАННЫЕ!$AG285,"1"&amp;ДАННЫЕ!$AG285,"00")&amp;"i"&amp;IF(ДАННЫЕ!$AH285,"1"&amp;ДАННЫЕ!$AH285,"00")&amp;"r"&amp;IF(ДАННЫЕ!$AL285,"1"&amp;ДАННЫЕ!$AL285,"00")&amp;"m"&amp;IF(ДАННЫЕ!$AI285,"1"&amp;ДАННЫЕ!$AI285,"00")&amp;"hS"&amp;IF(ДАННЫЕ!$AJ285,"1"&amp;ДАННЫЕ!$AJ285,"00")&amp;"hZ"&amp;IF(ДАННЫЕ!$AK285,"1"&amp;ДАННЫЕ!$AK285,"00")&amp;"p"&amp;IF(ДАННЫЕ!$AP285,"1"&amp;ДАННЫЕ!$AP285,"00")&amp;"k"&amp;IF(ДАННЫЕ!$AQ285,"1"&amp;ДАННЫЕ!$AQ285,"00")&amp;"z"&amp;IF(ДАННЫЕ!$AR285,"1"&amp;ДАННЫЕ!$AR285,"00")&amp;"j"&amp;IF(ДАННЫЕ!$AM285,"1"&amp;ДАННЫЕ!$AM285,"00")&amp;"n"&amp;IF(ДАННЫЕ!$AN285,"1"&amp;ДАННЫЕ!$AN285,"00")&amp;"E"&amp;ДАННЫЕ!BI285&amp;"L"&amp;ДАННЫЕ!AO285&amp;"h"&amp;IF(ДАННЫЕ!$AU285&gt;0,1,0)&amp;"v"&amp;IF(ДАННЫЕ!$AW285&gt;0,1,0)&amp;"a"&amp;IF(ДАННЫЕ!$AS285,"1"&amp;ДАННЫЕ!$AS285,"00")&amp;"s"&amp;IF(ДАННЫЕ!$AT285,"1"&amp;ДАННЫЕ!$AT285,"00")&amp;"u"&amp;IF(ДАННЫЕ!$CJ285&gt;0,1,0)&amp;"y"&amp;B285&amp;"d"&amp;H285&amp;"e"&amp;F285&amp;G285</f>
        <v>x0w00t00f00b00g00c00i00r00m00hS00hZ00p00k00z00j00n00ELh0v0a00s00u0y0de</v>
      </c>
      <c r="L285" s="28" t="str">
        <f ca="1">ДАННЫЕ!$I285&amp;"VN"&amp;IF(ДАННЫЕ!AW285&gt;0,11,10)&amp;"CD"&amp;IF(ДАННЫЕ!BF285&gt;500,16,IF(ДАННЫЕ!BF285&gt;350,15,IF(ДАННЫЕ!BF285&gt;=200,14,IF(ДАННЫЕ!BF285&gt;=100,13,IF(ДАННЫЕ!BF285&gt;=50,12,IF(ДАННЫЕ!BF285&gt;0,11,10))))))&amp;"AR"&amp;IF(ДАННЫЕ!BX285&gt;0,1,0)&amp;"GD"&amp;B285&amp;"VV"&amp;IF(E285&gt;=5,IF(E285&lt;18,1,0),0)</f>
        <v>VN10CD10AR0GD0VV0</v>
      </c>
      <c r="M285" s="28" t="str">
        <f>ДАННЫЕ!$I285&amp;"b"&amp;ДАННЫЕ!$BI285&amp;"r"&amp;ДАННЫЕ!$BJ285&amp;"CD"&amp;IF(ДАННЫЕ!BF285&gt;0,IF(ДАННЫЕ!BF285&lt;200,1,IF(ДАННЫЕ!BF285&lt;350,2,3)),0)&amp;"h"&amp;IF(ДАННЫЕ!$BK285+ДАННЫЕ!$BL285+ДАННЫЕ!$BM285&gt;0,1,0)&amp;"x"&amp;ДАННЫЕ!$BK285&amp;"y"&amp;ДАННЫЕ!$BL285&amp;"z"&amp;ДАННЫЕ!$BM285&amp;"c"&amp;IF(ДАННЫЕ!$BK285+ДАННЫЕ!$BL285+ДАННЫЕ!$BM285=3,1,0)&amp;"a"&amp;IF(ДАННЫЕ!$BQ285+ДАННЫЕ!$BR285&gt;0,1,0)&amp;"d"&amp;ДАННЫЕ!$BQ285&amp;"v"&amp;ДАННЫЕ!$BR285&amp;"p"&amp;ДАННЫЕ!$BS285&amp;"n"&amp;ДАННЫЕ!$BU285&amp;"t"&amp;ДАННЫЕ!$BV285&amp;"o"&amp;ДАННЫЕ!$BT285&amp;"l"&amp;IF(ДАННЫЕ!$BN285&gt;0,1,0)&amp;ДАННЫЕ!$BN285&amp;"g"&amp;ДАННЫЕ!$BO285&amp;"s"&amp;ДАННЫЕ!$BP285&amp;"DZ"&amp;IF(ДАННЫЕ!B285-ДАННЫЕ!G285 &lt; 60,IF(ДАННЫЕ!B285-ДАННЫЕ!G285 &gt;= 0,1,0),0)&amp;"u"&amp;IF(ДАННЫЕ!$CJ285&gt;0,1,0)</f>
        <v>brCD0h0xyzc0a0dvpntol0gsDZ1u0</v>
      </c>
      <c r="N285" s="28" t="str">
        <f ca="1">ДАННЫЕ!$F285&amp;ДАННЫЕ!$I285&amp;"g"&amp;B285&amp;"cf"&amp;D285&amp;"a"&amp;IF(ДАННЫЕ!$BX285&gt;0,1,0)&amp;IF(ДАННЫЕ!$BF285&gt;500,1,IF(ДАННЫЕ!$BF285&gt;350,2,IF(ДАННЫЕ!$BF285&gt;=200,3,IF(ДАННЫЕ!$BF285&gt;=100,4,IF(ДАННЫЕ!$BF285&gt;=50,5,IF(ДАННЫЕ!$BF285&lt;50,6,0))))))&amp;"AR"&amp;IF(DATEDIF(ДАННЫЕ!$BX285,ДАННЫЕ!$F$1,"y")&gt;1,1,0)&amp;"VG"&amp;IF(ДАННЫЕ!$BH285="0",1,0)&amp;"o"&amp;IF(T285+ДАННЫЕ!$AF285+ДАННЫЕ!$AG285+ДАННЫЕ!$AH285+ДАННЫЕ!$AI285+ДАННЫЕ!$AJ285+ДАННЫЕ!$AP285+ДАННЫЕ!$AQ285+ДАННЫЕ!$AR285+ДАННЫЕ!$AU285+ДАННЫЕ!$AW285+ДАННЫЕ!$AS285+ДАННЫЕ!$AT285&gt;0,1,0)&amp;"x"&amp;ДАННЫЕ!$AG285&amp;"p"&amp;IF(ДАННЫЕ!$BY285&gt;0,1,0)&amp;"v"&amp;IF(ДАННЫЕ!$BZ285&gt;0,1,0)&amp;"n"&amp;ДАННЫЕ!$CA285&amp;"t"&amp;ДАННЫЕ!$AY285&amp;"k"&amp;ДАННЫЕ!$CB285&amp;"q"&amp;ДАННЫЕ!$CC285&amp;"w"&amp;ДАННЫЕ!$CD285&amp;"e"&amp;ДАННЫЕ!$CE285&amp;"m"&amp;ДАННЫЕ!$CF285&amp;"c"&amp;ДАННЫЕ!$CG285&amp;"z"&amp;ДАННЫЕ!$CH285&amp;"d"&amp;IF(H285=4,1,0)&amp;"s"&amp;IF(ДАННЫЕ!$J285=1,0,1)&amp;"u"&amp;IF(ДАННЫЕ!$CJ285&gt;0,1,0)</f>
        <v>g0cf0a06AR1VG0o0xp0v0ntkqwemczd0s1u0</v>
      </c>
      <c r="O285" s="28" t="str">
        <f>ДАННЫЕ!$I285&amp;"g"&amp;B285&amp;A285&amp;"f"&amp;P285&amp;"c"&amp;IF(ДАННЫЕ!$U285&gt;0,1,0)&amp;"s"&amp;IF(ДАННЫЕ!$Q285&gt;0,IF(YEAR(ДАННЫЕ!$F$1)=YEAR(ДАННЫЕ!$Q285),IF(MONTH(ДАННЫЕ!$F$1)=MONTH(ДАННЫЕ!$Q285),111,11),1),0)&amp;"i"&amp;IF(ДАННЫЕ!$R285+ДАННЫЕ!$S285+ДАННЫЕ!$T285=0,0,1)&amp;"h"&amp;IF(ДАННЫЕ!$P285&gt;0,1,0)&amp;"p"&amp;IF(ДАННЫЕ!$CI285&gt;0,IF(YEAR(ДАННЫЕ!$F$1)=YEAR(ДАННЫЕ!$CI285),IF(MONTH(ДАННЫЕ!$F$1)=MONTH(ДАННЫЕ!$CI285),111,11),1),0)&amp;"d"&amp;IF(ДАННЫЕ!$CJ285&gt;0,IF(YEAR(ДАННЫЕ!$F$1)=YEAR(ДАННЫЕ!$CJ285),IF(MONTH(ДАННЫЕ!$F$1)=MONTH(ДАННЫЕ!$CJ285),111,11),1),0)&amp;"o"&amp;IF(ДАННЫЕ!$CK285&gt;0,IF(MONTH(ДАННЫЕ!$F$1)=MONTH(ДАННЫЕ!$CK285),111,11),0)&amp;"v"&amp;IF(ДАННЫЕ!$BE285&gt;0,IF(MONTH(ДАННЫЕ!$F$1)=MONTH(ДАННЫЕ!$BE285),111,11),0)</f>
        <v>g00f0c0s0i0h0p0d0o0v0</v>
      </c>
      <c r="P285" s="15">
        <f t="shared" si="14"/>
        <v>0</v>
      </c>
      <c r="Q285" s="15">
        <f>IF(ДАННЫЕ!$F$1&gt;ДАННЫЕ!$N285,IF(YEAR(ДАННЫЕ!$F$1)=YEAR(ДАННЫЕ!M285),1,0),0)</f>
        <v>0</v>
      </c>
      <c r="R285" s="15">
        <f>IF(ДАННЫЕ!$F$1&gt;ДАННЫЕ!$N285,IF(YEAR(ДАННЫЕ!$F$1)=YEAR(ДАННЫЕ!N285),1,0),0)</f>
        <v>0</v>
      </c>
      <c r="S285" s="15">
        <f>IF(ДАННЫЕ!$AA285="2А",1,IF(ДАННЫЕ!$AA285="2Б",2,IF(ДАННЫЕ!$AA285="2В",3,IF(ДАННЫЕ!$AA285=3,4,IF(ДАННЫЕ!$AA285="4А",5,IF(ДАННЫЕ!$AA285="4Б",6,IF(ДАННЫЕ!$AA285="4В",7,IF(ДАННЫЕ!$AA285=5,8,0))))))))</f>
        <v>0</v>
      </c>
      <c r="T285" s="15">
        <f>IF(OR(ДАННЫЕ!$AC285=2,ДАННЫЕ!$AD285=2,ДАННЫЕ!$AE285=2),2,IF(OR(ДАННЫЕ!$AC285=1,ДАННЫЕ!$AD285=1,ДАННЫЕ!$AE285=1),1,0))</f>
        <v>0</v>
      </c>
    </row>
    <row r="286" spans="1:20" ht="15" customHeight="1" x14ac:dyDescent="0.2">
      <c r="A286" s="78">
        <f>IF(B286&gt;0,IF(MONTH(ДАННЫЕ!$F$1)=MONTH(ДАННЫЕ!$B286),1,0),0)</f>
        <v>0</v>
      </c>
      <c r="B286" s="14">
        <f>IF(ДАННЫЕ!$B286&gt;0,IF(YEAR(ДАННЫЕ!$F$1)=YEAR(ДАННЫЕ!$B286),1,0),0)</f>
        <v>0</v>
      </c>
      <c r="C286" s="14">
        <f>IF(ДАННЫЕ!$CM286&gt;0,IF(YEAR(ДАННЫЕ!$F$1)=YEAR(ДАННЫЕ!$CM286),1,0),0)</f>
        <v>0</v>
      </c>
      <c r="D286" s="14">
        <f>IF(ДАННЫЕ!$CJ286&gt;0,IF(ДАННЫЕ!$CL286&gt;ДАННЫЕ!$F$1,1,IF(ДАННЫЕ!$CL286&gt;0,0,1)),0)</f>
        <v>0</v>
      </c>
      <c r="E286" s="43" t="str">
        <f ca="1">IF(ДАННЫЕ!$F$1&gt;0,IF(ДАННЫЕ!$G286&gt;0,DATEDIF(ДАННЫЕ!$G286,ДАННЫЕ!$F$1,"y"),""),IF(ДАННЫЕ!$G286&gt;0,DATEDIF(ДАННЫЕ!$G286,TODAY(),"y"),""))</f>
        <v/>
      </c>
      <c r="F286" s="43" t="str">
        <f xml:space="preserve"> IF(ДАННЫЕ!$F286="М",IF(E286&gt;=18,IF(E286&lt;60,1,""),""),"")&amp;IF(ДАННЫЕ!$F286="Ж",IF(E286&gt;=18,IF(E286&lt;55,1,""),""),"")</f>
        <v/>
      </c>
      <c r="G286" s="43" t="str">
        <f xml:space="preserve"> IF(ДАННЫЕ!$F286="М",IF(E286&gt;=60,2,""),"")&amp;IF(ДАННЫЕ!$F286="Ж",IF(E286&gt;=55,2,""),"")</f>
        <v/>
      </c>
      <c r="H286" s="43" t="str">
        <f t="shared" ca="1" si="12"/>
        <v/>
      </c>
      <c r="I286" s="43" t="str">
        <f t="shared" ca="1" si="13"/>
        <v>03</v>
      </c>
      <c r="J286" s="28" t="str">
        <f ca="1">ДАННЫЕ!$F286&amp;H286&amp;I286&amp;ДАННЫЕ!$I286&amp;"m"&amp;IF(ДАННЫЕ!$I286&gt;0,IF(ДАННЫЕ!$J286&gt;0,0,1),"")&amp;"f"&amp;IF(ДАННЫЕ!$R286&gt;0,IF(YEAR(ДАННЫЕ!$F$1)=YEAR(ДАННЫЕ!$R286),1,0),0)&amp;"z"&amp;ДАННЫЕ!$R286&amp;"p"&amp;ДАННЫЕ!$S286&amp;"i"&amp;ДАННЫЕ!$T286&amp;"h"&amp;ДАННЫЕ!$K286&amp;"be"&amp;ДАННЫЕ!$BI286&amp;"CD"&amp;IF(ДАННЫЕ!BF286&gt;500,4,IF(ДАННЫЕ!BF286&gt;350,3,IF(ДАННЫЕ!BF286&gt;200,2,IF(ДАННЫЕ!BF286&gt;0,1,0))))&amp;"g"&amp;B286&amp;"d"&amp;H286&amp;"l"&amp;ДАННЫЕ!AT286&amp;"a"&amp;ДАННЫЕ!$V286&amp;"v"&amp;R286&amp;"k"&amp;ДАННЫЕ!$U286&amp;"s"&amp;ДАННЫЕ!$Y286&amp;"t"&amp;ДАННЫЕ!$X286&amp;"b"&amp;IF(ДАННЫЕ!$Q286&gt;1,1,0)&amp;"PP"&amp;ДАННЫЕ!Z286&amp;"c"&amp;S286&amp;"x"&amp;IF(ДАННЫЕ!$BY286&gt;0,IF(YEAR(ДАННЫЕ!$F$1)=YEAR(ДАННЫЕ!$BY286),1,0),0)&amp;"n"&amp;IF(ДАННЫЕ!$BZ286&gt;0,IF(YEAR(ДАННЫЕ!$F$1)=YEAR(ДАННЫЕ!$BZ286),1,0),0)&amp;"u"&amp;D286&amp;"z"&amp;IF(ДАННЫЕ!$CL286&gt;0,IF(YEAR(ДАННЫЕ!$F$1)&gt;YEAR(ДАННЫЕ!$CL286),11,12),0)</f>
        <v>03mf0zpihbeCD0g0dlav0kstb0PPc0x0n0u0z0</v>
      </c>
      <c r="K286" s="28" t="str">
        <f ca="1">ДАННЫЕ!$I286&amp;"x"&amp;B286&amp;"w"&amp;IF(T286+ДАННЫЕ!AD286+ДАННЫЕ!AE286+ДАННЫЕ!AF286+ДАННЫЕ!AG286+ДАННЫЕ!AH286+ДАННЫЕ!$AL286+ДАННЫЕ!AI286+ДАННЫЕ!AJ286+ДАННЫЕ!AK286+ДАННЫЕ!AP286+ДАННЫЕ!AQ286+ДАННЫЕ!AR286+ДАННЫЕ!$AM286+ДАННЫЕ!$AN286+ДАННЫЕ!AS286+ДАННЫЕ!AT286&gt;0,1,0)&amp;IF(OR(T286=2,ДАННЫЕ!AD286=2,ДАННЫЕ!AE286=2,ДАННЫЕ!AF286=2,ДАННЫЕ!AG286=2,ДАННЫЕ!AH286=2,ДАННЫЕ!$AL286=2,ДАННЫЕ!AI286=2,ДАННЫЕ!AJ286=2,ДАННЫЕ!AK286=2,ДАННЫЕ!AP286=2,ДАННЫЕ!AQ286=2,ДАННЫЕ!AR286=2,ДАННЫЕ!$AM286=2,ДАННЫЕ!$AN286=2,ДАННЫЕ!AS286=2,ДАННЫЕ!AT286=2),2,0)&amp;"t"&amp;IF(T286&gt;0,"1"&amp;T286,"00")&amp;"f"&amp;IF(ДАННЫЕ!$AC286,"1"&amp;ДАННЫЕ!$AC286,"00")&amp;"b"&amp;IF(ДАННЫЕ!$AD286,"1"&amp;ДАННЫЕ!$AD286,"00")&amp;"g"&amp;IF(ДАННЫЕ!$AF286,"1"&amp;ДАННЫЕ!$AF286,"00")&amp;"c"&amp;IF(ДАННЫЕ!$AG286,"1"&amp;ДАННЫЕ!$AG286,"00")&amp;"i"&amp;IF(ДАННЫЕ!$AH286,"1"&amp;ДАННЫЕ!$AH286,"00")&amp;"r"&amp;IF(ДАННЫЕ!$AL286,"1"&amp;ДАННЫЕ!$AL286,"00")&amp;"m"&amp;IF(ДАННЫЕ!$AI286,"1"&amp;ДАННЫЕ!$AI286,"00")&amp;"hS"&amp;IF(ДАННЫЕ!$AJ286,"1"&amp;ДАННЫЕ!$AJ286,"00")&amp;"hZ"&amp;IF(ДАННЫЕ!$AK286,"1"&amp;ДАННЫЕ!$AK286,"00")&amp;"p"&amp;IF(ДАННЫЕ!$AP286,"1"&amp;ДАННЫЕ!$AP286,"00")&amp;"k"&amp;IF(ДАННЫЕ!$AQ286,"1"&amp;ДАННЫЕ!$AQ286,"00")&amp;"z"&amp;IF(ДАННЫЕ!$AR286,"1"&amp;ДАННЫЕ!$AR286,"00")&amp;"j"&amp;IF(ДАННЫЕ!$AM286,"1"&amp;ДАННЫЕ!$AM286,"00")&amp;"n"&amp;IF(ДАННЫЕ!$AN286,"1"&amp;ДАННЫЕ!$AN286,"00")&amp;"E"&amp;ДАННЫЕ!BI286&amp;"L"&amp;ДАННЫЕ!AO286&amp;"h"&amp;IF(ДАННЫЕ!$AU286&gt;0,1,0)&amp;"v"&amp;IF(ДАННЫЕ!$AW286&gt;0,1,0)&amp;"a"&amp;IF(ДАННЫЕ!$AS286,"1"&amp;ДАННЫЕ!$AS286,"00")&amp;"s"&amp;IF(ДАННЫЕ!$AT286,"1"&amp;ДАННЫЕ!$AT286,"00")&amp;"u"&amp;IF(ДАННЫЕ!$CJ286&gt;0,1,0)&amp;"y"&amp;B286&amp;"d"&amp;H286&amp;"e"&amp;F286&amp;G286</f>
        <v>x0w00t00f00b00g00c00i00r00m00hS00hZ00p00k00z00j00n00ELh0v0a00s00u0y0de</v>
      </c>
      <c r="L286" s="28" t="str">
        <f ca="1">ДАННЫЕ!$I286&amp;"VN"&amp;IF(ДАННЫЕ!AW286&gt;0,11,10)&amp;"CD"&amp;IF(ДАННЫЕ!BF286&gt;500,16,IF(ДАННЫЕ!BF286&gt;350,15,IF(ДАННЫЕ!BF286&gt;=200,14,IF(ДАННЫЕ!BF286&gt;=100,13,IF(ДАННЫЕ!BF286&gt;=50,12,IF(ДАННЫЕ!BF286&gt;0,11,10))))))&amp;"AR"&amp;IF(ДАННЫЕ!BX286&gt;0,1,0)&amp;"GD"&amp;B286&amp;"VV"&amp;IF(E286&gt;=5,IF(E286&lt;18,1,0),0)</f>
        <v>VN10CD10AR0GD0VV0</v>
      </c>
      <c r="M286" s="28" t="str">
        <f>ДАННЫЕ!$I286&amp;"b"&amp;ДАННЫЕ!$BI286&amp;"r"&amp;ДАННЫЕ!$BJ286&amp;"CD"&amp;IF(ДАННЫЕ!BF286&gt;0,IF(ДАННЫЕ!BF286&lt;200,1,IF(ДАННЫЕ!BF286&lt;350,2,3)),0)&amp;"h"&amp;IF(ДАННЫЕ!$BK286+ДАННЫЕ!$BL286+ДАННЫЕ!$BM286&gt;0,1,0)&amp;"x"&amp;ДАННЫЕ!$BK286&amp;"y"&amp;ДАННЫЕ!$BL286&amp;"z"&amp;ДАННЫЕ!$BM286&amp;"c"&amp;IF(ДАННЫЕ!$BK286+ДАННЫЕ!$BL286+ДАННЫЕ!$BM286=3,1,0)&amp;"a"&amp;IF(ДАННЫЕ!$BQ286+ДАННЫЕ!$BR286&gt;0,1,0)&amp;"d"&amp;ДАННЫЕ!$BQ286&amp;"v"&amp;ДАННЫЕ!$BR286&amp;"p"&amp;ДАННЫЕ!$BS286&amp;"n"&amp;ДАННЫЕ!$BU286&amp;"t"&amp;ДАННЫЕ!$BV286&amp;"o"&amp;ДАННЫЕ!$BT286&amp;"l"&amp;IF(ДАННЫЕ!$BN286&gt;0,1,0)&amp;ДАННЫЕ!$BN286&amp;"g"&amp;ДАННЫЕ!$BO286&amp;"s"&amp;ДАННЫЕ!$BP286&amp;"DZ"&amp;IF(ДАННЫЕ!B286-ДАННЫЕ!G286 &lt; 60,IF(ДАННЫЕ!B286-ДАННЫЕ!G286 &gt;= 0,1,0),0)&amp;"u"&amp;IF(ДАННЫЕ!$CJ286&gt;0,1,0)</f>
        <v>brCD0h0xyzc0a0dvpntol0gsDZ1u0</v>
      </c>
      <c r="N286" s="28" t="str">
        <f ca="1">ДАННЫЕ!$F286&amp;ДАННЫЕ!$I286&amp;"g"&amp;B286&amp;"cf"&amp;D286&amp;"a"&amp;IF(ДАННЫЕ!$BX286&gt;0,1,0)&amp;IF(ДАННЫЕ!$BF286&gt;500,1,IF(ДАННЫЕ!$BF286&gt;350,2,IF(ДАННЫЕ!$BF286&gt;=200,3,IF(ДАННЫЕ!$BF286&gt;=100,4,IF(ДАННЫЕ!$BF286&gt;=50,5,IF(ДАННЫЕ!$BF286&lt;50,6,0))))))&amp;"AR"&amp;IF(DATEDIF(ДАННЫЕ!$BX286,ДАННЫЕ!$F$1,"y")&gt;1,1,0)&amp;"VG"&amp;IF(ДАННЫЕ!$BH286="0",1,0)&amp;"o"&amp;IF(T286+ДАННЫЕ!$AF286+ДАННЫЕ!$AG286+ДАННЫЕ!$AH286+ДАННЫЕ!$AI286+ДАННЫЕ!$AJ286+ДАННЫЕ!$AP286+ДАННЫЕ!$AQ286+ДАННЫЕ!$AR286+ДАННЫЕ!$AU286+ДАННЫЕ!$AW286+ДАННЫЕ!$AS286+ДАННЫЕ!$AT286&gt;0,1,0)&amp;"x"&amp;ДАННЫЕ!$AG286&amp;"p"&amp;IF(ДАННЫЕ!$BY286&gt;0,1,0)&amp;"v"&amp;IF(ДАННЫЕ!$BZ286&gt;0,1,0)&amp;"n"&amp;ДАННЫЕ!$CA286&amp;"t"&amp;ДАННЫЕ!$AY286&amp;"k"&amp;ДАННЫЕ!$CB286&amp;"q"&amp;ДАННЫЕ!$CC286&amp;"w"&amp;ДАННЫЕ!$CD286&amp;"e"&amp;ДАННЫЕ!$CE286&amp;"m"&amp;ДАННЫЕ!$CF286&amp;"c"&amp;ДАННЫЕ!$CG286&amp;"z"&amp;ДАННЫЕ!$CH286&amp;"d"&amp;IF(H286=4,1,0)&amp;"s"&amp;IF(ДАННЫЕ!$J286=1,0,1)&amp;"u"&amp;IF(ДАННЫЕ!$CJ286&gt;0,1,0)</f>
        <v>g0cf0a06AR1VG0o0xp0v0ntkqwemczd0s1u0</v>
      </c>
      <c r="O286" s="28" t="str">
        <f>ДАННЫЕ!$I286&amp;"g"&amp;B286&amp;A286&amp;"f"&amp;P286&amp;"c"&amp;IF(ДАННЫЕ!$U286&gt;0,1,0)&amp;"s"&amp;IF(ДАННЫЕ!$Q286&gt;0,IF(YEAR(ДАННЫЕ!$F$1)=YEAR(ДАННЫЕ!$Q286),IF(MONTH(ДАННЫЕ!$F$1)=MONTH(ДАННЫЕ!$Q286),111,11),1),0)&amp;"i"&amp;IF(ДАННЫЕ!$R286+ДАННЫЕ!$S286+ДАННЫЕ!$T286=0,0,1)&amp;"h"&amp;IF(ДАННЫЕ!$P286&gt;0,1,0)&amp;"p"&amp;IF(ДАННЫЕ!$CI286&gt;0,IF(YEAR(ДАННЫЕ!$F$1)=YEAR(ДАННЫЕ!$CI286),IF(MONTH(ДАННЫЕ!$F$1)=MONTH(ДАННЫЕ!$CI286),111,11),1),0)&amp;"d"&amp;IF(ДАННЫЕ!$CJ286&gt;0,IF(YEAR(ДАННЫЕ!$F$1)=YEAR(ДАННЫЕ!$CJ286),IF(MONTH(ДАННЫЕ!$F$1)=MONTH(ДАННЫЕ!$CJ286),111,11),1),0)&amp;"o"&amp;IF(ДАННЫЕ!$CK286&gt;0,IF(MONTH(ДАННЫЕ!$F$1)=MONTH(ДАННЫЕ!$CK286),111,11),0)&amp;"v"&amp;IF(ДАННЫЕ!$BE286&gt;0,IF(MONTH(ДАННЫЕ!$F$1)=MONTH(ДАННЫЕ!$BE286),111,11),0)</f>
        <v>g00f0c0s0i0h0p0d0o0v0</v>
      </c>
      <c r="P286" s="15">
        <f t="shared" si="14"/>
        <v>0</v>
      </c>
      <c r="Q286" s="15">
        <f>IF(ДАННЫЕ!$F$1&gt;ДАННЫЕ!$N286,IF(YEAR(ДАННЫЕ!$F$1)=YEAR(ДАННЫЕ!M286),1,0),0)</f>
        <v>0</v>
      </c>
      <c r="R286" s="15">
        <f>IF(ДАННЫЕ!$F$1&gt;ДАННЫЕ!$N286,IF(YEAR(ДАННЫЕ!$F$1)=YEAR(ДАННЫЕ!N286),1,0),0)</f>
        <v>0</v>
      </c>
      <c r="S286" s="15">
        <f>IF(ДАННЫЕ!$AA286="2А",1,IF(ДАННЫЕ!$AA286="2Б",2,IF(ДАННЫЕ!$AA286="2В",3,IF(ДАННЫЕ!$AA286=3,4,IF(ДАННЫЕ!$AA286="4А",5,IF(ДАННЫЕ!$AA286="4Б",6,IF(ДАННЫЕ!$AA286="4В",7,IF(ДАННЫЕ!$AA286=5,8,0))))))))</f>
        <v>0</v>
      </c>
      <c r="T286" s="15">
        <f>IF(OR(ДАННЫЕ!$AC286=2,ДАННЫЕ!$AD286=2,ДАННЫЕ!$AE286=2),2,IF(OR(ДАННЫЕ!$AC286=1,ДАННЫЕ!$AD286=1,ДАННЫЕ!$AE286=1),1,0))</f>
        <v>0</v>
      </c>
    </row>
    <row r="287" spans="1:20" ht="15" customHeight="1" x14ac:dyDescent="0.2">
      <c r="A287" s="78">
        <f>IF(B287&gt;0,IF(MONTH(ДАННЫЕ!$F$1)=MONTH(ДАННЫЕ!$B287),1,0),0)</f>
        <v>0</v>
      </c>
      <c r="B287" s="14">
        <f>IF(ДАННЫЕ!$B287&gt;0,IF(YEAR(ДАННЫЕ!$F$1)=YEAR(ДАННЫЕ!$B287),1,0),0)</f>
        <v>0</v>
      </c>
      <c r="C287" s="14">
        <f>IF(ДАННЫЕ!$CM287&gt;0,IF(YEAR(ДАННЫЕ!$F$1)=YEAR(ДАННЫЕ!$CM287),1,0),0)</f>
        <v>0</v>
      </c>
      <c r="D287" s="14">
        <f>IF(ДАННЫЕ!$CJ287&gt;0,IF(ДАННЫЕ!$CL287&gt;ДАННЫЕ!$F$1,1,IF(ДАННЫЕ!$CL287&gt;0,0,1)),0)</f>
        <v>0</v>
      </c>
      <c r="E287" s="43" t="str">
        <f ca="1">IF(ДАННЫЕ!$F$1&gt;0,IF(ДАННЫЕ!$G287&gt;0,DATEDIF(ДАННЫЕ!$G287,ДАННЫЕ!$F$1,"y"),""),IF(ДАННЫЕ!$G287&gt;0,DATEDIF(ДАННЫЕ!$G287,TODAY(),"y"),""))</f>
        <v/>
      </c>
      <c r="F287" s="43" t="str">
        <f xml:space="preserve"> IF(ДАННЫЕ!$F287="М",IF(E287&gt;=18,IF(E287&lt;60,1,""),""),"")&amp;IF(ДАННЫЕ!$F287="Ж",IF(E287&gt;=18,IF(E287&lt;55,1,""),""),"")</f>
        <v/>
      </c>
      <c r="G287" s="43" t="str">
        <f xml:space="preserve"> IF(ДАННЫЕ!$F287="М",IF(E287&gt;=60,2,""),"")&amp;IF(ДАННЫЕ!$F287="Ж",IF(E287&gt;=55,2,""),"")</f>
        <v/>
      </c>
      <c r="H287" s="43" t="str">
        <f t="shared" ca="1" si="12"/>
        <v/>
      </c>
      <c r="I287" s="43" t="str">
        <f t="shared" ca="1" si="13"/>
        <v>03</v>
      </c>
      <c r="J287" s="28" t="str">
        <f ca="1">ДАННЫЕ!$F287&amp;H287&amp;I287&amp;ДАННЫЕ!$I287&amp;"m"&amp;IF(ДАННЫЕ!$I287&gt;0,IF(ДАННЫЕ!$J287&gt;0,0,1),"")&amp;"f"&amp;IF(ДАННЫЕ!$R287&gt;0,IF(YEAR(ДАННЫЕ!$F$1)=YEAR(ДАННЫЕ!$R287),1,0),0)&amp;"z"&amp;ДАННЫЕ!$R287&amp;"p"&amp;ДАННЫЕ!$S287&amp;"i"&amp;ДАННЫЕ!$T287&amp;"h"&amp;ДАННЫЕ!$K287&amp;"be"&amp;ДАННЫЕ!$BI287&amp;"CD"&amp;IF(ДАННЫЕ!BF287&gt;500,4,IF(ДАННЫЕ!BF287&gt;350,3,IF(ДАННЫЕ!BF287&gt;200,2,IF(ДАННЫЕ!BF287&gt;0,1,0))))&amp;"g"&amp;B287&amp;"d"&amp;H287&amp;"l"&amp;ДАННЫЕ!AT287&amp;"a"&amp;ДАННЫЕ!$V287&amp;"v"&amp;R287&amp;"k"&amp;ДАННЫЕ!$U287&amp;"s"&amp;ДАННЫЕ!$Y287&amp;"t"&amp;ДАННЫЕ!$X287&amp;"b"&amp;IF(ДАННЫЕ!$Q287&gt;1,1,0)&amp;"PP"&amp;ДАННЫЕ!Z287&amp;"c"&amp;S287&amp;"x"&amp;IF(ДАННЫЕ!$BY287&gt;0,IF(YEAR(ДАННЫЕ!$F$1)=YEAR(ДАННЫЕ!$BY287),1,0),0)&amp;"n"&amp;IF(ДАННЫЕ!$BZ287&gt;0,IF(YEAR(ДАННЫЕ!$F$1)=YEAR(ДАННЫЕ!$BZ287),1,0),0)&amp;"u"&amp;D287&amp;"z"&amp;IF(ДАННЫЕ!$CL287&gt;0,IF(YEAR(ДАННЫЕ!$F$1)&gt;YEAR(ДАННЫЕ!$CL287),11,12),0)</f>
        <v>03mf0zpihbeCD0g0dlav0kstb0PPc0x0n0u0z0</v>
      </c>
      <c r="K287" s="28" t="str">
        <f ca="1">ДАННЫЕ!$I287&amp;"x"&amp;B287&amp;"w"&amp;IF(T287+ДАННЫЕ!AD287+ДАННЫЕ!AE287+ДАННЫЕ!AF287+ДАННЫЕ!AG287+ДАННЫЕ!AH287+ДАННЫЕ!$AL287+ДАННЫЕ!AI287+ДАННЫЕ!AJ287+ДАННЫЕ!AK287+ДАННЫЕ!AP287+ДАННЫЕ!AQ287+ДАННЫЕ!AR287+ДАННЫЕ!$AM287+ДАННЫЕ!$AN287+ДАННЫЕ!AS287+ДАННЫЕ!AT287&gt;0,1,0)&amp;IF(OR(T287=2,ДАННЫЕ!AD287=2,ДАННЫЕ!AE287=2,ДАННЫЕ!AF287=2,ДАННЫЕ!AG287=2,ДАННЫЕ!AH287=2,ДАННЫЕ!$AL287=2,ДАННЫЕ!AI287=2,ДАННЫЕ!AJ287=2,ДАННЫЕ!AK287=2,ДАННЫЕ!AP287=2,ДАННЫЕ!AQ287=2,ДАННЫЕ!AR287=2,ДАННЫЕ!$AM287=2,ДАННЫЕ!$AN287=2,ДАННЫЕ!AS287=2,ДАННЫЕ!AT287=2),2,0)&amp;"t"&amp;IF(T287&gt;0,"1"&amp;T287,"00")&amp;"f"&amp;IF(ДАННЫЕ!$AC287,"1"&amp;ДАННЫЕ!$AC287,"00")&amp;"b"&amp;IF(ДАННЫЕ!$AD287,"1"&amp;ДАННЫЕ!$AD287,"00")&amp;"g"&amp;IF(ДАННЫЕ!$AF287,"1"&amp;ДАННЫЕ!$AF287,"00")&amp;"c"&amp;IF(ДАННЫЕ!$AG287,"1"&amp;ДАННЫЕ!$AG287,"00")&amp;"i"&amp;IF(ДАННЫЕ!$AH287,"1"&amp;ДАННЫЕ!$AH287,"00")&amp;"r"&amp;IF(ДАННЫЕ!$AL287,"1"&amp;ДАННЫЕ!$AL287,"00")&amp;"m"&amp;IF(ДАННЫЕ!$AI287,"1"&amp;ДАННЫЕ!$AI287,"00")&amp;"hS"&amp;IF(ДАННЫЕ!$AJ287,"1"&amp;ДАННЫЕ!$AJ287,"00")&amp;"hZ"&amp;IF(ДАННЫЕ!$AK287,"1"&amp;ДАННЫЕ!$AK287,"00")&amp;"p"&amp;IF(ДАННЫЕ!$AP287,"1"&amp;ДАННЫЕ!$AP287,"00")&amp;"k"&amp;IF(ДАННЫЕ!$AQ287,"1"&amp;ДАННЫЕ!$AQ287,"00")&amp;"z"&amp;IF(ДАННЫЕ!$AR287,"1"&amp;ДАННЫЕ!$AR287,"00")&amp;"j"&amp;IF(ДАННЫЕ!$AM287,"1"&amp;ДАННЫЕ!$AM287,"00")&amp;"n"&amp;IF(ДАННЫЕ!$AN287,"1"&amp;ДАННЫЕ!$AN287,"00")&amp;"E"&amp;ДАННЫЕ!BI287&amp;"L"&amp;ДАННЫЕ!AO287&amp;"h"&amp;IF(ДАННЫЕ!$AU287&gt;0,1,0)&amp;"v"&amp;IF(ДАННЫЕ!$AW287&gt;0,1,0)&amp;"a"&amp;IF(ДАННЫЕ!$AS287,"1"&amp;ДАННЫЕ!$AS287,"00")&amp;"s"&amp;IF(ДАННЫЕ!$AT287,"1"&amp;ДАННЫЕ!$AT287,"00")&amp;"u"&amp;IF(ДАННЫЕ!$CJ287&gt;0,1,0)&amp;"y"&amp;B287&amp;"d"&amp;H287&amp;"e"&amp;F287&amp;G287</f>
        <v>x0w00t00f00b00g00c00i00r00m00hS00hZ00p00k00z00j00n00ELh0v0a00s00u0y0de</v>
      </c>
      <c r="L287" s="28" t="str">
        <f ca="1">ДАННЫЕ!$I287&amp;"VN"&amp;IF(ДАННЫЕ!AW287&gt;0,11,10)&amp;"CD"&amp;IF(ДАННЫЕ!BF287&gt;500,16,IF(ДАННЫЕ!BF287&gt;350,15,IF(ДАННЫЕ!BF287&gt;=200,14,IF(ДАННЫЕ!BF287&gt;=100,13,IF(ДАННЫЕ!BF287&gt;=50,12,IF(ДАННЫЕ!BF287&gt;0,11,10))))))&amp;"AR"&amp;IF(ДАННЫЕ!BX287&gt;0,1,0)&amp;"GD"&amp;B287&amp;"VV"&amp;IF(E287&gt;=5,IF(E287&lt;18,1,0),0)</f>
        <v>VN10CD10AR0GD0VV0</v>
      </c>
      <c r="M287" s="28" t="str">
        <f>ДАННЫЕ!$I287&amp;"b"&amp;ДАННЫЕ!$BI287&amp;"r"&amp;ДАННЫЕ!$BJ287&amp;"CD"&amp;IF(ДАННЫЕ!BF287&gt;0,IF(ДАННЫЕ!BF287&lt;200,1,IF(ДАННЫЕ!BF287&lt;350,2,3)),0)&amp;"h"&amp;IF(ДАННЫЕ!$BK287+ДАННЫЕ!$BL287+ДАННЫЕ!$BM287&gt;0,1,0)&amp;"x"&amp;ДАННЫЕ!$BK287&amp;"y"&amp;ДАННЫЕ!$BL287&amp;"z"&amp;ДАННЫЕ!$BM287&amp;"c"&amp;IF(ДАННЫЕ!$BK287+ДАННЫЕ!$BL287+ДАННЫЕ!$BM287=3,1,0)&amp;"a"&amp;IF(ДАННЫЕ!$BQ287+ДАННЫЕ!$BR287&gt;0,1,0)&amp;"d"&amp;ДАННЫЕ!$BQ287&amp;"v"&amp;ДАННЫЕ!$BR287&amp;"p"&amp;ДАННЫЕ!$BS287&amp;"n"&amp;ДАННЫЕ!$BU287&amp;"t"&amp;ДАННЫЕ!$BV287&amp;"o"&amp;ДАННЫЕ!$BT287&amp;"l"&amp;IF(ДАННЫЕ!$BN287&gt;0,1,0)&amp;ДАННЫЕ!$BN287&amp;"g"&amp;ДАННЫЕ!$BO287&amp;"s"&amp;ДАННЫЕ!$BP287&amp;"DZ"&amp;IF(ДАННЫЕ!B287-ДАННЫЕ!G287 &lt; 60,IF(ДАННЫЕ!B287-ДАННЫЕ!G287 &gt;= 0,1,0),0)&amp;"u"&amp;IF(ДАННЫЕ!$CJ287&gt;0,1,0)</f>
        <v>brCD0h0xyzc0a0dvpntol0gsDZ1u0</v>
      </c>
      <c r="N287" s="28" t="str">
        <f ca="1">ДАННЫЕ!$F287&amp;ДАННЫЕ!$I287&amp;"g"&amp;B287&amp;"cf"&amp;D287&amp;"a"&amp;IF(ДАННЫЕ!$BX287&gt;0,1,0)&amp;IF(ДАННЫЕ!$BF287&gt;500,1,IF(ДАННЫЕ!$BF287&gt;350,2,IF(ДАННЫЕ!$BF287&gt;=200,3,IF(ДАННЫЕ!$BF287&gt;=100,4,IF(ДАННЫЕ!$BF287&gt;=50,5,IF(ДАННЫЕ!$BF287&lt;50,6,0))))))&amp;"AR"&amp;IF(DATEDIF(ДАННЫЕ!$BX287,ДАННЫЕ!$F$1,"y")&gt;1,1,0)&amp;"VG"&amp;IF(ДАННЫЕ!$BH287="0",1,0)&amp;"o"&amp;IF(T287+ДАННЫЕ!$AF287+ДАННЫЕ!$AG287+ДАННЫЕ!$AH287+ДАННЫЕ!$AI287+ДАННЫЕ!$AJ287+ДАННЫЕ!$AP287+ДАННЫЕ!$AQ287+ДАННЫЕ!$AR287+ДАННЫЕ!$AU287+ДАННЫЕ!$AW287+ДАННЫЕ!$AS287+ДАННЫЕ!$AT287&gt;0,1,0)&amp;"x"&amp;ДАННЫЕ!$AG287&amp;"p"&amp;IF(ДАННЫЕ!$BY287&gt;0,1,0)&amp;"v"&amp;IF(ДАННЫЕ!$BZ287&gt;0,1,0)&amp;"n"&amp;ДАННЫЕ!$CA287&amp;"t"&amp;ДАННЫЕ!$AY287&amp;"k"&amp;ДАННЫЕ!$CB287&amp;"q"&amp;ДАННЫЕ!$CC287&amp;"w"&amp;ДАННЫЕ!$CD287&amp;"e"&amp;ДАННЫЕ!$CE287&amp;"m"&amp;ДАННЫЕ!$CF287&amp;"c"&amp;ДАННЫЕ!$CG287&amp;"z"&amp;ДАННЫЕ!$CH287&amp;"d"&amp;IF(H287=4,1,0)&amp;"s"&amp;IF(ДАННЫЕ!$J287=1,0,1)&amp;"u"&amp;IF(ДАННЫЕ!$CJ287&gt;0,1,0)</f>
        <v>g0cf0a06AR1VG0o0xp0v0ntkqwemczd0s1u0</v>
      </c>
      <c r="O287" s="28" t="str">
        <f>ДАННЫЕ!$I287&amp;"g"&amp;B287&amp;A287&amp;"f"&amp;P287&amp;"c"&amp;IF(ДАННЫЕ!$U287&gt;0,1,0)&amp;"s"&amp;IF(ДАННЫЕ!$Q287&gt;0,IF(YEAR(ДАННЫЕ!$F$1)=YEAR(ДАННЫЕ!$Q287),IF(MONTH(ДАННЫЕ!$F$1)=MONTH(ДАННЫЕ!$Q287),111,11),1),0)&amp;"i"&amp;IF(ДАННЫЕ!$R287+ДАННЫЕ!$S287+ДАННЫЕ!$T287=0,0,1)&amp;"h"&amp;IF(ДАННЫЕ!$P287&gt;0,1,0)&amp;"p"&amp;IF(ДАННЫЕ!$CI287&gt;0,IF(YEAR(ДАННЫЕ!$F$1)=YEAR(ДАННЫЕ!$CI287),IF(MONTH(ДАННЫЕ!$F$1)=MONTH(ДАННЫЕ!$CI287),111,11),1),0)&amp;"d"&amp;IF(ДАННЫЕ!$CJ287&gt;0,IF(YEAR(ДАННЫЕ!$F$1)=YEAR(ДАННЫЕ!$CJ287),IF(MONTH(ДАННЫЕ!$F$1)=MONTH(ДАННЫЕ!$CJ287),111,11),1),0)&amp;"o"&amp;IF(ДАННЫЕ!$CK287&gt;0,IF(MONTH(ДАННЫЕ!$F$1)=MONTH(ДАННЫЕ!$CK287),111,11),0)&amp;"v"&amp;IF(ДАННЫЕ!$BE287&gt;0,IF(MONTH(ДАННЫЕ!$F$1)=MONTH(ДАННЫЕ!$BE287),111,11),0)</f>
        <v>g00f0c0s0i0h0p0d0o0v0</v>
      </c>
      <c r="P287" s="15">
        <f t="shared" si="14"/>
        <v>0</v>
      </c>
      <c r="Q287" s="15">
        <f>IF(ДАННЫЕ!$F$1&gt;ДАННЫЕ!$N287,IF(YEAR(ДАННЫЕ!$F$1)=YEAR(ДАННЫЕ!M287),1,0),0)</f>
        <v>0</v>
      </c>
      <c r="R287" s="15">
        <f>IF(ДАННЫЕ!$F$1&gt;ДАННЫЕ!$N287,IF(YEAR(ДАННЫЕ!$F$1)=YEAR(ДАННЫЕ!N287),1,0),0)</f>
        <v>0</v>
      </c>
      <c r="S287" s="15">
        <f>IF(ДАННЫЕ!$AA287="2А",1,IF(ДАННЫЕ!$AA287="2Б",2,IF(ДАННЫЕ!$AA287="2В",3,IF(ДАННЫЕ!$AA287=3,4,IF(ДАННЫЕ!$AA287="4А",5,IF(ДАННЫЕ!$AA287="4Б",6,IF(ДАННЫЕ!$AA287="4В",7,IF(ДАННЫЕ!$AA287=5,8,0))))))))</f>
        <v>0</v>
      </c>
      <c r="T287" s="15">
        <f>IF(OR(ДАННЫЕ!$AC287=2,ДАННЫЕ!$AD287=2,ДАННЫЕ!$AE287=2),2,IF(OR(ДАННЫЕ!$AC287=1,ДАННЫЕ!$AD287=1,ДАННЫЕ!$AE287=1),1,0))</f>
        <v>0</v>
      </c>
    </row>
    <row r="288" spans="1:20" ht="15" customHeight="1" x14ac:dyDescent="0.2">
      <c r="A288" s="78">
        <f>IF(B288&gt;0,IF(MONTH(ДАННЫЕ!$F$1)=MONTH(ДАННЫЕ!$B288),1,0),0)</f>
        <v>0</v>
      </c>
      <c r="B288" s="14">
        <f>IF(ДАННЫЕ!$B288&gt;0,IF(YEAR(ДАННЫЕ!$F$1)=YEAR(ДАННЫЕ!$B288),1,0),0)</f>
        <v>0</v>
      </c>
      <c r="C288" s="14">
        <f>IF(ДАННЫЕ!$CM288&gt;0,IF(YEAR(ДАННЫЕ!$F$1)=YEAR(ДАННЫЕ!$CM288),1,0),0)</f>
        <v>0</v>
      </c>
      <c r="D288" s="14">
        <f>IF(ДАННЫЕ!$CJ288&gt;0,IF(ДАННЫЕ!$CL288&gt;ДАННЫЕ!$F$1,1,IF(ДАННЫЕ!$CL288&gt;0,0,1)),0)</f>
        <v>0</v>
      </c>
      <c r="E288" s="43" t="str">
        <f ca="1">IF(ДАННЫЕ!$F$1&gt;0,IF(ДАННЫЕ!$G288&gt;0,DATEDIF(ДАННЫЕ!$G288,ДАННЫЕ!$F$1,"y"),""),IF(ДАННЫЕ!$G288&gt;0,DATEDIF(ДАННЫЕ!$G288,TODAY(),"y"),""))</f>
        <v/>
      </c>
      <c r="F288" s="43" t="str">
        <f xml:space="preserve"> IF(ДАННЫЕ!$F288="М",IF(E288&gt;=18,IF(E288&lt;60,1,""),""),"")&amp;IF(ДАННЫЕ!$F288="Ж",IF(E288&gt;=18,IF(E288&lt;55,1,""),""),"")</f>
        <v/>
      </c>
      <c r="G288" s="43" t="str">
        <f xml:space="preserve"> IF(ДАННЫЕ!$F288="М",IF(E288&gt;=60,2,""),"")&amp;IF(ДАННЫЕ!$F288="Ж",IF(E288&gt;=55,2,""),"")</f>
        <v/>
      </c>
      <c r="H288" s="43" t="str">
        <f t="shared" ca="1" si="12"/>
        <v/>
      </c>
      <c r="I288" s="43" t="str">
        <f t="shared" ca="1" si="13"/>
        <v>03</v>
      </c>
      <c r="J288" s="28" t="str">
        <f ca="1">ДАННЫЕ!$F288&amp;H288&amp;I288&amp;ДАННЫЕ!$I288&amp;"m"&amp;IF(ДАННЫЕ!$I288&gt;0,IF(ДАННЫЕ!$J288&gt;0,0,1),"")&amp;"f"&amp;IF(ДАННЫЕ!$R288&gt;0,IF(YEAR(ДАННЫЕ!$F$1)=YEAR(ДАННЫЕ!$R288),1,0),0)&amp;"z"&amp;ДАННЫЕ!$R288&amp;"p"&amp;ДАННЫЕ!$S288&amp;"i"&amp;ДАННЫЕ!$T288&amp;"h"&amp;ДАННЫЕ!$K288&amp;"be"&amp;ДАННЫЕ!$BI288&amp;"CD"&amp;IF(ДАННЫЕ!BF288&gt;500,4,IF(ДАННЫЕ!BF288&gt;350,3,IF(ДАННЫЕ!BF288&gt;200,2,IF(ДАННЫЕ!BF288&gt;0,1,0))))&amp;"g"&amp;B288&amp;"d"&amp;H288&amp;"l"&amp;ДАННЫЕ!AT288&amp;"a"&amp;ДАННЫЕ!$V288&amp;"v"&amp;R288&amp;"k"&amp;ДАННЫЕ!$U288&amp;"s"&amp;ДАННЫЕ!$Y288&amp;"t"&amp;ДАННЫЕ!$X288&amp;"b"&amp;IF(ДАННЫЕ!$Q288&gt;1,1,0)&amp;"PP"&amp;ДАННЫЕ!Z288&amp;"c"&amp;S288&amp;"x"&amp;IF(ДАННЫЕ!$BY288&gt;0,IF(YEAR(ДАННЫЕ!$F$1)=YEAR(ДАННЫЕ!$BY288),1,0),0)&amp;"n"&amp;IF(ДАННЫЕ!$BZ288&gt;0,IF(YEAR(ДАННЫЕ!$F$1)=YEAR(ДАННЫЕ!$BZ288),1,0),0)&amp;"u"&amp;D288&amp;"z"&amp;IF(ДАННЫЕ!$CL288&gt;0,IF(YEAR(ДАННЫЕ!$F$1)&gt;YEAR(ДАННЫЕ!$CL288),11,12),0)</f>
        <v>03mf0zpihbeCD0g0dlav0kstb0PPc0x0n0u0z0</v>
      </c>
      <c r="K288" s="28" t="str">
        <f ca="1">ДАННЫЕ!$I288&amp;"x"&amp;B288&amp;"w"&amp;IF(T288+ДАННЫЕ!AD288+ДАННЫЕ!AE288+ДАННЫЕ!AF288+ДАННЫЕ!AG288+ДАННЫЕ!AH288+ДАННЫЕ!$AL288+ДАННЫЕ!AI288+ДАННЫЕ!AJ288+ДАННЫЕ!AK288+ДАННЫЕ!AP288+ДАННЫЕ!AQ288+ДАННЫЕ!AR288+ДАННЫЕ!$AM288+ДАННЫЕ!$AN288+ДАННЫЕ!AS288+ДАННЫЕ!AT288&gt;0,1,0)&amp;IF(OR(T288=2,ДАННЫЕ!AD288=2,ДАННЫЕ!AE288=2,ДАННЫЕ!AF288=2,ДАННЫЕ!AG288=2,ДАННЫЕ!AH288=2,ДАННЫЕ!$AL288=2,ДАННЫЕ!AI288=2,ДАННЫЕ!AJ288=2,ДАННЫЕ!AK288=2,ДАННЫЕ!AP288=2,ДАННЫЕ!AQ288=2,ДАННЫЕ!AR288=2,ДАННЫЕ!$AM288=2,ДАННЫЕ!$AN288=2,ДАННЫЕ!AS288=2,ДАННЫЕ!AT288=2),2,0)&amp;"t"&amp;IF(T288&gt;0,"1"&amp;T288,"00")&amp;"f"&amp;IF(ДАННЫЕ!$AC288,"1"&amp;ДАННЫЕ!$AC288,"00")&amp;"b"&amp;IF(ДАННЫЕ!$AD288,"1"&amp;ДАННЫЕ!$AD288,"00")&amp;"g"&amp;IF(ДАННЫЕ!$AF288,"1"&amp;ДАННЫЕ!$AF288,"00")&amp;"c"&amp;IF(ДАННЫЕ!$AG288,"1"&amp;ДАННЫЕ!$AG288,"00")&amp;"i"&amp;IF(ДАННЫЕ!$AH288,"1"&amp;ДАННЫЕ!$AH288,"00")&amp;"r"&amp;IF(ДАННЫЕ!$AL288,"1"&amp;ДАННЫЕ!$AL288,"00")&amp;"m"&amp;IF(ДАННЫЕ!$AI288,"1"&amp;ДАННЫЕ!$AI288,"00")&amp;"hS"&amp;IF(ДАННЫЕ!$AJ288,"1"&amp;ДАННЫЕ!$AJ288,"00")&amp;"hZ"&amp;IF(ДАННЫЕ!$AK288,"1"&amp;ДАННЫЕ!$AK288,"00")&amp;"p"&amp;IF(ДАННЫЕ!$AP288,"1"&amp;ДАННЫЕ!$AP288,"00")&amp;"k"&amp;IF(ДАННЫЕ!$AQ288,"1"&amp;ДАННЫЕ!$AQ288,"00")&amp;"z"&amp;IF(ДАННЫЕ!$AR288,"1"&amp;ДАННЫЕ!$AR288,"00")&amp;"j"&amp;IF(ДАННЫЕ!$AM288,"1"&amp;ДАННЫЕ!$AM288,"00")&amp;"n"&amp;IF(ДАННЫЕ!$AN288,"1"&amp;ДАННЫЕ!$AN288,"00")&amp;"E"&amp;ДАННЫЕ!BI288&amp;"L"&amp;ДАННЫЕ!AO288&amp;"h"&amp;IF(ДАННЫЕ!$AU288&gt;0,1,0)&amp;"v"&amp;IF(ДАННЫЕ!$AW288&gt;0,1,0)&amp;"a"&amp;IF(ДАННЫЕ!$AS288,"1"&amp;ДАННЫЕ!$AS288,"00")&amp;"s"&amp;IF(ДАННЫЕ!$AT288,"1"&amp;ДАННЫЕ!$AT288,"00")&amp;"u"&amp;IF(ДАННЫЕ!$CJ288&gt;0,1,0)&amp;"y"&amp;B288&amp;"d"&amp;H288&amp;"e"&amp;F288&amp;G288</f>
        <v>x0w00t00f00b00g00c00i00r00m00hS00hZ00p00k00z00j00n00ELh0v0a00s00u0y0de</v>
      </c>
      <c r="L288" s="28" t="str">
        <f ca="1">ДАННЫЕ!$I288&amp;"VN"&amp;IF(ДАННЫЕ!AW288&gt;0,11,10)&amp;"CD"&amp;IF(ДАННЫЕ!BF288&gt;500,16,IF(ДАННЫЕ!BF288&gt;350,15,IF(ДАННЫЕ!BF288&gt;=200,14,IF(ДАННЫЕ!BF288&gt;=100,13,IF(ДАННЫЕ!BF288&gt;=50,12,IF(ДАННЫЕ!BF288&gt;0,11,10))))))&amp;"AR"&amp;IF(ДАННЫЕ!BX288&gt;0,1,0)&amp;"GD"&amp;B288&amp;"VV"&amp;IF(E288&gt;=5,IF(E288&lt;18,1,0),0)</f>
        <v>VN10CD10AR0GD0VV0</v>
      </c>
      <c r="M288" s="28" t="str">
        <f>ДАННЫЕ!$I288&amp;"b"&amp;ДАННЫЕ!$BI288&amp;"r"&amp;ДАННЫЕ!$BJ288&amp;"CD"&amp;IF(ДАННЫЕ!BF288&gt;0,IF(ДАННЫЕ!BF288&lt;200,1,IF(ДАННЫЕ!BF288&lt;350,2,3)),0)&amp;"h"&amp;IF(ДАННЫЕ!$BK288+ДАННЫЕ!$BL288+ДАННЫЕ!$BM288&gt;0,1,0)&amp;"x"&amp;ДАННЫЕ!$BK288&amp;"y"&amp;ДАННЫЕ!$BL288&amp;"z"&amp;ДАННЫЕ!$BM288&amp;"c"&amp;IF(ДАННЫЕ!$BK288+ДАННЫЕ!$BL288+ДАННЫЕ!$BM288=3,1,0)&amp;"a"&amp;IF(ДАННЫЕ!$BQ288+ДАННЫЕ!$BR288&gt;0,1,0)&amp;"d"&amp;ДАННЫЕ!$BQ288&amp;"v"&amp;ДАННЫЕ!$BR288&amp;"p"&amp;ДАННЫЕ!$BS288&amp;"n"&amp;ДАННЫЕ!$BU288&amp;"t"&amp;ДАННЫЕ!$BV288&amp;"o"&amp;ДАННЫЕ!$BT288&amp;"l"&amp;IF(ДАННЫЕ!$BN288&gt;0,1,0)&amp;ДАННЫЕ!$BN288&amp;"g"&amp;ДАННЫЕ!$BO288&amp;"s"&amp;ДАННЫЕ!$BP288&amp;"DZ"&amp;IF(ДАННЫЕ!B288-ДАННЫЕ!G288 &lt; 60,IF(ДАННЫЕ!B288-ДАННЫЕ!G288 &gt;= 0,1,0),0)&amp;"u"&amp;IF(ДАННЫЕ!$CJ288&gt;0,1,0)</f>
        <v>brCD0h0xyzc0a0dvpntol0gsDZ1u0</v>
      </c>
      <c r="N288" s="28" t="str">
        <f ca="1">ДАННЫЕ!$F288&amp;ДАННЫЕ!$I288&amp;"g"&amp;B288&amp;"cf"&amp;D288&amp;"a"&amp;IF(ДАННЫЕ!$BX288&gt;0,1,0)&amp;IF(ДАННЫЕ!$BF288&gt;500,1,IF(ДАННЫЕ!$BF288&gt;350,2,IF(ДАННЫЕ!$BF288&gt;=200,3,IF(ДАННЫЕ!$BF288&gt;=100,4,IF(ДАННЫЕ!$BF288&gt;=50,5,IF(ДАННЫЕ!$BF288&lt;50,6,0))))))&amp;"AR"&amp;IF(DATEDIF(ДАННЫЕ!$BX288,ДАННЫЕ!$F$1,"y")&gt;1,1,0)&amp;"VG"&amp;IF(ДАННЫЕ!$BH288="0",1,0)&amp;"o"&amp;IF(T288+ДАННЫЕ!$AF288+ДАННЫЕ!$AG288+ДАННЫЕ!$AH288+ДАННЫЕ!$AI288+ДАННЫЕ!$AJ288+ДАННЫЕ!$AP288+ДАННЫЕ!$AQ288+ДАННЫЕ!$AR288+ДАННЫЕ!$AU288+ДАННЫЕ!$AW288+ДАННЫЕ!$AS288+ДАННЫЕ!$AT288&gt;0,1,0)&amp;"x"&amp;ДАННЫЕ!$AG288&amp;"p"&amp;IF(ДАННЫЕ!$BY288&gt;0,1,0)&amp;"v"&amp;IF(ДАННЫЕ!$BZ288&gt;0,1,0)&amp;"n"&amp;ДАННЫЕ!$CA288&amp;"t"&amp;ДАННЫЕ!$AY288&amp;"k"&amp;ДАННЫЕ!$CB288&amp;"q"&amp;ДАННЫЕ!$CC288&amp;"w"&amp;ДАННЫЕ!$CD288&amp;"e"&amp;ДАННЫЕ!$CE288&amp;"m"&amp;ДАННЫЕ!$CF288&amp;"c"&amp;ДАННЫЕ!$CG288&amp;"z"&amp;ДАННЫЕ!$CH288&amp;"d"&amp;IF(H288=4,1,0)&amp;"s"&amp;IF(ДАННЫЕ!$J288=1,0,1)&amp;"u"&amp;IF(ДАННЫЕ!$CJ288&gt;0,1,0)</f>
        <v>g0cf0a06AR1VG0o0xp0v0ntkqwemczd0s1u0</v>
      </c>
      <c r="O288" s="28" t="str">
        <f>ДАННЫЕ!$I288&amp;"g"&amp;B288&amp;A288&amp;"f"&amp;P288&amp;"c"&amp;IF(ДАННЫЕ!$U288&gt;0,1,0)&amp;"s"&amp;IF(ДАННЫЕ!$Q288&gt;0,IF(YEAR(ДАННЫЕ!$F$1)=YEAR(ДАННЫЕ!$Q288),IF(MONTH(ДАННЫЕ!$F$1)=MONTH(ДАННЫЕ!$Q288),111,11),1),0)&amp;"i"&amp;IF(ДАННЫЕ!$R288+ДАННЫЕ!$S288+ДАННЫЕ!$T288=0,0,1)&amp;"h"&amp;IF(ДАННЫЕ!$P288&gt;0,1,0)&amp;"p"&amp;IF(ДАННЫЕ!$CI288&gt;0,IF(YEAR(ДАННЫЕ!$F$1)=YEAR(ДАННЫЕ!$CI288),IF(MONTH(ДАННЫЕ!$F$1)=MONTH(ДАННЫЕ!$CI288),111,11),1),0)&amp;"d"&amp;IF(ДАННЫЕ!$CJ288&gt;0,IF(YEAR(ДАННЫЕ!$F$1)=YEAR(ДАННЫЕ!$CJ288),IF(MONTH(ДАННЫЕ!$F$1)=MONTH(ДАННЫЕ!$CJ288),111,11),1),0)&amp;"o"&amp;IF(ДАННЫЕ!$CK288&gt;0,IF(MONTH(ДАННЫЕ!$F$1)=MONTH(ДАННЫЕ!$CK288),111,11),0)&amp;"v"&amp;IF(ДАННЫЕ!$BE288&gt;0,IF(MONTH(ДАННЫЕ!$F$1)=MONTH(ДАННЫЕ!$BE288),111,11),0)</f>
        <v>g00f0c0s0i0h0p0d0o0v0</v>
      </c>
      <c r="P288" s="15">
        <f t="shared" si="14"/>
        <v>0</v>
      </c>
      <c r="Q288" s="15">
        <f>IF(ДАННЫЕ!$F$1&gt;ДАННЫЕ!$N288,IF(YEAR(ДАННЫЕ!$F$1)=YEAR(ДАННЫЕ!M288),1,0),0)</f>
        <v>0</v>
      </c>
      <c r="R288" s="15">
        <f>IF(ДАННЫЕ!$F$1&gt;ДАННЫЕ!$N288,IF(YEAR(ДАННЫЕ!$F$1)=YEAR(ДАННЫЕ!N288),1,0),0)</f>
        <v>0</v>
      </c>
      <c r="S288" s="15">
        <f>IF(ДАННЫЕ!$AA288="2А",1,IF(ДАННЫЕ!$AA288="2Б",2,IF(ДАННЫЕ!$AA288="2В",3,IF(ДАННЫЕ!$AA288=3,4,IF(ДАННЫЕ!$AA288="4А",5,IF(ДАННЫЕ!$AA288="4Б",6,IF(ДАННЫЕ!$AA288="4В",7,IF(ДАННЫЕ!$AA288=5,8,0))))))))</f>
        <v>0</v>
      </c>
      <c r="T288" s="15">
        <f>IF(OR(ДАННЫЕ!$AC288=2,ДАННЫЕ!$AD288=2,ДАННЫЕ!$AE288=2),2,IF(OR(ДАННЫЕ!$AC288=1,ДАННЫЕ!$AD288=1,ДАННЫЕ!$AE288=1),1,0))</f>
        <v>0</v>
      </c>
    </row>
    <row r="289" spans="1:20" ht="15" customHeight="1" x14ac:dyDescent="0.2">
      <c r="A289" s="78">
        <f>IF(B289&gt;0,IF(MONTH(ДАННЫЕ!$F$1)=MONTH(ДАННЫЕ!$B289),1,0),0)</f>
        <v>0</v>
      </c>
      <c r="B289" s="14">
        <f>IF(ДАННЫЕ!$B289&gt;0,IF(YEAR(ДАННЫЕ!$F$1)=YEAR(ДАННЫЕ!$B289),1,0),0)</f>
        <v>0</v>
      </c>
      <c r="C289" s="14">
        <f>IF(ДАННЫЕ!$CM289&gt;0,IF(YEAR(ДАННЫЕ!$F$1)=YEAR(ДАННЫЕ!$CM289),1,0),0)</f>
        <v>0</v>
      </c>
      <c r="D289" s="14">
        <f>IF(ДАННЫЕ!$CJ289&gt;0,IF(ДАННЫЕ!$CL289&gt;ДАННЫЕ!$F$1,1,IF(ДАННЫЕ!$CL289&gt;0,0,1)),0)</f>
        <v>0</v>
      </c>
      <c r="E289" s="43" t="str">
        <f ca="1">IF(ДАННЫЕ!$F$1&gt;0,IF(ДАННЫЕ!$G289&gt;0,DATEDIF(ДАННЫЕ!$G289,ДАННЫЕ!$F$1,"y"),""),IF(ДАННЫЕ!$G289&gt;0,DATEDIF(ДАННЫЕ!$G289,TODAY(),"y"),""))</f>
        <v/>
      </c>
      <c r="F289" s="43" t="str">
        <f xml:space="preserve"> IF(ДАННЫЕ!$F289="М",IF(E289&gt;=18,IF(E289&lt;60,1,""),""),"")&amp;IF(ДАННЫЕ!$F289="Ж",IF(E289&gt;=18,IF(E289&lt;55,1,""),""),"")</f>
        <v/>
      </c>
      <c r="G289" s="43" t="str">
        <f xml:space="preserve"> IF(ДАННЫЕ!$F289="М",IF(E289&gt;=60,2,""),"")&amp;IF(ДАННЫЕ!$F289="Ж",IF(E289&gt;=55,2,""),"")</f>
        <v/>
      </c>
      <c r="H289" s="43" t="str">
        <f t="shared" ca="1" si="12"/>
        <v/>
      </c>
      <c r="I289" s="43" t="str">
        <f t="shared" ca="1" si="13"/>
        <v>03</v>
      </c>
      <c r="J289" s="28" t="str">
        <f ca="1">ДАННЫЕ!$F289&amp;H289&amp;I289&amp;ДАННЫЕ!$I289&amp;"m"&amp;IF(ДАННЫЕ!$I289&gt;0,IF(ДАННЫЕ!$J289&gt;0,0,1),"")&amp;"f"&amp;IF(ДАННЫЕ!$R289&gt;0,IF(YEAR(ДАННЫЕ!$F$1)=YEAR(ДАННЫЕ!$R289),1,0),0)&amp;"z"&amp;ДАННЫЕ!$R289&amp;"p"&amp;ДАННЫЕ!$S289&amp;"i"&amp;ДАННЫЕ!$T289&amp;"h"&amp;ДАННЫЕ!$K289&amp;"be"&amp;ДАННЫЕ!$BI289&amp;"CD"&amp;IF(ДАННЫЕ!BF289&gt;500,4,IF(ДАННЫЕ!BF289&gt;350,3,IF(ДАННЫЕ!BF289&gt;200,2,IF(ДАННЫЕ!BF289&gt;0,1,0))))&amp;"g"&amp;B289&amp;"d"&amp;H289&amp;"l"&amp;ДАННЫЕ!AT289&amp;"a"&amp;ДАННЫЕ!$V289&amp;"v"&amp;R289&amp;"k"&amp;ДАННЫЕ!$U289&amp;"s"&amp;ДАННЫЕ!$Y289&amp;"t"&amp;ДАННЫЕ!$X289&amp;"b"&amp;IF(ДАННЫЕ!$Q289&gt;1,1,0)&amp;"PP"&amp;ДАННЫЕ!Z289&amp;"c"&amp;S289&amp;"x"&amp;IF(ДАННЫЕ!$BY289&gt;0,IF(YEAR(ДАННЫЕ!$F$1)=YEAR(ДАННЫЕ!$BY289),1,0),0)&amp;"n"&amp;IF(ДАННЫЕ!$BZ289&gt;0,IF(YEAR(ДАННЫЕ!$F$1)=YEAR(ДАННЫЕ!$BZ289),1,0),0)&amp;"u"&amp;D289&amp;"z"&amp;IF(ДАННЫЕ!$CL289&gt;0,IF(YEAR(ДАННЫЕ!$F$1)&gt;YEAR(ДАННЫЕ!$CL289),11,12),0)</f>
        <v>03mf0zpihbeCD0g0dlav0kstb0PPc0x0n0u0z0</v>
      </c>
      <c r="K289" s="28" t="str">
        <f ca="1">ДАННЫЕ!$I289&amp;"x"&amp;B289&amp;"w"&amp;IF(T289+ДАННЫЕ!AD289+ДАННЫЕ!AE289+ДАННЫЕ!AF289+ДАННЫЕ!AG289+ДАННЫЕ!AH289+ДАННЫЕ!$AL289+ДАННЫЕ!AI289+ДАННЫЕ!AJ289+ДАННЫЕ!AK289+ДАННЫЕ!AP289+ДАННЫЕ!AQ289+ДАННЫЕ!AR289+ДАННЫЕ!$AM289+ДАННЫЕ!$AN289+ДАННЫЕ!AS289+ДАННЫЕ!AT289&gt;0,1,0)&amp;IF(OR(T289=2,ДАННЫЕ!AD289=2,ДАННЫЕ!AE289=2,ДАННЫЕ!AF289=2,ДАННЫЕ!AG289=2,ДАННЫЕ!AH289=2,ДАННЫЕ!$AL289=2,ДАННЫЕ!AI289=2,ДАННЫЕ!AJ289=2,ДАННЫЕ!AK289=2,ДАННЫЕ!AP289=2,ДАННЫЕ!AQ289=2,ДАННЫЕ!AR289=2,ДАННЫЕ!$AM289=2,ДАННЫЕ!$AN289=2,ДАННЫЕ!AS289=2,ДАННЫЕ!AT289=2),2,0)&amp;"t"&amp;IF(T289&gt;0,"1"&amp;T289,"00")&amp;"f"&amp;IF(ДАННЫЕ!$AC289,"1"&amp;ДАННЫЕ!$AC289,"00")&amp;"b"&amp;IF(ДАННЫЕ!$AD289,"1"&amp;ДАННЫЕ!$AD289,"00")&amp;"g"&amp;IF(ДАННЫЕ!$AF289,"1"&amp;ДАННЫЕ!$AF289,"00")&amp;"c"&amp;IF(ДАННЫЕ!$AG289,"1"&amp;ДАННЫЕ!$AG289,"00")&amp;"i"&amp;IF(ДАННЫЕ!$AH289,"1"&amp;ДАННЫЕ!$AH289,"00")&amp;"r"&amp;IF(ДАННЫЕ!$AL289,"1"&amp;ДАННЫЕ!$AL289,"00")&amp;"m"&amp;IF(ДАННЫЕ!$AI289,"1"&amp;ДАННЫЕ!$AI289,"00")&amp;"hS"&amp;IF(ДАННЫЕ!$AJ289,"1"&amp;ДАННЫЕ!$AJ289,"00")&amp;"hZ"&amp;IF(ДАННЫЕ!$AK289,"1"&amp;ДАННЫЕ!$AK289,"00")&amp;"p"&amp;IF(ДАННЫЕ!$AP289,"1"&amp;ДАННЫЕ!$AP289,"00")&amp;"k"&amp;IF(ДАННЫЕ!$AQ289,"1"&amp;ДАННЫЕ!$AQ289,"00")&amp;"z"&amp;IF(ДАННЫЕ!$AR289,"1"&amp;ДАННЫЕ!$AR289,"00")&amp;"j"&amp;IF(ДАННЫЕ!$AM289,"1"&amp;ДАННЫЕ!$AM289,"00")&amp;"n"&amp;IF(ДАННЫЕ!$AN289,"1"&amp;ДАННЫЕ!$AN289,"00")&amp;"E"&amp;ДАННЫЕ!BI289&amp;"L"&amp;ДАННЫЕ!AO289&amp;"h"&amp;IF(ДАННЫЕ!$AU289&gt;0,1,0)&amp;"v"&amp;IF(ДАННЫЕ!$AW289&gt;0,1,0)&amp;"a"&amp;IF(ДАННЫЕ!$AS289,"1"&amp;ДАННЫЕ!$AS289,"00")&amp;"s"&amp;IF(ДАННЫЕ!$AT289,"1"&amp;ДАННЫЕ!$AT289,"00")&amp;"u"&amp;IF(ДАННЫЕ!$CJ289&gt;0,1,0)&amp;"y"&amp;B289&amp;"d"&amp;H289&amp;"e"&amp;F289&amp;G289</f>
        <v>x0w00t00f00b00g00c00i00r00m00hS00hZ00p00k00z00j00n00ELh0v0a00s00u0y0de</v>
      </c>
      <c r="L289" s="28" t="str">
        <f ca="1">ДАННЫЕ!$I289&amp;"VN"&amp;IF(ДАННЫЕ!AW289&gt;0,11,10)&amp;"CD"&amp;IF(ДАННЫЕ!BF289&gt;500,16,IF(ДАННЫЕ!BF289&gt;350,15,IF(ДАННЫЕ!BF289&gt;=200,14,IF(ДАННЫЕ!BF289&gt;=100,13,IF(ДАННЫЕ!BF289&gt;=50,12,IF(ДАННЫЕ!BF289&gt;0,11,10))))))&amp;"AR"&amp;IF(ДАННЫЕ!BX289&gt;0,1,0)&amp;"GD"&amp;B289&amp;"VV"&amp;IF(E289&gt;=5,IF(E289&lt;18,1,0),0)</f>
        <v>VN10CD10AR0GD0VV0</v>
      </c>
      <c r="M289" s="28" t="str">
        <f>ДАННЫЕ!$I289&amp;"b"&amp;ДАННЫЕ!$BI289&amp;"r"&amp;ДАННЫЕ!$BJ289&amp;"CD"&amp;IF(ДАННЫЕ!BF289&gt;0,IF(ДАННЫЕ!BF289&lt;200,1,IF(ДАННЫЕ!BF289&lt;350,2,3)),0)&amp;"h"&amp;IF(ДАННЫЕ!$BK289+ДАННЫЕ!$BL289+ДАННЫЕ!$BM289&gt;0,1,0)&amp;"x"&amp;ДАННЫЕ!$BK289&amp;"y"&amp;ДАННЫЕ!$BL289&amp;"z"&amp;ДАННЫЕ!$BM289&amp;"c"&amp;IF(ДАННЫЕ!$BK289+ДАННЫЕ!$BL289+ДАННЫЕ!$BM289=3,1,0)&amp;"a"&amp;IF(ДАННЫЕ!$BQ289+ДАННЫЕ!$BR289&gt;0,1,0)&amp;"d"&amp;ДАННЫЕ!$BQ289&amp;"v"&amp;ДАННЫЕ!$BR289&amp;"p"&amp;ДАННЫЕ!$BS289&amp;"n"&amp;ДАННЫЕ!$BU289&amp;"t"&amp;ДАННЫЕ!$BV289&amp;"o"&amp;ДАННЫЕ!$BT289&amp;"l"&amp;IF(ДАННЫЕ!$BN289&gt;0,1,0)&amp;ДАННЫЕ!$BN289&amp;"g"&amp;ДАННЫЕ!$BO289&amp;"s"&amp;ДАННЫЕ!$BP289&amp;"DZ"&amp;IF(ДАННЫЕ!B289-ДАННЫЕ!G289 &lt; 60,IF(ДАННЫЕ!B289-ДАННЫЕ!G289 &gt;= 0,1,0),0)&amp;"u"&amp;IF(ДАННЫЕ!$CJ289&gt;0,1,0)</f>
        <v>brCD0h0xyzc0a0dvpntol0gsDZ1u0</v>
      </c>
      <c r="N289" s="28" t="str">
        <f ca="1">ДАННЫЕ!$F289&amp;ДАННЫЕ!$I289&amp;"g"&amp;B289&amp;"cf"&amp;D289&amp;"a"&amp;IF(ДАННЫЕ!$BX289&gt;0,1,0)&amp;IF(ДАННЫЕ!$BF289&gt;500,1,IF(ДАННЫЕ!$BF289&gt;350,2,IF(ДАННЫЕ!$BF289&gt;=200,3,IF(ДАННЫЕ!$BF289&gt;=100,4,IF(ДАННЫЕ!$BF289&gt;=50,5,IF(ДАННЫЕ!$BF289&lt;50,6,0))))))&amp;"AR"&amp;IF(DATEDIF(ДАННЫЕ!$BX289,ДАННЫЕ!$F$1,"y")&gt;1,1,0)&amp;"VG"&amp;IF(ДАННЫЕ!$BH289="0",1,0)&amp;"o"&amp;IF(T289+ДАННЫЕ!$AF289+ДАННЫЕ!$AG289+ДАННЫЕ!$AH289+ДАННЫЕ!$AI289+ДАННЫЕ!$AJ289+ДАННЫЕ!$AP289+ДАННЫЕ!$AQ289+ДАННЫЕ!$AR289+ДАННЫЕ!$AU289+ДАННЫЕ!$AW289+ДАННЫЕ!$AS289+ДАННЫЕ!$AT289&gt;0,1,0)&amp;"x"&amp;ДАННЫЕ!$AG289&amp;"p"&amp;IF(ДАННЫЕ!$BY289&gt;0,1,0)&amp;"v"&amp;IF(ДАННЫЕ!$BZ289&gt;0,1,0)&amp;"n"&amp;ДАННЫЕ!$CA289&amp;"t"&amp;ДАННЫЕ!$AY289&amp;"k"&amp;ДАННЫЕ!$CB289&amp;"q"&amp;ДАННЫЕ!$CC289&amp;"w"&amp;ДАННЫЕ!$CD289&amp;"e"&amp;ДАННЫЕ!$CE289&amp;"m"&amp;ДАННЫЕ!$CF289&amp;"c"&amp;ДАННЫЕ!$CG289&amp;"z"&amp;ДАННЫЕ!$CH289&amp;"d"&amp;IF(H289=4,1,0)&amp;"s"&amp;IF(ДАННЫЕ!$J289=1,0,1)&amp;"u"&amp;IF(ДАННЫЕ!$CJ289&gt;0,1,0)</f>
        <v>g0cf0a06AR1VG0o0xp0v0ntkqwemczd0s1u0</v>
      </c>
      <c r="O289" s="28" t="str">
        <f>ДАННЫЕ!$I289&amp;"g"&amp;B289&amp;A289&amp;"f"&amp;P289&amp;"c"&amp;IF(ДАННЫЕ!$U289&gt;0,1,0)&amp;"s"&amp;IF(ДАННЫЕ!$Q289&gt;0,IF(YEAR(ДАННЫЕ!$F$1)=YEAR(ДАННЫЕ!$Q289),IF(MONTH(ДАННЫЕ!$F$1)=MONTH(ДАННЫЕ!$Q289),111,11),1),0)&amp;"i"&amp;IF(ДАННЫЕ!$R289+ДАННЫЕ!$S289+ДАННЫЕ!$T289=0,0,1)&amp;"h"&amp;IF(ДАННЫЕ!$P289&gt;0,1,0)&amp;"p"&amp;IF(ДАННЫЕ!$CI289&gt;0,IF(YEAR(ДАННЫЕ!$F$1)=YEAR(ДАННЫЕ!$CI289),IF(MONTH(ДАННЫЕ!$F$1)=MONTH(ДАННЫЕ!$CI289),111,11),1),0)&amp;"d"&amp;IF(ДАННЫЕ!$CJ289&gt;0,IF(YEAR(ДАННЫЕ!$F$1)=YEAR(ДАННЫЕ!$CJ289),IF(MONTH(ДАННЫЕ!$F$1)=MONTH(ДАННЫЕ!$CJ289),111,11),1),0)&amp;"o"&amp;IF(ДАННЫЕ!$CK289&gt;0,IF(MONTH(ДАННЫЕ!$F$1)=MONTH(ДАННЫЕ!$CK289),111,11),0)&amp;"v"&amp;IF(ДАННЫЕ!$BE289&gt;0,IF(MONTH(ДАННЫЕ!$F$1)=MONTH(ДАННЫЕ!$BE289),111,11),0)</f>
        <v>g00f0c0s0i0h0p0d0o0v0</v>
      </c>
      <c r="P289" s="15">
        <f t="shared" si="14"/>
        <v>0</v>
      </c>
      <c r="Q289" s="15">
        <f>IF(ДАННЫЕ!$F$1&gt;ДАННЫЕ!$N289,IF(YEAR(ДАННЫЕ!$F$1)=YEAR(ДАННЫЕ!M289),1,0),0)</f>
        <v>0</v>
      </c>
      <c r="R289" s="15">
        <f>IF(ДАННЫЕ!$F$1&gt;ДАННЫЕ!$N289,IF(YEAR(ДАННЫЕ!$F$1)=YEAR(ДАННЫЕ!N289),1,0),0)</f>
        <v>0</v>
      </c>
      <c r="S289" s="15">
        <f>IF(ДАННЫЕ!$AA289="2А",1,IF(ДАННЫЕ!$AA289="2Б",2,IF(ДАННЫЕ!$AA289="2В",3,IF(ДАННЫЕ!$AA289=3,4,IF(ДАННЫЕ!$AA289="4А",5,IF(ДАННЫЕ!$AA289="4Б",6,IF(ДАННЫЕ!$AA289="4В",7,IF(ДАННЫЕ!$AA289=5,8,0))))))))</f>
        <v>0</v>
      </c>
      <c r="T289" s="15">
        <f>IF(OR(ДАННЫЕ!$AC289=2,ДАННЫЕ!$AD289=2,ДАННЫЕ!$AE289=2),2,IF(OR(ДАННЫЕ!$AC289=1,ДАННЫЕ!$AD289=1,ДАННЫЕ!$AE289=1),1,0))</f>
        <v>0</v>
      </c>
    </row>
    <row r="290" spans="1:20" ht="15" customHeight="1" x14ac:dyDescent="0.2">
      <c r="A290" s="78">
        <f>IF(B290&gt;0,IF(MONTH(ДАННЫЕ!$F$1)=MONTH(ДАННЫЕ!$B290),1,0),0)</f>
        <v>0</v>
      </c>
      <c r="B290" s="14">
        <f>IF(ДАННЫЕ!$B290&gt;0,IF(YEAR(ДАННЫЕ!$F$1)=YEAR(ДАННЫЕ!$B290),1,0),0)</f>
        <v>0</v>
      </c>
      <c r="C290" s="14">
        <f>IF(ДАННЫЕ!$CM290&gt;0,IF(YEAR(ДАННЫЕ!$F$1)=YEAR(ДАННЫЕ!$CM290),1,0),0)</f>
        <v>0</v>
      </c>
      <c r="D290" s="14">
        <f>IF(ДАННЫЕ!$CJ290&gt;0,IF(ДАННЫЕ!$CL290&gt;ДАННЫЕ!$F$1,1,IF(ДАННЫЕ!$CL290&gt;0,0,1)),0)</f>
        <v>0</v>
      </c>
      <c r="E290" s="43" t="str">
        <f ca="1">IF(ДАННЫЕ!$F$1&gt;0,IF(ДАННЫЕ!$G290&gt;0,DATEDIF(ДАННЫЕ!$G290,ДАННЫЕ!$F$1,"y"),""),IF(ДАННЫЕ!$G290&gt;0,DATEDIF(ДАННЫЕ!$G290,TODAY(),"y"),""))</f>
        <v/>
      </c>
      <c r="F290" s="43" t="str">
        <f xml:space="preserve"> IF(ДАННЫЕ!$F290="М",IF(E290&gt;=18,IF(E290&lt;60,1,""),""),"")&amp;IF(ДАННЫЕ!$F290="Ж",IF(E290&gt;=18,IF(E290&lt;55,1,""),""),"")</f>
        <v/>
      </c>
      <c r="G290" s="43" t="str">
        <f xml:space="preserve"> IF(ДАННЫЕ!$F290="М",IF(E290&gt;=60,2,""),"")&amp;IF(ДАННЫЕ!$F290="Ж",IF(E290&gt;=55,2,""),"")</f>
        <v/>
      </c>
      <c r="H290" s="43" t="str">
        <f t="shared" ca="1" si="12"/>
        <v/>
      </c>
      <c r="I290" s="43" t="str">
        <f t="shared" ca="1" si="13"/>
        <v>03</v>
      </c>
      <c r="J290" s="28" t="str">
        <f ca="1">ДАННЫЕ!$F290&amp;H290&amp;I290&amp;ДАННЫЕ!$I290&amp;"m"&amp;IF(ДАННЫЕ!$I290&gt;0,IF(ДАННЫЕ!$J290&gt;0,0,1),"")&amp;"f"&amp;IF(ДАННЫЕ!$R290&gt;0,IF(YEAR(ДАННЫЕ!$F$1)=YEAR(ДАННЫЕ!$R290),1,0),0)&amp;"z"&amp;ДАННЫЕ!$R290&amp;"p"&amp;ДАННЫЕ!$S290&amp;"i"&amp;ДАННЫЕ!$T290&amp;"h"&amp;ДАННЫЕ!$K290&amp;"be"&amp;ДАННЫЕ!$BI290&amp;"CD"&amp;IF(ДАННЫЕ!BF290&gt;500,4,IF(ДАННЫЕ!BF290&gt;350,3,IF(ДАННЫЕ!BF290&gt;200,2,IF(ДАННЫЕ!BF290&gt;0,1,0))))&amp;"g"&amp;B290&amp;"d"&amp;H290&amp;"l"&amp;ДАННЫЕ!AT290&amp;"a"&amp;ДАННЫЕ!$V290&amp;"v"&amp;R290&amp;"k"&amp;ДАННЫЕ!$U290&amp;"s"&amp;ДАННЫЕ!$Y290&amp;"t"&amp;ДАННЫЕ!$X290&amp;"b"&amp;IF(ДАННЫЕ!$Q290&gt;1,1,0)&amp;"PP"&amp;ДАННЫЕ!Z290&amp;"c"&amp;S290&amp;"x"&amp;IF(ДАННЫЕ!$BY290&gt;0,IF(YEAR(ДАННЫЕ!$F$1)=YEAR(ДАННЫЕ!$BY290),1,0),0)&amp;"n"&amp;IF(ДАННЫЕ!$BZ290&gt;0,IF(YEAR(ДАННЫЕ!$F$1)=YEAR(ДАННЫЕ!$BZ290),1,0),0)&amp;"u"&amp;D290&amp;"z"&amp;IF(ДАННЫЕ!$CL290&gt;0,IF(YEAR(ДАННЫЕ!$F$1)&gt;YEAR(ДАННЫЕ!$CL290),11,12),0)</f>
        <v>03mf0zpihbeCD0g0dlav0kstb0PPc0x0n0u0z0</v>
      </c>
      <c r="K290" s="28" t="str">
        <f ca="1">ДАННЫЕ!$I290&amp;"x"&amp;B290&amp;"w"&amp;IF(T290+ДАННЫЕ!AD290+ДАННЫЕ!AE290+ДАННЫЕ!AF290+ДАННЫЕ!AG290+ДАННЫЕ!AH290+ДАННЫЕ!$AL290+ДАННЫЕ!AI290+ДАННЫЕ!AJ290+ДАННЫЕ!AK290+ДАННЫЕ!AP290+ДАННЫЕ!AQ290+ДАННЫЕ!AR290+ДАННЫЕ!$AM290+ДАННЫЕ!$AN290+ДАННЫЕ!AS290+ДАННЫЕ!AT290&gt;0,1,0)&amp;IF(OR(T290=2,ДАННЫЕ!AD290=2,ДАННЫЕ!AE290=2,ДАННЫЕ!AF290=2,ДАННЫЕ!AG290=2,ДАННЫЕ!AH290=2,ДАННЫЕ!$AL290=2,ДАННЫЕ!AI290=2,ДАННЫЕ!AJ290=2,ДАННЫЕ!AK290=2,ДАННЫЕ!AP290=2,ДАННЫЕ!AQ290=2,ДАННЫЕ!AR290=2,ДАННЫЕ!$AM290=2,ДАННЫЕ!$AN290=2,ДАННЫЕ!AS290=2,ДАННЫЕ!AT290=2),2,0)&amp;"t"&amp;IF(T290&gt;0,"1"&amp;T290,"00")&amp;"f"&amp;IF(ДАННЫЕ!$AC290,"1"&amp;ДАННЫЕ!$AC290,"00")&amp;"b"&amp;IF(ДАННЫЕ!$AD290,"1"&amp;ДАННЫЕ!$AD290,"00")&amp;"g"&amp;IF(ДАННЫЕ!$AF290,"1"&amp;ДАННЫЕ!$AF290,"00")&amp;"c"&amp;IF(ДАННЫЕ!$AG290,"1"&amp;ДАННЫЕ!$AG290,"00")&amp;"i"&amp;IF(ДАННЫЕ!$AH290,"1"&amp;ДАННЫЕ!$AH290,"00")&amp;"r"&amp;IF(ДАННЫЕ!$AL290,"1"&amp;ДАННЫЕ!$AL290,"00")&amp;"m"&amp;IF(ДАННЫЕ!$AI290,"1"&amp;ДАННЫЕ!$AI290,"00")&amp;"hS"&amp;IF(ДАННЫЕ!$AJ290,"1"&amp;ДАННЫЕ!$AJ290,"00")&amp;"hZ"&amp;IF(ДАННЫЕ!$AK290,"1"&amp;ДАННЫЕ!$AK290,"00")&amp;"p"&amp;IF(ДАННЫЕ!$AP290,"1"&amp;ДАННЫЕ!$AP290,"00")&amp;"k"&amp;IF(ДАННЫЕ!$AQ290,"1"&amp;ДАННЫЕ!$AQ290,"00")&amp;"z"&amp;IF(ДАННЫЕ!$AR290,"1"&amp;ДАННЫЕ!$AR290,"00")&amp;"j"&amp;IF(ДАННЫЕ!$AM290,"1"&amp;ДАННЫЕ!$AM290,"00")&amp;"n"&amp;IF(ДАННЫЕ!$AN290,"1"&amp;ДАННЫЕ!$AN290,"00")&amp;"E"&amp;ДАННЫЕ!BI290&amp;"L"&amp;ДАННЫЕ!AO290&amp;"h"&amp;IF(ДАННЫЕ!$AU290&gt;0,1,0)&amp;"v"&amp;IF(ДАННЫЕ!$AW290&gt;0,1,0)&amp;"a"&amp;IF(ДАННЫЕ!$AS290,"1"&amp;ДАННЫЕ!$AS290,"00")&amp;"s"&amp;IF(ДАННЫЕ!$AT290,"1"&amp;ДАННЫЕ!$AT290,"00")&amp;"u"&amp;IF(ДАННЫЕ!$CJ290&gt;0,1,0)&amp;"y"&amp;B290&amp;"d"&amp;H290&amp;"e"&amp;F290&amp;G290</f>
        <v>x0w00t00f00b00g00c00i00r00m00hS00hZ00p00k00z00j00n00ELh0v0a00s00u0y0de</v>
      </c>
      <c r="L290" s="28" t="str">
        <f ca="1">ДАННЫЕ!$I290&amp;"VN"&amp;IF(ДАННЫЕ!AW290&gt;0,11,10)&amp;"CD"&amp;IF(ДАННЫЕ!BF290&gt;500,16,IF(ДАННЫЕ!BF290&gt;350,15,IF(ДАННЫЕ!BF290&gt;=200,14,IF(ДАННЫЕ!BF290&gt;=100,13,IF(ДАННЫЕ!BF290&gt;=50,12,IF(ДАННЫЕ!BF290&gt;0,11,10))))))&amp;"AR"&amp;IF(ДАННЫЕ!BX290&gt;0,1,0)&amp;"GD"&amp;B290&amp;"VV"&amp;IF(E290&gt;=5,IF(E290&lt;18,1,0),0)</f>
        <v>VN10CD10AR0GD0VV0</v>
      </c>
      <c r="M290" s="28" t="str">
        <f>ДАННЫЕ!$I290&amp;"b"&amp;ДАННЫЕ!$BI290&amp;"r"&amp;ДАННЫЕ!$BJ290&amp;"CD"&amp;IF(ДАННЫЕ!BF290&gt;0,IF(ДАННЫЕ!BF290&lt;200,1,IF(ДАННЫЕ!BF290&lt;350,2,3)),0)&amp;"h"&amp;IF(ДАННЫЕ!$BK290+ДАННЫЕ!$BL290+ДАННЫЕ!$BM290&gt;0,1,0)&amp;"x"&amp;ДАННЫЕ!$BK290&amp;"y"&amp;ДАННЫЕ!$BL290&amp;"z"&amp;ДАННЫЕ!$BM290&amp;"c"&amp;IF(ДАННЫЕ!$BK290+ДАННЫЕ!$BL290+ДАННЫЕ!$BM290=3,1,0)&amp;"a"&amp;IF(ДАННЫЕ!$BQ290+ДАННЫЕ!$BR290&gt;0,1,0)&amp;"d"&amp;ДАННЫЕ!$BQ290&amp;"v"&amp;ДАННЫЕ!$BR290&amp;"p"&amp;ДАННЫЕ!$BS290&amp;"n"&amp;ДАННЫЕ!$BU290&amp;"t"&amp;ДАННЫЕ!$BV290&amp;"o"&amp;ДАННЫЕ!$BT290&amp;"l"&amp;IF(ДАННЫЕ!$BN290&gt;0,1,0)&amp;ДАННЫЕ!$BN290&amp;"g"&amp;ДАННЫЕ!$BO290&amp;"s"&amp;ДАННЫЕ!$BP290&amp;"DZ"&amp;IF(ДАННЫЕ!B290-ДАННЫЕ!G290 &lt; 60,IF(ДАННЫЕ!B290-ДАННЫЕ!G290 &gt;= 0,1,0),0)&amp;"u"&amp;IF(ДАННЫЕ!$CJ290&gt;0,1,0)</f>
        <v>brCD0h0xyzc0a0dvpntol0gsDZ1u0</v>
      </c>
      <c r="N290" s="28" t="str">
        <f ca="1">ДАННЫЕ!$F290&amp;ДАННЫЕ!$I290&amp;"g"&amp;B290&amp;"cf"&amp;D290&amp;"a"&amp;IF(ДАННЫЕ!$BX290&gt;0,1,0)&amp;IF(ДАННЫЕ!$BF290&gt;500,1,IF(ДАННЫЕ!$BF290&gt;350,2,IF(ДАННЫЕ!$BF290&gt;=200,3,IF(ДАННЫЕ!$BF290&gt;=100,4,IF(ДАННЫЕ!$BF290&gt;=50,5,IF(ДАННЫЕ!$BF290&lt;50,6,0))))))&amp;"AR"&amp;IF(DATEDIF(ДАННЫЕ!$BX290,ДАННЫЕ!$F$1,"y")&gt;1,1,0)&amp;"VG"&amp;IF(ДАННЫЕ!$BH290="0",1,0)&amp;"o"&amp;IF(T290+ДАННЫЕ!$AF290+ДАННЫЕ!$AG290+ДАННЫЕ!$AH290+ДАННЫЕ!$AI290+ДАННЫЕ!$AJ290+ДАННЫЕ!$AP290+ДАННЫЕ!$AQ290+ДАННЫЕ!$AR290+ДАННЫЕ!$AU290+ДАННЫЕ!$AW290+ДАННЫЕ!$AS290+ДАННЫЕ!$AT290&gt;0,1,0)&amp;"x"&amp;ДАННЫЕ!$AG290&amp;"p"&amp;IF(ДАННЫЕ!$BY290&gt;0,1,0)&amp;"v"&amp;IF(ДАННЫЕ!$BZ290&gt;0,1,0)&amp;"n"&amp;ДАННЫЕ!$CA290&amp;"t"&amp;ДАННЫЕ!$AY290&amp;"k"&amp;ДАННЫЕ!$CB290&amp;"q"&amp;ДАННЫЕ!$CC290&amp;"w"&amp;ДАННЫЕ!$CD290&amp;"e"&amp;ДАННЫЕ!$CE290&amp;"m"&amp;ДАННЫЕ!$CF290&amp;"c"&amp;ДАННЫЕ!$CG290&amp;"z"&amp;ДАННЫЕ!$CH290&amp;"d"&amp;IF(H290=4,1,0)&amp;"s"&amp;IF(ДАННЫЕ!$J290=1,0,1)&amp;"u"&amp;IF(ДАННЫЕ!$CJ290&gt;0,1,0)</f>
        <v>g0cf0a06AR1VG0o0xp0v0ntkqwemczd0s1u0</v>
      </c>
      <c r="O290" s="28" t="str">
        <f>ДАННЫЕ!$I290&amp;"g"&amp;B290&amp;A290&amp;"f"&amp;P290&amp;"c"&amp;IF(ДАННЫЕ!$U290&gt;0,1,0)&amp;"s"&amp;IF(ДАННЫЕ!$Q290&gt;0,IF(YEAR(ДАННЫЕ!$F$1)=YEAR(ДАННЫЕ!$Q290),IF(MONTH(ДАННЫЕ!$F$1)=MONTH(ДАННЫЕ!$Q290),111,11),1),0)&amp;"i"&amp;IF(ДАННЫЕ!$R290+ДАННЫЕ!$S290+ДАННЫЕ!$T290=0,0,1)&amp;"h"&amp;IF(ДАННЫЕ!$P290&gt;0,1,0)&amp;"p"&amp;IF(ДАННЫЕ!$CI290&gt;0,IF(YEAR(ДАННЫЕ!$F$1)=YEAR(ДАННЫЕ!$CI290),IF(MONTH(ДАННЫЕ!$F$1)=MONTH(ДАННЫЕ!$CI290),111,11),1),0)&amp;"d"&amp;IF(ДАННЫЕ!$CJ290&gt;0,IF(YEAR(ДАННЫЕ!$F$1)=YEAR(ДАННЫЕ!$CJ290),IF(MONTH(ДАННЫЕ!$F$1)=MONTH(ДАННЫЕ!$CJ290),111,11),1),0)&amp;"o"&amp;IF(ДАННЫЕ!$CK290&gt;0,IF(MONTH(ДАННЫЕ!$F$1)=MONTH(ДАННЫЕ!$CK290),111,11),0)&amp;"v"&amp;IF(ДАННЫЕ!$BE290&gt;0,IF(MONTH(ДАННЫЕ!$F$1)=MONTH(ДАННЫЕ!$BE290),111,11),0)</f>
        <v>g00f0c0s0i0h0p0d0o0v0</v>
      </c>
      <c r="P290" s="15">
        <f t="shared" si="14"/>
        <v>0</v>
      </c>
      <c r="Q290" s="15">
        <f>IF(ДАННЫЕ!$F$1&gt;ДАННЫЕ!$N290,IF(YEAR(ДАННЫЕ!$F$1)=YEAR(ДАННЫЕ!M290),1,0),0)</f>
        <v>0</v>
      </c>
      <c r="R290" s="15">
        <f>IF(ДАННЫЕ!$F$1&gt;ДАННЫЕ!$N290,IF(YEAR(ДАННЫЕ!$F$1)=YEAR(ДАННЫЕ!N290),1,0),0)</f>
        <v>0</v>
      </c>
      <c r="S290" s="15">
        <f>IF(ДАННЫЕ!$AA290="2А",1,IF(ДАННЫЕ!$AA290="2Б",2,IF(ДАННЫЕ!$AA290="2В",3,IF(ДАННЫЕ!$AA290=3,4,IF(ДАННЫЕ!$AA290="4А",5,IF(ДАННЫЕ!$AA290="4Б",6,IF(ДАННЫЕ!$AA290="4В",7,IF(ДАННЫЕ!$AA290=5,8,0))))))))</f>
        <v>0</v>
      </c>
      <c r="T290" s="15">
        <f>IF(OR(ДАННЫЕ!$AC290=2,ДАННЫЕ!$AD290=2,ДАННЫЕ!$AE290=2),2,IF(OR(ДАННЫЕ!$AC290=1,ДАННЫЕ!$AD290=1,ДАННЫЕ!$AE290=1),1,0))</f>
        <v>0</v>
      </c>
    </row>
    <row r="291" spans="1:20" ht="15" customHeight="1" x14ac:dyDescent="0.2">
      <c r="A291" s="78">
        <f>IF(B291&gt;0,IF(MONTH(ДАННЫЕ!$F$1)=MONTH(ДАННЫЕ!$B291),1,0),0)</f>
        <v>0</v>
      </c>
      <c r="B291" s="14">
        <f>IF(ДАННЫЕ!$B291&gt;0,IF(YEAR(ДАННЫЕ!$F$1)=YEAR(ДАННЫЕ!$B291),1,0),0)</f>
        <v>0</v>
      </c>
      <c r="C291" s="14">
        <f>IF(ДАННЫЕ!$CM291&gt;0,IF(YEAR(ДАННЫЕ!$F$1)=YEAR(ДАННЫЕ!$CM291),1,0),0)</f>
        <v>0</v>
      </c>
      <c r="D291" s="14">
        <f>IF(ДАННЫЕ!$CJ291&gt;0,IF(ДАННЫЕ!$CL291&gt;ДАННЫЕ!$F$1,1,IF(ДАННЫЕ!$CL291&gt;0,0,1)),0)</f>
        <v>0</v>
      </c>
      <c r="E291" s="43" t="str">
        <f ca="1">IF(ДАННЫЕ!$F$1&gt;0,IF(ДАННЫЕ!$G291&gt;0,DATEDIF(ДАННЫЕ!$G291,ДАННЫЕ!$F$1,"y"),""),IF(ДАННЫЕ!$G291&gt;0,DATEDIF(ДАННЫЕ!$G291,TODAY(),"y"),""))</f>
        <v/>
      </c>
      <c r="F291" s="43" t="str">
        <f xml:space="preserve"> IF(ДАННЫЕ!$F291="М",IF(E291&gt;=18,IF(E291&lt;60,1,""),""),"")&amp;IF(ДАННЫЕ!$F291="Ж",IF(E291&gt;=18,IF(E291&lt;55,1,""),""),"")</f>
        <v/>
      </c>
      <c r="G291" s="43" t="str">
        <f xml:space="preserve"> IF(ДАННЫЕ!$F291="М",IF(E291&gt;=60,2,""),"")&amp;IF(ДАННЫЕ!$F291="Ж",IF(E291&gt;=55,2,""),"")</f>
        <v/>
      </c>
      <c r="H291" s="43" t="str">
        <f t="shared" ca="1" si="12"/>
        <v/>
      </c>
      <c r="I291" s="43" t="str">
        <f t="shared" ca="1" si="13"/>
        <v>03</v>
      </c>
      <c r="J291" s="28" t="str">
        <f ca="1">ДАННЫЕ!$F291&amp;H291&amp;I291&amp;ДАННЫЕ!$I291&amp;"m"&amp;IF(ДАННЫЕ!$I291&gt;0,IF(ДАННЫЕ!$J291&gt;0,0,1),"")&amp;"f"&amp;IF(ДАННЫЕ!$R291&gt;0,IF(YEAR(ДАННЫЕ!$F$1)=YEAR(ДАННЫЕ!$R291),1,0),0)&amp;"z"&amp;ДАННЫЕ!$R291&amp;"p"&amp;ДАННЫЕ!$S291&amp;"i"&amp;ДАННЫЕ!$T291&amp;"h"&amp;ДАННЫЕ!$K291&amp;"be"&amp;ДАННЫЕ!$BI291&amp;"CD"&amp;IF(ДАННЫЕ!BF291&gt;500,4,IF(ДАННЫЕ!BF291&gt;350,3,IF(ДАННЫЕ!BF291&gt;200,2,IF(ДАННЫЕ!BF291&gt;0,1,0))))&amp;"g"&amp;B291&amp;"d"&amp;H291&amp;"l"&amp;ДАННЫЕ!AT291&amp;"a"&amp;ДАННЫЕ!$V291&amp;"v"&amp;R291&amp;"k"&amp;ДАННЫЕ!$U291&amp;"s"&amp;ДАННЫЕ!$Y291&amp;"t"&amp;ДАННЫЕ!$X291&amp;"b"&amp;IF(ДАННЫЕ!$Q291&gt;1,1,0)&amp;"PP"&amp;ДАННЫЕ!Z291&amp;"c"&amp;S291&amp;"x"&amp;IF(ДАННЫЕ!$BY291&gt;0,IF(YEAR(ДАННЫЕ!$F$1)=YEAR(ДАННЫЕ!$BY291),1,0),0)&amp;"n"&amp;IF(ДАННЫЕ!$BZ291&gt;0,IF(YEAR(ДАННЫЕ!$F$1)=YEAR(ДАННЫЕ!$BZ291),1,0),0)&amp;"u"&amp;D291&amp;"z"&amp;IF(ДАННЫЕ!$CL291&gt;0,IF(YEAR(ДАННЫЕ!$F$1)&gt;YEAR(ДАННЫЕ!$CL291),11,12),0)</f>
        <v>03mf0zpihbeCD0g0dlav0kstb0PPc0x0n0u0z0</v>
      </c>
      <c r="K291" s="28" t="str">
        <f ca="1">ДАННЫЕ!$I291&amp;"x"&amp;B291&amp;"w"&amp;IF(T291+ДАННЫЕ!AD291+ДАННЫЕ!AE291+ДАННЫЕ!AF291+ДАННЫЕ!AG291+ДАННЫЕ!AH291+ДАННЫЕ!$AL291+ДАННЫЕ!AI291+ДАННЫЕ!AJ291+ДАННЫЕ!AK291+ДАННЫЕ!AP291+ДАННЫЕ!AQ291+ДАННЫЕ!AR291+ДАННЫЕ!$AM291+ДАННЫЕ!$AN291+ДАННЫЕ!AS291+ДАННЫЕ!AT291&gt;0,1,0)&amp;IF(OR(T291=2,ДАННЫЕ!AD291=2,ДАННЫЕ!AE291=2,ДАННЫЕ!AF291=2,ДАННЫЕ!AG291=2,ДАННЫЕ!AH291=2,ДАННЫЕ!$AL291=2,ДАННЫЕ!AI291=2,ДАННЫЕ!AJ291=2,ДАННЫЕ!AK291=2,ДАННЫЕ!AP291=2,ДАННЫЕ!AQ291=2,ДАННЫЕ!AR291=2,ДАННЫЕ!$AM291=2,ДАННЫЕ!$AN291=2,ДАННЫЕ!AS291=2,ДАННЫЕ!AT291=2),2,0)&amp;"t"&amp;IF(T291&gt;0,"1"&amp;T291,"00")&amp;"f"&amp;IF(ДАННЫЕ!$AC291,"1"&amp;ДАННЫЕ!$AC291,"00")&amp;"b"&amp;IF(ДАННЫЕ!$AD291,"1"&amp;ДАННЫЕ!$AD291,"00")&amp;"g"&amp;IF(ДАННЫЕ!$AF291,"1"&amp;ДАННЫЕ!$AF291,"00")&amp;"c"&amp;IF(ДАННЫЕ!$AG291,"1"&amp;ДАННЫЕ!$AG291,"00")&amp;"i"&amp;IF(ДАННЫЕ!$AH291,"1"&amp;ДАННЫЕ!$AH291,"00")&amp;"r"&amp;IF(ДАННЫЕ!$AL291,"1"&amp;ДАННЫЕ!$AL291,"00")&amp;"m"&amp;IF(ДАННЫЕ!$AI291,"1"&amp;ДАННЫЕ!$AI291,"00")&amp;"hS"&amp;IF(ДАННЫЕ!$AJ291,"1"&amp;ДАННЫЕ!$AJ291,"00")&amp;"hZ"&amp;IF(ДАННЫЕ!$AK291,"1"&amp;ДАННЫЕ!$AK291,"00")&amp;"p"&amp;IF(ДАННЫЕ!$AP291,"1"&amp;ДАННЫЕ!$AP291,"00")&amp;"k"&amp;IF(ДАННЫЕ!$AQ291,"1"&amp;ДАННЫЕ!$AQ291,"00")&amp;"z"&amp;IF(ДАННЫЕ!$AR291,"1"&amp;ДАННЫЕ!$AR291,"00")&amp;"j"&amp;IF(ДАННЫЕ!$AM291,"1"&amp;ДАННЫЕ!$AM291,"00")&amp;"n"&amp;IF(ДАННЫЕ!$AN291,"1"&amp;ДАННЫЕ!$AN291,"00")&amp;"E"&amp;ДАННЫЕ!BI291&amp;"L"&amp;ДАННЫЕ!AO291&amp;"h"&amp;IF(ДАННЫЕ!$AU291&gt;0,1,0)&amp;"v"&amp;IF(ДАННЫЕ!$AW291&gt;0,1,0)&amp;"a"&amp;IF(ДАННЫЕ!$AS291,"1"&amp;ДАННЫЕ!$AS291,"00")&amp;"s"&amp;IF(ДАННЫЕ!$AT291,"1"&amp;ДАННЫЕ!$AT291,"00")&amp;"u"&amp;IF(ДАННЫЕ!$CJ291&gt;0,1,0)&amp;"y"&amp;B291&amp;"d"&amp;H291&amp;"e"&amp;F291&amp;G291</f>
        <v>x0w00t00f00b00g00c00i00r00m00hS00hZ00p00k00z00j00n00ELh0v0a00s00u0y0de</v>
      </c>
      <c r="L291" s="28" t="str">
        <f ca="1">ДАННЫЕ!$I291&amp;"VN"&amp;IF(ДАННЫЕ!AW291&gt;0,11,10)&amp;"CD"&amp;IF(ДАННЫЕ!BF291&gt;500,16,IF(ДАННЫЕ!BF291&gt;350,15,IF(ДАННЫЕ!BF291&gt;=200,14,IF(ДАННЫЕ!BF291&gt;=100,13,IF(ДАННЫЕ!BF291&gt;=50,12,IF(ДАННЫЕ!BF291&gt;0,11,10))))))&amp;"AR"&amp;IF(ДАННЫЕ!BX291&gt;0,1,0)&amp;"GD"&amp;B291&amp;"VV"&amp;IF(E291&gt;=5,IF(E291&lt;18,1,0),0)</f>
        <v>VN10CD10AR0GD0VV0</v>
      </c>
      <c r="M291" s="28" t="str">
        <f>ДАННЫЕ!$I291&amp;"b"&amp;ДАННЫЕ!$BI291&amp;"r"&amp;ДАННЫЕ!$BJ291&amp;"CD"&amp;IF(ДАННЫЕ!BF291&gt;0,IF(ДАННЫЕ!BF291&lt;200,1,IF(ДАННЫЕ!BF291&lt;350,2,3)),0)&amp;"h"&amp;IF(ДАННЫЕ!$BK291+ДАННЫЕ!$BL291+ДАННЫЕ!$BM291&gt;0,1,0)&amp;"x"&amp;ДАННЫЕ!$BK291&amp;"y"&amp;ДАННЫЕ!$BL291&amp;"z"&amp;ДАННЫЕ!$BM291&amp;"c"&amp;IF(ДАННЫЕ!$BK291+ДАННЫЕ!$BL291+ДАННЫЕ!$BM291=3,1,0)&amp;"a"&amp;IF(ДАННЫЕ!$BQ291+ДАННЫЕ!$BR291&gt;0,1,0)&amp;"d"&amp;ДАННЫЕ!$BQ291&amp;"v"&amp;ДАННЫЕ!$BR291&amp;"p"&amp;ДАННЫЕ!$BS291&amp;"n"&amp;ДАННЫЕ!$BU291&amp;"t"&amp;ДАННЫЕ!$BV291&amp;"o"&amp;ДАННЫЕ!$BT291&amp;"l"&amp;IF(ДАННЫЕ!$BN291&gt;0,1,0)&amp;ДАННЫЕ!$BN291&amp;"g"&amp;ДАННЫЕ!$BO291&amp;"s"&amp;ДАННЫЕ!$BP291&amp;"DZ"&amp;IF(ДАННЫЕ!B291-ДАННЫЕ!G291 &lt; 60,IF(ДАННЫЕ!B291-ДАННЫЕ!G291 &gt;= 0,1,0),0)&amp;"u"&amp;IF(ДАННЫЕ!$CJ291&gt;0,1,0)</f>
        <v>brCD0h0xyzc0a0dvpntol0gsDZ1u0</v>
      </c>
      <c r="N291" s="28" t="str">
        <f ca="1">ДАННЫЕ!$F291&amp;ДАННЫЕ!$I291&amp;"g"&amp;B291&amp;"cf"&amp;D291&amp;"a"&amp;IF(ДАННЫЕ!$BX291&gt;0,1,0)&amp;IF(ДАННЫЕ!$BF291&gt;500,1,IF(ДАННЫЕ!$BF291&gt;350,2,IF(ДАННЫЕ!$BF291&gt;=200,3,IF(ДАННЫЕ!$BF291&gt;=100,4,IF(ДАННЫЕ!$BF291&gt;=50,5,IF(ДАННЫЕ!$BF291&lt;50,6,0))))))&amp;"AR"&amp;IF(DATEDIF(ДАННЫЕ!$BX291,ДАННЫЕ!$F$1,"y")&gt;1,1,0)&amp;"VG"&amp;IF(ДАННЫЕ!$BH291="0",1,0)&amp;"o"&amp;IF(T291+ДАННЫЕ!$AF291+ДАННЫЕ!$AG291+ДАННЫЕ!$AH291+ДАННЫЕ!$AI291+ДАННЫЕ!$AJ291+ДАННЫЕ!$AP291+ДАННЫЕ!$AQ291+ДАННЫЕ!$AR291+ДАННЫЕ!$AU291+ДАННЫЕ!$AW291+ДАННЫЕ!$AS291+ДАННЫЕ!$AT291&gt;0,1,0)&amp;"x"&amp;ДАННЫЕ!$AG291&amp;"p"&amp;IF(ДАННЫЕ!$BY291&gt;0,1,0)&amp;"v"&amp;IF(ДАННЫЕ!$BZ291&gt;0,1,0)&amp;"n"&amp;ДАННЫЕ!$CA291&amp;"t"&amp;ДАННЫЕ!$AY291&amp;"k"&amp;ДАННЫЕ!$CB291&amp;"q"&amp;ДАННЫЕ!$CC291&amp;"w"&amp;ДАННЫЕ!$CD291&amp;"e"&amp;ДАННЫЕ!$CE291&amp;"m"&amp;ДАННЫЕ!$CF291&amp;"c"&amp;ДАННЫЕ!$CG291&amp;"z"&amp;ДАННЫЕ!$CH291&amp;"d"&amp;IF(H291=4,1,0)&amp;"s"&amp;IF(ДАННЫЕ!$J291=1,0,1)&amp;"u"&amp;IF(ДАННЫЕ!$CJ291&gt;0,1,0)</f>
        <v>g0cf0a06AR1VG0o0xp0v0ntkqwemczd0s1u0</v>
      </c>
      <c r="O291" s="28" t="str">
        <f>ДАННЫЕ!$I291&amp;"g"&amp;B291&amp;A291&amp;"f"&amp;P291&amp;"c"&amp;IF(ДАННЫЕ!$U291&gt;0,1,0)&amp;"s"&amp;IF(ДАННЫЕ!$Q291&gt;0,IF(YEAR(ДАННЫЕ!$F$1)=YEAR(ДАННЫЕ!$Q291),IF(MONTH(ДАННЫЕ!$F$1)=MONTH(ДАННЫЕ!$Q291),111,11),1),0)&amp;"i"&amp;IF(ДАННЫЕ!$R291+ДАННЫЕ!$S291+ДАННЫЕ!$T291=0,0,1)&amp;"h"&amp;IF(ДАННЫЕ!$P291&gt;0,1,0)&amp;"p"&amp;IF(ДАННЫЕ!$CI291&gt;0,IF(YEAR(ДАННЫЕ!$F$1)=YEAR(ДАННЫЕ!$CI291),IF(MONTH(ДАННЫЕ!$F$1)=MONTH(ДАННЫЕ!$CI291),111,11),1),0)&amp;"d"&amp;IF(ДАННЫЕ!$CJ291&gt;0,IF(YEAR(ДАННЫЕ!$F$1)=YEAR(ДАННЫЕ!$CJ291),IF(MONTH(ДАННЫЕ!$F$1)=MONTH(ДАННЫЕ!$CJ291),111,11),1),0)&amp;"o"&amp;IF(ДАННЫЕ!$CK291&gt;0,IF(MONTH(ДАННЫЕ!$F$1)=MONTH(ДАННЫЕ!$CK291),111,11),0)&amp;"v"&amp;IF(ДАННЫЕ!$BE291&gt;0,IF(MONTH(ДАННЫЕ!$F$1)=MONTH(ДАННЫЕ!$BE291),111,11),0)</f>
        <v>g00f0c0s0i0h0p0d0o0v0</v>
      </c>
      <c r="P291" s="15">
        <f t="shared" si="14"/>
        <v>0</v>
      </c>
      <c r="Q291" s="15">
        <f>IF(ДАННЫЕ!$F$1&gt;ДАННЫЕ!$N291,IF(YEAR(ДАННЫЕ!$F$1)=YEAR(ДАННЫЕ!M291),1,0),0)</f>
        <v>0</v>
      </c>
      <c r="R291" s="15">
        <f>IF(ДАННЫЕ!$F$1&gt;ДАННЫЕ!$N291,IF(YEAR(ДАННЫЕ!$F$1)=YEAR(ДАННЫЕ!N291),1,0),0)</f>
        <v>0</v>
      </c>
      <c r="S291" s="15">
        <f>IF(ДАННЫЕ!$AA291="2А",1,IF(ДАННЫЕ!$AA291="2Б",2,IF(ДАННЫЕ!$AA291="2В",3,IF(ДАННЫЕ!$AA291=3,4,IF(ДАННЫЕ!$AA291="4А",5,IF(ДАННЫЕ!$AA291="4Б",6,IF(ДАННЫЕ!$AA291="4В",7,IF(ДАННЫЕ!$AA291=5,8,0))))))))</f>
        <v>0</v>
      </c>
      <c r="T291" s="15">
        <f>IF(OR(ДАННЫЕ!$AC291=2,ДАННЫЕ!$AD291=2,ДАННЫЕ!$AE291=2),2,IF(OR(ДАННЫЕ!$AC291=1,ДАННЫЕ!$AD291=1,ДАННЫЕ!$AE291=1),1,0))</f>
        <v>0</v>
      </c>
    </row>
    <row r="292" spans="1:20" ht="15" customHeight="1" x14ac:dyDescent="0.2">
      <c r="A292" s="78">
        <f>IF(B292&gt;0,IF(MONTH(ДАННЫЕ!$F$1)=MONTH(ДАННЫЕ!$B292),1,0),0)</f>
        <v>0</v>
      </c>
      <c r="B292" s="14">
        <f>IF(ДАННЫЕ!$B292&gt;0,IF(YEAR(ДАННЫЕ!$F$1)=YEAR(ДАННЫЕ!$B292),1,0),0)</f>
        <v>0</v>
      </c>
      <c r="C292" s="14">
        <f>IF(ДАННЫЕ!$CM292&gt;0,IF(YEAR(ДАННЫЕ!$F$1)=YEAR(ДАННЫЕ!$CM292),1,0),0)</f>
        <v>0</v>
      </c>
      <c r="D292" s="14">
        <f>IF(ДАННЫЕ!$CJ292&gt;0,IF(ДАННЫЕ!$CL292&gt;ДАННЫЕ!$F$1,1,IF(ДАННЫЕ!$CL292&gt;0,0,1)),0)</f>
        <v>0</v>
      </c>
      <c r="E292" s="43" t="str">
        <f ca="1">IF(ДАННЫЕ!$F$1&gt;0,IF(ДАННЫЕ!$G292&gt;0,DATEDIF(ДАННЫЕ!$G292,ДАННЫЕ!$F$1,"y"),""),IF(ДАННЫЕ!$G292&gt;0,DATEDIF(ДАННЫЕ!$G292,TODAY(),"y"),""))</f>
        <v/>
      </c>
      <c r="F292" s="43" t="str">
        <f xml:space="preserve"> IF(ДАННЫЕ!$F292="М",IF(E292&gt;=18,IF(E292&lt;60,1,""),""),"")&amp;IF(ДАННЫЕ!$F292="Ж",IF(E292&gt;=18,IF(E292&lt;55,1,""),""),"")</f>
        <v/>
      </c>
      <c r="G292" s="43" t="str">
        <f xml:space="preserve"> IF(ДАННЫЕ!$F292="М",IF(E292&gt;=60,2,""),"")&amp;IF(ДАННЫЕ!$F292="Ж",IF(E292&gt;=55,2,""),"")</f>
        <v/>
      </c>
      <c r="H292" s="43" t="str">
        <f t="shared" ca="1" si="12"/>
        <v/>
      </c>
      <c r="I292" s="43" t="str">
        <f t="shared" ca="1" si="13"/>
        <v>03</v>
      </c>
      <c r="J292" s="28" t="str">
        <f ca="1">ДАННЫЕ!$F292&amp;H292&amp;I292&amp;ДАННЫЕ!$I292&amp;"m"&amp;IF(ДАННЫЕ!$I292&gt;0,IF(ДАННЫЕ!$J292&gt;0,0,1),"")&amp;"f"&amp;IF(ДАННЫЕ!$R292&gt;0,IF(YEAR(ДАННЫЕ!$F$1)=YEAR(ДАННЫЕ!$R292),1,0),0)&amp;"z"&amp;ДАННЫЕ!$R292&amp;"p"&amp;ДАННЫЕ!$S292&amp;"i"&amp;ДАННЫЕ!$T292&amp;"h"&amp;ДАННЫЕ!$K292&amp;"be"&amp;ДАННЫЕ!$BI292&amp;"CD"&amp;IF(ДАННЫЕ!BF292&gt;500,4,IF(ДАННЫЕ!BF292&gt;350,3,IF(ДАННЫЕ!BF292&gt;200,2,IF(ДАННЫЕ!BF292&gt;0,1,0))))&amp;"g"&amp;B292&amp;"d"&amp;H292&amp;"l"&amp;ДАННЫЕ!AT292&amp;"a"&amp;ДАННЫЕ!$V292&amp;"v"&amp;R292&amp;"k"&amp;ДАННЫЕ!$U292&amp;"s"&amp;ДАННЫЕ!$Y292&amp;"t"&amp;ДАННЫЕ!$X292&amp;"b"&amp;IF(ДАННЫЕ!$Q292&gt;1,1,0)&amp;"PP"&amp;ДАННЫЕ!Z292&amp;"c"&amp;S292&amp;"x"&amp;IF(ДАННЫЕ!$BY292&gt;0,IF(YEAR(ДАННЫЕ!$F$1)=YEAR(ДАННЫЕ!$BY292),1,0),0)&amp;"n"&amp;IF(ДАННЫЕ!$BZ292&gt;0,IF(YEAR(ДАННЫЕ!$F$1)=YEAR(ДАННЫЕ!$BZ292),1,0),0)&amp;"u"&amp;D292&amp;"z"&amp;IF(ДАННЫЕ!$CL292&gt;0,IF(YEAR(ДАННЫЕ!$F$1)&gt;YEAR(ДАННЫЕ!$CL292),11,12),0)</f>
        <v>03mf0zpihbeCD0g0dlav0kstb0PPc0x0n0u0z0</v>
      </c>
      <c r="K292" s="28" t="str">
        <f ca="1">ДАННЫЕ!$I292&amp;"x"&amp;B292&amp;"w"&amp;IF(T292+ДАННЫЕ!AD292+ДАННЫЕ!AE292+ДАННЫЕ!AF292+ДАННЫЕ!AG292+ДАННЫЕ!AH292+ДАННЫЕ!$AL292+ДАННЫЕ!AI292+ДАННЫЕ!AJ292+ДАННЫЕ!AK292+ДАННЫЕ!AP292+ДАННЫЕ!AQ292+ДАННЫЕ!AR292+ДАННЫЕ!$AM292+ДАННЫЕ!$AN292+ДАННЫЕ!AS292+ДАННЫЕ!AT292&gt;0,1,0)&amp;IF(OR(T292=2,ДАННЫЕ!AD292=2,ДАННЫЕ!AE292=2,ДАННЫЕ!AF292=2,ДАННЫЕ!AG292=2,ДАННЫЕ!AH292=2,ДАННЫЕ!$AL292=2,ДАННЫЕ!AI292=2,ДАННЫЕ!AJ292=2,ДАННЫЕ!AK292=2,ДАННЫЕ!AP292=2,ДАННЫЕ!AQ292=2,ДАННЫЕ!AR292=2,ДАННЫЕ!$AM292=2,ДАННЫЕ!$AN292=2,ДАННЫЕ!AS292=2,ДАННЫЕ!AT292=2),2,0)&amp;"t"&amp;IF(T292&gt;0,"1"&amp;T292,"00")&amp;"f"&amp;IF(ДАННЫЕ!$AC292,"1"&amp;ДАННЫЕ!$AC292,"00")&amp;"b"&amp;IF(ДАННЫЕ!$AD292,"1"&amp;ДАННЫЕ!$AD292,"00")&amp;"g"&amp;IF(ДАННЫЕ!$AF292,"1"&amp;ДАННЫЕ!$AF292,"00")&amp;"c"&amp;IF(ДАННЫЕ!$AG292,"1"&amp;ДАННЫЕ!$AG292,"00")&amp;"i"&amp;IF(ДАННЫЕ!$AH292,"1"&amp;ДАННЫЕ!$AH292,"00")&amp;"r"&amp;IF(ДАННЫЕ!$AL292,"1"&amp;ДАННЫЕ!$AL292,"00")&amp;"m"&amp;IF(ДАННЫЕ!$AI292,"1"&amp;ДАННЫЕ!$AI292,"00")&amp;"hS"&amp;IF(ДАННЫЕ!$AJ292,"1"&amp;ДАННЫЕ!$AJ292,"00")&amp;"hZ"&amp;IF(ДАННЫЕ!$AK292,"1"&amp;ДАННЫЕ!$AK292,"00")&amp;"p"&amp;IF(ДАННЫЕ!$AP292,"1"&amp;ДАННЫЕ!$AP292,"00")&amp;"k"&amp;IF(ДАННЫЕ!$AQ292,"1"&amp;ДАННЫЕ!$AQ292,"00")&amp;"z"&amp;IF(ДАННЫЕ!$AR292,"1"&amp;ДАННЫЕ!$AR292,"00")&amp;"j"&amp;IF(ДАННЫЕ!$AM292,"1"&amp;ДАННЫЕ!$AM292,"00")&amp;"n"&amp;IF(ДАННЫЕ!$AN292,"1"&amp;ДАННЫЕ!$AN292,"00")&amp;"E"&amp;ДАННЫЕ!BI292&amp;"L"&amp;ДАННЫЕ!AO292&amp;"h"&amp;IF(ДАННЫЕ!$AU292&gt;0,1,0)&amp;"v"&amp;IF(ДАННЫЕ!$AW292&gt;0,1,0)&amp;"a"&amp;IF(ДАННЫЕ!$AS292,"1"&amp;ДАННЫЕ!$AS292,"00")&amp;"s"&amp;IF(ДАННЫЕ!$AT292,"1"&amp;ДАННЫЕ!$AT292,"00")&amp;"u"&amp;IF(ДАННЫЕ!$CJ292&gt;0,1,0)&amp;"y"&amp;B292&amp;"d"&amp;H292&amp;"e"&amp;F292&amp;G292</f>
        <v>x0w00t00f00b00g00c00i00r00m00hS00hZ00p00k00z00j00n00ELh0v0a00s00u0y0de</v>
      </c>
      <c r="L292" s="28" t="str">
        <f ca="1">ДАННЫЕ!$I292&amp;"VN"&amp;IF(ДАННЫЕ!AW292&gt;0,11,10)&amp;"CD"&amp;IF(ДАННЫЕ!BF292&gt;500,16,IF(ДАННЫЕ!BF292&gt;350,15,IF(ДАННЫЕ!BF292&gt;=200,14,IF(ДАННЫЕ!BF292&gt;=100,13,IF(ДАННЫЕ!BF292&gt;=50,12,IF(ДАННЫЕ!BF292&gt;0,11,10))))))&amp;"AR"&amp;IF(ДАННЫЕ!BX292&gt;0,1,0)&amp;"GD"&amp;B292&amp;"VV"&amp;IF(E292&gt;=5,IF(E292&lt;18,1,0),0)</f>
        <v>VN10CD10AR0GD0VV0</v>
      </c>
      <c r="M292" s="28" t="str">
        <f>ДАННЫЕ!$I292&amp;"b"&amp;ДАННЫЕ!$BI292&amp;"r"&amp;ДАННЫЕ!$BJ292&amp;"CD"&amp;IF(ДАННЫЕ!BF292&gt;0,IF(ДАННЫЕ!BF292&lt;200,1,IF(ДАННЫЕ!BF292&lt;350,2,3)),0)&amp;"h"&amp;IF(ДАННЫЕ!$BK292+ДАННЫЕ!$BL292+ДАННЫЕ!$BM292&gt;0,1,0)&amp;"x"&amp;ДАННЫЕ!$BK292&amp;"y"&amp;ДАННЫЕ!$BL292&amp;"z"&amp;ДАННЫЕ!$BM292&amp;"c"&amp;IF(ДАННЫЕ!$BK292+ДАННЫЕ!$BL292+ДАННЫЕ!$BM292=3,1,0)&amp;"a"&amp;IF(ДАННЫЕ!$BQ292+ДАННЫЕ!$BR292&gt;0,1,0)&amp;"d"&amp;ДАННЫЕ!$BQ292&amp;"v"&amp;ДАННЫЕ!$BR292&amp;"p"&amp;ДАННЫЕ!$BS292&amp;"n"&amp;ДАННЫЕ!$BU292&amp;"t"&amp;ДАННЫЕ!$BV292&amp;"o"&amp;ДАННЫЕ!$BT292&amp;"l"&amp;IF(ДАННЫЕ!$BN292&gt;0,1,0)&amp;ДАННЫЕ!$BN292&amp;"g"&amp;ДАННЫЕ!$BO292&amp;"s"&amp;ДАННЫЕ!$BP292&amp;"DZ"&amp;IF(ДАННЫЕ!B292-ДАННЫЕ!G292 &lt; 60,IF(ДАННЫЕ!B292-ДАННЫЕ!G292 &gt;= 0,1,0),0)&amp;"u"&amp;IF(ДАННЫЕ!$CJ292&gt;0,1,0)</f>
        <v>brCD0h0xyzc0a0dvpntol0gsDZ1u0</v>
      </c>
      <c r="N292" s="28" t="str">
        <f ca="1">ДАННЫЕ!$F292&amp;ДАННЫЕ!$I292&amp;"g"&amp;B292&amp;"cf"&amp;D292&amp;"a"&amp;IF(ДАННЫЕ!$BX292&gt;0,1,0)&amp;IF(ДАННЫЕ!$BF292&gt;500,1,IF(ДАННЫЕ!$BF292&gt;350,2,IF(ДАННЫЕ!$BF292&gt;=200,3,IF(ДАННЫЕ!$BF292&gt;=100,4,IF(ДАННЫЕ!$BF292&gt;=50,5,IF(ДАННЫЕ!$BF292&lt;50,6,0))))))&amp;"AR"&amp;IF(DATEDIF(ДАННЫЕ!$BX292,ДАННЫЕ!$F$1,"y")&gt;1,1,0)&amp;"VG"&amp;IF(ДАННЫЕ!$BH292="0",1,0)&amp;"o"&amp;IF(T292+ДАННЫЕ!$AF292+ДАННЫЕ!$AG292+ДАННЫЕ!$AH292+ДАННЫЕ!$AI292+ДАННЫЕ!$AJ292+ДАННЫЕ!$AP292+ДАННЫЕ!$AQ292+ДАННЫЕ!$AR292+ДАННЫЕ!$AU292+ДАННЫЕ!$AW292+ДАННЫЕ!$AS292+ДАННЫЕ!$AT292&gt;0,1,0)&amp;"x"&amp;ДАННЫЕ!$AG292&amp;"p"&amp;IF(ДАННЫЕ!$BY292&gt;0,1,0)&amp;"v"&amp;IF(ДАННЫЕ!$BZ292&gt;0,1,0)&amp;"n"&amp;ДАННЫЕ!$CA292&amp;"t"&amp;ДАННЫЕ!$AY292&amp;"k"&amp;ДАННЫЕ!$CB292&amp;"q"&amp;ДАННЫЕ!$CC292&amp;"w"&amp;ДАННЫЕ!$CD292&amp;"e"&amp;ДАННЫЕ!$CE292&amp;"m"&amp;ДАННЫЕ!$CF292&amp;"c"&amp;ДАННЫЕ!$CG292&amp;"z"&amp;ДАННЫЕ!$CH292&amp;"d"&amp;IF(H292=4,1,0)&amp;"s"&amp;IF(ДАННЫЕ!$J292=1,0,1)&amp;"u"&amp;IF(ДАННЫЕ!$CJ292&gt;0,1,0)</f>
        <v>g0cf0a06AR1VG0o0xp0v0ntkqwemczd0s1u0</v>
      </c>
      <c r="O292" s="28" t="str">
        <f>ДАННЫЕ!$I292&amp;"g"&amp;B292&amp;A292&amp;"f"&amp;P292&amp;"c"&amp;IF(ДАННЫЕ!$U292&gt;0,1,0)&amp;"s"&amp;IF(ДАННЫЕ!$Q292&gt;0,IF(YEAR(ДАННЫЕ!$F$1)=YEAR(ДАННЫЕ!$Q292),IF(MONTH(ДАННЫЕ!$F$1)=MONTH(ДАННЫЕ!$Q292),111,11),1),0)&amp;"i"&amp;IF(ДАННЫЕ!$R292+ДАННЫЕ!$S292+ДАННЫЕ!$T292=0,0,1)&amp;"h"&amp;IF(ДАННЫЕ!$P292&gt;0,1,0)&amp;"p"&amp;IF(ДАННЫЕ!$CI292&gt;0,IF(YEAR(ДАННЫЕ!$F$1)=YEAR(ДАННЫЕ!$CI292),IF(MONTH(ДАННЫЕ!$F$1)=MONTH(ДАННЫЕ!$CI292),111,11),1),0)&amp;"d"&amp;IF(ДАННЫЕ!$CJ292&gt;0,IF(YEAR(ДАННЫЕ!$F$1)=YEAR(ДАННЫЕ!$CJ292),IF(MONTH(ДАННЫЕ!$F$1)=MONTH(ДАННЫЕ!$CJ292),111,11),1),0)&amp;"o"&amp;IF(ДАННЫЕ!$CK292&gt;0,IF(MONTH(ДАННЫЕ!$F$1)=MONTH(ДАННЫЕ!$CK292),111,11),0)&amp;"v"&amp;IF(ДАННЫЕ!$BE292&gt;0,IF(MONTH(ДАННЫЕ!$F$1)=MONTH(ДАННЫЕ!$BE292),111,11),0)</f>
        <v>g00f0c0s0i0h0p0d0o0v0</v>
      </c>
      <c r="P292" s="15">
        <f t="shared" si="14"/>
        <v>0</v>
      </c>
      <c r="Q292" s="15">
        <f>IF(ДАННЫЕ!$F$1&gt;ДАННЫЕ!$N292,IF(YEAR(ДАННЫЕ!$F$1)=YEAR(ДАННЫЕ!M292),1,0),0)</f>
        <v>0</v>
      </c>
      <c r="R292" s="15">
        <f>IF(ДАННЫЕ!$F$1&gt;ДАННЫЕ!$N292,IF(YEAR(ДАННЫЕ!$F$1)=YEAR(ДАННЫЕ!N292),1,0),0)</f>
        <v>0</v>
      </c>
      <c r="S292" s="15">
        <f>IF(ДАННЫЕ!$AA292="2А",1,IF(ДАННЫЕ!$AA292="2Б",2,IF(ДАННЫЕ!$AA292="2В",3,IF(ДАННЫЕ!$AA292=3,4,IF(ДАННЫЕ!$AA292="4А",5,IF(ДАННЫЕ!$AA292="4Б",6,IF(ДАННЫЕ!$AA292="4В",7,IF(ДАННЫЕ!$AA292=5,8,0))))))))</f>
        <v>0</v>
      </c>
      <c r="T292" s="15">
        <f>IF(OR(ДАННЫЕ!$AC292=2,ДАННЫЕ!$AD292=2,ДАННЫЕ!$AE292=2),2,IF(OR(ДАННЫЕ!$AC292=1,ДАННЫЕ!$AD292=1,ДАННЫЕ!$AE292=1),1,0))</f>
        <v>0</v>
      </c>
    </row>
    <row r="293" spans="1:20" ht="15" customHeight="1" x14ac:dyDescent="0.2">
      <c r="A293" s="78">
        <f>IF(B293&gt;0,IF(MONTH(ДАННЫЕ!$F$1)=MONTH(ДАННЫЕ!$B293),1,0),0)</f>
        <v>0</v>
      </c>
      <c r="B293" s="14">
        <f>IF(ДАННЫЕ!$B293&gt;0,IF(YEAR(ДАННЫЕ!$F$1)=YEAR(ДАННЫЕ!$B293),1,0),0)</f>
        <v>0</v>
      </c>
      <c r="C293" s="14">
        <f>IF(ДАННЫЕ!$CM293&gt;0,IF(YEAR(ДАННЫЕ!$F$1)=YEAR(ДАННЫЕ!$CM293),1,0),0)</f>
        <v>0</v>
      </c>
      <c r="D293" s="14">
        <f>IF(ДАННЫЕ!$CJ293&gt;0,IF(ДАННЫЕ!$CL293&gt;ДАННЫЕ!$F$1,1,IF(ДАННЫЕ!$CL293&gt;0,0,1)),0)</f>
        <v>0</v>
      </c>
      <c r="E293" s="43" t="str">
        <f ca="1">IF(ДАННЫЕ!$F$1&gt;0,IF(ДАННЫЕ!$G293&gt;0,DATEDIF(ДАННЫЕ!$G293,ДАННЫЕ!$F$1,"y"),""),IF(ДАННЫЕ!$G293&gt;0,DATEDIF(ДАННЫЕ!$G293,TODAY(),"y"),""))</f>
        <v/>
      </c>
      <c r="F293" s="43" t="str">
        <f xml:space="preserve"> IF(ДАННЫЕ!$F293="М",IF(E293&gt;=18,IF(E293&lt;60,1,""),""),"")&amp;IF(ДАННЫЕ!$F293="Ж",IF(E293&gt;=18,IF(E293&lt;55,1,""),""),"")</f>
        <v/>
      </c>
      <c r="G293" s="43" t="str">
        <f xml:space="preserve"> IF(ДАННЫЕ!$F293="М",IF(E293&gt;=60,2,""),"")&amp;IF(ДАННЫЕ!$F293="Ж",IF(E293&gt;=55,2,""),"")</f>
        <v/>
      </c>
      <c r="H293" s="43" t="str">
        <f t="shared" ca="1" si="12"/>
        <v/>
      </c>
      <c r="I293" s="43" t="str">
        <f t="shared" ca="1" si="13"/>
        <v>03</v>
      </c>
      <c r="J293" s="28" t="str">
        <f ca="1">ДАННЫЕ!$F293&amp;H293&amp;I293&amp;ДАННЫЕ!$I293&amp;"m"&amp;IF(ДАННЫЕ!$I293&gt;0,IF(ДАННЫЕ!$J293&gt;0,0,1),"")&amp;"f"&amp;IF(ДАННЫЕ!$R293&gt;0,IF(YEAR(ДАННЫЕ!$F$1)=YEAR(ДАННЫЕ!$R293),1,0),0)&amp;"z"&amp;ДАННЫЕ!$R293&amp;"p"&amp;ДАННЫЕ!$S293&amp;"i"&amp;ДАННЫЕ!$T293&amp;"h"&amp;ДАННЫЕ!$K293&amp;"be"&amp;ДАННЫЕ!$BI293&amp;"CD"&amp;IF(ДАННЫЕ!BF293&gt;500,4,IF(ДАННЫЕ!BF293&gt;350,3,IF(ДАННЫЕ!BF293&gt;200,2,IF(ДАННЫЕ!BF293&gt;0,1,0))))&amp;"g"&amp;B293&amp;"d"&amp;H293&amp;"l"&amp;ДАННЫЕ!AT293&amp;"a"&amp;ДАННЫЕ!$V293&amp;"v"&amp;R293&amp;"k"&amp;ДАННЫЕ!$U293&amp;"s"&amp;ДАННЫЕ!$Y293&amp;"t"&amp;ДАННЫЕ!$X293&amp;"b"&amp;IF(ДАННЫЕ!$Q293&gt;1,1,0)&amp;"PP"&amp;ДАННЫЕ!Z293&amp;"c"&amp;S293&amp;"x"&amp;IF(ДАННЫЕ!$BY293&gt;0,IF(YEAR(ДАННЫЕ!$F$1)=YEAR(ДАННЫЕ!$BY293),1,0),0)&amp;"n"&amp;IF(ДАННЫЕ!$BZ293&gt;0,IF(YEAR(ДАННЫЕ!$F$1)=YEAR(ДАННЫЕ!$BZ293),1,0),0)&amp;"u"&amp;D293&amp;"z"&amp;IF(ДАННЫЕ!$CL293&gt;0,IF(YEAR(ДАННЫЕ!$F$1)&gt;YEAR(ДАННЫЕ!$CL293),11,12),0)</f>
        <v>03mf0zpihbeCD0g0dlav0kstb0PPc0x0n0u0z0</v>
      </c>
      <c r="K293" s="28" t="str">
        <f ca="1">ДАННЫЕ!$I293&amp;"x"&amp;B293&amp;"w"&amp;IF(T293+ДАННЫЕ!AD293+ДАННЫЕ!AE293+ДАННЫЕ!AF293+ДАННЫЕ!AG293+ДАННЫЕ!AH293+ДАННЫЕ!$AL293+ДАННЫЕ!AI293+ДАННЫЕ!AJ293+ДАННЫЕ!AK293+ДАННЫЕ!AP293+ДАННЫЕ!AQ293+ДАННЫЕ!AR293+ДАННЫЕ!$AM293+ДАННЫЕ!$AN293+ДАННЫЕ!AS293+ДАННЫЕ!AT293&gt;0,1,0)&amp;IF(OR(T293=2,ДАННЫЕ!AD293=2,ДАННЫЕ!AE293=2,ДАННЫЕ!AF293=2,ДАННЫЕ!AG293=2,ДАННЫЕ!AH293=2,ДАННЫЕ!$AL293=2,ДАННЫЕ!AI293=2,ДАННЫЕ!AJ293=2,ДАННЫЕ!AK293=2,ДАННЫЕ!AP293=2,ДАННЫЕ!AQ293=2,ДАННЫЕ!AR293=2,ДАННЫЕ!$AM293=2,ДАННЫЕ!$AN293=2,ДАННЫЕ!AS293=2,ДАННЫЕ!AT293=2),2,0)&amp;"t"&amp;IF(T293&gt;0,"1"&amp;T293,"00")&amp;"f"&amp;IF(ДАННЫЕ!$AC293,"1"&amp;ДАННЫЕ!$AC293,"00")&amp;"b"&amp;IF(ДАННЫЕ!$AD293,"1"&amp;ДАННЫЕ!$AD293,"00")&amp;"g"&amp;IF(ДАННЫЕ!$AF293,"1"&amp;ДАННЫЕ!$AF293,"00")&amp;"c"&amp;IF(ДАННЫЕ!$AG293,"1"&amp;ДАННЫЕ!$AG293,"00")&amp;"i"&amp;IF(ДАННЫЕ!$AH293,"1"&amp;ДАННЫЕ!$AH293,"00")&amp;"r"&amp;IF(ДАННЫЕ!$AL293,"1"&amp;ДАННЫЕ!$AL293,"00")&amp;"m"&amp;IF(ДАННЫЕ!$AI293,"1"&amp;ДАННЫЕ!$AI293,"00")&amp;"hS"&amp;IF(ДАННЫЕ!$AJ293,"1"&amp;ДАННЫЕ!$AJ293,"00")&amp;"hZ"&amp;IF(ДАННЫЕ!$AK293,"1"&amp;ДАННЫЕ!$AK293,"00")&amp;"p"&amp;IF(ДАННЫЕ!$AP293,"1"&amp;ДАННЫЕ!$AP293,"00")&amp;"k"&amp;IF(ДАННЫЕ!$AQ293,"1"&amp;ДАННЫЕ!$AQ293,"00")&amp;"z"&amp;IF(ДАННЫЕ!$AR293,"1"&amp;ДАННЫЕ!$AR293,"00")&amp;"j"&amp;IF(ДАННЫЕ!$AM293,"1"&amp;ДАННЫЕ!$AM293,"00")&amp;"n"&amp;IF(ДАННЫЕ!$AN293,"1"&amp;ДАННЫЕ!$AN293,"00")&amp;"E"&amp;ДАННЫЕ!BI293&amp;"L"&amp;ДАННЫЕ!AO293&amp;"h"&amp;IF(ДАННЫЕ!$AU293&gt;0,1,0)&amp;"v"&amp;IF(ДАННЫЕ!$AW293&gt;0,1,0)&amp;"a"&amp;IF(ДАННЫЕ!$AS293,"1"&amp;ДАННЫЕ!$AS293,"00")&amp;"s"&amp;IF(ДАННЫЕ!$AT293,"1"&amp;ДАННЫЕ!$AT293,"00")&amp;"u"&amp;IF(ДАННЫЕ!$CJ293&gt;0,1,0)&amp;"y"&amp;B293&amp;"d"&amp;H293&amp;"e"&amp;F293&amp;G293</f>
        <v>x0w00t00f00b00g00c00i00r00m00hS00hZ00p00k00z00j00n00ELh0v0a00s00u0y0de</v>
      </c>
      <c r="L293" s="28" t="str">
        <f ca="1">ДАННЫЕ!$I293&amp;"VN"&amp;IF(ДАННЫЕ!AW293&gt;0,11,10)&amp;"CD"&amp;IF(ДАННЫЕ!BF293&gt;500,16,IF(ДАННЫЕ!BF293&gt;350,15,IF(ДАННЫЕ!BF293&gt;=200,14,IF(ДАННЫЕ!BF293&gt;=100,13,IF(ДАННЫЕ!BF293&gt;=50,12,IF(ДАННЫЕ!BF293&gt;0,11,10))))))&amp;"AR"&amp;IF(ДАННЫЕ!BX293&gt;0,1,0)&amp;"GD"&amp;B293&amp;"VV"&amp;IF(E293&gt;=5,IF(E293&lt;18,1,0),0)</f>
        <v>VN10CD10AR0GD0VV0</v>
      </c>
      <c r="M293" s="28" t="str">
        <f>ДАННЫЕ!$I293&amp;"b"&amp;ДАННЫЕ!$BI293&amp;"r"&amp;ДАННЫЕ!$BJ293&amp;"CD"&amp;IF(ДАННЫЕ!BF293&gt;0,IF(ДАННЫЕ!BF293&lt;200,1,IF(ДАННЫЕ!BF293&lt;350,2,3)),0)&amp;"h"&amp;IF(ДАННЫЕ!$BK293+ДАННЫЕ!$BL293+ДАННЫЕ!$BM293&gt;0,1,0)&amp;"x"&amp;ДАННЫЕ!$BK293&amp;"y"&amp;ДАННЫЕ!$BL293&amp;"z"&amp;ДАННЫЕ!$BM293&amp;"c"&amp;IF(ДАННЫЕ!$BK293+ДАННЫЕ!$BL293+ДАННЫЕ!$BM293=3,1,0)&amp;"a"&amp;IF(ДАННЫЕ!$BQ293+ДАННЫЕ!$BR293&gt;0,1,0)&amp;"d"&amp;ДАННЫЕ!$BQ293&amp;"v"&amp;ДАННЫЕ!$BR293&amp;"p"&amp;ДАННЫЕ!$BS293&amp;"n"&amp;ДАННЫЕ!$BU293&amp;"t"&amp;ДАННЫЕ!$BV293&amp;"o"&amp;ДАННЫЕ!$BT293&amp;"l"&amp;IF(ДАННЫЕ!$BN293&gt;0,1,0)&amp;ДАННЫЕ!$BN293&amp;"g"&amp;ДАННЫЕ!$BO293&amp;"s"&amp;ДАННЫЕ!$BP293&amp;"DZ"&amp;IF(ДАННЫЕ!B293-ДАННЫЕ!G293 &lt; 60,IF(ДАННЫЕ!B293-ДАННЫЕ!G293 &gt;= 0,1,0),0)&amp;"u"&amp;IF(ДАННЫЕ!$CJ293&gt;0,1,0)</f>
        <v>brCD0h0xyzc0a0dvpntol0gsDZ1u0</v>
      </c>
      <c r="N293" s="28" t="str">
        <f ca="1">ДАННЫЕ!$F293&amp;ДАННЫЕ!$I293&amp;"g"&amp;B293&amp;"cf"&amp;D293&amp;"a"&amp;IF(ДАННЫЕ!$BX293&gt;0,1,0)&amp;IF(ДАННЫЕ!$BF293&gt;500,1,IF(ДАННЫЕ!$BF293&gt;350,2,IF(ДАННЫЕ!$BF293&gt;=200,3,IF(ДАННЫЕ!$BF293&gt;=100,4,IF(ДАННЫЕ!$BF293&gt;=50,5,IF(ДАННЫЕ!$BF293&lt;50,6,0))))))&amp;"AR"&amp;IF(DATEDIF(ДАННЫЕ!$BX293,ДАННЫЕ!$F$1,"y")&gt;1,1,0)&amp;"VG"&amp;IF(ДАННЫЕ!$BH293="0",1,0)&amp;"o"&amp;IF(T293+ДАННЫЕ!$AF293+ДАННЫЕ!$AG293+ДАННЫЕ!$AH293+ДАННЫЕ!$AI293+ДАННЫЕ!$AJ293+ДАННЫЕ!$AP293+ДАННЫЕ!$AQ293+ДАННЫЕ!$AR293+ДАННЫЕ!$AU293+ДАННЫЕ!$AW293+ДАННЫЕ!$AS293+ДАННЫЕ!$AT293&gt;0,1,0)&amp;"x"&amp;ДАННЫЕ!$AG293&amp;"p"&amp;IF(ДАННЫЕ!$BY293&gt;0,1,0)&amp;"v"&amp;IF(ДАННЫЕ!$BZ293&gt;0,1,0)&amp;"n"&amp;ДАННЫЕ!$CA293&amp;"t"&amp;ДАННЫЕ!$AY293&amp;"k"&amp;ДАННЫЕ!$CB293&amp;"q"&amp;ДАННЫЕ!$CC293&amp;"w"&amp;ДАННЫЕ!$CD293&amp;"e"&amp;ДАННЫЕ!$CE293&amp;"m"&amp;ДАННЫЕ!$CF293&amp;"c"&amp;ДАННЫЕ!$CG293&amp;"z"&amp;ДАННЫЕ!$CH293&amp;"d"&amp;IF(H293=4,1,0)&amp;"s"&amp;IF(ДАННЫЕ!$J293=1,0,1)&amp;"u"&amp;IF(ДАННЫЕ!$CJ293&gt;0,1,0)</f>
        <v>g0cf0a06AR1VG0o0xp0v0ntkqwemczd0s1u0</v>
      </c>
      <c r="O293" s="28" t="str">
        <f>ДАННЫЕ!$I293&amp;"g"&amp;B293&amp;A293&amp;"f"&amp;P293&amp;"c"&amp;IF(ДАННЫЕ!$U293&gt;0,1,0)&amp;"s"&amp;IF(ДАННЫЕ!$Q293&gt;0,IF(YEAR(ДАННЫЕ!$F$1)=YEAR(ДАННЫЕ!$Q293),IF(MONTH(ДАННЫЕ!$F$1)=MONTH(ДАННЫЕ!$Q293),111,11),1),0)&amp;"i"&amp;IF(ДАННЫЕ!$R293+ДАННЫЕ!$S293+ДАННЫЕ!$T293=0,0,1)&amp;"h"&amp;IF(ДАННЫЕ!$P293&gt;0,1,0)&amp;"p"&amp;IF(ДАННЫЕ!$CI293&gt;0,IF(YEAR(ДАННЫЕ!$F$1)=YEAR(ДАННЫЕ!$CI293),IF(MONTH(ДАННЫЕ!$F$1)=MONTH(ДАННЫЕ!$CI293),111,11),1),0)&amp;"d"&amp;IF(ДАННЫЕ!$CJ293&gt;0,IF(YEAR(ДАННЫЕ!$F$1)=YEAR(ДАННЫЕ!$CJ293),IF(MONTH(ДАННЫЕ!$F$1)=MONTH(ДАННЫЕ!$CJ293),111,11),1),0)&amp;"o"&amp;IF(ДАННЫЕ!$CK293&gt;0,IF(MONTH(ДАННЫЕ!$F$1)=MONTH(ДАННЫЕ!$CK293),111,11),0)&amp;"v"&amp;IF(ДАННЫЕ!$BE293&gt;0,IF(MONTH(ДАННЫЕ!$F$1)=MONTH(ДАННЫЕ!$BE293),111,11),0)</f>
        <v>g00f0c0s0i0h0p0d0o0v0</v>
      </c>
      <c r="P293" s="15">
        <f t="shared" si="14"/>
        <v>0</v>
      </c>
      <c r="Q293" s="15">
        <f>IF(ДАННЫЕ!$F$1&gt;ДАННЫЕ!$N293,IF(YEAR(ДАННЫЕ!$F$1)=YEAR(ДАННЫЕ!M293),1,0),0)</f>
        <v>0</v>
      </c>
      <c r="R293" s="15">
        <f>IF(ДАННЫЕ!$F$1&gt;ДАННЫЕ!$N293,IF(YEAR(ДАННЫЕ!$F$1)=YEAR(ДАННЫЕ!N293),1,0),0)</f>
        <v>0</v>
      </c>
      <c r="S293" s="15">
        <f>IF(ДАННЫЕ!$AA293="2А",1,IF(ДАННЫЕ!$AA293="2Б",2,IF(ДАННЫЕ!$AA293="2В",3,IF(ДАННЫЕ!$AA293=3,4,IF(ДАННЫЕ!$AA293="4А",5,IF(ДАННЫЕ!$AA293="4Б",6,IF(ДАННЫЕ!$AA293="4В",7,IF(ДАННЫЕ!$AA293=5,8,0))))))))</f>
        <v>0</v>
      </c>
      <c r="T293" s="15">
        <f>IF(OR(ДАННЫЕ!$AC293=2,ДАННЫЕ!$AD293=2,ДАННЫЕ!$AE293=2),2,IF(OR(ДАННЫЕ!$AC293=1,ДАННЫЕ!$AD293=1,ДАННЫЕ!$AE293=1),1,0))</f>
        <v>0</v>
      </c>
    </row>
    <row r="294" spans="1:20" ht="15" customHeight="1" x14ac:dyDescent="0.2">
      <c r="A294" s="78">
        <f>IF(B294&gt;0,IF(MONTH(ДАННЫЕ!$F$1)=MONTH(ДАННЫЕ!$B294),1,0),0)</f>
        <v>0</v>
      </c>
      <c r="B294" s="14">
        <f>IF(ДАННЫЕ!$B294&gt;0,IF(YEAR(ДАННЫЕ!$F$1)=YEAR(ДАННЫЕ!$B294),1,0),0)</f>
        <v>0</v>
      </c>
      <c r="C294" s="14">
        <f>IF(ДАННЫЕ!$CM294&gt;0,IF(YEAR(ДАННЫЕ!$F$1)=YEAR(ДАННЫЕ!$CM294),1,0),0)</f>
        <v>0</v>
      </c>
      <c r="D294" s="14">
        <f>IF(ДАННЫЕ!$CJ294&gt;0,IF(ДАННЫЕ!$CL294&gt;ДАННЫЕ!$F$1,1,IF(ДАННЫЕ!$CL294&gt;0,0,1)),0)</f>
        <v>0</v>
      </c>
      <c r="E294" s="43" t="str">
        <f ca="1">IF(ДАННЫЕ!$F$1&gt;0,IF(ДАННЫЕ!$G294&gt;0,DATEDIF(ДАННЫЕ!$G294,ДАННЫЕ!$F$1,"y"),""),IF(ДАННЫЕ!$G294&gt;0,DATEDIF(ДАННЫЕ!$G294,TODAY(),"y"),""))</f>
        <v/>
      </c>
      <c r="F294" s="43" t="str">
        <f xml:space="preserve"> IF(ДАННЫЕ!$F294="М",IF(E294&gt;=18,IF(E294&lt;60,1,""),""),"")&amp;IF(ДАННЫЕ!$F294="Ж",IF(E294&gt;=18,IF(E294&lt;55,1,""),""),"")</f>
        <v/>
      </c>
      <c r="G294" s="43" t="str">
        <f xml:space="preserve"> IF(ДАННЫЕ!$F294="М",IF(E294&gt;=60,2,""),"")&amp;IF(ДАННЫЕ!$F294="Ж",IF(E294&gt;=55,2,""),"")</f>
        <v/>
      </c>
      <c r="H294" s="43" t="str">
        <f t="shared" ca="1" si="12"/>
        <v/>
      </c>
      <c r="I294" s="43" t="str">
        <f t="shared" ca="1" si="13"/>
        <v>03</v>
      </c>
      <c r="J294" s="28" t="str">
        <f ca="1">ДАННЫЕ!$F294&amp;H294&amp;I294&amp;ДАННЫЕ!$I294&amp;"m"&amp;IF(ДАННЫЕ!$I294&gt;0,IF(ДАННЫЕ!$J294&gt;0,0,1),"")&amp;"f"&amp;IF(ДАННЫЕ!$R294&gt;0,IF(YEAR(ДАННЫЕ!$F$1)=YEAR(ДАННЫЕ!$R294),1,0),0)&amp;"z"&amp;ДАННЫЕ!$R294&amp;"p"&amp;ДАННЫЕ!$S294&amp;"i"&amp;ДАННЫЕ!$T294&amp;"h"&amp;ДАННЫЕ!$K294&amp;"be"&amp;ДАННЫЕ!$BI294&amp;"CD"&amp;IF(ДАННЫЕ!BF294&gt;500,4,IF(ДАННЫЕ!BF294&gt;350,3,IF(ДАННЫЕ!BF294&gt;200,2,IF(ДАННЫЕ!BF294&gt;0,1,0))))&amp;"g"&amp;B294&amp;"d"&amp;H294&amp;"l"&amp;ДАННЫЕ!AT294&amp;"a"&amp;ДАННЫЕ!$V294&amp;"v"&amp;R294&amp;"k"&amp;ДАННЫЕ!$U294&amp;"s"&amp;ДАННЫЕ!$Y294&amp;"t"&amp;ДАННЫЕ!$X294&amp;"b"&amp;IF(ДАННЫЕ!$Q294&gt;1,1,0)&amp;"PP"&amp;ДАННЫЕ!Z294&amp;"c"&amp;S294&amp;"x"&amp;IF(ДАННЫЕ!$BY294&gt;0,IF(YEAR(ДАННЫЕ!$F$1)=YEAR(ДАННЫЕ!$BY294),1,0),0)&amp;"n"&amp;IF(ДАННЫЕ!$BZ294&gt;0,IF(YEAR(ДАННЫЕ!$F$1)=YEAR(ДАННЫЕ!$BZ294),1,0),0)&amp;"u"&amp;D294&amp;"z"&amp;IF(ДАННЫЕ!$CL294&gt;0,IF(YEAR(ДАННЫЕ!$F$1)&gt;YEAR(ДАННЫЕ!$CL294),11,12),0)</f>
        <v>03mf0zpihbeCD0g0dlav0kstb0PPc0x0n0u0z0</v>
      </c>
      <c r="K294" s="28" t="str">
        <f ca="1">ДАННЫЕ!$I294&amp;"x"&amp;B294&amp;"w"&amp;IF(T294+ДАННЫЕ!AD294+ДАННЫЕ!AE294+ДАННЫЕ!AF294+ДАННЫЕ!AG294+ДАННЫЕ!AH294+ДАННЫЕ!$AL294+ДАННЫЕ!AI294+ДАННЫЕ!AJ294+ДАННЫЕ!AK294+ДАННЫЕ!AP294+ДАННЫЕ!AQ294+ДАННЫЕ!AR294+ДАННЫЕ!$AM294+ДАННЫЕ!$AN294+ДАННЫЕ!AS294+ДАННЫЕ!AT294&gt;0,1,0)&amp;IF(OR(T294=2,ДАННЫЕ!AD294=2,ДАННЫЕ!AE294=2,ДАННЫЕ!AF294=2,ДАННЫЕ!AG294=2,ДАННЫЕ!AH294=2,ДАННЫЕ!$AL294=2,ДАННЫЕ!AI294=2,ДАННЫЕ!AJ294=2,ДАННЫЕ!AK294=2,ДАННЫЕ!AP294=2,ДАННЫЕ!AQ294=2,ДАННЫЕ!AR294=2,ДАННЫЕ!$AM294=2,ДАННЫЕ!$AN294=2,ДАННЫЕ!AS294=2,ДАННЫЕ!AT294=2),2,0)&amp;"t"&amp;IF(T294&gt;0,"1"&amp;T294,"00")&amp;"f"&amp;IF(ДАННЫЕ!$AC294,"1"&amp;ДАННЫЕ!$AC294,"00")&amp;"b"&amp;IF(ДАННЫЕ!$AD294,"1"&amp;ДАННЫЕ!$AD294,"00")&amp;"g"&amp;IF(ДАННЫЕ!$AF294,"1"&amp;ДАННЫЕ!$AF294,"00")&amp;"c"&amp;IF(ДАННЫЕ!$AG294,"1"&amp;ДАННЫЕ!$AG294,"00")&amp;"i"&amp;IF(ДАННЫЕ!$AH294,"1"&amp;ДАННЫЕ!$AH294,"00")&amp;"r"&amp;IF(ДАННЫЕ!$AL294,"1"&amp;ДАННЫЕ!$AL294,"00")&amp;"m"&amp;IF(ДАННЫЕ!$AI294,"1"&amp;ДАННЫЕ!$AI294,"00")&amp;"hS"&amp;IF(ДАННЫЕ!$AJ294,"1"&amp;ДАННЫЕ!$AJ294,"00")&amp;"hZ"&amp;IF(ДАННЫЕ!$AK294,"1"&amp;ДАННЫЕ!$AK294,"00")&amp;"p"&amp;IF(ДАННЫЕ!$AP294,"1"&amp;ДАННЫЕ!$AP294,"00")&amp;"k"&amp;IF(ДАННЫЕ!$AQ294,"1"&amp;ДАННЫЕ!$AQ294,"00")&amp;"z"&amp;IF(ДАННЫЕ!$AR294,"1"&amp;ДАННЫЕ!$AR294,"00")&amp;"j"&amp;IF(ДАННЫЕ!$AM294,"1"&amp;ДАННЫЕ!$AM294,"00")&amp;"n"&amp;IF(ДАННЫЕ!$AN294,"1"&amp;ДАННЫЕ!$AN294,"00")&amp;"E"&amp;ДАННЫЕ!BI294&amp;"L"&amp;ДАННЫЕ!AO294&amp;"h"&amp;IF(ДАННЫЕ!$AU294&gt;0,1,0)&amp;"v"&amp;IF(ДАННЫЕ!$AW294&gt;0,1,0)&amp;"a"&amp;IF(ДАННЫЕ!$AS294,"1"&amp;ДАННЫЕ!$AS294,"00")&amp;"s"&amp;IF(ДАННЫЕ!$AT294,"1"&amp;ДАННЫЕ!$AT294,"00")&amp;"u"&amp;IF(ДАННЫЕ!$CJ294&gt;0,1,0)&amp;"y"&amp;B294&amp;"d"&amp;H294&amp;"e"&amp;F294&amp;G294</f>
        <v>x0w00t00f00b00g00c00i00r00m00hS00hZ00p00k00z00j00n00ELh0v0a00s00u0y0de</v>
      </c>
      <c r="L294" s="28" t="str">
        <f ca="1">ДАННЫЕ!$I294&amp;"VN"&amp;IF(ДАННЫЕ!AW294&gt;0,11,10)&amp;"CD"&amp;IF(ДАННЫЕ!BF294&gt;500,16,IF(ДАННЫЕ!BF294&gt;350,15,IF(ДАННЫЕ!BF294&gt;=200,14,IF(ДАННЫЕ!BF294&gt;=100,13,IF(ДАННЫЕ!BF294&gt;=50,12,IF(ДАННЫЕ!BF294&gt;0,11,10))))))&amp;"AR"&amp;IF(ДАННЫЕ!BX294&gt;0,1,0)&amp;"GD"&amp;B294&amp;"VV"&amp;IF(E294&gt;=5,IF(E294&lt;18,1,0),0)</f>
        <v>VN10CD10AR0GD0VV0</v>
      </c>
      <c r="M294" s="28" t="str">
        <f>ДАННЫЕ!$I294&amp;"b"&amp;ДАННЫЕ!$BI294&amp;"r"&amp;ДАННЫЕ!$BJ294&amp;"CD"&amp;IF(ДАННЫЕ!BF294&gt;0,IF(ДАННЫЕ!BF294&lt;200,1,IF(ДАННЫЕ!BF294&lt;350,2,3)),0)&amp;"h"&amp;IF(ДАННЫЕ!$BK294+ДАННЫЕ!$BL294+ДАННЫЕ!$BM294&gt;0,1,0)&amp;"x"&amp;ДАННЫЕ!$BK294&amp;"y"&amp;ДАННЫЕ!$BL294&amp;"z"&amp;ДАННЫЕ!$BM294&amp;"c"&amp;IF(ДАННЫЕ!$BK294+ДАННЫЕ!$BL294+ДАННЫЕ!$BM294=3,1,0)&amp;"a"&amp;IF(ДАННЫЕ!$BQ294+ДАННЫЕ!$BR294&gt;0,1,0)&amp;"d"&amp;ДАННЫЕ!$BQ294&amp;"v"&amp;ДАННЫЕ!$BR294&amp;"p"&amp;ДАННЫЕ!$BS294&amp;"n"&amp;ДАННЫЕ!$BU294&amp;"t"&amp;ДАННЫЕ!$BV294&amp;"o"&amp;ДАННЫЕ!$BT294&amp;"l"&amp;IF(ДАННЫЕ!$BN294&gt;0,1,0)&amp;ДАННЫЕ!$BN294&amp;"g"&amp;ДАННЫЕ!$BO294&amp;"s"&amp;ДАННЫЕ!$BP294&amp;"DZ"&amp;IF(ДАННЫЕ!B294-ДАННЫЕ!G294 &lt; 60,IF(ДАННЫЕ!B294-ДАННЫЕ!G294 &gt;= 0,1,0),0)&amp;"u"&amp;IF(ДАННЫЕ!$CJ294&gt;0,1,0)</f>
        <v>brCD0h0xyzc0a0dvpntol0gsDZ1u0</v>
      </c>
      <c r="N294" s="28" t="str">
        <f ca="1">ДАННЫЕ!$F294&amp;ДАННЫЕ!$I294&amp;"g"&amp;B294&amp;"cf"&amp;D294&amp;"a"&amp;IF(ДАННЫЕ!$BX294&gt;0,1,0)&amp;IF(ДАННЫЕ!$BF294&gt;500,1,IF(ДАННЫЕ!$BF294&gt;350,2,IF(ДАННЫЕ!$BF294&gt;=200,3,IF(ДАННЫЕ!$BF294&gt;=100,4,IF(ДАННЫЕ!$BF294&gt;=50,5,IF(ДАННЫЕ!$BF294&lt;50,6,0))))))&amp;"AR"&amp;IF(DATEDIF(ДАННЫЕ!$BX294,ДАННЫЕ!$F$1,"y")&gt;1,1,0)&amp;"VG"&amp;IF(ДАННЫЕ!$BH294="0",1,0)&amp;"o"&amp;IF(T294+ДАННЫЕ!$AF294+ДАННЫЕ!$AG294+ДАННЫЕ!$AH294+ДАННЫЕ!$AI294+ДАННЫЕ!$AJ294+ДАННЫЕ!$AP294+ДАННЫЕ!$AQ294+ДАННЫЕ!$AR294+ДАННЫЕ!$AU294+ДАННЫЕ!$AW294+ДАННЫЕ!$AS294+ДАННЫЕ!$AT294&gt;0,1,0)&amp;"x"&amp;ДАННЫЕ!$AG294&amp;"p"&amp;IF(ДАННЫЕ!$BY294&gt;0,1,0)&amp;"v"&amp;IF(ДАННЫЕ!$BZ294&gt;0,1,0)&amp;"n"&amp;ДАННЫЕ!$CA294&amp;"t"&amp;ДАННЫЕ!$AY294&amp;"k"&amp;ДАННЫЕ!$CB294&amp;"q"&amp;ДАННЫЕ!$CC294&amp;"w"&amp;ДАННЫЕ!$CD294&amp;"e"&amp;ДАННЫЕ!$CE294&amp;"m"&amp;ДАННЫЕ!$CF294&amp;"c"&amp;ДАННЫЕ!$CG294&amp;"z"&amp;ДАННЫЕ!$CH294&amp;"d"&amp;IF(H294=4,1,0)&amp;"s"&amp;IF(ДАННЫЕ!$J294=1,0,1)&amp;"u"&amp;IF(ДАННЫЕ!$CJ294&gt;0,1,0)</f>
        <v>g0cf0a06AR1VG0o0xp0v0ntkqwemczd0s1u0</v>
      </c>
      <c r="O294" s="28" t="str">
        <f>ДАННЫЕ!$I294&amp;"g"&amp;B294&amp;A294&amp;"f"&amp;P294&amp;"c"&amp;IF(ДАННЫЕ!$U294&gt;0,1,0)&amp;"s"&amp;IF(ДАННЫЕ!$Q294&gt;0,IF(YEAR(ДАННЫЕ!$F$1)=YEAR(ДАННЫЕ!$Q294),IF(MONTH(ДАННЫЕ!$F$1)=MONTH(ДАННЫЕ!$Q294),111,11),1),0)&amp;"i"&amp;IF(ДАННЫЕ!$R294+ДАННЫЕ!$S294+ДАННЫЕ!$T294=0,0,1)&amp;"h"&amp;IF(ДАННЫЕ!$P294&gt;0,1,0)&amp;"p"&amp;IF(ДАННЫЕ!$CI294&gt;0,IF(YEAR(ДАННЫЕ!$F$1)=YEAR(ДАННЫЕ!$CI294),IF(MONTH(ДАННЫЕ!$F$1)=MONTH(ДАННЫЕ!$CI294),111,11),1),0)&amp;"d"&amp;IF(ДАННЫЕ!$CJ294&gt;0,IF(YEAR(ДАННЫЕ!$F$1)=YEAR(ДАННЫЕ!$CJ294),IF(MONTH(ДАННЫЕ!$F$1)=MONTH(ДАННЫЕ!$CJ294),111,11),1),0)&amp;"o"&amp;IF(ДАННЫЕ!$CK294&gt;0,IF(MONTH(ДАННЫЕ!$F$1)=MONTH(ДАННЫЕ!$CK294),111,11),0)&amp;"v"&amp;IF(ДАННЫЕ!$BE294&gt;0,IF(MONTH(ДАННЫЕ!$F$1)=MONTH(ДАННЫЕ!$BE294),111,11),0)</f>
        <v>g00f0c0s0i0h0p0d0o0v0</v>
      </c>
      <c r="P294" s="15">
        <f t="shared" si="14"/>
        <v>0</v>
      </c>
      <c r="Q294" s="15">
        <f>IF(ДАННЫЕ!$F$1&gt;ДАННЫЕ!$N294,IF(YEAR(ДАННЫЕ!$F$1)=YEAR(ДАННЫЕ!M294),1,0),0)</f>
        <v>0</v>
      </c>
      <c r="R294" s="15">
        <f>IF(ДАННЫЕ!$F$1&gt;ДАННЫЕ!$N294,IF(YEAR(ДАННЫЕ!$F$1)=YEAR(ДАННЫЕ!N294),1,0),0)</f>
        <v>0</v>
      </c>
      <c r="S294" s="15">
        <f>IF(ДАННЫЕ!$AA294="2А",1,IF(ДАННЫЕ!$AA294="2Б",2,IF(ДАННЫЕ!$AA294="2В",3,IF(ДАННЫЕ!$AA294=3,4,IF(ДАННЫЕ!$AA294="4А",5,IF(ДАННЫЕ!$AA294="4Б",6,IF(ДАННЫЕ!$AA294="4В",7,IF(ДАННЫЕ!$AA294=5,8,0))))))))</f>
        <v>0</v>
      </c>
      <c r="T294" s="15">
        <f>IF(OR(ДАННЫЕ!$AC294=2,ДАННЫЕ!$AD294=2,ДАННЫЕ!$AE294=2),2,IF(OR(ДАННЫЕ!$AC294=1,ДАННЫЕ!$AD294=1,ДАННЫЕ!$AE294=1),1,0))</f>
        <v>0</v>
      </c>
    </row>
    <row r="295" spans="1:20" ht="15" customHeight="1" x14ac:dyDescent="0.2">
      <c r="A295" s="78">
        <f>IF(B295&gt;0,IF(MONTH(ДАННЫЕ!$F$1)=MONTH(ДАННЫЕ!$B295),1,0),0)</f>
        <v>0</v>
      </c>
      <c r="B295" s="14">
        <f>IF(ДАННЫЕ!$B295&gt;0,IF(YEAR(ДАННЫЕ!$F$1)=YEAR(ДАННЫЕ!$B295),1,0),0)</f>
        <v>0</v>
      </c>
      <c r="C295" s="14">
        <f>IF(ДАННЫЕ!$CM295&gt;0,IF(YEAR(ДАННЫЕ!$F$1)=YEAR(ДАННЫЕ!$CM295),1,0),0)</f>
        <v>0</v>
      </c>
      <c r="D295" s="14">
        <f>IF(ДАННЫЕ!$CJ295&gt;0,IF(ДАННЫЕ!$CL295&gt;ДАННЫЕ!$F$1,1,IF(ДАННЫЕ!$CL295&gt;0,0,1)),0)</f>
        <v>0</v>
      </c>
      <c r="E295" s="43" t="str">
        <f ca="1">IF(ДАННЫЕ!$F$1&gt;0,IF(ДАННЫЕ!$G295&gt;0,DATEDIF(ДАННЫЕ!$G295,ДАННЫЕ!$F$1,"y"),""),IF(ДАННЫЕ!$G295&gt;0,DATEDIF(ДАННЫЕ!$G295,TODAY(),"y"),""))</f>
        <v/>
      </c>
      <c r="F295" s="43" t="str">
        <f xml:space="preserve"> IF(ДАННЫЕ!$F295="М",IF(E295&gt;=18,IF(E295&lt;60,1,""),""),"")&amp;IF(ДАННЫЕ!$F295="Ж",IF(E295&gt;=18,IF(E295&lt;55,1,""),""),"")</f>
        <v/>
      </c>
      <c r="G295" s="43" t="str">
        <f xml:space="preserve"> IF(ДАННЫЕ!$F295="М",IF(E295&gt;=60,2,""),"")&amp;IF(ДАННЫЕ!$F295="Ж",IF(E295&gt;=55,2,""),"")</f>
        <v/>
      </c>
      <c r="H295" s="43" t="str">
        <f t="shared" ca="1" si="12"/>
        <v/>
      </c>
      <c r="I295" s="43" t="str">
        <f t="shared" ca="1" si="13"/>
        <v>03</v>
      </c>
      <c r="J295" s="28" t="str">
        <f ca="1">ДАННЫЕ!$F295&amp;H295&amp;I295&amp;ДАННЫЕ!$I295&amp;"m"&amp;IF(ДАННЫЕ!$I295&gt;0,IF(ДАННЫЕ!$J295&gt;0,0,1),"")&amp;"f"&amp;IF(ДАННЫЕ!$R295&gt;0,IF(YEAR(ДАННЫЕ!$F$1)=YEAR(ДАННЫЕ!$R295),1,0),0)&amp;"z"&amp;ДАННЫЕ!$R295&amp;"p"&amp;ДАННЫЕ!$S295&amp;"i"&amp;ДАННЫЕ!$T295&amp;"h"&amp;ДАННЫЕ!$K295&amp;"be"&amp;ДАННЫЕ!$BI295&amp;"CD"&amp;IF(ДАННЫЕ!BF295&gt;500,4,IF(ДАННЫЕ!BF295&gt;350,3,IF(ДАННЫЕ!BF295&gt;200,2,IF(ДАННЫЕ!BF295&gt;0,1,0))))&amp;"g"&amp;B295&amp;"d"&amp;H295&amp;"l"&amp;ДАННЫЕ!AT295&amp;"a"&amp;ДАННЫЕ!$V295&amp;"v"&amp;R295&amp;"k"&amp;ДАННЫЕ!$U295&amp;"s"&amp;ДАННЫЕ!$Y295&amp;"t"&amp;ДАННЫЕ!$X295&amp;"b"&amp;IF(ДАННЫЕ!$Q295&gt;1,1,0)&amp;"PP"&amp;ДАННЫЕ!Z295&amp;"c"&amp;S295&amp;"x"&amp;IF(ДАННЫЕ!$BY295&gt;0,IF(YEAR(ДАННЫЕ!$F$1)=YEAR(ДАННЫЕ!$BY295),1,0),0)&amp;"n"&amp;IF(ДАННЫЕ!$BZ295&gt;0,IF(YEAR(ДАННЫЕ!$F$1)=YEAR(ДАННЫЕ!$BZ295),1,0),0)&amp;"u"&amp;D295&amp;"z"&amp;IF(ДАННЫЕ!$CL295&gt;0,IF(YEAR(ДАННЫЕ!$F$1)&gt;YEAR(ДАННЫЕ!$CL295),11,12),0)</f>
        <v>03mf0zpihbeCD0g0dlav0kstb0PPc0x0n0u0z0</v>
      </c>
      <c r="K295" s="28" t="str">
        <f ca="1">ДАННЫЕ!$I295&amp;"x"&amp;B295&amp;"w"&amp;IF(T295+ДАННЫЕ!AD295+ДАННЫЕ!AE295+ДАННЫЕ!AF295+ДАННЫЕ!AG295+ДАННЫЕ!AH295+ДАННЫЕ!$AL295+ДАННЫЕ!AI295+ДАННЫЕ!AJ295+ДАННЫЕ!AK295+ДАННЫЕ!AP295+ДАННЫЕ!AQ295+ДАННЫЕ!AR295+ДАННЫЕ!$AM295+ДАННЫЕ!$AN295+ДАННЫЕ!AS295+ДАННЫЕ!AT295&gt;0,1,0)&amp;IF(OR(T295=2,ДАННЫЕ!AD295=2,ДАННЫЕ!AE295=2,ДАННЫЕ!AF295=2,ДАННЫЕ!AG295=2,ДАННЫЕ!AH295=2,ДАННЫЕ!$AL295=2,ДАННЫЕ!AI295=2,ДАННЫЕ!AJ295=2,ДАННЫЕ!AK295=2,ДАННЫЕ!AP295=2,ДАННЫЕ!AQ295=2,ДАННЫЕ!AR295=2,ДАННЫЕ!$AM295=2,ДАННЫЕ!$AN295=2,ДАННЫЕ!AS295=2,ДАННЫЕ!AT295=2),2,0)&amp;"t"&amp;IF(T295&gt;0,"1"&amp;T295,"00")&amp;"f"&amp;IF(ДАННЫЕ!$AC295,"1"&amp;ДАННЫЕ!$AC295,"00")&amp;"b"&amp;IF(ДАННЫЕ!$AD295,"1"&amp;ДАННЫЕ!$AD295,"00")&amp;"g"&amp;IF(ДАННЫЕ!$AF295,"1"&amp;ДАННЫЕ!$AF295,"00")&amp;"c"&amp;IF(ДАННЫЕ!$AG295,"1"&amp;ДАННЫЕ!$AG295,"00")&amp;"i"&amp;IF(ДАННЫЕ!$AH295,"1"&amp;ДАННЫЕ!$AH295,"00")&amp;"r"&amp;IF(ДАННЫЕ!$AL295,"1"&amp;ДАННЫЕ!$AL295,"00")&amp;"m"&amp;IF(ДАННЫЕ!$AI295,"1"&amp;ДАННЫЕ!$AI295,"00")&amp;"hS"&amp;IF(ДАННЫЕ!$AJ295,"1"&amp;ДАННЫЕ!$AJ295,"00")&amp;"hZ"&amp;IF(ДАННЫЕ!$AK295,"1"&amp;ДАННЫЕ!$AK295,"00")&amp;"p"&amp;IF(ДАННЫЕ!$AP295,"1"&amp;ДАННЫЕ!$AP295,"00")&amp;"k"&amp;IF(ДАННЫЕ!$AQ295,"1"&amp;ДАННЫЕ!$AQ295,"00")&amp;"z"&amp;IF(ДАННЫЕ!$AR295,"1"&amp;ДАННЫЕ!$AR295,"00")&amp;"j"&amp;IF(ДАННЫЕ!$AM295,"1"&amp;ДАННЫЕ!$AM295,"00")&amp;"n"&amp;IF(ДАННЫЕ!$AN295,"1"&amp;ДАННЫЕ!$AN295,"00")&amp;"E"&amp;ДАННЫЕ!BI295&amp;"L"&amp;ДАННЫЕ!AO295&amp;"h"&amp;IF(ДАННЫЕ!$AU295&gt;0,1,0)&amp;"v"&amp;IF(ДАННЫЕ!$AW295&gt;0,1,0)&amp;"a"&amp;IF(ДАННЫЕ!$AS295,"1"&amp;ДАННЫЕ!$AS295,"00")&amp;"s"&amp;IF(ДАННЫЕ!$AT295,"1"&amp;ДАННЫЕ!$AT295,"00")&amp;"u"&amp;IF(ДАННЫЕ!$CJ295&gt;0,1,0)&amp;"y"&amp;B295&amp;"d"&amp;H295&amp;"e"&amp;F295&amp;G295</f>
        <v>x0w00t00f00b00g00c00i00r00m00hS00hZ00p00k00z00j00n00ELh0v0a00s00u0y0de</v>
      </c>
      <c r="L295" s="28" t="str">
        <f ca="1">ДАННЫЕ!$I295&amp;"VN"&amp;IF(ДАННЫЕ!AW295&gt;0,11,10)&amp;"CD"&amp;IF(ДАННЫЕ!BF295&gt;500,16,IF(ДАННЫЕ!BF295&gt;350,15,IF(ДАННЫЕ!BF295&gt;=200,14,IF(ДАННЫЕ!BF295&gt;=100,13,IF(ДАННЫЕ!BF295&gt;=50,12,IF(ДАННЫЕ!BF295&gt;0,11,10))))))&amp;"AR"&amp;IF(ДАННЫЕ!BX295&gt;0,1,0)&amp;"GD"&amp;B295&amp;"VV"&amp;IF(E295&gt;=5,IF(E295&lt;18,1,0),0)</f>
        <v>VN10CD10AR0GD0VV0</v>
      </c>
      <c r="M295" s="28" t="str">
        <f>ДАННЫЕ!$I295&amp;"b"&amp;ДАННЫЕ!$BI295&amp;"r"&amp;ДАННЫЕ!$BJ295&amp;"CD"&amp;IF(ДАННЫЕ!BF295&gt;0,IF(ДАННЫЕ!BF295&lt;200,1,IF(ДАННЫЕ!BF295&lt;350,2,3)),0)&amp;"h"&amp;IF(ДАННЫЕ!$BK295+ДАННЫЕ!$BL295+ДАННЫЕ!$BM295&gt;0,1,0)&amp;"x"&amp;ДАННЫЕ!$BK295&amp;"y"&amp;ДАННЫЕ!$BL295&amp;"z"&amp;ДАННЫЕ!$BM295&amp;"c"&amp;IF(ДАННЫЕ!$BK295+ДАННЫЕ!$BL295+ДАННЫЕ!$BM295=3,1,0)&amp;"a"&amp;IF(ДАННЫЕ!$BQ295+ДАННЫЕ!$BR295&gt;0,1,0)&amp;"d"&amp;ДАННЫЕ!$BQ295&amp;"v"&amp;ДАННЫЕ!$BR295&amp;"p"&amp;ДАННЫЕ!$BS295&amp;"n"&amp;ДАННЫЕ!$BU295&amp;"t"&amp;ДАННЫЕ!$BV295&amp;"o"&amp;ДАННЫЕ!$BT295&amp;"l"&amp;IF(ДАННЫЕ!$BN295&gt;0,1,0)&amp;ДАННЫЕ!$BN295&amp;"g"&amp;ДАННЫЕ!$BO295&amp;"s"&amp;ДАННЫЕ!$BP295&amp;"DZ"&amp;IF(ДАННЫЕ!B295-ДАННЫЕ!G295 &lt; 60,IF(ДАННЫЕ!B295-ДАННЫЕ!G295 &gt;= 0,1,0),0)&amp;"u"&amp;IF(ДАННЫЕ!$CJ295&gt;0,1,0)</f>
        <v>brCD0h0xyzc0a0dvpntol0gsDZ1u0</v>
      </c>
      <c r="N295" s="28" t="str">
        <f ca="1">ДАННЫЕ!$F295&amp;ДАННЫЕ!$I295&amp;"g"&amp;B295&amp;"cf"&amp;D295&amp;"a"&amp;IF(ДАННЫЕ!$BX295&gt;0,1,0)&amp;IF(ДАННЫЕ!$BF295&gt;500,1,IF(ДАННЫЕ!$BF295&gt;350,2,IF(ДАННЫЕ!$BF295&gt;=200,3,IF(ДАННЫЕ!$BF295&gt;=100,4,IF(ДАННЫЕ!$BF295&gt;=50,5,IF(ДАННЫЕ!$BF295&lt;50,6,0))))))&amp;"AR"&amp;IF(DATEDIF(ДАННЫЕ!$BX295,ДАННЫЕ!$F$1,"y")&gt;1,1,0)&amp;"VG"&amp;IF(ДАННЫЕ!$BH295="0",1,0)&amp;"o"&amp;IF(T295+ДАННЫЕ!$AF295+ДАННЫЕ!$AG295+ДАННЫЕ!$AH295+ДАННЫЕ!$AI295+ДАННЫЕ!$AJ295+ДАННЫЕ!$AP295+ДАННЫЕ!$AQ295+ДАННЫЕ!$AR295+ДАННЫЕ!$AU295+ДАННЫЕ!$AW295+ДАННЫЕ!$AS295+ДАННЫЕ!$AT295&gt;0,1,0)&amp;"x"&amp;ДАННЫЕ!$AG295&amp;"p"&amp;IF(ДАННЫЕ!$BY295&gt;0,1,0)&amp;"v"&amp;IF(ДАННЫЕ!$BZ295&gt;0,1,0)&amp;"n"&amp;ДАННЫЕ!$CA295&amp;"t"&amp;ДАННЫЕ!$AY295&amp;"k"&amp;ДАННЫЕ!$CB295&amp;"q"&amp;ДАННЫЕ!$CC295&amp;"w"&amp;ДАННЫЕ!$CD295&amp;"e"&amp;ДАННЫЕ!$CE295&amp;"m"&amp;ДАННЫЕ!$CF295&amp;"c"&amp;ДАННЫЕ!$CG295&amp;"z"&amp;ДАННЫЕ!$CH295&amp;"d"&amp;IF(H295=4,1,0)&amp;"s"&amp;IF(ДАННЫЕ!$J295=1,0,1)&amp;"u"&amp;IF(ДАННЫЕ!$CJ295&gt;0,1,0)</f>
        <v>g0cf0a06AR1VG0o0xp0v0ntkqwemczd0s1u0</v>
      </c>
      <c r="O295" s="28" t="str">
        <f>ДАННЫЕ!$I295&amp;"g"&amp;B295&amp;A295&amp;"f"&amp;P295&amp;"c"&amp;IF(ДАННЫЕ!$U295&gt;0,1,0)&amp;"s"&amp;IF(ДАННЫЕ!$Q295&gt;0,IF(YEAR(ДАННЫЕ!$F$1)=YEAR(ДАННЫЕ!$Q295),IF(MONTH(ДАННЫЕ!$F$1)=MONTH(ДАННЫЕ!$Q295),111,11),1),0)&amp;"i"&amp;IF(ДАННЫЕ!$R295+ДАННЫЕ!$S295+ДАННЫЕ!$T295=0,0,1)&amp;"h"&amp;IF(ДАННЫЕ!$P295&gt;0,1,0)&amp;"p"&amp;IF(ДАННЫЕ!$CI295&gt;0,IF(YEAR(ДАННЫЕ!$F$1)=YEAR(ДАННЫЕ!$CI295),IF(MONTH(ДАННЫЕ!$F$1)=MONTH(ДАННЫЕ!$CI295),111,11),1),0)&amp;"d"&amp;IF(ДАННЫЕ!$CJ295&gt;0,IF(YEAR(ДАННЫЕ!$F$1)=YEAR(ДАННЫЕ!$CJ295),IF(MONTH(ДАННЫЕ!$F$1)=MONTH(ДАННЫЕ!$CJ295),111,11),1),0)&amp;"o"&amp;IF(ДАННЫЕ!$CK295&gt;0,IF(MONTH(ДАННЫЕ!$F$1)=MONTH(ДАННЫЕ!$CK295),111,11),0)&amp;"v"&amp;IF(ДАННЫЕ!$BE295&gt;0,IF(MONTH(ДАННЫЕ!$F$1)=MONTH(ДАННЫЕ!$BE295),111,11),0)</f>
        <v>g00f0c0s0i0h0p0d0o0v0</v>
      </c>
      <c r="P295" s="15">
        <f t="shared" si="14"/>
        <v>0</v>
      </c>
      <c r="Q295" s="15">
        <f>IF(ДАННЫЕ!$F$1&gt;ДАННЫЕ!$N295,IF(YEAR(ДАННЫЕ!$F$1)=YEAR(ДАННЫЕ!M295),1,0),0)</f>
        <v>0</v>
      </c>
      <c r="R295" s="15">
        <f>IF(ДАННЫЕ!$F$1&gt;ДАННЫЕ!$N295,IF(YEAR(ДАННЫЕ!$F$1)=YEAR(ДАННЫЕ!N295),1,0),0)</f>
        <v>0</v>
      </c>
      <c r="S295" s="15">
        <f>IF(ДАННЫЕ!$AA295="2А",1,IF(ДАННЫЕ!$AA295="2Б",2,IF(ДАННЫЕ!$AA295="2В",3,IF(ДАННЫЕ!$AA295=3,4,IF(ДАННЫЕ!$AA295="4А",5,IF(ДАННЫЕ!$AA295="4Б",6,IF(ДАННЫЕ!$AA295="4В",7,IF(ДАННЫЕ!$AA295=5,8,0))))))))</f>
        <v>0</v>
      </c>
      <c r="T295" s="15">
        <f>IF(OR(ДАННЫЕ!$AC295=2,ДАННЫЕ!$AD295=2,ДАННЫЕ!$AE295=2),2,IF(OR(ДАННЫЕ!$AC295=1,ДАННЫЕ!$AD295=1,ДАННЫЕ!$AE295=1),1,0))</f>
        <v>0</v>
      </c>
    </row>
    <row r="296" spans="1:20" ht="15" customHeight="1" x14ac:dyDescent="0.2">
      <c r="A296" s="78">
        <f>IF(B296&gt;0,IF(MONTH(ДАННЫЕ!$F$1)=MONTH(ДАННЫЕ!$B296),1,0),0)</f>
        <v>0</v>
      </c>
      <c r="B296" s="14">
        <f>IF(ДАННЫЕ!$B296&gt;0,IF(YEAR(ДАННЫЕ!$F$1)=YEAR(ДАННЫЕ!$B296),1,0),0)</f>
        <v>0</v>
      </c>
      <c r="C296" s="14">
        <f>IF(ДАННЫЕ!$CM296&gt;0,IF(YEAR(ДАННЫЕ!$F$1)=YEAR(ДАННЫЕ!$CM296),1,0),0)</f>
        <v>0</v>
      </c>
      <c r="D296" s="14">
        <f>IF(ДАННЫЕ!$CJ296&gt;0,IF(ДАННЫЕ!$CL296&gt;ДАННЫЕ!$F$1,1,IF(ДАННЫЕ!$CL296&gt;0,0,1)),0)</f>
        <v>0</v>
      </c>
      <c r="E296" s="43" t="str">
        <f ca="1">IF(ДАННЫЕ!$F$1&gt;0,IF(ДАННЫЕ!$G296&gt;0,DATEDIF(ДАННЫЕ!$G296,ДАННЫЕ!$F$1,"y"),""),IF(ДАННЫЕ!$G296&gt;0,DATEDIF(ДАННЫЕ!$G296,TODAY(),"y"),""))</f>
        <v/>
      </c>
      <c r="F296" s="43" t="str">
        <f xml:space="preserve"> IF(ДАННЫЕ!$F296="М",IF(E296&gt;=18,IF(E296&lt;60,1,""),""),"")&amp;IF(ДАННЫЕ!$F296="Ж",IF(E296&gt;=18,IF(E296&lt;55,1,""),""),"")</f>
        <v/>
      </c>
      <c r="G296" s="43" t="str">
        <f xml:space="preserve"> IF(ДАННЫЕ!$F296="М",IF(E296&gt;=60,2,""),"")&amp;IF(ДАННЫЕ!$F296="Ж",IF(E296&gt;=55,2,""),"")</f>
        <v/>
      </c>
      <c r="H296" s="43" t="str">
        <f t="shared" ca="1" si="12"/>
        <v/>
      </c>
      <c r="I296" s="43" t="str">
        <f t="shared" ca="1" si="13"/>
        <v>03</v>
      </c>
      <c r="J296" s="28" t="str">
        <f ca="1">ДАННЫЕ!$F296&amp;H296&amp;I296&amp;ДАННЫЕ!$I296&amp;"m"&amp;IF(ДАННЫЕ!$I296&gt;0,IF(ДАННЫЕ!$J296&gt;0,0,1),"")&amp;"f"&amp;IF(ДАННЫЕ!$R296&gt;0,IF(YEAR(ДАННЫЕ!$F$1)=YEAR(ДАННЫЕ!$R296),1,0),0)&amp;"z"&amp;ДАННЫЕ!$R296&amp;"p"&amp;ДАННЫЕ!$S296&amp;"i"&amp;ДАННЫЕ!$T296&amp;"h"&amp;ДАННЫЕ!$K296&amp;"be"&amp;ДАННЫЕ!$BI296&amp;"CD"&amp;IF(ДАННЫЕ!BF296&gt;500,4,IF(ДАННЫЕ!BF296&gt;350,3,IF(ДАННЫЕ!BF296&gt;200,2,IF(ДАННЫЕ!BF296&gt;0,1,0))))&amp;"g"&amp;B296&amp;"d"&amp;H296&amp;"l"&amp;ДАННЫЕ!AT296&amp;"a"&amp;ДАННЫЕ!$V296&amp;"v"&amp;R296&amp;"k"&amp;ДАННЫЕ!$U296&amp;"s"&amp;ДАННЫЕ!$Y296&amp;"t"&amp;ДАННЫЕ!$X296&amp;"b"&amp;IF(ДАННЫЕ!$Q296&gt;1,1,0)&amp;"PP"&amp;ДАННЫЕ!Z296&amp;"c"&amp;S296&amp;"x"&amp;IF(ДАННЫЕ!$BY296&gt;0,IF(YEAR(ДАННЫЕ!$F$1)=YEAR(ДАННЫЕ!$BY296),1,0),0)&amp;"n"&amp;IF(ДАННЫЕ!$BZ296&gt;0,IF(YEAR(ДАННЫЕ!$F$1)=YEAR(ДАННЫЕ!$BZ296),1,0),0)&amp;"u"&amp;D296&amp;"z"&amp;IF(ДАННЫЕ!$CL296&gt;0,IF(YEAR(ДАННЫЕ!$F$1)&gt;YEAR(ДАННЫЕ!$CL296),11,12),0)</f>
        <v>03mf0zpihbeCD0g0dlav0kstb0PPc0x0n0u0z0</v>
      </c>
      <c r="K296" s="28" t="str">
        <f ca="1">ДАННЫЕ!$I296&amp;"x"&amp;B296&amp;"w"&amp;IF(T296+ДАННЫЕ!AD296+ДАННЫЕ!AE296+ДАННЫЕ!AF296+ДАННЫЕ!AG296+ДАННЫЕ!AH296+ДАННЫЕ!$AL296+ДАННЫЕ!AI296+ДАННЫЕ!AJ296+ДАННЫЕ!AK296+ДАННЫЕ!AP296+ДАННЫЕ!AQ296+ДАННЫЕ!AR296+ДАННЫЕ!$AM296+ДАННЫЕ!$AN296+ДАННЫЕ!AS296+ДАННЫЕ!AT296&gt;0,1,0)&amp;IF(OR(T296=2,ДАННЫЕ!AD296=2,ДАННЫЕ!AE296=2,ДАННЫЕ!AF296=2,ДАННЫЕ!AG296=2,ДАННЫЕ!AH296=2,ДАННЫЕ!$AL296=2,ДАННЫЕ!AI296=2,ДАННЫЕ!AJ296=2,ДАННЫЕ!AK296=2,ДАННЫЕ!AP296=2,ДАННЫЕ!AQ296=2,ДАННЫЕ!AR296=2,ДАННЫЕ!$AM296=2,ДАННЫЕ!$AN296=2,ДАННЫЕ!AS296=2,ДАННЫЕ!AT296=2),2,0)&amp;"t"&amp;IF(T296&gt;0,"1"&amp;T296,"00")&amp;"f"&amp;IF(ДАННЫЕ!$AC296,"1"&amp;ДАННЫЕ!$AC296,"00")&amp;"b"&amp;IF(ДАННЫЕ!$AD296,"1"&amp;ДАННЫЕ!$AD296,"00")&amp;"g"&amp;IF(ДАННЫЕ!$AF296,"1"&amp;ДАННЫЕ!$AF296,"00")&amp;"c"&amp;IF(ДАННЫЕ!$AG296,"1"&amp;ДАННЫЕ!$AG296,"00")&amp;"i"&amp;IF(ДАННЫЕ!$AH296,"1"&amp;ДАННЫЕ!$AH296,"00")&amp;"r"&amp;IF(ДАННЫЕ!$AL296,"1"&amp;ДАННЫЕ!$AL296,"00")&amp;"m"&amp;IF(ДАННЫЕ!$AI296,"1"&amp;ДАННЫЕ!$AI296,"00")&amp;"hS"&amp;IF(ДАННЫЕ!$AJ296,"1"&amp;ДАННЫЕ!$AJ296,"00")&amp;"hZ"&amp;IF(ДАННЫЕ!$AK296,"1"&amp;ДАННЫЕ!$AK296,"00")&amp;"p"&amp;IF(ДАННЫЕ!$AP296,"1"&amp;ДАННЫЕ!$AP296,"00")&amp;"k"&amp;IF(ДАННЫЕ!$AQ296,"1"&amp;ДАННЫЕ!$AQ296,"00")&amp;"z"&amp;IF(ДАННЫЕ!$AR296,"1"&amp;ДАННЫЕ!$AR296,"00")&amp;"j"&amp;IF(ДАННЫЕ!$AM296,"1"&amp;ДАННЫЕ!$AM296,"00")&amp;"n"&amp;IF(ДАННЫЕ!$AN296,"1"&amp;ДАННЫЕ!$AN296,"00")&amp;"E"&amp;ДАННЫЕ!BI296&amp;"L"&amp;ДАННЫЕ!AO296&amp;"h"&amp;IF(ДАННЫЕ!$AU296&gt;0,1,0)&amp;"v"&amp;IF(ДАННЫЕ!$AW296&gt;0,1,0)&amp;"a"&amp;IF(ДАННЫЕ!$AS296,"1"&amp;ДАННЫЕ!$AS296,"00")&amp;"s"&amp;IF(ДАННЫЕ!$AT296,"1"&amp;ДАННЫЕ!$AT296,"00")&amp;"u"&amp;IF(ДАННЫЕ!$CJ296&gt;0,1,0)&amp;"y"&amp;B296&amp;"d"&amp;H296&amp;"e"&amp;F296&amp;G296</f>
        <v>x0w00t00f00b00g00c00i00r00m00hS00hZ00p00k00z00j00n00ELh0v0a00s00u0y0de</v>
      </c>
      <c r="L296" s="28" t="str">
        <f ca="1">ДАННЫЕ!$I296&amp;"VN"&amp;IF(ДАННЫЕ!AW296&gt;0,11,10)&amp;"CD"&amp;IF(ДАННЫЕ!BF296&gt;500,16,IF(ДАННЫЕ!BF296&gt;350,15,IF(ДАННЫЕ!BF296&gt;=200,14,IF(ДАННЫЕ!BF296&gt;=100,13,IF(ДАННЫЕ!BF296&gt;=50,12,IF(ДАННЫЕ!BF296&gt;0,11,10))))))&amp;"AR"&amp;IF(ДАННЫЕ!BX296&gt;0,1,0)&amp;"GD"&amp;B296&amp;"VV"&amp;IF(E296&gt;=5,IF(E296&lt;18,1,0),0)</f>
        <v>VN10CD10AR0GD0VV0</v>
      </c>
      <c r="M296" s="28" t="str">
        <f>ДАННЫЕ!$I296&amp;"b"&amp;ДАННЫЕ!$BI296&amp;"r"&amp;ДАННЫЕ!$BJ296&amp;"CD"&amp;IF(ДАННЫЕ!BF296&gt;0,IF(ДАННЫЕ!BF296&lt;200,1,IF(ДАННЫЕ!BF296&lt;350,2,3)),0)&amp;"h"&amp;IF(ДАННЫЕ!$BK296+ДАННЫЕ!$BL296+ДАННЫЕ!$BM296&gt;0,1,0)&amp;"x"&amp;ДАННЫЕ!$BK296&amp;"y"&amp;ДАННЫЕ!$BL296&amp;"z"&amp;ДАННЫЕ!$BM296&amp;"c"&amp;IF(ДАННЫЕ!$BK296+ДАННЫЕ!$BL296+ДАННЫЕ!$BM296=3,1,0)&amp;"a"&amp;IF(ДАННЫЕ!$BQ296+ДАННЫЕ!$BR296&gt;0,1,0)&amp;"d"&amp;ДАННЫЕ!$BQ296&amp;"v"&amp;ДАННЫЕ!$BR296&amp;"p"&amp;ДАННЫЕ!$BS296&amp;"n"&amp;ДАННЫЕ!$BU296&amp;"t"&amp;ДАННЫЕ!$BV296&amp;"o"&amp;ДАННЫЕ!$BT296&amp;"l"&amp;IF(ДАННЫЕ!$BN296&gt;0,1,0)&amp;ДАННЫЕ!$BN296&amp;"g"&amp;ДАННЫЕ!$BO296&amp;"s"&amp;ДАННЫЕ!$BP296&amp;"DZ"&amp;IF(ДАННЫЕ!B296-ДАННЫЕ!G296 &lt; 60,IF(ДАННЫЕ!B296-ДАННЫЕ!G296 &gt;= 0,1,0),0)&amp;"u"&amp;IF(ДАННЫЕ!$CJ296&gt;0,1,0)</f>
        <v>brCD0h0xyzc0a0dvpntol0gsDZ1u0</v>
      </c>
      <c r="N296" s="28" t="str">
        <f ca="1">ДАННЫЕ!$F296&amp;ДАННЫЕ!$I296&amp;"g"&amp;B296&amp;"cf"&amp;D296&amp;"a"&amp;IF(ДАННЫЕ!$BX296&gt;0,1,0)&amp;IF(ДАННЫЕ!$BF296&gt;500,1,IF(ДАННЫЕ!$BF296&gt;350,2,IF(ДАННЫЕ!$BF296&gt;=200,3,IF(ДАННЫЕ!$BF296&gt;=100,4,IF(ДАННЫЕ!$BF296&gt;=50,5,IF(ДАННЫЕ!$BF296&lt;50,6,0))))))&amp;"AR"&amp;IF(DATEDIF(ДАННЫЕ!$BX296,ДАННЫЕ!$F$1,"y")&gt;1,1,0)&amp;"VG"&amp;IF(ДАННЫЕ!$BH296="0",1,0)&amp;"o"&amp;IF(T296+ДАННЫЕ!$AF296+ДАННЫЕ!$AG296+ДАННЫЕ!$AH296+ДАННЫЕ!$AI296+ДАННЫЕ!$AJ296+ДАННЫЕ!$AP296+ДАННЫЕ!$AQ296+ДАННЫЕ!$AR296+ДАННЫЕ!$AU296+ДАННЫЕ!$AW296+ДАННЫЕ!$AS296+ДАННЫЕ!$AT296&gt;0,1,0)&amp;"x"&amp;ДАННЫЕ!$AG296&amp;"p"&amp;IF(ДАННЫЕ!$BY296&gt;0,1,0)&amp;"v"&amp;IF(ДАННЫЕ!$BZ296&gt;0,1,0)&amp;"n"&amp;ДАННЫЕ!$CA296&amp;"t"&amp;ДАННЫЕ!$AY296&amp;"k"&amp;ДАННЫЕ!$CB296&amp;"q"&amp;ДАННЫЕ!$CC296&amp;"w"&amp;ДАННЫЕ!$CD296&amp;"e"&amp;ДАННЫЕ!$CE296&amp;"m"&amp;ДАННЫЕ!$CF296&amp;"c"&amp;ДАННЫЕ!$CG296&amp;"z"&amp;ДАННЫЕ!$CH296&amp;"d"&amp;IF(H296=4,1,0)&amp;"s"&amp;IF(ДАННЫЕ!$J296=1,0,1)&amp;"u"&amp;IF(ДАННЫЕ!$CJ296&gt;0,1,0)</f>
        <v>g0cf0a06AR1VG0o0xp0v0ntkqwemczd0s1u0</v>
      </c>
      <c r="O296" s="28" t="str">
        <f>ДАННЫЕ!$I296&amp;"g"&amp;B296&amp;A296&amp;"f"&amp;P296&amp;"c"&amp;IF(ДАННЫЕ!$U296&gt;0,1,0)&amp;"s"&amp;IF(ДАННЫЕ!$Q296&gt;0,IF(YEAR(ДАННЫЕ!$F$1)=YEAR(ДАННЫЕ!$Q296),IF(MONTH(ДАННЫЕ!$F$1)=MONTH(ДАННЫЕ!$Q296),111,11),1),0)&amp;"i"&amp;IF(ДАННЫЕ!$R296+ДАННЫЕ!$S296+ДАННЫЕ!$T296=0,0,1)&amp;"h"&amp;IF(ДАННЫЕ!$P296&gt;0,1,0)&amp;"p"&amp;IF(ДАННЫЕ!$CI296&gt;0,IF(YEAR(ДАННЫЕ!$F$1)=YEAR(ДАННЫЕ!$CI296),IF(MONTH(ДАННЫЕ!$F$1)=MONTH(ДАННЫЕ!$CI296),111,11),1),0)&amp;"d"&amp;IF(ДАННЫЕ!$CJ296&gt;0,IF(YEAR(ДАННЫЕ!$F$1)=YEAR(ДАННЫЕ!$CJ296),IF(MONTH(ДАННЫЕ!$F$1)=MONTH(ДАННЫЕ!$CJ296),111,11),1),0)&amp;"o"&amp;IF(ДАННЫЕ!$CK296&gt;0,IF(MONTH(ДАННЫЕ!$F$1)=MONTH(ДАННЫЕ!$CK296),111,11),0)&amp;"v"&amp;IF(ДАННЫЕ!$BE296&gt;0,IF(MONTH(ДАННЫЕ!$F$1)=MONTH(ДАННЫЕ!$BE296),111,11),0)</f>
        <v>g00f0c0s0i0h0p0d0o0v0</v>
      </c>
      <c r="P296" s="15">
        <f t="shared" si="14"/>
        <v>0</v>
      </c>
      <c r="Q296" s="15">
        <f>IF(ДАННЫЕ!$F$1&gt;ДАННЫЕ!$N296,IF(YEAR(ДАННЫЕ!$F$1)=YEAR(ДАННЫЕ!M296),1,0),0)</f>
        <v>0</v>
      </c>
      <c r="R296" s="15">
        <f>IF(ДАННЫЕ!$F$1&gt;ДАННЫЕ!$N296,IF(YEAR(ДАННЫЕ!$F$1)=YEAR(ДАННЫЕ!N296),1,0),0)</f>
        <v>0</v>
      </c>
      <c r="S296" s="15">
        <f>IF(ДАННЫЕ!$AA296="2А",1,IF(ДАННЫЕ!$AA296="2Б",2,IF(ДАННЫЕ!$AA296="2В",3,IF(ДАННЫЕ!$AA296=3,4,IF(ДАННЫЕ!$AA296="4А",5,IF(ДАННЫЕ!$AA296="4Б",6,IF(ДАННЫЕ!$AA296="4В",7,IF(ДАННЫЕ!$AA296=5,8,0))))))))</f>
        <v>0</v>
      </c>
      <c r="T296" s="15">
        <f>IF(OR(ДАННЫЕ!$AC296=2,ДАННЫЕ!$AD296=2,ДАННЫЕ!$AE296=2),2,IF(OR(ДАННЫЕ!$AC296=1,ДАННЫЕ!$AD296=1,ДАННЫЕ!$AE296=1),1,0))</f>
        <v>0</v>
      </c>
    </row>
    <row r="297" spans="1:20" ht="15" customHeight="1" x14ac:dyDescent="0.2">
      <c r="A297" s="78">
        <f>IF(B297&gt;0,IF(MONTH(ДАННЫЕ!$F$1)=MONTH(ДАННЫЕ!$B297),1,0),0)</f>
        <v>0</v>
      </c>
      <c r="B297" s="14">
        <f>IF(ДАННЫЕ!$B297&gt;0,IF(YEAR(ДАННЫЕ!$F$1)=YEAR(ДАННЫЕ!$B297),1,0),0)</f>
        <v>0</v>
      </c>
      <c r="C297" s="14">
        <f>IF(ДАННЫЕ!$CM297&gt;0,IF(YEAR(ДАННЫЕ!$F$1)=YEAR(ДАННЫЕ!$CM297),1,0),0)</f>
        <v>0</v>
      </c>
      <c r="D297" s="14">
        <f>IF(ДАННЫЕ!$CJ297&gt;0,IF(ДАННЫЕ!$CL297&gt;ДАННЫЕ!$F$1,1,IF(ДАННЫЕ!$CL297&gt;0,0,1)),0)</f>
        <v>0</v>
      </c>
      <c r="E297" s="43" t="str">
        <f ca="1">IF(ДАННЫЕ!$F$1&gt;0,IF(ДАННЫЕ!$G297&gt;0,DATEDIF(ДАННЫЕ!$G297,ДАННЫЕ!$F$1,"y"),""),IF(ДАННЫЕ!$G297&gt;0,DATEDIF(ДАННЫЕ!$G297,TODAY(),"y"),""))</f>
        <v/>
      </c>
      <c r="F297" s="43" t="str">
        <f xml:space="preserve"> IF(ДАННЫЕ!$F297="М",IF(E297&gt;=18,IF(E297&lt;60,1,""),""),"")&amp;IF(ДАННЫЕ!$F297="Ж",IF(E297&gt;=18,IF(E297&lt;55,1,""),""),"")</f>
        <v/>
      </c>
      <c r="G297" s="43" t="str">
        <f xml:space="preserve"> IF(ДАННЫЕ!$F297="М",IF(E297&gt;=60,2,""),"")&amp;IF(ДАННЫЕ!$F297="Ж",IF(E297&gt;=55,2,""),"")</f>
        <v/>
      </c>
      <c r="H297" s="43" t="str">
        <f t="shared" ca="1" si="12"/>
        <v/>
      </c>
      <c r="I297" s="43" t="str">
        <f t="shared" ca="1" si="13"/>
        <v>03</v>
      </c>
      <c r="J297" s="28" t="str">
        <f ca="1">ДАННЫЕ!$F297&amp;H297&amp;I297&amp;ДАННЫЕ!$I297&amp;"m"&amp;IF(ДАННЫЕ!$I297&gt;0,IF(ДАННЫЕ!$J297&gt;0,0,1),"")&amp;"f"&amp;IF(ДАННЫЕ!$R297&gt;0,IF(YEAR(ДАННЫЕ!$F$1)=YEAR(ДАННЫЕ!$R297),1,0),0)&amp;"z"&amp;ДАННЫЕ!$R297&amp;"p"&amp;ДАННЫЕ!$S297&amp;"i"&amp;ДАННЫЕ!$T297&amp;"h"&amp;ДАННЫЕ!$K297&amp;"be"&amp;ДАННЫЕ!$BI297&amp;"CD"&amp;IF(ДАННЫЕ!BF297&gt;500,4,IF(ДАННЫЕ!BF297&gt;350,3,IF(ДАННЫЕ!BF297&gt;200,2,IF(ДАННЫЕ!BF297&gt;0,1,0))))&amp;"g"&amp;B297&amp;"d"&amp;H297&amp;"l"&amp;ДАННЫЕ!AT297&amp;"a"&amp;ДАННЫЕ!$V297&amp;"v"&amp;R297&amp;"k"&amp;ДАННЫЕ!$U297&amp;"s"&amp;ДАННЫЕ!$Y297&amp;"t"&amp;ДАННЫЕ!$X297&amp;"b"&amp;IF(ДАННЫЕ!$Q297&gt;1,1,0)&amp;"PP"&amp;ДАННЫЕ!Z297&amp;"c"&amp;S297&amp;"x"&amp;IF(ДАННЫЕ!$BY297&gt;0,IF(YEAR(ДАННЫЕ!$F$1)=YEAR(ДАННЫЕ!$BY297),1,0),0)&amp;"n"&amp;IF(ДАННЫЕ!$BZ297&gt;0,IF(YEAR(ДАННЫЕ!$F$1)=YEAR(ДАННЫЕ!$BZ297),1,0),0)&amp;"u"&amp;D297&amp;"z"&amp;IF(ДАННЫЕ!$CL297&gt;0,IF(YEAR(ДАННЫЕ!$F$1)&gt;YEAR(ДАННЫЕ!$CL297),11,12),0)</f>
        <v>03mf0zpihbeCD0g0dlav0kstb0PPc0x0n0u0z0</v>
      </c>
      <c r="K297" s="28" t="str">
        <f ca="1">ДАННЫЕ!$I297&amp;"x"&amp;B297&amp;"w"&amp;IF(T297+ДАННЫЕ!AD297+ДАННЫЕ!AE297+ДАННЫЕ!AF297+ДАННЫЕ!AG297+ДАННЫЕ!AH297+ДАННЫЕ!$AL297+ДАННЫЕ!AI297+ДАННЫЕ!AJ297+ДАННЫЕ!AK297+ДАННЫЕ!AP297+ДАННЫЕ!AQ297+ДАННЫЕ!AR297+ДАННЫЕ!$AM297+ДАННЫЕ!$AN297+ДАННЫЕ!AS297+ДАННЫЕ!AT297&gt;0,1,0)&amp;IF(OR(T297=2,ДАННЫЕ!AD297=2,ДАННЫЕ!AE297=2,ДАННЫЕ!AF297=2,ДАННЫЕ!AG297=2,ДАННЫЕ!AH297=2,ДАННЫЕ!$AL297=2,ДАННЫЕ!AI297=2,ДАННЫЕ!AJ297=2,ДАННЫЕ!AK297=2,ДАННЫЕ!AP297=2,ДАННЫЕ!AQ297=2,ДАННЫЕ!AR297=2,ДАННЫЕ!$AM297=2,ДАННЫЕ!$AN297=2,ДАННЫЕ!AS297=2,ДАННЫЕ!AT297=2),2,0)&amp;"t"&amp;IF(T297&gt;0,"1"&amp;T297,"00")&amp;"f"&amp;IF(ДАННЫЕ!$AC297,"1"&amp;ДАННЫЕ!$AC297,"00")&amp;"b"&amp;IF(ДАННЫЕ!$AD297,"1"&amp;ДАННЫЕ!$AD297,"00")&amp;"g"&amp;IF(ДАННЫЕ!$AF297,"1"&amp;ДАННЫЕ!$AF297,"00")&amp;"c"&amp;IF(ДАННЫЕ!$AG297,"1"&amp;ДАННЫЕ!$AG297,"00")&amp;"i"&amp;IF(ДАННЫЕ!$AH297,"1"&amp;ДАННЫЕ!$AH297,"00")&amp;"r"&amp;IF(ДАННЫЕ!$AL297,"1"&amp;ДАННЫЕ!$AL297,"00")&amp;"m"&amp;IF(ДАННЫЕ!$AI297,"1"&amp;ДАННЫЕ!$AI297,"00")&amp;"hS"&amp;IF(ДАННЫЕ!$AJ297,"1"&amp;ДАННЫЕ!$AJ297,"00")&amp;"hZ"&amp;IF(ДАННЫЕ!$AK297,"1"&amp;ДАННЫЕ!$AK297,"00")&amp;"p"&amp;IF(ДАННЫЕ!$AP297,"1"&amp;ДАННЫЕ!$AP297,"00")&amp;"k"&amp;IF(ДАННЫЕ!$AQ297,"1"&amp;ДАННЫЕ!$AQ297,"00")&amp;"z"&amp;IF(ДАННЫЕ!$AR297,"1"&amp;ДАННЫЕ!$AR297,"00")&amp;"j"&amp;IF(ДАННЫЕ!$AM297,"1"&amp;ДАННЫЕ!$AM297,"00")&amp;"n"&amp;IF(ДАННЫЕ!$AN297,"1"&amp;ДАННЫЕ!$AN297,"00")&amp;"E"&amp;ДАННЫЕ!BI297&amp;"L"&amp;ДАННЫЕ!AO297&amp;"h"&amp;IF(ДАННЫЕ!$AU297&gt;0,1,0)&amp;"v"&amp;IF(ДАННЫЕ!$AW297&gt;0,1,0)&amp;"a"&amp;IF(ДАННЫЕ!$AS297,"1"&amp;ДАННЫЕ!$AS297,"00")&amp;"s"&amp;IF(ДАННЫЕ!$AT297,"1"&amp;ДАННЫЕ!$AT297,"00")&amp;"u"&amp;IF(ДАННЫЕ!$CJ297&gt;0,1,0)&amp;"y"&amp;B297&amp;"d"&amp;H297&amp;"e"&amp;F297&amp;G297</f>
        <v>x0w00t00f00b00g00c00i00r00m00hS00hZ00p00k00z00j00n00ELh0v0a00s00u0y0de</v>
      </c>
      <c r="L297" s="28" t="str">
        <f ca="1">ДАННЫЕ!$I297&amp;"VN"&amp;IF(ДАННЫЕ!AW297&gt;0,11,10)&amp;"CD"&amp;IF(ДАННЫЕ!BF297&gt;500,16,IF(ДАННЫЕ!BF297&gt;350,15,IF(ДАННЫЕ!BF297&gt;=200,14,IF(ДАННЫЕ!BF297&gt;=100,13,IF(ДАННЫЕ!BF297&gt;=50,12,IF(ДАННЫЕ!BF297&gt;0,11,10))))))&amp;"AR"&amp;IF(ДАННЫЕ!BX297&gt;0,1,0)&amp;"GD"&amp;B297&amp;"VV"&amp;IF(E297&gt;=5,IF(E297&lt;18,1,0),0)</f>
        <v>VN10CD10AR0GD0VV0</v>
      </c>
      <c r="M297" s="28" t="str">
        <f>ДАННЫЕ!$I297&amp;"b"&amp;ДАННЫЕ!$BI297&amp;"r"&amp;ДАННЫЕ!$BJ297&amp;"CD"&amp;IF(ДАННЫЕ!BF297&gt;0,IF(ДАННЫЕ!BF297&lt;200,1,IF(ДАННЫЕ!BF297&lt;350,2,3)),0)&amp;"h"&amp;IF(ДАННЫЕ!$BK297+ДАННЫЕ!$BL297+ДАННЫЕ!$BM297&gt;0,1,0)&amp;"x"&amp;ДАННЫЕ!$BK297&amp;"y"&amp;ДАННЫЕ!$BL297&amp;"z"&amp;ДАННЫЕ!$BM297&amp;"c"&amp;IF(ДАННЫЕ!$BK297+ДАННЫЕ!$BL297+ДАННЫЕ!$BM297=3,1,0)&amp;"a"&amp;IF(ДАННЫЕ!$BQ297+ДАННЫЕ!$BR297&gt;0,1,0)&amp;"d"&amp;ДАННЫЕ!$BQ297&amp;"v"&amp;ДАННЫЕ!$BR297&amp;"p"&amp;ДАННЫЕ!$BS297&amp;"n"&amp;ДАННЫЕ!$BU297&amp;"t"&amp;ДАННЫЕ!$BV297&amp;"o"&amp;ДАННЫЕ!$BT297&amp;"l"&amp;IF(ДАННЫЕ!$BN297&gt;0,1,0)&amp;ДАННЫЕ!$BN297&amp;"g"&amp;ДАННЫЕ!$BO297&amp;"s"&amp;ДАННЫЕ!$BP297&amp;"DZ"&amp;IF(ДАННЫЕ!B297-ДАННЫЕ!G297 &lt; 60,IF(ДАННЫЕ!B297-ДАННЫЕ!G297 &gt;= 0,1,0),0)&amp;"u"&amp;IF(ДАННЫЕ!$CJ297&gt;0,1,0)</f>
        <v>brCD0h0xyzc0a0dvpntol0gsDZ1u0</v>
      </c>
      <c r="N297" s="28" t="str">
        <f ca="1">ДАННЫЕ!$F297&amp;ДАННЫЕ!$I297&amp;"g"&amp;B297&amp;"cf"&amp;D297&amp;"a"&amp;IF(ДАННЫЕ!$BX297&gt;0,1,0)&amp;IF(ДАННЫЕ!$BF297&gt;500,1,IF(ДАННЫЕ!$BF297&gt;350,2,IF(ДАННЫЕ!$BF297&gt;=200,3,IF(ДАННЫЕ!$BF297&gt;=100,4,IF(ДАННЫЕ!$BF297&gt;=50,5,IF(ДАННЫЕ!$BF297&lt;50,6,0))))))&amp;"AR"&amp;IF(DATEDIF(ДАННЫЕ!$BX297,ДАННЫЕ!$F$1,"y")&gt;1,1,0)&amp;"VG"&amp;IF(ДАННЫЕ!$BH297="0",1,0)&amp;"o"&amp;IF(T297+ДАННЫЕ!$AF297+ДАННЫЕ!$AG297+ДАННЫЕ!$AH297+ДАННЫЕ!$AI297+ДАННЫЕ!$AJ297+ДАННЫЕ!$AP297+ДАННЫЕ!$AQ297+ДАННЫЕ!$AR297+ДАННЫЕ!$AU297+ДАННЫЕ!$AW297+ДАННЫЕ!$AS297+ДАННЫЕ!$AT297&gt;0,1,0)&amp;"x"&amp;ДАННЫЕ!$AG297&amp;"p"&amp;IF(ДАННЫЕ!$BY297&gt;0,1,0)&amp;"v"&amp;IF(ДАННЫЕ!$BZ297&gt;0,1,0)&amp;"n"&amp;ДАННЫЕ!$CA297&amp;"t"&amp;ДАННЫЕ!$AY297&amp;"k"&amp;ДАННЫЕ!$CB297&amp;"q"&amp;ДАННЫЕ!$CC297&amp;"w"&amp;ДАННЫЕ!$CD297&amp;"e"&amp;ДАННЫЕ!$CE297&amp;"m"&amp;ДАННЫЕ!$CF297&amp;"c"&amp;ДАННЫЕ!$CG297&amp;"z"&amp;ДАННЫЕ!$CH297&amp;"d"&amp;IF(H297=4,1,0)&amp;"s"&amp;IF(ДАННЫЕ!$J297=1,0,1)&amp;"u"&amp;IF(ДАННЫЕ!$CJ297&gt;0,1,0)</f>
        <v>g0cf0a06AR1VG0o0xp0v0ntkqwemczd0s1u0</v>
      </c>
      <c r="O297" s="28" t="str">
        <f>ДАННЫЕ!$I297&amp;"g"&amp;B297&amp;A297&amp;"f"&amp;P297&amp;"c"&amp;IF(ДАННЫЕ!$U297&gt;0,1,0)&amp;"s"&amp;IF(ДАННЫЕ!$Q297&gt;0,IF(YEAR(ДАННЫЕ!$F$1)=YEAR(ДАННЫЕ!$Q297),IF(MONTH(ДАННЫЕ!$F$1)=MONTH(ДАННЫЕ!$Q297),111,11),1),0)&amp;"i"&amp;IF(ДАННЫЕ!$R297+ДАННЫЕ!$S297+ДАННЫЕ!$T297=0,0,1)&amp;"h"&amp;IF(ДАННЫЕ!$P297&gt;0,1,0)&amp;"p"&amp;IF(ДАННЫЕ!$CI297&gt;0,IF(YEAR(ДАННЫЕ!$F$1)=YEAR(ДАННЫЕ!$CI297),IF(MONTH(ДАННЫЕ!$F$1)=MONTH(ДАННЫЕ!$CI297),111,11),1),0)&amp;"d"&amp;IF(ДАННЫЕ!$CJ297&gt;0,IF(YEAR(ДАННЫЕ!$F$1)=YEAR(ДАННЫЕ!$CJ297),IF(MONTH(ДАННЫЕ!$F$1)=MONTH(ДАННЫЕ!$CJ297),111,11),1),0)&amp;"o"&amp;IF(ДАННЫЕ!$CK297&gt;0,IF(MONTH(ДАННЫЕ!$F$1)=MONTH(ДАННЫЕ!$CK297),111,11),0)&amp;"v"&amp;IF(ДАННЫЕ!$BE297&gt;0,IF(MONTH(ДАННЫЕ!$F$1)=MONTH(ДАННЫЕ!$BE297),111,11),0)</f>
        <v>g00f0c0s0i0h0p0d0o0v0</v>
      </c>
      <c r="P297" s="15">
        <f t="shared" si="14"/>
        <v>0</v>
      </c>
      <c r="Q297" s="15">
        <f>IF(ДАННЫЕ!$F$1&gt;ДАННЫЕ!$N297,IF(YEAR(ДАННЫЕ!$F$1)=YEAR(ДАННЫЕ!M297),1,0),0)</f>
        <v>0</v>
      </c>
      <c r="R297" s="15">
        <f>IF(ДАННЫЕ!$F$1&gt;ДАННЫЕ!$N297,IF(YEAR(ДАННЫЕ!$F$1)=YEAR(ДАННЫЕ!N297),1,0),0)</f>
        <v>0</v>
      </c>
      <c r="S297" s="15">
        <f>IF(ДАННЫЕ!$AA297="2А",1,IF(ДАННЫЕ!$AA297="2Б",2,IF(ДАННЫЕ!$AA297="2В",3,IF(ДАННЫЕ!$AA297=3,4,IF(ДАННЫЕ!$AA297="4А",5,IF(ДАННЫЕ!$AA297="4Б",6,IF(ДАННЫЕ!$AA297="4В",7,IF(ДАННЫЕ!$AA297=5,8,0))))))))</f>
        <v>0</v>
      </c>
      <c r="T297" s="15">
        <f>IF(OR(ДАННЫЕ!$AC297=2,ДАННЫЕ!$AD297=2,ДАННЫЕ!$AE297=2),2,IF(OR(ДАННЫЕ!$AC297=1,ДАННЫЕ!$AD297=1,ДАННЫЕ!$AE297=1),1,0))</f>
        <v>0</v>
      </c>
    </row>
    <row r="298" spans="1:20" ht="15" customHeight="1" x14ac:dyDescent="0.2">
      <c r="A298" s="78">
        <f>IF(B298&gt;0,IF(MONTH(ДАННЫЕ!$F$1)=MONTH(ДАННЫЕ!$B298),1,0),0)</f>
        <v>0</v>
      </c>
      <c r="B298" s="14">
        <f>IF(ДАННЫЕ!$B298&gt;0,IF(YEAR(ДАННЫЕ!$F$1)=YEAR(ДАННЫЕ!$B298),1,0),0)</f>
        <v>0</v>
      </c>
      <c r="C298" s="14">
        <f>IF(ДАННЫЕ!$CM298&gt;0,IF(YEAR(ДАННЫЕ!$F$1)=YEAR(ДАННЫЕ!$CM298),1,0),0)</f>
        <v>0</v>
      </c>
      <c r="D298" s="14">
        <f>IF(ДАННЫЕ!$CJ298&gt;0,IF(ДАННЫЕ!$CL298&gt;ДАННЫЕ!$F$1,1,IF(ДАННЫЕ!$CL298&gt;0,0,1)),0)</f>
        <v>0</v>
      </c>
      <c r="E298" s="43" t="str">
        <f ca="1">IF(ДАННЫЕ!$F$1&gt;0,IF(ДАННЫЕ!$G298&gt;0,DATEDIF(ДАННЫЕ!$G298,ДАННЫЕ!$F$1,"y"),""),IF(ДАННЫЕ!$G298&gt;0,DATEDIF(ДАННЫЕ!$G298,TODAY(),"y"),""))</f>
        <v/>
      </c>
      <c r="F298" s="43" t="str">
        <f xml:space="preserve"> IF(ДАННЫЕ!$F298="М",IF(E298&gt;=18,IF(E298&lt;60,1,""),""),"")&amp;IF(ДАННЫЕ!$F298="Ж",IF(E298&gt;=18,IF(E298&lt;55,1,""),""),"")</f>
        <v/>
      </c>
      <c r="G298" s="43" t="str">
        <f xml:space="preserve"> IF(ДАННЫЕ!$F298="М",IF(E298&gt;=60,2,""),"")&amp;IF(ДАННЫЕ!$F298="Ж",IF(E298&gt;=55,2,""),"")</f>
        <v/>
      </c>
      <c r="H298" s="43" t="str">
        <f t="shared" ca="1" si="12"/>
        <v/>
      </c>
      <c r="I298" s="43" t="str">
        <f t="shared" ca="1" si="13"/>
        <v>03</v>
      </c>
      <c r="J298" s="28" t="str">
        <f ca="1">ДАННЫЕ!$F298&amp;H298&amp;I298&amp;ДАННЫЕ!$I298&amp;"m"&amp;IF(ДАННЫЕ!$I298&gt;0,IF(ДАННЫЕ!$J298&gt;0,0,1),"")&amp;"f"&amp;IF(ДАННЫЕ!$R298&gt;0,IF(YEAR(ДАННЫЕ!$F$1)=YEAR(ДАННЫЕ!$R298),1,0),0)&amp;"z"&amp;ДАННЫЕ!$R298&amp;"p"&amp;ДАННЫЕ!$S298&amp;"i"&amp;ДАННЫЕ!$T298&amp;"h"&amp;ДАННЫЕ!$K298&amp;"be"&amp;ДАННЫЕ!$BI298&amp;"CD"&amp;IF(ДАННЫЕ!BF298&gt;500,4,IF(ДАННЫЕ!BF298&gt;350,3,IF(ДАННЫЕ!BF298&gt;200,2,IF(ДАННЫЕ!BF298&gt;0,1,0))))&amp;"g"&amp;B298&amp;"d"&amp;H298&amp;"l"&amp;ДАННЫЕ!AT298&amp;"a"&amp;ДАННЫЕ!$V298&amp;"v"&amp;R298&amp;"k"&amp;ДАННЫЕ!$U298&amp;"s"&amp;ДАННЫЕ!$Y298&amp;"t"&amp;ДАННЫЕ!$X298&amp;"b"&amp;IF(ДАННЫЕ!$Q298&gt;1,1,0)&amp;"PP"&amp;ДАННЫЕ!Z298&amp;"c"&amp;S298&amp;"x"&amp;IF(ДАННЫЕ!$BY298&gt;0,IF(YEAR(ДАННЫЕ!$F$1)=YEAR(ДАННЫЕ!$BY298),1,0),0)&amp;"n"&amp;IF(ДАННЫЕ!$BZ298&gt;0,IF(YEAR(ДАННЫЕ!$F$1)=YEAR(ДАННЫЕ!$BZ298),1,0),0)&amp;"u"&amp;D298&amp;"z"&amp;IF(ДАННЫЕ!$CL298&gt;0,IF(YEAR(ДАННЫЕ!$F$1)&gt;YEAR(ДАННЫЕ!$CL298),11,12),0)</f>
        <v>03mf0zpihbeCD0g0dlav0kstb0PPc0x0n0u0z0</v>
      </c>
      <c r="K298" s="28" t="str">
        <f ca="1">ДАННЫЕ!$I298&amp;"x"&amp;B298&amp;"w"&amp;IF(T298+ДАННЫЕ!AD298+ДАННЫЕ!AE298+ДАННЫЕ!AF298+ДАННЫЕ!AG298+ДАННЫЕ!AH298+ДАННЫЕ!$AL298+ДАННЫЕ!AI298+ДАННЫЕ!AJ298+ДАННЫЕ!AK298+ДАННЫЕ!AP298+ДАННЫЕ!AQ298+ДАННЫЕ!AR298+ДАННЫЕ!$AM298+ДАННЫЕ!$AN298+ДАННЫЕ!AS298+ДАННЫЕ!AT298&gt;0,1,0)&amp;IF(OR(T298=2,ДАННЫЕ!AD298=2,ДАННЫЕ!AE298=2,ДАННЫЕ!AF298=2,ДАННЫЕ!AG298=2,ДАННЫЕ!AH298=2,ДАННЫЕ!$AL298=2,ДАННЫЕ!AI298=2,ДАННЫЕ!AJ298=2,ДАННЫЕ!AK298=2,ДАННЫЕ!AP298=2,ДАННЫЕ!AQ298=2,ДАННЫЕ!AR298=2,ДАННЫЕ!$AM298=2,ДАННЫЕ!$AN298=2,ДАННЫЕ!AS298=2,ДАННЫЕ!AT298=2),2,0)&amp;"t"&amp;IF(T298&gt;0,"1"&amp;T298,"00")&amp;"f"&amp;IF(ДАННЫЕ!$AC298,"1"&amp;ДАННЫЕ!$AC298,"00")&amp;"b"&amp;IF(ДАННЫЕ!$AD298,"1"&amp;ДАННЫЕ!$AD298,"00")&amp;"g"&amp;IF(ДАННЫЕ!$AF298,"1"&amp;ДАННЫЕ!$AF298,"00")&amp;"c"&amp;IF(ДАННЫЕ!$AG298,"1"&amp;ДАННЫЕ!$AG298,"00")&amp;"i"&amp;IF(ДАННЫЕ!$AH298,"1"&amp;ДАННЫЕ!$AH298,"00")&amp;"r"&amp;IF(ДАННЫЕ!$AL298,"1"&amp;ДАННЫЕ!$AL298,"00")&amp;"m"&amp;IF(ДАННЫЕ!$AI298,"1"&amp;ДАННЫЕ!$AI298,"00")&amp;"hS"&amp;IF(ДАННЫЕ!$AJ298,"1"&amp;ДАННЫЕ!$AJ298,"00")&amp;"hZ"&amp;IF(ДАННЫЕ!$AK298,"1"&amp;ДАННЫЕ!$AK298,"00")&amp;"p"&amp;IF(ДАННЫЕ!$AP298,"1"&amp;ДАННЫЕ!$AP298,"00")&amp;"k"&amp;IF(ДАННЫЕ!$AQ298,"1"&amp;ДАННЫЕ!$AQ298,"00")&amp;"z"&amp;IF(ДАННЫЕ!$AR298,"1"&amp;ДАННЫЕ!$AR298,"00")&amp;"j"&amp;IF(ДАННЫЕ!$AM298,"1"&amp;ДАННЫЕ!$AM298,"00")&amp;"n"&amp;IF(ДАННЫЕ!$AN298,"1"&amp;ДАННЫЕ!$AN298,"00")&amp;"E"&amp;ДАННЫЕ!BI298&amp;"L"&amp;ДАННЫЕ!AO298&amp;"h"&amp;IF(ДАННЫЕ!$AU298&gt;0,1,0)&amp;"v"&amp;IF(ДАННЫЕ!$AW298&gt;0,1,0)&amp;"a"&amp;IF(ДАННЫЕ!$AS298,"1"&amp;ДАННЫЕ!$AS298,"00")&amp;"s"&amp;IF(ДАННЫЕ!$AT298,"1"&amp;ДАННЫЕ!$AT298,"00")&amp;"u"&amp;IF(ДАННЫЕ!$CJ298&gt;0,1,0)&amp;"y"&amp;B298&amp;"d"&amp;H298&amp;"e"&amp;F298&amp;G298</f>
        <v>x0w00t00f00b00g00c00i00r00m00hS00hZ00p00k00z00j00n00ELh0v0a00s00u0y0de</v>
      </c>
      <c r="L298" s="28" t="str">
        <f ca="1">ДАННЫЕ!$I298&amp;"VN"&amp;IF(ДАННЫЕ!AW298&gt;0,11,10)&amp;"CD"&amp;IF(ДАННЫЕ!BF298&gt;500,16,IF(ДАННЫЕ!BF298&gt;350,15,IF(ДАННЫЕ!BF298&gt;=200,14,IF(ДАННЫЕ!BF298&gt;=100,13,IF(ДАННЫЕ!BF298&gt;=50,12,IF(ДАННЫЕ!BF298&gt;0,11,10))))))&amp;"AR"&amp;IF(ДАННЫЕ!BX298&gt;0,1,0)&amp;"GD"&amp;B298&amp;"VV"&amp;IF(E298&gt;=5,IF(E298&lt;18,1,0),0)</f>
        <v>VN10CD10AR0GD0VV0</v>
      </c>
      <c r="M298" s="28" t="str">
        <f>ДАННЫЕ!$I298&amp;"b"&amp;ДАННЫЕ!$BI298&amp;"r"&amp;ДАННЫЕ!$BJ298&amp;"CD"&amp;IF(ДАННЫЕ!BF298&gt;0,IF(ДАННЫЕ!BF298&lt;200,1,IF(ДАННЫЕ!BF298&lt;350,2,3)),0)&amp;"h"&amp;IF(ДАННЫЕ!$BK298+ДАННЫЕ!$BL298+ДАННЫЕ!$BM298&gt;0,1,0)&amp;"x"&amp;ДАННЫЕ!$BK298&amp;"y"&amp;ДАННЫЕ!$BL298&amp;"z"&amp;ДАННЫЕ!$BM298&amp;"c"&amp;IF(ДАННЫЕ!$BK298+ДАННЫЕ!$BL298+ДАННЫЕ!$BM298=3,1,0)&amp;"a"&amp;IF(ДАННЫЕ!$BQ298+ДАННЫЕ!$BR298&gt;0,1,0)&amp;"d"&amp;ДАННЫЕ!$BQ298&amp;"v"&amp;ДАННЫЕ!$BR298&amp;"p"&amp;ДАННЫЕ!$BS298&amp;"n"&amp;ДАННЫЕ!$BU298&amp;"t"&amp;ДАННЫЕ!$BV298&amp;"o"&amp;ДАННЫЕ!$BT298&amp;"l"&amp;IF(ДАННЫЕ!$BN298&gt;0,1,0)&amp;ДАННЫЕ!$BN298&amp;"g"&amp;ДАННЫЕ!$BO298&amp;"s"&amp;ДАННЫЕ!$BP298&amp;"DZ"&amp;IF(ДАННЫЕ!B298-ДАННЫЕ!G298 &lt; 60,IF(ДАННЫЕ!B298-ДАННЫЕ!G298 &gt;= 0,1,0),0)&amp;"u"&amp;IF(ДАННЫЕ!$CJ298&gt;0,1,0)</f>
        <v>brCD0h0xyzc0a0dvpntol0gsDZ1u0</v>
      </c>
      <c r="N298" s="28" t="str">
        <f ca="1">ДАННЫЕ!$F298&amp;ДАННЫЕ!$I298&amp;"g"&amp;B298&amp;"cf"&amp;D298&amp;"a"&amp;IF(ДАННЫЕ!$BX298&gt;0,1,0)&amp;IF(ДАННЫЕ!$BF298&gt;500,1,IF(ДАННЫЕ!$BF298&gt;350,2,IF(ДАННЫЕ!$BF298&gt;=200,3,IF(ДАННЫЕ!$BF298&gt;=100,4,IF(ДАННЫЕ!$BF298&gt;=50,5,IF(ДАННЫЕ!$BF298&lt;50,6,0))))))&amp;"AR"&amp;IF(DATEDIF(ДАННЫЕ!$BX298,ДАННЫЕ!$F$1,"y")&gt;1,1,0)&amp;"VG"&amp;IF(ДАННЫЕ!$BH298="0",1,0)&amp;"o"&amp;IF(T298+ДАННЫЕ!$AF298+ДАННЫЕ!$AG298+ДАННЫЕ!$AH298+ДАННЫЕ!$AI298+ДАННЫЕ!$AJ298+ДАННЫЕ!$AP298+ДАННЫЕ!$AQ298+ДАННЫЕ!$AR298+ДАННЫЕ!$AU298+ДАННЫЕ!$AW298+ДАННЫЕ!$AS298+ДАННЫЕ!$AT298&gt;0,1,0)&amp;"x"&amp;ДАННЫЕ!$AG298&amp;"p"&amp;IF(ДАННЫЕ!$BY298&gt;0,1,0)&amp;"v"&amp;IF(ДАННЫЕ!$BZ298&gt;0,1,0)&amp;"n"&amp;ДАННЫЕ!$CA298&amp;"t"&amp;ДАННЫЕ!$AY298&amp;"k"&amp;ДАННЫЕ!$CB298&amp;"q"&amp;ДАННЫЕ!$CC298&amp;"w"&amp;ДАННЫЕ!$CD298&amp;"e"&amp;ДАННЫЕ!$CE298&amp;"m"&amp;ДАННЫЕ!$CF298&amp;"c"&amp;ДАННЫЕ!$CG298&amp;"z"&amp;ДАННЫЕ!$CH298&amp;"d"&amp;IF(H298=4,1,0)&amp;"s"&amp;IF(ДАННЫЕ!$J298=1,0,1)&amp;"u"&amp;IF(ДАННЫЕ!$CJ298&gt;0,1,0)</f>
        <v>g0cf0a06AR1VG0o0xp0v0ntkqwemczd0s1u0</v>
      </c>
      <c r="O298" s="28" t="str">
        <f>ДАННЫЕ!$I298&amp;"g"&amp;B298&amp;A298&amp;"f"&amp;P298&amp;"c"&amp;IF(ДАННЫЕ!$U298&gt;0,1,0)&amp;"s"&amp;IF(ДАННЫЕ!$Q298&gt;0,IF(YEAR(ДАННЫЕ!$F$1)=YEAR(ДАННЫЕ!$Q298),IF(MONTH(ДАННЫЕ!$F$1)=MONTH(ДАННЫЕ!$Q298),111,11),1),0)&amp;"i"&amp;IF(ДАННЫЕ!$R298+ДАННЫЕ!$S298+ДАННЫЕ!$T298=0,0,1)&amp;"h"&amp;IF(ДАННЫЕ!$P298&gt;0,1,0)&amp;"p"&amp;IF(ДАННЫЕ!$CI298&gt;0,IF(YEAR(ДАННЫЕ!$F$1)=YEAR(ДАННЫЕ!$CI298),IF(MONTH(ДАННЫЕ!$F$1)=MONTH(ДАННЫЕ!$CI298),111,11),1),0)&amp;"d"&amp;IF(ДАННЫЕ!$CJ298&gt;0,IF(YEAR(ДАННЫЕ!$F$1)=YEAR(ДАННЫЕ!$CJ298),IF(MONTH(ДАННЫЕ!$F$1)=MONTH(ДАННЫЕ!$CJ298),111,11),1),0)&amp;"o"&amp;IF(ДАННЫЕ!$CK298&gt;0,IF(MONTH(ДАННЫЕ!$F$1)=MONTH(ДАННЫЕ!$CK298),111,11),0)&amp;"v"&amp;IF(ДАННЫЕ!$BE298&gt;0,IF(MONTH(ДАННЫЕ!$F$1)=MONTH(ДАННЫЕ!$BE298),111,11),0)</f>
        <v>g00f0c0s0i0h0p0d0o0v0</v>
      </c>
      <c r="P298" s="15">
        <f t="shared" si="14"/>
        <v>0</v>
      </c>
      <c r="Q298" s="15">
        <f>IF(ДАННЫЕ!$F$1&gt;ДАННЫЕ!$N298,IF(YEAR(ДАННЫЕ!$F$1)=YEAR(ДАННЫЕ!M298),1,0),0)</f>
        <v>0</v>
      </c>
      <c r="R298" s="15">
        <f>IF(ДАННЫЕ!$F$1&gt;ДАННЫЕ!$N298,IF(YEAR(ДАННЫЕ!$F$1)=YEAR(ДАННЫЕ!N298),1,0),0)</f>
        <v>0</v>
      </c>
      <c r="S298" s="15">
        <f>IF(ДАННЫЕ!$AA298="2А",1,IF(ДАННЫЕ!$AA298="2Б",2,IF(ДАННЫЕ!$AA298="2В",3,IF(ДАННЫЕ!$AA298=3,4,IF(ДАННЫЕ!$AA298="4А",5,IF(ДАННЫЕ!$AA298="4Б",6,IF(ДАННЫЕ!$AA298="4В",7,IF(ДАННЫЕ!$AA298=5,8,0))))))))</f>
        <v>0</v>
      </c>
      <c r="T298" s="15">
        <f>IF(OR(ДАННЫЕ!$AC298=2,ДАННЫЕ!$AD298=2,ДАННЫЕ!$AE298=2),2,IF(OR(ДАННЫЕ!$AC298=1,ДАННЫЕ!$AD298=1,ДАННЫЕ!$AE298=1),1,0))</f>
        <v>0</v>
      </c>
    </row>
    <row r="299" spans="1:20" ht="15" customHeight="1" x14ac:dyDescent="0.2">
      <c r="A299" s="78">
        <f>IF(B299&gt;0,IF(MONTH(ДАННЫЕ!$F$1)=MONTH(ДАННЫЕ!$B299),1,0),0)</f>
        <v>0</v>
      </c>
      <c r="B299" s="14">
        <f>IF(ДАННЫЕ!$B299&gt;0,IF(YEAR(ДАННЫЕ!$F$1)=YEAR(ДАННЫЕ!$B299),1,0),0)</f>
        <v>0</v>
      </c>
      <c r="C299" s="14">
        <f>IF(ДАННЫЕ!$CM299&gt;0,IF(YEAR(ДАННЫЕ!$F$1)=YEAR(ДАННЫЕ!$CM299),1,0),0)</f>
        <v>0</v>
      </c>
      <c r="D299" s="14">
        <f>IF(ДАННЫЕ!$CJ299&gt;0,IF(ДАННЫЕ!$CL299&gt;ДАННЫЕ!$F$1,1,IF(ДАННЫЕ!$CL299&gt;0,0,1)),0)</f>
        <v>0</v>
      </c>
      <c r="E299" s="43" t="str">
        <f ca="1">IF(ДАННЫЕ!$F$1&gt;0,IF(ДАННЫЕ!$G299&gt;0,DATEDIF(ДАННЫЕ!$G299,ДАННЫЕ!$F$1,"y"),""),IF(ДАННЫЕ!$G299&gt;0,DATEDIF(ДАННЫЕ!$G299,TODAY(),"y"),""))</f>
        <v/>
      </c>
      <c r="F299" s="43" t="str">
        <f xml:space="preserve"> IF(ДАННЫЕ!$F299="М",IF(E299&gt;=18,IF(E299&lt;60,1,""),""),"")&amp;IF(ДАННЫЕ!$F299="Ж",IF(E299&gt;=18,IF(E299&lt;55,1,""),""),"")</f>
        <v/>
      </c>
      <c r="G299" s="43" t="str">
        <f xml:space="preserve"> IF(ДАННЫЕ!$F299="М",IF(E299&gt;=60,2,""),"")&amp;IF(ДАННЫЕ!$F299="Ж",IF(E299&gt;=55,2,""),"")</f>
        <v/>
      </c>
      <c r="H299" s="43" t="str">
        <f t="shared" ca="1" si="12"/>
        <v/>
      </c>
      <c r="I299" s="43" t="str">
        <f t="shared" ca="1" si="13"/>
        <v>03</v>
      </c>
      <c r="J299" s="28" t="str">
        <f ca="1">ДАННЫЕ!$F299&amp;H299&amp;I299&amp;ДАННЫЕ!$I299&amp;"m"&amp;IF(ДАННЫЕ!$I299&gt;0,IF(ДАННЫЕ!$J299&gt;0,0,1),"")&amp;"f"&amp;IF(ДАННЫЕ!$R299&gt;0,IF(YEAR(ДАННЫЕ!$F$1)=YEAR(ДАННЫЕ!$R299),1,0),0)&amp;"z"&amp;ДАННЫЕ!$R299&amp;"p"&amp;ДАННЫЕ!$S299&amp;"i"&amp;ДАННЫЕ!$T299&amp;"h"&amp;ДАННЫЕ!$K299&amp;"be"&amp;ДАННЫЕ!$BI299&amp;"CD"&amp;IF(ДАННЫЕ!BF299&gt;500,4,IF(ДАННЫЕ!BF299&gt;350,3,IF(ДАННЫЕ!BF299&gt;200,2,IF(ДАННЫЕ!BF299&gt;0,1,0))))&amp;"g"&amp;B299&amp;"d"&amp;H299&amp;"l"&amp;ДАННЫЕ!AT299&amp;"a"&amp;ДАННЫЕ!$V299&amp;"v"&amp;R299&amp;"k"&amp;ДАННЫЕ!$U299&amp;"s"&amp;ДАННЫЕ!$Y299&amp;"t"&amp;ДАННЫЕ!$X299&amp;"b"&amp;IF(ДАННЫЕ!$Q299&gt;1,1,0)&amp;"PP"&amp;ДАННЫЕ!Z299&amp;"c"&amp;S299&amp;"x"&amp;IF(ДАННЫЕ!$BY299&gt;0,IF(YEAR(ДАННЫЕ!$F$1)=YEAR(ДАННЫЕ!$BY299),1,0),0)&amp;"n"&amp;IF(ДАННЫЕ!$BZ299&gt;0,IF(YEAR(ДАННЫЕ!$F$1)=YEAR(ДАННЫЕ!$BZ299),1,0),0)&amp;"u"&amp;D299&amp;"z"&amp;IF(ДАННЫЕ!$CL299&gt;0,IF(YEAR(ДАННЫЕ!$F$1)&gt;YEAR(ДАННЫЕ!$CL299),11,12),0)</f>
        <v>03mf0zpihbeCD0g0dlav0kstb0PPc0x0n0u0z0</v>
      </c>
      <c r="K299" s="28" t="str">
        <f ca="1">ДАННЫЕ!$I299&amp;"x"&amp;B299&amp;"w"&amp;IF(T299+ДАННЫЕ!AD299+ДАННЫЕ!AE299+ДАННЫЕ!AF299+ДАННЫЕ!AG299+ДАННЫЕ!AH299+ДАННЫЕ!$AL299+ДАННЫЕ!AI299+ДАННЫЕ!AJ299+ДАННЫЕ!AK299+ДАННЫЕ!AP299+ДАННЫЕ!AQ299+ДАННЫЕ!AR299+ДАННЫЕ!$AM299+ДАННЫЕ!$AN299+ДАННЫЕ!AS299+ДАННЫЕ!AT299&gt;0,1,0)&amp;IF(OR(T299=2,ДАННЫЕ!AD299=2,ДАННЫЕ!AE299=2,ДАННЫЕ!AF299=2,ДАННЫЕ!AG299=2,ДАННЫЕ!AH299=2,ДАННЫЕ!$AL299=2,ДАННЫЕ!AI299=2,ДАННЫЕ!AJ299=2,ДАННЫЕ!AK299=2,ДАННЫЕ!AP299=2,ДАННЫЕ!AQ299=2,ДАННЫЕ!AR299=2,ДАННЫЕ!$AM299=2,ДАННЫЕ!$AN299=2,ДАННЫЕ!AS299=2,ДАННЫЕ!AT299=2),2,0)&amp;"t"&amp;IF(T299&gt;0,"1"&amp;T299,"00")&amp;"f"&amp;IF(ДАННЫЕ!$AC299,"1"&amp;ДАННЫЕ!$AC299,"00")&amp;"b"&amp;IF(ДАННЫЕ!$AD299,"1"&amp;ДАННЫЕ!$AD299,"00")&amp;"g"&amp;IF(ДАННЫЕ!$AF299,"1"&amp;ДАННЫЕ!$AF299,"00")&amp;"c"&amp;IF(ДАННЫЕ!$AG299,"1"&amp;ДАННЫЕ!$AG299,"00")&amp;"i"&amp;IF(ДАННЫЕ!$AH299,"1"&amp;ДАННЫЕ!$AH299,"00")&amp;"r"&amp;IF(ДАННЫЕ!$AL299,"1"&amp;ДАННЫЕ!$AL299,"00")&amp;"m"&amp;IF(ДАННЫЕ!$AI299,"1"&amp;ДАННЫЕ!$AI299,"00")&amp;"hS"&amp;IF(ДАННЫЕ!$AJ299,"1"&amp;ДАННЫЕ!$AJ299,"00")&amp;"hZ"&amp;IF(ДАННЫЕ!$AK299,"1"&amp;ДАННЫЕ!$AK299,"00")&amp;"p"&amp;IF(ДАННЫЕ!$AP299,"1"&amp;ДАННЫЕ!$AP299,"00")&amp;"k"&amp;IF(ДАННЫЕ!$AQ299,"1"&amp;ДАННЫЕ!$AQ299,"00")&amp;"z"&amp;IF(ДАННЫЕ!$AR299,"1"&amp;ДАННЫЕ!$AR299,"00")&amp;"j"&amp;IF(ДАННЫЕ!$AM299,"1"&amp;ДАННЫЕ!$AM299,"00")&amp;"n"&amp;IF(ДАННЫЕ!$AN299,"1"&amp;ДАННЫЕ!$AN299,"00")&amp;"E"&amp;ДАННЫЕ!BI299&amp;"L"&amp;ДАННЫЕ!AO299&amp;"h"&amp;IF(ДАННЫЕ!$AU299&gt;0,1,0)&amp;"v"&amp;IF(ДАННЫЕ!$AW299&gt;0,1,0)&amp;"a"&amp;IF(ДАННЫЕ!$AS299,"1"&amp;ДАННЫЕ!$AS299,"00")&amp;"s"&amp;IF(ДАННЫЕ!$AT299,"1"&amp;ДАННЫЕ!$AT299,"00")&amp;"u"&amp;IF(ДАННЫЕ!$CJ299&gt;0,1,0)&amp;"y"&amp;B299&amp;"d"&amp;H299&amp;"e"&amp;F299&amp;G299</f>
        <v>x0w00t00f00b00g00c00i00r00m00hS00hZ00p00k00z00j00n00ELh0v0a00s00u0y0de</v>
      </c>
      <c r="L299" s="28" t="str">
        <f ca="1">ДАННЫЕ!$I299&amp;"VN"&amp;IF(ДАННЫЕ!AW299&gt;0,11,10)&amp;"CD"&amp;IF(ДАННЫЕ!BF299&gt;500,16,IF(ДАННЫЕ!BF299&gt;350,15,IF(ДАННЫЕ!BF299&gt;=200,14,IF(ДАННЫЕ!BF299&gt;=100,13,IF(ДАННЫЕ!BF299&gt;=50,12,IF(ДАННЫЕ!BF299&gt;0,11,10))))))&amp;"AR"&amp;IF(ДАННЫЕ!BX299&gt;0,1,0)&amp;"GD"&amp;B299&amp;"VV"&amp;IF(E299&gt;=5,IF(E299&lt;18,1,0),0)</f>
        <v>VN10CD10AR0GD0VV0</v>
      </c>
      <c r="M299" s="28" t="str">
        <f>ДАННЫЕ!$I299&amp;"b"&amp;ДАННЫЕ!$BI299&amp;"r"&amp;ДАННЫЕ!$BJ299&amp;"CD"&amp;IF(ДАННЫЕ!BF299&gt;0,IF(ДАННЫЕ!BF299&lt;200,1,IF(ДАННЫЕ!BF299&lt;350,2,3)),0)&amp;"h"&amp;IF(ДАННЫЕ!$BK299+ДАННЫЕ!$BL299+ДАННЫЕ!$BM299&gt;0,1,0)&amp;"x"&amp;ДАННЫЕ!$BK299&amp;"y"&amp;ДАННЫЕ!$BL299&amp;"z"&amp;ДАННЫЕ!$BM299&amp;"c"&amp;IF(ДАННЫЕ!$BK299+ДАННЫЕ!$BL299+ДАННЫЕ!$BM299=3,1,0)&amp;"a"&amp;IF(ДАННЫЕ!$BQ299+ДАННЫЕ!$BR299&gt;0,1,0)&amp;"d"&amp;ДАННЫЕ!$BQ299&amp;"v"&amp;ДАННЫЕ!$BR299&amp;"p"&amp;ДАННЫЕ!$BS299&amp;"n"&amp;ДАННЫЕ!$BU299&amp;"t"&amp;ДАННЫЕ!$BV299&amp;"o"&amp;ДАННЫЕ!$BT299&amp;"l"&amp;IF(ДАННЫЕ!$BN299&gt;0,1,0)&amp;ДАННЫЕ!$BN299&amp;"g"&amp;ДАННЫЕ!$BO299&amp;"s"&amp;ДАННЫЕ!$BP299&amp;"DZ"&amp;IF(ДАННЫЕ!B299-ДАННЫЕ!G299 &lt; 60,IF(ДАННЫЕ!B299-ДАННЫЕ!G299 &gt;= 0,1,0),0)&amp;"u"&amp;IF(ДАННЫЕ!$CJ299&gt;0,1,0)</f>
        <v>brCD0h0xyzc0a0dvpntol0gsDZ1u0</v>
      </c>
      <c r="N299" s="28" t="str">
        <f ca="1">ДАННЫЕ!$F299&amp;ДАННЫЕ!$I299&amp;"g"&amp;B299&amp;"cf"&amp;D299&amp;"a"&amp;IF(ДАННЫЕ!$BX299&gt;0,1,0)&amp;IF(ДАННЫЕ!$BF299&gt;500,1,IF(ДАННЫЕ!$BF299&gt;350,2,IF(ДАННЫЕ!$BF299&gt;=200,3,IF(ДАННЫЕ!$BF299&gt;=100,4,IF(ДАННЫЕ!$BF299&gt;=50,5,IF(ДАННЫЕ!$BF299&lt;50,6,0))))))&amp;"AR"&amp;IF(DATEDIF(ДАННЫЕ!$BX299,ДАННЫЕ!$F$1,"y")&gt;1,1,0)&amp;"VG"&amp;IF(ДАННЫЕ!$BH299="0",1,0)&amp;"o"&amp;IF(T299+ДАННЫЕ!$AF299+ДАННЫЕ!$AG299+ДАННЫЕ!$AH299+ДАННЫЕ!$AI299+ДАННЫЕ!$AJ299+ДАННЫЕ!$AP299+ДАННЫЕ!$AQ299+ДАННЫЕ!$AR299+ДАННЫЕ!$AU299+ДАННЫЕ!$AW299+ДАННЫЕ!$AS299+ДАННЫЕ!$AT299&gt;0,1,0)&amp;"x"&amp;ДАННЫЕ!$AG299&amp;"p"&amp;IF(ДАННЫЕ!$BY299&gt;0,1,0)&amp;"v"&amp;IF(ДАННЫЕ!$BZ299&gt;0,1,0)&amp;"n"&amp;ДАННЫЕ!$CA299&amp;"t"&amp;ДАННЫЕ!$AY299&amp;"k"&amp;ДАННЫЕ!$CB299&amp;"q"&amp;ДАННЫЕ!$CC299&amp;"w"&amp;ДАННЫЕ!$CD299&amp;"e"&amp;ДАННЫЕ!$CE299&amp;"m"&amp;ДАННЫЕ!$CF299&amp;"c"&amp;ДАННЫЕ!$CG299&amp;"z"&amp;ДАННЫЕ!$CH299&amp;"d"&amp;IF(H299=4,1,0)&amp;"s"&amp;IF(ДАННЫЕ!$J299=1,0,1)&amp;"u"&amp;IF(ДАННЫЕ!$CJ299&gt;0,1,0)</f>
        <v>g0cf0a06AR1VG0o0xp0v0ntkqwemczd0s1u0</v>
      </c>
      <c r="O299" s="28" t="str">
        <f>ДАННЫЕ!$I299&amp;"g"&amp;B299&amp;A299&amp;"f"&amp;P299&amp;"c"&amp;IF(ДАННЫЕ!$U299&gt;0,1,0)&amp;"s"&amp;IF(ДАННЫЕ!$Q299&gt;0,IF(YEAR(ДАННЫЕ!$F$1)=YEAR(ДАННЫЕ!$Q299),IF(MONTH(ДАННЫЕ!$F$1)=MONTH(ДАННЫЕ!$Q299),111,11),1),0)&amp;"i"&amp;IF(ДАННЫЕ!$R299+ДАННЫЕ!$S299+ДАННЫЕ!$T299=0,0,1)&amp;"h"&amp;IF(ДАННЫЕ!$P299&gt;0,1,0)&amp;"p"&amp;IF(ДАННЫЕ!$CI299&gt;0,IF(YEAR(ДАННЫЕ!$F$1)=YEAR(ДАННЫЕ!$CI299),IF(MONTH(ДАННЫЕ!$F$1)=MONTH(ДАННЫЕ!$CI299),111,11),1),0)&amp;"d"&amp;IF(ДАННЫЕ!$CJ299&gt;0,IF(YEAR(ДАННЫЕ!$F$1)=YEAR(ДАННЫЕ!$CJ299),IF(MONTH(ДАННЫЕ!$F$1)=MONTH(ДАННЫЕ!$CJ299),111,11),1),0)&amp;"o"&amp;IF(ДАННЫЕ!$CK299&gt;0,IF(MONTH(ДАННЫЕ!$F$1)=MONTH(ДАННЫЕ!$CK299),111,11),0)&amp;"v"&amp;IF(ДАННЫЕ!$BE299&gt;0,IF(MONTH(ДАННЫЕ!$F$1)=MONTH(ДАННЫЕ!$BE299),111,11),0)</f>
        <v>g00f0c0s0i0h0p0d0o0v0</v>
      </c>
      <c r="P299" s="15">
        <f t="shared" si="14"/>
        <v>0</v>
      </c>
      <c r="Q299" s="15">
        <f>IF(ДАННЫЕ!$F$1&gt;ДАННЫЕ!$N299,IF(YEAR(ДАННЫЕ!$F$1)=YEAR(ДАННЫЕ!M299),1,0),0)</f>
        <v>0</v>
      </c>
      <c r="R299" s="15">
        <f>IF(ДАННЫЕ!$F$1&gt;ДАННЫЕ!$N299,IF(YEAR(ДАННЫЕ!$F$1)=YEAR(ДАННЫЕ!N299),1,0),0)</f>
        <v>0</v>
      </c>
      <c r="S299" s="15">
        <f>IF(ДАННЫЕ!$AA299="2А",1,IF(ДАННЫЕ!$AA299="2Б",2,IF(ДАННЫЕ!$AA299="2В",3,IF(ДАННЫЕ!$AA299=3,4,IF(ДАННЫЕ!$AA299="4А",5,IF(ДАННЫЕ!$AA299="4Б",6,IF(ДАННЫЕ!$AA299="4В",7,IF(ДАННЫЕ!$AA299=5,8,0))))))))</f>
        <v>0</v>
      </c>
      <c r="T299" s="15">
        <f>IF(OR(ДАННЫЕ!$AC299=2,ДАННЫЕ!$AD299=2,ДАННЫЕ!$AE299=2),2,IF(OR(ДАННЫЕ!$AC299=1,ДАННЫЕ!$AD299=1,ДАННЫЕ!$AE299=1),1,0))</f>
        <v>0</v>
      </c>
    </row>
    <row r="300" spans="1:20" ht="15" customHeight="1" x14ac:dyDescent="0.2">
      <c r="A300" s="78">
        <f>IF(B300&gt;0,IF(MONTH(ДАННЫЕ!$F$1)=MONTH(ДАННЫЕ!$B300),1,0),0)</f>
        <v>0</v>
      </c>
      <c r="B300" s="14">
        <f>IF(ДАННЫЕ!$B300&gt;0,IF(YEAR(ДАННЫЕ!$F$1)=YEAR(ДАННЫЕ!$B300),1,0),0)</f>
        <v>0</v>
      </c>
      <c r="C300" s="14">
        <f>IF(ДАННЫЕ!$CM300&gt;0,IF(YEAR(ДАННЫЕ!$F$1)=YEAR(ДАННЫЕ!$CM300),1,0),0)</f>
        <v>0</v>
      </c>
      <c r="D300" s="14">
        <f>IF(ДАННЫЕ!$CJ300&gt;0,IF(ДАННЫЕ!$CL300&gt;ДАННЫЕ!$F$1,1,IF(ДАННЫЕ!$CL300&gt;0,0,1)),0)</f>
        <v>0</v>
      </c>
      <c r="E300" s="43" t="str">
        <f ca="1">IF(ДАННЫЕ!$F$1&gt;0,IF(ДАННЫЕ!$G300&gt;0,DATEDIF(ДАННЫЕ!$G300,ДАННЫЕ!$F$1,"y"),""),IF(ДАННЫЕ!$G300&gt;0,DATEDIF(ДАННЫЕ!$G300,TODAY(),"y"),""))</f>
        <v/>
      </c>
      <c r="F300" s="43" t="str">
        <f xml:space="preserve"> IF(ДАННЫЕ!$F300="М",IF(E300&gt;=18,IF(E300&lt;60,1,""),""),"")&amp;IF(ДАННЫЕ!$F300="Ж",IF(E300&gt;=18,IF(E300&lt;55,1,""),""),"")</f>
        <v/>
      </c>
      <c r="G300" s="43" t="str">
        <f xml:space="preserve"> IF(ДАННЫЕ!$F300="М",IF(E300&gt;=60,2,""),"")&amp;IF(ДАННЫЕ!$F300="Ж",IF(E300&gt;=55,2,""),"")</f>
        <v/>
      </c>
      <c r="H300" s="43" t="str">
        <f t="shared" ca="1" si="12"/>
        <v/>
      </c>
      <c r="I300" s="43" t="str">
        <f t="shared" ca="1" si="13"/>
        <v>03</v>
      </c>
      <c r="J300" s="28" t="str">
        <f ca="1">ДАННЫЕ!$F300&amp;H300&amp;I300&amp;ДАННЫЕ!$I300&amp;"m"&amp;IF(ДАННЫЕ!$I300&gt;0,IF(ДАННЫЕ!$J300&gt;0,0,1),"")&amp;"f"&amp;IF(ДАННЫЕ!$R300&gt;0,IF(YEAR(ДАННЫЕ!$F$1)=YEAR(ДАННЫЕ!$R300),1,0),0)&amp;"z"&amp;ДАННЫЕ!$R300&amp;"p"&amp;ДАННЫЕ!$S300&amp;"i"&amp;ДАННЫЕ!$T300&amp;"h"&amp;ДАННЫЕ!$K300&amp;"be"&amp;ДАННЫЕ!$BI300&amp;"CD"&amp;IF(ДАННЫЕ!BF300&gt;500,4,IF(ДАННЫЕ!BF300&gt;350,3,IF(ДАННЫЕ!BF300&gt;200,2,IF(ДАННЫЕ!BF300&gt;0,1,0))))&amp;"g"&amp;B300&amp;"d"&amp;H300&amp;"l"&amp;ДАННЫЕ!AT300&amp;"a"&amp;ДАННЫЕ!$V300&amp;"v"&amp;R300&amp;"k"&amp;ДАННЫЕ!$U300&amp;"s"&amp;ДАННЫЕ!$Y300&amp;"t"&amp;ДАННЫЕ!$X300&amp;"b"&amp;IF(ДАННЫЕ!$Q300&gt;1,1,0)&amp;"PP"&amp;ДАННЫЕ!Z300&amp;"c"&amp;S300&amp;"x"&amp;IF(ДАННЫЕ!$BY300&gt;0,IF(YEAR(ДАННЫЕ!$F$1)=YEAR(ДАННЫЕ!$BY300),1,0),0)&amp;"n"&amp;IF(ДАННЫЕ!$BZ300&gt;0,IF(YEAR(ДАННЫЕ!$F$1)=YEAR(ДАННЫЕ!$BZ300),1,0),0)&amp;"u"&amp;D300&amp;"z"&amp;IF(ДАННЫЕ!$CL300&gt;0,IF(YEAR(ДАННЫЕ!$F$1)&gt;YEAR(ДАННЫЕ!$CL300),11,12),0)</f>
        <v>03mf0zpihbeCD0g0dlav0kstb0PPc0x0n0u0z0</v>
      </c>
      <c r="K300" s="28" t="str">
        <f ca="1">ДАННЫЕ!$I300&amp;"x"&amp;B300&amp;"w"&amp;IF(T300+ДАННЫЕ!AD300+ДАННЫЕ!AE300+ДАННЫЕ!AF300+ДАННЫЕ!AG300+ДАННЫЕ!AH300+ДАННЫЕ!$AL300+ДАННЫЕ!AI300+ДАННЫЕ!AJ300+ДАННЫЕ!AK300+ДАННЫЕ!AP300+ДАННЫЕ!AQ300+ДАННЫЕ!AR300+ДАННЫЕ!$AM300+ДАННЫЕ!$AN300+ДАННЫЕ!AS300+ДАННЫЕ!AT300&gt;0,1,0)&amp;IF(OR(T300=2,ДАННЫЕ!AD300=2,ДАННЫЕ!AE300=2,ДАННЫЕ!AF300=2,ДАННЫЕ!AG300=2,ДАННЫЕ!AH300=2,ДАННЫЕ!$AL300=2,ДАННЫЕ!AI300=2,ДАННЫЕ!AJ300=2,ДАННЫЕ!AK300=2,ДАННЫЕ!AP300=2,ДАННЫЕ!AQ300=2,ДАННЫЕ!AR300=2,ДАННЫЕ!$AM300=2,ДАННЫЕ!$AN300=2,ДАННЫЕ!AS300=2,ДАННЫЕ!AT300=2),2,0)&amp;"t"&amp;IF(T300&gt;0,"1"&amp;T300,"00")&amp;"f"&amp;IF(ДАННЫЕ!$AC300,"1"&amp;ДАННЫЕ!$AC300,"00")&amp;"b"&amp;IF(ДАННЫЕ!$AD300,"1"&amp;ДАННЫЕ!$AD300,"00")&amp;"g"&amp;IF(ДАННЫЕ!$AF300,"1"&amp;ДАННЫЕ!$AF300,"00")&amp;"c"&amp;IF(ДАННЫЕ!$AG300,"1"&amp;ДАННЫЕ!$AG300,"00")&amp;"i"&amp;IF(ДАННЫЕ!$AH300,"1"&amp;ДАННЫЕ!$AH300,"00")&amp;"r"&amp;IF(ДАННЫЕ!$AL300,"1"&amp;ДАННЫЕ!$AL300,"00")&amp;"m"&amp;IF(ДАННЫЕ!$AI300,"1"&amp;ДАННЫЕ!$AI300,"00")&amp;"hS"&amp;IF(ДАННЫЕ!$AJ300,"1"&amp;ДАННЫЕ!$AJ300,"00")&amp;"hZ"&amp;IF(ДАННЫЕ!$AK300,"1"&amp;ДАННЫЕ!$AK300,"00")&amp;"p"&amp;IF(ДАННЫЕ!$AP300,"1"&amp;ДАННЫЕ!$AP300,"00")&amp;"k"&amp;IF(ДАННЫЕ!$AQ300,"1"&amp;ДАННЫЕ!$AQ300,"00")&amp;"z"&amp;IF(ДАННЫЕ!$AR300,"1"&amp;ДАННЫЕ!$AR300,"00")&amp;"j"&amp;IF(ДАННЫЕ!$AM300,"1"&amp;ДАННЫЕ!$AM300,"00")&amp;"n"&amp;IF(ДАННЫЕ!$AN300,"1"&amp;ДАННЫЕ!$AN300,"00")&amp;"E"&amp;ДАННЫЕ!BI300&amp;"L"&amp;ДАННЫЕ!AO300&amp;"h"&amp;IF(ДАННЫЕ!$AU300&gt;0,1,0)&amp;"v"&amp;IF(ДАННЫЕ!$AW300&gt;0,1,0)&amp;"a"&amp;IF(ДАННЫЕ!$AS300,"1"&amp;ДАННЫЕ!$AS300,"00")&amp;"s"&amp;IF(ДАННЫЕ!$AT300,"1"&amp;ДАННЫЕ!$AT300,"00")&amp;"u"&amp;IF(ДАННЫЕ!$CJ300&gt;0,1,0)&amp;"y"&amp;B300&amp;"d"&amp;H300&amp;"e"&amp;F300&amp;G300</f>
        <v>x0w00t00f00b00g00c00i00r00m00hS00hZ00p00k00z00j00n00ELh0v0a00s00u0y0de</v>
      </c>
      <c r="L300" s="28" t="str">
        <f ca="1">ДАННЫЕ!$I300&amp;"VN"&amp;IF(ДАННЫЕ!AW300&gt;0,11,10)&amp;"CD"&amp;IF(ДАННЫЕ!BF300&gt;500,16,IF(ДАННЫЕ!BF300&gt;350,15,IF(ДАННЫЕ!BF300&gt;=200,14,IF(ДАННЫЕ!BF300&gt;=100,13,IF(ДАННЫЕ!BF300&gt;=50,12,IF(ДАННЫЕ!BF300&gt;0,11,10))))))&amp;"AR"&amp;IF(ДАННЫЕ!BX300&gt;0,1,0)&amp;"GD"&amp;B300&amp;"VV"&amp;IF(E300&gt;=5,IF(E300&lt;18,1,0),0)</f>
        <v>VN10CD10AR0GD0VV0</v>
      </c>
      <c r="M300" s="28" t="str">
        <f>ДАННЫЕ!$I300&amp;"b"&amp;ДАННЫЕ!$BI300&amp;"r"&amp;ДАННЫЕ!$BJ300&amp;"CD"&amp;IF(ДАННЫЕ!BF300&gt;0,IF(ДАННЫЕ!BF300&lt;200,1,IF(ДАННЫЕ!BF300&lt;350,2,3)),0)&amp;"h"&amp;IF(ДАННЫЕ!$BK300+ДАННЫЕ!$BL300+ДАННЫЕ!$BM300&gt;0,1,0)&amp;"x"&amp;ДАННЫЕ!$BK300&amp;"y"&amp;ДАННЫЕ!$BL300&amp;"z"&amp;ДАННЫЕ!$BM300&amp;"c"&amp;IF(ДАННЫЕ!$BK300+ДАННЫЕ!$BL300+ДАННЫЕ!$BM300=3,1,0)&amp;"a"&amp;IF(ДАННЫЕ!$BQ300+ДАННЫЕ!$BR300&gt;0,1,0)&amp;"d"&amp;ДАННЫЕ!$BQ300&amp;"v"&amp;ДАННЫЕ!$BR300&amp;"p"&amp;ДАННЫЕ!$BS300&amp;"n"&amp;ДАННЫЕ!$BU300&amp;"t"&amp;ДАННЫЕ!$BV300&amp;"o"&amp;ДАННЫЕ!$BT300&amp;"l"&amp;IF(ДАННЫЕ!$BN300&gt;0,1,0)&amp;ДАННЫЕ!$BN300&amp;"g"&amp;ДАННЫЕ!$BO300&amp;"s"&amp;ДАННЫЕ!$BP300&amp;"DZ"&amp;IF(ДАННЫЕ!B300-ДАННЫЕ!G300 &lt; 60,IF(ДАННЫЕ!B300-ДАННЫЕ!G300 &gt;= 0,1,0),0)&amp;"u"&amp;IF(ДАННЫЕ!$CJ300&gt;0,1,0)</f>
        <v>brCD0h0xyzc0a0dvpntol0gsDZ1u0</v>
      </c>
      <c r="N300" s="28" t="str">
        <f ca="1">ДАННЫЕ!$F300&amp;ДАННЫЕ!$I300&amp;"g"&amp;B300&amp;"cf"&amp;D300&amp;"a"&amp;IF(ДАННЫЕ!$BX300&gt;0,1,0)&amp;IF(ДАННЫЕ!$BF300&gt;500,1,IF(ДАННЫЕ!$BF300&gt;350,2,IF(ДАННЫЕ!$BF300&gt;=200,3,IF(ДАННЫЕ!$BF300&gt;=100,4,IF(ДАННЫЕ!$BF300&gt;=50,5,IF(ДАННЫЕ!$BF300&lt;50,6,0))))))&amp;"AR"&amp;IF(DATEDIF(ДАННЫЕ!$BX300,ДАННЫЕ!$F$1,"y")&gt;1,1,0)&amp;"VG"&amp;IF(ДАННЫЕ!$BH300="0",1,0)&amp;"o"&amp;IF(T300+ДАННЫЕ!$AF300+ДАННЫЕ!$AG300+ДАННЫЕ!$AH300+ДАННЫЕ!$AI300+ДАННЫЕ!$AJ300+ДАННЫЕ!$AP300+ДАННЫЕ!$AQ300+ДАННЫЕ!$AR300+ДАННЫЕ!$AU300+ДАННЫЕ!$AW300+ДАННЫЕ!$AS300+ДАННЫЕ!$AT300&gt;0,1,0)&amp;"x"&amp;ДАННЫЕ!$AG300&amp;"p"&amp;IF(ДАННЫЕ!$BY300&gt;0,1,0)&amp;"v"&amp;IF(ДАННЫЕ!$BZ300&gt;0,1,0)&amp;"n"&amp;ДАННЫЕ!$CA300&amp;"t"&amp;ДАННЫЕ!$AY300&amp;"k"&amp;ДАННЫЕ!$CB300&amp;"q"&amp;ДАННЫЕ!$CC300&amp;"w"&amp;ДАННЫЕ!$CD300&amp;"e"&amp;ДАННЫЕ!$CE300&amp;"m"&amp;ДАННЫЕ!$CF300&amp;"c"&amp;ДАННЫЕ!$CG300&amp;"z"&amp;ДАННЫЕ!$CH300&amp;"d"&amp;IF(H300=4,1,0)&amp;"s"&amp;IF(ДАННЫЕ!$J300=1,0,1)&amp;"u"&amp;IF(ДАННЫЕ!$CJ300&gt;0,1,0)</f>
        <v>g0cf0a06AR1VG0o0xp0v0ntkqwemczd0s1u0</v>
      </c>
      <c r="O300" s="28" t="str">
        <f>ДАННЫЕ!$I300&amp;"g"&amp;B300&amp;A300&amp;"f"&amp;P300&amp;"c"&amp;IF(ДАННЫЕ!$U300&gt;0,1,0)&amp;"s"&amp;IF(ДАННЫЕ!$Q300&gt;0,IF(YEAR(ДАННЫЕ!$F$1)=YEAR(ДАННЫЕ!$Q300),IF(MONTH(ДАННЫЕ!$F$1)=MONTH(ДАННЫЕ!$Q300),111,11),1),0)&amp;"i"&amp;IF(ДАННЫЕ!$R300+ДАННЫЕ!$S300+ДАННЫЕ!$T300=0,0,1)&amp;"h"&amp;IF(ДАННЫЕ!$P300&gt;0,1,0)&amp;"p"&amp;IF(ДАННЫЕ!$CI300&gt;0,IF(YEAR(ДАННЫЕ!$F$1)=YEAR(ДАННЫЕ!$CI300),IF(MONTH(ДАННЫЕ!$F$1)=MONTH(ДАННЫЕ!$CI300),111,11),1),0)&amp;"d"&amp;IF(ДАННЫЕ!$CJ300&gt;0,IF(YEAR(ДАННЫЕ!$F$1)=YEAR(ДАННЫЕ!$CJ300),IF(MONTH(ДАННЫЕ!$F$1)=MONTH(ДАННЫЕ!$CJ300),111,11),1),0)&amp;"o"&amp;IF(ДАННЫЕ!$CK300&gt;0,IF(MONTH(ДАННЫЕ!$F$1)=MONTH(ДАННЫЕ!$CK300),111,11),0)&amp;"v"&amp;IF(ДАННЫЕ!$BE300&gt;0,IF(MONTH(ДАННЫЕ!$F$1)=MONTH(ДАННЫЕ!$BE300),111,11),0)</f>
        <v>g00f0c0s0i0h0p0d0o0v0</v>
      </c>
      <c r="P300" s="15">
        <f t="shared" si="14"/>
        <v>0</v>
      </c>
      <c r="Q300" s="15">
        <f>IF(ДАННЫЕ!$F$1&gt;ДАННЫЕ!$N300,IF(YEAR(ДАННЫЕ!$F$1)=YEAR(ДАННЫЕ!M300),1,0),0)</f>
        <v>0</v>
      </c>
      <c r="R300" s="15">
        <f>IF(ДАННЫЕ!$F$1&gt;ДАННЫЕ!$N300,IF(YEAR(ДАННЫЕ!$F$1)=YEAR(ДАННЫЕ!N300),1,0),0)</f>
        <v>0</v>
      </c>
      <c r="S300" s="15">
        <f>IF(ДАННЫЕ!$AA300="2А",1,IF(ДАННЫЕ!$AA300="2Б",2,IF(ДАННЫЕ!$AA300="2В",3,IF(ДАННЫЕ!$AA300=3,4,IF(ДАННЫЕ!$AA300="4А",5,IF(ДАННЫЕ!$AA300="4Б",6,IF(ДАННЫЕ!$AA300="4В",7,IF(ДАННЫЕ!$AA300=5,8,0))))))))</f>
        <v>0</v>
      </c>
      <c r="T300" s="15">
        <f>IF(OR(ДАННЫЕ!$AC300=2,ДАННЫЕ!$AD300=2,ДАННЫЕ!$AE300=2),2,IF(OR(ДАННЫЕ!$AC300=1,ДАННЫЕ!$AD300=1,ДАННЫЕ!$AE300=1),1,0))</f>
        <v>0</v>
      </c>
    </row>
    <row r="301" spans="1:20" ht="15" customHeight="1" x14ac:dyDescent="0.2">
      <c r="A301" s="78">
        <f>IF(B301&gt;0,IF(MONTH(ДАННЫЕ!$F$1)=MONTH(ДАННЫЕ!$B301),1,0),0)</f>
        <v>0</v>
      </c>
      <c r="B301" s="14">
        <f>IF(ДАННЫЕ!$B301&gt;0,IF(YEAR(ДАННЫЕ!$F$1)=YEAR(ДАННЫЕ!$B301),1,0),0)</f>
        <v>0</v>
      </c>
      <c r="C301" s="14">
        <f>IF(ДАННЫЕ!$CM301&gt;0,IF(YEAR(ДАННЫЕ!$F$1)=YEAR(ДАННЫЕ!$CM301),1,0),0)</f>
        <v>0</v>
      </c>
      <c r="D301" s="14">
        <f>IF(ДАННЫЕ!$CJ301&gt;0,IF(ДАННЫЕ!$CL301&gt;ДАННЫЕ!$F$1,1,IF(ДАННЫЕ!$CL301&gt;0,0,1)),0)</f>
        <v>0</v>
      </c>
      <c r="E301" s="43" t="str">
        <f ca="1">IF(ДАННЫЕ!$F$1&gt;0,IF(ДАННЫЕ!$G301&gt;0,DATEDIF(ДАННЫЕ!$G301,ДАННЫЕ!$F$1,"y"),""),IF(ДАННЫЕ!$G301&gt;0,DATEDIF(ДАННЫЕ!$G301,TODAY(),"y"),""))</f>
        <v/>
      </c>
      <c r="F301" s="43" t="str">
        <f xml:space="preserve"> IF(ДАННЫЕ!$F301="М",IF(E301&gt;=18,IF(E301&lt;60,1,""),""),"")&amp;IF(ДАННЫЕ!$F301="Ж",IF(E301&gt;=18,IF(E301&lt;55,1,""),""),"")</f>
        <v/>
      </c>
      <c r="G301" s="43" t="str">
        <f xml:space="preserve"> IF(ДАННЫЕ!$F301="М",IF(E301&gt;=60,2,""),"")&amp;IF(ДАННЫЕ!$F301="Ж",IF(E301&gt;=55,2,""),"")</f>
        <v/>
      </c>
      <c r="H301" s="43" t="str">
        <f t="shared" ca="1" si="12"/>
        <v/>
      </c>
      <c r="I301" s="43" t="str">
        <f t="shared" ca="1" si="13"/>
        <v>03</v>
      </c>
      <c r="J301" s="28" t="str">
        <f ca="1">ДАННЫЕ!$F301&amp;H301&amp;I301&amp;ДАННЫЕ!$I301&amp;"m"&amp;IF(ДАННЫЕ!$I301&gt;0,IF(ДАННЫЕ!$J301&gt;0,0,1),"")&amp;"f"&amp;IF(ДАННЫЕ!$R301&gt;0,IF(YEAR(ДАННЫЕ!$F$1)=YEAR(ДАННЫЕ!$R301),1,0),0)&amp;"z"&amp;ДАННЫЕ!$R301&amp;"p"&amp;ДАННЫЕ!$S301&amp;"i"&amp;ДАННЫЕ!$T301&amp;"h"&amp;ДАННЫЕ!$K301&amp;"be"&amp;ДАННЫЕ!$BI301&amp;"CD"&amp;IF(ДАННЫЕ!BF301&gt;500,4,IF(ДАННЫЕ!BF301&gt;350,3,IF(ДАННЫЕ!BF301&gt;200,2,IF(ДАННЫЕ!BF301&gt;0,1,0))))&amp;"g"&amp;B301&amp;"d"&amp;H301&amp;"l"&amp;ДАННЫЕ!AT301&amp;"a"&amp;ДАННЫЕ!$V301&amp;"v"&amp;R301&amp;"k"&amp;ДАННЫЕ!$U301&amp;"s"&amp;ДАННЫЕ!$Y301&amp;"t"&amp;ДАННЫЕ!$X301&amp;"b"&amp;IF(ДАННЫЕ!$Q301&gt;1,1,0)&amp;"PP"&amp;ДАННЫЕ!Z301&amp;"c"&amp;S301&amp;"x"&amp;IF(ДАННЫЕ!$BY301&gt;0,IF(YEAR(ДАННЫЕ!$F$1)=YEAR(ДАННЫЕ!$BY301),1,0),0)&amp;"n"&amp;IF(ДАННЫЕ!$BZ301&gt;0,IF(YEAR(ДАННЫЕ!$F$1)=YEAR(ДАННЫЕ!$BZ301),1,0),0)&amp;"u"&amp;D301&amp;"z"&amp;IF(ДАННЫЕ!$CL301&gt;0,IF(YEAR(ДАННЫЕ!$F$1)&gt;YEAR(ДАННЫЕ!$CL301),11,12),0)</f>
        <v>03mf0zpihbeCD0g0dlav0kstb0PPc0x0n0u0z0</v>
      </c>
      <c r="K301" s="28" t="str">
        <f ca="1">ДАННЫЕ!$I301&amp;"x"&amp;B301&amp;"w"&amp;IF(T301+ДАННЫЕ!AD301+ДАННЫЕ!AE301+ДАННЫЕ!AF301+ДАННЫЕ!AG301+ДАННЫЕ!AH301+ДАННЫЕ!$AL301+ДАННЫЕ!AI301+ДАННЫЕ!AJ301+ДАННЫЕ!AK301+ДАННЫЕ!AP301+ДАННЫЕ!AQ301+ДАННЫЕ!AR301+ДАННЫЕ!$AM301+ДАННЫЕ!$AN301+ДАННЫЕ!AS301+ДАННЫЕ!AT301&gt;0,1,0)&amp;IF(OR(T301=2,ДАННЫЕ!AD301=2,ДАННЫЕ!AE301=2,ДАННЫЕ!AF301=2,ДАННЫЕ!AG301=2,ДАННЫЕ!AH301=2,ДАННЫЕ!$AL301=2,ДАННЫЕ!AI301=2,ДАННЫЕ!AJ301=2,ДАННЫЕ!AK301=2,ДАННЫЕ!AP301=2,ДАННЫЕ!AQ301=2,ДАННЫЕ!AR301=2,ДАННЫЕ!$AM301=2,ДАННЫЕ!$AN301=2,ДАННЫЕ!AS301=2,ДАННЫЕ!AT301=2),2,0)&amp;"t"&amp;IF(T301&gt;0,"1"&amp;T301,"00")&amp;"f"&amp;IF(ДАННЫЕ!$AC301,"1"&amp;ДАННЫЕ!$AC301,"00")&amp;"b"&amp;IF(ДАННЫЕ!$AD301,"1"&amp;ДАННЫЕ!$AD301,"00")&amp;"g"&amp;IF(ДАННЫЕ!$AF301,"1"&amp;ДАННЫЕ!$AF301,"00")&amp;"c"&amp;IF(ДАННЫЕ!$AG301,"1"&amp;ДАННЫЕ!$AG301,"00")&amp;"i"&amp;IF(ДАННЫЕ!$AH301,"1"&amp;ДАННЫЕ!$AH301,"00")&amp;"r"&amp;IF(ДАННЫЕ!$AL301,"1"&amp;ДАННЫЕ!$AL301,"00")&amp;"m"&amp;IF(ДАННЫЕ!$AI301,"1"&amp;ДАННЫЕ!$AI301,"00")&amp;"hS"&amp;IF(ДАННЫЕ!$AJ301,"1"&amp;ДАННЫЕ!$AJ301,"00")&amp;"hZ"&amp;IF(ДАННЫЕ!$AK301,"1"&amp;ДАННЫЕ!$AK301,"00")&amp;"p"&amp;IF(ДАННЫЕ!$AP301,"1"&amp;ДАННЫЕ!$AP301,"00")&amp;"k"&amp;IF(ДАННЫЕ!$AQ301,"1"&amp;ДАННЫЕ!$AQ301,"00")&amp;"z"&amp;IF(ДАННЫЕ!$AR301,"1"&amp;ДАННЫЕ!$AR301,"00")&amp;"j"&amp;IF(ДАННЫЕ!$AM301,"1"&amp;ДАННЫЕ!$AM301,"00")&amp;"n"&amp;IF(ДАННЫЕ!$AN301,"1"&amp;ДАННЫЕ!$AN301,"00")&amp;"E"&amp;ДАННЫЕ!BI301&amp;"L"&amp;ДАННЫЕ!AO301&amp;"h"&amp;IF(ДАННЫЕ!$AU301&gt;0,1,0)&amp;"v"&amp;IF(ДАННЫЕ!$AW301&gt;0,1,0)&amp;"a"&amp;IF(ДАННЫЕ!$AS301,"1"&amp;ДАННЫЕ!$AS301,"00")&amp;"s"&amp;IF(ДАННЫЕ!$AT301,"1"&amp;ДАННЫЕ!$AT301,"00")&amp;"u"&amp;IF(ДАННЫЕ!$CJ301&gt;0,1,0)&amp;"y"&amp;B301&amp;"d"&amp;H301&amp;"e"&amp;F301&amp;G301</f>
        <v>x0w00t00f00b00g00c00i00r00m00hS00hZ00p00k00z00j00n00ELh0v0a00s00u0y0de</v>
      </c>
      <c r="L301" s="28" t="str">
        <f ca="1">ДАННЫЕ!$I301&amp;"VN"&amp;IF(ДАННЫЕ!AW301&gt;0,11,10)&amp;"CD"&amp;IF(ДАННЫЕ!BF301&gt;500,16,IF(ДАННЫЕ!BF301&gt;350,15,IF(ДАННЫЕ!BF301&gt;=200,14,IF(ДАННЫЕ!BF301&gt;=100,13,IF(ДАННЫЕ!BF301&gt;=50,12,IF(ДАННЫЕ!BF301&gt;0,11,10))))))&amp;"AR"&amp;IF(ДАННЫЕ!BX301&gt;0,1,0)&amp;"GD"&amp;B301&amp;"VV"&amp;IF(E301&gt;=5,IF(E301&lt;18,1,0),0)</f>
        <v>VN10CD10AR0GD0VV0</v>
      </c>
      <c r="M301" s="28" t="str">
        <f>ДАННЫЕ!$I301&amp;"b"&amp;ДАННЫЕ!$BI301&amp;"r"&amp;ДАННЫЕ!$BJ301&amp;"CD"&amp;IF(ДАННЫЕ!BF301&gt;0,IF(ДАННЫЕ!BF301&lt;200,1,IF(ДАННЫЕ!BF301&lt;350,2,3)),0)&amp;"h"&amp;IF(ДАННЫЕ!$BK301+ДАННЫЕ!$BL301+ДАННЫЕ!$BM301&gt;0,1,0)&amp;"x"&amp;ДАННЫЕ!$BK301&amp;"y"&amp;ДАННЫЕ!$BL301&amp;"z"&amp;ДАННЫЕ!$BM301&amp;"c"&amp;IF(ДАННЫЕ!$BK301+ДАННЫЕ!$BL301+ДАННЫЕ!$BM301=3,1,0)&amp;"a"&amp;IF(ДАННЫЕ!$BQ301+ДАННЫЕ!$BR301&gt;0,1,0)&amp;"d"&amp;ДАННЫЕ!$BQ301&amp;"v"&amp;ДАННЫЕ!$BR301&amp;"p"&amp;ДАННЫЕ!$BS301&amp;"n"&amp;ДАННЫЕ!$BU301&amp;"t"&amp;ДАННЫЕ!$BV301&amp;"o"&amp;ДАННЫЕ!$BT301&amp;"l"&amp;IF(ДАННЫЕ!$BN301&gt;0,1,0)&amp;ДАННЫЕ!$BN301&amp;"g"&amp;ДАННЫЕ!$BO301&amp;"s"&amp;ДАННЫЕ!$BP301&amp;"DZ"&amp;IF(ДАННЫЕ!B301-ДАННЫЕ!G301 &lt; 60,IF(ДАННЫЕ!B301-ДАННЫЕ!G301 &gt;= 0,1,0),0)&amp;"u"&amp;IF(ДАННЫЕ!$CJ301&gt;0,1,0)</f>
        <v>brCD0h0xyzc0a0dvpntol0gsDZ1u0</v>
      </c>
      <c r="N301" s="28" t="str">
        <f ca="1">ДАННЫЕ!$F301&amp;ДАННЫЕ!$I301&amp;"g"&amp;B301&amp;"cf"&amp;D301&amp;"a"&amp;IF(ДАННЫЕ!$BX301&gt;0,1,0)&amp;IF(ДАННЫЕ!$BF301&gt;500,1,IF(ДАННЫЕ!$BF301&gt;350,2,IF(ДАННЫЕ!$BF301&gt;=200,3,IF(ДАННЫЕ!$BF301&gt;=100,4,IF(ДАННЫЕ!$BF301&gt;=50,5,IF(ДАННЫЕ!$BF301&lt;50,6,0))))))&amp;"AR"&amp;IF(DATEDIF(ДАННЫЕ!$BX301,ДАННЫЕ!$F$1,"y")&gt;1,1,0)&amp;"VG"&amp;IF(ДАННЫЕ!$BH301="0",1,0)&amp;"o"&amp;IF(T301+ДАННЫЕ!$AF301+ДАННЫЕ!$AG301+ДАННЫЕ!$AH301+ДАННЫЕ!$AI301+ДАННЫЕ!$AJ301+ДАННЫЕ!$AP301+ДАННЫЕ!$AQ301+ДАННЫЕ!$AR301+ДАННЫЕ!$AU301+ДАННЫЕ!$AW301+ДАННЫЕ!$AS301+ДАННЫЕ!$AT301&gt;0,1,0)&amp;"x"&amp;ДАННЫЕ!$AG301&amp;"p"&amp;IF(ДАННЫЕ!$BY301&gt;0,1,0)&amp;"v"&amp;IF(ДАННЫЕ!$BZ301&gt;0,1,0)&amp;"n"&amp;ДАННЫЕ!$CA301&amp;"t"&amp;ДАННЫЕ!$AY301&amp;"k"&amp;ДАННЫЕ!$CB301&amp;"q"&amp;ДАННЫЕ!$CC301&amp;"w"&amp;ДАННЫЕ!$CD301&amp;"e"&amp;ДАННЫЕ!$CE301&amp;"m"&amp;ДАННЫЕ!$CF301&amp;"c"&amp;ДАННЫЕ!$CG301&amp;"z"&amp;ДАННЫЕ!$CH301&amp;"d"&amp;IF(H301=4,1,0)&amp;"s"&amp;IF(ДАННЫЕ!$J301=1,0,1)&amp;"u"&amp;IF(ДАННЫЕ!$CJ301&gt;0,1,0)</f>
        <v>g0cf0a06AR1VG0o0xp0v0ntkqwemczd0s1u0</v>
      </c>
      <c r="O301" s="28" t="str">
        <f>ДАННЫЕ!$I301&amp;"g"&amp;B301&amp;A301&amp;"f"&amp;P301&amp;"c"&amp;IF(ДАННЫЕ!$U301&gt;0,1,0)&amp;"s"&amp;IF(ДАННЫЕ!$Q301&gt;0,IF(YEAR(ДАННЫЕ!$F$1)=YEAR(ДАННЫЕ!$Q301),IF(MONTH(ДАННЫЕ!$F$1)=MONTH(ДАННЫЕ!$Q301),111,11),1),0)&amp;"i"&amp;IF(ДАННЫЕ!$R301+ДАННЫЕ!$S301+ДАННЫЕ!$T301=0,0,1)&amp;"h"&amp;IF(ДАННЫЕ!$P301&gt;0,1,0)&amp;"p"&amp;IF(ДАННЫЕ!$CI301&gt;0,IF(YEAR(ДАННЫЕ!$F$1)=YEAR(ДАННЫЕ!$CI301),IF(MONTH(ДАННЫЕ!$F$1)=MONTH(ДАННЫЕ!$CI301),111,11),1),0)&amp;"d"&amp;IF(ДАННЫЕ!$CJ301&gt;0,IF(YEAR(ДАННЫЕ!$F$1)=YEAR(ДАННЫЕ!$CJ301),IF(MONTH(ДАННЫЕ!$F$1)=MONTH(ДАННЫЕ!$CJ301),111,11),1),0)&amp;"o"&amp;IF(ДАННЫЕ!$CK301&gt;0,IF(MONTH(ДАННЫЕ!$F$1)=MONTH(ДАННЫЕ!$CK301),111,11),0)&amp;"v"&amp;IF(ДАННЫЕ!$BE301&gt;0,IF(MONTH(ДАННЫЕ!$F$1)=MONTH(ДАННЫЕ!$BE301),111,11),0)</f>
        <v>g00f0c0s0i0h0p0d0o0v0</v>
      </c>
      <c r="P301" s="15">
        <f t="shared" si="14"/>
        <v>0</v>
      </c>
      <c r="Q301" s="15">
        <f>IF(ДАННЫЕ!$F$1&gt;ДАННЫЕ!$N301,IF(YEAR(ДАННЫЕ!$F$1)=YEAR(ДАННЫЕ!M301),1,0),0)</f>
        <v>0</v>
      </c>
      <c r="R301" s="15">
        <f>IF(ДАННЫЕ!$F$1&gt;ДАННЫЕ!$N301,IF(YEAR(ДАННЫЕ!$F$1)=YEAR(ДАННЫЕ!N301),1,0),0)</f>
        <v>0</v>
      </c>
      <c r="S301" s="15">
        <f>IF(ДАННЫЕ!$AA301="2А",1,IF(ДАННЫЕ!$AA301="2Б",2,IF(ДАННЫЕ!$AA301="2В",3,IF(ДАННЫЕ!$AA301=3,4,IF(ДАННЫЕ!$AA301="4А",5,IF(ДАННЫЕ!$AA301="4Б",6,IF(ДАННЫЕ!$AA301="4В",7,IF(ДАННЫЕ!$AA301=5,8,0))))))))</f>
        <v>0</v>
      </c>
      <c r="T301" s="15">
        <f>IF(OR(ДАННЫЕ!$AC301=2,ДАННЫЕ!$AD301=2,ДАННЫЕ!$AE301=2),2,IF(OR(ДАННЫЕ!$AC301=1,ДАННЫЕ!$AD301=1,ДАННЫЕ!$AE301=1),1,0))</f>
        <v>0</v>
      </c>
    </row>
    <row r="302" spans="1:20" ht="15" customHeight="1" x14ac:dyDescent="0.2">
      <c r="A302" s="78">
        <f>IF(B302&gt;0,IF(MONTH(ДАННЫЕ!$F$1)=MONTH(ДАННЫЕ!$B302),1,0),0)</f>
        <v>0</v>
      </c>
      <c r="B302" s="14">
        <f>IF(ДАННЫЕ!$B302&gt;0,IF(YEAR(ДАННЫЕ!$F$1)=YEAR(ДАННЫЕ!$B302),1,0),0)</f>
        <v>0</v>
      </c>
      <c r="C302" s="14">
        <f>IF(ДАННЫЕ!$CM302&gt;0,IF(YEAR(ДАННЫЕ!$F$1)=YEAR(ДАННЫЕ!$CM302),1,0),0)</f>
        <v>0</v>
      </c>
      <c r="D302" s="14">
        <f>IF(ДАННЫЕ!$CJ302&gt;0,IF(ДАННЫЕ!$CL302&gt;ДАННЫЕ!$F$1,1,IF(ДАННЫЕ!$CL302&gt;0,0,1)),0)</f>
        <v>0</v>
      </c>
      <c r="E302" s="43" t="str">
        <f ca="1">IF(ДАННЫЕ!$F$1&gt;0,IF(ДАННЫЕ!$G302&gt;0,DATEDIF(ДАННЫЕ!$G302,ДАННЫЕ!$F$1,"y"),""),IF(ДАННЫЕ!$G302&gt;0,DATEDIF(ДАННЫЕ!$G302,TODAY(),"y"),""))</f>
        <v/>
      </c>
      <c r="F302" s="43" t="str">
        <f xml:space="preserve"> IF(ДАННЫЕ!$F302="М",IF(E302&gt;=18,IF(E302&lt;60,1,""),""),"")&amp;IF(ДАННЫЕ!$F302="Ж",IF(E302&gt;=18,IF(E302&lt;55,1,""),""),"")</f>
        <v/>
      </c>
      <c r="G302" s="43" t="str">
        <f xml:space="preserve"> IF(ДАННЫЕ!$F302="М",IF(E302&gt;=60,2,""),"")&amp;IF(ДАННЫЕ!$F302="Ж",IF(E302&gt;=55,2,""),"")</f>
        <v/>
      </c>
      <c r="H302" s="43" t="str">
        <f t="shared" ca="1" si="12"/>
        <v/>
      </c>
      <c r="I302" s="43" t="str">
        <f t="shared" ca="1" si="13"/>
        <v>03</v>
      </c>
      <c r="J302" s="28" t="str">
        <f ca="1">ДАННЫЕ!$F302&amp;H302&amp;I302&amp;ДАННЫЕ!$I302&amp;"m"&amp;IF(ДАННЫЕ!$I302&gt;0,IF(ДАННЫЕ!$J302&gt;0,0,1),"")&amp;"f"&amp;IF(ДАННЫЕ!$R302&gt;0,IF(YEAR(ДАННЫЕ!$F$1)=YEAR(ДАННЫЕ!$R302),1,0),0)&amp;"z"&amp;ДАННЫЕ!$R302&amp;"p"&amp;ДАННЫЕ!$S302&amp;"i"&amp;ДАННЫЕ!$T302&amp;"h"&amp;ДАННЫЕ!$K302&amp;"be"&amp;ДАННЫЕ!$BI302&amp;"CD"&amp;IF(ДАННЫЕ!BF302&gt;500,4,IF(ДАННЫЕ!BF302&gt;350,3,IF(ДАННЫЕ!BF302&gt;200,2,IF(ДАННЫЕ!BF302&gt;0,1,0))))&amp;"g"&amp;B302&amp;"d"&amp;H302&amp;"l"&amp;ДАННЫЕ!AT302&amp;"a"&amp;ДАННЫЕ!$V302&amp;"v"&amp;R302&amp;"k"&amp;ДАННЫЕ!$U302&amp;"s"&amp;ДАННЫЕ!$Y302&amp;"t"&amp;ДАННЫЕ!$X302&amp;"b"&amp;IF(ДАННЫЕ!$Q302&gt;1,1,0)&amp;"PP"&amp;ДАННЫЕ!Z302&amp;"c"&amp;S302&amp;"x"&amp;IF(ДАННЫЕ!$BY302&gt;0,IF(YEAR(ДАННЫЕ!$F$1)=YEAR(ДАННЫЕ!$BY302),1,0),0)&amp;"n"&amp;IF(ДАННЫЕ!$BZ302&gt;0,IF(YEAR(ДАННЫЕ!$F$1)=YEAR(ДАННЫЕ!$BZ302),1,0),0)&amp;"u"&amp;D302&amp;"z"&amp;IF(ДАННЫЕ!$CL302&gt;0,IF(YEAR(ДАННЫЕ!$F$1)&gt;YEAR(ДАННЫЕ!$CL302),11,12),0)</f>
        <v>03mf0zpihbeCD0g0dlav0kstb0PPc0x0n0u0z0</v>
      </c>
      <c r="K302" s="28" t="str">
        <f ca="1">ДАННЫЕ!$I302&amp;"x"&amp;B302&amp;"w"&amp;IF(T302+ДАННЫЕ!AD302+ДАННЫЕ!AE302+ДАННЫЕ!AF302+ДАННЫЕ!AG302+ДАННЫЕ!AH302+ДАННЫЕ!$AL302+ДАННЫЕ!AI302+ДАННЫЕ!AJ302+ДАННЫЕ!AK302+ДАННЫЕ!AP302+ДАННЫЕ!AQ302+ДАННЫЕ!AR302+ДАННЫЕ!$AM302+ДАННЫЕ!$AN302+ДАННЫЕ!AS302+ДАННЫЕ!AT302&gt;0,1,0)&amp;IF(OR(T302=2,ДАННЫЕ!AD302=2,ДАННЫЕ!AE302=2,ДАННЫЕ!AF302=2,ДАННЫЕ!AG302=2,ДАННЫЕ!AH302=2,ДАННЫЕ!$AL302=2,ДАННЫЕ!AI302=2,ДАННЫЕ!AJ302=2,ДАННЫЕ!AK302=2,ДАННЫЕ!AP302=2,ДАННЫЕ!AQ302=2,ДАННЫЕ!AR302=2,ДАННЫЕ!$AM302=2,ДАННЫЕ!$AN302=2,ДАННЫЕ!AS302=2,ДАННЫЕ!AT302=2),2,0)&amp;"t"&amp;IF(T302&gt;0,"1"&amp;T302,"00")&amp;"f"&amp;IF(ДАННЫЕ!$AC302,"1"&amp;ДАННЫЕ!$AC302,"00")&amp;"b"&amp;IF(ДАННЫЕ!$AD302,"1"&amp;ДАННЫЕ!$AD302,"00")&amp;"g"&amp;IF(ДАННЫЕ!$AF302,"1"&amp;ДАННЫЕ!$AF302,"00")&amp;"c"&amp;IF(ДАННЫЕ!$AG302,"1"&amp;ДАННЫЕ!$AG302,"00")&amp;"i"&amp;IF(ДАННЫЕ!$AH302,"1"&amp;ДАННЫЕ!$AH302,"00")&amp;"r"&amp;IF(ДАННЫЕ!$AL302,"1"&amp;ДАННЫЕ!$AL302,"00")&amp;"m"&amp;IF(ДАННЫЕ!$AI302,"1"&amp;ДАННЫЕ!$AI302,"00")&amp;"hS"&amp;IF(ДАННЫЕ!$AJ302,"1"&amp;ДАННЫЕ!$AJ302,"00")&amp;"hZ"&amp;IF(ДАННЫЕ!$AK302,"1"&amp;ДАННЫЕ!$AK302,"00")&amp;"p"&amp;IF(ДАННЫЕ!$AP302,"1"&amp;ДАННЫЕ!$AP302,"00")&amp;"k"&amp;IF(ДАННЫЕ!$AQ302,"1"&amp;ДАННЫЕ!$AQ302,"00")&amp;"z"&amp;IF(ДАННЫЕ!$AR302,"1"&amp;ДАННЫЕ!$AR302,"00")&amp;"j"&amp;IF(ДАННЫЕ!$AM302,"1"&amp;ДАННЫЕ!$AM302,"00")&amp;"n"&amp;IF(ДАННЫЕ!$AN302,"1"&amp;ДАННЫЕ!$AN302,"00")&amp;"E"&amp;ДАННЫЕ!BI302&amp;"L"&amp;ДАННЫЕ!AO302&amp;"h"&amp;IF(ДАННЫЕ!$AU302&gt;0,1,0)&amp;"v"&amp;IF(ДАННЫЕ!$AW302&gt;0,1,0)&amp;"a"&amp;IF(ДАННЫЕ!$AS302,"1"&amp;ДАННЫЕ!$AS302,"00")&amp;"s"&amp;IF(ДАННЫЕ!$AT302,"1"&amp;ДАННЫЕ!$AT302,"00")&amp;"u"&amp;IF(ДАННЫЕ!$CJ302&gt;0,1,0)&amp;"y"&amp;B302&amp;"d"&amp;H302&amp;"e"&amp;F302&amp;G302</f>
        <v>x0w00t00f00b00g00c00i00r00m00hS00hZ00p00k00z00j00n00ELh0v0a00s00u0y0de</v>
      </c>
      <c r="L302" s="28" t="str">
        <f ca="1">ДАННЫЕ!$I302&amp;"VN"&amp;IF(ДАННЫЕ!AW302&gt;0,11,10)&amp;"CD"&amp;IF(ДАННЫЕ!BF302&gt;500,16,IF(ДАННЫЕ!BF302&gt;350,15,IF(ДАННЫЕ!BF302&gt;=200,14,IF(ДАННЫЕ!BF302&gt;=100,13,IF(ДАННЫЕ!BF302&gt;=50,12,IF(ДАННЫЕ!BF302&gt;0,11,10))))))&amp;"AR"&amp;IF(ДАННЫЕ!BX302&gt;0,1,0)&amp;"GD"&amp;B302&amp;"VV"&amp;IF(E302&gt;=5,IF(E302&lt;18,1,0),0)</f>
        <v>VN10CD10AR0GD0VV0</v>
      </c>
      <c r="M302" s="28" t="str">
        <f>ДАННЫЕ!$I302&amp;"b"&amp;ДАННЫЕ!$BI302&amp;"r"&amp;ДАННЫЕ!$BJ302&amp;"CD"&amp;IF(ДАННЫЕ!BF302&gt;0,IF(ДАННЫЕ!BF302&lt;200,1,IF(ДАННЫЕ!BF302&lt;350,2,3)),0)&amp;"h"&amp;IF(ДАННЫЕ!$BK302+ДАННЫЕ!$BL302+ДАННЫЕ!$BM302&gt;0,1,0)&amp;"x"&amp;ДАННЫЕ!$BK302&amp;"y"&amp;ДАННЫЕ!$BL302&amp;"z"&amp;ДАННЫЕ!$BM302&amp;"c"&amp;IF(ДАННЫЕ!$BK302+ДАННЫЕ!$BL302+ДАННЫЕ!$BM302=3,1,0)&amp;"a"&amp;IF(ДАННЫЕ!$BQ302+ДАННЫЕ!$BR302&gt;0,1,0)&amp;"d"&amp;ДАННЫЕ!$BQ302&amp;"v"&amp;ДАННЫЕ!$BR302&amp;"p"&amp;ДАННЫЕ!$BS302&amp;"n"&amp;ДАННЫЕ!$BU302&amp;"t"&amp;ДАННЫЕ!$BV302&amp;"o"&amp;ДАННЫЕ!$BT302&amp;"l"&amp;IF(ДАННЫЕ!$BN302&gt;0,1,0)&amp;ДАННЫЕ!$BN302&amp;"g"&amp;ДАННЫЕ!$BO302&amp;"s"&amp;ДАННЫЕ!$BP302&amp;"DZ"&amp;IF(ДАННЫЕ!B302-ДАННЫЕ!G302 &lt; 60,IF(ДАННЫЕ!B302-ДАННЫЕ!G302 &gt;= 0,1,0),0)&amp;"u"&amp;IF(ДАННЫЕ!$CJ302&gt;0,1,0)</f>
        <v>brCD0h0xyzc0a0dvpntol0gsDZ1u0</v>
      </c>
      <c r="N302" s="28" t="str">
        <f ca="1">ДАННЫЕ!$F302&amp;ДАННЫЕ!$I302&amp;"g"&amp;B302&amp;"cf"&amp;D302&amp;"a"&amp;IF(ДАННЫЕ!$BX302&gt;0,1,0)&amp;IF(ДАННЫЕ!$BF302&gt;500,1,IF(ДАННЫЕ!$BF302&gt;350,2,IF(ДАННЫЕ!$BF302&gt;=200,3,IF(ДАННЫЕ!$BF302&gt;=100,4,IF(ДАННЫЕ!$BF302&gt;=50,5,IF(ДАННЫЕ!$BF302&lt;50,6,0))))))&amp;"AR"&amp;IF(DATEDIF(ДАННЫЕ!$BX302,ДАННЫЕ!$F$1,"y")&gt;1,1,0)&amp;"VG"&amp;IF(ДАННЫЕ!$BH302="0",1,0)&amp;"o"&amp;IF(T302+ДАННЫЕ!$AF302+ДАННЫЕ!$AG302+ДАННЫЕ!$AH302+ДАННЫЕ!$AI302+ДАННЫЕ!$AJ302+ДАННЫЕ!$AP302+ДАННЫЕ!$AQ302+ДАННЫЕ!$AR302+ДАННЫЕ!$AU302+ДАННЫЕ!$AW302+ДАННЫЕ!$AS302+ДАННЫЕ!$AT302&gt;0,1,0)&amp;"x"&amp;ДАННЫЕ!$AG302&amp;"p"&amp;IF(ДАННЫЕ!$BY302&gt;0,1,0)&amp;"v"&amp;IF(ДАННЫЕ!$BZ302&gt;0,1,0)&amp;"n"&amp;ДАННЫЕ!$CA302&amp;"t"&amp;ДАННЫЕ!$AY302&amp;"k"&amp;ДАННЫЕ!$CB302&amp;"q"&amp;ДАННЫЕ!$CC302&amp;"w"&amp;ДАННЫЕ!$CD302&amp;"e"&amp;ДАННЫЕ!$CE302&amp;"m"&amp;ДАННЫЕ!$CF302&amp;"c"&amp;ДАННЫЕ!$CG302&amp;"z"&amp;ДАННЫЕ!$CH302&amp;"d"&amp;IF(H302=4,1,0)&amp;"s"&amp;IF(ДАННЫЕ!$J302=1,0,1)&amp;"u"&amp;IF(ДАННЫЕ!$CJ302&gt;0,1,0)</f>
        <v>g0cf0a06AR1VG0o0xp0v0ntkqwemczd0s1u0</v>
      </c>
      <c r="O302" s="28" t="str">
        <f>ДАННЫЕ!$I302&amp;"g"&amp;B302&amp;A302&amp;"f"&amp;P302&amp;"c"&amp;IF(ДАННЫЕ!$U302&gt;0,1,0)&amp;"s"&amp;IF(ДАННЫЕ!$Q302&gt;0,IF(YEAR(ДАННЫЕ!$F$1)=YEAR(ДАННЫЕ!$Q302),IF(MONTH(ДАННЫЕ!$F$1)=MONTH(ДАННЫЕ!$Q302),111,11),1),0)&amp;"i"&amp;IF(ДАННЫЕ!$R302+ДАННЫЕ!$S302+ДАННЫЕ!$T302=0,0,1)&amp;"h"&amp;IF(ДАННЫЕ!$P302&gt;0,1,0)&amp;"p"&amp;IF(ДАННЫЕ!$CI302&gt;0,IF(YEAR(ДАННЫЕ!$F$1)=YEAR(ДАННЫЕ!$CI302),IF(MONTH(ДАННЫЕ!$F$1)=MONTH(ДАННЫЕ!$CI302),111,11),1),0)&amp;"d"&amp;IF(ДАННЫЕ!$CJ302&gt;0,IF(YEAR(ДАННЫЕ!$F$1)=YEAR(ДАННЫЕ!$CJ302),IF(MONTH(ДАННЫЕ!$F$1)=MONTH(ДАННЫЕ!$CJ302),111,11),1),0)&amp;"o"&amp;IF(ДАННЫЕ!$CK302&gt;0,IF(MONTH(ДАННЫЕ!$F$1)=MONTH(ДАННЫЕ!$CK302),111,11),0)&amp;"v"&amp;IF(ДАННЫЕ!$BE302&gt;0,IF(MONTH(ДАННЫЕ!$F$1)=MONTH(ДАННЫЕ!$BE302),111,11),0)</f>
        <v>g00f0c0s0i0h0p0d0o0v0</v>
      </c>
      <c r="P302" s="15">
        <f t="shared" si="14"/>
        <v>0</v>
      </c>
      <c r="Q302" s="15">
        <f>IF(ДАННЫЕ!$F$1&gt;ДАННЫЕ!$N302,IF(YEAR(ДАННЫЕ!$F$1)=YEAR(ДАННЫЕ!M302),1,0),0)</f>
        <v>0</v>
      </c>
      <c r="R302" s="15">
        <f>IF(ДАННЫЕ!$F$1&gt;ДАННЫЕ!$N302,IF(YEAR(ДАННЫЕ!$F$1)=YEAR(ДАННЫЕ!N302),1,0),0)</f>
        <v>0</v>
      </c>
      <c r="S302" s="15">
        <f>IF(ДАННЫЕ!$AA302="2А",1,IF(ДАННЫЕ!$AA302="2Б",2,IF(ДАННЫЕ!$AA302="2В",3,IF(ДАННЫЕ!$AA302=3,4,IF(ДАННЫЕ!$AA302="4А",5,IF(ДАННЫЕ!$AA302="4Б",6,IF(ДАННЫЕ!$AA302="4В",7,IF(ДАННЫЕ!$AA302=5,8,0))))))))</f>
        <v>0</v>
      </c>
      <c r="T302" s="15">
        <f>IF(OR(ДАННЫЕ!$AC302=2,ДАННЫЕ!$AD302=2,ДАННЫЕ!$AE302=2),2,IF(OR(ДАННЫЕ!$AC302=1,ДАННЫЕ!$AD302=1,ДАННЫЕ!$AE302=1),1,0))</f>
        <v>0</v>
      </c>
    </row>
    <row r="303" spans="1:20" ht="15" customHeight="1" x14ac:dyDescent="0.2">
      <c r="A303" s="78">
        <f>IF(B303&gt;0,IF(MONTH(ДАННЫЕ!$F$1)=MONTH(ДАННЫЕ!$B303),1,0),0)</f>
        <v>0</v>
      </c>
      <c r="B303" s="14">
        <f>IF(ДАННЫЕ!$B303&gt;0,IF(YEAR(ДАННЫЕ!$F$1)=YEAR(ДАННЫЕ!$B303),1,0),0)</f>
        <v>0</v>
      </c>
      <c r="C303" s="14">
        <f>IF(ДАННЫЕ!$CM303&gt;0,IF(YEAR(ДАННЫЕ!$F$1)=YEAR(ДАННЫЕ!$CM303),1,0),0)</f>
        <v>0</v>
      </c>
      <c r="D303" s="14">
        <f>IF(ДАННЫЕ!$CJ303&gt;0,IF(ДАННЫЕ!$CL303&gt;ДАННЫЕ!$F$1,1,IF(ДАННЫЕ!$CL303&gt;0,0,1)),0)</f>
        <v>0</v>
      </c>
      <c r="E303" s="43" t="str">
        <f ca="1">IF(ДАННЫЕ!$F$1&gt;0,IF(ДАННЫЕ!$G303&gt;0,DATEDIF(ДАННЫЕ!$G303,ДАННЫЕ!$F$1,"y"),""),IF(ДАННЫЕ!$G303&gt;0,DATEDIF(ДАННЫЕ!$G303,TODAY(),"y"),""))</f>
        <v/>
      </c>
      <c r="F303" s="43" t="str">
        <f xml:space="preserve"> IF(ДАННЫЕ!$F303="М",IF(E303&gt;=18,IF(E303&lt;60,1,""),""),"")&amp;IF(ДАННЫЕ!$F303="Ж",IF(E303&gt;=18,IF(E303&lt;55,1,""),""),"")</f>
        <v/>
      </c>
      <c r="G303" s="43" t="str">
        <f xml:space="preserve"> IF(ДАННЫЕ!$F303="М",IF(E303&gt;=60,2,""),"")&amp;IF(ДАННЫЕ!$F303="Ж",IF(E303&gt;=55,2,""),"")</f>
        <v/>
      </c>
      <c r="H303" s="43" t="str">
        <f t="shared" ca="1" si="12"/>
        <v/>
      </c>
      <c r="I303" s="43" t="str">
        <f t="shared" ca="1" si="13"/>
        <v>03</v>
      </c>
      <c r="J303" s="28" t="str">
        <f ca="1">ДАННЫЕ!$F303&amp;H303&amp;I303&amp;ДАННЫЕ!$I303&amp;"m"&amp;IF(ДАННЫЕ!$I303&gt;0,IF(ДАННЫЕ!$J303&gt;0,0,1),"")&amp;"f"&amp;IF(ДАННЫЕ!$R303&gt;0,IF(YEAR(ДАННЫЕ!$F$1)=YEAR(ДАННЫЕ!$R303),1,0),0)&amp;"z"&amp;ДАННЫЕ!$R303&amp;"p"&amp;ДАННЫЕ!$S303&amp;"i"&amp;ДАННЫЕ!$T303&amp;"h"&amp;ДАННЫЕ!$K303&amp;"be"&amp;ДАННЫЕ!$BI303&amp;"CD"&amp;IF(ДАННЫЕ!BF303&gt;500,4,IF(ДАННЫЕ!BF303&gt;350,3,IF(ДАННЫЕ!BF303&gt;200,2,IF(ДАННЫЕ!BF303&gt;0,1,0))))&amp;"g"&amp;B303&amp;"d"&amp;H303&amp;"l"&amp;ДАННЫЕ!AT303&amp;"a"&amp;ДАННЫЕ!$V303&amp;"v"&amp;R303&amp;"k"&amp;ДАННЫЕ!$U303&amp;"s"&amp;ДАННЫЕ!$Y303&amp;"t"&amp;ДАННЫЕ!$X303&amp;"b"&amp;IF(ДАННЫЕ!$Q303&gt;1,1,0)&amp;"PP"&amp;ДАННЫЕ!Z303&amp;"c"&amp;S303&amp;"x"&amp;IF(ДАННЫЕ!$BY303&gt;0,IF(YEAR(ДАННЫЕ!$F$1)=YEAR(ДАННЫЕ!$BY303),1,0),0)&amp;"n"&amp;IF(ДАННЫЕ!$BZ303&gt;0,IF(YEAR(ДАННЫЕ!$F$1)=YEAR(ДАННЫЕ!$BZ303),1,0),0)&amp;"u"&amp;D303&amp;"z"&amp;IF(ДАННЫЕ!$CL303&gt;0,IF(YEAR(ДАННЫЕ!$F$1)&gt;YEAR(ДАННЫЕ!$CL303),11,12),0)</f>
        <v>03mf0zpihbeCD0g0dlav0kstb0PPc0x0n0u0z0</v>
      </c>
      <c r="K303" s="28" t="str">
        <f ca="1">ДАННЫЕ!$I303&amp;"x"&amp;B303&amp;"w"&amp;IF(T303+ДАННЫЕ!AD303+ДАННЫЕ!AE303+ДАННЫЕ!AF303+ДАННЫЕ!AG303+ДАННЫЕ!AH303+ДАННЫЕ!$AL303+ДАННЫЕ!AI303+ДАННЫЕ!AJ303+ДАННЫЕ!AK303+ДАННЫЕ!AP303+ДАННЫЕ!AQ303+ДАННЫЕ!AR303+ДАННЫЕ!$AM303+ДАННЫЕ!$AN303+ДАННЫЕ!AS303+ДАННЫЕ!AT303&gt;0,1,0)&amp;IF(OR(T303=2,ДАННЫЕ!AD303=2,ДАННЫЕ!AE303=2,ДАННЫЕ!AF303=2,ДАННЫЕ!AG303=2,ДАННЫЕ!AH303=2,ДАННЫЕ!$AL303=2,ДАННЫЕ!AI303=2,ДАННЫЕ!AJ303=2,ДАННЫЕ!AK303=2,ДАННЫЕ!AP303=2,ДАННЫЕ!AQ303=2,ДАННЫЕ!AR303=2,ДАННЫЕ!$AM303=2,ДАННЫЕ!$AN303=2,ДАННЫЕ!AS303=2,ДАННЫЕ!AT303=2),2,0)&amp;"t"&amp;IF(T303&gt;0,"1"&amp;T303,"00")&amp;"f"&amp;IF(ДАННЫЕ!$AC303,"1"&amp;ДАННЫЕ!$AC303,"00")&amp;"b"&amp;IF(ДАННЫЕ!$AD303,"1"&amp;ДАННЫЕ!$AD303,"00")&amp;"g"&amp;IF(ДАННЫЕ!$AF303,"1"&amp;ДАННЫЕ!$AF303,"00")&amp;"c"&amp;IF(ДАННЫЕ!$AG303,"1"&amp;ДАННЫЕ!$AG303,"00")&amp;"i"&amp;IF(ДАННЫЕ!$AH303,"1"&amp;ДАННЫЕ!$AH303,"00")&amp;"r"&amp;IF(ДАННЫЕ!$AL303,"1"&amp;ДАННЫЕ!$AL303,"00")&amp;"m"&amp;IF(ДАННЫЕ!$AI303,"1"&amp;ДАННЫЕ!$AI303,"00")&amp;"hS"&amp;IF(ДАННЫЕ!$AJ303,"1"&amp;ДАННЫЕ!$AJ303,"00")&amp;"hZ"&amp;IF(ДАННЫЕ!$AK303,"1"&amp;ДАННЫЕ!$AK303,"00")&amp;"p"&amp;IF(ДАННЫЕ!$AP303,"1"&amp;ДАННЫЕ!$AP303,"00")&amp;"k"&amp;IF(ДАННЫЕ!$AQ303,"1"&amp;ДАННЫЕ!$AQ303,"00")&amp;"z"&amp;IF(ДАННЫЕ!$AR303,"1"&amp;ДАННЫЕ!$AR303,"00")&amp;"j"&amp;IF(ДАННЫЕ!$AM303,"1"&amp;ДАННЫЕ!$AM303,"00")&amp;"n"&amp;IF(ДАННЫЕ!$AN303,"1"&amp;ДАННЫЕ!$AN303,"00")&amp;"E"&amp;ДАННЫЕ!BI303&amp;"L"&amp;ДАННЫЕ!AO303&amp;"h"&amp;IF(ДАННЫЕ!$AU303&gt;0,1,0)&amp;"v"&amp;IF(ДАННЫЕ!$AW303&gt;0,1,0)&amp;"a"&amp;IF(ДАННЫЕ!$AS303,"1"&amp;ДАННЫЕ!$AS303,"00")&amp;"s"&amp;IF(ДАННЫЕ!$AT303,"1"&amp;ДАННЫЕ!$AT303,"00")&amp;"u"&amp;IF(ДАННЫЕ!$CJ303&gt;0,1,0)&amp;"y"&amp;B303&amp;"d"&amp;H303&amp;"e"&amp;F303&amp;G303</f>
        <v>x0w00t00f00b00g00c00i00r00m00hS00hZ00p00k00z00j00n00ELh0v0a00s00u0y0de</v>
      </c>
      <c r="L303" s="28" t="str">
        <f ca="1">ДАННЫЕ!$I303&amp;"VN"&amp;IF(ДАННЫЕ!AW303&gt;0,11,10)&amp;"CD"&amp;IF(ДАННЫЕ!BF303&gt;500,16,IF(ДАННЫЕ!BF303&gt;350,15,IF(ДАННЫЕ!BF303&gt;=200,14,IF(ДАННЫЕ!BF303&gt;=100,13,IF(ДАННЫЕ!BF303&gt;=50,12,IF(ДАННЫЕ!BF303&gt;0,11,10))))))&amp;"AR"&amp;IF(ДАННЫЕ!BX303&gt;0,1,0)&amp;"GD"&amp;B303&amp;"VV"&amp;IF(E303&gt;=5,IF(E303&lt;18,1,0),0)</f>
        <v>VN10CD10AR0GD0VV0</v>
      </c>
      <c r="M303" s="28" t="str">
        <f>ДАННЫЕ!$I303&amp;"b"&amp;ДАННЫЕ!$BI303&amp;"r"&amp;ДАННЫЕ!$BJ303&amp;"CD"&amp;IF(ДАННЫЕ!BF303&gt;0,IF(ДАННЫЕ!BF303&lt;200,1,IF(ДАННЫЕ!BF303&lt;350,2,3)),0)&amp;"h"&amp;IF(ДАННЫЕ!$BK303+ДАННЫЕ!$BL303+ДАННЫЕ!$BM303&gt;0,1,0)&amp;"x"&amp;ДАННЫЕ!$BK303&amp;"y"&amp;ДАННЫЕ!$BL303&amp;"z"&amp;ДАННЫЕ!$BM303&amp;"c"&amp;IF(ДАННЫЕ!$BK303+ДАННЫЕ!$BL303+ДАННЫЕ!$BM303=3,1,0)&amp;"a"&amp;IF(ДАННЫЕ!$BQ303+ДАННЫЕ!$BR303&gt;0,1,0)&amp;"d"&amp;ДАННЫЕ!$BQ303&amp;"v"&amp;ДАННЫЕ!$BR303&amp;"p"&amp;ДАННЫЕ!$BS303&amp;"n"&amp;ДАННЫЕ!$BU303&amp;"t"&amp;ДАННЫЕ!$BV303&amp;"o"&amp;ДАННЫЕ!$BT303&amp;"l"&amp;IF(ДАННЫЕ!$BN303&gt;0,1,0)&amp;ДАННЫЕ!$BN303&amp;"g"&amp;ДАННЫЕ!$BO303&amp;"s"&amp;ДАННЫЕ!$BP303&amp;"DZ"&amp;IF(ДАННЫЕ!B303-ДАННЫЕ!G303 &lt; 60,IF(ДАННЫЕ!B303-ДАННЫЕ!G303 &gt;= 0,1,0),0)&amp;"u"&amp;IF(ДАННЫЕ!$CJ303&gt;0,1,0)</f>
        <v>brCD0h0xyzc0a0dvpntol0gsDZ1u0</v>
      </c>
      <c r="N303" s="28" t="str">
        <f ca="1">ДАННЫЕ!$F303&amp;ДАННЫЕ!$I303&amp;"g"&amp;B303&amp;"cf"&amp;D303&amp;"a"&amp;IF(ДАННЫЕ!$BX303&gt;0,1,0)&amp;IF(ДАННЫЕ!$BF303&gt;500,1,IF(ДАННЫЕ!$BF303&gt;350,2,IF(ДАННЫЕ!$BF303&gt;=200,3,IF(ДАННЫЕ!$BF303&gt;=100,4,IF(ДАННЫЕ!$BF303&gt;=50,5,IF(ДАННЫЕ!$BF303&lt;50,6,0))))))&amp;"AR"&amp;IF(DATEDIF(ДАННЫЕ!$BX303,ДАННЫЕ!$F$1,"y")&gt;1,1,0)&amp;"VG"&amp;IF(ДАННЫЕ!$BH303="0",1,0)&amp;"o"&amp;IF(T303+ДАННЫЕ!$AF303+ДАННЫЕ!$AG303+ДАННЫЕ!$AH303+ДАННЫЕ!$AI303+ДАННЫЕ!$AJ303+ДАННЫЕ!$AP303+ДАННЫЕ!$AQ303+ДАННЫЕ!$AR303+ДАННЫЕ!$AU303+ДАННЫЕ!$AW303+ДАННЫЕ!$AS303+ДАННЫЕ!$AT303&gt;0,1,0)&amp;"x"&amp;ДАННЫЕ!$AG303&amp;"p"&amp;IF(ДАННЫЕ!$BY303&gt;0,1,0)&amp;"v"&amp;IF(ДАННЫЕ!$BZ303&gt;0,1,0)&amp;"n"&amp;ДАННЫЕ!$CA303&amp;"t"&amp;ДАННЫЕ!$AY303&amp;"k"&amp;ДАННЫЕ!$CB303&amp;"q"&amp;ДАННЫЕ!$CC303&amp;"w"&amp;ДАННЫЕ!$CD303&amp;"e"&amp;ДАННЫЕ!$CE303&amp;"m"&amp;ДАННЫЕ!$CF303&amp;"c"&amp;ДАННЫЕ!$CG303&amp;"z"&amp;ДАННЫЕ!$CH303&amp;"d"&amp;IF(H303=4,1,0)&amp;"s"&amp;IF(ДАННЫЕ!$J303=1,0,1)&amp;"u"&amp;IF(ДАННЫЕ!$CJ303&gt;0,1,0)</f>
        <v>g0cf0a06AR1VG0o0xp0v0ntkqwemczd0s1u0</v>
      </c>
      <c r="O303" s="28" t="str">
        <f>ДАННЫЕ!$I303&amp;"g"&amp;B303&amp;A303&amp;"f"&amp;P303&amp;"c"&amp;IF(ДАННЫЕ!$U303&gt;0,1,0)&amp;"s"&amp;IF(ДАННЫЕ!$Q303&gt;0,IF(YEAR(ДАННЫЕ!$F$1)=YEAR(ДАННЫЕ!$Q303),IF(MONTH(ДАННЫЕ!$F$1)=MONTH(ДАННЫЕ!$Q303),111,11),1),0)&amp;"i"&amp;IF(ДАННЫЕ!$R303+ДАННЫЕ!$S303+ДАННЫЕ!$T303=0,0,1)&amp;"h"&amp;IF(ДАННЫЕ!$P303&gt;0,1,0)&amp;"p"&amp;IF(ДАННЫЕ!$CI303&gt;0,IF(YEAR(ДАННЫЕ!$F$1)=YEAR(ДАННЫЕ!$CI303),IF(MONTH(ДАННЫЕ!$F$1)=MONTH(ДАННЫЕ!$CI303),111,11),1),0)&amp;"d"&amp;IF(ДАННЫЕ!$CJ303&gt;0,IF(YEAR(ДАННЫЕ!$F$1)=YEAR(ДАННЫЕ!$CJ303),IF(MONTH(ДАННЫЕ!$F$1)=MONTH(ДАННЫЕ!$CJ303),111,11),1),0)&amp;"o"&amp;IF(ДАННЫЕ!$CK303&gt;0,IF(MONTH(ДАННЫЕ!$F$1)=MONTH(ДАННЫЕ!$CK303),111,11),0)&amp;"v"&amp;IF(ДАННЫЕ!$BE303&gt;0,IF(MONTH(ДАННЫЕ!$F$1)=MONTH(ДАННЫЕ!$BE303),111,11),0)</f>
        <v>g00f0c0s0i0h0p0d0o0v0</v>
      </c>
      <c r="P303" s="15">
        <f t="shared" si="14"/>
        <v>0</v>
      </c>
      <c r="Q303" s="15">
        <f>IF(ДАННЫЕ!$F$1&gt;ДАННЫЕ!$N303,IF(YEAR(ДАННЫЕ!$F$1)=YEAR(ДАННЫЕ!M303),1,0),0)</f>
        <v>0</v>
      </c>
      <c r="R303" s="15">
        <f>IF(ДАННЫЕ!$F$1&gt;ДАННЫЕ!$N303,IF(YEAR(ДАННЫЕ!$F$1)=YEAR(ДАННЫЕ!N303),1,0),0)</f>
        <v>0</v>
      </c>
      <c r="S303" s="15">
        <f>IF(ДАННЫЕ!$AA303="2А",1,IF(ДАННЫЕ!$AA303="2Б",2,IF(ДАННЫЕ!$AA303="2В",3,IF(ДАННЫЕ!$AA303=3,4,IF(ДАННЫЕ!$AA303="4А",5,IF(ДАННЫЕ!$AA303="4Б",6,IF(ДАННЫЕ!$AA303="4В",7,IF(ДАННЫЕ!$AA303=5,8,0))))))))</f>
        <v>0</v>
      </c>
      <c r="T303" s="15">
        <f>IF(OR(ДАННЫЕ!$AC303=2,ДАННЫЕ!$AD303=2,ДАННЫЕ!$AE303=2),2,IF(OR(ДАННЫЕ!$AC303=1,ДАННЫЕ!$AD303=1,ДАННЫЕ!$AE303=1),1,0))</f>
        <v>0</v>
      </c>
    </row>
    <row r="304" spans="1:20" ht="15" customHeight="1" x14ac:dyDescent="0.2">
      <c r="A304" s="78">
        <f>IF(B304&gt;0,IF(MONTH(ДАННЫЕ!$F$1)=MONTH(ДАННЫЕ!$B304),1,0),0)</f>
        <v>0</v>
      </c>
      <c r="B304" s="14">
        <f>IF(ДАННЫЕ!$B304&gt;0,IF(YEAR(ДАННЫЕ!$F$1)=YEAR(ДАННЫЕ!$B304),1,0),0)</f>
        <v>0</v>
      </c>
      <c r="C304" s="14">
        <f>IF(ДАННЫЕ!$CM304&gt;0,IF(YEAR(ДАННЫЕ!$F$1)=YEAR(ДАННЫЕ!$CM304),1,0),0)</f>
        <v>0</v>
      </c>
      <c r="D304" s="14">
        <f>IF(ДАННЫЕ!$CJ304&gt;0,IF(ДАННЫЕ!$CL304&gt;ДАННЫЕ!$F$1,1,IF(ДАННЫЕ!$CL304&gt;0,0,1)),0)</f>
        <v>0</v>
      </c>
      <c r="E304" s="43" t="str">
        <f ca="1">IF(ДАННЫЕ!$F$1&gt;0,IF(ДАННЫЕ!$G304&gt;0,DATEDIF(ДАННЫЕ!$G304,ДАННЫЕ!$F$1,"y"),""),IF(ДАННЫЕ!$G304&gt;0,DATEDIF(ДАННЫЕ!$G304,TODAY(),"y"),""))</f>
        <v/>
      </c>
      <c r="F304" s="43" t="str">
        <f xml:space="preserve"> IF(ДАННЫЕ!$F304="М",IF(E304&gt;=18,IF(E304&lt;60,1,""),""),"")&amp;IF(ДАННЫЕ!$F304="Ж",IF(E304&gt;=18,IF(E304&lt;55,1,""),""),"")</f>
        <v/>
      </c>
      <c r="G304" s="43" t="str">
        <f xml:space="preserve"> IF(ДАННЫЕ!$F304="М",IF(E304&gt;=60,2,""),"")&amp;IF(ДАННЫЕ!$F304="Ж",IF(E304&gt;=55,2,""),"")</f>
        <v/>
      </c>
      <c r="H304" s="43" t="str">
        <f t="shared" ca="1" si="12"/>
        <v/>
      </c>
      <c r="I304" s="43" t="str">
        <f t="shared" ca="1" si="13"/>
        <v>03</v>
      </c>
      <c r="J304" s="28" t="str">
        <f ca="1">ДАННЫЕ!$F304&amp;H304&amp;I304&amp;ДАННЫЕ!$I304&amp;"m"&amp;IF(ДАННЫЕ!$I304&gt;0,IF(ДАННЫЕ!$J304&gt;0,0,1),"")&amp;"f"&amp;IF(ДАННЫЕ!$R304&gt;0,IF(YEAR(ДАННЫЕ!$F$1)=YEAR(ДАННЫЕ!$R304),1,0),0)&amp;"z"&amp;ДАННЫЕ!$R304&amp;"p"&amp;ДАННЫЕ!$S304&amp;"i"&amp;ДАННЫЕ!$T304&amp;"h"&amp;ДАННЫЕ!$K304&amp;"be"&amp;ДАННЫЕ!$BI304&amp;"CD"&amp;IF(ДАННЫЕ!BF304&gt;500,4,IF(ДАННЫЕ!BF304&gt;350,3,IF(ДАННЫЕ!BF304&gt;200,2,IF(ДАННЫЕ!BF304&gt;0,1,0))))&amp;"g"&amp;B304&amp;"d"&amp;H304&amp;"l"&amp;ДАННЫЕ!AT304&amp;"a"&amp;ДАННЫЕ!$V304&amp;"v"&amp;R304&amp;"k"&amp;ДАННЫЕ!$U304&amp;"s"&amp;ДАННЫЕ!$Y304&amp;"t"&amp;ДАННЫЕ!$X304&amp;"b"&amp;IF(ДАННЫЕ!$Q304&gt;1,1,0)&amp;"PP"&amp;ДАННЫЕ!Z304&amp;"c"&amp;S304&amp;"x"&amp;IF(ДАННЫЕ!$BY304&gt;0,IF(YEAR(ДАННЫЕ!$F$1)=YEAR(ДАННЫЕ!$BY304),1,0),0)&amp;"n"&amp;IF(ДАННЫЕ!$BZ304&gt;0,IF(YEAR(ДАННЫЕ!$F$1)=YEAR(ДАННЫЕ!$BZ304),1,0),0)&amp;"u"&amp;D304&amp;"z"&amp;IF(ДАННЫЕ!$CL304&gt;0,IF(YEAR(ДАННЫЕ!$F$1)&gt;YEAR(ДАННЫЕ!$CL304),11,12),0)</f>
        <v>03mf0zpihbeCD0g0dlav0kstb0PPc0x0n0u0z0</v>
      </c>
      <c r="K304" s="28" t="str">
        <f ca="1">ДАННЫЕ!$I304&amp;"x"&amp;B304&amp;"w"&amp;IF(T304+ДАННЫЕ!AD304+ДАННЫЕ!AE304+ДАННЫЕ!AF304+ДАННЫЕ!AG304+ДАННЫЕ!AH304+ДАННЫЕ!$AL304+ДАННЫЕ!AI304+ДАННЫЕ!AJ304+ДАННЫЕ!AK304+ДАННЫЕ!AP304+ДАННЫЕ!AQ304+ДАННЫЕ!AR304+ДАННЫЕ!$AM304+ДАННЫЕ!$AN304+ДАННЫЕ!AS304+ДАННЫЕ!AT304&gt;0,1,0)&amp;IF(OR(T304=2,ДАННЫЕ!AD304=2,ДАННЫЕ!AE304=2,ДАННЫЕ!AF304=2,ДАННЫЕ!AG304=2,ДАННЫЕ!AH304=2,ДАННЫЕ!$AL304=2,ДАННЫЕ!AI304=2,ДАННЫЕ!AJ304=2,ДАННЫЕ!AK304=2,ДАННЫЕ!AP304=2,ДАННЫЕ!AQ304=2,ДАННЫЕ!AR304=2,ДАННЫЕ!$AM304=2,ДАННЫЕ!$AN304=2,ДАННЫЕ!AS304=2,ДАННЫЕ!AT304=2),2,0)&amp;"t"&amp;IF(T304&gt;0,"1"&amp;T304,"00")&amp;"f"&amp;IF(ДАННЫЕ!$AC304,"1"&amp;ДАННЫЕ!$AC304,"00")&amp;"b"&amp;IF(ДАННЫЕ!$AD304,"1"&amp;ДАННЫЕ!$AD304,"00")&amp;"g"&amp;IF(ДАННЫЕ!$AF304,"1"&amp;ДАННЫЕ!$AF304,"00")&amp;"c"&amp;IF(ДАННЫЕ!$AG304,"1"&amp;ДАННЫЕ!$AG304,"00")&amp;"i"&amp;IF(ДАННЫЕ!$AH304,"1"&amp;ДАННЫЕ!$AH304,"00")&amp;"r"&amp;IF(ДАННЫЕ!$AL304,"1"&amp;ДАННЫЕ!$AL304,"00")&amp;"m"&amp;IF(ДАННЫЕ!$AI304,"1"&amp;ДАННЫЕ!$AI304,"00")&amp;"hS"&amp;IF(ДАННЫЕ!$AJ304,"1"&amp;ДАННЫЕ!$AJ304,"00")&amp;"hZ"&amp;IF(ДАННЫЕ!$AK304,"1"&amp;ДАННЫЕ!$AK304,"00")&amp;"p"&amp;IF(ДАННЫЕ!$AP304,"1"&amp;ДАННЫЕ!$AP304,"00")&amp;"k"&amp;IF(ДАННЫЕ!$AQ304,"1"&amp;ДАННЫЕ!$AQ304,"00")&amp;"z"&amp;IF(ДАННЫЕ!$AR304,"1"&amp;ДАННЫЕ!$AR304,"00")&amp;"j"&amp;IF(ДАННЫЕ!$AM304,"1"&amp;ДАННЫЕ!$AM304,"00")&amp;"n"&amp;IF(ДАННЫЕ!$AN304,"1"&amp;ДАННЫЕ!$AN304,"00")&amp;"E"&amp;ДАННЫЕ!BI304&amp;"L"&amp;ДАННЫЕ!AO304&amp;"h"&amp;IF(ДАННЫЕ!$AU304&gt;0,1,0)&amp;"v"&amp;IF(ДАННЫЕ!$AW304&gt;0,1,0)&amp;"a"&amp;IF(ДАННЫЕ!$AS304,"1"&amp;ДАННЫЕ!$AS304,"00")&amp;"s"&amp;IF(ДАННЫЕ!$AT304,"1"&amp;ДАННЫЕ!$AT304,"00")&amp;"u"&amp;IF(ДАННЫЕ!$CJ304&gt;0,1,0)&amp;"y"&amp;B304&amp;"d"&amp;H304&amp;"e"&amp;F304&amp;G304</f>
        <v>x0w00t00f00b00g00c00i00r00m00hS00hZ00p00k00z00j00n00ELh0v0a00s00u0y0de</v>
      </c>
      <c r="L304" s="28" t="str">
        <f ca="1">ДАННЫЕ!$I304&amp;"VN"&amp;IF(ДАННЫЕ!AW304&gt;0,11,10)&amp;"CD"&amp;IF(ДАННЫЕ!BF304&gt;500,16,IF(ДАННЫЕ!BF304&gt;350,15,IF(ДАННЫЕ!BF304&gt;=200,14,IF(ДАННЫЕ!BF304&gt;=100,13,IF(ДАННЫЕ!BF304&gt;=50,12,IF(ДАННЫЕ!BF304&gt;0,11,10))))))&amp;"AR"&amp;IF(ДАННЫЕ!BX304&gt;0,1,0)&amp;"GD"&amp;B304&amp;"VV"&amp;IF(E304&gt;=5,IF(E304&lt;18,1,0),0)</f>
        <v>VN10CD10AR0GD0VV0</v>
      </c>
      <c r="M304" s="28" t="str">
        <f>ДАННЫЕ!$I304&amp;"b"&amp;ДАННЫЕ!$BI304&amp;"r"&amp;ДАННЫЕ!$BJ304&amp;"CD"&amp;IF(ДАННЫЕ!BF304&gt;0,IF(ДАННЫЕ!BF304&lt;200,1,IF(ДАННЫЕ!BF304&lt;350,2,3)),0)&amp;"h"&amp;IF(ДАННЫЕ!$BK304+ДАННЫЕ!$BL304+ДАННЫЕ!$BM304&gt;0,1,0)&amp;"x"&amp;ДАННЫЕ!$BK304&amp;"y"&amp;ДАННЫЕ!$BL304&amp;"z"&amp;ДАННЫЕ!$BM304&amp;"c"&amp;IF(ДАННЫЕ!$BK304+ДАННЫЕ!$BL304+ДАННЫЕ!$BM304=3,1,0)&amp;"a"&amp;IF(ДАННЫЕ!$BQ304+ДАННЫЕ!$BR304&gt;0,1,0)&amp;"d"&amp;ДАННЫЕ!$BQ304&amp;"v"&amp;ДАННЫЕ!$BR304&amp;"p"&amp;ДАННЫЕ!$BS304&amp;"n"&amp;ДАННЫЕ!$BU304&amp;"t"&amp;ДАННЫЕ!$BV304&amp;"o"&amp;ДАННЫЕ!$BT304&amp;"l"&amp;IF(ДАННЫЕ!$BN304&gt;0,1,0)&amp;ДАННЫЕ!$BN304&amp;"g"&amp;ДАННЫЕ!$BO304&amp;"s"&amp;ДАННЫЕ!$BP304&amp;"DZ"&amp;IF(ДАННЫЕ!B304-ДАННЫЕ!G304 &lt; 60,IF(ДАННЫЕ!B304-ДАННЫЕ!G304 &gt;= 0,1,0),0)&amp;"u"&amp;IF(ДАННЫЕ!$CJ304&gt;0,1,0)</f>
        <v>brCD0h0xyzc0a0dvpntol0gsDZ1u0</v>
      </c>
      <c r="N304" s="28" t="str">
        <f ca="1">ДАННЫЕ!$F304&amp;ДАННЫЕ!$I304&amp;"g"&amp;B304&amp;"cf"&amp;D304&amp;"a"&amp;IF(ДАННЫЕ!$BX304&gt;0,1,0)&amp;IF(ДАННЫЕ!$BF304&gt;500,1,IF(ДАННЫЕ!$BF304&gt;350,2,IF(ДАННЫЕ!$BF304&gt;=200,3,IF(ДАННЫЕ!$BF304&gt;=100,4,IF(ДАННЫЕ!$BF304&gt;=50,5,IF(ДАННЫЕ!$BF304&lt;50,6,0))))))&amp;"AR"&amp;IF(DATEDIF(ДАННЫЕ!$BX304,ДАННЫЕ!$F$1,"y")&gt;1,1,0)&amp;"VG"&amp;IF(ДАННЫЕ!$BH304="0",1,0)&amp;"o"&amp;IF(T304+ДАННЫЕ!$AF304+ДАННЫЕ!$AG304+ДАННЫЕ!$AH304+ДАННЫЕ!$AI304+ДАННЫЕ!$AJ304+ДАННЫЕ!$AP304+ДАННЫЕ!$AQ304+ДАННЫЕ!$AR304+ДАННЫЕ!$AU304+ДАННЫЕ!$AW304+ДАННЫЕ!$AS304+ДАННЫЕ!$AT304&gt;0,1,0)&amp;"x"&amp;ДАННЫЕ!$AG304&amp;"p"&amp;IF(ДАННЫЕ!$BY304&gt;0,1,0)&amp;"v"&amp;IF(ДАННЫЕ!$BZ304&gt;0,1,0)&amp;"n"&amp;ДАННЫЕ!$CA304&amp;"t"&amp;ДАННЫЕ!$AY304&amp;"k"&amp;ДАННЫЕ!$CB304&amp;"q"&amp;ДАННЫЕ!$CC304&amp;"w"&amp;ДАННЫЕ!$CD304&amp;"e"&amp;ДАННЫЕ!$CE304&amp;"m"&amp;ДАННЫЕ!$CF304&amp;"c"&amp;ДАННЫЕ!$CG304&amp;"z"&amp;ДАННЫЕ!$CH304&amp;"d"&amp;IF(H304=4,1,0)&amp;"s"&amp;IF(ДАННЫЕ!$J304=1,0,1)&amp;"u"&amp;IF(ДАННЫЕ!$CJ304&gt;0,1,0)</f>
        <v>g0cf0a06AR1VG0o0xp0v0ntkqwemczd0s1u0</v>
      </c>
      <c r="O304" s="28" t="str">
        <f>ДАННЫЕ!$I304&amp;"g"&amp;B304&amp;A304&amp;"f"&amp;P304&amp;"c"&amp;IF(ДАННЫЕ!$U304&gt;0,1,0)&amp;"s"&amp;IF(ДАННЫЕ!$Q304&gt;0,IF(YEAR(ДАННЫЕ!$F$1)=YEAR(ДАННЫЕ!$Q304),IF(MONTH(ДАННЫЕ!$F$1)=MONTH(ДАННЫЕ!$Q304),111,11),1),0)&amp;"i"&amp;IF(ДАННЫЕ!$R304+ДАННЫЕ!$S304+ДАННЫЕ!$T304=0,0,1)&amp;"h"&amp;IF(ДАННЫЕ!$P304&gt;0,1,0)&amp;"p"&amp;IF(ДАННЫЕ!$CI304&gt;0,IF(YEAR(ДАННЫЕ!$F$1)=YEAR(ДАННЫЕ!$CI304),IF(MONTH(ДАННЫЕ!$F$1)=MONTH(ДАННЫЕ!$CI304),111,11),1),0)&amp;"d"&amp;IF(ДАННЫЕ!$CJ304&gt;0,IF(YEAR(ДАННЫЕ!$F$1)=YEAR(ДАННЫЕ!$CJ304),IF(MONTH(ДАННЫЕ!$F$1)=MONTH(ДАННЫЕ!$CJ304),111,11),1),0)&amp;"o"&amp;IF(ДАННЫЕ!$CK304&gt;0,IF(MONTH(ДАННЫЕ!$F$1)=MONTH(ДАННЫЕ!$CK304),111,11),0)&amp;"v"&amp;IF(ДАННЫЕ!$BE304&gt;0,IF(MONTH(ДАННЫЕ!$F$1)=MONTH(ДАННЫЕ!$BE304),111,11),0)</f>
        <v>g00f0c0s0i0h0p0d0o0v0</v>
      </c>
      <c r="P304" s="15">
        <f t="shared" si="14"/>
        <v>0</v>
      </c>
      <c r="Q304" s="15">
        <f>IF(ДАННЫЕ!$F$1&gt;ДАННЫЕ!$N304,IF(YEAR(ДАННЫЕ!$F$1)=YEAR(ДАННЫЕ!M304),1,0),0)</f>
        <v>0</v>
      </c>
      <c r="R304" s="15">
        <f>IF(ДАННЫЕ!$F$1&gt;ДАННЫЕ!$N304,IF(YEAR(ДАННЫЕ!$F$1)=YEAR(ДАННЫЕ!N304),1,0),0)</f>
        <v>0</v>
      </c>
      <c r="S304" s="15">
        <f>IF(ДАННЫЕ!$AA304="2А",1,IF(ДАННЫЕ!$AA304="2Б",2,IF(ДАННЫЕ!$AA304="2В",3,IF(ДАННЫЕ!$AA304=3,4,IF(ДАННЫЕ!$AA304="4А",5,IF(ДАННЫЕ!$AA304="4Б",6,IF(ДАННЫЕ!$AA304="4В",7,IF(ДАННЫЕ!$AA304=5,8,0))))))))</f>
        <v>0</v>
      </c>
      <c r="T304" s="15">
        <f>IF(OR(ДАННЫЕ!$AC304=2,ДАННЫЕ!$AD304=2,ДАННЫЕ!$AE304=2),2,IF(OR(ДАННЫЕ!$AC304=1,ДАННЫЕ!$AD304=1,ДАННЫЕ!$AE304=1),1,0))</f>
        <v>0</v>
      </c>
    </row>
    <row r="305" spans="1:20" ht="15" customHeight="1" x14ac:dyDescent="0.2">
      <c r="A305" s="78">
        <f>IF(B305&gt;0,IF(MONTH(ДАННЫЕ!$F$1)=MONTH(ДАННЫЕ!$B305),1,0),0)</f>
        <v>0</v>
      </c>
      <c r="B305" s="14">
        <f>IF(ДАННЫЕ!$B305&gt;0,IF(YEAR(ДАННЫЕ!$F$1)=YEAR(ДАННЫЕ!$B305),1,0),0)</f>
        <v>0</v>
      </c>
      <c r="C305" s="14">
        <f>IF(ДАННЫЕ!$CM305&gt;0,IF(YEAR(ДАННЫЕ!$F$1)=YEAR(ДАННЫЕ!$CM305),1,0),0)</f>
        <v>0</v>
      </c>
      <c r="D305" s="14">
        <f>IF(ДАННЫЕ!$CJ305&gt;0,IF(ДАННЫЕ!$CL305&gt;ДАННЫЕ!$F$1,1,IF(ДАННЫЕ!$CL305&gt;0,0,1)),0)</f>
        <v>0</v>
      </c>
      <c r="E305" s="43" t="str">
        <f ca="1">IF(ДАННЫЕ!$F$1&gt;0,IF(ДАННЫЕ!$G305&gt;0,DATEDIF(ДАННЫЕ!$G305,ДАННЫЕ!$F$1,"y"),""),IF(ДАННЫЕ!$G305&gt;0,DATEDIF(ДАННЫЕ!$G305,TODAY(),"y"),""))</f>
        <v/>
      </c>
      <c r="F305" s="43" t="str">
        <f xml:space="preserve"> IF(ДАННЫЕ!$F305="М",IF(E305&gt;=18,IF(E305&lt;60,1,""),""),"")&amp;IF(ДАННЫЕ!$F305="Ж",IF(E305&gt;=18,IF(E305&lt;55,1,""),""),"")</f>
        <v/>
      </c>
      <c r="G305" s="43" t="str">
        <f xml:space="preserve"> IF(ДАННЫЕ!$F305="М",IF(E305&gt;=60,2,""),"")&amp;IF(ДАННЫЕ!$F305="Ж",IF(E305&gt;=55,2,""),"")</f>
        <v/>
      </c>
      <c r="H305" s="43" t="str">
        <f t="shared" ca="1" si="12"/>
        <v/>
      </c>
      <c r="I305" s="43" t="str">
        <f t="shared" ca="1" si="13"/>
        <v>03</v>
      </c>
      <c r="J305" s="28" t="str">
        <f ca="1">ДАННЫЕ!$F305&amp;H305&amp;I305&amp;ДАННЫЕ!$I305&amp;"m"&amp;IF(ДАННЫЕ!$I305&gt;0,IF(ДАННЫЕ!$J305&gt;0,0,1),"")&amp;"f"&amp;IF(ДАННЫЕ!$R305&gt;0,IF(YEAR(ДАННЫЕ!$F$1)=YEAR(ДАННЫЕ!$R305),1,0),0)&amp;"z"&amp;ДАННЫЕ!$R305&amp;"p"&amp;ДАННЫЕ!$S305&amp;"i"&amp;ДАННЫЕ!$T305&amp;"h"&amp;ДАННЫЕ!$K305&amp;"be"&amp;ДАННЫЕ!$BI305&amp;"CD"&amp;IF(ДАННЫЕ!BF305&gt;500,4,IF(ДАННЫЕ!BF305&gt;350,3,IF(ДАННЫЕ!BF305&gt;200,2,IF(ДАННЫЕ!BF305&gt;0,1,0))))&amp;"g"&amp;B305&amp;"d"&amp;H305&amp;"l"&amp;ДАННЫЕ!AT305&amp;"a"&amp;ДАННЫЕ!$V305&amp;"v"&amp;R305&amp;"k"&amp;ДАННЫЕ!$U305&amp;"s"&amp;ДАННЫЕ!$Y305&amp;"t"&amp;ДАННЫЕ!$X305&amp;"b"&amp;IF(ДАННЫЕ!$Q305&gt;1,1,0)&amp;"PP"&amp;ДАННЫЕ!Z305&amp;"c"&amp;S305&amp;"x"&amp;IF(ДАННЫЕ!$BY305&gt;0,IF(YEAR(ДАННЫЕ!$F$1)=YEAR(ДАННЫЕ!$BY305),1,0),0)&amp;"n"&amp;IF(ДАННЫЕ!$BZ305&gt;0,IF(YEAR(ДАННЫЕ!$F$1)=YEAR(ДАННЫЕ!$BZ305),1,0),0)&amp;"u"&amp;D305&amp;"z"&amp;IF(ДАННЫЕ!$CL305&gt;0,IF(YEAR(ДАННЫЕ!$F$1)&gt;YEAR(ДАННЫЕ!$CL305),11,12),0)</f>
        <v>03mf0zpihbeCD0g0dlav0kstb0PPc0x0n0u0z0</v>
      </c>
      <c r="K305" s="28" t="str">
        <f ca="1">ДАННЫЕ!$I305&amp;"x"&amp;B305&amp;"w"&amp;IF(T305+ДАННЫЕ!AD305+ДАННЫЕ!AE305+ДАННЫЕ!AF305+ДАННЫЕ!AG305+ДАННЫЕ!AH305+ДАННЫЕ!$AL305+ДАННЫЕ!AI305+ДАННЫЕ!AJ305+ДАННЫЕ!AK305+ДАННЫЕ!AP305+ДАННЫЕ!AQ305+ДАННЫЕ!AR305+ДАННЫЕ!$AM305+ДАННЫЕ!$AN305+ДАННЫЕ!AS305+ДАННЫЕ!AT305&gt;0,1,0)&amp;IF(OR(T305=2,ДАННЫЕ!AD305=2,ДАННЫЕ!AE305=2,ДАННЫЕ!AF305=2,ДАННЫЕ!AG305=2,ДАННЫЕ!AH305=2,ДАННЫЕ!$AL305=2,ДАННЫЕ!AI305=2,ДАННЫЕ!AJ305=2,ДАННЫЕ!AK305=2,ДАННЫЕ!AP305=2,ДАННЫЕ!AQ305=2,ДАННЫЕ!AR305=2,ДАННЫЕ!$AM305=2,ДАННЫЕ!$AN305=2,ДАННЫЕ!AS305=2,ДАННЫЕ!AT305=2),2,0)&amp;"t"&amp;IF(T305&gt;0,"1"&amp;T305,"00")&amp;"f"&amp;IF(ДАННЫЕ!$AC305,"1"&amp;ДАННЫЕ!$AC305,"00")&amp;"b"&amp;IF(ДАННЫЕ!$AD305,"1"&amp;ДАННЫЕ!$AD305,"00")&amp;"g"&amp;IF(ДАННЫЕ!$AF305,"1"&amp;ДАННЫЕ!$AF305,"00")&amp;"c"&amp;IF(ДАННЫЕ!$AG305,"1"&amp;ДАННЫЕ!$AG305,"00")&amp;"i"&amp;IF(ДАННЫЕ!$AH305,"1"&amp;ДАННЫЕ!$AH305,"00")&amp;"r"&amp;IF(ДАННЫЕ!$AL305,"1"&amp;ДАННЫЕ!$AL305,"00")&amp;"m"&amp;IF(ДАННЫЕ!$AI305,"1"&amp;ДАННЫЕ!$AI305,"00")&amp;"hS"&amp;IF(ДАННЫЕ!$AJ305,"1"&amp;ДАННЫЕ!$AJ305,"00")&amp;"hZ"&amp;IF(ДАННЫЕ!$AK305,"1"&amp;ДАННЫЕ!$AK305,"00")&amp;"p"&amp;IF(ДАННЫЕ!$AP305,"1"&amp;ДАННЫЕ!$AP305,"00")&amp;"k"&amp;IF(ДАННЫЕ!$AQ305,"1"&amp;ДАННЫЕ!$AQ305,"00")&amp;"z"&amp;IF(ДАННЫЕ!$AR305,"1"&amp;ДАННЫЕ!$AR305,"00")&amp;"j"&amp;IF(ДАННЫЕ!$AM305,"1"&amp;ДАННЫЕ!$AM305,"00")&amp;"n"&amp;IF(ДАННЫЕ!$AN305,"1"&amp;ДАННЫЕ!$AN305,"00")&amp;"E"&amp;ДАННЫЕ!BI305&amp;"L"&amp;ДАННЫЕ!AO305&amp;"h"&amp;IF(ДАННЫЕ!$AU305&gt;0,1,0)&amp;"v"&amp;IF(ДАННЫЕ!$AW305&gt;0,1,0)&amp;"a"&amp;IF(ДАННЫЕ!$AS305,"1"&amp;ДАННЫЕ!$AS305,"00")&amp;"s"&amp;IF(ДАННЫЕ!$AT305,"1"&amp;ДАННЫЕ!$AT305,"00")&amp;"u"&amp;IF(ДАННЫЕ!$CJ305&gt;0,1,0)&amp;"y"&amp;B305&amp;"d"&amp;H305&amp;"e"&amp;F305&amp;G305</f>
        <v>x0w00t00f00b00g00c00i00r00m00hS00hZ00p00k00z00j00n00ELh0v0a00s00u0y0de</v>
      </c>
      <c r="L305" s="28" t="str">
        <f ca="1">ДАННЫЕ!$I305&amp;"VN"&amp;IF(ДАННЫЕ!AW305&gt;0,11,10)&amp;"CD"&amp;IF(ДАННЫЕ!BF305&gt;500,16,IF(ДАННЫЕ!BF305&gt;350,15,IF(ДАННЫЕ!BF305&gt;=200,14,IF(ДАННЫЕ!BF305&gt;=100,13,IF(ДАННЫЕ!BF305&gt;=50,12,IF(ДАННЫЕ!BF305&gt;0,11,10))))))&amp;"AR"&amp;IF(ДАННЫЕ!BX305&gt;0,1,0)&amp;"GD"&amp;B305&amp;"VV"&amp;IF(E305&gt;=5,IF(E305&lt;18,1,0),0)</f>
        <v>VN10CD10AR0GD0VV0</v>
      </c>
      <c r="M305" s="28" t="str">
        <f>ДАННЫЕ!$I305&amp;"b"&amp;ДАННЫЕ!$BI305&amp;"r"&amp;ДАННЫЕ!$BJ305&amp;"CD"&amp;IF(ДАННЫЕ!BF305&gt;0,IF(ДАННЫЕ!BF305&lt;200,1,IF(ДАННЫЕ!BF305&lt;350,2,3)),0)&amp;"h"&amp;IF(ДАННЫЕ!$BK305+ДАННЫЕ!$BL305+ДАННЫЕ!$BM305&gt;0,1,0)&amp;"x"&amp;ДАННЫЕ!$BK305&amp;"y"&amp;ДАННЫЕ!$BL305&amp;"z"&amp;ДАННЫЕ!$BM305&amp;"c"&amp;IF(ДАННЫЕ!$BK305+ДАННЫЕ!$BL305+ДАННЫЕ!$BM305=3,1,0)&amp;"a"&amp;IF(ДАННЫЕ!$BQ305+ДАННЫЕ!$BR305&gt;0,1,0)&amp;"d"&amp;ДАННЫЕ!$BQ305&amp;"v"&amp;ДАННЫЕ!$BR305&amp;"p"&amp;ДАННЫЕ!$BS305&amp;"n"&amp;ДАННЫЕ!$BU305&amp;"t"&amp;ДАННЫЕ!$BV305&amp;"o"&amp;ДАННЫЕ!$BT305&amp;"l"&amp;IF(ДАННЫЕ!$BN305&gt;0,1,0)&amp;ДАННЫЕ!$BN305&amp;"g"&amp;ДАННЫЕ!$BO305&amp;"s"&amp;ДАННЫЕ!$BP305&amp;"DZ"&amp;IF(ДАННЫЕ!B305-ДАННЫЕ!G305 &lt; 60,IF(ДАННЫЕ!B305-ДАННЫЕ!G305 &gt;= 0,1,0),0)&amp;"u"&amp;IF(ДАННЫЕ!$CJ305&gt;0,1,0)</f>
        <v>brCD0h0xyzc0a0dvpntol0gsDZ1u0</v>
      </c>
      <c r="N305" s="28" t="str">
        <f ca="1">ДАННЫЕ!$F305&amp;ДАННЫЕ!$I305&amp;"g"&amp;B305&amp;"cf"&amp;D305&amp;"a"&amp;IF(ДАННЫЕ!$BX305&gt;0,1,0)&amp;IF(ДАННЫЕ!$BF305&gt;500,1,IF(ДАННЫЕ!$BF305&gt;350,2,IF(ДАННЫЕ!$BF305&gt;=200,3,IF(ДАННЫЕ!$BF305&gt;=100,4,IF(ДАННЫЕ!$BF305&gt;=50,5,IF(ДАННЫЕ!$BF305&lt;50,6,0))))))&amp;"AR"&amp;IF(DATEDIF(ДАННЫЕ!$BX305,ДАННЫЕ!$F$1,"y")&gt;1,1,0)&amp;"VG"&amp;IF(ДАННЫЕ!$BH305="0",1,0)&amp;"o"&amp;IF(T305+ДАННЫЕ!$AF305+ДАННЫЕ!$AG305+ДАННЫЕ!$AH305+ДАННЫЕ!$AI305+ДАННЫЕ!$AJ305+ДАННЫЕ!$AP305+ДАННЫЕ!$AQ305+ДАННЫЕ!$AR305+ДАННЫЕ!$AU305+ДАННЫЕ!$AW305+ДАННЫЕ!$AS305+ДАННЫЕ!$AT305&gt;0,1,0)&amp;"x"&amp;ДАННЫЕ!$AG305&amp;"p"&amp;IF(ДАННЫЕ!$BY305&gt;0,1,0)&amp;"v"&amp;IF(ДАННЫЕ!$BZ305&gt;0,1,0)&amp;"n"&amp;ДАННЫЕ!$CA305&amp;"t"&amp;ДАННЫЕ!$AY305&amp;"k"&amp;ДАННЫЕ!$CB305&amp;"q"&amp;ДАННЫЕ!$CC305&amp;"w"&amp;ДАННЫЕ!$CD305&amp;"e"&amp;ДАННЫЕ!$CE305&amp;"m"&amp;ДАННЫЕ!$CF305&amp;"c"&amp;ДАННЫЕ!$CG305&amp;"z"&amp;ДАННЫЕ!$CH305&amp;"d"&amp;IF(H305=4,1,0)&amp;"s"&amp;IF(ДАННЫЕ!$J305=1,0,1)&amp;"u"&amp;IF(ДАННЫЕ!$CJ305&gt;0,1,0)</f>
        <v>g0cf0a06AR1VG0o0xp0v0ntkqwemczd0s1u0</v>
      </c>
      <c r="O305" s="28" t="str">
        <f>ДАННЫЕ!$I305&amp;"g"&amp;B305&amp;A305&amp;"f"&amp;P305&amp;"c"&amp;IF(ДАННЫЕ!$U305&gt;0,1,0)&amp;"s"&amp;IF(ДАННЫЕ!$Q305&gt;0,IF(YEAR(ДАННЫЕ!$F$1)=YEAR(ДАННЫЕ!$Q305),IF(MONTH(ДАННЫЕ!$F$1)=MONTH(ДАННЫЕ!$Q305),111,11),1),0)&amp;"i"&amp;IF(ДАННЫЕ!$R305+ДАННЫЕ!$S305+ДАННЫЕ!$T305=0,0,1)&amp;"h"&amp;IF(ДАННЫЕ!$P305&gt;0,1,0)&amp;"p"&amp;IF(ДАННЫЕ!$CI305&gt;0,IF(YEAR(ДАННЫЕ!$F$1)=YEAR(ДАННЫЕ!$CI305),IF(MONTH(ДАННЫЕ!$F$1)=MONTH(ДАННЫЕ!$CI305),111,11),1),0)&amp;"d"&amp;IF(ДАННЫЕ!$CJ305&gt;0,IF(YEAR(ДАННЫЕ!$F$1)=YEAR(ДАННЫЕ!$CJ305),IF(MONTH(ДАННЫЕ!$F$1)=MONTH(ДАННЫЕ!$CJ305),111,11),1),0)&amp;"o"&amp;IF(ДАННЫЕ!$CK305&gt;0,IF(MONTH(ДАННЫЕ!$F$1)=MONTH(ДАННЫЕ!$CK305),111,11),0)&amp;"v"&amp;IF(ДАННЫЕ!$BE305&gt;0,IF(MONTH(ДАННЫЕ!$F$1)=MONTH(ДАННЫЕ!$BE305),111,11),0)</f>
        <v>g00f0c0s0i0h0p0d0o0v0</v>
      </c>
      <c r="P305" s="15">
        <f t="shared" si="14"/>
        <v>0</v>
      </c>
      <c r="Q305" s="15">
        <f>IF(ДАННЫЕ!$F$1&gt;ДАННЫЕ!$N305,IF(YEAR(ДАННЫЕ!$F$1)=YEAR(ДАННЫЕ!M305),1,0),0)</f>
        <v>0</v>
      </c>
      <c r="R305" s="15">
        <f>IF(ДАННЫЕ!$F$1&gt;ДАННЫЕ!$N305,IF(YEAR(ДАННЫЕ!$F$1)=YEAR(ДАННЫЕ!N305),1,0),0)</f>
        <v>0</v>
      </c>
      <c r="S305" s="15">
        <f>IF(ДАННЫЕ!$AA305="2А",1,IF(ДАННЫЕ!$AA305="2Б",2,IF(ДАННЫЕ!$AA305="2В",3,IF(ДАННЫЕ!$AA305=3,4,IF(ДАННЫЕ!$AA305="4А",5,IF(ДАННЫЕ!$AA305="4Б",6,IF(ДАННЫЕ!$AA305="4В",7,IF(ДАННЫЕ!$AA305=5,8,0))))))))</f>
        <v>0</v>
      </c>
      <c r="T305" s="15">
        <f>IF(OR(ДАННЫЕ!$AC305=2,ДАННЫЕ!$AD305=2,ДАННЫЕ!$AE305=2),2,IF(OR(ДАННЫЕ!$AC305=1,ДАННЫЕ!$AD305=1,ДАННЫЕ!$AE305=1),1,0))</f>
        <v>0</v>
      </c>
    </row>
    <row r="306" spans="1:20" ht="15" customHeight="1" x14ac:dyDescent="0.2">
      <c r="A306" s="78">
        <f>IF(B306&gt;0,IF(MONTH(ДАННЫЕ!$F$1)=MONTH(ДАННЫЕ!$B306),1,0),0)</f>
        <v>0</v>
      </c>
      <c r="B306" s="14">
        <f>IF(ДАННЫЕ!$B306&gt;0,IF(YEAR(ДАННЫЕ!$F$1)=YEAR(ДАННЫЕ!$B306),1,0),0)</f>
        <v>0</v>
      </c>
      <c r="C306" s="14">
        <f>IF(ДАННЫЕ!$CM306&gt;0,IF(YEAR(ДАННЫЕ!$F$1)=YEAR(ДАННЫЕ!$CM306),1,0),0)</f>
        <v>0</v>
      </c>
      <c r="D306" s="14">
        <f>IF(ДАННЫЕ!$CJ306&gt;0,IF(ДАННЫЕ!$CL306&gt;ДАННЫЕ!$F$1,1,IF(ДАННЫЕ!$CL306&gt;0,0,1)),0)</f>
        <v>0</v>
      </c>
      <c r="E306" s="43" t="str">
        <f ca="1">IF(ДАННЫЕ!$F$1&gt;0,IF(ДАННЫЕ!$G306&gt;0,DATEDIF(ДАННЫЕ!$G306,ДАННЫЕ!$F$1,"y"),""),IF(ДАННЫЕ!$G306&gt;0,DATEDIF(ДАННЫЕ!$G306,TODAY(),"y"),""))</f>
        <v/>
      </c>
      <c r="F306" s="43" t="str">
        <f xml:space="preserve"> IF(ДАННЫЕ!$F306="М",IF(E306&gt;=18,IF(E306&lt;60,1,""),""),"")&amp;IF(ДАННЫЕ!$F306="Ж",IF(E306&gt;=18,IF(E306&lt;55,1,""),""),"")</f>
        <v/>
      </c>
      <c r="G306" s="43" t="str">
        <f xml:space="preserve"> IF(ДАННЫЕ!$F306="М",IF(E306&gt;=60,2,""),"")&amp;IF(ДАННЫЕ!$F306="Ж",IF(E306&gt;=55,2,""),"")</f>
        <v/>
      </c>
      <c r="H306" s="43" t="str">
        <f t="shared" ca="1" si="12"/>
        <v/>
      </c>
      <c r="I306" s="43" t="str">
        <f t="shared" ca="1" si="13"/>
        <v>03</v>
      </c>
      <c r="J306" s="28" t="str">
        <f ca="1">ДАННЫЕ!$F306&amp;H306&amp;I306&amp;ДАННЫЕ!$I306&amp;"m"&amp;IF(ДАННЫЕ!$I306&gt;0,IF(ДАННЫЕ!$J306&gt;0,0,1),"")&amp;"f"&amp;IF(ДАННЫЕ!$R306&gt;0,IF(YEAR(ДАННЫЕ!$F$1)=YEAR(ДАННЫЕ!$R306),1,0),0)&amp;"z"&amp;ДАННЫЕ!$R306&amp;"p"&amp;ДАННЫЕ!$S306&amp;"i"&amp;ДАННЫЕ!$T306&amp;"h"&amp;ДАННЫЕ!$K306&amp;"be"&amp;ДАННЫЕ!$BI306&amp;"CD"&amp;IF(ДАННЫЕ!BF306&gt;500,4,IF(ДАННЫЕ!BF306&gt;350,3,IF(ДАННЫЕ!BF306&gt;200,2,IF(ДАННЫЕ!BF306&gt;0,1,0))))&amp;"g"&amp;B306&amp;"d"&amp;H306&amp;"l"&amp;ДАННЫЕ!AT306&amp;"a"&amp;ДАННЫЕ!$V306&amp;"v"&amp;R306&amp;"k"&amp;ДАННЫЕ!$U306&amp;"s"&amp;ДАННЫЕ!$Y306&amp;"t"&amp;ДАННЫЕ!$X306&amp;"b"&amp;IF(ДАННЫЕ!$Q306&gt;1,1,0)&amp;"PP"&amp;ДАННЫЕ!Z306&amp;"c"&amp;S306&amp;"x"&amp;IF(ДАННЫЕ!$BY306&gt;0,IF(YEAR(ДАННЫЕ!$F$1)=YEAR(ДАННЫЕ!$BY306),1,0),0)&amp;"n"&amp;IF(ДАННЫЕ!$BZ306&gt;0,IF(YEAR(ДАННЫЕ!$F$1)=YEAR(ДАННЫЕ!$BZ306),1,0),0)&amp;"u"&amp;D306&amp;"z"&amp;IF(ДАННЫЕ!$CL306&gt;0,IF(YEAR(ДАННЫЕ!$F$1)&gt;YEAR(ДАННЫЕ!$CL306),11,12),0)</f>
        <v>03mf0zpihbeCD0g0dlav0kstb0PPc0x0n0u0z0</v>
      </c>
      <c r="K306" s="28" t="str">
        <f ca="1">ДАННЫЕ!$I306&amp;"x"&amp;B306&amp;"w"&amp;IF(T306+ДАННЫЕ!AD306+ДАННЫЕ!AE306+ДАННЫЕ!AF306+ДАННЫЕ!AG306+ДАННЫЕ!AH306+ДАННЫЕ!$AL306+ДАННЫЕ!AI306+ДАННЫЕ!AJ306+ДАННЫЕ!AK306+ДАННЫЕ!AP306+ДАННЫЕ!AQ306+ДАННЫЕ!AR306+ДАННЫЕ!$AM306+ДАННЫЕ!$AN306+ДАННЫЕ!AS306+ДАННЫЕ!AT306&gt;0,1,0)&amp;IF(OR(T306=2,ДАННЫЕ!AD306=2,ДАННЫЕ!AE306=2,ДАННЫЕ!AF306=2,ДАННЫЕ!AG306=2,ДАННЫЕ!AH306=2,ДАННЫЕ!$AL306=2,ДАННЫЕ!AI306=2,ДАННЫЕ!AJ306=2,ДАННЫЕ!AK306=2,ДАННЫЕ!AP306=2,ДАННЫЕ!AQ306=2,ДАННЫЕ!AR306=2,ДАННЫЕ!$AM306=2,ДАННЫЕ!$AN306=2,ДАННЫЕ!AS306=2,ДАННЫЕ!AT306=2),2,0)&amp;"t"&amp;IF(T306&gt;0,"1"&amp;T306,"00")&amp;"f"&amp;IF(ДАННЫЕ!$AC306,"1"&amp;ДАННЫЕ!$AC306,"00")&amp;"b"&amp;IF(ДАННЫЕ!$AD306,"1"&amp;ДАННЫЕ!$AD306,"00")&amp;"g"&amp;IF(ДАННЫЕ!$AF306,"1"&amp;ДАННЫЕ!$AF306,"00")&amp;"c"&amp;IF(ДАННЫЕ!$AG306,"1"&amp;ДАННЫЕ!$AG306,"00")&amp;"i"&amp;IF(ДАННЫЕ!$AH306,"1"&amp;ДАННЫЕ!$AH306,"00")&amp;"r"&amp;IF(ДАННЫЕ!$AL306,"1"&amp;ДАННЫЕ!$AL306,"00")&amp;"m"&amp;IF(ДАННЫЕ!$AI306,"1"&amp;ДАННЫЕ!$AI306,"00")&amp;"hS"&amp;IF(ДАННЫЕ!$AJ306,"1"&amp;ДАННЫЕ!$AJ306,"00")&amp;"hZ"&amp;IF(ДАННЫЕ!$AK306,"1"&amp;ДАННЫЕ!$AK306,"00")&amp;"p"&amp;IF(ДАННЫЕ!$AP306,"1"&amp;ДАННЫЕ!$AP306,"00")&amp;"k"&amp;IF(ДАННЫЕ!$AQ306,"1"&amp;ДАННЫЕ!$AQ306,"00")&amp;"z"&amp;IF(ДАННЫЕ!$AR306,"1"&amp;ДАННЫЕ!$AR306,"00")&amp;"j"&amp;IF(ДАННЫЕ!$AM306,"1"&amp;ДАННЫЕ!$AM306,"00")&amp;"n"&amp;IF(ДАННЫЕ!$AN306,"1"&amp;ДАННЫЕ!$AN306,"00")&amp;"E"&amp;ДАННЫЕ!BI306&amp;"L"&amp;ДАННЫЕ!AO306&amp;"h"&amp;IF(ДАННЫЕ!$AU306&gt;0,1,0)&amp;"v"&amp;IF(ДАННЫЕ!$AW306&gt;0,1,0)&amp;"a"&amp;IF(ДАННЫЕ!$AS306,"1"&amp;ДАННЫЕ!$AS306,"00")&amp;"s"&amp;IF(ДАННЫЕ!$AT306,"1"&amp;ДАННЫЕ!$AT306,"00")&amp;"u"&amp;IF(ДАННЫЕ!$CJ306&gt;0,1,0)&amp;"y"&amp;B306&amp;"d"&amp;H306&amp;"e"&amp;F306&amp;G306</f>
        <v>x0w00t00f00b00g00c00i00r00m00hS00hZ00p00k00z00j00n00ELh0v0a00s00u0y0de</v>
      </c>
      <c r="L306" s="28" t="str">
        <f ca="1">ДАННЫЕ!$I306&amp;"VN"&amp;IF(ДАННЫЕ!AW306&gt;0,11,10)&amp;"CD"&amp;IF(ДАННЫЕ!BF306&gt;500,16,IF(ДАННЫЕ!BF306&gt;350,15,IF(ДАННЫЕ!BF306&gt;=200,14,IF(ДАННЫЕ!BF306&gt;=100,13,IF(ДАННЫЕ!BF306&gt;=50,12,IF(ДАННЫЕ!BF306&gt;0,11,10))))))&amp;"AR"&amp;IF(ДАННЫЕ!BX306&gt;0,1,0)&amp;"GD"&amp;B306&amp;"VV"&amp;IF(E306&gt;=5,IF(E306&lt;18,1,0),0)</f>
        <v>VN10CD10AR0GD0VV0</v>
      </c>
      <c r="M306" s="28" t="str">
        <f>ДАННЫЕ!$I306&amp;"b"&amp;ДАННЫЕ!$BI306&amp;"r"&amp;ДАННЫЕ!$BJ306&amp;"CD"&amp;IF(ДАННЫЕ!BF306&gt;0,IF(ДАННЫЕ!BF306&lt;200,1,IF(ДАННЫЕ!BF306&lt;350,2,3)),0)&amp;"h"&amp;IF(ДАННЫЕ!$BK306+ДАННЫЕ!$BL306+ДАННЫЕ!$BM306&gt;0,1,0)&amp;"x"&amp;ДАННЫЕ!$BK306&amp;"y"&amp;ДАННЫЕ!$BL306&amp;"z"&amp;ДАННЫЕ!$BM306&amp;"c"&amp;IF(ДАННЫЕ!$BK306+ДАННЫЕ!$BL306+ДАННЫЕ!$BM306=3,1,0)&amp;"a"&amp;IF(ДАННЫЕ!$BQ306+ДАННЫЕ!$BR306&gt;0,1,0)&amp;"d"&amp;ДАННЫЕ!$BQ306&amp;"v"&amp;ДАННЫЕ!$BR306&amp;"p"&amp;ДАННЫЕ!$BS306&amp;"n"&amp;ДАННЫЕ!$BU306&amp;"t"&amp;ДАННЫЕ!$BV306&amp;"o"&amp;ДАННЫЕ!$BT306&amp;"l"&amp;IF(ДАННЫЕ!$BN306&gt;0,1,0)&amp;ДАННЫЕ!$BN306&amp;"g"&amp;ДАННЫЕ!$BO306&amp;"s"&amp;ДАННЫЕ!$BP306&amp;"DZ"&amp;IF(ДАННЫЕ!B306-ДАННЫЕ!G306 &lt; 60,IF(ДАННЫЕ!B306-ДАННЫЕ!G306 &gt;= 0,1,0),0)&amp;"u"&amp;IF(ДАННЫЕ!$CJ306&gt;0,1,0)</f>
        <v>brCD0h0xyzc0a0dvpntol0gsDZ1u0</v>
      </c>
      <c r="N306" s="28" t="str">
        <f ca="1">ДАННЫЕ!$F306&amp;ДАННЫЕ!$I306&amp;"g"&amp;B306&amp;"cf"&amp;D306&amp;"a"&amp;IF(ДАННЫЕ!$BX306&gt;0,1,0)&amp;IF(ДАННЫЕ!$BF306&gt;500,1,IF(ДАННЫЕ!$BF306&gt;350,2,IF(ДАННЫЕ!$BF306&gt;=200,3,IF(ДАННЫЕ!$BF306&gt;=100,4,IF(ДАННЫЕ!$BF306&gt;=50,5,IF(ДАННЫЕ!$BF306&lt;50,6,0))))))&amp;"AR"&amp;IF(DATEDIF(ДАННЫЕ!$BX306,ДАННЫЕ!$F$1,"y")&gt;1,1,0)&amp;"VG"&amp;IF(ДАННЫЕ!$BH306="0",1,0)&amp;"o"&amp;IF(T306+ДАННЫЕ!$AF306+ДАННЫЕ!$AG306+ДАННЫЕ!$AH306+ДАННЫЕ!$AI306+ДАННЫЕ!$AJ306+ДАННЫЕ!$AP306+ДАННЫЕ!$AQ306+ДАННЫЕ!$AR306+ДАННЫЕ!$AU306+ДАННЫЕ!$AW306+ДАННЫЕ!$AS306+ДАННЫЕ!$AT306&gt;0,1,0)&amp;"x"&amp;ДАННЫЕ!$AG306&amp;"p"&amp;IF(ДАННЫЕ!$BY306&gt;0,1,0)&amp;"v"&amp;IF(ДАННЫЕ!$BZ306&gt;0,1,0)&amp;"n"&amp;ДАННЫЕ!$CA306&amp;"t"&amp;ДАННЫЕ!$AY306&amp;"k"&amp;ДАННЫЕ!$CB306&amp;"q"&amp;ДАННЫЕ!$CC306&amp;"w"&amp;ДАННЫЕ!$CD306&amp;"e"&amp;ДАННЫЕ!$CE306&amp;"m"&amp;ДАННЫЕ!$CF306&amp;"c"&amp;ДАННЫЕ!$CG306&amp;"z"&amp;ДАННЫЕ!$CH306&amp;"d"&amp;IF(H306=4,1,0)&amp;"s"&amp;IF(ДАННЫЕ!$J306=1,0,1)&amp;"u"&amp;IF(ДАННЫЕ!$CJ306&gt;0,1,0)</f>
        <v>g0cf0a06AR1VG0o0xp0v0ntkqwemczd0s1u0</v>
      </c>
      <c r="O306" s="28" t="str">
        <f>ДАННЫЕ!$I306&amp;"g"&amp;B306&amp;A306&amp;"f"&amp;P306&amp;"c"&amp;IF(ДАННЫЕ!$U306&gt;0,1,0)&amp;"s"&amp;IF(ДАННЫЕ!$Q306&gt;0,IF(YEAR(ДАННЫЕ!$F$1)=YEAR(ДАННЫЕ!$Q306),IF(MONTH(ДАННЫЕ!$F$1)=MONTH(ДАННЫЕ!$Q306),111,11),1),0)&amp;"i"&amp;IF(ДАННЫЕ!$R306+ДАННЫЕ!$S306+ДАННЫЕ!$T306=0,0,1)&amp;"h"&amp;IF(ДАННЫЕ!$P306&gt;0,1,0)&amp;"p"&amp;IF(ДАННЫЕ!$CI306&gt;0,IF(YEAR(ДАННЫЕ!$F$1)=YEAR(ДАННЫЕ!$CI306),IF(MONTH(ДАННЫЕ!$F$1)=MONTH(ДАННЫЕ!$CI306),111,11),1),0)&amp;"d"&amp;IF(ДАННЫЕ!$CJ306&gt;0,IF(YEAR(ДАННЫЕ!$F$1)=YEAR(ДАННЫЕ!$CJ306),IF(MONTH(ДАННЫЕ!$F$1)=MONTH(ДАННЫЕ!$CJ306),111,11),1),0)&amp;"o"&amp;IF(ДАННЫЕ!$CK306&gt;0,IF(MONTH(ДАННЫЕ!$F$1)=MONTH(ДАННЫЕ!$CK306),111,11),0)&amp;"v"&amp;IF(ДАННЫЕ!$BE306&gt;0,IF(MONTH(ДАННЫЕ!$F$1)=MONTH(ДАННЫЕ!$BE306),111,11),0)</f>
        <v>g00f0c0s0i0h0p0d0o0v0</v>
      </c>
      <c r="P306" s="15">
        <f t="shared" si="14"/>
        <v>0</v>
      </c>
      <c r="Q306" s="15">
        <f>IF(ДАННЫЕ!$F$1&gt;ДАННЫЕ!$N306,IF(YEAR(ДАННЫЕ!$F$1)=YEAR(ДАННЫЕ!M306),1,0),0)</f>
        <v>0</v>
      </c>
      <c r="R306" s="15">
        <f>IF(ДАННЫЕ!$F$1&gt;ДАННЫЕ!$N306,IF(YEAR(ДАННЫЕ!$F$1)=YEAR(ДАННЫЕ!N306),1,0),0)</f>
        <v>0</v>
      </c>
      <c r="S306" s="15">
        <f>IF(ДАННЫЕ!$AA306="2А",1,IF(ДАННЫЕ!$AA306="2Б",2,IF(ДАННЫЕ!$AA306="2В",3,IF(ДАННЫЕ!$AA306=3,4,IF(ДАННЫЕ!$AA306="4А",5,IF(ДАННЫЕ!$AA306="4Б",6,IF(ДАННЫЕ!$AA306="4В",7,IF(ДАННЫЕ!$AA306=5,8,0))))))))</f>
        <v>0</v>
      </c>
      <c r="T306" s="15">
        <f>IF(OR(ДАННЫЕ!$AC306=2,ДАННЫЕ!$AD306=2,ДАННЫЕ!$AE306=2),2,IF(OR(ДАННЫЕ!$AC306=1,ДАННЫЕ!$AD306=1,ДАННЫЕ!$AE306=1),1,0))</f>
        <v>0</v>
      </c>
    </row>
    <row r="307" spans="1:20" ht="15" customHeight="1" x14ac:dyDescent="0.2">
      <c r="A307" s="78">
        <f>IF(B307&gt;0,IF(MONTH(ДАННЫЕ!$F$1)=MONTH(ДАННЫЕ!$B307),1,0),0)</f>
        <v>0</v>
      </c>
      <c r="B307" s="14">
        <f>IF(ДАННЫЕ!$B307&gt;0,IF(YEAR(ДАННЫЕ!$F$1)=YEAR(ДАННЫЕ!$B307),1,0),0)</f>
        <v>0</v>
      </c>
      <c r="C307" s="14">
        <f>IF(ДАННЫЕ!$CM307&gt;0,IF(YEAR(ДАННЫЕ!$F$1)=YEAR(ДАННЫЕ!$CM307),1,0),0)</f>
        <v>0</v>
      </c>
      <c r="D307" s="14">
        <f>IF(ДАННЫЕ!$CJ307&gt;0,IF(ДАННЫЕ!$CL307&gt;ДАННЫЕ!$F$1,1,IF(ДАННЫЕ!$CL307&gt;0,0,1)),0)</f>
        <v>0</v>
      </c>
      <c r="E307" s="43" t="str">
        <f ca="1">IF(ДАННЫЕ!$F$1&gt;0,IF(ДАННЫЕ!$G307&gt;0,DATEDIF(ДАННЫЕ!$G307,ДАННЫЕ!$F$1,"y"),""),IF(ДАННЫЕ!$G307&gt;0,DATEDIF(ДАННЫЕ!$G307,TODAY(),"y"),""))</f>
        <v/>
      </c>
      <c r="F307" s="43" t="str">
        <f xml:space="preserve"> IF(ДАННЫЕ!$F307="М",IF(E307&gt;=18,IF(E307&lt;60,1,""),""),"")&amp;IF(ДАННЫЕ!$F307="Ж",IF(E307&gt;=18,IF(E307&lt;55,1,""),""),"")</f>
        <v/>
      </c>
      <c r="G307" s="43" t="str">
        <f xml:space="preserve"> IF(ДАННЫЕ!$F307="М",IF(E307&gt;=60,2,""),"")&amp;IF(ДАННЫЕ!$F307="Ж",IF(E307&gt;=55,2,""),"")</f>
        <v/>
      </c>
      <c r="H307" s="43" t="str">
        <f t="shared" ca="1" si="12"/>
        <v/>
      </c>
      <c r="I307" s="43" t="str">
        <f t="shared" ca="1" si="13"/>
        <v>03</v>
      </c>
      <c r="J307" s="28" t="str">
        <f ca="1">ДАННЫЕ!$F307&amp;H307&amp;I307&amp;ДАННЫЕ!$I307&amp;"m"&amp;IF(ДАННЫЕ!$I307&gt;0,IF(ДАННЫЕ!$J307&gt;0,0,1),"")&amp;"f"&amp;IF(ДАННЫЕ!$R307&gt;0,IF(YEAR(ДАННЫЕ!$F$1)=YEAR(ДАННЫЕ!$R307),1,0),0)&amp;"z"&amp;ДАННЫЕ!$R307&amp;"p"&amp;ДАННЫЕ!$S307&amp;"i"&amp;ДАННЫЕ!$T307&amp;"h"&amp;ДАННЫЕ!$K307&amp;"be"&amp;ДАННЫЕ!$BI307&amp;"CD"&amp;IF(ДАННЫЕ!BF307&gt;500,4,IF(ДАННЫЕ!BF307&gt;350,3,IF(ДАННЫЕ!BF307&gt;200,2,IF(ДАННЫЕ!BF307&gt;0,1,0))))&amp;"g"&amp;B307&amp;"d"&amp;H307&amp;"l"&amp;ДАННЫЕ!AT307&amp;"a"&amp;ДАННЫЕ!$V307&amp;"v"&amp;R307&amp;"k"&amp;ДАННЫЕ!$U307&amp;"s"&amp;ДАННЫЕ!$Y307&amp;"t"&amp;ДАННЫЕ!$X307&amp;"b"&amp;IF(ДАННЫЕ!$Q307&gt;1,1,0)&amp;"PP"&amp;ДАННЫЕ!Z307&amp;"c"&amp;S307&amp;"x"&amp;IF(ДАННЫЕ!$BY307&gt;0,IF(YEAR(ДАННЫЕ!$F$1)=YEAR(ДАННЫЕ!$BY307),1,0),0)&amp;"n"&amp;IF(ДАННЫЕ!$BZ307&gt;0,IF(YEAR(ДАННЫЕ!$F$1)=YEAR(ДАННЫЕ!$BZ307),1,0),0)&amp;"u"&amp;D307&amp;"z"&amp;IF(ДАННЫЕ!$CL307&gt;0,IF(YEAR(ДАННЫЕ!$F$1)&gt;YEAR(ДАННЫЕ!$CL307),11,12),0)</f>
        <v>03mf0zpihbeCD0g0dlav0kstb0PPc0x0n0u0z0</v>
      </c>
      <c r="K307" s="28" t="str">
        <f ca="1">ДАННЫЕ!$I307&amp;"x"&amp;B307&amp;"w"&amp;IF(T307+ДАННЫЕ!AD307+ДАННЫЕ!AE307+ДАННЫЕ!AF307+ДАННЫЕ!AG307+ДАННЫЕ!AH307+ДАННЫЕ!$AL307+ДАННЫЕ!AI307+ДАННЫЕ!AJ307+ДАННЫЕ!AK307+ДАННЫЕ!AP307+ДАННЫЕ!AQ307+ДАННЫЕ!AR307+ДАННЫЕ!$AM307+ДАННЫЕ!$AN307+ДАННЫЕ!AS307+ДАННЫЕ!AT307&gt;0,1,0)&amp;IF(OR(T307=2,ДАННЫЕ!AD307=2,ДАННЫЕ!AE307=2,ДАННЫЕ!AF307=2,ДАННЫЕ!AG307=2,ДАННЫЕ!AH307=2,ДАННЫЕ!$AL307=2,ДАННЫЕ!AI307=2,ДАННЫЕ!AJ307=2,ДАННЫЕ!AK307=2,ДАННЫЕ!AP307=2,ДАННЫЕ!AQ307=2,ДАННЫЕ!AR307=2,ДАННЫЕ!$AM307=2,ДАННЫЕ!$AN307=2,ДАННЫЕ!AS307=2,ДАННЫЕ!AT307=2),2,0)&amp;"t"&amp;IF(T307&gt;0,"1"&amp;T307,"00")&amp;"f"&amp;IF(ДАННЫЕ!$AC307,"1"&amp;ДАННЫЕ!$AC307,"00")&amp;"b"&amp;IF(ДАННЫЕ!$AD307,"1"&amp;ДАННЫЕ!$AD307,"00")&amp;"g"&amp;IF(ДАННЫЕ!$AF307,"1"&amp;ДАННЫЕ!$AF307,"00")&amp;"c"&amp;IF(ДАННЫЕ!$AG307,"1"&amp;ДАННЫЕ!$AG307,"00")&amp;"i"&amp;IF(ДАННЫЕ!$AH307,"1"&amp;ДАННЫЕ!$AH307,"00")&amp;"r"&amp;IF(ДАННЫЕ!$AL307,"1"&amp;ДАННЫЕ!$AL307,"00")&amp;"m"&amp;IF(ДАННЫЕ!$AI307,"1"&amp;ДАННЫЕ!$AI307,"00")&amp;"hS"&amp;IF(ДАННЫЕ!$AJ307,"1"&amp;ДАННЫЕ!$AJ307,"00")&amp;"hZ"&amp;IF(ДАННЫЕ!$AK307,"1"&amp;ДАННЫЕ!$AK307,"00")&amp;"p"&amp;IF(ДАННЫЕ!$AP307,"1"&amp;ДАННЫЕ!$AP307,"00")&amp;"k"&amp;IF(ДАННЫЕ!$AQ307,"1"&amp;ДАННЫЕ!$AQ307,"00")&amp;"z"&amp;IF(ДАННЫЕ!$AR307,"1"&amp;ДАННЫЕ!$AR307,"00")&amp;"j"&amp;IF(ДАННЫЕ!$AM307,"1"&amp;ДАННЫЕ!$AM307,"00")&amp;"n"&amp;IF(ДАННЫЕ!$AN307,"1"&amp;ДАННЫЕ!$AN307,"00")&amp;"E"&amp;ДАННЫЕ!BI307&amp;"L"&amp;ДАННЫЕ!AO307&amp;"h"&amp;IF(ДАННЫЕ!$AU307&gt;0,1,0)&amp;"v"&amp;IF(ДАННЫЕ!$AW307&gt;0,1,0)&amp;"a"&amp;IF(ДАННЫЕ!$AS307,"1"&amp;ДАННЫЕ!$AS307,"00")&amp;"s"&amp;IF(ДАННЫЕ!$AT307,"1"&amp;ДАННЫЕ!$AT307,"00")&amp;"u"&amp;IF(ДАННЫЕ!$CJ307&gt;0,1,0)&amp;"y"&amp;B307&amp;"d"&amp;H307&amp;"e"&amp;F307&amp;G307</f>
        <v>x0w00t00f00b00g00c00i00r00m00hS00hZ00p00k00z00j00n00ELh0v0a00s00u0y0de</v>
      </c>
      <c r="L307" s="28" t="str">
        <f ca="1">ДАННЫЕ!$I307&amp;"VN"&amp;IF(ДАННЫЕ!AW307&gt;0,11,10)&amp;"CD"&amp;IF(ДАННЫЕ!BF307&gt;500,16,IF(ДАННЫЕ!BF307&gt;350,15,IF(ДАННЫЕ!BF307&gt;=200,14,IF(ДАННЫЕ!BF307&gt;=100,13,IF(ДАННЫЕ!BF307&gt;=50,12,IF(ДАННЫЕ!BF307&gt;0,11,10))))))&amp;"AR"&amp;IF(ДАННЫЕ!BX307&gt;0,1,0)&amp;"GD"&amp;B307&amp;"VV"&amp;IF(E307&gt;=5,IF(E307&lt;18,1,0),0)</f>
        <v>VN10CD10AR0GD0VV0</v>
      </c>
      <c r="M307" s="28" t="str">
        <f>ДАННЫЕ!$I307&amp;"b"&amp;ДАННЫЕ!$BI307&amp;"r"&amp;ДАННЫЕ!$BJ307&amp;"CD"&amp;IF(ДАННЫЕ!BF307&gt;0,IF(ДАННЫЕ!BF307&lt;200,1,IF(ДАННЫЕ!BF307&lt;350,2,3)),0)&amp;"h"&amp;IF(ДАННЫЕ!$BK307+ДАННЫЕ!$BL307+ДАННЫЕ!$BM307&gt;0,1,0)&amp;"x"&amp;ДАННЫЕ!$BK307&amp;"y"&amp;ДАННЫЕ!$BL307&amp;"z"&amp;ДАННЫЕ!$BM307&amp;"c"&amp;IF(ДАННЫЕ!$BK307+ДАННЫЕ!$BL307+ДАННЫЕ!$BM307=3,1,0)&amp;"a"&amp;IF(ДАННЫЕ!$BQ307+ДАННЫЕ!$BR307&gt;0,1,0)&amp;"d"&amp;ДАННЫЕ!$BQ307&amp;"v"&amp;ДАННЫЕ!$BR307&amp;"p"&amp;ДАННЫЕ!$BS307&amp;"n"&amp;ДАННЫЕ!$BU307&amp;"t"&amp;ДАННЫЕ!$BV307&amp;"o"&amp;ДАННЫЕ!$BT307&amp;"l"&amp;IF(ДАННЫЕ!$BN307&gt;0,1,0)&amp;ДАННЫЕ!$BN307&amp;"g"&amp;ДАННЫЕ!$BO307&amp;"s"&amp;ДАННЫЕ!$BP307&amp;"DZ"&amp;IF(ДАННЫЕ!B307-ДАННЫЕ!G307 &lt; 60,IF(ДАННЫЕ!B307-ДАННЫЕ!G307 &gt;= 0,1,0),0)&amp;"u"&amp;IF(ДАННЫЕ!$CJ307&gt;0,1,0)</f>
        <v>brCD0h0xyzc0a0dvpntol0gsDZ1u0</v>
      </c>
      <c r="N307" s="28" t="str">
        <f ca="1">ДАННЫЕ!$F307&amp;ДАННЫЕ!$I307&amp;"g"&amp;B307&amp;"cf"&amp;D307&amp;"a"&amp;IF(ДАННЫЕ!$BX307&gt;0,1,0)&amp;IF(ДАННЫЕ!$BF307&gt;500,1,IF(ДАННЫЕ!$BF307&gt;350,2,IF(ДАННЫЕ!$BF307&gt;=200,3,IF(ДАННЫЕ!$BF307&gt;=100,4,IF(ДАННЫЕ!$BF307&gt;=50,5,IF(ДАННЫЕ!$BF307&lt;50,6,0))))))&amp;"AR"&amp;IF(DATEDIF(ДАННЫЕ!$BX307,ДАННЫЕ!$F$1,"y")&gt;1,1,0)&amp;"VG"&amp;IF(ДАННЫЕ!$BH307="0",1,0)&amp;"o"&amp;IF(T307+ДАННЫЕ!$AF307+ДАННЫЕ!$AG307+ДАННЫЕ!$AH307+ДАННЫЕ!$AI307+ДАННЫЕ!$AJ307+ДАННЫЕ!$AP307+ДАННЫЕ!$AQ307+ДАННЫЕ!$AR307+ДАННЫЕ!$AU307+ДАННЫЕ!$AW307+ДАННЫЕ!$AS307+ДАННЫЕ!$AT307&gt;0,1,0)&amp;"x"&amp;ДАННЫЕ!$AG307&amp;"p"&amp;IF(ДАННЫЕ!$BY307&gt;0,1,0)&amp;"v"&amp;IF(ДАННЫЕ!$BZ307&gt;0,1,0)&amp;"n"&amp;ДАННЫЕ!$CA307&amp;"t"&amp;ДАННЫЕ!$AY307&amp;"k"&amp;ДАННЫЕ!$CB307&amp;"q"&amp;ДАННЫЕ!$CC307&amp;"w"&amp;ДАННЫЕ!$CD307&amp;"e"&amp;ДАННЫЕ!$CE307&amp;"m"&amp;ДАННЫЕ!$CF307&amp;"c"&amp;ДАННЫЕ!$CG307&amp;"z"&amp;ДАННЫЕ!$CH307&amp;"d"&amp;IF(H307=4,1,0)&amp;"s"&amp;IF(ДАННЫЕ!$J307=1,0,1)&amp;"u"&amp;IF(ДАННЫЕ!$CJ307&gt;0,1,0)</f>
        <v>g0cf0a06AR1VG0o0xp0v0ntkqwemczd0s1u0</v>
      </c>
      <c r="O307" s="28" t="str">
        <f>ДАННЫЕ!$I307&amp;"g"&amp;B307&amp;A307&amp;"f"&amp;P307&amp;"c"&amp;IF(ДАННЫЕ!$U307&gt;0,1,0)&amp;"s"&amp;IF(ДАННЫЕ!$Q307&gt;0,IF(YEAR(ДАННЫЕ!$F$1)=YEAR(ДАННЫЕ!$Q307),IF(MONTH(ДАННЫЕ!$F$1)=MONTH(ДАННЫЕ!$Q307),111,11),1),0)&amp;"i"&amp;IF(ДАННЫЕ!$R307+ДАННЫЕ!$S307+ДАННЫЕ!$T307=0,0,1)&amp;"h"&amp;IF(ДАННЫЕ!$P307&gt;0,1,0)&amp;"p"&amp;IF(ДАННЫЕ!$CI307&gt;0,IF(YEAR(ДАННЫЕ!$F$1)=YEAR(ДАННЫЕ!$CI307),IF(MONTH(ДАННЫЕ!$F$1)=MONTH(ДАННЫЕ!$CI307),111,11),1),0)&amp;"d"&amp;IF(ДАННЫЕ!$CJ307&gt;0,IF(YEAR(ДАННЫЕ!$F$1)=YEAR(ДАННЫЕ!$CJ307),IF(MONTH(ДАННЫЕ!$F$1)=MONTH(ДАННЫЕ!$CJ307),111,11),1),0)&amp;"o"&amp;IF(ДАННЫЕ!$CK307&gt;0,IF(MONTH(ДАННЫЕ!$F$1)=MONTH(ДАННЫЕ!$CK307),111,11),0)&amp;"v"&amp;IF(ДАННЫЕ!$BE307&gt;0,IF(MONTH(ДАННЫЕ!$F$1)=MONTH(ДАННЫЕ!$BE307),111,11),0)</f>
        <v>g00f0c0s0i0h0p0d0o0v0</v>
      </c>
      <c r="P307" s="15">
        <f t="shared" si="14"/>
        <v>0</v>
      </c>
      <c r="Q307" s="15">
        <f>IF(ДАННЫЕ!$F$1&gt;ДАННЫЕ!$N307,IF(YEAR(ДАННЫЕ!$F$1)=YEAR(ДАННЫЕ!M307),1,0),0)</f>
        <v>0</v>
      </c>
      <c r="R307" s="15">
        <f>IF(ДАННЫЕ!$F$1&gt;ДАННЫЕ!$N307,IF(YEAR(ДАННЫЕ!$F$1)=YEAR(ДАННЫЕ!N307),1,0),0)</f>
        <v>0</v>
      </c>
      <c r="S307" s="15">
        <f>IF(ДАННЫЕ!$AA307="2А",1,IF(ДАННЫЕ!$AA307="2Б",2,IF(ДАННЫЕ!$AA307="2В",3,IF(ДАННЫЕ!$AA307=3,4,IF(ДАННЫЕ!$AA307="4А",5,IF(ДАННЫЕ!$AA307="4Б",6,IF(ДАННЫЕ!$AA307="4В",7,IF(ДАННЫЕ!$AA307=5,8,0))))))))</f>
        <v>0</v>
      </c>
      <c r="T307" s="15">
        <f>IF(OR(ДАННЫЕ!$AC307=2,ДАННЫЕ!$AD307=2,ДАННЫЕ!$AE307=2),2,IF(OR(ДАННЫЕ!$AC307=1,ДАННЫЕ!$AD307=1,ДАННЫЕ!$AE307=1),1,0))</f>
        <v>0</v>
      </c>
    </row>
    <row r="308" spans="1:20" ht="15" customHeight="1" x14ac:dyDescent="0.2">
      <c r="A308" s="78">
        <f>IF(B308&gt;0,IF(MONTH(ДАННЫЕ!$F$1)=MONTH(ДАННЫЕ!$B308),1,0),0)</f>
        <v>0</v>
      </c>
      <c r="B308" s="14">
        <f>IF(ДАННЫЕ!$B308&gt;0,IF(YEAR(ДАННЫЕ!$F$1)=YEAR(ДАННЫЕ!$B308),1,0),0)</f>
        <v>0</v>
      </c>
      <c r="C308" s="14">
        <f>IF(ДАННЫЕ!$CM308&gt;0,IF(YEAR(ДАННЫЕ!$F$1)=YEAR(ДАННЫЕ!$CM308),1,0),0)</f>
        <v>0</v>
      </c>
      <c r="D308" s="14">
        <f>IF(ДАННЫЕ!$CJ308&gt;0,IF(ДАННЫЕ!$CL308&gt;ДАННЫЕ!$F$1,1,IF(ДАННЫЕ!$CL308&gt;0,0,1)),0)</f>
        <v>0</v>
      </c>
      <c r="E308" s="43" t="str">
        <f ca="1">IF(ДАННЫЕ!$F$1&gt;0,IF(ДАННЫЕ!$G308&gt;0,DATEDIF(ДАННЫЕ!$G308,ДАННЫЕ!$F$1,"y"),""),IF(ДАННЫЕ!$G308&gt;0,DATEDIF(ДАННЫЕ!$G308,TODAY(),"y"),""))</f>
        <v/>
      </c>
      <c r="F308" s="43" t="str">
        <f xml:space="preserve"> IF(ДАННЫЕ!$F308="М",IF(E308&gt;=18,IF(E308&lt;60,1,""),""),"")&amp;IF(ДАННЫЕ!$F308="Ж",IF(E308&gt;=18,IF(E308&lt;55,1,""),""),"")</f>
        <v/>
      </c>
      <c r="G308" s="43" t="str">
        <f xml:space="preserve"> IF(ДАННЫЕ!$F308="М",IF(E308&gt;=60,2,""),"")&amp;IF(ДАННЫЕ!$F308="Ж",IF(E308&gt;=55,2,""),"")</f>
        <v/>
      </c>
      <c r="H308" s="43" t="str">
        <f t="shared" ca="1" si="12"/>
        <v/>
      </c>
      <c r="I308" s="43" t="str">
        <f t="shared" ca="1" si="13"/>
        <v>03</v>
      </c>
      <c r="J308" s="28" t="str">
        <f ca="1">ДАННЫЕ!$F308&amp;H308&amp;I308&amp;ДАННЫЕ!$I308&amp;"m"&amp;IF(ДАННЫЕ!$I308&gt;0,IF(ДАННЫЕ!$J308&gt;0,0,1),"")&amp;"f"&amp;IF(ДАННЫЕ!$R308&gt;0,IF(YEAR(ДАННЫЕ!$F$1)=YEAR(ДАННЫЕ!$R308),1,0),0)&amp;"z"&amp;ДАННЫЕ!$R308&amp;"p"&amp;ДАННЫЕ!$S308&amp;"i"&amp;ДАННЫЕ!$T308&amp;"h"&amp;ДАННЫЕ!$K308&amp;"be"&amp;ДАННЫЕ!$BI308&amp;"CD"&amp;IF(ДАННЫЕ!BF308&gt;500,4,IF(ДАННЫЕ!BF308&gt;350,3,IF(ДАННЫЕ!BF308&gt;200,2,IF(ДАННЫЕ!BF308&gt;0,1,0))))&amp;"g"&amp;B308&amp;"d"&amp;H308&amp;"l"&amp;ДАННЫЕ!AT308&amp;"a"&amp;ДАННЫЕ!$V308&amp;"v"&amp;R308&amp;"k"&amp;ДАННЫЕ!$U308&amp;"s"&amp;ДАННЫЕ!$Y308&amp;"t"&amp;ДАННЫЕ!$X308&amp;"b"&amp;IF(ДАННЫЕ!$Q308&gt;1,1,0)&amp;"PP"&amp;ДАННЫЕ!Z308&amp;"c"&amp;S308&amp;"x"&amp;IF(ДАННЫЕ!$BY308&gt;0,IF(YEAR(ДАННЫЕ!$F$1)=YEAR(ДАННЫЕ!$BY308),1,0),0)&amp;"n"&amp;IF(ДАННЫЕ!$BZ308&gt;0,IF(YEAR(ДАННЫЕ!$F$1)=YEAR(ДАННЫЕ!$BZ308),1,0),0)&amp;"u"&amp;D308&amp;"z"&amp;IF(ДАННЫЕ!$CL308&gt;0,IF(YEAR(ДАННЫЕ!$F$1)&gt;YEAR(ДАННЫЕ!$CL308),11,12),0)</f>
        <v>03mf0zpihbeCD0g0dlav0kstb0PPc0x0n0u0z0</v>
      </c>
      <c r="K308" s="28" t="str">
        <f ca="1">ДАННЫЕ!$I308&amp;"x"&amp;B308&amp;"w"&amp;IF(T308+ДАННЫЕ!AD308+ДАННЫЕ!AE308+ДАННЫЕ!AF308+ДАННЫЕ!AG308+ДАННЫЕ!AH308+ДАННЫЕ!$AL308+ДАННЫЕ!AI308+ДАННЫЕ!AJ308+ДАННЫЕ!AK308+ДАННЫЕ!AP308+ДАННЫЕ!AQ308+ДАННЫЕ!AR308+ДАННЫЕ!$AM308+ДАННЫЕ!$AN308+ДАННЫЕ!AS308+ДАННЫЕ!AT308&gt;0,1,0)&amp;IF(OR(T308=2,ДАННЫЕ!AD308=2,ДАННЫЕ!AE308=2,ДАННЫЕ!AF308=2,ДАННЫЕ!AG308=2,ДАННЫЕ!AH308=2,ДАННЫЕ!$AL308=2,ДАННЫЕ!AI308=2,ДАННЫЕ!AJ308=2,ДАННЫЕ!AK308=2,ДАННЫЕ!AP308=2,ДАННЫЕ!AQ308=2,ДАННЫЕ!AR308=2,ДАННЫЕ!$AM308=2,ДАННЫЕ!$AN308=2,ДАННЫЕ!AS308=2,ДАННЫЕ!AT308=2),2,0)&amp;"t"&amp;IF(T308&gt;0,"1"&amp;T308,"00")&amp;"f"&amp;IF(ДАННЫЕ!$AC308,"1"&amp;ДАННЫЕ!$AC308,"00")&amp;"b"&amp;IF(ДАННЫЕ!$AD308,"1"&amp;ДАННЫЕ!$AD308,"00")&amp;"g"&amp;IF(ДАННЫЕ!$AF308,"1"&amp;ДАННЫЕ!$AF308,"00")&amp;"c"&amp;IF(ДАННЫЕ!$AG308,"1"&amp;ДАННЫЕ!$AG308,"00")&amp;"i"&amp;IF(ДАННЫЕ!$AH308,"1"&amp;ДАННЫЕ!$AH308,"00")&amp;"r"&amp;IF(ДАННЫЕ!$AL308,"1"&amp;ДАННЫЕ!$AL308,"00")&amp;"m"&amp;IF(ДАННЫЕ!$AI308,"1"&amp;ДАННЫЕ!$AI308,"00")&amp;"hS"&amp;IF(ДАННЫЕ!$AJ308,"1"&amp;ДАННЫЕ!$AJ308,"00")&amp;"hZ"&amp;IF(ДАННЫЕ!$AK308,"1"&amp;ДАННЫЕ!$AK308,"00")&amp;"p"&amp;IF(ДАННЫЕ!$AP308,"1"&amp;ДАННЫЕ!$AP308,"00")&amp;"k"&amp;IF(ДАННЫЕ!$AQ308,"1"&amp;ДАННЫЕ!$AQ308,"00")&amp;"z"&amp;IF(ДАННЫЕ!$AR308,"1"&amp;ДАННЫЕ!$AR308,"00")&amp;"j"&amp;IF(ДАННЫЕ!$AM308,"1"&amp;ДАННЫЕ!$AM308,"00")&amp;"n"&amp;IF(ДАННЫЕ!$AN308,"1"&amp;ДАННЫЕ!$AN308,"00")&amp;"E"&amp;ДАННЫЕ!BI308&amp;"L"&amp;ДАННЫЕ!AO308&amp;"h"&amp;IF(ДАННЫЕ!$AU308&gt;0,1,0)&amp;"v"&amp;IF(ДАННЫЕ!$AW308&gt;0,1,0)&amp;"a"&amp;IF(ДАННЫЕ!$AS308,"1"&amp;ДАННЫЕ!$AS308,"00")&amp;"s"&amp;IF(ДАННЫЕ!$AT308,"1"&amp;ДАННЫЕ!$AT308,"00")&amp;"u"&amp;IF(ДАННЫЕ!$CJ308&gt;0,1,0)&amp;"y"&amp;B308&amp;"d"&amp;H308&amp;"e"&amp;F308&amp;G308</f>
        <v>x0w00t00f00b00g00c00i00r00m00hS00hZ00p00k00z00j00n00ELh0v0a00s00u0y0de</v>
      </c>
      <c r="L308" s="28" t="str">
        <f ca="1">ДАННЫЕ!$I308&amp;"VN"&amp;IF(ДАННЫЕ!AW308&gt;0,11,10)&amp;"CD"&amp;IF(ДАННЫЕ!BF308&gt;500,16,IF(ДАННЫЕ!BF308&gt;350,15,IF(ДАННЫЕ!BF308&gt;=200,14,IF(ДАННЫЕ!BF308&gt;=100,13,IF(ДАННЫЕ!BF308&gt;=50,12,IF(ДАННЫЕ!BF308&gt;0,11,10))))))&amp;"AR"&amp;IF(ДАННЫЕ!BX308&gt;0,1,0)&amp;"GD"&amp;B308&amp;"VV"&amp;IF(E308&gt;=5,IF(E308&lt;18,1,0),0)</f>
        <v>VN10CD10AR0GD0VV0</v>
      </c>
      <c r="M308" s="28" t="str">
        <f>ДАННЫЕ!$I308&amp;"b"&amp;ДАННЫЕ!$BI308&amp;"r"&amp;ДАННЫЕ!$BJ308&amp;"CD"&amp;IF(ДАННЫЕ!BF308&gt;0,IF(ДАННЫЕ!BF308&lt;200,1,IF(ДАННЫЕ!BF308&lt;350,2,3)),0)&amp;"h"&amp;IF(ДАННЫЕ!$BK308+ДАННЫЕ!$BL308+ДАННЫЕ!$BM308&gt;0,1,0)&amp;"x"&amp;ДАННЫЕ!$BK308&amp;"y"&amp;ДАННЫЕ!$BL308&amp;"z"&amp;ДАННЫЕ!$BM308&amp;"c"&amp;IF(ДАННЫЕ!$BK308+ДАННЫЕ!$BL308+ДАННЫЕ!$BM308=3,1,0)&amp;"a"&amp;IF(ДАННЫЕ!$BQ308+ДАННЫЕ!$BR308&gt;0,1,0)&amp;"d"&amp;ДАННЫЕ!$BQ308&amp;"v"&amp;ДАННЫЕ!$BR308&amp;"p"&amp;ДАННЫЕ!$BS308&amp;"n"&amp;ДАННЫЕ!$BU308&amp;"t"&amp;ДАННЫЕ!$BV308&amp;"o"&amp;ДАННЫЕ!$BT308&amp;"l"&amp;IF(ДАННЫЕ!$BN308&gt;0,1,0)&amp;ДАННЫЕ!$BN308&amp;"g"&amp;ДАННЫЕ!$BO308&amp;"s"&amp;ДАННЫЕ!$BP308&amp;"DZ"&amp;IF(ДАННЫЕ!B308-ДАННЫЕ!G308 &lt; 60,IF(ДАННЫЕ!B308-ДАННЫЕ!G308 &gt;= 0,1,0),0)&amp;"u"&amp;IF(ДАННЫЕ!$CJ308&gt;0,1,0)</f>
        <v>brCD0h0xyzc0a0dvpntol0gsDZ1u0</v>
      </c>
      <c r="N308" s="28" t="str">
        <f ca="1">ДАННЫЕ!$F308&amp;ДАННЫЕ!$I308&amp;"g"&amp;B308&amp;"cf"&amp;D308&amp;"a"&amp;IF(ДАННЫЕ!$BX308&gt;0,1,0)&amp;IF(ДАННЫЕ!$BF308&gt;500,1,IF(ДАННЫЕ!$BF308&gt;350,2,IF(ДАННЫЕ!$BF308&gt;=200,3,IF(ДАННЫЕ!$BF308&gt;=100,4,IF(ДАННЫЕ!$BF308&gt;=50,5,IF(ДАННЫЕ!$BF308&lt;50,6,0))))))&amp;"AR"&amp;IF(DATEDIF(ДАННЫЕ!$BX308,ДАННЫЕ!$F$1,"y")&gt;1,1,0)&amp;"VG"&amp;IF(ДАННЫЕ!$BH308="0",1,0)&amp;"o"&amp;IF(T308+ДАННЫЕ!$AF308+ДАННЫЕ!$AG308+ДАННЫЕ!$AH308+ДАННЫЕ!$AI308+ДАННЫЕ!$AJ308+ДАННЫЕ!$AP308+ДАННЫЕ!$AQ308+ДАННЫЕ!$AR308+ДАННЫЕ!$AU308+ДАННЫЕ!$AW308+ДАННЫЕ!$AS308+ДАННЫЕ!$AT308&gt;0,1,0)&amp;"x"&amp;ДАННЫЕ!$AG308&amp;"p"&amp;IF(ДАННЫЕ!$BY308&gt;0,1,0)&amp;"v"&amp;IF(ДАННЫЕ!$BZ308&gt;0,1,0)&amp;"n"&amp;ДАННЫЕ!$CA308&amp;"t"&amp;ДАННЫЕ!$AY308&amp;"k"&amp;ДАННЫЕ!$CB308&amp;"q"&amp;ДАННЫЕ!$CC308&amp;"w"&amp;ДАННЫЕ!$CD308&amp;"e"&amp;ДАННЫЕ!$CE308&amp;"m"&amp;ДАННЫЕ!$CF308&amp;"c"&amp;ДАННЫЕ!$CG308&amp;"z"&amp;ДАННЫЕ!$CH308&amp;"d"&amp;IF(H308=4,1,0)&amp;"s"&amp;IF(ДАННЫЕ!$J308=1,0,1)&amp;"u"&amp;IF(ДАННЫЕ!$CJ308&gt;0,1,0)</f>
        <v>g0cf0a06AR1VG0o0xp0v0ntkqwemczd0s1u0</v>
      </c>
      <c r="O308" s="28" t="str">
        <f>ДАННЫЕ!$I308&amp;"g"&amp;B308&amp;A308&amp;"f"&amp;P308&amp;"c"&amp;IF(ДАННЫЕ!$U308&gt;0,1,0)&amp;"s"&amp;IF(ДАННЫЕ!$Q308&gt;0,IF(YEAR(ДАННЫЕ!$F$1)=YEAR(ДАННЫЕ!$Q308),IF(MONTH(ДАННЫЕ!$F$1)=MONTH(ДАННЫЕ!$Q308),111,11),1),0)&amp;"i"&amp;IF(ДАННЫЕ!$R308+ДАННЫЕ!$S308+ДАННЫЕ!$T308=0,0,1)&amp;"h"&amp;IF(ДАННЫЕ!$P308&gt;0,1,0)&amp;"p"&amp;IF(ДАННЫЕ!$CI308&gt;0,IF(YEAR(ДАННЫЕ!$F$1)=YEAR(ДАННЫЕ!$CI308),IF(MONTH(ДАННЫЕ!$F$1)=MONTH(ДАННЫЕ!$CI308),111,11),1),0)&amp;"d"&amp;IF(ДАННЫЕ!$CJ308&gt;0,IF(YEAR(ДАННЫЕ!$F$1)=YEAR(ДАННЫЕ!$CJ308),IF(MONTH(ДАННЫЕ!$F$1)=MONTH(ДАННЫЕ!$CJ308),111,11),1),0)&amp;"o"&amp;IF(ДАННЫЕ!$CK308&gt;0,IF(MONTH(ДАННЫЕ!$F$1)=MONTH(ДАННЫЕ!$CK308),111,11),0)&amp;"v"&amp;IF(ДАННЫЕ!$BE308&gt;0,IF(MONTH(ДАННЫЕ!$F$1)=MONTH(ДАННЫЕ!$BE308),111,11),0)</f>
        <v>g00f0c0s0i0h0p0d0o0v0</v>
      </c>
      <c r="P308" s="15">
        <f t="shared" si="14"/>
        <v>0</v>
      </c>
      <c r="Q308" s="15">
        <f>IF(ДАННЫЕ!$F$1&gt;ДАННЫЕ!$N308,IF(YEAR(ДАННЫЕ!$F$1)=YEAR(ДАННЫЕ!M308),1,0),0)</f>
        <v>0</v>
      </c>
      <c r="R308" s="15">
        <f>IF(ДАННЫЕ!$F$1&gt;ДАННЫЕ!$N308,IF(YEAR(ДАННЫЕ!$F$1)=YEAR(ДАННЫЕ!N308),1,0),0)</f>
        <v>0</v>
      </c>
      <c r="S308" s="15">
        <f>IF(ДАННЫЕ!$AA308="2А",1,IF(ДАННЫЕ!$AA308="2Б",2,IF(ДАННЫЕ!$AA308="2В",3,IF(ДАННЫЕ!$AA308=3,4,IF(ДАННЫЕ!$AA308="4А",5,IF(ДАННЫЕ!$AA308="4Б",6,IF(ДАННЫЕ!$AA308="4В",7,IF(ДАННЫЕ!$AA308=5,8,0))))))))</f>
        <v>0</v>
      </c>
      <c r="T308" s="15">
        <f>IF(OR(ДАННЫЕ!$AC308=2,ДАННЫЕ!$AD308=2,ДАННЫЕ!$AE308=2),2,IF(OR(ДАННЫЕ!$AC308=1,ДАННЫЕ!$AD308=1,ДАННЫЕ!$AE308=1),1,0))</f>
        <v>0</v>
      </c>
    </row>
    <row r="309" spans="1:20" ht="15" customHeight="1" x14ac:dyDescent="0.2">
      <c r="A309" s="78">
        <f>IF(B309&gt;0,IF(MONTH(ДАННЫЕ!$F$1)=MONTH(ДАННЫЕ!$B309),1,0),0)</f>
        <v>0</v>
      </c>
      <c r="B309" s="14">
        <f>IF(ДАННЫЕ!$B309&gt;0,IF(YEAR(ДАННЫЕ!$F$1)=YEAR(ДАННЫЕ!$B309),1,0),0)</f>
        <v>0</v>
      </c>
      <c r="C309" s="14">
        <f>IF(ДАННЫЕ!$CM309&gt;0,IF(YEAR(ДАННЫЕ!$F$1)=YEAR(ДАННЫЕ!$CM309),1,0),0)</f>
        <v>0</v>
      </c>
      <c r="D309" s="14">
        <f>IF(ДАННЫЕ!$CJ309&gt;0,IF(ДАННЫЕ!$CL309&gt;ДАННЫЕ!$F$1,1,IF(ДАННЫЕ!$CL309&gt;0,0,1)),0)</f>
        <v>0</v>
      </c>
      <c r="E309" s="43" t="str">
        <f ca="1">IF(ДАННЫЕ!$F$1&gt;0,IF(ДАННЫЕ!$G309&gt;0,DATEDIF(ДАННЫЕ!$G309,ДАННЫЕ!$F$1,"y"),""),IF(ДАННЫЕ!$G309&gt;0,DATEDIF(ДАННЫЕ!$G309,TODAY(),"y"),""))</f>
        <v/>
      </c>
      <c r="F309" s="43" t="str">
        <f xml:space="preserve"> IF(ДАННЫЕ!$F309="М",IF(E309&gt;=18,IF(E309&lt;60,1,""),""),"")&amp;IF(ДАННЫЕ!$F309="Ж",IF(E309&gt;=18,IF(E309&lt;55,1,""),""),"")</f>
        <v/>
      </c>
      <c r="G309" s="43" t="str">
        <f xml:space="preserve"> IF(ДАННЫЕ!$F309="М",IF(E309&gt;=60,2,""),"")&amp;IF(ДАННЫЕ!$F309="Ж",IF(E309&gt;=55,2,""),"")</f>
        <v/>
      </c>
      <c r="H309" s="43" t="str">
        <f t="shared" ca="1" si="12"/>
        <v/>
      </c>
      <c r="I309" s="43" t="str">
        <f t="shared" ca="1" si="13"/>
        <v>03</v>
      </c>
      <c r="J309" s="28" t="str">
        <f ca="1">ДАННЫЕ!$F309&amp;H309&amp;I309&amp;ДАННЫЕ!$I309&amp;"m"&amp;IF(ДАННЫЕ!$I309&gt;0,IF(ДАННЫЕ!$J309&gt;0,0,1),"")&amp;"f"&amp;IF(ДАННЫЕ!$R309&gt;0,IF(YEAR(ДАННЫЕ!$F$1)=YEAR(ДАННЫЕ!$R309),1,0),0)&amp;"z"&amp;ДАННЫЕ!$R309&amp;"p"&amp;ДАННЫЕ!$S309&amp;"i"&amp;ДАННЫЕ!$T309&amp;"h"&amp;ДАННЫЕ!$K309&amp;"be"&amp;ДАННЫЕ!$BI309&amp;"CD"&amp;IF(ДАННЫЕ!BF309&gt;500,4,IF(ДАННЫЕ!BF309&gt;350,3,IF(ДАННЫЕ!BF309&gt;200,2,IF(ДАННЫЕ!BF309&gt;0,1,0))))&amp;"g"&amp;B309&amp;"d"&amp;H309&amp;"l"&amp;ДАННЫЕ!AT309&amp;"a"&amp;ДАННЫЕ!$V309&amp;"v"&amp;R309&amp;"k"&amp;ДАННЫЕ!$U309&amp;"s"&amp;ДАННЫЕ!$Y309&amp;"t"&amp;ДАННЫЕ!$X309&amp;"b"&amp;IF(ДАННЫЕ!$Q309&gt;1,1,0)&amp;"PP"&amp;ДАННЫЕ!Z309&amp;"c"&amp;S309&amp;"x"&amp;IF(ДАННЫЕ!$BY309&gt;0,IF(YEAR(ДАННЫЕ!$F$1)=YEAR(ДАННЫЕ!$BY309),1,0),0)&amp;"n"&amp;IF(ДАННЫЕ!$BZ309&gt;0,IF(YEAR(ДАННЫЕ!$F$1)=YEAR(ДАННЫЕ!$BZ309),1,0),0)&amp;"u"&amp;D309&amp;"z"&amp;IF(ДАННЫЕ!$CL309&gt;0,IF(YEAR(ДАННЫЕ!$F$1)&gt;YEAR(ДАННЫЕ!$CL309),11,12),0)</f>
        <v>03mf0zpihbeCD0g0dlav0kstb0PPc0x0n0u0z0</v>
      </c>
      <c r="K309" s="28" t="str">
        <f ca="1">ДАННЫЕ!$I309&amp;"x"&amp;B309&amp;"w"&amp;IF(T309+ДАННЫЕ!AD309+ДАННЫЕ!AE309+ДАННЫЕ!AF309+ДАННЫЕ!AG309+ДАННЫЕ!AH309+ДАННЫЕ!$AL309+ДАННЫЕ!AI309+ДАННЫЕ!AJ309+ДАННЫЕ!AK309+ДАННЫЕ!AP309+ДАННЫЕ!AQ309+ДАННЫЕ!AR309+ДАННЫЕ!$AM309+ДАННЫЕ!$AN309+ДАННЫЕ!AS309+ДАННЫЕ!AT309&gt;0,1,0)&amp;IF(OR(T309=2,ДАННЫЕ!AD309=2,ДАННЫЕ!AE309=2,ДАННЫЕ!AF309=2,ДАННЫЕ!AG309=2,ДАННЫЕ!AH309=2,ДАННЫЕ!$AL309=2,ДАННЫЕ!AI309=2,ДАННЫЕ!AJ309=2,ДАННЫЕ!AK309=2,ДАННЫЕ!AP309=2,ДАННЫЕ!AQ309=2,ДАННЫЕ!AR309=2,ДАННЫЕ!$AM309=2,ДАННЫЕ!$AN309=2,ДАННЫЕ!AS309=2,ДАННЫЕ!AT309=2),2,0)&amp;"t"&amp;IF(T309&gt;0,"1"&amp;T309,"00")&amp;"f"&amp;IF(ДАННЫЕ!$AC309,"1"&amp;ДАННЫЕ!$AC309,"00")&amp;"b"&amp;IF(ДАННЫЕ!$AD309,"1"&amp;ДАННЫЕ!$AD309,"00")&amp;"g"&amp;IF(ДАННЫЕ!$AF309,"1"&amp;ДАННЫЕ!$AF309,"00")&amp;"c"&amp;IF(ДАННЫЕ!$AG309,"1"&amp;ДАННЫЕ!$AG309,"00")&amp;"i"&amp;IF(ДАННЫЕ!$AH309,"1"&amp;ДАННЫЕ!$AH309,"00")&amp;"r"&amp;IF(ДАННЫЕ!$AL309,"1"&amp;ДАННЫЕ!$AL309,"00")&amp;"m"&amp;IF(ДАННЫЕ!$AI309,"1"&amp;ДАННЫЕ!$AI309,"00")&amp;"hS"&amp;IF(ДАННЫЕ!$AJ309,"1"&amp;ДАННЫЕ!$AJ309,"00")&amp;"hZ"&amp;IF(ДАННЫЕ!$AK309,"1"&amp;ДАННЫЕ!$AK309,"00")&amp;"p"&amp;IF(ДАННЫЕ!$AP309,"1"&amp;ДАННЫЕ!$AP309,"00")&amp;"k"&amp;IF(ДАННЫЕ!$AQ309,"1"&amp;ДАННЫЕ!$AQ309,"00")&amp;"z"&amp;IF(ДАННЫЕ!$AR309,"1"&amp;ДАННЫЕ!$AR309,"00")&amp;"j"&amp;IF(ДАННЫЕ!$AM309,"1"&amp;ДАННЫЕ!$AM309,"00")&amp;"n"&amp;IF(ДАННЫЕ!$AN309,"1"&amp;ДАННЫЕ!$AN309,"00")&amp;"E"&amp;ДАННЫЕ!BI309&amp;"L"&amp;ДАННЫЕ!AO309&amp;"h"&amp;IF(ДАННЫЕ!$AU309&gt;0,1,0)&amp;"v"&amp;IF(ДАННЫЕ!$AW309&gt;0,1,0)&amp;"a"&amp;IF(ДАННЫЕ!$AS309,"1"&amp;ДАННЫЕ!$AS309,"00")&amp;"s"&amp;IF(ДАННЫЕ!$AT309,"1"&amp;ДАННЫЕ!$AT309,"00")&amp;"u"&amp;IF(ДАННЫЕ!$CJ309&gt;0,1,0)&amp;"y"&amp;B309&amp;"d"&amp;H309&amp;"e"&amp;F309&amp;G309</f>
        <v>x0w00t00f00b00g00c00i00r00m00hS00hZ00p00k00z00j00n00ELh0v0a00s00u0y0de</v>
      </c>
      <c r="L309" s="28" t="str">
        <f ca="1">ДАННЫЕ!$I309&amp;"VN"&amp;IF(ДАННЫЕ!AW309&gt;0,11,10)&amp;"CD"&amp;IF(ДАННЫЕ!BF309&gt;500,16,IF(ДАННЫЕ!BF309&gt;350,15,IF(ДАННЫЕ!BF309&gt;=200,14,IF(ДАННЫЕ!BF309&gt;=100,13,IF(ДАННЫЕ!BF309&gt;=50,12,IF(ДАННЫЕ!BF309&gt;0,11,10))))))&amp;"AR"&amp;IF(ДАННЫЕ!BX309&gt;0,1,0)&amp;"GD"&amp;B309&amp;"VV"&amp;IF(E309&gt;=5,IF(E309&lt;18,1,0),0)</f>
        <v>VN10CD10AR0GD0VV0</v>
      </c>
      <c r="M309" s="28" t="str">
        <f>ДАННЫЕ!$I309&amp;"b"&amp;ДАННЫЕ!$BI309&amp;"r"&amp;ДАННЫЕ!$BJ309&amp;"CD"&amp;IF(ДАННЫЕ!BF309&gt;0,IF(ДАННЫЕ!BF309&lt;200,1,IF(ДАННЫЕ!BF309&lt;350,2,3)),0)&amp;"h"&amp;IF(ДАННЫЕ!$BK309+ДАННЫЕ!$BL309+ДАННЫЕ!$BM309&gt;0,1,0)&amp;"x"&amp;ДАННЫЕ!$BK309&amp;"y"&amp;ДАННЫЕ!$BL309&amp;"z"&amp;ДАННЫЕ!$BM309&amp;"c"&amp;IF(ДАННЫЕ!$BK309+ДАННЫЕ!$BL309+ДАННЫЕ!$BM309=3,1,0)&amp;"a"&amp;IF(ДАННЫЕ!$BQ309+ДАННЫЕ!$BR309&gt;0,1,0)&amp;"d"&amp;ДАННЫЕ!$BQ309&amp;"v"&amp;ДАННЫЕ!$BR309&amp;"p"&amp;ДАННЫЕ!$BS309&amp;"n"&amp;ДАННЫЕ!$BU309&amp;"t"&amp;ДАННЫЕ!$BV309&amp;"o"&amp;ДАННЫЕ!$BT309&amp;"l"&amp;IF(ДАННЫЕ!$BN309&gt;0,1,0)&amp;ДАННЫЕ!$BN309&amp;"g"&amp;ДАННЫЕ!$BO309&amp;"s"&amp;ДАННЫЕ!$BP309&amp;"DZ"&amp;IF(ДАННЫЕ!B309-ДАННЫЕ!G309 &lt; 60,IF(ДАННЫЕ!B309-ДАННЫЕ!G309 &gt;= 0,1,0),0)&amp;"u"&amp;IF(ДАННЫЕ!$CJ309&gt;0,1,0)</f>
        <v>brCD0h0xyzc0a0dvpntol0gsDZ1u0</v>
      </c>
      <c r="N309" s="28" t="str">
        <f ca="1">ДАННЫЕ!$F309&amp;ДАННЫЕ!$I309&amp;"g"&amp;B309&amp;"cf"&amp;D309&amp;"a"&amp;IF(ДАННЫЕ!$BX309&gt;0,1,0)&amp;IF(ДАННЫЕ!$BF309&gt;500,1,IF(ДАННЫЕ!$BF309&gt;350,2,IF(ДАННЫЕ!$BF309&gt;=200,3,IF(ДАННЫЕ!$BF309&gt;=100,4,IF(ДАННЫЕ!$BF309&gt;=50,5,IF(ДАННЫЕ!$BF309&lt;50,6,0))))))&amp;"AR"&amp;IF(DATEDIF(ДАННЫЕ!$BX309,ДАННЫЕ!$F$1,"y")&gt;1,1,0)&amp;"VG"&amp;IF(ДАННЫЕ!$BH309="0",1,0)&amp;"o"&amp;IF(T309+ДАННЫЕ!$AF309+ДАННЫЕ!$AG309+ДАННЫЕ!$AH309+ДАННЫЕ!$AI309+ДАННЫЕ!$AJ309+ДАННЫЕ!$AP309+ДАННЫЕ!$AQ309+ДАННЫЕ!$AR309+ДАННЫЕ!$AU309+ДАННЫЕ!$AW309+ДАННЫЕ!$AS309+ДАННЫЕ!$AT309&gt;0,1,0)&amp;"x"&amp;ДАННЫЕ!$AG309&amp;"p"&amp;IF(ДАННЫЕ!$BY309&gt;0,1,0)&amp;"v"&amp;IF(ДАННЫЕ!$BZ309&gt;0,1,0)&amp;"n"&amp;ДАННЫЕ!$CA309&amp;"t"&amp;ДАННЫЕ!$AY309&amp;"k"&amp;ДАННЫЕ!$CB309&amp;"q"&amp;ДАННЫЕ!$CC309&amp;"w"&amp;ДАННЫЕ!$CD309&amp;"e"&amp;ДАННЫЕ!$CE309&amp;"m"&amp;ДАННЫЕ!$CF309&amp;"c"&amp;ДАННЫЕ!$CG309&amp;"z"&amp;ДАННЫЕ!$CH309&amp;"d"&amp;IF(H309=4,1,0)&amp;"s"&amp;IF(ДАННЫЕ!$J309=1,0,1)&amp;"u"&amp;IF(ДАННЫЕ!$CJ309&gt;0,1,0)</f>
        <v>g0cf0a06AR1VG0o0xp0v0ntkqwemczd0s1u0</v>
      </c>
      <c r="O309" s="28" t="str">
        <f>ДАННЫЕ!$I309&amp;"g"&amp;B309&amp;A309&amp;"f"&amp;P309&amp;"c"&amp;IF(ДАННЫЕ!$U309&gt;0,1,0)&amp;"s"&amp;IF(ДАННЫЕ!$Q309&gt;0,IF(YEAR(ДАННЫЕ!$F$1)=YEAR(ДАННЫЕ!$Q309),IF(MONTH(ДАННЫЕ!$F$1)=MONTH(ДАННЫЕ!$Q309),111,11),1),0)&amp;"i"&amp;IF(ДАННЫЕ!$R309+ДАННЫЕ!$S309+ДАННЫЕ!$T309=0,0,1)&amp;"h"&amp;IF(ДАННЫЕ!$P309&gt;0,1,0)&amp;"p"&amp;IF(ДАННЫЕ!$CI309&gt;0,IF(YEAR(ДАННЫЕ!$F$1)=YEAR(ДАННЫЕ!$CI309),IF(MONTH(ДАННЫЕ!$F$1)=MONTH(ДАННЫЕ!$CI309),111,11),1),0)&amp;"d"&amp;IF(ДАННЫЕ!$CJ309&gt;0,IF(YEAR(ДАННЫЕ!$F$1)=YEAR(ДАННЫЕ!$CJ309),IF(MONTH(ДАННЫЕ!$F$1)=MONTH(ДАННЫЕ!$CJ309),111,11),1),0)&amp;"o"&amp;IF(ДАННЫЕ!$CK309&gt;0,IF(MONTH(ДАННЫЕ!$F$1)=MONTH(ДАННЫЕ!$CK309),111,11),0)&amp;"v"&amp;IF(ДАННЫЕ!$BE309&gt;0,IF(MONTH(ДАННЫЕ!$F$1)=MONTH(ДАННЫЕ!$BE309),111,11),0)</f>
        <v>g00f0c0s0i0h0p0d0o0v0</v>
      </c>
      <c r="P309" s="15">
        <f t="shared" si="14"/>
        <v>0</v>
      </c>
      <c r="Q309" s="15">
        <f>IF(ДАННЫЕ!$F$1&gt;ДАННЫЕ!$N309,IF(YEAR(ДАННЫЕ!$F$1)=YEAR(ДАННЫЕ!M309),1,0),0)</f>
        <v>0</v>
      </c>
      <c r="R309" s="15">
        <f>IF(ДАННЫЕ!$F$1&gt;ДАННЫЕ!$N309,IF(YEAR(ДАННЫЕ!$F$1)=YEAR(ДАННЫЕ!N309),1,0),0)</f>
        <v>0</v>
      </c>
      <c r="S309" s="15">
        <f>IF(ДАННЫЕ!$AA309="2А",1,IF(ДАННЫЕ!$AA309="2Б",2,IF(ДАННЫЕ!$AA309="2В",3,IF(ДАННЫЕ!$AA309=3,4,IF(ДАННЫЕ!$AA309="4А",5,IF(ДАННЫЕ!$AA309="4Б",6,IF(ДАННЫЕ!$AA309="4В",7,IF(ДАННЫЕ!$AA309=5,8,0))))))))</f>
        <v>0</v>
      </c>
      <c r="T309" s="15">
        <f>IF(OR(ДАННЫЕ!$AC309=2,ДАННЫЕ!$AD309=2,ДАННЫЕ!$AE309=2),2,IF(OR(ДАННЫЕ!$AC309=1,ДАННЫЕ!$AD309=1,ДАННЫЕ!$AE309=1),1,0))</f>
        <v>0</v>
      </c>
    </row>
    <row r="310" spans="1:20" ht="15" customHeight="1" x14ac:dyDescent="0.2">
      <c r="A310" s="78">
        <f>IF(B310&gt;0,IF(MONTH(ДАННЫЕ!$F$1)=MONTH(ДАННЫЕ!$B310),1,0),0)</f>
        <v>0</v>
      </c>
      <c r="B310" s="14">
        <f>IF(ДАННЫЕ!$B310&gt;0,IF(YEAR(ДАННЫЕ!$F$1)=YEAR(ДАННЫЕ!$B310),1,0),0)</f>
        <v>0</v>
      </c>
      <c r="C310" s="14">
        <f>IF(ДАННЫЕ!$CM310&gt;0,IF(YEAR(ДАННЫЕ!$F$1)=YEAR(ДАННЫЕ!$CM310),1,0),0)</f>
        <v>0</v>
      </c>
      <c r="D310" s="14">
        <f>IF(ДАННЫЕ!$CJ310&gt;0,IF(ДАННЫЕ!$CL310&gt;ДАННЫЕ!$F$1,1,IF(ДАННЫЕ!$CL310&gt;0,0,1)),0)</f>
        <v>0</v>
      </c>
      <c r="E310" s="43" t="str">
        <f ca="1">IF(ДАННЫЕ!$F$1&gt;0,IF(ДАННЫЕ!$G310&gt;0,DATEDIF(ДАННЫЕ!$G310,ДАННЫЕ!$F$1,"y"),""),IF(ДАННЫЕ!$G310&gt;0,DATEDIF(ДАННЫЕ!$G310,TODAY(),"y"),""))</f>
        <v/>
      </c>
      <c r="F310" s="43" t="str">
        <f xml:space="preserve"> IF(ДАННЫЕ!$F310="М",IF(E310&gt;=18,IF(E310&lt;60,1,""),""),"")&amp;IF(ДАННЫЕ!$F310="Ж",IF(E310&gt;=18,IF(E310&lt;55,1,""),""),"")</f>
        <v/>
      </c>
      <c r="G310" s="43" t="str">
        <f xml:space="preserve"> IF(ДАННЫЕ!$F310="М",IF(E310&gt;=60,2,""),"")&amp;IF(ДАННЫЕ!$F310="Ж",IF(E310&gt;=55,2,""),"")</f>
        <v/>
      </c>
      <c r="H310" s="43" t="str">
        <f t="shared" ca="1" si="12"/>
        <v/>
      </c>
      <c r="I310" s="43" t="str">
        <f t="shared" ca="1" si="13"/>
        <v>03</v>
      </c>
      <c r="J310" s="28" t="str">
        <f ca="1">ДАННЫЕ!$F310&amp;H310&amp;I310&amp;ДАННЫЕ!$I310&amp;"m"&amp;IF(ДАННЫЕ!$I310&gt;0,IF(ДАННЫЕ!$J310&gt;0,0,1),"")&amp;"f"&amp;IF(ДАННЫЕ!$R310&gt;0,IF(YEAR(ДАННЫЕ!$F$1)=YEAR(ДАННЫЕ!$R310),1,0),0)&amp;"z"&amp;ДАННЫЕ!$R310&amp;"p"&amp;ДАННЫЕ!$S310&amp;"i"&amp;ДАННЫЕ!$T310&amp;"h"&amp;ДАННЫЕ!$K310&amp;"be"&amp;ДАННЫЕ!$BI310&amp;"CD"&amp;IF(ДАННЫЕ!BF310&gt;500,4,IF(ДАННЫЕ!BF310&gt;350,3,IF(ДАННЫЕ!BF310&gt;200,2,IF(ДАННЫЕ!BF310&gt;0,1,0))))&amp;"g"&amp;B310&amp;"d"&amp;H310&amp;"l"&amp;ДАННЫЕ!AT310&amp;"a"&amp;ДАННЫЕ!$V310&amp;"v"&amp;R310&amp;"k"&amp;ДАННЫЕ!$U310&amp;"s"&amp;ДАННЫЕ!$Y310&amp;"t"&amp;ДАННЫЕ!$X310&amp;"b"&amp;IF(ДАННЫЕ!$Q310&gt;1,1,0)&amp;"PP"&amp;ДАННЫЕ!Z310&amp;"c"&amp;S310&amp;"x"&amp;IF(ДАННЫЕ!$BY310&gt;0,IF(YEAR(ДАННЫЕ!$F$1)=YEAR(ДАННЫЕ!$BY310),1,0),0)&amp;"n"&amp;IF(ДАННЫЕ!$BZ310&gt;0,IF(YEAR(ДАННЫЕ!$F$1)=YEAR(ДАННЫЕ!$BZ310),1,0),0)&amp;"u"&amp;D310&amp;"z"&amp;IF(ДАННЫЕ!$CL310&gt;0,IF(YEAR(ДАННЫЕ!$F$1)&gt;YEAR(ДАННЫЕ!$CL310),11,12),0)</f>
        <v>03mf0zpihbeCD0g0dlav0kstb0PPc0x0n0u0z0</v>
      </c>
      <c r="K310" s="28" t="str">
        <f ca="1">ДАННЫЕ!$I310&amp;"x"&amp;B310&amp;"w"&amp;IF(T310+ДАННЫЕ!AD310+ДАННЫЕ!AE310+ДАННЫЕ!AF310+ДАННЫЕ!AG310+ДАННЫЕ!AH310+ДАННЫЕ!$AL310+ДАННЫЕ!AI310+ДАННЫЕ!AJ310+ДАННЫЕ!AK310+ДАННЫЕ!AP310+ДАННЫЕ!AQ310+ДАННЫЕ!AR310+ДАННЫЕ!$AM310+ДАННЫЕ!$AN310+ДАННЫЕ!AS310+ДАННЫЕ!AT310&gt;0,1,0)&amp;IF(OR(T310=2,ДАННЫЕ!AD310=2,ДАННЫЕ!AE310=2,ДАННЫЕ!AF310=2,ДАННЫЕ!AG310=2,ДАННЫЕ!AH310=2,ДАННЫЕ!$AL310=2,ДАННЫЕ!AI310=2,ДАННЫЕ!AJ310=2,ДАННЫЕ!AK310=2,ДАННЫЕ!AP310=2,ДАННЫЕ!AQ310=2,ДАННЫЕ!AR310=2,ДАННЫЕ!$AM310=2,ДАННЫЕ!$AN310=2,ДАННЫЕ!AS310=2,ДАННЫЕ!AT310=2),2,0)&amp;"t"&amp;IF(T310&gt;0,"1"&amp;T310,"00")&amp;"f"&amp;IF(ДАННЫЕ!$AC310,"1"&amp;ДАННЫЕ!$AC310,"00")&amp;"b"&amp;IF(ДАННЫЕ!$AD310,"1"&amp;ДАННЫЕ!$AD310,"00")&amp;"g"&amp;IF(ДАННЫЕ!$AF310,"1"&amp;ДАННЫЕ!$AF310,"00")&amp;"c"&amp;IF(ДАННЫЕ!$AG310,"1"&amp;ДАННЫЕ!$AG310,"00")&amp;"i"&amp;IF(ДАННЫЕ!$AH310,"1"&amp;ДАННЫЕ!$AH310,"00")&amp;"r"&amp;IF(ДАННЫЕ!$AL310,"1"&amp;ДАННЫЕ!$AL310,"00")&amp;"m"&amp;IF(ДАННЫЕ!$AI310,"1"&amp;ДАННЫЕ!$AI310,"00")&amp;"hS"&amp;IF(ДАННЫЕ!$AJ310,"1"&amp;ДАННЫЕ!$AJ310,"00")&amp;"hZ"&amp;IF(ДАННЫЕ!$AK310,"1"&amp;ДАННЫЕ!$AK310,"00")&amp;"p"&amp;IF(ДАННЫЕ!$AP310,"1"&amp;ДАННЫЕ!$AP310,"00")&amp;"k"&amp;IF(ДАННЫЕ!$AQ310,"1"&amp;ДАННЫЕ!$AQ310,"00")&amp;"z"&amp;IF(ДАННЫЕ!$AR310,"1"&amp;ДАННЫЕ!$AR310,"00")&amp;"j"&amp;IF(ДАННЫЕ!$AM310,"1"&amp;ДАННЫЕ!$AM310,"00")&amp;"n"&amp;IF(ДАННЫЕ!$AN310,"1"&amp;ДАННЫЕ!$AN310,"00")&amp;"E"&amp;ДАННЫЕ!BI310&amp;"L"&amp;ДАННЫЕ!AO310&amp;"h"&amp;IF(ДАННЫЕ!$AU310&gt;0,1,0)&amp;"v"&amp;IF(ДАННЫЕ!$AW310&gt;0,1,0)&amp;"a"&amp;IF(ДАННЫЕ!$AS310,"1"&amp;ДАННЫЕ!$AS310,"00")&amp;"s"&amp;IF(ДАННЫЕ!$AT310,"1"&amp;ДАННЫЕ!$AT310,"00")&amp;"u"&amp;IF(ДАННЫЕ!$CJ310&gt;0,1,0)&amp;"y"&amp;B310&amp;"d"&amp;H310&amp;"e"&amp;F310&amp;G310</f>
        <v>x0w00t00f00b00g00c00i00r00m00hS00hZ00p00k00z00j00n00ELh0v0a00s00u0y0de</v>
      </c>
      <c r="L310" s="28" t="str">
        <f ca="1">ДАННЫЕ!$I310&amp;"VN"&amp;IF(ДАННЫЕ!AW310&gt;0,11,10)&amp;"CD"&amp;IF(ДАННЫЕ!BF310&gt;500,16,IF(ДАННЫЕ!BF310&gt;350,15,IF(ДАННЫЕ!BF310&gt;=200,14,IF(ДАННЫЕ!BF310&gt;=100,13,IF(ДАННЫЕ!BF310&gt;=50,12,IF(ДАННЫЕ!BF310&gt;0,11,10))))))&amp;"AR"&amp;IF(ДАННЫЕ!BX310&gt;0,1,0)&amp;"GD"&amp;B310&amp;"VV"&amp;IF(E310&gt;=5,IF(E310&lt;18,1,0),0)</f>
        <v>VN10CD10AR0GD0VV0</v>
      </c>
      <c r="M310" s="28" t="str">
        <f>ДАННЫЕ!$I310&amp;"b"&amp;ДАННЫЕ!$BI310&amp;"r"&amp;ДАННЫЕ!$BJ310&amp;"CD"&amp;IF(ДАННЫЕ!BF310&gt;0,IF(ДАННЫЕ!BF310&lt;200,1,IF(ДАННЫЕ!BF310&lt;350,2,3)),0)&amp;"h"&amp;IF(ДАННЫЕ!$BK310+ДАННЫЕ!$BL310+ДАННЫЕ!$BM310&gt;0,1,0)&amp;"x"&amp;ДАННЫЕ!$BK310&amp;"y"&amp;ДАННЫЕ!$BL310&amp;"z"&amp;ДАННЫЕ!$BM310&amp;"c"&amp;IF(ДАННЫЕ!$BK310+ДАННЫЕ!$BL310+ДАННЫЕ!$BM310=3,1,0)&amp;"a"&amp;IF(ДАННЫЕ!$BQ310+ДАННЫЕ!$BR310&gt;0,1,0)&amp;"d"&amp;ДАННЫЕ!$BQ310&amp;"v"&amp;ДАННЫЕ!$BR310&amp;"p"&amp;ДАННЫЕ!$BS310&amp;"n"&amp;ДАННЫЕ!$BU310&amp;"t"&amp;ДАННЫЕ!$BV310&amp;"o"&amp;ДАННЫЕ!$BT310&amp;"l"&amp;IF(ДАННЫЕ!$BN310&gt;0,1,0)&amp;ДАННЫЕ!$BN310&amp;"g"&amp;ДАННЫЕ!$BO310&amp;"s"&amp;ДАННЫЕ!$BP310&amp;"DZ"&amp;IF(ДАННЫЕ!B310-ДАННЫЕ!G310 &lt; 60,IF(ДАННЫЕ!B310-ДАННЫЕ!G310 &gt;= 0,1,0),0)&amp;"u"&amp;IF(ДАННЫЕ!$CJ310&gt;0,1,0)</f>
        <v>brCD0h0xyzc0a0dvpntol0gsDZ1u0</v>
      </c>
      <c r="N310" s="28" t="str">
        <f ca="1">ДАННЫЕ!$F310&amp;ДАННЫЕ!$I310&amp;"g"&amp;B310&amp;"cf"&amp;D310&amp;"a"&amp;IF(ДАННЫЕ!$BX310&gt;0,1,0)&amp;IF(ДАННЫЕ!$BF310&gt;500,1,IF(ДАННЫЕ!$BF310&gt;350,2,IF(ДАННЫЕ!$BF310&gt;=200,3,IF(ДАННЫЕ!$BF310&gt;=100,4,IF(ДАННЫЕ!$BF310&gt;=50,5,IF(ДАННЫЕ!$BF310&lt;50,6,0))))))&amp;"AR"&amp;IF(DATEDIF(ДАННЫЕ!$BX310,ДАННЫЕ!$F$1,"y")&gt;1,1,0)&amp;"VG"&amp;IF(ДАННЫЕ!$BH310="0",1,0)&amp;"o"&amp;IF(T310+ДАННЫЕ!$AF310+ДАННЫЕ!$AG310+ДАННЫЕ!$AH310+ДАННЫЕ!$AI310+ДАННЫЕ!$AJ310+ДАННЫЕ!$AP310+ДАННЫЕ!$AQ310+ДАННЫЕ!$AR310+ДАННЫЕ!$AU310+ДАННЫЕ!$AW310+ДАННЫЕ!$AS310+ДАННЫЕ!$AT310&gt;0,1,0)&amp;"x"&amp;ДАННЫЕ!$AG310&amp;"p"&amp;IF(ДАННЫЕ!$BY310&gt;0,1,0)&amp;"v"&amp;IF(ДАННЫЕ!$BZ310&gt;0,1,0)&amp;"n"&amp;ДАННЫЕ!$CA310&amp;"t"&amp;ДАННЫЕ!$AY310&amp;"k"&amp;ДАННЫЕ!$CB310&amp;"q"&amp;ДАННЫЕ!$CC310&amp;"w"&amp;ДАННЫЕ!$CD310&amp;"e"&amp;ДАННЫЕ!$CE310&amp;"m"&amp;ДАННЫЕ!$CF310&amp;"c"&amp;ДАННЫЕ!$CG310&amp;"z"&amp;ДАННЫЕ!$CH310&amp;"d"&amp;IF(H310=4,1,0)&amp;"s"&amp;IF(ДАННЫЕ!$J310=1,0,1)&amp;"u"&amp;IF(ДАННЫЕ!$CJ310&gt;0,1,0)</f>
        <v>g0cf0a06AR1VG0o0xp0v0ntkqwemczd0s1u0</v>
      </c>
      <c r="O310" s="28" t="str">
        <f>ДАННЫЕ!$I310&amp;"g"&amp;B310&amp;A310&amp;"f"&amp;P310&amp;"c"&amp;IF(ДАННЫЕ!$U310&gt;0,1,0)&amp;"s"&amp;IF(ДАННЫЕ!$Q310&gt;0,IF(YEAR(ДАННЫЕ!$F$1)=YEAR(ДАННЫЕ!$Q310),IF(MONTH(ДАННЫЕ!$F$1)=MONTH(ДАННЫЕ!$Q310),111,11),1),0)&amp;"i"&amp;IF(ДАННЫЕ!$R310+ДАННЫЕ!$S310+ДАННЫЕ!$T310=0,0,1)&amp;"h"&amp;IF(ДАННЫЕ!$P310&gt;0,1,0)&amp;"p"&amp;IF(ДАННЫЕ!$CI310&gt;0,IF(YEAR(ДАННЫЕ!$F$1)=YEAR(ДАННЫЕ!$CI310),IF(MONTH(ДАННЫЕ!$F$1)=MONTH(ДАННЫЕ!$CI310),111,11),1),0)&amp;"d"&amp;IF(ДАННЫЕ!$CJ310&gt;0,IF(YEAR(ДАННЫЕ!$F$1)=YEAR(ДАННЫЕ!$CJ310),IF(MONTH(ДАННЫЕ!$F$1)=MONTH(ДАННЫЕ!$CJ310),111,11),1),0)&amp;"o"&amp;IF(ДАННЫЕ!$CK310&gt;0,IF(MONTH(ДАННЫЕ!$F$1)=MONTH(ДАННЫЕ!$CK310),111,11),0)&amp;"v"&amp;IF(ДАННЫЕ!$BE310&gt;0,IF(MONTH(ДАННЫЕ!$F$1)=MONTH(ДАННЫЕ!$BE310),111,11),0)</f>
        <v>g00f0c0s0i0h0p0d0o0v0</v>
      </c>
      <c r="P310" s="15">
        <f t="shared" si="14"/>
        <v>0</v>
      </c>
      <c r="Q310" s="15">
        <f>IF(ДАННЫЕ!$F$1&gt;ДАННЫЕ!$N310,IF(YEAR(ДАННЫЕ!$F$1)=YEAR(ДАННЫЕ!M310),1,0),0)</f>
        <v>0</v>
      </c>
      <c r="R310" s="15">
        <f>IF(ДАННЫЕ!$F$1&gt;ДАННЫЕ!$N310,IF(YEAR(ДАННЫЕ!$F$1)=YEAR(ДАННЫЕ!N310),1,0),0)</f>
        <v>0</v>
      </c>
      <c r="S310" s="15">
        <f>IF(ДАННЫЕ!$AA310="2А",1,IF(ДАННЫЕ!$AA310="2Б",2,IF(ДАННЫЕ!$AA310="2В",3,IF(ДАННЫЕ!$AA310=3,4,IF(ДАННЫЕ!$AA310="4А",5,IF(ДАННЫЕ!$AA310="4Б",6,IF(ДАННЫЕ!$AA310="4В",7,IF(ДАННЫЕ!$AA310=5,8,0))))))))</f>
        <v>0</v>
      </c>
      <c r="T310" s="15">
        <f>IF(OR(ДАННЫЕ!$AC310=2,ДАННЫЕ!$AD310=2,ДАННЫЕ!$AE310=2),2,IF(OR(ДАННЫЕ!$AC310=1,ДАННЫЕ!$AD310=1,ДАННЫЕ!$AE310=1),1,0))</f>
        <v>0</v>
      </c>
    </row>
    <row r="311" spans="1:20" ht="15" customHeight="1" x14ac:dyDescent="0.2">
      <c r="A311" s="78">
        <f>IF(B311&gt;0,IF(MONTH(ДАННЫЕ!$F$1)=MONTH(ДАННЫЕ!$B311),1,0),0)</f>
        <v>0</v>
      </c>
      <c r="B311" s="14">
        <f>IF(ДАННЫЕ!$B311&gt;0,IF(YEAR(ДАННЫЕ!$F$1)=YEAR(ДАННЫЕ!$B311),1,0),0)</f>
        <v>0</v>
      </c>
      <c r="C311" s="14">
        <f>IF(ДАННЫЕ!$CM311&gt;0,IF(YEAR(ДАННЫЕ!$F$1)=YEAR(ДАННЫЕ!$CM311),1,0),0)</f>
        <v>0</v>
      </c>
      <c r="D311" s="14">
        <f>IF(ДАННЫЕ!$CJ311&gt;0,IF(ДАННЫЕ!$CL311&gt;ДАННЫЕ!$F$1,1,IF(ДАННЫЕ!$CL311&gt;0,0,1)),0)</f>
        <v>0</v>
      </c>
      <c r="E311" s="43" t="str">
        <f ca="1">IF(ДАННЫЕ!$F$1&gt;0,IF(ДАННЫЕ!$G311&gt;0,DATEDIF(ДАННЫЕ!$G311,ДАННЫЕ!$F$1,"y"),""),IF(ДАННЫЕ!$G311&gt;0,DATEDIF(ДАННЫЕ!$G311,TODAY(),"y"),""))</f>
        <v/>
      </c>
      <c r="F311" s="43" t="str">
        <f xml:space="preserve"> IF(ДАННЫЕ!$F311="М",IF(E311&gt;=18,IF(E311&lt;60,1,""),""),"")&amp;IF(ДАННЫЕ!$F311="Ж",IF(E311&gt;=18,IF(E311&lt;55,1,""),""),"")</f>
        <v/>
      </c>
      <c r="G311" s="43" t="str">
        <f xml:space="preserve"> IF(ДАННЫЕ!$F311="М",IF(E311&gt;=60,2,""),"")&amp;IF(ДАННЫЕ!$F311="Ж",IF(E311&gt;=55,2,""),"")</f>
        <v/>
      </c>
      <c r="H311" s="43" t="str">
        <f t="shared" ca="1" si="12"/>
        <v/>
      </c>
      <c r="I311" s="43" t="str">
        <f t="shared" ca="1" si="13"/>
        <v>03</v>
      </c>
      <c r="J311" s="28" t="str">
        <f ca="1">ДАННЫЕ!$F311&amp;H311&amp;I311&amp;ДАННЫЕ!$I311&amp;"m"&amp;IF(ДАННЫЕ!$I311&gt;0,IF(ДАННЫЕ!$J311&gt;0,0,1),"")&amp;"f"&amp;IF(ДАННЫЕ!$R311&gt;0,IF(YEAR(ДАННЫЕ!$F$1)=YEAR(ДАННЫЕ!$R311),1,0),0)&amp;"z"&amp;ДАННЫЕ!$R311&amp;"p"&amp;ДАННЫЕ!$S311&amp;"i"&amp;ДАННЫЕ!$T311&amp;"h"&amp;ДАННЫЕ!$K311&amp;"be"&amp;ДАННЫЕ!$BI311&amp;"CD"&amp;IF(ДАННЫЕ!BF311&gt;500,4,IF(ДАННЫЕ!BF311&gt;350,3,IF(ДАННЫЕ!BF311&gt;200,2,IF(ДАННЫЕ!BF311&gt;0,1,0))))&amp;"g"&amp;B311&amp;"d"&amp;H311&amp;"l"&amp;ДАННЫЕ!AT311&amp;"a"&amp;ДАННЫЕ!$V311&amp;"v"&amp;R311&amp;"k"&amp;ДАННЫЕ!$U311&amp;"s"&amp;ДАННЫЕ!$Y311&amp;"t"&amp;ДАННЫЕ!$X311&amp;"b"&amp;IF(ДАННЫЕ!$Q311&gt;1,1,0)&amp;"PP"&amp;ДАННЫЕ!Z311&amp;"c"&amp;S311&amp;"x"&amp;IF(ДАННЫЕ!$BY311&gt;0,IF(YEAR(ДАННЫЕ!$F$1)=YEAR(ДАННЫЕ!$BY311),1,0),0)&amp;"n"&amp;IF(ДАННЫЕ!$BZ311&gt;0,IF(YEAR(ДАННЫЕ!$F$1)=YEAR(ДАННЫЕ!$BZ311),1,0),0)&amp;"u"&amp;D311&amp;"z"&amp;IF(ДАННЫЕ!$CL311&gt;0,IF(YEAR(ДАННЫЕ!$F$1)&gt;YEAR(ДАННЫЕ!$CL311),11,12),0)</f>
        <v>03mf0zpihbeCD0g0dlav0kstb0PPc0x0n0u0z0</v>
      </c>
      <c r="K311" s="28" t="str">
        <f ca="1">ДАННЫЕ!$I311&amp;"x"&amp;B311&amp;"w"&amp;IF(T311+ДАННЫЕ!AD311+ДАННЫЕ!AE311+ДАННЫЕ!AF311+ДАННЫЕ!AG311+ДАННЫЕ!AH311+ДАННЫЕ!$AL311+ДАННЫЕ!AI311+ДАННЫЕ!AJ311+ДАННЫЕ!AK311+ДАННЫЕ!AP311+ДАННЫЕ!AQ311+ДАННЫЕ!AR311+ДАННЫЕ!$AM311+ДАННЫЕ!$AN311+ДАННЫЕ!AS311+ДАННЫЕ!AT311&gt;0,1,0)&amp;IF(OR(T311=2,ДАННЫЕ!AD311=2,ДАННЫЕ!AE311=2,ДАННЫЕ!AF311=2,ДАННЫЕ!AG311=2,ДАННЫЕ!AH311=2,ДАННЫЕ!$AL311=2,ДАННЫЕ!AI311=2,ДАННЫЕ!AJ311=2,ДАННЫЕ!AK311=2,ДАННЫЕ!AP311=2,ДАННЫЕ!AQ311=2,ДАННЫЕ!AR311=2,ДАННЫЕ!$AM311=2,ДАННЫЕ!$AN311=2,ДАННЫЕ!AS311=2,ДАННЫЕ!AT311=2),2,0)&amp;"t"&amp;IF(T311&gt;0,"1"&amp;T311,"00")&amp;"f"&amp;IF(ДАННЫЕ!$AC311,"1"&amp;ДАННЫЕ!$AC311,"00")&amp;"b"&amp;IF(ДАННЫЕ!$AD311,"1"&amp;ДАННЫЕ!$AD311,"00")&amp;"g"&amp;IF(ДАННЫЕ!$AF311,"1"&amp;ДАННЫЕ!$AF311,"00")&amp;"c"&amp;IF(ДАННЫЕ!$AG311,"1"&amp;ДАННЫЕ!$AG311,"00")&amp;"i"&amp;IF(ДАННЫЕ!$AH311,"1"&amp;ДАННЫЕ!$AH311,"00")&amp;"r"&amp;IF(ДАННЫЕ!$AL311,"1"&amp;ДАННЫЕ!$AL311,"00")&amp;"m"&amp;IF(ДАННЫЕ!$AI311,"1"&amp;ДАННЫЕ!$AI311,"00")&amp;"hS"&amp;IF(ДАННЫЕ!$AJ311,"1"&amp;ДАННЫЕ!$AJ311,"00")&amp;"hZ"&amp;IF(ДАННЫЕ!$AK311,"1"&amp;ДАННЫЕ!$AK311,"00")&amp;"p"&amp;IF(ДАННЫЕ!$AP311,"1"&amp;ДАННЫЕ!$AP311,"00")&amp;"k"&amp;IF(ДАННЫЕ!$AQ311,"1"&amp;ДАННЫЕ!$AQ311,"00")&amp;"z"&amp;IF(ДАННЫЕ!$AR311,"1"&amp;ДАННЫЕ!$AR311,"00")&amp;"j"&amp;IF(ДАННЫЕ!$AM311,"1"&amp;ДАННЫЕ!$AM311,"00")&amp;"n"&amp;IF(ДАННЫЕ!$AN311,"1"&amp;ДАННЫЕ!$AN311,"00")&amp;"E"&amp;ДАННЫЕ!BI311&amp;"L"&amp;ДАННЫЕ!AO311&amp;"h"&amp;IF(ДАННЫЕ!$AU311&gt;0,1,0)&amp;"v"&amp;IF(ДАННЫЕ!$AW311&gt;0,1,0)&amp;"a"&amp;IF(ДАННЫЕ!$AS311,"1"&amp;ДАННЫЕ!$AS311,"00")&amp;"s"&amp;IF(ДАННЫЕ!$AT311,"1"&amp;ДАННЫЕ!$AT311,"00")&amp;"u"&amp;IF(ДАННЫЕ!$CJ311&gt;0,1,0)&amp;"y"&amp;B311&amp;"d"&amp;H311&amp;"e"&amp;F311&amp;G311</f>
        <v>x0w00t00f00b00g00c00i00r00m00hS00hZ00p00k00z00j00n00ELh0v0a00s00u0y0de</v>
      </c>
      <c r="L311" s="28" t="str">
        <f ca="1">ДАННЫЕ!$I311&amp;"VN"&amp;IF(ДАННЫЕ!AW311&gt;0,11,10)&amp;"CD"&amp;IF(ДАННЫЕ!BF311&gt;500,16,IF(ДАННЫЕ!BF311&gt;350,15,IF(ДАННЫЕ!BF311&gt;=200,14,IF(ДАННЫЕ!BF311&gt;=100,13,IF(ДАННЫЕ!BF311&gt;=50,12,IF(ДАННЫЕ!BF311&gt;0,11,10))))))&amp;"AR"&amp;IF(ДАННЫЕ!BX311&gt;0,1,0)&amp;"GD"&amp;B311&amp;"VV"&amp;IF(E311&gt;=5,IF(E311&lt;18,1,0),0)</f>
        <v>VN10CD10AR0GD0VV0</v>
      </c>
      <c r="M311" s="28" t="str">
        <f>ДАННЫЕ!$I311&amp;"b"&amp;ДАННЫЕ!$BI311&amp;"r"&amp;ДАННЫЕ!$BJ311&amp;"CD"&amp;IF(ДАННЫЕ!BF311&gt;0,IF(ДАННЫЕ!BF311&lt;200,1,IF(ДАННЫЕ!BF311&lt;350,2,3)),0)&amp;"h"&amp;IF(ДАННЫЕ!$BK311+ДАННЫЕ!$BL311+ДАННЫЕ!$BM311&gt;0,1,0)&amp;"x"&amp;ДАННЫЕ!$BK311&amp;"y"&amp;ДАННЫЕ!$BL311&amp;"z"&amp;ДАННЫЕ!$BM311&amp;"c"&amp;IF(ДАННЫЕ!$BK311+ДАННЫЕ!$BL311+ДАННЫЕ!$BM311=3,1,0)&amp;"a"&amp;IF(ДАННЫЕ!$BQ311+ДАННЫЕ!$BR311&gt;0,1,0)&amp;"d"&amp;ДАННЫЕ!$BQ311&amp;"v"&amp;ДАННЫЕ!$BR311&amp;"p"&amp;ДАННЫЕ!$BS311&amp;"n"&amp;ДАННЫЕ!$BU311&amp;"t"&amp;ДАННЫЕ!$BV311&amp;"o"&amp;ДАННЫЕ!$BT311&amp;"l"&amp;IF(ДАННЫЕ!$BN311&gt;0,1,0)&amp;ДАННЫЕ!$BN311&amp;"g"&amp;ДАННЫЕ!$BO311&amp;"s"&amp;ДАННЫЕ!$BP311&amp;"DZ"&amp;IF(ДАННЫЕ!B311-ДАННЫЕ!G311 &lt; 60,IF(ДАННЫЕ!B311-ДАННЫЕ!G311 &gt;= 0,1,0),0)&amp;"u"&amp;IF(ДАННЫЕ!$CJ311&gt;0,1,0)</f>
        <v>brCD0h0xyzc0a0dvpntol0gsDZ1u0</v>
      </c>
      <c r="N311" s="28" t="str">
        <f ca="1">ДАННЫЕ!$F311&amp;ДАННЫЕ!$I311&amp;"g"&amp;B311&amp;"cf"&amp;D311&amp;"a"&amp;IF(ДАННЫЕ!$BX311&gt;0,1,0)&amp;IF(ДАННЫЕ!$BF311&gt;500,1,IF(ДАННЫЕ!$BF311&gt;350,2,IF(ДАННЫЕ!$BF311&gt;=200,3,IF(ДАННЫЕ!$BF311&gt;=100,4,IF(ДАННЫЕ!$BF311&gt;=50,5,IF(ДАННЫЕ!$BF311&lt;50,6,0))))))&amp;"AR"&amp;IF(DATEDIF(ДАННЫЕ!$BX311,ДАННЫЕ!$F$1,"y")&gt;1,1,0)&amp;"VG"&amp;IF(ДАННЫЕ!$BH311="0",1,0)&amp;"o"&amp;IF(T311+ДАННЫЕ!$AF311+ДАННЫЕ!$AG311+ДАННЫЕ!$AH311+ДАННЫЕ!$AI311+ДАННЫЕ!$AJ311+ДАННЫЕ!$AP311+ДАННЫЕ!$AQ311+ДАННЫЕ!$AR311+ДАННЫЕ!$AU311+ДАННЫЕ!$AW311+ДАННЫЕ!$AS311+ДАННЫЕ!$AT311&gt;0,1,0)&amp;"x"&amp;ДАННЫЕ!$AG311&amp;"p"&amp;IF(ДАННЫЕ!$BY311&gt;0,1,0)&amp;"v"&amp;IF(ДАННЫЕ!$BZ311&gt;0,1,0)&amp;"n"&amp;ДАННЫЕ!$CA311&amp;"t"&amp;ДАННЫЕ!$AY311&amp;"k"&amp;ДАННЫЕ!$CB311&amp;"q"&amp;ДАННЫЕ!$CC311&amp;"w"&amp;ДАННЫЕ!$CD311&amp;"e"&amp;ДАННЫЕ!$CE311&amp;"m"&amp;ДАННЫЕ!$CF311&amp;"c"&amp;ДАННЫЕ!$CG311&amp;"z"&amp;ДАННЫЕ!$CH311&amp;"d"&amp;IF(H311=4,1,0)&amp;"s"&amp;IF(ДАННЫЕ!$J311=1,0,1)&amp;"u"&amp;IF(ДАННЫЕ!$CJ311&gt;0,1,0)</f>
        <v>g0cf0a06AR1VG0o0xp0v0ntkqwemczd0s1u0</v>
      </c>
      <c r="O311" s="28" t="str">
        <f>ДАННЫЕ!$I311&amp;"g"&amp;B311&amp;A311&amp;"f"&amp;P311&amp;"c"&amp;IF(ДАННЫЕ!$U311&gt;0,1,0)&amp;"s"&amp;IF(ДАННЫЕ!$Q311&gt;0,IF(YEAR(ДАННЫЕ!$F$1)=YEAR(ДАННЫЕ!$Q311),IF(MONTH(ДАННЫЕ!$F$1)=MONTH(ДАННЫЕ!$Q311),111,11),1),0)&amp;"i"&amp;IF(ДАННЫЕ!$R311+ДАННЫЕ!$S311+ДАННЫЕ!$T311=0,0,1)&amp;"h"&amp;IF(ДАННЫЕ!$P311&gt;0,1,0)&amp;"p"&amp;IF(ДАННЫЕ!$CI311&gt;0,IF(YEAR(ДАННЫЕ!$F$1)=YEAR(ДАННЫЕ!$CI311),IF(MONTH(ДАННЫЕ!$F$1)=MONTH(ДАННЫЕ!$CI311),111,11),1),0)&amp;"d"&amp;IF(ДАННЫЕ!$CJ311&gt;0,IF(YEAR(ДАННЫЕ!$F$1)=YEAR(ДАННЫЕ!$CJ311),IF(MONTH(ДАННЫЕ!$F$1)=MONTH(ДАННЫЕ!$CJ311),111,11),1),0)&amp;"o"&amp;IF(ДАННЫЕ!$CK311&gt;0,IF(MONTH(ДАННЫЕ!$F$1)=MONTH(ДАННЫЕ!$CK311),111,11),0)&amp;"v"&amp;IF(ДАННЫЕ!$BE311&gt;0,IF(MONTH(ДАННЫЕ!$F$1)=MONTH(ДАННЫЕ!$BE311),111,11),0)</f>
        <v>g00f0c0s0i0h0p0d0o0v0</v>
      </c>
      <c r="P311" s="15">
        <f t="shared" si="14"/>
        <v>0</v>
      </c>
      <c r="Q311" s="15">
        <f>IF(ДАННЫЕ!$F$1&gt;ДАННЫЕ!$N311,IF(YEAR(ДАННЫЕ!$F$1)=YEAR(ДАННЫЕ!M311),1,0),0)</f>
        <v>0</v>
      </c>
      <c r="R311" s="15">
        <f>IF(ДАННЫЕ!$F$1&gt;ДАННЫЕ!$N311,IF(YEAR(ДАННЫЕ!$F$1)=YEAR(ДАННЫЕ!N311),1,0),0)</f>
        <v>0</v>
      </c>
      <c r="S311" s="15">
        <f>IF(ДАННЫЕ!$AA311="2А",1,IF(ДАННЫЕ!$AA311="2Б",2,IF(ДАННЫЕ!$AA311="2В",3,IF(ДАННЫЕ!$AA311=3,4,IF(ДАННЫЕ!$AA311="4А",5,IF(ДАННЫЕ!$AA311="4Б",6,IF(ДАННЫЕ!$AA311="4В",7,IF(ДАННЫЕ!$AA311=5,8,0))))))))</f>
        <v>0</v>
      </c>
      <c r="T311" s="15">
        <f>IF(OR(ДАННЫЕ!$AC311=2,ДАННЫЕ!$AD311=2,ДАННЫЕ!$AE311=2),2,IF(OR(ДАННЫЕ!$AC311=1,ДАННЫЕ!$AD311=1,ДАННЫЕ!$AE311=1),1,0))</f>
        <v>0</v>
      </c>
    </row>
    <row r="312" spans="1:20" ht="15" customHeight="1" x14ac:dyDescent="0.2">
      <c r="A312" s="78">
        <f>IF(B312&gt;0,IF(MONTH(ДАННЫЕ!$F$1)=MONTH(ДАННЫЕ!$B312),1,0),0)</f>
        <v>0</v>
      </c>
      <c r="B312" s="14">
        <f>IF(ДАННЫЕ!$B312&gt;0,IF(YEAR(ДАННЫЕ!$F$1)=YEAR(ДАННЫЕ!$B312),1,0),0)</f>
        <v>0</v>
      </c>
      <c r="C312" s="14">
        <f>IF(ДАННЫЕ!$CM312&gt;0,IF(YEAR(ДАННЫЕ!$F$1)=YEAR(ДАННЫЕ!$CM312),1,0),0)</f>
        <v>0</v>
      </c>
      <c r="D312" s="14">
        <f>IF(ДАННЫЕ!$CJ312&gt;0,IF(ДАННЫЕ!$CL312&gt;ДАННЫЕ!$F$1,1,IF(ДАННЫЕ!$CL312&gt;0,0,1)),0)</f>
        <v>0</v>
      </c>
      <c r="E312" s="43" t="str">
        <f ca="1">IF(ДАННЫЕ!$F$1&gt;0,IF(ДАННЫЕ!$G312&gt;0,DATEDIF(ДАННЫЕ!$G312,ДАННЫЕ!$F$1,"y"),""),IF(ДАННЫЕ!$G312&gt;0,DATEDIF(ДАННЫЕ!$G312,TODAY(),"y"),""))</f>
        <v/>
      </c>
      <c r="F312" s="43" t="str">
        <f xml:space="preserve"> IF(ДАННЫЕ!$F312="М",IF(E312&gt;=18,IF(E312&lt;60,1,""),""),"")&amp;IF(ДАННЫЕ!$F312="Ж",IF(E312&gt;=18,IF(E312&lt;55,1,""),""),"")</f>
        <v/>
      </c>
      <c r="G312" s="43" t="str">
        <f xml:space="preserve"> IF(ДАННЫЕ!$F312="М",IF(E312&gt;=60,2,""),"")&amp;IF(ДАННЫЕ!$F312="Ж",IF(E312&gt;=55,2,""),"")</f>
        <v/>
      </c>
      <c r="H312" s="43" t="str">
        <f t="shared" ca="1" si="12"/>
        <v/>
      </c>
      <c r="I312" s="43" t="str">
        <f t="shared" ca="1" si="13"/>
        <v>03</v>
      </c>
      <c r="J312" s="28" t="str">
        <f ca="1">ДАННЫЕ!$F312&amp;H312&amp;I312&amp;ДАННЫЕ!$I312&amp;"m"&amp;IF(ДАННЫЕ!$I312&gt;0,IF(ДАННЫЕ!$J312&gt;0,0,1),"")&amp;"f"&amp;IF(ДАННЫЕ!$R312&gt;0,IF(YEAR(ДАННЫЕ!$F$1)=YEAR(ДАННЫЕ!$R312),1,0),0)&amp;"z"&amp;ДАННЫЕ!$R312&amp;"p"&amp;ДАННЫЕ!$S312&amp;"i"&amp;ДАННЫЕ!$T312&amp;"h"&amp;ДАННЫЕ!$K312&amp;"be"&amp;ДАННЫЕ!$BI312&amp;"CD"&amp;IF(ДАННЫЕ!BF312&gt;500,4,IF(ДАННЫЕ!BF312&gt;350,3,IF(ДАННЫЕ!BF312&gt;200,2,IF(ДАННЫЕ!BF312&gt;0,1,0))))&amp;"g"&amp;B312&amp;"d"&amp;H312&amp;"l"&amp;ДАННЫЕ!AT312&amp;"a"&amp;ДАННЫЕ!$V312&amp;"v"&amp;R312&amp;"k"&amp;ДАННЫЕ!$U312&amp;"s"&amp;ДАННЫЕ!$Y312&amp;"t"&amp;ДАННЫЕ!$X312&amp;"b"&amp;IF(ДАННЫЕ!$Q312&gt;1,1,0)&amp;"PP"&amp;ДАННЫЕ!Z312&amp;"c"&amp;S312&amp;"x"&amp;IF(ДАННЫЕ!$BY312&gt;0,IF(YEAR(ДАННЫЕ!$F$1)=YEAR(ДАННЫЕ!$BY312),1,0),0)&amp;"n"&amp;IF(ДАННЫЕ!$BZ312&gt;0,IF(YEAR(ДАННЫЕ!$F$1)=YEAR(ДАННЫЕ!$BZ312),1,0),0)&amp;"u"&amp;D312&amp;"z"&amp;IF(ДАННЫЕ!$CL312&gt;0,IF(YEAR(ДАННЫЕ!$F$1)&gt;YEAR(ДАННЫЕ!$CL312),11,12),0)</f>
        <v>03mf0zpihbeCD0g0dlav0kstb0PPc0x0n0u0z0</v>
      </c>
      <c r="K312" s="28" t="str">
        <f ca="1">ДАННЫЕ!$I312&amp;"x"&amp;B312&amp;"w"&amp;IF(T312+ДАННЫЕ!AD312+ДАННЫЕ!AE312+ДАННЫЕ!AF312+ДАННЫЕ!AG312+ДАННЫЕ!AH312+ДАННЫЕ!$AL312+ДАННЫЕ!AI312+ДАННЫЕ!AJ312+ДАННЫЕ!AK312+ДАННЫЕ!AP312+ДАННЫЕ!AQ312+ДАННЫЕ!AR312+ДАННЫЕ!$AM312+ДАННЫЕ!$AN312+ДАННЫЕ!AS312+ДАННЫЕ!AT312&gt;0,1,0)&amp;IF(OR(T312=2,ДАННЫЕ!AD312=2,ДАННЫЕ!AE312=2,ДАННЫЕ!AF312=2,ДАННЫЕ!AG312=2,ДАННЫЕ!AH312=2,ДАННЫЕ!$AL312=2,ДАННЫЕ!AI312=2,ДАННЫЕ!AJ312=2,ДАННЫЕ!AK312=2,ДАННЫЕ!AP312=2,ДАННЫЕ!AQ312=2,ДАННЫЕ!AR312=2,ДАННЫЕ!$AM312=2,ДАННЫЕ!$AN312=2,ДАННЫЕ!AS312=2,ДАННЫЕ!AT312=2),2,0)&amp;"t"&amp;IF(T312&gt;0,"1"&amp;T312,"00")&amp;"f"&amp;IF(ДАННЫЕ!$AC312,"1"&amp;ДАННЫЕ!$AC312,"00")&amp;"b"&amp;IF(ДАННЫЕ!$AD312,"1"&amp;ДАННЫЕ!$AD312,"00")&amp;"g"&amp;IF(ДАННЫЕ!$AF312,"1"&amp;ДАННЫЕ!$AF312,"00")&amp;"c"&amp;IF(ДАННЫЕ!$AG312,"1"&amp;ДАННЫЕ!$AG312,"00")&amp;"i"&amp;IF(ДАННЫЕ!$AH312,"1"&amp;ДАННЫЕ!$AH312,"00")&amp;"r"&amp;IF(ДАННЫЕ!$AL312,"1"&amp;ДАННЫЕ!$AL312,"00")&amp;"m"&amp;IF(ДАННЫЕ!$AI312,"1"&amp;ДАННЫЕ!$AI312,"00")&amp;"hS"&amp;IF(ДАННЫЕ!$AJ312,"1"&amp;ДАННЫЕ!$AJ312,"00")&amp;"hZ"&amp;IF(ДАННЫЕ!$AK312,"1"&amp;ДАННЫЕ!$AK312,"00")&amp;"p"&amp;IF(ДАННЫЕ!$AP312,"1"&amp;ДАННЫЕ!$AP312,"00")&amp;"k"&amp;IF(ДАННЫЕ!$AQ312,"1"&amp;ДАННЫЕ!$AQ312,"00")&amp;"z"&amp;IF(ДАННЫЕ!$AR312,"1"&amp;ДАННЫЕ!$AR312,"00")&amp;"j"&amp;IF(ДАННЫЕ!$AM312,"1"&amp;ДАННЫЕ!$AM312,"00")&amp;"n"&amp;IF(ДАННЫЕ!$AN312,"1"&amp;ДАННЫЕ!$AN312,"00")&amp;"E"&amp;ДАННЫЕ!BI312&amp;"L"&amp;ДАННЫЕ!AO312&amp;"h"&amp;IF(ДАННЫЕ!$AU312&gt;0,1,0)&amp;"v"&amp;IF(ДАННЫЕ!$AW312&gt;0,1,0)&amp;"a"&amp;IF(ДАННЫЕ!$AS312,"1"&amp;ДАННЫЕ!$AS312,"00")&amp;"s"&amp;IF(ДАННЫЕ!$AT312,"1"&amp;ДАННЫЕ!$AT312,"00")&amp;"u"&amp;IF(ДАННЫЕ!$CJ312&gt;0,1,0)&amp;"y"&amp;B312&amp;"d"&amp;H312&amp;"e"&amp;F312&amp;G312</f>
        <v>x0w00t00f00b00g00c00i00r00m00hS00hZ00p00k00z00j00n00ELh0v0a00s00u0y0de</v>
      </c>
      <c r="L312" s="28" t="str">
        <f ca="1">ДАННЫЕ!$I312&amp;"VN"&amp;IF(ДАННЫЕ!AW312&gt;0,11,10)&amp;"CD"&amp;IF(ДАННЫЕ!BF312&gt;500,16,IF(ДАННЫЕ!BF312&gt;350,15,IF(ДАННЫЕ!BF312&gt;=200,14,IF(ДАННЫЕ!BF312&gt;=100,13,IF(ДАННЫЕ!BF312&gt;=50,12,IF(ДАННЫЕ!BF312&gt;0,11,10))))))&amp;"AR"&amp;IF(ДАННЫЕ!BX312&gt;0,1,0)&amp;"GD"&amp;B312&amp;"VV"&amp;IF(E312&gt;=5,IF(E312&lt;18,1,0),0)</f>
        <v>VN10CD10AR0GD0VV0</v>
      </c>
      <c r="M312" s="28" t="str">
        <f>ДАННЫЕ!$I312&amp;"b"&amp;ДАННЫЕ!$BI312&amp;"r"&amp;ДАННЫЕ!$BJ312&amp;"CD"&amp;IF(ДАННЫЕ!BF312&gt;0,IF(ДАННЫЕ!BF312&lt;200,1,IF(ДАННЫЕ!BF312&lt;350,2,3)),0)&amp;"h"&amp;IF(ДАННЫЕ!$BK312+ДАННЫЕ!$BL312+ДАННЫЕ!$BM312&gt;0,1,0)&amp;"x"&amp;ДАННЫЕ!$BK312&amp;"y"&amp;ДАННЫЕ!$BL312&amp;"z"&amp;ДАННЫЕ!$BM312&amp;"c"&amp;IF(ДАННЫЕ!$BK312+ДАННЫЕ!$BL312+ДАННЫЕ!$BM312=3,1,0)&amp;"a"&amp;IF(ДАННЫЕ!$BQ312+ДАННЫЕ!$BR312&gt;0,1,0)&amp;"d"&amp;ДАННЫЕ!$BQ312&amp;"v"&amp;ДАННЫЕ!$BR312&amp;"p"&amp;ДАННЫЕ!$BS312&amp;"n"&amp;ДАННЫЕ!$BU312&amp;"t"&amp;ДАННЫЕ!$BV312&amp;"o"&amp;ДАННЫЕ!$BT312&amp;"l"&amp;IF(ДАННЫЕ!$BN312&gt;0,1,0)&amp;ДАННЫЕ!$BN312&amp;"g"&amp;ДАННЫЕ!$BO312&amp;"s"&amp;ДАННЫЕ!$BP312&amp;"DZ"&amp;IF(ДАННЫЕ!B312-ДАННЫЕ!G312 &lt; 60,IF(ДАННЫЕ!B312-ДАННЫЕ!G312 &gt;= 0,1,0),0)&amp;"u"&amp;IF(ДАННЫЕ!$CJ312&gt;0,1,0)</f>
        <v>brCD0h0xyzc0a0dvpntol0gsDZ1u0</v>
      </c>
      <c r="N312" s="28" t="str">
        <f ca="1">ДАННЫЕ!$F312&amp;ДАННЫЕ!$I312&amp;"g"&amp;B312&amp;"cf"&amp;D312&amp;"a"&amp;IF(ДАННЫЕ!$BX312&gt;0,1,0)&amp;IF(ДАННЫЕ!$BF312&gt;500,1,IF(ДАННЫЕ!$BF312&gt;350,2,IF(ДАННЫЕ!$BF312&gt;=200,3,IF(ДАННЫЕ!$BF312&gt;=100,4,IF(ДАННЫЕ!$BF312&gt;=50,5,IF(ДАННЫЕ!$BF312&lt;50,6,0))))))&amp;"AR"&amp;IF(DATEDIF(ДАННЫЕ!$BX312,ДАННЫЕ!$F$1,"y")&gt;1,1,0)&amp;"VG"&amp;IF(ДАННЫЕ!$BH312="0",1,0)&amp;"o"&amp;IF(T312+ДАННЫЕ!$AF312+ДАННЫЕ!$AG312+ДАННЫЕ!$AH312+ДАННЫЕ!$AI312+ДАННЫЕ!$AJ312+ДАННЫЕ!$AP312+ДАННЫЕ!$AQ312+ДАННЫЕ!$AR312+ДАННЫЕ!$AU312+ДАННЫЕ!$AW312+ДАННЫЕ!$AS312+ДАННЫЕ!$AT312&gt;0,1,0)&amp;"x"&amp;ДАННЫЕ!$AG312&amp;"p"&amp;IF(ДАННЫЕ!$BY312&gt;0,1,0)&amp;"v"&amp;IF(ДАННЫЕ!$BZ312&gt;0,1,0)&amp;"n"&amp;ДАННЫЕ!$CA312&amp;"t"&amp;ДАННЫЕ!$AY312&amp;"k"&amp;ДАННЫЕ!$CB312&amp;"q"&amp;ДАННЫЕ!$CC312&amp;"w"&amp;ДАННЫЕ!$CD312&amp;"e"&amp;ДАННЫЕ!$CE312&amp;"m"&amp;ДАННЫЕ!$CF312&amp;"c"&amp;ДАННЫЕ!$CG312&amp;"z"&amp;ДАННЫЕ!$CH312&amp;"d"&amp;IF(H312=4,1,0)&amp;"s"&amp;IF(ДАННЫЕ!$J312=1,0,1)&amp;"u"&amp;IF(ДАННЫЕ!$CJ312&gt;0,1,0)</f>
        <v>g0cf0a06AR1VG0o0xp0v0ntkqwemczd0s1u0</v>
      </c>
      <c r="O312" s="28" t="str">
        <f>ДАННЫЕ!$I312&amp;"g"&amp;B312&amp;A312&amp;"f"&amp;P312&amp;"c"&amp;IF(ДАННЫЕ!$U312&gt;0,1,0)&amp;"s"&amp;IF(ДАННЫЕ!$Q312&gt;0,IF(YEAR(ДАННЫЕ!$F$1)=YEAR(ДАННЫЕ!$Q312),IF(MONTH(ДАННЫЕ!$F$1)=MONTH(ДАННЫЕ!$Q312),111,11),1),0)&amp;"i"&amp;IF(ДАННЫЕ!$R312+ДАННЫЕ!$S312+ДАННЫЕ!$T312=0,0,1)&amp;"h"&amp;IF(ДАННЫЕ!$P312&gt;0,1,0)&amp;"p"&amp;IF(ДАННЫЕ!$CI312&gt;0,IF(YEAR(ДАННЫЕ!$F$1)=YEAR(ДАННЫЕ!$CI312),IF(MONTH(ДАННЫЕ!$F$1)=MONTH(ДАННЫЕ!$CI312),111,11),1),0)&amp;"d"&amp;IF(ДАННЫЕ!$CJ312&gt;0,IF(YEAR(ДАННЫЕ!$F$1)=YEAR(ДАННЫЕ!$CJ312),IF(MONTH(ДАННЫЕ!$F$1)=MONTH(ДАННЫЕ!$CJ312),111,11),1),0)&amp;"o"&amp;IF(ДАННЫЕ!$CK312&gt;0,IF(MONTH(ДАННЫЕ!$F$1)=MONTH(ДАННЫЕ!$CK312),111,11),0)&amp;"v"&amp;IF(ДАННЫЕ!$BE312&gt;0,IF(MONTH(ДАННЫЕ!$F$1)=MONTH(ДАННЫЕ!$BE312),111,11),0)</f>
        <v>g00f0c0s0i0h0p0d0o0v0</v>
      </c>
      <c r="P312" s="15">
        <f t="shared" si="14"/>
        <v>0</v>
      </c>
      <c r="Q312" s="15">
        <f>IF(ДАННЫЕ!$F$1&gt;ДАННЫЕ!$N312,IF(YEAR(ДАННЫЕ!$F$1)=YEAR(ДАННЫЕ!M312),1,0),0)</f>
        <v>0</v>
      </c>
      <c r="R312" s="15">
        <f>IF(ДАННЫЕ!$F$1&gt;ДАННЫЕ!$N312,IF(YEAR(ДАННЫЕ!$F$1)=YEAR(ДАННЫЕ!N312),1,0),0)</f>
        <v>0</v>
      </c>
      <c r="S312" s="15">
        <f>IF(ДАННЫЕ!$AA312="2А",1,IF(ДАННЫЕ!$AA312="2Б",2,IF(ДАННЫЕ!$AA312="2В",3,IF(ДАННЫЕ!$AA312=3,4,IF(ДАННЫЕ!$AA312="4А",5,IF(ДАННЫЕ!$AA312="4Б",6,IF(ДАННЫЕ!$AA312="4В",7,IF(ДАННЫЕ!$AA312=5,8,0))))))))</f>
        <v>0</v>
      </c>
      <c r="T312" s="15">
        <f>IF(OR(ДАННЫЕ!$AC312=2,ДАННЫЕ!$AD312=2,ДАННЫЕ!$AE312=2),2,IF(OR(ДАННЫЕ!$AC312=1,ДАННЫЕ!$AD312=1,ДАННЫЕ!$AE312=1),1,0))</f>
        <v>0</v>
      </c>
    </row>
    <row r="313" spans="1:20" ht="15" customHeight="1" x14ac:dyDescent="0.2">
      <c r="A313" s="78">
        <f>IF(B313&gt;0,IF(MONTH(ДАННЫЕ!$F$1)=MONTH(ДАННЫЕ!$B313),1,0),0)</f>
        <v>0</v>
      </c>
      <c r="B313" s="14">
        <f>IF(ДАННЫЕ!$B313&gt;0,IF(YEAR(ДАННЫЕ!$F$1)=YEAR(ДАННЫЕ!$B313),1,0),0)</f>
        <v>0</v>
      </c>
      <c r="C313" s="14">
        <f>IF(ДАННЫЕ!$CM313&gt;0,IF(YEAR(ДАННЫЕ!$F$1)=YEAR(ДАННЫЕ!$CM313),1,0),0)</f>
        <v>0</v>
      </c>
      <c r="D313" s="14">
        <f>IF(ДАННЫЕ!$CJ313&gt;0,IF(ДАННЫЕ!$CL313&gt;ДАННЫЕ!$F$1,1,IF(ДАННЫЕ!$CL313&gt;0,0,1)),0)</f>
        <v>0</v>
      </c>
      <c r="E313" s="43" t="str">
        <f ca="1">IF(ДАННЫЕ!$F$1&gt;0,IF(ДАННЫЕ!$G313&gt;0,DATEDIF(ДАННЫЕ!$G313,ДАННЫЕ!$F$1,"y"),""),IF(ДАННЫЕ!$G313&gt;0,DATEDIF(ДАННЫЕ!$G313,TODAY(),"y"),""))</f>
        <v/>
      </c>
      <c r="F313" s="43" t="str">
        <f xml:space="preserve"> IF(ДАННЫЕ!$F313="М",IF(E313&gt;=18,IF(E313&lt;60,1,""),""),"")&amp;IF(ДАННЫЕ!$F313="Ж",IF(E313&gt;=18,IF(E313&lt;55,1,""),""),"")</f>
        <v/>
      </c>
      <c r="G313" s="43" t="str">
        <f xml:space="preserve"> IF(ДАННЫЕ!$F313="М",IF(E313&gt;=60,2,""),"")&amp;IF(ДАННЫЕ!$F313="Ж",IF(E313&gt;=55,2,""),"")</f>
        <v/>
      </c>
      <c r="H313" s="43" t="str">
        <f t="shared" ca="1" si="12"/>
        <v/>
      </c>
      <c r="I313" s="43" t="str">
        <f t="shared" ca="1" si="13"/>
        <v>03</v>
      </c>
      <c r="J313" s="28" t="str">
        <f ca="1">ДАННЫЕ!$F313&amp;H313&amp;I313&amp;ДАННЫЕ!$I313&amp;"m"&amp;IF(ДАННЫЕ!$I313&gt;0,IF(ДАННЫЕ!$J313&gt;0,0,1),"")&amp;"f"&amp;IF(ДАННЫЕ!$R313&gt;0,IF(YEAR(ДАННЫЕ!$F$1)=YEAR(ДАННЫЕ!$R313),1,0),0)&amp;"z"&amp;ДАННЫЕ!$R313&amp;"p"&amp;ДАННЫЕ!$S313&amp;"i"&amp;ДАННЫЕ!$T313&amp;"h"&amp;ДАННЫЕ!$K313&amp;"be"&amp;ДАННЫЕ!$BI313&amp;"CD"&amp;IF(ДАННЫЕ!BF313&gt;500,4,IF(ДАННЫЕ!BF313&gt;350,3,IF(ДАННЫЕ!BF313&gt;200,2,IF(ДАННЫЕ!BF313&gt;0,1,0))))&amp;"g"&amp;B313&amp;"d"&amp;H313&amp;"l"&amp;ДАННЫЕ!AT313&amp;"a"&amp;ДАННЫЕ!$V313&amp;"v"&amp;R313&amp;"k"&amp;ДАННЫЕ!$U313&amp;"s"&amp;ДАННЫЕ!$Y313&amp;"t"&amp;ДАННЫЕ!$X313&amp;"b"&amp;IF(ДАННЫЕ!$Q313&gt;1,1,0)&amp;"PP"&amp;ДАННЫЕ!Z313&amp;"c"&amp;S313&amp;"x"&amp;IF(ДАННЫЕ!$BY313&gt;0,IF(YEAR(ДАННЫЕ!$F$1)=YEAR(ДАННЫЕ!$BY313),1,0),0)&amp;"n"&amp;IF(ДАННЫЕ!$BZ313&gt;0,IF(YEAR(ДАННЫЕ!$F$1)=YEAR(ДАННЫЕ!$BZ313),1,0),0)&amp;"u"&amp;D313&amp;"z"&amp;IF(ДАННЫЕ!$CL313&gt;0,IF(YEAR(ДАННЫЕ!$F$1)&gt;YEAR(ДАННЫЕ!$CL313),11,12),0)</f>
        <v>03mf0zpihbeCD0g0dlav0kstb0PPc0x0n0u0z0</v>
      </c>
      <c r="K313" s="28" t="str">
        <f ca="1">ДАННЫЕ!$I313&amp;"x"&amp;B313&amp;"w"&amp;IF(T313+ДАННЫЕ!AD313+ДАННЫЕ!AE313+ДАННЫЕ!AF313+ДАННЫЕ!AG313+ДАННЫЕ!AH313+ДАННЫЕ!$AL313+ДАННЫЕ!AI313+ДАННЫЕ!AJ313+ДАННЫЕ!AK313+ДАННЫЕ!AP313+ДАННЫЕ!AQ313+ДАННЫЕ!AR313+ДАННЫЕ!$AM313+ДАННЫЕ!$AN313+ДАННЫЕ!AS313+ДАННЫЕ!AT313&gt;0,1,0)&amp;IF(OR(T313=2,ДАННЫЕ!AD313=2,ДАННЫЕ!AE313=2,ДАННЫЕ!AF313=2,ДАННЫЕ!AG313=2,ДАННЫЕ!AH313=2,ДАННЫЕ!$AL313=2,ДАННЫЕ!AI313=2,ДАННЫЕ!AJ313=2,ДАННЫЕ!AK313=2,ДАННЫЕ!AP313=2,ДАННЫЕ!AQ313=2,ДАННЫЕ!AR313=2,ДАННЫЕ!$AM313=2,ДАННЫЕ!$AN313=2,ДАННЫЕ!AS313=2,ДАННЫЕ!AT313=2),2,0)&amp;"t"&amp;IF(T313&gt;0,"1"&amp;T313,"00")&amp;"f"&amp;IF(ДАННЫЕ!$AC313,"1"&amp;ДАННЫЕ!$AC313,"00")&amp;"b"&amp;IF(ДАННЫЕ!$AD313,"1"&amp;ДАННЫЕ!$AD313,"00")&amp;"g"&amp;IF(ДАННЫЕ!$AF313,"1"&amp;ДАННЫЕ!$AF313,"00")&amp;"c"&amp;IF(ДАННЫЕ!$AG313,"1"&amp;ДАННЫЕ!$AG313,"00")&amp;"i"&amp;IF(ДАННЫЕ!$AH313,"1"&amp;ДАННЫЕ!$AH313,"00")&amp;"r"&amp;IF(ДАННЫЕ!$AL313,"1"&amp;ДАННЫЕ!$AL313,"00")&amp;"m"&amp;IF(ДАННЫЕ!$AI313,"1"&amp;ДАННЫЕ!$AI313,"00")&amp;"hS"&amp;IF(ДАННЫЕ!$AJ313,"1"&amp;ДАННЫЕ!$AJ313,"00")&amp;"hZ"&amp;IF(ДАННЫЕ!$AK313,"1"&amp;ДАННЫЕ!$AK313,"00")&amp;"p"&amp;IF(ДАННЫЕ!$AP313,"1"&amp;ДАННЫЕ!$AP313,"00")&amp;"k"&amp;IF(ДАННЫЕ!$AQ313,"1"&amp;ДАННЫЕ!$AQ313,"00")&amp;"z"&amp;IF(ДАННЫЕ!$AR313,"1"&amp;ДАННЫЕ!$AR313,"00")&amp;"j"&amp;IF(ДАННЫЕ!$AM313,"1"&amp;ДАННЫЕ!$AM313,"00")&amp;"n"&amp;IF(ДАННЫЕ!$AN313,"1"&amp;ДАННЫЕ!$AN313,"00")&amp;"E"&amp;ДАННЫЕ!BI313&amp;"L"&amp;ДАННЫЕ!AO313&amp;"h"&amp;IF(ДАННЫЕ!$AU313&gt;0,1,0)&amp;"v"&amp;IF(ДАННЫЕ!$AW313&gt;0,1,0)&amp;"a"&amp;IF(ДАННЫЕ!$AS313,"1"&amp;ДАННЫЕ!$AS313,"00")&amp;"s"&amp;IF(ДАННЫЕ!$AT313,"1"&amp;ДАННЫЕ!$AT313,"00")&amp;"u"&amp;IF(ДАННЫЕ!$CJ313&gt;0,1,0)&amp;"y"&amp;B313&amp;"d"&amp;H313&amp;"e"&amp;F313&amp;G313</f>
        <v>x0w00t00f00b00g00c00i00r00m00hS00hZ00p00k00z00j00n00ELh0v0a00s00u0y0de</v>
      </c>
      <c r="L313" s="28" t="str">
        <f ca="1">ДАННЫЕ!$I313&amp;"VN"&amp;IF(ДАННЫЕ!AW313&gt;0,11,10)&amp;"CD"&amp;IF(ДАННЫЕ!BF313&gt;500,16,IF(ДАННЫЕ!BF313&gt;350,15,IF(ДАННЫЕ!BF313&gt;=200,14,IF(ДАННЫЕ!BF313&gt;=100,13,IF(ДАННЫЕ!BF313&gt;=50,12,IF(ДАННЫЕ!BF313&gt;0,11,10))))))&amp;"AR"&amp;IF(ДАННЫЕ!BX313&gt;0,1,0)&amp;"GD"&amp;B313&amp;"VV"&amp;IF(E313&gt;=5,IF(E313&lt;18,1,0),0)</f>
        <v>VN10CD10AR0GD0VV0</v>
      </c>
      <c r="M313" s="28" t="str">
        <f>ДАННЫЕ!$I313&amp;"b"&amp;ДАННЫЕ!$BI313&amp;"r"&amp;ДАННЫЕ!$BJ313&amp;"CD"&amp;IF(ДАННЫЕ!BF313&gt;0,IF(ДАННЫЕ!BF313&lt;200,1,IF(ДАННЫЕ!BF313&lt;350,2,3)),0)&amp;"h"&amp;IF(ДАННЫЕ!$BK313+ДАННЫЕ!$BL313+ДАННЫЕ!$BM313&gt;0,1,0)&amp;"x"&amp;ДАННЫЕ!$BK313&amp;"y"&amp;ДАННЫЕ!$BL313&amp;"z"&amp;ДАННЫЕ!$BM313&amp;"c"&amp;IF(ДАННЫЕ!$BK313+ДАННЫЕ!$BL313+ДАННЫЕ!$BM313=3,1,0)&amp;"a"&amp;IF(ДАННЫЕ!$BQ313+ДАННЫЕ!$BR313&gt;0,1,0)&amp;"d"&amp;ДАННЫЕ!$BQ313&amp;"v"&amp;ДАННЫЕ!$BR313&amp;"p"&amp;ДАННЫЕ!$BS313&amp;"n"&amp;ДАННЫЕ!$BU313&amp;"t"&amp;ДАННЫЕ!$BV313&amp;"o"&amp;ДАННЫЕ!$BT313&amp;"l"&amp;IF(ДАННЫЕ!$BN313&gt;0,1,0)&amp;ДАННЫЕ!$BN313&amp;"g"&amp;ДАННЫЕ!$BO313&amp;"s"&amp;ДАННЫЕ!$BP313&amp;"DZ"&amp;IF(ДАННЫЕ!B313-ДАННЫЕ!G313 &lt; 60,IF(ДАННЫЕ!B313-ДАННЫЕ!G313 &gt;= 0,1,0),0)&amp;"u"&amp;IF(ДАННЫЕ!$CJ313&gt;0,1,0)</f>
        <v>brCD0h0xyzc0a0dvpntol0gsDZ1u0</v>
      </c>
      <c r="N313" s="28" t="str">
        <f ca="1">ДАННЫЕ!$F313&amp;ДАННЫЕ!$I313&amp;"g"&amp;B313&amp;"cf"&amp;D313&amp;"a"&amp;IF(ДАННЫЕ!$BX313&gt;0,1,0)&amp;IF(ДАННЫЕ!$BF313&gt;500,1,IF(ДАННЫЕ!$BF313&gt;350,2,IF(ДАННЫЕ!$BF313&gt;=200,3,IF(ДАННЫЕ!$BF313&gt;=100,4,IF(ДАННЫЕ!$BF313&gt;=50,5,IF(ДАННЫЕ!$BF313&lt;50,6,0))))))&amp;"AR"&amp;IF(DATEDIF(ДАННЫЕ!$BX313,ДАННЫЕ!$F$1,"y")&gt;1,1,0)&amp;"VG"&amp;IF(ДАННЫЕ!$BH313="0",1,0)&amp;"o"&amp;IF(T313+ДАННЫЕ!$AF313+ДАННЫЕ!$AG313+ДАННЫЕ!$AH313+ДАННЫЕ!$AI313+ДАННЫЕ!$AJ313+ДАННЫЕ!$AP313+ДАННЫЕ!$AQ313+ДАННЫЕ!$AR313+ДАННЫЕ!$AU313+ДАННЫЕ!$AW313+ДАННЫЕ!$AS313+ДАННЫЕ!$AT313&gt;0,1,0)&amp;"x"&amp;ДАННЫЕ!$AG313&amp;"p"&amp;IF(ДАННЫЕ!$BY313&gt;0,1,0)&amp;"v"&amp;IF(ДАННЫЕ!$BZ313&gt;0,1,0)&amp;"n"&amp;ДАННЫЕ!$CA313&amp;"t"&amp;ДАННЫЕ!$AY313&amp;"k"&amp;ДАННЫЕ!$CB313&amp;"q"&amp;ДАННЫЕ!$CC313&amp;"w"&amp;ДАННЫЕ!$CD313&amp;"e"&amp;ДАННЫЕ!$CE313&amp;"m"&amp;ДАННЫЕ!$CF313&amp;"c"&amp;ДАННЫЕ!$CG313&amp;"z"&amp;ДАННЫЕ!$CH313&amp;"d"&amp;IF(H313=4,1,0)&amp;"s"&amp;IF(ДАННЫЕ!$J313=1,0,1)&amp;"u"&amp;IF(ДАННЫЕ!$CJ313&gt;0,1,0)</f>
        <v>g0cf0a06AR1VG0o0xp0v0ntkqwemczd0s1u0</v>
      </c>
      <c r="O313" s="28" t="str">
        <f>ДАННЫЕ!$I313&amp;"g"&amp;B313&amp;A313&amp;"f"&amp;P313&amp;"c"&amp;IF(ДАННЫЕ!$U313&gt;0,1,0)&amp;"s"&amp;IF(ДАННЫЕ!$Q313&gt;0,IF(YEAR(ДАННЫЕ!$F$1)=YEAR(ДАННЫЕ!$Q313),IF(MONTH(ДАННЫЕ!$F$1)=MONTH(ДАННЫЕ!$Q313),111,11),1),0)&amp;"i"&amp;IF(ДАННЫЕ!$R313+ДАННЫЕ!$S313+ДАННЫЕ!$T313=0,0,1)&amp;"h"&amp;IF(ДАННЫЕ!$P313&gt;0,1,0)&amp;"p"&amp;IF(ДАННЫЕ!$CI313&gt;0,IF(YEAR(ДАННЫЕ!$F$1)=YEAR(ДАННЫЕ!$CI313),IF(MONTH(ДАННЫЕ!$F$1)=MONTH(ДАННЫЕ!$CI313),111,11),1),0)&amp;"d"&amp;IF(ДАННЫЕ!$CJ313&gt;0,IF(YEAR(ДАННЫЕ!$F$1)=YEAR(ДАННЫЕ!$CJ313),IF(MONTH(ДАННЫЕ!$F$1)=MONTH(ДАННЫЕ!$CJ313),111,11),1),0)&amp;"o"&amp;IF(ДАННЫЕ!$CK313&gt;0,IF(MONTH(ДАННЫЕ!$F$1)=MONTH(ДАННЫЕ!$CK313),111,11),0)&amp;"v"&amp;IF(ДАННЫЕ!$BE313&gt;0,IF(MONTH(ДАННЫЕ!$F$1)=MONTH(ДАННЫЕ!$BE313),111,11),0)</f>
        <v>g00f0c0s0i0h0p0d0o0v0</v>
      </c>
      <c r="P313" s="15">
        <f t="shared" si="14"/>
        <v>0</v>
      </c>
      <c r="Q313" s="15">
        <f>IF(ДАННЫЕ!$F$1&gt;ДАННЫЕ!$N313,IF(YEAR(ДАННЫЕ!$F$1)=YEAR(ДАННЫЕ!M313),1,0),0)</f>
        <v>0</v>
      </c>
      <c r="R313" s="15">
        <f>IF(ДАННЫЕ!$F$1&gt;ДАННЫЕ!$N313,IF(YEAR(ДАННЫЕ!$F$1)=YEAR(ДАННЫЕ!N313),1,0),0)</f>
        <v>0</v>
      </c>
      <c r="S313" s="15">
        <f>IF(ДАННЫЕ!$AA313="2А",1,IF(ДАННЫЕ!$AA313="2Б",2,IF(ДАННЫЕ!$AA313="2В",3,IF(ДАННЫЕ!$AA313=3,4,IF(ДАННЫЕ!$AA313="4А",5,IF(ДАННЫЕ!$AA313="4Б",6,IF(ДАННЫЕ!$AA313="4В",7,IF(ДАННЫЕ!$AA313=5,8,0))))))))</f>
        <v>0</v>
      </c>
      <c r="T313" s="15">
        <f>IF(OR(ДАННЫЕ!$AC313=2,ДАННЫЕ!$AD313=2,ДАННЫЕ!$AE313=2),2,IF(OR(ДАННЫЕ!$AC313=1,ДАННЫЕ!$AD313=1,ДАННЫЕ!$AE313=1),1,0))</f>
        <v>0</v>
      </c>
    </row>
    <row r="314" spans="1:20" ht="15" customHeight="1" x14ac:dyDescent="0.2">
      <c r="A314" s="78">
        <f>IF(B314&gt;0,IF(MONTH(ДАННЫЕ!$F$1)=MONTH(ДАННЫЕ!$B314),1,0),0)</f>
        <v>0</v>
      </c>
      <c r="B314" s="14">
        <f>IF(ДАННЫЕ!$B314&gt;0,IF(YEAR(ДАННЫЕ!$F$1)=YEAR(ДАННЫЕ!$B314),1,0),0)</f>
        <v>0</v>
      </c>
      <c r="C314" s="14">
        <f>IF(ДАННЫЕ!$CM314&gt;0,IF(YEAR(ДАННЫЕ!$F$1)=YEAR(ДАННЫЕ!$CM314),1,0),0)</f>
        <v>0</v>
      </c>
      <c r="D314" s="14">
        <f>IF(ДАННЫЕ!$CJ314&gt;0,IF(ДАННЫЕ!$CL314&gt;ДАННЫЕ!$F$1,1,IF(ДАННЫЕ!$CL314&gt;0,0,1)),0)</f>
        <v>0</v>
      </c>
      <c r="E314" s="43" t="str">
        <f ca="1">IF(ДАННЫЕ!$F$1&gt;0,IF(ДАННЫЕ!$G314&gt;0,DATEDIF(ДАННЫЕ!$G314,ДАННЫЕ!$F$1,"y"),""),IF(ДАННЫЕ!$G314&gt;0,DATEDIF(ДАННЫЕ!$G314,TODAY(),"y"),""))</f>
        <v/>
      </c>
      <c r="F314" s="43" t="str">
        <f xml:space="preserve"> IF(ДАННЫЕ!$F314="М",IF(E314&gt;=18,IF(E314&lt;60,1,""),""),"")&amp;IF(ДАННЫЕ!$F314="Ж",IF(E314&gt;=18,IF(E314&lt;55,1,""),""),"")</f>
        <v/>
      </c>
      <c r="G314" s="43" t="str">
        <f xml:space="preserve"> IF(ДАННЫЕ!$F314="М",IF(E314&gt;=60,2,""),"")&amp;IF(ДАННЫЕ!$F314="Ж",IF(E314&gt;=55,2,""),"")</f>
        <v/>
      </c>
      <c r="H314" s="43" t="str">
        <f t="shared" ca="1" si="12"/>
        <v/>
      </c>
      <c r="I314" s="43" t="str">
        <f t="shared" ca="1" si="13"/>
        <v>03</v>
      </c>
      <c r="J314" s="28" t="str">
        <f ca="1">ДАННЫЕ!$F314&amp;H314&amp;I314&amp;ДАННЫЕ!$I314&amp;"m"&amp;IF(ДАННЫЕ!$I314&gt;0,IF(ДАННЫЕ!$J314&gt;0,0,1),"")&amp;"f"&amp;IF(ДАННЫЕ!$R314&gt;0,IF(YEAR(ДАННЫЕ!$F$1)=YEAR(ДАННЫЕ!$R314),1,0),0)&amp;"z"&amp;ДАННЫЕ!$R314&amp;"p"&amp;ДАННЫЕ!$S314&amp;"i"&amp;ДАННЫЕ!$T314&amp;"h"&amp;ДАННЫЕ!$K314&amp;"be"&amp;ДАННЫЕ!$BI314&amp;"CD"&amp;IF(ДАННЫЕ!BF314&gt;500,4,IF(ДАННЫЕ!BF314&gt;350,3,IF(ДАННЫЕ!BF314&gt;200,2,IF(ДАННЫЕ!BF314&gt;0,1,0))))&amp;"g"&amp;B314&amp;"d"&amp;H314&amp;"l"&amp;ДАННЫЕ!AT314&amp;"a"&amp;ДАННЫЕ!$V314&amp;"v"&amp;R314&amp;"k"&amp;ДАННЫЕ!$U314&amp;"s"&amp;ДАННЫЕ!$Y314&amp;"t"&amp;ДАННЫЕ!$X314&amp;"b"&amp;IF(ДАННЫЕ!$Q314&gt;1,1,0)&amp;"PP"&amp;ДАННЫЕ!Z314&amp;"c"&amp;S314&amp;"x"&amp;IF(ДАННЫЕ!$BY314&gt;0,IF(YEAR(ДАННЫЕ!$F$1)=YEAR(ДАННЫЕ!$BY314),1,0),0)&amp;"n"&amp;IF(ДАННЫЕ!$BZ314&gt;0,IF(YEAR(ДАННЫЕ!$F$1)=YEAR(ДАННЫЕ!$BZ314),1,0),0)&amp;"u"&amp;D314&amp;"z"&amp;IF(ДАННЫЕ!$CL314&gt;0,IF(YEAR(ДАННЫЕ!$F$1)&gt;YEAR(ДАННЫЕ!$CL314),11,12),0)</f>
        <v>03mf0zpihbeCD0g0dlav0kstb0PPc0x0n0u0z0</v>
      </c>
      <c r="K314" s="28" t="str">
        <f ca="1">ДАННЫЕ!$I314&amp;"x"&amp;B314&amp;"w"&amp;IF(T314+ДАННЫЕ!AD314+ДАННЫЕ!AE314+ДАННЫЕ!AF314+ДАННЫЕ!AG314+ДАННЫЕ!AH314+ДАННЫЕ!$AL314+ДАННЫЕ!AI314+ДАННЫЕ!AJ314+ДАННЫЕ!AK314+ДАННЫЕ!AP314+ДАННЫЕ!AQ314+ДАННЫЕ!AR314+ДАННЫЕ!$AM314+ДАННЫЕ!$AN314+ДАННЫЕ!AS314+ДАННЫЕ!AT314&gt;0,1,0)&amp;IF(OR(T314=2,ДАННЫЕ!AD314=2,ДАННЫЕ!AE314=2,ДАННЫЕ!AF314=2,ДАННЫЕ!AG314=2,ДАННЫЕ!AH314=2,ДАННЫЕ!$AL314=2,ДАННЫЕ!AI314=2,ДАННЫЕ!AJ314=2,ДАННЫЕ!AK314=2,ДАННЫЕ!AP314=2,ДАННЫЕ!AQ314=2,ДАННЫЕ!AR314=2,ДАННЫЕ!$AM314=2,ДАННЫЕ!$AN314=2,ДАННЫЕ!AS314=2,ДАННЫЕ!AT314=2),2,0)&amp;"t"&amp;IF(T314&gt;0,"1"&amp;T314,"00")&amp;"f"&amp;IF(ДАННЫЕ!$AC314,"1"&amp;ДАННЫЕ!$AC314,"00")&amp;"b"&amp;IF(ДАННЫЕ!$AD314,"1"&amp;ДАННЫЕ!$AD314,"00")&amp;"g"&amp;IF(ДАННЫЕ!$AF314,"1"&amp;ДАННЫЕ!$AF314,"00")&amp;"c"&amp;IF(ДАННЫЕ!$AG314,"1"&amp;ДАННЫЕ!$AG314,"00")&amp;"i"&amp;IF(ДАННЫЕ!$AH314,"1"&amp;ДАННЫЕ!$AH314,"00")&amp;"r"&amp;IF(ДАННЫЕ!$AL314,"1"&amp;ДАННЫЕ!$AL314,"00")&amp;"m"&amp;IF(ДАННЫЕ!$AI314,"1"&amp;ДАННЫЕ!$AI314,"00")&amp;"hS"&amp;IF(ДАННЫЕ!$AJ314,"1"&amp;ДАННЫЕ!$AJ314,"00")&amp;"hZ"&amp;IF(ДАННЫЕ!$AK314,"1"&amp;ДАННЫЕ!$AK314,"00")&amp;"p"&amp;IF(ДАННЫЕ!$AP314,"1"&amp;ДАННЫЕ!$AP314,"00")&amp;"k"&amp;IF(ДАННЫЕ!$AQ314,"1"&amp;ДАННЫЕ!$AQ314,"00")&amp;"z"&amp;IF(ДАННЫЕ!$AR314,"1"&amp;ДАННЫЕ!$AR314,"00")&amp;"j"&amp;IF(ДАННЫЕ!$AM314,"1"&amp;ДАННЫЕ!$AM314,"00")&amp;"n"&amp;IF(ДАННЫЕ!$AN314,"1"&amp;ДАННЫЕ!$AN314,"00")&amp;"E"&amp;ДАННЫЕ!BI314&amp;"L"&amp;ДАННЫЕ!AO314&amp;"h"&amp;IF(ДАННЫЕ!$AU314&gt;0,1,0)&amp;"v"&amp;IF(ДАННЫЕ!$AW314&gt;0,1,0)&amp;"a"&amp;IF(ДАННЫЕ!$AS314,"1"&amp;ДАННЫЕ!$AS314,"00")&amp;"s"&amp;IF(ДАННЫЕ!$AT314,"1"&amp;ДАННЫЕ!$AT314,"00")&amp;"u"&amp;IF(ДАННЫЕ!$CJ314&gt;0,1,0)&amp;"y"&amp;B314&amp;"d"&amp;H314&amp;"e"&amp;F314&amp;G314</f>
        <v>x0w00t00f00b00g00c00i00r00m00hS00hZ00p00k00z00j00n00ELh0v0a00s00u0y0de</v>
      </c>
      <c r="L314" s="28" t="str">
        <f ca="1">ДАННЫЕ!$I314&amp;"VN"&amp;IF(ДАННЫЕ!AW314&gt;0,11,10)&amp;"CD"&amp;IF(ДАННЫЕ!BF314&gt;500,16,IF(ДАННЫЕ!BF314&gt;350,15,IF(ДАННЫЕ!BF314&gt;=200,14,IF(ДАННЫЕ!BF314&gt;=100,13,IF(ДАННЫЕ!BF314&gt;=50,12,IF(ДАННЫЕ!BF314&gt;0,11,10))))))&amp;"AR"&amp;IF(ДАННЫЕ!BX314&gt;0,1,0)&amp;"GD"&amp;B314&amp;"VV"&amp;IF(E314&gt;=5,IF(E314&lt;18,1,0),0)</f>
        <v>VN10CD10AR0GD0VV0</v>
      </c>
      <c r="M314" s="28" t="str">
        <f>ДАННЫЕ!$I314&amp;"b"&amp;ДАННЫЕ!$BI314&amp;"r"&amp;ДАННЫЕ!$BJ314&amp;"CD"&amp;IF(ДАННЫЕ!BF314&gt;0,IF(ДАННЫЕ!BF314&lt;200,1,IF(ДАННЫЕ!BF314&lt;350,2,3)),0)&amp;"h"&amp;IF(ДАННЫЕ!$BK314+ДАННЫЕ!$BL314+ДАННЫЕ!$BM314&gt;0,1,0)&amp;"x"&amp;ДАННЫЕ!$BK314&amp;"y"&amp;ДАННЫЕ!$BL314&amp;"z"&amp;ДАННЫЕ!$BM314&amp;"c"&amp;IF(ДАННЫЕ!$BK314+ДАННЫЕ!$BL314+ДАННЫЕ!$BM314=3,1,0)&amp;"a"&amp;IF(ДАННЫЕ!$BQ314+ДАННЫЕ!$BR314&gt;0,1,0)&amp;"d"&amp;ДАННЫЕ!$BQ314&amp;"v"&amp;ДАННЫЕ!$BR314&amp;"p"&amp;ДАННЫЕ!$BS314&amp;"n"&amp;ДАННЫЕ!$BU314&amp;"t"&amp;ДАННЫЕ!$BV314&amp;"o"&amp;ДАННЫЕ!$BT314&amp;"l"&amp;IF(ДАННЫЕ!$BN314&gt;0,1,0)&amp;ДАННЫЕ!$BN314&amp;"g"&amp;ДАННЫЕ!$BO314&amp;"s"&amp;ДАННЫЕ!$BP314&amp;"DZ"&amp;IF(ДАННЫЕ!B314-ДАННЫЕ!G314 &lt; 60,IF(ДАННЫЕ!B314-ДАННЫЕ!G314 &gt;= 0,1,0),0)&amp;"u"&amp;IF(ДАННЫЕ!$CJ314&gt;0,1,0)</f>
        <v>brCD0h0xyzc0a0dvpntol0gsDZ1u0</v>
      </c>
      <c r="N314" s="28" t="str">
        <f ca="1">ДАННЫЕ!$F314&amp;ДАННЫЕ!$I314&amp;"g"&amp;B314&amp;"cf"&amp;D314&amp;"a"&amp;IF(ДАННЫЕ!$BX314&gt;0,1,0)&amp;IF(ДАННЫЕ!$BF314&gt;500,1,IF(ДАННЫЕ!$BF314&gt;350,2,IF(ДАННЫЕ!$BF314&gt;=200,3,IF(ДАННЫЕ!$BF314&gt;=100,4,IF(ДАННЫЕ!$BF314&gt;=50,5,IF(ДАННЫЕ!$BF314&lt;50,6,0))))))&amp;"AR"&amp;IF(DATEDIF(ДАННЫЕ!$BX314,ДАННЫЕ!$F$1,"y")&gt;1,1,0)&amp;"VG"&amp;IF(ДАННЫЕ!$BH314="0",1,0)&amp;"o"&amp;IF(T314+ДАННЫЕ!$AF314+ДАННЫЕ!$AG314+ДАННЫЕ!$AH314+ДАННЫЕ!$AI314+ДАННЫЕ!$AJ314+ДАННЫЕ!$AP314+ДАННЫЕ!$AQ314+ДАННЫЕ!$AR314+ДАННЫЕ!$AU314+ДАННЫЕ!$AW314+ДАННЫЕ!$AS314+ДАННЫЕ!$AT314&gt;0,1,0)&amp;"x"&amp;ДАННЫЕ!$AG314&amp;"p"&amp;IF(ДАННЫЕ!$BY314&gt;0,1,0)&amp;"v"&amp;IF(ДАННЫЕ!$BZ314&gt;0,1,0)&amp;"n"&amp;ДАННЫЕ!$CA314&amp;"t"&amp;ДАННЫЕ!$AY314&amp;"k"&amp;ДАННЫЕ!$CB314&amp;"q"&amp;ДАННЫЕ!$CC314&amp;"w"&amp;ДАННЫЕ!$CD314&amp;"e"&amp;ДАННЫЕ!$CE314&amp;"m"&amp;ДАННЫЕ!$CF314&amp;"c"&amp;ДАННЫЕ!$CG314&amp;"z"&amp;ДАННЫЕ!$CH314&amp;"d"&amp;IF(H314=4,1,0)&amp;"s"&amp;IF(ДАННЫЕ!$J314=1,0,1)&amp;"u"&amp;IF(ДАННЫЕ!$CJ314&gt;0,1,0)</f>
        <v>g0cf0a06AR1VG0o0xp0v0ntkqwemczd0s1u0</v>
      </c>
      <c r="O314" s="28" t="str">
        <f>ДАННЫЕ!$I314&amp;"g"&amp;B314&amp;A314&amp;"f"&amp;P314&amp;"c"&amp;IF(ДАННЫЕ!$U314&gt;0,1,0)&amp;"s"&amp;IF(ДАННЫЕ!$Q314&gt;0,IF(YEAR(ДАННЫЕ!$F$1)=YEAR(ДАННЫЕ!$Q314),IF(MONTH(ДАННЫЕ!$F$1)=MONTH(ДАННЫЕ!$Q314),111,11),1),0)&amp;"i"&amp;IF(ДАННЫЕ!$R314+ДАННЫЕ!$S314+ДАННЫЕ!$T314=0,0,1)&amp;"h"&amp;IF(ДАННЫЕ!$P314&gt;0,1,0)&amp;"p"&amp;IF(ДАННЫЕ!$CI314&gt;0,IF(YEAR(ДАННЫЕ!$F$1)=YEAR(ДАННЫЕ!$CI314),IF(MONTH(ДАННЫЕ!$F$1)=MONTH(ДАННЫЕ!$CI314),111,11),1),0)&amp;"d"&amp;IF(ДАННЫЕ!$CJ314&gt;0,IF(YEAR(ДАННЫЕ!$F$1)=YEAR(ДАННЫЕ!$CJ314),IF(MONTH(ДАННЫЕ!$F$1)=MONTH(ДАННЫЕ!$CJ314),111,11),1),0)&amp;"o"&amp;IF(ДАННЫЕ!$CK314&gt;0,IF(MONTH(ДАННЫЕ!$F$1)=MONTH(ДАННЫЕ!$CK314),111,11),0)&amp;"v"&amp;IF(ДАННЫЕ!$BE314&gt;0,IF(MONTH(ДАННЫЕ!$F$1)=MONTH(ДАННЫЕ!$BE314),111,11),0)</f>
        <v>g00f0c0s0i0h0p0d0o0v0</v>
      </c>
      <c r="P314" s="15">
        <f t="shared" si="14"/>
        <v>0</v>
      </c>
      <c r="Q314" s="15">
        <f>IF(ДАННЫЕ!$F$1&gt;ДАННЫЕ!$N314,IF(YEAR(ДАННЫЕ!$F$1)=YEAR(ДАННЫЕ!M314),1,0),0)</f>
        <v>0</v>
      </c>
      <c r="R314" s="15">
        <f>IF(ДАННЫЕ!$F$1&gt;ДАННЫЕ!$N314,IF(YEAR(ДАННЫЕ!$F$1)=YEAR(ДАННЫЕ!N314),1,0),0)</f>
        <v>0</v>
      </c>
      <c r="S314" s="15">
        <f>IF(ДАННЫЕ!$AA314="2А",1,IF(ДАННЫЕ!$AA314="2Б",2,IF(ДАННЫЕ!$AA314="2В",3,IF(ДАННЫЕ!$AA314=3,4,IF(ДАННЫЕ!$AA314="4А",5,IF(ДАННЫЕ!$AA314="4Б",6,IF(ДАННЫЕ!$AA314="4В",7,IF(ДАННЫЕ!$AA314=5,8,0))))))))</f>
        <v>0</v>
      </c>
      <c r="T314" s="15">
        <f>IF(OR(ДАННЫЕ!$AC314=2,ДАННЫЕ!$AD314=2,ДАННЫЕ!$AE314=2),2,IF(OR(ДАННЫЕ!$AC314=1,ДАННЫЕ!$AD314=1,ДАННЫЕ!$AE314=1),1,0))</f>
        <v>0</v>
      </c>
    </row>
    <row r="315" spans="1:20" ht="15" customHeight="1" x14ac:dyDescent="0.2">
      <c r="A315" s="78">
        <f>IF(B315&gt;0,IF(MONTH(ДАННЫЕ!$F$1)=MONTH(ДАННЫЕ!$B315),1,0),0)</f>
        <v>0</v>
      </c>
      <c r="B315" s="14">
        <f>IF(ДАННЫЕ!$B315&gt;0,IF(YEAR(ДАННЫЕ!$F$1)=YEAR(ДАННЫЕ!$B315),1,0),0)</f>
        <v>0</v>
      </c>
      <c r="C315" s="14">
        <f>IF(ДАННЫЕ!$CM315&gt;0,IF(YEAR(ДАННЫЕ!$F$1)=YEAR(ДАННЫЕ!$CM315),1,0),0)</f>
        <v>0</v>
      </c>
      <c r="D315" s="14">
        <f>IF(ДАННЫЕ!$CJ315&gt;0,IF(ДАННЫЕ!$CL315&gt;ДАННЫЕ!$F$1,1,IF(ДАННЫЕ!$CL315&gt;0,0,1)),0)</f>
        <v>0</v>
      </c>
      <c r="E315" s="43" t="str">
        <f ca="1">IF(ДАННЫЕ!$F$1&gt;0,IF(ДАННЫЕ!$G315&gt;0,DATEDIF(ДАННЫЕ!$G315,ДАННЫЕ!$F$1,"y"),""),IF(ДАННЫЕ!$G315&gt;0,DATEDIF(ДАННЫЕ!$G315,TODAY(),"y"),""))</f>
        <v/>
      </c>
      <c r="F315" s="43" t="str">
        <f xml:space="preserve"> IF(ДАННЫЕ!$F315="М",IF(E315&gt;=18,IF(E315&lt;60,1,""),""),"")&amp;IF(ДАННЫЕ!$F315="Ж",IF(E315&gt;=18,IF(E315&lt;55,1,""),""),"")</f>
        <v/>
      </c>
      <c r="G315" s="43" t="str">
        <f xml:space="preserve"> IF(ДАННЫЕ!$F315="М",IF(E315&gt;=60,2,""),"")&amp;IF(ДАННЫЕ!$F315="Ж",IF(E315&gt;=55,2,""),"")</f>
        <v/>
      </c>
      <c r="H315" s="43" t="str">
        <f t="shared" ca="1" si="12"/>
        <v/>
      </c>
      <c r="I315" s="43" t="str">
        <f t="shared" ca="1" si="13"/>
        <v>03</v>
      </c>
      <c r="J315" s="28" t="str">
        <f ca="1">ДАННЫЕ!$F315&amp;H315&amp;I315&amp;ДАННЫЕ!$I315&amp;"m"&amp;IF(ДАННЫЕ!$I315&gt;0,IF(ДАННЫЕ!$J315&gt;0,0,1),"")&amp;"f"&amp;IF(ДАННЫЕ!$R315&gt;0,IF(YEAR(ДАННЫЕ!$F$1)=YEAR(ДАННЫЕ!$R315),1,0),0)&amp;"z"&amp;ДАННЫЕ!$R315&amp;"p"&amp;ДАННЫЕ!$S315&amp;"i"&amp;ДАННЫЕ!$T315&amp;"h"&amp;ДАННЫЕ!$K315&amp;"be"&amp;ДАННЫЕ!$BI315&amp;"CD"&amp;IF(ДАННЫЕ!BF315&gt;500,4,IF(ДАННЫЕ!BF315&gt;350,3,IF(ДАННЫЕ!BF315&gt;200,2,IF(ДАННЫЕ!BF315&gt;0,1,0))))&amp;"g"&amp;B315&amp;"d"&amp;H315&amp;"l"&amp;ДАННЫЕ!AT315&amp;"a"&amp;ДАННЫЕ!$V315&amp;"v"&amp;R315&amp;"k"&amp;ДАННЫЕ!$U315&amp;"s"&amp;ДАННЫЕ!$Y315&amp;"t"&amp;ДАННЫЕ!$X315&amp;"b"&amp;IF(ДАННЫЕ!$Q315&gt;1,1,0)&amp;"PP"&amp;ДАННЫЕ!Z315&amp;"c"&amp;S315&amp;"x"&amp;IF(ДАННЫЕ!$BY315&gt;0,IF(YEAR(ДАННЫЕ!$F$1)=YEAR(ДАННЫЕ!$BY315),1,0),0)&amp;"n"&amp;IF(ДАННЫЕ!$BZ315&gt;0,IF(YEAR(ДАННЫЕ!$F$1)=YEAR(ДАННЫЕ!$BZ315),1,0),0)&amp;"u"&amp;D315&amp;"z"&amp;IF(ДАННЫЕ!$CL315&gt;0,IF(YEAR(ДАННЫЕ!$F$1)&gt;YEAR(ДАННЫЕ!$CL315),11,12),0)</f>
        <v>03mf0zpihbeCD0g0dlav0kstb0PPc0x0n0u0z0</v>
      </c>
      <c r="K315" s="28" t="str">
        <f ca="1">ДАННЫЕ!$I315&amp;"x"&amp;B315&amp;"w"&amp;IF(T315+ДАННЫЕ!AD315+ДАННЫЕ!AE315+ДАННЫЕ!AF315+ДАННЫЕ!AG315+ДАННЫЕ!AH315+ДАННЫЕ!$AL315+ДАННЫЕ!AI315+ДАННЫЕ!AJ315+ДАННЫЕ!AK315+ДАННЫЕ!AP315+ДАННЫЕ!AQ315+ДАННЫЕ!AR315+ДАННЫЕ!$AM315+ДАННЫЕ!$AN315+ДАННЫЕ!AS315+ДАННЫЕ!AT315&gt;0,1,0)&amp;IF(OR(T315=2,ДАННЫЕ!AD315=2,ДАННЫЕ!AE315=2,ДАННЫЕ!AF315=2,ДАННЫЕ!AG315=2,ДАННЫЕ!AH315=2,ДАННЫЕ!$AL315=2,ДАННЫЕ!AI315=2,ДАННЫЕ!AJ315=2,ДАННЫЕ!AK315=2,ДАННЫЕ!AP315=2,ДАННЫЕ!AQ315=2,ДАННЫЕ!AR315=2,ДАННЫЕ!$AM315=2,ДАННЫЕ!$AN315=2,ДАННЫЕ!AS315=2,ДАННЫЕ!AT315=2),2,0)&amp;"t"&amp;IF(T315&gt;0,"1"&amp;T315,"00")&amp;"f"&amp;IF(ДАННЫЕ!$AC315,"1"&amp;ДАННЫЕ!$AC315,"00")&amp;"b"&amp;IF(ДАННЫЕ!$AD315,"1"&amp;ДАННЫЕ!$AD315,"00")&amp;"g"&amp;IF(ДАННЫЕ!$AF315,"1"&amp;ДАННЫЕ!$AF315,"00")&amp;"c"&amp;IF(ДАННЫЕ!$AG315,"1"&amp;ДАННЫЕ!$AG315,"00")&amp;"i"&amp;IF(ДАННЫЕ!$AH315,"1"&amp;ДАННЫЕ!$AH315,"00")&amp;"r"&amp;IF(ДАННЫЕ!$AL315,"1"&amp;ДАННЫЕ!$AL315,"00")&amp;"m"&amp;IF(ДАННЫЕ!$AI315,"1"&amp;ДАННЫЕ!$AI315,"00")&amp;"hS"&amp;IF(ДАННЫЕ!$AJ315,"1"&amp;ДАННЫЕ!$AJ315,"00")&amp;"hZ"&amp;IF(ДАННЫЕ!$AK315,"1"&amp;ДАННЫЕ!$AK315,"00")&amp;"p"&amp;IF(ДАННЫЕ!$AP315,"1"&amp;ДАННЫЕ!$AP315,"00")&amp;"k"&amp;IF(ДАННЫЕ!$AQ315,"1"&amp;ДАННЫЕ!$AQ315,"00")&amp;"z"&amp;IF(ДАННЫЕ!$AR315,"1"&amp;ДАННЫЕ!$AR315,"00")&amp;"j"&amp;IF(ДАННЫЕ!$AM315,"1"&amp;ДАННЫЕ!$AM315,"00")&amp;"n"&amp;IF(ДАННЫЕ!$AN315,"1"&amp;ДАННЫЕ!$AN315,"00")&amp;"E"&amp;ДАННЫЕ!BI315&amp;"L"&amp;ДАННЫЕ!AO315&amp;"h"&amp;IF(ДАННЫЕ!$AU315&gt;0,1,0)&amp;"v"&amp;IF(ДАННЫЕ!$AW315&gt;0,1,0)&amp;"a"&amp;IF(ДАННЫЕ!$AS315,"1"&amp;ДАННЫЕ!$AS315,"00")&amp;"s"&amp;IF(ДАННЫЕ!$AT315,"1"&amp;ДАННЫЕ!$AT315,"00")&amp;"u"&amp;IF(ДАННЫЕ!$CJ315&gt;0,1,0)&amp;"y"&amp;B315&amp;"d"&amp;H315&amp;"e"&amp;F315&amp;G315</f>
        <v>x0w00t00f00b00g00c00i00r00m00hS00hZ00p00k00z00j00n00ELh0v0a00s00u0y0de</v>
      </c>
      <c r="L315" s="28" t="str">
        <f ca="1">ДАННЫЕ!$I315&amp;"VN"&amp;IF(ДАННЫЕ!AW315&gt;0,11,10)&amp;"CD"&amp;IF(ДАННЫЕ!BF315&gt;500,16,IF(ДАННЫЕ!BF315&gt;350,15,IF(ДАННЫЕ!BF315&gt;=200,14,IF(ДАННЫЕ!BF315&gt;=100,13,IF(ДАННЫЕ!BF315&gt;=50,12,IF(ДАННЫЕ!BF315&gt;0,11,10))))))&amp;"AR"&amp;IF(ДАННЫЕ!BX315&gt;0,1,0)&amp;"GD"&amp;B315&amp;"VV"&amp;IF(E315&gt;=5,IF(E315&lt;18,1,0),0)</f>
        <v>VN10CD10AR0GD0VV0</v>
      </c>
      <c r="M315" s="28" t="str">
        <f>ДАННЫЕ!$I315&amp;"b"&amp;ДАННЫЕ!$BI315&amp;"r"&amp;ДАННЫЕ!$BJ315&amp;"CD"&amp;IF(ДАННЫЕ!BF315&gt;0,IF(ДАННЫЕ!BF315&lt;200,1,IF(ДАННЫЕ!BF315&lt;350,2,3)),0)&amp;"h"&amp;IF(ДАННЫЕ!$BK315+ДАННЫЕ!$BL315+ДАННЫЕ!$BM315&gt;0,1,0)&amp;"x"&amp;ДАННЫЕ!$BK315&amp;"y"&amp;ДАННЫЕ!$BL315&amp;"z"&amp;ДАННЫЕ!$BM315&amp;"c"&amp;IF(ДАННЫЕ!$BK315+ДАННЫЕ!$BL315+ДАННЫЕ!$BM315=3,1,0)&amp;"a"&amp;IF(ДАННЫЕ!$BQ315+ДАННЫЕ!$BR315&gt;0,1,0)&amp;"d"&amp;ДАННЫЕ!$BQ315&amp;"v"&amp;ДАННЫЕ!$BR315&amp;"p"&amp;ДАННЫЕ!$BS315&amp;"n"&amp;ДАННЫЕ!$BU315&amp;"t"&amp;ДАННЫЕ!$BV315&amp;"o"&amp;ДАННЫЕ!$BT315&amp;"l"&amp;IF(ДАННЫЕ!$BN315&gt;0,1,0)&amp;ДАННЫЕ!$BN315&amp;"g"&amp;ДАННЫЕ!$BO315&amp;"s"&amp;ДАННЫЕ!$BP315&amp;"DZ"&amp;IF(ДАННЫЕ!B315-ДАННЫЕ!G315 &lt; 60,IF(ДАННЫЕ!B315-ДАННЫЕ!G315 &gt;= 0,1,0),0)&amp;"u"&amp;IF(ДАННЫЕ!$CJ315&gt;0,1,0)</f>
        <v>brCD0h0xyzc0a0dvpntol0gsDZ1u0</v>
      </c>
      <c r="N315" s="28" t="str">
        <f ca="1">ДАННЫЕ!$F315&amp;ДАННЫЕ!$I315&amp;"g"&amp;B315&amp;"cf"&amp;D315&amp;"a"&amp;IF(ДАННЫЕ!$BX315&gt;0,1,0)&amp;IF(ДАННЫЕ!$BF315&gt;500,1,IF(ДАННЫЕ!$BF315&gt;350,2,IF(ДАННЫЕ!$BF315&gt;=200,3,IF(ДАННЫЕ!$BF315&gt;=100,4,IF(ДАННЫЕ!$BF315&gt;=50,5,IF(ДАННЫЕ!$BF315&lt;50,6,0))))))&amp;"AR"&amp;IF(DATEDIF(ДАННЫЕ!$BX315,ДАННЫЕ!$F$1,"y")&gt;1,1,0)&amp;"VG"&amp;IF(ДАННЫЕ!$BH315="0",1,0)&amp;"o"&amp;IF(T315+ДАННЫЕ!$AF315+ДАННЫЕ!$AG315+ДАННЫЕ!$AH315+ДАННЫЕ!$AI315+ДАННЫЕ!$AJ315+ДАННЫЕ!$AP315+ДАННЫЕ!$AQ315+ДАННЫЕ!$AR315+ДАННЫЕ!$AU315+ДАННЫЕ!$AW315+ДАННЫЕ!$AS315+ДАННЫЕ!$AT315&gt;0,1,0)&amp;"x"&amp;ДАННЫЕ!$AG315&amp;"p"&amp;IF(ДАННЫЕ!$BY315&gt;0,1,0)&amp;"v"&amp;IF(ДАННЫЕ!$BZ315&gt;0,1,0)&amp;"n"&amp;ДАННЫЕ!$CA315&amp;"t"&amp;ДАННЫЕ!$AY315&amp;"k"&amp;ДАННЫЕ!$CB315&amp;"q"&amp;ДАННЫЕ!$CC315&amp;"w"&amp;ДАННЫЕ!$CD315&amp;"e"&amp;ДАННЫЕ!$CE315&amp;"m"&amp;ДАННЫЕ!$CF315&amp;"c"&amp;ДАННЫЕ!$CG315&amp;"z"&amp;ДАННЫЕ!$CH315&amp;"d"&amp;IF(H315=4,1,0)&amp;"s"&amp;IF(ДАННЫЕ!$J315=1,0,1)&amp;"u"&amp;IF(ДАННЫЕ!$CJ315&gt;0,1,0)</f>
        <v>g0cf0a06AR1VG0o0xp0v0ntkqwemczd0s1u0</v>
      </c>
      <c r="O315" s="28" t="str">
        <f>ДАННЫЕ!$I315&amp;"g"&amp;B315&amp;A315&amp;"f"&amp;P315&amp;"c"&amp;IF(ДАННЫЕ!$U315&gt;0,1,0)&amp;"s"&amp;IF(ДАННЫЕ!$Q315&gt;0,IF(YEAR(ДАННЫЕ!$F$1)=YEAR(ДАННЫЕ!$Q315),IF(MONTH(ДАННЫЕ!$F$1)=MONTH(ДАННЫЕ!$Q315),111,11),1),0)&amp;"i"&amp;IF(ДАННЫЕ!$R315+ДАННЫЕ!$S315+ДАННЫЕ!$T315=0,0,1)&amp;"h"&amp;IF(ДАННЫЕ!$P315&gt;0,1,0)&amp;"p"&amp;IF(ДАННЫЕ!$CI315&gt;0,IF(YEAR(ДАННЫЕ!$F$1)=YEAR(ДАННЫЕ!$CI315),IF(MONTH(ДАННЫЕ!$F$1)=MONTH(ДАННЫЕ!$CI315),111,11),1),0)&amp;"d"&amp;IF(ДАННЫЕ!$CJ315&gt;0,IF(YEAR(ДАННЫЕ!$F$1)=YEAR(ДАННЫЕ!$CJ315),IF(MONTH(ДАННЫЕ!$F$1)=MONTH(ДАННЫЕ!$CJ315),111,11),1),0)&amp;"o"&amp;IF(ДАННЫЕ!$CK315&gt;0,IF(MONTH(ДАННЫЕ!$F$1)=MONTH(ДАННЫЕ!$CK315),111,11),0)&amp;"v"&amp;IF(ДАННЫЕ!$BE315&gt;0,IF(MONTH(ДАННЫЕ!$F$1)=MONTH(ДАННЫЕ!$BE315),111,11),0)</f>
        <v>g00f0c0s0i0h0p0d0o0v0</v>
      </c>
      <c r="P315" s="15">
        <f t="shared" si="14"/>
        <v>0</v>
      </c>
      <c r="Q315" s="15">
        <f>IF(ДАННЫЕ!$F$1&gt;ДАННЫЕ!$N315,IF(YEAR(ДАННЫЕ!$F$1)=YEAR(ДАННЫЕ!M315),1,0),0)</f>
        <v>0</v>
      </c>
      <c r="R315" s="15">
        <f>IF(ДАННЫЕ!$F$1&gt;ДАННЫЕ!$N315,IF(YEAR(ДАННЫЕ!$F$1)=YEAR(ДАННЫЕ!N315),1,0),0)</f>
        <v>0</v>
      </c>
      <c r="S315" s="15">
        <f>IF(ДАННЫЕ!$AA315="2А",1,IF(ДАННЫЕ!$AA315="2Б",2,IF(ДАННЫЕ!$AA315="2В",3,IF(ДАННЫЕ!$AA315=3,4,IF(ДАННЫЕ!$AA315="4А",5,IF(ДАННЫЕ!$AA315="4Б",6,IF(ДАННЫЕ!$AA315="4В",7,IF(ДАННЫЕ!$AA315=5,8,0))))))))</f>
        <v>0</v>
      </c>
      <c r="T315" s="15">
        <f>IF(OR(ДАННЫЕ!$AC315=2,ДАННЫЕ!$AD315=2,ДАННЫЕ!$AE315=2),2,IF(OR(ДАННЫЕ!$AC315=1,ДАННЫЕ!$AD315=1,ДАННЫЕ!$AE315=1),1,0))</f>
        <v>0</v>
      </c>
    </row>
    <row r="316" spans="1:20" ht="15" customHeight="1" x14ac:dyDescent="0.2">
      <c r="A316" s="78">
        <f>IF(B316&gt;0,IF(MONTH(ДАННЫЕ!$F$1)=MONTH(ДАННЫЕ!$B316),1,0),0)</f>
        <v>0</v>
      </c>
      <c r="B316" s="14">
        <f>IF(ДАННЫЕ!$B316&gt;0,IF(YEAR(ДАННЫЕ!$F$1)=YEAR(ДАННЫЕ!$B316),1,0),0)</f>
        <v>0</v>
      </c>
      <c r="C316" s="14">
        <f>IF(ДАННЫЕ!$CM316&gt;0,IF(YEAR(ДАННЫЕ!$F$1)=YEAR(ДАННЫЕ!$CM316),1,0),0)</f>
        <v>0</v>
      </c>
      <c r="D316" s="14">
        <f>IF(ДАННЫЕ!$CJ316&gt;0,IF(ДАННЫЕ!$CL316&gt;ДАННЫЕ!$F$1,1,IF(ДАННЫЕ!$CL316&gt;0,0,1)),0)</f>
        <v>0</v>
      </c>
      <c r="E316" s="43" t="str">
        <f ca="1">IF(ДАННЫЕ!$F$1&gt;0,IF(ДАННЫЕ!$G316&gt;0,DATEDIF(ДАННЫЕ!$G316,ДАННЫЕ!$F$1,"y"),""),IF(ДАННЫЕ!$G316&gt;0,DATEDIF(ДАННЫЕ!$G316,TODAY(),"y"),""))</f>
        <v/>
      </c>
      <c r="F316" s="43" t="str">
        <f xml:space="preserve"> IF(ДАННЫЕ!$F316="М",IF(E316&gt;=18,IF(E316&lt;60,1,""),""),"")&amp;IF(ДАННЫЕ!$F316="Ж",IF(E316&gt;=18,IF(E316&lt;55,1,""),""),"")</f>
        <v/>
      </c>
      <c r="G316" s="43" t="str">
        <f xml:space="preserve"> IF(ДАННЫЕ!$F316="М",IF(E316&gt;=60,2,""),"")&amp;IF(ДАННЫЕ!$F316="Ж",IF(E316&gt;=55,2,""),"")</f>
        <v/>
      </c>
      <c r="H316" s="43" t="str">
        <f t="shared" ca="1" si="12"/>
        <v/>
      </c>
      <c r="I316" s="43" t="str">
        <f t="shared" ca="1" si="13"/>
        <v>03</v>
      </c>
      <c r="J316" s="28" t="str">
        <f ca="1">ДАННЫЕ!$F316&amp;H316&amp;I316&amp;ДАННЫЕ!$I316&amp;"m"&amp;IF(ДАННЫЕ!$I316&gt;0,IF(ДАННЫЕ!$J316&gt;0,0,1),"")&amp;"f"&amp;IF(ДАННЫЕ!$R316&gt;0,IF(YEAR(ДАННЫЕ!$F$1)=YEAR(ДАННЫЕ!$R316),1,0),0)&amp;"z"&amp;ДАННЫЕ!$R316&amp;"p"&amp;ДАННЫЕ!$S316&amp;"i"&amp;ДАННЫЕ!$T316&amp;"h"&amp;ДАННЫЕ!$K316&amp;"be"&amp;ДАННЫЕ!$BI316&amp;"CD"&amp;IF(ДАННЫЕ!BF316&gt;500,4,IF(ДАННЫЕ!BF316&gt;350,3,IF(ДАННЫЕ!BF316&gt;200,2,IF(ДАННЫЕ!BF316&gt;0,1,0))))&amp;"g"&amp;B316&amp;"d"&amp;H316&amp;"l"&amp;ДАННЫЕ!AT316&amp;"a"&amp;ДАННЫЕ!$V316&amp;"v"&amp;R316&amp;"k"&amp;ДАННЫЕ!$U316&amp;"s"&amp;ДАННЫЕ!$Y316&amp;"t"&amp;ДАННЫЕ!$X316&amp;"b"&amp;IF(ДАННЫЕ!$Q316&gt;1,1,0)&amp;"PP"&amp;ДАННЫЕ!Z316&amp;"c"&amp;S316&amp;"x"&amp;IF(ДАННЫЕ!$BY316&gt;0,IF(YEAR(ДАННЫЕ!$F$1)=YEAR(ДАННЫЕ!$BY316),1,0),0)&amp;"n"&amp;IF(ДАННЫЕ!$BZ316&gt;0,IF(YEAR(ДАННЫЕ!$F$1)=YEAR(ДАННЫЕ!$BZ316),1,0),0)&amp;"u"&amp;D316&amp;"z"&amp;IF(ДАННЫЕ!$CL316&gt;0,IF(YEAR(ДАННЫЕ!$F$1)&gt;YEAR(ДАННЫЕ!$CL316),11,12),0)</f>
        <v>03mf0zpihbeCD0g0dlav0kstb0PPc0x0n0u0z0</v>
      </c>
      <c r="K316" s="28" t="str">
        <f ca="1">ДАННЫЕ!$I316&amp;"x"&amp;B316&amp;"w"&amp;IF(T316+ДАННЫЕ!AD316+ДАННЫЕ!AE316+ДАННЫЕ!AF316+ДАННЫЕ!AG316+ДАННЫЕ!AH316+ДАННЫЕ!$AL316+ДАННЫЕ!AI316+ДАННЫЕ!AJ316+ДАННЫЕ!AK316+ДАННЫЕ!AP316+ДАННЫЕ!AQ316+ДАННЫЕ!AR316+ДАННЫЕ!$AM316+ДАННЫЕ!$AN316+ДАННЫЕ!AS316+ДАННЫЕ!AT316&gt;0,1,0)&amp;IF(OR(T316=2,ДАННЫЕ!AD316=2,ДАННЫЕ!AE316=2,ДАННЫЕ!AF316=2,ДАННЫЕ!AG316=2,ДАННЫЕ!AH316=2,ДАННЫЕ!$AL316=2,ДАННЫЕ!AI316=2,ДАННЫЕ!AJ316=2,ДАННЫЕ!AK316=2,ДАННЫЕ!AP316=2,ДАННЫЕ!AQ316=2,ДАННЫЕ!AR316=2,ДАННЫЕ!$AM316=2,ДАННЫЕ!$AN316=2,ДАННЫЕ!AS316=2,ДАННЫЕ!AT316=2),2,0)&amp;"t"&amp;IF(T316&gt;0,"1"&amp;T316,"00")&amp;"f"&amp;IF(ДАННЫЕ!$AC316,"1"&amp;ДАННЫЕ!$AC316,"00")&amp;"b"&amp;IF(ДАННЫЕ!$AD316,"1"&amp;ДАННЫЕ!$AD316,"00")&amp;"g"&amp;IF(ДАННЫЕ!$AF316,"1"&amp;ДАННЫЕ!$AF316,"00")&amp;"c"&amp;IF(ДАННЫЕ!$AG316,"1"&amp;ДАННЫЕ!$AG316,"00")&amp;"i"&amp;IF(ДАННЫЕ!$AH316,"1"&amp;ДАННЫЕ!$AH316,"00")&amp;"r"&amp;IF(ДАННЫЕ!$AL316,"1"&amp;ДАННЫЕ!$AL316,"00")&amp;"m"&amp;IF(ДАННЫЕ!$AI316,"1"&amp;ДАННЫЕ!$AI316,"00")&amp;"hS"&amp;IF(ДАННЫЕ!$AJ316,"1"&amp;ДАННЫЕ!$AJ316,"00")&amp;"hZ"&amp;IF(ДАННЫЕ!$AK316,"1"&amp;ДАННЫЕ!$AK316,"00")&amp;"p"&amp;IF(ДАННЫЕ!$AP316,"1"&amp;ДАННЫЕ!$AP316,"00")&amp;"k"&amp;IF(ДАННЫЕ!$AQ316,"1"&amp;ДАННЫЕ!$AQ316,"00")&amp;"z"&amp;IF(ДАННЫЕ!$AR316,"1"&amp;ДАННЫЕ!$AR316,"00")&amp;"j"&amp;IF(ДАННЫЕ!$AM316,"1"&amp;ДАННЫЕ!$AM316,"00")&amp;"n"&amp;IF(ДАННЫЕ!$AN316,"1"&amp;ДАННЫЕ!$AN316,"00")&amp;"E"&amp;ДАННЫЕ!BI316&amp;"L"&amp;ДАННЫЕ!AO316&amp;"h"&amp;IF(ДАННЫЕ!$AU316&gt;0,1,0)&amp;"v"&amp;IF(ДАННЫЕ!$AW316&gt;0,1,0)&amp;"a"&amp;IF(ДАННЫЕ!$AS316,"1"&amp;ДАННЫЕ!$AS316,"00")&amp;"s"&amp;IF(ДАННЫЕ!$AT316,"1"&amp;ДАННЫЕ!$AT316,"00")&amp;"u"&amp;IF(ДАННЫЕ!$CJ316&gt;0,1,0)&amp;"y"&amp;B316&amp;"d"&amp;H316&amp;"e"&amp;F316&amp;G316</f>
        <v>x0w00t00f00b00g00c00i00r00m00hS00hZ00p00k00z00j00n00ELh0v0a00s00u0y0de</v>
      </c>
      <c r="L316" s="28" t="str">
        <f ca="1">ДАННЫЕ!$I316&amp;"VN"&amp;IF(ДАННЫЕ!AW316&gt;0,11,10)&amp;"CD"&amp;IF(ДАННЫЕ!BF316&gt;500,16,IF(ДАННЫЕ!BF316&gt;350,15,IF(ДАННЫЕ!BF316&gt;=200,14,IF(ДАННЫЕ!BF316&gt;=100,13,IF(ДАННЫЕ!BF316&gt;=50,12,IF(ДАННЫЕ!BF316&gt;0,11,10))))))&amp;"AR"&amp;IF(ДАННЫЕ!BX316&gt;0,1,0)&amp;"GD"&amp;B316&amp;"VV"&amp;IF(E316&gt;=5,IF(E316&lt;18,1,0),0)</f>
        <v>VN10CD10AR0GD0VV0</v>
      </c>
      <c r="M316" s="28" t="str">
        <f>ДАННЫЕ!$I316&amp;"b"&amp;ДАННЫЕ!$BI316&amp;"r"&amp;ДАННЫЕ!$BJ316&amp;"CD"&amp;IF(ДАННЫЕ!BF316&gt;0,IF(ДАННЫЕ!BF316&lt;200,1,IF(ДАННЫЕ!BF316&lt;350,2,3)),0)&amp;"h"&amp;IF(ДАННЫЕ!$BK316+ДАННЫЕ!$BL316+ДАННЫЕ!$BM316&gt;0,1,0)&amp;"x"&amp;ДАННЫЕ!$BK316&amp;"y"&amp;ДАННЫЕ!$BL316&amp;"z"&amp;ДАННЫЕ!$BM316&amp;"c"&amp;IF(ДАННЫЕ!$BK316+ДАННЫЕ!$BL316+ДАННЫЕ!$BM316=3,1,0)&amp;"a"&amp;IF(ДАННЫЕ!$BQ316+ДАННЫЕ!$BR316&gt;0,1,0)&amp;"d"&amp;ДАННЫЕ!$BQ316&amp;"v"&amp;ДАННЫЕ!$BR316&amp;"p"&amp;ДАННЫЕ!$BS316&amp;"n"&amp;ДАННЫЕ!$BU316&amp;"t"&amp;ДАННЫЕ!$BV316&amp;"o"&amp;ДАННЫЕ!$BT316&amp;"l"&amp;IF(ДАННЫЕ!$BN316&gt;0,1,0)&amp;ДАННЫЕ!$BN316&amp;"g"&amp;ДАННЫЕ!$BO316&amp;"s"&amp;ДАННЫЕ!$BP316&amp;"DZ"&amp;IF(ДАННЫЕ!B316-ДАННЫЕ!G316 &lt; 60,IF(ДАННЫЕ!B316-ДАННЫЕ!G316 &gt;= 0,1,0),0)&amp;"u"&amp;IF(ДАННЫЕ!$CJ316&gt;0,1,0)</f>
        <v>brCD0h0xyzc0a0dvpntol0gsDZ1u0</v>
      </c>
      <c r="N316" s="28" t="str">
        <f ca="1">ДАННЫЕ!$F316&amp;ДАННЫЕ!$I316&amp;"g"&amp;B316&amp;"cf"&amp;D316&amp;"a"&amp;IF(ДАННЫЕ!$BX316&gt;0,1,0)&amp;IF(ДАННЫЕ!$BF316&gt;500,1,IF(ДАННЫЕ!$BF316&gt;350,2,IF(ДАННЫЕ!$BF316&gt;=200,3,IF(ДАННЫЕ!$BF316&gt;=100,4,IF(ДАННЫЕ!$BF316&gt;=50,5,IF(ДАННЫЕ!$BF316&lt;50,6,0))))))&amp;"AR"&amp;IF(DATEDIF(ДАННЫЕ!$BX316,ДАННЫЕ!$F$1,"y")&gt;1,1,0)&amp;"VG"&amp;IF(ДАННЫЕ!$BH316="0",1,0)&amp;"o"&amp;IF(T316+ДАННЫЕ!$AF316+ДАННЫЕ!$AG316+ДАННЫЕ!$AH316+ДАННЫЕ!$AI316+ДАННЫЕ!$AJ316+ДАННЫЕ!$AP316+ДАННЫЕ!$AQ316+ДАННЫЕ!$AR316+ДАННЫЕ!$AU316+ДАННЫЕ!$AW316+ДАННЫЕ!$AS316+ДАННЫЕ!$AT316&gt;0,1,0)&amp;"x"&amp;ДАННЫЕ!$AG316&amp;"p"&amp;IF(ДАННЫЕ!$BY316&gt;0,1,0)&amp;"v"&amp;IF(ДАННЫЕ!$BZ316&gt;0,1,0)&amp;"n"&amp;ДАННЫЕ!$CA316&amp;"t"&amp;ДАННЫЕ!$AY316&amp;"k"&amp;ДАННЫЕ!$CB316&amp;"q"&amp;ДАННЫЕ!$CC316&amp;"w"&amp;ДАННЫЕ!$CD316&amp;"e"&amp;ДАННЫЕ!$CE316&amp;"m"&amp;ДАННЫЕ!$CF316&amp;"c"&amp;ДАННЫЕ!$CG316&amp;"z"&amp;ДАННЫЕ!$CH316&amp;"d"&amp;IF(H316=4,1,0)&amp;"s"&amp;IF(ДАННЫЕ!$J316=1,0,1)&amp;"u"&amp;IF(ДАННЫЕ!$CJ316&gt;0,1,0)</f>
        <v>g0cf0a06AR1VG0o0xp0v0ntkqwemczd0s1u0</v>
      </c>
      <c r="O316" s="28" t="str">
        <f>ДАННЫЕ!$I316&amp;"g"&amp;B316&amp;A316&amp;"f"&amp;P316&amp;"c"&amp;IF(ДАННЫЕ!$U316&gt;0,1,0)&amp;"s"&amp;IF(ДАННЫЕ!$Q316&gt;0,IF(YEAR(ДАННЫЕ!$F$1)=YEAR(ДАННЫЕ!$Q316),IF(MONTH(ДАННЫЕ!$F$1)=MONTH(ДАННЫЕ!$Q316),111,11),1),0)&amp;"i"&amp;IF(ДАННЫЕ!$R316+ДАННЫЕ!$S316+ДАННЫЕ!$T316=0,0,1)&amp;"h"&amp;IF(ДАННЫЕ!$P316&gt;0,1,0)&amp;"p"&amp;IF(ДАННЫЕ!$CI316&gt;0,IF(YEAR(ДАННЫЕ!$F$1)=YEAR(ДАННЫЕ!$CI316),IF(MONTH(ДАННЫЕ!$F$1)=MONTH(ДАННЫЕ!$CI316),111,11),1),0)&amp;"d"&amp;IF(ДАННЫЕ!$CJ316&gt;0,IF(YEAR(ДАННЫЕ!$F$1)=YEAR(ДАННЫЕ!$CJ316),IF(MONTH(ДАННЫЕ!$F$1)=MONTH(ДАННЫЕ!$CJ316),111,11),1),0)&amp;"o"&amp;IF(ДАННЫЕ!$CK316&gt;0,IF(MONTH(ДАННЫЕ!$F$1)=MONTH(ДАННЫЕ!$CK316),111,11),0)&amp;"v"&amp;IF(ДАННЫЕ!$BE316&gt;0,IF(MONTH(ДАННЫЕ!$F$1)=MONTH(ДАННЫЕ!$BE316),111,11),0)</f>
        <v>g00f0c0s0i0h0p0d0o0v0</v>
      </c>
      <c r="P316" s="15">
        <f t="shared" si="14"/>
        <v>0</v>
      </c>
      <c r="Q316" s="15">
        <f>IF(ДАННЫЕ!$F$1&gt;ДАННЫЕ!$N316,IF(YEAR(ДАННЫЕ!$F$1)=YEAR(ДАННЫЕ!M316),1,0),0)</f>
        <v>0</v>
      </c>
      <c r="R316" s="15">
        <f>IF(ДАННЫЕ!$F$1&gt;ДАННЫЕ!$N316,IF(YEAR(ДАННЫЕ!$F$1)=YEAR(ДАННЫЕ!N316),1,0),0)</f>
        <v>0</v>
      </c>
      <c r="S316" s="15">
        <f>IF(ДАННЫЕ!$AA316="2А",1,IF(ДАННЫЕ!$AA316="2Б",2,IF(ДАННЫЕ!$AA316="2В",3,IF(ДАННЫЕ!$AA316=3,4,IF(ДАННЫЕ!$AA316="4А",5,IF(ДАННЫЕ!$AA316="4Б",6,IF(ДАННЫЕ!$AA316="4В",7,IF(ДАННЫЕ!$AA316=5,8,0))))))))</f>
        <v>0</v>
      </c>
      <c r="T316" s="15">
        <f>IF(OR(ДАННЫЕ!$AC316=2,ДАННЫЕ!$AD316=2,ДАННЫЕ!$AE316=2),2,IF(OR(ДАННЫЕ!$AC316=1,ДАННЫЕ!$AD316=1,ДАННЫЕ!$AE316=1),1,0))</f>
        <v>0</v>
      </c>
    </row>
    <row r="317" spans="1:20" ht="15" customHeight="1" x14ac:dyDescent="0.2">
      <c r="A317" s="78">
        <f>IF(B317&gt;0,IF(MONTH(ДАННЫЕ!$F$1)=MONTH(ДАННЫЕ!$B317),1,0),0)</f>
        <v>0</v>
      </c>
      <c r="B317" s="14">
        <f>IF(ДАННЫЕ!$B317&gt;0,IF(YEAR(ДАННЫЕ!$F$1)=YEAR(ДАННЫЕ!$B317),1,0),0)</f>
        <v>0</v>
      </c>
      <c r="C317" s="14">
        <f>IF(ДАННЫЕ!$CM317&gt;0,IF(YEAR(ДАННЫЕ!$F$1)=YEAR(ДАННЫЕ!$CM317),1,0),0)</f>
        <v>0</v>
      </c>
      <c r="D317" s="14">
        <f>IF(ДАННЫЕ!$CJ317&gt;0,IF(ДАННЫЕ!$CL317&gt;ДАННЫЕ!$F$1,1,IF(ДАННЫЕ!$CL317&gt;0,0,1)),0)</f>
        <v>0</v>
      </c>
      <c r="E317" s="43" t="str">
        <f ca="1">IF(ДАННЫЕ!$F$1&gt;0,IF(ДАННЫЕ!$G317&gt;0,DATEDIF(ДАННЫЕ!$G317,ДАННЫЕ!$F$1,"y"),""),IF(ДАННЫЕ!$G317&gt;0,DATEDIF(ДАННЫЕ!$G317,TODAY(),"y"),""))</f>
        <v/>
      </c>
      <c r="F317" s="43" t="str">
        <f xml:space="preserve"> IF(ДАННЫЕ!$F317="М",IF(E317&gt;=18,IF(E317&lt;60,1,""),""),"")&amp;IF(ДАННЫЕ!$F317="Ж",IF(E317&gt;=18,IF(E317&lt;55,1,""),""),"")</f>
        <v/>
      </c>
      <c r="G317" s="43" t="str">
        <f xml:space="preserve"> IF(ДАННЫЕ!$F317="М",IF(E317&gt;=60,2,""),"")&amp;IF(ДАННЫЕ!$F317="Ж",IF(E317&gt;=55,2,""),"")</f>
        <v/>
      </c>
      <c r="H317" s="43" t="str">
        <f t="shared" ca="1" si="12"/>
        <v/>
      </c>
      <c r="I317" s="43" t="str">
        <f t="shared" ca="1" si="13"/>
        <v>03</v>
      </c>
      <c r="J317" s="28" t="str">
        <f ca="1">ДАННЫЕ!$F317&amp;H317&amp;I317&amp;ДАННЫЕ!$I317&amp;"m"&amp;IF(ДАННЫЕ!$I317&gt;0,IF(ДАННЫЕ!$J317&gt;0,0,1),"")&amp;"f"&amp;IF(ДАННЫЕ!$R317&gt;0,IF(YEAR(ДАННЫЕ!$F$1)=YEAR(ДАННЫЕ!$R317),1,0),0)&amp;"z"&amp;ДАННЫЕ!$R317&amp;"p"&amp;ДАННЫЕ!$S317&amp;"i"&amp;ДАННЫЕ!$T317&amp;"h"&amp;ДАННЫЕ!$K317&amp;"be"&amp;ДАННЫЕ!$BI317&amp;"CD"&amp;IF(ДАННЫЕ!BF317&gt;500,4,IF(ДАННЫЕ!BF317&gt;350,3,IF(ДАННЫЕ!BF317&gt;200,2,IF(ДАННЫЕ!BF317&gt;0,1,0))))&amp;"g"&amp;B317&amp;"d"&amp;H317&amp;"l"&amp;ДАННЫЕ!AT317&amp;"a"&amp;ДАННЫЕ!$V317&amp;"v"&amp;R317&amp;"k"&amp;ДАННЫЕ!$U317&amp;"s"&amp;ДАННЫЕ!$Y317&amp;"t"&amp;ДАННЫЕ!$X317&amp;"b"&amp;IF(ДАННЫЕ!$Q317&gt;1,1,0)&amp;"PP"&amp;ДАННЫЕ!Z317&amp;"c"&amp;S317&amp;"x"&amp;IF(ДАННЫЕ!$BY317&gt;0,IF(YEAR(ДАННЫЕ!$F$1)=YEAR(ДАННЫЕ!$BY317),1,0),0)&amp;"n"&amp;IF(ДАННЫЕ!$BZ317&gt;0,IF(YEAR(ДАННЫЕ!$F$1)=YEAR(ДАННЫЕ!$BZ317),1,0),0)&amp;"u"&amp;D317&amp;"z"&amp;IF(ДАННЫЕ!$CL317&gt;0,IF(YEAR(ДАННЫЕ!$F$1)&gt;YEAR(ДАННЫЕ!$CL317),11,12),0)</f>
        <v>03mf0zpihbeCD0g0dlav0kstb0PPc0x0n0u0z0</v>
      </c>
      <c r="K317" s="28" t="str">
        <f ca="1">ДАННЫЕ!$I317&amp;"x"&amp;B317&amp;"w"&amp;IF(T317+ДАННЫЕ!AD317+ДАННЫЕ!AE317+ДАННЫЕ!AF317+ДАННЫЕ!AG317+ДАННЫЕ!AH317+ДАННЫЕ!$AL317+ДАННЫЕ!AI317+ДАННЫЕ!AJ317+ДАННЫЕ!AK317+ДАННЫЕ!AP317+ДАННЫЕ!AQ317+ДАННЫЕ!AR317+ДАННЫЕ!$AM317+ДАННЫЕ!$AN317+ДАННЫЕ!AS317+ДАННЫЕ!AT317&gt;0,1,0)&amp;IF(OR(T317=2,ДАННЫЕ!AD317=2,ДАННЫЕ!AE317=2,ДАННЫЕ!AF317=2,ДАННЫЕ!AG317=2,ДАННЫЕ!AH317=2,ДАННЫЕ!$AL317=2,ДАННЫЕ!AI317=2,ДАННЫЕ!AJ317=2,ДАННЫЕ!AK317=2,ДАННЫЕ!AP317=2,ДАННЫЕ!AQ317=2,ДАННЫЕ!AR317=2,ДАННЫЕ!$AM317=2,ДАННЫЕ!$AN317=2,ДАННЫЕ!AS317=2,ДАННЫЕ!AT317=2),2,0)&amp;"t"&amp;IF(T317&gt;0,"1"&amp;T317,"00")&amp;"f"&amp;IF(ДАННЫЕ!$AC317,"1"&amp;ДАННЫЕ!$AC317,"00")&amp;"b"&amp;IF(ДАННЫЕ!$AD317,"1"&amp;ДАННЫЕ!$AD317,"00")&amp;"g"&amp;IF(ДАННЫЕ!$AF317,"1"&amp;ДАННЫЕ!$AF317,"00")&amp;"c"&amp;IF(ДАННЫЕ!$AG317,"1"&amp;ДАННЫЕ!$AG317,"00")&amp;"i"&amp;IF(ДАННЫЕ!$AH317,"1"&amp;ДАННЫЕ!$AH317,"00")&amp;"r"&amp;IF(ДАННЫЕ!$AL317,"1"&amp;ДАННЫЕ!$AL317,"00")&amp;"m"&amp;IF(ДАННЫЕ!$AI317,"1"&amp;ДАННЫЕ!$AI317,"00")&amp;"hS"&amp;IF(ДАННЫЕ!$AJ317,"1"&amp;ДАННЫЕ!$AJ317,"00")&amp;"hZ"&amp;IF(ДАННЫЕ!$AK317,"1"&amp;ДАННЫЕ!$AK317,"00")&amp;"p"&amp;IF(ДАННЫЕ!$AP317,"1"&amp;ДАННЫЕ!$AP317,"00")&amp;"k"&amp;IF(ДАННЫЕ!$AQ317,"1"&amp;ДАННЫЕ!$AQ317,"00")&amp;"z"&amp;IF(ДАННЫЕ!$AR317,"1"&amp;ДАННЫЕ!$AR317,"00")&amp;"j"&amp;IF(ДАННЫЕ!$AM317,"1"&amp;ДАННЫЕ!$AM317,"00")&amp;"n"&amp;IF(ДАННЫЕ!$AN317,"1"&amp;ДАННЫЕ!$AN317,"00")&amp;"E"&amp;ДАННЫЕ!BI317&amp;"L"&amp;ДАННЫЕ!AO317&amp;"h"&amp;IF(ДАННЫЕ!$AU317&gt;0,1,0)&amp;"v"&amp;IF(ДАННЫЕ!$AW317&gt;0,1,0)&amp;"a"&amp;IF(ДАННЫЕ!$AS317,"1"&amp;ДАННЫЕ!$AS317,"00")&amp;"s"&amp;IF(ДАННЫЕ!$AT317,"1"&amp;ДАННЫЕ!$AT317,"00")&amp;"u"&amp;IF(ДАННЫЕ!$CJ317&gt;0,1,0)&amp;"y"&amp;B317&amp;"d"&amp;H317&amp;"e"&amp;F317&amp;G317</f>
        <v>x0w00t00f00b00g00c00i00r00m00hS00hZ00p00k00z00j00n00ELh0v0a00s00u0y0de</v>
      </c>
      <c r="L317" s="28" t="str">
        <f ca="1">ДАННЫЕ!$I317&amp;"VN"&amp;IF(ДАННЫЕ!AW317&gt;0,11,10)&amp;"CD"&amp;IF(ДАННЫЕ!BF317&gt;500,16,IF(ДАННЫЕ!BF317&gt;350,15,IF(ДАННЫЕ!BF317&gt;=200,14,IF(ДАННЫЕ!BF317&gt;=100,13,IF(ДАННЫЕ!BF317&gt;=50,12,IF(ДАННЫЕ!BF317&gt;0,11,10))))))&amp;"AR"&amp;IF(ДАННЫЕ!BX317&gt;0,1,0)&amp;"GD"&amp;B317&amp;"VV"&amp;IF(E317&gt;=5,IF(E317&lt;18,1,0),0)</f>
        <v>VN10CD10AR0GD0VV0</v>
      </c>
      <c r="M317" s="28" t="str">
        <f>ДАННЫЕ!$I317&amp;"b"&amp;ДАННЫЕ!$BI317&amp;"r"&amp;ДАННЫЕ!$BJ317&amp;"CD"&amp;IF(ДАННЫЕ!BF317&gt;0,IF(ДАННЫЕ!BF317&lt;200,1,IF(ДАННЫЕ!BF317&lt;350,2,3)),0)&amp;"h"&amp;IF(ДАННЫЕ!$BK317+ДАННЫЕ!$BL317+ДАННЫЕ!$BM317&gt;0,1,0)&amp;"x"&amp;ДАННЫЕ!$BK317&amp;"y"&amp;ДАННЫЕ!$BL317&amp;"z"&amp;ДАННЫЕ!$BM317&amp;"c"&amp;IF(ДАННЫЕ!$BK317+ДАННЫЕ!$BL317+ДАННЫЕ!$BM317=3,1,0)&amp;"a"&amp;IF(ДАННЫЕ!$BQ317+ДАННЫЕ!$BR317&gt;0,1,0)&amp;"d"&amp;ДАННЫЕ!$BQ317&amp;"v"&amp;ДАННЫЕ!$BR317&amp;"p"&amp;ДАННЫЕ!$BS317&amp;"n"&amp;ДАННЫЕ!$BU317&amp;"t"&amp;ДАННЫЕ!$BV317&amp;"o"&amp;ДАННЫЕ!$BT317&amp;"l"&amp;IF(ДАННЫЕ!$BN317&gt;0,1,0)&amp;ДАННЫЕ!$BN317&amp;"g"&amp;ДАННЫЕ!$BO317&amp;"s"&amp;ДАННЫЕ!$BP317&amp;"DZ"&amp;IF(ДАННЫЕ!B317-ДАННЫЕ!G317 &lt; 60,IF(ДАННЫЕ!B317-ДАННЫЕ!G317 &gt;= 0,1,0),0)&amp;"u"&amp;IF(ДАННЫЕ!$CJ317&gt;0,1,0)</f>
        <v>brCD0h0xyzc0a0dvpntol0gsDZ1u0</v>
      </c>
      <c r="N317" s="28" t="str">
        <f ca="1">ДАННЫЕ!$F317&amp;ДАННЫЕ!$I317&amp;"g"&amp;B317&amp;"cf"&amp;D317&amp;"a"&amp;IF(ДАННЫЕ!$BX317&gt;0,1,0)&amp;IF(ДАННЫЕ!$BF317&gt;500,1,IF(ДАННЫЕ!$BF317&gt;350,2,IF(ДАННЫЕ!$BF317&gt;=200,3,IF(ДАННЫЕ!$BF317&gt;=100,4,IF(ДАННЫЕ!$BF317&gt;=50,5,IF(ДАННЫЕ!$BF317&lt;50,6,0))))))&amp;"AR"&amp;IF(DATEDIF(ДАННЫЕ!$BX317,ДАННЫЕ!$F$1,"y")&gt;1,1,0)&amp;"VG"&amp;IF(ДАННЫЕ!$BH317="0",1,0)&amp;"o"&amp;IF(T317+ДАННЫЕ!$AF317+ДАННЫЕ!$AG317+ДАННЫЕ!$AH317+ДАННЫЕ!$AI317+ДАННЫЕ!$AJ317+ДАННЫЕ!$AP317+ДАННЫЕ!$AQ317+ДАННЫЕ!$AR317+ДАННЫЕ!$AU317+ДАННЫЕ!$AW317+ДАННЫЕ!$AS317+ДАННЫЕ!$AT317&gt;0,1,0)&amp;"x"&amp;ДАННЫЕ!$AG317&amp;"p"&amp;IF(ДАННЫЕ!$BY317&gt;0,1,0)&amp;"v"&amp;IF(ДАННЫЕ!$BZ317&gt;0,1,0)&amp;"n"&amp;ДАННЫЕ!$CA317&amp;"t"&amp;ДАННЫЕ!$AY317&amp;"k"&amp;ДАННЫЕ!$CB317&amp;"q"&amp;ДАННЫЕ!$CC317&amp;"w"&amp;ДАННЫЕ!$CD317&amp;"e"&amp;ДАННЫЕ!$CE317&amp;"m"&amp;ДАННЫЕ!$CF317&amp;"c"&amp;ДАННЫЕ!$CG317&amp;"z"&amp;ДАННЫЕ!$CH317&amp;"d"&amp;IF(H317=4,1,0)&amp;"s"&amp;IF(ДАННЫЕ!$J317=1,0,1)&amp;"u"&amp;IF(ДАННЫЕ!$CJ317&gt;0,1,0)</f>
        <v>g0cf0a06AR1VG0o0xp0v0ntkqwemczd0s1u0</v>
      </c>
      <c r="O317" s="28" t="str">
        <f>ДАННЫЕ!$I317&amp;"g"&amp;B317&amp;A317&amp;"f"&amp;P317&amp;"c"&amp;IF(ДАННЫЕ!$U317&gt;0,1,0)&amp;"s"&amp;IF(ДАННЫЕ!$Q317&gt;0,IF(YEAR(ДАННЫЕ!$F$1)=YEAR(ДАННЫЕ!$Q317),IF(MONTH(ДАННЫЕ!$F$1)=MONTH(ДАННЫЕ!$Q317),111,11),1),0)&amp;"i"&amp;IF(ДАННЫЕ!$R317+ДАННЫЕ!$S317+ДАННЫЕ!$T317=0,0,1)&amp;"h"&amp;IF(ДАННЫЕ!$P317&gt;0,1,0)&amp;"p"&amp;IF(ДАННЫЕ!$CI317&gt;0,IF(YEAR(ДАННЫЕ!$F$1)=YEAR(ДАННЫЕ!$CI317),IF(MONTH(ДАННЫЕ!$F$1)=MONTH(ДАННЫЕ!$CI317),111,11),1),0)&amp;"d"&amp;IF(ДАННЫЕ!$CJ317&gt;0,IF(YEAR(ДАННЫЕ!$F$1)=YEAR(ДАННЫЕ!$CJ317),IF(MONTH(ДАННЫЕ!$F$1)=MONTH(ДАННЫЕ!$CJ317),111,11),1),0)&amp;"o"&amp;IF(ДАННЫЕ!$CK317&gt;0,IF(MONTH(ДАННЫЕ!$F$1)=MONTH(ДАННЫЕ!$CK317),111,11),0)&amp;"v"&amp;IF(ДАННЫЕ!$BE317&gt;0,IF(MONTH(ДАННЫЕ!$F$1)=MONTH(ДАННЫЕ!$BE317),111,11),0)</f>
        <v>g00f0c0s0i0h0p0d0o0v0</v>
      </c>
      <c r="P317" s="15">
        <f t="shared" si="14"/>
        <v>0</v>
      </c>
      <c r="Q317" s="15">
        <f>IF(ДАННЫЕ!$F$1&gt;ДАННЫЕ!$N317,IF(YEAR(ДАННЫЕ!$F$1)=YEAR(ДАННЫЕ!M317),1,0),0)</f>
        <v>0</v>
      </c>
      <c r="R317" s="15">
        <f>IF(ДАННЫЕ!$F$1&gt;ДАННЫЕ!$N317,IF(YEAR(ДАННЫЕ!$F$1)=YEAR(ДАННЫЕ!N317),1,0),0)</f>
        <v>0</v>
      </c>
      <c r="S317" s="15">
        <f>IF(ДАННЫЕ!$AA317="2А",1,IF(ДАННЫЕ!$AA317="2Б",2,IF(ДАННЫЕ!$AA317="2В",3,IF(ДАННЫЕ!$AA317=3,4,IF(ДАННЫЕ!$AA317="4А",5,IF(ДАННЫЕ!$AA317="4Б",6,IF(ДАННЫЕ!$AA317="4В",7,IF(ДАННЫЕ!$AA317=5,8,0))))))))</f>
        <v>0</v>
      </c>
      <c r="T317" s="15">
        <f>IF(OR(ДАННЫЕ!$AC317=2,ДАННЫЕ!$AD317=2,ДАННЫЕ!$AE317=2),2,IF(OR(ДАННЫЕ!$AC317=1,ДАННЫЕ!$AD317=1,ДАННЫЕ!$AE317=1),1,0))</f>
        <v>0</v>
      </c>
    </row>
    <row r="318" spans="1:20" ht="15" customHeight="1" x14ac:dyDescent="0.2">
      <c r="A318" s="78">
        <f>IF(B318&gt;0,IF(MONTH(ДАННЫЕ!$F$1)=MONTH(ДАННЫЕ!$B318),1,0),0)</f>
        <v>0</v>
      </c>
      <c r="B318" s="14">
        <f>IF(ДАННЫЕ!$B318&gt;0,IF(YEAR(ДАННЫЕ!$F$1)=YEAR(ДАННЫЕ!$B318),1,0),0)</f>
        <v>0</v>
      </c>
      <c r="C318" s="14">
        <f>IF(ДАННЫЕ!$CM318&gt;0,IF(YEAR(ДАННЫЕ!$F$1)=YEAR(ДАННЫЕ!$CM318),1,0),0)</f>
        <v>0</v>
      </c>
      <c r="D318" s="14">
        <f>IF(ДАННЫЕ!$CJ318&gt;0,IF(ДАННЫЕ!$CL318&gt;ДАННЫЕ!$F$1,1,IF(ДАННЫЕ!$CL318&gt;0,0,1)),0)</f>
        <v>0</v>
      </c>
      <c r="E318" s="43" t="str">
        <f ca="1">IF(ДАННЫЕ!$F$1&gt;0,IF(ДАННЫЕ!$G318&gt;0,DATEDIF(ДАННЫЕ!$G318,ДАННЫЕ!$F$1,"y"),""),IF(ДАННЫЕ!$G318&gt;0,DATEDIF(ДАННЫЕ!$G318,TODAY(),"y"),""))</f>
        <v/>
      </c>
      <c r="F318" s="43" t="str">
        <f xml:space="preserve"> IF(ДАННЫЕ!$F318="М",IF(E318&gt;=18,IF(E318&lt;60,1,""),""),"")&amp;IF(ДАННЫЕ!$F318="Ж",IF(E318&gt;=18,IF(E318&lt;55,1,""),""),"")</f>
        <v/>
      </c>
      <c r="G318" s="43" t="str">
        <f xml:space="preserve"> IF(ДАННЫЕ!$F318="М",IF(E318&gt;=60,2,""),"")&amp;IF(ДАННЫЕ!$F318="Ж",IF(E318&gt;=55,2,""),"")</f>
        <v/>
      </c>
      <c r="H318" s="43" t="str">
        <f t="shared" ca="1" si="12"/>
        <v/>
      </c>
      <c r="I318" s="43" t="str">
        <f t="shared" ca="1" si="13"/>
        <v>03</v>
      </c>
      <c r="J318" s="28" t="str">
        <f ca="1">ДАННЫЕ!$F318&amp;H318&amp;I318&amp;ДАННЫЕ!$I318&amp;"m"&amp;IF(ДАННЫЕ!$I318&gt;0,IF(ДАННЫЕ!$J318&gt;0,0,1),"")&amp;"f"&amp;IF(ДАННЫЕ!$R318&gt;0,IF(YEAR(ДАННЫЕ!$F$1)=YEAR(ДАННЫЕ!$R318),1,0),0)&amp;"z"&amp;ДАННЫЕ!$R318&amp;"p"&amp;ДАННЫЕ!$S318&amp;"i"&amp;ДАННЫЕ!$T318&amp;"h"&amp;ДАННЫЕ!$K318&amp;"be"&amp;ДАННЫЕ!$BI318&amp;"CD"&amp;IF(ДАННЫЕ!BF318&gt;500,4,IF(ДАННЫЕ!BF318&gt;350,3,IF(ДАННЫЕ!BF318&gt;200,2,IF(ДАННЫЕ!BF318&gt;0,1,0))))&amp;"g"&amp;B318&amp;"d"&amp;H318&amp;"l"&amp;ДАННЫЕ!AT318&amp;"a"&amp;ДАННЫЕ!$V318&amp;"v"&amp;R318&amp;"k"&amp;ДАННЫЕ!$U318&amp;"s"&amp;ДАННЫЕ!$Y318&amp;"t"&amp;ДАННЫЕ!$X318&amp;"b"&amp;IF(ДАННЫЕ!$Q318&gt;1,1,0)&amp;"PP"&amp;ДАННЫЕ!Z318&amp;"c"&amp;S318&amp;"x"&amp;IF(ДАННЫЕ!$BY318&gt;0,IF(YEAR(ДАННЫЕ!$F$1)=YEAR(ДАННЫЕ!$BY318),1,0),0)&amp;"n"&amp;IF(ДАННЫЕ!$BZ318&gt;0,IF(YEAR(ДАННЫЕ!$F$1)=YEAR(ДАННЫЕ!$BZ318),1,0),0)&amp;"u"&amp;D318&amp;"z"&amp;IF(ДАННЫЕ!$CL318&gt;0,IF(YEAR(ДАННЫЕ!$F$1)&gt;YEAR(ДАННЫЕ!$CL318),11,12),0)</f>
        <v>03mf0zpihbeCD0g0dlav0kstb0PPc0x0n0u0z0</v>
      </c>
      <c r="K318" s="28" t="str">
        <f ca="1">ДАННЫЕ!$I318&amp;"x"&amp;B318&amp;"w"&amp;IF(T318+ДАННЫЕ!AD318+ДАННЫЕ!AE318+ДАННЫЕ!AF318+ДАННЫЕ!AG318+ДАННЫЕ!AH318+ДАННЫЕ!$AL318+ДАННЫЕ!AI318+ДАННЫЕ!AJ318+ДАННЫЕ!AK318+ДАННЫЕ!AP318+ДАННЫЕ!AQ318+ДАННЫЕ!AR318+ДАННЫЕ!$AM318+ДАННЫЕ!$AN318+ДАННЫЕ!AS318+ДАННЫЕ!AT318&gt;0,1,0)&amp;IF(OR(T318=2,ДАННЫЕ!AD318=2,ДАННЫЕ!AE318=2,ДАННЫЕ!AF318=2,ДАННЫЕ!AG318=2,ДАННЫЕ!AH318=2,ДАННЫЕ!$AL318=2,ДАННЫЕ!AI318=2,ДАННЫЕ!AJ318=2,ДАННЫЕ!AK318=2,ДАННЫЕ!AP318=2,ДАННЫЕ!AQ318=2,ДАННЫЕ!AR318=2,ДАННЫЕ!$AM318=2,ДАННЫЕ!$AN318=2,ДАННЫЕ!AS318=2,ДАННЫЕ!AT318=2),2,0)&amp;"t"&amp;IF(T318&gt;0,"1"&amp;T318,"00")&amp;"f"&amp;IF(ДАННЫЕ!$AC318,"1"&amp;ДАННЫЕ!$AC318,"00")&amp;"b"&amp;IF(ДАННЫЕ!$AD318,"1"&amp;ДАННЫЕ!$AD318,"00")&amp;"g"&amp;IF(ДАННЫЕ!$AF318,"1"&amp;ДАННЫЕ!$AF318,"00")&amp;"c"&amp;IF(ДАННЫЕ!$AG318,"1"&amp;ДАННЫЕ!$AG318,"00")&amp;"i"&amp;IF(ДАННЫЕ!$AH318,"1"&amp;ДАННЫЕ!$AH318,"00")&amp;"r"&amp;IF(ДАННЫЕ!$AL318,"1"&amp;ДАННЫЕ!$AL318,"00")&amp;"m"&amp;IF(ДАННЫЕ!$AI318,"1"&amp;ДАННЫЕ!$AI318,"00")&amp;"hS"&amp;IF(ДАННЫЕ!$AJ318,"1"&amp;ДАННЫЕ!$AJ318,"00")&amp;"hZ"&amp;IF(ДАННЫЕ!$AK318,"1"&amp;ДАННЫЕ!$AK318,"00")&amp;"p"&amp;IF(ДАННЫЕ!$AP318,"1"&amp;ДАННЫЕ!$AP318,"00")&amp;"k"&amp;IF(ДАННЫЕ!$AQ318,"1"&amp;ДАННЫЕ!$AQ318,"00")&amp;"z"&amp;IF(ДАННЫЕ!$AR318,"1"&amp;ДАННЫЕ!$AR318,"00")&amp;"j"&amp;IF(ДАННЫЕ!$AM318,"1"&amp;ДАННЫЕ!$AM318,"00")&amp;"n"&amp;IF(ДАННЫЕ!$AN318,"1"&amp;ДАННЫЕ!$AN318,"00")&amp;"E"&amp;ДАННЫЕ!BI318&amp;"L"&amp;ДАННЫЕ!AO318&amp;"h"&amp;IF(ДАННЫЕ!$AU318&gt;0,1,0)&amp;"v"&amp;IF(ДАННЫЕ!$AW318&gt;0,1,0)&amp;"a"&amp;IF(ДАННЫЕ!$AS318,"1"&amp;ДАННЫЕ!$AS318,"00")&amp;"s"&amp;IF(ДАННЫЕ!$AT318,"1"&amp;ДАННЫЕ!$AT318,"00")&amp;"u"&amp;IF(ДАННЫЕ!$CJ318&gt;0,1,0)&amp;"y"&amp;B318&amp;"d"&amp;H318&amp;"e"&amp;F318&amp;G318</f>
        <v>x0w00t00f00b00g00c00i00r00m00hS00hZ00p00k00z00j00n00ELh0v0a00s00u0y0de</v>
      </c>
      <c r="L318" s="28" t="str">
        <f ca="1">ДАННЫЕ!$I318&amp;"VN"&amp;IF(ДАННЫЕ!AW318&gt;0,11,10)&amp;"CD"&amp;IF(ДАННЫЕ!BF318&gt;500,16,IF(ДАННЫЕ!BF318&gt;350,15,IF(ДАННЫЕ!BF318&gt;=200,14,IF(ДАННЫЕ!BF318&gt;=100,13,IF(ДАННЫЕ!BF318&gt;=50,12,IF(ДАННЫЕ!BF318&gt;0,11,10))))))&amp;"AR"&amp;IF(ДАННЫЕ!BX318&gt;0,1,0)&amp;"GD"&amp;B318&amp;"VV"&amp;IF(E318&gt;=5,IF(E318&lt;18,1,0),0)</f>
        <v>VN10CD10AR0GD0VV0</v>
      </c>
      <c r="M318" s="28" t="str">
        <f>ДАННЫЕ!$I318&amp;"b"&amp;ДАННЫЕ!$BI318&amp;"r"&amp;ДАННЫЕ!$BJ318&amp;"CD"&amp;IF(ДАННЫЕ!BF318&gt;0,IF(ДАННЫЕ!BF318&lt;200,1,IF(ДАННЫЕ!BF318&lt;350,2,3)),0)&amp;"h"&amp;IF(ДАННЫЕ!$BK318+ДАННЫЕ!$BL318+ДАННЫЕ!$BM318&gt;0,1,0)&amp;"x"&amp;ДАННЫЕ!$BK318&amp;"y"&amp;ДАННЫЕ!$BL318&amp;"z"&amp;ДАННЫЕ!$BM318&amp;"c"&amp;IF(ДАННЫЕ!$BK318+ДАННЫЕ!$BL318+ДАННЫЕ!$BM318=3,1,0)&amp;"a"&amp;IF(ДАННЫЕ!$BQ318+ДАННЫЕ!$BR318&gt;0,1,0)&amp;"d"&amp;ДАННЫЕ!$BQ318&amp;"v"&amp;ДАННЫЕ!$BR318&amp;"p"&amp;ДАННЫЕ!$BS318&amp;"n"&amp;ДАННЫЕ!$BU318&amp;"t"&amp;ДАННЫЕ!$BV318&amp;"o"&amp;ДАННЫЕ!$BT318&amp;"l"&amp;IF(ДАННЫЕ!$BN318&gt;0,1,0)&amp;ДАННЫЕ!$BN318&amp;"g"&amp;ДАННЫЕ!$BO318&amp;"s"&amp;ДАННЫЕ!$BP318&amp;"DZ"&amp;IF(ДАННЫЕ!B318-ДАННЫЕ!G318 &lt; 60,IF(ДАННЫЕ!B318-ДАННЫЕ!G318 &gt;= 0,1,0),0)&amp;"u"&amp;IF(ДАННЫЕ!$CJ318&gt;0,1,0)</f>
        <v>brCD0h0xyzc0a0dvpntol0gsDZ1u0</v>
      </c>
      <c r="N318" s="28" t="str">
        <f ca="1">ДАННЫЕ!$F318&amp;ДАННЫЕ!$I318&amp;"g"&amp;B318&amp;"cf"&amp;D318&amp;"a"&amp;IF(ДАННЫЕ!$BX318&gt;0,1,0)&amp;IF(ДАННЫЕ!$BF318&gt;500,1,IF(ДАННЫЕ!$BF318&gt;350,2,IF(ДАННЫЕ!$BF318&gt;=200,3,IF(ДАННЫЕ!$BF318&gt;=100,4,IF(ДАННЫЕ!$BF318&gt;=50,5,IF(ДАННЫЕ!$BF318&lt;50,6,0))))))&amp;"AR"&amp;IF(DATEDIF(ДАННЫЕ!$BX318,ДАННЫЕ!$F$1,"y")&gt;1,1,0)&amp;"VG"&amp;IF(ДАННЫЕ!$BH318="0",1,0)&amp;"o"&amp;IF(T318+ДАННЫЕ!$AF318+ДАННЫЕ!$AG318+ДАННЫЕ!$AH318+ДАННЫЕ!$AI318+ДАННЫЕ!$AJ318+ДАННЫЕ!$AP318+ДАННЫЕ!$AQ318+ДАННЫЕ!$AR318+ДАННЫЕ!$AU318+ДАННЫЕ!$AW318+ДАННЫЕ!$AS318+ДАННЫЕ!$AT318&gt;0,1,0)&amp;"x"&amp;ДАННЫЕ!$AG318&amp;"p"&amp;IF(ДАННЫЕ!$BY318&gt;0,1,0)&amp;"v"&amp;IF(ДАННЫЕ!$BZ318&gt;0,1,0)&amp;"n"&amp;ДАННЫЕ!$CA318&amp;"t"&amp;ДАННЫЕ!$AY318&amp;"k"&amp;ДАННЫЕ!$CB318&amp;"q"&amp;ДАННЫЕ!$CC318&amp;"w"&amp;ДАННЫЕ!$CD318&amp;"e"&amp;ДАННЫЕ!$CE318&amp;"m"&amp;ДАННЫЕ!$CF318&amp;"c"&amp;ДАННЫЕ!$CG318&amp;"z"&amp;ДАННЫЕ!$CH318&amp;"d"&amp;IF(H318=4,1,0)&amp;"s"&amp;IF(ДАННЫЕ!$J318=1,0,1)&amp;"u"&amp;IF(ДАННЫЕ!$CJ318&gt;0,1,0)</f>
        <v>g0cf0a06AR1VG0o0xp0v0ntkqwemczd0s1u0</v>
      </c>
      <c r="O318" s="28" t="str">
        <f>ДАННЫЕ!$I318&amp;"g"&amp;B318&amp;A318&amp;"f"&amp;P318&amp;"c"&amp;IF(ДАННЫЕ!$U318&gt;0,1,0)&amp;"s"&amp;IF(ДАННЫЕ!$Q318&gt;0,IF(YEAR(ДАННЫЕ!$F$1)=YEAR(ДАННЫЕ!$Q318),IF(MONTH(ДАННЫЕ!$F$1)=MONTH(ДАННЫЕ!$Q318),111,11),1),0)&amp;"i"&amp;IF(ДАННЫЕ!$R318+ДАННЫЕ!$S318+ДАННЫЕ!$T318=0,0,1)&amp;"h"&amp;IF(ДАННЫЕ!$P318&gt;0,1,0)&amp;"p"&amp;IF(ДАННЫЕ!$CI318&gt;0,IF(YEAR(ДАННЫЕ!$F$1)=YEAR(ДАННЫЕ!$CI318),IF(MONTH(ДАННЫЕ!$F$1)=MONTH(ДАННЫЕ!$CI318),111,11),1),0)&amp;"d"&amp;IF(ДАННЫЕ!$CJ318&gt;0,IF(YEAR(ДАННЫЕ!$F$1)=YEAR(ДАННЫЕ!$CJ318),IF(MONTH(ДАННЫЕ!$F$1)=MONTH(ДАННЫЕ!$CJ318),111,11),1),0)&amp;"o"&amp;IF(ДАННЫЕ!$CK318&gt;0,IF(MONTH(ДАННЫЕ!$F$1)=MONTH(ДАННЫЕ!$CK318),111,11),0)&amp;"v"&amp;IF(ДАННЫЕ!$BE318&gt;0,IF(MONTH(ДАННЫЕ!$F$1)=MONTH(ДАННЫЕ!$BE318),111,11),0)</f>
        <v>g00f0c0s0i0h0p0d0o0v0</v>
      </c>
      <c r="P318" s="15">
        <f t="shared" si="14"/>
        <v>0</v>
      </c>
      <c r="Q318" s="15">
        <f>IF(ДАННЫЕ!$F$1&gt;ДАННЫЕ!$N318,IF(YEAR(ДАННЫЕ!$F$1)=YEAR(ДАННЫЕ!M318),1,0),0)</f>
        <v>0</v>
      </c>
      <c r="R318" s="15">
        <f>IF(ДАННЫЕ!$F$1&gt;ДАННЫЕ!$N318,IF(YEAR(ДАННЫЕ!$F$1)=YEAR(ДАННЫЕ!N318),1,0),0)</f>
        <v>0</v>
      </c>
      <c r="S318" s="15">
        <f>IF(ДАННЫЕ!$AA318="2А",1,IF(ДАННЫЕ!$AA318="2Б",2,IF(ДАННЫЕ!$AA318="2В",3,IF(ДАННЫЕ!$AA318=3,4,IF(ДАННЫЕ!$AA318="4А",5,IF(ДАННЫЕ!$AA318="4Б",6,IF(ДАННЫЕ!$AA318="4В",7,IF(ДАННЫЕ!$AA318=5,8,0))))))))</f>
        <v>0</v>
      </c>
      <c r="T318" s="15">
        <f>IF(OR(ДАННЫЕ!$AC318=2,ДАННЫЕ!$AD318=2,ДАННЫЕ!$AE318=2),2,IF(OR(ДАННЫЕ!$AC318=1,ДАННЫЕ!$AD318=1,ДАННЫЕ!$AE318=1),1,0))</f>
        <v>0</v>
      </c>
    </row>
    <row r="319" spans="1:20" ht="15" customHeight="1" x14ac:dyDescent="0.2">
      <c r="A319" s="78">
        <f>IF(B319&gt;0,IF(MONTH(ДАННЫЕ!$F$1)=MONTH(ДАННЫЕ!$B319),1,0),0)</f>
        <v>0</v>
      </c>
      <c r="B319" s="14">
        <f>IF(ДАННЫЕ!$B319&gt;0,IF(YEAR(ДАННЫЕ!$F$1)=YEAR(ДАННЫЕ!$B319),1,0),0)</f>
        <v>0</v>
      </c>
      <c r="C319" s="14">
        <f>IF(ДАННЫЕ!$CM319&gt;0,IF(YEAR(ДАННЫЕ!$F$1)=YEAR(ДАННЫЕ!$CM319),1,0),0)</f>
        <v>0</v>
      </c>
      <c r="D319" s="14">
        <f>IF(ДАННЫЕ!$CJ319&gt;0,IF(ДАННЫЕ!$CL319&gt;ДАННЫЕ!$F$1,1,IF(ДАННЫЕ!$CL319&gt;0,0,1)),0)</f>
        <v>0</v>
      </c>
      <c r="E319" s="43" t="str">
        <f ca="1">IF(ДАННЫЕ!$F$1&gt;0,IF(ДАННЫЕ!$G319&gt;0,DATEDIF(ДАННЫЕ!$G319,ДАННЫЕ!$F$1,"y"),""),IF(ДАННЫЕ!$G319&gt;0,DATEDIF(ДАННЫЕ!$G319,TODAY(),"y"),""))</f>
        <v/>
      </c>
      <c r="F319" s="43" t="str">
        <f xml:space="preserve"> IF(ДАННЫЕ!$F319="М",IF(E319&gt;=18,IF(E319&lt;60,1,""),""),"")&amp;IF(ДАННЫЕ!$F319="Ж",IF(E319&gt;=18,IF(E319&lt;55,1,""),""),"")</f>
        <v/>
      </c>
      <c r="G319" s="43" t="str">
        <f xml:space="preserve"> IF(ДАННЫЕ!$F319="М",IF(E319&gt;=60,2,""),"")&amp;IF(ДАННЫЕ!$F319="Ж",IF(E319&gt;=55,2,""),"")</f>
        <v/>
      </c>
      <c r="H319" s="43" t="str">
        <f t="shared" ca="1" si="12"/>
        <v/>
      </c>
      <c r="I319" s="43" t="str">
        <f t="shared" ca="1" si="13"/>
        <v>03</v>
      </c>
      <c r="J319" s="28" t="str">
        <f ca="1">ДАННЫЕ!$F319&amp;H319&amp;I319&amp;ДАННЫЕ!$I319&amp;"m"&amp;IF(ДАННЫЕ!$I319&gt;0,IF(ДАННЫЕ!$J319&gt;0,0,1),"")&amp;"f"&amp;IF(ДАННЫЕ!$R319&gt;0,IF(YEAR(ДАННЫЕ!$F$1)=YEAR(ДАННЫЕ!$R319),1,0),0)&amp;"z"&amp;ДАННЫЕ!$R319&amp;"p"&amp;ДАННЫЕ!$S319&amp;"i"&amp;ДАННЫЕ!$T319&amp;"h"&amp;ДАННЫЕ!$K319&amp;"be"&amp;ДАННЫЕ!$BI319&amp;"CD"&amp;IF(ДАННЫЕ!BF319&gt;500,4,IF(ДАННЫЕ!BF319&gt;350,3,IF(ДАННЫЕ!BF319&gt;200,2,IF(ДАННЫЕ!BF319&gt;0,1,0))))&amp;"g"&amp;B319&amp;"d"&amp;H319&amp;"l"&amp;ДАННЫЕ!AT319&amp;"a"&amp;ДАННЫЕ!$V319&amp;"v"&amp;R319&amp;"k"&amp;ДАННЫЕ!$U319&amp;"s"&amp;ДАННЫЕ!$Y319&amp;"t"&amp;ДАННЫЕ!$X319&amp;"b"&amp;IF(ДАННЫЕ!$Q319&gt;1,1,0)&amp;"PP"&amp;ДАННЫЕ!Z319&amp;"c"&amp;S319&amp;"x"&amp;IF(ДАННЫЕ!$BY319&gt;0,IF(YEAR(ДАННЫЕ!$F$1)=YEAR(ДАННЫЕ!$BY319),1,0),0)&amp;"n"&amp;IF(ДАННЫЕ!$BZ319&gt;0,IF(YEAR(ДАННЫЕ!$F$1)=YEAR(ДАННЫЕ!$BZ319),1,0),0)&amp;"u"&amp;D319&amp;"z"&amp;IF(ДАННЫЕ!$CL319&gt;0,IF(YEAR(ДАННЫЕ!$F$1)&gt;YEAR(ДАННЫЕ!$CL319),11,12),0)</f>
        <v>03mf0zpihbeCD0g0dlav0kstb0PPc0x0n0u0z0</v>
      </c>
      <c r="K319" s="28" t="str">
        <f ca="1">ДАННЫЕ!$I319&amp;"x"&amp;B319&amp;"w"&amp;IF(T319+ДАННЫЕ!AD319+ДАННЫЕ!AE319+ДАННЫЕ!AF319+ДАННЫЕ!AG319+ДАННЫЕ!AH319+ДАННЫЕ!$AL319+ДАННЫЕ!AI319+ДАННЫЕ!AJ319+ДАННЫЕ!AK319+ДАННЫЕ!AP319+ДАННЫЕ!AQ319+ДАННЫЕ!AR319+ДАННЫЕ!$AM319+ДАННЫЕ!$AN319+ДАННЫЕ!AS319+ДАННЫЕ!AT319&gt;0,1,0)&amp;IF(OR(T319=2,ДАННЫЕ!AD319=2,ДАННЫЕ!AE319=2,ДАННЫЕ!AF319=2,ДАННЫЕ!AG319=2,ДАННЫЕ!AH319=2,ДАННЫЕ!$AL319=2,ДАННЫЕ!AI319=2,ДАННЫЕ!AJ319=2,ДАННЫЕ!AK319=2,ДАННЫЕ!AP319=2,ДАННЫЕ!AQ319=2,ДАННЫЕ!AR319=2,ДАННЫЕ!$AM319=2,ДАННЫЕ!$AN319=2,ДАННЫЕ!AS319=2,ДАННЫЕ!AT319=2),2,0)&amp;"t"&amp;IF(T319&gt;0,"1"&amp;T319,"00")&amp;"f"&amp;IF(ДАННЫЕ!$AC319,"1"&amp;ДАННЫЕ!$AC319,"00")&amp;"b"&amp;IF(ДАННЫЕ!$AD319,"1"&amp;ДАННЫЕ!$AD319,"00")&amp;"g"&amp;IF(ДАННЫЕ!$AF319,"1"&amp;ДАННЫЕ!$AF319,"00")&amp;"c"&amp;IF(ДАННЫЕ!$AG319,"1"&amp;ДАННЫЕ!$AG319,"00")&amp;"i"&amp;IF(ДАННЫЕ!$AH319,"1"&amp;ДАННЫЕ!$AH319,"00")&amp;"r"&amp;IF(ДАННЫЕ!$AL319,"1"&amp;ДАННЫЕ!$AL319,"00")&amp;"m"&amp;IF(ДАННЫЕ!$AI319,"1"&amp;ДАННЫЕ!$AI319,"00")&amp;"hS"&amp;IF(ДАННЫЕ!$AJ319,"1"&amp;ДАННЫЕ!$AJ319,"00")&amp;"hZ"&amp;IF(ДАННЫЕ!$AK319,"1"&amp;ДАННЫЕ!$AK319,"00")&amp;"p"&amp;IF(ДАННЫЕ!$AP319,"1"&amp;ДАННЫЕ!$AP319,"00")&amp;"k"&amp;IF(ДАННЫЕ!$AQ319,"1"&amp;ДАННЫЕ!$AQ319,"00")&amp;"z"&amp;IF(ДАННЫЕ!$AR319,"1"&amp;ДАННЫЕ!$AR319,"00")&amp;"j"&amp;IF(ДАННЫЕ!$AM319,"1"&amp;ДАННЫЕ!$AM319,"00")&amp;"n"&amp;IF(ДАННЫЕ!$AN319,"1"&amp;ДАННЫЕ!$AN319,"00")&amp;"E"&amp;ДАННЫЕ!BI319&amp;"L"&amp;ДАННЫЕ!AO319&amp;"h"&amp;IF(ДАННЫЕ!$AU319&gt;0,1,0)&amp;"v"&amp;IF(ДАННЫЕ!$AW319&gt;0,1,0)&amp;"a"&amp;IF(ДАННЫЕ!$AS319,"1"&amp;ДАННЫЕ!$AS319,"00")&amp;"s"&amp;IF(ДАННЫЕ!$AT319,"1"&amp;ДАННЫЕ!$AT319,"00")&amp;"u"&amp;IF(ДАННЫЕ!$CJ319&gt;0,1,0)&amp;"y"&amp;B319&amp;"d"&amp;H319&amp;"e"&amp;F319&amp;G319</f>
        <v>x0w00t00f00b00g00c00i00r00m00hS00hZ00p00k00z00j00n00ELh0v0a00s00u0y0de</v>
      </c>
      <c r="L319" s="28" t="str">
        <f ca="1">ДАННЫЕ!$I319&amp;"VN"&amp;IF(ДАННЫЕ!AW319&gt;0,11,10)&amp;"CD"&amp;IF(ДАННЫЕ!BF319&gt;500,16,IF(ДАННЫЕ!BF319&gt;350,15,IF(ДАННЫЕ!BF319&gt;=200,14,IF(ДАННЫЕ!BF319&gt;=100,13,IF(ДАННЫЕ!BF319&gt;=50,12,IF(ДАННЫЕ!BF319&gt;0,11,10))))))&amp;"AR"&amp;IF(ДАННЫЕ!BX319&gt;0,1,0)&amp;"GD"&amp;B319&amp;"VV"&amp;IF(E319&gt;=5,IF(E319&lt;18,1,0),0)</f>
        <v>VN10CD10AR0GD0VV0</v>
      </c>
      <c r="M319" s="28" t="str">
        <f>ДАННЫЕ!$I319&amp;"b"&amp;ДАННЫЕ!$BI319&amp;"r"&amp;ДАННЫЕ!$BJ319&amp;"CD"&amp;IF(ДАННЫЕ!BF319&gt;0,IF(ДАННЫЕ!BF319&lt;200,1,IF(ДАННЫЕ!BF319&lt;350,2,3)),0)&amp;"h"&amp;IF(ДАННЫЕ!$BK319+ДАННЫЕ!$BL319+ДАННЫЕ!$BM319&gt;0,1,0)&amp;"x"&amp;ДАННЫЕ!$BK319&amp;"y"&amp;ДАННЫЕ!$BL319&amp;"z"&amp;ДАННЫЕ!$BM319&amp;"c"&amp;IF(ДАННЫЕ!$BK319+ДАННЫЕ!$BL319+ДАННЫЕ!$BM319=3,1,0)&amp;"a"&amp;IF(ДАННЫЕ!$BQ319+ДАННЫЕ!$BR319&gt;0,1,0)&amp;"d"&amp;ДАННЫЕ!$BQ319&amp;"v"&amp;ДАННЫЕ!$BR319&amp;"p"&amp;ДАННЫЕ!$BS319&amp;"n"&amp;ДАННЫЕ!$BU319&amp;"t"&amp;ДАННЫЕ!$BV319&amp;"o"&amp;ДАННЫЕ!$BT319&amp;"l"&amp;IF(ДАННЫЕ!$BN319&gt;0,1,0)&amp;ДАННЫЕ!$BN319&amp;"g"&amp;ДАННЫЕ!$BO319&amp;"s"&amp;ДАННЫЕ!$BP319&amp;"DZ"&amp;IF(ДАННЫЕ!B319-ДАННЫЕ!G319 &lt; 60,IF(ДАННЫЕ!B319-ДАННЫЕ!G319 &gt;= 0,1,0),0)&amp;"u"&amp;IF(ДАННЫЕ!$CJ319&gt;0,1,0)</f>
        <v>brCD0h0xyzc0a0dvpntol0gsDZ1u0</v>
      </c>
      <c r="N319" s="28" t="str">
        <f ca="1">ДАННЫЕ!$F319&amp;ДАННЫЕ!$I319&amp;"g"&amp;B319&amp;"cf"&amp;D319&amp;"a"&amp;IF(ДАННЫЕ!$BX319&gt;0,1,0)&amp;IF(ДАННЫЕ!$BF319&gt;500,1,IF(ДАННЫЕ!$BF319&gt;350,2,IF(ДАННЫЕ!$BF319&gt;=200,3,IF(ДАННЫЕ!$BF319&gt;=100,4,IF(ДАННЫЕ!$BF319&gt;=50,5,IF(ДАННЫЕ!$BF319&lt;50,6,0))))))&amp;"AR"&amp;IF(DATEDIF(ДАННЫЕ!$BX319,ДАННЫЕ!$F$1,"y")&gt;1,1,0)&amp;"VG"&amp;IF(ДАННЫЕ!$BH319="0",1,0)&amp;"o"&amp;IF(T319+ДАННЫЕ!$AF319+ДАННЫЕ!$AG319+ДАННЫЕ!$AH319+ДАННЫЕ!$AI319+ДАННЫЕ!$AJ319+ДАННЫЕ!$AP319+ДАННЫЕ!$AQ319+ДАННЫЕ!$AR319+ДАННЫЕ!$AU319+ДАННЫЕ!$AW319+ДАННЫЕ!$AS319+ДАННЫЕ!$AT319&gt;0,1,0)&amp;"x"&amp;ДАННЫЕ!$AG319&amp;"p"&amp;IF(ДАННЫЕ!$BY319&gt;0,1,0)&amp;"v"&amp;IF(ДАННЫЕ!$BZ319&gt;0,1,0)&amp;"n"&amp;ДАННЫЕ!$CA319&amp;"t"&amp;ДАННЫЕ!$AY319&amp;"k"&amp;ДАННЫЕ!$CB319&amp;"q"&amp;ДАННЫЕ!$CC319&amp;"w"&amp;ДАННЫЕ!$CD319&amp;"e"&amp;ДАННЫЕ!$CE319&amp;"m"&amp;ДАННЫЕ!$CF319&amp;"c"&amp;ДАННЫЕ!$CG319&amp;"z"&amp;ДАННЫЕ!$CH319&amp;"d"&amp;IF(H319=4,1,0)&amp;"s"&amp;IF(ДАННЫЕ!$J319=1,0,1)&amp;"u"&amp;IF(ДАННЫЕ!$CJ319&gt;0,1,0)</f>
        <v>g0cf0a06AR1VG0o0xp0v0ntkqwemczd0s1u0</v>
      </c>
      <c r="O319" s="28" t="str">
        <f>ДАННЫЕ!$I319&amp;"g"&amp;B319&amp;A319&amp;"f"&amp;P319&amp;"c"&amp;IF(ДАННЫЕ!$U319&gt;0,1,0)&amp;"s"&amp;IF(ДАННЫЕ!$Q319&gt;0,IF(YEAR(ДАННЫЕ!$F$1)=YEAR(ДАННЫЕ!$Q319),IF(MONTH(ДАННЫЕ!$F$1)=MONTH(ДАННЫЕ!$Q319),111,11),1),0)&amp;"i"&amp;IF(ДАННЫЕ!$R319+ДАННЫЕ!$S319+ДАННЫЕ!$T319=0,0,1)&amp;"h"&amp;IF(ДАННЫЕ!$P319&gt;0,1,0)&amp;"p"&amp;IF(ДАННЫЕ!$CI319&gt;0,IF(YEAR(ДАННЫЕ!$F$1)=YEAR(ДАННЫЕ!$CI319),IF(MONTH(ДАННЫЕ!$F$1)=MONTH(ДАННЫЕ!$CI319),111,11),1),0)&amp;"d"&amp;IF(ДАННЫЕ!$CJ319&gt;0,IF(YEAR(ДАННЫЕ!$F$1)=YEAR(ДАННЫЕ!$CJ319),IF(MONTH(ДАННЫЕ!$F$1)=MONTH(ДАННЫЕ!$CJ319),111,11),1),0)&amp;"o"&amp;IF(ДАННЫЕ!$CK319&gt;0,IF(MONTH(ДАННЫЕ!$F$1)=MONTH(ДАННЫЕ!$CK319),111,11),0)&amp;"v"&amp;IF(ДАННЫЕ!$BE319&gt;0,IF(MONTH(ДАННЫЕ!$F$1)=MONTH(ДАННЫЕ!$BE319),111,11),0)</f>
        <v>g00f0c0s0i0h0p0d0o0v0</v>
      </c>
      <c r="P319" s="15">
        <f t="shared" si="14"/>
        <v>0</v>
      </c>
      <c r="Q319" s="15">
        <f>IF(ДАННЫЕ!$F$1&gt;ДАННЫЕ!$N319,IF(YEAR(ДАННЫЕ!$F$1)=YEAR(ДАННЫЕ!M319),1,0),0)</f>
        <v>0</v>
      </c>
      <c r="R319" s="15">
        <f>IF(ДАННЫЕ!$F$1&gt;ДАННЫЕ!$N319,IF(YEAR(ДАННЫЕ!$F$1)=YEAR(ДАННЫЕ!N319),1,0),0)</f>
        <v>0</v>
      </c>
      <c r="S319" s="15">
        <f>IF(ДАННЫЕ!$AA319="2А",1,IF(ДАННЫЕ!$AA319="2Б",2,IF(ДАННЫЕ!$AA319="2В",3,IF(ДАННЫЕ!$AA319=3,4,IF(ДАННЫЕ!$AA319="4А",5,IF(ДАННЫЕ!$AA319="4Б",6,IF(ДАННЫЕ!$AA319="4В",7,IF(ДАННЫЕ!$AA319=5,8,0))))))))</f>
        <v>0</v>
      </c>
      <c r="T319" s="15">
        <f>IF(OR(ДАННЫЕ!$AC319=2,ДАННЫЕ!$AD319=2,ДАННЫЕ!$AE319=2),2,IF(OR(ДАННЫЕ!$AC319=1,ДАННЫЕ!$AD319=1,ДАННЫЕ!$AE319=1),1,0))</f>
        <v>0</v>
      </c>
    </row>
    <row r="320" spans="1:20" ht="15" customHeight="1" x14ac:dyDescent="0.2">
      <c r="A320" s="78">
        <f>IF(B320&gt;0,IF(MONTH(ДАННЫЕ!$F$1)=MONTH(ДАННЫЕ!$B320),1,0),0)</f>
        <v>0</v>
      </c>
      <c r="B320" s="14">
        <f>IF(ДАННЫЕ!$B320&gt;0,IF(YEAR(ДАННЫЕ!$F$1)=YEAR(ДАННЫЕ!$B320),1,0),0)</f>
        <v>0</v>
      </c>
      <c r="C320" s="14">
        <f>IF(ДАННЫЕ!$CM320&gt;0,IF(YEAR(ДАННЫЕ!$F$1)=YEAR(ДАННЫЕ!$CM320),1,0),0)</f>
        <v>0</v>
      </c>
      <c r="D320" s="14">
        <f>IF(ДАННЫЕ!$CJ320&gt;0,IF(ДАННЫЕ!$CL320&gt;ДАННЫЕ!$F$1,1,IF(ДАННЫЕ!$CL320&gt;0,0,1)),0)</f>
        <v>0</v>
      </c>
      <c r="E320" s="43" t="str">
        <f ca="1">IF(ДАННЫЕ!$F$1&gt;0,IF(ДАННЫЕ!$G320&gt;0,DATEDIF(ДАННЫЕ!$G320,ДАННЫЕ!$F$1,"y"),""),IF(ДАННЫЕ!$G320&gt;0,DATEDIF(ДАННЫЕ!$G320,TODAY(),"y"),""))</f>
        <v/>
      </c>
      <c r="F320" s="43" t="str">
        <f xml:space="preserve"> IF(ДАННЫЕ!$F320="М",IF(E320&gt;=18,IF(E320&lt;60,1,""),""),"")&amp;IF(ДАННЫЕ!$F320="Ж",IF(E320&gt;=18,IF(E320&lt;55,1,""),""),"")</f>
        <v/>
      </c>
      <c r="G320" s="43" t="str">
        <f xml:space="preserve"> IF(ДАННЫЕ!$F320="М",IF(E320&gt;=60,2,""),"")&amp;IF(ДАННЫЕ!$F320="Ж",IF(E320&gt;=55,2,""),"")</f>
        <v/>
      </c>
      <c r="H320" s="43" t="str">
        <f t="shared" ca="1" si="12"/>
        <v/>
      </c>
      <c r="I320" s="43" t="str">
        <f t="shared" ca="1" si="13"/>
        <v>03</v>
      </c>
      <c r="J320" s="28" t="str">
        <f ca="1">ДАННЫЕ!$F320&amp;H320&amp;I320&amp;ДАННЫЕ!$I320&amp;"m"&amp;IF(ДАННЫЕ!$I320&gt;0,IF(ДАННЫЕ!$J320&gt;0,0,1),"")&amp;"f"&amp;IF(ДАННЫЕ!$R320&gt;0,IF(YEAR(ДАННЫЕ!$F$1)=YEAR(ДАННЫЕ!$R320),1,0),0)&amp;"z"&amp;ДАННЫЕ!$R320&amp;"p"&amp;ДАННЫЕ!$S320&amp;"i"&amp;ДАННЫЕ!$T320&amp;"h"&amp;ДАННЫЕ!$K320&amp;"be"&amp;ДАННЫЕ!$BI320&amp;"CD"&amp;IF(ДАННЫЕ!BF320&gt;500,4,IF(ДАННЫЕ!BF320&gt;350,3,IF(ДАННЫЕ!BF320&gt;200,2,IF(ДАННЫЕ!BF320&gt;0,1,0))))&amp;"g"&amp;B320&amp;"d"&amp;H320&amp;"l"&amp;ДАННЫЕ!AT320&amp;"a"&amp;ДАННЫЕ!$V320&amp;"v"&amp;R320&amp;"k"&amp;ДАННЫЕ!$U320&amp;"s"&amp;ДАННЫЕ!$Y320&amp;"t"&amp;ДАННЫЕ!$X320&amp;"b"&amp;IF(ДАННЫЕ!$Q320&gt;1,1,0)&amp;"PP"&amp;ДАННЫЕ!Z320&amp;"c"&amp;S320&amp;"x"&amp;IF(ДАННЫЕ!$BY320&gt;0,IF(YEAR(ДАННЫЕ!$F$1)=YEAR(ДАННЫЕ!$BY320),1,0),0)&amp;"n"&amp;IF(ДАННЫЕ!$BZ320&gt;0,IF(YEAR(ДАННЫЕ!$F$1)=YEAR(ДАННЫЕ!$BZ320),1,0),0)&amp;"u"&amp;D320&amp;"z"&amp;IF(ДАННЫЕ!$CL320&gt;0,IF(YEAR(ДАННЫЕ!$F$1)&gt;YEAR(ДАННЫЕ!$CL320),11,12),0)</f>
        <v>03mf0zpihbeCD0g0dlav0kstb0PPc0x0n0u0z0</v>
      </c>
      <c r="K320" s="28" t="str">
        <f ca="1">ДАННЫЕ!$I320&amp;"x"&amp;B320&amp;"w"&amp;IF(T320+ДАННЫЕ!AD320+ДАННЫЕ!AE320+ДАННЫЕ!AF320+ДАННЫЕ!AG320+ДАННЫЕ!AH320+ДАННЫЕ!$AL320+ДАННЫЕ!AI320+ДАННЫЕ!AJ320+ДАННЫЕ!AK320+ДАННЫЕ!AP320+ДАННЫЕ!AQ320+ДАННЫЕ!AR320+ДАННЫЕ!$AM320+ДАННЫЕ!$AN320+ДАННЫЕ!AS320+ДАННЫЕ!AT320&gt;0,1,0)&amp;IF(OR(T320=2,ДАННЫЕ!AD320=2,ДАННЫЕ!AE320=2,ДАННЫЕ!AF320=2,ДАННЫЕ!AG320=2,ДАННЫЕ!AH320=2,ДАННЫЕ!$AL320=2,ДАННЫЕ!AI320=2,ДАННЫЕ!AJ320=2,ДАННЫЕ!AK320=2,ДАННЫЕ!AP320=2,ДАННЫЕ!AQ320=2,ДАННЫЕ!AR320=2,ДАННЫЕ!$AM320=2,ДАННЫЕ!$AN320=2,ДАННЫЕ!AS320=2,ДАННЫЕ!AT320=2),2,0)&amp;"t"&amp;IF(T320&gt;0,"1"&amp;T320,"00")&amp;"f"&amp;IF(ДАННЫЕ!$AC320,"1"&amp;ДАННЫЕ!$AC320,"00")&amp;"b"&amp;IF(ДАННЫЕ!$AD320,"1"&amp;ДАННЫЕ!$AD320,"00")&amp;"g"&amp;IF(ДАННЫЕ!$AF320,"1"&amp;ДАННЫЕ!$AF320,"00")&amp;"c"&amp;IF(ДАННЫЕ!$AG320,"1"&amp;ДАННЫЕ!$AG320,"00")&amp;"i"&amp;IF(ДАННЫЕ!$AH320,"1"&amp;ДАННЫЕ!$AH320,"00")&amp;"r"&amp;IF(ДАННЫЕ!$AL320,"1"&amp;ДАННЫЕ!$AL320,"00")&amp;"m"&amp;IF(ДАННЫЕ!$AI320,"1"&amp;ДАННЫЕ!$AI320,"00")&amp;"hS"&amp;IF(ДАННЫЕ!$AJ320,"1"&amp;ДАННЫЕ!$AJ320,"00")&amp;"hZ"&amp;IF(ДАННЫЕ!$AK320,"1"&amp;ДАННЫЕ!$AK320,"00")&amp;"p"&amp;IF(ДАННЫЕ!$AP320,"1"&amp;ДАННЫЕ!$AP320,"00")&amp;"k"&amp;IF(ДАННЫЕ!$AQ320,"1"&amp;ДАННЫЕ!$AQ320,"00")&amp;"z"&amp;IF(ДАННЫЕ!$AR320,"1"&amp;ДАННЫЕ!$AR320,"00")&amp;"j"&amp;IF(ДАННЫЕ!$AM320,"1"&amp;ДАННЫЕ!$AM320,"00")&amp;"n"&amp;IF(ДАННЫЕ!$AN320,"1"&amp;ДАННЫЕ!$AN320,"00")&amp;"E"&amp;ДАННЫЕ!BI320&amp;"L"&amp;ДАННЫЕ!AO320&amp;"h"&amp;IF(ДАННЫЕ!$AU320&gt;0,1,0)&amp;"v"&amp;IF(ДАННЫЕ!$AW320&gt;0,1,0)&amp;"a"&amp;IF(ДАННЫЕ!$AS320,"1"&amp;ДАННЫЕ!$AS320,"00")&amp;"s"&amp;IF(ДАННЫЕ!$AT320,"1"&amp;ДАННЫЕ!$AT320,"00")&amp;"u"&amp;IF(ДАННЫЕ!$CJ320&gt;0,1,0)&amp;"y"&amp;B320&amp;"d"&amp;H320&amp;"e"&amp;F320&amp;G320</f>
        <v>x0w00t00f00b00g00c00i00r00m00hS00hZ00p00k00z00j00n00ELh0v0a00s00u0y0de</v>
      </c>
      <c r="L320" s="28" t="str">
        <f ca="1">ДАННЫЕ!$I320&amp;"VN"&amp;IF(ДАННЫЕ!AW320&gt;0,11,10)&amp;"CD"&amp;IF(ДАННЫЕ!BF320&gt;500,16,IF(ДАННЫЕ!BF320&gt;350,15,IF(ДАННЫЕ!BF320&gt;=200,14,IF(ДАННЫЕ!BF320&gt;=100,13,IF(ДАННЫЕ!BF320&gt;=50,12,IF(ДАННЫЕ!BF320&gt;0,11,10))))))&amp;"AR"&amp;IF(ДАННЫЕ!BX320&gt;0,1,0)&amp;"GD"&amp;B320&amp;"VV"&amp;IF(E320&gt;=5,IF(E320&lt;18,1,0),0)</f>
        <v>VN10CD10AR0GD0VV0</v>
      </c>
      <c r="M320" s="28" t="str">
        <f>ДАННЫЕ!$I320&amp;"b"&amp;ДАННЫЕ!$BI320&amp;"r"&amp;ДАННЫЕ!$BJ320&amp;"CD"&amp;IF(ДАННЫЕ!BF320&gt;0,IF(ДАННЫЕ!BF320&lt;200,1,IF(ДАННЫЕ!BF320&lt;350,2,3)),0)&amp;"h"&amp;IF(ДАННЫЕ!$BK320+ДАННЫЕ!$BL320+ДАННЫЕ!$BM320&gt;0,1,0)&amp;"x"&amp;ДАННЫЕ!$BK320&amp;"y"&amp;ДАННЫЕ!$BL320&amp;"z"&amp;ДАННЫЕ!$BM320&amp;"c"&amp;IF(ДАННЫЕ!$BK320+ДАННЫЕ!$BL320+ДАННЫЕ!$BM320=3,1,0)&amp;"a"&amp;IF(ДАННЫЕ!$BQ320+ДАННЫЕ!$BR320&gt;0,1,0)&amp;"d"&amp;ДАННЫЕ!$BQ320&amp;"v"&amp;ДАННЫЕ!$BR320&amp;"p"&amp;ДАННЫЕ!$BS320&amp;"n"&amp;ДАННЫЕ!$BU320&amp;"t"&amp;ДАННЫЕ!$BV320&amp;"o"&amp;ДАННЫЕ!$BT320&amp;"l"&amp;IF(ДАННЫЕ!$BN320&gt;0,1,0)&amp;ДАННЫЕ!$BN320&amp;"g"&amp;ДАННЫЕ!$BO320&amp;"s"&amp;ДАННЫЕ!$BP320&amp;"DZ"&amp;IF(ДАННЫЕ!B320-ДАННЫЕ!G320 &lt; 60,IF(ДАННЫЕ!B320-ДАННЫЕ!G320 &gt;= 0,1,0),0)&amp;"u"&amp;IF(ДАННЫЕ!$CJ320&gt;0,1,0)</f>
        <v>brCD0h0xyzc0a0dvpntol0gsDZ1u0</v>
      </c>
      <c r="N320" s="28" t="str">
        <f ca="1">ДАННЫЕ!$F320&amp;ДАННЫЕ!$I320&amp;"g"&amp;B320&amp;"cf"&amp;D320&amp;"a"&amp;IF(ДАННЫЕ!$BX320&gt;0,1,0)&amp;IF(ДАННЫЕ!$BF320&gt;500,1,IF(ДАННЫЕ!$BF320&gt;350,2,IF(ДАННЫЕ!$BF320&gt;=200,3,IF(ДАННЫЕ!$BF320&gt;=100,4,IF(ДАННЫЕ!$BF320&gt;=50,5,IF(ДАННЫЕ!$BF320&lt;50,6,0))))))&amp;"AR"&amp;IF(DATEDIF(ДАННЫЕ!$BX320,ДАННЫЕ!$F$1,"y")&gt;1,1,0)&amp;"VG"&amp;IF(ДАННЫЕ!$BH320="0",1,0)&amp;"o"&amp;IF(T320+ДАННЫЕ!$AF320+ДАННЫЕ!$AG320+ДАННЫЕ!$AH320+ДАННЫЕ!$AI320+ДАННЫЕ!$AJ320+ДАННЫЕ!$AP320+ДАННЫЕ!$AQ320+ДАННЫЕ!$AR320+ДАННЫЕ!$AU320+ДАННЫЕ!$AW320+ДАННЫЕ!$AS320+ДАННЫЕ!$AT320&gt;0,1,0)&amp;"x"&amp;ДАННЫЕ!$AG320&amp;"p"&amp;IF(ДАННЫЕ!$BY320&gt;0,1,0)&amp;"v"&amp;IF(ДАННЫЕ!$BZ320&gt;0,1,0)&amp;"n"&amp;ДАННЫЕ!$CA320&amp;"t"&amp;ДАННЫЕ!$AY320&amp;"k"&amp;ДАННЫЕ!$CB320&amp;"q"&amp;ДАННЫЕ!$CC320&amp;"w"&amp;ДАННЫЕ!$CD320&amp;"e"&amp;ДАННЫЕ!$CE320&amp;"m"&amp;ДАННЫЕ!$CF320&amp;"c"&amp;ДАННЫЕ!$CG320&amp;"z"&amp;ДАННЫЕ!$CH320&amp;"d"&amp;IF(H320=4,1,0)&amp;"s"&amp;IF(ДАННЫЕ!$J320=1,0,1)&amp;"u"&amp;IF(ДАННЫЕ!$CJ320&gt;0,1,0)</f>
        <v>g0cf0a06AR1VG0o0xp0v0ntkqwemczd0s1u0</v>
      </c>
      <c r="O320" s="28" t="str">
        <f>ДАННЫЕ!$I320&amp;"g"&amp;B320&amp;A320&amp;"f"&amp;P320&amp;"c"&amp;IF(ДАННЫЕ!$U320&gt;0,1,0)&amp;"s"&amp;IF(ДАННЫЕ!$Q320&gt;0,IF(YEAR(ДАННЫЕ!$F$1)=YEAR(ДАННЫЕ!$Q320),IF(MONTH(ДАННЫЕ!$F$1)=MONTH(ДАННЫЕ!$Q320),111,11),1),0)&amp;"i"&amp;IF(ДАННЫЕ!$R320+ДАННЫЕ!$S320+ДАННЫЕ!$T320=0,0,1)&amp;"h"&amp;IF(ДАННЫЕ!$P320&gt;0,1,0)&amp;"p"&amp;IF(ДАННЫЕ!$CI320&gt;0,IF(YEAR(ДАННЫЕ!$F$1)=YEAR(ДАННЫЕ!$CI320),IF(MONTH(ДАННЫЕ!$F$1)=MONTH(ДАННЫЕ!$CI320),111,11),1),0)&amp;"d"&amp;IF(ДАННЫЕ!$CJ320&gt;0,IF(YEAR(ДАННЫЕ!$F$1)=YEAR(ДАННЫЕ!$CJ320),IF(MONTH(ДАННЫЕ!$F$1)=MONTH(ДАННЫЕ!$CJ320),111,11),1),0)&amp;"o"&amp;IF(ДАННЫЕ!$CK320&gt;0,IF(MONTH(ДАННЫЕ!$F$1)=MONTH(ДАННЫЕ!$CK320),111,11),0)&amp;"v"&amp;IF(ДАННЫЕ!$BE320&gt;0,IF(MONTH(ДАННЫЕ!$F$1)=MONTH(ДАННЫЕ!$BE320),111,11),0)</f>
        <v>g00f0c0s0i0h0p0d0o0v0</v>
      </c>
      <c r="P320" s="15">
        <f t="shared" si="14"/>
        <v>0</v>
      </c>
      <c r="Q320" s="15">
        <f>IF(ДАННЫЕ!$F$1&gt;ДАННЫЕ!$N320,IF(YEAR(ДАННЫЕ!$F$1)=YEAR(ДАННЫЕ!M320),1,0),0)</f>
        <v>0</v>
      </c>
      <c r="R320" s="15">
        <f>IF(ДАННЫЕ!$F$1&gt;ДАННЫЕ!$N320,IF(YEAR(ДАННЫЕ!$F$1)=YEAR(ДАННЫЕ!N320),1,0),0)</f>
        <v>0</v>
      </c>
      <c r="S320" s="15">
        <f>IF(ДАННЫЕ!$AA320="2А",1,IF(ДАННЫЕ!$AA320="2Б",2,IF(ДАННЫЕ!$AA320="2В",3,IF(ДАННЫЕ!$AA320=3,4,IF(ДАННЫЕ!$AA320="4А",5,IF(ДАННЫЕ!$AA320="4Б",6,IF(ДАННЫЕ!$AA320="4В",7,IF(ДАННЫЕ!$AA320=5,8,0))))))))</f>
        <v>0</v>
      </c>
      <c r="T320" s="15">
        <f>IF(OR(ДАННЫЕ!$AC320=2,ДАННЫЕ!$AD320=2,ДАННЫЕ!$AE320=2),2,IF(OR(ДАННЫЕ!$AC320=1,ДАННЫЕ!$AD320=1,ДАННЫЕ!$AE320=1),1,0))</f>
        <v>0</v>
      </c>
    </row>
    <row r="321" spans="1:20" ht="15" customHeight="1" x14ac:dyDescent="0.2">
      <c r="A321" s="78">
        <f>IF(B321&gt;0,IF(MONTH(ДАННЫЕ!$F$1)=MONTH(ДАННЫЕ!$B321),1,0),0)</f>
        <v>0</v>
      </c>
      <c r="B321" s="14">
        <f>IF(ДАННЫЕ!$B321&gt;0,IF(YEAR(ДАННЫЕ!$F$1)=YEAR(ДАННЫЕ!$B321),1,0),0)</f>
        <v>0</v>
      </c>
      <c r="C321" s="14">
        <f>IF(ДАННЫЕ!$CM321&gt;0,IF(YEAR(ДАННЫЕ!$F$1)=YEAR(ДАННЫЕ!$CM321),1,0),0)</f>
        <v>0</v>
      </c>
      <c r="D321" s="14">
        <f>IF(ДАННЫЕ!$CJ321&gt;0,IF(ДАННЫЕ!$CL321&gt;ДАННЫЕ!$F$1,1,IF(ДАННЫЕ!$CL321&gt;0,0,1)),0)</f>
        <v>0</v>
      </c>
      <c r="E321" s="43" t="str">
        <f ca="1">IF(ДАННЫЕ!$F$1&gt;0,IF(ДАННЫЕ!$G321&gt;0,DATEDIF(ДАННЫЕ!$G321,ДАННЫЕ!$F$1,"y"),""),IF(ДАННЫЕ!$G321&gt;0,DATEDIF(ДАННЫЕ!$G321,TODAY(),"y"),""))</f>
        <v/>
      </c>
      <c r="F321" s="43" t="str">
        <f xml:space="preserve"> IF(ДАННЫЕ!$F321="М",IF(E321&gt;=18,IF(E321&lt;60,1,""),""),"")&amp;IF(ДАННЫЕ!$F321="Ж",IF(E321&gt;=18,IF(E321&lt;55,1,""),""),"")</f>
        <v/>
      </c>
      <c r="G321" s="43" t="str">
        <f xml:space="preserve"> IF(ДАННЫЕ!$F321="М",IF(E321&gt;=60,2,""),"")&amp;IF(ДАННЫЕ!$F321="Ж",IF(E321&gt;=55,2,""),"")</f>
        <v/>
      </c>
      <c r="H321" s="43" t="str">
        <f t="shared" ca="1" si="12"/>
        <v/>
      </c>
      <c r="I321" s="43" t="str">
        <f t="shared" ca="1" si="13"/>
        <v>03</v>
      </c>
      <c r="J321" s="28" t="str">
        <f ca="1">ДАННЫЕ!$F321&amp;H321&amp;I321&amp;ДАННЫЕ!$I321&amp;"m"&amp;IF(ДАННЫЕ!$I321&gt;0,IF(ДАННЫЕ!$J321&gt;0,0,1),"")&amp;"f"&amp;IF(ДАННЫЕ!$R321&gt;0,IF(YEAR(ДАННЫЕ!$F$1)=YEAR(ДАННЫЕ!$R321),1,0),0)&amp;"z"&amp;ДАННЫЕ!$R321&amp;"p"&amp;ДАННЫЕ!$S321&amp;"i"&amp;ДАННЫЕ!$T321&amp;"h"&amp;ДАННЫЕ!$K321&amp;"be"&amp;ДАННЫЕ!$BI321&amp;"CD"&amp;IF(ДАННЫЕ!BF321&gt;500,4,IF(ДАННЫЕ!BF321&gt;350,3,IF(ДАННЫЕ!BF321&gt;200,2,IF(ДАННЫЕ!BF321&gt;0,1,0))))&amp;"g"&amp;B321&amp;"d"&amp;H321&amp;"l"&amp;ДАННЫЕ!AT321&amp;"a"&amp;ДАННЫЕ!$V321&amp;"v"&amp;R321&amp;"k"&amp;ДАННЫЕ!$U321&amp;"s"&amp;ДАННЫЕ!$Y321&amp;"t"&amp;ДАННЫЕ!$X321&amp;"b"&amp;IF(ДАННЫЕ!$Q321&gt;1,1,0)&amp;"PP"&amp;ДАННЫЕ!Z321&amp;"c"&amp;S321&amp;"x"&amp;IF(ДАННЫЕ!$BY321&gt;0,IF(YEAR(ДАННЫЕ!$F$1)=YEAR(ДАННЫЕ!$BY321),1,0),0)&amp;"n"&amp;IF(ДАННЫЕ!$BZ321&gt;0,IF(YEAR(ДАННЫЕ!$F$1)=YEAR(ДАННЫЕ!$BZ321),1,0),0)&amp;"u"&amp;D321&amp;"z"&amp;IF(ДАННЫЕ!$CL321&gt;0,IF(YEAR(ДАННЫЕ!$F$1)&gt;YEAR(ДАННЫЕ!$CL321),11,12),0)</f>
        <v>03mf0zpihbeCD0g0dlav0kstb0PPc0x0n0u0z0</v>
      </c>
      <c r="K321" s="28" t="str">
        <f ca="1">ДАННЫЕ!$I321&amp;"x"&amp;B321&amp;"w"&amp;IF(T321+ДАННЫЕ!AD321+ДАННЫЕ!AE321+ДАННЫЕ!AF321+ДАННЫЕ!AG321+ДАННЫЕ!AH321+ДАННЫЕ!$AL321+ДАННЫЕ!AI321+ДАННЫЕ!AJ321+ДАННЫЕ!AK321+ДАННЫЕ!AP321+ДАННЫЕ!AQ321+ДАННЫЕ!AR321+ДАННЫЕ!$AM321+ДАННЫЕ!$AN321+ДАННЫЕ!AS321+ДАННЫЕ!AT321&gt;0,1,0)&amp;IF(OR(T321=2,ДАННЫЕ!AD321=2,ДАННЫЕ!AE321=2,ДАННЫЕ!AF321=2,ДАННЫЕ!AG321=2,ДАННЫЕ!AH321=2,ДАННЫЕ!$AL321=2,ДАННЫЕ!AI321=2,ДАННЫЕ!AJ321=2,ДАННЫЕ!AK321=2,ДАННЫЕ!AP321=2,ДАННЫЕ!AQ321=2,ДАННЫЕ!AR321=2,ДАННЫЕ!$AM321=2,ДАННЫЕ!$AN321=2,ДАННЫЕ!AS321=2,ДАННЫЕ!AT321=2),2,0)&amp;"t"&amp;IF(T321&gt;0,"1"&amp;T321,"00")&amp;"f"&amp;IF(ДАННЫЕ!$AC321,"1"&amp;ДАННЫЕ!$AC321,"00")&amp;"b"&amp;IF(ДАННЫЕ!$AD321,"1"&amp;ДАННЫЕ!$AD321,"00")&amp;"g"&amp;IF(ДАННЫЕ!$AF321,"1"&amp;ДАННЫЕ!$AF321,"00")&amp;"c"&amp;IF(ДАННЫЕ!$AG321,"1"&amp;ДАННЫЕ!$AG321,"00")&amp;"i"&amp;IF(ДАННЫЕ!$AH321,"1"&amp;ДАННЫЕ!$AH321,"00")&amp;"r"&amp;IF(ДАННЫЕ!$AL321,"1"&amp;ДАННЫЕ!$AL321,"00")&amp;"m"&amp;IF(ДАННЫЕ!$AI321,"1"&amp;ДАННЫЕ!$AI321,"00")&amp;"hS"&amp;IF(ДАННЫЕ!$AJ321,"1"&amp;ДАННЫЕ!$AJ321,"00")&amp;"hZ"&amp;IF(ДАННЫЕ!$AK321,"1"&amp;ДАННЫЕ!$AK321,"00")&amp;"p"&amp;IF(ДАННЫЕ!$AP321,"1"&amp;ДАННЫЕ!$AP321,"00")&amp;"k"&amp;IF(ДАННЫЕ!$AQ321,"1"&amp;ДАННЫЕ!$AQ321,"00")&amp;"z"&amp;IF(ДАННЫЕ!$AR321,"1"&amp;ДАННЫЕ!$AR321,"00")&amp;"j"&amp;IF(ДАННЫЕ!$AM321,"1"&amp;ДАННЫЕ!$AM321,"00")&amp;"n"&amp;IF(ДАННЫЕ!$AN321,"1"&amp;ДАННЫЕ!$AN321,"00")&amp;"E"&amp;ДАННЫЕ!BI321&amp;"L"&amp;ДАННЫЕ!AO321&amp;"h"&amp;IF(ДАННЫЕ!$AU321&gt;0,1,0)&amp;"v"&amp;IF(ДАННЫЕ!$AW321&gt;0,1,0)&amp;"a"&amp;IF(ДАННЫЕ!$AS321,"1"&amp;ДАННЫЕ!$AS321,"00")&amp;"s"&amp;IF(ДАННЫЕ!$AT321,"1"&amp;ДАННЫЕ!$AT321,"00")&amp;"u"&amp;IF(ДАННЫЕ!$CJ321&gt;0,1,0)&amp;"y"&amp;B321&amp;"d"&amp;H321&amp;"e"&amp;F321&amp;G321</f>
        <v>x0w00t00f00b00g00c00i00r00m00hS00hZ00p00k00z00j00n00ELh0v0a00s00u0y0de</v>
      </c>
      <c r="L321" s="28" t="str">
        <f ca="1">ДАННЫЕ!$I321&amp;"VN"&amp;IF(ДАННЫЕ!AW321&gt;0,11,10)&amp;"CD"&amp;IF(ДАННЫЕ!BF321&gt;500,16,IF(ДАННЫЕ!BF321&gt;350,15,IF(ДАННЫЕ!BF321&gt;=200,14,IF(ДАННЫЕ!BF321&gt;=100,13,IF(ДАННЫЕ!BF321&gt;=50,12,IF(ДАННЫЕ!BF321&gt;0,11,10))))))&amp;"AR"&amp;IF(ДАННЫЕ!BX321&gt;0,1,0)&amp;"GD"&amp;B321&amp;"VV"&amp;IF(E321&gt;=5,IF(E321&lt;18,1,0),0)</f>
        <v>VN10CD10AR0GD0VV0</v>
      </c>
      <c r="M321" s="28" t="str">
        <f>ДАННЫЕ!$I321&amp;"b"&amp;ДАННЫЕ!$BI321&amp;"r"&amp;ДАННЫЕ!$BJ321&amp;"CD"&amp;IF(ДАННЫЕ!BF321&gt;0,IF(ДАННЫЕ!BF321&lt;200,1,IF(ДАННЫЕ!BF321&lt;350,2,3)),0)&amp;"h"&amp;IF(ДАННЫЕ!$BK321+ДАННЫЕ!$BL321+ДАННЫЕ!$BM321&gt;0,1,0)&amp;"x"&amp;ДАННЫЕ!$BK321&amp;"y"&amp;ДАННЫЕ!$BL321&amp;"z"&amp;ДАННЫЕ!$BM321&amp;"c"&amp;IF(ДАННЫЕ!$BK321+ДАННЫЕ!$BL321+ДАННЫЕ!$BM321=3,1,0)&amp;"a"&amp;IF(ДАННЫЕ!$BQ321+ДАННЫЕ!$BR321&gt;0,1,0)&amp;"d"&amp;ДАННЫЕ!$BQ321&amp;"v"&amp;ДАННЫЕ!$BR321&amp;"p"&amp;ДАННЫЕ!$BS321&amp;"n"&amp;ДАННЫЕ!$BU321&amp;"t"&amp;ДАННЫЕ!$BV321&amp;"o"&amp;ДАННЫЕ!$BT321&amp;"l"&amp;IF(ДАННЫЕ!$BN321&gt;0,1,0)&amp;ДАННЫЕ!$BN321&amp;"g"&amp;ДАННЫЕ!$BO321&amp;"s"&amp;ДАННЫЕ!$BP321&amp;"DZ"&amp;IF(ДАННЫЕ!B321-ДАННЫЕ!G321 &lt; 60,IF(ДАННЫЕ!B321-ДАННЫЕ!G321 &gt;= 0,1,0),0)&amp;"u"&amp;IF(ДАННЫЕ!$CJ321&gt;0,1,0)</f>
        <v>brCD0h0xyzc0a0dvpntol0gsDZ1u0</v>
      </c>
      <c r="N321" s="28" t="str">
        <f ca="1">ДАННЫЕ!$F321&amp;ДАННЫЕ!$I321&amp;"g"&amp;B321&amp;"cf"&amp;D321&amp;"a"&amp;IF(ДАННЫЕ!$BX321&gt;0,1,0)&amp;IF(ДАННЫЕ!$BF321&gt;500,1,IF(ДАННЫЕ!$BF321&gt;350,2,IF(ДАННЫЕ!$BF321&gt;=200,3,IF(ДАННЫЕ!$BF321&gt;=100,4,IF(ДАННЫЕ!$BF321&gt;=50,5,IF(ДАННЫЕ!$BF321&lt;50,6,0))))))&amp;"AR"&amp;IF(DATEDIF(ДАННЫЕ!$BX321,ДАННЫЕ!$F$1,"y")&gt;1,1,0)&amp;"VG"&amp;IF(ДАННЫЕ!$BH321="0",1,0)&amp;"o"&amp;IF(T321+ДАННЫЕ!$AF321+ДАННЫЕ!$AG321+ДАННЫЕ!$AH321+ДАННЫЕ!$AI321+ДАННЫЕ!$AJ321+ДАННЫЕ!$AP321+ДАННЫЕ!$AQ321+ДАННЫЕ!$AR321+ДАННЫЕ!$AU321+ДАННЫЕ!$AW321+ДАННЫЕ!$AS321+ДАННЫЕ!$AT321&gt;0,1,0)&amp;"x"&amp;ДАННЫЕ!$AG321&amp;"p"&amp;IF(ДАННЫЕ!$BY321&gt;0,1,0)&amp;"v"&amp;IF(ДАННЫЕ!$BZ321&gt;0,1,0)&amp;"n"&amp;ДАННЫЕ!$CA321&amp;"t"&amp;ДАННЫЕ!$AY321&amp;"k"&amp;ДАННЫЕ!$CB321&amp;"q"&amp;ДАННЫЕ!$CC321&amp;"w"&amp;ДАННЫЕ!$CD321&amp;"e"&amp;ДАННЫЕ!$CE321&amp;"m"&amp;ДАННЫЕ!$CF321&amp;"c"&amp;ДАННЫЕ!$CG321&amp;"z"&amp;ДАННЫЕ!$CH321&amp;"d"&amp;IF(H321=4,1,0)&amp;"s"&amp;IF(ДАННЫЕ!$J321=1,0,1)&amp;"u"&amp;IF(ДАННЫЕ!$CJ321&gt;0,1,0)</f>
        <v>g0cf0a06AR1VG0o0xp0v0ntkqwemczd0s1u0</v>
      </c>
      <c r="O321" s="28" t="str">
        <f>ДАННЫЕ!$I321&amp;"g"&amp;B321&amp;A321&amp;"f"&amp;P321&amp;"c"&amp;IF(ДАННЫЕ!$U321&gt;0,1,0)&amp;"s"&amp;IF(ДАННЫЕ!$Q321&gt;0,IF(YEAR(ДАННЫЕ!$F$1)=YEAR(ДАННЫЕ!$Q321),IF(MONTH(ДАННЫЕ!$F$1)=MONTH(ДАННЫЕ!$Q321),111,11),1),0)&amp;"i"&amp;IF(ДАННЫЕ!$R321+ДАННЫЕ!$S321+ДАННЫЕ!$T321=0,0,1)&amp;"h"&amp;IF(ДАННЫЕ!$P321&gt;0,1,0)&amp;"p"&amp;IF(ДАННЫЕ!$CI321&gt;0,IF(YEAR(ДАННЫЕ!$F$1)=YEAR(ДАННЫЕ!$CI321),IF(MONTH(ДАННЫЕ!$F$1)=MONTH(ДАННЫЕ!$CI321),111,11),1),0)&amp;"d"&amp;IF(ДАННЫЕ!$CJ321&gt;0,IF(YEAR(ДАННЫЕ!$F$1)=YEAR(ДАННЫЕ!$CJ321),IF(MONTH(ДАННЫЕ!$F$1)=MONTH(ДАННЫЕ!$CJ321),111,11),1),0)&amp;"o"&amp;IF(ДАННЫЕ!$CK321&gt;0,IF(MONTH(ДАННЫЕ!$F$1)=MONTH(ДАННЫЕ!$CK321),111,11),0)&amp;"v"&amp;IF(ДАННЫЕ!$BE321&gt;0,IF(MONTH(ДАННЫЕ!$F$1)=MONTH(ДАННЫЕ!$BE321),111,11),0)</f>
        <v>g00f0c0s0i0h0p0d0o0v0</v>
      </c>
      <c r="P321" s="15">
        <f t="shared" si="14"/>
        <v>0</v>
      </c>
      <c r="Q321" s="15">
        <f>IF(ДАННЫЕ!$F$1&gt;ДАННЫЕ!$N321,IF(YEAR(ДАННЫЕ!$F$1)=YEAR(ДАННЫЕ!M321),1,0),0)</f>
        <v>0</v>
      </c>
      <c r="R321" s="15">
        <f>IF(ДАННЫЕ!$F$1&gt;ДАННЫЕ!$N321,IF(YEAR(ДАННЫЕ!$F$1)=YEAR(ДАННЫЕ!N321),1,0),0)</f>
        <v>0</v>
      </c>
      <c r="S321" s="15">
        <f>IF(ДАННЫЕ!$AA321="2А",1,IF(ДАННЫЕ!$AA321="2Б",2,IF(ДАННЫЕ!$AA321="2В",3,IF(ДАННЫЕ!$AA321=3,4,IF(ДАННЫЕ!$AA321="4А",5,IF(ДАННЫЕ!$AA321="4Б",6,IF(ДАННЫЕ!$AA321="4В",7,IF(ДАННЫЕ!$AA321=5,8,0))))))))</f>
        <v>0</v>
      </c>
      <c r="T321" s="15">
        <f>IF(OR(ДАННЫЕ!$AC321=2,ДАННЫЕ!$AD321=2,ДАННЫЕ!$AE321=2),2,IF(OR(ДАННЫЕ!$AC321=1,ДАННЫЕ!$AD321=1,ДАННЫЕ!$AE321=1),1,0))</f>
        <v>0</v>
      </c>
    </row>
    <row r="322" spans="1:20" ht="15" customHeight="1" x14ac:dyDescent="0.2">
      <c r="A322" s="78">
        <f>IF(B322&gt;0,IF(MONTH(ДАННЫЕ!$F$1)=MONTH(ДАННЫЕ!$B322),1,0),0)</f>
        <v>0</v>
      </c>
      <c r="B322" s="14">
        <f>IF(ДАННЫЕ!$B322&gt;0,IF(YEAR(ДАННЫЕ!$F$1)=YEAR(ДАННЫЕ!$B322),1,0),0)</f>
        <v>0</v>
      </c>
      <c r="C322" s="14">
        <f>IF(ДАННЫЕ!$CM322&gt;0,IF(YEAR(ДАННЫЕ!$F$1)=YEAR(ДАННЫЕ!$CM322),1,0),0)</f>
        <v>0</v>
      </c>
      <c r="D322" s="14">
        <f>IF(ДАННЫЕ!$CJ322&gt;0,IF(ДАННЫЕ!$CL322&gt;ДАННЫЕ!$F$1,1,IF(ДАННЫЕ!$CL322&gt;0,0,1)),0)</f>
        <v>0</v>
      </c>
      <c r="E322" s="43" t="str">
        <f ca="1">IF(ДАННЫЕ!$F$1&gt;0,IF(ДАННЫЕ!$G322&gt;0,DATEDIF(ДАННЫЕ!$G322,ДАННЫЕ!$F$1,"y"),""),IF(ДАННЫЕ!$G322&gt;0,DATEDIF(ДАННЫЕ!$G322,TODAY(),"y"),""))</f>
        <v/>
      </c>
      <c r="F322" s="43" t="str">
        <f xml:space="preserve"> IF(ДАННЫЕ!$F322="М",IF(E322&gt;=18,IF(E322&lt;60,1,""),""),"")&amp;IF(ДАННЫЕ!$F322="Ж",IF(E322&gt;=18,IF(E322&lt;55,1,""),""),"")</f>
        <v/>
      </c>
      <c r="G322" s="43" t="str">
        <f xml:space="preserve"> IF(ДАННЫЕ!$F322="М",IF(E322&gt;=60,2,""),"")&amp;IF(ДАННЫЕ!$F322="Ж",IF(E322&gt;=55,2,""),"")</f>
        <v/>
      </c>
      <c r="H322" s="43" t="str">
        <f t="shared" ca="1" si="12"/>
        <v/>
      </c>
      <c r="I322" s="43" t="str">
        <f t="shared" ca="1" si="13"/>
        <v>03</v>
      </c>
      <c r="J322" s="28" t="str">
        <f ca="1">ДАННЫЕ!$F322&amp;H322&amp;I322&amp;ДАННЫЕ!$I322&amp;"m"&amp;IF(ДАННЫЕ!$I322&gt;0,IF(ДАННЫЕ!$J322&gt;0,0,1),"")&amp;"f"&amp;IF(ДАННЫЕ!$R322&gt;0,IF(YEAR(ДАННЫЕ!$F$1)=YEAR(ДАННЫЕ!$R322),1,0),0)&amp;"z"&amp;ДАННЫЕ!$R322&amp;"p"&amp;ДАННЫЕ!$S322&amp;"i"&amp;ДАННЫЕ!$T322&amp;"h"&amp;ДАННЫЕ!$K322&amp;"be"&amp;ДАННЫЕ!$BI322&amp;"CD"&amp;IF(ДАННЫЕ!BF322&gt;500,4,IF(ДАННЫЕ!BF322&gt;350,3,IF(ДАННЫЕ!BF322&gt;200,2,IF(ДАННЫЕ!BF322&gt;0,1,0))))&amp;"g"&amp;B322&amp;"d"&amp;H322&amp;"l"&amp;ДАННЫЕ!AT322&amp;"a"&amp;ДАННЫЕ!$V322&amp;"v"&amp;R322&amp;"k"&amp;ДАННЫЕ!$U322&amp;"s"&amp;ДАННЫЕ!$Y322&amp;"t"&amp;ДАННЫЕ!$X322&amp;"b"&amp;IF(ДАННЫЕ!$Q322&gt;1,1,0)&amp;"PP"&amp;ДАННЫЕ!Z322&amp;"c"&amp;S322&amp;"x"&amp;IF(ДАННЫЕ!$BY322&gt;0,IF(YEAR(ДАННЫЕ!$F$1)=YEAR(ДАННЫЕ!$BY322),1,0),0)&amp;"n"&amp;IF(ДАННЫЕ!$BZ322&gt;0,IF(YEAR(ДАННЫЕ!$F$1)=YEAR(ДАННЫЕ!$BZ322),1,0),0)&amp;"u"&amp;D322&amp;"z"&amp;IF(ДАННЫЕ!$CL322&gt;0,IF(YEAR(ДАННЫЕ!$F$1)&gt;YEAR(ДАННЫЕ!$CL322),11,12),0)</f>
        <v>03mf0zpihbeCD0g0dlav0kstb0PPc0x0n0u0z0</v>
      </c>
      <c r="K322" s="28" t="str">
        <f ca="1">ДАННЫЕ!$I322&amp;"x"&amp;B322&amp;"w"&amp;IF(T322+ДАННЫЕ!AD322+ДАННЫЕ!AE322+ДАННЫЕ!AF322+ДАННЫЕ!AG322+ДАННЫЕ!AH322+ДАННЫЕ!$AL322+ДАННЫЕ!AI322+ДАННЫЕ!AJ322+ДАННЫЕ!AK322+ДАННЫЕ!AP322+ДАННЫЕ!AQ322+ДАННЫЕ!AR322+ДАННЫЕ!$AM322+ДАННЫЕ!$AN322+ДАННЫЕ!AS322+ДАННЫЕ!AT322&gt;0,1,0)&amp;IF(OR(T322=2,ДАННЫЕ!AD322=2,ДАННЫЕ!AE322=2,ДАННЫЕ!AF322=2,ДАННЫЕ!AG322=2,ДАННЫЕ!AH322=2,ДАННЫЕ!$AL322=2,ДАННЫЕ!AI322=2,ДАННЫЕ!AJ322=2,ДАННЫЕ!AK322=2,ДАННЫЕ!AP322=2,ДАННЫЕ!AQ322=2,ДАННЫЕ!AR322=2,ДАННЫЕ!$AM322=2,ДАННЫЕ!$AN322=2,ДАННЫЕ!AS322=2,ДАННЫЕ!AT322=2),2,0)&amp;"t"&amp;IF(T322&gt;0,"1"&amp;T322,"00")&amp;"f"&amp;IF(ДАННЫЕ!$AC322,"1"&amp;ДАННЫЕ!$AC322,"00")&amp;"b"&amp;IF(ДАННЫЕ!$AD322,"1"&amp;ДАННЫЕ!$AD322,"00")&amp;"g"&amp;IF(ДАННЫЕ!$AF322,"1"&amp;ДАННЫЕ!$AF322,"00")&amp;"c"&amp;IF(ДАННЫЕ!$AG322,"1"&amp;ДАННЫЕ!$AG322,"00")&amp;"i"&amp;IF(ДАННЫЕ!$AH322,"1"&amp;ДАННЫЕ!$AH322,"00")&amp;"r"&amp;IF(ДАННЫЕ!$AL322,"1"&amp;ДАННЫЕ!$AL322,"00")&amp;"m"&amp;IF(ДАННЫЕ!$AI322,"1"&amp;ДАННЫЕ!$AI322,"00")&amp;"hS"&amp;IF(ДАННЫЕ!$AJ322,"1"&amp;ДАННЫЕ!$AJ322,"00")&amp;"hZ"&amp;IF(ДАННЫЕ!$AK322,"1"&amp;ДАННЫЕ!$AK322,"00")&amp;"p"&amp;IF(ДАННЫЕ!$AP322,"1"&amp;ДАННЫЕ!$AP322,"00")&amp;"k"&amp;IF(ДАННЫЕ!$AQ322,"1"&amp;ДАННЫЕ!$AQ322,"00")&amp;"z"&amp;IF(ДАННЫЕ!$AR322,"1"&amp;ДАННЫЕ!$AR322,"00")&amp;"j"&amp;IF(ДАННЫЕ!$AM322,"1"&amp;ДАННЫЕ!$AM322,"00")&amp;"n"&amp;IF(ДАННЫЕ!$AN322,"1"&amp;ДАННЫЕ!$AN322,"00")&amp;"E"&amp;ДАННЫЕ!BI322&amp;"L"&amp;ДАННЫЕ!AO322&amp;"h"&amp;IF(ДАННЫЕ!$AU322&gt;0,1,0)&amp;"v"&amp;IF(ДАННЫЕ!$AW322&gt;0,1,0)&amp;"a"&amp;IF(ДАННЫЕ!$AS322,"1"&amp;ДАННЫЕ!$AS322,"00")&amp;"s"&amp;IF(ДАННЫЕ!$AT322,"1"&amp;ДАННЫЕ!$AT322,"00")&amp;"u"&amp;IF(ДАННЫЕ!$CJ322&gt;0,1,0)&amp;"y"&amp;B322&amp;"d"&amp;H322&amp;"e"&amp;F322&amp;G322</f>
        <v>x0w00t00f00b00g00c00i00r00m00hS00hZ00p00k00z00j00n00ELh0v0a00s00u0y0de</v>
      </c>
      <c r="L322" s="28" t="str">
        <f ca="1">ДАННЫЕ!$I322&amp;"VN"&amp;IF(ДАННЫЕ!AW322&gt;0,11,10)&amp;"CD"&amp;IF(ДАННЫЕ!BF322&gt;500,16,IF(ДАННЫЕ!BF322&gt;350,15,IF(ДАННЫЕ!BF322&gt;=200,14,IF(ДАННЫЕ!BF322&gt;=100,13,IF(ДАННЫЕ!BF322&gt;=50,12,IF(ДАННЫЕ!BF322&gt;0,11,10))))))&amp;"AR"&amp;IF(ДАННЫЕ!BX322&gt;0,1,0)&amp;"GD"&amp;B322&amp;"VV"&amp;IF(E322&gt;=5,IF(E322&lt;18,1,0),0)</f>
        <v>VN10CD10AR0GD0VV0</v>
      </c>
      <c r="M322" s="28" t="str">
        <f>ДАННЫЕ!$I322&amp;"b"&amp;ДАННЫЕ!$BI322&amp;"r"&amp;ДАННЫЕ!$BJ322&amp;"CD"&amp;IF(ДАННЫЕ!BF322&gt;0,IF(ДАННЫЕ!BF322&lt;200,1,IF(ДАННЫЕ!BF322&lt;350,2,3)),0)&amp;"h"&amp;IF(ДАННЫЕ!$BK322+ДАННЫЕ!$BL322+ДАННЫЕ!$BM322&gt;0,1,0)&amp;"x"&amp;ДАННЫЕ!$BK322&amp;"y"&amp;ДАННЫЕ!$BL322&amp;"z"&amp;ДАННЫЕ!$BM322&amp;"c"&amp;IF(ДАННЫЕ!$BK322+ДАННЫЕ!$BL322+ДАННЫЕ!$BM322=3,1,0)&amp;"a"&amp;IF(ДАННЫЕ!$BQ322+ДАННЫЕ!$BR322&gt;0,1,0)&amp;"d"&amp;ДАННЫЕ!$BQ322&amp;"v"&amp;ДАННЫЕ!$BR322&amp;"p"&amp;ДАННЫЕ!$BS322&amp;"n"&amp;ДАННЫЕ!$BU322&amp;"t"&amp;ДАННЫЕ!$BV322&amp;"o"&amp;ДАННЫЕ!$BT322&amp;"l"&amp;IF(ДАННЫЕ!$BN322&gt;0,1,0)&amp;ДАННЫЕ!$BN322&amp;"g"&amp;ДАННЫЕ!$BO322&amp;"s"&amp;ДАННЫЕ!$BP322&amp;"DZ"&amp;IF(ДАННЫЕ!B322-ДАННЫЕ!G322 &lt; 60,IF(ДАННЫЕ!B322-ДАННЫЕ!G322 &gt;= 0,1,0),0)&amp;"u"&amp;IF(ДАННЫЕ!$CJ322&gt;0,1,0)</f>
        <v>brCD0h0xyzc0a0dvpntol0gsDZ1u0</v>
      </c>
      <c r="N322" s="28" t="str">
        <f ca="1">ДАННЫЕ!$F322&amp;ДАННЫЕ!$I322&amp;"g"&amp;B322&amp;"cf"&amp;D322&amp;"a"&amp;IF(ДАННЫЕ!$BX322&gt;0,1,0)&amp;IF(ДАННЫЕ!$BF322&gt;500,1,IF(ДАННЫЕ!$BF322&gt;350,2,IF(ДАННЫЕ!$BF322&gt;=200,3,IF(ДАННЫЕ!$BF322&gt;=100,4,IF(ДАННЫЕ!$BF322&gt;=50,5,IF(ДАННЫЕ!$BF322&lt;50,6,0))))))&amp;"AR"&amp;IF(DATEDIF(ДАННЫЕ!$BX322,ДАННЫЕ!$F$1,"y")&gt;1,1,0)&amp;"VG"&amp;IF(ДАННЫЕ!$BH322="0",1,0)&amp;"o"&amp;IF(T322+ДАННЫЕ!$AF322+ДАННЫЕ!$AG322+ДАННЫЕ!$AH322+ДАННЫЕ!$AI322+ДАННЫЕ!$AJ322+ДАННЫЕ!$AP322+ДАННЫЕ!$AQ322+ДАННЫЕ!$AR322+ДАННЫЕ!$AU322+ДАННЫЕ!$AW322+ДАННЫЕ!$AS322+ДАННЫЕ!$AT322&gt;0,1,0)&amp;"x"&amp;ДАННЫЕ!$AG322&amp;"p"&amp;IF(ДАННЫЕ!$BY322&gt;0,1,0)&amp;"v"&amp;IF(ДАННЫЕ!$BZ322&gt;0,1,0)&amp;"n"&amp;ДАННЫЕ!$CA322&amp;"t"&amp;ДАННЫЕ!$AY322&amp;"k"&amp;ДАННЫЕ!$CB322&amp;"q"&amp;ДАННЫЕ!$CC322&amp;"w"&amp;ДАННЫЕ!$CD322&amp;"e"&amp;ДАННЫЕ!$CE322&amp;"m"&amp;ДАННЫЕ!$CF322&amp;"c"&amp;ДАННЫЕ!$CG322&amp;"z"&amp;ДАННЫЕ!$CH322&amp;"d"&amp;IF(H322=4,1,0)&amp;"s"&amp;IF(ДАННЫЕ!$J322=1,0,1)&amp;"u"&amp;IF(ДАННЫЕ!$CJ322&gt;0,1,0)</f>
        <v>g0cf0a06AR1VG0o0xp0v0ntkqwemczd0s1u0</v>
      </c>
      <c r="O322" s="28" t="str">
        <f>ДАННЫЕ!$I322&amp;"g"&amp;B322&amp;A322&amp;"f"&amp;P322&amp;"c"&amp;IF(ДАННЫЕ!$U322&gt;0,1,0)&amp;"s"&amp;IF(ДАННЫЕ!$Q322&gt;0,IF(YEAR(ДАННЫЕ!$F$1)=YEAR(ДАННЫЕ!$Q322),IF(MONTH(ДАННЫЕ!$F$1)=MONTH(ДАННЫЕ!$Q322),111,11),1),0)&amp;"i"&amp;IF(ДАННЫЕ!$R322+ДАННЫЕ!$S322+ДАННЫЕ!$T322=0,0,1)&amp;"h"&amp;IF(ДАННЫЕ!$P322&gt;0,1,0)&amp;"p"&amp;IF(ДАННЫЕ!$CI322&gt;0,IF(YEAR(ДАННЫЕ!$F$1)=YEAR(ДАННЫЕ!$CI322),IF(MONTH(ДАННЫЕ!$F$1)=MONTH(ДАННЫЕ!$CI322),111,11),1),0)&amp;"d"&amp;IF(ДАННЫЕ!$CJ322&gt;0,IF(YEAR(ДАННЫЕ!$F$1)=YEAR(ДАННЫЕ!$CJ322),IF(MONTH(ДАННЫЕ!$F$1)=MONTH(ДАННЫЕ!$CJ322),111,11),1),0)&amp;"o"&amp;IF(ДАННЫЕ!$CK322&gt;0,IF(MONTH(ДАННЫЕ!$F$1)=MONTH(ДАННЫЕ!$CK322),111,11),0)&amp;"v"&amp;IF(ДАННЫЕ!$BE322&gt;0,IF(MONTH(ДАННЫЕ!$F$1)=MONTH(ДАННЫЕ!$BE322),111,11),0)</f>
        <v>g00f0c0s0i0h0p0d0o0v0</v>
      </c>
      <c r="P322" s="15">
        <f t="shared" si="14"/>
        <v>0</v>
      </c>
      <c r="Q322" s="15">
        <f>IF(ДАННЫЕ!$F$1&gt;ДАННЫЕ!$N322,IF(YEAR(ДАННЫЕ!$F$1)=YEAR(ДАННЫЕ!M322),1,0),0)</f>
        <v>0</v>
      </c>
      <c r="R322" s="15">
        <f>IF(ДАННЫЕ!$F$1&gt;ДАННЫЕ!$N322,IF(YEAR(ДАННЫЕ!$F$1)=YEAR(ДАННЫЕ!N322),1,0),0)</f>
        <v>0</v>
      </c>
      <c r="S322" s="15">
        <f>IF(ДАННЫЕ!$AA322="2А",1,IF(ДАННЫЕ!$AA322="2Б",2,IF(ДАННЫЕ!$AA322="2В",3,IF(ДАННЫЕ!$AA322=3,4,IF(ДАННЫЕ!$AA322="4А",5,IF(ДАННЫЕ!$AA322="4Б",6,IF(ДАННЫЕ!$AA322="4В",7,IF(ДАННЫЕ!$AA322=5,8,0))))))))</f>
        <v>0</v>
      </c>
      <c r="T322" s="15">
        <f>IF(OR(ДАННЫЕ!$AC322=2,ДАННЫЕ!$AD322=2,ДАННЫЕ!$AE322=2),2,IF(OR(ДАННЫЕ!$AC322=1,ДАННЫЕ!$AD322=1,ДАННЫЕ!$AE322=1),1,0))</f>
        <v>0</v>
      </c>
    </row>
    <row r="323" spans="1:20" ht="15" customHeight="1" x14ac:dyDescent="0.2">
      <c r="A323" s="78">
        <f>IF(B323&gt;0,IF(MONTH(ДАННЫЕ!$F$1)=MONTH(ДАННЫЕ!$B323),1,0),0)</f>
        <v>0</v>
      </c>
      <c r="B323" s="14">
        <f>IF(ДАННЫЕ!$B323&gt;0,IF(YEAR(ДАННЫЕ!$F$1)=YEAR(ДАННЫЕ!$B323),1,0),0)</f>
        <v>0</v>
      </c>
      <c r="C323" s="14">
        <f>IF(ДАННЫЕ!$CM323&gt;0,IF(YEAR(ДАННЫЕ!$F$1)=YEAR(ДАННЫЕ!$CM323),1,0),0)</f>
        <v>0</v>
      </c>
      <c r="D323" s="14">
        <f>IF(ДАННЫЕ!$CJ323&gt;0,IF(ДАННЫЕ!$CL323&gt;ДАННЫЕ!$F$1,1,IF(ДАННЫЕ!$CL323&gt;0,0,1)),0)</f>
        <v>0</v>
      </c>
      <c r="E323" s="43" t="str">
        <f ca="1">IF(ДАННЫЕ!$F$1&gt;0,IF(ДАННЫЕ!$G323&gt;0,DATEDIF(ДАННЫЕ!$G323,ДАННЫЕ!$F$1,"y"),""),IF(ДАННЫЕ!$G323&gt;0,DATEDIF(ДАННЫЕ!$G323,TODAY(),"y"),""))</f>
        <v/>
      </c>
      <c r="F323" s="43" t="str">
        <f xml:space="preserve"> IF(ДАННЫЕ!$F323="М",IF(E323&gt;=18,IF(E323&lt;60,1,""),""),"")&amp;IF(ДАННЫЕ!$F323="Ж",IF(E323&gt;=18,IF(E323&lt;55,1,""),""),"")</f>
        <v/>
      </c>
      <c r="G323" s="43" t="str">
        <f xml:space="preserve"> IF(ДАННЫЕ!$F323="М",IF(E323&gt;=60,2,""),"")&amp;IF(ДАННЫЕ!$F323="Ж",IF(E323&gt;=55,2,""),"")</f>
        <v/>
      </c>
      <c r="H323" s="43" t="str">
        <f t="shared" ca="1" si="12"/>
        <v/>
      </c>
      <c r="I323" s="43" t="str">
        <f t="shared" ca="1" si="13"/>
        <v>03</v>
      </c>
      <c r="J323" s="28" t="str">
        <f ca="1">ДАННЫЕ!$F323&amp;H323&amp;I323&amp;ДАННЫЕ!$I323&amp;"m"&amp;IF(ДАННЫЕ!$I323&gt;0,IF(ДАННЫЕ!$J323&gt;0,0,1),"")&amp;"f"&amp;IF(ДАННЫЕ!$R323&gt;0,IF(YEAR(ДАННЫЕ!$F$1)=YEAR(ДАННЫЕ!$R323),1,0),0)&amp;"z"&amp;ДАННЫЕ!$R323&amp;"p"&amp;ДАННЫЕ!$S323&amp;"i"&amp;ДАННЫЕ!$T323&amp;"h"&amp;ДАННЫЕ!$K323&amp;"be"&amp;ДАННЫЕ!$BI323&amp;"CD"&amp;IF(ДАННЫЕ!BF323&gt;500,4,IF(ДАННЫЕ!BF323&gt;350,3,IF(ДАННЫЕ!BF323&gt;200,2,IF(ДАННЫЕ!BF323&gt;0,1,0))))&amp;"g"&amp;B323&amp;"d"&amp;H323&amp;"l"&amp;ДАННЫЕ!AT323&amp;"a"&amp;ДАННЫЕ!$V323&amp;"v"&amp;R323&amp;"k"&amp;ДАННЫЕ!$U323&amp;"s"&amp;ДАННЫЕ!$Y323&amp;"t"&amp;ДАННЫЕ!$X323&amp;"b"&amp;IF(ДАННЫЕ!$Q323&gt;1,1,0)&amp;"PP"&amp;ДАННЫЕ!Z323&amp;"c"&amp;S323&amp;"x"&amp;IF(ДАННЫЕ!$BY323&gt;0,IF(YEAR(ДАННЫЕ!$F$1)=YEAR(ДАННЫЕ!$BY323),1,0),0)&amp;"n"&amp;IF(ДАННЫЕ!$BZ323&gt;0,IF(YEAR(ДАННЫЕ!$F$1)=YEAR(ДАННЫЕ!$BZ323),1,0),0)&amp;"u"&amp;D323&amp;"z"&amp;IF(ДАННЫЕ!$CL323&gt;0,IF(YEAR(ДАННЫЕ!$F$1)&gt;YEAR(ДАННЫЕ!$CL323),11,12),0)</f>
        <v>03mf0zpihbeCD0g0dlav0kstb0PPc0x0n0u0z0</v>
      </c>
      <c r="K323" s="28" t="str">
        <f ca="1">ДАННЫЕ!$I323&amp;"x"&amp;B323&amp;"w"&amp;IF(T323+ДАННЫЕ!AD323+ДАННЫЕ!AE323+ДАННЫЕ!AF323+ДАННЫЕ!AG323+ДАННЫЕ!AH323+ДАННЫЕ!$AL323+ДАННЫЕ!AI323+ДАННЫЕ!AJ323+ДАННЫЕ!AK323+ДАННЫЕ!AP323+ДАННЫЕ!AQ323+ДАННЫЕ!AR323+ДАННЫЕ!$AM323+ДАННЫЕ!$AN323+ДАННЫЕ!AS323+ДАННЫЕ!AT323&gt;0,1,0)&amp;IF(OR(T323=2,ДАННЫЕ!AD323=2,ДАННЫЕ!AE323=2,ДАННЫЕ!AF323=2,ДАННЫЕ!AG323=2,ДАННЫЕ!AH323=2,ДАННЫЕ!$AL323=2,ДАННЫЕ!AI323=2,ДАННЫЕ!AJ323=2,ДАННЫЕ!AK323=2,ДАННЫЕ!AP323=2,ДАННЫЕ!AQ323=2,ДАННЫЕ!AR323=2,ДАННЫЕ!$AM323=2,ДАННЫЕ!$AN323=2,ДАННЫЕ!AS323=2,ДАННЫЕ!AT323=2),2,0)&amp;"t"&amp;IF(T323&gt;0,"1"&amp;T323,"00")&amp;"f"&amp;IF(ДАННЫЕ!$AC323,"1"&amp;ДАННЫЕ!$AC323,"00")&amp;"b"&amp;IF(ДАННЫЕ!$AD323,"1"&amp;ДАННЫЕ!$AD323,"00")&amp;"g"&amp;IF(ДАННЫЕ!$AF323,"1"&amp;ДАННЫЕ!$AF323,"00")&amp;"c"&amp;IF(ДАННЫЕ!$AG323,"1"&amp;ДАННЫЕ!$AG323,"00")&amp;"i"&amp;IF(ДАННЫЕ!$AH323,"1"&amp;ДАННЫЕ!$AH323,"00")&amp;"r"&amp;IF(ДАННЫЕ!$AL323,"1"&amp;ДАННЫЕ!$AL323,"00")&amp;"m"&amp;IF(ДАННЫЕ!$AI323,"1"&amp;ДАННЫЕ!$AI323,"00")&amp;"hS"&amp;IF(ДАННЫЕ!$AJ323,"1"&amp;ДАННЫЕ!$AJ323,"00")&amp;"hZ"&amp;IF(ДАННЫЕ!$AK323,"1"&amp;ДАННЫЕ!$AK323,"00")&amp;"p"&amp;IF(ДАННЫЕ!$AP323,"1"&amp;ДАННЫЕ!$AP323,"00")&amp;"k"&amp;IF(ДАННЫЕ!$AQ323,"1"&amp;ДАННЫЕ!$AQ323,"00")&amp;"z"&amp;IF(ДАННЫЕ!$AR323,"1"&amp;ДАННЫЕ!$AR323,"00")&amp;"j"&amp;IF(ДАННЫЕ!$AM323,"1"&amp;ДАННЫЕ!$AM323,"00")&amp;"n"&amp;IF(ДАННЫЕ!$AN323,"1"&amp;ДАННЫЕ!$AN323,"00")&amp;"E"&amp;ДАННЫЕ!BI323&amp;"L"&amp;ДАННЫЕ!AO323&amp;"h"&amp;IF(ДАННЫЕ!$AU323&gt;0,1,0)&amp;"v"&amp;IF(ДАННЫЕ!$AW323&gt;0,1,0)&amp;"a"&amp;IF(ДАННЫЕ!$AS323,"1"&amp;ДАННЫЕ!$AS323,"00")&amp;"s"&amp;IF(ДАННЫЕ!$AT323,"1"&amp;ДАННЫЕ!$AT323,"00")&amp;"u"&amp;IF(ДАННЫЕ!$CJ323&gt;0,1,0)&amp;"y"&amp;B323&amp;"d"&amp;H323&amp;"e"&amp;F323&amp;G323</f>
        <v>x0w00t00f00b00g00c00i00r00m00hS00hZ00p00k00z00j00n00ELh0v0a00s00u0y0de</v>
      </c>
      <c r="L323" s="28" t="str">
        <f ca="1">ДАННЫЕ!$I323&amp;"VN"&amp;IF(ДАННЫЕ!AW323&gt;0,11,10)&amp;"CD"&amp;IF(ДАННЫЕ!BF323&gt;500,16,IF(ДАННЫЕ!BF323&gt;350,15,IF(ДАННЫЕ!BF323&gt;=200,14,IF(ДАННЫЕ!BF323&gt;=100,13,IF(ДАННЫЕ!BF323&gt;=50,12,IF(ДАННЫЕ!BF323&gt;0,11,10))))))&amp;"AR"&amp;IF(ДАННЫЕ!BX323&gt;0,1,0)&amp;"GD"&amp;B323&amp;"VV"&amp;IF(E323&gt;=5,IF(E323&lt;18,1,0),0)</f>
        <v>VN10CD10AR0GD0VV0</v>
      </c>
      <c r="M323" s="28" t="str">
        <f>ДАННЫЕ!$I323&amp;"b"&amp;ДАННЫЕ!$BI323&amp;"r"&amp;ДАННЫЕ!$BJ323&amp;"CD"&amp;IF(ДАННЫЕ!BF323&gt;0,IF(ДАННЫЕ!BF323&lt;200,1,IF(ДАННЫЕ!BF323&lt;350,2,3)),0)&amp;"h"&amp;IF(ДАННЫЕ!$BK323+ДАННЫЕ!$BL323+ДАННЫЕ!$BM323&gt;0,1,0)&amp;"x"&amp;ДАННЫЕ!$BK323&amp;"y"&amp;ДАННЫЕ!$BL323&amp;"z"&amp;ДАННЫЕ!$BM323&amp;"c"&amp;IF(ДАННЫЕ!$BK323+ДАННЫЕ!$BL323+ДАННЫЕ!$BM323=3,1,0)&amp;"a"&amp;IF(ДАННЫЕ!$BQ323+ДАННЫЕ!$BR323&gt;0,1,0)&amp;"d"&amp;ДАННЫЕ!$BQ323&amp;"v"&amp;ДАННЫЕ!$BR323&amp;"p"&amp;ДАННЫЕ!$BS323&amp;"n"&amp;ДАННЫЕ!$BU323&amp;"t"&amp;ДАННЫЕ!$BV323&amp;"o"&amp;ДАННЫЕ!$BT323&amp;"l"&amp;IF(ДАННЫЕ!$BN323&gt;0,1,0)&amp;ДАННЫЕ!$BN323&amp;"g"&amp;ДАННЫЕ!$BO323&amp;"s"&amp;ДАННЫЕ!$BP323&amp;"DZ"&amp;IF(ДАННЫЕ!B323-ДАННЫЕ!G323 &lt; 60,IF(ДАННЫЕ!B323-ДАННЫЕ!G323 &gt;= 0,1,0),0)&amp;"u"&amp;IF(ДАННЫЕ!$CJ323&gt;0,1,0)</f>
        <v>brCD0h0xyzc0a0dvpntol0gsDZ1u0</v>
      </c>
      <c r="N323" s="28" t="str">
        <f ca="1">ДАННЫЕ!$F323&amp;ДАННЫЕ!$I323&amp;"g"&amp;B323&amp;"cf"&amp;D323&amp;"a"&amp;IF(ДАННЫЕ!$BX323&gt;0,1,0)&amp;IF(ДАННЫЕ!$BF323&gt;500,1,IF(ДАННЫЕ!$BF323&gt;350,2,IF(ДАННЫЕ!$BF323&gt;=200,3,IF(ДАННЫЕ!$BF323&gt;=100,4,IF(ДАННЫЕ!$BF323&gt;=50,5,IF(ДАННЫЕ!$BF323&lt;50,6,0))))))&amp;"AR"&amp;IF(DATEDIF(ДАННЫЕ!$BX323,ДАННЫЕ!$F$1,"y")&gt;1,1,0)&amp;"VG"&amp;IF(ДАННЫЕ!$BH323="0",1,0)&amp;"o"&amp;IF(T323+ДАННЫЕ!$AF323+ДАННЫЕ!$AG323+ДАННЫЕ!$AH323+ДАННЫЕ!$AI323+ДАННЫЕ!$AJ323+ДАННЫЕ!$AP323+ДАННЫЕ!$AQ323+ДАННЫЕ!$AR323+ДАННЫЕ!$AU323+ДАННЫЕ!$AW323+ДАННЫЕ!$AS323+ДАННЫЕ!$AT323&gt;0,1,0)&amp;"x"&amp;ДАННЫЕ!$AG323&amp;"p"&amp;IF(ДАННЫЕ!$BY323&gt;0,1,0)&amp;"v"&amp;IF(ДАННЫЕ!$BZ323&gt;0,1,0)&amp;"n"&amp;ДАННЫЕ!$CA323&amp;"t"&amp;ДАННЫЕ!$AY323&amp;"k"&amp;ДАННЫЕ!$CB323&amp;"q"&amp;ДАННЫЕ!$CC323&amp;"w"&amp;ДАННЫЕ!$CD323&amp;"e"&amp;ДАННЫЕ!$CE323&amp;"m"&amp;ДАННЫЕ!$CF323&amp;"c"&amp;ДАННЫЕ!$CG323&amp;"z"&amp;ДАННЫЕ!$CH323&amp;"d"&amp;IF(H323=4,1,0)&amp;"s"&amp;IF(ДАННЫЕ!$J323=1,0,1)&amp;"u"&amp;IF(ДАННЫЕ!$CJ323&gt;0,1,0)</f>
        <v>g0cf0a06AR1VG0o0xp0v0ntkqwemczd0s1u0</v>
      </c>
      <c r="O323" s="28" t="str">
        <f>ДАННЫЕ!$I323&amp;"g"&amp;B323&amp;A323&amp;"f"&amp;P323&amp;"c"&amp;IF(ДАННЫЕ!$U323&gt;0,1,0)&amp;"s"&amp;IF(ДАННЫЕ!$Q323&gt;0,IF(YEAR(ДАННЫЕ!$F$1)=YEAR(ДАННЫЕ!$Q323),IF(MONTH(ДАННЫЕ!$F$1)=MONTH(ДАННЫЕ!$Q323),111,11),1),0)&amp;"i"&amp;IF(ДАННЫЕ!$R323+ДАННЫЕ!$S323+ДАННЫЕ!$T323=0,0,1)&amp;"h"&amp;IF(ДАННЫЕ!$P323&gt;0,1,0)&amp;"p"&amp;IF(ДАННЫЕ!$CI323&gt;0,IF(YEAR(ДАННЫЕ!$F$1)=YEAR(ДАННЫЕ!$CI323),IF(MONTH(ДАННЫЕ!$F$1)=MONTH(ДАННЫЕ!$CI323),111,11),1),0)&amp;"d"&amp;IF(ДАННЫЕ!$CJ323&gt;0,IF(YEAR(ДАННЫЕ!$F$1)=YEAR(ДАННЫЕ!$CJ323),IF(MONTH(ДАННЫЕ!$F$1)=MONTH(ДАННЫЕ!$CJ323),111,11),1),0)&amp;"o"&amp;IF(ДАННЫЕ!$CK323&gt;0,IF(MONTH(ДАННЫЕ!$F$1)=MONTH(ДАННЫЕ!$CK323),111,11),0)&amp;"v"&amp;IF(ДАННЫЕ!$BE323&gt;0,IF(MONTH(ДАННЫЕ!$F$1)=MONTH(ДАННЫЕ!$BE323),111,11),0)</f>
        <v>g00f0c0s0i0h0p0d0o0v0</v>
      </c>
      <c r="P323" s="15">
        <f t="shared" si="14"/>
        <v>0</v>
      </c>
      <c r="Q323" s="15">
        <f>IF(ДАННЫЕ!$F$1&gt;ДАННЫЕ!$N323,IF(YEAR(ДАННЫЕ!$F$1)=YEAR(ДАННЫЕ!M323),1,0),0)</f>
        <v>0</v>
      </c>
      <c r="R323" s="15">
        <f>IF(ДАННЫЕ!$F$1&gt;ДАННЫЕ!$N323,IF(YEAR(ДАННЫЕ!$F$1)=YEAR(ДАННЫЕ!N323),1,0),0)</f>
        <v>0</v>
      </c>
      <c r="S323" s="15">
        <f>IF(ДАННЫЕ!$AA323="2А",1,IF(ДАННЫЕ!$AA323="2Б",2,IF(ДАННЫЕ!$AA323="2В",3,IF(ДАННЫЕ!$AA323=3,4,IF(ДАННЫЕ!$AA323="4А",5,IF(ДАННЫЕ!$AA323="4Б",6,IF(ДАННЫЕ!$AA323="4В",7,IF(ДАННЫЕ!$AA323=5,8,0))))))))</f>
        <v>0</v>
      </c>
      <c r="T323" s="15">
        <f>IF(OR(ДАННЫЕ!$AC323=2,ДАННЫЕ!$AD323=2,ДАННЫЕ!$AE323=2),2,IF(OR(ДАННЫЕ!$AC323=1,ДАННЫЕ!$AD323=1,ДАННЫЕ!$AE323=1),1,0))</f>
        <v>0</v>
      </c>
    </row>
    <row r="324" spans="1:20" ht="15" customHeight="1" x14ac:dyDescent="0.2">
      <c r="A324" s="78">
        <f>IF(B324&gt;0,IF(MONTH(ДАННЫЕ!$F$1)=MONTH(ДАННЫЕ!$B324),1,0),0)</f>
        <v>0</v>
      </c>
      <c r="B324" s="14">
        <f>IF(ДАННЫЕ!$B324&gt;0,IF(YEAR(ДАННЫЕ!$F$1)=YEAR(ДАННЫЕ!$B324),1,0),0)</f>
        <v>0</v>
      </c>
      <c r="C324" s="14">
        <f>IF(ДАННЫЕ!$CM324&gt;0,IF(YEAR(ДАННЫЕ!$F$1)=YEAR(ДАННЫЕ!$CM324),1,0),0)</f>
        <v>0</v>
      </c>
      <c r="D324" s="14">
        <f>IF(ДАННЫЕ!$CJ324&gt;0,IF(ДАННЫЕ!$CL324&gt;ДАННЫЕ!$F$1,1,IF(ДАННЫЕ!$CL324&gt;0,0,1)),0)</f>
        <v>0</v>
      </c>
      <c r="E324" s="43" t="str">
        <f ca="1">IF(ДАННЫЕ!$F$1&gt;0,IF(ДАННЫЕ!$G324&gt;0,DATEDIF(ДАННЫЕ!$G324,ДАННЫЕ!$F$1,"y"),""),IF(ДАННЫЕ!$G324&gt;0,DATEDIF(ДАННЫЕ!$G324,TODAY(),"y"),""))</f>
        <v/>
      </c>
      <c r="F324" s="43" t="str">
        <f xml:space="preserve"> IF(ДАННЫЕ!$F324="М",IF(E324&gt;=18,IF(E324&lt;60,1,""),""),"")&amp;IF(ДАННЫЕ!$F324="Ж",IF(E324&gt;=18,IF(E324&lt;55,1,""),""),"")</f>
        <v/>
      </c>
      <c r="G324" s="43" t="str">
        <f xml:space="preserve"> IF(ДАННЫЕ!$F324="М",IF(E324&gt;=60,2,""),"")&amp;IF(ДАННЫЕ!$F324="Ж",IF(E324&gt;=55,2,""),"")</f>
        <v/>
      </c>
      <c r="H324" s="43" t="str">
        <f t="shared" ca="1" si="12"/>
        <v/>
      </c>
      <c r="I324" s="43" t="str">
        <f t="shared" ca="1" si="13"/>
        <v>03</v>
      </c>
      <c r="J324" s="28" t="str">
        <f ca="1">ДАННЫЕ!$F324&amp;H324&amp;I324&amp;ДАННЫЕ!$I324&amp;"m"&amp;IF(ДАННЫЕ!$I324&gt;0,IF(ДАННЫЕ!$J324&gt;0,0,1),"")&amp;"f"&amp;IF(ДАННЫЕ!$R324&gt;0,IF(YEAR(ДАННЫЕ!$F$1)=YEAR(ДАННЫЕ!$R324),1,0),0)&amp;"z"&amp;ДАННЫЕ!$R324&amp;"p"&amp;ДАННЫЕ!$S324&amp;"i"&amp;ДАННЫЕ!$T324&amp;"h"&amp;ДАННЫЕ!$K324&amp;"be"&amp;ДАННЫЕ!$BI324&amp;"CD"&amp;IF(ДАННЫЕ!BF324&gt;500,4,IF(ДАННЫЕ!BF324&gt;350,3,IF(ДАННЫЕ!BF324&gt;200,2,IF(ДАННЫЕ!BF324&gt;0,1,0))))&amp;"g"&amp;B324&amp;"d"&amp;H324&amp;"l"&amp;ДАННЫЕ!AT324&amp;"a"&amp;ДАННЫЕ!$V324&amp;"v"&amp;R324&amp;"k"&amp;ДАННЫЕ!$U324&amp;"s"&amp;ДАННЫЕ!$Y324&amp;"t"&amp;ДАННЫЕ!$X324&amp;"b"&amp;IF(ДАННЫЕ!$Q324&gt;1,1,0)&amp;"PP"&amp;ДАННЫЕ!Z324&amp;"c"&amp;S324&amp;"x"&amp;IF(ДАННЫЕ!$BY324&gt;0,IF(YEAR(ДАННЫЕ!$F$1)=YEAR(ДАННЫЕ!$BY324),1,0),0)&amp;"n"&amp;IF(ДАННЫЕ!$BZ324&gt;0,IF(YEAR(ДАННЫЕ!$F$1)=YEAR(ДАННЫЕ!$BZ324),1,0),0)&amp;"u"&amp;D324&amp;"z"&amp;IF(ДАННЫЕ!$CL324&gt;0,IF(YEAR(ДАННЫЕ!$F$1)&gt;YEAR(ДАННЫЕ!$CL324),11,12),0)</f>
        <v>03mf0zpihbeCD0g0dlav0kstb0PPc0x0n0u0z0</v>
      </c>
      <c r="K324" s="28" t="str">
        <f ca="1">ДАННЫЕ!$I324&amp;"x"&amp;B324&amp;"w"&amp;IF(T324+ДАННЫЕ!AD324+ДАННЫЕ!AE324+ДАННЫЕ!AF324+ДАННЫЕ!AG324+ДАННЫЕ!AH324+ДАННЫЕ!$AL324+ДАННЫЕ!AI324+ДАННЫЕ!AJ324+ДАННЫЕ!AK324+ДАННЫЕ!AP324+ДАННЫЕ!AQ324+ДАННЫЕ!AR324+ДАННЫЕ!$AM324+ДАННЫЕ!$AN324+ДАННЫЕ!AS324+ДАННЫЕ!AT324&gt;0,1,0)&amp;IF(OR(T324=2,ДАННЫЕ!AD324=2,ДАННЫЕ!AE324=2,ДАННЫЕ!AF324=2,ДАННЫЕ!AG324=2,ДАННЫЕ!AH324=2,ДАННЫЕ!$AL324=2,ДАННЫЕ!AI324=2,ДАННЫЕ!AJ324=2,ДАННЫЕ!AK324=2,ДАННЫЕ!AP324=2,ДАННЫЕ!AQ324=2,ДАННЫЕ!AR324=2,ДАННЫЕ!$AM324=2,ДАННЫЕ!$AN324=2,ДАННЫЕ!AS324=2,ДАННЫЕ!AT324=2),2,0)&amp;"t"&amp;IF(T324&gt;0,"1"&amp;T324,"00")&amp;"f"&amp;IF(ДАННЫЕ!$AC324,"1"&amp;ДАННЫЕ!$AC324,"00")&amp;"b"&amp;IF(ДАННЫЕ!$AD324,"1"&amp;ДАННЫЕ!$AD324,"00")&amp;"g"&amp;IF(ДАННЫЕ!$AF324,"1"&amp;ДАННЫЕ!$AF324,"00")&amp;"c"&amp;IF(ДАННЫЕ!$AG324,"1"&amp;ДАННЫЕ!$AG324,"00")&amp;"i"&amp;IF(ДАННЫЕ!$AH324,"1"&amp;ДАННЫЕ!$AH324,"00")&amp;"r"&amp;IF(ДАННЫЕ!$AL324,"1"&amp;ДАННЫЕ!$AL324,"00")&amp;"m"&amp;IF(ДАННЫЕ!$AI324,"1"&amp;ДАННЫЕ!$AI324,"00")&amp;"hS"&amp;IF(ДАННЫЕ!$AJ324,"1"&amp;ДАННЫЕ!$AJ324,"00")&amp;"hZ"&amp;IF(ДАННЫЕ!$AK324,"1"&amp;ДАННЫЕ!$AK324,"00")&amp;"p"&amp;IF(ДАННЫЕ!$AP324,"1"&amp;ДАННЫЕ!$AP324,"00")&amp;"k"&amp;IF(ДАННЫЕ!$AQ324,"1"&amp;ДАННЫЕ!$AQ324,"00")&amp;"z"&amp;IF(ДАННЫЕ!$AR324,"1"&amp;ДАННЫЕ!$AR324,"00")&amp;"j"&amp;IF(ДАННЫЕ!$AM324,"1"&amp;ДАННЫЕ!$AM324,"00")&amp;"n"&amp;IF(ДАННЫЕ!$AN324,"1"&amp;ДАННЫЕ!$AN324,"00")&amp;"E"&amp;ДАННЫЕ!BI324&amp;"L"&amp;ДАННЫЕ!AO324&amp;"h"&amp;IF(ДАННЫЕ!$AU324&gt;0,1,0)&amp;"v"&amp;IF(ДАННЫЕ!$AW324&gt;0,1,0)&amp;"a"&amp;IF(ДАННЫЕ!$AS324,"1"&amp;ДАННЫЕ!$AS324,"00")&amp;"s"&amp;IF(ДАННЫЕ!$AT324,"1"&amp;ДАННЫЕ!$AT324,"00")&amp;"u"&amp;IF(ДАННЫЕ!$CJ324&gt;0,1,0)&amp;"y"&amp;B324&amp;"d"&amp;H324&amp;"e"&amp;F324&amp;G324</f>
        <v>x0w00t00f00b00g00c00i00r00m00hS00hZ00p00k00z00j00n00ELh0v0a00s00u0y0de</v>
      </c>
      <c r="L324" s="28" t="str">
        <f ca="1">ДАННЫЕ!$I324&amp;"VN"&amp;IF(ДАННЫЕ!AW324&gt;0,11,10)&amp;"CD"&amp;IF(ДАННЫЕ!BF324&gt;500,16,IF(ДАННЫЕ!BF324&gt;350,15,IF(ДАННЫЕ!BF324&gt;=200,14,IF(ДАННЫЕ!BF324&gt;=100,13,IF(ДАННЫЕ!BF324&gt;=50,12,IF(ДАННЫЕ!BF324&gt;0,11,10))))))&amp;"AR"&amp;IF(ДАННЫЕ!BX324&gt;0,1,0)&amp;"GD"&amp;B324&amp;"VV"&amp;IF(E324&gt;=5,IF(E324&lt;18,1,0),0)</f>
        <v>VN10CD10AR0GD0VV0</v>
      </c>
      <c r="M324" s="28" t="str">
        <f>ДАННЫЕ!$I324&amp;"b"&amp;ДАННЫЕ!$BI324&amp;"r"&amp;ДАННЫЕ!$BJ324&amp;"CD"&amp;IF(ДАННЫЕ!BF324&gt;0,IF(ДАННЫЕ!BF324&lt;200,1,IF(ДАННЫЕ!BF324&lt;350,2,3)),0)&amp;"h"&amp;IF(ДАННЫЕ!$BK324+ДАННЫЕ!$BL324+ДАННЫЕ!$BM324&gt;0,1,0)&amp;"x"&amp;ДАННЫЕ!$BK324&amp;"y"&amp;ДАННЫЕ!$BL324&amp;"z"&amp;ДАННЫЕ!$BM324&amp;"c"&amp;IF(ДАННЫЕ!$BK324+ДАННЫЕ!$BL324+ДАННЫЕ!$BM324=3,1,0)&amp;"a"&amp;IF(ДАННЫЕ!$BQ324+ДАННЫЕ!$BR324&gt;0,1,0)&amp;"d"&amp;ДАННЫЕ!$BQ324&amp;"v"&amp;ДАННЫЕ!$BR324&amp;"p"&amp;ДАННЫЕ!$BS324&amp;"n"&amp;ДАННЫЕ!$BU324&amp;"t"&amp;ДАННЫЕ!$BV324&amp;"o"&amp;ДАННЫЕ!$BT324&amp;"l"&amp;IF(ДАННЫЕ!$BN324&gt;0,1,0)&amp;ДАННЫЕ!$BN324&amp;"g"&amp;ДАННЫЕ!$BO324&amp;"s"&amp;ДАННЫЕ!$BP324&amp;"DZ"&amp;IF(ДАННЫЕ!B324-ДАННЫЕ!G324 &lt; 60,IF(ДАННЫЕ!B324-ДАННЫЕ!G324 &gt;= 0,1,0),0)&amp;"u"&amp;IF(ДАННЫЕ!$CJ324&gt;0,1,0)</f>
        <v>brCD0h0xyzc0a0dvpntol0gsDZ1u0</v>
      </c>
      <c r="N324" s="28" t="str">
        <f ca="1">ДАННЫЕ!$F324&amp;ДАННЫЕ!$I324&amp;"g"&amp;B324&amp;"cf"&amp;D324&amp;"a"&amp;IF(ДАННЫЕ!$BX324&gt;0,1,0)&amp;IF(ДАННЫЕ!$BF324&gt;500,1,IF(ДАННЫЕ!$BF324&gt;350,2,IF(ДАННЫЕ!$BF324&gt;=200,3,IF(ДАННЫЕ!$BF324&gt;=100,4,IF(ДАННЫЕ!$BF324&gt;=50,5,IF(ДАННЫЕ!$BF324&lt;50,6,0))))))&amp;"AR"&amp;IF(DATEDIF(ДАННЫЕ!$BX324,ДАННЫЕ!$F$1,"y")&gt;1,1,0)&amp;"VG"&amp;IF(ДАННЫЕ!$BH324="0",1,0)&amp;"o"&amp;IF(T324+ДАННЫЕ!$AF324+ДАННЫЕ!$AG324+ДАННЫЕ!$AH324+ДАННЫЕ!$AI324+ДАННЫЕ!$AJ324+ДАННЫЕ!$AP324+ДАННЫЕ!$AQ324+ДАННЫЕ!$AR324+ДАННЫЕ!$AU324+ДАННЫЕ!$AW324+ДАННЫЕ!$AS324+ДАННЫЕ!$AT324&gt;0,1,0)&amp;"x"&amp;ДАННЫЕ!$AG324&amp;"p"&amp;IF(ДАННЫЕ!$BY324&gt;0,1,0)&amp;"v"&amp;IF(ДАННЫЕ!$BZ324&gt;0,1,0)&amp;"n"&amp;ДАННЫЕ!$CA324&amp;"t"&amp;ДАННЫЕ!$AY324&amp;"k"&amp;ДАННЫЕ!$CB324&amp;"q"&amp;ДАННЫЕ!$CC324&amp;"w"&amp;ДАННЫЕ!$CD324&amp;"e"&amp;ДАННЫЕ!$CE324&amp;"m"&amp;ДАННЫЕ!$CF324&amp;"c"&amp;ДАННЫЕ!$CG324&amp;"z"&amp;ДАННЫЕ!$CH324&amp;"d"&amp;IF(H324=4,1,0)&amp;"s"&amp;IF(ДАННЫЕ!$J324=1,0,1)&amp;"u"&amp;IF(ДАННЫЕ!$CJ324&gt;0,1,0)</f>
        <v>g0cf0a06AR1VG0o0xp0v0ntkqwemczd0s1u0</v>
      </c>
      <c r="O324" s="28" t="str">
        <f>ДАННЫЕ!$I324&amp;"g"&amp;B324&amp;A324&amp;"f"&amp;P324&amp;"c"&amp;IF(ДАННЫЕ!$U324&gt;0,1,0)&amp;"s"&amp;IF(ДАННЫЕ!$Q324&gt;0,IF(YEAR(ДАННЫЕ!$F$1)=YEAR(ДАННЫЕ!$Q324),IF(MONTH(ДАННЫЕ!$F$1)=MONTH(ДАННЫЕ!$Q324),111,11),1),0)&amp;"i"&amp;IF(ДАННЫЕ!$R324+ДАННЫЕ!$S324+ДАННЫЕ!$T324=0,0,1)&amp;"h"&amp;IF(ДАННЫЕ!$P324&gt;0,1,0)&amp;"p"&amp;IF(ДАННЫЕ!$CI324&gt;0,IF(YEAR(ДАННЫЕ!$F$1)=YEAR(ДАННЫЕ!$CI324),IF(MONTH(ДАННЫЕ!$F$1)=MONTH(ДАННЫЕ!$CI324),111,11),1),0)&amp;"d"&amp;IF(ДАННЫЕ!$CJ324&gt;0,IF(YEAR(ДАННЫЕ!$F$1)=YEAR(ДАННЫЕ!$CJ324),IF(MONTH(ДАННЫЕ!$F$1)=MONTH(ДАННЫЕ!$CJ324),111,11),1),0)&amp;"o"&amp;IF(ДАННЫЕ!$CK324&gt;0,IF(MONTH(ДАННЫЕ!$F$1)=MONTH(ДАННЫЕ!$CK324),111,11),0)&amp;"v"&amp;IF(ДАННЫЕ!$BE324&gt;0,IF(MONTH(ДАННЫЕ!$F$1)=MONTH(ДАННЫЕ!$BE324),111,11),0)</f>
        <v>g00f0c0s0i0h0p0d0o0v0</v>
      </c>
      <c r="P324" s="15">
        <f t="shared" si="14"/>
        <v>0</v>
      </c>
      <c r="Q324" s="15">
        <f>IF(ДАННЫЕ!$F$1&gt;ДАННЫЕ!$N324,IF(YEAR(ДАННЫЕ!$F$1)=YEAR(ДАННЫЕ!M324),1,0),0)</f>
        <v>0</v>
      </c>
      <c r="R324" s="15">
        <f>IF(ДАННЫЕ!$F$1&gt;ДАННЫЕ!$N324,IF(YEAR(ДАННЫЕ!$F$1)=YEAR(ДАННЫЕ!N324),1,0),0)</f>
        <v>0</v>
      </c>
      <c r="S324" s="15">
        <f>IF(ДАННЫЕ!$AA324="2А",1,IF(ДАННЫЕ!$AA324="2Б",2,IF(ДАННЫЕ!$AA324="2В",3,IF(ДАННЫЕ!$AA324=3,4,IF(ДАННЫЕ!$AA324="4А",5,IF(ДАННЫЕ!$AA324="4Б",6,IF(ДАННЫЕ!$AA324="4В",7,IF(ДАННЫЕ!$AA324=5,8,0))))))))</f>
        <v>0</v>
      </c>
      <c r="T324" s="15">
        <f>IF(OR(ДАННЫЕ!$AC324=2,ДАННЫЕ!$AD324=2,ДАННЫЕ!$AE324=2),2,IF(OR(ДАННЫЕ!$AC324=1,ДАННЫЕ!$AD324=1,ДАННЫЕ!$AE324=1),1,0))</f>
        <v>0</v>
      </c>
    </row>
    <row r="325" spans="1:20" ht="15" customHeight="1" x14ac:dyDescent="0.2">
      <c r="A325" s="78">
        <f>IF(B325&gt;0,IF(MONTH(ДАННЫЕ!$F$1)=MONTH(ДАННЫЕ!$B325),1,0),0)</f>
        <v>0</v>
      </c>
      <c r="B325" s="14">
        <f>IF(ДАННЫЕ!$B325&gt;0,IF(YEAR(ДАННЫЕ!$F$1)=YEAR(ДАННЫЕ!$B325),1,0),0)</f>
        <v>0</v>
      </c>
      <c r="C325" s="14">
        <f>IF(ДАННЫЕ!$CM325&gt;0,IF(YEAR(ДАННЫЕ!$F$1)=YEAR(ДАННЫЕ!$CM325),1,0),0)</f>
        <v>0</v>
      </c>
      <c r="D325" s="14">
        <f>IF(ДАННЫЕ!$CJ325&gt;0,IF(ДАННЫЕ!$CL325&gt;ДАННЫЕ!$F$1,1,IF(ДАННЫЕ!$CL325&gt;0,0,1)),0)</f>
        <v>0</v>
      </c>
      <c r="E325" s="43" t="str">
        <f ca="1">IF(ДАННЫЕ!$F$1&gt;0,IF(ДАННЫЕ!$G325&gt;0,DATEDIF(ДАННЫЕ!$G325,ДАННЫЕ!$F$1,"y"),""),IF(ДАННЫЕ!$G325&gt;0,DATEDIF(ДАННЫЕ!$G325,TODAY(),"y"),""))</f>
        <v/>
      </c>
      <c r="F325" s="43" t="str">
        <f xml:space="preserve"> IF(ДАННЫЕ!$F325="М",IF(E325&gt;=18,IF(E325&lt;60,1,""),""),"")&amp;IF(ДАННЫЕ!$F325="Ж",IF(E325&gt;=18,IF(E325&lt;55,1,""),""),"")</f>
        <v/>
      </c>
      <c r="G325" s="43" t="str">
        <f xml:space="preserve"> IF(ДАННЫЕ!$F325="М",IF(E325&gt;=60,2,""),"")&amp;IF(ДАННЫЕ!$F325="Ж",IF(E325&gt;=55,2,""),"")</f>
        <v/>
      </c>
      <c r="H325" s="43" t="str">
        <f t="shared" ca="1" si="12"/>
        <v/>
      </c>
      <c r="I325" s="43" t="str">
        <f t="shared" ca="1" si="13"/>
        <v>03</v>
      </c>
      <c r="J325" s="28" t="str">
        <f ca="1">ДАННЫЕ!$F325&amp;H325&amp;I325&amp;ДАННЫЕ!$I325&amp;"m"&amp;IF(ДАННЫЕ!$I325&gt;0,IF(ДАННЫЕ!$J325&gt;0,0,1),"")&amp;"f"&amp;IF(ДАННЫЕ!$R325&gt;0,IF(YEAR(ДАННЫЕ!$F$1)=YEAR(ДАННЫЕ!$R325),1,0),0)&amp;"z"&amp;ДАННЫЕ!$R325&amp;"p"&amp;ДАННЫЕ!$S325&amp;"i"&amp;ДАННЫЕ!$T325&amp;"h"&amp;ДАННЫЕ!$K325&amp;"be"&amp;ДАННЫЕ!$BI325&amp;"CD"&amp;IF(ДАННЫЕ!BF325&gt;500,4,IF(ДАННЫЕ!BF325&gt;350,3,IF(ДАННЫЕ!BF325&gt;200,2,IF(ДАННЫЕ!BF325&gt;0,1,0))))&amp;"g"&amp;B325&amp;"d"&amp;H325&amp;"l"&amp;ДАННЫЕ!AT325&amp;"a"&amp;ДАННЫЕ!$V325&amp;"v"&amp;R325&amp;"k"&amp;ДАННЫЕ!$U325&amp;"s"&amp;ДАННЫЕ!$Y325&amp;"t"&amp;ДАННЫЕ!$X325&amp;"b"&amp;IF(ДАННЫЕ!$Q325&gt;1,1,0)&amp;"PP"&amp;ДАННЫЕ!Z325&amp;"c"&amp;S325&amp;"x"&amp;IF(ДАННЫЕ!$BY325&gt;0,IF(YEAR(ДАННЫЕ!$F$1)=YEAR(ДАННЫЕ!$BY325),1,0),0)&amp;"n"&amp;IF(ДАННЫЕ!$BZ325&gt;0,IF(YEAR(ДАННЫЕ!$F$1)=YEAR(ДАННЫЕ!$BZ325),1,0),0)&amp;"u"&amp;D325&amp;"z"&amp;IF(ДАННЫЕ!$CL325&gt;0,IF(YEAR(ДАННЫЕ!$F$1)&gt;YEAR(ДАННЫЕ!$CL325),11,12),0)</f>
        <v>03mf0zpihbeCD0g0dlav0kstb0PPc0x0n0u0z0</v>
      </c>
      <c r="K325" s="28" t="str">
        <f ca="1">ДАННЫЕ!$I325&amp;"x"&amp;B325&amp;"w"&amp;IF(T325+ДАННЫЕ!AD325+ДАННЫЕ!AE325+ДАННЫЕ!AF325+ДАННЫЕ!AG325+ДАННЫЕ!AH325+ДАННЫЕ!$AL325+ДАННЫЕ!AI325+ДАННЫЕ!AJ325+ДАННЫЕ!AK325+ДАННЫЕ!AP325+ДАННЫЕ!AQ325+ДАННЫЕ!AR325+ДАННЫЕ!$AM325+ДАННЫЕ!$AN325+ДАННЫЕ!AS325+ДАННЫЕ!AT325&gt;0,1,0)&amp;IF(OR(T325=2,ДАННЫЕ!AD325=2,ДАННЫЕ!AE325=2,ДАННЫЕ!AF325=2,ДАННЫЕ!AG325=2,ДАННЫЕ!AH325=2,ДАННЫЕ!$AL325=2,ДАННЫЕ!AI325=2,ДАННЫЕ!AJ325=2,ДАННЫЕ!AK325=2,ДАННЫЕ!AP325=2,ДАННЫЕ!AQ325=2,ДАННЫЕ!AR325=2,ДАННЫЕ!$AM325=2,ДАННЫЕ!$AN325=2,ДАННЫЕ!AS325=2,ДАННЫЕ!AT325=2),2,0)&amp;"t"&amp;IF(T325&gt;0,"1"&amp;T325,"00")&amp;"f"&amp;IF(ДАННЫЕ!$AC325,"1"&amp;ДАННЫЕ!$AC325,"00")&amp;"b"&amp;IF(ДАННЫЕ!$AD325,"1"&amp;ДАННЫЕ!$AD325,"00")&amp;"g"&amp;IF(ДАННЫЕ!$AF325,"1"&amp;ДАННЫЕ!$AF325,"00")&amp;"c"&amp;IF(ДАННЫЕ!$AG325,"1"&amp;ДАННЫЕ!$AG325,"00")&amp;"i"&amp;IF(ДАННЫЕ!$AH325,"1"&amp;ДАННЫЕ!$AH325,"00")&amp;"r"&amp;IF(ДАННЫЕ!$AL325,"1"&amp;ДАННЫЕ!$AL325,"00")&amp;"m"&amp;IF(ДАННЫЕ!$AI325,"1"&amp;ДАННЫЕ!$AI325,"00")&amp;"hS"&amp;IF(ДАННЫЕ!$AJ325,"1"&amp;ДАННЫЕ!$AJ325,"00")&amp;"hZ"&amp;IF(ДАННЫЕ!$AK325,"1"&amp;ДАННЫЕ!$AK325,"00")&amp;"p"&amp;IF(ДАННЫЕ!$AP325,"1"&amp;ДАННЫЕ!$AP325,"00")&amp;"k"&amp;IF(ДАННЫЕ!$AQ325,"1"&amp;ДАННЫЕ!$AQ325,"00")&amp;"z"&amp;IF(ДАННЫЕ!$AR325,"1"&amp;ДАННЫЕ!$AR325,"00")&amp;"j"&amp;IF(ДАННЫЕ!$AM325,"1"&amp;ДАННЫЕ!$AM325,"00")&amp;"n"&amp;IF(ДАННЫЕ!$AN325,"1"&amp;ДАННЫЕ!$AN325,"00")&amp;"E"&amp;ДАННЫЕ!BI325&amp;"L"&amp;ДАННЫЕ!AO325&amp;"h"&amp;IF(ДАННЫЕ!$AU325&gt;0,1,0)&amp;"v"&amp;IF(ДАННЫЕ!$AW325&gt;0,1,0)&amp;"a"&amp;IF(ДАННЫЕ!$AS325,"1"&amp;ДАННЫЕ!$AS325,"00")&amp;"s"&amp;IF(ДАННЫЕ!$AT325,"1"&amp;ДАННЫЕ!$AT325,"00")&amp;"u"&amp;IF(ДАННЫЕ!$CJ325&gt;0,1,0)&amp;"y"&amp;B325&amp;"d"&amp;H325&amp;"e"&amp;F325&amp;G325</f>
        <v>x0w00t00f00b00g00c00i00r00m00hS00hZ00p00k00z00j00n00ELh0v0a00s00u0y0de</v>
      </c>
      <c r="L325" s="28" t="str">
        <f ca="1">ДАННЫЕ!$I325&amp;"VN"&amp;IF(ДАННЫЕ!AW325&gt;0,11,10)&amp;"CD"&amp;IF(ДАННЫЕ!BF325&gt;500,16,IF(ДАННЫЕ!BF325&gt;350,15,IF(ДАННЫЕ!BF325&gt;=200,14,IF(ДАННЫЕ!BF325&gt;=100,13,IF(ДАННЫЕ!BF325&gt;=50,12,IF(ДАННЫЕ!BF325&gt;0,11,10))))))&amp;"AR"&amp;IF(ДАННЫЕ!BX325&gt;0,1,0)&amp;"GD"&amp;B325&amp;"VV"&amp;IF(E325&gt;=5,IF(E325&lt;18,1,0),0)</f>
        <v>VN10CD10AR0GD0VV0</v>
      </c>
      <c r="M325" s="28" t="str">
        <f>ДАННЫЕ!$I325&amp;"b"&amp;ДАННЫЕ!$BI325&amp;"r"&amp;ДАННЫЕ!$BJ325&amp;"CD"&amp;IF(ДАННЫЕ!BF325&gt;0,IF(ДАННЫЕ!BF325&lt;200,1,IF(ДАННЫЕ!BF325&lt;350,2,3)),0)&amp;"h"&amp;IF(ДАННЫЕ!$BK325+ДАННЫЕ!$BL325+ДАННЫЕ!$BM325&gt;0,1,0)&amp;"x"&amp;ДАННЫЕ!$BK325&amp;"y"&amp;ДАННЫЕ!$BL325&amp;"z"&amp;ДАННЫЕ!$BM325&amp;"c"&amp;IF(ДАННЫЕ!$BK325+ДАННЫЕ!$BL325+ДАННЫЕ!$BM325=3,1,0)&amp;"a"&amp;IF(ДАННЫЕ!$BQ325+ДАННЫЕ!$BR325&gt;0,1,0)&amp;"d"&amp;ДАННЫЕ!$BQ325&amp;"v"&amp;ДАННЫЕ!$BR325&amp;"p"&amp;ДАННЫЕ!$BS325&amp;"n"&amp;ДАННЫЕ!$BU325&amp;"t"&amp;ДАННЫЕ!$BV325&amp;"o"&amp;ДАННЫЕ!$BT325&amp;"l"&amp;IF(ДАННЫЕ!$BN325&gt;0,1,0)&amp;ДАННЫЕ!$BN325&amp;"g"&amp;ДАННЫЕ!$BO325&amp;"s"&amp;ДАННЫЕ!$BP325&amp;"DZ"&amp;IF(ДАННЫЕ!B325-ДАННЫЕ!G325 &lt; 60,IF(ДАННЫЕ!B325-ДАННЫЕ!G325 &gt;= 0,1,0),0)&amp;"u"&amp;IF(ДАННЫЕ!$CJ325&gt;0,1,0)</f>
        <v>brCD0h0xyzc0a0dvpntol0gsDZ1u0</v>
      </c>
      <c r="N325" s="28" t="str">
        <f ca="1">ДАННЫЕ!$F325&amp;ДАННЫЕ!$I325&amp;"g"&amp;B325&amp;"cf"&amp;D325&amp;"a"&amp;IF(ДАННЫЕ!$BX325&gt;0,1,0)&amp;IF(ДАННЫЕ!$BF325&gt;500,1,IF(ДАННЫЕ!$BF325&gt;350,2,IF(ДАННЫЕ!$BF325&gt;=200,3,IF(ДАННЫЕ!$BF325&gt;=100,4,IF(ДАННЫЕ!$BF325&gt;=50,5,IF(ДАННЫЕ!$BF325&lt;50,6,0))))))&amp;"AR"&amp;IF(DATEDIF(ДАННЫЕ!$BX325,ДАННЫЕ!$F$1,"y")&gt;1,1,0)&amp;"VG"&amp;IF(ДАННЫЕ!$BH325="0",1,0)&amp;"o"&amp;IF(T325+ДАННЫЕ!$AF325+ДАННЫЕ!$AG325+ДАННЫЕ!$AH325+ДАННЫЕ!$AI325+ДАННЫЕ!$AJ325+ДАННЫЕ!$AP325+ДАННЫЕ!$AQ325+ДАННЫЕ!$AR325+ДАННЫЕ!$AU325+ДАННЫЕ!$AW325+ДАННЫЕ!$AS325+ДАННЫЕ!$AT325&gt;0,1,0)&amp;"x"&amp;ДАННЫЕ!$AG325&amp;"p"&amp;IF(ДАННЫЕ!$BY325&gt;0,1,0)&amp;"v"&amp;IF(ДАННЫЕ!$BZ325&gt;0,1,0)&amp;"n"&amp;ДАННЫЕ!$CA325&amp;"t"&amp;ДАННЫЕ!$AY325&amp;"k"&amp;ДАННЫЕ!$CB325&amp;"q"&amp;ДАННЫЕ!$CC325&amp;"w"&amp;ДАННЫЕ!$CD325&amp;"e"&amp;ДАННЫЕ!$CE325&amp;"m"&amp;ДАННЫЕ!$CF325&amp;"c"&amp;ДАННЫЕ!$CG325&amp;"z"&amp;ДАННЫЕ!$CH325&amp;"d"&amp;IF(H325=4,1,0)&amp;"s"&amp;IF(ДАННЫЕ!$J325=1,0,1)&amp;"u"&amp;IF(ДАННЫЕ!$CJ325&gt;0,1,0)</f>
        <v>g0cf0a06AR1VG0o0xp0v0ntkqwemczd0s1u0</v>
      </c>
      <c r="O325" s="28" t="str">
        <f>ДАННЫЕ!$I325&amp;"g"&amp;B325&amp;A325&amp;"f"&amp;P325&amp;"c"&amp;IF(ДАННЫЕ!$U325&gt;0,1,0)&amp;"s"&amp;IF(ДАННЫЕ!$Q325&gt;0,IF(YEAR(ДАННЫЕ!$F$1)=YEAR(ДАННЫЕ!$Q325),IF(MONTH(ДАННЫЕ!$F$1)=MONTH(ДАННЫЕ!$Q325),111,11),1),0)&amp;"i"&amp;IF(ДАННЫЕ!$R325+ДАННЫЕ!$S325+ДАННЫЕ!$T325=0,0,1)&amp;"h"&amp;IF(ДАННЫЕ!$P325&gt;0,1,0)&amp;"p"&amp;IF(ДАННЫЕ!$CI325&gt;0,IF(YEAR(ДАННЫЕ!$F$1)=YEAR(ДАННЫЕ!$CI325),IF(MONTH(ДАННЫЕ!$F$1)=MONTH(ДАННЫЕ!$CI325),111,11),1),0)&amp;"d"&amp;IF(ДАННЫЕ!$CJ325&gt;0,IF(YEAR(ДАННЫЕ!$F$1)=YEAR(ДАННЫЕ!$CJ325),IF(MONTH(ДАННЫЕ!$F$1)=MONTH(ДАННЫЕ!$CJ325),111,11),1),0)&amp;"o"&amp;IF(ДАННЫЕ!$CK325&gt;0,IF(MONTH(ДАННЫЕ!$F$1)=MONTH(ДАННЫЕ!$CK325),111,11),0)&amp;"v"&amp;IF(ДАННЫЕ!$BE325&gt;0,IF(MONTH(ДАННЫЕ!$F$1)=MONTH(ДАННЫЕ!$BE325),111,11),0)</f>
        <v>g00f0c0s0i0h0p0d0o0v0</v>
      </c>
      <c r="P325" s="15">
        <f t="shared" si="14"/>
        <v>0</v>
      </c>
      <c r="Q325" s="15">
        <f>IF(ДАННЫЕ!$F$1&gt;ДАННЫЕ!$N325,IF(YEAR(ДАННЫЕ!$F$1)=YEAR(ДАННЫЕ!M325),1,0),0)</f>
        <v>0</v>
      </c>
      <c r="R325" s="15">
        <f>IF(ДАННЫЕ!$F$1&gt;ДАННЫЕ!$N325,IF(YEAR(ДАННЫЕ!$F$1)=YEAR(ДАННЫЕ!N325),1,0),0)</f>
        <v>0</v>
      </c>
      <c r="S325" s="15">
        <f>IF(ДАННЫЕ!$AA325="2А",1,IF(ДАННЫЕ!$AA325="2Б",2,IF(ДАННЫЕ!$AA325="2В",3,IF(ДАННЫЕ!$AA325=3,4,IF(ДАННЫЕ!$AA325="4А",5,IF(ДАННЫЕ!$AA325="4Б",6,IF(ДАННЫЕ!$AA325="4В",7,IF(ДАННЫЕ!$AA325=5,8,0))))))))</f>
        <v>0</v>
      </c>
      <c r="T325" s="15">
        <f>IF(OR(ДАННЫЕ!$AC325=2,ДАННЫЕ!$AD325=2,ДАННЫЕ!$AE325=2),2,IF(OR(ДАННЫЕ!$AC325=1,ДАННЫЕ!$AD325=1,ДАННЫЕ!$AE325=1),1,0))</f>
        <v>0</v>
      </c>
    </row>
    <row r="326" spans="1:20" ht="15" customHeight="1" x14ac:dyDescent="0.2">
      <c r="A326" s="78">
        <f>IF(B326&gt;0,IF(MONTH(ДАННЫЕ!$F$1)=MONTH(ДАННЫЕ!$B326),1,0),0)</f>
        <v>0</v>
      </c>
      <c r="B326" s="14">
        <f>IF(ДАННЫЕ!$B326&gt;0,IF(YEAR(ДАННЫЕ!$F$1)=YEAR(ДАННЫЕ!$B326),1,0),0)</f>
        <v>0</v>
      </c>
      <c r="C326" s="14">
        <f>IF(ДАННЫЕ!$CM326&gt;0,IF(YEAR(ДАННЫЕ!$F$1)=YEAR(ДАННЫЕ!$CM326),1,0),0)</f>
        <v>0</v>
      </c>
      <c r="D326" s="14">
        <f>IF(ДАННЫЕ!$CJ326&gt;0,IF(ДАННЫЕ!$CL326&gt;ДАННЫЕ!$F$1,1,IF(ДАННЫЕ!$CL326&gt;0,0,1)),0)</f>
        <v>0</v>
      </c>
      <c r="E326" s="43" t="str">
        <f ca="1">IF(ДАННЫЕ!$F$1&gt;0,IF(ДАННЫЕ!$G326&gt;0,DATEDIF(ДАННЫЕ!$G326,ДАННЫЕ!$F$1,"y"),""),IF(ДАННЫЕ!$G326&gt;0,DATEDIF(ДАННЫЕ!$G326,TODAY(),"y"),""))</f>
        <v/>
      </c>
      <c r="F326" s="43" t="str">
        <f xml:space="preserve"> IF(ДАННЫЕ!$F326="М",IF(E326&gt;=18,IF(E326&lt;60,1,""),""),"")&amp;IF(ДАННЫЕ!$F326="Ж",IF(E326&gt;=18,IF(E326&lt;55,1,""),""),"")</f>
        <v/>
      </c>
      <c r="G326" s="43" t="str">
        <f xml:space="preserve"> IF(ДАННЫЕ!$F326="М",IF(E326&gt;=60,2,""),"")&amp;IF(ДАННЫЕ!$F326="Ж",IF(E326&gt;=55,2,""),"")</f>
        <v/>
      </c>
      <c r="H326" s="43" t="str">
        <f t="shared" ca="1" si="12"/>
        <v/>
      </c>
      <c r="I326" s="43" t="str">
        <f t="shared" ca="1" si="13"/>
        <v>03</v>
      </c>
      <c r="J326" s="28" t="str">
        <f ca="1">ДАННЫЕ!$F326&amp;H326&amp;I326&amp;ДАННЫЕ!$I326&amp;"m"&amp;IF(ДАННЫЕ!$I326&gt;0,IF(ДАННЫЕ!$J326&gt;0,0,1),"")&amp;"f"&amp;IF(ДАННЫЕ!$R326&gt;0,IF(YEAR(ДАННЫЕ!$F$1)=YEAR(ДАННЫЕ!$R326),1,0),0)&amp;"z"&amp;ДАННЫЕ!$R326&amp;"p"&amp;ДАННЫЕ!$S326&amp;"i"&amp;ДАННЫЕ!$T326&amp;"h"&amp;ДАННЫЕ!$K326&amp;"be"&amp;ДАННЫЕ!$BI326&amp;"CD"&amp;IF(ДАННЫЕ!BF326&gt;500,4,IF(ДАННЫЕ!BF326&gt;350,3,IF(ДАННЫЕ!BF326&gt;200,2,IF(ДАННЫЕ!BF326&gt;0,1,0))))&amp;"g"&amp;B326&amp;"d"&amp;H326&amp;"l"&amp;ДАННЫЕ!AT326&amp;"a"&amp;ДАННЫЕ!$V326&amp;"v"&amp;R326&amp;"k"&amp;ДАННЫЕ!$U326&amp;"s"&amp;ДАННЫЕ!$Y326&amp;"t"&amp;ДАННЫЕ!$X326&amp;"b"&amp;IF(ДАННЫЕ!$Q326&gt;1,1,0)&amp;"PP"&amp;ДАННЫЕ!Z326&amp;"c"&amp;S326&amp;"x"&amp;IF(ДАННЫЕ!$BY326&gt;0,IF(YEAR(ДАННЫЕ!$F$1)=YEAR(ДАННЫЕ!$BY326),1,0),0)&amp;"n"&amp;IF(ДАННЫЕ!$BZ326&gt;0,IF(YEAR(ДАННЫЕ!$F$1)=YEAR(ДАННЫЕ!$BZ326),1,0),0)&amp;"u"&amp;D326&amp;"z"&amp;IF(ДАННЫЕ!$CL326&gt;0,IF(YEAR(ДАННЫЕ!$F$1)&gt;YEAR(ДАННЫЕ!$CL326),11,12),0)</f>
        <v>03mf0zpihbeCD0g0dlav0kstb0PPc0x0n0u0z0</v>
      </c>
      <c r="K326" s="28" t="str">
        <f ca="1">ДАННЫЕ!$I326&amp;"x"&amp;B326&amp;"w"&amp;IF(T326+ДАННЫЕ!AD326+ДАННЫЕ!AE326+ДАННЫЕ!AF326+ДАННЫЕ!AG326+ДАННЫЕ!AH326+ДАННЫЕ!$AL326+ДАННЫЕ!AI326+ДАННЫЕ!AJ326+ДАННЫЕ!AK326+ДАННЫЕ!AP326+ДАННЫЕ!AQ326+ДАННЫЕ!AR326+ДАННЫЕ!$AM326+ДАННЫЕ!$AN326+ДАННЫЕ!AS326+ДАННЫЕ!AT326&gt;0,1,0)&amp;IF(OR(T326=2,ДАННЫЕ!AD326=2,ДАННЫЕ!AE326=2,ДАННЫЕ!AF326=2,ДАННЫЕ!AG326=2,ДАННЫЕ!AH326=2,ДАННЫЕ!$AL326=2,ДАННЫЕ!AI326=2,ДАННЫЕ!AJ326=2,ДАННЫЕ!AK326=2,ДАННЫЕ!AP326=2,ДАННЫЕ!AQ326=2,ДАННЫЕ!AR326=2,ДАННЫЕ!$AM326=2,ДАННЫЕ!$AN326=2,ДАННЫЕ!AS326=2,ДАННЫЕ!AT326=2),2,0)&amp;"t"&amp;IF(T326&gt;0,"1"&amp;T326,"00")&amp;"f"&amp;IF(ДАННЫЕ!$AC326,"1"&amp;ДАННЫЕ!$AC326,"00")&amp;"b"&amp;IF(ДАННЫЕ!$AD326,"1"&amp;ДАННЫЕ!$AD326,"00")&amp;"g"&amp;IF(ДАННЫЕ!$AF326,"1"&amp;ДАННЫЕ!$AF326,"00")&amp;"c"&amp;IF(ДАННЫЕ!$AG326,"1"&amp;ДАННЫЕ!$AG326,"00")&amp;"i"&amp;IF(ДАННЫЕ!$AH326,"1"&amp;ДАННЫЕ!$AH326,"00")&amp;"r"&amp;IF(ДАННЫЕ!$AL326,"1"&amp;ДАННЫЕ!$AL326,"00")&amp;"m"&amp;IF(ДАННЫЕ!$AI326,"1"&amp;ДАННЫЕ!$AI326,"00")&amp;"hS"&amp;IF(ДАННЫЕ!$AJ326,"1"&amp;ДАННЫЕ!$AJ326,"00")&amp;"hZ"&amp;IF(ДАННЫЕ!$AK326,"1"&amp;ДАННЫЕ!$AK326,"00")&amp;"p"&amp;IF(ДАННЫЕ!$AP326,"1"&amp;ДАННЫЕ!$AP326,"00")&amp;"k"&amp;IF(ДАННЫЕ!$AQ326,"1"&amp;ДАННЫЕ!$AQ326,"00")&amp;"z"&amp;IF(ДАННЫЕ!$AR326,"1"&amp;ДАННЫЕ!$AR326,"00")&amp;"j"&amp;IF(ДАННЫЕ!$AM326,"1"&amp;ДАННЫЕ!$AM326,"00")&amp;"n"&amp;IF(ДАННЫЕ!$AN326,"1"&amp;ДАННЫЕ!$AN326,"00")&amp;"E"&amp;ДАННЫЕ!BI326&amp;"L"&amp;ДАННЫЕ!AO326&amp;"h"&amp;IF(ДАННЫЕ!$AU326&gt;0,1,0)&amp;"v"&amp;IF(ДАННЫЕ!$AW326&gt;0,1,0)&amp;"a"&amp;IF(ДАННЫЕ!$AS326,"1"&amp;ДАННЫЕ!$AS326,"00")&amp;"s"&amp;IF(ДАННЫЕ!$AT326,"1"&amp;ДАННЫЕ!$AT326,"00")&amp;"u"&amp;IF(ДАННЫЕ!$CJ326&gt;0,1,0)&amp;"y"&amp;B326&amp;"d"&amp;H326&amp;"e"&amp;F326&amp;G326</f>
        <v>x0w00t00f00b00g00c00i00r00m00hS00hZ00p00k00z00j00n00ELh0v0a00s00u0y0de</v>
      </c>
      <c r="L326" s="28" t="str">
        <f ca="1">ДАННЫЕ!$I326&amp;"VN"&amp;IF(ДАННЫЕ!AW326&gt;0,11,10)&amp;"CD"&amp;IF(ДАННЫЕ!BF326&gt;500,16,IF(ДАННЫЕ!BF326&gt;350,15,IF(ДАННЫЕ!BF326&gt;=200,14,IF(ДАННЫЕ!BF326&gt;=100,13,IF(ДАННЫЕ!BF326&gt;=50,12,IF(ДАННЫЕ!BF326&gt;0,11,10))))))&amp;"AR"&amp;IF(ДАННЫЕ!BX326&gt;0,1,0)&amp;"GD"&amp;B326&amp;"VV"&amp;IF(E326&gt;=5,IF(E326&lt;18,1,0),0)</f>
        <v>VN10CD10AR0GD0VV0</v>
      </c>
      <c r="M326" s="28" t="str">
        <f>ДАННЫЕ!$I326&amp;"b"&amp;ДАННЫЕ!$BI326&amp;"r"&amp;ДАННЫЕ!$BJ326&amp;"CD"&amp;IF(ДАННЫЕ!BF326&gt;0,IF(ДАННЫЕ!BF326&lt;200,1,IF(ДАННЫЕ!BF326&lt;350,2,3)),0)&amp;"h"&amp;IF(ДАННЫЕ!$BK326+ДАННЫЕ!$BL326+ДАННЫЕ!$BM326&gt;0,1,0)&amp;"x"&amp;ДАННЫЕ!$BK326&amp;"y"&amp;ДАННЫЕ!$BL326&amp;"z"&amp;ДАННЫЕ!$BM326&amp;"c"&amp;IF(ДАННЫЕ!$BK326+ДАННЫЕ!$BL326+ДАННЫЕ!$BM326=3,1,0)&amp;"a"&amp;IF(ДАННЫЕ!$BQ326+ДАННЫЕ!$BR326&gt;0,1,0)&amp;"d"&amp;ДАННЫЕ!$BQ326&amp;"v"&amp;ДАННЫЕ!$BR326&amp;"p"&amp;ДАННЫЕ!$BS326&amp;"n"&amp;ДАННЫЕ!$BU326&amp;"t"&amp;ДАННЫЕ!$BV326&amp;"o"&amp;ДАННЫЕ!$BT326&amp;"l"&amp;IF(ДАННЫЕ!$BN326&gt;0,1,0)&amp;ДАННЫЕ!$BN326&amp;"g"&amp;ДАННЫЕ!$BO326&amp;"s"&amp;ДАННЫЕ!$BP326&amp;"DZ"&amp;IF(ДАННЫЕ!B326-ДАННЫЕ!G326 &lt; 60,IF(ДАННЫЕ!B326-ДАННЫЕ!G326 &gt;= 0,1,0),0)&amp;"u"&amp;IF(ДАННЫЕ!$CJ326&gt;0,1,0)</f>
        <v>brCD0h0xyzc0a0dvpntol0gsDZ1u0</v>
      </c>
      <c r="N326" s="28" t="str">
        <f ca="1">ДАННЫЕ!$F326&amp;ДАННЫЕ!$I326&amp;"g"&amp;B326&amp;"cf"&amp;D326&amp;"a"&amp;IF(ДАННЫЕ!$BX326&gt;0,1,0)&amp;IF(ДАННЫЕ!$BF326&gt;500,1,IF(ДАННЫЕ!$BF326&gt;350,2,IF(ДАННЫЕ!$BF326&gt;=200,3,IF(ДАННЫЕ!$BF326&gt;=100,4,IF(ДАННЫЕ!$BF326&gt;=50,5,IF(ДАННЫЕ!$BF326&lt;50,6,0))))))&amp;"AR"&amp;IF(DATEDIF(ДАННЫЕ!$BX326,ДАННЫЕ!$F$1,"y")&gt;1,1,0)&amp;"VG"&amp;IF(ДАННЫЕ!$BH326="0",1,0)&amp;"o"&amp;IF(T326+ДАННЫЕ!$AF326+ДАННЫЕ!$AG326+ДАННЫЕ!$AH326+ДАННЫЕ!$AI326+ДАННЫЕ!$AJ326+ДАННЫЕ!$AP326+ДАННЫЕ!$AQ326+ДАННЫЕ!$AR326+ДАННЫЕ!$AU326+ДАННЫЕ!$AW326+ДАННЫЕ!$AS326+ДАННЫЕ!$AT326&gt;0,1,0)&amp;"x"&amp;ДАННЫЕ!$AG326&amp;"p"&amp;IF(ДАННЫЕ!$BY326&gt;0,1,0)&amp;"v"&amp;IF(ДАННЫЕ!$BZ326&gt;0,1,0)&amp;"n"&amp;ДАННЫЕ!$CA326&amp;"t"&amp;ДАННЫЕ!$AY326&amp;"k"&amp;ДАННЫЕ!$CB326&amp;"q"&amp;ДАННЫЕ!$CC326&amp;"w"&amp;ДАННЫЕ!$CD326&amp;"e"&amp;ДАННЫЕ!$CE326&amp;"m"&amp;ДАННЫЕ!$CF326&amp;"c"&amp;ДАННЫЕ!$CG326&amp;"z"&amp;ДАННЫЕ!$CH326&amp;"d"&amp;IF(H326=4,1,0)&amp;"s"&amp;IF(ДАННЫЕ!$J326=1,0,1)&amp;"u"&amp;IF(ДАННЫЕ!$CJ326&gt;0,1,0)</f>
        <v>g0cf0a06AR1VG0o0xp0v0ntkqwemczd0s1u0</v>
      </c>
      <c r="O326" s="28" t="str">
        <f>ДАННЫЕ!$I326&amp;"g"&amp;B326&amp;A326&amp;"f"&amp;P326&amp;"c"&amp;IF(ДАННЫЕ!$U326&gt;0,1,0)&amp;"s"&amp;IF(ДАННЫЕ!$Q326&gt;0,IF(YEAR(ДАННЫЕ!$F$1)=YEAR(ДАННЫЕ!$Q326),IF(MONTH(ДАННЫЕ!$F$1)=MONTH(ДАННЫЕ!$Q326),111,11),1),0)&amp;"i"&amp;IF(ДАННЫЕ!$R326+ДАННЫЕ!$S326+ДАННЫЕ!$T326=0,0,1)&amp;"h"&amp;IF(ДАННЫЕ!$P326&gt;0,1,0)&amp;"p"&amp;IF(ДАННЫЕ!$CI326&gt;0,IF(YEAR(ДАННЫЕ!$F$1)=YEAR(ДАННЫЕ!$CI326),IF(MONTH(ДАННЫЕ!$F$1)=MONTH(ДАННЫЕ!$CI326),111,11),1),0)&amp;"d"&amp;IF(ДАННЫЕ!$CJ326&gt;0,IF(YEAR(ДАННЫЕ!$F$1)=YEAR(ДАННЫЕ!$CJ326),IF(MONTH(ДАННЫЕ!$F$1)=MONTH(ДАННЫЕ!$CJ326),111,11),1),0)&amp;"o"&amp;IF(ДАННЫЕ!$CK326&gt;0,IF(MONTH(ДАННЫЕ!$F$1)=MONTH(ДАННЫЕ!$CK326),111,11),0)&amp;"v"&amp;IF(ДАННЫЕ!$BE326&gt;0,IF(MONTH(ДАННЫЕ!$F$1)=MONTH(ДАННЫЕ!$BE326),111,11),0)</f>
        <v>g00f0c0s0i0h0p0d0o0v0</v>
      </c>
      <c r="P326" s="15">
        <f t="shared" si="14"/>
        <v>0</v>
      </c>
      <c r="Q326" s="15">
        <f>IF(ДАННЫЕ!$F$1&gt;ДАННЫЕ!$N326,IF(YEAR(ДАННЫЕ!$F$1)=YEAR(ДАННЫЕ!M326),1,0),0)</f>
        <v>0</v>
      </c>
      <c r="R326" s="15">
        <f>IF(ДАННЫЕ!$F$1&gt;ДАННЫЕ!$N326,IF(YEAR(ДАННЫЕ!$F$1)=YEAR(ДАННЫЕ!N326),1,0),0)</f>
        <v>0</v>
      </c>
      <c r="S326" s="15">
        <f>IF(ДАННЫЕ!$AA326="2А",1,IF(ДАННЫЕ!$AA326="2Б",2,IF(ДАННЫЕ!$AA326="2В",3,IF(ДАННЫЕ!$AA326=3,4,IF(ДАННЫЕ!$AA326="4А",5,IF(ДАННЫЕ!$AA326="4Б",6,IF(ДАННЫЕ!$AA326="4В",7,IF(ДАННЫЕ!$AA326=5,8,0))))))))</f>
        <v>0</v>
      </c>
      <c r="T326" s="15">
        <f>IF(OR(ДАННЫЕ!$AC326=2,ДАННЫЕ!$AD326=2,ДАННЫЕ!$AE326=2),2,IF(OR(ДАННЫЕ!$AC326=1,ДАННЫЕ!$AD326=1,ДАННЫЕ!$AE326=1),1,0))</f>
        <v>0</v>
      </c>
    </row>
    <row r="327" spans="1:20" ht="15" customHeight="1" x14ac:dyDescent="0.2">
      <c r="A327" s="78">
        <f>IF(B327&gt;0,IF(MONTH(ДАННЫЕ!$F$1)=MONTH(ДАННЫЕ!$B327),1,0),0)</f>
        <v>0</v>
      </c>
      <c r="B327" s="14">
        <f>IF(ДАННЫЕ!$B327&gt;0,IF(YEAR(ДАННЫЕ!$F$1)=YEAR(ДАННЫЕ!$B327),1,0),0)</f>
        <v>0</v>
      </c>
      <c r="C327" s="14">
        <f>IF(ДАННЫЕ!$CM327&gt;0,IF(YEAR(ДАННЫЕ!$F$1)=YEAR(ДАННЫЕ!$CM327),1,0),0)</f>
        <v>0</v>
      </c>
      <c r="D327" s="14">
        <f>IF(ДАННЫЕ!$CJ327&gt;0,IF(ДАННЫЕ!$CL327&gt;ДАННЫЕ!$F$1,1,IF(ДАННЫЕ!$CL327&gt;0,0,1)),0)</f>
        <v>0</v>
      </c>
      <c r="E327" s="43" t="str">
        <f ca="1">IF(ДАННЫЕ!$F$1&gt;0,IF(ДАННЫЕ!$G327&gt;0,DATEDIF(ДАННЫЕ!$G327,ДАННЫЕ!$F$1,"y"),""),IF(ДАННЫЕ!$G327&gt;0,DATEDIF(ДАННЫЕ!$G327,TODAY(),"y"),""))</f>
        <v/>
      </c>
      <c r="F327" s="43" t="str">
        <f xml:space="preserve"> IF(ДАННЫЕ!$F327="М",IF(E327&gt;=18,IF(E327&lt;60,1,""),""),"")&amp;IF(ДАННЫЕ!$F327="Ж",IF(E327&gt;=18,IF(E327&lt;55,1,""),""),"")</f>
        <v/>
      </c>
      <c r="G327" s="43" t="str">
        <f xml:space="preserve"> IF(ДАННЫЕ!$F327="М",IF(E327&gt;=60,2,""),"")&amp;IF(ДАННЫЕ!$F327="Ж",IF(E327&gt;=55,2,""),"")</f>
        <v/>
      </c>
      <c r="H327" s="43" t="str">
        <f t="shared" ca="1" si="12"/>
        <v/>
      </c>
      <c r="I327" s="43" t="str">
        <f t="shared" ca="1" si="13"/>
        <v>03</v>
      </c>
      <c r="J327" s="28" t="str">
        <f ca="1">ДАННЫЕ!$F327&amp;H327&amp;I327&amp;ДАННЫЕ!$I327&amp;"m"&amp;IF(ДАННЫЕ!$I327&gt;0,IF(ДАННЫЕ!$J327&gt;0,0,1),"")&amp;"f"&amp;IF(ДАННЫЕ!$R327&gt;0,IF(YEAR(ДАННЫЕ!$F$1)=YEAR(ДАННЫЕ!$R327),1,0),0)&amp;"z"&amp;ДАННЫЕ!$R327&amp;"p"&amp;ДАННЫЕ!$S327&amp;"i"&amp;ДАННЫЕ!$T327&amp;"h"&amp;ДАННЫЕ!$K327&amp;"be"&amp;ДАННЫЕ!$BI327&amp;"CD"&amp;IF(ДАННЫЕ!BF327&gt;500,4,IF(ДАННЫЕ!BF327&gt;350,3,IF(ДАННЫЕ!BF327&gt;200,2,IF(ДАННЫЕ!BF327&gt;0,1,0))))&amp;"g"&amp;B327&amp;"d"&amp;H327&amp;"l"&amp;ДАННЫЕ!AT327&amp;"a"&amp;ДАННЫЕ!$V327&amp;"v"&amp;R327&amp;"k"&amp;ДАННЫЕ!$U327&amp;"s"&amp;ДАННЫЕ!$Y327&amp;"t"&amp;ДАННЫЕ!$X327&amp;"b"&amp;IF(ДАННЫЕ!$Q327&gt;1,1,0)&amp;"PP"&amp;ДАННЫЕ!Z327&amp;"c"&amp;S327&amp;"x"&amp;IF(ДАННЫЕ!$BY327&gt;0,IF(YEAR(ДАННЫЕ!$F$1)=YEAR(ДАННЫЕ!$BY327),1,0),0)&amp;"n"&amp;IF(ДАННЫЕ!$BZ327&gt;0,IF(YEAR(ДАННЫЕ!$F$1)=YEAR(ДАННЫЕ!$BZ327),1,0),0)&amp;"u"&amp;D327&amp;"z"&amp;IF(ДАННЫЕ!$CL327&gt;0,IF(YEAR(ДАННЫЕ!$F$1)&gt;YEAR(ДАННЫЕ!$CL327),11,12),0)</f>
        <v>03mf0zpihbeCD0g0dlav0kstb0PPc0x0n0u0z0</v>
      </c>
      <c r="K327" s="28" t="str">
        <f ca="1">ДАННЫЕ!$I327&amp;"x"&amp;B327&amp;"w"&amp;IF(T327+ДАННЫЕ!AD327+ДАННЫЕ!AE327+ДАННЫЕ!AF327+ДАННЫЕ!AG327+ДАННЫЕ!AH327+ДАННЫЕ!$AL327+ДАННЫЕ!AI327+ДАННЫЕ!AJ327+ДАННЫЕ!AK327+ДАННЫЕ!AP327+ДАННЫЕ!AQ327+ДАННЫЕ!AR327+ДАННЫЕ!$AM327+ДАННЫЕ!$AN327+ДАННЫЕ!AS327+ДАННЫЕ!AT327&gt;0,1,0)&amp;IF(OR(T327=2,ДАННЫЕ!AD327=2,ДАННЫЕ!AE327=2,ДАННЫЕ!AF327=2,ДАННЫЕ!AG327=2,ДАННЫЕ!AH327=2,ДАННЫЕ!$AL327=2,ДАННЫЕ!AI327=2,ДАННЫЕ!AJ327=2,ДАННЫЕ!AK327=2,ДАННЫЕ!AP327=2,ДАННЫЕ!AQ327=2,ДАННЫЕ!AR327=2,ДАННЫЕ!$AM327=2,ДАННЫЕ!$AN327=2,ДАННЫЕ!AS327=2,ДАННЫЕ!AT327=2),2,0)&amp;"t"&amp;IF(T327&gt;0,"1"&amp;T327,"00")&amp;"f"&amp;IF(ДАННЫЕ!$AC327,"1"&amp;ДАННЫЕ!$AC327,"00")&amp;"b"&amp;IF(ДАННЫЕ!$AD327,"1"&amp;ДАННЫЕ!$AD327,"00")&amp;"g"&amp;IF(ДАННЫЕ!$AF327,"1"&amp;ДАННЫЕ!$AF327,"00")&amp;"c"&amp;IF(ДАННЫЕ!$AG327,"1"&amp;ДАННЫЕ!$AG327,"00")&amp;"i"&amp;IF(ДАННЫЕ!$AH327,"1"&amp;ДАННЫЕ!$AH327,"00")&amp;"r"&amp;IF(ДАННЫЕ!$AL327,"1"&amp;ДАННЫЕ!$AL327,"00")&amp;"m"&amp;IF(ДАННЫЕ!$AI327,"1"&amp;ДАННЫЕ!$AI327,"00")&amp;"hS"&amp;IF(ДАННЫЕ!$AJ327,"1"&amp;ДАННЫЕ!$AJ327,"00")&amp;"hZ"&amp;IF(ДАННЫЕ!$AK327,"1"&amp;ДАННЫЕ!$AK327,"00")&amp;"p"&amp;IF(ДАННЫЕ!$AP327,"1"&amp;ДАННЫЕ!$AP327,"00")&amp;"k"&amp;IF(ДАННЫЕ!$AQ327,"1"&amp;ДАННЫЕ!$AQ327,"00")&amp;"z"&amp;IF(ДАННЫЕ!$AR327,"1"&amp;ДАННЫЕ!$AR327,"00")&amp;"j"&amp;IF(ДАННЫЕ!$AM327,"1"&amp;ДАННЫЕ!$AM327,"00")&amp;"n"&amp;IF(ДАННЫЕ!$AN327,"1"&amp;ДАННЫЕ!$AN327,"00")&amp;"E"&amp;ДАННЫЕ!BI327&amp;"L"&amp;ДАННЫЕ!AO327&amp;"h"&amp;IF(ДАННЫЕ!$AU327&gt;0,1,0)&amp;"v"&amp;IF(ДАННЫЕ!$AW327&gt;0,1,0)&amp;"a"&amp;IF(ДАННЫЕ!$AS327,"1"&amp;ДАННЫЕ!$AS327,"00")&amp;"s"&amp;IF(ДАННЫЕ!$AT327,"1"&amp;ДАННЫЕ!$AT327,"00")&amp;"u"&amp;IF(ДАННЫЕ!$CJ327&gt;0,1,0)&amp;"y"&amp;B327&amp;"d"&amp;H327&amp;"e"&amp;F327&amp;G327</f>
        <v>x0w00t00f00b00g00c00i00r00m00hS00hZ00p00k00z00j00n00ELh0v0a00s00u0y0de</v>
      </c>
      <c r="L327" s="28" t="str">
        <f ca="1">ДАННЫЕ!$I327&amp;"VN"&amp;IF(ДАННЫЕ!AW327&gt;0,11,10)&amp;"CD"&amp;IF(ДАННЫЕ!BF327&gt;500,16,IF(ДАННЫЕ!BF327&gt;350,15,IF(ДАННЫЕ!BF327&gt;=200,14,IF(ДАННЫЕ!BF327&gt;=100,13,IF(ДАННЫЕ!BF327&gt;=50,12,IF(ДАННЫЕ!BF327&gt;0,11,10))))))&amp;"AR"&amp;IF(ДАННЫЕ!BX327&gt;0,1,0)&amp;"GD"&amp;B327&amp;"VV"&amp;IF(E327&gt;=5,IF(E327&lt;18,1,0),0)</f>
        <v>VN10CD10AR0GD0VV0</v>
      </c>
      <c r="M327" s="28" t="str">
        <f>ДАННЫЕ!$I327&amp;"b"&amp;ДАННЫЕ!$BI327&amp;"r"&amp;ДАННЫЕ!$BJ327&amp;"CD"&amp;IF(ДАННЫЕ!BF327&gt;0,IF(ДАННЫЕ!BF327&lt;200,1,IF(ДАННЫЕ!BF327&lt;350,2,3)),0)&amp;"h"&amp;IF(ДАННЫЕ!$BK327+ДАННЫЕ!$BL327+ДАННЫЕ!$BM327&gt;0,1,0)&amp;"x"&amp;ДАННЫЕ!$BK327&amp;"y"&amp;ДАННЫЕ!$BL327&amp;"z"&amp;ДАННЫЕ!$BM327&amp;"c"&amp;IF(ДАННЫЕ!$BK327+ДАННЫЕ!$BL327+ДАННЫЕ!$BM327=3,1,0)&amp;"a"&amp;IF(ДАННЫЕ!$BQ327+ДАННЫЕ!$BR327&gt;0,1,0)&amp;"d"&amp;ДАННЫЕ!$BQ327&amp;"v"&amp;ДАННЫЕ!$BR327&amp;"p"&amp;ДАННЫЕ!$BS327&amp;"n"&amp;ДАННЫЕ!$BU327&amp;"t"&amp;ДАННЫЕ!$BV327&amp;"o"&amp;ДАННЫЕ!$BT327&amp;"l"&amp;IF(ДАННЫЕ!$BN327&gt;0,1,0)&amp;ДАННЫЕ!$BN327&amp;"g"&amp;ДАННЫЕ!$BO327&amp;"s"&amp;ДАННЫЕ!$BP327&amp;"DZ"&amp;IF(ДАННЫЕ!B327-ДАННЫЕ!G327 &lt; 60,IF(ДАННЫЕ!B327-ДАННЫЕ!G327 &gt;= 0,1,0),0)&amp;"u"&amp;IF(ДАННЫЕ!$CJ327&gt;0,1,0)</f>
        <v>brCD0h0xyzc0a0dvpntol0gsDZ1u0</v>
      </c>
      <c r="N327" s="28" t="str">
        <f ca="1">ДАННЫЕ!$F327&amp;ДАННЫЕ!$I327&amp;"g"&amp;B327&amp;"cf"&amp;D327&amp;"a"&amp;IF(ДАННЫЕ!$BX327&gt;0,1,0)&amp;IF(ДАННЫЕ!$BF327&gt;500,1,IF(ДАННЫЕ!$BF327&gt;350,2,IF(ДАННЫЕ!$BF327&gt;=200,3,IF(ДАННЫЕ!$BF327&gt;=100,4,IF(ДАННЫЕ!$BF327&gt;=50,5,IF(ДАННЫЕ!$BF327&lt;50,6,0))))))&amp;"AR"&amp;IF(DATEDIF(ДАННЫЕ!$BX327,ДАННЫЕ!$F$1,"y")&gt;1,1,0)&amp;"VG"&amp;IF(ДАННЫЕ!$BH327="0",1,0)&amp;"o"&amp;IF(T327+ДАННЫЕ!$AF327+ДАННЫЕ!$AG327+ДАННЫЕ!$AH327+ДАННЫЕ!$AI327+ДАННЫЕ!$AJ327+ДАННЫЕ!$AP327+ДАННЫЕ!$AQ327+ДАННЫЕ!$AR327+ДАННЫЕ!$AU327+ДАННЫЕ!$AW327+ДАННЫЕ!$AS327+ДАННЫЕ!$AT327&gt;0,1,0)&amp;"x"&amp;ДАННЫЕ!$AG327&amp;"p"&amp;IF(ДАННЫЕ!$BY327&gt;0,1,0)&amp;"v"&amp;IF(ДАННЫЕ!$BZ327&gt;0,1,0)&amp;"n"&amp;ДАННЫЕ!$CA327&amp;"t"&amp;ДАННЫЕ!$AY327&amp;"k"&amp;ДАННЫЕ!$CB327&amp;"q"&amp;ДАННЫЕ!$CC327&amp;"w"&amp;ДАННЫЕ!$CD327&amp;"e"&amp;ДАННЫЕ!$CE327&amp;"m"&amp;ДАННЫЕ!$CF327&amp;"c"&amp;ДАННЫЕ!$CG327&amp;"z"&amp;ДАННЫЕ!$CH327&amp;"d"&amp;IF(H327=4,1,0)&amp;"s"&amp;IF(ДАННЫЕ!$J327=1,0,1)&amp;"u"&amp;IF(ДАННЫЕ!$CJ327&gt;0,1,0)</f>
        <v>g0cf0a06AR1VG0o0xp0v0ntkqwemczd0s1u0</v>
      </c>
      <c r="O327" s="28" t="str">
        <f>ДАННЫЕ!$I327&amp;"g"&amp;B327&amp;A327&amp;"f"&amp;P327&amp;"c"&amp;IF(ДАННЫЕ!$U327&gt;0,1,0)&amp;"s"&amp;IF(ДАННЫЕ!$Q327&gt;0,IF(YEAR(ДАННЫЕ!$F$1)=YEAR(ДАННЫЕ!$Q327),IF(MONTH(ДАННЫЕ!$F$1)=MONTH(ДАННЫЕ!$Q327),111,11),1),0)&amp;"i"&amp;IF(ДАННЫЕ!$R327+ДАННЫЕ!$S327+ДАННЫЕ!$T327=0,0,1)&amp;"h"&amp;IF(ДАННЫЕ!$P327&gt;0,1,0)&amp;"p"&amp;IF(ДАННЫЕ!$CI327&gt;0,IF(YEAR(ДАННЫЕ!$F$1)=YEAR(ДАННЫЕ!$CI327),IF(MONTH(ДАННЫЕ!$F$1)=MONTH(ДАННЫЕ!$CI327),111,11),1),0)&amp;"d"&amp;IF(ДАННЫЕ!$CJ327&gt;0,IF(YEAR(ДАННЫЕ!$F$1)=YEAR(ДАННЫЕ!$CJ327),IF(MONTH(ДАННЫЕ!$F$1)=MONTH(ДАННЫЕ!$CJ327),111,11),1),0)&amp;"o"&amp;IF(ДАННЫЕ!$CK327&gt;0,IF(MONTH(ДАННЫЕ!$F$1)=MONTH(ДАННЫЕ!$CK327),111,11),0)&amp;"v"&amp;IF(ДАННЫЕ!$BE327&gt;0,IF(MONTH(ДАННЫЕ!$F$1)=MONTH(ДАННЫЕ!$BE327),111,11),0)</f>
        <v>g00f0c0s0i0h0p0d0o0v0</v>
      </c>
      <c r="P327" s="15">
        <f t="shared" si="14"/>
        <v>0</v>
      </c>
      <c r="Q327" s="15">
        <f>IF(ДАННЫЕ!$F$1&gt;ДАННЫЕ!$N327,IF(YEAR(ДАННЫЕ!$F$1)=YEAR(ДАННЫЕ!M327),1,0),0)</f>
        <v>0</v>
      </c>
      <c r="R327" s="15">
        <f>IF(ДАННЫЕ!$F$1&gt;ДАННЫЕ!$N327,IF(YEAR(ДАННЫЕ!$F$1)=YEAR(ДАННЫЕ!N327),1,0),0)</f>
        <v>0</v>
      </c>
      <c r="S327" s="15">
        <f>IF(ДАННЫЕ!$AA327="2А",1,IF(ДАННЫЕ!$AA327="2Б",2,IF(ДАННЫЕ!$AA327="2В",3,IF(ДАННЫЕ!$AA327=3,4,IF(ДАННЫЕ!$AA327="4А",5,IF(ДАННЫЕ!$AA327="4Б",6,IF(ДАННЫЕ!$AA327="4В",7,IF(ДАННЫЕ!$AA327=5,8,0))))))))</f>
        <v>0</v>
      </c>
      <c r="T327" s="15">
        <f>IF(OR(ДАННЫЕ!$AC327=2,ДАННЫЕ!$AD327=2,ДАННЫЕ!$AE327=2),2,IF(OR(ДАННЫЕ!$AC327=1,ДАННЫЕ!$AD327=1,ДАННЫЕ!$AE327=1),1,0))</f>
        <v>0</v>
      </c>
    </row>
    <row r="328" spans="1:20" ht="15" customHeight="1" x14ac:dyDescent="0.2">
      <c r="A328" s="78">
        <f>IF(B328&gt;0,IF(MONTH(ДАННЫЕ!$F$1)=MONTH(ДАННЫЕ!$B328),1,0),0)</f>
        <v>0</v>
      </c>
      <c r="B328" s="14">
        <f>IF(ДАННЫЕ!$B328&gt;0,IF(YEAR(ДАННЫЕ!$F$1)=YEAR(ДАННЫЕ!$B328),1,0),0)</f>
        <v>0</v>
      </c>
      <c r="C328" s="14">
        <f>IF(ДАННЫЕ!$CM328&gt;0,IF(YEAR(ДАННЫЕ!$F$1)=YEAR(ДАННЫЕ!$CM328),1,0),0)</f>
        <v>0</v>
      </c>
      <c r="D328" s="14">
        <f>IF(ДАННЫЕ!$CJ328&gt;0,IF(ДАННЫЕ!$CL328&gt;ДАННЫЕ!$F$1,1,IF(ДАННЫЕ!$CL328&gt;0,0,1)),0)</f>
        <v>0</v>
      </c>
      <c r="E328" s="43" t="str">
        <f ca="1">IF(ДАННЫЕ!$F$1&gt;0,IF(ДАННЫЕ!$G328&gt;0,DATEDIF(ДАННЫЕ!$G328,ДАННЫЕ!$F$1,"y"),""),IF(ДАННЫЕ!$G328&gt;0,DATEDIF(ДАННЫЕ!$G328,TODAY(),"y"),""))</f>
        <v/>
      </c>
      <c r="F328" s="43" t="str">
        <f xml:space="preserve"> IF(ДАННЫЕ!$F328="М",IF(E328&gt;=18,IF(E328&lt;60,1,""),""),"")&amp;IF(ДАННЫЕ!$F328="Ж",IF(E328&gt;=18,IF(E328&lt;55,1,""),""),"")</f>
        <v/>
      </c>
      <c r="G328" s="43" t="str">
        <f xml:space="preserve"> IF(ДАННЫЕ!$F328="М",IF(E328&gt;=60,2,""),"")&amp;IF(ДАННЫЕ!$F328="Ж",IF(E328&gt;=55,2,""),"")</f>
        <v/>
      </c>
      <c r="H328" s="43" t="str">
        <f t="shared" ref="H328:H391" ca="1" si="15">IF(E328&lt;0,"-1",IF(E328&lt;1,11,IF(E328&lt;3,12,IF(E328&lt;5,13,IF(E328&lt;10,14,IF(E328&lt;15,15,IF(E328&lt;18,16,"")))))))</f>
        <v/>
      </c>
      <c r="I328" s="43" t="str">
        <f t="shared" ref="I328:I391" ca="1" si="16">IF(E328&gt;=60,"03",IF(E328&gt;=50,"02",IF(E328&gt;=45,"01",IF(E328&gt;=35,9,IF(E328&gt;=25,8,IF(E328&gt;=18,7,""))))))</f>
        <v>03</v>
      </c>
      <c r="J328" s="28" t="str">
        <f ca="1">ДАННЫЕ!$F328&amp;H328&amp;I328&amp;ДАННЫЕ!$I328&amp;"m"&amp;IF(ДАННЫЕ!$I328&gt;0,IF(ДАННЫЕ!$J328&gt;0,0,1),"")&amp;"f"&amp;IF(ДАННЫЕ!$R328&gt;0,IF(YEAR(ДАННЫЕ!$F$1)=YEAR(ДАННЫЕ!$R328),1,0),0)&amp;"z"&amp;ДАННЫЕ!$R328&amp;"p"&amp;ДАННЫЕ!$S328&amp;"i"&amp;ДАННЫЕ!$T328&amp;"h"&amp;ДАННЫЕ!$K328&amp;"be"&amp;ДАННЫЕ!$BI328&amp;"CD"&amp;IF(ДАННЫЕ!BF328&gt;500,4,IF(ДАННЫЕ!BF328&gt;350,3,IF(ДАННЫЕ!BF328&gt;200,2,IF(ДАННЫЕ!BF328&gt;0,1,0))))&amp;"g"&amp;B328&amp;"d"&amp;H328&amp;"l"&amp;ДАННЫЕ!AT328&amp;"a"&amp;ДАННЫЕ!$V328&amp;"v"&amp;R328&amp;"k"&amp;ДАННЫЕ!$U328&amp;"s"&amp;ДАННЫЕ!$Y328&amp;"t"&amp;ДАННЫЕ!$X328&amp;"b"&amp;IF(ДАННЫЕ!$Q328&gt;1,1,0)&amp;"PP"&amp;ДАННЫЕ!Z328&amp;"c"&amp;S328&amp;"x"&amp;IF(ДАННЫЕ!$BY328&gt;0,IF(YEAR(ДАННЫЕ!$F$1)=YEAR(ДАННЫЕ!$BY328),1,0),0)&amp;"n"&amp;IF(ДАННЫЕ!$BZ328&gt;0,IF(YEAR(ДАННЫЕ!$F$1)=YEAR(ДАННЫЕ!$BZ328),1,0),0)&amp;"u"&amp;D328&amp;"z"&amp;IF(ДАННЫЕ!$CL328&gt;0,IF(YEAR(ДАННЫЕ!$F$1)&gt;YEAR(ДАННЫЕ!$CL328),11,12),0)</f>
        <v>03mf0zpihbeCD0g0dlav0kstb0PPc0x0n0u0z0</v>
      </c>
      <c r="K328" s="28" t="str">
        <f ca="1">ДАННЫЕ!$I328&amp;"x"&amp;B328&amp;"w"&amp;IF(T328+ДАННЫЕ!AD328+ДАННЫЕ!AE328+ДАННЫЕ!AF328+ДАННЫЕ!AG328+ДАННЫЕ!AH328+ДАННЫЕ!$AL328+ДАННЫЕ!AI328+ДАННЫЕ!AJ328+ДАННЫЕ!AK328+ДАННЫЕ!AP328+ДАННЫЕ!AQ328+ДАННЫЕ!AR328+ДАННЫЕ!$AM328+ДАННЫЕ!$AN328+ДАННЫЕ!AS328+ДАННЫЕ!AT328&gt;0,1,0)&amp;IF(OR(T328=2,ДАННЫЕ!AD328=2,ДАННЫЕ!AE328=2,ДАННЫЕ!AF328=2,ДАННЫЕ!AG328=2,ДАННЫЕ!AH328=2,ДАННЫЕ!$AL328=2,ДАННЫЕ!AI328=2,ДАННЫЕ!AJ328=2,ДАННЫЕ!AK328=2,ДАННЫЕ!AP328=2,ДАННЫЕ!AQ328=2,ДАННЫЕ!AR328=2,ДАННЫЕ!$AM328=2,ДАННЫЕ!$AN328=2,ДАННЫЕ!AS328=2,ДАННЫЕ!AT328=2),2,0)&amp;"t"&amp;IF(T328&gt;0,"1"&amp;T328,"00")&amp;"f"&amp;IF(ДАННЫЕ!$AC328,"1"&amp;ДАННЫЕ!$AC328,"00")&amp;"b"&amp;IF(ДАННЫЕ!$AD328,"1"&amp;ДАННЫЕ!$AD328,"00")&amp;"g"&amp;IF(ДАННЫЕ!$AF328,"1"&amp;ДАННЫЕ!$AF328,"00")&amp;"c"&amp;IF(ДАННЫЕ!$AG328,"1"&amp;ДАННЫЕ!$AG328,"00")&amp;"i"&amp;IF(ДАННЫЕ!$AH328,"1"&amp;ДАННЫЕ!$AH328,"00")&amp;"r"&amp;IF(ДАННЫЕ!$AL328,"1"&amp;ДАННЫЕ!$AL328,"00")&amp;"m"&amp;IF(ДАННЫЕ!$AI328,"1"&amp;ДАННЫЕ!$AI328,"00")&amp;"hS"&amp;IF(ДАННЫЕ!$AJ328,"1"&amp;ДАННЫЕ!$AJ328,"00")&amp;"hZ"&amp;IF(ДАННЫЕ!$AK328,"1"&amp;ДАННЫЕ!$AK328,"00")&amp;"p"&amp;IF(ДАННЫЕ!$AP328,"1"&amp;ДАННЫЕ!$AP328,"00")&amp;"k"&amp;IF(ДАННЫЕ!$AQ328,"1"&amp;ДАННЫЕ!$AQ328,"00")&amp;"z"&amp;IF(ДАННЫЕ!$AR328,"1"&amp;ДАННЫЕ!$AR328,"00")&amp;"j"&amp;IF(ДАННЫЕ!$AM328,"1"&amp;ДАННЫЕ!$AM328,"00")&amp;"n"&amp;IF(ДАННЫЕ!$AN328,"1"&amp;ДАННЫЕ!$AN328,"00")&amp;"E"&amp;ДАННЫЕ!BI328&amp;"L"&amp;ДАННЫЕ!AO328&amp;"h"&amp;IF(ДАННЫЕ!$AU328&gt;0,1,0)&amp;"v"&amp;IF(ДАННЫЕ!$AW328&gt;0,1,0)&amp;"a"&amp;IF(ДАННЫЕ!$AS328,"1"&amp;ДАННЫЕ!$AS328,"00")&amp;"s"&amp;IF(ДАННЫЕ!$AT328,"1"&amp;ДАННЫЕ!$AT328,"00")&amp;"u"&amp;IF(ДАННЫЕ!$CJ328&gt;0,1,0)&amp;"y"&amp;B328&amp;"d"&amp;H328&amp;"e"&amp;F328&amp;G328</f>
        <v>x0w00t00f00b00g00c00i00r00m00hS00hZ00p00k00z00j00n00ELh0v0a00s00u0y0de</v>
      </c>
      <c r="L328" s="28" t="str">
        <f ca="1">ДАННЫЕ!$I328&amp;"VN"&amp;IF(ДАННЫЕ!AW328&gt;0,11,10)&amp;"CD"&amp;IF(ДАННЫЕ!BF328&gt;500,16,IF(ДАННЫЕ!BF328&gt;350,15,IF(ДАННЫЕ!BF328&gt;=200,14,IF(ДАННЫЕ!BF328&gt;=100,13,IF(ДАННЫЕ!BF328&gt;=50,12,IF(ДАННЫЕ!BF328&gt;0,11,10))))))&amp;"AR"&amp;IF(ДАННЫЕ!BX328&gt;0,1,0)&amp;"GD"&amp;B328&amp;"VV"&amp;IF(E328&gt;=5,IF(E328&lt;18,1,0),0)</f>
        <v>VN10CD10AR0GD0VV0</v>
      </c>
      <c r="M328" s="28" t="str">
        <f>ДАННЫЕ!$I328&amp;"b"&amp;ДАННЫЕ!$BI328&amp;"r"&amp;ДАННЫЕ!$BJ328&amp;"CD"&amp;IF(ДАННЫЕ!BF328&gt;0,IF(ДАННЫЕ!BF328&lt;200,1,IF(ДАННЫЕ!BF328&lt;350,2,3)),0)&amp;"h"&amp;IF(ДАННЫЕ!$BK328+ДАННЫЕ!$BL328+ДАННЫЕ!$BM328&gt;0,1,0)&amp;"x"&amp;ДАННЫЕ!$BK328&amp;"y"&amp;ДАННЫЕ!$BL328&amp;"z"&amp;ДАННЫЕ!$BM328&amp;"c"&amp;IF(ДАННЫЕ!$BK328+ДАННЫЕ!$BL328+ДАННЫЕ!$BM328=3,1,0)&amp;"a"&amp;IF(ДАННЫЕ!$BQ328+ДАННЫЕ!$BR328&gt;0,1,0)&amp;"d"&amp;ДАННЫЕ!$BQ328&amp;"v"&amp;ДАННЫЕ!$BR328&amp;"p"&amp;ДАННЫЕ!$BS328&amp;"n"&amp;ДАННЫЕ!$BU328&amp;"t"&amp;ДАННЫЕ!$BV328&amp;"o"&amp;ДАННЫЕ!$BT328&amp;"l"&amp;IF(ДАННЫЕ!$BN328&gt;0,1,0)&amp;ДАННЫЕ!$BN328&amp;"g"&amp;ДАННЫЕ!$BO328&amp;"s"&amp;ДАННЫЕ!$BP328&amp;"DZ"&amp;IF(ДАННЫЕ!B328-ДАННЫЕ!G328 &lt; 60,IF(ДАННЫЕ!B328-ДАННЫЕ!G328 &gt;= 0,1,0),0)&amp;"u"&amp;IF(ДАННЫЕ!$CJ328&gt;0,1,0)</f>
        <v>brCD0h0xyzc0a0dvpntol0gsDZ1u0</v>
      </c>
      <c r="N328" s="28" t="str">
        <f ca="1">ДАННЫЕ!$F328&amp;ДАННЫЕ!$I328&amp;"g"&amp;B328&amp;"cf"&amp;D328&amp;"a"&amp;IF(ДАННЫЕ!$BX328&gt;0,1,0)&amp;IF(ДАННЫЕ!$BF328&gt;500,1,IF(ДАННЫЕ!$BF328&gt;350,2,IF(ДАННЫЕ!$BF328&gt;=200,3,IF(ДАННЫЕ!$BF328&gt;=100,4,IF(ДАННЫЕ!$BF328&gt;=50,5,IF(ДАННЫЕ!$BF328&lt;50,6,0))))))&amp;"AR"&amp;IF(DATEDIF(ДАННЫЕ!$BX328,ДАННЫЕ!$F$1,"y")&gt;1,1,0)&amp;"VG"&amp;IF(ДАННЫЕ!$BH328="0",1,0)&amp;"o"&amp;IF(T328+ДАННЫЕ!$AF328+ДАННЫЕ!$AG328+ДАННЫЕ!$AH328+ДАННЫЕ!$AI328+ДАННЫЕ!$AJ328+ДАННЫЕ!$AP328+ДАННЫЕ!$AQ328+ДАННЫЕ!$AR328+ДАННЫЕ!$AU328+ДАННЫЕ!$AW328+ДАННЫЕ!$AS328+ДАННЫЕ!$AT328&gt;0,1,0)&amp;"x"&amp;ДАННЫЕ!$AG328&amp;"p"&amp;IF(ДАННЫЕ!$BY328&gt;0,1,0)&amp;"v"&amp;IF(ДАННЫЕ!$BZ328&gt;0,1,0)&amp;"n"&amp;ДАННЫЕ!$CA328&amp;"t"&amp;ДАННЫЕ!$AY328&amp;"k"&amp;ДАННЫЕ!$CB328&amp;"q"&amp;ДАННЫЕ!$CC328&amp;"w"&amp;ДАННЫЕ!$CD328&amp;"e"&amp;ДАННЫЕ!$CE328&amp;"m"&amp;ДАННЫЕ!$CF328&amp;"c"&amp;ДАННЫЕ!$CG328&amp;"z"&amp;ДАННЫЕ!$CH328&amp;"d"&amp;IF(H328=4,1,0)&amp;"s"&amp;IF(ДАННЫЕ!$J328=1,0,1)&amp;"u"&amp;IF(ДАННЫЕ!$CJ328&gt;0,1,0)</f>
        <v>g0cf0a06AR1VG0o0xp0v0ntkqwemczd0s1u0</v>
      </c>
      <c r="O328" s="28" t="str">
        <f>ДАННЫЕ!$I328&amp;"g"&amp;B328&amp;A328&amp;"f"&amp;P328&amp;"c"&amp;IF(ДАННЫЕ!$U328&gt;0,1,0)&amp;"s"&amp;IF(ДАННЫЕ!$Q328&gt;0,IF(YEAR(ДАННЫЕ!$F$1)=YEAR(ДАННЫЕ!$Q328),IF(MONTH(ДАННЫЕ!$F$1)=MONTH(ДАННЫЕ!$Q328),111,11),1),0)&amp;"i"&amp;IF(ДАННЫЕ!$R328+ДАННЫЕ!$S328+ДАННЫЕ!$T328=0,0,1)&amp;"h"&amp;IF(ДАННЫЕ!$P328&gt;0,1,0)&amp;"p"&amp;IF(ДАННЫЕ!$CI328&gt;0,IF(YEAR(ДАННЫЕ!$F$1)=YEAR(ДАННЫЕ!$CI328),IF(MONTH(ДАННЫЕ!$F$1)=MONTH(ДАННЫЕ!$CI328),111,11),1),0)&amp;"d"&amp;IF(ДАННЫЕ!$CJ328&gt;0,IF(YEAR(ДАННЫЕ!$F$1)=YEAR(ДАННЫЕ!$CJ328),IF(MONTH(ДАННЫЕ!$F$1)=MONTH(ДАННЫЕ!$CJ328),111,11),1),0)&amp;"o"&amp;IF(ДАННЫЕ!$CK328&gt;0,IF(MONTH(ДАННЫЕ!$F$1)=MONTH(ДАННЫЕ!$CK328),111,11),0)&amp;"v"&amp;IF(ДАННЫЕ!$BE328&gt;0,IF(MONTH(ДАННЫЕ!$F$1)=MONTH(ДАННЫЕ!$BE328),111,11),0)</f>
        <v>g00f0c0s0i0h0p0d0o0v0</v>
      </c>
      <c r="P328" s="15">
        <f t="shared" ref="P328:P391" si="17">IF(Q328&gt;R328,1,0)</f>
        <v>0</v>
      </c>
      <c r="Q328" s="15">
        <f>IF(ДАННЫЕ!$F$1&gt;ДАННЫЕ!$N328,IF(YEAR(ДАННЫЕ!$F$1)=YEAR(ДАННЫЕ!M328),1,0),0)</f>
        <v>0</v>
      </c>
      <c r="R328" s="15">
        <f>IF(ДАННЫЕ!$F$1&gt;ДАННЫЕ!$N328,IF(YEAR(ДАННЫЕ!$F$1)=YEAR(ДАННЫЕ!N328),1,0),0)</f>
        <v>0</v>
      </c>
      <c r="S328" s="15">
        <f>IF(ДАННЫЕ!$AA328="2А",1,IF(ДАННЫЕ!$AA328="2Б",2,IF(ДАННЫЕ!$AA328="2В",3,IF(ДАННЫЕ!$AA328=3,4,IF(ДАННЫЕ!$AA328="4А",5,IF(ДАННЫЕ!$AA328="4Б",6,IF(ДАННЫЕ!$AA328="4В",7,IF(ДАННЫЕ!$AA328=5,8,0))))))))</f>
        <v>0</v>
      </c>
      <c r="T328" s="15">
        <f>IF(OR(ДАННЫЕ!$AC328=2,ДАННЫЕ!$AD328=2,ДАННЫЕ!$AE328=2),2,IF(OR(ДАННЫЕ!$AC328=1,ДАННЫЕ!$AD328=1,ДАННЫЕ!$AE328=1),1,0))</f>
        <v>0</v>
      </c>
    </row>
    <row r="329" spans="1:20" ht="15" customHeight="1" x14ac:dyDescent="0.2">
      <c r="A329" s="78">
        <f>IF(B329&gt;0,IF(MONTH(ДАННЫЕ!$F$1)=MONTH(ДАННЫЕ!$B329),1,0),0)</f>
        <v>0</v>
      </c>
      <c r="B329" s="14">
        <f>IF(ДАННЫЕ!$B329&gt;0,IF(YEAR(ДАННЫЕ!$F$1)=YEAR(ДАННЫЕ!$B329),1,0),0)</f>
        <v>0</v>
      </c>
      <c r="C329" s="14">
        <f>IF(ДАННЫЕ!$CM329&gt;0,IF(YEAR(ДАННЫЕ!$F$1)=YEAR(ДАННЫЕ!$CM329),1,0),0)</f>
        <v>0</v>
      </c>
      <c r="D329" s="14">
        <f>IF(ДАННЫЕ!$CJ329&gt;0,IF(ДАННЫЕ!$CL329&gt;ДАННЫЕ!$F$1,1,IF(ДАННЫЕ!$CL329&gt;0,0,1)),0)</f>
        <v>0</v>
      </c>
      <c r="E329" s="43" t="str">
        <f ca="1">IF(ДАННЫЕ!$F$1&gt;0,IF(ДАННЫЕ!$G329&gt;0,DATEDIF(ДАННЫЕ!$G329,ДАННЫЕ!$F$1,"y"),""),IF(ДАННЫЕ!$G329&gt;0,DATEDIF(ДАННЫЕ!$G329,TODAY(),"y"),""))</f>
        <v/>
      </c>
      <c r="F329" s="43" t="str">
        <f xml:space="preserve"> IF(ДАННЫЕ!$F329="М",IF(E329&gt;=18,IF(E329&lt;60,1,""),""),"")&amp;IF(ДАННЫЕ!$F329="Ж",IF(E329&gt;=18,IF(E329&lt;55,1,""),""),"")</f>
        <v/>
      </c>
      <c r="G329" s="43" t="str">
        <f xml:space="preserve"> IF(ДАННЫЕ!$F329="М",IF(E329&gt;=60,2,""),"")&amp;IF(ДАННЫЕ!$F329="Ж",IF(E329&gt;=55,2,""),"")</f>
        <v/>
      </c>
      <c r="H329" s="43" t="str">
        <f t="shared" ca="1" si="15"/>
        <v/>
      </c>
      <c r="I329" s="43" t="str">
        <f t="shared" ca="1" si="16"/>
        <v>03</v>
      </c>
      <c r="J329" s="28" t="str">
        <f ca="1">ДАННЫЕ!$F329&amp;H329&amp;I329&amp;ДАННЫЕ!$I329&amp;"m"&amp;IF(ДАННЫЕ!$I329&gt;0,IF(ДАННЫЕ!$J329&gt;0,0,1),"")&amp;"f"&amp;IF(ДАННЫЕ!$R329&gt;0,IF(YEAR(ДАННЫЕ!$F$1)=YEAR(ДАННЫЕ!$R329),1,0),0)&amp;"z"&amp;ДАННЫЕ!$R329&amp;"p"&amp;ДАННЫЕ!$S329&amp;"i"&amp;ДАННЫЕ!$T329&amp;"h"&amp;ДАННЫЕ!$K329&amp;"be"&amp;ДАННЫЕ!$BI329&amp;"CD"&amp;IF(ДАННЫЕ!BF329&gt;500,4,IF(ДАННЫЕ!BF329&gt;350,3,IF(ДАННЫЕ!BF329&gt;200,2,IF(ДАННЫЕ!BF329&gt;0,1,0))))&amp;"g"&amp;B329&amp;"d"&amp;H329&amp;"l"&amp;ДАННЫЕ!AT329&amp;"a"&amp;ДАННЫЕ!$V329&amp;"v"&amp;R329&amp;"k"&amp;ДАННЫЕ!$U329&amp;"s"&amp;ДАННЫЕ!$Y329&amp;"t"&amp;ДАННЫЕ!$X329&amp;"b"&amp;IF(ДАННЫЕ!$Q329&gt;1,1,0)&amp;"PP"&amp;ДАННЫЕ!Z329&amp;"c"&amp;S329&amp;"x"&amp;IF(ДАННЫЕ!$BY329&gt;0,IF(YEAR(ДАННЫЕ!$F$1)=YEAR(ДАННЫЕ!$BY329),1,0),0)&amp;"n"&amp;IF(ДАННЫЕ!$BZ329&gt;0,IF(YEAR(ДАННЫЕ!$F$1)=YEAR(ДАННЫЕ!$BZ329),1,0),0)&amp;"u"&amp;D329&amp;"z"&amp;IF(ДАННЫЕ!$CL329&gt;0,IF(YEAR(ДАННЫЕ!$F$1)&gt;YEAR(ДАННЫЕ!$CL329),11,12),0)</f>
        <v>03mf0zpihbeCD0g0dlav0kstb0PPc0x0n0u0z0</v>
      </c>
      <c r="K329" s="28" t="str">
        <f ca="1">ДАННЫЕ!$I329&amp;"x"&amp;B329&amp;"w"&amp;IF(T329+ДАННЫЕ!AD329+ДАННЫЕ!AE329+ДАННЫЕ!AF329+ДАННЫЕ!AG329+ДАННЫЕ!AH329+ДАННЫЕ!$AL329+ДАННЫЕ!AI329+ДАННЫЕ!AJ329+ДАННЫЕ!AK329+ДАННЫЕ!AP329+ДАННЫЕ!AQ329+ДАННЫЕ!AR329+ДАННЫЕ!$AM329+ДАННЫЕ!$AN329+ДАННЫЕ!AS329+ДАННЫЕ!AT329&gt;0,1,0)&amp;IF(OR(T329=2,ДАННЫЕ!AD329=2,ДАННЫЕ!AE329=2,ДАННЫЕ!AF329=2,ДАННЫЕ!AG329=2,ДАННЫЕ!AH329=2,ДАННЫЕ!$AL329=2,ДАННЫЕ!AI329=2,ДАННЫЕ!AJ329=2,ДАННЫЕ!AK329=2,ДАННЫЕ!AP329=2,ДАННЫЕ!AQ329=2,ДАННЫЕ!AR329=2,ДАННЫЕ!$AM329=2,ДАННЫЕ!$AN329=2,ДАННЫЕ!AS329=2,ДАННЫЕ!AT329=2),2,0)&amp;"t"&amp;IF(T329&gt;0,"1"&amp;T329,"00")&amp;"f"&amp;IF(ДАННЫЕ!$AC329,"1"&amp;ДАННЫЕ!$AC329,"00")&amp;"b"&amp;IF(ДАННЫЕ!$AD329,"1"&amp;ДАННЫЕ!$AD329,"00")&amp;"g"&amp;IF(ДАННЫЕ!$AF329,"1"&amp;ДАННЫЕ!$AF329,"00")&amp;"c"&amp;IF(ДАННЫЕ!$AG329,"1"&amp;ДАННЫЕ!$AG329,"00")&amp;"i"&amp;IF(ДАННЫЕ!$AH329,"1"&amp;ДАННЫЕ!$AH329,"00")&amp;"r"&amp;IF(ДАННЫЕ!$AL329,"1"&amp;ДАННЫЕ!$AL329,"00")&amp;"m"&amp;IF(ДАННЫЕ!$AI329,"1"&amp;ДАННЫЕ!$AI329,"00")&amp;"hS"&amp;IF(ДАННЫЕ!$AJ329,"1"&amp;ДАННЫЕ!$AJ329,"00")&amp;"hZ"&amp;IF(ДАННЫЕ!$AK329,"1"&amp;ДАННЫЕ!$AK329,"00")&amp;"p"&amp;IF(ДАННЫЕ!$AP329,"1"&amp;ДАННЫЕ!$AP329,"00")&amp;"k"&amp;IF(ДАННЫЕ!$AQ329,"1"&amp;ДАННЫЕ!$AQ329,"00")&amp;"z"&amp;IF(ДАННЫЕ!$AR329,"1"&amp;ДАННЫЕ!$AR329,"00")&amp;"j"&amp;IF(ДАННЫЕ!$AM329,"1"&amp;ДАННЫЕ!$AM329,"00")&amp;"n"&amp;IF(ДАННЫЕ!$AN329,"1"&amp;ДАННЫЕ!$AN329,"00")&amp;"E"&amp;ДАННЫЕ!BI329&amp;"L"&amp;ДАННЫЕ!AO329&amp;"h"&amp;IF(ДАННЫЕ!$AU329&gt;0,1,0)&amp;"v"&amp;IF(ДАННЫЕ!$AW329&gt;0,1,0)&amp;"a"&amp;IF(ДАННЫЕ!$AS329,"1"&amp;ДАННЫЕ!$AS329,"00")&amp;"s"&amp;IF(ДАННЫЕ!$AT329,"1"&amp;ДАННЫЕ!$AT329,"00")&amp;"u"&amp;IF(ДАННЫЕ!$CJ329&gt;0,1,0)&amp;"y"&amp;B329&amp;"d"&amp;H329&amp;"e"&amp;F329&amp;G329</f>
        <v>x0w00t00f00b00g00c00i00r00m00hS00hZ00p00k00z00j00n00ELh0v0a00s00u0y0de</v>
      </c>
      <c r="L329" s="28" t="str">
        <f ca="1">ДАННЫЕ!$I329&amp;"VN"&amp;IF(ДАННЫЕ!AW329&gt;0,11,10)&amp;"CD"&amp;IF(ДАННЫЕ!BF329&gt;500,16,IF(ДАННЫЕ!BF329&gt;350,15,IF(ДАННЫЕ!BF329&gt;=200,14,IF(ДАННЫЕ!BF329&gt;=100,13,IF(ДАННЫЕ!BF329&gt;=50,12,IF(ДАННЫЕ!BF329&gt;0,11,10))))))&amp;"AR"&amp;IF(ДАННЫЕ!BX329&gt;0,1,0)&amp;"GD"&amp;B329&amp;"VV"&amp;IF(E329&gt;=5,IF(E329&lt;18,1,0),0)</f>
        <v>VN10CD10AR0GD0VV0</v>
      </c>
      <c r="M329" s="28" t="str">
        <f>ДАННЫЕ!$I329&amp;"b"&amp;ДАННЫЕ!$BI329&amp;"r"&amp;ДАННЫЕ!$BJ329&amp;"CD"&amp;IF(ДАННЫЕ!BF329&gt;0,IF(ДАННЫЕ!BF329&lt;200,1,IF(ДАННЫЕ!BF329&lt;350,2,3)),0)&amp;"h"&amp;IF(ДАННЫЕ!$BK329+ДАННЫЕ!$BL329+ДАННЫЕ!$BM329&gt;0,1,0)&amp;"x"&amp;ДАННЫЕ!$BK329&amp;"y"&amp;ДАННЫЕ!$BL329&amp;"z"&amp;ДАННЫЕ!$BM329&amp;"c"&amp;IF(ДАННЫЕ!$BK329+ДАННЫЕ!$BL329+ДАННЫЕ!$BM329=3,1,0)&amp;"a"&amp;IF(ДАННЫЕ!$BQ329+ДАННЫЕ!$BR329&gt;0,1,0)&amp;"d"&amp;ДАННЫЕ!$BQ329&amp;"v"&amp;ДАННЫЕ!$BR329&amp;"p"&amp;ДАННЫЕ!$BS329&amp;"n"&amp;ДАННЫЕ!$BU329&amp;"t"&amp;ДАННЫЕ!$BV329&amp;"o"&amp;ДАННЫЕ!$BT329&amp;"l"&amp;IF(ДАННЫЕ!$BN329&gt;0,1,0)&amp;ДАННЫЕ!$BN329&amp;"g"&amp;ДАННЫЕ!$BO329&amp;"s"&amp;ДАННЫЕ!$BP329&amp;"DZ"&amp;IF(ДАННЫЕ!B329-ДАННЫЕ!G329 &lt; 60,IF(ДАННЫЕ!B329-ДАННЫЕ!G329 &gt;= 0,1,0),0)&amp;"u"&amp;IF(ДАННЫЕ!$CJ329&gt;0,1,0)</f>
        <v>brCD0h0xyzc0a0dvpntol0gsDZ1u0</v>
      </c>
      <c r="N329" s="28" t="str">
        <f ca="1">ДАННЫЕ!$F329&amp;ДАННЫЕ!$I329&amp;"g"&amp;B329&amp;"cf"&amp;D329&amp;"a"&amp;IF(ДАННЫЕ!$BX329&gt;0,1,0)&amp;IF(ДАННЫЕ!$BF329&gt;500,1,IF(ДАННЫЕ!$BF329&gt;350,2,IF(ДАННЫЕ!$BF329&gt;=200,3,IF(ДАННЫЕ!$BF329&gt;=100,4,IF(ДАННЫЕ!$BF329&gt;=50,5,IF(ДАННЫЕ!$BF329&lt;50,6,0))))))&amp;"AR"&amp;IF(DATEDIF(ДАННЫЕ!$BX329,ДАННЫЕ!$F$1,"y")&gt;1,1,0)&amp;"VG"&amp;IF(ДАННЫЕ!$BH329="0",1,0)&amp;"o"&amp;IF(T329+ДАННЫЕ!$AF329+ДАННЫЕ!$AG329+ДАННЫЕ!$AH329+ДАННЫЕ!$AI329+ДАННЫЕ!$AJ329+ДАННЫЕ!$AP329+ДАННЫЕ!$AQ329+ДАННЫЕ!$AR329+ДАННЫЕ!$AU329+ДАННЫЕ!$AW329+ДАННЫЕ!$AS329+ДАННЫЕ!$AT329&gt;0,1,0)&amp;"x"&amp;ДАННЫЕ!$AG329&amp;"p"&amp;IF(ДАННЫЕ!$BY329&gt;0,1,0)&amp;"v"&amp;IF(ДАННЫЕ!$BZ329&gt;0,1,0)&amp;"n"&amp;ДАННЫЕ!$CA329&amp;"t"&amp;ДАННЫЕ!$AY329&amp;"k"&amp;ДАННЫЕ!$CB329&amp;"q"&amp;ДАННЫЕ!$CC329&amp;"w"&amp;ДАННЫЕ!$CD329&amp;"e"&amp;ДАННЫЕ!$CE329&amp;"m"&amp;ДАННЫЕ!$CF329&amp;"c"&amp;ДАННЫЕ!$CG329&amp;"z"&amp;ДАННЫЕ!$CH329&amp;"d"&amp;IF(H329=4,1,0)&amp;"s"&amp;IF(ДАННЫЕ!$J329=1,0,1)&amp;"u"&amp;IF(ДАННЫЕ!$CJ329&gt;0,1,0)</f>
        <v>g0cf0a06AR1VG0o0xp0v0ntkqwemczd0s1u0</v>
      </c>
      <c r="O329" s="28" t="str">
        <f>ДАННЫЕ!$I329&amp;"g"&amp;B329&amp;A329&amp;"f"&amp;P329&amp;"c"&amp;IF(ДАННЫЕ!$U329&gt;0,1,0)&amp;"s"&amp;IF(ДАННЫЕ!$Q329&gt;0,IF(YEAR(ДАННЫЕ!$F$1)=YEAR(ДАННЫЕ!$Q329),IF(MONTH(ДАННЫЕ!$F$1)=MONTH(ДАННЫЕ!$Q329),111,11),1),0)&amp;"i"&amp;IF(ДАННЫЕ!$R329+ДАННЫЕ!$S329+ДАННЫЕ!$T329=0,0,1)&amp;"h"&amp;IF(ДАННЫЕ!$P329&gt;0,1,0)&amp;"p"&amp;IF(ДАННЫЕ!$CI329&gt;0,IF(YEAR(ДАННЫЕ!$F$1)=YEAR(ДАННЫЕ!$CI329),IF(MONTH(ДАННЫЕ!$F$1)=MONTH(ДАННЫЕ!$CI329),111,11),1),0)&amp;"d"&amp;IF(ДАННЫЕ!$CJ329&gt;0,IF(YEAR(ДАННЫЕ!$F$1)=YEAR(ДАННЫЕ!$CJ329),IF(MONTH(ДАННЫЕ!$F$1)=MONTH(ДАННЫЕ!$CJ329),111,11),1),0)&amp;"o"&amp;IF(ДАННЫЕ!$CK329&gt;0,IF(MONTH(ДАННЫЕ!$F$1)=MONTH(ДАННЫЕ!$CK329),111,11),0)&amp;"v"&amp;IF(ДАННЫЕ!$BE329&gt;0,IF(MONTH(ДАННЫЕ!$F$1)=MONTH(ДАННЫЕ!$BE329),111,11),0)</f>
        <v>g00f0c0s0i0h0p0d0o0v0</v>
      </c>
      <c r="P329" s="15">
        <f t="shared" si="17"/>
        <v>0</v>
      </c>
      <c r="Q329" s="15">
        <f>IF(ДАННЫЕ!$F$1&gt;ДАННЫЕ!$N329,IF(YEAR(ДАННЫЕ!$F$1)=YEAR(ДАННЫЕ!M329),1,0),0)</f>
        <v>0</v>
      </c>
      <c r="R329" s="15">
        <f>IF(ДАННЫЕ!$F$1&gt;ДАННЫЕ!$N329,IF(YEAR(ДАННЫЕ!$F$1)=YEAR(ДАННЫЕ!N329),1,0),0)</f>
        <v>0</v>
      </c>
      <c r="S329" s="15">
        <f>IF(ДАННЫЕ!$AA329="2А",1,IF(ДАННЫЕ!$AA329="2Б",2,IF(ДАННЫЕ!$AA329="2В",3,IF(ДАННЫЕ!$AA329=3,4,IF(ДАННЫЕ!$AA329="4А",5,IF(ДАННЫЕ!$AA329="4Б",6,IF(ДАННЫЕ!$AA329="4В",7,IF(ДАННЫЕ!$AA329=5,8,0))))))))</f>
        <v>0</v>
      </c>
      <c r="T329" s="15">
        <f>IF(OR(ДАННЫЕ!$AC329=2,ДАННЫЕ!$AD329=2,ДАННЫЕ!$AE329=2),2,IF(OR(ДАННЫЕ!$AC329=1,ДАННЫЕ!$AD329=1,ДАННЫЕ!$AE329=1),1,0))</f>
        <v>0</v>
      </c>
    </row>
    <row r="330" spans="1:20" ht="15" customHeight="1" x14ac:dyDescent="0.2">
      <c r="A330" s="78">
        <f>IF(B330&gt;0,IF(MONTH(ДАННЫЕ!$F$1)=MONTH(ДАННЫЕ!$B330),1,0),0)</f>
        <v>0</v>
      </c>
      <c r="B330" s="14">
        <f>IF(ДАННЫЕ!$B330&gt;0,IF(YEAR(ДАННЫЕ!$F$1)=YEAR(ДАННЫЕ!$B330),1,0),0)</f>
        <v>0</v>
      </c>
      <c r="C330" s="14">
        <f>IF(ДАННЫЕ!$CM330&gt;0,IF(YEAR(ДАННЫЕ!$F$1)=YEAR(ДАННЫЕ!$CM330),1,0),0)</f>
        <v>0</v>
      </c>
      <c r="D330" s="14">
        <f>IF(ДАННЫЕ!$CJ330&gt;0,IF(ДАННЫЕ!$CL330&gt;ДАННЫЕ!$F$1,1,IF(ДАННЫЕ!$CL330&gt;0,0,1)),0)</f>
        <v>0</v>
      </c>
      <c r="E330" s="43" t="str">
        <f ca="1">IF(ДАННЫЕ!$F$1&gt;0,IF(ДАННЫЕ!$G330&gt;0,DATEDIF(ДАННЫЕ!$G330,ДАННЫЕ!$F$1,"y"),""),IF(ДАННЫЕ!$G330&gt;0,DATEDIF(ДАННЫЕ!$G330,TODAY(),"y"),""))</f>
        <v/>
      </c>
      <c r="F330" s="43" t="str">
        <f xml:space="preserve"> IF(ДАННЫЕ!$F330="М",IF(E330&gt;=18,IF(E330&lt;60,1,""),""),"")&amp;IF(ДАННЫЕ!$F330="Ж",IF(E330&gt;=18,IF(E330&lt;55,1,""),""),"")</f>
        <v/>
      </c>
      <c r="G330" s="43" t="str">
        <f xml:space="preserve"> IF(ДАННЫЕ!$F330="М",IF(E330&gt;=60,2,""),"")&amp;IF(ДАННЫЕ!$F330="Ж",IF(E330&gt;=55,2,""),"")</f>
        <v/>
      </c>
      <c r="H330" s="43" t="str">
        <f t="shared" ca="1" si="15"/>
        <v/>
      </c>
      <c r="I330" s="43" t="str">
        <f t="shared" ca="1" si="16"/>
        <v>03</v>
      </c>
      <c r="J330" s="28" t="str">
        <f ca="1">ДАННЫЕ!$F330&amp;H330&amp;I330&amp;ДАННЫЕ!$I330&amp;"m"&amp;IF(ДАННЫЕ!$I330&gt;0,IF(ДАННЫЕ!$J330&gt;0,0,1),"")&amp;"f"&amp;IF(ДАННЫЕ!$R330&gt;0,IF(YEAR(ДАННЫЕ!$F$1)=YEAR(ДАННЫЕ!$R330),1,0),0)&amp;"z"&amp;ДАННЫЕ!$R330&amp;"p"&amp;ДАННЫЕ!$S330&amp;"i"&amp;ДАННЫЕ!$T330&amp;"h"&amp;ДАННЫЕ!$K330&amp;"be"&amp;ДАННЫЕ!$BI330&amp;"CD"&amp;IF(ДАННЫЕ!BF330&gt;500,4,IF(ДАННЫЕ!BF330&gt;350,3,IF(ДАННЫЕ!BF330&gt;200,2,IF(ДАННЫЕ!BF330&gt;0,1,0))))&amp;"g"&amp;B330&amp;"d"&amp;H330&amp;"l"&amp;ДАННЫЕ!AT330&amp;"a"&amp;ДАННЫЕ!$V330&amp;"v"&amp;R330&amp;"k"&amp;ДАННЫЕ!$U330&amp;"s"&amp;ДАННЫЕ!$Y330&amp;"t"&amp;ДАННЫЕ!$X330&amp;"b"&amp;IF(ДАННЫЕ!$Q330&gt;1,1,0)&amp;"PP"&amp;ДАННЫЕ!Z330&amp;"c"&amp;S330&amp;"x"&amp;IF(ДАННЫЕ!$BY330&gt;0,IF(YEAR(ДАННЫЕ!$F$1)=YEAR(ДАННЫЕ!$BY330),1,0),0)&amp;"n"&amp;IF(ДАННЫЕ!$BZ330&gt;0,IF(YEAR(ДАННЫЕ!$F$1)=YEAR(ДАННЫЕ!$BZ330),1,0),0)&amp;"u"&amp;D330&amp;"z"&amp;IF(ДАННЫЕ!$CL330&gt;0,IF(YEAR(ДАННЫЕ!$F$1)&gt;YEAR(ДАННЫЕ!$CL330),11,12),0)</f>
        <v>03mf0zpihbeCD0g0dlav0kstb0PPc0x0n0u0z0</v>
      </c>
      <c r="K330" s="28" t="str">
        <f ca="1">ДАННЫЕ!$I330&amp;"x"&amp;B330&amp;"w"&amp;IF(T330+ДАННЫЕ!AD330+ДАННЫЕ!AE330+ДАННЫЕ!AF330+ДАННЫЕ!AG330+ДАННЫЕ!AH330+ДАННЫЕ!$AL330+ДАННЫЕ!AI330+ДАННЫЕ!AJ330+ДАННЫЕ!AK330+ДАННЫЕ!AP330+ДАННЫЕ!AQ330+ДАННЫЕ!AR330+ДАННЫЕ!$AM330+ДАННЫЕ!$AN330+ДАННЫЕ!AS330+ДАННЫЕ!AT330&gt;0,1,0)&amp;IF(OR(T330=2,ДАННЫЕ!AD330=2,ДАННЫЕ!AE330=2,ДАННЫЕ!AF330=2,ДАННЫЕ!AG330=2,ДАННЫЕ!AH330=2,ДАННЫЕ!$AL330=2,ДАННЫЕ!AI330=2,ДАННЫЕ!AJ330=2,ДАННЫЕ!AK330=2,ДАННЫЕ!AP330=2,ДАННЫЕ!AQ330=2,ДАННЫЕ!AR330=2,ДАННЫЕ!$AM330=2,ДАННЫЕ!$AN330=2,ДАННЫЕ!AS330=2,ДАННЫЕ!AT330=2),2,0)&amp;"t"&amp;IF(T330&gt;0,"1"&amp;T330,"00")&amp;"f"&amp;IF(ДАННЫЕ!$AC330,"1"&amp;ДАННЫЕ!$AC330,"00")&amp;"b"&amp;IF(ДАННЫЕ!$AD330,"1"&amp;ДАННЫЕ!$AD330,"00")&amp;"g"&amp;IF(ДАННЫЕ!$AF330,"1"&amp;ДАННЫЕ!$AF330,"00")&amp;"c"&amp;IF(ДАННЫЕ!$AG330,"1"&amp;ДАННЫЕ!$AG330,"00")&amp;"i"&amp;IF(ДАННЫЕ!$AH330,"1"&amp;ДАННЫЕ!$AH330,"00")&amp;"r"&amp;IF(ДАННЫЕ!$AL330,"1"&amp;ДАННЫЕ!$AL330,"00")&amp;"m"&amp;IF(ДАННЫЕ!$AI330,"1"&amp;ДАННЫЕ!$AI330,"00")&amp;"hS"&amp;IF(ДАННЫЕ!$AJ330,"1"&amp;ДАННЫЕ!$AJ330,"00")&amp;"hZ"&amp;IF(ДАННЫЕ!$AK330,"1"&amp;ДАННЫЕ!$AK330,"00")&amp;"p"&amp;IF(ДАННЫЕ!$AP330,"1"&amp;ДАННЫЕ!$AP330,"00")&amp;"k"&amp;IF(ДАННЫЕ!$AQ330,"1"&amp;ДАННЫЕ!$AQ330,"00")&amp;"z"&amp;IF(ДАННЫЕ!$AR330,"1"&amp;ДАННЫЕ!$AR330,"00")&amp;"j"&amp;IF(ДАННЫЕ!$AM330,"1"&amp;ДАННЫЕ!$AM330,"00")&amp;"n"&amp;IF(ДАННЫЕ!$AN330,"1"&amp;ДАННЫЕ!$AN330,"00")&amp;"E"&amp;ДАННЫЕ!BI330&amp;"L"&amp;ДАННЫЕ!AO330&amp;"h"&amp;IF(ДАННЫЕ!$AU330&gt;0,1,0)&amp;"v"&amp;IF(ДАННЫЕ!$AW330&gt;0,1,0)&amp;"a"&amp;IF(ДАННЫЕ!$AS330,"1"&amp;ДАННЫЕ!$AS330,"00")&amp;"s"&amp;IF(ДАННЫЕ!$AT330,"1"&amp;ДАННЫЕ!$AT330,"00")&amp;"u"&amp;IF(ДАННЫЕ!$CJ330&gt;0,1,0)&amp;"y"&amp;B330&amp;"d"&amp;H330&amp;"e"&amp;F330&amp;G330</f>
        <v>x0w00t00f00b00g00c00i00r00m00hS00hZ00p00k00z00j00n00ELh0v0a00s00u0y0de</v>
      </c>
      <c r="L330" s="28" t="str">
        <f ca="1">ДАННЫЕ!$I330&amp;"VN"&amp;IF(ДАННЫЕ!AW330&gt;0,11,10)&amp;"CD"&amp;IF(ДАННЫЕ!BF330&gt;500,16,IF(ДАННЫЕ!BF330&gt;350,15,IF(ДАННЫЕ!BF330&gt;=200,14,IF(ДАННЫЕ!BF330&gt;=100,13,IF(ДАННЫЕ!BF330&gt;=50,12,IF(ДАННЫЕ!BF330&gt;0,11,10))))))&amp;"AR"&amp;IF(ДАННЫЕ!BX330&gt;0,1,0)&amp;"GD"&amp;B330&amp;"VV"&amp;IF(E330&gt;=5,IF(E330&lt;18,1,0),0)</f>
        <v>VN10CD10AR0GD0VV0</v>
      </c>
      <c r="M330" s="28" t="str">
        <f>ДАННЫЕ!$I330&amp;"b"&amp;ДАННЫЕ!$BI330&amp;"r"&amp;ДАННЫЕ!$BJ330&amp;"CD"&amp;IF(ДАННЫЕ!BF330&gt;0,IF(ДАННЫЕ!BF330&lt;200,1,IF(ДАННЫЕ!BF330&lt;350,2,3)),0)&amp;"h"&amp;IF(ДАННЫЕ!$BK330+ДАННЫЕ!$BL330+ДАННЫЕ!$BM330&gt;0,1,0)&amp;"x"&amp;ДАННЫЕ!$BK330&amp;"y"&amp;ДАННЫЕ!$BL330&amp;"z"&amp;ДАННЫЕ!$BM330&amp;"c"&amp;IF(ДАННЫЕ!$BK330+ДАННЫЕ!$BL330+ДАННЫЕ!$BM330=3,1,0)&amp;"a"&amp;IF(ДАННЫЕ!$BQ330+ДАННЫЕ!$BR330&gt;0,1,0)&amp;"d"&amp;ДАННЫЕ!$BQ330&amp;"v"&amp;ДАННЫЕ!$BR330&amp;"p"&amp;ДАННЫЕ!$BS330&amp;"n"&amp;ДАННЫЕ!$BU330&amp;"t"&amp;ДАННЫЕ!$BV330&amp;"o"&amp;ДАННЫЕ!$BT330&amp;"l"&amp;IF(ДАННЫЕ!$BN330&gt;0,1,0)&amp;ДАННЫЕ!$BN330&amp;"g"&amp;ДАННЫЕ!$BO330&amp;"s"&amp;ДАННЫЕ!$BP330&amp;"DZ"&amp;IF(ДАННЫЕ!B330-ДАННЫЕ!G330 &lt; 60,IF(ДАННЫЕ!B330-ДАННЫЕ!G330 &gt;= 0,1,0),0)&amp;"u"&amp;IF(ДАННЫЕ!$CJ330&gt;0,1,0)</f>
        <v>brCD0h0xyzc0a0dvpntol0gsDZ1u0</v>
      </c>
      <c r="N330" s="28" t="str">
        <f ca="1">ДАННЫЕ!$F330&amp;ДАННЫЕ!$I330&amp;"g"&amp;B330&amp;"cf"&amp;D330&amp;"a"&amp;IF(ДАННЫЕ!$BX330&gt;0,1,0)&amp;IF(ДАННЫЕ!$BF330&gt;500,1,IF(ДАННЫЕ!$BF330&gt;350,2,IF(ДАННЫЕ!$BF330&gt;=200,3,IF(ДАННЫЕ!$BF330&gt;=100,4,IF(ДАННЫЕ!$BF330&gt;=50,5,IF(ДАННЫЕ!$BF330&lt;50,6,0))))))&amp;"AR"&amp;IF(DATEDIF(ДАННЫЕ!$BX330,ДАННЫЕ!$F$1,"y")&gt;1,1,0)&amp;"VG"&amp;IF(ДАННЫЕ!$BH330="0",1,0)&amp;"o"&amp;IF(T330+ДАННЫЕ!$AF330+ДАННЫЕ!$AG330+ДАННЫЕ!$AH330+ДАННЫЕ!$AI330+ДАННЫЕ!$AJ330+ДАННЫЕ!$AP330+ДАННЫЕ!$AQ330+ДАННЫЕ!$AR330+ДАННЫЕ!$AU330+ДАННЫЕ!$AW330+ДАННЫЕ!$AS330+ДАННЫЕ!$AT330&gt;0,1,0)&amp;"x"&amp;ДАННЫЕ!$AG330&amp;"p"&amp;IF(ДАННЫЕ!$BY330&gt;0,1,0)&amp;"v"&amp;IF(ДАННЫЕ!$BZ330&gt;0,1,0)&amp;"n"&amp;ДАННЫЕ!$CA330&amp;"t"&amp;ДАННЫЕ!$AY330&amp;"k"&amp;ДАННЫЕ!$CB330&amp;"q"&amp;ДАННЫЕ!$CC330&amp;"w"&amp;ДАННЫЕ!$CD330&amp;"e"&amp;ДАННЫЕ!$CE330&amp;"m"&amp;ДАННЫЕ!$CF330&amp;"c"&amp;ДАННЫЕ!$CG330&amp;"z"&amp;ДАННЫЕ!$CH330&amp;"d"&amp;IF(H330=4,1,0)&amp;"s"&amp;IF(ДАННЫЕ!$J330=1,0,1)&amp;"u"&amp;IF(ДАННЫЕ!$CJ330&gt;0,1,0)</f>
        <v>g0cf0a06AR1VG0o0xp0v0ntkqwemczd0s1u0</v>
      </c>
      <c r="O330" s="28" t="str">
        <f>ДАННЫЕ!$I330&amp;"g"&amp;B330&amp;A330&amp;"f"&amp;P330&amp;"c"&amp;IF(ДАННЫЕ!$U330&gt;0,1,0)&amp;"s"&amp;IF(ДАННЫЕ!$Q330&gt;0,IF(YEAR(ДАННЫЕ!$F$1)=YEAR(ДАННЫЕ!$Q330),IF(MONTH(ДАННЫЕ!$F$1)=MONTH(ДАННЫЕ!$Q330),111,11),1),0)&amp;"i"&amp;IF(ДАННЫЕ!$R330+ДАННЫЕ!$S330+ДАННЫЕ!$T330=0,0,1)&amp;"h"&amp;IF(ДАННЫЕ!$P330&gt;0,1,0)&amp;"p"&amp;IF(ДАННЫЕ!$CI330&gt;0,IF(YEAR(ДАННЫЕ!$F$1)=YEAR(ДАННЫЕ!$CI330),IF(MONTH(ДАННЫЕ!$F$1)=MONTH(ДАННЫЕ!$CI330),111,11),1),0)&amp;"d"&amp;IF(ДАННЫЕ!$CJ330&gt;0,IF(YEAR(ДАННЫЕ!$F$1)=YEAR(ДАННЫЕ!$CJ330),IF(MONTH(ДАННЫЕ!$F$1)=MONTH(ДАННЫЕ!$CJ330),111,11),1),0)&amp;"o"&amp;IF(ДАННЫЕ!$CK330&gt;0,IF(MONTH(ДАННЫЕ!$F$1)=MONTH(ДАННЫЕ!$CK330),111,11),0)&amp;"v"&amp;IF(ДАННЫЕ!$BE330&gt;0,IF(MONTH(ДАННЫЕ!$F$1)=MONTH(ДАННЫЕ!$BE330),111,11),0)</f>
        <v>g00f0c0s0i0h0p0d0o0v0</v>
      </c>
      <c r="P330" s="15">
        <f t="shared" si="17"/>
        <v>0</v>
      </c>
      <c r="Q330" s="15">
        <f>IF(ДАННЫЕ!$F$1&gt;ДАННЫЕ!$N330,IF(YEAR(ДАННЫЕ!$F$1)=YEAR(ДАННЫЕ!M330),1,0),0)</f>
        <v>0</v>
      </c>
      <c r="R330" s="15">
        <f>IF(ДАННЫЕ!$F$1&gt;ДАННЫЕ!$N330,IF(YEAR(ДАННЫЕ!$F$1)=YEAR(ДАННЫЕ!N330),1,0),0)</f>
        <v>0</v>
      </c>
      <c r="S330" s="15">
        <f>IF(ДАННЫЕ!$AA330="2А",1,IF(ДАННЫЕ!$AA330="2Б",2,IF(ДАННЫЕ!$AA330="2В",3,IF(ДАННЫЕ!$AA330=3,4,IF(ДАННЫЕ!$AA330="4А",5,IF(ДАННЫЕ!$AA330="4Б",6,IF(ДАННЫЕ!$AA330="4В",7,IF(ДАННЫЕ!$AA330=5,8,0))))))))</f>
        <v>0</v>
      </c>
      <c r="T330" s="15">
        <f>IF(OR(ДАННЫЕ!$AC330=2,ДАННЫЕ!$AD330=2,ДАННЫЕ!$AE330=2),2,IF(OR(ДАННЫЕ!$AC330=1,ДАННЫЕ!$AD330=1,ДАННЫЕ!$AE330=1),1,0))</f>
        <v>0</v>
      </c>
    </row>
    <row r="331" spans="1:20" ht="15" customHeight="1" x14ac:dyDescent="0.2">
      <c r="A331" s="78">
        <f>IF(B331&gt;0,IF(MONTH(ДАННЫЕ!$F$1)=MONTH(ДАННЫЕ!$B331),1,0),0)</f>
        <v>0</v>
      </c>
      <c r="B331" s="14">
        <f>IF(ДАННЫЕ!$B331&gt;0,IF(YEAR(ДАННЫЕ!$F$1)=YEAR(ДАННЫЕ!$B331),1,0),0)</f>
        <v>0</v>
      </c>
      <c r="C331" s="14">
        <f>IF(ДАННЫЕ!$CM331&gt;0,IF(YEAR(ДАННЫЕ!$F$1)=YEAR(ДАННЫЕ!$CM331),1,0),0)</f>
        <v>0</v>
      </c>
      <c r="D331" s="14">
        <f>IF(ДАННЫЕ!$CJ331&gt;0,IF(ДАННЫЕ!$CL331&gt;ДАННЫЕ!$F$1,1,IF(ДАННЫЕ!$CL331&gt;0,0,1)),0)</f>
        <v>0</v>
      </c>
      <c r="E331" s="43" t="str">
        <f ca="1">IF(ДАННЫЕ!$F$1&gt;0,IF(ДАННЫЕ!$G331&gt;0,DATEDIF(ДАННЫЕ!$G331,ДАННЫЕ!$F$1,"y"),""),IF(ДАННЫЕ!$G331&gt;0,DATEDIF(ДАННЫЕ!$G331,TODAY(),"y"),""))</f>
        <v/>
      </c>
      <c r="F331" s="43" t="str">
        <f xml:space="preserve"> IF(ДАННЫЕ!$F331="М",IF(E331&gt;=18,IF(E331&lt;60,1,""),""),"")&amp;IF(ДАННЫЕ!$F331="Ж",IF(E331&gt;=18,IF(E331&lt;55,1,""),""),"")</f>
        <v/>
      </c>
      <c r="G331" s="43" t="str">
        <f xml:space="preserve"> IF(ДАННЫЕ!$F331="М",IF(E331&gt;=60,2,""),"")&amp;IF(ДАННЫЕ!$F331="Ж",IF(E331&gt;=55,2,""),"")</f>
        <v/>
      </c>
      <c r="H331" s="43" t="str">
        <f t="shared" ca="1" si="15"/>
        <v/>
      </c>
      <c r="I331" s="43" t="str">
        <f t="shared" ca="1" si="16"/>
        <v>03</v>
      </c>
      <c r="J331" s="28" t="str">
        <f ca="1">ДАННЫЕ!$F331&amp;H331&amp;I331&amp;ДАННЫЕ!$I331&amp;"m"&amp;IF(ДАННЫЕ!$I331&gt;0,IF(ДАННЫЕ!$J331&gt;0,0,1),"")&amp;"f"&amp;IF(ДАННЫЕ!$R331&gt;0,IF(YEAR(ДАННЫЕ!$F$1)=YEAR(ДАННЫЕ!$R331),1,0),0)&amp;"z"&amp;ДАННЫЕ!$R331&amp;"p"&amp;ДАННЫЕ!$S331&amp;"i"&amp;ДАННЫЕ!$T331&amp;"h"&amp;ДАННЫЕ!$K331&amp;"be"&amp;ДАННЫЕ!$BI331&amp;"CD"&amp;IF(ДАННЫЕ!BF331&gt;500,4,IF(ДАННЫЕ!BF331&gt;350,3,IF(ДАННЫЕ!BF331&gt;200,2,IF(ДАННЫЕ!BF331&gt;0,1,0))))&amp;"g"&amp;B331&amp;"d"&amp;H331&amp;"l"&amp;ДАННЫЕ!AT331&amp;"a"&amp;ДАННЫЕ!$V331&amp;"v"&amp;R331&amp;"k"&amp;ДАННЫЕ!$U331&amp;"s"&amp;ДАННЫЕ!$Y331&amp;"t"&amp;ДАННЫЕ!$X331&amp;"b"&amp;IF(ДАННЫЕ!$Q331&gt;1,1,0)&amp;"PP"&amp;ДАННЫЕ!Z331&amp;"c"&amp;S331&amp;"x"&amp;IF(ДАННЫЕ!$BY331&gt;0,IF(YEAR(ДАННЫЕ!$F$1)=YEAR(ДАННЫЕ!$BY331),1,0),0)&amp;"n"&amp;IF(ДАННЫЕ!$BZ331&gt;0,IF(YEAR(ДАННЫЕ!$F$1)=YEAR(ДАННЫЕ!$BZ331),1,0),0)&amp;"u"&amp;D331&amp;"z"&amp;IF(ДАННЫЕ!$CL331&gt;0,IF(YEAR(ДАННЫЕ!$F$1)&gt;YEAR(ДАННЫЕ!$CL331),11,12),0)</f>
        <v>03mf0zpihbeCD0g0dlav0kstb0PPc0x0n0u0z0</v>
      </c>
      <c r="K331" s="28" t="str">
        <f ca="1">ДАННЫЕ!$I331&amp;"x"&amp;B331&amp;"w"&amp;IF(T331+ДАННЫЕ!AD331+ДАННЫЕ!AE331+ДАННЫЕ!AF331+ДАННЫЕ!AG331+ДАННЫЕ!AH331+ДАННЫЕ!$AL331+ДАННЫЕ!AI331+ДАННЫЕ!AJ331+ДАННЫЕ!AK331+ДАННЫЕ!AP331+ДАННЫЕ!AQ331+ДАННЫЕ!AR331+ДАННЫЕ!$AM331+ДАННЫЕ!$AN331+ДАННЫЕ!AS331+ДАННЫЕ!AT331&gt;0,1,0)&amp;IF(OR(T331=2,ДАННЫЕ!AD331=2,ДАННЫЕ!AE331=2,ДАННЫЕ!AF331=2,ДАННЫЕ!AG331=2,ДАННЫЕ!AH331=2,ДАННЫЕ!$AL331=2,ДАННЫЕ!AI331=2,ДАННЫЕ!AJ331=2,ДАННЫЕ!AK331=2,ДАННЫЕ!AP331=2,ДАННЫЕ!AQ331=2,ДАННЫЕ!AR331=2,ДАННЫЕ!$AM331=2,ДАННЫЕ!$AN331=2,ДАННЫЕ!AS331=2,ДАННЫЕ!AT331=2),2,0)&amp;"t"&amp;IF(T331&gt;0,"1"&amp;T331,"00")&amp;"f"&amp;IF(ДАННЫЕ!$AC331,"1"&amp;ДАННЫЕ!$AC331,"00")&amp;"b"&amp;IF(ДАННЫЕ!$AD331,"1"&amp;ДАННЫЕ!$AD331,"00")&amp;"g"&amp;IF(ДАННЫЕ!$AF331,"1"&amp;ДАННЫЕ!$AF331,"00")&amp;"c"&amp;IF(ДАННЫЕ!$AG331,"1"&amp;ДАННЫЕ!$AG331,"00")&amp;"i"&amp;IF(ДАННЫЕ!$AH331,"1"&amp;ДАННЫЕ!$AH331,"00")&amp;"r"&amp;IF(ДАННЫЕ!$AL331,"1"&amp;ДАННЫЕ!$AL331,"00")&amp;"m"&amp;IF(ДАННЫЕ!$AI331,"1"&amp;ДАННЫЕ!$AI331,"00")&amp;"hS"&amp;IF(ДАННЫЕ!$AJ331,"1"&amp;ДАННЫЕ!$AJ331,"00")&amp;"hZ"&amp;IF(ДАННЫЕ!$AK331,"1"&amp;ДАННЫЕ!$AK331,"00")&amp;"p"&amp;IF(ДАННЫЕ!$AP331,"1"&amp;ДАННЫЕ!$AP331,"00")&amp;"k"&amp;IF(ДАННЫЕ!$AQ331,"1"&amp;ДАННЫЕ!$AQ331,"00")&amp;"z"&amp;IF(ДАННЫЕ!$AR331,"1"&amp;ДАННЫЕ!$AR331,"00")&amp;"j"&amp;IF(ДАННЫЕ!$AM331,"1"&amp;ДАННЫЕ!$AM331,"00")&amp;"n"&amp;IF(ДАННЫЕ!$AN331,"1"&amp;ДАННЫЕ!$AN331,"00")&amp;"E"&amp;ДАННЫЕ!BI331&amp;"L"&amp;ДАННЫЕ!AO331&amp;"h"&amp;IF(ДАННЫЕ!$AU331&gt;0,1,0)&amp;"v"&amp;IF(ДАННЫЕ!$AW331&gt;0,1,0)&amp;"a"&amp;IF(ДАННЫЕ!$AS331,"1"&amp;ДАННЫЕ!$AS331,"00")&amp;"s"&amp;IF(ДАННЫЕ!$AT331,"1"&amp;ДАННЫЕ!$AT331,"00")&amp;"u"&amp;IF(ДАННЫЕ!$CJ331&gt;0,1,0)&amp;"y"&amp;B331&amp;"d"&amp;H331&amp;"e"&amp;F331&amp;G331</f>
        <v>x0w00t00f00b00g00c00i00r00m00hS00hZ00p00k00z00j00n00ELh0v0a00s00u0y0de</v>
      </c>
      <c r="L331" s="28" t="str">
        <f ca="1">ДАННЫЕ!$I331&amp;"VN"&amp;IF(ДАННЫЕ!AW331&gt;0,11,10)&amp;"CD"&amp;IF(ДАННЫЕ!BF331&gt;500,16,IF(ДАННЫЕ!BF331&gt;350,15,IF(ДАННЫЕ!BF331&gt;=200,14,IF(ДАННЫЕ!BF331&gt;=100,13,IF(ДАННЫЕ!BF331&gt;=50,12,IF(ДАННЫЕ!BF331&gt;0,11,10))))))&amp;"AR"&amp;IF(ДАННЫЕ!BX331&gt;0,1,0)&amp;"GD"&amp;B331&amp;"VV"&amp;IF(E331&gt;=5,IF(E331&lt;18,1,0),0)</f>
        <v>VN10CD10AR0GD0VV0</v>
      </c>
      <c r="M331" s="28" t="str">
        <f>ДАННЫЕ!$I331&amp;"b"&amp;ДАННЫЕ!$BI331&amp;"r"&amp;ДАННЫЕ!$BJ331&amp;"CD"&amp;IF(ДАННЫЕ!BF331&gt;0,IF(ДАННЫЕ!BF331&lt;200,1,IF(ДАННЫЕ!BF331&lt;350,2,3)),0)&amp;"h"&amp;IF(ДАННЫЕ!$BK331+ДАННЫЕ!$BL331+ДАННЫЕ!$BM331&gt;0,1,0)&amp;"x"&amp;ДАННЫЕ!$BK331&amp;"y"&amp;ДАННЫЕ!$BL331&amp;"z"&amp;ДАННЫЕ!$BM331&amp;"c"&amp;IF(ДАННЫЕ!$BK331+ДАННЫЕ!$BL331+ДАННЫЕ!$BM331=3,1,0)&amp;"a"&amp;IF(ДАННЫЕ!$BQ331+ДАННЫЕ!$BR331&gt;0,1,0)&amp;"d"&amp;ДАННЫЕ!$BQ331&amp;"v"&amp;ДАННЫЕ!$BR331&amp;"p"&amp;ДАННЫЕ!$BS331&amp;"n"&amp;ДАННЫЕ!$BU331&amp;"t"&amp;ДАННЫЕ!$BV331&amp;"o"&amp;ДАННЫЕ!$BT331&amp;"l"&amp;IF(ДАННЫЕ!$BN331&gt;0,1,0)&amp;ДАННЫЕ!$BN331&amp;"g"&amp;ДАННЫЕ!$BO331&amp;"s"&amp;ДАННЫЕ!$BP331&amp;"DZ"&amp;IF(ДАННЫЕ!B331-ДАННЫЕ!G331 &lt; 60,IF(ДАННЫЕ!B331-ДАННЫЕ!G331 &gt;= 0,1,0),0)&amp;"u"&amp;IF(ДАННЫЕ!$CJ331&gt;0,1,0)</f>
        <v>brCD0h0xyzc0a0dvpntol0gsDZ1u0</v>
      </c>
      <c r="N331" s="28" t="str">
        <f ca="1">ДАННЫЕ!$F331&amp;ДАННЫЕ!$I331&amp;"g"&amp;B331&amp;"cf"&amp;D331&amp;"a"&amp;IF(ДАННЫЕ!$BX331&gt;0,1,0)&amp;IF(ДАННЫЕ!$BF331&gt;500,1,IF(ДАННЫЕ!$BF331&gt;350,2,IF(ДАННЫЕ!$BF331&gt;=200,3,IF(ДАННЫЕ!$BF331&gt;=100,4,IF(ДАННЫЕ!$BF331&gt;=50,5,IF(ДАННЫЕ!$BF331&lt;50,6,0))))))&amp;"AR"&amp;IF(DATEDIF(ДАННЫЕ!$BX331,ДАННЫЕ!$F$1,"y")&gt;1,1,0)&amp;"VG"&amp;IF(ДАННЫЕ!$BH331="0",1,0)&amp;"o"&amp;IF(T331+ДАННЫЕ!$AF331+ДАННЫЕ!$AG331+ДАННЫЕ!$AH331+ДАННЫЕ!$AI331+ДАННЫЕ!$AJ331+ДАННЫЕ!$AP331+ДАННЫЕ!$AQ331+ДАННЫЕ!$AR331+ДАННЫЕ!$AU331+ДАННЫЕ!$AW331+ДАННЫЕ!$AS331+ДАННЫЕ!$AT331&gt;0,1,0)&amp;"x"&amp;ДАННЫЕ!$AG331&amp;"p"&amp;IF(ДАННЫЕ!$BY331&gt;0,1,0)&amp;"v"&amp;IF(ДАННЫЕ!$BZ331&gt;0,1,0)&amp;"n"&amp;ДАННЫЕ!$CA331&amp;"t"&amp;ДАННЫЕ!$AY331&amp;"k"&amp;ДАННЫЕ!$CB331&amp;"q"&amp;ДАННЫЕ!$CC331&amp;"w"&amp;ДАННЫЕ!$CD331&amp;"e"&amp;ДАННЫЕ!$CE331&amp;"m"&amp;ДАННЫЕ!$CF331&amp;"c"&amp;ДАННЫЕ!$CG331&amp;"z"&amp;ДАННЫЕ!$CH331&amp;"d"&amp;IF(H331=4,1,0)&amp;"s"&amp;IF(ДАННЫЕ!$J331=1,0,1)&amp;"u"&amp;IF(ДАННЫЕ!$CJ331&gt;0,1,0)</f>
        <v>g0cf0a06AR1VG0o0xp0v0ntkqwemczd0s1u0</v>
      </c>
      <c r="O331" s="28" t="str">
        <f>ДАННЫЕ!$I331&amp;"g"&amp;B331&amp;A331&amp;"f"&amp;P331&amp;"c"&amp;IF(ДАННЫЕ!$U331&gt;0,1,0)&amp;"s"&amp;IF(ДАННЫЕ!$Q331&gt;0,IF(YEAR(ДАННЫЕ!$F$1)=YEAR(ДАННЫЕ!$Q331),IF(MONTH(ДАННЫЕ!$F$1)=MONTH(ДАННЫЕ!$Q331),111,11),1),0)&amp;"i"&amp;IF(ДАННЫЕ!$R331+ДАННЫЕ!$S331+ДАННЫЕ!$T331=0,0,1)&amp;"h"&amp;IF(ДАННЫЕ!$P331&gt;0,1,0)&amp;"p"&amp;IF(ДАННЫЕ!$CI331&gt;0,IF(YEAR(ДАННЫЕ!$F$1)=YEAR(ДАННЫЕ!$CI331),IF(MONTH(ДАННЫЕ!$F$1)=MONTH(ДАННЫЕ!$CI331),111,11),1),0)&amp;"d"&amp;IF(ДАННЫЕ!$CJ331&gt;0,IF(YEAR(ДАННЫЕ!$F$1)=YEAR(ДАННЫЕ!$CJ331),IF(MONTH(ДАННЫЕ!$F$1)=MONTH(ДАННЫЕ!$CJ331),111,11),1),0)&amp;"o"&amp;IF(ДАННЫЕ!$CK331&gt;0,IF(MONTH(ДАННЫЕ!$F$1)=MONTH(ДАННЫЕ!$CK331),111,11),0)&amp;"v"&amp;IF(ДАННЫЕ!$BE331&gt;0,IF(MONTH(ДАННЫЕ!$F$1)=MONTH(ДАННЫЕ!$BE331),111,11),0)</f>
        <v>g00f0c0s0i0h0p0d0o0v0</v>
      </c>
      <c r="P331" s="15">
        <f t="shared" si="17"/>
        <v>0</v>
      </c>
      <c r="Q331" s="15">
        <f>IF(ДАННЫЕ!$F$1&gt;ДАННЫЕ!$N331,IF(YEAR(ДАННЫЕ!$F$1)=YEAR(ДАННЫЕ!M331),1,0),0)</f>
        <v>0</v>
      </c>
      <c r="R331" s="15">
        <f>IF(ДАННЫЕ!$F$1&gt;ДАННЫЕ!$N331,IF(YEAR(ДАННЫЕ!$F$1)=YEAR(ДАННЫЕ!N331),1,0),0)</f>
        <v>0</v>
      </c>
      <c r="S331" s="15">
        <f>IF(ДАННЫЕ!$AA331="2А",1,IF(ДАННЫЕ!$AA331="2Б",2,IF(ДАННЫЕ!$AA331="2В",3,IF(ДАННЫЕ!$AA331=3,4,IF(ДАННЫЕ!$AA331="4А",5,IF(ДАННЫЕ!$AA331="4Б",6,IF(ДАННЫЕ!$AA331="4В",7,IF(ДАННЫЕ!$AA331=5,8,0))))))))</f>
        <v>0</v>
      </c>
      <c r="T331" s="15">
        <f>IF(OR(ДАННЫЕ!$AC331=2,ДАННЫЕ!$AD331=2,ДАННЫЕ!$AE331=2),2,IF(OR(ДАННЫЕ!$AC331=1,ДАННЫЕ!$AD331=1,ДАННЫЕ!$AE331=1),1,0))</f>
        <v>0</v>
      </c>
    </row>
    <row r="332" spans="1:20" ht="15" customHeight="1" x14ac:dyDescent="0.2">
      <c r="A332" s="78">
        <f>IF(B332&gt;0,IF(MONTH(ДАННЫЕ!$F$1)=MONTH(ДАННЫЕ!$B332),1,0),0)</f>
        <v>0</v>
      </c>
      <c r="B332" s="14">
        <f>IF(ДАННЫЕ!$B332&gt;0,IF(YEAR(ДАННЫЕ!$F$1)=YEAR(ДАННЫЕ!$B332),1,0),0)</f>
        <v>0</v>
      </c>
      <c r="C332" s="14">
        <f>IF(ДАННЫЕ!$CM332&gt;0,IF(YEAR(ДАННЫЕ!$F$1)=YEAR(ДАННЫЕ!$CM332),1,0),0)</f>
        <v>0</v>
      </c>
      <c r="D332" s="14">
        <f>IF(ДАННЫЕ!$CJ332&gt;0,IF(ДАННЫЕ!$CL332&gt;ДАННЫЕ!$F$1,1,IF(ДАННЫЕ!$CL332&gt;0,0,1)),0)</f>
        <v>0</v>
      </c>
      <c r="E332" s="43" t="str">
        <f ca="1">IF(ДАННЫЕ!$F$1&gt;0,IF(ДАННЫЕ!$G332&gt;0,DATEDIF(ДАННЫЕ!$G332,ДАННЫЕ!$F$1,"y"),""),IF(ДАННЫЕ!$G332&gt;0,DATEDIF(ДАННЫЕ!$G332,TODAY(),"y"),""))</f>
        <v/>
      </c>
      <c r="F332" s="43" t="str">
        <f xml:space="preserve"> IF(ДАННЫЕ!$F332="М",IF(E332&gt;=18,IF(E332&lt;60,1,""),""),"")&amp;IF(ДАННЫЕ!$F332="Ж",IF(E332&gt;=18,IF(E332&lt;55,1,""),""),"")</f>
        <v/>
      </c>
      <c r="G332" s="43" t="str">
        <f xml:space="preserve"> IF(ДАННЫЕ!$F332="М",IF(E332&gt;=60,2,""),"")&amp;IF(ДАННЫЕ!$F332="Ж",IF(E332&gt;=55,2,""),"")</f>
        <v/>
      </c>
      <c r="H332" s="43" t="str">
        <f t="shared" ca="1" si="15"/>
        <v/>
      </c>
      <c r="I332" s="43" t="str">
        <f t="shared" ca="1" si="16"/>
        <v>03</v>
      </c>
      <c r="J332" s="28" t="str">
        <f ca="1">ДАННЫЕ!$F332&amp;H332&amp;I332&amp;ДАННЫЕ!$I332&amp;"m"&amp;IF(ДАННЫЕ!$I332&gt;0,IF(ДАННЫЕ!$J332&gt;0,0,1),"")&amp;"f"&amp;IF(ДАННЫЕ!$R332&gt;0,IF(YEAR(ДАННЫЕ!$F$1)=YEAR(ДАННЫЕ!$R332),1,0),0)&amp;"z"&amp;ДАННЫЕ!$R332&amp;"p"&amp;ДАННЫЕ!$S332&amp;"i"&amp;ДАННЫЕ!$T332&amp;"h"&amp;ДАННЫЕ!$K332&amp;"be"&amp;ДАННЫЕ!$BI332&amp;"CD"&amp;IF(ДАННЫЕ!BF332&gt;500,4,IF(ДАННЫЕ!BF332&gt;350,3,IF(ДАННЫЕ!BF332&gt;200,2,IF(ДАННЫЕ!BF332&gt;0,1,0))))&amp;"g"&amp;B332&amp;"d"&amp;H332&amp;"l"&amp;ДАННЫЕ!AT332&amp;"a"&amp;ДАННЫЕ!$V332&amp;"v"&amp;R332&amp;"k"&amp;ДАННЫЕ!$U332&amp;"s"&amp;ДАННЫЕ!$Y332&amp;"t"&amp;ДАННЫЕ!$X332&amp;"b"&amp;IF(ДАННЫЕ!$Q332&gt;1,1,0)&amp;"PP"&amp;ДАННЫЕ!Z332&amp;"c"&amp;S332&amp;"x"&amp;IF(ДАННЫЕ!$BY332&gt;0,IF(YEAR(ДАННЫЕ!$F$1)=YEAR(ДАННЫЕ!$BY332),1,0),0)&amp;"n"&amp;IF(ДАННЫЕ!$BZ332&gt;0,IF(YEAR(ДАННЫЕ!$F$1)=YEAR(ДАННЫЕ!$BZ332),1,0),0)&amp;"u"&amp;D332&amp;"z"&amp;IF(ДАННЫЕ!$CL332&gt;0,IF(YEAR(ДАННЫЕ!$F$1)&gt;YEAR(ДАННЫЕ!$CL332),11,12),0)</f>
        <v>03mf0zpihbeCD0g0dlav0kstb0PPc0x0n0u0z0</v>
      </c>
      <c r="K332" s="28" t="str">
        <f ca="1">ДАННЫЕ!$I332&amp;"x"&amp;B332&amp;"w"&amp;IF(T332+ДАННЫЕ!AD332+ДАННЫЕ!AE332+ДАННЫЕ!AF332+ДАННЫЕ!AG332+ДАННЫЕ!AH332+ДАННЫЕ!$AL332+ДАННЫЕ!AI332+ДАННЫЕ!AJ332+ДАННЫЕ!AK332+ДАННЫЕ!AP332+ДАННЫЕ!AQ332+ДАННЫЕ!AR332+ДАННЫЕ!$AM332+ДАННЫЕ!$AN332+ДАННЫЕ!AS332+ДАННЫЕ!AT332&gt;0,1,0)&amp;IF(OR(T332=2,ДАННЫЕ!AD332=2,ДАННЫЕ!AE332=2,ДАННЫЕ!AF332=2,ДАННЫЕ!AG332=2,ДАННЫЕ!AH332=2,ДАННЫЕ!$AL332=2,ДАННЫЕ!AI332=2,ДАННЫЕ!AJ332=2,ДАННЫЕ!AK332=2,ДАННЫЕ!AP332=2,ДАННЫЕ!AQ332=2,ДАННЫЕ!AR332=2,ДАННЫЕ!$AM332=2,ДАННЫЕ!$AN332=2,ДАННЫЕ!AS332=2,ДАННЫЕ!AT332=2),2,0)&amp;"t"&amp;IF(T332&gt;0,"1"&amp;T332,"00")&amp;"f"&amp;IF(ДАННЫЕ!$AC332,"1"&amp;ДАННЫЕ!$AC332,"00")&amp;"b"&amp;IF(ДАННЫЕ!$AD332,"1"&amp;ДАННЫЕ!$AD332,"00")&amp;"g"&amp;IF(ДАННЫЕ!$AF332,"1"&amp;ДАННЫЕ!$AF332,"00")&amp;"c"&amp;IF(ДАННЫЕ!$AG332,"1"&amp;ДАННЫЕ!$AG332,"00")&amp;"i"&amp;IF(ДАННЫЕ!$AH332,"1"&amp;ДАННЫЕ!$AH332,"00")&amp;"r"&amp;IF(ДАННЫЕ!$AL332,"1"&amp;ДАННЫЕ!$AL332,"00")&amp;"m"&amp;IF(ДАННЫЕ!$AI332,"1"&amp;ДАННЫЕ!$AI332,"00")&amp;"hS"&amp;IF(ДАННЫЕ!$AJ332,"1"&amp;ДАННЫЕ!$AJ332,"00")&amp;"hZ"&amp;IF(ДАННЫЕ!$AK332,"1"&amp;ДАННЫЕ!$AK332,"00")&amp;"p"&amp;IF(ДАННЫЕ!$AP332,"1"&amp;ДАННЫЕ!$AP332,"00")&amp;"k"&amp;IF(ДАННЫЕ!$AQ332,"1"&amp;ДАННЫЕ!$AQ332,"00")&amp;"z"&amp;IF(ДАННЫЕ!$AR332,"1"&amp;ДАННЫЕ!$AR332,"00")&amp;"j"&amp;IF(ДАННЫЕ!$AM332,"1"&amp;ДАННЫЕ!$AM332,"00")&amp;"n"&amp;IF(ДАННЫЕ!$AN332,"1"&amp;ДАННЫЕ!$AN332,"00")&amp;"E"&amp;ДАННЫЕ!BI332&amp;"L"&amp;ДАННЫЕ!AO332&amp;"h"&amp;IF(ДАННЫЕ!$AU332&gt;0,1,0)&amp;"v"&amp;IF(ДАННЫЕ!$AW332&gt;0,1,0)&amp;"a"&amp;IF(ДАННЫЕ!$AS332,"1"&amp;ДАННЫЕ!$AS332,"00")&amp;"s"&amp;IF(ДАННЫЕ!$AT332,"1"&amp;ДАННЫЕ!$AT332,"00")&amp;"u"&amp;IF(ДАННЫЕ!$CJ332&gt;0,1,0)&amp;"y"&amp;B332&amp;"d"&amp;H332&amp;"e"&amp;F332&amp;G332</f>
        <v>x0w00t00f00b00g00c00i00r00m00hS00hZ00p00k00z00j00n00ELh0v0a00s00u0y0de</v>
      </c>
      <c r="L332" s="28" t="str">
        <f ca="1">ДАННЫЕ!$I332&amp;"VN"&amp;IF(ДАННЫЕ!AW332&gt;0,11,10)&amp;"CD"&amp;IF(ДАННЫЕ!BF332&gt;500,16,IF(ДАННЫЕ!BF332&gt;350,15,IF(ДАННЫЕ!BF332&gt;=200,14,IF(ДАННЫЕ!BF332&gt;=100,13,IF(ДАННЫЕ!BF332&gt;=50,12,IF(ДАННЫЕ!BF332&gt;0,11,10))))))&amp;"AR"&amp;IF(ДАННЫЕ!BX332&gt;0,1,0)&amp;"GD"&amp;B332&amp;"VV"&amp;IF(E332&gt;=5,IF(E332&lt;18,1,0),0)</f>
        <v>VN10CD10AR0GD0VV0</v>
      </c>
      <c r="M332" s="28" t="str">
        <f>ДАННЫЕ!$I332&amp;"b"&amp;ДАННЫЕ!$BI332&amp;"r"&amp;ДАННЫЕ!$BJ332&amp;"CD"&amp;IF(ДАННЫЕ!BF332&gt;0,IF(ДАННЫЕ!BF332&lt;200,1,IF(ДАННЫЕ!BF332&lt;350,2,3)),0)&amp;"h"&amp;IF(ДАННЫЕ!$BK332+ДАННЫЕ!$BL332+ДАННЫЕ!$BM332&gt;0,1,0)&amp;"x"&amp;ДАННЫЕ!$BK332&amp;"y"&amp;ДАННЫЕ!$BL332&amp;"z"&amp;ДАННЫЕ!$BM332&amp;"c"&amp;IF(ДАННЫЕ!$BK332+ДАННЫЕ!$BL332+ДАННЫЕ!$BM332=3,1,0)&amp;"a"&amp;IF(ДАННЫЕ!$BQ332+ДАННЫЕ!$BR332&gt;0,1,0)&amp;"d"&amp;ДАННЫЕ!$BQ332&amp;"v"&amp;ДАННЫЕ!$BR332&amp;"p"&amp;ДАННЫЕ!$BS332&amp;"n"&amp;ДАННЫЕ!$BU332&amp;"t"&amp;ДАННЫЕ!$BV332&amp;"o"&amp;ДАННЫЕ!$BT332&amp;"l"&amp;IF(ДАННЫЕ!$BN332&gt;0,1,0)&amp;ДАННЫЕ!$BN332&amp;"g"&amp;ДАННЫЕ!$BO332&amp;"s"&amp;ДАННЫЕ!$BP332&amp;"DZ"&amp;IF(ДАННЫЕ!B332-ДАННЫЕ!G332 &lt; 60,IF(ДАННЫЕ!B332-ДАННЫЕ!G332 &gt;= 0,1,0),0)&amp;"u"&amp;IF(ДАННЫЕ!$CJ332&gt;0,1,0)</f>
        <v>brCD0h0xyzc0a0dvpntol0gsDZ1u0</v>
      </c>
      <c r="N332" s="28" t="str">
        <f ca="1">ДАННЫЕ!$F332&amp;ДАННЫЕ!$I332&amp;"g"&amp;B332&amp;"cf"&amp;D332&amp;"a"&amp;IF(ДАННЫЕ!$BX332&gt;0,1,0)&amp;IF(ДАННЫЕ!$BF332&gt;500,1,IF(ДАННЫЕ!$BF332&gt;350,2,IF(ДАННЫЕ!$BF332&gt;=200,3,IF(ДАННЫЕ!$BF332&gt;=100,4,IF(ДАННЫЕ!$BF332&gt;=50,5,IF(ДАННЫЕ!$BF332&lt;50,6,0))))))&amp;"AR"&amp;IF(DATEDIF(ДАННЫЕ!$BX332,ДАННЫЕ!$F$1,"y")&gt;1,1,0)&amp;"VG"&amp;IF(ДАННЫЕ!$BH332="0",1,0)&amp;"o"&amp;IF(T332+ДАННЫЕ!$AF332+ДАННЫЕ!$AG332+ДАННЫЕ!$AH332+ДАННЫЕ!$AI332+ДАННЫЕ!$AJ332+ДАННЫЕ!$AP332+ДАННЫЕ!$AQ332+ДАННЫЕ!$AR332+ДАННЫЕ!$AU332+ДАННЫЕ!$AW332+ДАННЫЕ!$AS332+ДАННЫЕ!$AT332&gt;0,1,0)&amp;"x"&amp;ДАННЫЕ!$AG332&amp;"p"&amp;IF(ДАННЫЕ!$BY332&gt;0,1,0)&amp;"v"&amp;IF(ДАННЫЕ!$BZ332&gt;0,1,0)&amp;"n"&amp;ДАННЫЕ!$CA332&amp;"t"&amp;ДАННЫЕ!$AY332&amp;"k"&amp;ДАННЫЕ!$CB332&amp;"q"&amp;ДАННЫЕ!$CC332&amp;"w"&amp;ДАННЫЕ!$CD332&amp;"e"&amp;ДАННЫЕ!$CE332&amp;"m"&amp;ДАННЫЕ!$CF332&amp;"c"&amp;ДАННЫЕ!$CG332&amp;"z"&amp;ДАННЫЕ!$CH332&amp;"d"&amp;IF(H332=4,1,0)&amp;"s"&amp;IF(ДАННЫЕ!$J332=1,0,1)&amp;"u"&amp;IF(ДАННЫЕ!$CJ332&gt;0,1,0)</f>
        <v>g0cf0a06AR1VG0o0xp0v0ntkqwemczd0s1u0</v>
      </c>
      <c r="O332" s="28" t="str">
        <f>ДАННЫЕ!$I332&amp;"g"&amp;B332&amp;A332&amp;"f"&amp;P332&amp;"c"&amp;IF(ДАННЫЕ!$U332&gt;0,1,0)&amp;"s"&amp;IF(ДАННЫЕ!$Q332&gt;0,IF(YEAR(ДАННЫЕ!$F$1)=YEAR(ДАННЫЕ!$Q332),IF(MONTH(ДАННЫЕ!$F$1)=MONTH(ДАННЫЕ!$Q332),111,11),1),0)&amp;"i"&amp;IF(ДАННЫЕ!$R332+ДАННЫЕ!$S332+ДАННЫЕ!$T332=0,0,1)&amp;"h"&amp;IF(ДАННЫЕ!$P332&gt;0,1,0)&amp;"p"&amp;IF(ДАННЫЕ!$CI332&gt;0,IF(YEAR(ДАННЫЕ!$F$1)=YEAR(ДАННЫЕ!$CI332),IF(MONTH(ДАННЫЕ!$F$1)=MONTH(ДАННЫЕ!$CI332),111,11),1),0)&amp;"d"&amp;IF(ДАННЫЕ!$CJ332&gt;0,IF(YEAR(ДАННЫЕ!$F$1)=YEAR(ДАННЫЕ!$CJ332),IF(MONTH(ДАННЫЕ!$F$1)=MONTH(ДАННЫЕ!$CJ332),111,11),1),0)&amp;"o"&amp;IF(ДАННЫЕ!$CK332&gt;0,IF(MONTH(ДАННЫЕ!$F$1)=MONTH(ДАННЫЕ!$CK332),111,11),0)&amp;"v"&amp;IF(ДАННЫЕ!$BE332&gt;0,IF(MONTH(ДАННЫЕ!$F$1)=MONTH(ДАННЫЕ!$BE332),111,11),0)</f>
        <v>g00f0c0s0i0h0p0d0o0v0</v>
      </c>
      <c r="P332" s="15">
        <f t="shared" si="17"/>
        <v>0</v>
      </c>
      <c r="Q332" s="15">
        <f>IF(ДАННЫЕ!$F$1&gt;ДАННЫЕ!$N332,IF(YEAR(ДАННЫЕ!$F$1)=YEAR(ДАННЫЕ!M332),1,0),0)</f>
        <v>0</v>
      </c>
      <c r="R332" s="15">
        <f>IF(ДАННЫЕ!$F$1&gt;ДАННЫЕ!$N332,IF(YEAR(ДАННЫЕ!$F$1)=YEAR(ДАННЫЕ!N332),1,0),0)</f>
        <v>0</v>
      </c>
      <c r="S332" s="15">
        <f>IF(ДАННЫЕ!$AA332="2А",1,IF(ДАННЫЕ!$AA332="2Б",2,IF(ДАННЫЕ!$AA332="2В",3,IF(ДАННЫЕ!$AA332=3,4,IF(ДАННЫЕ!$AA332="4А",5,IF(ДАННЫЕ!$AA332="4Б",6,IF(ДАННЫЕ!$AA332="4В",7,IF(ДАННЫЕ!$AA332=5,8,0))))))))</f>
        <v>0</v>
      </c>
      <c r="T332" s="15">
        <f>IF(OR(ДАННЫЕ!$AC332=2,ДАННЫЕ!$AD332=2,ДАННЫЕ!$AE332=2),2,IF(OR(ДАННЫЕ!$AC332=1,ДАННЫЕ!$AD332=1,ДАННЫЕ!$AE332=1),1,0))</f>
        <v>0</v>
      </c>
    </row>
    <row r="333" spans="1:20" ht="15" customHeight="1" x14ac:dyDescent="0.2">
      <c r="A333" s="78">
        <f>IF(B333&gt;0,IF(MONTH(ДАННЫЕ!$F$1)=MONTH(ДАННЫЕ!$B333),1,0),0)</f>
        <v>0</v>
      </c>
      <c r="B333" s="14">
        <f>IF(ДАННЫЕ!$B333&gt;0,IF(YEAR(ДАННЫЕ!$F$1)=YEAR(ДАННЫЕ!$B333),1,0),0)</f>
        <v>0</v>
      </c>
      <c r="C333" s="14">
        <f>IF(ДАННЫЕ!$CM333&gt;0,IF(YEAR(ДАННЫЕ!$F$1)=YEAR(ДАННЫЕ!$CM333),1,0),0)</f>
        <v>0</v>
      </c>
      <c r="D333" s="14">
        <f>IF(ДАННЫЕ!$CJ333&gt;0,IF(ДАННЫЕ!$CL333&gt;ДАННЫЕ!$F$1,1,IF(ДАННЫЕ!$CL333&gt;0,0,1)),0)</f>
        <v>0</v>
      </c>
      <c r="E333" s="43" t="str">
        <f ca="1">IF(ДАННЫЕ!$F$1&gt;0,IF(ДАННЫЕ!$G333&gt;0,DATEDIF(ДАННЫЕ!$G333,ДАННЫЕ!$F$1,"y"),""),IF(ДАННЫЕ!$G333&gt;0,DATEDIF(ДАННЫЕ!$G333,TODAY(),"y"),""))</f>
        <v/>
      </c>
      <c r="F333" s="43" t="str">
        <f xml:space="preserve"> IF(ДАННЫЕ!$F333="М",IF(E333&gt;=18,IF(E333&lt;60,1,""),""),"")&amp;IF(ДАННЫЕ!$F333="Ж",IF(E333&gt;=18,IF(E333&lt;55,1,""),""),"")</f>
        <v/>
      </c>
      <c r="G333" s="43" t="str">
        <f xml:space="preserve"> IF(ДАННЫЕ!$F333="М",IF(E333&gt;=60,2,""),"")&amp;IF(ДАННЫЕ!$F333="Ж",IF(E333&gt;=55,2,""),"")</f>
        <v/>
      </c>
      <c r="H333" s="43" t="str">
        <f t="shared" ca="1" si="15"/>
        <v/>
      </c>
      <c r="I333" s="43" t="str">
        <f t="shared" ca="1" si="16"/>
        <v>03</v>
      </c>
      <c r="J333" s="28" t="str">
        <f ca="1">ДАННЫЕ!$F333&amp;H333&amp;I333&amp;ДАННЫЕ!$I333&amp;"m"&amp;IF(ДАННЫЕ!$I333&gt;0,IF(ДАННЫЕ!$J333&gt;0,0,1),"")&amp;"f"&amp;IF(ДАННЫЕ!$R333&gt;0,IF(YEAR(ДАННЫЕ!$F$1)=YEAR(ДАННЫЕ!$R333),1,0),0)&amp;"z"&amp;ДАННЫЕ!$R333&amp;"p"&amp;ДАННЫЕ!$S333&amp;"i"&amp;ДАННЫЕ!$T333&amp;"h"&amp;ДАННЫЕ!$K333&amp;"be"&amp;ДАННЫЕ!$BI333&amp;"CD"&amp;IF(ДАННЫЕ!BF333&gt;500,4,IF(ДАННЫЕ!BF333&gt;350,3,IF(ДАННЫЕ!BF333&gt;200,2,IF(ДАННЫЕ!BF333&gt;0,1,0))))&amp;"g"&amp;B333&amp;"d"&amp;H333&amp;"l"&amp;ДАННЫЕ!AT333&amp;"a"&amp;ДАННЫЕ!$V333&amp;"v"&amp;R333&amp;"k"&amp;ДАННЫЕ!$U333&amp;"s"&amp;ДАННЫЕ!$Y333&amp;"t"&amp;ДАННЫЕ!$X333&amp;"b"&amp;IF(ДАННЫЕ!$Q333&gt;1,1,0)&amp;"PP"&amp;ДАННЫЕ!Z333&amp;"c"&amp;S333&amp;"x"&amp;IF(ДАННЫЕ!$BY333&gt;0,IF(YEAR(ДАННЫЕ!$F$1)=YEAR(ДАННЫЕ!$BY333),1,0),0)&amp;"n"&amp;IF(ДАННЫЕ!$BZ333&gt;0,IF(YEAR(ДАННЫЕ!$F$1)=YEAR(ДАННЫЕ!$BZ333),1,0),0)&amp;"u"&amp;D333&amp;"z"&amp;IF(ДАННЫЕ!$CL333&gt;0,IF(YEAR(ДАННЫЕ!$F$1)&gt;YEAR(ДАННЫЕ!$CL333),11,12),0)</f>
        <v>03mf0zpihbeCD0g0dlav0kstb0PPc0x0n0u0z0</v>
      </c>
      <c r="K333" s="28" t="str">
        <f ca="1">ДАННЫЕ!$I333&amp;"x"&amp;B333&amp;"w"&amp;IF(T333+ДАННЫЕ!AD333+ДАННЫЕ!AE333+ДАННЫЕ!AF333+ДАННЫЕ!AG333+ДАННЫЕ!AH333+ДАННЫЕ!$AL333+ДАННЫЕ!AI333+ДАННЫЕ!AJ333+ДАННЫЕ!AK333+ДАННЫЕ!AP333+ДАННЫЕ!AQ333+ДАННЫЕ!AR333+ДАННЫЕ!$AM333+ДАННЫЕ!$AN333+ДАННЫЕ!AS333+ДАННЫЕ!AT333&gt;0,1,0)&amp;IF(OR(T333=2,ДАННЫЕ!AD333=2,ДАННЫЕ!AE333=2,ДАННЫЕ!AF333=2,ДАННЫЕ!AG333=2,ДАННЫЕ!AH333=2,ДАННЫЕ!$AL333=2,ДАННЫЕ!AI333=2,ДАННЫЕ!AJ333=2,ДАННЫЕ!AK333=2,ДАННЫЕ!AP333=2,ДАННЫЕ!AQ333=2,ДАННЫЕ!AR333=2,ДАННЫЕ!$AM333=2,ДАННЫЕ!$AN333=2,ДАННЫЕ!AS333=2,ДАННЫЕ!AT333=2),2,0)&amp;"t"&amp;IF(T333&gt;0,"1"&amp;T333,"00")&amp;"f"&amp;IF(ДАННЫЕ!$AC333,"1"&amp;ДАННЫЕ!$AC333,"00")&amp;"b"&amp;IF(ДАННЫЕ!$AD333,"1"&amp;ДАННЫЕ!$AD333,"00")&amp;"g"&amp;IF(ДАННЫЕ!$AF333,"1"&amp;ДАННЫЕ!$AF333,"00")&amp;"c"&amp;IF(ДАННЫЕ!$AG333,"1"&amp;ДАННЫЕ!$AG333,"00")&amp;"i"&amp;IF(ДАННЫЕ!$AH333,"1"&amp;ДАННЫЕ!$AH333,"00")&amp;"r"&amp;IF(ДАННЫЕ!$AL333,"1"&amp;ДАННЫЕ!$AL333,"00")&amp;"m"&amp;IF(ДАННЫЕ!$AI333,"1"&amp;ДАННЫЕ!$AI333,"00")&amp;"hS"&amp;IF(ДАННЫЕ!$AJ333,"1"&amp;ДАННЫЕ!$AJ333,"00")&amp;"hZ"&amp;IF(ДАННЫЕ!$AK333,"1"&amp;ДАННЫЕ!$AK333,"00")&amp;"p"&amp;IF(ДАННЫЕ!$AP333,"1"&amp;ДАННЫЕ!$AP333,"00")&amp;"k"&amp;IF(ДАННЫЕ!$AQ333,"1"&amp;ДАННЫЕ!$AQ333,"00")&amp;"z"&amp;IF(ДАННЫЕ!$AR333,"1"&amp;ДАННЫЕ!$AR333,"00")&amp;"j"&amp;IF(ДАННЫЕ!$AM333,"1"&amp;ДАННЫЕ!$AM333,"00")&amp;"n"&amp;IF(ДАННЫЕ!$AN333,"1"&amp;ДАННЫЕ!$AN333,"00")&amp;"E"&amp;ДАННЫЕ!BI333&amp;"L"&amp;ДАННЫЕ!AO333&amp;"h"&amp;IF(ДАННЫЕ!$AU333&gt;0,1,0)&amp;"v"&amp;IF(ДАННЫЕ!$AW333&gt;0,1,0)&amp;"a"&amp;IF(ДАННЫЕ!$AS333,"1"&amp;ДАННЫЕ!$AS333,"00")&amp;"s"&amp;IF(ДАННЫЕ!$AT333,"1"&amp;ДАННЫЕ!$AT333,"00")&amp;"u"&amp;IF(ДАННЫЕ!$CJ333&gt;0,1,0)&amp;"y"&amp;B333&amp;"d"&amp;H333&amp;"e"&amp;F333&amp;G333</f>
        <v>x0w00t00f00b00g00c00i00r00m00hS00hZ00p00k00z00j00n00ELh0v0a00s00u0y0de</v>
      </c>
      <c r="L333" s="28" t="str">
        <f ca="1">ДАННЫЕ!$I333&amp;"VN"&amp;IF(ДАННЫЕ!AW333&gt;0,11,10)&amp;"CD"&amp;IF(ДАННЫЕ!BF333&gt;500,16,IF(ДАННЫЕ!BF333&gt;350,15,IF(ДАННЫЕ!BF333&gt;=200,14,IF(ДАННЫЕ!BF333&gt;=100,13,IF(ДАННЫЕ!BF333&gt;=50,12,IF(ДАННЫЕ!BF333&gt;0,11,10))))))&amp;"AR"&amp;IF(ДАННЫЕ!BX333&gt;0,1,0)&amp;"GD"&amp;B333&amp;"VV"&amp;IF(E333&gt;=5,IF(E333&lt;18,1,0),0)</f>
        <v>VN10CD10AR0GD0VV0</v>
      </c>
      <c r="M333" s="28" t="str">
        <f>ДАННЫЕ!$I333&amp;"b"&amp;ДАННЫЕ!$BI333&amp;"r"&amp;ДАННЫЕ!$BJ333&amp;"CD"&amp;IF(ДАННЫЕ!BF333&gt;0,IF(ДАННЫЕ!BF333&lt;200,1,IF(ДАННЫЕ!BF333&lt;350,2,3)),0)&amp;"h"&amp;IF(ДАННЫЕ!$BK333+ДАННЫЕ!$BL333+ДАННЫЕ!$BM333&gt;0,1,0)&amp;"x"&amp;ДАННЫЕ!$BK333&amp;"y"&amp;ДАННЫЕ!$BL333&amp;"z"&amp;ДАННЫЕ!$BM333&amp;"c"&amp;IF(ДАННЫЕ!$BK333+ДАННЫЕ!$BL333+ДАННЫЕ!$BM333=3,1,0)&amp;"a"&amp;IF(ДАННЫЕ!$BQ333+ДАННЫЕ!$BR333&gt;0,1,0)&amp;"d"&amp;ДАННЫЕ!$BQ333&amp;"v"&amp;ДАННЫЕ!$BR333&amp;"p"&amp;ДАННЫЕ!$BS333&amp;"n"&amp;ДАННЫЕ!$BU333&amp;"t"&amp;ДАННЫЕ!$BV333&amp;"o"&amp;ДАННЫЕ!$BT333&amp;"l"&amp;IF(ДАННЫЕ!$BN333&gt;0,1,0)&amp;ДАННЫЕ!$BN333&amp;"g"&amp;ДАННЫЕ!$BO333&amp;"s"&amp;ДАННЫЕ!$BP333&amp;"DZ"&amp;IF(ДАННЫЕ!B333-ДАННЫЕ!G333 &lt; 60,IF(ДАННЫЕ!B333-ДАННЫЕ!G333 &gt;= 0,1,0),0)&amp;"u"&amp;IF(ДАННЫЕ!$CJ333&gt;0,1,0)</f>
        <v>brCD0h0xyzc0a0dvpntol0gsDZ1u0</v>
      </c>
      <c r="N333" s="28" t="str">
        <f ca="1">ДАННЫЕ!$F333&amp;ДАННЫЕ!$I333&amp;"g"&amp;B333&amp;"cf"&amp;D333&amp;"a"&amp;IF(ДАННЫЕ!$BX333&gt;0,1,0)&amp;IF(ДАННЫЕ!$BF333&gt;500,1,IF(ДАННЫЕ!$BF333&gt;350,2,IF(ДАННЫЕ!$BF333&gt;=200,3,IF(ДАННЫЕ!$BF333&gt;=100,4,IF(ДАННЫЕ!$BF333&gt;=50,5,IF(ДАННЫЕ!$BF333&lt;50,6,0))))))&amp;"AR"&amp;IF(DATEDIF(ДАННЫЕ!$BX333,ДАННЫЕ!$F$1,"y")&gt;1,1,0)&amp;"VG"&amp;IF(ДАННЫЕ!$BH333="0",1,0)&amp;"o"&amp;IF(T333+ДАННЫЕ!$AF333+ДАННЫЕ!$AG333+ДАННЫЕ!$AH333+ДАННЫЕ!$AI333+ДАННЫЕ!$AJ333+ДАННЫЕ!$AP333+ДАННЫЕ!$AQ333+ДАННЫЕ!$AR333+ДАННЫЕ!$AU333+ДАННЫЕ!$AW333+ДАННЫЕ!$AS333+ДАННЫЕ!$AT333&gt;0,1,0)&amp;"x"&amp;ДАННЫЕ!$AG333&amp;"p"&amp;IF(ДАННЫЕ!$BY333&gt;0,1,0)&amp;"v"&amp;IF(ДАННЫЕ!$BZ333&gt;0,1,0)&amp;"n"&amp;ДАННЫЕ!$CA333&amp;"t"&amp;ДАННЫЕ!$AY333&amp;"k"&amp;ДАННЫЕ!$CB333&amp;"q"&amp;ДАННЫЕ!$CC333&amp;"w"&amp;ДАННЫЕ!$CD333&amp;"e"&amp;ДАННЫЕ!$CE333&amp;"m"&amp;ДАННЫЕ!$CF333&amp;"c"&amp;ДАННЫЕ!$CG333&amp;"z"&amp;ДАННЫЕ!$CH333&amp;"d"&amp;IF(H333=4,1,0)&amp;"s"&amp;IF(ДАННЫЕ!$J333=1,0,1)&amp;"u"&amp;IF(ДАННЫЕ!$CJ333&gt;0,1,0)</f>
        <v>g0cf0a06AR1VG0o0xp0v0ntkqwemczd0s1u0</v>
      </c>
      <c r="O333" s="28" t="str">
        <f>ДАННЫЕ!$I333&amp;"g"&amp;B333&amp;A333&amp;"f"&amp;P333&amp;"c"&amp;IF(ДАННЫЕ!$U333&gt;0,1,0)&amp;"s"&amp;IF(ДАННЫЕ!$Q333&gt;0,IF(YEAR(ДАННЫЕ!$F$1)=YEAR(ДАННЫЕ!$Q333),IF(MONTH(ДАННЫЕ!$F$1)=MONTH(ДАННЫЕ!$Q333),111,11),1),0)&amp;"i"&amp;IF(ДАННЫЕ!$R333+ДАННЫЕ!$S333+ДАННЫЕ!$T333=0,0,1)&amp;"h"&amp;IF(ДАННЫЕ!$P333&gt;0,1,0)&amp;"p"&amp;IF(ДАННЫЕ!$CI333&gt;0,IF(YEAR(ДАННЫЕ!$F$1)=YEAR(ДАННЫЕ!$CI333),IF(MONTH(ДАННЫЕ!$F$1)=MONTH(ДАННЫЕ!$CI333),111,11),1),0)&amp;"d"&amp;IF(ДАННЫЕ!$CJ333&gt;0,IF(YEAR(ДАННЫЕ!$F$1)=YEAR(ДАННЫЕ!$CJ333),IF(MONTH(ДАННЫЕ!$F$1)=MONTH(ДАННЫЕ!$CJ333),111,11),1),0)&amp;"o"&amp;IF(ДАННЫЕ!$CK333&gt;0,IF(MONTH(ДАННЫЕ!$F$1)=MONTH(ДАННЫЕ!$CK333),111,11),0)&amp;"v"&amp;IF(ДАННЫЕ!$BE333&gt;0,IF(MONTH(ДАННЫЕ!$F$1)=MONTH(ДАННЫЕ!$BE333),111,11),0)</f>
        <v>g00f0c0s0i0h0p0d0o0v0</v>
      </c>
      <c r="P333" s="15">
        <f t="shared" si="17"/>
        <v>0</v>
      </c>
      <c r="Q333" s="15">
        <f>IF(ДАННЫЕ!$F$1&gt;ДАННЫЕ!$N333,IF(YEAR(ДАННЫЕ!$F$1)=YEAR(ДАННЫЕ!M333),1,0),0)</f>
        <v>0</v>
      </c>
      <c r="R333" s="15">
        <f>IF(ДАННЫЕ!$F$1&gt;ДАННЫЕ!$N333,IF(YEAR(ДАННЫЕ!$F$1)=YEAR(ДАННЫЕ!N333),1,0),0)</f>
        <v>0</v>
      </c>
      <c r="S333" s="15">
        <f>IF(ДАННЫЕ!$AA333="2А",1,IF(ДАННЫЕ!$AA333="2Б",2,IF(ДАННЫЕ!$AA333="2В",3,IF(ДАННЫЕ!$AA333=3,4,IF(ДАННЫЕ!$AA333="4А",5,IF(ДАННЫЕ!$AA333="4Б",6,IF(ДАННЫЕ!$AA333="4В",7,IF(ДАННЫЕ!$AA333=5,8,0))))))))</f>
        <v>0</v>
      </c>
      <c r="T333" s="15">
        <f>IF(OR(ДАННЫЕ!$AC333=2,ДАННЫЕ!$AD333=2,ДАННЫЕ!$AE333=2),2,IF(OR(ДАННЫЕ!$AC333=1,ДАННЫЕ!$AD333=1,ДАННЫЕ!$AE333=1),1,0))</f>
        <v>0</v>
      </c>
    </row>
    <row r="334" spans="1:20" ht="15" customHeight="1" x14ac:dyDescent="0.2">
      <c r="A334" s="78">
        <f>IF(B334&gt;0,IF(MONTH(ДАННЫЕ!$F$1)=MONTH(ДАННЫЕ!$B334),1,0),0)</f>
        <v>0</v>
      </c>
      <c r="B334" s="14">
        <f>IF(ДАННЫЕ!$B334&gt;0,IF(YEAR(ДАННЫЕ!$F$1)=YEAR(ДАННЫЕ!$B334),1,0),0)</f>
        <v>0</v>
      </c>
      <c r="C334" s="14">
        <f>IF(ДАННЫЕ!$CM334&gt;0,IF(YEAR(ДАННЫЕ!$F$1)=YEAR(ДАННЫЕ!$CM334),1,0),0)</f>
        <v>0</v>
      </c>
      <c r="D334" s="14">
        <f>IF(ДАННЫЕ!$CJ334&gt;0,IF(ДАННЫЕ!$CL334&gt;ДАННЫЕ!$F$1,1,IF(ДАННЫЕ!$CL334&gt;0,0,1)),0)</f>
        <v>0</v>
      </c>
      <c r="E334" s="43" t="str">
        <f ca="1">IF(ДАННЫЕ!$F$1&gt;0,IF(ДАННЫЕ!$G334&gt;0,DATEDIF(ДАННЫЕ!$G334,ДАННЫЕ!$F$1,"y"),""),IF(ДАННЫЕ!$G334&gt;0,DATEDIF(ДАННЫЕ!$G334,TODAY(),"y"),""))</f>
        <v/>
      </c>
      <c r="F334" s="43" t="str">
        <f xml:space="preserve"> IF(ДАННЫЕ!$F334="М",IF(E334&gt;=18,IF(E334&lt;60,1,""),""),"")&amp;IF(ДАННЫЕ!$F334="Ж",IF(E334&gt;=18,IF(E334&lt;55,1,""),""),"")</f>
        <v/>
      </c>
      <c r="G334" s="43" t="str">
        <f xml:space="preserve"> IF(ДАННЫЕ!$F334="М",IF(E334&gt;=60,2,""),"")&amp;IF(ДАННЫЕ!$F334="Ж",IF(E334&gt;=55,2,""),"")</f>
        <v/>
      </c>
      <c r="H334" s="43" t="str">
        <f t="shared" ca="1" si="15"/>
        <v/>
      </c>
      <c r="I334" s="43" t="str">
        <f t="shared" ca="1" si="16"/>
        <v>03</v>
      </c>
      <c r="J334" s="28" t="str">
        <f ca="1">ДАННЫЕ!$F334&amp;H334&amp;I334&amp;ДАННЫЕ!$I334&amp;"m"&amp;IF(ДАННЫЕ!$I334&gt;0,IF(ДАННЫЕ!$J334&gt;0,0,1),"")&amp;"f"&amp;IF(ДАННЫЕ!$R334&gt;0,IF(YEAR(ДАННЫЕ!$F$1)=YEAR(ДАННЫЕ!$R334),1,0),0)&amp;"z"&amp;ДАННЫЕ!$R334&amp;"p"&amp;ДАННЫЕ!$S334&amp;"i"&amp;ДАННЫЕ!$T334&amp;"h"&amp;ДАННЫЕ!$K334&amp;"be"&amp;ДАННЫЕ!$BI334&amp;"CD"&amp;IF(ДАННЫЕ!BF334&gt;500,4,IF(ДАННЫЕ!BF334&gt;350,3,IF(ДАННЫЕ!BF334&gt;200,2,IF(ДАННЫЕ!BF334&gt;0,1,0))))&amp;"g"&amp;B334&amp;"d"&amp;H334&amp;"l"&amp;ДАННЫЕ!AT334&amp;"a"&amp;ДАННЫЕ!$V334&amp;"v"&amp;R334&amp;"k"&amp;ДАННЫЕ!$U334&amp;"s"&amp;ДАННЫЕ!$Y334&amp;"t"&amp;ДАННЫЕ!$X334&amp;"b"&amp;IF(ДАННЫЕ!$Q334&gt;1,1,0)&amp;"PP"&amp;ДАННЫЕ!Z334&amp;"c"&amp;S334&amp;"x"&amp;IF(ДАННЫЕ!$BY334&gt;0,IF(YEAR(ДАННЫЕ!$F$1)=YEAR(ДАННЫЕ!$BY334),1,0),0)&amp;"n"&amp;IF(ДАННЫЕ!$BZ334&gt;0,IF(YEAR(ДАННЫЕ!$F$1)=YEAR(ДАННЫЕ!$BZ334),1,0),0)&amp;"u"&amp;D334&amp;"z"&amp;IF(ДАННЫЕ!$CL334&gt;0,IF(YEAR(ДАННЫЕ!$F$1)&gt;YEAR(ДАННЫЕ!$CL334),11,12),0)</f>
        <v>03mf0zpihbeCD0g0dlav0kstb0PPc0x0n0u0z0</v>
      </c>
      <c r="K334" s="28" t="str">
        <f ca="1">ДАННЫЕ!$I334&amp;"x"&amp;B334&amp;"w"&amp;IF(T334+ДАННЫЕ!AD334+ДАННЫЕ!AE334+ДАННЫЕ!AF334+ДАННЫЕ!AG334+ДАННЫЕ!AH334+ДАННЫЕ!$AL334+ДАННЫЕ!AI334+ДАННЫЕ!AJ334+ДАННЫЕ!AK334+ДАННЫЕ!AP334+ДАННЫЕ!AQ334+ДАННЫЕ!AR334+ДАННЫЕ!$AM334+ДАННЫЕ!$AN334+ДАННЫЕ!AS334+ДАННЫЕ!AT334&gt;0,1,0)&amp;IF(OR(T334=2,ДАННЫЕ!AD334=2,ДАННЫЕ!AE334=2,ДАННЫЕ!AF334=2,ДАННЫЕ!AG334=2,ДАННЫЕ!AH334=2,ДАННЫЕ!$AL334=2,ДАННЫЕ!AI334=2,ДАННЫЕ!AJ334=2,ДАННЫЕ!AK334=2,ДАННЫЕ!AP334=2,ДАННЫЕ!AQ334=2,ДАННЫЕ!AR334=2,ДАННЫЕ!$AM334=2,ДАННЫЕ!$AN334=2,ДАННЫЕ!AS334=2,ДАННЫЕ!AT334=2),2,0)&amp;"t"&amp;IF(T334&gt;0,"1"&amp;T334,"00")&amp;"f"&amp;IF(ДАННЫЕ!$AC334,"1"&amp;ДАННЫЕ!$AC334,"00")&amp;"b"&amp;IF(ДАННЫЕ!$AD334,"1"&amp;ДАННЫЕ!$AD334,"00")&amp;"g"&amp;IF(ДАННЫЕ!$AF334,"1"&amp;ДАННЫЕ!$AF334,"00")&amp;"c"&amp;IF(ДАННЫЕ!$AG334,"1"&amp;ДАННЫЕ!$AG334,"00")&amp;"i"&amp;IF(ДАННЫЕ!$AH334,"1"&amp;ДАННЫЕ!$AH334,"00")&amp;"r"&amp;IF(ДАННЫЕ!$AL334,"1"&amp;ДАННЫЕ!$AL334,"00")&amp;"m"&amp;IF(ДАННЫЕ!$AI334,"1"&amp;ДАННЫЕ!$AI334,"00")&amp;"hS"&amp;IF(ДАННЫЕ!$AJ334,"1"&amp;ДАННЫЕ!$AJ334,"00")&amp;"hZ"&amp;IF(ДАННЫЕ!$AK334,"1"&amp;ДАННЫЕ!$AK334,"00")&amp;"p"&amp;IF(ДАННЫЕ!$AP334,"1"&amp;ДАННЫЕ!$AP334,"00")&amp;"k"&amp;IF(ДАННЫЕ!$AQ334,"1"&amp;ДАННЫЕ!$AQ334,"00")&amp;"z"&amp;IF(ДАННЫЕ!$AR334,"1"&amp;ДАННЫЕ!$AR334,"00")&amp;"j"&amp;IF(ДАННЫЕ!$AM334,"1"&amp;ДАННЫЕ!$AM334,"00")&amp;"n"&amp;IF(ДАННЫЕ!$AN334,"1"&amp;ДАННЫЕ!$AN334,"00")&amp;"E"&amp;ДАННЫЕ!BI334&amp;"L"&amp;ДАННЫЕ!AO334&amp;"h"&amp;IF(ДАННЫЕ!$AU334&gt;0,1,0)&amp;"v"&amp;IF(ДАННЫЕ!$AW334&gt;0,1,0)&amp;"a"&amp;IF(ДАННЫЕ!$AS334,"1"&amp;ДАННЫЕ!$AS334,"00")&amp;"s"&amp;IF(ДАННЫЕ!$AT334,"1"&amp;ДАННЫЕ!$AT334,"00")&amp;"u"&amp;IF(ДАННЫЕ!$CJ334&gt;0,1,0)&amp;"y"&amp;B334&amp;"d"&amp;H334&amp;"e"&amp;F334&amp;G334</f>
        <v>x0w00t00f00b00g00c00i00r00m00hS00hZ00p00k00z00j00n00ELh0v0a00s00u0y0de</v>
      </c>
      <c r="L334" s="28" t="str">
        <f ca="1">ДАННЫЕ!$I334&amp;"VN"&amp;IF(ДАННЫЕ!AW334&gt;0,11,10)&amp;"CD"&amp;IF(ДАННЫЕ!BF334&gt;500,16,IF(ДАННЫЕ!BF334&gt;350,15,IF(ДАННЫЕ!BF334&gt;=200,14,IF(ДАННЫЕ!BF334&gt;=100,13,IF(ДАННЫЕ!BF334&gt;=50,12,IF(ДАННЫЕ!BF334&gt;0,11,10))))))&amp;"AR"&amp;IF(ДАННЫЕ!BX334&gt;0,1,0)&amp;"GD"&amp;B334&amp;"VV"&amp;IF(E334&gt;=5,IF(E334&lt;18,1,0),0)</f>
        <v>VN10CD10AR0GD0VV0</v>
      </c>
      <c r="M334" s="28" t="str">
        <f>ДАННЫЕ!$I334&amp;"b"&amp;ДАННЫЕ!$BI334&amp;"r"&amp;ДАННЫЕ!$BJ334&amp;"CD"&amp;IF(ДАННЫЕ!BF334&gt;0,IF(ДАННЫЕ!BF334&lt;200,1,IF(ДАННЫЕ!BF334&lt;350,2,3)),0)&amp;"h"&amp;IF(ДАННЫЕ!$BK334+ДАННЫЕ!$BL334+ДАННЫЕ!$BM334&gt;0,1,0)&amp;"x"&amp;ДАННЫЕ!$BK334&amp;"y"&amp;ДАННЫЕ!$BL334&amp;"z"&amp;ДАННЫЕ!$BM334&amp;"c"&amp;IF(ДАННЫЕ!$BK334+ДАННЫЕ!$BL334+ДАННЫЕ!$BM334=3,1,0)&amp;"a"&amp;IF(ДАННЫЕ!$BQ334+ДАННЫЕ!$BR334&gt;0,1,0)&amp;"d"&amp;ДАННЫЕ!$BQ334&amp;"v"&amp;ДАННЫЕ!$BR334&amp;"p"&amp;ДАННЫЕ!$BS334&amp;"n"&amp;ДАННЫЕ!$BU334&amp;"t"&amp;ДАННЫЕ!$BV334&amp;"o"&amp;ДАННЫЕ!$BT334&amp;"l"&amp;IF(ДАННЫЕ!$BN334&gt;0,1,0)&amp;ДАННЫЕ!$BN334&amp;"g"&amp;ДАННЫЕ!$BO334&amp;"s"&amp;ДАННЫЕ!$BP334&amp;"DZ"&amp;IF(ДАННЫЕ!B334-ДАННЫЕ!G334 &lt; 60,IF(ДАННЫЕ!B334-ДАННЫЕ!G334 &gt;= 0,1,0),0)&amp;"u"&amp;IF(ДАННЫЕ!$CJ334&gt;0,1,0)</f>
        <v>brCD0h0xyzc0a0dvpntol0gsDZ1u0</v>
      </c>
      <c r="N334" s="28" t="str">
        <f ca="1">ДАННЫЕ!$F334&amp;ДАННЫЕ!$I334&amp;"g"&amp;B334&amp;"cf"&amp;D334&amp;"a"&amp;IF(ДАННЫЕ!$BX334&gt;0,1,0)&amp;IF(ДАННЫЕ!$BF334&gt;500,1,IF(ДАННЫЕ!$BF334&gt;350,2,IF(ДАННЫЕ!$BF334&gt;=200,3,IF(ДАННЫЕ!$BF334&gt;=100,4,IF(ДАННЫЕ!$BF334&gt;=50,5,IF(ДАННЫЕ!$BF334&lt;50,6,0))))))&amp;"AR"&amp;IF(DATEDIF(ДАННЫЕ!$BX334,ДАННЫЕ!$F$1,"y")&gt;1,1,0)&amp;"VG"&amp;IF(ДАННЫЕ!$BH334="0",1,0)&amp;"o"&amp;IF(T334+ДАННЫЕ!$AF334+ДАННЫЕ!$AG334+ДАННЫЕ!$AH334+ДАННЫЕ!$AI334+ДАННЫЕ!$AJ334+ДАННЫЕ!$AP334+ДАННЫЕ!$AQ334+ДАННЫЕ!$AR334+ДАННЫЕ!$AU334+ДАННЫЕ!$AW334+ДАННЫЕ!$AS334+ДАННЫЕ!$AT334&gt;0,1,0)&amp;"x"&amp;ДАННЫЕ!$AG334&amp;"p"&amp;IF(ДАННЫЕ!$BY334&gt;0,1,0)&amp;"v"&amp;IF(ДАННЫЕ!$BZ334&gt;0,1,0)&amp;"n"&amp;ДАННЫЕ!$CA334&amp;"t"&amp;ДАННЫЕ!$AY334&amp;"k"&amp;ДАННЫЕ!$CB334&amp;"q"&amp;ДАННЫЕ!$CC334&amp;"w"&amp;ДАННЫЕ!$CD334&amp;"e"&amp;ДАННЫЕ!$CE334&amp;"m"&amp;ДАННЫЕ!$CF334&amp;"c"&amp;ДАННЫЕ!$CG334&amp;"z"&amp;ДАННЫЕ!$CH334&amp;"d"&amp;IF(H334=4,1,0)&amp;"s"&amp;IF(ДАННЫЕ!$J334=1,0,1)&amp;"u"&amp;IF(ДАННЫЕ!$CJ334&gt;0,1,0)</f>
        <v>g0cf0a06AR1VG0o0xp0v0ntkqwemczd0s1u0</v>
      </c>
      <c r="O334" s="28" t="str">
        <f>ДАННЫЕ!$I334&amp;"g"&amp;B334&amp;A334&amp;"f"&amp;P334&amp;"c"&amp;IF(ДАННЫЕ!$U334&gt;0,1,0)&amp;"s"&amp;IF(ДАННЫЕ!$Q334&gt;0,IF(YEAR(ДАННЫЕ!$F$1)=YEAR(ДАННЫЕ!$Q334),IF(MONTH(ДАННЫЕ!$F$1)=MONTH(ДАННЫЕ!$Q334),111,11),1),0)&amp;"i"&amp;IF(ДАННЫЕ!$R334+ДАННЫЕ!$S334+ДАННЫЕ!$T334=0,0,1)&amp;"h"&amp;IF(ДАННЫЕ!$P334&gt;0,1,0)&amp;"p"&amp;IF(ДАННЫЕ!$CI334&gt;0,IF(YEAR(ДАННЫЕ!$F$1)=YEAR(ДАННЫЕ!$CI334),IF(MONTH(ДАННЫЕ!$F$1)=MONTH(ДАННЫЕ!$CI334),111,11),1),0)&amp;"d"&amp;IF(ДАННЫЕ!$CJ334&gt;0,IF(YEAR(ДАННЫЕ!$F$1)=YEAR(ДАННЫЕ!$CJ334),IF(MONTH(ДАННЫЕ!$F$1)=MONTH(ДАННЫЕ!$CJ334),111,11),1),0)&amp;"o"&amp;IF(ДАННЫЕ!$CK334&gt;0,IF(MONTH(ДАННЫЕ!$F$1)=MONTH(ДАННЫЕ!$CK334),111,11),0)&amp;"v"&amp;IF(ДАННЫЕ!$BE334&gt;0,IF(MONTH(ДАННЫЕ!$F$1)=MONTH(ДАННЫЕ!$BE334),111,11),0)</f>
        <v>g00f0c0s0i0h0p0d0o0v0</v>
      </c>
      <c r="P334" s="15">
        <f t="shared" si="17"/>
        <v>0</v>
      </c>
      <c r="Q334" s="15">
        <f>IF(ДАННЫЕ!$F$1&gt;ДАННЫЕ!$N334,IF(YEAR(ДАННЫЕ!$F$1)=YEAR(ДАННЫЕ!M334),1,0),0)</f>
        <v>0</v>
      </c>
      <c r="R334" s="15">
        <f>IF(ДАННЫЕ!$F$1&gt;ДАННЫЕ!$N334,IF(YEAR(ДАННЫЕ!$F$1)=YEAR(ДАННЫЕ!N334),1,0),0)</f>
        <v>0</v>
      </c>
      <c r="S334" s="15">
        <f>IF(ДАННЫЕ!$AA334="2А",1,IF(ДАННЫЕ!$AA334="2Б",2,IF(ДАННЫЕ!$AA334="2В",3,IF(ДАННЫЕ!$AA334=3,4,IF(ДАННЫЕ!$AA334="4А",5,IF(ДАННЫЕ!$AA334="4Б",6,IF(ДАННЫЕ!$AA334="4В",7,IF(ДАННЫЕ!$AA334=5,8,0))))))))</f>
        <v>0</v>
      </c>
      <c r="T334" s="15">
        <f>IF(OR(ДАННЫЕ!$AC334=2,ДАННЫЕ!$AD334=2,ДАННЫЕ!$AE334=2),2,IF(OR(ДАННЫЕ!$AC334=1,ДАННЫЕ!$AD334=1,ДАННЫЕ!$AE334=1),1,0))</f>
        <v>0</v>
      </c>
    </row>
    <row r="335" spans="1:20" ht="15" customHeight="1" x14ac:dyDescent="0.2">
      <c r="A335" s="78">
        <f>IF(B335&gt;0,IF(MONTH(ДАННЫЕ!$F$1)=MONTH(ДАННЫЕ!$B335),1,0),0)</f>
        <v>0</v>
      </c>
      <c r="B335" s="14">
        <f>IF(ДАННЫЕ!$B335&gt;0,IF(YEAR(ДАННЫЕ!$F$1)=YEAR(ДАННЫЕ!$B335),1,0),0)</f>
        <v>0</v>
      </c>
      <c r="C335" s="14">
        <f>IF(ДАННЫЕ!$CM335&gt;0,IF(YEAR(ДАННЫЕ!$F$1)=YEAR(ДАННЫЕ!$CM335),1,0),0)</f>
        <v>0</v>
      </c>
      <c r="D335" s="14">
        <f>IF(ДАННЫЕ!$CJ335&gt;0,IF(ДАННЫЕ!$CL335&gt;ДАННЫЕ!$F$1,1,IF(ДАННЫЕ!$CL335&gt;0,0,1)),0)</f>
        <v>0</v>
      </c>
      <c r="E335" s="43" t="str">
        <f ca="1">IF(ДАННЫЕ!$F$1&gt;0,IF(ДАННЫЕ!$G335&gt;0,DATEDIF(ДАННЫЕ!$G335,ДАННЫЕ!$F$1,"y"),""),IF(ДАННЫЕ!$G335&gt;0,DATEDIF(ДАННЫЕ!$G335,TODAY(),"y"),""))</f>
        <v/>
      </c>
      <c r="F335" s="43" t="str">
        <f xml:space="preserve"> IF(ДАННЫЕ!$F335="М",IF(E335&gt;=18,IF(E335&lt;60,1,""),""),"")&amp;IF(ДАННЫЕ!$F335="Ж",IF(E335&gt;=18,IF(E335&lt;55,1,""),""),"")</f>
        <v/>
      </c>
      <c r="G335" s="43" t="str">
        <f xml:space="preserve"> IF(ДАННЫЕ!$F335="М",IF(E335&gt;=60,2,""),"")&amp;IF(ДАННЫЕ!$F335="Ж",IF(E335&gt;=55,2,""),"")</f>
        <v/>
      </c>
      <c r="H335" s="43" t="str">
        <f t="shared" ca="1" si="15"/>
        <v/>
      </c>
      <c r="I335" s="43" t="str">
        <f t="shared" ca="1" si="16"/>
        <v>03</v>
      </c>
      <c r="J335" s="28" t="str">
        <f ca="1">ДАННЫЕ!$F335&amp;H335&amp;I335&amp;ДАННЫЕ!$I335&amp;"m"&amp;IF(ДАННЫЕ!$I335&gt;0,IF(ДАННЫЕ!$J335&gt;0,0,1),"")&amp;"f"&amp;IF(ДАННЫЕ!$R335&gt;0,IF(YEAR(ДАННЫЕ!$F$1)=YEAR(ДАННЫЕ!$R335),1,0),0)&amp;"z"&amp;ДАННЫЕ!$R335&amp;"p"&amp;ДАННЫЕ!$S335&amp;"i"&amp;ДАННЫЕ!$T335&amp;"h"&amp;ДАННЫЕ!$K335&amp;"be"&amp;ДАННЫЕ!$BI335&amp;"CD"&amp;IF(ДАННЫЕ!BF335&gt;500,4,IF(ДАННЫЕ!BF335&gt;350,3,IF(ДАННЫЕ!BF335&gt;200,2,IF(ДАННЫЕ!BF335&gt;0,1,0))))&amp;"g"&amp;B335&amp;"d"&amp;H335&amp;"l"&amp;ДАННЫЕ!AT335&amp;"a"&amp;ДАННЫЕ!$V335&amp;"v"&amp;R335&amp;"k"&amp;ДАННЫЕ!$U335&amp;"s"&amp;ДАННЫЕ!$Y335&amp;"t"&amp;ДАННЫЕ!$X335&amp;"b"&amp;IF(ДАННЫЕ!$Q335&gt;1,1,0)&amp;"PP"&amp;ДАННЫЕ!Z335&amp;"c"&amp;S335&amp;"x"&amp;IF(ДАННЫЕ!$BY335&gt;0,IF(YEAR(ДАННЫЕ!$F$1)=YEAR(ДАННЫЕ!$BY335),1,0),0)&amp;"n"&amp;IF(ДАННЫЕ!$BZ335&gt;0,IF(YEAR(ДАННЫЕ!$F$1)=YEAR(ДАННЫЕ!$BZ335),1,0),0)&amp;"u"&amp;D335&amp;"z"&amp;IF(ДАННЫЕ!$CL335&gt;0,IF(YEAR(ДАННЫЕ!$F$1)&gt;YEAR(ДАННЫЕ!$CL335),11,12),0)</f>
        <v>03mf0zpihbeCD0g0dlav0kstb0PPc0x0n0u0z0</v>
      </c>
      <c r="K335" s="28" t="str">
        <f ca="1">ДАННЫЕ!$I335&amp;"x"&amp;B335&amp;"w"&amp;IF(T335+ДАННЫЕ!AD335+ДАННЫЕ!AE335+ДАННЫЕ!AF335+ДАННЫЕ!AG335+ДАННЫЕ!AH335+ДАННЫЕ!$AL335+ДАННЫЕ!AI335+ДАННЫЕ!AJ335+ДАННЫЕ!AK335+ДАННЫЕ!AP335+ДАННЫЕ!AQ335+ДАННЫЕ!AR335+ДАННЫЕ!$AM335+ДАННЫЕ!$AN335+ДАННЫЕ!AS335+ДАННЫЕ!AT335&gt;0,1,0)&amp;IF(OR(T335=2,ДАННЫЕ!AD335=2,ДАННЫЕ!AE335=2,ДАННЫЕ!AF335=2,ДАННЫЕ!AG335=2,ДАННЫЕ!AH335=2,ДАННЫЕ!$AL335=2,ДАННЫЕ!AI335=2,ДАННЫЕ!AJ335=2,ДАННЫЕ!AK335=2,ДАННЫЕ!AP335=2,ДАННЫЕ!AQ335=2,ДАННЫЕ!AR335=2,ДАННЫЕ!$AM335=2,ДАННЫЕ!$AN335=2,ДАННЫЕ!AS335=2,ДАННЫЕ!AT335=2),2,0)&amp;"t"&amp;IF(T335&gt;0,"1"&amp;T335,"00")&amp;"f"&amp;IF(ДАННЫЕ!$AC335,"1"&amp;ДАННЫЕ!$AC335,"00")&amp;"b"&amp;IF(ДАННЫЕ!$AD335,"1"&amp;ДАННЫЕ!$AD335,"00")&amp;"g"&amp;IF(ДАННЫЕ!$AF335,"1"&amp;ДАННЫЕ!$AF335,"00")&amp;"c"&amp;IF(ДАННЫЕ!$AG335,"1"&amp;ДАННЫЕ!$AG335,"00")&amp;"i"&amp;IF(ДАННЫЕ!$AH335,"1"&amp;ДАННЫЕ!$AH335,"00")&amp;"r"&amp;IF(ДАННЫЕ!$AL335,"1"&amp;ДАННЫЕ!$AL335,"00")&amp;"m"&amp;IF(ДАННЫЕ!$AI335,"1"&amp;ДАННЫЕ!$AI335,"00")&amp;"hS"&amp;IF(ДАННЫЕ!$AJ335,"1"&amp;ДАННЫЕ!$AJ335,"00")&amp;"hZ"&amp;IF(ДАННЫЕ!$AK335,"1"&amp;ДАННЫЕ!$AK335,"00")&amp;"p"&amp;IF(ДАННЫЕ!$AP335,"1"&amp;ДАННЫЕ!$AP335,"00")&amp;"k"&amp;IF(ДАННЫЕ!$AQ335,"1"&amp;ДАННЫЕ!$AQ335,"00")&amp;"z"&amp;IF(ДАННЫЕ!$AR335,"1"&amp;ДАННЫЕ!$AR335,"00")&amp;"j"&amp;IF(ДАННЫЕ!$AM335,"1"&amp;ДАННЫЕ!$AM335,"00")&amp;"n"&amp;IF(ДАННЫЕ!$AN335,"1"&amp;ДАННЫЕ!$AN335,"00")&amp;"E"&amp;ДАННЫЕ!BI335&amp;"L"&amp;ДАННЫЕ!AO335&amp;"h"&amp;IF(ДАННЫЕ!$AU335&gt;0,1,0)&amp;"v"&amp;IF(ДАННЫЕ!$AW335&gt;0,1,0)&amp;"a"&amp;IF(ДАННЫЕ!$AS335,"1"&amp;ДАННЫЕ!$AS335,"00")&amp;"s"&amp;IF(ДАННЫЕ!$AT335,"1"&amp;ДАННЫЕ!$AT335,"00")&amp;"u"&amp;IF(ДАННЫЕ!$CJ335&gt;0,1,0)&amp;"y"&amp;B335&amp;"d"&amp;H335&amp;"e"&amp;F335&amp;G335</f>
        <v>x0w00t00f00b00g00c00i00r00m00hS00hZ00p00k00z00j00n00ELh0v0a00s00u0y0de</v>
      </c>
      <c r="L335" s="28" t="str">
        <f ca="1">ДАННЫЕ!$I335&amp;"VN"&amp;IF(ДАННЫЕ!AW335&gt;0,11,10)&amp;"CD"&amp;IF(ДАННЫЕ!BF335&gt;500,16,IF(ДАННЫЕ!BF335&gt;350,15,IF(ДАННЫЕ!BF335&gt;=200,14,IF(ДАННЫЕ!BF335&gt;=100,13,IF(ДАННЫЕ!BF335&gt;=50,12,IF(ДАННЫЕ!BF335&gt;0,11,10))))))&amp;"AR"&amp;IF(ДАННЫЕ!BX335&gt;0,1,0)&amp;"GD"&amp;B335&amp;"VV"&amp;IF(E335&gt;=5,IF(E335&lt;18,1,0),0)</f>
        <v>VN10CD10AR0GD0VV0</v>
      </c>
      <c r="M335" s="28" t="str">
        <f>ДАННЫЕ!$I335&amp;"b"&amp;ДАННЫЕ!$BI335&amp;"r"&amp;ДАННЫЕ!$BJ335&amp;"CD"&amp;IF(ДАННЫЕ!BF335&gt;0,IF(ДАННЫЕ!BF335&lt;200,1,IF(ДАННЫЕ!BF335&lt;350,2,3)),0)&amp;"h"&amp;IF(ДАННЫЕ!$BK335+ДАННЫЕ!$BL335+ДАННЫЕ!$BM335&gt;0,1,0)&amp;"x"&amp;ДАННЫЕ!$BK335&amp;"y"&amp;ДАННЫЕ!$BL335&amp;"z"&amp;ДАННЫЕ!$BM335&amp;"c"&amp;IF(ДАННЫЕ!$BK335+ДАННЫЕ!$BL335+ДАННЫЕ!$BM335=3,1,0)&amp;"a"&amp;IF(ДАННЫЕ!$BQ335+ДАННЫЕ!$BR335&gt;0,1,0)&amp;"d"&amp;ДАННЫЕ!$BQ335&amp;"v"&amp;ДАННЫЕ!$BR335&amp;"p"&amp;ДАННЫЕ!$BS335&amp;"n"&amp;ДАННЫЕ!$BU335&amp;"t"&amp;ДАННЫЕ!$BV335&amp;"o"&amp;ДАННЫЕ!$BT335&amp;"l"&amp;IF(ДАННЫЕ!$BN335&gt;0,1,0)&amp;ДАННЫЕ!$BN335&amp;"g"&amp;ДАННЫЕ!$BO335&amp;"s"&amp;ДАННЫЕ!$BP335&amp;"DZ"&amp;IF(ДАННЫЕ!B335-ДАННЫЕ!G335 &lt; 60,IF(ДАННЫЕ!B335-ДАННЫЕ!G335 &gt;= 0,1,0),0)&amp;"u"&amp;IF(ДАННЫЕ!$CJ335&gt;0,1,0)</f>
        <v>brCD0h0xyzc0a0dvpntol0gsDZ1u0</v>
      </c>
      <c r="N335" s="28" t="str">
        <f ca="1">ДАННЫЕ!$F335&amp;ДАННЫЕ!$I335&amp;"g"&amp;B335&amp;"cf"&amp;D335&amp;"a"&amp;IF(ДАННЫЕ!$BX335&gt;0,1,0)&amp;IF(ДАННЫЕ!$BF335&gt;500,1,IF(ДАННЫЕ!$BF335&gt;350,2,IF(ДАННЫЕ!$BF335&gt;=200,3,IF(ДАННЫЕ!$BF335&gt;=100,4,IF(ДАННЫЕ!$BF335&gt;=50,5,IF(ДАННЫЕ!$BF335&lt;50,6,0))))))&amp;"AR"&amp;IF(DATEDIF(ДАННЫЕ!$BX335,ДАННЫЕ!$F$1,"y")&gt;1,1,0)&amp;"VG"&amp;IF(ДАННЫЕ!$BH335="0",1,0)&amp;"o"&amp;IF(T335+ДАННЫЕ!$AF335+ДАННЫЕ!$AG335+ДАННЫЕ!$AH335+ДАННЫЕ!$AI335+ДАННЫЕ!$AJ335+ДАННЫЕ!$AP335+ДАННЫЕ!$AQ335+ДАННЫЕ!$AR335+ДАННЫЕ!$AU335+ДАННЫЕ!$AW335+ДАННЫЕ!$AS335+ДАННЫЕ!$AT335&gt;0,1,0)&amp;"x"&amp;ДАННЫЕ!$AG335&amp;"p"&amp;IF(ДАННЫЕ!$BY335&gt;0,1,0)&amp;"v"&amp;IF(ДАННЫЕ!$BZ335&gt;0,1,0)&amp;"n"&amp;ДАННЫЕ!$CA335&amp;"t"&amp;ДАННЫЕ!$AY335&amp;"k"&amp;ДАННЫЕ!$CB335&amp;"q"&amp;ДАННЫЕ!$CC335&amp;"w"&amp;ДАННЫЕ!$CD335&amp;"e"&amp;ДАННЫЕ!$CE335&amp;"m"&amp;ДАННЫЕ!$CF335&amp;"c"&amp;ДАННЫЕ!$CG335&amp;"z"&amp;ДАННЫЕ!$CH335&amp;"d"&amp;IF(H335=4,1,0)&amp;"s"&amp;IF(ДАННЫЕ!$J335=1,0,1)&amp;"u"&amp;IF(ДАННЫЕ!$CJ335&gt;0,1,0)</f>
        <v>g0cf0a06AR1VG0o0xp0v0ntkqwemczd0s1u0</v>
      </c>
      <c r="O335" s="28" t="str">
        <f>ДАННЫЕ!$I335&amp;"g"&amp;B335&amp;A335&amp;"f"&amp;P335&amp;"c"&amp;IF(ДАННЫЕ!$U335&gt;0,1,0)&amp;"s"&amp;IF(ДАННЫЕ!$Q335&gt;0,IF(YEAR(ДАННЫЕ!$F$1)=YEAR(ДАННЫЕ!$Q335),IF(MONTH(ДАННЫЕ!$F$1)=MONTH(ДАННЫЕ!$Q335),111,11),1),0)&amp;"i"&amp;IF(ДАННЫЕ!$R335+ДАННЫЕ!$S335+ДАННЫЕ!$T335=0,0,1)&amp;"h"&amp;IF(ДАННЫЕ!$P335&gt;0,1,0)&amp;"p"&amp;IF(ДАННЫЕ!$CI335&gt;0,IF(YEAR(ДАННЫЕ!$F$1)=YEAR(ДАННЫЕ!$CI335),IF(MONTH(ДАННЫЕ!$F$1)=MONTH(ДАННЫЕ!$CI335),111,11),1),0)&amp;"d"&amp;IF(ДАННЫЕ!$CJ335&gt;0,IF(YEAR(ДАННЫЕ!$F$1)=YEAR(ДАННЫЕ!$CJ335),IF(MONTH(ДАННЫЕ!$F$1)=MONTH(ДАННЫЕ!$CJ335),111,11),1),0)&amp;"o"&amp;IF(ДАННЫЕ!$CK335&gt;0,IF(MONTH(ДАННЫЕ!$F$1)=MONTH(ДАННЫЕ!$CK335),111,11),0)&amp;"v"&amp;IF(ДАННЫЕ!$BE335&gt;0,IF(MONTH(ДАННЫЕ!$F$1)=MONTH(ДАННЫЕ!$BE335),111,11),0)</f>
        <v>g00f0c0s0i0h0p0d0o0v0</v>
      </c>
      <c r="P335" s="15">
        <f t="shared" si="17"/>
        <v>0</v>
      </c>
      <c r="Q335" s="15">
        <f>IF(ДАННЫЕ!$F$1&gt;ДАННЫЕ!$N335,IF(YEAR(ДАННЫЕ!$F$1)=YEAR(ДАННЫЕ!M335),1,0),0)</f>
        <v>0</v>
      </c>
      <c r="R335" s="15">
        <f>IF(ДАННЫЕ!$F$1&gt;ДАННЫЕ!$N335,IF(YEAR(ДАННЫЕ!$F$1)=YEAR(ДАННЫЕ!N335),1,0),0)</f>
        <v>0</v>
      </c>
      <c r="S335" s="15">
        <f>IF(ДАННЫЕ!$AA335="2А",1,IF(ДАННЫЕ!$AA335="2Б",2,IF(ДАННЫЕ!$AA335="2В",3,IF(ДАННЫЕ!$AA335=3,4,IF(ДАННЫЕ!$AA335="4А",5,IF(ДАННЫЕ!$AA335="4Б",6,IF(ДАННЫЕ!$AA335="4В",7,IF(ДАННЫЕ!$AA335=5,8,0))))))))</f>
        <v>0</v>
      </c>
      <c r="T335" s="15">
        <f>IF(OR(ДАННЫЕ!$AC335=2,ДАННЫЕ!$AD335=2,ДАННЫЕ!$AE335=2),2,IF(OR(ДАННЫЕ!$AC335=1,ДАННЫЕ!$AD335=1,ДАННЫЕ!$AE335=1),1,0))</f>
        <v>0</v>
      </c>
    </row>
    <row r="336" spans="1:20" ht="15" customHeight="1" x14ac:dyDescent="0.2">
      <c r="A336" s="78">
        <f>IF(B336&gt;0,IF(MONTH(ДАННЫЕ!$F$1)=MONTH(ДАННЫЕ!$B336),1,0),0)</f>
        <v>0</v>
      </c>
      <c r="B336" s="14">
        <f>IF(ДАННЫЕ!$B336&gt;0,IF(YEAR(ДАННЫЕ!$F$1)=YEAR(ДАННЫЕ!$B336),1,0),0)</f>
        <v>0</v>
      </c>
      <c r="C336" s="14">
        <f>IF(ДАННЫЕ!$CM336&gt;0,IF(YEAR(ДАННЫЕ!$F$1)=YEAR(ДАННЫЕ!$CM336),1,0),0)</f>
        <v>0</v>
      </c>
      <c r="D336" s="14">
        <f>IF(ДАННЫЕ!$CJ336&gt;0,IF(ДАННЫЕ!$CL336&gt;ДАННЫЕ!$F$1,1,IF(ДАННЫЕ!$CL336&gt;0,0,1)),0)</f>
        <v>0</v>
      </c>
      <c r="E336" s="43" t="str">
        <f ca="1">IF(ДАННЫЕ!$F$1&gt;0,IF(ДАННЫЕ!$G336&gt;0,DATEDIF(ДАННЫЕ!$G336,ДАННЫЕ!$F$1,"y"),""),IF(ДАННЫЕ!$G336&gt;0,DATEDIF(ДАННЫЕ!$G336,TODAY(),"y"),""))</f>
        <v/>
      </c>
      <c r="F336" s="43" t="str">
        <f xml:space="preserve"> IF(ДАННЫЕ!$F336="М",IF(E336&gt;=18,IF(E336&lt;60,1,""),""),"")&amp;IF(ДАННЫЕ!$F336="Ж",IF(E336&gt;=18,IF(E336&lt;55,1,""),""),"")</f>
        <v/>
      </c>
      <c r="G336" s="43" t="str">
        <f xml:space="preserve"> IF(ДАННЫЕ!$F336="М",IF(E336&gt;=60,2,""),"")&amp;IF(ДАННЫЕ!$F336="Ж",IF(E336&gt;=55,2,""),"")</f>
        <v/>
      </c>
      <c r="H336" s="43" t="str">
        <f t="shared" ca="1" si="15"/>
        <v/>
      </c>
      <c r="I336" s="43" t="str">
        <f t="shared" ca="1" si="16"/>
        <v>03</v>
      </c>
      <c r="J336" s="28" t="str">
        <f ca="1">ДАННЫЕ!$F336&amp;H336&amp;I336&amp;ДАННЫЕ!$I336&amp;"m"&amp;IF(ДАННЫЕ!$I336&gt;0,IF(ДАННЫЕ!$J336&gt;0,0,1),"")&amp;"f"&amp;IF(ДАННЫЕ!$R336&gt;0,IF(YEAR(ДАННЫЕ!$F$1)=YEAR(ДАННЫЕ!$R336),1,0),0)&amp;"z"&amp;ДАННЫЕ!$R336&amp;"p"&amp;ДАННЫЕ!$S336&amp;"i"&amp;ДАННЫЕ!$T336&amp;"h"&amp;ДАННЫЕ!$K336&amp;"be"&amp;ДАННЫЕ!$BI336&amp;"CD"&amp;IF(ДАННЫЕ!BF336&gt;500,4,IF(ДАННЫЕ!BF336&gt;350,3,IF(ДАННЫЕ!BF336&gt;200,2,IF(ДАННЫЕ!BF336&gt;0,1,0))))&amp;"g"&amp;B336&amp;"d"&amp;H336&amp;"l"&amp;ДАННЫЕ!AT336&amp;"a"&amp;ДАННЫЕ!$V336&amp;"v"&amp;R336&amp;"k"&amp;ДАННЫЕ!$U336&amp;"s"&amp;ДАННЫЕ!$Y336&amp;"t"&amp;ДАННЫЕ!$X336&amp;"b"&amp;IF(ДАННЫЕ!$Q336&gt;1,1,0)&amp;"PP"&amp;ДАННЫЕ!Z336&amp;"c"&amp;S336&amp;"x"&amp;IF(ДАННЫЕ!$BY336&gt;0,IF(YEAR(ДАННЫЕ!$F$1)=YEAR(ДАННЫЕ!$BY336),1,0),0)&amp;"n"&amp;IF(ДАННЫЕ!$BZ336&gt;0,IF(YEAR(ДАННЫЕ!$F$1)=YEAR(ДАННЫЕ!$BZ336),1,0),0)&amp;"u"&amp;D336&amp;"z"&amp;IF(ДАННЫЕ!$CL336&gt;0,IF(YEAR(ДАННЫЕ!$F$1)&gt;YEAR(ДАННЫЕ!$CL336),11,12),0)</f>
        <v>03mf0zpihbeCD0g0dlav0kstb0PPc0x0n0u0z0</v>
      </c>
      <c r="K336" s="28" t="str">
        <f ca="1">ДАННЫЕ!$I336&amp;"x"&amp;B336&amp;"w"&amp;IF(T336+ДАННЫЕ!AD336+ДАННЫЕ!AE336+ДАННЫЕ!AF336+ДАННЫЕ!AG336+ДАННЫЕ!AH336+ДАННЫЕ!$AL336+ДАННЫЕ!AI336+ДАННЫЕ!AJ336+ДАННЫЕ!AK336+ДАННЫЕ!AP336+ДАННЫЕ!AQ336+ДАННЫЕ!AR336+ДАННЫЕ!$AM336+ДАННЫЕ!$AN336+ДАННЫЕ!AS336+ДАННЫЕ!AT336&gt;0,1,0)&amp;IF(OR(T336=2,ДАННЫЕ!AD336=2,ДАННЫЕ!AE336=2,ДАННЫЕ!AF336=2,ДАННЫЕ!AG336=2,ДАННЫЕ!AH336=2,ДАННЫЕ!$AL336=2,ДАННЫЕ!AI336=2,ДАННЫЕ!AJ336=2,ДАННЫЕ!AK336=2,ДАННЫЕ!AP336=2,ДАННЫЕ!AQ336=2,ДАННЫЕ!AR336=2,ДАННЫЕ!$AM336=2,ДАННЫЕ!$AN336=2,ДАННЫЕ!AS336=2,ДАННЫЕ!AT336=2),2,0)&amp;"t"&amp;IF(T336&gt;0,"1"&amp;T336,"00")&amp;"f"&amp;IF(ДАННЫЕ!$AC336,"1"&amp;ДАННЫЕ!$AC336,"00")&amp;"b"&amp;IF(ДАННЫЕ!$AD336,"1"&amp;ДАННЫЕ!$AD336,"00")&amp;"g"&amp;IF(ДАННЫЕ!$AF336,"1"&amp;ДАННЫЕ!$AF336,"00")&amp;"c"&amp;IF(ДАННЫЕ!$AG336,"1"&amp;ДАННЫЕ!$AG336,"00")&amp;"i"&amp;IF(ДАННЫЕ!$AH336,"1"&amp;ДАННЫЕ!$AH336,"00")&amp;"r"&amp;IF(ДАННЫЕ!$AL336,"1"&amp;ДАННЫЕ!$AL336,"00")&amp;"m"&amp;IF(ДАННЫЕ!$AI336,"1"&amp;ДАННЫЕ!$AI336,"00")&amp;"hS"&amp;IF(ДАННЫЕ!$AJ336,"1"&amp;ДАННЫЕ!$AJ336,"00")&amp;"hZ"&amp;IF(ДАННЫЕ!$AK336,"1"&amp;ДАННЫЕ!$AK336,"00")&amp;"p"&amp;IF(ДАННЫЕ!$AP336,"1"&amp;ДАННЫЕ!$AP336,"00")&amp;"k"&amp;IF(ДАННЫЕ!$AQ336,"1"&amp;ДАННЫЕ!$AQ336,"00")&amp;"z"&amp;IF(ДАННЫЕ!$AR336,"1"&amp;ДАННЫЕ!$AR336,"00")&amp;"j"&amp;IF(ДАННЫЕ!$AM336,"1"&amp;ДАННЫЕ!$AM336,"00")&amp;"n"&amp;IF(ДАННЫЕ!$AN336,"1"&amp;ДАННЫЕ!$AN336,"00")&amp;"E"&amp;ДАННЫЕ!BI336&amp;"L"&amp;ДАННЫЕ!AO336&amp;"h"&amp;IF(ДАННЫЕ!$AU336&gt;0,1,0)&amp;"v"&amp;IF(ДАННЫЕ!$AW336&gt;0,1,0)&amp;"a"&amp;IF(ДАННЫЕ!$AS336,"1"&amp;ДАННЫЕ!$AS336,"00")&amp;"s"&amp;IF(ДАННЫЕ!$AT336,"1"&amp;ДАННЫЕ!$AT336,"00")&amp;"u"&amp;IF(ДАННЫЕ!$CJ336&gt;0,1,0)&amp;"y"&amp;B336&amp;"d"&amp;H336&amp;"e"&amp;F336&amp;G336</f>
        <v>x0w00t00f00b00g00c00i00r00m00hS00hZ00p00k00z00j00n00ELh0v0a00s00u0y0de</v>
      </c>
      <c r="L336" s="28" t="str">
        <f ca="1">ДАННЫЕ!$I336&amp;"VN"&amp;IF(ДАННЫЕ!AW336&gt;0,11,10)&amp;"CD"&amp;IF(ДАННЫЕ!BF336&gt;500,16,IF(ДАННЫЕ!BF336&gt;350,15,IF(ДАННЫЕ!BF336&gt;=200,14,IF(ДАННЫЕ!BF336&gt;=100,13,IF(ДАННЫЕ!BF336&gt;=50,12,IF(ДАННЫЕ!BF336&gt;0,11,10))))))&amp;"AR"&amp;IF(ДАННЫЕ!BX336&gt;0,1,0)&amp;"GD"&amp;B336&amp;"VV"&amp;IF(E336&gt;=5,IF(E336&lt;18,1,0),0)</f>
        <v>VN10CD10AR0GD0VV0</v>
      </c>
      <c r="M336" s="28" t="str">
        <f>ДАННЫЕ!$I336&amp;"b"&amp;ДАННЫЕ!$BI336&amp;"r"&amp;ДАННЫЕ!$BJ336&amp;"CD"&amp;IF(ДАННЫЕ!BF336&gt;0,IF(ДАННЫЕ!BF336&lt;200,1,IF(ДАННЫЕ!BF336&lt;350,2,3)),0)&amp;"h"&amp;IF(ДАННЫЕ!$BK336+ДАННЫЕ!$BL336+ДАННЫЕ!$BM336&gt;0,1,0)&amp;"x"&amp;ДАННЫЕ!$BK336&amp;"y"&amp;ДАННЫЕ!$BL336&amp;"z"&amp;ДАННЫЕ!$BM336&amp;"c"&amp;IF(ДАННЫЕ!$BK336+ДАННЫЕ!$BL336+ДАННЫЕ!$BM336=3,1,0)&amp;"a"&amp;IF(ДАННЫЕ!$BQ336+ДАННЫЕ!$BR336&gt;0,1,0)&amp;"d"&amp;ДАННЫЕ!$BQ336&amp;"v"&amp;ДАННЫЕ!$BR336&amp;"p"&amp;ДАННЫЕ!$BS336&amp;"n"&amp;ДАННЫЕ!$BU336&amp;"t"&amp;ДАННЫЕ!$BV336&amp;"o"&amp;ДАННЫЕ!$BT336&amp;"l"&amp;IF(ДАННЫЕ!$BN336&gt;0,1,0)&amp;ДАННЫЕ!$BN336&amp;"g"&amp;ДАННЫЕ!$BO336&amp;"s"&amp;ДАННЫЕ!$BP336&amp;"DZ"&amp;IF(ДАННЫЕ!B336-ДАННЫЕ!G336 &lt; 60,IF(ДАННЫЕ!B336-ДАННЫЕ!G336 &gt;= 0,1,0),0)&amp;"u"&amp;IF(ДАННЫЕ!$CJ336&gt;0,1,0)</f>
        <v>brCD0h0xyzc0a0dvpntol0gsDZ1u0</v>
      </c>
      <c r="N336" s="28" t="str">
        <f ca="1">ДАННЫЕ!$F336&amp;ДАННЫЕ!$I336&amp;"g"&amp;B336&amp;"cf"&amp;D336&amp;"a"&amp;IF(ДАННЫЕ!$BX336&gt;0,1,0)&amp;IF(ДАННЫЕ!$BF336&gt;500,1,IF(ДАННЫЕ!$BF336&gt;350,2,IF(ДАННЫЕ!$BF336&gt;=200,3,IF(ДАННЫЕ!$BF336&gt;=100,4,IF(ДАННЫЕ!$BF336&gt;=50,5,IF(ДАННЫЕ!$BF336&lt;50,6,0))))))&amp;"AR"&amp;IF(DATEDIF(ДАННЫЕ!$BX336,ДАННЫЕ!$F$1,"y")&gt;1,1,0)&amp;"VG"&amp;IF(ДАННЫЕ!$BH336="0",1,0)&amp;"o"&amp;IF(T336+ДАННЫЕ!$AF336+ДАННЫЕ!$AG336+ДАННЫЕ!$AH336+ДАННЫЕ!$AI336+ДАННЫЕ!$AJ336+ДАННЫЕ!$AP336+ДАННЫЕ!$AQ336+ДАННЫЕ!$AR336+ДАННЫЕ!$AU336+ДАННЫЕ!$AW336+ДАННЫЕ!$AS336+ДАННЫЕ!$AT336&gt;0,1,0)&amp;"x"&amp;ДАННЫЕ!$AG336&amp;"p"&amp;IF(ДАННЫЕ!$BY336&gt;0,1,0)&amp;"v"&amp;IF(ДАННЫЕ!$BZ336&gt;0,1,0)&amp;"n"&amp;ДАННЫЕ!$CA336&amp;"t"&amp;ДАННЫЕ!$AY336&amp;"k"&amp;ДАННЫЕ!$CB336&amp;"q"&amp;ДАННЫЕ!$CC336&amp;"w"&amp;ДАННЫЕ!$CD336&amp;"e"&amp;ДАННЫЕ!$CE336&amp;"m"&amp;ДАННЫЕ!$CF336&amp;"c"&amp;ДАННЫЕ!$CG336&amp;"z"&amp;ДАННЫЕ!$CH336&amp;"d"&amp;IF(H336=4,1,0)&amp;"s"&amp;IF(ДАННЫЕ!$J336=1,0,1)&amp;"u"&amp;IF(ДАННЫЕ!$CJ336&gt;0,1,0)</f>
        <v>g0cf0a06AR1VG0o0xp0v0ntkqwemczd0s1u0</v>
      </c>
      <c r="O336" s="28" t="str">
        <f>ДАННЫЕ!$I336&amp;"g"&amp;B336&amp;A336&amp;"f"&amp;P336&amp;"c"&amp;IF(ДАННЫЕ!$U336&gt;0,1,0)&amp;"s"&amp;IF(ДАННЫЕ!$Q336&gt;0,IF(YEAR(ДАННЫЕ!$F$1)=YEAR(ДАННЫЕ!$Q336),IF(MONTH(ДАННЫЕ!$F$1)=MONTH(ДАННЫЕ!$Q336),111,11),1),0)&amp;"i"&amp;IF(ДАННЫЕ!$R336+ДАННЫЕ!$S336+ДАННЫЕ!$T336=0,0,1)&amp;"h"&amp;IF(ДАННЫЕ!$P336&gt;0,1,0)&amp;"p"&amp;IF(ДАННЫЕ!$CI336&gt;0,IF(YEAR(ДАННЫЕ!$F$1)=YEAR(ДАННЫЕ!$CI336),IF(MONTH(ДАННЫЕ!$F$1)=MONTH(ДАННЫЕ!$CI336),111,11),1),0)&amp;"d"&amp;IF(ДАННЫЕ!$CJ336&gt;0,IF(YEAR(ДАННЫЕ!$F$1)=YEAR(ДАННЫЕ!$CJ336),IF(MONTH(ДАННЫЕ!$F$1)=MONTH(ДАННЫЕ!$CJ336),111,11),1),0)&amp;"o"&amp;IF(ДАННЫЕ!$CK336&gt;0,IF(MONTH(ДАННЫЕ!$F$1)=MONTH(ДАННЫЕ!$CK336),111,11),0)&amp;"v"&amp;IF(ДАННЫЕ!$BE336&gt;0,IF(MONTH(ДАННЫЕ!$F$1)=MONTH(ДАННЫЕ!$BE336),111,11),0)</f>
        <v>g00f0c0s0i0h0p0d0o0v0</v>
      </c>
      <c r="P336" s="15">
        <f t="shared" si="17"/>
        <v>0</v>
      </c>
      <c r="Q336" s="15">
        <f>IF(ДАННЫЕ!$F$1&gt;ДАННЫЕ!$N336,IF(YEAR(ДАННЫЕ!$F$1)=YEAR(ДАННЫЕ!M336),1,0),0)</f>
        <v>0</v>
      </c>
      <c r="R336" s="15">
        <f>IF(ДАННЫЕ!$F$1&gt;ДАННЫЕ!$N336,IF(YEAR(ДАННЫЕ!$F$1)=YEAR(ДАННЫЕ!N336),1,0),0)</f>
        <v>0</v>
      </c>
      <c r="S336" s="15">
        <f>IF(ДАННЫЕ!$AA336="2А",1,IF(ДАННЫЕ!$AA336="2Б",2,IF(ДАННЫЕ!$AA336="2В",3,IF(ДАННЫЕ!$AA336=3,4,IF(ДАННЫЕ!$AA336="4А",5,IF(ДАННЫЕ!$AA336="4Б",6,IF(ДАННЫЕ!$AA336="4В",7,IF(ДАННЫЕ!$AA336=5,8,0))))))))</f>
        <v>0</v>
      </c>
      <c r="T336" s="15">
        <f>IF(OR(ДАННЫЕ!$AC336=2,ДАННЫЕ!$AD336=2,ДАННЫЕ!$AE336=2),2,IF(OR(ДАННЫЕ!$AC336=1,ДАННЫЕ!$AD336=1,ДАННЫЕ!$AE336=1),1,0))</f>
        <v>0</v>
      </c>
    </row>
    <row r="337" spans="1:20" ht="15" customHeight="1" x14ac:dyDescent="0.2">
      <c r="A337" s="78">
        <f>IF(B337&gt;0,IF(MONTH(ДАННЫЕ!$F$1)=MONTH(ДАННЫЕ!$B337),1,0),0)</f>
        <v>0</v>
      </c>
      <c r="B337" s="14">
        <f>IF(ДАННЫЕ!$B337&gt;0,IF(YEAR(ДАННЫЕ!$F$1)=YEAR(ДАННЫЕ!$B337),1,0),0)</f>
        <v>0</v>
      </c>
      <c r="C337" s="14">
        <f>IF(ДАННЫЕ!$CM337&gt;0,IF(YEAR(ДАННЫЕ!$F$1)=YEAR(ДАННЫЕ!$CM337),1,0),0)</f>
        <v>0</v>
      </c>
      <c r="D337" s="14">
        <f>IF(ДАННЫЕ!$CJ337&gt;0,IF(ДАННЫЕ!$CL337&gt;ДАННЫЕ!$F$1,1,IF(ДАННЫЕ!$CL337&gt;0,0,1)),0)</f>
        <v>0</v>
      </c>
      <c r="E337" s="43" t="str">
        <f ca="1">IF(ДАННЫЕ!$F$1&gt;0,IF(ДАННЫЕ!$G337&gt;0,DATEDIF(ДАННЫЕ!$G337,ДАННЫЕ!$F$1,"y"),""),IF(ДАННЫЕ!$G337&gt;0,DATEDIF(ДАННЫЕ!$G337,TODAY(),"y"),""))</f>
        <v/>
      </c>
      <c r="F337" s="43" t="str">
        <f xml:space="preserve"> IF(ДАННЫЕ!$F337="М",IF(E337&gt;=18,IF(E337&lt;60,1,""),""),"")&amp;IF(ДАННЫЕ!$F337="Ж",IF(E337&gt;=18,IF(E337&lt;55,1,""),""),"")</f>
        <v/>
      </c>
      <c r="G337" s="43" t="str">
        <f xml:space="preserve"> IF(ДАННЫЕ!$F337="М",IF(E337&gt;=60,2,""),"")&amp;IF(ДАННЫЕ!$F337="Ж",IF(E337&gt;=55,2,""),"")</f>
        <v/>
      </c>
      <c r="H337" s="43" t="str">
        <f t="shared" ca="1" si="15"/>
        <v/>
      </c>
      <c r="I337" s="43" t="str">
        <f t="shared" ca="1" si="16"/>
        <v>03</v>
      </c>
      <c r="J337" s="28" t="str">
        <f ca="1">ДАННЫЕ!$F337&amp;H337&amp;I337&amp;ДАННЫЕ!$I337&amp;"m"&amp;IF(ДАННЫЕ!$I337&gt;0,IF(ДАННЫЕ!$J337&gt;0,0,1),"")&amp;"f"&amp;IF(ДАННЫЕ!$R337&gt;0,IF(YEAR(ДАННЫЕ!$F$1)=YEAR(ДАННЫЕ!$R337),1,0),0)&amp;"z"&amp;ДАННЫЕ!$R337&amp;"p"&amp;ДАННЫЕ!$S337&amp;"i"&amp;ДАННЫЕ!$T337&amp;"h"&amp;ДАННЫЕ!$K337&amp;"be"&amp;ДАННЫЕ!$BI337&amp;"CD"&amp;IF(ДАННЫЕ!BF337&gt;500,4,IF(ДАННЫЕ!BF337&gt;350,3,IF(ДАННЫЕ!BF337&gt;200,2,IF(ДАННЫЕ!BF337&gt;0,1,0))))&amp;"g"&amp;B337&amp;"d"&amp;H337&amp;"l"&amp;ДАННЫЕ!AT337&amp;"a"&amp;ДАННЫЕ!$V337&amp;"v"&amp;R337&amp;"k"&amp;ДАННЫЕ!$U337&amp;"s"&amp;ДАННЫЕ!$Y337&amp;"t"&amp;ДАННЫЕ!$X337&amp;"b"&amp;IF(ДАННЫЕ!$Q337&gt;1,1,0)&amp;"PP"&amp;ДАННЫЕ!Z337&amp;"c"&amp;S337&amp;"x"&amp;IF(ДАННЫЕ!$BY337&gt;0,IF(YEAR(ДАННЫЕ!$F$1)=YEAR(ДАННЫЕ!$BY337),1,0),0)&amp;"n"&amp;IF(ДАННЫЕ!$BZ337&gt;0,IF(YEAR(ДАННЫЕ!$F$1)=YEAR(ДАННЫЕ!$BZ337),1,0),0)&amp;"u"&amp;D337&amp;"z"&amp;IF(ДАННЫЕ!$CL337&gt;0,IF(YEAR(ДАННЫЕ!$F$1)&gt;YEAR(ДАННЫЕ!$CL337),11,12),0)</f>
        <v>03mf0zpihbeCD0g0dlav0kstb0PPc0x0n0u0z0</v>
      </c>
      <c r="K337" s="28" t="str">
        <f ca="1">ДАННЫЕ!$I337&amp;"x"&amp;B337&amp;"w"&amp;IF(T337+ДАННЫЕ!AD337+ДАННЫЕ!AE337+ДАННЫЕ!AF337+ДАННЫЕ!AG337+ДАННЫЕ!AH337+ДАННЫЕ!$AL337+ДАННЫЕ!AI337+ДАННЫЕ!AJ337+ДАННЫЕ!AK337+ДАННЫЕ!AP337+ДАННЫЕ!AQ337+ДАННЫЕ!AR337+ДАННЫЕ!$AM337+ДАННЫЕ!$AN337+ДАННЫЕ!AS337+ДАННЫЕ!AT337&gt;0,1,0)&amp;IF(OR(T337=2,ДАННЫЕ!AD337=2,ДАННЫЕ!AE337=2,ДАННЫЕ!AF337=2,ДАННЫЕ!AG337=2,ДАННЫЕ!AH337=2,ДАННЫЕ!$AL337=2,ДАННЫЕ!AI337=2,ДАННЫЕ!AJ337=2,ДАННЫЕ!AK337=2,ДАННЫЕ!AP337=2,ДАННЫЕ!AQ337=2,ДАННЫЕ!AR337=2,ДАННЫЕ!$AM337=2,ДАННЫЕ!$AN337=2,ДАННЫЕ!AS337=2,ДАННЫЕ!AT337=2),2,0)&amp;"t"&amp;IF(T337&gt;0,"1"&amp;T337,"00")&amp;"f"&amp;IF(ДАННЫЕ!$AC337,"1"&amp;ДАННЫЕ!$AC337,"00")&amp;"b"&amp;IF(ДАННЫЕ!$AD337,"1"&amp;ДАННЫЕ!$AD337,"00")&amp;"g"&amp;IF(ДАННЫЕ!$AF337,"1"&amp;ДАННЫЕ!$AF337,"00")&amp;"c"&amp;IF(ДАННЫЕ!$AG337,"1"&amp;ДАННЫЕ!$AG337,"00")&amp;"i"&amp;IF(ДАННЫЕ!$AH337,"1"&amp;ДАННЫЕ!$AH337,"00")&amp;"r"&amp;IF(ДАННЫЕ!$AL337,"1"&amp;ДАННЫЕ!$AL337,"00")&amp;"m"&amp;IF(ДАННЫЕ!$AI337,"1"&amp;ДАННЫЕ!$AI337,"00")&amp;"hS"&amp;IF(ДАННЫЕ!$AJ337,"1"&amp;ДАННЫЕ!$AJ337,"00")&amp;"hZ"&amp;IF(ДАННЫЕ!$AK337,"1"&amp;ДАННЫЕ!$AK337,"00")&amp;"p"&amp;IF(ДАННЫЕ!$AP337,"1"&amp;ДАННЫЕ!$AP337,"00")&amp;"k"&amp;IF(ДАННЫЕ!$AQ337,"1"&amp;ДАННЫЕ!$AQ337,"00")&amp;"z"&amp;IF(ДАННЫЕ!$AR337,"1"&amp;ДАННЫЕ!$AR337,"00")&amp;"j"&amp;IF(ДАННЫЕ!$AM337,"1"&amp;ДАННЫЕ!$AM337,"00")&amp;"n"&amp;IF(ДАННЫЕ!$AN337,"1"&amp;ДАННЫЕ!$AN337,"00")&amp;"E"&amp;ДАННЫЕ!BI337&amp;"L"&amp;ДАННЫЕ!AO337&amp;"h"&amp;IF(ДАННЫЕ!$AU337&gt;0,1,0)&amp;"v"&amp;IF(ДАННЫЕ!$AW337&gt;0,1,0)&amp;"a"&amp;IF(ДАННЫЕ!$AS337,"1"&amp;ДАННЫЕ!$AS337,"00")&amp;"s"&amp;IF(ДАННЫЕ!$AT337,"1"&amp;ДАННЫЕ!$AT337,"00")&amp;"u"&amp;IF(ДАННЫЕ!$CJ337&gt;0,1,0)&amp;"y"&amp;B337&amp;"d"&amp;H337&amp;"e"&amp;F337&amp;G337</f>
        <v>x0w00t00f00b00g00c00i00r00m00hS00hZ00p00k00z00j00n00ELh0v0a00s00u0y0de</v>
      </c>
      <c r="L337" s="28" t="str">
        <f ca="1">ДАННЫЕ!$I337&amp;"VN"&amp;IF(ДАННЫЕ!AW337&gt;0,11,10)&amp;"CD"&amp;IF(ДАННЫЕ!BF337&gt;500,16,IF(ДАННЫЕ!BF337&gt;350,15,IF(ДАННЫЕ!BF337&gt;=200,14,IF(ДАННЫЕ!BF337&gt;=100,13,IF(ДАННЫЕ!BF337&gt;=50,12,IF(ДАННЫЕ!BF337&gt;0,11,10))))))&amp;"AR"&amp;IF(ДАННЫЕ!BX337&gt;0,1,0)&amp;"GD"&amp;B337&amp;"VV"&amp;IF(E337&gt;=5,IF(E337&lt;18,1,0),0)</f>
        <v>VN10CD10AR0GD0VV0</v>
      </c>
      <c r="M337" s="28" t="str">
        <f>ДАННЫЕ!$I337&amp;"b"&amp;ДАННЫЕ!$BI337&amp;"r"&amp;ДАННЫЕ!$BJ337&amp;"CD"&amp;IF(ДАННЫЕ!BF337&gt;0,IF(ДАННЫЕ!BF337&lt;200,1,IF(ДАННЫЕ!BF337&lt;350,2,3)),0)&amp;"h"&amp;IF(ДАННЫЕ!$BK337+ДАННЫЕ!$BL337+ДАННЫЕ!$BM337&gt;0,1,0)&amp;"x"&amp;ДАННЫЕ!$BK337&amp;"y"&amp;ДАННЫЕ!$BL337&amp;"z"&amp;ДАННЫЕ!$BM337&amp;"c"&amp;IF(ДАННЫЕ!$BK337+ДАННЫЕ!$BL337+ДАННЫЕ!$BM337=3,1,0)&amp;"a"&amp;IF(ДАННЫЕ!$BQ337+ДАННЫЕ!$BR337&gt;0,1,0)&amp;"d"&amp;ДАННЫЕ!$BQ337&amp;"v"&amp;ДАННЫЕ!$BR337&amp;"p"&amp;ДАННЫЕ!$BS337&amp;"n"&amp;ДАННЫЕ!$BU337&amp;"t"&amp;ДАННЫЕ!$BV337&amp;"o"&amp;ДАННЫЕ!$BT337&amp;"l"&amp;IF(ДАННЫЕ!$BN337&gt;0,1,0)&amp;ДАННЫЕ!$BN337&amp;"g"&amp;ДАННЫЕ!$BO337&amp;"s"&amp;ДАННЫЕ!$BP337&amp;"DZ"&amp;IF(ДАННЫЕ!B337-ДАННЫЕ!G337 &lt; 60,IF(ДАННЫЕ!B337-ДАННЫЕ!G337 &gt;= 0,1,0),0)&amp;"u"&amp;IF(ДАННЫЕ!$CJ337&gt;0,1,0)</f>
        <v>brCD0h0xyzc0a0dvpntol0gsDZ1u0</v>
      </c>
      <c r="N337" s="28" t="str">
        <f ca="1">ДАННЫЕ!$F337&amp;ДАННЫЕ!$I337&amp;"g"&amp;B337&amp;"cf"&amp;D337&amp;"a"&amp;IF(ДАННЫЕ!$BX337&gt;0,1,0)&amp;IF(ДАННЫЕ!$BF337&gt;500,1,IF(ДАННЫЕ!$BF337&gt;350,2,IF(ДАННЫЕ!$BF337&gt;=200,3,IF(ДАННЫЕ!$BF337&gt;=100,4,IF(ДАННЫЕ!$BF337&gt;=50,5,IF(ДАННЫЕ!$BF337&lt;50,6,0))))))&amp;"AR"&amp;IF(DATEDIF(ДАННЫЕ!$BX337,ДАННЫЕ!$F$1,"y")&gt;1,1,0)&amp;"VG"&amp;IF(ДАННЫЕ!$BH337="0",1,0)&amp;"o"&amp;IF(T337+ДАННЫЕ!$AF337+ДАННЫЕ!$AG337+ДАННЫЕ!$AH337+ДАННЫЕ!$AI337+ДАННЫЕ!$AJ337+ДАННЫЕ!$AP337+ДАННЫЕ!$AQ337+ДАННЫЕ!$AR337+ДАННЫЕ!$AU337+ДАННЫЕ!$AW337+ДАННЫЕ!$AS337+ДАННЫЕ!$AT337&gt;0,1,0)&amp;"x"&amp;ДАННЫЕ!$AG337&amp;"p"&amp;IF(ДАННЫЕ!$BY337&gt;0,1,0)&amp;"v"&amp;IF(ДАННЫЕ!$BZ337&gt;0,1,0)&amp;"n"&amp;ДАННЫЕ!$CA337&amp;"t"&amp;ДАННЫЕ!$AY337&amp;"k"&amp;ДАННЫЕ!$CB337&amp;"q"&amp;ДАННЫЕ!$CC337&amp;"w"&amp;ДАННЫЕ!$CD337&amp;"e"&amp;ДАННЫЕ!$CE337&amp;"m"&amp;ДАННЫЕ!$CF337&amp;"c"&amp;ДАННЫЕ!$CG337&amp;"z"&amp;ДАННЫЕ!$CH337&amp;"d"&amp;IF(H337=4,1,0)&amp;"s"&amp;IF(ДАННЫЕ!$J337=1,0,1)&amp;"u"&amp;IF(ДАННЫЕ!$CJ337&gt;0,1,0)</f>
        <v>g0cf0a06AR1VG0o0xp0v0ntkqwemczd0s1u0</v>
      </c>
      <c r="O337" s="28" t="str">
        <f>ДАННЫЕ!$I337&amp;"g"&amp;B337&amp;A337&amp;"f"&amp;P337&amp;"c"&amp;IF(ДАННЫЕ!$U337&gt;0,1,0)&amp;"s"&amp;IF(ДАННЫЕ!$Q337&gt;0,IF(YEAR(ДАННЫЕ!$F$1)=YEAR(ДАННЫЕ!$Q337),IF(MONTH(ДАННЫЕ!$F$1)=MONTH(ДАННЫЕ!$Q337),111,11),1),0)&amp;"i"&amp;IF(ДАННЫЕ!$R337+ДАННЫЕ!$S337+ДАННЫЕ!$T337=0,0,1)&amp;"h"&amp;IF(ДАННЫЕ!$P337&gt;0,1,0)&amp;"p"&amp;IF(ДАННЫЕ!$CI337&gt;0,IF(YEAR(ДАННЫЕ!$F$1)=YEAR(ДАННЫЕ!$CI337),IF(MONTH(ДАННЫЕ!$F$1)=MONTH(ДАННЫЕ!$CI337),111,11),1),0)&amp;"d"&amp;IF(ДАННЫЕ!$CJ337&gt;0,IF(YEAR(ДАННЫЕ!$F$1)=YEAR(ДАННЫЕ!$CJ337),IF(MONTH(ДАННЫЕ!$F$1)=MONTH(ДАННЫЕ!$CJ337),111,11),1),0)&amp;"o"&amp;IF(ДАННЫЕ!$CK337&gt;0,IF(MONTH(ДАННЫЕ!$F$1)=MONTH(ДАННЫЕ!$CK337),111,11),0)&amp;"v"&amp;IF(ДАННЫЕ!$BE337&gt;0,IF(MONTH(ДАННЫЕ!$F$1)=MONTH(ДАННЫЕ!$BE337),111,11),0)</f>
        <v>g00f0c0s0i0h0p0d0o0v0</v>
      </c>
      <c r="P337" s="15">
        <f t="shared" si="17"/>
        <v>0</v>
      </c>
      <c r="Q337" s="15">
        <f>IF(ДАННЫЕ!$F$1&gt;ДАННЫЕ!$N337,IF(YEAR(ДАННЫЕ!$F$1)=YEAR(ДАННЫЕ!M337),1,0),0)</f>
        <v>0</v>
      </c>
      <c r="R337" s="15">
        <f>IF(ДАННЫЕ!$F$1&gt;ДАННЫЕ!$N337,IF(YEAR(ДАННЫЕ!$F$1)=YEAR(ДАННЫЕ!N337),1,0),0)</f>
        <v>0</v>
      </c>
      <c r="S337" s="15">
        <f>IF(ДАННЫЕ!$AA337="2А",1,IF(ДАННЫЕ!$AA337="2Б",2,IF(ДАННЫЕ!$AA337="2В",3,IF(ДАННЫЕ!$AA337=3,4,IF(ДАННЫЕ!$AA337="4А",5,IF(ДАННЫЕ!$AA337="4Б",6,IF(ДАННЫЕ!$AA337="4В",7,IF(ДАННЫЕ!$AA337=5,8,0))))))))</f>
        <v>0</v>
      </c>
      <c r="T337" s="15">
        <f>IF(OR(ДАННЫЕ!$AC337=2,ДАННЫЕ!$AD337=2,ДАННЫЕ!$AE337=2),2,IF(OR(ДАННЫЕ!$AC337=1,ДАННЫЕ!$AD337=1,ДАННЫЕ!$AE337=1),1,0))</f>
        <v>0</v>
      </c>
    </row>
    <row r="338" spans="1:20" ht="15" customHeight="1" x14ac:dyDescent="0.2">
      <c r="A338" s="78">
        <f>IF(B338&gt;0,IF(MONTH(ДАННЫЕ!$F$1)=MONTH(ДАННЫЕ!$B338),1,0),0)</f>
        <v>0</v>
      </c>
      <c r="B338" s="14">
        <f>IF(ДАННЫЕ!$B338&gt;0,IF(YEAR(ДАННЫЕ!$F$1)=YEAR(ДАННЫЕ!$B338),1,0),0)</f>
        <v>0</v>
      </c>
      <c r="C338" s="14">
        <f>IF(ДАННЫЕ!$CM338&gt;0,IF(YEAR(ДАННЫЕ!$F$1)=YEAR(ДАННЫЕ!$CM338),1,0),0)</f>
        <v>0</v>
      </c>
      <c r="D338" s="14">
        <f>IF(ДАННЫЕ!$CJ338&gt;0,IF(ДАННЫЕ!$CL338&gt;ДАННЫЕ!$F$1,1,IF(ДАННЫЕ!$CL338&gt;0,0,1)),0)</f>
        <v>0</v>
      </c>
      <c r="E338" s="43" t="str">
        <f ca="1">IF(ДАННЫЕ!$F$1&gt;0,IF(ДАННЫЕ!$G338&gt;0,DATEDIF(ДАННЫЕ!$G338,ДАННЫЕ!$F$1,"y"),""),IF(ДАННЫЕ!$G338&gt;0,DATEDIF(ДАННЫЕ!$G338,TODAY(),"y"),""))</f>
        <v/>
      </c>
      <c r="F338" s="43" t="str">
        <f xml:space="preserve"> IF(ДАННЫЕ!$F338="М",IF(E338&gt;=18,IF(E338&lt;60,1,""),""),"")&amp;IF(ДАННЫЕ!$F338="Ж",IF(E338&gt;=18,IF(E338&lt;55,1,""),""),"")</f>
        <v/>
      </c>
      <c r="G338" s="43" t="str">
        <f xml:space="preserve"> IF(ДАННЫЕ!$F338="М",IF(E338&gt;=60,2,""),"")&amp;IF(ДАННЫЕ!$F338="Ж",IF(E338&gt;=55,2,""),"")</f>
        <v/>
      </c>
      <c r="H338" s="43" t="str">
        <f t="shared" ca="1" si="15"/>
        <v/>
      </c>
      <c r="I338" s="43" t="str">
        <f t="shared" ca="1" si="16"/>
        <v>03</v>
      </c>
      <c r="J338" s="28" t="str">
        <f ca="1">ДАННЫЕ!$F338&amp;H338&amp;I338&amp;ДАННЫЕ!$I338&amp;"m"&amp;IF(ДАННЫЕ!$I338&gt;0,IF(ДАННЫЕ!$J338&gt;0,0,1),"")&amp;"f"&amp;IF(ДАННЫЕ!$R338&gt;0,IF(YEAR(ДАННЫЕ!$F$1)=YEAR(ДАННЫЕ!$R338),1,0),0)&amp;"z"&amp;ДАННЫЕ!$R338&amp;"p"&amp;ДАННЫЕ!$S338&amp;"i"&amp;ДАННЫЕ!$T338&amp;"h"&amp;ДАННЫЕ!$K338&amp;"be"&amp;ДАННЫЕ!$BI338&amp;"CD"&amp;IF(ДАННЫЕ!BF338&gt;500,4,IF(ДАННЫЕ!BF338&gt;350,3,IF(ДАННЫЕ!BF338&gt;200,2,IF(ДАННЫЕ!BF338&gt;0,1,0))))&amp;"g"&amp;B338&amp;"d"&amp;H338&amp;"l"&amp;ДАННЫЕ!AT338&amp;"a"&amp;ДАННЫЕ!$V338&amp;"v"&amp;R338&amp;"k"&amp;ДАННЫЕ!$U338&amp;"s"&amp;ДАННЫЕ!$Y338&amp;"t"&amp;ДАННЫЕ!$X338&amp;"b"&amp;IF(ДАННЫЕ!$Q338&gt;1,1,0)&amp;"PP"&amp;ДАННЫЕ!Z338&amp;"c"&amp;S338&amp;"x"&amp;IF(ДАННЫЕ!$BY338&gt;0,IF(YEAR(ДАННЫЕ!$F$1)=YEAR(ДАННЫЕ!$BY338),1,0),0)&amp;"n"&amp;IF(ДАННЫЕ!$BZ338&gt;0,IF(YEAR(ДАННЫЕ!$F$1)=YEAR(ДАННЫЕ!$BZ338),1,0),0)&amp;"u"&amp;D338&amp;"z"&amp;IF(ДАННЫЕ!$CL338&gt;0,IF(YEAR(ДАННЫЕ!$F$1)&gt;YEAR(ДАННЫЕ!$CL338),11,12),0)</f>
        <v>03mf0zpihbeCD0g0dlav0kstb0PPc0x0n0u0z0</v>
      </c>
      <c r="K338" s="28" t="str">
        <f ca="1">ДАННЫЕ!$I338&amp;"x"&amp;B338&amp;"w"&amp;IF(T338+ДАННЫЕ!AD338+ДАННЫЕ!AE338+ДАННЫЕ!AF338+ДАННЫЕ!AG338+ДАННЫЕ!AH338+ДАННЫЕ!$AL338+ДАННЫЕ!AI338+ДАННЫЕ!AJ338+ДАННЫЕ!AK338+ДАННЫЕ!AP338+ДАННЫЕ!AQ338+ДАННЫЕ!AR338+ДАННЫЕ!$AM338+ДАННЫЕ!$AN338+ДАННЫЕ!AS338+ДАННЫЕ!AT338&gt;0,1,0)&amp;IF(OR(T338=2,ДАННЫЕ!AD338=2,ДАННЫЕ!AE338=2,ДАННЫЕ!AF338=2,ДАННЫЕ!AG338=2,ДАННЫЕ!AH338=2,ДАННЫЕ!$AL338=2,ДАННЫЕ!AI338=2,ДАННЫЕ!AJ338=2,ДАННЫЕ!AK338=2,ДАННЫЕ!AP338=2,ДАННЫЕ!AQ338=2,ДАННЫЕ!AR338=2,ДАННЫЕ!$AM338=2,ДАННЫЕ!$AN338=2,ДАННЫЕ!AS338=2,ДАННЫЕ!AT338=2),2,0)&amp;"t"&amp;IF(T338&gt;0,"1"&amp;T338,"00")&amp;"f"&amp;IF(ДАННЫЕ!$AC338,"1"&amp;ДАННЫЕ!$AC338,"00")&amp;"b"&amp;IF(ДАННЫЕ!$AD338,"1"&amp;ДАННЫЕ!$AD338,"00")&amp;"g"&amp;IF(ДАННЫЕ!$AF338,"1"&amp;ДАННЫЕ!$AF338,"00")&amp;"c"&amp;IF(ДАННЫЕ!$AG338,"1"&amp;ДАННЫЕ!$AG338,"00")&amp;"i"&amp;IF(ДАННЫЕ!$AH338,"1"&amp;ДАННЫЕ!$AH338,"00")&amp;"r"&amp;IF(ДАННЫЕ!$AL338,"1"&amp;ДАННЫЕ!$AL338,"00")&amp;"m"&amp;IF(ДАННЫЕ!$AI338,"1"&amp;ДАННЫЕ!$AI338,"00")&amp;"hS"&amp;IF(ДАННЫЕ!$AJ338,"1"&amp;ДАННЫЕ!$AJ338,"00")&amp;"hZ"&amp;IF(ДАННЫЕ!$AK338,"1"&amp;ДАННЫЕ!$AK338,"00")&amp;"p"&amp;IF(ДАННЫЕ!$AP338,"1"&amp;ДАННЫЕ!$AP338,"00")&amp;"k"&amp;IF(ДАННЫЕ!$AQ338,"1"&amp;ДАННЫЕ!$AQ338,"00")&amp;"z"&amp;IF(ДАННЫЕ!$AR338,"1"&amp;ДАННЫЕ!$AR338,"00")&amp;"j"&amp;IF(ДАННЫЕ!$AM338,"1"&amp;ДАННЫЕ!$AM338,"00")&amp;"n"&amp;IF(ДАННЫЕ!$AN338,"1"&amp;ДАННЫЕ!$AN338,"00")&amp;"E"&amp;ДАННЫЕ!BI338&amp;"L"&amp;ДАННЫЕ!AO338&amp;"h"&amp;IF(ДАННЫЕ!$AU338&gt;0,1,0)&amp;"v"&amp;IF(ДАННЫЕ!$AW338&gt;0,1,0)&amp;"a"&amp;IF(ДАННЫЕ!$AS338,"1"&amp;ДАННЫЕ!$AS338,"00")&amp;"s"&amp;IF(ДАННЫЕ!$AT338,"1"&amp;ДАННЫЕ!$AT338,"00")&amp;"u"&amp;IF(ДАННЫЕ!$CJ338&gt;0,1,0)&amp;"y"&amp;B338&amp;"d"&amp;H338&amp;"e"&amp;F338&amp;G338</f>
        <v>x0w00t00f00b00g00c00i00r00m00hS00hZ00p00k00z00j00n00ELh0v0a00s00u0y0de</v>
      </c>
      <c r="L338" s="28" t="str">
        <f ca="1">ДАННЫЕ!$I338&amp;"VN"&amp;IF(ДАННЫЕ!AW338&gt;0,11,10)&amp;"CD"&amp;IF(ДАННЫЕ!BF338&gt;500,16,IF(ДАННЫЕ!BF338&gt;350,15,IF(ДАННЫЕ!BF338&gt;=200,14,IF(ДАННЫЕ!BF338&gt;=100,13,IF(ДАННЫЕ!BF338&gt;=50,12,IF(ДАННЫЕ!BF338&gt;0,11,10))))))&amp;"AR"&amp;IF(ДАННЫЕ!BX338&gt;0,1,0)&amp;"GD"&amp;B338&amp;"VV"&amp;IF(E338&gt;=5,IF(E338&lt;18,1,0),0)</f>
        <v>VN10CD10AR0GD0VV0</v>
      </c>
      <c r="M338" s="28" t="str">
        <f>ДАННЫЕ!$I338&amp;"b"&amp;ДАННЫЕ!$BI338&amp;"r"&amp;ДАННЫЕ!$BJ338&amp;"CD"&amp;IF(ДАННЫЕ!BF338&gt;0,IF(ДАННЫЕ!BF338&lt;200,1,IF(ДАННЫЕ!BF338&lt;350,2,3)),0)&amp;"h"&amp;IF(ДАННЫЕ!$BK338+ДАННЫЕ!$BL338+ДАННЫЕ!$BM338&gt;0,1,0)&amp;"x"&amp;ДАННЫЕ!$BK338&amp;"y"&amp;ДАННЫЕ!$BL338&amp;"z"&amp;ДАННЫЕ!$BM338&amp;"c"&amp;IF(ДАННЫЕ!$BK338+ДАННЫЕ!$BL338+ДАННЫЕ!$BM338=3,1,0)&amp;"a"&amp;IF(ДАННЫЕ!$BQ338+ДАННЫЕ!$BR338&gt;0,1,0)&amp;"d"&amp;ДАННЫЕ!$BQ338&amp;"v"&amp;ДАННЫЕ!$BR338&amp;"p"&amp;ДАННЫЕ!$BS338&amp;"n"&amp;ДАННЫЕ!$BU338&amp;"t"&amp;ДАННЫЕ!$BV338&amp;"o"&amp;ДАННЫЕ!$BT338&amp;"l"&amp;IF(ДАННЫЕ!$BN338&gt;0,1,0)&amp;ДАННЫЕ!$BN338&amp;"g"&amp;ДАННЫЕ!$BO338&amp;"s"&amp;ДАННЫЕ!$BP338&amp;"DZ"&amp;IF(ДАННЫЕ!B338-ДАННЫЕ!G338 &lt; 60,IF(ДАННЫЕ!B338-ДАННЫЕ!G338 &gt;= 0,1,0),0)&amp;"u"&amp;IF(ДАННЫЕ!$CJ338&gt;0,1,0)</f>
        <v>brCD0h0xyzc0a0dvpntol0gsDZ1u0</v>
      </c>
      <c r="N338" s="28" t="str">
        <f ca="1">ДАННЫЕ!$F338&amp;ДАННЫЕ!$I338&amp;"g"&amp;B338&amp;"cf"&amp;D338&amp;"a"&amp;IF(ДАННЫЕ!$BX338&gt;0,1,0)&amp;IF(ДАННЫЕ!$BF338&gt;500,1,IF(ДАННЫЕ!$BF338&gt;350,2,IF(ДАННЫЕ!$BF338&gt;=200,3,IF(ДАННЫЕ!$BF338&gt;=100,4,IF(ДАННЫЕ!$BF338&gt;=50,5,IF(ДАННЫЕ!$BF338&lt;50,6,0))))))&amp;"AR"&amp;IF(DATEDIF(ДАННЫЕ!$BX338,ДАННЫЕ!$F$1,"y")&gt;1,1,0)&amp;"VG"&amp;IF(ДАННЫЕ!$BH338="0",1,0)&amp;"o"&amp;IF(T338+ДАННЫЕ!$AF338+ДАННЫЕ!$AG338+ДАННЫЕ!$AH338+ДАННЫЕ!$AI338+ДАННЫЕ!$AJ338+ДАННЫЕ!$AP338+ДАННЫЕ!$AQ338+ДАННЫЕ!$AR338+ДАННЫЕ!$AU338+ДАННЫЕ!$AW338+ДАННЫЕ!$AS338+ДАННЫЕ!$AT338&gt;0,1,0)&amp;"x"&amp;ДАННЫЕ!$AG338&amp;"p"&amp;IF(ДАННЫЕ!$BY338&gt;0,1,0)&amp;"v"&amp;IF(ДАННЫЕ!$BZ338&gt;0,1,0)&amp;"n"&amp;ДАННЫЕ!$CA338&amp;"t"&amp;ДАННЫЕ!$AY338&amp;"k"&amp;ДАННЫЕ!$CB338&amp;"q"&amp;ДАННЫЕ!$CC338&amp;"w"&amp;ДАННЫЕ!$CD338&amp;"e"&amp;ДАННЫЕ!$CE338&amp;"m"&amp;ДАННЫЕ!$CF338&amp;"c"&amp;ДАННЫЕ!$CG338&amp;"z"&amp;ДАННЫЕ!$CH338&amp;"d"&amp;IF(H338=4,1,0)&amp;"s"&amp;IF(ДАННЫЕ!$J338=1,0,1)&amp;"u"&amp;IF(ДАННЫЕ!$CJ338&gt;0,1,0)</f>
        <v>g0cf0a06AR1VG0o0xp0v0ntkqwemczd0s1u0</v>
      </c>
      <c r="O338" s="28" t="str">
        <f>ДАННЫЕ!$I338&amp;"g"&amp;B338&amp;A338&amp;"f"&amp;P338&amp;"c"&amp;IF(ДАННЫЕ!$U338&gt;0,1,0)&amp;"s"&amp;IF(ДАННЫЕ!$Q338&gt;0,IF(YEAR(ДАННЫЕ!$F$1)=YEAR(ДАННЫЕ!$Q338),IF(MONTH(ДАННЫЕ!$F$1)=MONTH(ДАННЫЕ!$Q338),111,11),1),0)&amp;"i"&amp;IF(ДАННЫЕ!$R338+ДАННЫЕ!$S338+ДАННЫЕ!$T338=0,0,1)&amp;"h"&amp;IF(ДАННЫЕ!$P338&gt;0,1,0)&amp;"p"&amp;IF(ДАННЫЕ!$CI338&gt;0,IF(YEAR(ДАННЫЕ!$F$1)=YEAR(ДАННЫЕ!$CI338),IF(MONTH(ДАННЫЕ!$F$1)=MONTH(ДАННЫЕ!$CI338),111,11),1),0)&amp;"d"&amp;IF(ДАННЫЕ!$CJ338&gt;0,IF(YEAR(ДАННЫЕ!$F$1)=YEAR(ДАННЫЕ!$CJ338),IF(MONTH(ДАННЫЕ!$F$1)=MONTH(ДАННЫЕ!$CJ338),111,11),1),0)&amp;"o"&amp;IF(ДАННЫЕ!$CK338&gt;0,IF(MONTH(ДАННЫЕ!$F$1)=MONTH(ДАННЫЕ!$CK338),111,11),0)&amp;"v"&amp;IF(ДАННЫЕ!$BE338&gt;0,IF(MONTH(ДАННЫЕ!$F$1)=MONTH(ДАННЫЕ!$BE338),111,11),0)</f>
        <v>g00f0c0s0i0h0p0d0o0v0</v>
      </c>
      <c r="P338" s="15">
        <f t="shared" si="17"/>
        <v>0</v>
      </c>
      <c r="Q338" s="15">
        <f>IF(ДАННЫЕ!$F$1&gt;ДАННЫЕ!$N338,IF(YEAR(ДАННЫЕ!$F$1)=YEAR(ДАННЫЕ!M338),1,0),0)</f>
        <v>0</v>
      </c>
      <c r="R338" s="15">
        <f>IF(ДАННЫЕ!$F$1&gt;ДАННЫЕ!$N338,IF(YEAR(ДАННЫЕ!$F$1)=YEAR(ДАННЫЕ!N338),1,0),0)</f>
        <v>0</v>
      </c>
      <c r="S338" s="15">
        <f>IF(ДАННЫЕ!$AA338="2А",1,IF(ДАННЫЕ!$AA338="2Б",2,IF(ДАННЫЕ!$AA338="2В",3,IF(ДАННЫЕ!$AA338=3,4,IF(ДАННЫЕ!$AA338="4А",5,IF(ДАННЫЕ!$AA338="4Б",6,IF(ДАННЫЕ!$AA338="4В",7,IF(ДАННЫЕ!$AA338=5,8,0))))))))</f>
        <v>0</v>
      </c>
      <c r="T338" s="15">
        <f>IF(OR(ДАННЫЕ!$AC338=2,ДАННЫЕ!$AD338=2,ДАННЫЕ!$AE338=2),2,IF(OR(ДАННЫЕ!$AC338=1,ДАННЫЕ!$AD338=1,ДАННЫЕ!$AE338=1),1,0))</f>
        <v>0</v>
      </c>
    </row>
    <row r="339" spans="1:20" ht="15" customHeight="1" x14ac:dyDescent="0.2">
      <c r="A339" s="78">
        <f>IF(B339&gt;0,IF(MONTH(ДАННЫЕ!$F$1)=MONTH(ДАННЫЕ!$B339),1,0),0)</f>
        <v>0</v>
      </c>
      <c r="B339" s="14">
        <f>IF(ДАННЫЕ!$B339&gt;0,IF(YEAR(ДАННЫЕ!$F$1)=YEAR(ДАННЫЕ!$B339),1,0),0)</f>
        <v>0</v>
      </c>
      <c r="C339" s="14">
        <f>IF(ДАННЫЕ!$CM339&gt;0,IF(YEAR(ДАННЫЕ!$F$1)=YEAR(ДАННЫЕ!$CM339),1,0),0)</f>
        <v>0</v>
      </c>
      <c r="D339" s="14">
        <f>IF(ДАННЫЕ!$CJ339&gt;0,IF(ДАННЫЕ!$CL339&gt;ДАННЫЕ!$F$1,1,IF(ДАННЫЕ!$CL339&gt;0,0,1)),0)</f>
        <v>0</v>
      </c>
      <c r="E339" s="43" t="str">
        <f ca="1">IF(ДАННЫЕ!$F$1&gt;0,IF(ДАННЫЕ!$G339&gt;0,DATEDIF(ДАННЫЕ!$G339,ДАННЫЕ!$F$1,"y"),""),IF(ДАННЫЕ!$G339&gt;0,DATEDIF(ДАННЫЕ!$G339,TODAY(),"y"),""))</f>
        <v/>
      </c>
      <c r="F339" s="43" t="str">
        <f xml:space="preserve"> IF(ДАННЫЕ!$F339="М",IF(E339&gt;=18,IF(E339&lt;60,1,""),""),"")&amp;IF(ДАННЫЕ!$F339="Ж",IF(E339&gt;=18,IF(E339&lt;55,1,""),""),"")</f>
        <v/>
      </c>
      <c r="G339" s="43" t="str">
        <f xml:space="preserve"> IF(ДАННЫЕ!$F339="М",IF(E339&gt;=60,2,""),"")&amp;IF(ДАННЫЕ!$F339="Ж",IF(E339&gt;=55,2,""),"")</f>
        <v/>
      </c>
      <c r="H339" s="43" t="str">
        <f t="shared" ca="1" si="15"/>
        <v/>
      </c>
      <c r="I339" s="43" t="str">
        <f t="shared" ca="1" si="16"/>
        <v>03</v>
      </c>
      <c r="J339" s="28" t="str">
        <f ca="1">ДАННЫЕ!$F339&amp;H339&amp;I339&amp;ДАННЫЕ!$I339&amp;"m"&amp;IF(ДАННЫЕ!$I339&gt;0,IF(ДАННЫЕ!$J339&gt;0,0,1),"")&amp;"f"&amp;IF(ДАННЫЕ!$R339&gt;0,IF(YEAR(ДАННЫЕ!$F$1)=YEAR(ДАННЫЕ!$R339),1,0),0)&amp;"z"&amp;ДАННЫЕ!$R339&amp;"p"&amp;ДАННЫЕ!$S339&amp;"i"&amp;ДАННЫЕ!$T339&amp;"h"&amp;ДАННЫЕ!$K339&amp;"be"&amp;ДАННЫЕ!$BI339&amp;"CD"&amp;IF(ДАННЫЕ!BF339&gt;500,4,IF(ДАННЫЕ!BF339&gt;350,3,IF(ДАННЫЕ!BF339&gt;200,2,IF(ДАННЫЕ!BF339&gt;0,1,0))))&amp;"g"&amp;B339&amp;"d"&amp;H339&amp;"l"&amp;ДАННЫЕ!AT339&amp;"a"&amp;ДАННЫЕ!$V339&amp;"v"&amp;R339&amp;"k"&amp;ДАННЫЕ!$U339&amp;"s"&amp;ДАННЫЕ!$Y339&amp;"t"&amp;ДАННЫЕ!$X339&amp;"b"&amp;IF(ДАННЫЕ!$Q339&gt;1,1,0)&amp;"PP"&amp;ДАННЫЕ!Z339&amp;"c"&amp;S339&amp;"x"&amp;IF(ДАННЫЕ!$BY339&gt;0,IF(YEAR(ДАННЫЕ!$F$1)=YEAR(ДАННЫЕ!$BY339),1,0),0)&amp;"n"&amp;IF(ДАННЫЕ!$BZ339&gt;0,IF(YEAR(ДАННЫЕ!$F$1)=YEAR(ДАННЫЕ!$BZ339),1,0),0)&amp;"u"&amp;D339&amp;"z"&amp;IF(ДАННЫЕ!$CL339&gt;0,IF(YEAR(ДАННЫЕ!$F$1)&gt;YEAR(ДАННЫЕ!$CL339),11,12),0)</f>
        <v>03mf0zpihbeCD0g0dlav0kstb0PPc0x0n0u0z0</v>
      </c>
      <c r="K339" s="28" t="str">
        <f ca="1">ДАННЫЕ!$I339&amp;"x"&amp;B339&amp;"w"&amp;IF(T339+ДАННЫЕ!AD339+ДАННЫЕ!AE339+ДАННЫЕ!AF339+ДАННЫЕ!AG339+ДАННЫЕ!AH339+ДАННЫЕ!$AL339+ДАННЫЕ!AI339+ДАННЫЕ!AJ339+ДАННЫЕ!AK339+ДАННЫЕ!AP339+ДАННЫЕ!AQ339+ДАННЫЕ!AR339+ДАННЫЕ!$AM339+ДАННЫЕ!$AN339+ДАННЫЕ!AS339+ДАННЫЕ!AT339&gt;0,1,0)&amp;IF(OR(T339=2,ДАННЫЕ!AD339=2,ДАННЫЕ!AE339=2,ДАННЫЕ!AF339=2,ДАННЫЕ!AG339=2,ДАННЫЕ!AH339=2,ДАННЫЕ!$AL339=2,ДАННЫЕ!AI339=2,ДАННЫЕ!AJ339=2,ДАННЫЕ!AK339=2,ДАННЫЕ!AP339=2,ДАННЫЕ!AQ339=2,ДАННЫЕ!AR339=2,ДАННЫЕ!$AM339=2,ДАННЫЕ!$AN339=2,ДАННЫЕ!AS339=2,ДАННЫЕ!AT339=2),2,0)&amp;"t"&amp;IF(T339&gt;0,"1"&amp;T339,"00")&amp;"f"&amp;IF(ДАННЫЕ!$AC339,"1"&amp;ДАННЫЕ!$AC339,"00")&amp;"b"&amp;IF(ДАННЫЕ!$AD339,"1"&amp;ДАННЫЕ!$AD339,"00")&amp;"g"&amp;IF(ДАННЫЕ!$AF339,"1"&amp;ДАННЫЕ!$AF339,"00")&amp;"c"&amp;IF(ДАННЫЕ!$AG339,"1"&amp;ДАННЫЕ!$AG339,"00")&amp;"i"&amp;IF(ДАННЫЕ!$AH339,"1"&amp;ДАННЫЕ!$AH339,"00")&amp;"r"&amp;IF(ДАННЫЕ!$AL339,"1"&amp;ДАННЫЕ!$AL339,"00")&amp;"m"&amp;IF(ДАННЫЕ!$AI339,"1"&amp;ДАННЫЕ!$AI339,"00")&amp;"hS"&amp;IF(ДАННЫЕ!$AJ339,"1"&amp;ДАННЫЕ!$AJ339,"00")&amp;"hZ"&amp;IF(ДАННЫЕ!$AK339,"1"&amp;ДАННЫЕ!$AK339,"00")&amp;"p"&amp;IF(ДАННЫЕ!$AP339,"1"&amp;ДАННЫЕ!$AP339,"00")&amp;"k"&amp;IF(ДАННЫЕ!$AQ339,"1"&amp;ДАННЫЕ!$AQ339,"00")&amp;"z"&amp;IF(ДАННЫЕ!$AR339,"1"&amp;ДАННЫЕ!$AR339,"00")&amp;"j"&amp;IF(ДАННЫЕ!$AM339,"1"&amp;ДАННЫЕ!$AM339,"00")&amp;"n"&amp;IF(ДАННЫЕ!$AN339,"1"&amp;ДАННЫЕ!$AN339,"00")&amp;"E"&amp;ДАННЫЕ!BI339&amp;"L"&amp;ДАННЫЕ!AO339&amp;"h"&amp;IF(ДАННЫЕ!$AU339&gt;0,1,0)&amp;"v"&amp;IF(ДАННЫЕ!$AW339&gt;0,1,0)&amp;"a"&amp;IF(ДАННЫЕ!$AS339,"1"&amp;ДАННЫЕ!$AS339,"00")&amp;"s"&amp;IF(ДАННЫЕ!$AT339,"1"&amp;ДАННЫЕ!$AT339,"00")&amp;"u"&amp;IF(ДАННЫЕ!$CJ339&gt;0,1,0)&amp;"y"&amp;B339&amp;"d"&amp;H339&amp;"e"&amp;F339&amp;G339</f>
        <v>x0w00t00f00b00g00c00i00r00m00hS00hZ00p00k00z00j00n00ELh0v0a00s00u0y0de</v>
      </c>
      <c r="L339" s="28" t="str">
        <f ca="1">ДАННЫЕ!$I339&amp;"VN"&amp;IF(ДАННЫЕ!AW339&gt;0,11,10)&amp;"CD"&amp;IF(ДАННЫЕ!BF339&gt;500,16,IF(ДАННЫЕ!BF339&gt;350,15,IF(ДАННЫЕ!BF339&gt;=200,14,IF(ДАННЫЕ!BF339&gt;=100,13,IF(ДАННЫЕ!BF339&gt;=50,12,IF(ДАННЫЕ!BF339&gt;0,11,10))))))&amp;"AR"&amp;IF(ДАННЫЕ!BX339&gt;0,1,0)&amp;"GD"&amp;B339&amp;"VV"&amp;IF(E339&gt;=5,IF(E339&lt;18,1,0),0)</f>
        <v>VN10CD10AR0GD0VV0</v>
      </c>
      <c r="M339" s="28" t="str">
        <f>ДАННЫЕ!$I339&amp;"b"&amp;ДАННЫЕ!$BI339&amp;"r"&amp;ДАННЫЕ!$BJ339&amp;"CD"&amp;IF(ДАННЫЕ!BF339&gt;0,IF(ДАННЫЕ!BF339&lt;200,1,IF(ДАННЫЕ!BF339&lt;350,2,3)),0)&amp;"h"&amp;IF(ДАННЫЕ!$BK339+ДАННЫЕ!$BL339+ДАННЫЕ!$BM339&gt;0,1,0)&amp;"x"&amp;ДАННЫЕ!$BK339&amp;"y"&amp;ДАННЫЕ!$BL339&amp;"z"&amp;ДАННЫЕ!$BM339&amp;"c"&amp;IF(ДАННЫЕ!$BK339+ДАННЫЕ!$BL339+ДАННЫЕ!$BM339=3,1,0)&amp;"a"&amp;IF(ДАННЫЕ!$BQ339+ДАННЫЕ!$BR339&gt;0,1,0)&amp;"d"&amp;ДАННЫЕ!$BQ339&amp;"v"&amp;ДАННЫЕ!$BR339&amp;"p"&amp;ДАННЫЕ!$BS339&amp;"n"&amp;ДАННЫЕ!$BU339&amp;"t"&amp;ДАННЫЕ!$BV339&amp;"o"&amp;ДАННЫЕ!$BT339&amp;"l"&amp;IF(ДАННЫЕ!$BN339&gt;0,1,0)&amp;ДАННЫЕ!$BN339&amp;"g"&amp;ДАННЫЕ!$BO339&amp;"s"&amp;ДАННЫЕ!$BP339&amp;"DZ"&amp;IF(ДАННЫЕ!B339-ДАННЫЕ!G339 &lt; 60,IF(ДАННЫЕ!B339-ДАННЫЕ!G339 &gt;= 0,1,0),0)&amp;"u"&amp;IF(ДАННЫЕ!$CJ339&gt;0,1,0)</f>
        <v>brCD0h0xyzc0a0dvpntol0gsDZ1u0</v>
      </c>
      <c r="N339" s="28" t="str">
        <f ca="1">ДАННЫЕ!$F339&amp;ДАННЫЕ!$I339&amp;"g"&amp;B339&amp;"cf"&amp;D339&amp;"a"&amp;IF(ДАННЫЕ!$BX339&gt;0,1,0)&amp;IF(ДАННЫЕ!$BF339&gt;500,1,IF(ДАННЫЕ!$BF339&gt;350,2,IF(ДАННЫЕ!$BF339&gt;=200,3,IF(ДАННЫЕ!$BF339&gt;=100,4,IF(ДАННЫЕ!$BF339&gt;=50,5,IF(ДАННЫЕ!$BF339&lt;50,6,0))))))&amp;"AR"&amp;IF(DATEDIF(ДАННЫЕ!$BX339,ДАННЫЕ!$F$1,"y")&gt;1,1,0)&amp;"VG"&amp;IF(ДАННЫЕ!$BH339="0",1,0)&amp;"o"&amp;IF(T339+ДАННЫЕ!$AF339+ДАННЫЕ!$AG339+ДАННЫЕ!$AH339+ДАННЫЕ!$AI339+ДАННЫЕ!$AJ339+ДАННЫЕ!$AP339+ДАННЫЕ!$AQ339+ДАННЫЕ!$AR339+ДАННЫЕ!$AU339+ДАННЫЕ!$AW339+ДАННЫЕ!$AS339+ДАННЫЕ!$AT339&gt;0,1,0)&amp;"x"&amp;ДАННЫЕ!$AG339&amp;"p"&amp;IF(ДАННЫЕ!$BY339&gt;0,1,0)&amp;"v"&amp;IF(ДАННЫЕ!$BZ339&gt;0,1,0)&amp;"n"&amp;ДАННЫЕ!$CA339&amp;"t"&amp;ДАННЫЕ!$AY339&amp;"k"&amp;ДАННЫЕ!$CB339&amp;"q"&amp;ДАННЫЕ!$CC339&amp;"w"&amp;ДАННЫЕ!$CD339&amp;"e"&amp;ДАННЫЕ!$CE339&amp;"m"&amp;ДАННЫЕ!$CF339&amp;"c"&amp;ДАННЫЕ!$CG339&amp;"z"&amp;ДАННЫЕ!$CH339&amp;"d"&amp;IF(H339=4,1,0)&amp;"s"&amp;IF(ДАННЫЕ!$J339=1,0,1)&amp;"u"&amp;IF(ДАННЫЕ!$CJ339&gt;0,1,0)</f>
        <v>g0cf0a06AR1VG0o0xp0v0ntkqwemczd0s1u0</v>
      </c>
      <c r="O339" s="28" t="str">
        <f>ДАННЫЕ!$I339&amp;"g"&amp;B339&amp;A339&amp;"f"&amp;P339&amp;"c"&amp;IF(ДАННЫЕ!$U339&gt;0,1,0)&amp;"s"&amp;IF(ДАННЫЕ!$Q339&gt;0,IF(YEAR(ДАННЫЕ!$F$1)=YEAR(ДАННЫЕ!$Q339),IF(MONTH(ДАННЫЕ!$F$1)=MONTH(ДАННЫЕ!$Q339),111,11),1),0)&amp;"i"&amp;IF(ДАННЫЕ!$R339+ДАННЫЕ!$S339+ДАННЫЕ!$T339=0,0,1)&amp;"h"&amp;IF(ДАННЫЕ!$P339&gt;0,1,0)&amp;"p"&amp;IF(ДАННЫЕ!$CI339&gt;0,IF(YEAR(ДАННЫЕ!$F$1)=YEAR(ДАННЫЕ!$CI339),IF(MONTH(ДАННЫЕ!$F$1)=MONTH(ДАННЫЕ!$CI339),111,11),1),0)&amp;"d"&amp;IF(ДАННЫЕ!$CJ339&gt;0,IF(YEAR(ДАННЫЕ!$F$1)=YEAR(ДАННЫЕ!$CJ339),IF(MONTH(ДАННЫЕ!$F$1)=MONTH(ДАННЫЕ!$CJ339),111,11),1),0)&amp;"o"&amp;IF(ДАННЫЕ!$CK339&gt;0,IF(MONTH(ДАННЫЕ!$F$1)=MONTH(ДАННЫЕ!$CK339),111,11),0)&amp;"v"&amp;IF(ДАННЫЕ!$BE339&gt;0,IF(MONTH(ДАННЫЕ!$F$1)=MONTH(ДАННЫЕ!$BE339),111,11),0)</f>
        <v>g00f0c0s0i0h0p0d0o0v0</v>
      </c>
      <c r="P339" s="15">
        <f t="shared" si="17"/>
        <v>0</v>
      </c>
      <c r="Q339" s="15">
        <f>IF(ДАННЫЕ!$F$1&gt;ДАННЫЕ!$N339,IF(YEAR(ДАННЫЕ!$F$1)=YEAR(ДАННЫЕ!M339),1,0),0)</f>
        <v>0</v>
      </c>
      <c r="R339" s="15">
        <f>IF(ДАННЫЕ!$F$1&gt;ДАННЫЕ!$N339,IF(YEAR(ДАННЫЕ!$F$1)=YEAR(ДАННЫЕ!N339),1,0),0)</f>
        <v>0</v>
      </c>
      <c r="S339" s="15">
        <f>IF(ДАННЫЕ!$AA339="2А",1,IF(ДАННЫЕ!$AA339="2Б",2,IF(ДАННЫЕ!$AA339="2В",3,IF(ДАННЫЕ!$AA339=3,4,IF(ДАННЫЕ!$AA339="4А",5,IF(ДАННЫЕ!$AA339="4Б",6,IF(ДАННЫЕ!$AA339="4В",7,IF(ДАННЫЕ!$AA339=5,8,0))))))))</f>
        <v>0</v>
      </c>
      <c r="T339" s="15">
        <f>IF(OR(ДАННЫЕ!$AC339=2,ДАННЫЕ!$AD339=2,ДАННЫЕ!$AE339=2),2,IF(OR(ДАННЫЕ!$AC339=1,ДАННЫЕ!$AD339=1,ДАННЫЕ!$AE339=1),1,0))</f>
        <v>0</v>
      </c>
    </row>
    <row r="340" spans="1:20" ht="15" customHeight="1" x14ac:dyDescent="0.2">
      <c r="A340" s="78">
        <f>IF(B340&gt;0,IF(MONTH(ДАННЫЕ!$F$1)=MONTH(ДАННЫЕ!$B340),1,0),0)</f>
        <v>0</v>
      </c>
      <c r="B340" s="14">
        <f>IF(ДАННЫЕ!$B340&gt;0,IF(YEAR(ДАННЫЕ!$F$1)=YEAR(ДАННЫЕ!$B340),1,0),0)</f>
        <v>0</v>
      </c>
      <c r="C340" s="14">
        <f>IF(ДАННЫЕ!$CM340&gt;0,IF(YEAR(ДАННЫЕ!$F$1)=YEAR(ДАННЫЕ!$CM340),1,0),0)</f>
        <v>0</v>
      </c>
      <c r="D340" s="14">
        <f>IF(ДАННЫЕ!$CJ340&gt;0,IF(ДАННЫЕ!$CL340&gt;ДАННЫЕ!$F$1,1,IF(ДАННЫЕ!$CL340&gt;0,0,1)),0)</f>
        <v>0</v>
      </c>
      <c r="E340" s="43" t="str">
        <f ca="1">IF(ДАННЫЕ!$F$1&gt;0,IF(ДАННЫЕ!$G340&gt;0,DATEDIF(ДАННЫЕ!$G340,ДАННЫЕ!$F$1,"y"),""),IF(ДАННЫЕ!$G340&gt;0,DATEDIF(ДАННЫЕ!$G340,TODAY(),"y"),""))</f>
        <v/>
      </c>
      <c r="F340" s="43" t="str">
        <f xml:space="preserve"> IF(ДАННЫЕ!$F340="М",IF(E340&gt;=18,IF(E340&lt;60,1,""),""),"")&amp;IF(ДАННЫЕ!$F340="Ж",IF(E340&gt;=18,IF(E340&lt;55,1,""),""),"")</f>
        <v/>
      </c>
      <c r="G340" s="43" t="str">
        <f xml:space="preserve"> IF(ДАННЫЕ!$F340="М",IF(E340&gt;=60,2,""),"")&amp;IF(ДАННЫЕ!$F340="Ж",IF(E340&gt;=55,2,""),"")</f>
        <v/>
      </c>
      <c r="H340" s="43" t="str">
        <f t="shared" ca="1" si="15"/>
        <v/>
      </c>
      <c r="I340" s="43" t="str">
        <f t="shared" ca="1" si="16"/>
        <v>03</v>
      </c>
      <c r="J340" s="28" t="str">
        <f ca="1">ДАННЫЕ!$F340&amp;H340&amp;I340&amp;ДАННЫЕ!$I340&amp;"m"&amp;IF(ДАННЫЕ!$I340&gt;0,IF(ДАННЫЕ!$J340&gt;0,0,1),"")&amp;"f"&amp;IF(ДАННЫЕ!$R340&gt;0,IF(YEAR(ДАННЫЕ!$F$1)=YEAR(ДАННЫЕ!$R340),1,0),0)&amp;"z"&amp;ДАННЫЕ!$R340&amp;"p"&amp;ДАННЫЕ!$S340&amp;"i"&amp;ДАННЫЕ!$T340&amp;"h"&amp;ДАННЫЕ!$K340&amp;"be"&amp;ДАННЫЕ!$BI340&amp;"CD"&amp;IF(ДАННЫЕ!BF340&gt;500,4,IF(ДАННЫЕ!BF340&gt;350,3,IF(ДАННЫЕ!BF340&gt;200,2,IF(ДАННЫЕ!BF340&gt;0,1,0))))&amp;"g"&amp;B340&amp;"d"&amp;H340&amp;"l"&amp;ДАННЫЕ!AT340&amp;"a"&amp;ДАННЫЕ!$V340&amp;"v"&amp;R340&amp;"k"&amp;ДАННЫЕ!$U340&amp;"s"&amp;ДАННЫЕ!$Y340&amp;"t"&amp;ДАННЫЕ!$X340&amp;"b"&amp;IF(ДАННЫЕ!$Q340&gt;1,1,0)&amp;"PP"&amp;ДАННЫЕ!Z340&amp;"c"&amp;S340&amp;"x"&amp;IF(ДАННЫЕ!$BY340&gt;0,IF(YEAR(ДАННЫЕ!$F$1)=YEAR(ДАННЫЕ!$BY340),1,0),0)&amp;"n"&amp;IF(ДАННЫЕ!$BZ340&gt;0,IF(YEAR(ДАННЫЕ!$F$1)=YEAR(ДАННЫЕ!$BZ340),1,0),0)&amp;"u"&amp;D340&amp;"z"&amp;IF(ДАННЫЕ!$CL340&gt;0,IF(YEAR(ДАННЫЕ!$F$1)&gt;YEAR(ДАННЫЕ!$CL340),11,12),0)</f>
        <v>03mf0zpihbeCD0g0dlav0kstb0PPc0x0n0u0z0</v>
      </c>
      <c r="K340" s="28" t="str">
        <f ca="1">ДАННЫЕ!$I340&amp;"x"&amp;B340&amp;"w"&amp;IF(T340+ДАННЫЕ!AD340+ДАННЫЕ!AE340+ДАННЫЕ!AF340+ДАННЫЕ!AG340+ДАННЫЕ!AH340+ДАННЫЕ!$AL340+ДАННЫЕ!AI340+ДАННЫЕ!AJ340+ДАННЫЕ!AK340+ДАННЫЕ!AP340+ДАННЫЕ!AQ340+ДАННЫЕ!AR340+ДАННЫЕ!$AM340+ДАННЫЕ!$AN340+ДАННЫЕ!AS340+ДАННЫЕ!AT340&gt;0,1,0)&amp;IF(OR(T340=2,ДАННЫЕ!AD340=2,ДАННЫЕ!AE340=2,ДАННЫЕ!AF340=2,ДАННЫЕ!AG340=2,ДАННЫЕ!AH340=2,ДАННЫЕ!$AL340=2,ДАННЫЕ!AI340=2,ДАННЫЕ!AJ340=2,ДАННЫЕ!AK340=2,ДАННЫЕ!AP340=2,ДАННЫЕ!AQ340=2,ДАННЫЕ!AR340=2,ДАННЫЕ!$AM340=2,ДАННЫЕ!$AN340=2,ДАННЫЕ!AS340=2,ДАННЫЕ!AT340=2),2,0)&amp;"t"&amp;IF(T340&gt;0,"1"&amp;T340,"00")&amp;"f"&amp;IF(ДАННЫЕ!$AC340,"1"&amp;ДАННЫЕ!$AC340,"00")&amp;"b"&amp;IF(ДАННЫЕ!$AD340,"1"&amp;ДАННЫЕ!$AD340,"00")&amp;"g"&amp;IF(ДАННЫЕ!$AF340,"1"&amp;ДАННЫЕ!$AF340,"00")&amp;"c"&amp;IF(ДАННЫЕ!$AG340,"1"&amp;ДАННЫЕ!$AG340,"00")&amp;"i"&amp;IF(ДАННЫЕ!$AH340,"1"&amp;ДАННЫЕ!$AH340,"00")&amp;"r"&amp;IF(ДАННЫЕ!$AL340,"1"&amp;ДАННЫЕ!$AL340,"00")&amp;"m"&amp;IF(ДАННЫЕ!$AI340,"1"&amp;ДАННЫЕ!$AI340,"00")&amp;"hS"&amp;IF(ДАННЫЕ!$AJ340,"1"&amp;ДАННЫЕ!$AJ340,"00")&amp;"hZ"&amp;IF(ДАННЫЕ!$AK340,"1"&amp;ДАННЫЕ!$AK340,"00")&amp;"p"&amp;IF(ДАННЫЕ!$AP340,"1"&amp;ДАННЫЕ!$AP340,"00")&amp;"k"&amp;IF(ДАННЫЕ!$AQ340,"1"&amp;ДАННЫЕ!$AQ340,"00")&amp;"z"&amp;IF(ДАННЫЕ!$AR340,"1"&amp;ДАННЫЕ!$AR340,"00")&amp;"j"&amp;IF(ДАННЫЕ!$AM340,"1"&amp;ДАННЫЕ!$AM340,"00")&amp;"n"&amp;IF(ДАННЫЕ!$AN340,"1"&amp;ДАННЫЕ!$AN340,"00")&amp;"E"&amp;ДАННЫЕ!BI340&amp;"L"&amp;ДАННЫЕ!AO340&amp;"h"&amp;IF(ДАННЫЕ!$AU340&gt;0,1,0)&amp;"v"&amp;IF(ДАННЫЕ!$AW340&gt;0,1,0)&amp;"a"&amp;IF(ДАННЫЕ!$AS340,"1"&amp;ДАННЫЕ!$AS340,"00")&amp;"s"&amp;IF(ДАННЫЕ!$AT340,"1"&amp;ДАННЫЕ!$AT340,"00")&amp;"u"&amp;IF(ДАННЫЕ!$CJ340&gt;0,1,0)&amp;"y"&amp;B340&amp;"d"&amp;H340&amp;"e"&amp;F340&amp;G340</f>
        <v>x0w00t00f00b00g00c00i00r00m00hS00hZ00p00k00z00j00n00ELh0v0a00s00u0y0de</v>
      </c>
      <c r="L340" s="28" t="str">
        <f ca="1">ДАННЫЕ!$I340&amp;"VN"&amp;IF(ДАННЫЕ!AW340&gt;0,11,10)&amp;"CD"&amp;IF(ДАННЫЕ!BF340&gt;500,16,IF(ДАННЫЕ!BF340&gt;350,15,IF(ДАННЫЕ!BF340&gt;=200,14,IF(ДАННЫЕ!BF340&gt;=100,13,IF(ДАННЫЕ!BF340&gt;=50,12,IF(ДАННЫЕ!BF340&gt;0,11,10))))))&amp;"AR"&amp;IF(ДАННЫЕ!BX340&gt;0,1,0)&amp;"GD"&amp;B340&amp;"VV"&amp;IF(E340&gt;=5,IF(E340&lt;18,1,0),0)</f>
        <v>VN10CD10AR0GD0VV0</v>
      </c>
      <c r="M340" s="28" t="str">
        <f>ДАННЫЕ!$I340&amp;"b"&amp;ДАННЫЕ!$BI340&amp;"r"&amp;ДАННЫЕ!$BJ340&amp;"CD"&amp;IF(ДАННЫЕ!BF340&gt;0,IF(ДАННЫЕ!BF340&lt;200,1,IF(ДАННЫЕ!BF340&lt;350,2,3)),0)&amp;"h"&amp;IF(ДАННЫЕ!$BK340+ДАННЫЕ!$BL340+ДАННЫЕ!$BM340&gt;0,1,0)&amp;"x"&amp;ДАННЫЕ!$BK340&amp;"y"&amp;ДАННЫЕ!$BL340&amp;"z"&amp;ДАННЫЕ!$BM340&amp;"c"&amp;IF(ДАННЫЕ!$BK340+ДАННЫЕ!$BL340+ДАННЫЕ!$BM340=3,1,0)&amp;"a"&amp;IF(ДАННЫЕ!$BQ340+ДАННЫЕ!$BR340&gt;0,1,0)&amp;"d"&amp;ДАННЫЕ!$BQ340&amp;"v"&amp;ДАННЫЕ!$BR340&amp;"p"&amp;ДАННЫЕ!$BS340&amp;"n"&amp;ДАННЫЕ!$BU340&amp;"t"&amp;ДАННЫЕ!$BV340&amp;"o"&amp;ДАННЫЕ!$BT340&amp;"l"&amp;IF(ДАННЫЕ!$BN340&gt;0,1,0)&amp;ДАННЫЕ!$BN340&amp;"g"&amp;ДАННЫЕ!$BO340&amp;"s"&amp;ДАННЫЕ!$BP340&amp;"DZ"&amp;IF(ДАННЫЕ!B340-ДАННЫЕ!G340 &lt; 60,IF(ДАННЫЕ!B340-ДАННЫЕ!G340 &gt;= 0,1,0),0)&amp;"u"&amp;IF(ДАННЫЕ!$CJ340&gt;0,1,0)</f>
        <v>brCD0h0xyzc0a0dvpntol0gsDZ1u0</v>
      </c>
      <c r="N340" s="28" t="str">
        <f ca="1">ДАННЫЕ!$F340&amp;ДАННЫЕ!$I340&amp;"g"&amp;B340&amp;"cf"&amp;D340&amp;"a"&amp;IF(ДАННЫЕ!$BX340&gt;0,1,0)&amp;IF(ДАННЫЕ!$BF340&gt;500,1,IF(ДАННЫЕ!$BF340&gt;350,2,IF(ДАННЫЕ!$BF340&gt;=200,3,IF(ДАННЫЕ!$BF340&gt;=100,4,IF(ДАННЫЕ!$BF340&gt;=50,5,IF(ДАННЫЕ!$BF340&lt;50,6,0))))))&amp;"AR"&amp;IF(DATEDIF(ДАННЫЕ!$BX340,ДАННЫЕ!$F$1,"y")&gt;1,1,0)&amp;"VG"&amp;IF(ДАННЫЕ!$BH340="0",1,0)&amp;"o"&amp;IF(T340+ДАННЫЕ!$AF340+ДАННЫЕ!$AG340+ДАННЫЕ!$AH340+ДАННЫЕ!$AI340+ДАННЫЕ!$AJ340+ДАННЫЕ!$AP340+ДАННЫЕ!$AQ340+ДАННЫЕ!$AR340+ДАННЫЕ!$AU340+ДАННЫЕ!$AW340+ДАННЫЕ!$AS340+ДАННЫЕ!$AT340&gt;0,1,0)&amp;"x"&amp;ДАННЫЕ!$AG340&amp;"p"&amp;IF(ДАННЫЕ!$BY340&gt;0,1,0)&amp;"v"&amp;IF(ДАННЫЕ!$BZ340&gt;0,1,0)&amp;"n"&amp;ДАННЫЕ!$CA340&amp;"t"&amp;ДАННЫЕ!$AY340&amp;"k"&amp;ДАННЫЕ!$CB340&amp;"q"&amp;ДАННЫЕ!$CC340&amp;"w"&amp;ДАННЫЕ!$CD340&amp;"e"&amp;ДАННЫЕ!$CE340&amp;"m"&amp;ДАННЫЕ!$CF340&amp;"c"&amp;ДАННЫЕ!$CG340&amp;"z"&amp;ДАННЫЕ!$CH340&amp;"d"&amp;IF(H340=4,1,0)&amp;"s"&amp;IF(ДАННЫЕ!$J340=1,0,1)&amp;"u"&amp;IF(ДАННЫЕ!$CJ340&gt;0,1,0)</f>
        <v>g0cf0a06AR1VG0o0xp0v0ntkqwemczd0s1u0</v>
      </c>
      <c r="O340" s="28" t="str">
        <f>ДАННЫЕ!$I340&amp;"g"&amp;B340&amp;A340&amp;"f"&amp;P340&amp;"c"&amp;IF(ДАННЫЕ!$U340&gt;0,1,0)&amp;"s"&amp;IF(ДАННЫЕ!$Q340&gt;0,IF(YEAR(ДАННЫЕ!$F$1)=YEAR(ДАННЫЕ!$Q340),IF(MONTH(ДАННЫЕ!$F$1)=MONTH(ДАННЫЕ!$Q340),111,11),1),0)&amp;"i"&amp;IF(ДАННЫЕ!$R340+ДАННЫЕ!$S340+ДАННЫЕ!$T340=0,0,1)&amp;"h"&amp;IF(ДАННЫЕ!$P340&gt;0,1,0)&amp;"p"&amp;IF(ДАННЫЕ!$CI340&gt;0,IF(YEAR(ДАННЫЕ!$F$1)=YEAR(ДАННЫЕ!$CI340),IF(MONTH(ДАННЫЕ!$F$1)=MONTH(ДАННЫЕ!$CI340),111,11),1),0)&amp;"d"&amp;IF(ДАННЫЕ!$CJ340&gt;0,IF(YEAR(ДАННЫЕ!$F$1)=YEAR(ДАННЫЕ!$CJ340),IF(MONTH(ДАННЫЕ!$F$1)=MONTH(ДАННЫЕ!$CJ340),111,11),1),0)&amp;"o"&amp;IF(ДАННЫЕ!$CK340&gt;0,IF(MONTH(ДАННЫЕ!$F$1)=MONTH(ДАННЫЕ!$CK340),111,11),0)&amp;"v"&amp;IF(ДАННЫЕ!$BE340&gt;0,IF(MONTH(ДАННЫЕ!$F$1)=MONTH(ДАННЫЕ!$BE340),111,11),0)</f>
        <v>g00f0c0s0i0h0p0d0o0v0</v>
      </c>
      <c r="P340" s="15">
        <f t="shared" si="17"/>
        <v>0</v>
      </c>
      <c r="Q340" s="15">
        <f>IF(ДАННЫЕ!$F$1&gt;ДАННЫЕ!$N340,IF(YEAR(ДАННЫЕ!$F$1)=YEAR(ДАННЫЕ!M340),1,0),0)</f>
        <v>0</v>
      </c>
      <c r="R340" s="15">
        <f>IF(ДАННЫЕ!$F$1&gt;ДАННЫЕ!$N340,IF(YEAR(ДАННЫЕ!$F$1)=YEAR(ДАННЫЕ!N340),1,0),0)</f>
        <v>0</v>
      </c>
      <c r="S340" s="15">
        <f>IF(ДАННЫЕ!$AA340="2А",1,IF(ДАННЫЕ!$AA340="2Б",2,IF(ДАННЫЕ!$AA340="2В",3,IF(ДАННЫЕ!$AA340=3,4,IF(ДАННЫЕ!$AA340="4А",5,IF(ДАННЫЕ!$AA340="4Б",6,IF(ДАННЫЕ!$AA340="4В",7,IF(ДАННЫЕ!$AA340=5,8,0))))))))</f>
        <v>0</v>
      </c>
      <c r="T340" s="15">
        <f>IF(OR(ДАННЫЕ!$AC340=2,ДАННЫЕ!$AD340=2,ДАННЫЕ!$AE340=2),2,IF(OR(ДАННЫЕ!$AC340=1,ДАННЫЕ!$AD340=1,ДАННЫЕ!$AE340=1),1,0))</f>
        <v>0</v>
      </c>
    </row>
    <row r="341" spans="1:20" ht="15" customHeight="1" x14ac:dyDescent="0.2">
      <c r="A341" s="78">
        <f>IF(B341&gt;0,IF(MONTH(ДАННЫЕ!$F$1)=MONTH(ДАННЫЕ!$B341),1,0),0)</f>
        <v>0</v>
      </c>
      <c r="B341" s="14">
        <f>IF(ДАННЫЕ!$B341&gt;0,IF(YEAR(ДАННЫЕ!$F$1)=YEAR(ДАННЫЕ!$B341),1,0),0)</f>
        <v>0</v>
      </c>
      <c r="C341" s="14">
        <f>IF(ДАННЫЕ!$CM341&gt;0,IF(YEAR(ДАННЫЕ!$F$1)=YEAR(ДАННЫЕ!$CM341),1,0),0)</f>
        <v>0</v>
      </c>
      <c r="D341" s="14">
        <f>IF(ДАННЫЕ!$CJ341&gt;0,IF(ДАННЫЕ!$CL341&gt;ДАННЫЕ!$F$1,1,IF(ДАННЫЕ!$CL341&gt;0,0,1)),0)</f>
        <v>0</v>
      </c>
      <c r="E341" s="43" t="str">
        <f ca="1">IF(ДАННЫЕ!$F$1&gt;0,IF(ДАННЫЕ!$G341&gt;0,DATEDIF(ДАННЫЕ!$G341,ДАННЫЕ!$F$1,"y"),""),IF(ДАННЫЕ!$G341&gt;0,DATEDIF(ДАННЫЕ!$G341,TODAY(),"y"),""))</f>
        <v/>
      </c>
      <c r="F341" s="43" t="str">
        <f xml:space="preserve"> IF(ДАННЫЕ!$F341="М",IF(E341&gt;=18,IF(E341&lt;60,1,""),""),"")&amp;IF(ДАННЫЕ!$F341="Ж",IF(E341&gt;=18,IF(E341&lt;55,1,""),""),"")</f>
        <v/>
      </c>
      <c r="G341" s="43" t="str">
        <f xml:space="preserve"> IF(ДАННЫЕ!$F341="М",IF(E341&gt;=60,2,""),"")&amp;IF(ДАННЫЕ!$F341="Ж",IF(E341&gt;=55,2,""),"")</f>
        <v/>
      </c>
      <c r="H341" s="43" t="str">
        <f t="shared" ca="1" si="15"/>
        <v/>
      </c>
      <c r="I341" s="43" t="str">
        <f t="shared" ca="1" si="16"/>
        <v>03</v>
      </c>
      <c r="J341" s="28" t="str">
        <f ca="1">ДАННЫЕ!$F341&amp;H341&amp;I341&amp;ДАННЫЕ!$I341&amp;"m"&amp;IF(ДАННЫЕ!$I341&gt;0,IF(ДАННЫЕ!$J341&gt;0,0,1),"")&amp;"f"&amp;IF(ДАННЫЕ!$R341&gt;0,IF(YEAR(ДАННЫЕ!$F$1)=YEAR(ДАННЫЕ!$R341),1,0),0)&amp;"z"&amp;ДАННЫЕ!$R341&amp;"p"&amp;ДАННЫЕ!$S341&amp;"i"&amp;ДАННЫЕ!$T341&amp;"h"&amp;ДАННЫЕ!$K341&amp;"be"&amp;ДАННЫЕ!$BI341&amp;"CD"&amp;IF(ДАННЫЕ!BF341&gt;500,4,IF(ДАННЫЕ!BF341&gt;350,3,IF(ДАННЫЕ!BF341&gt;200,2,IF(ДАННЫЕ!BF341&gt;0,1,0))))&amp;"g"&amp;B341&amp;"d"&amp;H341&amp;"l"&amp;ДАННЫЕ!AT341&amp;"a"&amp;ДАННЫЕ!$V341&amp;"v"&amp;R341&amp;"k"&amp;ДАННЫЕ!$U341&amp;"s"&amp;ДАННЫЕ!$Y341&amp;"t"&amp;ДАННЫЕ!$X341&amp;"b"&amp;IF(ДАННЫЕ!$Q341&gt;1,1,0)&amp;"PP"&amp;ДАННЫЕ!Z341&amp;"c"&amp;S341&amp;"x"&amp;IF(ДАННЫЕ!$BY341&gt;0,IF(YEAR(ДАННЫЕ!$F$1)=YEAR(ДАННЫЕ!$BY341),1,0),0)&amp;"n"&amp;IF(ДАННЫЕ!$BZ341&gt;0,IF(YEAR(ДАННЫЕ!$F$1)=YEAR(ДАННЫЕ!$BZ341),1,0),0)&amp;"u"&amp;D341&amp;"z"&amp;IF(ДАННЫЕ!$CL341&gt;0,IF(YEAR(ДАННЫЕ!$F$1)&gt;YEAR(ДАННЫЕ!$CL341),11,12),0)</f>
        <v>03mf0zpihbeCD0g0dlav0kstb0PPc0x0n0u0z0</v>
      </c>
      <c r="K341" s="28" t="str">
        <f ca="1">ДАННЫЕ!$I341&amp;"x"&amp;B341&amp;"w"&amp;IF(T341+ДАННЫЕ!AD341+ДАННЫЕ!AE341+ДАННЫЕ!AF341+ДАННЫЕ!AG341+ДАННЫЕ!AH341+ДАННЫЕ!$AL341+ДАННЫЕ!AI341+ДАННЫЕ!AJ341+ДАННЫЕ!AK341+ДАННЫЕ!AP341+ДАННЫЕ!AQ341+ДАННЫЕ!AR341+ДАННЫЕ!$AM341+ДАННЫЕ!$AN341+ДАННЫЕ!AS341+ДАННЫЕ!AT341&gt;0,1,0)&amp;IF(OR(T341=2,ДАННЫЕ!AD341=2,ДАННЫЕ!AE341=2,ДАННЫЕ!AF341=2,ДАННЫЕ!AG341=2,ДАННЫЕ!AH341=2,ДАННЫЕ!$AL341=2,ДАННЫЕ!AI341=2,ДАННЫЕ!AJ341=2,ДАННЫЕ!AK341=2,ДАННЫЕ!AP341=2,ДАННЫЕ!AQ341=2,ДАННЫЕ!AR341=2,ДАННЫЕ!$AM341=2,ДАННЫЕ!$AN341=2,ДАННЫЕ!AS341=2,ДАННЫЕ!AT341=2),2,0)&amp;"t"&amp;IF(T341&gt;0,"1"&amp;T341,"00")&amp;"f"&amp;IF(ДАННЫЕ!$AC341,"1"&amp;ДАННЫЕ!$AC341,"00")&amp;"b"&amp;IF(ДАННЫЕ!$AD341,"1"&amp;ДАННЫЕ!$AD341,"00")&amp;"g"&amp;IF(ДАННЫЕ!$AF341,"1"&amp;ДАННЫЕ!$AF341,"00")&amp;"c"&amp;IF(ДАННЫЕ!$AG341,"1"&amp;ДАННЫЕ!$AG341,"00")&amp;"i"&amp;IF(ДАННЫЕ!$AH341,"1"&amp;ДАННЫЕ!$AH341,"00")&amp;"r"&amp;IF(ДАННЫЕ!$AL341,"1"&amp;ДАННЫЕ!$AL341,"00")&amp;"m"&amp;IF(ДАННЫЕ!$AI341,"1"&amp;ДАННЫЕ!$AI341,"00")&amp;"hS"&amp;IF(ДАННЫЕ!$AJ341,"1"&amp;ДАННЫЕ!$AJ341,"00")&amp;"hZ"&amp;IF(ДАННЫЕ!$AK341,"1"&amp;ДАННЫЕ!$AK341,"00")&amp;"p"&amp;IF(ДАННЫЕ!$AP341,"1"&amp;ДАННЫЕ!$AP341,"00")&amp;"k"&amp;IF(ДАННЫЕ!$AQ341,"1"&amp;ДАННЫЕ!$AQ341,"00")&amp;"z"&amp;IF(ДАННЫЕ!$AR341,"1"&amp;ДАННЫЕ!$AR341,"00")&amp;"j"&amp;IF(ДАННЫЕ!$AM341,"1"&amp;ДАННЫЕ!$AM341,"00")&amp;"n"&amp;IF(ДАННЫЕ!$AN341,"1"&amp;ДАННЫЕ!$AN341,"00")&amp;"E"&amp;ДАННЫЕ!BI341&amp;"L"&amp;ДАННЫЕ!AO341&amp;"h"&amp;IF(ДАННЫЕ!$AU341&gt;0,1,0)&amp;"v"&amp;IF(ДАННЫЕ!$AW341&gt;0,1,0)&amp;"a"&amp;IF(ДАННЫЕ!$AS341,"1"&amp;ДАННЫЕ!$AS341,"00")&amp;"s"&amp;IF(ДАННЫЕ!$AT341,"1"&amp;ДАННЫЕ!$AT341,"00")&amp;"u"&amp;IF(ДАННЫЕ!$CJ341&gt;0,1,0)&amp;"y"&amp;B341&amp;"d"&amp;H341&amp;"e"&amp;F341&amp;G341</f>
        <v>x0w00t00f00b00g00c00i00r00m00hS00hZ00p00k00z00j00n00ELh0v0a00s00u0y0de</v>
      </c>
      <c r="L341" s="28" t="str">
        <f ca="1">ДАННЫЕ!$I341&amp;"VN"&amp;IF(ДАННЫЕ!AW341&gt;0,11,10)&amp;"CD"&amp;IF(ДАННЫЕ!BF341&gt;500,16,IF(ДАННЫЕ!BF341&gt;350,15,IF(ДАННЫЕ!BF341&gt;=200,14,IF(ДАННЫЕ!BF341&gt;=100,13,IF(ДАННЫЕ!BF341&gt;=50,12,IF(ДАННЫЕ!BF341&gt;0,11,10))))))&amp;"AR"&amp;IF(ДАННЫЕ!BX341&gt;0,1,0)&amp;"GD"&amp;B341&amp;"VV"&amp;IF(E341&gt;=5,IF(E341&lt;18,1,0),0)</f>
        <v>VN10CD10AR0GD0VV0</v>
      </c>
      <c r="M341" s="28" t="str">
        <f>ДАННЫЕ!$I341&amp;"b"&amp;ДАННЫЕ!$BI341&amp;"r"&amp;ДАННЫЕ!$BJ341&amp;"CD"&amp;IF(ДАННЫЕ!BF341&gt;0,IF(ДАННЫЕ!BF341&lt;200,1,IF(ДАННЫЕ!BF341&lt;350,2,3)),0)&amp;"h"&amp;IF(ДАННЫЕ!$BK341+ДАННЫЕ!$BL341+ДАННЫЕ!$BM341&gt;0,1,0)&amp;"x"&amp;ДАННЫЕ!$BK341&amp;"y"&amp;ДАННЫЕ!$BL341&amp;"z"&amp;ДАННЫЕ!$BM341&amp;"c"&amp;IF(ДАННЫЕ!$BK341+ДАННЫЕ!$BL341+ДАННЫЕ!$BM341=3,1,0)&amp;"a"&amp;IF(ДАННЫЕ!$BQ341+ДАННЫЕ!$BR341&gt;0,1,0)&amp;"d"&amp;ДАННЫЕ!$BQ341&amp;"v"&amp;ДАННЫЕ!$BR341&amp;"p"&amp;ДАННЫЕ!$BS341&amp;"n"&amp;ДАННЫЕ!$BU341&amp;"t"&amp;ДАННЫЕ!$BV341&amp;"o"&amp;ДАННЫЕ!$BT341&amp;"l"&amp;IF(ДАННЫЕ!$BN341&gt;0,1,0)&amp;ДАННЫЕ!$BN341&amp;"g"&amp;ДАННЫЕ!$BO341&amp;"s"&amp;ДАННЫЕ!$BP341&amp;"DZ"&amp;IF(ДАННЫЕ!B341-ДАННЫЕ!G341 &lt; 60,IF(ДАННЫЕ!B341-ДАННЫЕ!G341 &gt;= 0,1,0),0)&amp;"u"&amp;IF(ДАННЫЕ!$CJ341&gt;0,1,0)</f>
        <v>brCD0h0xyzc0a0dvpntol0gsDZ1u0</v>
      </c>
      <c r="N341" s="28" t="str">
        <f ca="1">ДАННЫЕ!$F341&amp;ДАННЫЕ!$I341&amp;"g"&amp;B341&amp;"cf"&amp;D341&amp;"a"&amp;IF(ДАННЫЕ!$BX341&gt;0,1,0)&amp;IF(ДАННЫЕ!$BF341&gt;500,1,IF(ДАННЫЕ!$BF341&gt;350,2,IF(ДАННЫЕ!$BF341&gt;=200,3,IF(ДАННЫЕ!$BF341&gt;=100,4,IF(ДАННЫЕ!$BF341&gt;=50,5,IF(ДАННЫЕ!$BF341&lt;50,6,0))))))&amp;"AR"&amp;IF(DATEDIF(ДАННЫЕ!$BX341,ДАННЫЕ!$F$1,"y")&gt;1,1,0)&amp;"VG"&amp;IF(ДАННЫЕ!$BH341="0",1,0)&amp;"o"&amp;IF(T341+ДАННЫЕ!$AF341+ДАННЫЕ!$AG341+ДАННЫЕ!$AH341+ДАННЫЕ!$AI341+ДАННЫЕ!$AJ341+ДАННЫЕ!$AP341+ДАННЫЕ!$AQ341+ДАННЫЕ!$AR341+ДАННЫЕ!$AU341+ДАННЫЕ!$AW341+ДАННЫЕ!$AS341+ДАННЫЕ!$AT341&gt;0,1,0)&amp;"x"&amp;ДАННЫЕ!$AG341&amp;"p"&amp;IF(ДАННЫЕ!$BY341&gt;0,1,0)&amp;"v"&amp;IF(ДАННЫЕ!$BZ341&gt;0,1,0)&amp;"n"&amp;ДАННЫЕ!$CA341&amp;"t"&amp;ДАННЫЕ!$AY341&amp;"k"&amp;ДАННЫЕ!$CB341&amp;"q"&amp;ДАННЫЕ!$CC341&amp;"w"&amp;ДАННЫЕ!$CD341&amp;"e"&amp;ДАННЫЕ!$CE341&amp;"m"&amp;ДАННЫЕ!$CF341&amp;"c"&amp;ДАННЫЕ!$CG341&amp;"z"&amp;ДАННЫЕ!$CH341&amp;"d"&amp;IF(H341=4,1,0)&amp;"s"&amp;IF(ДАННЫЕ!$J341=1,0,1)&amp;"u"&amp;IF(ДАННЫЕ!$CJ341&gt;0,1,0)</f>
        <v>g0cf0a06AR1VG0o0xp0v0ntkqwemczd0s1u0</v>
      </c>
      <c r="O341" s="28" t="str">
        <f>ДАННЫЕ!$I341&amp;"g"&amp;B341&amp;A341&amp;"f"&amp;P341&amp;"c"&amp;IF(ДАННЫЕ!$U341&gt;0,1,0)&amp;"s"&amp;IF(ДАННЫЕ!$Q341&gt;0,IF(YEAR(ДАННЫЕ!$F$1)=YEAR(ДАННЫЕ!$Q341),IF(MONTH(ДАННЫЕ!$F$1)=MONTH(ДАННЫЕ!$Q341),111,11),1),0)&amp;"i"&amp;IF(ДАННЫЕ!$R341+ДАННЫЕ!$S341+ДАННЫЕ!$T341=0,0,1)&amp;"h"&amp;IF(ДАННЫЕ!$P341&gt;0,1,0)&amp;"p"&amp;IF(ДАННЫЕ!$CI341&gt;0,IF(YEAR(ДАННЫЕ!$F$1)=YEAR(ДАННЫЕ!$CI341),IF(MONTH(ДАННЫЕ!$F$1)=MONTH(ДАННЫЕ!$CI341),111,11),1),0)&amp;"d"&amp;IF(ДАННЫЕ!$CJ341&gt;0,IF(YEAR(ДАННЫЕ!$F$1)=YEAR(ДАННЫЕ!$CJ341),IF(MONTH(ДАННЫЕ!$F$1)=MONTH(ДАННЫЕ!$CJ341),111,11),1),0)&amp;"o"&amp;IF(ДАННЫЕ!$CK341&gt;0,IF(MONTH(ДАННЫЕ!$F$1)=MONTH(ДАННЫЕ!$CK341),111,11),0)&amp;"v"&amp;IF(ДАННЫЕ!$BE341&gt;0,IF(MONTH(ДАННЫЕ!$F$1)=MONTH(ДАННЫЕ!$BE341),111,11),0)</f>
        <v>g00f0c0s0i0h0p0d0o0v0</v>
      </c>
      <c r="P341" s="15">
        <f t="shared" si="17"/>
        <v>0</v>
      </c>
      <c r="Q341" s="15">
        <f>IF(ДАННЫЕ!$F$1&gt;ДАННЫЕ!$N341,IF(YEAR(ДАННЫЕ!$F$1)=YEAR(ДАННЫЕ!M341),1,0),0)</f>
        <v>0</v>
      </c>
      <c r="R341" s="15">
        <f>IF(ДАННЫЕ!$F$1&gt;ДАННЫЕ!$N341,IF(YEAR(ДАННЫЕ!$F$1)=YEAR(ДАННЫЕ!N341),1,0),0)</f>
        <v>0</v>
      </c>
      <c r="S341" s="15">
        <f>IF(ДАННЫЕ!$AA341="2А",1,IF(ДАННЫЕ!$AA341="2Б",2,IF(ДАННЫЕ!$AA341="2В",3,IF(ДАННЫЕ!$AA341=3,4,IF(ДАННЫЕ!$AA341="4А",5,IF(ДАННЫЕ!$AA341="4Б",6,IF(ДАННЫЕ!$AA341="4В",7,IF(ДАННЫЕ!$AA341=5,8,0))))))))</f>
        <v>0</v>
      </c>
      <c r="T341" s="15">
        <f>IF(OR(ДАННЫЕ!$AC341=2,ДАННЫЕ!$AD341=2,ДАННЫЕ!$AE341=2),2,IF(OR(ДАННЫЕ!$AC341=1,ДАННЫЕ!$AD341=1,ДАННЫЕ!$AE341=1),1,0))</f>
        <v>0</v>
      </c>
    </row>
    <row r="342" spans="1:20" ht="15" customHeight="1" x14ac:dyDescent="0.2">
      <c r="A342" s="78">
        <f>IF(B342&gt;0,IF(MONTH(ДАННЫЕ!$F$1)=MONTH(ДАННЫЕ!$B342),1,0),0)</f>
        <v>0</v>
      </c>
      <c r="B342" s="14">
        <f>IF(ДАННЫЕ!$B342&gt;0,IF(YEAR(ДАННЫЕ!$F$1)=YEAR(ДАННЫЕ!$B342),1,0),0)</f>
        <v>0</v>
      </c>
      <c r="C342" s="14">
        <f>IF(ДАННЫЕ!$CM342&gt;0,IF(YEAR(ДАННЫЕ!$F$1)=YEAR(ДАННЫЕ!$CM342),1,0),0)</f>
        <v>0</v>
      </c>
      <c r="D342" s="14">
        <f>IF(ДАННЫЕ!$CJ342&gt;0,IF(ДАННЫЕ!$CL342&gt;ДАННЫЕ!$F$1,1,IF(ДАННЫЕ!$CL342&gt;0,0,1)),0)</f>
        <v>0</v>
      </c>
      <c r="E342" s="43" t="str">
        <f ca="1">IF(ДАННЫЕ!$F$1&gt;0,IF(ДАННЫЕ!$G342&gt;0,DATEDIF(ДАННЫЕ!$G342,ДАННЫЕ!$F$1,"y"),""),IF(ДАННЫЕ!$G342&gt;0,DATEDIF(ДАННЫЕ!$G342,TODAY(),"y"),""))</f>
        <v/>
      </c>
      <c r="F342" s="43" t="str">
        <f xml:space="preserve"> IF(ДАННЫЕ!$F342="М",IF(E342&gt;=18,IF(E342&lt;60,1,""),""),"")&amp;IF(ДАННЫЕ!$F342="Ж",IF(E342&gt;=18,IF(E342&lt;55,1,""),""),"")</f>
        <v/>
      </c>
      <c r="G342" s="43" t="str">
        <f xml:space="preserve"> IF(ДАННЫЕ!$F342="М",IF(E342&gt;=60,2,""),"")&amp;IF(ДАННЫЕ!$F342="Ж",IF(E342&gt;=55,2,""),"")</f>
        <v/>
      </c>
      <c r="H342" s="43" t="str">
        <f t="shared" ca="1" si="15"/>
        <v/>
      </c>
      <c r="I342" s="43" t="str">
        <f t="shared" ca="1" si="16"/>
        <v>03</v>
      </c>
      <c r="J342" s="28" t="str">
        <f ca="1">ДАННЫЕ!$F342&amp;H342&amp;I342&amp;ДАННЫЕ!$I342&amp;"m"&amp;IF(ДАННЫЕ!$I342&gt;0,IF(ДАННЫЕ!$J342&gt;0,0,1),"")&amp;"f"&amp;IF(ДАННЫЕ!$R342&gt;0,IF(YEAR(ДАННЫЕ!$F$1)=YEAR(ДАННЫЕ!$R342),1,0),0)&amp;"z"&amp;ДАННЫЕ!$R342&amp;"p"&amp;ДАННЫЕ!$S342&amp;"i"&amp;ДАННЫЕ!$T342&amp;"h"&amp;ДАННЫЕ!$K342&amp;"be"&amp;ДАННЫЕ!$BI342&amp;"CD"&amp;IF(ДАННЫЕ!BF342&gt;500,4,IF(ДАННЫЕ!BF342&gt;350,3,IF(ДАННЫЕ!BF342&gt;200,2,IF(ДАННЫЕ!BF342&gt;0,1,0))))&amp;"g"&amp;B342&amp;"d"&amp;H342&amp;"l"&amp;ДАННЫЕ!AT342&amp;"a"&amp;ДАННЫЕ!$V342&amp;"v"&amp;R342&amp;"k"&amp;ДАННЫЕ!$U342&amp;"s"&amp;ДАННЫЕ!$Y342&amp;"t"&amp;ДАННЫЕ!$X342&amp;"b"&amp;IF(ДАННЫЕ!$Q342&gt;1,1,0)&amp;"PP"&amp;ДАННЫЕ!Z342&amp;"c"&amp;S342&amp;"x"&amp;IF(ДАННЫЕ!$BY342&gt;0,IF(YEAR(ДАННЫЕ!$F$1)=YEAR(ДАННЫЕ!$BY342),1,0),0)&amp;"n"&amp;IF(ДАННЫЕ!$BZ342&gt;0,IF(YEAR(ДАННЫЕ!$F$1)=YEAR(ДАННЫЕ!$BZ342),1,0),0)&amp;"u"&amp;D342&amp;"z"&amp;IF(ДАННЫЕ!$CL342&gt;0,IF(YEAR(ДАННЫЕ!$F$1)&gt;YEAR(ДАННЫЕ!$CL342),11,12),0)</f>
        <v>03mf0zpihbeCD0g0dlav0kstb0PPc0x0n0u0z0</v>
      </c>
      <c r="K342" s="28" t="str">
        <f ca="1">ДАННЫЕ!$I342&amp;"x"&amp;B342&amp;"w"&amp;IF(T342+ДАННЫЕ!AD342+ДАННЫЕ!AE342+ДАННЫЕ!AF342+ДАННЫЕ!AG342+ДАННЫЕ!AH342+ДАННЫЕ!$AL342+ДАННЫЕ!AI342+ДАННЫЕ!AJ342+ДАННЫЕ!AK342+ДАННЫЕ!AP342+ДАННЫЕ!AQ342+ДАННЫЕ!AR342+ДАННЫЕ!$AM342+ДАННЫЕ!$AN342+ДАННЫЕ!AS342+ДАННЫЕ!AT342&gt;0,1,0)&amp;IF(OR(T342=2,ДАННЫЕ!AD342=2,ДАННЫЕ!AE342=2,ДАННЫЕ!AF342=2,ДАННЫЕ!AG342=2,ДАННЫЕ!AH342=2,ДАННЫЕ!$AL342=2,ДАННЫЕ!AI342=2,ДАННЫЕ!AJ342=2,ДАННЫЕ!AK342=2,ДАННЫЕ!AP342=2,ДАННЫЕ!AQ342=2,ДАННЫЕ!AR342=2,ДАННЫЕ!$AM342=2,ДАННЫЕ!$AN342=2,ДАННЫЕ!AS342=2,ДАННЫЕ!AT342=2),2,0)&amp;"t"&amp;IF(T342&gt;0,"1"&amp;T342,"00")&amp;"f"&amp;IF(ДАННЫЕ!$AC342,"1"&amp;ДАННЫЕ!$AC342,"00")&amp;"b"&amp;IF(ДАННЫЕ!$AD342,"1"&amp;ДАННЫЕ!$AD342,"00")&amp;"g"&amp;IF(ДАННЫЕ!$AF342,"1"&amp;ДАННЫЕ!$AF342,"00")&amp;"c"&amp;IF(ДАННЫЕ!$AG342,"1"&amp;ДАННЫЕ!$AG342,"00")&amp;"i"&amp;IF(ДАННЫЕ!$AH342,"1"&amp;ДАННЫЕ!$AH342,"00")&amp;"r"&amp;IF(ДАННЫЕ!$AL342,"1"&amp;ДАННЫЕ!$AL342,"00")&amp;"m"&amp;IF(ДАННЫЕ!$AI342,"1"&amp;ДАННЫЕ!$AI342,"00")&amp;"hS"&amp;IF(ДАННЫЕ!$AJ342,"1"&amp;ДАННЫЕ!$AJ342,"00")&amp;"hZ"&amp;IF(ДАННЫЕ!$AK342,"1"&amp;ДАННЫЕ!$AK342,"00")&amp;"p"&amp;IF(ДАННЫЕ!$AP342,"1"&amp;ДАННЫЕ!$AP342,"00")&amp;"k"&amp;IF(ДАННЫЕ!$AQ342,"1"&amp;ДАННЫЕ!$AQ342,"00")&amp;"z"&amp;IF(ДАННЫЕ!$AR342,"1"&amp;ДАННЫЕ!$AR342,"00")&amp;"j"&amp;IF(ДАННЫЕ!$AM342,"1"&amp;ДАННЫЕ!$AM342,"00")&amp;"n"&amp;IF(ДАННЫЕ!$AN342,"1"&amp;ДАННЫЕ!$AN342,"00")&amp;"E"&amp;ДАННЫЕ!BI342&amp;"L"&amp;ДАННЫЕ!AO342&amp;"h"&amp;IF(ДАННЫЕ!$AU342&gt;0,1,0)&amp;"v"&amp;IF(ДАННЫЕ!$AW342&gt;0,1,0)&amp;"a"&amp;IF(ДАННЫЕ!$AS342,"1"&amp;ДАННЫЕ!$AS342,"00")&amp;"s"&amp;IF(ДАННЫЕ!$AT342,"1"&amp;ДАННЫЕ!$AT342,"00")&amp;"u"&amp;IF(ДАННЫЕ!$CJ342&gt;0,1,0)&amp;"y"&amp;B342&amp;"d"&amp;H342&amp;"e"&amp;F342&amp;G342</f>
        <v>x0w00t00f00b00g00c00i00r00m00hS00hZ00p00k00z00j00n00ELh0v0a00s00u0y0de</v>
      </c>
      <c r="L342" s="28" t="str">
        <f ca="1">ДАННЫЕ!$I342&amp;"VN"&amp;IF(ДАННЫЕ!AW342&gt;0,11,10)&amp;"CD"&amp;IF(ДАННЫЕ!BF342&gt;500,16,IF(ДАННЫЕ!BF342&gt;350,15,IF(ДАННЫЕ!BF342&gt;=200,14,IF(ДАННЫЕ!BF342&gt;=100,13,IF(ДАННЫЕ!BF342&gt;=50,12,IF(ДАННЫЕ!BF342&gt;0,11,10))))))&amp;"AR"&amp;IF(ДАННЫЕ!BX342&gt;0,1,0)&amp;"GD"&amp;B342&amp;"VV"&amp;IF(E342&gt;=5,IF(E342&lt;18,1,0),0)</f>
        <v>VN10CD10AR0GD0VV0</v>
      </c>
      <c r="M342" s="28" t="str">
        <f>ДАННЫЕ!$I342&amp;"b"&amp;ДАННЫЕ!$BI342&amp;"r"&amp;ДАННЫЕ!$BJ342&amp;"CD"&amp;IF(ДАННЫЕ!BF342&gt;0,IF(ДАННЫЕ!BF342&lt;200,1,IF(ДАННЫЕ!BF342&lt;350,2,3)),0)&amp;"h"&amp;IF(ДАННЫЕ!$BK342+ДАННЫЕ!$BL342+ДАННЫЕ!$BM342&gt;0,1,0)&amp;"x"&amp;ДАННЫЕ!$BK342&amp;"y"&amp;ДАННЫЕ!$BL342&amp;"z"&amp;ДАННЫЕ!$BM342&amp;"c"&amp;IF(ДАННЫЕ!$BK342+ДАННЫЕ!$BL342+ДАННЫЕ!$BM342=3,1,0)&amp;"a"&amp;IF(ДАННЫЕ!$BQ342+ДАННЫЕ!$BR342&gt;0,1,0)&amp;"d"&amp;ДАННЫЕ!$BQ342&amp;"v"&amp;ДАННЫЕ!$BR342&amp;"p"&amp;ДАННЫЕ!$BS342&amp;"n"&amp;ДАННЫЕ!$BU342&amp;"t"&amp;ДАННЫЕ!$BV342&amp;"o"&amp;ДАННЫЕ!$BT342&amp;"l"&amp;IF(ДАННЫЕ!$BN342&gt;0,1,0)&amp;ДАННЫЕ!$BN342&amp;"g"&amp;ДАННЫЕ!$BO342&amp;"s"&amp;ДАННЫЕ!$BP342&amp;"DZ"&amp;IF(ДАННЫЕ!B342-ДАННЫЕ!G342 &lt; 60,IF(ДАННЫЕ!B342-ДАННЫЕ!G342 &gt;= 0,1,0),0)&amp;"u"&amp;IF(ДАННЫЕ!$CJ342&gt;0,1,0)</f>
        <v>brCD0h0xyzc0a0dvpntol0gsDZ1u0</v>
      </c>
      <c r="N342" s="28" t="str">
        <f ca="1">ДАННЫЕ!$F342&amp;ДАННЫЕ!$I342&amp;"g"&amp;B342&amp;"cf"&amp;D342&amp;"a"&amp;IF(ДАННЫЕ!$BX342&gt;0,1,0)&amp;IF(ДАННЫЕ!$BF342&gt;500,1,IF(ДАННЫЕ!$BF342&gt;350,2,IF(ДАННЫЕ!$BF342&gt;=200,3,IF(ДАННЫЕ!$BF342&gt;=100,4,IF(ДАННЫЕ!$BF342&gt;=50,5,IF(ДАННЫЕ!$BF342&lt;50,6,0))))))&amp;"AR"&amp;IF(DATEDIF(ДАННЫЕ!$BX342,ДАННЫЕ!$F$1,"y")&gt;1,1,0)&amp;"VG"&amp;IF(ДАННЫЕ!$BH342="0",1,0)&amp;"o"&amp;IF(T342+ДАННЫЕ!$AF342+ДАННЫЕ!$AG342+ДАННЫЕ!$AH342+ДАННЫЕ!$AI342+ДАННЫЕ!$AJ342+ДАННЫЕ!$AP342+ДАННЫЕ!$AQ342+ДАННЫЕ!$AR342+ДАННЫЕ!$AU342+ДАННЫЕ!$AW342+ДАННЫЕ!$AS342+ДАННЫЕ!$AT342&gt;0,1,0)&amp;"x"&amp;ДАННЫЕ!$AG342&amp;"p"&amp;IF(ДАННЫЕ!$BY342&gt;0,1,0)&amp;"v"&amp;IF(ДАННЫЕ!$BZ342&gt;0,1,0)&amp;"n"&amp;ДАННЫЕ!$CA342&amp;"t"&amp;ДАННЫЕ!$AY342&amp;"k"&amp;ДАННЫЕ!$CB342&amp;"q"&amp;ДАННЫЕ!$CC342&amp;"w"&amp;ДАННЫЕ!$CD342&amp;"e"&amp;ДАННЫЕ!$CE342&amp;"m"&amp;ДАННЫЕ!$CF342&amp;"c"&amp;ДАННЫЕ!$CG342&amp;"z"&amp;ДАННЫЕ!$CH342&amp;"d"&amp;IF(H342=4,1,0)&amp;"s"&amp;IF(ДАННЫЕ!$J342=1,0,1)&amp;"u"&amp;IF(ДАННЫЕ!$CJ342&gt;0,1,0)</f>
        <v>g0cf0a06AR1VG0o0xp0v0ntkqwemczd0s1u0</v>
      </c>
      <c r="O342" s="28" t="str">
        <f>ДАННЫЕ!$I342&amp;"g"&amp;B342&amp;A342&amp;"f"&amp;P342&amp;"c"&amp;IF(ДАННЫЕ!$U342&gt;0,1,0)&amp;"s"&amp;IF(ДАННЫЕ!$Q342&gt;0,IF(YEAR(ДАННЫЕ!$F$1)=YEAR(ДАННЫЕ!$Q342),IF(MONTH(ДАННЫЕ!$F$1)=MONTH(ДАННЫЕ!$Q342),111,11),1),0)&amp;"i"&amp;IF(ДАННЫЕ!$R342+ДАННЫЕ!$S342+ДАННЫЕ!$T342=0,0,1)&amp;"h"&amp;IF(ДАННЫЕ!$P342&gt;0,1,0)&amp;"p"&amp;IF(ДАННЫЕ!$CI342&gt;0,IF(YEAR(ДАННЫЕ!$F$1)=YEAR(ДАННЫЕ!$CI342),IF(MONTH(ДАННЫЕ!$F$1)=MONTH(ДАННЫЕ!$CI342),111,11),1),0)&amp;"d"&amp;IF(ДАННЫЕ!$CJ342&gt;0,IF(YEAR(ДАННЫЕ!$F$1)=YEAR(ДАННЫЕ!$CJ342),IF(MONTH(ДАННЫЕ!$F$1)=MONTH(ДАННЫЕ!$CJ342),111,11),1),0)&amp;"o"&amp;IF(ДАННЫЕ!$CK342&gt;0,IF(MONTH(ДАННЫЕ!$F$1)=MONTH(ДАННЫЕ!$CK342),111,11),0)&amp;"v"&amp;IF(ДАННЫЕ!$BE342&gt;0,IF(MONTH(ДАННЫЕ!$F$1)=MONTH(ДАННЫЕ!$BE342),111,11),0)</f>
        <v>g00f0c0s0i0h0p0d0o0v0</v>
      </c>
      <c r="P342" s="15">
        <f t="shared" si="17"/>
        <v>0</v>
      </c>
      <c r="Q342" s="15">
        <f>IF(ДАННЫЕ!$F$1&gt;ДАННЫЕ!$N342,IF(YEAR(ДАННЫЕ!$F$1)=YEAR(ДАННЫЕ!M342),1,0),0)</f>
        <v>0</v>
      </c>
      <c r="R342" s="15">
        <f>IF(ДАННЫЕ!$F$1&gt;ДАННЫЕ!$N342,IF(YEAR(ДАННЫЕ!$F$1)=YEAR(ДАННЫЕ!N342),1,0),0)</f>
        <v>0</v>
      </c>
      <c r="S342" s="15">
        <f>IF(ДАННЫЕ!$AA342="2А",1,IF(ДАННЫЕ!$AA342="2Б",2,IF(ДАННЫЕ!$AA342="2В",3,IF(ДАННЫЕ!$AA342=3,4,IF(ДАННЫЕ!$AA342="4А",5,IF(ДАННЫЕ!$AA342="4Б",6,IF(ДАННЫЕ!$AA342="4В",7,IF(ДАННЫЕ!$AA342=5,8,0))))))))</f>
        <v>0</v>
      </c>
      <c r="T342" s="15">
        <f>IF(OR(ДАННЫЕ!$AC342=2,ДАННЫЕ!$AD342=2,ДАННЫЕ!$AE342=2),2,IF(OR(ДАННЫЕ!$AC342=1,ДАННЫЕ!$AD342=1,ДАННЫЕ!$AE342=1),1,0))</f>
        <v>0</v>
      </c>
    </row>
    <row r="343" spans="1:20" ht="15" customHeight="1" x14ac:dyDescent="0.2">
      <c r="A343" s="78">
        <f>IF(B343&gt;0,IF(MONTH(ДАННЫЕ!$F$1)=MONTH(ДАННЫЕ!$B343),1,0),0)</f>
        <v>0</v>
      </c>
      <c r="B343" s="14">
        <f>IF(ДАННЫЕ!$B343&gt;0,IF(YEAR(ДАННЫЕ!$F$1)=YEAR(ДАННЫЕ!$B343),1,0),0)</f>
        <v>0</v>
      </c>
      <c r="C343" s="14">
        <f>IF(ДАННЫЕ!$CM343&gt;0,IF(YEAR(ДАННЫЕ!$F$1)=YEAR(ДАННЫЕ!$CM343),1,0),0)</f>
        <v>0</v>
      </c>
      <c r="D343" s="14">
        <f>IF(ДАННЫЕ!$CJ343&gt;0,IF(ДАННЫЕ!$CL343&gt;ДАННЫЕ!$F$1,1,IF(ДАННЫЕ!$CL343&gt;0,0,1)),0)</f>
        <v>0</v>
      </c>
      <c r="E343" s="43" t="str">
        <f ca="1">IF(ДАННЫЕ!$F$1&gt;0,IF(ДАННЫЕ!$G343&gt;0,DATEDIF(ДАННЫЕ!$G343,ДАННЫЕ!$F$1,"y"),""),IF(ДАННЫЕ!$G343&gt;0,DATEDIF(ДАННЫЕ!$G343,TODAY(),"y"),""))</f>
        <v/>
      </c>
      <c r="F343" s="43" t="str">
        <f xml:space="preserve"> IF(ДАННЫЕ!$F343="М",IF(E343&gt;=18,IF(E343&lt;60,1,""),""),"")&amp;IF(ДАННЫЕ!$F343="Ж",IF(E343&gt;=18,IF(E343&lt;55,1,""),""),"")</f>
        <v/>
      </c>
      <c r="G343" s="43" t="str">
        <f xml:space="preserve"> IF(ДАННЫЕ!$F343="М",IF(E343&gt;=60,2,""),"")&amp;IF(ДАННЫЕ!$F343="Ж",IF(E343&gt;=55,2,""),"")</f>
        <v/>
      </c>
      <c r="H343" s="43" t="str">
        <f t="shared" ca="1" si="15"/>
        <v/>
      </c>
      <c r="I343" s="43" t="str">
        <f t="shared" ca="1" si="16"/>
        <v>03</v>
      </c>
      <c r="J343" s="28" t="str">
        <f ca="1">ДАННЫЕ!$F343&amp;H343&amp;I343&amp;ДАННЫЕ!$I343&amp;"m"&amp;IF(ДАННЫЕ!$I343&gt;0,IF(ДАННЫЕ!$J343&gt;0,0,1),"")&amp;"f"&amp;IF(ДАННЫЕ!$R343&gt;0,IF(YEAR(ДАННЫЕ!$F$1)=YEAR(ДАННЫЕ!$R343),1,0),0)&amp;"z"&amp;ДАННЫЕ!$R343&amp;"p"&amp;ДАННЫЕ!$S343&amp;"i"&amp;ДАННЫЕ!$T343&amp;"h"&amp;ДАННЫЕ!$K343&amp;"be"&amp;ДАННЫЕ!$BI343&amp;"CD"&amp;IF(ДАННЫЕ!BF343&gt;500,4,IF(ДАННЫЕ!BF343&gt;350,3,IF(ДАННЫЕ!BF343&gt;200,2,IF(ДАННЫЕ!BF343&gt;0,1,0))))&amp;"g"&amp;B343&amp;"d"&amp;H343&amp;"l"&amp;ДАННЫЕ!AT343&amp;"a"&amp;ДАННЫЕ!$V343&amp;"v"&amp;R343&amp;"k"&amp;ДАННЫЕ!$U343&amp;"s"&amp;ДАННЫЕ!$Y343&amp;"t"&amp;ДАННЫЕ!$X343&amp;"b"&amp;IF(ДАННЫЕ!$Q343&gt;1,1,0)&amp;"PP"&amp;ДАННЫЕ!Z343&amp;"c"&amp;S343&amp;"x"&amp;IF(ДАННЫЕ!$BY343&gt;0,IF(YEAR(ДАННЫЕ!$F$1)=YEAR(ДАННЫЕ!$BY343),1,0),0)&amp;"n"&amp;IF(ДАННЫЕ!$BZ343&gt;0,IF(YEAR(ДАННЫЕ!$F$1)=YEAR(ДАННЫЕ!$BZ343),1,0),0)&amp;"u"&amp;D343&amp;"z"&amp;IF(ДАННЫЕ!$CL343&gt;0,IF(YEAR(ДАННЫЕ!$F$1)&gt;YEAR(ДАННЫЕ!$CL343),11,12),0)</f>
        <v>03mf0zpihbeCD0g0dlav0kstb0PPc0x0n0u0z0</v>
      </c>
      <c r="K343" s="28" t="str">
        <f ca="1">ДАННЫЕ!$I343&amp;"x"&amp;B343&amp;"w"&amp;IF(T343+ДАННЫЕ!AD343+ДАННЫЕ!AE343+ДАННЫЕ!AF343+ДАННЫЕ!AG343+ДАННЫЕ!AH343+ДАННЫЕ!$AL343+ДАННЫЕ!AI343+ДАННЫЕ!AJ343+ДАННЫЕ!AK343+ДАННЫЕ!AP343+ДАННЫЕ!AQ343+ДАННЫЕ!AR343+ДАННЫЕ!$AM343+ДАННЫЕ!$AN343+ДАННЫЕ!AS343+ДАННЫЕ!AT343&gt;0,1,0)&amp;IF(OR(T343=2,ДАННЫЕ!AD343=2,ДАННЫЕ!AE343=2,ДАННЫЕ!AF343=2,ДАННЫЕ!AG343=2,ДАННЫЕ!AH343=2,ДАННЫЕ!$AL343=2,ДАННЫЕ!AI343=2,ДАННЫЕ!AJ343=2,ДАННЫЕ!AK343=2,ДАННЫЕ!AP343=2,ДАННЫЕ!AQ343=2,ДАННЫЕ!AR343=2,ДАННЫЕ!$AM343=2,ДАННЫЕ!$AN343=2,ДАННЫЕ!AS343=2,ДАННЫЕ!AT343=2),2,0)&amp;"t"&amp;IF(T343&gt;0,"1"&amp;T343,"00")&amp;"f"&amp;IF(ДАННЫЕ!$AC343,"1"&amp;ДАННЫЕ!$AC343,"00")&amp;"b"&amp;IF(ДАННЫЕ!$AD343,"1"&amp;ДАННЫЕ!$AD343,"00")&amp;"g"&amp;IF(ДАННЫЕ!$AF343,"1"&amp;ДАННЫЕ!$AF343,"00")&amp;"c"&amp;IF(ДАННЫЕ!$AG343,"1"&amp;ДАННЫЕ!$AG343,"00")&amp;"i"&amp;IF(ДАННЫЕ!$AH343,"1"&amp;ДАННЫЕ!$AH343,"00")&amp;"r"&amp;IF(ДАННЫЕ!$AL343,"1"&amp;ДАННЫЕ!$AL343,"00")&amp;"m"&amp;IF(ДАННЫЕ!$AI343,"1"&amp;ДАННЫЕ!$AI343,"00")&amp;"hS"&amp;IF(ДАННЫЕ!$AJ343,"1"&amp;ДАННЫЕ!$AJ343,"00")&amp;"hZ"&amp;IF(ДАННЫЕ!$AK343,"1"&amp;ДАННЫЕ!$AK343,"00")&amp;"p"&amp;IF(ДАННЫЕ!$AP343,"1"&amp;ДАННЫЕ!$AP343,"00")&amp;"k"&amp;IF(ДАННЫЕ!$AQ343,"1"&amp;ДАННЫЕ!$AQ343,"00")&amp;"z"&amp;IF(ДАННЫЕ!$AR343,"1"&amp;ДАННЫЕ!$AR343,"00")&amp;"j"&amp;IF(ДАННЫЕ!$AM343,"1"&amp;ДАННЫЕ!$AM343,"00")&amp;"n"&amp;IF(ДАННЫЕ!$AN343,"1"&amp;ДАННЫЕ!$AN343,"00")&amp;"E"&amp;ДАННЫЕ!BI343&amp;"L"&amp;ДАННЫЕ!AO343&amp;"h"&amp;IF(ДАННЫЕ!$AU343&gt;0,1,0)&amp;"v"&amp;IF(ДАННЫЕ!$AW343&gt;0,1,0)&amp;"a"&amp;IF(ДАННЫЕ!$AS343,"1"&amp;ДАННЫЕ!$AS343,"00")&amp;"s"&amp;IF(ДАННЫЕ!$AT343,"1"&amp;ДАННЫЕ!$AT343,"00")&amp;"u"&amp;IF(ДАННЫЕ!$CJ343&gt;0,1,0)&amp;"y"&amp;B343&amp;"d"&amp;H343&amp;"e"&amp;F343&amp;G343</f>
        <v>x0w00t00f00b00g00c00i00r00m00hS00hZ00p00k00z00j00n00ELh0v0a00s00u0y0de</v>
      </c>
      <c r="L343" s="28" t="str">
        <f ca="1">ДАННЫЕ!$I343&amp;"VN"&amp;IF(ДАННЫЕ!AW343&gt;0,11,10)&amp;"CD"&amp;IF(ДАННЫЕ!BF343&gt;500,16,IF(ДАННЫЕ!BF343&gt;350,15,IF(ДАННЫЕ!BF343&gt;=200,14,IF(ДАННЫЕ!BF343&gt;=100,13,IF(ДАННЫЕ!BF343&gt;=50,12,IF(ДАННЫЕ!BF343&gt;0,11,10))))))&amp;"AR"&amp;IF(ДАННЫЕ!BX343&gt;0,1,0)&amp;"GD"&amp;B343&amp;"VV"&amp;IF(E343&gt;=5,IF(E343&lt;18,1,0),0)</f>
        <v>VN10CD10AR0GD0VV0</v>
      </c>
      <c r="M343" s="28" t="str">
        <f>ДАННЫЕ!$I343&amp;"b"&amp;ДАННЫЕ!$BI343&amp;"r"&amp;ДАННЫЕ!$BJ343&amp;"CD"&amp;IF(ДАННЫЕ!BF343&gt;0,IF(ДАННЫЕ!BF343&lt;200,1,IF(ДАННЫЕ!BF343&lt;350,2,3)),0)&amp;"h"&amp;IF(ДАННЫЕ!$BK343+ДАННЫЕ!$BL343+ДАННЫЕ!$BM343&gt;0,1,0)&amp;"x"&amp;ДАННЫЕ!$BK343&amp;"y"&amp;ДАННЫЕ!$BL343&amp;"z"&amp;ДАННЫЕ!$BM343&amp;"c"&amp;IF(ДАННЫЕ!$BK343+ДАННЫЕ!$BL343+ДАННЫЕ!$BM343=3,1,0)&amp;"a"&amp;IF(ДАННЫЕ!$BQ343+ДАННЫЕ!$BR343&gt;0,1,0)&amp;"d"&amp;ДАННЫЕ!$BQ343&amp;"v"&amp;ДАННЫЕ!$BR343&amp;"p"&amp;ДАННЫЕ!$BS343&amp;"n"&amp;ДАННЫЕ!$BU343&amp;"t"&amp;ДАННЫЕ!$BV343&amp;"o"&amp;ДАННЫЕ!$BT343&amp;"l"&amp;IF(ДАННЫЕ!$BN343&gt;0,1,0)&amp;ДАННЫЕ!$BN343&amp;"g"&amp;ДАННЫЕ!$BO343&amp;"s"&amp;ДАННЫЕ!$BP343&amp;"DZ"&amp;IF(ДАННЫЕ!B343-ДАННЫЕ!G343 &lt; 60,IF(ДАННЫЕ!B343-ДАННЫЕ!G343 &gt;= 0,1,0),0)&amp;"u"&amp;IF(ДАННЫЕ!$CJ343&gt;0,1,0)</f>
        <v>brCD0h0xyzc0a0dvpntol0gsDZ1u0</v>
      </c>
      <c r="N343" s="28" t="str">
        <f ca="1">ДАННЫЕ!$F343&amp;ДАННЫЕ!$I343&amp;"g"&amp;B343&amp;"cf"&amp;D343&amp;"a"&amp;IF(ДАННЫЕ!$BX343&gt;0,1,0)&amp;IF(ДАННЫЕ!$BF343&gt;500,1,IF(ДАННЫЕ!$BF343&gt;350,2,IF(ДАННЫЕ!$BF343&gt;=200,3,IF(ДАННЫЕ!$BF343&gt;=100,4,IF(ДАННЫЕ!$BF343&gt;=50,5,IF(ДАННЫЕ!$BF343&lt;50,6,0))))))&amp;"AR"&amp;IF(DATEDIF(ДАННЫЕ!$BX343,ДАННЫЕ!$F$1,"y")&gt;1,1,0)&amp;"VG"&amp;IF(ДАННЫЕ!$BH343="0",1,0)&amp;"o"&amp;IF(T343+ДАННЫЕ!$AF343+ДАННЫЕ!$AG343+ДАННЫЕ!$AH343+ДАННЫЕ!$AI343+ДАННЫЕ!$AJ343+ДАННЫЕ!$AP343+ДАННЫЕ!$AQ343+ДАННЫЕ!$AR343+ДАННЫЕ!$AU343+ДАННЫЕ!$AW343+ДАННЫЕ!$AS343+ДАННЫЕ!$AT343&gt;0,1,0)&amp;"x"&amp;ДАННЫЕ!$AG343&amp;"p"&amp;IF(ДАННЫЕ!$BY343&gt;0,1,0)&amp;"v"&amp;IF(ДАННЫЕ!$BZ343&gt;0,1,0)&amp;"n"&amp;ДАННЫЕ!$CA343&amp;"t"&amp;ДАННЫЕ!$AY343&amp;"k"&amp;ДАННЫЕ!$CB343&amp;"q"&amp;ДАННЫЕ!$CC343&amp;"w"&amp;ДАННЫЕ!$CD343&amp;"e"&amp;ДАННЫЕ!$CE343&amp;"m"&amp;ДАННЫЕ!$CF343&amp;"c"&amp;ДАННЫЕ!$CG343&amp;"z"&amp;ДАННЫЕ!$CH343&amp;"d"&amp;IF(H343=4,1,0)&amp;"s"&amp;IF(ДАННЫЕ!$J343=1,0,1)&amp;"u"&amp;IF(ДАННЫЕ!$CJ343&gt;0,1,0)</f>
        <v>g0cf0a06AR1VG0o0xp0v0ntkqwemczd0s1u0</v>
      </c>
      <c r="O343" s="28" t="str">
        <f>ДАННЫЕ!$I343&amp;"g"&amp;B343&amp;A343&amp;"f"&amp;P343&amp;"c"&amp;IF(ДАННЫЕ!$U343&gt;0,1,0)&amp;"s"&amp;IF(ДАННЫЕ!$Q343&gt;0,IF(YEAR(ДАННЫЕ!$F$1)=YEAR(ДАННЫЕ!$Q343),IF(MONTH(ДАННЫЕ!$F$1)=MONTH(ДАННЫЕ!$Q343),111,11),1),0)&amp;"i"&amp;IF(ДАННЫЕ!$R343+ДАННЫЕ!$S343+ДАННЫЕ!$T343=0,0,1)&amp;"h"&amp;IF(ДАННЫЕ!$P343&gt;0,1,0)&amp;"p"&amp;IF(ДАННЫЕ!$CI343&gt;0,IF(YEAR(ДАННЫЕ!$F$1)=YEAR(ДАННЫЕ!$CI343),IF(MONTH(ДАННЫЕ!$F$1)=MONTH(ДАННЫЕ!$CI343),111,11),1),0)&amp;"d"&amp;IF(ДАННЫЕ!$CJ343&gt;0,IF(YEAR(ДАННЫЕ!$F$1)=YEAR(ДАННЫЕ!$CJ343),IF(MONTH(ДАННЫЕ!$F$1)=MONTH(ДАННЫЕ!$CJ343),111,11),1),0)&amp;"o"&amp;IF(ДАННЫЕ!$CK343&gt;0,IF(MONTH(ДАННЫЕ!$F$1)=MONTH(ДАННЫЕ!$CK343),111,11),0)&amp;"v"&amp;IF(ДАННЫЕ!$BE343&gt;0,IF(MONTH(ДАННЫЕ!$F$1)=MONTH(ДАННЫЕ!$BE343),111,11),0)</f>
        <v>g00f0c0s0i0h0p0d0o0v0</v>
      </c>
      <c r="P343" s="15">
        <f t="shared" si="17"/>
        <v>0</v>
      </c>
      <c r="Q343" s="15">
        <f>IF(ДАННЫЕ!$F$1&gt;ДАННЫЕ!$N343,IF(YEAR(ДАННЫЕ!$F$1)=YEAR(ДАННЫЕ!M343),1,0),0)</f>
        <v>0</v>
      </c>
      <c r="R343" s="15">
        <f>IF(ДАННЫЕ!$F$1&gt;ДАННЫЕ!$N343,IF(YEAR(ДАННЫЕ!$F$1)=YEAR(ДАННЫЕ!N343),1,0),0)</f>
        <v>0</v>
      </c>
      <c r="S343" s="15">
        <f>IF(ДАННЫЕ!$AA343="2А",1,IF(ДАННЫЕ!$AA343="2Б",2,IF(ДАННЫЕ!$AA343="2В",3,IF(ДАННЫЕ!$AA343=3,4,IF(ДАННЫЕ!$AA343="4А",5,IF(ДАННЫЕ!$AA343="4Б",6,IF(ДАННЫЕ!$AA343="4В",7,IF(ДАННЫЕ!$AA343=5,8,0))))))))</f>
        <v>0</v>
      </c>
      <c r="T343" s="15">
        <f>IF(OR(ДАННЫЕ!$AC343=2,ДАННЫЕ!$AD343=2,ДАННЫЕ!$AE343=2),2,IF(OR(ДАННЫЕ!$AC343=1,ДАННЫЕ!$AD343=1,ДАННЫЕ!$AE343=1),1,0))</f>
        <v>0</v>
      </c>
    </row>
    <row r="344" spans="1:20" ht="15" customHeight="1" x14ac:dyDescent="0.2">
      <c r="A344" s="78">
        <f>IF(B344&gt;0,IF(MONTH(ДАННЫЕ!$F$1)=MONTH(ДАННЫЕ!$B344),1,0),0)</f>
        <v>0</v>
      </c>
      <c r="B344" s="14">
        <f>IF(ДАННЫЕ!$B344&gt;0,IF(YEAR(ДАННЫЕ!$F$1)=YEAR(ДАННЫЕ!$B344),1,0),0)</f>
        <v>0</v>
      </c>
      <c r="C344" s="14">
        <f>IF(ДАННЫЕ!$CM344&gt;0,IF(YEAR(ДАННЫЕ!$F$1)=YEAR(ДАННЫЕ!$CM344),1,0),0)</f>
        <v>0</v>
      </c>
      <c r="D344" s="14">
        <f>IF(ДАННЫЕ!$CJ344&gt;0,IF(ДАННЫЕ!$CL344&gt;ДАННЫЕ!$F$1,1,IF(ДАННЫЕ!$CL344&gt;0,0,1)),0)</f>
        <v>0</v>
      </c>
      <c r="E344" s="43" t="str">
        <f ca="1">IF(ДАННЫЕ!$F$1&gt;0,IF(ДАННЫЕ!$G344&gt;0,DATEDIF(ДАННЫЕ!$G344,ДАННЫЕ!$F$1,"y"),""),IF(ДАННЫЕ!$G344&gt;0,DATEDIF(ДАННЫЕ!$G344,TODAY(),"y"),""))</f>
        <v/>
      </c>
      <c r="F344" s="43" t="str">
        <f xml:space="preserve"> IF(ДАННЫЕ!$F344="М",IF(E344&gt;=18,IF(E344&lt;60,1,""),""),"")&amp;IF(ДАННЫЕ!$F344="Ж",IF(E344&gt;=18,IF(E344&lt;55,1,""),""),"")</f>
        <v/>
      </c>
      <c r="G344" s="43" t="str">
        <f xml:space="preserve"> IF(ДАННЫЕ!$F344="М",IF(E344&gt;=60,2,""),"")&amp;IF(ДАННЫЕ!$F344="Ж",IF(E344&gt;=55,2,""),"")</f>
        <v/>
      </c>
      <c r="H344" s="43" t="str">
        <f t="shared" ca="1" si="15"/>
        <v/>
      </c>
      <c r="I344" s="43" t="str">
        <f t="shared" ca="1" si="16"/>
        <v>03</v>
      </c>
      <c r="J344" s="28" t="str">
        <f ca="1">ДАННЫЕ!$F344&amp;H344&amp;I344&amp;ДАННЫЕ!$I344&amp;"m"&amp;IF(ДАННЫЕ!$I344&gt;0,IF(ДАННЫЕ!$J344&gt;0,0,1),"")&amp;"f"&amp;IF(ДАННЫЕ!$R344&gt;0,IF(YEAR(ДАННЫЕ!$F$1)=YEAR(ДАННЫЕ!$R344),1,0),0)&amp;"z"&amp;ДАННЫЕ!$R344&amp;"p"&amp;ДАННЫЕ!$S344&amp;"i"&amp;ДАННЫЕ!$T344&amp;"h"&amp;ДАННЫЕ!$K344&amp;"be"&amp;ДАННЫЕ!$BI344&amp;"CD"&amp;IF(ДАННЫЕ!BF344&gt;500,4,IF(ДАННЫЕ!BF344&gt;350,3,IF(ДАННЫЕ!BF344&gt;200,2,IF(ДАННЫЕ!BF344&gt;0,1,0))))&amp;"g"&amp;B344&amp;"d"&amp;H344&amp;"l"&amp;ДАННЫЕ!AT344&amp;"a"&amp;ДАННЫЕ!$V344&amp;"v"&amp;R344&amp;"k"&amp;ДАННЫЕ!$U344&amp;"s"&amp;ДАННЫЕ!$Y344&amp;"t"&amp;ДАННЫЕ!$X344&amp;"b"&amp;IF(ДАННЫЕ!$Q344&gt;1,1,0)&amp;"PP"&amp;ДАННЫЕ!Z344&amp;"c"&amp;S344&amp;"x"&amp;IF(ДАННЫЕ!$BY344&gt;0,IF(YEAR(ДАННЫЕ!$F$1)=YEAR(ДАННЫЕ!$BY344),1,0),0)&amp;"n"&amp;IF(ДАННЫЕ!$BZ344&gt;0,IF(YEAR(ДАННЫЕ!$F$1)=YEAR(ДАННЫЕ!$BZ344),1,0),0)&amp;"u"&amp;D344&amp;"z"&amp;IF(ДАННЫЕ!$CL344&gt;0,IF(YEAR(ДАННЫЕ!$F$1)&gt;YEAR(ДАННЫЕ!$CL344),11,12),0)</f>
        <v>03mf0zpihbeCD0g0dlav0kstb0PPc0x0n0u0z0</v>
      </c>
      <c r="K344" s="28" t="str">
        <f ca="1">ДАННЫЕ!$I344&amp;"x"&amp;B344&amp;"w"&amp;IF(T344+ДАННЫЕ!AD344+ДАННЫЕ!AE344+ДАННЫЕ!AF344+ДАННЫЕ!AG344+ДАННЫЕ!AH344+ДАННЫЕ!$AL344+ДАННЫЕ!AI344+ДАННЫЕ!AJ344+ДАННЫЕ!AK344+ДАННЫЕ!AP344+ДАННЫЕ!AQ344+ДАННЫЕ!AR344+ДАННЫЕ!$AM344+ДАННЫЕ!$AN344+ДАННЫЕ!AS344+ДАННЫЕ!AT344&gt;0,1,0)&amp;IF(OR(T344=2,ДАННЫЕ!AD344=2,ДАННЫЕ!AE344=2,ДАННЫЕ!AF344=2,ДАННЫЕ!AG344=2,ДАННЫЕ!AH344=2,ДАННЫЕ!$AL344=2,ДАННЫЕ!AI344=2,ДАННЫЕ!AJ344=2,ДАННЫЕ!AK344=2,ДАННЫЕ!AP344=2,ДАННЫЕ!AQ344=2,ДАННЫЕ!AR344=2,ДАННЫЕ!$AM344=2,ДАННЫЕ!$AN344=2,ДАННЫЕ!AS344=2,ДАННЫЕ!AT344=2),2,0)&amp;"t"&amp;IF(T344&gt;0,"1"&amp;T344,"00")&amp;"f"&amp;IF(ДАННЫЕ!$AC344,"1"&amp;ДАННЫЕ!$AC344,"00")&amp;"b"&amp;IF(ДАННЫЕ!$AD344,"1"&amp;ДАННЫЕ!$AD344,"00")&amp;"g"&amp;IF(ДАННЫЕ!$AF344,"1"&amp;ДАННЫЕ!$AF344,"00")&amp;"c"&amp;IF(ДАННЫЕ!$AG344,"1"&amp;ДАННЫЕ!$AG344,"00")&amp;"i"&amp;IF(ДАННЫЕ!$AH344,"1"&amp;ДАННЫЕ!$AH344,"00")&amp;"r"&amp;IF(ДАННЫЕ!$AL344,"1"&amp;ДАННЫЕ!$AL344,"00")&amp;"m"&amp;IF(ДАННЫЕ!$AI344,"1"&amp;ДАННЫЕ!$AI344,"00")&amp;"hS"&amp;IF(ДАННЫЕ!$AJ344,"1"&amp;ДАННЫЕ!$AJ344,"00")&amp;"hZ"&amp;IF(ДАННЫЕ!$AK344,"1"&amp;ДАННЫЕ!$AK344,"00")&amp;"p"&amp;IF(ДАННЫЕ!$AP344,"1"&amp;ДАННЫЕ!$AP344,"00")&amp;"k"&amp;IF(ДАННЫЕ!$AQ344,"1"&amp;ДАННЫЕ!$AQ344,"00")&amp;"z"&amp;IF(ДАННЫЕ!$AR344,"1"&amp;ДАННЫЕ!$AR344,"00")&amp;"j"&amp;IF(ДАННЫЕ!$AM344,"1"&amp;ДАННЫЕ!$AM344,"00")&amp;"n"&amp;IF(ДАННЫЕ!$AN344,"1"&amp;ДАННЫЕ!$AN344,"00")&amp;"E"&amp;ДАННЫЕ!BI344&amp;"L"&amp;ДАННЫЕ!AO344&amp;"h"&amp;IF(ДАННЫЕ!$AU344&gt;0,1,0)&amp;"v"&amp;IF(ДАННЫЕ!$AW344&gt;0,1,0)&amp;"a"&amp;IF(ДАННЫЕ!$AS344,"1"&amp;ДАННЫЕ!$AS344,"00")&amp;"s"&amp;IF(ДАННЫЕ!$AT344,"1"&amp;ДАННЫЕ!$AT344,"00")&amp;"u"&amp;IF(ДАННЫЕ!$CJ344&gt;0,1,0)&amp;"y"&amp;B344&amp;"d"&amp;H344&amp;"e"&amp;F344&amp;G344</f>
        <v>x0w00t00f00b00g00c00i00r00m00hS00hZ00p00k00z00j00n00ELh0v0a00s00u0y0de</v>
      </c>
      <c r="L344" s="28" t="str">
        <f ca="1">ДАННЫЕ!$I344&amp;"VN"&amp;IF(ДАННЫЕ!AW344&gt;0,11,10)&amp;"CD"&amp;IF(ДАННЫЕ!BF344&gt;500,16,IF(ДАННЫЕ!BF344&gt;350,15,IF(ДАННЫЕ!BF344&gt;=200,14,IF(ДАННЫЕ!BF344&gt;=100,13,IF(ДАННЫЕ!BF344&gt;=50,12,IF(ДАННЫЕ!BF344&gt;0,11,10))))))&amp;"AR"&amp;IF(ДАННЫЕ!BX344&gt;0,1,0)&amp;"GD"&amp;B344&amp;"VV"&amp;IF(E344&gt;=5,IF(E344&lt;18,1,0),0)</f>
        <v>VN10CD10AR0GD0VV0</v>
      </c>
      <c r="M344" s="28" t="str">
        <f>ДАННЫЕ!$I344&amp;"b"&amp;ДАННЫЕ!$BI344&amp;"r"&amp;ДАННЫЕ!$BJ344&amp;"CD"&amp;IF(ДАННЫЕ!BF344&gt;0,IF(ДАННЫЕ!BF344&lt;200,1,IF(ДАННЫЕ!BF344&lt;350,2,3)),0)&amp;"h"&amp;IF(ДАННЫЕ!$BK344+ДАННЫЕ!$BL344+ДАННЫЕ!$BM344&gt;0,1,0)&amp;"x"&amp;ДАННЫЕ!$BK344&amp;"y"&amp;ДАННЫЕ!$BL344&amp;"z"&amp;ДАННЫЕ!$BM344&amp;"c"&amp;IF(ДАННЫЕ!$BK344+ДАННЫЕ!$BL344+ДАННЫЕ!$BM344=3,1,0)&amp;"a"&amp;IF(ДАННЫЕ!$BQ344+ДАННЫЕ!$BR344&gt;0,1,0)&amp;"d"&amp;ДАННЫЕ!$BQ344&amp;"v"&amp;ДАННЫЕ!$BR344&amp;"p"&amp;ДАННЫЕ!$BS344&amp;"n"&amp;ДАННЫЕ!$BU344&amp;"t"&amp;ДАННЫЕ!$BV344&amp;"o"&amp;ДАННЫЕ!$BT344&amp;"l"&amp;IF(ДАННЫЕ!$BN344&gt;0,1,0)&amp;ДАННЫЕ!$BN344&amp;"g"&amp;ДАННЫЕ!$BO344&amp;"s"&amp;ДАННЫЕ!$BP344&amp;"DZ"&amp;IF(ДАННЫЕ!B344-ДАННЫЕ!G344 &lt; 60,IF(ДАННЫЕ!B344-ДАННЫЕ!G344 &gt;= 0,1,0),0)&amp;"u"&amp;IF(ДАННЫЕ!$CJ344&gt;0,1,0)</f>
        <v>brCD0h0xyzc0a0dvpntol0gsDZ1u0</v>
      </c>
      <c r="N344" s="28" t="str">
        <f ca="1">ДАННЫЕ!$F344&amp;ДАННЫЕ!$I344&amp;"g"&amp;B344&amp;"cf"&amp;D344&amp;"a"&amp;IF(ДАННЫЕ!$BX344&gt;0,1,0)&amp;IF(ДАННЫЕ!$BF344&gt;500,1,IF(ДАННЫЕ!$BF344&gt;350,2,IF(ДАННЫЕ!$BF344&gt;=200,3,IF(ДАННЫЕ!$BF344&gt;=100,4,IF(ДАННЫЕ!$BF344&gt;=50,5,IF(ДАННЫЕ!$BF344&lt;50,6,0))))))&amp;"AR"&amp;IF(DATEDIF(ДАННЫЕ!$BX344,ДАННЫЕ!$F$1,"y")&gt;1,1,0)&amp;"VG"&amp;IF(ДАННЫЕ!$BH344="0",1,0)&amp;"o"&amp;IF(T344+ДАННЫЕ!$AF344+ДАННЫЕ!$AG344+ДАННЫЕ!$AH344+ДАННЫЕ!$AI344+ДАННЫЕ!$AJ344+ДАННЫЕ!$AP344+ДАННЫЕ!$AQ344+ДАННЫЕ!$AR344+ДАННЫЕ!$AU344+ДАННЫЕ!$AW344+ДАННЫЕ!$AS344+ДАННЫЕ!$AT344&gt;0,1,0)&amp;"x"&amp;ДАННЫЕ!$AG344&amp;"p"&amp;IF(ДАННЫЕ!$BY344&gt;0,1,0)&amp;"v"&amp;IF(ДАННЫЕ!$BZ344&gt;0,1,0)&amp;"n"&amp;ДАННЫЕ!$CA344&amp;"t"&amp;ДАННЫЕ!$AY344&amp;"k"&amp;ДАННЫЕ!$CB344&amp;"q"&amp;ДАННЫЕ!$CC344&amp;"w"&amp;ДАННЫЕ!$CD344&amp;"e"&amp;ДАННЫЕ!$CE344&amp;"m"&amp;ДАННЫЕ!$CF344&amp;"c"&amp;ДАННЫЕ!$CG344&amp;"z"&amp;ДАННЫЕ!$CH344&amp;"d"&amp;IF(H344=4,1,0)&amp;"s"&amp;IF(ДАННЫЕ!$J344=1,0,1)&amp;"u"&amp;IF(ДАННЫЕ!$CJ344&gt;0,1,0)</f>
        <v>g0cf0a06AR1VG0o0xp0v0ntkqwemczd0s1u0</v>
      </c>
      <c r="O344" s="28" t="str">
        <f>ДАННЫЕ!$I344&amp;"g"&amp;B344&amp;A344&amp;"f"&amp;P344&amp;"c"&amp;IF(ДАННЫЕ!$U344&gt;0,1,0)&amp;"s"&amp;IF(ДАННЫЕ!$Q344&gt;0,IF(YEAR(ДАННЫЕ!$F$1)=YEAR(ДАННЫЕ!$Q344),IF(MONTH(ДАННЫЕ!$F$1)=MONTH(ДАННЫЕ!$Q344),111,11),1),0)&amp;"i"&amp;IF(ДАННЫЕ!$R344+ДАННЫЕ!$S344+ДАННЫЕ!$T344=0,0,1)&amp;"h"&amp;IF(ДАННЫЕ!$P344&gt;0,1,0)&amp;"p"&amp;IF(ДАННЫЕ!$CI344&gt;0,IF(YEAR(ДАННЫЕ!$F$1)=YEAR(ДАННЫЕ!$CI344),IF(MONTH(ДАННЫЕ!$F$1)=MONTH(ДАННЫЕ!$CI344),111,11),1),0)&amp;"d"&amp;IF(ДАННЫЕ!$CJ344&gt;0,IF(YEAR(ДАННЫЕ!$F$1)=YEAR(ДАННЫЕ!$CJ344),IF(MONTH(ДАННЫЕ!$F$1)=MONTH(ДАННЫЕ!$CJ344),111,11),1),0)&amp;"o"&amp;IF(ДАННЫЕ!$CK344&gt;0,IF(MONTH(ДАННЫЕ!$F$1)=MONTH(ДАННЫЕ!$CK344),111,11),0)&amp;"v"&amp;IF(ДАННЫЕ!$BE344&gt;0,IF(MONTH(ДАННЫЕ!$F$1)=MONTH(ДАННЫЕ!$BE344),111,11),0)</f>
        <v>g00f0c0s0i0h0p0d0o0v0</v>
      </c>
      <c r="P344" s="15">
        <f t="shared" si="17"/>
        <v>0</v>
      </c>
      <c r="Q344" s="15">
        <f>IF(ДАННЫЕ!$F$1&gt;ДАННЫЕ!$N344,IF(YEAR(ДАННЫЕ!$F$1)=YEAR(ДАННЫЕ!M344),1,0),0)</f>
        <v>0</v>
      </c>
      <c r="R344" s="15">
        <f>IF(ДАННЫЕ!$F$1&gt;ДАННЫЕ!$N344,IF(YEAR(ДАННЫЕ!$F$1)=YEAR(ДАННЫЕ!N344),1,0),0)</f>
        <v>0</v>
      </c>
      <c r="S344" s="15">
        <f>IF(ДАННЫЕ!$AA344="2А",1,IF(ДАННЫЕ!$AA344="2Б",2,IF(ДАННЫЕ!$AA344="2В",3,IF(ДАННЫЕ!$AA344=3,4,IF(ДАННЫЕ!$AA344="4А",5,IF(ДАННЫЕ!$AA344="4Б",6,IF(ДАННЫЕ!$AA344="4В",7,IF(ДАННЫЕ!$AA344=5,8,0))))))))</f>
        <v>0</v>
      </c>
      <c r="T344" s="15">
        <f>IF(OR(ДАННЫЕ!$AC344=2,ДАННЫЕ!$AD344=2,ДАННЫЕ!$AE344=2),2,IF(OR(ДАННЫЕ!$AC344=1,ДАННЫЕ!$AD344=1,ДАННЫЕ!$AE344=1),1,0))</f>
        <v>0</v>
      </c>
    </row>
    <row r="345" spans="1:20" ht="15" customHeight="1" x14ac:dyDescent="0.2">
      <c r="A345" s="78">
        <f>IF(B345&gt;0,IF(MONTH(ДАННЫЕ!$F$1)=MONTH(ДАННЫЕ!$B345),1,0),0)</f>
        <v>0</v>
      </c>
      <c r="B345" s="14">
        <f>IF(ДАННЫЕ!$B345&gt;0,IF(YEAR(ДАННЫЕ!$F$1)=YEAR(ДАННЫЕ!$B345),1,0),0)</f>
        <v>0</v>
      </c>
      <c r="C345" s="14">
        <f>IF(ДАННЫЕ!$CM345&gt;0,IF(YEAR(ДАННЫЕ!$F$1)=YEAR(ДАННЫЕ!$CM345),1,0),0)</f>
        <v>0</v>
      </c>
      <c r="D345" s="14">
        <f>IF(ДАННЫЕ!$CJ345&gt;0,IF(ДАННЫЕ!$CL345&gt;ДАННЫЕ!$F$1,1,IF(ДАННЫЕ!$CL345&gt;0,0,1)),0)</f>
        <v>0</v>
      </c>
      <c r="E345" s="43" t="str">
        <f ca="1">IF(ДАННЫЕ!$F$1&gt;0,IF(ДАННЫЕ!$G345&gt;0,DATEDIF(ДАННЫЕ!$G345,ДАННЫЕ!$F$1,"y"),""),IF(ДАННЫЕ!$G345&gt;0,DATEDIF(ДАННЫЕ!$G345,TODAY(),"y"),""))</f>
        <v/>
      </c>
      <c r="F345" s="43" t="str">
        <f xml:space="preserve"> IF(ДАННЫЕ!$F345="М",IF(E345&gt;=18,IF(E345&lt;60,1,""),""),"")&amp;IF(ДАННЫЕ!$F345="Ж",IF(E345&gt;=18,IF(E345&lt;55,1,""),""),"")</f>
        <v/>
      </c>
      <c r="G345" s="43" t="str">
        <f xml:space="preserve"> IF(ДАННЫЕ!$F345="М",IF(E345&gt;=60,2,""),"")&amp;IF(ДАННЫЕ!$F345="Ж",IF(E345&gt;=55,2,""),"")</f>
        <v/>
      </c>
      <c r="H345" s="43" t="str">
        <f t="shared" ca="1" si="15"/>
        <v/>
      </c>
      <c r="I345" s="43" t="str">
        <f t="shared" ca="1" si="16"/>
        <v>03</v>
      </c>
      <c r="J345" s="28" t="str">
        <f ca="1">ДАННЫЕ!$F345&amp;H345&amp;I345&amp;ДАННЫЕ!$I345&amp;"m"&amp;IF(ДАННЫЕ!$I345&gt;0,IF(ДАННЫЕ!$J345&gt;0,0,1),"")&amp;"f"&amp;IF(ДАННЫЕ!$R345&gt;0,IF(YEAR(ДАННЫЕ!$F$1)=YEAR(ДАННЫЕ!$R345),1,0),0)&amp;"z"&amp;ДАННЫЕ!$R345&amp;"p"&amp;ДАННЫЕ!$S345&amp;"i"&amp;ДАННЫЕ!$T345&amp;"h"&amp;ДАННЫЕ!$K345&amp;"be"&amp;ДАННЫЕ!$BI345&amp;"CD"&amp;IF(ДАННЫЕ!BF345&gt;500,4,IF(ДАННЫЕ!BF345&gt;350,3,IF(ДАННЫЕ!BF345&gt;200,2,IF(ДАННЫЕ!BF345&gt;0,1,0))))&amp;"g"&amp;B345&amp;"d"&amp;H345&amp;"l"&amp;ДАННЫЕ!AT345&amp;"a"&amp;ДАННЫЕ!$V345&amp;"v"&amp;R345&amp;"k"&amp;ДАННЫЕ!$U345&amp;"s"&amp;ДАННЫЕ!$Y345&amp;"t"&amp;ДАННЫЕ!$X345&amp;"b"&amp;IF(ДАННЫЕ!$Q345&gt;1,1,0)&amp;"PP"&amp;ДАННЫЕ!Z345&amp;"c"&amp;S345&amp;"x"&amp;IF(ДАННЫЕ!$BY345&gt;0,IF(YEAR(ДАННЫЕ!$F$1)=YEAR(ДАННЫЕ!$BY345),1,0),0)&amp;"n"&amp;IF(ДАННЫЕ!$BZ345&gt;0,IF(YEAR(ДАННЫЕ!$F$1)=YEAR(ДАННЫЕ!$BZ345),1,0),0)&amp;"u"&amp;D345&amp;"z"&amp;IF(ДАННЫЕ!$CL345&gt;0,IF(YEAR(ДАННЫЕ!$F$1)&gt;YEAR(ДАННЫЕ!$CL345),11,12),0)</f>
        <v>03mf0zpihbeCD0g0dlav0kstb0PPc0x0n0u0z0</v>
      </c>
      <c r="K345" s="28" t="str">
        <f ca="1">ДАННЫЕ!$I345&amp;"x"&amp;B345&amp;"w"&amp;IF(T345+ДАННЫЕ!AD345+ДАННЫЕ!AE345+ДАННЫЕ!AF345+ДАННЫЕ!AG345+ДАННЫЕ!AH345+ДАННЫЕ!$AL345+ДАННЫЕ!AI345+ДАННЫЕ!AJ345+ДАННЫЕ!AK345+ДАННЫЕ!AP345+ДАННЫЕ!AQ345+ДАННЫЕ!AR345+ДАННЫЕ!$AM345+ДАННЫЕ!$AN345+ДАННЫЕ!AS345+ДАННЫЕ!AT345&gt;0,1,0)&amp;IF(OR(T345=2,ДАННЫЕ!AD345=2,ДАННЫЕ!AE345=2,ДАННЫЕ!AF345=2,ДАННЫЕ!AG345=2,ДАННЫЕ!AH345=2,ДАННЫЕ!$AL345=2,ДАННЫЕ!AI345=2,ДАННЫЕ!AJ345=2,ДАННЫЕ!AK345=2,ДАННЫЕ!AP345=2,ДАННЫЕ!AQ345=2,ДАННЫЕ!AR345=2,ДАННЫЕ!$AM345=2,ДАННЫЕ!$AN345=2,ДАННЫЕ!AS345=2,ДАННЫЕ!AT345=2),2,0)&amp;"t"&amp;IF(T345&gt;0,"1"&amp;T345,"00")&amp;"f"&amp;IF(ДАННЫЕ!$AC345,"1"&amp;ДАННЫЕ!$AC345,"00")&amp;"b"&amp;IF(ДАННЫЕ!$AD345,"1"&amp;ДАННЫЕ!$AD345,"00")&amp;"g"&amp;IF(ДАННЫЕ!$AF345,"1"&amp;ДАННЫЕ!$AF345,"00")&amp;"c"&amp;IF(ДАННЫЕ!$AG345,"1"&amp;ДАННЫЕ!$AG345,"00")&amp;"i"&amp;IF(ДАННЫЕ!$AH345,"1"&amp;ДАННЫЕ!$AH345,"00")&amp;"r"&amp;IF(ДАННЫЕ!$AL345,"1"&amp;ДАННЫЕ!$AL345,"00")&amp;"m"&amp;IF(ДАННЫЕ!$AI345,"1"&amp;ДАННЫЕ!$AI345,"00")&amp;"hS"&amp;IF(ДАННЫЕ!$AJ345,"1"&amp;ДАННЫЕ!$AJ345,"00")&amp;"hZ"&amp;IF(ДАННЫЕ!$AK345,"1"&amp;ДАННЫЕ!$AK345,"00")&amp;"p"&amp;IF(ДАННЫЕ!$AP345,"1"&amp;ДАННЫЕ!$AP345,"00")&amp;"k"&amp;IF(ДАННЫЕ!$AQ345,"1"&amp;ДАННЫЕ!$AQ345,"00")&amp;"z"&amp;IF(ДАННЫЕ!$AR345,"1"&amp;ДАННЫЕ!$AR345,"00")&amp;"j"&amp;IF(ДАННЫЕ!$AM345,"1"&amp;ДАННЫЕ!$AM345,"00")&amp;"n"&amp;IF(ДАННЫЕ!$AN345,"1"&amp;ДАННЫЕ!$AN345,"00")&amp;"E"&amp;ДАННЫЕ!BI345&amp;"L"&amp;ДАННЫЕ!AO345&amp;"h"&amp;IF(ДАННЫЕ!$AU345&gt;0,1,0)&amp;"v"&amp;IF(ДАННЫЕ!$AW345&gt;0,1,0)&amp;"a"&amp;IF(ДАННЫЕ!$AS345,"1"&amp;ДАННЫЕ!$AS345,"00")&amp;"s"&amp;IF(ДАННЫЕ!$AT345,"1"&amp;ДАННЫЕ!$AT345,"00")&amp;"u"&amp;IF(ДАННЫЕ!$CJ345&gt;0,1,0)&amp;"y"&amp;B345&amp;"d"&amp;H345&amp;"e"&amp;F345&amp;G345</f>
        <v>x0w00t00f00b00g00c00i00r00m00hS00hZ00p00k00z00j00n00ELh0v0a00s00u0y0de</v>
      </c>
      <c r="L345" s="28" t="str">
        <f ca="1">ДАННЫЕ!$I345&amp;"VN"&amp;IF(ДАННЫЕ!AW345&gt;0,11,10)&amp;"CD"&amp;IF(ДАННЫЕ!BF345&gt;500,16,IF(ДАННЫЕ!BF345&gt;350,15,IF(ДАННЫЕ!BF345&gt;=200,14,IF(ДАННЫЕ!BF345&gt;=100,13,IF(ДАННЫЕ!BF345&gt;=50,12,IF(ДАННЫЕ!BF345&gt;0,11,10))))))&amp;"AR"&amp;IF(ДАННЫЕ!BX345&gt;0,1,0)&amp;"GD"&amp;B345&amp;"VV"&amp;IF(E345&gt;=5,IF(E345&lt;18,1,0),0)</f>
        <v>VN10CD10AR0GD0VV0</v>
      </c>
      <c r="M345" s="28" t="str">
        <f>ДАННЫЕ!$I345&amp;"b"&amp;ДАННЫЕ!$BI345&amp;"r"&amp;ДАННЫЕ!$BJ345&amp;"CD"&amp;IF(ДАННЫЕ!BF345&gt;0,IF(ДАННЫЕ!BF345&lt;200,1,IF(ДАННЫЕ!BF345&lt;350,2,3)),0)&amp;"h"&amp;IF(ДАННЫЕ!$BK345+ДАННЫЕ!$BL345+ДАННЫЕ!$BM345&gt;0,1,0)&amp;"x"&amp;ДАННЫЕ!$BK345&amp;"y"&amp;ДАННЫЕ!$BL345&amp;"z"&amp;ДАННЫЕ!$BM345&amp;"c"&amp;IF(ДАННЫЕ!$BK345+ДАННЫЕ!$BL345+ДАННЫЕ!$BM345=3,1,0)&amp;"a"&amp;IF(ДАННЫЕ!$BQ345+ДАННЫЕ!$BR345&gt;0,1,0)&amp;"d"&amp;ДАННЫЕ!$BQ345&amp;"v"&amp;ДАННЫЕ!$BR345&amp;"p"&amp;ДАННЫЕ!$BS345&amp;"n"&amp;ДАННЫЕ!$BU345&amp;"t"&amp;ДАННЫЕ!$BV345&amp;"o"&amp;ДАННЫЕ!$BT345&amp;"l"&amp;IF(ДАННЫЕ!$BN345&gt;0,1,0)&amp;ДАННЫЕ!$BN345&amp;"g"&amp;ДАННЫЕ!$BO345&amp;"s"&amp;ДАННЫЕ!$BP345&amp;"DZ"&amp;IF(ДАННЫЕ!B345-ДАННЫЕ!G345 &lt; 60,IF(ДАННЫЕ!B345-ДАННЫЕ!G345 &gt;= 0,1,0),0)&amp;"u"&amp;IF(ДАННЫЕ!$CJ345&gt;0,1,0)</f>
        <v>brCD0h0xyzc0a0dvpntol0gsDZ1u0</v>
      </c>
      <c r="N345" s="28" t="str">
        <f ca="1">ДАННЫЕ!$F345&amp;ДАННЫЕ!$I345&amp;"g"&amp;B345&amp;"cf"&amp;D345&amp;"a"&amp;IF(ДАННЫЕ!$BX345&gt;0,1,0)&amp;IF(ДАННЫЕ!$BF345&gt;500,1,IF(ДАННЫЕ!$BF345&gt;350,2,IF(ДАННЫЕ!$BF345&gt;=200,3,IF(ДАННЫЕ!$BF345&gt;=100,4,IF(ДАННЫЕ!$BF345&gt;=50,5,IF(ДАННЫЕ!$BF345&lt;50,6,0))))))&amp;"AR"&amp;IF(DATEDIF(ДАННЫЕ!$BX345,ДАННЫЕ!$F$1,"y")&gt;1,1,0)&amp;"VG"&amp;IF(ДАННЫЕ!$BH345="0",1,0)&amp;"o"&amp;IF(T345+ДАННЫЕ!$AF345+ДАННЫЕ!$AG345+ДАННЫЕ!$AH345+ДАННЫЕ!$AI345+ДАННЫЕ!$AJ345+ДАННЫЕ!$AP345+ДАННЫЕ!$AQ345+ДАННЫЕ!$AR345+ДАННЫЕ!$AU345+ДАННЫЕ!$AW345+ДАННЫЕ!$AS345+ДАННЫЕ!$AT345&gt;0,1,0)&amp;"x"&amp;ДАННЫЕ!$AG345&amp;"p"&amp;IF(ДАННЫЕ!$BY345&gt;0,1,0)&amp;"v"&amp;IF(ДАННЫЕ!$BZ345&gt;0,1,0)&amp;"n"&amp;ДАННЫЕ!$CA345&amp;"t"&amp;ДАННЫЕ!$AY345&amp;"k"&amp;ДАННЫЕ!$CB345&amp;"q"&amp;ДАННЫЕ!$CC345&amp;"w"&amp;ДАННЫЕ!$CD345&amp;"e"&amp;ДАННЫЕ!$CE345&amp;"m"&amp;ДАННЫЕ!$CF345&amp;"c"&amp;ДАННЫЕ!$CG345&amp;"z"&amp;ДАННЫЕ!$CH345&amp;"d"&amp;IF(H345=4,1,0)&amp;"s"&amp;IF(ДАННЫЕ!$J345=1,0,1)&amp;"u"&amp;IF(ДАННЫЕ!$CJ345&gt;0,1,0)</f>
        <v>g0cf0a06AR1VG0o0xp0v0ntkqwemczd0s1u0</v>
      </c>
      <c r="O345" s="28" t="str">
        <f>ДАННЫЕ!$I345&amp;"g"&amp;B345&amp;A345&amp;"f"&amp;P345&amp;"c"&amp;IF(ДАННЫЕ!$U345&gt;0,1,0)&amp;"s"&amp;IF(ДАННЫЕ!$Q345&gt;0,IF(YEAR(ДАННЫЕ!$F$1)=YEAR(ДАННЫЕ!$Q345),IF(MONTH(ДАННЫЕ!$F$1)=MONTH(ДАННЫЕ!$Q345),111,11),1),0)&amp;"i"&amp;IF(ДАННЫЕ!$R345+ДАННЫЕ!$S345+ДАННЫЕ!$T345=0,0,1)&amp;"h"&amp;IF(ДАННЫЕ!$P345&gt;0,1,0)&amp;"p"&amp;IF(ДАННЫЕ!$CI345&gt;0,IF(YEAR(ДАННЫЕ!$F$1)=YEAR(ДАННЫЕ!$CI345),IF(MONTH(ДАННЫЕ!$F$1)=MONTH(ДАННЫЕ!$CI345),111,11),1),0)&amp;"d"&amp;IF(ДАННЫЕ!$CJ345&gt;0,IF(YEAR(ДАННЫЕ!$F$1)=YEAR(ДАННЫЕ!$CJ345),IF(MONTH(ДАННЫЕ!$F$1)=MONTH(ДАННЫЕ!$CJ345),111,11),1),0)&amp;"o"&amp;IF(ДАННЫЕ!$CK345&gt;0,IF(MONTH(ДАННЫЕ!$F$1)=MONTH(ДАННЫЕ!$CK345),111,11),0)&amp;"v"&amp;IF(ДАННЫЕ!$BE345&gt;0,IF(MONTH(ДАННЫЕ!$F$1)=MONTH(ДАННЫЕ!$BE345),111,11),0)</f>
        <v>g00f0c0s0i0h0p0d0o0v0</v>
      </c>
      <c r="P345" s="15">
        <f t="shared" si="17"/>
        <v>0</v>
      </c>
      <c r="Q345" s="15">
        <f>IF(ДАННЫЕ!$F$1&gt;ДАННЫЕ!$N345,IF(YEAR(ДАННЫЕ!$F$1)=YEAR(ДАННЫЕ!M345),1,0),0)</f>
        <v>0</v>
      </c>
      <c r="R345" s="15">
        <f>IF(ДАННЫЕ!$F$1&gt;ДАННЫЕ!$N345,IF(YEAR(ДАННЫЕ!$F$1)=YEAR(ДАННЫЕ!N345),1,0),0)</f>
        <v>0</v>
      </c>
      <c r="S345" s="15">
        <f>IF(ДАННЫЕ!$AA345="2А",1,IF(ДАННЫЕ!$AA345="2Б",2,IF(ДАННЫЕ!$AA345="2В",3,IF(ДАННЫЕ!$AA345=3,4,IF(ДАННЫЕ!$AA345="4А",5,IF(ДАННЫЕ!$AA345="4Б",6,IF(ДАННЫЕ!$AA345="4В",7,IF(ДАННЫЕ!$AA345=5,8,0))))))))</f>
        <v>0</v>
      </c>
      <c r="T345" s="15">
        <f>IF(OR(ДАННЫЕ!$AC345=2,ДАННЫЕ!$AD345=2,ДАННЫЕ!$AE345=2),2,IF(OR(ДАННЫЕ!$AC345=1,ДАННЫЕ!$AD345=1,ДАННЫЕ!$AE345=1),1,0))</f>
        <v>0</v>
      </c>
    </row>
    <row r="346" spans="1:20" ht="15" customHeight="1" x14ac:dyDescent="0.2">
      <c r="A346" s="78">
        <f>IF(B346&gt;0,IF(MONTH(ДАННЫЕ!$F$1)=MONTH(ДАННЫЕ!$B346),1,0),0)</f>
        <v>0</v>
      </c>
      <c r="B346" s="14">
        <f>IF(ДАННЫЕ!$B346&gt;0,IF(YEAR(ДАННЫЕ!$F$1)=YEAR(ДАННЫЕ!$B346),1,0),0)</f>
        <v>0</v>
      </c>
      <c r="C346" s="14">
        <f>IF(ДАННЫЕ!$CM346&gt;0,IF(YEAR(ДАННЫЕ!$F$1)=YEAR(ДАННЫЕ!$CM346),1,0),0)</f>
        <v>0</v>
      </c>
      <c r="D346" s="14">
        <f>IF(ДАННЫЕ!$CJ346&gt;0,IF(ДАННЫЕ!$CL346&gt;ДАННЫЕ!$F$1,1,IF(ДАННЫЕ!$CL346&gt;0,0,1)),0)</f>
        <v>0</v>
      </c>
      <c r="E346" s="43" t="str">
        <f ca="1">IF(ДАННЫЕ!$F$1&gt;0,IF(ДАННЫЕ!$G346&gt;0,DATEDIF(ДАННЫЕ!$G346,ДАННЫЕ!$F$1,"y"),""),IF(ДАННЫЕ!$G346&gt;0,DATEDIF(ДАННЫЕ!$G346,TODAY(),"y"),""))</f>
        <v/>
      </c>
      <c r="F346" s="43" t="str">
        <f xml:space="preserve"> IF(ДАННЫЕ!$F346="М",IF(E346&gt;=18,IF(E346&lt;60,1,""),""),"")&amp;IF(ДАННЫЕ!$F346="Ж",IF(E346&gt;=18,IF(E346&lt;55,1,""),""),"")</f>
        <v/>
      </c>
      <c r="G346" s="43" t="str">
        <f xml:space="preserve"> IF(ДАННЫЕ!$F346="М",IF(E346&gt;=60,2,""),"")&amp;IF(ДАННЫЕ!$F346="Ж",IF(E346&gt;=55,2,""),"")</f>
        <v/>
      </c>
      <c r="H346" s="43" t="str">
        <f t="shared" ca="1" si="15"/>
        <v/>
      </c>
      <c r="I346" s="43" t="str">
        <f t="shared" ca="1" si="16"/>
        <v>03</v>
      </c>
      <c r="J346" s="28" t="str">
        <f ca="1">ДАННЫЕ!$F346&amp;H346&amp;I346&amp;ДАННЫЕ!$I346&amp;"m"&amp;IF(ДАННЫЕ!$I346&gt;0,IF(ДАННЫЕ!$J346&gt;0,0,1),"")&amp;"f"&amp;IF(ДАННЫЕ!$R346&gt;0,IF(YEAR(ДАННЫЕ!$F$1)=YEAR(ДАННЫЕ!$R346),1,0),0)&amp;"z"&amp;ДАННЫЕ!$R346&amp;"p"&amp;ДАННЫЕ!$S346&amp;"i"&amp;ДАННЫЕ!$T346&amp;"h"&amp;ДАННЫЕ!$K346&amp;"be"&amp;ДАННЫЕ!$BI346&amp;"CD"&amp;IF(ДАННЫЕ!BF346&gt;500,4,IF(ДАННЫЕ!BF346&gt;350,3,IF(ДАННЫЕ!BF346&gt;200,2,IF(ДАННЫЕ!BF346&gt;0,1,0))))&amp;"g"&amp;B346&amp;"d"&amp;H346&amp;"l"&amp;ДАННЫЕ!AT346&amp;"a"&amp;ДАННЫЕ!$V346&amp;"v"&amp;R346&amp;"k"&amp;ДАННЫЕ!$U346&amp;"s"&amp;ДАННЫЕ!$Y346&amp;"t"&amp;ДАННЫЕ!$X346&amp;"b"&amp;IF(ДАННЫЕ!$Q346&gt;1,1,0)&amp;"PP"&amp;ДАННЫЕ!Z346&amp;"c"&amp;S346&amp;"x"&amp;IF(ДАННЫЕ!$BY346&gt;0,IF(YEAR(ДАННЫЕ!$F$1)=YEAR(ДАННЫЕ!$BY346),1,0),0)&amp;"n"&amp;IF(ДАННЫЕ!$BZ346&gt;0,IF(YEAR(ДАННЫЕ!$F$1)=YEAR(ДАННЫЕ!$BZ346),1,0),0)&amp;"u"&amp;D346&amp;"z"&amp;IF(ДАННЫЕ!$CL346&gt;0,IF(YEAR(ДАННЫЕ!$F$1)&gt;YEAR(ДАННЫЕ!$CL346),11,12),0)</f>
        <v>03mf0zpihbeCD0g0dlav0kstb0PPc0x0n0u0z0</v>
      </c>
      <c r="K346" s="28" t="str">
        <f ca="1">ДАННЫЕ!$I346&amp;"x"&amp;B346&amp;"w"&amp;IF(T346+ДАННЫЕ!AD346+ДАННЫЕ!AE346+ДАННЫЕ!AF346+ДАННЫЕ!AG346+ДАННЫЕ!AH346+ДАННЫЕ!$AL346+ДАННЫЕ!AI346+ДАННЫЕ!AJ346+ДАННЫЕ!AK346+ДАННЫЕ!AP346+ДАННЫЕ!AQ346+ДАННЫЕ!AR346+ДАННЫЕ!$AM346+ДАННЫЕ!$AN346+ДАННЫЕ!AS346+ДАННЫЕ!AT346&gt;0,1,0)&amp;IF(OR(T346=2,ДАННЫЕ!AD346=2,ДАННЫЕ!AE346=2,ДАННЫЕ!AF346=2,ДАННЫЕ!AG346=2,ДАННЫЕ!AH346=2,ДАННЫЕ!$AL346=2,ДАННЫЕ!AI346=2,ДАННЫЕ!AJ346=2,ДАННЫЕ!AK346=2,ДАННЫЕ!AP346=2,ДАННЫЕ!AQ346=2,ДАННЫЕ!AR346=2,ДАННЫЕ!$AM346=2,ДАННЫЕ!$AN346=2,ДАННЫЕ!AS346=2,ДАННЫЕ!AT346=2),2,0)&amp;"t"&amp;IF(T346&gt;0,"1"&amp;T346,"00")&amp;"f"&amp;IF(ДАННЫЕ!$AC346,"1"&amp;ДАННЫЕ!$AC346,"00")&amp;"b"&amp;IF(ДАННЫЕ!$AD346,"1"&amp;ДАННЫЕ!$AD346,"00")&amp;"g"&amp;IF(ДАННЫЕ!$AF346,"1"&amp;ДАННЫЕ!$AF346,"00")&amp;"c"&amp;IF(ДАННЫЕ!$AG346,"1"&amp;ДАННЫЕ!$AG346,"00")&amp;"i"&amp;IF(ДАННЫЕ!$AH346,"1"&amp;ДАННЫЕ!$AH346,"00")&amp;"r"&amp;IF(ДАННЫЕ!$AL346,"1"&amp;ДАННЫЕ!$AL346,"00")&amp;"m"&amp;IF(ДАННЫЕ!$AI346,"1"&amp;ДАННЫЕ!$AI346,"00")&amp;"hS"&amp;IF(ДАННЫЕ!$AJ346,"1"&amp;ДАННЫЕ!$AJ346,"00")&amp;"hZ"&amp;IF(ДАННЫЕ!$AK346,"1"&amp;ДАННЫЕ!$AK346,"00")&amp;"p"&amp;IF(ДАННЫЕ!$AP346,"1"&amp;ДАННЫЕ!$AP346,"00")&amp;"k"&amp;IF(ДАННЫЕ!$AQ346,"1"&amp;ДАННЫЕ!$AQ346,"00")&amp;"z"&amp;IF(ДАННЫЕ!$AR346,"1"&amp;ДАННЫЕ!$AR346,"00")&amp;"j"&amp;IF(ДАННЫЕ!$AM346,"1"&amp;ДАННЫЕ!$AM346,"00")&amp;"n"&amp;IF(ДАННЫЕ!$AN346,"1"&amp;ДАННЫЕ!$AN346,"00")&amp;"E"&amp;ДАННЫЕ!BI346&amp;"L"&amp;ДАННЫЕ!AO346&amp;"h"&amp;IF(ДАННЫЕ!$AU346&gt;0,1,0)&amp;"v"&amp;IF(ДАННЫЕ!$AW346&gt;0,1,0)&amp;"a"&amp;IF(ДАННЫЕ!$AS346,"1"&amp;ДАННЫЕ!$AS346,"00")&amp;"s"&amp;IF(ДАННЫЕ!$AT346,"1"&amp;ДАННЫЕ!$AT346,"00")&amp;"u"&amp;IF(ДАННЫЕ!$CJ346&gt;0,1,0)&amp;"y"&amp;B346&amp;"d"&amp;H346&amp;"e"&amp;F346&amp;G346</f>
        <v>x0w00t00f00b00g00c00i00r00m00hS00hZ00p00k00z00j00n00ELh0v0a00s00u0y0de</v>
      </c>
      <c r="L346" s="28" t="str">
        <f ca="1">ДАННЫЕ!$I346&amp;"VN"&amp;IF(ДАННЫЕ!AW346&gt;0,11,10)&amp;"CD"&amp;IF(ДАННЫЕ!BF346&gt;500,16,IF(ДАННЫЕ!BF346&gt;350,15,IF(ДАННЫЕ!BF346&gt;=200,14,IF(ДАННЫЕ!BF346&gt;=100,13,IF(ДАННЫЕ!BF346&gt;=50,12,IF(ДАННЫЕ!BF346&gt;0,11,10))))))&amp;"AR"&amp;IF(ДАННЫЕ!BX346&gt;0,1,0)&amp;"GD"&amp;B346&amp;"VV"&amp;IF(E346&gt;=5,IF(E346&lt;18,1,0),0)</f>
        <v>VN10CD10AR0GD0VV0</v>
      </c>
      <c r="M346" s="28" t="str">
        <f>ДАННЫЕ!$I346&amp;"b"&amp;ДАННЫЕ!$BI346&amp;"r"&amp;ДАННЫЕ!$BJ346&amp;"CD"&amp;IF(ДАННЫЕ!BF346&gt;0,IF(ДАННЫЕ!BF346&lt;200,1,IF(ДАННЫЕ!BF346&lt;350,2,3)),0)&amp;"h"&amp;IF(ДАННЫЕ!$BK346+ДАННЫЕ!$BL346+ДАННЫЕ!$BM346&gt;0,1,0)&amp;"x"&amp;ДАННЫЕ!$BK346&amp;"y"&amp;ДАННЫЕ!$BL346&amp;"z"&amp;ДАННЫЕ!$BM346&amp;"c"&amp;IF(ДАННЫЕ!$BK346+ДАННЫЕ!$BL346+ДАННЫЕ!$BM346=3,1,0)&amp;"a"&amp;IF(ДАННЫЕ!$BQ346+ДАННЫЕ!$BR346&gt;0,1,0)&amp;"d"&amp;ДАННЫЕ!$BQ346&amp;"v"&amp;ДАННЫЕ!$BR346&amp;"p"&amp;ДАННЫЕ!$BS346&amp;"n"&amp;ДАННЫЕ!$BU346&amp;"t"&amp;ДАННЫЕ!$BV346&amp;"o"&amp;ДАННЫЕ!$BT346&amp;"l"&amp;IF(ДАННЫЕ!$BN346&gt;0,1,0)&amp;ДАННЫЕ!$BN346&amp;"g"&amp;ДАННЫЕ!$BO346&amp;"s"&amp;ДАННЫЕ!$BP346&amp;"DZ"&amp;IF(ДАННЫЕ!B346-ДАННЫЕ!G346 &lt; 60,IF(ДАННЫЕ!B346-ДАННЫЕ!G346 &gt;= 0,1,0),0)&amp;"u"&amp;IF(ДАННЫЕ!$CJ346&gt;0,1,0)</f>
        <v>brCD0h0xyzc0a0dvpntol0gsDZ1u0</v>
      </c>
      <c r="N346" s="28" t="str">
        <f ca="1">ДАННЫЕ!$F346&amp;ДАННЫЕ!$I346&amp;"g"&amp;B346&amp;"cf"&amp;D346&amp;"a"&amp;IF(ДАННЫЕ!$BX346&gt;0,1,0)&amp;IF(ДАННЫЕ!$BF346&gt;500,1,IF(ДАННЫЕ!$BF346&gt;350,2,IF(ДАННЫЕ!$BF346&gt;=200,3,IF(ДАННЫЕ!$BF346&gt;=100,4,IF(ДАННЫЕ!$BF346&gt;=50,5,IF(ДАННЫЕ!$BF346&lt;50,6,0))))))&amp;"AR"&amp;IF(DATEDIF(ДАННЫЕ!$BX346,ДАННЫЕ!$F$1,"y")&gt;1,1,0)&amp;"VG"&amp;IF(ДАННЫЕ!$BH346="0",1,0)&amp;"o"&amp;IF(T346+ДАННЫЕ!$AF346+ДАННЫЕ!$AG346+ДАННЫЕ!$AH346+ДАННЫЕ!$AI346+ДАННЫЕ!$AJ346+ДАННЫЕ!$AP346+ДАННЫЕ!$AQ346+ДАННЫЕ!$AR346+ДАННЫЕ!$AU346+ДАННЫЕ!$AW346+ДАННЫЕ!$AS346+ДАННЫЕ!$AT346&gt;0,1,0)&amp;"x"&amp;ДАННЫЕ!$AG346&amp;"p"&amp;IF(ДАННЫЕ!$BY346&gt;0,1,0)&amp;"v"&amp;IF(ДАННЫЕ!$BZ346&gt;0,1,0)&amp;"n"&amp;ДАННЫЕ!$CA346&amp;"t"&amp;ДАННЫЕ!$AY346&amp;"k"&amp;ДАННЫЕ!$CB346&amp;"q"&amp;ДАННЫЕ!$CC346&amp;"w"&amp;ДАННЫЕ!$CD346&amp;"e"&amp;ДАННЫЕ!$CE346&amp;"m"&amp;ДАННЫЕ!$CF346&amp;"c"&amp;ДАННЫЕ!$CG346&amp;"z"&amp;ДАННЫЕ!$CH346&amp;"d"&amp;IF(H346=4,1,0)&amp;"s"&amp;IF(ДАННЫЕ!$J346=1,0,1)&amp;"u"&amp;IF(ДАННЫЕ!$CJ346&gt;0,1,0)</f>
        <v>g0cf0a06AR1VG0o0xp0v0ntkqwemczd0s1u0</v>
      </c>
      <c r="O346" s="28" t="str">
        <f>ДАННЫЕ!$I346&amp;"g"&amp;B346&amp;A346&amp;"f"&amp;P346&amp;"c"&amp;IF(ДАННЫЕ!$U346&gt;0,1,0)&amp;"s"&amp;IF(ДАННЫЕ!$Q346&gt;0,IF(YEAR(ДАННЫЕ!$F$1)=YEAR(ДАННЫЕ!$Q346),IF(MONTH(ДАННЫЕ!$F$1)=MONTH(ДАННЫЕ!$Q346),111,11),1),0)&amp;"i"&amp;IF(ДАННЫЕ!$R346+ДАННЫЕ!$S346+ДАННЫЕ!$T346=0,0,1)&amp;"h"&amp;IF(ДАННЫЕ!$P346&gt;0,1,0)&amp;"p"&amp;IF(ДАННЫЕ!$CI346&gt;0,IF(YEAR(ДАННЫЕ!$F$1)=YEAR(ДАННЫЕ!$CI346),IF(MONTH(ДАННЫЕ!$F$1)=MONTH(ДАННЫЕ!$CI346),111,11),1),0)&amp;"d"&amp;IF(ДАННЫЕ!$CJ346&gt;0,IF(YEAR(ДАННЫЕ!$F$1)=YEAR(ДАННЫЕ!$CJ346),IF(MONTH(ДАННЫЕ!$F$1)=MONTH(ДАННЫЕ!$CJ346),111,11),1),0)&amp;"o"&amp;IF(ДАННЫЕ!$CK346&gt;0,IF(MONTH(ДАННЫЕ!$F$1)=MONTH(ДАННЫЕ!$CK346),111,11),0)&amp;"v"&amp;IF(ДАННЫЕ!$BE346&gt;0,IF(MONTH(ДАННЫЕ!$F$1)=MONTH(ДАННЫЕ!$BE346),111,11),0)</f>
        <v>g00f0c0s0i0h0p0d0o0v0</v>
      </c>
      <c r="P346" s="15">
        <f t="shared" si="17"/>
        <v>0</v>
      </c>
      <c r="Q346" s="15">
        <f>IF(ДАННЫЕ!$F$1&gt;ДАННЫЕ!$N346,IF(YEAR(ДАННЫЕ!$F$1)=YEAR(ДАННЫЕ!M346),1,0),0)</f>
        <v>0</v>
      </c>
      <c r="R346" s="15">
        <f>IF(ДАННЫЕ!$F$1&gt;ДАННЫЕ!$N346,IF(YEAR(ДАННЫЕ!$F$1)=YEAR(ДАННЫЕ!N346),1,0),0)</f>
        <v>0</v>
      </c>
      <c r="S346" s="15">
        <f>IF(ДАННЫЕ!$AA346="2А",1,IF(ДАННЫЕ!$AA346="2Б",2,IF(ДАННЫЕ!$AA346="2В",3,IF(ДАННЫЕ!$AA346=3,4,IF(ДАННЫЕ!$AA346="4А",5,IF(ДАННЫЕ!$AA346="4Б",6,IF(ДАННЫЕ!$AA346="4В",7,IF(ДАННЫЕ!$AA346=5,8,0))))))))</f>
        <v>0</v>
      </c>
      <c r="T346" s="15">
        <f>IF(OR(ДАННЫЕ!$AC346=2,ДАННЫЕ!$AD346=2,ДАННЫЕ!$AE346=2),2,IF(OR(ДАННЫЕ!$AC346=1,ДАННЫЕ!$AD346=1,ДАННЫЕ!$AE346=1),1,0))</f>
        <v>0</v>
      </c>
    </row>
    <row r="347" spans="1:20" ht="15" customHeight="1" x14ac:dyDescent="0.2">
      <c r="A347" s="78">
        <f>IF(B347&gt;0,IF(MONTH(ДАННЫЕ!$F$1)=MONTH(ДАННЫЕ!$B347),1,0),0)</f>
        <v>0</v>
      </c>
      <c r="B347" s="14">
        <f>IF(ДАННЫЕ!$B347&gt;0,IF(YEAR(ДАННЫЕ!$F$1)=YEAR(ДАННЫЕ!$B347),1,0),0)</f>
        <v>0</v>
      </c>
      <c r="C347" s="14">
        <f>IF(ДАННЫЕ!$CM347&gt;0,IF(YEAR(ДАННЫЕ!$F$1)=YEAR(ДАННЫЕ!$CM347),1,0),0)</f>
        <v>0</v>
      </c>
      <c r="D347" s="14">
        <f>IF(ДАННЫЕ!$CJ347&gt;0,IF(ДАННЫЕ!$CL347&gt;ДАННЫЕ!$F$1,1,IF(ДАННЫЕ!$CL347&gt;0,0,1)),0)</f>
        <v>0</v>
      </c>
      <c r="E347" s="43" t="str">
        <f ca="1">IF(ДАННЫЕ!$F$1&gt;0,IF(ДАННЫЕ!$G347&gt;0,DATEDIF(ДАННЫЕ!$G347,ДАННЫЕ!$F$1,"y"),""),IF(ДАННЫЕ!$G347&gt;0,DATEDIF(ДАННЫЕ!$G347,TODAY(),"y"),""))</f>
        <v/>
      </c>
      <c r="F347" s="43" t="str">
        <f xml:space="preserve"> IF(ДАННЫЕ!$F347="М",IF(E347&gt;=18,IF(E347&lt;60,1,""),""),"")&amp;IF(ДАННЫЕ!$F347="Ж",IF(E347&gt;=18,IF(E347&lt;55,1,""),""),"")</f>
        <v/>
      </c>
      <c r="G347" s="43" t="str">
        <f xml:space="preserve"> IF(ДАННЫЕ!$F347="М",IF(E347&gt;=60,2,""),"")&amp;IF(ДАННЫЕ!$F347="Ж",IF(E347&gt;=55,2,""),"")</f>
        <v/>
      </c>
      <c r="H347" s="43" t="str">
        <f t="shared" ca="1" si="15"/>
        <v/>
      </c>
      <c r="I347" s="43" t="str">
        <f t="shared" ca="1" si="16"/>
        <v>03</v>
      </c>
      <c r="J347" s="28" t="str">
        <f ca="1">ДАННЫЕ!$F347&amp;H347&amp;I347&amp;ДАННЫЕ!$I347&amp;"m"&amp;IF(ДАННЫЕ!$I347&gt;0,IF(ДАННЫЕ!$J347&gt;0,0,1),"")&amp;"f"&amp;IF(ДАННЫЕ!$R347&gt;0,IF(YEAR(ДАННЫЕ!$F$1)=YEAR(ДАННЫЕ!$R347),1,0),0)&amp;"z"&amp;ДАННЫЕ!$R347&amp;"p"&amp;ДАННЫЕ!$S347&amp;"i"&amp;ДАННЫЕ!$T347&amp;"h"&amp;ДАННЫЕ!$K347&amp;"be"&amp;ДАННЫЕ!$BI347&amp;"CD"&amp;IF(ДАННЫЕ!BF347&gt;500,4,IF(ДАННЫЕ!BF347&gt;350,3,IF(ДАННЫЕ!BF347&gt;200,2,IF(ДАННЫЕ!BF347&gt;0,1,0))))&amp;"g"&amp;B347&amp;"d"&amp;H347&amp;"l"&amp;ДАННЫЕ!AT347&amp;"a"&amp;ДАННЫЕ!$V347&amp;"v"&amp;R347&amp;"k"&amp;ДАННЫЕ!$U347&amp;"s"&amp;ДАННЫЕ!$Y347&amp;"t"&amp;ДАННЫЕ!$X347&amp;"b"&amp;IF(ДАННЫЕ!$Q347&gt;1,1,0)&amp;"PP"&amp;ДАННЫЕ!Z347&amp;"c"&amp;S347&amp;"x"&amp;IF(ДАННЫЕ!$BY347&gt;0,IF(YEAR(ДАННЫЕ!$F$1)=YEAR(ДАННЫЕ!$BY347),1,0),0)&amp;"n"&amp;IF(ДАННЫЕ!$BZ347&gt;0,IF(YEAR(ДАННЫЕ!$F$1)=YEAR(ДАННЫЕ!$BZ347),1,0),0)&amp;"u"&amp;D347&amp;"z"&amp;IF(ДАННЫЕ!$CL347&gt;0,IF(YEAR(ДАННЫЕ!$F$1)&gt;YEAR(ДАННЫЕ!$CL347),11,12),0)</f>
        <v>03mf0zpihbeCD0g0dlav0kstb0PPc0x0n0u0z0</v>
      </c>
      <c r="K347" s="28" t="str">
        <f ca="1">ДАННЫЕ!$I347&amp;"x"&amp;B347&amp;"w"&amp;IF(T347+ДАННЫЕ!AD347+ДАННЫЕ!AE347+ДАННЫЕ!AF347+ДАННЫЕ!AG347+ДАННЫЕ!AH347+ДАННЫЕ!$AL347+ДАННЫЕ!AI347+ДАННЫЕ!AJ347+ДАННЫЕ!AK347+ДАННЫЕ!AP347+ДАННЫЕ!AQ347+ДАННЫЕ!AR347+ДАННЫЕ!$AM347+ДАННЫЕ!$AN347+ДАННЫЕ!AS347+ДАННЫЕ!AT347&gt;0,1,0)&amp;IF(OR(T347=2,ДАННЫЕ!AD347=2,ДАННЫЕ!AE347=2,ДАННЫЕ!AF347=2,ДАННЫЕ!AG347=2,ДАННЫЕ!AH347=2,ДАННЫЕ!$AL347=2,ДАННЫЕ!AI347=2,ДАННЫЕ!AJ347=2,ДАННЫЕ!AK347=2,ДАННЫЕ!AP347=2,ДАННЫЕ!AQ347=2,ДАННЫЕ!AR347=2,ДАННЫЕ!$AM347=2,ДАННЫЕ!$AN347=2,ДАННЫЕ!AS347=2,ДАННЫЕ!AT347=2),2,0)&amp;"t"&amp;IF(T347&gt;0,"1"&amp;T347,"00")&amp;"f"&amp;IF(ДАННЫЕ!$AC347,"1"&amp;ДАННЫЕ!$AC347,"00")&amp;"b"&amp;IF(ДАННЫЕ!$AD347,"1"&amp;ДАННЫЕ!$AD347,"00")&amp;"g"&amp;IF(ДАННЫЕ!$AF347,"1"&amp;ДАННЫЕ!$AF347,"00")&amp;"c"&amp;IF(ДАННЫЕ!$AG347,"1"&amp;ДАННЫЕ!$AG347,"00")&amp;"i"&amp;IF(ДАННЫЕ!$AH347,"1"&amp;ДАННЫЕ!$AH347,"00")&amp;"r"&amp;IF(ДАННЫЕ!$AL347,"1"&amp;ДАННЫЕ!$AL347,"00")&amp;"m"&amp;IF(ДАННЫЕ!$AI347,"1"&amp;ДАННЫЕ!$AI347,"00")&amp;"hS"&amp;IF(ДАННЫЕ!$AJ347,"1"&amp;ДАННЫЕ!$AJ347,"00")&amp;"hZ"&amp;IF(ДАННЫЕ!$AK347,"1"&amp;ДАННЫЕ!$AK347,"00")&amp;"p"&amp;IF(ДАННЫЕ!$AP347,"1"&amp;ДАННЫЕ!$AP347,"00")&amp;"k"&amp;IF(ДАННЫЕ!$AQ347,"1"&amp;ДАННЫЕ!$AQ347,"00")&amp;"z"&amp;IF(ДАННЫЕ!$AR347,"1"&amp;ДАННЫЕ!$AR347,"00")&amp;"j"&amp;IF(ДАННЫЕ!$AM347,"1"&amp;ДАННЫЕ!$AM347,"00")&amp;"n"&amp;IF(ДАННЫЕ!$AN347,"1"&amp;ДАННЫЕ!$AN347,"00")&amp;"E"&amp;ДАННЫЕ!BI347&amp;"L"&amp;ДАННЫЕ!AO347&amp;"h"&amp;IF(ДАННЫЕ!$AU347&gt;0,1,0)&amp;"v"&amp;IF(ДАННЫЕ!$AW347&gt;0,1,0)&amp;"a"&amp;IF(ДАННЫЕ!$AS347,"1"&amp;ДАННЫЕ!$AS347,"00")&amp;"s"&amp;IF(ДАННЫЕ!$AT347,"1"&amp;ДАННЫЕ!$AT347,"00")&amp;"u"&amp;IF(ДАННЫЕ!$CJ347&gt;0,1,0)&amp;"y"&amp;B347&amp;"d"&amp;H347&amp;"e"&amp;F347&amp;G347</f>
        <v>x0w00t00f00b00g00c00i00r00m00hS00hZ00p00k00z00j00n00ELh0v0a00s00u0y0de</v>
      </c>
      <c r="L347" s="28" t="str">
        <f ca="1">ДАННЫЕ!$I347&amp;"VN"&amp;IF(ДАННЫЕ!AW347&gt;0,11,10)&amp;"CD"&amp;IF(ДАННЫЕ!BF347&gt;500,16,IF(ДАННЫЕ!BF347&gt;350,15,IF(ДАННЫЕ!BF347&gt;=200,14,IF(ДАННЫЕ!BF347&gt;=100,13,IF(ДАННЫЕ!BF347&gt;=50,12,IF(ДАННЫЕ!BF347&gt;0,11,10))))))&amp;"AR"&amp;IF(ДАННЫЕ!BX347&gt;0,1,0)&amp;"GD"&amp;B347&amp;"VV"&amp;IF(E347&gt;=5,IF(E347&lt;18,1,0),0)</f>
        <v>VN10CD10AR0GD0VV0</v>
      </c>
      <c r="M347" s="28" t="str">
        <f>ДАННЫЕ!$I347&amp;"b"&amp;ДАННЫЕ!$BI347&amp;"r"&amp;ДАННЫЕ!$BJ347&amp;"CD"&amp;IF(ДАННЫЕ!BF347&gt;0,IF(ДАННЫЕ!BF347&lt;200,1,IF(ДАННЫЕ!BF347&lt;350,2,3)),0)&amp;"h"&amp;IF(ДАННЫЕ!$BK347+ДАННЫЕ!$BL347+ДАННЫЕ!$BM347&gt;0,1,0)&amp;"x"&amp;ДАННЫЕ!$BK347&amp;"y"&amp;ДАННЫЕ!$BL347&amp;"z"&amp;ДАННЫЕ!$BM347&amp;"c"&amp;IF(ДАННЫЕ!$BK347+ДАННЫЕ!$BL347+ДАННЫЕ!$BM347=3,1,0)&amp;"a"&amp;IF(ДАННЫЕ!$BQ347+ДАННЫЕ!$BR347&gt;0,1,0)&amp;"d"&amp;ДАННЫЕ!$BQ347&amp;"v"&amp;ДАННЫЕ!$BR347&amp;"p"&amp;ДАННЫЕ!$BS347&amp;"n"&amp;ДАННЫЕ!$BU347&amp;"t"&amp;ДАННЫЕ!$BV347&amp;"o"&amp;ДАННЫЕ!$BT347&amp;"l"&amp;IF(ДАННЫЕ!$BN347&gt;0,1,0)&amp;ДАННЫЕ!$BN347&amp;"g"&amp;ДАННЫЕ!$BO347&amp;"s"&amp;ДАННЫЕ!$BP347&amp;"DZ"&amp;IF(ДАННЫЕ!B347-ДАННЫЕ!G347 &lt; 60,IF(ДАННЫЕ!B347-ДАННЫЕ!G347 &gt;= 0,1,0),0)&amp;"u"&amp;IF(ДАННЫЕ!$CJ347&gt;0,1,0)</f>
        <v>brCD0h0xyzc0a0dvpntol0gsDZ1u0</v>
      </c>
      <c r="N347" s="28" t="str">
        <f ca="1">ДАННЫЕ!$F347&amp;ДАННЫЕ!$I347&amp;"g"&amp;B347&amp;"cf"&amp;D347&amp;"a"&amp;IF(ДАННЫЕ!$BX347&gt;0,1,0)&amp;IF(ДАННЫЕ!$BF347&gt;500,1,IF(ДАННЫЕ!$BF347&gt;350,2,IF(ДАННЫЕ!$BF347&gt;=200,3,IF(ДАННЫЕ!$BF347&gt;=100,4,IF(ДАННЫЕ!$BF347&gt;=50,5,IF(ДАННЫЕ!$BF347&lt;50,6,0))))))&amp;"AR"&amp;IF(DATEDIF(ДАННЫЕ!$BX347,ДАННЫЕ!$F$1,"y")&gt;1,1,0)&amp;"VG"&amp;IF(ДАННЫЕ!$BH347="0",1,0)&amp;"o"&amp;IF(T347+ДАННЫЕ!$AF347+ДАННЫЕ!$AG347+ДАННЫЕ!$AH347+ДАННЫЕ!$AI347+ДАННЫЕ!$AJ347+ДАННЫЕ!$AP347+ДАННЫЕ!$AQ347+ДАННЫЕ!$AR347+ДАННЫЕ!$AU347+ДАННЫЕ!$AW347+ДАННЫЕ!$AS347+ДАННЫЕ!$AT347&gt;0,1,0)&amp;"x"&amp;ДАННЫЕ!$AG347&amp;"p"&amp;IF(ДАННЫЕ!$BY347&gt;0,1,0)&amp;"v"&amp;IF(ДАННЫЕ!$BZ347&gt;0,1,0)&amp;"n"&amp;ДАННЫЕ!$CA347&amp;"t"&amp;ДАННЫЕ!$AY347&amp;"k"&amp;ДАННЫЕ!$CB347&amp;"q"&amp;ДАННЫЕ!$CC347&amp;"w"&amp;ДАННЫЕ!$CD347&amp;"e"&amp;ДАННЫЕ!$CE347&amp;"m"&amp;ДАННЫЕ!$CF347&amp;"c"&amp;ДАННЫЕ!$CG347&amp;"z"&amp;ДАННЫЕ!$CH347&amp;"d"&amp;IF(H347=4,1,0)&amp;"s"&amp;IF(ДАННЫЕ!$J347=1,0,1)&amp;"u"&amp;IF(ДАННЫЕ!$CJ347&gt;0,1,0)</f>
        <v>g0cf0a06AR1VG0o0xp0v0ntkqwemczd0s1u0</v>
      </c>
      <c r="O347" s="28" t="str">
        <f>ДАННЫЕ!$I347&amp;"g"&amp;B347&amp;A347&amp;"f"&amp;P347&amp;"c"&amp;IF(ДАННЫЕ!$U347&gt;0,1,0)&amp;"s"&amp;IF(ДАННЫЕ!$Q347&gt;0,IF(YEAR(ДАННЫЕ!$F$1)=YEAR(ДАННЫЕ!$Q347),IF(MONTH(ДАННЫЕ!$F$1)=MONTH(ДАННЫЕ!$Q347),111,11),1),0)&amp;"i"&amp;IF(ДАННЫЕ!$R347+ДАННЫЕ!$S347+ДАННЫЕ!$T347=0,0,1)&amp;"h"&amp;IF(ДАННЫЕ!$P347&gt;0,1,0)&amp;"p"&amp;IF(ДАННЫЕ!$CI347&gt;0,IF(YEAR(ДАННЫЕ!$F$1)=YEAR(ДАННЫЕ!$CI347),IF(MONTH(ДАННЫЕ!$F$1)=MONTH(ДАННЫЕ!$CI347),111,11),1),0)&amp;"d"&amp;IF(ДАННЫЕ!$CJ347&gt;0,IF(YEAR(ДАННЫЕ!$F$1)=YEAR(ДАННЫЕ!$CJ347),IF(MONTH(ДАННЫЕ!$F$1)=MONTH(ДАННЫЕ!$CJ347),111,11),1),0)&amp;"o"&amp;IF(ДАННЫЕ!$CK347&gt;0,IF(MONTH(ДАННЫЕ!$F$1)=MONTH(ДАННЫЕ!$CK347),111,11),0)&amp;"v"&amp;IF(ДАННЫЕ!$BE347&gt;0,IF(MONTH(ДАННЫЕ!$F$1)=MONTH(ДАННЫЕ!$BE347),111,11),0)</f>
        <v>g00f0c0s0i0h0p0d0o0v0</v>
      </c>
      <c r="P347" s="15">
        <f t="shared" si="17"/>
        <v>0</v>
      </c>
      <c r="Q347" s="15">
        <f>IF(ДАННЫЕ!$F$1&gt;ДАННЫЕ!$N347,IF(YEAR(ДАННЫЕ!$F$1)=YEAR(ДАННЫЕ!M347),1,0),0)</f>
        <v>0</v>
      </c>
      <c r="R347" s="15">
        <f>IF(ДАННЫЕ!$F$1&gt;ДАННЫЕ!$N347,IF(YEAR(ДАННЫЕ!$F$1)=YEAR(ДАННЫЕ!N347),1,0),0)</f>
        <v>0</v>
      </c>
      <c r="S347" s="15">
        <f>IF(ДАННЫЕ!$AA347="2А",1,IF(ДАННЫЕ!$AA347="2Б",2,IF(ДАННЫЕ!$AA347="2В",3,IF(ДАННЫЕ!$AA347=3,4,IF(ДАННЫЕ!$AA347="4А",5,IF(ДАННЫЕ!$AA347="4Б",6,IF(ДАННЫЕ!$AA347="4В",7,IF(ДАННЫЕ!$AA347=5,8,0))))))))</f>
        <v>0</v>
      </c>
      <c r="T347" s="15">
        <f>IF(OR(ДАННЫЕ!$AC347=2,ДАННЫЕ!$AD347=2,ДАННЫЕ!$AE347=2),2,IF(OR(ДАННЫЕ!$AC347=1,ДАННЫЕ!$AD347=1,ДАННЫЕ!$AE347=1),1,0))</f>
        <v>0</v>
      </c>
    </row>
    <row r="348" spans="1:20" ht="15" customHeight="1" x14ac:dyDescent="0.2">
      <c r="A348" s="78">
        <f>IF(B348&gt;0,IF(MONTH(ДАННЫЕ!$F$1)=MONTH(ДАННЫЕ!$B348),1,0),0)</f>
        <v>0</v>
      </c>
      <c r="B348" s="14">
        <f>IF(ДАННЫЕ!$B348&gt;0,IF(YEAR(ДАННЫЕ!$F$1)=YEAR(ДАННЫЕ!$B348),1,0),0)</f>
        <v>0</v>
      </c>
      <c r="C348" s="14">
        <f>IF(ДАННЫЕ!$CM348&gt;0,IF(YEAR(ДАННЫЕ!$F$1)=YEAR(ДАННЫЕ!$CM348),1,0),0)</f>
        <v>0</v>
      </c>
      <c r="D348" s="14">
        <f>IF(ДАННЫЕ!$CJ348&gt;0,IF(ДАННЫЕ!$CL348&gt;ДАННЫЕ!$F$1,1,IF(ДАННЫЕ!$CL348&gt;0,0,1)),0)</f>
        <v>0</v>
      </c>
      <c r="E348" s="43" t="str">
        <f ca="1">IF(ДАННЫЕ!$F$1&gt;0,IF(ДАННЫЕ!$G348&gt;0,DATEDIF(ДАННЫЕ!$G348,ДАННЫЕ!$F$1,"y"),""),IF(ДАННЫЕ!$G348&gt;0,DATEDIF(ДАННЫЕ!$G348,TODAY(),"y"),""))</f>
        <v/>
      </c>
      <c r="F348" s="43" t="str">
        <f xml:space="preserve"> IF(ДАННЫЕ!$F348="М",IF(E348&gt;=18,IF(E348&lt;60,1,""),""),"")&amp;IF(ДАННЫЕ!$F348="Ж",IF(E348&gt;=18,IF(E348&lt;55,1,""),""),"")</f>
        <v/>
      </c>
      <c r="G348" s="43" t="str">
        <f xml:space="preserve"> IF(ДАННЫЕ!$F348="М",IF(E348&gt;=60,2,""),"")&amp;IF(ДАННЫЕ!$F348="Ж",IF(E348&gt;=55,2,""),"")</f>
        <v/>
      </c>
      <c r="H348" s="43" t="str">
        <f t="shared" ca="1" si="15"/>
        <v/>
      </c>
      <c r="I348" s="43" t="str">
        <f t="shared" ca="1" si="16"/>
        <v>03</v>
      </c>
      <c r="J348" s="28" t="str">
        <f ca="1">ДАННЫЕ!$F348&amp;H348&amp;I348&amp;ДАННЫЕ!$I348&amp;"m"&amp;IF(ДАННЫЕ!$I348&gt;0,IF(ДАННЫЕ!$J348&gt;0,0,1),"")&amp;"f"&amp;IF(ДАННЫЕ!$R348&gt;0,IF(YEAR(ДАННЫЕ!$F$1)=YEAR(ДАННЫЕ!$R348),1,0),0)&amp;"z"&amp;ДАННЫЕ!$R348&amp;"p"&amp;ДАННЫЕ!$S348&amp;"i"&amp;ДАННЫЕ!$T348&amp;"h"&amp;ДАННЫЕ!$K348&amp;"be"&amp;ДАННЫЕ!$BI348&amp;"CD"&amp;IF(ДАННЫЕ!BF348&gt;500,4,IF(ДАННЫЕ!BF348&gt;350,3,IF(ДАННЫЕ!BF348&gt;200,2,IF(ДАННЫЕ!BF348&gt;0,1,0))))&amp;"g"&amp;B348&amp;"d"&amp;H348&amp;"l"&amp;ДАННЫЕ!AT348&amp;"a"&amp;ДАННЫЕ!$V348&amp;"v"&amp;R348&amp;"k"&amp;ДАННЫЕ!$U348&amp;"s"&amp;ДАННЫЕ!$Y348&amp;"t"&amp;ДАННЫЕ!$X348&amp;"b"&amp;IF(ДАННЫЕ!$Q348&gt;1,1,0)&amp;"PP"&amp;ДАННЫЕ!Z348&amp;"c"&amp;S348&amp;"x"&amp;IF(ДАННЫЕ!$BY348&gt;0,IF(YEAR(ДАННЫЕ!$F$1)=YEAR(ДАННЫЕ!$BY348),1,0),0)&amp;"n"&amp;IF(ДАННЫЕ!$BZ348&gt;0,IF(YEAR(ДАННЫЕ!$F$1)=YEAR(ДАННЫЕ!$BZ348),1,0),0)&amp;"u"&amp;D348&amp;"z"&amp;IF(ДАННЫЕ!$CL348&gt;0,IF(YEAR(ДАННЫЕ!$F$1)&gt;YEAR(ДАННЫЕ!$CL348),11,12),0)</f>
        <v>03mf0zpihbeCD0g0dlav0kstb0PPc0x0n0u0z0</v>
      </c>
      <c r="K348" s="28" t="str">
        <f ca="1">ДАННЫЕ!$I348&amp;"x"&amp;B348&amp;"w"&amp;IF(T348+ДАННЫЕ!AD348+ДАННЫЕ!AE348+ДАННЫЕ!AF348+ДАННЫЕ!AG348+ДАННЫЕ!AH348+ДАННЫЕ!$AL348+ДАННЫЕ!AI348+ДАННЫЕ!AJ348+ДАННЫЕ!AK348+ДАННЫЕ!AP348+ДАННЫЕ!AQ348+ДАННЫЕ!AR348+ДАННЫЕ!$AM348+ДАННЫЕ!$AN348+ДАННЫЕ!AS348+ДАННЫЕ!AT348&gt;0,1,0)&amp;IF(OR(T348=2,ДАННЫЕ!AD348=2,ДАННЫЕ!AE348=2,ДАННЫЕ!AF348=2,ДАННЫЕ!AG348=2,ДАННЫЕ!AH348=2,ДАННЫЕ!$AL348=2,ДАННЫЕ!AI348=2,ДАННЫЕ!AJ348=2,ДАННЫЕ!AK348=2,ДАННЫЕ!AP348=2,ДАННЫЕ!AQ348=2,ДАННЫЕ!AR348=2,ДАННЫЕ!$AM348=2,ДАННЫЕ!$AN348=2,ДАННЫЕ!AS348=2,ДАННЫЕ!AT348=2),2,0)&amp;"t"&amp;IF(T348&gt;0,"1"&amp;T348,"00")&amp;"f"&amp;IF(ДАННЫЕ!$AC348,"1"&amp;ДАННЫЕ!$AC348,"00")&amp;"b"&amp;IF(ДАННЫЕ!$AD348,"1"&amp;ДАННЫЕ!$AD348,"00")&amp;"g"&amp;IF(ДАННЫЕ!$AF348,"1"&amp;ДАННЫЕ!$AF348,"00")&amp;"c"&amp;IF(ДАННЫЕ!$AG348,"1"&amp;ДАННЫЕ!$AG348,"00")&amp;"i"&amp;IF(ДАННЫЕ!$AH348,"1"&amp;ДАННЫЕ!$AH348,"00")&amp;"r"&amp;IF(ДАННЫЕ!$AL348,"1"&amp;ДАННЫЕ!$AL348,"00")&amp;"m"&amp;IF(ДАННЫЕ!$AI348,"1"&amp;ДАННЫЕ!$AI348,"00")&amp;"hS"&amp;IF(ДАННЫЕ!$AJ348,"1"&amp;ДАННЫЕ!$AJ348,"00")&amp;"hZ"&amp;IF(ДАННЫЕ!$AK348,"1"&amp;ДАННЫЕ!$AK348,"00")&amp;"p"&amp;IF(ДАННЫЕ!$AP348,"1"&amp;ДАННЫЕ!$AP348,"00")&amp;"k"&amp;IF(ДАННЫЕ!$AQ348,"1"&amp;ДАННЫЕ!$AQ348,"00")&amp;"z"&amp;IF(ДАННЫЕ!$AR348,"1"&amp;ДАННЫЕ!$AR348,"00")&amp;"j"&amp;IF(ДАННЫЕ!$AM348,"1"&amp;ДАННЫЕ!$AM348,"00")&amp;"n"&amp;IF(ДАННЫЕ!$AN348,"1"&amp;ДАННЫЕ!$AN348,"00")&amp;"E"&amp;ДАННЫЕ!BI348&amp;"L"&amp;ДАННЫЕ!AO348&amp;"h"&amp;IF(ДАННЫЕ!$AU348&gt;0,1,0)&amp;"v"&amp;IF(ДАННЫЕ!$AW348&gt;0,1,0)&amp;"a"&amp;IF(ДАННЫЕ!$AS348,"1"&amp;ДАННЫЕ!$AS348,"00")&amp;"s"&amp;IF(ДАННЫЕ!$AT348,"1"&amp;ДАННЫЕ!$AT348,"00")&amp;"u"&amp;IF(ДАННЫЕ!$CJ348&gt;0,1,0)&amp;"y"&amp;B348&amp;"d"&amp;H348&amp;"e"&amp;F348&amp;G348</f>
        <v>x0w00t00f00b00g00c00i00r00m00hS00hZ00p00k00z00j00n00ELh0v0a00s00u0y0de</v>
      </c>
      <c r="L348" s="28" t="str">
        <f ca="1">ДАННЫЕ!$I348&amp;"VN"&amp;IF(ДАННЫЕ!AW348&gt;0,11,10)&amp;"CD"&amp;IF(ДАННЫЕ!BF348&gt;500,16,IF(ДАННЫЕ!BF348&gt;350,15,IF(ДАННЫЕ!BF348&gt;=200,14,IF(ДАННЫЕ!BF348&gt;=100,13,IF(ДАННЫЕ!BF348&gt;=50,12,IF(ДАННЫЕ!BF348&gt;0,11,10))))))&amp;"AR"&amp;IF(ДАННЫЕ!BX348&gt;0,1,0)&amp;"GD"&amp;B348&amp;"VV"&amp;IF(E348&gt;=5,IF(E348&lt;18,1,0),0)</f>
        <v>VN10CD10AR0GD0VV0</v>
      </c>
      <c r="M348" s="28" t="str">
        <f>ДАННЫЕ!$I348&amp;"b"&amp;ДАННЫЕ!$BI348&amp;"r"&amp;ДАННЫЕ!$BJ348&amp;"CD"&amp;IF(ДАННЫЕ!BF348&gt;0,IF(ДАННЫЕ!BF348&lt;200,1,IF(ДАННЫЕ!BF348&lt;350,2,3)),0)&amp;"h"&amp;IF(ДАННЫЕ!$BK348+ДАННЫЕ!$BL348+ДАННЫЕ!$BM348&gt;0,1,0)&amp;"x"&amp;ДАННЫЕ!$BK348&amp;"y"&amp;ДАННЫЕ!$BL348&amp;"z"&amp;ДАННЫЕ!$BM348&amp;"c"&amp;IF(ДАННЫЕ!$BK348+ДАННЫЕ!$BL348+ДАННЫЕ!$BM348=3,1,0)&amp;"a"&amp;IF(ДАННЫЕ!$BQ348+ДАННЫЕ!$BR348&gt;0,1,0)&amp;"d"&amp;ДАННЫЕ!$BQ348&amp;"v"&amp;ДАННЫЕ!$BR348&amp;"p"&amp;ДАННЫЕ!$BS348&amp;"n"&amp;ДАННЫЕ!$BU348&amp;"t"&amp;ДАННЫЕ!$BV348&amp;"o"&amp;ДАННЫЕ!$BT348&amp;"l"&amp;IF(ДАННЫЕ!$BN348&gt;0,1,0)&amp;ДАННЫЕ!$BN348&amp;"g"&amp;ДАННЫЕ!$BO348&amp;"s"&amp;ДАННЫЕ!$BP348&amp;"DZ"&amp;IF(ДАННЫЕ!B348-ДАННЫЕ!G348 &lt; 60,IF(ДАННЫЕ!B348-ДАННЫЕ!G348 &gt;= 0,1,0),0)&amp;"u"&amp;IF(ДАННЫЕ!$CJ348&gt;0,1,0)</f>
        <v>brCD0h0xyzc0a0dvpntol0gsDZ1u0</v>
      </c>
      <c r="N348" s="28" t="str">
        <f ca="1">ДАННЫЕ!$F348&amp;ДАННЫЕ!$I348&amp;"g"&amp;B348&amp;"cf"&amp;D348&amp;"a"&amp;IF(ДАННЫЕ!$BX348&gt;0,1,0)&amp;IF(ДАННЫЕ!$BF348&gt;500,1,IF(ДАННЫЕ!$BF348&gt;350,2,IF(ДАННЫЕ!$BF348&gt;=200,3,IF(ДАННЫЕ!$BF348&gt;=100,4,IF(ДАННЫЕ!$BF348&gt;=50,5,IF(ДАННЫЕ!$BF348&lt;50,6,0))))))&amp;"AR"&amp;IF(DATEDIF(ДАННЫЕ!$BX348,ДАННЫЕ!$F$1,"y")&gt;1,1,0)&amp;"VG"&amp;IF(ДАННЫЕ!$BH348="0",1,0)&amp;"o"&amp;IF(T348+ДАННЫЕ!$AF348+ДАННЫЕ!$AG348+ДАННЫЕ!$AH348+ДАННЫЕ!$AI348+ДАННЫЕ!$AJ348+ДАННЫЕ!$AP348+ДАННЫЕ!$AQ348+ДАННЫЕ!$AR348+ДАННЫЕ!$AU348+ДАННЫЕ!$AW348+ДАННЫЕ!$AS348+ДАННЫЕ!$AT348&gt;0,1,0)&amp;"x"&amp;ДАННЫЕ!$AG348&amp;"p"&amp;IF(ДАННЫЕ!$BY348&gt;0,1,0)&amp;"v"&amp;IF(ДАННЫЕ!$BZ348&gt;0,1,0)&amp;"n"&amp;ДАННЫЕ!$CA348&amp;"t"&amp;ДАННЫЕ!$AY348&amp;"k"&amp;ДАННЫЕ!$CB348&amp;"q"&amp;ДАННЫЕ!$CC348&amp;"w"&amp;ДАННЫЕ!$CD348&amp;"e"&amp;ДАННЫЕ!$CE348&amp;"m"&amp;ДАННЫЕ!$CF348&amp;"c"&amp;ДАННЫЕ!$CG348&amp;"z"&amp;ДАННЫЕ!$CH348&amp;"d"&amp;IF(H348=4,1,0)&amp;"s"&amp;IF(ДАННЫЕ!$J348=1,0,1)&amp;"u"&amp;IF(ДАННЫЕ!$CJ348&gt;0,1,0)</f>
        <v>g0cf0a06AR1VG0o0xp0v0ntkqwemczd0s1u0</v>
      </c>
      <c r="O348" s="28" t="str">
        <f>ДАННЫЕ!$I348&amp;"g"&amp;B348&amp;A348&amp;"f"&amp;P348&amp;"c"&amp;IF(ДАННЫЕ!$U348&gt;0,1,0)&amp;"s"&amp;IF(ДАННЫЕ!$Q348&gt;0,IF(YEAR(ДАННЫЕ!$F$1)=YEAR(ДАННЫЕ!$Q348),IF(MONTH(ДАННЫЕ!$F$1)=MONTH(ДАННЫЕ!$Q348),111,11),1),0)&amp;"i"&amp;IF(ДАННЫЕ!$R348+ДАННЫЕ!$S348+ДАННЫЕ!$T348=0,0,1)&amp;"h"&amp;IF(ДАННЫЕ!$P348&gt;0,1,0)&amp;"p"&amp;IF(ДАННЫЕ!$CI348&gt;0,IF(YEAR(ДАННЫЕ!$F$1)=YEAR(ДАННЫЕ!$CI348),IF(MONTH(ДАННЫЕ!$F$1)=MONTH(ДАННЫЕ!$CI348),111,11),1),0)&amp;"d"&amp;IF(ДАННЫЕ!$CJ348&gt;0,IF(YEAR(ДАННЫЕ!$F$1)=YEAR(ДАННЫЕ!$CJ348),IF(MONTH(ДАННЫЕ!$F$1)=MONTH(ДАННЫЕ!$CJ348),111,11),1),0)&amp;"o"&amp;IF(ДАННЫЕ!$CK348&gt;0,IF(MONTH(ДАННЫЕ!$F$1)=MONTH(ДАННЫЕ!$CK348),111,11),0)&amp;"v"&amp;IF(ДАННЫЕ!$BE348&gt;0,IF(MONTH(ДАННЫЕ!$F$1)=MONTH(ДАННЫЕ!$BE348),111,11),0)</f>
        <v>g00f0c0s0i0h0p0d0o0v0</v>
      </c>
      <c r="P348" s="15">
        <f t="shared" si="17"/>
        <v>0</v>
      </c>
      <c r="Q348" s="15">
        <f>IF(ДАННЫЕ!$F$1&gt;ДАННЫЕ!$N348,IF(YEAR(ДАННЫЕ!$F$1)=YEAR(ДАННЫЕ!M348),1,0),0)</f>
        <v>0</v>
      </c>
      <c r="R348" s="15">
        <f>IF(ДАННЫЕ!$F$1&gt;ДАННЫЕ!$N348,IF(YEAR(ДАННЫЕ!$F$1)=YEAR(ДАННЫЕ!N348),1,0),0)</f>
        <v>0</v>
      </c>
      <c r="S348" s="15">
        <f>IF(ДАННЫЕ!$AA348="2А",1,IF(ДАННЫЕ!$AA348="2Б",2,IF(ДАННЫЕ!$AA348="2В",3,IF(ДАННЫЕ!$AA348=3,4,IF(ДАННЫЕ!$AA348="4А",5,IF(ДАННЫЕ!$AA348="4Б",6,IF(ДАННЫЕ!$AA348="4В",7,IF(ДАННЫЕ!$AA348=5,8,0))))))))</f>
        <v>0</v>
      </c>
      <c r="T348" s="15">
        <f>IF(OR(ДАННЫЕ!$AC348=2,ДАННЫЕ!$AD348=2,ДАННЫЕ!$AE348=2),2,IF(OR(ДАННЫЕ!$AC348=1,ДАННЫЕ!$AD348=1,ДАННЫЕ!$AE348=1),1,0))</f>
        <v>0</v>
      </c>
    </row>
    <row r="349" spans="1:20" ht="15" customHeight="1" x14ac:dyDescent="0.2">
      <c r="A349" s="78">
        <f>IF(B349&gt;0,IF(MONTH(ДАННЫЕ!$F$1)=MONTH(ДАННЫЕ!$B349),1,0),0)</f>
        <v>0</v>
      </c>
      <c r="B349" s="14">
        <f>IF(ДАННЫЕ!$B349&gt;0,IF(YEAR(ДАННЫЕ!$F$1)=YEAR(ДАННЫЕ!$B349),1,0),0)</f>
        <v>0</v>
      </c>
      <c r="C349" s="14">
        <f>IF(ДАННЫЕ!$CM349&gt;0,IF(YEAR(ДАННЫЕ!$F$1)=YEAR(ДАННЫЕ!$CM349),1,0),0)</f>
        <v>0</v>
      </c>
      <c r="D349" s="14">
        <f>IF(ДАННЫЕ!$CJ349&gt;0,IF(ДАННЫЕ!$CL349&gt;ДАННЫЕ!$F$1,1,IF(ДАННЫЕ!$CL349&gt;0,0,1)),0)</f>
        <v>0</v>
      </c>
      <c r="E349" s="43" t="str">
        <f ca="1">IF(ДАННЫЕ!$F$1&gt;0,IF(ДАННЫЕ!$G349&gt;0,DATEDIF(ДАННЫЕ!$G349,ДАННЫЕ!$F$1,"y"),""),IF(ДАННЫЕ!$G349&gt;0,DATEDIF(ДАННЫЕ!$G349,TODAY(),"y"),""))</f>
        <v/>
      </c>
      <c r="F349" s="43" t="str">
        <f xml:space="preserve"> IF(ДАННЫЕ!$F349="М",IF(E349&gt;=18,IF(E349&lt;60,1,""),""),"")&amp;IF(ДАННЫЕ!$F349="Ж",IF(E349&gt;=18,IF(E349&lt;55,1,""),""),"")</f>
        <v/>
      </c>
      <c r="G349" s="43" t="str">
        <f xml:space="preserve"> IF(ДАННЫЕ!$F349="М",IF(E349&gt;=60,2,""),"")&amp;IF(ДАННЫЕ!$F349="Ж",IF(E349&gt;=55,2,""),"")</f>
        <v/>
      </c>
      <c r="H349" s="43" t="str">
        <f t="shared" ca="1" si="15"/>
        <v/>
      </c>
      <c r="I349" s="43" t="str">
        <f t="shared" ca="1" si="16"/>
        <v>03</v>
      </c>
      <c r="J349" s="28" t="str">
        <f ca="1">ДАННЫЕ!$F349&amp;H349&amp;I349&amp;ДАННЫЕ!$I349&amp;"m"&amp;IF(ДАННЫЕ!$I349&gt;0,IF(ДАННЫЕ!$J349&gt;0,0,1),"")&amp;"f"&amp;IF(ДАННЫЕ!$R349&gt;0,IF(YEAR(ДАННЫЕ!$F$1)=YEAR(ДАННЫЕ!$R349),1,0),0)&amp;"z"&amp;ДАННЫЕ!$R349&amp;"p"&amp;ДАННЫЕ!$S349&amp;"i"&amp;ДАННЫЕ!$T349&amp;"h"&amp;ДАННЫЕ!$K349&amp;"be"&amp;ДАННЫЕ!$BI349&amp;"CD"&amp;IF(ДАННЫЕ!BF349&gt;500,4,IF(ДАННЫЕ!BF349&gt;350,3,IF(ДАННЫЕ!BF349&gt;200,2,IF(ДАННЫЕ!BF349&gt;0,1,0))))&amp;"g"&amp;B349&amp;"d"&amp;H349&amp;"l"&amp;ДАННЫЕ!AT349&amp;"a"&amp;ДАННЫЕ!$V349&amp;"v"&amp;R349&amp;"k"&amp;ДАННЫЕ!$U349&amp;"s"&amp;ДАННЫЕ!$Y349&amp;"t"&amp;ДАННЫЕ!$X349&amp;"b"&amp;IF(ДАННЫЕ!$Q349&gt;1,1,0)&amp;"PP"&amp;ДАННЫЕ!Z349&amp;"c"&amp;S349&amp;"x"&amp;IF(ДАННЫЕ!$BY349&gt;0,IF(YEAR(ДАННЫЕ!$F$1)=YEAR(ДАННЫЕ!$BY349),1,0),0)&amp;"n"&amp;IF(ДАННЫЕ!$BZ349&gt;0,IF(YEAR(ДАННЫЕ!$F$1)=YEAR(ДАННЫЕ!$BZ349),1,0),0)&amp;"u"&amp;D349&amp;"z"&amp;IF(ДАННЫЕ!$CL349&gt;0,IF(YEAR(ДАННЫЕ!$F$1)&gt;YEAR(ДАННЫЕ!$CL349),11,12),0)</f>
        <v>03mf0zpihbeCD0g0dlav0kstb0PPc0x0n0u0z0</v>
      </c>
      <c r="K349" s="28" t="str">
        <f ca="1">ДАННЫЕ!$I349&amp;"x"&amp;B349&amp;"w"&amp;IF(T349+ДАННЫЕ!AD349+ДАННЫЕ!AE349+ДАННЫЕ!AF349+ДАННЫЕ!AG349+ДАННЫЕ!AH349+ДАННЫЕ!$AL349+ДАННЫЕ!AI349+ДАННЫЕ!AJ349+ДАННЫЕ!AK349+ДАННЫЕ!AP349+ДАННЫЕ!AQ349+ДАННЫЕ!AR349+ДАННЫЕ!$AM349+ДАННЫЕ!$AN349+ДАННЫЕ!AS349+ДАННЫЕ!AT349&gt;0,1,0)&amp;IF(OR(T349=2,ДАННЫЕ!AD349=2,ДАННЫЕ!AE349=2,ДАННЫЕ!AF349=2,ДАННЫЕ!AG349=2,ДАННЫЕ!AH349=2,ДАННЫЕ!$AL349=2,ДАННЫЕ!AI349=2,ДАННЫЕ!AJ349=2,ДАННЫЕ!AK349=2,ДАННЫЕ!AP349=2,ДАННЫЕ!AQ349=2,ДАННЫЕ!AR349=2,ДАННЫЕ!$AM349=2,ДАННЫЕ!$AN349=2,ДАННЫЕ!AS349=2,ДАННЫЕ!AT349=2),2,0)&amp;"t"&amp;IF(T349&gt;0,"1"&amp;T349,"00")&amp;"f"&amp;IF(ДАННЫЕ!$AC349,"1"&amp;ДАННЫЕ!$AC349,"00")&amp;"b"&amp;IF(ДАННЫЕ!$AD349,"1"&amp;ДАННЫЕ!$AD349,"00")&amp;"g"&amp;IF(ДАННЫЕ!$AF349,"1"&amp;ДАННЫЕ!$AF349,"00")&amp;"c"&amp;IF(ДАННЫЕ!$AG349,"1"&amp;ДАННЫЕ!$AG349,"00")&amp;"i"&amp;IF(ДАННЫЕ!$AH349,"1"&amp;ДАННЫЕ!$AH349,"00")&amp;"r"&amp;IF(ДАННЫЕ!$AL349,"1"&amp;ДАННЫЕ!$AL349,"00")&amp;"m"&amp;IF(ДАННЫЕ!$AI349,"1"&amp;ДАННЫЕ!$AI349,"00")&amp;"hS"&amp;IF(ДАННЫЕ!$AJ349,"1"&amp;ДАННЫЕ!$AJ349,"00")&amp;"hZ"&amp;IF(ДАННЫЕ!$AK349,"1"&amp;ДАННЫЕ!$AK349,"00")&amp;"p"&amp;IF(ДАННЫЕ!$AP349,"1"&amp;ДАННЫЕ!$AP349,"00")&amp;"k"&amp;IF(ДАННЫЕ!$AQ349,"1"&amp;ДАННЫЕ!$AQ349,"00")&amp;"z"&amp;IF(ДАННЫЕ!$AR349,"1"&amp;ДАННЫЕ!$AR349,"00")&amp;"j"&amp;IF(ДАННЫЕ!$AM349,"1"&amp;ДАННЫЕ!$AM349,"00")&amp;"n"&amp;IF(ДАННЫЕ!$AN349,"1"&amp;ДАННЫЕ!$AN349,"00")&amp;"E"&amp;ДАННЫЕ!BI349&amp;"L"&amp;ДАННЫЕ!AO349&amp;"h"&amp;IF(ДАННЫЕ!$AU349&gt;0,1,0)&amp;"v"&amp;IF(ДАННЫЕ!$AW349&gt;0,1,0)&amp;"a"&amp;IF(ДАННЫЕ!$AS349,"1"&amp;ДАННЫЕ!$AS349,"00")&amp;"s"&amp;IF(ДАННЫЕ!$AT349,"1"&amp;ДАННЫЕ!$AT349,"00")&amp;"u"&amp;IF(ДАННЫЕ!$CJ349&gt;0,1,0)&amp;"y"&amp;B349&amp;"d"&amp;H349&amp;"e"&amp;F349&amp;G349</f>
        <v>x0w00t00f00b00g00c00i00r00m00hS00hZ00p00k00z00j00n00ELh0v0a00s00u0y0de</v>
      </c>
      <c r="L349" s="28" t="str">
        <f ca="1">ДАННЫЕ!$I349&amp;"VN"&amp;IF(ДАННЫЕ!AW349&gt;0,11,10)&amp;"CD"&amp;IF(ДАННЫЕ!BF349&gt;500,16,IF(ДАННЫЕ!BF349&gt;350,15,IF(ДАННЫЕ!BF349&gt;=200,14,IF(ДАННЫЕ!BF349&gt;=100,13,IF(ДАННЫЕ!BF349&gt;=50,12,IF(ДАННЫЕ!BF349&gt;0,11,10))))))&amp;"AR"&amp;IF(ДАННЫЕ!BX349&gt;0,1,0)&amp;"GD"&amp;B349&amp;"VV"&amp;IF(E349&gt;=5,IF(E349&lt;18,1,0),0)</f>
        <v>VN10CD10AR0GD0VV0</v>
      </c>
      <c r="M349" s="28" t="str">
        <f>ДАННЫЕ!$I349&amp;"b"&amp;ДАННЫЕ!$BI349&amp;"r"&amp;ДАННЫЕ!$BJ349&amp;"CD"&amp;IF(ДАННЫЕ!BF349&gt;0,IF(ДАННЫЕ!BF349&lt;200,1,IF(ДАННЫЕ!BF349&lt;350,2,3)),0)&amp;"h"&amp;IF(ДАННЫЕ!$BK349+ДАННЫЕ!$BL349+ДАННЫЕ!$BM349&gt;0,1,0)&amp;"x"&amp;ДАННЫЕ!$BK349&amp;"y"&amp;ДАННЫЕ!$BL349&amp;"z"&amp;ДАННЫЕ!$BM349&amp;"c"&amp;IF(ДАННЫЕ!$BK349+ДАННЫЕ!$BL349+ДАННЫЕ!$BM349=3,1,0)&amp;"a"&amp;IF(ДАННЫЕ!$BQ349+ДАННЫЕ!$BR349&gt;0,1,0)&amp;"d"&amp;ДАННЫЕ!$BQ349&amp;"v"&amp;ДАННЫЕ!$BR349&amp;"p"&amp;ДАННЫЕ!$BS349&amp;"n"&amp;ДАННЫЕ!$BU349&amp;"t"&amp;ДАННЫЕ!$BV349&amp;"o"&amp;ДАННЫЕ!$BT349&amp;"l"&amp;IF(ДАННЫЕ!$BN349&gt;0,1,0)&amp;ДАННЫЕ!$BN349&amp;"g"&amp;ДАННЫЕ!$BO349&amp;"s"&amp;ДАННЫЕ!$BP349&amp;"DZ"&amp;IF(ДАННЫЕ!B349-ДАННЫЕ!G349 &lt; 60,IF(ДАННЫЕ!B349-ДАННЫЕ!G349 &gt;= 0,1,0),0)&amp;"u"&amp;IF(ДАННЫЕ!$CJ349&gt;0,1,0)</f>
        <v>brCD0h0xyzc0a0dvpntol0gsDZ1u0</v>
      </c>
      <c r="N349" s="28" t="str">
        <f ca="1">ДАННЫЕ!$F349&amp;ДАННЫЕ!$I349&amp;"g"&amp;B349&amp;"cf"&amp;D349&amp;"a"&amp;IF(ДАННЫЕ!$BX349&gt;0,1,0)&amp;IF(ДАННЫЕ!$BF349&gt;500,1,IF(ДАННЫЕ!$BF349&gt;350,2,IF(ДАННЫЕ!$BF349&gt;=200,3,IF(ДАННЫЕ!$BF349&gt;=100,4,IF(ДАННЫЕ!$BF349&gt;=50,5,IF(ДАННЫЕ!$BF349&lt;50,6,0))))))&amp;"AR"&amp;IF(DATEDIF(ДАННЫЕ!$BX349,ДАННЫЕ!$F$1,"y")&gt;1,1,0)&amp;"VG"&amp;IF(ДАННЫЕ!$BH349="0",1,0)&amp;"o"&amp;IF(T349+ДАННЫЕ!$AF349+ДАННЫЕ!$AG349+ДАННЫЕ!$AH349+ДАННЫЕ!$AI349+ДАННЫЕ!$AJ349+ДАННЫЕ!$AP349+ДАННЫЕ!$AQ349+ДАННЫЕ!$AR349+ДАННЫЕ!$AU349+ДАННЫЕ!$AW349+ДАННЫЕ!$AS349+ДАННЫЕ!$AT349&gt;0,1,0)&amp;"x"&amp;ДАННЫЕ!$AG349&amp;"p"&amp;IF(ДАННЫЕ!$BY349&gt;0,1,0)&amp;"v"&amp;IF(ДАННЫЕ!$BZ349&gt;0,1,0)&amp;"n"&amp;ДАННЫЕ!$CA349&amp;"t"&amp;ДАННЫЕ!$AY349&amp;"k"&amp;ДАННЫЕ!$CB349&amp;"q"&amp;ДАННЫЕ!$CC349&amp;"w"&amp;ДАННЫЕ!$CD349&amp;"e"&amp;ДАННЫЕ!$CE349&amp;"m"&amp;ДАННЫЕ!$CF349&amp;"c"&amp;ДАННЫЕ!$CG349&amp;"z"&amp;ДАННЫЕ!$CH349&amp;"d"&amp;IF(H349=4,1,0)&amp;"s"&amp;IF(ДАННЫЕ!$J349=1,0,1)&amp;"u"&amp;IF(ДАННЫЕ!$CJ349&gt;0,1,0)</f>
        <v>g0cf0a06AR1VG0o0xp0v0ntkqwemczd0s1u0</v>
      </c>
      <c r="O349" s="28" t="str">
        <f>ДАННЫЕ!$I349&amp;"g"&amp;B349&amp;A349&amp;"f"&amp;P349&amp;"c"&amp;IF(ДАННЫЕ!$U349&gt;0,1,0)&amp;"s"&amp;IF(ДАННЫЕ!$Q349&gt;0,IF(YEAR(ДАННЫЕ!$F$1)=YEAR(ДАННЫЕ!$Q349),IF(MONTH(ДАННЫЕ!$F$1)=MONTH(ДАННЫЕ!$Q349),111,11),1),0)&amp;"i"&amp;IF(ДАННЫЕ!$R349+ДАННЫЕ!$S349+ДАННЫЕ!$T349=0,0,1)&amp;"h"&amp;IF(ДАННЫЕ!$P349&gt;0,1,0)&amp;"p"&amp;IF(ДАННЫЕ!$CI349&gt;0,IF(YEAR(ДАННЫЕ!$F$1)=YEAR(ДАННЫЕ!$CI349),IF(MONTH(ДАННЫЕ!$F$1)=MONTH(ДАННЫЕ!$CI349),111,11),1),0)&amp;"d"&amp;IF(ДАННЫЕ!$CJ349&gt;0,IF(YEAR(ДАННЫЕ!$F$1)=YEAR(ДАННЫЕ!$CJ349),IF(MONTH(ДАННЫЕ!$F$1)=MONTH(ДАННЫЕ!$CJ349),111,11),1),0)&amp;"o"&amp;IF(ДАННЫЕ!$CK349&gt;0,IF(MONTH(ДАННЫЕ!$F$1)=MONTH(ДАННЫЕ!$CK349),111,11),0)&amp;"v"&amp;IF(ДАННЫЕ!$BE349&gt;0,IF(MONTH(ДАННЫЕ!$F$1)=MONTH(ДАННЫЕ!$BE349),111,11),0)</f>
        <v>g00f0c0s0i0h0p0d0o0v0</v>
      </c>
      <c r="P349" s="15">
        <f t="shared" si="17"/>
        <v>0</v>
      </c>
      <c r="Q349" s="15">
        <f>IF(ДАННЫЕ!$F$1&gt;ДАННЫЕ!$N349,IF(YEAR(ДАННЫЕ!$F$1)=YEAR(ДАННЫЕ!M349),1,0),0)</f>
        <v>0</v>
      </c>
      <c r="R349" s="15">
        <f>IF(ДАННЫЕ!$F$1&gt;ДАННЫЕ!$N349,IF(YEAR(ДАННЫЕ!$F$1)=YEAR(ДАННЫЕ!N349),1,0),0)</f>
        <v>0</v>
      </c>
      <c r="S349" s="15">
        <f>IF(ДАННЫЕ!$AA349="2А",1,IF(ДАННЫЕ!$AA349="2Б",2,IF(ДАННЫЕ!$AA349="2В",3,IF(ДАННЫЕ!$AA349=3,4,IF(ДАННЫЕ!$AA349="4А",5,IF(ДАННЫЕ!$AA349="4Б",6,IF(ДАННЫЕ!$AA349="4В",7,IF(ДАННЫЕ!$AA349=5,8,0))))))))</f>
        <v>0</v>
      </c>
      <c r="T349" s="15">
        <f>IF(OR(ДАННЫЕ!$AC349=2,ДАННЫЕ!$AD349=2,ДАННЫЕ!$AE349=2),2,IF(OR(ДАННЫЕ!$AC349=1,ДАННЫЕ!$AD349=1,ДАННЫЕ!$AE349=1),1,0))</f>
        <v>0</v>
      </c>
    </row>
    <row r="350" spans="1:20" ht="15" customHeight="1" x14ac:dyDescent="0.2">
      <c r="A350" s="78">
        <f>IF(B350&gt;0,IF(MONTH(ДАННЫЕ!$F$1)=MONTH(ДАННЫЕ!$B350),1,0),0)</f>
        <v>0</v>
      </c>
      <c r="B350" s="14">
        <f>IF(ДАННЫЕ!$B350&gt;0,IF(YEAR(ДАННЫЕ!$F$1)=YEAR(ДАННЫЕ!$B350),1,0),0)</f>
        <v>0</v>
      </c>
      <c r="C350" s="14">
        <f>IF(ДАННЫЕ!$CM350&gt;0,IF(YEAR(ДАННЫЕ!$F$1)=YEAR(ДАННЫЕ!$CM350),1,0),0)</f>
        <v>0</v>
      </c>
      <c r="D350" s="14">
        <f>IF(ДАННЫЕ!$CJ350&gt;0,IF(ДАННЫЕ!$CL350&gt;ДАННЫЕ!$F$1,1,IF(ДАННЫЕ!$CL350&gt;0,0,1)),0)</f>
        <v>0</v>
      </c>
      <c r="E350" s="43" t="str">
        <f ca="1">IF(ДАННЫЕ!$F$1&gt;0,IF(ДАННЫЕ!$G350&gt;0,DATEDIF(ДАННЫЕ!$G350,ДАННЫЕ!$F$1,"y"),""),IF(ДАННЫЕ!$G350&gt;0,DATEDIF(ДАННЫЕ!$G350,TODAY(),"y"),""))</f>
        <v/>
      </c>
      <c r="F350" s="43" t="str">
        <f xml:space="preserve"> IF(ДАННЫЕ!$F350="М",IF(E350&gt;=18,IF(E350&lt;60,1,""),""),"")&amp;IF(ДАННЫЕ!$F350="Ж",IF(E350&gt;=18,IF(E350&lt;55,1,""),""),"")</f>
        <v/>
      </c>
      <c r="G350" s="43" t="str">
        <f xml:space="preserve"> IF(ДАННЫЕ!$F350="М",IF(E350&gt;=60,2,""),"")&amp;IF(ДАННЫЕ!$F350="Ж",IF(E350&gt;=55,2,""),"")</f>
        <v/>
      </c>
      <c r="H350" s="43" t="str">
        <f t="shared" ca="1" si="15"/>
        <v/>
      </c>
      <c r="I350" s="43" t="str">
        <f t="shared" ca="1" si="16"/>
        <v>03</v>
      </c>
      <c r="J350" s="28" t="str">
        <f ca="1">ДАННЫЕ!$F350&amp;H350&amp;I350&amp;ДАННЫЕ!$I350&amp;"m"&amp;IF(ДАННЫЕ!$I350&gt;0,IF(ДАННЫЕ!$J350&gt;0,0,1),"")&amp;"f"&amp;IF(ДАННЫЕ!$R350&gt;0,IF(YEAR(ДАННЫЕ!$F$1)=YEAR(ДАННЫЕ!$R350),1,0),0)&amp;"z"&amp;ДАННЫЕ!$R350&amp;"p"&amp;ДАННЫЕ!$S350&amp;"i"&amp;ДАННЫЕ!$T350&amp;"h"&amp;ДАННЫЕ!$K350&amp;"be"&amp;ДАННЫЕ!$BI350&amp;"CD"&amp;IF(ДАННЫЕ!BF350&gt;500,4,IF(ДАННЫЕ!BF350&gt;350,3,IF(ДАННЫЕ!BF350&gt;200,2,IF(ДАННЫЕ!BF350&gt;0,1,0))))&amp;"g"&amp;B350&amp;"d"&amp;H350&amp;"l"&amp;ДАННЫЕ!AT350&amp;"a"&amp;ДАННЫЕ!$V350&amp;"v"&amp;R350&amp;"k"&amp;ДАННЫЕ!$U350&amp;"s"&amp;ДАННЫЕ!$Y350&amp;"t"&amp;ДАННЫЕ!$X350&amp;"b"&amp;IF(ДАННЫЕ!$Q350&gt;1,1,0)&amp;"PP"&amp;ДАННЫЕ!Z350&amp;"c"&amp;S350&amp;"x"&amp;IF(ДАННЫЕ!$BY350&gt;0,IF(YEAR(ДАННЫЕ!$F$1)=YEAR(ДАННЫЕ!$BY350),1,0),0)&amp;"n"&amp;IF(ДАННЫЕ!$BZ350&gt;0,IF(YEAR(ДАННЫЕ!$F$1)=YEAR(ДАННЫЕ!$BZ350),1,0),0)&amp;"u"&amp;D350&amp;"z"&amp;IF(ДАННЫЕ!$CL350&gt;0,IF(YEAR(ДАННЫЕ!$F$1)&gt;YEAR(ДАННЫЕ!$CL350),11,12),0)</f>
        <v>03mf0zpihbeCD0g0dlav0kstb0PPc0x0n0u0z0</v>
      </c>
      <c r="K350" s="28" t="str">
        <f ca="1">ДАННЫЕ!$I350&amp;"x"&amp;B350&amp;"w"&amp;IF(T350+ДАННЫЕ!AD350+ДАННЫЕ!AE350+ДАННЫЕ!AF350+ДАННЫЕ!AG350+ДАННЫЕ!AH350+ДАННЫЕ!$AL350+ДАННЫЕ!AI350+ДАННЫЕ!AJ350+ДАННЫЕ!AK350+ДАННЫЕ!AP350+ДАННЫЕ!AQ350+ДАННЫЕ!AR350+ДАННЫЕ!$AM350+ДАННЫЕ!$AN350+ДАННЫЕ!AS350+ДАННЫЕ!AT350&gt;0,1,0)&amp;IF(OR(T350=2,ДАННЫЕ!AD350=2,ДАННЫЕ!AE350=2,ДАННЫЕ!AF350=2,ДАННЫЕ!AG350=2,ДАННЫЕ!AH350=2,ДАННЫЕ!$AL350=2,ДАННЫЕ!AI350=2,ДАННЫЕ!AJ350=2,ДАННЫЕ!AK350=2,ДАННЫЕ!AP350=2,ДАННЫЕ!AQ350=2,ДАННЫЕ!AR350=2,ДАННЫЕ!$AM350=2,ДАННЫЕ!$AN350=2,ДАННЫЕ!AS350=2,ДАННЫЕ!AT350=2),2,0)&amp;"t"&amp;IF(T350&gt;0,"1"&amp;T350,"00")&amp;"f"&amp;IF(ДАННЫЕ!$AC350,"1"&amp;ДАННЫЕ!$AC350,"00")&amp;"b"&amp;IF(ДАННЫЕ!$AD350,"1"&amp;ДАННЫЕ!$AD350,"00")&amp;"g"&amp;IF(ДАННЫЕ!$AF350,"1"&amp;ДАННЫЕ!$AF350,"00")&amp;"c"&amp;IF(ДАННЫЕ!$AG350,"1"&amp;ДАННЫЕ!$AG350,"00")&amp;"i"&amp;IF(ДАННЫЕ!$AH350,"1"&amp;ДАННЫЕ!$AH350,"00")&amp;"r"&amp;IF(ДАННЫЕ!$AL350,"1"&amp;ДАННЫЕ!$AL350,"00")&amp;"m"&amp;IF(ДАННЫЕ!$AI350,"1"&amp;ДАННЫЕ!$AI350,"00")&amp;"hS"&amp;IF(ДАННЫЕ!$AJ350,"1"&amp;ДАННЫЕ!$AJ350,"00")&amp;"hZ"&amp;IF(ДАННЫЕ!$AK350,"1"&amp;ДАННЫЕ!$AK350,"00")&amp;"p"&amp;IF(ДАННЫЕ!$AP350,"1"&amp;ДАННЫЕ!$AP350,"00")&amp;"k"&amp;IF(ДАННЫЕ!$AQ350,"1"&amp;ДАННЫЕ!$AQ350,"00")&amp;"z"&amp;IF(ДАННЫЕ!$AR350,"1"&amp;ДАННЫЕ!$AR350,"00")&amp;"j"&amp;IF(ДАННЫЕ!$AM350,"1"&amp;ДАННЫЕ!$AM350,"00")&amp;"n"&amp;IF(ДАННЫЕ!$AN350,"1"&amp;ДАННЫЕ!$AN350,"00")&amp;"E"&amp;ДАННЫЕ!BI350&amp;"L"&amp;ДАННЫЕ!AO350&amp;"h"&amp;IF(ДАННЫЕ!$AU350&gt;0,1,0)&amp;"v"&amp;IF(ДАННЫЕ!$AW350&gt;0,1,0)&amp;"a"&amp;IF(ДАННЫЕ!$AS350,"1"&amp;ДАННЫЕ!$AS350,"00")&amp;"s"&amp;IF(ДАННЫЕ!$AT350,"1"&amp;ДАННЫЕ!$AT350,"00")&amp;"u"&amp;IF(ДАННЫЕ!$CJ350&gt;0,1,0)&amp;"y"&amp;B350&amp;"d"&amp;H350&amp;"e"&amp;F350&amp;G350</f>
        <v>x0w00t00f00b00g00c00i00r00m00hS00hZ00p00k00z00j00n00ELh0v0a00s00u0y0de</v>
      </c>
      <c r="L350" s="28" t="str">
        <f ca="1">ДАННЫЕ!$I350&amp;"VN"&amp;IF(ДАННЫЕ!AW350&gt;0,11,10)&amp;"CD"&amp;IF(ДАННЫЕ!BF350&gt;500,16,IF(ДАННЫЕ!BF350&gt;350,15,IF(ДАННЫЕ!BF350&gt;=200,14,IF(ДАННЫЕ!BF350&gt;=100,13,IF(ДАННЫЕ!BF350&gt;=50,12,IF(ДАННЫЕ!BF350&gt;0,11,10))))))&amp;"AR"&amp;IF(ДАННЫЕ!BX350&gt;0,1,0)&amp;"GD"&amp;B350&amp;"VV"&amp;IF(E350&gt;=5,IF(E350&lt;18,1,0),0)</f>
        <v>VN10CD10AR0GD0VV0</v>
      </c>
      <c r="M350" s="28" t="str">
        <f>ДАННЫЕ!$I350&amp;"b"&amp;ДАННЫЕ!$BI350&amp;"r"&amp;ДАННЫЕ!$BJ350&amp;"CD"&amp;IF(ДАННЫЕ!BF350&gt;0,IF(ДАННЫЕ!BF350&lt;200,1,IF(ДАННЫЕ!BF350&lt;350,2,3)),0)&amp;"h"&amp;IF(ДАННЫЕ!$BK350+ДАННЫЕ!$BL350+ДАННЫЕ!$BM350&gt;0,1,0)&amp;"x"&amp;ДАННЫЕ!$BK350&amp;"y"&amp;ДАННЫЕ!$BL350&amp;"z"&amp;ДАННЫЕ!$BM350&amp;"c"&amp;IF(ДАННЫЕ!$BK350+ДАННЫЕ!$BL350+ДАННЫЕ!$BM350=3,1,0)&amp;"a"&amp;IF(ДАННЫЕ!$BQ350+ДАННЫЕ!$BR350&gt;0,1,0)&amp;"d"&amp;ДАННЫЕ!$BQ350&amp;"v"&amp;ДАННЫЕ!$BR350&amp;"p"&amp;ДАННЫЕ!$BS350&amp;"n"&amp;ДАННЫЕ!$BU350&amp;"t"&amp;ДАННЫЕ!$BV350&amp;"o"&amp;ДАННЫЕ!$BT350&amp;"l"&amp;IF(ДАННЫЕ!$BN350&gt;0,1,0)&amp;ДАННЫЕ!$BN350&amp;"g"&amp;ДАННЫЕ!$BO350&amp;"s"&amp;ДАННЫЕ!$BP350&amp;"DZ"&amp;IF(ДАННЫЕ!B350-ДАННЫЕ!G350 &lt; 60,IF(ДАННЫЕ!B350-ДАННЫЕ!G350 &gt;= 0,1,0),0)&amp;"u"&amp;IF(ДАННЫЕ!$CJ350&gt;0,1,0)</f>
        <v>brCD0h0xyzc0a0dvpntol0gsDZ1u0</v>
      </c>
      <c r="N350" s="28" t="str">
        <f ca="1">ДАННЫЕ!$F350&amp;ДАННЫЕ!$I350&amp;"g"&amp;B350&amp;"cf"&amp;D350&amp;"a"&amp;IF(ДАННЫЕ!$BX350&gt;0,1,0)&amp;IF(ДАННЫЕ!$BF350&gt;500,1,IF(ДАННЫЕ!$BF350&gt;350,2,IF(ДАННЫЕ!$BF350&gt;=200,3,IF(ДАННЫЕ!$BF350&gt;=100,4,IF(ДАННЫЕ!$BF350&gt;=50,5,IF(ДАННЫЕ!$BF350&lt;50,6,0))))))&amp;"AR"&amp;IF(DATEDIF(ДАННЫЕ!$BX350,ДАННЫЕ!$F$1,"y")&gt;1,1,0)&amp;"VG"&amp;IF(ДАННЫЕ!$BH350="0",1,0)&amp;"o"&amp;IF(T350+ДАННЫЕ!$AF350+ДАННЫЕ!$AG350+ДАННЫЕ!$AH350+ДАННЫЕ!$AI350+ДАННЫЕ!$AJ350+ДАННЫЕ!$AP350+ДАННЫЕ!$AQ350+ДАННЫЕ!$AR350+ДАННЫЕ!$AU350+ДАННЫЕ!$AW350+ДАННЫЕ!$AS350+ДАННЫЕ!$AT350&gt;0,1,0)&amp;"x"&amp;ДАННЫЕ!$AG350&amp;"p"&amp;IF(ДАННЫЕ!$BY350&gt;0,1,0)&amp;"v"&amp;IF(ДАННЫЕ!$BZ350&gt;0,1,0)&amp;"n"&amp;ДАННЫЕ!$CA350&amp;"t"&amp;ДАННЫЕ!$AY350&amp;"k"&amp;ДАННЫЕ!$CB350&amp;"q"&amp;ДАННЫЕ!$CC350&amp;"w"&amp;ДАННЫЕ!$CD350&amp;"e"&amp;ДАННЫЕ!$CE350&amp;"m"&amp;ДАННЫЕ!$CF350&amp;"c"&amp;ДАННЫЕ!$CG350&amp;"z"&amp;ДАННЫЕ!$CH350&amp;"d"&amp;IF(H350=4,1,0)&amp;"s"&amp;IF(ДАННЫЕ!$J350=1,0,1)&amp;"u"&amp;IF(ДАННЫЕ!$CJ350&gt;0,1,0)</f>
        <v>g0cf0a06AR1VG0o0xp0v0ntkqwemczd0s1u0</v>
      </c>
      <c r="O350" s="28" t="str">
        <f>ДАННЫЕ!$I350&amp;"g"&amp;B350&amp;A350&amp;"f"&amp;P350&amp;"c"&amp;IF(ДАННЫЕ!$U350&gt;0,1,0)&amp;"s"&amp;IF(ДАННЫЕ!$Q350&gt;0,IF(YEAR(ДАННЫЕ!$F$1)=YEAR(ДАННЫЕ!$Q350),IF(MONTH(ДАННЫЕ!$F$1)=MONTH(ДАННЫЕ!$Q350),111,11),1),0)&amp;"i"&amp;IF(ДАННЫЕ!$R350+ДАННЫЕ!$S350+ДАННЫЕ!$T350=0,0,1)&amp;"h"&amp;IF(ДАННЫЕ!$P350&gt;0,1,0)&amp;"p"&amp;IF(ДАННЫЕ!$CI350&gt;0,IF(YEAR(ДАННЫЕ!$F$1)=YEAR(ДАННЫЕ!$CI350),IF(MONTH(ДАННЫЕ!$F$1)=MONTH(ДАННЫЕ!$CI350),111,11),1),0)&amp;"d"&amp;IF(ДАННЫЕ!$CJ350&gt;0,IF(YEAR(ДАННЫЕ!$F$1)=YEAR(ДАННЫЕ!$CJ350),IF(MONTH(ДАННЫЕ!$F$1)=MONTH(ДАННЫЕ!$CJ350),111,11),1),0)&amp;"o"&amp;IF(ДАННЫЕ!$CK350&gt;0,IF(MONTH(ДАННЫЕ!$F$1)=MONTH(ДАННЫЕ!$CK350),111,11),0)&amp;"v"&amp;IF(ДАННЫЕ!$BE350&gt;0,IF(MONTH(ДАННЫЕ!$F$1)=MONTH(ДАННЫЕ!$BE350),111,11),0)</f>
        <v>g00f0c0s0i0h0p0d0o0v0</v>
      </c>
      <c r="P350" s="15">
        <f t="shared" si="17"/>
        <v>0</v>
      </c>
      <c r="Q350" s="15">
        <f>IF(ДАННЫЕ!$F$1&gt;ДАННЫЕ!$N350,IF(YEAR(ДАННЫЕ!$F$1)=YEAR(ДАННЫЕ!M350),1,0),0)</f>
        <v>0</v>
      </c>
      <c r="R350" s="15">
        <f>IF(ДАННЫЕ!$F$1&gt;ДАННЫЕ!$N350,IF(YEAR(ДАННЫЕ!$F$1)=YEAR(ДАННЫЕ!N350),1,0),0)</f>
        <v>0</v>
      </c>
      <c r="S350" s="15">
        <f>IF(ДАННЫЕ!$AA350="2А",1,IF(ДАННЫЕ!$AA350="2Б",2,IF(ДАННЫЕ!$AA350="2В",3,IF(ДАННЫЕ!$AA350=3,4,IF(ДАННЫЕ!$AA350="4А",5,IF(ДАННЫЕ!$AA350="4Б",6,IF(ДАННЫЕ!$AA350="4В",7,IF(ДАННЫЕ!$AA350=5,8,0))))))))</f>
        <v>0</v>
      </c>
      <c r="T350" s="15">
        <f>IF(OR(ДАННЫЕ!$AC350=2,ДАННЫЕ!$AD350=2,ДАННЫЕ!$AE350=2),2,IF(OR(ДАННЫЕ!$AC350=1,ДАННЫЕ!$AD350=1,ДАННЫЕ!$AE350=1),1,0))</f>
        <v>0</v>
      </c>
    </row>
    <row r="351" spans="1:20" ht="15" customHeight="1" x14ac:dyDescent="0.2">
      <c r="A351" s="78">
        <f>IF(B351&gt;0,IF(MONTH(ДАННЫЕ!$F$1)=MONTH(ДАННЫЕ!$B351),1,0),0)</f>
        <v>0</v>
      </c>
      <c r="B351" s="14">
        <f>IF(ДАННЫЕ!$B351&gt;0,IF(YEAR(ДАННЫЕ!$F$1)=YEAR(ДАННЫЕ!$B351),1,0),0)</f>
        <v>0</v>
      </c>
      <c r="C351" s="14">
        <f>IF(ДАННЫЕ!$CM351&gt;0,IF(YEAR(ДАННЫЕ!$F$1)=YEAR(ДАННЫЕ!$CM351),1,0),0)</f>
        <v>0</v>
      </c>
      <c r="D351" s="14">
        <f>IF(ДАННЫЕ!$CJ351&gt;0,IF(ДАННЫЕ!$CL351&gt;ДАННЫЕ!$F$1,1,IF(ДАННЫЕ!$CL351&gt;0,0,1)),0)</f>
        <v>0</v>
      </c>
      <c r="E351" s="43" t="str">
        <f ca="1">IF(ДАННЫЕ!$F$1&gt;0,IF(ДАННЫЕ!$G351&gt;0,DATEDIF(ДАННЫЕ!$G351,ДАННЫЕ!$F$1,"y"),""),IF(ДАННЫЕ!$G351&gt;0,DATEDIF(ДАННЫЕ!$G351,TODAY(),"y"),""))</f>
        <v/>
      </c>
      <c r="F351" s="43" t="str">
        <f xml:space="preserve"> IF(ДАННЫЕ!$F351="М",IF(E351&gt;=18,IF(E351&lt;60,1,""),""),"")&amp;IF(ДАННЫЕ!$F351="Ж",IF(E351&gt;=18,IF(E351&lt;55,1,""),""),"")</f>
        <v/>
      </c>
      <c r="G351" s="43" t="str">
        <f xml:space="preserve"> IF(ДАННЫЕ!$F351="М",IF(E351&gt;=60,2,""),"")&amp;IF(ДАННЫЕ!$F351="Ж",IF(E351&gt;=55,2,""),"")</f>
        <v/>
      </c>
      <c r="H351" s="43" t="str">
        <f t="shared" ca="1" si="15"/>
        <v/>
      </c>
      <c r="I351" s="43" t="str">
        <f t="shared" ca="1" si="16"/>
        <v>03</v>
      </c>
      <c r="J351" s="28" t="str">
        <f ca="1">ДАННЫЕ!$F351&amp;H351&amp;I351&amp;ДАННЫЕ!$I351&amp;"m"&amp;IF(ДАННЫЕ!$I351&gt;0,IF(ДАННЫЕ!$J351&gt;0,0,1),"")&amp;"f"&amp;IF(ДАННЫЕ!$R351&gt;0,IF(YEAR(ДАННЫЕ!$F$1)=YEAR(ДАННЫЕ!$R351),1,0),0)&amp;"z"&amp;ДАННЫЕ!$R351&amp;"p"&amp;ДАННЫЕ!$S351&amp;"i"&amp;ДАННЫЕ!$T351&amp;"h"&amp;ДАННЫЕ!$K351&amp;"be"&amp;ДАННЫЕ!$BI351&amp;"CD"&amp;IF(ДАННЫЕ!BF351&gt;500,4,IF(ДАННЫЕ!BF351&gt;350,3,IF(ДАННЫЕ!BF351&gt;200,2,IF(ДАННЫЕ!BF351&gt;0,1,0))))&amp;"g"&amp;B351&amp;"d"&amp;H351&amp;"l"&amp;ДАННЫЕ!AT351&amp;"a"&amp;ДАННЫЕ!$V351&amp;"v"&amp;R351&amp;"k"&amp;ДАННЫЕ!$U351&amp;"s"&amp;ДАННЫЕ!$Y351&amp;"t"&amp;ДАННЫЕ!$X351&amp;"b"&amp;IF(ДАННЫЕ!$Q351&gt;1,1,0)&amp;"PP"&amp;ДАННЫЕ!Z351&amp;"c"&amp;S351&amp;"x"&amp;IF(ДАННЫЕ!$BY351&gt;0,IF(YEAR(ДАННЫЕ!$F$1)=YEAR(ДАННЫЕ!$BY351),1,0),0)&amp;"n"&amp;IF(ДАННЫЕ!$BZ351&gt;0,IF(YEAR(ДАННЫЕ!$F$1)=YEAR(ДАННЫЕ!$BZ351),1,0),0)&amp;"u"&amp;D351&amp;"z"&amp;IF(ДАННЫЕ!$CL351&gt;0,IF(YEAR(ДАННЫЕ!$F$1)&gt;YEAR(ДАННЫЕ!$CL351),11,12),0)</f>
        <v>03mf0zpihbeCD0g0dlav0kstb0PPc0x0n0u0z0</v>
      </c>
      <c r="K351" s="28" t="str">
        <f ca="1">ДАННЫЕ!$I351&amp;"x"&amp;B351&amp;"w"&amp;IF(T351+ДАННЫЕ!AD351+ДАННЫЕ!AE351+ДАННЫЕ!AF351+ДАННЫЕ!AG351+ДАННЫЕ!AH351+ДАННЫЕ!$AL351+ДАННЫЕ!AI351+ДАННЫЕ!AJ351+ДАННЫЕ!AK351+ДАННЫЕ!AP351+ДАННЫЕ!AQ351+ДАННЫЕ!AR351+ДАННЫЕ!$AM351+ДАННЫЕ!$AN351+ДАННЫЕ!AS351+ДАННЫЕ!AT351&gt;0,1,0)&amp;IF(OR(T351=2,ДАННЫЕ!AD351=2,ДАННЫЕ!AE351=2,ДАННЫЕ!AF351=2,ДАННЫЕ!AG351=2,ДАННЫЕ!AH351=2,ДАННЫЕ!$AL351=2,ДАННЫЕ!AI351=2,ДАННЫЕ!AJ351=2,ДАННЫЕ!AK351=2,ДАННЫЕ!AP351=2,ДАННЫЕ!AQ351=2,ДАННЫЕ!AR351=2,ДАННЫЕ!$AM351=2,ДАННЫЕ!$AN351=2,ДАННЫЕ!AS351=2,ДАННЫЕ!AT351=2),2,0)&amp;"t"&amp;IF(T351&gt;0,"1"&amp;T351,"00")&amp;"f"&amp;IF(ДАННЫЕ!$AC351,"1"&amp;ДАННЫЕ!$AC351,"00")&amp;"b"&amp;IF(ДАННЫЕ!$AD351,"1"&amp;ДАННЫЕ!$AD351,"00")&amp;"g"&amp;IF(ДАННЫЕ!$AF351,"1"&amp;ДАННЫЕ!$AF351,"00")&amp;"c"&amp;IF(ДАННЫЕ!$AG351,"1"&amp;ДАННЫЕ!$AG351,"00")&amp;"i"&amp;IF(ДАННЫЕ!$AH351,"1"&amp;ДАННЫЕ!$AH351,"00")&amp;"r"&amp;IF(ДАННЫЕ!$AL351,"1"&amp;ДАННЫЕ!$AL351,"00")&amp;"m"&amp;IF(ДАННЫЕ!$AI351,"1"&amp;ДАННЫЕ!$AI351,"00")&amp;"hS"&amp;IF(ДАННЫЕ!$AJ351,"1"&amp;ДАННЫЕ!$AJ351,"00")&amp;"hZ"&amp;IF(ДАННЫЕ!$AK351,"1"&amp;ДАННЫЕ!$AK351,"00")&amp;"p"&amp;IF(ДАННЫЕ!$AP351,"1"&amp;ДАННЫЕ!$AP351,"00")&amp;"k"&amp;IF(ДАННЫЕ!$AQ351,"1"&amp;ДАННЫЕ!$AQ351,"00")&amp;"z"&amp;IF(ДАННЫЕ!$AR351,"1"&amp;ДАННЫЕ!$AR351,"00")&amp;"j"&amp;IF(ДАННЫЕ!$AM351,"1"&amp;ДАННЫЕ!$AM351,"00")&amp;"n"&amp;IF(ДАННЫЕ!$AN351,"1"&amp;ДАННЫЕ!$AN351,"00")&amp;"E"&amp;ДАННЫЕ!BI351&amp;"L"&amp;ДАННЫЕ!AO351&amp;"h"&amp;IF(ДАННЫЕ!$AU351&gt;0,1,0)&amp;"v"&amp;IF(ДАННЫЕ!$AW351&gt;0,1,0)&amp;"a"&amp;IF(ДАННЫЕ!$AS351,"1"&amp;ДАННЫЕ!$AS351,"00")&amp;"s"&amp;IF(ДАННЫЕ!$AT351,"1"&amp;ДАННЫЕ!$AT351,"00")&amp;"u"&amp;IF(ДАННЫЕ!$CJ351&gt;0,1,0)&amp;"y"&amp;B351&amp;"d"&amp;H351&amp;"e"&amp;F351&amp;G351</f>
        <v>x0w00t00f00b00g00c00i00r00m00hS00hZ00p00k00z00j00n00ELh0v0a00s00u0y0de</v>
      </c>
      <c r="L351" s="28" t="str">
        <f ca="1">ДАННЫЕ!$I351&amp;"VN"&amp;IF(ДАННЫЕ!AW351&gt;0,11,10)&amp;"CD"&amp;IF(ДАННЫЕ!BF351&gt;500,16,IF(ДАННЫЕ!BF351&gt;350,15,IF(ДАННЫЕ!BF351&gt;=200,14,IF(ДАННЫЕ!BF351&gt;=100,13,IF(ДАННЫЕ!BF351&gt;=50,12,IF(ДАННЫЕ!BF351&gt;0,11,10))))))&amp;"AR"&amp;IF(ДАННЫЕ!BX351&gt;0,1,0)&amp;"GD"&amp;B351&amp;"VV"&amp;IF(E351&gt;=5,IF(E351&lt;18,1,0),0)</f>
        <v>VN10CD10AR0GD0VV0</v>
      </c>
      <c r="M351" s="28" t="str">
        <f>ДАННЫЕ!$I351&amp;"b"&amp;ДАННЫЕ!$BI351&amp;"r"&amp;ДАННЫЕ!$BJ351&amp;"CD"&amp;IF(ДАННЫЕ!BF351&gt;0,IF(ДАННЫЕ!BF351&lt;200,1,IF(ДАННЫЕ!BF351&lt;350,2,3)),0)&amp;"h"&amp;IF(ДАННЫЕ!$BK351+ДАННЫЕ!$BL351+ДАННЫЕ!$BM351&gt;0,1,0)&amp;"x"&amp;ДАННЫЕ!$BK351&amp;"y"&amp;ДАННЫЕ!$BL351&amp;"z"&amp;ДАННЫЕ!$BM351&amp;"c"&amp;IF(ДАННЫЕ!$BK351+ДАННЫЕ!$BL351+ДАННЫЕ!$BM351=3,1,0)&amp;"a"&amp;IF(ДАННЫЕ!$BQ351+ДАННЫЕ!$BR351&gt;0,1,0)&amp;"d"&amp;ДАННЫЕ!$BQ351&amp;"v"&amp;ДАННЫЕ!$BR351&amp;"p"&amp;ДАННЫЕ!$BS351&amp;"n"&amp;ДАННЫЕ!$BU351&amp;"t"&amp;ДАННЫЕ!$BV351&amp;"o"&amp;ДАННЫЕ!$BT351&amp;"l"&amp;IF(ДАННЫЕ!$BN351&gt;0,1,0)&amp;ДАННЫЕ!$BN351&amp;"g"&amp;ДАННЫЕ!$BO351&amp;"s"&amp;ДАННЫЕ!$BP351&amp;"DZ"&amp;IF(ДАННЫЕ!B351-ДАННЫЕ!G351 &lt; 60,IF(ДАННЫЕ!B351-ДАННЫЕ!G351 &gt;= 0,1,0),0)&amp;"u"&amp;IF(ДАННЫЕ!$CJ351&gt;0,1,0)</f>
        <v>brCD0h0xyzc0a0dvpntol0gsDZ1u0</v>
      </c>
      <c r="N351" s="28" t="str">
        <f ca="1">ДАННЫЕ!$F351&amp;ДАННЫЕ!$I351&amp;"g"&amp;B351&amp;"cf"&amp;D351&amp;"a"&amp;IF(ДАННЫЕ!$BX351&gt;0,1,0)&amp;IF(ДАННЫЕ!$BF351&gt;500,1,IF(ДАННЫЕ!$BF351&gt;350,2,IF(ДАННЫЕ!$BF351&gt;=200,3,IF(ДАННЫЕ!$BF351&gt;=100,4,IF(ДАННЫЕ!$BF351&gt;=50,5,IF(ДАННЫЕ!$BF351&lt;50,6,0))))))&amp;"AR"&amp;IF(DATEDIF(ДАННЫЕ!$BX351,ДАННЫЕ!$F$1,"y")&gt;1,1,0)&amp;"VG"&amp;IF(ДАННЫЕ!$BH351="0",1,0)&amp;"o"&amp;IF(T351+ДАННЫЕ!$AF351+ДАННЫЕ!$AG351+ДАННЫЕ!$AH351+ДАННЫЕ!$AI351+ДАННЫЕ!$AJ351+ДАННЫЕ!$AP351+ДАННЫЕ!$AQ351+ДАННЫЕ!$AR351+ДАННЫЕ!$AU351+ДАННЫЕ!$AW351+ДАННЫЕ!$AS351+ДАННЫЕ!$AT351&gt;0,1,0)&amp;"x"&amp;ДАННЫЕ!$AG351&amp;"p"&amp;IF(ДАННЫЕ!$BY351&gt;0,1,0)&amp;"v"&amp;IF(ДАННЫЕ!$BZ351&gt;0,1,0)&amp;"n"&amp;ДАННЫЕ!$CA351&amp;"t"&amp;ДАННЫЕ!$AY351&amp;"k"&amp;ДАННЫЕ!$CB351&amp;"q"&amp;ДАННЫЕ!$CC351&amp;"w"&amp;ДАННЫЕ!$CD351&amp;"e"&amp;ДАННЫЕ!$CE351&amp;"m"&amp;ДАННЫЕ!$CF351&amp;"c"&amp;ДАННЫЕ!$CG351&amp;"z"&amp;ДАННЫЕ!$CH351&amp;"d"&amp;IF(H351=4,1,0)&amp;"s"&amp;IF(ДАННЫЕ!$J351=1,0,1)&amp;"u"&amp;IF(ДАННЫЕ!$CJ351&gt;0,1,0)</f>
        <v>g0cf0a06AR1VG0o0xp0v0ntkqwemczd0s1u0</v>
      </c>
      <c r="O351" s="28" t="str">
        <f>ДАННЫЕ!$I351&amp;"g"&amp;B351&amp;A351&amp;"f"&amp;P351&amp;"c"&amp;IF(ДАННЫЕ!$U351&gt;0,1,0)&amp;"s"&amp;IF(ДАННЫЕ!$Q351&gt;0,IF(YEAR(ДАННЫЕ!$F$1)=YEAR(ДАННЫЕ!$Q351),IF(MONTH(ДАННЫЕ!$F$1)=MONTH(ДАННЫЕ!$Q351),111,11),1),0)&amp;"i"&amp;IF(ДАННЫЕ!$R351+ДАННЫЕ!$S351+ДАННЫЕ!$T351=0,0,1)&amp;"h"&amp;IF(ДАННЫЕ!$P351&gt;0,1,0)&amp;"p"&amp;IF(ДАННЫЕ!$CI351&gt;0,IF(YEAR(ДАННЫЕ!$F$1)=YEAR(ДАННЫЕ!$CI351),IF(MONTH(ДАННЫЕ!$F$1)=MONTH(ДАННЫЕ!$CI351),111,11),1),0)&amp;"d"&amp;IF(ДАННЫЕ!$CJ351&gt;0,IF(YEAR(ДАННЫЕ!$F$1)=YEAR(ДАННЫЕ!$CJ351),IF(MONTH(ДАННЫЕ!$F$1)=MONTH(ДАННЫЕ!$CJ351),111,11),1),0)&amp;"o"&amp;IF(ДАННЫЕ!$CK351&gt;0,IF(MONTH(ДАННЫЕ!$F$1)=MONTH(ДАННЫЕ!$CK351),111,11),0)&amp;"v"&amp;IF(ДАННЫЕ!$BE351&gt;0,IF(MONTH(ДАННЫЕ!$F$1)=MONTH(ДАННЫЕ!$BE351),111,11),0)</f>
        <v>g00f0c0s0i0h0p0d0o0v0</v>
      </c>
      <c r="P351" s="15">
        <f t="shared" si="17"/>
        <v>0</v>
      </c>
      <c r="Q351" s="15">
        <f>IF(ДАННЫЕ!$F$1&gt;ДАННЫЕ!$N351,IF(YEAR(ДАННЫЕ!$F$1)=YEAR(ДАННЫЕ!M351),1,0),0)</f>
        <v>0</v>
      </c>
      <c r="R351" s="15">
        <f>IF(ДАННЫЕ!$F$1&gt;ДАННЫЕ!$N351,IF(YEAR(ДАННЫЕ!$F$1)=YEAR(ДАННЫЕ!N351),1,0),0)</f>
        <v>0</v>
      </c>
      <c r="S351" s="15">
        <f>IF(ДАННЫЕ!$AA351="2А",1,IF(ДАННЫЕ!$AA351="2Б",2,IF(ДАННЫЕ!$AA351="2В",3,IF(ДАННЫЕ!$AA351=3,4,IF(ДАННЫЕ!$AA351="4А",5,IF(ДАННЫЕ!$AA351="4Б",6,IF(ДАННЫЕ!$AA351="4В",7,IF(ДАННЫЕ!$AA351=5,8,0))))))))</f>
        <v>0</v>
      </c>
      <c r="T351" s="15">
        <f>IF(OR(ДАННЫЕ!$AC351=2,ДАННЫЕ!$AD351=2,ДАННЫЕ!$AE351=2),2,IF(OR(ДАННЫЕ!$AC351=1,ДАННЫЕ!$AD351=1,ДАННЫЕ!$AE351=1),1,0))</f>
        <v>0</v>
      </c>
    </row>
    <row r="352" spans="1:20" ht="15" customHeight="1" x14ac:dyDescent="0.2">
      <c r="A352" s="78">
        <f>IF(B352&gt;0,IF(MONTH(ДАННЫЕ!$F$1)=MONTH(ДАННЫЕ!$B352),1,0),0)</f>
        <v>0</v>
      </c>
      <c r="B352" s="14">
        <f>IF(ДАННЫЕ!$B352&gt;0,IF(YEAR(ДАННЫЕ!$F$1)=YEAR(ДАННЫЕ!$B352),1,0),0)</f>
        <v>0</v>
      </c>
      <c r="C352" s="14">
        <f>IF(ДАННЫЕ!$CM352&gt;0,IF(YEAR(ДАННЫЕ!$F$1)=YEAR(ДАННЫЕ!$CM352),1,0),0)</f>
        <v>0</v>
      </c>
      <c r="D352" s="14">
        <f>IF(ДАННЫЕ!$CJ352&gt;0,IF(ДАННЫЕ!$CL352&gt;ДАННЫЕ!$F$1,1,IF(ДАННЫЕ!$CL352&gt;0,0,1)),0)</f>
        <v>0</v>
      </c>
      <c r="E352" s="43" t="str">
        <f ca="1">IF(ДАННЫЕ!$F$1&gt;0,IF(ДАННЫЕ!$G352&gt;0,DATEDIF(ДАННЫЕ!$G352,ДАННЫЕ!$F$1,"y"),""),IF(ДАННЫЕ!$G352&gt;0,DATEDIF(ДАННЫЕ!$G352,TODAY(),"y"),""))</f>
        <v/>
      </c>
      <c r="F352" s="43" t="str">
        <f xml:space="preserve"> IF(ДАННЫЕ!$F352="М",IF(E352&gt;=18,IF(E352&lt;60,1,""),""),"")&amp;IF(ДАННЫЕ!$F352="Ж",IF(E352&gt;=18,IF(E352&lt;55,1,""),""),"")</f>
        <v/>
      </c>
      <c r="G352" s="43" t="str">
        <f xml:space="preserve"> IF(ДАННЫЕ!$F352="М",IF(E352&gt;=60,2,""),"")&amp;IF(ДАННЫЕ!$F352="Ж",IF(E352&gt;=55,2,""),"")</f>
        <v/>
      </c>
      <c r="H352" s="43" t="str">
        <f t="shared" ca="1" si="15"/>
        <v/>
      </c>
      <c r="I352" s="43" t="str">
        <f t="shared" ca="1" si="16"/>
        <v>03</v>
      </c>
      <c r="J352" s="28" t="str">
        <f ca="1">ДАННЫЕ!$F352&amp;H352&amp;I352&amp;ДАННЫЕ!$I352&amp;"m"&amp;IF(ДАННЫЕ!$I352&gt;0,IF(ДАННЫЕ!$J352&gt;0,0,1),"")&amp;"f"&amp;IF(ДАННЫЕ!$R352&gt;0,IF(YEAR(ДАННЫЕ!$F$1)=YEAR(ДАННЫЕ!$R352),1,0),0)&amp;"z"&amp;ДАННЫЕ!$R352&amp;"p"&amp;ДАННЫЕ!$S352&amp;"i"&amp;ДАННЫЕ!$T352&amp;"h"&amp;ДАННЫЕ!$K352&amp;"be"&amp;ДАННЫЕ!$BI352&amp;"CD"&amp;IF(ДАННЫЕ!BF352&gt;500,4,IF(ДАННЫЕ!BF352&gt;350,3,IF(ДАННЫЕ!BF352&gt;200,2,IF(ДАННЫЕ!BF352&gt;0,1,0))))&amp;"g"&amp;B352&amp;"d"&amp;H352&amp;"l"&amp;ДАННЫЕ!AT352&amp;"a"&amp;ДАННЫЕ!$V352&amp;"v"&amp;R352&amp;"k"&amp;ДАННЫЕ!$U352&amp;"s"&amp;ДАННЫЕ!$Y352&amp;"t"&amp;ДАННЫЕ!$X352&amp;"b"&amp;IF(ДАННЫЕ!$Q352&gt;1,1,0)&amp;"PP"&amp;ДАННЫЕ!Z352&amp;"c"&amp;S352&amp;"x"&amp;IF(ДАННЫЕ!$BY352&gt;0,IF(YEAR(ДАННЫЕ!$F$1)=YEAR(ДАННЫЕ!$BY352),1,0),0)&amp;"n"&amp;IF(ДАННЫЕ!$BZ352&gt;0,IF(YEAR(ДАННЫЕ!$F$1)=YEAR(ДАННЫЕ!$BZ352),1,0),0)&amp;"u"&amp;D352&amp;"z"&amp;IF(ДАННЫЕ!$CL352&gt;0,IF(YEAR(ДАННЫЕ!$F$1)&gt;YEAR(ДАННЫЕ!$CL352),11,12),0)</f>
        <v>03mf0zpihbeCD0g0dlav0kstb0PPc0x0n0u0z0</v>
      </c>
      <c r="K352" s="28" t="str">
        <f ca="1">ДАННЫЕ!$I352&amp;"x"&amp;B352&amp;"w"&amp;IF(T352+ДАННЫЕ!AD352+ДАННЫЕ!AE352+ДАННЫЕ!AF352+ДАННЫЕ!AG352+ДАННЫЕ!AH352+ДАННЫЕ!$AL352+ДАННЫЕ!AI352+ДАННЫЕ!AJ352+ДАННЫЕ!AK352+ДАННЫЕ!AP352+ДАННЫЕ!AQ352+ДАННЫЕ!AR352+ДАННЫЕ!$AM352+ДАННЫЕ!$AN352+ДАННЫЕ!AS352+ДАННЫЕ!AT352&gt;0,1,0)&amp;IF(OR(T352=2,ДАННЫЕ!AD352=2,ДАННЫЕ!AE352=2,ДАННЫЕ!AF352=2,ДАННЫЕ!AG352=2,ДАННЫЕ!AH352=2,ДАННЫЕ!$AL352=2,ДАННЫЕ!AI352=2,ДАННЫЕ!AJ352=2,ДАННЫЕ!AK352=2,ДАННЫЕ!AP352=2,ДАННЫЕ!AQ352=2,ДАННЫЕ!AR352=2,ДАННЫЕ!$AM352=2,ДАННЫЕ!$AN352=2,ДАННЫЕ!AS352=2,ДАННЫЕ!AT352=2),2,0)&amp;"t"&amp;IF(T352&gt;0,"1"&amp;T352,"00")&amp;"f"&amp;IF(ДАННЫЕ!$AC352,"1"&amp;ДАННЫЕ!$AC352,"00")&amp;"b"&amp;IF(ДАННЫЕ!$AD352,"1"&amp;ДАННЫЕ!$AD352,"00")&amp;"g"&amp;IF(ДАННЫЕ!$AF352,"1"&amp;ДАННЫЕ!$AF352,"00")&amp;"c"&amp;IF(ДАННЫЕ!$AG352,"1"&amp;ДАННЫЕ!$AG352,"00")&amp;"i"&amp;IF(ДАННЫЕ!$AH352,"1"&amp;ДАННЫЕ!$AH352,"00")&amp;"r"&amp;IF(ДАННЫЕ!$AL352,"1"&amp;ДАННЫЕ!$AL352,"00")&amp;"m"&amp;IF(ДАННЫЕ!$AI352,"1"&amp;ДАННЫЕ!$AI352,"00")&amp;"hS"&amp;IF(ДАННЫЕ!$AJ352,"1"&amp;ДАННЫЕ!$AJ352,"00")&amp;"hZ"&amp;IF(ДАННЫЕ!$AK352,"1"&amp;ДАННЫЕ!$AK352,"00")&amp;"p"&amp;IF(ДАННЫЕ!$AP352,"1"&amp;ДАННЫЕ!$AP352,"00")&amp;"k"&amp;IF(ДАННЫЕ!$AQ352,"1"&amp;ДАННЫЕ!$AQ352,"00")&amp;"z"&amp;IF(ДАННЫЕ!$AR352,"1"&amp;ДАННЫЕ!$AR352,"00")&amp;"j"&amp;IF(ДАННЫЕ!$AM352,"1"&amp;ДАННЫЕ!$AM352,"00")&amp;"n"&amp;IF(ДАННЫЕ!$AN352,"1"&amp;ДАННЫЕ!$AN352,"00")&amp;"E"&amp;ДАННЫЕ!BI352&amp;"L"&amp;ДАННЫЕ!AO352&amp;"h"&amp;IF(ДАННЫЕ!$AU352&gt;0,1,0)&amp;"v"&amp;IF(ДАННЫЕ!$AW352&gt;0,1,0)&amp;"a"&amp;IF(ДАННЫЕ!$AS352,"1"&amp;ДАННЫЕ!$AS352,"00")&amp;"s"&amp;IF(ДАННЫЕ!$AT352,"1"&amp;ДАННЫЕ!$AT352,"00")&amp;"u"&amp;IF(ДАННЫЕ!$CJ352&gt;0,1,0)&amp;"y"&amp;B352&amp;"d"&amp;H352&amp;"e"&amp;F352&amp;G352</f>
        <v>x0w00t00f00b00g00c00i00r00m00hS00hZ00p00k00z00j00n00ELh0v0a00s00u0y0de</v>
      </c>
      <c r="L352" s="28" t="str">
        <f ca="1">ДАННЫЕ!$I352&amp;"VN"&amp;IF(ДАННЫЕ!AW352&gt;0,11,10)&amp;"CD"&amp;IF(ДАННЫЕ!BF352&gt;500,16,IF(ДАННЫЕ!BF352&gt;350,15,IF(ДАННЫЕ!BF352&gt;=200,14,IF(ДАННЫЕ!BF352&gt;=100,13,IF(ДАННЫЕ!BF352&gt;=50,12,IF(ДАННЫЕ!BF352&gt;0,11,10))))))&amp;"AR"&amp;IF(ДАННЫЕ!BX352&gt;0,1,0)&amp;"GD"&amp;B352&amp;"VV"&amp;IF(E352&gt;=5,IF(E352&lt;18,1,0),0)</f>
        <v>VN10CD10AR0GD0VV0</v>
      </c>
      <c r="M352" s="28" t="str">
        <f>ДАННЫЕ!$I352&amp;"b"&amp;ДАННЫЕ!$BI352&amp;"r"&amp;ДАННЫЕ!$BJ352&amp;"CD"&amp;IF(ДАННЫЕ!BF352&gt;0,IF(ДАННЫЕ!BF352&lt;200,1,IF(ДАННЫЕ!BF352&lt;350,2,3)),0)&amp;"h"&amp;IF(ДАННЫЕ!$BK352+ДАННЫЕ!$BL352+ДАННЫЕ!$BM352&gt;0,1,0)&amp;"x"&amp;ДАННЫЕ!$BK352&amp;"y"&amp;ДАННЫЕ!$BL352&amp;"z"&amp;ДАННЫЕ!$BM352&amp;"c"&amp;IF(ДАННЫЕ!$BK352+ДАННЫЕ!$BL352+ДАННЫЕ!$BM352=3,1,0)&amp;"a"&amp;IF(ДАННЫЕ!$BQ352+ДАННЫЕ!$BR352&gt;0,1,0)&amp;"d"&amp;ДАННЫЕ!$BQ352&amp;"v"&amp;ДАННЫЕ!$BR352&amp;"p"&amp;ДАННЫЕ!$BS352&amp;"n"&amp;ДАННЫЕ!$BU352&amp;"t"&amp;ДАННЫЕ!$BV352&amp;"o"&amp;ДАННЫЕ!$BT352&amp;"l"&amp;IF(ДАННЫЕ!$BN352&gt;0,1,0)&amp;ДАННЫЕ!$BN352&amp;"g"&amp;ДАННЫЕ!$BO352&amp;"s"&amp;ДАННЫЕ!$BP352&amp;"DZ"&amp;IF(ДАННЫЕ!B352-ДАННЫЕ!G352 &lt; 60,IF(ДАННЫЕ!B352-ДАННЫЕ!G352 &gt;= 0,1,0),0)&amp;"u"&amp;IF(ДАННЫЕ!$CJ352&gt;0,1,0)</f>
        <v>brCD0h0xyzc0a0dvpntol0gsDZ1u0</v>
      </c>
      <c r="N352" s="28" t="str">
        <f ca="1">ДАННЫЕ!$F352&amp;ДАННЫЕ!$I352&amp;"g"&amp;B352&amp;"cf"&amp;D352&amp;"a"&amp;IF(ДАННЫЕ!$BX352&gt;0,1,0)&amp;IF(ДАННЫЕ!$BF352&gt;500,1,IF(ДАННЫЕ!$BF352&gt;350,2,IF(ДАННЫЕ!$BF352&gt;=200,3,IF(ДАННЫЕ!$BF352&gt;=100,4,IF(ДАННЫЕ!$BF352&gt;=50,5,IF(ДАННЫЕ!$BF352&lt;50,6,0))))))&amp;"AR"&amp;IF(DATEDIF(ДАННЫЕ!$BX352,ДАННЫЕ!$F$1,"y")&gt;1,1,0)&amp;"VG"&amp;IF(ДАННЫЕ!$BH352="0",1,0)&amp;"o"&amp;IF(T352+ДАННЫЕ!$AF352+ДАННЫЕ!$AG352+ДАННЫЕ!$AH352+ДАННЫЕ!$AI352+ДАННЫЕ!$AJ352+ДАННЫЕ!$AP352+ДАННЫЕ!$AQ352+ДАННЫЕ!$AR352+ДАННЫЕ!$AU352+ДАННЫЕ!$AW352+ДАННЫЕ!$AS352+ДАННЫЕ!$AT352&gt;0,1,0)&amp;"x"&amp;ДАННЫЕ!$AG352&amp;"p"&amp;IF(ДАННЫЕ!$BY352&gt;0,1,0)&amp;"v"&amp;IF(ДАННЫЕ!$BZ352&gt;0,1,0)&amp;"n"&amp;ДАННЫЕ!$CA352&amp;"t"&amp;ДАННЫЕ!$AY352&amp;"k"&amp;ДАННЫЕ!$CB352&amp;"q"&amp;ДАННЫЕ!$CC352&amp;"w"&amp;ДАННЫЕ!$CD352&amp;"e"&amp;ДАННЫЕ!$CE352&amp;"m"&amp;ДАННЫЕ!$CF352&amp;"c"&amp;ДАННЫЕ!$CG352&amp;"z"&amp;ДАННЫЕ!$CH352&amp;"d"&amp;IF(H352=4,1,0)&amp;"s"&amp;IF(ДАННЫЕ!$J352=1,0,1)&amp;"u"&amp;IF(ДАННЫЕ!$CJ352&gt;0,1,0)</f>
        <v>g0cf0a06AR1VG0o0xp0v0ntkqwemczd0s1u0</v>
      </c>
      <c r="O352" s="28" t="str">
        <f>ДАННЫЕ!$I352&amp;"g"&amp;B352&amp;A352&amp;"f"&amp;P352&amp;"c"&amp;IF(ДАННЫЕ!$U352&gt;0,1,0)&amp;"s"&amp;IF(ДАННЫЕ!$Q352&gt;0,IF(YEAR(ДАННЫЕ!$F$1)=YEAR(ДАННЫЕ!$Q352),IF(MONTH(ДАННЫЕ!$F$1)=MONTH(ДАННЫЕ!$Q352),111,11),1),0)&amp;"i"&amp;IF(ДАННЫЕ!$R352+ДАННЫЕ!$S352+ДАННЫЕ!$T352=0,0,1)&amp;"h"&amp;IF(ДАННЫЕ!$P352&gt;0,1,0)&amp;"p"&amp;IF(ДАННЫЕ!$CI352&gt;0,IF(YEAR(ДАННЫЕ!$F$1)=YEAR(ДАННЫЕ!$CI352),IF(MONTH(ДАННЫЕ!$F$1)=MONTH(ДАННЫЕ!$CI352),111,11),1),0)&amp;"d"&amp;IF(ДАННЫЕ!$CJ352&gt;0,IF(YEAR(ДАННЫЕ!$F$1)=YEAR(ДАННЫЕ!$CJ352),IF(MONTH(ДАННЫЕ!$F$1)=MONTH(ДАННЫЕ!$CJ352),111,11),1),0)&amp;"o"&amp;IF(ДАННЫЕ!$CK352&gt;0,IF(MONTH(ДАННЫЕ!$F$1)=MONTH(ДАННЫЕ!$CK352),111,11),0)&amp;"v"&amp;IF(ДАННЫЕ!$BE352&gt;0,IF(MONTH(ДАННЫЕ!$F$1)=MONTH(ДАННЫЕ!$BE352),111,11),0)</f>
        <v>g00f0c0s0i0h0p0d0o0v0</v>
      </c>
      <c r="P352" s="15">
        <f t="shared" si="17"/>
        <v>0</v>
      </c>
      <c r="Q352" s="15">
        <f>IF(ДАННЫЕ!$F$1&gt;ДАННЫЕ!$N352,IF(YEAR(ДАННЫЕ!$F$1)=YEAR(ДАННЫЕ!M352),1,0),0)</f>
        <v>0</v>
      </c>
      <c r="R352" s="15">
        <f>IF(ДАННЫЕ!$F$1&gt;ДАННЫЕ!$N352,IF(YEAR(ДАННЫЕ!$F$1)=YEAR(ДАННЫЕ!N352),1,0),0)</f>
        <v>0</v>
      </c>
      <c r="S352" s="15">
        <f>IF(ДАННЫЕ!$AA352="2А",1,IF(ДАННЫЕ!$AA352="2Б",2,IF(ДАННЫЕ!$AA352="2В",3,IF(ДАННЫЕ!$AA352=3,4,IF(ДАННЫЕ!$AA352="4А",5,IF(ДАННЫЕ!$AA352="4Б",6,IF(ДАННЫЕ!$AA352="4В",7,IF(ДАННЫЕ!$AA352=5,8,0))))))))</f>
        <v>0</v>
      </c>
      <c r="T352" s="15">
        <f>IF(OR(ДАННЫЕ!$AC352=2,ДАННЫЕ!$AD352=2,ДАННЫЕ!$AE352=2),2,IF(OR(ДАННЫЕ!$AC352=1,ДАННЫЕ!$AD352=1,ДАННЫЕ!$AE352=1),1,0))</f>
        <v>0</v>
      </c>
    </row>
    <row r="353" spans="1:20" ht="15" customHeight="1" x14ac:dyDescent="0.2">
      <c r="A353" s="78">
        <f>IF(B353&gt;0,IF(MONTH(ДАННЫЕ!$F$1)=MONTH(ДАННЫЕ!$B353),1,0),0)</f>
        <v>0</v>
      </c>
      <c r="B353" s="14">
        <f>IF(ДАННЫЕ!$B353&gt;0,IF(YEAR(ДАННЫЕ!$F$1)=YEAR(ДАННЫЕ!$B353),1,0),0)</f>
        <v>0</v>
      </c>
      <c r="C353" s="14">
        <f>IF(ДАННЫЕ!$CM353&gt;0,IF(YEAR(ДАННЫЕ!$F$1)=YEAR(ДАННЫЕ!$CM353),1,0),0)</f>
        <v>0</v>
      </c>
      <c r="D353" s="14">
        <f>IF(ДАННЫЕ!$CJ353&gt;0,IF(ДАННЫЕ!$CL353&gt;ДАННЫЕ!$F$1,1,IF(ДАННЫЕ!$CL353&gt;0,0,1)),0)</f>
        <v>0</v>
      </c>
      <c r="E353" s="43" t="str">
        <f ca="1">IF(ДАННЫЕ!$F$1&gt;0,IF(ДАННЫЕ!$G353&gt;0,DATEDIF(ДАННЫЕ!$G353,ДАННЫЕ!$F$1,"y"),""),IF(ДАННЫЕ!$G353&gt;0,DATEDIF(ДАННЫЕ!$G353,TODAY(),"y"),""))</f>
        <v/>
      </c>
      <c r="F353" s="43" t="str">
        <f xml:space="preserve"> IF(ДАННЫЕ!$F353="М",IF(E353&gt;=18,IF(E353&lt;60,1,""),""),"")&amp;IF(ДАННЫЕ!$F353="Ж",IF(E353&gt;=18,IF(E353&lt;55,1,""),""),"")</f>
        <v/>
      </c>
      <c r="G353" s="43" t="str">
        <f xml:space="preserve"> IF(ДАННЫЕ!$F353="М",IF(E353&gt;=60,2,""),"")&amp;IF(ДАННЫЕ!$F353="Ж",IF(E353&gt;=55,2,""),"")</f>
        <v/>
      </c>
      <c r="H353" s="43" t="str">
        <f t="shared" ca="1" si="15"/>
        <v/>
      </c>
      <c r="I353" s="43" t="str">
        <f t="shared" ca="1" si="16"/>
        <v>03</v>
      </c>
      <c r="J353" s="28" t="str">
        <f ca="1">ДАННЫЕ!$F353&amp;H353&amp;I353&amp;ДАННЫЕ!$I353&amp;"m"&amp;IF(ДАННЫЕ!$I353&gt;0,IF(ДАННЫЕ!$J353&gt;0,0,1),"")&amp;"f"&amp;IF(ДАННЫЕ!$R353&gt;0,IF(YEAR(ДАННЫЕ!$F$1)=YEAR(ДАННЫЕ!$R353),1,0),0)&amp;"z"&amp;ДАННЫЕ!$R353&amp;"p"&amp;ДАННЫЕ!$S353&amp;"i"&amp;ДАННЫЕ!$T353&amp;"h"&amp;ДАННЫЕ!$K353&amp;"be"&amp;ДАННЫЕ!$BI353&amp;"CD"&amp;IF(ДАННЫЕ!BF353&gt;500,4,IF(ДАННЫЕ!BF353&gt;350,3,IF(ДАННЫЕ!BF353&gt;200,2,IF(ДАННЫЕ!BF353&gt;0,1,0))))&amp;"g"&amp;B353&amp;"d"&amp;H353&amp;"l"&amp;ДАННЫЕ!AT353&amp;"a"&amp;ДАННЫЕ!$V353&amp;"v"&amp;R353&amp;"k"&amp;ДАННЫЕ!$U353&amp;"s"&amp;ДАННЫЕ!$Y353&amp;"t"&amp;ДАННЫЕ!$X353&amp;"b"&amp;IF(ДАННЫЕ!$Q353&gt;1,1,0)&amp;"PP"&amp;ДАННЫЕ!Z353&amp;"c"&amp;S353&amp;"x"&amp;IF(ДАННЫЕ!$BY353&gt;0,IF(YEAR(ДАННЫЕ!$F$1)=YEAR(ДАННЫЕ!$BY353),1,0),0)&amp;"n"&amp;IF(ДАННЫЕ!$BZ353&gt;0,IF(YEAR(ДАННЫЕ!$F$1)=YEAR(ДАННЫЕ!$BZ353),1,0),0)&amp;"u"&amp;D353&amp;"z"&amp;IF(ДАННЫЕ!$CL353&gt;0,IF(YEAR(ДАННЫЕ!$F$1)&gt;YEAR(ДАННЫЕ!$CL353),11,12),0)</f>
        <v>03mf0zpihbeCD0g0dlav0kstb0PPc0x0n0u0z0</v>
      </c>
      <c r="K353" s="28" t="str">
        <f ca="1">ДАННЫЕ!$I353&amp;"x"&amp;B353&amp;"w"&amp;IF(T353+ДАННЫЕ!AD353+ДАННЫЕ!AE353+ДАННЫЕ!AF353+ДАННЫЕ!AG353+ДАННЫЕ!AH353+ДАННЫЕ!$AL353+ДАННЫЕ!AI353+ДАННЫЕ!AJ353+ДАННЫЕ!AK353+ДАННЫЕ!AP353+ДАННЫЕ!AQ353+ДАННЫЕ!AR353+ДАННЫЕ!$AM353+ДАННЫЕ!$AN353+ДАННЫЕ!AS353+ДАННЫЕ!AT353&gt;0,1,0)&amp;IF(OR(T353=2,ДАННЫЕ!AD353=2,ДАННЫЕ!AE353=2,ДАННЫЕ!AF353=2,ДАННЫЕ!AG353=2,ДАННЫЕ!AH353=2,ДАННЫЕ!$AL353=2,ДАННЫЕ!AI353=2,ДАННЫЕ!AJ353=2,ДАННЫЕ!AK353=2,ДАННЫЕ!AP353=2,ДАННЫЕ!AQ353=2,ДАННЫЕ!AR353=2,ДАННЫЕ!$AM353=2,ДАННЫЕ!$AN353=2,ДАННЫЕ!AS353=2,ДАННЫЕ!AT353=2),2,0)&amp;"t"&amp;IF(T353&gt;0,"1"&amp;T353,"00")&amp;"f"&amp;IF(ДАННЫЕ!$AC353,"1"&amp;ДАННЫЕ!$AC353,"00")&amp;"b"&amp;IF(ДАННЫЕ!$AD353,"1"&amp;ДАННЫЕ!$AD353,"00")&amp;"g"&amp;IF(ДАННЫЕ!$AF353,"1"&amp;ДАННЫЕ!$AF353,"00")&amp;"c"&amp;IF(ДАННЫЕ!$AG353,"1"&amp;ДАННЫЕ!$AG353,"00")&amp;"i"&amp;IF(ДАННЫЕ!$AH353,"1"&amp;ДАННЫЕ!$AH353,"00")&amp;"r"&amp;IF(ДАННЫЕ!$AL353,"1"&amp;ДАННЫЕ!$AL353,"00")&amp;"m"&amp;IF(ДАННЫЕ!$AI353,"1"&amp;ДАННЫЕ!$AI353,"00")&amp;"hS"&amp;IF(ДАННЫЕ!$AJ353,"1"&amp;ДАННЫЕ!$AJ353,"00")&amp;"hZ"&amp;IF(ДАННЫЕ!$AK353,"1"&amp;ДАННЫЕ!$AK353,"00")&amp;"p"&amp;IF(ДАННЫЕ!$AP353,"1"&amp;ДАННЫЕ!$AP353,"00")&amp;"k"&amp;IF(ДАННЫЕ!$AQ353,"1"&amp;ДАННЫЕ!$AQ353,"00")&amp;"z"&amp;IF(ДАННЫЕ!$AR353,"1"&amp;ДАННЫЕ!$AR353,"00")&amp;"j"&amp;IF(ДАННЫЕ!$AM353,"1"&amp;ДАННЫЕ!$AM353,"00")&amp;"n"&amp;IF(ДАННЫЕ!$AN353,"1"&amp;ДАННЫЕ!$AN353,"00")&amp;"E"&amp;ДАННЫЕ!BI353&amp;"L"&amp;ДАННЫЕ!AO353&amp;"h"&amp;IF(ДАННЫЕ!$AU353&gt;0,1,0)&amp;"v"&amp;IF(ДАННЫЕ!$AW353&gt;0,1,0)&amp;"a"&amp;IF(ДАННЫЕ!$AS353,"1"&amp;ДАННЫЕ!$AS353,"00")&amp;"s"&amp;IF(ДАННЫЕ!$AT353,"1"&amp;ДАННЫЕ!$AT353,"00")&amp;"u"&amp;IF(ДАННЫЕ!$CJ353&gt;0,1,0)&amp;"y"&amp;B353&amp;"d"&amp;H353&amp;"e"&amp;F353&amp;G353</f>
        <v>x0w00t00f00b00g00c00i00r00m00hS00hZ00p00k00z00j00n00ELh0v0a00s00u0y0de</v>
      </c>
      <c r="L353" s="28" t="str">
        <f ca="1">ДАННЫЕ!$I353&amp;"VN"&amp;IF(ДАННЫЕ!AW353&gt;0,11,10)&amp;"CD"&amp;IF(ДАННЫЕ!BF353&gt;500,16,IF(ДАННЫЕ!BF353&gt;350,15,IF(ДАННЫЕ!BF353&gt;=200,14,IF(ДАННЫЕ!BF353&gt;=100,13,IF(ДАННЫЕ!BF353&gt;=50,12,IF(ДАННЫЕ!BF353&gt;0,11,10))))))&amp;"AR"&amp;IF(ДАННЫЕ!BX353&gt;0,1,0)&amp;"GD"&amp;B353&amp;"VV"&amp;IF(E353&gt;=5,IF(E353&lt;18,1,0),0)</f>
        <v>VN10CD10AR0GD0VV0</v>
      </c>
      <c r="M353" s="28" t="str">
        <f>ДАННЫЕ!$I353&amp;"b"&amp;ДАННЫЕ!$BI353&amp;"r"&amp;ДАННЫЕ!$BJ353&amp;"CD"&amp;IF(ДАННЫЕ!BF353&gt;0,IF(ДАННЫЕ!BF353&lt;200,1,IF(ДАННЫЕ!BF353&lt;350,2,3)),0)&amp;"h"&amp;IF(ДАННЫЕ!$BK353+ДАННЫЕ!$BL353+ДАННЫЕ!$BM353&gt;0,1,0)&amp;"x"&amp;ДАННЫЕ!$BK353&amp;"y"&amp;ДАННЫЕ!$BL353&amp;"z"&amp;ДАННЫЕ!$BM353&amp;"c"&amp;IF(ДАННЫЕ!$BK353+ДАННЫЕ!$BL353+ДАННЫЕ!$BM353=3,1,0)&amp;"a"&amp;IF(ДАННЫЕ!$BQ353+ДАННЫЕ!$BR353&gt;0,1,0)&amp;"d"&amp;ДАННЫЕ!$BQ353&amp;"v"&amp;ДАННЫЕ!$BR353&amp;"p"&amp;ДАННЫЕ!$BS353&amp;"n"&amp;ДАННЫЕ!$BU353&amp;"t"&amp;ДАННЫЕ!$BV353&amp;"o"&amp;ДАННЫЕ!$BT353&amp;"l"&amp;IF(ДАННЫЕ!$BN353&gt;0,1,0)&amp;ДАННЫЕ!$BN353&amp;"g"&amp;ДАННЫЕ!$BO353&amp;"s"&amp;ДАННЫЕ!$BP353&amp;"DZ"&amp;IF(ДАННЫЕ!B353-ДАННЫЕ!G353 &lt; 60,IF(ДАННЫЕ!B353-ДАННЫЕ!G353 &gt;= 0,1,0),0)&amp;"u"&amp;IF(ДАННЫЕ!$CJ353&gt;0,1,0)</f>
        <v>brCD0h0xyzc0a0dvpntol0gsDZ1u0</v>
      </c>
      <c r="N353" s="28" t="str">
        <f ca="1">ДАННЫЕ!$F353&amp;ДАННЫЕ!$I353&amp;"g"&amp;B353&amp;"cf"&amp;D353&amp;"a"&amp;IF(ДАННЫЕ!$BX353&gt;0,1,0)&amp;IF(ДАННЫЕ!$BF353&gt;500,1,IF(ДАННЫЕ!$BF353&gt;350,2,IF(ДАННЫЕ!$BF353&gt;=200,3,IF(ДАННЫЕ!$BF353&gt;=100,4,IF(ДАННЫЕ!$BF353&gt;=50,5,IF(ДАННЫЕ!$BF353&lt;50,6,0))))))&amp;"AR"&amp;IF(DATEDIF(ДАННЫЕ!$BX353,ДАННЫЕ!$F$1,"y")&gt;1,1,0)&amp;"VG"&amp;IF(ДАННЫЕ!$BH353="0",1,0)&amp;"o"&amp;IF(T353+ДАННЫЕ!$AF353+ДАННЫЕ!$AG353+ДАННЫЕ!$AH353+ДАННЫЕ!$AI353+ДАННЫЕ!$AJ353+ДАННЫЕ!$AP353+ДАННЫЕ!$AQ353+ДАННЫЕ!$AR353+ДАННЫЕ!$AU353+ДАННЫЕ!$AW353+ДАННЫЕ!$AS353+ДАННЫЕ!$AT353&gt;0,1,0)&amp;"x"&amp;ДАННЫЕ!$AG353&amp;"p"&amp;IF(ДАННЫЕ!$BY353&gt;0,1,0)&amp;"v"&amp;IF(ДАННЫЕ!$BZ353&gt;0,1,0)&amp;"n"&amp;ДАННЫЕ!$CA353&amp;"t"&amp;ДАННЫЕ!$AY353&amp;"k"&amp;ДАННЫЕ!$CB353&amp;"q"&amp;ДАННЫЕ!$CC353&amp;"w"&amp;ДАННЫЕ!$CD353&amp;"e"&amp;ДАННЫЕ!$CE353&amp;"m"&amp;ДАННЫЕ!$CF353&amp;"c"&amp;ДАННЫЕ!$CG353&amp;"z"&amp;ДАННЫЕ!$CH353&amp;"d"&amp;IF(H353=4,1,0)&amp;"s"&amp;IF(ДАННЫЕ!$J353=1,0,1)&amp;"u"&amp;IF(ДАННЫЕ!$CJ353&gt;0,1,0)</f>
        <v>g0cf0a06AR1VG0o0xp0v0ntkqwemczd0s1u0</v>
      </c>
      <c r="O353" s="28" t="str">
        <f>ДАННЫЕ!$I353&amp;"g"&amp;B353&amp;A353&amp;"f"&amp;P353&amp;"c"&amp;IF(ДАННЫЕ!$U353&gt;0,1,0)&amp;"s"&amp;IF(ДАННЫЕ!$Q353&gt;0,IF(YEAR(ДАННЫЕ!$F$1)=YEAR(ДАННЫЕ!$Q353),IF(MONTH(ДАННЫЕ!$F$1)=MONTH(ДАННЫЕ!$Q353),111,11),1),0)&amp;"i"&amp;IF(ДАННЫЕ!$R353+ДАННЫЕ!$S353+ДАННЫЕ!$T353=0,0,1)&amp;"h"&amp;IF(ДАННЫЕ!$P353&gt;0,1,0)&amp;"p"&amp;IF(ДАННЫЕ!$CI353&gt;0,IF(YEAR(ДАННЫЕ!$F$1)=YEAR(ДАННЫЕ!$CI353),IF(MONTH(ДАННЫЕ!$F$1)=MONTH(ДАННЫЕ!$CI353),111,11),1),0)&amp;"d"&amp;IF(ДАННЫЕ!$CJ353&gt;0,IF(YEAR(ДАННЫЕ!$F$1)=YEAR(ДАННЫЕ!$CJ353),IF(MONTH(ДАННЫЕ!$F$1)=MONTH(ДАННЫЕ!$CJ353),111,11),1),0)&amp;"o"&amp;IF(ДАННЫЕ!$CK353&gt;0,IF(MONTH(ДАННЫЕ!$F$1)=MONTH(ДАННЫЕ!$CK353),111,11),0)&amp;"v"&amp;IF(ДАННЫЕ!$BE353&gt;0,IF(MONTH(ДАННЫЕ!$F$1)=MONTH(ДАННЫЕ!$BE353),111,11),0)</f>
        <v>g00f0c0s0i0h0p0d0o0v0</v>
      </c>
      <c r="P353" s="15">
        <f t="shared" si="17"/>
        <v>0</v>
      </c>
      <c r="Q353" s="15">
        <f>IF(ДАННЫЕ!$F$1&gt;ДАННЫЕ!$N353,IF(YEAR(ДАННЫЕ!$F$1)=YEAR(ДАННЫЕ!M353),1,0),0)</f>
        <v>0</v>
      </c>
      <c r="R353" s="15">
        <f>IF(ДАННЫЕ!$F$1&gt;ДАННЫЕ!$N353,IF(YEAR(ДАННЫЕ!$F$1)=YEAR(ДАННЫЕ!N353),1,0),0)</f>
        <v>0</v>
      </c>
      <c r="S353" s="15">
        <f>IF(ДАННЫЕ!$AA353="2А",1,IF(ДАННЫЕ!$AA353="2Б",2,IF(ДАННЫЕ!$AA353="2В",3,IF(ДАННЫЕ!$AA353=3,4,IF(ДАННЫЕ!$AA353="4А",5,IF(ДАННЫЕ!$AA353="4Б",6,IF(ДАННЫЕ!$AA353="4В",7,IF(ДАННЫЕ!$AA353=5,8,0))))))))</f>
        <v>0</v>
      </c>
      <c r="T353" s="15">
        <f>IF(OR(ДАННЫЕ!$AC353=2,ДАННЫЕ!$AD353=2,ДАННЫЕ!$AE353=2),2,IF(OR(ДАННЫЕ!$AC353=1,ДАННЫЕ!$AD353=1,ДАННЫЕ!$AE353=1),1,0))</f>
        <v>0</v>
      </c>
    </row>
    <row r="354" spans="1:20" ht="15" customHeight="1" x14ac:dyDescent="0.2">
      <c r="A354" s="78">
        <f>IF(B354&gt;0,IF(MONTH(ДАННЫЕ!$F$1)=MONTH(ДАННЫЕ!$B354),1,0),0)</f>
        <v>0</v>
      </c>
      <c r="B354" s="14">
        <f>IF(ДАННЫЕ!$B354&gt;0,IF(YEAR(ДАННЫЕ!$F$1)=YEAR(ДАННЫЕ!$B354),1,0),0)</f>
        <v>0</v>
      </c>
      <c r="C354" s="14">
        <f>IF(ДАННЫЕ!$CM354&gt;0,IF(YEAR(ДАННЫЕ!$F$1)=YEAR(ДАННЫЕ!$CM354),1,0),0)</f>
        <v>0</v>
      </c>
      <c r="D354" s="14">
        <f>IF(ДАННЫЕ!$CJ354&gt;0,IF(ДАННЫЕ!$CL354&gt;ДАННЫЕ!$F$1,1,IF(ДАННЫЕ!$CL354&gt;0,0,1)),0)</f>
        <v>0</v>
      </c>
      <c r="E354" s="43" t="str">
        <f ca="1">IF(ДАННЫЕ!$F$1&gt;0,IF(ДАННЫЕ!$G354&gt;0,DATEDIF(ДАННЫЕ!$G354,ДАННЫЕ!$F$1,"y"),""),IF(ДАННЫЕ!$G354&gt;0,DATEDIF(ДАННЫЕ!$G354,TODAY(),"y"),""))</f>
        <v/>
      </c>
      <c r="F354" s="43" t="str">
        <f xml:space="preserve"> IF(ДАННЫЕ!$F354="М",IF(E354&gt;=18,IF(E354&lt;60,1,""),""),"")&amp;IF(ДАННЫЕ!$F354="Ж",IF(E354&gt;=18,IF(E354&lt;55,1,""),""),"")</f>
        <v/>
      </c>
      <c r="G354" s="43" t="str">
        <f xml:space="preserve"> IF(ДАННЫЕ!$F354="М",IF(E354&gt;=60,2,""),"")&amp;IF(ДАННЫЕ!$F354="Ж",IF(E354&gt;=55,2,""),"")</f>
        <v/>
      </c>
      <c r="H354" s="43" t="str">
        <f t="shared" ca="1" si="15"/>
        <v/>
      </c>
      <c r="I354" s="43" t="str">
        <f t="shared" ca="1" si="16"/>
        <v>03</v>
      </c>
      <c r="J354" s="28" t="str">
        <f ca="1">ДАННЫЕ!$F354&amp;H354&amp;I354&amp;ДАННЫЕ!$I354&amp;"m"&amp;IF(ДАННЫЕ!$I354&gt;0,IF(ДАННЫЕ!$J354&gt;0,0,1),"")&amp;"f"&amp;IF(ДАННЫЕ!$R354&gt;0,IF(YEAR(ДАННЫЕ!$F$1)=YEAR(ДАННЫЕ!$R354),1,0),0)&amp;"z"&amp;ДАННЫЕ!$R354&amp;"p"&amp;ДАННЫЕ!$S354&amp;"i"&amp;ДАННЫЕ!$T354&amp;"h"&amp;ДАННЫЕ!$K354&amp;"be"&amp;ДАННЫЕ!$BI354&amp;"CD"&amp;IF(ДАННЫЕ!BF354&gt;500,4,IF(ДАННЫЕ!BF354&gt;350,3,IF(ДАННЫЕ!BF354&gt;200,2,IF(ДАННЫЕ!BF354&gt;0,1,0))))&amp;"g"&amp;B354&amp;"d"&amp;H354&amp;"l"&amp;ДАННЫЕ!AT354&amp;"a"&amp;ДАННЫЕ!$V354&amp;"v"&amp;R354&amp;"k"&amp;ДАННЫЕ!$U354&amp;"s"&amp;ДАННЫЕ!$Y354&amp;"t"&amp;ДАННЫЕ!$X354&amp;"b"&amp;IF(ДАННЫЕ!$Q354&gt;1,1,0)&amp;"PP"&amp;ДАННЫЕ!Z354&amp;"c"&amp;S354&amp;"x"&amp;IF(ДАННЫЕ!$BY354&gt;0,IF(YEAR(ДАННЫЕ!$F$1)=YEAR(ДАННЫЕ!$BY354),1,0),0)&amp;"n"&amp;IF(ДАННЫЕ!$BZ354&gt;0,IF(YEAR(ДАННЫЕ!$F$1)=YEAR(ДАННЫЕ!$BZ354),1,0),0)&amp;"u"&amp;D354&amp;"z"&amp;IF(ДАННЫЕ!$CL354&gt;0,IF(YEAR(ДАННЫЕ!$F$1)&gt;YEAR(ДАННЫЕ!$CL354),11,12),0)</f>
        <v>03mf0zpihbeCD0g0dlav0kstb0PPc0x0n0u0z0</v>
      </c>
      <c r="K354" s="28" t="str">
        <f ca="1">ДАННЫЕ!$I354&amp;"x"&amp;B354&amp;"w"&amp;IF(T354+ДАННЫЕ!AD354+ДАННЫЕ!AE354+ДАННЫЕ!AF354+ДАННЫЕ!AG354+ДАННЫЕ!AH354+ДАННЫЕ!$AL354+ДАННЫЕ!AI354+ДАННЫЕ!AJ354+ДАННЫЕ!AK354+ДАННЫЕ!AP354+ДАННЫЕ!AQ354+ДАННЫЕ!AR354+ДАННЫЕ!$AM354+ДАННЫЕ!$AN354+ДАННЫЕ!AS354+ДАННЫЕ!AT354&gt;0,1,0)&amp;IF(OR(T354=2,ДАННЫЕ!AD354=2,ДАННЫЕ!AE354=2,ДАННЫЕ!AF354=2,ДАННЫЕ!AG354=2,ДАННЫЕ!AH354=2,ДАННЫЕ!$AL354=2,ДАННЫЕ!AI354=2,ДАННЫЕ!AJ354=2,ДАННЫЕ!AK354=2,ДАННЫЕ!AP354=2,ДАННЫЕ!AQ354=2,ДАННЫЕ!AR354=2,ДАННЫЕ!$AM354=2,ДАННЫЕ!$AN354=2,ДАННЫЕ!AS354=2,ДАННЫЕ!AT354=2),2,0)&amp;"t"&amp;IF(T354&gt;0,"1"&amp;T354,"00")&amp;"f"&amp;IF(ДАННЫЕ!$AC354,"1"&amp;ДАННЫЕ!$AC354,"00")&amp;"b"&amp;IF(ДАННЫЕ!$AD354,"1"&amp;ДАННЫЕ!$AD354,"00")&amp;"g"&amp;IF(ДАННЫЕ!$AF354,"1"&amp;ДАННЫЕ!$AF354,"00")&amp;"c"&amp;IF(ДАННЫЕ!$AG354,"1"&amp;ДАННЫЕ!$AG354,"00")&amp;"i"&amp;IF(ДАННЫЕ!$AH354,"1"&amp;ДАННЫЕ!$AH354,"00")&amp;"r"&amp;IF(ДАННЫЕ!$AL354,"1"&amp;ДАННЫЕ!$AL354,"00")&amp;"m"&amp;IF(ДАННЫЕ!$AI354,"1"&amp;ДАННЫЕ!$AI354,"00")&amp;"hS"&amp;IF(ДАННЫЕ!$AJ354,"1"&amp;ДАННЫЕ!$AJ354,"00")&amp;"hZ"&amp;IF(ДАННЫЕ!$AK354,"1"&amp;ДАННЫЕ!$AK354,"00")&amp;"p"&amp;IF(ДАННЫЕ!$AP354,"1"&amp;ДАННЫЕ!$AP354,"00")&amp;"k"&amp;IF(ДАННЫЕ!$AQ354,"1"&amp;ДАННЫЕ!$AQ354,"00")&amp;"z"&amp;IF(ДАННЫЕ!$AR354,"1"&amp;ДАННЫЕ!$AR354,"00")&amp;"j"&amp;IF(ДАННЫЕ!$AM354,"1"&amp;ДАННЫЕ!$AM354,"00")&amp;"n"&amp;IF(ДАННЫЕ!$AN354,"1"&amp;ДАННЫЕ!$AN354,"00")&amp;"E"&amp;ДАННЫЕ!BI354&amp;"L"&amp;ДАННЫЕ!AO354&amp;"h"&amp;IF(ДАННЫЕ!$AU354&gt;0,1,0)&amp;"v"&amp;IF(ДАННЫЕ!$AW354&gt;0,1,0)&amp;"a"&amp;IF(ДАННЫЕ!$AS354,"1"&amp;ДАННЫЕ!$AS354,"00")&amp;"s"&amp;IF(ДАННЫЕ!$AT354,"1"&amp;ДАННЫЕ!$AT354,"00")&amp;"u"&amp;IF(ДАННЫЕ!$CJ354&gt;0,1,0)&amp;"y"&amp;B354&amp;"d"&amp;H354&amp;"e"&amp;F354&amp;G354</f>
        <v>x0w00t00f00b00g00c00i00r00m00hS00hZ00p00k00z00j00n00ELh0v0a00s00u0y0de</v>
      </c>
      <c r="L354" s="28" t="str">
        <f ca="1">ДАННЫЕ!$I354&amp;"VN"&amp;IF(ДАННЫЕ!AW354&gt;0,11,10)&amp;"CD"&amp;IF(ДАННЫЕ!BF354&gt;500,16,IF(ДАННЫЕ!BF354&gt;350,15,IF(ДАННЫЕ!BF354&gt;=200,14,IF(ДАННЫЕ!BF354&gt;=100,13,IF(ДАННЫЕ!BF354&gt;=50,12,IF(ДАННЫЕ!BF354&gt;0,11,10))))))&amp;"AR"&amp;IF(ДАННЫЕ!BX354&gt;0,1,0)&amp;"GD"&amp;B354&amp;"VV"&amp;IF(E354&gt;=5,IF(E354&lt;18,1,0),0)</f>
        <v>VN10CD10AR0GD0VV0</v>
      </c>
      <c r="M354" s="28" t="str">
        <f>ДАННЫЕ!$I354&amp;"b"&amp;ДАННЫЕ!$BI354&amp;"r"&amp;ДАННЫЕ!$BJ354&amp;"CD"&amp;IF(ДАННЫЕ!BF354&gt;0,IF(ДАННЫЕ!BF354&lt;200,1,IF(ДАННЫЕ!BF354&lt;350,2,3)),0)&amp;"h"&amp;IF(ДАННЫЕ!$BK354+ДАННЫЕ!$BL354+ДАННЫЕ!$BM354&gt;0,1,0)&amp;"x"&amp;ДАННЫЕ!$BK354&amp;"y"&amp;ДАННЫЕ!$BL354&amp;"z"&amp;ДАННЫЕ!$BM354&amp;"c"&amp;IF(ДАННЫЕ!$BK354+ДАННЫЕ!$BL354+ДАННЫЕ!$BM354=3,1,0)&amp;"a"&amp;IF(ДАННЫЕ!$BQ354+ДАННЫЕ!$BR354&gt;0,1,0)&amp;"d"&amp;ДАННЫЕ!$BQ354&amp;"v"&amp;ДАННЫЕ!$BR354&amp;"p"&amp;ДАННЫЕ!$BS354&amp;"n"&amp;ДАННЫЕ!$BU354&amp;"t"&amp;ДАННЫЕ!$BV354&amp;"o"&amp;ДАННЫЕ!$BT354&amp;"l"&amp;IF(ДАННЫЕ!$BN354&gt;0,1,0)&amp;ДАННЫЕ!$BN354&amp;"g"&amp;ДАННЫЕ!$BO354&amp;"s"&amp;ДАННЫЕ!$BP354&amp;"DZ"&amp;IF(ДАННЫЕ!B354-ДАННЫЕ!G354 &lt; 60,IF(ДАННЫЕ!B354-ДАННЫЕ!G354 &gt;= 0,1,0),0)&amp;"u"&amp;IF(ДАННЫЕ!$CJ354&gt;0,1,0)</f>
        <v>brCD0h0xyzc0a0dvpntol0gsDZ1u0</v>
      </c>
      <c r="N354" s="28" t="str">
        <f ca="1">ДАННЫЕ!$F354&amp;ДАННЫЕ!$I354&amp;"g"&amp;B354&amp;"cf"&amp;D354&amp;"a"&amp;IF(ДАННЫЕ!$BX354&gt;0,1,0)&amp;IF(ДАННЫЕ!$BF354&gt;500,1,IF(ДАННЫЕ!$BF354&gt;350,2,IF(ДАННЫЕ!$BF354&gt;=200,3,IF(ДАННЫЕ!$BF354&gt;=100,4,IF(ДАННЫЕ!$BF354&gt;=50,5,IF(ДАННЫЕ!$BF354&lt;50,6,0))))))&amp;"AR"&amp;IF(DATEDIF(ДАННЫЕ!$BX354,ДАННЫЕ!$F$1,"y")&gt;1,1,0)&amp;"VG"&amp;IF(ДАННЫЕ!$BH354="0",1,0)&amp;"o"&amp;IF(T354+ДАННЫЕ!$AF354+ДАННЫЕ!$AG354+ДАННЫЕ!$AH354+ДАННЫЕ!$AI354+ДАННЫЕ!$AJ354+ДАННЫЕ!$AP354+ДАННЫЕ!$AQ354+ДАННЫЕ!$AR354+ДАННЫЕ!$AU354+ДАННЫЕ!$AW354+ДАННЫЕ!$AS354+ДАННЫЕ!$AT354&gt;0,1,0)&amp;"x"&amp;ДАННЫЕ!$AG354&amp;"p"&amp;IF(ДАННЫЕ!$BY354&gt;0,1,0)&amp;"v"&amp;IF(ДАННЫЕ!$BZ354&gt;0,1,0)&amp;"n"&amp;ДАННЫЕ!$CA354&amp;"t"&amp;ДАННЫЕ!$AY354&amp;"k"&amp;ДАННЫЕ!$CB354&amp;"q"&amp;ДАННЫЕ!$CC354&amp;"w"&amp;ДАННЫЕ!$CD354&amp;"e"&amp;ДАННЫЕ!$CE354&amp;"m"&amp;ДАННЫЕ!$CF354&amp;"c"&amp;ДАННЫЕ!$CG354&amp;"z"&amp;ДАННЫЕ!$CH354&amp;"d"&amp;IF(H354=4,1,0)&amp;"s"&amp;IF(ДАННЫЕ!$J354=1,0,1)&amp;"u"&amp;IF(ДАННЫЕ!$CJ354&gt;0,1,0)</f>
        <v>g0cf0a06AR1VG0o0xp0v0ntkqwemczd0s1u0</v>
      </c>
      <c r="O354" s="28" t="str">
        <f>ДАННЫЕ!$I354&amp;"g"&amp;B354&amp;A354&amp;"f"&amp;P354&amp;"c"&amp;IF(ДАННЫЕ!$U354&gt;0,1,0)&amp;"s"&amp;IF(ДАННЫЕ!$Q354&gt;0,IF(YEAR(ДАННЫЕ!$F$1)=YEAR(ДАННЫЕ!$Q354),IF(MONTH(ДАННЫЕ!$F$1)=MONTH(ДАННЫЕ!$Q354),111,11),1),0)&amp;"i"&amp;IF(ДАННЫЕ!$R354+ДАННЫЕ!$S354+ДАННЫЕ!$T354=0,0,1)&amp;"h"&amp;IF(ДАННЫЕ!$P354&gt;0,1,0)&amp;"p"&amp;IF(ДАННЫЕ!$CI354&gt;0,IF(YEAR(ДАННЫЕ!$F$1)=YEAR(ДАННЫЕ!$CI354),IF(MONTH(ДАННЫЕ!$F$1)=MONTH(ДАННЫЕ!$CI354),111,11),1),0)&amp;"d"&amp;IF(ДАННЫЕ!$CJ354&gt;0,IF(YEAR(ДАННЫЕ!$F$1)=YEAR(ДАННЫЕ!$CJ354),IF(MONTH(ДАННЫЕ!$F$1)=MONTH(ДАННЫЕ!$CJ354),111,11),1),0)&amp;"o"&amp;IF(ДАННЫЕ!$CK354&gt;0,IF(MONTH(ДАННЫЕ!$F$1)=MONTH(ДАННЫЕ!$CK354),111,11),0)&amp;"v"&amp;IF(ДАННЫЕ!$BE354&gt;0,IF(MONTH(ДАННЫЕ!$F$1)=MONTH(ДАННЫЕ!$BE354),111,11),0)</f>
        <v>g00f0c0s0i0h0p0d0o0v0</v>
      </c>
      <c r="P354" s="15">
        <f t="shared" si="17"/>
        <v>0</v>
      </c>
      <c r="Q354" s="15">
        <f>IF(ДАННЫЕ!$F$1&gt;ДАННЫЕ!$N354,IF(YEAR(ДАННЫЕ!$F$1)=YEAR(ДАННЫЕ!M354),1,0),0)</f>
        <v>0</v>
      </c>
      <c r="R354" s="15">
        <f>IF(ДАННЫЕ!$F$1&gt;ДАННЫЕ!$N354,IF(YEAR(ДАННЫЕ!$F$1)=YEAR(ДАННЫЕ!N354),1,0),0)</f>
        <v>0</v>
      </c>
      <c r="S354" s="15">
        <f>IF(ДАННЫЕ!$AA354="2А",1,IF(ДАННЫЕ!$AA354="2Б",2,IF(ДАННЫЕ!$AA354="2В",3,IF(ДАННЫЕ!$AA354=3,4,IF(ДАННЫЕ!$AA354="4А",5,IF(ДАННЫЕ!$AA354="4Б",6,IF(ДАННЫЕ!$AA354="4В",7,IF(ДАННЫЕ!$AA354=5,8,0))))))))</f>
        <v>0</v>
      </c>
      <c r="T354" s="15">
        <f>IF(OR(ДАННЫЕ!$AC354=2,ДАННЫЕ!$AD354=2,ДАННЫЕ!$AE354=2),2,IF(OR(ДАННЫЕ!$AC354=1,ДАННЫЕ!$AD354=1,ДАННЫЕ!$AE354=1),1,0))</f>
        <v>0</v>
      </c>
    </row>
    <row r="355" spans="1:20" ht="15" customHeight="1" x14ac:dyDescent="0.2">
      <c r="A355" s="78">
        <f>IF(B355&gt;0,IF(MONTH(ДАННЫЕ!$F$1)=MONTH(ДАННЫЕ!$B355),1,0),0)</f>
        <v>0</v>
      </c>
      <c r="B355" s="14">
        <f>IF(ДАННЫЕ!$B355&gt;0,IF(YEAR(ДАННЫЕ!$F$1)=YEAR(ДАННЫЕ!$B355),1,0),0)</f>
        <v>0</v>
      </c>
      <c r="C355" s="14">
        <f>IF(ДАННЫЕ!$CM355&gt;0,IF(YEAR(ДАННЫЕ!$F$1)=YEAR(ДАННЫЕ!$CM355),1,0),0)</f>
        <v>0</v>
      </c>
      <c r="D355" s="14">
        <f>IF(ДАННЫЕ!$CJ355&gt;0,IF(ДАННЫЕ!$CL355&gt;ДАННЫЕ!$F$1,1,IF(ДАННЫЕ!$CL355&gt;0,0,1)),0)</f>
        <v>0</v>
      </c>
      <c r="E355" s="43" t="str">
        <f ca="1">IF(ДАННЫЕ!$F$1&gt;0,IF(ДАННЫЕ!$G355&gt;0,DATEDIF(ДАННЫЕ!$G355,ДАННЫЕ!$F$1,"y"),""),IF(ДАННЫЕ!$G355&gt;0,DATEDIF(ДАННЫЕ!$G355,TODAY(),"y"),""))</f>
        <v/>
      </c>
      <c r="F355" s="43" t="str">
        <f xml:space="preserve"> IF(ДАННЫЕ!$F355="М",IF(E355&gt;=18,IF(E355&lt;60,1,""),""),"")&amp;IF(ДАННЫЕ!$F355="Ж",IF(E355&gt;=18,IF(E355&lt;55,1,""),""),"")</f>
        <v/>
      </c>
      <c r="G355" s="43" t="str">
        <f xml:space="preserve"> IF(ДАННЫЕ!$F355="М",IF(E355&gt;=60,2,""),"")&amp;IF(ДАННЫЕ!$F355="Ж",IF(E355&gt;=55,2,""),"")</f>
        <v/>
      </c>
      <c r="H355" s="43" t="str">
        <f t="shared" ca="1" si="15"/>
        <v/>
      </c>
      <c r="I355" s="43" t="str">
        <f t="shared" ca="1" si="16"/>
        <v>03</v>
      </c>
      <c r="J355" s="28" t="str">
        <f ca="1">ДАННЫЕ!$F355&amp;H355&amp;I355&amp;ДАННЫЕ!$I355&amp;"m"&amp;IF(ДАННЫЕ!$I355&gt;0,IF(ДАННЫЕ!$J355&gt;0,0,1),"")&amp;"f"&amp;IF(ДАННЫЕ!$R355&gt;0,IF(YEAR(ДАННЫЕ!$F$1)=YEAR(ДАННЫЕ!$R355),1,0),0)&amp;"z"&amp;ДАННЫЕ!$R355&amp;"p"&amp;ДАННЫЕ!$S355&amp;"i"&amp;ДАННЫЕ!$T355&amp;"h"&amp;ДАННЫЕ!$K355&amp;"be"&amp;ДАННЫЕ!$BI355&amp;"CD"&amp;IF(ДАННЫЕ!BF355&gt;500,4,IF(ДАННЫЕ!BF355&gt;350,3,IF(ДАННЫЕ!BF355&gt;200,2,IF(ДАННЫЕ!BF355&gt;0,1,0))))&amp;"g"&amp;B355&amp;"d"&amp;H355&amp;"l"&amp;ДАННЫЕ!AT355&amp;"a"&amp;ДАННЫЕ!$V355&amp;"v"&amp;R355&amp;"k"&amp;ДАННЫЕ!$U355&amp;"s"&amp;ДАННЫЕ!$Y355&amp;"t"&amp;ДАННЫЕ!$X355&amp;"b"&amp;IF(ДАННЫЕ!$Q355&gt;1,1,0)&amp;"PP"&amp;ДАННЫЕ!Z355&amp;"c"&amp;S355&amp;"x"&amp;IF(ДАННЫЕ!$BY355&gt;0,IF(YEAR(ДАННЫЕ!$F$1)=YEAR(ДАННЫЕ!$BY355),1,0),0)&amp;"n"&amp;IF(ДАННЫЕ!$BZ355&gt;0,IF(YEAR(ДАННЫЕ!$F$1)=YEAR(ДАННЫЕ!$BZ355),1,0),0)&amp;"u"&amp;D355&amp;"z"&amp;IF(ДАННЫЕ!$CL355&gt;0,IF(YEAR(ДАННЫЕ!$F$1)&gt;YEAR(ДАННЫЕ!$CL355),11,12),0)</f>
        <v>03mf0zpihbeCD0g0dlav0kstb0PPc0x0n0u0z0</v>
      </c>
      <c r="K355" s="28" t="str">
        <f ca="1">ДАННЫЕ!$I355&amp;"x"&amp;B355&amp;"w"&amp;IF(T355+ДАННЫЕ!AD355+ДАННЫЕ!AE355+ДАННЫЕ!AF355+ДАННЫЕ!AG355+ДАННЫЕ!AH355+ДАННЫЕ!$AL355+ДАННЫЕ!AI355+ДАННЫЕ!AJ355+ДАННЫЕ!AK355+ДАННЫЕ!AP355+ДАННЫЕ!AQ355+ДАННЫЕ!AR355+ДАННЫЕ!$AM355+ДАННЫЕ!$AN355+ДАННЫЕ!AS355+ДАННЫЕ!AT355&gt;0,1,0)&amp;IF(OR(T355=2,ДАННЫЕ!AD355=2,ДАННЫЕ!AE355=2,ДАННЫЕ!AF355=2,ДАННЫЕ!AG355=2,ДАННЫЕ!AH355=2,ДАННЫЕ!$AL355=2,ДАННЫЕ!AI355=2,ДАННЫЕ!AJ355=2,ДАННЫЕ!AK355=2,ДАННЫЕ!AP355=2,ДАННЫЕ!AQ355=2,ДАННЫЕ!AR355=2,ДАННЫЕ!$AM355=2,ДАННЫЕ!$AN355=2,ДАННЫЕ!AS355=2,ДАННЫЕ!AT355=2),2,0)&amp;"t"&amp;IF(T355&gt;0,"1"&amp;T355,"00")&amp;"f"&amp;IF(ДАННЫЕ!$AC355,"1"&amp;ДАННЫЕ!$AC355,"00")&amp;"b"&amp;IF(ДАННЫЕ!$AD355,"1"&amp;ДАННЫЕ!$AD355,"00")&amp;"g"&amp;IF(ДАННЫЕ!$AF355,"1"&amp;ДАННЫЕ!$AF355,"00")&amp;"c"&amp;IF(ДАННЫЕ!$AG355,"1"&amp;ДАННЫЕ!$AG355,"00")&amp;"i"&amp;IF(ДАННЫЕ!$AH355,"1"&amp;ДАННЫЕ!$AH355,"00")&amp;"r"&amp;IF(ДАННЫЕ!$AL355,"1"&amp;ДАННЫЕ!$AL355,"00")&amp;"m"&amp;IF(ДАННЫЕ!$AI355,"1"&amp;ДАННЫЕ!$AI355,"00")&amp;"hS"&amp;IF(ДАННЫЕ!$AJ355,"1"&amp;ДАННЫЕ!$AJ355,"00")&amp;"hZ"&amp;IF(ДАННЫЕ!$AK355,"1"&amp;ДАННЫЕ!$AK355,"00")&amp;"p"&amp;IF(ДАННЫЕ!$AP355,"1"&amp;ДАННЫЕ!$AP355,"00")&amp;"k"&amp;IF(ДАННЫЕ!$AQ355,"1"&amp;ДАННЫЕ!$AQ355,"00")&amp;"z"&amp;IF(ДАННЫЕ!$AR355,"1"&amp;ДАННЫЕ!$AR355,"00")&amp;"j"&amp;IF(ДАННЫЕ!$AM355,"1"&amp;ДАННЫЕ!$AM355,"00")&amp;"n"&amp;IF(ДАННЫЕ!$AN355,"1"&amp;ДАННЫЕ!$AN355,"00")&amp;"E"&amp;ДАННЫЕ!BI355&amp;"L"&amp;ДАННЫЕ!AO355&amp;"h"&amp;IF(ДАННЫЕ!$AU355&gt;0,1,0)&amp;"v"&amp;IF(ДАННЫЕ!$AW355&gt;0,1,0)&amp;"a"&amp;IF(ДАННЫЕ!$AS355,"1"&amp;ДАННЫЕ!$AS355,"00")&amp;"s"&amp;IF(ДАННЫЕ!$AT355,"1"&amp;ДАННЫЕ!$AT355,"00")&amp;"u"&amp;IF(ДАННЫЕ!$CJ355&gt;0,1,0)&amp;"y"&amp;B355&amp;"d"&amp;H355&amp;"e"&amp;F355&amp;G355</f>
        <v>x0w00t00f00b00g00c00i00r00m00hS00hZ00p00k00z00j00n00ELh0v0a00s00u0y0de</v>
      </c>
      <c r="L355" s="28" t="str">
        <f ca="1">ДАННЫЕ!$I355&amp;"VN"&amp;IF(ДАННЫЕ!AW355&gt;0,11,10)&amp;"CD"&amp;IF(ДАННЫЕ!BF355&gt;500,16,IF(ДАННЫЕ!BF355&gt;350,15,IF(ДАННЫЕ!BF355&gt;=200,14,IF(ДАННЫЕ!BF355&gt;=100,13,IF(ДАННЫЕ!BF355&gt;=50,12,IF(ДАННЫЕ!BF355&gt;0,11,10))))))&amp;"AR"&amp;IF(ДАННЫЕ!BX355&gt;0,1,0)&amp;"GD"&amp;B355&amp;"VV"&amp;IF(E355&gt;=5,IF(E355&lt;18,1,0),0)</f>
        <v>VN10CD10AR0GD0VV0</v>
      </c>
      <c r="M355" s="28" t="str">
        <f>ДАННЫЕ!$I355&amp;"b"&amp;ДАННЫЕ!$BI355&amp;"r"&amp;ДАННЫЕ!$BJ355&amp;"CD"&amp;IF(ДАННЫЕ!BF355&gt;0,IF(ДАННЫЕ!BF355&lt;200,1,IF(ДАННЫЕ!BF355&lt;350,2,3)),0)&amp;"h"&amp;IF(ДАННЫЕ!$BK355+ДАННЫЕ!$BL355+ДАННЫЕ!$BM355&gt;0,1,0)&amp;"x"&amp;ДАННЫЕ!$BK355&amp;"y"&amp;ДАННЫЕ!$BL355&amp;"z"&amp;ДАННЫЕ!$BM355&amp;"c"&amp;IF(ДАННЫЕ!$BK355+ДАННЫЕ!$BL355+ДАННЫЕ!$BM355=3,1,0)&amp;"a"&amp;IF(ДАННЫЕ!$BQ355+ДАННЫЕ!$BR355&gt;0,1,0)&amp;"d"&amp;ДАННЫЕ!$BQ355&amp;"v"&amp;ДАННЫЕ!$BR355&amp;"p"&amp;ДАННЫЕ!$BS355&amp;"n"&amp;ДАННЫЕ!$BU355&amp;"t"&amp;ДАННЫЕ!$BV355&amp;"o"&amp;ДАННЫЕ!$BT355&amp;"l"&amp;IF(ДАННЫЕ!$BN355&gt;0,1,0)&amp;ДАННЫЕ!$BN355&amp;"g"&amp;ДАННЫЕ!$BO355&amp;"s"&amp;ДАННЫЕ!$BP355&amp;"DZ"&amp;IF(ДАННЫЕ!B355-ДАННЫЕ!G355 &lt; 60,IF(ДАННЫЕ!B355-ДАННЫЕ!G355 &gt;= 0,1,0),0)&amp;"u"&amp;IF(ДАННЫЕ!$CJ355&gt;0,1,0)</f>
        <v>brCD0h0xyzc0a0dvpntol0gsDZ1u0</v>
      </c>
      <c r="N355" s="28" t="str">
        <f ca="1">ДАННЫЕ!$F355&amp;ДАННЫЕ!$I355&amp;"g"&amp;B355&amp;"cf"&amp;D355&amp;"a"&amp;IF(ДАННЫЕ!$BX355&gt;0,1,0)&amp;IF(ДАННЫЕ!$BF355&gt;500,1,IF(ДАННЫЕ!$BF355&gt;350,2,IF(ДАННЫЕ!$BF355&gt;=200,3,IF(ДАННЫЕ!$BF355&gt;=100,4,IF(ДАННЫЕ!$BF355&gt;=50,5,IF(ДАННЫЕ!$BF355&lt;50,6,0))))))&amp;"AR"&amp;IF(DATEDIF(ДАННЫЕ!$BX355,ДАННЫЕ!$F$1,"y")&gt;1,1,0)&amp;"VG"&amp;IF(ДАННЫЕ!$BH355="0",1,0)&amp;"o"&amp;IF(T355+ДАННЫЕ!$AF355+ДАННЫЕ!$AG355+ДАННЫЕ!$AH355+ДАННЫЕ!$AI355+ДАННЫЕ!$AJ355+ДАННЫЕ!$AP355+ДАННЫЕ!$AQ355+ДАННЫЕ!$AR355+ДАННЫЕ!$AU355+ДАННЫЕ!$AW355+ДАННЫЕ!$AS355+ДАННЫЕ!$AT355&gt;0,1,0)&amp;"x"&amp;ДАННЫЕ!$AG355&amp;"p"&amp;IF(ДАННЫЕ!$BY355&gt;0,1,0)&amp;"v"&amp;IF(ДАННЫЕ!$BZ355&gt;0,1,0)&amp;"n"&amp;ДАННЫЕ!$CA355&amp;"t"&amp;ДАННЫЕ!$AY355&amp;"k"&amp;ДАННЫЕ!$CB355&amp;"q"&amp;ДАННЫЕ!$CC355&amp;"w"&amp;ДАННЫЕ!$CD355&amp;"e"&amp;ДАННЫЕ!$CE355&amp;"m"&amp;ДАННЫЕ!$CF355&amp;"c"&amp;ДАННЫЕ!$CG355&amp;"z"&amp;ДАННЫЕ!$CH355&amp;"d"&amp;IF(H355=4,1,0)&amp;"s"&amp;IF(ДАННЫЕ!$J355=1,0,1)&amp;"u"&amp;IF(ДАННЫЕ!$CJ355&gt;0,1,0)</f>
        <v>g0cf0a06AR1VG0o0xp0v0ntkqwemczd0s1u0</v>
      </c>
      <c r="O355" s="28" t="str">
        <f>ДАННЫЕ!$I355&amp;"g"&amp;B355&amp;A355&amp;"f"&amp;P355&amp;"c"&amp;IF(ДАННЫЕ!$U355&gt;0,1,0)&amp;"s"&amp;IF(ДАННЫЕ!$Q355&gt;0,IF(YEAR(ДАННЫЕ!$F$1)=YEAR(ДАННЫЕ!$Q355),IF(MONTH(ДАННЫЕ!$F$1)=MONTH(ДАННЫЕ!$Q355),111,11),1),0)&amp;"i"&amp;IF(ДАННЫЕ!$R355+ДАННЫЕ!$S355+ДАННЫЕ!$T355=0,0,1)&amp;"h"&amp;IF(ДАННЫЕ!$P355&gt;0,1,0)&amp;"p"&amp;IF(ДАННЫЕ!$CI355&gt;0,IF(YEAR(ДАННЫЕ!$F$1)=YEAR(ДАННЫЕ!$CI355),IF(MONTH(ДАННЫЕ!$F$1)=MONTH(ДАННЫЕ!$CI355),111,11),1),0)&amp;"d"&amp;IF(ДАННЫЕ!$CJ355&gt;0,IF(YEAR(ДАННЫЕ!$F$1)=YEAR(ДАННЫЕ!$CJ355),IF(MONTH(ДАННЫЕ!$F$1)=MONTH(ДАННЫЕ!$CJ355),111,11),1),0)&amp;"o"&amp;IF(ДАННЫЕ!$CK355&gt;0,IF(MONTH(ДАННЫЕ!$F$1)=MONTH(ДАННЫЕ!$CK355),111,11),0)&amp;"v"&amp;IF(ДАННЫЕ!$BE355&gt;0,IF(MONTH(ДАННЫЕ!$F$1)=MONTH(ДАННЫЕ!$BE355),111,11),0)</f>
        <v>g00f0c0s0i0h0p0d0o0v0</v>
      </c>
      <c r="P355" s="15">
        <f t="shared" si="17"/>
        <v>0</v>
      </c>
      <c r="Q355" s="15">
        <f>IF(ДАННЫЕ!$F$1&gt;ДАННЫЕ!$N355,IF(YEAR(ДАННЫЕ!$F$1)=YEAR(ДАННЫЕ!M355),1,0),0)</f>
        <v>0</v>
      </c>
      <c r="R355" s="15">
        <f>IF(ДАННЫЕ!$F$1&gt;ДАННЫЕ!$N355,IF(YEAR(ДАННЫЕ!$F$1)=YEAR(ДАННЫЕ!N355),1,0),0)</f>
        <v>0</v>
      </c>
      <c r="S355" s="15">
        <f>IF(ДАННЫЕ!$AA355="2А",1,IF(ДАННЫЕ!$AA355="2Б",2,IF(ДАННЫЕ!$AA355="2В",3,IF(ДАННЫЕ!$AA355=3,4,IF(ДАННЫЕ!$AA355="4А",5,IF(ДАННЫЕ!$AA355="4Б",6,IF(ДАННЫЕ!$AA355="4В",7,IF(ДАННЫЕ!$AA355=5,8,0))))))))</f>
        <v>0</v>
      </c>
      <c r="T355" s="15">
        <f>IF(OR(ДАННЫЕ!$AC355=2,ДАННЫЕ!$AD355=2,ДАННЫЕ!$AE355=2),2,IF(OR(ДАННЫЕ!$AC355=1,ДАННЫЕ!$AD355=1,ДАННЫЕ!$AE355=1),1,0))</f>
        <v>0</v>
      </c>
    </row>
    <row r="356" spans="1:20" ht="15" customHeight="1" x14ac:dyDescent="0.2">
      <c r="A356" s="78">
        <f>IF(B356&gt;0,IF(MONTH(ДАННЫЕ!$F$1)=MONTH(ДАННЫЕ!$B356),1,0),0)</f>
        <v>0</v>
      </c>
      <c r="B356" s="14">
        <f>IF(ДАННЫЕ!$B356&gt;0,IF(YEAR(ДАННЫЕ!$F$1)=YEAR(ДАННЫЕ!$B356),1,0),0)</f>
        <v>0</v>
      </c>
      <c r="C356" s="14">
        <f>IF(ДАННЫЕ!$CM356&gt;0,IF(YEAR(ДАННЫЕ!$F$1)=YEAR(ДАННЫЕ!$CM356),1,0),0)</f>
        <v>0</v>
      </c>
      <c r="D356" s="14">
        <f>IF(ДАННЫЕ!$CJ356&gt;0,IF(ДАННЫЕ!$CL356&gt;ДАННЫЕ!$F$1,1,IF(ДАННЫЕ!$CL356&gt;0,0,1)),0)</f>
        <v>0</v>
      </c>
      <c r="E356" s="43" t="str">
        <f ca="1">IF(ДАННЫЕ!$F$1&gt;0,IF(ДАННЫЕ!$G356&gt;0,DATEDIF(ДАННЫЕ!$G356,ДАННЫЕ!$F$1,"y"),""),IF(ДАННЫЕ!$G356&gt;0,DATEDIF(ДАННЫЕ!$G356,TODAY(),"y"),""))</f>
        <v/>
      </c>
      <c r="F356" s="43" t="str">
        <f xml:space="preserve"> IF(ДАННЫЕ!$F356="М",IF(E356&gt;=18,IF(E356&lt;60,1,""),""),"")&amp;IF(ДАННЫЕ!$F356="Ж",IF(E356&gt;=18,IF(E356&lt;55,1,""),""),"")</f>
        <v/>
      </c>
      <c r="G356" s="43" t="str">
        <f xml:space="preserve"> IF(ДАННЫЕ!$F356="М",IF(E356&gt;=60,2,""),"")&amp;IF(ДАННЫЕ!$F356="Ж",IF(E356&gt;=55,2,""),"")</f>
        <v/>
      </c>
      <c r="H356" s="43" t="str">
        <f t="shared" ca="1" si="15"/>
        <v/>
      </c>
      <c r="I356" s="43" t="str">
        <f t="shared" ca="1" si="16"/>
        <v>03</v>
      </c>
      <c r="J356" s="28" t="str">
        <f ca="1">ДАННЫЕ!$F356&amp;H356&amp;I356&amp;ДАННЫЕ!$I356&amp;"m"&amp;IF(ДАННЫЕ!$I356&gt;0,IF(ДАННЫЕ!$J356&gt;0,0,1),"")&amp;"f"&amp;IF(ДАННЫЕ!$R356&gt;0,IF(YEAR(ДАННЫЕ!$F$1)=YEAR(ДАННЫЕ!$R356),1,0),0)&amp;"z"&amp;ДАННЫЕ!$R356&amp;"p"&amp;ДАННЫЕ!$S356&amp;"i"&amp;ДАННЫЕ!$T356&amp;"h"&amp;ДАННЫЕ!$K356&amp;"be"&amp;ДАННЫЕ!$BI356&amp;"CD"&amp;IF(ДАННЫЕ!BF356&gt;500,4,IF(ДАННЫЕ!BF356&gt;350,3,IF(ДАННЫЕ!BF356&gt;200,2,IF(ДАННЫЕ!BF356&gt;0,1,0))))&amp;"g"&amp;B356&amp;"d"&amp;H356&amp;"l"&amp;ДАННЫЕ!AT356&amp;"a"&amp;ДАННЫЕ!$V356&amp;"v"&amp;R356&amp;"k"&amp;ДАННЫЕ!$U356&amp;"s"&amp;ДАННЫЕ!$Y356&amp;"t"&amp;ДАННЫЕ!$X356&amp;"b"&amp;IF(ДАННЫЕ!$Q356&gt;1,1,0)&amp;"PP"&amp;ДАННЫЕ!Z356&amp;"c"&amp;S356&amp;"x"&amp;IF(ДАННЫЕ!$BY356&gt;0,IF(YEAR(ДАННЫЕ!$F$1)=YEAR(ДАННЫЕ!$BY356),1,0),0)&amp;"n"&amp;IF(ДАННЫЕ!$BZ356&gt;0,IF(YEAR(ДАННЫЕ!$F$1)=YEAR(ДАННЫЕ!$BZ356),1,0),0)&amp;"u"&amp;D356&amp;"z"&amp;IF(ДАННЫЕ!$CL356&gt;0,IF(YEAR(ДАННЫЕ!$F$1)&gt;YEAR(ДАННЫЕ!$CL356),11,12),0)</f>
        <v>03mf0zpihbeCD0g0dlav0kstb0PPc0x0n0u0z0</v>
      </c>
      <c r="K356" s="28" t="str">
        <f ca="1">ДАННЫЕ!$I356&amp;"x"&amp;B356&amp;"w"&amp;IF(T356+ДАННЫЕ!AD356+ДАННЫЕ!AE356+ДАННЫЕ!AF356+ДАННЫЕ!AG356+ДАННЫЕ!AH356+ДАННЫЕ!$AL356+ДАННЫЕ!AI356+ДАННЫЕ!AJ356+ДАННЫЕ!AK356+ДАННЫЕ!AP356+ДАННЫЕ!AQ356+ДАННЫЕ!AR356+ДАННЫЕ!$AM356+ДАННЫЕ!$AN356+ДАННЫЕ!AS356+ДАННЫЕ!AT356&gt;0,1,0)&amp;IF(OR(T356=2,ДАННЫЕ!AD356=2,ДАННЫЕ!AE356=2,ДАННЫЕ!AF356=2,ДАННЫЕ!AG356=2,ДАННЫЕ!AH356=2,ДАННЫЕ!$AL356=2,ДАННЫЕ!AI356=2,ДАННЫЕ!AJ356=2,ДАННЫЕ!AK356=2,ДАННЫЕ!AP356=2,ДАННЫЕ!AQ356=2,ДАННЫЕ!AR356=2,ДАННЫЕ!$AM356=2,ДАННЫЕ!$AN356=2,ДАННЫЕ!AS356=2,ДАННЫЕ!AT356=2),2,0)&amp;"t"&amp;IF(T356&gt;0,"1"&amp;T356,"00")&amp;"f"&amp;IF(ДАННЫЕ!$AC356,"1"&amp;ДАННЫЕ!$AC356,"00")&amp;"b"&amp;IF(ДАННЫЕ!$AD356,"1"&amp;ДАННЫЕ!$AD356,"00")&amp;"g"&amp;IF(ДАННЫЕ!$AF356,"1"&amp;ДАННЫЕ!$AF356,"00")&amp;"c"&amp;IF(ДАННЫЕ!$AG356,"1"&amp;ДАННЫЕ!$AG356,"00")&amp;"i"&amp;IF(ДАННЫЕ!$AH356,"1"&amp;ДАННЫЕ!$AH356,"00")&amp;"r"&amp;IF(ДАННЫЕ!$AL356,"1"&amp;ДАННЫЕ!$AL356,"00")&amp;"m"&amp;IF(ДАННЫЕ!$AI356,"1"&amp;ДАННЫЕ!$AI356,"00")&amp;"hS"&amp;IF(ДАННЫЕ!$AJ356,"1"&amp;ДАННЫЕ!$AJ356,"00")&amp;"hZ"&amp;IF(ДАННЫЕ!$AK356,"1"&amp;ДАННЫЕ!$AK356,"00")&amp;"p"&amp;IF(ДАННЫЕ!$AP356,"1"&amp;ДАННЫЕ!$AP356,"00")&amp;"k"&amp;IF(ДАННЫЕ!$AQ356,"1"&amp;ДАННЫЕ!$AQ356,"00")&amp;"z"&amp;IF(ДАННЫЕ!$AR356,"1"&amp;ДАННЫЕ!$AR356,"00")&amp;"j"&amp;IF(ДАННЫЕ!$AM356,"1"&amp;ДАННЫЕ!$AM356,"00")&amp;"n"&amp;IF(ДАННЫЕ!$AN356,"1"&amp;ДАННЫЕ!$AN356,"00")&amp;"E"&amp;ДАННЫЕ!BI356&amp;"L"&amp;ДАННЫЕ!AO356&amp;"h"&amp;IF(ДАННЫЕ!$AU356&gt;0,1,0)&amp;"v"&amp;IF(ДАННЫЕ!$AW356&gt;0,1,0)&amp;"a"&amp;IF(ДАННЫЕ!$AS356,"1"&amp;ДАННЫЕ!$AS356,"00")&amp;"s"&amp;IF(ДАННЫЕ!$AT356,"1"&amp;ДАННЫЕ!$AT356,"00")&amp;"u"&amp;IF(ДАННЫЕ!$CJ356&gt;0,1,0)&amp;"y"&amp;B356&amp;"d"&amp;H356&amp;"e"&amp;F356&amp;G356</f>
        <v>x0w00t00f00b00g00c00i00r00m00hS00hZ00p00k00z00j00n00ELh0v0a00s00u0y0de</v>
      </c>
      <c r="L356" s="28" t="str">
        <f ca="1">ДАННЫЕ!$I356&amp;"VN"&amp;IF(ДАННЫЕ!AW356&gt;0,11,10)&amp;"CD"&amp;IF(ДАННЫЕ!BF356&gt;500,16,IF(ДАННЫЕ!BF356&gt;350,15,IF(ДАННЫЕ!BF356&gt;=200,14,IF(ДАННЫЕ!BF356&gt;=100,13,IF(ДАННЫЕ!BF356&gt;=50,12,IF(ДАННЫЕ!BF356&gt;0,11,10))))))&amp;"AR"&amp;IF(ДАННЫЕ!BX356&gt;0,1,0)&amp;"GD"&amp;B356&amp;"VV"&amp;IF(E356&gt;=5,IF(E356&lt;18,1,0),0)</f>
        <v>VN10CD10AR0GD0VV0</v>
      </c>
      <c r="M356" s="28" t="str">
        <f>ДАННЫЕ!$I356&amp;"b"&amp;ДАННЫЕ!$BI356&amp;"r"&amp;ДАННЫЕ!$BJ356&amp;"CD"&amp;IF(ДАННЫЕ!BF356&gt;0,IF(ДАННЫЕ!BF356&lt;200,1,IF(ДАННЫЕ!BF356&lt;350,2,3)),0)&amp;"h"&amp;IF(ДАННЫЕ!$BK356+ДАННЫЕ!$BL356+ДАННЫЕ!$BM356&gt;0,1,0)&amp;"x"&amp;ДАННЫЕ!$BK356&amp;"y"&amp;ДАННЫЕ!$BL356&amp;"z"&amp;ДАННЫЕ!$BM356&amp;"c"&amp;IF(ДАННЫЕ!$BK356+ДАННЫЕ!$BL356+ДАННЫЕ!$BM356=3,1,0)&amp;"a"&amp;IF(ДАННЫЕ!$BQ356+ДАННЫЕ!$BR356&gt;0,1,0)&amp;"d"&amp;ДАННЫЕ!$BQ356&amp;"v"&amp;ДАННЫЕ!$BR356&amp;"p"&amp;ДАННЫЕ!$BS356&amp;"n"&amp;ДАННЫЕ!$BU356&amp;"t"&amp;ДАННЫЕ!$BV356&amp;"o"&amp;ДАННЫЕ!$BT356&amp;"l"&amp;IF(ДАННЫЕ!$BN356&gt;0,1,0)&amp;ДАННЫЕ!$BN356&amp;"g"&amp;ДАННЫЕ!$BO356&amp;"s"&amp;ДАННЫЕ!$BP356&amp;"DZ"&amp;IF(ДАННЫЕ!B356-ДАННЫЕ!G356 &lt; 60,IF(ДАННЫЕ!B356-ДАННЫЕ!G356 &gt;= 0,1,0),0)&amp;"u"&amp;IF(ДАННЫЕ!$CJ356&gt;0,1,0)</f>
        <v>brCD0h0xyzc0a0dvpntol0gsDZ1u0</v>
      </c>
      <c r="N356" s="28" t="str">
        <f ca="1">ДАННЫЕ!$F356&amp;ДАННЫЕ!$I356&amp;"g"&amp;B356&amp;"cf"&amp;D356&amp;"a"&amp;IF(ДАННЫЕ!$BX356&gt;0,1,0)&amp;IF(ДАННЫЕ!$BF356&gt;500,1,IF(ДАННЫЕ!$BF356&gt;350,2,IF(ДАННЫЕ!$BF356&gt;=200,3,IF(ДАННЫЕ!$BF356&gt;=100,4,IF(ДАННЫЕ!$BF356&gt;=50,5,IF(ДАННЫЕ!$BF356&lt;50,6,0))))))&amp;"AR"&amp;IF(DATEDIF(ДАННЫЕ!$BX356,ДАННЫЕ!$F$1,"y")&gt;1,1,0)&amp;"VG"&amp;IF(ДАННЫЕ!$BH356="0",1,0)&amp;"o"&amp;IF(T356+ДАННЫЕ!$AF356+ДАННЫЕ!$AG356+ДАННЫЕ!$AH356+ДАННЫЕ!$AI356+ДАННЫЕ!$AJ356+ДАННЫЕ!$AP356+ДАННЫЕ!$AQ356+ДАННЫЕ!$AR356+ДАННЫЕ!$AU356+ДАННЫЕ!$AW356+ДАННЫЕ!$AS356+ДАННЫЕ!$AT356&gt;0,1,0)&amp;"x"&amp;ДАННЫЕ!$AG356&amp;"p"&amp;IF(ДАННЫЕ!$BY356&gt;0,1,0)&amp;"v"&amp;IF(ДАННЫЕ!$BZ356&gt;0,1,0)&amp;"n"&amp;ДАННЫЕ!$CA356&amp;"t"&amp;ДАННЫЕ!$AY356&amp;"k"&amp;ДАННЫЕ!$CB356&amp;"q"&amp;ДАННЫЕ!$CC356&amp;"w"&amp;ДАННЫЕ!$CD356&amp;"e"&amp;ДАННЫЕ!$CE356&amp;"m"&amp;ДАННЫЕ!$CF356&amp;"c"&amp;ДАННЫЕ!$CG356&amp;"z"&amp;ДАННЫЕ!$CH356&amp;"d"&amp;IF(H356=4,1,0)&amp;"s"&amp;IF(ДАННЫЕ!$J356=1,0,1)&amp;"u"&amp;IF(ДАННЫЕ!$CJ356&gt;0,1,0)</f>
        <v>g0cf0a06AR1VG0o0xp0v0ntkqwemczd0s1u0</v>
      </c>
      <c r="O356" s="28" t="str">
        <f>ДАННЫЕ!$I356&amp;"g"&amp;B356&amp;A356&amp;"f"&amp;P356&amp;"c"&amp;IF(ДАННЫЕ!$U356&gt;0,1,0)&amp;"s"&amp;IF(ДАННЫЕ!$Q356&gt;0,IF(YEAR(ДАННЫЕ!$F$1)=YEAR(ДАННЫЕ!$Q356),IF(MONTH(ДАННЫЕ!$F$1)=MONTH(ДАННЫЕ!$Q356),111,11),1),0)&amp;"i"&amp;IF(ДАННЫЕ!$R356+ДАННЫЕ!$S356+ДАННЫЕ!$T356=0,0,1)&amp;"h"&amp;IF(ДАННЫЕ!$P356&gt;0,1,0)&amp;"p"&amp;IF(ДАННЫЕ!$CI356&gt;0,IF(YEAR(ДАННЫЕ!$F$1)=YEAR(ДАННЫЕ!$CI356),IF(MONTH(ДАННЫЕ!$F$1)=MONTH(ДАННЫЕ!$CI356),111,11),1),0)&amp;"d"&amp;IF(ДАННЫЕ!$CJ356&gt;0,IF(YEAR(ДАННЫЕ!$F$1)=YEAR(ДАННЫЕ!$CJ356),IF(MONTH(ДАННЫЕ!$F$1)=MONTH(ДАННЫЕ!$CJ356),111,11),1),0)&amp;"o"&amp;IF(ДАННЫЕ!$CK356&gt;0,IF(MONTH(ДАННЫЕ!$F$1)=MONTH(ДАННЫЕ!$CK356),111,11),0)&amp;"v"&amp;IF(ДАННЫЕ!$BE356&gt;0,IF(MONTH(ДАННЫЕ!$F$1)=MONTH(ДАННЫЕ!$BE356),111,11),0)</f>
        <v>g00f0c0s0i0h0p0d0o0v0</v>
      </c>
      <c r="P356" s="15">
        <f t="shared" si="17"/>
        <v>0</v>
      </c>
      <c r="Q356" s="15">
        <f>IF(ДАННЫЕ!$F$1&gt;ДАННЫЕ!$N356,IF(YEAR(ДАННЫЕ!$F$1)=YEAR(ДАННЫЕ!M356),1,0),0)</f>
        <v>0</v>
      </c>
      <c r="R356" s="15">
        <f>IF(ДАННЫЕ!$F$1&gt;ДАННЫЕ!$N356,IF(YEAR(ДАННЫЕ!$F$1)=YEAR(ДАННЫЕ!N356),1,0),0)</f>
        <v>0</v>
      </c>
      <c r="S356" s="15">
        <f>IF(ДАННЫЕ!$AA356="2А",1,IF(ДАННЫЕ!$AA356="2Б",2,IF(ДАННЫЕ!$AA356="2В",3,IF(ДАННЫЕ!$AA356=3,4,IF(ДАННЫЕ!$AA356="4А",5,IF(ДАННЫЕ!$AA356="4Б",6,IF(ДАННЫЕ!$AA356="4В",7,IF(ДАННЫЕ!$AA356=5,8,0))))))))</f>
        <v>0</v>
      </c>
      <c r="T356" s="15">
        <f>IF(OR(ДАННЫЕ!$AC356=2,ДАННЫЕ!$AD356=2,ДАННЫЕ!$AE356=2),2,IF(OR(ДАННЫЕ!$AC356=1,ДАННЫЕ!$AD356=1,ДАННЫЕ!$AE356=1),1,0))</f>
        <v>0</v>
      </c>
    </row>
    <row r="357" spans="1:20" ht="15" customHeight="1" x14ac:dyDescent="0.2">
      <c r="A357" s="78">
        <f>IF(B357&gt;0,IF(MONTH(ДАННЫЕ!$F$1)=MONTH(ДАННЫЕ!$B357),1,0),0)</f>
        <v>0</v>
      </c>
      <c r="B357" s="14">
        <f>IF(ДАННЫЕ!$B357&gt;0,IF(YEAR(ДАННЫЕ!$F$1)=YEAR(ДАННЫЕ!$B357),1,0),0)</f>
        <v>0</v>
      </c>
      <c r="C357" s="14">
        <f>IF(ДАННЫЕ!$CM357&gt;0,IF(YEAR(ДАННЫЕ!$F$1)=YEAR(ДАННЫЕ!$CM357),1,0),0)</f>
        <v>0</v>
      </c>
      <c r="D357" s="14">
        <f>IF(ДАННЫЕ!$CJ357&gt;0,IF(ДАННЫЕ!$CL357&gt;ДАННЫЕ!$F$1,1,IF(ДАННЫЕ!$CL357&gt;0,0,1)),0)</f>
        <v>0</v>
      </c>
      <c r="E357" s="43" t="str">
        <f ca="1">IF(ДАННЫЕ!$F$1&gt;0,IF(ДАННЫЕ!$G357&gt;0,DATEDIF(ДАННЫЕ!$G357,ДАННЫЕ!$F$1,"y"),""),IF(ДАННЫЕ!$G357&gt;0,DATEDIF(ДАННЫЕ!$G357,TODAY(),"y"),""))</f>
        <v/>
      </c>
      <c r="F357" s="43" t="str">
        <f xml:space="preserve"> IF(ДАННЫЕ!$F357="М",IF(E357&gt;=18,IF(E357&lt;60,1,""),""),"")&amp;IF(ДАННЫЕ!$F357="Ж",IF(E357&gt;=18,IF(E357&lt;55,1,""),""),"")</f>
        <v/>
      </c>
      <c r="G357" s="43" t="str">
        <f xml:space="preserve"> IF(ДАННЫЕ!$F357="М",IF(E357&gt;=60,2,""),"")&amp;IF(ДАННЫЕ!$F357="Ж",IF(E357&gt;=55,2,""),"")</f>
        <v/>
      </c>
      <c r="H357" s="43" t="str">
        <f t="shared" ca="1" si="15"/>
        <v/>
      </c>
      <c r="I357" s="43" t="str">
        <f t="shared" ca="1" si="16"/>
        <v>03</v>
      </c>
      <c r="J357" s="28" t="str">
        <f ca="1">ДАННЫЕ!$F357&amp;H357&amp;I357&amp;ДАННЫЕ!$I357&amp;"m"&amp;IF(ДАННЫЕ!$I357&gt;0,IF(ДАННЫЕ!$J357&gt;0,0,1),"")&amp;"f"&amp;IF(ДАННЫЕ!$R357&gt;0,IF(YEAR(ДАННЫЕ!$F$1)=YEAR(ДАННЫЕ!$R357),1,0),0)&amp;"z"&amp;ДАННЫЕ!$R357&amp;"p"&amp;ДАННЫЕ!$S357&amp;"i"&amp;ДАННЫЕ!$T357&amp;"h"&amp;ДАННЫЕ!$K357&amp;"be"&amp;ДАННЫЕ!$BI357&amp;"CD"&amp;IF(ДАННЫЕ!BF357&gt;500,4,IF(ДАННЫЕ!BF357&gt;350,3,IF(ДАННЫЕ!BF357&gt;200,2,IF(ДАННЫЕ!BF357&gt;0,1,0))))&amp;"g"&amp;B357&amp;"d"&amp;H357&amp;"l"&amp;ДАННЫЕ!AT357&amp;"a"&amp;ДАННЫЕ!$V357&amp;"v"&amp;R357&amp;"k"&amp;ДАННЫЕ!$U357&amp;"s"&amp;ДАННЫЕ!$Y357&amp;"t"&amp;ДАННЫЕ!$X357&amp;"b"&amp;IF(ДАННЫЕ!$Q357&gt;1,1,0)&amp;"PP"&amp;ДАННЫЕ!Z357&amp;"c"&amp;S357&amp;"x"&amp;IF(ДАННЫЕ!$BY357&gt;0,IF(YEAR(ДАННЫЕ!$F$1)=YEAR(ДАННЫЕ!$BY357),1,0),0)&amp;"n"&amp;IF(ДАННЫЕ!$BZ357&gt;0,IF(YEAR(ДАННЫЕ!$F$1)=YEAR(ДАННЫЕ!$BZ357),1,0),0)&amp;"u"&amp;D357&amp;"z"&amp;IF(ДАННЫЕ!$CL357&gt;0,IF(YEAR(ДАННЫЕ!$F$1)&gt;YEAR(ДАННЫЕ!$CL357),11,12),0)</f>
        <v>03mf0zpihbeCD0g0dlav0kstb0PPc0x0n0u0z0</v>
      </c>
      <c r="K357" s="28" t="str">
        <f ca="1">ДАННЫЕ!$I357&amp;"x"&amp;B357&amp;"w"&amp;IF(T357+ДАННЫЕ!AD357+ДАННЫЕ!AE357+ДАННЫЕ!AF357+ДАННЫЕ!AG357+ДАННЫЕ!AH357+ДАННЫЕ!$AL357+ДАННЫЕ!AI357+ДАННЫЕ!AJ357+ДАННЫЕ!AK357+ДАННЫЕ!AP357+ДАННЫЕ!AQ357+ДАННЫЕ!AR357+ДАННЫЕ!$AM357+ДАННЫЕ!$AN357+ДАННЫЕ!AS357+ДАННЫЕ!AT357&gt;0,1,0)&amp;IF(OR(T357=2,ДАННЫЕ!AD357=2,ДАННЫЕ!AE357=2,ДАННЫЕ!AF357=2,ДАННЫЕ!AG357=2,ДАННЫЕ!AH357=2,ДАННЫЕ!$AL357=2,ДАННЫЕ!AI357=2,ДАННЫЕ!AJ357=2,ДАННЫЕ!AK357=2,ДАННЫЕ!AP357=2,ДАННЫЕ!AQ357=2,ДАННЫЕ!AR357=2,ДАННЫЕ!$AM357=2,ДАННЫЕ!$AN357=2,ДАННЫЕ!AS357=2,ДАННЫЕ!AT357=2),2,0)&amp;"t"&amp;IF(T357&gt;0,"1"&amp;T357,"00")&amp;"f"&amp;IF(ДАННЫЕ!$AC357,"1"&amp;ДАННЫЕ!$AC357,"00")&amp;"b"&amp;IF(ДАННЫЕ!$AD357,"1"&amp;ДАННЫЕ!$AD357,"00")&amp;"g"&amp;IF(ДАННЫЕ!$AF357,"1"&amp;ДАННЫЕ!$AF357,"00")&amp;"c"&amp;IF(ДАННЫЕ!$AG357,"1"&amp;ДАННЫЕ!$AG357,"00")&amp;"i"&amp;IF(ДАННЫЕ!$AH357,"1"&amp;ДАННЫЕ!$AH357,"00")&amp;"r"&amp;IF(ДАННЫЕ!$AL357,"1"&amp;ДАННЫЕ!$AL357,"00")&amp;"m"&amp;IF(ДАННЫЕ!$AI357,"1"&amp;ДАННЫЕ!$AI357,"00")&amp;"hS"&amp;IF(ДАННЫЕ!$AJ357,"1"&amp;ДАННЫЕ!$AJ357,"00")&amp;"hZ"&amp;IF(ДАННЫЕ!$AK357,"1"&amp;ДАННЫЕ!$AK357,"00")&amp;"p"&amp;IF(ДАННЫЕ!$AP357,"1"&amp;ДАННЫЕ!$AP357,"00")&amp;"k"&amp;IF(ДАННЫЕ!$AQ357,"1"&amp;ДАННЫЕ!$AQ357,"00")&amp;"z"&amp;IF(ДАННЫЕ!$AR357,"1"&amp;ДАННЫЕ!$AR357,"00")&amp;"j"&amp;IF(ДАННЫЕ!$AM357,"1"&amp;ДАННЫЕ!$AM357,"00")&amp;"n"&amp;IF(ДАННЫЕ!$AN357,"1"&amp;ДАННЫЕ!$AN357,"00")&amp;"E"&amp;ДАННЫЕ!BI357&amp;"L"&amp;ДАННЫЕ!AO357&amp;"h"&amp;IF(ДАННЫЕ!$AU357&gt;0,1,0)&amp;"v"&amp;IF(ДАННЫЕ!$AW357&gt;0,1,0)&amp;"a"&amp;IF(ДАННЫЕ!$AS357,"1"&amp;ДАННЫЕ!$AS357,"00")&amp;"s"&amp;IF(ДАННЫЕ!$AT357,"1"&amp;ДАННЫЕ!$AT357,"00")&amp;"u"&amp;IF(ДАННЫЕ!$CJ357&gt;0,1,0)&amp;"y"&amp;B357&amp;"d"&amp;H357&amp;"e"&amp;F357&amp;G357</f>
        <v>x0w00t00f00b00g00c00i00r00m00hS00hZ00p00k00z00j00n00ELh0v0a00s00u0y0de</v>
      </c>
      <c r="L357" s="28" t="str">
        <f ca="1">ДАННЫЕ!$I357&amp;"VN"&amp;IF(ДАННЫЕ!AW357&gt;0,11,10)&amp;"CD"&amp;IF(ДАННЫЕ!BF357&gt;500,16,IF(ДАННЫЕ!BF357&gt;350,15,IF(ДАННЫЕ!BF357&gt;=200,14,IF(ДАННЫЕ!BF357&gt;=100,13,IF(ДАННЫЕ!BF357&gt;=50,12,IF(ДАННЫЕ!BF357&gt;0,11,10))))))&amp;"AR"&amp;IF(ДАННЫЕ!BX357&gt;0,1,0)&amp;"GD"&amp;B357&amp;"VV"&amp;IF(E357&gt;=5,IF(E357&lt;18,1,0),0)</f>
        <v>VN10CD10AR0GD0VV0</v>
      </c>
      <c r="M357" s="28" t="str">
        <f>ДАННЫЕ!$I357&amp;"b"&amp;ДАННЫЕ!$BI357&amp;"r"&amp;ДАННЫЕ!$BJ357&amp;"CD"&amp;IF(ДАННЫЕ!BF357&gt;0,IF(ДАННЫЕ!BF357&lt;200,1,IF(ДАННЫЕ!BF357&lt;350,2,3)),0)&amp;"h"&amp;IF(ДАННЫЕ!$BK357+ДАННЫЕ!$BL357+ДАННЫЕ!$BM357&gt;0,1,0)&amp;"x"&amp;ДАННЫЕ!$BK357&amp;"y"&amp;ДАННЫЕ!$BL357&amp;"z"&amp;ДАННЫЕ!$BM357&amp;"c"&amp;IF(ДАННЫЕ!$BK357+ДАННЫЕ!$BL357+ДАННЫЕ!$BM357=3,1,0)&amp;"a"&amp;IF(ДАННЫЕ!$BQ357+ДАННЫЕ!$BR357&gt;0,1,0)&amp;"d"&amp;ДАННЫЕ!$BQ357&amp;"v"&amp;ДАННЫЕ!$BR357&amp;"p"&amp;ДАННЫЕ!$BS357&amp;"n"&amp;ДАННЫЕ!$BU357&amp;"t"&amp;ДАННЫЕ!$BV357&amp;"o"&amp;ДАННЫЕ!$BT357&amp;"l"&amp;IF(ДАННЫЕ!$BN357&gt;0,1,0)&amp;ДАННЫЕ!$BN357&amp;"g"&amp;ДАННЫЕ!$BO357&amp;"s"&amp;ДАННЫЕ!$BP357&amp;"DZ"&amp;IF(ДАННЫЕ!B357-ДАННЫЕ!G357 &lt; 60,IF(ДАННЫЕ!B357-ДАННЫЕ!G357 &gt;= 0,1,0),0)&amp;"u"&amp;IF(ДАННЫЕ!$CJ357&gt;0,1,0)</f>
        <v>brCD0h0xyzc0a0dvpntol0gsDZ1u0</v>
      </c>
      <c r="N357" s="28" t="str">
        <f ca="1">ДАННЫЕ!$F357&amp;ДАННЫЕ!$I357&amp;"g"&amp;B357&amp;"cf"&amp;D357&amp;"a"&amp;IF(ДАННЫЕ!$BX357&gt;0,1,0)&amp;IF(ДАННЫЕ!$BF357&gt;500,1,IF(ДАННЫЕ!$BF357&gt;350,2,IF(ДАННЫЕ!$BF357&gt;=200,3,IF(ДАННЫЕ!$BF357&gt;=100,4,IF(ДАННЫЕ!$BF357&gt;=50,5,IF(ДАННЫЕ!$BF357&lt;50,6,0))))))&amp;"AR"&amp;IF(DATEDIF(ДАННЫЕ!$BX357,ДАННЫЕ!$F$1,"y")&gt;1,1,0)&amp;"VG"&amp;IF(ДАННЫЕ!$BH357="0",1,0)&amp;"o"&amp;IF(T357+ДАННЫЕ!$AF357+ДАННЫЕ!$AG357+ДАННЫЕ!$AH357+ДАННЫЕ!$AI357+ДАННЫЕ!$AJ357+ДАННЫЕ!$AP357+ДАННЫЕ!$AQ357+ДАННЫЕ!$AR357+ДАННЫЕ!$AU357+ДАННЫЕ!$AW357+ДАННЫЕ!$AS357+ДАННЫЕ!$AT357&gt;0,1,0)&amp;"x"&amp;ДАННЫЕ!$AG357&amp;"p"&amp;IF(ДАННЫЕ!$BY357&gt;0,1,0)&amp;"v"&amp;IF(ДАННЫЕ!$BZ357&gt;0,1,0)&amp;"n"&amp;ДАННЫЕ!$CA357&amp;"t"&amp;ДАННЫЕ!$AY357&amp;"k"&amp;ДАННЫЕ!$CB357&amp;"q"&amp;ДАННЫЕ!$CC357&amp;"w"&amp;ДАННЫЕ!$CD357&amp;"e"&amp;ДАННЫЕ!$CE357&amp;"m"&amp;ДАННЫЕ!$CF357&amp;"c"&amp;ДАННЫЕ!$CG357&amp;"z"&amp;ДАННЫЕ!$CH357&amp;"d"&amp;IF(H357=4,1,0)&amp;"s"&amp;IF(ДАННЫЕ!$J357=1,0,1)&amp;"u"&amp;IF(ДАННЫЕ!$CJ357&gt;0,1,0)</f>
        <v>g0cf0a06AR1VG0o0xp0v0ntkqwemczd0s1u0</v>
      </c>
      <c r="O357" s="28" t="str">
        <f>ДАННЫЕ!$I357&amp;"g"&amp;B357&amp;A357&amp;"f"&amp;P357&amp;"c"&amp;IF(ДАННЫЕ!$U357&gt;0,1,0)&amp;"s"&amp;IF(ДАННЫЕ!$Q357&gt;0,IF(YEAR(ДАННЫЕ!$F$1)=YEAR(ДАННЫЕ!$Q357),IF(MONTH(ДАННЫЕ!$F$1)=MONTH(ДАННЫЕ!$Q357),111,11),1),0)&amp;"i"&amp;IF(ДАННЫЕ!$R357+ДАННЫЕ!$S357+ДАННЫЕ!$T357=0,0,1)&amp;"h"&amp;IF(ДАННЫЕ!$P357&gt;0,1,0)&amp;"p"&amp;IF(ДАННЫЕ!$CI357&gt;0,IF(YEAR(ДАННЫЕ!$F$1)=YEAR(ДАННЫЕ!$CI357),IF(MONTH(ДАННЫЕ!$F$1)=MONTH(ДАННЫЕ!$CI357),111,11),1),0)&amp;"d"&amp;IF(ДАННЫЕ!$CJ357&gt;0,IF(YEAR(ДАННЫЕ!$F$1)=YEAR(ДАННЫЕ!$CJ357),IF(MONTH(ДАННЫЕ!$F$1)=MONTH(ДАННЫЕ!$CJ357),111,11),1),0)&amp;"o"&amp;IF(ДАННЫЕ!$CK357&gt;0,IF(MONTH(ДАННЫЕ!$F$1)=MONTH(ДАННЫЕ!$CK357),111,11),0)&amp;"v"&amp;IF(ДАННЫЕ!$BE357&gt;0,IF(MONTH(ДАННЫЕ!$F$1)=MONTH(ДАННЫЕ!$BE357),111,11),0)</f>
        <v>g00f0c0s0i0h0p0d0o0v0</v>
      </c>
      <c r="P357" s="15">
        <f t="shared" si="17"/>
        <v>0</v>
      </c>
      <c r="Q357" s="15">
        <f>IF(ДАННЫЕ!$F$1&gt;ДАННЫЕ!$N357,IF(YEAR(ДАННЫЕ!$F$1)=YEAR(ДАННЫЕ!M357),1,0),0)</f>
        <v>0</v>
      </c>
      <c r="R357" s="15">
        <f>IF(ДАННЫЕ!$F$1&gt;ДАННЫЕ!$N357,IF(YEAR(ДАННЫЕ!$F$1)=YEAR(ДАННЫЕ!N357),1,0),0)</f>
        <v>0</v>
      </c>
      <c r="S357" s="15">
        <f>IF(ДАННЫЕ!$AA357="2А",1,IF(ДАННЫЕ!$AA357="2Б",2,IF(ДАННЫЕ!$AA357="2В",3,IF(ДАННЫЕ!$AA357=3,4,IF(ДАННЫЕ!$AA357="4А",5,IF(ДАННЫЕ!$AA357="4Б",6,IF(ДАННЫЕ!$AA357="4В",7,IF(ДАННЫЕ!$AA357=5,8,0))))))))</f>
        <v>0</v>
      </c>
      <c r="T357" s="15">
        <f>IF(OR(ДАННЫЕ!$AC357=2,ДАННЫЕ!$AD357=2,ДАННЫЕ!$AE357=2),2,IF(OR(ДАННЫЕ!$AC357=1,ДАННЫЕ!$AD357=1,ДАННЫЕ!$AE357=1),1,0))</f>
        <v>0</v>
      </c>
    </row>
    <row r="358" spans="1:20" ht="15" customHeight="1" x14ac:dyDescent="0.2">
      <c r="A358" s="78">
        <f>IF(B358&gt;0,IF(MONTH(ДАННЫЕ!$F$1)=MONTH(ДАННЫЕ!$B358),1,0),0)</f>
        <v>0</v>
      </c>
      <c r="B358" s="14">
        <f>IF(ДАННЫЕ!$B358&gt;0,IF(YEAR(ДАННЫЕ!$F$1)=YEAR(ДАННЫЕ!$B358),1,0),0)</f>
        <v>0</v>
      </c>
      <c r="C358" s="14">
        <f>IF(ДАННЫЕ!$CM358&gt;0,IF(YEAR(ДАННЫЕ!$F$1)=YEAR(ДАННЫЕ!$CM358),1,0),0)</f>
        <v>0</v>
      </c>
      <c r="D358" s="14">
        <f>IF(ДАННЫЕ!$CJ358&gt;0,IF(ДАННЫЕ!$CL358&gt;ДАННЫЕ!$F$1,1,IF(ДАННЫЕ!$CL358&gt;0,0,1)),0)</f>
        <v>0</v>
      </c>
      <c r="E358" s="43" t="str">
        <f ca="1">IF(ДАННЫЕ!$F$1&gt;0,IF(ДАННЫЕ!$G358&gt;0,DATEDIF(ДАННЫЕ!$G358,ДАННЫЕ!$F$1,"y"),""),IF(ДАННЫЕ!$G358&gt;0,DATEDIF(ДАННЫЕ!$G358,TODAY(),"y"),""))</f>
        <v/>
      </c>
      <c r="F358" s="43" t="str">
        <f xml:space="preserve"> IF(ДАННЫЕ!$F358="М",IF(E358&gt;=18,IF(E358&lt;60,1,""),""),"")&amp;IF(ДАННЫЕ!$F358="Ж",IF(E358&gt;=18,IF(E358&lt;55,1,""),""),"")</f>
        <v/>
      </c>
      <c r="G358" s="43" t="str">
        <f xml:space="preserve"> IF(ДАННЫЕ!$F358="М",IF(E358&gt;=60,2,""),"")&amp;IF(ДАННЫЕ!$F358="Ж",IF(E358&gt;=55,2,""),"")</f>
        <v/>
      </c>
      <c r="H358" s="43" t="str">
        <f t="shared" ca="1" si="15"/>
        <v/>
      </c>
      <c r="I358" s="43" t="str">
        <f t="shared" ca="1" si="16"/>
        <v>03</v>
      </c>
      <c r="J358" s="28" t="str">
        <f ca="1">ДАННЫЕ!$F358&amp;H358&amp;I358&amp;ДАННЫЕ!$I358&amp;"m"&amp;IF(ДАННЫЕ!$I358&gt;0,IF(ДАННЫЕ!$J358&gt;0,0,1),"")&amp;"f"&amp;IF(ДАННЫЕ!$R358&gt;0,IF(YEAR(ДАННЫЕ!$F$1)=YEAR(ДАННЫЕ!$R358),1,0),0)&amp;"z"&amp;ДАННЫЕ!$R358&amp;"p"&amp;ДАННЫЕ!$S358&amp;"i"&amp;ДАННЫЕ!$T358&amp;"h"&amp;ДАННЫЕ!$K358&amp;"be"&amp;ДАННЫЕ!$BI358&amp;"CD"&amp;IF(ДАННЫЕ!BF358&gt;500,4,IF(ДАННЫЕ!BF358&gt;350,3,IF(ДАННЫЕ!BF358&gt;200,2,IF(ДАННЫЕ!BF358&gt;0,1,0))))&amp;"g"&amp;B358&amp;"d"&amp;H358&amp;"l"&amp;ДАННЫЕ!AT358&amp;"a"&amp;ДАННЫЕ!$V358&amp;"v"&amp;R358&amp;"k"&amp;ДАННЫЕ!$U358&amp;"s"&amp;ДАННЫЕ!$Y358&amp;"t"&amp;ДАННЫЕ!$X358&amp;"b"&amp;IF(ДАННЫЕ!$Q358&gt;1,1,0)&amp;"PP"&amp;ДАННЫЕ!Z358&amp;"c"&amp;S358&amp;"x"&amp;IF(ДАННЫЕ!$BY358&gt;0,IF(YEAR(ДАННЫЕ!$F$1)=YEAR(ДАННЫЕ!$BY358),1,0),0)&amp;"n"&amp;IF(ДАННЫЕ!$BZ358&gt;0,IF(YEAR(ДАННЫЕ!$F$1)=YEAR(ДАННЫЕ!$BZ358),1,0),0)&amp;"u"&amp;D358&amp;"z"&amp;IF(ДАННЫЕ!$CL358&gt;0,IF(YEAR(ДАННЫЕ!$F$1)&gt;YEAR(ДАННЫЕ!$CL358),11,12),0)</f>
        <v>03mf0zpihbeCD0g0dlav0kstb0PPc0x0n0u0z0</v>
      </c>
      <c r="K358" s="28" t="str">
        <f ca="1">ДАННЫЕ!$I358&amp;"x"&amp;B358&amp;"w"&amp;IF(T358+ДАННЫЕ!AD358+ДАННЫЕ!AE358+ДАННЫЕ!AF358+ДАННЫЕ!AG358+ДАННЫЕ!AH358+ДАННЫЕ!$AL358+ДАННЫЕ!AI358+ДАННЫЕ!AJ358+ДАННЫЕ!AK358+ДАННЫЕ!AP358+ДАННЫЕ!AQ358+ДАННЫЕ!AR358+ДАННЫЕ!$AM358+ДАННЫЕ!$AN358+ДАННЫЕ!AS358+ДАННЫЕ!AT358&gt;0,1,0)&amp;IF(OR(T358=2,ДАННЫЕ!AD358=2,ДАННЫЕ!AE358=2,ДАННЫЕ!AF358=2,ДАННЫЕ!AG358=2,ДАННЫЕ!AH358=2,ДАННЫЕ!$AL358=2,ДАННЫЕ!AI358=2,ДАННЫЕ!AJ358=2,ДАННЫЕ!AK358=2,ДАННЫЕ!AP358=2,ДАННЫЕ!AQ358=2,ДАННЫЕ!AR358=2,ДАННЫЕ!$AM358=2,ДАННЫЕ!$AN358=2,ДАННЫЕ!AS358=2,ДАННЫЕ!AT358=2),2,0)&amp;"t"&amp;IF(T358&gt;0,"1"&amp;T358,"00")&amp;"f"&amp;IF(ДАННЫЕ!$AC358,"1"&amp;ДАННЫЕ!$AC358,"00")&amp;"b"&amp;IF(ДАННЫЕ!$AD358,"1"&amp;ДАННЫЕ!$AD358,"00")&amp;"g"&amp;IF(ДАННЫЕ!$AF358,"1"&amp;ДАННЫЕ!$AF358,"00")&amp;"c"&amp;IF(ДАННЫЕ!$AG358,"1"&amp;ДАННЫЕ!$AG358,"00")&amp;"i"&amp;IF(ДАННЫЕ!$AH358,"1"&amp;ДАННЫЕ!$AH358,"00")&amp;"r"&amp;IF(ДАННЫЕ!$AL358,"1"&amp;ДАННЫЕ!$AL358,"00")&amp;"m"&amp;IF(ДАННЫЕ!$AI358,"1"&amp;ДАННЫЕ!$AI358,"00")&amp;"hS"&amp;IF(ДАННЫЕ!$AJ358,"1"&amp;ДАННЫЕ!$AJ358,"00")&amp;"hZ"&amp;IF(ДАННЫЕ!$AK358,"1"&amp;ДАННЫЕ!$AK358,"00")&amp;"p"&amp;IF(ДАННЫЕ!$AP358,"1"&amp;ДАННЫЕ!$AP358,"00")&amp;"k"&amp;IF(ДАННЫЕ!$AQ358,"1"&amp;ДАННЫЕ!$AQ358,"00")&amp;"z"&amp;IF(ДАННЫЕ!$AR358,"1"&amp;ДАННЫЕ!$AR358,"00")&amp;"j"&amp;IF(ДАННЫЕ!$AM358,"1"&amp;ДАННЫЕ!$AM358,"00")&amp;"n"&amp;IF(ДАННЫЕ!$AN358,"1"&amp;ДАННЫЕ!$AN358,"00")&amp;"E"&amp;ДАННЫЕ!BI358&amp;"L"&amp;ДАННЫЕ!AO358&amp;"h"&amp;IF(ДАННЫЕ!$AU358&gt;0,1,0)&amp;"v"&amp;IF(ДАННЫЕ!$AW358&gt;0,1,0)&amp;"a"&amp;IF(ДАННЫЕ!$AS358,"1"&amp;ДАННЫЕ!$AS358,"00")&amp;"s"&amp;IF(ДАННЫЕ!$AT358,"1"&amp;ДАННЫЕ!$AT358,"00")&amp;"u"&amp;IF(ДАННЫЕ!$CJ358&gt;0,1,0)&amp;"y"&amp;B358&amp;"d"&amp;H358&amp;"e"&amp;F358&amp;G358</f>
        <v>x0w00t00f00b00g00c00i00r00m00hS00hZ00p00k00z00j00n00ELh0v0a00s00u0y0de</v>
      </c>
      <c r="L358" s="28" t="str">
        <f ca="1">ДАННЫЕ!$I358&amp;"VN"&amp;IF(ДАННЫЕ!AW358&gt;0,11,10)&amp;"CD"&amp;IF(ДАННЫЕ!BF358&gt;500,16,IF(ДАННЫЕ!BF358&gt;350,15,IF(ДАННЫЕ!BF358&gt;=200,14,IF(ДАННЫЕ!BF358&gt;=100,13,IF(ДАННЫЕ!BF358&gt;=50,12,IF(ДАННЫЕ!BF358&gt;0,11,10))))))&amp;"AR"&amp;IF(ДАННЫЕ!BX358&gt;0,1,0)&amp;"GD"&amp;B358&amp;"VV"&amp;IF(E358&gt;=5,IF(E358&lt;18,1,0),0)</f>
        <v>VN10CD10AR0GD0VV0</v>
      </c>
      <c r="M358" s="28" t="str">
        <f>ДАННЫЕ!$I358&amp;"b"&amp;ДАННЫЕ!$BI358&amp;"r"&amp;ДАННЫЕ!$BJ358&amp;"CD"&amp;IF(ДАННЫЕ!BF358&gt;0,IF(ДАННЫЕ!BF358&lt;200,1,IF(ДАННЫЕ!BF358&lt;350,2,3)),0)&amp;"h"&amp;IF(ДАННЫЕ!$BK358+ДАННЫЕ!$BL358+ДАННЫЕ!$BM358&gt;0,1,0)&amp;"x"&amp;ДАННЫЕ!$BK358&amp;"y"&amp;ДАННЫЕ!$BL358&amp;"z"&amp;ДАННЫЕ!$BM358&amp;"c"&amp;IF(ДАННЫЕ!$BK358+ДАННЫЕ!$BL358+ДАННЫЕ!$BM358=3,1,0)&amp;"a"&amp;IF(ДАННЫЕ!$BQ358+ДАННЫЕ!$BR358&gt;0,1,0)&amp;"d"&amp;ДАННЫЕ!$BQ358&amp;"v"&amp;ДАННЫЕ!$BR358&amp;"p"&amp;ДАННЫЕ!$BS358&amp;"n"&amp;ДАННЫЕ!$BU358&amp;"t"&amp;ДАННЫЕ!$BV358&amp;"o"&amp;ДАННЫЕ!$BT358&amp;"l"&amp;IF(ДАННЫЕ!$BN358&gt;0,1,0)&amp;ДАННЫЕ!$BN358&amp;"g"&amp;ДАННЫЕ!$BO358&amp;"s"&amp;ДАННЫЕ!$BP358&amp;"DZ"&amp;IF(ДАННЫЕ!B358-ДАННЫЕ!G358 &lt; 60,IF(ДАННЫЕ!B358-ДАННЫЕ!G358 &gt;= 0,1,0),0)&amp;"u"&amp;IF(ДАННЫЕ!$CJ358&gt;0,1,0)</f>
        <v>brCD0h0xyzc0a0dvpntol0gsDZ1u0</v>
      </c>
      <c r="N358" s="28" t="str">
        <f ca="1">ДАННЫЕ!$F358&amp;ДАННЫЕ!$I358&amp;"g"&amp;B358&amp;"cf"&amp;D358&amp;"a"&amp;IF(ДАННЫЕ!$BX358&gt;0,1,0)&amp;IF(ДАННЫЕ!$BF358&gt;500,1,IF(ДАННЫЕ!$BF358&gt;350,2,IF(ДАННЫЕ!$BF358&gt;=200,3,IF(ДАННЫЕ!$BF358&gt;=100,4,IF(ДАННЫЕ!$BF358&gt;=50,5,IF(ДАННЫЕ!$BF358&lt;50,6,0))))))&amp;"AR"&amp;IF(DATEDIF(ДАННЫЕ!$BX358,ДАННЫЕ!$F$1,"y")&gt;1,1,0)&amp;"VG"&amp;IF(ДАННЫЕ!$BH358="0",1,0)&amp;"o"&amp;IF(T358+ДАННЫЕ!$AF358+ДАННЫЕ!$AG358+ДАННЫЕ!$AH358+ДАННЫЕ!$AI358+ДАННЫЕ!$AJ358+ДАННЫЕ!$AP358+ДАННЫЕ!$AQ358+ДАННЫЕ!$AR358+ДАННЫЕ!$AU358+ДАННЫЕ!$AW358+ДАННЫЕ!$AS358+ДАННЫЕ!$AT358&gt;0,1,0)&amp;"x"&amp;ДАННЫЕ!$AG358&amp;"p"&amp;IF(ДАННЫЕ!$BY358&gt;0,1,0)&amp;"v"&amp;IF(ДАННЫЕ!$BZ358&gt;0,1,0)&amp;"n"&amp;ДАННЫЕ!$CA358&amp;"t"&amp;ДАННЫЕ!$AY358&amp;"k"&amp;ДАННЫЕ!$CB358&amp;"q"&amp;ДАННЫЕ!$CC358&amp;"w"&amp;ДАННЫЕ!$CD358&amp;"e"&amp;ДАННЫЕ!$CE358&amp;"m"&amp;ДАННЫЕ!$CF358&amp;"c"&amp;ДАННЫЕ!$CG358&amp;"z"&amp;ДАННЫЕ!$CH358&amp;"d"&amp;IF(H358=4,1,0)&amp;"s"&amp;IF(ДАННЫЕ!$J358=1,0,1)&amp;"u"&amp;IF(ДАННЫЕ!$CJ358&gt;0,1,0)</f>
        <v>g0cf0a06AR1VG0o0xp0v0ntkqwemczd0s1u0</v>
      </c>
      <c r="O358" s="28" t="str">
        <f>ДАННЫЕ!$I358&amp;"g"&amp;B358&amp;A358&amp;"f"&amp;P358&amp;"c"&amp;IF(ДАННЫЕ!$U358&gt;0,1,0)&amp;"s"&amp;IF(ДАННЫЕ!$Q358&gt;0,IF(YEAR(ДАННЫЕ!$F$1)=YEAR(ДАННЫЕ!$Q358),IF(MONTH(ДАННЫЕ!$F$1)=MONTH(ДАННЫЕ!$Q358),111,11),1),0)&amp;"i"&amp;IF(ДАННЫЕ!$R358+ДАННЫЕ!$S358+ДАННЫЕ!$T358=0,0,1)&amp;"h"&amp;IF(ДАННЫЕ!$P358&gt;0,1,0)&amp;"p"&amp;IF(ДАННЫЕ!$CI358&gt;0,IF(YEAR(ДАННЫЕ!$F$1)=YEAR(ДАННЫЕ!$CI358),IF(MONTH(ДАННЫЕ!$F$1)=MONTH(ДАННЫЕ!$CI358),111,11),1),0)&amp;"d"&amp;IF(ДАННЫЕ!$CJ358&gt;0,IF(YEAR(ДАННЫЕ!$F$1)=YEAR(ДАННЫЕ!$CJ358),IF(MONTH(ДАННЫЕ!$F$1)=MONTH(ДАННЫЕ!$CJ358),111,11),1),0)&amp;"o"&amp;IF(ДАННЫЕ!$CK358&gt;0,IF(MONTH(ДАННЫЕ!$F$1)=MONTH(ДАННЫЕ!$CK358),111,11),0)&amp;"v"&amp;IF(ДАННЫЕ!$BE358&gt;0,IF(MONTH(ДАННЫЕ!$F$1)=MONTH(ДАННЫЕ!$BE358),111,11),0)</f>
        <v>g00f0c0s0i0h0p0d0o0v0</v>
      </c>
      <c r="P358" s="15">
        <f t="shared" si="17"/>
        <v>0</v>
      </c>
      <c r="Q358" s="15">
        <f>IF(ДАННЫЕ!$F$1&gt;ДАННЫЕ!$N358,IF(YEAR(ДАННЫЕ!$F$1)=YEAR(ДАННЫЕ!M358),1,0),0)</f>
        <v>0</v>
      </c>
      <c r="R358" s="15">
        <f>IF(ДАННЫЕ!$F$1&gt;ДАННЫЕ!$N358,IF(YEAR(ДАННЫЕ!$F$1)=YEAR(ДАННЫЕ!N358),1,0),0)</f>
        <v>0</v>
      </c>
      <c r="S358" s="15">
        <f>IF(ДАННЫЕ!$AA358="2А",1,IF(ДАННЫЕ!$AA358="2Б",2,IF(ДАННЫЕ!$AA358="2В",3,IF(ДАННЫЕ!$AA358=3,4,IF(ДАННЫЕ!$AA358="4А",5,IF(ДАННЫЕ!$AA358="4Б",6,IF(ДАННЫЕ!$AA358="4В",7,IF(ДАННЫЕ!$AA358=5,8,0))))))))</f>
        <v>0</v>
      </c>
      <c r="T358" s="15">
        <f>IF(OR(ДАННЫЕ!$AC358=2,ДАННЫЕ!$AD358=2,ДАННЫЕ!$AE358=2),2,IF(OR(ДАННЫЕ!$AC358=1,ДАННЫЕ!$AD358=1,ДАННЫЕ!$AE358=1),1,0))</f>
        <v>0</v>
      </c>
    </row>
    <row r="359" spans="1:20" ht="15" customHeight="1" x14ac:dyDescent="0.2">
      <c r="A359" s="78">
        <f>IF(B359&gt;0,IF(MONTH(ДАННЫЕ!$F$1)=MONTH(ДАННЫЕ!$B359),1,0),0)</f>
        <v>0</v>
      </c>
      <c r="B359" s="14">
        <f>IF(ДАННЫЕ!$B359&gt;0,IF(YEAR(ДАННЫЕ!$F$1)=YEAR(ДАННЫЕ!$B359),1,0),0)</f>
        <v>0</v>
      </c>
      <c r="C359" s="14">
        <f>IF(ДАННЫЕ!$CM359&gt;0,IF(YEAR(ДАННЫЕ!$F$1)=YEAR(ДАННЫЕ!$CM359),1,0),0)</f>
        <v>0</v>
      </c>
      <c r="D359" s="14">
        <f>IF(ДАННЫЕ!$CJ359&gt;0,IF(ДАННЫЕ!$CL359&gt;ДАННЫЕ!$F$1,1,IF(ДАННЫЕ!$CL359&gt;0,0,1)),0)</f>
        <v>0</v>
      </c>
      <c r="E359" s="43" t="str">
        <f ca="1">IF(ДАННЫЕ!$F$1&gt;0,IF(ДАННЫЕ!$G359&gt;0,DATEDIF(ДАННЫЕ!$G359,ДАННЫЕ!$F$1,"y"),""),IF(ДАННЫЕ!$G359&gt;0,DATEDIF(ДАННЫЕ!$G359,TODAY(),"y"),""))</f>
        <v/>
      </c>
      <c r="F359" s="43" t="str">
        <f xml:space="preserve"> IF(ДАННЫЕ!$F359="М",IF(E359&gt;=18,IF(E359&lt;60,1,""),""),"")&amp;IF(ДАННЫЕ!$F359="Ж",IF(E359&gt;=18,IF(E359&lt;55,1,""),""),"")</f>
        <v/>
      </c>
      <c r="G359" s="43" t="str">
        <f xml:space="preserve"> IF(ДАННЫЕ!$F359="М",IF(E359&gt;=60,2,""),"")&amp;IF(ДАННЫЕ!$F359="Ж",IF(E359&gt;=55,2,""),"")</f>
        <v/>
      </c>
      <c r="H359" s="43" t="str">
        <f t="shared" ca="1" si="15"/>
        <v/>
      </c>
      <c r="I359" s="43" t="str">
        <f t="shared" ca="1" si="16"/>
        <v>03</v>
      </c>
      <c r="J359" s="28" t="str">
        <f ca="1">ДАННЫЕ!$F359&amp;H359&amp;I359&amp;ДАННЫЕ!$I359&amp;"m"&amp;IF(ДАННЫЕ!$I359&gt;0,IF(ДАННЫЕ!$J359&gt;0,0,1),"")&amp;"f"&amp;IF(ДАННЫЕ!$R359&gt;0,IF(YEAR(ДАННЫЕ!$F$1)=YEAR(ДАННЫЕ!$R359),1,0),0)&amp;"z"&amp;ДАННЫЕ!$R359&amp;"p"&amp;ДАННЫЕ!$S359&amp;"i"&amp;ДАННЫЕ!$T359&amp;"h"&amp;ДАННЫЕ!$K359&amp;"be"&amp;ДАННЫЕ!$BI359&amp;"CD"&amp;IF(ДАННЫЕ!BF359&gt;500,4,IF(ДАННЫЕ!BF359&gt;350,3,IF(ДАННЫЕ!BF359&gt;200,2,IF(ДАННЫЕ!BF359&gt;0,1,0))))&amp;"g"&amp;B359&amp;"d"&amp;H359&amp;"l"&amp;ДАННЫЕ!AT359&amp;"a"&amp;ДАННЫЕ!$V359&amp;"v"&amp;R359&amp;"k"&amp;ДАННЫЕ!$U359&amp;"s"&amp;ДАННЫЕ!$Y359&amp;"t"&amp;ДАННЫЕ!$X359&amp;"b"&amp;IF(ДАННЫЕ!$Q359&gt;1,1,0)&amp;"PP"&amp;ДАННЫЕ!Z359&amp;"c"&amp;S359&amp;"x"&amp;IF(ДАННЫЕ!$BY359&gt;0,IF(YEAR(ДАННЫЕ!$F$1)=YEAR(ДАННЫЕ!$BY359),1,0),0)&amp;"n"&amp;IF(ДАННЫЕ!$BZ359&gt;0,IF(YEAR(ДАННЫЕ!$F$1)=YEAR(ДАННЫЕ!$BZ359),1,0),0)&amp;"u"&amp;D359&amp;"z"&amp;IF(ДАННЫЕ!$CL359&gt;0,IF(YEAR(ДАННЫЕ!$F$1)&gt;YEAR(ДАННЫЕ!$CL359),11,12),0)</f>
        <v>03mf0zpihbeCD0g0dlav0kstb0PPc0x0n0u0z0</v>
      </c>
      <c r="K359" s="28" t="str">
        <f ca="1">ДАННЫЕ!$I359&amp;"x"&amp;B359&amp;"w"&amp;IF(T359+ДАННЫЕ!AD359+ДАННЫЕ!AE359+ДАННЫЕ!AF359+ДАННЫЕ!AG359+ДАННЫЕ!AH359+ДАННЫЕ!$AL359+ДАННЫЕ!AI359+ДАННЫЕ!AJ359+ДАННЫЕ!AK359+ДАННЫЕ!AP359+ДАННЫЕ!AQ359+ДАННЫЕ!AR359+ДАННЫЕ!$AM359+ДАННЫЕ!$AN359+ДАННЫЕ!AS359+ДАННЫЕ!AT359&gt;0,1,0)&amp;IF(OR(T359=2,ДАННЫЕ!AD359=2,ДАННЫЕ!AE359=2,ДАННЫЕ!AF359=2,ДАННЫЕ!AG359=2,ДАННЫЕ!AH359=2,ДАННЫЕ!$AL359=2,ДАННЫЕ!AI359=2,ДАННЫЕ!AJ359=2,ДАННЫЕ!AK359=2,ДАННЫЕ!AP359=2,ДАННЫЕ!AQ359=2,ДАННЫЕ!AR359=2,ДАННЫЕ!$AM359=2,ДАННЫЕ!$AN359=2,ДАННЫЕ!AS359=2,ДАННЫЕ!AT359=2),2,0)&amp;"t"&amp;IF(T359&gt;0,"1"&amp;T359,"00")&amp;"f"&amp;IF(ДАННЫЕ!$AC359,"1"&amp;ДАННЫЕ!$AC359,"00")&amp;"b"&amp;IF(ДАННЫЕ!$AD359,"1"&amp;ДАННЫЕ!$AD359,"00")&amp;"g"&amp;IF(ДАННЫЕ!$AF359,"1"&amp;ДАННЫЕ!$AF359,"00")&amp;"c"&amp;IF(ДАННЫЕ!$AG359,"1"&amp;ДАННЫЕ!$AG359,"00")&amp;"i"&amp;IF(ДАННЫЕ!$AH359,"1"&amp;ДАННЫЕ!$AH359,"00")&amp;"r"&amp;IF(ДАННЫЕ!$AL359,"1"&amp;ДАННЫЕ!$AL359,"00")&amp;"m"&amp;IF(ДАННЫЕ!$AI359,"1"&amp;ДАННЫЕ!$AI359,"00")&amp;"hS"&amp;IF(ДАННЫЕ!$AJ359,"1"&amp;ДАННЫЕ!$AJ359,"00")&amp;"hZ"&amp;IF(ДАННЫЕ!$AK359,"1"&amp;ДАННЫЕ!$AK359,"00")&amp;"p"&amp;IF(ДАННЫЕ!$AP359,"1"&amp;ДАННЫЕ!$AP359,"00")&amp;"k"&amp;IF(ДАННЫЕ!$AQ359,"1"&amp;ДАННЫЕ!$AQ359,"00")&amp;"z"&amp;IF(ДАННЫЕ!$AR359,"1"&amp;ДАННЫЕ!$AR359,"00")&amp;"j"&amp;IF(ДАННЫЕ!$AM359,"1"&amp;ДАННЫЕ!$AM359,"00")&amp;"n"&amp;IF(ДАННЫЕ!$AN359,"1"&amp;ДАННЫЕ!$AN359,"00")&amp;"E"&amp;ДАННЫЕ!BI359&amp;"L"&amp;ДАННЫЕ!AO359&amp;"h"&amp;IF(ДАННЫЕ!$AU359&gt;0,1,0)&amp;"v"&amp;IF(ДАННЫЕ!$AW359&gt;0,1,0)&amp;"a"&amp;IF(ДАННЫЕ!$AS359,"1"&amp;ДАННЫЕ!$AS359,"00")&amp;"s"&amp;IF(ДАННЫЕ!$AT359,"1"&amp;ДАННЫЕ!$AT359,"00")&amp;"u"&amp;IF(ДАННЫЕ!$CJ359&gt;0,1,0)&amp;"y"&amp;B359&amp;"d"&amp;H359&amp;"e"&amp;F359&amp;G359</f>
        <v>x0w00t00f00b00g00c00i00r00m00hS00hZ00p00k00z00j00n00ELh0v0a00s00u0y0de</v>
      </c>
      <c r="L359" s="28" t="str">
        <f ca="1">ДАННЫЕ!$I359&amp;"VN"&amp;IF(ДАННЫЕ!AW359&gt;0,11,10)&amp;"CD"&amp;IF(ДАННЫЕ!BF359&gt;500,16,IF(ДАННЫЕ!BF359&gt;350,15,IF(ДАННЫЕ!BF359&gt;=200,14,IF(ДАННЫЕ!BF359&gt;=100,13,IF(ДАННЫЕ!BF359&gt;=50,12,IF(ДАННЫЕ!BF359&gt;0,11,10))))))&amp;"AR"&amp;IF(ДАННЫЕ!BX359&gt;0,1,0)&amp;"GD"&amp;B359&amp;"VV"&amp;IF(E359&gt;=5,IF(E359&lt;18,1,0),0)</f>
        <v>VN10CD10AR0GD0VV0</v>
      </c>
      <c r="M359" s="28" t="str">
        <f>ДАННЫЕ!$I359&amp;"b"&amp;ДАННЫЕ!$BI359&amp;"r"&amp;ДАННЫЕ!$BJ359&amp;"CD"&amp;IF(ДАННЫЕ!BF359&gt;0,IF(ДАННЫЕ!BF359&lt;200,1,IF(ДАННЫЕ!BF359&lt;350,2,3)),0)&amp;"h"&amp;IF(ДАННЫЕ!$BK359+ДАННЫЕ!$BL359+ДАННЫЕ!$BM359&gt;0,1,0)&amp;"x"&amp;ДАННЫЕ!$BK359&amp;"y"&amp;ДАННЫЕ!$BL359&amp;"z"&amp;ДАННЫЕ!$BM359&amp;"c"&amp;IF(ДАННЫЕ!$BK359+ДАННЫЕ!$BL359+ДАННЫЕ!$BM359=3,1,0)&amp;"a"&amp;IF(ДАННЫЕ!$BQ359+ДАННЫЕ!$BR359&gt;0,1,0)&amp;"d"&amp;ДАННЫЕ!$BQ359&amp;"v"&amp;ДАННЫЕ!$BR359&amp;"p"&amp;ДАННЫЕ!$BS359&amp;"n"&amp;ДАННЫЕ!$BU359&amp;"t"&amp;ДАННЫЕ!$BV359&amp;"o"&amp;ДАННЫЕ!$BT359&amp;"l"&amp;IF(ДАННЫЕ!$BN359&gt;0,1,0)&amp;ДАННЫЕ!$BN359&amp;"g"&amp;ДАННЫЕ!$BO359&amp;"s"&amp;ДАННЫЕ!$BP359&amp;"DZ"&amp;IF(ДАННЫЕ!B359-ДАННЫЕ!G359 &lt; 60,IF(ДАННЫЕ!B359-ДАННЫЕ!G359 &gt;= 0,1,0),0)&amp;"u"&amp;IF(ДАННЫЕ!$CJ359&gt;0,1,0)</f>
        <v>brCD0h0xyzc0a0dvpntol0gsDZ1u0</v>
      </c>
      <c r="N359" s="28" t="str">
        <f ca="1">ДАННЫЕ!$F359&amp;ДАННЫЕ!$I359&amp;"g"&amp;B359&amp;"cf"&amp;D359&amp;"a"&amp;IF(ДАННЫЕ!$BX359&gt;0,1,0)&amp;IF(ДАННЫЕ!$BF359&gt;500,1,IF(ДАННЫЕ!$BF359&gt;350,2,IF(ДАННЫЕ!$BF359&gt;=200,3,IF(ДАННЫЕ!$BF359&gt;=100,4,IF(ДАННЫЕ!$BF359&gt;=50,5,IF(ДАННЫЕ!$BF359&lt;50,6,0))))))&amp;"AR"&amp;IF(DATEDIF(ДАННЫЕ!$BX359,ДАННЫЕ!$F$1,"y")&gt;1,1,0)&amp;"VG"&amp;IF(ДАННЫЕ!$BH359="0",1,0)&amp;"o"&amp;IF(T359+ДАННЫЕ!$AF359+ДАННЫЕ!$AG359+ДАННЫЕ!$AH359+ДАННЫЕ!$AI359+ДАННЫЕ!$AJ359+ДАННЫЕ!$AP359+ДАННЫЕ!$AQ359+ДАННЫЕ!$AR359+ДАННЫЕ!$AU359+ДАННЫЕ!$AW359+ДАННЫЕ!$AS359+ДАННЫЕ!$AT359&gt;0,1,0)&amp;"x"&amp;ДАННЫЕ!$AG359&amp;"p"&amp;IF(ДАННЫЕ!$BY359&gt;0,1,0)&amp;"v"&amp;IF(ДАННЫЕ!$BZ359&gt;0,1,0)&amp;"n"&amp;ДАННЫЕ!$CA359&amp;"t"&amp;ДАННЫЕ!$AY359&amp;"k"&amp;ДАННЫЕ!$CB359&amp;"q"&amp;ДАННЫЕ!$CC359&amp;"w"&amp;ДАННЫЕ!$CD359&amp;"e"&amp;ДАННЫЕ!$CE359&amp;"m"&amp;ДАННЫЕ!$CF359&amp;"c"&amp;ДАННЫЕ!$CG359&amp;"z"&amp;ДАННЫЕ!$CH359&amp;"d"&amp;IF(H359=4,1,0)&amp;"s"&amp;IF(ДАННЫЕ!$J359=1,0,1)&amp;"u"&amp;IF(ДАННЫЕ!$CJ359&gt;0,1,0)</f>
        <v>g0cf0a06AR1VG0o0xp0v0ntkqwemczd0s1u0</v>
      </c>
      <c r="O359" s="28" t="str">
        <f>ДАННЫЕ!$I359&amp;"g"&amp;B359&amp;A359&amp;"f"&amp;P359&amp;"c"&amp;IF(ДАННЫЕ!$U359&gt;0,1,0)&amp;"s"&amp;IF(ДАННЫЕ!$Q359&gt;0,IF(YEAR(ДАННЫЕ!$F$1)=YEAR(ДАННЫЕ!$Q359),IF(MONTH(ДАННЫЕ!$F$1)=MONTH(ДАННЫЕ!$Q359),111,11),1),0)&amp;"i"&amp;IF(ДАННЫЕ!$R359+ДАННЫЕ!$S359+ДАННЫЕ!$T359=0,0,1)&amp;"h"&amp;IF(ДАННЫЕ!$P359&gt;0,1,0)&amp;"p"&amp;IF(ДАННЫЕ!$CI359&gt;0,IF(YEAR(ДАННЫЕ!$F$1)=YEAR(ДАННЫЕ!$CI359),IF(MONTH(ДАННЫЕ!$F$1)=MONTH(ДАННЫЕ!$CI359),111,11),1),0)&amp;"d"&amp;IF(ДАННЫЕ!$CJ359&gt;0,IF(YEAR(ДАННЫЕ!$F$1)=YEAR(ДАННЫЕ!$CJ359),IF(MONTH(ДАННЫЕ!$F$1)=MONTH(ДАННЫЕ!$CJ359),111,11),1),0)&amp;"o"&amp;IF(ДАННЫЕ!$CK359&gt;0,IF(MONTH(ДАННЫЕ!$F$1)=MONTH(ДАННЫЕ!$CK359),111,11),0)&amp;"v"&amp;IF(ДАННЫЕ!$BE359&gt;0,IF(MONTH(ДАННЫЕ!$F$1)=MONTH(ДАННЫЕ!$BE359),111,11),0)</f>
        <v>g00f0c0s0i0h0p0d0o0v0</v>
      </c>
      <c r="P359" s="15">
        <f t="shared" si="17"/>
        <v>0</v>
      </c>
      <c r="Q359" s="15">
        <f>IF(ДАННЫЕ!$F$1&gt;ДАННЫЕ!$N359,IF(YEAR(ДАННЫЕ!$F$1)=YEAR(ДАННЫЕ!M359),1,0),0)</f>
        <v>0</v>
      </c>
      <c r="R359" s="15">
        <f>IF(ДАННЫЕ!$F$1&gt;ДАННЫЕ!$N359,IF(YEAR(ДАННЫЕ!$F$1)=YEAR(ДАННЫЕ!N359),1,0),0)</f>
        <v>0</v>
      </c>
      <c r="S359" s="15">
        <f>IF(ДАННЫЕ!$AA359="2А",1,IF(ДАННЫЕ!$AA359="2Б",2,IF(ДАННЫЕ!$AA359="2В",3,IF(ДАННЫЕ!$AA359=3,4,IF(ДАННЫЕ!$AA359="4А",5,IF(ДАННЫЕ!$AA359="4Б",6,IF(ДАННЫЕ!$AA359="4В",7,IF(ДАННЫЕ!$AA359=5,8,0))))))))</f>
        <v>0</v>
      </c>
      <c r="T359" s="15">
        <f>IF(OR(ДАННЫЕ!$AC359=2,ДАННЫЕ!$AD359=2,ДАННЫЕ!$AE359=2),2,IF(OR(ДАННЫЕ!$AC359=1,ДАННЫЕ!$AD359=1,ДАННЫЕ!$AE359=1),1,0))</f>
        <v>0</v>
      </c>
    </row>
    <row r="360" spans="1:20" ht="15" customHeight="1" x14ac:dyDescent="0.2">
      <c r="A360" s="78">
        <f>IF(B360&gt;0,IF(MONTH(ДАННЫЕ!$F$1)=MONTH(ДАННЫЕ!$B360),1,0),0)</f>
        <v>0</v>
      </c>
      <c r="B360" s="14">
        <f>IF(ДАННЫЕ!$B360&gt;0,IF(YEAR(ДАННЫЕ!$F$1)=YEAR(ДАННЫЕ!$B360),1,0),0)</f>
        <v>0</v>
      </c>
      <c r="C360" s="14">
        <f>IF(ДАННЫЕ!$CM360&gt;0,IF(YEAR(ДАННЫЕ!$F$1)=YEAR(ДАННЫЕ!$CM360),1,0),0)</f>
        <v>0</v>
      </c>
      <c r="D360" s="14">
        <f>IF(ДАННЫЕ!$CJ360&gt;0,IF(ДАННЫЕ!$CL360&gt;ДАННЫЕ!$F$1,1,IF(ДАННЫЕ!$CL360&gt;0,0,1)),0)</f>
        <v>0</v>
      </c>
      <c r="E360" s="43" t="str">
        <f ca="1">IF(ДАННЫЕ!$F$1&gt;0,IF(ДАННЫЕ!$G360&gt;0,DATEDIF(ДАННЫЕ!$G360,ДАННЫЕ!$F$1,"y"),""),IF(ДАННЫЕ!$G360&gt;0,DATEDIF(ДАННЫЕ!$G360,TODAY(),"y"),""))</f>
        <v/>
      </c>
      <c r="F360" s="43" t="str">
        <f xml:space="preserve"> IF(ДАННЫЕ!$F360="М",IF(E360&gt;=18,IF(E360&lt;60,1,""),""),"")&amp;IF(ДАННЫЕ!$F360="Ж",IF(E360&gt;=18,IF(E360&lt;55,1,""),""),"")</f>
        <v/>
      </c>
      <c r="G360" s="43" t="str">
        <f xml:space="preserve"> IF(ДАННЫЕ!$F360="М",IF(E360&gt;=60,2,""),"")&amp;IF(ДАННЫЕ!$F360="Ж",IF(E360&gt;=55,2,""),"")</f>
        <v/>
      </c>
      <c r="H360" s="43" t="str">
        <f t="shared" ca="1" si="15"/>
        <v/>
      </c>
      <c r="I360" s="43" t="str">
        <f t="shared" ca="1" si="16"/>
        <v>03</v>
      </c>
      <c r="J360" s="28" t="str">
        <f ca="1">ДАННЫЕ!$F360&amp;H360&amp;I360&amp;ДАННЫЕ!$I360&amp;"m"&amp;IF(ДАННЫЕ!$I360&gt;0,IF(ДАННЫЕ!$J360&gt;0,0,1),"")&amp;"f"&amp;IF(ДАННЫЕ!$R360&gt;0,IF(YEAR(ДАННЫЕ!$F$1)=YEAR(ДАННЫЕ!$R360),1,0),0)&amp;"z"&amp;ДАННЫЕ!$R360&amp;"p"&amp;ДАННЫЕ!$S360&amp;"i"&amp;ДАННЫЕ!$T360&amp;"h"&amp;ДАННЫЕ!$K360&amp;"be"&amp;ДАННЫЕ!$BI360&amp;"CD"&amp;IF(ДАННЫЕ!BF360&gt;500,4,IF(ДАННЫЕ!BF360&gt;350,3,IF(ДАННЫЕ!BF360&gt;200,2,IF(ДАННЫЕ!BF360&gt;0,1,0))))&amp;"g"&amp;B360&amp;"d"&amp;H360&amp;"l"&amp;ДАННЫЕ!AT360&amp;"a"&amp;ДАННЫЕ!$V360&amp;"v"&amp;R360&amp;"k"&amp;ДАННЫЕ!$U360&amp;"s"&amp;ДАННЫЕ!$Y360&amp;"t"&amp;ДАННЫЕ!$X360&amp;"b"&amp;IF(ДАННЫЕ!$Q360&gt;1,1,0)&amp;"PP"&amp;ДАННЫЕ!Z360&amp;"c"&amp;S360&amp;"x"&amp;IF(ДАННЫЕ!$BY360&gt;0,IF(YEAR(ДАННЫЕ!$F$1)=YEAR(ДАННЫЕ!$BY360),1,0),0)&amp;"n"&amp;IF(ДАННЫЕ!$BZ360&gt;0,IF(YEAR(ДАННЫЕ!$F$1)=YEAR(ДАННЫЕ!$BZ360),1,0),0)&amp;"u"&amp;D360&amp;"z"&amp;IF(ДАННЫЕ!$CL360&gt;0,IF(YEAR(ДАННЫЕ!$F$1)&gt;YEAR(ДАННЫЕ!$CL360),11,12),0)</f>
        <v>03mf0zpihbeCD0g0dlav0kstb0PPc0x0n0u0z0</v>
      </c>
      <c r="K360" s="28" t="str">
        <f ca="1">ДАННЫЕ!$I360&amp;"x"&amp;B360&amp;"w"&amp;IF(T360+ДАННЫЕ!AD360+ДАННЫЕ!AE360+ДАННЫЕ!AF360+ДАННЫЕ!AG360+ДАННЫЕ!AH360+ДАННЫЕ!$AL360+ДАННЫЕ!AI360+ДАННЫЕ!AJ360+ДАННЫЕ!AK360+ДАННЫЕ!AP360+ДАННЫЕ!AQ360+ДАННЫЕ!AR360+ДАННЫЕ!$AM360+ДАННЫЕ!$AN360+ДАННЫЕ!AS360+ДАННЫЕ!AT360&gt;0,1,0)&amp;IF(OR(T360=2,ДАННЫЕ!AD360=2,ДАННЫЕ!AE360=2,ДАННЫЕ!AF360=2,ДАННЫЕ!AG360=2,ДАННЫЕ!AH360=2,ДАННЫЕ!$AL360=2,ДАННЫЕ!AI360=2,ДАННЫЕ!AJ360=2,ДАННЫЕ!AK360=2,ДАННЫЕ!AP360=2,ДАННЫЕ!AQ360=2,ДАННЫЕ!AR360=2,ДАННЫЕ!$AM360=2,ДАННЫЕ!$AN360=2,ДАННЫЕ!AS360=2,ДАННЫЕ!AT360=2),2,0)&amp;"t"&amp;IF(T360&gt;0,"1"&amp;T360,"00")&amp;"f"&amp;IF(ДАННЫЕ!$AC360,"1"&amp;ДАННЫЕ!$AC360,"00")&amp;"b"&amp;IF(ДАННЫЕ!$AD360,"1"&amp;ДАННЫЕ!$AD360,"00")&amp;"g"&amp;IF(ДАННЫЕ!$AF360,"1"&amp;ДАННЫЕ!$AF360,"00")&amp;"c"&amp;IF(ДАННЫЕ!$AG360,"1"&amp;ДАННЫЕ!$AG360,"00")&amp;"i"&amp;IF(ДАННЫЕ!$AH360,"1"&amp;ДАННЫЕ!$AH360,"00")&amp;"r"&amp;IF(ДАННЫЕ!$AL360,"1"&amp;ДАННЫЕ!$AL360,"00")&amp;"m"&amp;IF(ДАННЫЕ!$AI360,"1"&amp;ДАННЫЕ!$AI360,"00")&amp;"hS"&amp;IF(ДАННЫЕ!$AJ360,"1"&amp;ДАННЫЕ!$AJ360,"00")&amp;"hZ"&amp;IF(ДАННЫЕ!$AK360,"1"&amp;ДАННЫЕ!$AK360,"00")&amp;"p"&amp;IF(ДАННЫЕ!$AP360,"1"&amp;ДАННЫЕ!$AP360,"00")&amp;"k"&amp;IF(ДАННЫЕ!$AQ360,"1"&amp;ДАННЫЕ!$AQ360,"00")&amp;"z"&amp;IF(ДАННЫЕ!$AR360,"1"&amp;ДАННЫЕ!$AR360,"00")&amp;"j"&amp;IF(ДАННЫЕ!$AM360,"1"&amp;ДАННЫЕ!$AM360,"00")&amp;"n"&amp;IF(ДАННЫЕ!$AN360,"1"&amp;ДАННЫЕ!$AN360,"00")&amp;"E"&amp;ДАННЫЕ!BI360&amp;"L"&amp;ДАННЫЕ!AO360&amp;"h"&amp;IF(ДАННЫЕ!$AU360&gt;0,1,0)&amp;"v"&amp;IF(ДАННЫЕ!$AW360&gt;0,1,0)&amp;"a"&amp;IF(ДАННЫЕ!$AS360,"1"&amp;ДАННЫЕ!$AS360,"00")&amp;"s"&amp;IF(ДАННЫЕ!$AT360,"1"&amp;ДАННЫЕ!$AT360,"00")&amp;"u"&amp;IF(ДАННЫЕ!$CJ360&gt;0,1,0)&amp;"y"&amp;B360&amp;"d"&amp;H360&amp;"e"&amp;F360&amp;G360</f>
        <v>x0w00t00f00b00g00c00i00r00m00hS00hZ00p00k00z00j00n00ELh0v0a00s00u0y0de</v>
      </c>
      <c r="L360" s="28" t="str">
        <f ca="1">ДАННЫЕ!$I360&amp;"VN"&amp;IF(ДАННЫЕ!AW360&gt;0,11,10)&amp;"CD"&amp;IF(ДАННЫЕ!BF360&gt;500,16,IF(ДАННЫЕ!BF360&gt;350,15,IF(ДАННЫЕ!BF360&gt;=200,14,IF(ДАННЫЕ!BF360&gt;=100,13,IF(ДАННЫЕ!BF360&gt;=50,12,IF(ДАННЫЕ!BF360&gt;0,11,10))))))&amp;"AR"&amp;IF(ДАННЫЕ!BX360&gt;0,1,0)&amp;"GD"&amp;B360&amp;"VV"&amp;IF(E360&gt;=5,IF(E360&lt;18,1,0),0)</f>
        <v>VN10CD10AR0GD0VV0</v>
      </c>
      <c r="M360" s="28" t="str">
        <f>ДАННЫЕ!$I360&amp;"b"&amp;ДАННЫЕ!$BI360&amp;"r"&amp;ДАННЫЕ!$BJ360&amp;"CD"&amp;IF(ДАННЫЕ!BF360&gt;0,IF(ДАННЫЕ!BF360&lt;200,1,IF(ДАННЫЕ!BF360&lt;350,2,3)),0)&amp;"h"&amp;IF(ДАННЫЕ!$BK360+ДАННЫЕ!$BL360+ДАННЫЕ!$BM360&gt;0,1,0)&amp;"x"&amp;ДАННЫЕ!$BK360&amp;"y"&amp;ДАННЫЕ!$BL360&amp;"z"&amp;ДАННЫЕ!$BM360&amp;"c"&amp;IF(ДАННЫЕ!$BK360+ДАННЫЕ!$BL360+ДАННЫЕ!$BM360=3,1,0)&amp;"a"&amp;IF(ДАННЫЕ!$BQ360+ДАННЫЕ!$BR360&gt;0,1,0)&amp;"d"&amp;ДАННЫЕ!$BQ360&amp;"v"&amp;ДАННЫЕ!$BR360&amp;"p"&amp;ДАННЫЕ!$BS360&amp;"n"&amp;ДАННЫЕ!$BU360&amp;"t"&amp;ДАННЫЕ!$BV360&amp;"o"&amp;ДАННЫЕ!$BT360&amp;"l"&amp;IF(ДАННЫЕ!$BN360&gt;0,1,0)&amp;ДАННЫЕ!$BN360&amp;"g"&amp;ДАННЫЕ!$BO360&amp;"s"&amp;ДАННЫЕ!$BP360&amp;"DZ"&amp;IF(ДАННЫЕ!B360-ДАННЫЕ!G360 &lt; 60,IF(ДАННЫЕ!B360-ДАННЫЕ!G360 &gt;= 0,1,0),0)&amp;"u"&amp;IF(ДАННЫЕ!$CJ360&gt;0,1,0)</f>
        <v>brCD0h0xyzc0a0dvpntol0gsDZ1u0</v>
      </c>
      <c r="N360" s="28" t="str">
        <f ca="1">ДАННЫЕ!$F360&amp;ДАННЫЕ!$I360&amp;"g"&amp;B360&amp;"cf"&amp;D360&amp;"a"&amp;IF(ДАННЫЕ!$BX360&gt;0,1,0)&amp;IF(ДАННЫЕ!$BF360&gt;500,1,IF(ДАННЫЕ!$BF360&gt;350,2,IF(ДАННЫЕ!$BF360&gt;=200,3,IF(ДАННЫЕ!$BF360&gt;=100,4,IF(ДАННЫЕ!$BF360&gt;=50,5,IF(ДАННЫЕ!$BF360&lt;50,6,0))))))&amp;"AR"&amp;IF(DATEDIF(ДАННЫЕ!$BX360,ДАННЫЕ!$F$1,"y")&gt;1,1,0)&amp;"VG"&amp;IF(ДАННЫЕ!$BH360="0",1,0)&amp;"o"&amp;IF(T360+ДАННЫЕ!$AF360+ДАННЫЕ!$AG360+ДАННЫЕ!$AH360+ДАННЫЕ!$AI360+ДАННЫЕ!$AJ360+ДАННЫЕ!$AP360+ДАННЫЕ!$AQ360+ДАННЫЕ!$AR360+ДАННЫЕ!$AU360+ДАННЫЕ!$AW360+ДАННЫЕ!$AS360+ДАННЫЕ!$AT360&gt;0,1,0)&amp;"x"&amp;ДАННЫЕ!$AG360&amp;"p"&amp;IF(ДАННЫЕ!$BY360&gt;0,1,0)&amp;"v"&amp;IF(ДАННЫЕ!$BZ360&gt;0,1,0)&amp;"n"&amp;ДАННЫЕ!$CA360&amp;"t"&amp;ДАННЫЕ!$AY360&amp;"k"&amp;ДАННЫЕ!$CB360&amp;"q"&amp;ДАННЫЕ!$CC360&amp;"w"&amp;ДАННЫЕ!$CD360&amp;"e"&amp;ДАННЫЕ!$CE360&amp;"m"&amp;ДАННЫЕ!$CF360&amp;"c"&amp;ДАННЫЕ!$CG360&amp;"z"&amp;ДАННЫЕ!$CH360&amp;"d"&amp;IF(H360=4,1,0)&amp;"s"&amp;IF(ДАННЫЕ!$J360=1,0,1)&amp;"u"&amp;IF(ДАННЫЕ!$CJ360&gt;0,1,0)</f>
        <v>g0cf0a06AR1VG0o0xp0v0ntkqwemczd0s1u0</v>
      </c>
      <c r="O360" s="28" t="str">
        <f>ДАННЫЕ!$I360&amp;"g"&amp;B360&amp;A360&amp;"f"&amp;P360&amp;"c"&amp;IF(ДАННЫЕ!$U360&gt;0,1,0)&amp;"s"&amp;IF(ДАННЫЕ!$Q360&gt;0,IF(YEAR(ДАННЫЕ!$F$1)=YEAR(ДАННЫЕ!$Q360),IF(MONTH(ДАННЫЕ!$F$1)=MONTH(ДАННЫЕ!$Q360),111,11),1),0)&amp;"i"&amp;IF(ДАННЫЕ!$R360+ДАННЫЕ!$S360+ДАННЫЕ!$T360=0,0,1)&amp;"h"&amp;IF(ДАННЫЕ!$P360&gt;0,1,0)&amp;"p"&amp;IF(ДАННЫЕ!$CI360&gt;0,IF(YEAR(ДАННЫЕ!$F$1)=YEAR(ДАННЫЕ!$CI360),IF(MONTH(ДАННЫЕ!$F$1)=MONTH(ДАННЫЕ!$CI360),111,11),1),0)&amp;"d"&amp;IF(ДАННЫЕ!$CJ360&gt;0,IF(YEAR(ДАННЫЕ!$F$1)=YEAR(ДАННЫЕ!$CJ360),IF(MONTH(ДАННЫЕ!$F$1)=MONTH(ДАННЫЕ!$CJ360),111,11),1),0)&amp;"o"&amp;IF(ДАННЫЕ!$CK360&gt;0,IF(MONTH(ДАННЫЕ!$F$1)=MONTH(ДАННЫЕ!$CK360),111,11),0)&amp;"v"&amp;IF(ДАННЫЕ!$BE360&gt;0,IF(MONTH(ДАННЫЕ!$F$1)=MONTH(ДАННЫЕ!$BE360),111,11),0)</f>
        <v>g00f0c0s0i0h0p0d0o0v0</v>
      </c>
      <c r="P360" s="15">
        <f t="shared" si="17"/>
        <v>0</v>
      </c>
      <c r="Q360" s="15">
        <f>IF(ДАННЫЕ!$F$1&gt;ДАННЫЕ!$N360,IF(YEAR(ДАННЫЕ!$F$1)=YEAR(ДАННЫЕ!M360),1,0),0)</f>
        <v>0</v>
      </c>
      <c r="R360" s="15">
        <f>IF(ДАННЫЕ!$F$1&gt;ДАННЫЕ!$N360,IF(YEAR(ДАННЫЕ!$F$1)=YEAR(ДАННЫЕ!N360),1,0),0)</f>
        <v>0</v>
      </c>
      <c r="S360" s="15">
        <f>IF(ДАННЫЕ!$AA360="2А",1,IF(ДАННЫЕ!$AA360="2Б",2,IF(ДАННЫЕ!$AA360="2В",3,IF(ДАННЫЕ!$AA360=3,4,IF(ДАННЫЕ!$AA360="4А",5,IF(ДАННЫЕ!$AA360="4Б",6,IF(ДАННЫЕ!$AA360="4В",7,IF(ДАННЫЕ!$AA360=5,8,0))))))))</f>
        <v>0</v>
      </c>
      <c r="T360" s="15">
        <f>IF(OR(ДАННЫЕ!$AC360=2,ДАННЫЕ!$AD360=2,ДАННЫЕ!$AE360=2),2,IF(OR(ДАННЫЕ!$AC360=1,ДАННЫЕ!$AD360=1,ДАННЫЕ!$AE360=1),1,0))</f>
        <v>0</v>
      </c>
    </row>
    <row r="361" spans="1:20" ht="15" customHeight="1" x14ac:dyDescent="0.2">
      <c r="A361" s="78">
        <f>IF(B361&gt;0,IF(MONTH(ДАННЫЕ!$F$1)=MONTH(ДАННЫЕ!$B361),1,0),0)</f>
        <v>0</v>
      </c>
      <c r="B361" s="14">
        <f>IF(ДАННЫЕ!$B361&gt;0,IF(YEAR(ДАННЫЕ!$F$1)=YEAR(ДАННЫЕ!$B361),1,0),0)</f>
        <v>0</v>
      </c>
      <c r="C361" s="14">
        <f>IF(ДАННЫЕ!$CM361&gt;0,IF(YEAR(ДАННЫЕ!$F$1)=YEAR(ДАННЫЕ!$CM361),1,0),0)</f>
        <v>0</v>
      </c>
      <c r="D361" s="14">
        <f>IF(ДАННЫЕ!$CJ361&gt;0,IF(ДАННЫЕ!$CL361&gt;ДАННЫЕ!$F$1,1,IF(ДАННЫЕ!$CL361&gt;0,0,1)),0)</f>
        <v>0</v>
      </c>
      <c r="E361" s="43" t="str">
        <f ca="1">IF(ДАННЫЕ!$F$1&gt;0,IF(ДАННЫЕ!$G361&gt;0,DATEDIF(ДАННЫЕ!$G361,ДАННЫЕ!$F$1,"y"),""),IF(ДАННЫЕ!$G361&gt;0,DATEDIF(ДАННЫЕ!$G361,TODAY(),"y"),""))</f>
        <v/>
      </c>
      <c r="F361" s="43" t="str">
        <f xml:space="preserve"> IF(ДАННЫЕ!$F361="М",IF(E361&gt;=18,IF(E361&lt;60,1,""),""),"")&amp;IF(ДАННЫЕ!$F361="Ж",IF(E361&gt;=18,IF(E361&lt;55,1,""),""),"")</f>
        <v/>
      </c>
      <c r="G361" s="43" t="str">
        <f xml:space="preserve"> IF(ДАННЫЕ!$F361="М",IF(E361&gt;=60,2,""),"")&amp;IF(ДАННЫЕ!$F361="Ж",IF(E361&gt;=55,2,""),"")</f>
        <v/>
      </c>
      <c r="H361" s="43" t="str">
        <f t="shared" ca="1" si="15"/>
        <v/>
      </c>
      <c r="I361" s="43" t="str">
        <f t="shared" ca="1" si="16"/>
        <v>03</v>
      </c>
      <c r="J361" s="28" t="str">
        <f ca="1">ДАННЫЕ!$F361&amp;H361&amp;I361&amp;ДАННЫЕ!$I361&amp;"m"&amp;IF(ДАННЫЕ!$I361&gt;0,IF(ДАННЫЕ!$J361&gt;0,0,1),"")&amp;"f"&amp;IF(ДАННЫЕ!$R361&gt;0,IF(YEAR(ДАННЫЕ!$F$1)=YEAR(ДАННЫЕ!$R361),1,0),0)&amp;"z"&amp;ДАННЫЕ!$R361&amp;"p"&amp;ДАННЫЕ!$S361&amp;"i"&amp;ДАННЫЕ!$T361&amp;"h"&amp;ДАННЫЕ!$K361&amp;"be"&amp;ДАННЫЕ!$BI361&amp;"CD"&amp;IF(ДАННЫЕ!BF361&gt;500,4,IF(ДАННЫЕ!BF361&gt;350,3,IF(ДАННЫЕ!BF361&gt;200,2,IF(ДАННЫЕ!BF361&gt;0,1,0))))&amp;"g"&amp;B361&amp;"d"&amp;H361&amp;"l"&amp;ДАННЫЕ!AT361&amp;"a"&amp;ДАННЫЕ!$V361&amp;"v"&amp;R361&amp;"k"&amp;ДАННЫЕ!$U361&amp;"s"&amp;ДАННЫЕ!$Y361&amp;"t"&amp;ДАННЫЕ!$X361&amp;"b"&amp;IF(ДАННЫЕ!$Q361&gt;1,1,0)&amp;"PP"&amp;ДАННЫЕ!Z361&amp;"c"&amp;S361&amp;"x"&amp;IF(ДАННЫЕ!$BY361&gt;0,IF(YEAR(ДАННЫЕ!$F$1)=YEAR(ДАННЫЕ!$BY361),1,0),0)&amp;"n"&amp;IF(ДАННЫЕ!$BZ361&gt;0,IF(YEAR(ДАННЫЕ!$F$1)=YEAR(ДАННЫЕ!$BZ361),1,0),0)&amp;"u"&amp;D361&amp;"z"&amp;IF(ДАННЫЕ!$CL361&gt;0,IF(YEAR(ДАННЫЕ!$F$1)&gt;YEAR(ДАННЫЕ!$CL361),11,12),0)</f>
        <v>03mf0zpihbeCD0g0dlav0kstb0PPc0x0n0u0z0</v>
      </c>
      <c r="K361" s="28" t="str">
        <f ca="1">ДАННЫЕ!$I361&amp;"x"&amp;B361&amp;"w"&amp;IF(T361+ДАННЫЕ!AD361+ДАННЫЕ!AE361+ДАННЫЕ!AF361+ДАННЫЕ!AG361+ДАННЫЕ!AH361+ДАННЫЕ!$AL361+ДАННЫЕ!AI361+ДАННЫЕ!AJ361+ДАННЫЕ!AK361+ДАННЫЕ!AP361+ДАННЫЕ!AQ361+ДАННЫЕ!AR361+ДАННЫЕ!$AM361+ДАННЫЕ!$AN361+ДАННЫЕ!AS361+ДАННЫЕ!AT361&gt;0,1,0)&amp;IF(OR(T361=2,ДАННЫЕ!AD361=2,ДАННЫЕ!AE361=2,ДАННЫЕ!AF361=2,ДАННЫЕ!AG361=2,ДАННЫЕ!AH361=2,ДАННЫЕ!$AL361=2,ДАННЫЕ!AI361=2,ДАННЫЕ!AJ361=2,ДАННЫЕ!AK361=2,ДАННЫЕ!AP361=2,ДАННЫЕ!AQ361=2,ДАННЫЕ!AR361=2,ДАННЫЕ!$AM361=2,ДАННЫЕ!$AN361=2,ДАННЫЕ!AS361=2,ДАННЫЕ!AT361=2),2,0)&amp;"t"&amp;IF(T361&gt;0,"1"&amp;T361,"00")&amp;"f"&amp;IF(ДАННЫЕ!$AC361,"1"&amp;ДАННЫЕ!$AC361,"00")&amp;"b"&amp;IF(ДАННЫЕ!$AD361,"1"&amp;ДАННЫЕ!$AD361,"00")&amp;"g"&amp;IF(ДАННЫЕ!$AF361,"1"&amp;ДАННЫЕ!$AF361,"00")&amp;"c"&amp;IF(ДАННЫЕ!$AG361,"1"&amp;ДАННЫЕ!$AG361,"00")&amp;"i"&amp;IF(ДАННЫЕ!$AH361,"1"&amp;ДАННЫЕ!$AH361,"00")&amp;"r"&amp;IF(ДАННЫЕ!$AL361,"1"&amp;ДАННЫЕ!$AL361,"00")&amp;"m"&amp;IF(ДАННЫЕ!$AI361,"1"&amp;ДАННЫЕ!$AI361,"00")&amp;"hS"&amp;IF(ДАННЫЕ!$AJ361,"1"&amp;ДАННЫЕ!$AJ361,"00")&amp;"hZ"&amp;IF(ДАННЫЕ!$AK361,"1"&amp;ДАННЫЕ!$AK361,"00")&amp;"p"&amp;IF(ДАННЫЕ!$AP361,"1"&amp;ДАННЫЕ!$AP361,"00")&amp;"k"&amp;IF(ДАННЫЕ!$AQ361,"1"&amp;ДАННЫЕ!$AQ361,"00")&amp;"z"&amp;IF(ДАННЫЕ!$AR361,"1"&amp;ДАННЫЕ!$AR361,"00")&amp;"j"&amp;IF(ДАННЫЕ!$AM361,"1"&amp;ДАННЫЕ!$AM361,"00")&amp;"n"&amp;IF(ДАННЫЕ!$AN361,"1"&amp;ДАННЫЕ!$AN361,"00")&amp;"E"&amp;ДАННЫЕ!BI361&amp;"L"&amp;ДАННЫЕ!AO361&amp;"h"&amp;IF(ДАННЫЕ!$AU361&gt;0,1,0)&amp;"v"&amp;IF(ДАННЫЕ!$AW361&gt;0,1,0)&amp;"a"&amp;IF(ДАННЫЕ!$AS361,"1"&amp;ДАННЫЕ!$AS361,"00")&amp;"s"&amp;IF(ДАННЫЕ!$AT361,"1"&amp;ДАННЫЕ!$AT361,"00")&amp;"u"&amp;IF(ДАННЫЕ!$CJ361&gt;0,1,0)&amp;"y"&amp;B361&amp;"d"&amp;H361&amp;"e"&amp;F361&amp;G361</f>
        <v>x0w00t00f00b00g00c00i00r00m00hS00hZ00p00k00z00j00n00ELh0v0a00s00u0y0de</v>
      </c>
      <c r="L361" s="28" t="str">
        <f ca="1">ДАННЫЕ!$I361&amp;"VN"&amp;IF(ДАННЫЕ!AW361&gt;0,11,10)&amp;"CD"&amp;IF(ДАННЫЕ!BF361&gt;500,16,IF(ДАННЫЕ!BF361&gt;350,15,IF(ДАННЫЕ!BF361&gt;=200,14,IF(ДАННЫЕ!BF361&gt;=100,13,IF(ДАННЫЕ!BF361&gt;=50,12,IF(ДАННЫЕ!BF361&gt;0,11,10))))))&amp;"AR"&amp;IF(ДАННЫЕ!BX361&gt;0,1,0)&amp;"GD"&amp;B361&amp;"VV"&amp;IF(E361&gt;=5,IF(E361&lt;18,1,0),0)</f>
        <v>VN10CD10AR0GD0VV0</v>
      </c>
      <c r="M361" s="28" t="str">
        <f>ДАННЫЕ!$I361&amp;"b"&amp;ДАННЫЕ!$BI361&amp;"r"&amp;ДАННЫЕ!$BJ361&amp;"CD"&amp;IF(ДАННЫЕ!BF361&gt;0,IF(ДАННЫЕ!BF361&lt;200,1,IF(ДАННЫЕ!BF361&lt;350,2,3)),0)&amp;"h"&amp;IF(ДАННЫЕ!$BK361+ДАННЫЕ!$BL361+ДАННЫЕ!$BM361&gt;0,1,0)&amp;"x"&amp;ДАННЫЕ!$BK361&amp;"y"&amp;ДАННЫЕ!$BL361&amp;"z"&amp;ДАННЫЕ!$BM361&amp;"c"&amp;IF(ДАННЫЕ!$BK361+ДАННЫЕ!$BL361+ДАННЫЕ!$BM361=3,1,0)&amp;"a"&amp;IF(ДАННЫЕ!$BQ361+ДАННЫЕ!$BR361&gt;0,1,0)&amp;"d"&amp;ДАННЫЕ!$BQ361&amp;"v"&amp;ДАННЫЕ!$BR361&amp;"p"&amp;ДАННЫЕ!$BS361&amp;"n"&amp;ДАННЫЕ!$BU361&amp;"t"&amp;ДАННЫЕ!$BV361&amp;"o"&amp;ДАННЫЕ!$BT361&amp;"l"&amp;IF(ДАННЫЕ!$BN361&gt;0,1,0)&amp;ДАННЫЕ!$BN361&amp;"g"&amp;ДАННЫЕ!$BO361&amp;"s"&amp;ДАННЫЕ!$BP361&amp;"DZ"&amp;IF(ДАННЫЕ!B361-ДАННЫЕ!G361 &lt; 60,IF(ДАННЫЕ!B361-ДАННЫЕ!G361 &gt;= 0,1,0),0)&amp;"u"&amp;IF(ДАННЫЕ!$CJ361&gt;0,1,0)</f>
        <v>brCD0h0xyzc0a0dvpntol0gsDZ1u0</v>
      </c>
      <c r="N361" s="28" t="str">
        <f ca="1">ДАННЫЕ!$F361&amp;ДАННЫЕ!$I361&amp;"g"&amp;B361&amp;"cf"&amp;D361&amp;"a"&amp;IF(ДАННЫЕ!$BX361&gt;0,1,0)&amp;IF(ДАННЫЕ!$BF361&gt;500,1,IF(ДАННЫЕ!$BF361&gt;350,2,IF(ДАННЫЕ!$BF361&gt;=200,3,IF(ДАННЫЕ!$BF361&gt;=100,4,IF(ДАННЫЕ!$BF361&gt;=50,5,IF(ДАННЫЕ!$BF361&lt;50,6,0))))))&amp;"AR"&amp;IF(DATEDIF(ДАННЫЕ!$BX361,ДАННЫЕ!$F$1,"y")&gt;1,1,0)&amp;"VG"&amp;IF(ДАННЫЕ!$BH361="0",1,0)&amp;"o"&amp;IF(T361+ДАННЫЕ!$AF361+ДАННЫЕ!$AG361+ДАННЫЕ!$AH361+ДАННЫЕ!$AI361+ДАННЫЕ!$AJ361+ДАННЫЕ!$AP361+ДАННЫЕ!$AQ361+ДАННЫЕ!$AR361+ДАННЫЕ!$AU361+ДАННЫЕ!$AW361+ДАННЫЕ!$AS361+ДАННЫЕ!$AT361&gt;0,1,0)&amp;"x"&amp;ДАННЫЕ!$AG361&amp;"p"&amp;IF(ДАННЫЕ!$BY361&gt;0,1,0)&amp;"v"&amp;IF(ДАННЫЕ!$BZ361&gt;0,1,0)&amp;"n"&amp;ДАННЫЕ!$CA361&amp;"t"&amp;ДАННЫЕ!$AY361&amp;"k"&amp;ДАННЫЕ!$CB361&amp;"q"&amp;ДАННЫЕ!$CC361&amp;"w"&amp;ДАННЫЕ!$CD361&amp;"e"&amp;ДАННЫЕ!$CE361&amp;"m"&amp;ДАННЫЕ!$CF361&amp;"c"&amp;ДАННЫЕ!$CG361&amp;"z"&amp;ДАННЫЕ!$CH361&amp;"d"&amp;IF(H361=4,1,0)&amp;"s"&amp;IF(ДАННЫЕ!$J361=1,0,1)&amp;"u"&amp;IF(ДАННЫЕ!$CJ361&gt;0,1,0)</f>
        <v>g0cf0a06AR1VG0o0xp0v0ntkqwemczd0s1u0</v>
      </c>
      <c r="O361" s="28" t="str">
        <f>ДАННЫЕ!$I361&amp;"g"&amp;B361&amp;A361&amp;"f"&amp;P361&amp;"c"&amp;IF(ДАННЫЕ!$U361&gt;0,1,0)&amp;"s"&amp;IF(ДАННЫЕ!$Q361&gt;0,IF(YEAR(ДАННЫЕ!$F$1)=YEAR(ДАННЫЕ!$Q361),IF(MONTH(ДАННЫЕ!$F$1)=MONTH(ДАННЫЕ!$Q361),111,11),1),0)&amp;"i"&amp;IF(ДАННЫЕ!$R361+ДАННЫЕ!$S361+ДАННЫЕ!$T361=0,0,1)&amp;"h"&amp;IF(ДАННЫЕ!$P361&gt;0,1,0)&amp;"p"&amp;IF(ДАННЫЕ!$CI361&gt;0,IF(YEAR(ДАННЫЕ!$F$1)=YEAR(ДАННЫЕ!$CI361),IF(MONTH(ДАННЫЕ!$F$1)=MONTH(ДАННЫЕ!$CI361),111,11),1),0)&amp;"d"&amp;IF(ДАННЫЕ!$CJ361&gt;0,IF(YEAR(ДАННЫЕ!$F$1)=YEAR(ДАННЫЕ!$CJ361),IF(MONTH(ДАННЫЕ!$F$1)=MONTH(ДАННЫЕ!$CJ361),111,11),1),0)&amp;"o"&amp;IF(ДАННЫЕ!$CK361&gt;0,IF(MONTH(ДАННЫЕ!$F$1)=MONTH(ДАННЫЕ!$CK361),111,11),0)&amp;"v"&amp;IF(ДАННЫЕ!$BE361&gt;0,IF(MONTH(ДАННЫЕ!$F$1)=MONTH(ДАННЫЕ!$BE361),111,11),0)</f>
        <v>g00f0c0s0i0h0p0d0o0v0</v>
      </c>
      <c r="P361" s="15">
        <f t="shared" si="17"/>
        <v>0</v>
      </c>
      <c r="Q361" s="15">
        <f>IF(ДАННЫЕ!$F$1&gt;ДАННЫЕ!$N361,IF(YEAR(ДАННЫЕ!$F$1)=YEAR(ДАННЫЕ!M361),1,0),0)</f>
        <v>0</v>
      </c>
      <c r="R361" s="15">
        <f>IF(ДАННЫЕ!$F$1&gt;ДАННЫЕ!$N361,IF(YEAR(ДАННЫЕ!$F$1)=YEAR(ДАННЫЕ!N361),1,0),0)</f>
        <v>0</v>
      </c>
      <c r="S361" s="15">
        <f>IF(ДАННЫЕ!$AA361="2А",1,IF(ДАННЫЕ!$AA361="2Б",2,IF(ДАННЫЕ!$AA361="2В",3,IF(ДАННЫЕ!$AA361=3,4,IF(ДАННЫЕ!$AA361="4А",5,IF(ДАННЫЕ!$AA361="4Б",6,IF(ДАННЫЕ!$AA361="4В",7,IF(ДАННЫЕ!$AA361=5,8,0))))))))</f>
        <v>0</v>
      </c>
      <c r="T361" s="15">
        <f>IF(OR(ДАННЫЕ!$AC361=2,ДАННЫЕ!$AD361=2,ДАННЫЕ!$AE361=2),2,IF(OR(ДАННЫЕ!$AC361=1,ДАННЫЕ!$AD361=1,ДАННЫЕ!$AE361=1),1,0))</f>
        <v>0</v>
      </c>
    </row>
    <row r="362" spans="1:20" ht="15" customHeight="1" x14ac:dyDescent="0.2">
      <c r="A362" s="78">
        <f>IF(B362&gt;0,IF(MONTH(ДАННЫЕ!$F$1)=MONTH(ДАННЫЕ!$B362),1,0),0)</f>
        <v>0</v>
      </c>
      <c r="B362" s="14">
        <f>IF(ДАННЫЕ!$B362&gt;0,IF(YEAR(ДАННЫЕ!$F$1)=YEAR(ДАННЫЕ!$B362),1,0),0)</f>
        <v>0</v>
      </c>
      <c r="C362" s="14">
        <f>IF(ДАННЫЕ!$CM362&gt;0,IF(YEAR(ДАННЫЕ!$F$1)=YEAR(ДАННЫЕ!$CM362),1,0),0)</f>
        <v>0</v>
      </c>
      <c r="D362" s="14">
        <f>IF(ДАННЫЕ!$CJ362&gt;0,IF(ДАННЫЕ!$CL362&gt;ДАННЫЕ!$F$1,1,IF(ДАННЫЕ!$CL362&gt;0,0,1)),0)</f>
        <v>0</v>
      </c>
      <c r="E362" s="43" t="str">
        <f ca="1">IF(ДАННЫЕ!$F$1&gt;0,IF(ДАННЫЕ!$G362&gt;0,DATEDIF(ДАННЫЕ!$G362,ДАННЫЕ!$F$1,"y"),""),IF(ДАННЫЕ!$G362&gt;0,DATEDIF(ДАННЫЕ!$G362,TODAY(),"y"),""))</f>
        <v/>
      </c>
      <c r="F362" s="43" t="str">
        <f xml:space="preserve"> IF(ДАННЫЕ!$F362="М",IF(E362&gt;=18,IF(E362&lt;60,1,""),""),"")&amp;IF(ДАННЫЕ!$F362="Ж",IF(E362&gt;=18,IF(E362&lt;55,1,""),""),"")</f>
        <v/>
      </c>
      <c r="G362" s="43" t="str">
        <f xml:space="preserve"> IF(ДАННЫЕ!$F362="М",IF(E362&gt;=60,2,""),"")&amp;IF(ДАННЫЕ!$F362="Ж",IF(E362&gt;=55,2,""),"")</f>
        <v/>
      </c>
      <c r="H362" s="43" t="str">
        <f t="shared" ca="1" si="15"/>
        <v/>
      </c>
      <c r="I362" s="43" t="str">
        <f t="shared" ca="1" si="16"/>
        <v>03</v>
      </c>
      <c r="J362" s="28" t="str">
        <f ca="1">ДАННЫЕ!$F362&amp;H362&amp;I362&amp;ДАННЫЕ!$I362&amp;"m"&amp;IF(ДАННЫЕ!$I362&gt;0,IF(ДАННЫЕ!$J362&gt;0,0,1),"")&amp;"f"&amp;IF(ДАННЫЕ!$R362&gt;0,IF(YEAR(ДАННЫЕ!$F$1)=YEAR(ДАННЫЕ!$R362),1,0),0)&amp;"z"&amp;ДАННЫЕ!$R362&amp;"p"&amp;ДАННЫЕ!$S362&amp;"i"&amp;ДАННЫЕ!$T362&amp;"h"&amp;ДАННЫЕ!$K362&amp;"be"&amp;ДАННЫЕ!$BI362&amp;"CD"&amp;IF(ДАННЫЕ!BF362&gt;500,4,IF(ДАННЫЕ!BF362&gt;350,3,IF(ДАННЫЕ!BF362&gt;200,2,IF(ДАННЫЕ!BF362&gt;0,1,0))))&amp;"g"&amp;B362&amp;"d"&amp;H362&amp;"l"&amp;ДАННЫЕ!AT362&amp;"a"&amp;ДАННЫЕ!$V362&amp;"v"&amp;R362&amp;"k"&amp;ДАННЫЕ!$U362&amp;"s"&amp;ДАННЫЕ!$Y362&amp;"t"&amp;ДАННЫЕ!$X362&amp;"b"&amp;IF(ДАННЫЕ!$Q362&gt;1,1,0)&amp;"PP"&amp;ДАННЫЕ!Z362&amp;"c"&amp;S362&amp;"x"&amp;IF(ДАННЫЕ!$BY362&gt;0,IF(YEAR(ДАННЫЕ!$F$1)=YEAR(ДАННЫЕ!$BY362),1,0),0)&amp;"n"&amp;IF(ДАННЫЕ!$BZ362&gt;0,IF(YEAR(ДАННЫЕ!$F$1)=YEAR(ДАННЫЕ!$BZ362),1,0),0)&amp;"u"&amp;D362&amp;"z"&amp;IF(ДАННЫЕ!$CL362&gt;0,IF(YEAR(ДАННЫЕ!$F$1)&gt;YEAR(ДАННЫЕ!$CL362),11,12),0)</f>
        <v>03mf0zpihbeCD0g0dlav0kstb0PPc0x0n0u0z0</v>
      </c>
      <c r="K362" s="28" t="str">
        <f ca="1">ДАННЫЕ!$I362&amp;"x"&amp;B362&amp;"w"&amp;IF(T362+ДАННЫЕ!AD362+ДАННЫЕ!AE362+ДАННЫЕ!AF362+ДАННЫЕ!AG362+ДАННЫЕ!AH362+ДАННЫЕ!$AL362+ДАННЫЕ!AI362+ДАННЫЕ!AJ362+ДАННЫЕ!AK362+ДАННЫЕ!AP362+ДАННЫЕ!AQ362+ДАННЫЕ!AR362+ДАННЫЕ!$AM362+ДАННЫЕ!$AN362+ДАННЫЕ!AS362+ДАННЫЕ!AT362&gt;0,1,0)&amp;IF(OR(T362=2,ДАННЫЕ!AD362=2,ДАННЫЕ!AE362=2,ДАННЫЕ!AF362=2,ДАННЫЕ!AG362=2,ДАННЫЕ!AH362=2,ДАННЫЕ!$AL362=2,ДАННЫЕ!AI362=2,ДАННЫЕ!AJ362=2,ДАННЫЕ!AK362=2,ДАННЫЕ!AP362=2,ДАННЫЕ!AQ362=2,ДАННЫЕ!AR362=2,ДАННЫЕ!$AM362=2,ДАННЫЕ!$AN362=2,ДАННЫЕ!AS362=2,ДАННЫЕ!AT362=2),2,0)&amp;"t"&amp;IF(T362&gt;0,"1"&amp;T362,"00")&amp;"f"&amp;IF(ДАННЫЕ!$AC362,"1"&amp;ДАННЫЕ!$AC362,"00")&amp;"b"&amp;IF(ДАННЫЕ!$AD362,"1"&amp;ДАННЫЕ!$AD362,"00")&amp;"g"&amp;IF(ДАННЫЕ!$AF362,"1"&amp;ДАННЫЕ!$AF362,"00")&amp;"c"&amp;IF(ДАННЫЕ!$AG362,"1"&amp;ДАННЫЕ!$AG362,"00")&amp;"i"&amp;IF(ДАННЫЕ!$AH362,"1"&amp;ДАННЫЕ!$AH362,"00")&amp;"r"&amp;IF(ДАННЫЕ!$AL362,"1"&amp;ДАННЫЕ!$AL362,"00")&amp;"m"&amp;IF(ДАННЫЕ!$AI362,"1"&amp;ДАННЫЕ!$AI362,"00")&amp;"hS"&amp;IF(ДАННЫЕ!$AJ362,"1"&amp;ДАННЫЕ!$AJ362,"00")&amp;"hZ"&amp;IF(ДАННЫЕ!$AK362,"1"&amp;ДАННЫЕ!$AK362,"00")&amp;"p"&amp;IF(ДАННЫЕ!$AP362,"1"&amp;ДАННЫЕ!$AP362,"00")&amp;"k"&amp;IF(ДАННЫЕ!$AQ362,"1"&amp;ДАННЫЕ!$AQ362,"00")&amp;"z"&amp;IF(ДАННЫЕ!$AR362,"1"&amp;ДАННЫЕ!$AR362,"00")&amp;"j"&amp;IF(ДАННЫЕ!$AM362,"1"&amp;ДАННЫЕ!$AM362,"00")&amp;"n"&amp;IF(ДАННЫЕ!$AN362,"1"&amp;ДАННЫЕ!$AN362,"00")&amp;"E"&amp;ДАННЫЕ!BI362&amp;"L"&amp;ДАННЫЕ!AO362&amp;"h"&amp;IF(ДАННЫЕ!$AU362&gt;0,1,0)&amp;"v"&amp;IF(ДАННЫЕ!$AW362&gt;0,1,0)&amp;"a"&amp;IF(ДАННЫЕ!$AS362,"1"&amp;ДАННЫЕ!$AS362,"00")&amp;"s"&amp;IF(ДАННЫЕ!$AT362,"1"&amp;ДАННЫЕ!$AT362,"00")&amp;"u"&amp;IF(ДАННЫЕ!$CJ362&gt;0,1,0)&amp;"y"&amp;B362&amp;"d"&amp;H362&amp;"e"&amp;F362&amp;G362</f>
        <v>x0w00t00f00b00g00c00i00r00m00hS00hZ00p00k00z00j00n00ELh0v0a00s00u0y0de</v>
      </c>
      <c r="L362" s="28" t="str">
        <f ca="1">ДАННЫЕ!$I362&amp;"VN"&amp;IF(ДАННЫЕ!AW362&gt;0,11,10)&amp;"CD"&amp;IF(ДАННЫЕ!BF362&gt;500,16,IF(ДАННЫЕ!BF362&gt;350,15,IF(ДАННЫЕ!BF362&gt;=200,14,IF(ДАННЫЕ!BF362&gt;=100,13,IF(ДАННЫЕ!BF362&gt;=50,12,IF(ДАННЫЕ!BF362&gt;0,11,10))))))&amp;"AR"&amp;IF(ДАННЫЕ!BX362&gt;0,1,0)&amp;"GD"&amp;B362&amp;"VV"&amp;IF(E362&gt;=5,IF(E362&lt;18,1,0),0)</f>
        <v>VN10CD10AR0GD0VV0</v>
      </c>
      <c r="M362" s="28" t="str">
        <f>ДАННЫЕ!$I362&amp;"b"&amp;ДАННЫЕ!$BI362&amp;"r"&amp;ДАННЫЕ!$BJ362&amp;"CD"&amp;IF(ДАННЫЕ!BF362&gt;0,IF(ДАННЫЕ!BF362&lt;200,1,IF(ДАННЫЕ!BF362&lt;350,2,3)),0)&amp;"h"&amp;IF(ДАННЫЕ!$BK362+ДАННЫЕ!$BL362+ДАННЫЕ!$BM362&gt;0,1,0)&amp;"x"&amp;ДАННЫЕ!$BK362&amp;"y"&amp;ДАННЫЕ!$BL362&amp;"z"&amp;ДАННЫЕ!$BM362&amp;"c"&amp;IF(ДАННЫЕ!$BK362+ДАННЫЕ!$BL362+ДАННЫЕ!$BM362=3,1,0)&amp;"a"&amp;IF(ДАННЫЕ!$BQ362+ДАННЫЕ!$BR362&gt;0,1,0)&amp;"d"&amp;ДАННЫЕ!$BQ362&amp;"v"&amp;ДАННЫЕ!$BR362&amp;"p"&amp;ДАННЫЕ!$BS362&amp;"n"&amp;ДАННЫЕ!$BU362&amp;"t"&amp;ДАННЫЕ!$BV362&amp;"o"&amp;ДАННЫЕ!$BT362&amp;"l"&amp;IF(ДАННЫЕ!$BN362&gt;0,1,0)&amp;ДАННЫЕ!$BN362&amp;"g"&amp;ДАННЫЕ!$BO362&amp;"s"&amp;ДАННЫЕ!$BP362&amp;"DZ"&amp;IF(ДАННЫЕ!B362-ДАННЫЕ!G362 &lt; 60,IF(ДАННЫЕ!B362-ДАННЫЕ!G362 &gt;= 0,1,0),0)&amp;"u"&amp;IF(ДАННЫЕ!$CJ362&gt;0,1,0)</f>
        <v>brCD0h0xyzc0a0dvpntol0gsDZ1u0</v>
      </c>
      <c r="N362" s="28" t="str">
        <f ca="1">ДАННЫЕ!$F362&amp;ДАННЫЕ!$I362&amp;"g"&amp;B362&amp;"cf"&amp;D362&amp;"a"&amp;IF(ДАННЫЕ!$BX362&gt;0,1,0)&amp;IF(ДАННЫЕ!$BF362&gt;500,1,IF(ДАННЫЕ!$BF362&gt;350,2,IF(ДАННЫЕ!$BF362&gt;=200,3,IF(ДАННЫЕ!$BF362&gt;=100,4,IF(ДАННЫЕ!$BF362&gt;=50,5,IF(ДАННЫЕ!$BF362&lt;50,6,0))))))&amp;"AR"&amp;IF(DATEDIF(ДАННЫЕ!$BX362,ДАННЫЕ!$F$1,"y")&gt;1,1,0)&amp;"VG"&amp;IF(ДАННЫЕ!$BH362="0",1,0)&amp;"o"&amp;IF(T362+ДАННЫЕ!$AF362+ДАННЫЕ!$AG362+ДАННЫЕ!$AH362+ДАННЫЕ!$AI362+ДАННЫЕ!$AJ362+ДАННЫЕ!$AP362+ДАННЫЕ!$AQ362+ДАННЫЕ!$AR362+ДАННЫЕ!$AU362+ДАННЫЕ!$AW362+ДАННЫЕ!$AS362+ДАННЫЕ!$AT362&gt;0,1,0)&amp;"x"&amp;ДАННЫЕ!$AG362&amp;"p"&amp;IF(ДАННЫЕ!$BY362&gt;0,1,0)&amp;"v"&amp;IF(ДАННЫЕ!$BZ362&gt;0,1,0)&amp;"n"&amp;ДАННЫЕ!$CA362&amp;"t"&amp;ДАННЫЕ!$AY362&amp;"k"&amp;ДАННЫЕ!$CB362&amp;"q"&amp;ДАННЫЕ!$CC362&amp;"w"&amp;ДАННЫЕ!$CD362&amp;"e"&amp;ДАННЫЕ!$CE362&amp;"m"&amp;ДАННЫЕ!$CF362&amp;"c"&amp;ДАННЫЕ!$CG362&amp;"z"&amp;ДАННЫЕ!$CH362&amp;"d"&amp;IF(H362=4,1,0)&amp;"s"&amp;IF(ДАННЫЕ!$J362=1,0,1)&amp;"u"&amp;IF(ДАННЫЕ!$CJ362&gt;0,1,0)</f>
        <v>g0cf0a06AR1VG0o0xp0v0ntkqwemczd0s1u0</v>
      </c>
      <c r="O362" s="28" t="str">
        <f>ДАННЫЕ!$I362&amp;"g"&amp;B362&amp;A362&amp;"f"&amp;P362&amp;"c"&amp;IF(ДАННЫЕ!$U362&gt;0,1,0)&amp;"s"&amp;IF(ДАННЫЕ!$Q362&gt;0,IF(YEAR(ДАННЫЕ!$F$1)=YEAR(ДАННЫЕ!$Q362),IF(MONTH(ДАННЫЕ!$F$1)=MONTH(ДАННЫЕ!$Q362),111,11),1),0)&amp;"i"&amp;IF(ДАННЫЕ!$R362+ДАННЫЕ!$S362+ДАННЫЕ!$T362=0,0,1)&amp;"h"&amp;IF(ДАННЫЕ!$P362&gt;0,1,0)&amp;"p"&amp;IF(ДАННЫЕ!$CI362&gt;0,IF(YEAR(ДАННЫЕ!$F$1)=YEAR(ДАННЫЕ!$CI362),IF(MONTH(ДАННЫЕ!$F$1)=MONTH(ДАННЫЕ!$CI362),111,11),1),0)&amp;"d"&amp;IF(ДАННЫЕ!$CJ362&gt;0,IF(YEAR(ДАННЫЕ!$F$1)=YEAR(ДАННЫЕ!$CJ362),IF(MONTH(ДАННЫЕ!$F$1)=MONTH(ДАННЫЕ!$CJ362),111,11),1),0)&amp;"o"&amp;IF(ДАННЫЕ!$CK362&gt;0,IF(MONTH(ДАННЫЕ!$F$1)=MONTH(ДАННЫЕ!$CK362),111,11),0)&amp;"v"&amp;IF(ДАННЫЕ!$BE362&gt;0,IF(MONTH(ДАННЫЕ!$F$1)=MONTH(ДАННЫЕ!$BE362),111,11),0)</f>
        <v>g00f0c0s0i0h0p0d0o0v0</v>
      </c>
      <c r="P362" s="15">
        <f t="shared" si="17"/>
        <v>0</v>
      </c>
      <c r="Q362" s="15">
        <f>IF(ДАННЫЕ!$F$1&gt;ДАННЫЕ!$N362,IF(YEAR(ДАННЫЕ!$F$1)=YEAR(ДАННЫЕ!M362),1,0),0)</f>
        <v>0</v>
      </c>
      <c r="R362" s="15">
        <f>IF(ДАННЫЕ!$F$1&gt;ДАННЫЕ!$N362,IF(YEAR(ДАННЫЕ!$F$1)=YEAR(ДАННЫЕ!N362),1,0),0)</f>
        <v>0</v>
      </c>
      <c r="S362" s="15">
        <f>IF(ДАННЫЕ!$AA362="2А",1,IF(ДАННЫЕ!$AA362="2Б",2,IF(ДАННЫЕ!$AA362="2В",3,IF(ДАННЫЕ!$AA362=3,4,IF(ДАННЫЕ!$AA362="4А",5,IF(ДАННЫЕ!$AA362="4Б",6,IF(ДАННЫЕ!$AA362="4В",7,IF(ДАННЫЕ!$AA362=5,8,0))))))))</f>
        <v>0</v>
      </c>
      <c r="T362" s="15">
        <f>IF(OR(ДАННЫЕ!$AC362=2,ДАННЫЕ!$AD362=2,ДАННЫЕ!$AE362=2),2,IF(OR(ДАННЫЕ!$AC362=1,ДАННЫЕ!$AD362=1,ДАННЫЕ!$AE362=1),1,0))</f>
        <v>0</v>
      </c>
    </row>
    <row r="363" spans="1:20" ht="15" customHeight="1" x14ac:dyDescent="0.2">
      <c r="A363" s="78">
        <f>IF(B363&gt;0,IF(MONTH(ДАННЫЕ!$F$1)=MONTH(ДАННЫЕ!$B363),1,0),0)</f>
        <v>0</v>
      </c>
      <c r="B363" s="14">
        <f>IF(ДАННЫЕ!$B363&gt;0,IF(YEAR(ДАННЫЕ!$F$1)=YEAR(ДАННЫЕ!$B363),1,0),0)</f>
        <v>0</v>
      </c>
      <c r="C363" s="14">
        <f>IF(ДАННЫЕ!$CM363&gt;0,IF(YEAR(ДАННЫЕ!$F$1)=YEAR(ДАННЫЕ!$CM363),1,0),0)</f>
        <v>0</v>
      </c>
      <c r="D363" s="14">
        <f>IF(ДАННЫЕ!$CJ363&gt;0,IF(ДАННЫЕ!$CL363&gt;ДАННЫЕ!$F$1,1,IF(ДАННЫЕ!$CL363&gt;0,0,1)),0)</f>
        <v>0</v>
      </c>
      <c r="E363" s="43" t="str">
        <f ca="1">IF(ДАННЫЕ!$F$1&gt;0,IF(ДАННЫЕ!$G363&gt;0,DATEDIF(ДАННЫЕ!$G363,ДАННЫЕ!$F$1,"y"),""),IF(ДАННЫЕ!$G363&gt;0,DATEDIF(ДАННЫЕ!$G363,TODAY(),"y"),""))</f>
        <v/>
      </c>
      <c r="F363" s="43" t="str">
        <f xml:space="preserve"> IF(ДАННЫЕ!$F363="М",IF(E363&gt;=18,IF(E363&lt;60,1,""),""),"")&amp;IF(ДАННЫЕ!$F363="Ж",IF(E363&gt;=18,IF(E363&lt;55,1,""),""),"")</f>
        <v/>
      </c>
      <c r="G363" s="43" t="str">
        <f xml:space="preserve"> IF(ДАННЫЕ!$F363="М",IF(E363&gt;=60,2,""),"")&amp;IF(ДАННЫЕ!$F363="Ж",IF(E363&gt;=55,2,""),"")</f>
        <v/>
      </c>
      <c r="H363" s="43" t="str">
        <f t="shared" ca="1" si="15"/>
        <v/>
      </c>
      <c r="I363" s="43" t="str">
        <f t="shared" ca="1" si="16"/>
        <v>03</v>
      </c>
      <c r="J363" s="28" t="str">
        <f ca="1">ДАННЫЕ!$F363&amp;H363&amp;I363&amp;ДАННЫЕ!$I363&amp;"m"&amp;IF(ДАННЫЕ!$I363&gt;0,IF(ДАННЫЕ!$J363&gt;0,0,1),"")&amp;"f"&amp;IF(ДАННЫЕ!$R363&gt;0,IF(YEAR(ДАННЫЕ!$F$1)=YEAR(ДАННЫЕ!$R363),1,0),0)&amp;"z"&amp;ДАННЫЕ!$R363&amp;"p"&amp;ДАННЫЕ!$S363&amp;"i"&amp;ДАННЫЕ!$T363&amp;"h"&amp;ДАННЫЕ!$K363&amp;"be"&amp;ДАННЫЕ!$BI363&amp;"CD"&amp;IF(ДАННЫЕ!BF363&gt;500,4,IF(ДАННЫЕ!BF363&gt;350,3,IF(ДАННЫЕ!BF363&gt;200,2,IF(ДАННЫЕ!BF363&gt;0,1,0))))&amp;"g"&amp;B363&amp;"d"&amp;H363&amp;"l"&amp;ДАННЫЕ!AT363&amp;"a"&amp;ДАННЫЕ!$V363&amp;"v"&amp;R363&amp;"k"&amp;ДАННЫЕ!$U363&amp;"s"&amp;ДАННЫЕ!$Y363&amp;"t"&amp;ДАННЫЕ!$X363&amp;"b"&amp;IF(ДАННЫЕ!$Q363&gt;1,1,0)&amp;"PP"&amp;ДАННЫЕ!Z363&amp;"c"&amp;S363&amp;"x"&amp;IF(ДАННЫЕ!$BY363&gt;0,IF(YEAR(ДАННЫЕ!$F$1)=YEAR(ДАННЫЕ!$BY363),1,0),0)&amp;"n"&amp;IF(ДАННЫЕ!$BZ363&gt;0,IF(YEAR(ДАННЫЕ!$F$1)=YEAR(ДАННЫЕ!$BZ363),1,0),0)&amp;"u"&amp;D363&amp;"z"&amp;IF(ДАННЫЕ!$CL363&gt;0,IF(YEAR(ДАННЫЕ!$F$1)&gt;YEAR(ДАННЫЕ!$CL363),11,12),0)</f>
        <v>03mf0zpihbeCD0g0dlav0kstb0PPc0x0n0u0z0</v>
      </c>
      <c r="K363" s="28" t="str">
        <f ca="1">ДАННЫЕ!$I363&amp;"x"&amp;B363&amp;"w"&amp;IF(T363+ДАННЫЕ!AD363+ДАННЫЕ!AE363+ДАННЫЕ!AF363+ДАННЫЕ!AG363+ДАННЫЕ!AH363+ДАННЫЕ!$AL363+ДАННЫЕ!AI363+ДАННЫЕ!AJ363+ДАННЫЕ!AK363+ДАННЫЕ!AP363+ДАННЫЕ!AQ363+ДАННЫЕ!AR363+ДАННЫЕ!$AM363+ДАННЫЕ!$AN363+ДАННЫЕ!AS363+ДАННЫЕ!AT363&gt;0,1,0)&amp;IF(OR(T363=2,ДАННЫЕ!AD363=2,ДАННЫЕ!AE363=2,ДАННЫЕ!AF363=2,ДАННЫЕ!AG363=2,ДАННЫЕ!AH363=2,ДАННЫЕ!$AL363=2,ДАННЫЕ!AI363=2,ДАННЫЕ!AJ363=2,ДАННЫЕ!AK363=2,ДАННЫЕ!AP363=2,ДАННЫЕ!AQ363=2,ДАННЫЕ!AR363=2,ДАННЫЕ!$AM363=2,ДАННЫЕ!$AN363=2,ДАННЫЕ!AS363=2,ДАННЫЕ!AT363=2),2,0)&amp;"t"&amp;IF(T363&gt;0,"1"&amp;T363,"00")&amp;"f"&amp;IF(ДАННЫЕ!$AC363,"1"&amp;ДАННЫЕ!$AC363,"00")&amp;"b"&amp;IF(ДАННЫЕ!$AD363,"1"&amp;ДАННЫЕ!$AD363,"00")&amp;"g"&amp;IF(ДАННЫЕ!$AF363,"1"&amp;ДАННЫЕ!$AF363,"00")&amp;"c"&amp;IF(ДАННЫЕ!$AG363,"1"&amp;ДАННЫЕ!$AG363,"00")&amp;"i"&amp;IF(ДАННЫЕ!$AH363,"1"&amp;ДАННЫЕ!$AH363,"00")&amp;"r"&amp;IF(ДАННЫЕ!$AL363,"1"&amp;ДАННЫЕ!$AL363,"00")&amp;"m"&amp;IF(ДАННЫЕ!$AI363,"1"&amp;ДАННЫЕ!$AI363,"00")&amp;"hS"&amp;IF(ДАННЫЕ!$AJ363,"1"&amp;ДАННЫЕ!$AJ363,"00")&amp;"hZ"&amp;IF(ДАННЫЕ!$AK363,"1"&amp;ДАННЫЕ!$AK363,"00")&amp;"p"&amp;IF(ДАННЫЕ!$AP363,"1"&amp;ДАННЫЕ!$AP363,"00")&amp;"k"&amp;IF(ДАННЫЕ!$AQ363,"1"&amp;ДАННЫЕ!$AQ363,"00")&amp;"z"&amp;IF(ДАННЫЕ!$AR363,"1"&amp;ДАННЫЕ!$AR363,"00")&amp;"j"&amp;IF(ДАННЫЕ!$AM363,"1"&amp;ДАННЫЕ!$AM363,"00")&amp;"n"&amp;IF(ДАННЫЕ!$AN363,"1"&amp;ДАННЫЕ!$AN363,"00")&amp;"E"&amp;ДАННЫЕ!BI363&amp;"L"&amp;ДАННЫЕ!AO363&amp;"h"&amp;IF(ДАННЫЕ!$AU363&gt;0,1,0)&amp;"v"&amp;IF(ДАННЫЕ!$AW363&gt;0,1,0)&amp;"a"&amp;IF(ДАННЫЕ!$AS363,"1"&amp;ДАННЫЕ!$AS363,"00")&amp;"s"&amp;IF(ДАННЫЕ!$AT363,"1"&amp;ДАННЫЕ!$AT363,"00")&amp;"u"&amp;IF(ДАННЫЕ!$CJ363&gt;0,1,0)&amp;"y"&amp;B363&amp;"d"&amp;H363&amp;"e"&amp;F363&amp;G363</f>
        <v>x0w00t00f00b00g00c00i00r00m00hS00hZ00p00k00z00j00n00ELh0v0a00s00u0y0de</v>
      </c>
      <c r="L363" s="28" t="str">
        <f ca="1">ДАННЫЕ!$I363&amp;"VN"&amp;IF(ДАННЫЕ!AW363&gt;0,11,10)&amp;"CD"&amp;IF(ДАННЫЕ!BF363&gt;500,16,IF(ДАННЫЕ!BF363&gt;350,15,IF(ДАННЫЕ!BF363&gt;=200,14,IF(ДАННЫЕ!BF363&gt;=100,13,IF(ДАННЫЕ!BF363&gt;=50,12,IF(ДАННЫЕ!BF363&gt;0,11,10))))))&amp;"AR"&amp;IF(ДАННЫЕ!BX363&gt;0,1,0)&amp;"GD"&amp;B363&amp;"VV"&amp;IF(E363&gt;=5,IF(E363&lt;18,1,0),0)</f>
        <v>VN10CD10AR0GD0VV0</v>
      </c>
      <c r="M363" s="28" t="str">
        <f>ДАННЫЕ!$I363&amp;"b"&amp;ДАННЫЕ!$BI363&amp;"r"&amp;ДАННЫЕ!$BJ363&amp;"CD"&amp;IF(ДАННЫЕ!BF363&gt;0,IF(ДАННЫЕ!BF363&lt;200,1,IF(ДАННЫЕ!BF363&lt;350,2,3)),0)&amp;"h"&amp;IF(ДАННЫЕ!$BK363+ДАННЫЕ!$BL363+ДАННЫЕ!$BM363&gt;0,1,0)&amp;"x"&amp;ДАННЫЕ!$BK363&amp;"y"&amp;ДАННЫЕ!$BL363&amp;"z"&amp;ДАННЫЕ!$BM363&amp;"c"&amp;IF(ДАННЫЕ!$BK363+ДАННЫЕ!$BL363+ДАННЫЕ!$BM363=3,1,0)&amp;"a"&amp;IF(ДАННЫЕ!$BQ363+ДАННЫЕ!$BR363&gt;0,1,0)&amp;"d"&amp;ДАННЫЕ!$BQ363&amp;"v"&amp;ДАННЫЕ!$BR363&amp;"p"&amp;ДАННЫЕ!$BS363&amp;"n"&amp;ДАННЫЕ!$BU363&amp;"t"&amp;ДАННЫЕ!$BV363&amp;"o"&amp;ДАННЫЕ!$BT363&amp;"l"&amp;IF(ДАННЫЕ!$BN363&gt;0,1,0)&amp;ДАННЫЕ!$BN363&amp;"g"&amp;ДАННЫЕ!$BO363&amp;"s"&amp;ДАННЫЕ!$BP363&amp;"DZ"&amp;IF(ДАННЫЕ!B363-ДАННЫЕ!G363 &lt; 60,IF(ДАННЫЕ!B363-ДАННЫЕ!G363 &gt;= 0,1,0),0)&amp;"u"&amp;IF(ДАННЫЕ!$CJ363&gt;0,1,0)</f>
        <v>brCD0h0xyzc0a0dvpntol0gsDZ1u0</v>
      </c>
      <c r="N363" s="28" t="str">
        <f ca="1">ДАННЫЕ!$F363&amp;ДАННЫЕ!$I363&amp;"g"&amp;B363&amp;"cf"&amp;D363&amp;"a"&amp;IF(ДАННЫЕ!$BX363&gt;0,1,0)&amp;IF(ДАННЫЕ!$BF363&gt;500,1,IF(ДАННЫЕ!$BF363&gt;350,2,IF(ДАННЫЕ!$BF363&gt;=200,3,IF(ДАННЫЕ!$BF363&gt;=100,4,IF(ДАННЫЕ!$BF363&gt;=50,5,IF(ДАННЫЕ!$BF363&lt;50,6,0))))))&amp;"AR"&amp;IF(DATEDIF(ДАННЫЕ!$BX363,ДАННЫЕ!$F$1,"y")&gt;1,1,0)&amp;"VG"&amp;IF(ДАННЫЕ!$BH363="0",1,0)&amp;"o"&amp;IF(T363+ДАННЫЕ!$AF363+ДАННЫЕ!$AG363+ДАННЫЕ!$AH363+ДАННЫЕ!$AI363+ДАННЫЕ!$AJ363+ДАННЫЕ!$AP363+ДАННЫЕ!$AQ363+ДАННЫЕ!$AR363+ДАННЫЕ!$AU363+ДАННЫЕ!$AW363+ДАННЫЕ!$AS363+ДАННЫЕ!$AT363&gt;0,1,0)&amp;"x"&amp;ДАННЫЕ!$AG363&amp;"p"&amp;IF(ДАННЫЕ!$BY363&gt;0,1,0)&amp;"v"&amp;IF(ДАННЫЕ!$BZ363&gt;0,1,0)&amp;"n"&amp;ДАННЫЕ!$CA363&amp;"t"&amp;ДАННЫЕ!$AY363&amp;"k"&amp;ДАННЫЕ!$CB363&amp;"q"&amp;ДАННЫЕ!$CC363&amp;"w"&amp;ДАННЫЕ!$CD363&amp;"e"&amp;ДАННЫЕ!$CE363&amp;"m"&amp;ДАННЫЕ!$CF363&amp;"c"&amp;ДАННЫЕ!$CG363&amp;"z"&amp;ДАННЫЕ!$CH363&amp;"d"&amp;IF(H363=4,1,0)&amp;"s"&amp;IF(ДАННЫЕ!$J363=1,0,1)&amp;"u"&amp;IF(ДАННЫЕ!$CJ363&gt;0,1,0)</f>
        <v>g0cf0a06AR1VG0o0xp0v0ntkqwemczd0s1u0</v>
      </c>
      <c r="O363" s="28" t="str">
        <f>ДАННЫЕ!$I363&amp;"g"&amp;B363&amp;A363&amp;"f"&amp;P363&amp;"c"&amp;IF(ДАННЫЕ!$U363&gt;0,1,0)&amp;"s"&amp;IF(ДАННЫЕ!$Q363&gt;0,IF(YEAR(ДАННЫЕ!$F$1)=YEAR(ДАННЫЕ!$Q363),IF(MONTH(ДАННЫЕ!$F$1)=MONTH(ДАННЫЕ!$Q363),111,11),1),0)&amp;"i"&amp;IF(ДАННЫЕ!$R363+ДАННЫЕ!$S363+ДАННЫЕ!$T363=0,0,1)&amp;"h"&amp;IF(ДАННЫЕ!$P363&gt;0,1,0)&amp;"p"&amp;IF(ДАННЫЕ!$CI363&gt;0,IF(YEAR(ДАННЫЕ!$F$1)=YEAR(ДАННЫЕ!$CI363),IF(MONTH(ДАННЫЕ!$F$1)=MONTH(ДАННЫЕ!$CI363),111,11),1),0)&amp;"d"&amp;IF(ДАННЫЕ!$CJ363&gt;0,IF(YEAR(ДАННЫЕ!$F$1)=YEAR(ДАННЫЕ!$CJ363),IF(MONTH(ДАННЫЕ!$F$1)=MONTH(ДАННЫЕ!$CJ363),111,11),1),0)&amp;"o"&amp;IF(ДАННЫЕ!$CK363&gt;0,IF(MONTH(ДАННЫЕ!$F$1)=MONTH(ДАННЫЕ!$CK363),111,11),0)&amp;"v"&amp;IF(ДАННЫЕ!$BE363&gt;0,IF(MONTH(ДАННЫЕ!$F$1)=MONTH(ДАННЫЕ!$BE363),111,11),0)</f>
        <v>g00f0c0s0i0h0p0d0o0v0</v>
      </c>
      <c r="P363" s="15">
        <f t="shared" si="17"/>
        <v>0</v>
      </c>
      <c r="Q363" s="15">
        <f>IF(ДАННЫЕ!$F$1&gt;ДАННЫЕ!$N363,IF(YEAR(ДАННЫЕ!$F$1)=YEAR(ДАННЫЕ!M363),1,0),0)</f>
        <v>0</v>
      </c>
      <c r="R363" s="15">
        <f>IF(ДАННЫЕ!$F$1&gt;ДАННЫЕ!$N363,IF(YEAR(ДАННЫЕ!$F$1)=YEAR(ДАННЫЕ!N363),1,0),0)</f>
        <v>0</v>
      </c>
      <c r="S363" s="15">
        <f>IF(ДАННЫЕ!$AA363="2А",1,IF(ДАННЫЕ!$AA363="2Б",2,IF(ДАННЫЕ!$AA363="2В",3,IF(ДАННЫЕ!$AA363=3,4,IF(ДАННЫЕ!$AA363="4А",5,IF(ДАННЫЕ!$AA363="4Б",6,IF(ДАННЫЕ!$AA363="4В",7,IF(ДАННЫЕ!$AA363=5,8,0))))))))</f>
        <v>0</v>
      </c>
      <c r="T363" s="15">
        <f>IF(OR(ДАННЫЕ!$AC363=2,ДАННЫЕ!$AD363=2,ДАННЫЕ!$AE363=2),2,IF(OR(ДАННЫЕ!$AC363=1,ДАННЫЕ!$AD363=1,ДАННЫЕ!$AE363=1),1,0))</f>
        <v>0</v>
      </c>
    </row>
    <row r="364" spans="1:20" ht="15" customHeight="1" x14ac:dyDescent="0.2">
      <c r="A364" s="78">
        <f>IF(B364&gt;0,IF(MONTH(ДАННЫЕ!$F$1)=MONTH(ДАННЫЕ!$B364),1,0),0)</f>
        <v>0</v>
      </c>
      <c r="B364" s="14">
        <f>IF(ДАННЫЕ!$B364&gt;0,IF(YEAR(ДАННЫЕ!$F$1)=YEAR(ДАННЫЕ!$B364),1,0),0)</f>
        <v>0</v>
      </c>
      <c r="C364" s="14">
        <f>IF(ДАННЫЕ!$CM364&gt;0,IF(YEAR(ДАННЫЕ!$F$1)=YEAR(ДАННЫЕ!$CM364),1,0),0)</f>
        <v>0</v>
      </c>
      <c r="D364" s="14">
        <f>IF(ДАННЫЕ!$CJ364&gt;0,IF(ДАННЫЕ!$CL364&gt;ДАННЫЕ!$F$1,1,IF(ДАННЫЕ!$CL364&gt;0,0,1)),0)</f>
        <v>0</v>
      </c>
      <c r="E364" s="43" t="str">
        <f ca="1">IF(ДАННЫЕ!$F$1&gt;0,IF(ДАННЫЕ!$G364&gt;0,DATEDIF(ДАННЫЕ!$G364,ДАННЫЕ!$F$1,"y"),""),IF(ДАННЫЕ!$G364&gt;0,DATEDIF(ДАННЫЕ!$G364,TODAY(),"y"),""))</f>
        <v/>
      </c>
      <c r="F364" s="43" t="str">
        <f xml:space="preserve"> IF(ДАННЫЕ!$F364="М",IF(E364&gt;=18,IF(E364&lt;60,1,""),""),"")&amp;IF(ДАННЫЕ!$F364="Ж",IF(E364&gt;=18,IF(E364&lt;55,1,""),""),"")</f>
        <v/>
      </c>
      <c r="G364" s="43" t="str">
        <f xml:space="preserve"> IF(ДАННЫЕ!$F364="М",IF(E364&gt;=60,2,""),"")&amp;IF(ДАННЫЕ!$F364="Ж",IF(E364&gt;=55,2,""),"")</f>
        <v/>
      </c>
      <c r="H364" s="43" t="str">
        <f t="shared" ca="1" si="15"/>
        <v/>
      </c>
      <c r="I364" s="43" t="str">
        <f t="shared" ca="1" si="16"/>
        <v>03</v>
      </c>
      <c r="J364" s="28" t="str">
        <f ca="1">ДАННЫЕ!$F364&amp;H364&amp;I364&amp;ДАННЫЕ!$I364&amp;"m"&amp;IF(ДАННЫЕ!$I364&gt;0,IF(ДАННЫЕ!$J364&gt;0,0,1),"")&amp;"f"&amp;IF(ДАННЫЕ!$R364&gt;0,IF(YEAR(ДАННЫЕ!$F$1)=YEAR(ДАННЫЕ!$R364),1,0),0)&amp;"z"&amp;ДАННЫЕ!$R364&amp;"p"&amp;ДАННЫЕ!$S364&amp;"i"&amp;ДАННЫЕ!$T364&amp;"h"&amp;ДАННЫЕ!$K364&amp;"be"&amp;ДАННЫЕ!$BI364&amp;"CD"&amp;IF(ДАННЫЕ!BF364&gt;500,4,IF(ДАННЫЕ!BF364&gt;350,3,IF(ДАННЫЕ!BF364&gt;200,2,IF(ДАННЫЕ!BF364&gt;0,1,0))))&amp;"g"&amp;B364&amp;"d"&amp;H364&amp;"l"&amp;ДАННЫЕ!AT364&amp;"a"&amp;ДАННЫЕ!$V364&amp;"v"&amp;R364&amp;"k"&amp;ДАННЫЕ!$U364&amp;"s"&amp;ДАННЫЕ!$Y364&amp;"t"&amp;ДАННЫЕ!$X364&amp;"b"&amp;IF(ДАННЫЕ!$Q364&gt;1,1,0)&amp;"PP"&amp;ДАННЫЕ!Z364&amp;"c"&amp;S364&amp;"x"&amp;IF(ДАННЫЕ!$BY364&gt;0,IF(YEAR(ДАННЫЕ!$F$1)=YEAR(ДАННЫЕ!$BY364),1,0),0)&amp;"n"&amp;IF(ДАННЫЕ!$BZ364&gt;0,IF(YEAR(ДАННЫЕ!$F$1)=YEAR(ДАННЫЕ!$BZ364),1,0),0)&amp;"u"&amp;D364&amp;"z"&amp;IF(ДАННЫЕ!$CL364&gt;0,IF(YEAR(ДАННЫЕ!$F$1)&gt;YEAR(ДАННЫЕ!$CL364),11,12),0)</f>
        <v>03mf0zpihbeCD0g0dlav0kstb0PPc0x0n0u0z0</v>
      </c>
      <c r="K364" s="28" t="str">
        <f ca="1">ДАННЫЕ!$I364&amp;"x"&amp;B364&amp;"w"&amp;IF(T364+ДАННЫЕ!AD364+ДАННЫЕ!AE364+ДАННЫЕ!AF364+ДАННЫЕ!AG364+ДАННЫЕ!AH364+ДАННЫЕ!$AL364+ДАННЫЕ!AI364+ДАННЫЕ!AJ364+ДАННЫЕ!AK364+ДАННЫЕ!AP364+ДАННЫЕ!AQ364+ДАННЫЕ!AR364+ДАННЫЕ!$AM364+ДАННЫЕ!$AN364+ДАННЫЕ!AS364+ДАННЫЕ!AT364&gt;0,1,0)&amp;IF(OR(T364=2,ДАННЫЕ!AD364=2,ДАННЫЕ!AE364=2,ДАННЫЕ!AF364=2,ДАННЫЕ!AG364=2,ДАННЫЕ!AH364=2,ДАННЫЕ!$AL364=2,ДАННЫЕ!AI364=2,ДАННЫЕ!AJ364=2,ДАННЫЕ!AK364=2,ДАННЫЕ!AP364=2,ДАННЫЕ!AQ364=2,ДАННЫЕ!AR364=2,ДАННЫЕ!$AM364=2,ДАННЫЕ!$AN364=2,ДАННЫЕ!AS364=2,ДАННЫЕ!AT364=2),2,0)&amp;"t"&amp;IF(T364&gt;0,"1"&amp;T364,"00")&amp;"f"&amp;IF(ДАННЫЕ!$AC364,"1"&amp;ДАННЫЕ!$AC364,"00")&amp;"b"&amp;IF(ДАННЫЕ!$AD364,"1"&amp;ДАННЫЕ!$AD364,"00")&amp;"g"&amp;IF(ДАННЫЕ!$AF364,"1"&amp;ДАННЫЕ!$AF364,"00")&amp;"c"&amp;IF(ДАННЫЕ!$AG364,"1"&amp;ДАННЫЕ!$AG364,"00")&amp;"i"&amp;IF(ДАННЫЕ!$AH364,"1"&amp;ДАННЫЕ!$AH364,"00")&amp;"r"&amp;IF(ДАННЫЕ!$AL364,"1"&amp;ДАННЫЕ!$AL364,"00")&amp;"m"&amp;IF(ДАННЫЕ!$AI364,"1"&amp;ДАННЫЕ!$AI364,"00")&amp;"hS"&amp;IF(ДАННЫЕ!$AJ364,"1"&amp;ДАННЫЕ!$AJ364,"00")&amp;"hZ"&amp;IF(ДАННЫЕ!$AK364,"1"&amp;ДАННЫЕ!$AK364,"00")&amp;"p"&amp;IF(ДАННЫЕ!$AP364,"1"&amp;ДАННЫЕ!$AP364,"00")&amp;"k"&amp;IF(ДАННЫЕ!$AQ364,"1"&amp;ДАННЫЕ!$AQ364,"00")&amp;"z"&amp;IF(ДАННЫЕ!$AR364,"1"&amp;ДАННЫЕ!$AR364,"00")&amp;"j"&amp;IF(ДАННЫЕ!$AM364,"1"&amp;ДАННЫЕ!$AM364,"00")&amp;"n"&amp;IF(ДАННЫЕ!$AN364,"1"&amp;ДАННЫЕ!$AN364,"00")&amp;"E"&amp;ДАННЫЕ!BI364&amp;"L"&amp;ДАННЫЕ!AO364&amp;"h"&amp;IF(ДАННЫЕ!$AU364&gt;0,1,0)&amp;"v"&amp;IF(ДАННЫЕ!$AW364&gt;0,1,0)&amp;"a"&amp;IF(ДАННЫЕ!$AS364,"1"&amp;ДАННЫЕ!$AS364,"00")&amp;"s"&amp;IF(ДАННЫЕ!$AT364,"1"&amp;ДАННЫЕ!$AT364,"00")&amp;"u"&amp;IF(ДАННЫЕ!$CJ364&gt;0,1,0)&amp;"y"&amp;B364&amp;"d"&amp;H364&amp;"e"&amp;F364&amp;G364</f>
        <v>x0w00t00f00b00g00c00i00r00m00hS00hZ00p00k00z00j00n00ELh0v0a00s00u0y0de</v>
      </c>
      <c r="L364" s="28" t="str">
        <f ca="1">ДАННЫЕ!$I364&amp;"VN"&amp;IF(ДАННЫЕ!AW364&gt;0,11,10)&amp;"CD"&amp;IF(ДАННЫЕ!BF364&gt;500,16,IF(ДАННЫЕ!BF364&gt;350,15,IF(ДАННЫЕ!BF364&gt;=200,14,IF(ДАННЫЕ!BF364&gt;=100,13,IF(ДАННЫЕ!BF364&gt;=50,12,IF(ДАННЫЕ!BF364&gt;0,11,10))))))&amp;"AR"&amp;IF(ДАННЫЕ!BX364&gt;0,1,0)&amp;"GD"&amp;B364&amp;"VV"&amp;IF(E364&gt;=5,IF(E364&lt;18,1,0),0)</f>
        <v>VN10CD10AR0GD0VV0</v>
      </c>
      <c r="M364" s="28" t="str">
        <f>ДАННЫЕ!$I364&amp;"b"&amp;ДАННЫЕ!$BI364&amp;"r"&amp;ДАННЫЕ!$BJ364&amp;"CD"&amp;IF(ДАННЫЕ!BF364&gt;0,IF(ДАННЫЕ!BF364&lt;200,1,IF(ДАННЫЕ!BF364&lt;350,2,3)),0)&amp;"h"&amp;IF(ДАННЫЕ!$BK364+ДАННЫЕ!$BL364+ДАННЫЕ!$BM364&gt;0,1,0)&amp;"x"&amp;ДАННЫЕ!$BK364&amp;"y"&amp;ДАННЫЕ!$BL364&amp;"z"&amp;ДАННЫЕ!$BM364&amp;"c"&amp;IF(ДАННЫЕ!$BK364+ДАННЫЕ!$BL364+ДАННЫЕ!$BM364=3,1,0)&amp;"a"&amp;IF(ДАННЫЕ!$BQ364+ДАННЫЕ!$BR364&gt;0,1,0)&amp;"d"&amp;ДАННЫЕ!$BQ364&amp;"v"&amp;ДАННЫЕ!$BR364&amp;"p"&amp;ДАННЫЕ!$BS364&amp;"n"&amp;ДАННЫЕ!$BU364&amp;"t"&amp;ДАННЫЕ!$BV364&amp;"o"&amp;ДАННЫЕ!$BT364&amp;"l"&amp;IF(ДАННЫЕ!$BN364&gt;0,1,0)&amp;ДАННЫЕ!$BN364&amp;"g"&amp;ДАННЫЕ!$BO364&amp;"s"&amp;ДАННЫЕ!$BP364&amp;"DZ"&amp;IF(ДАННЫЕ!B364-ДАННЫЕ!G364 &lt; 60,IF(ДАННЫЕ!B364-ДАННЫЕ!G364 &gt;= 0,1,0),0)&amp;"u"&amp;IF(ДАННЫЕ!$CJ364&gt;0,1,0)</f>
        <v>brCD0h0xyzc0a0dvpntol0gsDZ1u0</v>
      </c>
      <c r="N364" s="28" t="str">
        <f ca="1">ДАННЫЕ!$F364&amp;ДАННЫЕ!$I364&amp;"g"&amp;B364&amp;"cf"&amp;D364&amp;"a"&amp;IF(ДАННЫЕ!$BX364&gt;0,1,0)&amp;IF(ДАННЫЕ!$BF364&gt;500,1,IF(ДАННЫЕ!$BF364&gt;350,2,IF(ДАННЫЕ!$BF364&gt;=200,3,IF(ДАННЫЕ!$BF364&gt;=100,4,IF(ДАННЫЕ!$BF364&gt;=50,5,IF(ДАННЫЕ!$BF364&lt;50,6,0))))))&amp;"AR"&amp;IF(DATEDIF(ДАННЫЕ!$BX364,ДАННЫЕ!$F$1,"y")&gt;1,1,0)&amp;"VG"&amp;IF(ДАННЫЕ!$BH364="0",1,0)&amp;"o"&amp;IF(T364+ДАННЫЕ!$AF364+ДАННЫЕ!$AG364+ДАННЫЕ!$AH364+ДАННЫЕ!$AI364+ДАННЫЕ!$AJ364+ДАННЫЕ!$AP364+ДАННЫЕ!$AQ364+ДАННЫЕ!$AR364+ДАННЫЕ!$AU364+ДАННЫЕ!$AW364+ДАННЫЕ!$AS364+ДАННЫЕ!$AT364&gt;0,1,0)&amp;"x"&amp;ДАННЫЕ!$AG364&amp;"p"&amp;IF(ДАННЫЕ!$BY364&gt;0,1,0)&amp;"v"&amp;IF(ДАННЫЕ!$BZ364&gt;0,1,0)&amp;"n"&amp;ДАННЫЕ!$CA364&amp;"t"&amp;ДАННЫЕ!$AY364&amp;"k"&amp;ДАННЫЕ!$CB364&amp;"q"&amp;ДАННЫЕ!$CC364&amp;"w"&amp;ДАННЫЕ!$CD364&amp;"e"&amp;ДАННЫЕ!$CE364&amp;"m"&amp;ДАННЫЕ!$CF364&amp;"c"&amp;ДАННЫЕ!$CG364&amp;"z"&amp;ДАННЫЕ!$CH364&amp;"d"&amp;IF(H364=4,1,0)&amp;"s"&amp;IF(ДАННЫЕ!$J364=1,0,1)&amp;"u"&amp;IF(ДАННЫЕ!$CJ364&gt;0,1,0)</f>
        <v>g0cf0a06AR1VG0o0xp0v0ntkqwemczd0s1u0</v>
      </c>
      <c r="O364" s="28" t="str">
        <f>ДАННЫЕ!$I364&amp;"g"&amp;B364&amp;A364&amp;"f"&amp;P364&amp;"c"&amp;IF(ДАННЫЕ!$U364&gt;0,1,0)&amp;"s"&amp;IF(ДАННЫЕ!$Q364&gt;0,IF(YEAR(ДАННЫЕ!$F$1)=YEAR(ДАННЫЕ!$Q364),IF(MONTH(ДАННЫЕ!$F$1)=MONTH(ДАННЫЕ!$Q364),111,11),1),0)&amp;"i"&amp;IF(ДАННЫЕ!$R364+ДАННЫЕ!$S364+ДАННЫЕ!$T364=0,0,1)&amp;"h"&amp;IF(ДАННЫЕ!$P364&gt;0,1,0)&amp;"p"&amp;IF(ДАННЫЕ!$CI364&gt;0,IF(YEAR(ДАННЫЕ!$F$1)=YEAR(ДАННЫЕ!$CI364),IF(MONTH(ДАННЫЕ!$F$1)=MONTH(ДАННЫЕ!$CI364),111,11),1),0)&amp;"d"&amp;IF(ДАННЫЕ!$CJ364&gt;0,IF(YEAR(ДАННЫЕ!$F$1)=YEAR(ДАННЫЕ!$CJ364),IF(MONTH(ДАННЫЕ!$F$1)=MONTH(ДАННЫЕ!$CJ364),111,11),1),0)&amp;"o"&amp;IF(ДАННЫЕ!$CK364&gt;0,IF(MONTH(ДАННЫЕ!$F$1)=MONTH(ДАННЫЕ!$CK364),111,11),0)&amp;"v"&amp;IF(ДАННЫЕ!$BE364&gt;0,IF(MONTH(ДАННЫЕ!$F$1)=MONTH(ДАННЫЕ!$BE364),111,11),0)</f>
        <v>g00f0c0s0i0h0p0d0o0v0</v>
      </c>
      <c r="P364" s="15">
        <f t="shared" si="17"/>
        <v>0</v>
      </c>
      <c r="Q364" s="15">
        <f>IF(ДАННЫЕ!$F$1&gt;ДАННЫЕ!$N364,IF(YEAR(ДАННЫЕ!$F$1)=YEAR(ДАННЫЕ!M364),1,0),0)</f>
        <v>0</v>
      </c>
      <c r="R364" s="15">
        <f>IF(ДАННЫЕ!$F$1&gt;ДАННЫЕ!$N364,IF(YEAR(ДАННЫЕ!$F$1)=YEAR(ДАННЫЕ!N364),1,0),0)</f>
        <v>0</v>
      </c>
      <c r="S364" s="15">
        <f>IF(ДАННЫЕ!$AA364="2А",1,IF(ДАННЫЕ!$AA364="2Б",2,IF(ДАННЫЕ!$AA364="2В",3,IF(ДАННЫЕ!$AA364=3,4,IF(ДАННЫЕ!$AA364="4А",5,IF(ДАННЫЕ!$AA364="4Б",6,IF(ДАННЫЕ!$AA364="4В",7,IF(ДАННЫЕ!$AA364=5,8,0))))))))</f>
        <v>0</v>
      </c>
      <c r="T364" s="15">
        <f>IF(OR(ДАННЫЕ!$AC364=2,ДАННЫЕ!$AD364=2,ДАННЫЕ!$AE364=2),2,IF(OR(ДАННЫЕ!$AC364=1,ДАННЫЕ!$AD364=1,ДАННЫЕ!$AE364=1),1,0))</f>
        <v>0</v>
      </c>
    </row>
    <row r="365" spans="1:20" ht="15" customHeight="1" x14ac:dyDescent="0.2">
      <c r="A365" s="78">
        <f>IF(B365&gt;0,IF(MONTH(ДАННЫЕ!$F$1)=MONTH(ДАННЫЕ!$B365),1,0),0)</f>
        <v>0</v>
      </c>
      <c r="B365" s="14">
        <f>IF(ДАННЫЕ!$B365&gt;0,IF(YEAR(ДАННЫЕ!$F$1)=YEAR(ДАННЫЕ!$B365),1,0),0)</f>
        <v>0</v>
      </c>
      <c r="C365" s="14">
        <f>IF(ДАННЫЕ!$CM365&gt;0,IF(YEAR(ДАННЫЕ!$F$1)=YEAR(ДАННЫЕ!$CM365),1,0),0)</f>
        <v>0</v>
      </c>
      <c r="D365" s="14">
        <f>IF(ДАННЫЕ!$CJ365&gt;0,IF(ДАННЫЕ!$CL365&gt;ДАННЫЕ!$F$1,1,IF(ДАННЫЕ!$CL365&gt;0,0,1)),0)</f>
        <v>0</v>
      </c>
      <c r="E365" s="43" t="str">
        <f ca="1">IF(ДАННЫЕ!$F$1&gt;0,IF(ДАННЫЕ!$G365&gt;0,DATEDIF(ДАННЫЕ!$G365,ДАННЫЕ!$F$1,"y"),""),IF(ДАННЫЕ!$G365&gt;0,DATEDIF(ДАННЫЕ!$G365,TODAY(),"y"),""))</f>
        <v/>
      </c>
      <c r="F365" s="43" t="str">
        <f xml:space="preserve"> IF(ДАННЫЕ!$F365="М",IF(E365&gt;=18,IF(E365&lt;60,1,""),""),"")&amp;IF(ДАННЫЕ!$F365="Ж",IF(E365&gt;=18,IF(E365&lt;55,1,""),""),"")</f>
        <v/>
      </c>
      <c r="G365" s="43" t="str">
        <f xml:space="preserve"> IF(ДАННЫЕ!$F365="М",IF(E365&gt;=60,2,""),"")&amp;IF(ДАННЫЕ!$F365="Ж",IF(E365&gt;=55,2,""),"")</f>
        <v/>
      </c>
      <c r="H365" s="43" t="str">
        <f t="shared" ca="1" si="15"/>
        <v/>
      </c>
      <c r="I365" s="43" t="str">
        <f t="shared" ca="1" si="16"/>
        <v>03</v>
      </c>
      <c r="J365" s="28" t="str">
        <f ca="1">ДАННЫЕ!$F365&amp;H365&amp;I365&amp;ДАННЫЕ!$I365&amp;"m"&amp;IF(ДАННЫЕ!$I365&gt;0,IF(ДАННЫЕ!$J365&gt;0,0,1),"")&amp;"f"&amp;IF(ДАННЫЕ!$R365&gt;0,IF(YEAR(ДАННЫЕ!$F$1)=YEAR(ДАННЫЕ!$R365),1,0),0)&amp;"z"&amp;ДАННЫЕ!$R365&amp;"p"&amp;ДАННЫЕ!$S365&amp;"i"&amp;ДАННЫЕ!$T365&amp;"h"&amp;ДАННЫЕ!$K365&amp;"be"&amp;ДАННЫЕ!$BI365&amp;"CD"&amp;IF(ДАННЫЕ!BF365&gt;500,4,IF(ДАННЫЕ!BF365&gt;350,3,IF(ДАННЫЕ!BF365&gt;200,2,IF(ДАННЫЕ!BF365&gt;0,1,0))))&amp;"g"&amp;B365&amp;"d"&amp;H365&amp;"l"&amp;ДАННЫЕ!AT365&amp;"a"&amp;ДАННЫЕ!$V365&amp;"v"&amp;R365&amp;"k"&amp;ДАННЫЕ!$U365&amp;"s"&amp;ДАННЫЕ!$Y365&amp;"t"&amp;ДАННЫЕ!$X365&amp;"b"&amp;IF(ДАННЫЕ!$Q365&gt;1,1,0)&amp;"PP"&amp;ДАННЫЕ!Z365&amp;"c"&amp;S365&amp;"x"&amp;IF(ДАННЫЕ!$BY365&gt;0,IF(YEAR(ДАННЫЕ!$F$1)=YEAR(ДАННЫЕ!$BY365),1,0),0)&amp;"n"&amp;IF(ДАННЫЕ!$BZ365&gt;0,IF(YEAR(ДАННЫЕ!$F$1)=YEAR(ДАННЫЕ!$BZ365),1,0),0)&amp;"u"&amp;D365&amp;"z"&amp;IF(ДАННЫЕ!$CL365&gt;0,IF(YEAR(ДАННЫЕ!$F$1)&gt;YEAR(ДАННЫЕ!$CL365),11,12),0)</f>
        <v>03mf0zpihbeCD0g0dlav0kstb0PPc0x0n0u0z0</v>
      </c>
      <c r="K365" s="28" t="str">
        <f ca="1">ДАННЫЕ!$I365&amp;"x"&amp;B365&amp;"w"&amp;IF(T365+ДАННЫЕ!AD365+ДАННЫЕ!AE365+ДАННЫЕ!AF365+ДАННЫЕ!AG365+ДАННЫЕ!AH365+ДАННЫЕ!$AL365+ДАННЫЕ!AI365+ДАННЫЕ!AJ365+ДАННЫЕ!AK365+ДАННЫЕ!AP365+ДАННЫЕ!AQ365+ДАННЫЕ!AR365+ДАННЫЕ!$AM365+ДАННЫЕ!$AN365+ДАННЫЕ!AS365+ДАННЫЕ!AT365&gt;0,1,0)&amp;IF(OR(T365=2,ДАННЫЕ!AD365=2,ДАННЫЕ!AE365=2,ДАННЫЕ!AF365=2,ДАННЫЕ!AG365=2,ДАННЫЕ!AH365=2,ДАННЫЕ!$AL365=2,ДАННЫЕ!AI365=2,ДАННЫЕ!AJ365=2,ДАННЫЕ!AK365=2,ДАННЫЕ!AP365=2,ДАННЫЕ!AQ365=2,ДАННЫЕ!AR365=2,ДАННЫЕ!$AM365=2,ДАННЫЕ!$AN365=2,ДАННЫЕ!AS365=2,ДАННЫЕ!AT365=2),2,0)&amp;"t"&amp;IF(T365&gt;0,"1"&amp;T365,"00")&amp;"f"&amp;IF(ДАННЫЕ!$AC365,"1"&amp;ДАННЫЕ!$AC365,"00")&amp;"b"&amp;IF(ДАННЫЕ!$AD365,"1"&amp;ДАННЫЕ!$AD365,"00")&amp;"g"&amp;IF(ДАННЫЕ!$AF365,"1"&amp;ДАННЫЕ!$AF365,"00")&amp;"c"&amp;IF(ДАННЫЕ!$AG365,"1"&amp;ДАННЫЕ!$AG365,"00")&amp;"i"&amp;IF(ДАННЫЕ!$AH365,"1"&amp;ДАННЫЕ!$AH365,"00")&amp;"r"&amp;IF(ДАННЫЕ!$AL365,"1"&amp;ДАННЫЕ!$AL365,"00")&amp;"m"&amp;IF(ДАННЫЕ!$AI365,"1"&amp;ДАННЫЕ!$AI365,"00")&amp;"hS"&amp;IF(ДАННЫЕ!$AJ365,"1"&amp;ДАННЫЕ!$AJ365,"00")&amp;"hZ"&amp;IF(ДАННЫЕ!$AK365,"1"&amp;ДАННЫЕ!$AK365,"00")&amp;"p"&amp;IF(ДАННЫЕ!$AP365,"1"&amp;ДАННЫЕ!$AP365,"00")&amp;"k"&amp;IF(ДАННЫЕ!$AQ365,"1"&amp;ДАННЫЕ!$AQ365,"00")&amp;"z"&amp;IF(ДАННЫЕ!$AR365,"1"&amp;ДАННЫЕ!$AR365,"00")&amp;"j"&amp;IF(ДАННЫЕ!$AM365,"1"&amp;ДАННЫЕ!$AM365,"00")&amp;"n"&amp;IF(ДАННЫЕ!$AN365,"1"&amp;ДАННЫЕ!$AN365,"00")&amp;"E"&amp;ДАННЫЕ!BI365&amp;"L"&amp;ДАННЫЕ!AO365&amp;"h"&amp;IF(ДАННЫЕ!$AU365&gt;0,1,0)&amp;"v"&amp;IF(ДАННЫЕ!$AW365&gt;0,1,0)&amp;"a"&amp;IF(ДАННЫЕ!$AS365,"1"&amp;ДАННЫЕ!$AS365,"00")&amp;"s"&amp;IF(ДАННЫЕ!$AT365,"1"&amp;ДАННЫЕ!$AT365,"00")&amp;"u"&amp;IF(ДАННЫЕ!$CJ365&gt;0,1,0)&amp;"y"&amp;B365&amp;"d"&amp;H365&amp;"e"&amp;F365&amp;G365</f>
        <v>x0w00t00f00b00g00c00i00r00m00hS00hZ00p00k00z00j00n00ELh0v0a00s00u0y0de</v>
      </c>
      <c r="L365" s="28" t="str">
        <f ca="1">ДАННЫЕ!$I365&amp;"VN"&amp;IF(ДАННЫЕ!AW365&gt;0,11,10)&amp;"CD"&amp;IF(ДАННЫЕ!BF365&gt;500,16,IF(ДАННЫЕ!BF365&gt;350,15,IF(ДАННЫЕ!BF365&gt;=200,14,IF(ДАННЫЕ!BF365&gt;=100,13,IF(ДАННЫЕ!BF365&gt;=50,12,IF(ДАННЫЕ!BF365&gt;0,11,10))))))&amp;"AR"&amp;IF(ДАННЫЕ!BX365&gt;0,1,0)&amp;"GD"&amp;B365&amp;"VV"&amp;IF(E365&gt;=5,IF(E365&lt;18,1,0),0)</f>
        <v>VN10CD10AR0GD0VV0</v>
      </c>
      <c r="M365" s="28" t="str">
        <f>ДАННЫЕ!$I365&amp;"b"&amp;ДАННЫЕ!$BI365&amp;"r"&amp;ДАННЫЕ!$BJ365&amp;"CD"&amp;IF(ДАННЫЕ!BF365&gt;0,IF(ДАННЫЕ!BF365&lt;200,1,IF(ДАННЫЕ!BF365&lt;350,2,3)),0)&amp;"h"&amp;IF(ДАННЫЕ!$BK365+ДАННЫЕ!$BL365+ДАННЫЕ!$BM365&gt;0,1,0)&amp;"x"&amp;ДАННЫЕ!$BK365&amp;"y"&amp;ДАННЫЕ!$BL365&amp;"z"&amp;ДАННЫЕ!$BM365&amp;"c"&amp;IF(ДАННЫЕ!$BK365+ДАННЫЕ!$BL365+ДАННЫЕ!$BM365=3,1,0)&amp;"a"&amp;IF(ДАННЫЕ!$BQ365+ДАННЫЕ!$BR365&gt;0,1,0)&amp;"d"&amp;ДАННЫЕ!$BQ365&amp;"v"&amp;ДАННЫЕ!$BR365&amp;"p"&amp;ДАННЫЕ!$BS365&amp;"n"&amp;ДАННЫЕ!$BU365&amp;"t"&amp;ДАННЫЕ!$BV365&amp;"o"&amp;ДАННЫЕ!$BT365&amp;"l"&amp;IF(ДАННЫЕ!$BN365&gt;0,1,0)&amp;ДАННЫЕ!$BN365&amp;"g"&amp;ДАННЫЕ!$BO365&amp;"s"&amp;ДАННЫЕ!$BP365&amp;"DZ"&amp;IF(ДАННЫЕ!B365-ДАННЫЕ!G365 &lt; 60,IF(ДАННЫЕ!B365-ДАННЫЕ!G365 &gt;= 0,1,0),0)&amp;"u"&amp;IF(ДАННЫЕ!$CJ365&gt;0,1,0)</f>
        <v>brCD0h0xyzc0a0dvpntol0gsDZ1u0</v>
      </c>
      <c r="N365" s="28" t="str">
        <f ca="1">ДАННЫЕ!$F365&amp;ДАННЫЕ!$I365&amp;"g"&amp;B365&amp;"cf"&amp;D365&amp;"a"&amp;IF(ДАННЫЕ!$BX365&gt;0,1,0)&amp;IF(ДАННЫЕ!$BF365&gt;500,1,IF(ДАННЫЕ!$BF365&gt;350,2,IF(ДАННЫЕ!$BF365&gt;=200,3,IF(ДАННЫЕ!$BF365&gt;=100,4,IF(ДАННЫЕ!$BF365&gt;=50,5,IF(ДАННЫЕ!$BF365&lt;50,6,0))))))&amp;"AR"&amp;IF(DATEDIF(ДАННЫЕ!$BX365,ДАННЫЕ!$F$1,"y")&gt;1,1,0)&amp;"VG"&amp;IF(ДАННЫЕ!$BH365="0",1,0)&amp;"o"&amp;IF(T365+ДАННЫЕ!$AF365+ДАННЫЕ!$AG365+ДАННЫЕ!$AH365+ДАННЫЕ!$AI365+ДАННЫЕ!$AJ365+ДАННЫЕ!$AP365+ДАННЫЕ!$AQ365+ДАННЫЕ!$AR365+ДАННЫЕ!$AU365+ДАННЫЕ!$AW365+ДАННЫЕ!$AS365+ДАННЫЕ!$AT365&gt;0,1,0)&amp;"x"&amp;ДАННЫЕ!$AG365&amp;"p"&amp;IF(ДАННЫЕ!$BY365&gt;0,1,0)&amp;"v"&amp;IF(ДАННЫЕ!$BZ365&gt;0,1,0)&amp;"n"&amp;ДАННЫЕ!$CA365&amp;"t"&amp;ДАННЫЕ!$AY365&amp;"k"&amp;ДАННЫЕ!$CB365&amp;"q"&amp;ДАННЫЕ!$CC365&amp;"w"&amp;ДАННЫЕ!$CD365&amp;"e"&amp;ДАННЫЕ!$CE365&amp;"m"&amp;ДАННЫЕ!$CF365&amp;"c"&amp;ДАННЫЕ!$CG365&amp;"z"&amp;ДАННЫЕ!$CH365&amp;"d"&amp;IF(H365=4,1,0)&amp;"s"&amp;IF(ДАННЫЕ!$J365=1,0,1)&amp;"u"&amp;IF(ДАННЫЕ!$CJ365&gt;0,1,0)</f>
        <v>g0cf0a06AR1VG0o0xp0v0ntkqwemczd0s1u0</v>
      </c>
      <c r="O365" s="28" t="str">
        <f>ДАННЫЕ!$I365&amp;"g"&amp;B365&amp;A365&amp;"f"&amp;P365&amp;"c"&amp;IF(ДАННЫЕ!$U365&gt;0,1,0)&amp;"s"&amp;IF(ДАННЫЕ!$Q365&gt;0,IF(YEAR(ДАННЫЕ!$F$1)=YEAR(ДАННЫЕ!$Q365),IF(MONTH(ДАННЫЕ!$F$1)=MONTH(ДАННЫЕ!$Q365),111,11),1),0)&amp;"i"&amp;IF(ДАННЫЕ!$R365+ДАННЫЕ!$S365+ДАННЫЕ!$T365=0,0,1)&amp;"h"&amp;IF(ДАННЫЕ!$P365&gt;0,1,0)&amp;"p"&amp;IF(ДАННЫЕ!$CI365&gt;0,IF(YEAR(ДАННЫЕ!$F$1)=YEAR(ДАННЫЕ!$CI365),IF(MONTH(ДАННЫЕ!$F$1)=MONTH(ДАННЫЕ!$CI365),111,11),1),0)&amp;"d"&amp;IF(ДАННЫЕ!$CJ365&gt;0,IF(YEAR(ДАННЫЕ!$F$1)=YEAR(ДАННЫЕ!$CJ365),IF(MONTH(ДАННЫЕ!$F$1)=MONTH(ДАННЫЕ!$CJ365),111,11),1),0)&amp;"o"&amp;IF(ДАННЫЕ!$CK365&gt;0,IF(MONTH(ДАННЫЕ!$F$1)=MONTH(ДАННЫЕ!$CK365),111,11),0)&amp;"v"&amp;IF(ДАННЫЕ!$BE365&gt;0,IF(MONTH(ДАННЫЕ!$F$1)=MONTH(ДАННЫЕ!$BE365),111,11),0)</f>
        <v>g00f0c0s0i0h0p0d0o0v0</v>
      </c>
      <c r="P365" s="15">
        <f t="shared" si="17"/>
        <v>0</v>
      </c>
      <c r="Q365" s="15">
        <f>IF(ДАННЫЕ!$F$1&gt;ДАННЫЕ!$N365,IF(YEAR(ДАННЫЕ!$F$1)=YEAR(ДАННЫЕ!M365),1,0),0)</f>
        <v>0</v>
      </c>
      <c r="R365" s="15">
        <f>IF(ДАННЫЕ!$F$1&gt;ДАННЫЕ!$N365,IF(YEAR(ДАННЫЕ!$F$1)=YEAR(ДАННЫЕ!N365),1,0),0)</f>
        <v>0</v>
      </c>
      <c r="S365" s="15">
        <f>IF(ДАННЫЕ!$AA365="2А",1,IF(ДАННЫЕ!$AA365="2Б",2,IF(ДАННЫЕ!$AA365="2В",3,IF(ДАННЫЕ!$AA365=3,4,IF(ДАННЫЕ!$AA365="4А",5,IF(ДАННЫЕ!$AA365="4Б",6,IF(ДАННЫЕ!$AA365="4В",7,IF(ДАННЫЕ!$AA365=5,8,0))))))))</f>
        <v>0</v>
      </c>
      <c r="T365" s="15">
        <f>IF(OR(ДАННЫЕ!$AC365=2,ДАННЫЕ!$AD365=2,ДАННЫЕ!$AE365=2),2,IF(OR(ДАННЫЕ!$AC365=1,ДАННЫЕ!$AD365=1,ДАННЫЕ!$AE365=1),1,0))</f>
        <v>0</v>
      </c>
    </row>
    <row r="366" spans="1:20" ht="15" customHeight="1" x14ac:dyDescent="0.2">
      <c r="A366" s="78">
        <f>IF(B366&gt;0,IF(MONTH(ДАННЫЕ!$F$1)=MONTH(ДАННЫЕ!$B366),1,0),0)</f>
        <v>0</v>
      </c>
      <c r="B366" s="14">
        <f>IF(ДАННЫЕ!$B366&gt;0,IF(YEAR(ДАННЫЕ!$F$1)=YEAR(ДАННЫЕ!$B366),1,0),0)</f>
        <v>0</v>
      </c>
      <c r="C366" s="14">
        <f>IF(ДАННЫЕ!$CM366&gt;0,IF(YEAR(ДАННЫЕ!$F$1)=YEAR(ДАННЫЕ!$CM366),1,0),0)</f>
        <v>0</v>
      </c>
      <c r="D366" s="14">
        <f>IF(ДАННЫЕ!$CJ366&gt;0,IF(ДАННЫЕ!$CL366&gt;ДАННЫЕ!$F$1,1,IF(ДАННЫЕ!$CL366&gt;0,0,1)),0)</f>
        <v>0</v>
      </c>
      <c r="E366" s="43" t="str">
        <f ca="1">IF(ДАННЫЕ!$F$1&gt;0,IF(ДАННЫЕ!$G366&gt;0,DATEDIF(ДАННЫЕ!$G366,ДАННЫЕ!$F$1,"y"),""),IF(ДАННЫЕ!$G366&gt;0,DATEDIF(ДАННЫЕ!$G366,TODAY(),"y"),""))</f>
        <v/>
      </c>
      <c r="F366" s="43" t="str">
        <f xml:space="preserve"> IF(ДАННЫЕ!$F366="М",IF(E366&gt;=18,IF(E366&lt;60,1,""),""),"")&amp;IF(ДАННЫЕ!$F366="Ж",IF(E366&gt;=18,IF(E366&lt;55,1,""),""),"")</f>
        <v/>
      </c>
      <c r="G366" s="43" t="str">
        <f xml:space="preserve"> IF(ДАННЫЕ!$F366="М",IF(E366&gt;=60,2,""),"")&amp;IF(ДАННЫЕ!$F366="Ж",IF(E366&gt;=55,2,""),"")</f>
        <v/>
      </c>
      <c r="H366" s="43" t="str">
        <f t="shared" ca="1" si="15"/>
        <v/>
      </c>
      <c r="I366" s="43" t="str">
        <f t="shared" ca="1" si="16"/>
        <v>03</v>
      </c>
      <c r="J366" s="28" t="str">
        <f ca="1">ДАННЫЕ!$F366&amp;H366&amp;I366&amp;ДАННЫЕ!$I366&amp;"m"&amp;IF(ДАННЫЕ!$I366&gt;0,IF(ДАННЫЕ!$J366&gt;0,0,1),"")&amp;"f"&amp;IF(ДАННЫЕ!$R366&gt;0,IF(YEAR(ДАННЫЕ!$F$1)=YEAR(ДАННЫЕ!$R366),1,0),0)&amp;"z"&amp;ДАННЫЕ!$R366&amp;"p"&amp;ДАННЫЕ!$S366&amp;"i"&amp;ДАННЫЕ!$T366&amp;"h"&amp;ДАННЫЕ!$K366&amp;"be"&amp;ДАННЫЕ!$BI366&amp;"CD"&amp;IF(ДАННЫЕ!BF366&gt;500,4,IF(ДАННЫЕ!BF366&gt;350,3,IF(ДАННЫЕ!BF366&gt;200,2,IF(ДАННЫЕ!BF366&gt;0,1,0))))&amp;"g"&amp;B366&amp;"d"&amp;H366&amp;"l"&amp;ДАННЫЕ!AT366&amp;"a"&amp;ДАННЫЕ!$V366&amp;"v"&amp;R366&amp;"k"&amp;ДАННЫЕ!$U366&amp;"s"&amp;ДАННЫЕ!$Y366&amp;"t"&amp;ДАННЫЕ!$X366&amp;"b"&amp;IF(ДАННЫЕ!$Q366&gt;1,1,0)&amp;"PP"&amp;ДАННЫЕ!Z366&amp;"c"&amp;S366&amp;"x"&amp;IF(ДАННЫЕ!$BY366&gt;0,IF(YEAR(ДАННЫЕ!$F$1)=YEAR(ДАННЫЕ!$BY366),1,0),0)&amp;"n"&amp;IF(ДАННЫЕ!$BZ366&gt;0,IF(YEAR(ДАННЫЕ!$F$1)=YEAR(ДАННЫЕ!$BZ366),1,0),0)&amp;"u"&amp;D366&amp;"z"&amp;IF(ДАННЫЕ!$CL366&gt;0,IF(YEAR(ДАННЫЕ!$F$1)&gt;YEAR(ДАННЫЕ!$CL366),11,12),0)</f>
        <v>03mf0zpihbeCD0g0dlav0kstb0PPc0x0n0u0z0</v>
      </c>
      <c r="K366" s="28" t="str">
        <f ca="1">ДАННЫЕ!$I366&amp;"x"&amp;B366&amp;"w"&amp;IF(T366+ДАННЫЕ!AD366+ДАННЫЕ!AE366+ДАННЫЕ!AF366+ДАННЫЕ!AG366+ДАННЫЕ!AH366+ДАННЫЕ!$AL366+ДАННЫЕ!AI366+ДАННЫЕ!AJ366+ДАННЫЕ!AK366+ДАННЫЕ!AP366+ДАННЫЕ!AQ366+ДАННЫЕ!AR366+ДАННЫЕ!$AM366+ДАННЫЕ!$AN366+ДАННЫЕ!AS366+ДАННЫЕ!AT366&gt;0,1,0)&amp;IF(OR(T366=2,ДАННЫЕ!AD366=2,ДАННЫЕ!AE366=2,ДАННЫЕ!AF366=2,ДАННЫЕ!AG366=2,ДАННЫЕ!AH366=2,ДАННЫЕ!$AL366=2,ДАННЫЕ!AI366=2,ДАННЫЕ!AJ366=2,ДАННЫЕ!AK366=2,ДАННЫЕ!AP366=2,ДАННЫЕ!AQ366=2,ДАННЫЕ!AR366=2,ДАННЫЕ!$AM366=2,ДАННЫЕ!$AN366=2,ДАННЫЕ!AS366=2,ДАННЫЕ!AT366=2),2,0)&amp;"t"&amp;IF(T366&gt;0,"1"&amp;T366,"00")&amp;"f"&amp;IF(ДАННЫЕ!$AC366,"1"&amp;ДАННЫЕ!$AC366,"00")&amp;"b"&amp;IF(ДАННЫЕ!$AD366,"1"&amp;ДАННЫЕ!$AD366,"00")&amp;"g"&amp;IF(ДАННЫЕ!$AF366,"1"&amp;ДАННЫЕ!$AF366,"00")&amp;"c"&amp;IF(ДАННЫЕ!$AG366,"1"&amp;ДАННЫЕ!$AG366,"00")&amp;"i"&amp;IF(ДАННЫЕ!$AH366,"1"&amp;ДАННЫЕ!$AH366,"00")&amp;"r"&amp;IF(ДАННЫЕ!$AL366,"1"&amp;ДАННЫЕ!$AL366,"00")&amp;"m"&amp;IF(ДАННЫЕ!$AI366,"1"&amp;ДАННЫЕ!$AI366,"00")&amp;"hS"&amp;IF(ДАННЫЕ!$AJ366,"1"&amp;ДАННЫЕ!$AJ366,"00")&amp;"hZ"&amp;IF(ДАННЫЕ!$AK366,"1"&amp;ДАННЫЕ!$AK366,"00")&amp;"p"&amp;IF(ДАННЫЕ!$AP366,"1"&amp;ДАННЫЕ!$AP366,"00")&amp;"k"&amp;IF(ДАННЫЕ!$AQ366,"1"&amp;ДАННЫЕ!$AQ366,"00")&amp;"z"&amp;IF(ДАННЫЕ!$AR366,"1"&amp;ДАННЫЕ!$AR366,"00")&amp;"j"&amp;IF(ДАННЫЕ!$AM366,"1"&amp;ДАННЫЕ!$AM366,"00")&amp;"n"&amp;IF(ДАННЫЕ!$AN366,"1"&amp;ДАННЫЕ!$AN366,"00")&amp;"E"&amp;ДАННЫЕ!BI366&amp;"L"&amp;ДАННЫЕ!AO366&amp;"h"&amp;IF(ДАННЫЕ!$AU366&gt;0,1,0)&amp;"v"&amp;IF(ДАННЫЕ!$AW366&gt;0,1,0)&amp;"a"&amp;IF(ДАННЫЕ!$AS366,"1"&amp;ДАННЫЕ!$AS366,"00")&amp;"s"&amp;IF(ДАННЫЕ!$AT366,"1"&amp;ДАННЫЕ!$AT366,"00")&amp;"u"&amp;IF(ДАННЫЕ!$CJ366&gt;0,1,0)&amp;"y"&amp;B366&amp;"d"&amp;H366&amp;"e"&amp;F366&amp;G366</f>
        <v>x0w00t00f00b00g00c00i00r00m00hS00hZ00p00k00z00j00n00ELh0v0a00s00u0y0de</v>
      </c>
      <c r="L366" s="28" t="str">
        <f ca="1">ДАННЫЕ!$I366&amp;"VN"&amp;IF(ДАННЫЕ!AW366&gt;0,11,10)&amp;"CD"&amp;IF(ДАННЫЕ!BF366&gt;500,16,IF(ДАННЫЕ!BF366&gt;350,15,IF(ДАННЫЕ!BF366&gt;=200,14,IF(ДАННЫЕ!BF366&gt;=100,13,IF(ДАННЫЕ!BF366&gt;=50,12,IF(ДАННЫЕ!BF366&gt;0,11,10))))))&amp;"AR"&amp;IF(ДАННЫЕ!BX366&gt;0,1,0)&amp;"GD"&amp;B366&amp;"VV"&amp;IF(E366&gt;=5,IF(E366&lt;18,1,0),0)</f>
        <v>VN10CD10AR0GD0VV0</v>
      </c>
      <c r="M366" s="28" t="str">
        <f>ДАННЫЕ!$I366&amp;"b"&amp;ДАННЫЕ!$BI366&amp;"r"&amp;ДАННЫЕ!$BJ366&amp;"CD"&amp;IF(ДАННЫЕ!BF366&gt;0,IF(ДАННЫЕ!BF366&lt;200,1,IF(ДАННЫЕ!BF366&lt;350,2,3)),0)&amp;"h"&amp;IF(ДАННЫЕ!$BK366+ДАННЫЕ!$BL366+ДАННЫЕ!$BM366&gt;0,1,0)&amp;"x"&amp;ДАННЫЕ!$BK366&amp;"y"&amp;ДАННЫЕ!$BL366&amp;"z"&amp;ДАННЫЕ!$BM366&amp;"c"&amp;IF(ДАННЫЕ!$BK366+ДАННЫЕ!$BL366+ДАННЫЕ!$BM366=3,1,0)&amp;"a"&amp;IF(ДАННЫЕ!$BQ366+ДАННЫЕ!$BR366&gt;0,1,0)&amp;"d"&amp;ДАННЫЕ!$BQ366&amp;"v"&amp;ДАННЫЕ!$BR366&amp;"p"&amp;ДАННЫЕ!$BS366&amp;"n"&amp;ДАННЫЕ!$BU366&amp;"t"&amp;ДАННЫЕ!$BV366&amp;"o"&amp;ДАННЫЕ!$BT366&amp;"l"&amp;IF(ДАННЫЕ!$BN366&gt;0,1,0)&amp;ДАННЫЕ!$BN366&amp;"g"&amp;ДАННЫЕ!$BO366&amp;"s"&amp;ДАННЫЕ!$BP366&amp;"DZ"&amp;IF(ДАННЫЕ!B366-ДАННЫЕ!G366 &lt; 60,IF(ДАННЫЕ!B366-ДАННЫЕ!G366 &gt;= 0,1,0),0)&amp;"u"&amp;IF(ДАННЫЕ!$CJ366&gt;0,1,0)</f>
        <v>brCD0h0xyzc0a0dvpntol0gsDZ1u0</v>
      </c>
      <c r="N366" s="28" t="str">
        <f ca="1">ДАННЫЕ!$F366&amp;ДАННЫЕ!$I366&amp;"g"&amp;B366&amp;"cf"&amp;D366&amp;"a"&amp;IF(ДАННЫЕ!$BX366&gt;0,1,0)&amp;IF(ДАННЫЕ!$BF366&gt;500,1,IF(ДАННЫЕ!$BF366&gt;350,2,IF(ДАННЫЕ!$BF366&gt;=200,3,IF(ДАННЫЕ!$BF366&gt;=100,4,IF(ДАННЫЕ!$BF366&gt;=50,5,IF(ДАННЫЕ!$BF366&lt;50,6,0))))))&amp;"AR"&amp;IF(DATEDIF(ДАННЫЕ!$BX366,ДАННЫЕ!$F$1,"y")&gt;1,1,0)&amp;"VG"&amp;IF(ДАННЫЕ!$BH366="0",1,0)&amp;"o"&amp;IF(T366+ДАННЫЕ!$AF366+ДАННЫЕ!$AG366+ДАННЫЕ!$AH366+ДАННЫЕ!$AI366+ДАННЫЕ!$AJ366+ДАННЫЕ!$AP366+ДАННЫЕ!$AQ366+ДАННЫЕ!$AR366+ДАННЫЕ!$AU366+ДАННЫЕ!$AW366+ДАННЫЕ!$AS366+ДАННЫЕ!$AT366&gt;0,1,0)&amp;"x"&amp;ДАННЫЕ!$AG366&amp;"p"&amp;IF(ДАННЫЕ!$BY366&gt;0,1,0)&amp;"v"&amp;IF(ДАННЫЕ!$BZ366&gt;0,1,0)&amp;"n"&amp;ДАННЫЕ!$CA366&amp;"t"&amp;ДАННЫЕ!$AY366&amp;"k"&amp;ДАННЫЕ!$CB366&amp;"q"&amp;ДАННЫЕ!$CC366&amp;"w"&amp;ДАННЫЕ!$CD366&amp;"e"&amp;ДАННЫЕ!$CE366&amp;"m"&amp;ДАННЫЕ!$CF366&amp;"c"&amp;ДАННЫЕ!$CG366&amp;"z"&amp;ДАННЫЕ!$CH366&amp;"d"&amp;IF(H366=4,1,0)&amp;"s"&amp;IF(ДАННЫЕ!$J366=1,0,1)&amp;"u"&amp;IF(ДАННЫЕ!$CJ366&gt;0,1,0)</f>
        <v>g0cf0a06AR1VG0o0xp0v0ntkqwemczd0s1u0</v>
      </c>
      <c r="O366" s="28" t="str">
        <f>ДАННЫЕ!$I366&amp;"g"&amp;B366&amp;A366&amp;"f"&amp;P366&amp;"c"&amp;IF(ДАННЫЕ!$U366&gt;0,1,0)&amp;"s"&amp;IF(ДАННЫЕ!$Q366&gt;0,IF(YEAR(ДАННЫЕ!$F$1)=YEAR(ДАННЫЕ!$Q366),IF(MONTH(ДАННЫЕ!$F$1)=MONTH(ДАННЫЕ!$Q366),111,11),1),0)&amp;"i"&amp;IF(ДАННЫЕ!$R366+ДАННЫЕ!$S366+ДАННЫЕ!$T366=0,0,1)&amp;"h"&amp;IF(ДАННЫЕ!$P366&gt;0,1,0)&amp;"p"&amp;IF(ДАННЫЕ!$CI366&gt;0,IF(YEAR(ДАННЫЕ!$F$1)=YEAR(ДАННЫЕ!$CI366),IF(MONTH(ДАННЫЕ!$F$1)=MONTH(ДАННЫЕ!$CI366),111,11),1),0)&amp;"d"&amp;IF(ДАННЫЕ!$CJ366&gt;0,IF(YEAR(ДАННЫЕ!$F$1)=YEAR(ДАННЫЕ!$CJ366),IF(MONTH(ДАННЫЕ!$F$1)=MONTH(ДАННЫЕ!$CJ366),111,11),1),0)&amp;"o"&amp;IF(ДАННЫЕ!$CK366&gt;0,IF(MONTH(ДАННЫЕ!$F$1)=MONTH(ДАННЫЕ!$CK366),111,11),0)&amp;"v"&amp;IF(ДАННЫЕ!$BE366&gt;0,IF(MONTH(ДАННЫЕ!$F$1)=MONTH(ДАННЫЕ!$BE366),111,11),0)</f>
        <v>g00f0c0s0i0h0p0d0o0v0</v>
      </c>
      <c r="P366" s="15">
        <f t="shared" si="17"/>
        <v>0</v>
      </c>
      <c r="Q366" s="15">
        <f>IF(ДАННЫЕ!$F$1&gt;ДАННЫЕ!$N366,IF(YEAR(ДАННЫЕ!$F$1)=YEAR(ДАННЫЕ!M366),1,0),0)</f>
        <v>0</v>
      </c>
      <c r="R366" s="15">
        <f>IF(ДАННЫЕ!$F$1&gt;ДАННЫЕ!$N366,IF(YEAR(ДАННЫЕ!$F$1)=YEAR(ДАННЫЕ!N366),1,0),0)</f>
        <v>0</v>
      </c>
      <c r="S366" s="15">
        <f>IF(ДАННЫЕ!$AA366="2А",1,IF(ДАННЫЕ!$AA366="2Б",2,IF(ДАННЫЕ!$AA366="2В",3,IF(ДАННЫЕ!$AA366=3,4,IF(ДАННЫЕ!$AA366="4А",5,IF(ДАННЫЕ!$AA366="4Б",6,IF(ДАННЫЕ!$AA366="4В",7,IF(ДАННЫЕ!$AA366=5,8,0))))))))</f>
        <v>0</v>
      </c>
      <c r="T366" s="15">
        <f>IF(OR(ДАННЫЕ!$AC366=2,ДАННЫЕ!$AD366=2,ДАННЫЕ!$AE366=2),2,IF(OR(ДАННЫЕ!$AC366=1,ДАННЫЕ!$AD366=1,ДАННЫЕ!$AE366=1),1,0))</f>
        <v>0</v>
      </c>
    </row>
    <row r="367" spans="1:20" ht="15" customHeight="1" x14ac:dyDescent="0.2">
      <c r="A367" s="78">
        <f>IF(B367&gt;0,IF(MONTH(ДАННЫЕ!$F$1)=MONTH(ДАННЫЕ!$B367),1,0),0)</f>
        <v>0</v>
      </c>
      <c r="B367" s="14">
        <f>IF(ДАННЫЕ!$B367&gt;0,IF(YEAR(ДАННЫЕ!$F$1)=YEAR(ДАННЫЕ!$B367),1,0),0)</f>
        <v>0</v>
      </c>
      <c r="C367" s="14">
        <f>IF(ДАННЫЕ!$CM367&gt;0,IF(YEAR(ДАННЫЕ!$F$1)=YEAR(ДАННЫЕ!$CM367),1,0),0)</f>
        <v>0</v>
      </c>
      <c r="D367" s="14">
        <f>IF(ДАННЫЕ!$CJ367&gt;0,IF(ДАННЫЕ!$CL367&gt;ДАННЫЕ!$F$1,1,IF(ДАННЫЕ!$CL367&gt;0,0,1)),0)</f>
        <v>0</v>
      </c>
      <c r="E367" s="43" t="str">
        <f ca="1">IF(ДАННЫЕ!$F$1&gt;0,IF(ДАННЫЕ!$G367&gt;0,DATEDIF(ДАННЫЕ!$G367,ДАННЫЕ!$F$1,"y"),""),IF(ДАННЫЕ!$G367&gt;0,DATEDIF(ДАННЫЕ!$G367,TODAY(),"y"),""))</f>
        <v/>
      </c>
      <c r="F367" s="43" t="str">
        <f xml:space="preserve"> IF(ДАННЫЕ!$F367="М",IF(E367&gt;=18,IF(E367&lt;60,1,""),""),"")&amp;IF(ДАННЫЕ!$F367="Ж",IF(E367&gt;=18,IF(E367&lt;55,1,""),""),"")</f>
        <v/>
      </c>
      <c r="G367" s="43" t="str">
        <f xml:space="preserve"> IF(ДАННЫЕ!$F367="М",IF(E367&gt;=60,2,""),"")&amp;IF(ДАННЫЕ!$F367="Ж",IF(E367&gt;=55,2,""),"")</f>
        <v/>
      </c>
      <c r="H367" s="43" t="str">
        <f t="shared" ca="1" si="15"/>
        <v/>
      </c>
      <c r="I367" s="43" t="str">
        <f t="shared" ca="1" si="16"/>
        <v>03</v>
      </c>
      <c r="J367" s="28" t="str">
        <f ca="1">ДАННЫЕ!$F367&amp;H367&amp;I367&amp;ДАННЫЕ!$I367&amp;"m"&amp;IF(ДАННЫЕ!$I367&gt;0,IF(ДАННЫЕ!$J367&gt;0,0,1),"")&amp;"f"&amp;IF(ДАННЫЕ!$R367&gt;0,IF(YEAR(ДАННЫЕ!$F$1)=YEAR(ДАННЫЕ!$R367),1,0),0)&amp;"z"&amp;ДАННЫЕ!$R367&amp;"p"&amp;ДАННЫЕ!$S367&amp;"i"&amp;ДАННЫЕ!$T367&amp;"h"&amp;ДАННЫЕ!$K367&amp;"be"&amp;ДАННЫЕ!$BI367&amp;"CD"&amp;IF(ДАННЫЕ!BF367&gt;500,4,IF(ДАННЫЕ!BF367&gt;350,3,IF(ДАННЫЕ!BF367&gt;200,2,IF(ДАННЫЕ!BF367&gt;0,1,0))))&amp;"g"&amp;B367&amp;"d"&amp;H367&amp;"l"&amp;ДАННЫЕ!AT367&amp;"a"&amp;ДАННЫЕ!$V367&amp;"v"&amp;R367&amp;"k"&amp;ДАННЫЕ!$U367&amp;"s"&amp;ДАННЫЕ!$Y367&amp;"t"&amp;ДАННЫЕ!$X367&amp;"b"&amp;IF(ДАННЫЕ!$Q367&gt;1,1,0)&amp;"PP"&amp;ДАННЫЕ!Z367&amp;"c"&amp;S367&amp;"x"&amp;IF(ДАННЫЕ!$BY367&gt;0,IF(YEAR(ДАННЫЕ!$F$1)=YEAR(ДАННЫЕ!$BY367),1,0),0)&amp;"n"&amp;IF(ДАННЫЕ!$BZ367&gt;0,IF(YEAR(ДАННЫЕ!$F$1)=YEAR(ДАННЫЕ!$BZ367),1,0),0)&amp;"u"&amp;D367&amp;"z"&amp;IF(ДАННЫЕ!$CL367&gt;0,IF(YEAR(ДАННЫЕ!$F$1)&gt;YEAR(ДАННЫЕ!$CL367),11,12),0)</f>
        <v>03mf0zpihbeCD0g0dlav0kstb0PPc0x0n0u0z0</v>
      </c>
      <c r="K367" s="28" t="str">
        <f ca="1">ДАННЫЕ!$I367&amp;"x"&amp;B367&amp;"w"&amp;IF(T367+ДАННЫЕ!AD367+ДАННЫЕ!AE367+ДАННЫЕ!AF367+ДАННЫЕ!AG367+ДАННЫЕ!AH367+ДАННЫЕ!$AL367+ДАННЫЕ!AI367+ДАННЫЕ!AJ367+ДАННЫЕ!AK367+ДАННЫЕ!AP367+ДАННЫЕ!AQ367+ДАННЫЕ!AR367+ДАННЫЕ!$AM367+ДАННЫЕ!$AN367+ДАННЫЕ!AS367+ДАННЫЕ!AT367&gt;0,1,0)&amp;IF(OR(T367=2,ДАННЫЕ!AD367=2,ДАННЫЕ!AE367=2,ДАННЫЕ!AF367=2,ДАННЫЕ!AG367=2,ДАННЫЕ!AH367=2,ДАННЫЕ!$AL367=2,ДАННЫЕ!AI367=2,ДАННЫЕ!AJ367=2,ДАННЫЕ!AK367=2,ДАННЫЕ!AP367=2,ДАННЫЕ!AQ367=2,ДАННЫЕ!AR367=2,ДАННЫЕ!$AM367=2,ДАННЫЕ!$AN367=2,ДАННЫЕ!AS367=2,ДАННЫЕ!AT367=2),2,0)&amp;"t"&amp;IF(T367&gt;0,"1"&amp;T367,"00")&amp;"f"&amp;IF(ДАННЫЕ!$AC367,"1"&amp;ДАННЫЕ!$AC367,"00")&amp;"b"&amp;IF(ДАННЫЕ!$AD367,"1"&amp;ДАННЫЕ!$AD367,"00")&amp;"g"&amp;IF(ДАННЫЕ!$AF367,"1"&amp;ДАННЫЕ!$AF367,"00")&amp;"c"&amp;IF(ДАННЫЕ!$AG367,"1"&amp;ДАННЫЕ!$AG367,"00")&amp;"i"&amp;IF(ДАННЫЕ!$AH367,"1"&amp;ДАННЫЕ!$AH367,"00")&amp;"r"&amp;IF(ДАННЫЕ!$AL367,"1"&amp;ДАННЫЕ!$AL367,"00")&amp;"m"&amp;IF(ДАННЫЕ!$AI367,"1"&amp;ДАННЫЕ!$AI367,"00")&amp;"hS"&amp;IF(ДАННЫЕ!$AJ367,"1"&amp;ДАННЫЕ!$AJ367,"00")&amp;"hZ"&amp;IF(ДАННЫЕ!$AK367,"1"&amp;ДАННЫЕ!$AK367,"00")&amp;"p"&amp;IF(ДАННЫЕ!$AP367,"1"&amp;ДАННЫЕ!$AP367,"00")&amp;"k"&amp;IF(ДАННЫЕ!$AQ367,"1"&amp;ДАННЫЕ!$AQ367,"00")&amp;"z"&amp;IF(ДАННЫЕ!$AR367,"1"&amp;ДАННЫЕ!$AR367,"00")&amp;"j"&amp;IF(ДАННЫЕ!$AM367,"1"&amp;ДАННЫЕ!$AM367,"00")&amp;"n"&amp;IF(ДАННЫЕ!$AN367,"1"&amp;ДАННЫЕ!$AN367,"00")&amp;"E"&amp;ДАННЫЕ!BI367&amp;"L"&amp;ДАННЫЕ!AO367&amp;"h"&amp;IF(ДАННЫЕ!$AU367&gt;0,1,0)&amp;"v"&amp;IF(ДАННЫЕ!$AW367&gt;0,1,0)&amp;"a"&amp;IF(ДАННЫЕ!$AS367,"1"&amp;ДАННЫЕ!$AS367,"00")&amp;"s"&amp;IF(ДАННЫЕ!$AT367,"1"&amp;ДАННЫЕ!$AT367,"00")&amp;"u"&amp;IF(ДАННЫЕ!$CJ367&gt;0,1,0)&amp;"y"&amp;B367&amp;"d"&amp;H367&amp;"e"&amp;F367&amp;G367</f>
        <v>x0w00t00f00b00g00c00i00r00m00hS00hZ00p00k00z00j00n00ELh0v0a00s00u0y0de</v>
      </c>
      <c r="L367" s="28" t="str">
        <f ca="1">ДАННЫЕ!$I367&amp;"VN"&amp;IF(ДАННЫЕ!AW367&gt;0,11,10)&amp;"CD"&amp;IF(ДАННЫЕ!BF367&gt;500,16,IF(ДАННЫЕ!BF367&gt;350,15,IF(ДАННЫЕ!BF367&gt;=200,14,IF(ДАННЫЕ!BF367&gt;=100,13,IF(ДАННЫЕ!BF367&gt;=50,12,IF(ДАННЫЕ!BF367&gt;0,11,10))))))&amp;"AR"&amp;IF(ДАННЫЕ!BX367&gt;0,1,0)&amp;"GD"&amp;B367&amp;"VV"&amp;IF(E367&gt;=5,IF(E367&lt;18,1,0),0)</f>
        <v>VN10CD10AR0GD0VV0</v>
      </c>
      <c r="M367" s="28" t="str">
        <f>ДАННЫЕ!$I367&amp;"b"&amp;ДАННЫЕ!$BI367&amp;"r"&amp;ДАННЫЕ!$BJ367&amp;"CD"&amp;IF(ДАННЫЕ!BF367&gt;0,IF(ДАННЫЕ!BF367&lt;200,1,IF(ДАННЫЕ!BF367&lt;350,2,3)),0)&amp;"h"&amp;IF(ДАННЫЕ!$BK367+ДАННЫЕ!$BL367+ДАННЫЕ!$BM367&gt;0,1,0)&amp;"x"&amp;ДАННЫЕ!$BK367&amp;"y"&amp;ДАННЫЕ!$BL367&amp;"z"&amp;ДАННЫЕ!$BM367&amp;"c"&amp;IF(ДАННЫЕ!$BK367+ДАННЫЕ!$BL367+ДАННЫЕ!$BM367=3,1,0)&amp;"a"&amp;IF(ДАННЫЕ!$BQ367+ДАННЫЕ!$BR367&gt;0,1,0)&amp;"d"&amp;ДАННЫЕ!$BQ367&amp;"v"&amp;ДАННЫЕ!$BR367&amp;"p"&amp;ДАННЫЕ!$BS367&amp;"n"&amp;ДАННЫЕ!$BU367&amp;"t"&amp;ДАННЫЕ!$BV367&amp;"o"&amp;ДАННЫЕ!$BT367&amp;"l"&amp;IF(ДАННЫЕ!$BN367&gt;0,1,0)&amp;ДАННЫЕ!$BN367&amp;"g"&amp;ДАННЫЕ!$BO367&amp;"s"&amp;ДАННЫЕ!$BP367&amp;"DZ"&amp;IF(ДАННЫЕ!B367-ДАННЫЕ!G367 &lt; 60,IF(ДАННЫЕ!B367-ДАННЫЕ!G367 &gt;= 0,1,0),0)&amp;"u"&amp;IF(ДАННЫЕ!$CJ367&gt;0,1,0)</f>
        <v>brCD0h0xyzc0a0dvpntol0gsDZ1u0</v>
      </c>
      <c r="N367" s="28" t="str">
        <f ca="1">ДАННЫЕ!$F367&amp;ДАННЫЕ!$I367&amp;"g"&amp;B367&amp;"cf"&amp;D367&amp;"a"&amp;IF(ДАННЫЕ!$BX367&gt;0,1,0)&amp;IF(ДАННЫЕ!$BF367&gt;500,1,IF(ДАННЫЕ!$BF367&gt;350,2,IF(ДАННЫЕ!$BF367&gt;=200,3,IF(ДАННЫЕ!$BF367&gt;=100,4,IF(ДАННЫЕ!$BF367&gt;=50,5,IF(ДАННЫЕ!$BF367&lt;50,6,0))))))&amp;"AR"&amp;IF(DATEDIF(ДАННЫЕ!$BX367,ДАННЫЕ!$F$1,"y")&gt;1,1,0)&amp;"VG"&amp;IF(ДАННЫЕ!$BH367="0",1,0)&amp;"o"&amp;IF(T367+ДАННЫЕ!$AF367+ДАННЫЕ!$AG367+ДАННЫЕ!$AH367+ДАННЫЕ!$AI367+ДАННЫЕ!$AJ367+ДАННЫЕ!$AP367+ДАННЫЕ!$AQ367+ДАННЫЕ!$AR367+ДАННЫЕ!$AU367+ДАННЫЕ!$AW367+ДАННЫЕ!$AS367+ДАННЫЕ!$AT367&gt;0,1,0)&amp;"x"&amp;ДАННЫЕ!$AG367&amp;"p"&amp;IF(ДАННЫЕ!$BY367&gt;0,1,0)&amp;"v"&amp;IF(ДАННЫЕ!$BZ367&gt;0,1,0)&amp;"n"&amp;ДАННЫЕ!$CA367&amp;"t"&amp;ДАННЫЕ!$AY367&amp;"k"&amp;ДАННЫЕ!$CB367&amp;"q"&amp;ДАННЫЕ!$CC367&amp;"w"&amp;ДАННЫЕ!$CD367&amp;"e"&amp;ДАННЫЕ!$CE367&amp;"m"&amp;ДАННЫЕ!$CF367&amp;"c"&amp;ДАННЫЕ!$CG367&amp;"z"&amp;ДАННЫЕ!$CH367&amp;"d"&amp;IF(H367=4,1,0)&amp;"s"&amp;IF(ДАННЫЕ!$J367=1,0,1)&amp;"u"&amp;IF(ДАННЫЕ!$CJ367&gt;0,1,0)</f>
        <v>g0cf0a06AR1VG0o0xp0v0ntkqwemczd0s1u0</v>
      </c>
      <c r="O367" s="28" t="str">
        <f>ДАННЫЕ!$I367&amp;"g"&amp;B367&amp;A367&amp;"f"&amp;P367&amp;"c"&amp;IF(ДАННЫЕ!$U367&gt;0,1,0)&amp;"s"&amp;IF(ДАННЫЕ!$Q367&gt;0,IF(YEAR(ДАННЫЕ!$F$1)=YEAR(ДАННЫЕ!$Q367),IF(MONTH(ДАННЫЕ!$F$1)=MONTH(ДАННЫЕ!$Q367),111,11),1),0)&amp;"i"&amp;IF(ДАННЫЕ!$R367+ДАННЫЕ!$S367+ДАННЫЕ!$T367=0,0,1)&amp;"h"&amp;IF(ДАННЫЕ!$P367&gt;0,1,0)&amp;"p"&amp;IF(ДАННЫЕ!$CI367&gt;0,IF(YEAR(ДАННЫЕ!$F$1)=YEAR(ДАННЫЕ!$CI367),IF(MONTH(ДАННЫЕ!$F$1)=MONTH(ДАННЫЕ!$CI367),111,11),1),0)&amp;"d"&amp;IF(ДАННЫЕ!$CJ367&gt;0,IF(YEAR(ДАННЫЕ!$F$1)=YEAR(ДАННЫЕ!$CJ367),IF(MONTH(ДАННЫЕ!$F$1)=MONTH(ДАННЫЕ!$CJ367),111,11),1),0)&amp;"o"&amp;IF(ДАННЫЕ!$CK367&gt;0,IF(MONTH(ДАННЫЕ!$F$1)=MONTH(ДАННЫЕ!$CK367),111,11),0)&amp;"v"&amp;IF(ДАННЫЕ!$BE367&gt;0,IF(MONTH(ДАННЫЕ!$F$1)=MONTH(ДАННЫЕ!$BE367),111,11),0)</f>
        <v>g00f0c0s0i0h0p0d0o0v0</v>
      </c>
      <c r="P367" s="15">
        <f t="shared" si="17"/>
        <v>0</v>
      </c>
      <c r="Q367" s="15">
        <f>IF(ДАННЫЕ!$F$1&gt;ДАННЫЕ!$N367,IF(YEAR(ДАННЫЕ!$F$1)=YEAR(ДАННЫЕ!M367),1,0),0)</f>
        <v>0</v>
      </c>
      <c r="R367" s="15">
        <f>IF(ДАННЫЕ!$F$1&gt;ДАННЫЕ!$N367,IF(YEAR(ДАННЫЕ!$F$1)=YEAR(ДАННЫЕ!N367),1,0),0)</f>
        <v>0</v>
      </c>
      <c r="S367" s="15">
        <f>IF(ДАННЫЕ!$AA367="2А",1,IF(ДАННЫЕ!$AA367="2Б",2,IF(ДАННЫЕ!$AA367="2В",3,IF(ДАННЫЕ!$AA367=3,4,IF(ДАННЫЕ!$AA367="4А",5,IF(ДАННЫЕ!$AA367="4Б",6,IF(ДАННЫЕ!$AA367="4В",7,IF(ДАННЫЕ!$AA367=5,8,0))))))))</f>
        <v>0</v>
      </c>
      <c r="T367" s="15">
        <f>IF(OR(ДАННЫЕ!$AC367=2,ДАННЫЕ!$AD367=2,ДАННЫЕ!$AE367=2),2,IF(OR(ДАННЫЕ!$AC367=1,ДАННЫЕ!$AD367=1,ДАННЫЕ!$AE367=1),1,0))</f>
        <v>0</v>
      </c>
    </row>
    <row r="368" spans="1:20" ht="15" customHeight="1" x14ac:dyDescent="0.2">
      <c r="A368" s="78">
        <f>IF(B368&gt;0,IF(MONTH(ДАННЫЕ!$F$1)=MONTH(ДАННЫЕ!$B368),1,0),0)</f>
        <v>0</v>
      </c>
      <c r="B368" s="14">
        <f>IF(ДАННЫЕ!$B368&gt;0,IF(YEAR(ДАННЫЕ!$F$1)=YEAR(ДАННЫЕ!$B368),1,0),0)</f>
        <v>0</v>
      </c>
      <c r="C368" s="14">
        <f>IF(ДАННЫЕ!$CM368&gt;0,IF(YEAR(ДАННЫЕ!$F$1)=YEAR(ДАННЫЕ!$CM368),1,0),0)</f>
        <v>0</v>
      </c>
      <c r="D368" s="14">
        <f>IF(ДАННЫЕ!$CJ368&gt;0,IF(ДАННЫЕ!$CL368&gt;ДАННЫЕ!$F$1,1,IF(ДАННЫЕ!$CL368&gt;0,0,1)),0)</f>
        <v>0</v>
      </c>
      <c r="E368" s="43" t="str">
        <f ca="1">IF(ДАННЫЕ!$F$1&gt;0,IF(ДАННЫЕ!$G368&gt;0,DATEDIF(ДАННЫЕ!$G368,ДАННЫЕ!$F$1,"y"),""),IF(ДАННЫЕ!$G368&gt;0,DATEDIF(ДАННЫЕ!$G368,TODAY(),"y"),""))</f>
        <v/>
      </c>
      <c r="F368" s="43" t="str">
        <f xml:space="preserve"> IF(ДАННЫЕ!$F368="М",IF(E368&gt;=18,IF(E368&lt;60,1,""),""),"")&amp;IF(ДАННЫЕ!$F368="Ж",IF(E368&gt;=18,IF(E368&lt;55,1,""),""),"")</f>
        <v/>
      </c>
      <c r="G368" s="43" t="str">
        <f xml:space="preserve"> IF(ДАННЫЕ!$F368="М",IF(E368&gt;=60,2,""),"")&amp;IF(ДАННЫЕ!$F368="Ж",IF(E368&gt;=55,2,""),"")</f>
        <v/>
      </c>
      <c r="H368" s="43" t="str">
        <f t="shared" ca="1" si="15"/>
        <v/>
      </c>
      <c r="I368" s="43" t="str">
        <f t="shared" ca="1" si="16"/>
        <v>03</v>
      </c>
      <c r="J368" s="28" t="str">
        <f ca="1">ДАННЫЕ!$F368&amp;H368&amp;I368&amp;ДАННЫЕ!$I368&amp;"m"&amp;IF(ДАННЫЕ!$I368&gt;0,IF(ДАННЫЕ!$J368&gt;0,0,1),"")&amp;"f"&amp;IF(ДАННЫЕ!$R368&gt;0,IF(YEAR(ДАННЫЕ!$F$1)=YEAR(ДАННЫЕ!$R368),1,0),0)&amp;"z"&amp;ДАННЫЕ!$R368&amp;"p"&amp;ДАННЫЕ!$S368&amp;"i"&amp;ДАННЫЕ!$T368&amp;"h"&amp;ДАННЫЕ!$K368&amp;"be"&amp;ДАННЫЕ!$BI368&amp;"CD"&amp;IF(ДАННЫЕ!BF368&gt;500,4,IF(ДАННЫЕ!BF368&gt;350,3,IF(ДАННЫЕ!BF368&gt;200,2,IF(ДАННЫЕ!BF368&gt;0,1,0))))&amp;"g"&amp;B368&amp;"d"&amp;H368&amp;"l"&amp;ДАННЫЕ!AT368&amp;"a"&amp;ДАННЫЕ!$V368&amp;"v"&amp;R368&amp;"k"&amp;ДАННЫЕ!$U368&amp;"s"&amp;ДАННЫЕ!$Y368&amp;"t"&amp;ДАННЫЕ!$X368&amp;"b"&amp;IF(ДАННЫЕ!$Q368&gt;1,1,0)&amp;"PP"&amp;ДАННЫЕ!Z368&amp;"c"&amp;S368&amp;"x"&amp;IF(ДАННЫЕ!$BY368&gt;0,IF(YEAR(ДАННЫЕ!$F$1)=YEAR(ДАННЫЕ!$BY368),1,0),0)&amp;"n"&amp;IF(ДАННЫЕ!$BZ368&gt;0,IF(YEAR(ДАННЫЕ!$F$1)=YEAR(ДАННЫЕ!$BZ368),1,0),0)&amp;"u"&amp;D368&amp;"z"&amp;IF(ДАННЫЕ!$CL368&gt;0,IF(YEAR(ДАННЫЕ!$F$1)&gt;YEAR(ДАННЫЕ!$CL368),11,12),0)</f>
        <v>03mf0zpihbeCD0g0dlav0kstb0PPc0x0n0u0z0</v>
      </c>
      <c r="K368" s="28" t="str">
        <f ca="1">ДАННЫЕ!$I368&amp;"x"&amp;B368&amp;"w"&amp;IF(T368+ДАННЫЕ!AD368+ДАННЫЕ!AE368+ДАННЫЕ!AF368+ДАННЫЕ!AG368+ДАННЫЕ!AH368+ДАННЫЕ!$AL368+ДАННЫЕ!AI368+ДАННЫЕ!AJ368+ДАННЫЕ!AK368+ДАННЫЕ!AP368+ДАННЫЕ!AQ368+ДАННЫЕ!AR368+ДАННЫЕ!$AM368+ДАННЫЕ!$AN368+ДАННЫЕ!AS368+ДАННЫЕ!AT368&gt;0,1,0)&amp;IF(OR(T368=2,ДАННЫЕ!AD368=2,ДАННЫЕ!AE368=2,ДАННЫЕ!AF368=2,ДАННЫЕ!AG368=2,ДАННЫЕ!AH368=2,ДАННЫЕ!$AL368=2,ДАННЫЕ!AI368=2,ДАННЫЕ!AJ368=2,ДАННЫЕ!AK368=2,ДАННЫЕ!AP368=2,ДАННЫЕ!AQ368=2,ДАННЫЕ!AR368=2,ДАННЫЕ!$AM368=2,ДАННЫЕ!$AN368=2,ДАННЫЕ!AS368=2,ДАННЫЕ!AT368=2),2,0)&amp;"t"&amp;IF(T368&gt;0,"1"&amp;T368,"00")&amp;"f"&amp;IF(ДАННЫЕ!$AC368,"1"&amp;ДАННЫЕ!$AC368,"00")&amp;"b"&amp;IF(ДАННЫЕ!$AD368,"1"&amp;ДАННЫЕ!$AD368,"00")&amp;"g"&amp;IF(ДАННЫЕ!$AF368,"1"&amp;ДАННЫЕ!$AF368,"00")&amp;"c"&amp;IF(ДАННЫЕ!$AG368,"1"&amp;ДАННЫЕ!$AG368,"00")&amp;"i"&amp;IF(ДАННЫЕ!$AH368,"1"&amp;ДАННЫЕ!$AH368,"00")&amp;"r"&amp;IF(ДАННЫЕ!$AL368,"1"&amp;ДАННЫЕ!$AL368,"00")&amp;"m"&amp;IF(ДАННЫЕ!$AI368,"1"&amp;ДАННЫЕ!$AI368,"00")&amp;"hS"&amp;IF(ДАННЫЕ!$AJ368,"1"&amp;ДАННЫЕ!$AJ368,"00")&amp;"hZ"&amp;IF(ДАННЫЕ!$AK368,"1"&amp;ДАННЫЕ!$AK368,"00")&amp;"p"&amp;IF(ДАННЫЕ!$AP368,"1"&amp;ДАННЫЕ!$AP368,"00")&amp;"k"&amp;IF(ДАННЫЕ!$AQ368,"1"&amp;ДАННЫЕ!$AQ368,"00")&amp;"z"&amp;IF(ДАННЫЕ!$AR368,"1"&amp;ДАННЫЕ!$AR368,"00")&amp;"j"&amp;IF(ДАННЫЕ!$AM368,"1"&amp;ДАННЫЕ!$AM368,"00")&amp;"n"&amp;IF(ДАННЫЕ!$AN368,"1"&amp;ДАННЫЕ!$AN368,"00")&amp;"E"&amp;ДАННЫЕ!BI368&amp;"L"&amp;ДАННЫЕ!AO368&amp;"h"&amp;IF(ДАННЫЕ!$AU368&gt;0,1,0)&amp;"v"&amp;IF(ДАННЫЕ!$AW368&gt;0,1,0)&amp;"a"&amp;IF(ДАННЫЕ!$AS368,"1"&amp;ДАННЫЕ!$AS368,"00")&amp;"s"&amp;IF(ДАННЫЕ!$AT368,"1"&amp;ДАННЫЕ!$AT368,"00")&amp;"u"&amp;IF(ДАННЫЕ!$CJ368&gt;0,1,0)&amp;"y"&amp;B368&amp;"d"&amp;H368&amp;"e"&amp;F368&amp;G368</f>
        <v>x0w00t00f00b00g00c00i00r00m00hS00hZ00p00k00z00j00n00ELh0v0a00s00u0y0de</v>
      </c>
      <c r="L368" s="28" t="str">
        <f ca="1">ДАННЫЕ!$I368&amp;"VN"&amp;IF(ДАННЫЕ!AW368&gt;0,11,10)&amp;"CD"&amp;IF(ДАННЫЕ!BF368&gt;500,16,IF(ДАННЫЕ!BF368&gt;350,15,IF(ДАННЫЕ!BF368&gt;=200,14,IF(ДАННЫЕ!BF368&gt;=100,13,IF(ДАННЫЕ!BF368&gt;=50,12,IF(ДАННЫЕ!BF368&gt;0,11,10))))))&amp;"AR"&amp;IF(ДАННЫЕ!BX368&gt;0,1,0)&amp;"GD"&amp;B368&amp;"VV"&amp;IF(E368&gt;=5,IF(E368&lt;18,1,0),0)</f>
        <v>VN10CD10AR0GD0VV0</v>
      </c>
      <c r="M368" s="28" t="str">
        <f>ДАННЫЕ!$I368&amp;"b"&amp;ДАННЫЕ!$BI368&amp;"r"&amp;ДАННЫЕ!$BJ368&amp;"CD"&amp;IF(ДАННЫЕ!BF368&gt;0,IF(ДАННЫЕ!BF368&lt;200,1,IF(ДАННЫЕ!BF368&lt;350,2,3)),0)&amp;"h"&amp;IF(ДАННЫЕ!$BK368+ДАННЫЕ!$BL368+ДАННЫЕ!$BM368&gt;0,1,0)&amp;"x"&amp;ДАННЫЕ!$BK368&amp;"y"&amp;ДАННЫЕ!$BL368&amp;"z"&amp;ДАННЫЕ!$BM368&amp;"c"&amp;IF(ДАННЫЕ!$BK368+ДАННЫЕ!$BL368+ДАННЫЕ!$BM368=3,1,0)&amp;"a"&amp;IF(ДАННЫЕ!$BQ368+ДАННЫЕ!$BR368&gt;0,1,0)&amp;"d"&amp;ДАННЫЕ!$BQ368&amp;"v"&amp;ДАННЫЕ!$BR368&amp;"p"&amp;ДАННЫЕ!$BS368&amp;"n"&amp;ДАННЫЕ!$BU368&amp;"t"&amp;ДАННЫЕ!$BV368&amp;"o"&amp;ДАННЫЕ!$BT368&amp;"l"&amp;IF(ДАННЫЕ!$BN368&gt;0,1,0)&amp;ДАННЫЕ!$BN368&amp;"g"&amp;ДАННЫЕ!$BO368&amp;"s"&amp;ДАННЫЕ!$BP368&amp;"DZ"&amp;IF(ДАННЫЕ!B368-ДАННЫЕ!G368 &lt; 60,IF(ДАННЫЕ!B368-ДАННЫЕ!G368 &gt;= 0,1,0),0)&amp;"u"&amp;IF(ДАННЫЕ!$CJ368&gt;0,1,0)</f>
        <v>brCD0h0xyzc0a0dvpntol0gsDZ1u0</v>
      </c>
      <c r="N368" s="28" t="str">
        <f ca="1">ДАННЫЕ!$F368&amp;ДАННЫЕ!$I368&amp;"g"&amp;B368&amp;"cf"&amp;D368&amp;"a"&amp;IF(ДАННЫЕ!$BX368&gt;0,1,0)&amp;IF(ДАННЫЕ!$BF368&gt;500,1,IF(ДАННЫЕ!$BF368&gt;350,2,IF(ДАННЫЕ!$BF368&gt;=200,3,IF(ДАННЫЕ!$BF368&gt;=100,4,IF(ДАННЫЕ!$BF368&gt;=50,5,IF(ДАННЫЕ!$BF368&lt;50,6,0))))))&amp;"AR"&amp;IF(DATEDIF(ДАННЫЕ!$BX368,ДАННЫЕ!$F$1,"y")&gt;1,1,0)&amp;"VG"&amp;IF(ДАННЫЕ!$BH368="0",1,0)&amp;"o"&amp;IF(T368+ДАННЫЕ!$AF368+ДАННЫЕ!$AG368+ДАННЫЕ!$AH368+ДАННЫЕ!$AI368+ДАННЫЕ!$AJ368+ДАННЫЕ!$AP368+ДАННЫЕ!$AQ368+ДАННЫЕ!$AR368+ДАННЫЕ!$AU368+ДАННЫЕ!$AW368+ДАННЫЕ!$AS368+ДАННЫЕ!$AT368&gt;0,1,0)&amp;"x"&amp;ДАННЫЕ!$AG368&amp;"p"&amp;IF(ДАННЫЕ!$BY368&gt;0,1,0)&amp;"v"&amp;IF(ДАННЫЕ!$BZ368&gt;0,1,0)&amp;"n"&amp;ДАННЫЕ!$CA368&amp;"t"&amp;ДАННЫЕ!$AY368&amp;"k"&amp;ДАННЫЕ!$CB368&amp;"q"&amp;ДАННЫЕ!$CC368&amp;"w"&amp;ДАННЫЕ!$CD368&amp;"e"&amp;ДАННЫЕ!$CE368&amp;"m"&amp;ДАННЫЕ!$CF368&amp;"c"&amp;ДАННЫЕ!$CG368&amp;"z"&amp;ДАННЫЕ!$CH368&amp;"d"&amp;IF(H368=4,1,0)&amp;"s"&amp;IF(ДАННЫЕ!$J368=1,0,1)&amp;"u"&amp;IF(ДАННЫЕ!$CJ368&gt;0,1,0)</f>
        <v>g0cf0a06AR1VG0o0xp0v0ntkqwemczd0s1u0</v>
      </c>
      <c r="O368" s="28" t="str">
        <f>ДАННЫЕ!$I368&amp;"g"&amp;B368&amp;A368&amp;"f"&amp;P368&amp;"c"&amp;IF(ДАННЫЕ!$U368&gt;0,1,0)&amp;"s"&amp;IF(ДАННЫЕ!$Q368&gt;0,IF(YEAR(ДАННЫЕ!$F$1)=YEAR(ДАННЫЕ!$Q368),IF(MONTH(ДАННЫЕ!$F$1)=MONTH(ДАННЫЕ!$Q368),111,11),1),0)&amp;"i"&amp;IF(ДАННЫЕ!$R368+ДАННЫЕ!$S368+ДАННЫЕ!$T368=0,0,1)&amp;"h"&amp;IF(ДАННЫЕ!$P368&gt;0,1,0)&amp;"p"&amp;IF(ДАННЫЕ!$CI368&gt;0,IF(YEAR(ДАННЫЕ!$F$1)=YEAR(ДАННЫЕ!$CI368),IF(MONTH(ДАННЫЕ!$F$1)=MONTH(ДАННЫЕ!$CI368),111,11),1),0)&amp;"d"&amp;IF(ДАННЫЕ!$CJ368&gt;0,IF(YEAR(ДАННЫЕ!$F$1)=YEAR(ДАННЫЕ!$CJ368),IF(MONTH(ДАННЫЕ!$F$1)=MONTH(ДАННЫЕ!$CJ368),111,11),1),0)&amp;"o"&amp;IF(ДАННЫЕ!$CK368&gt;0,IF(MONTH(ДАННЫЕ!$F$1)=MONTH(ДАННЫЕ!$CK368),111,11),0)&amp;"v"&amp;IF(ДАННЫЕ!$BE368&gt;0,IF(MONTH(ДАННЫЕ!$F$1)=MONTH(ДАННЫЕ!$BE368),111,11),0)</f>
        <v>g00f0c0s0i0h0p0d0o0v0</v>
      </c>
      <c r="P368" s="15">
        <f t="shared" si="17"/>
        <v>0</v>
      </c>
      <c r="Q368" s="15">
        <f>IF(ДАННЫЕ!$F$1&gt;ДАННЫЕ!$N368,IF(YEAR(ДАННЫЕ!$F$1)=YEAR(ДАННЫЕ!M368),1,0),0)</f>
        <v>0</v>
      </c>
      <c r="R368" s="15">
        <f>IF(ДАННЫЕ!$F$1&gt;ДАННЫЕ!$N368,IF(YEAR(ДАННЫЕ!$F$1)=YEAR(ДАННЫЕ!N368),1,0),0)</f>
        <v>0</v>
      </c>
      <c r="S368" s="15">
        <f>IF(ДАННЫЕ!$AA368="2А",1,IF(ДАННЫЕ!$AA368="2Б",2,IF(ДАННЫЕ!$AA368="2В",3,IF(ДАННЫЕ!$AA368=3,4,IF(ДАННЫЕ!$AA368="4А",5,IF(ДАННЫЕ!$AA368="4Б",6,IF(ДАННЫЕ!$AA368="4В",7,IF(ДАННЫЕ!$AA368=5,8,0))))))))</f>
        <v>0</v>
      </c>
      <c r="T368" s="15">
        <f>IF(OR(ДАННЫЕ!$AC368=2,ДАННЫЕ!$AD368=2,ДАННЫЕ!$AE368=2),2,IF(OR(ДАННЫЕ!$AC368=1,ДАННЫЕ!$AD368=1,ДАННЫЕ!$AE368=1),1,0))</f>
        <v>0</v>
      </c>
    </row>
    <row r="369" spans="1:20" ht="15" customHeight="1" x14ac:dyDescent="0.2">
      <c r="A369" s="78">
        <f>IF(B369&gt;0,IF(MONTH(ДАННЫЕ!$F$1)=MONTH(ДАННЫЕ!$B369),1,0),0)</f>
        <v>0</v>
      </c>
      <c r="B369" s="14">
        <f>IF(ДАННЫЕ!$B369&gt;0,IF(YEAR(ДАННЫЕ!$F$1)=YEAR(ДАННЫЕ!$B369),1,0),0)</f>
        <v>0</v>
      </c>
      <c r="C369" s="14">
        <f>IF(ДАННЫЕ!$CM369&gt;0,IF(YEAR(ДАННЫЕ!$F$1)=YEAR(ДАННЫЕ!$CM369),1,0),0)</f>
        <v>0</v>
      </c>
      <c r="D369" s="14">
        <f>IF(ДАННЫЕ!$CJ369&gt;0,IF(ДАННЫЕ!$CL369&gt;ДАННЫЕ!$F$1,1,IF(ДАННЫЕ!$CL369&gt;0,0,1)),0)</f>
        <v>0</v>
      </c>
      <c r="E369" s="43" t="str">
        <f ca="1">IF(ДАННЫЕ!$F$1&gt;0,IF(ДАННЫЕ!$G369&gt;0,DATEDIF(ДАННЫЕ!$G369,ДАННЫЕ!$F$1,"y"),""),IF(ДАННЫЕ!$G369&gt;0,DATEDIF(ДАННЫЕ!$G369,TODAY(),"y"),""))</f>
        <v/>
      </c>
      <c r="F369" s="43" t="str">
        <f xml:space="preserve"> IF(ДАННЫЕ!$F369="М",IF(E369&gt;=18,IF(E369&lt;60,1,""),""),"")&amp;IF(ДАННЫЕ!$F369="Ж",IF(E369&gt;=18,IF(E369&lt;55,1,""),""),"")</f>
        <v/>
      </c>
      <c r="G369" s="43" t="str">
        <f xml:space="preserve"> IF(ДАННЫЕ!$F369="М",IF(E369&gt;=60,2,""),"")&amp;IF(ДАННЫЕ!$F369="Ж",IF(E369&gt;=55,2,""),"")</f>
        <v/>
      </c>
      <c r="H369" s="43" t="str">
        <f t="shared" ca="1" si="15"/>
        <v/>
      </c>
      <c r="I369" s="43" t="str">
        <f t="shared" ca="1" si="16"/>
        <v>03</v>
      </c>
      <c r="J369" s="28" t="str">
        <f ca="1">ДАННЫЕ!$F369&amp;H369&amp;I369&amp;ДАННЫЕ!$I369&amp;"m"&amp;IF(ДАННЫЕ!$I369&gt;0,IF(ДАННЫЕ!$J369&gt;0,0,1),"")&amp;"f"&amp;IF(ДАННЫЕ!$R369&gt;0,IF(YEAR(ДАННЫЕ!$F$1)=YEAR(ДАННЫЕ!$R369),1,0),0)&amp;"z"&amp;ДАННЫЕ!$R369&amp;"p"&amp;ДАННЫЕ!$S369&amp;"i"&amp;ДАННЫЕ!$T369&amp;"h"&amp;ДАННЫЕ!$K369&amp;"be"&amp;ДАННЫЕ!$BI369&amp;"CD"&amp;IF(ДАННЫЕ!BF369&gt;500,4,IF(ДАННЫЕ!BF369&gt;350,3,IF(ДАННЫЕ!BF369&gt;200,2,IF(ДАННЫЕ!BF369&gt;0,1,0))))&amp;"g"&amp;B369&amp;"d"&amp;H369&amp;"l"&amp;ДАННЫЕ!AT369&amp;"a"&amp;ДАННЫЕ!$V369&amp;"v"&amp;R369&amp;"k"&amp;ДАННЫЕ!$U369&amp;"s"&amp;ДАННЫЕ!$Y369&amp;"t"&amp;ДАННЫЕ!$X369&amp;"b"&amp;IF(ДАННЫЕ!$Q369&gt;1,1,0)&amp;"PP"&amp;ДАННЫЕ!Z369&amp;"c"&amp;S369&amp;"x"&amp;IF(ДАННЫЕ!$BY369&gt;0,IF(YEAR(ДАННЫЕ!$F$1)=YEAR(ДАННЫЕ!$BY369),1,0),0)&amp;"n"&amp;IF(ДАННЫЕ!$BZ369&gt;0,IF(YEAR(ДАННЫЕ!$F$1)=YEAR(ДАННЫЕ!$BZ369),1,0),0)&amp;"u"&amp;D369&amp;"z"&amp;IF(ДАННЫЕ!$CL369&gt;0,IF(YEAR(ДАННЫЕ!$F$1)&gt;YEAR(ДАННЫЕ!$CL369),11,12),0)</f>
        <v>03mf0zpihbeCD0g0dlav0kstb0PPc0x0n0u0z0</v>
      </c>
      <c r="K369" s="28" t="str">
        <f ca="1">ДАННЫЕ!$I369&amp;"x"&amp;B369&amp;"w"&amp;IF(T369+ДАННЫЕ!AD369+ДАННЫЕ!AE369+ДАННЫЕ!AF369+ДАННЫЕ!AG369+ДАННЫЕ!AH369+ДАННЫЕ!$AL369+ДАННЫЕ!AI369+ДАННЫЕ!AJ369+ДАННЫЕ!AK369+ДАННЫЕ!AP369+ДАННЫЕ!AQ369+ДАННЫЕ!AR369+ДАННЫЕ!$AM369+ДАННЫЕ!$AN369+ДАННЫЕ!AS369+ДАННЫЕ!AT369&gt;0,1,0)&amp;IF(OR(T369=2,ДАННЫЕ!AD369=2,ДАННЫЕ!AE369=2,ДАННЫЕ!AF369=2,ДАННЫЕ!AG369=2,ДАННЫЕ!AH369=2,ДАННЫЕ!$AL369=2,ДАННЫЕ!AI369=2,ДАННЫЕ!AJ369=2,ДАННЫЕ!AK369=2,ДАННЫЕ!AP369=2,ДАННЫЕ!AQ369=2,ДАННЫЕ!AR369=2,ДАННЫЕ!$AM369=2,ДАННЫЕ!$AN369=2,ДАННЫЕ!AS369=2,ДАННЫЕ!AT369=2),2,0)&amp;"t"&amp;IF(T369&gt;0,"1"&amp;T369,"00")&amp;"f"&amp;IF(ДАННЫЕ!$AC369,"1"&amp;ДАННЫЕ!$AC369,"00")&amp;"b"&amp;IF(ДАННЫЕ!$AD369,"1"&amp;ДАННЫЕ!$AD369,"00")&amp;"g"&amp;IF(ДАННЫЕ!$AF369,"1"&amp;ДАННЫЕ!$AF369,"00")&amp;"c"&amp;IF(ДАННЫЕ!$AG369,"1"&amp;ДАННЫЕ!$AG369,"00")&amp;"i"&amp;IF(ДАННЫЕ!$AH369,"1"&amp;ДАННЫЕ!$AH369,"00")&amp;"r"&amp;IF(ДАННЫЕ!$AL369,"1"&amp;ДАННЫЕ!$AL369,"00")&amp;"m"&amp;IF(ДАННЫЕ!$AI369,"1"&amp;ДАННЫЕ!$AI369,"00")&amp;"hS"&amp;IF(ДАННЫЕ!$AJ369,"1"&amp;ДАННЫЕ!$AJ369,"00")&amp;"hZ"&amp;IF(ДАННЫЕ!$AK369,"1"&amp;ДАННЫЕ!$AK369,"00")&amp;"p"&amp;IF(ДАННЫЕ!$AP369,"1"&amp;ДАННЫЕ!$AP369,"00")&amp;"k"&amp;IF(ДАННЫЕ!$AQ369,"1"&amp;ДАННЫЕ!$AQ369,"00")&amp;"z"&amp;IF(ДАННЫЕ!$AR369,"1"&amp;ДАННЫЕ!$AR369,"00")&amp;"j"&amp;IF(ДАННЫЕ!$AM369,"1"&amp;ДАННЫЕ!$AM369,"00")&amp;"n"&amp;IF(ДАННЫЕ!$AN369,"1"&amp;ДАННЫЕ!$AN369,"00")&amp;"E"&amp;ДАННЫЕ!BI369&amp;"L"&amp;ДАННЫЕ!AO369&amp;"h"&amp;IF(ДАННЫЕ!$AU369&gt;0,1,0)&amp;"v"&amp;IF(ДАННЫЕ!$AW369&gt;0,1,0)&amp;"a"&amp;IF(ДАННЫЕ!$AS369,"1"&amp;ДАННЫЕ!$AS369,"00")&amp;"s"&amp;IF(ДАННЫЕ!$AT369,"1"&amp;ДАННЫЕ!$AT369,"00")&amp;"u"&amp;IF(ДАННЫЕ!$CJ369&gt;0,1,0)&amp;"y"&amp;B369&amp;"d"&amp;H369&amp;"e"&amp;F369&amp;G369</f>
        <v>x0w00t00f00b00g00c00i00r00m00hS00hZ00p00k00z00j00n00ELh0v0a00s00u0y0de</v>
      </c>
      <c r="L369" s="28" t="str">
        <f ca="1">ДАННЫЕ!$I369&amp;"VN"&amp;IF(ДАННЫЕ!AW369&gt;0,11,10)&amp;"CD"&amp;IF(ДАННЫЕ!BF369&gt;500,16,IF(ДАННЫЕ!BF369&gt;350,15,IF(ДАННЫЕ!BF369&gt;=200,14,IF(ДАННЫЕ!BF369&gt;=100,13,IF(ДАННЫЕ!BF369&gt;=50,12,IF(ДАННЫЕ!BF369&gt;0,11,10))))))&amp;"AR"&amp;IF(ДАННЫЕ!BX369&gt;0,1,0)&amp;"GD"&amp;B369&amp;"VV"&amp;IF(E369&gt;=5,IF(E369&lt;18,1,0),0)</f>
        <v>VN10CD10AR0GD0VV0</v>
      </c>
      <c r="M369" s="28" t="str">
        <f>ДАННЫЕ!$I369&amp;"b"&amp;ДАННЫЕ!$BI369&amp;"r"&amp;ДАННЫЕ!$BJ369&amp;"CD"&amp;IF(ДАННЫЕ!BF369&gt;0,IF(ДАННЫЕ!BF369&lt;200,1,IF(ДАННЫЕ!BF369&lt;350,2,3)),0)&amp;"h"&amp;IF(ДАННЫЕ!$BK369+ДАННЫЕ!$BL369+ДАННЫЕ!$BM369&gt;0,1,0)&amp;"x"&amp;ДАННЫЕ!$BK369&amp;"y"&amp;ДАННЫЕ!$BL369&amp;"z"&amp;ДАННЫЕ!$BM369&amp;"c"&amp;IF(ДАННЫЕ!$BK369+ДАННЫЕ!$BL369+ДАННЫЕ!$BM369=3,1,0)&amp;"a"&amp;IF(ДАННЫЕ!$BQ369+ДАННЫЕ!$BR369&gt;0,1,0)&amp;"d"&amp;ДАННЫЕ!$BQ369&amp;"v"&amp;ДАННЫЕ!$BR369&amp;"p"&amp;ДАННЫЕ!$BS369&amp;"n"&amp;ДАННЫЕ!$BU369&amp;"t"&amp;ДАННЫЕ!$BV369&amp;"o"&amp;ДАННЫЕ!$BT369&amp;"l"&amp;IF(ДАННЫЕ!$BN369&gt;0,1,0)&amp;ДАННЫЕ!$BN369&amp;"g"&amp;ДАННЫЕ!$BO369&amp;"s"&amp;ДАННЫЕ!$BP369&amp;"DZ"&amp;IF(ДАННЫЕ!B369-ДАННЫЕ!G369 &lt; 60,IF(ДАННЫЕ!B369-ДАННЫЕ!G369 &gt;= 0,1,0),0)&amp;"u"&amp;IF(ДАННЫЕ!$CJ369&gt;0,1,0)</f>
        <v>brCD0h0xyzc0a0dvpntol0gsDZ1u0</v>
      </c>
      <c r="N369" s="28" t="str">
        <f ca="1">ДАННЫЕ!$F369&amp;ДАННЫЕ!$I369&amp;"g"&amp;B369&amp;"cf"&amp;D369&amp;"a"&amp;IF(ДАННЫЕ!$BX369&gt;0,1,0)&amp;IF(ДАННЫЕ!$BF369&gt;500,1,IF(ДАННЫЕ!$BF369&gt;350,2,IF(ДАННЫЕ!$BF369&gt;=200,3,IF(ДАННЫЕ!$BF369&gt;=100,4,IF(ДАННЫЕ!$BF369&gt;=50,5,IF(ДАННЫЕ!$BF369&lt;50,6,0))))))&amp;"AR"&amp;IF(DATEDIF(ДАННЫЕ!$BX369,ДАННЫЕ!$F$1,"y")&gt;1,1,0)&amp;"VG"&amp;IF(ДАННЫЕ!$BH369="0",1,0)&amp;"o"&amp;IF(T369+ДАННЫЕ!$AF369+ДАННЫЕ!$AG369+ДАННЫЕ!$AH369+ДАННЫЕ!$AI369+ДАННЫЕ!$AJ369+ДАННЫЕ!$AP369+ДАННЫЕ!$AQ369+ДАННЫЕ!$AR369+ДАННЫЕ!$AU369+ДАННЫЕ!$AW369+ДАННЫЕ!$AS369+ДАННЫЕ!$AT369&gt;0,1,0)&amp;"x"&amp;ДАННЫЕ!$AG369&amp;"p"&amp;IF(ДАННЫЕ!$BY369&gt;0,1,0)&amp;"v"&amp;IF(ДАННЫЕ!$BZ369&gt;0,1,0)&amp;"n"&amp;ДАННЫЕ!$CA369&amp;"t"&amp;ДАННЫЕ!$AY369&amp;"k"&amp;ДАННЫЕ!$CB369&amp;"q"&amp;ДАННЫЕ!$CC369&amp;"w"&amp;ДАННЫЕ!$CD369&amp;"e"&amp;ДАННЫЕ!$CE369&amp;"m"&amp;ДАННЫЕ!$CF369&amp;"c"&amp;ДАННЫЕ!$CG369&amp;"z"&amp;ДАННЫЕ!$CH369&amp;"d"&amp;IF(H369=4,1,0)&amp;"s"&amp;IF(ДАННЫЕ!$J369=1,0,1)&amp;"u"&amp;IF(ДАННЫЕ!$CJ369&gt;0,1,0)</f>
        <v>g0cf0a06AR1VG0o0xp0v0ntkqwemczd0s1u0</v>
      </c>
      <c r="O369" s="28" t="str">
        <f>ДАННЫЕ!$I369&amp;"g"&amp;B369&amp;A369&amp;"f"&amp;P369&amp;"c"&amp;IF(ДАННЫЕ!$U369&gt;0,1,0)&amp;"s"&amp;IF(ДАННЫЕ!$Q369&gt;0,IF(YEAR(ДАННЫЕ!$F$1)=YEAR(ДАННЫЕ!$Q369),IF(MONTH(ДАННЫЕ!$F$1)=MONTH(ДАННЫЕ!$Q369),111,11),1),0)&amp;"i"&amp;IF(ДАННЫЕ!$R369+ДАННЫЕ!$S369+ДАННЫЕ!$T369=0,0,1)&amp;"h"&amp;IF(ДАННЫЕ!$P369&gt;0,1,0)&amp;"p"&amp;IF(ДАННЫЕ!$CI369&gt;0,IF(YEAR(ДАННЫЕ!$F$1)=YEAR(ДАННЫЕ!$CI369),IF(MONTH(ДАННЫЕ!$F$1)=MONTH(ДАННЫЕ!$CI369),111,11),1),0)&amp;"d"&amp;IF(ДАННЫЕ!$CJ369&gt;0,IF(YEAR(ДАННЫЕ!$F$1)=YEAR(ДАННЫЕ!$CJ369),IF(MONTH(ДАННЫЕ!$F$1)=MONTH(ДАННЫЕ!$CJ369),111,11),1),0)&amp;"o"&amp;IF(ДАННЫЕ!$CK369&gt;0,IF(MONTH(ДАННЫЕ!$F$1)=MONTH(ДАННЫЕ!$CK369),111,11),0)&amp;"v"&amp;IF(ДАННЫЕ!$BE369&gt;0,IF(MONTH(ДАННЫЕ!$F$1)=MONTH(ДАННЫЕ!$BE369),111,11),0)</f>
        <v>g00f0c0s0i0h0p0d0o0v0</v>
      </c>
      <c r="P369" s="15">
        <f t="shared" si="17"/>
        <v>0</v>
      </c>
      <c r="Q369" s="15">
        <f>IF(ДАННЫЕ!$F$1&gt;ДАННЫЕ!$N369,IF(YEAR(ДАННЫЕ!$F$1)=YEAR(ДАННЫЕ!M369),1,0),0)</f>
        <v>0</v>
      </c>
      <c r="R369" s="15">
        <f>IF(ДАННЫЕ!$F$1&gt;ДАННЫЕ!$N369,IF(YEAR(ДАННЫЕ!$F$1)=YEAR(ДАННЫЕ!N369),1,0),0)</f>
        <v>0</v>
      </c>
      <c r="S369" s="15">
        <f>IF(ДАННЫЕ!$AA369="2А",1,IF(ДАННЫЕ!$AA369="2Б",2,IF(ДАННЫЕ!$AA369="2В",3,IF(ДАННЫЕ!$AA369=3,4,IF(ДАННЫЕ!$AA369="4А",5,IF(ДАННЫЕ!$AA369="4Б",6,IF(ДАННЫЕ!$AA369="4В",7,IF(ДАННЫЕ!$AA369=5,8,0))))))))</f>
        <v>0</v>
      </c>
      <c r="T369" s="15">
        <f>IF(OR(ДАННЫЕ!$AC369=2,ДАННЫЕ!$AD369=2,ДАННЫЕ!$AE369=2),2,IF(OR(ДАННЫЕ!$AC369=1,ДАННЫЕ!$AD369=1,ДАННЫЕ!$AE369=1),1,0))</f>
        <v>0</v>
      </c>
    </row>
    <row r="370" spans="1:20" ht="15" customHeight="1" x14ac:dyDescent="0.2">
      <c r="A370" s="78">
        <f>IF(B370&gt;0,IF(MONTH(ДАННЫЕ!$F$1)=MONTH(ДАННЫЕ!$B370),1,0),0)</f>
        <v>0</v>
      </c>
      <c r="B370" s="14">
        <f>IF(ДАННЫЕ!$B370&gt;0,IF(YEAR(ДАННЫЕ!$F$1)=YEAR(ДАННЫЕ!$B370),1,0),0)</f>
        <v>0</v>
      </c>
      <c r="C370" s="14">
        <f>IF(ДАННЫЕ!$CM370&gt;0,IF(YEAR(ДАННЫЕ!$F$1)=YEAR(ДАННЫЕ!$CM370),1,0),0)</f>
        <v>0</v>
      </c>
      <c r="D370" s="14">
        <f>IF(ДАННЫЕ!$CJ370&gt;0,IF(ДАННЫЕ!$CL370&gt;ДАННЫЕ!$F$1,1,IF(ДАННЫЕ!$CL370&gt;0,0,1)),0)</f>
        <v>0</v>
      </c>
      <c r="E370" s="43" t="str">
        <f ca="1">IF(ДАННЫЕ!$F$1&gt;0,IF(ДАННЫЕ!$G370&gt;0,DATEDIF(ДАННЫЕ!$G370,ДАННЫЕ!$F$1,"y"),""),IF(ДАННЫЕ!$G370&gt;0,DATEDIF(ДАННЫЕ!$G370,TODAY(),"y"),""))</f>
        <v/>
      </c>
      <c r="F370" s="43" t="str">
        <f xml:space="preserve"> IF(ДАННЫЕ!$F370="М",IF(E370&gt;=18,IF(E370&lt;60,1,""),""),"")&amp;IF(ДАННЫЕ!$F370="Ж",IF(E370&gt;=18,IF(E370&lt;55,1,""),""),"")</f>
        <v/>
      </c>
      <c r="G370" s="43" t="str">
        <f xml:space="preserve"> IF(ДАННЫЕ!$F370="М",IF(E370&gt;=60,2,""),"")&amp;IF(ДАННЫЕ!$F370="Ж",IF(E370&gt;=55,2,""),"")</f>
        <v/>
      </c>
      <c r="H370" s="43" t="str">
        <f t="shared" ca="1" si="15"/>
        <v/>
      </c>
      <c r="I370" s="43" t="str">
        <f t="shared" ca="1" si="16"/>
        <v>03</v>
      </c>
      <c r="J370" s="28" t="str">
        <f ca="1">ДАННЫЕ!$F370&amp;H370&amp;I370&amp;ДАННЫЕ!$I370&amp;"m"&amp;IF(ДАННЫЕ!$I370&gt;0,IF(ДАННЫЕ!$J370&gt;0,0,1),"")&amp;"f"&amp;IF(ДАННЫЕ!$R370&gt;0,IF(YEAR(ДАННЫЕ!$F$1)=YEAR(ДАННЫЕ!$R370),1,0),0)&amp;"z"&amp;ДАННЫЕ!$R370&amp;"p"&amp;ДАННЫЕ!$S370&amp;"i"&amp;ДАННЫЕ!$T370&amp;"h"&amp;ДАННЫЕ!$K370&amp;"be"&amp;ДАННЫЕ!$BI370&amp;"CD"&amp;IF(ДАННЫЕ!BF370&gt;500,4,IF(ДАННЫЕ!BF370&gt;350,3,IF(ДАННЫЕ!BF370&gt;200,2,IF(ДАННЫЕ!BF370&gt;0,1,0))))&amp;"g"&amp;B370&amp;"d"&amp;H370&amp;"l"&amp;ДАННЫЕ!AT370&amp;"a"&amp;ДАННЫЕ!$V370&amp;"v"&amp;R370&amp;"k"&amp;ДАННЫЕ!$U370&amp;"s"&amp;ДАННЫЕ!$Y370&amp;"t"&amp;ДАННЫЕ!$X370&amp;"b"&amp;IF(ДАННЫЕ!$Q370&gt;1,1,0)&amp;"PP"&amp;ДАННЫЕ!Z370&amp;"c"&amp;S370&amp;"x"&amp;IF(ДАННЫЕ!$BY370&gt;0,IF(YEAR(ДАННЫЕ!$F$1)=YEAR(ДАННЫЕ!$BY370),1,0),0)&amp;"n"&amp;IF(ДАННЫЕ!$BZ370&gt;0,IF(YEAR(ДАННЫЕ!$F$1)=YEAR(ДАННЫЕ!$BZ370),1,0),0)&amp;"u"&amp;D370&amp;"z"&amp;IF(ДАННЫЕ!$CL370&gt;0,IF(YEAR(ДАННЫЕ!$F$1)&gt;YEAR(ДАННЫЕ!$CL370),11,12),0)</f>
        <v>03mf0zpihbeCD0g0dlav0kstb0PPc0x0n0u0z0</v>
      </c>
      <c r="K370" s="28" t="str">
        <f ca="1">ДАННЫЕ!$I370&amp;"x"&amp;B370&amp;"w"&amp;IF(T370+ДАННЫЕ!AD370+ДАННЫЕ!AE370+ДАННЫЕ!AF370+ДАННЫЕ!AG370+ДАННЫЕ!AH370+ДАННЫЕ!$AL370+ДАННЫЕ!AI370+ДАННЫЕ!AJ370+ДАННЫЕ!AK370+ДАННЫЕ!AP370+ДАННЫЕ!AQ370+ДАННЫЕ!AR370+ДАННЫЕ!$AM370+ДАННЫЕ!$AN370+ДАННЫЕ!AS370+ДАННЫЕ!AT370&gt;0,1,0)&amp;IF(OR(T370=2,ДАННЫЕ!AD370=2,ДАННЫЕ!AE370=2,ДАННЫЕ!AF370=2,ДАННЫЕ!AG370=2,ДАННЫЕ!AH370=2,ДАННЫЕ!$AL370=2,ДАННЫЕ!AI370=2,ДАННЫЕ!AJ370=2,ДАННЫЕ!AK370=2,ДАННЫЕ!AP370=2,ДАННЫЕ!AQ370=2,ДАННЫЕ!AR370=2,ДАННЫЕ!$AM370=2,ДАННЫЕ!$AN370=2,ДАННЫЕ!AS370=2,ДАННЫЕ!AT370=2),2,0)&amp;"t"&amp;IF(T370&gt;0,"1"&amp;T370,"00")&amp;"f"&amp;IF(ДАННЫЕ!$AC370,"1"&amp;ДАННЫЕ!$AC370,"00")&amp;"b"&amp;IF(ДАННЫЕ!$AD370,"1"&amp;ДАННЫЕ!$AD370,"00")&amp;"g"&amp;IF(ДАННЫЕ!$AF370,"1"&amp;ДАННЫЕ!$AF370,"00")&amp;"c"&amp;IF(ДАННЫЕ!$AG370,"1"&amp;ДАННЫЕ!$AG370,"00")&amp;"i"&amp;IF(ДАННЫЕ!$AH370,"1"&amp;ДАННЫЕ!$AH370,"00")&amp;"r"&amp;IF(ДАННЫЕ!$AL370,"1"&amp;ДАННЫЕ!$AL370,"00")&amp;"m"&amp;IF(ДАННЫЕ!$AI370,"1"&amp;ДАННЫЕ!$AI370,"00")&amp;"hS"&amp;IF(ДАННЫЕ!$AJ370,"1"&amp;ДАННЫЕ!$AJ370,"00")&amp;"hZ"&amp;IF(ДАННЫЕ!$AK370,"1"&amp;ДАННЫЕ!$AK370,"00")&amp;"p"&amp;IF(ДАННЫЕ!$AP370,"1"&amp;ДАННЫЕ!$AP370,"00")&amp;"k"&amp;IF(ДАННЫЕ!$AQ370,"1"&amp;ДАННЫЕ!$AQ370,"00")&amp;"z"&amp;IF(ДАННЫЕ!$AR370,"1"&amp;ДАННЫЕ!$AR370,"00")&amp;"j"&amp;IF(ДАННЫЕ!$AM370,"1"&amp;ДАННЫЕ!$AM370,"00")&amp;"n"&amp;IF(ДАННЫЕ!$AN370,"1"&amp;ДАННЫЕ!$AN370,"00")&amp;"E"&amp;ДАННЫЕ!BI370&amp;"L"&amp;ДАННЫЕ!AO370&amp;"h"&amp;IF(ДАННЫЕ!$AU370&gt;0,1,0)&amp;"v"&amp;IF(ДАННЫЕ!$AW370&gt;0,1,0)&amp;"a"&amp;IF(ДАННЫЕ!$AS370,"1"&amp;ДАННЫЕ!$AS370,"00")&amp;"s"&amp;IF(ДАННЫЕ!$AT370,"1"&amp;ДАННЫЕ!$AT370,"00")&amp;"u"&amp;IF(ДАННЫЕ!$CJ370&gt;0,1,0)&amp;"y"&amp;B370&amp;"d"&amp;H370&amp;"e"&amp;F370&amp;G370</f>
        <v>x0w00t00f00b00g00c00i00r00m00hS00hZ00p00k00z00j00n00ELh0v0a00s00u0y0de</v>
      </c>
      <c r="L370" s="28" t="str">
        <f ca="1">ДАННЫЕ!$I370&amp;"VN"&amp;IF(ДАННЫЕ!AW370&gt;0,11,10)&amp;"CD"&amp;IF(ДАННЫЕ!BF370&gt;500,16,IF(ДАННЫЕ!BF370&gt;350,15,IF(ДАННЫЕ!BF370&gt;=200,14,IF(ДАННЫЕ!BF370&gt;=100,13,IF(ДАННЫЕ!BF370&gt;=50,12,IF(ДАННЫЕ!BF370&gt;0,11,10))))))&amp;"AR"&amp;IF(ДАННЫЕ!BX370&gt;0,1,0)&amp;"GD"&amp;B370&amp;"VV"&amp;IF(E370&gt;=5,IF(E370&lt;18,1,0),0)</f>
        <v>VN10CD10AR0GD0VV0</v>
      </c>
      <c r="M370" s="28" t="str">
        <f>ДАННЫЕ!$I370&amp;"b"&amp;ДАННЫЕ!$BI370&amp;"r"&amp;ДАННЫЕ!$BJ370&amp;"CD"&amp;IF(ДАННЫЕ!BF370&gt;0,IF(ДАННЫЕ!BF370&lt;200,1,IF(ДАННЫЕ!BF370&lt;350,2,3)),0)&amp;"h"&amp;IF(ДАННЫЕ!$BK370+ДАННЫЕ!$BL370+ДАННЫЕ!$BM370&gt;0,1,0)&amp;"x"&amp;ДАННЫЕ!$BK370&amp;"y"&amp;ДАННЫЕ!$BL370&amp;"z"&amp;ДАННЫЕ!$BM370&amp;"c"&amp;IF(ДАННЫЕ!$BK370+ДАННЫЕ!$BL370+ДАННЫЕ!$BM370=3,1,0)&amp;"a"&amp;IF(ДАННЫЕ!$BQ370+ДАННЫЕ!$BR370&gt;0,1,0)&amp;"d"&amp;ДАННЫЕ!$BQ370&amp;"v"&amp;ДАННЫЕ!$BR370&amp;"p"&amp;ДАННЫЕ!$BS370&amp;"n"&amp;ДАННЫЕ!$BU370&amp;"t"&amp;ДАННЫЕ!$BV370&amp;"o"&amp;ДАННЫЕ!$BT370&amp;"l"&amp;IF(ДАННЫЕ!$BN370&gt;0,1,0)&amp;ДАННЫЕ!$BN370&amp;"g"&amp;ДАННЫЕ!$BO370&amp;"s"&amp;ДАННЫЕ!$BP370&amp;"DZ"&amp;IF(ДАННЫЕ!B370-ДАННЫЕ!G370 &lt; 60,IF(ДАННЫЕ!B370-ДАННЫЕ!G370 &gt;= 0,1,0),0)&amp;"u"&amp;IF(ДАННЫЕ!$CJ370&gt;0,1,0)</f>
        <v>brCD0h0xyzc0a0dvpntol0gsDZ1u0</v>
      </c>
      <c r="N370" s="28" t="str">
        <f ca="1">ДАННЫЕ!$F370&amp;ДАННЫЕ!$I370&amp;"g"&amp;B370&amp;"cf"&amp;D370&amp;"a"&amp;IF(ДАННЫЕ!$BX370&gt;0,1,0)&amp;IF(ДАННЫЕ!$BF370&gt;500,1,IF(ДАННЫЕ!$BF370&gt;350,2,IF(ДАННЫЕ!$BF370&gt;=200,3,IF(ДАННЫЕ!$BF370&gt;=100,4,IF(ДАННЫЕ!$BF370&gt;=50,5,IF(ДАННЫЕ!$BF370&lt;50,6,0))))))&amp;"AR"&amp;IF(DATEDIF(ДАННЫЕ!$BX370,ДАННЫЕ!$F$1,"y")&gt;1,1,0)&amp;"VG"&amp;IF(ДАННЫЕ!$BH370="0",1,0)&amp;"o"&amp;IF(T370+ДАННЫЕ!$AF370+ДАННЫЕ!$AG370+ДАННЫЕ!$AH370+ДАННЫЕ!$AI370+ДАННЫЕ!$AJ370+ДАННЫЕ!$AP370+ДАННЫЕ!$AQ370+ДАННЫЕ!$AR370+ДАННЫЕ!$AU370+ДАННЫЕ!$AW370+ДАННЫЕ!$AS370+ДАННЫЕ!$AT370&gt;0,1,0)&amp;"x"&amp;ДАННЫЕ!$AG370&amp;"p"&amp;IF(ДАННЫЕ!$BY370&gt;0,1,0)&amp;"v"&amp;IF(ДАННЫЕ!$BZ370&gt;0,1,0)&amp;"n"&amp;ДАННЫЕ!$CA370&amp;"t"&amp;ДАННЫЕ!$AY370&amp;"k"&amp;ДАННЫЕ!$CB370&amp;"q"&amp;ДАННЫЕ!$CC370&amp;"w"&amp;ДАННЫЕ!$CD370&amp;"e"&amp;ДАННЫЕ!$CE370&amp;"m"&amp;ДАННЫЕ!$CF370&amp;"c"&amp;ДАННЫЕ!$CG370&amp;"z"&amp;ДАННЫЕ!$CH370&amp;"d"&amp;IF(H370=4,1,0)&amp;"s"&amp;IF(ДАННЫЕ!$J370=1,0,1)&amp;"u"&amp;IF(ДАННЫЕ!$CJ370&gt;0,1,0)</f>
        <v>g0cf0a06AR1VG0o0xp0v0ntkqwemczd0s1u0</v>
      </c>
      <c r="O370" s="28" t="str">
        <f>ДАННЫЕ!$I370&amp;"g"&amp;B370&amp;A370&amp;"f"&amp;P370&amp;"c"&amp;IF(ДАННЫЕ!$U370&gt;0,1,0)&amp;"s"&amp;IF(ДАННЫЕ!$Q370&gt;0,IF(YEAR(ДАННЫЕ!$F$1)=YEAR(ДАННЫЕ!$Q370),IF(MONTH(ДАННЫЕ!$F$1)=MONTH(ДАННЫЕ!$Q370),111,11),1),0)&amp;"i"&amp;IF(ДАННЫЕ!$R370+ДАННЫЕ!$S370+ДАННЫЕ!$T370=0,0,1)&amp;"h"&amp;IF(ДАННЫЕ!$P370&gt;0,1,0)&amp;"p"&amp;IF(ДАННЫЕ!$CI370&gt;0,IF(YEAR(ДАННЫЕ!$F$1)=YEAR(ДАННЫЕ!$CI370),IF(MONTH(ДАННЫЕ!$F$1)=MONTH(ДАННЫЕ!$CI370),111,11),1),0)&amp;"d"&amp;IF(ДАННЫЕ!$CJ370&gt;0,IF(YEAR(ДАННЫЕ!$F$1)=YEAR(ДАННЫЕ!$CJ370),IF(MONTH(ДАННЫЕ!$F$1)=MONTH(ДАННЫЕ!$CJ370),111,11),1),0)&amp;"o"&amp;IF(ДАННЫЕ!$CK370&gt;0,IF(MONTH(ДАННЫЕ!$F$1)=MONTH(ДАННЫЕ!$CK370),111,11),0)&amp;"v"&amp;IF(ДАННЫЕ!$BE370&gt;0,IF(MONTH(ДАННЫЕ!$F$1)=MONTH(ДАННЫЕ!$BE370),111,11),0)</f>
        <v>g00f0c0s0i0h0p0d0o0v0</v>
      </c>
      <c r="P370" s="15">
        <f t="shared" si="17"/>
        <v>0</v>
      </c>
      <c r="Q370" s="15">
        <f>IF(ДАННЫЕ!$F$1&gt;ДАННЫЕ!$N370,IF(YEAR(ДАННЫЕ!$F$1)=YEAR(ДАННЫЕ!M370),1,0),0)</f>
        <v>0</v>
      </c>
      <c r="R370" s="15">
        <f>IF(ДАННЫЕ!$F$1&gt;ДАННЫЕ!$N370,IF(YEAR(ДАННЫЕ!$F$1)=YEAR(ДАННЫЕ!N370),1,0),0)</f>
        <v>0</v>
      </c>
      <c r="S370" s="15">
        <f>IF(ДАННЫЕ!$AA370="2А",1,IF(ДАННЫЕ!$AA370="2Б",2,IF(ДАННЫЕ!$AA370="2В",3,IF(ДАННЫЕ!$AA370=3,4,IF(ДАННЫЕ!$AA370="4А",5,IF(ДАННЫЕ!$AA370="4Б",6,IF(ДАННЫЕ!$AA370="4В",7,IF(ДАННЫЕ!$AA370=5,8,0))))))))</f>
        <v>0</v>
      </c>
      <c r="T370" s="15">
        <f>IF(OR(ДАННЫЕ!$AC370=2,ДАННЫЕ!$AD370=2,ДАННЫЕ!$AE370=2),2,IF(OR(ДАННЫЕ!$AC370=1,ДАННЫЕ!$AD370=1,ДАННЫЕ!$AE370=1),1,0))</f>
        <v>0</v>
      </c>
    </row>
    <row r="371" spans="1:20" ht="15" customHeight="1" x14ac:dyDescent="0.2">
      <c r="A371" s="78">
        <f>IF(B371&gt;0,IF(MONTH(ДАННЫЕ!$F$1)=MONTH(ДАННЫЕ!$B371),1,0),0)</f>
        <v>0</v>
      </c>
      <c r="B371" s="14">
        <f>IF(ДАННЫЕ!$B371&gt;0,IF(YEAR(ДАННЫЕ!$F$1)=YEAR(ДАННЫЕ!$B371),1,0),0)</f>
        <v>0</v>
      </c>
      <c r="C371" s="14">
        <f>IF(ДАННЫЕ!$CM371&gt;0,IF(YEAR(ДАННЫЕ!$F$1)=YEAR(ДАННЫЕ!$CM371),1,0),0)</f>
        <v>0</v>
      </c>
      <c r="D371" s="14">
        <f>IF(ДАННЫЕ!$CJ371&gt;0,IF(ДАННЫЕ!$CL371&gt;ДАННЫЕ!$F$1,1,IF(ДАННЫЕ!$CL371&gt;0,0,1)),0)</f>
        <v>0</v>
      </c>
      <c r="E371" s="43" t="str">
        <f ca="1">IF(ДАННЫЕ!$F$1&gt;0,IF(ДАННЫЕ!$G371&gt;0,DATEDIF(ДАННЫЕ!$G371,ДАННЫЕ!$F$1,"y"),""),IF(ДАННЫЕ!$G371&gt;0,DATEDIF(ДАННЫЕ!$G371,TODAY(),"y"),""))</f>
        <v/>
      </c>
      <c r="F371" s="43" t="str">
        <f xml:space="preserve"> IF(ДАННЫЕ!$F371="М",IF(E371&gt;=18,IF(E371&lt;60,1,""),""),"")&amp;IF(ДАННЫЕ!$F371="Ж",IF(E371&gt;=18,IF(E371&lt;55,1,""),""),"")</f>
        <v/>
      </c>
      <c r="G371" s="43" t="str">
        <f xml:space="preserve"> IF(ДАННЫЕ!$F371="М",IF(E371&gt;=60,2,""),"")&amp;IF(ДАННЫЕ!$F371="Ж",IF(E371&gt;=55,2,""),"")</f>
        <v/>
      </c>
      <c r="H371" s="43" t="str">
        <f t="shared" ca="1" si="15"/>
        <v/>
      </c>
      <c r="I371" s="43" t="str">
        <f t="shared" ca="1" si="16"/>
        <v>03</v>
      </c>
      <c r="J371" s="28" t="str">
        <f ca="1">ДАННЫЕ!$F371&amp;H371&amp;I371&amp;ДАННЫЕ!$I371&amp;"m"&amp;IF(ДАННЫЕ!$I371&gt;0,IF(ДАННЫЕ!$J371&gt;0,0,1),"")&amp;"f"&amp;IF(ДАННЫЕ!$R371&gt;0,IF(YEAR(ДАННЫЕ!$F$1)=YEAR(ДАННЫЕ!$R371),1,0),0)&amp;"z"&amp;ДАННЫЕ!$R371&amp;"p"&amp;ДАННЫЕ!$S371&amp;"i"&amp;ДАННЫЕ!$T371&amp;"h"&amp;ДАННЫЕ!$K371&amp;"be"&amp;ДАННЫЕ!$BI371&amp;"CD"&amp;IF(ДАННЫЕ!BF371&gt;500,4,IF(ДАННЫЕ!BF371&gt;350,3,IF(ДАННЫЕ!BF371&gt;200,2,IF(ДАННЫЕ!BF371&gt;0,1,0))))&amp;"g"&amp;B371&amp;"d"&amp;H371&amp;"l"&amp;ДАННЫЕ!AT371&amp;"a"&amp;ДАННЫЕ!$V371&amp;"v"&amp;R371&amp;"k"&amp;ДАННЫЕ!$U371&amp;"s"&amp;ДАННЫЕ!$Y371&amp;"t"&amp;ДАННЫЕ!$X371&amp;"b"&amp;IF(ДАННЫЕ!$Q371&gt;1,1,0)&amp;"PP"&amp;ДАННЫЕ!Z371&amp;"c"&amp;S371&amp;"x"&amp;IF(ДАННЫЕ!$BY371&gt;0,IF(YEAR(ДАННЫЕ!$F$1)=YEAR(ДАННЫЕ!$BY371),1,0),0)&amp;"n"&amp;IF(ДАННЫЕ!$BZ371&gt;0,IF(YEAR(ДАННЫЕ!$F$1)=YEAR(ДАННЫЕ!$BZ371),1,0),0)&amp;"u"&amp;D371&amp;"z"&amp;IF(ДАННЫЕ!$CL371&gt;0,IF(YEAR(ДАННЫЕ!$F$1)&gt;YEAR(ДАННЫЕ!$CL371),11,12),0)</f>
        <v>03mf0zpihbeCD0g0dlav0kstb0PPc0x0n0u0z0</v>
      </c>
      <c r="K371" s="28" t="str">
        <f ca="1">ДАННЫЕ!$I371&amp;"x"&amp;B371&amp;"w"&amp;IF(T371+ДАННЫЕ!AD371+ДАННЫЕ!AE371+ДАННЫЕ!AF371+ДАННЫЕ!AG371+ДАННЫЕ!AH371+ДАННЫЕ!$AL371+ДАННЫЕ!AI371+ДАННЫЕ!AJ371+ДАННЫЕ!AK371+ДАННЫЕ!AP371+ДАННЫЕ!AQ371+ДАННЫЕ!AR371+ДАННЫЕ!$AM371+ДАННЫЕ!$AN371+ДАННЫЕ!AS371+ДАННЫЕ!AT371&gt;0,1,0)&amp;IF(OR(T371=2,ДАННЫЕ!AD371=2,ДАННЫЕ!AE371=2,ДАННЫЕ!AF371=2,ДАННЫЕ!AG371=2,ДАННЫЕ!AH371=2,ДАННЫЕ!$AL371=2,ДАННЫЕ!AI371=2,ДАННЫЕ!AJ371=2,ДАННЫЕ!AK371=2,ДАННЫЕ!AP371=2,ДАННЫЕ!AQ371=2,ДАННЫЕ!AR371=2,ДАННЫЕ!$AM371=2,ДАННЫЕ!$AN371=2,ДАННЫЕ!AS371=2,ДАННЫЕ!AT371=2),2,0)&amp;"t"&amp;IF(T371&gt;0,"1"&amp;T371,"00")&amp;"f"&amp;IF(ДАННЫЕ!$AC371,"1"&amp;ДАННЫЕ!$AC371,"00")&amp;"b"&amp;IF(ДАННЫЕ!$AD371,"1"&amp;ДАННЫЕ!$AD371,"00")&amp;"g"&amp;IF(ДАННЫЕ!$AF371,"1"&amp;ДАННЫЕ!$AF371,"00")&amp;"c"&amp;IF(ДАННЫЕ!$AG371,"1"&amp;ДАННЫЕ!$AG371,"00")&amp;"i"&amp;IF(ДАННЫЕ!$AH371,"1"&amp;ДАННЫЕ!$AH371,"00")&amp;"r"&amp;IF(ДАННЫЕ!$AL371,"1"&amp;ДАННЫЕ!$AL371,"00")&amp;"m"&amp;IF(ДАННЫЕ!$AI371,"1"&amp;ДАННЫЕ!$AI371,"00")&amp;"hS"&amp;IF(ДАННЫЕ!$AJ371,"1"&amp;ДАННЫЕ!$AJ371,"00")&amp;"hZ"&amp;IF(ДАННЫЕ!$AK371,"1"&amp;ДАННЫЕ!$AK371,"00")&amp;"p"&amp;IF(ДАННЫЕ!$AP371,"1"&amp;ДАННЫЕ!$AP371,"00")&amp;"k"&amp;IF(ДАННЫЕ!$AQ371,"1"&amp;ДАННЫЕ!$AQ371,"00")&amp;"z"&amp;IF(ДАННЫЕ!$AR371,"1"&amp;ДАННЫЕ!$AR371,"00")&amp;"j"&amp;IF(ДАННЫЕ!$AM371,"1"&amp;ДАННЫЕ!$AM371,"00")&amp;"n"&amp;IF(ДАННЫЕ!$AN371,"1"&amp;ДАННЫЕ!$AN371,"00")&amp;"E"&amp;ДАННЫЕ!BI371&amp;"L"&amp;ДАННЫЕ!AO371&amp;"h"&amp;IF(ДАННЫЕ!$AU371&gt;0,1,0)&amp;"v"&amp;IF(ДАННЫЕ!$AW371&gt;0,1,0)&amp;"a"&amp;IF(ДАННЫЕ!$AS371,"1"&amp;ДАННЫЕ!$AS371,"00")&amp;"s"&amp;IF(ДАННЫЕ!$AT371,"1"&amp;ДАННЫЕ!$AT371,"00")&amp;"u"&amp;IF(ДАННЫЕ!$CJ371&gt;0,1,0)&amp;"y"&amp;B371&amp;"d"&amp;H371&amp;"e"&amp;F371&amp;G371</f>
        <v>x0w00t00f00b00g00c00i00r00m00hS00hZ00p00k00z00j00n00ELh0v0a00s00u0y0de</v>
      </c>
      <c r="L371" s="28" t="str">
        <f ca="1">ДАННЫЕ!$I371&amp;"VN"&amp;IF(ДАННЫЕ!AW371&gt;0,11,10)&amp;"CD"&amp;IF(ДАННЫЕ!BF371&gt;500,16,IF(ДАННЫЕ!BF371&gt;350,15,IF(ДАННЫЕ!BF371&gt;=200,14,IF(ДАННЫЕ!BF371&gt;=100,13,IF(ДАННЫЕ!BF371&gt;=50,12,IF(ДАННЫЕ!BF371&gt;0,11,10))))))&amp;"AR"&amp;IF(ДАННЫЕ!BX371&gt;0,1,0)&amp;"GD"&amp;B371&amp;"VV"&amp;IF(E371&gt;=5,IF(E371&lt;18,1,0),0)</f>
        <v>VN10CD10AR0GD0VV0</v>
      </c>
      <c r="M371" s="28" t="str">
        <f>ДАННЫЕ!$I371&amp;"b"&amp;ДАННЫЕ!$BI371&amp;"r"&amp;ДАННЫЕ!$BJ371&amp;"CD"&amp;IF(ДАННЫЕ!BF371&gt;0,IF(ДАННЫЕ!BF371&lt;200,1,IF(ДАННЫЕ!BF371&lt;350,2,3)),0)&amp;"h"&amp;IF(ДАННЫЕ!$BK371+ДАННЫЕ!$BL371+ДАННЫЕ!$BM371&gt;0,1,0)&amp;"x"&amp;ДАННЫЕ!$BK371&amp;"y"&amp;ДАННЫЕ!$BL371&amp;"z"&amp;ДАННЫЕ!$BM371&amp;"c"&amp;IF(ДАННЫЕ!$BK371+ДАННЫЕ!$BL371+ДАННЫЕ!$BM371=3,1,0)&amp;"a"&amp;IF(ДАННЫЕ!$BQ371+ДАННЫЕ!$BR371&gt;0,1,0)&amp;"d"&amp;ДАННЫЕ!$BQ371&amp;"v"&amp;ДАННЫЕ!$BR371&amp;"p"&amp;ДАННЫЕ!$BS371&amp;"n"&amp;ДАННЫЕ!$BU371&amp;"t"&amp;ДАННЫЕ!$BV371&amp;"o"&amp;ДАННЫЕ!$BT371&amp;"l"&amp;IF(ДАННЫЕ!$BN371&gt;0,1,0)&amp;ДАННЫЕ!$BN371&amp;"g"&amp;ДАННЫЕ!$BO371&amp;"s"&amp;ДАННЫЕ!$BP371&amp;"DZ"&amp;IF(ДАННЫЕ!B371-ДАННЫЕ!G371 &lt; 60,IF(ДАННЫЕ!B371-ДАННЫЕ!G371 &gt;= 0,1,0),0)&amp;"u"&amp;IF(ДАННЫЕ!$CJ371&gt;0,1,0)</f>
        <v>brCD0h0xyzc0a0dvpntol0gsDZ1u0</v>
      </c>
      <c r="N371" s="28" t="str">
        <f ca="1">ДАННЫЕ!$F371&amp;ДАННЫЕ!$I371&amp;"g"&amp;B371&amp;"cf"&amp;D371&amp;"a"&amp;IF(ДАННЫЕ!$BX371&gt;0,1,0)&amp;IF(ДАННЫЕ!$BF371&gt;500,1,IF(ДАННЫЕ!$BF371&gt;350,2,IF(ДАННЫЕ!$BF371&gt;=200,3,IF(ДАННЫЕ!$BF371&gt;=100,4,IF(ДАННЫЕ!$BF371&gt;=50,5,IF(ДАННЫЕ!$BF371&lt;50,6,0))))))&amp;"AR"&amp;IF(DATEDIF(ДАННЫЕ!$BX371,ДАННЫЕ!$F$1,"y")&gt;1,1,0)&amp;"VG"&amp;IF(ДАННЫЕ!$BH371="0",1,0)&amp;"o"&amp;IF(T371+ДАННЫЕ!$AF371+ДАННЫЕ!$AG371+ДАННЫЕ!$AH371+ДАННЫЕ!$AI371+ДАННЫЕ!$AJ371+ДАННЫЕ!$AP371+ДАННЫЕ!$AQ371+ДАННЫЕ!$AR371+ДАННЫЕ!$AU371+ДАННЫЕ!$AW371+ДАННЫЕ!$AS371+ДАННЫЕ!$AT371&gt;0,1,0)&amp;"x"&amp;ДАННЫЕ!$AG371&amp;"p"&amp;IF(ДАННЫЕ!$BY371&gt;0,1,0)&amp;"v"&amp;IF(ДАННЫЕ!$BZ371&gt;0,1,0)&amp;"n"&amp;ДАННЫЕ!$CA371&amp;"t"&amp;ДАННЫЕ!$AY371&amp;"k"&amp;ДАННЫЕ!$CB371&amp;"q"&amp;ДАННЫЕ!$CC371&amp;"w"&amp;ДАННЫЕ!$CD371&amp;"e"&amp;ДАННЫЕ!$CE371&amp;"m"&amp;ДАННЫЕ!$CF371&amp;"c"&amp;ДАННЫЕ!$CG371&amp;"z"&amp;ДАННЫЕ!$CH371&amp;"d"&amp;IF(H371=4,1,0)&amp;"s"&amp;IF(ДАННЫЕ!$J371=1,0,1)&amp;"u"&amp;IF(ДАННЫЕ!$CJ371&gt;0,1,0)</f>
        <v>g0cf0a06AR1VG0o0xp0v0ntkqwemczd0s1u0</v>
      </c>
      <c r="O371" s="28" t="str">
        <f>ДАННЫЕ!$I371&amp;"g"&amp;B371&amp;A371&amp;"f"&amp;P371&amp;"c"&amp;IF(ДАННЫЕ!$U371&gt;0,1,0)&amp;"s"&amp;IF(ДАННЫЕ!$Q371&gt;0,IF(YEAR(ДАННЫЕ!$F$1)=YEAR(ДАННЫЕ!$Q371),IF(MONTH(ДАННЫЕ!$F$1)=MONTH(ДАННЫЕ!$Q371),111,11),1),0)&amp;"i"&amp;IF(ДАННЫЕ!$R371+ДАННЫЕ!$S371+ДАННЫЕ!$T371=0,0,1)&amp;"h"&amp;IF(ДАННЫЕ!$P371&gt;0,1,0)&amp;"p"&amp;IF(ДАННЫЕ!$CI371&gt;0,IF(YEAR(ДАННЫЕ!$F$1)=YEAR(ДАННЫЕ!$CI371),IF(MONTH(ДАННЫЕ!$F$1)=MONTH(ДАННЫЕ!$CI371),111,11),1),0)&amp;"d"&amp;IF(ДАННЫЕ!$CJ371&gt;0,IF(YEAR(ДАННЫЕ!$F$1)=YEAR(ДАННЫЕ!$CJ371),IF(MONTH(ДАННЫЕ!$F$1)=MONTH(ДАННЫЕ!$CJ371),111,11),1),0)&amp;"o"&amp;IF(ДАННЫЕ!$CK371&gt;0,IF(MONTH(ДАННЫЕ!$F$1)=MONTH(ДАННЫЕ!$CK371),111,11),0)&amp;"v"&amp;IF(ДАННЫЕ!$BE371&gt;0,IF(MONTH(ДАННЫЕ!$F$1)=MONTH(ДАННЫЕ!$BE371),111,11),0)</f>
        <v>g00f0c0s0i0h0p0d0o0v0</v>
      </c>
      <c r="P371" s="15">
        <f t="shared" si="17"/>
        <v>0</v>
      </c>
      <c r="Q371" s="15">
        <f>IF(ДАННЫЕ!$F$1&gt;ДАННЫЕ!$N371,IF(YEAR(ДАННЫЕ!$F$1)=YEAR(ДАННЫЕ!M371),1,0),0)</f>
        <v>0</v>
      </c>
      <c r="R371" s="15">
        <f>IF(ДАННЫЕ!$F$1&gt;ДАННЫЕ!$N371,IF(YEAR(ДАННЫЕ!$F$1)=YEAR(ДАННЫЕ!N371),1,0),0)</f>
        <v>0</v>
      </c>
      <c r="S371" s="15">
        <f>IF(ДАННЫЕ!$AA371="2А",1,IF(ДАННЫЕ!$AA371="2Б",2,IF(ДАННЫЕ!$AA371="2В",3,IF(ДАННЫЕ!$AA371=3,4,IF(ДАННЫЕ!$AA371="4А",5,IF(ДАННЫЕ!$AA371="4Б",6,IF(ДАННЫЕ!$AA371="4В",7,IF(ДАННЫЕ!$AA371=5,8,0))))))))</f>
        <v>0</v>
      </c>
      <c r="T371" s="15">
        <f>IF(OR(ДАННЫЕ!$AC371=2,ДАННЫЕ!$AD371=2,ДАННЫЕ!$AE371=2),2,IF(OR(ДАННЫЕ!$AC371=1,ДАННЫЕ!$AD371=1,ДАННЫЕ!$AE371=1),1,0))</f>
        <v>0</v>
      </c>
    </row>
    <row r="372" spans="1:20" ht="15" customHeight="1" x14ac:dyDescent="0.2">
      <c r="A372" s="78">
        <f>IF(B372&gt;0,IF(MONTH(ДАННЫЕ!$F$1)=MONTH(ДАННЫЕ!$B372),1,0),0)</f>
        <v>0</v>
      </c>
      <c r="B372" s="14">
        <f>IF(ДАННЫЕ!$B372&gt;0,IF(YEAR(ДАННЫЕ!$F$1)=YEAR(ДАННЫЕ!$B372),1,0),0)</f>
        <v>0</v>
      </c>
      <c r="C372" s="14">
        <f>IF(ДАННЫЕ!$CM372&gt;0,IF(YEAR(ДАННЫЕ!$F$1)=YEAR(ДАННЫЕ!$CM372),1,0),0)</f>
        <v>0</v>
      </c>
      <c r="D372" s="14">
        <f>IF(ДАННЫЕ!$CJ372&gt;0,IF(ДАННЫЕ!$CL372&gt;ДАННЫЕ!$F$1,1,IF(ДАННЫЕ!$CL372&gt;0,0,1)),0)</f>
        <v>0</v>
      </c>
      <c r="E372" s="43" t="str">
        <f ca="1">IF(ДАННЫЕ!$F$1&gt;0,IF(ДАННЫЕ!$G372&gt;0,DATEDIF(ДАННЫЕ!$G372,ДАННЫЕ!$F$1,"y"),""),IF(ДАННЫЕ!$G372&gt;0,DATEDIF(ДАННЫЕ!$G372,TODAY(),"y"),""))</f>
        <v/>
      </c>
      <c r="F372" s="43" t="str">
        <f xml:space="preserve"> IF(ДАННЫЕ!$F372="М",IF(E372&gt;=18,IF(E372&lt;60,1,""),""),"")&amp;IF(ДАННЫЕ!$F372="Ж",IF(E372&gt;=18,IF(E372&lt;55,1,""),""),"")</f>
        <v/>
      </c>
      <c r="G372" s="43" t="str">
        <f xml:space="preserve"> IF(ДАННЫЕ!$F372="М",IF(E372&gt;=60,2,""),"")&amp;IF(ДАННЫЕ!$F372="Ж",IF(E372&gt;=55,2,""),"")</f>
        <v/>
      </c>
      <c r="H372" s="43" t="str">
        <f t="shared" ca="1" si="15"/>
        <v/>
      </c>
      <c r="I372" s="43" t="str">
        <f t="shared" ca="1" si="16"/>
        <v>03</v>
      </c>
      <c r="J372" s="28" t="str">
        <f ca="1">ДАННЫЕ!$F372&amp;H372&amp;I372&amp;ДАННЫЕ!$I372&amp;"m"&amp;IF(ДАННЫЕ!$I372&gt;0,IF(ДАННЫЕ!$J372&gt;0,0,1),"")&amp;"f"&amp;IF(ДАННЫЕ!$R372&gt;0,IF(YEAR(ДАННЫЕ!$F$1)=YEAR(ДАННЫЕ!$R372),1,0),0)&amp;"z"&amp;ДАННЫЕ!$R372&amp;"p"&amp;ДАННЫЕ!$S372&amp;"i"&amp;ДАННЫЕ!$T372&amp;"h"&amp;ДАННЫЕ!$K372&amp;"be"&amp;ДАННЫЕ!$BI372&amp;"CD"&amp;IF(ДАННЫЕ!BF372&gt;500,4,IF(ДАННЫЕ!BF372&gt;350,3,IF(ДАННЫЕ!BF372&gt;200,2,IF(ДАННЫЕ!BF372&gt;0,1,0))))&amp;"g"&amp;B372&amp;"d"&amp;H372&amp;"l"&amp;ДАННЫЕ!AT372&amp;"a"&amp;ДАННЫЕ!$V372&amp;"v"&amp;R372&amp;"k"&amp;ДАННЫЕ!$U372&amp;"s"&amp;ДАННЫЕ!$Y372&amp;"t"&amp;ДАННЫЕ!$X372&amp;"b"&amp;IF(ДАННЫЕ!$Q372&gt;1,1,0)&amp;"PP"&amp;ДАННЫЕ!Z372&amp;"c"&amp;S372&amp;"x"&amp;IF(ДАННЫЕ!$BY372&gt;0,IF(YEAR(ДАННЫЕ!$F$1)=YEAR(ДАННЫЕ!$BY372),1,0),0)&amp;"n"&amp;IF(ДАННЫЕ!$BZ372&gt;0,IF(YEAR(ДАННЫЕ!$F$1)=YEAR(ДАННЫЕ!$BZ372),1,0),0)&amp;"u"&amp;D372&amp;"z"&amp;IF(ДАННЫЕ!$CL372&gt;0,IF(YEAR(ДАННЫЕ!$F$1)&gt;YEAR(ДАННЫЕ!$CL372),11,12),0)</f>
        <v>03mf0zpihbeCD0g0dlav0kstb0PPc0x0n0u0z0</v>
      </c>
      <c r="K372" s="28" t="str">
        <f ca="1">ДАННЫЕ!$I372&amp;"x"&amp;B372&amp;"w"&amp;IF(T372+ДАННЫЕ!AD372+ДАННЫЕ!AE372+ДАННЫЕ!AF372+ДАННЫЕ!AG372+ДАННЫЕ!AH372+ДАННЫЕ!$AL372+ДАННЫЕ!AI372+ДАННЫЕ!AJ372+ДАННЫЕ!AK372+ДАННЫЕ!AP372+ДАННЫЕ!AQ372+ДАННЫЕ!AR372+ДАННЫЕ!$AM372+ДАННЫЕ!$AN372+ДАННЫЕ!AS372+ДАННЫЕ!AT372&gt;0,1,0)&amp;IF(OR(T372=2,ДАННЫЕ!AD372=2,ДАННЫЕ!AE372=2,ДАННЫЕ!AF372=2,ДАННЫЕ!AG372=2,ДАННЫЕ!AH372=2,ДАННЫЕ!$AL372=2,ДАННЫЕ!AI372=2,ДАННЫЕ!AJ372=2,ДАННЫЕ!AK372=2,ДАННЫЕ!AP372=2,ДАННЫЕ!AQ372=2,ДАННЫЕ!AR372=2,ДАННЫЕ!$AM372=2,ДАННЫЕ!$AN372=2,ДАННЫЕ!AS372=2,ДАННЫЕ!AT372=2),2,0)&amp;"t"&amp;IF(T372&gt;0,"1"&amp;T372,"00")&amp;"f"&amp;IF(ДАННЫЕ!$AC372,"1"&amp;ДАННЫЕ!$AC372,"00")&amp;"b"&amp;IF(ДАННЫЕ!$AD372,"1"&amp;ДАННЫЕ!$AD372,"00")&amp;"g"&amp;IF(ДАННЫЕ!$AF372,"1"&amp;ДАННЫЕ!$AF372,"00")&amp;"c"&amp;IF(ДАННЫЕ!$AG372,"1"&amp;ДАННЫЕ!$AG372,"00")&amp;"i"&amp;IF(ДАННЫЕ!$AH372,"1"&amp;ДАННЫЕ!$AH372,"00")&amp;"r"&amp;IF(ДАННЫЕ!$AL372,"1"&amp;ДАННЫЕ!$AL372,"00")&amp;"m"&amp;IF(ДАННЫЕ!$AI372,"1"&amp;ДАННЫЕ!$AI372,"00")&amp;"hS"&amp;IF(ДАННЫЕ!$AJ372,"1"&amp;ДАННЫЕ!$AJ372,"00")&amp;"hZ"&amp;IF(ДАННЫЕ!$AK372,"1"&amp;ДАННЫЕ!$AK372,"00")&amp;"p"&amp;IF(ДАННЫЕ!$AP372,"1"&amp;ДАННЫЕ!$AP372,"00")&amp;"k"&amp;IF(ДАННЫЕ!$AQ372,"1"&amp;ДАННЫЕ!$AQ372,"00")&amp;"z"&amp;IF(ДАННЫЕ!$AR372,"1"&amp;ДАННЫЕ!$AR372,"00")&amp;"j"&amp;IF(ДАННЫЕ!$AM372,"1"&amp;ДАННЫЕ!$AM372,"00")&amp;"n"&amp;IF(ДАННЫЕ!$AN372,"1"&amp;ДАННЫЕ!$AN372,"00")&amp;"E"&amp;ДАННЫЕ!BI372&amp;"L"&amp;ДАННЫЕ!AO372&amp;"h"&amp;IF(ДАННЫЕ!$AU372&gt;0,1,0)&amp;"v"&amp;IF(ДАННЫЕ!$AW372&gt;0,1,0)&amp;"a"&amp;IF(ДАННЫЕ!$AS372,"1"&amp;ДАННЫЕ!$AS372,"00")&amp;"s"&amp;IF(ДАННЫЕ!$AT372,"1"&amp;ДАННЫЕ!$AT372,"00")&amp;"u"&amp;IF(ДАННЫЕ!$CJ372&gt;0,1,0)&amp;"y"&amp;B372&amp;"d"&amp;H372&amp;"e"&amp;F372&amp;G372</f>
        <v>x0w00t00f00b00g00c00i00r00m00hS00hZ00p00k00z00j00n00ELh0v0a00s00u0y0de</v>
      </c>
      <c r="L372" s="28" t="str">
        <f ca="1">ДАННЫЕ!$I372&amp;"VN"&amp;IF(ДАННЫЕ!AW372&gt;0,11,10)&amp;"CD"&amp;IF(ДАННЫЕ!BF372&gt;500,16,IF(ДАННЫЕ!BF372&gt;350,15,IF(ДАННЫЕ!BF372&gt;=200,14,IF(ДАННЫЕ!BF372&gt;=100,13,IF(ДАННЫЕ!BF372&gt;=50,12,IF(ДАННЫЕ!BF372&gt;0,11,10))))))&amp;"AR"&amp;IF(ДАННЫЕ!BX372&gt;0,1,0)&amp;"GD"&amp;B372&amp;"VV"&amp;IF(E372&gt;=5,IF(E372&lt;18,1,0),0)</f>
        <v>VN10CD10AR0GD0VV0</v>
      </c>
      <c r="M372" s="28" t="str">
        <f>ДАННЫЕ!$I372&amp;"b"&amp;ДАННЫЕ!$BI372&amp;"r"&amp;ДАННЫЕ!$BJ372&amp;"CD"&amp;IF(ДАННЫЕ!BF372&gt;0,IF(ДАННЫЕ!BF372&lt;200,1,IF(ДАННЫЕ!BF372&lt;350,2,3)),0)&amp;"h"&amp;IF(ДАННЫЕ!$BK372+ДАННЫЕ!$BL372+ДАННЫЕ!$BM372&gt;0,1,0)&amp;"x"&amp;ДАННЫЕ!$BK372&amp;"y"&amp;ДАННЫЕ!$BL372&amp;"z"&amp;ДАННЫЕ!$BM372&amp;"c"&amp;IF(ДАННЫЕ!$BK372+ДАННЫЕ!$BL372+ДАННЫЕ!$BM372=3,1,0)&amp;"a"&amp;IF(ДАННЫЕ!$BQ372+ДАННЫЕ!$BR372&gt;0,1,0)&amp;"d"&amp;ДАННЫЕ!$BQ372&amp;"v"&amp;ДАННЫЕ!$BR372&amp;"p"&amp;ДАННЫЕ!$BS372&amp;"n"&amp;ДАННЫЕ!$BU372&amp;"t"&amp;ДАННЫЕ!$BV372&amp;"o"&amp;ДАННЫЕ!$BT372&amp;"l"&amp;IF(ДАННЫЕ!$BN372&gt;0,1,0)&amp;ДАННЫЕ!$BN372&amp;"g"&amp;ДАННЫЕ!$BO372&amp;"s"&amp;ДАННЫЕ!$BP372&amp;"DZ"&amp;IF(ДАННЫЕ!B372-ДАННЫЕ!G372 &lt; 60,IF(ДАННЫЕ!B372-ДАННЫЕ!G372 &gt;= 0,1,0),0)&amp;"u"&amp;IF(ДАННЫЕ!$CJ372&gt;0,1,0)</f>
        <v>brCD0h0xyzc0a0dvpntol0gsDZ1u0</v>
      </c>
      <c r="N372" s="28" t="str">
        <f ca="1">ДАННЫЕ!$F372&amp;ДАННЫЕ!$I372&amp;"g"&amp;B372&amp;"cf"&amp;D372&amp;"a"&amp;IF(ДАННЫЕ!$BX372&gt;0,1,0)&amp;IF(ДАННЫЕ!$BF372&gt;500,1,IF(ДАННЫЕ!$BF372&gt;350,2,IF(ДАННЫЕ!$BF372&gt;=200,3,IF(ДАННЫЕ!$BF372&gt;=100,4,IF(ДАННЫЕ!$BF372&gt;=50,5,IF(ДАННЫЕ!$BF372&lt;50,6,0))))))&amp;"AR"&amp;IF(DATEDIF(ДАННЫЕ!$BX372,ДАННЫЕ!$F$1,"y")&gt;1,1,0)&amp;"VG"&amp;IF(ДАННЫЕ!$BH372="0",1,0)&amp;"o"&amp;IF(T372+ДАННЫЕ!$AF372+ДАННЫЕ!$AG372+ДАННЫЕ!$AH372+ДАННЫЕ!$AI372+ДАННЫЕ!$AJ372+ДАННЫЕ!$AP372+ДАННЫЕ!$AQ372+ДАННЫЕ!$AR372+ДАННЫЕ!$AU372+ДАННЫЕ!$AW372+ДАННЫЕ!$AS372+ДАННЫЕ!$AT372&gt;0,1,0)&amp;"x"&amp;ДАННЫЕ!$AG372&amp;"p"&amp;IF(ДАННЫЕ!$BY372&gt;0,1,0)&amp;"v"&amp;IF(ДАННЫЕ!$BZ372&gt;0,1,0)&amp;"n"&amp;ДАННЫЕ!$CA372&amp;"t"&amp;ДАННЫЕ!$AY372&amp;"k"&amp;ДАННЫЕ!$CB372&amp;"q"&amp;ДАННЫЕ!$CC372&amp;"w"&amp;ДАННЫЕ!$CD372&amp;"e"&amp;ДАННЫЕ!$CE372&amp;"m"&amp;ДАННЫЕ!$CF372&amp;"c"&amp;ДАННЫЕ!$CG372&amp;"z"&amp;ДАННЫЕ!$CH372&amp;"d"&amp;IF(H372=4,1,0)&amp;"s"&amp;IF(ДАННЫЕ!$J372=1,0,1)&amp;"u"&amp;IF(ДАННЫЕ!$CJ372&gt;0,1,0)</f>
        <v>g0cf0a06AR1VG0o0xp0v0ntkqwemczd0s1u0</v>
      </c>
      <c r="O372" s="28" t="str">
        <f>ДАННЫЕ!$I372&amp;"g"&amp;B372&amp;A372&amp;"f"&amp;P372&amp;"c"&amp;IF(ДАННЫЕ!$U372&gt;0,1,0)&amp;"s"&amp;IF(ДАННЫЕ!$Q372&gt;0,IF(YEAR(ДАННЫЕ!$F$1)=YEAR(ДАННЫЕ!$Q372),IF(MONTH(ДАННЫЕ!$F$1)=MONTH(ДАННЫЕ!$Q372),111,11),1),0)&amp;"i"&amp;IF(ДАННЫЕ!$R372+ДАННЫЕ!$S372+ДАННЫЕ!$T372=0,0,1)&amp;"h"&amp;IF(ДАННЫЕ!$P372&gt;0,1,0)&amp;"p"&amp;IF(ДАННЫЕ!$CI372&gt;0,IF(YEAR(ДАННЫЕ!$F$1)=YEAR(ДАННЫЕ!$CI372),IF(MONTH(ДАННЫЕ!$F$1)=MONTH(ДАННЫЕ!$CI372),111,11),1),0)&amp;"d"&amp;IF(ДАННЫЕ!$CJ372&gt;0,IF(YEAR(ДАННЫЕ!$F$1)=YEAR(ДАННЫЕ!$CJ372),IF(MONTH(ДАННЫЕ!$F$1)=MONTH(ДАННЫЕ!$CJ372),111,11),1),0)&amp;"o"&amp;IF(ДАННЫЕ!$CK372&gt;0,IF(MONTH(ДАННЫЕ!$F$1)=MONTH(ДАННЫЕ!$CK372),111,11),0)&amp;"v"&amp;IF(ДАННЫЕ!$BE372&gt;0,IF(MONTH(ДАННЫЕ!$F$1)=MONTH(ДАННЫЕ!$BE372),111,11),0)</f>
        <v>g00f0c0s0i0h0p0d0o0v0</v>
      </c>
      <c r="P372" s="15">
        <f t="shared" si="17"/>
        <v>0</v>
      </c>
      <c r="Q372" s="15">
        <f>IF(ДАННЫЕ!$F$1&gt;ДАННЫЕ!$N372,IF(YEAR(ДАННЫЕ!$F$1)=YEAR(ДАННЫЕ!M372),1,0),0)</f>
        <v>0</v>
      </c>
      <c r="R372" s="15">
        <f>IF(ДАННЫЕ!$F$1&gt;ДАННЫЕ!$N372,IF(YEAR(ДАННЫЕ!$F$1)=YEAR(ДАННЫЕ!N372),1,0),0)</f>
        <v>0</v>
      </c>
      <c r="S372" s="15">
        <f>IF(ДАННЫЕ!$AA372="2А",1,IF(ДАННЫЕ!$AA372="2Б",2,IF(ДАННЫЕ!$AA372="2В",3,IF(ДАННЫЕ!$AA372=3,4,IF(ДАННЫЕ!$AA372="4А",5,IF(ДАННЫЕ!$AA372="4Б",6,IF(ДАННЫЕ!$AA372="4В",7,IF(ДАННЫЕ!$AA372=5,8,0))))))))</f>
        <v>0</v>
      </c>
      <c r="T372" s="15">
        <f>IF(OR(ДАННЫЕ!$AC372=2,ДАННЫЕ!$AD372=2,ДАННЫЕ!$AE372=2),2,IF(OR(ДАННЫЕ!$AC372=1,ДАННЫЕ!$AD372=1,ДАННЫЕ!$AE372=1),1,0))</f>
        <v>0</v>
      </c>
    </row>
    <row r="373" spans="1:20" ht="15" customHeight="1" x14ac:dyDescent="0.2">
      <c r="A373" s="78">
        <f>IF(B373&gt;0,IF(MONTH(ДАННЫЕ!$F$1)=MONTH(ДАННЫЕ!$B373),1,0),0)</f>
        <v>0</v>
      </c>
      <c r="B373" s="14">
        <f>IF(ДАННЫЕ!$B373&gt;0,IF(YEAR(ДАННЫЕ!$F$1)=YEAR(ДАННЫЕ!$B373),1,0),0)</f>
        <v>0</v>
      </c>
      <c r="C373" s="14">
        <f>IF(ДАННЫЕ!$CM373&gt;0,IF(YEAR(ДАННЫЕ!$F$1)=YEAR(ДАННЫЕ!$CM373),1,0),0)</f>
        <v>0</v>
      </c>
      <c r="D373" s="14">
        <f>IF(ДАННЫЕ!$CJ373&gt;0,IF(ДАННЫЕ!$CL373&gt;ДАННЫЕ!$F$1,1,IF(ДАННЫЕ!$CL373&gt;0,0,1)),0)</f>
        <v>0</v>
      </c>
      <c r="E373" s="43" t="str">
        <f ca="1">IF(ДАННЫЕ!$F$1&gt;0,IF(ДАННЫЕ!$G373&gt;0,DATEDIF(ДАННЫЕ!$G373,ДАННЫЕ!$F$1,"y"),""),IF(ДАННЫЕ!$G373&gt;0,DATEDIF(ДАННЫЕ!$G373,TODAY(),"y"),""))</f>
        <v/>
      </c>
      <c r="F373" s="43" t="str">
        <f xml:space="preserve"> IF(ДАННЫЕ!$F373="М",IF(E373&gt;=18,IF(E373&lt;60,1,""),""),"")&amp;IF(ДАННЫЕ!$F373="Ж",IF(E373&gt;=18,IF(E373&lt;55,1,""),""),"")</f>
        <v/>
      </c>
      <c r="G373" s="43" t="str">
        <f xml:space="preserve"> IF(ДАННЫЕ!$F373="М",IF(E373&gt;=60,2,""),"")&amp;IF(ДАННЫЕ!$F373="Ж",IF(E373&gt;=55,2,""),"")</f>
        <v/>
      </c>
      <c r="H373" s="43" t="str">
        <f t="shared" ca="1" si="15"/>
        <v/>
      </c>
      <c r="I373" s="43" t="str">
        <f t="shared" ca="1" si="16"/>
        <v>03</v>
      </c>
      <c r="J373" s="28" t="str">
        <f ca="1">ДАННЫЕ!$F373&amp;H373&amp;I373&amp;ДАННЫЕ!$I373&amp;"m"&amp;IF(ДАННЫЕ!$I373&gt;0,IF(ДАННЫЕ!$J373&gt;0,0,1),"")&amp;"f"&amp;IF(ДАННЫЕ!$R373&gt;0,IF(YEAR(ДАННЫЕ!$F$1)=YEAR(ДАННЫЕ!$R373),1,0),0)&amp;"z"&amp;ДАННЫЕ!$R373&amp;"p"&amp;ДАННЫЕ!$S373&amp;"i"&amp;ДАННЫЕ!$T373&amp;"h"&amp;ДАННЫЕ!$K373&amp;"be"&amp;ДАННЫЕ!$BI373&amp;"CD"&amp;IF(ДАННЫЕ!BF373&gt;500,4,IF(ДАННЫЕ!BF373&gt;350,3,IF(ДАННЫЕ!BF373&gt;200,2,IF(ДАННЫЕ!BF373&gt;0,1,0))))&amp;"g"&amp;B373&amp;"d"&amp;H373&amp;"l"&amp;ДАННЫЕ!AT373&amp;"a"&amp;ДАННЫЕ!$V373&amp;"v"&amp;R373&amp;"k"&amp;ДАННЫЕ!$U373&amp;"s"&amp;ДАННЫЕ!$Y373&amp;"t"&amp;ДАННЫЕ!$X373&amp;"b"&amp;IF(ДАННЫЕ!$Q373&gt;1,1,0)&amp;"PP"&amp;ДАННЫЕ!Z373&amp;"c"&amp;S373&amp;"x"&amp;IF(ДАННЫЕ!$BY373&gt;0,IF(YEAR(ДАННЫЕ!$F$1)=YEAR(ДАННЫЕ!$BY373),1,0),0)&amp;"n"&amp;IF(ДАННЫЕ!$BZ373&gt;0,IF(YEAR(ДАННЫЕ!$F$1)=YEAR(ДАННЫЕ!$BZ373),1,0),0)&amp;"u"&amp;D373&amp;"z"&amp;IF(ДАННЫЕ!$CL373&gt;0,IF(YEAR(ДАННЫЕ!$F$1)&gt;YEAR(ДАННЫЕ!$CL373),11,12),0)</f>
        <v>03mf0zpihbeCD0g0dlav0kstb0PPc0x0n0u0z0</v>
      </c>
      <c r="K373" s="28" t="str">
        <f ca="1">ДАННЫЕ!$I373&amp;"x"&amp;B373&amp;"w"&amp;IF(T373+ДАННЫЕ!AD373+ДАННЫЕ!AE373+ДАННЫЕ!AF373+ДАННЫЕ!AG373+ДАННЫЕ!AH373+ДАННЫЕ!$AL373+ДАННЫЕ!AI373+ДАННЫЕ!AJ373+ДАННЫЕ!AK373+ДАННЫЕ!AP373+ДАННЫЕ!AQ373+ДАННЫЕ!AR373+ДАННЫЕ!$AM373+ДАННЫЕ!$AN373+ДАННЫЕ!AS373+ДАННЫЕ!AT373&gt;0,1,0)&amp;IF(OR(T373=2,ДАННЫЕ!AD373=2,ДАННЫЕ!AE373=2,ДАННЫЕ!AF373=2,ДАННЫЕ!AG373=2,ДАННЫЕ!AH373=2,ДАННЫЕ!$AL373=2,ДАННЫЕ!AI373=2,ДАННЫЕ!AJ373=2,ДАННЫЕ!AK373=2,ДАННЫЕ!AP373=2,ДАННЫЕ!AQ373=2,ДАННЫЕ!AR373=2,ДАННЫЕ!$AM373=2,ДАННЫЕ!$AN373=2,ДАННЫЕ!AS373=2,ДАННЫЕ!AT373=2),2,0)&amp;"t"&amp;IF(T373&gt;0,"1"&amp;T373,"00")&amp;"f"&amp;IF(ДАННЫЕ!$AC373,"1"&amp;ДАННЫЕ!$AC373,"00")&amp;"b"&amp;IF(ДАННЫЕ!$AD373,"1"&amp;ДАННЫЕ!$AD373,"00")&amp;"g"&amp;IF(ДАННЫЕ!$AF373,"1"&amp;ДАННЫЕ!$AF373,"00")&amp;"c"&amp;IF(ДАННЫЕ!$AG373,"1"&amp;ДАННЫЕ!$AG373,"00")&amp;"i"&amp;IF(ДАННЫЕ!$AH373,"1"&amp;ДАННЫЕ!$AH373,"00")&amp;"r"&amp;IF(ДАННЫЕ!$AL373,"1"&amp;ДАННЫЕ!$AL373,"00")&amp;"m"&amp;IF(ДАННЫЕ!$AI373,"1"&amp;ДАННЫЕ!$AI373,"00")&amp;"hS"&amp;IF(ДАННЫЕ!$AJ373,"1"&amp;ДАННЫЕ!$AJ373,"00")&amp;"hZ"&amp;IF(ДАННЫЕ!$AK373,"1"&amp;ДАННЫЕ!$AK373,"00")&amp;"p"&amp;IF(ДАННЫЕ!$AP373,"1"&amp;ДАННЫЕ!$AP373,"00")&amp;"k"&amp;IF(ДАННЫЕ!$AQ373,"1"&amp;ДАННЫЕ!$AQ373,"00")&amp;"z"&amp;IF(ДАННЫЕ!$AR373,"1"&amp;ДАННЫЕ!$AR373,"00")&amp;"j"&amp;IF(ДАННЫЕ!$AM373,"1"&amp;ДАННЫЕ!$AM373,"00")&amp;"n"&amp;IF(ДАННЫЕ!$AN373,"1"&amp;ДАННЫЕ!$AN373,"00")&amp;"E"&amp;ДАННЫЕ!BI373&amp;"L"&amp;ДАННЫЕ!AO373&amp;"h"&amp;IF(ДАННЫЕ!$AU373&gt;0,1,0)&amp;"v"&amp;IF(ДАННЫЕ!$AW373&gt;0,1,0)&amp;"a"&amp;IF(ДАННЫЕ!$AS373,"1"&amp;ДАННЫЕ!$AS373,"00")&amp;"s"&amp;IF(ДАННЫЕ!$AT373,"1"&amp;ДАННЫЕ!$AT373,"00")&amp;"u"&amp;IF(ДАННЫЕ!$CJ373&gt;0,1,0)&amp;"y"&amp;B373&amp;"d"&amp;H373&amp;"e"&amp;F373&amp;G373</f>
        <v>x0w00t00f00b00g00c00i00r00m00hS00hZ00p00k00z00j00n00ELh0v0a00s00u0y0de</v>
      </c>
      <c r="L373" s="28" t="str">
        <f ca="1">ДАННЫЕ!$I373&amp;"VN"&amp;IF(ДАННЫЕ!AW373&gt;0,11,10)&amp;"CD"&amp;IF(ДАННЫЕ!BF373&gt;500,16,IF(ДАННЫЕ!BF373&gt;350,15,IF(ДАННЫЕ!BF373&gt;=200,14,IF(ДАННЫЕ!BF373&gt;=100,13,IF(ДАННЫЕ!BF373&gt;=50,12,IF(ДАННЫЕ!BF373&gt;0,11,10))))))&amp;"AR"&amp;IF(ДАННЫЕ!BX373&gt;0,1,0)&amp;"GD"&amp;B373&amp;"VV"&amp;IF(E373&gt;=5,IF(E373&lt;18,1,0),0)</f>
        <v>VN10CD10AR0GD0VV0</v>
      </c>
      <c r="M373" s="28" t="str">
        <f>ДАННЫЕ!$I373&amp;"b"&amp;ДАННЫЕ!$BI373&amp;"r"&amp;ДАННЫЕ!$BJ373&amp;"CD"&amp;IF(ДАННЫЕ!BF373&gt;0,IF(ДАННЫЕ!BF373&lt;200,1,IF(ДАННЫЕ!BF373&lt;350,2,3)),0)&amp;"h"&amp;IF(ДАННЫЕ!$BK373+ДАННЫЕ!$BL373+ДАННЫЕ!$BM373&gt;0,1,0)&amp;"x"&amp;ДАННЫЕ!$BK373&amp;"y"&amp;ДАННЫЕ!$BL373&amp;"z"&amp;ДАННЫЕ!$BM373&amp;"c"&amp;IF(ДАННЫЕ!$BK373+ДАННЫЕ!$BL373+ДАННЫЕ!$BM373=3,1,0)&amp;"a"&amp;IF(ДАННЫЕ!$BQ373+ДАННЫЕ!$BR373&gt;0,1,0)&amp;"d"&amp;ДАННЫЕ!$BQ373&amp;"v"&amp;ДАННЫЕ!$BR373&amp;"p"&amp;ДАННЫЕ!$BS373&amp;"n"&amp;ДАННЫЕ!$BU373&amp;"t"&amp;ДАННЫЕ!$BV373&amp;"o"&amp;ДАННЫЕ!$BT373&amp;"l"&amp;IF(ДАННЫЕ!$BN373&gt;0,1,0)&amp;ДАННЫЕ!$BN373&amp;"g"&amp;ДАННЫЕ!$BO373&amp;"s"&amp;ДАННЫЕ!$BP373&amp;"DZ"&amp;IF(ДАННЫЕ!B373-ДАННЫЕ!G373 &lt; 60,IF(ДАННЫЕ!B373-ДАННЫЕ!G373 &gt;= 0,1,0),0)&amp;"u"&amp;IF(ДАННЫЕ!$CJ373&gt;0,1,0)</f>
        <v>brCD0h0xyzc0a0dvpntol0gsDZ1u0</v>
      </c>
      <c r="N373" s="28" t="str">
        <f ca="1">ДАННЫЕ!$F373&amp;ДАННЫЕ!$I373&amp;"g"&amp;B373&amp;"cf"&amp;D373&amp;"a"&amp;IF(ДАННЫЕ!$BX373&gt;0,1,0)&amp;IF(ДАННЫЕ!$BF373&gt;500,1,IF(ДАННЫЕ!$BF373&gt;350,2,IF(ДАННЫЕ!$BF373&gt;=200,3,IF(ДАННЫЕ!$BF373&gt;=100,4,IF(ДАННЫЕ!$BF373&gt;=50,5,IF(ДАННЫЕ!$BF373&lt;50,6,0))))))&amp;"AR"&amp;IF(DATEDIF(ДАННЫЕ!$BX373,ДАННЫЕ!$F$1,"y")&gt;1,1,0)&amp;"VG"&amp;IF(ДАННЫЕ!$BH373="0",1,0)&amp;"o"&amp;IF(T373+ДАННЫЕ!$AF373+ДАННЫЕ!$AG373+ДАННЫЕ!$AH373+ДАННЫЕ!$AI373+ДАННЫЕ!$AJ373+ДАННЫЕ!$AP373+ДАННЫЕ!$AQ373+ДАННЫЕ!$AR373+ДАННЫЕ!$AU373+ДАННЫЕ!$AW373+ДАННЫЕ!$AS373+ДАННЫЕ!$AT373&gt;0,1,0)&amp;"x"&amp;ДАННЫЕ!$AG373&amp;"p"&amp;IF(ДАННЫЕ!$BY373&gt;0,1,0)&amp;"v"&amp;IF(ДАННЫЕ!$BZ373&gt;0,1,0)&amp;"n"&amp;ДАННЫЕ!$CA373&amp;"t"&amp;ДАННЫЕ!$AY373&amp;"k"&amp;ДАННЫЕ!$CB373&amp;"q"&amp;ДАННЫЕ!$CC373&amp;"w"&amp;ДАННЫЕ!$CD373&amp;"e"&amp;ДАННЫЕ!$CE373&amp;"m"&amp;ДАННЫЕ!$CF373&amp;"c"&amp;ДАННЫЕ!$CG373&amp;"z"&amp;ДАННЫЕ!$CH373&amp;"d"&amp;IF(H373=4,1,0)&amp;"s"&amp;IF(ДАННЫЕ!$J373=1,0,1)&amp;"u"&amp;IF(ДАННЫЕ!$CJ373&gt;0,1,0)</f>
        <v>g0cf0a06AR1VG0o0xp0v0ntkqwemczd0s1u0</v>
      </c>
      <c r="O373" s="28" t="str">
        <f>ДАННЫЕ!$I373&amp;"g"&amp;B373&amp;A373&amp;"f"&amp;P373&amp;"c"&amp;IF(ДАННЫЕ!$U373&gt;0,1,0)&amp;"s"&amp;IF(ДАННЫЕ!$Q373&gt;0,IF(YEAR(ДАННЫЕ!$F$1)=YEAR(ДАННЫЕ!$Q373),IF(MONTH(ДАННЫЕ!$F$1)=MONTH(ДАННЫЕ!$Q373),111,11),1),0)&amp;"i"&amp;IF(ДАННЫЕ!$R373+ДАННЫЕ!$S373+ДАННЫЕ!$T373=0,0,1)&amp;"h"&amp;IF(ДАННЫЕ!$P373&gt;0,1,0)&amp;"p"&amp;IF(ДАННЫЕ!$CI373&gt;0,IF(YEAR(ДАННЫЕ!$F$1)=YEAR(ДАННЫЕ!$CI373),IF(MONTH(ДАННЫЕ!$F$1)=MONTH(ДАННЫЕ!$CI373),111,11),1),0)&amp;"d"&amp;IF(ДАННЫЕ!$CJ373&gt;0,IF(YEAR(ДАННЫЕ!$F$1)=YEAR(ДАННЫЕ!$CJ373),IF(MONTH(ДАННЫЕ!$F$1)=MONTH(ДАННЫЕ!$CJ373),111,11),1),0)&amp;"o"&amp;IF(ДАННЫЕ!$CK373&gt;0,IF(MONTH(ДАННЫЕ!$F$1)=MONTH(ДАННЫЕ!$CK373),111,11),0)&amp;"v"&amp;IF(ДАННЫЕ!$BE373&gt;0,IF(MONTH(ДАННЫЕ!$F$1)=MONTH(ДАННЫЕ!$BE373),111,11),0)</f>
        <v>g00f0c0s0i0h0p0d0o0v0</v>
      </c>
      <c r="P373" s="15">
        <f t="shared" si="17"/>
        <v>0</v>
      </c>
      <c r="Q373" s="15">
        <f>IF(ДАННЫЕ!$F$1&gt;ДАННЫЕ!$N373,IF(YEAR(ДАННЫЕ!$F$1)=YEAR(ДАННЫЕ!M373),1,0),0)</f>
        <v>0</v>
      </c>
      <c r="R373" s="15">
        <f>IF(ДАННЫЕ!$F$1&gt;ДАННЫЕ!$N373,IF(YEAR(ДАННЫЕ!$F$1)=YEAR(ДАННЫЕ!N373),1,0),0)</f>
        <v>0</v>
      </c>
      <c r="S373" s="15">
        <f>IF(ДАННЫЕ!$AA373="2А",1,IF(ДАННЫЕ!$AA373="2Б",2,IF(ДАННЫЕ!$AA373="2В",3,IF(ДАННЫЕ!$AA373=3,4,IF(ДАННЫЕ!$AA373="4А",5,IF(ДАННЫЕ!$AA373="4Б",6,IF(ДАННЫЕ!$AA373="4В",7,IF(ДАННЫЕ!$AA373=5,8,0))))))))</f>
        <v>0</v>
      </c>
      <c r="T373" s="15">
        <f>IF(OR(ДАННЫЕ!$AC373=2,ДАННЫЕ!$AD373=2,ДАННЫЕ!$AE373=2),2,IF(OR(ДАННЫЕ!$AC373=1,ДАННЫЕ!$AD373=1,ДАННЫЕ!$AE373=1),1,0))</f>
        <v>0</v>
      </c>
    </row>
    <row r="374" spans="1:20" ht="15" customHeight="1" x14ac:dyDescent="0.2">
      <c r="A374" s="78">
        <f>IF(B374&gt;0,IF(MONTH(ДАННЫЕ!$F$1)=MONTH(ДАННЫЕ!$B374),1,0),0)</f>
        <v>0</v>
      </c>
      <c r="B374" s="14">
        <f>IF(ДАННЫЕ!$B374&gt;0,IF(YEAR(ДАННЫЕ!$F$1)=YEAR(ДАННЫЕ!$B374),1,0),0)</f>
        <v>0</v>
      </c>
      <c r="C374" s="14">
        <f>IF(ДАННЫЕ!$CM374&gt;0,IF(YEAR(ДАННЫЕ!$F$1)=YEAR(ДАННЫЕ!$CM374),1,0),0)</f>
        <v>0</v>
      </c>
      <c r="D374" s="14">
        <f>IF(ДАННЫЕ!$CJ374&gt;0,IF(ДАННЫЕ!$CL374&gt;ДАННЫЕ!$F$1,1,IF(ДАННЫЕ!$CL374&gt;0,0,1)),0)</f>
        <v>0</v>
      </c>
      <c r="E374" s="43" t="str">
        <f ca="1">IF(ДАННЫЕ!$F$1&gt;0,IF(ДАННЫЕ!$G374&gt;0,DATEDIF(ДАННЫЕ!$G374,ДАННЫЕ!$F$1,"y"),""),IF(ДАННЫЕ!$G374&gt;0,DATEDIF(ДАННЫЕ!$G374,TODAY(),"y"),""))</f>
        <v/>
      </c>
      <c r="F374" s="43" t="str">
        <f xml:space="preserve"> IF(ДАННЫЕ!$F374="М",IF(E374&gt;=18,IF(E374&lt;60,1,""),""),"")&amp;IF(ДАННЫЕ!$F374="Ж",IF(E374&gt;=18,IF(E374&lt;55,1,""),""),"")</f>
        <v/>
      </c>
      <c r="G374" s="43" t="str">
        <f xml:space="preserve"> IF(ДАННЫЕ!$F374="М",IF(E374&gt;=60,2,""),"")&amp;IF(ДАННЫЕ!$F374="Ж",IF(E374&gt;=55,2,""),"")</f>
        <v/>
      </c>
      <c r="H374" s="43" t="str">
        <f t="shared" ca="1" si="15"/>
        <v/>
      </c>
      <c r="I374" s="43" t="str">
        <f t="shared" ca="1" si="16"/>
        <v>03</v>
      </c>
      <c r="J374" s="28" t="str">
        <f ca="1">ДАННЫЕ!$F374&amp;H374&amp;I374&amp;ДАННЫЕ!$I374&amp;"m"&amp;IF(ДАННЫЕ!$I374&gt;0,IF(ДАННЫЕ!$J374&gt;0,0,1),"")&amp;"f"&amp;IF(ДАННЫЕ!$R374&gt;0,IF(YEAR(ДАННЫЕ!$F$1)=YEAR(ДАННЫЕ!$R374),1,0),0)&amp;"z"&amp;ДАННЫЕ!$R374&amp;"p"&amp;ДАННЫЕ!$S374&amp;"i"&amp;ДАННЫЕ!$T374&amp;"h"&amp;ДАННЫЕ!$K374&amp;"be"&amp;ДАННЫЕ!$BI374&amp;"CD"&amp;IF(ДАННЫЕ!BF374&gt;500,4,IF(ДАННЫЕ!BF374&gt;350,3,IF(ДАННЫЕ!BF374&gt;200,2,IF(ДАННЫЕ!BF374&gt;0,1,0))))&amp;"g"&amp;B374&amp;"d"&amp;H374&amp;"l"&amp;ДАННЫЕ!AT374&amp;"a"&amp;ДАННЫЕ!$V374&amp;"v"&amp;R374&amp;"k"&amp;ДАННЫЕ!$U374&amp;"s"&amp;ДАННЫЕ!$Y374&amp;"t"&amp;ДАННЫЕ!$X374&amp;"b"&amp;IF(ДАННЫЕ!$Q374&gt;1,1,0)&amp;"PP"&amp;ДАННЫЕ!Z374&amp;"c"&amp;S374&amp;"x"&amp;IF(ДАННЫЕ!$BY374&gt;0,IF(YEAR(ДАННЫЕ!$F$1)=YEAR(ДАННЫЕ!$BY374),1,0),0)&amp;"n"&amp;IF(ДАННЫЕ!$BZ374&gt;0,IF(YEAR(ДАННЫЕ!$F$1)=YEAR(ДАННЫЕ!$BZ374),1,0),0)&amp;"u"&amp;D374&amp;"z"&amp;IF(ДАННЫЕ!$CL374&gt;0,IF(YEAR(ДАННЫЕ!$F$1)&gt;YEAR(ДАННЫЕ!$CL374),11,12),0)</f>
        <v>03mf0zpihbeCD0g0dlav0kstb0PPc0x0n0u0z0</v>
      </c>
      <c r="K374" s="28" t="str">
        <f ca="1">ДАННЫЕ!$I374&amp;"x"&amp;B374&amp;"w"&amp;IF(T374+ДАННЫЕ!AD374+ДАННЫЕ!AE374+ДАННЫЕ!AF374+ДАННЫЕ!AG374+ДАННЫЕ!AH374+ДАННЫЕ!$AL374+ДАННЫЕ!AI374+ДАННЫЕ!AJ374+ДАННЫЕ!AK374+ДАННЫЕ!AP374+ДАННЫЕ!AQ374+ДАННЫЕ!AR374+ДАННЫЕ!$AM374+ДАННЫЕ!$AN374+ДАННЫЕ!AS374+ДАННЫЕ!AT374&gt;0,1,0)&amp;IF(OR(T374=2,ДАННЫЕ!AD374=2,ДАННЫЕ!AE374=2,ДАННЫЕ!AF374=2,ДАННЫЕ!AG374=2,ДАННЫЕ!AH374=2,ДАННЫЕ!$AL374=2,ДАННЫЕ!AI374=2,ДАННЫЕ!AJ374=2,ДАННЫЕ!AK374=2,ДАННЫЕ!AP374=2,ДАННЫЕ!AQ374=2,ДАННЫЕ!AR374=2,ДАННЫЕ!$AM374=2,ДАННЫЕ!$AN374=2,ДАННЫЕ!AS374=2,ДАННЫЕ!AT374=2),2,0)&amp;"t"&amp;IF(T374&gt;0,"1"&amp;T374,"00")&amp;"f"&amp;IF(ДАННЫЕ!$AC374,"1"&amp;ДАННЫЕ!$AC374,"00")&amp;"b"&amp;IF(ДАННЫЕ!$AD374,"1"&amp;ДАННЫЕ!$AD374,"00")&amp;"g"&amp;IF(ДАННЫЕ!$AF374,"1"&amp;ДАННЫЕ!$AF374,"00")&amp;"c"&amp;IF(ДАННЫЕ!$AG374,"1"&amp;ДАННЫЕ!$AG374,"00")&amp;"i"&amp;IF(ДАННЫЕ!$AH374,"1"&amp;ДАННЫЕ!$AH374,"00")&amp;"r"&amp;IF(ДАННЫЕ!$AL374,"1"&amp;ДАННЫЕ!$AL374,"00")&amp;"m"&amp;IF(ДАННЫЕ!$AI374,"1"&amp;ДАННЫЕ!$AI374,"00")&amp;"hS"&amp;IF(ДАННЫЕ!$AJ374,"1"&amp;ДАННЫЕ!$AJ374,"00")&amp;"hZ"&amp;IF(ДАННЫЕ!$AK374,"1"&amp;ДАННЫЕ!$AK374,"00")&amp;"p"&amp;IF(ДАННЫЕ!$AP374,"1"&amp;ДАННЫЕ!$AP374,"00")&amp;"k"&amp;IF(ДАННЫЕ!$AQ374,"1"&amp;ДАННЫЕ!$AQ374,"00")&amp;"z"&amp;IF(ДАННЫЕ!$AR374,"1"&amp;ДАННЫЕ!$AR374,"00")&amp;"j"&amp;IF(ДАННЫЕ!$AM374,"1"&amp;ДАННЫЕ!$AM374,"00")&amp;"n"&amp;IF(ДАННЫЕ!$AN374,"1"&amp;ДАННЫЕ!$AN374,"00")&amp;"E"&amp;ДАННЫЕ!BI374&amp;"L"&amp;ДАННЫЕ!AO374&amp;"h"&amp;IF(ДАННЫЕ!$AU374&gt;0,1,0)&amp;"v"&amp;IF(ДАННЫЕ!$AW374&gt;0,1,0)&amp;"a"&amp;IF(ДАННЫЕ!$AS374,"1"&amp;ДАННЫЕ!$AS374,"00")&amp;"s"&amp;IF(ДАННЫЕ!$AT374,"1"&amp;ДАННЫЕ!$AT374,"00")&amp;"u"&amp;IF(ДАННЫЕ!$CJ374&gt;0,1,0)&amp;"y"&amp;B374&amp;"d"&amp;H374&amp;"e"&amp;F374&amp;G374</f>
        <v>x0w00t00f00b00g00c00i00r00m00hS00hZ00p00k00z00j00n00ELh0v0a00s00u0y0de</v>
      </c>
      <c r="L374" s="28" t="str">
        <f ca="1">ДАННЫЕ!$I374&amp;"VN"&amp;IF(ДАННЫЕ!AW374&gt;0,11,10)&amp;"CD"&amp;IF(ДАННЫЕ!BF374&gt;500,16,IF(ДАННЫЕ!BF374&gt;350,15,IF(ДАННЫЕ!BF374&gt;=200,14,IF(ДАННЫЕ!BF374&gt;=100,13,IF(ДАННЫЕ!BF374&gt;=50,12,IF(ДАННЫЕ!BF374&gt;0,11,10))))))&amp;"AR"&amp;IF(ДАННЫЕ!BX374&gt;0,1,0)&amp;"GD"&amp;B374&amp;"VV"&amp;IF(E374&gt;=5,IF(E374&lt;18,1,0),0)</f>
        <v>VN10CD10AR0GD0VV0</v>
      </c>
      <c r="M374" s="28" t="str">
        <f>ДАННЫЕ!$I374&amp;"b"&amp;ДАННЫЕ!$BI374&amp;"r"&amp;ДАННЫЕ!$BJ374&amp;"CD"&amp;IF(ДАННЫЕ!BF374&gt;0,IF(ДАННЫЕ!BF374&lt;200,1,IF(ДАННЫЕ!BF374&lt;350,2,3)),0)&amp;"h"&amp;IF(ДАННЫЕ!$BK374+ДАННЫЕ!$BL374+ДАННЫЕ!$BM374&gt;0,1,0)&amp;"x"&amp;ДАННЫЕ!$BK374&amp;"y"&amp;ДАННЫЕ!$BL374&amp;"z"&amp;ДАННЫЕ!$BM374&amp;"c"&amp;IF(ДАННЫЕ!$BK374+ДАННЫЕ!$BL374+ДАННЫЕ!$BM374=3,1,0)&amp;"a"&amp;IF(ДАННЫЕ!$BQ374+ДАННЫЕ!$BR374&gt;0,1,0)&amp;"d"&amp;ДАННЫЕ!$BQ374&amp;"v"&amp;ДАННЫЕ!$BR374&amp;"p"&amp;ДАННЫЕ!$BS374&amp;"n"&amp;ДАННЫЕ!$BU374&amp;"t"&amp;ДАННЫЕ!$BV374&amp;"o"&amp;ДАННЫЕ!$BT374&amp;"l"&amp;IF(ДАННЫЕ!$BN374&gt;0,1,0)&amp;ДАННЫЕ!$BN374&amp;"g"&amp;ДАННЫЕ!$BO374&amp;"s"&amp;ДАННЫЕ!$BP374&amp;"DZ"&amp;IF(ДАННЫЕ!B374-ДАННЫЕ!G374 &lt; 60,IF(ДАННЫЕ!B374-ДАННЫЕ!G374 &gt;= 0,1,0),0)&amp;"u"&amp;IF(ДАННЫЕ!$CJ374&gt;0,1,0)</f>
        <v>brCD0h0xyzc0a0dvpntol0gsDZ1u0</v>
      </c>
      <c r="N374" s="28" t="str">
        <f ca="1">ДАННЫЕ!$F374&amp;ДАННЫЕ!$I374&amp;"g"&amp;B374&amp;"cf"&amp;D374&amp;"a"&amp;IF(ДАННЫЕ!$BX374&gt;0,1,0)&amp;IF(ДАННЫЕ!$BF374&gt;500,1,IF(ДАННЫЕ!$BF374&gt;350,2,IF(ДАННЫЕ!$BF374&gt;=200,3,IF(ДАННЫЕ!$BF374&gt;=100,4,IF(ДАННЫЕ!$BF374&gt;=50,5,IF(ДАННЫЕ!$BF374&lt;50,6,0))))))&amp;"AR"&amp;IF(DATEDIF(ДАННЫЕ!$BX374,ДАННЫЕ!$F$1,"y")&gt;1,1,0)&amp;"VG"&amp;IF(ДАННЫЕ!$BH374="0",1,0)&amp;"o"&amp;IF(T374+ДАННЫЕ!$AF374+ДАННЫЕ!$AG374+ДАННЫЕ!$AH374+ДАННЫЕ!$AI374+ДАННЫЕ!$AJ374+ДАННЫЕ!$AP374+ДАННЫЕ!$AQ374+ДАННЫЕ!$AR374+ДАННЫЕ!$AU374+ДАННЫЕ!$AW374+ДАННЫЕ!$AS374+ДАННЫЕ!$AT374&gt;0,1,0)&amp;"x"&amp;ДАННЫЕ!$AG374&amp;"p"&amp;IF(ДАННЫЕ!$BY374&gt;0,1,0)&amp;"v"&amp;IF(ДАННЫЕ!$BZ374&gt;0,1,0)&amp;"n"&amp;ДАННЫЕ!$CA374&amp;"t"&amp;ДАННЫЕ!$AY374&amp;"k"&amp;ДАННЫЕ!$CB374&amp;"q"&amp;ДАННЫЕ!$CC374&amp;"w"&amp;ДАННЫЕ!$CD374&amp;"e"&amp;ДАННЫЕ!$CE374&amp;"m"&amp;ДАННЫЕ!$CF374&amp;"c"&amp;ДАННЫЕ!$CG374&amp;"z"&amp;ДАННЫЕ!$CH374&amp;"d"&amp;IF(H374=4,1,0)&amp;"s"&amp;IF(ДАННЫЕ!$J374=1,0,1)&amp;"u"&amp;IF(ДАННЫЕ!$CJ374&gt;0,1,0)</f>
        <v>g0cf0a06AR1VG0o0xp0v0ntkqwemczd0s1u0</v>
      </c>
      <c r="O374" s="28" t="str">
        <f>ДАННЫЕ!$I374&amp;"g"&amp;B374&amp;A374&amp;"f"&amp;P374&amp;"c"&amp;IF(ДАННЫЕ!$U374&gt;0,1,0)&amp;"s"&amp;IF(ДАННЫЕ!$Q374&gt;0,IF(YEAR(ДАННЫЕ!$F$1)=YEAR(ДАННЫЕ!$Q374),IF(MONTH(ДАННЫЕ!$F$1)=MONTH(ДАННЫЕ!$Q374),111,11),1),0)&amp;"i"&amp;IF(ДАННЫЕ!$R374+ДАННЫЕ!$S374+ДАННЫЕ!$T374=0,0,1)&amp;"h"&amp;IF(ДАННЫЕ!$P374&gt;0,1,0)&amp;"p"&amp;IF(ДАННЫЕ!$CI374&gt;0,IF(YEAR(ДАННЫЕ!$F$1)=YEAR(ДАННЫЕ!$CI374),IF(MONTH(ДАННЫЕ!$F$1)=MONTH(ДАННЫЕ!$CI374),111,11),1),0)&amp;"d"&amp;IF(ДАННЫЕ!$CJ374&gt;0,IF(YEAR(ДАННЫЕ!$F$1)=YEAR(ДАННЫЕ!$CJ374),IF(MONTH(ДАННЫЕ!$F$1)=MONTH(ДАННЫЕ!$CJ374),111,11),1),0)&amp;"o"&amp;IF(ДАННЫЕ!$CK374&gt;0,IF(MONTH(ДАННЫЕ!$F$1)=MONTH(ДАННЫЕ!$CK374),111,11),0)&amp;"v"&amp;IF(ДАННЫЕ!$BE374&gt;0,IF(MONTH(ДАННЫЕ!$F$1)=MONTH(ДАННЫЕ!$BE374),111,11),0)</f>
        <v>g00f0c0s0i0h0p0d0o0v0</v>
      </c>
      <c r="P374" s="15">
        <f t="shared" si="17"/>
        <v>0</v>
      </c>
      <c r="Q374" s="15">
        <f>IF(ДАННЫЕ!$F$1&gt;ДАННЫЕ!$N374,IF(YEAR(ДАННЫЕ!$F$1)=YEAR(ДАННЫЕ!M374),1,0),0)</f>
        <v>0</v>
      </c>
      <c r="R374" s="15">
        <f>IF(ДАННЫЕ!$F$1&gt;ДАННЫЕ!$N374,IF(YEAR(ДАННЫЕ!$F$1)=YEAR(ДАННЫЕ!N374),1,0),0)</f>
        <v>0</v>
      </c>
      <c r="S374" s="15">
        <f>IF(ДАННЫЕ!$AA374="2А",1,IF(ДАННЫЕ!$AA374="2Б",2,IF(ДАННЫЕ!$AA374="2В",3,IF(ДАННЫЕ!$AA374=3,4,IF(ДАННЫЕ!$AA374="4А",5,IF(ДАННЫЕ!$AA374="4Б",6,IF(ДАННЫЕ!$AA374="4В",7,IF(ДАННЫЕ!$AA374=5,8,0))))))))</f>
        <v>0</v>
      </c>
      <c r="T374" s="15">
        <f>IF(OR(ДАННЫЕ!$AC374=2,ДАННЫЕ!$AD374=2,ДАННЫЕ!$AE374=2),2,IF(OR(ДАННЫЕ!$AC374=1,ДАННЫЕ!$AD374=1,ДАННЫЕ!$AE374=1),1,0))</f>
        <v>0</v>
      </c>
    </row>
    <row r="375" spans="1:20" ht="15" customHeight="1" x14ac:dyDescent="0.2">
      <c r="A375" s="78">
        <f>IF(B375&gt;0,IF(MONTH(ДАННЫЕ!$F$1)=MONTH(ДАННЫЕ!$B375),1,0),0)</f>
        <v>0</v>
      </c>
      <c r="B375" s="14">
        <f>IF(ДАННЫЕ!$B375&gt;0,IF(YEAR(ДАННЫЕ!$F$1)=YEAR(ДАННЫЕ!$B375),1,0),0)</f>
        <v>0</v>
      </c>
      <c r="C375" s="14">
        <f>IF(ДАННЫЕ!$CM375&gt;0,IF(YEAR(ДАННЫЕ!$F$1)=YEAR(ДАННЫЕ!$CM375),1,0),0)</f>
        <v>0</v>
      </c>
      <c r="D375" s="14">
        <f>IF(ДАННЫЕ!$CJ375&gt;0,IF(ДАННЫЕ!$CL375&gt;ДАННЫЕ!$F$1,1,IF(ДАННЫЕ!$CL375&gt;0,0,1)),0)</f>
        <v>0</v>
      </c>
      <c r="E375" s="43" t="str">
        <f ca="1">IF(ДАННЫЕ!$F$1&gt;0,IF(ДАННЫЕ!$G375&gt;0,DATEDIF(ДАННЫЕ!$G375,ДАННЫЕ!$F$1,"y"),""),IF(ДАННЫЕ!$G375&gt;0,DATEDIF(ДАННЫЕ!$G375,TODAY(),"y"),""))</f>
        <v/>
      </c>
      <c r="F375" s="43" t="str">
        <f xml:space="preserve"> IF(ДАННЫЕ!$F375="М",IF(E375&gt;=18,IF(E375&lt;60,1,""),""),"")&amp;IF(ДАННЫЕ!$F375="Ж",IF(E375&gt;=18,IF(E375&lt;55,1,""),""),"")</f>
        <v/>
      </c>
      <c r="G375" s="43" t="str">
        <f xml:space="preserve"> IF(ДАННЫЕ!$F375="М",IF(E375&gt;=60,2,""),"")&amp;IF(ДАННЫЕ!$F375="Ж",IF(E375&gt;=55,2,""),"")</f>
        <v/>
      </c>
      <c r="H375" s="43" t="str">
        <f t="shared" ca="1" si="15"/>
        <v/>
      </c>
      <c r="I375" s="43" t="str">
        <f t="shared" ca="1" si="16"/>
        <v>03</v>
      </c>
      <c r="J375" s="28" t="str">
        <f ca="1">ДАННЫЕ!$F375&amp;H375&amp;I375&amp;ДАННЫЕ!$I375&amp;"m"&amp;IF(ДАННЫЕ!$I375&gt;0,IF(ДАННЫЕ!$J375&gt;0,0,1),"")&amp;"f"&amp;IF(ДАННЫЕ!$R375&gt;0,IF(YEAR(ДАННЫЕ!$F$1)=YEAR(ДАННЫЕ!$R375),1,0),0)&amp;"z"&amp;ДАННЫЕ!$R375&amp;"p"&amp;ДАННЫЕ!$S375&amp;"i"&amp;ДАННЫЕ!$T375&amp;"h"&amp;ДАННЫЕ!$K375&amp;"be"&amp;ДАННЫЕ!$BI375&amp;"CD"&amp;IF(ДАННЫЕ!BF375&gt;500,4,IF(ДАННЫЕ!BF375&gt;350,3,IF(ДАННЫЕ!BF375&gt;200,2,IF(ДАННЫЕ!BF375&gt;0,1,0))))&amp;"g"&amp;B375&amp;"d"&amp;H375&amp;"l"&amp;ДАННЫЕ!AT375&amp;"a"&amp;ДАННЫЕ!$V375&amp;"v"&amp;R375&amp;"k"&amp;ДАННЫЕ!$U375&amp;"s"&amp;ДАННЫЕ!$Y375&amp;"t"&amp;ДАННЫЕ!$X375&amp;"b"&amp;IF(ДАННЫЕ!$Q375&gt;1,1,0)&amp;"PP"&amp;ДАННЫЕ!Z375&amp;"c"&amp;S375&amp;"x"&amp;IF(ДАННЫЕ!$BY375&gt;0,IF(YEAR(ДАННЫЕ!$F$1)=YEAR(ДАННЫЕ!$BY375),1,0),0)&amp;"n"&amp;IF(ДАННЫЕ!$BZ375&gt;0,IF(YEAR(ДАННЫЕ!$F$1)=YEAR(ДАННЫЕ!$BZ375),1,0),0)&amp;"u"&amp;D375&amp;"z"&amp;IF(ДАННЫЕ!$CL375&gt;0,IF(YEAR(ДАННЫЕ!$F$1)&gt;YEAR(ДАННЫЕ!$CL375),11,12),0)</f>
        <v>03mf0zpihbeCD0g0dlav0kstb0PPc0x0n0u0z0</v>
      </c>
      <c r="K375" s="28" t="str">
        <f ca="1">ДАННЫЕ!$I375&amp;"x"&amp;B375&amp;"w"&amp;IF(T375+ДАННЫЕ!AD375+ДАННЫЕ!AE375+ДАННЫЕ!AF375+ДАННЫЕ!AG375+ДАННЫЕ!AH375+ДАННЫЕ!$AL375+ДАННЫЕ!AI375+ДАННЫЕ!AJ375+ДАННЫЕ!AK375+ДАННЫЕ!AP375+ДАННЫЕ!AQ375+ДАННЫЕ!AR375+ДАННЫЕ!$AM375+ДАННЫЕ!$AN375+ДАННЫЕ!AS375+ДАННЫЕ!AT375&gt;0,1,0)&amp;IF(OR(T375=2,ДАННЫЕ!AD375=2,ДАННЫЕ!AE375=2,ДАННЫЕ!AF375=2,ДАННЫЕ!AG375=2,ДАННЫЕ!AH375=2,ДАННЫЕ!$AL375=2,ДАННЫЕ!AI375=2,ДАННЫЕ!AJ375=2,ДАННЫЕ!AK375=2,ДАННЫЕ!AP375=2,ДАННЫЕ!AQ375=2,ДАННЫЕ!AR375=2,ДАННЫЕ!$AM375=2,ДАННЫЕ!$AN375=2,ДАННЫЕ!AS375=2,ДАННЫЕ!AT375=2),2,0)&amp;"t"&amp;IF(T375&gt;0,"1"&amp;T375,"00")&amp;"f"&amp;IF(ДАННЫЕ!$AC375,"1"&amp;ДАННЫЕ!$AC375,"00")&amp;"b"&amp;IF(ДАННЫЕ!$AD375,"1"&amp;ДАННЫЕ!$AD375,"00")&amp;"g"&amp;IF(ДАННЫЕ!$AF375,"1"&amp;ДАННЫЕ!$AF375,"00")&amp;"c"&amp;IF(ДАННЫЕ!$AG375,"1"&amp;ДАННЫЕ!$AG375,"00")&amp;"i"&amp;IF(ДАННЫЕ!$AH375,"1"&amp;ДАННЫЕ!$AH375,"00")&amp;"r"&amp;IF(ДАННЫЕ!$AL375,"1"&amp;ДАННЫЕ!$AL375,"00")&amp;"m"&amp;IF(ДАННЫЕ!$AI375,"1"&amp;ДАННЫЕ!$AI375,"00")&amp;"hS"&amp;IF(ДАННЫЕ!$AJ375,"1"&amp;ДАННЫЕ!$AJ375,"00")&amp;"hZ"&amp;IF(ДАННЫЕ!$AK375,"1"&amp;ДАННЫЕ!$AK375,"00")&amp;"p"&amp;IF(ДАННЫЕ!$AP375,"1"&amp;ДАННЫЕ!$AP375,"00")&amp;"k"&amp;IF(ДАННЫЕ!$AQ375,"1"&amp;ДАННЫЕ!$AQ375,"00")&amp;"z"&amp;IF(ДАННЫЕ!$AR375,"1"&amp;ДАННЫЕ!$AR375,"00")&amp;"j"&amp;IF(ДАННЫЕ!$AM375,"1"&amp;ДАННЫЕ!$AM375,"00")&amp;"n"&amp;IF(ДАННЫЕ!$AN375,"1"&amp;ДАННЫЕ!$AN375,"00")&amp;"E"&amp;ДАННЫЕ!BI375&amp;"L"&amp;ДАННЫЕ!AO375&amp;"h"&amp;IF(ДАННЫЕ!$AU375&gt;0,1,0)&amp;"v"&amp;IF(ДАННЫЕ!$AW375&gt;0,1,0)&amp;"a"&amp;IF(ДАННЫЕ!$AS375,"1"&amp;ДАННЫЕ!$AS375,"00")&amp;"s"&amp;IF(ДАННЫЕ!$AT375,"1"&amp;ДАННЫЕ!$AT375,"00")&amp;"u"&amp;IF(ДАННЫЕ!$CJ375&gt;0,1,0)&amp;"y"&amp;B375&amp;"d"&amp;H375&amp;"e"&amp;F375&amp;G375</f>
        <v>x0w00t00f00b00g00c00i00r00m00hS00hZ00p00k00z00j00n00ELh0v0a00s00u0y0de</v>
      </c>
      <c r="L375" s="28" t="str">
        <f ca="1">ДАННЫЕ!$I375&amp;"VN"&amp;IF(ДАННЫЕ!AW375&gt;0,11,10)&amp;"CD"&amp;IF(ДАННЫЕ!BF375&gt;500,16,IF(ДАННЫЕ!BF375&gt;350,15,IF(ДАННЫЕ!BF375&gt;=200,14,IF(ДАННЫЕ!BF375&gt;=100,13,IF(ДАННЫЕ!BF375&gt;=50,12,IF(ДАННЫЕ!BF375&gt;0,11,10))))))&amp;"AR"&amp;IF(ДАННЫЕ!BX375&gt;0,1,0)&amp;"GD"&amp;B375&amp;"VV"&amp;IF(E375&gt;=5,IF(E375&lt;18,1,0),0)</f>
        <v>VN10CD10AR0GD0VV0</v>
      </c>
      <c r="M375" s="28" t="str">
        <f>ДАННЫЕ!$I375&amp;"b"&amp;ДАННЫЕ!$BI375&amp;"r"&amp;ДАННЫЕ!$BJ375&amp;"CD"&amp;IF(ДАННЫЕ!BF375&gt;0,IF(ДАННЫЕ!BF375&lt;200,1,IF(ДАННЫЕ!BF375&lt;350,2,3)),0)&amp;"h"&amp;IF(ДАННЫЕ!$BK375+ДАННЫЕ!$BL375+ДАННЫЕ!$BM375&gt;0,1,0)&amp;"x"&amp;ДАННЫЕ!$BK375&amp;"y"&amp;ДАННЫЕ!$BL375&amp;"z"&amp;ДАННЫЕ!$BM375&amp;"c"&amp;IF(ДАННЫЕ!$BK375+ДАННЫЕ!$BL375+ДАННЫЕ!$BM375=3,1,0)&amp;"a"&amp;IF(ДАННЫЕ!$BQ375+ДАННЫЕ!$BR375&gt;0,1,0)&amp;"d"&amp;ДАННЫЕ!$BQ375&amp;"v"&amp;ДАННЫЕ!$BR375&amp;"p"&amp;ДАННЫЕ!$BS375&amp;"n"&amp;ДАННЫЕ!$BU375&amp;"t"&amp;ДАННЫЕ!$BV375&amp;"o"&amp;ДАННЫЕ!$BT375&amp;"l"&amp;IF(ДАННЫЕ!$BN375&gt;0,1,0)&amp;ДАННЫЕ!$BN375&amp;"g"&amp;ДАННЫЕ!$BO375&amp;"s"&amp;ДАННЫЕ!$BP375&amp;"DZ"&amp;IF(ДАННЫЕ!B375-ДАННЫЕ!G375 &lt; 60,IF(ДАННЫЕ!B375-ДАННЫЕ!G375 &gt;= 0,1,0),0)&amp;"u"&amp;IF(ДАННЫЕ!$CJ375&gt;0,1,0)</f>
        <v>brCD0h0xyzc0a0dvpntol0gsDZ1u0</v>
      </c>
      <c r="N375" s="28" t="str">
        <f ca="1">ДАННЫЕ!$F375&amp;ДАННЫЕ!$I375&amp;"g"&amp;B375&amp;"cf"&amp;D375&amp;"a"&amp;IF(ДАННЫЕ!$BX375&gt;0,1,0)&amp;IF(ДАННЫЕ!$BF375&gt;500,1,IF(ДАННЫЕ!$BF375&gt;350,2,IF(ДАННЫЕ!$BF375&gt;=200,3,IF(ДАННЫЕ!$BF375&gt;=100,4,IF(ДАННЫЕ!$BF375&gt;=50,5,IF(ДАННЫЕ!$BF375&lt;50,6,0))))))&amp;"AR"&amp;IF(DATEDIF(ДАННЫЕ!$BX375,ДАННЫЕ!$F$1,"y")&gt;1,1,0)&amp;"VG"&amp;IF(ДАННЫЕ!$BH375="0",1,0)&amp;"o"&amp;IF(T375+ДАННЫЕ!$AF375+ДАННЫЕ!$AG375+ДАННЫЕ!$AH375+ДАННЫЕ!$AI375+ДАННЫЕ!$AJ375+ДАННЫЕ!$AP375+ДАННЫЕ!$AQ375+ДАННЫЕ!$AR375+ДАННЫЕ!$AU375+ДАННЫЕ!$AW375+ДАННЫЕ!$AS375+ДАННЫЕ!$AT375&gt;0,1,0)&amp;"x"&amp;ДАННЫЕ!$AG375&amp;"p"&amp;IF(ДАННЫЕ!$BY375&gt;0,1,0)&amp;"v"&amp;IF(ДАННЫЕ!$BZ375&gt;0,1,0)&amp;"n"&amp;ДАННЫЕ!$CA375&amp;"t"&amp;ДАННЫЕ!$AY375&amp;"k"&amp;ДАННЫЕ!$CB375&amp;"q"&amp;ДАННЫЕ!$CC375&amp;"w"&amp;ДАННЫЕ!$CD375&amp;"e"&amp;ДАННЫЕ!$CE375&amp;"m"&amp;ДАННЫЕ!$CF375&amp;"c"&amp;ДАННЫЕ!$CG375&amp;"z"&amp;ДАННЫЕ!$CH375&amp;"d"&amp;IF(H375=4,1,0)&amp;"s"&amp;IF(ДАННЫЕ!$J375=1,0,1)&amp;"u"&amp;IF(ДАННЫЕ!$CJ375&gt;0,1,0)</f>
        <v>g0cf0a06AR1VG0o0xp0v0ntkqwemczd0s1u0</v>
      </c>
      <c r="O375" s="28" t="str">
        <f>ДАННЫЕ!$I375&amp;"g"&amp;B375&amp;A375&amp;"f"&amp;P375&amp;"c"&amp;IF(ДАННЫЕ!$U375&gt;0,1,0)&amp;"s"&amp;IF(ДАННЫЕ!$Q375&gt;0,IF(YEAR(ДАННЫЕ!$F$1)=YEAR(ДАННЫЕ!$Q375),IF(MONTH(ДАННЫЕ!$F$1)=MONTH(ДАННЫЕ!$Q375),111,11),1),0)&amp;"i"&amp;IF(ДАННЫЕ!$R375+ДАННЫЕ!$S375+ДАННЫЕ!$T375=0,0,1)&amp;"h"&amp;IF(ДАННЫЕ!$P375&gt;0,1,0)&amp;"p"&amp;IF(ДАННЫЕ!$CI375&gt;0,IF(YEAR(ДАННЫЕ!$F$1)=YEAR(ДАННЫЕ!$CI375),IF(MONTH(ДАННЫЕ!$F$1)=MONTH(ДАННЫЕ!$CI375),111,11),1),0)&amp;"d"&amp;IF(ДАННЫЕ!$CJ375&gt;0,IF(YEAR(ДАННЫЕ!$F$1)=YEAR(ДАННЫЕ!$CJ375),IF(MONTH(ДАННЫЕ!$F$1)=MONTH(ДАННЫЕ!$CJ375),111,11),1),0)&amp;"o"&amp;IF(ДАННЫЕ!$CK375&gt;0,IF(MONTH(ДАННЫЕ!$F$1)=MONTH(ДАННЫЕ!$CK375),111,11),0)&amp;"v"&amp;IF(ДАННЫЕ!$BE375&gt;0,IF(MONTH(ДАННЫЕ!$F$1)=MONTH(ДАННЫЕ!$BE375),111,11),0)</f>
        <v>g00f0c0s0i0h0p0d0o0v0</v>
      </c>
      <c r="P375" s="15">
        <f t="shared" si="17"/>
        <v>0</v>
      </c>
      <c r="Q375" s="15">
        <f>IF(ДАННЫЕ!$F$1&gt;ДАННЫЕ!$N375,IF(YEAR(ДАННЫЕ!$F$1)=YEAR(ДАННЫЕ!M375),1,0),0)</f>
        <v>0</v>
      </c>
      <c r="R375" s="15">
        <f>IF(ДАННЫЕ!$F$1&gt;ДАННЫЕ!$N375,IF(YEAR(ДАННЫЕ!$F$1)=YEAR(ДАННЫЕ!N375),1,0),0)</f>
        <v>0</v>
      </c>
      <c r="S375" s="15">
        <f>IF(ДАННЫЕ!$AA375="2А",1,IF(ДАННЫЕ!$AA375="2Б",2,IF(ДАННЫЕ!$AA375="2В",3,IF(ДАННЫЕ!$AA375=3,4,IF(ДАННЫЕ!$AA375="4А",5,IF(ДАННЫЕ!$AA375="4Б",6,IF(ДАННЫЕ!$AA375="4В",7,IF(ДАННЫЕ!$AA375=5,8,0))))))))</f>
        <v>0</v>
      </c>
      <c r="T375" s="15">
        <f>IF(OR(ДАННЫЕ!$AC375=2,ДАННЫЕ!$AD375=2,ДАННЫЕ!$AE375=2),2,IF(OR(ДАННЫЕ!$AC375=1,ДАННЫЕ!$AD375=1,ДАННЫЕ!$AE375=1),1,0))</f>
        <v>0</v>
      </c>
    </row>
    <row r="376" spans="1:20" ht="15" customHeight="1" x14ac:dyDescent="0.2">
      <c r="A376" s="78">
        <f>IF(B376&gt;0,IF(MONTH(ДАННЫЕ!$F$1)=MONTH(ДАННЫЕ!$B376),1,0),0)</f>
        <v>0</v>
      </c>
      <c r="B376" s="14">
        <f>IF(ДАННЫЕ!$B376&gt;0,IF(YEAR(ДАННЫЕ!$F$1)=YEAR(ДАННЫЕ!$B376),1,0),0)</f>
        <v>0</v>
      </c>
      <c r="C376" s="14">
        <f>IF(ДАННЫЕ!$CM376&gt;0,IF(YEAR(ДАННЫЕ!$F$1)=YEAR(ДАННЫЕ!$CM376),1,0),0)</f>
        <v>0</v>
      </c>
      <c r="D376" s="14">
        <f>IF(ДАННЫЕ!$CJ376&gt;0,IF(ДАННЫЕ!$CL376&gt;ДАННЫЕ!$F$1,1,IF(ДАННЫЕ!$CL376&gt;0,0,1)),0)</f>
        <v>0</v>
      </c>
      <c r="E376" s="43" t="str">
        <f ca="1">IF(ДАННЫЕ!$F$1&gt;0,IF(ДАННЫЕ!$G376&gt;0,DATEDIF(ДАННЫЕ!$G376,ДАННЫЕ!$F$1,"y"),""),IF(ДАННЫЕ!$G376&gt;0,DATEDIF(ДАННЫЕ!$G376,TODAY(),"y"),""))</f>
        <v/>
      </c>
      <c r="F376" s="43" t="str">
        <f xml:space="preserve"> IF(ДАННЫЕ!$F376="М",IF(E376&gt;=18,IF(E376&lt;60,1,""),""),"")&amp;IF(ДАННЫЕ!$F376="Ж",IF(E376&gt;=18,IF(E376&lt;55,1,""),""),"")</f>
        <v/>
      </c>
      <c r="G376" s="43" t="str">
        <f xml:space="preserve"> IF(ДАННЫЕ!$F376="М",IF(E376&gt;=60,2,""),"")&amp;IF(ДАННЫЕ!$F376="Ж",IF(E376&gt;=55,2,""),"")</f>
        <v/>
      </c>
      <c r="H376" s="43" t="str">
        <f t="shared" ca="1" si="15"/>
        <v/>
      </c>
      <c r="I376" s="43" t="str">
        <f t="shared" ca="1" si="16"/>
        <v>03</v>
      </c>
      <c r="J376" s="28" t="str">
        <f ca="1">ДАННЫЕ!$F376&amp;H376&amp;I376&amp;ДАННЫЕ!$I376&amp;"m"&amp;IF(ДАННЫЕ!$I376&gt;0,IF(ДАННЫЕ!$J376&gt;0,0,1),"")&amp;"f"&amp;IF(ДАННЫЕ!$R376&gt;0,IF(YEAR(ДАННЫЕ!$F$1)=YEAR(ДАННЫЕ!$R376),1,0),0)&amp;"z"&amp;ДАННЫЕ!$R376&amp;"p"&amp;ДАННЫЕ!$S376&amp;"i"&amp;ДАННЫЕ!$T376&amp;"h"&amp;ДАННЫЕ!$K376&amp;"be"&amp;ДАННЫЕ!$BI376&amp;"CD"&amp;IF(ДАННЫЕ!BF376&gt;500,4,IF(ДАННЫЕ!BF376&gt;350,3,IF(ДАННЫЕ!BF376&gt;200,2,IF(ДАННЫЕ!BF376&gt;0,1,0))))&amp;"g"&amp;B376&amp;"d"&amp;H376&amp;"l"&amp;ДАННЫЕ!AT376&amp;"a"&amp;ДАННЫЕ!$V376&amp;"v"&amp;R376&amp;"k"&amp;ДАННЫЕ!$U376&amp;"s"&amp;ДАННЫЕ!$Y376&amp;"t"&amp;ДАННЫЕ!$X376&amp;"b"&amp;IF(ДАННЫЕ!$Q376&gt;1,1,0)&amp;"PP"&amp;ДАННЫЕ!Z376&amp;"c"&amp;S376&amp;"x"&amp;IF(ДАННЫЕ!$BY376&gt;0,IF(YEAR(ДАННЫЕ!$F$1)=YEAR(ДАННЫЕ!$BY376),1,0),0)&amp;"n"&amp;IF(ДАННЫЕ!$BZ376&gt;0,IF(YEAR(ДАННЫЕ!$F$1)=YEAR(ДАННЫЕ!$BZ376),1,0),0)&amp;"u"&amp;D376&amp;"z"&amp;IF(ДАННЫЕ!$CL376&gt;0,IF(YEAR(ДАННЫЕ!$F$1)&gt;YEAR(ДАННЫЕ!$CL376),11,12),0)</f>
        <v>03mf0zpihbeCD0g0dlav0kstb0PPc0x0n0u0z0</v>
      </c>
      <c r="K376" s="28" t="str">
        <f ca="1">ДАННЫЕ!$I376&amp;"x"&amp;B376&amp;"w"&amp;IF(T376+ДАННЫЕ!AD376+ДАННЫЕ!AE376+ДАННЫЕ!AF376+ДАННЫЕ!AG376+ДАННЫЕ!AH376+ДАННЫЕ!$AL376+ДАННЫЕ!AI376+ДАННЫЕ!AJ376+ДАННЫЕ!AK376+ДАННЫЕ!AP376+ДАННЫЕ!AQ376+ДАННЫЕ!AR376+ДАННЫЕ!$AM376+ДАННЫЕ!$AN376+ДАННЫЕ!AS376+ДАННЫЕ!AT376&gt;0,1,0)&amp;IF(OR(T376=2,ДАННЫЕ!AD376=2,ДАННЫЕ!AE376=2,ДАННЫЕ!AF376=2,ДАННЫЕ!AG376=2,ДАННЫЕ!AH376=2,ДАННЫЕ!$AL376=2,ДАННЫЕ!AI376=2,ДАННЫЕ!AJ376=2,ДАННЫЕ!AK376=2,ДАННЫЕ!AP376=2,ДАННЫЕ!AQ376=2,ДАННЫЕ!AR376=2,ДАННЫЕ!$AM376=2,ДАННЫЕ!$AN376=2,ДАННЫЕ!AS376=2,ДАННЫЕ!AT376=2),2,0)&amp;"t"&amp;IF(T376&gt;0,"1"&amp;T376,"00")&amp;"f"&amp;IF(ДАННЫЕ!$AC376,"1"&amp;ДАННЫЕ!$AC376,"00")&amp;"b"&amp;IF(ДАННЫЕ!$AD376,"1"&amp;ДАННЫЕ!$AD376,"00")&amp;"g"&amp;IF(ДАННЫЕ!$AF376,"1"&amp;ДАННЫЕ!$AF376,"00")&amp;"c"&amp;IF(ДАННЫЕ!$AG376,"1"&amp;ДАННЫЕ!$AG376,"00")&amp;"i"&amp;IF(ДАННЫЕ!$AH376,"1"&amp;ДАННЫЕ!$AH376,"00")&amp;"r"&amp;IF(ДАННЫЕ!$AL376,"1"&amp;ДАННЫЕ!$AL376,"00")&amp;"m"&amp;IF(ДАННЫЕ!$AI376,"1"&amp;ДАННЫЕ!$AI376,"00")&amp;"hS"&amp;IF(ДАННЫЕ!$AJ376,"1"&amp;ДАННЫЕ!$AJ376,"00")&amp;"hZ"&amp;IF(ДАННЫЕ!$AK376,"1"&amp;ДАННЫЕ!$AK376,"00")&amp;"p"&amp;IF(ДАННЫЕ!$AP376,"1"&amp;ДАННЫЕ!$AP376,"00")&amp;"k"&amp;IF(ДАННЫЕ!$AQ376,"1"&amp;ДАННЫЕ!$AQ376,"00")&amp;"z"&amp;IF(ДАННЫЕ!$AR376,"1"&amp;ДАННЫЕ!$AR376,"00")&amp;"j"&amp;IF(ДАННЫЕ!$AM376,"1"&amp;ДАННЫЕ!$AM376,"00")&amp;"n"&amp;IF(ДАННЫЕ!$AN376,"1"&amp;ДАННЫЕ!$AN376,"00")&amp;"E"&amp;ДАННЫЕ!BI376&amp;"L"&amp;ДАННЫЕ!AO376&amp;"h"&amp;IF(ДАННЫЕ!$AU376&gt;0,1,0)&amp;"v"&amp;IF(ДАННЫЕ!$AW376&gt;0,1,0)&amp;"a"&amp;IF(ДАННЫЕ!$AS376,"1"&amp;ДАННЫЕ!$AS376,"00")&amp;"s"&amp;IF(ДАННЫЕ!$AT376,"1"&amp;ДАННЫЕ!$AT376,"00")&amp;"u"&amp;IF(ДАННЫЕ!$CJ376&gt;0,1,0)&amp;"y"&amp;B376&amp;"d"&amp;H376&amp;"e"&amp;F376&amp;G376</f>
        <v>x0w00t00f00b00g00c00i00r00m00hS00hZ00p00k00z00j00n00ELh0v0a00s00u0y0de</v>
      </c>
      <c r="L376" s="28" t="str">
        <f ca="1">ДАННЫЕ!$I376&amp;"VN"&amp;IF(ДАННЫЕ!AW376&gt;0,11,10)&amp;"CD"&amp;IF(ДАННЫЕ!BF376&gt;500,16,IF(ДАННЫЕ!BF376&gt;350,15,IF(ДАННЫЕ!BF376&gt;=200,14,IF(ДАННЫЕ!BF376&gt;=100,13,IF(ДАННЫЕ!BF376&gt;=50,12,IF(ДАННЫЕ!BF376&gt;0,11,10))))))&amp;"AR"&amp;IF(ДАННЫЕ!BX376&gt;0,1,0)&amp;"GD"&amp;B376&amp;"VV"&amp;IF(E376&gt;=5,IF(E376&lt;18,1,0),0)</f>
        <v>VN10CD10AR0GD0VV0</v>
      </c>
      <c r="M376" s="28" t="str">
        <f>ДАННЫЕ!$I376&amp;"b"&amp;ДАННЫЕ!$BI376&amp;"r"&amp;ДАННЫЕ!$BJ376&amp;"CD"&amp;IF(ДАННЫЕ!BF376&gt;0,IF(ДАННЫЕ!BF376&lt;200,1,IF(ДАННЫЕ!BF376&lt;350,2,3)),0)&amp;"h"&amp;IF(ДАННЫЕ!$BK376+ДАННЫЕ!$BL376+ДАННЫЕ!$BM376&gt;0,1,0)&amp;"x"&amp;ДАННЫЕ!$BK376&amp;"y"&amp;ДАННЫЕ!$BL376&amp;"z"&amp;ДАННЫЕ!$BM376&amp;"c"&amp;IF(ДАННЫЕ!$BK376+ДАННЫЕ!$BL376+ДАННЫЕ!$BM376=3,1,0)&amp;"a"&amp;IF(ДАННЫЕ!$BQ376+ДАННЫЕ!$BR376&gt;0,1,0)&amp;"d"&amp;ДАННЫЕ!$BQ376&amp;"v"&amp;ДАННЫЕ!$BR376&amp;"p"&amp;ДАННЫЕ!$BS376&amp;"n"&amp;ДАННЫЕ!$BU376&amp;"t"&amp;ДАННЫЕ!$BV376&amp;"o"&amp;ДАННЫЕ!$BT376&amp;"l"&amp;IF(ДАННЫЕ!$BN376&gt;0,1,0)&amp;ДАННЫЕ!$BN376&amp;"g"&amp;ДАННЫЕ!$BO376&amp;"s"&amp;ДАННЫЕ!$BP376&amp;"DZ"&amp;IF(ДАННЫЕ!B376-ДАННЫЕ!G376 &lt; 60,IF(ДАННЫЕ!B376-ДАННЫЕ!G376 &gt;= 0,1,0),0)&amp;"u"&amp;IF(ДАННЫЕ!$CJ376&gt;0,1,0)</f>
        <v>brCD0h0xyzc0a0dvpntol0gsDZ1u0</v>
      </c>
      <c r="N376" s="28" t="str">
        <f ca="1">ДАННЫЕ!$F376&amp;ДАННЫЕ!$I376&amp;"g"&amp;B376&amp;"cf"&amp;D376&amp;"a"&amp;IF(ДАННЫЕ!$BX376&gt;0,1,0)&amp;IF(ДАННЫЕ!$BF376&gt;500,1,IF(ДАННЫЕ!$BF376&gt;350,2,IF(ДАННЫЕ!$BF376&gt;=200,3,IF(ДАННЫЕ!$BF376&gt;=100,4,IF(ДАННЫЕ!$BF376&gt;=50,5,IF(ДАННЫЕ!$BF376&lt;50,6,0))))))&amp;"AR"&amp;IF(DATEDIF(ДАННЫЕ!$BX376,ДАННЫЕ!$F$1,"y")&gt;1,1,0)&amp;"VG"&amp;IF(ДАННЫЕ!$BH376="0",1,0)&amp;"o"&amp;IF(T376+ДАННЫЕ!$AF376+ДАННЫЕ!$AG376+ДАННЫЕ!$AH376+ДАННЫЕ!$AI376+ДАННЫЕ!$AJ376+ДАННЫЕ!$AP376+ДАННЫЕ!$AQ376+ДАННЫЕ!$AR376+ДАННЫЕ!$AU376+ДАННЫЕ!$AW376+ДАННЫЕ!$AS376+ДАННЫЕ!$AT376&gt;0,1,0)&amp;"x"&amp;ДАННЫЕ!$AG376&amp;"p"&amp;IF(ДАННЫЕ!$BY376&gt;0,1,0)&amp;"v"&amp;IF(ДАННЫЕ!$BZ376&gt;0,1,0)&amp;"n"&amp;ДАННЫЕ!$CA376&amp;"t"&amp;ДАННЫЕ!$AY376&amp;"k"&amp;ДАННЫЕ!$CB376&amp;"q"&amp;ДАННЫЕ!$CC376&amp;"w"&amp;ДАННЫЕ!$CD376&amp;"e"&amp;ДАННЫЕ!$CE376&amp;"m"&amp;ДАННЫЕ!$CF376&amp;"c"&amp;ДАННЫЕ!$CG376&amp;"z"&amp;ДАННЫЕ!$CH376&amp;"d"&amp;IF(H376=4,1,0)&amp;"s"&amp;IF(ДАННЫЕ!$J376=1,0,1)&amp;"u"&amp;IF(ДАННЫЕ!$CJ376&gt;0,1,0)</f>
        <v>g0cf0a06AR1VG0o0xp0v0ntkqwemczd0s1u0</v>
      </c>
      <c r="O376" s="28" t="str">
        <f>ДАННЫЕ!$I376&amp;"g"&amp;B376&amp;A376&amp;"f"&amp;P376&amp;"c"&amp;IF(ДАННЫЕ!$U376&gt;0,1,0)&amp;"s"&amp;IF(ДАННЫЕ!$Q376&gt;0,IF(YEAR(ДАННЫЕ!$F$1)=YEAR(ДАННЫЕ!$Q376),IF(MONTH(ДАННЫЕ!$F$1)=MONTH(ДАННЫЕ!$Q376),111,11),1),0)&amp;"i"&amp;IF(ДАННЫЕ!$R376+ДАННЫЕ!$S376+ДАННЫЕ!$T376=0,0,1)&amp;"h"&amp;IF(ДАННЫЕ!$P376&gt;0,1,0)&amp;"p"&amp;IF(ДАННЫЕ!$CI376&gt;0,IF(YEAR(ДАННЫЕ!$F$1)=YEAR(ДАННЫЕ!$CI376),IF(MONTH(ДАННЫЕ!$F$1)=MONTH(ДАННЫЕ!$CI376),111,11),1),0)&amp;"d"&amp;IF(ДАННЫЕ!$CJ376&gt;0,IF(YEAR(ДАННЫЕ!$F$1)=YEAR(ДАННЫЕ!$CJ376),IF(MONTH(ДАННЫЕ!$F$1)=MONTH(ДАННЫЕ!$CJ376),111,11),1),0)&amp;"o"&amp;IF(ДАННЫЕ!$CK376&gt;0,IF(MONTH(ДАННЫЕ!$F$1)=MONTH(ДАННЫЕ!$CK376),111,11),0)&amp;"v"&amp;IF(ДАННЫЕ!$BE376&gt;0,IF(MONTH(ДАННЫЕ!$F$1)=MONTH(ДАННЫЕ!$BE376),111,11),0)</f>
        <v>g00f0c0s0i0h0p0d0o0v0</v>
      </c>
      <c r="P376" s="15">
        <f t="shared" si="17"/>
        <v>0</v>
      </c>
      <c r="Q376" s="15">
        <f>IF(ДАННЫЕ!$F$1&gt;ДАННЫЕ!$N376,IF(YEAR(ДАННЫЕ!$F$1)=YEAR(ДАННЫЕ!M376),1,0),0)</f>
        <v>0</v>
      </c>
      <c r="R376" s="15">
        <f>IF(ДАННЫЕ!$F$1&gt;ДАННЫЕ!$N376,IF(YEAR(ДАННЫЕ!$F$1)=YEAR(ДАННЫЕ!N376),1,0),0)</f>
        <v>0</v>
      </c>
      <c r="S376" s="15">
        <f>IF(ДАННЫЕ!$AA376="2А",1,IF(ДАННЫЕ!$AA376="2Б",2,IF(ДАННЫЕ!$AA376="2В",3,IF(ДАННЫЕ!$AA376=3,4,IF(ДАННЫЕ!$AA376="4А",5,IF(ДАННЫЕ!$AA376="4Б",6,IF(ДАННЫЕ!$AA376="4В",7,IF(ДАННЫЕ!$AA376=5,8,0))))))))</f>
        <v>0</v>
      </c>
      <c r="T376" s="15">
        <f>IF(OR(ДАННЫЕ!$AC376=2,ДАННЫЕ!$AD376=2,ДАННЫЕ!$AE376=2),2,IF(OR(ДАННЫЕ!$AC376=1,ДАННЫЕ!$AD376=1,ДАННЫЕ!$AE376=1),1,0))</f>
        <v>0</v>
      </c>
    </row>
    <row r="377" spans="1:20" ht="15" customHeight="1" x14ac:dyDescent="0.2">
      <c r="A377" s="78">
        <f>IF(B377&gt;0,IF(MONTH(ДАННЫЕ!$F$1)=MONTH(ДАННЫЕ!$B377),1,0),0)</f>
        <v>0</v>
      </c>
      <c r="B377" s="14">
        <f>IF(ДАННЫЕ!$B377&gt;0,IF(YEAR(ДАННЫЕ!$F$1)=YEAR(ДАННЫЕ!$B377),1,0),0)</f>
        <v>0</v>
      </c>
      <c r="C377" s="14">
        <f>IF(ДАННЫЕ!$CM377&gt;0,IF(YEAR(ДАННЫЕ!$F$1)=YEAR(ДАННЫЕ!$CM377),1,0),0)</f>
        <v>0</v>
      </c>
      <c r="D377" s="14">
        <f>IF(ДАННЫЕ!$CJ377&gt;0,IF(ДАННЫЕ!$CL377&gt;ДАННЫЕ!$F$1,1,IF(ДАННЫЕ!$CL377&gt;0,0,1)),0)</f>
        <v>0</v>
      </c>
      <c r="E377" s="43" t="str">
        <f ca="1">IF(ДАННЫЕ!$F$1&gt;0,IF(ДАННЫЕ!$G377&gt;0,DATEDIF(ДАННЫЕ!$G377,ДАННЫЕ!$F$1,"y"),""),IF(ДАННЫЕ!$G377&gt;0,DATEDIF(ДАННЫЕ!$G377,TODAY(),"y"),""))</f>
        <v/>
      </c>
      <c r="F377" s="43" t="str">
        <f xml:space="preserve"> IF(ДАННЫЕ!$F377="М",IF(E377&gt;=18,IF(E377&lt;60,1,""),""),"")&amp;IF(ДАННЫЕ!$F377="Ж",IF(E377&gt;=18,IF(E377&lt;55,1,""),""),"")</f>
        <v/>
      </c>
      <c r="G377" s="43" t="str">
        <f xml:space="preserve"> IF(ДАННЫЕ!$F377="М",IF(E377&gt;=60,2,""),"")&amp;IF(ДАННЫЕ!$F377="Ж",IF(E377&gt;=55,2,""),"")</f>
        <v/>
      </c>
      <c r="H377" s="43" t="str">
        <f t="shared" ca="1" si="15"/>
        <v/>
      </c>
      <c r="I377" s="43" t="str">
        <f t="shared" ca="1" si="16"/>
        <v>03</v>
      </c>
      <c r="J377" s="28" t="str">
        <f ca="1">ДАННЫЕ!$F377&amp;H377&amp;I377&amp;ДАННЫЕ!$I377&amp;"m"&amp;IF(ДАННЫЕ!$I377&gt;0,IF(ДАННЫЕ!$J377&gt;0,0,1),"")&amp;"f"&amp;IF(ДАННЫЕ!$R377&gt;0,IF(YEAR(ДАННЫЕ!$F$1)=YEAR(ДАННЫЕ!$R377),1,0),0)&amp;"z"&amp;ДАННЫЕ!$R377&amp;"p"&amp;ДАННЫЕ!$S377&amp;"i"&amp;ДАННЫЕ!$T377&amp;"h"&amp;ДАННЫЕ!$K377&amp;"be"&amp;ДАННЫЕ!$BI377&amp;"CD"&amp;IF(ДАННЫЕ!BF377&gt;500,4,IF(ДАННЫЕ!BF377&gt;350,3,IF(ДАННЫЕ!BF377&gt;200,2,IF(ДАННЫЕ!BF377&gt;0,1,0))))&amp;"g"&amp;B377&amp;"d"&amp;H377&amp;"l"&amp;ДАННЫЕ!AT377&amp;"a"&amp;ДАННЫЕ!$V377&amp;"v"&amp;R377&amp;"k"&amp;ДАННЫЕ!$U377&amp;"s"&amp;ДАННЫЕ!$Y377&amp;"t"&amp;ДАННЫЕ!$X377&amp;"b"&amp;IF(ДАННЫЕ!$Q377&gt;1,1,0)&amp;"PP"&amp;ДАННЫЕ!Z377&amp;"c"&amp;S377&amp;"x"&amp;IF(ДАННЫЕ!$BY377&gt;0,IF(YEAR(ДАННЫЕ!$F$1)=YEAR(ДАННЫЕ!$BY377),1,0),0)&amp;"n"&amp;IF(ДАННЫЕ!$BZ377&gt;0,IF(YEAR(ДАННЫЕ!$F$1)=YEAR(ДАННЫЕ!$BZ377),1,0),0)&amp;"u"&amp;D377&amp;"z"&amp;IF(ДАННЫЕ!$CL377&gt;0,IF(YEAR(ДАННЫЕ!$F$1)&gt;YEAR(ДАННЫЕ!$CL377),11,12),0)</f>
        <v>03mf0zpihbeCD0g0dlav0kstb0PPc0x0n0u0z0</v>
      </c>
      <c r="K377" s="28" t="str">
        <f ca="1">ДАННЫЕ!$I377&amp;"x"&amp;B377&amp;"w"&amp;IF(T377+ДАННЫЕ!AD377+ДАННЫЕ!AE377+ДАННЫЕ!AF377+ДАННЫЕ!AG377+ДАННЫЕ!AH377+ДАННЫЕ!$AL377+ДАННЫЕ!AI377+ДАННЫЕ!AJ377+ДАННЫЕ!AK377+ДАННЫЕ!AP377+ДАННЫЕ!AQ377+ДАННЫЕ!AR377+ДАННЫЕ!$AM377+ДАННЫЕ!$AN377+ДАННЫЕ!AS377+ДАННЫЕ!AT377&gt;0,1,0)&amp;IF(OR(T377=2,ДАННЫЕ!AD377=2,ДАННЫЕ!AE377=2,ДАННЫЕ!AF377=2,ДАННЫЕ!AG377=2,ДАННЫЕ!AH377=2,ДАННЫЕ!$AL377=2,ДАННЫЕ!AI377=2,ДАННЫЕ!AJ377=2,ДАННЫЕ!AK377=2,ДАННЫЕ!AP377=2,ДАННЫЕ!AQ377=2,ДАННЫЕ!AR377=2,ДАННЫЕ!$AM377=2,ДАННЫЕ!$AN377=2,ДАННЫЕ!AS377=2,ДАННЫЕ!AT377=2),2,0)&amp;"t"&amp;IF(T377&gt;0,"1"&amp;T377,"00")&amp;"f"&amp;IF(ДАННЫЕ!$AC377,"1"&amp;ДАННЫЕ!$AC377,"00")&amp;"b"&amp;IF(ДАННЫЕ!$AD377,"1"&amp;ДАННЫЕ!$AD377,"00")&amp;"g"&amp;IF(ДАННЫЕ!$AF377,"1"&amp;ДАННЫЕ!$AF377,"00")&amp;"c"&amp;IF(ДАННЫЕ!$AG377,"1"&amp;ДАННЫЕ!$AG377,"00")&amp;"i"&amp;IF(ДАННЫЕ!$AH377,"1"&amp;ДАННЫЕ!$AH377,"00")&amp;"r"&amp;IF(ДАННЫЕ!$AL377,"1"&amp;ДАННЫЕ!$AL377,"00")&amp;"m"&amp;IF(ДАННЫЕ!$AI377,"1"&amp;ДАННЫЕ!$AI377,"00")&amp;"hS"&amp;IF(ДАННЫЕ!$AJ377,"1"&amp;ДАННЫЕ!$AJ377,"00")&amp;"hZ"&amp;IF(ДАННЫЕ!$AK377,"1"&amp;ДАННЫЕ!$AK377,"00")&amp;"p"&amp;IF(ДАННЫЕ!$AP377,"1"&amp;ДАННЫЕ!$AP377,"00")&amp;"k"&amp;IF(ДАННЫЕ!$AQ377,"1"&amp;ДАННЫЕ!$AQ377,"00")&amp;"z"&amp;IF(ДАННЫЕ!$AR377,"1"&amp;ДАННЫЕ!$AR377,"00")&amp;"j"&amp;IF(ДАННЫЕ!$AM377,"1"&amp;ДАННЫЕ!$AM377,"00")&amp;"n"&amp;IF(ДАННЫЕ!$AN377,"1"&amp;ДАННЫЕ!$AN377,"00")&amp;"E"&amp;ДАННЫЕ!BI377&amp;"L"&amp;ДАННЫЕ!AO377&amp;"h"&amp;IF(ДАННЫЕ!$AU377&gt;0,1,0)&amp;"v"&amp;IF(ДАННЫЕ!$AW377&gt;0,1,0)&amp;"a"&amp;IF(ДАННЫЕ!$AS377,"1"&amp;ДАННЫЕ!$AS377,"00")&amp;"s"&amp;IF(ДАННЫЕ!$AT377,"1"&amp;ДАННЫЕ!$AT377,"00")&amp;"u"&amp;IF(ДАННЫЕ!$CJ377&gt;0,1,0)&amp;"y"&amp;B377&amp;"d"&amp;H377&amp;"e"&amp;F377&amp;G377</f>
        <v>x0w00t00f00b00g00c00i00r00m00hS00hZ00p00k00z00j00n00ELh0v0a00s00u0y0de</v>
      </c>
      <c r="L377" s="28" t="str">
        <f ca="1">ДАННЫЕ!$I377&amp;"VN"&amp;IF(ДАННЫЕ!AW377&gt;0,11,10)&amp;"CD"&amp;IF(ДАННЫЕ!BF377&gt;500,16,IF(ДАННЫЕ!BF377&gt;350,15,IF(ДАННЫЕ!BF377&gt;=200,14,IF(ДАННЫЕ!BF377&gt;=100,13,IF(ДАННЫЕ!BF377&gt;=50,12,IF(ДАННЫЕ!BF377&gt;0,11,10))))))&amp;"AR"&amp;IF(ДАННЫЕ!BX377&gt;0,1,0)&amp;"GD"&amp;B377&amp;"VV"&amp;IF(E377&gt;=5,IF(E377&lt;18,1,0),0)</f>
        <v>VN10CD10AR0GD0VV0</v>
      </c>
      <c r="M377" s="28" t="str">
        <f>ДАННЫЕ!$I377&amp;"b"&amp;ДАННЫЕ!$BI377&amp;"r"&amp;ДАННЫЕ!$BJ377&amp;"CD"&amp;IF(ДАННЫЕ!BF377&gt;0,IF(ДАННЫЕ!BF377&lt;200,1,IF(ДАННЫЕ!BF377&lt;350,2,3)),0)&amp;"h"&amp;IF(ДАННЫЕ!$BK377+ДАННЫЕ!$BL377+ДАННЫЕ!$BM377&gt;0,1,0)&amp;"x"&amp;ДАННЫЕ!$BK377&amp;"y"&amp;ДАННЫЕ!$BL377&amp;"z"&amp;ДАННЫЕ!$BM377&amp;"c"&amp;IF(ДАННЫЕ!$BK377+ДАННЫЕ!$BL377+ДАННЫЕ!$BM377=3,1,0)&amp;"a"&amp;IF(ДАННЫЕ!$BQ377+ДАННЫЕ!$BR377&gt;0,1,0)&amp;"d"&amp;ДАННЫЕ!$BQ377&amp;"v"&amp;ДАННЫЕ!$BR377&amp;"p"&amp;ДАННЫЕ!$BS377&amp;"n"&amp;ДАННЫЕ!$BU377&amp;"t"&amp;ДАННЫЕ!$BV377&amp;"o"&amp;ДАННЫЕ!$BT377&amp;"l"&amp;IF(ДАННЫЕ!$BN377&gt;0,1,0)&amp;ДАННЫЕ!$BN377&amp;"g"&amp;ДАННЫЕ!$BO377&amp;"s"&amp;ДАННЫЕ!$BP377&amp;"DZ"&amp;IF(ДАННЫЕ!B377-ДАННЫЕ!G377 &lt; 60,IF(ДАННЫЕ!B377-ДАННЫЕ!G377 &gt;= 0,1,0),0)&amp;"u"&amp;IF(ДАННЫЕ!$CJ377&gt;0,1,0)</f>
        <v>brCD0h0xyzc0a0dvpntol0gsDZ1u0</v>
      </c>
      <c r="N377" s="28" t="str">
        <f ca="1">ДАННЫЕ!$F377&amp;ДАННЫЕ!$I377&amp;"g"&amp;B377&amp;"cf"&amp;D377&amp;"a"&amp;IF(ДАННЫЕ!$BX377&gt;0,1,0)&amp;IF(ДАННЫЕ!$BF377&gt;500,1,IF(ДАННЫЕ!$BF377&gt;350,2,IF(ДАННЫЕ!$BF377&gt;=200,3,IF(ДАННЫЕ!$BF377&gt;=100,4,IF(ДАННЫЕ!$BF377&gt;=50,5,IF(ДАННЫЕ!$BF377&lt;50,6,0))))))&amp;"AR"&amp;IF(DATEDIF(ДАННЫЕ!$BX377,ДАННЫЕ!$F$1,"y")&gt;1,1,0)&amp;"VG"&amp;IF(ДАННЫЕ!$BH377="0",1,0)&amp;"o"&amp;IF(T377+ДАННЫЕ!$AF377+ДАННЫЕ!$AG377+ДАННЫЕ!$AH377+ДАННЫЕ!$AI377+ДАННЫЕ!$AJ377+ДАННЫЕ!$AP377+ДАННЫЕ!$AQ377+ДАННЫЕ!$AR377+ДАННЫЕ!$AU377+ДАННЫЕ!$AW377+ДАННЫЕ!$AS377+ДАННЫЕ!$AT377&gt;0,1,0)&amp;"x"&amp;ДАННЫЕ!$AG377&amp;"p"&amp;IF(ДАННЫЕ!$BY377&gt;0,1,0)&amp;"v"&amp;IF(ДАННЫЕ!$BZ377&gt;0,1,0)&amp;"n"&amp;ДАННЫЕ!$CA377&amp;"t"&amp;ДАННЫЕ!$AY377&amp;"k"&amp;ДАННЫЕ!$CB377&amp;"q"&amp;ДАННЫЕ!$CC377&amp;"w"&amp;ДАННЫЕ!$CD377&amp;"e"&amp;ДАННЫЕ!$CE377&amp;"m"&amp;ДАННЫЕ!$CF377&amp;"c"&amp;ДАННЫЕ!$CG377&amp;"z"&amp;ДАННЫЕ!$CH377&amp;"d"&amp;IF(H377=4,1,0)&amp;"s"&amp;IF(ДАННЫЕ!$J377=1,0,1)&amp;"u"&amp;IF(ДАННЫЕ!$CJ377&gt;0,1,0)</f>
        <v>g0cf0a06AR1VG0o0xp0v0ntkqwemczd0s1u0</v>
      </c>
      <c r="O377" s="28" t="str">
        <f>ДАННЫЕ!$I377&amp;"g"&amp;B377&amp;A377&amp;"f"&amp;P377&amp;"c"&amp;IF(ДАННЫЕ!$U377&gt;0,1,0)&amp;"s"&amp;IF(ДАННЫЕ!$Q377&gt;0,IF(YEAR(ДАННЫЕ!$F$1)=YEAR(ДАННЫЕ!$Q377),IF(MONTH(ДАННЫЕ!$F$1)=MONTH(ДАННЫЕ!$Q377),111,11),1),0)&amp;"i"&amp;IF(ДАННЫЕ!$R377+ДАННЫЕ!$S377+ДАННЫЕ!$T377=0,0,1)&amp;"h"&amp;IF(ДАННЫЕ!$P377&gt;0,1,0)&amp;"p"&amp;IF(ДАННЫЕ!$CI377&gt;0,IF(YEAR(ДАННЫЕ!$F$1)=YEAR(ДАННЫЕ!$CI377),IF(MONTH(ДАННЫЕ!$F$1)=MONTH(ДАННЫЕ!$CI377),111,11),1),0)&amp;"d"&amp;IF(ДАННЫЕ!$CJ377&gt;0,IF(YEAR(ДАННЫЕ!$F$1)=YEAR(ДАННЫЕ!$CJ377),IF(MONTH(ДАННЫЕ!$F$1)=MONTH(ДАННЫЕ!$CJ377),111,11),1),0)&amp;"o"&amp;IF(ДАННЫЕ!$CK377&gt;0,IF(MONTH(ДАННЫЕ!$F$1)=MONTH(ДАННЫЕ!$CK377),111,11),0)&amp;"v"&amp;IF(ДАННЫЕ!$BE377&gt;0,IF(MONTH(ДАННЫЕ!$F$1)=MONTH(ДАННЫЕ!$BE377),111,11),0)</f>
        <v>g00f0c0s0i0h0p0d0o0v0</v>
      </c>
      <c r="P377" s="15">
        <f t="shared" si="17"/>
        <v>0</v>
      </c>
      <c r="Q377" s="15">
        <f>IF(ДАННЫЕ!$F$1&gt;ДАННЫЕ!$N377,IF(YEAR(ДАННЫЕ!$F$1)=YEAR(ДАННЫЕ!M377),1,0),0)</f>
        <v>0</v>
      </c>
      <c r="R377" s="15">
        <f>IF(ДАННЫЕ!$F$1&gt;ДАННЫЕ!$N377,IF(YEAR(ДАННЫЕ!$F$1)=YEAR(ДАННЫЕ!N377),1,0),0)</f>
        <v>0</v>
      </c>
      <c r="S377" s="15">
        <f>IF(ДАННЫЕ!$AA377="2А",1,IF(ДАННЫЕ!$AA377="2Б",2,IF(ДАННЫЕ!$AA377="2В",3,IF(ДАННЫЕ!$AA377=3,4,IF(ДАННЫЕ!$AA377="4А",5,IF(ДАННЫЕ!$AA377="4Б",6,IF(ДАННЫЕ!$AA377="4В",7,IF(ДАННЫЕ!$AA377=5,8,0))))))))</f>
        <v>0</v>
      </c>
      <c r="T377" s="15">
        <f>IF(OR(ДАННЫЕ!$AC377=2,ДАННЫЕ!$AD377=2,ДАННЫЕ!$AE377=2),2,IF(OR(ДАННЫЕ!$AC377=1,ДАННЫЕ!$AD377=1,ДАННЫЕ!$AE377=1),1,0))</f>
        <v>0</v>
      </c>
    </row>
    <row r="378" spans="1:20" ht="15" customHeight="1" x14ac:dyDescent="0.2">
      <c r="A378" s="78">
        <f>IF(B378&gt;0,IF(MONTH(ДАННЫЕ!$F$1)=MONTH(ДАННЫЕ!$B378),1,0),0)</f>
        <v>0</v>
      </c>
      <c r="B378" s="14">
        <f>IF(ДАННЫЕ!$B378&gt;0,IF(YEAR(ДАННЫЕ!$F$1)=YEAR(ДАННЫЕ!$B378),1,0),0)</f>
        <v>0</v>
      </c>
      <c r="C378" s="14">
        <f>IF(ДАННЫЕ!$CM378&gt;0,IF(YEAR(ДАННЫЕ!$F$1)=YEAR(ДАННЫЕ!$CM378),1,0),0)</f>
        <v>0</v>
      </c>
      <c r="D378" s="14">
        <f>IF(ДАННЫЕ!$CJ378&gt;0,IF(ДАННЫЕ!$CL378&gt;ДАННЫЕ!$F$1,1,IF(ДАННЫЕ!$CL378&gt;0,0,1)),0)</f>
        <v>0</v>
      </c>
      <c r="E378" s="43" t="str">
        <f ca="1">IF(ДАННЫЕ!$F$1&gt;0,IF(ДАННЫЕ!$G378&gt;0,DATEDIF(ДАННЫЕ!$G378,ДАННЫЕ!$F$1,"y"),""),IF(ДАННЫЕ!$G378&gt;0,DATEDIF(ДАННЫЕ!$G378,TODAY(),"y"),""))</f>
        <v/>
      </c>
      <c r="F378" s="43" t="str">
        <f xml:space="preserve"> IF(ДАННЫЕ!$F378="М",IF(E378&gt;=18,IF(E378&lt;60,1,""),""),"")&amp;IF(ДАННЫЕ!$F378="Ж",IF(E378&gt;=18,IF(E378&lt;55,1,""),""),"")</f>
        <v/>
      </c>
      <c r="G378" s="43" t="str">
        <f xml:space="preserve"> IF(ДАННЫЕ!$F378="М",IF(E378&gt;=60,2,""),"")&amp;IF(ДАННЫЕ!$F378="Ж",IF(E378&gt;=55,2,""),"")</f>
        <v/>
      </c>
      <c r="H378" s="43" t="str">
        <f t="shared" ca="1" si="15"/>
        <v/>
      </c>
      <c r="I378" s="43" t="str">
        <f t="shared" ca="1" si="16"/>
        <v>03</v>
      </c>
      <c r="J378" s="28" t="str">
        <f ca="1">ДАННЫЕ!$F378&amp;H378&amp;I378&amp;ДАННЫЕ!$I378&amp;"m"&amp;IF(ДАННЫЕ!$I378&gt;0,IF(ДАННЫЕ!$J378&gt;0,0,1),"")&amp;"f"&amp;IF(ДАННЫЕ!$R378&gt;0,IF(YEAR(ДАННЫЕ!$F$1)=YEAR(ДАННЫЕ!$R378),1,0),0)&amp;"z"&amp;ДАННЫЕ!$R378&amp;"p"&amp;ДАННЫЕ!$S378&amp;"i"&amp;ДАННЫЕ!$T378&amp;"h"&amp;ДАННЫЕ!$K378&amp;"be"&amp;ДАННЫЕ!$BI378&amp;"CD"&amp;IF(ДАННЫЕ!BF378&gt;500,4,IF(ДАННЫЕ!BF378&gt;350,3,IF(ДАННЫЕ!BF378&gt;200,2,IF(ДАННЫЕ!BF378&gt;0,1,0))))&amp;"g"&amp;B378&amp;"d"&amp;H378&amp;"l"&amp;ДАННЫЕ!AT378&amp;"a"&amp;ДАННЫЕ!$V378&amp;"v"&amp;R378&amp;"k"&amp;ДАННЫЕ!$U378&amp;"s"&amp;ДАННЫЕ!$Y378&amp;"t"&amp;ДАННЫЕ!$X378&amp;"b"&amp;IF(ДАННЫЕ!$Q378&gt;1,1,0)&amp;"PP"&amp;ДАННЫЕ!Z378&amp;"c"&amp;S378&amp;"x"&amp;IF(ДАННЫЕ!$BY378&gt;0,IF(YEAR(ДАННЫЕ!$F$1)=YEAR(ДАННЫЕ!$BY378),1,0),0)&amp;"n"&amp;IF(ДАННЫЕ!$BZ378&gt;0,IF(YEAR(ДАННЫЕ!$F$1)=YEAR(ДАННЫЕ!$BZ378),1,0),0)&amp;"u"&amp;D378&amp;"z"&amp;IF(ДАННЫЕ!$CL378&gt;0,IF(YEAR(ДАННЫЕ!$F$1)&gt;YEAR(ДАННЫЕ!$CL378),11,12),0)</f>
        <v>03mf0zpihbeCD0g0dlav0kstb0PPc0x0n0u0z0</v>
      </c>
      <c r="K378" s="28" t="str">
        <f ca="1">ДАННЫЕ!$I378&amp;"x"&amp;B378&amp;"w"&amp;IF(T378+ДАННЫЕ!AD378+ДАННЫЕ!AE378+ДАННЫЕ!AF378+ДАННЫЕ!AG378+ДАННЫЕ!AH378+ДАННЫЕ!$AL378+ДАННЫЕ!AI378+ДАННЫЕ!AJ378+ДАННЫЕ!AK378+ДАННЫЕ!AP378+ДАННЫЕ!AQ378+ДАННЫЕ!AR378+ДАННЫЕ!$AM378+ДАННЫЕ!$AN378+ДАННЫЕ!AS378+ДАННЫЕ!AT378&gt;0,1,0)&amp;IF(OR(T378=2,ДАННЫЕ!AD378=2,ДАННЫЕ!AE378=2,ДАННЫЕ!AF378=2,ДАННЫЕ!AG378=2,ДАННЫЕ!AH378=2,ДАННЫЕ!$AL378=2,ДАННЫЕ!AI378=2,ДАННЫЕ!AJ378=2,ДАННЫЕ!AK378=2,ДАННЫЕ!AP378=2,ДАННЫЕ!AQ378=2,ДАННЫЕ!AR378=2,ДАННЫЕ!$AM378=2,ДАННЫЕ!$AN378=2,ДАННЫЕ!AS378=2,ДАННЫЕ!AT378=2),2,0)&amp;"t"&amp;IF(T378&gt;0,"1"&amp;T378,"00")&amp;"f"&amp;IF(ДАННЫЕ!$AC378,"1"&amp;ДАННЫЕ!$AC378,"00")&amp;"b"&amp;IF(ДАННЫЕ!$AD378,"1"&amp;ДАННЫЕ!$AD378,"00")&amp;"g"&amp;IF(ДАННЫЕ!$AF378,"1"&amp;ДАННЫЕ!$AF378,"00")&amp;"c"&amp;IF(ДАННЫЕ!$AG378,"1"&amp;ДАННЫЕ!$AG378,"00")&amp;"i"&amp;IF(ДАННЫЕ!$AH378,"1"&amp;ДАННЫЕ!$AH378,"00")&amp;"r"&amp;IF(ДАННЫЕ!$AL378,"1"&amp;ДАННЫЕ!$AL378,"00")&amp;"m"&amp;IF(ДАННЫЕ!$AI378,"1"&amp;ДАННЫЕ!$AI378,"00")&amp;"hS"&amp;IF(ДАННЫЕ!$AJ378,"1"&amp;ДАННЫЕ!$AJ378,"00")&amp;"hZ"&amp;IF(ДАННЫЕ!$AK378,"1"&amp;ДАННЫЕ!$AK378,"00")&amp;"p"&amp;IF(ДАННЫЕ!$AP378,"1"&amp;ДАННЫЕ!$AP378,"00")&amp;"k"&amp;IF(ДАННЫЕ!$AQ378,"1"&amp;ДАННЫЕ!$AQ378,"00")&amp;"z"&amp;IF(ДАННЫЕ!$AR378,"1"&amp;ДАННЫЕ!$AR378,"00")&amp;"j"&amp;IF(ДАННЫЕ!$AM378,"1"&amp;ДАННЫЕ!$AM378,"00")&amp;"n"&amp;IF(ДАННЫЕ!$AN378,"1"&amp;ДАННЫЕ!$AN378,"00")&amp;"E"&amp;ДАННЫЕ!BI378&amp;"L"&amp;ДАННЫЕ!AO378&amp;"h"&amp;IF(ДАННЫЕ!$AU378&gt;0,1,0)&amp;"v"&amp;IF(ДАННЫЕ!$AW378&gt;0,1,0)&amp;"a"&amp;IF(ДАННЫЕ!$AS378,"1"&amp;ДАННЫЕ!$AS378,"00")&amp;"s"&amp;IF(ДАННЫЕ!$AT378,"1"&amp;ДАННЫЕ!$AT378,"00")&amp;"u"&amp;IF(ДАННЫЕ!$CJ378&gt;0,1,0)&amp;"y"&amp;B378&amp;"d"&amp;H378&amp;"e"&amp;F378&amp;G378</f>
        <v>x0w00t00f00b00g00c00i00r00m00hS00hZ00p00k00z00j00n00ELh0v0a00s00u0y0de</v>
      </c>
      <c r="L378" s="28" t="str">
        <f ca="1">ДАННЫЕ!$I378&amp;"VN"&amp;IF(ДАННЫЕ!AW378&gt;0,11,10)&amp;"CD"&amp;IF(ДАННЫЕ!BF378&gt;500,16,IF(ДАННЫЕ!BF378&gt;350,15,IF(ДАННЫЕ!BF378&gt;=200,14,IF(ДАННЫЕ!BF378&gt;=100,13,IF(ДАННЫЕ!BF378&gt;=50,12,IF(ДАННЫЕ!BF378&gt;0,11,10))))))&amp;"AR"&amp;IF(ДАННЫЕ!BX378&gt;0,1,0)&amp;"GD"&amp;B378&amp;"VV"&amp;IF(E378&gt;=5,IF(E378&lt;18,1,0),0)</f>
        <v>VN10CD10AR0GD0VV0</v>
      </c>
      <c r="M378" s="28" t="str">
        <f>ДАННЫЕ!$I378&amp;"b"&amp;ДАННЫЕ!$BI378&amp;"r"&amp;ДАННЫЕ!$BJ378&amp;"CD"&amp;IF(ДАННЫЕ!BF378&gt;0,IF(ДАННЫЕ!BF378&lt;200,1,IF(ДАННЫЕ!BF378&lt;350,2,3)),0)&amp;"h"&amp;IF(ДАННЫЕ!$BK378+ДАННЫЕ!$BL378+ДАННЫЕ!$BM378&gt;0,1,0)&amp;"x"&amp;ДАННЫЕ!$BK378&amp;"y"&amp;ДАННЫЕ!$BL378&amp;"z"&amp;ДАННЫЕ!$BM378&amp;"c"&amp;IF(ДАННЫЕ!$BK378+ДАННЫЕ!$BL378+ДАННЫЕ!$BM378=3,1,0)&amp;"a"&amp;IF(ДАННЫЕ!$BQ378+ДАННЫЕ!$BR378&gt;0,1,0)&amp;"d"&amp;ДАННЫЕ!$BQ378&amp;"v"&amp;ДАННЫЕ!$BR378&amp;"p"&amp;ДАННЫЕ!$BS378&amp;"n"&amp;ДАННЫЕ!$BU378&amp;"t"&amp;ДАННЫЕ!$BV378&amp;"o"&amp;ДАННЫЕ!$BT378&amp;"l"&amp;IF(ДАННЫЕ!$BN378&gt;0,1,0)&amp;ДАННЫЕ!$BN378&amp;"g"&amp;ДАННЫЕ!$BO378&amp;"s"&amp;ДАННЫЕ!$BP378&amp;"DZ"&amp;IF(ДАННЫЕ!B378-ДАННЫЕ!G378 &lt; 60,IF(ДАННЫЕ!B378-ДАННЫЕ!G378 &gt;= 0,1,0),0)&amp;"u"&amp;IF(ДАННЫЕ!$CJ378&gt;0,1,0)</f>
        <v>brCD0h0xyzc0a0dvpntol0gsDZ1u0</v>
      </c>
      <c r="N378" s="28" t="str">
        <f ca="1">ДАННЫЕ!$F378&amp;ДАННЫЕ!$I378&amp;"g"&amp;B378&amp;"cf"&amp;D378&amp;"a"&amp;IF(ДАННЫЕ!$BX378&gt;0,1,0)&amp;IF(ДАННЫЕ!$BF378&gt;500,1,IF(ДАННЫЕ!$BF378&gt;350,2,IF(ДАННЫЕ!$BF378&gt;=200,3,IF(ДАННЫЕ!$BF378&gt;=100,4,IF(ДАННЫЕ!$BF378&gt;=50,5,IF(ДАННЫЕ!$BF378&lt;50,6,0))))))&amp;"AR"&amp;IF(DATEDIF(ДАННЫЕ!$BX378,ДАННЫЕ!$F$1,"y")&gt;1,1,0)&amp;"VG"&amp;IF(ДАННЫЕ!$BH378="0",1,0)&amp;"o"&amp;IF(T378+ДАННЫЕ!$AF378+ДАННЫЕ!$AG378+ДАННЫЕ!$AH378+ДАННЫЕ!$AI378+ДАННЫЕ!$AJ378+ДАННЫЕ!$AP378+ДАННЫЕ!$AQ378+ДАННЫЕ!$AR378+ДАННЫЕ!$AU378+ДАННЫЕ!$AW378+ДАННЫЕ!$AS378+ДАННЫЕ!$AT378&gt;0,1,0)&amp;"x"&amp;ДАННЫЕ!$AG378&amp;"p"&amp;IF(ДАННЫЕ!$BY378&gt;0,1,0)&amp;"v"&amp;IF(ДАННЫЕ!$BZ378&gt;0,1,0)&amp;"n"&amp;ДАННЫЕ!$CA378&amp;"t"&amp;ДАННЫЕ!$AY378&amp;"k"&amp;ДАННЫЕ!$CB378&amp;"q"&amp;ДАННЫЕ!$CC378&amp;"w"&amp;ДАННЫЕ!$CD378&amp;"e"&amp;ДАННЫЕ!$CE378&amp;"m"&amp;ДАННЫЕ!$CF378&amp;"c"&amp;ДАННЫЕ!$CG378&amp;"z"&amp;ДАННЫЕ!$CH378&amp;"d"&amp;IF(H378=4,1,0)&amp;"s"&amp;IF(ДАННЫЕ!$J378=1,0,1)&amp;"u"&amp;IF(ДАННЫЕ!$CJ378&gt;0,1,0)</f>
        <v>g0cf0a06AR1VG0o0xp0v0ntkqwemczd0s1u0</v>
      </c>
      <c r="O378" s="28" t="str">
        <f>ДАННЫЕ!$I378&amp;"g"&amp;B378&amp;A378&amp;"f"&amp;P378&amp;"c"&amp;IF(ДАННЫЕ!$U378&gt;0,1,0)&amp;"s"&amp;IF(ДАННЫЕ!$Q378&gt;0,IF(YEAR(ДАННЫЕ!$F$1)=YEAR(ДАННЫЕ!$Q378),IF(MONTH(ДАННЫЕ!$F$1)=MONTH(ДАННЫЕ!$Q378),111,11),1),0)&amp;"i"&amp;IF(ДАННЫЕ!$R378+ДАННЫЕ!$S378+ДАННЫЕ!$T378=0,0,1)&amp;"h"&amp;IF(ДАННЫЕ!$P378&gt;0,1,0)&amp;"p"&amp;IF(ДАННЫЕ!$CI378&gt;0,IF(YEAR(ДАННЫЕ!$F$1)=YEAR(ДАННЫЕ!$CI378),IF(MONTH(ДАННЫЕ!$F$1)=MONTH(ДАННЫЕ!$CI378),111,11),1),0)&amp;"d"&amp;IF(ДАННЫЕ!$CJ378&gt;0,IF(YEAR(ДАННЫЕ!$F$1)=YEAR(ДАННЫЕ!$CJ378),IF(MONTH(ДАННЫЕ!$F$1)=MONTH(ДАННЫЕ!$CJ378),111,11),1),0)&amp;"o"&amp;IF(ДАННЫЕ!$CK378&gt;0,IF(MONTH(ДАННЫЕ!$F$1)=MONTH(ДАННЫЕ!$CK378),111,11),0)&amp;"v"&amp;IF(ДАННЫЕ!$BE378&gt;0,IF(MONTH(ДАННЫЕ!$F$1)=MONTH(ДАННЫЕ!$BE378),111,11),0)</f>
        <v>g00f0c0s0i0h0p0d0o0v0</v>
      </c>
      <c r="P378" s="15">
        <f t="shared" si="17"/>
        <v>0</v>
      </c>
      <c r="Q378" s="15">
        <f>IF(ДАННЫЕ!$F$1&gt;ДАННЫЕ!$N378,IF(YEAR(ДАННЫЕ!$F$1)=YEAR(ДАННЫЕ!M378),1,0),0)</f>
        <v>0</v>
      </c>
      <c r="R378" s="15">
        <f>IF(ДАННЫЕ!$F$1&gt;ДАННЫЕ!$N378,IF(YEAR(ДАННЫЕ!$F$1)=YEAR(ДАННЫЕ!N378),1,0),0)</f>
        <v>0</v>
      </c>
      <c r="S378" s="15">
        <f>IF(ДАННЫЕ!$AA378="2А",1,IF(ДАННЫЕ!$AA378="2Б",2,IF(ДАННЫЕ!$AA378="2В",3,IF(ДАННЫЕ!$AA378=3,4,IF(ДАННЫЕ!$AA378="4А",5,IF(ДАННЫЕ!$AA378="4Б",6,IF(ДАННЫЕ!$AA378="4В",7,IF(ДАННЫЕ!$AA378=5,8,0))))))))</f>
        <v>0</v>
      </c>
      <c r="T378" s="15">
        <f>IF(OR(ДАННЫЕ!$AC378=2,ДАННЫЕ!$AD378=2,ДАННЫЕ!$AE378=2),2,IF(OR(ДАННЫЕ!$AC378=1,ДАННЫЕ!$AD378=1,ДАННЫЕ!$AE378=1),1,0))</f>
        <v>0</v>
      </c>
    </row>
    <row r="379" spans="1:20" ht="15" customHeight="1" x14ac:dyDescent="0.2">
      <c r="A379" s="78">
        <f>IF(B379&gt;0,IF(MONTH(ДАННЫЕ!$F$1)=MONTH(ДАННЫЕ!$B379),1,0),0)</f>
        <v>0</v>
      </c>
      <c r="B379" s="14">
        <f>IF(ДАННЫЕ!$B379&gt;0,IF(YEAR(ДАННЫЕ!$F$1)=YEAR(ДАННЫЕ!$B379),1,0),0)</f>
        <v>0</v>
      </c>
      <c r="C379" s="14">
        <f>IF(ДАННЫЕ!$CM379&gt;0,IF(YEAR(ДАННЫЕ!$F$1)=YEAR(ДАННЫЕ!$CM379),1,0),0)</f>
        <v>0</v>
      </c>
      <c r="D379" s="14">
        <f>IF(ДАННЫЕ!$CJ379&gt;0,IF(ДАННЫЕ!$CL379&gt;ДАННЫЕ!$F$1,1,IF(ДАННЫЕ!$CL379&gt;0,0,1)),0)</f>
        <v>0</v>
      </c>
      <c r="E379" s="43" t="str">
        <f ca="1">IF(ДАННЫЕ!$F$1&gt;0,IF(ДАННЫЕ!$G379&gt;0,DATEDIF(ДАННЫЕ!$G379,ДАННЫЕ!$F$1,"y"),""),IF(ДАННЫЕ!$G379&gt;0,DATEDIF(ДАННЫЕ!$G379,TODAY(),"y"),""))</f>
        <v/>
      </c>
      <c r="F379" s="43" t="str">
        <f xml:space="preserve"> IF(ДАННЫЕ!$F379="М",IF(E379&gt;=18,IF(E379&lt;60,1,""),""),"")&amp;IF(ДАННЫЕ!$F379="Ж",IF(E379&gt;=18,IF(E379&lt;55,1,""),""),"")</f>
        <v/>
      </c>
      <c r="G379" s="43" t="str">
        <f xml:space="preserve"> IF(ДАННЫЕ!$F379="М",IF(E379&gt;=60,2,""),"")&amp;IF(ДАННЫЕ!$F379="Ж",IF(E379&gt;=55,2,""),"")</f>
        <v/>
      </c>
      <c r="H379" s="43" t="str">
        <f t="shared" ca="1" si="15"/>
        <v/>
      </c>
      <c r="I379" s="43" t="str">
        <f t="shared" ca="1" si="16"/>
        <v>03</v>
      </c>
      <c r="J379" s="28" t="str">
        <f ca="1">ДАННЫЕ!$F379&amp;H379&amp;I379&amp;ДАННЫЕ!$I379&amp;"m"&amp;IF(ДАННЫЕ!$I379&gt;0,IF(ДАННЫЕ!$J379&gt;0,0,1),"")&amp;"f"&amp;IF(ДАННЫЕ!$R379&gt;0,IF(YEAR(ДАННЫЕ!$F$1)=YEAR(ДАННЫЕ!$R379),1,0),0)&amp;"z"&amp;ДАННЫЕ!$R379&amp;"p"&amp;ДАННЫЕ!$S379&amp;"i"&amp;ДАННЫЕ!$T379&amp;"h"&amp;ДАННЫЕ!$K379&amp;"be"&amp;ДАННЫЕ!$BI379&amp;"CD"&amp;IF(ДАННЫЕ!BF379&gt;500,4,IF(ДАННЫЕ!BF379&gt;350,3,IF(ДАННЫЕ!BF379&gt;200,2,IF(ДАННЫЕ!BF379&gt;0,1,0))))&amp;"g"&amp;B379&amp;"d"&amp;H379&amp;"l"&amp;ДАННЫЕ!AT379&amp;"a"&amp;ДАННЫЕ!$V379&amp;"v"&amp;R379&amp;"k"&amp;ДАННЫЕ!$U379&amp;"s"&amp;ДАННЫЕ!$Y379&amp;"t"&amp;ДАННЫЕ!$X379&amp;"b"&amp;IF(ДАННЫЕ!$Q379&gt;1,1,0)&amp;"PP"&amp;ДАННЫЕ!Z379&amp;"c"&amp;S379&amp;"x"&amp;IF(ДАННЫЕ!$BY379&gt;0,IF(YEAR(ДАННЫЕ!$F$1)=YEAR(ДАННЫЕ!$BY379),1,0),0)&amp;"n"&amp;IF(ДАННЫЕ!$BZ379&gt;0,IF(YEAR(ДАННЫЕ!$F$1)=YEAR(ДАННЫЕ!$BZ379),1,0),0)&amp;"u"&amp;D379&amp;"z"&amp;IF(ДАННЫЕ!$CL379&gt;0,IF(YEAR(ДАННЫЕ!$F$1)&gt;YEAR(ДАННЫЕ!$CL379),11,12),0)</f>
        <v>03mf0zpihbeCD0g0dlav0kstb0PPc0x0n0u0z0</v>
      </c>
      <c r="K379" s="28" t="str">
        <f ca="1">ДАННЫЕ!$I379&amp;"x"&amp;B379&amp;"w"&amp;IF(T379+ДАННЫЕ!AD379+ДАННЫЕ!AE379+ДАННЫЕ!AF379+ДАННЫЕ!AG379+ДАННЫЕ!AH379+ДАННЫЕ!$AL379+ДАННЫЕ!AI379+ДАННЫЕ!AJ379+ДАННЫЕ!AK379+ДАННЫЕ!AP379+ДАННЫЕ!AQ379+ДАННЫЕ!AR379+ДАННЫЕ!$AM379+ДАННЫЕ!$AN379+ДАННЫЕ!AS379+ДАННЫЕ!AT379&gt;0,1,0)&amp;IF(OR(T379=2,ДАННЫЕ!AD379=2,ДАННЫЕ!AE379=2,ДАННЫЕ!AF379=2,ДАННЫЕ!AG379=2,ДАННЫЕ!AH379=2,ДАННЫЕ!$AL379=2,ДАННЫЕ!AI379=2,ДАННЫЕ!AJ379=2,ДАННЫЕ!AK379=2,ДАННЫЕ!AP379=2,ДАННЫЕ!AQ379=2,ДАННЫЕ!AR379=2,ДАННЫЕ!$AM379=2,ДАННЫЕ!$AN379=2,ДАННЫЕ!AS379=2,ДАННЫЕ!AT379=2),2,0)&amp;"t"&amp;IF(T379&gt;0,"1"&amp;T379,"00")&amp;"f"&amp;IF(ДАННЫЕ!$AC379,"1"&amp;ДАННЫЕ!$AC379,"00")&amp;"b"&amp;IF(ДАННЫЕ!$AD379,"1"&amp;ДАННЫЕ!$AD379,"00")&amp;"g"&amp;IF(ДАННЫЕ!$AF379,"1"&amp;ДАННЫЕ!$AF379,"00")&amp;"c"&amp;IF(ДАННЫЕ!$AG379,"1"&amp;ДАННЫЕ!$AG379,"00")&amp;"i"&amp;IF(ДАННЫЕ!$AH379,"1"&amp;ДАННЫЕ!$AH379,"00")&amp;"r"&amp;IF(ДАННЫЕ!$AL379,"1"&amp;ДАННЫЕ!$AL379,"00")&amp;"m"&amp;IF(ДАННЫЕ!$AI379,"1"&amp;ДАННЫЕ!$AI379,"00")&amp;"hS"&amp;IF(ДАННЫЕ!$AJ379,"1"&amp;ДАННЫЕ!$AJ379,"00")&amp;"hZ"&amp;IF(ДАННЫЕ!$AK379,"1"&amp;ДАННЫЕ!$AK379,"00")&amp;"p"&amp;IF(ДАННЫЕ!$AP379,"1"&amp;ДАННЫЕ!$AP379,"00")&amp;"k"&amp;IF(ДАННЫЕ!$AQ379,"1"&amp;ДАННЫЕ!$AQ379,"00")&amp;"z"&amp;IF(ДАННЫЕ!$AR379,"1"&amp;ДАННЫЕ!$AR379,"00")&amp;"j"&amp;IF(ДАННЫЕ!$AM379,"1"&amp;ДАННЫЕ!$AM379,"00")&amp;"n"&amp;IF(ДАННЫЕ!$AN379,"1"&amp;ДАННЫЕ!$AN379,"00")&amp;"E"&amp;ДАННЫЕ!BI379&amp;"L"&amp;ДАННЫЕ!AO379&amp;"h"&amp;IF(ДАННЫЕ!$AU379&gt;0,1,0)&amp;"v"&amp;IF(ДАННЫЕ!$AW379&gt;0,1,0)&amp;"a"&amp;IF(ДАННЫЕ!$AS379,"1"&amp;ДАННЫЕ!$AS379,"00")&amp;"s"&amp;IF(ДАННЫЕ!$AT379,"1"&amp;ДАННЫЕ!$AT379,"00")&amp;"u"&amp;IF(ДАННЫЕ!$CJ379&gt;0,1,0)&amp;"y"&amp;B379&amp;"d"&amp;H379&amp;"e"&amp;F379&amp;G379</f>
        <v>x0w00t00f00b00g00c00i00r00m00hS00hZ00p00k00z00j00n00ELh0v0a00s00u0y0de</v>
      </c>
      <c r="L379" s="28" t="str">
        <f ca="1">ДАННЫЕ!$I379&amp;"VN"&amp;IF(ДАННЫЕ!AW379&gt;0,11,10)&amp;"CD"&amp;IF(ДАННЫЕ!BF379&gt;500,16,IF(ДАННЫЕ!BF379&gt;350,15,IF(ДАННЫЕ!BF379&gt;=200,14,IF(ДАННЫЕ!BF379&gt;=100,13,IF(ДАННЫЕ!BF379&gt;=50,12,IF(ДАННЫЕ!BF379&gt;0,11,10))))))&amp;"AR"&amp;IF(ДАННЫЕ!BX379&gt;0,1,0)&amp;"GD"&amp;B379&amp;"VV"&amp;IF(E379&gt;=5,IF(E379&lt;18,1,0),0)</f>
        <v>VN10CD10AR0GD0VV0</v>
      </c>
      <c r="M379" s="28" t="str">
        <f>ДАННЫЕ!$I379&amp;"b"&amp;ДАННЫЕ!$BI379&amp;"r"&amp;ДАННЫЕ!$BJ379&amp;"CD"&amp;IF(ДАННЫЕ!BF379&gt;0,IF(ДАННЫЕ!BF379&lt;200,1,IF(ДАННЫЕ!BF379&lt;350,2,3)),0)&amp;"h"&amp;IF(ДАННЫЕ!$BK379+ДАННЫЕ!$BL379+ДАННЫЕ!$BM379&gt;0,1,0)&amp;"x"&amp;ДАННЫЕ!$BK379&amp;"y"&amp;ДАННЫЕ!$BL379&amp;"z"&amp;ДАННЫЕ!$BM379&amp;"c"&amp;IF(ДАННЫЕ!$BK379+ДАННЫЕ!$BL379+ДАННЫЕ!$BM379=3,1,0)&amp;"a"&amp;IF(ДАННЫЕ!$BQ379+ДАННЫЕ!$BR379&gt;0,1,0)&amp;"d"&amp;ДАННЫЕ!$BQ379&amp;"v"&amp;ДАННЫЕ!$BR379&amp;"p"&amp;ДАННЫЕ!$BS379&amp;"n"&amp;ДАННЫЕ!$BU379&amp;"t"&amp;ДАННЫЕ!$BV379&amp;"o"&amp;ДАННЫЕ!$BT379&amp;"l"&amp;IF(ДАННЫЕ!$BN379&gt;0,1,0)&amp;ДАННЫЕ!$BN379&amp;"g"&amp;ДАННЫЕ!$BO379&amp;"s"&amp;ДАННЫЕ!$BP379&amp;"DZ"&amp;IF(ДАННЫЕ!B379-ДАННЫЕ!G379 &lt; 60,IF(ДАННЫЕ!B379-ДАННЫЕ!G379 &gt;= 0,1,0),0)&amp;"u"&amp;IF(ДАННЫЕ!$CJ379&gt;0,1,0)</f>
        <v>brCD0h0xyzc0a0dvpntol0gsDZ1u0</v>
      </c>
      <c r="N379" s="28" t="str">
        <f ca="1">ДАННЫЕ!$F379&amp;ДАННЫЕ!$I379&amp;"g"&amp;B379&amp;"cf"&amp;D379&amp;"a"&amp;IF(ДАННЫЕ!$BX379&gt;0,1,0)&amp;IF(ДАННЫЕ!$BF379&gt;500,1,IF(ДАННЫЕ!$BF379&gt;350,2,IF(ДАННЫЕ!$BF379&gt;=200,3,IF(ДАННЫЕ!$BF379&gt;=100,4,IF(ДАННЫЕ!$BF379&gt;=50,5,IF(ДАННЫЕ!$BF379&lt;50,6,0))))))&amp;"AR"&amp;IF(DATEDIF(ДАННЫЕ!$BX379,ДАННЫЕ!$F$1,"y")&gt;1,1,0)&amp;"VG"&amp;IF(ДАННЫЕ!$BH379="0",1,0)&amp;"o"&amp;IF(T379+ДАННЫЕ!$AF379+ДАННЫЕ!$AG379+ДАННЫЕ!$AH379+ДАННЫЕ!$AI379+ДАННЫЕ!$AJ379+ДАННЫЕ!$AP379+ДАННЫЕ!$AQ379+ДАННЫЕ!$AR379+ДАННЫЕ!$AU379+ДАННЫЕ!$AW379+ДАННЫЕ!$AS379+ДАННЫЕ!$AT379&gt;0,1,0)&amp;"x"&amp;ДАННЫЕ!$AG379&amp;"p"&amp;IF(ДАННЫЕ!$BY379&gt;0,1,0)&amp;"v"&amp;IF(ДАННЫЕ!$BZ379&gt;0,1,0)&amp;"n"&amp;ДАННЫЕ!$CA379&amp;"t"&amp;ДАННЫЕ!$AY379&amp;"k"&amp;ДАННЫЕ!$CB379&amp;"q"&amp;ДАННЫЕ!$CC379&amp;"w"&amp;ДАННЫЕ!$CD379&amp;"e"&amp;ДАННЫЕ!$CE379&amp;"m"&amp;ДАННЫЕ!$CF379&amp;"c"&amp;ДАННЫЕ!$CG379&amp;"z"&amp;ДАННЫЕ!$CH379&amp;"d"&amp;IF(H379=4,1,0)&amp;"s"&amp;IF(ДАННЫЕ!$J379=1,0,1)&amp;"u"&amp;IF(ДАННЫЕ!$CJ379&gt;0,1,0)</f>
        <v>g0cf0a06AR1VG0o0xp0v0ntkqwemczd0s1u0</v>
      </c>
      <c r="O379" s="28" t="str">
        <f>ДАННЫЕ!$I379&amp;"g"&amp;B379&amp;A379&amp;"f"&amp;P379&amp;"c"&amp;IF(ДАННЫЕ!$U379&gt;0,1,0)&amp;"s"&amp;IF(ДАННЫЕ!$Q379&gt;0,IF(YEAR(ДАННЫЕ!$F$1)=YEAR(ДАННЫЕ!$Q379),IF(MONTH(ДАННЫЕ!$F$1)=MONTH(ДАННЫЕ!$Q379),111,11),1),0)&amp;"i"&amp;IF(ДАННЫЕ!$R379+ДАННЫЕ!$S379+ДАННЫЕ!$T379=0,0,1)&amp;"h"&amp;IF(ДАННЫЕ!$P379&gt;0,1,0)&amp;"p"&amp;IF(ДАННЫЕ!$CI379&gt;0,IF(YEAR(ДАННЫЕ!$F$1)=YEAR(ДАННЫЕ!$CI379),IF(MONTH(ДАННЫЕ!$F$1)=MONTH(ДАННЫЕ!$CI379),111,11),1),0)&amp;"d"&amp;IF(ДАННЫЕ!$CJ379&gt;0,IF(YEAR(ДАННЫЕ!$F$1)=YEAR(ДАННЫЕ!$CJ379),IF(MONTH(ДАННЫЕ!$F$1)=MONTH(ДАННЫЕ!$CJ379),111,11),1),0)&amp;"o"&amp;IF(ДАННЫЕ!$CK379&gt;0,IF(MONTH(ДАННЫЕ!$F$1)=MONTH(ДАННЫЕ!$CK379),111,11),0)&amp;"v"&amp;IF(ДАННЫЕ!$BE379&gt;0,IF(MONTH(ДАННЫЕ!$F$1)=MONTH(ДАННЫЕ!$BE379),111,11),0)</f>
        <v>g00f0c0s0i0h0p0d0o0v0</v>
      </c>
      <c r="P379" s="15">
        <f t="shared" si="17"/>
        <v>0</v>
      </c>
      <c r="Q379" s="15">
        <f>IF(ДАННЫЕ!$F$1&gt;ДАННЫЕ!$N379,IF(YEAR(ДАННЫЕ!$F$1)=YEAR(ДАННЫЕ!M379),1,0),0)</f>
        <v>0</v>
      </c>
      <c r="R379" s="15">
        <f>IF(ДАННЫЕ!$F$1&gt;ДАННЫЕ!$N379,IF(YEAR(ДАННЫЕ!$F$1)=YEAR(ДАННЫЕ!N379),1,0),0)</f>
        <v>0</v>
      </c>
      <c r="S379" s="15">
        <f>IF(ДАННЫЕ!$AA379="2А",1,IF(ДАННЫЕ!$AA379="2Б",2,IF(ДАННЫЕ!$AA379="2В",3,IF(ДАННЫЕ!$AA379=3,4,IF(ДАННЫЕ!$AA379="4А",5,IF(ДАННЫЕ!$AA379="4Б",6,IF(ДАННЫЕ!$AA379="4В",7,IF(ДАННЫЕ!$AA379=5,8,0))))))))</f>
        <v>0</v>
      </c>
      <c r="T379" s="15">
        <f>IF(OR(ДАННЫЕ!$AC379=2,ДАННЫЕ!$AD379=2,ДАННЫЕ!$AE379=2),2,IF(OR(ДАННЫЕ!$AC379=1,ДАННЫЕ!$AD379=1,ДАННЫЕ!$AE379=1),1,0))</f>
        <v>0</v>
      </c>
    </row>
    <row r="380" spans="1:20" ht="15" customHeight="1" x14ac:dyDescent="0.2">
      <c r="A380" s="78">
        <f>IF(B380&gt;0,IF(MONTH(ДАННЫЕ!$F$1)=MONTH(ДАННЫЕ!$B380),1,0),0)</f>
        <v>0</v>
      </c>
      <c r="B380" s="14">
        <f>IF(ДАННЫЕ!$B380&gt;0,IF(YEAR(ДАННЫЕ!$F$1)=YEAR(ДАННЫЕ!$B380),1,0),0)</f>
        <v>0</v>
      </c>
      <c r="C380" s="14">
        <f>IF(ДАННЫЕ!$CM380&gt;0,IF(YEAR(ДАННЫЕ!$F$1)=YEAR(ДАННЫЕ!$CM380),1,0),0)</f>
        <v>0</v>
      </c>
      <c r="D380" s="14">
        <f>IF(ДАННЫЕ!$CJ380&gt;0,IF(ДАННЫЕ!$CL380&gt;ДАННЫЕ!$F$1,1,IF(ДАННЫЕ!$CL380&gt;0,0,1)),0)</f>
        <v>0</v>
      </c>
      <c r="E380" s="43" t="str">
        <f ca="1">IF(ДАННЫЕ!$F$1&gt;0,IF(ДАННЫЕ!$G380&gt;0,DATEDIF(ДАННЫЕ!$G380,ДАННЫЕ!$F$1,"y"),""),IF(ДАННЫЕ!$G380&gt;0,DATEDIF(ДАННЫЕ!$G380,TODAY(),"y"),""))</f>
        <v/>
      </c>
      <c r="F380" s="43" t="str">
        <f xml:space="preserve"> IF(ДАННЫЕ!$F380="М",IF(E380&gt;=18,IF(E380&lt;60,1,""),""),"")&amp;IF(ДАННЫЕ!$F380="Ж",IF(E380&gt;=18,IF(E380&lt;55,1,""),""),"")</f>
        <v/>
      </c>
      <c r="G380" s="43" t="str">
        <f xml:space="preserve"> IF(ДАННЫЕ!$F380="М",IF(E380&gt;=60,2,""),"")&amp;IF(ДАННЫЕ!$F380="Ж",IF(E380&gt;=55,2,""),"")</f>
        <v/>
      </c>
      <c r="H380" s="43" t="str">
        <f t="shared" ca="1" si="15"/>
        <v/>
      </c>
      <c r="I380" s="43" t="str">
        <f t="shared" ca="1" si="16"/>
        <v>03</v>
      </c>
      <c r="J380" s="28" t="str">
        <f ca="1">ДАННЫЕ!$F380&amp;H380&amp;I380&amp;ДАННЫЕ!$I380&amp;"m"&amp;IF(ДАННЫЕ!$I380&gt;0,IF(ДАННЫЕ!$J380&gt;0,0,1),"")&amp;"f"&amp;IF(ДАННЫЕ!$R380&gt;0,IF(YEAR(ДАННЫЕ!$F$1)=YEAR(ДАННЫЕ!$R380),1,0),0)&amp;"z"&amp;ДАННЫЕ!$R380&amp;"p"&amp;ДАННЫЕ!$S380&amp;"i"&amp;ДАННЫЕ!$T380&amp;"h"&amp;ДАННЫЕ!$K380&amp;"be"&amp;ДАННЫЕ!$BI380&amp;"CD"&amp;IF(ДАННЫЕ!BF380&gt;500,4,IF(ДАННЫЕ!BF380&gt;350,3,IF(ДАННЫЕ!BF380&gt;200,2,IF(ДАННЫЕ!BF380&gt;0,1,0))))&amp;"g"&amp;B380&amp;"d"&amp;H380&amp;"l"&amp;ДАННЫЕ!AT380&amp;"a"&amp;ДАННЫЕ!$V380&amp;"v"&amp;R380&amp;"k"&amp;ДАННЫЕ!$U380&amp;"s"&amp;ДАННЫЕ!$Y380&amp;"t"&amp;ДАННЫЕ!$X380&amp;"b"&amp;IF(ДАННЫЕ!$Q380&gt;1,1,0)&amp;"PP"&amp;ДАННЫЕ!Z380&amp;"c"&amp;S380&amp;"x"&amp;IF(ДАННЫЕ!$BY380&gt;0,IF(YEAR(ДАННЫЕ!$F$1)=YEAR(ДАННЫЕ!$BY380),1,0),0)&amp;"n"&amp;IF(ДАННЫЕ!$BZ380&gt;0,IF(YEAR(ДАННЫЕ!$F$1)=YEAR(ДАННЫЕ!$BZ380),1,0),0)&amp;"u"&amp;D380&amp;"z"&amp;IF(ДАННЫЕ!$CL380&gt;0,IF(YEAR(ДАННЫЕ!$F$1)&gt;YEAR(ДАННЫЕ!$CL380),11,12),0)</f>
        <v>03mf0zpihbeCD0g0dlav0kstb0PPc0x0n0u0z0</v>
      </c>
      <c r="K380" s="28" t="str">
        <f ca="1">ДАННЫЕ!$I380&amp;"x"&amp;B380&amp;"w"&amp;IF(T380+ДАННЫЕ!AD380+ДАННЫЕ!AE380+ДАННЫЕ!AF380+ДАННЫЕ!AG380+ДАННЫЕ!AH380+ДАННЫЕ!$AL380+ДАННЫЕ!AI380+ДАННЫЕ!AJ380+ДАННЫЕ!AK380+ДАННЫЕ!AP380+ДАННЫЕ!AQ380+ДАННЫЕ!AR380+ДАННЫЕ!$AM380+ДАННЫЕ!$AN380+ДАННЫЕ!AS380+ДАННЫЕ!AT380&gt;0,1,0)&amp;IF(OR(T380=2,ДАННЫЕ!AD380=2,ДАННЫЕ!AE380=2,ДАННЫЕ!AF380=2,ДАННЫЕ!AG380=2,ДАННЫЕ!AH380=2,ДАННЫЕ!$AL380=2,ДАННЫЕ!AI380=2,ДАННЫЕ!AJ380=2,ДАННЫЕ!AK380=2,ДАННЫЕ!AP380=2,ДАННЫЕ!AQ380=2,ДАННЫЕ!AR380=2,ДАННЫЕ!$AM380=2,ДАННЫЕ!$AN380=2,ДАННЫЕ!AS380=2,ДАННЫЕ!AT380=2),2,0)&amp;"t"&amp;IF(T380&gt;0,"1"&amp;T380,"00")&amp;"f"&amp;IF(ДАННЫЕ!$AC380,"1"&amp;ДАННЫЕ!$AC380,"00")&amp;"b"&amp;IF(ДАННЫЕ!$AD380,"1"&amp;ДАННЫЕ!$AD380,"00")&amp;"g"&amp;IF(ДАННЫЕ!$AF380,"1"&amp;ДАННЫЕ!$AF380,"00")&amp;"c"&amp;IF(ДАННЫЕ!$AG380,"1"&amp;ДАННЫЕ!$AG380,"00")&amp;"i"&amp;IF(ДАННЫЕ!$AH380,"1"&amp;ДАННЫЕ!$AH380,"00")&amp;"r"&amp;IF(ДАННЫЕ!$AL380,"1"&amp;ДАННЫЕ!$AL380,"00")&amp;"m"&amp;IF(ДАННЫЕ!$AI380,"1"&amp;ДАННЫЕ!$AI380,"00")&amp;"hS"&amp;IF(ДАННЫЕ!$AJ380,"1"&amp;ДАННЫЕ!$AJ380,"00")&amp;"hZ"&amp;IF(ДАННЫЕ!$AK380,"1"&amp;ДАННЫЕ!$AK380,"00")&amp;"p"&amp;IF(ДАННЫЕ!$AP380,"1"&amp;ДАННЫЕ!$AP380,"00")&amp;"k"&amp;IF(ДАННЫЕ!$AQ380,"1"&amp;ДАННЫЕ!$AQ380,"00")&amp;"z"&amp;IF(ДАННЫЕ!$AR380,"1"&amp;ДАННЫЕ!$AR380,"00")&amp;"j"&amp;IF(ДАННЫЕ!$AM380,"1"&amp;ДАННЫЕ!$AM380,"00")&amp;"n"&amp;IF(ДАННЫЕ!$AN380,"1"&amp;ДАННЫЕ!$AN380,"00")&amp;"E"&amp;ДАННЫЕ!BI380&amp;"L"&amp;ДАННЫЕ!AO380&amp;"h"&amp;IF(ДАННЫЕ!$AU380&gt;0,1,0)&amp;"v"&amp;IF(ДАННЫЕ!$AW380&gt;0,1,0)&amp;"a"&amp;IF(ДАННЫЕ!$AS380,"1"&amp;ДАННЫЕ!$AS380,"00")&amp;"s"&amp;IF(ДАННЫЕ!$AT380,"1"&amp;ДАННЫЕ!$AT380,"00")&amp;"u"&amp;IF(ДАННЫЕ!$CJ380&gt;0,1,0)&amp;"y"&amp;B380&amp;"d"&amp;H380&amp;"e"&amp;F380&amp;G380</f>
        <v>x0w00t00f00b00g00c00i00r00m00hS00hZ00p00k00z00j00n00ELh0v0a00s00u0y0de</v>
      </c>
      <c r="L380" s="28" t="str">
        <f ca="1">ДАННЫЕ!$I380&amp;"VN"&amp;IF(ДАННЫЕ!AW380&gt;0,11,10)&amp;"CD"&amp;IF(ДАННЫЕ!BF380&gt;500,16,IF(ДАННЫЕ!BF380&gt;350,15,IF(ДАННЫЕ!BF380&gt;=200,14,IF(ДАННЫЕ!BF380&gt;=100,13,IF(ДАННЫЕ!BF380&gt;=50,12,IF(ДАННЫЕ!BF380&gt;0,11,10))))))&amp;"AR"&amp;IF(ДАННЫЕ!BX380&gt;0,1,0)&amp;"GD"&amp;B380&amp;"VV"&amp;IF(E380&gt;=5,IF(E380&lt;18,1,0),0)</f>
        <v>VN10CD10AR0GD0VV0</v>
      </c>
      <c r="M380" s="28" t="str">
        <f>ДАННЫЕ!$I380&amp;"b"&amp;ДАННЫЕ!$BI380&amp;"r"&amp;ДАННЫЕ!$BJ380&amp;"CD"&amp;IF(ДАННЫЕ!BF380&gt;0,IF(ДАННЫЕ!BF380&lt;200,1,IF(ДАННЫЕ!BF380&lt;350,2,3)),0)&amp;"h"&amp;IF(ДАННЫЕ!$BK380+ДАННЫЕ!$BL380+ДАННЫЕ!$BM380&gt;0,1,0)&amp;"x"&amp;ДАННЫЕ!$BK380&amp;"y"&amp;ДАННЫЕ!$BL380&amp;"z"&amp;ДАННЫЕ!$BM380&amp;"c"&amp;IF(ДАННЫЕ!$BK380+ДАННЫЕ!$BL380+ДАННЫЕ!$BM380=3,1,0)&amp;"a"&amp;IF(ДАННЫЕ!$BQ380+ДАННЫЕ!$BR380&gt;0,1,0)&amp;"d"&amp;ДАННЫЕ!$BQ380&amp;"v"&amp;ДАННЫЕ!$BR380&amp;"p"&amp;ДАННЫЕ!$BS380&amp;"n"&amp;ДАННЫЕ!$BU380&amp;"t"&amp;ДАННЫЕ!$BV380&amp;"o"&amp;ДАННЫЕ!$BT380&amp;"l"&amp;IF(ДАННЫЕ!$BN380&gt;0,1,0)&amp;ДАННЫЕ!$BN380&amp;"g"&amp;ДАННЫЕ!$BO380&amp;"s"&amp;ДАННЫЕ!$BP380&amp;"DZ"&amp;IF(ДАННЫЕ!B380-ДАННЫЕ!G380 &lt; 60,IF(ДАННЫЕ!B380-ДАННЫЕ!G380 &gt;= 0,1,0),0)&amp;"u"&amp;IF(ДАННЫЕ!$CJ380&gt;0,1,0)</f>
        <v>brCD0h0xyzc0a0dvpntol0gsDZ1u0</v>
      </c>
      <c r="N380" s="28" t="str">
        <f ca="1">ДАННЫЕ!$F380&amp;ДАННЫЕ!$I380&amp;"g"&amp;B380&amp;"cf"&amp;D380&amp;"a"&amp;IF(ДАННЫЕ!$BX380&gt;0,1,0)&amp;IF(ДАННЫЕ!$BF380&gt;500,1,IF(ДАННЫЕ!$BF380&gt;350,2,IF(ДАННЫЕ!$BF380&gt;=200,3,IF(ДАННЫЕ!$BF380&gt;=100,4,IF(ДАННЫЕ!$BF380&gt;=50,5,IF(ДАННЫЕ!$BF380&lt;50,6,0))))))&amp;"AR"&amp;IF(DATEDIF(ДАННЫЕ!$BX380,ДАННЫЕ!$F$1,"y")&gt;1,1,0)&amp;"VG"&amp;IF(ДАННЫЕ!$BH380="0",1,0)&amp;"o"&amp;IF(T380+ДАННЫЕ!$AF380+ДАННЫЕ!$AG380+ДАННЫЕ!$AH380+ДАННЫЕ!$AI380+ДАННЫЕ!$AJ380+ДАННЫЕ!$AP380+ДАННЫЕ!$AQ380+ДАННЫЕ!$AR380+ДАННЫЕ!$AU380+ДАННЫЕ!$AW380+ДАННЫЕ!$AS380+ДАННЫЕ!$AT380&gt;0,1,0)&amp;"x"&amp;ДАННЫЕ!$AG380&amp;"p"&amp;IF(ДАННЫЕ!$BY380&gt;0,1,0)&amp;"v"&amp;IF(ДАННЫЕ!$BZ380&gt;0,1,0)&amp;"n"&amp;ДАННЫЕ!$CA380&amp;"t"&amp;ДАННЫЕ!$AY380&amp;"k"&amp;ДАННЫЕ!$CB380&amp;"q"&amp;ДАННЫЕ!$CC380&amp;"w"&amp;ДАННЫЕ!$CD380&amp;"e"&amp;ДАННЫЕ!$CE380&amp;"m"&amp;ДАННЫЕ!$CF380&amp;"c"&amp;ДАННЫЕ!$CG380&amp;"z"&amp;ДАННЫЕ!$CH380&amp;"d"&amp;IF(H380=4,1,0)&amp;"s"&amp;IF(ДАННЫЕ!$J380=1,0,1)&amp;"u"&amp;IF(ДАННЫЕ!$CJ380&gt;0,1,0)</f>
        <v>g0cf0a06AR1VG0o0xp0v0ntkqwemczd0s1u0</v>
      </c>
      <c r="O380" s="28" t="str">
        <f>ДАННЫЕ!$I380&amp;"g"&amp;B380&amp;A380&amp;"f"&amp;P380&amp;"c"&amp;IF(ДАННЫЕ!$U380&gt;0,1,0)&amp;"s"&amp;IF(ДАННЫЕ!$Q380&gt;0,IF(YEAR(ДАННЫЕ!$F$1)=YEAR(ДАННЫЕ!$Q380),IF(MONTH(ДАННЫЕ!$F$1)=MONTH(ДАННЫЕ!$Q380),111,11),1),0)&amp;"i"&amp;IF(ДАННЫЕ!$R380+ДАННЫЕ!$S380+ДАННЫЕ!$T380=0,0,1)&amp;"h"&amp;IF(ДАННЫЕ!$P380&gt;0,1,0)&amp;"p"&amp;IF(ДАННЫЕ!$CI380&gt;0,IF(YEAR(ДАННЫЕ!$F$1)=YEAR(ДАННЫЕ!$CI380),IF(MONTH(ДАННЫЕ!$F$1)=MONTH(ДАННЫЕ!$CI380),111,11),1),0)&amp;"d"&amp;IF(ДАННЫЕ!$CJ380&gt;0,IF(YEAR(ДАННЫЕ!$F$1)=YEAR(ДАННЫЕ!$CJ380),IF(MONTH(ДАННЫЕ!$F$1)=MONTH(ДАННЫЕ!$CJ380),111,11),1),0)&amp;"o"&amp;IF(ДАННЫЕ!$CK380&gt;0,IF(MONTH(ДАННЫЕ!$F$1)=MONTH(ДАННЫЕ!$CK380),111,11),0)&amp;"v"&amp;IF(ДАННЫЕ!$BE380&gt;0,IF(MONTH(ДАННЫЕ!$F$1)=MONTH(ДАННЫЕ!$BE380),111,11),0)</f>
        <v>g00f0c0s0i0h0p0d0o0v0</v>
      </c>
      <c r="P380" s="15">
        <f t="shared" si="17"/>
        <v>0</v>
      </c>
      <c r="Q380" s="15">
        <f>IF(ДАННЫЕ!$F$1&gt;ДАННЫЕ!$N380,IF(YEAR(ДАННЫЕ!$F$1)=YEAR(ДАННЫЕ!M380),1,0),0)</f>
        <v>0</v>
      </c>
      <c r="R380" s="15">
        <f>IF(ДАННЫЕ!$F$1&gt;ДАННЫЕ!$N380,IF(YEAR(ДАННЫЕ!$F$1)=YEAR(ДАННЫЕ!N380),1,0),0)</f>
        <v>0</v>
      </c>
      <c r="S380" s="15">
        <f>IF(ДАННЫЕ!$AA380="2А",1,IF(ДАННЫЕ!$AA380="2Б",2,IF(ДАННЫЕ!$AA380="2В",3,IF(ДАННЫЕ!$AA380=3,4,IF(ДАННЫЕ!$AA380="4А",5,IF(ДАННЫЕ!$AA380="4Б",6,IF(ДАННЫЕ!$AA380="4В",7,IF(ДАННЫЕ!$AA380=5,8,0))))))))</f>
        <v>0</v>
      </c>
      <c r="T380" s="15">
        <f>IF(OR(ДАННЫЕ!$AC380=2,ДАННЫЕ!$AD380=2,ДАННЫЕ!$AE380=2),2,IF(OR(ДАННЫЕ!$AC380=1,ДАННЫЕ!$AD380=1,ДАННЫЕ!$AE380=1),1,0))</f>
        <v>0</v>
      </c>
    </row>
    <row r="381" spans="1:20" ht="15" customHeight="1" x14ac:dyDescent="0.2">
      <c r="A381" s="78">
        <f>IF(B381&gt;0,IF(MONTH(ДАННЫЕ!$F$1)=MONTH(ДАННЫЕ!$B381),1,0),0)</f>
        <v>0</v>
      </c>
      <c r="B381" s="14">
        <f>IF(ДАННЫЕ!$B381&gt;0,IF(YEAR(ДАННЫЕ!$F$1)=YEAR(ДАННЫЕ!$B381),1,0),0)</f>
        <v>0</v>
      </c>
      <c r="C381" s="14">
        <f>IF(ДАННЫЕ!$CM381&gt;0,IF(YEAR(ДАННЫЕ!$F$1)=YEAR(ДАННЫЕ!$CM381),1,0),0)</f>
        <v>0</v>
      </c>
      <c r="D381" s="14">
        <f>IF(ДАННЫЕ!$CJ381&gt;0,IF(ДАННЫЕ!$CL381&gt;ДАННЫЕ!$F$1,1,IF(ДАННЫЕ!$CL381&gt;0,0,1)),0)</f>
        <v>0</v>
      </c>
      <c r="E381" s="43" t="str">
        <f ca="1">IF(ДАННЫЕ!$F$1&gt;0,IF(ДАННЫЕ!$G381&gt;0,DATEDIF(ДАННЫЕ!$G381,ДАННЫЕ!$F$1,"y"),""),IF(ДАННЫЕ!$G381&gt;0,DATEDIF(ДАННЫЕ!$G381,TODAY(),"y"),""))</f>
        <v/>
      </c>
      <c r="F381" s="43" t="str">
        <f xml:space="preserve"> IF(ДАННЫЕ!$F381="М",IF(E381&gt;=18,IF(E381&lt;60,1,""),""),"")&amp;IF(ДАННЫЕ!$F381="Ж",IF(E381&gt;=18,IF(E381&lt;55,1,""),""),"")</f>
        <v/>
      </c>
      <c r="G381" s="43" t="str">
        <f xml:space="preserve"> IF(ДАННЫЕ!$F381="М",IF(E381&gt;=60,2,""),"")&amp;IF(ДАННЫЕ!$F381="Ж",IF(E381&gt;=55,2,""),"")</f>
        <v/>
      </c>
      <c r="H381" s="43" t="str">
        <f t="shared" ca="1" si="15"/>
        <v/>
      </c>
      <c r="I381" s="43" t="str">
        <f t="shared" ca="1" si="16"/>
        <v>03</v>
      </c>
      <c r="J381" s="28" t="str">
        <f ca="1">ДАННЫЕ!$F381&amp;H381&amp;I381&amp;ДАННЫЕ!$I381&amp;"m"&amp;IF(ДАННЫЕ!$I381&gt;0,IF(ДАННЫЕ!$J381&gt;0,0,1),"")&amp;"f"&amp;IF(ДАННЫЕ!$R381&gt;0,IF(YEAR(ДАННЫЕ!$F$1)=YEAR(ДАННЫЕ!$R381),1,0),0)&amp;"z"&amp;ДАННЫЕ!$R381&amp;"p"&amp;ДАННЫЕ!$S381&amp;"i"&amp;ДАННЫЕ!$T381&amp;"h"&amp;ДАННЫЕ!$K381&amp;"be"&amp;ДАННЫЕ!$BI381&amp;"CD"&amp;IF(ДАННЫЕ!BF381&gt;500,4,IF(ДАННЫЕ!BF381&gt;350,3,IF(ДАННЫЕ!BF381&gt;200,2,IF(ДАННЫЕ!BF381&gt;0,1,0))))&amp;"g"&amp;B381&amp;"d"&amp;H381&amp;"l"&amp;ДАННЫЕ!AT381&amp;"a"&amp;ДАННЫЕ!$V381&amp;"v"&amp;R381&amp;"k"&amp;ДАННЫЕ!$U381&amp;"s"&amp;ДАННЫЕ!$Y381&amp;"t"&amp;ДАННЫЕ!$X381&amp;"b"&amp;IF(ДАННЫЕ!$Q381&gt;1,1,0)&amp;"PP"&amp;ДАННЫЕ!Z381&amp;"c"&amp;S381&amp;"x"&amp;IF(ДАННЫЕ!$BY381&gt;0,IF(YEAR(ДАННЫЕ!$F$1)=YEAR(ДАННЫЕ!$BY381),1,0),0)&amp;"n"&amp;IF(ДАННЫЕ!$BZ381&gt;0,IF(YEAR(ДАННЫЕ!$F$1)=YEAR(ДАННЫЕ!$BZ381),1,0),0)&amp;"u"&amp;D381&amp;"z"&amp;IF(ДАННЫЕ!$CL381&gt;0,IF(YEAR(ДАННЫЕ!$F$1)&gt;YEAR(ДАННЫЕ!$CL381),11,12),0)</f>
        <v>03mf0zpihbeCD0g0dlav0kstb0PPc0x0n0u0z0</v>
      </c>
      <c r="K381" s="28" t="str">
        <f ca="1">ДАННЫЕ!$I381&amp;"x"&amp;B381&amp;"w"&amp;IF(T381+ДАННЫЕ!AD381+ДАННЫЕ!AE381+ДАННЫЕ!AF381+ДАННЫЕ!AG381+ДАННЫЕ!AH381+ДАННЫЕ!$AL381+ДАННЫЕ!AI381+ДАННЫЕ!AJ381+ДАННЫЕ!AK381+ДАННЫЕ!AP381+ДАННЫЕ!AQ381+ДАННЫЕ!AR381+ДАННЫЕ!$AM381+ДАННЫЕ!$AN381+ДАННЫЕ!AS381+ДАННЫЕ!AT381&gt;0,1,0)&amp;IF(OR(T381=2,ДАННЫЕ!AD381=2,ДАННЫЕ!AE381=2,ДАННЫЕ!AF381=2,ДАННЫЕ!AG381=2,ДАННЫЕ!AH381=2,ДАННЫЕ!$AL381=2,ДАННЫЕ!AI381=2,ДАННЫЕ!AJ381=2,ДАННЫЕ!AK381=2,ДАННЫЕ!AP381=2,ДАННЫЕ!AQ381=2,ДАННЫЕ!AR381=2,ДАННЫЕ!$AM381=2,ДАННЫЕ!$AN381=2,ДАННЫЕ!AS381=2,ДАННЫЕ!AT381=2),2,0)&amp;"t"&amp;IF(T381&gt;0,"1"&amp;T381,"00")&amp;"f"&amp;IF(ДАННЫЕ!$AC381,"1"&amp;ДАННЫЕ!$AC381,"00")&amp;"b"&amp;IF(ДАННЫЕ!$AD381,"1"&amp;ДАННЫЕ!$AD381,"00")&amp;"g"&amp;IF(ДАННЫЕ!$AF381,"1"&amp;ДАННЫЕ!$AF381,"00")&amp;"c"&amp;IF(ДАННЫЕ!$AG381,"1"&amp;ДАННЫЕ!$AG381,"00")&amp;"i"&amp;IF(ДАННЫЕ!$AH381,"1"&amp;ДАННЫЕ!$AH381,"00")&amp;"r"&amp;IF(ДАННЫЕ!$AL381,"1"&amp;ДАННЫЕ!$AL381,"00")&amp;"m"&amp;IF(ДАННЫЕ!$AI381,"1"&amp;ДАННЫЕ!$AI381,"00")&amp;"hS"&amp;IF(ДАННЫЕ!$AJ381,"1"&amp;ДАННЫЕ!$AJ381,"00")&amp;"hZ"&amp;IF(ДАННЫЕ!$AK381,"1"&amp;ДАННЫЕ!$AK381,"00")&amp;"p"&amp;IF(ДАННЫЕ!$AP381,"1"&amp;ДАННЫЕ!$AP381,"00")&amp;"k"&amp;IF(ДАННЫЕ!$AQ381,"1"&amp;ДАННЫЕ!$AQ381,"00")&amp;"z"&amp;IF(ДАННЫЕ!$AR381,"1"&amp;ДАННЫЕ!$AR381,"00")&amp;"j"&amp;IF(ДАННЫЕ!$AM381,"1"&amp;ДАННЫЕ!$AM381,"00")&amp;"n"&amp;IF(ДАННЫЕ!$AN381,"1"&amp;ДАННЫЕ!$AN381,"00")&amp;"E"&amp;ДАННЫЕ!BI381&amp;"L"&amp;ДАННЫЕ!AO381&amp;"h"&amp;IF(ДАННЫЕ!$AU381&gt;0,1,0)&amp;"v"&amp;IF(ДАННЫЕ!$AW381&gt;0,1,0)&amp;"a"&amp;IF(ДАННЫЕ!$AS381,"1"&amp;ДАННЫЕ!$AS381,"00")&amp;"s"&amp;IF(ДАННЫЕ!$AT381,"1"&amp;ДАННЫЕ!$AT381,"00")&amp;"u"&amp;IF(ДАННЫЕ!$CJ381&gt;0,1,0)&amp;"y"&amp;B381&amp;"d"&amp;H381&amp;"e"&amp;F381&amp;G381</f>
        <v>x0w00t00f00b00g00c00i00r00m00hS00hZ00p00k00z00j00n00ELh0v0a00s00u0y0de</v>
      </c>
      <c r="L381" s="28" t="str">
        <f ca="1">ДАННЫЕ!$I381&amp;"VN"&amp;IF(ДАННЫЕ!AW381&gt;0,11,10)&amp;"CD"&amp;IF(ДАННЫЕ!BF381&gt;500,16,IF(ДАННЫЕ!BF381&gt;350,15,IF(ДАННЫЕ!BF381&gt;=200,14,IF(ДАННЫЕ!BF381&gt;=100,13,IF(ДАННЫЕ!BF381&gt;=50,12,IF(ДАННЫЕ!BF381&gt;0,11,10))))))&amp;"AR"&amp;IF(ДАННЫЕ!BX381&gt;0,1,0)&amp;"GD"&amp;B381&amp;"VV"&amp;IF(E381&gt;=5,IF(E381&lt;18,1,0),0)</f>
        <v>VN10CD10AR0GD0VV0</v>
      </c>
      <c r="M381" s="28" t="str">
        <f>ДАННЫЕ!$I381&amp;"b"&amp;ДАННЫЕ!$BI381&amp;"r"&amp;ДАННЫЕ!$BJ381&amp;"CD"&amp;IF(ДАННЫЕ!BF381&gt;0,IF(ДАННЫЕ!BF381&lt;200,1,IF(ДАННЫЕ!BF381&lt;350,2,3)),0)&amp;"h"&amp;IF(ДАННЫЕ!$BK381+ДАННЫЕ!$BL381+ДАННЫЕ!$BM381&gt;0,1,0)&amp;"x"&amp;ДАННЫЕ!$BK381&amp;"y"&amp;ДАННЫЕ!$BL381&amp;"z"&amp;ДАННЫЕ!$BM381&amp;"c"&amp;IF(ДАННЫЕ!$BK381+ДАННЫЕ!$BL381+ДАННЫЕ!$BM381=3,1,0)&amp;"a"&amp;IF(ДАННЫЕ!$BQ381+ДАННЫЕ!$BR381&gt;0,1,0)&amp;"d"&amp;ДАННЫЕ!$BQ381&amp;"v"&amp;ДАННЫЕ!$BR381&amp;"p"&amp;ДАННЫЕ!$BS381&amp;"n"&amp;ДАННЫЕ!$BU381&amp;"t"&amp;ДАННЫЕ!$BV381&amp;"o"&amp;ДАННЫЕ!$BT381&amp;"l"&amp;IF(ДАННЫЕ!$BN381&gt;0,1,0)&amp;ДАННЫЕ!$BN381&amp;"g"&amp;ДАННЫЕ!$BO381&amp;"s"&amp;ДАННЫЕ!$BP381&amp;"DZ"&amp;IF(ДАННЫЕ!B381-ДАННЫЕ!G381 &lt; 60,IF(ДАННЫЕ!B381-ДАННЫЕ!G381 &gt;= 0,1,0),0)&amp;"u"&amp;IF(ДАННЫЕ!$CJ381&gt;0,1,0)</f>
        <v>brCD0h0xyzc0a0dvpntol0gsDZ1u0</v>
      </c>
      <c r="N381" s="28" t="str">
        <f ca="1">ДАННЫЕ!$F381&amp;ДАННЫЕ!$I381&amp;"g"&amp;B381&amp;"cf"&amp;D381&amp;"a"&amp;IF(ДАННЫЕ!$BX381&gt;0,1,0)&amp;IF(ДАННЫЕ!$BF381&gt;500,1,IF(ДАННЫЕ!$BF381&gt;350,2,IF(ДАННЫЕ!$BF381&gt;=200,3,IF(ДАННЫЕ!$BF381&gt;=100,4,IF(ДАННЫЕ!$BF381&gt;=50,5,IF(ДАННЫЕ!$BF381&lt;50,6,0))))))&amp;"AR"&amp;IF(DATEDIF(ДАННЫЕ!$BX381,ДАННЫЕ!$F$1,"y")&gt;1,1,0)&amp;"VG"&amp;IF(ДАННЫЕ!$BH381="0",1,0)&amp;"o"&amp;IF(T381+ДАННЫЕ!$AF381+ДАННЫЕ!$AG381+ДАННЫЕ!$AH381+ДАННЫЕ!$AI381+ДАННЫЕ!$AJ381+ДАННЫЕ!$AP381+ДАННЫЕ!$AQ381+ДАННЫЕ!$AR381+ДАННЫЕ!$AU381+ДАННЫЕ!$AW381+ДАННЫЕ!$AS381+ДАННЫЕ!$AT381&gt;0,1,0)&amp;"x"&amp;ДАННЫЕ!$AG381&amp;"p"&amp;IF(ДАННЫЕ!$BY381&gt;0,1,0)&amp;"v"&amp;IF(ДАННЫЕ!$BZ381&gt;0,1,0)&amp;"n"&amp;ДАННЫЕ!$CA381&amp;"t"&amp;ДАННЫЕ!$AY381&amp;"k"&amp;ДАННЫЕ!$CB381&amp;"q"&amp;ДАННЫЕ!$CC381&amp;"w"&amp;ДАННЫЕ!$CD381&amp;"e"&amp;ДАННЫЕ!$CE381&amp;"m"&amp;ДАННЫЕ!$CF381&amp;"c"&amp;ДАННЫЕ!$CG381&amp;"z"&amp;ДАННЫЕ!$CH381&amp;"d"&amp;IF(H381=4,1,0)&amp;"s"&amp;IF(ДАННЫЕ!$J381=1,0,1)&amp;"u"&amp;IF(ДАННЫЕ!$CJ381&gt;0,1,0)</f>
        <v>g0cf0a06AR1VG0o0xp0v0ntkqwemczd0s1u0</v>
      </c>
      <c r="O381" s="28" t="str">
        <f>ДАННЫЕ!$I381&amp;"g"&amp;B381&amp;A381&amp;"f"&amp;P381&amp;"c"&amp;IF(ДАННЫЕ!$U381&gt;0,1,0)&amp;"s"&amp;IF(ДАННЫЕ!$Q381&gt;0,IF(YEAR(ДАННЫЕ!$F$1)=YEAR(ДАННЫЕ!$Q381),IF(MONTH(ДАННЫЕ!$F$1)=MONTH(ДАННЫЕ!$Q381),111,11),1),0)&amp;"i"&amp;IF(ДАННЫЕ!$R381+ДАННЫЕ!$S381+ДАННЫЕ!$T381=0,0,1)&amp;"h"&amp;IF(ДАННЫЕ!$P381&gt;0,1,0)&amp;"p"&amp;IF(ДАННЫЕ!$CI381&gt;0,IF(YEAR(ДАННЫЕ!$F$1)=YEAR(ДАННЫЕ!$CI381),IF(MONTH(ДАННЫЕ!$F$1)=MONTH(ДАННЫЕ!$CI381),111,11),1),0)&amp;"d"&amp;IF(ДАННЫЕ!$CJ381&gt;0,IF(YEAR(ДАННЫЕ!$F$1)=YEAR(ДАННЫЕ!$CJ381),IF(MONTH(ДАННЫЕ!$F$1)=MONTH(ДАННЫЕ!$CJ381),111,11),1),0)&amp;"o"&amp;IF(ДАННЫЕ!$CK381&gt;0,IF(MONTH(ДАННЫЕ!$F$1)=MONTH(ДАННЫЕ!$CK381),111,11),0)&amp;"v"&amp;IF(ДАННЫЕ!$BE381&gt;0,IF(MONTH(ДАННЫЕ!$F$1)=MONTH(ДАННЫЕ!$BE381),111,11),0)</f>
        <v>g00f0c0s0i0h0p0d0o0v0</v>
      </c>
      <c r="P381" s="15">
        <f t="shared" si="17"/>
        <v>0</v>
      </c>
      <c r="Q381" s="15">
        <f>IF(ДАННЫЕ!$F$1&gt;ДАННЫЕ!$N381,IF(YEAR(ДАННЫЕ!$F$1)=YEAR(ДАННЫЕ!M381),1,0),0)</f>
        <v>0</v>
      </c>
      <c r="R381" s="15">
        <f>IF(ДАННЫЕ!$F$1&gt;ДАННЫЕ!$N381,IF(YEAR(ДАННЫЕ!$F$1)=YEAR(ДАННЫЕ!N381),1,0),0)</f>
        <v>0</v>
      </c>
      <c r="S381" s="15">
        <f>IF(ДАННЫЕ!$AA381="2А",1,IF(ДАННЫЕ!$AA381="2Б",2,IF(ДАННЫЕ!$AA381="2В",3,IF(ДАННЫЕ!$AA381=3,4,IF(ДАННЫЕ!$AA381="4А",5,IF(ДАННЫЕ!$AA381="4Б",6,IF(ДАННЫЕ!$AA381="4В",7,IF(ДАННЫЕ!$AA381=5,8,0))))))))</f>
        <v>0</v>
      </c>
      <c r="T381" s="15">
        <f>IF(OR(ДАННЫЕ!$AC381=2,ДАННЫЕ!$AD381=2,ДАННЫЕ!$AE381=2),2,IF(OR(ДАННЫЕ!$AC381=1,ДАННЫЕ!$AD381=1,ДАННЫЕ!$AE381=1),1,0))</f>
        <v>0</v>
      </c>
    </row>
    <row r="382" spans="1:20" ht="15" customHeight="1" x14ac:dyDescent="0.2">
      <c r="A382" s="78">
        <f>IF(B382&gt;0,IF(MONTH(ДАННЫЕ!$F$1)=MONTH(ДАННЫЕ!$B382),1,0),0)</f>
        <v>0</v>
      </c>
      <c r="B382" s="14">
        <f>IF(ДАННЫЕ!$B382&gt;0,IF(YEAR(ДАННЫЕ!$F$1)=YEAR(ДАННЫЕ!$B382),1,0),0)</f>
        <v>0</v>
      </c>
      <c r="C382" s="14">
        <f>IF(ДАННЫЕ!$CM382&gt;0,IF(YEAR(ДАННЫЕ!$F$1)=YEAR(ДАННЫЕ!$CM382),1,0),0)</f>
        <v>0</v>
      </c>
      <c r="D382" s="14">
        <f>IF(ДАННЫЕ!$CJ382&gt;0,IF(ДАННЫЕ!$CL382&gt;ДАННЫЕ!$F$1,1,IF(ДАННЫЕ!$CL382&gt;0,0,1)),0)</f>
        <v>0</v>
      </c>
      <c r="E382" s="43" t="str">
        <f ca="1">IF(ДАННЫЕ!$F$1&gt;0,IF(ДАННЫЕ!$G382&gt;0,DATEDIF(ДАННЫЕ!$G382,ДАННЫЕ!$F$1,"y"),""),IF(ДАННЫЕ!$G382&gt;0,DATEDIF(ДАННЫЕ!$G382,TODAY(),"y"),""))</f>
        <v/>
      </c>
      <c r="F382" s="43" t="str">
        <f xml:space="preserve"> IF(ДАННЫЕ!$F382="М",IF(E382&gt;=18,IF(E382&lt;60,1,""),""),"")&amp;IF(ДАННЫЕ!$F382="Ж",IF(E382&gt;=18,IF(E382&lt;55,1,""),""),"")</f>
        <v/>
      </c>
      <c r="G382" s="43" t="str">
        <f xml:space="preserve"> IF(ДАННЫЕ!$F382="М",IF(E382&gt;=60,2,""),"")&amp;IF(ДАННЫЕ!$F382="Ж",IF(E382&gt;=55,2,""),"")</f>
        <v/>
      </c>
      <c r="H382" s="43" t="str">
        <f t="shared" ca="1" si="15"/>
        <v/>
      </c>
      <c r="I382" s="43" t="str">
        <f t="shared" ca="1" si="16"/>
        <v>03</v>
      </c>
      <c r="J382" s="28" t="str">
        <f ca="1">ДАННЫЕ!$F382&amp;H382&amp;I382&amp;ДАННЫЕ!$I382&amp;"m"&amp;IF(ДАННЫЕ!$I382&gt;0,IF(ДАННЫЕ!$J382&gt;0,0,1),"")&amp;"f"&amp;IF(ДАННЫЕ!$R382&gt;0,IF(YEAR(ДАННЫЕ!$F$1)=YEAR(ДАННЫЕ!$R382),1,0),0)&amp;"z"&amp;ДАННЫЕ!$R382&amp;"p"&amp;ДАННЫЕ!$S382&amp;"i"&amp;ДАННЫЕ!$T382&amp;"h"&amp;ДАННЫЕ!$K382&amp;"be"&amp;ДАННЫЕ!$BI382&amp;"CD"&amp;IF(ДАННЫЕ!BF382&gt;500,4,IF(ДАННЫЕ!BF382&gt;350,3,IF(ДАННЫЕ!BF382&gt;200,2,IF(ДАННЫЕ!BF382&gt;0,1,0))))&amp;"g"&amp;B382&amp;"d"&amp;H382&amp;"l"&amp;ДАННЫЕ!AT382&amp;"a"&amp;ДАННЫЕ!$V382&amp;"v"&amp;R382&amp;"k"&amp;ДАННЫЕ!$U382&amp;"s"&amp;ДАННЫЕ!$Y382&amp;"t"&amp;ДАННЫЕ!$X382&amp;"b"&amp;IF(ДАННЫЕ!$Q382&gt;1,1,0)&amp;"PP"&amp;ДАННЫЕ!Z382&amp;"c"&amp;S382&amp;"x"&amp;IF(ДАННЫЕ!$BY382&gt;0,IF(YEAR(ДАННЫЕ!$F$1)=YEAR(ДАННЫЕ!$BY382),1,0),0)&amp;"n"&amp;IF(ДАННЫЕ!$BZ382&gt;0,IF(YEAR(ДАННЫЕ!$F$1)=YEAR(ДАННЫЕ!$BZ382),1,0),0)&amp;"u"&amp;D382&amp;"z"&amp;IF(ДАННЫЕ!$CL382&gt;0,IF(YEAR(ДАННЫЕ!$F$1)&gt;YEAR(ДАННЫЕ!$CL382),11,12),0)</f>
        <v>03mf0zpihbeCD0g0dlav0kstb0PPc0x0n0u0z0</v>
      </c>
      <c r="K382" s="28" t="str">
        <f ca="1">ДАННЫЕ!$I382&amp;"x"&amp;B382&amp;"w"&amp;IF(T382+ДАННЫЕ!AD382+ДАННЫЕ!AE382+ДАННЫЕ!AF382+ДАННЫЕ!AG382+ДАННЫЕ!AH382+ДАННЫЕ!$AL382+ДАННЫЕ!AI382+ДАННЫЕ!AJ382+ДАННЫЕ!AK382+ДАННЫЕ!AP382+ДАННЫЕ!AQ382+ДАННЫЕ!AR382+ДАННЫЕ!$AM382+ДАННЫЕ!$AN382+ДАННЫЕ!AS382+ДАННЫЕ!AT382&gt;0,1,0)&amp;IF(OR(T382=2,ДАННЫЕ!AD382=2,ДАННЫЕ!AE382=2,ДАННЫЕ!AF382=2,ДАННЫЕ!AG382=2,ДАННЫЕ!AH382=2,ДАННЫЕ!$AL382=2,ДАННЫЕ!AI382=2,ДАННЫЕ!AJ382=2,ДАННЫЕ!AK382=2,ДАННЫЕ!AP382=2,ДАННЫЕ!AQ382=2,ДАННЫЕ!AR382=2,ДАННЫЕ!$AM382=2,ДАННЫЕ!$AN382=2,ДАННЫЕ!AS382=2,ДАННЫЕ!AT382=2),2,0)&amp;"t"&amp;IF(T382&gt;0,"1"&amp;T382,"00")&amp;"f"&amp;IF(ДАННЫЕ!$AC382,"1"&amp;ДАННЫЕ!$AC382,"00")&amp;"b"&amp;IF(ДАННЫЕ!$AD382,"1"&amp;ДАННЫЕ!$AD382,"00")&amp;"g"&amp;IF(ДАННЫЕ!$AF382,"1"&amp;ДАННЫЕ!$AF382,"00")&amp;"c"&amp;IF(ДАННЫЕ!$AG382,"1"&amp;ДАННЫЕ!$AG382,"00")&amp;"i"&amp;IF(ДАННЫЕ!$AH382,"1"&amp;ДАННЫЕ!$AH382,"00")&amp;"r"&amp;IF(ДАННЫЕ!$AL382,"1"&amp;ДАННЫЕ!$AL382,"00")&amp;"m"&amp;IF(ДАННЫЕ!$AI382,"1"&amp;ДАННЫЕ!$AI382,"00")&amp;"hS"&amp;IF(ДАННЫЕ!$AJ382,"1"&amp;ДАННЫЕ!$AJ382,"00")&amp;"hZ"&amp;IF(ДАННЫЕ!$AK382,"1"&amp;ДАННЫЕ!$AK382,"00")&amp;"p"&amp;IF(ДАННЫЕ!$AP382,"1"&amp;ДАННЫЕ!$AP382,"00")&amp;"k"&amp;IF(ДАННЫЕ!$AQ382,"1"&amp;ДАННЫЕ!$AQ382,"00")&amp;"z"&amp;IF(ДАННЫЕ!$AR382,"1"&amp;ДАННЫЕ!$AR382,"00")&amp;"j"&amp;IF(ДАННЫЕ!$AM382,"1"&amp;ДАННЫЕ!$AM382,"00")&amp;"n"&amp;IF(ДАННЫЕ!$AN382,"1"&amp;ДАННЫЕ!$AN382,"00")&amp;"E"&amp;ДАННЫЕ!BI382&amp;"L"&amp;ДАННЫЕ!AO382&amp;"h"&amp;IF(ДАННЫЕ!$AU382&gt;0,1,0)&amp;"v"&amp;IF(ДАННЫЕ!$AW382&gt;0,1,0)&amp;"a"&amp;IF(ДАННЫЕ!$AS382,"1"&amp;ДАННЫЕ!$AS382,"00")&amp;"s"&amp;IF(ДАННЫЕ!$AT382,"1"&amp;ДАННЫЕ!$AT382,"00")&amp;"u"&amp;IF(ДАННЫЕ!$CJ382&gt;0,1,0)&amp;"y"&amp;B382&amp;"d"&amp;H382&amp;"e"&amp;F382&amp;G382</f>
        <v>x0w00t00f00b00g00c00i00r00m00hS00hZ00p00k00z00j00n00ELh0v0a00s00u0y0de</v>
      </c>
      <c r="L382" s="28" t="str">
        <f ca="1">ДАННЫЕ!$I382&amp;"VN"&amp;IF(ДАННЫЕ!AW382&gt;0,11,10)&amp;"CD"&amp;IF(ДАННЫЕ!BF382&gt;500,16,IF(ДАННЫЕ!BF382&gt;350,15,IF(ДАННЫЕ!BF382&gt;=200,14,IF(ДАННЫЕ!BF382&gt;=100,13,IF(ДАННЫЕ!BF382&gt;=50,12,IF(ДАННЫЕ!BF382&gt;0,11,10))))))&amp;"AR"&amp;IF(ДАННЫЕ!BX382&gt;0,1,0)&amp;"GD"&amp;B382&amp;"VV"&amp;IF(E382&gt;=5,IF(E382&lt;18,1,0),0)</f>
        <v>VN10CD10AR0GD0VV0</v>
      </c>
      <c r="M382" s="28" t="str">
        <f>ДАННЫЕ!$I382&amp;"b"&amp;ДАННЫЕ!$BI382&amp;"r"&amp;ДАННЫЕ!$BJ382&amp;"CD"&amp;IF(ДАННЫЕ!BF382&gt;0,IF(ДАННЫЕ!BF382&lt;200,1,IF(ДАННЫЕ!BF382&lt;350,2,3)),0)&amp;"h"&amp;IF(ДАННЫЕ!$BK382+ДАННЫЕ!$BL382+ДАННЫЕ!$BM382&gt;0,1,0)&amp;"x"&amp;ДАННЫЕ!$BK382&amp;"y"&amp;ДАННЫЕ!$BL382&amp;"z"&amp;ДАННЫЕ!$BM382&amp;"c"&amp;IF(ДАННЫЕ!$BK382+ДАННЫЕ!$BL382+ДАННЫЕ!$BM382=3,1,0)&amp;"a"&amp;IF(ДАННЫЕ!$BQ382+ДАННЫЕ!$BR382&gt;0,1,0)&amp;"d"&amp;ДАННЫЕ!$BQ382&amp;"v"&amp;ДАННЫЕ!$BR382&amp;"p"&amp;ДАННЫЕ!$BS382&amp;"n"&amp;ДАННЫЕ!$BU382&amp;"t"&amp;ДАННЫЕ!$BV382&amp;"o"&amp;ДАННЫЕ!$BT382&amp;"l"&amp;IF(ДАННЫЕ!$BN382&gt;0,1,0)&amp;ДАННЫЕ!$BN382&amp;"g"&amp;ДАННЫЕ!$BO382&amp;"s"&amp;ДАННЫЕ!$BP382&amp;"DZ"&amp;IF(ДАННЫЕ!B382-ДАННЫЕ!G382 &lt; 60,IF(ДАННЫЕ!B382-ДАННЫЕ!G382 &gt;= 0,1,0),0)&amp;"u"&amp;IF(ДАННЫЕ!$CJ382&gt;0,1,0)</f>
        <v>brCD0h0xyzc0a0dvpntol0gsDZ1u0</v>
      </c>
      <c r="N382" s="28" t="str">
        <f ca="1">ДАННЫЕ!$F382&amp;ДАННЫЕ!$I382&amp;"g"&amp;B382&amp;"cf"&amp;D382&amp;"a"&amp;IF(ДАННЫЕ!$BX382&gt;0,1,0)&amp;IF(ДАННЫЕ!$BF382&gt;500,1,IF(ДАННЫЕ!$BF382&gt;350,2,IF(ДАННЫЕ!$BF382&gt;=200,3,IF(ДАННЫЕ!$BF382&gt;=100,4,IF(ДАННЫЕ!$BF382&gt;=50,5,IF(ДАННЫЕ!$BF382&lt;50,6,0))))))&amp;"AR"&amp;IF(DATEDIF(ДАННЫЕ!$BX382,ДАННЫЕ!$F$1,"y")&gt;1,1,0)&amp;"VG"&amp;IF(ДАННЫЕ!$BH382="0",1,0)&amp;"o"&amp;IF(T382+ДАННЫЕ!$AF382+ДАННЫЕ!$AG382+ДАННЫЕ!$AH382+ДАННЫЕ!$AI382+ДАННЫЕ!$AJ382+ДАННЫЕ!$AP382+ДАННЫЕ!$AQ382+ДАННЫЕ!$AR382+ДАННЫЕ!$AU382+ДАННЫЕ!$AW382+ДАННЫЕ!$AS382+ДАННЫЕ!$AT382&gt;0,1,0)&amp;"x"&amp;ДАННЫЕ!$AG382&amp;"p"&amp;IF(ДАННЫЕ!$BY382&gt;0,1,0)&amp;"v"&amp;IF(ДАННЫЕ!$BZ382&gt;0,1,0)&amp;"n"&amp;ДАННЫЕ!$CA382&amp;"t"&amp;ДАННЫЕ!$AY382&amp;"k"&amp;ДАННЫЕ!$CB382&amp;"q"&amp;ДАННЫЕ!$CC382&amp;"w"&amp;ДАННЫЕ!$CD382&amp;"e"&amp;ДАННЫЕ!$CE382&amp;"m"&amp;ДАННЫЕ!$CF382&amp;"c"&amp;ДАННЫЕ!$CG382&amp;"z"&amp;ДАННЫЕ!$CH382&amp;"d"&amp;IF(H382=4,1,0)&amp;"s"&amp;IF(ДАННЫЕ!$J382=1,0,1)&amp;"u"&amp;IF(ДАННЫЕ!$CJ382&gt;0,1,0)</f>
        <v>g0cf0a06AR1VG0o0xp0v0ntkqwemczd0s1u0</v>
      </c>
      <c r="O382" s="28" t="str">
        <f>ДАННЫЕ!$I382&amp;"g"&amp;B382&amp;A382&amp;"f"&amp;P382&amp;"c"&amp;IF(ДАННЫЕ!$U382&gt;0,1,0)&amp;"s"&amp;IF(ДАННЫЕ!$Q382&gt;0,IF(YEAR(ДАННЫЕ!$F$1)=YEAR(ДАННЫЕ!$Q382),IF(MONTH(ДАННЫЕ!$F$1)=MONTH(ДАННЫЕ!$Q382),111,11),1),0)&amp;"i"&amp;IF(ДАННЫЕ!$R382+ДАННЫЕ!$S382+ДАННЫЕ!$T382=0,0,1)&amp;"h"&amp;IF(ДАННЫЕ!$P382&gt;0,1,0)&amp;"p"&amp;IF(ДАННЫЕ!$CI382&gt;0,IF(YEAR(ДАННЫЕ!$F$1)=YEAR(ДАННЫЕ!$CI382),IF(MONTH(ДАННЫЕ!$F$1)=MONTH(ДАННЫЕ!$CI382),111,11),1),0)&amp;"d"&amp;IF(ДАННЫЕ!$CJ382&gt;0,IF(YEAR(ДАННЫЕ!$F$1)=YEAR(ДАННЫЕ!$CJ382),IF(MONTH(ДАННЫЕ!$F$1)=MONTH(ДАННЫЕ!$CJ382),111,11),1),0)&amp;"o"&amp;IF(ДАННЫЕ!$CK382&gt;0,IF(MONTH(ДАННЫЕ!$F$1)=MONTH(ДАННЫЕ!$CK382),111,11),0)&amp;"v"&amp;IF(ДАННЫЕ!$BE382&gt;0,IF(MONTH(ДАННЫЕ!$F$1)=MONTH(ДАННЫЕ!$BE382),111,11),0)</f>
        <v>g00f0c0s0i0h0p0d0o0v0</v>
      </c>
      <c r="P382" s="15">
        <f t="shared" si="17"/>
        <v>0</v>
      </c>
      <c r="Q382" s="15">
        <f>IF(ДАННЫЕ!$F$1&gt;ДАННЫЕ!$N382,IF(YEAR(ДАННЫЕ!$F$1)=YEAR(ДАННЫЕ!M382),1,0),0)</f>
        <v>0</v>
      </c>
      <c r="R382" s="15">
        <f>IF(ДАННЫЕ!$F$1&gt;ДАННЫЕ!$N382,IF(YEAR(ДАННЫЕ!$F$1)=YEAR(ДАННЫЕ!N382),1,0),0)</f>
        <v>0</v>
      </c>
      <c r="S382" s="15">
        <f>IF(ДАННЫЕ!$AA382="2А",1,IF(ДАННЫЕ!$AA382="2Б",2,IF(ДАННЫЕ!$AA382="2В",3,IF(ДАННЫЕ!$AA382=3,4,IF(ДАННЫЕ!$AA382="4А",5,IF(ДАННЫЕ!$AA382="4Б",6,IF(ДАННЫЕ!$AA382="4В",7,IF(ДАННЫЕ!$AA382=5,8,0))))))))</f>
        <v>0</v>
      </c>
      <c r="T382" s="15">
        <f>IF(OR(ДАННЫЕ!$AC382=2,ДАННЫЕ!$AD382=2,ДАННЫЕ!$AE382=2),2,IF(OR(ДАННЫЕ!$AC382=1,ДАННЫЕ!$AD382=1,ДАННЫЕ!$AE382=1),1,0))</f>
        <v>0</v>
      </c>
    </row>
    <row r="383" spans="1:20" ht="15" customHeight="1" x14ac:dyDescent="0.2">
      <c r="A383" s="78">
        <f>IF(B383&gt;0,IF(MONTH(ДАННЫЕ!$F$1)=MONTH(ДАННЫЕ!$B383),1,0),0)</f>
        <v>0</v>
      </c>
      <c r="B383" s="14">
        <f>IF(ДАННЫЕ!$B383&gt;0,IF(YEAR(ДАННЫЕ!$F$1)=YEAR(ДАННЫЕ!$B383),1,0),0)</f>
        <v>0</v>
      </c>
      <c r="C383" s="14">
        <f>IF(ДАННЫЕ!$CM383&gt;0,IF(YEAR(ДАННЫЕ!$F$1)=YEAR(ДАННЫЕ!$CM383),1,0),0)</f>
        <v>0</v>
      </c>
      <c r="D383" s="14">
        <f>IF(ДАННЫЕ!$CJ383&gt;0,IF(ДАННЫЕ!$CL383&gt;ДАННЫЕ!$F$1,1,IF(ДАННЫЕ!$CL383&gt;0,0,1)),0)</f>
        <v>0</v>
      </c>
      <c r="E383" s="43" t="str">
        <f ca="1">IF(ДАННЫЕ!$F$1&gt;0,IF(ДАННЫЕ!$G383&gt;0,DATEDIF(ДАННЫЕ!$G383,ДАННЫЕ!$F$1,"y"),""),IF(ДАННЫЕ!$G383&gt;0,DATEDIF(ДАННЫЕ!$G383,TODAY(),"y"),""))</f>
        <v/>
      </c>
      <c r="F383" s="43" t="str">
        <f xml:space="preserve"> IF(ДАННЫЕ!$F383="М",IF(E383&gt;=18,IF(E383&lt;60,1,""),""),"")&amp;IF(ДАННЫЕ!$F383="Ж",IF(E383&gt;=18,IF(E383&lt;55,1,""),""),"")</f>
        <v/>
      </c>
      <c r="G383" s="43" t="str">
        <f xml:space="preserve"> IF(ДАННЫЕ!$F383="М",IF(E383&gt;=60,2,""),"")&amp;IF(ДАННЫЕ!$F383="Ж",IF(E383&gt;=55,2,""),"")</f>
        <v/>
      </c>
      <c r="H383" s="43" t="str">
        <f t="shared" ca="1" si="15"/>
        <v/>
      </c>
      <c r="I383" s="43" t="str">
        <f t="shared" ca="1" si="16"/>
        <v>03</v>
      </c>
      <c r="J383" s="28" t="str">
        <f ca="1">ДАННЫЕ!$F383&amp;H383&amp;I383&amp;ДАННЫЕ!$I383&amp;"m"&amp;IF(ДАННЫЕ!$I383&gt;0,IF(ДАННЫЕ!$J383&gt;0,0,1),"")&amp;"f"&amp;IF(ДАННЫЕ!$R383&gt;0,IF(YEAR(ДАННЫЕ!$F$1)=YEAR(ДАННЫЕ!$R383),1,0),0)&amp;"z"&amp;ДАННЫЕ!$R383&amp;"p"&amp;ДАННЫЕ!$S383&amp;"i"&amp;ДАННЫЕ!$T383&amp;"h"&amp;ДАННЫЕ!$K383&amp;"be"&amp;ДАННЫЕ!$BI383&amp;"CD"&amp;IF(ДАННЫЕ!BF383&gt;500,4,IF(ДАННЫЕ!BF383&gt;350,3,IF(ДАННЫЕ!BF383&gt;200,2,IF(ДАННЫЕ!BF383&gt;0,1,0))))&amp;"g"&amp;B383&amp;"d"&amp;H383&amp;"l"&amp;ДАННЫЕ!AT383&amp;"a"&amp;ДАННЫЕ!$V383&amp;"v"&amp;R383&amp;"k"&amp;ДАННЫЕ!$U383&amp;"s"&amp;ДАННЫЕ!$Y383&amp;"t"&amp;ДАННЫЕ!$X383&amp;"b"&amp;IF(ДАННЫЕ!$Q383&gt;1,1,0)&amp;"PP"&amp;ДАННЫЕ!Z383&amp;"c"&amp;S383&amp;"x"&amp;IF(ДАННЫЕ!$BY383&gt;0,IF(YEAR(ДАННЫЕ!$F$1)=YEAR(ДАННЫЕ!$BY383),1,0),0)&amp;"n"&amp;IF(ДАННЫЕ!$BZ383&gt;0,IF(YEAR(ДАННЫЕ!$F$1)=YEAR(ДАННЫЕ!$BZ383),1,0),0)&amp;"u"&amp;D383&amp;"z"&amp;IF(ДАННЫЕ!$CL383&gt;0,IF(YEAR(ДАННЫЕ!$F$1)&gt;YEAR(ДАННЫЕ!$CL383),11,12),0)</f>
        <v>03mf0zpihbeCD0g0dlav0kstb0PPc0x0n0u0z0</v>
      </c>
      <c r="K383" s="28" t="str">
        <f ca="1">ДАННЫЕ!$I383&amp;"x"&amp;B383&amp;"w"&amp;IF(T383+ДАННЫЕ!AD383+ДАННЫЕ!AE383+ДАННЫЕ!AF383+ДАННЫЕ!AG383+ДАННЫЕ!AH383+ДАННЫЕ!$AL383+ДАННЫЕ!AI383+ДАННЫЕ!AJ383+ДАННЫЕ!AK383+ДАННЫЕ!AP383+ДАННЫЕ!AQ383+ДАННЫЕ!AR383+ДАННЫЕ!$AM383+ДАННЫЕ!$AN383+ДАННЫЕ!AS383+ДАННЫЕ!AT383&gt;0,1,0)&amp;IF(OR(T383=2,ДАННЫЕ!AD383=2,ДАННЫЕ!AE383=2,ДАННЫЕ!AF383=2,ДАННЫЕ!AG383=2,ДАННЫЕ!AH383=2,ДАННЫЕ!$AL383=2,ДАННЫЕ!AI383=2,ДАННЫЕ!AJ383=2,ДАННЫЕ!AK383=2,ДАННЫЕ!AP383=2,ДАННЫЕ!AQ383=2,ДАННЫЕ!AR383=2,ДАННЫЕ!$AM383=2,ДАННЫЕ!$AN383=2,ДАННЫЕ!AS383=2,ДАННЫЕ!AT383=2),2,0)&amp;"t"&amp;IF(T383&gt;0,"1"&amp;T383,"00")&amp;"f"&amp;IF(ДАННЫЕ!$AC383,"1"&amp;ДАННЫЕ!$AC383,"00")&amp;"b"&amp;IF(ДАННЫЕ!$AD383,"1"&amp;ДАННЫЕ!$AD383,"00")&amp;"g"&amp;IF(ДАННЫЕ!$AF383,"1"&amp;ДАННЫЕ!$AF383,"00")&amp;"c"&amp;IF(ДАННЫЕ!$AG383,"1"&amp;ДАННЫЕ!$AG383,"00")&amp;"i"&amp;IF(ДАННЫЕ!$AH383,"1"&amp;ДАННЫЕ!$AH383,"00")&amp;"r"&amp;IF(ДАННЫЕ!$AL383,"1"&amp;ДАННЫЕ!$AL383,"00")&amp;"m"&amp;IF(ДАННЫЕ!$AI383,"1"&amp;ДАННЫЕ!$AI383,"00")&amp;"hS"&amp;IF(ДАННЫЕ!$AJ383,"1"&amp;ДАННЫЕ!$AJ383,"00")&amp;"hZ"&amp;IF(ДАННЫЕ!$AK383,"1"&amp;ДАННЫЕ!$AK383,"00")&amp;"p"&amp;IF(ДАННЫЕ!$AP383,"1"&amp;ДАННЫЕ!$AP383,"00")&amp;"k"&amp;IF(ДАННЫЕ!$AQ383,"1"&amp;ДАННЫЕ!$AQ383,"00")&amp;"z"&amp;IF(ДАННЫЕ!$AR383,"1"&amp;ДАННЫЕ!$AR383,"00")&amp;"j"&amp;IF(ДАННЫЕ!$AM383,"1"&amp;ДАННЫЕ!$AM383,"00")&amp;"n"&amp;IF(ДАННЫЕ!$AN383,"1"&amp;ДАННЫЕ!$AN383,"00")&amp;"E"&amp;ДАННЫЕ!BI383&amp;"L"&amp;ДАННЫЕ!AO383&amp;"h"&amp;IF(ДАННЫЕ!$AU383&gt;0,1,0)&amp;"v"&amp;IF(ДАННЫЕ!$AW383&gt;0,1,0)&amp;"a"&amp;IF(ДАННЫЕ!$AS383,"1"&amp;ДАННЫЕ!$AS383,"00")&amp;"s"&amp;IF(ДАННЫЕ!$AT383,"1"&amp;ДАННЫЕ!$AT383,"00")&amp;"u"&amp;IF(ДАННЫЕ!$CJ383&gt;0,1,0)&amp;"y"&amp;B383&amp;"d"&amp;H383&amp;"e"&amp;F383&amp;G383</f>
        <v>x0w00t00f00b00g00c00i00r00m00hS00hZ00p00k00z00j00n00ELh0v0a00s00u0y0de</v>
      </c>
      <c r="L383" s="28" t="str">
        <f ca="1">ДАННЫЕ!$I383&amp;"VN"&amp;IF(ДАННЫЕ!AW383&gt;0,11,10)&amp;"CD"&amp;IF(ДАННЫЕ!BF383&gt;500,16,IF(ДАННЫЕ!BF383&gt;350,15,IF(ДАННЫЕ!BF383&gt;=200,14,IF(ДАННЫЕ!BF383&gt;=100,13,IF(ДАННЫЕ!BF383&gt;=50,12,IF(ДАННЫЕ!BF383&gt;0,11,10))))))&amp;"AR"&amp;IF(ДАННЫЕ!BX383&gt;0,1,0)&amp;"GD"&amp;B383&amp;"VV"&amp;IF(E383&gt;=5,IF(E383&lt;18,1,0),0)</f>
        <v>VN10CD10AR0GD0VV0</v>
      </c>
      <c r="M383" s="28" t="str">
        <f>ДАННЫЕ!$I383&amp;"b"&amp;ДАННЫЕ!$BI383&amp;"r"&amp;ДАННЫЕ!$BJ383&amp;"CD"&amp;IF(ДАННЫЕ!BF383&gt;0,IF(ДАННЫЕ!BF383&lt;200,1,IF(ДАННЫЕ!BF383&lt;350,2,3)),0)&amp;"h"&amp;IF(ДАННЫЕ!$BK383+ДАННЫЕ!$BL383+ДАННЫЕ!$BM383&gt;0,1,0)&amp;"x"&amp;ДАННЫЕ!$BK383&amp;"y"&amp;ДАННЫЕ!$BL383&amp;"z"&amp;ДАННЫЕ!$BM383&amp;"c"&amp;IF(ДАННЫЕ!$BK383+ДАННЫЕ!$BL383+ДАННЫЕ!$BM383=3,1,0)&amp;"a"&amp;IF(ДАННЫЕ!$BQ383+ДАННЫЕ!$BR383&gt;0,1,0)&amp;"d"&amp;ДАННЫЕ!$BQ383&amp;"v"&amp;ДАННЫЕ!$BR383&amp;"p"&amp;ДАННЫЕ!$BS383&amp;"n"&amp;ДАННЫЕ!$BU383&amp;"t"&amp;ДАННЫЕ!$BV383&amp;"o"&amp;ДАННЫЕ!$BT383&amp;"l"&amp;IF(ДАННЫЕ!$BN383&gt;0,1,0)&amp;ДАННЫЕ!$BN383&amp;"g"&amp;ДАННЫЕ!$BO383&amp;"s"&amp;ДАННЫЕ!$BP383&amp;"DZ"&amp;IF(ДАННЫЕ!B383-ДАННЫЕ!G383 &lt; 60,IF(ДАННЫЕ!B383-ДАННЫЕ!G383 &gt;= 0,1,0),0)&amp;"u"&amp;IF(ДАННЫЕ!$CJ383&gt;0,1,0)</f>
        <v>brCD0h0xyzc0a0dvpntol0gsDZ1u0</v>
      </c>
      <c r="N383" s="28" t="str">
        <f ca="1">ДАННЫЕ!$F383&amp;ДАННЫЕ!$I383&amp;"g"&amp;B383&amp;"cf"&amp;D383&amp;"a"&amp;IF(ДАННЫЕ!$BX383&gt;0,1,0)&amp;IF(ДАННЫЕ!$BF383&gt;500,1,IF(ДАННЫЕ!$BF383&gt;350,2,IF(ДАННЫЕ!$BF383&gt;=200,3,IF(ДАННЫЕ!$BF383&gt;=100,4,IF(ДАННЫЕ!$BF383&gt;=50,5,IF(ДАННЫЕ!$BF383&lt;50,6,0))))))&amp;"AR"&amp;IF(DATEDIF(ДАННЫЕ!$BX383,ДАННЫЕ!$F$1,"y")&gt;1,1,0)&amp;"VG"&amp;IF(ДАННЫЕ!$BH383="0",1,0)&amp;"o"&amp;IF(T383+ДАННЫЕ!$AF383+ДАННЫЕ!$AG383+ДАННЫЕ!$AH383+ДАННЫЕ!$AI383+ДАННЫЕ!$AJ383+ДАННЫЕ!$AP383+ДАННЫЕ!$AQ383+ДАННЫЕ!$AR383+ДАННЫЕ!$AU383+ДАННЫЕ!$AW383+ДАННЫЕ!$AS383+ДАННЫЕ!$AT383&gt;0,1,0)&amp;"x"&amp;ДАННЫЕ!$AG383&amp;"p"&amp;IF(ДАННЫЕ!$BY383&gt;0,1,0)&amp;"v"&amp;IF(ДАННЫЕ!$BZ383&gt;0,1,0)&amp;"n"&amp;ДАННЫЕ!$CA383&amp;"t"&amp;ДАННЫЕ!$AY383&amp;"k"&amp;ДАННЫЕ!$CB383&amp;"q"&amp;ДАННЫЕ!$CC383&amp;"w"&amp;ДАННЫЕ!$CD383&amp;"e"&amp;ДАННЫЕ!$CE383&amp;"m"&amp;ДАННЫЕ!$CF383&amp;"c"&amp;ДАННЫЕ!$CG383&amp;"z"&amp;ДАННЫЕ!$CH383&amp;"d"&amp;IF(H383=4,1,0)&amp;"s"&amp;IF(ДАННЫЕ!$J383=1,0,1)&amp;"u"&amp;IF(ДАННЫЕ!$CJ383&gt;0,1,0)</f>
        <v>g0cf0a06AR1VG0o0xp0v0ntkqwemczd0s1u0</v>
      </c>
      <c r="O383" s="28" t="str">
        <f>ДАННЫЕ!$I383&amp;"g"&amp;B383&amp;A383&amp;"f"&amp;P383&amp;"c"&amp;IF(ДАННЫЕ!$U383&gt;0,1,0)&amp;"s"&amp;IF(ДАННЫЕ!$Q383&gt;0,IF(YEAR(ДАННЫЕ!$F$1)=YEAR(ДАННЫЕ!$Q383),IF(MONTH(ДАННЫЕ!$F$1)=MONTH(ДАННЫЕ!$Q383),111,11),1),0)&amp;"i"&amp;IF(ДАННЫЕ!$R383+ДАННЫЕ!$S383+ДАННЫЕ!$T383=0,0,1)&amp;"h"&amp;IF(ДАННЫЕ!$P383&gt;0,1,0)&amp;"p"&amp;IF(ДАННЫЕ!$CI383&gt;0,IF(YEAR(ДАННЫЕ!$F$1)=YEAR(ДАННЫЕ!$CI383),IF(MONTH(ДАННЫЕ!$F$1)=MONTH(ДАННЫЕ!$CI383),111,11),1),0)&amp;"d"&amp;IF(ДАННЫЕ!$CJ383&gt;0,IF(YEAR(ДАННЫЕ!$F$1)=YEAR(ДАННЫЕ!$CJ383),IF(MONTH(ДАННЫЕ!$F$1)=MONTH(ДАННЫЕ!$CJ383),111,11),1),0)&amp;"o"&amp;IF(ДАННЫЕ!$CK383&gt;0,IF(MONTH(ДАННЫЕ!$F$1)=MONTH(ДАННЫЕ!$CK383),111,11),0)&amp;"v"&amp;IF(ДАННЫЕ!$BE383&gt;0,IF(MONTH(ДАННЫЕ!$F$1)=MONTH(ДАННЫЕ!$BE383),111,11),0)</f>
        <v>g00f0c0s0i0h0p0d0o0v0</v>
      </c>
      <c r="P383" s="15">
        <f t="shared" si="17"/>
        <v>0</v>
      </c>
      <c r="Q383" s="15">
        <f>IF(ДАННЫЕ!$F$1&gt;ДАННЫЕ!$N383,IF(YEAR(ДАННЫЕ!$F$1)=YEAR(ДАННЫЕ!M383),1,0),0)</f>
        <v>0</v>
      </c>
      <c r="R383" s="15">
        <f>IF(ДАННЫЕ!$F$1&gt;ДАННЫЕ!$N383,IF(YEAR(ДАННЫЕ!$F$1)=YEAR(ДАННЫЕ!N383),1,0),0)</f>
        <v>0</v>
      </c>
      <c r="S383" s="15">
        <f>IF(ДАННЫЕ!$AA383="2А",1,IF(ДАННЫЕ!$AA383="2Б",2,IF(ДАННЫЕ!$AA383="2В",3,IF(ДАННЫЕ!$AA383=3,4,IF(ДАННЫЕ!$AA383="4А",5,IF(ДАННЫЕ!$AA383="4Б",6,IF(ДАННЫЕ!$AA383="4В",7,IF(ДАННЫЕ!$AA383=5,8,0))))))))</f>
        <v>0</v>
      </c>
      <c r="T383" s="15">
        <f>IF(OR(ДАННЫЕ!$AC383=2,ДАННЫЕ!$AD383=2,ДАННЫЕ!$AE383=2),2,IF(OR(ДАННЫЕ!$AC383=1,ДАННЫЕ!$AD383=1,ДАННЫЕ!$AE383=1),1,0))</f>
        <v>0</v>
      </c>
    </row>
    <row r="384" spans="1:20" ht="15" customHeight="1" x14ac:dyDescent="0.2">
      <c r="A384" s="78">
        <f>IF(B384&gt;0,IF(MONTH(ДАННЫЕ!$F$1)=MONTH(ДАННЫЕ!$B384),1,0),0)</f>
        <v>0</v>
      </c>
      <c r="B384" s="14">
        <f>IF(ДАННЫЕ!$B384&gt;0,IF(YEAR(ДАННЫЕ!$F$1)=YEAR(ДАННЫЕ!$B384),1,0),0)</f>
        <v>0</v>
      </c>
      <c r="C384" s="14">
        <f>IF(ДАННЫЕ!$CM384&gt;0,IF(YEAR(ДАННЫЕ!$F$1)=YEAR(ДАННЫЕ!$CM384),1,0),0)</f>
        <v>0</v>
      </c>
      <c r="D384" s="14">
        <f>IF(ДАННЫЕ!$CJ384&gt;0,IF(ДАННЫЕ!$CL384&gt;ДАННЫЕ!$F$1,1,IF(ДАННЫЕ!$CL384&gt;0,0,1)),0)</f>
        <v>0</v>
      </c>
      <c r="E384" s="43" t="str">
        <f ca="1">IF(ДАННЫЕ!$F$1&gt;0,IF(ДАННЫЕ!$G384&gt;0,DATEDIF(ДАННЫЕ!$G384,ДАННЫЕ!$F$1,"y"),""),IF(ДАННЫЕ!$G384&gt;0,DATEDIF(ДАННЫЕ!$G384,TODAY(),"y"),""))</f>
        <v/>
      </c>
      <c r="F384" s="43" t="str">
        <f xml:space="preserve"> IF(ДАННЫЕ!$F384="М",IF(E384&gt;=18,IF(E384&lt;60,1,""),""),"")&amp;IF(ДАННЫЕ!$F384="Ж",IF(E384&gt;=18,IF(E384&lt;55,1,""),""),"")</f>
        <v/>
      </c>
      <c r="G384" s="43" t="str">
        <f xml:space="preserve"> IF(ДАННЫЕ!$F384="М",IF(E384&gt;=60,2,""),"")&amp;IF(ДАННЫЕ!$F384="Ж",IF(E384&gt;=55,2,""),"")</f>
        <v/>
      </c>
      <c r="H384" s="43" t="str">
        <f t="shared" ca="1" si="15"/>
        <v/>
      </c>
      <c r="I384" s="43" t="str">
        <f t="shared" ca="1" si="16"/>
        <v>03</v>
      </c>
      <c r="J384" s="28" t="str">
        <f ca="1">ДАННЫЕ!$F384&amp;H384&amp;I384&amp;ДАННЫЕ!$I384&amp;"m"&amp;IF(ДАННЫЕ!$I384&gt;0,IF(ДАННЫЕ!$J384&gt;0,0,1),"")&amp;"f"&amp;IF(ДАННЫЕ!$R384&gt;0,IF(YEAR(ДАННЫЕ!$F$1)=YEAR(ДАННЫЕ!$R384),1,0),0)&amp;"z"&amp;ДАННЫЕ!$R384&amp;"p"&amp;ДАННЫЕ!$S384&amp;"i"&amp;ДАННЫЕ!$T384&amp;"h"&amp;ДАННЫЕ!$K384&amp;"be"&amp;ДАННЫЕ!$BI384&amp;"CD"&amp;IF(ДАННЫЕ!BF384&gt;500,4,IF(ДАННЫЕ!BF384&gt;350,3,IF(ДАННЫЕ!BF384&gt;200,2,IF(ДАННЫЕ!BF384&gt;0,1,0))))&amp;"g"&amp;B384&amp;"d"&amp;H384&amp;"l"&amp;ДАННЫЕ!AT384&amp;"a"&amp;ДАННЫЕ!$V384&amp;"v"&amp;R384&amp;"k"&amp;ДАННЫЕ!$U384&amp;"s"&amp;ДАННЫЕ!$Y384&amp;"t"&amp;ДАННЫЕ!$X384&amp;"b"&amp;IF(ДАННЫЕ!$Q384&gt;1,1,0)&amp;"PP"&amp;ДАННЫЕ!Z384&amp;"c"&amp;S384&amp;"x"&amp;IF(ДАННЫЕ!$BY384&gt;0,IF(YEAR(ДАННЫЕ!$F$1)=YEAR(ДАННЫЕ!$BY384),1,0),0)&amp;"n"&amp;IF(ДАННЫЕ!$BZ384&gt;0,IF(YEAR(ДАННЫЕ!$F$1)=YEAR(ДАННЫЕ!$BZ384),1,0),0)&amp;"u"&amp;D384&amp;"z"&amp;IF(ДАННЫЕ!$CL384&gt;0,IF(YEAR(ДАННЫЕ!$F$1)&gt;YEAR(ДАННЫЕ!$CL384),11,12),0)</f>
        <v>03mf0zpihbeCD0g0dlav0kstb0PPc0x0n0u0z0</v>
      </c>
      <c r="K384" s="28" t="str">
        <f ca="1">ДАННЫЕ!$I384&amp;"x"&amp;B384&amp;"w"&amp;IF(T384+ДАННЫЕ!AD384+ДАННЫЕ!AE384+ДАННЫЕ!AF384+ДАННЫЕ!AG384+ДАННЫЕ!AH384+ДАННЫЕ!$AL384+ДАННЫЕ!AI384+ДАННЫЕ!AJ384+ДАННЫЕ!AK384+ДАННЫЕ!AP384+ДАННЫЕ!AQ384+ДАННЫЕ!AR384+ДАННЫЕ!$AM384+ДАННЫЕ!$AN384+ДАННЫЕ!AS384+ДАННЫЕ!AT384&gt;0,1,0)&amp;IF(OR(T384=2,ДАННЫЕ!AD384=2,ДАННЫЕ!AE384=2,ДАННЫЕ!AF384=2,ДАННЫЕ!AG384=2,ДАННЫЕ!AH384=2,ДАННЫЕ!$AL384=2,ДАННЫЕ!AI384=2,ДАННЫЕ!AJ384=2,ДАННЫЕ!AK384=2,ДАННЫЕ!AP384=2,ДАННЫЕ!AQ384=2,ДАННЫЕ!AR384=2,ДАННЫЕ!$AM384=2,ДАННЫЕ!$AN384=2,ДАННЫЕ!AS384=2,ДАННЫЕ!AT384=2),2,0)&amp;"t"&amp;IF(T384&gt;0,"1"&amp;T384,"00")&amp;"f"&amp;IF(ДАННЫЕ!$AC384,"1"&amp;ДАННЫЕ!$AC384,"00")&amp;"b"&amp;IF(ДАННЫЕ!$AD384,"1"&amp;ДАННЫЕ!$AD384,"00")&amp;"g"&amp;IF(ДАННЫЕ!$AF384,"1"&amp;ДАННЫЕ!$AF384,"00")&amp;"c"&amp;IF(ДАННЫЕ!$AG384,"1"&amp;ДАННЫЕ!$AG384,"00")&amp;"i"&amp;IF(ДАННЫЕ!$AH384,"1"&amp;ДАННЫЕ!$AH384,"00")&amp;"r"&amp;IF(ДАННЫЕ!$AL384,"1"&amp;ДАННЫЕ!$AL384,"00")&amp;"m"&amp;IF(ДАННЫЕ!$AI384,"1"&amp;ДАННЫЕ!$AI384,"00")&amp;"hS"&amp;IF(ДАННЫЕ!$AJ384,"1"&amp;ДАННЫЕ!$AJ384,"00")&amp;"hZ"&amp;IF(ДАННЫЕ!$AK384,"1"&amp;ДАННЫЕ!$AK384,"00")&amp;"p"&amp;IF(ДАННЫЕ!$AP384,"1"&amp;ДАННЫЕ!$AP384,"00")&amp;"k"&amp;IF(ДАННЫЕ!$AQ384,"1"&amp;ДАННЫЕ!$AQ384,"00")&amp;"z"&amp;IF(ДАННЫЕ!$AR384,"1"&amp;ДАННЫЕ!$AR384,"00")&amp;"j"&amp;IF(ДАННЫЕ!$AM384,"1"&amp;ДАННЫЕ!$AM384,"00")&amp;"n"&amp;IF(ДАННЫЕ!$AN384,"1"&amp;ДАННЫЕ!$AN384,"00")&amp;"E"&amp;ДАННЫЕ!BI384&amp;"L"&amp;ДАННЫЕ!AO384&amp;"h"&amp;IF(ДАННЫЕ!$AU384&gt;0,1,0)&amp;"v"&amp;IF(ДАННЫЕ!$AW384&gt;0,1,0)&amp;"a"&amp;IF(ДАННЫЕ!$AS384,"1"&amp;ДАННЫЕ!$AS384,"00")&amp;"s"&amp;IF(ДАННЫЕ!$AT384,"1"&amp;ДАННЫЕ!$AT384,"00")&amp;"u"&amp;IF(ДАННЫЕ!$CJ384&gt;0,1,0)&amp;"y"&amp;B384&amp;"d"&amp;H384&amp;"e"&amp;F384&amp;G384</f>
        <v>x0w00t00f00b00g00c00i00r00m00hS00hZ00p00k00z00j00n00ELh0v0a00s00u0y0de</v>
      </c>
      <c r="L384" s="28" t="str">
        <f ca="1">ДАННЫЕ!$I384&amp;"VN"&amp;IF(ДАННЫЕ!AW384&gt;0,11,10)&amp;"CD"&amp;IF(ДАННЫЕ!BF384&gt;500,16,IF(ДАННЫЕ!BF384&gt;350,15,IF(ДАННЫЕ!BF384&gt;=200,14,IF(ДАННЫЕ!BF384&gt;=100,13,IF(ДАННЫЕ!BF384&gt;=50,12,IF(ДАННЫЕ!BF384&gt;0,11,10))))))&amp;"AR"&amp;IF(ДАННЫЕ!BX384&gt;0,1,0)&amp;"GD"&amp;B384&amp;"VV"&amp;IF(E384&gt;=5,IF(E384&lt;18,1,0),0)</f>
        <v>VN10CD10AR0GD0VV0</v>
      </c>
      <c r="M384" s="28" t="str">
        <f>ДАННЫЕ!$I384&amp;"b"&amp;ДАННЫЕ!$BI384&amp;"r"&amp;ДАННЫЕ!$BJ384&amp;"CD"&amp;IF(ДАННЫЕ!BF384&gt;0,IF(ДАННЫЕ!BF384&lt;200,1,IF(ДАННЫЕ!BF384&lt;350,2,3)),0)&amp;"h"&amp;IF(ДАННЫЕ!$BK384+ДАННЫЕ!$BL384+ДАННЫЕ!$BM384&gt;0,1,0)&amp;"x"&amp;ДАННЫЕ!$BK384&amp;"y"&amp;ДАННЫЕ!$BL384&amp;"z"&amp;ДАННЫЕ!$BM384&amp;"c"&amp;IF(ДАННЫЕ!$BK384+ДАННЫЕ!$BL384+ДАННЫЕ!$BM384=3,1,0)&amp;"a"&amp;IF(ДАННЫЕ!$BQ384+ДАННЫЕ!$BR384&gt;0,1,0)&amp;"d"&amp;ДАННЫЕ!$BQ384&amp;"v"&amp;ДАННЫЕ!$BR384&amp;"p"&amp;ДАННЫЕ!$BS384&amp;"n"&amp;ДАННЫЕ!$BU384&amp;"t"&amp;ДАННЫЕ!$BV384&amp;"o"&amp;ДАННЫЕ!$BT384&amp;"l"&amp;IF(ДАННЫЕ!$BN384&gt;0,1,0)&amp;ДАННЫЕ!$BN384&amp;"g"&amp;ДАННЫЕ!$BO384&amp;"s"&amp;ДАННЫЕ!$BP384&amp;"DZ"&amp;IF(ДАННЫЕ!B384-ДАННЫЕ!G384 &lt; 60,IF(ДАННЫЕ!B384-ДАННЫЕ!G384 &gt;= 0,1,0),0)&amp;"u"&amp;IF(ДАННЫЕ!$CJ384&gt;0,1,0)</f>
        <v>brCD0h0xyzc0a0dvpntol0gsDZ1u0</v>
      </c>
      <c r="N384" s="28" t="str">
        <f ca="1">ДАННЫЕ!$F384&amp;ДАННЫЕ!$I384&amp;"g"&amp;B384&amp;"cf"&amp;D384&amp;"a"&amp;IF(ДАННЫЕ!$BX384&gt;0,1,0)&amp;IF(ДАННЫЕ!$BF384&gt;500,1,IF(ДАННЫЕ!$BF384&gt;350,2,IF(ДАННЫЕ!$BF384&gt;=200,3,IF(ДАННЫЕ!$BF384&gt;=100,4,IF(ДАННЫЕ!$BF384&gt;=50,5,IF(ДАННЫЕ!$BF384&lt;50,6,0))))))&amp;"AR"&amp;IF(DATEDIF(ДАННЫЕ!$BX384,ДАННЫЕ!$F$1,"y")&gt;1,1,0)&amp;"VG"&amp;IF(ДАННЫЕ!$BH384="0",1,0)&amp;"o"&amp;IF(T384+ДАННЫЕ!$AF384+ДАННЫЕ!$AG384+ДАННЫЕ!$AH384+ДАННЫЕ!$AI384+ДАННЫЕ!$AJ384+ДАННЫЕ!$AP384+ДАННЫЕ!$AQ384+ДАННЫЕ!$AR384+ДАННЫЕ!$AU384+ДАННЫЕ!$AW384+ДАННЫЕ!$AS384+ДАННЫЕ!$AT384&gt;0,1,0)&amp;"x"&amp;ДАННЫЕ!$AG384&amp;"p"&amp;IF(ДАННЫЕ!$BY384&gt;0,1,0)&amp;"v"&amp;IF(ДАННЫЕ!$BZ384&gt;0,1,0)&amp;"n"&amp;ДАННЫЕ!$CA384&amp;"t"&amp;ДАННЫЕ!$AY384&amp;"k"&amp;ДАННЫЕ!$CB384&amp;"q"&amp;ДАННЫЕ!$CC384&amp;"w"&amp;ДАННЫЕ!$CD384&amp;"e"&amp;ДАННЫЕ!$CE384&amp;"m"&amp;ДАННЫЕ!$CF384&amp;"c"&amp;ДАННЫЕ!$CG384&amp;"z"&amp;ДАННЫЕ!$CH384&amp;"d"&amp;IF(H384=4,1,0)&amp;"s"&amp;IF(ДАННЫЕ!$J384=1,0,1)&amp;"u"&amp;IF(ДАННЫЕ!$CJ384&gt;0,1,0)</f>
        <v>g0cf0a06AR1VG0o0xp0v0ntkqwemczd0s1u0</v>
      </c>
      <c r="O384" s="28" t="str">
        <f>ДАННЫЕ!$I384&amp;"g"&amp;B384&amp;A384&amp;"f"&amp;P384&amp;"c"&amp;IF(ДАННЫЕ!$U384&gt;0,1,0)&amp;"s"&amp;IF(ДАННЫЕ!$Q384&gt;0,IF(YEAR(ДАННЫЕ!$F$1)=YEAR(ДАННЫЕ!$Q384),IF(MONTH(ДАННЫЕ!$F$1)=MONTH(ДАННЫЕ!$Q384),111,11),1),0)&amp;"i"&amp;IF(ДАННЫЕ!$R384+ДАННЫЕ!$S384+ДАННЫЕ!$T384=0,0,1)&amp;"h"&amp;IF(ДАННЫЕ!$P384&gt;0,1,0)&amp;"p"&amp;IF(ДАННЫЕ!$CI384&gt;0,IF(YEAR(ДАННЫЕ!$F$1)=YEAR(ДАННЫЕ!$CI384),IF(MONTH(ДАННЫЕ!$F$1)=MONTH(ДАННЫЕ!$CI384),111,11),1),0)&amp;"d"&amp;IF(ДАННЫЕ!$CJ384&gt;0,IF(YEAR(ДАННЫЕ!$F$1)=YEAR(ДАННЫЕ!$CJ384),IF(MONTH(ДАННЫЕ!$F$1)=MONTH(ДАННЫЕ!$CJ384),111,11),1),0)&amp;"o"&amp;IF(ДАННЫЕ!$CK384&gt;0,IF(MONTH(ДАННЫЕ!$F$1)=MONTH(ДАННЫЕ!$CK384),111,11),0)&amp;"v"&amp;IF(ДАННЫЕ!$BE384&gt;0,IF(MONTH(ДАННЫЕ!$F$1)=MONTH(ДАННЫЕ!$BE384),111,11),0)</f>
        <v>g00f0c0s0i0h0p0d0o0v0</v>
      </c>
      <c r="P384" s="15">
        <f t="shared" si="17"/>
        <v>0</v>
      </c>
      <c r="Q384" s="15">
        <f>IF(ДАННЫЕ!$F$1&gt;ДАННЫЕ!$N384,IF(YEAR(ДАННЫЕ!$F$1)=YEAR(ДАННЫЕ!M384),1,0),0)</f>
        <v>0</v>
      </c>
      <c r="R384" s="15">
        <f>IF(ДАННЫЕ!$F$1&gt;ДАННЫЕ!$N384,IF(YEAR(ДАННЫЕ!$F$1)=YEAR(ДАННЫЕ!N384),1,0),0)</f>
        <v>0</v>
      </c>
      <c r="S384" s="15">
        <f>IF(ДАННЫЕ!$AA384="2А",1,IF(ДАННЫЕ!$AA384="2Б",2,IF(ДАННЫЕ!$AA384="2В",3,IF(ДАННЫЕ!$AA384=3,4,IF(ДАННЫЕ!$AA384="4А",5,IF(ДАННЫЕ!$AA384="4Б",6,IF(ДАННЫЕ!$AA384="4В",7,IF(ДАННЫЕ!$AA384=5,8,0))))))))</f>
        <v>0</v>
      </c>
      <c r="T384" s="15">
        <f>IF(OR(ДАННЫЕ!$AC384=2,ДАННЫЕ!$AD384=2,ДАННЫЕ!$AE384=2),2,IF(OR(ДАННЫЕ!$AC384=1,ДАННЫЕ!$AD384=1,ДАННЫЕ!$AE384=1),1,0))</f>
        <v>0</v>
      </c>
    </row>
    <row r="385" spans="1:20" ht="15" customHeight="1" x14ac:dyDescent="0.2">
      <c r="A385" s="78">
        <f>IF(B385&gt;0,IF(MONTH(ДАННЫЕ!$F$1)=MONTH(ДАННЫЕ!$B385),1,0),0)</f>
        <v>0</v>
      </c>
      <c r="B385" s="14">
        <f>IF(ДАННЫЕ!$B385&gt;0,IF(YEAR(ДАННЫЕ!$F$1)=YEAR(ДАННЫЕ!$B385),1,0),0)</f>
        <v>0</v>
      </c>
      <c r="C385" s="14">
        <f>IF(ДАННЫЕ!$CM385&gt;0,IF(YEAR(ДАННЫЕ!$F$1)=YEAR(ДАННЫЕ!$CM385),1,0),0)</f>
        <v>0</v>
      </c>
      <c r="D385" s="14">
        <f>IF(ДАННЫЕ!$CJ385&gt;0,IF(ДАННЫЕ!$CL385&gt;ДАННЫЕ!$F$1,1,IF(ДАННЫЕ!$CL385&gt;0,0,1)),0)</f>
        <v>0</v>
      </c>
      <c r="E385" s="43" t="str">
        <f ca="1">IF(ДАННЫЕ!$F$1&gt;0,IF(ДАННЫЕ!$G385&gt;0,DATEDIF(ДАННЫЕ!$G385,ДАННЫЕ!$F$1,"y"),""),IF(ДАННЫЕ!$G385&gt;0,DATEDIF(ДАННЫЕ!$G385,TODAY(),"y"),""))</f>
        <v/>
      </c>
      <c r="F385" s="43" t="str">
        <f xml:space="preserve"> IF(ДАННЫЕ!$F385="М",IF(E385&gt;=18,IF(E385&lt;60,1,""),""),"")&amp;IF(ДАННЫЕ!$F385="Ж",IF(E385&gt;=18,IF(E385&lt;55,1,""),""),"")</f>
        <v/>
      </c>
      <c r="G385" s="43" t="str">
        <f xml:space="preserve"> IF(ДАННЫЕ!$F385="М",IF(E385&gt;=60,2,""),"")&amp;IF(ДАННЫЕ!$F385="Ж",IF(E385&gt;=55,2,""),"")</f>
        <v/>
      </c>
      <c r="H385" s="43" t="str">
        <f t="shared" ca="1" si="15"/>
        <v/>
      </c>
      <c r="I385" s="43" t="str">
        <f t="shared" ca="1" si="16"/>
        <v>03</v>
      </c>
      <c r="J385" s="28" t="str">
        <f ca="1">ДАННЫЕ!$F385&amp;H385&amp;I385&amp;ДАННЫЕ!$I385&amp;"m"&amp;IF(ДАННЫЕ!$I385&gt;0,IF(ДАННЫЕ!$J385&gt;0,0,1),"")&amp;"f"&amp;IF(ДАННЫЕ!$R385&gt;0,IF(YEAR(ДАННЫЕ!$F$1)=YEAR(ДАННЫЕ!$R385),1,0),0)&amp;"z"&amp;ДАННЫЕ!$R385&amp;"p"&amp;ДАННЫЕ!$S385&amp;"i"&amp;ДАННЫЕ!$T385&amp;"h"&amp;ДАННЫЕ!$K385&amp;"be"&amp;ДАННЫЕ!$BI385&amp;"CD"&amp;IF(ДАННЫЕ!BF385&gt;500,4,IF(ДАННЫЕ!BF385&gt;350,3,IF(ДАННЫЕ!BF385&gt;200,2,IF(ДАННЫЕ!BF385&gt;0,1,0))))&amp;"g"&amp;B385&amp;"d"&amp;H385&amp;"l"&amp;ДАННЫЕ!AT385&amp;"a"&amp;ДАННЫЕ!$V385&amp;"v"&amp;R385&amp;"k"&amp;ДАННЫЕ!$U385&amp;"s"&amp;ДАННЫЕ!$Y385&amp;"t"&amp;ДАННЫЕ!$X385&amp;"b"&amp;IF(ДАННЫЕ!$Q385&gt;1,1,0)&amp;"PP"&amp;ДАННЫЕ!Z385&amp;"c"&amp;S385&amp;"x"&amp;IF(ДАННЫЕ!$BY385&gt;0,IF(YEAR(ДАННЫЕ!$F$1)=YEAR(ДАННЫЕ!$BY385),1,0),0)&amp;"n"&amp;IF(ДАННЫЕ!$BZ385&gt;0,IF(YEAR(ДАННЫЕ!$F$1)=YEAR(ДАННЫЕ!$BZ385),1,0),0)&amp;"u"&amp;D385&amp;"z"&amp;IF(ДАННЫЕ!$CL385&gt;0,IF(YEAR(ДАННЫЕ!$F$1)&gt;YEAR(ДАННЫЕ!$CL385),11,12),0)</f>
        <v>03mf0zpihbeCD0g0dlav0kstb0PPc0x0n0u0z0</v>
      </c>
      <c r="K385" s="28" t="str">
        <f ca="1">ДАННЫЕ!$I385&amp;"x"&amp;B385&amp;"w"&amp;IF(T385+ДАННЫЕ!AD385+ДАННЫЕ!AE385+ДАННЫЕ!AF385+ДАННЫЕ!AG385+ДАННЫЕ!AH385+ДАННЫЕ!$AL385+ДАННЫЕ!AI385+ДАННЫЕ!AJ385+ДАННЫЕ!AK385+ДАННЫЕ!AP385+ДАННЫЕ!AQ385+ДАННЫЕ!AR385+ДАННЫЕ!$AM385+ДАННЫЕ!$AN385+ДАННЫЕ!AS385+ДАННЫЕ!AT385&gt;0,1,0)&amp;IF(OR(T385=2,ДАННЫЕ!AD385=2,ДАННЫЕ!AE385=2,ДАННЫЕ!AF385=2,ДАННЫЕ!AG385=2,ДАННЫЕ!AH385=2,ДАННЫЕ!$AL385=2,ДАННЫЕ!AI385=2,ДАННЫЕ!AJ385=2,ДАННЫЕ!AK385=2,ДАННЫЕ!AP385=2,ДАННЫЕ!AQ385=2,ДАННЫЕ!AR385=2,ДАННЫЕ!$AM385=2,ДАННЫЕ!$AN385=2,ДАННЫЕ!AS385=2,ДАННЫЕ!AT385=2),2,0)&amp;"t"&amp;IF(T385&gt;0,"1"&amp;T385,"00")&amp;"f"&amp;IF(ДАННЫЕ!$AC385,"1"&amp;ДАННЫЕ!$AC385,"00")&amp;"b"&amp;IF(ДАННЫЕ!$AD385,"1"&amp;ДАННЫЕ!$AD385,"00")&amp;"g"&amp;IF(ДАННЫЕ!$AF385,"1"&amp;ДАННЫЕ!$AF385,"00")&amp;"c"&amp;IF(ДАННЫЕ!$AG385,"1"&amp;ДАННЫЕ!$AG385,"00")&amp;"i"&amp;IF(ДАННЫЕ!$AH385,"1"&amp;ДАННЫЕ!$AH385,"00")&amp;"r"&amp;IF(ДАННЫЕ!$AL385,"1"&amp;ДАННЫЕ!$AL385,"00")&amp;"m"&amp;IF(ДАННЫЕ!$AI385,"1"&amp;ДАННЫЕ!$AI385,"00")&amp;"hS"&amp;IF(ДАННЫЕ!$AJ385,"1"&amp;ДАННЫЕ!$AJ385,"00")&amp;"hZ"&amp;IF(ДАННЫЕ!$AK385,"1"&amp;ДАННЫЕ!$AK385,"00")&amp;"p"&amp;IF(ДАННЫЕ!$AP385,"1"&amp;ДАННЫЕ!$AP385,"00")&amp;"k"&amp;IF(ДАННЫЕ!$AQ385,"1"&amp;ДАННЫЕ!$AQ385,"00")&amp;"z"&amp;IF(ДАННЫЕ!$AR385,"1"&amp;ДАННЫЕ!$AR385,"00")&amp;"j"&amp;IF(ДАННЫЕ!$AM385,"1"&amp;ДАННЫЕ!$AM385,"00")&amp;"n"&amp;IF(ДАННЫЕ!$AN385,"1"&amp;ДАННЫЕ!$AN385,"00")&amp;"E"&amp;ДАННЫЕ!BI385&amp;"L"&amp;ДАННЫЕ!AO385&amp;"h"&amp;IF(ДАННЫЕ!$AU385&gt;0,1,0)&amp;"v"&amp;IF(ДАННЫЕ!$AW385&gt;0,1,0)&amp;"a"&amp;IF(ДАННЫЕ!$AS385,"1"&amp;ДАННЫЕ!$AS385,"00")&amp;"s"&amp;IF(ДАННЫЕ!$AT385,"1"&amp;ДАННЫЕ!$AT385,"00")&amp;"u"&amp;IF(ДАННЫЕ!$CJ385&gt;0,1,0)&amp;"y"&amp;B385&amp;"d"&amp;H385&amp;"e"&amp;F385&amp;G385</f>
        <v>x0w00t00f00b00g00c00i00r00m00hS00hZ00p00k00z00j00n00ELh0v0a00s00u0y0de</v>
      </c>
      <c r="L385" s="28" t="str">
        <f ca="1">ДАННЫЕ!$I385&amp;"VN"&amp;IF(ДАННЫЕ!AW385&gt;0,11,10)&amp;"CD"&amp;IF(ДАННЫЕ!BF385&gt;500,16,IF(ДАННЫЕ!BF385&gt;350,15,IF(ДАННЫЕ!BF385&gt;=200,14,IF(ДАННЫЕ!BF385&gt;=100,13,IF(ДАННЫЕ!BF385&gt;=50,12,IF(ДАННЫЕ!BF385&gt;0,11,10))))))&amp;"AR"&amp;IF(ДАННЫЕ!BX385&gt;0,1,0)&amp;"GD"&amp;B385&amp;"VV"&amp;IF(E385&gt;=5,IF(E385&lt;18,1,0),0)</f>
        <v>VN10CD10AR0GD0VV0</v>
      </c>
      <c r="M385" s="28" t="str">
        <f>ДАННЫЕ!$I385&amp;"b"&amp;ДАННЫЕ!$BI385&amp;"r"&amp;ДАННЫЕ!$BJ385&amp;"CD"&amp;IF(ДАННЫЕ!BF385&gt;0,IF(ДАННЫЕ!BF385&lt;200,1,IF(ДАННЫЕ!BF385&lt;350,2,3)),0)&amp;"h"&amp;IF(ДАННЫЕ!$BK385+ДАННЫЕ!$BL385+ДАННЫЕ!$BM385&gt;0,1,0)&amp;"x"&amp;ДАННЫЕ!$BK385&amp;"y"&amp;ДАННЫЕ!$BL385&amp;"z"&amp;ДАННЫЕ!$BM385&amp;"c"&amp;IF(ДАННЫЕ!$BK385+ДАННЫЕ!$BL385+ДАННЫЕ!$BM385=3,1,0)&amp;"a"&amp;IF(ДАННЫЕ!$BQ385+ДАННЫЕ!$BR385&gt;0,1,0)&amp;"d"&amp;ДАННЫЕ!$BQ385&amp;"v"&amp;ДАННЫЕ!$BR385&amp;"p"&amp;ДАННЫЕ!$BS385&amp;"n"&amp;ДАННЫЕ!$BU385&amp;"t"&amp;ДАННЫЕ!$BV385&amp;"o"&amp;ДАННЫЕ!$BT385&amp;"l"&amp;IF(ДАННЫЕ!$BN385&gt;0,1,0)&amp;ДАННЫЕ!$BN385&amp;"g"&amp;ДАННЫЕ!$BO385&amp;"s"&amp;ДАННЫЕ!$BP385&amp;"DZ"&amp;IF(ДАННЫЕ!B385-ДАННЫЕ!G385 &lt; 60,IF(ДАННЫЕ!B385-ДАННЫЕ!G385 &gt;= 0,1,0),0)&amp;"u"&amp;IF(ДАННЫЕ!$CJ385&gt;0,1,0)</f>
        <v>brCD0h0xyzc0a0dvpntol0gsDZ1u0</v>
      </c>
      <c r="N385" s="28" t="str">
        <f ca="1">ДАННЫЕ!$F385&amp;ДАННЫЕ!$I385&amp;"g"&amp;B385&amp;"cf"&amp;D385&amp;"a"&amp;IF(ДАННЫЕ!$BX385&gt;0,1,0)&amp;IF(ДАННЫЕ!$BF385&gt;500,1,IF(ДАННЫЕ!$BF385&gt;350,2,IF(ДАННЫЕ!$BF385&gt;=200,3,IF(ДАННЫЕ!$BF385&gt;=100,4,IF(ДАННЫЕ!$BF385&gt;=50,5,IF(ДАННЫЕ!$BF385&lt;50,6,0))))))&amp;"AR"&amp;IF(DATEDIF(ДАННЫЕ!$BX385,ДАННЫЕ!$F$1,"y")&gt;1,1,0)&amp;"VG"&amp;IF(ДАННЫЕ!$BH385="0",1,0)&amp;"o"&amp;IF(T385+ДАННЫЕ!$AF385+ДАННЫЕ!$AG385+ДАННЫЕ!$AH385+ДАННЫЕ!$AI385+ДАННЫЕ!$AJ385+ДАННЫЕ!$AP385+ДАННЫЕ!$AQ385+ДАННЫЕ!$AR385+ДАННЫЕ!$AU385+ДАННЫЕ!$AW385+ДАННЫЕ!$AS385+ДАННЫЕ!$AT385&gt;0,1,0)&amp;"x"&amp;ДАННЫЕ!$AG385&amp;"p"&amp;IF(ДАННЫЕ!$BY385&gt;0,1,0)&amp;"v"&amp;IF(ДАННЫЕ!$BZ385&gt;0,1,0)&amp;"n"&amp;ДАННЫЕ!$CA385&amp;"t"&amp;ДАННЫЕ!$AY385&amp;"k"&amp;ДАННЫЕ!$CB385&amp;"q"&amp;ДАННЫЕ!$CC385&amp;"w"&amp;ДАННЫЕ!$CD385&amp;"e"&amp;ДАННЫЕ!$CE385&amp;"m"&amp;ДАННЫЕ!$CF385&amp;"c"&amp;ДАННЫЕ!$CG385&amp;"z"&amp;ДАННЫЕ!$CH385&amp;"d"&amp;IF(H385=4,1,0)&amp;"s"&amp;IF(ДАННЫЕ!$J385=1,0,1)&amp;"u"&amp;IF(ДАННЫЕ!$CJ385&gt;0,1,0)</f>
        <v>g0cf0a06AR1VG0o0xp0v0ntkqwemczd0s1u0</v>
      </c>
      <c r="O385" s="28" t="str">
        <f>ДАННЫЕ!$I385&amp;"g"&amp;B385&amp;A385&amp;"f"&amp;P385&amp;"c"&amp;IF(ДАННЫЕ!$U385&gt;0,1,0)&amp;"s"&amp;IF(ДАННЫЕ!$Q385&gt;0,IF(YEAR(ДАННЫЕ!$F$1)=YEAR(ДАННЫЕ!$Q385),IF(MONTH(ДАННЫЕ!$F$1)=MONTH(ДАННЫЕ!$Q385),111,11),1),0)&amp;"i"&amp;IF(ДАННЫЕ!$R385+ДАННЫЕ!$S385+ДАННЫЕ!$T385=0,0,1)&amp;"h"&amp;IF(ДАННЫЕ!$P385&gt;0,1,0)&amp;"p"&amp;IF(ДАННЫЕ!$CI385&gt;0,IF(YEAR(ДАННЫЕ!$F$1)=YEAR(ДАННЫЕ!$CI385),IF(MONTH(ДАННЫЕ!$F$1)=MONTH(ДАННЫЕ!$CI385),111,11),1),0)&amp;"d"&amp;IF(ДАННЫЕ!$CJ385&gt;0,IF(YEAR(ДАННЫЕ!$F$1)=YEAR(ДАННЫЕ!$CJ385),IF(MONTH(ДАННЫЕ!$F$1)=MONTH(ДАННЫЕ!$CJ385),111,11),1),0)&amp;"o"&amp;IF(ДАННЫЕ!$CK385&gt;0,IF(MONTH(ДАННЫЕ!$F$1)=MONTH(ДАННЫЕ!$CK385),111,11),0)&amp;"v"&amp;IF(ДАННЫЕ!$BE385&gt;0,IF(MONTH(ДАННЫЕ!$F$1)=MONTH(ДАННЫЕ!$BE385),111,11),0)</f>
        <v>g00f0c0s0i0h0p0d0o0v0</v>
      </c>
      <c r="P385" s="15">
        <f t="shared" si="17"/>
        <v>0</v>
      </c>
      <c r="Q385" s="15">
        <f>IF(ДАННЫЕ!$F$1&gt;ДАННЫЕ!$N385,IF(YEAR(ДАННЫЕ!$F$1)=YEAR(ДАННЫЕ!M385),1,0),0)</f>
        <v>0</v>
      </c>
      <c r="R385" s="15">
        <f>IF(ДАННЫЕ!$F$1&gt;ДАННЫЕ!$N385,IF(YEAR(ДАННЫЕ!$F$1)=YEAR(ДАННЫЕ!N385),1,0),0)</f>
        <v>0</v>
      </c>
      <c r="S385" s="15">
        <f>IF(ДАННЫЕ!$AA385="2А",1,IF(ДАННЫЕ!$AA385="2Б",2,IF(ДАННЫЕ!$AA385="2В",3,IF(ДАННЫЕ!$AA385=3,4,IF(ДАННЫЕ!$AA385="4А",5,IF(ДАННЫЕ!$AA385="4Б",6,IF(ДАННЫЕ!$AA385="4В",7,IF(ДАННЫЕ!$AA385=5,8,0))))))))</f>
        <v>0</v>
      </c>
      <c r="T385" s="15">
        <f>IF(OR(ДАННЫЕ!$AC385=2,ДАННЫЕ!$AD385=2,ДАННЫЕ!$AE385=2),2,IF(OR(ДАННЫЕ!$AC385=1,ДАННЫЕ!$AD385=1,ДАННЫЕ!$AE385=1),1,0))</f>
        <v>0</v>
      </c>
    </row>
    <row r="386" spans="1:20" ht="15" customHeight="1" x14ac:dyDescent="0.2">
      <c r="A386" s="78">
        <f>IF(B386&gt;0,IF(MONTH(ДАННЫЕ!$F$1)=MONTH(ДАННЫЕ!$B386),1,0),0)</f>
        <v>0</v>
      </c>
      <c r="B386" s="14">
        <f>IF(ДАННЫЕ!$B386&gt;0,IF(YEAR(ДАННЫЕ!$F$1)=YEAR(ДАННЫЕ!$B386),1,0),0)</f>
        <v>0</v>
      </c>
      <c r="C386" s="14">
        <f>IF(ДАННЫЕ!$CM386&gt;0,IF(YEAR(ДАННЫЕ!$F$1)=YEAR(ДАННЫЕ!$CM386),1,0),0)</f>
        <v>0</v>
      </c>
      <c r="D386" s="14">
        <f>IF(ДАННЫЕ!$CJ386&gt;0,IF(ДАННЫЕ!$CL386&gt;ДАННЫЕ!$F$1,1,IF(ДАННЫЕ!$CL386&gt;0,0,1)),0)</f>
        <v>0</v>
      </c>
      <c r="E386" s="43" t="str">
        <f ca="1">IF(ДАННЫЕ!$F$1&gt;0,IF(ДАННЫЕ!$G386&gt;0,DATEDIF(ДАННЫЕ!$G386,ДАННЫЕ!$F$1,"y"),""),IF(ДАННЫЕ!$G386&gt;0,DATEDIF(ДАННЫЕ!$G386,TODAY(),"y"),""))</f>
        <v/>
      </c>
      <c r="F386" s="43" t="str">
        <f xml:space="preserve"> IF(ДАННЫЕ!$F386="М",IF(E386&gt;=18,IF(E386&lt;60,1,""),""),"")&amp;IF(ДАННЫЕ!$F386="Ж",IF(E386&gt;=18,IF(E386&lt;55,1,""),""),"")</f>
        <v/>
      </c>
      <c r="G386" s="43" t="str">
        <f xml:space="preserve"> IF(ДАННЫЕ!$F386="М",IF(E386&gt;=60,2,""),"")&amp;IF(ДАННЫЕ!$F386="Ж",IF(E386&gt;=55,2,""),"")</f>
        <v/>
      </c>
      <c r="H386" s="43" t="str">
        <f t="shared" ca="1" si="15"/>
        <v/>
      </c>
      <c r="I386" s="43" t="str">
        <f t="shared" ca="1" si="16"/>
        <v>03</v>
      </c>
      <c r="J386" s="28" t="str">
        <f ca="1">ДАННЫЕ!$F386&amp;H386&amp;I386&amp;ДАННЫЕ!$I386&amp;"m"&amp;IF(ДАННЫЕ!$I386&gt;0,IF(ДАННЫЕ!$J386&gt;0,0,1),"")&amp;"f"&amp;IF(ДАННЫЕ!$R386&gt;0,IF(YEAR(ДАННЫЕ!$F$1)=YEAR(ДАННЫЕ!$R386),1,0),0)&amp;"z"&amp;ДАННЫЕ!$R386&amp;"p"&amp;ДАННЫЕ!$S386&amp;"i"&amp;ДАННЫЕ!$T386&amp;"h"&amp;ДАННЫЕ!$K386&amp;"be"&amp;ДАННЫЕ!$BI386&amp;"CD"&amp;IF(ДАННЫЕ!BF386&gt;500,4,IF(ДАННЫЕ!BF386&gt;350,3,IF(ДАННЫЕ!BF386&gt;200,2,IF(ДАННЫЕ!BF386&gt;0,1,0))))&amp;"g"&amp;B386&amp;"d"&amp;H386&amp;"l"&amp;ДАННЫЕ!AT386&amp;"a"&amp;ДАННЫЕ!$V386&amp;"v"&amp;R386&amp;"k"&amp;ДАННЫЕ!$U386&amp;"s"&amp;ДАННЫЕ!$Y386&amp;"t"&amp;ДАННЫЕ!$X386&amp;"b"&amp;IF(ДАННЫЕ!$Q386&gt;1,1,0)&amp;"PP"&amp;ДАННЫЕ!Z386&amp;"c"&amp;S386&amp;"x"&amp;IF(ДАННЫЕ!$BY386&gt;0,IF(YEAR(ДАННЫЕ!$F$1)=YEAR(ДАННЫЕ!$BY386),1,0),0)&amp;"n"&amp;IF(ДАННЫЕ!$BZ386&gt;0,IF(YEAR(ДАННЫЕ!$F$1)=YEAR(ДАННЫЕ!$BZ386),1,0),0)&amp;"u"&amp;D386&amp;"z"&amp;IF(ДАННЫЕ!$CL386&gt;0,IF(YEAR(ДАННЫЕ!$F$1)&gt;YEAR(ДАННЫЕ!$CL386),11,12),0)</f>
        <v>03mf0zpihbeCD0g0dlav0kstb0PPc0x0n0u0z0</v>
      </c>
      <c r="K386" s="28" t="str">
        <f ca="1">ДАННЫЕ!$I386&amp;"x"&amp;B386&amp;"w"&amp;IF(T386+ДАННЫЕ!AD386+ДАННЫЕ!AE386+ДАННЫЕ!AF386+ДАННЫЕ!AG386+ДАННЫЕ!AH386+ДАННЫЕ!$AL386+ДАННЫЕ!AI386+ДАННЫЕ!AJ386+ДАННЫЕ!AK386+ДАННЫЕ!AP386+ДАННЫЕ!AQ386+ДАННЫЕ!AR386+ДАННЫЕ!$AM386+ДАННЫЕ!$AN386+ДАННЫЕ!AS386+ДАННЫЕ!AT386&gt;0,1,0)&amp;IF(OR(T386=2,ДАННЫЕ!AD386=2,ДАННЫЕ!AE386=2,ДАННЫЕ!AF386=2,ДАННЫЕ!AG386=2,ДАННЫЕ!AH386=2,ДАННЫЕ!$AL386=2,ДАННЫЕ!AI386=2,ДАННЫЕ!AJ386=2,ДАННЫЕ!AK386=2,ДАННЫЕ!AP386=2,ДАННЫЕ!AQ386=2,ДАННЫЕ!AR386=2,ДАННЫЕ!$AM386=2,ДАННЫЕ!$AN386=2,ДАННЫЕ!AS386=2,ДАННЫЕ!AT386=2),2,0)&amp;"t"&amp;IF(T386&gt;0,"1"&amp;T386,"00")&amp;"f"&amp;IF(ДАННЫЕ!$AC386,"1"&amp;ДАННЫЕ!$AC386,"00")&amp;"b"&amp;IF(ДАННЫЕ!$AD386,"1"&amp;ДАННЫЕ!$AD386,"00")&amp;"g"&amp;IF(ДАННЫЕ!$AF386,"1"&amp;ДАННЫЕ!$AF386,"00")&amp;"c"&amp;IF(ДАННЫЕ!$AG386,"1"&amp;ДАННЫЕ!$AG386,"00")&amp;"i"&amp;IF(ДАННЫЕ!$AH386,"1"&amp;ДАННЫЕ!$AH386,"00")&amp;"r"&amp;IF(ДАННЫЕ!$AL386,"1"&amp;ДАННЫЕ!$AL386,"00")&amp;"m"&amp;IF(ДАННЫЕ!$AI386,"1"&amp;ДАННЫЕ!$AI386,"00")&amp;"hS"&amp;IF(ДАННЫЕ!$AJ386,"1"&amp;ДАННЫЕ!$AJ386,"00")&amp;"hZ"&amp;IF(ДАННЫЕ!$AK386,"1"&amp;ДАННЫЕ!$AK386,"00")&amp;"p"&amp;IF(ДАННЫЕ!$AP386,"1"&amp;ДАННЫЕ!$AP386,"00")&amp;"k"&amp;IF(ДАННЫЕ!$AQ386,"1"&amp;ДАННЫЕ!$AQ386,"00")&amp;"z"&amp;IF(ДАННЫЕ!$AR386,"1"&amp;ДАННЫЕ!$AR386,"00")&amp;"j"&amp;IF(ДАННЫЕ!$AM386,"1"&amp;ДАННЫЕ!$AM386,"00")&amp;"n"&amp;IF(ДАННЫЕ!$AN386,"1"&amp;ДАННЫЕ!$AN386,"00")&amp;"E"&amp;ДАННЫЕ!BI386&amp;"L"&amp;ДАННЫЕ!AO386&amp;"h"&amp;IF(ДАННЫЕ!$AU386&gt;0,1,0)&amp;"v"&amp;IF(ДАННЫЕ!$AW386&gt;0,1,0)&amp;"a"&amp;IF(ДАННЫЕ!$AS386,"1"&amp;ДАННЫЕ!$AS386,"00")&amp;"s"&amp;IF(ДАННЫЕ!$AT386,"1"&amp;ДАННЫЕ!$AT386,"00")&amp;"u"&amp;IF(ДАННЫЕ!$CJ386&gt;0,1,0)&amp;"y"&amp;B386&amp;"d"&amp;H386&amp;"e"&amp;F386&amp;G386</f>
        <v>x0w00t00f00b00g00c00i00r00m00hS00hZ00p00k00z00j00n00ELh0v0a00s00u0y0de</v>
      </c>
      <c r="L386" s="28" t="str">
        <f ca="1">ДАННЫЕ!$I386&amp;"VN"&amp;IF(ДАННЫЕ!AW386&gt;0,11,10)&amp;"CD"&amp;IF(ДАННЫЕ!BF386&gt;500,16,IF(ДАННЫЕ!BF386&gt;350,15,IF(ДАННЫЕ!BF386&gt;=200,14,IF(ДАННЫЕ!BF386&gt;=100,13,IF(ДАННЫЕ!BF386&gt;=50,12,IF(ДАННЫЕ!BF386&gt;0,11,10))))))&amp;"AR"&amp;IF(ДАННЫЕ!BX386&gt;0,1,0)&amp;"GD"&amp;B386&amp;"VV"&amp;IF(E386&gt;=5,IF(E386&lt;18,1,0),0)</f>
        <v>VN10CD10AR0GD0VV0</v>
      </c>
      <c r="M386" s="28" t="str">
        <f>ДАННЫЕ!$I386&amp;"b"&amp;ДАННЫЕ!$BI386&amp;"r"&amp;ДАННЫЕ!$BJ386&amp;"CD"&amp;IF(ДАННЫЕ!BF386&gt;0,IF(ДАННЫЕ!BF386&lt;200,1,IF(ДАННЫЕ!BF386&lt;350,2,3)),0)&amp;"h"&amp;IF(ДАННЫЕ!$BK386+ДАННЫЕ!$BL386+ДАННЫЕ!$BM386&gt;0,1,0)&amp;"x"&amp;ДАННЫЕ!$BK386&amp;"y"&amp;ДАННЫЕ!$BL386&amp;"z"&amp;ДАННЫЕ!$BM386&amp;"c"&amp;IF(ДАННЫЕ!$BK386+ДАННЫЕ!$BL386+ДАННЫЕ!$BM386=3,1,0)&amp;"a"&amp;IF(ДАННЫЕ!$BQ386+ДАННЫЕ!$BR386&gt;0,1,0)&amp;"d"&amp;ДАННЫЕ!$BQ386&amp;"v"&amp;ДАННЫЕ!$BR386&amp;"p"&amp;ДАННЫЕ!$BS386&amp;"n"&amp;ДАННЫЕ!$BU386&amp;"t"&amp;ДАННЫЕ!$BV386&amp;"o"&amp;ДАННЫЕ!$BT386&amp;"l"&amp;IF(ДАННЫЕ!$BN386&gt;0,1,0)&amp;ДАННЫЕ!$BN386&amp;"g"&amp;ДАННЫЕ!$BO386&amp;"s"&amp;ДАННЫЕ!$BP386&amp;"DZ"&amp;IF(ДАННЫЕ!B386-ДАННЫЕ!G386 &lt; 60,IF(ДАННЫЕ!B386-ДАННЫЕ!G386 &gt;= 0,1,0),0)&amp;"u"&amp;IF(ДАННЫЕ!$CJ386&gt;0,1,0)</f>
        <v>brCD0h0xyzc0a0dvpntol0gsDZ1u0</v>
      </c>
      <c r="N386" s="28" t="str">
        <f ca="1">ДАННЫЕ!$F386&amp;ДАННЫЕ!$I386&amp;"g"&amp;B386&amp;"cf"&amp;D386&amp;"a"&amp;IF(ДАННЫЕ!$BX386&gt;0,1,0)&amp;IF(ДАННЫЕ!$BF386&gt;500,1,IF(ДАННЫЕ!$BF386&gt;350,2,IF(ДАННЫЕ!$BF386&gt;=200,3,IF(ДАННЫЕ!$BF386&gt;=100,4,IF(ДАННЫЕ!$BF386&gt;=50,5,IF(ДАННЫЕ!$BF386&lt;50,6,0))))))&amp;"AR"&amp;IF(DATEDIF(ДАННЫЕ!$BX386,ДАННЫЕ!$F$1,"y")&gt;1,1,0)&amp;"VG"&amp;IF(ДАННЫЕ!$BH386="0",1,0)&amp;"o"&amp;IF(T386+ДАННЫЕ!$AF386+ДАННЫЕ!$AG386+ДАННЫЕ!$AH386+ДАННЫЕ!$AI386+ДАННЫЕ!$AJ386+ДАННЫЕ!$AP386+ДАННЫЕ!$AQ386+ДАННЫЕ!$AR386+ДАННЫЕ!$AU386+ДАННЫЕ!$AW386+ДАННЫЕ!$AS386+ДАННЫЕ!$AT386&gt;0,1,0)&amp;"x"&amp;ДАННЫЕ!$AG386&amp;"p"&amp;IF(ДАННЫЕ!$BY386&gt;0,1,0)&amp;"v"&amp;IF(ДАННЫЕ!$BZ386&gt;0,1,0)&amp;"n"&amp;ДАННЫЕ!$CA386&amp;"t"&amp;ДАННЫЕ!$AY386&amp;"k"&amp;ДАННЫЕ!$CB386&amp;"q"&amp;ДАННЫЕ!$CC386&amp;"w"&amp;ДАННЫЕ!$CD386&amp;"e"&amp;ДАННЫЕ!$CE386&amp;"m"&amp;ДАННЫЕ!$CF386&amp;"c"&amp;ДАННЫЕ!$CG386&amp;"z"&amp;ДАННЫЕ!$CH386&amp;"d"&amp;IF(H386=4,1,0)&amp;"s"&amp;IF(ДАННЫЕ!$J386=1,0,1)&amp;"u"&amp;IF(ДАННЫЕ!$CJ386&gt;0,1,0)</f>
        <v>g0cf0a06AR1VG0o0xp0v0ntkqwemczd0s1u0</v>
      </c>
      <c r="O386" s="28" t="str">
        <f>ДАННЫЕ!$I386&amp;"g"&amp;B386&amp;A386&amp;"f"&amp;P386&amp;"c"&amp;IF(ДАННЫЕ!$U386&gt;0,1,0)&amp;"s"&amp;IF(ДАННЫЕ!$Q386&gt;0,IF(YEAR(ДАННЫЕ!$F$1)=YEAR(ДАННЫЕ!$Q386),IF(MONTH(ДАННЫЕ!$F$1)=MONTH(ДАННЫЕ!$Q386),111,11),1),0)&amp;"i"&amp;IF(ДАННЫЕ!$R386+ДАННЫЕ!$S386+ДАННЫЕ!$T386=0,0,1)&amp;"h"&amp;IF(ДАННЫЕ!$P386&gt;0,1,0)&amp;"p"&amp;IF(ДАННЫЕ!$CI386&gt;0,IF(YEAR(ДАННЫЕ!$F$1)=YEAR(ДАННЫЕ!$CI386),IF(MONTH(ДАННЫЕ!$F$1)=MONTH(ДАННЫЕ!$CI386),111,11),1),0)&amp;"d"&amp;IF(ДАННЫЕ!$CJ386&gt;0,IF(YEAR(ДАННЫЕ!$F$1)=YEAR(ДАННЫЕ!$CJ386),IF(MONTH(ДАННЫЕ!$F$1)=MONTH(ДАННЫЕ!$CJ386),111,11),1),0)&amp;"o"&amp;IF(ДАННЫЕ!$CK386&gt;0,IF(MONTH(ДАННЫЕ!$F$1)=MONTH(ДАННЫЕ!$CK386),111,11),0)&amp;"v"&amp;IF(ДАННЫЕ!$BE386&gt;0,IF(MONTH(ДАННЫЕ!$F$1)=MONTH(ДАННЫЕ!$BE386),111,11),0)</f>
        <v>g00f0c0s0i0h0p0d0o0v0</v>
      </c>
      <c r="P386" s="15">
        <f t="shared" si="17"/>
        <v>0</v>
      </c>
      <c r="Q386" s="15">
        <f>IF(ДАННЫЕ!$F$1&gt;ДАННЫЕ!$N386,IF(YEAR(ДАННЫЕ!$F$1)=YEAR(ДАННЫЕ!M386),1,0),0)</f>
        <v>0</v>
      </c>
      <c r="R386" s="15">
        <f>IF(ДАННЫЕ!$F$1&gt;ДАННЫЕ!$N386,IF(YEAR(ДАННЫЕ!$F$1)=YEAR(ДАННЫЕ!N386),1,0),0)</f>
        <v>0</v>
      </c>
      <c r="S386" s="15">
        <f>IF(ДАННЫЕ!$AA386="2А",1,IF(ДАННЫЕ!$AA386="2Б",2,IF(ДАННЫЕ!$AA386="2В",3,IF(ДАННЫЕ!$AA386=3,4,IF(ДАННЫЕ!$AA386="4А",5,IF(ДАННЫЕ!$AA386="4Б",6,IF(ДАННЫЕ!$AA386="4В",7,IF(ДАННЫЕ!$AA386=5,8,0))))))))</f>
        <v>0</v>
      </c>
      <c r="T386" s="15">
        <f>IF(OR(ДАННЫЕ!$AC386=2,ДАННЫЕ!$AD386=2,ДАННЫЕ!$AE386=2),2,IF(OR(ДАННЫЕ!$AC386=1,ДАННЫЕ!$AD386=1,ДАННЫЕ!$AE386=1),1,0))</f>
        <v>0</v>
      </c>
    </row>
    <row r="387" spans="1:20" ht="15" customHeight="1" x14ac:dyDescent="0.2">
      <c r="A387" s="78">
        <f>IF(B387&gt;0,IF(MONTH(ДАННЫЕ!$F$1)=MONTH(ДАННЫЕ!$B387),1,0),0)</f>
        <v>0</v>
      </c>
      <c r="B387" s="14">
        <f>IF(ДАННЫЕ!$B387&gt;0,IF(YEAR(ДАННЫЕ!$F$1)=YEAR(ДАННЫЕ!$B387),1,0),0)</f>
        <v>0</v>
      </c>
      <c r="C387" s="14">
        <f>IF(ДАННЫЕ!$CM387&gt;0,IF(YEAR(ДАННЫЕ!$F$1)=YEAR(ДАННЫЕ!$CM387),1,0),0)</f>
        <v>0</v>
      </c>
      <c r="D387" s="14">
        <f>IF(ДАННЫЕ!$CJ387&gt;0,IF(ДАННЫЕ!$CL387&gt;ДАННЫЕ!$F$1,1,IF(ДАННЫЕ!$CL387&gt;0,0,1)),0)</f>
        <v>0</v>
      </c>
      <c r="E387" s="43" t="str">
        <f ca="1">IF(ДАННЫЕ!$F$1&gt;0,IF(ДАННЫЕ!$G387&gt;0,DATEDIF(ДАННЫЕ!$G387,ДАННЫЕ!$F$1,"y"),""),IF(ДАННЫЕ!$G387&gt;0,DATEDIF(ДАННЫЕ!$G387,TODAY(),"y"),""))</f>
        <v/>
      </c>
      <c r="F387" s="43" t="str">
        <f xml:space="preserve"> IF(ДАННЫЕ!$F387="М",IF(E387&gt;=18,IF(E387&lt;60,1,""),""),"")&amp;IF(ДАННЫЕ!$F387="Ж",IF(E387&gt;=18,IF(E387&lt;55,1,""),""),"")</f>
        <v/>
      </c>
      <c r="G387" s="43" t="str">
        <f xml:space="preserve"> IF(ДАННЫЕ!$F387="М",IF(E387&gt;=60,2,""),"")&amp;IF(ДАННЫЕ!$F387="Ж",IF(E387&gt;=55,2,""),"")</f>
        <v/>
      </c>
      <c r="H387" s="43" t="str">
        <f t="shared" ca="1" si="15"/>
        <v/>
      </c>
      <c r="I387" s="43" t="str">
        <f t="shared" ca="1" si="16"/>
        <v>03</v>
      </c>
      <c r="J387" s="28" t="str">
        <f ca="1">ДАННЫЕ!$F387&amp;H387&amp;I387&amp;ДАННЫЕ!$I387&amp;"m"&amp;IF(ДАННЫЕ!$I387&gt;0,IF(ДАННЫЕ!$J387&gt;0,0,1),"")&amp;"f"&amp;IF(ДАННЫЕ!$R387&gt;0,IF(YEAR(ДАННЫЕ!$F$1)=YEAR(ДАННЫЕ!$R387),1,0),0)&amp;"z"&amp;ДАННЫЕ!$R387&amp;"p"&amp;ДАННЫЕ!$S387&amp;"i"&amp;ДАННЫЕ!$T387&amp;"h"&amp;ДАННЫЕ!$K387&amp;"be"&amp;ДАННЫЕ!$BI387&amp;"CD"&amp;IF(ДАННЫЕ!BF387&gt;500,4,IF(ДАННЫЕ!BF387&gt;350,3,IF(ДАННЫЕ!BF387&gt;200,2,IF(ДАННЫЕ!BF387&gt;0,1,0))))&amp;"g"&amp;B387&amp;"d"&amp;H387&amp;"l"&amp;ДАННЫЕ!AT387&amp;"a"&amp;ДАННЫЕ!$V387&amp;"v"&amp;R387&amp;"k"&amp;ДАННЫЕ!$U387&amp;"s"&amp;ДАННЫЕ!$Y387&amp;"t"&amp;ДАННЫЕ!$X387&amp;"b"&amp;IF(ДАННЫЕ!$Q387&gt;1,1,0)&amp;"PP"&amp;ДАННЫЕ!Z387&amp;"c"&amp;S387&amp;"x"&amp;IF(ДАННЫЕ!$BY387&gt;0,IF(YEAR(ДАННЫЕ!$F$1)=YEAR(ДАННЫЕ!$BY387),1,0),0)&amp;"n"&amp;IF(ДАННЫЕ!$BZ387&gt;0,IF(YEAR(ДАННЫЕ!$F$1)=YEAR(ДАННЫЕ!$BZ387),1,0),0)&amp;"u"&amp;D387&amp;"z"&amp;IF(ДАННЫЕ!$CL387&gt;0,IF(YEAR(ДАННЫЕ!$F$1)&gt;YEAR(ДАННЫЕ!$CL387),11,12),0)</f>
        <v>03mf0zpihbeCD0g0dlav0kstb0PPc0x0n0u0z0</v>
      </c>
      <c r="K387" s="28" t="str">
        <f ca="1">ДАННЫЕ!$I387&amp;"x"&amp;B387&amp;"w"&amp;IF(T387+ДАННЫЕ!AD387+ДАННЫЕ!AE387+ДАННЫЕ!AF387+ДАННЫЕ!AG387+ДАННЫЕ!AH387+ДАННЫЕ!$AL387+ДАННЫЕ!AI387+ДАННЫЕ!AJ387+ДАННЫЕ!AK387+ДАННЫЕ!AP387+ДАННЫЕ!AQ387+ДАННЫЕ!AR387+ДАННЫЕ!$AM387+ДАННЫЕ!$AN387+ДАННЫЕ!AS387+ДАННЫЕ!AT387&gt;0,1,0)&amp;IF(OR(T387=2,ДАННЫЕ!AD387=2,ДАННЫЕ!AE387=2,ДАННЫЕ!AF387=2,ДАННЫЕ!AG387=2,ДАННЫЕ!AH387=2,ДАННЫЕ!$AL387=2,ДАННЫЕ!AI387=2,ДАННЫЕ!AJ387=2,ДАННЫЕ!AK387=2,ДАННЫЕ!AP387=2,ДАННЫЕ!AQ387=2,ДАННЫЕ!AR387=2,ДАННЫЕ!$AM387=2,ДАННЫЕ!$AN387=2,ДАННЫЕ!AS387=2,ДАННЫЕ!AT387=2),2,0)&amp;"t"&amp;IF(T387&gt;0,"1"&amp;T387,"00")&amp;"f"&amp;IF(ДАННЫЕ!$AC387,"1"&amp;ДАННЫЕ!$AC387,"00")&amp;"b"&amp;IF(ДАННЫЕ!$AD387,"1"&amp;ДАННЫЕ!$AD387,"00")&amp;"g"&amp;IF(ДАННЫЕ!$AF387,"1"&amp;ДАННЫЕ!$AF387,"00")&amp;"c"&amp;IF(ДАННЫЕ!$AG387,"1"&amp;ДАННЫЕ!$AG387,"00")&amp;"i"&amp;IF(ДАННЫЕ!$AH387,"1"&amp;ДАННЫЕ!$AH387,"00")&amp;"r"&amp;IF(ДАННЫЕ!$AL387,"1"&amp;ДАННЫЕ!$AL387,"00")&amp;"m"&amp;IF(ДАННЫЕ!$AI387,"1"&amp;ДАННЫЕ!$AI387,"00")&amp;"hS"&amp;IF(ДАННЫЕ!$AJ387,"1"&amp;ДАННЫЕ!$AJ387,"00")&amp;"hZ"&amp;IF(ДАННЫЕ!$AK387,"1"&amp;ДАННЫЕ!$AK387,"00")&amp;"p"&amp;IF(ДАННЫЕ!$AP387,"1"&amp;ДАННЫЕ!$AP387,"00")&amp;"k"&amp;IF(ДАННЫЕ!$AQ387,"1"&amp;ДАННЫЕ!$AQ387,"00")&amp;"z"&amp;IF(ДАННЫЕ!$AR387,"1"&amp;ДАННЫЕ!$AR387,"00")&amp;"j"&amp;IF(ДАННЫЕ!$AM387,"1"&amp;ДАННЫЕ!$AM387,"00")&amp;"n"&amp;IF(ДАННЫЕ!$AN387,"1"&amp;ДАННЫЕ!$AN387,"00")&amp;"E"&amp;ДАННЫЕ!BI387&amp;"L"&amp;ДАННЫЕ!AO387&amp;"h"&amp;IF(ДАННЫЕ!$AU387&gt;0,1,0)&amp;"v"&amp;IF(ДАННЫЕ!$AW387&gt;0,1,0)&amp;"a"&amp;IF(ДАННЫЕ!$AS387,"1"&amp;ДАННЫЕ!$AS387,"00")&amp;"s"&amp;IF(ДАННЫЕ!$AT387,"1"&amp;ДАННЫЕ!$AT387,"00")&amp;"u"&amp;IF(ДАННЫЕ!$CJ387&gt;0,1,0)&amp;"y"&amp;B387&amp;"d"&amp;H387&amp;"e"&amp;F387&amp;G387</f>
        <v>x0w00t00f00b00g00c00i00r00m00hS00hZ00p00k00z00j00n00ELh0v0a00s00u0y0de</v>
      </c>
      <c r="L387" s="28" t="str">
        <f ca="1">ДАННЫЕ!$I387&amp;"VN"&amp;IF(ДАННЫЕ!AW387&gt;0,11,10)&amp;"CD"&amp;IF(ДАННЫЕ!BF387&gt;500,16,IF(ДАННЫЕ!BF387&gt;350,15,IF(ДАННЫЕ!BF387&gt;=200,14,IF(ДАННЫЕ!BF387&gt;=100,13,IF(ДАННЫЕ!BF387&gt;=50,12,IF(ДАННЫЕ!BF387&gt;0,11,10))))))&amp;"AR"&amp;IF(ДАННЫЕ!BX387&gt;0,1,0)&amp;"GD"&amp;B387&amp;"VV"&amp;IF(E387&gt;=5,IF(E387&lt;18,1,0),0)</f>
        <v>VN10CD10AR0GD0VV0</v>
      </c>
      <c r="M387" s="28" t="str">
        <f>ДАННЫЕ!$I387&amp;"b"&amp;ДАННЫЕ!$BI387&amp;"r"&amp;ДАННЫЕ!$BJ387&amp;"CD"&amp;IF(ДАННЫЕ!BF387&gt;0,IF(ДАННЫЕ!BF387&lt;200,1,IF(ДАННЫЕ!BF387&lt;350,2,3)),0)&amp;"h"&amp;IF(ДАННЫЕ!$BK387+ДАННЫЕ!$BL387+ДАННЫЕ!$BM387&gt;0,1,0)&amp;"x"&amp;ДАННЫЕ!$BK387&amp;"y"&amp;ДАННЫЕ!$BL387&amp;"z"&amp;ДАННЫЕ!$BM387&amp;"c"&amp;IF(ДАННЫЕ!$BK387+ДАННЫЕ!$BL387+ДАННЫЕ!$BM387=3,1,0)&amp;"a"&amp;IF(ДАННЫЕ!$BQ387+ДАННЫЕ!$BR387&gt;0,1,0)&amp;"d"&amp;ДАННЫЕ!$BQ387&amp;"v"&amp;ДАННЫЕ!$BR387&amp;"p"&amp;ДАННЫЕ!$BS387&amp;"n"&amp;ДАННЫЕ!$BU387&amp;"t"&amp;ДАННЫЕ!$BV387&amp;"o"&amp;ДАННЫЕ!$BT387&amp;"l"&amp;IF(ДАННЫЕ!$BN387&gt;0,1,0)&amp;ДАННЫЕ!$BN387&amp;"g"&amp;ДАННЫЕ!$BO387&amp;"s"&amp;ДАННЫЕ!$BP387&amp;"DZ"&amp;IF(ДАННЫЕ!B387-ДАННЫЕ!G387 &lt; 60,IF(ДАННЫЕ!B387-ДАННЫЕ!G387 &gt;= 0,1,0),0)&amp;"u"&amp;IF(ДАННЫЕ!$CJ387&gt;0,1,0)</f>
        <v>brCD0h0xyzc0a0dvpntol0gsDZ1u0</v>
      </c>
      <c r="N387" s="28" t="str">
        <f ca="1">ДАННЫЕ!$F387&amp;ДАННЫЕ!$I387&amp;"g"&amp;B387&amp;"cf"&amp;D387&amp;"a"&amp;IF(ДАННЫЕ!$BX387&gt;0,1,0)&amp;IF(ДАННЫЕ!$BF387&gt;500,1,IF(ДАННЫЕ!$BF387&gt;350,2,IF(ДАННЫЕ!$BF387&gt;=200,3,IF(ДАННЫЕ!$BF387&gt;=100,4,IF(ДАННЫЕ!$BF387&gt;=50,5,IF(ДАННЫЕ!$BF387&lt;50,6,0))))))&amp;"AR"&amp;IF(DATEDIF(ДАННЫЕ!$BX387,ДАННЫЕ!$F$1,"y")&gt;1,1,0)&amp;"VG"&amp;IF(ДАННЫЕ!$BH387="0",1,0)&amp;"o"&amp;IF(T387+ДАННЫЕ!$AF387+ДАННЫЕ!$AG387+ДАННЫЕ!$AH387+ДАННЫЕ!$AI387+ДАННЫЕ!$AJ387+ДАННЫЕ!$AP387+ДАННЫЕ!$AQ387+ДАННЫЕ!$AR387+ДАННЫЕ!$AU387+ДАННЫЕ!$AW387+ДАННЫЕ!$AS387+ДАННЫЕ!$AT387&gt;0,1,0)&amp;"x"&amp;ДАННЫЕ!$AG387&amp;"p"&amp;IF(ДАННЫЕ!$BY387&gt;0,1,0)&amp;"v"&amp;IF(ДАННЫЕ!$BZ387&gt;0,1,0)&amp;"n"&amp;ДАННЫЕ!$CA387&amp;"t"&amp;ДАННЫЕ!$AY387&amp;"k"&amp;ДАННЫЕ!$CB387&amp;"q"&amp;ДАННЫЕ!$CC387&amp;"w"&amp;ДАННЫЕ!$CD387&amp;"e"&amp;ДАННЫЕ!$CE387&amp;"m"&amp;ДАННЫЕ!$CF387&amp;"c"&amp;ДАННЫЕ!$CG387&amp;"z"&amp;ДАННЫЕ!$CH387&amp;"d"&amp;IF(H387=4,1,0)&amp;"s"&amp;IF(ДАННЫЕ!$J387=1,0,1)&amp;"u"&amp;IF(ДАННЫЕ!$CJ387&gt;0,1,0)</f>
        <v>g0cf0a06AR1VG0o0xp0v0ntkqwemczd0s1u0</v>
      </c>
      <c r="O387" s="28" t="str">
        <f>ДАННЫЕ!$I387&amp;"g"&amp;B387&amp;A387&amp;"f"&amp;P387&amp;"c"&amp;IF(ДАННЫЕ!$U387&gt;0,1,0)&amp;"s"&amp;IF(ДАННЫЕ!$Q387&gt;0,IF(YEAR(ДАННЫЕ!$F$1)=YEAR(ДАННЫЕ!$Q387),IF(MONTH(ДАННЫЕ!$F$1)=MONTH(ДАННЫЕ!$Q387),111,11),1),0)&amp;"i"&amp;IF(ДАННЫЕ!$R387+ДАННЫЕ!$S387+ДАННЫЕ!$T387=0,0,1)&amp;"h"&amp;IF(ДАННЫЕ!$P387&gt;0,1,0)&amp;"p"&amp;IF(ДАННЫЕ!$CI387&gt;0,IF(YEAR(ДАННЫЕ!$F$1)=YEAR(ДАННЫЕ!$CI387),IF(MONTH(ДАННЫЕ!$F$1)=MONTH(ДАННЫЕ!$CI387),111,11),1),0)&amp;"d"&amp;IF(ДАННЫЕ!$CJ387&gt;0,IF(YEAR(ДАННЫЕ!$F$1)=YEAR(ДАННЫЕ!$CJ387),IF(MONTH(ДАННЫЕ!$F$1)=MONTH(ДАННЫЕ!$CJ387),111,11),1),0)&amp;"o"&amp;IF(ДАННЫЕ!$CK387&gt;0,IF(MONTH(ДАННЫЕ!$F$1)=MONTH(ДАННЫЕ!$CK387),111,11),0)&amp;"v"&amp;IF(ДАННЫЕ!$BE387&gt;0,IF(MONTH(ДАННЫЕ!$F$1)=MONTH(ДАННЫЕ!$BE387),111,11),0)</f>
        <v>g00f0c0s0i0h0p0d0o0v0</v>
      </c>
      <c r="P387" s="15">
        <f t="shared" si="17"/>
        <v>0</v>
      </c>
      <c r="Q387" s="15">
        <f>IF(ДАННЫЕ!$F$1&gt;ДАННЫЕ!$N387,IF(YEAR(ДАННЫЕ!$F$1)=YEAR(ДАННЫЕ!M387),1,0),0)</f>
        <v>0</v>
      </c>
      <c r="R387" s="15">
        <f>IF(ДАННЫЕ!$F$1&gt;ДАННЫЕ!$N387,IF(YEAR(ДАННЫЕ!$F$1)=YEAR(ДАННЫЕ!N387),1,0),0)</f>
        <v>0</v>
      </c>
      <c r="S387" s="15">
        <f>IF(ДАННЫЕ!$AA387="2А",1,IF(ДАННЫЕ!$AA387="2Б",2,IF(ДАННЫЕ!$AA387="2В",3,IF(ДАННЫЕ!$AA387=3,4,IF(ДАННЫЕ!$AA387="4А",5,IF(ДАННЫЕ!$AA387="4Б",6,IF(ДАННЫЕ!$AA387="4В",7,IF(ДАННЫЕ!$AA387=5,8,0))))))))</f>
        <v>0</v>
      </c>
      <c r="T387" s="15">
        <f>IF(OR(ДАННЫЕ!$AC387=2,ДАННЫЕ!$AD387=2,ДАННЫЕ!$AE387=2),2,IF(OR(ДАННЫЕ!$AC387=1,ДАННЫЕ!$AD387=1,ДАННЫЕ!$AE387=1),1,0))</f>
        <v>0</v>
      </c>
    </row>
    <row r="388" spans="1:20" ht="15" customHeight="1" x14ac:dyDescent="0.2">
      <c r="A388" s="78">
        <f>IF(B388&gt;0,IF(MONTH(ДАННЫЕ!$F$1)=MONTH(ДАННЫЕ!$B388),1,0),0)</f>
        <v>0</v>
      </c>
      <c r="B388" s="14">
        <f>IF(ДАННЫЕ!$B388&gt;0,IF(YEAR(ДАННЫЕ!$F$1)=YEAR(ДАННЫЕ!$B388),1,0),0)</f>
        <v>0</v>
      </c>
      <c r="C388" s="14">
        <f>IF(ДАННЫЕ!$CM388&gt;0,IF(YEAR(ДАННЫЕ!$F$1)=YEAR(ДАННЫЕ!$CM388),1,0),0)</f>
        <v>0</v>
      </c>
      <c r="D388" s="14">
        <f>IF(ДАННЫЕ!$CJ388&gt;0,IF(ДАННЫЕ!$CL388&gt;ДАННЫЕ!$F$1,1,IF(ДАННЫЕ!$CL388&gt;0,0,1)),0)</f>
        <v>0</v>
      </c>
      <c r="E388" s="43" t="str">
        <f ca="1">IF(ДАННЫЕ!$F$1&gt;0,IF(ДАННЫЕ!$G388&gt;0,DATEDIF(ДАННЫЕ!$G388,ДАННЫЕ!$F$1,"y"),""),IF(ДАННЫЕ!$G388&gt;0,DATEDIF(ДАННЫЕ!$G388,TODAY(),"y"),""))</f>
        <v/>
      </c>
      <c r="F388" s="43" t="str">
        <f xml:space="preserve"> IF(ДАННЫЕ!$F388="М",IF(E388&gt;=18,IF(E388&lt;60,1,""),""),"")&amp;IF(ДАННЫЕ!$F388="Ж",IF(E388&gt;=18,IF(E388&lt;55,1,""),""),"")</f>
        <v/>
      </c>
      <c r="G388" s="43" t="str">
        <f xml:space="preserve"> IF(ДАННЫЕ!$F388="М",IF(E388&gt;=60,2,""),"")&amp;IF(ДАННЫЕ!$F388="Ж",IF(E388&gt;=55,2,""),"")</f>
        <v/>
      </c>
      <c r="H388" s="43" t="str">
        <f t="shared" ca="1" si="15"/>
        <v/>
      </c>
      <c r="I388" s="43" t="str">
        <f t="shared" ca="1" si="16"/>
        <v>03</v>
      </c>
      <c r="J388" s="28" t="str">
        <f ca="1">ДАННЫЕ!$F388&amp;H388&amp;I388&amp;ДАННЫЕ!$I388&amp;"m"&amp;IF(ДАННЫЕ!$I388&gt;0,IF(ДАННЫЕ!$J388&gt;0,0,1),"")&amp;"f"&amp;IF(ДАННЫЕ!$R388&gt;0,IF(YEAR(ДАННЫЕ!$F$1)=YEAR(ДАННЫЕ!$R388),1,0),0)&amp;"z"&amp;ДАННЫЕ!$R388&amp;"p"&amp;ДАННЫЕ!$S388&amp;"i"&amp;ДАННЫЕ!$T388&amp;"h"&amp;ДАННЫЕ!$K388&amp;"be"&amp;ДАННЫЕ!$BI388&amp;"CD"&amp;IF(ДАННЫЕ!BF388&gt;500,4,IF(ДАННЫЕ!BF388&gt;350,3,IF(ДАННЫЕ!BF388&gt;200,2,IF(ДАННЫЕ!BF388&gt;0,1,0))))&amp;"g"&amp;B388&amp;"d"&amp;H388&amp;"l"&amp;ДАННЫЕ!AT388&amp;"a"&amp;ДАННЫЕ!$V388&amp;"v"&amp;R388&amp;"k"&amp;ДАННЫЕ!$U388&amp;"s"&amp;ДАННЫЕ!$Y388&amp;"t"&amp;ДАННЫЕ!$X388&amp;"b"&amp;IF(ДАННЫЕ!$Q388&gt;1,1,0)&amp;"PP"&amp;ДАННЫЕ!Z388&amp;"c"&amp;S388&amp;"x"&amp;IF(ДАННЫЕ!$BY388&gt;0,IF(YEAR(ДАННЫЕ!$F$1)=YEAR(ДАННЫЕ!$BY388),1,0),0)&amp;"n"&amp;IF(ДАННЫЕ!$BZ388&gt;0,IF(YEAR(ДАННЫЕ!$F$1)=YEAR(ДАННЫЕ!$BZ388),1,0),0)&amp;"u"&amp;D388&amp;"z"&amp;IF(ДАННЫЕ!$CL388&gt;0,IF(YEAR(ДАННЫЕ!$F$1)&gt;YEAR(ДАННЫЕ!$CL388),11,12),0)</f>
        <v>03mf0zpihbeCD0g0dlav0kstb0PPc0x0n0u0z0</v>
      </c>
      <c r="K388" s="28" t="str">
        <f ca="1">ДАННЫЕ!$I388&amp;"x"&amp;B388&amp;"w"&amp;IF(T388+ДАННЫЕ!AD388+ДАННЫЕ!AE388+ДАННЫЕ!AF388+ДАННЫЕ!AG388+ДАННЫЕ!AH388+ДАННЫЕ!$AL388+ДАННЫЕ!AI388+ДАННЫЕ!AJ388+ДАННЫЕ!AK388+ДАННЫЕ!AP388+ДАННЫЕ!AQ388+ДАННЫЕ!AR388+ДАННЫЕ!$AM388+ДАННЫЕ!$AN388+ДАННЫЕ!AS388+ДАННЫЕ!AT388&gt;0,1,0)&amp;IF(OR(T388=2,ДАННЫЕ!AD388=2,ДАННЫЕ!AE388=2,ДАННЫЕ!AF388=2,ДАННЫЕ!AG388=2,ДАННЫЕ!AH388=2,ДАННЫЕ!$AL388=2,ДАННЫЕ!AI388=2,ДАННЫЕ!AJ388=2,ДАННЫЕ!AK388=2,ДАННЫЕ!AP388=2,ДАННЫЕ!AQ388=2,ДАННЫЕ!AR388=2,ДАННЫЕ!$AM388=2,ДАННЫЕ!$AN388=2,ДАННЫЕ!AS388=2,ДАННЫЕ!AT388=2),2,0)&amp;"t"&amp;IF(T388&gt;0,"1"&amp;T388,"00")&amp;"f"&amp;IF(ДАННЫЕ!$AC388,"1"&amp;ДАННЫЕ!$AC388,"00")&amp;"b"&amp;IF(ДАННЫЕ!$AD388,"1"&amp;ДАННЫЕ!$AD388,"00")&amp;"g"&amp;IF(ДАННЫЕ!$AF388,"1"&amp;ДАННЫЕ!$AF388,"00")&amp;"c"&amp;IF(ДАННЫЕ!$AG388,"1"&amp;ДАННЫЕ!$AG388,"00")&amp;"i"&amp;IF(ДАННЫЕ!$AH388,"1"&amp;ДАННЫЕ!$AH388,"00")&amp;"r"&amp;IF(ДАННЫЕ!$AL388,"1"&amp;ДАННЫЕ!$AL388,"00")&amp;"m"&amp;IF(ДАННЫЕ!$AI388,"1"&amp;ДАННЫЕ!$AI388,"00")&amp;"hS"&amp;IF(ДАННЫЕ!$AJ388,"1"&amp;ДАННЫЕ!$AJ388,"00")&amp;"hZ"&amp;IF(ДАННЫЕ!$AK388,"1"&amp;ДАННЫЕ!$AK388,"00")&amp;"p"&amp;IF(ДАННЫЕ!$AP388,"1"&amp;ДАННЫЕ!$AP388,"00")&amp;"k"&amp;IF(ДАННЫЕ!$AQ388,"1"&amp;ДАННЫЕ!$AQ388,"00")&amp;"z"&amp;IF(ДАННЫЕ!$AR388,"1"&amp;ДАННЫЕ!$AR388,"00")&amp;"j"&amp;IF(ДАННЫЕ!$AM388,"1"&amp;ДАННЫЕ!$AM388,"00")&amp;"n"&amp;IF(ДАННЫЕ!$AN388,"1"&amp;ДАННЫЕ!$AN388,"00")&amp;"E"&amp;ДАННЫЕ!BI388&amp;"L"&amp;ДАННЫЕ!AO388&amp;"h"&amp;IF(ДАННЫЕ!$AU388&gt;0,1,0)&amp;"v"&amp;IF(ДАННЫЕ!$AW388&gt;0,1,0)&amp;"a"&amp;IF(ДАННЫЕ!$AS388,"1"&amp;ДАННЫЕ!$AS388,"00")&amp;"s"&amp;IF(ДАННЫЕ!$AT388,"1"&amp;ДАННЫЕ!$AT388,"00")&amp;"u"&amp;IF(ДАННЫЕ!$CJ388&gt;0,1,0)&amp;"y"&amp;B388&amp;"d"&amp;H388&amp;"e"&amp;F388&amp;G388</f>
        <v>x0w00t00f00b00g00c00i00r00m00hS00hZ00p00k00z00j00n00ELh0v0a00s00u0y0de</v>
      </c>
      <c r="L388" s="28" t="str">
        <f ca="1">ДАННЫЕ!$I388&amp;"VN"&amp;IF(ДАННЫЕ!AW388&gt;0,11,10)&amp;"CD"&amp;IF(ДАННЫЕ!BF388&gt;500,16,IF(ДАННЫЕ!BF388&gt;350,15,IF(ДАННЫЕ!BF388&gt;=200,14,IF(ДАННЫЕ!BF388&gt;=100,13,IF(ДАННЫЕ!BF388&gt;=50,12,IF(ДАННЫЕ!BF388&gt;0,11,10))))))&amp;"AR"&amp;IF(ДАННЫЕ!BX388&gt;0,1,0)&amp;"GD"&amp;B388&amp;"VV"&amp;IF(E388&gt;=5,IF(E388&lt;18,1,0),0)</f>
        <v>VN10CD10AR0GD0VV0</v>
      </c>
      <c r="M388" s="28" t="str">
        <f>ДАННЫЕ!$I388&amp;"b"&amp;ДАННЫЕ!$BI388&amp;"r"&amp;ДАННЫЕ!$BJ388&amp;"CD"&amp;IF(ДАННЫЕ!BF388&gt;0,IF(ДАННЫЕ!BF388&lt;200,1,IF(ДАННЫЕ!BF388&lt;350,2,3)),0)&amp;"h"&amp;IF(ДАННЫЕ!$BK388+ДАННЫЕ!$BL388+ДАННЫЕ!$BM388&gt;0,1,0)&amp;"x"&amp;ДАННЫЕ!$BK388&amp;"y"&amp;ДАННЫЕ!$BL388&amp;"z"&amp;ДАННЫЕ!$BM388&amp;"c"&amp;IF(ДАННЫЕ!$BK388+ДАННЫЕ!$BL388+ДАННЫЕ!$BM388=3,1,0)&amp;"a"&amp;IF(ДАННЫЕ!$BQ388+ДАННЫЕ!$BR388&gt;0,1,0)&amp;"d"&amp;ДАННЫЕ!$BQ388&amp;"v"&amp;ДАННЫЕ!$BR388&amp;"p"&amp;ДАННЫЕ!$BS388&amp;"n"&amp;ДАННЫЕ!$BU388&amp;"t"&amp;ДАННЫЕ!$BV388&amp;"o"&amp;ДАННЫЕ!$BT388&amp;"l"&amp;IF(ДАННЫЕ!$BN388&gt;0,1,0)&amp;ДАННЫЕ!$BN388&amp;"g"&amp;ДАННЫЕ!$BO388&amp;"s"&amp;ДАННЫЕ!$BP388&amp;"DZ"&amp;IF(ДАННЫЕ!B388-ДАННЫЕ!G388 &lt; 60,IF(ДАННЫЕ!B388-ДАННЫЕ!G388 &gt;= 0,1,0),0)&amp;"u"&amp;IF(ДАННЫЕ!$CJ388&gt;0,1,0)</f>
        <v>brCD0h0xyzc0a0dvpntol0gsDZ1u0</v>
      </c>
      <c r="N388" s="28" t="str">
        <f ca="1">ДАННЫЕ!$F388&amp;ДАННЫЕ!$I388&amp;"g"&amp;B388&amp;"cf"&amp;D388&amp;"a"&amp;IF(ДАННЫЕ!$BX388&gt;0,1,0)&amp;IF(ДАННЫЕ!$BF388&gt;500,1,IF(ДАННЫЕ!$BF388&gt;350,2,IF(ДАННЫЕ!$BF388&gt;=200,3,IF(ДАННЫЕ!$BF388&gt;=100,4,IF(ДАННЫЕ!$BF388&gt;=50,5,IF(ДАННЫЕ!$BF388&lt;50,6,0))))))&amp;"AR"&amp;IF(DATEDIF(ДАННЫЕ!$BX388,ДАННЫЕ!$F$1,"y")&gt;1,1,0)&amp;"VG"&amp;IF(ДАННЫЕ!$BH388="0",1,0)&amp;"o"&amp;IF(T388+ДАННЫЕ!$AF388+ДАННЫЕ!$AG388+ДАННЫЕ!$AH388+ДАННЫЕ!$AI388+ДАННЫЕ!$AJ388+ДАННЫЕ!$AP388+ДАННЫЕ!$AQ388+ДАННЫЕ!$AR388+ДАННЫЕ!$AU388+ДАННЫЕ!$AW388+ДАННЫЕ!$AS388+ДАННЫЕ!$AT388&gt;0,1,0)&amp;"x"&amp;ДАННЫЕ!$AG388&amp;"p"&amp;IF(ДАННЫЕ!$BY388&gt;0,1,0)&amp;"v"&amp;IF(ДАННЫЕ!$BZ388&gt;0,1,0)&amp;"n"&amp;ДАННЫЕ!$CA388&amp;"t"&amp;ДАННЫЕ!$AY388&amp;"k"&amp;ДАННЫЕ!$CB388&amp;"q"&amp;ДАННЫЕ!$CC388&amp;"w"&amp;ДАННЫЕ!$CD388&amp;"e"&amp;ДАННЫЕ!$CE388&amp;"m"&amp;ДАННЫЕ!$CF388&amp;"c"&amp;ДАННЫЕ!$CG388&amp;"z"&amp;ДАННЫЕ!$CH388&amp;"d"&amp;IF(H388=4,1,0)&amp;"s"&amp;IF(ДАННЫЕ!$J388=1,0,1)&amp;"u"&amp;IF(ДАННЫЕ!$CJ388&gt;0,1,0)</f>
        <v>g0cf0a06AR1VG0o0xp0v0ntkqwemczd0s1u0</v>
      </c>
      <c r="O388" s="28" t="str">
        <f>ДАННЫЕ!$I388&amp;"g"&amp;B388&amp;A388&amp;"f"&amp;P388&amp;"c"&amp;IF(ДАННЫЕ!$U388&gt;0,1,0)&amp;"s"&amp;IF(ДАННЫЕ!$Q388&gt;0,IF(YEAR(ДАННЫЕ!$F$1)=YEAR(ДАННЫЕ!$Q388),IF(MONTH(ДАННЫЕ!$F$1)=MONTH(ДАННЫЕ!$Q388),111,11),1),0)&amp;"i"&amp;IF(ДАННЫЕ!$R388+ДАННЫЕ!$S388+ДАННЫЕ!$T388=0,0,1)&amp;"h"&amp;IF(ДАННЫЕ!$P388&gt;0,1,0)&amp;"p"&amp;IF(ДАННЫЕ!$CI388&gt;0,IF(YEAR(ДАННЫЕ!$F$1)=YEAR(ДАННЫЕ!$CI388),IF(MONTH(ДАННЫЕ!$F$1)=MONTH(ДАННЫЕ!$CI388),111,11),1),0)&amp;"d"&amp;IF(ДАННЫЕ!$CJ388&gt;0,IF(YEAR(ДАННЫЕ!$F$1)=YEAR(ДАННЫЕ!$CJ388),IF(MONTH(ДАННЫЕ!$F$1)=MONTH(ДАННЫЕ!$CJ388),111,11),1),0)&amp;"o"&amp;IF(ДАННЫЕ!$CK388&gt;0,IF(MONTH(ДАННЫЕ!$F$1)=MONTH(ДАННЫЕ!$CK388),111,11),0)&amp;"v"&amp;IF(ДАННЫЕ!$BE388&gt;0,IF(MONTH(ДАННЫЕ!$F$1)=MONTH(ДАННЫЕ!$BE388),111,11),0)</f>
        <v>g00f0c0s0i0h0p0d0o0v0</v>
      </c>
      <c r="P388" s="15">
        <f t="shared" si="17"/>
        <v>0</v>
      </c>
      <c r="Q388" s="15">
        <f>IF(ДАННЫЕ!$F$1&gt;ДАННЫЕ!$N388,IF(YEAR(ДАННЫЕ!$F$1)=YEAR(ДАННЫЕ!M388),1,0),0)</f>
        <v>0</v>
      </c>
      <c r="R388" s="15">
        <f>IF(ДАННЫЕ!$F$1&gt;ДАННЫЕ!$N388,IF(YEAR(ДАННЫЕ!$F$1)=YEAR(ДАННЫЕ!N388),1,0),0)</f>
        <v>0</v>
      </c>
      <c r="S388" s="15">
        <f>IF(ДАННЫЕ!$AA388="2А",1,IF(ДАННЫЕ!$AA388="2Б",2,IF(ДАННЫЕ!$AA388="2В",3,IF(ДАННЫЕ!$AA388=3,4,IF(ДАННЫЕ!$AA388="4А",5,IF(ДАННЫЕ!$AA388="4Б",6,IF(ДАННЫЕ!$AA388="4В",7,IF(ДАННЫЕ!$AA388=5,8,0))))))))</f>
        <v>0</v>
      </c>
      <c r="T388" s="15">
        <f>IF(OR(ДАННЫЕ!$AC388=2,ДАННЫЕ!$AD388=2,ДАННЫЕ!$AE388=2),2,IF(OR(ДАННЫЕ!$AC388=1,ДАННЫЕ!$AD388=1,ДАННЫЕ!$AE388=1),1,0))</f>
        <v>0</v>
      </c>
    </row>
    <row r="389" spans="1:20" ht="15" customHeight="1" x14ac:dyDescent="0.2">
      <c r="A389" s="78">
        <f>IF(B389&gt;0,IF(MONTH(ДАННЫЕ!$F$1)=MONTH(ДАННЫЕ!$B389),1,0),0)</f>
        <v>0</v>
      </c>
      <c r="B389" s="14">
        <f>IF(ДАННЫЕ!$B389&gt;0,IF(YEAR(ДАННЫЕ!$F$1)=YEAR(ДАННЫЕ!$B389),1,0),0)</f>
        <v>0</v>
      </c>
      <c r="C389" s="14">
        <f>IF(ДАННЫЕ!$CM389&gt;0,IF(YEAR(ДАННЫЕ!$F$1)=YEAR(ДАННЫЕ!$CM389),1,0),0)</f>
        <v>0</v>
      </c>
      <c r="D389" s="14">
        <f>IF(ДАННЫЕ!$CJ389&gt;0,IF(ДАННЫЕ!$CL389&gt;ДАННЫЕ!$F$1,1,IF(ДАННЫЕ!$CL389&gt;0,0,1)),0)</f>
        <v>0</v>
      </c>
      <c r="E389" s="43" t="str">
        <f ca="1">IF(ДАННЫЕ!$F$1&gt;0,IF(ДАННЫЕ!$G389&gt;0,DATEDIF(ДАННЫЕ!$G389,ДАННЫЕ!$F$1,"y"),""),IF(ДАННЫЕ!$G389&gt;0,DATEDIF(ДАННЫЕ!$G389,TODAY(),"y"),""))</f>
        <v/>
      </c>
      <c r="F389" s="43" t="str">
        <f xml:space="preserve"> IF(ДАННЫЕ!$F389="М",IF(E389&gt;=18,IF(E389&lt;60,1,""),""),"")&amp;IF(ДАННЫЕ!$F389="Ж",IF(E389&gt;=18,IF(E389&lt;55,1,""),""),"")</f>
        <v/>
      </c>
      <c r="G389" s="43" t="str">
        <f xml:space="preserve"> IF(ДАННЫЕ!$F389="М",IF(E389&gt;=60,2,""),"")&amp;IF(ДАННЫЕ!$F389="Ж",IF(E389&gt;=55,2,""),"")</f>
        <v/>
      </c>
      <c r="H389" s="43" t="str">
        <f t="shared" ca="1" si="15"/>
        <v/>
      </c>
      <c r="I389" s="43" t="str">
        <f t="shared" ca="1" si="16"/>
        <v>03</v>
      </c>
      <c r="J389" s="28" t="str">
        <f ca="1">ДАННЫЕ!$F389&amp;H389&amp;I389&amp;ДАННЫЕ!$I389&amp;"m"&amp;IF(ДАННЫЕ!$I389&gt;0,IF(ДАННЫЕ!$J389&gt;0,0,1),"")&amp;"f"&amp;IF(ДАННЫЕ!$R389&gt;0,IF(YEAR(ДАННЫЕ!$F$1)=YEAR(ДАННЫЕ!$R389),1,0),0)&amp;"z"&amp;ДАННЫЕ!$R389&amp;"p"&amp;ДАННЫЕ!$S389&amp;"i"&amp;ДАННЫЕ!$T389&amp;"h"&amp;ДАННЫЕ!$K389&amp;"be"&amp;ДАННЫЕ!$BI389&amp;"CD"&amp;IF(ДАННЫЕ!BF389&gt;500,4,IF(ДАННЫЕ!BF389&gt;350,3,IF(ДАННЫЕ!BF389&gt;200,2,IF(ДАННЫЕ!BF389&gt;0,1,0))))&amp;"g"&amp;B389&amp;"d"&amp;H389&amp;"l"&amp;ДАННЫЕ!AT389&amp;"a"&amp;ДАННЫЕ!$V389&amp;"v"&amp;R389&amp;"k"&amp;ДАННЫЕ!$U389&amp;"s"&amp;ДАННЫЕ!$Y389&amp;"t"&amp;ДАННЫЕ!$X389&amp;"b"&amp;IF(ДАННЫЕ!$Q389&gt;1,1,0)&amp;"PP"&amp;ДАННЫЕ!Z389&amp;"c"&amp;S389&amp;"x"&amp;IF(ДАННЫЕ!$BY389&gt;0,IF(YEAR(ДАННЫЕ!$F$1)=YEAR(ДАННЫЕ!$BY389),1,0),0)&amp;"n"&amp;IF(ДАННЫЕ!$BZ389&gt;0,IF(YEAR(ДАННЫЕ!$F$1)=YEAR(ДАННЫЕ!$BZ389),1,0),0)&amp;"u"&amp;D389&amp;"z"&amp;IF(ДАННЫЕ!$CL389&gt;0,IF(YEAR(ДАННЫЕ!$F$1)&gt;YEAR(ДАННЫЕ!$CL389),11,12),0)</f>
        <v>03mf0zpihbeCD0g0dlav0kstb0PPc0x0n0u0z0</v>
      </c>
      <c r="K389" s="28" t="str">
        <f ca="1">ДАННЫЕ!$I389&amp;"x"&amp;B389&amp;"w"&amp;IF(T389+ДАННЫЕ!AD389+ДАННЫЕ!AE389+ДАННЫЕ!AF389+ДАННЫЕ!AG389+ДАННЫЕ!AH389+ДАННЫЕ!$AL389+ДАННЫЕ!AI389+ДАННЫЕ!AJ389+ДАННЫЕ!AK389+ДАННЫЕ!AP389+ДАННЫЕ!AQ389+ДАННЫЕ!AR389+ДАННЫЕ!$AM389+ДАННЫЕ!$AN389+ДАННЫЕ!AS389+ДАННЫЕ!AT389&gt;0,1,0)&amp;IF(OR(T389=2,ДАННЫЕ!AD389=2,ДАННЫЕ!AE389=2,ДАННЫЕ!AF389=2,ДАННЫЕ!AG389=2,ДАННЫЕ!AH389=2,ДАННЫЕ!$AL389=2,ДАННЫЕ!AI389=2,ДАННЫЕ!AJ389=2,ДАННЫЕ!AK389=2,ДАННЫЕ!AP389=2,ДАННЫЕ!AQ389=2,ДАННЫЕ!AR389=2,ДАННЫЕ!$AM389=2,ДАННЫЕ!$AN389=2,ДАННЫЕ!AS389=2,ДАННЫЕ!AT389=2),2,0)&amp;"t"&amp;IF(T389&gt;0,"1"&amp;T389,"00")&amp;"f"&amp;IF(ДАННЫЕ!$AC389,"1"&amp;ДАННЫЕ!$AC389,"00")&amp;"b"&amp;IF(ДАННЫЕ!$AD389,"1"&amp;ДАННЫЕ!$AD389,"00")&amp;"g"&amp;IF(ДАННЫЕ!$AF389,"1"&amp;ДАННЫЕ!$AF389,"00")&amp;"c"&amp;IF(ДАННЫЕ!$AG389,"1"&amp;ДАННЫЕ!$AG389,"00")&amp;"i"&amp;IF(ДАННЫЕ!$AH389,"1"&amp;ДАННЫЕ!$AH389,"00")&amp;"r"&amp;IF(ДАННЫЕ!$AL389,"1"&amp;ДАННЫЕ!$AL389,"00")&amp;"m"&amp;IF(ДАННЫЕ!$AI389,"1"&amp;ДАННЫЕ!$AI389,"00")&amp;"hS"&amp;IF(ДАННЫЕ!$AJ389,"1"&amp;ДАННЫЕ!$AJ389,"00")&amp;"hZ"&amp;IF(ДАННЫЕ!$AK389,"1"&amp;ДАННЫЕ!$AK389,"00")&amp;"p"&amp;IF(ДАННЫЕ!$AP389,"1"&amp;ДАННЫЕ!$AP389,"00")&amp;"k"&amp;IF(ДАННЫЕ!$AQ389,"1"&amp;ДАННЫЕ!$AQ389,"00")&amp;"z"&amp;IF(ДАННЫЕ!$AR389,"1"&amp;ДАННЫЕ!$AR389,"00")&amp;"j"&amp;IF(ДАННЫЕ!$AM389,"1"&amp;ДАННЫЕ!$AM389,"00")&amp;"n"&amp;IF(ДАННЫЕ!$AN389,"1"&amp;ДАННЫЕ!$AN389,"00")&amp;"E"&amp;ДАННЫЕ!BI389&amp;"L"&amp;ДАННЫЕ!AO389&amp;"h"&amp;IF(ДАННЫЕ!$AU389&gt;0,1,0)&amp;"v"&amp;IF(ДАННЫЕ!$AW389&gt;0,1,0)&amp;"a"&amp;IF(ДАННЫЕ!$AS389,"1"&amp;ДАННЫЕ!$AS389,"00")&amp;"s"&amp;IF(ДАННЫЕ!$AT389,"1"&amp;ДАННЫЕ!$AT389,"00")&amp;"u"&amp;IF(ДАННЫЕ!$CJ389&gt;0,1,0)&amp;"y"&amp;B389&amp;"d"&amp;H389&amp;"e"&amp;F389&amp;G389</f>
        <v>x0w00t00f00b00g00c00i00r00m00hS00hZ00p00k00z00j00n00ELh0v0a00s00u0y0de</v>
      </c>
      <c r="L389" s="28" t="str">
        <f ca="1">ДАННЫЕ!$I389&amp;"VN"&amp;IF(ДАННЫЕ!AW389&gt;0,11,10)&amp;"CD"&amp;IF(ДАННЫЕ!BF389&gt;500,16,IF(ДАННЫЕ!BF389&gt;350,15,IF(ДАННЫЕ!BF389&gt;=200,14,IF(ДАННЫЕ!BF389&gt;=100,13,IF(ДАННЫЕ!BF389&gt;=50,12,IF(ДАННЫЕ!BF389&gt;0,11,10))))))&amp;"AR"&amp;IF(ДАННЫЕ!BX389&gt;0,1,0)&amp;"GD"&amp;B389&amp;"VV"&amp;IF(E389&gt;=5,IF(E389&lt;18,1,0),0)</f>
        <v>VN10CD10AR0GD0VV0</v>
      </c>
      <c r="M389" s="28" t="str">
        <f>ДАННЫЕ!$I389&amp;"b"&amp;ДАННЫЕ!$BI389&amp;"r"&amp;ДАННЫЕ!$BJ389&amp;"CD"&amp;IF(ДАННЫЕ!BF389&gt;0,IF(ДАННЫЕ!BF389&lt;200,1,IF(ДАННЫЕ!BF389&lt;350,2,3)),0)&amp;"h"&amp;IF(ДАННЫЕ!$BK389+ДАННЫЕ!$BL389+ДАННЫЕ!$BM389&gt;0,1,0)&amp;"x"&amp;ДАННЫЕ!$BK389&amp;"y"&amp;ДАННЫЕ!$BL389&amp;"z"&amp;ДАННЫЕ!$BM389&amp;"c"&amp;IF(ДАННЫЕ!$BK389+ДАННЫЕ!$BL389+ДАННЫЕ!$BM389=3,1,0)&amp;"a"&amp;IF(ДАННЫЕ!$BQ389+ДАННЫЕ!$BR389&gt;0,1,0)&amp;"d"&amp;ДАННЫЕ!$BQ389&amp;"v"&amp;ДАННЫЕ!$BR389&amp;"p"&amp;ДАННЫЕ!$BS389&amp;"n"&amp;ДАННЫЕ!$BU389&amp;"t"&amp;ДАННЫЕ!$BV389&amp;"o"&amp;ДАННЫЕ!$BT389&amp;"l"&amp;IF(ДАННЫЕ!$BN389&gt;0,1,0)&amp;ДАННЫЕ!$BN389&amp;"g"&amp;ДАННЫЕ!$BO389&amp;"s"&amp;ДАННЫЕ!$BP389&amp;"DZ"&amp;IF(ДАННЫЕ!B389-ДАННЫЕ!G389 &lt; 60,IF(ДАННЫЕ!B389-ДАННЫЕ!G389 &gt;= 0,1,0),0)&amp;"u"&amp;IF(ДАННЫЕ!$CJ389&gt;0,1,0)</f>
        <v>brCD0h0xyzc0a0dvpntol0gsDZ1u0</v>
      </c>
      <c r="N389" s="28" t="str">
        <f ca="1">ДАННЫЕ!$F389&amp;ДАННЫЕ!$I389&amp;"g"&amp;B389&amp;"cf"&amp;D389&amp;"a"&amp;IF(ДАННЫЕ!$BX389&gt;0,1,0)&amp;IF(ДАННЫЕ!$BF389&gt;500,1,IF(ДАННЫЕ!$BF389&gt;350,2,IF(ДАННЫЕ!$BF389&gt;=200,3,IF(ДАННЫЕ!$BF389&gt;=100,4,IF(ДАННЫЕ!$BF389&gt;=50,5,IF(ДАННЫЕ!$BF389&lt;50,6,0))))))&amp;"AR"&amp;IF(DATEDIF(ДАННЫЕ!$BX389,ДАННЫЕ!$F$1,"y")&gt;1,1,0)&amp;"VG"&amp;IF(ДАННЫЕ!$BH389="0",1,0)&amp;"o"&amp;IF(T389+ДАННЫЕ!$AF389+ДАННЫЕ!$AG389+ДАННЫЕ!$AH389+ДАННЫЕ!$AI389+ДАННЫЕ!$AJ389+ДАННЫЕ!$AP389+ДАННЫЕ!$AQ389+ДАННЫЕ!$AR389+ДАННЫЕ!$AU389+ДАННЫЕ!$AW389+ДАННЫЕ!$AS389+ДАННЫЕ!$AT389&gt;0,1,0)&amp;"x"&amp;ДАННЫЕ!$AG389&amp;"p"&amp;IF(ДАННЫЕ!$BY389&gt;0,1,0)&amp;"v"&amp;IF(ДАННЫЕ!$BZ389&gt;0,1,0)&amp;"n"&amp;ДАННЫЕ!$CA389&amp;"t"&amp;ДАННЫЕ!$AY389&amp;"k"&amp;ДАННЫЕ!$CB389&amp;"q"&amp;ДАННЫЕ!$CC389&amp;"w"&amp;ДАННЫЕ!$CD389&amp;"e"&amp;ДАННЫЕ!$CE389&amp;"m"&amp;ДАННЫЕ!$CF389&amp;"c"&amp;ДАННЫЕ!$CG389&amp;"z"&amp;ДАННЫЕ!$CH389&amp;"d"&amp;IF(H389=4,1,0)&amp;"s"&amp;IF(ДАННЫЕ!$J389=1,0,1)&amp;"u"&amp;IF(ДАННЫЕ!$CJ389&gt;0,1,0)</f>
        <v>g0cf0a06AR1VG0o0xp0v0ntkqwemczd0s1u0</v>
      </c>
      <c r="O389" s="28" t="str">
        <f>ДАННЫЕ!$I389&amp;"g"&amp;B389&amp;A389&amp;"f"&amp;P389&amp;"c"&amp;IF(ДАННЫЕ!$U389&gt;0,1,0)&amp;"s"&amp;IF(ДАННЫЕ!$Q389&gt;0,IF(YEAR(ДАННЫЕ!$F$1)=YEAR(ДАННЫЕ!$Q389),IF(MONTH(ДАННЫЕ!$F$1)=MONTH(ДАННЫЕ!$Q389),111,11),1),0)&amp;"i"&amp;IF(ДАННЫЕ!$R389+ДАННЫЕ!$S389+ДАННЫЕ!$T389=0,0,1)&amp;"h"&amp;IF(ДАННЫЕ!$P389&gt;0,1,0)&amp;"p"&amp;IF(ДАННЫЕ!$CI389&gt;0,IF(YEAR(ДАННЫЕ!$F$1)=YEAR(ДАННЫЕ!$CI389),IF(MONTH(ДАННЫЕ!$F$1)=MONTH(ДАННЫЕ!$CI389),111,11),1),0)&amp;"d"&amp;IF(ДАННЫЕ!$CJ389&gt;0,IF(YEAR(ДАННЫЕ!$F$1)=YEAR(ДАННЫЕ!$CJ389),IF(MONTH(ДАННЫЕ!$F$1)=MONTH(ДАННЫЕ!$CJ389),111,11),1),0)&amp;"o"&amp;IF(ДАННЫЕ!$CK389&gt;0,IF(MONTH(ДАННЫЕ!$F$1)=MONTH(ДАННЫЕ!$CK389),111,11),0)&amp;"v"&amp;IF(ДАННЫЕ!$BE389&gt;0,IF(MONTH(ДАННЫЕ!$F$1)=MONTH(ДАННЫЕ!$BE389),111,11),0)</f>
        <v>g00f0c0s0i0h0p0d0o0v0</v>
      </c>
      <c r="P389" s="15">
        <f t="shared" si="17"/>
        <v>0</v>
      </c>
      <c r="Q389" s="15">
        <f>IF(ДАННЫЕ!$F$1&gt;ДАННЫЕ!$N389,IF(YEAR(ДАННЫЕ!$F$1)=YEAR(ДАННЫЕ!M389),1,0),0)</f>
        <v>0</v>
      </c>
      <c r="R389" s="15">
        <f>IF(ДАННЫЕ!$F$1&gt;ДАННЫЕ!$N389,IF(YEAR(ДАННЫЕ!$F$1)=YEAR(ДАННЫЕ!N389),1,0),0)</f>
        <v>0</v>
      </c>
      <c r="S389" s="15">
        <f>IF(ДАННЫЕ!$AA389="2А",1,IF(ДАННЫЕ!$AA389="2Б",2,IF(ДАННЫЕ!$AA389="2В",3,IF(ДАННЫЕ!$AA389=3,4,IF(ДАННЫЕ!$AA389="4А",5,IF(ДАННЫЕ!$AA389="4Б",6,IF(ДАННЫЕ!$AA389="4В",7,IF(ДАННЫЕ!$AA389=5,8,0))))))))</f>
        <v>0</v>
      </c>
      <c r="T389" s="15">
        <f>IF(OR(ДАННЫЕ!$AC389=2,ДАННЫЕ!$AD389=2,ДАННЫЕ!$AE389=2),2,IF(OR(ДАННЫЕ!$AC389=1,ДАННЫЕ!$AD389=1,ДАННЫЕ!$AE389=1),1,0))</f>
        <v>0</v>
      </c>
    </row>
    <row r="390" spans="1:20" ht="15" customHeight="1" x14ac:dyDescent="0.2">
      <c r="A390" s="78">
        <f>IF(B390&gt;0,IF(MONTH(ДАННЫЕ!$F$1)=MONTH(ДАННЫЕ!$B390),1,0),0)</f>
        <v>0</v>
      </c>
      <c r="B390" s="14">
        <f>IF(ДАННЫЕ!$B390&gt;0,IF(YEAR(ДАННЫЕ!$F$1)=YEAR(ДАННЫЕ!$B390),1,0),0)</f>
        <v>0</v>
      </c>
      <c r="C390" s="14">
        <f>IF(ДАННЫЕ!$CM390&gt;0,IF(YEAR(ДАННЫЕ!$F$1)=YEAR(ДАННЫЕ!$CM390),1,0),0)</f>
        <v>0</v>
      </c>
      <c r="D390" s="14">
        <f>IF(ДАННЫЕ!$CJ390&gt;0,IF(ДАННЫЕ!$CL390&gt;ДАННЫЕ!$F$1,1,IF(ДАННЫЕ!$CL390&gt;0,0,1)),0)</f>
        <v>0</v>
      </c>
      <c r="E390" s="43" t="str">
        <f ca="1">IF(ДАННЫЕ!$F$1&gt;0,IF(ДАННЫЕ!$G390&gt;0,DATEDIF(ДАННЫЕ!$G390,ДАННЫЕ!$F$1,"y"),""),IF(ДАННЫЕ!$G390&gt;0,DATEDIF(ДАННЫЕ!$G390,TODAY(),"y"),""))</f>
        <v/>
      </c>
      <c r="F390" s="43" t="str">
        <f xml:space="preserve"> IF(ДАННЫЕ!$F390="М",IF(E390&gt;=18,IF(E390&lt;60,1,""),""),"")&amp;IF(ДАННЫЕ!$F390="Ж",IF(E390&gt;=18,IF(E390&lt;55,1,""),""),"")</f>
        <v/>
      </c>
      <c r="G390" s="43" t="str">
        <f xml:space="preserve"> IF(ДАННЫЕ!$F390="М",IF(E390&gt;=60,2,""),"")&amp;IF(ДАННЫЕ!$F390="Ж",IF(E390&gt;=55,2,""),"")</f>
        <v/>
      </c>
      <c r="H390" s="43" t="str">
        <f t="shared" ca="1" si="15"/>
        <v/>
      </c>
      <c r="I390" s="43" t="str">
        <f t="shared" ca="1" si="16"/>
        <v>03</v>
      </c>
      <c r="J390" s="28" t="str">
        <f ca="1">ДАННЫЕ!$F390&amp;H390&amp;I390&amp;ДАННЫЕ!$I390&amp;"m"&amp;IF(ДАННЫЕ!$I390&gt;0,IF(ДАННЫЕ!$J390&gt;0,0,1),"")&amp;"f"&amp;IF(ДАННЫЕ!$R390&gt;0,IF(YEAR(ДАННЫЕ!$F$1)=YEAR(ДАННЫЕ!$R390),1,0),0)&amp;"z"&amp;ДАННЫЕ!$R390&amp;"p"&amp;ДАННЫЕ!$S390&amp;"i"&amp;ДАННЫЕ!$T390&amp;"h"&amp;ДАННЫЕ!$K390&amp;"be"&amp;ДАННЫЕ!$BI390&amp;"CD"&amp;IF(ДАННЫЕ!BF390&gt;500,4,IF(ДАННЫЕ!BF390&gt;350,3,IF(ДАННЫЕ!BF390&gt;200,2,IF(ДАННЫЕ!BF390&gt;0,1,0))))&amp;"g"&amp;B390&amp;"d"&amp;H390&amp;"l"&amp;ДАННЫЕ!AT390&amp;"a"&amp;ДАННЫЕ!$V390&amp;"v"&amp;R390&amp;"k"&amp;ДАННЫЕ!$U390&amp;"s"&amp;ДАННЫЕ!$Y390&amp;"t"&amp;ДАННЫЕ!$X390&amp;"b"&amp;IF(ДАННЫЕ!$Q390&gt;1,1,0)&amp;"PP"&amp;ДАННЫЕ!Z390&amp;"c"&amp;S390&amp;"x"&amp;IF(ДАННЫЕ!$BY390&gt;0,IF(YEAR(ДАННЫЕ!$F$1)=YEAR(ДАННЫЕ!$BY390),1,0),0)&amp;"n"&amp;IF(ДАННЫЕ!$BZ390&gt;0,IF(YEAR(ДАННЫЕ!$F$1)=YEAR(ДАННЫЕ!$BZ390),1,0),0)&amp;"u"&amp;D390&amp;"z"&amp;IF(ДАННЫЕ!$CL390&gt;0,IF(YEAR(ДАННЫЕ!$F$1)&gt;YEAR(ДАННЫЕ!$CL390),11,12),0)</f>
        <v>03mf0zpihbeCD0g0dlav0kstb0PPc0x0n0u0z0</v>
      </c>
      <c r="K390" s="28" t="str">
        <f ca="1">ДАННЫЕ!$I390&amp;"x"&amp;B390&amp;"w"&amp;IF(T390+ДАННЫЕ!AD390+ДАННЫЕ!AE390+ДАННЫЕ!AF390+ДАННЫЕ!AG390+ДАННЫЕ!AH390+ДАННЫЕ!$AL390+ДАННЫЕ!AI390+ДАННЫЕ!AJ390+ДАННЫЕ!AK390+ДАННЫЕ!AP390+ДАННЫЕ!AQ390+ДАННЫЕ!AR390+ДАННЫЕ!$AM390+ДАННЫЕ!$AN390+ДАННЫЕ!AS390+ДАННЫЕ!AT390&gt;0,1,0)&amp;IF(OR(T390=2,ДАННЫЕ!AD390=2,ДАННЫЕ!AE390=2,ДАННЫЕ!AF390=2,ДАННЫЕ!AG390=2,ДАННЫЕ!AH390=2,ДАННЫЕ!$AL390=2,ДАННЫЕ!AI390=2,ДАННЫЕ!AJ390=2,ДАННЫЕ!AK390=2,ДАННЫЕ!AP390=2,ДАННЫЕ!AQ390=2,ДАННЫЕ!AR390=2,ДАННЫЕ!$AM390=2,ДАННЫЕ!$AN390=2,ДАННЫЕ!AS390=2,ДАННЫЕ!AT390=2),2,0)&amp;"t"&amp;IF(T390&gt;0,"1"&amp;T390,"00")&amp;"f"&amp;IF(ДАННЫЕ!$AC390,"1"&amp;ДАННЫЕ!$AC390,"00")&amp;"b"&amp;IF(ДАННЫЕ!$AD390,"1"&amp;ДАННЫЕ!$AD390,"00")&amp;"g"&amp;IF(ДАННЫЕ!$AF390,"1"&amp;ДАННЫЕ!$AF390,"00")&amp;"c"&amp;IF(ДАННЫЕ!$AG390,"1"&amp;ДАННЫЕ!$AG390,"00")&amp;"i"&amp;IF(ДАННЫЕ!$AH390,"1"&amp;ДАННЫЕ!$AH390,"00")&amp;"r"&amp;IF(ДАННЫЕ!$AL390,"1"&amp;ДАННЫЕ!$AL390,"00")&amp;"m"&amp;IF(ДАННЫЕ!$AI390,"1"&amp;ДАННЫЕ!$AI390,"00")&amp;"hS"&amp;IF(ДАННЫЕ!$AJ390,"1"&amp;ДАННЫЕ!$AJ390,"00")&amp;"hZ"&amp;IF(ДАННЫЕ!$AK390,"1"&amp;ДАННЫЕ!$AK390,"00")&amp;"p"&amp;IF(ДАННЫЕ!$AP390,"1"&amp;ДАННЫЕ!$AP390,"00")&amp;"k"&amp;IF(ДАННЫЕ!$AQ390,"1"&amp;ДАННЫЕ!$AQ390,"00")&amp;"z"&amp;IF(ДАННЫЕ!$AR390,"1"&amp;ДАННЫЕ!$AR390,"00")&amp;"j"&amp;IF(ДАННЫЕ!$AM390,"1"&amp;ДАННЫЕ!$AM390,"00")&amp;"n"&amp;IF(ДАННЫЕ!$AN390,"1"&amp;ДАННЫЕ!$AN390,"00")&amp;"E"&amp;ДАННЫЕ!BI390&amp;"L"&amp;ДАННЫЕ!AO390&amp;"h"&amp;IF(ДАННЫЕ!$AU390&gt;0,1,0)&amp;"v"&amp;IF(ДАННЫЕ!$AW390&gt;0,1,0)&amp;"a"&amp;IF(ДАННЫЕ!$AS390,"1"&amp;ДАННЫЕ!$AS390,"00")&amp;"s"&amp;IF(ДАННЫЕ!$AT390,"1"&amp;ДАННЫЕ!$AT390,"00")&amp;"u"&amp;IF(ДАННЫЕ!$CJ390&gt;0,1,0)&amp;"y"&amp;B390&amp;"d"&amp;H390&amp;"e"&amp;F390&amp;G390</f>
        <v>x0w00t00f00b00g00c00i00r00m00hS00hZ00p00k00z00j00n00ELh0v0a00s00u0y0de</v>
      </c>
      <c r="L390" s="28" t="str">
        <f ca="1">ДАННЫЕ!$I390&amp;"VN"&amp;IF(ДАННЫЕ!AW390&gt;0,11,10)&amp;"CD"&amp;IF(ДАННЫЕ!BF390&gt;500,16,IF(ДАННЫЕ!BF390&gt;350,15,IF(ДАННЫЕ!BF390&gt;=200,14,IF(ДАННЫЕ!BF390&gt;=100,13,IF(ДАННЫЕ!BF390&gt;=50,12,IF(ДАННЫЕ!BF390&gt;0,11,10))))))&amp;"AR"&amp;IF(ДАННЫЕ!BX390&gt;0,1,0)&amp;"GD"&amp;B390&amp;"VV"&amp;IF(E390&gt;=5,IF(E390&lt;18,1,0),0)</f>
        <v>VN10CD10AR0GD0VV0</v>
      </c>
      <c r="M390" s="28" t="str">
        <f>ДАННЫЕ!$I390&amp;"b"&amp;ДАННЫЕ!$BI390&amp;"r"&amp;ДАННЫЕ!$BJ390&amp;"CD"&amp;IF(ДАННЫЕ!BF390&gt;0,IF(ДАННЫЕ!BF390&lt;200,1,IF(ДАННЫЕ!BF390&lt;350,2,3)),0)&amp;"h"&amp;IF(ДАННЫЕ!$BK390+ДАННЫЕ!$BL390+ДАННЫЕ!$BM390&gt;0,1,0)&amp;"x"&amp;ДАННЫЕ!$BK390&amp;"y"&amp;ДАННЫЕ!$BL390&amp;"z"&amp;ДАННЫЕ!$BM390&amp;"c"&amp;IF(ДАННЫЕ!$BK390+ДАННЫЕ!$BL390+ДАННЫЕ!$BM390=3,1,0)&amp;"a"&amp;IF(ДАННЫЕ!$BQ390+ДАННЫЕ!$BR390&gt;0,1,0)&amp;"d"&amp;ДАННЫЕ!$BQ390&amp;"v"&amp;ДАННЫЕ!$BR390&amp;"p"&amp;ДАННЫЕ!$BS390&amp;"n"&amp;ДАННЫЕ!$BU390&amp;"t"&amp;ДАННЫЕ!$BV390&amp;"o"&amp;ДАННЫЕ!$BT390&amp;"l"&amp;IF(ДАННЫЕ!$BN390&gt;0,1,0)&amp;ДАННЫЕ!$BN390&amp;"g"&amp;ДАННЫЕ!$BO390&amp;"s"&amp;ДАННЫЕ!$BP390&amp;"DZ"&amp;IF(ДАННЫЕ!B390-ДАННЫЕ!G390 &lt; 60,IF(ДАННЫЕ!B390-ДАННЫЕ!G390 &gt;= 0,1,0),0)&amp;"u"&amp;IF(ДАННЫЕ!$CJ390&gt;0,1,0)</f>
        <v>brCD0h0xyzc0a0dvpntol0gsDZ1u0</v>
      </c>
      <c r="N390" s="28" t="str">
        <f ca="1">ДАННЫЕ!$F390&amp;ДАННЫЕ!$I390&amp;"g"&amp;B390&amp;"cf"&amp;D390&amp;"a"&amp;IF(ДАННЫЕ!$BX390&gt;0,1,0)&amp;IF(ДАННЫЕ!$BF390&gt;500,1,IF(ДАННЫЕ!$BF390&gt;350,2,IF(ДАННЫЕ!$BF390&gt;=200,3,IF(ДАННЫЕ!$BF390&gt;=100,4,IF(ДАННЫЕ!$BF390&gt;=50,5,IF(ДАННЫЕ!$BF390&lt;50,6,0))))))&amp;"AR"&amp;IF(DATEDIF(ДАННЫЕ!$BX390,ДАННЫЕ!$F$1,"y")&gt;1,1,0)&amp;"VG"&amp;IF(ДАННЫЕ!$BH390="0",1,0)&amp;"o"&amp;IF(T390+ДАННЫЕ!$AF390+ДАННЫЕ!$AG390+ДАННЫЕ!$AH390+ДАННЫЕ!$AI390+ДАННЫЕ!$AJ390+ДАННЫЕ!$AP390+ДАННЫЕ!$AQ390+ДАННЫЕ!$AR390+ДАННЫЕ!$AU390+ДАННЫЕ!$AW390+ДАННЫЕ!$AS390+ДАННЫЕ!$AT390&gt;0,1,0)&amp;"x"&amp;ДАННЫЕ!$AG390&amp;"p"&amp;IF(ДАННЫЕ!$BY390&gt;0,1,0)&amp;"v"&amp;IF(ДАННЫЕ!$BZ390&gt;0,1,0)&amp;"n"&amp;ДАННЫЕ!$CA390&amp;"t"&amp;ДАННЫЕ!$AY390&amp;"k"&amp;ДАННЫЕ!$CB390&amp;"q"&amp;ДАННЫЕ!$CC390&amp;"w"&amp;ДАННЫЕ!$CD390&amp;"e"&amp;ДАННЫЕ!$CE390&amp;"m"&amp;ДАННЫЕ!$CF390&amp;"c"&amp;ДАННЫЕ!$CG390&amp;"z"&amp;ДАННЫЕ!$CH390&amp;"d"&amp;IF(H390=4,1,0)&amp;"s"&amp;IF(ДАННЫЕ!$J390=1,0,1)&amp;"u"&amp;IF(ДАННЫЕ!$CJ390&gt;0,1,0)</f>
        <v>g0cf0a06AR1VG0o0xp0v0ntkqwemczd0s1u0</v>
      </c>
      <c r="O390" s="28" t="str">
        <f>ДАННЫЕ!$I390&amp;"g"&amp;B390&amp;A390&amp;"f"&amp;P390&amp;"c"&amp;IF(ДАННЫЕ!$U390&gt;0,1,0)&amp;"s"&amp;IF(ДАННЫЕ!$Q390&gt;0,IF(YEAR(ДАННЫЕ!$F$1)=YEAR(ДАННЫЕ!$Q390),IF(MONTH(ДАННЫЕ!$F$1)=MONTH(ДАННЫЕ!$Q390),111,11),1),0)&amp;"i"&amp;IF(ДАННЫЕ!$R390+ДАННЫЕ!$S390+ДАННЫЕ!$T390=0,0,1)&amp;"h"&amp;IF(ДАННЫЕ!$P390&gt;0,1,0)&amp;"p"&amp;IF(ДАННЫЕ!$CI390&gt;0,IF(YEAR(ДАННЫЕ!$F$1)=YEAR(ДАННЫЕ!$CI390),IF(MONTH(ДАННЫЕ!$F$1)=MONTH(ДАННЫЕ!$CI390),111,11),1),0)&amp;"d"&amp;IF(ДАННЫЕ!$CJ390&gt;0,IF(YEAR(ДАННЫЕ!$F$1)=YEAR(ДАННЫЕ!$CJ390),IF(MONTH(ДАННЫЕ!$F$1)=MONTH(ДАННЫЕ!$CJ390),111,11),1),0)&amp;"o"&amp;IF(ДАННЫЕ!$CK390&gt;0,IF(MONTH(ДАННЫЕ!$F$1)=MONTH(ДАННЫЕ!$CK390),111,11),0)&amp;"v"&amp;IF(ДАННЫЕ!$BE390&gt;0,IF(MONTH(ДАННЫЕ!$F$1)=MONTH(ДАННЫЕ!$BE390),111,11),0)</f>
        <v>g00f0c0s0i0h0p0d0o0v0</v>
      </c>
      <c r="P390" s="15">
        <f t="shared" si="17"/>
        <v>0</v>
      </c>
      <c r="Q390" s="15">
        <f>IF(ДАННЫЕ!$F$1&gt;ДАННЫЕ!$N390,IF(YEAR(ДАННЫЕ!$F$1)=YEAR(ДАННЫЕ!M390),1,0),0)</f>
        <v>0</v>
      </c>
      <c r="R390" s="15">
        <f>IF(ДАННЫЕ!$F$1&gt;ДАННЫЕ!$N390,IF(YEAR(ДАННЫЕ!$F$1)=YEAR(ДАННЫЕ!N390),1,0),0)</f>
        <v>0</v>
      </c>
      <c r="S390" s="15">
        <f>IF(ДАННЫЕ!$AA390="2А",1,IF(ДАННЫЕ!$AA390="2Б",2,IF(ДАННЫЕ!$AA390="2В",3,IF(ДАННЫЕ!$AA390=3,4,IF(ДАННЫЕ!$AA390="4А",5,IF(ДАННЫЕ!$AA390="4Б",6,IF(ДАННЫЕ!$AA390="4В",7,IF(ДАННЫЕ!$AA390=5,8,0))))))))</f>
        <v>0</v>
      </c>
      <c r="T390" s="15">
        <f>IF(OR(ДАННЫЕ!$AC390=2,ДАННЫЕ!$AD390=2,ДАННЫЕ!$AE390=2),2,IF(OR(ДАННЫЕ!$AC390=1,ДАННЫЕ!$AD390=1,ДАННЫЕ!$AE390=1),1,0))</f>
        <v>0</v>
      </c>
    </row>
    <row r="391" spans="1:20" ht="15" customHeight="1" x14ac:dyDescent="0.2">
      <c r="A391" s="78">
        <f>IF(B391&gt;0,IF(MONTH(ДАННЫЕ!$F$1)=MONTH(ДАННЫЕ!$B391),1,0),0)</f>
        <v>0</v>
      </c>
      <c r="B391" s="14">
        <f>IF(ДАННЫЕ!$B391&gt;0,IF(YEAR(ДАННЫЕ!$F$1)=YEAR(ДАННЫЕ!$B391),1,0),0)</f>
        <v>0</v>
      </c>
      <c r="C391" s="14">
        <f>IF(ДАННЫЕ!$CM391&gt;0,IF(YEAR(ДАННЫЕ!$F$1)=YEAR(ДАННЫЕ!$CM391),1,0),0)</f>
        <v>0</v>
      </c>
      <c r="D391" s="14">
        <f>IF(ДАННЫЕ!$CJ391&gt;0,IF(ДАННЫЕ!$CL391&gt;ДАННЫЕ!$F$1,1,IF(ДАННЫЕ!$CL391&gt;0,0,1)),0)</f>
        <v>0</v>
      </c>
      <c r="E391" s="43" t="str">
        <f ca="1">IF(ДАННЫЕ!$F$1&gt;0,IF(ДАННЫЕ!$G391&gt;0,DATEDIF(ДАННЫЕ!$G391,ДАННЫЕ!$F$1,"y"),""),IF(ДАННЫЕ!$G391&gt;0,DATEDIF(ДАННЫЕ!$G391,TODAY(),"y"),""))</f>
        <v/>
      </c>
      <c r="F391" s="43" t="str">
        <f xml:space="preserve"> IF(ДАННЫЕ!$F391="М",IF(E391&gt;=18,IF(E391&lt;60,1,""),""),"")&amp;IF(ДАННЫЕ!$F391="Ж",IF(E391&gt;=18,IF(E391&lt;55,1,""),""),"")</f>
        <v/>
      </c>
      <c r="G391" s="43" t="str">
        <f xml:space="preserve"> IF(ДАННЫЕ!$F391="М",IF(E391&gt;=60,2,""),"")&amp;IF(ДАННЫЕ!$F391="Ж",IF(E391&gt;=55,2,""),"")</f>
        <v/>
      </c>
      <c r="H391" s="43" t="str">
        <f t="shared" ca="1" si="15"/>
        <v/>
      </c>
      <c r="I391" s="43" t="str">
        <f t="shared" ca="1" si="16"/>
        <v>03</v>
      </c>
      <c r="J391" s="28" t="str">
        <f ca="1">ДАННЫЕ!$F391&amp;H391&amp;I391&amp;ДАННЫЕ!$I391&amp;"m"&amp;IF(ДАННЫЕ!$I391&gt;0,IF(ДАННЫЕ!$J391&gt;0,0,1),"")&amp;"f"&amp;IF(ДАННЫЕ!$R391&gt;0,IF(YEAR(ДАННЫЕ!$F$1)=YEAR(ДАННЫЕ!$R391),1,0),0)&amp;"z"&amp;ДАННЫЕ!$R391&amp;"p"&amp;ДАННЫЕ!$S391&amp;"i"&amp;ДАННЫЕ!$T391&amp;"h"&amp;ДАННЫЕ!$K391&amp;"be"&amp;ДАННЫЕ!$BI391&amp;"CD"&amp;IF(ДАННЫЕ!BF391&gt;500,4,IF(ДАННЫЕ!BF391&gt;350,3,IF(ДАННЫЕ!BF391&gt;200,2,IF(ДАННЫЕ!BF391&gt;0,1,0))))&amp;"g"&amp;B391&amp;"d"&amp;H391&amp;"l"&amp;ДАННЫЕ!AT391&amp;"a"&amp;ДАННЫЕ!$V391&amp;"v"&amp;R391&amp;"k"&amp;ДАННЫЕ!$U391&amp;"s"&amp;ДАННЫЕ!$Y391&amp;"t"&amp;ДАННЫЕ!$X391&amp;"b"&amp;IF(ДАННЫЕ!$Q391&gt;1,1,0)&amp;"PP"&amp;ДАННЫЕ!Z391&amp;"c"&amp;S391&amp;"x"&amp;IF(ДАННЫЕ!$BY391&gt;0,IF(YEAR(ДАННЫЕ!$F$1)=YEAR(ДАННЫЕ!$BY391),1,0),0)&amp;"n"&amp;IF(ДАННЫЕ!$BZ391&gt;0,IF(YEAR(ДАННЫЕ!$F$1)=YEAR(ДАННЫЕ!$BZ391),1,0),0)&amp;"u"&amp;D391&amp;"z"&amp;IF(ДАННЫЕ!$CL391&gt;0,IF(YEAR(ДАННЫЕ!$F$1)&gt;YEAR(ДАННЫЕ!$CL391),11,12),0)</f>
        <v>03mf0zpihbeCD0g0dlav0kstb0PPc0x0n0u0z0</v>
      </c>
      <c r="K391" s="28" t="str">
        <f ca="1">ДАННЫЕ!$I391&amp;"x"&amp;B391&amp;"w"&amp;IF(T391+ДАННЫЕ!AD391+ДАННЫЕ!AE391+ДАННЫЕ!AF391+ДАННЫЕ!AG391+ДАННЫЕ!AH391+ДАННЫЕ!$AL391+ДАННЫЕ!AI391+ДАННЫЕ!AJ391+ДАННЫЕ!AK391+ДАННЫЕ!AP391+ДАННЫЕ!AQ391+ДАННЫЕ!AR391+ДАННЫЕ!$AM391+ДАННЫЕ!$AN391+ДАННЫЕ!AS391+ДАННЫЕ!AT391&gt;0,1,0)&amp;IF(OR(T391=2,ДАННЫЕ!AD391=2,ДАННЫЕ!AE391=2,ДАННЫЕ!AF391=2,ДАННЫЕ!AG391=2,ДАННЫЕ!AH391=2,ДАННЫЕ!$AL391=2,ДАННЫЕ!AI391=2,ДАННЫЕ!AJ391=2,ДАННЫЕ!AK391=2,ДАННЫЕ!AP391=2,ДАННЫЕ!AQ391=2,ДАННЫЕ!AR391=2,ДАННЫЕ!$AM391=2,ДАННЫЕ!$AN391=2,ДАННЫЕ!AS391=2,ДАННЫЕ!AT391=2),2,0)&amp;"t"&amp;IF(T391&gt;0,"1"&amp;T391,"00")&amp;"f"&amp;IF(ДАННЫЕ!$AC391,"1"&amp;ДАННЫЕ!$AC391,"00")&amp;"b"&amp;IF(ДАННЫЕ!$AD391,"1"&amp;ДАННЫЕ!$AD391,"00")&amp;"g"&amp;IF(ДАННЫЕ!$AF391,"1"&amp;ДАННЫЕ!$AF391,"00")&amp;"c"&amp;IF(ДАННЫЕ!$AG391,"1"&amp;ДАННЫЕ!$AG391,"00")&amp;"i"&amp;IF(ДАННЫЕ!$AH391,"1"&amp;ДАННЫЕ!$AH391,"00")&amp;"r"&amp;IF(ДАННЫЕ!$AL391,"1"&amp;ДАННЫЕ!$AL391,"00")&amp;"m"&amp;IF(ДАННЫЕ!$AI391,"1"&amp;ДАННЫЕ!$AI391,"00")&amp;"hS"&amp;IF(ДАННЫЕ!$AJ391,"1"&amp;ДАННЫЕ!$AJ391,"00")&amp;"hZ"&amp;IF(ДАННЫЕ!$AK391,"1"&amp;ДАННЫЕ!$AK391,"00")&amp;"p"&amp;IF(ДАННЫЕ!$AP391,"1"&amp;ДАННЫЕ!$AP391,"00")&amp;"k"&amp;IF(ДАННЫЕ!$AQ391,"1"&amp;ДАННЫЕ!$AQ391,"00")&amp;"z"&amp;IF(ДАННЫЕ!$AR391,"1"&amp;ДАННЫЕ!$AR391,"00")&amp;"j"&amp;IF(ДАННЫЕ!$AM391,"1"&amp;ДАННЫЕ!$AM391,"00")&amp;"n"&amp;IF(ДАННЫЕ!$AN391,"1"&amp;ДАННЫЕ!$AN391,"00")&amp;"E"&amp;ДАННЫЕ!BI391&amp;"L"&amp;ДАННЫЕ!AO391&amp;"h"&amp;IF(ДАННЫЕ!$AU391&gt;0,1,0)&amp;"v"&amp;IF(ДАННЫЕ!$AW391&gt;0,1,0)&amp;"a"&amp;IF(ДАННЫЕ!$AS391,"1"&amp;ДАННЫЕ!$AS391,"00")&amp;"s"&amp;IF(ДАННЫЕ!$AT391,"1"&amp;ДАННЫЕ!$AT391,"00")&amp;"u"&amp;IF(ДАННЫЕ!$CJ391&gt;0,1,0)&amp;"y"&amp;B391&amp;"d"&amp;H391&amp;"e"&amp;F391&amp;G391</f>
        <v>x0w00t00f00b00g00c00i00r00m00hS00hZ00p00k00z00j00n00ELh0v0a00s00u0y0de</v>
      </c>
      <c r="L391" s="28" t="str">
        <f ca="1">ДАННЫЕ!$I391&amp;"VN"&amp;IF(ДАННЫЕ!AW391&gt;0,11,10)&amp;"CD"&amp;IF(ДАННЫЕ!BF391&gt;500,16,IF(ДАННЫЕ!BF391&gt;350,15,IF(ДАННЫЕ!BF391&gt;=200,14,IF(ДАННЫЕ!BF391&gt;=100,13,IF(ДАННЫЕ!BF391&gt;=50,12,IF(ДАННЫЕ!BF391&gt;0,11,10))))))&amp;"AR"&amp;IF(ДАННЫЕ!BX391&gt;0,1,0)&amp;"GD"&amp;B391&amp;"VV"&amp;IF(E391&gt;=5,IF(E391&lt;18,1,0),0)</f>
        <v>VN10CD10AR0GD0VV0</v>
      </c>
      <c r="M391" s="28" t="str">
        <f>ДАННЫЕ!$I391&amp;"b"&amp;ДАННЫЕ!$BI391&amp;"r"&amp;ДАННЫЕ!$BJ391&amp;"CD"&amp;IF(ДАННЫЕ!BF391&gt;0,IF(ДАННЫЕ!BF391&lt;200,1,IF(ДАННЫЕ!BF391&lt;350,2,3)),0)&amp;"h"&amp;IF(ДАННЫЕ!$BK391+ДАННЫЕ!$BL391+ДАННЫЕ!$BM391&gt;0,1,0)&amp;"x"&amp;ДАННЫЕ!$BK391&amp;"y"&amp;ДАННЫЕ!$BL391&amp;"z"&amp;ДАННЫЕ!$BM391&amp;"c"&amp;IF(ДАННЫЕ!$BK391+ДАННЫЕ!$BL391+ДАННЫЕ!$BM391=3,1,0)&amp;"a"&amp;IF(ДАННЫЕ!$BQ391+ДАННЫЕ!$BR391&gt;0,1,0)&amp;"d"&amp;ДАННЫЕ!$BQ391&amp;"v"&amp;ДАННЫЕ!$BR391&amp;"p"&amp;ДАННЫЕ!$BS391&amp;"n"&amp;ДАННЫЕ!$BU391&amp;"t"&amp;ДАННЫЕ!$BV391&amp;"o"&amp;ДАННЫЕ!$BT391&amp;"l"&amp;IF(ДАННЫЕ!$BN391&gt;0,1,0)&amp;ДАННЫЕ!$BN391&amp;"g"&amp;ДАННЫЕ!$BO391&amp;"s"&amp;ДАННЫЕ!$BP391&amp;"DZ"&amp;IF(ДАННЫЕ!B391-ДАННЫЕ!G391 &lt; 60,IF(ДАННЫЕ!B391-ДАННЫЕ!G391 &gt;= 0,1,0),0)&amp;"u"&amp;IF(ДАННЫЕ!$CJ391&gt;0,1,0)</f>
        <v>brCD0h0xyzc0a0dvpntol0gsDZ1u0</v>
      </c>
      <c r="N391" s="28" t="str">
        <f ca="1">ДАННЫЕ!$F391&amp;ДАННЫЕ!$I391&amp;"g"&amp;B391&amp;"cf"&amp;D391&amp;"a"&amp;IF(ДАННЫЕ!$BX391&gt;0,1,0)&amp;IF(ДАННЫЕ!$BF391&gt;500,1,IF(ДАННЫЕ!$BF391&gt;350,2,IF(ДАННЫЕ!$BF391&gt;=200,3,IF(ДАННЫЕ!$BF391&gt;=100,4,IF(ДАННЫЕ!$BF391&gt;=50,5,IF(ДАННЫЕ!$BF391&lt;50,6,0))))))&amp;"AR"&amp;IF(DATEDIF(ДАННЫЕ!$BX391,ДАННЫЕ!$F$1,"y")&gt;1,1,0)&amp;"VG"&amp;IF(ДАННЫЕ!$BH391="0",1,0)&amp;"o"&amp;IF(T391+ДАННЫЕ!$AF391+ДАННЫЕ!$AG391+ДАННЫЕ!$AH391+ДАННЫЕ!$AI391+ДАННЫЕ!$AJ391+ДАННЫЕ!$AP391+ДАННЫЕ!$AQ391+ДАННЫЕ!$AR391+ДАННЫЕ!$AU391+ДАННЫЕ!$AW391+ДАННЫЕ!$AS391+ДАННЫЕ!$AT391&gt;0,1,0)&amp;"x"&amp;ДАННЫЕ!$AG391&amp;"p"&amp;IF(ДАННЫЕ!$BY391&gt;0,1,0)&amp;"v"&amp;IF(ДАННЫЕ!$BZ391&gt;0,1,0)&amp;"n"&amp;ДАННЫЕ!$CA391&amp;"t"&amp;ДАННЫЕ!$AY391&amp;"k"&amp;ДАННЫЕ!$CB391&amp;"q"&amp;ДАННЫЕ!$CC391&amp;"w"&amp;ДАННЫЕ!$CD391&amp;"e"&amp;ДАННЫЕ!$CE391&amp;"m"&amp;ДАННЫЕ!$CF391&amp;"c"&amp;ДАННЫЕ!$CG391&amp;"z"&amp;ДАННЫЕ!$CH391&amp;"d"&amp;IF(H391=4,1,0)&amp;"s"&amp;IF(ДАННЫЕ!$J391=1,0,1)&amp;"u"&amp;IF(ДАННЫЕ!$CJ391&gt;0,1,0)</f>
        <v>g0cf0a06AR1VG0o0xp0v0ntkqwemczd0s1u0</v>
      </c>
      <c r="O391" s="28" t="str">
        <f>ДАННЫЕ!$I391&amp;"g"&amp;B391&amp;A391&amp;"f"&amp;P391&amp;"c"&amp;IF(ДАННЫЕ!$U391&gt;0,1,0)&amp;"s"&amp;IF(ДАННЫЕ!$Q391&gt;0,IF(YEAR(ДАННЫЕ!$F$1)=YEAR(ДАННЫЕ!$Q391),IF(MONTH(ДАННЫЕ!$F$1)=MONTH(ДАННЫЕ!$Q391),111,11),1),0)&amp;"i"&amp;IF(ДАННЫЕ!$R391+ДАННЫЕ!$S391+ДАННЫЕ!$T391=0,0,1)&amp;"h"&amp;IF(ДАННЫЕ!$P391&gt;0,1,0)&amp;"p"&amp;IF(ДАННЫЕ!$CI391&gt;0,IF(YEAR(ДАННЫЕ!$F$1)=YEAR(ДАННЫЕ!$CI391),IF(MONTH(ДАННЫЕ!$F$1)=MONTH(ДАННЫЕ!$CI391),111,11),1),0)&amp;"d"&amp;IF(ДАННЫЕ!$CJ391&gt;0,IF(YEAR(ДАННЫЕ!$F$1)=YEAR(ДАННЫЕ!$CJ391),IF(MONTH(ДАННЫЕ!$F$1)=MONTH(ДАННЫЕ!$CJ391),111,11),1),0)&amp;"o"&amp;IF(ДАННЫЕ!$CK391&gt;0,IF(MONTH(ДАННЫЕ!$F$1)=MONTH(ДАННЫЕ!$CK391),111,11),0)&amp;"v"&amp;IF(ДАННЫЕ!$BE391&gt;0,IF(MONTH(ДАННЫЕ!$F$1)=MONTH(ДАННЫЕ!$BE391),111,11),0)</f>
        <v>g00f0c0s0i0h0p0d0o0v0</v>
      </c>
      <c r="P391" s="15">
        <f t="shared" si="17"/>
        <v>0</v>
      </c>
      <c r="Q391" s="15">
        <f>IF(ДАННЫЕ!$F$1&gt;ДАННЫЕ!$N391,IF(YEAR(ДАННЫЕ!$F$1)=YEAR(ДАННЫЕ!M391),1,0),0)</f>
        <v>0</v>
      </c>
      <c r="R391" s="15">
        <f>IF(ДАННЫЕ!$F$1&gt;ДАННЫЕ!$N391,IF(YEAR(ДАННЫЕ!$F$1)=YEAR(ДАННЫЕ!N391),1,0),0)</f>
        <v>0</v>
      </c>
      <c r="S391" s="15">
        <f>IF(ДАННЫЕ!$AA391="2А",1,IF(ДАННЫЕ!$AA391="2Б",2,IF(ДАННЫЕ!$AA391="2В",3,IF(ДАННЫЕ!$AA391=3,4,IF(ДАННЫЕ!$AA391="4А",5,IF(ДАННЫЕ!$AA391="4Б",6,IF(ДАННЫЕ!$AA391="4В",7,IF(ДАННЫЕ!$AA391=5,8,0))))))))</f>
        <v>0</v>
      </c>
      <c r="T391" s="15">
        <f>IF(OR(ДАННЫЕ!$AC391=2,ДАННЫЕ!$AD391=2,ДАННЫЕ!$AE391=2),2,IF(OR(ДАННЫЕ!$AC391=1,ДАННЫЕ!$AD391=1,ДАННЫЕ!$AE391=1),1,0))</f>
        <v>0</v>
      </c>
    </row>
    <row r="392" spans="1:20" ht="15" customHeight="1" x14ac:dyDescent="0.2">
      <c r="A392" s="78">
        <f>IF(B392&gt;0,IF(MONTH(ДАННЫЕ!$F$1)=MONTH(ДАННЫЕ!$B392),1,0),0)</f>
        <v>0</v>
      </c>
      <c r="B392" s="14">
        <f>IF(ДАННЫЕ!$B392&gt;0,IF(YEAR(ДАННЫЕ!$F$1)=YEAR(ДАННЫЕ!$B392),1,0),0)</f>
        <v>0</v>
      </c>
      <c r="C392" s="14">
        <f>IF(ДАННЫЕ!$CM392&gt;0,IF(YEAR(ДАННЫЕ!$F$1)=YEAR(ДАННЫЕ!$CM392),1,0),0)</f>
        <v>0</v>
      </c>
      <c r="D392" s="14">
        <f>IF(ДАННЫЕ!$CJ392&gt;0,IF(ДАННЫЕ!$CL392&gt;ДАННЫЕ!$F$1,1,IF(ДАННЫЕ!$CL392&gt;0,0,1)),0)</f>
        <v>0</v>
      </c>
      <c r="E392" s="43" t="str">
        <f ca="1">IF(ДАННЫЕ!$F$1&gt;0,IF(ДАННЫЕ!$G392&gt;0,DATEDIF(ДАННЫЕ!$G392,ДАННЫЕ!$F$1,"y"),""),IF(ДАННЫЕ!$G392&gt;0,DATEDIF(ДАННЫЕ!$G392,TODAY(),"y"),""))</f>
        <v/>
      </c>
      <c r="F392" s="43" t="str">
        <f xml:space="preserve"> IF(ДАННЫЕ!$F392="М",IF(E392&gt;=18,IF(E392&lt;60,1,""),""),"")&amp;IF(ДАННЫЕ!$F392="Ж",IF(E392&gt;=18,IF(E392&lt;55,1,""),""),"")</f>
        <v/>
      </c>
      <c r="G392" s="43" t="str">
        <f xml:space="preserve"> IF(ДАННЫЕ!$F392="М",IF(E392&gt;=60,2,""),"")&amp;IF(ДАННЫЕ!$F392="Ж",IF(E392&gt;=55,2,""),"")</f>
        <v/>
      </c>
      <c r="H392" s="43" t="str">
        <f t="shared" ref="H392:H455" ca="1" si="18">IF(E392&lt;0,"-1",IF(E392&lt;1,11,IF(E392&lt;3,12,IF(E392&lt;5,13,IF(E392&lt;10,14,IF(E392&lt;15,15,IF(E392&lt;18,16,"")))))))</f>
        <v/>
      </c>
      <c r="I392" s="43" t="str">
        <f t="shared" ref="I392:I455" ca="1" si="19">IF(E392&gt;=60,"03",IF(E392&gt;=50,"02",IF(E392&gt;=45,"01",IF(E392&gt;=35,9,IF(E392&gt;=25,8,IF(E392&gt;=18,7,""))))))</f>
        <v>03</v>
      </c>
      <c r="J392" s="28" t="str">
        <f ca="1">ДАННЫЕ!$F392&amp;H392&amp;I392&amp;ДАННЫЕ!$I392&amp;"m"&amp;IF(ДАННЫЕ!$I392&gt;0,IF(ДАННЫЕ!$J392&gt;0,0,1),"")&amp;"f"&amp;IF(ДАННЫЕ!$R392&gt;0,IF(YEAR(ДАННЫЕ!$F$1)=YEAR(ДАННЫЕ!$R392),1,0),0)&amp;"z"&amp;ДАННЫЕ!$R392&amp;"p"&amp;ДАННЫЕ!$S392&amp;"i"&amp;ДАННЫЕ!$T392&amp;"h"&amp;ДАННЫЕ!$K392&amp;"be"&amp;ДАННЫЕ!$BI392&amp;"CD"&amp;IF(ДАННЫЕ!BF392&gt;500,4,IF(ДАННЫЕ!BF392&gt;350,3,IF(ДАННЫЕ!BF392&gt;200,2,IF(ДАННЫЕ!BF392&gt;0,1,0))))&amp;"g"&amp;B392&amp;"d"&amp;H392&amp;"l"&amp;ДАННЫЕ!AT392&amp;"a"&amp;ДАННЫЕ!$V392&amp;"v"&amp;R392&amp;"k"&amp;ДАННЫЕ!$U392&amp;"s"&amp;ДАННЫЕ!$Y392&amp;"t"&amp;ДАННЫЕ!$X392&amp;"b"&amp;IF(ДАННЫЕ!$Q392&gt;1,1,0)&amp;"PP"&amp;ДАННЫЕ!Z392&amp;"c"&amp;S392&amp;"x"&amp;IF(ДАННЫЕ!$BY392&gt;0,IF(YEAR(ДАННЫЕ!$F$1)=YEAR(ДАННЫЕ!$BY392),1,0),0)&amp;"n"&amp;IF(ДАННЫЕ!$BZ392&gt;0,IF(YEAR(ДАННЫЕ!$F$1)=YEAR(ДАННЫЕ!$BZ392),1,0),0)&amp;"u"&amp;D392&amp;"z"&amp;IF(ДАННЫЕ!$CL392&gt;0,IF(YEAR(ДАННЫЕ!$F$1)&gt;YEAR(ДАННЫЕ!$CL392),11,12),0)</f>
        <v>03mf0zpihbeCD0g0dlav0kstb0PPc0x0n0u0z0</v>
      </c>
      <c r="K392" s="28" t="str">
        <f ca="1">ДАННЫЕ!$I392&amp;"x"&amp;B392&amp;"w"&amp;IF(T392+ДАННЫЕ!AD392+ДАННЫЕ!AE392+ДАННЫЕ!AF392+ДАННЫЕ!AG392+ДАННЫЕ!AH392+ДАННЫЕ!$AL392+ДАННЫЕ!AI392+ДАННЫЕ!AJ392+ДАННЫЕ!AK392+ДАННЫЕ!AP392+ДАННЫЕ!AQ392+ДАННЫЕ!AR392+ДАННЫЕ!$AM392+ДАННЫЕ!$AN392+ДАННЫЕ!AS392+ДАННЫЕ!AT392&gt;0,1,0)&amp;IF(OR(T392=2,ДАННЫЕ!AD392=2,ДАННЫЕ!AE392=2,ДАННЫЕ!AF392=2,ДАННЫЕ!AG392=2,ДАННЫЕ!AH392=2,ДАННЫЕ!$AL392=2,ДАННЫЕ!AI392=2,ДАННЫЕ!AJ392=2,ДАННЫЕ!AK392=2,ДАННЫЕ!AP392=2,ДАННЫЕ!AQ392=2,ДАННЫЕ!AR392=2,ДАННЫЕ!$AM392=2,ДАННЫЕ!$AN392=2,ДАННЫЕ!AS392=2,ДАННЫЕ!AT392=2),2,0)&amp;"t"&amp;IF(T392&gt;0,"1"&amp;T392,"00")&amp;"f"&amp;IF(ДАННЫЕ!$AC392,"1"&amp;ДАННЫЕ!$AC392,"00")&amp;"b"&amp;IF(ДАННЫЕ!$AD392,"1"&amp;ДАННЫЕ!$AD392,"00")&amp;"g"&amp;IF(ДАННЫЕ!$AF392,"1"&amp;ДАННЫЕ!$AF392,"00")&amp;"c"&amp;IF(ДАННЫЕ!$AG392,"1"&amp;ДАННЫЕ!$AG392,"00")&amp;"i"&amp;IF(ДАННЫЕ!$AH392,"1"&amp;ДАННЫЕ!$AH392,"00")&amp;"r"&amp;IF(ДАННЫЕ!$AL392,"1"&amp;ДАННЫЕ!$AL392,"00")&amp;"m"&amp;IF(ДАННЫЕ!$AI392,"1"&amp;ДАННЫЕ!$AI392,"00")&amp;"hS"&amp;IF(ДАННЫЕ!$AJ392,"1"&amp;ДАННЫЕ!$AJ392,"00")&amp;"hZ"&amp;IF(ДАННЫЕ!$AK392,"1"&amp;ДАННЫЕ!$AK392,"00")&amp;"p"&amp;IF(ДАННЫЕ!$AP392,"1"&amp;ДАННЫЕ!$AP392,"00")&amp;"k"&amp;IF(ДАННЫЕ!$AQ392,"1"&amp;ДАННЫЕ!$AQ392,"00")&amp;"z"&amp;IF(ДАННЫЕ!$AR392,"1"&amp;ДАННЫЕ!$AR392,"00")&amp;"j"&amp;IF(ДАННЫЕ!$AM392,"1"&amp;ДАННЫЕ!$AM392,"00")&amp;"n"&amp;IF(ДАННЫЕ!$AN392,"1"&amp;ДАННЫЕ!$AN392,"00")&amp;"E"&amp;ДАННЫЕ!BI392&amp;"L"&amp;ДАННЫЕ!AO392&amp;"h"&amp;IF(ДАННЫЕ!$AU392&gt;0,1,0)&amp;"v"&amp;IF(ДАННЫЕ!$AW392&gt;0,1,0)&amp;"a"&amp;IF(ДАННЫЕ!$AS392,"1"&amp;ДАННЫЕ!$AS392,"00")&amp;"s"&amp;IF(ДАННЫЕ!$AT392,"1"&amp;ДАННЫЕ!$AT392,"00")&amp;"u"&amp;IF(ДАННЫЕ!$CJ392&gt;0,1,0)&amp;"y"&amp;B392&amp;"d"&amp;H392&amp;"e"&amp;F392&amp;G392</f>
        <v>x0w00t00f00b00g00c00i00r00m00hS00hZ00p00k00z00j00n00ELh0v0a00s00u0y0de</v>
      </c>
      <c r="L392" s="28" t="str">
        <f ca="1">ДАННЫЕ!$I392&amp;"VN"&amp;IF(ДАННЫЕ!AW392&gt;0,11,10)&amp;"CD"&amp;IF(ДАННЫЕ!BF392&gt;500,16,IF(ДАННЫЕ!BF392&gt;350,15,IF(ДАННЫЕ!BF392&gt;=200,14,IF(ДАННЫЕ!BF392&gt;=100,13,IF(ДАННЫЕ!BF392&gt;=50,12,IF(ДАННЫЕ!BF392&gt;0,11,10))))))&amp;"AR"&amp;IF(ДАННЫЕ!BX392&gt;0,1,0)&amp;"GD"&amp;B392&amp;"VV"&amp;IF(E392&gt;=5,IF(E392&lt;18,1,0),0)</f>
        <v>VN10CD10AR0GD0VV0</v>
      </c>
      <c r="M392" s="28" t="str">
        <f>ДАННЫЕ!$I392&amp;"b"&amp;ДАННЫЕ!$BI392&amp;"r"&amp;ДАННЫЕ!$BJ392&amp;"CD"&amp;IF(ДАННЫЕ!BF392&gt;0,IF(ДАННЫЕ!BF392&lt;200,1,IF(ДАННЫЕ!BF392&lt;350,2,3)),0)&amp;"h"&amp;IF(ДАННЫЕ!$BK392+ДАННЫЕ!$BL392+ДАННЫЕ!$BM392&gt;0,1,0)&amp;"x"&amp;ДАННЫЕ!$BK392&amp;"y"&amp;ДАННЫЕ!$BL392&amp;"z"&amp;ДАННЫЕ!$BM392&amp;"c"&amp;IF(ДАННЫЕ!$BK392+ДАННЫЕ!$BL392+ДАННЫЕ!$BM392=3,1,0)&amp;"a"&amp;IF(ДАННЫЕ!$BQ392+ДАННЫЕ!$BR392&gt;0,1,0)&amp;"d"&amp;ДАННЫЕ!$BQ392&amp;"v"&amp;ДАННЫЕ!$BR392&amp;"p"&amp;ДАННЫЕ!$BS392&amp;"n"&amp;ДАННЫЕ!$BU392&amp;"t"&amp;ДАННЫЕ!$BV392&amp;"o"&amp;ДАННЫЕ!$BT392&amp;"l"&amp;IF(ДАННЫЕ!$BN392&gt;0,1,0)&amp;ДАННЫЕ!$BN392&amp;"g"&amp;ДАННЫЕ!$BO392&amp;"s"&amp;ДАННЫЕ!$BP392&amp;"DZ"&amp;IF(ДАННЫЕ!B392-ДАННЫЕ!G392 &lt; 60,IF(ДАННЫЕ!B392-ДАННЫЕ!G392 &gt;= 0,1,0),0)&amp;"u"&amp;IF(ДАННЫЕ!$CJ392&gt;0,1,0)</f>
        <v>brCD0h0xyzc0a0dvpntol0gsDZ1u0</v>
      </c>
      <c r="N392" s="28" t="str">
        <f ca="1">ДАННЫЕ!$F392&amp;ДАННЫЕ!$I392&amp;"g"&amp;B392&amp;"cf"&amp;D392&amp;"a"&amp;IF(ДАННЫЕ!$BX392&gt;0,1,0)&amp;IF(ДАННЫЕ!$BF392&gt;500,1,IF(ДАННЫЕ!$BF392&gt;350,2,IF(ДАННЫЕ!$BF392&gt;=200,3,IF(ДАННЫЕ!$BF392&gt;=100,4,IF(ДАННЫЕ!$BF392&gt;=50,5,IF(ДАННЫЕ!$BF392&lt;50,6,0))))))&amp;"AR"&amp;IF(DATEDIF(ДАННЫЕ!$BX392,ДАННЫЕ!$F$1,"y")&gt;1,1,0)&amp;"VG"&amp;IF(ДАННЫЕ!$BH392="0",1,0)&amp;"o"&amp;IF(T392+ДАННЫЕ!$AF392+ДАННЫЕ!$AG392+ДАННЫЕ!$AH392+ДАННЫЕ!$AI392+ДАННЫЕ!$AJ392+ДАННЫЕ!$AP392+ДАННЫЕ!$AQ392+ДАННЫЕ!$AR392+ДАННЫЕ!$AU392+ДАННЫЕ!$AW392+ДАННЫЕ!$AS392+ДАННЫЕ!$AT392&gt;0,1,0)&amp;"x"&amp;ДАННЫЕ!$AG392&amp;"p"&amp;IF(ДАННЫЕ!$BY392&gt;0,1,0)&amp;"v"&amp;IF(ДАННЫЕ!$BZ392&gt;0,1,0)&amp;"n"&amp;ДАННЫЕ!$CA392&amp;"t"&amp;ДАННЫЕ!$AY392&amp;"k"&amp;ДАННЫЕ!$CB392&amp;"q"&amp;ДАННЫЕ!$CC392&amp;"w"&amp;ДАННЫЕ!$CD392&amp;"e"&amp;ДАННЫЕ!$CE392&amp;"m"&amp;ДАННЫЕ!$CF392&amp;"c"&amp;ДАННЫЕ!$CG392&amp;"z"&amp;ДАННЫЕ!$CH392&amp;"d"&amp;IF(H392=4,1,0)&amp;"s"&amp;IF(ДАННЫЕ!$J392=1,0,1)&amp;"u"&amp;IF(ДАННЫЕ!$CJ392&gt;0,1,0)</f>
        <v>g0cf0a06AR1VG0o0xp0v0ntkqwemczd0s1u0</v>
      </c>
      <c r="O392" s="28" t="str">
        <f>ДАННЫЕ!$I392&amp;"g"&amp;B392&amp;A392&amp;"f"&amp;P392&amp;"c"&amp;IF(ДАННЫЕ!$U392&gt;0,1,0)&amp;"s"&amp;IF(ДАННЫЕ!$Q392&gt;0,IF(YEAR(ДАННЫЕ!$F$1)=YEAR(ДАННЫЕ!$Q392),IF(MONTH(ДАННЫЕ!$F$1)=MONTH(ДАННЫЕ!$Q392),111,11),1),0)&amp;"i"&amp;IF(ДАННЫЕ!$R392+ДАННЫЕ!$S392+ДАННЫЕ!$T392=0,0,1)&amp;"h"&amp;IF(ДАННЫЕ!$P392&gt;0,1,0)&amp;"p"&amp;IF(ДАННЫЕ!$CI392&gt;0,IF(YEAR(ДАННЫЕ!$F$1)=YEAR(ДАННЫЕ!$CI392),IF(MONTH(ДАННЫЕ!$F$1)=MONTH(ДАННЫЕ!$CI392),111,11),1),0)&amp;"d"&amp;IF(ДАННЫЕ!$CJ392&gt;0,IF(YEAR(ДАННЫЕ!$F$1)=YEAR(ДАННЫЕ!$CJ392),IF(MONTH(ДАННЫЕ!$F$1)=MONTH(ДАННЫЕ!$CJ392),111,11),1),0)&amp;"o"&amp;IF(ДАННЫЕ!$CK392&gt;0,IF(MONTH(ДАННЫЕ!$F$1)=MONTH(ДАННЫЕ!$CK392),111,11),0)&amp;"v"&amp;IF(ДАННЫЕ!$BE392&gt;0,IF(MONTH(ДАННЫЕ!$F$1)=MONTH(ДАННЫЕ!$BE392),111,11),0)</f>
        <v>g00f0c0s0i0h0p0d0o0v0</v>
      </c>
      <c r="P392" s="15">
        <f t="shared" ref="P392:P455" si="20">IF(Q392&gt;R392,1,0)</f>
        <v>0</v>
      </c>
      <c r="Q392" s="15">
        <f>IF(ДАННЫЕ!$F$1&gt;ДАННЫЕ!$N392,IF(YEAR(ДАННЫЕ!$F$1)=YEAR(ДАННЫЕ!M392),1,0),0)</f>
        <v>0</v>
      </c>
      <c r="R392" s="15">
        <f>IF(ДАННЫЕ!$F$1&gt;ДАННЫЕ!$N392,IF(YEAR(ДАННЫЕ!$F$1)=YEAR(ДАННЫЕ!N392),1,0),0)</f>
        <v>0</v>
      </c>
      <c r="S392" s="15">
        <f>IF(ДАННЫЕ!$AA392="2А",1,IF(ДАННЫЕ!$AA392="2Б",2,IF(ДАННЫЕ!$AA392="2В",3,IF(ДАННЫЕ!$AA392=3,4,IF(ДАННЫЕ!$AA392="4А",5,IF(ДАННЫЕ!$AA392="4Б",6,IF(ДАННЫЕ!$AA392="4В",7,IF(ДАННЫЕ!$AA392=5,8,0))))))))</f>
        <v>0</v>
      </c>
      <c r="T392" s="15">
        <f>IF(OR(ДАННЫЕ!$AC392=2,ДАННЫЕ!$AD392=2,ДАННЫЕ!$AE392=2),2,IF(OR(ДАННЫЕ!$AC392=1,ДАННЫЕ!$AD392=1,ДАННЫЕ!$AE392=1),1,0))</f>
        <v>0</v>
      </c>
    </row>
    <row r="393" spans="1:20" ht="15" customHeight="1" x14ac:dyDescent="0.2">
      <c r="A393" s="78">
        <f>IF(B393&gt;0,IF(MONTH(ДАННЫЕ!$F$1)=MONTH(ДАННЫЕ!$B393),1,0),0)</f>
        <v>0</v>
      </c>
      <c r="B393" s="14">
        <f>IF(ДАННЫЕ!$B393&gt;0,IF(YEAR(ДАННЫЕ!$F$1)=YEAR(ДАННЫЕ!$B393),1,0),0)</f>
        <v>0</v>
      </c>
      <c r="C393" s="14">
        <f>IF(ДАННЫЕ!$CM393&gt;0,IF(YEAR(ДАННЫЕ!$F$1)=YEAR(ДАННЫЕ!$CM393),1,0),0)</f>
        <v>0</v>
      </c>
      <c r="D393" s="14">
        <f>IF(ДАННЫЕ!$CJ393&gt;0,IF(ДАННЫЕ!$CL393&gt;ДАННЫЕ!$F$1,1,IF(ДАННЫЕ!$CL393&gt;0,0,1)),0)</f>
        <v>0</v>
      </c>
      <c r="E393" s="43" t="str">
        <f ca="1">IF(ДАННЫЕ!$F$1&gt;0,IF(ДАННЫЕ!$G393&gt;0,DATEDIF(ДАННЫЕ!$G393,ДАННЫЕ!$F$1,"y"),""),IF(ДАННЫЕ!$G393&gt;0,DATEDIF(ДАННЫЕ!$G393,TODAY(),"y"),""))</f>
        <v/>
      </c>
      <c r="F393" s="43" t="str">
        <f xml:space="preserve"> IF(ДАННЫЕ!$F393="М",IF(E393&gt;=18,IF(E393&lt;60,1,""),""),"")&amp;IF(ДАННЫЕ!$F393="Ж",IF(E393&gt;=18,IF(E393&lt;55,1,""),""),"")</f>
        <v/>
      </c>
      <c r="G393" s="43" t="str">
        <f xml:space="preserve"> IF(ДАННЫЕ!$F393="М",IF(E393&gt;=60,2,""),"")&amp;IF(ДАННЫЕ!$F393="Ж",IF(E393&gt;=55,2,""),"")</f>
        <v/>
      </c>
      <c r="H393" s="43" t="str">
        <f t="shared" ca="1" si="18"/>
        <v/>
      </c>
      <c r="I393" s="43" t="str">
        <f t="shared" ca="1" si="19"/>
        <v>03</v>
      </c>
      <c r="J393" s="28" t="str">
        <f ca="1">ДАННЫЕ!$F393&amp;H393&amp;I393&amp;ДАННЫЕ!$I393&amp;"m"&amp;IF(ДАННЫЕ!$I393&gt;0,IF(ДАННЫЕ!$J393&gt;0,0,1),"")&amp;"f"&amp;IF(ДАННЫЕ!$R393&gt;0,IF(YEAR(ДАННЫЕ!$F$1)=YEAR(ДАННЫЕ!$R393),1,0),0)&amp;"z"&amp;ДАННЫЕ!$R393&amp;"p"&amp;ДАННЫЕ!$S393&amp;"i"&amp;ДАННЫЕ!$T393&amp;"h"&amp;ДАННЫЕ!$K393&amp;"be"&amp;ДАННЫЕ!$BI393&amp;"CD"&amp;IF(ДАННЫЕ!BF393&gt;500,4,IF(ДАННЫЕ!BF393&gt;350,3,IF(ДАННЫЕ!BF393&gt;200,2,IF(ДАННЫЕ!BF393&gt;0,1,0))))&amp;"g"&amp;B393&amp;"d"&amp;H393&amp;"l"&amp;ДАННЫЕ!AT393&amp;"a"&amp;ДАННЫЕ!$V393&amp;"v"&amp;R393&amp;"k"&amp;ДАННЫЕ!$U393&amp;"s"&amp;ДАННЫЕ!$Y393&amp;"t"&amp;ДАННЫЕ!$X393&amp;"b"&amp;IF(ДАННЫЕ!$Q393&gt;1,1,0)&amp;"PP"&amp;ДАННЫЕ!Z393&amp;"c"&amp;S393&amp;"x"&amp;IF(ДАННЫЕ!$BY393&gt;0,IF(YEAR(ДАННЫЕ!$F$1)=YEAR(ДАННЫЕ!$BY393),1,0),0)&amp;"n"&amp;IF(ДАННЫЕ!$BZ393&gt;0,IF(YEAR(ДАННЫЕ!$F$1)=YEAR(ДАННЫЕ!$BZ393),1,0),0)&amp;"u"&amp;D393&amp;"z"&amp;IF(ДАННЫЕ!$CL393&gt;0,IF(YEAR(ДАННЫЕ!$F$1)&gt;YEAR(ДАННЫЕ!$CL393),11,12),0)</f>
        <v>03mf0zpihbeCD0g0dlav0kstb0PPc0x0n0u0z0</v>
      </c>
      <c r="K393" s="28" t="str">
        <f ca="1">ДАННЫЕ!$I393&amp;"x"&amp;B393&amp;"w"&amp;IF(T393+ДАННЫЕ!AD393+ДАННЫЕ!AE393+ДАННЫЕ!AF393+ДАННЫЕ!AG393+ДАННЫЕ!AH393+ДАННЫЕ!$AL393+ДАННЫЕ!AI393+ДАННЫЕ!AJ393+ДАННЫЕ!AK393+ДАННЫЕ!AP393+ДАННЫЕ!AQ393+ДАННЫЕ!AR393+ДАННЫЕ!$AM393+ДАННЫЕ!$AN393+ДАННЫЕ!AS393+ДАННЫЕ!AT393&gt;0,1,0)&amp;IF(OR(T393=2,ДАННЫЕ!AD393=2,ДАННЫЕ!AE393=2,ДАННЫЕ!AF393=2,ДАННЫЕ!AG393=2,ДАННЫЕ!AH393=2,ДАННЫЕ!$AL393=2,ДАННЫЕ!AI393=2,ДАННЫЕ!AJ393=2,ДАННЫЕ!AK393=2,ДАННЫЕ!AP393=2,ДАННЫЕ!AQ393=2,ДАННЫЕ!AR393=2,ДАННЫЕ!$AM393=2,ДАННЫЕ!$AN393=2,ДАННЫЕ!AS393=2,ДАННЫЕ!AT393=2),2,0)&amp;"t"&amp;IF(T393&gt;0,"1"&amp;T393,"00")&amp;"f"&amp;IF(ДАННЫЕ!$AC393,"1"&amp;ДАННЫЕ!$AC393,"00")&amp;"b"&amp;IF(ДАННЫЕ!$AD393,"1"&amp;ДАННЫЕ!$AD393,"00")&amp;"g"&amp;IF(ДАННЫЕ!$AF393,"1"&amp;ДАННЫЕ!$AF393,"00")&amp;"c"&amp;IF(ДАННЫЕ!$AG393,"1"&amp;ДАННЫЕ!$AG393,"00")&amp;"i"&amp;IF(ДАННЫЕ!$AH393,"1"&amp;ДАННЫЕ!$AH393,"00")&amp;"r"&amp;IF(ДАННЫЕ!$AL393,"1"&amp;ДАННЫЕ!$AL393,"00")&amp;"m"&amp;IF(ДАННЫЕ!$AI393,"1"&amp;ДАННЫЕ!$AI393,"00")&amp;"hS"&amp;IF(ДАННЫЕ!$AJ393,"1"&amp;ДАННЫЕ!$AJ393,"00")&amp;"hZ"&amp;IF(ДАННЫЕ!$AK393,"1"&amp;ДАННЫЕ!$AK393,"00")&amp;"p"&amp;IF(ДАННЫЕ!$AP393,"1"&amp;ДАННЫЕ!$AP393,"00")&amp;"k"&amp;IF(ДАННЫЕ!$AQ393,"1"&amp;ДАННЫЕ!$AQ393,"00")&amp;"z"&amp;IF(ДАННЫЕ!$AR393,"1"&amp;ДАННЫЕ!$AR393,"00")&amp;"j"&amp;IF(ДАННЫЕ!$AM393,"1"&amp;ДАННЫЕ!$AM393,"00")&amp;"n"&amp;IF(ДАННЫЕ!$AN393,"1"&amp;ДАННЫЕ!$AN393,"00")&amp;"E"&amp;ДАННЫЕ!BI393&amp;"L"&amp;ДАННЫЕ!AO393&amp;"h"&amp;IF(ДАННЫЕ!$AU393&gt;0,1,0)&amp;"v"&amp;IF(ДАННЫЕ!$AW393&gt;0,1,0)&amp;"a"&amp;IF(ДАННЫЕ!$AS393,"1"&amp;ДАННЫЕ!$AS393,"00")&amp;"s"&amp;IF(ДАННЫЕ!$AT393,"1"&amp;ДАННЫЕ!$AT393,"00")&amp;"u"&amp;IF(ДАННЫЕ!$CJ393&gt;0,1,0)&amp;"y"&amp;B393&amp;"d"&amp;H393&amp;"e"&amp;F393&amp;G393</f>
        <v>x0w00t00f00b00g00c00i00r00m00hS00hZ00p00k00z00j00n00ELh0v0a00s00u0y0de</v>
      </c>
      <c r="L393" s="28" t="str">
        <f ca="1">ДАННЫЕ!$I393&amp;"VN"&amp;IF(ДАННЫЕ!AW393&gt;0,11,10)&amp;"CD"&amp;IF(ДАННЫЕ!BF393&gt;500,16,IF(ДАННЫЕ!BF393&gt;350,15,IF(ДАННЫЕ!BF393&gt;=200,14,IF(ДАННЫЕ!BF393&gt;=100,13,IF(ДАННЫЕ!BF393&gt;=50,12,IF(ДАННЫЕ!BF393&gt;0,11,10))))))&amp;"AR"&amp;IF(ДАННЫЕ!BX393&gt;0,1,0)&amp;"GD"&amp;B393&amp;"VV"&amp;IF(E393&gt;=5,IF(E393&lt;18,1,0),0)</f>
        <v>VN10CD10AR0GD0VV0</v>
      </c>
      <c r="M393" s="28" t="str">
        <f>ДАННЫЕ!$I393&amp;"b"&amp;ДАННЫЕ!$BI393&amp;"r"&amp;ДАННЫЕ!$BJ393&amp;"CD"&amp;IF(ДАННЫЕ!BF393&gt;0,IF(ДАННЫЕ!BF393&lt;200,1,IF(ДАННЫЕ!BF393&lt;350,2,3)),0)&amp;"h"&amp;IF(ДАННЫЕ!$BK393+ДАННЫЕ!$BL393+ДАННЫЕ!$BM393&gt;0,1,0)&amp;"x"&amp;ДАННЫЕ!$BK393&amp;"y"&amp;ДАННЫЕ!$BL393&amp;"z"&amp;ДАННЫЕ!$BM393&amp;"c"&amp;IF(ДАННЫЕ!$BK393+ДАННЫЕ!$BL393+ДАННЫЕ!$BM393=3,1,0)&amp;"a"&amp;IF(ДАННЫЕ!$BQ393+ДАННЫЕ!$BR393&gt;0,1,0)&amp;"d"&amp;ДАННЫЕ!$BQ393&amp;"v"&amp;ДАННЫЕ!$BR393&amp;"p"&amp;ДАННЫЕ!$BS393&amp;"n"&amp;ДАННЫЕ!$BU393&amp;"t"&amp;ДАННЫЕ!$BV393&amp;"o"&amp;ДАННЫЕ!$BT393&amp;"l"&amp;IF(ДАННЫЕ!$BN393&gt;0,1,0)&amp;ДАННЫЕ!$BN393&amp;"g"&amp;ДАННЫЕ!$BO393&amp;"s"&amp;ДАННЫЕ!$BP393&amp;"DZ"&amp;IF(ДАННЫЕ!B393-ДАННЫЕ!G393 &lt; 60,IF(ДАННЫЕ!B393-ДАННЫЕ!G393 &gt;= 0,1,0),0)&amp;"u"&amp;IF(ДАННЫЕ!$CJ393&gt;0,1,0)</f>
        <v>brCD0h0xyzc0a0dvpntol0gsDZ1u0</v>
      </c>
      <c r="N393" s="28" t="str">
        <f ca="1">ДАННЫЕ!$F393&amp;ДАННЫЕ!$I393&amp;"g"&amp;B393&amp;"cf"&amp;D393&amp;"a"&amp;IF(ДАННЫЕ!$BX393&gt;0,1,0)&amp;IF(ДАННЫЕ!$BF393&gt;500,1,IF(ДАННЫЕ!$BF393&gt;350,2,IF(ДАННЫЕ!$BF393&gt;=200,3,IF(ДАННЫЕ!$BF393&gt;=100,4,IF(ДАННЫЕ!$BF393&gt;=50,5,IF(ДАННЫЕ!$BF393&lt;50,6,0))))))&amp;"AR"&amp;IF(DATEDIF(ДАННЫЕ!$BX393,ДАННЫЕ!$F$1,"y")&gt;1,1,0)&amp;"VG"&amp;IF(ДАННЫЕ!$BH393="0",1,0)&amp;"o"&amp;IF(T393+ДАННЫЕ!$AF393+ДАННЫЕ!$AG393+ДАННЫЕ!$AH393+ДАННЫЕ!$AI393+ДАННЫЕ!$AJ393+ДАННЫЕ!$AP393+ДАННЫЕ!$AQ393+ДАННЫЕ!$AR393+ДАННЫЕ!$AU393+ДАННЫЕ!$AW393+ДАННЫЕ!$AS393+ДАННЫЕ!$AT393&gt;0,1,0)&amp;"x"&amp;ДАННЫЕ!$AG393&amp;"p"&amp;IF(ДАННЫЕ!$BY393&gt;0,1,0)&amp;"v"&amp;IF(ДАННЫЕ!$BZ393&gt;0,1,0)&amp;"n"&amp;ДАННЫЕ!$CA393&amp;"t"&amp;ДАННЫЕ!$AY393&amp;"k"&amp;ДАННЫЕ!$CB393&amp;"q"&amp;ДАННЫЕ!$CC393&amp;"w"&amp;ДАННЫЕ!$CD393&amp;"e"&amp;ДАННЫЕ!$CE393&amp;"m"&amp;ДАННЫЕ!$CF393&amp;"c"&amp;ДАННЫЕ!$CG393&amp;"z"&amp;ДАННЫЕ!$CH393&amp;"d"&amp;IF(H393=4,1,0)&amp;"s"&amp;IF(ДАННЫЕ!$J393=1,0,1)&amp;"u"&amp;IF(ДАННЫЕ!$CJ393&gt;0,1,0)</f>
        <v>g0cf0a06AR1VG0o0xp0v0ntkqwemczd0s1u0</v>
      </c>
      <c r="O393" s="28" t="str">
        <f>ДАННЫЕ!$I393&amp;"g"&amp;B393&amp;A393&amp;"f"&amp;P393&amp;"c"&amp;IF(ДАННЫЕ!$U393&gt;0,1,0)&amp;"s"&amp;IF(ДАННЫЕ!$Q393&gt;0,IF(YEAR(ДАННЫЕ!$F$1)=YEAR(ДАННЫЕ!$Q393),IF(MONTH(ДАННЫЕ!$F$1)=MONTH(ДАННЫЕ!$Q393),111,11),1),0)&amp;"i"&amp;IF(ДАННЫЕ!$R393+ДАННЫЕ!$S393+ДАННЫЕ!$T393=0,0,1)&amp;"h"&amp;IF(ДАННЫЕ!$P393&gt;0,1,0)&amp;"p"&amp;IF(ДАННЫЕ!$CI393&gt;0,IF(YEAR(ДАННЫЕ!$F$1)=YEAR(ДАННЫЕ!$CI393),IF(MONTH(ДАННЫЕ!$F$1)=MONTH(ДАННЫЕ!$CI393),111,11),1),0)&amp;"d"&amp;IF(ДАННЫЕ!$CJ393&gt;0,IF(YEAR(ДАННЫЕ!$F$1)=YEAR(ДАННЫЕ!$CJ393),IF(MONTH(ДАННЫЕ!$F$1)=MONTH(ДАННЫЕ!$CJ393),111,11),1),0)&amp;"o"&amp;IF(ДАННЫЕ!$CK393&gt;0,IF(MONTH(ДАННЫЕ!$F$1)=MONTH(ДАННЫЕ!$CK393),111,11),0)&amp;"v"&amp;IF(ДАННЫЕ!$BE393&gt;0,IF(MONTH(ДАННЫЕ!$F$1)=MONTH(ДАННЫЕ!$BE393),111,11),0)</f>
        <v>g00f0c0s0i0h0p0d0o0v0</v>
      </c>
      <c r="P393" s="15">
        <f t="shared" si="20"/>
        <v>0</v>
      </c>
      <c r="Q393" s="15">
        <f>IF(ДАННЫЕ!$F$1&gt;ДАННЫЕ!$N393,IF(YEAR(ДАННЫЕ!$F$1)=YEAR(ДАННЫЕ!M393),1,0),0)</f>
        <v>0</v>
      </c>
      <c r="R393" s="15">
        <f>IF(ДАННЫЕ!$F$1&gt;ДАННЫЕ!$N393,IF(YEAR(ДАННЫЕ!$F$1)=YEAR(ДАННЫЕ!N393),1,0),0)</f>
        <v>0</v>
      </c>
      <c r="S393" s="15">
        <f>IF(ДАННЫЕ!$AA393="2А",1,IF(ДАННЫЕ!$AA393="2Б",2,IF(ДАННЫЕ!$AA393="2В",3,IF(ДАННЫЕ!$AA393=3,4,IF(ДАННЫЕ!$AA393="4А",5,IF(ДАННЫЕ!$AA393="4Б",6,IF(ДАННЫЕ!$AA393="4В",7,IF(ДАННЫЕ!$AA393=5,8,0))))))))</f>
        <v>0</v>
      </c>
      <c r="T393" s="15">
        <f>IF(OR(ДАННЫЕ!$AC393=2,ДАННЫЕ!$AD393=2,ДАННЫЕ!$AE393=2),2,IF(OR(ДАННЫЕ!$AC393=1,ДАННЫЕ!$AD393=1,ДАННЫЕ!$AE393=1),1,0))</f>
        <v>0</v>
      </c>
    </row>
    <row r="394" spans="1:20" ht="15" customHeight="1" x14ac:dyDescent="0.2">
      <c r="A394" s="78">
        <f>IF(B394&gt;0,IF(MONTH(ДАННЫЕ!$F$1)=MONTH(ДАННЫЕ!$B394),1,0),0)</f>
        <v>0</v>
      </c>
      <c r="B394" s="14">
        <f>IF(ДАННЫЕ!$B394&gt;0,IF(YEAR(ДАННЫЕ!$F$1)=YEAR(ДАННЫЕ!$B394),1,0),0)</f>
        <v>0</v>
      </c>
      <c r="C394" s="14">
        <f>IF(ДАННЫЕ!$CM394&gt;0,IF(YEAR(ДАННЫЕ!$F$1)=YEAR(ДАННЫЕ!$CM394),1,0),0)</f>
        <v>0</v>
      </c>
      <c r="D394" s="14">
        <f>IF(ДАННЫЕ!$CJ394&gt;0,IF(ДАННЫЕ!$CL394&gt;ДАННЫЕ!$F$1,1,IF(ДАННЫЕ!$CL394&gt;0,0,1)),0)</f>
        <v>0</v>
      </c>
      <c r="E394" s="43" t="str">
        <f ca="1">IF(ДАННЫЕ!$F$1&gt;0,IF(ДАННЫЕ!$G394&gt;0,DATEDIF(ДАННЫЕ!$G394,ДАННЫЕ!$F$1,"y"),""),IF(ДАННЫЕ!$G394&gt;0,DATEDIF(ДАННЫЕ!$G394,TODAY(),"y"),""))</f>
        <v/>
      </c>
      <c r="F394" s="43" t="str">
        <f xml:space="preserve"> IF(ДАННЫЕ!$F394="М",IF(E394&gt;=18,IF(E394&lt;60,1,""),""),"")&amp;IF(ДАННЫЕ!$F394="Ж",IF(E394&gt;=18,IF(E394&lt;55,1,""),""),"")</f>
        <v/>
      </c>
      <c r="G394" s="43" t="str">
        <f xml:space="preserve"> IF(ДАННЫЕ!$F394="М",IF(E394&gt;=60,2,""),"")&amp;IF(ДАННЫЕ!$F394="Ж",IF(E394&gt;=55,2,""),"")</f>
        <v/>
      </c>
      <c r="H394" s="43" t="str">
        <f t="shared" ca="1" si="18"/>
        <v/>
      </c>
      <c r="I394" s="43" t="str">
        <f t="shared" ca="1" si="19"/>
        <v>03</v>
      </c>
      <c r="J394" s="28" t="str">
        <f ca="1">ДАННЫЕ!$F394&amp;H394&amp;I394&amp;ДАННЫЕ!$I394&amp;"m"&amp;IF(ДАННЫЕ!$I394&gt;0,IF(ДАННЫЕ!$J394&gt;0,0,1),"")&amp;"f"&amp;IF(ДАННЫЕ!$R394&gt;0,IF(YEAR(ДАННЫЕ!$F$1)=YEAR(ДАННЫЕ!$R394),1,0),0)&amp;"z"&amp;ДАННЫЕ!$R394&amp;"p"&amp;ДАННЫЕ!$S394&amp;"i"&amp;ДАННЫЕ!$T394&amp;"h"&amp;ДАННЫЕ!$K394&amp;"be"&amp;ДАННЫЕ!$BI394&amp;"CD"&amp;IF(ДАННЫЕ!BF394&gt;500,4,IF(ДАННЫЕ!BF394&gt;350,3,IF(ДАННЫЕ!BF394&gt;200,2,IF(ДАННЫЕ!BF394&gt;0,1,0))))&amp;"g"&amp;B394&amp;"d"&amp;H394&amp;"l"&amp;ДАННЫЕ!AT394&amp;"a"&amp;ДАННЫЕ!$V394&amp;"v"&amp;R394&amp;"k"&amp;ДАННЫЕ!$U394&amp;"s"&amp;ДАННЫЕ!$Y394&amp;"t"&amp;ДАННЫЕ!$X394&amp;"b"&amp;IF(ДАННЫЕ!$Q394&gt;1,1,0)&amp;"PP"&amp;ДАННЫЕ!Z394&amp;"c"&amp;S394&amp;"x"&amp;IF(ДАННЫЕ!$BY394&gt;0,IF(YEAR(ДАННЫЕ!$F$1)=YEAR(ДАННЫЕ!$BY394),1,0),0)&amp;"n"&amp;IF(ДАННЫЕ!$BZ394&gt;0,IF(YEAR(ДАННЫЕ!$F$1)=YEAR(ДАННЫЕ!$BZ394),1,0),0)&amp;"u"&amp;D394&amp;"z"&amp;IF(ДАННЫЕ!$CL394&gt;0,IF(YEAR(ДАННЫЕ!$F$1)&gt;YEAR(ДАННЫЕ!$CL394),11,12),0)</f>
        <v>03mf0zpihbeCD0g0dlav0kstb0PPc0x0n0u0z0</v>
      </c>
      <c r="K394" s="28" t="str">
        <f ca="1">ДАННЫЕ!$I394&amp;"x"&amp;B394&amp;"w"&amp;IF(T394+ДАННЫЕ!AD394+ДАННЫЕ!AE394+ДАННЫЕ!AF394+ДАННЫЕ!AG394+ДАННЫЕ!AH394+ДАННЫЕ!$AL394+ДАННЫЕ!AI394+ДАННЫЕ!AJ394+ДАННЫЕ!AK394+ДАННЫЕ!AP394+ДАННЫЕ!AQ394+ДАННЫЕ!AR394+ДАННЫЕ!$AM394+ДАННЫЕ!$AN394+ДАННЫЕ!AS394+ДАННЫЕ!AT394&gt;0,1,0)&amp;IF(OR(T394=2,ДАННЫЕ!AD394=2,ДАННЫЕ!AE394=2,ДАННЫЕ!AF394=2,ДАННЫЕ!AG394=2,ДАННЫЕ!AH394=2,ДАННЫЕ!$AL394=2,ДАННЫЕ!AI394=2,ДАННЫЕ!AJ394=2,ДАННЫЕ!AK394=2,ДАННЫЕ!AP394=2,ДАННЫЕ!AQ394=2,ДАННЫЕ!AR394=2,ДАННЫЕ!$AM394=2,ДАННЫЕ!$AN394=2,ДАННЫЕ!AS394=2,ДАННЫЕ!AT394=2),2,0)&amp;"t"&amp;IF(T394&gt;0,"1"&amp;T394,"00")&amp;"f"&amp;IF(ДАННЫЕ!$AC394,"1"&amp;ДАННЫЕ!$AC394,"00")&amp;"b"&amp;IF(ДАННЫЕ!$AD394,"1"&amp;ДАННЫЕ!$AD394,"00")&amp;"g"&amp;IF(ДАННЫЕ!$AF394,"1"&amp;ДАННЫЕ!$AF394,"00")&amp;"c"&amp;IF(ДАННЫЕ!$AG394,"1"&amp;ДАННЫЕ!$AG394,"00")&amp;"i"&amp;IF(ДАННЫЕ!$AH394,"1"&amp;ДАННЫЕ!$AH394,"00")&amp;"r"&amp;IF(ДАННЫЕ!$AL394,"1"&amp;ДАННЫЕ!$AL394,"00")&amp;"m"&amp;IF(ДАННЫЕ!$AI394,"1"&amp;ДАННЫЕ!$AI394,"00")&amp;"hS"&amp;IF(ДАННЫЕ!$AJ394,"1"&amp;ДАННЫЕ!$AJ394,"00")&amp;"hZ"&amp;IF(ДАННЫЕ!$AK394,"1"&amp;ДАННЫЕ!$AK394,"00")&amp;"p"&amp;IF(ДАННЫЕ!$AP394,"1"&amp;ДАННЫЕ!$AP394,"00")&amp;"k"&amp;IF(ДАННЫЕ!$AQ394,"1"&amp;ДАННЫЕ!$AQ394,"00")&amp;"z"&amp;IF(ДАННЫЕ!$AR394,"1"&amp;ДАННЫЕ!$AR394,"00")&amp;"j"&amp;IF(ДАННЫЕ!$AM394,"1"&amp;ДАННЫЕ!$AM394,"00")&amp;"n"&amp;IF(ДАННЫЕ!$AN394,"1"&amp;ДАННЫЕ!$AN394,"00")&amp;"E"&amp;ДАННЫЕ!BI394&amp;"L"&amp;ДАННЫЕ!AO394&amp;"h"&amp;IF(ДАННЫЕ!$AU394&gt;0,1,0)&amp;"v"&amp;IF(ДАННЫЕ!$AW394&gt;0,1,0)&amp;"a"&amp;IF(ДАННЫЕ!$AS394,"1"&amp;ДАННЫЕ!$AS394,"00")&amp;"s"&amp;IF(ДАННЫЕ!$AT394,"1"&amp;ДАННЫЕ!$AT394,"00")&amp;"u"&amp;IF(ДАННЫЕ!$CJ394&gt;0,1,0)&amp;"y"&amp;B394&amp;"d"&amp;H394&amp;"e"&amp;F394&amp;G394</f>
        <v>x0w00t00f00b00g00c00i00r00m00hS00hZ00p00k00z00j00n00ELh0v0a00s00u0y0de</v>
      </c>
      <c r="L394" s="28" t="str">
        <f ca="1">ДАННЫЕ!$I394&amp;"VN"&amp;IF(ДАННЫЕ!AW394&gt;0,11,10)&amp;"CD"&amp;IF(ДАННЫЕ!BF394&gt;500,16,IF(ДАННЫЕ!BF394&gt;350,15,IF(ДАННЫЕ!BF394&gt;=200,14,IF(ДАННЫЕ!BF394&gt;=100,13,IF(ДАННЫЕ!BF394&gt;=50,12,IF(ДАННЫЕ!BF394&gt;0,11,10))))))&amp;"AR"&amp;IF(ДАННЫЕ!BX394&gt;0,1,0)&amp;"GD"&amp;B394&amp;"VV"&amp;IF(E394&gt;=5,IF(E394&lt;18,1,0),0)</f>
        <v>VN10CD10AR0GD0VV0</v>
      </c>
      <c r="M394" s="28" t="str">
        <f>ДАННЫЕ!$I394&amp;"b"&amp;ДАННЫЕ!$BI394&amp;"r"&amp;ДАННЫЕ!$BJ394&amp;"CD"&amp;IF(ДАННЫЕ!BF394&gt;0,IF(ДАННЫЕ!BF394&lt;200,1,IF(ДАННЫЕ!BF394&lt;350,2,3)),0)&amp;"h"&amp;IF(ДАННЫЕ!$BK394+ДАННЫЕ!$BL394+ДАННЫЕ!$BM394&gt;0,1,0)&amp;"x"&amp;ДАННЫЕ!$BK394&amp;"y"&amp;ДАННЫЕ!$BL394&amp;"z"&amp;ДАННЫЕ!$BM394&amp;"c"&amp;IF(ДАННЫЕ!$BK394+ДАННЫЕ!$BL394+ДАННЫЕ!$BM394=3,1,0)&amp;"a"&amp;IF(ДАННЫЕ!$BQ394+ДАННЫЕ!$BR394&gt;0,1,0)&amp;"d"&amp;ДАННЫЕ!$BQ394&amp;"v"&amp;ДАННЫЕ!$BR394&amp;"p"&amp;ДАННЫЕ!$BS394&amp;"n"&amp;ДАННЫЕ!$BU394&amp;"t"&amp;ДАННЫЕ!$BV394&amp;"o"&amp;ДАННЫЕ!$BT394&amp;"l"&amp;IF(ДАННЫЕ!$BN394&gt;0,1,0)&amp;ДАННЫЕ!$BN394&amp;"g"&amp;ДАННЫЕ!$BO394&amp;"s"&amp;ДАННЫЕ!$BP394&amp;"DZ"&amp;IF(ДАННЫЕ!B394-ДАННЫЕ!G394 &lt; 60,IF(ДАННЫЕ!B394-ДАННЫЕ!G394 &gt;= 0,1,0),0)&amp;"u"&amp;IF(ДАННЫЕ!$CJ394&gt;0,1,0)</f>
        <v>brCD0h0xyzc0a0dvpntol0gsDZ1u0</v>
      </c>
      <c r="N394" s="28" t="str">
        <f ca="1">ДАННЫЕ!$F394&amp;ДАННЫЕ!$I394&amp;"g"&amp;B394&amp;"cf"&amp;D394&amp;"a"&amp;IF(ДАННЫЕ!$BX394&gt;0,1,0)&amp;IF(ДАННЫЕ!$BF394&gt;500,1,IF(ДАННЫЕ!$BF394&gt;350,2,IF(ДАННЫЕ!$BF394&gt;=200,3,IF(ДАННЫЕ!$BF394&gt;=100,4,IF(ДАННЫЕ!$BF394&gt;=50,5,IF(ДАННЫЕ!$BF394&lt;50,6,0))))))&amp;"AR"&amp;IF(DATEDIF(ДАННЫЕ!$BX394,ДАННЫЕ!$F$1,"y")&gt;1,1,0)&amp;"VG"&amp;IF(ДАННЫЕ!$BH394="0",1,0)&amp;"o"&amp;IF(T394+ДАННЫЕ!$AF394+ДАННЫЕ!$AG394+ДАННЫЕ!$AH394+ДАННЫЕ!$AI394+ДАННЫЕ!$AJ394+ДАННЫЕ!$AP394+ДАННЫЕ!$AQ394+ДАННЫЕ!$AR394+ДАННЫЕ!$AU394+ДАННЫЕ!$AW394+ДАННЫЕ!$AS394+ДАННЫЕ!$AT394&gt;0,1,0)&amp;"x"&amp;ДАННЫЕ!$AG394&amp;"p"&amp;IF(ДАННЫЕ!$BY394&gt;0,1,0)&amp;"v"&amp;IF(ДАННЫЕ!$BZ394&gt;0,1,0)&amp;"n"&amp;ДАННЫЕ!$CA394&amp;"t"&amp;ДАННЫЕ!$AY394&amp;"k"&amp;ДАННЫЕ!$CB394&amp;"q"&amp;ДАННЫЕ!$CC394&amp;"w"&amp;ДАННЫЕ!$CD394&amp;"e"&amp;ДАННЫЕ!$CE394&amp;"m"&amp;ДАННЫЕ!$CF394&amp;"c"&amp;ДАННЫЕ!$CG394&amp;"z"&amp;ДАННЫЕ!$CH394&amp;"d"&amp;IF(H394=4,1,0)&amp;"s"&amp;IF(ДАННЫЕ!$J394=1,0,1)&amp;"u"&amp;IF(ДАННЫЕ!$CJ394&gt;0,1,0)</f>
        <v>g0cf0a06AR1VG0o0xp0v0ntkqwemczd0s1u0</v>
      </c>
      <c r="O394" s="28" t="str">
        <f>ДАННЫЕ!$I394&amp;"g"&amp;B394&amp;A394&amp;"f"&amp;P394&amp;"c"&amp;IF(ДАННЫЕ!$U394&gt;0,1,0)&amp;"s"&amp;IF(ДАННЫЕ!$Q394&gt;0,IF(YEAR(ДАННЫЕ!$F$1)=YEAR(ДАННЫЕ!$Q394),IF(MONTH(ДАННЫЕ!$F$1)=MONTH(ДАННЫЕ!$Q394),111,11),1),0)&amp;"i"&amp;IF(ДАННЫЕ!$R394+ДАННЫЕ!$S394+ДАННЫЕ!$T394=0,0,1)&amp;"h"&amp;IF(ДАННЫЕ!$P394&gt;0,1,0)&amp;"p"&amp;IF(ДАННЫЕ!$CI394&gt;0,IF(YEAR(ДАННЫЕ!$F$1)=YEAR(ДАННЫЕ!$CI394),IF(MONTH(ДАННЫЕ!$F$1)=MONTH(ДАННЫЕ!$CI394),111,11),1),0)&amp;"d"&amp;IF(ДАННЫЕ!$CJ394&gt;0,IF(YEAR(ДАННЫЕ!$F$1)=YEAR(ДАННЫЕ!$CJ394),IF(MONTH(ДАННЫЕ!$F$1)=MONTH(ДАННЫЕ!$CJ394),111,11),1),0)&amp;"o"&amp;IF(ДАННЫЕ!$CK394&gt;0,IF(MONTH(ДАННЫЕ!$F$1)=MONTH(ДАННЫЕ!$CK394),111,11),0)&amp;"v"&amp;IF(ДАННЫЕ!$BE394&gt;0,IF(MONTH(ДАННЫЕ!$F$1)=MONTH(ДАННЫЕ!$BE394),111,11),0)</f>
        <v>g00f0c0s0i0h0p0d0o0v0</v>
      </c>
      <c r="P394" s="15">
        <f t="shared" si="20"/>
        <v>0</v>
      </c>
      <c r="Q394" s="15">
        <f>IF(ДАННЫЕ!$F$1&gt;ДАННЫЕ!$N394,IF(YEAR(ДАННЫЕ!$F$1)=YEAR(ДАННЫЕ!M394),1,0),0)</f>
        <v>0</v>
      </c>
      <c r="R394" s="15">
        <f>IF(ДАННЫЕ!$F$1&gt;ДАННЫЕ!$N394,IF(YEAR(ДАННЫЕ!$F$1)=YEAR(ДАННЫЕ!N394),1,0),0)</f>
        <v>0</v>
      </c>
      <c r="S394" s="15">
        <f>IF(ДАННЫЕ!$AA394="2А",1,IF(ДАННЫЕ!$AA394="2Б",2,IF(ДАННЫЕ!$AA394="2В",3,IF(ДАННЫЕ!$AA394=3,4,IF(ДАННЫЕ!$AA394="4А",5,IF(ДАННЫЕ!$AA394="4Б",6,IF(ДАННЫЕ!$AA394="4В",7,IF(ДАННЫЕ!$AA394=5,8,0))))))))</f>
        <v>0</v>
      </c>
      <c r="T394" s="15">
        <f>IF(OR(ДАННЫЕ!$AC394=2,ДАННЫЕ!$AD394=2,ДАННЫЕ!$AE394=2),2,IF(OR(ДАННЫЕ!$AC394=1,ДАННЫЕ!$AD394=1,ДАННЫЕ!$AE394=1),1,0))</f>
        <v>0</v>
      </c>
    </row>
    <row r="395" spans="1:20" ht="15" customHeight="1" x14ac:dyDescent="0.2">
      <c r="A395" s="78">
        <f>IF(B395&gt;0,IF(MONTH(ДАННЫЕ!$F$1)=MONTH(ДАННЫЕ!$B395),1,0),0)</f>
        <v>0</v>
      </c>
      <c r="B395" s="14">
        <f>IF(ДАННЫЕ!$B395&gt;0,IF(YEAR(ДАННЫЕ!$F$1)=YEAR(ДАННЫЕ!$B395),1,0),0)</f>
        <v>0</v>
      </c>
      <c r="C395" s="14">
        <f>IF(ДАННЫЕ!$CM395&gt;0,IF(YEAR(ДАННЫЕ!$F$1)=YEAR(ДАННЫЕ!$CM395),1,0),0)</f>
        <v>0</v>
      </c>
      <c r="D395" s="14">
        <f>IF(ДАННЫЕ!$CJ395&gt;0,IF(ДАННЫЕ!$CL395&gt;ДАННЫЕ!$F$1,1,IF(ДАННЫЕ!$CL395&gt;0,0,1)),0)</f>
        <v>0</v>
      </c>
      <c r="E395" s="43" t="str">
        <f ca="1">IF(ДАННЫЕ!$F$1&gt;0,IF(ДАННЫЕ!$G395&gt;0,DATEDIF(ДАННЫЕ!$G395,ДАННЫЕ!$F$1,"y"),""),IF(ДАННЫЕ!$G395&gt;0,DATEDIF(ДАННЫЕ!$G395,TODAY(),"y"),""))</f>
        <v/>
      </c>
      <c r="F395" s="43" t="str">
        <f xml:space="preserve"> IF(ДАННЫЕ!$F395="М",IF(E395&gt;=18,IF(E395&lt;60,1,""),""),"")&amp;IF(ДАННЫЕ!$F395="Ж",IF(E395&gt;=18,IF(E395&lt;55,1,""),""),"")</f>
        <v/>
      </c>
      <c r="G395" s="43" t="str">
        <f xml:space="preserve"> IF(ДАННЫЕ!$F395="М",IF(E395&gt;=60,2,""),"")&amp;IF(ДАННЫЕ!$F395="Ж",IF(E395&gt;=55,2,""),"")</f>
        <v/>
      </c>
      <c r="H395" s="43" t="str">
        <f t="shared" ca="1" si="18"/>
        <v/>
      </c>
      <c r="I395" s="43" t="str">
        <f t="shared" ca="1" si="19"/>
        <v>03</v>
      </c>
      <c r="J395" s="28" t="str">
        <f ca="1">ДАННЫЕ!$F395&amp;H395&amp;I395&amp;ДАННЫЕ!$I395&amp;"m"&amp;IF(ДАННЫЕ!$I395&gt;0,IF(ДАННЫЕ!$J395&gt;0,0,1),"")&amp;"f"&amp;IF(ДАННЫЕ!$R395&gt;0,IF(YEAR(ДАННЫЕ!$F$1)=YEAR(ДАННЫЕ!$R395),1,0),0)&amp;"z"&amp;ДАННЫЕ!$R395&amp;"p"&amp;ДАННЫЕ!$S395&amp;"i"&amp;ДАННЫЕ!$T395&amp;"h"&amp;ДАННЫЕ!$K395&amp;"be"&amp;ДАННЫЕ!$BI395&amp;"CD"&amp;IF(ДАННЫЕ!BF395&gt;500,4,IF(ДАННЫЕ!BF395&gt;350,3,IF(ДАННЫЕ!BF395&gt;200,2,IF(ДАННЫЕ!BF395&gt;0,1,0))))&amp;"g"&amp;B395&amp;"d"&amp;H395&amp;"l"&amp;ДАННЫЕ!AT395&amp;"a"&amp;ДАННЫЕ!$V395&amp;"v"&amp;R395&amp;"k"&amp;ДАННЫЕ!$U395&amp;"s"&amp;ДАННЫЕ!$Y395&amp;"t"&amp;ДАННЫЕ!$X395&amp;"b"&amp;IF(ДАННЫЕ!$Q395&gt;1,1,0)&amp;"PP"&amp;ДАННЫЕ!Z395&amp;"c"&amp;S395&amp;"x"&amp;IF(ДАННЫЕ!$BY395&gt;0,IF(YEAR(ДАННЫЕ!$F$1)=YEAR(ДАННЫЕ!$BY395),1,0),0)&amp;"n"&amp;IF(ДАННЫЕ!$BZ395&gt;0,IF(YEAR(ДАННЫЕ!$F$1)=YEAR(ДАННЫЕ!$BZ395),1,0),0)&amp;"u"&amp;D395&amp;"z"&amp;IF(ДАННЫЕ!$CL395&gt;0,IF(YEAR(ДАННЫЕ!$F$1)&gt;YEAR(ДАННЫЕ!$CL395),11,12),0)</f>
        <v>03mf0zpihbeCD0g0dlav0kstb0PPc0x0n0u0z0</v>
      </c>
      <c r="K395" s="28" t="str">
        <f ca="1">ДАННЫЕ!$I395&amp;"x"&amp;B395&amp;"w"&amp;IF(T395+ДАННЫЕ!AD395+ДАННЫЕ!AE395+ДАННЫЕ!AF395+ДАННЫЕ!AG395+ДАННЫЕ!AH395+ДАННЫЕ!$AL395+ДАННЫЕ!AI395+ДАННЫЕ!AJ395+ДАННЫЕ!AK395+ДАННЫЕ!AP395+ДАННЫЕ!AQ395+ДАННЫЕ!AR395+ДАННЫЕ!$AM395+ДАННЫЕ!$AN395+ДАННЫЕ!AS395+ДАННЫЕ!AT395&gt;0,1,0)&amp;IF(OR(T395=2,ДАННЫЕ!AD395=2,ДАННЫЕ!AE395=2,ДАННЫЕ!AF395=2,ДАННЫЕ!AG395=2,ДАННЫЕ!AH395=2,ДАННЫЕ!$AL395=2,ДАННЫЕ!AI395=2,ДАННЫЕ!AJ395=2,ДАННЫЕ!AK395=2,ДАННЫЕ!AP395=2,ДАННЫЕ!AQ395=2,ДАННЫЕ!AR395=2,ДАННЫЕ!$AM395=2,ДАННЫЕ!$AN395=2,ДАННЫЕ!AS395=2,ДАННЫЕ!AT395=2),2,0)&amp;"t"&amp;IF(T395&gt;0,"1"&amp;T395,"00")&amp;"f"&amp;IF(ДАННЫЕ!$AC395,"1"&amp;ДАННЫЕ!$AC395,"00")&amp;"b"&amp;IF(ДАННЫЕ!$AD395,"1"&amp;ДАННЫЕ!$AD395,"00")&amp;"g"&amp;IF(ДАННЫЕ!$AF395,"1"&amp;ДАННЫЕ!$AF395,"00")&amp;"c"&amp;IF(ДАННЫЕ!$AG395,"1"&amp;ДАННЫЕ!$AG395,"00")&amp;"i"&amp;IF(ДАННЫЕ!$AH395,"1"&amp;ДАННЫЕ!$AH395,"00")&amp;"r"&amp;IF(ДАННЫЕ!$AL395,"1"&amp;ДАННЫЕ!$AL395,"00")&amp;"m"&amp;IF(ДАННЫЕ!$AI395,"1"&amp;ДАННЫЕ!$AI395,"00")&amp;"hS"&amp;IF(ДАННЫЕ!$AJ395,"1"&amp;ДАННЫЕ!$AJ395,"00")&amp;"hZ"&amp;IF(ДАННЫЕ!$AK395,"1"&amp;ДАННЫЕ!$AK395,"00")&amp;"p"&amp;IF(ДАННЫЕ!$AP395,"1"&amp;ДАННЫЕ!$AP395,"00")&amp;"k"&amp;IF(ДАННЫЕ!$AQ395,"1"&amp;ДАННЫЕ!$AQ395,"00")&amp;"z"&amp;IF(ДАННЫЕ!$AR395,"1"&amp;ДАННЫЕ!$AR395,"00")&amp;"j"&amp;IF(ДАННЫЕ!$AM395,"1"&amp;ДАННЫЕ!$AM395,"00")&amp;"n"&amp;IF(ДАННЫЕ!$AN395,"1"&amp;ДАННЫЕ!$AN395,"00")&amp;"E"&amp;ДАННЫЕ!BI395&amp;"L"&amp;ДАННЫЕ!AO395&amp;"h"&amp;IF(ДАННЫЕ!$AU395&gt;0,1,0)&amp;"v"&amp;IF(ДАННЫЕ!$AW395&gt;0,1,0)&amp;"a"&amp;IF(ДАННЫЕ!$AS395,"1"&amp;ДАННЫЕ!$AS395,"00")&amp;"s"&amp;IF(ДАННЫЕ!$AT395,"1"&amp;ДАННЫЕ!$AT395,"00")&amp;"u"&amp;IF(ДАННЫЕ!$CJ395&gt;0,1,0)&amp;"y"&amp;B395&amp;"d"&amp;H395&amp;"e"&amp;F395&amp;G395</f>
        <v>x0w00t00f00b00g00c00i00r00m00hS00hZ00p00k00z00j00n00ELh0v0a00s00u0y0de</v>
      </c>
      <c r="L395" s="28" t="str">
        <f ca="1">ДАННЫЕ!$I395&amp;"VN"&amp;IF(ДАННЫЕ!AW395&gt;0,11,10)&amp;"CD"&amp;IF(ДАННЫЕ!BF395&gt;500,16,IF(ДАННЫЕ!BF395&gt;350,15,IF(ДАННЫЕ!BF395&gt;=200,14,IF(ДАННЫЕ!BF395&gt;=100,13,IF(ДАННЫЕ!BF395&gt;=50,12,IF(ДАННЫЕ!BF395&gt;0,11,10))))))&amp;"AR"&amp;IF(ДАННЫЕ!BX395&gt;0,1,0)&amp;"GD"&amp;B395&amp;"VV"&amp;IF(E395&gt;=5,IF(E395&lt;18,1,0),0)</f>
        <v>VN10CD10AR0GD0VV0</v>
      </c>
      <c r="M395" s="28" t="str">
        <f>ДАННЫЕ!$I395&amp;"b"&amp;ДАННЫЕ!$BI395&amp;"r"&amp;ДАННЫЕ!$BJ395&amp;"CD"&amp;IF(ДАННЫЕ!BF395&gt;0,IF(ДАННЫЕ!BF395&lt;200,1,IF(ДАННЫЕ!BF395&lt;350,2,3)),0)&amp;"h"&amp;IF(ДАННЫЕ!$BK395+ДАННЫЕ!$BL395+ДАННЫЕ!$BM395&gt;0,1,0)&amp;"x"&amp;ДАННЫЕ!$BK395&amp;"y"&amp;ДАННЫЕ!$BL395&amp;"z"&amp;ДАННЫЕ!$BM395&amp;"c"&amp;IF(ДАННЫЕ!$BK395+ДАННЫЕ!$BL395+ДАННЫЕ!$BM395=3,1,0)&amp;"a"&amp;IF(ДАННЫЕ!$BQ395+ДАННЫЕ!$BR395&gt;0,1,0)&amp;"d"&amp;ДАННЫЕ!$BQ395&amp;"v"&amp;ДАННЫЕ!$BR395&amp;"p"&amp;ДАННЫЕ!$BS395&amp;"n"&amp;ДАННЫЕ!$BU395&amp;"t"&amp;ДАННЫЕ!$BV395&amp;"o"&amp;ДАННЫЕ!$BT395&amp;"l"&amp;IF(ДАННЫЕ!$BN395&gt;0,1,0)&amp;ДАННЫЕ!$BN395&amp;"g"&amp;ДАННЫЕ!$BO395&amp;"s"&amp;ДАННЫЕ!$BP395&amp;"DZ"&amp;IF(ДАННЫЕ!B395-ДАННЫЕ!G395 &lt; 60,IF(ДАННЫЕ!B395-ДАННЫЕ!G395 &gt;= 0,1,0),0)&amp;"u"&amp;IF(ДАННЫЕ!$CJ395&gt;0,1,0)</f>
        <v>brCD0h0xyzc0a0dvpntol0gsDZ1u0</v>
      </c>
      <c r="N395" s="28" t="str">
        <f ca="1">ДАННЫЕ!$F395&amp;ДАННЫЕ!$I395&amp;"g"&amp;B395&amp;"cf"&amp;D395&amp;"a"&amp;IF(ДАННЫЕ!$BX395&gt;0,1,0)&amp;IF(ДАННЫЕ!$BF395&gt;500,1,IF(ДАННЫЕ!$BF395&gt;350,2,IF(ДАННЫЕ!$BF395&gt;=200,3,IF(ДАННЫЕ!$BF395&gt;=100,4,IF(ДАННЫЕ!$BF395&gt;=50,5,IF(ДАННЫЕ!$BF395&lt;50,6,0))))))&amp;"AR"&amp;IF(DATEDIF(ДАННЫЕ!$BX395,ДАННЫЕ!$F$1,"y")&gt;1,1,0)&amp;"VG"&amp;IF(ДАННЫЕ!$BH395="0",1,0)&amp;"o"&amp;IF(T395+ДАННЫЕ!$AF395+ДАННЫЕ!$AG395+ДАННЫЕ!$AH395+ДАННЫЕ!$AI395+ДАННЫЕ!$AJ395+ДАННЫЕ!$AP395+ДАННЫЕ!$AQ395+ДАННЫЕ!$AR395+ДАННЫЕ!$AU395+ДАННЫЕ!$AW395+ДАННЫЕ!$AS395+ДАННЫЕ!$AT395&gt;0,1,0)&amp;"x"&amp;ДАННЫЕ!$AG395&amp;"p"&amp;IF(ДАННЫЕ!$BY395&gt;0,1,0)&amp;"v"&amp;IF(ДАННЫЕ!$BZ395&gt;0,1,0)&amp;"n"&amp;ДАННЫЕ!$CA395&amp;"t"&amp;ДАННЫЕ!$AY395&amp;"k"&amp;ДАННЫЕ!$CB395&amp;"q"&amp;ДАННЫЕ!$CC395&amp;"w"&amp;ДАННЫЕ!$CD395&amp;"e"&amp;ДАННЫЕ!$CE395&amp;"m"&amp;ДАННЫЕ!$CF395&amp;"c"&amp;ДАННЫЕ!$CG395&amp;"z"&amp;ДАННЫЕ!$CH395&amp;"d"&amp;IF(H395=4,1,0)&amp;"s"&amp;IF(ДАННЫЕ!$J395=1,0,1)&amp;"u"&amp;IF(ДАННЫЕ!$CJ395&gt;0,1,0)</f>
        <v>g0cf0a06AR1VG0o0xp0v0ntkqwemczd0s1u0</v>
      </c>
      <c r="O395" s="28" t="str">
        <f>ДАННЫЕ!$I395&amp;"g"&amp;B395&amp;A395&amp;"f"&amp;P395&amp;"c"&amp;IF(ДАННЫЕ!$U395&gt;0,1,0)&amp;"s"&amp;IF(ДАННЫЕ!$Q395&gt;0,IF(YEAR(ДАННЫЕ!$F$1)=YEAR(ДАННЫЕ!$Q395),IF(MONTH(ДАННЫЕ!$F$1)=MONTH(ДАННЫЕ!$Q395),111,11),1),0)&amp;"i"&amp;IF(ДАННЫЕ!$R395+ДАННЫЕ!$S395+ДАННЫЕ!$T395=0,0,1)&amp;"h"&amp;IF(ДАННЫЕ!$P395&gt;0,1,0)&amp;"p"&amp;IF(ДАННЫЕ!$CI395&gt;0,IF(YEAR(ДАННЫЕ!$F$1)=YEAR(ДАННЫЕ!$CI395),IF(MONTH(ДАННЫЕ!$F$1)=MONTH(ДАННЫЕ!$CI395),111,11),1),0)&amp;"d"&amp;IF(ДАННЫЕ!$CJ395&gt;0,IF(YEAR(ДАННЫЕ!$F$1)=YEAR(ДАННЫЕ!$CJ395),IF(MONTH(ДАННЫЕ!$F$1)=MONTH(ДАННЫЕ!$CJ395),111,11),1),0)&amp;"o"&amp;IF(ДАННЫЕ!$CK395&gt;0,IF(MONTH(ДАННЫЕ!$F$1)=MONTH(ДАННЫЕ!$CK395),111,11),0)&amp;"v"&amp;IF(ДАННЫЕ!$BE395&gt;0,IF(MONTH(ДАННЫЕ!$F$1)=MONTH(ДАННЫЕ!$BE395),111,11),0)</f>
        <v>g00f0c0s0i0h0p0d0o0v0</v>
      </c>
      <c r="P395" s="15">
        <f t="shared" si="20"/>
        <v>0</v>
      </c>
      <c r="Q395" s="15">
        <f>IF(ДАННЫЕ!$F$1&gt;ДАННЫЕ!$N395,IF(YEAR(ДАННЫЕ!$F$1)=YEAR(ДАННЫЕ!M395),1,0),0)</f>
        <v>0</v>
      </c>
      <c r="R395" s="15">
        <f>IF(ДАННЫЕ!$F$1&gt;ДАННЫЕ!$N395,IF(YEAR(ДАННЫЕ!$F$1)=YEAR(ДАННЫЕ!N395),1,0),0)</f>
        <v>0</v>
      </c>
      <c r="S395" s="15">
        <f>IF(ДАННЫЕ!$AA395="2А",1,IF(ДАННЫЕ!$AA395="2Б",2,IF(ДАННЫЕ!$AA395="2В",3,IF(ДАННЫЕ!$AA395=3,4,IF(ДАННЫЕ!$AA395="4А",5,IF(ДАННЫЕ!$AA395="4Б",6,IF(ДАННЫЕ!$AA395="4В",7,IF(ДАННЫЕ!$AA395=5,8,0))))))))</f>
        <v>0</v>
      </c>
      <c r="T395" s="15">
        <f>IF(OR(ДАННЫЕ!$AC395=2,ДАННЫЕ!$AD395=2,ДАННЫЕ!$AE395=2),2,IF(OR(ДАННЫЕ!$AC395=1,ДАННЫЕ!$AD395=1,ДАННЫЕ!$AE395=1),1,0))</f>
        <v>0</v>
      </c>
    </row>
    <row r="396" spans="1:20" ht="15" customHeight="1" x14ac:dyDescent="0.2">
      <c r="A396" s="78">
        <f>IF(B396&gt;0,IF(MONTH(ДАННЫЕ!$F$1)=MONTH(ДАННЫЕ!$B396),1,0),0)</f>
        <v>0</v>
      </c>
      <c r="B396" s="14">
        <f>IF(ДАННЫЕ!$B396&gt;0,IF(YEAR(ДАННЫЕ!$F$1)=YEAR(ДАННЫЕ!$B396),1,0),0)</f>
        <v>0</v>
      </c>
      <c r="C396" s="14">
        <f>IF(ДАННЫЕ!$CM396&gt;0,IF(YEAR(ДАННЫЕ!$F$1)=YEAR(ДАННЫЕ!$CM396),1,0),0)</f>
        <v>0</v>
      </c>
      <c r="D396" s="14">
        <f>IF(ДАННЫЕ!$CJ396&gt;0,IF(ДАННЫЕ!$CL396&gt;ДАННЫЕ!$F$1,1,IF(ДАННЫЕ!$CL396&gt;0,0,1)),0)</f>
        <v>0</v>
      </c>
      <c r="E396" s="43" t="str">
        <f ca="1">IF(ДАННЫЕ!$F$1&gt;0,IF(ДАННЫЕ!$G396&gt;0,DATEDIF(ДАННЫЕ!$G396,ДАННЫЕ!$F$1,"y"),""),IF(ДАННЫЕ!$G396&gt;0,DATEDIF(ДАННЫЕ!$G396,TODAY(),"y"),""))</f>
        <v/>
      </c>
      <c r="F396" s="43" t="str">
        <f xml:space="preserve"> IF(ДАННЫЕ!$F396="М",IF(E396&gt;=18,IF(E396&lt;60,1,""),""),"")&amp;IF(ДАННЫЕ!$F396="Ж",IF(E396&gt;=18,IF(E396&lt;55,1,""),""),"")</f>
        <v/>
      </c>
      <c r="G396" s="43" t="str">
        <f xml:space="preserve"> IF(ДАННЫЕ!$F396="М",IF(E396&gt;=60,2,""),"")&amp;IF(ДАННЫЕ!$F396="Ж",IF(E396&gt;=55,2,""),"")</f>
        <v/>
      </c>
      <c r="H396" s="43" t="str">
        <f t="shared" ca="1" si="18"/>
        <v/>
      </c>
      <c r="I396" s="43" t="str">
        <f t="shared" ca="1" si="19"/>
        <v>03</v>
      </c>
      <c r="J396" s="28" t="str">
        <f ca="1">ДАННЫЕ!$F396&amp;H396&amp;I396&amp;ДАННЫЕ!$I396&amp;"m"&amp;IF(ДАННЫЕ!$I396&gt;0,IF(ДАННЫЕ!$J396&gt;0,0,1),"")&amp;"f"&amp;IF(ДАННЫЕ!$R396&gt;0,IF(YEAR(ДАННЫЕ!$F$1)=YEAR(ДАННЫЕ!$R396),1,0),0)&amp;"z"&amp;ДАННЫЕ!$R396&amp;"p"&amp;ДАННЫЕ!$S396&amp;"i"&amp;ДАННЫЕ!$T396&amp;"h"&amp;ДАННЫЕ!$K396&amp;"be"&amp;ДАННЫЕ!$BI396&amp;"CD"&amp;IF(ДАННЫЕ!BF396&gt;500,4,IF(ДАННЫЕ!BF396&gt;350,3,IF(ДАННЫЕ!BF396&gt;200,2,IF(ДАННЫЕ!BF396&gt;0,1,0))))&amp;"g"&amp;B396&amp;"d"&amp;H396&amp;"l"&amp;ДАННЫЕ!AT396&amp;"a"&amp;ДАННЫЕ!$V396&amp;"v"&amp;R396&amp;"k"&amp;ДАННЫЕ!$U396&amp;"s"&amp;ДАННЫЕ!$Y396&amp;"t"&amp;ДАННЫЕ!$X396&amp;"b"&amp;IF(ДАННЫЕ!$Q396&gt;1,1,0)&amp;"PP"&amp;ДАННЫЕ!Z396&amp;"c"&amp;S396&amp;"x"&amp;IF(ДАННЫЕ!$BY396&gt;0,IF(YEAR(ДАННЫЕ!$F$1)=YEAR(ДАННЫЕ!$BY396),1,0),0)&amp;"n"&amp;IF(ДАННЫЕ!$BZ396&gt;0,IF(YEAR(ДАННЫЕ!$F$1)=YEAR(ДАННЫЕ!$BZ396),1,0),0)&amp;"u"&amp;D396&amp;"z"&amp;IF(ДАННЫЕ!$CL396&gt;0,IF(YEAR(ДАННЫЕ!$F$1)&gt;YEAR(ДАННЫЕ!$CL396),11,12),0)</f>
        <v>03mf0zpihbeCD0g0dlav0kstb0PPc0x0n0u0z0</v>
      </c>
      <c r="K396" s="28" t="str">
        <f ca="1">ДАННЫЕ!$I396&amp;"x"&amp;B396&amp;"w"&amp;IF(T396+ДАННЫЕ!AD396+ДАННЫЕ!AE396+ДАННЫЕ!AF396+ДАННЫЕ!AG396+ДАННЫЕ!AH396+ДАННЫЕ!$AL396+ДАННЫЕ!AI396+ДАННЫЕ!AJ396+ДАННЫЕ!AK396+ДАННЫЕ!AP396+ДАННЫЕ!AQ396+ДАННЫЕ!AR396+ДАННЫЕ!$AM396+ДАННЫЕ!$AN396+ДАННЫЕ!AS396+ДАННЫЕ!AT396&gt;0,1,0)&amp;IF(OR(T396=2,ДАННЫЕ!AD396=2,ДАННЫЕ!AE396=2,ДАННЫЕ!AF396=2,ДАННЫЕ!AG396=2,ДАННЫЕ!AH396=2,ДАННЫЕ!$AL396=2,ДАННЫЕ!AI396=2,ДАННЫЕ!AJ396=2,ДАННЫЕ!AK396=2,ДАННЫЕ!AP396=2,ДАННЫЕ!AQ396=2,ДАННЫЕ!AR396=2,ДАННЫЕ!$AM396=2,ДАННЫЕ!$AN396=2,ДАННЫЕ!AS396=2,ДАННЫЕ!AT396=2),2,0)&amp;"t"&amp;IF(T396&gt;0,"1"&amp;T396,"00")&amp;"f"&amp;IF(ДАННЫЕ!$AC396,"1"&amp;ДАННЫЕ!$AC396,"00")&amp;"b"&amp;IF(ДАННЫЕ!$AD396,"1"&amp;ДАННЫЕ!$AD396,"00")&amp;"g"&amp;IF(ДАННЫЕ!$AF396,"1"&amp;ДАННЫЕ!$AF396,"00")&amp;"c"&amp;IF(ДАННЫЕ!$AG396,"1"&amp;ДАННЫЕ!$AG396,"00")&amp;"i"&amp;IF(ДАННЫЕ!$AH396,"1"&amp;ДАННЫЕ!$AH396,"00")&amp;"r"&amp;IF(ДАННЫЕ!$AL396,"1"&amp;ДАННЫЕ!$AL396,"00")&amp;"m"&amp;IF(ДАННЫЕ!$AI396,"1"&amp;ДАННЫЕ!$AI396,"00")&amp;"hS"&amp;IF(ДАННЫЕ!$AJ396,"1"&amp;ДАННЫЕ!$AJ396,"00")&amp;"hZ"&amp;IF(ДАННЫЕ!$AK396,"1"&amp;ДАННЫЕ!$AK396,"00")&amp;"p"&amp;IF(ДАННЫЕ!$AP396,"1"&amp;ДАННЫЕ!$AP396,"00")&amp;"k"&amp;IF(ДАННЫЕ!$AQ396,"1"&amp;ДАННЫЕ!$AQ396,"00")&amp;"z"&amp;IF(ДАННЫЕ!$AR396,"1"&amp;ДАННЫЕ!$AR396,"00")&amp;"j"&amp;IF(ДАННЫЕ!$AM396,"1"&amp;ДАННЫЕ!$AM396,"00")&amp;"n"&amp;IF(ДАННЫЕ!$AN396,"1"&amp;ДАННЫЕ!$AN396,"00")&amp;"E"&amp;ДАННЫЕ!BI396&amp;"L"&amp;ДАННЫЕ!AO396&amp;"h"&amp;IF(ДАННЫЕ!$AU396&gt;0,1,0)&amp;"v"&amp;IF(ДАННЫЕ!$AW396&gt;0,1,0)&amp;"a"&amp;IF(ДАННЫЕ!$AS396,"1"&amp;ДАННЫЕ!$AS396,"00")&amp;"s"&amp;IF(ДАННЫЕ!$AT396,"1"&amp;ДАННЫЕ!$AT396,"00")&amp;"u"&amp;IF(ДАННЫЕ!$CJ396&gt;0,1,0)&amp;"y"&amp;B396&amp;"d"&amp;H396&amp;"e"&amp;F396&amp;G396</f>
        <v>x0w00t00f00b00g00c00i00r00m00hS00hZ00p00k00z00j00n00ELh0v0a00s00u0y0de</v>
      </c>
      <c r="L396" s="28" t="str">
        <f ca="1">ДАННЫЕ!$I396&amp;"VN"&amp;IF(ДАННЫЕ!AW396&gt;0,11,10)&amp;"CD"&amp;IF(ДАННЫЕ!BF396&gt;500,16,IF(ДАННЫЕ!BF396&gt;350,15,IF(ДАННЫЕ!BF396&gt;=200,14,IF(ДАННЫЕ!BF396&gt;=100,13,IF(ДАННЫЕ!BF396&gt;=50,12,IF(ДАННЫЕ!BF396&gt;0,11,10))))))&amp;"AR"&amp;IF(ДАННЫЕ!BX396&gt;0,1,0)&amp;"GD"&amp;B396&amp;"VV"&amp;IF(E396&gt;=5,IF(E396&lt;18,1,0),0)</f>
        <v>VN10CD10AR0GD0VV0</v>
      </c>
      <c r="M396" s="28" t="str">
        <f>ДАННЫЕ!$I396&amp;"b"&amp;ДАННЫЕ!$BI396&amp;"r"&amp;ДАННЫЕ!$BJ396&amp;"CD"&amp;IF(ДАННЫЕ!BF396&gt;0,IF(ДАННЫЕ!BF396&lt;200,1,IF(ДАННЫЕ!BF396&lt;350,2,3)),0)&amp;"h"&amp;IF(ДАННЫЕ!$BK396+ДАННЫЕ!$BL396+ДАННЫЕ!$BM396&gt;0,1,0)&amp;"x"&amp;ДАННЫЕ!$BK396&amp;"y"&amp;ДАННЫЕ!$BL396&amp;"z"&amp;ДАННЫЕ!$BM396&amp;"c"&amp;IF(ДАННЫЕ!$BK396+ДАННЫЕ!$BL396+ДАННЫЕ!$BM396=3,1,0)&amp;"a"&amp;IF(ДАННЫЕ!$BQ396+ДАННЫЕ!$BR396&gt;0,1,0)&amp;"d"&amp;ДАННЫЕ!$BQ396&amp;"v"&amp;ДАННЫЕ!$BR396&amp;"p"&amp;ДАННЫЕ!$BS396&amp;"n"&amp;ДАННЫЕ!$BU396&amp;"t"&amp;ДАННЫЕ!$BV396&amp;"o"&amp;ДАННЫЕ!$BT396&amp;"l"&amp;IF(ДАННЫЕ!$BN396&gt;0,1,0)&amp;ДАННЫЕ!$BN396&amp;"g"&amp;ДАННЫЕ!$BO396&amp;"s"&amp;ДАННЫЕ!$BP396&amp;"DZ"&amp;IF(ДАННЫЕ!B396-ДАННЫЕ!G396 &lt; 60,IF(ДАННЫЕ!B396-ДАННЫЕ!G396 &gt;= 0,1,0),0)&amp;"u"&amp;IF(ДАННЫЕ!$CJ396&gt;0,1,0)</f>
        <v>brCD0h0xyzc0a0dvpntol0gsDZ1u0</v>
      </c>
      <c r="N396" s="28" t="str">
        <f ca="1">ДАННЫЕ!$F396&amp;ДАННЫЕ!$I396&amp;"g"&amp;B396&amp;"cf"&amp;D396&amp;"a"&amp;IF(ДАННЫЕ!$BX396&gt;0,1,0)&amp;IF(ДАННЫЕ!$BF396&gt;500,1,IF(ДАННЫЕ!$BF396&gt;350,2,IF(ДАННЫЕ!$BF396&gt;=200,3,IF(ДАННЫЕ!$BF396&gt;=100,4,IF(ДАННЫЕ!$BF396&gt;=50,5,IF(ДАННЫЕ!$BF396&lt;50,6,0))))))&amp;"AR"&amp;IF(DATEDIF(ДАННЫЕ!$BX396,ДАННЫЕ!$F$1,"y")&gt;1,1,0)&amp;"VG"&amp;IF(ДАННЫЕ!$BH396="0",1,0)&amp;"o"&amp;IF(T396+ДАННЫЕ!$AF396+ДАННЫЕ!$AG396+ДАННЫЕ!$AH396+ДАННЫЕ!$AI396+ДАННЫЕ!$AJ396+ДАННЫЕ!$AP396+ДАННЫЕ!$AQ396+ДАННЫЕ!$AR396+ДАННЫЕ!$AU396+ДАННЫЕ!$AW396+ДАННЫЕ!$AS396+ДАННЫЕ!$AT396&gt;0,1,0)&amp;"x"&amp;ДАННЫЕ!$AG396&amp;"p"&amp;IF(ДАННЫЕ!$BY396&gt;0,1,0)&amp;"v"&amp;IF(ДАННЫЕ!$BZ396&gt;0,1,0)&amp;"n"&amp;ДАННЫЕ!$CA396&amp;"t"&amp;ДАННЫЕ!$AY396&amp;"k"&amp;ДАННЫЕ!$CB396&amp;"q"&amp;ДАННЫЕ!$CC396&amp;"w"&amp;ДАННЫЕ!$CD396&amp;"e"&amp;ДАННЫЕ!$CE396&amp;"m"&amp;ДАННЫЕ!$CF396&amp;"c"&amp;ДАННЫЕ!$CG396&amp;"z"&amp;ДАННЫЕ!$CH396&amp;"d"&amp;IF(H396=4,1,0)&amp;"s"&amp;IF(ДАННЫЕ!$J396=1,0,1)&amp;"u"&amp;IF(ДАННЫЕ!$CJ396&gt;0,1,0)</f>
        <v>g0cf0a06AR1VG0o0xp0v0ntkqwemczd0s1u0</v>
      </c>
      <c r="O396" s="28" t="str">
        <f>ДАННЫЕ!$I396&amp;"g"&amp;B396&amp;A396&amp;"f"&amp;P396&amp;"c"&amp;IF(ДАННЫЕ!$U396&gt;0,1,0)&amp;"s"&amp;IF(ДАННЫЕ!$Q396&gt;0,IF(YEAR(ДАННЫЕ!$F$1)=YEAR(ДАННЫЕ!$Q396),IF(MONTH(ДАННЫЕ!$F$1)=MONTH(ДАННЫЕ!$Q396),111,11),1),0)&amp;"i"&amp;IF(ДАННЫЕ!$R396+ДАННЫЕ!$S396+ДАННЫЕ!$T396=0,0,1)&amp;"h"&amp;IF(ДАННЫЕ!$P396&gt;0,1,0)&amp;"p"&amp;IF(ДАННЫЕ!$CI396&gt;0,IF(YEAR(ДАННЫЕ!$F$1)=YEAR(ДАННЫЕ!$CI396),IF(MONTH(ДАННЫЕ!$F$1)=MONTH(ДАННЫЕ!$CI396),111,11),1),0)&amp;"d"&amp;IF(ДАННЫЕ!$CJ396&gt;0,IF(YEAR(ДАННЫЕ!$F$1)=YEAR(ДАННЫЕ!$CJ396),IF(MONTH(ДАННЫЕ!$F$1)=MONTH(ДАННЫЕ!$CJ396),111,11),1),0)&amp;"o"&amp;IF(ДАННЫЕ!$CK396&gt;0,IF(MONTH(ДАННЫЕ!$F$1)=MONTH(ДАННЫЕ!$CK396),111,11),0)&amp;"v"&amp;IF(ДАННЫЕ!$BE396&gt;0,IF(MONTH(ДАННЫЕ!$F$1)=MONTH(ДАННЫЕ!$BE396),111,11),0)</f>
        <v>g00f0c0s0i0h0p0d0o0v0</v>
      </c>
      <c r="P396" s="15">
        <f t="shared" si="20"/>
        <v>0</v>
      </c>
      <c r="Q396" s="15">
        <f>IF(ДАННЫЕ!$F$1&gt;ДАННЫЕ!$N396,IF(YEAR(ДАННЫЕ!$F$1)=YEAR(ДАННЫЕ!M396),1,0),0)</f>
        <v>0</v>
      </c>
      <c r="R396" s="15">
        <f>IF(ДАННЫЕ!$F$1&gt;ДАННЫЕ!$N396,IF(YEAR(ДАННЫЕ!$F$1)=YEAR(ДАННЫЕ!N396),1,0),0)</f>
        <v>0</v>
      </c>
      <c r="S396" s="15">
        <f>IF(ДАННЫЕ!$AA396="2А",1,IF(ДАННЫЕ!$AA396="2Б",2,IF(ДАННЫЕ!$AA396="2В",3,IF(ДАННЫЕ!$AA396=3,4,IF(ДАННЫЕ!$AA396="4А",5,IF(ДАННЫЕ!$AA396="4Б",6,IF(ДАННЫЕ!$AA396="4В",7,IF(ДАННЫЕ!$AA396=5,8,0))))))))</f>
        <v>0</v>
      </c>
      <c r="T396" s="15">
        <f>IF(OR(ДАННЫЕ!$AC396=2,ДАННЫЕ!$AD396=2,ДАННЫЕ!$AE396=2),2,IF(OR(ДАННЫЕ!$AC396=1,ДАННЫЕ!$AD396=1,ДАННЫЕ!$AE396=1),1,0))</f>
        <v>0</v>
      </c>
    </row>
    <row r="397" spans="1:20" ht="15" customHeight="1" x14ac:dyDescent="0.2">
      <c r="A397" s="78">
        <f>IF(B397&gt;0,IF(MONTH(ДАННЫЕ!$F$1)=MONTH(ДАННЫЕ!$B397),1,0),0)</f>
        <v>0</v>
      </c>
      <c r="B397" s="14">
        <f>IF(ДАННЫЕ!$B397&gt;0,IF(YEAR(ДАННЫЕ!$F$1)=YEAR(ДАННЫЕ!$B397),1,0),0)</f>
        <v>0</v>
      </c>
      <c r="C397" s="14">
        <f>IF(ДАННЫЕ!$CM397&gt;0,IF(YEAR(ДАННЫЕ!$F$1)=YEAR(ДАННЫЕ!$CM397),1,0),0)</f>
        <v>0</v>
      </c>
      <c r="D397" s="14">
        <f>IF(ДАННЫЕ!$CJ397&gt;0,IF(ДАННЫЕ!$CL397&gt;ДАННЫЕ!$F$1,1,IF(ДАННЫЕ!$CL397&gt;0,0,1)),0)</f>
        <v>0</v>
      </c>
      <c r="E397" s="43" t="str">
        <f ca="1">IF(ДАННЫЕ!$F$1&gt;0,IF(ДАННЫЕ!$G397&gt;0,DATEDIF(ДАННЫЕ!$G397,ДАННЫЕ!$F$1,"y"),""),IF(ДАННЫЕ!$G397&gt;0,DATEDIF(ДАННЫЕ!$G397,TODAY(),"y"),""))</f>
        <v/>
      </c>
      <c r="F397" s="43" t="str">
        <f xml:space="preserve"> IF(ДАННЫЕ!$F397="М",IF(E397&gt;=18,IF(E397&lt;60,1,""),""),"")&amp;IF(ДАННЫЕ!$F397="Ж",IF(E397&gt;=18,IF(E397&lt;55,1,""),""),"")</f>
        <v/>
      </c>
      <c r="G397" s="43" t="str">
        <f xml:space="preserve"> IF(ДАННЫЕ!$F397="М",IF(E397&gt;=60,2,""),"")&amp;IF(ДАННЫЕ!$F397="Ж",IF(E397&gt;=55,2,""),"")</f>
        <v/>
      </c>
      <c r="H397" s="43" t="str">
        <f t="shared" ca="1" si="18"/>
        <v/>
      </c>
      <c r="I397" s="43" t="str">
        <f t="shared" ca="1" si="19"/>
        <v>03</v>
      </c>
      <c r="J397" s="28" t="str">
        <f ca="1">ДАННЫЕ!$F397&amp;H397&amp;I397&amp;ДАННЫЕ!$I397&amp;"m"&amp;IF(ДАННЫЕ!$I397&gt;0,IF(ДАННЫЕ!$J397&gt;0,0,1),"")&amp;"f"&amp;IF(ДАННЫЕ!$R397&gt;0,IF(YEAR(ДАННЫЕ!$F$1)=YEAR(ДАННЫЕ!$R397),1,0),0)&amp;"z"&amp;ДАННЫЕ!$R397&amp;"p"&amp;ДАННЫЕ!$S397&amp;"i"&amp;ДАННЫЕ!$T397&amp;"h"&amp;ДАННЫЕ!$K397&amp;"be"&amp;ДАННЫЕ!$BI397&amp;"CD"&amp;IF(ДАННЫЕ!BF397&gt;500,4,IF(ДАННЫЕ!BF397&gt;350,3,IF(ДАННЫЕ!BF397&gt;200,2,IF(ДАННЫЕ!BF397&gt;0,1,0))))&amp;"g"&amp;B397&amp;"d"&amp;H397&amp;"l"&amp;ДАННЫЕ!AT397&amp;"a"&amp;ДАННЫЕ!$V397&amp;"v"&amp;R397&amp;"k"&amp;ДАННЫЕ!$U397&amp;"s"&amp;ДАННЫЕ!$Y397&amp;"t"&amp;ДАННЫЕ!$X397&amp;"b"&amp;IF(ДАННЫЕ!$Q397&gt;1,1,0)&amp;"PP"&amp;ДАННЫЕ!Z397&amp;"c"&amp;S397&amp;"x"&amp;IF(ДАННЫЕ!$BY397&gt;0,IF(YEAR(ДАННЫЕ!$F$1)=YEAR(ДАННЫЕ!$BY397),1,0),0)&amp;"n"&amp;IF(ДАННЫЕ!$BZ397&gt;0,IF(YEAR(ДАННЫЕ!$F$1)=YEAR(ДАННЫЕ!$BZ397),1,0),0)&amp;"u"&amp;D397&amp;"z"&amp;IF(ДАННЫЕ!$CL397&gt;0,IF(YEAR(ДАННЫЕ!$F$1)&gt;YEAR(ДАННЫЕ!$CL397),11,12),0)</f>
        <v>03mf0zpihbeCD0g0dlav0kstb0PPc0x0n0u0z0</v>
      </c>
      <c r="K397" s="28" t="str">
        <f ca="1">ДАННЫЕ!$I397&amp;"x"&amp;B397&amp;"w"&amp;IF(T397+ДАННЫЕ!AD397+ДАННЫЕ!AE397+ДАННЫЕ!AF397+ДАННЫЕ!AG397+ДАННЫЕ!AH397+ДАННЫЕ!$AL397+ДАННЫЕ!AI397+ДАННЫЕ!AJ397+ДАННЫЕ!AK397+ДАННЫЕ!AP397+ДАННЫЕ!AQ397+ДАННЫЕ!AR397+ДАННЫЕ!$AM397+ДАННЫЕ!$AN397+ДАННЫЕ!AS397+ДАННЫЕ!AT397&gt;0,1,0)&amp;IF(OR(T397=2,ДАННЫЕ!AD397=2,ДАННЫЕ!AE397=2,ДАННЫЕ!AF397=2,ДАННЫЕ!AG397=2,ДАННЫЕ!AH397=2,ДАННЫЕ!$AL397=2,ДАННЫЕ!AI397=2,ДАННЫЕ!AJ397=2,ДАННЫЕ!AK397=2,ДАННЫЕ!AP397=2,ДАННЫЕ!AQ397=2,ДАННЫЕ!AR397=2,ДАННЫЕ!$AM397=2,ДАННЫЕ!$AN397=2,ДАННЫЕ!AS397=2,ДАННЫЕ!AT397=2),2,0)&amp;"t"&amp;IF(T397&gt;0,"1"&amp;T397,"00")&amp;"f"&amp;IF(ДАННЫЕ!$AC397,"1"&amp;ДАННЫЕ!$AC397,"00")&amp;"b"&amp;IF(ДАННЫЕ!$AD397,"1"&amp;ДАННЫЕ!$AD397,"00")&amp;"g"&amp;IF(ДАННЫЕ!$AF397,"1"&amp;ДАННЫЕ!$AF397,"00")&amp;"c"&amp;IF(ДАННЫЕ!$AG397,"1"&amp;ДАННЫЕ!$AG397,"00")&amp;"i"&amp;IF(ДАННЫЕ!$AH397,"1"&amp;ДАННЫЕ!$AH397,"00")&amp;"r"&amp;IF(ДАННЫЕ!$AL397,"1"&amp;ДАННЫЕ!$AL397,"00")&amp;"m"&amp;IF(ДАННЫЕ!$AI397,"1"&amp;ДАННЫЕ!$AI397,"00")&amp;"hS"&amp;IF(ДАННЫЕ!$AJ397,"1"&amp;ДАННЫЕ!$AJ397,"00")&amp;"hZ"&amp;IF(ДАННЫЕ!$AK397,"1"&amp;ДАННЫЕ!$AK397,"00")&amp;"p"&amp;IF(ДАННЫЕ!$AP397,"1"&amp;ДАННЫЕ!$AP397,"00")&amp;"k"&amp;IF(ДАННЫЕ!$AQ397,"1"&amp;ДАННЫЕ!$AQ397,"00")&amp;"z"&amp;IF(ДАННЫЕ!$AR397,"1"&amp;ДАННЫЕ!$AR397,"00")&amp;"j"&amp;IF(ДАННЫЕ!$AM397,"1"&amp;ДАННЫЕ!$AM397,"00")&amp;"n"&amp;IF(ДАННЫЕ!$AN397,"1"&amp;ДАННЫЕ!$AN397,"00")&amp;"E"&amp;ДАННЫЕ!BI397&amp;"L"&amp;ДАННЫЕ!AO397&amp;"h"&amp;IF(ДАННЫЕ!$AU397&gt;0,1,0)&amp;"v"&amp;IF(ДАННЫЕ!$AW397&gt;0,1,0)&amp;"a"&amp;IF(ДАННЫЕ!$AS397,"1"&amp;ДАННЫЕ!$AS397,"00")&amp;"s"&amp;IF(ДАННЫЕ!$AT397,"1"&amp;ДАННЫЕ!$AT397,"00")&amp;"u"&amp;IF(ДАННЫЕ!$CJ397&gt;0,1,0)&amp;"y"&amp;B397&amp;"d"&amp;H397&amp;"e"&amp;F397&amp;G397</f>
        <v>x0w00t00f00b00g00c00i00r00m00hS00hZ00p00k00z00j00n00ELh0v0a00s00u0y0de</v>
      </c>
      <c r="L397" s="28" t="str">
        <f ca="1">ДАННЫЕ!$I397&amp;"VN"&amp;IF(ДАННЫЕ!AW397&gt;0,11,10)&amp;"CD"&amp;IF(ДАННЫЕ!BF397&gt;500,16,IF(ДАННЫЕ!BF397&gt;350,15,IF(ДАННЫЕ!BF397&gt;=200,14,IF(ДАННЫЕ!BF397&gt;=100,13,IF(ДАННЫЕ!BF397&gt;=50,12,IF(ДАННЫЕ!BF397&gt;0,11,10))))))&amp;"AR"&amp;IF(ДАННЫЕ!BX397&gt;0,1,0)&amp;"GD"&amp;B397&amp;"VV"&amp;IF(E397&gt;=5,IF(E397&lt;18,1,0),0)</f>
        <v>VN10CD10AR0GD0VV0</v>
      </c>
      <c r="M397" s="28" t="str">
        <f>ДАННЫЕ!$I397&amp;"b"&amp;ДАННЫЕ!$BI397&amp;"r"&amp;ДАННЫЕ!$BJ397&amp;"CD"&amp;IF(ДАННЫЕ!BF397&gt;0,IF(ДАННЫЕ!BF397&lt;200,1,IF(ДАННЫЕ!BF397&lt;350,2,3)),0)&amp;"h"&amp;IF(ДАННЫЕ!$BK397+ДАННЫЕ!$BL397+ДАННЫЕ!$BM397&gt;0,1,0)&amp;"x"&amp;ДАННЫЕ!$BK397&amp;"y"&amp;ДАННЫЕ!$BL397&amp;"z"&amp;ДАННЫЕ!$BM397&amp;"c"&amp;IF(ДАННЫЕ!$BK397+ДАННЫЕ!$BL397+ДАННЫЕ!$BM397=3,1,0)&amp;"a"&amp;IF(ДАННЫЕ!$BQ397+ДАННЫЕ!$BR397&gt;0,1,0)&amp;"d"&amp;ДАННЫЕ!$BQ397&amp;"v"&amp;ДАННЫЕ!$BR397&amp;"p"&amp;ДАННЫЕ!$BS397&amp;"n"&amp;ДАННЫЕ!$BU397&amp;"t"&amp;ДАННЫЕ!$BV397&amp;"o"&amp;ДАННЫЕ!$BT397&amp;"l"&amp;IF(ДАННЫЕ!$BN397&gt;0,1,0)&amp;ДАННЫЕ!$BN397&amp;"g"&amp;ДАННЫЕ!$BO397&amp;"s"&amp;ДАННЫЕ!$BP397&amp;"DZ"&amp;IF(ДАННЫЕ!B397-ДАННЫЕ!G397 &lt; 60,IF(ДАННЫЕ!B397-ДАННЫЕ!G397 &gt;= 0,1,0),0)&amp;"u"&amp;IF(ДАННЫЕ!$CJ397&gt;0,1,0)</f>
        <v>brCD0h0xyzc0a0dvpntol0gsDZ1u0</v>
      </c>
      <c r="N397" s="28" t="str">
        <f ca="1">ДАННЫЕ!$F397&amp;ДАННЫЕ!$I397&amp;"g"&amp;B397&amp;"cf"&amp;D397&amp;"a"&amp;IF(ДАННЫЕ!$BX397&gt;0,1,0)&amp;IF(ДАННЫЕ!$BF397&gt;500,1,IF(ДАННЫЕ!$BF397&gt;350,2,IF(ДАННЫЕ!$BF397&gt;=200,3,IF(ДАННЫЕ!$BF397&gt;=100,4,IF(ДАННЫЕ!$BF397&gt;=50,5,IF(ДАННЫЕ!$BF397&lt;50,6,0))))))&amp;"AR"&amp;IF(DATEDIF(ДАННЫЕ!$BX397,ДАННЫЕ!$F$1,"y")&gt;1,1,0)&amp;"VG"&amp;IF(ДАННЫЕ!$BH397="0",1,0)&amp;"o"&amp;IF(T397+ДАННЫЕ!$AF397+ДАННЫЕ!$AG397+ДАННЫЕ!$AH397+ДАННЫЕ!$AI397+ДАННЫЕ!$AJ397+ДАННЫЕ!$AP397+ДАННЫЕ!$AQ397+ДАННЫЕ!$AR397+ДАННЫЕ!$AU397+ДАННЫЕ!$AW397+ДАННЫЕ!$AS397+ДАННЫЕ!$AT397&gt;0,1,0)&amp;"x"&amp;ДАННЫЕ!$AG397&amp;"p"&amp;IF(ДАННЫЕ!$BY397&gt;0,1,0)&amp;"v"&amp;IF(ДАННЫЕ!$BZ397&gt;0,1,0)&amp;"n"&amp;ДАННЫЕ!$CA397&amp;"t"&amp;ДАННЫЕ!$AY397&amp;"k"&amp;ДАННЫЕ!$CB397&amp;"q"&amp;ДАННЫЕ!$CC397&amp;"w"&amp;ДАННЫЕ!$CD397&amp;"e"&amp;ДАННЫЕ!$CE397&amp;"m"&amp;ДАННЫЕ!$CF397&amp;"c"&amp;ДАННЫЕ!$CG397&amp;"z"&amp;ДАННЫЕ!$CH397&amp;"d"&amp;IF(H397=4,1,0)&amp;"s"&amp;IF(ДАННЫЕ!$J397=1,0,1)&amp;"u"&amp;IF(ДАННЫЕ!$CJ397&gt;0,1,0)</f>
        <v>g0cf0a06AR1VG0o0xp0v0ntkqwemczd0s1u0</v>
      </c>
      <c r="O397" s="28" t="str">
        <f>ДАННЫЕ!$I397&amp;"g"&amp;B397&amp;A397&amp;"f"&amp;P397&amp;"c"&amp;IF(ДАННЫЕ!$U397&gt;0,1,0)&amp;"s"&amp;IF(ДАННЫЕ!$Q397&gt;0,IF(YEAR(ДАННЫЕ!$F$1)=YEAR(ДАННЫЕ!$Q397),IF(MONTH(ДАННЫЕ!$F$1)=MONTH(ДАННЫЕ!$Q397),111,11),1),0)&amp;"i"&amp;IF(ДАННЫЕ!$R397+ДАННЫЕ!$S397+ДАННЫЕ!$T397=0,0,1)&amp;"h"&amp;IF(ДАННЫЕ!$P397&gt;0,1,0)&amp;"p"&amp;IF(ДАННЫЕ!$CI397&gt;0,IF(YEAR(ДАННЫЕ!$F$1)=YEAR(ДАННЫЕ!$CI397),IF(MONTH(ДАННЫЕ!$F$1)=MONTH(ДАННЫЕ!$CI397),111,11),1),0)&amp;"d"&amp;IF(ДАННЫЕ!$CJ397&gt;0,IF(YEAR(ДАННЫЕ!$F$1)=YEAR(ДАННЫЕ!$CJ397),IF(MONTH(ДАННЫЕ!$F$1)=MONTH(ДАННЫЕ!$CJ397),111,11),1),0)&amp;"o"&amp;IF(ДАННЫЕ!$CK397&gt;0,IF(MONTH(ДАННЫЕ!$F$1)=MONTH(ДАННЫЕ!$CK397),111,11),0)&amp;"v"&amp;IF(ДАННЫЕ!$BE397&gt;0,IF(MONTH(ДАННЫЕ!$F$1)=MONTH(ДАННЫЕ!$BE397),111,11),0)</f>
        <v>g00f0c0s0i0h0p0d0o0v0</v>
      </c>
      <c r="P397" s="15">
        <f t="shared" si="20"/>
        <v>0</v>
      </c>
      <c r="Q397" s="15">
        <f>IF(ДАННЫЕ!$F$1&gt;ДАННЫЕ!$N397,IF(YEAR(ДАННЫЕ!$F$1)=YEAR(ДАННЫЕ!M397),1,0),0)</f>
        <v>0</v>
      </c>
      <c r="R397" s="15">
        <f>IF(ДАННЫЕ!$F$1&gt;ДАННЫЕ!$N397,IF(YEAR(ДАННЫЕ!$F$1)=YEAR(ДАННЫЕ!N397),1,0),0)</f>
        <v>0</v>
      </c>
      <c r="S397" s="15">
        <f>IF(ДАННЫЕ!$AA397="2А",1,IF(ДАННЫЕ!$AA397="2Б",2,IF(ДАННЫЕ!$AA397="2В",3,IF(ДАННЫЕ!$AA397=3,4,IF(ДАННЫЕ!$AA397="4А",5,IF(ДАННЫЕ!$AA397="4Б",6,IF(ДАННЫЕ!$AA397="4В",7,IF(ДАННЫЕ!$AA397=5,8,0))))))))</f>
        <v>0</v>
      </c>
      <c r="T397" s="15">
        <f>IF(OR(ДАННЫЕ!$AC397=2,ДАННЫЕ!$AD397=2,ДАННЫЕ!$AE397=2),2,IF(OR(ДАННЫЕ!$AC397=1,ДАННЫЕ!$AD397=1,ДАННЫЕ!$AE397=1),1,0))</f>
        <v>0</v>
      </c>
    </row>
    <row r="398" spans="1:20" ht="15" customHeight="1" x14ac:dyDescent="0.2">
      <c r="A398" s="78">
        <f>IF(B398&gt;0,IF(MONTH(ДАННЫЕ!$F$1)=MONTH(ДАННЫЕ!$B398),1,0),0)</f>
        <v>0</v>
      </c>
      <c r="B398" s="14">
        <f>IF(ДАННЫЕ!$B398&gt;0,IF(YEAR(ДАННЫЕ!$F$1)=YEAR(ДАННЫЕ!$B398),1,0),0)</f>
        <v>0</v>
      </c>
      <c r="C398" s="14">
        <f>IF(ДАННЫЕ!$CM398&gt;0,IF(YEAR(ДАННЫЕ!$F$1)=YEAR(ДАННЫЕ!$CM398),1,0),0)</f>
        <v>0</v>
      </c>
      <c r="D398" s="14">
        <f>IF(ДАННЫЕ!$CJ398&gt;0,IF(ДАННЫЕ!$CL398&gt;ДАННЫЕ!$F$1,1,IF(ДАННЫЕ!$CL398&gt;0,0,1)),0)</f>
        <v>0</v>
      </c>
      <c r="E398" s="43" t="str">
        <f ca="1">IF(ДАННЫЕ!$F$1&gt;0,IF(ДАННЫЕ!$G398&gt;0,DATEDIF(ДАННЫЕ!$G398,ДАННЫЕ!$F$1,"y"),""),IF(ДАННЫЕ!$G398&gt;0,DATEDIF(ДАННЫЕ!$G398,TODAY(),"y"),""))</f>
        <v/>
      </c>
      <c r="F398" s="43" t="str">
        <f xml:space="preserve"> IF(ДАННЫЕ!$F398="М",IF(E398&gt;=18,IF(E398&lt;60,1,""),""),"")&amp;IF(ДАННЫЕ!$F398="Ж",IF(E398&gt;=18,IF(E398&lt;55,1,""),""),"")</f>
        <v/>
      </c>
      <c r="G398" s="43" t="str">
        <f xml:space="preserve"> IF(ДАННЫЕ!$F398="М",IF(E398&gt;=60,2,""),"")&amp;IF(ДАННЫЕ!$F398="Ж",IF(E398&gt;=55,2,""),"")</f>
        <v/>
      </c>
      <c r="H398" s="43" t="str">
        <f t="shared" ca="1" si="18"/>
        <v/>
      </c>
      <c r="I398" s="43" t="str">
        <f t="shared" ca="1" si="19"/>
        <v>03</v>
      </c>
      <c r="J398" s="28" t="str">
        <f ca="1">ДАННЫЕ!$F398&amp;H398&amp;I398&amp;ДАННЫЕ!$I398&amp;"m"&amp;IF(ДАННЫЕ!$I398&gt;0,IF(ДАННЫЕ!$J398&gt;0,0,1),"")&amp;"f"&amp;IF(ДАННЫЕ!$R398&gt;0,IF(YEAR(ДАННЫЕ!$F$1)=YEAR(ДАННЫЕ!$R398),1,0),0)&amp;"z"&amp;ДАННЫЕ!$R398&amp;"p"&amp;ДАННЫЕ!$S398&amp;"i"&amp;ДАННЫЕ!$T398&amp;"h"&amp;ДАННЫЕ!$K398&amp;"be"&amp;ДАННЫЕ!$BI398&amp;"CD"&amp;IF(ДАННЫЕ!BF398&gt;500,4,IF(ДАННЫЕ!BF398&gt;350,3,IF(ДАННЫЕ!BF398&gt;200,2,IF(ДАННЫЕ!BF398&gt;0,1,0))))&amp;"g"&amp;B398&amp;"d"&amp;H398&amp;"l"&amp;ДАННЫЕ!AT398&amp;"a"&amp;ДАННЫЕ!$V398&amp;"v"&amp;R398&amp;"k"&amp;ДАННЫЕ!$U398&amp;"s"&amp;ДАННЫЕ!$Y398&amp;"t"&amp;ДАННЫЕ!$X398&amp;"b"&amp;IF(ДАННЫЕ!$Q398&gt;1,1,0)&amp;"PP"&amp;ДАННЫЕ!Z398&amp;"c"&amp;S398&amp;"x"&amp;IF(ДАННЫЕ!$BY398&gt;0,IF(YEAR(ДАННЫЕ!$F$1)=YEAR(ДАННЫЕ!$BY398),1,0),0)&amp;"n"&amp;IF(ДАННЫЕ!$BZ398&gt;0,IF(YEAR(ДАННЫЕ!$F$1)=YEAR(ДАННЫЕ!$BZ398),1,0),0)&amp;"u"&amp;D398&amp;"z"&amp;IF(ДАННЫЕ!$CL398&gt;0,IF(YEAR(ДАННЫЕ!$F$1)&gt;YEAR(ДАННЫЕ!$CL398),11,12),0)</f>
        <v>03mf0zpihbeCD0g0dlav0kstb0PPc0x0n0u0z0</v>
      </c>
      <c r="K398" s="28" t="str">
        <f ca="1">ДАННЫЕ!$I398&amp;"x"&amp;B398&amp;"w"&amp;IF(T398+ДАННЫЕ!AD398+ДАННЫЕ!AE398+ДАННЫЕ!AF398+ДАННЫЕ!AG398+ДАННЫЕ!AH398+ДАННЫЕ!$AL398+ДАННЫЕ!AI398+ДАННЫЕ!AJ398+ДАННЫЕ!AK398+ДАННЫЕ!AP398+ДАННЫЕ!AQ398+ДАННЫЕ!AR398+ДАННЫЕ!$AM398+ДАННЫЕ!$AN398+ДАННЫЕ!AS398+ДАННЫЕ!AT398&gt;0,1,0)&amp;IF(OR(T398=2,ДАННЫЕ!AD398=2,ДАННЫЕ!AE398=2,ДАННЫЕ!AF398=2,ДАННЫЕ!AG398=2,ДАННЫЕ!AH398=2,ДАННЫЕ!$AL398=2,ДАННЫЕ!AI398=2,ДАННЫЕ!AJ398=2,ДАННЫЕ!AK398=2,ДАННЫЕ!AP398=2,ДАННЫЕ!AQ398=2,ДАННЫЕ!AR398=2,ДАННЫЕ!$AM398=2,ДАННЫЕ!$AN398=2,ДАННЫЕ!AS398=2,ДАННЫЕ!AT398=2),2,0)&amp;"t"&amp;IF(T398&gt;0,"1"&amp;T398,"00")&amp;"f"&amp;IF(ДАННЫЕ!$AC398,"1"&amp;ДАННЫЕ!$AC398,"00")&amp;"b"&amp;IF(ДАННЫЕ!$AD398,"1"&amp;ДАННЫЕ!$AD398,"00")&amp;"g"&amp;IF(ДАННЫЕ!$AF398,"1"&amp;ДАННЫЕ!$AF398,"00")&amp;"c"&amp;IF(ДАННЫЕ!$AG398,"1"&amp;ДАННЫЕ!$AG398,"00")&amp;"i"&amp;IF(ДАННЫЕ!$AH398,"1"&amp;ДАННЫЕ!$AH398,"00")&amp;"r"&amp;IF(ДАННЫЕ!$AL398,"1"&amp;ДАННЫЕ!$AL398,"00")&amp;"m"&amp;IF(ДАННЫЕ!$AI398,"1"&amp;ДАННЫЕ!$AI398,"00")&amp;"hS"&amp;IF(ДАННЫЕ!$AJ398,"1"&amp;ДАННЫЕ!$AJ398,"00")&amp;"hZ"&amp;IF(ДАННЫЕ!$AK398,"1"&amp;ДАННЫЕ!$AK398,"00")&amp;"p"&amp;IF(ДАННЫЕ!$AP398,"1"&amp;ДАННЫЕ!$AP398,"00")&amp;"k"&amp;IF(ДАННЫЕ!$AQ398,"1"&amp;ДАННЫЕ!$AQ398,"00")&amp;"z"&amp;IF(ДАННЫЕ!$AR398,"1"&amp;ДАННЫЕ!$AR398,"00")&amp;"j"&amp;IF(ДАННЫЕ!$AM398,"1"&amp;ДАННЫЕ!$AM398,"00")&amp;"n"&amp;IF(ДАННЫЕ!$AN398,"1"&amp;ДАННЫЕ!$AN398,"00")&amp;"E"&amp;ДАННЫЕ!BI398&amp;"L"&amp;ДАННЫЕ!AO398&amp;"h"&amp;IF(ДАННЫЕ!$AU398&gt;0,1,0)&amp;"v"&amp;IF(ДАННЫЕ!$AW398&gt;0,1,0)&amp;"a"&amp;IF(ДАННЫЕ!$AS398,"1"&amp;ДАННЫЕ!$AS398,"00")&amp;"s"&amp;IF(ДАННЫЕ!$AT398,"1"&amp;ДАННЫЕ!$AT398,"00")&amp;"u"&amp;IF(ДАННЫЕ!$CJ398&gt;0,1,0)&amp;"y"&amp;B398&amp;"d"&amp;H398&amp;"e"&amp;F398&amp;G398</f>
        <v>x0w00t00f00b00g00c00i00r00m00hS00hZ00p00k00z00j00n00ELh0v0a00s00u0y0de</v>
      </c>
      <c r="L398" s="28" t="str">
        <f ca="1">ДАННЫЕ!$I398&amp;"VN"&amp;IF(ДАННЫЕ!AW398&gt;0,11,10)&amp;"CD"&amp;IF(ДАННЫЕ!BF398&gt;500,16,IF(ДАННЫЕ!BF398&gt;350,15,IF(ДАННЫЕ!BF398&gt;=200,14,IF(ДАННЫЕ!BF398&gt;=100,13,IF(ДАННЫЕ!BF398&gt;=50,12,IF(ДАННЫЕ!BF398&gt;0,11,10))))))&amp;"AR"&amp;IF(ДАННЫЕ!BX398&gt;0,1,0)&amp;"GD"&amp;B398&amp;"VV"&amp;IF(E398&gt;=5,IF(E398&lt;18,1,0),0)</f>
        <v>VN10CD10AR0GD0VV0</v>
      </c>
      <c r="M398" s="28" t="str">
        <f>ДАННЫЕ!$I398&amp;"b"&amp;ДАННЫЕ!$BI398&amp;"r"&amp;ДАННЫЕ!$BJ398&amp;"CD"&amp;IF(ДАННЫЕ!BF398&gt;0,IF(ДАННЫЕ!BF398&lt;200,1,IF(ДАННЫЕ!BF398&lt;350,2,3)),0)&amp;"h"&amp;IF(ДАННЫЕ!$BK398+ДАННЫЕ!$BL398+ДАННЫЕ!$BM398&gt;0,1,0)&amp;"x"&amp;ДАННЫЕ!$BK398&amp;"y"&amp;ДАННЫЕ!$BL398&amp;"z"&amp;ДАННЫЕ!$BM398&amp;"c"&amp;IF(ДАННЫЕ!$BK398+ДАННЫЕ!$BL398+ДАННЫЕ!$BM398=3,1,0)&amp;"a"&amp;IF(ДАННЫЕ!$BQ398+ДАННЫЕ!$BR398&gt;0,1,0)&amp;"d"&amp;ДАННЫЕ!$BQ398&amp;"v"&amp;ДАННЫЕ!$BR398&amp;"p"&amp;ДАННЫЕ!$BS398&amp;"n"&amp;ДАННЫЕ!$BU398&amp;"t"&amp;ДАННЫЕ!$BV398&amp;"o"&amp;ДАННЫЕ!$BT398&amp;"l"&amp;IF(ДАННЫЕ!$BN398&gt;0,1,0)&amp;ДАННЫЕ!$BN398&amp;"g"&amp;ДАННЫЕ!$BO398&amp;"s"&amp;ДАННЫЕ!$BP398&amp;"DZ"&amp;IF(ДАННЫЕ!B398-ДАННЫЕ!G398 &lt; 60,IF(ДАННЫЕ!B398-ДАННЫЕ!G398 &gt;= 0,1,0),0)&amp;"u"&amp;IF(ДАННЫЕ!$CJ398&gt;0,1,0)</f>
        <v>brCD0h0xyzc0a0dvpntol0gsDZ1u0</v>
      </c>
      <c r="N398" s="28" t="str">
        <f ca="1">ДАННЫЕ!$F398&amp;ДАННЫЕ!$I398&amp;"g"&amp;B398&amp;"cf"&amp;D398&amp;"a"&amp;IF(ДАННЫЕ!$BX398&gt;0,1,0)&amp;IF(ДАННЫЕ!$BF398&gt;500,1,IF(ДАННЫЕ!$BF398&gt;350,2,IF(ДАННЫЕ!$BF398&gt;=200,3,IF(ДАННЫЕ!$BF398&gt;=100,4,IF(ДАННЫЕ!$BF398&gt;=50,5,IF(ДАННЫЕ!$BF398&lt;50,6,0))))))&amp;"AR"&amp;IF(DATEDIF(ДАННЫЕ!$BX398,ДАННЫЕ!$F$1,"y")&gt;1,1,0)&amp;"VG"&amp;IF(ДАННЫЕ!$BH398="0",1,0)&amp;"o"&amp;IF(T398+ДАННЫЕ!$AF398+ДАННЫЕ!$AG398+ДАННЫЕ!$AH398+ДАННЫЕ!$AI398+ДАННЫЕ!$AJ398+ДАННЫЕ!$AP398+ДАННЫЕ!$AQ398+ДАННЫЕ!$AR398+ДАННЫЕ!$AU398+ДАННЫЕ!$AW398+ДАННЫЕ!$AS398+ДАННЫЕ!$AT398&gt;0,1,0)&amp;"x"&amp;ДАННЫЕ!$AG398&amp;"p"&amp;IF(ДАННЫЕ!$BY398&gt;0,1,0)&amp;"v"&amp;IF(ДАННЫЕ!$BZ398&gt;0,1,0)&amp;"n"&amp;ДАННЫЕ!$CA398&amp;"t"&amp;ДАННЫЕ!$AY398&amp;"k"&amp;ДАННЫЕ!$CB398&amp;"q"&amp;ДАННЫЕ!$CC398&amp;"w"&amp;ДАННЫЕ!$CD398&amp;"e"&amp;ДАННЫЕ!$CE398&amp;"m"&amp;ДАННЫЕ!$CF398&amp;"c"&amp;ДАННЫЕ!$CG398&amp;"z"&amp;ДАННЫЕ!$CH398&amp;"d"&amp;IF(H398=4,1,0)&amp;"s"&amp;IF(ДАННЫЕ!$J398=1,0,1)&amp;"u"&amp;IF(ДАННЫЕ!$CJ398&gt;0,1,0)</f>
        <v>g0cf0a06AR1VG0o0xp0v0ntkqwemczd0s1u0</v>
      </c>
      <c r="O398" s="28" t="str">
        <f>ДАННЫЕ!$I398&amp;"g"&amp;B398&amp;A398&amp;"f"&amp;P398&amp;"c"&amp;IF(ДАННЫЕ!$U398&gt;0,1,0)&amp;"s"&amp;IF(ДАННЫЕ!$Q398&gt;0,IF(YEAR(ДАННЫЕ!$F$1)=YEAR(ДАННЫЕ!$Q398),IF(MONTH(ДАННЫЕ!$F$1)=MONTH(ДАННЫЕ!$Q398),111,11),1),0)&amp;"i"&amp;IF(ДАННЫЕ!$R398+ДАННЫЕ!$S398+ДАННЫЕ!$T398=0,0,1)&amp;"h"&amp;IF(ДАННЫЕ!$P398&gt;0,1,0)&amp;"p"&amp;IF(ДАННЫЕ!$CI398&gt;0,IF(YEAR(ДАННЫЕ!$F$1)=YEAR(ДАННЫЕ!$CI398),IF(MONTH(ДАННЫЕ!$F$1)=MONTH(ДАННЫЕ!$CI398),111,11),1),0)&amp;"d"&amp;IF(ДАННЫЕ!$CJ398&gt;0,IF(YEAR(ДАННЫЕ!$F$1)=YEAR(ДАННЫЕ!$CJ398),IF(MONTH(ДАННЫЕ!$F$1)=MONTH(ДАННЫЕ!$CJ398),111,11),1),0)&amp;"o"&amp;IF(ДАННЫЕ!$CK398&gt;0,IF(MONTH(ДАННЫЕ!$F$1)=MONTH(ДАННЫЕ!$CK398),111,11),0)&amp;"v"&amp;IF(ДАННЫЕ!$BE398&gt;0,IF(MONTH(ДАННЫЕ!$F$1)=MONTH(ДАННЫЕ!$BE398),111,11),0)</f>
        <v>g00f0c0s0i0h0p0d0o0v0</v>
      </c>
      <c r="P398" s="15">
        <f t="shared" si="20"/>
        <v>0</v>
      </c>
      <c r="Q398" s="15">
        <f>IF(ДАННЫЕ!$F$1&gt;ДАННЫЕ!$N398,IF(YEAR(ДАННЫЕ!$F$1)=YEAR(ДАННЫЕ!M398),1,0),0)</f>
        <v>0</v>
      </c>
      <c r="R398" s="15">
        <f>IF(ДАННЫЕ!$F$1&gt;ДАННЫЕ!$N398,IF(YEAR(ДАННЫЕ!$F$1)=YEAR(ДАННЫЕ!N398),1,0),0)</f>
        <v>0</v>
      </c>
      <c r="S398" s="15">
        <f>IF(ДАННЫЕ!$AA398="2А",1,IF(ДАННЫЕ!$AA398="2Б",2,IF(ДАННЫЕ!$AA398="2В",3,IF(ДАННЫЕ!$AA398=3,4,IF(ДАННЫЕ!$AA398="4А",5,IF(ДАННЫЕ!$AA398="4Б",6,IF(ДАННЫЕ!$AA398="4В",7,IF(ДАННЫЕ!$AA398=5,8,0))))))))</f>
        <v>0</v>
      </c>
      <c r="T398" s="15">
        <f>IF(OR(ДАННЫЕ!$AC398=2,ДАННЫЕ!$AD398=2,ДАННЫЕ!$AE398=2),2,IF(OR(ДАННЫЕ!$AC398=1,ДАННЫЕ!$AD398=1,ДАННЫЕ!$AE398=1),1,0))</f>
        <v>0</v>
      </c>
    </row>
    <row r="399" spans="1:20" ht="15" customHeight="1" x14ac:dyDescent="0.2">
      <c r="A399" s="78">
        <f>IF(B399&gt;0,IF(MONTH(ДАННЫЕ!$F$1)=MONTH(ДАННЫЕ!$B399),1,0),0)</f>
        <v>0</v>
      </c>
      <c r="B399" s="14">
        <f>IF(ДАННЫЕ!$B399&gt;0,IF(YEAR(ДАННЫЕ!$F$1)=YEAR(ДАННЫЕ!$B399),1,0),0)</f>
        <v>0</v>
      </c>
      <c r="C399" s="14">
        <f>IF(ДАННЫЕ!$CM399&gt;0,IF(YEAR(ДАННЫЕ!$F$1)=YEAR(ДАННЫЕ!$CM399),1,0),0)</f>
        <v>0</v>
      </c>
      <c r="D399" s="14">
        <f>IF(ДАННЫЕ!$CJ399&gt;0,IF(ДАННЫЕ!$CL399&gt;ДАННЫЕ!$F$1,1,IF(ДАННЫЕ!$CL399&gt;0,0,1)),0)</f>
        <v>0</v>
      </c>
      <c r="E399" s="43" t="str">
        <f ca="1">IF(ДАННЫЕ!$F$1&gt;0,IF(ДАННЫЕ!$G399&gt;0,DATEDIF(ДАННЫЕ!$G399,ДАННЫЕ!$F$1,"y"),""),IF(ДАННЫЕ!$G399&gt;0,DATEDIF(ДАННЫЕ!$G399,TODAY(),"y"),""))</f>
        <v/>
      </c>
      <c r="F399" s="43" t="str">
        <f xml:space="preserve"> IF(ДАННЫЕ!$F399="М",IF(E399&gt;=18,IF(E399&lt;60,1,""),""),"")&amp;IF(ДАННЫЕ!$F399="Ж",IF(E399&gt;=18,IF(E399&lt;55,1,""),""),"")</f>
        <v/>
      </c>
      <c r="G399" s="43" t="str">
        <f xml:space="preserve"> IF(ДАННЫЕ!$F399="М",IF(E399&gt;=60,2,""),"")&amp;IF(ДАННЫЕ!$F399="Ж",IF(E399&gt;=55,2,""),"")</f>
        <v/>
      </c>
      <c r="H399" s="43" t="str">
        <f t="shared" ca="1" si="18"/>
        <v/>
      </c>
      <c r="I399" s="43" t="str">
        <f t="shared" ca="1" si="19"/>
        <v>03</v>
      </c>
      <c r="J399" s="28" t="str">
        <f ca="1">ДАННЫЕ!$F399&amp;H399&amp;I399&amp;ДАННЫЕ!$I399&amp;"m"&amp;IF(ДАННЫЕ!$I399&gt;0,IF(ДАННЫЕ!$J399&gt;0,0,1),"")&amp;"f"&amp;IF(ДАННЫЕ!$R399&gt;0,IF(YEAR(ДАННЫЕ!$F$1)=YEAR(ДАННЫЕ!$R399),1,0),0)&amp;"z"&amp;ДАННЫЕ!$R399&amp;"p"&amp;ДАННЫЕ!$S399&amp;"i"&amp;ДАННЫЕ!$T399&amp;"h"&amp;ДАННЫЕ!$K399&amp;"be"&amp;ДАННЫЕ!$BI399&amp;"CD"&amp;IF(ДАННЫЕ!BF399&gt;500,4,IF(ДАННЫЕ!BF399&gt;350,3,IF(ДАННЫЕ!BF399&gt;200,2,IF(ДАННЫЕ!BF399&gt;0,1,0))))&amp;"g"&amp;B399&amp;"d"&amp;H399&amp;"l"&amp;ДАННЫЕ!AT399&amp;"a"&amp;ДАННЫЕ!$V399&amp;"v"&amp;R399&amp;"k"&amp;ДАННЫЕ!$U399&amp;"s"&amp;ДАННЫЕ!$Y399&amp;"t"&amp;ДАННЫЕ!$X399&amp;"b"&amp;IF(ДАННЫЕ!$Q399&gt;1,1,0)&amp;"PP"&amp;ДАННЫЕ!Z399&amp;"c"&amp;S399&amp;"x"&amp;IF(ДАННЫЕ!$BY399&gt;0,IF(YEAR(ДАННЫЕ!$F$1)=YEAR(ДАННЫЕ!$BY399),1,0),0)&amp;"n"&amp;IF(ДАННЫЕ!$BZ399&gt;0,IF(YEAR(ДАННЫЕ!$F$1)=YEAR(ДАННЫЕ!$BZ399),1,0),0)&amp;"u"&amp;D399&amp;"z"&amp;IF(ДАННЫЕ!$CL399&gt;0,IF(YEAR(ДАННЫЕ!$F$1)&gt;YEAR(ДАННЫЕ!$CL399),11,12),0)</f>
        <v>03mf0zpihbeCD0g0dlav0kstb0PPc0x0n0u0z0</v>
      </c>
      <c r="K399" s="28" t="str">
        <f ca="1">ДАННЫЕ!$I399&amp;"x"&amp;B399&amp;"w"&amp;IF(T399+ДАННЫЕ!AD399+ДАННЫЕ!AE399+ДАННЫЕ!AF399+ДАННЫЕ!AG399+ДАННЫЕ!AH399+ДАННЫЕ!$AL399+ДАННЫЕ!AI399+ДАННЫЕ!AJ399+ДАННЫЕ!AK399+ДАННЫЕ!AP399+ДАННЫЕ!AQ399+ДАННЫЕ!AR399+ДАННЫЕ!$AM399+ДАННЫЕ!$AN399+ДАННЫЕ!AS399+ДАННЫЕ!AT399&gt;0,1,0)&amp;IF(OR(T399=2,ДАННЫЕ!AD399=2,ДАННЫЕ!AE399=2,ДАННЫЕ!AF399=2,ДАННЫЕ!AG399=2,ДАННЫЕ!AH399=2,ДАННЫЕ!$AL399=2,ДАННЫЕ!AI399=2,ДАННЫЕ!AJ399=2,ДАННЫЕ!AK399=2,ДАННЫЕ!AP399=2,ДАННЫЕ!AQ399=2,ДАННЫЕ!AR399=2,ДАННЫЕ!$AM399=2,ДАННЫЕ!$AN399=2,ДАННЫЕ!AS399=2,ДАННЫЕ!AT399=2),2,0)&amp;"t"&amp;IF(T399&gt;0,"1"&amp;T399,"00")&amp;"f"&amp;IF(ДАННЫЕ!$AC399,"1"&amp;ДАННЫЕ!$AC399,"00")&amp;"b"&amp;IF(ДАННЫЕ!$AD399,"1"&amp;ДАННЫЕ!$AD399,"00")&amp;"g"&amp;IF(ДАННЫЕ!$AF399,"1"&amp;ДАННЫЕ!$AF399,"00")&amp;"c"&amp;IF(ДАННЫЕ!$AG399,"1"&amp;ДАННЫЕ!$AG399,"00")&amp;"i"&amp;IF(ДАННЫЕ!$AH399,"1"&amp;ДАННЫЕ!$AH399,"00")&amp;"r"&amp;IF(ДАННЫЕ!$AL399,"1"&amp;ДАННЫЕ!$AL399,"00")&amp;"m"&amp;IF(ДАННЫЕ!$AI399,"1"&amp;ДАННЫЕ!$AI399,"00")&amp;"hS"&amp;IF(ДАННЫЕ!$AJ399,"1"&amp;ДАННЫЕ!$AJ399,"00")&amp;"hZ"&amp;IF(ДАННЫЕ!$AK399,"1"&amp;ДАННЫЕ!$AK399,"00")&amp;"p"&amp;IF(ДАННЫЕ!$AP399,"1"&amp;ДАННЫЕ!$AP399,"00")&amp;"k"&amp;IF(ДАННЫЕ!$AQ399,"1"&amp;ДАННЫЕ!$AQ399,"00")&amp;"z"&amp;IF(ДАННЫЕ!$AR399,"1"&amp;ДАННЫЕ!$AR399,"00")&amp;"j"&amp;IF(ДАННЫЕ!$AM399,"1"&amp;ДАННЫЕ!$AM399,"00")&amp;"n"&amp;IF(ДАННЫЕ!$AN399,"1"&amp;ДАННЫЕ!$AN399,"00")&amp;"E"&amp;ДАННЫЕ!BI399&amp;"L"&amp;ДАННЫЕ!AO399&amp;"h"&amp;IF(ДАННЫЕ!$AU399&gt;0,1,0)&amp;"v"&amp;IF(ДАННЫЕ!$AW399&gt;0,1,0)&amp;"a"&amp;IF(ДАННЫЕ!$AS399,"1"&amp;ДАННЫЕ!$AS399,"00")&amp;"s"&amp;IF(ДАННЫЕ!$AT399,"1"&amp;ДАННЫЕ!$AT399,"00")&amp;"u"&amp;IF(ДАННЫЕ!$CJ399&gt;0,1,0)&amp;"y"&amp;B399&amp;"d"&amp;H399&amp;"e"&amp;F399&amp;G399</f>
        <v>x0w00t00f00b00g00c00i00r00m00hS00hZ00p00k00z00j00n00ELh0v0a00s00u0y0de</v>
      </c>
      <c r="L399" s="28" t="str">
        <f ca="1">ДАННЫЕ!$I399&amp;"VN"&amp;IF(ДАННЫЕ!AW399&gt;0,11,10)&amp;"CD"&amp;IF(ДАННЫЕ!BF399&gt;500,16,IF(ДАННЫЕ!BF399&gt;350,15,IF(ДАННЫЕ!BF399&gt;=200,14,IF(ДАННЫЕ!BF399&gt;=100,13,IF(ДАННЫЕ!BF399&gt;=50,12,IF(ДАННЫЕ!BF399&gt;0,11,10))))))&amp;"AR"&amp;IF(ДАННЫЕ!BX399&gt;0,1,0)&amp;"GD"&amp;B399&amp;"VV"&amp;IF(E399&gt;=5,IF(E399&lt;18,1,0),0)</f>
        <v>VN10CD10AR0GD0VV0</v>
      </c>
      <c r="M399" s="28" t="str">
        <f>ДАННЫЕ!$I399&amp;"b"&amp;ДАННЫЕ!$BI399&amp;"r"&amp;ДАННЫЕ!$BJ399&amp;"CD"&amp;IF(ДАННЫЕ!BF399&gt;0,IF(ДАННЫЕ!BF399&lt;200,1,IF(ДАННЫЕ!BF399&lt;350,2,3)),0)&amp;"h"&amp;IF(ДАННЫЕ!$BK399+ДАННЫЕ!$BL399+ДАННЫЕ!$BM399&gt;0,1,0)&amp;"x"&amp;ДАННЫЕ!$BK399&amp;"y"&amp;ДАННЫЕ!$BL399&amp;"z"&amp;ДАННЫЕ!$BM399&amp;"c"&amp;IF(ДАННЫЕ!$BK399+ДАННЫЕ!$BL399+ДАННЫЕ!$BM399=3,1,0)&amp;"a"&amp;IF(ДАННЫЕ!$BQ399+ДАННЫЕ!$BR399&gt;0,1,0)&amp;"d"&amp;ДАННЫЕ!$BQ399&amp;"v"&amp;ДАННЫЕ!$BR399&amp;"p"&amp;ДАННЫЕ!$BS399&amp;"n"&amp;ДАННЫЕ!$BU399&amp;"t"&amp;ДАННЫЕ!$BV399&amp;"o"&amp;ДАННЫЕ!$BT399&amp;"l"&amp;IF(ДАННЫЕ!$BN399&gt;0,1,0)&amp;ДАННЫЕ!$BN399&amp;"g"&amp;ДАННЫЕ!$BO399&amp;"s"&amp;ДАННЫЕ!$BP399&amp;"DZ"&amp;IF(ДАННЫЕ!B399-ДАННЫЕ!G399 &lt; 60,IF(ДАННЫЕ!B399-ДАННЫЕ!G399 &gt;= 0,1,0),0)&amp;"u"&amp;IF(ДАННЫЕ!$CJ399&gt;0,1,0)</f>
        <v>brCD0h0xyzc0a0dvpntol0gsDZ1u0</v>
      </c>
      <c r="N399" s="28" t="str">
        <f ca="1">ДАННЫЕ!$F399&amp;ДАННЫЕ!$I399&amp;"g"&amp;B399&amp;"cf"&amp;D399&amp;"a"&amp;IF(ДАННЫЕ!$BX399&gt;0,1,0)&amp;IF(ДАННЫЕ!$BF399&gt;500,1,IF(ДАННЫЕ!$BF399&gt;350,2,IF(ДАННЫЕ!$BF399&gt;=200,3,IF(ДАННЫЕ!$BF399&gt;=100,4,IF(ДАННЫЕ!$BF399&gt;=50,5,IF(ДАННЫЕ!$BF399&lt;50,6,0))))))&amp;"AR"&amp;IF(DATEDIF(ДАННЫЕ!$BX399,ДАННЫЕ!$F$1,"y")&gt;1,1,0)&amp;"VG"&amp;IF(ДАННЫЕ!$BH399="0",1,0)&amp;"o"&amp;IF(T399+ДАННЫЕ!$AF399+ДАННЫЕ!$AG399+ДАННЫЕ!$AH399+ДАННЫЕ!$AI399+ДАННЫЕ!$AJ399+ДАННЫЕ!$AP399+ДАННЫЕ!$AQ399+ДАННЫЕ!$AR399+ДАННЫЕ!$AU399+ДАННЫЕ!$AW399+ДАННЫЕ!$AS399+ДАННЫЕ!$AT399&gt;0,1,0)&amp;"x"&amp;ДАННЫЕ!$AG399&amp;"p"&amp;IF(ДАННЫЕ!$BY399&gt;0,1,0)&amp;"v"&amp;IF(ДАННЫЕ!$BZ399&gt;0,1,0)&amp;"n"&amp;ДАННЫЕ!$CA399&amp;"t"&amp;ДАННЫЕ!$AY399&amp;"k"&amp;ДАННЫЕ!$CB399&amp;"q"&amp;ДАННЫЕ!$CC399&amp;"w"&amp;ДАННЫЕ!$CD399&amp;"e"&amp;ДАННЫЕ!$CE399&amp;"m"&amp;ДАННЫЕ!$CF399&amp;"c"&amp;ДАННЫЕ!$CG399&amp;"z"&amp;ДАННЫЕ!$CH399&amp;"d"&amp;IF(H399=4,1,0)&amp;"s"&amp;IF(ДАННЫЕ!$J399=1,0,1)&amp;"u"&amp;IF(ДАННЫЕ!$CJ399&gt;0,1,0)</f>
        <v>g0cf0a06AR1VG0o0xp0v0ntkqwemczd0s1u0</v>
      </c>
      <c r="O399" s="28" t="str">
        <f>ДАННЫЕ!$I399&amp;"g"&amp;B399&amp;A399&amp;"f"&amp;P399&amp;"c"&amp;IF(ДАННЫЕ!$U399&gt;0,1,0)&amp;"s"&amp;IF(ДАННЫЕ!$Q399&gt;0,IF(YEAR(ДАННЫЕ!$F$1)=YEAR(ДАННЫЕ!$Q399),IF(MONTH(ДАННЫЕ!$F$1)=MONTH(ДАННЫЕ!$Q399),111,11),1),0)&amp;"i"&amp;IF(ДАННЫЕ!$R399+ДАННЫЕ!$S399+ДАННЫЕ!$T399=0,0,1)&amp;"h"&amp;IF(ДАННЫЕ!$P399&gt;0,1,0)&amp;"p"&amp;IF(ДАННЫЕ!$CI399&gt;0,IF(YEAR(ДАННЫЕ!$F$1)=YEAR(ДАННЫЕ!$CI399),IF(MONTH(ДАННЫЕ!$F$1)=MONTH(ДАННЫЕ!$CI399),111,11),1),0)&amp;"d"&amp;IF(ДАННЫЕ!$CJ399&gt;0,IF(YEAR(ДАННЫЕ!$F$1)=YEAR(ДАННЫЕ!$CJ399),IF(MONTH(ДАННЫЕ!$F$1)=MONTH(ДАННЫЕ!$CJ399),111,11),1),0)&amp;"o"&amp;IF(ДАННЫЕ!$CK399&gt;0,IF(MONTH(ДАННЫЕ!$F$1)=MONTH(ДАННЫЕ!$CK399),111,11),0)&amp;"v"&amp;IF(ДАННЫЕ!$BE399&gt;0,IF(MONTH(ДАННЫЕ!$F$1)=MONTH(ДАННЫЕ!$BE399),111,11),0)</f>
        <v>g00f0c0s0i0h0p0d0o0v0</v>
      </c>
      <c r="P399" s="15">
        <f t="shared" si="20"/>
        <v>0</v>
      </c>
      <c r="Q399" s="15">
        <f>IF(ДАННЫЕ!$F$1&gt;ДАННЫЕ!$N399,IF(YEAR(ДАННЫЕ!$F$1)=YEAR(ДАННЫЕ!M399),1,0),0)</f>
        <v>0</v>
      </c>
      <c r="R399" s="15">
        <f>IF(ДАННЫЕ!$F$1&gt;ДАННЫЕ!$N399,IF(YEAR(ДАННЫЕ!$F$1)=YEAR(ДАННЫЕ!N399),1,0),0)</f>
        <v>0</v>
      </c>
      <c r="S399" s="15">
        <f>IF(ДАННЫЕ!$AA399="2А",1,IF(ДАННЫЕ!$AA399="2Б",2,IF(ДАННЫЕ!$AA399="2В",3,IF(ДАННЫЕ!$AA399=3,4,IF(ДАННЫЕ!$AA399="4А",5,IF(ДАННЫЕ!$AA399="4Б",6,IF(ДАННЫЕ!$AA399="4В",7,IF(ДАННЫЕ!$AA399=5,8,0))))))))</f>
        <v>0</v>
      </c>
      <c r="T399" s="15">
        <f>IF(OR(ДАННЫЕ!$AC399=2,ДАННЫЕ!$AD399=2,ДАННЫЕ!$AE399=2),2,IF(OR(ДАННЫЕ!$AC399=1,ДАННЫЕ!$AD399=1,ДАННЫЕ!$AE399=1),1,0))</f>
        <v>0</v>
      </c>
    </row>
    <row r="400" spans="1:20" ht="15" customHeight="1" x14ac:dyDescent="0.2">
      <c r="A400" s="78">
        <f>IF(B400&gt;0,IF(MONTH(ДАННЫЕ!$F$1)=MONTH(ДАННЫЕ!$B400),1,0),0)</f>
        <v>0</v>
      </c>
      <c r="B400" s="14">
        <f>IF(ДАННЫЕ!$B400&gt;0,IF(YEAR(ДАННЫЕ!$F$1)=YEAR(ДАННЫЕ!$B400),1,0),0)</f>
        <v>0</v>
      </c>
      <c r="C400" s="14">
        <f>IF(ДАННЫЕ!$CM400&gt;0,IF(YEAR(ДАННЫЕ!$F$1)=YEAR(ДАННЫЕ!$CM400),1,0),0)</f>
        <v>0</v>
      </c>
      <c r="D400" s="14">
        <f>IF(ДАННЫЕ!$CJ400&gt;0,IF(ДАННЫЕ!$CL400&gt;ДАННЫЕ!$F$1,1,IF(ДАННЫЕ!$CL400&gt;0,0,1)),0)</f>
        <v>0</v>
      </c>
      <c r="E400" s="43" t="str">
        <f ca="1">IF(ДАННЫЕ!$F$1&gt;0,IF(ДАННЫЕ!$G400&gt;0,DATEDIF(ДАННЫЕ!$G400,ДАННЫЕ!$F$1,"y"),""),IF(ДАННЫЕ!$G400&gt;0,DATEDIF(ДАННЫЕ!$G400,TODAY(),"y"),""))</f>
        <v/>
      </c>
      <c r="F400" s="43" t="str">
        <f xml:space="preserve"> IF(ДАННЫЕ!$F400="М",IF(E400&gt;=18,IF(E400&lt;60,1,""),""),"")&amp;IF(ДАННЫЕ!$F400="Ж",IF(E400&gt;=18,IF(E400&lt;55,1,""),""),"")</f>
        <v/>
      </c>
      <c r="G400" s="43" t="str">
        <f xml:space="preserve"> IF(ДАННЫЕ!$F400="М",IF(E400&gt;=60,2,""),"")&amp;IF(ДАННЫЕ!$F400="Ж",IF(E400&gt;=55,2,""),"")</f>
        <v/>
      </c>
      <c r="H400" s="43" t="str">
        <f t="shared" ca="1" si="18"/>
        <v/>
      </c>
      <c r="I400" s="43" t="str">
        <f t="shared" ca="1" si="19"/>
        <v>03</v>
      </c>
      <c r="J400" s="28" t="str">
        <f ca="1">ДАННЫЕ!$F400&amp;H400&amp;I400&amp;ДАННЫЕ!$I400&amp;"m"&amp;IF(ДАННЫЕ!$I400&gt;0,IF(ДАННЫЕ!$J400&gt;0,0,1),"")&amp;"f"&amp;IF(ДАННЫЕ!$R400&gt;0,IF(YEAR(ДАННЫЕ!$F$1)=YEAR(ДАННЫЕ!$R400),1,0),0)&amp;"z"&amp;ДАННЫЕ!$R400&amp;"p"&amp;ДАННЫЕ!$S400&amp;"i"&amp;ДАННЫЕ!$T400&amp;"h"&amp;ДАННЫЕ!$K400&amp;"be"&amp;ДАННЫЕ!$BI400&amp;"CD"&amp;IF(ДАННЫЕ!BF400&gt;500,4,IF(ДАННЫЕ!BF400&gt;350,3,IF(ДАННЫЕ!BF400&gt;200,2,IF(ДАННЫЕ!BF400&gt;0,1,0))))&amp;"g"&amp;B400&amp;"d"&amp;H400&amp;"l"&amp;ДАННЫЕ!AT400&amp;"a"&amp;ДАННЫЕ!$V400&amp;"v"&amp;R400&amp;"k"&amp;ДАННЫЕ!$U400&amp;"s"&amp;ДАННЫЕ!$Y400&amp;"t"&amp;ДАННЫЕ!$X400&amp;"b"&amp;IF(ДАННЫЕ!$Q400&gt;1,1,0)&amp;"PP"&amp;ДАННЫЕ!Z400&amp;"c"&amp;S400&amp;"x"&amp;IF(ДАННЫЕ!$BY400&gt;0,IF(YEAR(ДАННЫЕ!$F$1)=YEAR(ДАННЫЕ!$BY400),1,0),0)&amp;"n"&amp;IF(ДАННЫЕ!$BZ400&gt;0,IF(YEAR(ДАННЫЕ!$F$1)=YEAR(ДАННЫЕ!$BZ400),1,0),0)&amp;"u"&amp;D400&amp;"z"&amp;IF(ДАННЫЕ!$CL400&gt;0,IF(YEAR(ДАННЫЕ!$F$1)&gt;YEAR(ДАННЫЕ!$CL400),11,12),0)</f>
        <v>03mf0zpihbeCD0g0dlav0kstb0PPc0x0n0u0z0</v>
      </c>
      <c r="K400" s="28" t="str">
        <f ca="1">ДАННЫЕ!$I400&amp;"x"&amp;B400&amp;"w"&amp;IF(T400+ДАННЫЕ!AD400+ДАННЫЕ!AE400+ДАННЫЕ!AF400+ДАННЫЕ!AG400+ДАННЫЕ!AH400+ДАННЫЕ!$AL400+ДАННЫЕ!AI400+ДАННЫЕ!AJ400+ДАННЫЕ!AK400+ДАННЫЕ!AP400+ДАННЫЕ!AQ400+ДАННЫЕ!AR400+ДАННЫЕ!$AM400+ДАННЫЕ!$AN400+ДАННЫЕ!AS400+ДАННЫЕ!AT400&gt;0,1,0)&amp;IF(OR(T400=2,ДАННЫЕ!AD400=2,ДАННЫЕ!AE400=2,ДАННЫЕ!AF400=2,ДАННЫЕ!AG400=2,ДАННЫЕ!AH400=2,ДАННЫЕ!$AL400=2,ДАННЫЕ!AI400=2,ДАННЫЕ!AJ400=2,ДАННЫЕ!AK400=2,ДАННЫЕ!AP400=2,ДАННЫЕ!AQ400=2,ДАННЫЕ!AR400=2,ДАННЫЕ!$AM400=2,ДАННЫЕ!$AN400=2,ДАННЫЕ!AS400=2,ДАННЫЕ!AT400=2),2,0)&amp;"t"&amp;IF(T400&gt;0,"1"&amp;T400,"00")&amp;"f"&amp;IF(ДАННЫЕ!$AC400,"1"&amp;ДАННЫЕ!$AC400,"00")&amp;"b"&amp;IF(ДАННЫЕ!$AD400,"1"&amp;ДАННЫЕ!$AD400,"00")&amp;"g"&amp;IF(ДАННЫЕ!$AF400,"1"&amp;ДАННЫЕ!$AF400,"00")&amp;"c"&amp;IF(ДАННЫЕ!$AG400,"1"&amp;ДАННЫЕ!$AG400,"00")&amp;"i"&amp;IF(ДАННЫЕ!$AH400,"1"&amp;ДАННЫЕ!$AH400,"00")&amp;"r"&amp;IF(ДАННЫЕ!$AL400,"1"&amp;ДАННЫЕ!$AL400,"00")&amp;"m"&amp;IF(ДАННЫЕ!$AI400,"1"&amp;ДАННЫЕ!$AI400,"00")&amp;"hS"&amp;IF(ДАННЫЕ!$AJ400,"1"&amp;ДАННЫЕ!$AJ400,"00")&amp;"hZ"&amp;IF(ДАННЫЕ!$AK400,"1"&amp;ДАННЫЕ!$AK400,"00")&amp;"p"&amp;IF(ДАННЫЕ!$AP400,"1"&amp;ДАННЫЕ!$AP400,"00")&amp;"k"&amp;IF(ДАННЫЕ!$AQ400,"1"&amp;ДАННЫЕ!$AQ400,"00")&amp;"z"&amp;IF(ДАННЫЕ!$AR400,"1"&amp;ДАННЫЕ!$AR400,"00")&amp;"j"&amp;IF(ДАННЫЕ!$AM400,"1"&amp;ДАННЫЕ!$AM400,"00")&amp;"n"&amp;IF(ДАННЫЕ!$AN400,"1"&amp;ДАННЫЕ!$AN400,"00")&amp;"E"&amp;ДАННЫЕ!BI400&amp;"L"&amp;ДАННЫЕ!AO400&amp;"h"&amp;IF(ДАННЫЕ!$AU400&gt;0,1,0)&amp;"v"&amp;IF(ДАННЫЕ!$AW400&gt;0,1,0)&amp;"a"&amp;IF(ДАННЫЕ!$AS400,"1"&amp;ДАННЫЕ!$AS400,"00")&amp;"s"&amp;IF(ДАННЫЕ!$AT400,"1"&amp;ДАННЫЕ!$AT400,"00")&amp;"u"&amp;IF(ДАННЫЕ!$CJ400&gt;0,1,0)&amp;"y"&amp;B400&amp;"d"&amp;H400&amp;"e"&amp;F400&amp;G400</f>
        <v>x0w00t00f00b00g00c00i00r00m00hS00hZ00p00k00z00j00n00ELh0v0a00s00u0y0de</v>
      </c>
      <c r="L400" s="28" t="str">
        <f ca="1">ДАННЫЕ!$I400&amp;"VN"&amp;IF(ДАННЫЕ!AW400&gt;0,11,10)&amp;"CD"&amp;IF(ДАННЫЕ!BF400&gt;500,16,IF(ДАННЫЕ!BF400&gt;350,15,IF(ДАННЫЕ!BF400&gt;=200,14,IF(ДАННЫЕ!BF400&gt;=100,13,IF(ДАННЫЕ!BF400&gt;=50,12,IF(ДАННЫЕ!BF400&gt;0,11,10))))))&amp;"AR"&amp;IF(ДАННЫЕ!BX400&gt;0,1,0)&amp;"GD"&amp;B400&amp;"VV"&amp;IF(E400&gt;=5,IF(E400&lt;18,1,0),0)</f>
        <v>VN10CD10AR0GD0VV0</v>
      </c>
      <c r="M400" s="28" t="str">
        <f>ДАННЫЕ!$I400&amp;"b"&amp;ДАННЫЕ!$BI400&amp;"r"&amp;ДАННЫЕ!$BJ400&amp;"CD"&amp;IF(ДАННЫЕ!BF400&gt;0,IF(ДАННЫЕ!BF400&lt;200,1,IF(ДАННЫЕ!BF400&lt;350,2,3)),0)&amp;"h"&amp;IF(ДАННЫЕ!$BK400+ДАННЫЕ!$BL400+ДАННЫЕ!$BM400&gt;0,1,0)&amp;"x"&amp;ДАННЫЕ!$BK400&amp;"y"&amp;ДАННЫЕ!$BL400&amp;"z"&amp;ДАННЫЕ!$BM400&amp;"c"&amp;IF(ДАННЫЕ!$BK400+ДАННЫЕ!$BL400+ДАННЫЕ!$BM400=3,1,0)&amp;"a"&amp;IF(ДАННЫЕ!$BQ400+ДАННЫЕ!$BR400&gt;0,1,0)&amp;"d"&amp;ДАННЫЕ!$BQ400&amp;"v"&amp;ДАННЫЕ!$BR400&amp;"p"&amp;ДАННЫЕ!$BS400&amp;"n"&amp;ДАННЫЕ!$BU400&amp;"t"&amp;ДАННЫЕ!$BV400&amp;"o"&amp;ДАННЫЕ!$BT400&amp;"l"&amp;IF(ДАННЫЕ!$BN400&gt;0,1,0)&amp;ДАННЫЕ!$BN400&amp;"g"&amp;ДАННЫЕ!$BO400&amp;"s"&amp;ДАННЫЕ!$BP400&amp;"DZ"&amp;IF(ДАННЫЕ!B400-ДАННЫЕ!G400 &lt; 60,IF(ДАННЫЕ!B400-ДАННЫЕ!G400 &gt;= 0,1,0),0)&amp;"u"&amp;IF(ДАННЫЕ!$CJ400&gt;0,1,0)</f>
        <v>brCD0h0xyzc0a0dvpntol0gsDZ1u0</v>
      </c>
      <c r="N400" s="28" t="str">
        <f ca="1">ДАННЫЕ!$F400&amp;ДАННЫЕ!$I400&amp;"g"&amp;B400&amp;"cf"&amp;D400&amp;"a"&amp;IF(ДАННЫЕ!$BX400&gt;0,1,0)&amp;IF(ДАННЫЕ!$BF400&gt;500,1,IF(ДАННЫЕ!$BF400&gt;350,2,IF(ДАННЫЕ!$BF400&gt;=200,3,IF(ДАННЫЕ!$BF400&gt;=100,4,IF(ДАННЫЕ!$BF400&gt;=50,5,IF(ДАННЫЕ!$BF400&lt;50,6,0))))))&amp;"AR"&amp;IF(DATEDIF(ДАННЫЕ!$BX400,ДАННЫЕ!$F$1,"y")&gt;1,1,0)&amp;"VG"&amp;IF(ДАННЫЕ!$BH400="0",1,0)&amp;"o"&amp;IF(T400+ДАННЫЕ!$AF400+ДАННЫЕ!$AG400+ДАННЫЕ!$AH400+ДАННЫЕ!$AI400+ДАННЫЕ!$AJ400+ДАННЫЕ!$AP400+ДАННЫЕ!$AQ400+ДАННЫЕ!$AR400+ДАННЫЕ!$AU400+ДАННЫЕ!$AW400+ДАННЫЕ!$AS400+ДАННЫЕ!$AT400&gt;0,1,0)&amp;"x"&amp;ДАННЫЕ!$AG400&amp;"p"&amp;IF(ДАННЫЕ!$BY400&gt;0,1,0)&amp;"v"&amp;IF(ДАННЫЕ!$BZ400&gt;0,1,0)&amp;"n"&amp;ДАННЫЕ!$CA400&amp;"t"&amp;ДАННЫЕ!$AY400&amp;"k"&amp;ДАННЫЕ!$CB400&amp;"q"&amp;ДАННЫЕ!$CC400&amp;"w"&amp;ДАННЫЕ!$CD400&amp;"e"&amp;ДАННЫЕ!$CE400&amp;"m"&amp;ДАННЫЕ!$CF400&amp;"c"&amp;ДАННЫЕ!$CG400&amp;"z"&amp;ДАННЫЕ!$CH400&amp;"d"&amp;IF(H400=4,1,0)&amp;"s"&amp;IF(ДАННЫЕ!$J400=1,0,1)&amp;"u"&amp;IF(ДАННЫЕ!$CJ400&gt;0,1,0)</f>
        <v>g0cf0a06AR1VG0o0xp0v0ntkqwemczd0s1u0</v>
      </c>
      <c r="O400" s="28" t="str">
        <f>ДАННЫЕ!$I400&amp;"g"&amp;B400&amp;A400&amp;"f"&amp;P400&amp;"c"&amp;IF(ДАННЫЕ!$U400&gt;0,1,0)&amp;"s"&amp;IF(ДАННЫЕ!$Q400&gt;0,IF(YEAR(ДАННЫЕ!$F$1)=YEAR(ДАННЫЕ!$Q400),IF(MONTH(ДАННЫЕ!$F$1)=MONTH(ДАННЫЕ!$Q400),111,11),1),0)&amp;"i"&amp;IF(ДАННЫЕ!$R400+ДАННЫЕ!$S400+ДАННЫЕ!$T400=0,0,1)&amp;"h"&amp;IF(ДАННЫЕ!$P400&gt;0,1,0)&amp;"p"&amp;IF(ДАННЫЕ!$CI400&gt;0,IF(YEAR(ДАННЫЕ!$F$1)=YEAR(ДАННЫЕ!$CI400),IF(MONTH(ДАННЫЕ!$F$1)=MONTH(ДАННЫЕ!$CI400),111,11),1),0)&amp;"d"&amp;IF(ДАННЫЕ!$CJ400&gt;0,IF(YEAR(ДАННЫЕ!$F$1)=YEAR(ДАННЫЕ!$CJ400),IF(MONTH(ДАННЫЕ!$F$1)=MONTH(ДАННЫЕ!$CJ400),111,11),1),0)&amp;"o"&amp;IF(ДАННЫЕ!$CK400&gt;0,IF(MONTH(ДАННЫЕ!$F$1)=MONTH(ДАННЫЕ!$CK400),111,11),0)&amp;"v"&amp;IF(ДАННЫЕ!$BE400&gt;0,IF(MONTH(ДАННЫЕ!$F$1)=MONTH(ДАННЫЕ!$BE400),111,11),0)</f>
        <v>g00f0c0s0i0h0p0d0o0v0</v>
      </c>
      <c r="P400" s="15">
        <f t="shared" si="20"/>
        <v>0</v>
      </c>
      <c r="Q400" s="15">
        <f>IF(ДАННЫЕ!$F$1&gt;ДАННЫЕ!$N400,IF(YEAR(ДАННЫЕ!$F$1)=YEAR(ДАННЫЕ!M400),1,0),0)</f>
        <v>0</v>
      </c>
      <c r="R400" s="15">
        <f>IF(ДАННЫЕ!$F$1&gt;ДАННЫЕ!$N400,IF(YEAR(ДАННЫЕ!$F$1)=YEAR(ДАННЫЕ!N400),1,0),0)</f>
        <v>0</v>
      </c>
      <c r="S400" s="15">
        <f>IF(ДАННЫЕ!$AA400="2А",1,IF(ДАННЫЕ!$AA400="2Б",2,IF(ДАННЫЕ!$AA400="2В",3,IF(ДАННЫЕ!$AA400=3,4,IF(ДАННЫЕ!$AA400="4А",5,IF(ДАННЫЕ!$AA400="4Б",6,IF(ДАННЫЕ!$AA400="4В",7,IF(ДАННЫЕ!$AA400=5,8,0))))))))</f>
        <v>0</v>
      </c>
      <c r="T400" s="15">
        <f>IF(OR(ДАННЫЕ!$AC400=2,ДАННЫЕ!$AD400=2,ДАННЫЕ!$AE400=2),2,IF(OR(ДАННЫЕ!$AC400=1,ДАННЫЕ!$AD400=1,ДАННЫЕ!$AE400=1),1,0))</f>
        <v>0</v>
      </c>
    </row>
    <row r="401" spans="1:20" ht="15" customHeight="1" x14ac:dyDescent="0.2">
      <c r="A401" s="78">
        <f>IF(B401&gt;0,IF(MONTH(ДАННЫЕ!$F$1)=MONTH(ДАННЫЕ!$B401),1,0),0)</f>
        <v>0</v>
      </c>
      <c r="B401" s="14">
        <f>IF(ДАННЫЕ!$B401&gt;0,IF(YEAR(ДАННЫЕ!$F$1)=YEAR(ДАННЫЕ!$B401),1,0),0)</f>
        <v>0</v>
      </c>
      <c r="C401" s="14">
        <f>IF(ДАННЫЕ!$CM401&gt;0,IF(YEAR(ДАННЫЕ!$F$1)=YEAR(ДАННЫЕ!$CM401),1,0),0)</f>
        <v>0</v>
      </c>
      <c r="D401" s="14">
        <f>IF(ДАННЫЕ!$CJ401&gt;0,IF(ДАННЫЕ!$CL401&gt;ДАННЫЕ!$F$1,1,IF(ДАННЫЕ!$CL401&gt;0,0,1)),0)</f>
        <v>0</v>
      </c>
      <c r="E401" s="43" t="str">
        <f ca="1">IF(ДАННЫЕ!$F$1&gt;0,IF(ДАННЫЕ!$G401&gt;0,DATEDIF(ДАННЫЕ!$G401,ДАННЫЕ!$F$1,"y"),""),IF(ДАННЫЕ!$G401&gt;0,DATEDIF(ДАННЫЕ!$G401,TODAY(),"y"),""))</f>
        <v/>
      </c>
      <c r="F401" s="43" t="str">
        <f xml:space="preserve"> IF(ДАННЫЕ!$F401="М",IF(E401&gt;=18,IF(E401&lt;60,1,""),""),"")&amp;IF(ДАННЫЕ!$F401="Ж",IF(E401&gt;=18,IF(E401&lt;55,1,""),""),"")</f>
        <v/>
      </c>
      <c r="G401" s="43" t="str">
        <f xml:space="preserve"> IF(ДАННЫЕ!$F401="М",IF(E401&gt;=60,2,""),"")&amp;IF(ДАННЫЕ!$F401="Ж",IF(E401&gt;=55,2,""),"")</f>
        <v/>
      </c>
      <c r="H401" s="43" t="str">
        <f t="shared" ca="1" si="18"/>
        <v/>
      </c>
      <c r="I401" s="43" t="str">
        <f t="shared" ca="1" si="19"/>
        <v>03</v>
      </c>
      <c r="J401" s="28" t="str">
        <f ca="1">ДАННЫЕ!$F401&amp;H401&amp;I401&amp;ДАННЫЕ!$I401&amp;"m"&amp;IF(ДАННЫЕ!$I401&gt;0,IF(ДАННЫЕ!$J401&gt;0,0,1),"")&amp;"f"&amp;IF(ДАННЫЕ!$R401&gt;0,IF(YEAR(ДАННЫЕ!$F$1)=YEAR(ДАННЫЕ!$R401),1,0),0)&amp;"z"&amp;ДАННЫЕ!$R401&amp;"p"&amp;ДАННЫЕ!$S401&amp;"i"&amp;ДАННЫЕ!$T401&amp;"h"&amp;ДАННЫЕ!$K401&amp;"be"&amp;ДАННЫЕ!$BI401&amp;"CD"&amp;IF(ДАННЫЕ!BF401&gt;500,4,IF(ДАННЫЕ!BF401&gt;350,3,IF(ДАННЫЕ!BF401&gt;200,2,IF(ДАННЫЕ!BF401&gt;0,1,0))))&amp;"g"&amp;B401&amp;"d"&amp;H401&amp;"l"&amp;ДАННЫЕ!AT401&amp;"a"&amp;ДАННЫЕ!$V401&amp;"v"&amp;R401&amp;"k"&amp;ДАННЫЕ!$U401&amp;"s"&amp;ДАННЫЕ!$Y401&amp;"t"&amp;ДАННЫЕ!$X401&amp;"b"&amp;IF(ДАННЫЕ!$Q401&gt;1,1,0)&amp;"PP"&amp;ДАННЫЕ!Z401&amp;"c"&amp;S401&amp;"x"&amp;IF(ДАННЫЕ!$BY401&gt;0,IF(YEAR(ДАННЫЕ!$F$1)=YEAR(ДАННЫЕ!$BY401),1,0),0)&amp;"n"&amp;IF(ДАННЫЕ!$BZ401&gt;0,IF(YEAR(ДАННЫЕ!$F$1)=YEAR(ДАННЫЕ!$BZ401),1,0),0)&amp;"u"&amp;D401&amp;"z"&amp;IF(ДАННЫЕ!$CL401&gt;0,IF(YEAR(ДАННЫЕ!$F$1)&gt;YEAR(ДАННЫЕ!$CL401),11,12),0)</f>
        <v>03mf0zpihbeCD0g0dlav0kstb0PPc0x0n0u0z0</v>
      </c>
      <c r="K401" s="28" t="str">
        <f ca="1">ДАННЫЕ!$I401&amp;"x"&amp;B401&amp;"w"&amp;IF(T401+ДАННЫЕ!AD401+ДАННЫЕ!AE401+ДАННЫЕ!AF401+ДАННЫЕ!AG401+ДАННЫЕ!AH401+ДАННЫЕ!$AL401+ДАННЫЕ!AI401+ДАННЫЕ!AJ401+ДАННЫЕ!AK401+ДАННЫЕ!AP401+ДАННЫЕ!AQ401+ДАННЫЕ!AR401+ДАННЫЕ!$AM401+ДАННЫЕ!$AN401+ДАННЫЕ!AS401+ДАННЫЕ!AT401&gt;0,1,0)&amp;IF(OR(T401=2,ДАННЫЕ!AD401=2,ДАННЫЕ!AE401=2,ДАННЫЕ!AF401=2,ДАННЫЕ!AG401=2,ДАННЫЕ!AH401=2,ДАННЫЕ!$AL401=2,ДАННЫЕ!AI401=2,ДАННЫЕ!AJ401=2,ДАННЫЕ!AK401=2,ДАННЫЕ!AP401=2,ДАННЫЕ!AQ401=2,ДАННЫЕ!AR401=2,ДАННЫЕ!$AM401=2,ДАННЫЕ!$AN401=2,ДАННЫЕ!AS401=2,ДАННЫЕ!AT401=2),2,0)&amp;"t"&amp;IF(T401&gt;0,"1"&amp;T401,"00")&amp;"f"&amp;IF(ДАННЫЕ!$AC401,"1"&amp;ДАННЫЕ!$AC401,"00")&amp;"b"&amp;IF(ДАННЫЕ!$AD401,"1"&amp;ДАННЫЕ!$AD401,"00")&amp;"g"&amp;IF(ДАННЫЕ!$AF401,"1"&amp;ДАННЫЕ!$AF401,"00")&amp;"c"&amp;IF(ДАННЫЕ!$AG401,"1"&amp;ДАННЫЕ!$AG401,"00")&amp;"i"&amp;IF(ДАННЫЕ!$AH401,"1"&amp;ДАННЫЕ!$AH401,"00")&amp;"r"&amp;IF(ДАННЫЕ!$AL401,"1"&amp;ДАННЫЕ!$AL401,"00")&amp;"m"&amp;IF(ДАННЫЕ!$AI401,"1"&amp;ДАННЫЕ!$AI401,"00")&amp;"hS"&amp;IF(ДАННЫЕ!$AJ401,"1"&amp;ДАННЫЕ!$AJ401,"00")&amp;"hZ"&amp;IF(ДАННЫЕ!$AK401,"1"&amp;ДАННЫЕ!$AK401,"00")&amp;"p"&amp;IF(ДАННЫЕ!$AP401,"1"&amp;ДАННЫЕ!$AP401,"00")&amp;"k"&amp;IF(ДАННЫЕ!$AQ401,"1"&amp;ДАННЫЕ!$AQ401,"00")&amp;"z"&amp;IF(ДАННЫЕ!$AR401,"1"&amp;ДАННЫЕ!$AR401,"00")&amp;"j"&amp;IF(ДАННЫЕ!$AM401,"1"&amp;ДАННЫЕ!$AM401,"00")&amp;"n"&amp;IF(ДАННЫЕ!$AN401,"1"&amp;ДАННЫЕ!$AN401,"00")&amp;"E"&amp;ДАННЫЕ!BI401&amp;"L"&amp;ДАННЫЕ!AO401&amp;"h"&amp;IF(ДАННЫЕ!$AU401&gt;0,1,0)&amp;"v"&amp;IF(ДАННЫЕ!$AW401&gt;0,1,0)&amp;"a"&amp;IF(ДАННЫЕ!$AS401,"1"&amp;ДАННЫЕ!$AS401,"00")&amp;"s"&amp;IF(ДАННЫЕ!$AT401,"1"&amp;ДАННЫЕ!$AT401,"00")&amp;"u"&amp;IF(ДАННЫЕ!$CJ401&gt;0,1,0)&amp;"y"&amp;B401&amp;"d"&amp;H401&amp;"e"&amp;F401&amp;G401</f>
        <v>x0w00t00f00b00g00c00i00r00m00hS00hZ00p00k00z00j00n00ELh0v0a00s00u0y0de</v>
      </c>
      <c r="L401" s="28" t="str">
        <f ca="1">ДАННЫЕ!$I401&amp;"VN"&amp;IF(ДАННЫЕ!AW401&gt;0,11,10)&amp;"CD"&amp;IF(ДАННЫЕ!BF401&gt;500,16,IF(ДАННЫЕ!BF401&gt;350,15,IF(ДАННЫЕ!BF401&gt;=200,14,IF(ДАННЫЕ!BF401&gt;=100,13,IF(ДАННЫЕ!BF401&gt;=50,12,IF(ДАННЫЕ!BF401&gt;0,11,10))))))&amp;"AR"&amp;IF(ДАННЫЕ!BX401&gt;0,1,0)&amp;"GD"&amp;B401&amp;"VV"&amp;IF(E401&gt;=5,IF(E401&lt;18,1,0),0)</f>
        <v>VN10CD10AR0GD0VV0</v>
      </c>
      <c r="M401" s="28" t="str">
        <f>ДАННЫЕ!$I401&amp;"b"&amp;ДАННЫЕ!$BI401&amp;"r"&amp;ДАННЫЕ!$BJ401&amp;"CD"&amp;IF(ДАННЫЕ!BF401&gt;0,IF(ДАННЫЕ!BF401&lt;200,1,IF(ДАННЫЕ!BF401&lt;350,2,3)),0)&amp;"h"&amp;IF(ДАННЫЕ!$BK401+ДАННЫЕ!$BL401+ДАННЫЕ!$BM401&gt;0,1,0)&amp;"x"&amp;ДАННЫЕ!$BK401&amp;"y"&amp;ДАННЫЕ!$BL401&amp;"z"&amp;ДАННЫЕ!$BM401&amp;"c"&amp;IF(ДАННЫЕ!$BK401+ДАННЫЕ!$BL401+ДАННЫЕ!$BM401=3,1,0)&amp;"a"&amp;IF(ДАННЫЕ!$BQ401+ДАННЫЕ!$BR401&gt;0,1,0)&amp;"d"&amp;ДАННЫЕ!$BQ401&amp;"v"&amp;ДАННЫЕ!$BR401&amp;"p"&amp;ДАННЫЕ!$BS401&amp;"n"&amp;ДАННЫЕ!$BU401&amp;"t"&amp;ДАННЫЕ!$BV401&amp;"o"&amp;ДАННЫЕ!$BT401&amp;"l"&amp;IF(ДАННЫЕ!$BN401&gt;0,1,0)&amp;ДАННЫЕ!$BN401&amp;"g"&amp;ДАННЫЕ!$BO401&amp;"s"&amp;ДАННЫЕ!$BP401&amp;"DZ"&amp;IF(ДАННЫЕ!B401-ДАННЫЕ!G401 &lt; 60,IF(ДАННЫЕ!B401-ДАННЫЕ!G401 &gt;= 0,1,0),0)&amp;"u"&amp;IF(ДАННЫЕ!$CJ401&gt;0,1,0)</f>
        <v>brCD0h0xyzc0a0dvpntol0gsDZ1u0</v>
      </c>
      <c r="N401" s="28" t="str">
        <f ca="1">ДАННЫЕ!$F401&amp;ДАННЫЕ!$I401&amp;"g"&amp;B401&amp;"cf"&amp;D401&amp;"a"&amp;IF(ДАННЫЕ!$BX401&gt;0,1,0)&amp;IF(ДАННЫЕ!$BF401&gt;500,1,IF(ДАННЫЕ!$BF401&gt;350,2,IF(ДАННЫЕ!$BF401&gt;=200,3,IF(ДАННЫЕ!$BF401&gt;=100,4,IF(ДАННЫЕ!$BF401&gt;=50,5,IF(ДАННЫЕ!$BF401&lt;50,6,0))))))&amp;"AR"&amp;IF(DATEDIF(ДАННЫЕ!$BX401,ДАННЫЕ!$F$1,"y")&gt;1,1,0)&amp;"VG"&amp;IF(ДАННЫЕ!$BH401="0",1,0)&amp;"o"&amp;IF(T401+ДАННЫЕ!$AF401+ДАННЫЕ!$AG401+ДАННЫЕ!$AH401+ДАННЫЕ!$AI401+ДАННЫЕ!$AJ401+ДАННЫЕ!$AP401+ДАННЫЕ!$AQ401+ДАННЫЕ!$AR401+ДАННЫЕ!$AU401+ДАННЫЕ!$AW401+ДАННЫЕ!$AS401+ДАННЫЕ!$AT401&gt;0,1,0)&amp;"x"&amp;ДАННЫЕ!$AG401&amp;"p"&amp;IF(ДАННЫЕ!$BY401&gt;0,1,0)&amp;"v"&amp;IF(ДАННЫЕ!$BZ401&gt;0,1,0)&amp;"n"&amp;ДАННЫЕ!$CA401&amp;"t"&amp;ДАННЫЕ!$AY401&amp;"k"&amp;ДАННЫЕ!$CB401&amp;"q"&amp;ДАННЫЕ!$CC401&amp;"w"&amp;ДАННЫЕ!$CD401&amp;"e"&amp;ДАННЫЕ!$CE401&amp;"m"&amp;ДАННЫЕ!$CF401&amp;"c"&amp;ДАННЫЕ!$CG401&amp;"z"&amp;ДАННЫЕ!$CH401&amp;"d"&amp;IF(H401=4,1,0)&amp;"s"&amp;IF(ДАННЫЕ!$J401=1,0,1)&amp;"u"&amp;IF(ДАННЫЕ!$CJ401&gt;0,1,0)</f>
        <v>g0cf0a06AR1VG0o0xp0v0ntkqwemczd0s1u0</v>
      </c>
      <c r="O401" s="28" t="str">
        <f>ДАННЫЕ!$I401&amp;"g"&amp;B401&amp;A401&amp;"f"&amp;P401&amp;"c"&amp;IF(ДАННЫЕ!$U401&gt;0,1,0)&amp;"s"&amp;IF(ДАННЫЕ!$Q401&gt;0,IF(YEAR(ДАННЫЕ!$F$1)=YEAR(ДАННЫЕ!$Q401),IF(MONTH(ДАННЫЕ!$F$1)=MONTH(ДАННЫЕ!$Q401),111,11),1),0)&amp;"i"&amp;IF(ДАННЫЕ!$R401+ДАННЫЕ!$S401+ДАННЫЕ!$T401=0,0,1)&amp;"h"&amp;IF(ДАННЫЕ!$P401&gt;0,1,0)&amp;"p"&amp;IF(ДАННЫЕ!$CI401&gt;0,IF(YEAR(ДАННЫЕ!$F$1)=YEAR(ДАННЫЕ!$CI401),IF(MONTH(ДАННЫЕ!$F$1)=MONTH(ДАННЫЕ!$CI401),111,11),1),0)&amp;"d"&amp;IF(ДАННЫЕ!$CJ401&gt;0,IF(YEAR(ДАННЫЕ!$F$1)=YEAR(ДАННЫЕ!$CJ401),IF(MONTH(ДАННЫЕ!$F$1)=MONTH(ДАННЫЕ!$CJ401),111,11),1),0)&amp;"o"&amp;IF(ДАННЫЕ!$CK401&gt;0,IF(MONTH(ДАННЫЕ!$F$1)=MONTH(ДАННЫЕ!$CK401),111,11),0)&amp;"v"&amp;IF(ДАННЫЕ!$BE401&gt;0,IF(MONTH(ДАННЫЕ!$F$1)=MONTH(ДАННЫЕ!$BE401),111,11),0)</f>
        <v>g00f0c0s0i0h0p0d0o0v0</v>
      </c>
      <c r="P401" s="15">
        <f t="shared" si="20"/>
        <v>0</v>
      </c>
      <c r="Q401" s="15">
        <f>IF(ДАННЫЕ!$F$1&gt;ДАННЫЕ!$N401,IF(YEAR(ДАННЫЕ!$F$1)=YEAR(ДАННЫЕ!M401),1,0),0)</f>
        <v>0</v>
      </c>
      <c r="R401" s="15">
        <f>IF(ДАННЫЕ!$F$1&gt;ДАННЫЕ!$N401,IF(YEAR(ДАННЫЕ!$F$1)=YEAR(ДАННЫЕ!N401),1,0),0)</f>
        <v>0</v>
      </c>
      <c r="S401" s="15">
        <f>IF(ДАННЫЕ!$AA401="2А",1,IF(ДАННЫЕ!$AA401="2Б",2,IF(ДАННЫЕ!$AA401="2В",3,IF(ДАННЫЕ!$AA401=3,4,IF(ДАННЫЕ!$AA401="4А",5,IF(ДАННЫЕ!$AA401="4Б",6,IF(ДАННЫЕ!$AA401="4В",7,IF(ДАННЫЕ!$AA401=5,8,0))))))))</f>
        <v>0</v>
      </c>
      <c r="T401" s="15">
        <f>IF(OR(ДАННЫЕ!$AC401=2,ДАННЫЕ!$AD401=2,ДАННЫЕ!$AE401=2),2,IF(OR(ДАННЫЕ!$AC401=1,ДАННЫЕ!$AD401=1,ДАННЫЕ!$AE401=1),1,0))</f>
        <v>0</v>
      </c>
    </row>
    <row r="402" spans="1:20" ht="15" customHeight="1" x14ac:dyDescent="0.2">
      <c r="A402" s="78">
        <f>IF(B402&gt;0,IF(MONTH(ДАННЫЕ!$F$1)=MONTH(ДАННЫЕ!$B402),1,0),0)</f>
        <v>0</v>
      </c>
      <c r="B402" s="14">
        <f>IF(ДАННЫЕ!$B402&gt;0,IF(YEAR(ДАННЫЕ!$F$1)=YEAR(ДАННЫЕ!$B402),1,0),0)</f>
        <v>0</v>
      </c>
      <c r="C402" s="14">
        <f>IF(ДАННЫЕ!$CM402&gt;0,IF(YEAR(ДАННЫЕ!$F$1)=YEAR(ДАННЫЕ!$CM402),1,0),0)</f>
        <v>0</v>
      </c>
      <c r="D402" s="14">
        <f>IF(ДАННЫЕ!$CJ402&gt;0,IF(ДАННЫЕ!$CL402&gt;ДАННЫЕ!$F$1,1,IF(ДАННЫЕ!$CL402&gt;0,0,1)),0)</f>
        <v>0</v>
      </c>
      <c r="E402" s="43" t="str">
        <f ca="1">IF(ДАННЫЕ!$F$1&gt;0,IF(ДАННЫЕ!$G402&gt;0,DATEDIF(ДАННЫЕ!$G402,ДАННЫЕ!$F$1,"y"),""),IF(ДАННЫЕ!$G402&gt;0,DATEDIF(ДАННЫЕ!$G402,TODAY(),"y"),""))</f>
        <v/>
      </c>
      <c r="F402" s="43" t="str">
        <f xml:space="preserve"> IF(ДАННЫЕ!$F402="М",IF(E402&gt;=18,IF(E402&lt;60,1,""),""),"")&amp;IF(ДАННЫЕ!$F402="Ж",IF(E402&gt;=18,IF(E402&lt;55,1,""),""),"")</f>
        <v/>
      </c>
      <c r="G402" s="43" t="str">
        <f xml:space="preserve"> IF(ДАННЫЕ!$F402="М",IF(E402&gt;=60,2,""),"")&amp;IF(ДАННЫЕ!$F402="Ж",IF(E402&gt;=55,2,""),"")</f>
        <v/>
      </c>
      <c r="H402" s="43" t="str">
        <f t="shared" ca="1" si="18"/>
        <v/>
      </c>
      <c r="I402" s="43" t="str">
        <f t="shared" ca="1" si="19"/>
        <v>03</v>
      </c>
      <c r="J402" s="28" t="str">
        <f ca="1">ДАННЫЕ!$F402&amp;H402&amp;I402&amp;ДАННЫЕ!$I402&amp;"m"&amp;IF(ДАННЫЕ!$I402&gt;0,IF(ДАННЫЕ!$J402&gt;0,0,1),"")&amp;"f"&amp;IF(ДАННЫЕ!$R402&gt;0,IF(YEAR(ДАННЫЕ!$F$1)=YEAR(ДАННЫЕ!$R402),1,0),0)&amp;"z"&amp;ДАННЫЕ!$R402&amp;"p"&amp;ДАННЫЕ!$S402&amp;"i"&amp;ДАННЫЕ!$T402&amp;"h"&amp;ДАННЫЕ!$K402&amp;"be"&amp;ДАННЫЕ!$BI402&amp;"CD"&amp;IF(ДАННЫЕ!BF402&gt;500,4,IF(ДАННЫЕ!BF402&gt;350,3,IF(ДАННЫЕ!BF402&gt;200,2,IF(ДАННЫЕ!BF402&gt;0,1,0))))&amp;"g"&amp;B402&amp;"d"&amp;H402&amp;"l"&amp;ДАННЫЕ!AT402&amp;"a"&amp;ДАННЫЕ!$V402&amp;"v"&amp;R402&amp;"k"&amp;ДАННЫЕ!$U402&amp;"s"&amp;ДАННЫЕ!$Y402&amp;"t"&amp;ДАННЫЕ!$X402&amp;"b"&amp;IF(ДАННЫЕ!$Q402&gt;1,1,0)&amp;"PP"&amp;ДАННЫЕ!Z402&amp;"c"&amp;S402&amp;"x"&amp;IF(ДАННЫЕ!$BY402&gt;0,IF(YEAR(ДАННЫЕ!$F$1)=YEAR(ДАННЫЕ!$BY402),1,0),0)&amp;"n"&amp;IF(ДАННЫЕ!$BZ402&gt;0,IF(YEAR(ДАННЫЕ!$F$1)=YEAR(ДАННЫЕ!$BZ402),1,0),0)&amp;"u"&amp;D402&amp;"z"&amp;IF(ДАННЫЕ!$CL402&gt;0,IF(YEAR(ДАННЫЕ!$F$1)&gt;YEAR(ДАННЫЕ!$CL402),11,12),0)</f>
        <v>03mf0zpihbeCD0g0dlav0kstb0PPc0x0n0u0z0</v>
      </c>
      <c r="K402" s="28" t="str">
        <f ca="1">ДАННЫЕ!$I402&amp;"x"&amp;B402&amp;"w"&amp;IF(T402+ДАННЫЕ!AD402+ДАННЫЕ!AE402+ДАННЫЕ!AF402+ДАННЫЕ!AG402+ДАННЫЕ!AH402+ДАННЫЕ!$AL402+ДАННЫЕ!AI402+ДАННЫЕ!AJ402+ДАННЫЕ!AK402+ДАННЫЕ!AP402+ДАННЫЕ!AQ402+ДАННЫЕ!AR402+ДАННЫЕ!$AM402+ДАННЫЕ!$AN402+ДАННЫЕ!AS402+ДАННЫЕ!AT402&gt;0,1,0)&amp;IF(OR(T402=2,ДАННЫЕ!AD402=2,ДАННЫЕ!AE402=2,ДАННЫЕ!AF402=2,ДАННЫЕ!AG402=2,ДАННЫЕ!AH402=2,ДАННЫЕ!$AL402=2,ДАННЫЕ!AI402=2,ДАННЫЕ!AJ402=2,ДАННЫЕ!AK402=2,ДАННЫЕ!AP402=2,ДАННЫЕ!AQ402=2,ДАННЫЕ!AR402=2,ДАННЫЕ!$AM402=2,ДАННЫЕ!$AN402=2,ДАННЫЕ!AS402=2,ДАННЫЕ!AT402=2),2,0)&amp;"t"&amp;IF(T402&gt;0,"1"&amp;T402,"00")&amp;"f"&amp;IF(ДАННЫЕ!$AC402,"1"&amp;ДАННЫЕ!$AC402,"00")&amp;"b"&amp;IF(ДАННЫЕ!$AD402,"1"&amp;ДАННЫЕ!$AD402,"00")&amp;"g"&amp;IF(ДАННЫЕ!$AF402,"1"&amp;ДАННЫЕ!$AF402,"00")&amp;"c"&amp;IF(ДАННЫЕ!$AG402,"1"&amp;ДАННЫЕ!$AG402,"00")&amp;"i"&amp;IF(ДАННЫЕ!$AH402,"1"&amp;ДАННЫЕ!$AH402,"00")&amp;"r"&amp;IF(ДАННЫЕ!$AL402,"1"&amp;ДАННЫЕ!$AL402,"00")&amp;"m"&amp;IF(ДАННЫЕ!$AI402,"1"&amp;ДАННЫЕ!$AI402,"00")&amp;"hS"&amp;IF(ДАННЫЕ!$AJ402,"1"&amp;ДАННЫЕ!$AJ402,"00")&amp;"hZ"&amp;IF(ДАННЫЕ!$AK402,"1"&amp;ДАННЫЕ!$AK402,"00")&amp;"p"&amp;IF(ДАННЫЕ!$AP402,"1"&amp;ДАННЫЕ!$AP402,"00")&amp;"k"&amp;IF(ДАННЫЕ!$AQ402,"1"&amp;ДАННЫЕ!$AQ402,"00")&amp;"z"&amp;IF(ДАННЫЕ!$AR402,"1"&amp;ДАННЫЕ!$AR402,"00")&amp;"j"&amp;IF(ДАННЫЕ!$AM402,"1"&amp;ДАННЫЕ!$AM402,"00")&amp;"n"&amp;IF(ДАННЫЕ!$AN402,"1"&amp;ДАННЫЕ!$AN402,"00")&amp;"E"&amp;ДАННЫЕ!BI402&amp;"L"&amp;ДАННЫЕ!AO402&amp;"h"&amp;IF(ДАННЫЕ!$AU402&gt;0,1,0)&amp;"v"&amp;IF(ДАННЫЕ!$AW402&gt;0,1,0)&amp;"a"&amp;IF(ДАННЫЕ!$AS402,"1"&amp;ДАННЫЕ!$AS402,"00")&amp;"s"&amp;IF(ДАННЫЕ!$AT402,"1"&amp;ДАННЫЕ!$AT402,"00")&amp;"u"&amp;IF(ДАННЫЕ!$CJ402&gt;0,1,0)&amp;"y"&amp;B402&amp;"d"&amp;H402&amp;"e"&amp;F402&amp;G402</f>
        <v>x0w00t00f00b00g00c00i00r00m00hS00hZ00p00k00z00j00n00ELh0v0a00s00u0y0de</v>
      </c>
      <c r="L402" s="28" t="str">
        <f ca="1">ДАННЫЕ!$I402&amp;"VN"&amp;IF(ДАННЫЕ!AW402&gt;0,11,10)&amp;"CD"&amp;IF(ДАННЫЕ!BF402&gt;500,16,IF(ДАННЫЕ!BF402&gt;350,15,IF(ДАННЫЕ!BF402&gt;=200,14,IF(ДАННЫЕ!BF402&gt;=100,13,IF(ДАННЫЕ!BF402&gt;=50,12,IF(ДАННЫЕ!BF402&gt;0,11,10))))))&amp;"AR"&amp;IF(ДАННЫЕ!BX402&gt;0,1,0)&amp;"GD"&amp;B402&amp;"VV"&amp;IF(E402&gt;=5,IF(E402&lt;18,1,0),0)</f>
        <v>VN10CD10AR0GD0VV0</v>
      </c>
      <c r="M402" s="28" t="str">
        <f>ДАННЫЕ!$I402&amp;"b"&amp;ДАННЫЕ!$BI402&amp;"r"&amp;ДАННЫЕ!$BJ402&amp;"CD"&amp;IF(ДАННЫЕ!BF402&gt;0,IF(ДАННЫЕ!BF402&lt;200,1,IF(ДАННЫЕ!BF402&lt;350,2,3)),0)&amp;"h"&amp;IF(ДАННЫЕ!$BK402+ДАННЫЕ!$BL402+ДАННЫЕ!$BM402&gt;0,1,0)&amp;"x"&amp;ДАННЫЕ!$BK402&amp;"y"&amp;ДАННЫЕ!$BL402&amp;"z"&amp;ДАННЫЕ!$BM402&amp;"c"&amp;IF(ДАННЫЕ!$BK402+ДАННЫЕ!$BL402+ДАННЫЕ!$BM402=3,1,0)&amp;"a"&amp;IF(ДАННЫЕ!$BQ402+ДАННЫЕ!$BR402&gt;0,1,0)&amp;"d"&amp;ДАННЫЕ!$BQ402&amp;"v"&amp;ДАННЫЕ!$BR402&amp;"p"&amp;ДАННЫЕ!$BS402&amp;"n"&amp;ДАННЫЕ!$BU402&amp;"t"&amp;ДАННЫЕ!$BV402&amp;"o"&amp;ДАННЫЕ!$BT402&amp;"l"&amp;IF(ДАННЫЕ!$BN402&gt;0,1,0)&amp;ДАННЫЕ!$BN402&amp;"g"&amp;ДАННЫЕ!$BO402&amp;"s"&amp;ДАННЫЕ!$BP402&amp;"DZ"&amp;IF(ДАННЫЕ!B402-ДАННЫЕ!G402 &lt; 60,IF(ДАННЫЕ!B402-ДАННЫЕ!G402 &gt;= 0,1,0),0)&amp;"u"&amp;IF(ДАННЫЕ!$CJ402&gt;0,1,0)</f>
        <v>brCD0h0xyzc0a0dvpntol0gsDZ1u0</v>
      </c>
      <c r="N402" s="28" t="str">
        <f ca="1">ДАННЫЕ!$F402&amp;ДАННЫЕ!$I402&amp;"g"&amp;B402&amp;"cf"&amp;D402&amp;"a"&amp;IF(ДАННЫЕ!$BX402&gt;0,1,0)&amp;IF(ДАННЫЕ!$BF402&gt;500,1,IF(ДАННЫЕ!$BF402&gt;350,2,IF(ДАННЫЕ!$BF402&gt;=200,3,IF(ДАННЫЕ!$BF402&gt;=100,4,IF(ДАННЫЕ!$BF402&gt;=50,5,IF(ДАННЫЕ!$BF402&lt;50,6,0))))))&amp;"AR"&amp;IF(DATEDIF(ДАННЫЕ!$BX402,ДАННЫЕ!$F$1,"y")&gt;1,1,0)&amp;"VG"&amp;IF(ДАННЫЕ!$BH402="0",1,0)&amp;"o"&amp;IF(T402+ДАННЫЕ!$AF402+ДАННЫЕ!$AG402+ДАННЫЕ!$AH402+ДАННЫЕ!$AI402+ДАННЫЕ!$AJ402+ДАННЫЕ!$AP402+ДАННЫЕ!$AQ402+ДАННЫЕ!$AR402+ДАННЫЕ!$AU402+ДАННЫЕ!$AW402+ДАННЫЕ!$AS402+ДАННЫЕ!$AT402&gt;0,1,0)&amp;"x"&amp;ДАННЫЕ!$AG402&amp;"p"&amp;IF(ДАННЫЕ!$BY402&gt;0,1,0)&amp;"v"&amp;IF(ДАННЫЕ!$BZ402&gt;0,1,0)&amp;"n"&amp;ДАННЫЕ!$CA402&amp;"t"&amp;ДАННЫЕ!$AY402&amp;"k"&amp;ДАННЫЕ!$CB402&amp;"q"&amp;ДАННЫЕ!$CC402&amp;"w"&amp;ДАННЫЕ!$CD402&amp;"e"&amp;ДАННЫЕ!$CE402&amp;"m"&amp;ДАННЫЕ!$CF402&amp;"c"&amp;ДАННЫЕ!$CG402&amp;"z"&amp;ДАННЫЕ!$CH402&amp;"d"&amp;IF(H402=4,1,0)&amp;"s"&amp;IF(ДАННЫЕ!$J402=1,0,1)&amp;"u"&amp;IF(ДАННЫЕ!$CJ402&gt;0,1,0)</f>
        <v>g0cf0a06AR1VG0o0xp0v0ntkqwemczd0s1u0</v>
      </c>
      <c r="O402" s="28" t="str">
        <f>ДАННЫЕ!$I402&amp;"g"&amp;B402&amp;A402&amp;"f"&amp;P402&amp;"c"&amp;IF(ДАННЫЕ!$U402&gt;0,1,0)&amp;"s"&amp;IF(ДАННЫЕ!$Q402&gt;0,IF(YEAR(ДАННЫЕ!$F$1)=YEAR(ДАННЫЕ!$Q402),IF(MONTH(ДАННЫЕ!$F$1)=MONTH(ДАННЫЕ!$Q402),111,11),1),0)&amp;"i"&amp;IF(ДАННЫЕ!$R402+ДАННЫЕ!$S402+ДАННЫЕ!$T402=0,0,1)&amp;"h"&amp;IF(ДАННЫЕ!$P402&gt;0,1,0)&amp;"p"&amp;IF(ДАННЫЕ!$CI402&gt;0,IF(YEAR(ДАННЫЕ!$F$1)=YEAR(ДАННЫЕ!$CI402),IF(MONTH(ДАННЫЕ!$F$1)=MONTH(ДАННЫЕ!$CI402),111,11),1),0)&amp;"d"&amp;IF(ДАННЫЕ!$CJ402&gt;0,IF(YEAR(ДАННЫЕ!$F$1)=YEAR(ДАННЫЕ!$CJ402),IF(MONTH(ДАННЫЕ!$F$1)=MONTH(ДАННЫЕ!$CJ402),111,11),1),0)&amp;"o"&amp;IF(ДАННЫЕ!$CK402&gt;0,IF(MONTH(ДАННЫЕ!$F$1)=MONTH(ДАННЫЕ!$CK402),111,11),0)&amp;"v"&amp;IF(ДАННЫЕ!$BE402&gt;0,IF(MONTH(ДАННЫЕ!$F$1)=MONTH(ДАННЫЕ!$BE402),111,11),0)</f>
        <v>g00f0c0s0i0h0p0d0o0v0</v>
      </c>
      <c r="P402" s="15">
        <f t="shared" si="20"/>
        <v>0</v>
      </c>
      <c r="Q402" s="15">
        <f>IF(ДАННЫЕ!$F$1&gt;ДАННЫЕ!$N402,IF(YEAR(ДАННЫЕ!$F$1)=YEAR(ДАННЫЕ!M402),1,0),0)</f>
        <v>0</v>
      </c>
      <c r="R402" s="15">
        <f>IF(ДАННЫЕ!$F$1&gt;ДАННЫЕ!$N402,IF(YEAR(ДАННЫЕ!$F$1)=YEAR(ДАННЫЕ!N402),1,0),0)</f>
        <v>0</v>
      </c>
      <c r="S402" s="15">
        <f>IF(ДАННЫЕ!$AA402="2А",1,IF(ДАННЫЕ!$AA402="2Б",2,IF(ДАННЫЕ!$AA402="2В",3,IF(ДАННЫЕ!$AA402=3,4,IF(ДАННЫЕ!$AA402="4А",5,IF(ДАННЫЕ!$AA402="4Б",6,IF(ДАННЫЕ!$AA402="4В",7,IF(ДАННЫЕ!$AA402=5,8,0))))))))</f>
        <v>0</v>
      </c>
      <c r="T402" s="15">
        <f>IF(OR(ДАННЫЕ!$AC402=2,ДАННЫЕ!$AD402=2,ДАННЫЕ!$AE402=2),2,IF(OR(ДАННЫЕ!$AC402=1,ДАННЫЕ!$AD402=1,ДАННЫЕ!$AE402=1),1,0))</f>
        <v>0</v>
      </c>
    </row>
    <row r="403" spans="1:20" ht="15" customHeight="1" x14ac:dyDescent="0.2">
      <c r="A403" s="78">
        <f>IF(B403&gt;0,IF(MONTH(ДАННЫЕ!$F$1)=MONTH(ДАННЫЕ!$B403),1,0),0)</f>
        <v>0</v>
      </c>
      <c r="B403" s="14">
        <f>IF(ДАННЫЕ!$B403&gt;0,IF(YEAR(ДАННЫЕ!$F$1)=YEAR(ДАННЫЕ!$B403),1,0),0)</f>
        <v>0</v>
      </c>
      <c r="C403" s="14">
        <f>IF(ДАННЫЕ!$CM403&gt;0,IF(YEAR(ДАННЫЕ!$F$1)=YEAR(ДАННЫЕ!$CM403),1,0),0)</f>
        <v>0</v>
      </c>
      <c r="D403" s="14">
        <f>IF(ДАННЫЕ!$CJ403&gt;0,IF(ДАННЫЕ!$CL403&gt;ДАННЫЕ!$F$1,1,IF(ДАННЫЕ!$CL403&gt;0,0,1)),0)</f>
        <v>0</v>
      </c>
      <c r="E403" s="43" t="str">
        <f ca="1">IF(ДАННЫЕ!$F$1&gt;0,IF(ДАННЫЕ!$G403&gt;0,DATEDIF(ДАННЫЕ!$G403,ДАННЫЕ!$F$1,"y"),""),IF(ДАННЫЕ!$G403&gt;0,DATEDIF(ДАННЫЕ!$G403,TODAY(),"y"),""))</f>
        <v/>
      </c>
      <c r="F403" s="43" t="str">
        <f xml:space="preserve"> IF(ДАННЫЕ!$F403="М",IF(E403&gt;=18,IF(E403&lt;60,1,""),""),"")&amp;IF(ДАННЫЕ!$F403="Ж",IF(E403&gt;=18,IF(E403&lt;55,1,""),""),"")</f>
        <v/>
      </c>
      <c r="G403" s="43" t="str">
        <f xml:space="preserve"> IF(ДАННЫЕ!$F403="М",IF(E403&gt;=60,2,""),"")&amp;IF(ДАННЫЕ!$F403="Ж",IF(E403&gt;=55,2,""),"")</f>
        <v/>
      </c>
      <c r="H403" s="43" t="str">
        <f t="shared" ca="1" si="18"/>
        <v/>
      </c>
      <c r="I403" s="43" t="str">
        <f t="shared" ca="1" si="19"/>
        <v>03</v>
      </c>
      <c r="J403" s="28" t="str">
        <f ca="1">ДАННЫЕ!$F403&amp;H403&amp;I403&amp;ДАННЫЕ!$I403&amp;"m"&amp;IF(ДАННЫЕ!$I403&gt;0,IF(ДАННЫЕ!$J403&gt;0,0,1),"")&amp;"f"&amp;IF(ДАННЫЕ!$R403&gt;0,IF(YEAR(ДАННЫЕ!$F$1)=YEAR(ДАННЫЕ!$R403),1,0),0)&amp;"z"&amp;ДАННЫЕ!$R403&amp;"p"&amp;ДАННЫЕ!$S403&amp;"i"&amp;ДАННЫЕ!$T403&amp;"h"&amp;ДАННЫЕ!$K403&amp;"be"&amp;ДАННЫЕ!$BI403&amp;"CD"&amp;IF(ДАННЫЕ!BF403&gt;500,4,IF(ДАННЫЕ!BF403&gt;350,3,IF(ДАННЫЕ!BF403&gt;200,2,IF(ДАННЫЕ!BF403&gt;0,1,0))))&amp;"g"&amp;B403&amp;"d"&amp;H403&amp;"l"&amp;ДАННЫЕ!AT403&amp;"a"&amp;ДАННЫЕ!$V403&amp;"v"&amp;R403&amp;"k"&amp;ДАННЫЕ!$U403&amp;"s"&amp;ДАННЫЕ!$Y403&amp;"t"&amp;ДАННЫЕ!$X403&amp;"b"&amp;IF(ДАННЫЕ!$Q403&gt;1,1,0)&amp;"PP"&amp;ДАННЫЕ!Z403&amp;"c"&amp;S403&amp;"x"&amp;IF(ДАННЫЕ!$BY403&gt;0,IF(YEAR(ДАННЫЕ!$F$1)=YEAR(ДАННЫЕ!$BY403),1,0),0)&amp;"n"&amp;IF(ДАННЫЕ!$BZ403&gt;0,IF(YEAR(ДАННЫЕ!$F$1)=YEAR(ДАННЫЕ!$BZ403),1,0),0)&amp;"u"&amp;D403&amp;"z"&amp;IF(ДАННЫЕ!$CL403&gt;0,IF(YEAR(ДАННЫЕ!$F$1)&gt;YEAR(ДАННЫЕ!$CL403),11,12),0)</f>
        <v>03mf0zpihbeCD0g0dlav0kstb0PPc0x0n0u0z0</v>
      </c>
      <c r="K403" s="28" t="str">
        <f ca="1">ДАННЫЕ!$I403&amp;"x"&amp;B403&amp;"w"&amp;IF(T403+ДАННЫЕ!AD403+ДАННЫЕ!AE403+ДАННЫЕ!AF403+ДАННЫЕ!AG403+ДАННЫЕ!AH403+ДАННЫЕ!$AL403+ДАННЫЕ!AI403+ДАННЫЕ!AJ403+ДАННЫЕ!AK403+ДАННЫЕ!AP403+ДАННЫЕ!AQ403+ДАННЫЕ!AR403+ДАННЫЕ!$AM403+ДАННЫЕ!$AN403+ДАННЫЕ!AS403+ДАННЫЕ!AT403&gt;0,1,0)&amp;IF(OR(T403=2,ДАННЫЕ!AD403=2,ДАННЫЕ!AE403=2,ДАННЫЕ!AF403=2,ДАННЫЕ!AG403=2,ДАННЫЕ!AH403=2,ДАННЫЕ!$AL403=2,ДАННЫЕ!AI403=2,ДАННЫЕ!AJ403=2,ДАННЫЕ!AK403=2,ДАННЫЕ!AP403=2,ДАННЫЕ!AQ403=2,ДАННЫЕ!AR403=2,ДАННЫЕ!$AM403=2,ДАННЫЕ!$AN403=2,ДАННЫЕ!AS403=2,ДАННЫЕ!AT403=2),2,0)&amp;"t"&amp;IF(T403&gt;0,"1"&amp;T403,"00")&amp;"f"&amp;IF(ДАННЫЕ!$AC403,"1"&amp;ДАННЫЕ!$AC403,"00")&amp;"b"&amp;IF(ДАННЫЕ!$AD403,"1"&amp;ДАННЫЕ!$AD403,"00")&amp;"g"&amp;IF(ДАННЫЕ!$AF403,"1"&amp;ДАННЫЕ!$AF403,"00")&amp;"c"&amp;IF(ДАННЫЕ!$AG403,"1"&amp;ДАННЫЕ!$AG403,"00")&amp;"i"&amp;IF(ДАННЫЕ!$AH403,"1"&amp;ДАННЫЕ!$AH403,"00")&amp;"r"&amp;IF(ДАННЫЕ!$AL403,"1"&amp;ДАННЫЕ!$AL403,"00")&amp;"m"&amp;IF(ДАННЫЕ!$AI403,"1"&amp;ДАННЫЕ!$AI403,"00")&amp;"hS"&amp;IF(ДАННЫЕ!$AJ403,"1"&amp;ДАННЫЕ!$AJ403,"00")&amp;"hZ"&amp;IF(ДАННЫЕ!$AK403,"1"&amp;ДАННЫЕ!$AK403,"00")&amp;"p"&amp;IF(ДАННЫЕ!$AP403,"1"&amp;ДАННЫЕ!$AP403,"00")&amp;"k"&amp;IF(ДАННЫЕ!$AQ403,"1"&amp;ДАННЫЕ!$AQ403,"00")&amp;"z"&amp;IF(ДАННЫЕ!$AR403,"1"&amp;ДАННЫЕ!$AR403,"00")&amp;"j"&amp;IF(ДАННЫЕ!$AM403,"1"&amp;ДАННЫЕ!$AM403,"00")&amp;"n"&amp;IF(ДАННЫЕ!$AN403,"1"&amp;ДАННЫЕ!$AN403,"00")&amp;"E"&amp;ДАННЫЕ!BI403&amp;"L"&amp;ДАННЫЕ!AO403&amp;"h"&amp;IF(ДАННЫЕ!$AU403&gt;0,1,0)&amp;"v"&amp;IF(ДАННЫЕ!$AW403&gt;0,1,0)&amp;"a"&amp;IF(ДАННЫЕ!$AS403,"1"&amp;ДАННЫЕ!$AS403,"00")&amp;"s"&amp;IF(ДАННЫЕ!$AT403,"1"&amp;ДАННЫЕ!$AT403,"00")&amp;"u"&amp;IF(ДАННЫЕ!$CJ403&gt;0,1,0)&amp;"y"&amp;B403&amp;"d"&amp;H403&amp;"e"&amp;F403&amp;G403</f>
        <v>x0w00t00f00b00g00c00i00r00m00hS00hZ00p00k00z00j00n00ELh0v0a00s00u0y0de</v>
      </c>
      <c r="L403" s="28" t="str">
        <f ca="1">ДАННЫЕ!$I403&amp;"VN"&amp;IF(ДАННЫЕ!AW403&gt;0,11,10)&amp;"CD"&amp;IF(ДАННЫЕ!BF403&gt;500,16,IF(ДАННЫЕ!BF403&gt;350,15,IF(ДАННЫЕ!BF403&gt;=200,14,IF(ДАННЫЕ!BF403&gt;=100,13,IF(ДАННЫЕ!BF403&gt;=50,12,IF(ДАННЫЕ!BF403&gt;0,11,10))))))&amp;"AR"&amp;IF(ДАННЫЕ!BX403&gt;0,1,0)&amp;"GD"&amp;B403&amp;"VV"&amp;IF(E403&gt;=5,IF(E403&lt;18,1,0),0)</f>
        <v>VN10CD10AR0GD0VV0</v>
      </c>
      <c r="M403" s="28" t="str">
        <f>ДАННЫЕ!$I403&amp;"b"&amp;ДАННЫЕ!$BI403&amp;"r"&amp;ДАННЫЕ!$BJ403&amp;"CD"&amp;IF(ДАННЫЕ!BF403&gt;0,IF(ДАННЫЕ!BF403&lt;200,1,IF(ДАННЫЕ!BF403&lt;350,2,3)),0)&amp;"h"&amp;IF(ДАННЫЕ!$BK403+ДАННЫЕ!$BL403+ДАННЫЕ!$BM403&gt;0,1,0)&amp;"x"&amp;ДАННЫЕ!$BK403&amp;"y"&amp;ДАННЫЕ!$BL403&amp;"z"&amp;ДАННЫЕ!$BM403&amp;"c"&amp;IF(ДАННЫЕ!$BK403+ДАННЫЕ!$BL403+ДАННЫЕ!$BM403=3,1,0)&amp;"a"&amp;IF(ДАННЫЕ!$BQ403+ДАННЫЕ!$BR403&gt;0,1,0)&amp;"d"&amp;ДАННЫЕ!$BQ403&amp;"v"&amp;ДАННЫЕ!$BR403&amp;"p"&amp;ДАННЫЕ!$BS403&amp;"n"&amp;ДАННЫЕ!$BU403&amp;"t"&amp;ДАННЫЕ!$BV403&amp;"o"&amp;ДАННЫЕ!$BT403&amp;"l"&amp;IF(ДАННЫЕ!$BN403&gt;0,1,0)&amp;ДАННЫЕ!$BN403&amp;"g"&amp;ДАННЫЕ!$BO403&amp;"s"&amp;ДАННЫЕ!$BP403&amp;"DZ"&amp;IF(ДАННЫЕ!B403-ДАННЫЕ!G403 &lt; 60,IF(ДАННЫЕ!B403-ДАННЫЕ!G403 &gt;= 0,1,0),0)&amp;"u"&amp;IF(ДАННЫЕ!$CJ403&gt;0,1,0)</f>
        <v>brCD0h0xyzc0a0dvpntol0gsDZ1u0</v>
      </c>
      <c r="N403" s="28" t="str">
        <f ca="1">ДАННЫЕ!$F403&amp;ДАННЫЕ!$I403&amp;"g"&amp;B403&amp;"cf"&amp;D403&amp;"a"&amp;IF(ДАННЫЕ!$BX403&gt;0,1,0)&amp;IF(ДАННЫЕ!$BF403&gt;500,1,IF(ДАННЫЕ!$BF403&gt;350,2,IF(ДАННЫЕ!$BF403&gt;=200,3,IF(ДАННЫЕ!$BF403&gt;=100,4,IF(ДАННЫЕ!$BF403&gt;=50,5,IF(ДАННЫЕ!$BF403&lt;50,6,0))))))&amp;"AR"&amp;IF(DATEDIF(ДАННЫЕ!$BX403,ДАННЫЕ!$F$1,"y")&gt;1,1,0)&amp;"VG"&amp;IF(ДАННЫЕ!$BH403="0",1,0)&amp;"o"&amp;IF(T403+ДАННЫЕ!$AF403+ДАННЫЕ!$AG403+ДАННЫЕ!$AH403+ДАННЫЕ!$AI403+ДАННЫЕ!$AJ403+ДАННЫЕ!$AP403+ДАННЫЕ!$AQ403+ДАННЫЕ!$AR403+ДАННЫЕ!$AU403+ДАННЫЕ!$AW403+ДАННЫЕ!$AS403+ДАННЫЕ!$AT403&gt;0,1,0)&amp;"x"&amp;ДАННЫЕ!$AG403&amp;"p"&amp;IF(ДАННЫЕ!$BY403&gt;0,1,0)&amp;"v"&amp;IF(ДАННЫЕ!$BZ403&gt;0,1,0)&amp;"n"&amp;ДАННЫЕ!$CA403&amp;"t"&amp;ДАННЫЕ!$AY403&amp;"k"&amp;ДАННЫЕ!$CB403&amp;"q"&amp;ДАННЫЕ!$CC403&amp;"w"&amp;ДАННЫЕ!$CD403&amp;"e"&amp;ДАННЫЕ!$CE403&amp;"m"&amp;ДАННЫЕ!$CF403&amp;"c"&amp;ДАННЫЕ!$CG403&amp;"z"&amp;ДАННЫЕ!$CH403&amp;"d"&amp;IF(H403=4,1,0)&amp;"s"&amp;IF(ДАННЫЕ!$J403=1,0,1)&amp;"u"&amp;IF(ДАННЫЕ!$CJ403&gt;0,1,0)</f>
        <v>g0cf0a06AR1VG0o0xp0v0ntkqwemczd0s1u0</v>
      </c>
      <c r="O403" s="28" t="str">
        <f>ДАННЫЕ!$I403&amp;"g"&amp;B403&amp;A403&amp;"f"&amp;P403&amp;"c"&amp;IF(ДАННЫЕ!$U403&gt;0,1,0)&amp;"s"&amp;IF(ДАННЫЕ!$Q403&gt;0,IF(YEAR(ДАННЫЕ!$F$1)=YEAR(ДАННЫЕ!$Q403),IF(MONTH(ДАННЫЕ!$F$1)=MONTH(ДАННЫЕ!$Q403),111,11),1),0)&amp;"i"&amp;IF(ДАННЫЕ!$R403+ДАННЫЕ!$S403+ДАННЫЕ!$T403=0,0,1)&amp;"h"&amp;IF(ДАННЫЕ!$P403&gt;0,1,0)&amp;"p"&amp;IF(ДАННЫЕ!$CI403&gt;0,IF(YEAR(ДАННЫЕ!$F$1)=YEAR(ДАННЫЕ!$CI403),IF(MONTH(ДАННЫЕ!$F$1)=MONTH(ДАННЫЕ!$CI403),111,11),1),0)&amp;"d"&amp;IF(ДАННЫЕ!$CJ403&gt;0,IF(YEAR(ДАННЫЕ!$F$1)=YEAR(ДАННЫЕ!$CJ403),IF(MONTH(ДАННЫЕ!$F$1)=MONTH(ДАННЫЕ!$CJ403),111,11),1),0)&amp;"o"&amp;IF(ДАННЫЕ!$CK403&gt;0,IF(MONTH(ДАННЫЕ!$F$1)=MONTH(ДАННЫЕ!$CK403),111,11),0)&amp;"v"&amp;IF(ДАННЫЕ!$BE403&gt;0,IF(MONTH(ДАННЫЕ!$F$1)=MONTH(ДАННЫЕ!$BE403),111,11),0)</f>
        <v>g00f0c0s0i0h0p0d0o0v0</v>
      </c>
      <c r="P403" s="15">
        <f t="shared" si="20"/>
        <v>0</v>
      </c>
      <c r="Q403" s="15">
        <f>IF(ДАННЫЕ!$F$1&gt;ДАННЫЕ!$N403,IF(YEAR(ДАННЫЕ!$F$1)=YEAR(ДАННЫЕ!M403),1,0),0)</f>
        <v>0</v>
      </c>
      <c r="R403" s="15">
        <f>IF(ДАННЫЕ!$F$1&gt;ДАННЫЕ!$N403,IF(YEAR(ДАННЫЕ!$F$1)=YEAR(ДАННЫЕ!N403),1,0),0)</f>
        <v>0</v>
      </c>
      <c r="S403" s="15">
        <f>IF(ДАННЫЕ!$AA403="2А",1,IF(ДАННЫЕ!$AA403="2Б",2,IF(ДАННЫЕ!$AA403="2В",3,IF(ДАННЫЕ!$AA403=3,4,IF(ДАННЫЕ!$AA403="4А",5,IF(ДАННЫЕ!$AA403="4Б",6,IF(ДАННЫЕ!$AA403="4В",7,IF(ДАННЫЕ!$AA403=5,8,0))))))))</f>
        <v>0</v>
      </c>
      <c r="T403" s="15">
        <f>IF(OR(ДАННЫЕ!$AC403=2,ДАННЫЕ!$AD403=2,ДАННЫЕ!$AE403=2),2,IF(OR(ДАННЫЕ!$AC403=1,ДАННЫЕ!$AD403=1,ДАННЫЕ!$AE403=1),1,0))</f>
        <v>0</v>
      </c>
    </row>
    <row r="404" spans="1:20" ht="15" customHeight="1" x14ac:dyDescent="0.2">
      <c r="A404" s="78">
        <f>IF(B404&gt;0,IF(MONTH(ДАННЫЕ!$F$1)=MONTH(ДАННЫЕ!$B404),1,0),0)</f>
        <v>0</v>
      </c>
      <c r="B404" s="14">
        <f>IF(ДАННЫЕ!$B404&gt;0,IF(YEAR(ДАННЫЕ!$F$1)=YEAR(ДАННЫЕ!$B404),1,0),0)</f>
        <v>0</v>
      </c>
      <c r="C404" s="14">
        <f>IF(ДАННЫЕ!$CM404&gt;0,IF(YEAR(ДАННЫЕ!$F$1)=YEAR(ДАННЫЕ!$CM404),1,0),0)</f>
        <v>0</v>
      </c>
      <c r="D404" s="14">
        <f>IF(ДАННЫЕ!$CJ404&gt;0,IF(ДАННЫЕ!$CL404&gt;ДАННЫЕ!$F$1,1,IF(ДАННЫЕ!$CL404&gt;0,0,1)),0)</f>
        <v>0</v>
      </c>
      <c r="E404" s="43" t="str">
        <f ca="1">IF(ДАННЫЕ!$F$1&gt;0,IF(ДАННЫЕ!$G404&gt;0,DATEDIF(ДАННЫЕ!$G404,ДАННЫЕ!$F$1,"y"),""),IF(ДАННЫЕ!$G404&gt;0,DATEDIF(ДАННЫЕ!$G404,TODAY(),"y"),""))</f>
        <v/>
      </c>
      <c r="F404" s="43" t="str">
        <f xml:space="preserve"> IF(ДАННЫЕ!$F404="М",IF(E404&gt;=18,IF(E404&lt;60,1,""),""),"")&amp;IF(ДАННЫЕ!$F404="Ж",IF(E404&gt;=18,IF(E404&lt;55,1,""),""),"")</f>
        <v/>
      </c>
      <c r="G404" s="43" t="str">
        <f xml:space="preserve"> IF(ДАННЫЕ!$F404="М",IF(E404&gt;=60,2,""),"")&amp;IF(ДАННЫЕ!$F404="Ж",IF(E404&gt;=55,2,""),"")</f>
        <v/>
      </c>
      <c r="H404" s="43" t="str">
        <f t="shared" ca="1" si="18"/>
        <v/>
      </c>
      <c r="I404" s="43" t="str">
        <f t="shared" ca="1" si="19"/>
        <v>03</v>
      </c>
      <c r="J404" s="28" t="str">
        <f ca="1">ДАННЫЕ!$F404&amp;H404&amp;I404&amp;ДАННЫЕ!$I404&amp;"m"&amp;IF(ДАННЫЕ!$I404&gt;0,IF(ДАННЫЕ!$J404&gt;0,0,1),"")&amp;"f"&amp;IF(ДАННЫЕ!$R404&gt;0,IF(YEAR(ДАННЫЕ!$F$1)=YEAR(ДАННЫЕ!$R404),1,0),0)&amp;"z"&amp;ДАННЫЕ!$R404&amp;"p"&amp;ДАННЫЕ!$S404&amp;"i"&amp;ДАННЫЕ!$T404&amp;"h"&amp;ДАННЫЕ!$K404&amp;"be"&amp;ДАННЫЕ!$BI404&amp;"CD"&amp;IF(ДАННЫЕ!BF404&gt;500,4,IF(ДАННЫЕ!BF404&gt;350,3,IF(ДАННЫЕ!BF404&gt;200,2,IF(ДАННЫЕ!BF404&gt;0,1,0))))&amp;"g"&amp;B404&amp;"d"&amp;H404&amp;"l"&amp;ДАННЫЕ!AT404&amp;"a"&amp;ДАННЫЕ!$V404&amp;"v"&amp;R404&amp;"k"&amp;ДАННЫЕ!$U404&amp;"s"&amp;ДАННЫЕ!$Y404&amp;"t"&amp;ДАННЫЕ!$X404&amp;"b"&amp;IF(ДАННЫЕ!$Q404&gt;1,1,0)&amp;"PP"&amp;ДАННЫЕ!Z404&amp;"c"&amp;S404&amp;"x"&amp;IF(ДАННЫЕ!$BY404&gt;0,IF(YEAR(ДАННЫЕ!$F$1)=YEAR(ДАННЫЕ!$BY404),1,0),0)&amp;"n"&amp;IF(ДАННЫЕ!$BZ404&gt;0,IF(YEAR(ДАННЫЕ!$F$1)=YEAR(ДАННЫЕ!$BZ404),1,0),0)&amp;"u"&amp;D404&amp;"z"&amp;IF(ДАННЫЕ!$CL404&gt;0,IF(YEAR(ДАННЫЕ!$F$1)&gt;YEAR(ДАННЫЕ!$CL404),11,12),0)</f>
        <v>03mf0zpihbeCD0g0dlav0kstb0PPc0x0n0u0z0</v>
      </c>
      <c r="K404" s="28" t="str">
        <f ca="1">ДАННЫЕ!$I404&amp;"x"&amp;B404&amp;"w"&amp;IF(T404+ДАННЫЕ!AD404+ДАННЫЕ!AE404+ДАННЫЕ!AF404+ДАННЫЕ!AG404+ДАННЫЕ!AH404+ДАННЫЕ!$AL404+ДАННЫЕ!AI404+ДАННЫЕ!AJ404+ДАННЫЕ!AK404+ДАННЫЕ!AP404+ДАННЫЕ!AQ404+ДАННЫЕ!AR404+ДАННЫЕ!$AM404+ДАННЫЕ!$AN404+ДАННЫЕ!AS404+ДАННЫЕ!AT404&gt;0,1,0)&amp;IF(OR(T404=2,ДАННЫЕ!AD404=2,ДАННЫЕ!AE404=2,ДАННЫЕ!AF404=2,ДАННЫЕ!AG404=2,ДАННЫЕ!AH404=2,ДАННЫЕ!$AL404=2,ДАННЫЕ!AI404=2,ДАННЫЕ!AJ404=2,ДАННЫЕ!AK404=2,ДАННЫЕ!AP404=2,ДАННЫЕ!AQ404=2,ДАННЫЕ!AR404=2,ДАННЫЕ!$AM404=2,ДАННЫЕ!$AN404=2,ДАННЫЕ!AS404=2,ДАННЫЕ!AT404=2),2,0)&amp;"t"&amp;IF(T404&gt;0,"1"&amp;T404,"00")&amp;"f"&amp;IF(ДАННЫЕ!$AC404,"1"&amp;ДАННЫЕ!$AC404,"00")&amp;"b"&amp;IF(ДАННЫЕ!$AD404,"1"&amp;ДАННЫЕ!$AD404,"00")&amp;"g"&amp;IF(ДАННЫЕ!$AF404,"1"&amp;ДАННЫЕ!$AF404,"00")&amp;"c"&amp;IF(ДАННЫЕ!$AG404,"1"&amp;ДАННЫЕ!$AG404,"00")&amp;"i"&amp;IF(ДАННЫЕ!$AH404,"1"&amp;ДАННЫЕ!$AH404,"00")&amp;"r"&amp;IF(ДАННЫЕ!$AL404,"1"&amp;ДАННЫЕ!$AL404,"00")&amp;"m"&amp;IF(ДАННЫЕ!$AI404,"1"&amp;ДАННЫЕ!$AI404,"00")&amp;"hS"&amp;IF(ДАННЫЕ!$AJ404,"1"&amp;ДАННЫЕ!$AJ404,"00")&amp;"hZ"&amp;IF(ДАННЫЕ!$AK404,"1"&amp;ДАННЫЕ!$AK404,"00")&amp;"p"&amp;IF(ДАННЫЕ!$AP404,"1"&amp;ДАННЫЕ!$AP404,"00")&amp;"k"&amp;IF(ДАННЫЕ!$AQ404,"1"&amp;ДАННЫЕ!$AQ404,"00")&amp;"z"&amp;IF(ДАННЫЕ!$AR404,"1"&amp;ДАННЫЕ!$AR404,"00")&amp;"j"&amp;IF(ДАННЫЕ!$AM404,"1"&amp;ДАННЫЕ!$AM404,"00")&amp;"n"&amp;IF(ДАННЫЕ!$AN404,"1"&amp;ДАННЫЕ!$AN404,"00")&amp;"E"&amp;ДАННЫЕ!BI404&amp;"L"&amp;ДАННЫЕ!AO404&amp;"h"&amp;IF(ДАННЫЕ!$AU404&gt;0,1,0)&amp;"v"&amp;IF(ДАННЫЕ!$AW404&gt;0,1,0)&amp;"a"&amp;IF(ДАННЫЕ!$AS404,"1"&amp;ДАННЫЕ!$AS404,"00")&amp;"s"&amp;IF(ДАННЫЕ!$AT404,"1"&amp;ДАННЫЕ!$AT404,"00")&amp;"u"&amp;IF(ДАННЫЕ!$CJ404&gt;0,1,0)&amp;"y"&amp;B404&amp;"d"&amp;H404&amp;"e"&amp;F404&amp;G404</f>
        <v>x0w00t00f00b00g00c00i00r00m00hS00hZ00p00k00z00j00n00ELh0v0a00s00u0y0de</v>
      </c>
      <c r="L404" s="28" t="str">
        <f ca="1">ДАННЫЕ!$I404&amp;"VN"&amp;IF(ДАННЫЕ!AW404&gt;0,11,10)&amp;"CD"&amp;IF(ДАННЫЕ!BF404&gt;500,16,IF(ДАННЫЕ!BF404&gt;350,15,IF(ДАННЫЕ!BF404&gt;=200,14,IF(ДАННЫЕ!BF404&gt;=100,13,IF(ДАННЫЕ!BF404&gt;=50,12,IF(ДАННЫЕ!BF404&gt;0,11,10))))))&amp;"AR"&amp;IF(ДАННЫЕ!BX404&gt;0,1,0)&amp;"GD"&amp;B404&amp;"VV"&amp;IF(E404&gt;=5,IF(E404&lt;18,1,0),0)</f>
        <v>VN10CD10AR0GD0VV0</v>
      </c>
      <c r="M404" s="28" t="str">
        <f>ДАННЫЕ!$I404&amp;"b"&amp;ДАННЫЕ!$BI404&amp;"r"&amp;ДАННЫЕ!$BJ404&amp;"CD"&amp;IF(ДАННЫЕ!BF404&gt;0,IF(ДАННЫЕ!BF404&lt;200,1,IF(ДАННЫЕ!BF404&lt;350,2,3)),0)&amp;"h"&amp;IF(ДАННЫЕ!$BK404+ДАННЫЕ!$BL404+ДАННЫЕ!$BM404&gt;0,1,0)&amp;"x"&amp;ДАННЫЕ!$BK404&amp;"y"&amp;ДАННЫЕ!$BL404&amp;"z"&amp;ДАННЫЕ!$BM404&amp;"c"&amp;IF(ДАННЫЕ!$BK404+ДАННЫЕ!$BL404+ДАННЫЕ!$BM404=3,1,0)&amp;"a"&amp;IF(ДАННЫЕ!$BQ404+ДАННЫЕ!$BR404&gt;0,1,0)&amp;"d"&amp;ДАННЫЕ!$BQ404&amp;"v"&amp;ДАННЫЕ!$BR404&amp;"p"&amp;ДАННЫЕ!$BS404&amp;"n"&amp;ДАННЫЕ!$BU404&amp;"t"&amp;ДАННЫЕ!$BV404&amp;"o"&amp;ДАННЫЕ!$BT404&amp;"l"&amp;IF(ДАННЫЕ!$BN404&gt;0,1,0)&amp;ДАННЫЕ!$BN404&amp;"g"&amp;ДАННЫЕ!$BO404&amp;"s"&amp;ДАННЫЕ!$BP404&amp;"DZ"&amp;IF(ДАННЫЕ!B404-ДАННЫЕ!G404 &lt; 60,IF(ДАННЫЕ!B404-ДАННЫЕ!G404 &gt;= 0,1,0),0)&amp;"u"&amp;IF(ДАННЫЕ!$CJ404&gt;0,1,0)</f>
        <v>brCD0h0xyzc0a0dvpntol0gsDZ1u0</v>
      </c>
      <c r="N404" s="28" t="str">
        <f ca="1">ДАННЫЕ!$F404&amp;ДАННЫЕ!$I404&amp;"g"&amp;B404&amp;"cf"&amp;D404&amp;"a"&amp;IF(ДАННЫЕ!$BX404&gt;0,1,0)&amp;IF(ДАННЫЕ!$BF404&gt;500,1,IF(ДАННЫЕ!$BF404&gt;350,2,IF(ДАННЫЕ!$BF404&gt;=200,3,IF(ДАННЫЕ!$BF404&gt;=100,4,IF(ДАННЫЕ!$BF404&gt;=50,5,IF(ДАННЫЕ!$BF404&lt;50,6,0))))))&amp;"AR"&amp;IF(DATEDIF(ДАННЫЕ!$BX404,ДАННЫЕ!$F$1,"y")&gt;1,1,0)&amp;"VG"&amp;IF(ДАННЫЕ!$BH404="0",1,0)&amp;"o"&amp;IF(T404+ДАННЫЕ!$AF404+ДАННЫЕ!$AG404+ДАННЫЕ!$AH404+ДАННЫЕ!$AI404+ДАННЫЕ!$AJ404+ДАННЫЕ!$AP404+ДАННЫЕ!$AQ404+ДАННЫЕ!$AR404+ДАННЫЕ!$AU404+ДАННЫЕ!$AW404+ДАННЫЕ!$AS404+ДАННЫЕ!$AT404&gt;0,1,0)&amp;"x"&amp;ДАННЫЕ!$AG404&amp;"p"&amp;IF(ДАННЫЕ!$BY404&gt;0,1,0)&amp;"v"&amp;IF(ДАННЫЕ!$BZ404&gt;0,1,0)&amp;"n"&amp;ДАННЫЕ!$CA404&amp;"t"&amp;ДАННЫЕ!$AY404&amp;"k"&amp;ДАННЫЕ!$CB404&amp;"q"&amp;ДАННЫЕ!$CC404&amp;"w"&amp;ДАННЫЕ!$CD404&amp;"e"&amp;ДАННЫЕ!$CE404&amp;"m"&amp;ДАННЫЕ!$CF404&amp;"c"&amp;ДАННЫЕ!$CG404&amp;"z"&amp;ДАННЫЕ!$CH404&amp;"d"&amp;IF(H404=4,1,0)&amp;"s"&amp;IF(ДАННЫЕ!$J404=1,0,1)&amp;"u"&amp;IF(ДАННЫЕ!$CJ404&gt;0,1,0)</f>
        <v>g0cf0a06AR1VG0o0xp0v0ntkqwemczd0s1u0</v>
      </c>
      <c r="O404" s="28" t="str">
        <f>ДАННЫЕ!$I404&amp;"g"&amp;B404&amp;A404&amp;"f"&amp;P404&amp;"c"&amp;IF(ДАННЫЕ!$U404&gt;0,1,0)&amp;"s"&amp;IF(ДАННЫЕ!$Q404&gt;0,IF(YEAR(ДАННЫЕ!$F$1)=YEAR(ДАННЫЕ!$Q404),IF(MONTH(ДАННЫЕ!$F$1)=MONTH(ДАННЫЕ!$Q404),111,11),1),0)&amp;"i"&amp;IF(ДАННЫЕ!$R404+ДАННЫЕ!$S404+ДАННЫЕ!$T404=0,0,1)&amp;"h"&amp;IF(ДАННЫЕ!$P404&gt;0,1,0)&amp;"p"&amp;IF(ДАННЫЕ!$CI404&gt;0,IF(YEAR(ДАННЫЕ!$F$1)=YEAR(ДАННЫЕ!$CI404),IF(MONTH(ДАННЫЕ!$F$1)=MONTH(ДАННЫЕ!$CI404),111,11),1),0)&amp;"d"&amp;IF(ДАННЫЕ!$CJ404&gt;0,IF(YEAR(ДАННЫЕ!$F$1)=YEAR(ДАННЫЕ!$CJ404),IF(MONTH(ДАННЫЕ!$F$1)=MONTH(ДАННЫЕ!$CJ404),111,11),1),0)&amp;"o"&amp;IF(ДАННЫЕ!$CK404&gt;0,IF(MONTH(ДАННЫЕ!$F$1)=MONTH(ДАННЫЕ!$CK404),111,11),0)&amp;"v"&amp;IF(ДАННЫЕ!$BE404&gt;0,IF(MONTH(ДАННЫЕ!$F$1)=MONTH(ДАННЫЕ!$BE404),111,11),0)</f>
        <v>g00f0c0s0i0h0p0d0o0v0</v>
      </c>
      <c r="P404" s="15">
        <f t="shared" si="20"/>
        <v>0</v>
      </c>
      <c r="Q404" s="15">
        <f>IF(ДАННЫЕ!$F$1&gt;ДАННЫЕ!$N404,IF(YEAR(ДАННЫЕ!$F$1)=YEAR(ДАННЫЕ!M404),1,0),0)</f>
        <v>0</v>
      </c>
      <c r="R404" s="15">
        <f>IF(ДАННЫЕ!$F$1&gt;ДАННЫЕ!$N404,IF(YEAR(ДАННЫЕ!$F$1)=YEAR(ДАННЫЕ!N404),1,0),0)</f>
        <v>0</v>
      </c>
      <c r="S404" s="15">
        <f>IF(ДАННЫЕ!$AA404="2А",1,IF(ДАННЫЕ!$AA404="2Б",2,IF(ДАННЫЕ!$AA404="2В",3,IF(ДАННЫЕ!$AA404=3,4,IF(ДАННЫЕ!$AA404="4А",5,IF(ДАННЫЕ!$AA404="4Б",6,IF(ДАННЫЕ!$AA404="4В",7,IF(ДАННЫЕ!$AA404=5,8,0))))))))</f>
        <v>0</v>
      </c>
      <c r="T404" s="15">
        <f>IF(OR(ДАННЫЕ!$AC404=2,ДАННЫЕ!$AD404=2,ДАННЫЕ!$AE404=2),2,IF(OR(ДАННЫЕ!$AC404=1,ДАННЫЕ!$AD404=1,ДАННЫЕ!$AE404=1),1,0))</f>
        <v>0</v>
      </c>
    </row>
    <row r="405" spans="1:20" ht="15" customHeight="1" x14ac:dyDescent="0.2">
      <c r="A405" s="78">
        <f>IF(B405&gt;0,IF(MONTH(ДАННЫЕ!$F$1)=MONTH(ДАННЫЕ!$B405),1,0),0)</f>
        <v>0</v>
      </c>
      <c r="B405" s="14">
        <f>IF(ДАННЫЕ!$B405&gt;0,IF(YEAR(ДАННЫЕ!$F$1)=YEAR(ДАННЫЕ!$B405),1,0),0)</f>
        <v>0</v>
      </c>
      <c r="C405" s="14">
        <f>IF(ДАННЫЕ!$CM405&gt;0,IF(YEAR(ДАННЫЕ!$F$1)=YEAR(ДАННЫЕ!$CM405),1,0),0)</f>
        <v>0</v>
      </c>
      <c r="D405" s="14">
        <f>IF(ДАННЫЕ!$CJ405&gt;0,IF(ДАННЫЕ!$CL405&gt;ДАННЫЕ!$F$1,1,IF(ДАННЫЕ!$CL405&gt;0,0,1)),0)</f>
        <v>0</v>
      </c>
      <c r="E405" s="43" t="str">
        <f ca="1">IF(ДАННЫЕ!$F$1&gt;0,IF(ДАННЫЕ!$G405&gt;0,DATEDIF(ДАННЫЕ!$G405,ДАННЫЕ!$F$1,"y"),""),IF(ДАННЫЕ!$G405&gt;0,DATEDIF(ДАННЫЕ!$G405,TODAY(),"y"),""))</f>
        <v/>
      </c>
      <c r="F405" s="43" t="str">
        <f xml:space="preserve"> IF(ДАННЫЕ!$F405="М",IF(E405&gt;=18,IF(E405&lt;60,1,""),""),"")&amp;IF(ДАННЫЕ!$F405="Ж",IF(E405&gt;=18,IF(E405&lt;55,1,""),""),"")</f>
        <v/>
      </c>
      <c r="G405" s="43" t="str">
        <f xml:space="preserve"> IF(ДАННЫЕ!$F405="М",IF(E405&gt;=60,2,""),"")&amp;IF(ДАННЫЕ!$F405="Ж",IF(E405&gt;=55,2,""),"")</f>
        <v/>
      </c>
      <c r="H405" s="43" t="str">
        <f t="shared" ca="1" si="18"/>
        <v/>
      </c>
      <c r="I405" s="43" t="str">
        <f t="shared" ca="1" si="19"/>
        <v>03</v>
      </c>
      <c r="J405" s="28" t="str">
        <f ca="1">ДАННЫЕ!$F405&amp;H405&amp;I405&amp;ДАННЫЕ!$I405&amp;"m"&amp;IF(ДАННЫЕ!$I405&gt;0,IF(ДАННЫЕ!$J405&gt;0,0,1),"")&amp;"f"&amp;IF(ДАННЫЕ!$R405&gt;0,IF(YEAR(ДАННЫЕ!$F$1)=YEAR(ДАННЫЕ!$R405),1,0),0)&amp;"z"&amp;ДАННЫЕ!$R405&amp;"p"&amp;ДАННЫЕ!$S405&amp;"i"&amp;ДАННЫЕ!$T405&amp;"h"&amp;ДАННЫЕ!$K405&amp;"be"&amp;ДАННЫЕ!$BI405&amp;"CD"&amp;IF(ДАННЫЕ!BF405&gt;500,4,IF(ДАННЫЕ!BF405&gt;350,3,IF(ДАННЫЕ!BF405&gt;200,2,IF(ДАННЫЕ!BF405&gt;0,1,0))))&amp;"g"&amp;B405&amp;"d"&amp;H405&amp;"l"&amp;ДАННЫЕ!AT405&amp;"a"&amp;ДАННЫЕ!$V405&amp;"v"&amp;R405&amp;"k"&amp;ДАННЫЕ!$U405&amp;"s"&amp;ДАННЫЕ!$Y405&amp;"t"&amp;ДАННЫЕ!$X405&amp;"b"&amp;IF(ДАННЫЕ!$Q405&gt;1,1,0)&amp;"PP"&amp;ДАННЫЕ!Z405&amp;"c"&amp;S405&amp;"x"&amp;IF(ДАННЫЕ!$BY405&gt;0,IF(YEAR(ДАННЫЕ!$F$1)=YEAR(ДАННЫЕ!$BY405),1,0),0)&amp;"n"&amp;IF(ДАННЫЕ!$BZ405&gt;0,IF(YEAR(ДАННЫЕ!$F$1)=YEAR(ДАННЫЕ!$BZ405),1,0),0)&amp;"u"&amp;D405&amp;"z"&amp;IF(ДАННЫЕ!$CL405&gt;0,IF(YEAR(ДАННЫЕ!$F$1)&gt;YEAR(ДАННЫЕ!$CL405),11,12),0)</f>
        <v>03mf0zpihbeCD0g0dlav0kstb0PPc0x0n0u0z0</v>
      </c>
      <c r="K405" s="28" t="str">
        <f ca="1">ДАННЫЕ!$I405&amp;"x"&amp;B405&amp;"w"&amp;IF(T405+ДАННЫЕ!AD405+ДАННЫЕ!AE405+ДАННЫЕ!AF405+ДАННЫЕ!AG405+ДАННЫЕ!AH405+ДАННЫЕ!$AL405+ДАННЫЕ!AI405+ДАННЫЕ!AJ405+ДАННЫЕ!AK405+ДАННЫЕ!AP405+ДАННЫЕ!AQ405+ДАННЫЕ!AR405+ДАННЫЕ!$AM405+ДАННЫЕ!$AN405+ДАННЫЕ!AS405+ДАННЫЕ!AT405&gt;0,1,0)&amp;IF(OR(T405=2,ДАННЫЕ!AD405=2,ДАННЫЕ!AE405=2,ДАННЫЕ!AF405=2,ДАННЫЕ!AG405=2,ДАННЫЕ!AH405=2,ДАННЫЕ!$AL405=2,ДАННЫЕ!AI405=2,ДАННЫЕ!AJ405=2,ДАННЫЕ!AK405=2,ДАННЫЕ!AP405=2,ДАННЫЕ!AQ405=2,ДАННЫЕ!AR405=2,ДАННЫЕ!$AM405=2,ДАННЫЕ!$AN405=2,ДАННЫЕ!AS405=2,ДАННЫЕ!AT405=2),2,0)&amp;"t"&amp;IF(T405&gt;0,"1"&amp;T405,"00")&amp;"f"&amp;IF(ДАННЫЕ!$AC405,"1"&amp;ДАННЫЕ!$AC405,"00")&amp;"b"&amp;IF(ДАННЫЕ!$AD405,"1"&amp;ДАННЫЕ!$AD405,"00")&amp;"g"&amp;IF(ДАННЫЕ!$AF405,"1"&amp;ДАННЫЕ!$AF405,"00")&amp;"c"&amp;IF(ДАННЫЕ!$AG405,"1"&amp;ДАННЫЕ!$AG405,"00")&amp;"i"&amp;IF(ДАННЫЕ!$AH405,"1"&amp;ДАННЫЕ!$AH405,"00")&amp;"r"&amp;IF(ДАННЫЕ!$AL405,"1"&amp;ДАННЫЕ!$AL405,"00")&amp;"m"&amp;IF(ДАННЫЕ!$AI405,"1"&amp;ДАННЫЕ!$AI405,"00")&amp;"hS"&amp;IF(ДАННЫЕ!$AJ405,"1"&amp;ДАННЫЕ!$AJ405,"00")&amp;"hZ"&amp;IF(ДАННЫЕ!$AK405,"1"&amp;ДАННЫЕ!$AK405,"00")&amp;"p"&amp;IF(ДАННЫЕ!$AP405,"1"&amp;ДАННЫЕ!$AP405,"00")&amp;"k"&amp;IF(ДАННЫЕ!$AQ405,"1"&amp;ДАННЫЕ!$AQ405,"00")&amp;"z"&amp;IF(ДАННЫЕ!$AR405,"1"&amp;ДАННЫЕ!$AR405,"00")&amp;"j"&amp;IF(ДАННЫЕ!$AM405,"1"&amp;ДАННЫЕ!$AM405,"00")&amp;"n"&amp;IF(ДАННЫЕ!$AN405,"1"&amp;ДАННЫЕ!$AN405,"00")&amp;"E"&amp;ДАННЫЕ!BI405&amp;"L"&amp;ДАННЫЕ!AO405&amp;"h"&amp;IF(ДАННЫЕ!$AU405&gt;0,1,0)&amp;"v"&amp;IF(ДАННЫЕ!$AW405&gt;0,1,0)&amp;"a"&amp;IF(ДАННЫЕ!$AS405,"1"&amp;ДАННЫЕ!$AS405,"00")&amp;"s"&amp;IF(ДАННЫЕ!$AT405,"1"&amp;ДАННЫЕ!$AT405,"00")&amp;"u"&amp;IF(ДАННЫЕ!$CJ405&gt;0,1,0)&amp;"y"&amp;B405&amp;"d"&amp;H405&amp;"e"&amp;F405&amp;G405</f>
        <v>x0w00t00f00b00g00c00i00r00m00hS00hZ00p00k00z00j00n00ELh0v0a00s00u0y0de</v>
      </c>
      <c r="L405" s="28" t="str">
        <f ca="1">ДАННЫЕ!$I405&amp;"VN"&amp;IF(ДАННЫЕ!AW405&gt;0,11,10)&amp;"CD"&amp;IF(ДАННЫЕ!BF405&gt;500,16,IF(ДАННЫЕ!BF405&gt;350,15,IF(ДАННЫЕ!BF405&gt;=200,14,IF(ДАННЫЕ!BF405&gt;=100,13,IF(ДАННЫЕ!BF405&gt;=50,12,IF(ДАННЫЕ!BF405&gt;0,11,10))))))&amp;"AR"&amp;IF(ДАННЫЕ!BX405&gt;0,1,0)&amp;"GD"&amp;B405&amp;"VV"&amp;IF(E405&gt;=5,IF(E405&lt;18,1,0),0)</f>
        <v>VN10CD10AR0GD0VV0</v>
      </c>
      <c r="M405" s="28" t="str">
        <f>ДАННЫЕ!$I405&amp;"b"&amp;ДАННЫЕ!$BI405&amp;"r"&amp;ДАННЫЕ!$BJ405&amp;"CD"&amp;IF(ДАННЫЕ!BF405&gt;0,IF(ДАННЫЕ!BF405&lt;200,1,IF(ДАННЫЕ!BF405&lt;350,2,3)),0)&amp;"h"&amp;IF(ДАННЫЕ!$BK405+ДАННЫЕ!$BL405+ДАННЫЕ!$BM405&gt;0,1,0)&amp;"x"&amp;ДАННЫЕ!$BK405&amp;"y"&amp;ДАННЫЕ!$BL405&amp;"z"&amp;ДАННЫЕ!$BM405&amp;"c"&amp;IF(ДАННЫЕ!$BK405+ДАННЫЕ!$BL405+ДАННЫЕ!$BM405=3,1,0)&amp;"a"&amp;IF(ДАННЫЕ!$BQ405+ДАННЫЕ!$BR405&gt;0,1,0)&amp;"d"&amp;ДАННЫЕ!$BQ405&amp;"v"&amp;ДАННЫЕ!$BR405&amp;"p"&amp;ДАННЫЕ!$BS405&amp;"n"&amp;ДАННЫЕ!$BU405&amp;"t"&amp;ДАННЫЕ!$BV405&amp;"o"&amp;ДАННЫЕ!$BT405&amp;"l"&amp;IF(ДАННЫЕ!$BN405&gt;0,1,0)&amp;ДАННЫЕ!$BN405&amp;"g"&amp;ДАННЫЕ!$BO405&amp;"s"&amp;ДАННЫЕ!$BP405&amp;"DZ"&amp;IF(ДАННЫЕ!B405-ДАННЫЕ!G405 &lt; 60,IF(ДАННЫЕ!B405-ДАННЫЕ!G405 &gt;= 0,1,0),0)&amp;"u"&amp;IF(ДАННЫЕ!$CJ405&gt;0,1,0)</f>
        <v>brCD0h0xyzc0a0dvpntol0gsDZ1u0</v>
      </c>
      <c r="N405" s="28" t="str">
        <f ca="1">ДАННЫЕ!$F405&amp;ДАННЫЕ!$I405&amp;"g"&amp;B405&amp;"cf"&amp;D405&amp;"a"&amp;IF(ДАННЫЕ!$BX405&gt;0,1,0)&amp;IF(ДАННЫЕ!$BF405&gt;500,1,IF(ДАННЫЕ!$BF405&gt;350,2,IF(ДАННЫЕ!$BF405&gt;=200,3,IF(ДАННЫЕ!$BF405&gt;=100,4,IF(ДАННЫЕ!$BF405&gt;=50,5,IF(ДАННЫЕ!$BF405&lt;50,6,0))))))&amp;"AR"&amp;IF(DATEDIF(ДАННЫЕ!$BX405,ДАННЫЕ!$F$1,"y")&gt;1,1,0)&amp;"VG"&amp;IF(ДАННЫЕ!$BH405="0",1,0)&amp;"o"&amp;IF(T405+ДАННЫЕ!$AF405+ДАННЫЕ!$AG405+ДАННЫЕ!$AH405+ДАННЫЕ!$AI405+ДАННЫЕ!$AJ405+ДАННЫЕ!$AP405+ДАННЫЕ!$AQ405+ДАННЫЕ!$AR405+ДАННЫЕ!$AU405+ДАННЫЕ!$AW405+ДАННЫЕ!$AS405+ДАННЫЕ!$AT405&gt;0,1,0)&amp;"x"&amp;ДАННЫЕ!$AG405&amp;"p"&amp;IF(ДАННЫЕ!$BY405&gt;0,1,0)&amp;"v"&amp;IF(ДАННЫЕ!$BZ405&gt;0,1,0)&amp;"n"&amp;ДАННЫЕ!$CA405&amp;"t"&amp;ДАННЫЕ!$AY405&amp;"k"&amp;ДАННЫЕ!$CB405&amp;"q"&amp;ДАННЫЕ!$CC405&amp;"w"&amp;ДАННЫЕ!$CD405&amp;"e"&amp;ДАННЫЕ!$CE405&amp;"m"&amp;ДАННЫЕ!$CF405&amp;"c"&amp;ДАННЫЕ!$CG405&amp;"z"&amp;ДАННЫЕ!$CH405&amp;"d"&amp;IF(H405=4,1,0)&amp;"s"&amp;IF(ДАННЫЕ!$J405=1,0,1)&amp;"u"&amp;IF(ДАННЫЕ!$CJ405&gt;0,1,0)</f>
        <v>g0cf0a06AR1VG0o0xp0v0ntkqwemczd0s1u0</v>
      </c>
      <c r="O405" s="28" t="str">
        <f>ДАННЫЕ!$I405&amp;"g"&amp;B405&amp;A405&amp;"f"&amp;P405&amp;"c"&amp;IF(ДАННЫЕ!$U405&gt;0,1,0)&amp;"s"&amp;IF(ДАННЫЕ!$Q405&gt;0,IF(YEAR(ДАННЫЕ!$F$1)=YEAR(ДАННЫЕ!$Q405),IF(MONTH(ДАННЫЕ!$F$1)=MONTH(ДАННЫЕ!$Q405),111,11),1),0)&amp;"i"&amp;IF(ДАННЫЕ!$R405+ДАННЫЕ!$S405+ДАННЫЕ!$T405=0,0,1)&amp;"h"&amp;IF(ДАННЫЕ!$P405&gt;0,1,0)&amp;"p"&amp;IF(ДАННЫЕ!$CI405&gt;0,IF(YEAR(ДАННЫЕ!$F$1)=YEAR(ДАННЫЕ!$CI405),IF(MONTH(ДАННЫЕ!$F$1)=MONTH(ДАННЫЕ!$CI405),111,11),1),0)&amp;"d"&amp;IF(ДАННЫЕ!$CJ405&gt;0,IF(YEAR(ДАННЫЕ!$F$1)=YEAR(ДАННЫЕ!$CJ405),IF(MONTH(ДАННЫЕ!$F$1)=MONTH(ДАННЫЕ!$CJ405),111,11),1),0)&amp;"o"&amp;IF(ДАННЫЕ!$CK405&gt;0,IF(MONTH(ДАННЫЕ!$F$1)=MONTH(ДАННЫЕ!$CK405),111,11),0)&amp;"v"&amp;IF(ДАННЫЕ!$BE405&gt;0,IF(MONTH(ДАННЫЕ!$F$1)=MONTH(ДАННЫЕ!$BE405),111,11),0)</f>
        <v>g00f0c0s0i0h0p0d0o0v0</v>
      </c>
      <c r="P405" s="15">
        <f t="shared" si="20"/>
        <v>0</v>
      </c>
      <c r="Q405" s="15">
        <f>IF(ДАННЫЕ!$F$1&gt;ДАННЫЕ!$N405,IF(YEAR(ДАННЫЕ!$F$1)=YEAR(ДАННЫЕ!M405),1,0),0)</f>
        <v>0</v>
      </c>
      <c r="R405" s="15">
        <f>IF(ДАННЫЕ!$F$1&gt;ДАННЫЕ!$N405,IF(YEAR(ДАННЫЕ!$F$1)=YEAR(ДАННЫЕ!N405),1,0),0)</f>
        <v>0</v>
      </c>
      <c r="S405" s="15">
        <f>IF(ДАННЫЕ!$AA405="2А",1,IF(ДАННЫЕ!$AA405="2Б",2,IF(ДАННЫЕ!$AA405="2В",3,IF(ДАННЫЕ!$AA405=3,4,IF(ДАННЫЕ!$AA405="4А",5,IF(ДАННЫЕ!$AA405="4Б",6,IF(ДАННЫЕ!$AA405="4В",7,IF(ДАННЫЕ!$AA405=5,8,0))))))))</f>
        <v>0</v>
      </c>
      <c r="T405" s="15">
        <f>IF(OR(ДАННЫЕ!$AC405=2,ДАННЫЕ!$AD405=2,ДАННЫЕ!$AE405=2),2,IF(OR(ДАННЫЕ!$AC405=1,ДАННЫЕ!$AD405=1,ДАННЫЕ!$AE405=1),1,0))</f>
        <v>0</v>
      </c>
    </row>
    <row r="406" spans="1:20" ht="15" customHeight="1" x14ac:dyDescent="0.2">
      <c r="A406" s="78">
        <f>IF(B406&gt;0,IF(MONTH(ДАННЫЕ!$F$1)=MONTH(ДАННЫЕ!$B406),1,0),0)</f>
        <v>0</v>
      </c>
      <c r="B406" s="14">
        <f>IF(ДАННЫЕ!$B406&gt;0,IF(YEAR(ДАННЫЕ!$F$1)=YEAR(ДАННЫЕ!$B406),1,0),0)</f>
        <v>0</v>
      </c>
      <c r="C406" s="14">
        <f>IF(ДАННЫЕ!$CM406&gt;0,IF(YEAR(ДАННЫЕ!$F$1)=YEAR(ДАННЫЕ!$CM406),1,0),0)</f>
        <v>0</v>
      </c>
      <c r="D406" s="14">
        <f>IF(ДАННЫЕ!$CJ406&gt;0,IF(ДАННЫЕ!$CL406&gt;ДАННЫЕ!$F$1,1,IF(ДАННЫЕ!$CL406&gt;0,0,1)),0)</f>
        <v>0</v>
      </c>
      <c r="E406" s="43" t="str">
        <f ca="1">IF(ДАННЫЕ!$F$1&gt;0,IF(ДАННЫЕ!$G406&gt;0,DATEDIF(ДАННЫЕ!$G406,ДАННЫЕ!$F$1,"y"),""),IF(ДАННЫЕ!$G406&gt;0,DATEDIF(ДАННЫЕ!$G406,TODAY(),"y"),""))</f>
        <v/>
      </c>
      <c r="F406" s="43" t="str">
        <f xml:space="preserve"> IF(ДАННЫЕ!$F406="М",IF(E406&gt;=18,IF(E406&lt;60,1,""),""),"")&amp;IF(ДАННЫЕ!$F406="Ж",IF(E406&gt;=18,IF(E406&lt;55,1,""),""),"")</f>
        <v/>
      </c>
      <c r="G406" s="43" t="str">
        <f xml:space="preserve"> IF(ДАННЫЕ!$F406="М",IF(E406&gt;=60,2,""),"")&amp;IF(ДАННЫЕ!$F406="Ж",IF(E406&gt;=55,2,""),"")</f>
        <v/>
      </c>
      <c r="H406" s="43" t="str">
        <f t="shared" ca="1" si="18"/>
        <v/>
      </c>
      <c r="I406" s="43" t="str">
        <f t="shared" ca="1" si="19"/>
        <v>03</v>
      </c>
      <c r="J406" s="28" t="str">
        <f ca="1">ДАННЫЕ!$F406&amp;H406&amp;I406&amp;ДАННЫЕ!$I406&amp;"m"&amp;IF(ДАННЫЕ!$I406&gt;0,IF(ДАННЫЕ!$J406&gt;0,0,1),"")&amp;"f"&amp;IF(ДАННЫЕ!$R406&gt;0,IF(YEAR(ДАННЫЕ!$F$1)=YEAR(ДАННЫЕ!$R406),1,0),0)&amp;"z"&amp;ДАННЫЕ!$R406&amp;"p"&amp;ДАННЫЕ!$S406&amp;"i"&amp;ДАННЫЕ!$T406&amp;"h"&amp;ДАННЫЕ!$K406&amp;"be"&amp;ДАННЫЕ!$BI406&amp;"CD"&amp;IF(ДАННЫЕ!BF406&gt;500,4,IF(ДАННЫЕ!BF406&gt;350,3,IF(ДАННЫЕ!BF406&gt;200,2,IF(ДАННЫЕ!BF406&gt;0,1,0))))&amp;"g"&amp;B406&amp;"d"&amp;H406&amp;"l"&amp;ДАННЫЕ!AT406&amp;"a"&amp;ДАННЫЕ!$V406&amp;"v"&amp;R406&amp;"k"&amp;ДАННЫЕ!$U406&amp;"s"&amp;ДАННЫЕ!$Y406&amp;"t"&amp;ДАННЫЕ!$X406&amp;"b"&amp;IF(ДАННЫЕ!$Q406&gt;1,1,0)&amp;"PP"&amp;ДАННЫЕ!Z406&amp;"c"&amp;S406&amp;"x"&amp;IF(ДАННЫЕ!$BY406&gt;0,IF(YEAR(ДАННЫЕ!$F$1)=YEAR(ДАННЫЕ!$BY406),1,0),0)&amp;"n"&amp;IF(ДАННЫЕ!$BZ406&gt;0,IF(YEAR(ДАННЫЕ!$F$1)=YEAR(ДАННЫЕ!$BZ406),1,0),0)&amp;"u"&amp;D406&amp;"z"&amp;IF(ДАННЫЕ!$CL406&gt;0,IF(YEAR(ДАННЫЕ!$F$1)&gt;YEAR(ДАННЫЕ!$CL406),11,12),0)</f>
        <v>03mf0zpihbeCD0g0dlav0kstb0PPc0x0n0u0z0</v>
      </c>
      <c r="K406" s="28" t="str">
        <f ca="1">ДАННЫЕ!$I406&amp;"x"&amp;B406&amp;"w"&amp;IF(T406+ДАННЫЕ!AD406+ДАННЫЕ!AE406+ДАННЫЕ!AF406+ДАННЫЕ!AG406+ДАННЫЕ!AH406+ДАННЫЕ!$AL406+ДАННЫЕ!AI406+ДАННЫЕ!AJ406+ДАННЫЕ!AK406+ДАННЫЕ!AP406+ДАННЫЕ!AQ406+ДАННЫЕ!AR406+ДАННЫЕ!$AM406+ДАННЫЕ!$AN406+ДАННЫЕ!AS406+ДАННЫЕ!AT406&gt;0,1,0)&amp;IF(OR(T406=2,ДАННЫЕ!AD406=2,ДАННЫЕ!AE406=2,ДАННЫЕ!AF406=2,ДАННЫЕ!AG406=2,ДАННЫЕ!AH406=2,ДАННЫЕ!$AL406=2,ДАННЫЕ!AI406=2,ДАННЫЕ!AJ406=2,ДАННЫЕ!AK406=2,ДАННЫЕ!AP406=2,ДАННЫЕ!AQ406=2,ДАННЫЕ!AR406=2,ДАННЫЕ!$AM406=2,ДАННЫЕ!$AN406=2,ДАННЫЕ!AS406=2,ДАННЫЕ!AT406=2),2,0)&amp;"t"&amp;IF(T406&gt;0,"1"&amp;T406,"00")&amp;"f"&amp;IF(ДАННЫЕ!$AC406,"1"&amp;ДАННЫЕ!$AC406,"00")&amp;"b"&amp;IF(ДАННЫЕ!$AD406,"1"&amp;ДАННЫЕ!$AD406,"00")&amp;"g"&amp;IF(ДАННЫЕ!$AF406,"1"&amp;ДАННЫЕ!$AF406,"00")&amp;"c"&amp;IF(ДАННЫЕ!$AG406,"1"&amp;ДАННЫЕ!$AG406,"00")&amp;"i"&amp;IF(ДАННЫЕ!$AH406,"1"&amp;ДАННЫЕ!$AH406,"00")&amp;"r"&amp;IF(ДАННЫЕ!$AL406,"1"&amp;ДАННЫЕ!$AL406,"00")&amp;"m"&amp;IF(ДАННЫЕ!$AI406,"1"&amp;ДАННЫЕ!$AI406,"00")&amp;"hS"&amp;IF(ДАННЫЕ!$AJ406,"1"&amp;ДАННЫЕ!$AJ406,"00")&amp;"hZ"&amp;IF(ДАННЫЕ!$AK406,"1"&amp;ДАННЫЕ!$AK406,"00")&amp;"p"&amp;IF(ДАННЫЕ!$AP406,"1"&amp;ДАННЫЕ!$AP406,"00")&amp;"k"&amp;IF(ДАННЫЕ!$AQ406,"1"&amp;ДАННЫЕ!$AQ406,"00")&amp;"z"&amp;IF(ДАННЫЕ!$AR406,"1"&amp;ДАННЫЕ!$AR406,"00")&amp;"j"&amp;IF(ДАННЫЕ!$AM406,"1"&amp;ДАННЫЕ!$AM406,"00")&amp;"n"&amp;IF(ДАННЫЕ!$AN406,"1"&amp;ДАННЫЕ!$AN406,"00")&amp;"E"&amp;ДАННЫЕ!BI406&amp;"L"&amp;ДАННЫЕ!AO406&amp;"h"&amp;IF(ДАННЫЕ!$AU406&gt;0,1,0)&amp;"v"&amp;IF(ДАННЫЕ!$AW406&gt;0,1,0)&amp;"a"&amp;IF(ДАННЫЕ!$AS406,"1"&amp;ДАННЫЕ!$AS406,"00")&amp;"s"&amp;IF(ДАННЫЕ!$AT406,"1"&amp;ДАННЫЕ!$AT406,"00")&amp;"u"&amp;IF(ДАННЫЕ!$CJ406&gt;0,1,0)&amp;"y"&amp;B406&amp;"d"&amp;H406&amp;"e"&amp;F406&amp;G406</f>
        <v>x0w00t00f00b00g00c00i00r00m00hS00hZ00p00k00z00j00n00ELh0v0a00s00u0y0de</v>
      </c>
      <c r="L406" s="28" t="str">
        <f ca="1">ДАННЫЕ!$I406&amp;"VN"&amp;IF(ДАННЫЕ!AW406&gt;0,11,10)&amp;"CD"&amp;IF(ДАННЫЕ!BF406&gt;500,16,IF(ДАННЫЕ!BF406&gt;350,15,IF(ДАННЫЕ!BF406&gt;=200,14,IF(ДАННЫЕ!BF406&gt;=100,13,IF(ДАННЫЕ!BF406&gt;=50,12,IF(ДАННЫЕ!BF406&gt;0,11,10))))))&amp;"AR"&amp;IF(ДАННЫЕ!BX406&gt;0,1,0)&amp;"GD"&amp;B406&amp;"VV"&amp;IF(E406&gt;=5,IF(E406&lt;18,1,0),0)</f>
        <v>VN10CD10AR0GD0VV0</v>
      </c>
      <c r="M406" s="28" t="str">
        <f>ДАННЫЕ!$I406&amp;"b"&amp;ДАННЫЕ!$BI406&amp;"r"&amp;ДАННЫЕ!$BJ406&amp;"CD"&amp;IF(ДАННЫЕ!BF406&gt;0,IF(ДАННЫЕ!BF406&lt;200,1,IF(ДАННЫЕ!BF406&lt;350,2,3)),0)&amp;"h"&amp;IF(ДАННЫЕ!$BK406+ДАННЫЕ!$BL406+ДАННЫЕ!$BM406&gt;0,1,0)&amp;"x"&amp;ДАННЫЕ!$BK406&amp;"y"&amp;ДАННЫЕ!$BL406&amp;"z"&amp;ДАННЫЕ!$BM406&amp;"c"&amp;IF(ДАННЫЕ!$BK406+ДАННЫЕ!$BL406+ДАННЫЕ!$BM406=3,1,0)&amp;"a"&amp;IF(ДАННЫЕ!$BQ406+ДАННЫЕ!$BR406&gt;0,1,0)&amp;"d"&amp;ДАННЫЕ!$BQ406&amp;"v"&amp;ДАННЫЕ!$BR406&amp;"p"&amp;ДАННЫЕ!$BS406&amp;"n"&amp;ДАННЫЕ!$BU406&amp;"t"&amp;ДАННЫЕ!$BV406&amp;"o"&amp;ДАННЫЕ!$BT406&amp;"l"&amp;IF(ДАННЫЕ!$BN406&gt;0,1,0)&amp;ДАННЫЕ!$BN406&amp;"g"&amp;ДАННЫЕ!$BO406&amp;"s"&amp;ДАННЫЕ!$BP406&amp;"DZ"&amp;IF(ДАННЫЕ!B406-ДАННЫЕ!G406 &lt; 60,IF(ДАННЫЕ!B406-ДАННЫЕ!G406 &gt;= 0,1,0),0)&amp;"u"&amp;IF(ДАННЫЕ!$CJ406&gt;0,1,0)</f>
        <v>brCD0h0xyzc0a0dvpntol0gsDZ1u0</v>
      </c>
      <c r="N406" s="28" t="str">
        <f ca="1">ДАННЫЕ!$F406&amp;ДАННЫЕ!$I406&amp;"g"&amp;B406&amp;"cf"&amp;D406&amp;"a"&amp;IF(ДАННЫЕ!$BX406&gt;0,1,0)&amp;IF(ДАННЫЕ!$BF406&gt;500,1,IF(ДАННЫЕ!$BF406&gt;350,2,IF(ДАННЫЕ!$BF406&gt;=200,3,IF(ДАННЫЕ!$BF406&gt;=100,4,IF(ДАННЫЕ!$BF406&gt;=50,5,IF(ДАННЫЕ!$BF406&lt;50,6,0))))))&amp;"AR"&amp;IF(DATEDIF(ДАННЫЕ!$BX406,ДАННЫЕ!$F$1,"y")&gt;1,1,0)&amp;"VG"&amp;IF(ДАННЫЕ!$BH406="0",1,0)&amp;"o"&amp;IF(T406+ДАННЫЕ!$AF406+ДАННЫЕ!$AG406+ДАННЫЕ!$AH406+ДАННЫЕ!$AI406+ДАННЫЕ!$AJ406+ДАННЫЕ!$AP406+ДАННЫЕ!$AQ406+ДАННЫЕ!$AR406+ДАННЫЕ!$AU406+ДАННЫЕ!$AW406+ДАННЫЕ!$AS406+ДАННЫЕ!$AT406&gt;0,1,0)&amp;"x"&amp;ДАННЫЕ!$AG406&amp;"p"&amp;IF(ДАННЫЕ!$BY406&gt;0,1,0)&amp;"v"&amp;IF(ДАННЫЕ!$BZ406&gt;0,1,0)&amp;"n"&amp;ДАННЫЕ!$CA406&amp;"t"&amp;ДАННЫЕ!$AY406&amp;"k"&amp;ДАННЫЕ!$CB406&amp;"q"&amp;ДАННЫЕ!$CC406&amp;"w"&amp;ДАННЫЕ!$CD406&amp;"e"&amp;ДАННЫЕ!$CE406&amp;"m"&amp;ДАННЫЕ!$CF406&amp;"c"&amp;ДАННЫЕ!$CG406&amp;"z"&amp;ДАННЫЕ!$CH406&amp;"d"&amp;IF(H406=4,1,0)&amp;"s"&amp;IF(ДАННЫЕ!$J406=1,0,1)&amp;"u"&amp;IF(ДАННЫЕ!$CJ406&gt;0,1,0)</f>
        <v>g0cf0a06AR1VG0o0xp0v0ntkqwemczd0s1u0</v>
      </c>
      <c r="O406" s="28" t="str">
        <f>ДАННЫЕ!$I406&amp;"g"&amp;B406&amp;A406&amp;"f"&amp;P406&amp;"c"&amp;IF(ДАННЫЕ!$U406&gt;0,1,0)&amp;"s"&amp;IF(ДАННЫЕ!$Q406&gt;0,IF(YEAR(ДАННЫЕ!$F$1)=YEAR(ДАННЫЕ!$Q406),IF(MONTH(ДАННЫЕ!$F$1)=MONTH(ДАННЫЕ!$Q406),111,11),1),0)&amp;"i"&amp;IF(ДАННЫЕ!$R406+ДАННЫЕ!$S406+ДАННЫЕ!$T406=0,0,1)&amp;"h"&amp;IF(ДАННЫЕ!$P406&gt;0,1,0)&amp;"p"&amp;IF(ДАННЫЕ!$CI406&gt;0,IF(YEAR(ДАННЫЕ!$F$1)=YEAR(ДАННЫЕ!$CI406),IF(MONTH(ДАННЫЕ!$F$1)=MONTH(ДАННЫЕ!$CI406),111,11),1),0)&amp;"d"&amp;IF(ДАННЫЕ!$CJ406&gt;0,IF(YEAR(ДАННЫЕ!$F$1)=YEAR(ДАННЫЕ!$CJ406),IF(MONTH(ДАННЫЕ!$F$1)=MONTH(ДАННЫЕ!$CJ406),111,11),1),0)&amp;"o"&amp;IF(ДАННЫЕ!$CK406&gt;0,IF(MONTH(ДАННЫЕ!$F$1)=MONTH(ДАННЫЕ!$CK406),111,11),0)&amp;"v"&amp;IF(ДАННЫЕ!$BE406&gt;0,IF(MONTH(ДАННЫЕ!$F$1)=MONTH(ДАННЫЕ!$BE406),111,11),0)</f>
        <v>g00f0c0s0i0h0p0d0o0v0</v>
      </c>
      <c r="P406" s="15">
        <f t="shared" si="20"/>
        <v>0</v>
      </c>
      <c r="Q406" s="15">
        <f>IF(ДАННЫЕ!$F$1&gt;ДАННЫЕ!$N406,IF(YEAR(ДАННЫЕ!$F$1)=YEAR(ДАННЫЕ!M406),1,0),0)</f>
        <v>0</v>
      </c>
      <c r="R406" s="15">
        <f>IF(ДАННЫЕ!$F$1&gt;ДАННЫЕ!$N406,IF(YEAR(ДАННЫЕ!$F$1)=YEAR(ДАННЫЕ!N406),1,0),0)</f>
        <v>0</v>
      </c>
      <c r="S406" s="15">
        <f>IF(ДАННЫЕ!$AA406="2А",1,IF(ДАННЫЕ!$AA406="2Б",2,IF(ДАННЫЕ!$AA406="2В",3,IF(ДАННЫЕ!$AA406=3,4,IF(ДАННЫЕ!$AA406="4А",5,IF(ДАННЫЕ!$AA406="4Б",6,IF(ДАННЫЕ!$AA406="4В",7,IF(ДАННЫЕ!$AA406=5,8,0))))))))</f>
        <v>0</v>
      </c>
      <c r="T406" s="15">
        <f>IF(OR(ДАННЫЕ!$AC406=2,ДАННЫЕ!$AD406=2,ДАННЫЕ!$AE406=2),2,IF(OR(ДАННЫЕ!$AC406=1,ДАННЫЕ!$AD406=1,ДАННЫЕ!$AE406=1),1,0))</f>
        <v>0</v>
      </c>
    </row>
    <row r="407" spans="1:20" ht="15" customHeight="1" x14ac:dyDescent="0.2">
      <c r="A407" s="78">
        <f>IF(B407&gt;0,IF(MONTH(ДАННЫЕ!$F$1)=MONTH(ДАННЫЕ!$B407),1,0),0)</f>
        <v>0</v>
      </c>
      <c r="B407" s="14">
        <f>IF(ДАННЫЕ!$B407&gt;0,IF(YEAR(ДАННЫЕ!$F$1)=YEAR(ДАННЫЕ!$B407),1,0),0)</f>
        <v>0</v>
      </c>
      <c r="C407" s="14">
        <f>IF(ДАННЫЕ!$CM407&gt;0,IF(YEAR(ДАННЫЕ!$F$1)=YEAR(ДАННЫЕ!$CM407),1,0),0)</f>
        <v>0</v>
      </c>
      <c r="D407" s="14">
        <f>IF(ДАННЫЕ!$CJ407&gt;0,IF(ДАННЫЕ!$CL407&gt;ДАННЫЕ!$F$1,1,IF(ДАННЫЕ!$CL407&gt;0,0,1)),0)</f>
        <v>0</v>
      </c>
      <c r="E407" s="43" t="str">
        <f ca="1">IF(ДАННЫЕ!$F$1&gt;0,IF(ДАННЫЕ!$G407&gt;0,DATEDIF(ДАННЫЕ!$G407,ДАННЫЕ!$F$1,"y"),""),IF(ДАННЫЕ!$G407&gt;0,DATEDIF(ДАННЫЕ!$G407,TODAY(),"y"),""))</f>
        <v/>
      </c>
      <c r="F407" s="43" t="str">
        <f xml:space="preserve"> IF(ДАННЫЕ!$F407="М",IF(E407&gt;=18,IF(E407&lt;60,1,""),""),"")&amp;IF(ДАННЫЕ!$F407="Ж",IF(E407&gt;=18,IF(E407&lt;55,1,""),""),"")</f>
        <v/>
      </c>
      <c r="G407" s="43" t="str">
        <f xml:space="preserve"> IF(ДАННЫЕ!$F407="М",IF(E407&gt;=60,2,""),"")&amp;IF(ДАННЫЕ!$F407="Ж",IF(E407&gt;=55,2,""),"")</f>
        <v/>
      </c>
      <c r="H407" s="43" t="str">
        <f t="shared" ca="1" si="18"/>
        <v/>
      </c>
      <c r="I407" s="43" t="str">
        <f t="shared" ca="1" si="19"/>
        <v>03</v>
      </c>
      <c r="J407" s="28" t="str">
        <f ca="1">ДАННЫЕ!$F407&amp;H407&amp;I407&amp;ДАННЫЕ!$I407&amp;"m"&amp;IF(ДАННЫЕ!$I407&gt;0,IF(ДАННЫЕ!$J407&gt;0,0,1),"")&amp;"f"&amp;IF(ДАННЫЕ!$R407&gt;0,IF(YEAR(ДАННЫЕ!$F$1)=YEAR(ДАННЫЕ!$R407),1,0),0)&amp;"z"&amp;ДАННЫЕ!$R407&amp;"p"&amp;ДАННЫЕ!$S407&amp;"i"&amp;ДАННЫЕ!$T407&amp;"h"&amp;ДАННЫЕ!$K407&amp;"be"&amp;ДАННЫЕ!$BI407&amp;"CD"&amp;IF(ДАННЫЕ!BF407&gt;500,4,IF(ДАННЫЕ!BF407&gt;350,3,IF(ДАННЫЕ!BF407&gt;200,2,IF(ДАННЫЕ!BF407&gt;0,1,0))))&amp;"g"&amp;B407&amp;"d"&amp;H407&amp;"l"&amp;ДАННЫЕ!AT407&amp;"a"&amp;ДАННЫЕ!$V407&amp;"v"&amp;R407&amp;"k"&amp;ДАННЫЕ!$U407&amp;"s"&amp;ДАННЫЕ!$Y407&amp;"t"&amp;ДАННЫЕ!$X407&amp;"b"&amp;IF(ДАННЫЕ!$Q407&gt;1,1,0)&amp;"PP"&amp;ДАННЫЕ!Z407&amp;"c"&amp;S407&amp;"x"&amp;IF(ДАННЫЕ!$BY407&gt;0,IF(YEAR(ДАННЫЕ!$F$1)=YEAR(ДАННЫЕ!$BY407),1,0),0)&amp;"n"&amp;IF(ДАННЫЕ!$BZ407&gt;0,IF(YEAR(ДАННЫЕ!$F$1)=YEAR(ДАННЫЕ!$BZ407),1,0),0)&amp;"u"&amp;D407&amp;"z"&amp;IF(ДАННЫЕ!$CL407&gt;0,IF(YEAR(ДАННЫЕ!$F$1)&gt;YEAR(ДАННЫЕ!$CL407),11,12),0)</f>
        <v>03mf0zpihbeCD0g0dlav0kstb0PPc0x0n0u0z0</v>
      </c>
      <c r="K407" s="28" t="str">
        <f ca="1">ДАННЫЕ!$I407&amp;"x"&amp;B407&amp;"w"&amp;IF(T407+ДАННЫЕ!AD407+ДАННЫЕ!AE407+ДАННЫЕ!AF407+ДАННЫЕ!AG407+ДАННЫЕ!AH407+ДАННЫЕ!$AL407+ДАННЫЕ!AI407+ДАННЫЕ!AJ407+ДАННЫЕ!AK407+ДАННЫЕ!AP407+ДАННЫЕ!AQ407+ДАННЫЕ!AR407+ДАННЫЕ!$AM407+ДАННЫЕ!$AN407+ДАННЫЕ!AS407+ДАННЫЕ!AT407&gt;0,1,0)&amp;IF(OR(T407=2,ДАННЫЕ!AD407=2,ДАННЫЕ!AE407=2,ДАННЫЕ!AF407=2,ДАННЫЕ!AG407=2,ДАННЫЕ!AH407=2,ДАННЫЕ!$AL407=2,ДАННЫЕ!AI407=2,ДАННЫЕ!AJ407=2,ДАННЫЕ!AK407=2,ДАННЫЕ!AP407=2,ДАННЫЕ!AQ407=2,ДАННЫЕ!AR407=2,ДАННЫЕ!$AM407=2,ДАННЫЕ!$AN407=2,ДАННЫЕ!AS407=2,ДАННЫЕ!AT407=2),2,0)&amp;"t"&amp;IF(T407&gt;0,"1"&amp;T407,"00")&amp;"f"&amp;IF(ДАННЫЕ!$AC407,"1"&amp;ДАННЫЕ!$AC407,"00")&amp;"b"&amp;IF(ДАННЫЕ!$AD407,"1"&amp;ДАННЫЕ!$AD407,"00")&amp;"g"&amp;IF(ДАННЫЕ!$AF407,"1"&amp;ДАННЫЕ!$AF407,"00")&amp;"c"&amp;IF(ДАННЫЕ!$AG407,"1"&amp;ДАННЫЕ!$AG407,"00")&amp;"i"&amp;IF(ДАННЫЕ!$AH407,"1"&amp;ДАННЫЕ!$AH407,"00")&amp;"r"&amp;IF(ДАННЫЕ!$AL407,"1"&amp;ДАННЫЕ!$AL407,"00")&amp;"m"&amp;IF(ДАННЫЕ!$AI407,"1"&amp;ДАННЫЕ!$AI407,"00")&amp;"hS"&amp;IF(ДАННЫЕ!$AJ407,"1"&amp;ДАННЫЕ!$AJ407,"00")&amp;"hZ"&amp;IF(ДАННЫЕ!$AK407,"1"&amp;ДАННЫЕ!$AK407,"00")&amp;"p"&amp;IF(ДАННЫЕ!$AP407,"1"&amp;ДАННЫЕ!$AP407,"00")&amp;"k"&amp;IF(ДАННЫЕ!$AQ407,"1"&amp;ДАННЫЕ!$AQ407,"00")&amp;"z"&amp;IF(ДАННЫЕ!$AR407,"1"&amp;ДАННЫЕ!$AR407,"00")&amp;"j"&amp;IF(ДАННЫЕ!$AM407,"1"&amp;ДАННЫЕ!$AM407,"00")&amp;"n"&amp;IF(ДАННЫЕ!$AN407,"1"&amp;ДАННЫЕ!$AN407,"00")&amp;"E"&amp;ДАННЫЕ!BI407&amp;"L"&amp;ДАННЫЕ!AO407&amp;"h"&amp;IF(ДАННЫЕ!$AU407&gt;0,1,0)&amp;"v"&amp;IF(ДАННЫЕ!$AW407&gt;0,1,0)&amp;"a"&amp;IF(ДАННЫЕ!$AS407,"1"&amp;ДАННЫЕ!$AS407,"00")&amp;"s"&amp;IF(ДАННЫЕ!$AT407,"1"&amp;ДАННЫЕ!$AT407,"00")&amp;"u"&amp;IF(ДАННЫЕ!$CJ407&gt;0,1,0)&amp;"y"&amp;B407&amp;"d"&amp;H407&amp;"e"&amp;F407&amp;G407</f>
        <v>x0w00t00f00b00g00c00i00r00m00hS00hZ00p00k00z00j00n00ELh0v0a00s00u0y0de</v>
      </c>
      <c r="L407" s="28" t="str">
        <f ca="1">ДАННЫЕ!$I407&amp;"VN"&amp;IF(ДАННЫЕ!AW407&gt;0,11,10)&amp;"CD"&amp;IF(ДАННЫЕ!BF407&gt;500,16,IF(ДАННЫЕ!BF407&gt;350,15,IF(ДАННЫЕ!BF407&gt;=200,14,IF(ДАННЫЕ!BF407&gt;=100,13,IF(ДАННЫЕ!BF407&gt;=50,12,IF(ДАННЫЕ!BF407&gt;0,11,10))))))&amp;"AR"&amp;IF(ДАННЫЕ!BX407&gt;0,1,0)&amp;"GD"&amp;B407&amp;"VV"&amp;IF(E407&gt;=5,IF(E407&lt;18,1,0),0)</f>
        <v>VN10CD10AR0GD0VV0</v>
      </c>
      <c r="M407" s="28" t="str">
        <f>ДАННЫЕ!$I407&amp;"b"&amp;ДАННЫЕ!$BI407&amp;"r"&amp;ДАННЫЕ!$BJ407&amp;"CD"&amp;IF(ДАННЫЕ!BF407&gt;0,IF(ДАННЫЕ!BF407&lt;200,1,IF(ДАННЫЕ!BF407&lt;350,2,3)),0)&amp;"h"&amp;IF(ДАННЫЕ!$BK407+ДАННЫЕ!$BL407+ДАННЫЕ!$BM407&gt;0,1,0)&amp;"x"&amp;ДАННЫЕ!$BK407&amp;"y"&amp;ДАННЫЕ!$BL407&amp;"z"&amp;ДАННЫЕ!$BM407&amp;"c"&amp;IF(ДАННЫЕ!$BK407+ДАННЫЕ!$BL407+ДАННЫЕ!$BM407=3,1,0)&amp;"a"&amp;IF(ДАННЫЕ!$BQ407+ДАННЫЕ!$BR407&gt;0,1,0)&amp;"d"&amp;ДАННЫЕ!$BQ407&amp;"v"&amp;ДАННЫЕ!$BR407&amp;"p"&amp;ДАННЫЕ!$BS407&amp;"n"&amp;ДАННЫЕ!$BU407&amp;"t"&amp;ДАННЫЕ!$BV407&amp;"o"&amp;ДАННЫЕ!$BT407&amp;"l"&amp;IF(ДАННЫЕ!$BN407&gt;0,1,0)&amp;ДАННЫЕ!$BN407&amp;"g"&amp;ДАННЫЕ!$BO407&amp;"s"&amp;ДАННЫЕ!$BP407&amp;"DZ"&amp;IF(ДАННЫЕ!B407-ДАННЫЕ!G407 &lt; 60,IF(ДАННЫЕ!B407-ДАННЫЕ!G407 &gt;= 0,1,0),0)&amp;"u"&amp;IF(ДАННЫЕ!$CJ407&gt;0,1,0)</f>
        <v>brCD0h0xyzc0a0dvpntol0gsDZ1u0</v>
      </c>
      <c r="N407" s="28" t="str">
        <f ca="1">ДАННЫЕ!$F407&amp;ДАННЫЕ!$I407&amp;"g"&amp;B407&amp;"cf"&amp;D407&amp;"a"&amp;IF(ДАННЫЕ!$BX407&gt;0,1,0)&amp;IF(ДАННЫЕ!$BF407&gt;500,1,IF(ДАННЫЕ!$BF407&gt;350,2,IF(ДАННЫЕ!$BF407&gt;=200,3,IF(ДАННЫЕ!$BF407&gt;=100,4,IF(ДАННЫЕ!$BF407&gt;=50,5,IF(ДАННЫЕ!$BF407&lt;50,6,0))))))&amp;"AR"&amp;IF(DATEDIF(ДАННЫЕ!$BX407,ДАННЫЕ!$F$1,"y")&gt;1,1,0)&amp;"VG"&amp;IF(ДАННЫЕ!$BH407="0",1,0)&amp;"o"&amp;IF(T407+ДАННЫЕ!$AF407+ДАННЫЕ!$AG407+ДАННЫЕ!$AH407+ДАННЫЕ!$AI407+ДАННЫЕ!$AJ407+ДАННЫЕ!$AP407+ДАННЫЕ!$AQ407+ДАННЫЕ!$AR407+ДАННЫЕ!$AU407+ДАННЫЕ!$AW407+ДАННЫЕ!$AS407+ДАННЫЕ!$AT407&gt;0,1,0)&amp;"x"&amp;ДАННЫЕ!$AG407&amp;"p"&amp;IF(ДАННЫЕ!$BY407&gt;0,1,0)&amp;"v"&amp;IF(ДАННЫЕ!$BZ407&gt;0,1,0)&amp;"n"&amp;ДАННЫЕ!$CA407&amp;"t"&amp;ДАННЫЕ!$AY407&amp;"k"&amp;ДАННЫЕ!$CB407&amp;"q"&amp;ДАННЫЕ!$CC407&amp;"w"&amp;ДАННЫЕ!$CD407&amp;"e"&amp;ДАННЫЕ!$CE407&amp;"m"&amp;ДАННЫЕ!$CF407&amp;"c"&amp;ДАННЫЕ!$CG407&amp;"z"&amp;ДАННЫЕ!$CH407&amp;"d"&amp;IF(H407=4,1,0)&amp;"s"&amp;IF(ДАННЫЕ!$J407=1,0,1)&amp;"u"&amp;IF(ДАННЫЕ!$CJ407&gt;0,1,0)</f>
        <v>g0cf0a06AR1VG0o0xp0v0ntkqwemczd0s1u0</v>
      </c>
      <c r="O407" s="28" t="str">
        <f>ДАННЫЕ!$I407&amp;"g"&amp;B407&amp;A407&amp;"f"&amp;P407&amp;"c"&amp;IF(ДАННЫЕ!$U407&gt;0,1,0)&amp;"s"&amp;IF(ДАННЫЕ!$Q407&gt;0,IF(YEAR(ДАННЫЕ!$F$1)=YEAR(ДАННЫЕ!$Q407),IF(MONTH(ДАННЫЕ!$F$1)=MONTH(ДАННЫЕ!$Q407),111,11),1),0)&amp;"i"&amp;IF(ДАННЫЕ!$R407+ДАННЫЕ!$S407+ДАННЫЕ!$T407=0,0,1)&amp;"h"&amp;IF(ДАННЫЕ!$P407&gt;0,1,0)&amp;"p"&amp;IF(ДАННЫЕ!$CI407&gt;0,IF(YEAR(ДАННЫЕ!$F$1)=YEAR(ДАННЫЕ!$CI407),IF(MONTH(ДАННЫЕ!$F$1)=MONTH(ДАННЫЕ!$CI407),111,11),1),0)&amp;"d"&amp;IF(ДАННЫЕ!$CJ407&gt;0,IF(YEAR(ДАННЫЕ!$F$1)=YEAR(ДАННЫЕ!$CJ407),IF(MONTH(ДАННЫЕ!$F$1)=MONTH(ДАННЫЕ!$CJ407),111,11),1),0)&amp;"o"&amp;IF(ДАННЫЕ!$CK407&gt;0,IF(MONTH(ДАННЫЕ!$F$1)=MONTH(ДАННЫЕ!$CK407),111,11),0)&amp;"v"&amp;IF(ДАННЫЕ!$BE407&gt;0,IF(MONTH(ДАННЫЕ!$F$1)=MONTH(ДАННЫЕ!$BE407),111,11),0)</f>
        <v>g00f0c0s0i0h0p0d0o0v0</v>
      </c>
      <c r="P407" s="15">
        <f t="shared" si="20"/>
        <v>0</v>
      </c>
      <c r="Q407" s="15">
        <f>IF(ДАННЫЕ!$F$1&gt;ДАННЫЕ!$N407,IF(YEAR(ДАННЫЕ!$F$1)=YEAR(ДАННЫЕ!M407),1,0),0)</f>
        <v>0</v>
      </c>
      <c r="R407" s="15">
        <f>IF(ДАННЫЕ!$F$1&gt;ДАННЫЕ!$N407,IF(YEAR(ДАННЫЕ!$F$1)=YEAR(ДАННЫЕ!N407),1,0),0)</f>
        <v>0</v>
      </c>
      <c r="S407" s="15">
        <f>IF(ДАННЫЕ!$AA407="2А",1,IF(ДАННЫЕ!$AA407="2Б",2,IF(ДАННЫЕ!$AA407="2В",3,IF(ДАННЫЕ!$AA407=3,4,IF(ДАННЫЕ!$AA407="4А",5,IF(ДАННЫЕ!$AA407="4Б",6,IF(ДАННЫЕ!$AA407="4В",7,IF(ДАННЫЕ!$AA407=5,8,0))))))))</f>
        <v>0</v>
      </c>
      <c r="T407" s="15">
        <f>IF(OR(ДАННЫЕ!$AC407=2,ДАННЫЕ!$AD407=2,ДАННЫЕ!$AE407=2),2,IF(OR(ДАННЫЕ!$AC407=1,ДАННЫЕ!$AD407=1,ДАННЫЕ!$AE407=1),1,0))</f>
        <v>0</v>
      </c>
    </row>
    <row r="408" spans="1:20" ht="15" customHeight="1" x14ac:dyDescent="0.2">
      <c r="A408" s="78">
        <f>IF(B408&gt;0,IF(MONTH(ДАННЫЕ!$F$1)=MONTH(ДАННЫЕ!$B408),1,0),0)</f>
        <v>0</v>
      </c>
      <c r="B408" s="14">
        <f>IF(ДАННЫЕ!$B408&gt;0,IF(YEAR(ДАННЫЕ!$F$1)=YEAR(ДАННЫЕ!$B408),1,0),0)</f>
        <v>0</v>
      </c>
      <c r="C408" s="14">
        <f>IF(ДАННЫЕ!$CM408&gt;0,IF(YEAR(ДАННЫЕ!$F$1)=YEAR(ДАННЫЕ!$CM408),1,0),0)</f>
        <v>0</v>
      </c>
      <c r="D408" s="14">
        <f>IF(ДАННЫЕ!$CJ408&gt;0,IF(ДАННЫЕ!$CL408&gt;ДАННЫЕ!$F$1,1,IF(ДАННЫЕ!$CL408&gt;0,0,1)),0)</f>
        <v>0</v>
      </c>
      <c r="E408" s="43" t="str">
        <f ca="1">IF(ДАННЫЕ!$F$1&gt;0,IF(ДАННЫЕ!$G408&gt;0,DATEDIF(ДАННЫЕ!$G408,ДАННЫЕ!$F$1,"y"),""),IF(ДАННЫЕ!$G408&gt;0,DATEDIF(ДАННЫЕ!$G408,TODAY(),"y"),""))</f>
        <v/>
      </c>
      <c r="F408" s="43" t="str">
        <f xml:space="preserve"> IF(ДАННЫЕ!$F408="М",IF(E408&gt;=18,IF(E408&lt;60,1,""),""),"")&amp;IF(ДАННЫЕ!$F408="Ж",IF(E408&gt;=18,IF(E408&lt;55,1,""),""),"")</f>
        <v/>
      </c>
      <c r="G408" s="43" t="str">
        <f xml:space="preserve"> IF(ДАННЫЕ!$F408="М",IF(E408&gt;=60,2,""),"")&amp;IF(ДАННЫЕ!$F408="Ж",IF(E408&gt;=55,2,""),"")</f>
        <v/>
      </c>
      <c r="H408" s="43" t="str">
        <f t="shared" ca="1" si="18"/>
        <v/>
      </c>
      <c r="I408" s="43" t="str">
        <f t="shared" ca="1" si="19"/>
        <v>03</v>
      </c>
      <c r="J408" s="28" t="str">
        <f ca="1">ДАННЫЕ!$F408&amp;H408&amp;I408&amp;ДАННЫЕ!$I408&amp;"m"&amp;IF(ДАННЫЕ!$I408&gt;0,IF(ДАННЫЕ!$J408&gt;0,0,1),"")&amp;"f"&amp;IF(ДАННЫЕ!$R408&gt;0,IF(YEAR(ДАННЫЕ!$F$1)=YEAR(ДАННЫЕ!$R408),1,0),0)&amp;"z"&amp;ДАННЫЕ!$R408&amp;"p"&amp;ДАННЫЕ!$S408&amp;"i"&amp;ДАННЫЕ!$T408&amp;"h"&amp;ДАННЫЕ!$K408&amp;"be"&amp;ДАННЫЕ!$BI408&amp;"CD"&amp;IF(ДАННЫЕ!BF408&gt;500,4,IF(ДАННЫЕ!BF408&gt;350,3,IF(ДАННЫЕ!BF408&gt;200,2,IF(ДАННЫЕ!BF408&gt;0,1,0))))&amp;"g"&amp;B408&amp;"d"&amp;H408&amp;"l"&amp;ДАННЫЕ!AT408&amp;"a"&amp;ДАННЫЕ!$V408&amp;"v"&amp;R408&amp;"k"&amp;ДАННЫЕ!$U408&amp;"s"&amp;ДАННЫЕ!$Y408&amp;"t"&amp;ДАННЫЕ!$X408&amp;"b"&amp;IF(ДАННЫЕ!$Q408&gt;1,1,0)&amp;"PP"&amp;ДАННЫЕ!Z408&amp;"c"&amp;S408&amp;"x"&amp;IF(ДАННЫЕ!$BY408&gt;0,IF(YEAR(ДАННЫЕ!$F$1)=YEAR(ДАННЫЕ!$BY408),1,0),0)&amp;"n"&amp;IF(ДАННЫЕ!$BZ408&gt;0,IF(YEAR(ДАННЫЕ!$F$1)=YEAR(ДАННЫЕ!$BZ408),1,0),0)&amp;"u"&amp;D408&amp;"z"&amp;IF(ДАННЫЕ!$CL408&gt;0,IF(YEAR(ДАННЫЕ!$F$1)&gt;YEAR(ДАННЫЕ!$CL408),11,12),0)</f>
        <v>03mf0zpihbeCD0g0dlav0kstb0PPc0x0n0u0z0</v>
      </c>
      <c r="K408" s="28" t="str">
        <f ca="1">ДАННЫЕ!$I408&amp;"x"&amp;B408&amp;"w"&amp;IF(T408+ДАННЫЕ!AD408+ДАННЫЕ!AE408+ДАННЫЕ!AF408+ДАННЫЕ!AG408+ДАННЫЕ!AH408+ДАННЫЕ!$AL408+ДАННЫЕ!AI408+ДАННЫЕ!AJ408+ДАННЫЕ!AK408+ДАННЫЕ!AP408+ДАННЫЕ!AQ408+ДАННЫЕ!AR408+ДАННЫЕ!$AM408+ДАННЫЕ!$AN408+ДАННЫЕ!AS408+ДАННЫЕ!AT408&gt;0,1,0)&amp;IF(OR(T408=2,ДАННЫЕ!AD408=2,ДАННЫЕ!AE408=2,ДАННЫЕ!AF408=2,ДАННЫЕ!AG408=2,ДАННЫЕ!AH408=2,ДАННЫЕ!$AL408=2,ДАННЫЕ!AI408=2,ДАННЫЕ!AJ408=2,ДАННЫЕ!AK408=2,ДАННЫЕ!AP408=2,ДАННЫЕ!AQ408=2,ДАННЫЕ!AR408=2,ДАННЫЕ!$AM408=2,ДАННЫЕ!$AN408=2,ДАННЫЕ!AS408=2,ДАННЫЕ!AT408=2),2,0)&amp;"t"&amp;IF(T408&gt;0,"1"&amp;T408,"00")&amp;"f"&amp;IF(ДАННЫЕ!$AC408,"1"&amp;ДАННЫЕ!$AC408,"00")&amp;"b"&amp;IF(ДАННЫЕ!$AD408,"1"&amp;ДАННЫЕ!$AD408,"00")&amp;"g"&amp;IF(ДАННЫЕ!$AF408,"1"&amp;ДАННЫЕ!$AF408,"00")&amp;"c"&amp;IF(ДАННЫЕ!$AG408,"1"&amp;ДАННЫЕ!$AG408,"00")&amp;"i"&amp;IF(ДАННЫЕ!$AH408,"1"&amp;ДАННЫЕ!$AH408,"00")&amp;"r"&amp;IF(ДАННЫЕ!$AL408,"1"&amp;ДАННЫЕ!$AL408,"00")&amp;"m"&amp;IF(ДАННЫЕ!$AI408,"1"&amp;ДАННЫЕ!$AI408,"00")&amp;"hS"&amp;IF(ДАННЫЕ!$AJ408,"1"&amp;ДАННЫЕ!$AJ408,"00")&amp;"hZ"&amp;IF(ДАННЫЕ!$AK408,"1"&amp;ДАННЫЕ!$AK408,"00")&amp;"p"&amp;IF(ДАННЫЕ!$AP408,"1"&amp;ДАННЫЕ!$AP408,"00")&amp;"k"&amp;IF(ДАННЫЕ!$AQ408,"1"&amp;ДАННЫЕ!$AQ408,"00")&amp;"z"&amp;IF(ДАННЫЕ!$AR408,"1"&amp;ДАННЫЕ!$AR408,"00")&amp;"j"&amp;IF(ДАННЫЕ!$AM408,"1"&amp;ДАННЫЕ!$AM408,"00")&amp;"n"&amp;IF(ДАННЫЕ!$AN408,"1"&amp;ДАННЫЕ!$AN408,"00")&amp;"E"&amp;ДАННЫЕ!BI408&amp;"L"&amp;ДАННЫЕ!AO408&amp;"h"&amp;IF(ДАННЫЕ!$AU408&gt;0,1,0)&amp;"v"&amp;IF(ДАННЫЕ!$AW408&gt;0,1,0)&amp;"a"&amp;IF(ДАННЫЕ!$AS408,"1"&amp;ДАННЫЕ!$AS408,"00")&amp;"s"&amp;IF(ДАННЫЕ!$AT408,"1"&amp;ДАННЫЕ!$AT408,"00")&amp;"u"&amp;IF(ДАННЫЕ!$CJ408&gt;0,1,0)&amp;"y"&amp;B408&amp;"d"&amp;H408&amp;"e"&amp;F408&amp;G408</f>
        <v>x0w00t00f00b00g00c00i00r00m00hS00hZ00p00k00z00j00n00ELh0v0a00s00u0y0de</v>
      </c>
      <c r="L408" s="28" t="str">
        <f ca="1">ДАННЫЕ!$I408&amp;"VN"&amp;IF(ДАННЫЕ!AW408&gt;0,11,10)&amp;"CD"&amp;IF(ДАННЫЕ!BF408&gt;500,16,IF(ДАННЫЕ!BF408&gt;350,15,IF(ДАННЫЕ!BF408&gt;=200,14,IF(ДАННЫЕ!BF408&gt;=100,13,IF(ДАННЫЕ!BF408&gt;=50,12,IF(ДАННЫЕ!BF408&gt;0,11,10))))))&amp;"AR"&amp;IF(ДАННЫЕ!BX408&gt;0,1,0)&amp;"GD"&amp;B408&amp;"VV"&amp;IF(E408&gt;=5,IF(E408&lt;18,1,0),0)</f>
        <v>VN10CD10AR0GD0VV0</v>
      </c>
      <c r="M408" s="28" t="str">
        <f>ДАННЫЕ!$I408&amp;"b"&amp;ДАННЫЕ!$BI408&amp;"r"&amp;ДАННЫЕ!$BJ408&amp;"CD"&amp;IF(ДАННЫЕ!BF408&gt;0,IF(ДАННЫЕ!BF408&lt;200,1,IF(ДАННЫЕ!BF408&lt;350,2,3)),0)&amp;"h"&amp;IF(ДАННЫЕ!$BK408+ДАННЫЕ!$BL408+ДАННЫЕ!$BM408&gt;0,1,0)&amp;"x"&amp;ДАННЫЕ!$BK408&amp;"y"&amp;ДАННЫЕ!$BL408&amp;"z"&amp;ДАННЫЕ!$BM408&amp;"c"&amp;IF(ДАННЫЕ!$BK408+ДАННЫЕ!$BL408+ДАННЫЕ!$BM408=3,1,0)&amp;"a"&amp;IF(ДАННЫЕ!$BQ408+ДАННЫЕ!$BR408&gt;0,1,0)&amp;"d"&amp;ДАННЫЕ!$BQ408&amp;"v"&amp;ДАННЫЕ!$BR408&amp;"p"&amp;ДАННЫЕ!$BS408&amp;"n"&amp;ДАННЫЕ!$BU408&amp;"t"&amp;ДАННЫЕ!$BV408&amp;"o"&amp;ДАННЫЕ!$BT408&amp;"l"&amp;IF(ДАННЫЕ!$BN408&gt;0,1,0)&amp;ДАННЫЕ!$BN408&amp;"g"&amp;ДАННЫЕ!$BO408&amp;"s"&amp;ДАННЫЕ!$BP408&amp;"DZ"&amp;IF(ДАННЫЕ!B408-ДАННЫЕ!G408 &lt; 60,IF(ДАННЫЕ!B408-ДАННЫЕ!G408 &gt;= 0,1,0),0)&amp;"u"&amp;IF(ДАННЫЕ!$CJ408&gt;0,1,0)</f>
        <v>brCD0h0xyzc0a0dvpntol0gsDZ1u0</v>
      </c>
      <c r="N408" s="28" t="str">
        <f ca="1">ДАННЫЕ!$F408&amp;ДАННЫЕ!$I408&amp;"g"&amp;B408&amp;"cf"&amp;D408&amp;"a"&amp;IF(ДАННЫЕ!$BX408&gt;0,1,0)&amp;IF(ДАННЫЕ!$BF408&gt;500,1,IF(ДАННЫЕ!$BF408&gt;350,2,IF(ДАННЫЕ!$BF408&gt;=200,3,IF(ДАННЫЕ!$BF408&gt;=100,4,IF(ДАННЫЕ!$BF408&gt;=50,5,IF(ДАННЫЕ!$BF408&lt;50,6,0))))))&amp;"AR"&amp;IF(DATEDIF(ДАННЫЕ!$BX408,ДАННЫЕ!$F$1,"y")&gt;1,1,0)&amp;"VG"&amp;IF(ДАННЫЕ!$BH408="0",1,0)&amp;"o"&amp;IF(T408+ДАННЫЕ!$AF408+ДАННЫЕ!$AG408+ДАННЫЕ!$AH408+ДАННЫЕ!$AI408+ДАННЫЕ!$AJ408+ДАННЫЕ!$AP408+ДАННЫЕ!$AQ408+ДАННЫЕ!$AR408+ДАННЫЕ!$AU408+ДАННЫЕ!$AW408+ДАННЫЕ!$AS408+ДАННЫЕ!$AT408&gt;0,1,0)&amp;"x"&amp;ДАННЫЕ!$AG408&amp;"p"&amp;IF(ДАННЫЕ!$BY408&gt;0,1,0)&amp;"v"&amp;IF(ДАННЫЕ!$BZ408&gt;0,1,0)&amp;"n"&amp;ДАННЫЕ!$CA408&amp;"t"&amp;ДАННЫЕ!$AY408&amp;"k"&amp;ДАННЫЕ!$CB408&amp;"q"&amp;ДАННЫЕ!$CC408&amp;"w"&amp;ДАННЫЕ!$CD408&amp;"e"&amp;ДАННЫЕ!$CE408&amp;"m"&amp;ДАННЫЕ!$CF408&amp;"c"&amp;ДАННЫЕ!$CG408&amp;"z"&amp;ДАННЫЕ!$CH408&amp;"d"&amp;IF(H408=4,1,0)&amp;"s"&amp;IF(ДАННЫЕ!$J408=1,0,1)&amp;"u"&amp;IF(ДАННЫЕ!$CJ408&gt;0,1,0)</f>
        <v>g0cf0a06AR1VG0o0xp0v0ntkqwemczd0s1u0</v>
      </c>
      <c r="O408" s="28" t="str">
        <f>ДАННЫЕ!$I408&amp;"g"&amp;B408&amp;A408&amp;"f"&amp;P408&amp;"c"&amp;IF(ДАННЫЕ!$U408&gt;0,1,0)&amp;"s"&amp;IF(ДАННЫЕ!$Q408&gt;0,IF(YEAR(ДАННЫЕ!$F$1)=YEAR(ДАННЫЕ!$Q408),IF(MONTH(ДАННЫЕ!$F$1)=MONTH(ДАННЫЕ!$Q408),111,11),1),0)&amp;"i"&amp;IF(ДАННЫЕ!$R408+ДАННЫЕ!$S408+ДАННЫЕ!$T408=0,0,1)&amp;"h"&amp;IF(ДАННЫЕ!$P408&gt;0,1,0)&amp;"p"&amp;IF(ДАННЫЕ!$CI408&gt;0,IF(YEAR(ДАННЫЕ!$F$1)=YEAR(ДАННЫЕ!$CI408),IF(MONTH(ДАННЫЕ!$F$1)=MONTH(ДАННЫЕ!$CI408),111,11),1),0)&amp;"d"&amp;IF(ДАННЫЕ!$CJ408&gt;0,IF(YEAR(ДАННЫЕ!$F$1)=YEAR(ДАННЫЕ!$CJ408),IF(MONTH(ДАННЫЕ!$F$1)=MONTH(ДАННЫЕ!$CJ408),111,11),1),0)&amp;"o"&amp;IF(ДАННЫЕ!$CK408&gt;0,IF(MONTH(ДАННЫЕ!$F$1)=MONTH(ДАННЫЕ!$CK408),111,11),0)&amp;"v"&amp;IF(ДАННЫЕ!$BE408&gt;0,IF(MONTH(ДАННЫЕ!$F$1)=MONTH(ДАННЫЕ!$BE408),111,11),0)</f>
        <v>g00f0c0s0i0h0p0d0o0v0</v>
      </c>
      <c r="P408" s="15">
        <f t="shared" si="20"/>
        <v>0</v>
      </c>
      <c r="Q408" s="15">
        <f>IF(ДАННЫЕ!$F$1&gt;ДАННЫЕ!$N408,IF(YEAR(ДАННЫЕ!$F$1)=YEAR(ДАННЫЕ!M408),1,0),0)</f>
        <v>0</v>
      </c>
      <c r="R408" s="15">
        <f>IF(ДАННЫЕ!$F$1&gt;ДАННЫЕ!$N408,IF(YEAR(ДАННЫЕ!$F$1)=YEAR(ДАННЫЕ!N408),1,0),0)</f>
        <v>0</v>
      </c>
      <c r="S408" s="15">
        <f>IF(ДАННЫЕ!$AA408="2А",1,IF(ДАННЫЕ!$AA408="2Б",2,IF(ДАННЫЕ!$AA408="2В",3,IF(ДАННЫЕ!$AA408=3,4,IF(ДАННЫЕ!$AA408="4А",5,IF(ДАННЫЕ!$AA408="4Б",6,IF(ДАННЫЕ!$AA408="4В",7,IF(ДАННЫЕ!$AA408=5,8,0))))))))</f>
        <v>0</v>
      </c>
      <c r="T408" s="15">
        <f>IF(OR(ДАННЫЕ!$AC408=2,ДАННЫЕ!$AD408=2,ДАННЫЕ!$AE408=2),2,IF(OR(ДАННЫЕ!$AC408=1,ДАННЫЕ!$AD408=1,ДАННЫЕ!$AE408=1),1,0))</f>
        <v>0</v>
      </c>
    </row>
    <row r="409" spans="1:20" ht="15" customHeight="1" x14ac:dyDescent="0.2">
      <c r="A409" s="78">
        <f>IF(B409&gt;0,IF(MONTH(ДАННЫЕ!$F$1)=MONTH(ДАННЫЕ!$B409),1,0),0)</f>
        <v>0</v>
      </c>
      <c r="B409" s="14">
        <f>IF(ДАННЫЕ!$B409&gt;0,IF(YEAR(ДАННЫЕ!$F$1)=YEAR(ДАННЫЕ!$B409),1,0),0)</f>
        <v>0</v>
      </c>
      <c r="C409" s="14">
        <f>IF(ДАННЫЕ!$CM409&gt;0,IF(YEAR(ДАННЫЕ!$F$1)=YEAR(ДАННЫЕ!$CM409),1,0),0)</f>
        <v>0</v>
      </c>
      <c r="D409" s="14">
        <f>IF(ДАННЫЕ!$CJ409&gt;0,IF(ДАННЫЕ!$CL409&gt;ДАННЫЕ!$F$1,1,IF(ДАННЫЕ!$CL409&gt;0,0,1)),0)</f>
        <v>0</v>
      </c>
      <c r="E409" s="43" t="str">
        <f ca="1">IF(ДАННЫЕ!$F$1&gt;0,IF(ДАННЫЕ!$G409&gt;0,DATEDIF(ДАННЫЕ!$G409,ДАННЫЕ!$F$1,"y"),""),IF(ДАННЫЕ!$G409&gt;0,DATEDIF(ДАННЫЕ!$G409,TODAY(),"y"),""))</f>
        <v/>
      </c>
      <c r="F409" s="43" t="str">
        <f xml:space="preserve"> IF(ДАННЫЕ!$F409="М",IF(E409&gt;=18,IF(E409&lt;60,1,""),""),"")&amp;IF(ДАННЫЕ!$F409="Ж",IF(E409&gt;=18,IF(E409&lt;55,1,""),""),"")</f>
        <v/>
      </c>
      <c r="G409" s="43" t="str">
        <f xml:space="preserve"> IF(ДАННЫЕ!$F409="М",IF(E409&gt;=60,2,""),"")&amp;IF(ДАННЫЕ!$F409="Ж",IF(E409&gt;=55,2,""),"")</f>
        <v/>
      </c>
      <c r="H409" s="43" t="str">
        <f t="shared" ca="1" si="18"/>
        <v/>
      </c>
      <c r="I409" s="43" t="str">
        <f t="shared" ca="1" si="19"/>
        <v>03</v>
      </c>
      <c r="J409" s="28" t="str">
        <f ca="1">ДАННЫЕ!$F409&amp;H409&amp;I409&amp;ДАННЫЕ!$I409&amp;"m"&amp;IF(ДАННЫЕ!$I409&gt;0,IF(ДАННЫЕ!$J409&gt;0,0,1),"")&amp;"f"&amp;IF(ДАННЫЕ!$R409&gt;0,IF(YEAR(ДАННЫЕ!$F$1)=YEAR(ДАННЫЕ!$R409),1,0),0)&amp;"z"&amp;ДАННЫЕ!$R409&amp;"p"&amp;ДАННЫЕ!$S409&amp;"i"&amp;ДАННЫЕ!$T409&amp;"h"&amp;ДАННЫЕ!$K409&amp;"be"&amp;ДАННЫЕ!$BI409&amp;"CD"&amp;IF(ДАННЫЕ!BF409&gt;500,4,IF(ДАННЫЕ!BF409&gt;350,3,IF(ДАННЫЕ!BF409&gt;200,2,IF(ДАННЫЕ!BF409&gt;0,1,0))))&amp;"g"&amp;B409&amp;"d"&amp;H409&amp;"l"&amp;ДАННЫЕ!AT409&amp;"a"&amp;ДАННЫЕ!$V409&amp;"v"&amp;R409&amp;"k"&amp;ДАННЫЕ!$U409&amp;"s"&amp;ДАННЫЕ!$Y409&amp;"t"&amp;ДАННЫЕ!$X409&amp;"b"&amp;IF(ДАННЫЕ!$Q409&gt;1,1,0)&amp;"PP"&amp;ДАННЫЕ!Z409&amp;"c"&amp;S409&amp;"x"&amp;IF(ДАННЫЕ!$BY409&gt;0,IF(YEAR(ДАННЫЕ!$F$1)=YEAR(ДАННЫЕ!$BY409),1,0),0)&amp;"n"&amp;IF(ДАННЫЕ!$BZ409&gt;0,IF(YEAR(ДАННЫЕ!$F$1)=YEAR(ДАННЫЕ!$BZ409),1,0),0)&amp;"u"&amp;D409&amp;"z"&amp;IF(ДАННЫЕ!$CL409&gt;0,IF(YEAR(ДАННЫЕ!$F$1)&gt;YEAR(ДАННЫЕ!$CL409),11,12),0)</f>
        <v>03mf0zpihbeCD0g0dlav0kstb0PPc0x0n0u0z0</v>
      </c>
      <c r="K409" s="28" t="str">
        <f ca="1">ДАННЫЕ!$I409&amp;"x"&amp;B409&amp;"w"&amp;IF(T409+ДАННЫЕ!AD409+ДАННЫЕ!AE409+ДАННЫЕ!AF409+ДАННЫЕ!AG409+ДАННЫЕ!AH409+ДАННЫЕ!$AL409+ДАННЫЕ!AI409+ДАННЫЕ!AJ409+ДАННЫЕ!AK409+ДАННЫЕ!AP409+ДАННЫЕ!AQ409+ДАННЫЕ!AR409+ДАННЫЕ!$AM409+ДАННЫЕ!$AN409+ДАННЫЕ!AS409+ДАННЫЕ!AT409&gt;0,1,0)&amp;IF(OR(T409=2,ДАННЫЕ!AD409=2,ДАННЫЕ!AE409=2,ДАННЫЕ!AF409=2,ДАННЫЕ!AG409=2,ДАННЫЕ!AH409=2,ДАННЫЕ!$AL409=2,ДАННЫЕ!AI409=2,ДАННЫЕ!AJ409=2,ДАННЫЕ!AK409=2,ДАННЫЕ!AP409=2,ДАННЫЕ!AQ409=2,ДАННЫЕ!AR409=2,ДАННЫЕ!$AM409=2,ДАННЫЕ!$AN409=2,ДАННЫЕ!AS409=2,ДАННЫЕ!AT409=2),2,0)&amp;"t"&amp;IF(T409&gt;0,"1"&amp;T409,"00")&amp;"f"&amp;IF(ДАННЫЕ!$AC409,"1"&amp;ДАННЫЕ!$AC409,"00")&amp;"b"&amp;IF(ДАННЫЕ!$AD409,"1"&amp;ДАННЫЕ!$AD409,"00")&amp;"g"&amp;IF(ДАННЫЕ!$AF409,"1"&amp;ДАННЫЕ!$AF409,"00")&amp;"c"&amp;IF(ДАННЫЕ!$AG409,"1"&amp;ДАННЫЕ!$AG409,"00")&amp;"i"&amp;IF(ДАННЫЕ!$AH409,"1"&amp;ДАННЫЕ!$AH409,"00")&amp;"r"&amp;IF(ДАННЫЕ!$AL409,"1"&amp;ДАННЫЕ!$AL409,"00")&amp;"m"&amp;IF(ДАННЫЕ!$AI409,"1"&amp;ДАННЫЕ!$AI409,"00")&amp;"hS"&amp;IF(ДАННЫЕ!$AJ409,"1"&amp;ДАННЫЕ!$AJ409,"00")&amp;"hZ"&amp;IF(ДАННЫЕ!$AK409,"1"&amp;ДАННЫЕ!$AK409,"00")&amp;"p"&amp;IF(ДАННЫЕ!$AP409,"1"&amp;ДАННЫЕ!$AP409,"00")&amp;"k"&amp;IF(ДАННЫЕ!$AQ409,"1"&amp;ДАННЫЕ!$AQ409,"00")&amp;"z"&amp;IF(ДАННЫЕ!$AR409,"1"&amp;ДАННЫЕ!$AR409,"00")&amp;"j"&amp;IF(ДАННЫЕ!$AM409,"1"&amp;ДАННЫЕ!$AM409,"00")&amp;"n"&amp;IF(ДАННЫЕ!$AN409,"1"&amp;ДАННЫЕ!$AN409,"00")&amp;"E"&amp;ДАННЫЕ!BI409&amp;"L"&amp;ДАННЫЕ!AO409&amp;"h"&amp;IF(ДАННЫЕ!$AU409&gt;0,1,0)&amp;"v"&amp;IF(ДАННЫЕ!$AW409&gt;0,1,0)&amp;"a"&amp;IF(ДАННЫЕ!$AS409,"1"&amp;ДАННЫЕ!$AS409,"00")&amp;"s"&amp;IF(ДАННЫЕ!$AT409,"1"&amp;ДАННЫЕ!$AT409,"00")&amp;"u"&amp;IF(ДАННЫЕ!$CJ409&gt;0,1,0)&amp;"y"&amp;B409&amp;"d"&amp;H409&amp;"e"&amp;F409&amp;G409</f>
        <v>x0w00t00f00b00g00c00i00r00m00hS00hZ00p00k00z00j00n00ELh0v0a00s00u0y0de</v>
      </c>
      <c r="L409" s="28" t="str">
        <f ca="1">ДАННЫЕ!$I409&amp;"VN"&amp;IF(ДАННЫЕ!AW409&gt;0,11,10)&amp;"CD"&amp;IF(ДАННЫЕ!BF409&gt;500,16,IF(ДАННЫЕ!BF409&gt;350,15,IF(ДАННЫЕ!BF409&gt;=200,14,IF(ДАННЫЕ!BF409&gt;=100,13,IF(ДАННЫЕ!BF409&gt;=50,12,IF(ДАННЫЕ!BF409&gt;0,11,10))))))&amp;"AR"&amp;IF(ДАННЫЕ!BX409&gt;0,1,0)&amp;"GD"&amp;B409&amp;"VV"&amp;IF(E409&gt;=5,IF(E409&lt;18,1,0),0)</f>
        <v>VN10CD10AR0GD0VV0</v>
      </c>
      <c r="M409" s="28" t="str">
        <f>ДАННЫЕ!$I409&amp;"b"&amp;ДАННЫЕ!$BI409&amp;"r"&amp;ДАННЫЕ!$BJ409&amp;"CD"&amp;IF(ДАННЫЕ!BF409&gt;0,IF(ДАННЫЕ!BF409&lt;200,1,IF(ДАННЫЕ!BF409&lt;350,2,3)),0)&amp;"h"&amp;IF(ДАННЫЕ!$BK409+ДАННЫЕ!$BL409+ДАННЫЕ!$BM409&gt;0,1,0)&amp;"x"&amp;ДАННЫЕ!$BK409&amp;"y"&amp;ДАННЫЕ!$BL409&amp;"z"&amp;ДАННЫЕ!$BM409&amp;"c"&amp;IF(ДАННЫЕ!$BK409+ДАННЫЕ!$BL409+ДАННЫЕ!$BM409=3,1,0)&amp;"a"&amp;IF(ДАННЫЕ!$BQ409+ДАННЫЕ!$BR409&gt;0,1,0)&amp;"d"&amp;ДАННЫЕ!$BQ409&amp;"v"&amp;ДАННЫЕ!$BR409&amp;"p"&amp;ДАННЫЕ!$BS409&amp;"n"&amp;ДАННЫЕ!$BU409&amp;"t"&amp;ДАННЫЕ!$BV409&amp;"o"&amp;ДАННЫЕ!$BT409&amp;"l"&amp;IF(ДАННЫЕ!$BN409&gt;0,1,0)&amp;ДАННЫЕ!$BN409&amp;"g"&amp;ДАННЫЕ!$BO409&amp;"s"&amp;ДАННЫЕ!$BP409&amp;"DZ"&amp;IF(ДАННЫЕ!B409-ДАННЫЕ!G409 &lt; 60,IF(ДАННЫЕ!B409-ДАННЫЕ!G409 &gt;= 0,1,0),0)&amp;"u"&amp;IF(ДАННЫЕ!$CJ409&gt;0,1,0)</f>
        <v>brCD0h0xyzc0a0dvpntol0gsDZ1u0</v>
      </c>
      <c r="N409" s="28" t="str">
        <f ca="1">ДАННЫЕ!$F409&amp;ДАННЫЕ!$I409&amp;"g"&amp;B409&amp;"cf"&amp;D409&amp;"a"&amp;IF(ДАННЫЕ!$BX409&gt;0,1,0)&amp;IF(ДАННЫЕ!$BF409&gt;500,1,IF(ДАННЫЕ!$BF409&gt;350,2,IF(ДАННЫЕ!$BF409&gt;=200,3,IF(ДАННЫЕ!$BF409&gt;=100,4,IF(ДАННЫЕ!$BF409&gt;=50,5,IF(ДАННЫЕ!$BF409&lt;50,6,0))))))&amp;"AR"&amp;IF(DATEDIF(ДАННЫЕ!$BX409,ДАННЫЕ!$F$1,"y")&gt;1,1,0)&amp;"VG"&amp;IF(ДАННЫЕ!$BH409="0",1,0)&amp;"o"&amp;IF(T409+ДАННЫЕ!$AF409+ДАННЫЕ!$AG409+ДАННЫЕ!$AH409+ДАННЫЕ!$AI409+ДАННЫЕ!$AJ409+ДАННЫЕ!$AP409+ДАННЫЕ!$AQ409+ДАННЫЕ!$AR409+ДАННЫЕ!$AU409+ДАННЫЕ!$AW409+ДАННЫЕ!$AS409+ДАННЫЕ!$AT409&gt;0,1,0)&amp;"x"&amp;ДАННЫЕ!$AG409&amp;"p"&amp;IF(ДАННЫЕ!$BY409&gt;0,1,0)&amp;"v"&amp;IF(ДАННЫЕ!$BZ409&gt;0,1,0)&amp;"n"&amp;ДАННЫЕ!$CA409&amp;"t"&amp;ДАННЫЕ!$AY409&amp;"k"&amp;ДАННЫЕ!$CB409&amp;"q"&amp;ДАННЫЕ!$CC409&amp;"w"&amp;ДАННЫЕ!$CD409&amp;"e"&amp;ДАННЫЕ!$CE409&amp;"m"&amp;ДАННЫЕ!$CF409&amp;"c"&amp;ДАННЫЕ!$CG409&amp;"z"&amp;ДАННЫЕ!$CH409&amp;"d"&amp;IF(H409=4,1,0)&amp;"s"&amp;IF(ДАННЫЕ!$J409=1,0,1)&amp;"u"&amp;IF(ДАННЫЕ!$CJ409&gt;0,1,0)</f>
        <v>g0cf0a06AR1VG0o0xp0v0ntkqwemczd0s1u0</v>
      </c>
      <c r="O409" s="28" t="str">
        <f>ДАННЫЕ!$I409&amp;"g"&amp;B409&amp;A409&amp;"f"&amp;P409&amp;"c"&amp;IF(ДАННЫЕ!$U409&gt;0,1,0)&amp;"s"&amp;IF(ДАННЫЕ!$Q409&gt;0,IF(YEAR(ДАННЫЕ!$F$1)=YEAR(ДАННЫЕ!$Q409),IF(MONTH(ДАННЫЕ!$F$1)=MONTH(ДАННЫЕ!$Q409),111,11),1),0)&amp;"i"&amp;IF(ДАННЫЕ!$R409+ДАННЫЕ!$S409+ДАННЫЕ!$T409=0,0,1)&amp;"h"&amp;IF(ДАННЫЕ!$P409&gt;0,1,0)&amp;"p"&amp;IF(ДАННЫЕ!$CI409&gt;0,IF(YEAR(ДАННЫЕ!$F$1)=YEAR(ДАННЫЕ!$CI409),IF(MONTH(ДАННЫЕ!$F$1)=MONTH(ДАННЫЕ!$CI409),111,11),1),0)&amp;"d"&amp;IF(ДАННЫЕ!$CJ409&gt;0,IF(YEAR(ДАННЫЕ!$F$1)=YEAR(ДАННЫЕ!$CJ409),IF(MONTH(ДАННЫЕ!$F$1)=MONTH(ДАННЫЕ!$CJ409),111,11),1),0)&amp;"o"&amp;IF(ДАННЫЕ!$CK409&gt;0,IF(MONTH(ДАННЫЕ!$F$1)=MONTH(ДАННЫЕ!$CK409),111,11),0)&amp;"v"&amp;IF(ДАННЫЕ!$BE409&gt;0,IF(MONTH(ДАННЫЕ!$F$1)=MONTH(ДАННЫЕ!$BE409),111,11),0)</f>
        <v>g00f0c0s0i0h0p0d0o0v0</v>
      </c>
      <c r="P409" s="15">
        <f t="shared" si="20"/>
        <v>0</v>
      </c>
      <c r="Q409" s="15">
        <f>IF(ДАННЫЕ!$F$1&gt;ДАННЫЕ!$N409,IF(YEAR(ДАННЫЕ!$F$1)=YEAR(ДАННЫЕ!M409),1,0),0)</f>
        <v>0</v>
      </c>
      <c r="R409" s="15">
        <f>IF(ДАННЫЕ!$F$1&gt;ДАННЫЕ!$N409,IF(YEAR(ДАННЫЕ!$F$1)=YEAR(ДАННЫЕ!N409),1,0),0)</f>
        <v>0</v>
      </c>
      <c r="S409" s="15">
        <f>IF(ДАННЫЕ!$AA409="2А",1,IF(ДАННЫЕ!$AA409="2Б",2,IF(ДАННЫЕ!$AA409="2В",3,IF(ДАННЫЕ!$AA409=3,4,IF(ДАННЫЕ!$AA409="4А",5,IF(ДАННЫЕ!$AA409="4Б",6,IF(ДАННЫЕ!$AA409="4В",7,IF(ДАННЫЕ!$AA409=5,8,0))))))))</f>
        <v>0</v>
      </c>
      <c r="T409" s="15">
        <f>IF(OR(ДАННЫЕ!$AC409=2,ДАННЫЕ!$AD409=2,ДАННЫЕ!$AE409=2),2,IF(OR(ДАННЫЕ!$AC409=1,ДАННЫЕ!$AD409=1,ДАННЫЕ!$AE409=1),1,0))</f>
        <v>0</v>
      </c>
    </row>
    <row r="410" spans="1:20" ht="15" customHeight="1" x14ac:dyDescent="0.2">
      <c r="A410" s="78">
        <f>IF(B410&gt;0,IF(MONTH(ДАННЫЕ!$F$1)=MONTH(ДАННЫЕ!$B410),1,0),0)</f>
        <v>0</v>
      </c>
      <c r="B410" s="14">
        <f>IF(ДАННЫЕ!$B410&gt;0,IF(YEAR(ДАННЫЕ!$F$1)=YEAR(ДАННЫЕ!$B410),1,0),0)</f>
        <v>0</v>
      </c>
      <c r="C410" s="14">
        <f>IF(ДАННЫЕ!$CM410&gt;0,IF(YEAR(ДАННЫЕ!$F$1)=YEAR(ДАННЫЕ!$CM410),1,0),0)</f>
        <v>0</v>
      </c>
      <c r="D410" s="14">
        <f>IF(ДАННЫЕ!$CJ410&gt;0,IF(ДАННЫЕ!$CL410&gt;ДАННЫЕ!$F$1,1,IF(ДАННЫЕ!$CL410&gt;0,0,1)),0)</f>
        <v>0</v>
      </c>
      <c r="E410" s="43" t="str">
        <f ca="1">IF(ДАННЫЕ!$F$1&gt;0,IF(ДАННЫЕ!$G410&gt;0,DATEDIF(ДАННЫЕ!$G410,ДАННЫЕ!$F$1,"y"),""),IF(ДАННЫЕ!$G410&gt;0,DATEDIF(ДАННЫЕ!$G410,TODAY(),"y"),""))</f>
        <v/>
      </c>
      <c r="F410" s="43" t="str">
        <f xml:space="preserve"> IF(ДАННЫЕ!$F410="М",IF(E410&gt;=18,IF(E410&lt;60,1,""),""),"")&amp;IF(ДАННЫЕ!$F410="Ж",IF(E410&gt;=18,IF(E410&lt;55,1,""),""),"")</f>
        <v/>
      </c>
      <c r="G410" s="43" t="str">
        <f xml:space="preserve"> IF(ДАННЫЕ!$F410="М",IF(E410&gt;=60,2,""),"")&amp;IF(ДАННЫЕ!$F410="Ж",IF(E410&gt;=55,2,""),"")</f>
        <v/>
      </c>
      <c r="H410" s="43" t="str">
        <f t="shared" ca="1" si="18"/>
        <v/>
      </c>
      <c r="I410" s="43" t="str">
        <f t="shared" ca="1" si="19"/>
        <v>03</v>
      </c>
      <c r="J410" s="28" t="str">
        <f ca="1">ДАННЫЕ!$F410&amp;H410&amp;I410&amp;ДАННЫЕ!$I410&amp;"m"&amp;IF(ДАННЫЕ!$I410&gt;0,IF(ДАННЫЕ!$J410&gt;0,0,1),"")&amp;"f"&amp;IF(ДАННЫЕ!$R410&gt;0,IF(YEAR(ДАННЫЕ!$F$1)=YEAR(ДАННЫЕ!$R410),1,0),0)&amp;"z"&amp;ДАННЫЕ!$R410&amp;"p"&amp;ДАННЫЕ!$S410&amp;"i"&amp;ДАННЫЕ!$T410&amp;"h"&amp;ДАННЫЕ!$K410&amp;"be"&amp;ДАННЫЕ!$BI410&amp;"CD"&amp;IF(ДАННЫЕ!BF410&gt;500,4,IF(ДАННЫЕ!BF410&gt;350,3,IF(ДАННЫЕ!BF410&gt;200,2,IF(ДАННЫЕ!BF410&gt;0,1,0))))&amp;"g"&amp;B410&amp;"d"&amp;H410&amp;"l"&amp;ДАННЫЕ!AT410&amp;"a"&amp;ДАННЫЕ!$V410&amp;"v"&amp;R410&amp;"k"&amp;ДАННЫЕ!$U410&amp;"s"&amp;ДАННЫЕ!$Y410&amp;"t"&amp;ДАННЫЕ!$X410&amp;"b"&amp;IF(ДАННЫЕ!$Q410&gt;1,1,0)&amp;"PP"&amp;ДАННЫЕ!Z410&amp;"c"&amp;S410&amp;"x"&amp;IF(ДАННЫЕ!$BY410&gt;0,IF(YEAR(ДАННЫЕ!$F$1)=YEAR(ДАННЫЕ!$BY410),1,0),0)&amp;"n"&amp;IF(ДАННЫЕ!$BZ410&gt;0,IF(YEAR(ДАННЫЕ!$F$1)=YEAR(ДАННЫЕ!$BZ410),1,0),0)&amp;"u"&amp;D410&amp;"z"&amp;IF(ДАННЫЕ!$CL410&gt;0,IF(YEAR(ДАННЫЕ!$F$1)&gt;YEAR(ДАННЫЕ!$CL410),11,12),0)</f>
        <v>03mf0zpihbeCD0g0dlav0kstb0PPc0x0n0u0z0</v>
      </c>
      <c r="K410" s="28" t="str">
        <f ca="1">ДАННЫЕ!$I410&amp;"x"&amp;B410&amp;"w"&amp;IF(T410+ДАННЫЕ!AD410+ДАННЫЕ!AE410+ДАННЫЕ!AF410+ДАННЫЕ!AG410+ДАННЫЕ!AH410+ДАННЫЕ!$AL410+ДАННЫЕ!AI410+ДАННЫЕ!AJ410+ДАННЫЕ!AK410+ДАННЫЕ!AP410+ДАННЫЕ!AQ410+ДАННЫЕ!AR410+ДАННЫЕ!$AM410+ДАННЫЕ!$AN410+ДАННЫЕ!AS410+ДАННЫЕ!AT410&gt;0,1,0)&amp;IF(OR(T410=2,ДАННЫЕ!AD410=2,ДАННЫЕ!AE410=2,ДАННЫЕ!AF410=2,ДАННЫЕ!AG410=2,ДАННЫЕ!AH410=2,ДАННЫЕ!$AL410=2,ДАННЫЕ!AI410=2,ДАННЫЕ!AJ410=2,ДАННЫЕ!AK410=2,ДАННЫЕ!AP410=2,ДАННЫЕ!AQ410=2,ДАННЫЕ!AR410=2,ДАННЫЕ!$AM410=2,ДАННЫЕ!$AN410=2,ДАННЫЕ!AS410=2,ДАННЫЕ!AT410=2),2,0)&amp;"t"&amp;IF(T410&gt;0,"1"&amp;T410,"00")&amp;"f"&amp;IF(ДАННЫЕ!$AC410,"1"&amp;ДАННЫЕ!$AC410,"00")&amp;"b"&amp;IF(ДАННЫЕ!$AD410,"1"&amp;ДАННЫЕ!$AD410,"00")&amp;"g"&amp;IF(ДАННЫЕ!$AF410,"1"&amp;ДАННЫЕ!$AF410,"00")&amp;"c"&amp;IF(ДАННЫЕ!$AG410,"1"&amp;ДАННЫЕ!$AG410,"00")&amp;"i"&amp;IF(ДАННЫЕ!$AH410,"1"&amp;ДАННЫЕ!$AH410,"00")&amp;"r"&amp;IF(ДАННЫЕ!$AL410,"1"&amp;ДАННЫЕ!$AL410,"00")&amp;"m"&amp;IF(ДАННЫЕ!$AI410,"1"&amp;ДАННЫЕ!$AI410,"00")&amp;"hS"&amp;IF(ДАННЫЕ!$AJ410,"1"&amp;ДАННЫЕ!$AJ410,"00")&amp;"hZ"&amp;IF(ДАННЫЕ!$AK410,"1"&amp;ДАННЫЕ!$AK410,"00")&amp;"p"&amp;IF(ДАННЫЕ!$AP410,"1"&amp;ДАННЫЕ!$AP410,"00")&amp;"k"&amp;IF(ДАННЫЕ!$AQ410,"1"&amp;ДАННЫЕ!$AQ410,"00")&amp;"z"&amp;IF(ДАННЫЕ!$AR410,"1"&amp;ДАННЫЕ!$AR410,"00")&amp;"j"&amp;IF(ДАННЫЕ!$AM410,"1"&amp;ДАННЫЕ!$AM410,"00")&amp;"n"&amp;IF(ДАННЫЕ!$AN410,"1"&amp;ДАННЫЕ!$AN410,"00")&amp;"E"&amp;ДАННЫЕ!BI410&amp;"L"&amp;ДАННЫЕ!AO410&amp;"h"&amp;IF(ДАННЫЕ!$AU410&gt;0,1,0)&amp;"v"&amp;IF(ДАННЫЕ!$AW410&gt;0,1,0)&amp;"a"&amp;IF(ДАННЫЕ!$AS410,"1"&amp;ДАННЫЕ!$AS410,"00")&amp;"s"&amp;IF(ДАННЫЕ!$AT410,"1"&amp;ДАННЫЕ!$AT410,"00")&amp;"u"&amp;IF(ДАННЫЕ!$CJ410&gt;0,1,0)&amp;"y"&amp;B410&amp;"d"&amp;H410&amp;"e"&amp;F410&amp;G410</f>
        <v>x0w00t00f00b00g00c00i00r00m00hS00hZ00p00k00z00j00n00ELh0v0a00s00u0y0de</v>
      </c>
      <c r="L410" s="28" t="str">
        <f ca="1">ДАННЫЕ!$I410&amp;"VN"&amp;IF(ДАННЫЕ!AW410&gt;0,11,10)&amp;"CD"&amp;IF(ДАННЫЕ!BF410&gt;500,16,IF(ДАННЫЕ!BF410&gt;350,15,IF(ДАННЫЕ!BF410&gt;=200,14,IF(ДАННЫЕ!BF410&gt;=100,13,IF(ДАННЫЕ!BF410&gt;=50,12,IF(ДАННЫЕ!BF410&gt;0,11,10))))))&amp;"AR"&amp;IF(ДАННЫЕ!BX410&gt;0,1,0)&amp;"GD"&amp;B410&amp;"VV"&amp;IF(E410&gt;=5,IF(E410&lt;18,1,0),0)</f>
        <v>VN10CD10AR0GD0VV0</v>
      </c>
      <c r="M410" s="28" t="str">
        <f>ДАННЫЕ!$I410&amp;"b"&amp;ДАННЫЕ!$BI410&amp;"r"&amp;ДАННЫЕ!$BJ410&amp;"CD"&amp;IF(ДАННЫЕ!BF410&gt;0,IF(ДАННЫЕ!BF410&lt;200,1,IF(ДАННЫЕ!BF410&lt;350,2,3)),0)&amp;"h"&amp;IF(ДАННЫЕ!$BK410+ДАННЫЕ!$BL410+ДАННЫЕ!$BM410&gt;0,1,0)&amp;"x"&amp;ДАННЫЕ!$BK410&amp;"y"&amp;ДАННЫЕ!$BL410&amp;"z"&amp;ДАННЫЕ!$BM410&amp;"c"&amp;IF(ДАННЫЕ!$BK410+ДАННЫЕ!$BL410+ДАННЫЕ!$BM410=3,1,0)&amp;"a"&amp;IF(ДАННЫЕ!$BQ410+ДАННЫЕ!$BR410&gt;0,1,0)&amp;"d"&amp;ДАННЫЕ!$BQ410&amp;"v"&amp;ДАННЫЕ!$BR410&amp;"p"&amp;ДАННЫЕ!$BS410&amp;"n"&amp;ДАННЫЕ!$BU410&amp;"t"&amp;ДАННЫЕ!$BV410&amp;"o"&amp;ДАННЫЕ!$BT410&amp;"l"&amp;IF(ДАННЫЕ!$BN410&gt;0,1,0)&amp;ДАННЫЕ!$BN410&amp;"g"&amp;ДАННЫЕ!$BO410&amp;"s"&amp;ДАННЫЕ!$BP410&amp;"DZ"&amp;IF(ДАННЫЕ!B410-ДАННЫЕ!G410 &lt; 60,IF(ДАННЫЕ!B410-ДАННЫЕ!G410 &gt;= 0,1,0),0)&amp;"u"&amp;IF(ДАННЫЕ!$CJ410&gt;0,1,0)</f>
        <v>brCD0h0xyzc0a0dvpntol0gsDZ1u0</v>
      </c>
      <c r="N410" s="28" t="str">
        <f ca="1">ДАННЫЕ!$F410&amp;ДАННЫЕ!$I410&amp;"g"&amp;B410&amp;"cf"&amp;D410&amp;"a"&amp;IF(ДАННЫЕ!$BX410&gt;0,1,0)&amp;IF(ДАННЫЕ!$BF410&gt;500,1,IF(ДАННЫЕ!$BF410&gt;350,2,IF(ДАННЫЕ!$BF410&gt;=200,3,IF(ДАННЫЕ!$BF410&gt;=100,4,IF(ДАННЫЕ!$BF410&gt;=50,5,IF(ДАННЫЕ!$BF410&lt;50,6,0))))))&amp;"AR"&amp;IF(DATEDIF(ДАННЫЕ!$BX410,ДАННЫЕ!$F$1,"y")&gt;1,1,0)&amp;"VG"&amp;IF(ДАННЫЕ!$BH410="0",1,0)&amp;"o"&amp;IF(T410+ДАННЫЕ!$AF410+ДАННЫЕ!$AG410+ДАННЫЕ!$AH410+ДАННЫЕ!$AI410+ДАННЫЕ!$AJ410+ДАННЫЕ!$AP410+ДАННЫЕ!$AQ410+ДАННЫЕ!$AR410+ДАННЫЕ!$AU410+ДАННЫЕ!$AW410+ДАННЫЕ!$AS410+ДАННЫЕ!$AT410&gt;0,1,0)&amp;"x"&amp;ДАННЫЕ!$AG410&amp;"p"&amp;IF(ДАННЫЕ!$BY410&gt;0,1,0)&amp;"v"&amp;IF(ДАННЫЕ!$BZ410&gt;0,1,0)&amp;"n"&amp;ДАННЫЕ!$CA410&amp;"t"&amp;ДАННЫЕ!$AY410&amp;"k"&amp;ДАННЫЕ!$CB410&amp;"q"&amp;ДАННЫЕ!$CC410&amp;"w"&amp;ДАННЫЕ!$CD410&amp;"e"&amp;ДАННЫЕ!$CE410&amp;"m"&amp;ДАННЫЕ!$CF410&amp;"c"&amp;ДАННЫЕ!$CG410&amp;"z"&amp;ДАННЫЕ!$CH410&amp;"d"&amp;IF(H410=4,1,0)&amp;"s"&amp;IF(ДАННЫЕ!$J410=1,0,1)&amp;"u"&amp;IF(ДАННЫЕ!$CJ410&gt;0,1,0)</f>
        <v>g0cf0a06AR1VG0o0xp0v0ntkqwemczd0s1u0</v>
      </c>
      <c r="O410" s="28" t="str">
        <f>ДАННЫЕ!$I410&amp;"g"&amp;B410&amp;A410&amp;"f"&amp;P410&amp;"c"&amp;IF(ДАННЫЕ!$U410&gt;0,1,0)&amp;"s"&amp;IF(ДАННЫЕ!$Q410&gt;0,IF(YEAR(ДАННЫЕ!$F$1)=YEAR(ДАННЫЕ!$Q410),IF(MONTH(ДАННЫЕ!$F$1)=MONTH(ДАННЫЕ!$Q410),111,11),1),0)&amp;"i"&amp;IF(ДАННЫЕ!$R410+ДАННЫЕ!$S410+ДАННЫЕ!$T410=0,0,1)&amp;"h"&amp;IF(ДАННЫЕ!$P410&gt;0,1,0)&amp;"p"&amp;IF(ДАННЫЕ!$CI410&gt;0,IF(YEAR(ДАННЫЕ!$F$1)=YEAR(ДАННЫЕ!$CI410),IF(MONTH(ДАННЫЕ!$F$1)=MONTH(ДАННЫЕ!$CI410),111,11),1),0)&amp;"d"&amp;IF(ДАННЫЕ!$CJ410&gt;0,IF(YEAR(ДАННЫЕ!$F$1)=YEAR(ДАННЫЕ!$CJ410),IF(MONTH(ДАННЫЕ!$F$1)=MONTH(ДАННЫЕ!$CJ410),111,11),1),0)&amp;"o"&amp;IF(ДАННЫЕ!$CK410&gt;0,IF(MONTH(ДАННЫЕ!$F$1)=MONTH(ДАННЫЕ!$CK410),111,11),0)&amp;"v"&amp;IF(ДАННЫЕ!$BE410&gt;0,IF(MONTH(ДАННЫЕ!$F$1)=MONTH(ДАННЫЕ!$BE410),111,11),0)</f>
        <v>g00f0c0s0i0h0p0d0o0v0</v>
      </c>
      <c r="P410" s="15">
        <f t="shared" si="20"/>
        <v>0</v>
      </c>
      <c r="Q410" s="15">
        <f>IF(ДАННЫЕ!$F$1&gt;ДАННЫЕ!$N410,IF(YEAR(ДАННЫЕ!$F$1)=YEAR(ДАННЫЕ!M410),1,0),0)</f>
        <v>0</v>
      </c>
      <c r="R410" s="15">
        <f>IF(ДАННЫЕ!$F$1&gt;ДАННЫЕ!$N410,IF(YEAR(ДАННЫЕ!$F$1)=YEAR(ДАННЫЕ!N410),1,0),0)</f>
        <v>0</v>
      </c>
      <c r="S410" s="15">
        <f>IF(ДАННЫЕ!$AA410="2А",1,IF(ДАННЫЕ!$AA410="2Б",2,IF(ДАННЫЕ!$AA410="2В",3,IF(ДАННЫЕ!$AA410=3,4,IF(ДАННЫЕ!$AA410="4А",5,IF(ДАННЫЕ!$AA410="4Б",6,IF(ДАННЫЕ!$AA410="4В",7,IF(ДАННЫЕ!$AA410=5,8,0))))))))</f>
        <v>0</v>
      </c>
      <c r="T410" s="15">
        <f>IF(OR(ДАННЫЕ!$AC410=2,ДАННЫЕ!$AD410=2,ДАННЫЕ!$AE410=2),2,IF(OR(ДАННЫЕ!$AC410=1,ДАННЫЕ!$AD410=1,ДАННЫЕ!$AE410=1),1,0))</f>
        <v>0</v>
      </c>
    </row>
    <row r="411" spans="1:20" ht="15" customHeight="1" x14ac:dyDescent="0.2">
      <c r="A411" s="78">
        <f>IF(B411&gt;0,IF(MONTH(ДАННЫЕ!$F$1)=MONTH(ДАННЫЕ!$B411),1,0),0)</f>
        <v>0</v>
      </c>
      <c r="B411" s="14">
        <f>IF(ДАННЫЕ!$B411&gt;0,IF(YEAR(ДАННЫЕ!$F$1)=YEAR(ДАННЫЕ!$B411),1,0),0)</f>
        <v>0</v>
      </c>
      <c r="C411" s="14">
        <f>IF(ДАННЫЕ!$CM411&gt;0,IF(YEAR(ДАННЫЕ!$F$1)=YEAR(ДАННЫЕ!$CM411),1,0),0)</f>
        <v>0</v>
      </c>
      <c r="D411" s="14">
        <f>IF(ДАННЫЕ!$CJ411&gt;0,IF(ДАННЫЕ!$CL411&gt;ДАННЫЕ!$F$1,1,IF(ДАННЫЕ!$CL411&gt;0,0,1)),0)</f>
        <v>0</v>
      </c>
      <c r="E411" s="43" t="str">
        <f ca="1">IF(ДАННЫЕ!$F$1&gt;0,IF(ДАННЫЕ!$G411&gt;0,DATEDIF(ДАННЫЕ!$G411,ДАННЫЕ!$F$1,"y"),""),IF(ДАННЫЕ!$G411&gt;0,DATEDIF(ДАННЫЕ!$G411,TODAY(),"y"),""))</f>
        <v/>
      </c>
      <c r="F411" s="43" t="str">
        <f xml:space="preserve"> IF(ДАННЫЕ!$F411="М",IF(E411&gt;=18,IF(E411&lt;60,1,""),""),"")&amp;IF(ДАННЫЕ!$F411="Ж",IF(E411&gt;=18,IF(E411&lt;55,1,""),""),"")</f>
        <v/>
      </c>
      <c r="G411" s="43" t="str">
        <f xml:space="preserve"> IF(ДАННЫЕ!$F411="М",IF(E411&gt;=60,2,""),"")&amp;IF(ДАННЫЕ!$F411="Ж",IF(E411&gt;=55,2,""),"")</f>
        <v/>
      </c>
      <c r="H411" s="43" t="str">
        <f t="shared" ca="1" si="18"/>
        <v/>
      </c>
      <c r="I411" s="43" t="str">
        <f t="shared" ca="1" si="19"/>
        <v>03</v>
      </c>
      <c r="J411" s="28" t="str">
        <f ca="1">ДАННЫЕ!$F411&amp;H411&amp;I411&amp;ДАННЫЕ!$I411&amp;"m"&amp;IF(ДАННЫЕ!$I411&gt;0,IF(ДАННЫЕ!$J411&gt;0,0,1),"")&amp;"f"&amp;IF(ДАННЫЕ!$R411&gt;0,IF(YEAR(ДАННЫЕ!$F$1)=YEAR(ДАННЫЕ!$R411),1,0),0)&amp;"z"&amp;ДАННЫЕ!$R411&amp;"p"&amp;ДАННЫЕ!$S411&amp;"i"&amp;ДАННЫЕ!$T411&amp;"h"&amp;ДАННЫЕ!$K411&amp;"be"&amp;ДАННЫЕ!$BI411&amp;"CD"&amp;IF(ДАННЫЕ!BF411&gt;500,4,IF(ДАННЫЕ!BF411&gt;350,3,IF(ДАННЫЕ!BF411&gt;200,2,IF(ДАННЫЕ!BF411&gt;0,1,0))))&amp;"g"&amp;B411&amp;"d"&amp;H411&amp;"l"&amp;ДАННЫЕ!AT411&amp;"a"&amp;ДАННЫЕ!$V411&amp;"v"&amp;R411&amp;"k"&amp;ДАННЫЕ!$U411&amp;"s"&amp;ДАННЫЕ!$Y411&amp;"t"&amp;ДАННЫЕ!$X411&amp;"b"&amp;IF(ДАННЫЕ!$Q411&gt;1,1,0)&amp;"PP"&amp;ДАННЫЕ!Z411&amp;"c"&amp;S411&amp;"x"&amp;IF(ДАННЫЕ!$BY411&gt;0,IF(YEAR(ДАННЫЕ!$F$1)=YEAR(ДАННЫЕ!$BY411),1,0),0)&amp;"n"&amp;IF(ДАННЫЕ!$BZ411&gt;0,IF(YEAR(ДАННЫЕ!$F$1)=YEAR(ДАННЫЕ!$BZ411),1,0),0)&amp;"u"&amp;D411&amp;"z"&amp;IF(ДАННЫЕ!$CL411&gt;0,IF(YEAR(ДАННЫЕ!$F$1)&gt;YEAR(ДАННЫЕ!$CL411),11,12),0)</f>
        <v>03mf0zpihbeCD0g0dlav0kstb0PPc0x0n0u0z0</v>
      </c>
      <c r="K411" s="28" t="str">
        <f ca="1">ДАННЫЕ!$I411&amp;"x"&amp;B411&amp;"w"&amp;IF(T411+ДАННЫЕ!AD411+ДАННЫЕ!AE411+ДАННЫЕ!AF411+ДАННЫЕ!AG411+ДАННЫЕ!AH411+ДАННЫЕ!$AL411+ДАННЫЕ!AI411+ДАННЫЕ!AJ411+ДАННЫЕ!AK411+ДАННЫЕ!AP411+ДАННЫЕ!AQ411+ДАННЫЕ!AR411+ДАННЫЕ!$AM411+ДАННЫЕ!$AN411+ДАННЫЕ!AS411+ДАННЫЕ!AT411&gt;0,1,0)&amp;IF(OR(T411=2,ДАННЫЕ!AD411=2,ДАННЫЕ!AE411=2,ДАННЫЕ!AF411=2,ДАННЫЕ!AG411=2,ДАННЫЕ!AH411=2,ДАННЫЕ!$AL411=2,ДАННЫЕ!AI411=2,ДАННЫЕ!AJ411=2,ДАННЫЕ!AK411=2,ДАННЫЕ!AP411=2,ДАННЫЕ!AQ411=2,ДАННЫЕ!AR411=2,ДАННЫЕ!$AM411=2,ДАННЫЕ!$AN411=2,ДАННЫЕ!AS411=2,ДАННЫЕ!AT411=2),2,0)&amp;"t"&amp;IF(T411&gt;0,"1"&amp;T411,"00")&amp;"f"&amp;IF(ДАННЫЕ!$AC411,"1"&amp;ДАННЫЕ!$AC411,"00")&amp;"b"&amp;IF(ДАННЫЕ!$AD411,"1"&amp;ДАННЫЕ!$AD411,"00")&amp;"g"&amp;IF(ДАННЫЕ!$AF411,"1"&amp;ДАННЫЕ!$AF411,"00")&amp;"c"&amp;IF(ДАННЫЕ!$AG411,"1"&amp;ДАННЫЕ!$AG411,"00")&amp;"i"&amp;IF(ДАННЫЕ!$AH411,"1"&amp;ДАННЫЕ!$AH411,"00")&amp;"r"&amp;IF(ДАННЫЕ!$AL411,"1"&amp;ДАННЫЕ!$AL411,"00")&amp;"m"&amp;IF(ДАННЫЕ!$AI411,"1"&amp;ДАННЫЕ!$AI411,"00")&amp;"hS"&amp;IF(ДАННЫЕ!$AJ411,"1"&amp;ДАННЫЕ!$AJ411,"00")&amp;"hZ"&amp;IF(ДАННЫЕ!$AK411,"1"&amp;ДАННЫЕ!$AK411,"00")&amp;"p"&amp;IF(ДАННЫЕ!$AP411,"1"&amp;ДАННЫЕ!$AP411,"00")&amp;"k"&amp;IF(ДАННЫЕ!$AQ411,"1"&amp;ДАННЫЕ!$AQ411,"00")&amp;"z"&amp;IF(ДАННЫЕ!$AR411,"1"&amp;ДАННЫЕ!$AR411,"00")&amp;"j"&amp;IF(ДАННЫЕ!$AM411,"1"&amp;ДАННЫЕ!$AM411,"00")&amp;"n"&amp;IF(ДАННЫЕ!$AN411,"1"&amp;ДАННЫЕ!$AN411,"00")&amp;"E"&amp;ДАННЫЕ!BI411&amp;"L"&amp;ДАННЫЕ!AO411&amp;"h"&amp;IF(ДАННЫЕ!$AU411&gt;0,1,0)&amp;"v"&amp;IF(ДАННЫЕ!$AW411&gt;0,1,0)&amp;"a"&amp;IF(ДАННЫЕ!$AS411,"1"&amp;ДАННЫЕ!$AS411,"00")&amp;"s"&amp;IF(ДАННЫЕ!$AT411,"1"&amp;ДАННЫЕ!$AT411,"00")&amp;"u"&amp;IF(ДАННЫЕ!$CJ411&gt;0,1,0)&amp;"y"&amp;B411&amp;"d"&amp;H411&amp;"e"&amp;F411&amp;G411</f>
        <v>x0w00t00f00b00g00c00i00r00m00hS00hZ00p00k00z00j00n00ELh0v0a00s00u0y0de</v>
      </c>
      <c r="L411" s="28" t="str">
        <f ca="1">ДАННЫЕ!$I411&amp;"VN"&amp;IF(ДАННЫЕ!AW411&gt;0,11,10)&amp;"CD"&amp;IF(ДАННЫЕ!BF411&gt;500,16,IF(ДАННЫЕ!BF411&gt;350,15,IF(ДАННЫЕ!BF411&gt;=200,14,IF(ДАННЫЕ!BF411&gt;=100,13,IF(ДАННЫЕ!BF411&gt;=50,12,IF(ДАННЫЕ!BF411&gt;0,11,10))))))&amp;"AR"&amp;IF(ДАННЫЕ!BX411&gt;0,1,0)&amp;"GD"&amp;B411&amp;"VV"&amp;IF(E411&gt;=5,IF(E411&lt;18,1,0),0)</f>
        <v>VN10CD10AR0GD0VV0</v>
      </c>
      <c r="M411" s="28" t="str">
        <f>ДАННЫЕ!$I411&amp;"b"&amp;ДАННЫЕ!$BI411&amp;"r"&amp;ДАННЫЕ!$BJ411&amp;"CD"&amp;IF(ДАННЫЕ!BF411&gt;0,IF(ДАННЫЕ!BF411&lt;200,1,IF(ДАННЫЕ!BF411&lt;350,2,3)),0)&amp;"h"&amp;IF(ДАННЫЕ!$BK411+ДАННЫЕ!$BL411+ДАННЫЕ!$BM411&gt;0,1,0)&amp;"x"&amp;ДАННЫЕ!$BK411&amp;"y"&amp;ДАННЫЕ!$BL411&amp;"z"&amp;ДАННЫЕ!$BM411&amp;"c"&amp;IF(ДАННЫЕ!$BK411+ДАННЫЕ!$BL411+ДАННЫЕ!$BM411=3,1,0)&amp;"a"&amp;IF(ДАННЫЕ!$BQ411+ДАННЫЕ!$BR411&gt;0,1,0)&amp;"d"&amp;ДАННЫЕ!$BQ411&amp;"v"&amp;ДАННЫЕ!$BR411&amp;"p"&amp;ДАННЫЕ!$BS411&amp;"n"&amp;ДАННЫЕ!$BU411&amp;"t"&amp;ДАННЫЕ!$BV411&amp;"o"&amp;ДАННЫЕ!$BT411&amp;"l"&amp;IF(ДАННЫЕ!$BN411&gt;0,1,0)&amp;ДАННЫЕ!$BN411&amp;"g"&amp;ДАННЫЕ!$BO411&amp;"s"&amp;ДАННЫЕ!$BP411&amp;"DZ"&amp;IF(ДАННЫЕ!B411-ДАННЫЕ!G411 &lt; 60,IF(ДАННЫЕ!B411-ДАННЫЕ!G411 &gt;= 0,1,0),0)&amp;"u"&amp;IF(ДАННЫЕ!$CJ411&gt;0,1,0)</f>
        <v>brCD0h0xyzc0a0dvpntol0gsDZ1u0</v>
      </c>
      <c r="N411" s="28" t="str">
        <f ca="1">ДАННЫЕ!$F411&amp;ДАННЫЕ!$I411&amp;"g"&amp;B411&amp;"cf"&amp;D411&amp;"a"&amp;IF(ДАННЫЕ!$BX411&gt;0,1,0)&amp;IF(ДАННЫЕ!$BF411&gt;500,1,IF(ДАННЫЕ!$BF411&gt;350,2,IF(ДАННЫЕ!$BF411&gt;=200,3,IF(ДАННЫЕ!$BF411&gt;=100,4,IF(ДАННЫЕ!$BF411&gt;=50,5,IF(ДАННЫЕ!$BF411&lt;50,6,0))))))&amp;"AR"&amp;IF(DATEDIF(ДАННЫЕ!$BX411,ДАННЫЕ!$F$1,"y")&gt;1,1,0)&amp;"VG"&amp;IF(ДАННЫЕ!$BH411="0",1,0)&amp;"o"&amp;IF(T411+ДАННЫЕ!$AF411+ДАННЫЕ!$AG411+ДАННЫЕ!$AH411+ДАННЫЕ!$AI411+ДАННЫЕ!$AJ411+ДАННЫЕ!$AP411+ДАННЫЕ!$AQ411+ДАННЫЕ!$AR411+ДАННЫЕ!$AU411+ДАННЫЕ!$AW411+ДАННЫЕ!$AS411+ДАННЫЕ!$AT411&gt;0,1,0)&amp;"x"&amp;ДАННЫЕ!$AG411&amp;"p"&amp;IF(ДАННЫЕ!$BY411&gt;0,1,0)&amp;"v"&amp;IF(ДАННЫЕ!$BZ411&gt;0,1,0)&amp;"n"&amp;ДАННЫЕ!$CA411&amp;"t"&amp;ДАННЫЕ!$AY411&amp;"k"&amp;ДАННЫЕ!$CB411&amp;"q"&amp;ДАННЫЕ!$CC411&amp;"w"&amp;ДАННЫЕ!$CD411&amp;"e"&amp;ДАННЫЕ!$CE411&amp;"m"&amp;ДАННЫЕ!$CF411&amp;"c"&amp;ДАННЫЕ!$CG411&amp;"z"&amp;ДАННЫЕ!$CH411&amp;"d"&amp;IF(H411=4,1,0)&amp;"s"&amp;IF(ДАННЫЕ!$J411=1,0,1)&amp;"u"&amp;IF(ДАННЫЕ!$CJ411&gt;0,1,0)</f>
        <v>g0cf0a06AR1VG0o0xp0v0ntkqwemczd0s1u0</v>
      </c>
      <c r="O411" s="28" t="str">
        <f>ДАННЫЕ!$I411&amp;"g"&amp;B411&amp;A411&amp;"f"&amp;P411&amp;"c"&amp;IF(ДАННЫЕ!$U411&gt;0,1,0)&amp;"s"&amp;IF(ДАННЫЕ!$Q411&gt;0,IF(YEAR(ДАННЫЕ!$F$1)=YEAR(ДАННЫЕ!$Q411),IF(MONTH(ДАННЫЕ!$F$1)=MONTH(ДАННЫЕ!$Q411),111,11),1),0)&amp;"i"&amp;IF(ДАННЫЕ!$R411+ДАННЫЕ!$S411+ДАННЫЕ!$T411=0,0,1)&amp;"h"&amp;IF(ДАННЫЕ!$P411&gt;0,1,0)&amp;"p"&amp;IF(ДАННЫЕ!$CI411&gt;0,IF(YEAR(ДАННЫЕ!$F$1)=YEAR(ДАННЫЕ!$CI411),IF(MONTH(ДАННЫЕ!$F$1)=MONTH(ДАННЫЕ!$CI411),111,11),1),0)&amp;"d"&amp;IF(ДАННЫЕ!$CJ411&gt;0,IF(YEAR(ДАННЫЕ!$F$1)=YEAR(ДАННЫЕ!$CJ411),IF(MONTH(ДАННЫЕ!$F$1)=MONTH(ДАННЫЕ!$CJ411),111,11),1),0)&amp;"o"&amp;IF(ДАННЫЕ!$CK411&gt;0,IF(MONTH(ДАННЫЕ!$F$1)=MONTH(ДАННЫЕ!$CK411),111,11),0)&amp;"v"&amp;IF(ДАННЫЕ!$BE411&gt;0,IF(MONTH(ДАННЫЕ!$F$1)=MONTH(ДАННЫЕ!$BE411),111,11),0)</f>
        <v>g00f0c0s0i0h0p0d0o0v0</v>
      </c>
      <c r="P411" s="15">
        <f t="shared" si="20"/>
        <v>0</v>
      </c>
      <c r="Q411" s="15">
        <f>IF(ДАННЫЕ!$F$1&gt;ДАННЫЕ!$N411,IF(YEAR(ДАННЫЕ!$F$1)=YEAR(ДАННЫЕ!M411),1,0),0)</f>
        <v>0</v>
      </c>
      <c r="R411" s="15">
        <f>IF(ДАННЫЕ!$F$1&gt;ДАННЫЕ!$N411,IF(YEAR(ДАННЫЕ!$F$1)=YEAR(ДАННЫЕ!N411),1,0),0)</f>
        <v>0</v>
      </c>
      <c r="S411" s="15">
        <f>IF(ДАННЫЕ!$AA411="2А",1,IF(ДАННЫЕ!$AA411="2Б",2,IF(ДАННЫЕ!$AA411="2В",3,IF(ДАННЫЕ!$AA411=3,4,IF(ДАННЫЕ!$AA411="4А",5,IF(ДАННЫЕ!$AA411="4Б",6,IF(ДАННЫЕ!$AA411="4В",7,IF(ДАННЫЕ!$AA411=5,8,0))))))))</f>
        <v>0</v>
      </c>
      <c r="T411" s="15">
        <f>IF(OR(ДАННЫЕ!$AC411=2,ДАННЫЕ!$AD411=2,ДАННЫЕ!$AE411=2),2,IF(OR(ДАННЫЕ!$AC411=1,ДАННЫЕ!$AD411=1,ДАННЫЕ!$AE411=1),1,0))</f>
        <v>0</v>
      </c>
    </row>
    <row r="412" spans="1:20" ht="15" customHeight="1" x14ac:dyDescent="0.2">
      <c r="A412" s="78">
        <f>IF(B412&gt;0,IF(MONTH(ДАННЫЕ!$F$1)=MONTH(ДАННЫЕ!$B412),1,0),0)</f>
        <v>0</v>
      </c>
      <c r="B412" s="14">
        <f>IF(ДАННЫЕ!$B412&gt;0,IF(YEAR(ДАННЫЕ!$F$1)=YEAR(ДАННЫЕ!$B412),1,0),0)</f>
        <v>0</v>
      </c>
      <c r="C412" s="14">
        <f>IF(ДАННЫЕ!$CM412&gt;0,IF(YEAR(ДАННЫЕ!$F$1)=YEAR(ДАННЫЕ!$CM412),1,0),0)</f>
        <v>0</v>
      </c>
      <c r="D412" s="14">
        <f>IF(ДАННЫЕ!$CJ412&gt;0,IF(ДАННЫЕ!$CL412&gt;ДАННЫЕ!$F$1,1,IF(ДАННЫЕ!$CL412&gt;0,0,1)),0)</f>
        <v>0</v>
      </c>
      <c r="E412" s="43" t="str">
        <f ca="1">IF(ДАННЫЕ!$F$1&gt;0,IF(ДАННЫЕ!$G412&gt;0,DATEDIF(ДАННЫЕ!$G412,ДАННЫЕ!$F$1,"y"),""),IF(ДАННЫЕ!$G412&gt;0,DATEDIF(ДАННЫЕ!$G412,TODAY(),"y"),""))</f>
        <v/>
      </c>
      <c r="F412" s="43" t="str">
        <f xml:space="preserve"> IF(ДАННЫЕ!$F412="М",IF(E412&gt;=18,IF(E412&lt;60,1,""),""),"")&amp;IF(ДАННЫЕ!$F412="Ж",IF(E412&gt;=18,IF(E412&lt;55,1,""),""),"")</f>
        <v/>
      </c>
      <c r="G412" s="43" t="str">
        <f xml:space="preserve"> IF(ДАННЫЕ!$F412="М",IF(E412&gt;=60,2,""),"")&amp;IF(ДАННЫЕ!$F412="Ж",IF(E412&gt;=55,2,""),"")</f>
        <v/>
      </c>
      <c r="H412" s="43" t="str">
        <f t="shared" ca="1" si="18"/>
        <v/>
      </c>
      <c r="I412" s="43" t="str">
        <f t="shared" ca="1" si="19"/>
        <v>03</v>
      </c>
      <c r="J412" s="28" t="str">
        <f ca="1">ДАННЫЕ!$F412&amp;H412&amp;I412&amp;ДАННЫЕ!$I412&amp;"m"&amp;IF(ДАННЫЕ!$I412&gt;0,IF(ДАННЫЕ!$J412&gt;0,0,1),"")&amp;"f"&amp;IF(ДАННЫЕ!$R412&gt;0,IF(YEAR(ДАННЫЕ!$F$1)=YEAR(ДАННЫЕ!$R412),1,0),0)&amp;"z"&amp;ДАННЫЕ!$R412&amp;"p"&amp;ДАННЫЕ!$S412&amp;"i"&amp;ДАННЫЕ!$T412&amp;"h"&amp;ДАННЫЕ!$K412&amp;"be"&amp;ДАННЫЕ!$BI412&amp;"CD"&amp;IF(ДАННЫЕ!BF412&gt;500,4,IF(ДАННЫЕ!BF412&gt;350,3,IF(ДАННЫЕ!BF412&gt;200,2,IF(ДАННЫЕ!BF412&gt;0,1,0))))&amp;"g"&amp;B412&amp;"d"&amp;H412&amp;"l"&amp;ДАННЫЕ!AT412&amp;"a"&amp;ДАННЫЕ!$V412&amp;"v"&amp;R412&amp;"k"&amp;ДАННЫЕ!$U412&amp;"s"&amp;ДАННЫЕ!$Y412&amp;"t"&amp;ДАННЫЕ!$X412&amp;"b"&amp;IF(ДАННЫЕ!$Q412&gt;1,1,0)&amp;"PP"&amp;ДАННЫЕ!Z412&amp;"c"&amp;S412&amp;"x"&amp;IF(ДАННЫЕ!$BY412&gt;0,IF(YEAR(ДАННЫЕ!$F$1)=YEAR(ДАННЫЕ!$BY412),1,0),0)&amp;"n"&amp;IF(ДАННЫЕ!$BZ412&gt;0,IF(YEAR(ДАННЫЕ!$F$1)=YEAR(ДАННЫЕ!$BZ412),1,0),0)&amp;"u"&amp;D412&amp;"z"&amp;IF(ДАННЫЕ!$CL412&gt;0,IF(YEAR(ДАННЫЕ!$F$1)&gt;YEAR(ДАННЫЕ!$CL412),11,12),0)</f>
        <v>03mf0zpihbeCD0g0dlav0kstb0PPc0x0n0u0z0</v>
      </c>
      <c r="K412" s="28" t="str">
        <f ca="1">ДАННЫЕ!$I412&amp;"x"&amp;B412&amp;"w"&amp;IF(T412+ДАННЫЕ!AD412+ДАННЫЕ!AE412+ДАННЫЕ!AF412+ДАННЫЕ!AG412+ДАННЫЕ!AH412+ДАННЫЕ!$AL412+ДАННЫЕ!AI412+ДАННЫЕ!AJ412+ДАННЫЕ!AK412+ДАННЫЕ!AP412+ДАННЫЕ!AQ412+ДАННЫЕ!AR412+ДАННЫЕ!$AM412+ДАННЫЕ!$AN412+ДАННЫЕ!AS412+ДАННЫЕ!AT412&gt;0,1,0)&amp;IF(OR(T412=2,ДАННЫЕ!AD412=2,ДАННЫЕ!AE412=2,ДАННЫЕ!AF412=2,ДАННЫЕ!AG412=2,ДАННЫЕ!AH412=2,ДАННЫЕ!$AL412=2,ДАННЫЕ!AI412=2,ДАННЫЕ!AJ412=2,ДАННЫЕ!AK412=2,ДАННЫЕ!AP412=2,ДАННЫЕ!AQ412=2,ДАННЫЕ!AR412=2,ДАННЫЕ!$AM412=2,ДАННЫЕ!$AN412=2,ДАННЫЕ!AS412=2,ДАННЫЕ!AT412=2),2,0)&amp;"t"&amp;IF(T412&gt;0,"1"&amp;T412,"00")&amp;"f"&amp;IF(ДАННЫЕ!$AC412,"1"&amp;ДАННЫЕ!$AC412,"00")&amp;"b"&amp;IF(ДАННЫЕ!$AD412,"1"&amp;ДАННЫЕ!$AD412,"00")&amp;"g"&amp;IF(ДАННЫЕ!$AF412,"1"&amp;ДАННЫЕ!$AF412,"00")&amp;"c"&amp;IF(ДАННЫЕ!$AG412,"1"&amp;ДАННЫЕ!$AG412,"00")&amp;"i"&amp;IF(ДАННЫЕ!$AH412,"1"&amp;ДАННЫЕ!$AH412,"00")&amp;"r"&amp;IF(ДАННЫЕ!$AL412,"1"&amp;ДАННЫЕ!$AL412,"00")&amp;"m"&amp;IF(ДАННЫЕ!$AI412,"1"&amp;ДАННЫЕ!$AI412,"00")&amp;"hS"&amp;IF(ДАННЫЕ!$AJ412,"1"&amp;ДАННЫЕ!$AJ412,"00")&amp;"hZ"&amp;IF(ДАННЫЕ!$AK412,"1"&amp;ДАННЫЕ!$AK412,"00")&amp;"p"&amp;IF(ДАННЫЕ!$AP412,"1"&amp;ДАННЫЕ!$AP412,"00")&amp;"k"&amp;IF(ДАННЫЕ!$AQ412,"1"&amp;ДАННЫЕ!$AQ412,"00")&amp;"z"&amp;IF(ДАННЫЕ!$AR412,"1"&amp;ДАННЫЕ!$AR412,"00")&amp;"j"&amp;IF(ДАННЫЕ!$AM412,"1"&amp;ДАННЫЕ!$AM412,"00")&amp;"n"&amp;IF(ДАННЫЕ!$AN412,"1"&amp;ДАННЫЕ!$AN412,"00")&amp;"E"&amp;ДАННЫЕ!BI412&amp;"L"&amp;ДАННЫЕ!AO412&amp;"h"&amp;IF(ДАННЫЕ!$AU412&gt;0,1,0)&amp;"v"&amp;IF(ДАННЫЕ!$AW412&gt;0,1,0)&amp;"a"&amp;IF(ДАННЫЕ!$AS412,"1"&amp;ДАННЫЕ!$AS412,"00")&amp;"s"&amp;IF(ДАННЫЕ!$AT412,"1"&amp;ДАННЫЕ!$AT412,"00")&amp;"u"&amp;IF(ДАННЫЕ!$CJ412&gt;0,1,0)&amp;"y"&amp;B412&amp;"d"&amp;H412&amp;"e"&amp;F412&amp;G412</f>
        <v>x0w00t00f00b00g00c00i00r00m00hS00hZ00p00k00z00j00n00ELh0v0a00s00u0y0de</v>
      </c>
      <c r="L412" s="28" t="str">
        <f ca="1">ДАННЫЕ!$I412&amp;"VN"&amp;IF(ДАННЫЕ!AW412&gt;0,11,10)&amp;"CD"&amp;IF(ДАННЫЕ!BF412&gt;500,16,IF(ДАННЫЕ!BF412&gt;350,15,IF(ДАННЫЕ!BF412&gt;=200,14,IF(ДАННЫЕ!BF412&gt;=100,13,IF(ДАННЫЕ!BF412&gt;=50,12,IF(ДАННЫЕ!BF412&gt;0,11,10))))))&amp;"AR"&amp;IF(ДАННЫЕ!BX412&gt;0,1,0)&amp;"GD"&amp;B412&amp;"VV"&amp;IF(E412&gt;=5,IF(E412&lt;18,1,0),0)</f>
        <v>VN10CD10AR0GD0VV0</v>
      </c>
      <c r="M412" s="28" t="str">
        <f>ДАННЫЕ!$I412&amp;"b"&amp;ДАННЫЕ!$BI412&amp;"r"&amp;ДАННЫЕ!$BJ412&amp;"CD"&amp;IF(ДАННЫЕ!BF412&gt;0,IF(ДАННЫЕ!BF412&lt;200,1,IF(ДАННЫЕ!BF412&lt;350,2,3)),0)&amp;"h"&amp;IF(ДАННЫЕ!$BK412+ДАННЫЕ!$BL412+ДАННЫЕ!$BM412&gt;0,1,0)&amp;"x"&amp;ДАННЫЕ!$BK412&amp;"y"&amp;ДАННЫЕ!$BL412&amp;"z"&amp;ДАННЫЕ!$BM412&amp;"c"&amp;IF(ДАННЫЕ!$BK412+ДАННЫЕ!$BL412+ДАННЫЕ!$BM412=3,1,0)&amp;"a"&amp;IF(ДАННЫЕ!$BQ412+ДАННЫЕ!$BR412&gt;0,1,0)&amp;"d"&amp;ДАННЫЕ!$BQ412&amp;"v"&amp;ДАННЫЕ!$BR412&amp;"p"&amp;ДАННЫЕ!$BS412&amp;"n"&amp;ДАННЫЕ!$BU412&amp;"t"&amp;ДАННЫЕ!$BV412&amp;"o"&amp;ДАННЫЕ!$BT412&amp;"l"&amp;IF(ДАННЫЕ!$BN412&gt;0,1,0)&amp;ДАННЫЕ!$BN412&amp;"g"&amp;ДАННЫЕ!$BO412&amp;"s"&amp;ДАННЫЕ!$BP412&amp;"DZ"&amp;IF(ДАННЫЕ!B412-ДАННЫЕ!G412 &lt; 60,IF(ДАННЫЕ!B412-ДАННЫЕ!G412 &gt;= 0,1,0),0)&amp;"u"&amp;IF(ДАННЫЕ!$CJ412&gt;0,1,0)</f>
        <v>brCD0h0xyzc0a0dvpntol0gsDZ1u0</v>
      </c>
      <c r="N412" s="28" t="str">
        <f ca="1">ДАННЫЕ!$F412&amp;ДАННЫЕ!$I412&amp;"g"&amp;B412&amp;"cf"&amp;D412&amp;"a"&amp;IF(ДАННЫЕ!$BX412&gt;0,1,0)&amp;IF(ДАННЫЕ!$BF412&gt;500,1,IF(ДАННЫЕ!$BF412&gt;350,2,IF(ДАННЫЕ!$BF412&gt;=200,3,IF(ДАННЫЕ!$BF412&gt;=100,4,IF(ДАННЫЕ!$BF412&gt;=50,5,IF(ДАННЫЕ!$BF412&lt;50,6,0))))))&amp;"AR"&amp;IF(DATEDIF(ДАННЫЕ!$BX412,ДАННЫЕ!$F$1,"y")&gt;1,1,0)&amp;"VG"&amp;IF(ДАННЫЕ!$BH412="0",1,0)&amp;"o"&amp;IF(T412+ДАННЫЕ!$AF412+ДАННЫЕ!$AG412+ДАННЫЕ!$AH412+ДАННЫЕ!$AI412+ДАННЫЕ!$AJ412+ДАННЫЕ!$AP412+ДАННЫЕ!$AQ412+ДАННЫЕ!$AR412+ДАННЫЕ!$AU412+ДАННЫЕ!$AW412+ДАННЫЕ!$AS412+ДАННЫЕ!$AT412&gt;0,1,0)&amp;"x"&amp;ДАННЫЕ!$AG412&amp;"p"&amp;IF(ДАННЫЕ!$BY412&gt;0,1,0)&amp;"v"&amp;IF(ДАННЫЕ!$BZ412&gt;0,1,0)&amp;"n"&amp;ДАННЫЕ!$CA412&amp;"t"&amp;ДАННЫЕ!$AY412&amp;"k"&amp;ДАННЫЕ!$CB412&amp;"q"&amp;ДАННЫЕ!$CC412&amp;"w"&amp;ДАННЫЕ!$CD412&amp;"e"&amp;ДАННЫЕ!$CE412&amp;"m"&amp;ДАННЫЕ!$CF412&amp;"c"&amp;ДАННЫЕ!$CG412&amp;"z"&amp;ДАННЫЕ!$CH412&amp;"d"&amp;IF(H412=4,1,0)&amp;"s"&amp;IF(ДАННЫЕ!$J412=1,0,1)&amp;"u"&amp;IF(ДАННЫЕ!$CJ412&gt;0,1,0)</f>
        <v>g0cf0a06AR1VG0o0xp0v0ntkqwemczd0s1u0</v>
      </c>
      <c r="O412" s="28" t="str">
        <f>ДАННЫЕ!$I412&amp;"g"&amp;B412&amp;A412&amp;"f"&amp;P412&amp;"c"&amp;IF(ДАННЫЕ!$U412&gt;0,1,0)&amp;"s"&amp;IF(ДАННЫЕ!$Q412&gt;0,IF(YEAR(ДАННЫЕ!$F$1)=YEAR(ДАННЫЕ!$Q412),IF(MONTH(ДАННЫЕ!$F$1)=MONTH(ДАННЫЕ!$Q412),111,11),1),0)&amp;"i"&amp;IF(ДАННЫЕ!$R412+ДАННЫЕ!$S412+ДАННЫЕ!$T412=0,0,1)&amp;"h"&amp;IF(ДАННЫЕ!$P412&gt;0,1,0)&amp;"p"&amp;IF(ДАННЫЕ!$CI412&gt;0,IF(YEAR(ДАННЫЕ!$F$1)=YEAR(ДАННЫЕ!$CI412),IF(MONTH(ДАННЫЕ!$F$1)=MONTH(ДАННЫЕ!$CI412),111,11),1),0)&amp;"d"&amp;IF(ДАННЫЕ!$CJ412&gt;0,IF(YEAR(ДАННЫЕ!$F$1)=YEAR(ДАННЫЕ!$CJ412),IF(MONTH(ДАННЫЕ!$F$1)=MONTH(ДАННЫЕ!$CJ412),111,11),1),0)&amp;"o"&amp;IF(ДАННЫЕ!$CK412&gt;0,IF(MONTH(ДАННЫЕ!$F$1)=MONTH(ДАННЫЕ!$CK412),111,11),0)&amp;"v"&amp;IF(ДАННЫЕ!$BE412&gt;0,IF(MONTH(ДАННЫЕ!$F$1)=MONTH(ДАННЫЕ!$BE412),111,11),0)</f>
        <v>g00f0c0s0i0h0p0d0o0v0</v>
      </c>
      <c r="P412" s="15">
        <f t="shared" si="20"/>
        <v>0</v>
      </c>
      <c r="Q412" s="15">
        <f>IF(ДАННЫЕ!$F$1&gt;ДАННЫЕ!$N412,IF(YEAR(ДАННЫЕ!$F$1)=YEAR(ДАННЫЕ!M412),1,0),0)</f>
        <v>0</v>
      </c>
      <c r="R412" s="15">
        <f>IF(ДАННЫЕ!$F$1&gt;ДАННЫЕ!$N412,IF(YEAR(ДАННЫЕ!$F$1)=YEAR(ДАННЫЕ!N412),1,0),0)</f>
        <v>0</v>
      </c>
      <c r="S412" s="15">
        <f>IF(ДАННЫЕ!$AA412="2А",1,IF(ДАННЫЕ!$AA412="2Б",2,IF(ДАННЫЕ!$AA412="2В",3,IF(ДАННЫЕ!$AA412=3,4,IF(ДАННЫЕ!$AA412="4А",5,IF(ДАННЫЕ!$AA412="4Б",6,IF(ДАННЫЕ!$AA412="4В",7,IF(ДАННЫЕ!$AA412=5,8,0))))))))</f>
        <v>0</v>
      </c>
      <c r="T412" s="15">
        <f>IF(OR(ДАННЫЕ!$AC412=2,ДАННЫЕ!$AD412=2,ДАННЫЕ!$AE412=2),2,IF(OR(ДАННЫЕ!$AC412=1,ДАННЫЕ!$AD412=1,ДАННЫЕ!$AE412=1),1,0))</f>
        <v>0</v>
      </c>
    </row>
    <row r="413" spans="1:20" ht="15" customHeight="1" x14ac:dyDescent="0.2">
      <c r="A413" s="78">
        <f>IF(B413&gt;0,IF(MONTH(ДАННЫЕ!$F$1)=MONTH(ДАННЫЕ!$B413),1,0),0)</f>
        <v>0</v>
      </c>
      <c r="B413" s="14">
        <f>IF(ДАННЫЕ!$B413&gt;0,IF(YEAR(ДАННЫЕ!$F$1)=YEAR(ДАННЫЕ!$B413),1,0),0)</f>
        <v>0</v>
      </c>
      <c r="C413" s="14">
        <f>IF(ДАННЫЕ!$CM413&gt;0,IF(YEAR(ДАННЫЕ!$F$1)=YEAR(ДАННЫЕ!$CM413),1,0),0)</f>
        <v>0</v>
      </c>
      <c r="D413" s="14">
        <f>IF(ДАННЫЕ!$CJ413&gt;0,IF(ДАННЫЕ!$CL413&gt;ДАННЫЕ!$F$1,1,IF(ДАННЫЕ!$CL413&gt;0,0,1)),0)</f>
        <v>0</v>
      </c>
      <c r="E413" s="43" t="str">
        <f ca="1">IF(ДАННЫЕ!$F$1&gt;0,IF(ДАННЫЕ!$G413&gt;0,DATEDIF(ДАННЫЕ!$G413,ДАННЫЕ!$F$1,"y"),""),IF(ДАННЫЕ!$G413&gt;0,DATEDIF(ДАННЫЕ!$G413,TODAY(),"y"),""))</f>
        <v/>
      </c>
      <c r="F413" s="43" t="str">
        <f xml:space="preserve"> IF(ДАННЫЕ!$F413="М",IF(E413&gt;=18,IF(E413&lt;60,1,""),""),"")&amp;IF(ДАННЫЕ!$F413="Ж",IF(E413&gt;=18,IF(E413&lt;55,1,""),""),"")</f>
        <v/>
      </c>
      <c r="G413" s="43" t="str">
        <f xml:space="preserve"> IF(ДАННЫЕ!$F413="М",IF(E413&gt;=60,2,""),"")&amp;IF(ДАННЫЕ!$F413="Ж",IF(E413&gt;=55,2,""),"")</f>
        <v/>
      </c>
      <c r="H413" s="43" t="str">
        <f t="shared" ca="1" si="18"/>
        <v/>
      </c>
      <c r="I413" s="43" t="str">
        <f t="shared" ca="1" si="19"/>
        <v>03</v>
      </c>
      <c r="J413" s="28" t="str">
        <f ca="1">ДАННЫЕ!$F413&amp;H413&amp;I413&amp;ДАННЫЕ!$I413&amp;"m"&amp;IF(ДАННЫЕ!$I413&gt;0,IF(ДАННЫЕ!$J413&gt;0,0,1),"")&amp;"f"&amp;IF(ДАННЫЕ!$R413&gt;0,IF(YEAR(ДАННЫЕ!$F$1)=YEAR(ДАННЫЕ!$R413),1,0),0)&amp;"z"&amp;ДАННЫЕ!$R413&amp;"p"&amp;ДАННЫЕ!$S413&amp;"i"&amp;ДАННЫЕ!$T413&amp;"h"&amp;ДАННЫЕ!$K413&amp;"be"&amp;ДАННЫЕ!$BI413&amp;"CD"&amp;IF(ДАННЫЕ!BF413&gt;500,4,IF(ДАННЫЕ!BF413&gt;350,3,IF(ДАННЫЕ!BF413&gt;200,2,IF(ДАННЫЕ!BF413&gt;0,1,0))))&amp;"g"&amp;B413&amp;"d"&amp;H413&amp;"l"&amp;ДАННЫЕ!AT413&amp;"a"&amp;ДАННЫЕ!$V413&amp;"v"&amp;R413&amp;"k"&amp;ДАННЫЕ!$U413&amp;"s"&amp;ДАННЫЕ!$Y413&amp;"t"&amp;ДАННЫЕ!$X413&amp;"b"&amp;IF(ДАННЫЕ!$Q413&gt;1,1,0)&amp;"PP"&amp;ДАННЫЕ!Z413&amp;"c"&amp;S413&amp;"x"&amp;IF(ДАННЫЕ!$BY413&gt;0,IF(YEAR(ДАННЫЕ!$F$1)=YEAR(ДАННЫЕ!$BY413),1,0),0)&amp;"n"&amp;IF(ДАННЫЕ!$BZ413&gt;0,IF(YEAR(ДАННЫЕ!$F$1)=YEAR(ДАННЫЕ!$BZ413),1,0),0)&amp;"u"&amp;D413&amp;"z"&amp;IF(ДАННЫЕ!$CL413&gt;0,IF(YEAR(ДАННЫЕ!$F$1)&gt;YEAR(ДАННЫЕ!$CL413),11,12),0)</f>
        <v>03mf0zpihbeCD0g0dlav0kstb0PPc0x0n0u0z0</v>
      </c>
      <c r="K413" s="28" t="str">
        <f ca="1">ДАННЫЕ!$I413&amp;"x"&amp;B413&amp;"w"&amp;IF(T413+ДАННЫЕ!AD413+ДАННЫЕ!AE413+ДАННЫЕ!AF413+ДАННЫЕ!AG413+ДАННЫЕ!AH413+ДАННЫЕ!$AL413+ДАННЫЕ!AI413+ДАННЫЕ!AJ413+ДАННЫЕ!AK413+ДАННЫЕ!AP413+ДАННЫЕ!AQ413+ДАННЫЕ!AR413+ДАННЫЕ!$AM413+ДАННЫЕ!$AN413+ДАННЫЕ!AS413+ДАННЫЕ!AT413&gt;0,1,0)&amp;IF(OR(T413=2,ДАННЫЕ!AD413=2,ДАННЫЕ!AE413=2,ДАННЫЕ!AF413=2,ДАННЫЕ!AG413=2,ДАННЫЕ!AH413=2,ДАННЫЕ!$AL413=2,ДАННЫЕ!AI413=2,ДАННЫЕ!AJ413=2,ДАННЫЕ!AK413=2,ДАННЫЕ!AP413=2,ДАННЫЕ!AQ413=2,ДАННЫЕ!AR413=2,ДАННЫЕ!$AM413=2,ДАННЫЕ!$AN413=2,ДАННЫЕ!AS413=2,ДАННЫЕ!AT413=2),2,0)&amp;"t"&amp;IF(T413&gt;0,"1"&amp;T413,"00")&amp;"f"&amp;IF(ДАННЫЕ!$AC413,"1"&amp;ДАННЫЕ!$AC413,"00")&amp;"b"&amp;IF(ДАННЫЕ!$AD413,"1"&amp;ДАННЫЕ!$AD413,"00")&amp;"g"&amp;IF(ДАННЫЕ!$AF413,"1"&amp;ДАННЫЕ!$AF413,"00")&amp;"c"&amp;IF(ДАННЫЕ!$AG413,"1"&amp;ДАННЫЕ!$AG413,"00")&amp;"i"&amp;IF(ДАННЫЕ!$AH413,"1"&amp;ДАННЫЕ!$AH413,"00")&amp;"r"&amp;IF(ДАННЫЕ!$AL413,"1"&amp;ДАННЫЕ!$AL413,"00")&amp;"m"&amp;IF(ДАННЫЕ!$AI413,"1"&amp;ДАННЫЕ!$AI413,"00")&amp;"hS"&amp;IF(ДАННЫЕ!$AJ413,"1"&amp;ДАННЫЕ!$AJ413,"00")&amp;"hZ"&amp;IF(ДАННЫЕ!$AK413,"1"&amp;ДАННЫЕ!$AK413,"00")&amp;"p"&amp;IF(ДАННЫЕ!$AP413,"1"&amp;ДАННЫЕ!$AP413,"00")&amp;"k"&amp;IF(ДАННЫЕ!$AQ413,"1"&amp;ДАННЫЕ!$AQ413,"00")&amp;"z"&amp;IF(ДАННЫЕ!$AR413,"1"&amp;ДАННЫЕ!$AR413,"00")&amp;"j"&amp;IF(ДАННЫЕ!$AM413,"1"&amp;ДАННЫЕ!$AM413,"00")&amp;"n"&amp;IF(ДАННЫЕ!$AN413,"1"&amp;ДАННЫЕ!$AN413,"00")&amp;"E"&amp;ДАННЫЕ!BI413&amp;"L"&amp;ДАННЫЕ!AO413&amp;"h"&amp;IF(ДАННЫЕ!$AU413&gt;0,1,0)&amp;"v"&amp;IF(ДАННЫЕ!$AW413&gt;0,1,0)&amp;"a"&amp;IF(ДАННЫЕ!$AS413,"1"&amp;ДАННЫЕ!$AS413,"00")&amp;"s"&amp;IF(ДАННЫЕ!$AT413,"1"&amp;ДАННЫЕ!$AT413,"00")&amp;"u"&amp;IF(ДАННЫЕ!$CJ413&gt;0,1,0)&amp;"y"&amp;B413&amp;"d"&amp;H413&amp;"e"&amp;F413&amp;G413</f>
        <v>x0w00t00f00b00g00c00i00r00m00hS00hZ00p00k00z00j00n00ELh0v0a00s00u0y0de</v>
      </c>
      <c r="L413" s="28" t="str">
        <f ca="1">ДАННЫЕ!$I413&amp;"VN"&amp;IF(ДАННЫЕ!AW413&gt;0,11,10)&amp;"CD"&amp;IF(ДАННЫЕ!BF413&gt;500,16,IF(ДАННЫЕ!BF413&gt;350,15,IF(ДАННЫЕ!BF413&gt;=200,14,IF(ДАННЫЕ!BF413&gt;=100,13,IF(ДАННЫЕ!BF413&gt;=50,12,IF(ДАННЫЕ!BF413&gt;0,11,10))))))&amp;"AR"&amp;IF(ДАННЫЕ!BX413&gt;0,1,0)&amp;"GD"&amp;B413&amp;"VV"&amp;IF(E413&gt;=5,IF(E413&lt;18,1,0),0)</f>
        <v>VN10CD10AR0GD0VV0</v>
      </c>
      <c r="M413" s="28" t="str">
        <f>ДАННЫЕ!$I413&amp;"b"&amp;ДАННЫЕ!$BI413&amp;"r"&amp;ДАННЫЕ!$BJ413&amp;"CD"&amp;IF(ДАННЫЕ!BF413&gt;0,IF(ДАННЫЕ!BF413&lt;200,1,IF(ДАННЫЕ!BF413&lt;350,2,3)),0)&amp;"h"&amp;IF(ДАННЫЕ!$BK413+ДАННЫЕ!$BL413+ДАННЫЕ!$BM413&gt;0,1,0)&amp;"x"&amp;ДАННЫЕ!$BK413&amp;"y"&amp;ДАННЫЕ!$BL413&amp;"z"&amp;ДАННЫЕ!$BM413&amp;"c"&amp;IF(ДАННЫЕ!$BK413+ДАННЫЕ!$BL413+ДАННЫЕ!$BM413=3,1,0)&amp;"a"&amp;IF(ДАННЫЕ!$BQ413+ДАННЫЕ!$BR413&gt;0,1,0)&amp;"d"&amp;ДАННЫЕ!$BQ413&amp;"v"&amp;ДАННЫЕ!$BR413&amp;"p"&amp;ДАННЫЕ!$BS413&amp;"n"&amp;ДАННЫЕ!$BU413&amp;"t"&amp;ДАННЫЕ!$BV413&amp;"o"&amp;ДАННЫЕ!$BT413&amp;"l"&amp;IF(ДАННЫЕ!$BN413&gt;0,1,0)&amp;ДАННЫЕ!$BN413&amp;"g"&amp;ДАННЫЕ!$BO413&amp;"s"&amp;ДАННЫЕ!$BP413&amp;"DZ"&amp;IF(ДАННЫЕ!B413-ДАННЫЕ!G413 &lt; 60,IF(ДАННЫЕ!B413-ДАННЫЕ!G413 &gt;= 0,1,0),0)&amp;"u"&amp;IF(ДАННЫЕ!$CJ413&gt;0,1,0)</f>
        <v>brCD0h0xyzc0a0dvpntol0gsDZ1u0</v>
      </c>
      <c r="N413" s="28" t="str">
        <f ca="1">ДАННЫЕ!$F413&amp;ДАННЫЕ!$I413&amp;"g"&amp;B413&amp;"cf"&amp;D413&amp;"a"&amp;IF(ДАННЫЕ!$BX413&gt;0,1,0)&amp;IF(ДАННЫЕ!$BF413&gt;500,1,IF(ДАННЫЕ!$BF413&gt;350,2,IF(ДАННЫЕ!$BF413&gt;=200,3,IF(ДАННЫЕ!$BF413&gt;=100,4,IF(ДАННЫЕ!$BF413&gt;=50,5,IF(ДАННЫЕ!$BF413&lt;50,6,0))))))&amp;"AR"&amp;IF(DATEDIF(ДАННЫЕ!$BX413,ДАННЫЕ!$F$1,"y")&gt;1,1,0)&amp;"VG"&amp;IF(ДАННЫЕ!$BH413="0",1,0)&amp;"o"&amp;IF(T413+ДАННЫЕ!$AF413+ДАННЫЕ!$AG413+ДАННЫЕ!$AH413+ДАННЫЕ!$AI413+ДАННЫЕ!$AJ413+ДАННЫЕ!$AP413+ДАННЫЕ!$AQ413+ДАННЫЕ!$AR413+ДАННЫЕ!$AU413+ДАННЫЕ!$AW413+ДАННЫЕ!$AS413+ДАННЫЕ!$AT413&gt;0,1,0)&amp;"x"&amp;ДАННЫЕ!$AG413&amp;"p"&amp;IF(ДАННЫЕ!$BY413&gt;0,1,0)&amp;"v"&amp;IF(ДАННЫЕ!$BZ413&gt;0,1,0)&amp;"n"&amp;ДАННЫЕ!$CA413&amp;"t"&amp;ДАННЫЕ!$AY413&amp;"k"&amp;ДАННЫЕ!$CB413&amp;"q"&amp;ДАННЫЕ!$CC413&amp;"w"&amp;ДАННЫЕ!$CD413&amp;"e"&amp;ДАННЫЕ!$CE413&amp;"m"&amp;ДАННЫЕ!$CF413&amp;"c"&amp;ДАННЫЕ!$CG413&amp;"z"&amp;ДАННЫЕ!$CH413&amp;"d"&amp;IF(H413=4,1,0)&amp;"s"&amp;IF(ДАННЫЕ!$J413=1,0,1)&amp;"u"&amp;IF(ДАННЫЕ!$CJ413&gt;0,1,0)</f>
        <v>g0cf0a06AR1VG0o0xp0v0ntkqwemczd0s1u0</v>
      </c>
      <c r="O413" s="28" t="str">
        <f>ДАННЫЕ!$I413&amp;"g"&amp;B413&amp;A413&amp;"f"&amp;P413&amp;"c"&amp;IF(ДАННЫЕ!$U413&gt;0,1,0)&amp;"s"&amp;IF(ДАННЫЕ!$Q413&gt;0,IF(YEAR(ДАННЫЕ!$F$1)=YEAR(ДАННЫЕ!$Q413),IF(MONTH(ДАННЫЕ!$F$1)=MONTH(ДАННЫЕ!$Q413),111,11),1),0)&amp;"i"&amp;IF(ДАННЫЕ!$R413+ДАННЫЕ!$S413+ДАННЫЕ!$T413=0,0,1)&amp;"h"&amp;IF(ДАННЫЕ!$P413&gt;0,1,0)&amp;"p"&amp;IF(ДАННЫЕ!$CI413&gt;0,IF(YEAR(ДАННЫЕ!$F$1)=YEAR(ДАННЫЕ!$CI413),IF(MONTH(ДАННЫЕ!$F$1)=MONTH(ДАННЫЕ!$CI413),111,11),1),0)&amp;"d"&amp;IF(ДАННЫЕ!$CJ413&gt;0,IF(YEAR(ДАННЫЕ!$F$1)=YEAR(ДАННЫЕ!$CJ413),IF(MONTH(ДАННЫЕ!$F$1)=MONTH(ДАННЫЕ!$CJ413),111,11),1),0)&amp;"o"&amp;IF(ДАННЫЕ!$CK413&gt;0,IF(MONTH(ДАННЫЕ!$F$1)=MONTH(ДАННЫЕ!$CK413),111,11),0)&amp;"v"&amp;IF(ДАННЫЕ!$BE413&gt;0,IF(MONTH(ДАННЫЕ!$F$1)=MONTH(ДАННЫЕ!$BE413),111,11),0)</f>
        <v>g00f0c0s0i0h0p0d0o0v0</v>
      </c>
      <c r="P413" s="15">
        <f t="shared" si="20"/>
        <v>0</v>
      </c>
      <c r="Q413" s="15">
        <f>IF(ДАННЫЕ!$F$1&gt;ДАННЫЕ!$N413,IF(YEAR(ДАННЫЕ!$F$1)=YEAR(ДАННЫЕ!M413),1,0),0)</f>
        <v>0</v>
      </c>
      <c r="R413" s="15">
        <f>IF(ДАННЫЕ!$F$1&gt;ДАННЫЕ!$N413,IF(YEAR(ДАННЫЕ!$F$1)=YEAR(ДАННЫЕ!N413),1,0),0)</f>
        <v>0</v>
      </c>
      <c r="S413" s="15">
        <f>IF(ДАННЫЕ!$AA413="2А",1,IF(ДАННЫЕ!$AA413="2Б",2,IF(ДАННЫЕ!$AA413="2В",3,IF(ДАННЫЕ!$AA413=3,4,IF(ДАННЫЕ!$AA413="4А",5,IF(ДАННЫЕ!$AA413="4Б",6,IF(ДАННЫЕ!$AA413="4В",7,IF(ДАННЫЕ!$AA413=5,8,0))))))))</f>
        <v>0</v>
      </c>
      <c r="T413" s="15">
        <f>IF(OR(ДАННЫЕ!$AC413=2,ДАННЫЕ!$AD413=2,ДАННЫЕ!$AE413=2),2,IF(OR(ДАННЫЕ!$AC413=1,ДАННЫЕ!$AD413=1,ДАННЫЕ!$AE413=1),1,0))</f>
        <v>0</v>
      </c>
    </row>
    <row r="414" spans="1:20" ht="15" customHeight="1" x14ac:dyDescent="0.2">
      <c r="A414" s="78">
        <f>IF(B414&gt;0,IF(MONTH(ДАННЫЕ!$F$1)=MONTH(ДАННЫЕ!$B414),1,0),0)</f>
        <v>0</v>
      </c>
      <c r="B414" s="14">
        <f>IF(ДАННЫЕ!$B414&gt;0,IF(YEAR(ДАННЫЕ!$F$1)=YEAR(ДАННЫЕ!$B414),1,0),0)</f>
        <v>0</v>
      </c>
      <c r="C414" s="14">
        <f>IF(ДАННЫЕ!$CM414&gt;0,IF(YEAR(ДАННЫЕ!$F$1)=YEAR(ДАННЫЕ!$CM414),1,0),0)</f>
        <v>0</v>
      </c>
      <c r="D414" s="14">
        <f>IF(ДАННЫЕ!$CJ414&gt;0,IF(ДАННЫЕ!$CL414&gt;ДАННЫЕ!$F$1,1,IF(ДАННЫЕ!$CL414&gt;0,0,1)),0)</f>
        <v>0</v>
      </c>
      <c r="E414" s="43" t="str">
        <f ca="1">IF(ДАННЫЕ!$F$1&gt;0,IF(ДАННЫЕ!$G414&gt;0,DATEDIF(ДАННЫЕ!$G414,ДАННЫЕ!$F$1,"y"),""),IF(ДАННЫЕ!$G414&gt;0,DATEDIF(ДАННЫЕ!$G414,TODAY(),"y"),""))</f>
        <v/>
      </c>
      <c r="F414" s="43" t="str">
        <f xml:space="preserve"> IF(ДАННЫЕ!$F414="М",IF(E414&gt;=18,IF(E414&lt;60,1,""),""),"")&amp;IF(ДАННЫЕ!$F414="Ж",IF(E414&gt;=18,IF(E414&lt;55,1,""),""),"")</f>
        <v/>
      </c>
      <c r="G414" s="43" t="str">
        <f xml:space="preserve"> IF(ДАННЫЕ!$F414="М",IF(E414&gt;=60,2,""),"")&amp;IF(ДАННЫЕ!$F414="Ж",IF(E414&gt;=55,2,""),"")</f>
        <v/>
      </c>
      <c r="H414" s="43" t="str">
        <f t="shared" ca="1" si="18"/>
        <v/>
      </c>
      <c r="I414" s="43" t="str">
        <f t="shared" ca="1" si="19"/>
        <v>03</v>
      </c>
      <c r="J414" s="28" t="str">
        <f ca="1">ДАННЫЕ!$F414&amp;H414&amp;I414&amp;ДАННЫЕ!$I414&amp;"m"&amp;IF(ДАННЫЕ!$I414&gt;0,IF(ДАННЫЕ!$J414&gt;0,0,1),"")&amp;"f"&amp;IF(ДАННЫЕ!$R414&gt;0,IF(YEAR(ДАННЫЕ!$F$1)=YEAR(ДАННЫЕ!$R414),1,0),0)&amp;"z"&amp;ДАННЫЕ!$R414&amp;"p"&amp;ДАННЫЕ!$S414&amp;"i"&amp;ДАННЫЕ!$T414&amp;"h"&amp;ДАННЫЕ!$K414&amp;"be"&amp;ДАННЫЕ!$BI414&amp;"CD"&amp;IF(ДАННЫЕ!BF414&gt;500,4,IF(ДАННЫЕ!BF414&gt;350,3,IF(ДАННЫЕ!BF414&gt;200,2,IF(ДАННЫЕ!BF414&gt;0,1,0))))&amp;"g"&amp;B414&amp;"d"&amp;H414&amp;"l"&amp;ДАННЫЕ!AT414&amp;"a"&amp;ДАННЫЕ!$V414&amp;"v"&amp;R414&amp;"k"&amp;ДАННЫЕ!$U414&amp;"s"&amp;ДАННЫЕ!$Y414&amp;"t"&amp;ДАННЫЕ!$X414&amp;"b"&amp;IF(ДАННЫЕ!$Q414&gt;1,1,0)&amp;"PP"&amp;ДАННЫЕ!Z414&amp;"c"&amp;S414&amp;"x"&amp;IF(ДАННЫЕ!$BY414&gt;0,IF(YEAR(ДАННЫЕ!$F$1)=YEAR(ДАННЫЕ!$BY414),1,0),0)&amp;"n"&amp;IF(ДАННЫЕ!$BZ414&gt;0,IF(YEAR(ДАННЫЕ!$F$1)=YEAR(ДАННЫЕ!$BZ414),1,0),0)&amp;"u"&amp;D414&amp;"z"&amp;IF(ДАННЫЕ!$CL414&gt;0,IF(YEAR(ДАННЫЕ!$F$1)&gt;YEAR(ДАННЫЕ!$CL414),11,12),0)</f>
        <v>03mf0zpihbeCD0g0dlav0kstb0PPc0x0n0u0z0</v>
      </c>
      <c r="K414" s="28" t="str">
        <f ca="1">ДАННЫЕ!$I414&amp;"x"&amp;B414&amp;"w"&amp;IF(T414+ДАННЫЕ!AD414+ДАННЫЕ!AE414+ДАННЫЕ!AF414+ДАННЫЕ!AG414+ДАННЫЕ!AH414+ДАННЫЕ!$AL414+ДАННЫЕ!AI414+ДАННЫЕ!AJ414+ДАННЫЕ!AK414+ДАННЫЕ!AP414+ДАННЫЕ!AQ414+ДАННЫЕ!AR414+ДАННЫЕ!$AM414+ДАННЫЕ!$AN414+ДАННЫЕ!AS414+ДАННЫЕ!AT414&gt;0,1,0)&amp;IF(OR(T414=2,ДАННЫЕ!AD414=2,ДАННЫЕ!AE414=2,ДАННЫЕ!AF414=2,ДАННЫЕ!AG414=2,ДАННЫЕ!AH414=2,ДАННЫЕ!$AL414=2,ДАННЫЕ!AI414=2,ДАННЫЕ!AJ414=2,ДАННЫЕ!AK414=2,ДАННЫЕ!AP414=2,ДАННЫЕ!AQ414=2,ДАННЫЕ!AR414=2,ДАННЫЕ!$AM414=2,ДАННЫЕ!$AN414=2,ДАННЫЕ!AS414=2,ДАННЫЕ!AT414=2),2,0)&amp;"t"&amp;IF(T414&gt;0,"1"&amp;T414,"00")&amp;"f"&amp;IF(ДАННЫЕ!$AC414,"1"&amp;ДАННЫЕ!$AC414,"00")&amp;"b"&amp;IF(ДАННЫЕ!$AD414,"1"&amp;ДАННЫЕ!$AD414,"00")&amp;"g"&amp;IF(ДАННЫЕ!$AF414,"1"&amp;ДАННЫЕ!$AF414,"00")&amp;"c"&amp;IF(ДАННЫЕ!$AG414,"1"&amp;ДАННЫЕ!$AG414,"00")&amp;"i"&amp;IF(ДАННЫЕ!$AH414,"1"&amp;ДАННЫЕ!$AH414,"00")&amp;"r"&amp;IF(ДАННЫЕ!$AL414,"1"&amp;ДАННЫЕ!$AL414,"00")&amp;"m"&amp;IF(ДАННЫЕ!$AI414,"1"&amp;ДАННЫЕ!$AI414,"00")&amp;"hS"&amp;IF(ДАННЫЕ!$AJ414,"1"&amp;ДАННЫЕ!$AJ414,"00")&amp;"hZ"&amp;IF(ДАННЫЕ!$AK414,"1"&amp;ДАННЫЕ!$AK414,"00")&amp;"p"&amp;IF(ДАННЫЕ!$AP414,"1"&amp;ДАННЫЕ!$AP414,"00")&amp;"k"&amp;IF(ДАННЫЕ!$AQ414,"1"&amp;ДАННЫЕ!$AQ414,"00")&amp;"z"&amp;IF(ДАННЫЕ!$AR414,"1"&amp;ДАННЫЕ!$AR414,"00")&amp;"j"&amp;IF(ДАННЫЕ!$AM414,"1"&amp;ДАННЫЕ!$AM414,"00")&amp;"n"&amp;IF(ДАННЫЕ!$AN414,"1"&amp;ДАННЫЕ!$AN414,"00")&amp;"E"&amp;ДАННЫЕ!BI414&amp;"L"&amp;ДАННЫЕ!AO414&amp;"h"&amp;IF(ДАННЫЕ!$AU414&gt;0,1,0)&amp;"v"&amp;IF(ДАННЫЕ!$AW414&gt;0,1,0)&amp;"a"&amp;IF(ДАННЫЕ!$AS414,"1"&amp;ДАННЫЕ!$AS414,"00")&amp;"s"&amp;IF(ДАННЫЕ!$AT414,"1"&amp;ДАННЫЕ!$AT414,"00")&amp;"u"&amp;IF(ДАННЫЕ!$CJ414&gt;0,1,0)&amp;"y"&amp;B414&amp;"d"&amp;H414&amp;"e"&amp;F414&amp;G414</f>
        <v>x0w00t00f00b00g00c00i00r00m00hS00hZ00p00k00z00j00n00ELh0v0a00s00u0y0de</v>
      </c>
      <c r="L414" s="28" t="str">
        <f ca="1">ДАННЫЕ!$I414&amp;"VN"&amp;IF(ДАННЫЕ!AW414&gt;0,11,10)&amp;"CD"&amp;IF(ДАННЫЕ!BF414&gt;500,16,IF(ДАННЫЕ!BF414&gt;350,15,IF(ДАННЫЕ!BF414&gt;=200,14,IF(ДАННЫЕ!BF414&gt;=100,13,IF(ДАННЫЕ!BF414&gt;=50,12,IF(ДАННЫЕ!BF414&gt;0,11,10))))))&amp;"AR"&amp;IF(ДАННЫЕ!BX414&gt;0,1,0)&amp;"GD"&amp;B414&amp;"VV"&amp;IF(E414&gt;=5,IF(E414&lt;18,1,0),0)</f>
        <v>VN10CD10AR0GD0VV0</v>
      </c>
      <c r="M414" s="28" t="str">
        <f>ДАННЫЕ!$I414&amp;"b"&amp;ДАННЫЕ!$BI414&amp;"r"&amp;ДАННЫЕ!$BJ414&amp;"CD"&amp;IF(ДАННЫЕ!BF414&gt;0,IF(ДАННЫЕ!BF414&lt;200,1,IF(ДАННЫЕ!BF414&lt;350,2,3)),0)&amp;"h"&amp;IF(ДАННЫЕ!$BK414+ДАННЫЕ!$BL414+ДАННЫЕ!$BM414&gt;0,1,0)&amp;"x"&amp;ДАННЫЕ!$BK414&amp;"y"&amp;ДАННЫЕ!$BL414&amp;"z"&amp;ДАННЫЕ!$BM414&amp;"c"&amp;IF(ДАННЫЕ!$BK414+ДАННЫЕ!$BL414+ДАННЫЕ!$BM414=3,1,0)&amp;"a"&amp;IF(ДАННЫЕ!$BQ414+ДАННЫЕ!$BR414&gt;0,1,0)&amp;"d"&amp;ДАННЫЕ!$BQ414&amp;"v"&amp;ДАННЫЕ!$BR414&amp;"p"&amp;ДАННЫЕ!$BS414&amp;"n"&amp;ДАННЫЕ!$BU414&amp;"t"&amp;ДАННЫЕ!$BV414&amp;"o"&amp;ДАННЫЕ!$BT414&amp;"l"&amp;IF(ДАННЫЕ!$BN414&gt;0,1,0)&amp;ДАННЫЕ!$BN414&amp;"g"&amp;ДАННЫЕ!$BO414&amp;"s"&amp;ДАННЫЕ!$BP414&amp;"DZ"&amp;IF(ДАННЫЕ!B414-ДАННЫЕ!G414 &lt; 60,IF(ДАННЫЕ!B414-ДАННЫЕ!G414 &gt;= 0,1,0),0)&amp;"u"&amp;IF(ДАННЫЕ!$CJ414&gt;0,1,0)</f>
        <v>brCD0h0xyzc0a0dvpntol0gsDZ1u0</v>
      </c>
      <c r="N414" s="28" t="str">
        <f ca="1">ДАННЫЕ!$F414&amp;ДАННЫЕ!$I414&amp;"g"&amp;B414&amp;"cf"&amp;D414&amp;"a"&amp;IF(ДАННЫЕ!$BX414&gt;0,1,0)&amp;IF(ДАННЫЕ!$BF414&gt;500,1,IF(ДАННЫЕ!$BF414&gt;350,2,IF(ДАННЫЕ!$BF414&gt;=200,3,IF(ДАННЫЕ!$BF414&gt;=100,4,IF(ДАННЫЕ!$BF414&gt;=50,5,IF(ДАННЫЕ!$BF414&lt;50,6,0))))))&amp;"AR"&amp;IF(DATEDIF(ДАННЫЕ!$BX414,ДАННЫЕ!$F$1,"y")&gt;1,1,0)&amp;"VG"&amp;IF(ДАННЫЕ!$BH414="0",1,0)&amp;"o"&amp;IF(T414+ДАННЫЕ!$AF414+ДАННЫЕ!$AG414+ДАННЫЕ!$AH414+ДАННЫЕ!$AI414+ДАННЫЕ!$AJ414+ДАННЫЕ!$AP414+ДАННЫЕ!$AQ414+ДАННЫЕ!$AR414+ДАННЫЕ!$AU414+ДАННЫЕ!$AW414+ДАННЫЕ!$AS414+ДАННЫЕ!$AT414&gt;0,1,0)&amp;"x"&amp;ДАННЫЕ!$AG414&amp;"p"&amp;IF(ДАННЫЕ!$BY414&gt;0,1,0)&amp;"v"&amp;IF(ДАННЫЕ!$BZ414&gt;0,1,0)&amp;"n"&amp;ДАННЫЕ!$CA414&amp;"t"&amp;ДАННЫЕ!$AY414&amp;"k"&amp;ДАННЫЕ!$CB414&amp;"q"&amp;ДАННЫЕ!$CC414&amp;"w"&amp;ДАННЫЕ!$CD414&amp;"e"&amp;ДАННЫЕ!$CE414&amp;"m"&amp;ДАННЫЕ!$CF414&amp;"c"&amp;ДАННЫЕ!$CG414&amp;"z"&amp;ДАННЫЕ!$CH414&amp;"d"&amp;IF(H414=4,1,0)&amp;"s"&amp;IF(ДАННЫЕ!$J414=1,0,1)&amp;"u"&amp;IF(ДАННЫЕ!$CJ414&gt;0,1,0)</f>
        <v>g0cf0a06AR1VG0o0xp0v0ntkqwemczd0s1u0</v>
      </c>
      <c r="O414" s="28" t="str">
        <f>ДАННЫЕ!$I414&amp;"g"&amp;B414&amp;A414&amp;"f"&amp;P414&amp;"c"&amp;IF(ДАННЫЕ!$U414&gt;0,1,0)&amp;"s"&amp;IF(ДАННЫЕ!$Q414&gt;0,IF(YEAR(ДАННЫЕ!$F$1)=YEAR(ДАННЫЕ!$Q414),IF(MONTH(ДАННЫЕ!$F$1)=MONTH(ДАННЫЕ!$Q414),111,11),1),0)&amp;"i"&amp;IF(ДАННЫЕ!$R414+ДАННЫЕ!$S414+ДАННЫЕ!$T414=0,0,1)&amp;"h"&amp;IF(ДАННЫЕ!$P414&gt;0,1,0)&amp;"p"&amp;IF(ДАННЫЕ!$CI414&gt;0,IF(YEAR(ДАННЫЕ!$F$1)=YEAR(ДАННЫЕ!$CI414),IF(MONTH(ДАННЫЕ!$F$1)=MONTH(ДАННЫЕ!$CI414),111,11),1),0)&amp;"d"&amp;IF(ДАННЫЕ!$CJ414&gt;0,IF(YEAR(ДАННЫЕ!$F$1)=YEAR(ДАННЫЕ!$CJ414),IF(MONTH(ДАННЫЕ!$F$1)=MONTH(ДАННЫЕ!$CJ414),111,11),1),0)&amp;"o"&amp;IF(ДАННЫЕ!$CK414&gt;0,IF(MONTH(ДАННЫЕ!$F$1)=MONTH(ДАННЫЕ!$CK414),111,11),0)&amp;"v"&amp;IF(ДАННЫЕ!$BE414&gt;0,IF(MONTH(ДАННЫЕ!$F$1)=MONTH(ДАННЫЕ!$BE414),111,11),0)</f>
        <v>g00f0c0s0i0h0p0d0o0v0</v>
      </c>
      <c r="P414" s="15">
        <f t="shared" si="20"/>
        <v>0</v>
      </c>
      <c r="Q414" s="15">
        <f>IF(ДАННЫЕ!$F$1&gt;ДАННЫЕ!$N414,IF(YEAR(ДАННЫЕ!$F$1)=YEAR(ДАННЫЕ!M414),1,0),0)</f>
        <v>0</v>
      </c>
      <c r="R414" s="15">
        <f>IF(ДАННЫЕ!$F$1&gt;ДАННЫЕ!$N414,IF(YEAR(ДАННЫЕ!$F$1)=YEAR(ДАННЫЕ!N414),1,0),0)</f>
        <v>0</v>
      </c>
      <c r="S414" s="15">
        <f>IF(ДАННЫЕ!$AA414="2А",1,IF(ДАННЫЕ!$AA414="2Б",2,IF(ДАННЫЕ!$AA414="2В",3,IF(ДАННЫЕ!$AA414=3,4,IF(ДАННЫЕ!$AA414="4А",5,IF(ДАННЫЕ!$AA414="4Б",6,IF(ДАННЫЕ!$AA414="4В",7,IF(ДАННЫЕ!$AA414=5,8,0))))))))</f>
        <v>0</v>
      </c>
      <c r="T414" s="15">
        <f>IF(OR(ДАННЫЕ!$AC414=2,ДАННЫЕ!$AD414=2,ДАННЫЕ!$AE414=2),2,IF(OR(ДАННЫЕ!$AC414=1,ДАННЫЕ!$AD414=1,ДАННЫЕ!$AE414=1),1,0))</f>
        <v>0</v>
      </c>
    </row>
    <row r="415" spans="1:20" ht="15" customHeight="1" x14ac:dyDescent="0.2">
      <c r="A415" s="78">
        <f>IF(B415&gt;0,IF(MONTH(ДАННЫЕ!$F$1)=MONTH(ДАННЫЕ!$B415),1,0),0)</f>
        <v>0</v>
      </c>
      <c r="B415" s="14">
        <f>IF(ДАННЫЕ!$B415&gt;0,IF(YEAR(ДАННЫЕ!$F$1)=YEAR(ДАННЫЕ!$B415),1,0),0)</f>
        <v>0</v>
      </c>
      <c r="C415" s="14">
        <f>IF(ДАННЫЕ!$CM415&gt;0,IF(YEAR(ДАННЫЕ!$F$1)=YEAR(ДАННЫЕ!$CM415),1,0),0)</f>
        <v>0</v>
      </c>
      <c r="D415" s="14">
        <f>IF(ДАННЫЕ!$CJ415&gt;0,IF(ДАННЫЕ!$CL415&gt;ДАННЫЕ!$F$1,1,IF(ДАННЫЕ!$CL415&gt;0,0,1)),0)</f>
        <v>0</v>
      </c>
      <c r="E415" s="43" t="str">
        <f ca="1">IF(ДАННЫЕ!$F$1&gt;0,IF(ДАННЫЕ!$G415&gt;0,DATEDIF(ДАННЫЕ!$G415,ДАННЫЕ!$F$1,"y"),""),IF(ДАННЫЕ!$G415&gt;0,DATEDIF(ДАННЫЕ!$G415,TODAY(),"y"),""))</f>
        <v/>
      </c>
      <c r="F415" s="43" t="str">
        <f xml:space="preserve"> IF(ДАННЫЕ!$F415="М",IF(E415&gt;=18,IF(E415&lt;60,1,""),""),"")&amp;IF(ДАННЫЕ!$F415="Ж",IF(E415&gt;=18,IF(E415&lt;55,1,""),""),"")</f>
        <v/>
      </c>
      <c r="G415" s="43" t="str">
        <f xml:space="preserve"> IF(ДАННЫЕ!$F415="М",IF(E415&gt;=60,2,""),"")&amp;IF(ДАННЫЕ!$F415="Ж",IF(E415&gt;=55,2,""),"")</f>
        <v/>
      </c>
      <c r="H415" s="43" t="str">
        <f t="shared" ca="1" si="18"/>
        <v/>
      </c>
      <c r="I415" s="43" t="str">
        <f t="shared" ca="1" si="19"/>
        <v>03</v>
      </c>
      <c r="J415" s="28" t="str">
        <f ca="1">ДАННЫЕ!$F415&amp;H415&amp;I415&amp;ДАННЫЕ!$I415&amp;"m"&amp;IF(ДАННЫЕ!$I415&gt;0,IF(ДАННЫЕ!$J415&gt;0,0,1),"")&amp;"f"&amp;IF(ДАННЫЕ!$R415&gt;0,IF(YEAR(ДАННЫЕ!$F$1)=YEAR(ДАННЫЕ!$R415),1,0),0)&amp;"z"&amp;ДАННЫЕ!$R415&amp;"p"&amp;ДАННЫЕ!$S415&amp;"i"&amp;ДАННЫЕ!$T415&amp;"h"&amp;ДАННЫЕ!$K415&amp;"be"&amp;ДАННЫЕ!$BI415&amp;"CD"&amp;IF(ДАННЫЕ!BF415&gt;500,4,IF(ДАННЫЕ!BF415&gt;350,3,IF(ДАННЫЕ!BF415&gt;200,2,IF(ДАННЫЕ!BF415&gt;0,1,0))))&amp;"g"&amp;B415&amp;"d"&amp;H415&amp;"l"&amp;ДАННЫЕ!AT415&amp;"a"&amp;ДАННЫЕ!$V415&amp;"v"&amp;R415&amp;"k"&amp;ДАННЫЕ!$U415&amp;"s"&amp;ДАННЫЕ!$Y415&amp;"t"&amp;ДАННЫЕ!$X415&amp;"b"&amp;IF(ДАННЫЕ!$Q415&gt;1,1,0)&amp;"PP"&amp;ДАННЫЕ!Z415&amp;"c"&amp;S415&amp;"x"&amp;IF(ДАННЫЕ!$BY415&gt;0,IF(YEAR(ДАННЫЕ!$F$1)=YEAR(ДАННЫЕ!$BY415),1,0),0)&amp;"n"&amp;IF(ДАННЫЕ!$BZ415&gt;0,IF(YEAR(ДАННЫЕ!$F$1)=YEAR(ДАННЫЕ!$BZ415),1,0),0)&amp;"u"&amp;D415&amp;"z"&amp;IF(ДАННЫЕ!$CL415&gt;0,IF(YEAR(ДАННЫЕ!$F$1)&gt;YEAR(ДАННЫЕ!$CL415),11,12),0)</f>
        <v>03mf0zpihbeCD0g0dlav0kstb0PPc0x0n0u0z0</v>
      </c>
      <c r="K415" s="28" t="str">
        <f ca="1">ДАННЫЕ!$I415&amp;"x"&amp;B415&amp;"w"&amp;IF(T415+ДАННЫЕ!AD415+ДАННЫЕ!AE415+ДАННЫЕ!AF415+ДАННЫЕ!AG415+ДАННЫЕ!AH415+ДАННЫЕ!$AL415+ДАННЫЕ!AI415+ДАННЫЕ!AJ415+ДАННЫЕ!AK415+ДАННЫЕ!AP415+ДАННЫЕ!AQ415+ДАННЫЕ!AR415+ДАННЫЕ!$AM415+ДАННЫЕ!$AN415+ДАННЫЕ!AS415+ДАННЫЕ!AT415&gt;0,1,0)&amp;IF(OR(T415=2,ДАННЫЕ!AD415=2,ДАННЫЕ!AE415=2,ДАННЫЕ!AF415=2,ДАННЫЕ!AG415=2,ДАННЫЕ!AH415=2,ДАННЫЕ!$AL415=2,ДАННЫЕ!AI415=2,ДАННЫЕ!AJ415=2,ДАННЫЕ!AK415=2,ДАННЫЕ!AP415=2,ДАННЫЕ!AQ415=2,ДАННЫЕ!AR415=2,ДАННЫЕ!$AM415=2,ДАННЫЕ!$AN415=2,ДАННЫЕ!AS415=2,ДАННЫЕ!AT415=2),2,0)&amp;"t"&amp;IF(T415&gt;0,"1"&amp;T415,"00")&amp;"f"&amp;IF(ДАННЫЕ!$AC415,"1"&amp;ДАННЫЕ!$AC415,"00")&amp;"b"&amp;IF(ДАННЫЕ!$AD415,"1"&amp;ДАННЫЕ!$AD415,"00")&amp;"g"&amp;IF(ДАННЫЕ!$AF415,"1"&amp;ДАННЫЕ!$AF415,"00")&amp;"c"&amp;IF(ДАННЫЕ!$AG415,"1"&amp;ДАННЫЕ!$AG415,"00")&amp;"i"&amp;IF(ДАННЫЕ!$AH415,"1"&amp;ДАННЫЕ!$AH415,"00")&amp;"r"&amp;IF(ДАННЫЕ!$AL415,"1"&amp;ДАННЫЕ!$AL415,"00")&amp;"m"&amp;IF(ДАННЫЕ!$AI415,"1"&amp;ДАННЫЕ!$AI415,"00")&amp;"hS"&amp;IF(ДАННЫЕ!$AJ415,"1"&amp;ДАННЫЕ!$AJ415,"00")&amp;"hZ"&amp;IF(ДАННЫЕ!$AK415,"1"&amp;ДАННЫЕ!$AK415,"00")&amp;"p"&amp;IF(ДАННЫЕ!$AP415,"1"&amp;ДАННЫЕ!$AP415,"00")&amp;"k"&amp;IF(ДАННЫЕ!$AQ415,"1"&amp;ДАННЫЕ!$AQ415,"00")&amp;"z"&amp;IF(ДАННЫЕ!$AR415,"1"&amp;ДАННЫЕ!$AR415,"00")&amp;"j"&amp;IF(ДАННЫЕ!$AM415,"1"&amp;ДАННЫЕ!$AM415,"00")&amp;"n"&amp;IF(ДАННЫЕ!$AN415,"1"&amp;ДАННЫЕ!$AN415,"00")&amp;"E"&amp;ДАННЫЕ!BI415&amp;"L"&amp;ДАННЫЕ!AO415&amp;"h"&amp;IF(ДАННЫЕ!$AU415&gt;0,1,0)&amp;"v"&amp;IF(ДАННЫЕ!$AW415&gt;0,1,0)&amp;"a"&amp;IF(ДАННЫЕ!$AS415,"1"&amp;ДАННЫЕ!$AS415,"00")&amp;"s"&amp;IF(ДАННЫЕ!$AT415,"1"&amp;ДАННЫЕ!$AT415,"00")&amp;"u"&amp;IF(ДАННЫЕ!$CJ415&gt;0,1,0)&amp;"y"&amp;B415&amp;"d"&amp;H415&amp;"e"&amp;F415&amp;G415</f>
        <v>x0w00t00f00b00g00c00i00r00m00hS00hZ00p00k00z00j00n00ELh0v0a00s00u0y0de</v>
      </c>
      <c r="L415" s="28" t="str">
        <f ca="1">ДАННЫЕ!$I415&amp;"VN"&amp;IF(ДАННЫЕ!AW415&gt;0,11,10)&amp;"CD"&amp;IF(ДАННЫЕ!BF415&gt;500,16,IF(ДАННЫЕ!BF415&gt;350,15,IF(ДАННЫЕ!BF415&gt;=200,14,IF(ДАННЫЕ!BF415&gt;=100,13,IF(ДАННЫЕ!BF415&gt;=50,12,IF(ДАННЫЕ!BF415&gt;0,11,10))))))&amp;"AR"&amp;IF(ДАННЫЕ!BX415&gt;0,1,0)&amp;"GD"&amp;B415&amp;"VV"&amp;IF(E415&gt;=5,IF(E415&lt;18,1,0),0)</f>
        <v>VN10CD10AR0GD0VV0</v>
      </c>
      <c r="M415" s="28" t="str">
        <f>ДАННЫЕ!$I415&amp;"b"&amp;ДАННЫЕ!$BI415&amp;"r"&amp;ДАННЫЕ!$BJ415&amp;"CD"&amp;IF(ДАННЫЕ!BF415&gt;0,IF(ДАННЫЕ!BF415&lt;200,1,IF(ДАННЫЕ!BF415&lt;350,2,3)),0)&amp;"h"&amp;IF(ДАННЫЕ!$BK415+ДАННЫЕ!$BL415+ДАННЫЕ!$BM415&gt;0,1,0)&amp;"x"&amp;ДАННЫЕ!$BK415&amp;"y"&amp;ДАННЫЕ!$BL415&amp;"z"&amp;ДАННЫЕ!$BM415&amp;"c"&amp;IF(ДАННЫЕ!$BK415+ДАННЫЕ!$BL415+ДАННЫЕ!$BM415=3,1,0)&amp;"a"&amp;IF(ДАННЫЕ!$BQ415+ДАННЫЕ!$BR415&gt;0,1,0)&amp;"d"&amp;ДАННЫЕ!$BQ415&amp;"v"&amp;ДАННЫЕ!$BR415&amp;"p"&amp;ДАННЫЕ!$BS415&amp;"n"&amp;ДАННЫЕ!$BU415&amp;"t"&amp;ДАННЫЕ!$BV415&amp;"o"&amp;ДАННЫЕ!$BT415&amp;"l"&amp;IF(ДАННЫЕ!$BN415&gt;0,1,0)&amp;ДАННЫЕ!$BN415&amp;"g"&amp;ДАННЫЕ!$BO415&amp;"s"&amp;ДАННЫЕ!$BP415&amp;"DZ"&amp;IF(ДАННЫЕ!B415-ДАННЫЕ!G415 &lt; 60,IF(ДАННЫЕ!B415-ДАННЫЕ!G415 &gt;= 0,1,0),0)&amp;"u"&amp;IF(ДАННЫЕ!$CJ415&gt;0,1,0)</f>
        <v>brCD0h0xyzc0a0dvpntol0gsDZ1u0</v>
      </c>
      <c r="N415" s="28" t="str">
        <f ca="1">ДАННЫЕ!$F415&amp;ДАННЫЕ!$I415&amp;"g"&amp;B415&amp;"cf"&amp;D415&amp;"a"&amp;IF(ДАННЫЕ!$BX415&gt;0,1,0)&amp;IF(ДАННЫЕ!$BF415&gt;500,1,IF(ДАННЫЕ!$BF415&gt;350,2,IF(ДАННЫЕ!$BF415&gt;=200,3,IF(ДАННЫЕ!$BF415&gt;=100,4,IF(ДАННЫЕ!$BF415&gt;=50,5,IF(ДАННЫЕ!$BF415&lt;50,6,0))))))&amp;"AR"&amp;IF(DATEDIF(ДАННЫЕ!$BX415,ДАННЫЕ!$F$1,"y")&gt;1,1,0)&amp;"VG"&amp;IF(ДАННЫЕ!$BH415="0",1,0)&amp;"o"&amp;IF(T415+ДАННЫЕ!$AF415+ДАННЫЕ!$AG415+ДАННЫЕ!$AH415+ДАННЫЕ!$AI415+ДАННЫЕ!$AJ415+ДАННЫЕ!$AP415+ДАННЫЕ!$AQ415+ДАННЫЕ!$AR415+ДАННЫЕ!$AU415+ДАННЫЕ!$AW415+ДАННЫЕ!$AS415+ДАННЫЕ!$AT415&gt;0,1,0)&amp;"x"&amp;ДАННЫЕ!$AG415&amp;"p"&amp;IF(ДАННЫЕ!$BY415&gt;0,1,0)&amp;"v"&amp;IF(ДАННЫЕ!$BZ415&gt;0,1,0)&amp;"n"&amp;ДАННЫЕ!$CA415&amp;"t"&amp;ДАННЫЕ!$AY415&amp;"k"&amp;ДАННЫЕ!$CB415&amp;"q"&amp;ДАННЫЕ!$CC415&amp;"w"&amp;ДАННЫЕ!$CD415&amp;"e"&amp;ДАННЫЕ!$CE415&amp;"m"&amp;ДАННЫЕ!$CF415&amp;"c"&amp;ДАННЫЕ!$CG415&amp;"z"&amp;ДАННЫЕ!$CH415&amp;"d"&amp;IF(H415=4,1,0)&amp;"s"&amp;IF(ДАННЫЕ!$J415=1,0,1)&amp;"u"&amp;IF(ДАННЫЕ!$CJ415&gt;0,1,0)</f>
        <v>g0cf0a06AR1VG0o0xp0v0ntkqwemczd0s1u0</v>
      </c>
      <c r="O415" s="28" t="str">
        <f>ДАННЫЕ!$I415&amp;"g"&amp;B415&amp;A415&amp;"f"&amp;P415&amp;"c"&amp;IF(ДАННЫЕ!$U415&gt;0,1,0)&amp;"s"&amp;IF(ДАННЫЕ!$Q415&gt;0,IF(YEAR(ДАННЫЕ!$F$1)=YEAR(ДАННЫЕ!$Q415),IF(MONTH(ДАННЫЕ!$F$1)=MONTH(ДАННЫЕ!$Q415),111,11),1),0)&amp;"i"&amp;IF(ДАННЫЕ!$R415+ДАННЫЕ!$S415+ДАННЫЕ!$T415=0,0,1)&amp;"h"&amp;IF(ДАННЫЕ!$P415&gt;0,1,0)&amp;"p"&amp;IF(ДАННЫЕ!$CI415&gt;0,IF(YEAR(ДАННЫЕ!$F$1)=YEAR(ДАННЫЕ!$CI415),IF(MONTH(ДАННЫЕ!$F$1)=MONTH(ДАННЫЕ!$CI415),111,11),1),0)&amp;"d"&amp;IF(ДАННЫЕ!$CJ415&gt;0,IF(YEAR(ДАННЫЕ!$F$1)=YEAR(ДАННЫЕ!$CJ415),IF(MONTH(ДАННЫЕ!$F$1)=MONTH(ДАННЫЕ!$CJ415),111,11),1),0)&amp;"o"&amp;IF(ДАННЫЕ!$CK415&gt;0,IF(MONTH(ДАННЫЕ!$F$1)=MONTH(ДАННЫЕ!$CK415),111,11),0)&amp;"v"&amp;IF(ДАННЫЕ!$BE415&gt;0,IF(MONTH(ДАННЫЕ!$F$1)=MONTH(ДАННЫЕ!$BE415),111,11),0)</f>
        <v>g00f0c0s0i0h0p0d0o0v0</v>
      </c>
      <c r="P415" s="15">
        <f t="shared" si="20"/>
        <v>0</v>
      </c>
      <c r="Q415" s="15">
        <f>IF(ДАННЫЕ!$F$1&gt;ДАННЫЕ!$N415,IF(YEAR(ДАННЫЕ!$F$1)=YEAR(ДАННЫЕ!M415),1,0),0)</f>
        <v>0</v>
      </c>
      <c r="R415" s="15">
        <f>IF(ДАННЫЕ!$F$1&gt;ДАННЫЕ!$N415,IF(YEAR(ДАННЫЕ!$F$1)=YEAR(ДАННЫЕ!N415),1,0),0)</f>
        <v>0</v>
      </c>
      <c r="S415" s="15">
        <f>IF(ДАННЫЕ!$AA415="2А",1,IF(ДАННЫЕ!$AA415="2Б",2,IF(ДАННЫЕ!$AA415="2В",3,IF(ДАННЫЕ!$AA415=3,4,IF(ДАННЫЕ!$AA415="4А",5,IF(ДАННЫЕ!$AA415="4Б",6,IF(ДАННЫЕ!$AA415="4В",7,IF(ДАННЫЕ!$AA415=5,8,0))))))))</f>
        <v>0</v>
      </c>
      <c r="T415" s="15">
        <f>IF(OR(ДАННЫЕ!$AC415=2,ДАННЫЕ!$AD415=2,ДАННЫЕ!$AE415=2),2,IF(OR(ДАННЫЕ!$AC415=1,ДАННЫЕ!$AD415=1,ДАННЫЕ!$AE415=1),1,0))</f>
        <v>0</v>
      </c>
    </row>
    <row r="416" spans="1:20" ht="15" customHeight="1" x14ac:dyDescent="0.2">
      <c r="A416" s="78">
        <f>IF(B416&gt;0,IF(MONTH(ДАННЫЕ!$F$1)=MONTH(ДАННЫЕ!$B416),1,0),0)</f>
        <v>0</v>
      </c>
      <c r="B416" s="14">
        <f>IF(ДАННЫЕ!$B416&gt;0,IF(YEAR(ДАННЫЕ!$F$1)=YEAR(ДАННЫЕ!$B416),1,0),0)</f>
        <v>0</v>
      </c>
      <c r="C416" s="14">
        <f>IF(ДАННЫЕ!$CM416&gt;0,IF(YEAR(ДАННЫЕ!$F$1)=YEAR(ДАННЫЕ!$CM416),1,0),0)</f>
        <v>0</v>
      </c>
      <c r="D416" s="14">
        <f>IF(ДАННЫЕ!$CJ416&gt;0,IF(ДАННЫЕ!$CL416&gt;ДАННЫЕ!$F$1,1,IF(ДАННЫЕ!$CL416&gt;0,0,1)),0)</f>
        <v>0</v>
      </c>
      <c r="E416" s="43" t="str">
        <f ca="1">IF(ДАННЫЕ!$F$1&gt;0,IF(ДАННЫЕ!$G416&gt;0,DATEDIF(ДАННЫЕ!$G416,ДАННЫЕ!$F$1,"y"),""),IF(ДАННЫЕ!$G416&gt;0,DATEDIF(ДАННЫЕ!$G416,TODAY(),"y"),""))</f>
        <v/>
      </c>
      <c r="F416" s="43" t="str">
        <f xml:space="preserve"> IF(ДАННЫЕ!$F416="М",IF(E416&gt;=18,IF(E416&lt;60,1,""),""),"")&amp;IF(ДАННЫЕ!$F416="Ж",IF(E416&gt;=18,IF(E416&lt;55,1,""),""),"")</f>
        <v/>
      </c>
      <c r="G416" s="43" t="str">
        <f xml:space="preserve"> IF(ДАННЫЕ!$F416="М",IF(E416&gt;=60,2,""),"")&amp;IF(ДАННЫЕ!$F416="Ж",IF(E416&gt;=55,2,""),"")</f>
        <v/>
      </c>
      <c r="H416" s="43" t="str">
        <f t="shared" ca="1" si="18"/>
        <v/>
      </c>
      <c r="I416" s="43" t="str">
        <f t="shared" ca="1" si="19"/>
        <v>03</v>
      </c>
      <c r="J416" s="28" t="str">
        <f ca="1">ДАННЫЕ!$F416&amp;H416&amp;I416&amp;ДАННЫЕ!$I416&amp;"m"&amp;IF(ДАННЫЕ!$I416&gt;0,IF(ДАННЫЕ!$J416&gt;0,0,1),"")&amp;"f"&amp;IF(ДАННЫЕ!$R416&gt;0,IF(YEAR(ДАННЫЕ!$F$1)=YEAR(ДАННЫЕ!$R416),1,0),0)&amp;"z"&amp;ДАННЫЕ!$R416&amp;"p"&amp;ДАННЫЕ!$S416&amp;"i"&amp;ДАННЫЕ!$T416&amp;"h"&amp;ДАННЫЕ!$K416&amp;"be"&amp;ДАННЫЕ!$BI416&amp;"CD"&amp;IF(ДАННЫЕ!BF416&gt;500,4,IF(ДАННЫЕ!BF416&gt;350,3,IF(ДАННЫЕ!BF416&gt;200,2,IF(ДАННЫЕ!BF416&gt;0,1,0))))&amp;"g"&amp;B416&amp;"d"&amp;H416&amp;"l"&amp;ДАННЫЕ!AT416&amp;"a"&amp;ДАННЫЕ!$V416&amp;"v"&amp;R416&amp;"k"&amp;ДАННЫЕ!$U416&amp;"s"&amp;ДАННЫЕ!$Y416&amp;"t"&amp;ДАННЫЕ!$X416&amp;"b"&amp;IF(ДАННЫЕ!$Q416&gt;1,1,0)&amp;"PP"&amp;ДАННЫЕ!Z416&amp;"c"&amp;S416&amp;"x"&amp;IF(ДАННЫЕ!$BY416&gt;0,IF(YEAR(ДАННЫЕ!$F$1)=YEAR(ДАННЫЕ!$BY416),1,0),0)&amp;"n"&amp;IF(ДАННЫЕ!$BZ416&gt;0,IF(YEAR(ДАННЫЕ!$F$1)=YEAR(ДАННЫЕ!$BZ416),1,0),0)&amp;"u"&amp;D416&amp;"z"&amp;IF(ДАННЫЕ!$CL416&gt;0,IF(YEAR(ДАННЫЕ!$F$1)&gt;YEAR(ДАННЫЕ!$CL416),11,12),0)</f>
        <v>03mf0zpihbeCD0g0dlav0kstb0PPc0x0n0u0z0</v>
      </c>
      <c r="K416" s="28" t="str">
        <f ca="1">ДАННЫЕ!$I416&amp;"x"&amp;B416&amp;"w"&amp;IF(T416+ДАННЫЕ!AD416+ДАННЫЕ!AE416+ДАННЫЕ!AF416+ДАННЫЕ!AG416+ДАННЫЕ!AH416+ДАННЫЕ!$AL416+ДАННЫЕ!AI416+ДАННЫЕ!AJ416+ДАННЫЕ!AK416+ДАННЫЕ!AP416+ДАННЫЕ!AQ416+ДАННЫЕ!AR416+ДАННЫЕ!$AM416+ДАННЫЕ!$AN416+ДАННЫЕ!AS416+ДАННЫЕ!AT416&gt;0,1,0)&amp;IF(OR(T416=2,ДАННЫЕ!AD416=2,ДАННЫЕ!AE416=2,ДАННЫЕ!AF416=2,ДАННЫЕ!AG416=2,ДАННЫЕ!AH416=2,ДАННЫЕ!$AL416=2,ДАННЫЕ!AI416=2,ДАННЫЕ!AJ416=2,ДАННЫЕ!AK416=2,ДАННЫЕ!AP416=2,ДАННЫЕ!AQ416=2,ДАННЫЕ!AR416=2,ДАННЫЕ!$AM416=2,ДАННЫЕ!$AN416=2,ДАННЫЕ!AS416=2,ДАННЫЕ!AT416=2),2,0)&amp;"t"&amp;IF(T416&gt;0,"1"&amp;T416,"00")&amp;"f"&amp;IF(ДАННЫЕ!$AC416,"1"&amp;ДАННЫЕ!$AC416,"00")&amp;"b"&amp;IF(ДАННЫЕ!$AD416,"1"&amp;ДАННЫЕ!$AD416,"00")&amp;"g"&amp;IF(ДАННЫЕ!$AF416,"1"&amp;ДАННЫЕ!$AF416,"00")&amp;"c"&amp;IF(ДАННЫЕ!$AG416,"1"&amp;ДАННЫЕ!$AG416,"00")&amp;"i"&amp;IF(ДАННЫЕ!$AH416,"1"&amp;ДАННЫЕ!$AH416,"00")&amp;"r"&amp;IF(ДАННЫЕ!$AL416,"1"&amp;ДАННЫЕ!$AL416,"00")&amp;"m"&amp;IF(ДАННЫЕ!$AI416,"1"&amp;ДАННЫЕ!$AI416,"00")&amp;"hS"&amp;IF(ДАННЫЕ!$AJ416,"1"&amp;ДАННЫЕ!$AJ416,"00")&amp;"hZ"&amp;IF(ДАННЫЕ!$AK416,"1"&amp;ДАННЫЕ!$AK416,"00")&amp;"p"&amp;IF(ДАННЫЕ!$AP416,"1"&amp;ДАННЫЕ!$AP416,"00")&amp;"k"&amp;IF(ДАННЫЕ!$AQ416,"1"&amp;ДАННЫЕ!$AQ416,"00")&amp;"z"&amp;IF(ДАННЫЕ!$AR416,"1"&amp;ДАННЫЕ!$AR416,"00")&amp;"j"&amp;IF(ДАННЫЕ!$AM416,"1"&amp;ДАННЫЕ!$AM416,"00")&amp;"n"&amp;IF(ДАННЫЕ!$AN416,"1"&amp;ДАННЫЕ!$AN416,"00")&amp;"E"&amp;ДАННЫЕ!BI416&amp;"L"&amp;ДАННЫЕ!AO416&amp;"h"&amp;IF(ДАННЫЕ!$AU416&gt;0,1,0)&amp;"v"&amp;IF(ДАННЫЕ!$AW416&gt;0,1,0)&amp;"a"&amp;IF(ДАННЫЕ!$AS416,"1"&amp;ДАННЫЕ!$AS416,"00")&amp;"s"&amp;IF(ДАННЫЕ!$AT416,"1"&amp;ДАННЫЕ!$AT416,"00")&amp;"u"&amp;IF(ДАННЫЕ!$CJ416&gt;0,1,0)&amp;"y"&amp;B416&amp;"d"&amp;H416&amp;"e"&amp;F416&amp;G416</f>
        <v>x0w00t00f00b00g00c00i00r00m00hS00hZ00p00k00z00j00n00ELh0v0a00s00u0y0de</v>
      </c>
      <c r="L416" s="28" t="str">
        <f ca="1">ДАННЫЕ!$I416&amp;"VN"&amp;IF(ДАННЫЕ!AW416&gt;0,11,10)&amp;"CD"&amp;IF(ДАННЫЕ!BF416&gt;500,16,IF(ДАННЫЕ!BF416&gt;350,15,IF(ДАННЫЕ!BF416&gt;=200,14,IF(ДАННЫЕ!BF416&gt;=100,13,IF(ДАННЫЕ!BF416&gt;=50,12,IF(ДАННЫЕ!BF416&gt;0,11,10))))))&amp;"AR"&amp;IF(ДАННЫЕ!BX416&gt;0,1,0)&amp;"GD"&amp;B416&amp;"VV"&amp;IF(E416&gt;=5,IF(E416&lt;18,1,0),0)</f>
        <v>VN10CD10AR0GD0VV0</v>
      </c>
      <c r="M416" s="28" t="str">
        <f>ДАННЫЕ!$I416&amp;"b"&amp;ДАННЫЕ!$BI416&amp;"r"&amp;ДАННЫЕ!$BJ416&amp;"CD"&amp;IF(ДАННЫЕ!BF416&gt;0,IF(ДАННЫЕ!BF416&lt;200,1,IF(ДАННЫЕ!BF416&lt;350,2,3)),0)&amp;"h"&amp;IF(ДАННЫЕ!$BK416+ДАННЫЕ!$BL416+ДАННЫЕ!$BM416&gt;0,1,0)&amp;"x"&amp;ДАННЫЕ!$BK416&amp;"y"&amp;ДАННЫЕ!$BL416&amp;"z"&amp;ДАННЫЕ!$BM416&amp;"c"&amp;IF(ДАННЫЕ!$BK416+ДАННЫЕ!$BL416+ДАННЫЕ!$BM416=3,1,0)&amp;"a"&amp;IF(ДАННЫЕ!$BQ416+ДАННЫЕ!$BR416&gt;0,1,0)&amp;"d"&amp;ДАННЫЕ!$BQ416&amp;"v"&amp;ДАННЫЕ!$BR416&amp;"p"&amp;ДАННЫЕ!$BS416&amp;"n"&amp;ДАННЫЕ!$BU416&amp;"t"&amp;ДАННЫЕ!$BV416&amp;"o"&amp;ДАННЫЕ!$BT416&amp;"l"&amp;IF(ДАННЫЕ!$BN416&gt;0,1,0)&amp;ДАННЫЕ!$BN416&amp;"g"&amp;ДАННЫЕ!$BO416&amp;"s"&amp;ДАННЫЕ!$BP416&amp;"DZ"&amp;IF(ДАННЫЕ!B416-ДАННЫЕ!G416 &lt; 60,IF(ДАННЫЕ!B416-ДАННЫЕ!G416 &gt;= 0,1,0),0)&amp;"u"&amp;IF(ДАННЫЕ!$CJ416&gt;0,1,0)</f>
        <v>brCD0h0xyzc0a0dvpntol0gsDZ1u0</v>
      </c>
      <c r="N416" s="28" t="str">
        <f ca="1">ДАННЫЕ!$F416&amp;ДАННЫЕ!$I416&amp;"g"&amp;B416&amp;"cf"&amp;D416&amp;"a"&amp;IF(ДАННЫЕ!$BX416&gt;0,1,0)&amp;IF(ДАННЫЕ!$BF416&gt;500,1,IF(ДАННЫЕ!$BF416&gt;350,2,IF(ДАННЫЕ!$BF416&gt;=200,3,IF(ДАННЫЕ!$BF416&gt;=100,4,IF(ДАННЫЕ!$BF416&gt;=50,5,IF(ДАННЫЕ!$BF416&lt;50,6,0))))))&amp;"AR"&amp;IF(DATEDIF(ДАННЫЕ!$BX416,ДАННЫЕ!$F$1,"y")&gt;1,1,0)&amp;"VG"&amp;IF(ДАННЫЕ!$BH416="0",1,0)&amp;"o"&amp;IF(T416+ДАННЫЕ!$AF416+ДАННЫЕ!$AG416+ДАННЫЕ!$AH416+ДАННЫЕ!$AI416+ДАННЫЕ!$AJ416+ДАННЫЕ!$AP416+ДАННЫЕ!$AQ416+ДАННЫЕ!$AR416+ДАННЫЕ!$AU416+ДАННЫЕ!$AW416+ДАННЫЕ!$AS416+ДАННЫЕ!$AT416&gt;0,1,0)&amp;"x"&amp;ДАННЫЕ!$AG416&amp;"p"&amp;IF(ДАННЫЕ!$BY416&gt;0,1,0)&amp;"v"&amp;IF(ДАННЫЕ!$BZ416&gt;0,1,0)&amp;"n"&amp;ДАННЫЕ!$CA416&amp;"t"&amp;ДАННЫЕ!$AY416&amp;"k"&amp;ДАННЫЕ!$CB416&amp;"q"&amp;ДАННЫЕ!$CC416&amp;"w"&amp;ДАННЫЕ!$CD416&amp;"e"&amp;ДАННЫЕ!$CE416&amp;"m"&amp;ДАННЫЕ!$CF416&amp;"c"&amp;ДАННЫЕ!$CG416&amp;"z"&amp;ДАННЫЕ!$CH416&amp;"d"&amp;IF(H416=4,1,0)&amp;"s"&amp;IF(ДАННЫЕ!$J416=1,0,1)&amp;"u"&amp;IF(ДАННЫЕ!$CJ416&gt;0,1,0)</f>
        <v>g0cf0a06AR1VG0o0xp0v0ntkqwemczd0s1u0</v>
      </c>
      <c r="O416" s="28" t="str">
        <f>ДАННЫЕ!$I416&amp;"g"&amp;B416&amp;A416&amp;"f"&amp;P416&amp;"c"&amp;IF(ДАННЫЕ!$U416&gt;0,1,0)&amp;"s"&amp;IF(ДАННЫЕ!$Q416&gt;0,IF(YEAR(ДАННЫЕ!$F$1)=YEAR(ДАННЫЕ!$Q416),IF(MONTH(ДАННЫЕ!$F$1)=MONTH(ДАННЫЕ!$Q416),111,11),1),0)&amp;"i"&amp;IF(ДАННЫЕ!$R416+ДАННЫЕ!$S416+ДАННЫЕ!$T416=0,0,1)&amp;"h"&amp;IF(ДАННЫЕ!$P416&gt;0,1,0)&amp;"p"&amp;IF(ДАННЫЕ!$CI416&gt;0,IF(YEAR(ДАННЫЕ!$F$1)=YEAR(ДАННЫЕ!$CI416),IF(MONTH(ДАННЫЕ!$F$1)=MONTH(ДАННЫЕ!$CI416),111,11),1),0)&amp;"d"&amp;IF(ДАННЫЕ!$CJ416&gt;0,IF(YEAR(ДАННЫЕ!$F$1)=YEAR(ДАННЫЕ!$CJ416),IF(MONTH(ДАННЫЕ!$F$1)=MONTH(ДАННЫЕ!$CJ416),111,11),1),0)&amp;"o"&amp;IF(ДАННЫЕ!$CK416&gt;0,IF(MONTH(ДАННЫЕ!$F$1)=MONTH(ДАННЫЕ!$CK416),111,11),0)&amp;"v"&amp;IF(ДАННЫЕ!$BE416&gt;0,IF(MONTH(ДАННЫЕ!$F$1)=MONTH(ДАННЫЕ!$BE416),111,11),0)</f>
        <v>g00f0c0s0i0h0p0d0o0v0</v>
      </c>
      <c r="P416" s="15">
        <f t="shared" si="20"/>
        <v>0</v>
      </c>
      <c r="Q416" s="15">
        <f>IF(ДАННЫЕ!$F$1&gt;ДАННЫЕ!$N416,IF(YEAR(ДАННЫЕ!$F$1)=YEAR(ДАННЫЕ!M416),1,0),0)</f>
        <v>0</v>
      </c>
      <c r="R416" s="15">
        <f>IF(ДАННЫЕ!$F$1&gt;ДАННЫЕ!$N416,IF(YEAR(ДАННЫЕ!$F$1)=YEAR(ДАННЫЕ!N416),1,0),0)</f>
        <v>0</v>
      </c>
      <c r="S416" s="15">
        <f>IF(ДАННЫЕ!$AA416="2А",1,IF(ДАННЫЕ!$AA416="2Б",2,IF(ДАННЫЕ!$AA416="2В",3,IF(ДАННЫЕ!$AA416=3,4,IF(ДАННЫЕ!$AA416="4А",5,IF(ДАННЫЕ!$AA416="4Б",6,IF(ДАННЫЕ!$AA416="4В",7,IF(ДАННЫЕ!$AA416=5,8,0))))))))</f>
        <v>0</v>
      </c>
      <c r="T416" s="15">
        <f>IF(OR(ДАННЫЕ!$AC416=2,ДАННЫЕ!$AD416=2,ДАННЫЕ!$AE416=2),2,IF(OR(ДАННЫЕ!$AC416=1,ДАННЫЕ!$AD416=1,ДАННЫЕ!$AE416=1),1,0))</f>
        <v>0</v>
      </c>
    </row>
    <row r="417" spans="1:20" ht="15" customHeight="1" x14ac:dyDescent="0.2">
      <c r="A417" s="78">
        <f>IF(B417&gt;0,IF(MONTH(ДАННЫЕ!$F$1)=MONTH(ДАННЫЕ!$B417),1,0),0)</f>
        <v>0</v>
      </c>
      <c r="B417" s="14">
        <f>IF(ДАННЫЕ!$B417&gt;0,IF(YEAR(ДАННЫЕ!$F$1)=YEAR(ДАННЫЕ!$B417),1,0),0)</f>
        <v>0</v>
      </c>
      <c r="C417" s="14">
        <f>IF(ДАННЫЕ!$CM417&gt;0,IF(YEAR(ДАННЫЕ!$F$1)=YEAR(ДАННЫЕ!$CM417),1,0),0)</f>
        <v>0</v>
      </c>
      <c r="D417" s="14">
        <f>IF(ДАННЫЕ!$CJ417&gt;0,IF(ДАННЫЕ!$CL417&gt;ДАННЫЕ!$F$1,1,IF(ДАННЫЕ!$CL417&gt;0,0,1)),0)</f>
        <v>0</v>
      </c>
      <c r="E417" s="43" t="str">
        <f ca="1">IF(ДАННЫЕ!$F$1&gt;0,IF(ДАННЫЕ!$G417&gt;0,DATEDIF(ДАННЫЕ!$G417,ДАННЫЕ!$F$1,"y"),""),IF(ДАННЫЕ!$G417&gt;0,DATEDIF(ДАННЫЕ!$G417,TODAY(),"y"),""))</f>
        <v/>
      </c>
      <c r="F417" s="43" t="str">
        <f xml:space="preserve"> IF(ДАННЫЕ!$F417="М",IF(E417&gt;=18,IF(E417&lt;60,1,""),""),"")&amp;IF(ДАННЫЕ!$F417="Ж",IF(E417&gt;=18,IF(E417&lt;55,1,""),""),"")</f>
        <v/>
      </c>
      <c r="G417" s="43" t="str">
        <f xml:space="preserve"> IF(ДАННЫЕ!$F417="М",IF(E417&gt;=60,2,""),"")&amp;IF(ДАННЫЕ!$F417="Ж",IF(E417&gt;=55,2,""),"")</f>
        <v/>
      </c>
      <c r="H417" s="43" t="str">
        <f t="shared" ca="1" si="18"/>
        <v/>
      </c>
      <c r="I417" s="43" t="str">
        <f t="shared" ca="1" si="19"/>
        <v>03</v>
      </c>
      <c r="J417" s="28" t="str">
        <f ca="1">ДАННЫЕ!$F417&amp;H417&amp;I417&amp;ДАННЫЕ!$I417&amp;"m"&amp;IF(ДАННЫЕ!$I417&gt;0,IF(ДАННЫЕ!$J417&gt;0,0,1),"")&amp;"f"&amp;IF(ДАННЫЕ!$R417&gt;0,IF(YEAR(ДАННЫЕ!$F$1)=YEAR(ДАННЫЕ!$R417),1,0),0)&amp;"z"&amp;ДАННЫЕ!$R417&amp;"p"&amp;ДАННЫЕ!$S417&amp;"i"&amp;ДАННЫЕ!$T417&amp;"h"&amp;ДАННЫЕ!$K417&amp;"be"&amp;ДАННЫЕ!$BI417&amp;"CD"&amp;IF(ДАННЫЕ!BF417&gt;500,4,IF(ДАННЫЕ!BF417&gt;350,3,IF(ДАННЫЕ!BF417&gt;200,2,IF(ДАННЫЕ!BF417&gt;0,1,0))))&amp;"g"&amp;B417&amp;"d"&amp;H417&amp;"l"&amp;ДАННЫЕ!AT417&amp;"a"&amp;ДАННЫЕ!$V417&amp;"v"&amp;R417&amp;"k"&amp;ДАННЫЕ!$U417&amp;"s"&amp;ДАННЫЕ!$Y417&amp;"t"&amp;ДАННЫЕ!$X417&amp;"b"&amp;IF(ДАННЫЕ!$Q417&gt;1,1,0)&amp;"PP"&amp;ДАННЫЕ!Z417&amp;"c"&amp;S417&amp;"x"&amp;IF(ДАННЫЕ!$BY417&gt;0,IF(YEAR(ДАННЫЕ!$F$1)=YEAR(ДАННЫЕ!$BY417),1,0),0)&amp;"n"&amp;IF(ДАННЫЕ!$BZ417&gt;0,IF(YEAR(ДАННЫЕ!$F$1)=YEAR(ДАННЫЕ!$BZ417),1,0),0)&amp;"u"&amp;D417&amp;"z"&amp;IF(ДАННЫЕ!$CL417&gt;0,IF(YEAR(ДАННЫЕ!$F$1)&gt;YEAR(ДАННЫЕ!$CL417),11,12),0)</f>
        <v>03mf0zpihbeCD0g0dlav0kstb0PPc0x0n0u0z0</v>
      </c>
      <c r="K417" s="28" t="str">
        <f ca="1">ДАННЫЕ!$I417&amp;"x"&amp;B417&amp;"w"&amp;IF(T417+ДАННЫЕ!AD417+ДАННЫЕ!AE417+ДАННЫЕ!AF417+ДАННЫЕ!AG417+ДАННЫЕ!AH417+ДАННЫЕ!$AL417+ДАННЫЕ!AI417+ДАННЫЕ!AJ417+ДАННЫЕ!AK417+ДАННЫЕ!AP417+ДАННЫЕ!AQ417+ДАННЫЕ!AR417+ДАННЫЕ!$AM417+ДАННЫЕ!$AN417+ДАННЫЕ!AS417+ДАННЫЕ!AT417&gt;0,1,0)&amp;IF(OR(T417=2,ДАННЫЕ!AD417=2,ДАННЫЕ!AE417=2,ДАННЫЕ!AF417=2,ДАННЫЕ!AG417=2,ДАННЫЕ!AH417=2,ДАННЫЕ!$AL417=2,ДАННЫЕ!AI417=2,ДАННЫЕ!AJ417=2,ДАННЫЕ!AK417=2,ДАННЫЕ!AP417=2,ДАННЫЕ!AQ417=2,ДАННЫЕ!AR417=2,ДАННЫЕ!$AM417=2,ДАННЫЕ!$AN417=2,ДАННЫЕ!AS417=2,ДАННЫЕ!AT417=2),2,0)&amp;"t"&amp;IF(T417&gt;0,"1"&amp;T417,"00")&amp;"f"&amp;IF(ДАННЫЕ!$AC417,"1"&amp;ДАННЫЕ!$AC417,"00")&amp;"b"&amp;IF(ДАННЫЕ!$AD417,"1"&amp;ДАННЫЕ!$AD417,"00")&amp;"g"&amp;IF(ДАННЫЕ!$AF417,"1"&amp;ДАННЫЕ!$AF417,"00")&amp;"c"&amp;IF(ДАННЫЕ!$AG417,"1"&amp;ДАННЫЕ!$AG417,"00")&amp;"i"&amp;IF(ДАННЫЕ!$AH417,"1"&amp;ДАННЫЕ!$AH417,"00")&amp;"r"&amp;IF(ДАННЫЕ!$AL417,"1"&amp;ДАННЫЕ!$AL417,"00")&amp;"m"&amp;IF(ДАННЫЕ!$AI417,"1"&amp;ДАННЫЕ!$AI417,"00")&amp;"hS"&amp;IF(ДАННЫЕ!$AJ417,"1"&amp;ДАННЫЕ!$AJ417,"00")&amp;"hZ"&amp;IF(ДАННЫЕ!$AK417,"1"&amp;ДАННЫЕ!$AK417,"00")&amp;"p"&amp;IF(ДАННЫЕ!$AP417,"1"&amp;ДАННЫЕ!$AP417,"00")&amp;"k"&amp;IF(ДАННЫЕ!$AQ417,"1"&amp;ДАННЫЕ!$AQ417,"00")&amp;"z"&amp;IF(ДАННЫЕ!$AR417,"1"&amp;ДАННЫЕ!$AR417,"00")&amp;"j"&amp;IF(ДАННЫЕ!$AM417,"1"&amp;ДАННЫЕ!$AM417,"00")&amp;"n"&amp;IF(ДАННЫЕ!$AN417,"1"&amp;ДАННЫЕ!$AN417,"00")&amp;"E"&amp;ДАННЫЕ!BI417&amp;"L"&amp;ДАННЫЕ!AO417&amp;"h"&amp;IF(ДАННЫЕ!$AU417&gt;0,1,0)&amp;"v"&amp;IF(ДАННЫЕ!$AW417&gt;0,1,0)&amp;"a"&amp;IF(ДАННЫЕ!$AS417,"1"&amp;ДАННЫЕ!$AS417,"00")&amp;"s"&amp;IF(ДАННЫЕ!$AT417,"1"&amp;ДАННЫЕ!$AT417,"00")&amp;"u"&amp;IF(ДАННЫЕ!$CJ417&gt;0,1,0)&amp;"y"&amp;B417&amp;"d"&amp;H417&amp;"e"&amp;F417&amp;G417</f>
        <v>x0w00t00f00b00g00c00i00r00m00hS00hZ00p00k00z00j00n00ELh0v0a00s00u0y0de</v>
      </c>
      <c r="L417" s="28" t="str">
        <f ca="1">ДАННЫЕ!$I417&amp;"VN"&amp;IF(ДАННЫЕ!AW417&gt;0,11,10)&amp;"CD"&amp;IF(ДАННЫЕ!BF417&gt;500,16,IF(ДАННЫЕ!BF417&gt;350,15,IF(ДАННЫЕ!BF417&gt;=200,14,IF(ДАННЫЕ!BF417&gt;=100,13,IF(ДАННЫЕ!BF417&gt;=50,12,IF(ДАННЫЕ!BF417&gt;0,11,10))))))&amp;"AR"&amp;IF(ДАННЫЕ!BX417&gt;0,1,0)&amp;"GD"&amp;B417&amp;"VV"&amp;IF(E417&gt;=5,IF(E417&lt;18,1,0),0)</f>
        <v>VN10CD10AR0GD0VV0</v>
      </c>
      <c r="M417" s="28" t="str">
        <f>ДАННЫЕ!$I417&amp;"b"&amp;ДАННЫЕ!$BI417&amp;"r"&amp;ДАННЫЕ!$BJ417&amp;"CD"&amp;IF(ДАННЫЕ!BF417&gt;0,IF(ДАННЫЕ!BF417&lt;200,1,IF(ДАННЫЕ!BF417&lt;350,2,3)),0)&amp;"h"&amp;IF(ДАННЫЕ!$BK417+ДАННЫЕ!$BL417+ДАННЫЕ!$BM417&gt;0,1,0)&amp;"x"&amp;ДАННЫЕ!$BK417&amp;"y"&amp;ДАННЫЕ!$BL417&amp;"z"&amp;ДАННЫЕ!$BM417&amp;"c"&amp;IF(ДАННЫЕ!$BK417+ДАННЫЕ!$BL417+ДАННЫЕ!$BM417=3,1,0)&amp;"a"&amp;IF(ДАННЫЕ!$BQ417+ДАННЫЕ!$BR417&gt;0,1,0)&amp;"d"&amp;ДАННЫЕ!$BQ417&amp;"v"&amp;ДАННЫЕ!$BR417&amp;"p"&amp;ДАННЫЕ!$BS417&amp;"n"&amp;ДАННЫЕ!$BU417&amp;"t"&amp;ДАННЫЕ!$BV417&amp;"o"&amp;ДАННЫЕ!$BT417&amp;"l"&amp;IF(ДАННЫЕ!$BN417&gt;0,1,0)&amp;ДАННЫЕ!$BN417&amp;"g"&amp;ДАННЫЕ!$BO417&amp;"s"&amp;ДАННЫЕ!$BP417&amp;"DZ"&amp;IF(ДАННЫЕ!B417-ДАННЫЕ!G417 &lt; 60,IF(ДАННЫЕ!B417-ДАННЫЕ!G417 &gt;= 0,1,0),0)&amp;"u"&amp;IF(ДАННЫЕ!$CJ417&gt;0,1,0)</f>
        <v>brCD0h0xyzc0a0dvpntol0gsDZ1u0</v>
      </c>
      <c r="N417" s="28" t="str">
        <f ca="1">ДАННЫЕ!$F417&amp;ДАННЫЕ!$I417&amp;"g"&amp;B417&amp;"cf"&amp;D417&amp;"a"&amp;IF(ДАННЫЕ!$BX417&gt;0,1,0)&amp;IF(ДАННЫЕ!$BF417&gt;500,1,IF(ДАННЫЕ!$BF417&gt;350,2,IF(ДАННЫЕ!$BF417&gt;=200,3,IF(ДАННЫЕ!$BF417&gt;=100,4,IF(ДАННЫЕ!$BF417&gt;=50,5,IF(ДАННЫЕ!$BF417&lt;50,6,0))))))&amp;"AR"&amp;IF(DATEDIF(ДАННЫЕ!$BX417,ДАННЫЕ!$F$1,"y")&gt;1,1,0)&amp;"VG"&amp;IF(ДАННЫЕ!$BH417="0",1,0)&amp;"o"&amp;IF(T417+ДАННЫЕ!$AF417+ДАННЫЕ!$AG417+ДАННЫЕ!$AH417+ДАННЫЕ!$AI417+ДАННЫЕ!$AJ417+ДАННЫЕ!$AP417+ДАННЫЕ!$AQ417+ДАННЫЕ!$AR417+ДАННЫЕ!$AU417+ДАННЫЕ!$AW417+ДАННЫЕ!$AS417+ДАННЫЕ!$AT417&gt;0,1,0)&amp;"x"&amp;ДАННЫЕ!$AG417&amp;"p"&amp;IF(ДАННЫЕ!$BY417&gt;0,1,0)&amp;"v"&amp;IF(ДАННЫЕ!$BZ417&gt;0,1,0)&amp;"n"&amp;ДАННЫЕ!$CA417&amp;"t"&amp;ДАННЫЕ!$AY417&amp;"k"&amp;ДАННЫЕ!$CB417&amp;"q"&amp;ДАННЫЕ!$CC417&amp;"w"&amp;ДАННЫЕ!$CD417&amp;"e"&amp;ДАННЫЕ!$CE417&amp;"m"&amp;ДАННЫЕ!$CF417&amp;"c"&amp;ДАННЫЕ!$CG417&amp;"z"&amp;ДАННЫЕ!$CH417&amp;"d"&amp;IF(H417=4,1,0)&amp;"s"&amp;IF(ДАННЫЕ!$J417=1,0,1)&amp;"u"&amp;IF(ДАННЫЕ!$CJ417&gt;0,1,0)</f>
        <v>g0cf0a06AR1VG0o0xp0v0ntkqwemczd0s1u0</v>
      </c>
      <c r="O417" s="28" t="str">
        <f>ДАННЫЕ!$I417&amp;"g"&amp;B417&amp;A417&amp;"f"&amp;P417&amp;"c"&amp;IF(ДАННЫЕ!$U417&gt;0,1,0)&amp;"s"&amp;IF(ДАННЫЕ!$Q417&gt;0,IF(YEAR(ДАННЫЕ!$F$1)=YEAR(ДАННЫЕ!$Q417),IF(MONTH(ДАННЫЕ!$F$1)=MONTH(ДАННЫЕ!$Q417),111,11),1),0)&amp;"i"&amp;IF(ДАННЫЕ!$R417+ДАННЫЕ!$S417+ДАННЫЕ!$T417=0,0,1)&amp;"h"&amp;IF(ДАННЫЕ!$P417&gt;0,1,0)&amp;"p"&amp;IF(ДАННЫЕ!$CI417&gt;0,IF(YEAR(ДАННЫЕ!$F$1)=YEAR(ДАННЫЕ!$CI417),IF(MONTH(ДАННЫЕ!$F$1)=MONTH(ДАННЫЕ!$CI417),111,11),1),0)&amp;"d"&amp;IF(ДАННЫЕ!$CJ417&gt;0,IF(YEAR(ДАННЫЕ!$F$1)=YEAR(ДАННЫЕ!$CJ417),IF(MONTH(ДАННЫЕ!$F$1)=MONTH(ДАННЫЕ!$CJ417),111,11),1),0)&amp;"o"&amp;IF(ДАННЫЕ!$CK417&gt;0,IF(MONTH(ДАННЫЕ!$F$1)=MONTH(ДАННЫЕ!$CK417),111,11),0)&amp;"v"&amp;IF(ДАННЫЕ!$BE417&gt;0,IF(MONTH(ДАННЫЕ!$F$1)=MONTH(ДАННЫЕ!$BE417),111,11),0)</f>
        <v>g00f0c0s0i0h0p0d0o0v0</v>
      </c>
      <c r="P417" s="15">
        <f t="shared" si="20"/>
        <v>0</v>
      </c>
      <c r="Q417" s="15">
        <f>IF(ДАННЫЕ!$F$1&gt;ДАННЫЕ!$N417,IF(YEAR(ДАННЫЕ!$F$1)=YEAR(ДАННЫЕ!M417),1,0),0)</f>
        <v>0</v>
      </c>
      <c r="R417" s="15">
        <f>IF(ДАННЫЕ!$F$1&gt;ДАННЫЕ!$N417,IF(YEAR(ДАННЫЕ!$F$1)=YEAR(ДАННЫЕ!N417),1,0),0)</f>
        <v>0</v>
      </c>
      <c r="S417" s="15">
        <f>IF(ДАННЫЕ!$AA417="2А",1,IF(ДАННЫЕ!$AA417="2Б",2,IF(ДАННЫЕ!$AA417="2В",3,IF(ДАННЫЕ!$AA417=3,4,IF(ДАННЫЕ!$AA417="4А",5,IF(ДАННЫЕ!$AA417="4Б",6,IF(ДАННЫЕ!$AA417="4В",7,IF(ДАННЫЕ!$AA417=5,8,0))))))))</f>
        <v>0</v>
      </c>
      <c r="T417" s="15">
        <f>IF(OR(ДАННЫЕ!$AC417=2,ДАННЫЕ!$AD417=2,ДАННЫЕ!$AE417=2),2,IF(OR(ДАННЫЕ!$AC417=1,ДАННЫЕ!$AD417=1,ДАННЫЕ!$AE417=1),1,0))</f>
        <v>0</v>
      </c>
    </row>
    <row r="418" spans="1:20" ht="15" customHeight="1" x14ac:dyDescent="0.2">
      <c r="A418" s="78">
        <f>IF(B418&gt;0,IF(MONTH(ДАННЫЕ!$F$1)=MONTH(ДАННЫЕ!$B418),1,0),0)</f>
        <v>0</v>
      </c>
      <c r="B418" s="14">
        <f>IF(ДАННЫЕ!$B418&gt;0,IF(YEAR(ДАННЫЕ!$F$1)=YEAR(ДАННЫЕ!$B418),1,0),0)</f>
        <v>0</v>
      </c>
      <c r="C418" s="14">
        <f>IF(ДАННЫЕ!$CM418&gt;0,IF(YEAR(ДАННЫЕ!$F$1)=YEAR(ДАННЫЕ!$CM418),1,0),0)</f>
        <v>0</v>
      </c>
      <c r="D418" s="14">
        <f>IF(ДАННЫЕ!$CJ418&gt;0,IF(ДАННЫЕ!$CL418&gt;ДАННЫЕ!$F$1,1,IF(ДАННЫЕ!$CL418&gt;0,0,1)),0)</f>
        <v>0</v>
      </c>
      <c r="E418" s="43" t="str">
        <f ca="1">IF(ДАННЫЕ!$F$1&gt;0,IF(ДАННЫЕ!$G418&gt;0,DATEDIF(ДАННЫЕ!$G418,ДАННЫЕ!$F$1,"y"),""),IF(ДАННЫЕ!$G418&gt;0,DATEDIF(ДАННЫЕ!$G418,TODAY(),"y"),""))</f>
        <v/>
      </c>
      <c r="F418" s="43" t="str">
        <f xml:space="preserve"> IF(ДАННЫЕ!$F418="М",IF(E418&gt;=18,IF(E418&lt;60,1,""),""),"")&amp;IF(ДАННЫЕ!$F418="Ж",IF(E418&gt;=18,IF(E418&lt;55,1,""),""),"")</f>
        <v/>
      </c>
      <c r="G418" s="43" t="str">
        <f xml:space="preserve"> IF(ДАННЫЕ!$F418="М",IF(E418&gt;=60,2,""),"")&amp;IF(ДАННЫЕ!$F418="Ж",IF(E418&gt;=55,2,""),"")</f>
        <v/>
      </c>
      <c r="H418" s="43" t="str">
        <f t="shared" ca="1" si="18"/>
        <v/>
      </c>
      <c r="I418" s="43" t="str">
        <f t="shared" ca="1" si="19"/>
        <v>03</v>
      </c>
      <c r="J418" s="28" t="str">
        <f ca="1">ДАННЫЕ!$F418&amp;H418&amp;I418&amp;ДАННЫЕ!$I418&amp;"m"&amp;IF(ДАННЫЕ!$I418&gt;0,IF(ДАННЫЕ!$J418&gt;0,0,1),"")&amp;"f"&amp;IF(ДАННЫЕ!$R418&gt;0,IF(YEAR(ДАННЫЕ!$F$1)=YEAR(ДАННЫЕ!$R418),1,0),0)&amp;"z"&amp;ДАННЫЕ!$R418&amp;"p"&amp;ДАННЫЕ!$S418&amp;"i"&amp;ДАННЫЕ!$T418&amp;"h"&amp;ДАННЫЕ!$K418&amp;"be"&amp;ДАННЫЕ!$BI418&amp;"CD"&amp;IF(ДАННЫЕ!BF418&gt;500,4,IF(ДАННЫЕ!BF418&gt;350,3,IF(ДАННЫЕ!BF418&gt;200,2,IF(ДАННЫЕ!BF418&gt;0,1,0))))&amp;"g"&amp;B418&amp;"d"&amp;H418&amp;"l"&amp;ДАННЫЕ!AT418&amp;"a"&amp;ДАННЫЕ!$V418&amp;"v"&amp;R418&amp;"k"&amp;ДАННЫЕ!$U418&amp;"s"&amp;ДАННЫЕ!$Y418&amp;"t"&amp;ДАННЫЕ!$X418&amp;"b"&amp;IF(ДАННЫЕ!$Q418&gt;1,1,0)&amp;"PP"&amp;ДАННЫЕ!Z418&amp;"c"&amp;S418&amp;"x"&amp;IF(ДАННЫЕ!$BY418&gt;0,IF(YEAR(ДАННЫЕ!$F$1)=YEAR(ДАННЫЕ!$BY418),1,0),0)&amp;"n"&amp;IF(ДАННЫЕ!$BZ418&gt;0,IF(YEAR(ДАННЫЕ!$F$1)=YEAR(ДАННЫЕ!$BZ418),1,0),0)&amp;"u"&amp;D418&amp;"z"&amp;IF(ДАННЫЕ!$CL418&gt;0,IF(YEAR(ДАННЫЕ!$F$1)&gt;YEAR(ДАННЫЕ!$CL418),11,12),0)</f>
        <v>03mf0zpihbeCD0g0dlav0kstb0PPc0x0n0u0z0</v>
      </c>
      <c r="K418" s="28" t="str">
        <f ca="1">ДАННЫЕ!$I418&amp;"x"&amp;B418&amp;"w"&amp;IF(T418+ДАННЫЕ!AD418+ДАННЫЕ!AE418+ДАННЫЕ!AF418+ДАННЫЕ!AG418+ДАННЫЕ!AH418+ДАННЫЕ!$AL418+ДАННЫЕ!AI418+ДАННЫЕ!AJ418+ДАННЫЕ!AK418+ДАННЫЕ!AP418+ДАННЫЕ!AQ418+ДАННЫЕ!AR418+ДАННЫЕ!$AM418+ДАННЫЕ!$AN418+ДАННЫЕ!AS418+ДАННЫЕ!AT418&gt;0,1,0)&amp;IF(OR(T418=2,ДАННЫЕ!AD418=2,ДАННЫЕ!AE418=2,ДАННЫЕ!AF418=2,ДАННЫЕ!AG418=2,ДАННЫЕ!AH418=2,ДАННЫЕ!$AL418=2,ДАННЫЕ!AI418=2,ДАННЫЕ!AJ418=2,ДАННЫЕ!AK418=2,ДАННЫЕ!AP418=2,ДАННЫЕ!AQ418=2,ДАННЫЕ!AR418=2,ДАННЫЕ!$AM418=2,ДАННЫЕ!$AN418=2,ДАННЫЕ!AS418=2,ДАННЫЕ!AT418=2),2,0)&amp;"t"&amp;IF(T418&gt;0,"1"&amp;T418,"00")&amp;"f"&amp;IF(ДАННЫЕ!$AC418,"1"&amp;ДАННЫЕ!$AC418,"00")&amp;"b"&amp;IF(ДАННЫЕ!$AD418,"1"&amp;ДАННЫЕ!$AD418,"00")&amp;"g"&amp;IF(ДАННЫЕ!$AF418,"1"&amp;ДАННЫЕ!$AF418,"00")&amp;"c"&amp;IF(ДАННЫЕ!$AG418,"1"&amp;ДАННЫЕ!$AG418,"00")&amp;"i"&amp;IF(ДАННЫЕ!$AH418,"1"&amp;ДАННЫЕ!$AH418,"00")&amp;"r"&amp;IF(ДАННЫЕ!$AL418,"1"&amp;ДАННЫЕ!$AL418,"00")&amp;"m"&amp;IF(ДАННЫЕ!$AI418,"1"&amp;ДАННЫЕ!$AI418,"00")&amp;"hS"&amp;IF(ДАННЫЕ!$AJ418,"1"&amp;ДАННЫЕ!$AJ418,"00")&amp;"hZ"&amp;IF(ДАННЫЕ!$AK418,"1"&amp;ДАННЫЕ!$AK418,"00")&amp;"p"&amp;IF(ДАННЫЕ!$AP418,"1"&amp;ДАННЫЕ!$AP418,"00")&amp;"k"&amp;IF(ДАННЫЕ!$AQ418,"1"&amp;ДАННЫЕ!$AQ418,"00")&amp;"z"&amp;IF(ДАННЫЕ!$AR418,"1"&amp;ДАННЫЕ!$AR418,"00")&amp;"j"&amp;IF(ДАННЫЕ!$AM418,"1"&amp;ДАННЫЕ!$AM418,"00")&amp;"n"&amp;IF(ДАННЫЕ!$AN418,"1"&amp;ДАННЫЕ!$AN418,"00")&amp;"E"&amp;ДАННЫЕ!BI418&amp;"L"&amp;ДАННЫЕ!AO418&amp;"h"&amp;IF(ДАННЫЕ!$AU418&gt;0,1,0)&amp;"v"&amp;IF(ДАННЫЕ!$AW418&gt;0,1,0)&amp;"a"&amp;IF(ДАННЫЕ!$AS418,"1"&amp;ДАННЫЕ!$AS418,"00")&amp;"s"&amp;IF(ДАННЫЕ!$AT418,"1"&amp;ДАННЫЕ!$AT418,"00")&amp;"u"&amp;IF(ДАННЫЕ!$CJ418&gt;0,1,0)&amp;"y"&amp;B418&amp;"d"&amp;H418&amp;"e"&amp;F418&amp;G418</f>
        <v>x0w00t00f00b00g00c00i00r00m00hS00hZ00p00k00z00j00n00ELh0v0a00s00u0y0de</v>
      </c>
      <c r="L418" s="28" t="str">
        <f ca="1">ДАННЫЕ!$I418&amp;"VN"&amp;IF(ДАННЫЕ!AW418&gt;0,11,10)&amp;"CD"&amp;IF(ДАННЫЕ!BF418&gt;500,16,IF(ДАННЫЕ!BF418&gt;350,15,IF(ДАННЫЕ!BF418&gt;=200,14,IF(ДАННЫЕ!BF418&gt;=100,13,IF(ДАННЫЕ!BF418&gt;=50,12,IF(ДАННЫЕ!BF418&gt;0,11,10))))))&amp;"AR"&amp;IF(ДАННЫЕ!BX418&gt;0,1,0)&amp;"GD"&amp;B418&amp;"VV"&amp;IF(E418&gt;=5,IF(E418&lt;18,1,0),0)</f>
        <v>VN10CD10AR0GD0VV0</v>
      </c>
      <c r="M418" s="28" t="str">
        <f>ДАННЫЕ!$I418&amp;"b"&amp;ДАННЫЕ!$BI418&amp;"r"&amp;ДАННЫЕ!$BJ418&amp;"CD"&amp;IF(ДАННЫЕ!BF418&gt;0,IF(ДАННЫЕ!BF418&lt;200,1,IF(ДАННЫЕ!BF418&lt;350,2,3)),0)&amp;"h"&amp;IF(ДАННЫЕ!$BK418+ДАННЫЕ!$BL418+ДАННЫЕ!$BM418&gt;0,1,0)&amp;"x"&amp;ДАННЫЕ!$BK418&amp;"y"&amp;ДАННЫЕ!$BL418&amp;"z"&amp;ДАННЫЕ!$BM418&amp;"c"&amp;IF(ДАННЫЕ!$BK418+ДАННЫЕ!$BL418+ДАННЫЕ!$BM418=3,1,0)&amp;"a"&amp;IF(ДАННЫЕ!$BQ418+ДАННЫЕ!$BR418&gt;0,1,0)&amp;"d"&amp;ДАННЫЕ!$BQ418&amp;"v"&amp;ДАННЫЕ!$BR418&amp;"p"&amp;ДАННЫЕ!$BS418&amp;"n"&amp;ДАННЫЕ!$BU418&amp;"t"&amp;ДАННЫЕ!$BV418&amp;"o"&amp;ДАННЫЕ!$BT418&amp;"l"&amp;IF(ДАННЫЕ!$BN418&gt;0,1,0)&amp;ДАННЫЕ!$BN418&amp;"g"&amp;ДАННЫЕ!$BO418&amp;"s"&amp;ДАННЫЕ!$BP418&amp;"DZ"&amp;IF(ДАННЫЕ!B418-ДАННЫЕ!G418 &lt; 60,IF(ДАННЫЕ!B418-ДАННЫЕ!G418 &gt;= 0,1,0),0)&amp;"u"&amp;IF(ДАННЫЕ!$CJ418&gt;0,1,0)</f>
        <v>brCD0h0xyzc0a0dvpntol0gsDZ1u0</v>
      </c>
      <c r="N418" s="28" t="str">
        <f ca="1">ДАННЫЕ!$F418&amp;ДАННЫЕ!$I418&amp;"g"&amp;B418&amp;"cf"&amp;D418&amp;"a"&amp;IF(ДАННЫЕ!$BX418&gt;0,1,0)&amp;IF(ДАННЫЕ!$BF418&gt;500,1,IF(ДАННЫЕ!$BF418&gt;350,2,IF(ДАННЫЕ!$BF418&gt;=200,3,IF(ДАННЫЕ!$BF418&gt;=100,4,IF(ДАННЫЕ!$BF418&gt;=50,5,IF(ДАННЫЕ!$BF418&lt;50,6,0))))))&amp;"AR"&amp;IF(DATEDIF(ДАННЫЕ!$BX418,ДАННЫЕ!$F$1,"y")&gt;1,1,0)&amp;"VG"&amp;IF(ДАННЫЕ!$BH418="0",1,0)&amp;"o"&amp;IF(T418+ДАННЫЕ!$AF418+ДАННЫЕ!$AG418+ДАННЫЕ!$AH418+ДАННЫЕ!$AI418+ДАННЫЕ!$AJ418+ДАННЫЕ!$AP418+ДАННЫЕ!$AQ418+ДАННЫЕ!$AR418+ДАННЫЕ!$AU418+ДАННЫЕ!$AW418+ДАННЫЕ!$AS418+ДАННЫЕ!$AT418&gt;0,1,0)&amp;"x"&amp;ДАННЫЕ!$AG418&amp;"p"&amp;IF(ДАННЫЕ!$BY418&gt;0,1,0)&amp;"v"&amp;IF(ДАННЫЕ!$BZ418&gt;0,1,0)&amp;"n"&amp;ДАННЫЕ!$CA418&amp;"t"&amp;ДАННЫЕ!$AY418&amp;"k"&amp;ДАННЫЕ!$CB418&amp;"q"&amp;ДАННЫЕ!$CC418&amp;"w"&amp;ДАННЫЕ!$CD418&amp;"e"&amp;ДАННЫЕ!$CE418&amp;"m"&amp;ДАННЫЕ!$CF418&amp;"c"&amp;ДАННЫЕ!$CG418&amp;"z"&amp;ДАННЫЕ!$CH418&amp;"d"&amp;IF(H418=4,1,0)&amp;"s"&amp;IF(ДАННЫЕ!$J418=1,0,1)&amp;"u"&amp;IF(ДАННЫЕ!$CJ418&gt;0,1,0)</f>
        <v>g0cf0a06AR1VG0o0xp0v0ntkqwemczd0s1u0</v>
      </c>
      <c r="O418" s="28" t="str">
        <f>ДАННЫЕ!$I418&amp;"g"&amp;B418&amp;A418&amp;"f"&amp;P418&amp;"c"&amp;IF(ДАННЫЕ!$U418&gt;0,1,0)&amp;"s"&amp;IF(ДАННЫЕ!$Q418&gt;0,IF(YEAR(ДАННЫЕ!$F$1)=YEAR(ДАННЫЕ!$Q418),IF(MONTH(ДАННЫЕ!$F$1)=MONTH(ДАННЫЕ!$Q418),111,11),1),0)&amp;"i"&amp;IF(ДАННЫЕ!$R418+ДАННЫЕ!$S418+ДАННЫЕ!$T418=0,0,1)&amp;"h"&amp;IF(ДАННЫЕ!$P418&gt;0,1,0)&amp;"p"&amp;IF(ДАННЫЕ!$CI418&gt;0,IF(YEAR(ДАННЫЕ!$F$1)=YEAR(ДАННЫЕ!$CI418),IF(MONTH(ДАННЫЕ!$F$1)=MONTH(ДАННЫЕ!$CI418),111,11),1),0)&amp;"d"&amp;IF(ДАННЫЕ!$CJ418&gt;0,IF(YEAR(ДАННЫЕ!$F$1)=YEAR(ДАННЫЕ!$CJ418),IF(MONTH(ДАННЫЕ!$F$1)=MONTH(ДАННЫЕ!$CJ418),111,11),1),0)&amp;"o"&amp;IF(ДАННЫЕ!$CK418&gt;0,IF(MONTH(ДАННЫЕ!$F$1)=MONTH(ДАННЫЕ!$CK418),111,11),0)&amp;"v"&amp;IF(ДАННЫЕ!$BE418&gt;0,IF(MONTH(ДАННЫЕ!$F$1)=MONTH(ДАННЫЕ!$BE418),111,11),0)</f>
        <v>g00f0c0s0i0h0p0d0o0v0</v>
      </c>
      <c r="P418" s="15">
        <f t="shared" si="20"/>
        <v>0</v>
      </c>
      <c r="Q418" s="15">
        <f>IF(ДАННЫЕ!$F$1&gt;ДАННЫЕ!$N418,IF(YEAR(ДАННЫЕ!$F$1)=YEAR(ДАННЫЕ!M418),1,0),0)</f>
        <v>0</v>
      </c>
      <c r="R418" s="15">
        <f>IF(ДАННЫЕ!$F$1&gt;ДАННЫЕ!$N418,IF(YEAR(ДАННЫЕ!$F$1)=YEAR(ДАННЫЕ!N418),1,0),0)</f>
        <v>0</v>
      </c>
      <c r="S418" s="15">
        <f>IF(ДАННЫЕ!$AA418="2А",1,IF(ДАННЫЕ!$AA418="2Б",2,IF(ДАННЫЕ!$AA418="2В",3,IF(ДАННЫЕ!$AA418=3,4,IF(ДАННЫЕ!$AA418="4А",5,IF(ДАННЫЕ!$AA418="4Б",6,IF(ДАННЫЕ!$AA418="4В",7,IF(ДАННЫЕ!$AA418=5,8,0))))))))</f>
        <v>0</v>
      </c>
      <c r="T418" s="15">
        <f>IF(OR(ДАННЫЕ!$AC418=2,ДАННЫЕ!$AD418=2,ДАННЫЕ!$AE418=2),2,IF(OR(ДАННЫЕ!$AC418=1,ДАННЫЕ!$AD418=1,ДАННЫЕ!$AE418=1),1,0))</f>
        <v>0</v>
      </c>
    </row>
    <row r="419" spans="1:20" ht="15" customHeight="1" x14ac:dyDescent="0.2">
      <c r="A419" s="78">
        <f>IF(B419&gt;0,IF(MONTH(ДАННЫЕ!$F$1)=MONTH(ДАННЫЕ!$B419),1,0),0)</f>
        <v>0</v>
      </c>
      <c r="B419" s="14">
        <f>IF(ДАННЫЕ!$B419&gt;0,IF(YEAR(ДАННЫЕ!$F$1)=YEAR(ДАННЫЕ!$B419),1,0),0)</f>
        <v>0</v>
      </c>
      <c r="C419" s="14">
        <f>IF(ДАННЫЕ!$CM419&gt;0,IF(YEAR(ДАННЫЕ!$F$1)=YEAR(ДАННЫЕ!$CM419),1,0),0)</f>
        <v>0</v>
      </c>
      <c r="D419" s="14">
        <f>IF(ДАННЫЕ!$CJ419&gt;0,IF(ДАННЫЕ!$CL419&gt;ДАННЫЕ!$F$1,1,IF(ДАННЫЕ!$CL419&gt;0,0,1)),0)</f>
        <v>0</v>
      </c>
      <c r="E419" s="43" t="str">
        <f ca="1">IF(ДАННЫЕ!$F$1&gt;0,IF(ДАННЫЕ!$G419&gt;0,DATEDIF(ДАННЫЕ!$G419,ДАННЫЕ!$F$1,"y"),""),IF(ДАННЫЕ!$G419&gt;0,DATEDIF(ДАННЫЕ!$G419,TODAY(),"y"),""))</f>
        <v/>
      </c>
      <c r="F419" s="43" t="str">
        <f xml:space="preserve"> IF(ДАННЫЕ!$F419="М",IF(E419&gt;=18,IF(E419&lt;60,1,""),""),"")&amp;IF(ДАННЫЕ!$F419="Ж",IF(E419&gt;=18,IF(E419&lt;55,1,""),""),"")</f>
        <v/>
      </c>
      <c r="G419" s="43" t="str">
        <f xml:space="preserve"> IF(ДАННЫЕ!$F419="М",IF(E419&gt;=60,2,""),"")&amp;IF(ДАННЫЕ!$F419="Ж",IF(E419&gt;=55,2,""),"")</f>
        <v/>
      </c>
      <c r="H419" s="43" t="str">
        <f t="shared" ca="1" si="18"/>
        <v/>
      </c>
      <c r="I419" s="43" t="str">
        <f t="shared" ca="1" si="19"/>
        <v>03</v>
      </c>
      <c r="J419" s="28" t="str">
        <f ca="1">ДАННЫЕ!$F419&amp;H419&amp;I419&amp;ДАННЫЕ!$I419&amp;"m"&amp;IF(ДАННЫЕ!$I419&gt;0,IF(ДАННЫЕ!$J419&gt;0,0,1),"")&amp;"f"&amp;IF(ДАННЫЕ!$R419&gt;0,IF(YEAR(ДАННЫЕ!$F$1)=YEAR(ДАННЫЕ!$R419),1,0),0)&amp;"z"&amp;ДАННЫЕ!$R419&amp;"p"&amp;ДАННЫЕ!$S419&amp;"i"&amp;ДАННЫЕ!$T419&amp;"h"&amp;ДАННЫЕ!$K419&amp;"be"&amp;ДАННЫЕ!$BI419&amp;"CD"&amp;IF(ДАННЫЕ!BF419&gt;500,4,IF(ДАННЫЕ!BF419&gt;350,3,IF(ДАННЫЕ!BF419&gt;200,2,IF(ДАННЫЕ!BF419&gt;0,1,0))))&amp;"g"&amp;B419&amp;"d"&amp;H419&amp;"l"&amp;ДАННЫЕ!AT419&amp;"a"&amp;ДАННЫЕ!$V419&amp;"v"&amp;R419&amp;"k"&amp;ДАННЫЕ!$U419&amp;"s"&amp;ДАННЫЕ!$Y419&amp;"t"&amp;ДАННЫЕ!$X419&amp;"b"&amp;IF(ДАННЫЕ!$Q419&gt;1,1,0)&amp;"PP"&amp;ДАННЫЕ!Z419&amp;"c"&amp;S419&amp;"x"&amp;IF(ДАННЫЕ!$BY419&gt;0,IF(YEAR(ДАННЫЕ!$F$1)=YEAR(ДАННЫЕ!$BY419),1,0),0)&amp;"n"&amp;IF(ДАННЫЕ!$BZ419&gt;0,IF(YEAR(ДАННЫЕ!$F$1)=YEAR(ДАННЫЕ!$BZ419),1,0),0)&amp;"u"&amp;D419&amp;"z"&amp;IF(ДАННЫЕ!$CL419&gt;0,IF(YEAR(ДАННЫЕ!$F$1)&gt;YEAR(ДАННЫЕ!$CL419),11,12),0)</f>
        <v>03mf0zpihbeCD0g0dlav0kstb0PPc0x0n0u0z0</v>
      </c>
      <c r="K419" s="28" t="str">
        <f ca="1">ДАННЫЕ!$I419&amp;"x"&amp;B419&amp;"w"&amp;IF(T419+ДАННЫЕ!AD419+ДАННЫЕ!AE419+ДАННЫЕ!AF419+ДАННЫЕ!AG419+ДАННЫЕ!AH419+ДАННЫЕ!$AL419+ДАННЫЕ!AI419+ДАННЫЕ!AJ419+ДАННЫЕ!AK419+ДАННЫЕ!AP419+ДАННЫЕ!AQ419+ДАННЫЕ!AR419+ДАННЫЕ!$AM419+ДАННЫЕ!$AN419+ДАННЫЕ!AS419+ДАННЫЕ!AT419&gt;0,1,0)&amp;IF(OR(T419=2,ДАННЫЕ!AD419=2,ДАННЫЕ!AE419=2,ДАННЫЕ!AF419=2,ДАННЫЕ!AG419=2,ДАННЫЕ!AH419=2,ДАННЫЕ!$AL419=2,ДАННЫЕ!AI419=2,ДАННЫЕ!AJ419=2,ДАННЫЕ!AK419=2,ДАННЫЕ!AP419=2,ДАННЫЕ!AQ419=2,ДАННЫЕ!AR419=2,ДАННЫЕ!$AM419=2,ДАННЫЕ!$AN419=2,ДАННЫЕ!AS419=2,ДАННЫЕ!AT419=2),2,0)&amp;"t"&amp;IF(T419&gt;0,"1"&amp;T419,"00")&amp;"f"&amp;IF(ДАННЫЕ!$AC419,"1"&amp;ДАННЫЕ!$AC419,"00")&amp;"b"&amp;IF(ДАННЫЕ!$AD419,"1"&amp;ДАННЫЕ!$AD419,"00")&amp;"g"&amp;IF(ДАННЫЕ!$AF419,"1"&amp;ДАННЫЕ!$AF419,"00")&amp;"c"&amp;IF(ДАННЫЕ!$AG419,"1"&amp;ДАННЫЕ!$AG419,"00")&amp;"i"&amp;IF(ДАННЫЕ!$AH419,"1"&amp;ДАННЫЕ!$AH419,"00")&amp;"r"&amp;IF(ДАННЫЕ!$AL419,"1"&amp;ДАННЫЕ!$AL419,"00")&amp;"m"&amp;IF(ДАННЫЕ!$AI419,"1"&amp;ДАННЫЕ!$AI419,"00")&amp;"hS"&amp;IF(ДАННЫЕ!$AJ419,"1"&amp;ДАННЫЕ!$AJ419,"00")&amp;"hZ"&amp;IF(ДАННЫЕ!$AK419,"1"&amp;ДАННЫЕ!$AK419,"00")&amp;"p"&amp;IF(ДАННЫЕ!$AP419,"1"&amp;ДАННЫЕ!$AP419,"00")&amp;"k"&amp;IF(ДАННЫЕ!$AQ419,"1"&amp;ДАННЫЕ!$AQ419,"00")&amp;"z"&amp;IF(ДАННЫЕ!$AR419,"1"&amp;ДАННЫЕ!$AR419,"00")&amp;"j"&amp;IF(ДАННЫЕ!$AM419,"1"&amp;ДАННЫЕ!$AM419,"00")&amp;"n"&amp;IF(ДАННЫЕ!$AN419,"1"&amp;ДАННЫЕ!$AN419,"00")&amp;"E"&amp;ДАННЫЕ!BI419&amp;"L"&amp;ДАННЫЕ!AO419&amp;"h"&amp;IF(ДАННЫЕ!$AU419&gt;0,1,0)&amp;"v"&amp;IF(ДАННЫЕ!$AW419&gt;0,1,0)&amp;"a"&amp;IF(ДАННЫЕ!$AS419,"1"&amp;ДАННЫЕ!$AS419,"00")&amp;"s"&amp;IF(ДАННЫЕ!$AT419,"1"&amp;ДАННЫЕ!$AT419,"00")&amp;"u"&amp;IF(ДАННЫЕ!$CJ419&gt;0,1,0)&amp;"y"&amp;B419&amp;"d"&amp;H419&amp;"e"&amp;F419&amp;G419</f>
        <v>x0w00t00f00b00g00c00i00r00m00hS00hZ00p00k00z00j00n00ELh0v0a00s00u0y0de</v>
      </c>
      <c r="L419" s="28" t="str">
        <f ca="1">ДАННЫЕ!$I419&amp;"VN"&amp;IF(ДАННЫЕ!AW419&gt;0,11,10)&amp;"CD"&amp;IF(ДАННЫЕ!BF419&gt;500,16,IF(ДАННЫЕ!BF419&gt;350,15,IF(ДАННЫЕ!BF419&gt;=200,14,IF(ДАННЫЕ!BF419&gt;=100,13,IF(ДАННЫЕ!BF419&gt;=50,12,IF(ДАННЫЕ!BF419&gt;0,11,10))))))&amp;"AR"&amp;IF(ДАННЫЕ!BX419&gt;0,1,0)&amp;"GD"&amp;B419&amp;"VV"&amp;IF(E419&gt;=5,IF(E419&lt;18,1,0),0)</f>
        <v>VN10CD10AR0GD0VV0</v>
      </c>
      <c r="M419" s="28" t="str">
        <f>ДАННЫЕ!$I419&amp;"b"&amp;ДАННЫЕ!$BI419&amp;"r"&amp;ДАННЫЕ!$BJ419&amp;"CD"&amp;IF(ДАННЫЕ!BF419&gt;0,IF(ДАННЫЕ!BF419&lt;200,1,IF(ДАННЫЕ!BF419&lt;350,2,3)),0)&amp;"h"&amp;IF(ДАННЫЕ!$BK419+ДАННЫЕ!$BL419+ДАННЫЕ!$BM419&gt;0,1,0)&amp;"x"&amp;ДАННЫЕ!$BK419&amp;"y"&amp;ДАННЫЕ!$BL419&amp;"z"&amp;ДАННЫЕ!$BM419&amp;"c"&amp;IF(ДАННЫЕ!$BK419+ДАННЫЕ!$BL419+ДАННЫЕ!$BM419=3,1,0)&amp;"a"&amp;IF(ДАННЫЕ!$BQ419+ДАННЫЕ!$BR419&gt;0,1,0)&amp;"d"&amp;ДАННЫЕ!$BQ419&amp;"v"&amp;ДАННЫЕ!$BR419&amp;"p"&amp;ДАННЫЕ!$BS419&amp;"n"&amp;ДАННЫЕ!$BU419&amp;"t"&amp;ДАННЫЕ!$BV419&amp;"o"&amp;ДАННЫЕ!$BT419&amp;"l"&amp;IF(ДАННЫЕ!$BN419&gt;0,1,0)&amp;ДАННЫЕ!$BN419&amp;"g"&amp;ДАННЫЕ!$BO419&amp;"s"&amp;ДАННЫЕ!$BP419&amp;"DZ"&amp;IF(ДАННЫЕ!B419-ДАННЫЕ!G419 &lt; 60,IF(ДАННЫЕ!B419-ДАННЫЕ!G419 &gt;= 0,1,0),0)&amp;"u"&amp;IF(ДАННЫЕ!$CJ419&gt;0,1,0)</f>
        <v>brCD0h0xyzc0a0dvpntol0gsDZ1u0</v>
      </c>
      <c r="N419" s="28" t="str">
        <f ca="1">ДАННЫЕ!$F419&amp;ДАННЫЕ!$I419&amp;"g"&amp;B419&amp;"cf"&amp;D419&amp;"a"&amp;IF(ДАННЫЕ!$BX419&gt;0,1,0)&amp;IF(ДАННЫЕ!$BF419&gt;500,1,IF(ДАННЫЕ!$BF419&gt;350,2,IF(ДАННЫЕ!$BF419&gt;=200,3,IF(ДАННЫЕ!$BF419&gt;=100,4,IF(ДАННЫЕ!$BF419&gt;=50,5,IF(ДАННЫЕ!$BF419&lt;50,6,0))))))&amp;"AR"&amp;IF(DATEDIF(ДАННЫЕ!$BX419,ДАННЫЕ!$F$1,"y")&gt;1,1,0)&amp;"VG"&amp;IF(ДАННЫЕ!$BH419="0",1,0)&amp;"o"&amp;IF(T419+ДАННЫЕ!$AF419+ДАННЫЕ!$AG419+ДАННЫЕ!$AH419+ДАННЫЕ!$AI419+ДАННЫЕ!$AJ419+ДАННЫЕ!$AP419+ДАННЫЕ!$AQ419+ДАННЫЕ!$AR419+ДАННЫЕ!$AU419+ДАННЫЕ!$AW419+ДАННЫЕ!$AS419+ДАННЫЕ!$AT419&gt;0,1,0)&amp;"x"&amp;ДАННЫЕ!$AG419&amp;"p"&amp;IF(ДАННЫЕ!$BY419&gt;0,1,0)&amp;"v"&amp;IF(ДАННЫЕ!$BZ419&gt;0,1,0)&amp;"n"&amp;ДАННЫЕ!$CA419&amp;"t"&amp;ДАННЫЕ!$AY419&amp;"k"&amp;ДАННЫЕ!$CB419&amp;"q"&amp;ДАННЫЕ!$CC419&amp;"w"&amp;ДАННЫЕ!$CD419&amp;"e"&amp;ДАННЫЕ!$CE419&amp;"m"&amp;ДАННЫЕ!$CF419&amp;"c"&amp;ДАННЫЕ!$CG419&amp;"z"&amp;ДАННЫЕ!$CH419&amp;"d"&amp;IF(H419=4,1,0)&amp;"s"&amp;IF(ДАННЫЕ!$J419=1,0,1)&amp;"u"&amp;IF(ДАННЫЕ!$CJ419&gt;0,1,0)</f>
        <v>g0cf0a06AR1VG0o0xp0v0ntkqwemczd0s1u0</v>
      </c>
      <c r="O419" s="28" t="str">
        <f>ДАННЫЕ!$I419&amp;"g"&amp;B419&amp;A419&amp;"f"&amp;P419&amp;"c"&amp;IF(ДАННЫЕ!$U419&gt;0,1,0)&amp;"s"&amp;IF(ДАННЫЕ!$Q419&gt;0,IF(YEAR(ДАННЫЕ!$F$1)=YEAR(ДАННЫЕ!$Q419),IF(MONTH(ДАННЫЕ!$F$1)=MONTH(ДАННЫЕ!$Q419),111,11),1),0)&amp;"i"&amp;IF(ДАННЫЕ!$R419+ДАННЫЕ!$S419+ДАННЫЕ!$T419=0,0,1)&amp;"h"&amp;IF(ДАННЫЕ!$P419&gt;0,1,0)&amp;"p"&amp;IF(ДАННЫЕ!$CI419&gt;0,IF(YEAR(ДАННЫЕ!$F$1)=YEAR(ДАННЫЕ!$CI419),IF(MONTH(ДАННЫЕ!$F$1)=MONTH(ДАННЫЕ!$CI419),111,11),1),0)&amp;"d"&amp;IF(ДАННЫЕ!$CJ419&gt;0,IF(YEAR(ДАННЫЕ!$F$1)=YEAR(ДАННЫЕ!$CJ419),IF(MONTH(ДАННЫЕ!$F$1)=MONTH(ДАННЫЕ!$CJ419),111,11),1),0)&amp;"o"&amp;IF(ДАННЫЕ!$CK419&gt;0,IF(MONTH(ДАННЫЕ!$F$1)=MONTH(ДАННЫЕ!$CK419),111,11),0)&amp;"v"&amp;IF(ДАННЫЕ!$BE419&gt;0,IF(MONTH(ДАННЫЕ!$F$1)=MONTH(ДАННЫЕ!$BE419),111,11),0)</f>
        <v>g00f0c0s0i0h0p0d0o0v0</v>
      </c>
      <c r="P419" s="15">
        <f t="shared" si="20"/>
        <v>0</v>
      </c>
      <c r="Q419" s="15">
        <f>IF(ДАННЫЕ!$F$1&gt;ДАННЫЕ!$N419,IF(YEAR(ДАННЫЕ!$F$1)=YEAR(ДАННЫЕ!M419),1,0),0)</f>
        <v>0</v>
      </c>
      <c r="R419" s="15">
        <f>IF(ДАННЫЕ!$F$1&gt;ДАННЫЕ!$N419,IF(YEAR(ДАННЫЕ!$F$1)=YEAR(ДАННЫЕ!N419),1,0),0)</f>
        <v>0</v>
      </c>
      <c r="S419" s="15">
        <f>IF(ДАННЫЕ!$AA419="2А",1,IF(ДАННЫЕ!$AA419="2Б",2,IF(ДАННЫЕ!$AA419="2В",3,IF(ДАННЫЕ!$AA419=3,4,IF(ДАННЫЕ!$AA419="4А",5,IF(ДАННЫЕ!$AA419="4Б",6,IF(ДАННЫЕ!$AA419="4В",7,IF(ДАННЫЕ!$AA419=5,8,0))))))))</f>
        <v>0</v>
      </c>
      <c r="T419" s="15">
        <f>IF(OR(ДАННЫЕ!$AC419=2,ДАННЫЕ!$AD419=2,ДАННЫЕ!$AE419=2),2,IF(OR(ДАННЫЕ!$AC419=1,ДАННЫЕ!$AD419=1,ДАННЫЕ!$AE419=1),1,0))</f>
        <v>0</v>
      </c>
    </row>
    <row r="420" spans="1:20" ht="15" customHeight="1" x14ac:dyDescent="0.2">
      <c r="A420" s="78">
        <f>IF(B420&gt;0,IF(MONTH(ДАННЫЕ!$F$1)=MONTH(ДАННЫЕ!$B420),1,0),0)</f>
        <v>0</v>
      </c>
      <c r="B420" s="14">
        <f>IF(ДАННЫЕ!$B420&gt;0,IF(YEAR(ДАННЫЕ!$F$1)=YEAR(ДАННЫЕ!$B420),1,0),0)</f>
        <v>0</v>
      </c>
      <c r="C420" s="14">
        <f>IF(ДАННЫЕ!$CM420&gt;0,IF(YEAR(ДАННЫЕ!$F$1)=YEAR(ДАННЫЕ!$CM420),1,0),0)</f>
        <v>0</v>
      </c>
      <c r="D420" s="14">
        <f>IF(ДАННЫЕ!$CJ420&gt;0,IF(ДАННЫЕ!$CL420&gt;ДАННЫЕ!$F$1,1,IF(ДАННЫЕ!$CL420&gt;0,0,1)),0)</f>
        <v>0</v>
      </c>
      <c r="E420" s="43" t="str">
        <f ca="1">IF(ДАННЫЕ!$F$1&gt;0,IF(ДАННЫЕ!$G420&gt;0,DATEDIF(ДАННЫЕ!$G420,ДАННЫЕ!$F$1,"y"),""),IF(ДАННЫЕ!$G420&gt;0,DATEDIF(ДАННЫЕ!$G420,TODAY(),"y"),""))</f>
        <v/>
      </c>
      <c r="F420" s="43" t="str">
        <f xml:space="preserve"> IF(ДАННЫЕ!$F420="М",IF(E420&gt;=18,IF(E420&lt;60,1,""),""),"")&amp;IF(ДАННЫЕ!$F420="Ж",IF(E420&gt;=18,IF(E420&lt;55,1,""),""),"")</f>
        <v/>
      </c>
      <c r="G420" s="43" t="str">
        <f xml:space="preserve"> IF(ДАННЫЕ!$F420="М",IF(E420&gt;=60,2,""),"")&amp;IF(ДАННЫЕ!$F420="Ж",IF(E420&gt;=55,2,""),"")</f>
        <v/>
      </c>
      <c r="H420" s="43" t="str">
        <f t="shared" ca="1" si="18"/>
        <v/>
      </c>
      <c r="I420" s="43" t="str">
        <f t="shared" ca="1" si="19"/>
        <v>03</v>
      </c>
      <c r="J420" s="28" t="str">
        <f ca="1">ДАННЫЕ!$F420&amp;H420&amp;I420&amp;ДАННЫЕ!$I420&amp;"m"&amp;IF(ДАННЫЕ!$I420&gt;0,IF(ДАННЫЕ!$J420&gt;0,0,1),"")&amp;"f"&amp;IF(ДАННЫЕ!$R420&gt;0,IF(YEAR(ДАННЫЕ!$F$1)=YEAR(ДАННЫЕ!$R420),1,0),0)&amp;"z"&amp;ДАННЫЕ!$R420&amp;"p"&amp;ДАННЫЕ!$S420&amp;"i"&amp;ДАННЫЕ!$T420&amp;"h"&amp;ДАННЫЕ!$K420&amp;"be"&amp;ДАННЫЕ!$BI420&amp;"CD"&amp;IF(ДАННЫЕ!BF420&gt;500,4,IF(ДАННЫЕ!BF420&gt;350,3,IF(ДАННЫЕ!BF420&gt;200,2,IF(ДАННЫЕ!BF420&gt;0,1,0))))&amp;"g"&amp;B420&amp;"d"&amp;H420&amp;"l"&amp;ДАННЫЕ!AT420&amp;"a"&amp;ДАННЫЕ!$V420&amp;"v"&amp;R420&amp;"k"&amp;ДАННЫЕ!$U420&amp;"s"&amp;ДАННЫЕ!$Y420&amp;"t"&amp;ДАННЫЕ!$X420&amp;"b"&amp;IF(ДАННЫЕ!$Q420&gt;1,1,0)&amp;"PP"&amp;ДАННЫЕ!Z420&amp;"c"&amp;S420&amp;"x"&amp;IF(ДАННЫЕ!$BY420&gt;0,IF(YEAR(ДАННЫЕ!$F$1)=YEAR(ДАННЫЕ!$BY420),1,0),0)&amp;"n"&amp;IF(ДАННЫЕ!$BZ420&gt;0,IF(YEAR(ДАННЫЕ!$F$1)=YEAR(ДАННЫЕ!$BZ420),1,0),0)&amp;"u"&amp;D420&amp;"z"&amp;IF(ДАННЫЕ!$CL420&gt;0,IF(YEAR(ДАННЫЕ!$F$1)&gt;YEAR(ДАННЫЕ!$CL420),11,12),0)</f>
        <v>03mf0zpihbeCD0g0dlav0kstb0PPc0x0n0u0z0</v>
      </c>
      <c r="K420" s="28" t="str">
        <f ca="1">ДАННЫЕ!$I420&amp;"x"&amp;B420&amp;"w"&amp;IF(T420+ДАННЫЕ!AD420+ДАННЫЕ!AE420+ДАННЫЕ!AF420+ДАННЫЕ!AG420+ДАННЫЕ!AH420+ДАННЫЕ!$AL420+ДАННЫЕ!AI420+ДАННЫЕ!AJ420+ДАННЫЕ!AK420+ДАННЫЕ!AP420+ДАННЫЕ!AQ420+ДАННЫЕ!AR420+ДАННЫЕ!$AM420+ДАННЫЕ!$AN420+ДАННЫЕ!AS420+ДАННЫЕ!AT420&gt;0,1,0)&amp;IF(OR(T420=2,ДАННЫЕ!AD420=2,ДАННЫЕ!AE420=2,ДАННЫЕ!AF420=2,ДАННЫЕ!AG420=2,ДАННЫЕ!AH420=2,ДАННЫЕ!$AL420=2,ДАННЫЕ!AI420=2,ДАННЫЕ!AJ420=2,ДАННЫЕ!AK420=2,ДАННЫЕ!AP420=2,ДАННЫЕ!AQ420=2,ДАННЫЕ!AR420=2,ДАННЫЕ!$AM420=2,ДАННЫЕ!$AN420=2,ДАННЫЕ!AS420=2,ДАННЫЕ!AT420=2),2,0)&amp;"t"&amp;IF(T420&gt;0,"1"&amp;T420,"00")&amp;"f"&amp;IF(ДАННЫЕ!$AC420,"1"&amp;ДАННЫЕ!$AC420,"00")&amp;"b"&amp;IF(ДАННЫЕ!$AD420,"1"&amp;ДАННЫЕ!$AD420,"00")&amp;"g"&amp;IF(ДАННЫЕ!$AF420,"1"&amp;ДАННЫЕ!$AF420,"00")&amp;"c"&amp;IF(ДАННЫЕ!$AG420,"1"&amp;ДАННЫЕ!$AG420,"00")&amp;"i"&amp;IF(ДАННЫЕ!$AH420,"1"&amp;ДАННЫЕ!$AH420,"00")&amp;"r"&amp;IF(ДАННЫЕ!$AL420,"1"&amp;ДАННЫЕ!$AL420,"00")&amp;"m"&amp;IF(ДАННЫЕ!$AI420,"1"&amp;ДАННЫЕ!$AI420,"00")&amp;"hS"&amp;IF(ДАННЫЕ!$AJ420,"1"&amp;ДАННЫЕ!$AJ420,"00")&amp;"hZ"&amp;IF(ДАННЫЕ!$AK420,"1"&amp;ДАННЫЕ!$AK420,"00")&amp;"p"&amp;IF(ДАННЫЕ!$AP420,"1"&amp;ДАННЫЕ!$AP420,"00")&amp;"k"&amp;IF(ДАННЫЕ!$AQ420,"1"&amp;ДАННЫЕ!$AQ420,"00")&amp;"z"&amp;IF(ДАННЫЕ!$AR420,"1"&amp;ДАННЫЕ!$AR420,"00")&amp;"j"&amp;IF(ДАННЫЕ!$AM420,"1"&amp;ДАННЫЕ!$AM420,"00")&amp;"n"&amp;IF(ДАННЫЕ!$AN420,"1"&amp;ДАННЫЕ!$AN420,"00")&amp;"E"&amp;ДАННЫЕ!BI420&amp;"L"&amp;ДАННЫЕ!AO420&amp;"h"&amp;IF(ДАННЫЕ!$AU420&gt;0,1,0)&amp;"v"&amp;IF(ДАННЫЕ!$AW420&gt;0,1,0)&amp;"a"&amp;IF(ДАННЫЕ!$AS420,"1"&amp;ДАННЫЕ!$AS420,"00")&amp;"s"&amp;IF(ДАННЫЕ!$AT420,"1"&amp;ДАННЫЕ!$AT420,"00")&amp;"u"&amp;IF(ДАННЫЕ!$CJ420&gt;0,1,0)&amp;"y"&amp;B420&amp;"d"&amp;H420&amp;"e"&amp;F420&amp;G420</f>
        <v>x0w00t00f00b00g00c00i00r00m00hS00hZ00p00k00z00j00n00ELh0v0a00s00u0y0de</v>
      </c>
      <c r="L420" s="28" t="str">
        <f ca="1">ДАННЫЕ!$I420&amp;"VN"&amp;IF(ДАННЫЕ!AW420&gt;0,11,10)&amp;"CD"&amp;IF(ДАННЫЕ!BF420&gt;500,16,IF(ДАННЫЕ!BF420&gt;350,15,IF(ДАННЫЕ!BF420&gt;=200,14,IF(ДАННЫЕ!BF420&gt;=100,13,IF(ДАННЫЕ!BF420&gt;=50,12,IF(ДАННЫЕ!BF420&gt;0,11,10))))))&amp;"AR"&amp;IF(ДАННЫЕ!BX420&gt;0,1,0)&amp;"GD"&amp;B420&amp;"VV"&amp;IF(E420&gt;=5,IF(E420&lt;18,1,0),0)</f>
        <v>VN10CD10AR0GD0VV0</v>
      </c>
      <c r="M420" s="28" t="str">
        <f>ДАННЫЕ!$I420&amp;"b"&amp;ДАННЫЕ!$BI420&amp;"r"&amp;ДАННЫЕ!$BJ420&amp;"CD"&amp;IF(ДАННЫЕ!BF420&gt;0,IF(ДАННЫЕ!BF420&lt;200,1,IF(ДАННЫЕ!BF420&lt;350,2,3)),0)&amp;"h"&amp;IF(ДАННЫЕ!$BK420+ДАННЫЕ!$BL420+ДАННЫЕ!$BM420&gt;0,1,0)&amp;"x"&amp;ДАННЫЕ!$BK420&amp;"y"&amp;ДАННЫЕ!$BL420&amp;"z"&amp;ДАННЫЕ!$BM420&amp;"c"&amp;IF(ДАННЫЕ!$BK420+ДАННЫЕ!$BL420+ДАННЫЕ!$BM420=3,1,0)&amp;"a"&amp;IF(ДАННЫЕ!$BQ420+ДАННЫЕ!$BR420&gt;0,1,0)&amp;"d"&amp;ДАННЫЕ!$BQ420&amp;"v"&amp;ДАННЫЕ!$BR420&amp;"p"&amp;ДАННЫЕ!$BS420&amp;"n"&amp;ДАННЫЕ!$BU420&amp;"t"&amp;ДАННЫЕ!$BV420&amp;"o"&amp;ДАННЫЕ!$BT420&amp;"l"&amp;IF(ДАННЫЕ!$BN420&gt;0,1,0)&amp;ДАННЫЕ!$BN420&amp;"g"&amp;ДАННЫЕ!$BO420&amp;"s"&amp;ДАННЫЕ!$BP420&amp;"DZ"&amp;IF(ДАННЫЕ!B420-ДАННЫЕ!G420 &lt; 60,IF(ДАННЫЕ!B420-ДАННЫЕ!G420 &gt;= 0,1,0),0)&amp;"u"&amp;IF(ДАННЫЕ!$CJ420&gt;0,1,0)</f>
        <v>brCD0h0xyzc0a0dvpntol0gsDZ1u0</v>
      </c>
      <c r="N420" s="28" t="str">
        <f ca="1">ДАННЫЕ!$F420&amp;ДАННЫЕ!$I420&amp;"g"&amp;B420&amp;"cf"&amp;D420&amp;"a"&amp;IF(ДАННЫЕ!$BX420&gt;0,1,0)&amp;IF(ДАННЫЕ!$BF420&gt;500,1,IF(ДАННЫЕ!$BF420&gt;350,2,IF(ДАННЫЕ!$BF420&gt;=200,3,IF(ДАННЫЕ!$BF420&gt;=100,4,IF(ДАННЫЕ!$BF420&gt;=50,5,IF(ДАННЫЕ!$BF420&lt;50,6,0))))))&amp;"AR"&amp;IF(DATEDIF(ДАННЫЕ!$BX420,ДАННЫЕ!$F$1,"y")&gt;1,1,0)&amp;"VG"&amp;IF(ДАННЫЕ!$BH420="0",1,0)&amp;"o"&amp;IF(T420+ДАННЫЕ!$AF420+ДАННЫЕ!$AG420+ДАННЫЕ!$AH420+ДАННЫЕ!$AI420+ДАННЫЕ!$AJ420+ДАННЫЕ!$AP420+ДАННЫЕ!$AQ420+ДАННЫЕ!$AR420+ДАННЫЕ!$AU420+ДАННЫЕ!$AW420+ДАННЫЕ!$AS420+ДАННЫЕ!$AT420&gt;0,1,0)&amp;"x"&amp;ДАННЫЕ!$AG420&amp;"p"&amp;IF(ДАННЫЕ!$BY420&gt;0,1,0)&amp;"v"&amp;IF(ДАННЫЕ!$BZ420&gt;0,1,0)&amp;"n"&amp;ДАННЫЕ!$CA420&amp;"t"&amp;ДАННЫЕ!$AY420&amp;"k"&amp;ДАННЫЕ!$CB420&amp;"q"&amp;ДАННЫЕ!$CC420&amp;"w"&amp;ДАННЫЕ!$CD420&amp;"e"&amp;ДАННЫЕ!$CE420&amp;"m"&amp;ДАННЫЕ!$CF420&amp;"c"&amp;ДАННЫЕ!$CG420&amp;"z"&amp;ДАННЫЕ!$CH420&amp;"d"&amp;IF(H420=4,1,0)&amp;"s"&amp;IF(ДАННЫЕ!$J420=1,0,1)&amp;"u"&amp;IF(ДАННЫЕ!$CJ420&gt;0,1,0)</f>
        <v>g0cf0a06AR1VG0o0xp0v0ntkqwemczd0s1u0</v>
      </c>
      <c r="O420" s="28" t="str">
        <f>ДАННЫЕ!$I420&amp;"g"&amp;B420&amp;A420&amp;"f"&amp;P420&amp;"c"&amp;IF(ДАННЫЕ!$U420&gt;0,1,0)&amp;"s"&amp;IF(ДАННЫЕ!$Q420&gt;0,IF(YEAR(ДАННЫЕ!$F$1)=YEAR(ДАННЫЕ!$Q420),IF(MONTH(ДАННЫЕ!$F$1)=MONTH(ДАННЫЕ!$Q420),111,11),1),0)&amp;"i"&amp;IF(ДАННЫЕ!$R420+ДАННЫЕ!$S420+ДАННЫЕ!$T420=0,0,1)&amp;"h"&amp;IF(ДАННЫЕ!$P420&gt;0,1,0)&amp;"p"&amp;IF(ДАННЫЕ!$CI420&gt;0,IF(YEAR(ДАННЫЕ!$F$1)=YEAR(ДАННЫЕ!$CI420),IF(MONTH(ДАННЫЕ!$F$1)=MONTH(ДАННЫЕ!$CI420),111,11),1),0)&amp;"d"&amp;IF(ДАННЫЕ!$CJ420&gt;0,IF(YEAR(ДАННЫЕ!$F$1)=YEAR(ДАННЫЕ!$CJ420),IF(MONTH(ДАННЫЕ!$F$1)=MONTH(ДАННЫЕ!$CJ420),111,11),1),0)&amp;"o"&amp;IF(ДАННЫЕ!$CK420&gt;0,IF(MONTH(ДАННЫЕ!$F$1)=MONTH(ДАННЫЕ!$CK420),111,11),0)&amp;"v"&amp;IF(ДАННЫЕ!$BE420&gt;0,IF(MONTH(ДАННЫЕ!$F$1)=MONTH(ДАННЫЕ!$BE420),111,11),0)</f>
        <v>g00f0c0s0i0h0p0d0o0v0</v>
      </c>
      <c r="P420" s="15">
        <f t="shared" si="20"/>
        <v>0</v>
      </c>
      <c r="Q420" s="15">
        <f>IF(ДАННЫЕ!$F$1&gt;ДАННЫЕ!$N420,IF(YEAR(ДАННЫЕ!$F$1)=YEAR(ДАННЫЕ!M420),1,0),0)</f>
        <v>0</v>
      </c>
      <c r="R420" s="15">
        <f>IF(ДАННЫЕ!$F$1&gt;ДАННЫЕ!$N420,IF(YEAR(ДАННЫЕ!$F$1)=YEAR(ДАННЫЕ!N420),1,0),0)</f>
        <v>0</v>
      </c>
      <c r="S420" s="15">
        <f>IF(ДАННЫЕ!$AA420="2А",1,IF(ДАННЫЕ!$AA420="2Б",2,IF(ДАННЫЕ!$AA420="2В",3,IF(ДАННЫЕ!$AA420=3,4,IF(ДАННЫЕ!$AA420="4А",5,IF(ДАННЫЕ!$AA420="4Б",6,IF(ДАННЫЕ!$AA420="4В",7,IF(ДАННЫЕ!$AA420=5,8,0))))))))</f>
        <v>0</v>
      </c>
      <c r="T420" s="15">
        <f>IF(OR(ДАННЫЕ!$AC420=2,ДАННЫЕ!$AD420=2,ДАННЫЕ!$AE420=2),2,IF(OR(ДАННЫЕ!$AC420=1,ДАННЫЕ!$AD420=1,ДАННЫЕ!$AE420=1),1,0))</f>
        <v>0</v>
      </c>
    </row>
    <row r="421" spans="1:20" ht="15" customHeight="1" x14ac:dyDescent="0.2">
      <c r="A421" s="78">
        <f>IF(B421&gt;0,IF(MONTH(ДАННЫЕ!$F$1)=MONTH(ДАННЫЕ!$B421),1,0),0)</f>
        <v>0</v>
      </c>
      <c r="B421" s="14">
        <f>IF(ДАННЫЕ!$B421&gt;0,IF(YEAR(ДАННЫЕ!$F$1)=YEAR(ДАННЫЕ!$B421),1,0),0)</f>
        <v>0</v>
      </c>
      <c r="C421" s="14">
        <f>IF(ДАННЫЕ!$CM421&gt;0,IF(YEAR(ДАННЫЕ!$F$1)=YEAR(ДАННЫЕ!$CM421),1,0),0)</f>
        <v>0</v>
      </c>
      <c r="D421" s="14">
        <f>IF(ДАННЫЕ!$CJ421&gt;0,IF(ДАННЫЕ!$CL421&gt;ДАННЫЕ!$F$1,1,IF(ДАННЫЕ!$CL421&gt;0,0,1)),0)</f>
        <v>0</v>
      </c>
      <c r="E421" s="43" t="str">
        <f ca="1">IF(ДАННЫЕ!$F$1&gt;0,IF(ДАННЫЕ!$G421&gt;0,DATEDIF(ДАННЫЕ!$G421,ДАННЫЕ!$F$1,"y"),""),IF(ДАННЫЕ!$G421&gt;0,DATEDIF(ДАННЫЕ!$G421,TODAY(),"y"),""))</f>
        <v/>
      </c>
      <c r="F421" s="43" t="str">
        <f xml:space="preserve"> IF(ДАННЫЕ!$F421="М",IF(E421&gt;=18,IF(E421&lt;60,1,""),""),"")&amp;IF(ДАННЫЕ!$F421="Ж",IF(E421&gt;=18,IF(E421&lt;55,1,""),""),"")</f>
        <v/>
      </c>
      <c r="G421" s="43" t="str">
        <f xml:space="preserve"> IF(ДАННЫЕ!$F421="М",IF(E421&gt;=60,2,""),"")&amp;IF(ДАННЫЕ!$F421="Ж",IF(E421&gt;=55,2,""),"")</f>
        <v/>
      </c>
      <c r="H421" s="43" t="str">
        <f t="shared" ca="1" si="18"/>
        <v/>
      </c>
      <c r="I421" s="43" t="str">
        <f t="shared" ca="1" si="19"/>
        <v>03</v>
      </c>
      <c r="J421" s="28" t="str">
        <f ca="1">ДАННЫЕ!$F421&amp;H421&amp;I421&amp;ДАННЫЕ!$I421&amp;"m"&amp;IF(ДАННЫЕ!$I421&gt;0,IF(ДАННЫЕ!$J421&gt;0,0,1),"")&amp;"f"&amp;IF(ДАННЫЕ!$R421&gt;0,IF(YEAR(ДАННЫЕ!$F$1)=YEAR(ДАННЫЕ!$R421),1,0),0)&amp;"z"&amp;ДАННЫЕ!$R421&amp;"p"&amp;ДАННЫЕ!$S421&amp;"i"&amp;ДАННЫЕ!$T421&amp;"h"&amp;ДАННЫЕ!$K421&amp;"be"&amp;ДАННЫЕ!$BI421&amp;"CD"&amp;IF(ДАННЫЕ!BF421&gt;500,4,IF(ДАННЫЕ!BF421&gt;350,3,IF(ДАННЫЕ!BF421&gt;200,2,IF(ДАННЫЕ!BF421&gt;0,1,0))))&amp;"g"&amp;B421&amp;"d"&amp;H421&amp;"l"&amp;ДАННЫЕ!AT421&amp;"a"&amp;ДАННЫЕ!$V421&amp;"v"&amp;R421&amp;"k"&amp;ДАННЫЕ!$U421&amp;"s"&amp;ДАННЫЕ!$Y421&amp;"t"&amp;ДАННЫЕ!$X421&amp;"b"&amp;IF(ДАННЫЕ!$Q421&gt;1,1,0)&amp;"PP"&amp;ДАННЫЕ!Z421&amp;"c"&amp;S421&amp;"x"&amp;IF(ДАННЫЕ!$BY421&gt;0,IF(YEAR(ДАННЫЕ!$F$1)=YEAR(ДАННЫЕ!$BY421),1,0),0)&amp;"n"&amp;IF(ДАННЫЕ!$BZ421&gt;0,IF(YEAR(ДАННЫЕ!$F$1)=YEAR(ДАННЫЕ!$BZ421),1,0),0)&amp;"u"&amp;D421&amp;"z"&amp;IF(ДАННЫЕ!$CL421&gt;0,IF(YEAR(ДАННЫЕ!$F$1)&gt;YEAR(ДАННЫЕ!$CL421),11,12),0)</f>
        <v>03mf0zpihbeCD0g0dlav0kstb0PPc0x0n0u0z0</v>
      </c>
      <c r="K421" s="28" t="str">
        <f ca="1">ДАННЫЕ!$I421&amp;"x"&amp;B421&amp;"w"&amp;IF(T421+ДАННЫЕ!AD421+ДАННЫЕ!AE421+ДАННЫЕ!AF421+ДАННЫЕ!AG421+ДАННЫЕ!AH421+ДАННЫЕ!$AL421+ДАННЫЕ!AI421+ДАННЫЕ!AJ421+ДАННЫЕ!AK421+ДАННЫЕ!AP421+ДАННЫЕ!AQ421+ДАННЫЕ!AR421+ДАННЫЕ!$AM421+ДАННЫЕ!$AN421+ДАННЫЕ!AS421+ДАННЫЕ!AT421&gt;0,1,0)&amp;IF(OR(T421=2,ДАННЫЕ!AD421=2,ДАННЫЕ!AE421=2,ДАННЫЕ!AF421=2,ДАННЫЕ!AG421=2,ДАННЫЕ!AH421=2,ДАННЫЕ!$AL421=2,ДАННЫЕ!AI421=2,ДАННЫЕ!AJ421=2,ДАННЫЕ!AK421=2,ДАННЫЕ!AP421=2,ДАННЫЕ!AQ421=2,ДАННЫЕ!AR421=2,ДАННЫЕ!$AM421=2,ДАННЫЕ!$AN421=2,ДАННЫЕ!AS421=2,ДАННЫЕ!AT421=2),2,0)&amp;"t"&amp;IF(T421&gt;0,"1"&amp;T421,"00")&amp;"f"&amp;IF(ДАННЫЕ!$AC421,"1"&amp;ДАННЫЕ!$AC421,"00")&amp;"b"&amp;IF(ДАННЫЕ!$AD421,"1"&amp;ДАННЫЕ!$AD421,"00")&amp;"g"&amp;IF(ДАННЫЕ!$AF421,"1"&amp;ДАННЫЕ!$AF421,"00")&amp;"c"&amp;IF(ДАННЫЕ!$AG421,"1"&amp;ДАННЫЕ!$AG421,"00")&amp;"i"&amp;IF(ДАННЫЕ!$AH421,"1"&amp;ДАННЫЕ!$AH421,"00")&amp;"r"&amp;IF(ДАННЫЕ!$AL421,"1"&amp;ДАННЫЕ!$AL421,"00")&amp;"m"&amp;IF(ДАННЫЕ!$AI421,"1"&amp;ДАННЫЕ!$AI421,"00")&amp;"hS"&amp;IF(ДАННЫЕ!$AJ421,"1"&amp;ДАННЫЕ!$AJ421,"00")&amp;"hZ"&amp;IF(ДАННЫЕ!$AK421,"1"&amp;ДАННЫЕ!$AK421,"00")&amp;"p"&amp;IF(ДАННЫЕ!$AP421,"1"&amp;ДАННЫЕ!$AP421,"00")&amp;"k"&amp;IF(ДАННЫЕ!$AQ421,"1"&amp;ДАННЫЕ!$AQ421,"00")&amp;"z"&amp;IF(ДАННЫЕ!$AR421,"1"&amp;ДАННЫЕ!$AR421,"00")&amp;"j"&amp;IF(ДАННЫЕ!$AM421,"1"&amp;ДАННЫЕ!$AM421,"00")&amp;"n"&amp;IF(ДАННЫЕ!$AN421,"1"&amp;ДАННЫЕ!$AN421,"00")&amp;"E"&amp;ДАННЫЕ!BI421&amp;"L"&amp;ДАННЫЕ!AO421&amp;"h"&amp;IF(ДАННЫЕ!$AU421&gt;0,1,0)&amp;"v"&amp;IF(ДАННЫЕ!$AW421&gt;0,1,0)&amp;"a"&amp;IF(ДАННЫЕ!$AS421,"1"&amp;ДАННЫЕ!$AS421,"00")&amp;"s"&amp;IF(ДАННЫЕ!$AT421,"1"&amp;ДАННЫЕ!$AT421,"00")&amp;"u"&amp;IF(ДАННЫЕ!$CJ421&gt;0,1,0)&amp;"y"&amp;B421&amp;"d"&amp;H421&amp;"e"&amp;F421&amp;G421</f>
        <v>x0w00t00f00b00g00c00i00r00m00hS00hZ00p00k00z00j00n00ELh0v0a00s00u0y0de</v>
      </c>
      <c r="L421" s="28" t="str">
        <f ca="1">ДАННЫЕ!$I421&amp;"VN"&amp;IF(ДАННЫЕ!AW421&gt;0,11,10)&amp;"CD"&amp;IF(ДАННЫЕ!BF421&gt;500,16,IF(ДАННЫЕ!BF421&gt;350,15,IF(ДАННЫЕ!BF421&gt;=200,14,IF(ДАННЫЕ!BF421&gt;=100,13,IF(ДАННЫЕ!BF421&gt;=50,12,IF(ДАННЫЕ!BF421&gt;0,11,10))))))&amp;"AR"&amp;IF(ДАННЫЕ!BX421&gt;0,1,0)&amp;"GD"&amp;B421&amp;"VV"&amp;IF(E421&gt;=5,IF(E421&lt;18,1,0),0)</f>
        <v>VN10CD10AR0GD0VV0</v>
      </c>
      <c r="M421" s="28" t="str">
        <f>ДАННЫЕ!$I421&amp;"b"&amp;ДАННЫЕ!$BI421&amp;"r"&amp;ДАННЫЕ!$BJ421&amp;"CD"&amp;IF(ДАННЫЕ!BF421&gt;0,IF(ДАННЫЕ!BF421&lt;200,1,IF(ДАННЫЕ!BF421&lt;350,2,3)),0)&amp;"h"&amp;IF(ДАННЫЕ!$BK421+ДАННЫЕ!$BL421+ДАННЫЕ!$BM421&gt;0,1,0)&amp;"x"&amp;ДАННЫЕ!$BK421&amp;"y"&amp;ДАННЫЕ!$BL421&amp;"z"&amp;ДАННЫЕ!$BM421&amp;"c"&amp;IF(ДАННЫЕ!$BK421+ДАННЫЕ!$BL421+ДАННЫЕ!$BM421=3,1,0)&amp;"a"&amp;IF(ДАННЫЕ!$BQ421+ДАННЫЕ!$BR421&gt;0,1,0)&amp;"d"&amp;ДАННЫЕ!$BQ421&amp;"v"&amp;ДАННЫЕ!$BR421&amp;"p"&amp;ДАННЫЕ!$BS421&amp;"n"&amp;ДАННЫЕ!$BU421&amp;"t"&amp;ДАННЫЕ!$BV421&amp;"o"&amp;ДАННЫЕ!$BT421&amp;"l"&amp;IF(ДАННЫЕ!$BN421&gt;0,1,0)&amp;ДАННЫЕ!$BN421&amp;"g"&amp;ДАННЫЕ!$BO421&amp;"s"&amp;ДАННЫЕ!$BP421&amp;"DZ"&amp;IF(ДАННЫЕ!B421-ДАННЫЕ!G421 &lt; 60,IF(ДАННЫЕ!B421-ДАННЫЕ!G421 &gt;= 0,1,0),0)&amp;"u"&amp;IF(ДАННЫЕ!$CJ421&gt;0,1,0)</f>
        <v>brCD0h0xyzc0a0dvpntol0gsDZ1u0</v>
      </c>
      <c r="N421" s="28" t="str">
        <f ca="1">ДАННЫЕ!$F421&amp;ДАННЫЕ!$I421&amp;"g"&amp;B421&amp;"cf"&amp;D421&amp;"a"&amp;IF(ДАННЫЕ!$BX421&gt;0,1,0)&amp;IF(ДАННЫЕ!$BF421&gt;500,1,IF(ДАННЫЕ!$BF421&gt;350,2,IF(ДАННЫЕ!$BF421&gt;=200,3,IF(ДАННЫЕ!$BF421&gt;=100,4,IF(ДАННЫЕ!$BF421&gt;=50,5,IF(ДАННЫЕ!$BF421&lt;50,6,0))))))&amp;"AR"&amp;IF(DATEDIF(ДАННЫЕ!$BX421,ДАННЫЕ!$F$1,"y")&gt;1,1,0)&amp;"VG"&amp;IF(ДАННЫЕ!$BH421="0",1,0)&amp;"o"&amp;IF(T421+ДАННЫЕ!$AF421+ДАННЫЕ!$AG421+ДАННЫЕ!$AH421+ДАННЫЕ!$AI421+ДАННЫЕ!$AJ421+ДАННЫЕ!$AP421+ДАННЫЕ!$AQ421+ДАННЫЕ!$AR421+ДАННЫЕ!$AU421+ДАННЫЕ!$AW421+ДАННЫЕ!$AS421+ДАННЫЕ!$AT421&gt;0,1,0)&amp;"x"&amp;ДАННЫЕ!$AG421&amp;"p"&amp;IF(ДАННЫЕ!$BY421&gt;0,1,0)&amp;"v"&amp;IF(ДАННЫЕ!$BZ421&gt;0,1,0)&amp;"n"&amp;ДАННЫЕ!$CA421&amp;"t"&amp;ДАННЫЕ!$AY421&amp;"k"&amp;ДАННЫЕ!$CB421&amp;"q"&amp;ДАННЫЕ!$CC421&amp;"w"&amp;ДАННЫЕ!$CD421&amp;"e"&amp;ДАННЫЕ!$CE421&amp;"m"&amp;ДАННЫЕ!$CF421&amp;"c"&amp;ДАННЫЕ!$CG421&amp;"z"&amp;ДАННЫЕ!$CH421&amp;"d"&amp;IF(H421=4,1,0)&amp;"s"&amp;IF(ДАННЫЕ!$J421=1,0,1)&amp;"u"&amp;IF(ДАННЫЕ!$CJ421&gt;0,1,0)</f>
        <v>g0cf0a06AR1VG0o0xp0v0ntkqwemczd0s1u0</v>
      </c>
      <c r="O421" s="28" t="str">
        <f>ДАННЫЕ!$I421&amp;"g"&amp;B421&amp;A421&amp;"f"&amp;P421&amp;"c"&amp;IF(ДАННЫЕ!$U421&gt;0,1,0)&amp;"s"&amp;IF(ДАННЫЕ!$Q421&gt;0,IF(YEAR(ДАННЫЕ!$F$1)=YEAR(ДАННЫЕ!$Q421),IF(MONTH(ДАННЫЕ!$F$1)=MONTH(ДАННЫЕ!$Q421),111,11),1),0)&amp;"i"&amp;IF(ДАННЫЕ!$R421+ДАННЫЕ!$S421+ДАННЫЕ!$T421=0,0,1)&amp;"h"&amp;IF(ДАННЫЕ!$P421&gt;0,1,0)&amp;"p"&amp;IF(ДАННЫЕ!$CI421&gt;0,IF(YEAR(ДАННЫЕ!$F$1)=YEAR(ДАННЫЕ!$CI421),IF(MONTH(ДАННЫЕ!$F$1)=MONTH(ДАННЫЕ!$CI421),111,11),1),0)&amp;"d"&amp;IF(ДАННЫЕ!$CJ421&gt;0,IF(YEAR(ДАННЫЕ!$F$1)=YEAR(ДАННЫЕ!$CJ421),IF(MONTH(ДАННЫЕ!$F$1)=MONTH(ДАННЫЕ!$CJ421),111,11),1),0)&amp;"o"&amp;IF(ДАННЫЕ!$CK421&gt;0,IF(MONTH(ДАННЫЕ!$F$1)=MONTH(ДАННЫЕ!$CK421),111,11),0)&amp;"v"&amp;IF(ДАННЫЕ!$BE421&gt;0,IF(MONTH(ДАННЫЕ!$F$1)=MONTH(ДАННЫЕ!$BE421),111,11),0)</f>
        <v>g00f0c0s0i0h0p0d0o0v0</v>
      </c>
      <c r="P421" s="15">
        <f t="shared" si="20"/>
        <v>0</v>
      </c>
      <c r="Q421" s="15">
        <f>IF(ДАННЫЕ!$F$1&gt;ДАННЫЕ!$N421,IF(YEAR(ДАННЫЕ!$F$1)=YEAR(ДАННЫЕ!M421),1,0),0)</f>
        <v>0</v>
      </c>
      <c r="R421" s="15">
        <f>IF(ДАННЫЕ!$F$1&gt;ДАННЫЕ!$N421,IF(YEAR(ДАННЫЕ!$F$1)=YEAR(ДАННЫЕ!N421),1,0),0)</f>
        <v>0</v>
      </c>
      <c r="S421" s="15">
        <f>IF(ДАННЫЕ!$AA421="2А",1,IF(ДАННЫЕ!$AA421="2Б",2,IF(ДАННЫЕ!$AA421="2В",3,IF(ДАННЫЕ!$AA421=3,4,IF(ДАННЫЕ!$AA421="4А",5,IF(ДАННЫЕ!$AA421="4Б",6,IF(ДАННЫЕ!$AA421="4В",7,IF(ДАННЫЕ!$AA421=5,8,0))))))))</f>
        <v>0</v>
      </c>
      <c r="T421" s="15">
        <f>IF(OR(ДАННЫЕ!$AC421=2,ДАННЫЕ!$AD421=2,ДАННЫЕ!$AE421=2),2,IF(OR(ДАННЫЕ!$AC421=1,ДАННЫЕ!$AD421=1,ДАННЫЕ!$AE421=1),1,0))</f>
        <v>0</v>
      </c>
    </row>
    <row r="422" spans="1:20" ht="15" customHeight="1" x14ac:dyDescent="0.2">
      <c r="A422" s="78">
        <f>IF(B422&gt;0,IF(MONTH(ДАННЫЕ!$F$1)=MONTH(ДАННЫЕ!$B422),1,0),0)</f>
        <v>0</v>
      </c>
      <c r="B422" s="14">
        <f>IF(ДАННЫЕ!$B422&gt;0,IF(YEAR(ДАННЫЕ!$F$1)=YEAR(ДАННЫЕ!$B422),1,0),0)</f>
        <v>0</v>
      </c>
      <c r="C422" s="14">
        <f>IF(ДАННЫЕ!$CM422&gt;0,IF(YEAR(ДАННЫЕ!$F$1)=YEAR(ДАННЫЕ!$CM422),1,0),0)</f>
        <v>0</v>
      </c>
      <c r="D422" s="14">
        <f>IF(ДАННЫЕ!$CJ422&gt;0,IF(ДАННЫЕ!$CL422&gt;ДАННЫЕ!$F$1,1,IF(ДАННЫЕ!$CL422&gt;0,0,1)),0)</f>
        <v>0</v>
      </c>
      <c r="E422" s="43" t="str">
        <f ca="1">IF(ДАННЫЕ!$F$1&gt;0,IF(ДАННЫЕ!$G422&gt;0,DATEDIF(ДАННЫЕ!$G422,ДАННЫЕ!$F$1,"y"),""),IF(ДАННЫЕ!$G422&gt;0,DATEDIF(ДАННЫЕ!$G422,TODAY(),"y"),""))</f>
        <v/>
      </c>
      <c r="F422" s="43" t="str">
        <f xml:space="preserve"> IF(ДАННЫЕ!$F422="М",IF(E422&gt;=18,IF(E422&lt;60,1,""),""),"")&amp;IF(ДАННЫЕ!$F422="Ж",IF(E422&gt;=18,IF(E422&lt;55,1,""),""),"")</f>
        <v/>
      </c>
      <c r="G422" s="43" t="str">
        <f xml:space="preserve"> IF(ДАННЫЕ!$F422="М",IF(E422&gt;=60,2,""),"")&amp;IF(ДАННЫЕ!$F422="Ж",IF(E422&gt;=55,2,""),"")</f>
        <v/>
      </c>
      <c r="H422" s="43" t="str">
        <f t="shared" ca="1" si="18"/>
        <v/>
      </c>
      <c r="I422" s="43" t="str">
        <f t="shared" ca="1" si="19"/>
        <v>03</v>
      </c>
      <c r="J422" s="28" t="str">
        <f ca="1">ДАННЫЕ!$F422&amp;H422&amp;I422&amp;ДАННЫЕ!$I422&amp;"m"&amp;IF(ДАННЫЕ!$I422&gt;0,IF(ДАННЫЕ!$J422&gt;0,0,1),"")&amp;"f"&amp;IF(ДАННЫЕ!$R422&gt;0,IF(YEAR(ДАННЫЕ!$F$1)=YEAR(ДАННЫЕ!$R422),1,0),0)&amp;"z"&amp;ДАННЫЕ!$R422&amp;"p"&amp;ДАННЫЕ!$S422&amp;"i"&amp;ДАННЫЕ!$T422&amp;"h"&amp;ДАННЫЕ!$K422&amp;"be"&amp;ДАННЫЕ!$BI422&amp;"CD"&amp;IF(ДАННЫЕ!BF422&gt;500,4,IF(ДАННЫЕ!BF422&gt;350,3,IF(ДАННЫЕ!BF422&gt;200,2,IF(ДАННЫЕ!BF422&gt;0,1,0))))&amp;"g"&amp;B422&amp;"d"&amp;H422&amp;"l"&amp;ДАННЫЕ!AT422&amp;"a"&amp;ДАННЫЕ!$V422&amp;"v"&amp;R422&amp;"k"&amp;ДАННЫЕ!$U422&amp;"s"&amp;ДАННЫЕ!$Y422&amp;"t"&amp;ДАННЫЕ!$X422&amp;"b"&amp;IF(ДАННЫЕ!$Q422&gt;1,1,0)&amp;"PP"&amp;ДАННЫЕ!Z422&amp;"c"&amp;S422&amp;"x"&amp;IF(ДАННЫЕ!$BY422&gt;0,IF(YEAR(ДАННЫЕ!$F$1)=YEAR(ДАННЫЕ!$BY422),1,0),0)&amp;"n"&amp;IF(ДАННЫЕ!$BZ422&gt;0,IF(YEAR(ДАННЫЕ!$F$1)=YEAR(ДАННЫЕ!$BZ422),1,0),0)&amp;"u"&amp;D422&amp;"z"&amp;IF(ДАННЫЕ!$CL422&gt;0,IF(YEAR(ДАННЫЕ!$F$1)&gt;YEAR(ДАННЫЕ!$CL422),11,12),0)</f>
        <v>03mf0zpihbeCD0g0dlav0kstb0PPc0x0n0u0z0</v>
      </c>
      <c r="K422" s="28" t="str">
        <f ca="1">ДАННЫЕ!$I422&amp;"x"&amp;B422&amp;"w"&amp;IF(T422+ДАННЫЕ!AD422+ДАННЫЕ!AE422+ДАННЫЕ!AF422+ДАННЫЕ!AG422+ДАННЫЕ!AH422+ДАННЫЕ!$AL422+ДАННЫЕ!AI422+ДАННЫЕ!AJ422+ДАННЫЕ!AK422+ДАННЫЕ!AP422+ДАННЫЕ!AQ422+ДАННЫЕ!AR422+ДАННЫЕ!$AM422+ДАННЫЕ!$AN422+ДАННЫЕ!AS422+ДАННЫЕ!AT422&gt;0,1,0)&amp;IF(OR(T422=2,ДАННЫЕ!AD422=2,ДАННЫЕ!AE422=2,ДАННЫЕ!AF422=2,ДАННЫЕ!AG422=2,ДАННЫЕ!AH422=2,ДАННЫЕ!$AL422=2,ДАННЫЕ!AI422=2,ДАННЫЕ!AJ422=2,ДАННЫЕ!AK422=2,ДАННЫЕ!AP422=2,ДАННЫЕ!AQ422=2,ДАННЫЕ!AR422=2,ДАННЫЕ!$AM422=2,ДАННЫЕ!$AN422=2,ДАННЫЕ!AS422=2,ДАННЫЕ!AT422=2),2,0)&amp;"t"&amp;IF(T422&gt;0,"1"&amp;T422,"00")&amp;"f"&amp;IF(ДАННЫЕ!$AC422,"1"&amp;ДАННЫЕ!$AC422,"00")&amp;"b"&amp;IF(ДАННЫЕ!$AD422,"1"&amp;ДАННЫЕ!$AD422,"00")&amp;"g"&amp;IF(ДАННЫЕ!$AF422,"1"&amp;ДАННЫЕ!$AF422,"00")&amp;"c"&amp;IF(ДАННЫЕ!$AG422,"1"&amp;ДАННЫЕ!$AG422,"00")&amp;"i"&amp;IF(ДАННЫЕ!$AH422,"1"&amp;ДАННЫЕ!$AH422,"00")&amp;"r"&amp;IF(ДАННЫЕ!$AL422,"1"&amp;ДАННЫЕ!$AL422,"00")&amp;"m"&amp;IF(ДАННЫЕ!$AI422,"1"&amp;ДАННЫЕ!$AI422,"00")&amp;"hS"&amp;IF(ДАННЫЕ!$AJ422,"1"&amp;ДАННЫЕ!$AJ422,"00")&amp;"hZ"&amp;IF(ДАННЫЕ!$AK422,"1"&amp;ДАННЫЕ!$AK422,"00")&amp;"p"&amp;IF(ДАННЫЕ!$AP422,"1"&amp;ДАННЫЕ!$AP422,"00")&amp;"k"&amp;IF(ДАННЫЕ!$AQ422,"1"&amp;ДАННЫЕ!$AQ422,"00")&amp;"z"&amp;IF(ДАННЫЕ!$AR422,"1"&amp;ДАННЫЕ!$AR422,"00")&amp;"j"&amp;IF(ДАННЫЕ!$AM422,"1"&amp;ДАННЫЕ!$AM422,"00")&amp;"n"&amp;IF(ДАННЫЕ!$AN422,"1"&amp;ДАННЫЕ!$AN422,"00")&amp;"E"&amp;ДАННЫЕ!BI422&amp;"L"&amp;ДАННЫЕ!AO422&amp;"h"&amp;IF(ДАННЫЕ!$AU422&gt;0,1,0)&amp;"v"&amp;IF(ДАННЫЕ!$AW422&gt;0,1,0)&amp;"a"&amp;IF(ДАННЫЕ!$AS422,"1"&amp;ДАННЫЕ!$AS422,"00")&amp;"s"&amp;IF(ДАННЫЕ!$AT422,"1"&amp;ДАННЫЕ!$AT422,"00")&amp;"u"&amp;IF(ДАННЫЕ!$CJ422&gt;0,1,0)&amp;"y"&amp;B422&amp;"d"&amp;H422&amp;"e"&amp;F422&amp;G422</f>
        <v>x0w00t00f00b00g00c00i00r00m00hS00hZ00p00k00z00j00n00ELh0v0a00s00u0y0de</v>
      </c>
      <c r="L422" s="28" t="str">
        <f ca="1">ДАННЫЕ!$I422&amp;"VN"&amp;IF(ДАННЫЕ!AW422&gt;0,11,10)&amp;"CD"&amp;IF(ДАННЫЕ!BF422&gt;500,16,IF(ДАННЫЕ!BF422&gt;350,15,IF(ДАННЫЕ!BF422&gt;=200,14,IF(ДАННЫЕ!BF422&gt;=100,13,IF(ДАННЫЕ!BF422&gt;=50,12,IF(ДАННЫЕ!BF422&gt;0,11,10))))))&amp;"AR"&amp;IF(ДАННЫЕ!BX422&gt;0,1,0)&amp;"GD"&amp;B422&amp;"VV"&amp;IF(E422&gt;=5,IF(E422&lt;18,1,0),0)</f>
        <v>VN10CD10AR0GD0VV0</v>
      </c>
      <c r="M422" s="28" t="str">
        <f>ДАННЫЕ!$I422&amp;"b"&amp;ДАННЫЕ!$BI422&amp;"r"&amp;ДАННЫЕ!$BJ422&amp;"CD"&amp;IF(ДАННЫЕ!BF422&gt;0,IF(ДАННЫЕ!BF422&lt;200,1,IF(ДАННЫЕ!BF422&lt;350,2,3)),0)&amp;"h"&amp;IF(ДАННЫЕ!$BK422+ДАННЫЕ!$BL422+ДАННЫЕ!$BM422&gt;0,1,0)&amp;"x"&amp;ДАННЫЕ!$BK422&amp;"y"&amp;ДАННЫЕ!$BL422&amp;"z"&amp;ДАННЫЕ!$BM422&amp;"c"&amp;IF(ДАННЫЕ!$BK422+ДАННЫЕ!$BL422+ДАННЫЕ!$BM422=3,1,0)&amp;"a"&amp;IF(ДАННЫЕ!$BQ422+ДАННЫЕ!$BR422&gt;0,1,0)&amp;"d"&amp;ДАННЫЕ!$BQ422&amp;"v"&amp;ДАННЫЕ!$BR422&amp;"p"&amp;ДАННЫЕ!$BS422&amp;"n"&amp;ДАННЫЕ!$BU422&amp;"t"&amp;ДАННЫЕ!$BV422&amp;"o"&amp;ДАННЫЕ!$BT422&amp;"l"&amp;IF(ДАННЫЕ!$BN422&gt;0,1,0)&amp;ДАННЫЕ!$BN422&amp;"g"&amp;ДАННЫЕ!$BO422&amp;"s"&amp;ДАННЫЕ!$BP422&amp;"DZ"&amp;IF(ДАННЫЕ!B422-ДАННЫЕ!G422 &lt; 60,IF(ДАННЫЕ!B422-ДАННЫЕ!G422 &gt;= 0,1,0),0)&amp;"u"&amp;IF(ДАННЫЕ!$CJ422&gt;0,1,0)</f>
        <v>brCD0h0xyzc0a0dvpntol0gsDZ1u0</v>
      </c>
      <c r="N422" s="28" t="str">
        <f ca="1">ДАННЫЕ!$F422&amp;ДАННЫЕ!$I422&amp;"g"&amp;B422&amp;"cf"&amp;D422&amp;"a"&amp;IF(ДАННЫЕ!$BX422&gt;0,1,0)&amp;IF(ДАННЫЕ!$BF422&gt;500,1,IF(ДАННЫЕ!$BF422&gt;350,2,IF(ДАННЫЕ!$BF422&gt;=200,3,IF(ДАННЫЕ!$BF422&gt;=100,4,IF(ДАННЫЕ!$BF422&gt;=50,5,IF(ДАННЫЕ!$BF422&lt;50,6,0))))))&amp;"AR"&amp;IF(DATEDIF(ДАННЫЕ!$BX422,ДАННЫЕ!$F$1,"y")&gt;1,1,0)&amp;"VG"&amp;IF(ДАННЫЕ!$BH422="0",1,0)&amp;"o"&amp;IF(T422+ДАННЫЕ!$AF422+ДАННЫЕ!$AG422+ДАННЫЕ!$AH422+ДАННЫЕ!$AI422+ДАННЫЕ!$AJ422+ДАННЫЕ!$AP422+ДАННЫЕ!$AQ422+ДАННЫЕ!$AR422+ДАННЫЕ!$AU422+ДАННЫЕ!$AW422+ДАННЫЕ!$AS422+ДАННЫЕ!$AT422&gt;0,1,0)&amp;"x"&amp;ДАННЫЕ!$AG422&amp;"p"&amp;IF(ДАННЫЕ!$BY422&gt;0,1,0)&amp;"v"&amp;IF(ДАННЫЕ!$BZ422&gt;0,1,0)&amp;"n"&amp;ДАННЫЕ!$CA422&amp;"t"&amp;ДАННЫЕ!$AY422&amp;"k"&amp;ДАННЫЕ!$CB422&amp;"q"&amp;ДАННЫЕ!$CC422&amp;"w"&amp;ДАННЫЕ!$CD422&amp;"e"&amp;ДАННЫЕ!$CE422&amp;"m"&amp;ДАННЫЕ!$CF422&amp;"c"&amp;ДАННЫЕ!$CG422&amp;"z"&amp;ДАННЫЕ!$CH422&amp;"d"&amp;IF(H422=4,1,0)&amp;"s"&amp;IF(ДАННЫЕ!$J422=1,0,1)&amp;"u"&amp;IF(ДАННЫЕ!$CJ422&gt;0,1,0)</f>
        <v>g0cf0a06AR1VG0o0xp0v0ntkqwemczd0s1u0</v>
      </c>
      <c r="O422" s="28" t="str">
        <f>ДАННЫЕ!$I422&amp;"g"&amp;B422&amp;A422&amp;"f"&amp;P422&amp;"c"&amp;IF(ДАННЫЕ!$U422&gt;0,1,0)&amp;"s"&amp;IF(ДАННЫЕ!$Q422&gt;0,IF(YEAR(ДАННЫЕ!$F$1)=YEAR(ДАННЫЕ!$Q422),IF(MONTH(ДАННЫЕ!$F$1)=MONTH(ДАННЫЕ!$Q422),111,11),1),0)&amp;"i"&amp;IF(ДАННЫЕ!$R422+ДАННЫЕ!$S422+ДАННЫЕ!$T422=0,0,1)&amp;"h"&amp;IF(ДАННЫЕ!$P422&gt;0,1,0)&amp;"p"&amp;IF(ДАННЫЕ!$CI422&gt;0,IF(YEAR(ДАННЫЕ!$F$1)=YEAR(ДАННЫЕ!$CI422),IF(MONTH(ДАННЫЕ!$F$1)=MONTH(ДАННЫЕ!$CI422),111,11),1),0)&amp;"d"&amp;IF(ДАННЫЕ!$CJ422&gt;0,IF(YEAR(ДАННЫЕ!$F$1)=YEAR(ДАННЫЕ!$CJ422),IF(MONTH(ДАННЫЕ!$F$1)=MONTH(ДАННЫЕ!$CJ422),111,11),1),0)&amp;"o"&amp;IF(ДАННЫЕ!$CK422&gt;0,IF(MONTH(ДАННЫЕ!$F$1)=MONTH(ДАННЫЕ!$CK422),111,11),0)&amp;"v"&amp;IF(ДАННЫЕ!$BE422&gt;0,IF(MONTH(ДАННЫЕ!$F$1)=MONTH(ДАННЫЕ!$BE422),111,11),0)</f>
        <v>g00f0c0s0i0h0p0d0o0v0</v>
      </c>
      <c r="P422" s="15">
        <f t="shared" si="20"/>
        <v>0</v>
      </c>
      <c r="Q422" s="15">
        <f>IF(ДАННЫЕ!$F$1&gt;ДАННЫЕ!$N422,IF(YEAR(ДАННЫЕ!$F$1)=YEAR(ДАННЫЕ!M422),1,0),0)</f>
        <v>0</v>
      </c>
      <c r="R422" s="15">
        <f>IF(ДАННЫЕ!$F$1&gt;ДАННЫЕ!$N422,IF(YEAR(ДАННЫЕ!$F$1)=YEAR(ДАННЫЕ!N422),1,0),0)</f>
        <v>0</v>
      </c>
      <c r="S422" s="15">
        <f>IF(ДАННЫЕ!$AA422="2А",1,IF(ДАННЫЕ!$AA422="2Б",2,IF(ДАННЫЕ!$AA422="2В",3,IF(ДАННЫЕ!$AA422=3,4,IF(ДАННЫЕ!$AA422="4А",5,IF(ДАННЫЕ!$AA422="4Б",6,IF(ДАННЫЕ!$AA422="4В",7,IF(ДАННЫЕ!$AA422=5,8,0))))))))</f>
        <v>0</v>
      </c>
      <c r="T422" s="15">
        <f>IF(OR(ДАННЫЕ!$AC422=2,ДАННЫЕ!$AD422=2,ДАННЫЕ!$AE422=2),2,IF(OR(ДАННЫЕ!$AC422=1,ДАННЫЕ!$AD422=1,ДАННЫЕ!$AE422=1),1,0))</f>
        <v>0</v>
      </c>
    </row>
    <row r="423" spans="1:20" ht="15" customHeight="1" x14ac:dyDescent="0.2">
      <c r="A423" s="78">
        <f>IF(B423&gt;0,IF(MONTH(ДАННЫЕ!$F$1)=MONTH(ДАННЫЕ!$B423),1,0),0)</f>
        <v>0</v>
      </c>
      <c r="B423" s="14">
        <f>IF(ДАННЫЕ!$B423&gt;0,IF(YEAR(ДАННЫЕ!$F$1)=YEAR(ДАННЫЕ!$B423),1,0),0)</f>
        <v>0</v>
      </c>
      <c r="C423" s="14">
        <f>IF(ДАННЫЕ!$CM423&gt;0,IF(YEAR(ДАННЫЕ!$F$1)=YEAR(ДАННЫЕ!$CM423),1,0),0)</f>
        <v>0</v>
      </c>
      <c r="D423" s="14">
        <f>IF(ДАННЫЕ!$CJ423&gt;0,IF(ДАННЫЕ!$CL423&gt;ДАННЫЕ!$F$1,1,IF(ДАННЫЕ!$CL423&gt;0,0,1)),0)</f>
        <v>0</v>
      </c>
      <c r="E423" s="43" t="str">
        <f ca="1">IF(ДАННЫЕ!$F$1&gt;0,IF(ДАННЫЕ!$G423&gt;0,DATEDIF(ДАННЫЕ!$G423,ДАННЫЕ!$F$1,"y"),""),IF(ДАННЫЕ!$G423&gt;0,DATEDIF(ДАННЫЕ!$G423,TODAY(),"y"),""))</f>
        <v/>
      </c>
      <c r="F423" s="43" t="str">
        <f xml:space="preserve"> IF(ДАННЫЕ!$F423="М",IF(E423&gt;=18,IF(E423&lt;60,1,""),""),"")&amp;IF(ДАННЫЕ!$F423="Ж",IF(E423&gt;=18,IF(E423&lt;55,1,""),""),"")</f>
        <v/>
      </c>
      <c r="G423" s="43" t="str">
        <f xml:space="preserve"> IF(ДАННЫЕ!$F423="М",IF(E423&gt;=60,2,""),"")&amp;IF(ДАННЫЕ!$F423="Ж",IF(E423&gt;=55,2,""),"")</f>
        <v/>
      </c>
      <c r="H423" s="43" t="str">
        <f t="shared" ca="1" si="18"/>
        <v/>
      </c>
      <c r="I423" s="43" t="str">
        <f t="shared" ca="1" si="19"/>
        <v>03</v>
      </c>
      <c r="J423" s="28" t="str">
        <f ca="1">ДАННЫЕ!$F423&amp;H423&amp;I423&amp;ДАННЫЕ!$I423&amp;"m"&amp;IF(ДАННЫЕ!$I423&gt;0,IF(ДАННЫЕ!$J423&gt;0,0,1),"")&amp;"f"&amp;IF(ДАННЫЕ!$R423&gt;0,IF(YEAR(ДАННЫЕ!$F$1)=YEAR(ДАННЫЕ!$R423),1,0),0)&amp;"z"&amp;ДАННЫЕ!$R423&amp;"p"&amp;ДАННЫЕ!$S423&amp;"i"&amp;ДАННЫЕ!$T423&amp;"h"&amp;ДАННЫЕ!$K423&amp;"be"&amp;ДАННЫЕ!$BI423&amp;"CD"&amp;IF(ДАННЫЕ!BF423&gt;500,4,IF(ДАННЫЕ!BF423&gt;350,3,IF(ДАННЫЕ!BF423&gt;200,2,IF(ДАННЫЕ!BF423&gt;0,1,0))))&amp;"g"&amp;B423&amp;"d"&amp;H423&amp;"l"&amp;ДАННЫЕ!AT423&amp;"a"&amp;ДАННЫЕ!$V423&amp;"v"&amp;R423&amp;"k"&amp;ДАННЫЕ!$U423&amp;"s"&amp;ДАННЫЕ!$Y423&amp;"t"&amp;ДАННЫЕ!$X423&amp;"b"&amp;IF(ДАННЫЕ!$Q423&gt;1,1,0)&amp;"PP"&amp;ДАННЫЕ!Z423&amp;"c"&amp;S423&amp;"x"&amp;IF(ДАННЫЕ!$BY423&gt;0,IF(YEAR(ДАННЫЕ!$F$1)=YEAR(ДАННЫЕ!$BY423),1,0),0)&amp;"n"&amp;IF(ДАННЫЕ!$BZ423&gt;0,IF(YEAR(ДАННЫЕ!$F$1)=YEAR(ДАННЫЕ!$BZ423),1,0),0)&amp;"u"&amp;D423&amp;"z"&amp;IF(ДАННЫЕ!$CL423&gt;0,IF(YEAR(ДАННЫЕ!$F$1)&gt;YEAR(ДАННЫЕ!$CL423),11,12),0)</f>
        <v>03mf0zpihbeCD0g0dlav0kstb0PPc0x0n0u0z0</v>
      </c>
      <c r="K423" s="28" t="str">
        <f ca="1">ДАННЫЕ!$I423&amp;"x"&amp;B423&amp;"w"&amp;IF(T423+ДАННЫЕ!AD423+ДАННЫЕ!AE423+ДАННЫЕ!AF423+ДАННЫЕ!AG423+ДАННЫЕ!AH423+ДАННЫЕ!$AL423+ДАННЫЕ!AI423+ДАННЫЕ!AJ423+ДАННЫЕ!AK423+ДАННЫЕ!AP423+ДАННЫЕ!AQ423+ДАННЫЕ!AR423+ДАННЫЕ!$AM423+ДАННЫЕ!$AN423+ДАННЫЕ!AS423+ДАННЫЕ!AT423&gt;0,1,0)&amp;IF(OR(T423=2,ДАННЫЕ!AD423=2,ДАННЫЕ!AE423=2,ДАННЫЕ!AF423=2,ДАННЫЕ!AG423=2,ДАННЫЕ!AH423=2,ДАННЫЕ!$AL423=2,ДАННЫЕ!AI423=2,ДАННЫЕ!AJ423=2,ДАННЫЕ!AK423=2,ДАННЫЕ!AP423=2,ДАННЫЕ!AQ423=2,ДАННЫЕ!AR423=2,ДАННЫЕ!$AM423=2,ДАННЫЕ!$AN423=2,ДАННЫЕ!AS423=2,ДАННЫЕ!AT423=2),2,0)&amp;"t"&amp;IF(T423&gt;0,"1"&amp;T423,"00")&amp;"f"&amp;IF(ДАННЫЕ!$AC423,"1"&amp;ДАННЫЕ!$AC423,"00")&amp;"b"&amp;IF(ДАННЫЕ!$AD423,"1"&amp;ДАННЫЕ!$AD423,"00")&amp;"g"&amp;IF(ДАННЫЕ!$AF423,"1"&amp;ДАННЫЕ!$AF423,"00")&amp;"c"&amp;IF(ДАННЫЕ!$AG423,"1"&amp;ДАННЫЕ!$AG423,"00")&amp;"i"&amp;IF(ДАННЫЕ!$AH423,"1"&amp;ДАННЫЕ!$AH423,"00")&amp;"r"&amp;IF(ДАННЫЕ!$AL423,"1"&amp;ДАННЫЕ!$AL423,"00")&amp;"m"&amp;IF(ДАННЫЕ!$AI423,"1"&amp;ДАННЫЕ!$AI423,"00")&amp;"hS"&amp;IF(ДАННЫЕ!$AJ423,"1"&amp;ДАННЫЕ!$AJ423,"00")&amp;"hZ"&amp;IF(ДАННЫЕ!$AK423,"1"&amp;ДАННЫЕ!$AK423,"00")&amp;"p"&amp;IF(ДАННЫЕ!$AP423,"1"&amp;ДАННЫЕ!$AP423,"00")&amp;"k"&amp;IF(ДАННЫЕ!$AQ423,"1"&amp;ДАННЫЕ!$AQ423,"00")&amp;"z"&amp;IF(ДАННЫЕ!$AR423,"1"&amp;ДАННЫЕ!$AR423,"00")&amp;"j"&amp;IF(ДАННЫЕ!$AM423,"1"&amp;ДАННЫЕ!$AM423,"00")&amp;"n"&amp;IF(ДАННЫЕ!$AN423,"1"&amp;ДАННЫЕ!$AN423,"00")&amp;"E"&amp;ДАННЫЕ!BI423&amp;"L"&amp;ДАННЫЕ!AO423&amp;"h"&amp;IF(ДАННЫЕ!$AU423&gt;0,1,0)&amp;"v"&amp;IF(ДАННЫЕ!$AW423&gt;0,1,0)&amp;"a"&amp;IF(ДАННЫЕ!$AS423,"1"&amp;ДАННЫЕ!$AS423,"00")&amp;"s"&amp;IF(ДАННЫЕ!$AT423,"1"&amp;ДАННЫЕ!$AT423,"00")&amp;"u"&amp;IF(ДАННЫЕ!$CJ423&gt;0,1,0)&amp;"y"&amp;B423&amp;"d"&amp;H423&amp;"e"&amp;F423&amp;G423</f>
        <v>x0w00t00f00b00g00c00i00r00m00hS00hZ00p00k00z00j00n00ELh0v0a00s00u0y0de</v>
      </c>
      <c r="L423" s="28" t="str">
        <f ca="1">ДАННЫЕ!$I423&amp;"VN"&amp;IF(ДАННЫЕ!AW423&gt;0,11,10)&amp;"CD"&amp;IF(ДАННЫЕ!BF423&gt;500,16,IF(ДАННЫЕ!BF423&gt;350,15,IF(ДАННЫЕ!BF423&gt;=200,14,IF(ДАННЫЕ!BF423&gt;=100,13,IF(ДАННЫЕ!BF423&gt;=50,12,IF(ДАННЫЕ!BF423&gt;0,11,10))))))&amp;"AR"&amp;IF(ДАННЫЕ!BX423&gt;0,1,0)&amp;"GD"&amp;B423&amp;"VV"&amp;IF(E423&gt;=5,IF(E423&lt;18,1,0),0)</f>
        <v>VN10CD10AR0GD0VV0</v>
      </c>
      <c r="M423" s="28" t="str">
        <f>ДАННЫЕ!$I423&amp;"b"&amp;ДАННЫЕ!$BI423&amp;"r"&amp;ДАННЫЕ!$BJ423&amp;"CD"&amp;IF(ДАННЫЕ!BF423&gt;0,IF(ДАННЫЕ!BF423&lt;200,1,IF(ДАННЫЕ!BF423&lt;350,2,3)),0)&amp;"h"&amp;IF(ДАННЫЕ!$BK423+ДАННЫЕ!$BL423+ДАННЫЕ!$BM423&gt;0,1,0)&amp;"x"&amp;ДАННЫЕ!$BK423&amp;"y"&amp;ДАННЫЕ!$BL423&amp;"z"&amp;ДАННЫЕ!$BM423&amp;"c"&amp;IF(ДАННЫЕ!$BK423+ДАННЫЕ!$BL423+ДАННЫЕ!$BM423=3,1,0)&amp;"a"&amp;IF(ДАННЫЕ!$BQ423+ДАННЫЕ!$BR423&gt;0,1,0)&amp;"d"&amp;ДАННЫЕ!$BQ423&amp;"v"&amp;ДАННЫЕ!$BR423&amp;"p"&amp;ДАННЫЕ!$BS423&amp;"n"&amp;ДАННЫЕ!$BU423&amp;"t"&amp;ДАННЫЕ!$BV423&amp;"o"&amp;ДАННЫЕ!$BT423&amp;"l"&amp;IF(ДАННЫЕ!$BN423&gt;0,1,0)&amp;ДАННЫЕ!$BN423&amp;"g"&amp;ДАННЫЕ!$BO423&amp;"s"&amp;ДАННЫЕ!$BP423&amp;"DZ"&amp;IF(ДАННЫЕ!B423-ДАННЫЕ!G423 &lt; 60,IF(ДАННЫЕ!B423-ДАННЫЕ!G423 &gt;= 0,1,0),0)&amp;"u"&amp;IF(ДАННЫЕ!$CJ423&gt;0,1,0)</f>
        <v>brCD0h0xyzc0a0dvpntol0gsDZ1u0</v>
      </c>
      <c r="N423" s="28" t="str">
        <f ca="1">ДАННЫЕ!$F423&amp;ДАННЫЕ!$I423&amp;"g"&amp;B423&amp;"cf"&amp;D423&amp;"a"&amp;IF(ДАННЫЕ!$BX423&gt;0,1,0)&amp;IF(ДАННЫЕ!$BF423&gt;500,1,IF(ДАННЫЕ!$BF423&gt;350,2,IF(ДАННЫЕ!$BF423&gt;=200,3,IF(ДАННЫЕ!$BF423&gt;=100,4,IF(ДАННЫЕ!$BF423&gt;=50,5,IF(ДАННЫЕ!$BF423&lt;50,6,0))))))&amp;"AR"&amp;IF(DATEDIF(ДАННЫЕ!$BX423,ДАННЫЕ!$F$1,"y")&gt;1,1,0)&amp;"VG"&amp;IF(ДАННЫЕ!$BH423="0",1,0)&amp;"o"&amp;IF(T423+ДАННЫЕ!$AF423+ДАННЫЕ!$AG423+ДАННЫЕ!$AH423+ДАННЫЕ!$AI423+ДАННЫЕ!$AJ423+ДАННЫЕ!$AP423+ДАННЫЕ!$AQ423+ДАННЫЕ!$AR423+ДАННЫЕ!$AU423+ДАННЫЕ!$AW423+ДАННЫЕ!$AS423+ДАННЫЕ!$AT423&gt;0,1,0)&amp;"x"&amp;ДАННЫЕ!$AG423&amp;"p"&amp;IF(ДАННЫЕ!$BY423&gt;0,1,0)&amp;"v"&amp;IF(ДАННЫЕ!$BZ423&gt;0,1,0)&amp;"n"&amp;ДАННЫЕ!$CA423&amp;"t"&amp;ДАННЫЕ!$AY423&amp;"k"&amp;ДАННЫЕ!$CB423&amp;"q"&amp;ДАННЫЕ!$CC423&amp;"w"&amp;ДАННЫЕ!$CD423&amp;"e"&amp;ДАННЫЕ!$CE423&amp;"m"&amp;ДАННЫЕ!$CF423&amp;"c"&amp;ДАННЫЕ!$CG423&amp;"z"&amp;ДАННЫЕ!$CH423&amp;"d"&amp;IF(H423=4,1,0)&amp;"s"&amp;IF(ДАННЫЕ!$J423=1,0,1)&amp;"u"&amp;IF(ДАННЫЕ!$CJ423&gt;0,1,0)</f>
        <v>g0cf0a06AR1VG0o0xp0v0ntkqwemczd0s1u0</v>
      </c>
      <c r="O423" s="28" t="str">
        <f>ДАННЫЕ!$I423&amp;"g"&amp;B423&amp;A423&amp;"f"&amp;P423&amp;"c"&amp;IF(ДАННЫЕ!$U423&gt;0,1,0)&amp;"s"&amp;IF(ДАННЫЕ!$Q423&gt;0,IF(YEAR(ДАННЫЕ!$F$1)=YEAR(ДАННЫЕ!$Q423),IF(MONTH(ДАННЫЕ!$F$1)=MONTH(ДАННЫЕ!$Q423),111,11),1),0)&amp;"i"&amp;IF(ДАННЫЕ!$R423+ДАННЫЕ!$S423+ДАННЫЕ!$T423=0,0,1)&amp;"h"&amp;IF(ДАННЫЕ!$P423&gt;0,1,0)&amp;"p"&amp;IF(ДАННЫЕ!$CI423&gt;0,IF(YEAR(ДАННЫЕ!$F$1)=YEAR(ДАННЫЕ!$CI423),IF(MONTH(ДАННЫЕ!$F$1)=MONTH(ДАННЫЕ!$CI423),111,11),1),0)&amp;"d"&amp;IF(ДАННЫЕ!$CJ423&gt;0,IF(YEAR(ДАННЫЕ!$F$1)=YEAR(ДАННЫЕ!$CJ423),IF(MONTH(ДАННЫЕ!$F$1)=MONTH(ДАННЫЕ!$CJ423),111,11),1),0)&amp;"o"&amp;IF(ДАННЫЕ!$CK423&gt;0,IF(MONTH(ДАННЫЕ!$F$1)=MONTH(ДАННЫЕ!$CK423),111,11),0)&amp;"v"&amp;IF(ДАННЫЕ!$BE423&gt;0,IF(MONTH(ДАННЫЕ!$F$1)=MONTH(ДАННЫЕ!$BE423),111,11),0)</f>
        <v>g00f0c0s0i0h0p0d0o0v0</v>
      </c>
      <c r="P423" s="15">
        <f t="shared" si="20"/>
        <v>0</v>
      </c>
      <c r="Q423" s="15">
        <f>IF(ДАННЫЕ!$F$1&gt;ДАННЫЕ!$N423,IF(YEAR(ДАННЫЕ!$F$1)=YEAR(ДАННЫЕ!M423),1,0),0)</f>
        <v>0</v>
      </c>
      <c r="R423" s="15">
        <f>IF(ДАННЫЕ!$F$1&gt;ДАННЫЕ!$N423,IF(YEAR(ДАННЫЕ!$F$1)=YEAR(ДАННЫЕ!N423),1,0),0)</f>
        <v>0</v>
      </c>
      <c r="S423" s="15">
        <f>IF(ДАННЫЕ!$AA423="2А",1,IF(ДАННЫЕ!$AA423="2Б",2,IF(ДАННЫЕ!$AA423="2В",3,IF(ДАННЫЕ!$AA423=3,4,IF(ДАННЫЕ!$AA423="4А",5,IF(ДАННЫЕ!$AA423="4Б",6,IF(ДАННЫЕ!$AA423="4В",7,IF(ДАННЫЕ!$AA423=5,8,0))))))))</f>
        <v>0</v>
      </c>
      <c r="T423" s="15">
        <f>IF(OR(ДАННЫЕ!$AC423=2,ДАННЫЕ!$AD423=2,ДАННЫЕ!$AE423=2),2,IF(OR(ДАННЫЕ!$AC423=1,ДАННЫЕ!$AD423=1,ДАННЫЕ!$AE423=1),1,0))</f>
        <v>0</v>
      </c>
    </row>
    <row r="424" spans="1:20" ht="15" customHeight="1" x14ac:dyDescent="0.2">
      <c r="A424" s="78">
        <f>IF(B424&gt;0,IF(MONTH(ДАННЫЕ!$F$1)=MONTH(ДАННЫЕ!$B424),1,0),0)</f>
        <v>0</v>
      </c>
      <c r="B424" s="14">
        <f>IF(ДАННЫЕ!$B424&gt;0,IF(YEAR(ДАННЫЕ!$F$1)=YEAR(ДАННЫЕ!$B424),1,0),0)</f>
        <v>0</v>
      </c>
      <c r="C424" s="14">
        <f>IF(ДАННЫЕ!$CM424&gt;0,IF(YEAR(ДАННЫЕ!$F$1)=YEAR(ДАННЫЕ!$CM424),1,0),0)</f>
        <v>0</v>
      </c>
      <c r="D424" s="14">
        <f>IF(ДАННЫЕ!$CJ424&gt;0,IF(ДАННЫЕ!$CL424&gt;ДАННЫЕ!$F$1,1,IF(ДАННЫЕ!$CL424&gt;0,0,1)),0)</f>
        <v>0</v>
      </c>
      <c r="E424" s="43" t="str">
        <f ca="1">IF(ДАННЫЕ!$F$1&gt;0,IF(ДАННЫЕ!$G424&gt;0,DATEDIF(ДАННЫЕ!$G424,ДАННЫЕ!$F$1,"y"),""),IF(ДАННЫЕ!$G424&gt;0,DATEDIF(ДАННЫЕ!$G424,TODAY(),"y"),""))</f>
        <v/>
      </c>
      <c r="F424" s="43" t="str">
        <f xml:space="preserve"> IF(ДАННЫЕ!$F424="М",IF(E424&gt;=18,IF(E424&lt;60,1,""),""),"")&amp;IF(ДАННЫЕ!$F424="Ж",IF(E424&gt;=18,IF(E424&lt;55,1,""),""),"")</f>
        <v/>
      </c>
      <c r="G424" s="43" t="str">
        <f xml:space="preserve"> IF(ДАННЫЕ!$F424="М",IF(E424&gt;=60,2,""),"")&amp;IF(ДАННЫЕ!$F424="Ж",IF(E424&gt;=55,2,""),"")</f>
        <v/>
      </c>
      <c r="H424" s="43" t="str">
        <f t="shared" ca="1" si="18"/>
        <v/>
      </c>
      <c r="I424" s="43" t="str">
        <f t="shared" ca="1" si="19"/>
        <v>03</v>
      </c>
      <c r="J424" s="28" t="str">
        <f ca="1">ДАННЫЕ!$F424&amp;H424&amp;I424&amp;ДАННЫЕ!$I424&amp;"m"&amp;IF(ДАННЫЕ!$I424&gt;0,IF(ДАННЫЕ!$J424&gt;0,0,1),"")&amp;"f"&amp;IF(ДАННЫЕ!$R424&gt;0,IF(YEAR(ДАННЫЕ!$F$1)=YEAR(ДАННЫЕ!$R424),1,0),0)&amp;"z"&amp;ДАННЫЕ!$R424&amp;"p"&amp;ДАННЫЕ!$S424&amp;"i"&amp;ДАННЫЕ!$T424&amp;"h"&amp;ДАННЫЕ!$K424&amp;"be"&amp;ДАННЫЕ!$BI424&amp;"CD"&amp;IF(ДАННЫЕ!BF424&gt;500,4,IF(ДАННЫЕ!BF424&gt;350,3,IF(ДАННЫЕ!BF424&gt;200,2,IF(ДАННЫЕ!BF424&gt;0,1,0))))&amp;"g"&amp;B424&amp;"d"&amp;H424&amp;"l"&amp;ДАННЫЕ!AT424&amp;"a"&amp;ДАННЫЕ!$V424&amp;"v"&amp;R424&amp;"k"&amp;ДАННЫЕ!$U424&amp;"s"&amp;ДАННЫЕ!$Y424&amp;"t"&amp;ДАННЫЕ!$X424&amp;"b"&amp;IF(ДАННЫЕ!$Q424&gt;1,1,0)&amp;"PP"&amp;ДАННЫЕ!Z424&amp;"c"&amp;S424&amp;"x"&amp;IF(ДАННЫЕ!$BY424&gt;0,IF(YEAR(ДАННЫЕ!$F$1)=YEAR(ДАННЫЕ!$BY424),1,0),0)&amp;"n"&amp;IF(ДАННЫЕ!$BZ424&gt;0,IF(YEAR(ДАННЫЕ!$F$1)=YEAR(ДАННЫЕ!$BZ424),1,0),0)&amp;"u"&amp;D424&amp;"z"&amp;IF(ДАННЫЕ!$CL424&gt;0,IF(YEAR(ДАННЫЕ!$F$1)&gt;YEAR(ДАННЫЕ!$CL424),11,12),0)</f>
        <v>03mf0zpihbeCD0g0dlav0kstb0PPc0x0n0u0z0</v>
      </c>
      <c r="K424" s="28" t="str">
        <f ca="1">ДАННЫЕ!$I424&amp;"x"&amp;B424&amp;"w"&amp;IF(T424+ДАННЫЕ!AD424+ДАННЫЕ!AE424+ДАННЫЕ!AF424+ДАННЫЕ!AG424+ДАННЫЕ!AH424+ДАННЫЕ!$AL424+ДАННЫЕ!AI424+ДАННЫЕ!AJ424+ДАННЫЕ!AK424+ДАННЫЕ!AP424+ДАННЫЕ!AQ424+ДАННЫЕ!AR424+ДАННЫЕ!$AM424+ДАННЫЕ!$AN424+ДАННЫЕ!AS424+ДАННЫЕ!AT424&gt;0,1,0)&amp;IF(OR(T424=2,ДАННЫЕ!AD424=2,ДАННЫЕ!AE424=2,ДАННЫЕ!AF424=2,ДАННЫЕ!AG424=2,ДАННЫЕ!AH424=2,ДАННЫЕ!$AL424=2,ДАННЫЕ!AI424=2,ДАННЫЕ!AJ424=2,ДАННЫЕ!AK424=2,ДАННЫЕ!AP424=2,ДАННЫЕ!AQ424=2,ДАННЫЕ!AR424=2,ДАННЫЕ!$AM424=2,ДАННЫЕ!$AN424=2,ДАННЫЕ!AS424=2,ДАННЫЕ!AT424=2),2,0)&amp;"t"&amp;IF(T424&gt;0,"1"&amp;T424,"00")&amp;"f"&amp;IF(ДАННЫЕ!$AC424,"1"&amp;ДАННЫЕ!$AC424,"00")&amp;"b"&amp;IF(ДАННЫЕ!$AD424,"1"&amp;ДАННЫЕ!$AD424,"00")&amp;"g"&amp;IF(ДАННЫЕ!$AF424,"1"&amp;ДАННЫЕ!$AF424,"00")&amp;"c"&amp;IF(ДАННЫЕ!$AG424,"1"&amp;ДАННЫЕ!$AG424,"00")&amp;"i"&amp;IF(ДАННЫЕ!$AH424,"1"&amp;ДАННЫЕ!$AH424,"00")&amp;"r"&amp;IF(ДАННЫЕ!$AL424,"1"&amp;ДАННЫЕ!$AL424,"00")&amp;"m"&amp;IF(ДАННЫЕ!$AI424,"1"&amp;ДАННЫЕ!$AI424,"00")&amp;"hS"&amp;IF(ДАННЫЕ!$AJ424,"1"&amp;ДАННЫЕ!$AJ424,"00")&amp;"hZ"&amp;IF(ДАННЫЕ!$AK424,"1"&amp;ДАННЫЕ!$AK424,"00")&amp;"p"&amp;IF(ДАННЫЕ!$AP424,"1"&amp;ДАННЫЕ!$AP424,"00")&amp;"k"&amp;IF(ДАННЫЕ!$AQ424,"1"&amp;ДАННЫЕ!$AQ424,"00")&amp;"z"&amp;IF(ДАННЫЕ!$AR424,"1"&amp;ДАННЫЕ!$AR424,"00")&amp;"j"&amp;IF(ДАННЫЕ!$AM424,"1"&amp;ДАННЫЕ!$AM424,"00")&amp;"n"&amp;IF(ДАННЫЕ!$AN424,"1"&amp;ДАННЫЕ!$AN424,"00")&amp;"E"&amp;ДАННЫЕ!BI424&amp;"L"&amp;ДАННЫЕ!AO424&amp;"h"&amp;IF(ДАННЫЕ!$AU424&gt;0,1,0)&amp;"v"&amp;IF(ДАННЫЕ!$AW424&gt;0,1,0)&amp;"a"&amp;IF(ДАННЫЕ!$AS424,"1"&amp;ДАННЫЕ!$AS424,"00")&amp;"s"&amp;IF(ДАННЫЕ!$AT424,"1"&amp;ДАННЫЕ!$AT424,"00")&amp;"u"&amp;IF(ДАННЫЕ!$CJ424&gt;0,1,0)&amp;"y"&amp;B424&amp;"d"&amp;H424&amp;"e"&amp;F424&amp;G424</f>
        <v>x0w00t00f00b00g00c00i00r00m00hS00hZ00p00k00z00j00n00ELh0v0a00s00u0y0de</v>
      </c>
      <c r="L424" s="28" t="str">
        <f ca="1">ДАННЫЕ!$I424&amp;"VN"&amp;IF(ДАННЫЕ!AW424&gt;0,11,10)&amp;"CD"&amp;IF(ДАННЫЕ!BF424&gt;500,16,IF(ДАННЫЕ!BF424&gt;350,15,IF(ДАННЫЕ!BF424&gt;=200,14,IF(ДАННЫЕ!BF424&gt;=100,13,IF(ДАННЫЕ!BF424&gt;=50,12,IF(ДАННЫЕ!BF424&gt;0,11,10))))))&amp;"AR"&amp;IF(ДАННЫЕ!BX424&gt;0,1,0)&amp;"GD"&amp;B424&amp;"VV"&amp;IF(E424&gt;=5,IF(E424&lt;18,1,0),0)</f>
        <v>VN10CD10AR0GD0VV0</v>
      </c>
      <c r="M424" s="28" t="str">
        <f>ДАННЫЕ!$I424&amp;"b"&amp;ДАННЫЕ!$BI424&amp;"r"&amp;ДАННЫЕ!$BJ424&amp;"CD"&amp;IF(ДАННЫЕ!BF424&gt;0,IF(ДАННЫЕ!BF424&lt;200,1,IF(ДАННЫЕ!BF424&lt;350,2,3)),0)&amp;"h"&amp;IF(ДАННЫЕ!$BK424+ДАННЫЕ!$BL424+ДАННЫЕ!$BM424&gt;0,1,0)&amp;"x"&amp;ДАННЫЕ!$BK424&amp;"y"&amp;ДАННЫЕ!$BL424&amp;"z"&amp;ДАННЫЕ!$BM424&amp;"c"&amp;IF(ДАННЫЕ!$BK424+ДАННЫЕ!$BL424+ДАННЫЕ!$BM424=3,1,0)&amp;"a"&amp;IF(ДАННЫЕ!$BQ424+ДАННЫЕ!$BR424&gt;0,1,0)&amp;"d"&amp;ДАННЫЕ!$BQ424&amp;"v"&amp;ДАННЫЕ!$BR424&amp;"p"&amp;ДАННЫЕ!$BS424&amp;"n"&amp;ДАННЫЕ!$BU424&amp;"t"&amp;ДАННЫЕ!$BV424&amp;"o"&amp;ДАННЫЕ!$BT424&amp;"l"&amp;IF(ДАННЫЕ!$BN424&gt;0,1,0)&amp;ДАННЫЕ!$BN424&amp;"g"&amp;ДАННЫЕ!$BO424&amp;"s"&amp;ДАННЫЕ!$BP424&amp;"DZ"&amp;IF(ДАННЫЕ!B424-ДАННЫЕ!G424 &lt; 60,IF(ДАННЫЕ!B424-ДАННЫЕ!G424 &gt;= 0,1,0),0)&amp;"u"&amp;IF(ДАННЫЕ!$CJ424&gt;0,1,0)</f>
        <v>brCD0h0xyzc0a0dvpntol0gsDZ1u0</v>
      </c>
      <c r="N424" s="28" t="str">
        <f ca="1">ДАННЫЕ!$F424&amp;ДАННЫЕ!$I424&amp;"g"&amp;B424&amp;"cf"&amp;D424&amp;"a"&amp;IF(ДАННЫЕ!$BX424&gt;0,1,0)&amp;IF(ДАННЫЕ!$BF424&gt;500,1,IF(ДАННЫЕ!$BF424&gt;350,2,IF(ДАННЫЕ!$BF424&gt;=200,3,IF(ДАННЫЕ!$BF424&gt;=100,4,IF(ДАННЫЕ!$BF424&gt;=50,5,IF(ДАННЫЕ!$BF424&lt;50,6,0))))))&amp;"AR"&amp;IF(DATEDIF(ДАННЫЕ!$BX424,ДАННЫЕ!$F$1,"y")&gt;1,1,0)&amp;"VG"&amp;IF(ДАННЫЕ!$BH424="0",1,0)&amp;"o"&amp;IF(T424+ДАННЫЕ!$AF424+ДАННЫЕ!$AG424+ДАННЫЕ!$AH424+ДАННЫЕ!$AI424+ДАННЫЕ!$AJ424+ДАННЫЕ!$AP424+ДАННЫЕ!$AQ424+ДАННЫЕ!$AR424+ДАННЫЕ!$AU424+ДАННЫЕ!$AW424+ДАННЫЕ!$AS424+ДАННЫЕ!$AT424&gt;0,1,0)&amp;"x"&amp;ДАННЫЕ!$AG424&amp;"p"&amp;IF(ДАННЫЕ!$BY424&gt;0,1,0)&amp;"v"&amp;IF(ДАННЫЕ!$BZ424&gt;0,1,0)&amp;"n"&amp;ДАННЫЕ!$CA424&amp;"t"&amp;ДАННЫЕ!$AY424&amp;"k"&amp;ДАННЫЕ!$CB424&amp;"q"&amp;ДАННЫЕ!$CC424&amp;"w"&amp;ДАННЫЕ!$CD424&amp;"e"&amp;ДАННЫЕ!$CE424&amp;"m"&amp;ДАННЫЕ!$CF424&amp;"c"&amp;ДАННЫЕ!$CG424&amp;"z"&amp;ДАННЫЕ!$CH424&amp;"d"&amp;IF(H424=4,1,0)&amp;"s"&amp;IF(ДАННЫЕ!$J424=1,0,1)&amp;"u"&amp;IF(ДАННЫЕ!$CJ424&gt;0,1,0)</f>
        <v>g0cf0a06AR1VG0o0xp0v0ntkqwemczd0s1u0</v>
      </c>
      <c r="O424" s="28" t="str">
        <f>ДАННЫЕ!$I424&amp;"g"&amp;B424&amp;A424&amp;"f"&amp;P424&amp;"c"&amp;IF(ДАННЫЕ!$U424&gt;0,1,0)&amp;"s"&amp;IF(ДАННЫЕ!$Q424&gt;0,IF(YEAR(ДАННЫЕ!$F$1)=YEAR(ДАННЫЕ!$Q424),IF(MONTH(ДАННЫЕ!$F$1)=MONTH(ДАННЫЕ!$Q424),111,11),1),0)&amp;"i"&amp;IF(ДАННЫЕ!$R424+ДАННЫЕ!$S424+ДАННЫЕ!$T424=0,0,1)&amp;"h"&amp;IF(ДАННЫЕ!$P424&gt;0,1,0)&amp;"p"&amp;IF(ДАННЫЕ!$CI424&gt;0,IF(YEAR(ДАННЫЕ!$F$1)=YEAR(ДАННЫЕ!$CI424),IF(MONTH(ДАННЫЕ!$F$1)=MONTH(ДАННЫЕ!$CI424),111,11),1),0)&amp;"d"&amp;IF(ДАННЫЕ!$CJ424&gt;0,IF(YEAR(ДАННЫЕ!$F$1)=YEAR(ДАННЫЕ!$CJ424),IF(MONTH(ДАННЫЕ!$F$1)=MONTH(ДАННЫЕ!$CJ424),111,11),1),0)&amp;"o"&amp;IF(ДАННЫЕ!$CK424&gt;0,IF(MONTH(ДАННЫЕ!$F$1)=MONTH(ДАННЫЕ!$CK424),111,11),0)&amp;"v"&amp;IF(ДАННЫЕ!$BE424&gt;0,IF(MONTH(ДАННЫЕ!$F$1)=MONTH(ДАННЫЕ!$BE424),111,11),0)</f>
        <v>g00f0c0s0i0h0p0d0o0v0</v>
      </c>
      <c r="P424" s="15">
        <f t="shared" si="20"/>
        <v>0</v>
      </c>
      <c r="Q424" s="15">
        <f>IF(ДАННЫЕ!$F$1&gt;ДАННЫЕ!$N424,IF(YEAR(ДАННЫЕ!$F$1)=YEAR(ДАННЫЕ!M424),1,0),0)</f>
        <v>0</v>
      </c>
      <c r="R424" s="15">
        <f>IF(ДАННЫЕ!$F$1&gt;ДАННЫЕ!$N424,IF(YEAR(ДАННЫЕ!$F$1)=YEAR(ДАННЫЕ!N424),1,0),0)</f>
        <v>0</v>
      </c>
      <c r="S424" s="15">
        <f>IF(ДАННЫЕ!$AA424="2А",1,IF(ДАННЫЕ!$AA424="2Б",2,IF(ДАННЫЕ!$AA424="2В",3,IF(ДАННЫЕ!$AA424=3,4,IF(ДАННЫЕ!$AA424="4А",5,IF(ДАННЫЕ!$AA424="4Б",6,IF(ДАННЫЕ!$AA424="4В",7,IF(ДАННЫЕ!$AA424=5,8,0))))))))</f>
        <v>0</v>
      </c>
      <c r="T424" s="15">
        <f>IF(OR(ДАННЫЕ!$AC424=2,ДАННЫЕ!$AD424=2,ДАННЫЕ!$AE424=2),2,IF(OR(ДАННЫЕ!$AC424=1,ДАННЫЕ!$AD424=1,ДАННЫЕ!$AE424=1),1,0))</f>
        <v>0</v>
      </c>
    </row>
    <row r="425" spans="1:20" ht="15" customHeight="1" x14ac:dyDescent="0.2">
      <c r="A425" s="78">
        <f>IF(B425&gt;0,IF(MONTH(ДАННЫЕ!$F$1)=MONTH(ДАННЫЕ!$B425),1,0),0)</f>
        <v>0</v>
      </c>
      <c r="B425" s="14">
        <f>IF(ДАННЫЕ!$B425&gt;0,IF(YEAR(ДАННЫЕ!$F$1)=YEAR(ДАННЫЕ!$B425),1,0),0)</f>
        <v>0</v>
      </c>
      <c r="C425" s="14">
        <f>IF(ДАННЫЕ!$CM425&gt;0,IF(YEAR(ДАННЫЕ!$F$1)=YEAR(ДАННЫЕ!$CM425),1,0),0)</f>
        <v>0</v>
      </c>
      <c r="D425" s="14">
        <f>IF(ДАННЫЕ!$CJ425&gt;0,IF(ДАННЫЕ!$CL425&gt;ДАННЫЕ!$F$1,1,IF(ДАННЫЕ!$CL425&gt;0,0,1)),0)</f>
        <v>0</v>
      </c>
      <c r="E425" s="43" t="str">
        <f ca="1">IF(ДАННЫЕ!$F$1&gt;0,IF(ДАННЫЕ!$G425&gt;0,DATEDIF(ДАННЫЕ!$G425,ДАННЫЕ!$F$1,"y"),""),IF(ДАННЫЕ!$G425&gt;0,DATEDIF(ДАННЫЕ!$G425,TODAY(),"y"),""))</f>
        <v/>
      </c>
      <c r="F425" s="43" t="str">
        <f xml:space="preserve"> IF(ДАННЫЕ!$F425="М",IF(E425&gt;=18,IF(E425&lt;60,1,""),""),"")&amp;IF(ДАННЫЕ!$F425="Ж",IF(E425&gt;=18,IF(E425&lt;55,1,""),""),"")</f>
        <v/>
      </c>
      <c r="G425" s="43" t="str">
        <f xml:space="preserve"> IF(ДАННЫЕ!$F425="М",IF(E425&gt;=60,2,""),"")&amp;IF(ДАННЫЕ!$F425="Ж",IF(E425&gt;=55,2,""),"")</f>
        <v/>
      </c>
      <c r="H425" s="43" t="str">
        <f t="shared" ca="1" si="18"/>
        <v/>
      </c>
      <c r="I425" s="43" t="str">
        <f t="shared" ca="1" si="19"/>
        <v>03</v>
      </c>
      <c r="J425" s="28" t="str">
        <f ca="1">ДАННЫЕ!$F425&amp;H425&amp;I425&amp;ДАННЫЕ!$I425&amp;"m"&amp;IF(ДАННЫЕ!$I425&gt;0,IF(ДАННЫЕ!$J425&gt;0,0,1),"")&amp;"f"&amp;IF(ДАННЫЕ!$R425&gt;0,IF(YEAR(ДАННЫЕ!$F$1)=YEAR(ДАННЫЕ!$R425),1,0),0)&amp;"z"&amp;ДАННЫЕ!$R425&amp;"p"&amp;ДАННЫЕ!$S425&amp;"i"&amp;ДАННЫЕ!$T425&amp;"h"&amp;ДАННЫЕ!$K425&amp;"be"&amp;ДАННЫЕ!$BI425&amp;"CD"&amp;IF(ДАННЫЕ!BF425&gt;500,4,IF(ДАННЫЕ!BF425&gt;350,3,IF(ДАННЫЕ!BF425&gt;200,2,IF(ДАННЫЕ!BF425&gt;0,1,0))))&amp;"g"&amp;B425&amp;"d"&amp;H425&amp;"l"&amp;ДАННЫЕ!AT425&amp;"a"&amp;ДАННЫЕ!$V425&amp;"v"&amp;R425&amp;"k"&amp;ДАННЫЕ!$U425&amp;"s"&amp;ДАННЫЕ!$Y425&amp;"t"&amp;ДАННЫЕ!$X425&amp;"b"&amp;IF(ДАННЫЕ!$Q425&gt;1,1,0)&amp;"PP"&amp;ДАННЫЕ!Z425&amp;"c"&amp;S425&amp;"x"&amp;IF(ДАННЫЕ!$BY425&gt;0,IF(YEAR(ДАННЫЕ!$F$1)=YEAR(ДАННЫЕ!$BY425),1,0),0)&amp;"n"&amp;IF(ДАННЫЕ!$BZ425&gt;0,IF(YEAR(ДАННЫЕ!$F$1)=YEAR(ДАННЫЕ!$BZ425),1,0),0)&amp;"u"&amp;D425&amp;"z"&amp;IF(ДАННЫЕ!$CL425&gt;0,IF(YEAR(ДАННЫЕ!$F$1)&gt;YEAR(ДАННЫЕ!$CL425),11,12),0)</f>
        <v>03mf0zpihbeCD0g0dlav0kstb0PPc0x0n0u0z0</v>
      </c>
      <c r="K425" s="28" t="str">
        <f ca="1">ДАННЫЕ!$I425&amp;"x"&amp;B425&amp;"w"&amp;IF(T425+ДАННЫЕ!AD425+ДАННЫЕ!AE425+ДАННЫЕ!AF425+ДАННЫЕ!AG425+ДАННЫЕ!AH425+ДАННЫЕ!$AL425+ДАННЫЕ!AI425+ДАННЫЕ!AJ425+ДАННЫЕ!AK425+ДАННЫЕ!AP425+ДАННЫЕ!AQ425+ДАННЫЕ!AR425+ДАННЫЕ!$AM425+ДАННЫЕ!$AN425+ДАННЫЕ!AS425+ДАННЫЕ!AT425&gt;0,1,0)&amp;IF(OR(T425=2,ДАННЫЕ!AD425=2,ДАННЫЕ!AE425=2,ДАННЫЕ!AF425=2,ДАННЫЕ!AG425=2,ДАННЫЕ!AH425=2,ДАННЫЕ!$AL425=2,ДАННЫЕ!AI425=2,ДАННЫЕ!AJ425=2,ДАННЫЕ!AK425=2,ДАННЫЕ!AP425=2,ДАННЫЕ!AQ425=2,ДАННЫЕ!AR425=2,ДАННЫЕ!$AM425=2,ДАННЫЕ!$AN425=2,ДАННЫЕ!AS425=2,ДАННЫЕ!AT425=2),2,0)&amp;"t"&amp;IF(T425&gt;0,"1"&amp;T425,"00")&amp;"f"&amp;IF(ДАННЫЕ!$AC425,"1"&amp;ДАННЫЕ!$AC425,"00")&amp;"b"&amp;IF(ДАННЫЕ!$AD425,"1"&amp;ДАННЫЕ!$AD425,"00")&amp;"g"&amp;IF(ДАННЫЕ!$AF425,"1"&amp;ДАННЫЕ!$AF425,"00")&amp;"c"&amp;IF(ДАННЫЕ!$AG425,"1"&amp;ДАННЫЕ!$AG425,"00")&amp;"i"&amp;IF(ДАННЫЕ!$AH425,"1"&amp;ДАННЫЕ!$AH425,"00")&amp;"r"&amp;IF(ДАННЫЕ!$AL425,"1"&amp;ДАННЫЕ!$AL425,"00")&amp;"m"&amp;IF(ДАННЫЕ!$AI425,"1"&amp;ДАННЫЕ!$AI425,"00")&amp;"hS"&amp;IF(ДАННЫЕ!$AJ425,"1"&amp;ДАННЫЕ!$AJ425,"00")&amp;"hZ"&amp;IF(ДАННЫЕ!$AK425,"1"&amp;ДАННЫЕ!$AK425,"00")&amp;"p"&amp;IF(ДАННЫЕ!$AP425,"1"&amp;ДАННЫЕ!$AP425,"00")&amp;"k"&amp;IF(ДАННЫЕ!$AQ425,"1"&amp;ДАННЫЕ!$AQ425,"00")&amp;"z"&amp;IF(ДАННЫЕ!$AR425,"1"&amp;ДАННЫЕ!$AR425,"00")&amp;"j"&amp;IF(ДАННЫЕ!$AM425,"1"&amp;ДАННЫЕ!$AM425,"00")&amp;"n"&amp;IF(ДАННЫЕ!$AN425,"1"&amp;ДАННЫЕ!$AN425,"00")&amp;"E"&amp;ДАННЫЕ!BI425&amp;"L"&amp;ДАННЫЕ!AO425&amp;"h"&amp;IF(ДАННЫЕ!$AU425&gt;0,1,0)&amp;"v"&amp;IF(ДАННЫЕ!$AW425&gt;0,1,0)&amp;"a"&amp;IF(ДАННЫЕ!$AS425,"1"&amp;ДАННЫЕ!$AS425,"00")&amp;"s"&amp;IF(ДАННЫЕ!$AT425,"1"&amp;ДАННЫЕ!$AT425,"00")&amp;"u"&amp;IF(ДАННЫЕ!$CJ425&gt;0,1,0)&amp;"y"&amp;B425&amp;"d"&amp;H425&amp;"e"&amp;F425&amp;G425</f>
        <v>x0w00t00f00b00g00c00i00r00m00hS00hZ00p00k00z00j00n00ELh0v0a00s00u0y0de</v>
      </c>
      <c r="L425" s="28" t="str">
        <f ca="1">ДАННЫЕ!$I425&amp;"VN"&amp;IF(ДАННЫЕ!AW425&gt;0,11,10)&amp;"CD"&amp;IF(ДАННЫЕ!BF425&gt;500,16,IF(ДАННЫЕ!BF425&gt;350,15,IF(ДАННЫЕ!BF425&gt;=200,14,IF(ДАННЫЕ!BF425&gt;=100,13,IF(ДАННЫЕ!BF425&gt;=50,12,IF(ДАННЫЕ!BF425&gt;0,11,10))))))&amp;"AR"&amp;IF(ДАННЫЕ!BX425&gt;0,1,0)&amp;"GD"&amp;B425&amp;"VV"&amp;IF(E425&gt;=5,IF(E425&lt;18,1,0),0)</f>
        <v>VN10CD10AR0GD0VV0</v>
      </c>
      <c r="M425" s="28" t="str">
        <f>ДАННЫЕ!$I425&amp;"b"&amp;ДАННЫЕ!$BI425&amp;"r"&amp;ДАННЫЕ!$BJ425&amp;"CD"&amp;IF(ДАННЫЕ!BF425&gt;0,IF(ДАННЫЕ!BF425&lt;200,1,IF(ДАННЫЕ!BF425&lt;350,2,3)),0)&amp;"h"&amp;IF(ДАННЫЕ!$BK425+ДАННЫЕ!$BL425+ДАННЫЕ!$BM425&gt;0,1,0)&amp;"x"&amp;ДАННЫЕ!$BK425&amp;"y"&amp;ДАННЫЕ!$BL425&amp;"z"&amp;ДАННЫЕ!$BM425&amp;"c"&amp;IF(ДАННЫЕ!$BK425+ДАННЫЕ!$BL425+ДАННЫЕ!$BM425=3,1,0)&amp;"a"&amp;IF(ДАННЫЕ!$BQ425+ДАННЫЕ!$BR425&gt;0,1,0)&amp;"d"&amp;ДАННЫЕ!$BQ425&amp;"v"&amp;ДАННЫЕ!$BR425&amp;"p"&amp;ДАННЫЕ!$BS425&amp;"n"&amp;ДАННЫЕ!$BU425&amp;"t"&amp;ДАННЫЕ!$BV425&amp;"o"&amp;ДАННЫЕ!$BT425&amp;"l"&amp;IF(ДАННЫЕ!$BN425&gt;0,1,0)&amp;ДАННЫЕ!$BN425&amp;"g"&amp;ДАННЫЕ!$BO425&amp;"s"&amp;ДАННЫЕ!$BP425&amp;"DZ"&amp;IF(ДАННЫЕ!B425-ДАННЫЕ!G425 &lt; 60,IF(ДАННЫЕ!B425-ДАННЫЕ!G425 &gt;= 0,1,0),0)&amp;"u"&amp;IF(ДАННЫЕ!$CJ425&gt;0,1,0)</f>
        <v>brCD0h0xyzc0a0dvpntol0gsDZ1u0</v>
      </c>
      <c r="N425" s="28" t="str">
        <f ca="1">ДАННЫЕ!$F425&amp;ДАННЫЕ!$I425&amp;"g"&amp;B425&amp;"cf"&amp;D425&amp;"a"&amp;IF(ДАННЫЕ!$BX425&gt;0,1,0)&amp;IF(ДАННЫЕ!$BF425&gt;500,1,IF(ДАННЫЕ!$BF425&gt;350,2,IF(ДАННЫЕ!$BF425&gt;=200,3,IF(ДАННЫЕ!$BF425&gt;=100,4,IF(ДАННЫЕ!$BF425&gt;=50,5,IF(ДАННЫЕ!$BF425&lt;50,6,0))))))&amp;"AR"&amp;IF(DATEDIF(ДАННЫЕ!$BX425,ДАННЫЕ!$F$1,"y")&gt;1,1,0)&amp;"VG"&amp;IF(ДАННЫЕ!$BH425="0",1,0)&amp;"o"&amp;IF(T425+ДАННЫЕ!$AF425+ДАННЫЕ!$AG425+ДАННЫЕ!$AH425+ДАННЫЕ!$AI425+ДАННЫЕ!$AJ425+ДАННЫЕ!$AP425+ДАННЫЕ!$AQ425+ДАННЫЕ!$AR425+ДАННЫЕ!$AU425+ДАННЫЕ!$AW425+ДАННЫЕ!$AS425+ДАННЫЕ!$AT425&gt;0,1,0)&amp;"x"&amp;ДАННЫЕ!$AG425&amp;"p"&amp;IF(ДАННЫЕ!$BY425&gt;0,1,0)&amp;"v"&amp;IF(ДАННЫЕ!$BZ425&gt;0,1,0)&amp;"n"&amp;ДАННЫЕ!$CA425&amp;"t"&amp;ДАННЫЕ!$AY425&amp;"k"&amp;ДАННЫЕ!$CB425&amp;"q"&amp;ДАННЫЕ!$CC425&amp;"w"&amp;ДАННЫЕ!$CD425&amp;"e"&amp;ДАННЫЕ!$CE425&amp;"m"&amp;ДАННЫЕ!$CF425&amp;"c"&amp;ДАННЫЕ!$CG425&amp;"z"&amp;ДАННЫЕ!$CH425&amp;"d"&amp;IF(H425=4,1,0)&amp;"s"&amp;IF(ДАННЫЕ!$J425=1,0,1)&amp;"u"&amp;IF(ДАННЫЕ!$CJ425&gt;0,1,0)</f>
        <v>g0cf0a06AR1VG0o0xp0v0ntkqwemczd0s1u0</v>
      </c>
      <c r="O425" s="28" t="str">
        <f>ДАННЫЕ!$I425&amp;"g"&amp;B425&amp;A425&amp;"f"&amp;P425&amp;"c"&amp;IF(ДАННЫЕ!$U425&gt;0,1,0)&amp;"s"&amp;IF(ДАННЫЕ!$Q425&gt;0,IF(YEAR(ДАННЫЕ!$F$1)=YEAR(ДАННЫЕ!$Q425),IF(MONTH(ДАННЫЕ!$F$1)=MONTH(ДАННЫЕ!$Q425),111,11),1),0)&amp;"i"&amp;IF(ДАННЫЕ!$R425+ДАННЫЕ!$S425+ДАННЫЕ!$T425=0,0,1)&amp;"h"&amp;IF(ДАННЫЕ!$P425&gt;0,1,0)&amp;"p"&amp;IF(ДАННЫЕ!$CI425&gt;0,IF(YEAR(ДАННЫЕ!$F$1)=YEAR(ДАННЫЕ!$CI425),IF(MONTH(ДАННЫЕ!$F$1)=MONTH(ДАННЫЕ!$CI425),111,11),1),0)&amp;"d"&amp;IF(ДАННЫЕ!$CJ425&gt;0,IF(YEAR(ДАННЫЕ!$F$1)=YEAR(ДАННЫЕ!$CJ425),IF(MONTH(ДАННЫЕ!$F$1)=MONTH(ДАННЫЕ!$CJ425),111,11),1),0)&amp;"o"&amp;IF(ДАННЫЕ!$CK425&gt;0,IF(MONTH(ДАННЫЕ!$F$1)=MONTH(ДАННЫЕ!$CK425),111,11),0)&amp;"v"&amp;IF(ДАННЫЕ!$BE425&gt;0,IF(MONTH(ДАННЫЕ!$F$1)=MONTH(ДАННЫЕ!$BE425),111,11),0)</f>
        <v>g00f0c0s0i0h0p0d0o0v0</v>
      </c>
      <c r="P425" s="15">
        <f t="shared" si="20"/>
        <v>0</v>
      </c>
      <c r="Q425" s="15">
        <f>IF(ДАННЫЕ!$F$1&gt;ДАННЫЕ!$N425,IF(YEAR(ДАННЫЕ!$F$1)=YEAR(ДАННЫЕ!M425),1,0),0)</f>
        <v>0</v>
      </c>
      <c r="R425" s="15">
        <f>IF(ДАННЫЕ!$F$1&gt;ДАННЫЕ!$N425,IF(YEAR(ДАННЫЕ!$F$1)=YEAR(ДАННЫЕ!N425),1,0),0)</f>
        <v>0</v>
      </c>
      <c r="S425" s="15">
        <f>IF(ДАННЫЕ!$AA425="2А",1,IF(ДАННЫЕ!$AA425="2Б",2,IF(ДАННЫЕ!$AA425="2В",3,IF(ДАННЫЕ!$AA425=3,4,IF(ДАННЫЕ!$AA425="4А",5,IF(ДАННЫЕ!$AA425="4Б",6,IF(ДАННЫЕ!$AA425="4В",7,IF(ДАННЫЕ!$AA425=5,8,0))))))))</f>
        <v>0</v>
      </c>
      <c r="T425" s="15">
        <f>IF(OR(ДАННЫЕ!$AC425=2,ДАННЫЕ!$AD425=2,ДАННЫЕ!$AE425=2),2,IF(OR(ДАННЫЕ!$AC425=1,ДАННЫЕ!$AD425=1,ДАННЫЕ!$AE425=1),1,0))</f>
        <v>0</v>
      </c>
    </row>
    <row r="426" spans="1:20" ht="15" customHeight="1" x14ac:dyDescent="0.2">
      <c r="A426" s="78">
        <f>IF(B426&gt;0,IF(MONTH(ДАННЫЕ!$F$1)=MONTH(ДАННЫЕ!$B426),1,0),0)</f>
        <v>0</v>
      </c>
      <c r="B426" s="14">
        <f>IF(ДАННЫЕ!$B426&gt;0,IF(YEAR(ДАННЫЕ!$F$1)=YEAR(ДАННЫЕ!$B426),1,0),0)</f>
        <v>0</v>
      </c>
      <c r="C426" s="14">
        <f>IF(ДАННЫЕ!$CM426&gt;0,IF(YEAR(ДАННЫЕ!$F$1)=YEAR(ДАННЫЕ!$CM426),1,0),0)</f>
        <v>0</v>
      </c>
      <c r="D426" s="14">
        <f>IF(ДАННЫЕ!$CJ426&gt;0,IF(ДАННЫЕ!$CL426&gt;ДАННЫЕ!$F$1,1,IF(ДАННЫЕ!$CL426&gt;0,0,1)),0)</f>
        <v>0</v>
      </c>
      <c r="E426" s="43" t="str">
        <f ca="1">IF(ДАННЫЕ!$F$1&gt;0,IF(ДАННЫЕ!$G426&gt;0,DATEDIF(ДАННЫЕ!$G426,ДАННЫЕ!$F$1,"y"),""),IF(ДАННЫЕ!$G426&gt;0,DATEDIF(ДАННЫЕ!$G426,TODAY(),"y"),""))</f>
        <v/>
      </c>
      <c r="F426" s="43" t="str">
        <f xml:space="preserve"> IF(ДАННЫЕ!$F426="М",IF(E426&gt;=18,IF(E426&lt;60,1,""),""),"")&amp;IF(ДАННЫЕ!$F426="Ж",IF(E426&gt;=18,IF(E426&lt;55,1,""),""),"")</f>
        <v/>
      </c>
      <c r="G426" s="43" t="str">
        <f xml:space="preserve"> IF(ДАННЫЕ!$F426="М",IF(E426&gt;=60,2,""),"")&amp;IF(ДАННЫЕ!$F426="Ж",IF(E426&gt;=55,2,""),"")</f>
        <v/>
      </c>
      <c r="H426" s="43" t="str">
        <f t="shared" ca="1" si="18"/>
        <v/>
      </c>
      <c r="I426" s="43" t="str">
        <f t="shared" ca="1" si="19"/>
        <v>03</v>
      </c>
      <c r="J426" s="28" t="str">
        <f ca="1">ДАННЫЕ!$F426&amp;H426&amp;I426&amp;ДАННЫЕ!$I426&amp;"m"&amp;IF(ДАННЫЕ!$I426&gt;0,IF(ДАННЫЕ!$J426&gt;0,0,1),"")&amp;"f"&amp;IF(ДАННЫЕ!$R426&gt;0,IF(YEAR(ДАННЫЕ!$F$1)=YEAR(ДАННЫЕ!$R426),1,0),0)&amp;"z"&amp;ДАННЫЕ!$R426&amp;"p"&amp;ДАННЫЕ!$S426&amp;"i"&amp;ДАННЫЕ!$T426&amp;"h"&amp;ДАННЫЕ!$K426&amp;"be"&amp;ДАННЫЕ!$BI426&amp;"CD"&amp;IF(ДАННЫЕ!BF426&gt;500,4,IF(ДАННЫЕ!BF426&gt;350,3,IF(ДАННЫЕ!BF426&gt;200,2,IF(ДАННЫЕ!BF426&gt;0,1,0))))&amp;"g"&amp;B426&amp;"d"&amp;H426&amp;"l"&amp;ДАННЫЕ!AT426&amp;"a"&amp;ДАННЫЕ!$V426&amp;"v"&amp;R426&amp;"k"&amp;ДАННЫЕ!$U426&amp;"s"&amp;ДАННЫЕ!$Y426&amp;"t"&amp;ДАННЫЕ!$X426&amp;"b"&amp;IF(ДАННЫЕ!$Q426&gt;1,1,0)&amp;"PP"&amp;ДАННЫЕ!Z426&amp;"c"&amp;S426&amp;"x"&amp;IF(ДАННЫЕ!$BY426&gt;0,IF(YEAR(ДАННЫЕ!$F$1)=YEAR(ДАННЫЕ!$BY426),1,0),0)&amp;"n"&amp;IF(ДАННЫЕ!$BZ426&gt;0,IF(YEAR(ДАННЫЕ!$F$1)=YEAR(ДАННЫЕ!$BZ426),1,0),0)&amp;"u"&amp;D426&amp;"z"&amp;IF(ДАННЫЕ!$CL426&gt;0,IF(YEAR(ДАННЫЕ!$F$1)&gt;YEAR(ДАННЫЕ!$CL426),11,12),0)</f>
        <v>03mf0zpihbeCD0g0dlav0kstb0PPc0x0n0u0z0</v>
      </c>
      <c r="K426" s="28" t="str">
        <f ca="1">ДАННЫЕ!$I426&amp;"x"&amp;B426&amp;"w"&amp;IF(T426+ДАННЫЕ!AD426+ДАННЫЕ!AE426+ДАННЫЕ!AF426+ДАННЫЕ!AG426+ДАННЫЕ!AH426+ДАННЫЕ!$AL426+ДАННЫЕ!AI426+ДАННЫЕ!AJ426+ДАННЫЕ!AK426+ДАННЫЕ!AP426+ДАННЫЕ!AQ426+ДАННЫЕ!AR426+ДАННЫЕ!$AM426+ДАННЫЕ!$AN426+ДАННЫЕ!AS426+ДАННЫЕ!AT426&gt;0,1,0)&amp;IF(OR(T426=2,ДАННЫЕ!AD426=2,ДАННЫЕ!AE426=2,ДАННЫЕ!AF426=2,ДАННЫЕ!AG426=2,ДАННЫЕ!AH426=2,ДАННЫЕ!$AL426=2,ДАННЫЕ!AI426=2,ДАННЫЕ!AJ426=2,ДАННЫЕ!AK426=2,ДАННЫЕ!AP426=2,ДАННЫЕ!AQ426=2,ДАННЫЕ!AR426=2,ДАННЫЕ!$AM426=2,ДАННЫЕ!$AN426=2,ДАННЫЕ!AS426=2,ДАННЫЕ!AT426=2),2,0)&amp;"t"&amp;IF(T426&gt;0,"1"&amp;T426,"00")&amp;"f"&amp;IF(ДАННЫЕ!$AC426,"1"&amp;ДАННЫЕ!$AC426,"00")&amp;"b"&amp;IF(ДАННЫЕ!$AD426,"1"&amp;ДАННЫЕ!$AD426,"00")&amp;"g"&amp;IF(ДАННЫЕ!$AF426,"1"&amp;ДАННЫЕ!$AF426,"00")&amp;"c"&amp;IF(ДАННЫЕ!$AG426,"1"&amp;ДАННЫЕ!$AG426,"00")&amp;"i"&amp;IF(ДАННЫЕ!$AH426,"1"&amp;ДАННЫЕ!$AH426,"00")&amp;"r"&amp;IF(ДАННЫЕ!$AL426,"1"&amp;ДАННЫЕ!$AL426,"00")&amp;"m"&amp;IF(ДАННЫЕ!$AI426,"1"&amp;ДАННЫЕ!$AI426,"00")&amp;"hS"&amp;IF(ДАННЫЕ!$AJ426,"1"&amp;ДАННЫЕ!$AJ426,"00")&amp;"hZ"&amp;IF(ДАННЫЕ!$AK426,"1"&amp;ДАННЫЕ!$AK426,"00")&amp;"p"&amp;IF(ДАННЫЕ!$AP426,"1"&amp;ДАННЫЕ!$AP426,"00")&amp;"k"&amp;IF(ДАННЫЕ!$AQ426,"1"&amp;ДАННЫЕ!$AQ426,"00")&amp;"z"&amp;IF(ДАННЫЕ!$AR426,"1"&amp;ДАННЫЕ!$AR426,"00")&amp;"j"&amp;IF(ДАННЫЕ!$AM426,"1"&amp;ДАННЫЕ!$AM426,"00")&amp;"n"&amp;IF(ДАННЫЕ!$AN426,"1"&amp;ДАННЫЕ!$AN426,"00")&amp;"E"&amp;ДАННЫЕ!BI426&amp;"L"&amp;ДАННЫЕ!AO426&amp;"h"&amp;IF(ДАННЫЕ!$AU426&gt;0,1,0)&amp;"v"&amp;IF(ДАННЫЕ!$AW426&gt;0,1,0)&amp;"a"&amp;IF(ДАННЫЕ!$AS426,"1"&amp;ДАННЫЕ!$AS426,"00")&amp;"s"&amp;IF(ДАННЫЕ!$AT426,"1"&amp;ДАННЫЕ!$AT426,"00")&amp;"u"&amp;IF(ДАННЫЕ!$CJ426&gt;0,1,0)&amp;"y"&amp;B426&amp;"d"&amp;H426&amp;"e"&amp;F426&amp;G426</f>
        <v>x0w00t00f00b00g00c00i00r00m00hS00hZ00p00k00z00j00n00ELh0v0a00s00u0y0de</v>
      </c>
      <c r="L426" s="28" t="str">
        <f ca="1">ДАННЫЕ!$I426&amp;"VN"&amp;IF(ДАННЫЕ!AW426&gt;0,11,10)&amp;"CD"&amp;IF(ДАННЫЕ!BF426&gt;500,16,IF(ДАННЫЕ!BF426&gt;350,15,IF(ДАННЫЕ!BF426&gt;=200,14,IF(ДАННЫЕ!BF426&gt;=100,13,IF(ДАННЫЕ!BF426&gt;=50,12,IF(ДАННЫЕ!BF426&gt;0,11,10))))))&amp;"AR"&amp;IF(ДАННЫЕ!BX426&gt;0,1,0)&amp;"GD"&amp;B426&amp;"VV"&amp;IF(E426&gt;=5,IF(E426&lt;18,1,0),0)</f>
        <v>VN10CD10AR0GD0VV0</v>
      </c>
      <c r="M426" s="28" t="str">
        <f>ДАННЫЕ!$I426&amp;"b"&amp;ДАННЫЕ!$BI426&amp;"r"&amp;ДАННЫЕ!$BJ426&amp;"CD"&amp;IF(ДАННЫЕ!BF426&gt;0,IF(ДАННЫЕ!BF426&lt;200,1,IF(ДАННЫЕ!BF426&lt;350,2,3)),0)&amp;"h"&amp;IF(ДАННЫЕ!$BK426+ДАННЫЕ!$BL426+ДАННЫЕ!$BM426&gt;0,1,0)&amp;"x"&amp;ДАННЫЕ!$BK426&amp;"y"&amp;ДАННЫЕ!$BL426&amp;"z"&amp;ДАННЫЕ!$BM426&amp;"c"&amp;IF(ДАННЫЕ!$BK426+ДАННЫЕ!$BL426+ДАННЫЕ!$BM426=3,1,0)&amp;"a"&amp;IF(ДАННЫЕ!$BQ426+ДАННЫЕ!$BR426&gt;0,1,0)&amp;"d"&amp;ДАННЫЕ!$BQ426&amp;"v"&amp;ДАННЫЕ!$BR426&amp;"p"&amp;ДАННЫЕ!$BS426&amp;"n"&amp;ДАННЫЕ!$BU426&amp;"t"&amp;ДАННЫЕ!$BV426&amp;"o"&amp;ДАННЫЕ!$BT426&amp;"l"&amp;IF(ДАННЫЕ!$BN426&gt;0,1,0)&amp;ДАННЫЕ!$BN426&amp;"g"&amp;ДАННЫЕ!$BO426&amp;"s"&amp;ДАННЫЕ!$BP426&amp;"DZ"&amp;IF(ДАННЫЕ!B426-ДАННЫЕ!G426 &lt; 60,IF(ДАННЫЕ!B426-ДАННЫЕ!G426 &gt;= 0,1,0),0)&amp;"u"&amp;IF(ДАННЫЕ!$CJ426&gt;0,1,0)</f>
        <v>brCD0h0xyzc0a0dvpntol0gsDZ1u0</v>
      </c>
      <c r="N426" s="28" t="str">
        <f ca="1">ДАННЫЕ!$F426&amp;ДАННЫЕ!$I426&amp;"g"&amp;B426&amp;"cf"&amp;D426&amp;"a"&amp;IF(ДАННЫЕ!$BX426&gt;0,1,0)&amp;IF(ДАННЫЕ!$BF426&gt;500,1,IF(ДАННЫЕ!$BF426&gt;350,2,IF(ДАННЫЕ!$BF426&gt;=200,3,IF(ДАННЫЕ!$BF426&gt;=100,4,IF(ДАННЫЕ!$BF426&gt;=50,5,IF(ДАННЫЕ!$BF426&lt;50,6,0))))))&amp;"AR"&amp;IF(DATEDIF(ДАННЫЕ!$BX426,ДАННЫЕ!$F$1,"y")&gt;1,1,0)&amp;"VG"&amp;IF(ДАННЫЕ!$BH426="0",1,0)&amp;"o"&amp;IF(T426+ДАННЫЕ!$AF426+ДАННЫЕ!$AG426+ДАННЫЕ!$AH426+ДАННЫЕ!$AI426+ДАННЫЕ!$AJ426+ДАННЫЕ!$AP426+ДАННЫЕ!$AQ426+ДАННЫЕ!$AR426+ДАННЫЕ!$AU426+ДАННЫЕ!$AW426+ДАННЫЕ!$AS426+ДАННЫЕ!$AT426&gt;0,1,0)&amp;"x"&amp;ДАННЫЕ!$AG426&amp;"p"&amp;IF(ДАННЫЕ!$BY426&gt;0,1,0)&amp;"v"&amp;IF(ДАННЫЕ!$BZ426&gt;0,1,0)&amp;"n"&amp;ДАННЫЕ!$CA426&amp;"t"&amp;ДАННЫЕ!$AY426&amp;"k"&amp;ДАННЫЕ!$CB426&amp;"q"&amp;ДАННЫЕ!$CC426&amp;"w"&amp;ДАННЫЕ!$CD426&amp;"e"&amp;ДАННЫЕ!$CE426&amp;"m"&amp;ДАННЫЕ!$CF426&amp;"c"&amp;ДАННЫЕ!$CG426&amp;"z"&amp;ДАННЫЕ!$CH426&amp;"d"&amp;IF(H426=4,1,0)&amp;"s"&amp;IF(ДАННЫЕ!$J426=1,0,1)&amp;"u"&amp;IF(ДАННЫЕ!$CJ426&gt;0,1,0)</f>
        <v>g0cf0a06AR1VG0o0xp0v0ntkqwemczd0s1u0</v>
      </c>
      <c r="O426" s="28" t="str">
        <f>ДАННЫЕ!$I426&amp;"g"&amp;B426&amp;A426&amp;"f"&amp;P426&amp;"c"&amp;IF(ДАННЫЕ!$U426&gt;0,1,0)&amp;"s"&amp;IF(ДАННЫЕ!$Q426&gt;0,IF(YEAR(ДАННЫЕ!$F$1)=YEAR(ДАННЫЕ!$Q426),IF(MONTH(ДАННЫЕ!$F$1)=MONTH(ДАННЫЕ!$Q426),111,11),1),0)&amp;"i"&amp;IF(ДАННЫЕ!$R426+ДАННЫЕ!$S426+ДАННЫЕ!$T426=0,0,1)&amp;"h"&amp;IF(ДАННЫЕ!$P426&gt;0,1,0)&amp;"p"&amp;IF(ДАННЫЕ!$CI426&gt;0,IF(YEAR(ДАННЫЕ!$F$1)=YEAR(ДАННЫЕ!$CI426),IF(MONTH(ДАННЫЕ!$F$1)=MONTH(ДАННЫЕ!$CI426),111,11),1),0)&amp;"d"&amp;IF(ДАННЫЕ!$CJ426&gt;0,IF(YEAR(ДАННЫЕ!$F$1)=YEAR(ДАННЫЕ!$CJ426),IF(MONTH(ДАННЫЕ!$F$1)=MONTH(ДАННЫЕ!$CJ426),111,11),1),0)&amp;"o"&amp;IF(ДАННЫЕ!$CK426&gt;0,IF(MONTH(ДАННЫЕ!$F$1)=MONTH(ДАННЫЕ!$CK426),111,11),0)&amp;"v"&amp;IF(ДАННЫЕ!$BE426&gt;0,IF(MONTH(ДАННЫЕ!$F$1)=MONTH(ДАННЫЕ!$BE426),111,11),0)</f>
        <v>g00f0c0s0i0h0p0d0o0v0</v>
      </c>
      <c r="P426" s="15">
        <f t="shared" si="20"/>
        <v>0</v>
      </c>
      <c r="Q426" s="15">
        <f>IF(ДАННЫЕ!$F$1&gt;ДАННЫЕ!$N426,IF(YEAR(ДАННЫЕ!$F$1)=YEAR(ДАННЫЕ!M426),1,0),0)</f>
        <v>0</v>
      </c>
      <c r="R426" s="15">
        <f>IF(ДАННЫЕ!$F$1&gt;ДАННЫЕ!$N426,IF(YEAR(ДАННЫЕ!$F$1)=YEAR(ДАННЫЕ!N426),1,0),0)</f>
        <v>0</v>
      </c>
      <c r="S426" s="15">
        <f>IF(ДАННЫЕ!$AA426="2А",1,IF(ДАННЫЕ!$AA426="2Б",2,IF(ДАННЫЕ!$AA426="2В",3,IF(ДАННЫЕ!$AA426=3,4,IF(ДАННЫЕ!$AA426="4А",5,IF(ДАННЫЕ!$AA426="4Б",6,IF(ДАННЫЕ!$AA426="4В",7,IF(ДАННЫЕ!$AA426=5,8,0))))))))</f>
        <v>0</v>
      </c>
      <c r="T426" s="15">
        <f>IF(OR(ДАННЫЕ!$AC426=2,ДАННЫЕ!$AD426=2,ДАННЫЕ!$AE426=2),2,IF(OR(ДАННЫЕ!$AC426=1,ДАННЫЕ!$AD426=1,ДАННЫЕ!$AE426=1),1,0))</f>
        <v>0</v>
      </c>
    </row>
    <row r="427" spans="1:20" ht="15" customHeight="1" x14ac:dyDescent="0.2">
      <c r="A427" s="78">
        <f>IF(B427&gt;0,IF(MONTH(ДАННЫЕ!$F$1)=MONTH(ДАННЫЕ!$B427),1,0),0)</f>
        <v>0</v>
      </c>
      <c r="B427" s="14">
        <f>IF(ДАННЫЕ!$B427&gt;0,IF(YEAR(ДАННЫЕ!$F$1)=YEAR(ДАННЫЕ!$B427),1,0),0)</f>
        <v>0</v>
      </c>
      <c r="C427" s="14">
        <f>IF(ДАННЫЕ!$CM427&gt;0,IF(YEAR(ДАННЫЕ!$F$1)=YEAR(ДАННЫЕ!$CM427),1,0),0)</f>
        <v>0</v>
      </c>
      <c r="D427" s="14">
        <f>IF(ДАННЫЕ!$CJ427&gt;0,IF(ДАННЫЕ!$CL427&gt;ДАННЫЕ!$F$1,1,IF(ДАННЫЕ!$CL427&gt;0,0,1)),0)</f>
        <v>0</v>
      </c>
      <c r="E427" s="43" t="str">
        <f ca="1">IF(ДАННЫЕ!$F$1&gt;0,IF(ДАННЫЕ!$G427&gt;0,DATEDIF(ДАННЫЕ!$G427,ДАННЫЕ!$F$1,"y"),""),IF(ДАННЫЕ!$G427&gt;0,DATEDIF(ДАННЫЕ!$G427,TODAY(),"y"),""))</f>
        <v/>
      </c>
      <c r="F427" s="43" t="str">
        <f xml:space="preserve"> IF(ДАННЫЕ!$F427="М",IF(E427&gt;=18,IF(E427&lt;60,1,""),""),"")&amp;IF(ДАННЫЕ!$F427="Ж",IF(E427&gt;=18,IF(E427&lt;55,1,""),""),"")</f>
        <v/>
      </c>
      <c r="G427" s="43" t="str">
        <f xml:space="preserve"> IF(ДАННЫЕ!$F427="М",IF(E427&gt;=60,2,""),"")&amp;IF(ДАННЫЕ!$F427="Ж",IF(E427&gt;=55,2,""),"")</f>
        <v/>
      </c>
      <c r="H427" s="43" t="str">
        <f t="shared" ca="1" si="18"/>
        <v/>
      </c>
      <c r="I427" s="43" t="str">
        <f t="shared" ca="1" si="19"/>
        <v>03</v>
      </c>
      <c r="J427" s="28" t="str">
        <f ca="1">ДАННЫЕ!$F427&amp;H427&amp;I427&amp;ДАННЫЕ!$I427&amp;"m"&amp;IF(ДАННЫЕ!$I427&gt;0,IF(ДАННЫЕ!$J427&gt;0,0,1),"")&amp;"f"&amp;IF(ДАННЫЕ!$R427&gt;0,IF(YEAR(ДАННЫЕ!$F$1)=YEAR(ДАННЫЕ!$R427),1,0),0)&amp;"z"&amp;ДАННЫЕ!$R427&amp;"p"&amp;ДАННЫЕ!$S427&amp;"i"&amp;ДАННЫЕ!$T427&amp;"h"&amp;ДАННЫЕ!$K427&amp;"be"&amp;ДАННЫЕ!$BI427&amp;"CD"&amp;IF(ДАННЫЕ!BF427&gt;500,4,IF(ДАННЫЕ!BF427&gt;350,3,IF(ДАННЫЕ!BF427&gt;200,2,IF(ДАННЫЕ!BF427&gt;0,1,0))))&amp;"g"&amp;B427&amp;"d"&amp;H427&amp;"l"&amp;ДАННЫЕ!AT427&amp;"a"&amp;ДАННЫЕ!$V427&amp;"v"&amp;R427&amp;"k"&amp;ДАННЫЕ!$U427&amp;"s"&amp;ДАННЫЕ!$Y427&amp;"t"&amp;ДАННЫЕ!$X427&amp;"b"&amp;IF(ДАННЫЕ!$Q427&gt;1,1,0)&amp;"PP"&amp;ДАННЫЕ!Z427&amp;"c"&amp;S427&amp;"x"&amp;IF(ДАННЫЕ!$BY427&gt;0,IF(YEAR(ДАННЫЕ!$F$1)=YEAR(ДАННЫЕ!$BY427),1,0),0)&amp;"n"&amp;IF(ДАННЫЕ!$BZ427&gt;0,IF(YEAR(ДАННЫЕ!$F$1)=YEAR(ДАННЫЕ!$BZ427),1,0),0)&amp;"u"&amp;D427&amp;"z"&amp;IF(ДАННЫЕ!$CL427&gt;0,IF(YEAR(ДАННЫЕ!$F$1)&gt;YEAR(ДАННЫЕ!$CL427),11,12),0)</f>
        <v>03mf0zpihbeCD0g0dlav0kstb0PPc0x0n0u0z0</v>
      </c>
      <c r="K427" s="28" t="str">
        <f ca="1">ДАННЫЕ!$I427&amp;"x"&amp;B427&amp;"w"&amp;IF(T427+ДАННЫЕ!AD427+ДАННЫЕ!AE427+ДАННЫЕ!AF427+ДАННЫЕ!AG427+ДАННЫЕ!AH427+ДАННЫЕ!$AL427+ДАННЫЕ!AI427+ДАННЫЕ!AJ427+ДАННЫЕ!AK427+ДАННЫЕ!AP427+ДАННЫЕ!AQ427+ДАННЫЕ!AR427+ДАННЫЕ!$AM427+ДАННЫЕ!$AN427+ДАННЫЕ!AS427+ДАННЫЕ!AT427&gt;0,1,0)&amp;IF(OR(T427=2,ДАННЫЕ!AD427=2,ДАННЫЕ!AE427=2,ДАННЫЕ!AF427=2,ДАННЫЕ!AG427=2,ДАННЫЕ!AH427=2,ДАННЫЕ!$AL427=2,ДАННЫЕ!AI427=2,ДАННЫЕ!AJ427=2,ДАННЫЕ!AK427=2,ДАННЫЕ!AP427=2,ДАННЫЕ!AQ427=2,ДАННЫЕ!AR427=2,ДАННЫЕ!$AM427=2,ДАННЫЕ!$AN427=2,ДАННЫЕ!AS427=2,ДАННЫЕ!AT427=2),2,0)&amp;"t"&amp;IF(T427&gt;0,"1"&amp;T427,"00")&amp;"f"&amp;IF(ДАННЫЕ!$AC427,"1"&amp;ДАННЫЕ!$AC427,"00")&amp;"b"&amp;IF(ДАННЫЕ!$AD427,"1"&amp;ДАННЫЕ!$AD427,"00")&amp;"g"&amp;IF(ДАННЫЕ!$AF427,"1"&amp;ДАННЫЕ!$AF427,"00")&amp;"c"&amp;IF(ДАННЫЕ!$AG427,"1"&amp;ДАННЫЕ!$AG427,"00")&amp;"i"&amp;IF(ДАННЫЕ!$AH427,"1"&amp;ДАННЫЕ!$AH427,"00")&amp;"r"&amp;IF(ДАННЫЕ!$AL427,"1"&amp;ДАННЫЕ!$AL427,"00")&amp;"m"&amp;IF(ДАННЫЕ!$AI427,"1"&amp;ДАННЫЕ!$AI427,"00")&amp;"hS"&amp;IF(ДАННЫЕ!$AJ427,"1"&amp;ДАННЫЕ!$AJ427,"00")&amp;"hZ"&amp;IF(ДАННЫЕ!$AK427,"1"&amp;ДАННЫЕ!$AK427,"00")&amp;"p"&amp;IF(ДАННЫЕ!$AP427,"1"&amp;ДАННЫЕ!$AP427,"00")&amp;"k"&amp;IF(ДАННЫЕ!$AQ427,"1"&amp;ДАННЫЕ!$AQ427,"00")&amp;"z"&amp;IF(ДАННЫЕ!$AR427,"1"&amp;ДАННЫЕ!$AR427,"00")&amp;"j"&amp;IF(ДАННЫЕ!$AM427,"1"&amp;ДАННЫЕ!$AM427,"00")&amp;"n"&amp;IF(ДАННЫЕ!$AN427,"1"&amp;ДАННЫЕ!$AN427,"00")&amp;"E"&amp;ДАННЫЕ!BI427&amp;"L"&amp;ДАННЫЕ!AO427&amp;"h"&amp;IF(ДАННЫЕ!$AU427&gt;0,1,0)&amp;"v"&amp;IF(ДАННЫЕ!$AW427&gt;0,1,0)&amp;"a"&amp;IF(ДАННЫЕ!$AS427,"1"&amp;ДАННЫЕ!$AS427,"00")&amp;"s"&amp;IF(ДАННЫЕ!$AT427,"1"&amp;ДАННЫЕ!$AT427,"00")&amp;"u"&amp;IF(ДАННЫЕ!$CJ427&gt;0,1,0)&amp;"y"&amp;B427&amp;"d"&amp;H427&amp;"e"&amp;F427&amp;G427</f>
        <v>x0w00t00f00b00g00c00i00r00m00hS00hZ00p00k00z00j00n00ELh0v0a00s00u0y0de</v>
      </c>
      <c r="L427" s="28" t="str">
        <f ca="1">ДАННЫЕ!$I427&amp;"VN"&amp;IF(ДАННЫЕ!AW427&gt;0,11,10)&amp;"CD"&amp;IF(ДАННЫЕ!BF427&gt;500,16,IF(ДАННЫЕ!BF427&gt;350,15,IF(ДАННЫЕ!BF427&gt;=200,14,IF(ДАННЫЕ!BF427&gt;=100,13,IF(ДАННЫЕ!BF427&gt;=50,12,IF(ДАННЫЕ!BF427&gt;0,11,10))))))&amp;"AR"&amp;IF(ДАННЫЕ!BX427&gt;0,1,0)&amp;"GD"&amp;B427&amp;"VV"&amp;IF(E427&gt;=5,IF(E427&lt;18,1,0),0)</f>
        <v>VN10CD10AR0GD0VV0</v>
      </c>
      <c r="M427" s="28" t="str">
        <f>ДАННЫЕ!$I427&amp;"b"&amp;ДАННЫЕ!$BI427&amp;"r"&amp;ДАННЫЕ!$BJ427&amp;"CD"&amp;IF(ДАННЫЕ!BF427&gt;0,IF(ДАННЫЕ!BF427&lt;200,1,IF(ДАННЫЕ!BF427&lt;350,2,3)),0)&amp;"h"&amp;IF(ДАННЫЕ!$BK427+ДАННЫЕ!$BL427+ДАННЫЕ!$BM427&gt;0,1,0)&amp;"x"&amp;ДАННЫЕ!$BK427&amp;"y"&amp;ДАННЫЕ!$BL427&amp;"z"&amp;ДАННЫЕ!$BM427&amp;"c"&amp;IF(ДАННЫЕ!$BK427+ДАННЫЕ!$BL427+ДАННЫЕ!$BM427=3,1,0)&amp;"a"&amp;IF(ДАННЫЕ!$BQ427+ДАННЫЕ!$BR427&gt;0,1,0)&amp;"d"&amp;ДАННЫЕ!$BQ427&amp;"v"&amp;ДАННЫЕ!$BR427&amp;"p"&amp;ДАННЫЕ!$BS427&amp;"n"&amp;ДАННЫЕ!$BU427&amp;"t"&amp;ДАННЫЕ!$BV427&amp;"o"&amp;ДАННЫЕ!$BT427&amp;"l"&amp;IF(ДАННЫЕ!$BN427&gt;0,1,0)&amp;ДАННЫЕ!$BN427&amp;"g"&amp;ДАННЫЕ!$BO427&amp;"s"&amp;ДАННЫЕ!$BP427&amp;"DZ"&amp;IF(ДАННЫЕ!B427-ДАННЫЕ!G427 &lt; 60,IF(ДАННЫЕ!B427-ДАННЫЕ!G427 &gt;= 0,1,0),0)&amp;"u"&amp;IF(ДАННЫЕ!$CJ427&gt;0,1,0)</f>
        <v>brCD0h0xyzc0a0dvpntol0gsDZ1u0</v>
      </c>
      <c r="N427" s="28" t="str">
        <f ca="1">ДАННЫЕ!$F427&amp;ДАННЫЕ!$I427&amp;"g"&amp;B427&amp;"cf"&amp;D427&amp;"a"&amp;IF(ДАННЫЕ!$BX427&gt;0,1,0)&amp;IF(ДАННЫЕ!$BF427&gt;500,1,IF(ДАННЫЕ!$BF427&gt;350,2,IF(ДАННЫЕ!$BF427&gt;=200,3,IF(ДАННЫЕ!$BF427&gt;=100,4,IF(ДАННЫЕ!$BF427&gt;=50,5,IF(ДАННЫЕ!$BF427&lt;50,6,0))))))&amp;"AR"&amp;IF(DATEDIF(ДАННЫЕ!$BX427,ДАННЫЕ!$F$1,"y")&gt;1,1,0)&amp;"VG"&amp;IF(ДАННЫЕ!$BH427="0",1,0)&amp;"o"&amp;IF(T427+ДАННЫЕ!$AF427+ДАННЫЕ!$AG427+ДАННЫЕ!$AH427+ДАННЫЕ!$AI427+ДАННЫЕ!$AJ427+ДАННЫЕ!$AP427+ДАННЫЕ!$AQ427+ДАННЫЕ!$AR427+ДАННЫЕ!$AU427+ДАННЫЕ!$AW427+ДАННЫЕ!$AS427+ДАННЫЕ!$AT427&gt;0,1,0)&amp;"x"&amp;ДАННЫЕ!$AG427&amp;"p"&amp;IF(ДАННЫЕ!$BY427&gt;0,1,0)&amp;"v"&amp;IF(ДАННЫЕ!$BZ427&gt;0,1,0)&amp;"n"&amp;ДАННЫЕ!$CA427&amp;"t"&amp;ДАННЫЕ!$AY427&amp;"k"&amp;ДАННЫЕ!$CB427&amp;"q"&amp;ДАННЫЕ!$CC427&amp;"w"&amp;ДАННЫЕ!$CD427&amp;"e"&amp;ДАННЫЕ!$CE427&amp;"m"&amp;ДАННЫЕ!$CF427&amp;"c"&amp;ДАННЫЕ!$CG427&amp;"z"&amp;ДАННЫЕ!$CH427&amp;"d"&amp;IF(H427=4,1,0)&amp;"s"&amp;IF(ДАННЫЕ!$J427=1,0,1)&amp;"u"&amp;IF(ДАННЫЕ!$CJ427&gt;0,1,0)</f>
        <v>g0cf0a06AR1VG0o0xp0v0ntkqwemczd0s1u0</v>
      </c>
      <c r="O427" s="28" t="str">
        <f>ДАННЫЕ!$I427&amp;"g"&amp;B427&amp;A427&amp;"f"&amp;P427&amp;"c"&amp;IF(ДАННЫЕ!$U427&gt;0,1,0)&amp;"s"&amp;IF(ДАННЫЕ!$Q427&gt;0,IF(YEAR(ДАННЫЕ!$F$1)=YEAR(ДАННЫЕ!$Q427),IF(MONTH(ДАННЫЕ!$F$1)=MONTH(ДАННЫЕ!$Q427),111,11),1),0)&amp;"i"&amp;IF(ДАННЫЕ!$R427+ДАННЫЕ!$S427+ДАННЫЕ!$T427=0,0,1)&amp;"h"&amp;IF(ДАННЫЕ!$P427&gt;0,1,0)&amp;"p"&amp;IF(ДАННЫЕ!$CI427&gt;0,IF(YEAR(ДАННЫЕ!$F$1)=YEAR(ДАННЫЕ!$CI427),IF(MONTH(ДАННЫЕ!$F$1)=MONTH(ДАННЫЕ!$CI427),111,11),1),0)&amp;"d"&amp;IF(ДАННЫЕ!$CJ427&gt;0,IF(YEAR(ДАННЫЕ!$F$1)=YEAR(ДАННЫЕ!$CJ427),IF(MONTH(ДАННЫЕ!$F$1)=MONTH(ДАННЫЕ!$CJ427),111,11),1),0)&amp;"o"&amp;IF(ДАННЫЕ!$CK427&gt;0,IF(MONTH(ДАННЫЕ!$F$1)=MONTH(ДАННЫЕ!$CK427),111,11),0)&amp;"v"&amp;IF(ДАННЫЕ!$BE427&gt;0,IF(MONTH(ДАННЫЕ!$F$1)=MONTH(ДАННЫЕ!$BE427),111,11),0)</f>
        <v>g00f0c0s0i0h0p0d0o0v0</v>
      </c>
      <c r="P427" s="15">
        <f t="shared" si="20"/>
        <v>0</v>
      </c>
      <c r="Q427" s="15">
        <f>IF(ДАННЫЕ!$F$1&gt;ДАННЫЕ!$N427,IF(YEAR(ДАННЫЕ!$F$1)=YEAR(ДАННЫЕ!M427),1,0),0)</f>
        <v>0</v>
      </c>
      <c r="R427" s="15">
        <f>IF(ДАННЫЕ!$F$1&gt;ДАННЫЕ!$N427,IF(YEAR(ДАННЫЕ!$F$1)=YEAR(ДАННЫЕ!N427),1,0),0)</f>
        <v>0</v>
      </c>
      <c r="S427" s="15">
        <f>IF(ДАННЫЕ!$AA427="2А",1,IF(ДАННЫЕ!$AA427="2Б",2,IF(ДАННЫЕ!$AA427="2В",3,IF(ДАННЫЕ!$AA427=3,4,IF(ДАННЫЕ!$AA427="4А",5,IF(ДАННЫЕ!$AA427="4Б",6,IF(ДАННЫЕ!$AA427="4В",7,IF(ДАННЫЕ!$AA427=5,8,0))))))))</f>
        <v>0</v>
      </c>
      <c r="T427" s="15">
        <f>IF(OR(ДАННЫЕ!$AC427=2,ДАННЫЕ!$AD427=2,ДАННЫЕ!$AE427=2),2,IF(OR(ДАННЫЕ!$AC427=1,ДАННЫЕ!$AD427=1,ДАННЫЕ!$AE427=1),1,0))</f>
        <v>0</v>
      </c>
    </row>
    <row r="428" spans="1:20" ht="15" customHeight="1" x14ac:dyDescent="0.2">
      <c r="A428" s="78">
        <f>IF(B428&gt;0,IF(MONTH(ДАННЫЕ!$F$1)=MONTH(ДАННЫЕ!$B428),1,0),0)</f>
        <v>0</v>
      </c>
      <c r="B428" s="14">
        <f>IF(ДАННЫЕ!$B428&gt;0,IF(YEAR(ДАННЫЕ!$F$1)=YEAR(ДАННЫЕ!$B428),1,0),0)</f>
        <v>0</v>
      </c>
      <c r="C428" s="14">
        <f>IF(ДАННЫЕ!$CM428&gt;0,IF(YEAR(ДАННЫЕ!$F$1)=YEAR(ДАННЫЕ!$CM428),1,0),0)</f>
        <v>0</v>
      </c>
      <c r="D428" s="14">
        <f>IF(ДАННЫЕ!$CJ428&gt;0,IF(ДАННЫЕ!$CL428&gt;ДАННЫЕ!$F$1,1,IF(ДАННЫЕ!$CL428&gt;0,0,1)),0)</f>
        <v>0</v>
      </c>
      <c r="E428" s="43" t="str">
        <f ca="1">IF(ДАННЫЕ!$F$1&gt;0,IF(ДАННЫЕ!$G428&gt;0,DATEDIF(ДАННЫЕ!$G428,ДАННЫЕ!$F$1,"y"),""),IF(ДАННЫЕ!$G428&gt;0,DATEDIF(ДАННЫЕ!$G428,TODAY(),"y"),""))</f>
        <v/>
      </c>
      <c r="F428" s="43" t="str">
        <f xml:space="preserve"> IF(ДАННЫЕ!$F428="М",IF(E428&gt;=18,IF(E428&lt;60,1,""),""),"")&amp;IF(ДАННЫЕ!$F428="Ж",IF(E428&gt;=18,IF(E428&lt;55,1,""),""),"")</f>
        <v/>
      </c>
      <c r="G428" s="43" t="str">
        <f xml:space="preserve"> IF(ДАННЫЕ!$F428="М",IF(E428&gt;=60,2,""),"")&amp;IF(ДАННЫЕ!$F428="Ж",IF(E428&gt;=55,2,""),"")</f>
        <v/>
      </c>
      <c r="H428" s="43" t="str">
        <f t="shared" ca="1" si="18"/>
        <v/>
      </c>
      <c r="I428" s="43" t="str">
        <f t="shared" ca="1" si="19"/>
        <v>03</v>
      </c>
      <c r="J428" s="28" t="str">
        <f ca="1">ДАННЫЕ!$F428&amp;H428&amp;I428&amp;ДАННЫЕ!$I428&amp;"m"&amp;IF(ДАННЫЕ!$I428&gt;0,IF(ДАННЫЕ!$J428&gt;0,0,1),"")&amp;"f"&amp;IF(ДАННЫЕ!$R428&gt;0,IF(YEAR(ДАННЫЕ!$F$1)=YEAR(ДАННЫЕ!$R428),1,0),0)&amp;"z"&amp;ДАННЫЕ!$R428&amp;"p"&amp;ДАННЫЕ!$S428&amp;"i"&amp;ДАННЫЕ!$T428&amp;"h"&amp;ДАННЫЕ!$K428&amp;"be"&amp;ДАННЫЕ!$BI428&amp;"CD"&amp;IF(ДАННЫЕ!BF428&gt;500,4,IF(ДАННЫЕ!BF428&gt;350,3,IF(ДАННЫЕ!BF428&gt;200,2,IF(ДАННЫЕ!BF428&gt;0,1,0))))&amp;"g"&amp;B428&amp;"d"&amp;H428&amp;"l"&amp;ДАННЫЕ!AT428&amp;"a"&amp;ДАННЫЕ!$V428&amp;"v"&amp;R428&amp;"k"&amp;ДАННЫЕ!$U428&amp;"s"&amp;ДАННЫЕ!$Y428&amp;"t"&amp;ДАННЫЕ!$X428&amp;"b"&amp;IF(ДАННЫЕ!$Q428&gt;1,1,0)&amp;"PP"&amp;ДАННЫЕ!Z428&amp;"c"&amp;S428&amp;"x"&amp;IF(ДАННЫЕ!$BY428&gt;0,IF(YEAR(ДАННЫЕ!$F$1)=YEAR(ДАННЫЕ!$BY428),1,0),0)&amp;"n"&amp;IF(ДАННЫЕ!$BZ428&gt;0,IF(YEAR(ДАННЫЕ!$F$1)=YEAR(ДАННЫЕ!$BZ428),1,0),0)&amp;"u"&amp;D428&amp;"z"&amp;IF(ДАННЫЕ!$CL428&gt;0,IF(YEAR(ДАННЫЕ!$F$1)&gt;YEAR(ДАННЫЕ!$CL428),11,12),0)</f>
        <v>03mf0zpihbeCD0g0dlav0kstb0PPc0x0n0u0z0</v>
      </c>
      <c r="K428" s="28" t="str">
        <f ca="1">ДАННЫЕ!$I428&amp;"x"&amp;B428&amp;"w"&amp;IF(T428+ДАННЫЕ!AD428+ДАННЫЕ!AE428+ДАННЫЕ!AF428+ДАННЫЕ!AG428+ДАННЫЕ!AH428+ДАННЫЕ!$AL428+ДАННЫЕ!AI428+ДАННЫЕ!AJ428+ДАННЫЕ!AK428+ДАННЫЕ!AP428+ДАННЫЕ!AQ428+ДАННЫЕ!AR428+ДАННЫЕ!$AM428+ДАННЫЕ!$AN428+ДАННЫЕ!AS428+ДАННЫЕ!AT428&gt;0,1,0)&amp;IF(OR(T428=2,ДАННЫЕ!AD428=2,ДАННЫЕ!AE428=2,ДАННЫЕ!AF428=2,ДАННЫЕ!AG428=2,ДАННЫЕ!AH428=2,ДАННЫЕ!$AL428=2,ДАННЫЕ!AI428=2,ДАННЫЕ!AJ428=2,ДАННЫЕ!AK428=2,ДАННЫЕ!AP428=2,ДАННЫЕ!AQ428=2,ДАННЫЕ!AR428=2,ДАННЫЕ!$AM428=2,ДАННЫЕ!$AN428=2,ДАННЫЕ!AS428=2,ДАННЫЕ!AT428=2),2,0)&amp;"t"&amp;IF(T428&gt;0,"1"&amp;T428,"00")&amp;"f"&amp;IF(ДАННЫЕ!$AC428,"1"&amp;ДАННЫЕ!$AC428,"00")&amp;"b"&amp;IF(ДАННЫЕ!$AD428,"1"&amp;ДАННЫЕ!$AD428,"00")&amp;"g"&amp;IF(ДАННЫЕ!$AF428,"1"&amp;ДАННЫЕ!$AF428,"00")&amp;"c"&amp;IF(ДАННЫЕ!$AG428,"1"&amp;ДАННЫЕ!$AG428,"00")&amp;"i"&amp;IF(ДАННЫЕ!$AH428,"1"&amp;ДАННЫЕ!$AH428,"00")&amp;"r"&amp;IF(ДАННЫЕ!$AL428,"1"&amp;ДАННЫЕ!$AL428,"00")&amp;"m"&amp;IF(ДАННЫЕ!$AI428,"1"&amp;ДАННЫЕ!$AI428,"00")&amp;"hS"&amp;IF(ДАННЫЕ!$AJ428,"1"&amp;ДАННЫЕ!$AJ428,"00")&amp;"hZ"&amp;IF(ДАННЫЕ!$AK428,"1"&amp;ДАННЫЕ!$AK428,"00")&amp;"p"&amp;IF(ДАННЫЕ!$AP428,"1"&amp;ДАННЫЕ!$AP428,"00")&amp;"k"&amp;IF(ДАННЫЕ!$AQ428,"1"&amp;ДАННЫЕ!$AQ428,"00")&amp;"z"&amp;IF(ДАННЫЕ!$AR428,"1"&amp;ДАННЫЕ!$AR428,"00")&amp;"j"&amp;IF(ДАННЫЕ!$AM428,"1"&amp;ДАННЫЕ!$AM428,"00")&amp;"n"&amp;IF(ДАННЫЕ!$AN428,"1"&amp;ДАННЫЕ!$AN428,"00")&amp;"E"&amp;ДАННЫЕ!BI428&amp;"L"&amp;ДАННЫЕ!AO428&amp;"h"&amp;IF(ДАННЫЕ!$AU428&gt;0,1,0)&amp;"v"&amp;IF(ДАННЫЕ!$AW428&gt;0,1,0)&amp;"a"&amp;IF(ДАННЫЕ!$AS428,"1"&amp;ДАННЫЕ!$AS428,"00")&amp;"s"&amp;IF(ДАННЫЕ!$AT428,"1"&amp;ДАННЫЕ!$AT428,"00")&amp;"u"&amp;IF(ДАННЫЕ!$CJ428&gt;0,1,0)&amp;"y"&amp;B428&amp;"d"&amp;H428&amp;"e"&amp;F428&amp;G428</f>
        <v>x0w00t00f00b00g00c00i00r00m00hS00hZ00p00k00z00j00n00ELh0v0a00s00u0y0de</v>
      </c>
      <c r="L428" s="28" t="str">
        <f ca="1">ДАННЫЕ!$I428&amp;"VN"&amp;IF(ДАННЫЕ!AW428&gt;0,11,10)&amp;"CD"&amp;IF(ДАННЫЕ!BF428&gt;500,16,IF(ДАННЫЕ!BF428&gt;350,15,IF(ДАННЫЕ!BF428&gt;=200,14,IF(ДАННЫЕ!BF428&gt;=100,13,IF(ДАННЫЕ!BF428&gt;=50,12,IF(ДАННЫЕ!BF428&gt;0,11,10))))))&amp;"AR"&amp;IF(ДАННЫЕ!BX428&gt;0,1,0)&amp;"GD"&amp;B428&amp;"VV"&amp;IF(E428&gt;=5,IF(E428&lt;18,1,0),0)</f>
        <v>VN10CD10AR0GD0VV0</v>
      </c>
      <c r="M428" s="28" t="str">
        <f>ДАННЫЕ!$I428&amp;"b"&amp;ДАННЫЕ!$BI428&amp;"r"&amp;ДАННЫЕ!$BJ428&amp;"CD"&amp;IF(ДАННЫЕ!BF428&gt;0,IF(ДАННЫЕ!BF428&lt;200,1,IF(ДАННЫЕ!BF428&lt;350,2,3)),0)&amp;"h"&amp;IF(ДАННЫЕ!$BK428+ДАННЫЕ!$BL428+ДАННЫЕ!$BM428&gt;0,1,0)&amp;"x"&amp;ДАННЫЕ!$BK428&amp;"y"&amp;ДАННЫЕ!$BL428&amp;"z"&amp;ДАННЫЕ!$BM428&amp;"c"&amp;IF(ДАННЫЕ!$BK428+ДАННЫЕ!$BL428+ДАННЫЕ!$BM428=3,1,0)&amp;"a"&amp;IF(ДАННЫЕ!$BQ428+ДАННЫЕ!$BR428&gt;0,1,0)&amp;"d"&amp;ДАННЫЕ!$BQ428&amp;"v"&amp;ДАННЫЕ!$BR428&amp;"p"&amp;ДАННЫЕ!$BS428&amp;"n"&amp;ДАННЫЕ!$BU428&amp;"t"&amp;ДАННЫЕ!$BV428&amp;"o"&amp;ДАННЫЕ!$BT428&amp;"l"&amp;IF(ДАННЫЕ!$BN428&gt;0,1,0)&amp;ДАННЫЕ!$BN428&amp;"g"&amp;ДАННЫЕ!$BO428&amp;"s"&amp;ДАННЫЕ!$BP428&amp;"DZ"&amp;IF(ДАННЫЕ!B428-ДАННЫЕ!G428 &lt; 60,IF(ДАННЫЕ!B428-ДАННЫЕ!G428 &gt;= 0,1,0),0)&amp;"u"&amp;IF(ДАННЫЕ!$CJ428&gt;0,1,0)</f>
        <v>brCD0h0xyzc0a0dvpntol0gsDZ1u0</v>
      </c>
      <c r="N428" s="28" t="str">
        <f ca="1">ДАННЫЕ!$F428&amp;ДАННЫЕ!$I428&amp;"g"&amp;B428&amp;"cf"&amp;D428&amp;"a"&amp;IF(ДАННЫЕ!$BX428&gt;0,1,0)&amp;IF(ДАННЫЕ!$BF428&gt;500,1,IF(ДАННЫЕ!$BF428&gt;350,2,IF(ДАННЫЕ!$BF428&gt;=200,3,IF(ДАННЫЕ!$BF428&gt;=100,4,IF(ДАННЫЕ!$BF428&gt;=50,5,IF(ДАННЫЕ!$BF428&lt;50,6,0))))))&amp;"AR"&amp;IF(DATEDIF(ДАННЫЕ!$BX428,ДАННЫЕ!$F$1,"y")&gt;1,1,0)&amp;"VG"&amp;IF(ДАННЫЕ!$BH428="0",1,0)&amp;"o"&amp;IF(T428+ДАННЫЕ!$AF428+ДАННЫЕ!$AG428+ДАННЫЕ!$AH428+ДАННЫЕ!$AI428+ДАННЫЕ!$AJ428+ДАННЫЕ!$AP428+ДАННЫЕ!$AQ428+ДАННЫЕ!$AR428+ДАННЫЕ!$AU428+ДАННЫЕ!$AW428+ДАННЫЕ!$AS428+ДАННЫЕ!$AT428&gt;0,1,0)&amp;"x"&amp;ДАННЫЕ!$AG428&amp;"p"&amp;IF(ДАННЫЕ!$BY428&gt;0,1,0)&amp;"v"&amp;IF(ДАННЫЕ!$BZ428&gt;0,1,0)&amp;"n"&amp;ДАННЫЕ!$CA428&amp;"t"&amp;ДАННЫЕ!$AY428&amp;"k"&amp;ДАННЫЕ!$CB428&amp;"q"&amp;ДАННЫЕ!$CC428&amp;"w"&amp;ДАННЫЕ!$CD428&amp;"e"&amp;ДАННЫЕ!$CE428&amp;"m"&amp;ДАННЫЕ!$CF428&amp;"c"&amp;ДАННЫЕ!$CG428&amp;"z"&amp;ДАННЫЕ!$CH428&amp;"d"&amp;IF(H428=4,1,0)&amp;"s"&amp;IF(ДАННЫЕ!$J428=1,0,1)&amp;"u"&amp;IF(ДАННЫЕ!$CJ428&gt;0,1,0)</f>
        <v>g0cf0a06AR1VG0o0xp0v0ntkqwemczd0s1u0</v>
      </c>
      <c r="O428" s="28" t="str">
        <f>ДАННЫЕ!$I428&amp;"g"&amp;B428&amp;A428&amp;"f"&amp;P428&amp;"c"&amp;IF(ДАННЫЕ!$U428&gt;0,1,0)&amp;"s"&amp;IF(ДАННЫЕ!$Q428&gt;0,IF(YEAR(ДАННЫЕ!$F$1)=YEAR(ДАННЫЕ!$Q428),IF(MONTH(ДАННЫЕ!$F$1)=MONTH(ДАННЫЕ!$Q428),111,11),1),0)&amp;"i"&amp;IF(ДАННЫЕ!$R428+ДАННЫЕ!$S428+ДАННЫЕ!$T428=0,0,1)&amp;"h"&amp;IF(ДАННЫЕ!$P428&gt;0,1,0)&amp;"p"&amp;IF(ДАННЫЕ!$CI428&gt;0,IF(YEAR(ДАННЫЕ!$F$1)=YEAR(ДАННЫЕ!$CI428),IF(MONTH(ДАННЫЕ!$F$1)=MONTH(ДАННЫЕ!$CI428),111,11),1),0)&amp;"d"&amp;IF(ДАННЫЕ!$CJ428&gt;0,IF(YEAR(ДАННЫЕ!$F$1)=YEAR(ДАННЫЕ!$CJ428),IF(MONTH(ДАННЫЕ!$F$1)=MONTH(ДАННЫЕ!$CJ428),111,11),1),0)&amp;"o"&amp;IF(ДАННЫЕ!$CK428&gt;0,IF(MONTH(ДАННЫЕ!$F$1)=MONTH(ДАННЫЕ!$CK428),111,11),0)&amp;"v"&amp;IF(ДАННЫЕ!$BE428&gt;0,IF(MONTH(ДАННЫЕ!$F$1)=MONTH(ДАННЫЕ!$BE428),111,11),0)</f>
        <v>g00f0c0s0i0h0p0d0o0v0</v>
      </c>
      <c r="P428" s="15">
        <f t="shared" si="20"/>
        <v>0</v>
      </c>
      <c r="Q428" s="15">
        <f>IF(ДАННЫЕ!$F$1&gt;ДАННЫЕ!$N428,IF(YEAR(ДАННЫЕ!$F$1)=YEAR(ДАННЫЕ!M428),1,0),0)</f>
        <v>0</v>
      </c>
      <c r="R428" s="15">
        <f>IF(ДАННЫЕ!$F$1&gt;ДАННЫЕ!$N428,IF(YEAR(ДАННЫЕ!$F$1)=YEAR(ДАННЫЕ!N428),1,0),0)</f>
        <v>0</v>
      </c>
      <c r="S428" s="15">
        <f>IF(ДАННЫЕ!$AA428="2А",1,IF(ДАННЫЕ!$AA428="2Б",2,IF(ДАННЫЕ!$AA428="2В",3,IF(ДАННЫЕ!$AA428=3,4,IF(ДАННЫЕ!$AA428="4А",5,IF(ДАННЫЕ!$AA428="4Б",6,IF(ДАННЫЕ!$AA428="4В",7,IF(ДАННЫЕ!$AA428=5,8,0))))))))</f>
        <v>0</v>
      </c>
      <c r="T428" s="15">
        <f>IF(OR(ДАННЫЕ!$AC428=2,ДАННЫЕ!$AD428=2,ДАННЫЕ!$AE428=2),2,IF(OR(ДАННЫЕ!$AC428=1,ДАННЫЕ!$AD428=1,ДАННЫЕ!$AE428=1),1,0))</f>
        <v>0</v>
      </c>
    </row>
    <row r="429" spans="1:20" ht="15" customHeight="1" x14ac:dyDescent="0.2">
      <c r="A429" s="78">
        <f>IF(B429&gt;0,IF(MONTH(ДАННЫЕ!$F$1)=MONTH(ДАННЫЕ!$B429),1,0),0)</f>
        <v>0</v>
      </c>
      <c r="B429" s="14">
        <f>IF(ДАННЫЕ!$B429&gt;0,IF(YEAR(ДАННЫЕ!$F$1)=YEAR(ДАННЫЕ!$B429),1,0),0)</f>
        <v>0</v>
      </c>
      <c r="C429" s="14">
        <f>IF(ДАННЫЕ!$CM429&gt;0,IF(YEAR(ДАННЫЕ!$F$1)=YEAR(ДАННЫЕ!$CM429),1,0),0)</f>
        <v>0</v>
      </c>
      <c r="D429" s="14">
        <f>IF(ДАННЫЕ!$CJ429&gt;0,IF(ДАННЫЕ!$CL429&gt;ДАННЫЕ!$F$1,1,IF(ДАННЫЕ!$CL429&gt;0,0,1)),0)</f>
        <v>0</v>
      </c>
      <c r="E429" s="43" t="str">
        <f ca="1">IF(ДАННЫЕ!$F$1&gt;0,IF(ДАННЫЕ!$G429&gt;0,DATEDIF(ДАННЫЕ!$G429,ДАННЫЕ!$F$1,"y"),""),IF(ДАННЫЕ!$G429&gt;0,DATEDIF(ДАННЫЕ!$G429,TODAY(),"y"),""))</f>
        <v/>
      </c>
      <c r="F429" s="43" t="str">
        <f xml:space="preserve"> IF(ДАННЫЕ!$F429="М",IF(E429&gt;=18,IF(E429&lt;60,1,""),""),"")&amp;IF(ДАННЫЕ!$F429="Ж",IF(E429&gt;=18,IF(E429&lt;55,1,""),""),"")</f>
        <v/>
      </c>
      <c r="G429" s="43" t="str">
        <f xml:space="preserve"> IF(ДАННЫЕ!$F429="М",IF(E429&gt;=60,2,""),"")&amp;IF(ДАННЫЕ!$F429="Ж",IF(E429&gt;=55,2,""),"")</f>
        <v/>
      </c>
      <c r="H429" s="43" t="str">
        <f t="shared" ca="1" si="18"/>
        <v/>
      </c>
      <c r="I429" s="43" t="str">
        <f t="shared" ca="1" si="19"/>
        <v>03</v>
      </c>
      <c r="J429" s="28" t="str">
        <f ca="1">ДАННЫЕ!$F429&amp;H429&amp;I429&amp;ДАННЫЕ!$I429&amp;"m"&amp;IF(ДАННЫЕ!$I429&gt;0,IF(ДАННЫЕ!$J429&gt;0,0,1),"")&amp;"f"&amp;IF(ДАННЫЕ!$R429&gt;0,IF(YEAR(ДАННЫЕ!$F$1)=YEAR(ДАННЫЕ!$R429),1,0),0)&amp;"z"&amp;ДАННЫЕ!$R429&amp;"p"&amp;ДАННЫЕ!$S429&amp;"i"&amp;ДАННЫЕ!$T429&amp;"h"&amp;ДАННЫЕ!$K429&amp;"be"&amp;ДАННЫЕ!$BI429&amp;"CD"&amp;IF(ДАННЫЕ!BF429&gt;500,4,IF(ДАННЫЕ!BF429&gt;350,3,IF(ДАННЫЕ!BF429&gt;200,2,IF(ДАННЫЕ!BF429&gt;0,1,0))))&amp;"g"&amp;B429&amp;"d"&amp;H429&amp;"l"&amp;ДАННЫЕ!AT429&amp;"a"&amp;ДАННЫЕ!$V429&amp;"v"&amp;R429&amp;"k"&amp;ДАННЫЕ!$U429&amp;"s"&amp;ДАННЫЕ!$Y429&amp;"t"&amp;ДАННЫЕ!$X429&amp;"b"&amp;IF(ДАННЫЕ!$Q429&gt;1,1,0)&amp;"PP"&amp;ДАННЫЕ!Z429&amp;"c"&amp;S429&amp;"x"&amp;IF(ДАННЫЕ!$BY429&gt;0,IF(YEAR(ДАННЫЕ!$F$1)=YEAR(ДАННЫЕ!$BY429),1,0),0)&amp;"n"&amp;IF(ДАННЫЕ!$BZ429&gt;0,IF(YEAR(ДАННЫЕ!$F$1)=YEAR(ДАННЫЕ!$BZ429),1,0),0)&amp;"u"&amp;D429&amp;"z"&amp;IF(ДАННЫЕ!$CL429&gt;0,IF(YEAR(ДАННЫЕ!$F$1)&gt;YEAR(ДАННЫЕ!$CL429),11,12),0)</f>
        <v>03mf0zpihbeCD0g0dlav0kstb0PPc0x0n0u0z0</v>
      </c>
      <c r="K429" s="28" t="str">
        <f ca="1">ДАННЫЕ!$I429&amp;"x"&amp;B429&amp;"w"&amp;IF(T429+ДАННЫЕ!AD429+ДАННЫЕ!AE429+ДАННЫЕ!AF429+ДАННЫЕ!AG429+ДАННЫЕ!AH429+ДАННЫЕ!$AL429+ДАННЫЕ!AI429+ДАННЫЕ!AJ429+ДАННЫЕ!AK429+ДАННЫЕ!AP429+ДАННЫЕ!AQ429+ДАННЫЕ!AR429+ДАННЫЕ!$AM429+ДАННЫЕ!$AN429+ДАННЫЕ!AS429+ДАННЫЕ!AT429&gt;0,1,0)&amp;IF(OR(T429=2,ДАННЫЕ!AD429=2,ДАННЫЕ!AE429=2,ДАННЫЕ!AF429=2,ДАННЫЕ!AG429=2,ДАННЫЕ!AH429=2,ДАННЫЕ!$AL429=2,ДАННЫЕ!AI429=2,ДАННЫЕ!AJ429=2,ДАННЫЕ!AK429=2,ДАННЫЕ!AP429=2,ДАННЫЕ!AQ429=2,ДАННЫЕ!AR429=2,ДАННЫЕ!$AM429=2,ДАННЫЕ!$AN429=2,ДАННЫЕ!AS429=2,ДАННЫЕ!AT429=2),2,0)&amp;"t"&amp;IF(T429&gt;0,"1"&amp;T429,"00")&amp;"f"&amp;IF(ДАННЫЕ!$AC429,"1"&amp;ДАННЫЕ!$AC429,"00")&amp;"b"&amp;IF(ДАННЫЕ!$AD429,"1"&amp;ДАННЫЕ!$AD429,"00")&amp;"g"&amp;IF(ДАННЫЕ!$AF429,"1"&amp;ДАННЫЕ!$AF429,"00")&amp;"c"&amp;IF(ДАННЫЕ!$AG429,"1"&amp;ДАННЫЕ!$AG429,"00")&amp;"i"&amp;IF(ДАННЫЕ!$AH429,"1"&amp;ДАННЫЕ!$AH429,"00")&amp;"r"&amp;IF(ДАННЫЕ!$AL429,"1"&amp;ДАННЫЕ!$AL429,"00")&amp;"m"&amp;IF(ДАННЫЕ!$AI429,"1"&amp;ДАННЫЕ!$AI429,"00")&amp;"hS"&amp;IF(ДАННЫЕ!$AJ429,"1"&amp;ДАННЫЕ!$AJ429,"00")&amp;"hZ"&amp;IF(ДАННЫЕ!$AK429,"1"&amp;ДАННЫЕ!$AK429,"00")&amp;"p"&amp;IF(ДАННЫЕ!$AP429,"1"&amp;ДАННЫЕ!$AP429,"00")&amp;"k"&amp;IF(ДАННЫЕ!$AQ429,"1"&amp;ДАННЫЕ!$AQ429,"00")&amp;"z"&amp;IF(ДАННЫЕ!$AR429,"1"&amp;ДАННЫЕ!$AR429,"00")&amp;"j"&amp;IF(ДАННЫЕ!$AM429,"1"&amp;ДАННЫЕ!$AM429,"00")&amp;"n"&amp;IF(ДАННЫЕ!$AN429,"1"&amp;ДАННЫЕ!$AN429,"00")&amp;"E"&amp;ДАННЫЕ!BI429&amp;"L"&amp;ДАННЫЕ!AO429&amp;"h"&amp;IF(ДАННЫЕ!$AU429&gt;0,1,0)&amp;"v"&amp;IF(ДАННЫЕ!$AW429&gt;0,1,0)&amp;"a"&amp;IF(ДАННЫЕ!$AS429,"1"&amp;ДАННЫЕ!$AS429,"00")&amp;"s"&amp;IF(ДАННЫЕ!$AT429,"1"&amp;ДАННЫЕ!$AT429,"00")&amp;"u"&amp;IF(ДАННЫЕ!$CJ429&gt;0,1,0)&amp;"y"&amp;B429&amp;"d"&amp;H429&amp;"e"&amp;F429&amp;G429</f>
        <v>x0w00t00f00b00g00c00i00r00m00hS00hZ00p00k00z00j00n00ELh0v0a00s00u0y0de</v>
      </c>
      <c r="L429" s="28" t="str">
        <f ca="1">ДАННЫЕ!$I429&amp;"VN"&amp;IF(ДАННЫЕ!AW429&gt;0,11,10)&amp;"CD"&amp;IF(ДАННЫЕ!BF429&gt;500,16,IF(ДАННЫЕ!BF429&gt;350,15,IF(ДАННЫЕ!BF429&gt;=200,14,IF(ДАННЫЕ!BF429&gt;=100,13,IF(ДАННЫЕ!BF429&gt;=50,12,IF(ДАННЫЕ!BF429&gt;0,11,10))))))&amp;"AR"&amp;IF(ДАННЫЕ!BX429&gt;0,1,0)&amp;"GD"&amp;B429&amp;"VV"&amp;IF(E429&gt;=5,IF(E429&lt;18,1,0),0)</f>
        <v>VN10CD10AR0GD0VV0</v>
      </c>
      <c r="M429" s="28" t="str">
        <f>ДАННЫЕ!$I429&amp;"b"&amp;ДАННЫЕ!$BI429&amp;"r"&amp;ДАННЫЕ!$BJ429&amp;"CD"&amp;IF(ДАННЫЕ!BF429&gt;0,IF(ДАННЫЕ!BF429&lt;200,1,IF(ДАННЫЕ!BF429&lt;350,2,3)),0)&amp;"h"&amp;IF(ДАННЫЕ!$BK429+ДАННЫЕ!$BL429+ДАННЫЕ!$BM429&gt;0,1,0)&amp;"x"&amp;ДАННЫЕ!$BK429&amp;"y"&amp;ДАННЫЕ!$BL429&amp;"z"&amp;ДАННЫЕ!$BM429&amp;"c"&amp;IF(ДАННЫЕ!$BK429+ДАННЫЕ!$BL429+ДАННЫЕ!$BM429=3,1,0)&amp;"a"&amp;IF(ДАННЫЕ!$BQ429+ДАННЫЕ!$BR429&gt;0,1,0)&amp;"d"&amp;ДАННЫЕ!$BQ429&amp;"v"&amp;ДАННЫЕ!$BR429&amp;"p"&amp;ДАННЫЕ!$BS429&amp;"n"&amp;ДАННЫЕ!$BU429&amp;"t"&amp;ДАННЫЕ!$BV429&amp;"o"&amp;ДАННЫЕ!$BT429&amp;"l"&amp;IF(ДАННЫЕ!$BN429&gt;0,1,0)&amp;ДАННЫЕ!$BN429&amp;"g"&amp;ДАННЫЕ!$BO429&amp;"s"&amp;ДАННЫЕ!$BP429&amp;"DZ"&amp;IF(ДАННЫЕ!B429-ДАННЫЕ!G429 &lt; 60,IF(ДАННЫЕ!B429-ДАННЫЕ!G429 &gt;= 0,1,0),0)&amp;"u"&amp;IF(ДАННЫЕ!$CJ429&gt;0,1,0)</f>
        <v>brCD0h0xyzc0a0dvpntol0gsDZ1u0</v>
      </c>
      <c r="N429" s="28" t="str">
        <f ca="1">ДАННЫЕ!$F429&amp;ДАННЫЕ!$I429&amp;"g"&amp;B429&amp;"cf"&amp;D429&amp;"a"&amp;IF(ДАННЫЕ!$BX429&gt;0,1,0)&amp;IF(ДАННЫЕ!$BF429&gt;500,1,IF(ДАННЫЕ!$BF429&gt;350,2,IF(ДАННЫЕ!$BF429&gt;=200,3,IF(ДАННЫЕ!$BF429&gt;=100,4,IF(ДАННЫЕ!$BF429&gt;=50,5,IF(ДАННЫЕ!$BF429&lt;50,6,0))))))&amp;"AR"&amp;IF(DATEDIF(ДАННЫЕ!$BX429,ДАННЫЕ!$F$1,"y")&gt;1,1,0)&amp;"VG"&amp;IF(ДАННЫЕ!$BH429="0",1,0)&amp;"o"&amp;IF(T429+ДАННЫЕ!$AF429+ДАННЫЕ!$AG429+ДАННЫЕ!$AH429+ДАННЫЕ!$AI429+ДАННЫЕ!$AJ429+ДАННЫЕ!$AP429+ДАННЫЕ!$AQ429+ДАННЫЕ!$AR429+ДАННЫЕ!$AU429+ДАННЫЕ!$AW429+ДАННЫЕ!$AS429+ДАННЫЕ!$AT429&gt;0,1,0)&amp;"x"&amp;ДАННЫЕ!$AG429&amp;"p"&amp;IF(ДАННЫЕ!$BY429&gt;0,1,0)&amp;"v"&amp;IF(ДАННЫЕ!$BZ429&gt;0,1,0)&amp;"n"&amp;ДАННЫЕ!$CA429&amp;"t"&amp;ДАННЫЕ!$AY429&amp;"k"&amp;ДАННЫЕ!$CB429&amp;"q"&amp;ДАННЫЕ!$CC429&amp;"w"&amp;ДАННЫЕ!$CD429&amp;"e"&amp;ДАННЫЕ!$CE429&amp;"m"&amp;ДАННЫЕ!$CF429&amp;"c"&amp;ДАННЫЕ!$CG429&amp;"z"&amp;ДАННЫЕ!$CH429&amp;"d"&amp;IF(H429=4,1,0)&amp;"s"&amp;IF(ДАННЫЕ!$J429=1,0,1)&amp;"u"&amp;IF(ДАННЫЕ!$CJ429&gt;0,1,0)</f>
        <v>g0cf0a06AR1VG0o0xp0v0ntkqwemczd0s1u0</v>
      </c>
      <c r="O429" s="28" t="str">
        <f>ДАННЫЕ!$I429&amp;"g"&amp;B429&amp;A429&amp;"f"&amp;P429&amp;"c"&amp;IF(ДАННЫЕ!$U429&gt;0,1,0)&amp;"s"&amp;IF(ДАННЫЕ!$Q429&gt;0,IF(YEAR(ДАННЫЕ!$F$1)=YEAR(ДАННЫЕ!$Q429),IF(MONTH(ДАННЫЕ!$F$1)=MONTH(ДАННЫЕ!$Q429),111,11),1),0)&amp;"i"&amp;IF(ДАННЫЕ!$R429+ДАННЫЕ!$S429+ДАННЫЕ!$T429=0,0,1)&amp;"h"&amp;IF(ДАННЫЕ!$P429&gt;0,1,0)&amp;"p"&amp;IF(ДАННЫЕ!$CI429&gt;0,IF(YEAR(ДАННЫЕ!$F$1)=YEAR(ДАННЫЕ!$CI429),IF(MONTH(ДАННЫЕ!$F$1)=MONTH(ДАННЫЕ!$CI429),111,11),1),0)&amp;"d"&amp;IF(ДАННЫЕ!$CJ429&gt;0,IF(YEAR(ДАННЫЕ!$F$1)=YEAR(ДАННЫЕ!$CJ429),IF(MONTH(ДАННЫЕ!$F$1)=MONTH(ДАННЫЕ!$CJ429),111,11),1),0)&amp;"o"&amp;IF(ДАННЫЕ!$CK429&gt;0,IF(MONTH(ДАННЫЕ!$F$1)=MONTH(ДАННЫЕ!$CK429),111,11),0)&amp;"v"&amp;IF(ДАННЫЕ!$BE429&gt;0,IF(MONTH(ДАННЫЕ!$F$1)=MONTH(ДАННЫЕ!$BE429),111,11),0)</f>
        <v>g00f0c0s0i0h0p0d0o0v0</v>
      </c>
      <c r="P429" s="15">
        <f t="shared" si="20"/>
        <v>0</v>
      </c>
      <c r="Q429" s="15">
        <f>IF(ДАННЫЕ!$F$1&gt;ДАННЫЕ!$N429,IF(YEAR(ДАННЫЕ!$F$1)=YEAR(ДАННЫЕ!M429),1,0),0)</f>
        <v>0</v>
      </c>
      <c r="R429" s="15">
        <f>IF(ДАННЫЕ!$F$1&gt;ДАННЫЕ!$N429,IF(YEAR(ДАННЫЕ!$F$1)=YEAR(ДАННЫЕ!N429),1,0),0)</f>
        <v>0</v>
      </c>
      <c r="S429" s="15">
        <f>IF(ДАННЫЕ!$AA429="2А",1,IF(ДАННЫЕ!$AA429="2Б",2,IF(ДАННЫЕ!$AA429="2В",3,IF(ДАННЫЕ!$AA429=3,4,IF(ДАННЫЕ!$AA429="4А",5,IF(ДАННЫЕ!$AA429="4Б",6,IF(ДАННЫЕ!$AA429="4В",7,IF(ДАННЫЕ!$AA429=5,8,0))))))))</f>
        <v>0</v>
      </c>
      <c r="T429" s="15">
        <f>IF(OR(ДАННЫЕ!$AC429=2,ДАННЫЕ!$AD429=2,ДАННЫЕ!$AE429=2),2,IF(OR(ДАННЫЕ!$AC429=1,ДАННЫЕ!$AD429=1,ДАННЫЕ!$AE429=1),1,0))</f>
        <v>0</v>
      </c>
    </row>
    <row r="430" spans="1:20" ht="15" customHeight="1" x14ac:dyDescent="0.2">
      <c r="A430" s="78">
        <f>IF(B430&gt;0,IF(MONTH(ДАННЫЕ!$F$1)=MONTH(ДАННЫЕ!$B430),1,0),0)</f>
        <v>0</v>
      </c>
      <c r="B430" s="14">
        <f>IF(ДАННЫЕ!$B430&gt;0,IF(YEAR(ДАННЫЕ!$F$1)=YEAR(ДАННЫЕ!$B430),1,0),0)</f>
        <v>0</v>
      </c>
      <c r="C430" s="14">
        <f>IF(ДАННЫЕ!$CM430&gt;0,IF(YEAR(ДАННЫЕ!$F$1)=YEAR(ДАННЫЕ!$CM430),1,0),0)</f>
        <v>0</v>
      </c>
      <c r="D430" s="14">
        <f>IF(ДАННЫЕ!$CJ430&gt;0,IF(ДАННЫЕ!$CL430&gt;ДАННЫЕ!$F$1,1,IF(ДАННЫЕ!$CL430&gt;0,0,1)),0)</f>
        <v>0</v>
      </c>
      <c r="E430" s="43" t="str">
        <f ca="1">IF(ДАННЫЕ!$F$1&gt;0,IF(ДАННЫЕ!$G430&gt;0,DATEDIF(ДАННЫЕ!$G430,ДАННЫЕ!$F$1,"y"),""),IF(ДАННЫЕ!$G430&gt;0,DATEDIF(ДАННЫЕ!$G430,TODAY(),"y"),""))</f>
        <v/>
      </c>
      <c r="F430" s="43" t="str">
        <f xml:space="preserve"> IF(ДАННЫЕ!$F430="М",IF(E430&gt;=18,IF(E430&lt;60,1,""),""),"")&amp;IF(ДАННЫЕ!$F430="Ж",IF(E430&gt;=18,IF(E430&lt;55,1,""),""),"")</f>
        <v/>
      </c>
      <c r="G430" s="43" t="str">
        <f xml:space="preserve"> IF(ДАННЫЕ!$F430="М",IF(E430&gt;=60,2,""),"")&amp;IF(ДАННЫЕ!$F430="Ж",IF(E430&gt;=55,2,""),"")</f>
        <v/>
      </c>
      <c r="H430" s="43" t="str">
        <f t="shared" ca="1" si="18"/>
        <v/>
      </c>
      <c r="I430" s="43" t="str">
        <f t="shared" ca="1" si="19"/>
        <v>03</v>
      </c>
      <c r="J430" s="28" t="str">
        <f ca="1">ДАННЫЕ!$F430&amp;H430&amp;I430&amp;ДАННЫЕ!$I430&amp;"m"&amp;IF(ДАННЫЕ!$I430&gt;0,IF(ДАННЫЕ!$J430&gt;0,0,1),"")&amp;"f"&amp;IF(ДАННЫЕ!$R430&gt;0,IF(YEAR(ДАННЫЕ!$F$1)=YEAR(ДАННЫЕ!$R430),1,0),0)&amp;"z"&amp;ДАННЫЕ!$R430&amp;"p"&amp;ДАННЫЕ!$S430&amp;"i"&amp;ДАННЫЕ!$T430&amp;"h"&amp;ДАННЫЕ!$K430&amp;"be"&amp;ДАННЫЕ!$BI430&amp;"CD"&amp;IF(ДАННЫЕ!BF430&gt;500,4,IF(ДАННЫЕ!BF430&gt;350,3,IF(ДАННЫЕ!BF430&gt;200,2,IF(ДАННЫЕ!BF430&gt;0,1,0))))&amp;"g"&amp;B430&amp;"d"&amp;H430&amp;"l"&amp;ДАННЫЕ!AT430&amp;"a"&amp;ДАННЫЕ!$V430&amp;"v"&amp;R430&amp;"k"&amp;ДАННЫЕ!$U430&amp;"s"&amp;ДАННЫЕ!$Y430&amp;"t"&amp;ДАННЫЕ!$X430&amp;"b"&amp;IF(ДАННЫЕ!$Q430&gt;1,1,0)&amp;"PP"&amp;ДАННЫЕ!Z430&amp;"c"&amp;S430&amp;"x"&amp;IF(ДАННЫЕ!$BY430&gt;0,IF(YEAR(ДАННЫЕ!$F$1)=YEAR(ДАННЫЕ!$BY430),1,0),0)&amp;"n"&amp;IF(ДАННЫЕ!$BZ430&gt;0,IF(YEAR(ДАННЫЕ!$F$1)=YEAR(ДАННЫЕ!$BZ430),1,0),0)&amp;"u"&amp;D430&amp;"z"&amp;IF(ДАННЫЕ!$CL430&gt;0,IF(YEAR(ДАННЫЕ!$F$1)&gt;YEAR(ДАННЫЕ!$CL430),11,12),0)</f>
        <v>03mf0zpihbeCD0g0dlav0kstb0PPc0x0n0u0z0</v>
      </c>
      <c r="K430" s="28" t="str">
        <f ca="1">ДАННЫЕ!$I430&amp;"x"&amp;B430&amp;"w"&amp;IF(T430+ДАННЫЕ!AD430+ДАННЫЕ!AE430+ДАННЫЕ!AF430+ДАННЫЕ!AG430+ДАННЫЕ!AH430+ДАННЫЕ!$AL430+ДАННЫЕ!AI430+ДАННЫЕ!AJ430+ДАННЫЕ!AK430+ДАННЫЕ!AP430+ДАННЫЕ!AQ430+ДАННЫЕ!AR430+ДАННЫЕ!$AM430+ДАННЫЕ!$AN430+ДАННЫЕ!AS430+ДАННЫЕ!AT430&gt;0,1,0)&amp;IF(OR(T430=2,ДАННЫЕ!AD430=2,ДАННЫЕ!AE430=2,ДАННЫЕ!AF430=2,ДАННЫЕ!AG430=2,ДАННЫЕ!AH430=2,ДАННЫЕ!$AL430=2,ДАННЫЕ!AI430=2,ДАННЫЕ!AJ430=2,ДАННЫЕ!AK430=2,ДАННЫЕ!AP430=2,ДАННЫЕ!AQ430=2,ДАННЫЕ!AR430=2,ДАННЫЕ!$AM430=2,ДАННЫЕ!$AN430=2,ДАННЫЕ!AS430=2,ДАННЫЕ!AT430=2),2,0)&amp;"t"&amp;IF(T430&gt;0,"1"&amp;T430,"00")&amp;"f"&amp;IF(ДАННЫЕ!$AC430,"1"&amp;ДАННЫЕ!$AC430,"00")&amp;"b"&amp;IF(ДАННЫЕ!$AD430,"1"&amp;ДАННЫЕ!$AD430,"00")&amp;"g"&amp;IF(ДАННЫЕ!$AF430,"1"&amp;ДАННЫЕ!$AF430,"00")&amp;"c"&amp;IF(ДАННЫЕ!$AG430,"1"&amp;ДАННЫЕ!$AG430,"00")&amp;"i"&amp;IF(ДАННЫЕ!$AH430,"1"&amp;ДАННЫЕ!$AH430,"00")&amp;"r"&amp;IF(ДАННЫЕ!$AL430,"1"&amp;ДАННЫЕ!$AL430,"00")&amp;"m"&amp;IF(ДАННЫЕ!$AI430,"1"&amp;ДАННЫЕ!$AI430,"00")&amp;"hS"&amp;IF(ДАННЫЕ!$AJ430,"1"&amp;ДАННЫЕ!$AJ430,"00")&amp;"hZ"&amp;IF(ДАННЫЕ!$AK430,"1"&amp;ДАННЫЕ!$AK430,"00")&amp;"p"&amp;IF(ДАННЫЕ!$AP430,"1"&amp;ДАННЫЕ!$AP430,"00")&amp;"k"&amp;IF(ДАННЫЕ!$AQ430,"1"&amp;ДАННЫЕ!$AQ430,"00")&amp;"z"&amp;IF(ДАННЫЕ!$AR430,"1"&amp;ДАННЫЕ!$AR430,"00")&amp;"j"&amp;IF(ДАННЫЕ!$AM430,"1"&amp;ДАННЫЕ!$AM430,"00")&amp;"n"&amp;IF(ДАННЫЕ!$AN430,"1"&amp;ДАННЫЕ!$AN430,"00")&amp;"E"&amp;ДАННЫЕ!BI430&amp;"L"&amp;ДАННЫЕ!AO430&amp;"h"&amp;IF(ДАННЫЕ!$AU430&gt;0,1,0)&amp;"v"&amp;IF(ДАННЫЕ!$AW430&gt;0,1,0)&amp;"a"&amp;IF(ДАННЫЕ!$AS430,"1"&amp;ДАННЫЕ!$AS430,"00")&amp;"s"&amp;IF(ДАННЫЕ!$AT430,"1"&amp;ДАННЫЕ!$AT430,"00")&amp;"u"&amp;IF(ДАННЫЕ!$CJ430&gt;0,1,0)&amp;"y"&amp;B430&amp;"d"&amp;H430&amp;"e"&amp;F430&amp;G430</f>
        <v>x0w00t00f00b00g00c00i00r00m00hS00hZ00p00k00z00j00n00ELh0v0a00s00u0y0de</v>
      </c>
      <c r="L430" s="28" t="str">
        <f ca="1">ДАННЫЕ!$I430&amp;"VN"&amp;IF(ДАННЫЕ!AW430&gt;0,11,10)&amp;"CD"&amp;IF(ДАННЫЕ!BF430&gt;500,16,IF(ДАННЫЕ!BF430&gt;350,15,IF(ДАННЫЕ!BF430&gt;=200,14,IF(ДАННЫЕ!BF430&gt;=100,13,IF(ДАННЫЕ!BF430&gt;=50,12,IF(ДАННЫЕ!BF430&gt;0,11,10))))))&amp;"AR"&amp;IF(ДАННЫЕ!BX430&gt;0,1,0)&amp;"GD"&amp;B430&amp;"VV"&amp;IF(E430&gt;=5,IF(E430&lt;18,1,0),0)</f>
        <v>VN10CD10AR0GD0VV0</v>
      </c>
      <c r="M430" s="28" t="str">
        <f>ДАННЫЕ!$I430&amp;"b"&amp;ДАННЫЕ!$BI430&amp;"r"&amp;ДАННЫЕ!$BJ430&amp;"CD"&amp;IF(ДАННЫЕ!BF430&gt;0,IF(ДАННЫЕ!BF430&lt;200,1,IF(ДАННЫЕ!BF430&lt;350,2,3)),0)&amp;"h"&amp;IF(ДАННЫЕ!$BK430+ДАННЫЕ!$BL430+ДАННЫЕ!$BM430&gt;0,1,0)&amp;"x"&amp;ДАННЫЕ!$BK430&amp;"y"&amp;ДАННЫЕ!$BL430&amp;"z"&amp;ДАННЫЕ!$BM430&amp;"c"&amp;IF(ДАННЫЕ!$BK430+ДАННЫЕ!$BL430+ДАННЫЕ!$BM430=3,1,0)&amp;"a"&amp;IF(ДАННЫЕ!$BQ430+ДАННЫЕ!$BR430&gt;0,1,0)&amp;"d"&amp;ДАННЫЕ!$BQ430&amp;"v"&amp;ДАННЫЕ!$BR430&amp;"p"&amp;ДАННЫЕ!$BS430&amp;"n"&amp;ДАННЫЕ!$BU430&amp;"t"&amp;ДАННЫЕ!$BV430&amp;"o"&amp;ДАННЫЕ!$BT430&amp;"l"&amp;IF(ДАННЫЕ!$BN430&gt;0,1,0)&amp;ДАННЫЕ!$BN430&amp;"g"&amp;ДАННЫЕ!$BO430&amp;"s"&amp;ДАННЫЕ!$BP430&amp;"DZ"&amp;IF(ДАННЫЕ!B430-ДАННЫЕ!G430 &lt; 60,IF(ДАННЫЕ!B430-ДАННЫЕ!G430 &gt;= 0,1,0),0)&amp;"u"&amp;IF(ДАННЫЕ!$CJ430&gt;0,1,0)</f>
        <v>brCD0h0xyzc0a0dvpntol0gsDZ1u0</v>
      </c>
      <c r="N430" s="28" t="str">
        <f ca="1">ДАННЫЕ!$F430&amp;ДАННЫЕ!$I430&amp;"g"&amp;B430&amp;"cf"&amp;D430&amp;"a"&amp;IF(ДАННЫЕ!$BX430&gt;0,1,0)&amp;IF(ДАННЫЕ!$BF430&gt;500,1,IF(ДАННЫЕ!$BF430&gt;350,2,IF(ДАННЫЕ!$BF430&gt;=200,3,IF(ДАННЫЕ!$BF430&gt;=100,4,IF(ДАННЫЕ!$BF430&gt;=50,5,IF(ДАННЫЕ!$BF430&lt;50,6,0))))))&amp;"AR"&amp;IF(DATEDIF(ДАННЫЕ!$BX430,ДАННЫЕ!$F$1,"y")&gt;1,1,0)&amp;"VG"&amp;IF(ДАННЫЕ!$BH430="0",1,0)&amp;"o"&amp;IF(T430+ДАННЫЕ!$AF430+ДАННЫЕ!$AG430+ДАННЫЕ!$AH430+ДАННЫЕ!$AI430+ДАННЫЕ!$AJ430+ДАННЫЕ!$AP430+ДАННЫЕ!$AQ430+ДАННЫЕ!$AR430+ДАННЫЕ!$AU430+ДАННЫЕ!$AW430+ДАННЫЕ!$AS430+ДАННЫЕ!$AT430&gt;0,1,0)&amp;"x"&amp;ДАННЫЕ!$AG430&amp;"p"&amp;IF(ДАННЫЕ!$BY430&gt;0,1,0)&amp;"v"&amp;IF(ДАННЫЕ!$BZ430&gt;0,1,0)&amp;"n"&amp;ДАННЫЕ!$CA430&amp;"t"&amp;ДАННЫЕ!$AY430&amp;"k"&amp;ДАННЫЕ!$CB430&amp;"q"&amp;ДАННЫЕ!$CC430&amp;"w"&amp;ДАННЫЕ!$CD430&amp;"e"&amp;ДАННЫЕ!$CE430&amp;"m"&amp;ДАННЫЕ!$CF430&amp;"c"&amp;ДАННЫЕ!$CG430&amp;"z"&amp;ДАННЫЕ!$CH430&amp;"d"&amp;IF(H430=4,1,0)&amp;"s"&amp;IF(ДАННЫЕ!$J430=1,0,1)&amp;"u"&amp;IF(ДАННЫЕ!$CJ430&gt;0,1,0)</f>
        <v>g0cf0a06AR1VG0o0xp0v0ntkqwemczd0s1u0</v>
      </c>
      <c r="O430" s="28" t="str">
        <f>ДАННЫЕ!$I430&amp;"g"&amp;B430&amp;A430&amp;"f"&amp;P430&amp;"c"&amp;IF(ДАННЫЕ!$U430&gt;0,1,0)&amp;"s"&amp;IF(ДАННЫЕ!$Q430&gt;0,IF(YEAR(ДАННЫЕ!$F$1)=YEAR(ДАННЫЕ!$Q430),IF(MONTH(ДАННЫЕ!$F$1)=MONTH(ДАННЫЕ!$Q430),111,11),1),0)&amp;"i"&amp;IF(ДАННЫЕ!$R430+ДАННЫЕ!$S430+ДАННЫЕ!$T430=0,0,1)&amp;"h"&amp;IF(ДАННЫЕ!$P430&gt;0,1,0)&amp;"p"&amp;IF(ДАННЫЕ!$CI430&gt;0,IF(YEAR(ДАННЫЕ!$F$1)=YEAR(ДАННЫЕ!$CI430),IF(MONTH(ДАННЫЕ!$F$1)=MONTH(ДАННЫЕ!$CI430),111,11),1),0)&amp;"d"&amp;IF(ДАННЫЕ!$CJ430&gt;0,IF(YEAR(ДАННЫЕ!$F$1)=YEAR(ДАННЫЕ!$CJ430),IF(MONTH(ДАННЫЕ!$F$1)=MONTH(ДАННЫЕ!$CJ430),111,11),1),0)&amp;"o"&amp;IF(ДАННЫЕ!$CK430&gt;0,IF(MONTH(ДАННЫЕ!$F$1)=MONTH(ДАННЫЕ!$CK430),111,11),0)&amp;"v"&amp;IF(ДАННЫЕ!$BE430&gt;0,IF(MONTH(ДАННЫЕ!$F$1)=MONTH(ДАННЫЕ!$BE430),111,11),0)</f>
        <v>g00f0c0s0i0h0p0d0o0v0</v>
      </c>
      <c r="P430" s="15">
        <f t="shared" si="20"/>
        <v>0</v>
      </c>
      <c r="Q430" s="15">
        <f>IF(ДАННЫЕ!$F$1&gt;ДАННЫЕ!$N430,IF(YEAR(ДАННЫЕ!$F$1)=YEAR(ДАННЫЕ!M430),1,0),0)</f>
        <v>0</v>
      </c>
      <c r="R430" s="15">
        <f>IF(ДАННЫЕ!$F$1&gt;ДАННЫЕ!$N430,IF(YEAR(ДАННЫЕ!$F$1)=YEAR(ДАННЫЕ!N430),1,0),0)</f>
        <v>0</v>
      </c>
      <c r="S430" s="15">
        <f>IF(ДАННЫЕ!$AA430="2А",1,IF(ДАННЫЕ!$AA430="2Б",2,IF(ДАННЫЕ!$AA430="2В",3,IF(ДАННЫЕ!$AA430=3,4,IF(ДАННЫЕ!$AA430="4А",5,IF(ДАННЫЕ!$AA430="4Б",6,IF(ДАННЫЕ!$AA430="4В",7,IF(ДАННЫЕ!$AA430=5,8,0))))))))</f>
        <v>0</v>
      </c>
      <c r="T430" s="15">
        <f>IF(OR(ДАННЫЕ!$AC430=2,ДАННЫЕ!$AD430=2,ДАННЫЕ!$AE430=2),2,IF(OR(ДАННЫЕ!$AC430=1,ДАННЫЕ!$AD430=1,ДАННЫЕ!$AE430=1),1,0))</f>
        <v>0</v>
      </c>
    </row>
    <row r="431" spans="1:20" ht="15" customHeight="1" x14ac:dyDescent="0.2">
      <c r="A431" s="78">
        <f>IF(B431&gt;0,IF(MONTH(ДАННЫЕ!$F$1)=MONTH(ДАННЫЕ!$B431),1,0),0)</f>
        <v>0</v>
      </c>
      <c r="B431" s="14">
        <f>IF(ДАННЫЕ!$B431&gt;0,IF(YEAR(ДАННЫЕ!$F$1)=YEAR(ДАННЫЕ!$B431),1,0),0)</f>
        <v>0</v>
      </c>
      <c r="C431" s="14">
        <f>IF(ДАННЫЕ!$CM431&gt;0,IF(YEAR(ДАННЫЕ!$F$1)=YEAR(ДАННЫЕ!$CM431),1,0),0)</f>
        <v>0</v>
      </c>
      <c r="D431" s="14">
        <f>IF(ДАННЫЕ!$CJ431&gt;0,IF(ДАННЫЕ!$CL431&gt;ДАННЫЕ!$F$1,1,IF(ДАННЫЕ!$CL431&gt;0,0,1)),0)</f>
        <v>0</v>
      </c>
      <c r="E431" s="43" t="str">
        <f ca="1">IF(ДАННЫЕ!$F$1&gt;0,IF(ДАННЫЕ!$G431&gt;0,DATEDIF(ДАННЫЕ!$G431,ДАННЫЕ!$F$1,"y"),""),IF(ДАННЫЕ!$G431&gt;0,DATEDIF(ДАННЫЕ!$G431,TODAY(),"y"),""))</f>
        <v/>
      </c>
      <c r="F431" s="43" t="str">
        <f xml:space="preserve"> IF(ДАННЫЕ!$F431="М",IF(E431&gt;=18,IF(E431&lt;60,1,""),""),"")&amp;IF(ДАННЫЕ!$F431="Ж",IF(E431&gt;=18,IF(E431&lt;55,1,""),""),"")</f>
        <v/>
      </c>
      <c r="G431" s="43" t="str">
        <f xml:space="preserve"> IF(ДАННЫЕ!$F431="М",IF(E431&gt;=60,2,""),"")&amp;IF(ДАННЫЕ!$F431="Ж",IF(E431&gt;=55,2,""),"")</f>
        <v/>
      </c>
      <c r="H431" s="43" t="str">
        <f t="shared" ca="1" si="18"/>
        <v/>
      </c>
      <c r="I431" s="43" t="str">
        <f t="shared" ca="1" si="19"/>
        <v>03</v>
      </c>
      <c r="J431" s="28" t="str">
        <f ca="1">ДАННЫЕ!$F431&amp;H431&amp;I431&amp;ДАННЫЕ!$I431&amp;"m"&amp;IF(ДАННЫЕ!$I431&gt;0,IF(ДАННЫЕ!$J431&gt;0,0,1),"")&amp;"f"&amp;IF(ДАННЫЕ!$R431&gt;0,IF(YEAR(ДАННЫЕ!$F$1)=YEAR(ДАННЫЕ!$R431),1,0),0)&amp;"z"&amp;ДАННЫЕ!$R431&amp;"p"&amp;ДАННЫЕ!$S431&amp;"i"&amp;ДАННЫЕ!$T431&amp;"h"&amp;ДАННЫЕ!$K431&amp;"be"&amp;ДАННЫЕ!$BI431&amp;"CD"&amp;IF(ДАННЫЕ!BF431&gt;500,4,IF(ДАННЫЕ!BF431&gt;350,3,IF(ДАННЫЕ!BF431&gt;200,2,IF(ДАННЫЕ!BF431&gt;0,1,0))))&amp;"g"&amp;B431&amp;"d"&amp;H431&amp;"l"&amp;ДАННЫЕ!AT431&amp;"a"&amp;ДАННЫЕ!$V431&amp;"v"&amp;R431&amp;"k"&amp;ДАННЫЕ!$U431&amp;"s"&amp;ДАННЫЕ!$Y431&amp;"t"&amp;ДАННЫЕ!$X431&amp;"b"&amp;IF(ДАННЫЕ!$Q431&gt;1,1,0)&amp;"PP"&amp;ДАННЫЕ!Z431&amp;"c"&amp;S431&amp;"x"&amp;IF(ДАННЫЕ!$BY431&gt;0,IF(YEAR(ДАННЫЕ!$F$1)=YEAR(ДАННЫЕ!$BY431),1,0),0)&amp;"n"&amp;IF(ДАННЫЕ!$BZ431&gt;0,IF(YEAR(ДАННЫЕ!$F$1)=YEAR(ДАННЫЕ!$BZ431),1,0),0)&amp;"u"&amp;D431&amp;"z"&amp;IF(ДАННЫЕ!$CL431&gt;0,IF(YEAR(ДАННЫЕ!$F$1)&gt;YEAR(ДАННЫЕ!$CL431),11,12),0)</f>
        <v>03mf0zpihbeCD0g0dlav0kstb0PPc0x0n0u0z0</v>
      </c>
      <c r="K431" s="28" t="str">
        <f ca="1">ДАННЫЕ!$I431&amp;"x"&amp;B431&amp;"w"&amp;IF(T431+ДАННЫЕ!AD431+ДАННЫЕ!AE431+ДАННЫЕ!AF431+ДАННЫЕ!AG431+ДАННЫЕ!AH431+ДАННЫЕ!$AL431+ДАННЫЕ!AI431+ДАННЫЕ!AJ431+ДАННЫЕ!AK431+ДАННЫЕ!AP431+ДАННЫЕ!AQ431+ДАННЫЕ!AR431+ДАННЫЕ!$AM431+ДАННЫЕ!$AN431+ДАННЫЕ!AS431+ДАННЫЕ!AT431&gt;0,1,0)&amp;IF(OR(T431=2,ДАННЫЕ!AD431=2,ДАННЫЕ!AE431=2,ДАННЫЕ!AF431=2,ДАННЫЕ!AG431=2,ДАННЫЕ!AH431=2,ДАННЫЕ!$AL431=2,ДАННЫЕ!AI431=2,ДАННЫЕ!AJ431=2,ДАННЫЕ!AK431=2,ДАННЫЕ!AP431=2,ДАННЫЕ!AQ431=2,ДАННЫЕ!AR431=2,ДАННЫЕ!$AM431=2,ДАННЫЕ!$AN431=2,ДАННЫЕ!AS431=2,ДАННЫЕ!AT431=2),2,0)&amp;"t"&amp;IF(T431&gt;0,"1"&amp;T431,"00")&amp;"f"&amp;IF(ДАННЫЕ!$AC431,"1"&amp;ДАННЫЕ!$AC431,"00")&amp;"b"&amp;IF(ДАННЫЕ!$AD431,"1"&amp;ДАННЫЕ!$AD431,"00")&amp;"g"&amp;IF(ДАННЫЕ!$AF431,"1"&amp;ДАННЫЕ!$AF431,"00")&amp;"c"&amp;IF(ДАННЫЕ!$AG431,"1"&amp;ДАННЫЕ!$AG431,"00")&amp;"i"&amp;IF(ДАННЫЕ!$AH431,"1"&amp;ДАННЫЕ!$AH431,"00")&amp;"r"&amp;IF(ДАННЫЕ!$AL431,"1"&amp;ДАННЫЕ!$AL431,"00")&amp;"m"&amp;IF(ДАННЫЕ!$AI431,"1"&amp;ДАННЫЕ!$AI431,"00")&amp;"hS"&amp;IF(ДАННЫЕ!$AJ431,"1"&amp;ДАННЫЕ!$AJ431,"00")&amp;"hZ"&amp;IF(ДАННЫЕ!$AK431,"1"&amp;ДАННЫЕ!$AK431,"00")&amp;"p"&amp;IF(ДАННЫЕ!$AP431,"1"&amp;ДАННЫЕ!$AP431,"00")&amp;"k"&amp;IF(ДАННЫЕ!$AQ431,"1"&amp;ДАННЫЕ!$AQ431,"00")&amp;"z"&amp;IF(ДАННЫЕ!$AR431,"1"&amp;ДАННЫЕ!$AR431,"00")&amp;"j"&amp;IF(ДАННЫЕ!$AM431,"1"&amp;ДАННЫЕ!$AM431,"00")&amp;"n"&amp;IF(ДАННЫЕ!$AN431,"1"&amp;ДАННЫЕ!$AN431,"00")&amp;"E"&amp;ДАННЫЕ!BI431&amp;"L"&amp;ДАННЫЕ!AO431&amp;"h"&amp;IF(ДАННЫЕ!$AU431&gt;0,1,0)&amp;"v"&amp;IF(ДАННЫЕ!$AW431&gt;0,1,0)&amp;"a"&amp;IF(ДАННЫЕ!$AS431,"1"&amp;ДАННЫЕ!$AS431,"00")&amp;"s"&amp;IF(ДАННЫЕ!$AT431,"1"&amp;ДАННЫЕ!$AT431,"00")&amp;"u"&amp;IF(ДАННЫЕ!$CJ431&gt;0,1,0)&amp;"y"&amp;B431&amp;"d"&amp;H431&amp;"e"&amp;F431&amp;G431</f>
        <v>x0w00t00f00b00g00c00i00r00m00hS00hZ00p00k00z00j00n00ELh0v0a00s00u0y0de</v>
      </c>
      <c r="L431" s="28" t="str">
        <f ca="1">ДАННЫЕ!$I431&amp;"VN"&amp;IF(ДАННЫЕ!AW431&gt;0,11,10)&amp;"CD"&amp;IF(ДАННЫЕ!BF431&gt;500,16,IF(ДАННЫЕ!BF431&gt;350,15,IF(ДАННЫЕ!BF431&gt;=200,14,IF(ДАННЫЕ!BF431&gt;=100,13,IF(ДАННЫЕ!BF431&gt;=50,12,IF(ДАННЫЕ!BF431&gt;0,11,10))))))&amp;"AR"&amp;IF(ДАННЫЕ!BX431&gt;0,1,0)&amp;"GD"&amp;B431&amp;"VV"&amp;IF(E431&gt;=5,IF(E431&lt;18,1,0),0)</f>
        <v>VN10CD10AR0GD0VV0</v>
      </c>
      <c r="M431" s="28" t="str">
        <f>ДАННЫЕ!$I431&amp;"b"&amp;ДАННЫЕ!$BI431&amp;"r"&amp;ДАННЫЕ!$BJ431&amp;"CD"&amp;IF(ДАННЫЕ!BF431&gt;0,IF(ДАННЫЕ!BF431&lt;200,1,IF(ДАННЫЕ!BF431&lt;350,2,3)),0)&amp;"h"&amp;IF(ДАННЫЕ!$BK431+ДАННЫЕ!$BL431+ДАННЫЕ!$BM431&gt;0,1,0)&amp;"x"&amp;ДАННЫЕ!$BK431&amp;"y"&amp;ДАННЫЕ!$BL431&amp;"z"&amp;ДАННЫЕ!$BM431&amp;"c"&amp;IF(ДАННЫЕ!$BK431+ДАННЫЕ!$BL431+ДАННЫЕ!$BM431=3,1,0)&amp;"a"&amp;IF(ДАННЫЕ!$BQ431+ДАННЫЕ!$BR431&gt;0,1,0)&amp;"d"&amp;ДАННЫЕ!$BQ431&amp;"v"&amp;ДАННЫЕ!$BR431&amp;"p"&amp;ДАННЫЕ!$BS431&amp;"n"&amp;ДАННЫЕ!$BU431&amp;"t"&amp;ДАННЫЕ!$BV431&amp;"o"&amp;ДАННЫЕ!$BT431&amp;"l"&amp;IF(ДАННЫЕ!$BN431&gt;0,1,0)&amp;ДАННЫЕ!$BN431&amp;"g"&amp;ДАННЫЕ!$BO431&amp;"s"&amp;ДАННЫЕ!$BP431&amp;"DZ"&amp;IF(ДАННЫЕ!B431-ДАННЫЕ!G431 &lt; 60,IF(ДАННЫЕ!B431-ДАННЫЕ!G431 &gt;= 0,1,0),0)&amp;"u"&amp;IF(ДАННЫЕ!$CJ431&gt;0,1,0)</f>
        <v>brCD0h0xyzc0a0dvpntol0gsDZ1u0</v>
      </c>
      <c r="N431" s="28" t="str">
        <f ca="1">ДАННЫЕ!$F431&amp;ДАННЫЕ!$I431&amp;"g"&amp;B431&amp;"cf"&amp;D431&amp;"a"&amp;IF(ДАННЫЕ!$BX431&gt;0,1,0)&amp;IF(ДАННЫЕ!$BF431&gt;500,1,IF(ДАННЫЕ!$BF431&gt;350,2,IF(ДАННЫЕ!$BF431&gt;=200,3,IF(ДАННЫЕ!$BF431&gt;=100,4,IF(ДАННЫЕ!$BF431&gt;=50,5,IF(ДАННЫЕ!$BF431&lt;50,6,0))))))&amp;"AR"&amp;IF(DATEDIF(ДАННЫЕ!$BX431,ДАННЫЕ!$F$1,"y")&gt;1,1,0)&amp;"VG"&amp;IF(ДАННЫЕ!$BH431="0",1,0)&amp;"o"&amp;IF(T431+ДАННЫЕ!$AF431+ДАННЫЕ!$AG431+ДАННЫЕ!$AH431+ДАННЫЕ!$AI431+ДАННЫЕ!$AJ431+ДАННЫЕ!$AP431+ДАННЫЕ!$AQ431+ДАННЫЕ!$AR431+ДАННЫЕ!$AU431+ДАННЫЕ!$AW431+ДАННЫЕ!$AS431+ДАННЫЕ!$AT431&gt;0,1,0)&amp;"x"&amp;ДАННЫЕ!$AG431&amp;"p"&amp;IF(ДАННЫЕ!$BY431&gt;0,1,0)&amp;"v"&amp;IF(ДАННЫЕ!$BZ431&gt;0,1,0)&amp;"n"&amp;ДАННЫЕ!$CA431&amp;"t"&amp;ДАННЫЕ!$AY431&amp;"k"&amp;ДАННЫЕ!$CB431&amp;"q"&amp;ДАННЫЕ!$CC431&amp;"w"&amp;ДАННЫЕ!$CD431&amp;"e"&amp;ДАННЫЕ!$CE431&amp;"m"&amp;ДАННЫЕ!$CF431&amp;"c"&amp;ДАННЫЕ!$CG431&amp;"z"&amp;ДАННЫЕ!$CH431&amp;"d"&amp;IF(H431=4,1,0)&amp;"s"&amp;IF(ДАННЫЕ!$J431=1,0,1)&amp;"u"&amp;IF(ДАННЫЕ!$CJ431&gt;0,1,0)</f>
        <v>g0cf0a06AR1VG0o0xp0v0ntkqwemczd0s1u0</v>
      </c>
      <c r="O431" s="28" t="str">
        <f>ДАННЫЕ!$I431&amp;"g"&amp;B431&amp;A431&amp;"f"&amp;P431&amp;"c"&amp;IF(ДАННЫЕ!$U431&gt;0,1,0)&amp;"s"&amp;IF(ДАННЫЕ!$Q431&gt;0,IF(YEAR(ДАННЫЕ!$F$1)=YEAR(ДАННЫЕ!$Q431),IF(MONTH(ДАННЫЕ!$F$1)=MONTH(ДАННЫЕ!$Q431),111,11),1),0)&amp;"i"&amp;IF(ДАННЫЕ!$R431+ДАННЫЕ!$S431+ДАННЫЕ!$T431=0,0,1)&amp;"h"&amp;IF(ДАННЫЕ!$P431&gt;0,1,0)&amp;"p"&amp;IF(ДАННЫЕ!$CI431&gt;0,IF(YEAR(ДАННЫЕ!$F$1)=YEAR(ДАННЫЕ!$CI431),IF(MONTH(ДАННЫЕ!$F$1)=MONTH(ДАННЫЕ!$CI431),111,11),1),0)&amp;"d"&amp;IF(ДАННЫЕ!$CJ431&gt;0,IF(YEAR(ДАННЫЕ!$F$1)=YEAR(ДАННЫЕ!$CJ431),IF(MONTH(ДАННЫЕ!$F$1)=MONTH(ДАННЫЕ!$CJ431),111,11),1),0)&amp;"o"&amp;IF(ДАННЫЕ!$CK431&gt;0,IF(MONTH(ДАННЫЕ!$F$1)=MONTH(ДАННЫЕ!$CK431),111,11),0)&amp;"v"&amp;IF(ДАННЫЕ!$BE431&gt;0,IF(MONTH(ДАННЫЕ!$F$1)=MONTH(ДАННЫЕ!$BE431),111,11),0)</f>
        <v>g00f0c0s0i0h0p0d0o0v0</v>
      </c>
      <c r="P431" s="15">
        <f t="shared" si="20"/>
        <v>0</v>
      </c>
      <c r="Q431" s="15">
        <f>IF(ДАННЫЕ!$F$1&gt;ДАННЫЕ!$N431,IF(YEAR(ДАННЫЕ!$F$1)=YEAR(ДАННЫЕ!M431),1,0),0)</f>
        <v>0</v>
      </c>
      <c r="R431" s="15">
        <f>IF(ДАННЫЕ!$F$1&gt;ДАННЫЕ!$N431,IF(YEAR(ДАННЫЕ!$F$1)=YEAR(ДАННЫЕ!N431),1,0),0)</f>
        <v>0</v>
      </c>
      <c r="S431" s="15">
        <f>IF(ДАННЫЕ!$AA431="2А",1,IF(ДАННЫЕ!$AA431="2Б",2,IF(ДАННЫЕ!$AA431="2В",3,IF(ДАННЫЕ!$AA431=3,4,IF(ДАННЫЕ!$AA431="4А",5,IF(ДАННЫЕ!$AA431="4Б",6,IF(ДАННЫЕ!$AA431="4В",7,IF(ДАННЫЕ!$AA431=5,8,0))))))))</f>
        <v>0</v>
      </c>
      <c r="T431" s="15">
        <f>IF(OR(ДАННЫЕ!$AC431=2,ДАННЫЕ!$AD431=2,ДАННЫЕ!$AE431=2),2,IF(OR(ДАННЫЕ!$AC431=1,ДАННЫЕ!$AD431=1,ДАННЫЕ!$AE431=1),1,0))</f>
        <v>0</v>
      </c>
    </row>
    <row r="432" spans="1:20" ht="15" customHeight="1" x14ac:dyDescent="0.2">
      <c r="A432" s="78">
        <f>IF(B432&gt;0,IF(MONTH(ДАННЫЕ!$F$1)=MONTH(ДАННЫЕ!$B432),1,0),0)</f>
        <v>0</v>
      </c>
      <c r="B432" s="14">
        <f>IF(ДАННЫЕ!$B432&gt;0,IF(YEAR(ДАННЫЕ!$F$1)=YEAR(ДАННЫЕ!$B432),1,0),0)</f>
        <v>0</v>
      </c>
      <c r="C432" s="14">
        <f>IF(ДАННЫЕ!$CM432&gt;0,IF(YEAR(ДАННЫЕ!$F$1)=YEAR(ДАННЫЕ!$CM432),1,0),0)</f>
        <v>0</v>
      </c>
      <c r="D432" s="14">
        <f>IF(ДАННЫЕ!$CJ432&gt;0,IF(ДАННЫЕ!$CL432&gt;ДАННЫЕ!$F$1,1,IF(ДАННЫЕ!$CL432&gt;0,0,1)),0)</f>
        <v>0</v>
      </c>
      <c r="E432" s="43" t="str">
        <f ca="1">IF(ДАННЫЕ!$F$1&gt;0,IF(ДАННЫЕ!$G432&gt;0,DATEDIF(ДАННЫЕ!$G432,ДАННЫЕ!$F$1,"y"),""),IF(ДАННЫЕ!$G432&gt;0,DATEDIF(ДАННЫЕ!$G432,TODAY(),"y"),""))</f>
        <v/>
      </c>
      <c r="F432" s="43" t="str">
        <f xml:space="preserve"> IF(ДАННЫЕ!$F432="М",IF(E432&gt;=18,IF(E432&lt;60,1,""),""),"")&amp;IF(ДАННЫЕ!$F432="Ж",IF(E432&gt;=18,IF(E432&lt;55,1,""),""),"")</f>
        <v/>
      </c>
      <c r="G432" s="43" t="str">
        <f xml:space="preserve"> IF(ДАННЫЕ!$F432="М",IF(E432&gt;=60,2,""),"")&amp;IF(ДАННЫЕ!$F432="Ж",IF(E432&gt;=55,2,""),"")</f>
        <v/>
      </c>
      <c r="H432" s="43" t="str">
        <f t="shared" ca="1" si="18"/>
        <v/>
      </c>
      <c r="I432" s="43" t="str">
        <f t="shared" ca="1" si="19"/>
        <v>03</v>
      </c>
      <c r="J432" s="28" t="str">
        <f ca="1">ДАННЫЕ!$F432&amp;H432&amp;I432&amp;ДАННЫЕ!$I432&amp;"m"&amp;IF(ДАННЫЕ!$I432&gt;0,IF(ДАННЫЕ!$J432&gt;0,0,1),"")&amp;"f"&amp;IF(ДАННЫЕ!$R432&gt;0,IF(YEAR(ДАННЫЕ!$F$1)=YEAR(ДАННЫЕ!$R432),1,0),0)&amp;"z"&amp;ДАННЫЕ!$R432&amp;"p"&amp;ДАННЫЕ!$S432&amp;"i"&amp;ДАННЫЕ!$T432&amp;"h"&amp;ДАННЫЕ!$K432&amp;"be"&amp;ДАННЫЕ!$BI432&amp;"CD"&amp;IF(ДАННЫЕ!BF432&gt;500,4,IF(ДАННЫЕ!BF432&gt;350,3,IF(ДАННЫЕ!BF432&gt;200,2,IF(ДАННЫЕ!BF432&gt;0,1,0))))&amp;"g"&amp;B432&amp;"d"&amp;H432&amp;"l"&amp;ДАННЫЕ!AT432&amp;"a"&amp;ДАННЫЕ!$V432&amp;"v"&amp;R432&amp;"k"&amp;ДАННЫЕ!$U432&amp;"s"&amp;ДАННЫЕ!$Y432&amp;"t"&amp;ДАННЫЕ!$X432&amp;"b"&amp;IF(ДАННЫЕ!$Q432&gt;1,1,0)&amp;"PP"&amp;ДАННЫЕ!Z432&amp;"c"&amp;S432&amp;"x"&amp;IF(ДАННЫЕ!$BY432&gt;0,IF(YEAR(ДАННЫЕ!$F$1)=YEAR(ДАННЫЕ!$BY432),1,0),0)&amp;"n"&amp;IF(ДАННЫЕ!$BZ432&gt;0,IF(YEAR(ДАННЫЕ!$F$1)=YEAR(ДАННЫЕ!$BZ432),1,0),0)&amp;"u"&amp;D432&amp;"z"&amp;IF(ДАННЫЕ!$CL432&gt;0,IF(YEAR(ДАННЫЕ!$F$1)&gt;YEAR(ДАННЫЕ!$CL432),11,12),0)</f>
        <v>03mf0zpihbeCD0g0dlav0kstb0PPc0x0n0u0z0</v>
      </c>
      <c r="K432" s="28" t="str">
        <f ca="1">ДАННЫЕ!$I432&amp;"x"&amp;B432&amp;"w"&amp;IF(T432+ДАННЫЕ!AD432+ДАННЫЕ!AE432+ДАННЫЕ!AF432+ДАННЫЕ!AG432+ДАННЫЕ!AH432+ДАННЫЕ!$AL432+ДАННЫЕ!AI432+ДАННЫЕ!AJ432+ДАННЫЕ!AK432+ДАННЫЕ!AP432+ДАННЫЕ!AQ432+ДАННЫЕ!AR432+ДАННЫЕ!$AM432+ДАННЫЕ!$AN432+ДАННЫЕ!AS432+ДАННЫЕ!AT432&gt;0,1,0)&amp;IF(OR(T432=2,ДАННЫЕ!AD432=2,ДАННЫЕ!AE432=2,ДАННЫЕ!AF432=2,ДАННЫЕ!AG432=2,ДАННЫЕ!AH432=2,ДАННЫЕ!$AL432=2,ДАННЫЕ!AI432=2,ДАННЫЕ!AJ432=2,ДАННЫЕ!AK432=2,ДАННЫЕ!AP432=2,ДАННЫЕ!AQ432=2,ДАННЫЕ!AR432=2,ДАННЫЕ!$AM432=2,ДАННЫЕ!$AN432=2,ДАННЫЕ!AS432=2,ДАННЫЕ!AT432=2),2,0)&amp;"t"&amp;IF(T432&gt;0,"1"&amp;T432,"00")&amp;"f"&amp;IF(ДАННЫЕ!$AC432,"1"&amp;ДАННЫЕ!$AC432,"00")&amp;"b"&amp;IF(ДАННЫЕ!$AD432,"1"&amp;ДАННЫЕ!$AD432,"00")&amp;"g"&amp;IF(ДАННЫЕ!$AF432,"1"&amp;ДАННЫЕ!$AF432,"00")&amp;"c"&amp;IF(ДАННЫЕ!$AG432,"1"&amp;ДАННЫЕ!$AG432,"00")&amp;"i"&amp;IF(ДАННЫЕ!$AH432,"1"&amp;ДАННЫЕ!$AH432,"00")&amp;"r"&amp;IF(ДАННЫЕ!$AL432,"1"&amp;ДАННЫЕ!$AL432,"00")&amp;"m"&amp;IF(ДАННЫЕ!$AI432,"1"&amp;ДАННЫЕ!$AI432,"00")&amp;"hS"&amp;IF(ДАННЫЕ!$AJ432,"1"&amp;ДАННЫЕ!$AJ432,"00")&amp;"hZ"&amp;IF(ДАННЫЕ!$AK432,"1"&amp;ДАННЫЕ!$AK432,"00")&amp;"p"&amp;IF(ДАННЫЕ!$AP432,"1"&amp;ДАННЫЕ!$AP432,"00")&amp;"k"&amp;IF(ДАННЫЕ!$AQ432,"1"&amp;ДАННЫЕ!$AQ432,"00")&amp;"z"&amp;IF(ДАННЫЕ!$AR432,"1"&amp;ДАННЫЕ!$AR432,"00")&amp;"j"&amp;IF(ДАННЫЕ!$AM432,"1"&amp;ДАННЫЕ!$AM432,"00")&amp;"n"&amp;IF(ДАННЫЕ!$AN432,"1"&amp;ДАННЫЕ!$AN432,"00")&amp;"E"&amp;ДАННЫЕ!BI432&amp;"L"&amp;ДАННЫЕ!AO432&amp;"h"&amp;IF(ДАННЫЕ!$AU432&gt;0,1,0)&amp;"v"&amp;IF(ДАННЫЕ!$AW432&gt;0,1,0)&amp;"a"&amp;IF(ДАННЫЕ!$AS432,"1"&amp;ДАННЫЕ!$AS432,"00")&amp;"s"&amp;IF(ДАННЫЕ!$AT432,"1"&amp;ДАННЫЕ!$AT432,"00")&amp;"u"&amp;IF(ДАННЫЕ!$CJ432&gt;0,1,0)&amp;"y"&amp;B432&amp;"d"&amp;H432&amp;"e"&amp;F432&amp;G432</f>
        <v>x0w00t00f00b00g00c00i00r00m00hS00hZ00p00k00z00j00n00ELh0v0a00s00u0y0de</v>
      </c>
      <c r="L432" s="28" t="str">
        <f ca="1">ДАННЫЕ!$I432&amp;"VN"&amp;IF(ДАННЫЕ!AW432&gt;0,11,10)&amp;"CD"&amp;IF(ДАННЫЕ!BF432&gt;500,16,IF(ДАННЫЕ!BF432&gt;350,15,IF(ДАННЫЕ!BF432&gt;=200,14,IF(ДАННЫЕ!BF432&gt;=100,13,IF(ДАННЫЕ!BF432&gt;=50,12,IF(ДАННЫЕ!BF432&gt;0,11,10))))))&amp;"AR"&amp;IF(ДАННЫЕ!BX432&gt;0,1,0)&amp;"GD"&amp;B432&amp;"VV"&amp;IF(E432&gt;=5,IF(E432&lt;18,1,0),0)</f>
        <v>VN10CD10AR0GD0VV0</v>
      </c>
      <c r="M432" s="28" t="str">
        <f>ДАННЫЕ!$I432&amp;"b"&amp;ДАННЫЕ!$BI432&amp;"r"&amp;ДАННЫЕ!$BJ432&amp;"CD"&amp;IF(ДАННЫЕ!BF432&gt;0,IF(ДАННЫЕ!BF432&lt;200,1,IF(ДАННЫЕ!BF432&lt;350,2,3)),0)&amp;"h"&amp;IF(ДАННЫЕ!$BK432+ДАННЫЕ!$BL432+ДАННЫЕ!$BM432&gt;0,1,0)&amp;"x"&amp;ДАННЫЕ!$BK432&amp;"y"&amp;ДАННЫЕ!$BL432&amp;"z"&amp;ДАННЫЕ!$BM432&amp;"c"&amp;IF(ДАННЫЕ!$BK432+ДАННЫЕ!$BL432+ДАННЫЕ!$BM432=3,1,0)&amp;"a"&amp;IF(ДАННЫЕ!$BQ432+ДАННЫЕ!$BR432&gt;0,1,0)&amp;"d"&amp;ДАННЫЕ!$BQ432&amp;"v"&amp;ДАННЫЕ!$BR432&amp;"p"&amp;ДАННЫЕ!$BS432&amp;"n"&amp;ДАННЫЕ!$BU432&amp;"t"&amp;ДАННЫЕ!$BV432&amp;"o"&amp;ДАННЫЕ!$BT432&amp;"l"&amp;IF(ДАННЫЕ!$BN432&gt;0,1,0)&amp;ДАННЫЕ!$BN432&amp;"g"&amp;ДАННЫЕ!$BO432&amp;"s"&amp;ДАННЫЕ!$BP432&amp;"DZ"&amp;IF(ДАННЫЕ!B432-ДАННЫЕ!G432 &lt; 60,IF(ДАННЫЕ!B432-ДАННЫЕ!G432 &gt;= 0,1,0),0)&amp;"u"&amp;IF(ДАННЫЕ!$CJ432&gt;0,1,0)</f>
        <v>brCD0h0xyzc0a0dvpntol0gsDZ1u0</v>
      </c>
      <c r="N432" s="28" t="str">
        <f ca="1">ДАННЫЕ!$F432&amp;ДАННЫЕ!$I432&amp;"g"&amp;B432&amp;"cf"&amp;D432&amp;"a"&amp;IF(ДАННЫЕ!$BX432&gt;0,1,0)&amp;IF(ДАННЫЕ!$BF432&gt;500,1,IF(ДАННЫЕ!$BF432&gt;350,2,IF(ДАННЫЕ!$BF432&gt;=200,3,IF(ДАННЫЕ!$BF432&gt;=100,4,IF(ДАННЫЕ!$BF432&gt;=50,5,IF(ДАННЫЕ!$BF432&lt;50,6,0))))))&amp;"AR"&amp;IF(DATEDIF(ДАННЫЕ!$BX432,ДАННЫЕ!$F$1,"y")&gt;1,1,0)&amp;"VG"&amp;IF(ДАННЫЕ!$BH432="0",1,0)&amp;"o"&amp;IF(T432+ДАННЫЕ!$AF432+ДАННЫЕ!$AG432+ДАННЫЕ!$AH432+ДАННЫЕ!$AI432+ДАННЫЕ!$AJ432+ДАННЫЕ!$AP432+ДАННЫЕ!$AQ432+ДАННЫЕ!$AR432+ДАННЫЕ!$AU432+ДАННЫЕ!$AW432+ДАННЫЕ!$AS432+ДАННЫЕ!$AT432&gt;0,1,0)&amp;"x"&amp;ДАННЫЕ!$AG432&amp;"p"&amp;IF(ДАННЫЕ!$BY432&gt;0,1,0)&amp;"v"&amp;IF(ДАННЫЕ!$BZ432&gt;0,1,0)&amp;"n"&amp;ДАННЫЕ!$CA432&amp;"t"&amp;ДАННЫЕ!$AY432&amp;"k"&amp;ДАННЫЕ!$CB432&amp;"q"&amp;ДАННЫЕ!$CC432&amp;"w"&amp;ДАННЫЕ!$CD432&amp;"e"&amp;ДАННЫЕ!$CE432&amp;"m"&amp;ДАННЫЕ!$CF432&amp;"c"&amp;ДАННЫЕ!$CG432&amp;"z"&amp;ДАННЫЕ!$CH432&amp;"d"&amp;IF(H432=4,1,0)&amp;"s"&amp;IF(ДАННЫЕ!$J432=1,0,1)&amp;"u"&amp;IF(ДАННЫЕ!$CJ432&gt;0,1,0)</f>
        <v>g0cf0a06AR1VG0o0xp0v0ntkqwemczd0s1u0</v>
      </c>
      <c r="O432" s="28" t="str">
        <f>ДАННЫЕ!$I432&amp;"g"&amp;B432&amp;A432&amp;"f"&amp;P432&amp;"c"&amp;IF(ДАННЫЕ!$U432&gt;0,1,0)&amp;"s"&amp;IF(ДАННЫЕ!$Q432&gt;0,IF(YEAR(ДАННЫЕ!$F$1)=YEAR(ДАННЫЕ!$Q432),IF(MONTH(ДАННЫЕ!$F$1)=MONTH(ДАННЫЕ!$Q432),111,11),1),0)&amp;"i"&amp;IF(ДАННЫЕ!$R432+ДАННЫЕ!$S432+ДАННЫЕ!$T432=0,0,1)&amp;"h"&amp;IF(ДАННЫЕ!$P432&gt;0,1,0)&amp;"p"&amp;IF(ДАННЫЕ!$CI432&gt;0,IF(YEAR(ДАННЫЕ!$F$1)=YEAR(ДАННЫЕ!$CI432),IF(MONTH(ДАННЫЕ!$F$1)=MONTH(ДАННЫЕ!$CI432),111,11),1),0)&amp;"d"&amp;IF(ДАННЫЕ!$CJ432&gt;0,IF(YEAR(ДАННЫЕ!$F$1)=YEAR(ДАННЫЕ!$CJ432),IF(MONTH(ДАННЫЕ!$F$1)=MONTH(ДАННЫЕ!$CJ432),111,11),1),0)&amp;"o"&amp;IF(ДАННЫЕ!$CK432&gt;0,IF(MONTH(ДАННЫЕ!$F$1)=MONTH(ДАННЫЕ!$CK432),111,11),0)&amp;"v"&amp;IF(ДАННЫЕ!$BE432&gt;0,IF(MONTH(ДАННЫЕ!$F$1)=MONTH(ДАННЫЕ!$BE432),111,11),0)</f>
        <v>g00f0c0s0i0h0p0d0o0v0</v>
      </c>
      <c r="P432" s="15">
        <f t="shared" si="20"/>
        <v>0</v>
      </c>
      <c r="Q432" s="15">
        <f>IF(ДАННЫЕ!$F$1&gt;ДАННЫЕ!$N432,IF(YEAR(ДАННЫЕ!$F$1)=YEAR(ДАННЫЕ!M432),1,0),0)</f>
        <v>0</v>
      </c>
      <c r="R432" s="15">
        <f>IF(ДАННЫЕ!$F$1&gt;ДАННЫЕ!$N432,IF(YEAR(ДАННЫЕ!$F$1)=YEAR(ДАННЫЕ!N432),1,0),0)</f>
        <v>0</v>
      </c>
      <c r="S432" s="15">
        <f>IF(ДАННЫЕ!$AA432="2А",1,IF(ДАННЫЕ!$AA432="2Б",2,IF(ДАННЫЕ!$AA432="2В",3,IF(ДАННЫЕ!$AA432=3,4,IF(ДАННЫЕ!$AA432="4А",5,IF(ДАННЫЕ!$AA432="4Б",6,IF(ДАННЫЕ!$AA432="4В",7,IF(ДАННЫЕ!$AA432=5,8,0))))))))</f>
        <v>0</v>
      </c>
      <c r="T432" s="15">
        <f>IF(OR(ДАННЫЕ!$AC432=2,ДАННЫЕ!$AD432=2,ДАННЫЕ!$AE432=2),2,IF(OR(ДАННЫЕ!$AC432=1,ДАННЫЕ!$AD432=1,ДАННЫЕ!$AE432=1),1,0))</f>
        <v>0</v>
      </c>
    </row>
    <row r="433" spans="1:20" ht="15" customHeight="1" x14ac:dyDescent="0.2">
      <c r="A433" s="78">
        <f>IF(B433&gt;0,IF(MONTH(ДАННЫЕ!$F$1)=MONTH(ДАННЫЕ!$B433),1,0),0)</f>
        <v>0</v>
      </c>
      <c r="B433" s="14">
        <f>IF(ДАННЫЕ!$B433&gt;0,IF(YEAR(ДАННЫЕ!$F$1)=YEAR(ДАННЫЕ!$B433),1,0),0)</f>
        <v>0</v>
      </c>
      <c r="C433" s="14">
        <f>IF(ДАННЫЕ!$CM433&gt;0,IF(YEAR(ДАННЫЕ!$F$1)=YEAR(ДАННЫЕ!$CM433),1,0),0)</f>
        <v>0</v>
      </c>
      <c r="D433" s="14">
        <f>IF(ДАННЫЕ!$CJ433&gt;0,IF(ДАННЫЕ!$CL433&gt;ДАННЫЕ!$F$1,1,IF(ДАННЫЕ!$CL433&gt;0,0,1)),0)</f>
        <v>0</v>
      </c>
      <c r="E433" s="43" t="str">
        <f ca="1">IF(ДАННЫЕ!$F$1&gt;0,IF(ДАННЫЕ!$G433&gt;0,DATEDIF(ДАННЫЕ!$G433,ДАННЫЕ!$F$1,"y"),""),IF(ДАННЫЕ!$G433&gt;0,DATEDIF(ДАННЫЕ!$G433,TODAY(),"y"),""))</f>
        <v/>
      </c>
      <c r="F433" s="43" t="str">
        <f xml:space="preserve"> IF(ДАННЫЕ!$F433="М",IF(E433&gt;=18,IF(E433&lt;60,1,""),""),"")&amp;IF(ДАННЫЕ!$F433="Ж",IF(E433&gt;=18,IF(E433&lt;55,1,""),""),"")</f>
        <v/>
      </c>
      <c r="G433" s="43" t="str">
        <f xml:space="preserve"> IF(ДАННЫЕ!$F433="М",IF(E433&gt;=60,2,""),"")&amp;IF(ДАННЫЕ!$F433="Ж",IF(E433&gt;=55,2,""),"")</f>
        <v/>
      </c>
      <c r="H433" s="43" t="str">
        <f t="shared" ca="1" si="18"/>
        <v/>
      </c>
      <c r="I433" s="43" t="str">
        <f t="shared" ca="1" si="19"/>
        <v>03</v>
      </c>
      <c r="J433" s="28" t="str">
        <f ca="1">ДАННЫЕ!$F433&amp;H433&amp;I433&amp;ДАННЫЕ!$I433&amp;"m"&amp;IF(ДАННЫЕ!$I433&gt;0,IF(ДАННЫЕ!$J433&gt;0,0,1),"")&amp;"f"&amp;IF(ДАННЫЕ!$R433&gt;0,IF(YEAR(ДАННЫЕ!$F$1)=YEAR(ДАННЫЕ!$R433),1,0),0)&amp;"z"&amp;ДАННЫЕ!$R433&amp;"p"&amp;ДАННЫЕ!$S433&amp;"i"&amp;ДАННЫЕ!$T433&amp;"h"&amp;ДАННЫЕ!$K433&amp;"be"&amp;ДАННЫЕ!$BI433&amp;"CD"&amp;IF(ДАННЫЕ!BF433&gt;500,4,IF(ДАННЫЕ!BF433&gt;350,3,IF(ДАННЫЕ!BF433&gt;200,2,IF(ДАННЫЕ!BF433&gt;0,1,0))))&amp;"g"&amp;B433&amp;"d"&amp;H433&amp;"l"&amp;ДАННЫЕ!AT433&amp;"a"&amp;ДАННЫЕ!$V433&amp;"v"&amp;R433&amp;"k"&amp;ДАННЫЕ!$U433&amp;"s"&amp;ДАННЫЕ!$Y433&amp;"t"&amp;ДАННЫЕ!$X433&amp;"b"&amp;IF(ДАННЫЕ!$Q433&gt;1,1,0)&amp;"PP"&amp;ДАННЫЕ!Z433&amp;"c"&amp;S433&amp;"x"&amp;IF(ДАННЫЕ!$BY433&gt;0,IF(YEAR(ДАННЫЕ!$F$1)=YEAR(ДАННЫЕ!$BY433),1,0),0)&amp;"n"&amp;IF(ДАННЫЕ!$BZ433&gt;0,IF(YEAR(ДАННЫЕ!$F$1)=YEAR(ДАННЫЕ!$BZ433),1,0),0)&amp;"u"&amp;D433&amp;"z"&amp;IF(ДАННЫЕ!$CL433&gt;0,IF(YEAR(ДАННЫЕ!$F$1)&gt;YEAR(ДАННЫЕ!$CL433),11,12),0)</f>
        <v>03mf0zpihbeCD0g0dlav0kstb0PPc0x0n0u0z0</v>
      </c>
      <c r="K433" s="28" t="str">
        <f ca="1">ДАННЫЕ!$I433&amp;"x"&amp;B433&amp;"w"&amp;IF(T433+ДАННЫЕ!AD433+ДАННЫЕ!AE433+ДАННЫЕ!AF433+ДАННЫЕ!AG433+ДАННЫЕ!AH433+ДАННЫЕ!$AL433+ДАННЫЕ!AI433+ДАННЫЕ!AJ433+ДАННЫЕ!AK433+ДАННЫЕ!AP433+ДАННЫЕ!AQ433+ДАННЫЕ!AR433+ДАННЫЕ!$AM433+ДАННЫЕ!$AN433+ДАННЫЕ!AS433+ДАННЫЕ!AT433&gt;0,1,0)&amp;IF(OR(T433=2,ДАННЫЕ!AD433=2,ДАННЫЕ!AE433=2,ДАННЫЕ!AF433=2,ДАННЫЕ!AG433=2,ДАННЫЕ!AH433=2,ДАННЫЕ!$AL433=2,ДАННЫЕ!AI433=2,ДАННЫЕ!AJ433=2,ДАННЫЕ!AK433=2,ДАННЫЕ!AP433=2,ДАННЫЕ!AQ433=2,ДАННЫЕ!AR433=2,ДАННЫЕ!$AM433=2,ДАННЫЕ!$AN433=2,ДАННЫЕ!AS433=2,ДАННЫЕ!AT433=2),2,0)&amp;"t"&amp;IF(T433&gt;0,"1"&amp;T433,"00")&amp;"f"&amp;IF(ДАННЫЕ!$AC433,"1"&amp;ДАННЫЕ!$AC433,"00")&amp;"b"&amp;IF(ДАННЫЕ!$AD433,"1"&amp;ДАННЫЕ!$AD433,"00")&amp;"g"&amp;IF(ДАННЫЕ!$AF433,"1"&amp;ДАННЫЕ!$AF433,"00")&amp;"c"&amp;IF(ДАННЫЕ!$AG433,"1"&amp;ДАННЫЕ!$AG433,"00")&amp;"i"&amp;IF(ДАННЫЕ!$AH433,"1"&amp;ДАННЫЕ!$AH433,"00")&amp;"r"&amp;IF(ДАННЫЕ!$AL433,"1"&amp;ДАННЫЕ!$AL433,"00")&amp;"m"&amp;IF(ДАННЫЕ!$AI433,"1"&amp;ДАННЫЕ!$AI433,"00")&amp;"hS"&amp;IF(ДАННЫЕ!$AJ433,"1"&amp;ДАННЫЕ!$AJ433,"00")&amp;"hZ"&amp;IF(ДАННЫЕ!$AK433,"1"&amp;ДАННЫЕ!$AK433,"00")&amp;"p"&amp;IF(ДАННЫЕ!$AP433,"1"&amp;ДАННЫЕ!$AP433,"00")&amp;"k"&amp;IF(ДАННЫЕ!$AQ433,"1"&amp;ДАННЫЕ!$AQ433,"00")&amp;"z"&amp;IF(ДАННЫЕ!$AR433,"1"&amp;ДАННЫЕ!$AR433,"00")&amp;"j"&amp;IF(ДАННЫЕ!$AM433,"1"&amp;ДАННЫЕ!$AM433,"00")&amp;"n"&amp;IF(ДАННЫЕ!$AN433,"1"&amp;ДАННЫЕ!$AN433,"00")&amp;"E"&amp;ДАННЫЕ!BI433&amp;"L"&amp;ДАННЫЕ!AO433&amp;"h"&amp;IF(ДАННЫЕ!$AU433&gt;0,1,0)&amp;"v"&amp;IF(ДАННЫЕ!$AW433&gt;0,1,0)&amp;"a"&amp;IF(ДАННЫЕ!$AS433,"1"&amp;ДАННЫЕ!$AS433,"00")&amp;"s"&amp;IF(ДАННЫЕ!$AT433,"1"&amp;ДАННЫЕ!$AT433,"00")&amp;"u"&amp;IF(ДАННЫЕ!$CJ433&gt;0,1,0)&amp;"y"&amp;B433&amp;"d"&amp;H433&amp;"e"&amp;F433&amp;G433</f>
        <v>x0w00t00f00b00g00c00i00r00m00hS00hZ00p00k00z00j00n00ELh0v0a00s00u0y0de</v>
      </c>
      <c r="L433" s="28" t="str">
        <f ca="1">ДАННЫЕ!$I433&amp;"VN"&amp;IF(ДАННЫЕ!AW433&gt;0,11,10)&amp;"CD"&amp;IF(ДАННЫЕ!BF433&gt;500,16,IF(ДАННЫЕ!BF433&gt;350,15,IF(ДАННЫЕ!BF433&gt;=200,14,IF(ДАННЫЕ!BF433&gt;=100,13,IF(ДАННЫЕ!BF433&gt;=50,12,IF(ДАННЫЕ!BF433&gt;0,11,10))))))&amp;"AR"&amp;IF(ДАННЫЕ!BX433&gt;0,1,0)&amp;"GD"&amp;B433&amp;"VV"&amp;IF(E433&gt;=5,IF(E433&lt;18,1,0),0)</f>
        <v>VN10CD10AR0GD0VV0</v>
      </c>
      <c r="M433" s="28" t="str">
        <f>ДАННЫЕ!$I433&amp;"b"&amp;ДАННЫЕ!$BI433&amp;"r"&amp;ДАННЫЕ!$BJ433&amp;"CD"&amp;IF(ДАННЫЕ!BF433&gt;0,IF(ДАННЫЕ!BF433&lt;200,1,IF(ДАННЫЕ!BF433&lt;350,2,3)),0)&amp;"h"&amp;IF(ДАННЫЕ!$BK433+ДАННЫЕ!$BL433+ДАННЫЕ!$BM433&gt;0,1,0)&amp;"x"&amp;ДАННЫЕ!$BK433&amp;"y"&amp;ДАННЫЕ!$BL433&amp;"z"&amp;ДАННЫЕ!$BM433&amp;"c"&amp;IF(ДАННЫЕ!$BK433+ДАННЫЕ!$BL433+ДАННЫЕ!$BM433=3,1,0)&amp;"a"&amp;IF(ДАННЫЕ!$BQ433+ДАННЫЕ!$BR433&gt;0,1,0)&amp;"d"&amp;ДАННЫЕ!$BQ433&amp;"v"&amp;ДАННЫЕ!$BR433&amp;"p"&amp;ДАННЫЕ!$BS433&amp;"n"&amp;ДАННЫЕ!$BU433&amp;"t"&amp;ДАННЫЕ!$BV433&amp;"o"&amp;ДАННЫЕ!$BT433&amp;"l"&amp;IF(ДАННЫЕ!$BN433&gt;0,1,0)&amp;ДАННЫЕ!$BN433&amp;"g"&amp;ДАННЫЕ!$BO433&amp;"s"&amp;ДАННЫЕ!$BP433&amp;"DZ"&amp;IF(ДАННЫЕ!B433-ДАННЫЕ!G433 &lt; 60,IF(ДАННЫЕ!B433-ДАННЫЕ!G433 &gt;= 0,1,0),0)&amp;"u"&amp;IF(ДАННЫЕ!$CJ433&gt;0,1,0)</f>
        <v>brCD0h0xyzc0a0dvpntol0gsDZ1u0</v>
      </c>
      <c r="N433" s="28" t="str">
        <f ca="1">ДАННЫЕ!$F433&amp;ДАННЫЕ!$I433&amp;"g"&amp;B433&amp;"cf"&amp;D433&amp;"a"&amp;IF(ДАННЫЕ!$BX433&gt;0,1,0)&amp;IF(ДАННЫЕ!$BF433&gt;500,1,IF(ДАННЫЕ!$BF433&gt;350,2,IF(ДАННЫЕ!$BF433&gt;=200,3,IF(ДАННЫЕ!$BF433&gt;=100,4,IF(ДАННЫЕ!$BF433&gt;=50,5,IF(ДАННЫЕ!$BF433&lt;50,6,0))))))&amp;"AR"&amp;IF(DATEDIF(ДАННЫЕ!$BX433,ДАННЫЕ!$F$1,"y")&gt;1,1,0)&amp;"VG"&amp;IF(ДАННЫЕ!$BH433="0",1,0)&amp;"o"&amp;IF(T433+ДАННЫЕ!$AF433+ДАННЫЕ!$AG433+ДАННЫЕ!$AH433+ДАННЫЕ!$AI433+ДАННЫЕ!$AJ433+ДАННЫЕ!$AP433+ДАННЫЕ!$AQ433+ДАННЫЕ!$AR433+ДАННЫЕ!$AU433+ДАННЫЕ!$AW433+ДАННЫЕ!$AS433+ДАННЫЕ!$AT433&gt;0,1,0)&amp;"x"&amp;ДАННЫЕ!$AG433&amp;"p"&amp;IF(ДАННЫЕ!$BY433&gt;0,1,0)&amp;"v"&amp;IF(ДАННЫЕ!$BZ433&gt;0,1,0)&amp;"n"&amp;ДАННЫЕ!$CA433&amp;"t"&amp;ДАННЫЕ!$AY433&amp;"k"&amp;ДАННЫЕ!$CB433&amp;"q"&amp;ДАННЫЕ!$CC433&amp;"w"&amp;ДАННЫЕ!$CD433&amp;"e"&amp;ДАННЫЕ!$CE433&amp;"m"&amp;ДАННЫЕ!$CF433&amp;"c"&amp;ДАННЫЕ!$CG433&amp;"z"&amp;ДАННЫЕ!$CH433&amp;"d"&amp;IF(H433=4,1,0)&amp;"s"&amp;IF(ДАННЫЕ!$J433=1,0,1)&amp;"u"&amp;IF(ДАННЫЕ!$CJ433&gt;0,1,0)</f>
        <v>g0cf0a06AR1VG0o0xp0v0ntkqwemczd0s1u0</v>
      </c>
      <c r="O433" s="28" t="str">
        <f>ДАННЫЕ!$I433&amp;"g"&amp;B433&amp;A433&amp;"f"&amp;P433&amp;"c"&amp;IF(ДАННЫЕ!$U433&gt;0,1,0)&amp;"s"&amp;IF(ДАННЫЕ!$Q433&gt;0,IF(YEAR(ДАННЫЕ!$F$1)=YEAR(ДАННЫЕ!$Q433),IF(MONTH(ДАННЫЕ!$F$1)=MONTH(ДАННЫЕ!$Q433),111,11),1),0)&amp;"i"&amp;IF(ДАННЫЕ!$R433+ДАННЫЕ!$S433+ДАННЫЕ!$T433=0,0,1)&amp;"h"&amp;IF(ДАННЫЕ!$P433&gt;0,1,0)&amp;"p"&amp;IF(ДАННЫЕ!$CI433&gt;0,IF(YEAR(ДАННЫЕ!$F$1)=YEAR(ДАННЫЕ!$CI433),IF(MONTH(ДАННЫЕ!$F$1)=MONTH(ДАННЫЕ!$CI433),111,11),1),0)&amp;"d"&amp;IF(ДАННЫЕ!$CJ433&gt;0,IF(YEAR(ДАННЫЕ!$F$1)=YEAR(ДАННЫЕ!$CJ433),IF(MONTH(ДАННЫЕ!$F$1)=MONTH(ДАННЫЕ!$CJ433),111,11),1),0)&amp;"o"&amp;IF(ДАННЫЕ!$CK433&gt;0,IF(MONTH(ДАННЫЕ!$F$1)=MONTH(ДАННЫЕ!$CK433),111,11),0)&amp;"v"&amp;IF(ДАННЫЕ!$BE433&gt;0,IF(MONTH(ДАННЫЕ!$F$1)=MONTH(ДАННЫЕ!$BE433),111,11),0)</f>
        <v>g00f0c0s0i0h0p0d0o0v0</v>
      </c>
      <c r="P433" s="15">
        <f t="shared" si="20"/>
        <v>0</v>
      </c>
      <c r="Q433" s="15">
        <f>IF(ДАННЫЕ!$F$1&gt;ДАННЫЕ!$N433,IF(YEAR(ДАННЫЕ!$F$1)=YEAR(ДАННЫЕ!M433),1,0),0)</f>
        <v>0</v>
      </c>
      <c r="R433" s="15">
        <f>IF(ДАННЫЕ!$F$1&gt;ДАННЫЕ!$N433,IF(YEAR(ДАННЫЕ!$F$1)=YEAR(ДАННЫЕ!N433),1,0),0)</f>
        <v>0</v>
      </c>
      <c r="S433" s="15">
        <f>IF(ДАННЫЕ!$AA433="2А",1,IF(ДАННЫЕ!$AA433="2Б",2,IF(ДАННЫЕ!$AA433="2В",3,IF(ДАННЫЕ!$AA433=3,4,IF(ДАННЫЕ!$AA433="4А",5,IF(ДАННЫЕ!$AA433="4Б",6,IF(ДАННЫЕ!$AA433="4В",7,IF(ДАННЫЕ!$AA433=5,8,0))))))))</f>
        <v>0</v>
      </c>
      <c r="T433" s="15">
        <f>IF(OR(ДАННЫЕ!$AC433=2,ДАННЫЕ!$AD433=2,ДАННЫЕ!$AE433=2),2,IF(OR(ДАННЫЕ!$AC433=1,ДАННЫЕ!$AD433=1,ДАННЫЕ!$AE433=1),1,0))</f>
        <v>0</v>
      </c>
    </row>
    <row r="434" spans="1:20" ht="15" customHeight="1" x14ac:dyDescent="0.2">
      <c r="A434" s="78">
        <f>IF(B434&gt;0,IF(MONTH(ДАННЫЕ!$F$1)=MONTH(ДАННЫЕ!$B434),1,0),0)</f>
        <v>0</v>
      </c>
      <c r="B434" s="14">
        <f>IF(ДАННЫЕ!$B434&gt;0,IF(YEAR(ДАННЫЕ!$F$1)=YEAR(ДАННЫЕ!$B434),1,0),0)</f>
        <v>0</v>
      </c>
      <c r="C434" s="14">
        <f>IF(ДАННЫЕ!$CM434&gt;0,IF(YEAR(ДАННЫЕ!$F$1)=YEAR(ДАННЫЕ!$CM434),1,0),0)</f>
        <v>0</v>
      </c>
      <c r="D434" s="14">
        <f>IF(ДАННЫЕ!$CJ434&gt;0,IF(ДАННЫЕ!$CL434&gt;ДАННЫЕ!$F$1,1,IF(ДАННЫЕ!$CL434&gt;0,0,1)),0)</f>
        <v>0</v>
      </c>
      <c r="E434" s="43" t="str">
        <f ca="1">IF(ДАННЫЕ!$F$1&gt;0,IF(ДАННЫЕ!$G434&gt;0,DATEDIF(ДАННЫЕ!$G434,ДАННЫЕ!$F$1,"y"),""),IF(ДАННЫЕ!$G434&gt;0,DATEDIF(ДАННЫЕ!$G434,TODAY(),"y"),""))</f>
        <v/>
      </c>
      <c r="F434" s="43" t="str">
        <f xml:space="preserve"> IF(ДАННЫЕ!$F434="М",IF(E434&gt;=18,IF(E434&lt;60,1,""),""),"")&amp;IF(ДАННЫЕ!$F434="Ж",IF(E434&gt;=18,IF(E434&lt;55,1,""),""),"")</f>
        <v/>
      </c>
      <c r="G434" s="43" t="str">
        <f xml:space="preserve"> IF(ДАННЫЕ!$F434="М",IF(E434&gt;=60,2,""),"")&amp;IF(ДАННЫЕ!$F434="Ж",IF(E434&gt;=55,2,""),"")</f>
        <v/>
      </c>
      <c r="H434" s="43" t="str">
        <f t="shared" ca="1" si="18"/>
        <v/>
      </c>
      <c r="I434" s="43" t="str">
        <f t="shared" ca="1" si="19"/>
        <v>03</v>
      </c>
      <c r="J434" s="28" t="str">
        <f ca="1">ДАННЫЕ!$F434&amp;H434&amp;I434&amp;ДАННЫЕ!$I434&amp;"m"&amp;IF(ДАННЫЕ!$I434&gt;0,IF(ДАННЫЕ!$J434&gt;0,0,1),"")&amp;"f"&amp;IF(ДАННЫЕ!$R434&gt;0,IF(YEAR(ДАННЫЕ!$F$1)=YEAR(ДАННЫЕ!$R434),1,0),0)&amp;"z"&amp;ДАННЫЕ!$R434&amp;"p"&amp;ДАННЫЕ!$S434&amp;"i"&amp;ДАННЫЕ!$T434&amp;"h"&amp;ДАННЫЕ!$K434&amp;"be"&amp;ДАННЫЕ!$BI434&amp;"CD"&amp;IF(ДАННЫЕ!BF434&gt;500,4,IF(ДАННЫЕ!BF434&gt;350,3,IF(ДАННЫЕ!BF434&gt;200,2,IF(ДАННЫЕ!BF434&gt;0,1,0))))&amp;"g"&amp;B434&amp;"d"&amp;H434&amp;"l"&amp;ДАННЫЕ!AT434&amp;"a"&amp;ДАННЫЕ!$V434&amp;"v"&amp;R434&amp;"k"&amp;ДАННЫЕ!$U434&amp;"s"&amp;ДАННЫЕ!$Y434&amp;"t"&amp;ДАННЫЕ!$X434&amp;"b"&amp;IF(ДАННЫЕ!$Q434&gt;1,1,0)&amp;"PP"&amp;ДАННЫЕ!Z434&amp;"c"&amp;S434&amp;"x"&amp;IF(ДАННЫЕ!$BY434&gt;0,IF(YEAR(ДАННЫЕ!$F$1)=YEAR(ДАННЫЕ!$BY434),1,0),0)&amp;"n"&amp;IF(ДАННЫЕ!$BZ434&gt;0,IF(YEAR(ДАННЫЕ!$F$1)=YEAR(ДАННЫЕ!$BZ434),1,0),0)&amp;"u"&amp;D434&amp;"z"&amp;IF(ДАННЫЕ!$CL434&gt;0,IF(YEAR(ДАННЫЕ!$F$1)&gt;YEAR(ДАННЫЕ!$CL434),11,12),0)</f>
        <v>03mf0zpihbeCD0g0dlav0kstb0PPc0x0n0u0z0</v>
      </c>
      <c r="K434" s="28" t="str">
        <f ca="1">ДАННЫЕ!$I434&amp;"x"&amp;B434&amp;"w"&amp;IF(T434+ДАННЫЕ!AD434+ДАННЫЕ!AE434+ДАННЫЕ!AF434+ДАННЫЕ!AG434+ДАННЫЕ!AH434+ДАННЫЕ!$AL434+ДАННЫЕ!AI434+ДАННЫЕ!AJ434+ДАННЫЕ!AK434+ДАННЫЕ!AP434+ДАННЫЕ!AQ434+ДАННЫЕ!AR434+ДАННЫЕ!$AM434+ДАННЫЕ!$AN434+ДАННЫЕ!AS434+ДАННЫЕ!AT434&gt;0,1,0)&amp;IF(OR(T434=2,ДАННЫЕ!AD434=2,ДАННЫЕ!AE434=2,ДАННЫЕ!AF434=2,ДАННЫЕ!AG434=2,ДАННЫЕ!AH434=2,ДАННЫЕ!$AL434=2,ДАННЫЕ!AI434=2,ДАННЫЕ!AJ434=2,ДАННЫЕ!AK434=2,ДАННЫЕ!AP434=2,ДАННЫЕ!AQ434=2,ДАННЫЕ!AR434=2,ДАННЫЕ!$AM434=2,ДАННЫЕ!$AN434=2,ДАННЫЕ!AS434=2,ДАННЫЕ!AT434=2),2,0)&amp;"t"&amp;IF(T434&gt;0,"1"&amp;T434,"00")&amp;"f"&amp;IF(ДАННЫЕ!$AC434,"1"&amp;ДАННЫЕ!$AC434,"00")&amp;"b"&amp;IF(ДАННЫЕ!$AD434,"1"&amp;ДАННЫЕ!$AD434,"00")&amp;"g"&amp;IF(ДАННЫЕ!$AF434,"1"&amp;ДАННЫЕ!$AF434,"00")&amp;"c"&amp;IF(ДАННЫЕ!$AG434,"1"&amp;ДАННЫЕ!$AG434,"00")&amp;"i"&amp;IF(ДАННЫЕ!$AH434,"1"&amp;ДАННЫЕ!$AH434,"00")&amp;"r"&amp;IF(ДАННЫЕ!$AL434,"1"&amp;ДАННЫЕ!$AL434,"00")&amp;"m"&amp;IF(ДАННЫЕ!$AI434,"1"&amp;ДАННЫЕ!$AI434,"00")&amp;"hS"&amp;IF(ДАННЫЕ!$AJ434,"1"&amp;ДАННЫЕ!$AJ434,"00")&amp;"hZ"&amp;IF(ДАННЫЕ!$AK434,"1"&amp;ДАННЫЕ!$AK434,"00")&amp;"p"&amp;IF(ДАННЫЕ!$AP434,"1"&amp;ДАННЫЕ!$AP434,"00")&amp;"k"&amp;IF(ДАННЫЕ!$AQ434,"1"&amp;ДАННЫЕ!$AQ434,"00")&amp;"z"&amp;IF(ДАННЫЕ!$AR434,"1"&amp;ДАННЫЕ!$AR434,"00")&amp;"j"&amp;IF(ДАННЫЕ!$AM434,"1"&amp;ДАННЫЕ!$AM434,"00")&amp;"n"&amp;IF(ДАННЫЕ!$AN434,"1"&amp;ДАННЫЕ!$AN434,"00")&amp;"E"&amp;ДАННЫЕ!BI434&amp;"L"&amp;ДАННЫЕ!AO434&amp;"h"&amp;IF(ДАННЫЕ!$AU434&gt;0,1,0)&amp;"v"&amp;IF(ДАННЫЕ!$AW434&gt;0,1,0)&amp;"a"&amp;IF(ДАННЫЕ!$AS434,"1"&amp;ДАННЫЕ!$AS434,"00")&amp;"s"&amp;IF(ДАННЫЕ!$AT434,"1"&amp;ДАННЫЕ!$AT434,"00")&amp;"u"&amp;IF(ДАННЫЕ!$CJ434&gt;0,1,0)&amp;"y"&amp;B434&amp;"d"&amp;H434&amp;"e"&amp;F434&amp;G434</f>
        <v>x0w00t00f00b00g00c00i00r00m00hS00hZ00p00k00z00j00n00ELh0v0a00s00u0y0de</v>
      </c>
      <c r="L434" s="28" t="str">
        <f ca="1">ДАННЫЕ!$I434&amp;"VN"&amp;IF(ДАННЫЕ!AW434&gt;0,11,10)&amp;"CD"&amp;IF(ДАННЫЕ!BF434&gt;500,16,IF(ДАННЫЕ!BF434&gt;350,15,IF(ДАННЫЕ!BF434&gt;=200,14,IF(ДАННЫЕ!BF434&gt;=100,13,IF(ДАННЫЕ!BF434&gt;=50,12,IF(ДАННЫЕ!BF434&gt;0,11,10))))))&amp;"AR"&amp;IF(ДАННЫЕ!BX434&gt;0,1,0)&amp;"GD"&amp;B434&amp;"VV"&amp;IF(E434&gt;=5,IF(E434&lt;18,1,0),0)</f>
        <v>VN10CD10AR0GD0VV0</v>
      </c>
      <c r="M434" s="28" t="str">
        <f>ДАННЫЕ!$I434&amp;"b"&amp;ДАННЫЕ!$BI434&amp;"r"&amp;ДАННЫЕ!$BJ434&amp;"CD"&amp;IF(ДАННЫЕ!BF434&gt;0,IF(ДАННЫЕ!BF434&lt;200,1,IF(ДАННЫЕ!BF434&lt;350,2,3)),0)&amp;"h"&amp;IF(ДАННЫЕ!$BK434+ДАННЫЕ!$BL434+ДАННЫЕ!$BM434&gt;0,1,0)&amp;"x"&amp;ДАННЫЕ!$BK434&amp;"y"&amp;ДАННЫЕ!$BL434&amp;"z"&amp;ДАННЫЕ!$BM434&amp;"c"&amp;IF(ДАННЫЕ!$BK434+ДАННЫЕ!$BL434+ДАННЫЕ!$BM434=3,1,0)&amp;"a"&amp;IF(ДАННЫЕ!$BQ434+ДАННЫЕ!$BR434&gt;0,1,0)&amp;"d"&amp;ДАННЫЕ!$BQ434&amp;"v"&amp;ДАННЫЕ!$BR434&amp;"p"&amp;ДАННЫЕ!$BS434&amp;"n"&amp;ДАННЫЕ!$BU434&amp;"t"&amp;ДАННЫЕ!$BV434&amp;"o"&amp;ДАННЫЕ!$BT434&amp;"l"&amp;IF(ДАННЫЕ!$BN434&gt;0,1,0)&amp;ДАННЫЕ!$BN434&amp;"g"&amp;ДАННЫЕ!$BO434&amp;"s"&amp;ДАННЫЕ!$BP434&amp;"DZ"&amp;IF(ДАННЫЕ!B434-ДАННЫЕ!G434 &lt; 60,IF(ДАННЫЕ!B434-ДАННЫЕ!G434 &gt;= 0,1,0),0)&amp;"u"&amp;IF(ДАННЫЕ!$CJ434&gt;0,1,0)</f>
        <v>brCD0h0xyzc0a0dvpntol0gsDZ1u0</v>
      </c>
      <c r="N434" s="28" t="str">
        <f ca="1">ДАННЫЕ!$F434&amp;ДАННЫЕ!$I434&amp;"g"&amp;B434&amp;"cf"&amp;D434&amp;"a"&amp;IF(ДАННЫЕ!$BX434&gt;0,1,0)&amp;IF(ДАННЫЕ!$BF434&gt;500,1,IF(ДАННЫЕ!$BF434&gt;350,2,IF(ДАННЫЕ!$BF434&gt;=200,3,IF(ДАННЫЕ!$BF434&gt;=100,4,IF(ДАННЫЕ!$BF434&gt;=50,5,IF(ДАННЫЕ!$BF434&lt;50,6,0))))))&amp;"AR"&amp;IF(DATEDIF(ДАННЫЕ!$BX434,ДАННЫЕ!$F$1,"y")&gt;1,1,0)&amp;"VG"&amp;IF(ДАННЫЕ!$BH434="0",1,0)&amp;"o"&amp;IF(T434+ДАННЫЕ!$AF434+ДАННЫЕ!$AG434+ДАННЫЕ!$AH434+ДАННЫЕ!$AI434+ДАННЫЕ!$AJ434+ДАННЫЕ!$AP434+ДАННЫЕ!$AQ434+ДАННЫЕ!$AR434+ДАННЫЕ!$AU434+ДАННЫЕ!$AW434+ДАННЫЕ!$AS434+ДАННЫЕ!$AT434&gt;0,1,0)&amp;"x"&amp;ДАННЫЕ!$AG434&amp;"p"&amp;IF(ДАННЫЕ!$BY434&gt;0,1,0)&amp;"v"&amp;IF(ДАННЫЕ!$BZ434&gt;0,1,0)&amp;"n"&amp;ДАННЫЕ!$CA434&amp;"t"&amp;ДАННЫЕ!$AY434&amp;"k"&amp;ДАННЫЕ!$CB434&amp;"q"&amp;ДАННЫЕ!$CC434&amp;"w"&amp;ДАННЫЕ!$CD434&amp;"e"&amp;ДАННЫЕ!$CE434&amp;"m"&amp;ДАННЫЕ!$CF434&amp;"c"&amp;ДАННЫЕ!$CG434&amp;"z"&amp;ДАННЫЕ!$CH434&amp;"d"&amp;IF(H434=4,1,0)&amp;"s"&amp;IF(ДАННЫЕ!$J434=1,0,1)&amp;"u"&amp;IF(ДАННЫЕ!$CJ434&gt;0,1,0)</f>
        <v>g0cf0a06AR1VG0o0xp0v0ntkqwemczd0s1u0</v>
      </c>
      <c r="O434" s="28" t="str">
        <f>ДАННЫЕ!$I434&amp;"g"&amp;B434&amp;A434&amp;"f"&amp;P434&amp;"c"&amp;IF(ДАННЫЕ!$U434&gt;0,1,0)&amp;"s"&amp;IF(ДАННЫЕ!$Q434&gt;0,IF(YEAR(ДАННЫЕ!$F$1)=YEAR(ДАННЫЕ!$Q434),IF(MONTH(ДАННЫЕ!$F$1)=MONTH(ДАННЫЕ!$Q434),111,11),1),0)&amp;"i"&amp;IF(ДАННЫЕ!$R434+ДАННЫЕ!$S434+ДАННЫЕ!$T434=0,0,1)&amp;"h"&amp;IF(ДАННЫЕ!$P434&gt;0,1,0)&amp;"p"&amp;IF(ДАННЫЕ!$CI434&gt;0,IF(YEAR(ДАННЫЕ!$F$1)=YEAR(ДАННЫЕ!$CI434),IF(MONTH(ДАННЫЕ!$F$1)=MONTH(ДАННЫЕ!$CI434),111,11),1),0)&amp;"d"&amp;IF(ДАННЫЕ!$CJ434&gt;0,IF(YEAR(ДАННЫЕ!$F$1)=YEAR(ДАННЫЕ!$CJ434),IF(MONTH(ДАННЫЕ!$F$1)=MONTH(ДАННЫЕ!$CJ434),111,11),1),0)&amp;"o"&amp;IF(ДАННЫЕ!$CK434&gt;0,IF(MONTH(ДАННЫЕ!$F$1)=MONTH(ДАННЫЕ!$CK434),111,11),0)&amp;"v"&amp;IF(ДАННЫЕ!$BE434&gt;0,IF(MONTH(ДАННЫЕ!$F$1)=MONTH(ДАННЫЕ!$BE434),111,11),0)</f>
        <v>g00f0c0s0i0h0p0d0o0v0</v>
      </c>
      <c r="P434" s="15">
        <f t="shared" si="20"/>
        <v>0</v>
      </c>
      <c r="Q434" s="15">
        <f>IF(ДАННЫЕ!$F$1&gt;ДАННЫЕ!$N434,IF(YEAR(ДАННЫЕ!$F$1)=YEAR(ДАННЫЕ!M434),1,0),0)</f>
        <v>0</v>
      </c>
      <c r="R434" s="15">
        <f>IF(ДАННЫЕ!$F$1&gt;ДАННЫЕ!$N434,IF(YEAR(ДАННЫЕ!$F$1)=YEAR(ДАННЫЕ!N434),1,0),0)</f>
        <v>0</v>
      </c>
      <c r="S434" s="15">
        <f>IF(ДАННЫЕ!$AA434="2А",1,IF(ДАННЫЕ!$AA434="2Б",2,IF(ДАННЫЕ!$AA434="2В",3,IF(ДАННЫЕ!$AA434=3,4,IF(ДАННЫЕ!$AA434="4А",5,IF(ДАННЫЕ!$AA434="4Б",6,IF(ДАННЫЕ!$AA434="4В",7,IF(ДАННЫЕ!$AA434=5,8,0))))))))</f>
        <v>0</v>
      </c>
      <c r="T434" s="15">
        <f>IF(OR(ДАННЫЕ!$AC434=2,ДАННЫЕ!$AD434=2,ДАННЫЕ!$AE434=2),2,IF(OR(ДАННЫЕ!$AC434=1,ДАННЫЕ!$AD434=1,ДАННЫЕ!$AE434=1),1,0))</f>
        <v>0</v>
      </c>
    </row>
    <row r="435" spans="1:20" ht="15" customHeight="1" x14ac:dyDescent="0.2">
      <c r="A435" s="78">
        <f>IF(B435&gt;0,IF(MONTH(ДАННЫЕ!$F$1)=MONTH(ДАННЫЕ!$B435),1,0),0)</f>
        <v>0</v>
      </c>
      <c r="B435" s="14">
        <f>IF(ДАННЫЕ!$B435&gt;0,IF(YEAR(ДАННЫЕ!$F$1)=YEAR(ДАННЫЕ!$B435),1,0),0)</f>
        <v>0</v>
      </c>
      <c r="C435" s="14">
        <f>IF(ДАННЫЕ!$CM435&gt;0,IF(YEAR(ДАННЫЕ!$F$1)=YEAR(ДАННЫЕ!$CM435),1,0),0)</f>
        <v>0</v>
      </c>
      <c r="D435" s="14">
        <f>IF(ДАННЫЕ!$CJ435&gt;0,IF(ДАННЫЕ!$CL435&gt;ДАННЫЕ!$F$1,1,IF(ДАННЫЕ!$CL435&gt;0,0,1)),0)</f>
        <v>0</v>
      </c>
      <c r="E435" s="43" t="str">
        <f ca="1">IF(ДАННЫЕ!$F$1&gt;0,IF(ДАННЫЕ!$G435&gt;0,DATEDIF(ДАННЫЕ!$G435,ДАННЫЕ!$F$1,"y"),""),IF(ДАННЫЕ!$G435&gt;0,DATEDIF(ДАННЫЕ!$G435,TODAY(),"y"),""))</f>
        <v/>
      </c>
      <c r="F435" s="43" t="str">
        <f xml:space="preserve"> IF(ДАННЫЕ!$F435="М",IF(E435&gt;=18,IF(E435&lt;60,1,""),""),"")&amp;IF(ДАННЫЕ!$F435="Ж",IF(E435&gt;=18,IF(E435&lt;55,1,""),""),"")</f>
        <v/>
      </c>
      <c r="G435" s="43" t="str">
        <f xml:space="preserve"> IF(ДАННЫЕ!$F435="М",IF(E435&gt;=60,2,""),"")&amp;IF(ДАННЫЕ!$F435="Ж",IF(E435&gt;=55,2,""),"")</f>
        <v/>
      </c>
      <c r="H435" s="43" t="str">
        <f t="shared" ca="1" si="18"/>
        <v/>
      </c>
      <c r="I435" s="43" t="str">
        <f t="shared" ca="1" si="19"/>
        <v>03</v>
      </c>
      <c r="J435" s="28" t="str">
        <f ca="1">ДАННЫЕ!$F435&amp;H435&amp;I435&amp;ДАННЫЕ!$I435&amp;"m"&amp;IF(ДАННЫЕ!$I435&gt;0,IF(ДАННЫЕ!$J435&gt;0,0,1),"")&amp;"f"&amp;IF(ДАННЫЕ!$R435&gt;0,IF(YEAR(ДАННЫЕ!$F$1)=YEAR(ДАННЫЕ!$R435),1,0),0)&amp;"z"&amp;ДАННЫЕ!$R435&amp;"p"&amp;ДАННЫЕ!$S435&amp;"i"&amp;ДАННЫЕ!$T435&amp;"h"&amp;ДАННЫЕ!$K435&amp;"be"&amp;ДАННЫЕ!$BI435&amp;"CD"&amp;IF(ДАННЫЕ!BF435&gt;500,4,IF(ДАННЫЕ!BF435&gt;350,3,IF(ДАННЫЕ!BF435&gt;200,2,IF(ДАННЫЕ!BF435&gt;0,1,0))))&amp;"g"&amp;B435&amp;"d"&amp;H435&amp;"l"&amp;ДАННЫЕ!AT435&amp;"a"&amp;ДАННЫЕ!$V435&amp;"v"&amp;R435&amp;"k"&amp;ДАННЫЕ!$U435&amp;"s"&amp;ДАННЫЕ!$Y435&amp;"t"&amp;ДАННЫЕ!$X435&amp;"b"&amp;IF(ДАННЫЕ!$Q435&gt;1,1,0)&amp;"PP"&amp;ДАННЫЕ!Z435&amp;"c"&amp;S435&amp;"x"&amp;IF(ДАННЫЕ!$BY435&gt;0,IF(YEAR(ДАННЫЕ!$F$1)=YEAR(ДАННЫЕ!$BY435),1,0),0)&amp;"n"&amp;IF(ДАННЫЕ!$BZ435&gt;0,IF(YEAR(ДАННЫЕ!$F$1)=YEAR(ДАННЫЕ!$BZ435),1,0),0)&amp;"u"&amp;D435&amp;"z"&amp;IF(ДАННЫЕ!$CL435&gt;0,IF(YEAR(ДАННЫЕ!$F$1)&gt;YEAR(ДАННЫЕ!$CL435),11,12),0)</f>
        <v>03mf0zpihbeCD0g0dlav0kstb0PPc0x0n0u0z0</v>
      </c>
      <c r="K435" s="28" t="str">
        <f ca="1">ДАННЫЕ!$I435&amp;"x"&amp;B435&amp;"w"&amp;IF(T435+ДАННЫЕ!AD435+ДАННЫЕ!AE435+ДАННЫЕ!AF435+ДАННЫЕ!AG435+ДАННЫЕ!AH435+ДАННЫЕ!$AL435+ДАННЫЕ!AI435+ДАННЫЕ!AJ435+ДАННЫЕ!AK435+ДАННЫЕ!AP435+ДАННЫЕ!AQ435+ДАННЫЕ!AR435+ДАННЫЕ!$AM435+ДАННЫЕ!$AN435+ДАННЫЕ!AS435+ДАННЫЕ!AT435&gt;0,1,0)&amp;IF(OR(T435=2,ДАННЫЕ!AD435=2,ДАННЫЕ!AE435=2,ДАННЫЕ!AF435=2,ДАННЫЕ!AG435=2,ДАННЫЕ!AH435=2,ДАННЫЕ!$AL435=2,ДАННЫЕ!AI435=2,ДАННЫЕ!AJ435=2,ДАННЫЕ!AK435=2,ДАННЫЕ!AP435=2,ДАННЫЕ!AQ435=2,ДАННЫЕ!AR435=2,ДАННЫЕ!$AM435=2,ДАННЫЕ!$AN435=2,ДАННЫЕ!AS435=2,ДАННЫЕ!AT435=2),2,0)&amp;"t"&amp;IF(T435&gt;0,"1"&amp;T435,"00")&amp;"f"&amp;IF(ДАННЫЕ!$AC435,"1"&amp;ДАННЫЕ!$AC435,"00")&amp;"b"&amp;IF(ДАННЫЕ!$AD435,"1"&amp;ДАННЫЕ!$AD435,"00")&amp;"g"&amp;IF(ДАННЫЕ!$AF435,"1"&amp;ДАННЫЕ!$AF435,"00")&amp;"c"&amp;IF(ДАННЫЕ!$AG435,"1"&amp;ДАННЫЕ!$AG435,"00")&amp;"i"&amp;IF(ДАННЫЕ!$AH435,"1"&amp;ДАННЫЕ!$AH435,"00")&amp;"r"&amp;IF(ДАННЫЕ!$AL435,"1"&amp;ДАННЫЕ!$AL435,"00")&amp;"m"&amp;IF(ДАННЫЕ!$AI435,"1"&amp;ДАННЫЕ!$AI435,"00")&amp;"hS"&amp;IF(ДАННЫЕ!$AJ435,"1"&amp;ДАННЫЕ!$AJ435,"00")&amp;"hZ"&amp;IF(ДАННЫЕ!$AK435,"1"&amp;ДАННЫЕ!$AK435,"00")&amp;"p"&amp;IF(ДАННЫЕ!$AP435,"1"&amp;ДАННЫЕ!$AP435,"00")&amp;"k"&amp;IF(ДАННЫЕ!$AQ435,"1"&amp;ДАННЫЕ!$AQ435,"00")&amp;"z"&amp;IF(ДАННЫЕ!$AR435,"1"&amp;ДАННЫЕ!$AR435,"00")&amp;"j"&amp;IF(ДАННЫЕ!$AM435,"1"&amp;ДАННЫЕ!$AM435,"00")&amp;"n"&amp;IF(ДАННЫЕ!$AN435,"1"&amp;ДАННЫЕ!$AN435,"00")&amp;"E"&amp;ДАННЫЕ!BI435&amp;"L"&amp;ДАННЫЕ!AO435&amp;"h"&amp;IF(ДАННЫЕ!$AU435&gt;0,1,0)&amp;"v"&amp;IF(ДАННЫЕ!$AW435&gt;0,1,0)&amp;"a"&amp;IF(ДАННЫЕ!$AS435,"1"&amp;ДАННЫЕ!$AS435,"00")&amp;"s"&amp;IF(ДАННЫЕ!$AT435,"1"&amp;ДАННЫЕ!$AT435,"00")&amp;"u"&amp;IF(ДАННЫЕ!$CJ435&gt;0,1,0)&amp;"y"&amp;B435&amp;"d"&amp;H435&amp;"e"&amp;F435&amp;G435</f>
        <v>x0w00t00f00b00g00c00i00r00m00hS00hZ00p00k00z00j00n00ELh0v0a00s00u0y0de</v>
      </c>
      <c r="L435" s="28" t="str">
        <f ca="1">ДАННЫЕ!$I435&amp;"VN"&amp;IF(ДАННЫЕ!AW435&gt;0,11,10)&amp;"CD"&amp;IF(ДАННЫЕ!BF435&gt;500,16,IF(ДАННЫЕ!BF435&gt;350,15,IF(ДАННЫЕ!BF435&gt;=200,14,IF(ДАННЫЕ!BF435&gt;=100,13,IF(ДАННЫЕ!BF435&gt;=50,12,IF(ДАННЫЕ!BF435&gt;0,11,10))))))&amp;"AR"&amp;IF(ДАННЫЕ!BX435&gt;0,1,0)&amp;"GD"&amp;B435&amp;"VV"&amp;IF(E435&gt;=5,IF(E435&lt;18,1,0),0)</f>
        <v>VN10CD10AR0GD0VV0</v>
      </c>
      <c r="M435" s="28" t="str">
        <f>ДАННЫЕ!$I435&amp;"b"&amp;ДАННЫЕ!$BI435&amp;"r"&amp;ДАННЫЕ!$BJ435&amp;"CD"&amp;IF(ДАННЫЕ!BF435&gt;0,IF(ДАННЫЕ!BF435&lt;200,1,IF(ДАННЫЕ!BF435&lt;350,2,3)),0)&amp;"h"&amp;IF(ДАННЫЕ!$BK435+ДАННЫЕ!$BL435+ДАННЫЕ!$BM435&gt;0,1,0)&amp;"x"&amp;ДАННЫЕ!$BK435&amp;"y"&amp;ДАННЫЕ!$BL435&amp;"z"&amp;ДАННЫЕ!$BM435&amp;"c"&amp;IF(ДАННЫЕ!$BK435+ДАННЫЕ!$BL435+ДАННЫЕ!$BM435=3,1,0)&amp;"a"&amp;IF(ДАННЫЕ!$BQ435+ДАННЫЕ!$BR435&gt;0,1,0)&amp;"d"&amp;ДАННЫЕ!$BQ435&amp;"v"&amp;ДАННЫЕ!$BR435&amp;"p"&amp;ДАННЫЕ!$BS435&amp;"n"&amp;ДАННЫЕ!$BU435&amp;"t"&amp;ДАННЫЕ!$BV435&amp;"o"&amp;ДАННЫЕ!$BT435&amp;"l"&amp;IF(ДАННЫЕ!$BN435&gt;0,1,0)&amp;ДАННЫЕ!$BN435&amp;"g"&amp;ДАННЫЕ!$BO435&amp;"s"&amp;ДАННЫЕ!$BP435&amp;"DZ"&amp;IF(ДАННЫЕ!B435-ДАННЫЕ!G435 &lt; 60,IF(ДАННЫЕ!B435-ДАННЫЕ!G435 &gt;= 0,1,0),0)&amp;"u"&amp;IF(ДАННЫЕ!$CJ435&gt;0,1,0)</f>
        <v>brCD0h0xyzc0a0dvpntol0gsDZ1u0</v>
      </c>
      <c r="N435" s="28" t="str">
        <f ca="1">ДАННЫЕ!$F435&amp;ДАННЫЕ!$I435&amp;"g"&amp;B435&amp;"cf"&amp;D435&amp;"a"&amp;IF(ДАННЫЕ!$BX435&gt;0,1,0)&amp;IF(ДАННЫЕ!$BF435&gt;500,1,IF(ДАННЫЕ!$BF435&gt;350,2,IF(ДАННЫЕ!$BF435&gt;=200,3,IF(ДАННЫЕ!$BF435&gt;=100,4,IF(ДАННЫЕ!$BF435&gt;=50,5,IF(ДАННЫЕ!$BF435&lt;50,6,0))))))&amp;"AR"&amp;IF(DATEDIF(ДАННЫЕ!$BX435,ДАННЫЕ!$F$1,"y")&gt;1,1,0)&amp;"VG"&amp;IF(ДАННЫЕ!$BH435="0",1,0)&amp;"o"&amp;IF(T435+ДАННЫЕ!$AF435+ДАННЫЕ!$AG435+ДАННЫЕ!$AH435+ДАННЫЕ!$AI435+ДАННЫЕ!$AJ435+ДАННЫЕ!$AP435+ДАННЫЕ!$AQ435+ДАННЫЕ!$AR435+ДАННЫЕ!$AU435+ДАННЫЕ!$AW435+ДАННЫЕ!$AS435+ДАННЫЕ!$AT435&gt;0,1,0)&amp;"x"&amp;ДАННЫЕ!$AG435&amp;"p"&amp;IF(ДАННЫЕ!$BY435&gt;0,1,0)&amp;"v"&amp;IF(ДАННЫЕ!$BZ435&gt;0,1,0)&amp;"n"&amp;ДАННЫЕ!$CA435&amp;"t"&amp;ДАННЫЕ!$AY435&amp;"k"&amp;ДАННЫЕ!$CB435&amp;"q"&amp;ДАННЫЕ!$CC435&amp;"w"&amp;ДАННЫЕ!$CD435&amp;"e"&amp;ДАННЫЕ!$CE435&amp;"m"&amp;ДАННЫЕ!$CF435&amp;"c"&amp;ДАННЫЕ!$CG435&amp;"z"&amp;ДАННЫЕ!$CH435&amp;"d"&amp;IF(H435=4,1,0)&amp;"s"&amp;IF(ДАННЫЕ!$J435=1,0,1)&amp;"u"&amp;IF(ДАННЫЕ!$CJ435&gt;0,1,0)</f>
        <v>g0cf0a06AR1VG0o0xp0v0ntkqwemczd0s1u0</v>
      </c>
      <c r="O435" s="28" t="str">
        <f>ДАННЫЕ!$I435&amp;"g"&amp;B435&amp;A435&amp;"f"&amp;P435&amp;"c"&amp;IF(ДАННЫЕ!$U435&gt;0,1,0)&amp;"s"&amp;IF(ДАННЫЕ!$Q435&gt;0,IF(YEAR(ДАННЫЕ!$F$1)=YEAR(ДАННЫЕ!$Q435),IF(MONTH(ДАННЫЕ!$F$1)=MONTH(ДАННЫЕ!$Q435),111,11),1),0)&amp;"i"&amp;IF(ДАННЫЕ!$R435+ДАННЫЕ!$S435+ДАННЫЕ!$T435=0,0,1)&amp;"h"&amp;IF(ДАННЫЕ!$P435&gt;0,1,0)&amp;"p"&amp;IF(ДАННЫЕ!$CI435&gt;0,IF(YEAR(ДАННЫЕ!$F$1)=YEAR(ДАННЫЕ!$CI435),IF(MONTH(ДАННЫЕ!$F$1)=MONTH(ДАННЫЕ!$CI435),111,11),1),0)&amp;"d"&amp;IF(ДАННЫЕ!$CJ435&gt;0,IF(YEAR(ДАННЫЕ!$F$1)=YEAR(ДАННЫЕ!$CJ435),IF(MONTH(ДАННЫЕ!$F$1)=MONTH(ДАННЫЕ!$CJ435),111,11),1),0)&amp;"o"&amp;IF(ДАННЫЕ!$CK435&gt;0,IF(MONTH(ДАННЫЕ!$F$1)=MONTH(ДАННЫЕ!$CK435),111,11),0)&amp;"v"&amp;IF(ДАННЫЕ!$BE435&gt;0,IF(MONTH(ДАННЫЕ!$F$1)=MONTH(ДАННЫЕ!$BE435),111,11),0)</f>
        <v>g00f0c0s0i0h0p0d0o0v0</v>
      </c>
      <c r="P435" s="15">
        <f t="shared" si="20"/>
        <v>0</v>
      </c>
      <c r="Q435" s="15">
        <f>IF(ДАННЫЕ!$F$1&gt;ДАННЫЕ!$N435,IF(YEAR(ДАННЫЕ!$F$1)=YEAR(ДАННЫЕ!M435),1,0),0)</f>
        <v>0</v>
      </c>
      <c r="R435" s="15">
        <f>IF(ДАННЫЕ!$F$1&gt;ДАННЫЕ!$N435,IF(YEAR(ДАННЫЕ!$F$1)=YEAR(ДАННЫЕ!N435),1,0),0)</f>
        <v>0</v>
      </c>
      <c r="S435" s="15">
        <f>IF(ДАННЫЕ!$AA435="2А",1,IF(ДАННЫЕ!$AA435="2Б",2,IF(ДАННЫЕ!$AA435="2В",3,IF(ДАННЫЕ!$AA435=3,4,IF(ДАННЫЕ!$AA435="4А",5,IF(ДАННЫЕ!$AA435="4Б",6,IF(ДАННЫЕ!$AA435="4В",7,IF(ДАННЫЕ!$AA435=5,8,0))))))))</f>
        <v>0</v>
      </c>
      <c r="T435" s="15">
        <f>IF(OR(ДАННЫЕ!$AC435=2,ДАННЫЕ!$AD435=2,ДАННЫЕ!$AE435=2),2,IF(OR(ДАННЫЕ!$AC435=1,ДАННЫЕ!$AD435=1,ДАННЫЕ!$AE435=1),1,0))</f>
        <v>0</v>
      </c>
    </row>
    <row r="436" spans="1:20" ht="15" customHeight="1" x14ac:dyDescent="0.2">
      <c r="A436" s="78">
        <f>IF(B436&gt;0,IF(MONTH(ДАННЫЕ!$F$1)=MONTH(ДАННЫЕ!$B436),1,0),0)</f>
        <v>0</v>
      </c>
      <c r="B436" s="14">
        <f>IF(ДАННЫЕ!$B436&gt;0,IF(YEAR(ДАННЫЕ!$F$1)=YEAR(ДАННЫЕ!$B436),1,0),0)</f>
        <v>0</v>
      </c>
      <c r="C436" s="14">
        <f>IF(ДАННЫЕ!$CM436&gt;0,IF(YEAR(ДАННЫЕ!$F$1)=YEAR(ДАННЫЕ!$CM436),1,0),0)</f>
        <v>0</v>
      </c>
      <c r="D436" s="14">
        <f>IF(ДАННЫЕ!$CJ436&gt;0,IF(ДАННЫЕ!$CL436&gt;ДАННЫЕ!$F$1,1,IF(ДАННЫЕ!$CL436&gt;0,0,1)),0)</f>
        <v>0</v>
      </c>
      <c r="E436" s="43" t="str">
        <f ca="1">IF(ДАННЫЕ!$F$1&gt;0,IF(ДАННЫЕ!$G436&gt;0,DATEDIF(ДАННЫЕ!$G436,ДАННЫЕ!$F$1,"y"),""),IF(ДАННЫЕ!$G436&gt;0,DATEDIF(ДАННЫЕ!$G436,TODAY(),"y"),""))</f>
        <v/>
      </c>
      <c r="F436" s="43" t="str">
        <f xml:space="preserve"> IF(ДАННЫЕ!$F436="М",IF(E436&gt;=18,IF(E436&lt;60,1,""),""),"")&amp;IF(ДАННЫЕ!$F436="Ж",IF(E436&gt;=18,IF(E436&lt;55,1,""),""),"")</f>
        <v/>
      </c>
      <c r="G436" s="43" t="str">
        <f xml:space="preserve"> IF(ДАННЫЕ!$F436="М",IF(E436&gt;=60,2,""),"")&amp;IF(ДАННЫЕ!$F436="Ж",IF(E436&gt;=55,2,""),"")</f>
        <v/>
      </c>
      <c r="H436" s="43" t="str">
        <f t="shared" ca="1" si="18"/>
        <v/>
      </c>
      <c r="I436" s="43" t="str">
        <f t="shared" ca="1" si="19"/>
        <v>03</v>
      </c>
      <c r="J436" s="28" t="str">
        <f ca="1">ДАННЫЕ!$F436&amp;H436&amp;I436&amp;ДАННЫЕ!$I436&amp;"m"&amp;IF(ДАННЫЕ!$I436&gt;0,IF(ДАННЫЕ!$J436&gt;0,0,1),"")&amp;"f"&amp;IF(ДАННЫЕ!$R436&gt;0,IF(YEAR(ДАННЫЕ!$F$1)=YEAR(ДАННЫЕ!$R436),1,0),0)&amp;"z"&amp;ДАННЫЕ!$R436&amp;"p"&amp;ДАННЫЕ!$S436&amp;"i"&amp;ДАННЫЕ!$T436&amp;"h"&amp;ДАННЫЕ!$K436&amp;"be"&amp;ДАННЫЕ!$BI436&amp;"CD"&amp;IF(ДАННЫЕ!BF436&gt;500,4,IF(ДАННЫЕ!BF436&gt;350,3,IF(ДАННЫЕ!BF436&gt;200,2,IF(ДАННЫЕ!BF436&gt;0,1,0))))&amp;"g"&amp;B436&amp;"d"&amp;H436&amp;"l"&amp;ДАННЫЕ!AT436&amp;"a"&amp;ДАННЫЕ!$V436&amp;"v"&amp;R436&amp;"k"&amp;ДАННЫЕ!$U436&amp;"s"&amp;ДАННЫЕ!$Y436&amp;"t"&amp;ДАННЫЕ!$X436&amp;"b"&amp;IF(ДАННЫЕ!$Q436&gt;1,1,0)&amp;"PP"&amp;ДАННЫЕ!Z436&amp;"c"&amp;S436&amp;"x"&amp;IF(ДАННЫЕ!$BY436&gt;0,IF(YEAR(ДАННЫЕ!$F$1)=YEAR(ДАННЫЕ!$BY436),1,0),0)&amp;"n"&amp;IF(ДАННЫЕ!$BZ436&gt;0,IF(YEAR(ДАННЫЕ!$F$1)=YEAR(ДАННЫЕ!$BZ436),1,0),0)&amp;"u"&amp;D436&amp;"z"&amp;IF(ДАННЫЕ!$CL436&gt;0,IF(YEAR(ДАННЫЕ!$F$1)&gt;YEAR(ДАННЫЕ!$CL436),11,12),0)</f>
        <v>03mf0zpihbeCD0g0dlav0kstb0PPc0x0n0u0z0</v>
      </c>
      <c r="K436" s="28" t="str">
        <f ca="1">ДАННЫЕ!$I436&amp;"x"&amp;B436&amp;"w"&amp;IF(T436+ДАННЫЕ!AD436+ДАННЫЕ!AE436+ДАННЫЕ!AF436+ДАННЫЕ!AG436+ДАННЫЕ!AH436+ДАННЫЕ!$AL436+ДАННЫЕ!AI436+ДАННЫЕ!AJ436+ДАННЫЕ!AK436+ДАННЫЕ!AP436+ДАННЫЕ!AQ436+ДАННЫЕ!AR436+ДАННЫЕ!$AM436+ДАННЫЕ!$AN436+ДАННЫЕ!AS436+ДАННЫЕ!AT436&gt;0,1,0)&amp;IF(OR(T436=2,ДАННЫЕ!AD436=2,ДАННЫЕ!AE436=2,ДАННЫЕ!AF436=2,ДАННЫЕ!AG436=2,ДАННЫЕ!AH436=2,ДАННЫЕ!$AL436=2,ДАННЫЕ!AI436=2,ДАННЫЕ!AJ436=2,ДАННЫЕ!AK436=2,ДАННЫЕ!AP436=2,ДАННЫЕ!AQ436=2,ДАННЫЕ!AR436=2,ДАННЫЕ!$AM436=2,ДАННЫЕ!$AN436=2,ДАННЫЕ!AS436=2,ДАННЫЕ!AT436=2),2,0)&amp;"t"&amp;IF(T436&gt;0,"1"&amp;T436,"00")&amp;"f"&amp;IF(ДАННЫЕ!$AC436,"1"&amp;ДАННЫЕ!$AC436,"00")&amp;"b"&amp;IF(ДАННЫЕ!$AD436,"1"&amp;ДАННЫЕ!$AD436,"00")&amp;"g"&amp;IF(ДАННЫЕ!$AF436,"1"&amp;ДАННЫЕ!$AF436,"00")&amp;"c"&amp;IF(ДАННЫЕ!$AG436,"1"&amp;ДАННЫЕ!$AG436,"00")&amp;"i"&amp;IF(ДАННЫЕ!$AH436,"1"&amp;ДАННЫЕ!$AH436,"00")&amp;"r"&amp;IF(ДАННЫЕ!$AL436,"1"&amp;ДАННЫЕ!$AL436,"00")&amp;"m"&amp;IF(ДАННЫЕ!$AI436,"1"&amp;ДАННЫЕ!$AI436,"00")&amp;"hS"&amp;IF(ДАННЫЕ!$AJ436,"1"&amp;ДАННЫЕ!$AJ436,"00")&amp;"hZ"&amp;IF(ДАННЫЕ!$AK436,"1"&amp;ДАННЫЕ!$AK436,"00")&amp;"p"&amp;IF(ДАННЫЕ!$AP436,"1"&amp;ДАННЫЕ!$AP436,"00")&amp;"k"&amp;IF(ДАННЫЕ!$AQ436,"1"&amp;ДАННЫЕ!$AQ436,"00")&amp;"z"&amp;IF(ДАННЫЕ!$AR436,"1"&amp;ДАННЫЕ!$AR436,"00")&amp;"j"&amp;IF(ДАННЫЕ!$AM436,"1"&amp;ДАННЫЕ!$AM436,"00")&amp;"n"&amp;IF(ДАННЫЕ!$AN436,"1"&amp;ДАННЫЕ!$AN436,"00")&amp;"E"&amp;ДАННЫЕ!BI436&amp;"L"&amp;ДАННЫЕ!AO436&amp;"h"&amp;IF(ДАННЫЕ!$AU436&gt;0,1,0)&amp;"v"&amp;IF(ДАННЫЕ!$AW436&gt;0,1,0)&amp;"a"&amp;IF(ДАННЫЕ!$AS436,"1"&amp;ДАННЫЕ!$AS436,"00")&amp;"s"&amp;IF(ДАННЫЕ!$AT436,"1"&amp;ДАННЫЕ!$AT436,"00")&amp;"u"&amp;IF(ДАННЫЕ!$CJ436&gt;0,1,0)&amp;"y"&amp;B436&amp;"d"&amp;H436&amp;"e"&amp;F436&amp;G436</f>
        <v>x0w00t00f00b00g00c00i00r00m00hS00hZ00p00k00z00j00n00ELh0v0a00s00u0y0de</v>
      </c>
      <c r="L436" s="28" t="str">
        <f ca="1">ДАННЫЕ!$I436&amp;"VN"&amp;IF(ДАННЫЕ!AW436&gt;0,11,10)&amp;"CD"&amp;IF(ДАННЫЕ!BF436&gt;500,16,IF(ДАННЫЕ!BF436&gt;350,15,IF(ДАННЫЕ!BF436&gt;=200,14,IF(ДАННЫЕ!BF436&gt;=100,13,IF(ДАННЫЕ!BF436&gt;=50,12,IF(ДАННЫЕ!BF436&gt;0,11,10))))))&amp;"AR"&amp;IF(ДАННЫЕ!BX436&gt;0,1,0)&amp;"GD"&amp;B436&amp;"VV"&amp;IF(E436&gt;=5,IF(E436&lt;18,1,0),0)</f>
        <v>VN10CD10AR0GD0VV0</v>
      </c>
      <c r="M436" s="28" t="str">
        <f>ДАННЫЕ!$I436&amp;"b"&amp;ДАННЫЕ!$BI436&amp;"r"&amp;ДАННЫЕ!$BJ436&amp;"CD"&amp;IF(ДАННЫЕ!BF436&gt;0,IF(ДАННЫЕ!BF436&lt;200,1,IF(ДАННЫЕ!BF436&lt;350,2,3)),0)&amp;"h"&amp;IF(ДАННЫЕ!$BK436+ДАННЫЕ!$BL436+ДАННЫЕ!$BM436&gt;0,1,0)&amp;"x"&amp;ДАННЫЕ!$BK436&amp;"y"&amp;ДАННЫЕ!$BL436&amp;"z"&amp;ДАННЫЕ!$BM436&amp;"c"&amp;IF(ДАННЫЕ!$BK436+ДАННЫЕ!$BL436+ДАННЫЕ!$BM436=3,1,0)&amp;"a"&amp;IF(ДАННЫЕ!$BQ436+ДАННЫЕ!$BR436&gt;0,1,0)&amp;"d"&amp;ДАННЫЕ!$BQ436&amp;"v"&amp;ДАННЫЕ!$BR436&amp;"p"&amp;ДАННЫЕ!$BS436&amp;"n"&amp;ДАННЫЕ!$BU436&amp;"t"&amp;ДАННЫЕ!$BV436&amp;"o"&amp;ДАННЫЕ!$BT436&amp;"l"&amp;IF(ДАННЫЕ!$BN436&gt;0,1,0)&amp;ДАННЫЕ!$BN436&amp;"g"&amp;ДАННЫЕ!$BO436&amp;"s"&amp;ДАННЫЕ!$BP436&amp;"DZ"&amp;IF(ДАННЫЕ!B436-ДАННЫЕ!G436 &lt; 60,IF(ДАННЫЕ!B436-ДАННЫЕ!G436 &gt;= 0,1,0),0)&amp;"u"&amp;IF(ДАННЫЕ!$CJ436&gt;0,1,0)</f>
        <v>brCD0h0xyzc0a0dvpntol0gsDZ1u0</v>
      </c>
      <c r="N436" s="28" t="str">
        <f ca="1">ДАННЫЕ!$F436&amp;ДАННЫЕ!$I436&amp;"g"&amp;B436&amp;"cf"&amp;D436&amp;"a"&amp;IF(ДАННЫЕ!$BX436&gt;0,1,0)&amp;IF(ДАННЫЕ!$BF436&gt;500,1,IF(ДАННЫЕ!$BF436&gt;350,2,IF(ДАННЫЕ!$BF436&gt;=200,3,IF(ДАННЫЕ!$BF436&gt;=100,4,IF(ДАННЫЕ!$BF436&gt;=50,5,IF(ДАННЫЕ!$BF436&lt;50,6,0))))))&amp;"AR"&amp;IF(DATEDIF(ДАННЫЕ!$BX436,ДАННЫЕ!$F$1,"y")&gt;1,1,0)&amp;"VG"&amp;IF(ДАННЫЕ!$BH436="0",1,0)&amp;"o"&amp;IF(T436+ДАННЫЕ!$AF436+ДАННЫЕ!$AG436+ДАННЫЕ!$AH436+ДАННЫЕ!$AI436+ДАННЫЕ!$AJ436+ДАННЫЕ!$AP436+ДАННЫЕ!$AQ436+ДАННЫЕ!$AR436+ДАННЫЕ!$AU436+ДАННЫЕ!$AW436+ДАННЫЕ!$AS436+ДАННЫЕ!$AT436&gt;0,1,0)&amp;"x"&amp;ДАННЫЕ!$AG436&amp;"p"&amp;IF(ДАННЫЕ!$BY436&gt;0,1,0)&amp;"v"&amp;IF(ДАННЫЕ!$BZ436&gt;0,1,0)&amp;"n"&amp;ДАННЫЕ!$CA436&amp;"t"&amp;ДАННЫЕ!$AY436&amp;"k"&amp;ДАННЫЕ!$CB436&amp;"q"&amp;ДАННЫЕ!$CC436&amp;"w"&amp;ДАННЫЕ!$CD436&amp;"e"&amp;ДАННЫЕ!$CE436&amp;"m"&amp;ДАННЫЕ!$CF436&amp;"c"&amp;ДАННЫЕ!$CG436&amp;"z"&amp;ДАННЫЕ!$CH436&amp;"d"&amp;IF(H436=4,1,0)&amp;"s"&amp;IF(ДАННЫЕ!$J436=1,0,1)&amp;"u"&amp;IF(ДАННЫЕ!$CJ436&gt;0,1,0)</f>
        <v>g0cf0a06AR1VG0o0xp0v0ntkqwemczd0s1u0</v>
      </c>
      <c r="O436" s="28" t="str">
        <f>ДАННЫЕ!$I436&amp;"g"&amp;B436&amp;A436&amp;"f"&amp;P436&amp;"c"&amp;IF(ДАННЫЕ!$U436&gt;0,1,0)&amp;"s"&amp;IF(ДАННЫЕ!$Q436&gt;0,IF(YEAR(ДАННЫЕ!$F$1)=YEAR(ДАННЫЕ!$Q436),IF(MONTH(ДАННЫЕ!$F$1)=MONTH(ДАННЫЕ!$Q436),111,11),1),0)&amp;"i"&amp;IF(ДАННЫЕ!$R436+ДАННЫЕ!$S436+ДАННЫЕ!$T436=0,0,1)&amp;"h"&amp;IF(ДАННЫЕ!$P436&gt;0,1,0)&amp;"p"&amp;IF(ДАННЫЕ!$CI436&gt;0,IF(YEAR(ДАННЫЕ!$F$1)=YEAR(ДАННЫЕ!$CI436),IF(MONTH(ДАННЫЕ!$F$1)=MONTH(ДАННЫЕ!$CI436),111,11),1),0)&amp;"d"&amp;IF(ДАННЫЕ!$CJ436&gt;0,IF(YEAR(ДАННЫЕ!$F$1)=YEAR(ДАННЫЕ!$CJ436),IF(MONTH(ДАННЫЕ!$F$1)=MONTH(ДАННЫЕ!$CJ436),111,11),1),0)&amp;"o"&amp;IF(ДАННЫЕ!$CK436&gt;0,IF(MONTH(ДАННЫЕ!$F$1)=MONTH(ДАННЫЕ!$CK436),111,11),0)&amp;"v"&amp;IF(ДАННЫЕ!$BE436&gt;0,IF(MONTH(ДАННЫЕ!$F$1)=MONTH(ДАННЫЕ!$BE436),111,11),0)</f>
        <v>g00f0c0s0i0h0p0d0o0v0</v>
      </c>
      <c r="P436" s="15">
        <f t="shared" si="20"/>
        <v>0</v>
      </c>
      <c r="Q436" s="15">
        <f>IF(ДАННЫЕ!$F$1&gt;ДАННЫЕ!$N436,IF(YEAR(ДАННЫЕ!$F$1)=YEAR(ДАННЫЕ!M436),1,0),0)</f>
        <v>0</v>
      </c>
      <c r="R436" s="15">
        <f>IF(ДАННЫЕ!$F$1&gt;ДАННЫЕ!$N436,IF(YEAR(ДАННЫЕ!$F$1)=YEAR(ДАННЫЕ!N436),1,0),0)</f>
        <v>0</v>
      </c>
      <c r="S436" s="15">
        <f>IF(ДАННЫЕ!$AA436="2А",1,IF(ДАННЫЕ!$AA436="2Б",2,IF(ДАННЫЕ!$AA436="2В",3,IF(ДАННЫЕ!$AA436=3,4,IF(ДАННЫЕ!$AA436="4А",5,IF(ДАННЫЕ!$AA436="4Б",6,IF(ДАННЫЕ!$AA436="4В",7,IF(ДАННЫЕ!$AA436=5,8,0))))))))</f>
        <v>0</v>
      </c>
      <c r="T436" s="15">
        <f>IF(OR(ДАННЫЕ!$AC436=2,ДАННЫЕ!$AD436=2,ДАННЫЕ!$AE436=2),2,IF(OR(ДАННЫЕ!$AC436=1,ДАННЫЕ!$AD436=1,ДАННЫЕ!$AE436=1),1,0))</f>
        <v>0</v>
      </c>
    </row>
    <row r="437" spans="1:20" ht="15" customHeight="1" x14ac:dyDescent="0.2">
      <c r="A437" s="78">
        <f>IF(B437&gt;0,IF(MONTH(ДАННЫЕ!$F$1)=MONTH(ДАННЫЕ!$B437),1,0),0)</f>
        <v>0</v>
      </c>
      <c r="B437" s="14">
        <f>IF(ДАННЫЕ!$B437&gt;0,IF(YEAR(ДАННЫЕ!$F$1)=YEAR(ДАННЫЕ!$B437),1,0),0)</f>
        <v>0</v>
      </c>
      <c r="C437" s="14">
        <f>IF(ДАННЫЕ!$CM437&gt;0,IF(YEAR(ДАННЫЕ!$F$1)=YEAR(ДАННЫЕ!$CM437),1,0),0)</f>
        <v>0</v>
      </c>
      <c r="D437" s="14">
        <f>IF(ДАННЫЕ!$CJ437&gt;0,IF(ДАННЫЕ!$CL437&gt;ДАННЫЕ!$F$1,1,IF(ДАННЫЕ!$CL437&gt;0,0,1)),0)</f>
        <v>0</v>
      </c>
      <c r="E437" s="43" t="str">
        <f ca="1">IF(ДАННЫЕ!$F$1&gt;0,IF(ДАННЫЕ!$G437&gt;0,DATEDIF(ДАННЫЕ!$G437,ДАННЫЕ!$F$1,"y"),""),IF(ДАННЫЕ!$G437&gt;0,DATEDIF(ДАННЫЕ!$G437,TODAY(),"y"),""))</f>
        <v/>
      </c>
      <c r="F437" s="43" t="str">
        <f xml:space="preserve"> IF(ДАННЫЕ!$F437="М",IF(E437&gt;=18,IF(E437&lt;60,1,""),""),"")&amp;IF(ДАННЫЕ!$F437="Ж",IF(E437&gt;=18,IF(E437&lt;55,1,""),""),"")</f>
        <v/>
      </c>
      <c r="G437" s="43" t="str">
        <f xml:space="preserve"> IF(ДАННЫЕ!$F437="М",IF(E437&gt;=60,2,""),"")&amp;IF(ДАННЫЕ!$F437="Ж",IF(E437&gt;=55,2,""),"")</f>
        <v/>
      </c>
      <c r="H437" s="43" t="str">
        <f t="shared" ca="1" si="18"/>
        <v/>
      </c>
      <c r="I437" s="43" t="str">
        <f t="shared" ca="1" si="19"/>
        <v>03</v>
      </c>
      <c r="J437" s="28" t="str">
        <f ca="1">ДАННЫЕ!$F437&amp;H437&amp;I437&amp;ДАННЫЕ!$I437&amp;"m"&amp;IF(ДАННЫЕ!$I437&gt;0,IF(ДАННЫЕ!$J437&gt;0,0,1),"")&amp;"f"&amp;IF(ДАННЫЕ!$R437&gt;0,IF(YEAR(ДАННЫЕ!$F$1)=YEAR(ДАННЫЕ!$R437),1,0),0)&amp;"z"&amp;ДАННЫЕ!$R437&amp;"p"&amp;ДАННЫЕ!$S437&amp;"i"&amp;ДАННЫЕ!$T437&amp;"h"&amp;ДАННЫЕ!$K437&amp;"be"&amp;ДАННЫЕ!$BI437&amp;"CD"&amp;IF(ДАННЫЕ!BF437&gt;500,4,IF(ДАННЫЕ!BF437&gt;350,3,IF(ДАННЫЕ!BF437&gt;200,2,IF(ДАННЫЕ!BF437&gt;0,1,0))))&amp;"g"&amp;B437&amp;"d"&amp;H437&amp;"l"&amp;ДАННЫЕ!AT437&amp;"a"&amp;ДАННЫЕ!$V437&amp;"v"&amp;R437&amp;"k"&amp;ДАННЫЕ!$U437&amp;"s"&amp;ДАННЫЕ!$Y437&amp;"t"&amp;ДАННЫЕ!$X437&amp;"b"&amp;IF(ДАННЫЕ!$Q437&gt;1,1,0)&amp;"PP"&amp;ДАННЫЕ!Z437&amp;"c"&amp;S437&amp;"x"&amp;IF(ДАННЫЕ!$BY437&gt;0,IF(YEAR(ДАННЫЕ!$F$1)=YEAR(ДАННЫЕ!$BY437),1,0),0)&amp;"n"&amp;IF(ДАННЫЕ!$BZ437&gt;0,IF(YEAR(ДАННЫЕ!$F$1)=YEAR(ДАННЫЕ!$BZ437),1,0),0)&amp;"u"&amp;D437&amp;"z"&amp;IF(ДАННЫЕ!$CL437&gt;0,IF(YEAR(ДАННЫЕ!$F$1)&gt;YEAR(ДАННЫЕ!$CL437),11,12),0)</f>
        <v>03mf0zpihbeCD0g0dlav0kstb0PPc0x0n0u0z0</v>
      </c>
      <c r="K437" s="28" t="str">
        <f ca="1">ДАННЫЕ!$I437&amp;"x"&amp;B437&amp;"w"&amp;IF(T437+ДАННЫЕ!AD437+ДАННЫЕ!AE437+ДАННЫЕ!AF437+ДАННЫЕ!AG437+ДАННЫЕ!AH437+ДАННЫЕ!$AL437+ДАННЫЕ!AI437+ДАННЫЕ!AJ437+ДАННЫЕ!AK437+ДАННЫЕ!AP437+ДАННЫЕ!AQ437+ДАННЫЕ!AR437+ДАННЫЕ!$AM437+ДАННЫЕ!$AN437+ДАННЫЕ!AS437+ДАННЫЕ!AT437&gt;0,1,0)&amp;IF(OR(T437=2,ДАННЫЕ!AD437=2,ДАННЫЕ!AE437=2,ДАННЫЕ!AF437=2,ДАННЫЕ!AG437=2,ДАННЫЕ!AH437=2,ДАННЫЕ!$AL437=2,ДАННЫЕ!AI437=2,ДАННЫЕ!AJ437=2,ДАННЫЕ!AK437=2,ДАННЫЕ!AP437=2,ДАННЫЕ!AQ437=2,ДАННЫЕ!AR437=2,ДАННЫЕ!$AM437=2,ДАННЫЕ!$AN437=2,ДАННЫЕ!AS437=2,ДАННЫЕ!AT437=2),2,0)&amp;"t"&amp;IF(T437&gt;0,"1"&amp;T437,"00")&amp;"f"&amp;IF(ДАННЫЕ!$AC437,"1"&amp;ДАННЫЕ!$AC437,"00")&amp;"b"&amp;IF(ДАННЫЕ!$AD437,"1"&amp;ДАННЫЕ!$AD437,"00")&amp;"g"&amp;IF(ДАННЫЕ!$AF437,"1"&amp;ДАННЫЕ!$AF437,"00")&amp;"c"&amp;IF(ДАННЫЕ!$AG437,"1"&amp;ДАННЫЕ!$AG437,"00")&amp;"i"&amp;IF(ДАННЫЕ!$AH437,"1"&amp;ДАННЫЕ!$AH437,"00")&amp;"r"&amp;IF(ДАННЫЕ!$AL437,"1"&amp;ДАННЫЕ!$AL437,"00")&amp;"m"&amp;IF(ДАННЫЕ!$AI437,"1"&amp;ДАННЫЕ!$AI437,"00")&amp;"hS"&amp;IF(ДАННЫЕ!$AJ437,"1"&amp;ДАННЫЕ!$AJ437,"00")&amp;"hZ"&amp;IF(ДАННЫЕ!$AK437,"1"&amp;ДАННЫЕ!$AK437,"00")&amp;"p"&amp;IF(ДАННЫЕ!$AP437,"1"&amp;ДАННЫЕ!$AP437,"00")&amp;"k"&amp;IF(ДАННЫЕ!$AQ437,"1"&amp;ДАННЫЕ!$AQ437,"00")&amp;"z"&amp;IF(ДАННЫЕ!$AR437,"1"&amp;ДАННЫЕ!$AR437,"00")&amp;"j"&amp;IF(ДАННЫЕ!$AM437,"1"&amp;ДАННЫЕ!$AM437,"00")&amp;"n"&amp;IF(ДАННЫЕ!$AN437,"1"&amp;ДАННЫЕ!$AN437,"00")&amp;"E"&amp;ДАННЫЕ!BI437&amp;"L"&amp;ДАННЫЕ!AO437&amp;"h"&amp;IF(ДАННЫЕ!$AU437&gt;0,1,0)&amp;"v"&amp;IF(ДАННЫЕ!$AW437&gt;0,1,0)&amp;"a"&amp;IF(ДАННЫЕ!$AS437,"1"&amp;ДАННЫЕ!$AS437,"00")&amp;"s"&amp;IF(ДАННЫЕ!$AT437,"1"&amp;ДАННЫЕ!$AT437,"00")&amp;"u"&amp;IF(ДАННЫЕ!$CJ437&gt;0,1,0)&amp;"y"&amp;B437&amp;"d"&amp;H437&amp;"e"&amp;F437&amp;G437</f>
        <v>x0w00t00f00b00g00c00i00r00m00hS00hZ00p00k00z00j00n00ELh0v0a00s00u0y0de</v>
      </c>
      <c r="L437" s="28" t="str">
        <f ca="1">ДАННЫЕ!$I437&amp;"VN"&amp;IF(ДАННЫЕ!AW437&gt;0,11,10)&amp;"CD"&amp;IF(ДАННЫЕ!BF437&gt;500,16,IF(ДАННЫЕ!BF437&gt;350,15,IF(ДАННЫЕ!BF437&gt;=200,14,IF(ДАННЫЕ!BF437&gt;=100,13,IF(ДАННЫЕ!BF437&gt;=50,12,IF(ДАННЫЕ!BF437&gt;0,11,10))))))&amp;"AR"&amp;IF(ДАННЫЕ!BX437&gt;0,1,0)&amp;"GD"&amp;B437&amp;"VV"&amp;IF(E437&gt;=5,IF(E437&lt;18,1,0),0)</f>
        <v>VN10CD10AR0GD0VV0</v>
      </c>
      <c r="M437" s="28" t="str">
        <f>ДАННЫЕ!$I437&amp;"b"&amp;ДАННЫЕ!$BI437&amp;"r"&amp;ДАННЫЕ!$BJ437&amp;"CD"&amp;IF(ДАННЫЕ!BF437&gt;0,IF(ДАННЫЕ!BF437&lt;200,1,IF(ДАННЫЕ!BF437&lt;350,2,3)),0)&amp;"h"&amp;IF(ДАННЫЕ!$BK437+ДАННЫЕ!$BL437+ДАННЫЕ!$BM437&gt;0,1,0)&amp;"x"&amp;ДАННЫЕ!$BK437&amp;"y"&amp;ДАННЫЕ!$BL437&amp;"z"&amp;ДАННЫЕ!$BM437&amp;"c"&amp;IF(ДАННЫЕ!$BK437+ДАННЫЕ!$BL437+ДАННЫЕ!$BM437=3,1,0)&amp;"a"&amp;IF(ДАННЫЕ!$BQ437+ДАННЫЕ!$BR437&gt;0,1,0)&amp;"d"&amp;ДАННЫЕ!$BQ437&amp;"v"&amp;ДАННЫЕ!$BR437&amp;"p"&amp;ДАННЫЕ!$BS437&amp;"n"&amp;ДАННЫЕ!$BU437&amp;"t"&amp;ДАННЫЕ!$BV437&amp;"o"&amp;ДАННЫЕ!$BT437&amp;"l"&amp;IF(ДАННЫЕ!$BN437&gt;0,1,0)&amp;ДАННЫЕ!$BN437&amp;"g"&amp;ДАННЫЕ!$BO437&amp;"s"&amp;ДАННЫЕ!$BP437&amp;"DZ"&amp;IF(ДАННЫЕ!B437-ДАННЫЕ!G437 &lt; 60,IF(ДАННЫЕ!B437-ДАННЫЕ!G437 &gt;= 0,1,0),0)&amp;"u"&amp;IF(ДАННЫЕ!$CJ437&gt;0,1,0)</f>
        <v>brCD0h0xyzc0a0dvpntol0gsDZ1u0</v>
      </c>
      <c r="N437" s="28" t="str">
        <f ca="1">ДАННЫЕ!$F437&amp;ДАННЫЕ!$I437&amp;"g"&amp;B437&amp;"cf"&amp;D437&amp;"a"&amp;IF(ДАННЫЕ!$BX437&gt;0,1,0)&amp;IF(ДАННЫЕ!$BF437&gt;500,1,IF(ДАННЫЕ!$BF437&gt;350,2,IF(ДАННЫЕ!$BF437&gt;=200,3,IF(ДАННЫЕ!$BF437&gt;=100,4,IF(ДАННЫЕ!$BF437&gt;=50,5,IF(ДАННЫЕ!$BF437&lt;50,6,0))))))&amp;"AR"&amp;IF(DATEDIF(ДАННЫЕ!$BX437,ДАННЫЕ!$F$1,"y")&gt;1,1,0)&amp;"VG"&amp;IF(ДАННЫЕ!$BH437="0",1,0)&amp;"o"&amp;IF(T437+ДАННЫЕ!$AF437+ДАННЫЕ!$AG437+ДАННЫЕ!$AH437+ДАННЫЕ!$AI437+ДАННЫЕ!$AJ437+ДАННЫЕ!$AP437+ДАННЫЕ!$AQ437+ДАННЫЕ!$AR437+ДАННЫЕ!$AU437+ДАННЫЕ!$AW437+ДАННЫЕ!$AS437+ДАННЫЕ!$AT437&gt;0,1,0)&amp;"x"&amp;ДАННЫЕ!$AG437&amp;"p"&amp;IF(ДАННЫЕ!$BY437&gt;0,1,0)&amp;"v"&amp;IF(ДАННЫЕ!$BZ437&gt;0,1,0)&amp;"n"&amp;ДАННЫЕ!$CA437&amp;"t"&amp;ДАННЫЕ!$AY437&amp;"k"&amp;ДАННЫЕ!$CB437&amp;"q"&amp;ДАННЫЕ!$CC437&amp;"w"&amp;ДАННЫЕ!$CD437&amp;"e"&amp;ДАННЫЕ!$CE437&amp;"m"&amp;ДАННЫЕ!$CF437&amp;"c"&amp;ДАННЫЕ!$CG437&amp;"z"&amp;ДАННЫЕ!$CH437&amp;"d"&amp;IF(H437=4,1,0)&amp;"s"&amp;IF(ДАННЫЕ!$J437=1,0,1)&amp;"u"&amp;IF(ДАННЫЕ!$CJ437&gt;0,1,0)</f>
        <v>g0cf0a06AR1VG0o0xp0v0ntkqwemczd0s1u0</v>
      </c>
      <c r="O437" s="28" t="str">
        <f>ДАННЫЕ!$I437&amp;"g"&amp;B437&amp;A437&amp;"f"&amp;P437&amp;"c"&amp;IF(ДАННЫЕ!$U437&gt;0,1,0)&amp;"s"&amp;IF(ДАННЫЕ!$Q437&gt;0,IF(YEAR(ДАННЫЕ!$F$1)=YEAR(ДАННЫЕ!$Q437),IF(MONTH(ДАННЫЕ!$F$1)=MONTH(ДАННЫЕ!$Q437),111,11),1),0)&amp;"i"&amp;IF(ДАННЫЕ!$R437+ДАННЫЕ!$S437+ДАННЫЕ!$T437=0,0,1)&amp;"h"&amp;IF(ДАННЫЕ!$P437&gt;0,1,0)&amp;"p"&amp;IF(ДАННЫЕ!$CI437&gt;0,IF(YEAR(ДАННЫЕ!$F$1)=YEAR(ДАННЫЕ!$CI437),IF(MONTH(ДАННЫЕ!$F$1)=MONTH(ДАННЫЕ!$CI437),111,11),1),0)&amp;"d"&amp;IF(ДАННЫЕ!$CJ437&gt;0,IF(YEAR(ДАННЫЕ!$F$1)=YEAR(ДАННЫЕ!$CJ437),IF(MONTH(ДАННЫЕ!$F$1)=MONTH(ДАННЫЕ!$CJ437),111,11),1),0)&amp;"o"&amp;IF(ДАННЫЕ!$CK437&gt;0,IF(MONTH(ДАННЫЕ!$F$1)=MONTH(ДАННЫЕ!$CK437),111,11),0)&amp;"v"&amp;IF(ДАННЫЕ!$BE437&gt;0,IF(MONTH(ДАННЫЕ!$F$1)=MONTH(ДАННЫЕ!$BE437),111,11),0)</f>
        <v>g00f0c0s0i0h0p0d0o0v0</v>
      </c>
      <c r="P437" s="15">
        <f t="shared" si="20"/>
        <v>0</v>
      </c>
      <c r="Q437" s="15">
        <f>IF(ДАННЫЕ!$F$1&gt;ДАННЫЕ!$N437,IF(YEAR(ДАННЫЕ!$F$1)=YEAR(ДАННЫЕ!M437),1,0),0)</f>
        <v>0</v>
      </c>
      <c r="R437" s="15">
        <f>IF(ДАННЫЕ!$F$1&gt;ДАННЫЕ!$N437,IF(YEAR(ДАННЫЕ!$F$1)=YEAR(ДАННЫЕ!N437),1,0),0)</f>
        <v>0</v>
      </c>
      <c r="S437" s="15">
        <f>IF(ДАННЫЕ!$AA437="2А",1,IF(ДАННЫЕ!$AA437="2Б",2,IF(ДАННЫЕ!$AA437="2В",3,IF(ДАННЫЕ!$AA437=3,4,IF(ДАННЫЕ!$AA437="4А",5,IF(ДАННЫЕ!$AA437="4Б",6,IF(ДАННЫЕ!$AA437="4В",7,IF(ДАННЫЕ!$AA437=5,8,0))))))))</f>
        <v>0</v>
      </c>
      <c r="T437" s="15">
        <f>IF(OR(ДАННЫЕ!$AC437=2,ДАННЫЕ!$AD437=2,ДАННЫЕ!$AE437=2),2,IF(OR(ДАННЫЕ!$AC437=1,ДАННЫЕ!$AD437=1,ДАННЫЕ!$AE437=1),1,0))</f>
        <v>0</v>
      </c>
    </row>
    <row r="438" spans="1:20" ht="15" customHeight="1" x14ac:dyDescent="0.2">
      <c r="A438" s="78">
        <f>IF(B438&gt;0,IF(MONTH(ДАННЫЕ!$F$1)=MONTH(ДАННЫЕ!$B438),1,0),0)</f>
        <v>0</v>
      </c>
      <c r="B438" s="14">
        <f>IF(ДАННЫЕ!$B438&gt;0,IF(YEAR(ДАННЫЕ!$F$1)=YEAR(ДАННЫЕ!$B438),1,0),0)</f>
        <v>0</v>
      </c>
      <c r="C438" s="14">
        <f>IF(ДАННЫЕ!$CM438&gt;0,IF(YEAR(ДАННЫЕ!$F$1)=YEAR(ДАННЫЕ!$CM438),1,0),0)</f>
        <v>0</v>
      </c>
      <c r="D438" s="14">
        <f>IF(ДАННЫЕ!$CJ438&gt;0,IF(ДАННЫЕ!$CL438&gt;ДАННЫЕ!$F$1,1,IF(ДАННЫЕ!$CL438&gt;0,0,1)),0)</f>
        <v>0</v>
      </c>
      <c r="E438" s="43" t="str">
        <f ca="1">IF(ДАННЫЕ!$F$1&gt;0,IF(ДАННЫЕ!$G438&gt;0,DATEDIF(ДАННЫЕ!$G438,ДАННЫЕ!$F$1,"y"),""),IF(ДАННЫЕ!$G438&gt;0,DATEDIF(ДАННЫЕ!$G438,TODAY(),"y"),""))</f>
        <v/>
      </c>
      <c r="F438" s="43" t="str">
        <f xml:space="preserve"> IF(ДАННЫЕ!$F438="М",IF(E438&gt;=18,IF(E438&lt;60,1,""),""),"")&amp;IF(ДАННЫЕ!$F438="Ж",IF(E438&gt;=18,IF(E438&lt;55,1,""),""),"")</f>
        <v/>
      </c>
      <c r="G438" s="43" t="str">
        <f xml:space="preserve"> IF(ДАННЫЕ!$F438="М",IF(E438&gt;=60,2,""),"")&amp;IF(ДАННЫЕ!$F438="Ж",IF(E438&gt;=55,2,""),"")</f>
        <v/>
      </c>
      <c r="H438" s="43" t="str">
        <f t="shared" ca="1" si="18"/>
        <v/>
      </c>
      <c r="I438" s="43" t="str">
        <f t="shared" ca="1" si="19"/>
        <v>03</v>
      </c>
      <c r="J438" s="28" t="str">
        <f ca="1">ДАННЫЕ!$F438&amp;H438&amp;I438&amp;ДАННЫЕ!$I438&amp;"m"&amp;IF(ДАННЫЕ!$I438&gt;0,IF(ДАННЫЕ!$J438&gt;0,0,1),"")&amp;"f"&amp;IF(ДАННЫЕ!$R438&gt;0,IF(YEAR(ДАННЫЕ!$F$1)=YEAR(ДАННЫЕ!$R438),1,0),0)&amp;"z"&amp;ДАННЫЕ!$R438&amp;"p"&amp;ДАННЫЕ!$S438&amp;"i"&amp;ДАННЫЕ!$T438&amp;"h"&amp;ДАННЫЕ!$K438&amp;"be"&amp;ДАННЫЕ!$BI438&amp;"CD"&amp;IF(ДАННЫЕ!BF438&gt;500,4,IF(ДАННЫЕ!BF438&gt;350,3,IF(ДАННЫЕ!BF438&gt;200,2,IF(ДАННЫЕ!BF438&gt;0,1,0))))&amp;"g"&amp;B438&amp;"d"&amp;H438&amp;"l"&amp;ДАННЫЕ!AT438&amp;"a"&amp;ДАННЫЕ!$V438&amp;"v"&amp;R438&amp;"k"&amp;ДАННЫЕ!$U438&amp;"s"&amp;ДАННЫЕ!$Y438&amp;"t"&amp;ДАННЫЕ!$X438&amp;"b"&amp;IF(ДАННЫЕ!$Q438&gt;1,1,0)&amp;"PP"&amp;ДАННЫЕ!Z438&amp;"c"&amp;S438&amp;"x"&amp;IF(ДАННЫЕ!$BY438&gt;0,IF(YEAR(ДАННЫЕ!$F$1)=YEAR(ДАННЫЕ!$BY438),1,0),0)&amp;"n"&amp;IF(ДАННЫЕ!$BZ438&gt;0,IF(YEAR(ДАННЫЕ!$F$1)=YEAR(ДАННЫЕ!$BZ438),1,0),0)&amp;"u"&amp;D438&amp;"z"&amp;IF(ДАННЫЕ!$CL438&gt;0,IF(YEAR(ДАННЫЕ!$F$1)&gt;YEAR(ДАННЫЕ!$CL438),11,12),0)</f>
        <v>03mf0zpihbeCD0g0dlav0kstb0PPc0x0n0u0z0</v>
      </c>
      <c r="K438" s="28" t="str">
        <f ca="1">ДАННЫЕ!$I438&amp;"x"&amp;B438&amp;"w"&amp;IF(T438+ДАННЫЕ!AD438+ДАННЫЕ!AE438+ДАННЫЕ!AF438+ДАННЫЕ!AG438+ДАННЫЕ!AH438+ДАННЫЕ!$AL438+ДАННЫЕ!AI438+ДАННЫЕ!AJ438+ДАННЫЕ!AK438+ДАННЫЕ!AP438+ДАННЫЕ!AQ438+ДАННЫЕ!AR438+ДАННЫЕ!$AM438+ДАННЫЕ!$AN438+ДАННЫЕ!AS438+ДАННЫЕ!AT438&gt;0,1,0)&amp;IF(OR(T438=2,ДАННЫЕ!AD438=2,ДАННЫЕ!AE438=2,ДАННЫЕ!AF438=2,ДАННЫЕ!AG438=2,ДАННЫЕ!AH438=2,ДАННЫЕ!$AL438=2,ДАННЫЕ!AI438=2,ДАННЫЕ!AJ438=2,ДАННЫЕ!AK438=2,ДАННЫЕ!AP438=2,ДАННЫЕ!AQ438=2,ДАННЫЕ!AR438=2,ДАННЫЕ!$AM438=2,ДАННЫЕ!$AN438=2,ДАННЫЕ!AS438=2,ДАННЫЕ!AT438=2),2,0)&amp;"t"&amp;IF(T438&gt;0,"1"&amp;T438,"00")&amp;"f"&amp;IF(ДАННЫЕ!$AC438,"1"&amp;ДАННЫЕ!$AC438,"00")&amp;"b"&amp;IF(ДАННЫЕ!$AD438,"1"&amp;ДАННЫЕ!$AD438,"00")&amp;"g"&amp;IF(ДАННЫЕ!$AF438,"1"&amp;ДАННЫЕ!$AF438,"00")&amp;"c"&amp;IF(ДАННЫЕ!$AG438,"1"&amp;ДАННЫЕ!$AG438,"00")&amp;"i"&amp;IF(ДАННЫЕ!$AH438,"1"&amp;ДАННЫЕ!$AH438,"00")&amp;"r"&amp;IF(ДАННЫЕ!$AL438,"1"&amp;ДАННЫЕ!$AL438,"00")&amp;"m"&amp;IF(ДАННЫЕ!$AI438,"1"&amp;ДАННЫЕ!$AI438,"00")&amp;"hS"&amp;IF(ДАННЫЕ!$AJ438,"1"&amp;ДАННЫЕ!$AJ438,"00")&amp;"hZ"&amp;IF(ДАННЫЕ!$AK438,"1"&amp;ДАННЫЕ!$AK438,"00")&amp;"p"&amp;IF(ДАННЫЕ!$AP438,"1"&amp;ДАННЫЕ!$AP438,"00")&amp;"k"&amp;IF(ДАННЫЕ!$AQ438,"1"&amp;ДАННЫЕ!$AQ438,"00")&amp;"z"&amp;IF(ДАННЫЕ!$AR438,"1"&amp;ДАННЫЕ!$AR438,"00")&amp;"j"&amp;IF(ДАННЫЕ!$AM438,"1"&amp;ДАННЫЕ!$AM438,"00")&amp;"n"&amp;IF(ДАННЫЕ!$AN438,"1"&amp;ДАННЫЕ!$AN438,"00")&amp;"E"&amp;ДАННЫЕ!BI438&amp;"L"&amp;ДАННЫЕ!AO438&amp;"h"&amp;IF(ДАННЫЕ!$AU438&gt;0,1,0)&amp;"v"&amp;IF(ДАННЫЕ!$AW438&gt;0,1,0)&amp;"a"&amp;IF(ДАННЫЕ!$AS438,"1"&amp;ДАННЫЕ!$AS438,"00")&amp;"s"&amp;IF(ДАННЫЕ!$AT438,"1"&amp;ДАННЫЕ!$AT438,"00")&amp;"u"&amp;IF(ДАННЫЕ!$CJ438&gt;0,1,0)&amp;"y"&amp;B438&amp;"d"&amp;H438&amp;"e"&amp;F438&amp;G438</f>
        <v>x0w00t00f00b00g00c00i00r00m00hS00hZ00p00k00z00j00n00ELh0v0a00s00u0y0de</v>
      </c>
      <c r="L438" s="28" t="str">
        <f ca="1">ДАННЫЕ!$I438&amp;"VN"&amp;IF(ДАННЫЕ!AW438&gt;0,11,10)&amp;"CD"&amp;IF(ДАННЫЕ!BF438&gt;500,16,IF(ДАННЫЕ!BF438&gt;350,15,IF(ДАННЫЕ!BF438&gt;=200,14,IF(ДАННЫЕ!BF438&gt;=100,13,IF(ДАННЫЕ!BF438&gt;=50,12,IF(ДАННЫЕ!BF438&gt;0,11,10))))))&amp;"AR"&amp;IF(ДАННЫЕ!BX438&gt;0,1,0)&amp;"GD"&amp;B438&amp;"VV"&amp;IF(E438&gt;=5,IF(E438&lt;18,1,0),0)</f>
        <v>VN10CD10AR0GD0VV0</v>
      </c>
      <c r="M438" s="28" t="str">
        <f>ДАННЫЕ!$I438&amp;"b"&amp;ДАННЫЕ!$BI438&amp;"r"&amp;ДАННЫЕ!$BJ438&amp;"CD"&amp;IF(ДАННЫЕ!BF438&gt;0,IF(ДАННЫЕ!BF438&lt;200,1,IF(ДАННЫЕ!BF438&lt;350,2,3)),0)&amp;"h"&amp;IF(ДАННЫЕ!$BK438+ДАННЫЕ!$BL438+ДАННЫЕ!$BM438&gt;0,1,0)&amp;"x"&amp;ДАННЫЕ!$BK438&amp;"y"&amp;ДАННЫЕ!$BL438&amp;"z"&amp;ДАННЫЕ!$BM438&amp;"c"&amp;IF(ДАННЫЕ!$BK438+ДАННЫЕ!$BL438+ДАННЫЕ!$BM438=3,1,0)&amp;"a"&amp;IF(ДАННЫЕ!$BQ438+ДАННЫЕ!$BR438&gt;0,1,0)&amp;"d"&amp;ДАННЫЕ!$BQ438&amp;"v"&amp;ДАННЫЕ!$BR438&amp;"p"&amp;ДАННЫЕ!$BS438&amp;"n"&amp;ДАННЫЕ!$BU438&amp;"t"&amp;ДАННЫЕ!$BV438&amp;"o"&amp;ДАННЫЕ!$BT438&amp;"l"&amp;IF(ДАННЫЕ!$BN438&gt;0,1,0)&amp;ДАННЫЕ!$BN438&amp;"g"&amp;ДАННЫЕ!$BO438&amp;"s"&amp;ДАННЫЕ!$BP438&amp;"DZ"&amp;IF(ДАННЫЕ!B438-ДАННЫЕ!G438 &lt; 60,IF(ДАННЫЕ!B438-ДАННЫЕ!G438 &gt;= 0,1,0),0)&amp;"u"&amp;IF(ДАННЫЕ!$CJ438&gt;0,1,0)</f>
        <v>brCD0h0xyzc0a0dvpntol0gsDZ1u0</v>
      </c>
      <c r="N438" s="28" t="str">
        <f ca="1">ДАННЫЕ!$F438&amp;ДАННЫЕ!$I438&amp;"g"&amp;B438&amp;"cf"&amp;D438&amp;"a"&amp;IF(ДАННЫЕ!$BX438&gt;0,1,0)&amp;IF(ДАННЫЕ!$BF438&gt;500,1,IF(ДАННЫЕ!$BF438&gt;350,2,IF(ДАННЫЕ!$BF438&gt;=200,3,IF(ДАННЫЕ!$BF438&gt;=100,4,IF(ДАННЫЕ!$BF438&gt;=50,5,IF(ДАННЫЕ!$BF438&lt;50,6,0))))))&amp;"AR"&amp;IF(DATEDIF(ДАННЫЕ!$BX438,ДАННЫЕ!$F$1,"y")&gt;1,1,0)&amp;"VG"&amp;IF(ДАННЫЕ!$BH438="0",1,0)&amp;"o"&amp;IF(T438+ДАННЫЕ!$AF438+ДАННЫЕ!$AG438+ДАННЫЕ!$AH438+ДАННЫЕ!$AI438+ДАННЫЕ!$AJ438+ДАННЫЕ!$AP438+ДАННЫЕ!$AQ438+ДАННЫЕ!$AR438+ДАННЫЕ!$AU438+ДАННЫЕ!$AW438+ДАННЫЕ!$AS438+ДАННЫЕ!$AT438&gt;0,1,0)&amp;"x"&amp;ДАННЫЕ!$AG438&amp;"p"&amp;IF(ДАННЫЕ!$BY438&gt;0,1,0)&amp;"v"&amp;IF(ДАННЫЕ!$BZ438&gt;0,1,0)&amp;"n"&amp;ДАННЫЕ!$CA438&amp;"t"&amp;ДАННЫЕ!$AY438&amp;"k"&amp;ДАННЫЕ!$CB438&amp;"q"&amp;ДАННЫЕ!$CC438&amp;"w"&amp;ДАННЫЕ!$CD438&amp;"e"&amp;ДАННЫЕ!$CE438&amp;"m"&amp;ДАННЫЕ!$CF438&amp;"c"&amp;ДАННЫЕ!$CG438&amp;"z"&amp;ДАННЫЕ!$CH438&amp;"d"&amp;IF(H438=4,1,0)&amp;"s"&amp;IF(ДАННЫЕ!$J438=1,0,1)&amp;"u"&amp;IF(ДАННЫЕ!$CJ438&gt;0,1,0)</f>
        <v>g0cf0a06AR1VG0o0xp0v0ntkqwemczd0s1u0</v>
      </c>
      <c r="O438" s="28" t="str">
        <f>ДАННЫЕ!$I438&amp;"g"&amp;B438&amp;A438&amp;"f"&amp;P438&amp;"c"&amp;IF(ДАННЫЕ!$U438&gt;0,1,0)&amp;"s"&amp;IF(ДАННЫЕ!$Q438&gt;0,IF(YEAR(ДАННЫЕ!$F$1)=YEAR(ДАННЫЕ!$Q438),IF(MONTH(ДАННЫЕ!$F$1)=MONTH(ДАННЫЕ!$Q438),111,11),1),0)&amp;"i"&amp;IF(ДАННЫЕ!$R438+ДАННЫЕ!$S438+ДАННЫЕ!$T438=0,0,1)&amp;"h"&amp;IF(ДАННЫЕ!$P438&gt;0,1,0)&amp;"p"&amp;IF(ДАННЫЕ!$CI438&gt;0,IF(YEAR(ДАННЫЕ!$F$1)=YEAR(ДАННЫЕ!$CI438),IF(MONTH(ДАННЫЕ!$F$1)=MONTH(ДАННЫЕ!$CI438),111,11),1),0)&amp;"d"&amp;IF(ДАННЫЕ!$CJ438&gt;0,IF(YEAR(ДАННЫЕ!$F$1)=YEAR(ДАННЫЕ!$CJ438),IF(MONTH(ДАННЫЕ!$F$1)=MONTH(ДАННЫЕ!$CJ438),111,11),1),0)&amp;"o"&amp;IF(ДАННЫЕ!$CK438&gt;0,IF(MONTH(ДАННЫЕ!$F$1)=MONTH(ДАННЫЕ!$CK438),111,11),0)&amp;"v"&amp;IF(ДАННЫЕ!$BE438&gt;0,IF(MONTH(ДАННЫЕ!$F$1)=MONTH(ДАННЫЕ!$BE438),111,11),0)</f>
        <v>g00f0c0s0i0h0p0d0o0v0</v>
      </c>
      <c r="P438" s="15">
        <f t="shared" si="20"/>
        <v>0</v>
      </c>
      <c r="Q438" s="15">
        <f>IF(ДАННЫЕ!$F$1&gt;ДАННЫЕ!$N438,IF(YEAR(ДАННЫЕ!$F$1)=YEAR(ДАННЫЕ!M438),1,0),0)</f>
        <v>0</v>
      </c>
      <c r="R438" s="15">
        <f>IF(ДАННЫЕ!$F$1&gt;ДАННЫЕ!$N438,IF(YEAR(ДАННЫЕ!$F$1)=YEAR(ДАННЫЕ!N438),1,0),0)</f>
        <v>0</v>
      </c>
      <c r="S438" s="15">
        <f>IF(ДАННЫЕ!$AA438="2А",1,IF(ДАННЫЕ!$AA438="2Б",2,IF(ДАННЫЕ!$AA438="2В",3,IF(ДАННЫЕ!$AA438=3,4,IF(ДАННЫЕ!$AA438="4А",5,IF(ДАННЫЕ!$AA438="4Б",6,IF(ДАННЫЕ!$AA438="4В",7,IF(ДАННЫЕ!$AA438=5,8,0))))))))</f>
        <v>0</v>
      </c>
      <c r="T438" s="15">
        <f>IF(OR(ДАННЫЕ!$AC438=2,ДАННЫЕ!$AD438=2,ДАННЫЕ!$AE438=2),2,IF(OR(ДАННЫЕ!$AC438=1,ДАННЫЕ!$AD438=1,ДАННЫЕ!$AE438=1),1,0))</f>
        <v>0</v>
      </c>
    </row>
    <row r="439" spans="1:20" ht="15" customHeight="1" x14ac:dyDescent="0.2">
      <c r="A439" s="78">
        <f>IF(B439&gt;0,IF(MONTH(ДАННЫЕ!$F$1)=MONTH(ДАННЫЕ!$B439),1,0),0)</f>
        <v>0</v>
      </c>
      <c r="B439" s="14">
        <f>IF(ДАННЫЕ!$B439&gt;0,IF(YEAR(ДАННЫЕ!$F$1)=YEAR(ДАННЫЕ!$B439),1,0),0)</f>
        <v>0</v>
      </c>
      <c r="C439" s="14">
        <f>IF(ДАННЫЕ!$CM439&gt;0,IF(YEAR(ДАННЫЕ!$F$1)=YEAR(ДАННЫЕ!$CM439),1,0),0)</f>
        <v>0</v>
      </c>
      <c r="D439" s="14">
        <f>IF(ДАННЫЕ!$CJ439&gt;0,IF(ДАННЫЕ!$CL439&gt;ДАННЫЕ!$F$1,1,IF(ДАННЫЕ!$CL439&gt;0,0,1)),0)</f>
        <v>0</v>
      </c>
      <c r="E439" s="43" t="str">
        <f ca="1">IF(ДАННЫЕ!$F$1&gt;0,IF(ДАННЫЕ!$G439&gt;0,DATEDIF(ДАННЫЕ!$G439,ДАННЫЕ!$F$1,"y"),""),IF(ДАННЫЕ!$G439&gt;0,DATEDIF(ДАННЫЕ!$G439,TODAY(),"y"),""))</f>
        <v/>
      </c>
      <c r="F439" s="43" t="str">
        <f xml:space="preserve"> IF(ДАННЫЕ!$F439="М",IF(E439&gt;=18,IF(E439&lt;60,1,""),""),"")&amp;IF(ДАННЫЕ!$F439="Ж",IF(E439&gt;=18,IF(E439&lt;55,1,""),""),"")</f>
        <v/>
      </c>
      <c r="G439" s="43" t="str">
        <f xml:space="preserve"> IF(ДАННЫЕ!$F439="М",IF(E439&gt;=60,2,""),"")&amp;IF(ДАННЫЕ!$F439="Ж",IF(E439&gt;=55,2,""),"")</f>
        <v/>
      </c>
      <c r="H439" s="43" t="str">
        <f t="shared" ca="1" si="18"/>
        <v/>
      </c>
      <c r="I439" s="43" t="str">
        <f t="shared" ca="1" si="19"/>
        <v>03</v>
      </c>
      <c r="J439" s="28" t="str">
        <f ca="1">ДАННЫЕ!$F439&amp;H439&amp;I439&amp;ДАННЫЕ!$I439&amp;"m"&amp;IF(ДАННЫЕ!$I439&gt;0,IF(ДАННЫЕ!$J439&gt;0,0,1),"")&amp;"f"&amp;IF(ДАННЫЕ!$R439&gt;0,IF(YEAR(ДАННЫЕ!$F$1)=YEAR(ДАННЫЕ!$R439),1,0),0)&amp;"z"&amp;ДАННЫЕ!$R439&amp;"p"&amp;ДАННЫЕ!$S439&amp;"i"&amp;ДАННЫЕ!$T439&amp;"h"&amp;ДАННЫЕ!$K439&amp;"be"&amp;ДАННЫЕ!$BI439&amp;"CD"&amp;IF(ДАННЫЕ!BF439&gt;500,4,IF(ДАННЫЕ!BF439&gt;350,3,IF(ДАННЫЕ!BF439&gt;200,2,IF(ДАННЫЕ!BF439&gt;0,1,0))))&amp;"g"&amp;B439&amp;"d"&amp;H439&amp;"l"&amp;ДАННЫЕ!AT439&amp;"a"&amp;ДАННЫЕ!$V439&amp;"v"&amp;R439&amp;"k"&amp;ДАННЫЕ!$U439&amp;"s"&amp;ДАННЫЕ!$Y439&amp;"t"&amp;ДАННЫЕ!$X439&amp;"b"&amp;IF(ДАННЫЕ!$Q439&gt;1,1,0)&amp;"PP"&amp;ДАННЫЕ!Z439&amp;"c"&amp;S439&amp;"x"&amp;IF(ДАННЫЕ!$BY439&gt;0,IF(YEAR(ДАННЫЕ!$F$1)=YEAR(ДАННЫЕ!$BY439),1,0),0)&amp;"n"&amp;IF(ДАННЫЕ!$BZ439&gt;0,IF(YEAR(ДАННЫЕ!$F$1)=YEAR(ДАННЫЕ!$BZ439),1,0),0)&amp;"u"&amp;D439&amp;"z"&amp;IF(ДАННЫЕ!$CL439&gt;0,IF(YEAR(ДАННЫЕ!$F$1)&gt;YEAR(ДАННЫЕ!$CL439),11,12),0)</f>
        <v>03mf0zpihbeCD0g0dlav0kstb0PPc0x0n0u0z0</v>
      </c>
      <c r="K439" s="28" t="str">
        <f ca="1">ДАННЫЕ!$I439&amp;"x"&amp;B439&amp;"w"&amp;IF(T439+ДАННЫЕ!AD439+ДАННЫЕ!AE439+ДАННЫЕ!AF439+ДАННЫЕ!AG439+ДАННЫЕ!AH439+ДАННЫЕ!$AL439+ДАННЫЕ!AI439+ДАННЫЕ!AJ439+ДАННЫЕ!AK439+ДАННЫЕ!AP439+ДАННЫЕ!AQ439+ДАННЫЕ!AR439+ДАННЫЕ!$AM439+ДАННЫЕ!$AN439+ДАННЫЕ!AS439+ДАННЫЕ!AT439&gt;0,1,0)&amp;IF(OR(T439=2,ДАННЫЕ!AD439=2,ДАННЫЕ!AE439=2,ДАННЫЕ!AF439=2,ДАННЫЕ!AG439=2,ДАННЫЕ!AH439=2,ДАННЫЕ!$AL439=2,ДАННЫЕ!AI439=2,ДАННЫЕ!AJ439=2,ДАННЫЕ!AK439=2,ДАННЫЕ!AP439=2,ДАННЫЕ!AQ439=2,ДАННЫЕ!AR439=2,ДАННЫЕ!$AM439=2,ДАННЫЕ!$AN439=2,ДАННЫЕ!AS439=2,ДАННЫЕ!AT439=2),2,0)&amp;"t"&amp;IF(T439&gt;0,"1"&amp;T439,"00")&amp;"f"&amp;IF(ДАННЫЕ!$AC439,"1"&amp;ДАННЫЕ!$AC439,"00")&amp;"b"&amp;IF(ДАННЫЕ!$AD439,"1"&amp;ДАННЫЕ!$AD439,"00")&amp;"g"&amp;IF(ДАННЫЕ!$AF439,"1"&amp;ДАННЫЕ!$AF439,"00")&amp;"c"&amp;IF(ДАННЫЕ!$AG439,"1"&amp;ДАННЫЕ!$AG439,"00")&amp;"i"&amp;IF(ДАННЫЕ!$AH439,"1"&amp;ДАННЫЕ!$AH439,"00")&amp;"r"&amp;IF(ДАННЫЕ!$AL439,"1"&amp;ДАННЫЕ!$AL439,"00")&amp;"m"&amp;IF(ДАННЫЕ!$AI439,"1"&amp;ДАННЫЕ!$AI439,"00")&amp;"hS"&amp;IF(ДАННЫЕ!$AJ439,"1"&amp;ДАННЫЕ!$AJ439,"00")&amp;"hZ"&amp;IF(ДАННЫЕ!$AK439,"1"&amp;ДАННЫЕ!$AK439,"00")&amp;"p"&amp;IF(ДАННЫЕ!$AP439,"1"&amp;ДАННЫЕ!$AP439,"00")&amp;"k"&amp;IF(ДАННЫЕ!$AQ439,"1"&amp;ДАННЫЕ!$AQ439,"00")&amp;"z"&amp;IF(ДАННЫЕ!$AR439,"1"&amp;ДАННЫЕ!$AR439,"00")&amp;"j"&amp;IF(ДАННЫЕ!$AM439,"1"&amp;ДАННЫЕ!$AM439,"00")&amp;"n"&amp;IF(ДАННЫЕ!$AN439,"1"&amp;ДАННЫЕ!$AN439,"00")&amp;"E"&amp;ДАННЫЕ!BI439&amp;"L"&amp;ДАННЫЕ!AO439&amp;"h"&amp;IF(ДАННЫЕ!$AU439&gt;0,1,0)&amp;"v"&amp;IF(ДАННЫЕ!$AW439&gt;0,1,0)&amp;"a"&amp;IF(ДАННЫЕ!$AS439,"1"&amp;ДАННЫЕ!$AS439,"00")&amp;"s"&amp;IF(ДАННЫЕ!$AT439,"1"&amp;ДАННЫЕ!$AT439,"00")&amp;"u"&amp;IF(ДАННЫЕ!$CJ439&gt;0,1,0)&amp;"y"&amp;B439&amp;"d"&amp;H439&amp;"e"&amp;F439&amp;G439</f>
        <v>x0w00t00f00b00g00c00i00r00m00hS00hZ00p00k00z00j00n00ELh0v0a00s00u0y0de</v>
      </c>
      <c r="L439" s="28" t="str">
        <f ca="1">ДАННЫЕ!$I439&amp;"VN"&amp;IF(ДАННЫЕ!AW439&gt;0,11,10)&amp;"CD"&amp;IF(ДАННЫЕ!BF439&gt;500,16,IF(ДАННЫЕ!BF439&gt;350,15,IF(ДАННЫЕ!BF439&gt;=200,14,IF(ДАННЫЕ!BF439&gt;=100,13,IF(ДАННЫЕ!BF439&gt;=50,12,IF(ДАННЫЕ!BF439&gt;0,11,10))))))&amp;"AR"&amp;IF(ДАННЫЕ!BX439&gt;0,1,0)&amp;"GD"&amp;B439&amp;"VV"&amp;IF(E439&gt;=5,IF(E439&lt;18,1,0),0)</f>
        <v>VN10CD10AR0GD0VV0</v>
      </c>
      <c r="M439" s="28" t="str">
        <f>ДАННЫЕ!$I439&amp;"b"&amp;ДАННЫЕ!$BI439&amp;"r"&amp;ДАННЫЕ!$BJ439&amp;"CD"&amp;IF(ДАННЫЕ!BF439&gt;0,IF(ДАННЫЕ!BF439&lt;200,1,IF(ДАННЫЕ!BF439&lt;350,2,3)),0)&amp;"h"&amp;IF(ДАННЫЕ!$BK439+ДАННЫЕ!$BL439+ДАННЫЕ!$BM439&gt;0,1,0)&amp;"x"&amp;ДАННЫЕ!$BK439&amp;"y"&amp;ДАННЫЕ!$BL439&amp;"z"&amp;ДАННЫЕ!$BM439&amp;"c"&amp;IF(ДАННЫЕ!$BK439+ДАННЫЕ!$BL439+ДАННЫЕ!$BM439=3,1,0)&amp;"a"&amp;IF(ДАННЫЕ!$BQ439+ДАННЫЕ!$BR439&gt;0,1,0)&amp;"d"&amp;ДАННЫЕ!$BQ439&amp;"v"&amp;ДАННЫЕ!$BR439&amp;"p"&amp;ДАННЫЕ!$BS439&amp;"n"&amp;ДАННЫЕ!$BU439&amp;"t"&amp;ДАННЫЕ!$BV439&amp;"o"&amp;ДАННЫЕ!$BT439&amp;"l"&amp;IF(ДАННЫЕ!$BN439&gt;0,1,0)&amp;ДАННЫЕ!$BN439&amp;"g"&amp;ДАННЫЕ!$BO439&amp;"s"&amp;ДАННЫЕ!$BP439&amp;"DZ"&amp;IF(ДАННЫЕ!B439-ДАННЫЕ!G439 &lt; 60,IF(ДАННЫЕ!B439-ДАННЫЕ!G439 &gt;= 0,1,0),0)&amp;"u"&amp;IF(ДАННЫЕ!$CJ439&gt;0,1,0)</f>
        <v>brCD0h0xyzc0a0dvpntol0gsDZ1u0</v>
      </c>
      <c r="N439" s="28" t="str">
        <f ca="1">ДАННЫЕ!$F439&amp;ДАННЫЕ!$I439&amp;"g"&amp;B439&amp;"cf"&amp;D439&amp;"a"&amp;IF(ДАННЫЕ!$BX439&gt;0,1,0)&amp;IF(ДАННЫЕ!$BF439&gt;500,1,IF(ДАННЫЕ!$BF439&gt;350,2,IF(ДАННЫЕ!$BF439&gt;=200,3,IF(ДАННЫЕ!$BF439&gt;=100,4,IF(ДАННЫЕ!$BF439&gt;=50,5,IF(ДАННЫЕ!$BF439&lt;50,6,0))))))&amp;"AR"&amp;IF(DATEDIF(ДАННЫЕ!$BX439,ДАННЫЕ!$F$1,"y")&gt;1,1,0)&amp;"VG"&amp;IF(ДАННЫЕ!$BH439="0",1,0)&amp;"o"&amp;IF(T439+ДАННЫЕ!$AF439+ДАННЫЕ!$AG439+ДАННЫЕ!$AH439+ДАННЫЕ!$AI439+ДАННЫЕ!$AJ439+ДАННЫЕ!$AP439+ДАННЫЕ!$AQ439+ДАННЫЕ!$AR439+ДАННЫЕ!$AU439+ДАННЫЕ!$AW439+ДАННЫЕ!$AS439+ДАННЫЕ!$AT439&gt;0,1,0)&amp;"x"&amp;ДАННЫЕ!$AG439&amp;"p"&amp;IF(ДАННЫЕ!$BY439&gt;0,1,0)&amp;"v"&amp;IF(ДАННЫЕ!$BZ439&gt;0,1,0)&amp;"n"&amp;ДАННЫЕ!$CA439&amp;"t"&amp;ДАННЫЕ!$AY439&amp;"k"&amp;ДАННЫЕ!$CB439&amp;"q"&amp;ДАННЫЕ!$CC439&amp;"w"&amp;ДАННЫЕ!$CD439&amp;"e"&amp;ДАННЫЕ!$CE439&amp;"m"&amp;ДАННЫЕ!$CF439&amp;"c"&amp;ДАННЫЕ!$CG439&amp;"z"&amp;ДАННЫЕ!$CH439&amp;"d"&amp;IF(H439=4,1,0)&amp;"s"&amp;IF(ДАННЫЕ!$J439=1,0,1)&amp;"u"&amp;IF(ДАННЫЕ!$CJ439&gt;0,1,0)</f>
        <v>g0cf0a06AR1VG0o0xp0v0ntkqwemczd0s1u0</v>
      </c>
      <c r="O439" s="28" t="str">
        <f>ДАННЫЕ!$I439&amp;"g"&amp;B439&amp;A439&amp;"f"&amp;P439&amp;"c"&amp;IF(ДАННЫЕ!$U439&gt;0,1,0)&amp;"s"&amp;IF(ДАННЫЕ!$Q439&gt;0,IF(YEAR(ДАННЫЕ!$F$1)=YEAR(ДАННЫЕ!$Q439),IF(MONTH(ДАННЫЕ!$F$1)=MONTH(ДАННЫЕ!$Q439),111,11),1),0)&amp;"i"&amp;IF(ДАННЫЕ!$R439+ДАННЫЕ!$S439+ДАННЫЕ!$T439=0,0,1)&amp;"h"&amp;IF(ДАННЫЕ!$P439&gt;0,1,0)&amp;"p"&amp;IF(ДАННЫЕ!$CI439&gt;0,IF(YEAR(ДАННЫЕ!$F$1)=YEAR(ДАННЫЕ!$CI439),IF(MONTH(ДАННЫЕ!$F$1)=MONTH(ДАННЫЕ!$CI439),111,11),1),0)&amp;"d"&amp;IF(ДАННЫЕ!$CJ439&gt;0,IF(YEAR(ДАННЫЕ!$F$1)=YEAR(ДАННЫЕ!$CJ439),IF(MONTH(ДАННЫЕ!$F$1)=MONTH(ДАННЫЕ!$CJ439),111,11),1),0)&amp;"o"&amp;IF(ДАННЫЕ!$CK439&gt;0,IF(MONTH(ДАННЫЕ!$F$1)=MONTH(ДАННЫЕ!$CK439),111,11),0)&amp;"v"&amp;IF(ДАННЫЕ!$BE439&gt;0,IF(MONTH(ДАННЫЕ!$F$1)=MONTH(ДАННЫЕ!$BE439),111,11),0)</f>
        <v>g00f0c0s0i0h0p0d0o0v0</v>
      </c>
      <c r="P439" s="15">
        <f t="shared" si="20"/>
        <v>0</v>
      </c>
      <c r="Q439" s="15">
        <f>IF(ДАННЫЕ!$F$1&gt;ДАННЫЕ!$N439,IF(YEAR(ДАННЫЕ!$F$1)=YEAR(ДАННЫЕ!M439),1,0),0)</f>
        <v>0</v>
      </c>
      <c r="R439" s="15">
        <f>IF(ДАННЫЕ!$F$1&gt;ДАННЫЕ!$N439,IF(YEAR(ДАННЫЕ!$F$1)=YEAR(ДАННЫЕ!N439),1,0),0)</f>
        <v>0</v>
      </c>
      <c r="S439" s="15">
        <f>IF(ДАННЫЕ!$AA439="2А",1,IF(ДАННЫЕ!$AA439="2Б",2,IF(ДАННЫЕ!$AA439="2В",3,IF(ДАННЫЕ!$AA439=3,4,IF(ДАННЫЕ!$AA439="4А",5,IF(ДАННЫЕ!$AA439="4Б",6,IF(ДАННЫЕ!$AA439="4В",7,IF(ДАННЫЕ!$AA439=5,8,0))))))))</f>
        <v>0</v>
      </c>
      <c r="T439" s="15">
        <f>IF(OR(ДАННЫЕ!$AC439=2,ДАННЫЕ!$AD439=2,ДАННЫЕ!$AE439=2),2,IF(OR(ДАННЫЕ!$AC439=1,ДАННЫЕ!$AD439=1,ДАННЫЕ!$AE439=1),1,0))</f>
        <v>0</v>
      </c>
    </row>
    <row r="440" spans="1:20" ht="15" customHeight="1" x14ac:dyDescent="0.2">
      <c r="A440" s="78">
        <f>IF(B440&gt;0,IF(MONTH(ДАННЫЕ!$F$1)=MONTH(ДАННЫЕ!$B440),1,0),0)</f>
        <v>0</v>
      </c>
      <c r="B440" s="14">
        <f>IF(ДАННЫЕ!$B440&gt;0,IF(YEAR(ДАННЫЕ!$F$1)=YEAR(ДАННЫЕ!$B440),1,0),0)</f>
        <v>0</v>
      </c>
      <c r="C440" s="14">
        <f>IF(ДАННЫЕ!$CM440&gt;0,IF(YEAR(ДАННЫЕ!$F$1)=YEAR(ДАННЫЕ!$CM440),1,0),0)</f>
        <v>0</v>
      </c>
      <c r="D440" s="14">
        <f>IF(ДАННЫЕ!$CJ440&gt;0,IF(ДАННЫЕ!$CL440&gt;ДАННЫЕ!$F$1,1,IF(ДАННЫЕ!$CL440&gt;0,0,1)),0)</f>
        <v>0</v>
      </c>
      <c r="E440" s="43" t="str">
        <f ca="1">IF(ДАННЫЕ!$F$1&gt;0,IF(ДАННЫЕ!$G440&gt;0,DATEDIF(ДАННЫЕ!$G440,ДАННЫЕ!$F$1,"y"),""),IF(ДАННЫЕ!$G440&gt;0,DATEDIF(ДАННЫЕ!$G440,TODAY(),"y"),""))</f>
        <v/>
      </c>
      <c r="F440" s="43" t="str">
        <f xml:space="preserve"> IF(ДАННЫЕ!$F440="М",IF(E440&gt;=18,IF(E440&lt;60,1,""),""),"")&amp;IF(ДАННЫЕ!$F440="Ж",IF(E440&gt;=18,IF(E440&lt;55,1,""),""),"")</f>
        <v/>
      </c>
      <c r="G440" s="43" t="str">
        <f xml:space="preserve"> IF(ДАННЫЕ!$F440="М",IF(E440&gt;=60,2,""),"")&amp;IF(ДАННЫЕ!$F440="Ж",IF(E440&gt;=55,2,""),"")</f>
        <v/>
      </c>
      <c r="H440" s="43" t="str">
        <f t="shared" ca="1" si="18"/>
        <v/>
      </c>
      <c r="I440" s="43" t="str">
        <f t="shared" ca="1" si="19"/>
        <v>03</v>
      </c>
      <c r="J440" s="28" t="str">
        <f ca="1">ДАННЫЕ!$F440&amp;H440&amp;I440&amp;ДАННЫЕ!$I440&amp;"m"&amp;IF(ДАННЫЕ!$I440&gt;0,IF(ДАННЫЕ!$J440&gt;0,0,1),"")&amp;"f"&amp;IF(ДАННЫЕ!$R440&gt;0,IF(YEAR(ДАННЫЕ!$F$1)=YEAR(ДАННЫЕ!$R440),1,0),0)&amp;"z"&amp;ДАННЫЕ!$R440&amp;"p"&amp;ДАННЫЕ!$S440&amp;"i"&amp;ДАННЫЕ!$T440&amp;"h"&amp;ДАННЫЕ!$K440&amp;"be"&amp;ДАННЫЕ!$BI440&amp;"CD"&amp;IF(ДАННЫЕ!BF440&gt;500,4,IF(ДАННЫЕ!BF440&gt;350,3,IF(ДАННЫЕ!BF440&gt;200,2,IF(ДАННЫЕ!BF440&gt;0,1,0))))&amp;"g"&amp;B440&amp;"d"&amp;H440&amp;"l"&amp;ДАННЫЕ!AT440&amp;"a"&amp;ДАННЫЕ!$V440&amp;"v"&amp;R440&amp;"k"&amp;ДАННЫЕ!$U440&amp;"s"&amp;ДАННЫЕ!$Y440&amp;"t"&amp;ДАННЫЕ!$X440&amp;"b"&amp;IF(ДАННЫЕ!$Q440&gt;1,1,0)&amp;"PP"&amp;ДАННЫЕ!Z440&amp;"c"&amp;S440&amp;"x"&amp;IF(ДАННЫЕ!$BY440&gt;0,IF(YEAR(ДАННЫЕ!$F$1)=YEAR(ДАННЫЕ!$BY440),1,0),0)&amp;"n"&amp;IF(ДАННЫЕ!$BZ440&gt;0,IF(YEAR(ДАННЫЕ!$F$1)=YEAR(ДАННЫЕ!$BZ440),1,0),0)&amp;"u"&amp;D440&amp;"z"&amp;IF(ДАННЫЕ!$CL440&gt;0,IF(YEAR(ДАННЫЕ!$F$1)&gt;YEAR(ДАННЫЕ!$CL440),11,12),0)</f>
        <v>03mf0zpihbeCD0g0dlav0kstb0PPc0x0n0u0z0</v>
      </c>
      <c r="K440" s="28" t="str">
        <f ca="1">ДАННЫЕ!$I440&amp;"x"&amp;B440&amp;"w"&amp;IF(T440+ДАННЫЕ!AD440+ДАННЫЕ!AE440+ДАННЫЕ!AF440+ДАННЫЕ!AG440+ДАННЫЕ!AH440+ДАННЫЕ!$AL440+ДАННЫЕ!AI440+ДАННЫЕ!AJ440+ДАННЫЕ!AK440+ДАННЫЕ!AP440+ДАННЫЕ!AQ440+ДАННЫЕ!AR440+ДАННЫЕ!$AM440+ДАННЫЕ!$AN440+ДАННЫЕ!AS440+ДАННЫЕ!AT440&gt;0,1,0)&amp;IF(OR(T440=2,ДАННЫЕ!AD440=2,ДАННЫЕ!AE440=2,ДАННЫЕ!AF440=2,ДАННЫЕ!AG440=2,ДАННЫЕ!AH440=2,ДАННЫЕ!$AL440=2,ДАННЫЕ!AI440=2,ДАННЫЕ!AJ440=2,ДАННЫЕ!AK440=2,ДАННЫЕ!AP440=2,ДАННЫЕ!AQ440=2,ДАННЫЕ!AR440=2,ДАННЫЕ!$AM440=2,ДАННЫЕ!$AN440=2,ДАННЫЕ!AS440=2,ДАННЫЕ!AT440=2),2,0)&amp;"t"&amp;IF(T440&gt;0,"1"&amp;T440,"00")&amp;"f"&amp;IF(ДАННЫЕ!$AC440,"1"&amp;ДАННЫЕ!$AC440,"00")&amp;"b"&amp;IF(ДАННЫЕ!$AD440,"1"&amp;ДАННЫЕ!$AD440,"00")&amp;"g"&amp;IF(ДАННЫЕ!$AF440,"1"&amp;ДАННЫЕ!$AF440,"00")&amp;"c"&amp;IF(ДАННЫЕ!$AG440,"1"&amp;ДАННЫЕ!$AG440,"00")&amp;"i"&amp;IF(ДАННЫЕ!$AH440,"1"&amp;ДАННЫЕ!$AH440,"00")&amp;"r"&amp;IF(ДАННЫЕ!$AL440,"1"&amp;ДАННЫЕ!$AL440,"00")&amp;"m"&amp;IF(ДАННЫЕ!$AI440,"1"&amp;ДАННЫЕ!$AI440,"00")&amp;"hS"&amp;IF(ДАННЫЕ!$AJ440,"1"&amp;ДАННЫЕ!$AJ440,"00")&amp;"hZ"&amp;IF(ДАННЫЕ!$AK440,"1"&amp;ДАННЫЕ!$AK440,"00")&amp;"p"&amp;IF(ДАННЫЕ!$AP440,"1"&amp;ДАННЫЕ!$AP440,"00")&amp;"k"&amp;IF(ДАННЫЕ!$AQ440,"1"&amp;ДАННЫЕ!$AQ440,"00")&amp;"z"&amp;IF(ДАННЫЕ!$AR440,"1"&amp;ДАННЫЕ!$AR440,"00")&amp;"j"&amp;IF(ДАННЫЕ!$AM440,"1"&amp;ДАННЫЕ!$AM440,"00")&amp;"n"&amp;IF(ДАННЫЕ!$AN440,"1"&amp;ДАННЫЕ!$AN440,"00")&amp;"E"&amp;ДАННЫЕ!BI440&amp;"L"&amp;ДАННЫЕ!AO440&amp;"h"&amp;IF(ДАННЫЕ!$AU440&gt;0,1,0)&amp;"v"&amp;IF(ДАННЫЕ!$AW440&gt;0,1,0)&amp;"a"&amp;IF(ДАННЫЕ!$AS440,"1"&amp;ДАННЫЕ!$AS440,"00")&amp;"s"&amp;IF(ДАННЫЕ!$AT440,"1"&amp;ДАННЫЕ!$AT440,"00")&amp;"u"&amp;IF(ДАННЫЕ!$CJ440&gt;0,1,0)&amp;"y"&amp;B440&amp;"d"&amp;H440&amp;"e"&amp;F440&amp;G440</f>
        <v>x0w00t00f00b00g00c00i00r00m00hS00hZ00p00k00z00j00n00ELh0v0a00s00u0y0de</v>
      </c>
      <c r="L440" s="28" t="str">
        <f ca="1">ДАННЫЕ!$I440&amp;"VN"&amp;IF(ДАННЫЕ!AW440&gt;0,11,10)&amp;"CD"&amp;IF(ДАННЫЕ!BF440&gt;500,16,IF(ДАННЫЕ!BF440&gt;350,15,IF(ДАННЫЕ!BF440&gt;=200,14,IF(ДАННЫЕ!BF440&gt;=100,13,IF(ДАННЫЕ!BF440&gt;=50,12,IF(ДАННЫЕ!BF440&gt;0,11,10))))))&amp;"AR"&amp;IF(ДАННЫЕ!BX440&gt;0,1,0)&amp;"GD"&amp;B440&amp;"VV"&amp;IF(E440&gt;=5,IF(E440&lt;18,1,0),0)</f>
        <v>VN10CD10AR0GD0VV0</v>
      </c>
      <c r="M440" s="28" t="str">
        <f>ДАННЫЕ!$I440&amp;"b"&amp;ДАННЫЕ!$BI440&amp;"r"&amp;ДАННЫЕ!$BJ440&amp;"CD"&amp;IF(ДАННЫЕ!BF440&gt;0,IF(ДАННЫЕ!BF440&lt;200,1,IF(ДАННЫЕ!BF440&lt;350,2,3)),0)&amp;"h"&amp;IF(ДАННЫЕ!$BK440+ДАННЫЕ!$BL440+ДАННЫЕ!$BM440&gt;0,1,0)&amp;"x"&amp;ДАННЫЕ!$BK440&amp;"y"&amp;ДАННЫЕ!$BL440&amp;"z"&amp;ДАННЫЕ!$BM440&amp;"c"&amp;IF(ДАННЫЕ!$BK440+ДАННЫЕ!$BL440+ДАННЫЕ!$BM440=3,1,0)&amp;"a"&amp;IF(ДАННЫЕ!$BQ440+ДАННЫЕ!$BR440&gt;0,1,0)&amp;"d"&amp;ДАННЫЕ!$BQ440&amp;"v"&amp;ДАННЫЕ!$BR440&amp;"p"&amp;ДАННЫЕ!$BS440&amp;"n"&amp;ДАННЫЕ!$BU440&amp;"t"&amp;ДАННЫЕ!$BV440&amp;"o"&amp;ДАННЫЕ!$BT440&amp;"l"&amp;IF(ДАННЫЕ!$BN440&gt;0,1,0)&amp;ДАННЫЕ!$BN440&amp;"g"&amp;ДАННЫЕ!$BO440&amp;"s"&amp;ДАННЫЕ!$BP440&amp;"DZ"&amp;IF(ДАННЫЕ!B440-ДАННЫЕ!G440 &lt; 60,IF(ДАННЫЕ!B440-ДАННЫЕ!G440 &gt;= 0,1,0),0)&amp;"u"&amp;IF(ДАННЫЕ!$CJ440&gt;0,1,0)</f>
        <v>brCD0h0xyzc0a0dvpntol0gsDZ1u0</v>
      </c>
      <c r="N440" s="28" t="str">
        <f ca="1">ДАННЫЕ!$F440&amp;ДАННЫЕ!$I440&amp;"g"&amp;B440&amp;"cf"&amp;D440&amp;"a"&amp;IF(ДАННЫЕ!$BX440&gt;0,1,0)&amp;IF(ДАННЫЕ!$BF440&gt;500,1,IF(ДАННЫЕ!$BF440&gt;350,2,IF(ДАННЫЕ!$BF440&gt;=200,3,IF(ДАННЫЕ!$BF440&gt;=100,4,IF(ДАННЫЕ!$BF440&gt;=50,5,IF(ДАННЫЕ!$BF440&lt;50,6,0))))))&amp;"AR"&amp;IF(DATEDIF(ДАННЫЕ!$BX440,ДАННЫЕ!$F$1,"y")&gt;1,1,0)&amp;"VG"&amp;IF(ДАННЫЕ!$BH440="0",1,0)&amp;"o"&amp;IF(T440+ДАННЫЕ!$AF440+ДАННЫЕ!$AG440+ДАННЫЕ!$AH440+ДАННЫЕ!$AI440+ДАННЫЕ!$AJ440+ДАННЫЕ!$AP440+ДАННЫЕ!$AQ440+ДАННЫЕ!$AR440+ДАННЫЕ!$AU440+ДАННЫЕ!$AW440+ДАННЫЕ!$AS440+ДАННЫЕ!$AT440&gt;0,1,0)&amp;"x"&amp;ДАННЫЕ!$AG440&amp;"p"&amp;IF(ДАННЫЕ!$BY440&gt;0,1,0)&amp;"v"&amp;IF(ДАННЫЕ!$BZ440&gt;0,1,0)&amp;"n"&amp;ДАННЫЕ!$CA440&amp;"t"&amp;ДАННЫЕ!$AY440&amp;"k"&amp;ДАННЫЕ!$CB440&amp;"q"&amp;ДАННЫЕ!$CC440&amp;"w"&amp;ДАННЫЕ!$CD440&amp;"e"&amp;ДАННЫЕ!$CE440&amp;"m"&amp;ДАННЫЕ!$CF440&amp;"c"&amp;ДАННЫЕ!$CG440&amp;"z"&amp;ДАННЫЕ!$CH440&amp;"d"&amp;IF(H440=4,1,0)&amp;"s"&amp;IF(ДАННЫЕ!$J440=1,0,1)&amp;"u"&amp;IF(ДАННЫЕ!$CJ440&gt;0,1,0)</f>
        <v>g0cf0a06AR1VG0o0xp0v0ntkqwemczd0s1u0</v>
      </c>
      <c r="O440" s="28" t="str">
        <f>ДАННЫЕ!$I440&amp;"g"&amp;B440&amp;A440&amp;"f"&amp;P440&amp;"c"&amp;IF(ДАННЫЕ!$U440&gt;0,1,0)&amp;"s"&amp;IF(ДАННЫЕ!$Q440&gt;0,IF(YEAR(ДАННЫЕ!$F$1)=YEAR(ДАННЫЕ!$Q440),IF(MONTH(ДАННЫЕ!$F$1)=MONTH(ДАННЫЕ!$Q440),111,11),1),0)&amp;"i"&amp;IF(ДАННЫЕ!$R440+ДАННЫЕ!$S440+ДАННЫЕ!$T440=0,0,1)&amp;"h"&amp;IF(ДАННЫЕ!$P440&gt;0,1,0)&amp;"p"&amp;IF(ДАННЫЕ!$CI440&gt;0,IF(YEAR(ДАННЫЕ!$F$1)=YEAR(ДАННЫЕ!$CI440),IF(MONTH(ДАННЫЕ!$F$1)=MONTH(ДАННЫЕ!$CI440),111,11),1),0)&amp;"d"&amp;IF(ДАННЫЕ!$CJ440&gt;0,IF(YEAR(ДАННЫЕ!$F$1)=YEAR(ДАННЫЕ!$CJ440),IF(MONTH(ДАННЫЕ!$F$1)=MONTH(ДАННЫЕ!$CJ440),111,11),1),0)&amp;"o"&amp;IF(ДАННЫЕ!$CK440&gt;0,IF(MONTH(ДАННЫЕ!$F$1)=MONTH(ДАННЫЕ!$CK440),111,11),0)&amp;"v"&amp;IF(ДАННЫЕ!$BE440&gt;0,IF(MONTH(ДАННЫЕ!$F$1)=MONTH(ДАННЫЕ!$BE440),111,11),0)</f>
        <v>g00f0c0s0i0h0p0d0o0v0</v>
      </c>
      <c r="P440" s="15">
        <f t="shared" si="20"/>
        <v>0</v>
      </c>
      <c r="Q440" s="15">
        <f>IF(ДАННЫЕ!$F$1&gt;ДАННЫЕ!$N440,IF(YEAR(ДАННЫЕ!$F$1)=YEAR(ДАННЫЕ!M440),1,0),0)</f>
        <v>0</v>
      </c>
      <c r="R440" s="15">
        <f>IF(ДАННЫЕ!$F$1&gt;ДАННЫЕ!$N440,IF(YEAR(ДАННЫЕ!$F$1)=YEAR(ДАННЫЕ!N440),1,0),0)</f>
        <v>0</v>
      </c>
      <c r="S440" s="15">
        <f>IF(ДАННЫЕ!$AA440="2А",1,IF(ДАННЫЕ!$AA440="2Б",2,IF(ДАННЫЕ!$AA440="2В",3,IF(ДАННЫЕ!$AA440=3,4,IF(ДАННЫЕ!$AA440="4А",5,IF(ДАННЫЕ!$AA440="4Б",6,IF(ДАННЫЕ!$AA440="4В",7,IF(ДАННЫЕ!$AA440=5,8,0))))))))</f>
        <v>0</v>
      </c>
      <c r="T440" s="15">
        <f>IF(OR(ДАННЫЕ!$AC440=2,ДАННЫЕ!$AD440=2,ДАННЫЕ!$AE440=2),2,IF(OR(ДАННЫЕ!$AC440=1,ДАННЫЕ!$AD440=1,ДАННЫЕ!$AE440=1),1,0))</f>
        <v>0</v>
      </c>
    </row>
    <row r="441" spans="1:20" ht="15" customHeight="1" x14ac:dyDescent="0.2">
      <c r="A441" s="78">
        <f>IF(B441&gt;0,IF(MONTH(ДАННЫЕ!$F$1)=MONTH(ДАННЫЕ!$B441),1,0),0)</f>
        <v>0</v>
      </c>
      <c r="B441" s="14">
        <f>IF(ДАННЫЕ!$B441&gt;0,IF(YEAR(ДАННЫЕ!$F$1)=YEAR(ДАННЫЕ!$B441),1,0),0)</f>
        <v>0</v>
      </c>
      <c r="C441" s="14">
        <f>IF(ДАННЫЕ!$CM441&gt;0,IF(YEAR(ДАННЫЕ!$F$1)=YEAR(ДАННЫЕ!$CM441),1,0),0)</f>
        <v>0</v>
      </c>
      <c r="D441" s="14">
        <f>IF(ДАННЫЕ!$CJ441&gt;0,IF(ДАННЫЕ!$CL441&gt;ДАННЫЕ!$F$1,1,IF(ДАННЫЕ!$CL441&gt;0,0,1)),0)</f>
        <v>0</v>
      </c>
      <c r="E441" s="43" t="str">
        <f ca="1">IF(ДАННЫЕ!$F$1&gt;0,IF(ДАННЫЕ!$G441&gt;0,DATEDIF(ДАННЫЕ!$G441,ДАННЫЕ!$F$1,"y"),""),IF(ДАННЫЕ!$G441&gt;0,DATEDIF(ДАННЫЕ!$G441,TODAY(),"y"),""))</f>
        <v/>
      </c>
      <c r="F441" s="43" t="str">
        <f xml:space="preserve"> IF(ДАННЫЕ!$F441="М",IF(E441&gt;=18,IF(E441&lt;60,1,""),""),"")&amp;IF(ДАННЫЕ!$F441="Ж",IF(E441&gt;=18,IF(E441&lt;55,1,""),""),"")</f>
        <v/>
      </c>
      <c r="G441" s="43" t="str">
        <f xml:space="preserve"> IF(ДАННЫЕ!$F441="М",IF(E441&gt;=60,2,""),"")&amp;IF(ДАННЫЕ!$F441="Ж",IF(E441&gt;=55,2,""),"")</f>
        <v/>
      </c>
      <c r="H441" s="43" t="str">
        <f t="shared" ca="1" si="18"/>
        <v/>
      </c>
      <c r="I441" s="43" t="str">
        <f t="shared" ca="1" si="19"/>
        <v>03</v>
      </c>
      <c r="J441" s="28" t="str">
        <f ca="1">ДАННЫЕ!$F441&amp;H441&amp;I441&amp;ДАННЫЕ!$I441&amp;"m"&amp;IF(ДАННЫЕ!$I441&gt;0,IF(ДАННЫЕ!$J441&gt;0,0,1),"")&amp;"f"&amp;IF(ДАННЫЕ!$R441&gt;0,IF(YEAR(ДАННЫЕ!$F$1)=YEAR(ДАННЫЕ!$R441),1,0),0)&amp;"z"&amp;ДАННЫЕ!$R441&amp;"p"&amp;ДАННЫЕ!$S441&amp;"i"&amp;ДАННЫЕ!$T441&amp;"h"&amp;ДАННЫЕ!$K441&amp;"be"&amp;ДАННЫЕ!$BI441&amp;"CD"&amp;IF(ДАННЫЕ!BF441&gt;500,4,IF(ДАННЫЕ!BF441&gt;350,3,IF(ДАННЫЕ!BF441&gt;200,2,IF(ДАННЫЕ!BF441&gt;0,1,0))))&amp;"g"&amp;B441&amp;"d"&amp;H441&amp;"l"&amp;ДАННЫЕ!AT441&amp;"a"&amp;ДАННЫЕ!$V441&amp;"v"&amp;R441&amp;"k"&amp;ДАННЫЕ!$U441&amp;"s"&amp;ДАННЫЕ!$Y441&amp;"t"&amp;ДАННЫЕ!$X441&amp;"b"&amp;IF(ДАННЫЕ!$Q441&gt;1,1,0)&amp;"PP"&amp;ДАННЫЕ!Z441&amp;"c"&amp;S441&amp;"x"&amp;IF(ДАННЫЕ!$BY441&gt;0,IF(YEAR(ДАННЫЕ!$F$1)=YEAR(ДАННЫЕ!$BY441),1,0),0)&amp;"n"&amp;IF(ДАННЫЕ!$BZ441&gt;0,IF(YEAR(ДАННЫЕ!$F$1)=YEAR(ДАННЫЕ!$BZ441),1,0),0)&amp;"u"&amp;D441&amp;"z"&amp;IF(ДАННЫЕ!$CL441&gt;0,IF(YEAR(ДАННЫЕ!$F$1)&gt;YEAR(ДАННЫЕ!$CL441),11,12),0)</f>
        <v>03mf0zpihbeCD0g0dlav0kstb0PPc0x0n0u0z0</v>
      </c>
      <c r="K441" s="28" t="str">
        <f ca="1">ДАННЫЕ!$I441&amp;"x"&amp;B441&amp;"w"&amp;IF(T441+ДАННЫЕ!AD441+ДАННЫЕ!AE441+ДАННЫЕ!AF441+ДАННЫЕ!AG441+ДАННЫЕ!AH441+ДАННЫЕ!$AL441+ДАННЫЕ!AI441+ДАННЫЕ!AJ441+ДАННЫЕ!AK441+ДАННЫЕ!AP441+ДАННЫЕ!AQ441+ДАННЫЕ!AR441+ДАННЫЕ!$AM441+ДАННЫЕ!$AN441+ДАННЫЕ!AS441+ДАННЫЕ!AT441&gt;0,1,0)&amp;IF(OR(T441=2,ДАННЫЕ!AD441=2,ДАННЫЕ!AE441=2,ДАННЫЕ!AF441=2,ДАННЫЕ!AG441=2,ДАННЫЕ!AH441=2,ДАННЫЕ!$AL441=2,ДАННЫЕ!AI441=2,ДАННЫЕ!AJ441=2,ДАННЫЕ!AK441=2,ДАННЫЕ!AP441=2,ДАННЫЕ!AQ441=2,ДАННЫЕ!AR441=2,ДАННЫЕ!$AM441=2,ДАННЫЕ!$AN441=2,ДАННЫЕ!AS441=2,ДАННЫЕ!AT441=2),2,0)&amp;"t"&amp;IF(T441&gt;0,"1"&amp;T441,"00")&amp;"f"&amp;IF(ДАННЫЕ!$AC441,"1"&amp;ДАННЫЕ!$AC441,"00")&amp;"b"&amp;IF(ДАННЫЕ!$AD441,"1"&amp;ДАННЫЕ!$AD441,"00")&amp;"g"&amp;IF(ДАННЫЕ!$AF441,"1"&amp;ДАННЫЕ!$AF441,"00")&amp;"c"&amp;IF(ДАННЫЕ!$AG441,"1"&amp;ДАННЫЕ!$AG441,"00")&amp;"i"&amp;IF(ДАННЫЕ!$AH441,"1"&amp;ДАННЫЕ!$AH441,"00")&amp;"r"&amp;IF(ДАННЫЕ!$AL441,"1"&amp;ДАННЫЕ!$AL441,"00")&amp;"m"&amp;IF(ДАННЫЕ!$AI441,"1"&amp;ДАННЫЕ!$AI441,"00")&amp;"hS"&amp;IF(ДАННЫЕ!$AJ441,"1"&amp;ДАННЫЕ!$AJ441,"00")&amp;"hZ"&amp;IF(ДАННЫЕ!$AK441,"1"&amp;ДАННЫЕ!$AK441,"00")&amp;"p"&amp;IF(ДАННЫЕ!$AP441,"1"&amp;ДАННЫЕ!$AP441,"00")&amp;"k"&amp;IF(ДАННЫЕ!$AQ441,"1"&amp;ДАННЫЕ!$AQ441,"00")&amp;"z"&amp;IF(ДАННЫЕ!$AR441,"1"&amp;ДАННЫЕ!$AR441,"00")&amp;"j"&amp;IF(ДАННЫЕ!$AM441,"1"&amp;ДАННЫЕ!$AM441,"00")&amp;"n"&amp;IF(ДАННЫЕ!$AN441,"1"&amp;ДАННЫЕ!$AN441,"00")&amp;"E"&amp;ДАННЫЕ!BI441&amp;"L"&amp;ДАННЫЕ!AO441&amp;"h"&amp;IF(ДАННЫЕ!$AU441&gt;0,1,0)&amp;"v"&amp;IF(ДАННЫЕ!$AW441&gt;0,1,0)&amp;"a"&amp;IF(ДАННЫЕ!$AS441,"1"&amp;ДАННЫЕ!$AS441,"00")&amp;"s"&amp;IF(ДАННЫЕ!$AT441,"1"&amp;ДАННЫЕ!$AT441,"00")&amp;"u"&amp;IF(ДАННЫЕ!$CJ441&gt;0,1,0)&amp;"y"&amp;B441&amp;"d"&amp;H441&amp;"e"&amp;F441&amp;G441</f>
        <v>x0w00t00f00b00g00c00i00r00m00hS00hZ00p00k00z00j00n00ELh0v0a00s00u0y0de</v>
      </c>
      <c r="L441" s="28" t="str">
        <f ca="1">ДАННЫЕ!$I441&amp;"VN"&amp;IF(ДАННЫЕ!AW441&gt;0,11,10)&amp;"CD"&amp;IF(ДАННЫЕ!BF441&gt;500,16,IF(ДАННЫЕ!BF441&gt;350,15,IF(ДАННЫЕ!BF441&gt;=200,14,IF(ДАННЫЕ!BF441&gt;=100,13,IF(ДАННЫЕ!BF441&gt;=50,12,IF(ДАННЫЕ!BF441&gt;0,11,10))))))&amp;"AR"&amp;IF(ДАННЫЕ!BX441&gt;0,1,0)&amp;"GD"&amp;B441&amp;"VV"&amp;IF(E441&gt;=5,IF(E441&lt;18,1,0),0)</f>
        <v>VN10CD10AR0GD0VV0</v>
      </c>
      <c r="M441" s="28" t="str">
        <f>ДАННЫЕ!$I441&amp;"b"&amp;ДАННЫЕ!$BI441&amp;"r"&amp;ДАННЫЕ!$BJ441&amp;"CD"&amp;IF(ДАННЫЕ!BF441&gt;0,IF(ДАННЫЕ!BF441&lt;200,1,IF(ДАННЫЕ!BF441&lt;350,2,3)),0)&amp;"h"&amp;IF(ДАННЫЕ!$BK441+ДАННЫЕ!$BL441+ДАННЫЕ!$BM441&gt;0,1,0)&amp;"x"&amp;ДАННЫЕ!$BK441&amp;"y"&amp;ДАННЫЕ!$BL441&amp;"z"&amp;ДАННЫЕ!$BM441&amp;"c"&amp;IF(ДАННЫЕ!$BK441+ДАННЫЕ!$BL441+ДАННЫЕ!$BM441=3,1,0)&amp;"a"&amp;IF(ДАННЫЕ!$BQ441+ДАННЫЕ!$BR441&gt;0,1,0)&amp;"d"&amp;ДАННЫЕ!$BQ441&amp;"v"&amp;ДАННЫЕ!$BR441&amp;"p"&amp;ДАННЫЕ!$BS441&amp;"n"&amp;ДАННЫЕ!$BU441&amp;"t"&amp;ДАННЫЕ!$BV441&amp;"o"&amp;ДАННЫЕ!$BT441&amp;"l"&amp;IF(ДАННЫЕ!$BN441&gt;0,1,0)&amp;ДАННЫЕ!$BN441&amp;"g"&amp;ДАННЫЕ!$BO441&amp;"s"&amp;ДАННЫЕ!$BP441&amp;"DZ"&amp;IF(ДАННЫЕ!B441-ДАННЫЕ!G441 &lt; 60,IF(ДАННЫЕ!B441-ДАННЫЕ!G441 &gt;= 0,1,0),0)&amp;"u"&amp;IF(ДАННЫЕ!$CJ441&gt;0,1,0)</f>
        <v>brCD0h0xyzc0a0dvpntol0gsDZ1u0</v>
      </c>
      <c r="N441" s="28" t="str">
        <f ca="1">ДАННЫЕ!$F441&amp;ДАННЫЕ!$I441&amp;"g"&amp;B441&amp;"cf"&amp;D441&amp;"a"&amp;IF(ДАННЫЕ!$BX441&gt;0,1,0)&amp;IF(ДАННЫЕ!$BF441&gt;500,1,IF(ДАННЫЕ!$BF441&gt;350,2,IF(ДАННЫЕ!$BF441&gt;=200,3,IF(ДАННЫЕ!$BF441&gt;=100,4,IF(ДАННЫЕ!$BF441&gt;=50,5,IF(ДАННЫЕ!$BF441&lt;50,6,0))))))&amp;"AR"&amp;IF(DATEDIF(ДАННЫЕ!$BX441,ДАННЫЕ!$F$1,"y")&gt;1,1,0)&amp;"VG"&amp;IF(ДАННЫЕ!$BH441="0",1,0)&amp;"o"&amp;IF(T441+ДАННЫЕ!$AF441+ДАННЫЕ!$AG441+ДАННЫЕ!$AH441+ДАННЫЕ!$AI441+ДАННЫЕ!$AJ441+ДАННЫЕ!$AP441+ДАННЫЕ!$AQ441+ДАННЫЕ!$AR441+ДАННЫЕ!$AU441+ДАННЫЕ!$AW441+ДАННЫЕ!$AS441+ДАННЫЕ!$AT441&gt;0,1,0)&amp;"x"&amp;ДАННЫЕ!$AG441&amp;"p"&amp;IF(ДАННЫЕ!$BY441&gt;0,1,0)&amp;"v"&amp;IF(ДАННЫЕ!$BZ441&gt;0,1,0)&amp;"n"&amp;ДАННЫЕ!$CA441&amp;"t"&amp;ДАННЫЕ!$AY441&amp;"k"&amp;ДАННЫЕ!$CB441&amp;"q"&amp;ДАННЫЕ!$CC441&amp;"w"&amp;ДАННЫЕ!$CD441&amp;"e"&amp;ДАННЫЕ!$CE441&amp;"m"&amp;ДАННЫЕ!$CF441&amp;"c"&amp;ДАННЫЕ!$CG441&amp;"z"&amp;ДАННЫЕ!$CH441&amp;"d"&amp;IF(H441=4,1,0)&amp;"s"&amp;IF(ДАННЫЕ!$J441=1,0,1)&amp;"u"&amp;IF(ДАННЫЕ!$CJ441&gt;0,1,0)</f>
        <v>g0cf0a06AR1VG0o0xp0v0ntkqwemczd0s1u0</v>
      </c>
      <c r="O441" s="28" t="str">
        <f>ДАННЫЕ!$I441&amp;"g"&amp;B441&amp;A441&amp;"f"&amp;P441&amp;"c"&amp;IF(ДАННЫЕ!$U441&gt;0,1,0)&amp;"s"&amp;IF(ДАННЫЕ!$Q441&gt;0,IF(YEAR(ДАННЫЕ!$F$1)=YEAR(ДАННЫЕ!$Q441),IF(MONTH(ДАННЫЕ!$F$1)=MONTH(ДАННЫЕ!$Q441),111,11),1),0)&amp;"i"&amp;IF(ДАННЫЕ!$R441+ДАННЫЕ!$S441+ДАННЫЕ!$T441=0,0,1)&amp;"h"&amp;IF(ДАННЫЕ!$P441&gt;0,1,0)&amp;"p"&amp;IF(ДАННЫЕ!$CI441&gt;0,IF(YEAR(ДАННЫЕ!$F$1)=YEAR(ДАННЫЕ!$CI441),IF(MONTH(ДАННЫЕ!$F$1)=MONTH(ДАННЫЕ!$CI441),111,11),1),0)&amp;"d"&amp;IF(ДАННЫЕ!$CJ441&gt;0,IF(YEAR(ДАННЫЕ!$F$1)=YEAR(ДАННЫЕ!$CJ441),IF(MONTH(ДАННЫЕ!$F$1)=MONTH(ДАННЫЕ!$CJ441),111,11),1),0)&amp;"o"&amp;IF(ДАННЫЕ!$CK441&gt;0,IF(MONTH(ДАННЫЕ!$F$1)=MONTH(ДАННЫЕ!$CK441),111,11),0)&amp;"v"&amp;IF(ДАННЫЕ!$BE441&gt;0,IF(MONTH(ДАННЫЕ!$F$1)=MONTH(ДАННЫЕ!$BE441),111,11),0)</f>
        <v>g00f0c0s0i0h0p0d0o0v0</v>
      </c>
      <c r="P441" s="15">
        <f t="shared" si="20"/>
        <v>0</v>
      </c>
      <c r="Q441" s="15">
        <f>IF(ДАННЫЕ!$F$1&gt;ДАННЫЕ!$N441,IF(YEAR(ДАННЫЕ!$F$1)=YEAR(ДАННЫЕ!M441),1,0),0)</f>
        <v>0</v>
      </c>
      <c r="R441" s="15">
        <f>IF(ДАННЫЕ!$F$1&gt;ДАННЫЕ!$N441,IF(YEAR(ДАННЫЕ!$F$1)=YEAR(ДАННЫЕ!N441),1,0),0)</f>
        <v>0</v>
      </c>
      <c r="S441" s="15">
        <f>IF(ДАННЫЕ!$AA441="2А",1,IF(ДАННЫЕ!$AA441="2Б",2,IF(ДАННЫЕ!$AA441="2В",3,IF(ДАННЫЕ!$AA441=3,4,IF(ДАННЫЕ!$AA441="4А",5,IF(ДАННЫЕ!$AA441="4Б",6,IF(ДАННЫЕ!$AA441="4В",7,IF(ДАННЫЕ!$AA441=5,8,0))))))))</f>
        <v>0</v>
      </c>
      <c r="T441" s="15">
        <f>IF(OR(ДАННЫЕ!$AC441=2,ДАННЫЕ!$AD441=2,ДАННЫЕ!$AE441=2),2,IF(OR(ДАННЫЕ!$AC441=1,ДАННЫЕ!$AD441=1,ДАННЫЕ!$AE441=1),1,0))</f>
        <v>0</v>
      </c>
    </row>
    <row r="442" spans="1:20" ht="15" customHeight="1" x14ac:dyDescent="0.2">
      <c r="A442" s="78">
        <f>IF(B442&gt;0,IF(MONTH(ДАННЫЕ!$F$1)=MONTH(ДАННЫЕ!$B442),1,0),0)</f>
        <v>0</v>
      </c>
      <c r="B442" s="14">
        <f>IF(ДАННЫЕ!$B442&gt;0,IF(YEAR(ДАННЫЕ!$F$1)=YEAR(ДАННЫЕ!$B442),1,0),0)</f>
        <v>0</v>
      </c>
      <c r="C442" s="14">
        <f>IF(ДАННЫЕ!$CM442&gt;0,IF(YEAR(ДАННЫЕ!$F$1)=YEAR(ДАННЫЕ!$CM442),1,0),0)</f>
        <v>0</v>
      </c>
      <c r="D442" s="14">
        <f>IF(ДАННЫЕ!$CJ442&gt;0,IF(ДАННЫЕ!$CL442&gt;ДАННЫЕ!$F$1,1,IF(ДАННЫЕ!$CL442&gt;0,0,1)),0)</f>
        <v>0</v>
      </c>
      <c r="E442" s="43" t="str">
        <f ca="1">IF(ДАННЫЕ!$F$1&gt;0,IF(ДАННЫЕ!$G442&gt;0,DATEDIF(ДАННЫЕ!$G442,ДАННЫЕ!$F$1,"y"),""),IF(ДАННЫЕ!$G442&gt;0,DATEDIF(ДАННЫЕ!$G442,TODAY(),"y"),""))</f>
        <v/>
      </c>
      <c r="F442" s="43" t="str">
        <f xml:space="preserve"> IF(ДАННЫЕ!$F442="М",IF(E442&gt;=18,IF(E442&lt;60,1,""),""),"")&amp;IF(ДАННЫЕ!$F442="Ж",IF(E442&gt;=18,IF(E442&lt;55,1,""),""),"")</f>
        <v/>
      </c>
      <c r="G442" s="43" t="str">
        <f xml:space="preserve"> IF(ДАННЫЕ!$F442="М",IF(E442&gt;=60,2,""),"")&amp;IF(ДАННЫЕ!$F442="Ж",IF(E442&gt;=55,2,""),"")</f>
        <v/>
      </c>
      <c r="H442" s="43" t="str">
        <f t="shared" ca="1" si="18"/>
        <v/>
      </c>
      <c r="I442" s="43" t="str">
        <f t="shared" ca="1" si="19"/>
        <v>03</v>
      </c>
      <c r="J442" s="28" t="str">
        <f ca="1">ДАННЫЕ!$F442&amp;H442&amp;I442&amp;ДАННЫЕ!$I442&amp;"m"&amp;IF(ДАННЫЕ!$I442&gt;0,IF(ДАННЫЕ!$J442&gt;0,0,1),"")&amp;"f"&amp;IF(ДАННЫЕ!$R442&gt;0,IF(YEAR(ДАННЫЕ!$F$1)=YEAR(ДАННЫЕ!$R442),1,0),0)&amp;"z"&amp;ДАННЫЕ!$R442&amp;"p"&amp;ДАННЫЕ!$S442&amp;"i"&amp;ДАННЫЕ!$T442&amp;"h"&amp;ДАННЫЕ!$K442&amp;"be"&amp;ДАННЫЕ!$BI442&amp;"CD"&amp;IF(ДАННЫЕ!BF442&gt;500,4,IF(ДАННЫЕ!BF442&gt;350,3,IF(ДАННЫЕ!BF442&gt;200,2,IF(ДАННЫЕ!BF442&gt;0,1,0))))&amp;"g"&amp;B442&amp;"d"&amp;H442&amp;"l"&amp;ДАННЫЕ!AT442&amp;"a"&amp;ДАННЫЕ!$V442&amp;"v"&amp;R442&amp;"k"&amp;ДАННЫЕ!$U442&amp;"s"&amp;ДАННЫЕ!$Y442&amp;"t"&amp;ДАННЫЕ!$X442&amp;"b"&amp;IF(ДАННЫЕ!$Q442&gt;1,1,0)&amp;"PP"&amp;ДАННЫЕ!Z442&amp;"c"&amp;S442&amp;"x"&amp;IF(ДАННЫЕ!$BY442&gt;0,IF(YEAR(ДАННЫЕ!$F$1)=YEAR(ДАННЫЕ!$BY442),1,0),0)&amp;"n"&amp;IF(ДАННЫЕ!$BZ442&gt;0,IF(YEAR(ДАННЫЕ!$F$1)=YEAR(ДАННЫЕ!$BZ442),1,0),0)&amp;"u"&amp;D442&amp;"z"&amp;IF(ДАННЫЕ!$CL442&gt;0,IF(YEAR(ДАННЫЕ!$F$1)&gt;YEAR(ДАННЫЕ!$CL442),11,12),0)</f>
        <v>03mf0zpihbeCD0g0dlav0kstb0PPc0x0n0u0z0</v>
      </c>
      <c r="K442" s="28" t="str">
        <f ca="1">ДАННЫЕ!$I442&amp;"x"&amp;B442&amp;"w"&amp;IF(T442+ДАННЫЕ!AD442+ДАННЫЕ!AE442+ДАННЫЕ!AF442+ДАННЫЕ!AG442+ДАННЫЕ!AH442+ДАННЫЕ!$AL442+ДАННЫЕ!AI442+ДАННЫЕ!AJ442+ДАННЫЕ!AK442+ДАННЫЕ!AP442+ДАННЫЕ!AQ442+ДАННЫЕ!AR442+ДАННЫЕ!$AM442+ДАННЫЕ!$AN442+ДАННЫЕ!AS442+ДАННЫЕ!AT442&gt;0,1,0)&amp;IF(OR(T442=2,ДАННЫЕ!AD442=2,ДАННЫЕ!AE442=2,ДАННЫЕ!AF442=2,ДАННЫЕ!AG442=2,ДАННЫЕ!AH442=2,ДАННЫЕ!$AL442=2,ДАННЫЕ!AI442=2,ДАННЫЕ!AJ442=2,ДАННЫЕ!AK442=2,ДАННЫЕ!AP442=2,ДАННЫЕ!AQ442=2,ДАННЫЕ!AR442=2,ДАННЫЕ!$AM442=2,ДАННЫЕ!$AN442=2,ДАННЫЕ!AS442=2,ДАННЫЕ!AT442=2),2,0)&amp;"t"&amp;IF(T442&gt;0,"1"&amp;T442,"00")&amp;"f"&amp;IF(ДАННЫЕ!$AC442,"1"&amp;ДАННЫЕ!$AC442,"00")&amp;"b"&amp;IF(ДАННЫЕ!$AD442,"1"&amp;ДАННЫЕ!$AD442,"00")&amp;"g"&amp;IF(ДАННЫЕ!$AF442,"1"&amp;ДАННЫЕ!$AF442,"00")&amp;"c"&amp;IF(ДАННЫЕ!$AG442,"1"&amp;ДАННЫЕ!$AG442,"00")&amp;"i"&amp;IF(ДАННЫЕ!$AH442,"1"&amp;ДАННЫЕ!$AH442,"00")&amp;"r"&amp;IF(ДАННЫЕ!$AL442,"1"&amp;ДАННЫЕ!$AL442,"00")&amp;"m"&amp;IF(ДАННЫЕ!$AI442,"1"&amp;ДАННЫЕ!$AI442,"00")&amp;"hS"&amp;IF(ДАННЫЕ!$AJ442,"1"&amp;ДАННЫЕ!$AJ442,"00")&amp;"hZ"&amp;IF(ДАННЫЕ!$AK442,"1"&amp;ДАННЫЕ!$AK442,"00")&amp;"p"&amp;IF(ДАННЫЕ!$AP442,"1"&amp;ДАННЫЕ!$AP442,"00")&amp;"k"&amp;IF(ДАННЫЕ!$AQ442,"1"&amp;ДАННЫЕ!$AQ442,"00")&amp;"z"&amp;IF(ДАННЫЕ!$AR442,"1"&amp;ДАННЫЕ!$AR442,"00")&amp;"j"&amp;IF(ДАННЫЕ!$AM442,"1"&amp;ДАННЫЕ!$AM442,"00")&amp;"n"&amp;IF(ДАННЫЕ!$AN442,"1"&amp;ДАННЫЕ!$AN442,"00")&amp;"E"&amp;ДАННЫЕ!BI442&amp;"L"&amp;ДАННЫЕ!AO442&amp;"h"&amp;IF(ДАННЫЕ!$AU442&gt;0,1,0)&amp;"v"&amp;IF(ДАННЫЕ!$AW442&gt;0,1,0)&amp;"a"&amp;IF(ДАННЫЕ!$AS442,"1"&amp;ДАННЫЕ!$AS442,"00")&amp;"s"&amp;IF(ДАННЫЕ!$AT442,"1"&amp;ДАННЫЕ!$AT442,"00")&amp;"u"&amp;IF(ДАННЫЕ!$CJ442&gt;0,1,0)&amp;"y"&amp;B442&amp;"d"&amp;H442&amp;"e"&amp;F442&amp;G442</f>
        <v>x0w00t00f00b00g00c00i00r00m00hS00hZ00p00k00z00j00n00ELh0v0a00s00u0y0de</v>
      </c>
      <c r="L442" s="28" t="str">
        <f ca="1">ДАННЫЕ!$I442&amp;"VN"&amp;IF(ДАННЫЕ!AW442&gt;0,11,10)&amp;"CD"&amp;IF(ДАННЫЕ!BF442&gt;500,16,IF(ДАННЫЕ!BF442&gt;350,15,IF(ДАННЫЕ!BF442&gt;=200,14,IF(ДАННЫЕ!BF442&gt;=100,13,IF(ДАННЫЕ!BF442&gt;=50,12,IF(ДАННЫЕ!BF442&gt;0,11,10))))))&amp;"AR"&amp;IF(ДАННЫЕ!BX442&gt;0,1,0)&amp;"GD"&amp;B442&amp;"VV"&amp;IF(E442&gt;=5,IF(E442&lt;18,1,0),0)</f>
        <v>VN10CD10AR0GD0VV0</v>
      </c>
      <c r="M442" s="28" t="str">
        <f>ДАННЫЕ!$I442&amp;"b"&amp;ДАННЫЕ!$BI442&amp;"r"&amp;ДАННЫЕ!$BJ442&amp;"CD"&amp;IF(ДАННЫЕ!BF442&gt;0,IF(ДАННЫЕ!BF442&lt;200,1,IF(ДАННЫЕ!BF442&lt;350,2,3)),0)&amp;"h"&amp;IF(ДАННЫЕ!$BK442+ДАННЫЕ!$BL442+ДАННЫЕ!$BM442&gt;0,1,0)&amp;"x"&amp;ДАННЫЕ!$BK442&amp;"y"&amp;ДАННЫЕ!$BL442&amp;"z"&amp;ДАННЫЕ!$BM442&amp;"c"&amp;IF(ДАННЫЕ!$BK442+ДАННЫЕ!$BL442+ДАННЫЕ!$BM442=3,1,0)&amp;"a"&amp;IF(ДАННЫЕ!$BQ442+ДАННЫЕ!$BR442&gt;0,1,0)&amp;"d"&amp;ДАННЫЕ!$BQ442&amp;"v"&amp;ДАННЫЕ!$BR442&amp;"p"&amp;ДАННЫЕ!$BS442&amp;"n"&amp;ДАННЫЕ!$BU442&amp;"t"&amp;ДАННЫЕ!$BV442&amp;"o"&amp;ДАННЫЕ!$BT442&amp;"l"&amp;IF(ДАННЫЕ!$BN442&gt;0,1,0)&amp;ДАННЫЕ!$BN442&amp;"g"&amp;ДАННЫЕ!$BO442&amp;"s"&amp;ДАННЫЕ!$BP442&amp;"DZ"&amp;IF(ДАННЫЕ!B442-ДАННЫЕ!G442 &lt; 60,IF(ДАННЫЕ!B442-ДАННЫЕ!G442 &gt;= 0,1,0),0)&amp;"u"&amp;IF(ДАННЫЕ!$CJ442&gt;0,1,0)</f>
        <v>brCD0h0xyzc0a0dvpntol0gsDZ1u0</v>
      </c>
      <c r="N442" s="28" t="str">
        <f ca="1">ДАННЫЕ!$F442&amp;ДАННЫЕ!$I442&amp;"g"&amp;B442&amp;"cf"&amp;D442&amp;"a"&amp;IF(ДАННЫЕ!$BX442&gt;0,1,0)&amp;IF(ДАННЫЕ!$BF442&gt;500,1,IF(ДАННЫЕ!$BF442&gt;350,2,IF(ДАННЫЕ!$BF442&gt;=200,3,IF(ДАННЫЕ!$BF442&gt;=100,4,IF(ДАННЫЕ!$BF442&gt;=50,5,IF(ДАННЫЕ!$BF442&lt;50,6,0))))))&amp;"AR"&amp;IF(DATEDIF(ДАННЫЕ!$BX442,ДАННЫЕ!$F$1,"y")&gt;1,1,0)&amp;"VG"&amp;IF(ДАННЫЕ!$BH442="0",1,0)&amp;"o"&amp;IF(T442+ДАННЫЕ!$AF442+ДАННЫЕ!$AG442+ДАННЫЕ!$AH442+ДАННЫЕ!$AI442+ДАННЫЕ!$AJ442+ДАННЫЕ!$AP442+ДАННЫЕ!$AQ442+ДАННЫЕ!$AR442+ДАННЫЕ!$AU442+ДАННЫЕ!$AW442+ДАННЫЕ!$AS442+ДАННЫЕ!$AT442&gt;0,1,0)&amp;"x"&amp;ДАННЫЕ!$AG442&amp;"p"&amp;IF(ДАННЫЕ!$BY442&gt;0,1,0)&amp;"v"&amp;IF(ДАННЫЕ!$BZ442&gt;0,1,0)&amp;"n"&amp;ДАННЫЕ!$CA442&amp;"t"&amp;ДАННЫЕ!$AY442&amp;"k"&amp;ДАННЫЕ!$CB442&amp;"q"&amp;ДАННЫЕ!$CC442&amp;"w"&amp;ДАННЫЕ!$CD442&amp;"e"&amp;ДАННЫЕ!$CE442&amp;"m"&amp;ДАННЫЕ!$CF442&amp;"c"&amp;ДАННЫЕ!$CG442&amp;"z"&amp;ДАННЫЕ!$CH442&amp;"d"&amp;IF(H442=4,1,0)&amp;"s"&amp;IF(ДАННЫЕ!$J442=1,0,1)&amp;"u"&amp;IF(ДАННЫЕ!$CJ442&gt;0,1,0)</f>
        <v>g0cf0a06AR1VG0o0xp0v0ntkqwemczd0s1u0</v>
      </c>
      <c r="O442" s="28" t="str">
        <f>ДАННЫЕ!$I442&amp;"g"&amp;B442&amp;A442&amp;"f"&amp;P442&amp;"c"&amp;IF(ДАННЫЕ!$U442&gt;0,1,0)&amp;"s"&amp;IF(ДАННЫЕ!$Q442&gt;0,IF(YEAR(ДАННЫЕ!$F$1)=YEAR(ДАННЫЕ!$Q442),IF(MONTH(ДАННЫЕ!$F$1)=MONTH(ДАННЫЕ!$Q442),111,11),1),0)&amp;"i"&amp;IF(ДАННЫЕ!$R442+ДАННЫЕ!$S442+ДАННЫЕ!$T442=0,0,1)&amp;"h"&amp;IF(ДАННЫЕ!$P442&gt;0,1,0)&amp;"p"&amp;IF(ДАННЫЕ!$CI442&gt;0,IF(YEAR(ДАННЫЕ!$F$1)=YEAR(ДАННЫЕ!$CI442),IF(MONTH(ДАННЫЕ!$F$1)=MONTH(ДАННЫЕ!$CI442),111,11),1),0)&amp;"d"&amp;IF(ДАННЫЕ!$CJ442&gt;0,IF(YEAR(ДАННЫЕ!$F$1)=YEAR(ДАННЫЕ!$CJ442),IF(MONTH(ДАННЫЕ!$F$1)=MONTH(ДАННЫЕ!$CJ442),111,11),1),0)&amp;"o"&amp;IF(ДАННЫЕ!$CK442&gt;0,IF(MONTH(ДАННЫЕ!$F$1)=MONTH(ДАННЫЕ!$CK442),111,11),0)&amp;"v"&amp;IF(ДАННЫЕ!$BE442&gt;0,IF(MONTH(ДАННЫЕ!$F$1)=MONTH(ДАННЫЕ!$BE442),111,11),0)</f>
        <v>g00f0c0s0i0h0p0d0o0v0</v>
      </c>
      <c r="P442" s="15">
        <f t="shared" si="20"/>
        <v>0</v>
      </c>
      <c r="Q442" s="15">
        <f>IF(ДАННЫЕ!$F$1&gt;ДАННЫЕ!$N442,IF(YEAR(ДАННЫЕ!$F$1)=YEAR(ДАННЫЕ!M442),1,0),0)</f>
        <v>0</v>
      </c>
      <c r="R442" s="15">
        <f>IF(ДАННЫЕ!$F$1&gt;ДАННЫЕ!$N442,IF(YEAR(ДАННЫЕ!$F$1)=YEAR(ДАННЫЕ!N442),1,0),0)</f>
        <v>0</v>
      </c>
      <c r="S442" s="15">
        <f>IF(ДАННЫЕ!$AA442="2А",1,IF(ДАННЫЕ!$AA442="2Б",2,IF(ДАННЫЕ!$AA442="2В",3,IF(ДАННЫЕ!$AA442=3,4,IF(ДАННЫЕ!$AA442="4А",5,IF(ДАННЫЕ!$AA442="4Б",6,IF(ДАННЫЕ!$AA442="4В",7,IF(ДАННЫЕ!$AA442=5,8,0))))))))</f>
        <v>0</v>
      </c>
      <c r="T442" s="15">
        <f>IF(OR(ДАННЫЕ!$AC442=2,ДАННЫЕ!$AD442=2,ДАННЫЕ!$AE442=2),2,IF(OR(ДАННЫЕ!$AC442=1,ДАННЫЕ!$AD442=1,ДАННЫЕ!$AE442=1),1,0))</f>
        <v>0</v>
      </c>
    </row>
    <row r="443" spans="1:20" ht="15" customHeight="1" x14ac:dyDescent="0.2">
      <c r="A443" s="78">
        <f>IF(B443&gt;0,IF(MONTH(ДАННЫЕ!$F$1)=MONTH(ДАННЫЕ!$B443),1,0),0)</f>
        <v>0</v>
      </c>
      <c r="B443" s="14">
        <f>IF(ДАННЫЕ!$B443&gt;0,IF(YEAR(ДАННЫЕ!$F$1)=YEAR(ДАННЫЕ!$B443),1,0),0)</f>
        <v>0</v>
      </c>
      <c r="C443" s="14">
        <f>IF(ДАННЫЕ!$CM443&gt;0,IF(YEAR(ДАННЫЕ!$F$1)=YEAR(ДАННЫЕ!$CM443),1,0),0)</f>
        <v>0</v>
      </c>
      <c r="D443" s="14">
        <f>IF(ДАННЫЕ!$CJ443&gt;0,IF(ДАННЫЕ!$CL443&gt;ДАННЫЕ!$F$1,1,IF(ДАННЫЕ!$CL443&gt;0,0,1)),0)</f>
        <v>0</v>
      </c>
      <c r="E443" s="43" t="str">
        <f ca="1">IF(ДАННЫЕ!$F$1&gt;0,IF(ДАННЫЕ!$G443&gt;0,DATEDIF(ДАННЫЕ!$G443,ДАННЫЕ!$F$1,"y"),""),IF(ДАННЫЕ!$G443&gt;0,DATEDIF(ДАННЫЕ!$G443,TODAY(),"y"),""))</f>
        <v/>
      </c>
      <c r="F443" s="43" t="str">
        <f xml:space="preserve"> IF(ДАННЫЕ!$F443="М",IF(E443&gt;=18,IF(E443&lt;60,1,""),""),"")&amp;IF(ДАННЫЕ!$F443="Ж",IF(E443&gt;=18,IF(E443&lt;55,1,""),""),"")</f>
        <v/>
      </c>
      <c r="G443" s="43" t="str">
        <f xml:space="preserve"> IF(ДАННЫЕ!$F443="М",IF(E443&gt;=60,2,""),"")&amp;IF(ДАННЫЕ!$F443="Ж",IF(E443&gt;=55,2,""),"")</f>
        <v/>
      </c>
      <c r="H443" s="43" t="str">
        <f t="shared" ca="1" si="18"/>
        <v/>
      </c>
      <c r="I443" s="43" t="str">
        <f t="shared" ca="1" si="19"/>
        <v>03</v>
      </c>
      <c r="J443" s="28" t="str">
        <f ca="1">ДАННЫЕ!$F443&amp;H443&amp;I443&amp;ДАННЫЕ!$I443&amp;"m"&amp;IF(ДАННЫЕ!$I443&gt;0,IF(ДАННЫЕ!$J443&gt;0,0,1),"")&amp;"f"&amp;IF(ДАННЫЕ!$R443&gt;0,IF(YEAR(ДАННЫЕ!$F$1)=YEAR(ДАННЫЕ!$R443),1,0),0)&amp;"z"&amp;ДАННЫЕ!$R443&amp;"p"&amp;ДАННЫЕ!$S443&amp;"i"&amp;ДАННЫЕ!$T443&amp;"h"&amp;ДАННЫЕ!$K443&amp;"be"&amp;ДАННЫЕ!$BI443&amp;"CD"&amp;IF(ДАННЫЕ!BF443&gt;500,4,IF(ДАННЫЕ!BF443&gt;350,3,IF(ДАННЫЕ!BF443&gt;200,2,IF(ДАННЫЕ!BF443&gt;0,1,0))))&amp;"g"&amp;B443&amp;"d"&amp;H443&amp;"l"&amp;ДАННЫЕ!AT443&amp;"a"&amp;ДАННЫЕ!$V443&amp;"v"&amp;R443&amp;"k"&amp;ДАННЫЕ!$U443&amp;"s"&amp;ДАННЫЕ!$Y443&amp;"t"&amp;ДАННЫЕ!$X443&amp;"b"&amp;IF(ДАННЫЕ!$Q443&gt;1,1,0)&amp;"PP"&amp;ДАННЫЕ!Z443&amp;"c"&amp;S443&amp;"x"&amp;IF(ДАННЫЕ!$BY443&gt;0,IF(YEAR(ДАННЫЕ!$F$1)=YEAR(ДАННЫЕ!$BY443),1,0),0)&amp;"n"&amp;IF(ДАННЫЕ!$BZ443&gt;0,IF(YEAR(ДАННЫЕ!$F$1)=YEAR(ДАННЫЕ!$BZ443),1,0),0)&amp;"u"&amp;D443&amp;"z"&amp;IF(ДАННЫЕ!$CL443&gt;0,IF(YEAR(ДАННЫЕ!$F$1)&gt;YEAR(ДАННЫЕ!$CL443),11,12),0)</f>
        <v>03mf0zpihbeCD0g0dlav0kstb0PPc0x0n0u0z0</v>
      </c>
      <c r="K443" s="28" t="str">
        <f ca="1">ДАННЫЕ!$I443&amp;"x"&amp;B443&amp;"w"&amp;IF(T443+ДАННЫЕ!AD443+ДАННЫЕ!AE443+ДАННЫЕ!AF443+ДАННЫЕ!AG443+ДАННЫЕ!AH443+ДАННЫЕ!$AL443+ДАННЫЕ!AI443+ДАННЫЕ!AJ443+ДАННЫЕ!AK443+ДАННЫЕ!AP443+ДАННЫЕ!AQ443+ДАННЫЕ!AR443+ДАННЫЕ!$AM443+ДАННЫЕ!$AN443+ДАННЫЕ!AS443+ДАННЫЕ!AT443&gt;0,1,0)&amp;IF(OR(T443=2,ДАННЫЕ!AD443=2,ДАННЫЕ!AE443=2,ДАННЫЕ!AF443=2,ДАННЫЕ!AG443=2,ДАННЫЕ!AH443=2,ДАННЫЕ!$AL443=2,ДАННЫЕ!AI443=2,ДАННЫЕ!AJ443=2,ДАННЫЕ!AK443=2,ДАННЫЕ!AP443=2,ДАННЫЕ!AQ443=2,ДАННЫЕ!AR443=2,ДАННЫЕ!$AM443=2,ДАННЫЕ!$AN443=2,ДАННЫЕ!AS443=2,ДАННЫЕ!AT443=2),2,0)&amp;"t"&amp;IF(T443&gt;0,"1"&amp;T443,"00")&amp;"f"&amp;IF(ДАННЫЕ!$AC443,"1"&amp;ДАННЫЕ!$AC443,"00")&amp;"b"&amp;IF(ДАННЫЕ!$AD443,"1"&amp;ДАННЫЕ!$AD443,"00")&amp;"g"&amp;IF(ДАННЫЕ!$AF443,"1"&amp;ДАННЫЕ!$AF443,"00")&amp;"c"&amp;IF(ДАННЫЕ!$AG443,"1"&amp;ДАННЫЕ!$AG443,"00")&amp;"i"&amp;IF(ДАННЫЕ!$AH443,"1"&amp;ДАННЫЕ!$AH443,"00")&amp;"r"&amp;IF(ДАННЫЕ!$AL443,"1"&amp;ДАННЫЕ!$AL443,"00")&amp;"m"&amp;IF(ДАННЫЕ!$AI443,"1"&amp;ДАННЫЕ!$AI443,"00")&amp;"hS"&amp;IF(ДАННЫЕ!$AJ443,"1"&amp;ДАННЫЕ!$AJ443,"00")&amp;"hZ"&amp;IF(ДАННЫЕ!$AK443,"1"&amp;ДАННЫЕ!$AK443,"00")&amp;"p"&amp;IF(ДАННЫЕ!$AP443,"1"&amp;ДАННЫЕ!$AP443,"00")&amp;"k"&amp;IF(ДАННЫЕ!$AQ443,"1"&amp;ДАННЫЕ!$AQ443,"00")&amp;"z"&amp;IF(ДАННЫЕ!$AR443,"1"&amp;ДАННЫЕ!$AR443,"00")&amp;"j"&amp;IF(ДАННЫЕ!$AM443,"1"&amp;ДАННЫЕ!$AM443,"00")&amp;"n"&amp;IF(ДАННЫЕ!$AN443,"1"&amp;ДАННЫЕ!$AN443,"00")&amp;"E"&amp;ДАННЫЕ!BI443&amp;"L"&amp;ДАННЫЕ!AO443&amp;"h"&amp;IF(ДАННЫЕ!$AU443&gt;0,1,0)&amp;"v"&amp;IF(ДАННЫЕ!$AW443&gt;0,1,0)&amp;"a"&amp;IF(ДАННЫЕ!$AS443,"1"&amp;ДАННЫЕ!$AS443,"00")&amp;"s"&amp;IF(ДАННЫЕ!$AT443,"1"&amp;ДАННЫЕ!$AT443,"00")&amp;"u"&amp;IF(ДАННЫЕ!$CJ443&gt;0,1,0)&amp;"y"&amp;B443&amp;"d"&amp;H443&amp;"e"&amp;F443&amp;G443</f>
        <v>x0w00t00f00b00g00c00i00r00m00hS00hZ00p00k00z00j00n00ELh0v0a00s00u0y0de</v>
      </c>
      <c r="L443" s="28" t="str">
        <f ca="1">ДАННЫЕ!$I443&amp;"VN"&amp;IF(ДАННЫЕ!AW443&gt;0,11,10)&amp;"CD"&amp;IF(ДАННЫЕ!BF443&gt;500,16,IF(ДАННЫЕ!BF443&gt;350,15,IF(ДАННЫЕ!BF443&gt;=200,14,IF(ДАННЫЕ!BF443&gt;=100,13,IF(ДАННЫЕ!BF443&gt;=50,12,IF(ДАННЫЕ!BF443&gt;0,11,10))))))&amp;"AR"&amp;IF(ДАННЫЕ!BX443&gt;0,1,0)&amp;"GD"&amp;B443&amp;"VV"&amp;IF(E443&gt;=5,IF(E443&lt;18,1,0),0)</f>
        <v>VN10CD10AR0GD0VV0</v>
      </c>
      <c r="M443" s="28" t="str">
        <f>ДАННЫЕ!$I443&amp;"b"&amp;ДАННЫЕ!$BI443&amp;"r"&amp;ДАННЫЕ!$BJ443&amp;"CD"&amp;IF(ДАННЫЕ!BF443&gt;0,IF(ДАННЫЕ!BF443&lt;200,1,IF(ДАННЫЕ!BF443&lt;350,2,3)),0)&amp;"h"&amp;IF(ДАННЫЕ!$BK443+ДАННЫЕ!$BL443+ДАННЫЕ!$BM443&gt;0,1,0)&amp;"x"&amp;ДАННЫЕ!$BK443&amp;"y"&amp;ДАННЫЕ!$BL443&amp;"z"&amp;ДАННЫЕ!$BM443&amp;"c"&amp;IF(ДАННЫЕ!$BK443+ДАННЫЕ!$BL443+ДАННЫЕ!$BM443=3,1,0)&amp;"a"&amp;IF(ДАННЫЕ!$BQ443+ДАННЫЕ!$BR443&gt;0,1,0)&amp;"d"&amp;ДАННЫЕ!$BQ443&amp;"v"&amp;ДАННЫЕ!$BR443&amp;"p"&amp;ДАННЫЕ!$BS443&amp;"n"&amp;ДАННЫЕ!$BU443&amp;"t"&amp;ДАННЫЕ!$BV443&amp;"o"&amp;ДАННЫЕ!$BT443&amp;"l"&amp;IF(ДАННЫЕ!$BN443&gt;0,1,0)&amp;ДАННЫЕ!$BN443&amp;"g"&amp;ДАННЫЕ!$BO443&amp;"s"&amp;ДАННЫЕ!$BP443&amp;"DZ"&amp;IF(ДАННЫЕ!B443-ДАННЫЕ!G443 &lt; 60,IF(ДАННЫЕ!B443-ДАННЫЕ!G443 &gt;= 0,1,0),0)&amp;"u"&amp;IF(ДАННЫЕ!$CJ443&gt;0,1,0)</f>
        <v>brCD0h0xyzc0a0dvpntol0gsDZ1u0</v>
      </c>
      <c r="N443" s="28" t="str">
        <f ca="1">ДАННЫЕ!$F443&amp;ДАННЫЕ!$I443&amp;"g"&amp;B443&amp;"cf"&amp;D443&amp;"a"&amp;IF(ДАННЫЕ!$BX443&gt;0,1,0)&amp;IF(ДАННЫЕ!$BF443&gt;500,1,IF(ДАННЫЕ!$BF443&gt;350,2,IF(ДАННЫЕ!$BF443&gt;=200,3,IF(ДАННЫЕ!$BF443&gt;=100,4,IF(ДАННЫЕ!$BF443&gt;=50,5,IF(ДАННЫЕ!$BF443&lt;50,6,0))))))&amp;"AR"&amp;IF(DATEDIF(ДАННЫЕ!$BX443,ДАННЫЕ!$F$1,"y")&gt;1,1,0)&amp;"VG"&amp;IF(ДАННЫЕ!$BH443="0",1,0)&amp;"o"&amp;IF(T443+ДАННЫЕ!$AF443+ДАННЫЕ!$AG443+ДАННЫЕ!$AH443+ДАННЫЕ!$AI443+ДАННЫЕ!$AJ443+ДАННЫЕ!$AP443+ДАННЫЕ!$AQ443+ДАННЫЕ!$AR443+ДАННЫЕ!$AU443+ДАННЫЕ!$AW443+ДАННЫЕ!$AS443+ДАННЫЕ!$AT443&gt;0,1,0)&amp;"x"&amp;ДАННЫЕ!$AG443&amp;"p"&amp;IF(ДАННЫЕ!$BY443&gt;0,1,0)&amp;"v"&amp;IF(ДАННЫЕ!$BZ443&gt;0,1,0)&amp;"n"&amp;ДАННЫЕ!$CA443&amp;"t"&amp;ДАННЫЕ!$AY443&amp;"k"&amp;ДАННЫЕ!$CB443&amp;"q"&amp;ДАННЫЕ!$CC443&amp;"w"&amp;ДАННЫЕ!$CD443&amp;"e"&amp;ДАННЫЕ!$CE443&amp;"m"&amp;ДАННЫЕ!$CF443&amp;"c"&amp;ДАННЫЕ!$CG443&amp;"z"&amp;ДАННЫЕ!$CH443&amp;"d"&amp;IF(H443=4,1,0)&amp;"s"&amp;IF(ДАННЫЕ!$J443=1,0,1)&amp;"u"&amp;IF(ДАННЫЕ!$CJ443&gt;0,1,0)</f>
        <v>g0cf0a06AR1VG0o0xp0v0ntkqwemczd0s1u0</v>
      </c>
      <c r="O443" s="28" t="str">
        <f>ДАННЫЕ!$I443&amp;"g"&amp;B443&amp;A443&amp;"f"&amp;P443&amp;"c"&amp;IF(ДАННЫЕ!$U443&gt;0,1,0)&amp;"s"&amp;IF(ДАННЫЕ!$Q443&gt;0,IF(YEAR(ДАННЫЕ!$F$1)=YEAR(ДАННЫЕ!$Q443),IF(MONTH(ДАННЫЕ!$F$1)=MONTH(ДАННЫЕ!$Q443),111,11),1),0)&amp;"i"&amp;IF(ДАННЫЕ!$R443+ДАННЫЕ!$S443+ДАННЫЕ!$T443=0,0,1)&amp;"h"&amp;IF(ДАННЫЕ!$P443&gt;0,1,0)&amp;"p"&amp;IF(ДАННЫЕ!$CI443&gt;0,IF(YEAR(ДАННЫЕ!$F$1)=YEAR(ДАННЫЕ!$CI443),IF(MONTH(ДАННЫЕ!$F$1)=MONTH(ДАННЫЕ!$CI443),111,11),1),0)&amp;"d"&amp;IF(ДАННЫЕ!$CJ443&gt;0,IF(YEAR(ДАННЫЕ!$F$1)=YEAR(ДАННЫЕ!$CJ443),IF(MONTH(ДАННЫЕ!$F$1)=MONTH(ДАННЫЕ!$CJ443),111,11),1),0)&amp;"o"&amp;IF(ДАННЫЕ!$CK443&gt;0,IF(MONTH(ДАННЫЕ!$F$1)=MONTH(ДАННЫЕ!$CK443),111,11),0)&amp;"v"&amp;IF(ДАННЫЕ!$BE443&gt;0,IF(MONTH(ДАННЫЕ!$F$1)=MONTH(ДАННЫЕ!$BE443),111,11),0)</f>
        <v>g00f0c0s0i0h0p0d0o0v0</v>
      </c>
      <c r="P443" s="15">
        <f t="shared" si="20"/>
        <v>0</v>
      </c>
      <c r="Q443" s="15">
        <f>IF(ДАННЫЕ!$F$1&gt;ДАННЫЕ!$N443,IF(YEAR(ДАННЫЕ!$F$1)=YEAR(ДАННЫЕ!M443),1,0),0)</f>
        <v>0</v>
      </c>
      <c r="R443" s="15">
        <f>IF(ДАННЫЕ!$F$1&gt;ДАННЫЕ!$N443,IF(YEAR(ДАННЫЕ!$F$1)=YEAR(ДАННЫЕ!N443),1,0),0)</f>
        <v>0</v>
      </c>
      <c r="S443" s="15">
        <f>IF(ДАННЫЕ!$AA443="2А",1,IF(ДАННЫЕ!$AA443="2Б",2,IF(ДАННЫЕ!$AA443="2В",3,IF(ДАННЫЕ!$AA443=3,4,IF(ДАННЫЕ!$AA443="4А",5,IF(ДАННЫЕ!$AA443="4Б",6,IF(ДАННЫЕ!$AA443="4В",7,IF(ДАННЫЕ!$AA443=5,8,0))))))))</f>
        <v>0</v>
      </c>
      <c r="T443" s="15">
        <f>IF(OR(ДАННЫЕ!$AC443=2,ДАННЫЕ!$AD443=2,ДАННЫЕ!$AE443=2),2,IF(OR(ДАННЫЕ!$AC443=1,ДАННЫЕ!$AD443=1,ДАННЫЕ!$AE443=1),1,0))</f>
        <v>0</v>
      </c>
    </row>
    <row r="444" spans="1:20" ht="15" customHeight="1" x14ac:dyDescent="0.2">
      <c r="A444" s="78">
        <f>IF(B444&gt;0,IF(MONTH(ДАННЫЕ!$F$1)=MONTH(ДАННЫЕ!$B444),1,0),0)</f>
        <v>0</v>
      </c>
      <c r="B444" s="14">
        <f>IF(ДАННЫЕ!$B444&gt;0,IF(YEAR(ДАННЫЕ!$F$1)=YEAR(ДАННЫЕ!$B444),1,0),0)</f>
        <v>0</v>
      </c>
      <c r="C444" s="14">
        <f>IF(ДАННЫЕ!$CM444&gt;0,IF(YEAR(ДАННЫЕ!$F$1)=YEAR(ДАННЫЕ!$CM444),1,0),0)</f>
        <v>0</v>
      </c>
      <c r="D444" s="14">
        <f>IF(ДАННЫЕ!$CJ444&gt;0,IF(ДАННЫЕ!$CL444&gt;ДАННЫЕ!$F$1,1,IF(ДАННЫЕ!$CL444&gt;0,0,1)),0)</f>
        <v>0</v>
      </c>
      <c r="E444" s="43" t="str">
        <f ca="1">IF(ДАННЫЕ!$F$1&gt;0,IF(ДАННЫЕ!$G444&gt;0,DATEDIF(ДАННЫЕ!$G444,ДАННЫЕ!$F$1,"y"),""),IF(ДАННЫЕ!$G444&gt;0,DATEDIF(ДАННЫЕ!$G444,TODAY(),"y"),""))</f>
        <v/>
      </c>
      <c r="F444" s="43" t="str">
        <f xml:space="preserve"> IF(ДАННЫЕ!$F444="М",IF(E444&gt;=18,IF(E444&lt;60,1,""),""),"")&amp;IF(ДАННЫЕ!$F444="Ж",IF(E444&gt;=18,IF(E444&lt;55,1,""),""),"")</f>
        <v/>
      </c>
      <c r="G444" s="43" t="str">
        <f xml:space="preserve"> IF(ДАННЫЕ!$F444="М",IF(E444&gt;=60,2,""),"")&amp;IF(ДАННЫЕ!$F444="Ж",IF(E444&gt;=55,2,""),"")</f>
        <v/>
      </c>
      <c r="H444" s="43" t="str">
        <f t="shared" ca="1" si="18"/>
        <v/>
      </c>
      <c r="I444" s="43" t="str">
        <f t="shared" ca="1" si="19"/>
        <v>03</v>
      </c>
      <c r="J444" s="28" t="str">
        <f ca="1">ДАННЫЕ!$F444&amp;H444&amp;I444&amp;ДАННЫЕ!$I444&amp;"m"&amp;IF(ДАННЫЕ!$I444&gt;0,IF(ДАННЫЕ!$J444&gt;0,0,1),"")&amp;"f"&amp;IF(ДАННЫЕ!$R444&gt;0,IF(YEAR(ДАННЫЕ!$F$1)=YEAR(ДАННЫЕ!$R444),1,0),0)&amp;"z"&amp;ДАННЫЕ!$R444&amp;"p"&amp;ДАННЫЕ!$S444&amp;"i"&amp;ДАННЫЕ!$T444&amp;"h"&amp;ДАННЫЕ!$K444&amp;"be"&amp;ДАННЫЕ!$BI444&amp;"CD"&amp;IF(ДАННЫЕ!BF444&gt;500,4,IF(ДАННЫЕ!BF444&gt;350,3,IF(ДАННЫЕ!BF444&gt;200,2,IF(ДАННЫЕ!BF444&gt;0,1,0))))&amp;"g"&amp;B444&amp;"d"&amp;H444&amp;"l"&amp;ДАННЫЕ!AT444&amp;"a"&amp;ДАННЫЕ!$V444&amp;"v"&amp;R444&amp;"k"&amp;ДАННЫЕ!$U444&amp;"s"&amp;ДАННЫЕ!$Y444&amp;"t"&amp;ДАННЫЕ!$X444&amp;"b"&amp;IF(ДАННЫЕ!$Q444&gt;1,1,0)&amp;"PP"&amp;ДАННЫЕ!Z444&amp;"c"&amp;S444&amp;"x"&amp;IF(ДАННЫЕ!$BY444&gt;0,IF(YEAR(ДАННЫЕ!$F$1)=YEAR(ДАННЫЕ!$BY444),1,0),0)&amp;"n"&amp;IF(ДАННЫЕ!$BZ444&gt;0,IF(YEAR(ДАННЫЕ!$F$1)=YEAR(ДАННЫЕ!$BZ444),1,0),0)&amp;"u"&amp;D444&amp;"z"&amp;IF(ДАННЫЕ!$CL444&gt;0,IF(YEAR(ДАННЫЕ!$F$1)&gt;YEAR(ДАННЫЕ!$CL444),11,12),0)</f>
        <v>03mf0zpihbeCD0g0dlav0kstb0PPc0x0n0u0z0</v>
      </c>
      <c r="K444" s="28" t="str">
        <f ca="1">ДАННЫЕ!$I444&amp;"x"&amp;B444&amp;"w"&amp;IF(T444+ДАННЫЕ!AD444+ДАННЫЕ!AE444+ДАННЫЕ!AF444+ДАННЫЕ!AG444+ДАННЫЕ!AH444+ДАННЫЕ!$AL444+ДАННЫЕ!AI444+ДАННЫЕ!AJ444+ДАННЫЕ!AK444+ДАННЫЕ!AP444+ДАННЫЕ!AQ444+ДАННЫЕ!AR444+ДАННЫЕ!$AM444+ДАННЫЕ!$AN444+ДАННЫЕ!AS444+ДАННЫЕ!AT444&gt;0,1,0)&amp;IF(OR(T444=2,ДАННЫЕ!AD444=2,ДАННЫЕ!AE444=2,ДАННЫЕ!AF444=2,ДАННЫЕ!AG444=2,ДАННЫЕ!AH444=2,ДАННЫЕ!$AL444=2,ДАННЫЕ!AI444=2,ДАННЫЕ!AJ444=2,ДАННЫЕ!AK444=2,ДАННЫЕ!AP444=2,ДАННЫЕ!AQ444=2,ДАННЫЕ!AR444=2,ДАННЫЕ!$AM444=2,ДАННЫЕ!$AN444=2,ДАННЫЕ!AS444=2,ДАННЫЕ!AT444=2),2,0)&amp;"t"&amp;IF(T444&gt;0,"1"&amp;T444,"00")&amp;"f"&amp;IF(ДАННЫЕ!$AC444,"1"&amp;ДАННЫЕ!$AC444,"00")&amp;"b"&amp;IF(ДАННЫЕ!$AD444,"1"&amp;ДАННЫЕ!$AD444,"00")&amp;"g"&amp;IF(ДАННЫЕ!$AF444,"1"&amp;ДАННЫЕ!$AF444,"00")&amp;"c"&amp;IF(ДАННЫЕ!$AG444,"1"&amp;ДАННЫЕ!$AG444,"00")&amp;"i"&amp;IF(ДАННЫЕ!$AH444,"1"&amp;ДАННЫЕ!$AH444,"00")&amp;"r"&amp;IF(ДАННЫЕ!$AL444,"1"&amp;ДАННЫЕ!$AL444,"00")&amp;"m"&amp;IF(ДАННЫЕ!$AI444,"1"&amp;ДАННЫЕ!$AI444,"00")&amp;"hS"&amp;IF(ДАННЫЕ!$AJ444,"1"&amp;ДАННЫЕ!$AJ444,"00")&amp;"hZ"&amp;IF(ДАННЫЕ!$AK444,"1"&amp;ДАННЫЕ!$AK444,"00")&amp;"p"&amp;IF(ДАННЫЕ!$AP444,"1"&amp;ДАННЫЕ!$AP444,"00")&amp;"k"&amp;IF(ДАННЫЕ!$AQ444,"1"&amp;ДАННЫЕ!$AQ444,"00")&amp;"z"&amp;IF(ДАННЫЕ!$AR444,"1"&amp;ДАННЫЕ!$AR444,"00")&amp;"j"&amp;IF(ДАННЫЕ!$AM444,"1"&amp;ДАННЫЕ!$AM444,"00")&amp;"n"&amp;IF(ДАННЫЕ!$AN444,"1"&amp;ДАННЫЕ!$AN444,"00")&amp;"E"&amp;ДАННЫЕ!BI444&amp;"L"&amp;ДАННЫЕ!AO444&amp;"h"&amp;IF(ДАННЫЕ!$AU444&gt;0,1,0)&amp;"v"&amp;IF(ДАННЫЕ!$AW444&gt;0,1,0)&amp;"a"&amp;IF(ДАННЫЕ!$AS444,"1"&amp;ДАННЫЕ!$AS444,"00")&amp;"s"&amp;IF(ДАННЫЕ!$AT444,"1"&amp;ДАННЫЕ!$AT444,"00")&amp;"u"&amp;IF(ДАННЫЕ!$CJ444&gt;0,1,0)&amp;"y"&amp;B444&amp;"d"&amp;H444&amp;"e"&amp;F444&amp;G444</f>
        <v>x0w00t00f00b00g00c00i00r00m00hS00hZ00p00k00z00j00n00ELh0v0a00s00u0y0de</v>
      </c>
      <c r="L444" s="28" t="str">
        <f ca="1">ДАННЫЕ!$I444&amp;"VN"&amp;IF(ДАННЫЕ!AW444&gt;0,11,10)&amp;"CD"&amp;IF(ДАННЫЕ!BF444&gt;500,16,IF(ДАННЫЕ!BF444&gt;350,15,IF(ДАННЫЕ!BF444&gt;=200,14,IF(ДАННЫЕ!BF444&gt;=100,13,IF(ДАННЫЕ!BF444&gt;=50,12,IF(ДАННЫЕ!BF444&gt;0,11,10))))))&amp;"AR"&amp;IF(ДАННЫЕ!BX444&gt;0,1,0)&amp;"GD"&amp;B444&amp;"VV"&amp;IF(E444&gt;=5,IF(E444&lt;18,1,0),0)</f>
        <v>VN10CD10AR0GD0VV0</v>
      </c>
      <c r="M444" s="28" t="str">
        <f>ДАННЫЕ!$I444&amp;"b"&amp;ДАННЫЕ!$BI444&amp;"r"&amp;ДАННЫЕ!$BJ444&amp;"CD"&amp;IF(ДАННЫЕ!BF444&gt;0,IF(ДАННЫЕ!BF444&lt;200,1,IF(ДАННЫЕ!BF444&lt;350,2,3)),0)&amp;"h"&amp;IF(ДАННЫЕ!$BK444+ДАННЫЕ!$BL444+ДАННЫЕ!$BM444&gt;0,1,0)&amp;"x"&amp;ДАННЫЕ!$BK444&amp;"y"&amp;ДАННЫЕ!$BL444&amp;"z"&amp;ДАННЫЕ!$BM444&amp;"c"&amp;IF(ДАННЫЕ!$BK444+ДАННЫЕ!$BL444+ДАННЫЕ!$BM444=3,1,0)&amp;"a"&amp;IF(ДАННЫЕ!$BQ444+ДАННЫЕ!$BR444&gt;0,1,0)&amp;"d"&amp;ДАННЫЕ!$BQ444&amp;"v"&amp;ДАННЫЕ!$BR444&amp;"p"&amp;ДАННЫЕ!$BS444&amp;"n"&amp;ДАННЫЕ!$BU444&amp;"t"&amp;ДАННЫЕ!$BV444&amp;"o"&amp;ДАННЫЕ!$BT444&amp;"l"&amp;IF(ДАННЫЕ!$BN444&gt;0,1,0)&amp;ДАННЫЕ!$BN444&amp;"g"&amp;ДАННЫЕ!$BO444&amp;"s"&amp;ДАННЫЕ!$BP444&amp;"DZ"&amp;IF(ДАННЫЕ!B444-ДАННЫЕ!G444 &lt; 60,IF(ДАННЫЕ!B444-ДАННЫЕ!G444 &gt;= 0,1,0),0)&amp;"u"&amp;IF(ДАННЫЕ!$CJ444&gt;0,1,0)</f>
        <v>brCD0h0xyzc0a0dvpntol0gsDZ1u0</v>
      </c>
      <c r="N444" s="28" t="str">
        <f ca="1">ДАННЫЕ!$F444&amp;ДАННЫЕ!$I444&amp;"g"&amp;B444&amp;"cf"&amp;D444&amp;"a"&amp;IF(ДАННЫЕ!$BX444&gt;0,1,0)&amp;IF(ДАННЫЕ!$BF444&gt;500,1,IF(ДАННЫЕ!$BF444&gt;350,2,IF(ДАННЫЕ!$BF444&gt;=200,3,IF(ДАННЫЕ!$BF444&gt;=100,4,IF(ДАННЫЕ!$BF444&gt;=50,5,IF(ДАННЫЕ!$BF444&lt;50,6,0))))))&amp;"AR"&amp;IF(DATEDIF(ДАННЫЕ!$BX444,ДАННЫЕ!$F$1,"y")&gt;1,1,0)&amp;"VG"&amp;IF(ДАННЫЕ!$BH444="0",1,0)&amp;"o"&amp;IF(T444+ДАННЫЕ!$AF444+ДАННЫЕ!$AG444+ДАННЫЕ!$AH444+ДАННЫЕ!$AI444+ДАННЫЕ!$AJ444+ДАННЫЕ!$AP444+ДАННЫЕ!$AQ444+ДАННЫЕ!$AR444+ДАННЫЕ!$AU444+ДАННЫЕ!$AW444+ДАННЫЕ!$AS444+ДАННЫЕ!$AT444&gt;0,1,0)&amp;"x"&amp;ДАННЫЕ!$AG444&amp;"p"&amp;IF(ДАННЫЕ!$BY444&gt;0,1,0)&amp;"v"&amp;IF(ДАННЫЕ!$BZ444&gt;0,1,0)&amp;"n"&amp;ДАННЫЕ!$CA444&amp;"t"&amp;ДАННЫЕ!$AY444&amp;"k"&amp;ДАННЫЕ!$CB444&amp;"q"&amp;ДАННЫЕ!$CC444&amp;"w"&amp;ДАННЫЕ!$CD444&amp;"e"&amp;ДАННЫЕ!$CE444&amp;"m"&amp;ДАННЫЕ!$CF444&amp;"c"&amp;ДАННЫЕ!$CG444&amp;"z"&amp;ДАННЫЕ!$CH444&amp;"d"&amp;IF(H444=4,1,0)&amp;"s"&amp;IF(ДАННЫЕ!$J444=1,0,1)&amp;"u"&amp;IF(ДАННЫЕ!$CJ444&gt;0,1,0)</f>
        <v>g0cf0a06AR1VG0o0xp0v0ntkqwemczd0s1u0</v>
      </c>
      <c r="O444" s="28" t="str">
        <f>ДАННЫЕ!$I444&amp;"g"&amp;B444&amp;A444&amp;"f"&amp;P444&amp;"c"&amp;IF(ДАННЫЕ!$U444&gt;0,1,0)&amp;"s"&amp;IF(ДАННЫЕ!$Q444&gt;0,IF(YEAR(ДАННЫЕ!$F$1)=YEAR(ДАННЫЕ!$Q444),IF(MONTH(ДАННЫЕ!$F$1)=MONTH(ДАННЫЕ!$Q444),111,11),1),0)&amp;"i"&amp;IF(ДАННЫЕ!$R444+ДАННЫЕ!$S444+ДАННЫЕ!$T444=0,0,1)&amp;"h"&amp;IF(ДАННЫЕ!$P444&gt;0,1,0)&amp;"p"&amp;IF(ДАННЫЕ!$CI444&gt;0,IF(YEAR(ДАННЫЕ!$F$1)=YEAR(ДАННЫЕ!$CI444),IF(MONTH(ДАННЫЕ!$F$1)=MONTH(ДАННЫЕ!$CI444),111,11),1),0)&amp;"d"&amp;IF(ДАННЫЕ!$CJ444&gt;0,IF(YEAR(ДАННЫЕ!$F$1)=YEAR(ДАННЫЕ!$CJ444),IF(MONTH(ДАННЫЕ!$F$1)=MONTH(ДАННЫЕ!$CJ444),111,11),1),0)&amp;"o"&amp;IF(ДАННЫЕ!$CK444&gt;0,IF(MONTH(ДАННЫЕ!$F$1)=MONTH(ДАННЫЕ!$CK444),111,11),0)&amp;"v"&amp;IF(ДАННЫЕ!$BE444&gt;0,IF(MONTH(ДАННЫЕ!$F$1)=MONTH(ДАННЫЕ!$BE444),111,11),0)</f>
        <v>g00f0c0s0i0h0p0d0o0v0</v>
      </c>
      <c r="P444" s="15">
        <f t="shared" si="20"/>
        <v>0</v>
      </c>
      <c r="Q444" s="15">
        <f>IF(ДАННЫЕ!$F$1&gt;ДАННЫЕ!$N444,IF(YEAR(ДАННЫЕ!$F$1)=YEAR(ДАННЫЕ!M444),1,0),0)</f>
        <v>0</v>
      </c>
      <c r="R444" s="15">
        <f>IF(ДАННЫЕ!$F$1&gt;ДАННЫЕ!$N444,IF(YEAR(ДАННЫЕ!$F$1)=YEAR(ДАННЫЕ!N444),1,0),0)</f>
        <v>0</v>
      </c>
      <c r="S444" s="15">
        <f>IF(ДАННЫЕ!$AA444="2А",1,IF(ДАННЫЕ!$AA444="2Б",2,IF(ДАННЫЕ!$AA444="2В",3,IF(ДАННЫЕ!$AA444=3,4,IF(ДАННЫЕ!$AA444="4А",5,IF(ДАННЫЕ!$AA444="4Б",6,IF(ДАННЫЕ!$AA444="4В",7,IF(ДАННЫЕ!$AA444=5,8,0))))))))</f>
        <v>0</v>
      </c>
      <c r="T444" s="15">
        <f>IF(OR(ДАННЫЕ!$AC444=2,ДАННЫЕ!$AD444=2,ДАННЫЕ!$AE444=2),2,IF(OR(ДАННЫЕ!$AC444=1,ДАННЫЕ!$AD444=1,ДАННЫЕ!$AE444=1),1,0))</f>
        <v>0</v>
      </c>
    </row>
    <row r="445" spans="1:20" ht="15" customHeight="1" x14ac:dyDescent="0.2">
      <c r="A445" s="78">
        <f>IF(B445&gt;0,IF(MONTH(ДАННЫЕ!$F$1)=MONTH(ДАННЫЕ!$B445),1,0),0)</f>
        <v>0</v>
      </c>
      <c r="B445" s="14">
        <f>IF(ДАННЫЕ!$B445&gt;0,IF(YEAR(ДАННЫЕ!$F$1)=YEAR(ДАННЫЕ!$B445),1,0),0)</f>
        <v>0</v>
      </c>
      <c r="C445" s="14">
        <f>IF(ДАННЫЕ!$CM445&gt;0,IF(YEAR(ДАННЫЕ!$F$1)=YEAR(ДАННЫЕ!$CM445),1,0),0)</f>
        <v>0</v>
      </c>
      <c r="D445" s="14">
        <f>IF(ДАННЫЕ!$CJ445&gt;0,IF(ДАННЫЕ!$CL445&gt;ДАННЫЕ!$F$1,1,IF(ДАННЫЕ!$CL445&gt;0,0,1)),0)</f>
        <v>0</v>
      </c>
      <c r="E445" s="43" t="str">
        <f ca="1">IF(ДАННЫЕ!$F$1&gt;0,IF(ДАННЫЕ!$G445&gt;0,DATEDIF(ДАННЫЕ!$G445,ДАННЫЕ!$F$1,"y"),""),IF(ДАННЫЕ!$G445&gt;0,DATEDIF(ДАННЫЕ!$G445,TODAY(),"y"),""))</f>
        <v/>
      </c>
      <c r="F445" s="43" t="str">
        <f xml:space="preserve"> IF(ДАННЫЕ!$F445="М",IF(E445&gt;=18,IF(E445&lt;60,1,""),""),"")&amp;IF(ДАННЫЕ!$F445="Ж",IF(E445&gt;=18,IF(E445&lt;55,1,""),""),"")</f>
        <v/>
      </c>
      <c r="G445" s="43" t="str">
        <f xml:space="preserve"> IF(ДАННЫЕ!$F445="М",IF(E445&gt;=60,2,""),"")&amp;IF(ДАННЫЕ!$F445="Ж",IF(E445&gt;=55,2,""),"")</f>
        <v/>
      </c>
      <c r="H445" s="43" t="str">
        <f t="shared" ca="1" si="18"/>
        <v/>
      </c>
      <c r="I445" s="43" t="str">
        <f t="shared" ca="1" si="19"/>
        <v>03</v>
      </c>
      <c r="J445" s="28" t="str">
        <f ca="1">ДАННЫЕ!$F445&amp;H445&amp;I445&amp;ДАННЫЕ!$I445&amp;"m"&amp;IF(ДАННЫЕ!$I445&gt;0,IF(ДАННЫЕ!$J445&gt;0,0,1),"")&amp;"f"&amp;IF(ДАННЫЕ!$R445&gt;0,IF(YEAR(ДАННЫЕ!$F$1)=YEAR(ДАННЫЕ!$R445),1,0),0)&amp;"z"&amp;ДАННЫЕ!$R445&amp;"p"&amp;ДАННЫЕ!$S445&amp;"i"&amp;ДАННЫЕ!$T445&amp;"h"&amp;ДАННЫЕ!$K445&amp;"be"&amp;ДАННЫЕ!$BI445&amp;"CD"&amp;IF(ДАННЫЕ!BF445&gt;500,4,IF(ДАННЫЕ!BF445&gt;350,3,IF(ДАННЫЕ!BF445&gt;200,2,IF(ДАННЫЕ!BF445&gt;0,1,0))))&amp;"g"&amp;B445&amp;"d"&amp;H445&amp;"l"&amp;ДАННЫЕ!AT445&amp;"a"&amp;ДАННЫЕ!$V445&amp;"v"&amp;R445&amp;"k"&amp;ДАННЫЕ!$U445&amp;"s"&amp;ДАННЫЕ!$Y445&amp;"t"&amp;ДАННЫЕ!$X445&amp;"b"&amp;IF(ДАННЫЕ!$Q445&gt;1,1,0)&amp;"PP"&amp;ДАННЫЕ!Z445&amp;"c"&amp;S445&amp;"x"&amp;IF(ДАННЫЕ!$BY445&gt;0,IF(YEAR(ДАННЫЕ!$F$1)=YEAR(ДАННЫЕ!$BY445),1,0),0)&amp;"n"&amp;IF(ДАННЫЕ!$BZ445&gt;0,IF(YEAR(ДАННЫЕ!$F$1)=YEAR(ДАННЫЕ!$BZ445),1,0),0)&amp;"u"&amp;D445&amp;"z"&amp;IF(ДАННЫЕ!$CL445&gt;0,IF(YEAR(ДАННЫЕ!$F$1)&gt;YEAR(ДАННЫЕ!$CL445),11,12),0)</f>
        <v>03mf0zpihbeCD0g0dlav0kstb0PPc0x0n0u0z0</v>
      </c>
      <c r="K445" s="28" t="str">
        <f ca="1">ДАННЫЕ!$I445&amp;"x"&amp;B445&amp;"w"&amp;IF(T445+ДАННЫЕ!AD445+ДАННЫЕ!AE445+ДАННЫЕ!AF445+ДАННЫЕ!AG445+ДАННЫЕ!AH445+ДАННЫЕ!$AL445+ДАННЫЕ!AI445+ДАННЫЕ!AJ445+ДАННЫЕ!AK445+ДАННЫЕ!AP445+ДАННЫЕ!AQ445+ДАННЫЕ!AR445+ДАННЫЕ!$AM445+ДАННЫЕ!$AN445+ДАННЫЕ!AS445+ДАННЫЕ!AT445&gt;0,1,0)&amp;IF(OR(T445=2,ДАННЫЕ!AD445=2,ДАННЫЕ!AE445=2,ДАННЫЕ!AF445=2,ДАННЫЕ!AG445=2,ДАННЫЕ!AH445=2,ДАННЫЕ!$AL445=2,ДАННЫЕ!AI445=2,ДАННЫЕ!AJ445=2,ДАННЫЕ!AK445=2,ДАННЫЕ!AP445=2,ДАННЫЕ!AQ445=2,ДАННЫЕ!AR445=2,ДАННЫЕ!$AM445=2,ДАННЫЕ!$AN445=2,ДАННЫЕ!AS445=2,ДАННЫЕ!AT445=2),2,0)&amp;"t"&amp;IF(T445&gt;0,"1"&amp;T445,"00")&amp;"f"&amp;IF(ДАННЫЕ!$AC445,"1"&amp;ДАННЫЕ!$AC445,"00")&amp;"b"&amp;IF(ДАННЫЕ!$AD445,"1"&amp;ДАННЫЕ!$AD445,"00")&amp;"g"&amp;IF(ДАННЫЕ!$AF445,"1"&amp;ДАННЫЕ!$AF445,"00")&amp;"c"&amp;IF(ДАННЫЕ!$AG445,"1"&amp;ДАННЫЕ!$AG445,"00")&amp;"i"&amp;IF(ДАННЫЕ!$AH445,"1"&amp;ДАННЫЕ!$AH445,"00")&amp;"r"&amp;IF(ДАННЫЕ!$AL445,"1"&amp;ДАННЫЕ!$AL445,"00")&amp;"m"&amp;IF(ДАННЫЕ!$AI445,"1"&amp;ДАННЫЕ!$AI445,"00")&amp;"hS"&amp;IF(ДАННЫЕ!$AJ445,"1"&amp;ДАННЫЕ!$AJ445,"00")&amp;"hZ"&amp;IF(ДАННЫЕ!$AK445,"1"&amp;ДАННЫЕ!$AK445,"00")&amp;"p"&amp;IF(ДАННЫЕ!$AP445,"1"&amp;ДАННЫЕ!$AP445,"00")&amp;"k"&amp;IF(ДАННЫЕ!$AQ445,"1"&amp;ДАННЫЕ!$AQ445,"00")&amp;"z"&amp;IF(ДАННЫЕ!$AR445,"1"&amp;ДАННЫЕ!$AR445,"00")&amp;"j"&amp;IF(ДАННЫЕ!$AM445,"1"&amp;ДАННЫЕ!$AM445,"00")&amp;"n"&amp;IF(ДАННЫЕ!$AN445,"1"&amp;ДАННЫЕ!$AN445,"00")&amp;"E"&amp;ДАННЫЕ!BI445&amp;"L"&amp;ДАННЫЕ!AO445&amp;"h"&amp;IF(ДАННЫЕ!$AU445&gt;0,1,0)&amp;"v"&amp;IF(ДАННЫЕ!$AW445&gt;0,1,0)&amp;"a"&amp;IF(ДАННЫЕ!$AS445,"1"&amp;ДАННЫЕ!$AS445,"00")&amp;"s"&amp;IF(ДАННЫЕ!$AT445,"1"&amp;ДАННЫЕ!$AT445,"00")&amp;"u"&amp;IF(ДАННЫЕ!$CJ445&gt;0,1,0)&amp;"y"&amp;B445&amp;"d"&amp;H445&amp;"e"&amp;F445&amp;G445</f>
        <v>x0w00t00f00b00g00c00i00r00m00hS00hZ00p00k00z00j00n00ELh0v0a00s00u0y0de</v>
      </c>
      <c r="L445" s="28" t="str">
        <f ca="1">ДАННЫЕ!$I445&amp;"VN"&amp;IF(ДАННЫЕ!AW445&gt;0,11,10)&amp;"CD"&amp;IF(ДАННЫЕ!BF445&gt;500,16,IF(ДАННЫЕ!BF445&gt;350,15,IF(ДАННЫЕ!BF445&gt;=200,14,IF(ДАННЫЕ!BF445&gt;=100,13,IF(ДАННЫЕ!BF445&gt;=50,12,IF(ДАННЫЕ!BF445&gt;0,11,10))))))&amp;"AR"&amp;IF(ДАННЫЕ!BX445&gt;0,1,0)&amp;"GD"&amp;B445&amp;"VV"&amp;IF(E445&gt;=5,IF(E445&lt;18,1,0),0)</f>
        <v>VN10CD10AR0GD0VV0</v>
      </c>
      <c r="M445" s="28" t="str">
        <f>ДАННЫЕ!$I445&amp;"b"&amp;ДАННЫЕ!$BI445&amp;"r"&amp;ДАННЫЕ!$BJ445&amp;"CD"&amp;IF(ДАННЫЕ!BF445&gt;0,IF(ДАННЫЕ!BF445&lt;200,1,IF(ДАННЫЕ!BF445&lt;350,2,3)),0)&amp;"h"&amp;IF(ДАННЫЕ!$BK445+ДАННЫЕ!$BL445+ДАННЫЕ!$BM445&gt;0,1,0)&amp;"x"&amp;ДАННЫЕ!$BK445&amp;"y"&amp;ДАННЫЕ!$BL445&amp;"z"&amp;ДАННЫЕ!$BM445&amp;"c"&amp;IF(ДАННЫЕ!$BK445+ДАННЫЕ!$BL445+ДАННЫЕ!$BM445=3,1,0)&amp;"a"&amp;IF(ДАННЫЕ!$BQ445+ДАННЫЕ!$BR445&gt;0,1,0)&amp;"d"&amp;ДАННЫЕ!$BQ445&amp;"v"&amp;ДАННЫЕ!$BR445&amp;"p"&amp;ДАННЫЕ!$BS445&amp;"n"&amp;ДАННЫЕ!$BU445&amp;"t"&amp;ДАННЫЕ!$BV445&amp;"o"&amp;ДАННЫЕ!$BT445&amp;"l"&amp;IF(ДАННЫЕ!$BN445&gt;0,1,0)&amp;ДАННЫЕ!$BN445&amp;"g"&amp;ДАННЫЕ!$BO445&amp;"s"&amp;ДАННЫЕ!$BP445&amp;"DZ"&amp;IF(ДАННЫЕ!B445-ДАННЫЕ!G445 &lt; 60,IF(ДАННЫЕ!B445-ДАННЫЕ!G445 &gt;= 0,1,0),0)&amp;"u"&amp;IF(ДАННЫЕ!$CJ445&gt;0,1,0)</f>
        <v>brCD0h0xyzc0a0dvpntol0gsDZ1u0</v>
      </c>
      <c r="N445" s="28" t="str">
        <f ca="1">ДАННЫЕ!$F445&amp;ДАННЫЕ!$I445&amp;"g"&amp;B445&amp;"cf"&amp;D445&amp;"a"&amp;IF(ДАННЫЕ!$BX445&gt;0,1,0)&amp;IF(ДАННЫЕ!$BF445&gt;500,1,IF(ДАННЫЕ!$BF445&gt;350,2,IF(ДАННЫЕ!$BF445&gt;=200,3,IF(ДАННЫЕ!$BF445&gt;=100,4,IF(ДАННЫЕ!$BF445&gt;=50,5,IF(ДАННЫЕ!$BF445&lt;50,6,0))))))&amp;"AR"&amp;IF(DATEDIF(ДАННЫЕ!$BX445,ДАННЫЕ!$F$1,"y")&gt;1,1,0)&amp;"VG"&amp;IF(ДАННЫЕ!$BH445="0",1,0)&amp;"o"&amp;IF(T445+ДАННЫЕ!$AF445+ДАННЫЕ!$AG445+ДАННЫЕ!$AH445+ДАННЫЕ!$AI445+ДАННЫЕ!$AJ445+ДАННЫЕ!$AP445+ДАННЫЕ!$AQ445+ДАННЫЕ!$AR445+ДАННЫЕ!$AU445+ДАННЫЕ!$AW445+ДАННЫЕ!$AS445+ДАННЫЕ!$AT445&gt;0,1,0)&amp;"x"&amp;ДАННЫЕ!$AG445&amp;"p"&amp;IF(ДАННЫЕ!$BY445&gt;0,1,0)&amp;"v"&amp;IF(ДАННЫЕ!$BZ445&gt;0,1,0)&amp;"n"&amp;ДАННЫЕ!$CA445&amp;"t"&amp;ДАННЫЕ!$AY445&amp;"k"&amp;ДАННЫЕ!$CB445&amp;"q"&amp;ДАННЫЕ!$CC445&amp;"w"&amp;ДАННЫЕ!$CD445&amp;"e"&amp;ДАННЫЕ!$CE445&amp;"m"&amp;ДАННЫЕ!$CF445&amp;"c"&amp;ДАННЫЕ!$CG445&amp;"z"&amp;ДАННЫЕ!$CH445&amp;"d"&amp;IF(H445=4,1,0)&amp;"s"&amp;IF(ДАННЫЕ!$J445=1,0,1)&amp;"u"&amp;IF(ДАННЫЕ!$CJ445&gt;0,1,0)</f>
        <v>g0cf0a06AR1VG0o0xp0v0ntkqwemczd0s1u0</v>
      </c>
      <c r="O445" s="28" t="str">
        <f>ДАННЫЕ!$I445&amp;"g"&amp;B445&amp;A445&amp;"f"&amp;P445&amp;"c"&amp;IF(ДАННЫЕ!$U445&gt;0,1,0)&amp;"s"&amp;IF(ДАННЫЕ!$Q445&gt;0,IF(YEAR(ДАННЫЕ!$F$1)=YEAR(ДАННЫЕ!$Q445),IF(MONTH(ДАННЫЕ!$F$1)=MONTH(ДАННЫЕ!$Q445),111,11),1),0)&amp;"i"&amp;IF(ДАННЫЕ!$R445+ДАННЫЕ!$S445+ДАННЫЕ!$T445=0,0,1)&amp;"h"&amp;IF(ДАННЫЕ!$P445&gt;0,1,0)&amp;"p"&amp;IF(ДАННЫЕ!$CI445&gt;0,IF(YEAR(ДАННЫЕ!$F$1)=YEAR(ДАННЫЕ!$CI445),IF(MONTH(ДАННЫЕ!$F$1)=MONTH(ДАННЫЕ!$CI445),111,11),1),0)&amp;"d"&amp;IF(ДАННЫЕ!$CJ445&gt;0,IF(YEAR(ДАННЫЕ!$F$1)=YEAR(ДАННЫЕ!$CJ445),IF(MONTH(ДАННЫЕ!$F$1)=MONTH(ДАННЫЕ!$CJ445),111,11),1),0)&amp;"o"&amp;IF(ДАННЫЕ!$CK445&gt;0,IF(MONTH(ДАННЫЕ!$F$1)=MONTH(ДАННЫЕ!$CK445),111,11),0)&amp;"v"&amp;IF(ДАННЫЕ!$BE445&gt;0,IF(MONTH(ДАННЫЕ!$F$1)=MONTH(ДАННЫЕ!$BE445),111,11),0)</f>
        <v>g00f0c0s0i0h0p0d0o0v0</v>
      </c>
      <c r="P445" s="15">
        <f t="shared" si="20"/>
        <v>0</v>
      </c>
      <c r="Q445" s="15">
        <f>IF(ДАННЫЕ!$F$1&gt;ДАННЫЕ!$N445,IF(YEAR(ДАННЫЕ!$F$1)=YEAR(ДАННЫЕ!M445),1,0),0)</f>
        <v>0</v>
      </c>
      <c r="R445" s="15">
        <f>IF(ДАННЫЕ!$F$1&gt;ДАННЫЕ!$N445,IF(YEAR(ДАННЫЕ!$F$1)=YEAR(ДАННЫЕ!N445),1,0),0)</f>
        <v>0</v>
      </c>
      <c r="S445" s="15">
        <f>IF(ДАННЫЕ!$AA445="2А",1,IF(ДАННЫЕ!$AA445="2Б",2,IF(ДАННЫЕ!$AA445="2В",3,IF(ДАННЫЕ!$AA445=3,4,IF(ДАННЫЕ!$AA445="4А",5,IF(ДАННЫЕ!$AA445="4Б",6,IF(ДАННЫЕ!$AA445="4В",7,IF(ДАННЫЕ!$AA445=5,8,0))))))))</f>
        <v>0</v>
      </c>
      <c r="T445" s="15">
        <f>IF(OR(ДАННЫЕ!$AC445=2,ДАННЫЕ!$AD445=2,ДАННЫЕ!$AE445=2),2,IF(OR(ДАННЫЕ!$AC445=1,ДАННЫЕ!$AD445=1,ДАННЫЕ!$AE445=1),1,0))</f>
        <v>0</v>
      </c>
    </row>
    <row r="446" spans="1:20" ht="15" customHeight="1" x14ac:dyDescent="0.2">
      <c r="A446" s="78">
        <f>IF(B446&gt;0,IF(MONTH(ДАННЫЕ!$F$1)=MONTH(ДАННЫЕ!$B446),1,0),0)</f>
        <v>0</v>
      </c>
      <c r="B446" s="14">
        <f>IF(ДАННЫЕ!$B446&gt;0,IF(YEAR(ДАННЫЕ!$F$1)=YEAR(ДАННЫЕ!$B446),1,0),0)</f>
        <v>0</v>
      </c>
      <c r="C446" s="14">
        <f>IF(ДАННЫЕ!$CM446&gt;0,IF(YEAR(ДАННЫЕ!$F$1)=YEAR(ДАННЫЕ!$CM446),1,0),0)</f>
        <v>0</v>
      </c>
      <c r="D446" s="14">
        <f>IF(ДАННЫЕ!$CJ446&gt;0,IF(ДАННЫЕ!$CL446&gt;ДАННЫЕ!$F$1,1,IF(ДАННЫЕ!$CL446&gt;0,0,1)),0)</f>
        <v>0</v>
      </c>
      <c r="E446" s="43" t="str">
        <f ca="1">IF(ДАННЫЕ!$F$1&gt;0,IF(ДАННЫЕ!$G446&gt;0,DATEDIF(ДАННЫЕ!$G446,ДАННЫЕ!$F$1,"y"),""),IF(ДАННЫЕ!$G446&gt;0,DATEDIF(ДАННЫЕ!$G446,TODAY(),"y"),""))</f>
        <v/>
      </c>
      <c r="F446" s="43" t="str">
        <f xml:space="preserve"> IF(ДАННЫЕ!$F446="М",IF(E446&gt;=18,IF(E446&lt;60,1,""),""),"")&amp;IF(ДАННЫЕ!$F446="Ж",IF(E446&gt;=18,IF(E446&lt;55,1,""),""),"")</f>
        <v/>
      </c>
      <c r="G446" s="43" t="str">
        <f xml:space="preserve"> IF(ДАННЫЕ!$F446="М",IF(E446&gt;=60,2,""),"")&amp;IF(ДАННЫЕ!$F446="Ж",IF(E446&gt;=55,2,""),"")</f>
        <v/>
      </c>
      <c r="H446" s="43" t="str">
        <f t="shared" ca="1" si="18"/>
        <v/>
      </c>
      <c r="I446" s="43" t="str">
        <f t="shared" ca="1" si="19"/>
        <v>03</v>
      </c>
      <c r="J446" s="28" t="str">
        <f ca="1">ДАННЫЕ!$F446&amp;H446&amp;I446&amp;ДАННЫЕ!$I446&amp;"m"&amp;IF(ДАННЫЕ!$I446&gt;0,IF(ДАННЫЕ!$J446&gt;0,0,1),"")&amp;"f"&amp;IF(ДАННЫЕ!$R446&gt;0,IF(YEAR(ДАННЫЕ!$F$1)=YEAR(ДАННЫЕ!$R446),1,0),0)&amp;"z"&amp;ДАННЫЕ!$R446&amp;"p"&amp;ДАННЫЕ!$S446&amp;"i"&amp;ДАННЫЕ!$T446&amp;"h"&amp;ДАННЫЕ!$K446&amp;"be"&amp;ДАННЫЕ!$BI446&amp;"CD"&amp;IF(ДАННЫЕ!BF446&gt;500,4,IF(ДАННЫЕ!BF446&gt;350,3,IF(ДАННЫЕ!BF446&gt;200,2,IF(ДАННЫЕ!BF446&gt;0,1,0))))&amp;"g"&amp;B446&amp;"d"&amp;H446&amp;"l"&amp;ДАННЫЕ!AT446&amp;"a"&amp;ДАННЫЕ!$V446&amp;"v"&amp;R446&amp;"k"&amp;ДАННЫЕ!$U446&amp;"s"&amp;ДАННЫЕ!$Y446&amp;"t"&amp;ДАННЫЕ!$X446&amp;"b"&amp;IF(ДАННЫЕ!$Q446&gt;1,1,0)&amp;"PP"&amp;ДАННЫЕ!Z446&amp;"c"&amp;S446&amp;"x"&amp;IF(ДАННЫЕ!$BY446&gt;0,IF(YEAR(ДАННЫЕ!$F$1)=YEAR(ДАННЫЕ!$BY446),1,0),0)&amp;"n"&amp;IF(ДАННЫЕ!$BZ446&gt;0,IF(YEAR(ДАННЫЕ!$F$1)=YEAR(ДАННЫЕ!$BZ446),1,0),0)&amp;"u"&amp;D446&amp;"z"&amp;IF(ДАННЫЕ!$CL446&gt;0,IF(YEAR(ДАННЫЕ!$F$1)&gt;YEAR(ДАННЫЕ!$CL446),11,12),0)</f>
        <v>03mf0zpihbeCD0g0dlav0kstb0PPc0x0n0u0z0</v>
      </c>
      <c r="K446" s="28" t="str">
        <f ca="1">ДАННЫЕ!$I446&amp;"x"&amp;B446&amp;"w"&amp;IF(T446+ДАННЫЕ!AD446+ДАННЫЕ!AE446+ДАННЫЕ!AF446+ДАННЫЕ!AG446+ДАННЫЕ!AH446+ДАННЫЕ!$AL446+ДАННЫЕ!AI446+ДАННЫЕ!AJ446+ДАННЫЕ!AK446+ДАННЫЕ!AP446+ДАННЫЕ!AQ446+ДАННЫЕ!AR446+ДАННЫЕ!$AM446+ДАННЫЕ!$AN446+ДАННЫЕ!AS446+ДАННЫЕ!AT446&gt;0,1,0)&amp;IF(OR(T446=2,ДАННЫЕ!AD446=2,ДАННЫЕ!AE446=2,ДАННЫЕ!AF446=2,ДАННЫЕ!AG446=2,ДАННЫЕ!AH446=2,ДАННЫЕ!$AL446=2,ДАННЫЕ!AI446=2,ДАННЫЕ!AJ446=2,ДАННЫЕ!AK446=2,ДАННЫЕ!AP446=2,ДАННЫЕ!AQ446=2,ДАННЫЕ!AR446=2,ДАННЫЕ!$AM446=2,ДАННЫЕ!$AN446=2,ДАННЫЕ!AS446=2,ДАННЫЕ!AT446=2),2,0)&amp;"t"&amp;IF(T446&gt;0,"1"&amp;T446,"00")&amp;"f"&amp;IF(ДАННЫЕ!$AC446,"1"&amp;ДАННЫЕ!$AC446,"00")&amp;"b"&amp;IF(ДАННЫЕ!$AD446,"1"&amp;ДАННЫЕ!$AD446,"00")&amp;"g"&amp;IF(ДАННЫЕ!$AF446,"1"&amp;ДАННЫЕ!$AF446,"00")&amp;"c"&amp;IF(ДАННЫЕ!$AG446,"1"&amp;ДАННЫЕ!$AG446,"00")&amp;"i"&amp;IF(ДАННЫЕ!$AH446,"1"&amp;ДАННЫЕ!$AH446,"00")&amp;"r"&amp;IF(ДАННЫЕ!$AL446,"1"&amp;ДАННЫЕ!$AL446,"00")&amp;"m"&amp;IF(ДАННЫЕ!$AI446,"1"&amp;ДАННЫЕ!$AI446,"00")&amp;"hS"&amp;IF(ДАННЫЕ!$AJ446,"1"&amp;ДАННЫЕ!$AJ446,"00")&amp;"hZ"&amp;IF(ДАННЫЕ!$AK446,"1"&amp;ДАННЫЕ!$AK446,"00")&amp;"p"&amp;IF(ДАННЫЕ!$AP446,"1"&amp;ДАННЫЕ!$AP446,"00")&amp;"k"&amp;IF(ДАННЫЕ!$AQ446,"1"&amp;ДАННЫЕ!$AQ446,"00")&amp;"z"&amp;IF(ДАННЫЕ!$AR446,"1"&amp;ДАННЫЕ!$AR446,"00")&amp;"j"&amp;IF(ДАННЫЕ!$AM446,"1"&amp;ДАННЫЕ!$AM446,"00")&amp;"n"&amp;IF(ДАННЫЕ!$AN446,"1"&amp;ДАННЫЕ!$AN446,"00")&amp;"E"&amp;ДАННЫЕ!BI446&amp;"L"&amp;ДАННЫЕ!AO446&amp;"h"&amp;IF(ДАННЫЕ!$AU446&gt;0,1,0)&amp;"v"&amp;IF(ДАННЫЕ!$AW446&gt;0,1,0)&amp;"a"&amp;IF(ДАННЫЕ!$AS446,"1"&amp;ДАННЫЕ!$AS446,"00")&amp;"s"&amp;IF(ДАННЫЕ!$AT446,"1"&amp;ДАННЫЕ!$AT446,"00")&amp;"u"&amp;IF(ДАННЫЕ!$CJ446&gt;0,1,0)&amp;"y"&amp;B446&amp;"d"&amp;H446&amp;"e"&amp;F446&amp;G446</f>
        <v>x0w00t00f00b00g00c00i00r00m00hS00hZ00p00k00z00j00n00ELh0v0a00s00u0y0de</v>
      </c>
      <c r="L446" s="28" t="str">
        <f ca="1">ДАННЫЕ!$I446&amp;"VN"&amp;IF(ДАННЫЕ!AW446&gt;0,11,10)&amp;"CD"&amp;IF(ДАННЫЕ!BF446&gt;500,16,IF(ДАННЫЕ!BF446&gt;350,15,IF(ДАННЫЕ!BF446&gt;=200,14,IF(ДАННЫЕ!BF446&gt;=100,13,IF(ДАННЫЕ!BF446&gt;=50,12,IF(ДАННЫЕ!BF446&gt;0,11,10))))))&amp;"AR"&amp;IF(ДАННЫЕ!BX446&gt;0,1,0)&amp;"GD"&amp;B446&amp;"VV"&amp;IF(E446&gt;=5,IF(E446&lt;18,1,0),0)</f>
        <v>VN10CD10AR0GD0VV0</v>
      </c>
      <c r="M446" s="28" t="str">
        <f>ДАННЫЕ!$I446&amp;"b"&amp;ДАННЫЕ!$BI446&amp;"r"&amp;ДАННЫЕ!$BJ446&amp;"CD"&amp;IF(ДАННЫЕ!BF446&gt;0,IF(ДАННЫЕ!BF446&lt;200,1,IF(ДАННЫЕ!BF446&lt;350,2,3)),0)&amp;"h"&amp;IF(ДАННЫЕ!$BK446+ДАННЫЕ!$BL446+ДАННЫЕ!$BM446&gt;0,1,0)&amp;"x"&amp;ДАННЫЕ!$BK446&amp;"y"&amp;ДАННЫЕ!$BL446&amp;"z"&amp;ДАННЫЕ!$BM446&amp;"c"&amp;IF(ДАННЫЕ!$BK446+ДАННЫЕ!$BL446+ДАННЫЕ!$BM446=3,1,0)&amp;"a"&amp;IF(ДАННЫЕ!$BQ446+ДАННЫЕ!$BR446&gt;0,1,0)&amp;"d"&amp;ДАННЫЕ!$BQ446&amp;"v"&amp;ДАННЫЕ!$BR446&amp;"p"&amp;ДАННЫЕ!$BS446&amp;"n"&amp;ДАННЫЕ!$BU446&amp;"t"&amp;ДАННЫЕ!$BV446&amp;"o"&amp;ДАННЫЕ!$BT446&amp;"l"&amp;IF(ДАННЫЕ!$BN446&gt;0,1,0)&amp;ДАННЫЕ!$BN446&amp;"g"&amp;ДАННЫЕ!$BO446&amp;"s"&amp;ДАННЫЕ!$BP446&amp;"DZ"&amp;IF(ДАННЫЕ!B446-ДАННЫЕ!G446 &lt; 60,IF(ДАННЫЕ!B446-ДАННЫЕ!G446 &gt;= 0,1,0),0)&amp;"u"&amp;IF(ДАННЫЕ!$CJ446&gt;0,1,0)</f>
        <v>brCD0h0xyzc0a0dvpntol0gsDZ1u0</v>
      </c>
      <c r="N446" s="28" t="str">
        <f ca="1">ДАННЫЕ!$F446&amp;ДАННЫЕ!$I446&amp;"g"&amp;B446&amp;"cf"&amp;D446&amp;"a"&amp;IF(ДАННЫЕ!$BX446&gt;0,1,0)&amp;IF(ДАННЫЕ!$BF446&gt;500,1,IF(ДАННЫЕ!$BF446&gt;350,2,IF(ДАННЫЕ!$BF446&gt;=200,3,IF(ДАННЫЕ!$BF446&gt;=100,4,IF(ДАННЫЕ!$BF446&gt;=50,5,IF(ДАННЫЕ!$BF446&lt;50,6,0))))))&amp;"AR"&amp;IF(DATEDIF(ДАННЫЕ!$BX446,ДАННЫЕ!$F$1,"y")&gt;1,1,0)&amp;"VG"&amp;IF(ДАННЫЕ!$BH446="0",1,0)&amp;"o"&amp;IF(T446+ДАННЫЕ!$AF446+ДАННЫЕ!$AG446+ДАННЫЕ!$AH446+ДАННЫЕ!$AI446+ДАННЫЕ!$AJ446+ДАННЫЕ!$AP446+ДАННЫЕ!$AQ446+ДАННЫЕ!$AR446+ДАННЫЕ!$AU446+ДАННЫЕ!$AW446+ДАННЫЕ!$AS446+ДАННЫЕ!$AT446&gt;0,1,0)&amp;"x"&amp;ДАННЫЕ!$AG446&amp;"p"&amp;IF(ДАННЫЕ!$BY446&gt;0,1,0)&amp;"v"&amp;IF(ДАННЫЕ!$BZ446&gt;0,1,0)&amp;"n"&amp;ДАННЫЕ!$CA446&amp;"t"&amp;ДАННЫЕ!$AY446&amp;"k"&amp;ДАННЫЕ!$CB446&amp;"q"&amp;ДАННЫЕ!$CC446&amp;"w"&amp;ДАННЫЕ!$CD446&amp;"e"&amp;ДАННЫЕ!$CE446&amp;"m"&amp;ДАННЫЕ!$CF446&amp;"c"&amp;ДАННЫЕ!$CG446&amp;"z"&amp;ДАННЫЕ!$CH446&amp;"d"&amp;IF(H446=4,1,0)&amp;"s"&amp;IF(ДАННЫЕ!$J446=1,0,1)&amp;"u"&amp;IF(ДАННЫЕ!$CJ446&gt;0,1,0)</f>
        <v>g0cf0a06AR1VG0o0xp0v0ntkqwemczd0s1u0</v>
      </c>
      <c r="O446" s="28" t="str">
        <f>ДАННЫЕ!$I446&amp;"g"&amp;B446&amp;A446&amp;"f"&amp;P446&amp;"c"&amp;IF(ДАННЫЕ!$U446&gt;0,1,0)&amp;"s"&amp;IF(ДАННЫЕ!$Q446&gt;0,IF(YEAR(ДАННЫЕ!$F$1)=YEAR(ДАННЫЕ!$Q446),IF(MONTH(ДАННЫЕ!$F$1)=MONTH(ДАННЫЕ!$Q446),111,11),1),0)&amp;"i"&amp;IF(ДАННЫЕ!$R446+ДАННЫЕ!$S446+ДАННЫЕ!$T446=0,0,1)&amp;"h"&amp;IF(ДАННЫЕ!$P446&gt;0,1,0)&amp;"p"&amp;IF(ДАННЫЕ!$CI446&gt;0,IF(YEAR(ДАННЫЕ!$F$1)=YEAR(ДАННЫЕ!$CI446),IF(MONTH(ДАННЫЕ!$F$1)=MONTH(ДАННЫЕ!$CI446),111,11),1),0)&amp;"d"&amp;IF(ДАННЫЕ!$CJ446&gt;0,IF(YEAR(ДАННЫЕ!$F$1)=YEAR(ДАННЫЕ!$CJ446),IF(MONTH(ДАННЫЕ!$F$1)=MONTH(ДАННЫЕ!$CJ446),111,11),1),0)&amp;"o"&amp;IF(ДАННЫЕ!$CK446&gt;0,IF(MONTH(ДАННЫЕ!$F$1)=MONTH(ДАННЫЕ!$CK446),111,11),0)&amp;"v"&amp;IF(ДАННЫЕ!$BE446&gt;0,IF(MONTH(ДАННЫЕ!$F$1)=MONTH(ДАННЫЕ!$BE446),111,11),0)</f>
        <v>g00f0c0s0i0h0p0d0o0v0</v>
      </c>
      <c r="P446" s="15">
        <f t="shared" si="20"/>
        <v>0</v>
      </c>
      <c r="Q446" s="15">
        <f>IF(ДАННЫЕ!$F$1&gt;ДАННЫЕ!$N446,IF(YEAR(ДАННЫЕ!$F$1)=YEAR(ДАННЫЕ!M446),1,0),0)</f>
        <v>0</v>
      </c>
      <c r="R446" s="15">
        <f>IF(ДАННЫЕ!$F$1&gt;ДАННЫЕ!$N446,IF(YEAR(ДАННЫЕ!$F$1)=YEAR(ДАННЫЕ!N446),1,0),0)</f>
        <v>0</v>
      </c>
      <c r="S446" s="15">
        <f>IF(ДАННЫЕ!$AA446="2А",1,IF(ДАННЫЕ!$AA446="2Б",2,IF(ДАННЫЕ!$AA446="2В",3,IF(ДАННЫЕ!$AA446=3,4,IF(ДАННЫЕ!$AA446="4А",5,IF(ДАННЫЕ!$AA446="4Б",6,IF(ДАННЫЕ!$AA446="4В",7,IF(ДАННЫЕ!$AA446=5,8,0))))))))</f>
        <v>0</v>
      </c>
      <c r="T446" s="15">
        <f>IF(OR(ДАННЫЕ!$AC446=2,ДАННЫЕ!$AD446=2,ДАННЫЕ!$AE446=2),2,IF(OR(ДАННЫЕ!$AC446=1,ДАННЫЕ!$AD446=1,ДАННЫЕ!$AE446=1),1,0))</f>
        <v>0</v>
      </c>
    </row>
    <row r="447" spans="1:20" ht="15" customHeight="1" x14ac:dyDescent="0.2">
      <c r="A447" s="78">
        <f>IF(B447&gt;0,IF(MONTH(ДАННЫЕ!$F$1)=MONTH(ДАННЫЕ!$B447),1,0),0)</f>
        <v>0</v>
      </c>
      <c r="B447" s="14">
        <f>IF(ДАННЫЕ!$B447&gt;0,IF(YEAR(ДАННЫЕ!$F$1)=YEAR(ДАННЫЕ!$B447),1,0),0)</f>
        <v>0</v>
      </c>
      <c r="C447" s="14">
        <f>IF(ДАННЫЕ!$CM447&gt;0,IF(YEAR(ДАННЫЕ!$F$1)=YEAR(ДАННЫЕ!$CM447),1,0),0)</f>
        <v>0</v>
      </c>
      <c r="D447" s="14">
        <f>IF(ДАННЫЕ!$CJ447&gt;0,IF(ДАННЫЕ!$CL447&gt;ДАННЫЕ!$F$1,1,IF(ДАННЫЕ!$CL447&gt;0,0,1)),0)</f>
        <v>0</v>
      </c>
      <c r="E447" s="43" t="str">
        <f ca="1">IF(ДАННЫЕ!$F$1&gt;0,IF(ДАННЫЕ!$G447&gt;0,DATEDIF(ДАННЫЕ!$G447,ДАННЫЕ!$F$1,"y"),""),IF(ДАННЫЕ!$G447&gt;0,DATEDIF(ДАННЫЕ!$G447,TODAY(),"y"),""))</f>
        <v/>
      </c>
      <c r="F447" s="43" t="str">
        <f xml:space="preserve"> IF(ДАННЫЕ!$F447="М",IF(E447&gt;=18,IF(E447&lt;60,1,""),""),"")&amp;IF(ДАННЫЕ!$F447="Ж",IF(E447&gt;=18,IF(E447&lt;55,1,""),""),"")</f>
        <v/>
      </c>
      <c r="G447" s="43" t="str">
        <f xml:space="preserve"> IF(ДАННЫЕ!$F447="М",IF(E447&gt;=60,2,""),"")&amp;IF(ДАННЫЕ!$F447="Ж",IF(E447&gt;=55,2,""),"")</f>
        <v/>
      </c>
      <c r="H447" s="43" t="str">
        <f t="shared" ca="1" si="18"/>
        <v/>
      </c>
      <c r="I447" s="43" t="str">
        <f t="shared" ca="1" si="19"/>
        <v>03</v>
      </c>
      <c r="J447" s="28" t="str">
        <f ca="1">ДАННЫЕ!$F447&amp;H447&amp;I447&amp;ДАННЫЕ!$I447&amp;"m"&amp;IF(ДАННЫЕ!$I447&gt;0,IF(ДАННЫЕ!$J447&gt;0,0,1),"")&amp;"f"&amp;IF(ДАННЫЕ!$R447&gt;0,IF(YEAR(ДАННЫЕ!$F$1)=YEAR(ДАННЫЕ!$R447),1,0),0)&amp;"z"&amp;ДАННЫЕ!$R447&amp;"p"&amp;ДАННЫЕ!$S447&amp;"i"&amp;ДАННЫЕ!$T447&amp;"h"&amp;ДАННЫЕ!$K447&amp;"be"&amp;ДАННЫЕ!$BI447&amp;"CD"&amp;IF(ДАННЫЕ!BF447&gt;500,4,IF(ДАННЫЕ!BF447&gt;350,3,IF(ДАННЫЕ!BF447&gt;200,2,IF(ДАННЫЕ!BF447&gt;0,1,0))))&amp;"g"&amp;B447&amp;"d"&amp;H447&amp;"l"&amp;ДАННЫЕ!AT447&amp;"a"&amp;ДАННЫЕ!$V447&amp;"v"&amp;R447&amp;"k"&amp;ДАННЫЕ!$U447&amp;"s"&amp;ДАННЫЕ!$Y447&amp;"t"&amp;ДАННЫЕ!$X447&amp;"b"&amp;IF(ДАННЫЕ!$Q447&gt;1,1,0)&amp;"PP"&amp;ДАННЫЕ!Z447&amp;"c"&amp;S447&amp;"x"&amp;IF(ДАННЫЕ!$BY447&gt;0,IF(YEAR(ДАННЫЕ!$F$1)=YEAR(ДАННЫЕ!$BY447),1,0),0)&amp;"n"&amp;IF(ДАННЫЕ!$BZ447&gt;0,IF(YEAR(ДАННЫЕ!$F$1)=YEAR(ДАННЫЕ!$BZ447),1,0),0)&amp;"u"&amp;D447&amp;"z"&amp;IF(ДАННЫЕ!$CL447&gt;0,IF(YEAR(ДАННЫЕ!$F$1)&gt;YEAR(ДАННЫЕ!$CL447),11,12),0)</f>
        <v>03mf0zpihbeCD0g0dlav0kstb0PPc0x0n0u0z0</v>
      </c>
      <c r="K447" s="28" t="str">
        <f ca="1">ДАННЫЕ!$I447&amp;"x"&amp;B447&amp;"w"&amp;IF(T447+ДАННЫЕ!AD447+ДАННЫЕ!AE447+ДАННЫЕ!AF447+ДАННЫЕ!AG447+ДАННЫЕ!AH447+ДАННЫЕ!$AL447+ДАННЫЕ!AI447+ДАННЫЕ!AJ447+ДАННЫЕ!AK447+ДАННЫЕ!AP447+ДАННЫЕ!AQ447+ДАННЫЕ!AR447+ДАННЫЕ!$AM447+ДАННЫЕ!$AN447+ДАННЫЕ!AS447+ДАННЫЕ!AT447&gt;0,1,0)&amp;IF(OR(T447=2,ДАННЫЕ!AD447=2,ДАННЫЕ!AE447=2,ДАННЫЕ!AF447=2,ДАННЫЕ!AG447=2,ДАННЫЕ!AH447=2,ДАННЫЕ!$AL447=2,ДАННЫЕ!AI447=2,ДАННЫЕ!AJ447=2,ДАННЫЕ!AK447=2,ДАННЫЕ!AP447=2,ДАННЫЕ!AQ447=2,ДАННЫЕ!AR447=2,ДАННЫЕ!$AM447=2,ДАННЫЕ!$AN447=2,ДАННЫЕ!AS447=2,ДАННЫЕ!AT447=2),2,0)&amp;"t"&amp;IF(T447&gt;0,"1"&amp;T447,"00")&amp;"f"&amp;IF(ДАННЫЕ!$AC447,"1"&amp;ДАННЫЕ!$AC447,"00")&amp;"b"&amp;IF(ДАННЫЕ!$AD447,"1"&amp;ДАННЫЕ!$AD447,"00")&amp;"g"&amp;IF(ДАННЫЕ!$AF447,"1"&amp;ДАННЫЕ!$AF447,"00")&amp;"c"&amp;IF(ДАННЫЕ!$AG447,"1"&amp;ДАННЫЕ!$AG447,"00")&amp;"i"&amp;IF(ДАННЫЕ!$AH447,"1"&amp;ДАННЫЕ!$AH447,"00")&amp;"r"&amp;IF(ДАННЫЕ!$AL447,"1"&amp;ДАННЫЕ!$AL447,"00")&amp;"m"&amp;IF(ДАННЫЕ!$AI447,"1"&amp;ДАННЫЕ!$AI447,"00")&amp;"hS"&amp;IF(ДАННЫЕ!$AJ447,"1"&amp;ДАННЫЕ!$AJ447,"00")&amp;"hZ"&amp;IF(ДАННЫЕ!$AK447,"1"&amp;ДАННЫЕ!$AK447,"00")&amp;"p"&amp;IF(ДАННЫЕ!$AP447,"1"&amp;ДАННЫЕ!$AP447,"00")&amp;"k"&amp;IF(ДАННЫЕ!$AQ447,"1"&amp;ДАННЫЕ!$AQ447,"00")&amp;"z"&amp;IF(ДАННЫЕ!$AR447,"1"&amp;ДАННЫЕ!$AR447,"00")&amp;"j"&amp;IF(ДАННЫЕ!$AM447,"1"&amp;ДАННЫЕ!$AM447,"00")&amp;"n"&amp;IF(ДАННЫЕ!$AN447,"1"&amp;ДАННЫЕ!$AN447,"00")&amp;"E"&amp;ДАННЫЕ!BI447&amp;"L"&amp;ДАННЫЕ!AO447&amp;"h"&amp;IF(ДАННЫЕ!$AU447&gt;0,1,0)&amp;"v"&amp;IF(ДАННЫЕ!$AW447&gt;0,1,0)&amp;"a"&amp;IF(ДАННЫЕ!$AS447,"1"&amp;ДАННЫЕ!$AS447,"00")&amp;"s"&amp;IF(ДАННЫЕ!$AT447,"1"&amp;ДАННЫЕ!$AT447,"00")&amp;"u"&amp;IF(ДАННЫЕ!$CJ447&gt;0,1,0)&amp;"y"&amp;B447&amp;"d"&amp;H447&amp;"e"&amp;F447&amp;G447</f>
        <v>x0w00t00f00b00g00c00i00r00m00hS00hZ00p00k00z00j00n00ELh0v0a00s00u0y0de</v>
      </c>
      <c r="L447" s="28" t="str">
        <f ca="1">ДАННЫЕ!$I447&amp;"VN"&amp;IF(ДАННЫЕ!AW447&gt;0,11,10)&amp;"CD"&amp;IF(ДАННЫЕ!BF447&gt;500,16,IF(ДАННЫЕ!BF447&gt;350,15,IF(ДАННЫЕ!BF447&gt;=200,14,IF(ДАННЫЕ!BF447&gt;=100,13,IF(ДАННЫЕ!BF447&gt;=50,12,IF(ДАННЫЕ!BF447&gt;0,11,10))))))&amp;"AR"&amp;IF(ДАННЫЕ!BX447&gt;0,1,0)&amp;"GD"&amp;B447&amp;"VV"&amp;IF(E447&gt;=5,IF(E447&lt;18,1,0),0)</f>
        <v>VN10CD10AR0GD0VV0</v>
      </c>
      <c r="M447" s="28" t="str">
        <f>ДАННЫЕ!$I447&amp;"b"&amp;ДАННЫЕ!$BI447&amp;"r"&amp;ДАННЫЕ!$BJ447&amp;"CD"&amp;IF(ДАННЫЕ!BF447&gt;0,IF(ДАННЫЕ!BF447&lt;200,1,IF(ДАННЫЕ!BF447&lt;350,2,3)),0)&amp;"h"&amp;IF(ДАННЫЕ!$BK447+ДАННЫЕ!$BL447+ДАННЫЕ!$BM447&gt;0,1,0)&amp;"x"&amp;ДАННЫЕ!$BK447&amp;"y"&amp;ДАННЫЕ!$BL447&amp;"z"&amp;ДАННЫЕ!$BM447&amp;"c"&amp;IF(ДАННЫЕ!$BK447+ДАННЫЕ!$BL447+ДАННЫЕ!$BM447=3,1,0)&amp;"a"&amp;IF(ДАННЫЕ!$BQ447+ДАННЫЕ!$BR447&gt;0,1,0)&amp;"d"&amp;ДАННЫЕ!$BQ447&amp;"v"&amp;ДАННЫЕ!$BR447&amp;"p"&amp;ДАННЫЕ!$BS447&amp;"n"&amp;ДАННЫЕ!$BU447&amp;"t"&amp;ДАННЫЕ!$BV447&amp;"o"&amp;ДАННЫЕ!$BT447&amp;"l"&amp;IF(ДАННЫЕ!$BN447&gt;0,1,0)&amp;ДАННЫЕ!$BN447&amp;"g"&amp;ДАННЫЕ!$BO447&amp;"s"&amp;ДАННЫЕ!$BP447&amp;"DZ"&amp;IF(ДАННЫЕ!B447-ДАННЫЕ!G447 &lt; 60,IF(ДАННЫЕ!B447-ДАННЫЕ!G447 &gt;= 0,1,0),0)&amp;"u"&amp;IF(ДАННЫЕ!$CJ447&gt;0,1,0)</f>
        <v>brCD0h0xyzc0a0dvpntol0gsDZ1u0</v>
      </c>
      <c r="N447" s="28" t="str">
        <f ca="1">ДАННЫЕ!$F447&amp;ДАННЫЕ!$I447&amp;"g"&amp;B447&amp;"cf"&amp;D447&amp;"a"&amp;IF(ДАННЫЕ!$BX447&gt;0,1,0)&amp;IF(ДАННЫЕ!$BF447&gt;500,1,IF(ДАННЫЕ!$BF447&gt;350,2,IF(ДАННЫЕ!$BF447&gt;=200,3,IF(ДАННЫЕ!$BF447&gt;=100,4,IF(ДАННЫЕ!$BF447&gt;=50,5,IF(ДАННЫЕ!$BF447&lt;50,6,0))))))&amp;"AR"&amp;IF(DATEDIF(ДАННЫЕ!$BX447,ДАННЫЕ!$F$1,"y")&gt;1,1,0)&amp;"VG"&amp;IF(ДАННЫЕ!$BH447="0",1,0)&amp;"o"&amp;IF(T447+ДАННЫЕ!$AF447+ДАННЫЕ!$AG447+ДАННЫЕ!$AH447+ДАННЫЕ!$AI447+ДАННЫЕ!$AJ447+ДАННЫЕ!$AP447+ДАННЫЕ!$AQ447+ДАННЫЕ!$AR447+ДАННЫЕ!$AU447+ДАННЫЕ!$AW447+ДАННЫЕ!$AS447+ДАННЫЕ!$AT447&gt;0,1,0)&amp;"x"&amp;ДАННЫЕ!$AG447&amp;"p"&amp;IF(ДАННЫЕ!$BY447&gt;0,1,0)&amp;"v"&amp;IF(ДАННЫЕ!$BZ447&gt;0,1,0)&amp;"n"&amp;ДАННЫЕ!$CA447&amp;"t"&amp;ДАННЫЕ!$AY447&amp;"k"&amp;ДАННЫЕ!$CB447&amp;"q"&amp;ДАННЫЕ!$CC447&amp;"w"&amp;ДАННЫЕ!$CD447&amp;"e"&amp;ДАННЫЕ!$CE447&amp;"m"&amp;ДАННЫЕ!$CF447&amp;"c"&amp;ДАННЫЕ!$CG447&amp;"z"&amp;ДАННЫЕ!$CH447&amp;"d"&amp;IF(H447=4,1,0)&amp;"s"&amp;IF(ДАННЫЕ!$J447=1,0,1)&amp;"u"&amp;IF(ДАННЫЕ!$CJ447&gt;0,1,0)</f>
        <v>g0cf0a06AR1VG0o0xp0v0ntkqwemczd0s1u0</v>
      </c>
      <c r="O447" s="28" t="str">
        <f>ДАННЫЕ!$I447&amp;"g"&amp;B447&amp;A447&amp;"f"&amp;P447&amp;"c"&amp;IF(ДАННЫЕ!$U447&gt;0,1,0)&amp;"s"&amp;IF(ДАННЫЕ!$Q447&gt;0,IF(YEAR(ДАННЫЕ!$F$1)=YEAR(ДАННЫЕ!$Q447),IF(MONTH(ДАННЫЕ!$F$1)=MONTH(ДАННЫЕ!$Q447),111,11),1),0)&amp;"i"&amp;IF(ДАННЫЕ!$R447+ДАННЫЕ!$S447+ДАННЫЕ!$T447=0,0,1)&amp;"h"&amp;IF(ДАННЫЕ!$P447&gt;0,1,0)&amp;"p"&amp;IF(ДАННЫЕ!$CI447&gt;0,IF(YEAR(ДАННЫЕ!$F$1)=YEAR(ДАННЫЕ!$CI447),IF(MONTH(ДАННЫЕ!$F$1)=MONTH(ДАННЫЕ!$CI447),111,11),1),0)&amp;"d"&amp;IF(ДАННЫЕ!$CJ447&gt;0,IF(YEAR(ДАННЫЕ!$F$1)=YEAR(ДАННЫЕ!$CJ447),IF(MONTH(ДАННЫЕ!$F$1)=MONTH(ДАННЫЕ!$CJ447),111,11),1),0)&amp;"o"&amp;IF(ДАННЫЕ!$CK447&gt;0,IF(MONTH(ДАННЫЕ!$F$1)=MONTH(ДАННЫЕ!$CK447),111,11),0)&amp;"v"&amp;IF(ДАННЫЕ!$BE447&gt;0,IF(MONTH(ДАННЫЕ!$F$1)=MONTH(ДАННЫЕ!$BE447),111,11),0)</f>
        <v>g00f0c0s0i0h0p0d0o0v0</v>
      </c>
      <c r="P447" s="15">
        <f t="shared" si="20"/>
        <v>0</v>
      </c>
      <c r="Q447" s="15">
        <f>IF(ДАННЫЕ!$F$1&gt;ДАННЫЕ!$N447,IF(YEAR(ДАННЫЕ!$F$1)=YEAR(ДАННЫЕ!M447),1,0),0)</f>
        <v>0</v>
      </c>
      <c r="R447" s="15">
        <f>IF(ДАННЫЕ!$F$1&gt;ДАННЫЕ!$N447,IF(YEAR(ДАННЫЕ!$F$1)=YEAR(ДАННЫЕ!N447),1,0),0)</f>
        <v>0</v>
      </c>
      <c r="S447" s="15">
        <f>IF(ДАННЫЕ!$AA447="2А",1,IF(ДАННЫЕ!$AA447="2Б",2,IF(ДАННЫЕ!$AA447="2В",3,IF(ДАННЫЕ!$AA447=3,4,IF(ДАННЫЕ!$AA447="4А",5,IF(ДАННЫЕ!$AA447="4Б",6,IF(ДАННЫЕ!$AA447="4В",7,IF(ДАННЫЕ!$AA447=5,8,0))))))))</f>
        <v>0</v>
      </c>
      <c r="T447" s="15">
        <f>IF(OR(ДАННЫЕ!$AC447=2,ДАННЫЕ!$AD447=2,ДАННЫЕ!$AE447=2),2,IF(OR(ДАННЫЕ!$AC447=1,ДАННЫЕ!$AD447=1,ДАННЫЕ!$AE447=1),1,0))</f>
        <v>0</v>
      </c>
    </row>
    <row r="448" spans="1:20" ht="15" customHeight="1" x14ac:dyDescent="0.2">
      <c r="A448" s="78">
        <f>IF(B448&gt;0,IF(MONTH(ДАННЫЕ!$F$1)=MONTH(ДАННЫЕ!$B448),1,0),0)</f>
        <v>0</v>
      </c>
      <c r="B448" s="14">
        <f>IF(ДАННЫЕ!$B448&gt;0,IF(YEAR(ДАННЫЕ!$F$1)=YEAR(ДАННЫЕ!$B448),1,0),0)</f>
        <v>0</v>
      </c>
      <c r="C448" s="14">
        <f>IF(ДАННЫЕ!$CM448&gt;0,IF(YEAR(ДАННЫЕ!$F$1)=YEAR(ДАННЫЕ!$CM448),1,0),0)</f>
        <v>0</v>
      </c>
      <c r="D448" s="14">
        <f>IF(ДАННЫЕ!$CJ448&gt;0,IF(ДАННЫЕ!$CL448&gt;ДАННЫЕ!$F$1,1,IF(ДАННЫЕ!$CL448&gt;0,0,1)),0)</f>
        <v>0</v>
      </c>
      <c r="E448" s="43" t="str">
        <f ca="1">IF(ДАННЫЕ!$F$1&gt;0,IF(ДАННЫЕ!$G448&gt;0,DATEDIF(ДАННЫЕ!$G448,ДАННЫЕ!$F$1,"y"),""),IF(ДАННЫЕ!$G448&gt;0,DATEDIF(ДАННЫЕ!$G448,TODAY(),"y"),""))</f>
        <v/>
      </c>
      <c r="F448" s="43" t="str">
        <f xml:space="preserve"> IF(ДАННЫЕ!$F448="М",IF(E448&gt;=18,IF(E448&lt;60,1,""),""),"")&amp;IF(ДАННЫЕ!$F448="Ж",IF(E448&gt;=18,IF(E448&lt;55,1,""),""),"")</f>
        <v/>
      </c>
      <c r="G448" s="43" t="str">
        <f xml:space="preserve"> IF(ДАННЫЕ!$F448="М",IF(E448&gt;=60,2,""),"")&amp;IF(ДАННЫЕ!$F448="Ж",IF(E448&gt;=55,2,""),"")</f>
        <v/>
      </c>
      <c r="H448" s="43" t="str">
        <f t="shared" ca="1" si="18"/>
        <v/>
      </c>
      <c r="I448" s="43" t="str">
        <f t="shared" ca="1" si="19"/>
        <v>03</v>
      </c>
      <c r="J448" s="28" t="str">
        <f ca="1">ДАННЫЕ!$F448&amp;H448&amp;I448&amp;ДАННЫЕ!$I448&amp;"m"&amp;IF(ДАННЫЕ!$I448&gt;0,IF(ДАННЫЕ!$J448&gt;0,0,1),"")&amp;"f"&amp;IF(ДАННЫЕ!$R448&gt;0,IF(YEAR(ДАННЫЕ!$F$1)=YEAR(ДАННЫЕ!$R448),1,0),0)&amp;"z"&amp;ДАННЫЕ!$R448&amp;"p"&amp;ДАННЫЕ!$S448&amp;"i"&amp;ДАННЫЕ!$T448&amp;"h"&amp;ДАННЫЕ!$K448&amp;"be"&amp;ДАННЫЕ!$BI448&amp;"CD"&amp;IF(ДАННЫЕ!BF448&gt;500,4,IF(ДАННЫЕ!BF448&gt;350,3,IF(ДАННЫЕ!BF448&gt;200,2,IF(ДАННЫЕ!BF448&gt;0,1,0))))&amp;"g"&amp;B448&amp;"d"&amp;H448&amp;"l"&amp;ДАННЫЕ!AT448&amp;"a"&amp;ДАННЫЕ!$V448&amp;"v"&amp;R448&amp;"k"&amp;ДАННЫЕ!$U448&amp;"s"&amp;ДАННЫЕ!$Y448&amp;"t"&amp;ДАННЫЕ!$X448&amp;"b"&amp;IF(ДАННЫЕ!$Q448&gt;1,1,0)&amp;"PP"&amp;ДАННЫЕ!Z448&amp;"c"&amp;S448&amp;"x"&amp;IF(ДАННЫЕ!$BY448&gt;0,IF(YEAR(ДАННЫЕ!$F$1)=YEAR(ДАННЫЕ!$BY448),1,0),0)&amp;"n"&amp;IF(ДАННЫЕ!$BZ448&gt;0,IF(YEAR(ДАННЫЕ!$F$1)=YEAR(ДАННЫЕ!$BZ448),1,0),0)&amp;"u"&amp;D448&amp;"z"&amp;IF(ДАННЫЕ!$CL448&gt;0,IF(YEAR(ДАННЫЕ!$F$1)&gt;YEAR(ДАННЫЕ!$CL448),11,12),0)</f>
        <v>03mf0zpihbeCD0g0dlav0kstb0PPc0x0n0u0z0</v>
      </c>
      <c r="K448" s="28" t="str">
        <f ca="1">ДАННЫЕ!$I448&amp;"x"&amp;B448&amp;"w"&amp;IF(T448+ДАННЫЕ!AD448+ДАННЫЕ!AE448+ДАННЫЕ!AF448+ДАННЫЕ!AG448+ДАННЫЕ!AH448+ДАННЫЕ!$AL448+ДАННЫЕ!AI448+ДАННЫЕ!AJ448+ДАННЫЕ!AK448+ДАННЫЕ!AP448+ДАННЫЕ!AQ448+ДАННЫЕ!AR448+ДАННЫЕ!$AM448+ДАННЫЕ!$AN448+ДАННЫЕ!AS448+ДАННЫЕ!AT448&gt;0,1,0)&amp;IF(OR(T448=2,ДАННЫЕ!AD448=2,ДАННЫЕ!AE448=2,ДАННЫЕ!AF448=2,ДАННЫЕ!AG448=2,ДАННЫЕ!AH448=2,ДАННЫЕ!$AL448=2,ДАННЫЕ!AI448=2,ДАННЫЕ!AJ448=2,ДАННЫЕ!AK448=2,ДАННЫЕ!AP448=2,ДАННЫЕ!AQ448=2,ДАННЫЕ!AR448=2,ДАННЫЕ!$AM448=2,ДАННЫЕ!$AN448=2,ДАННЫЕ!AS448=2,ДАННЫЕ!AT448=2),2,0)&amp;"t"&amp;IF(T448&gt;0,"1"&amp;T448,"00")&amp;"f"&amp;IF(ДАННЫЕ!$AC448,"1"&amp;ДАННЫЕ!$AC448,"00")&amp;"b"&amp;IF(ДАННЫЕ!$AD448,"1"&amp;ДАННЫЕ!$AD448,"00")&amp;"g"&amp;IF(ДАННЫЕ!$AF448,"1"&amp;ДАННЫЕ!$AF448,"00")&amp;"c"&amp;IF(ДАННЫЕ!$AG448,"1"&amp;ДАННЫЕ!$AG448,"00")&amp;"i"&amp;IF(ДАННЫЕ!$AH448,"1"&amp;ДАННЫЕ!$AH448,"00")&amp;"r"&amp;IF(ДАННЫЕ!$AL448,"1"&amp;ДАННЫЕ!$AL448,"00")&amp;"m"&amp;IF(ДАННЫЕ!$AI448,"1"&amp;ДАННЫЕ!$AI448,"00")&amp;"hS"&amp;IF(ДАННЫЕ!$AJ448,"1"&amp;ДАННЫЕ!$AJ448,"00")&amp;"hZ"&amp;IF(ДАННЫЕ!$AK448,"1"&amp;ДАННЫЕ!$AK448,"00")&amp;"p"&amp;IF(ДАННЫЕ!$AP448,"1"&amp;ДАННЫЕ!$AP448,"00")&amp;"k"&amp;IF(ДАННЫЕ!$AQ448,"1"&amp;ДАННЫЕ!$AQ448,"00")&amp;"z"&amp;IF(ДАННЫЕ!$AR448,"1"&amp;ДАННЫЕ!$AR448,"00")&amp;"j"&amp;IF(ДАННЫЕ!$AM448,"1"&amp;ДАННЫЕ!$AM448,"00")&amp;"n"&amp;IF(ДАННЫЕ!$AN448,"1"&amp;ДАННЫЕ!$AN448,"00")&amp;"E"&amp;ДАННЫЕ!BI448&amp;"L"&amp;ДАННЫЕ!AO448&amp;"h"&amp;IF(ДАННЫЕ!$AU448&gt;0,1,0)&amp;"v"&amp;IF(ДАННЫЕ!$AW448&gt;0,1,0)&amp;"a"&amp;IF(ДАННЫЕ!$AS448,"1"&amp;ДАННЫЕ!$AS448,"00")&amp;"s"&amp;IF(ДАННЫЕ!$AT448,"1"&amp;ДАННЫЕ!$AT448,"00")&amp;"u"&amp;IF(ДАННЫЕ!$CJ448&gt;0,1,0)&amp;"y"&amp;B448&amp;"d"&amp;H448&amp;"e"&amp;F448&amp;G448</f>
        <v>x0w00t00f00b00g00c00i00r00m00hS00hZ00p00k00z00j00n00ELh0v0a00s00u0y0de</v>
      </c>
      <c r="L448" s="28" t="str">
        <f ca="1">ДАННЫЕ!$I448&amp;"VN"&amp;IF(ДАННЫЕ!AW448&gt;0,11,10)&amp;"CD"&amp;IF(ДАННЫЕ!BF448&gt;500,16,IF(ДАННЫЕ!BF448&gt;350,15,IF(ДАННЫЕ!BF448&gt;=200,14,IF(ДАННЫЕ!BF448&gt;=100,13,IF(ДАННЫЕ!BF448&gt;=50,12,IF(ДАННЫЕ!BF448&gt;0,11,10))))))&amp;"AR"&amp;IF(ДАННЫЕ!BX448&gt;0,1,0)&amp;"GD"&amp;B448&amp;"VV"&amp;IF(E448&gt;=5,IF(E448&lt;18,1,0),0)</f>
        <v>VN10CD10AR0GD0VV0</v>
      </c>
      <c r="M448" s="28" t="str">
        <f>ДАННЫЕ!$I448&amp;"b"&amp;ДАННЫЕ!$BI448&amp;"r"&amp;ДАННЫЕ!$BJ448&amp;"CD"&amp;IF(ДАННЫЕ!BF448&gt;0,IF(ДАННЫЕ!BF448&lt;200,1,IF(ДАННЫЕ!BF448&lt;350,2,3)),0)&amp;"h"&amp;IF(ДАННЫЕ!$BK448+ДАННЫЕ!$BL448+ДАННЫЕ!$BM448&gt;0,1,0)&amp;"x"&amp;ДАННЫЕ!$BK448&amp;"y"&amp;ДАННЫЕ!$BL448&amp;"z"&amp;ДАННЫЕ!$BM448&amp;"c"&amp;IF(ДАННЫЕ!$BK448+ДАННЫЕ!$BL448+ДАННЫЕ!$BM448=3,1,0)&amp;"a"&amp;IF(ДАННЫЕ!$BQ448+ДАННЫЕ!$BR448&gt;0,1,0)&amp;"d"&amp;ДАННЫЕ!$BQ448&amp;"v"&amp;ДАННЫЕ!$BR448&amp;"p"&amp;ДАННЫЕ!$BS448&amp;"n"&amp;ДАННЫЕ!$BU448&amp;"t"&amp;ДАННЫЕ!$BV448&amp;"o"&amp;ДАННЫЕ!$BT448&amp;"l"&amp;IF(ДАННЫЕ!$BN448&gt;0,1,0)&amp;ДАННЫЕ!$BN448&amp;"g"&amp;ДАННЫЕ!$BO448&amp;"s"&amp;ДАННЫЕ!$BP448&amp;"DZ"&amp;IF(ДАННЫЕ!B448-ДАННЫЕ!G448 &lt; 60,IF(ДАННЫЕ!B448-ДАННЫЕ!G448 &gt;= 0,1,0),0)&amp;"u"&amp;IF(ДАННЫЕ!$CJ448&gt;0,1,0)</f>
        <v>brCD0h0xyzc0a0dvpntol0gsDZ1u0</v>
      </c>
      <c r="N448" s="28" t="str">
        <f ca="1">ДАННЫЕ!$F448&amp;ДАННЫЕ!$I448&amp;"g"&amp;B448&amp;"cf"&amp;D448&amp;"a"&amp;IF(ДАННЫЕ!$BX448&gt;0,1,0)&amp;IF(ДАННЫЕ!$BF448&gt;500,1,IF(ДАННЫЕ!$BF448&gt;350,2,IF(ДАННЫЕ!$BF448&gt;=200,3,IF(ДАННЫЕ!$BF448&gt;=100,4,IF(ДАННЫЕ!$BF448&gt;=50,5,IF(ДАННЫЕ!$BF448&lt;50,6,0))))))&amp;"AR"&amp;IF(DATEDIF(ДАННЫЕ!$BX448,ДАННЫЕ!$F$1,"y")&gt;1,1,0)&amp;"VG"&amp;IF(ДАННЫЕ!$BH448="0",1,0)&amp;"o"&amp;IF(T448+ДАННЫЕ!$AF448+ДАННЫЕ!$AG448+ДАННЫЕ!$AH448+ДАННЫЕ!$AI448+ДАННЫЕ!$AJ448+ДАННЫЕ!$AP448+ДАННЫЕ!$AQ448+ДАННЫЕ!$AR448+ДАННЫЕ!$AU448+ДАННЫЕ!$AW448+ДАННЫЕ!$AS448+ДАННЫЕ!$AT448&gt;0,1,0)&amp;"x"&amp;ДАННЫЕ!$AG448&amp;"p"&amp;IF(ДАННЫЕ!$BY448&gt;0,1,0)&amp;"v"&amp;IF(ДАННЫЕ!$BZ448&gt;0,1,0)&amp;"n"&amp;ДАННЫЕ!$CA448&amp;"t"&amp;ДАННЫЕ!$AY448&amp;"k"&amp;ДАННЫЕ!$CB448&amp;"q"&amp;ДАННЫЕ!$CC448&amp;"w"&amp;ДАННЫЕ!$CD448&amp;"e"&amp;ДАННЫЕ!$CE448&amp;"m"&amp;ДАННЫЕ!$CF448&amp;"c"&amp;ДАННЫЕ!$CG448&amp;"z"&amp;ДАННЫЕ!$CH448&amp;"d"&amp;IF(H448=4,1,0)&amp;"s"&amp;IF(ДАННЫЕ!$J448=1,0,1)&amp;"u"&amp;IF(ДАННЫЕ!$CJ448&gt;0,1,0)</f>
        <v>g0cf0a06AR1VG0o0xp0v0ntkqwemczd0s1u0</v>
      </c>
      <c r="O448" s="28" t="str">
        <f>ДАННЫЕ!$I448&amp;"g"&amp;B448&amp;A448&amp;"f"&amp;P448&amp;"c"&amp;IF(ДАННЫЕ!$U448&gt;0,1,0)&amp;"s"&amp;IF(ДАННЫЕ!$Q448&gt;0,IF(YEAR(ДАННЫЕ!$F$1)=YEAR(ДАННЫЕ!$Q448),IF(MONTH(ДАННЫЕ!$F$1)=MONTH(ДАННЫЕ!$Q448),111,11),1),0)&amp;"i"&amp;IF(ДАННЫЕ!$R448+ДАННЫЕ!$S448+ДАННЫЕ!$T448=0,0,1)&amp;"h"&amp;IF(ДАННЫЕ!$P448&gt;0,1,0)&amp;"p"&amp;IF(ДАННЫЕ!$CI448&gt;0,IF(YEAR(ДАННЫЕ!$F$1)=YEAR(ДАННЫЕ!$CI448),IF(MONTH(ДАННЫЕ!$F$1)=MONTH(ДАННЫЕ!$CI448),111,11),1),0)&amp;"d"&amp;IF(ДАННЫЕ!$CJ448&gt;0,IF(YEAR(ДАННЫЕ!$F$1)=YEAR(ДАННЫЕ!$CJ448),IF(MONTH(ДАННЫЕ!$F$1)=MONTH(ДАННЫЕ!$CJ448),111,11),1),0)&amp;"o"&amp;IF(ДАННЫЕ!$CK448&gt;0,IF(MONTH(ДАННЫЕ!$F$1)=MONTH(ДАННЫЕ!$CK448),111,11),0)&amp;"v"&amp;IF(ДАННЫЕ!$BE448&gt;0,IF(MONTH(ДАННЫЕ!$F$1)=MONTH(ДАННЫЕ!$BE448),111,11),0)</f>
        <v>g00f0c0s0i0h0p0d0o0v0</v>
      </c>
      <c r="P448" s="15">
        <f t="shared" si="20"/>
        <v>0</v>
      </c>
      <c r="Q448" s="15">
        <f>IF(ДАННЫЕ!$F$1&gt;ДАННЫЕ!$N448,IF(YEAR(ДАННЫЕ!$F$1)=YEAR(ДАННЫЕ!M448),1,0),0)</f>
        <v>0</v>
      </c>
      <c r="R448" s="15">
        <f>IF(ДАННЫЕ!$F$1&gt;ДАННЫЕ!$N448,IF(YEAR(ДАННЫЕ!$F$1)=YEAR(ДАННЫЕ!N448),1,0),0)</f>
        <v>0</v>
      </c>
      <c r="S448" s="15">
        <f>IF(ДАННЫЕ!$AA448="2А",1,IF(ДАННЫЕ!$AA448="2Б",2,IF(ДАННЫЕ!$AA448="2В",3,IF(ДАННЫЕ!$AA448=3,4,IF(ДАННЫЕ!$AA448="4А",5,IF(ДАННЫЕ!$AA448="4Б",6,IF(ДАННЫЕ!$AA448="4В",7,IF(ДАННЫЕ!$AA448=5,8,0))))))))</f>
        <v>0</v>
      </c>
      <c r="T448" s="15">
        <f>IF(OR(ДАННЫЕ!$AC448=2,ДАННЫЕ!$AD448=2,ДАННЫЕ!$AE448=2),2,IF(OR(ДАННЫЕ!$AC448=1,ДАННЫЕ!$AD448=1,ДАННЫЕ!$AE448=1),1,0))</f>
        <v>0</v>
      </c>
    </row>
    <row r="449" spans="1:20" ht="15" customHeight="1" x14ac:dyDescent="0.2">
      <c r="A449" s="78">
        <f>IF(B449&gt;0,IF(MONTH(ДАННЫЕ!$F$1)=MONTH(ДАННЫЕ!$B449),1,0),0)</f>
        <v>0</v>
      </c>
      <c r="B449" s="14">
        <f>IF(ДАННЫЕ!$B449&gt;0,IF(YEAR(ДАННЫЕ!$F$1)=YEAR(ДАННЫЕ!$B449),1,0),0)</f>
        <v>0</v>
      </c>
      <c r="C449" s="14">
        <f>IF(ДАННЫЕ!$CM449&gt;0,IF(YEAR(ДАННЫЕ!$F$1)=YEAR(ДАННЫЕ!$CM449),1,0),0)</f>
        <v>0</v>
      </c>
      <c r="D449" s="14">
        <f>IF(ДАННЫЕ!$CJ449&gt;0,IF(ДАННЫЕ!$CL449&gt;ДАННЫЕ!$F$1,1,IF(ДАННЫЕ!$CL449&gt;0,0,1)),0)</f>
        <v>0</v>
      </c>
      <c r="E449" s="43" t="str">
        <f ca="1">IF(ДАННЫЕ!$F$1&gt;0,IF(ДАННЫЕ!$G449&gt;0,DATEDIF(ДАННЫЕ!$G449,ДАННЫЕ!$F$1,"y"),""),IF(ДАННЫЕ!$G449&gt;0,DATEDIF(ДАННЫЕ!$G449,TODAY(),"y"),""))</f>
        <v/>
      </c>
      <c r="F449" s="43" t="str">
        <f xml:space="preserve"> IF(ДАННЫЕ!$F449="М",IF(E449&gt;=18,IF(E449&lt;60,1,""),""),"")&amp;IF(ДАННЫЕ!$F449="Ж",IF(E449&gt;=18,IF(E449&lt;55,1,""),""),"")</f>
        <v/>
      </c>
      <c r="G449" s="43" t="str">
        <f xml:space="preserve"> IF(ДАННЫЕ!$F449="М",IF(E449&gt;=60,2,""),"")&amp;IF(ДАННЫЕ!$F449="Ж",IF(E449&gt;=55,2,""),"")</f>
        <v/>
      </c>
      <c r="H449" s="43" t="str">
        <f t="shared" ca="1" si="18"/>
        <v/>
      </c>
      <c r="I449" s="43" t="str">
        <f t="shared" ca="1" si="19"/>
        <v>03</v>
      </c>
      <c r="J449" s="28" t="str">
        <f ca="1">ДАННЫЕ!$F449&amp;H449&amp;I449&amp;ДАННЫЕ!$I449&amp;"m"&amp;IF(ДАННЫЕ!$I449&gt;0,IF(ДАННЫЕ!$J449&gt;0,0,1),"")&amp;"f"&amp;IF(ДАННЫЕ!$R449&gt;0,IF(YEAR(ДАННЫЕ!$F$1)=YEAR(ДАННЫЕ!$R449),1,0),0)&amp;"z"&amp;ДАННЫЕ!$R449&amp;"p"&amp;ДАННЫЕ!$S449&amp;"i"&amp;ДАННЫЕ!$T449&amp;"h"&amp;ДАННЫЕ!$K449&amp;"be"&amp;ДАННЫЕ!$BI449&amp;"CD"&amp;IF(ДАННЫЕ!BF449&gt;500,4,IF(ДАННЫЕ!BF449&gt;350,3,IF(ДАННЫЕ!BF449&gt;200,2,IF(ДАННЫЕ!BF449&gt;0,1,0))))&amp;"g"&amp;B449&amp;"d"&amp;H449&amp;"l"&amp;ДАННЫЕ!AT449&amp;"a"&amp;ДАННЫЕ!$V449&amp;"v"&amp;R449&amp;"k"&amp;ДАННЫЕ!$U449&amp;"s"&amp;ДАННЫЕ!$Y449&amp;"t"&amp;ДАННЫЕ!$X449&amp;"b"&amp;IF(ДАННЫЕ!$Q449&gt;1,1,0)&amp;"PP"&amp;ДАННЫЕ!Z449&amp;"c"&amp;S449&amp;"x"&amp;IF(ДАННЫЕ!$BY449&gt;0,IF(YEAR(ДАННЫЕ!$F$1)=YEAR(ДАННЫЕ!$BY449),1,0),0)&amp;"n"&amp;IF(ДАННЫЕ!$BZ449&gt;0,IF(YEAR(ДАННЫЕ!$F$1)=YEAR(ДАННЫЕ!$BZ449),1,0),0)&amp;"u"&amp;D449&amp;"z"&amp;IF(ДАННЫЕ!$CL449&gt;0,IF(YEAR(ДАННЫЕ!$F$1)&gt;YEAR(ДАННЫЕ!$CL449),11,12),0)</f>
        <v>03mf0zpihbeCD0g0dlav0kstb0PPc0x0n0u0z0</v>
      </c>
      <c r="K449" s="28" t="str">
        <f ca="1">ДАННЫЕ!$I449&amp;"x"&amp;B449&amp;"w"&amp;IF(T449+ДАННЫЕ!AD449+ДАННЫЕ!AE449+ДАННЫЕ!AF449+ДАННЫЕ!AG449+ДАННЫЕ!AH449+ДАННЫЕ!$AL449+ДАННЫЕ!AI449+ДАННЫЕ!AJ449+ДАННЫЕ!AK449+ДАННЫЕ!AP449+ДАННЫЕ!AQ449+ДАННЫЕ!AR449+ДАННЫЕ!$AM449+ДАННЫЕ!$AN449+ДАННЫЕ!AS449+ДАННЫЕ!AT449&gt;0,1,0)&amp;IF(OR(T449=2,ДАННЫЕ!AD449=2,ДАННЫЕ!AE449=2,ДАННЫЕ!AF449=2,ДАННЫЕ!AG449=2,ДАННЫЕ!AH449=2,ДАННЫЕ!$AL449=2,ДАННЫЕ!AI449=2,ДАННЫЕ!AJ449=2,ДАННЫЕ!AK449=2,ДАННЫЕ!AP449=2,ДАННЫЕ!AQ449=2,ДАННЫЕ!AR449=2,ДАННЫЕ!$AM449=2,ДАННЫЕ!$AN449=2,ДАННЫЕ!AS449=2,ДАННЫЕ!AT449=2),2,0)&amp;"t"&amp;IF(T449&gt;0,"1"&amp;T449,"00")&amp;"f"&amp;IF(ДАННЫЕ!$AC449,"1"&amp;ДАННЫЕ!$AC449,"00")&amp;"b"&amp;IF(ДАННЫЕ!$AD449,"1"&amp;ДАННЫЕ!$AD449,"00")&amp;"g"&amp;IF(ДАННЫЕ!$AF449,"1"&amp;ДАННЫЕ!$AF449,"00")&amp;"c"&amp;IF(ДАННЫЕ!$AG449,"1"&amp;ДАННЫЕ!$AG449,"00")&amp;"i"&amp;IF(ДАННЫЕ!$AH449,"1"&amp;ДАННЫЕ!$AH449,"00")&amp;"r"&amp;IF(ДАННЫЕ!$AL449,"1"&amp;ДАННЫЕ!$AL449,"00")&amp;"m"&amp;IF(ДАННЫЕ!$AI449,"1"&amp;ДАННЫЕ!$AI449,"00")&amp;"hS"&amp;IF(ДАННЫЕ!$AJ449,"1"&amp;ДАННЫЕ!$AJ449,"00")&amp;"hZ"&amp;IF(ДАННЫЕ!$AK449,"1"&amp;ДАННЫЕ!$AK449,"00")&amp;"p"&amp;IF(ДАННЫЕ!$AP449,"1"&amp;ДАННЫЕ!$AP449,"00")&amp;"k"&amp;IF(ДАННЫЕ!$AQ449,"1"&amp;ДАННЫЕ!$AQ449,"00")&amp;"z"&amp;IF(ДАННЫЕ!$AR449,"1"&amp;ДАННЫЕ!$AR449,"00")&amp;"j"&amp;IF(ДАННЫЕ!$AM449,"1"&amp;ДАННЫЕ!$AM449,"00")&amp;"n"&amp;IF(ДАННЫЕ!$AN449,"1"&amp;ДАННЫЕ!$AN449,"00")&amp;"E"&amp;ДАННЫЕ!BI449&amp;"L"&amp;ДАННЫЕ!AO449&amp;"h"&amp;IF(ДАННЫЕ!$AU449&gt;0,1,0)&amp;"v"&amp;IF(ДАННЫЕ!$AW449&gt;0,1,0)&amp;"a"&amp;IF(ДАННЫЕ!$AS449,"1"&amp;ДАННЫЕ!$AS449,"00")&amp;"s"&amp;IF(ДАННЫЕ!$AT449,"1"&amp;ДАННЫЕ!$AT449,"00")&amp;"u"&amp;IF(ДАННЫЕ!$CJ449&gt;0,1,0)&amp;"y"&amp;B449&amp;"d"&amp;H449&amp;"e"&amp;F449&amp;G449</f>
        <v>x0w00t00f00b00g00c00i00r00m00hS00hZ00p00k00z00j00n00ELh0v0a00s00u0y0de</v>
      </c>
      <c r="L449" s="28" t="str">
        <f ca="1">ДАННЫЕ!$I449&amp;"VN"&amp;IF(ДАННЫЕ!AW449&gt;0,11,10)&amp;"CD"&amp;IF(ДАННЫЕ!BF449&gt;500,16,IF(ДАННЫЕ!BF449&gt;350,15,IF(ДАННЫЕ!BF449&gt;=200,14,IF(ДАННЫЕ!BF449&gt;=100,13,IF(ДАННЫЕ!BF449&gt;=50,12,IF(ДАННЫЕ!BF449&gt;0,11,10))))))&amp;"AR"&amp;IF(ДАННЫЕ!BX449&gt;0,1,0)&amp;"GD"&amp;B449&amp;"VV"&amp;IF(E449&gt;=5,IF(E449&lt;18,1,0),0)</f>
        <v>VN10CD10AR0GD0VV0</v>
      </c>
      <c r="M449" s="28" t="str">
        <f>ДАННЫЕ!$I449&amp;"b"&amp;ДАННЫЕ!$BI449&amp;"r"&amp;ДАННЫЕ!$BJ449&amp;"CD"&amp;IF(ДАННЫЕ!BF449&gt;0,IF(ДАННЫЕ!BF449&lt;200,1,IF(ДАННЫЕ!BF449&lt;350,2,3)),0)&amp;"h"&amp;IF(ДАННЫЕ!$BK449+ДАННЫЕ!$BL449+ДАННЫЕ!$BM449&gt;0,1,0)&amp;"x"&amp;ДАННЫЕ!$BK449&amp;"y"&amp;ДАННЫЕ!$BL449&amp;"z"&amp;ДАННЫЕ!$BM449&amp;"c"&amp;IF(ДАННЫЕ!$BK449+ДАННЫЕ!$BL449+ДАННЫЕ!$BM449=3,1,0)&amp;"a"&amp;IF(ДАННЫЕ!$BQ449+ДАННЫЕ!$BR449&gt;0,1,0)&amp;"d"&amp;ДАННЫЕ!$BQ449&amp;"v"&amp;ДАННЫЕ!$BR449&amp;"p"&amp;ДАННЫЕ!$BS449&amp;"n"&amp;ДАННЫЕ!$BU449&amp;"t"&amp;ДАННЫЕ!$BV449&amp;"o"&amp;ДАННЫЕ!$BT449&amp;"l"&amp;IF(ДАННЫЕ!$BN449&gt;0,1,0)&amp;ДАННЫЕ!$BN449&amp;"g"&amp;ДАННЫЕ!$BO449&amp;"s"&amp;ДАННЫЕ!$BP449&amp;"DZ"&amp;IF(ДАННЫЕ!B449-ДАННЫЕ!G449 &lt; 60,IF(ДАННЫЕ!B449-ДАННЫЕ!G449 &gt;= 0,1,0),0)&amp;"u"&amp;IF(ДАННЫЕ!$CJ449&gt;0,1,0)</f>
        <v>brCD0h0xyzc0a0dvpntol0gsDZ1u0</v>
      </c>
      <c r="N449" s="28" t="str">
        <f ca="1">ДАННЫЕ!$F449&amp;ДАННЫЕ!$I449&amp;"g"&amp;B449&amp;"cf"&amp;D449&amp;"a"&amp;IF(ДАННЫЕ!$BX449&gt;0,1,0)&amp;IF(ДАННЫЕ!$BF449&gt;500,1,IF(ДАННЫЕ!$BF449&gt;350,2,IF(ДАННЫЕ!$BF449&gt;=200,3,IF(ДАННЫЕ!$BF449&gt;=100,4,IF(ДАННЫЕ!$BF449&gt;=50,5,IF(ДАННЫЕ!$BF449&lt;50,6,0))))))&amp;"AR"&amp;IF(DATEDIF(ДАННЫЕ!$BX449,ДАННЫЕ!$F$1,"y")&gt;1,1,0)&amp;"VG"&amp;IF(ДАННЫЕ!$BH449="0",1,0)&amp;"o"&amp;IF(T449+ДАННЫЕ!$AF449+ДАННЫЕ!$AG449+ДАННЫЕ!$AH449+ДАННЫЕ!$AI449+ДАННЫЕ!$AJ449+ДАННЫЕ!$AP449+ДАННЫЕ!$AQ449+ДАННЫЕ!$AR449+ДАННЫЕ!$AU449+ДАННЫЕ!$AW449+ДАННЫЕ!$AS449+ДАННЫЕ!$AT449&gt;0,1,0)&amp;"x"&amp;ДАННЫЕ!$AG449&amp;"p"&amp;IF(ДАННЫЕ!$BY449&gt;0,1,0)&amp;"v"&amp;IF(ДАННЫЕ!$BZ449&gt;0,1,0)&amp;"n"&amp;ДАННЫЕ!$CA449&amp;"t"&amp;ДАННЫЕ!$AY449&amp;"k"&amp;ДАННЫЕ!$CB449&amp;"q"&amp;ДАННЫЕ!$CC449&amp;"w"&amp;ДАННЫЕ!$CD449&amp;"e"&amp;ДАННЫЕ!$CE449&amp;"m"&amp;ДАННЫЕ!$CF449&amp;"c"&amp;ДАННЫЕ!$CG449&amp;"z"&amp;ДАННЫЕ!$CH449&amp;"d"&amp;IF(H449=4,1,0)&amp;"s"&amp;IF(ДАННЫЕ!$J449=1,0,1)&amp;"u"&amp;IF(ДАННЫЕ!$CJ449&gt;0,1,0)</f>
        <v>g0cf0a06AR1VG0o0xp0v0ntkqwemczd0s1u0</v>
      </c>
      <c r="O449" s="28" t="str">
        <f>ДАННЫЕ!$I449&amp;"g"&amp;B449&amp;A449&amp;"f"&amp;P449&amp;"c"&amp;IF(ДАННЫЕ!$U449&gt;0,1,0)&amp;"s"&amp;IF(ДАННЫЕ!$Q449&gt;0,IF(YEAR(ДАННЫЕ!$F$1)=YEAR(ДАННЫЕ!$Q449),IF(MONTH(ДАННЫЕ!$F$1)=MONTH(ДАННЫЕ!$Q449),111,11),1),0)&amp;"i"&amp;IF(ДАННЫЕ!$R449+ДАННЫЕ!$S449+ДАННЫЕ!$T449=0,0,1)&amp;"h"&amp;IF(ДАННЫЕ!$P449&gt;0,1,0)&amp;"p"&amp;IF(ДАННЫЕ!$CI449&gt;0,IF(YEAR(ДАННЫЕ!$F$1)=YEAR(ДАННЫЕ!$CI449),IF(MONTH(ДАННЫЕ!$F$1)=MONTH(ДАННЫЕ!$CI449),111,11),1),0)&amp;"d"&amp;IF(ДАННЫЕ!$CJ449&gt;0,IF(YEAR(ДАННЫЕ!$F$1)=YEAR(ДАННЫЕ!$CJ449),IF(MONTH(ДАННЫЕ!$F$1)=MONTH(ДАННЫЕ!$CJ449),111,11),1),0)&amp;"o"&amp;IF(ДАННЫЕ!$CK449&gt;0,IF(MONTH(ДАННЫЕ!$F$1)=MONTH(ДАННЫЕ!$CK449),111,11),0)&amp;"v"&amp;IF(ДАННЫЕ!$BE449&gt;0,IF(MONTH(ДАННЫЕ!$F$1)=MONTH(ДАННЫЕ!$BE449),111,11),0)</f>
        <v>g00f0c0s0i0h0p0d0o0v0</v>
      </c>
      <c r="P449" s="15">
        <f t="shared" si="20"/>
        <v>0</v>
      </c>
      <c r="Q449" s="15">
        <f>IF(ДАННЫЕ!$F$1&gt;ДАННЫЕ!$N449,IF(YEAR(ДАННЫЕ!$F$1)=YEAR(ДАННЫЕ!M449),1,0),0)</f>
        <v>0</v>
      </c>
      <c r="R449" s="15">
        <f>IF(ДАННЫЕ!$F$1&gt;ДАННЫЕ!$N449,IF(YEAR(ДАННЫЕ!$F$1)=YEAR(ДАННЫЕ!N449),1,0),0)</f>
        <v>0</v>
      </c>
      <c r="S449" s="15">
        <f>IF(ДАННЫЕ!$AA449="2А",1,IF(ДАННЫЕ!$AA449="2Б",2,IF(ДАННЫЕ!$AA449="2В",3,IF(ДАННЫЕ!$AA449=3,4,IF(ДАННЫЕ!$AA449="4А",5,IF(ДАННЫЕ!$AA449="4Б",6,IF(ДАННЫЕ!$AA449="4В",7,IF(ДАННЫЕ!$AA449=5,8,0))))))))</f>
        <v>0</v>
      </c>
      <c r="T449" s="15">
        <f>IF(OR(ДАННЫЕ!$AC449=2,ДАННЫЕ!$AD449=2,ДАННЫЕ!$AE449=2),2,IF(OR(ДАННЫЕ!$AC449=1,ДАННЫЕ!$AD449=1,ДАННЫЕ!$AE449=1),1,0))</f>
        <v>0</v>
      </c>
    </row>
    <row r="450" spans="1:20" ht="15" customHeight="1" x14ac:dyDescent="0.2">
      <c r="A450" s="78">
        <f>IF(B450&gt;0,IF(MONTH(ДАННЫЕ!$F$1)=MONTH(ДАННЫЕ!$B450),1,0),0)</f>
        <v>0</v>
      </c>
      <c r="B450" s="14">
        <f>IF(ДАННЫЕ!$B450&gt;0,IF(YEAR(ДАННЫЕ!$F$1)=YEAR(ДАННЫЕ!$B450),1,0),0)</f>
        <v>0</v>
      </c>
      <c r="C450" s="14">
        <f>IF(ДАННЫЕ!$CM450&gt;0,IF(YEAR(ДАННЫЕ!$F$1)=YEAR(ДАННЫЕ!$CM450),1,0),0)</f>
        <v>0</v>
      </c>
      <c r="D450" s="14">
        <f>IF(ДАННЫЕ!$CJ450&gt;0,IF(ДАННЫЕ!$CL450&gt;ДАННЫЕ!$F$1,1,IF(ДАННЫЕ!$CL450&gt;0,0,1)),0)</f>
        <v>0</v>
      </c>
      <c r="E450" s="43" t="str">
        <f ca="1">IF(ДАННЫЕ!$F$1&gt;0,IF(ДАННЫЕ!$G450&gt;0,DATEDIF(ДАННЫЕ!$G450,ДАННЫЕ!$F$1,"y"),""),IF(ДАННЫЕ!$G450&gt;0,DATEDIF(ДАННЫЕ!$G450,TODAY(),"y"),""))</f>
        <v/>
      </c>
      <c r="F450" s="43" t="str">
        <f xml:space="preserve"> IF(ДАННЫЕ!$F450="М",IF(E450&gt;=18,IF(E450&lt;60,1,""),""),"")&amp;IF(ДАННЫЕ!$F450="Ж",IF(E450&gt;=18,IF(E450&lt;55,1,""),""),"")</f>
        <v/>
      </c>
      <c r="G450" s="43" t="str">
        <f xml:space="preserve"> IF(ДАННЫЕ!$F450="М",IF(E450&gt;=60,2,""),"")&amp;IF(ДАННЫЕ!$F450="Ж",IF(E450&gt;=55,2,""),"")</f>
        <v/>
      </c>
      <c r="H450" s="43" t="str">
        <f t="shared" ca="1" si="18"/>
        <v/>
      </c>
      <c r="I450" s="43" t="str">
        <f t="shared" ca="1" si="19"/>
        <v>03</v>
      </c>
      <c r="J450" s="28" t="str">
        <f ca="1">ДАННЫЕ!$F450&amp;H450&amp;I450&amp;ДАННЫЕ!$I450&amp;"m"&amp;IF(ДАННЫЕ!$I450&gt;0,IF(ДАННЫЕ!$J450&gt;0,0,1),"")&amp;"f"&amp;IF(ДАННЫЕ!$R450&gt;0,IF(YEAR(ДАННЫЕ!$F$1)=YEAR(ДАННЫЕ!$R450),1,0),0)&amp;"z"&amp;ДАННЫЕ!$R450&amp;"p"&amp;ДАННЫЕ!$S450&amp;"i"&amp;ДАННЫЕ!$T450&amp;"h"&amp;ДАННЫЕ!$K450&amp;"be"&amp;ДАННЫЕ!$BI450&amp;"CD"&amp;IF(ДАННЫЕ!BF450&gt;500,4,IF(ДАННЫЕ!BF450&gt;350,3,IF(ДАННЫЕ!BF450&gt;200,2,IF(ДАННЫЕ!BF450&gt;0,1,0))))&amp;"g"&amp;B450&amp;"d"&amp;H450&amp;"l"&amp;ДАННЫЕ!AT450&amp;"a"&amp;ДАННЫЕ!$V450&amp;"v"&amp;R450&amp;"k"&amp;ДАННЫЕ!$U450&amp;"s"&amp;ДАННЫЕ!$Y450&amp;"t"&amp;ДАННЫЕ!$X450&amp;"b"&amp;IF(ДАННЫЕ!$Q450&gt;1,1,0)&amp;"PP"&amp;ДАННЫЕ!Z450&amp;"c"&amp;S450&amp;"x"&amp;IF(ДАННЫЕ!$BY450&gt;0,IF(YEAR(ДАННЫЕ!$F$1)=YEAR(ДАННЫЕ!$BY450),1,0),0)&amp;"n"&amp;IF(ДАННЫЕ!$BZ450&gt;0,IF(YEAR(ДАННЫЕ!$F$1)=YEAR(ДАННЫЕ!$BZ450),1,0),0)&amp;"u"&amp;D450&amp;"z"&amp;IF(ДАННЫЕ!$CL450&gt;0,IF(YEAR(ДАННЫЕ!$F$1)&gt;YEAR(ДАННЫЕ!$CL450),11,12),0)</f>
        <v>03mf0zpihbeCD0g0dlav0kstb0PPc0x0n0u0z0</v>
      </c>
      <c r="K450" s="28" t="str">
        <f ca="1">ДАННЫЕ!$I450&amp;"x"&amp;B450&amp;"w"&amp;IF(T450+ДАННЫЕ!AD450+ДАННЫЕ!AE450+ДАННЫЕ!AF450+ДАННЫЕ!AG450+ДАННЫЕ!AH450+ДАННЫЕ!$AL450+ДАННЫЕ!AI450+ДАННЫЕ!AJ450+ДАННЫЕ!AK450+ДАННЫЕ!AP450+ДАННЫЕ!AQ450+ДАННЫЕ!AR450+ДАННЫЕ!$AM450+ДАННЫЕ!$AN450+ДАННЫЕ!AS450+ДАННЫЕ!AT450&gt;0,1,0)&amp;IF(OR(T450=2,ДАННЫЕ!AD450=2,ДАННЫЕ!AE450=2,ДАННЫЕ!AF450=2,ДАННЫЕ!AG450=2,ДАННЫЕ!AH450=2,ДАННЫЕ!$AL450=2,ДАННЫЕ!AI450=2,ДАННЫЕ!AJ450=2,ДАННЫЕ!AK450=2,ДАННЫЕ!AP450=2,ДАННЫЕ!AQ450=2,ДАННЫЕ!AR450=2,ДАННЫЕ!$AM450=2,ДАННЫЕ!$AN450=2,ДАННЫЕ!AS450=2,ДАННЫЕ!AT450=2),2,0)&amp;"t"&amp;IF(T450&gt;0,"1"&amp;T450,"00")&amp;"f"&amp;IF(ДАННЫЕ!$AC450,"1"&amp;ДАННЫЕ!$AC450,"00")&amp;"b"&amp;IF(ДАННЫЕ!$AD450,"1"&amp;ДАННЫЕ!$AD450,"00")&amp;"g"&amp;IF(ДАННЫЕ!$AF450,"1"&amp;ДАННЫЕ!$AF450,"00")&amp;"c"&amp;IF(ДАННЫЕ!$AG450,"1"&amp;ДАННЫЕ!$AG450,"00")&amp;"i"&amp;IF(ДАННЫЕ!$AH450,"1"&amp;ДАННЫЕ!$AH450,"00")&amp;"r"&amp;IF(ДАННЫЕ!$AL450,"1"&amp;ДАННЫЕ!$AL450,"00")&amp;"m"&amp;IF(ДАННЫЕ!$AI450,"1"&amp;ДАННЫЕ!$AI450,"00")&amp;"hS"&amp;IF(ДАННЫЕ!$AJ450,"1"&amp;ДАННЫЕ!$AJ450,"00")&amp;"hZ"&amp;IF(ДАННЫЕ!$AK450,"1"&amp;ДАННЫЕ!$AK450,"00")&amp;"p"&amp;IF(ДАННЫЕ!$AP450,"1"&amp;ДАННЫЕ!$AP450,"00")&amp;"k"&amp;IF(ДАННЫЕ!$AQ450,"1"&amp;ДАННЫЕ!$AQ450,"00")&amp;"z"&amp;IF(ДАННЫЕ!$AR450,"1"&amp;ДАННЫЕ!$AR450,"00")&amp;"j"&amp;IF(ДАННЫЕ!$AM450,"1"&amp;ДАННЫЕ!$AM450,"00")&amp;"n"&amp;IF(ДАННЫЕ!$AN450,"1"&amp;ДАННЫЕ!$AN450,"00")&amp;"E"&amp;ДАННЫЕ!BI450&amp;"L"&amp;ДАННЫЕ!AO450&amp;"h"&amp;IF(ДАННЫЕ!$AU450&gt;0,1,0)&amp;"v"&amp;IF(ДАННЫЕ!$AW450&gt;0,1,0)&amp;"a"&amp;IF(ДАННЫЕ!$AS450,"1"&amp;ДАННЫЕ!$AS450,"00")&amp;"s"&amp;IF(ДАННЫЕ!$AT450,"1"&amp;ДАННЫЕ!$AT450,"00")&amp;"u"&amp;IF(ДАННЫЕ!$CJ450&gt;0,1,0)&amp;"y"&amp;B450&amp;"d"&amp;H450&amp;"e"&amp;F450&amp;G450</f>
        <v>x0w00t00f00b00g00c00i00r00m00hS00hZ00p00k00z00j00n00ELh0v0a00s00u0y0de</v>
      </c>
      <c r="L450" s="28" t="str">
        <f ca="1">ДАННЫЕ!$I450&amp;"VN"&amp;IF(ДАННЫЕ!AW450&gt;0,11,10)&amp;"CD"&amp;IF(ДАННЫЕ!BF450&gt;500,16,IF(ДАННЫЕ!BF450&gt;350,15,IF(ДАННЫЕ!BF450&gt;=200,14,IF(ДАННЫЕ!BF450&gt;=100,13,IF(ДАННЫЕ!BF450&gt;=50,12,IF(ДАННЫЕ!BF450&gt;0,11,10))))))&amp;"AR"&amp;IF(ДАННЫЕ!BX450&gt;0,1,0)&amp;"GD"&amp;B450&amp;"VV"&amp;IF(E450&gt;=5,IF(E450&lt;18,1,0),0)</f>
        <v>VN10CD10AR0GD0VV0</v>
      </c>
      <c r="M450" s="28" t="str">
        <f>ДАННЫЕ!$I450&amp;"b"&amp;ДАННЫЕ!$BI450&amp;"r"&amp;ДАННЫЕ!$BJ450&amp;"CD"&amp;IF(ДАННЫЕ!BF450&gt;0,IF(ДАННЫЕ!BF450&lt;200,1,IF(ДАННЫЕ!BF450&lt;350,2,3)),0)&amp;"h"&amp;IF(ДАННЫЕ!$BK450+ДАННЫЕ!$BL450+ДАННЫЕ!$BM450&gt;0,1,0)&amp;"x"&amp;ДАННЫЕ!$BK450&amp;"y"&amp;ДАННЫЕ!$BL450&amp;"z"&amp;ДАННЫЕ!$BM450&amp;"c"&amp;IF(ДАННЫЕ!$BK450+ДАННЫЕ!$BL450+ДАННЫЕ!$BM450=3,1,0)&amp;"a"&amp;IF(ДАННЫЕ!$BQ450+ДАННЫЕ!$BR450&gt;0,1,0)&amp;"d"&amp;ДАННЫЕ!$BQ450&amp;"v"&amp;ДАННЫЕ!$BR450&amp;"p"&amp;ДАННЫЕ!$BS450&amp;"n"&amp;ДАННЫЕ!$BU450&amp;"t"&amp;ДАННЫЕ!$BV450&amp;"o"&amp;ДАННЫЕ!$BT450&amp;"l"&amp;IF(ДАННЫЕ!$BN450&gt;0,1,0)&amp;ДАННЫЕ!$BN450&amp;"g"&amp;ДАННЫЕ!$BO450&amp;"s"&amp;ДАННЫЕ!$BP450&amp;"DZ"&amp;IF(ДАННЫЕ!B450-ДАННЫЕ!G450 &lt; 60,IF(ДАННЫЕ!B450-ДАННЫЕ!G450 &gt;= 0,1,0),0)&amp;"u"&amp;IF(ДАННЫЕ!$CJ450&gt;0,1,0)</f>
        <v>brCD0h0xyzc0a0dvpntol0gsDZ1u0</v>
      </c>
      <c r="N450" s="28" t="str">
        <f ca="1">ДАННЫЕ!$F450&amp;ДАННЫЕ!$I450&amp;"g"&amp;B450&amp;"cf"&amp;D450&amp;"a"&amp;IF(ДАННЫЕ!$BX450&gt;0,1,0)&amp;IF(ДАННЫЕ!$BF450&gt;500,1,IF(ДАННЫЕ!$BF450&gt;350,2,IF(ДАННЫЕ!$BF450&gt;=200,3,IF(ДАННЫЕ!$BF450&gt;=100,4,IF(ДАННЫЕ!$BF450&gt;=50,5,IF(ДАННЫЕ!$BF450&lt;50,6,0))))))&amp;"AR"&amp;IF(DATEDIF(ДАННЫЕ!$BX450,ДАННЫЕ!$F$1,"y")&gt;1,1,0)&amp;"VG"&amp;IF(ДАННЫЕ!$BH450="0",1,0)&amp;"o"&amp;IF(T450+ДАННЫЕ!$AF450+ДАННЫЕ!$AG450+ДАННЫЕ!$AH450+ДАННЫЕ!$AI450+ДАННЫЕ!$AJ450+ДАННЫЕ!$AP450+ДАННЫЕ!$AQ450+ДАННЫЕ!$AR450+ДАННЫЕ!$AU450+ДАННЫЕ!$AW450+ДАННЫЕ!$AS450+ДАННЫЕ!$AT450&gt;0,1,0)&amp;"x"&amp;ДАННЫЕ!$AG450&amp;"p"&amp;IF(ДАННЫЕ!$BY450&gt;0,1,0)&amp;"v"&amp;IF(ДАННЫЕ!$BZ450&gt;0,1,0)&amp;"n"&amp;ДАННЫЕ!$CA450&amp;"t"&amp;ДАННЫЕ!$AY450&amp;"k"&amp;ДАННЫЕ!$CB450&amp;"q"&amp;ДАННЫЕ!$CC450&amp;"w"&amp;ДАННЫЕ!$CD450&amp;"e"&amp;ДАННЫЕ!$CE450&amp;"m"&amp;ДАННЫЕ!$CF450&amp;"c"&amp;ДАННЫЕ!$CG450&amp;"z"&amp;ДАННЫЕ!$CH450&amp;"d"&amp;IF(H450=4,1,0)&amp;"s"&amp;IF(ДАННЫЕ!$J450=1,0,1)&amp;"u"&amp;IF(ДАННЫЕ!$CJ450&gt;0,1,0)</f>
        <v>g0cf0a06AR1VG0o0xp0v0ntkqwemczd0s1u0</v>
      </c>
      <c r="O450" s="28" t="str">
        <f>ДАННЫЕ!$I450&amp;"g"&amp;B450&amp;A450&amp;"f"&amp;P450&amp;"c"&amp;IF(ДАННЫЕ!$U450&gt;0,1,0)&amp;"s"&amp;IF(ДАННЫЕ!$Q450&gt;0,IF(YEAR(ДАННЫЕ!$F$1)=YEAR(ДАННЫЕ!$Q450),IF(MONTH(ДАННЫЕ!$F$1)=MONTH(ДАННЫЕ!$Q450),111,11),1),0)&amp;"i"&amp;IF(ДАННЫЕ!$R450+ДАННЫЕ!$S450+ДАННЫЕ!$T450=0,0,1)&amp;"h"&amp;IF(ДАННЫЕ!$P450&gt;0,1,0)&amp;"p"&amp;IF(ДАННЫЕ!$CI450&gt;0,IF(YEAR(ДАННЫЕ!$F$1)=YEAR(ДАННЫЕ!$CI450),IF(MONTH(ДАННЫЕ!$F$1)=MONTH(ДАННЫЕ!$CI450),111,11),1),0)&amp;"d"&amp;IF(ДАННЫЕ!$CJ450&gt;0,IF(YEAR(ДАННЫЕ!$F$1)=YEAR(ДАННЫЕ!$CJ450),IF(MONTH(ДАННЫЕ!$F$1)=MONTH(ДАННЫЕ!$CJ450),111,11),1),0)&amp;"o"&amp;IF(ДАННЫЕ!$CK450&gt;0,IF(MONTH(ДАННЫЕ!$F$1)=MONTH(ДАННЫЕ!$CK450),111,11),0)&amp;"v"&amp;IF(ДАННЫЕ!$BE450&gt;0,IF(MONTH(ДАННЫЕ!$F$1)=MONTH(ДАННЫЕ!$BE450),111,11),0)</f>
        <v>g00f0c0s0i0h0p0d0o0v0</v>
      </c>
      <c r="P450" s="15">
        <f t="shared" si="20"/>
        <v>0</v>
      </c>
      <c r="Q450" s="15">
        <f>IF(ДАННЫЕ!$F$1&gt;ДАННЫЕ!$N450,IF(YEAR(ДАННЫЕ!$F$1)=YEAR(ДАННЫЕ!M450),1,0),0)</f>
        <v>0</v>
      </c>
      <c r="R450" s="15">
        <f>IF(ДАННЫЕ!$F$1&gt;ДАННЫЕ!$N450,IF(YEAR(ДАННЫЕ!$F$1)=YEAR(ДАННЫЕ!N450),1,0),0)</f>
        <v>0</v>
      </c>
      <c r="S450" s="15">
        <f>IF(ДАННЫЕ!$AA450="2А",1,IF(ДАННЫЕ!$AA450="2Б",2,IF(ДАННЫЕ!$AA450="2В",3,IF(ДАННЫЕ!$AA450=3,4,IF(ДАННЫЕ!$AA450="4А",5,IF(ДАННЫЕ!$AA450="4Б",6,IF(ДАННЫЕ!$AA450="4В",7,IF(ДАННЫЕ!$AA450=5,8,0))))))))</f>
        <v>0</v>
      </c>
      <c r="T450" s="15">
        <f>IF(OR(ДАННЫЕ!$AC450=2,ДАННЫЕ!$AD450=2,ДАННЫЕ!$AE450=2),2,IF(OR(ДАННЫЕ!$AC450=1,ДАННЫЕ!$AD450=1,ДАННЫЕ!$AE450=1),1,0))</f>
        <v>0</v>
      </c>
    </row>
    <row r="451" spans="1:20" ht="15" customHeight="1" x14ac:dyDescent="0.2">
      <c r="A451" s="78">
        <f>IF(B451&gt;0,IF(MONTH(ДАННЫЕ!$F$1)=MONTH(ДАННЫЕ!$B451),1,0),0)</f>
        <v>0</v>
      </c>
      <c r="B451" s="14">
        <f>IF(ДАННЫЕ!$B451&gt;0,IF(YEAR(ДАННЫЕ!$F$1)=YEAR(ДАННЫЕ!$B451),1,0),0)</f>
        <v>0</v>
      </c>
      <c r="C451" s="14">
        <f>IF(ДАННЫЕ!$CM451&gt;0,IF(YEAR(ДАННЫЕ!$F$1)=YEAR(ДАННЫЕ!$CM451),1,0),0)</f>
        <v>0</v>
      </c>
      <c r="D451" s="14">
        <f>IF(ДАННЫЕ!$CJ451&gt;0,IF(ДАННЫЕ!$CL451&gt;ДАННЫЕ!$F$1,1,IF(ДАННЫЕ!$CL451&gt;0,0,1)),0)</f>
        <v>0</v>
      </c>
      <c r="E451" s="43" t="str">
        <f ca="1">IF(ДАННЫЕ!$F$1&gt;0,IF(ДАННЫЕ!$G451&gt;0,DATEDIF(ДАННЫЕ!$G451,ДАННЫЕ!$F$1,"y"),""),IF(ДАННЫЕ!$G451&gt;0,DATEDIF(ДАННЫЕ!$G451,TODAY(),"y"),""))</f>
        <v/>
      </c>
      <c r="F451" s="43" t="str">
        <f xml:space="preserve"> IF(ДАННЫЕ!$F451="М",IF(E451&gt;=18,IF(E451&lt;60,1,""),""),"")&amp;IF(ДАННЫЕ!$F451="Ж",IF(E451&gt;=18,IF(E451&lt;55,1,""),""),"")</f>
        <v/>
      </c>
      <c r="G451" s="43" t="str">
        <f xml:space="preserve"> IF(ДАННЫЕ!$F451="М",IF(E451&gt;=60,2,""),"")&amp;IF(ДАННЫЕ!$F451="Ж",IF(E451&gt;=55,2,""),"")</f>
        <v/>
      </c>
      <c r="H451" s="43" t="str">
        <f t="shared" ca="1" si="18"/>
        <v/>
      </c>
      <c r="I451" s="43" t="str">
        <f t="shared" ca="1" si="19"/>
        <v>03</v>
      </c>
      <c r="J451" s="28" t="str">
        <f ca="1">ДАННЫЕ!$F451&amp;H451&amp;I451&amp;ДАННЫЕ!$I451&amp;"m"&amp;IF(ДАННЫЕ!$I451&gt;0,IF(ДАННЫЕ!$J451&gt;0,0,1),"")&amp;"f"&amp;IF(ДАННЫЕ!$R451&gt;0,IF(YEAR(ДАННЫЕ!$F$1)=YEAR(ДАННЫЕ!$R451),1,0),0)&amp;"z"&amp;ДАННЫЕ!$R451&amp;"p"&amp;ДАННЫЕ!$S451&amp;"i"&amp;ДАННЫЕ!$T451&amp;"h"&amp;ДАННЫЕ!$K451&amp;"be"&amp;ДАННЫЕ!$BI451&amp;"CD"&amp;IF(ДАННЫЕ!BF451&gt;500,4,IF(ДАННЫЕ!BF451&gt;350,3,IF(ДАННЫЕ!BF451&gt;200,2,IF(ДАННЫЕ!BF451&gt;0,1,0))))&amp;"g"&amp;B451&amp;"d"&amp;H451&amp;"l"&amp;ДАННЫЕ!AT451&amp;"a"&amp;ДАННЫЕ!$V451&amp;"v"&amp;R451&amp;"k"&amp;ДАННЫЕ!$U451&amp;"s"&amp;ДАННЫЕ!$Y451&amp;"t"&amp;ДАННЫЕ!$X451&amp;"b"&amp;IF(ДАННЫЕ!$Q451&gt;1,1,0)&amp;"PP"&amp;ДАННЫЕ!Z451&amp;"c"&amp;S451&amp;"x"&amp;IF(ДАННЫЕ!$BY451&gt;0,IF(YEAR(ДАННЫЕ!$F$1)=YEAR(ДАННЫЕ!$BY451),1,0),0)&amp;"n"&amp;IF(ДАННЫЕ!$BZ451&gt;0,IF(YEAR(ДАННЫЕ!$F$1)=YEAR(ДАННЫЕ!$BZ451),1,0),0)&amp;"u"&amp;D451&amp;"z"&amp;IF(ДАННЫЕ!$CL451&gt;0,IF(YEAR(ДАННЫЕ!$F$1)&gt;YEAR(ДАННЫЕ!$CL451),11,12),0)</f>
        <v>03mf0zpihbeCD0g0dlav0kstb0PPc0x0n0u0z0</v>
      </c>
      <c r="K451" s="28" t="str">
        <f ca="1">ДАННЫЕ!$I451&amp;"x"&amp;B451&amp;"w"&amp;IF(T451+ДАННЫЕ!AD451+ДАННЫЕ!AE451+ДАННЫЕ!AF451+ДАННЫЕ!AG451+ДАННЫЕ!AH451+ДАННЫЕ!$AL451+ДАННЫЕ!AI451+ДАННЫЕ!AJ451+ДАННЫЕ!AK451+ДАННЫЕ!AP451+ДАННЫЕ!AQ451+ДАННЫЕ!AR451+ДАННЫЕ!$AM451+ДАННЫЕ!$AN451+ДАННЫЕ!AS451+ДАННЫЕ!AT451&gt;0,1,0)&amp;IF(OR(T451=2,ДАННЫЕ!AD451=2,ДАННЫЕ!AE451=2,ДАННЫЕ!AF451=2,ДАННЫЕ!AG451=2,ДАННЫЕ!AH451=2,ДАННЫЕ!$AL451=2,ДАННЫЕ!AI451=2,ДАННЫЕ!AJ451=2,ДАННЫЕ!AK451=2,ДАННЫЕ!AP451=2,ДАННЫЕ!AQ451=2,ДАННЫЕ!AR451=2,ДАННЫЕ!$AM451=2,ДАННЫЕ!$AN451=2,ДАННЫЕ!AS451=2,ДАННЫЕ!AT451=2),2,0)&amp;"t"&amp;IF(T451&gt;0,"1"&amp;T451,"00")&amp;"f"&amp;IF(ДАННЫЕ!$AC451,"1"&amp;ДАННЫЕ!$AC451,"00")&amp;"b"&amp;IF(ДАННЫЕ!$AD451,"1"&amp;ДАННЫЕ!$AD451,"00")&amp;"g"&amp;IF(ДАННЫЕ!$AF451,"1"&amp;ДАННЫЕ!$AF451,"00")&amp;"c"&amp;IF(ДАННЫЕ!$AG451,"1"&amp;ДАННЫЕ!$AG451,"00")&amp;"i"&amp;IF(ДАННЫЕ!$AH451,"1"&amp;ДАННЫЕ!$AH451,"00")&amp;"r"&amp;IF(ДАННЫЕ!$AL451,"1"&amp;ДАННЫЕ!$AL451,"00")&amp;"m"&amp;IF(ДАННЫЕ!$AI451,"1"&amp;ДАННЫЕ!$AI451,"00")&amp;"hS"&amp;IF(ДАННЫЕ!$AJ451,"1"&amp;ДАННЫЕ!$AJ451,"00")&amp;"hZ"&amp;IF(ДАННЫЕ!$AK451,"1"&amp;ДАННЫЕ!$AK451,"00")&amp;"p"&amp;IF(ДАННЫЕ!$AP451,"1"&amp;ДАННЫЕ!$AP451,"00")&amp;"k"&amp;IF(ДАННЫЕ!$AQ451,"1"&amp;ДАННЫЕ!$AQ451,"00")&amp;"z"&amp;IF(ДАННЫЕ!$AR451,"1"&amp;ДАННЫЕ!$AR451,"00")&amp;"j"&amp;IF(ДАННЫЕ!$AM451,"1"&amp;ДАННЫЕ!$AM451,"00")&amp;"n"&amp;IF(ДАННЫЕ!$AN451,"1"&amp;ДАННЫЕ!$AN451,"00")&amp;"E"&amp;ДАННЫЕ!BI451&amp;"L"&amp;ДАННЫЕ!AO451&amp;"h"&amp;IF(ДАННЫЕ!$AU451&gt;0,1,0)&amp;"v"&amp;IF(ДАННЫЕ!$AW451&gt;0,1,0)&amp;"a"&amp;IF(ДАННЫЕ!$AS451,"1"&amp;ДАННЫЕ!$AS451,"00")&amp;"s"&amp;IF(ДАННЫЕ!$AT451,"1"&amp;ДАННЫЕ!$AT451,"00")&amp;"u"&amp;IF(ДАННЫЕ!$CJ451&gt;0,1,0)&amp;"y"&amp;B451&amp;"d"&amp;H451&amp;"e"&amp;F451&amp;G451</f>
        <v>x0w00t00f00b00g00c00i00r00m00hS00hZ00p00k00z00j00n00ELh0v0a00s00u0y0de</v>
      </c>
      <c r="L451" s="28" t="str">
        <f ca="1">ДАННЫЕ!$I451&amp;"VN"&amp;IF(ДАННЫЕ!AW451&gt;0,11,10)&amp;"CD"&amp;IF(ДАННЫЕ!BF451&gt;500,16,IF(ДАННЫЕ!BF451&gt;350,15,IF(ДАННЫЕ!BF451&gt;=200,14,IF(ДАННЫЕ!BF451&gt;=100,13,IF(ДАННЫЕ!BF451&gt;=50,12,IF(ДАННЫЕ!BF451&gt;0,11,10))))))&amp;"AR"&amp;IF(ДАННЫЕ!BX451&gt;0,1,0)&amp;"GD"&amp;B451&amp;"VV"&amp;IF(E451&gt;=5,IF(E451&lt;18,1,0),0)</f>
        <v>VN10CD10AR0GD0VV0</v>
      </c>
      <c r="M451" s="28" t="str">
        <f>ДАННЫЕ!$I451&amp;"b"&amp;ДАННЫЕ!$BI451&amp;"r"&amp;ДАННЫЕ!$BJ451&amp;"CD"&amp;IF(ДАННЫЕ!BF451&gt;0,IF(ДАННЫЕ!BF451&lt;200,1,IF(ДАННЫЕ!BF451&lt;350,2,3)),0)&amp;"h"&amp;IF(ДАННЫЕ!$BK451+ДАННЫЕ!$BL451+ДАННЫЕ!$BM451&gt;0,1,0)&amp;"x"&amp;ДАННЫЕ!$BK451&amp;"y"&amp;ДАННЫЕ!$BL451&amp;"z"&amp;ДАННЫЕ!$BM451&amp;"c"&amp;IF(ДАННЫЕ!$BK451+ДАННЫЕ!$BL451+ДАННЫЕ!$BM451=3,1,0)&amp;"a"&amp;IF(ДАННЫЕ!$BQ451+ДАННЫЕ!$BR451&gt;0,1,0)&amp;"d"&amp;ДАННЫЕ!$BQ451&amp;"v"&amp;ДАННЫЕ!$BR451&amp;"p"&amp;ДАННЫЕ!$BS451&amp;"n"&amp;ДАННЫЕ!$BU451&amp;"t"&amp;ДАННЫЕ!$BV451&amp;"o"&amp;ДАННЫЕ!$BT451&amp;"l"&amp;IF(ДАННЫЕ!$BN451&gt;0,1,0)&amp;ДАННЫЕ!$BN451&amp;"g"&amp;ДАННЫЕ!$BO451&amp;"s"&amp;ДАННЫЕ!$BP451&amp;"DZ"&amp;IF(ДАННЫЕ!B451-ДАННЫЕ!G451 &lt; 60,IF(ДАННЫЕ!B451-ДАННЫЕ!G451 &gt;= 0,1,0),0)&amp;"u"&amp;IF(ДАННЫЕ!$CJ451&gt;0,1,0)</f>
        <v>brCD0h0xyzc0a0dvpntol0gsDZ1u0</v>
      </c>
      <c r="N451" s="28" t="str">
        <f ca="1">ДАННЫЕ!$F451&amp;ДАННЫЕ!$I451&amp;"g"&amp;B451&amp;"cf"&amp;D451&amp;"a"&amp;IF(ДАННЫЕ!$BX451&gt;0,1,0)&amp;IF(ДАННЫЕ!$BF451&gt;500,1,IF(ДАННЫЕ!$BF451&gt;350,2,IF(ДАННЫЕ!$BF451&gt;=200,3,IF(ДАННЫЕ!$BF451&gt;=100,4,IF(ДАННЫЕ!$BF451&gt;=50,5,IF(ДАННЫЕ!$BF451&lt;50,6,0))))))&amp;"AR"&amp;IF(DATEDIF(ДАННЫЕ!$BX451,ДАННЫЕ!$F$1,"y")&gt;1,1,0)&amp;"VG"&amp;IF(ДАННЫЕ!$BH451="0",1,0)&amp;"o"&amp;IF(T451+ДАННЫЕ!$AF451+ДАННЫЕ!$AG451+ДАННЫЕ!$AH451+ДАННЫЕ!$AI451+ДАННЫЕ!$AJ451+ДАННЫЕ!$AP451+ДАННЫЕ!$AQ451+ДАННЫЕ!$AR451+ДАННЫЕ!$AU451+ДАННЫЕ!$AW451+ДАННЫЕ!$AS451+ДАННЫЕ!$AT451&gt;0,1,0)&amp;"x"&amp;ДАННЫЕ!$AG451&amp;"p"&amp;IF(ДАННЫЕ!$BY451&gt;0,1,0)&amp;"v"&amp;IF(ДАННЫЕ!$BZ451&gt;0,1,0)&amp;"n"&amp;ДАННЫЕ!$CA451&amp;"t"&amp;ДАННЫЕ!$AY451&amp;"k"&amp;ДАННЫЕ!$CB451&amp;"q"&amp;ДАННЫЕ!$CC451&amp;"w"&amp;ДАННЫЕ!$CD451&amp;"e"&amp;ДАННЫЕ!$CE451&amp;"m"&amp;ДАННЫЕ!$CF451&amp;"c"&amp;ДАННЫЕ!$CG451&amp;"z"&amp;ДАННЫЕ!$CH451&amp;"d"&amp;IF(H451=4,1,0)&amp;"s"&amp;IF(ДАННЫЕ!$J451=1,0,1)&amp;"u"&amp;IF(ДАННЫЕ!$CJ451&gt;0,1,0)</f>
        <v>g0cf0a06AR1VG0o0xp0v0ntkqwemczd0s1u0</v>
      </c>
      <c r="O451" s="28" t="str">
        <f>ДАННЫЕ!$I451&amp;"g"&amp;B451&amp;A451&amp;"f"&amp;P451&amp;"c"&amp;IF(ДАННЫЕ!$U451&gt;0,1,0)&amp;"s"&amp;IF(ДАННЫЕ!$Q451&gt;0,IF(YEAR(ДАННЫЕ!$F$1)=YEAR(ДАННЫЕ!$Q451),IF(MONTH(ДАННЫЕ!$F$1)=MONTH(ДАННЫЕ!$Q451),111,11),1),0)&amp;"i"&amp;IF(ДАННЫЕ!$R451+ДАННЫЕ!$S451+ДАННЫЕ!$T451=0,0,1)&amp;"h"&amp;IF(ДАННЫЕ!$P451&gt;0,1,0)&amp;"p"&amp;IF(ДАННЫЕ!$CI451&gt;0,IF(YEAR(ДАННЫЕ!$F$1)=YEAR(ДАННЫЕ!$CI451),IF(MONTH(ДАННЫЕ!$F$1)=MONTH(ДАННЫЕ!$CI451),111,11),1),0)&amp;"d"&amp;IF(ДАННЫЕ!$CJ451&gt;0,IF(YEAR(ДАННЫЕ!$F$1)=YEAR(ДАННЫЕ!$CJ451),IF(MONTH(ДАННЫЕ!$F$1)=MONTH(ДАННЫЕ!$CJ451),111,11),1),0)&amp;"o"&amp;IF(ДАННЫЕ!$CK451&gt;0,IF(MONTH(ДАННЫЕ!$F$1)=MONTH(ДАННЫЕ!$CK451),111,11),0)&amp;"v"&amp;IF(ДАННЫЕ!$BE451&gt;0,IF(MONTH(ДАННЫЕ!$F$1)=MONTH(ДАННЫЕ!$BE451),111,11),0)</f>
        <v>g00f0c0s0i0h0p0d0o0v0</v>
      </c>
      <c r="P451" s="15">
        <f t="shared" si="20"/>
        <v>0</v>
      </c>
      <c r="Q451" s="15">
        <f>IF(ДАННЫЕ!$F$1&gt;ДАННЫЕ!$N451,IF(YEAR(ДАННЫЕ!$F$1)=YEAR(ДАННЫЕ!M451),1,0),0)</f>
        <v>0</v>
      </c>
      <c r="R451" s="15">
        <f>IF(ДАННЫЕ!$F$1&gt;ДАННЫЕ!$N451,IF(YEAR(ДАННЫЕ!$F$1)=YEAR(ДАННЫЕ!N451),1,0),0)</f>
        <v>0</v>
      </c>
      <c r="S451" s="15">
        <f>IF(ДАННЫЕ!$AA451="2А",1,IF(ДАННЫЕ!$AA451="2Б",2,IF(ДАННЫЕ!$AA451="2В",3,IF(ДАННЫЕ!$AA451=3,4,IF(ДАННЫЕ!$AA451="4А",5,IF(ДАННЫЕ!$AA451="4Б",6,IF(ДАННЫЕ!$AA451="4В",7,IF(ДАННЫЕ!$AA451=5,8,0))))))))</f>
        <v>0</v>
      </c>
      <c r="T451" s="15">
        <f>IF(OR(ДАННЫЕ!$AC451=2,ДАННЫЕ!$AD451=2,ДАННЫЕ!$AE451=2),2,IF(OR(ДАННЫЕ!$AC451=1,ДАННЫЕ!$AD451=1,ДАННЫЕ!$AE451=1),1,0))</f>
        <v>0</v>
      </c>
    </row>
    <row r="452" spans="1:20" ht="15" customHeight="1" x14ac:dyDescent="0.2">
      <c r="A452" s="78">
        <f>IF(B452&gt;0,IF(MONTH(ДАННЫЕ!$F$1)=MONTH(ДАННЫЕ!$B452),1,0),0)</f>
        <v>0</v>
      </c>
      <c r="B452" s="14">
        <f>IF(ДАННЫЕ!$B452&gt;0,IF(YEAR(ДАННЫЕ!$F$1)=YEAR(ДАННЫЕ!$B452),1,0),0)</f>
        <v>0</v>
      </c>
      <c r="C452" s="14">
        <f>IF(ДАННЫЕ!$CM452&gt;0,IF(YEAR(ДАННЫЕ!$F$1)=YEAR(ДАННЫЕ!$CM452),1,0),0)</f>
        <v>0</v>
      </c>
      <c r="D452" s="14">
        <f>IF(ДАННЫЕ!$CJ452&gt;0,IF(ДАННЫЕ!$CL452&gt;ДАННЫЕ!$F$1,1,IF(ДАННЫЕ!$CL452&gt;0,0,1)),0)</f>
        <v>0</v>
      </c>
      <c r="E452" s="43" t="str">
        <f ca="1">IF(ДАННЫЕ!$F$1&gt;0,IF(ДАННЫЕ!$G452&gt;0,DATEDIF(ДАННЫЕ!$G452,ДАННЫЕ!$F$1,"y"),""),IF(ДАННЫЕ!$G452&gt;0,DATEDIF(ДАННЫЕ!$G452,TODAY(),"y"),""))</f>
        <v/>
      </c>
      <c r="F452" s="43" t="str">
        <f xml:space="preserve"> IF(ДАННЫЕ!$F452="М",IF(E452&gt;=18,IF(E452&lt;60,1,""),""),"")&amp;IF(ДАННЫЕ!$F452="Ж",IF(E452&gt;=18,IF(E452&lt;55,1,""),""),"")</f>
        <v/>
      </c>
      <c r="G452" s="43" t="str">
        <f xml:space="preserve"> IF(ДАННЫЕ!$F452="М",IF(E452&gt;=60,2,""),"")&amp;IF(ДАННЫЕ!$F452="Ж",IF(E452&gt;=55,2,""),"")</f>
        <v/>
      </c>
      <c r="H452" s="43" t="str">
        <f t="shared" ca="1" si="18"/>
        <v/>
      </c>
      <c r="I452" s="43" t="str">
        <f t="shared" ca="1" si="19"/>
        <v>03</v>
      </c>
      <c r="J452" s="28" t="str">
        <f ca="1">ДАННЫЕ!$F452&amp;H452&amp;I452&amp;ДАННЫЕ!$I452&amp;"m"&amp;IF(ДАННЫЕ!$I452&gt;0,IF(ДАННЫЕ!$J452&gt;0,0,1),"")&amp;"f"&amp;IF(ДАННЫЕ!$R452&gt;0,IF(YEAR(ДАННЫЕ!$F$1)=YEAR(ДАННЫЕ!$R452),1,0),0)&amp;"z"&amp;ДАННЫЕ!$R452&amp;"p"&amp;ДАННЫЕ!$S452&amp;"i"&amp;ДАННЫЕ!$T452&amp;"h"&amp;ДАННЫЕ!$K452&amp;"be"&amp;ДАННЫЕ!$BI452&amp;"CD"&amp;IF(ДАННЫЕ!BF452&gt;500,4,IF(ДАННЫЕ!BF452&gt;350,3,IF(ДАННЫЕ!BF452&gt;200,2,IF(ДАННЫЕ!BF452&gt;0,1,0))))&amp;"g"&amp;B452&amp;"d"&amp;H452&amp;"l"&amp;ДАННЫЕ!AT452&amp;"a"&amp;ДАННЫЕ!$V452&amp;"v"&amp;R452&amp;"k"&amp;ДАННЫЕ!$U452&amp;"s"&amp;ДАННЫЕ!$Y452&amp;"t"&amp;ДАННЫЕ!$X452&amp;"b"&amp;IF(ДАННЫЕ!$Q452&gt;1,1,0)&amp;"PP"&amp;ДАННЫЕ!Z452&amp;"c"&amp;S452&amp;"x"&amp;IF(ДАННЫЕ!$BY452&gt;0,IF(YEAR(ДАННЫЕ!$F$1)=YEAR(ДАННЫЕ!$BY452),1,0),0)&amp;"n"&amp;IF(ДАННЫЕ!$BZ452&gt;0,IF(YEAR(ДАННЫЕ!$F$1)=YEAR(ДАННЫЕ!$BZ452),1,0),0)&amp;"u"&amp;D452&amp;"z"&amp;IF(ДАННЫЕ!$CL452&gt;0,IF(YEAR(ДАННЫЕ!$F$1)&gt;YEAR(ДАННЫЕ!$CL452),11,12),0)</f>
        <v>03mf0zpihbeCD0g0dlav0kstb0PPc0x0n0u0z0</v>
      </c>
      <c r="K452" s="28" t="str">
        <f ca="1">ДАННЫЕ!$I452&amp;"x"&amp;B452&amp;"w"&amp;IF(T452+ДАННЫЕ!AD452+ДАННЫЕ!AE452+ДАННЫЕ!AF452+ДАННЫЕ!AG452+ДАННЫЕ!AH452+ДАННЫЕ!$AL452+ДАННЫЕ!AI452+ДАННЫЕ!AJ452+ДАННЫЕ!AK452+ДАННЫЕ!AP452+ДАННЫЕ!AQ452+ДАННЫЕ!AR452+ДАННЫЕ!$AM452+ДАННЫЕ!$AN452+ДАННЫЕ!AS452+ДАННЫЕ!AT452&gt;0,1,0)&amp;IF(OR(T452=2,ДАННЫЕ!AD452=2,ДАННЫЕ!AE452=2,ДАННЫЕ!AF452=2,ДАННЫЕ!AG452=2,ДАННЫЕ!AH452=2,ДАННЫЕ!$AL452=2,ДАННЫЕ!AI452=2,ДАННЫЕ!AJ452=2,ДАННЫЕ!AK452=2,ДАННЫЕ!AP452=2,ДАННЫЕ!AQ452=2,ДАННЫЕ!AR452=2,ДАННЫЕ!$AM452=2,ДАННЫЕ!$AN452=2,ДАННЫЕ!AS452=2,ДАННЫЕ!AT452=2),2,0)&amp;"t"&amp;IF(T452&gt;0,"1"&amp;T452,"00")&amp;"f"&amp;IF(ДАННЫЕ!$AC452,"1"&amp;ДАННЫЕ!$AC452,"00")&amp;"b"&amp;IF(ДАННЫЕ!$AD452,"1"&amp;ДАННЫЕ!$AD452,"00")&amp;"g"&amp;IF(ДАННЫЕ!$AF452,"1"&amp;ДАННЫЕ!$AF452,"00")&amp;"c"&amp;IF(ДАННЫЕ!$AG452,"1"&amp;ДАННЫЕ!$AG452,"00")&amp;"i"&amp;IF(ДАННЫЕ!$AH452,"1"&amp;ДАННЫЕ!$AH452,"00")&amp;"r"&amp;IF(ДАННЫЕ!$AL452,"1"&amp;ДАННЫЕ!$AL452,"00")&amp;"m"&amp;IF(ДАННЫЕ!$AI452,"1"&amp;ДАННЫЕ!$AI452,"00")&amp;"hS"&amp;IF(ДАННЫЕ!$AJ452,"1"&amp;ДАННЫЕ!$AJ452,"00")&amp;"hZ"&amp;IF(ДАННЫЕ!$AK452,"1"&amp;ДАННЫЕ!$AK452,"00")&amp;"p"&amp;IF(ДАННЫЕ!$AP452,"1"&amp;ДАННЫЕ!$AP452,"00")&amp;"k"&amp;IF(ДАННЫЕ!$AQ452,"1"&amp;ДАННЫЕ!$AQ452,"00")&amp;"z"&amp;IF(ДАННЫЕ!$AR452,"1"&amp;ДАННЫЕ!$AR452,"00")&amp;"j"&amp;IF(ДАННЫЕ!$AM452,"1"&amp;ДАННЫЕ!$AM452,"00")&amp;"n"&amp;IF(ДАННЫЕ!$AN452,"1"&amp;ДАННЫЕ!$AN452,"00")&amp;"E"&amp;ДАННЫЕ!BI452&amp;"L"&amp;ДАННЫЕ!AO452&amp;"h"&amp;IF(ДАННЫЕ!$AU452&gt;0,1,0)&amp;"v"&amp;IF(ДАННЫЕ!$AW452&gt;0,1,0)&amp;"a"&amp;IF(ДАННЫЕ!$AS452,"1"&amp;ДАННЫЕ!$AS452,"00")&amp;"s"&amp;IF(ДАННЫЕ!$AT452,"1"&amp;ДАННЫЕ!$AT452,"00")&amp;"u"&amp;IF(ДАННЫЕ!$CJ452&gt;0,1,0)&amp;"y"&amp;B452&amp;"d"&amp;H452&amp;"e"&amp;F452&amp;G452</f>
        <v>x0w00t00f00b00g00c00i00r00m00hS00hZ00p00k00z00j00n00ELh0v0a00s00u0y0de</v>
      </c>
      <c r="L452" s="28" t="str">
        <f ca="1">ДАННЫЕ!$I452&amp;"VN"&amp;IF(ДАННЫЕ!AW452&gt;0,11,10)&amp;"CD"&amp;IF(ДАННЫЕ!BF452&gt;500,16,IF(ДАННЫЕ!BF452&gt;350,15,IF(ДАННЫЕ!BF452&gt;=200,14,IF(ДАННЫЕ!BF452&gt;=100,13,IF(ДАННЫЕ!BF452&gt;=50,12,IF(ДАННЫЕ!BF452&gt;0,11,10))))))&amp;"AR"&amp;IF(ДАННЫЕ!BX452&gt;0,1,0)&amp;"GD"&amp;B452&amp;"VV"&amp;IF(E452&gt;=5,IF(E452&lt;18,1,0),0)</f>
        <v>VN10CD10AR0GD0VV0</v>
      </c>
      <c r="M452" s="28" t="str">
        <f>ДАННЫЕ!$I452&amp;"b"&amp;ДАННЫЕ!$BI452&amp;"r"&amp;ДАННЫЕ!$BJ452&amp;"CD"&amp;IF(ДАННЫЕ!BF452&gt;0,IF(ДАННЫЕ!BF452&lt;200,1,IF(ДАННЫЕ!BF452&lt;350,2,3)),0)&amp;"h"&amp;IF(ДАННЫЕ!$BK452+ДАННЫЕ!$BL452+ДАННЫЕ!$BM452&gt;0,1,0)&amp;"x"&amp;ДАННЫЕ!$BK452&amp;"y"&amp;ДАННЫЕ!$BL452&amp;"z"&amp;ДАННЫЕ!$BM452&amp;"c"&amp;IF(ДАННЫЕ!$BK452+ДАННЫЕ!$BL452+ДАННЫЕ!$BM452=3,1,0)&amp;"a"&amp;IF(ДАННЫЕ!$BQ452+ДАННЫЕ!$BR452&gt;0,1,0)&amp;"d"&amp;ДАННЫЕ!$BQ452&amp;"v"&amp;ДАННЫЕ!$BR452&amp;"p"&amp;ДАННЫЕ!$BS452&amp;"n"&amp;ДАННЫЕ!$BU452&amp;"t"&amp;ДАННЫЕ!$BV452&amp;"o"&amp;ДАННЫЕ!$BT452&amp;"l"&amp;IF(ДАННЫЕ!$BN452&gt;0,1,0)&amp;ДАННЫЕ!$BN452&amp;"g"&amp;ДАННЫЕ!$BO452&amp;"s"&amp;ДАННЫЕ!$BP452&amp;"DZ"&amp;IF(ДАННЫЕ!B452-ДАННЫЕ!G452 &lt; 60,IF(ДАННЫЕ!B452-ДАННЫЕ!G452 &gt;= 0,1,0),0)&amp;"u"&amp;IF(ДАННЫЕ!$CJ452&gt;0,1,0)</f>
        <v>brCD0h0xyzc0a0dvpntol0gsDZ1u0</v>
      </c>
      <c r="N452" s="28" t="str">
        <f ca="1">ДАННЫЕ!$F452&amp;ДАННЫЕ!$I452&amp;"g"&amp;B452&amp;"cf"&amp;D452&amp;"a"&amp;IF(ДАННЫЕ!$BX452&gt;0,1,0)&amp;IF(ДАННЫЕ!$BF452&gt;500,1,IF(ДАННЫЕ!$BF452&gt;350,2,IF(ДАННЫЕ!$BF452&gt;=200,3,IF(ДАННЫЕ!$BF452&gt;=100,4,IF(ДАННЫЕ!$BF452&gt;=50,5,IF(ДАННЫЕ!$BF452&lt;50,6,0))))))&amp;"AR"&amp;IF(DATEDIF(ДАННЫЕ!$BX452,ДАННЫЕ!$F$1,"y")&gt;1,1,0)&amp;"VG"&amp;IF(ДАННЫЕ!$BH452="0",1,0)&amp;"o"&amp;IF(T452+ДАННЫЕ!$AF452+ДАННЫЕ!$AG452+ДАННЫЕ!$AH452+ДАННЫЕ!$AI452+ДАННЫЕ!$AJ452+ДАННЫЕ!$AP452+ДАННЫЕ!$AQ452+ДАННЫЕ!$AR452+ДАННЫЕ!$AU452+ДАННЫЕ!$AW452+ДАННЫЕ!$AS452+ДАННЫЕ!$AT452&gt;0,1,0)&amp;"x"&amp;ДАННЫЕ!$AG452&amp;"p"&amp;IF(ДАННЫЕ!$BY452&gt;0,1,0)&amp;"v"&amp;IF(ДАННЫЕ!$BZ452&gt;0,1,0)&amp;"n"&amp;ДАННЫЕ!$CA452&amp;"t"&amp;ДАННЫЕ!$AY452&amp;"k"&amp;ДАННЫЕ!$CB452&amp;"q"&amp;ДАННЫЕ!$CC452&amp;"w"&amp;ДАННЫЕ!$CD452&amp;"e"&amp;ДАННЫЕ!$CE452&amp;"m"&amp;ДАННЫЕ!$CF452&amp;"c"&amp;ДАННЫЕ!$CG452&amp;"z"&amp;ДАННЫЕ!$CH452&amp;"d"&amp;IF(H452=4,1,0)&amp;"s"&amp;IF(ДАННЫЕ!$J452=1,0,1)&amp;"u"&amp;IF(ДАННЫЕ!$CJ452&gt;0,1,0)</f>
        <v>g0cf0a06AR1VG0o0xp0v0ntkqwemczd0s1u0</v>
      </c>
      <c r="O452" s="28" t="str">
        <f>ДАННЫЕ!$I452&amp;"g"&amp;B452&amp;A452&amp;"f"&amp;P452&amp;"c"&amp;IF(ДАННЫЕ!$U452&gt;0,1,0)&amp;"s"&amp;IF(ДАННЫЕ!$Q452&gt;0,IF(YEAR(ДАННЫЕ!$F$1)=YEAR(ДАННЫЕ!$Q452),IF(MONTH(ДАННЫЕ!$F$1)=MONTH(ДАННЫЕ!$Q452),111,11),1),0)&amp;"i"&amp;IF(ДАННЫЕ!$R452+ДАННЫЕ!$S452+ДАННЫЕ!$T452=0,0,1)&amp;"h"&amp;IF(ДАННЫЕ!$P452&gt;0,1,0)&amp;"p"&amp;IF(ДАННЫЕ!$CI452&gt;0,IF(YEAR(ДАННЫЕ!$F$1)=YEAR(ДАННЫЕ!$CI452),IF(MONTH(ДАННЫЕ!$F$1)=MONTH(ДАННЫЕ!$CI452),111,11),1),0)&amp;"d"&amp;IF(ДАННЫЕ!$CJ452&gt;0,IF(YEAR(ДАННЫЕ!$F$1)=YEAR(ДАННЫЕ!$CJ452),IF(MONTH(ДАННЫЕ!$F$1)=MONTH(ДАННЫЕ!$CJ452),111,11),1),0)&amp;"o"&amp;IF(ДАННЫЕ!$CK452&gt;0,IF(MONTH(ДАННЫЕ!$F$1)=MONTH(ДАННЫЕ!$CK452),111,11),0)&amp;"v"&amp;IF(ДАННЫЕ!$BE452&gt;0,IF(MONTH(ДАННЫЕ!$F$1)=MONTH(ДАННЫЕ!$BE452),111,11),0)</f>
        <v>g00f0c0s0i0h0p0d0o0v0</v>
      </c>
      <c r="P452" s="15">
        <f t="shared" si="20"/>
        <v>0</v>
      </c>
      <c r="Q452" s="15">
        <f>IF(ДАННЫЕ!$F$1&gt;ДАННЫЕ!$N452,IF(YEAR(ДАННЫЕ!$F$1)=YEAR(ДАННЫЕ!M452),1,0),0)</f>
        <v>0</v>
      </c>
      <c r="R452" s="15">
        <f>IF(ДАННЫЕ!$F$1&gt;ДАННЫЕ!$N452,IF(YEAR(ДАННЫЕ!$F$1)=YEAR(ДАННЫЕ!N452),1,0),0)</f>
        <v>0</v>
      </c>
      <c r="S452" s="15">
        <f>IF(ДАННЫЕ!$AA452="2А",1,IF(ДАННЫЕ!$AA452="2Б",2,IF(ДАННЫЕ!$AA452="2В",3,IF(ДАННЫЕ!$AA452=3,4,IF(ДАННЫЕ!$AA452="4А",5,IF(ДАННЫЕ!$AA452="4Б",6,IF(ДАННЫЕ!$AA452="4В",7,IF(ДАННЫЕ!$AA452=5,8,0))))))))</f>
        <v>0</v>
      </c>
      <c r="T452" s="15">
        <f>IF(OR(ДАННЫЕ!$AC452=2,ДАННЫЕ!$AD452=2,ДАННЫЕ!$AE452=2),2,IF(OR(ДАННЫЕ!$AC452=1,ДАННЫЕ!$AD452=1,ДАННЫЕ!$AE452=1),1,0))</f>
        <v>0</v>
      </c>
    </row>
    <row r="453" spans="1:20" ht="15" customHeight="1" x14ac:dyDescent="0.2">
      <c r="A453" s="78">
        <f>IF(B453&gt;0,IF(MONTH(ДАННЫЕ!$F$1)=MONTH(ДАННЫЕ!$B453),1,0),0)</f>
        <v>0</v>
      </c>
      <c r="B453" s="14">
        <f>IF(ДАННЫЕ!$B453&gt;0,IF(YEAR(ДАННЫЕ!$F$1)=YEAR(ДАННЫЕ!$B453),1,0),0)</f>
        <v>0</v>
      </c>
      <c r="C453" s="14">
        <f>IF(ДАННЫЕ!$CM453&gt;0,IF(YEAR(ДАННЫЕ!$F$1)=YEAR(ДАННЫЕ!$CM453),1,0),0)</f>
        <v>0</v>
      </c>
      <c r="D453" s="14">
        <f>IF(ДАННЫЕ!$CJ453&gt;0,IF(ДАННЫЕ!$CL453&gt;ДАННЫЕ!$F$1,1,IF(ДАННЫЕ!$CL453&gt;0,0,1)),0)</f>
        <v>0</v>
      </c>
      <c r="E453" s="43" t="str">
        <f ca="1">IF(ДАННЫЕ!$F$1&gt;0,IF(ДАННЫЕ!$G453&gt;0,DATEDIF(ДАННЫЕ!$G453,ДАННЫЕ!$F$1,"y"),""),IF(ДАННЫЕ!$G453&gt;0,DATEDIF(ДАННЫЕ!$G453,TODAY(),"y"),""))</f>
        <v/>
      </c>
      <c r="F453" s="43" t="str">
        <f xml:space="preserve"> IF(ДАННЫЕ!$F453="М",IF(E453&gt;=18,IF(E453&lt;60,1,""),""),"")&amp;IF(ДАННЫЕ!$F453="Ж",IF(E453&gt;=18,IF(E453&lt;55,1,""),""),"")</f>
        <v/>
      </c>
      <c r="G453" s="43" t="str">
        <f xml:space="preserve"> IF(ДАННЫЕ!$F453="М",IF(E453&gt;=60,2,""),"")&amp;IF(ДАННЫЕ!$F453="Ж",IF(E453&gt;=55,2,""),"")</f>
        <v/>
      </c>
      <c r="H453" s="43" t="str">
        <f t="shared" ca="1" si="18"/>
        <v/>
      </c>
      <c r="I453" s="43" t="str">
        <f t="shared" ca="1" si="19"/>
        <v>03</v>
      </c>
      <c r="J453" s="28" t="str">
        <f ca="1">ДАННЫЕ!$F453&amp;H453&amp;I453&amp;ДАННЫЕ!$I453&amp;"m"&amp;IF(ДАННЫЕ!$I453&gt;0,IF(ДАННЫЕ!$J453&gt;0,0,1),"")&amp;"f"&amp;IF(ДАННЫЕ!$R453&gt;0,IF(YEAR(ДАННЫЕ!$F$1)=YEAR(ДАННЫЕ!$R453),1,0),0)&amp;"z"&amp;ДАННЫЕ!$R453&amp;"p"&amp;ДАННЫЕ!$S453&amp;"i"&amp;ДАННЫЕ!$T453&amp;"h"&amp;ДАННЫЕ!$K453&amp;"be"&amp;ДАННЫЕ!$BI453&amp;"CD"&amp;IF(ДАННЫЕ!BF453&gt;500,4,IF(ДАННЫЕ!BF453&gt;350,3,IF(ДАННЫЕ!BF453&gt;200,2,IF(ДАННЫЕ!BF453&gt;0,1,0))))&amp;"g"&amp;B453&amp;"d"&amp;H453&amp;"l"&amp;ДАННЫЕ!AT453&amp;"a"&amp;ДАННЫЕ!$V453&amp;"v"&amp;R453&amp;"k"&amp;ДАННЫЕ!$U453&amp;"s"&amp;ДАННЫЕ!$Y453&amp;"t"&amp;ДАННЫЕ!$X453&amp;"b"&amp;IF(ДАННЫЕ!$Q453&gt;1,1,0)&amp;"PP"&amp;ДАННЫЕ!Z453&amp;"c"&amp;S453&amp;"x"&amp;IF(ДАННЫЕ!$BY453&gt;0,IF(YEAR(ДАННЫЕ!$F$1)=YEAR(ДАННЫЕ!$BY453),1,0),0)&amp;"n"&amp;IF(ДАННЫЕ!$BZ453&gt;0,IF(YEAR(ДАННЫЕ!$F$1)=YEAR(ДАННЫЕ!$BZ453),1,0),0)&amp;"u"&amp;D453&amp;"z"&amp;IF(ДАННЫЕ!$CL453&gt;0,IF(YEAR(ДАННЫЕ!$F$1)&gt;YEAR(ДАННЫЕ!$CL453),11,12),0)</f>
        <v>03mf0zpihbeCD0g0dlav0kstb0PPc0x0n0u0z0</v>
      </c>
      <c r="K453" s="28" t="str">
        <f ca="1">ДАННЫЕ!$I453&amp;"x"&amp;B453&amp;"w"&amp;IF(T453+ДАННЫЕ!AD453+ДАННЫЕ!AE453+ДАННЫЕ!AF453+ДАННЫЕ!AG453+ДАННЫЕ!AH453+ДАННЫЕ!$AL453+ДАННЫЕ!AI453+ДАННЫЕ!AJ453+ДАННЫЕ!AK453+ДАННЫЕ!AP453+ДАННЫЕ!AQ453+ДАННЫЕ!AR453+ДАННЫЕ!$AM453+ДАННЫЕ!$AN453+ДАННЫЕ!AS453+ДАННЫЕ!AT453&gt;0,1,0)&amp;IF(OR(T453=2,ДАННЫЕ!AD453=2,ДАННЫЕ!AE453=2,ДАННЫЕ!AF453=2,ДАННЫЕ!AG453=2,ДАННЫЕ!AH453=2,ДАННЫЕ!$AL453=2,ДАННЫЕ!AI453=2,ДАННЫЕ!AJ453=2,ДАННЫЕ!AK453=2,ДАННЫЕ!AP453=2,ДАННЫЕ!AQ453=2,ДАННЫЕ!AR453=2,ДАННЫЕ!$AM453=2,ДАННЫЕ!$AN453=2,ДАННЫЕ!AS453=2,ДАННЫЕ!AT453=2),2,0)&amp;"t"&amp;IF(T453&gt;0,"1"&amp;T453,"00")&amp;"f"&amp;IF(ДАННЫЕ!$AC453,"1"&amp;ДАННЫЕ!$AC453,"00")&amp;"b"&amp;IF(ДАННЫЕ!$AD453,"1"&amp;ДАННЫЕ!$AD453,"00")&amp;"g"&amp;IF(ДАННЫЕ!$AF453,"1"&amp;ДАННЫЕ!$AF453,"00")&amp;"c"&amp;IF(ДАННЫЕ!$AG453,"1"&amp;ДАННЫЕ!$AG453,"00")&amp;"i"&amp;IF(ДАННЫЕ!$AH453,"1"&amp;ДАННЫЕ!$AH453,"00")&amp;"r"&amp;IF(ДАННЫЕ!$AL453,"1"&amp;ДАННЫЕ!$AL453,"00")&amp;"m"&amp;IF(ДАННЫЕ!$AI453,"1"&amp;ДАННЫЕ!$AI453,"00")&amp;"hS"&amp;IF(ДАННЫЕ!$AJ453,"1"&amp;ДАННЫЕ!$AJ453,"00")&amp;"hZ"&amp;IF(ДАННЫЕ!$AK453,"1"&amp;ДАННЫЕ!$AK453,"00")&amp;"p"&amp;IF(ДАННЫЕ!$AP453,"1"&amp;ДАННЫЕ!$AP453,"00")&amp;"k"&amp;IF(ДАННЫЕ!$AQ453,"1"&amp;ДАННЫЕ!$AQ453,"00")&amp;"z"&amp;IF(ДАННЫЕ!$AR453,"1"&amp;ДАННЫЕ!$AR453,"00")&amp;"j"&amp;IF(ДАННЫЕ!$AM453,"1"&amp;ДАННЫЕ!$AM453,"00")&amp;"n"&amp;IF(ДАННЫЕ!$AN453,"1"&amp;ДАННЫЕ!$AN453,"00")&amp;"E"&amp;ДАННЫЕ!BI453&amp;"L"&amp;ДАННЫЕ!AO453&amp;"h"&amp;IF(ДАННЫЕ!$AU453&gt;0,1,0)&amp;"v"&amp;IF(ДАННЫЕ!$AW453&gt;0,1,0)&amp;"a"&amp;IF(ДАННЫЕ!$AS453,"1"&amp;ДАННЫЕ!$AS453,"00")&amp;"s"&amp;IF(ДАННЫЕ!$AT453,"1"&amp;ДАННЫЕ!$AT453,"00")&amp;"u"&amp;IF(ДАННЫЕ!$CJ453&gt;0,1,0)&amp;"y"&amp;B453&amp;"d"&amp;H453&amp;"e"&amp;F453&amp;G453</f>
        <v>x0w00t00f00b00g00c00i00r00m00hS00hZ00p00k00z00j00n00ELh0v0a00s00u0y0de</v>
      </c>
      <c r="L453" s="28" t="str">
        <f ca="1">ДАННЫЕ!$I453&amp;"VN"&amp;IF(ДАННЫЕ!AW453&gt;0,11,10)&amp;"CD"&amp;IF(ДАННЫЕ!BF453&gt;500,16,IF(ДАННЫЕ!BF453&gt;350,15,IF(ДАННЫЕ!BF453&gt;=200,14,IF(ДАННЫЕ!BF453&gt;=100,13,IF(ДАННЫЕ!BF453&gt;=50,12,IF(ДАННЫЕ!BF453&gt;0,11,10))))))&amp;"AR"&amp;IF(ДАННЫЕ!BX453&gt;0,1,0)&amp;"GD"&amp;B453&amp;"VV"&amp;IF(E453&gt;=5,IF(E453&lt;18,1,0),0)</f>
        <v>VN10CD10AR0GD0VV0</v>
      </c>
      <c r="M453" s="28" t="str">
        <f>ДАННЫЕ!$I453&amp;"b"&amp;ДАННЫЕ!$BI453&amp;"r"&amp;ДАННЫЕ!$BJ453&amp;"CD"&amp;IF(ДАННЫЕ!BF453&gt;0,IF(ДАННЫЕ!BF453&lt;200,1,IF(ДАННЫЕ!BF453&lt;350,2,3)),0)&amp;"h"&amp;IF(ДАННЫЕ!$BK453+ДАННЫЕ!$BL453+ДАННЫЕ!$BM453&gt;0,1,0)&amp;"x"&amp;ДАННЫЕ!$BK453&amp;"y"&amp;ДАННЫЕ!$BL453&amp;"z"&amp;ДАННЫЕ!$BM453&amp;"c"&amp;IF(ДАННЫЕ!$BK453+ДАННЫЕ!$BL453+ДАННЫЕ!$BM453=3,1,0)&amp;"a"&amp;IF(ДАННЫЕ!$BQ453+ДАННЫЕ!$BR453&gt;0,1,0)&amp;"d"&amp;ДАННЫЕ!$BQ453&amp;"v"&amp;ДАННЫЕ!$BR453&amp;"p"&amp;ДАННЫЕ!$BS453&amp;"n"&amp;ДАННЫЕ!$BU453&amp;"t"&amp;ДАННЫЕ!$BV453&amp;"o"&amp;ДАННЫЕ!$BT453&amp;"l"&amp;IF(ДАННЫЕ!$BN453&gt;0,1,0)&amp;ДАННЫЕ!$BN453&amp;"g"&amp;ДАННЫЕ!$BO453&amp;"s"&amp;ДАННЫЕ!$BP453&amp;"DZ"&amp;IF(ДАННЫЕ!B453-ДАННЫЕ!G453 &lt; 60,IF(ДАННЫЕ!B453-ДАННЫЕ!G453 &gt;= 0,1,0),0)&amp;"u"&amp;IF(ДАННЫЕ!$CJ453&gt;0,1,0)</f>
        <v>brCD0h0xyzc0a0dvpntol0gsDZ1u0</v>
      </c>
      <c r="N453" s="28" t="str">
        <f ca="1">ДАННЫЕ!$F453&amp;ДАННЫЕ!$I453&amp;"g"&amp;B453&amp;"cf"&amp;D453&amp;"a"&amp;IF(ДАННЫЕ!$BX453&gt;0,1,0)&amp;IF(ДАННЫЕ!$BF453&gt;500,1,IF(ДАННЫЕ!$BF453&gt;350,2,IF(ДАННЫЕ!$BF453&gt;=200,3,IF(ДАННЫЕ!$BF453&gt;=100,4,IF(ДАННЫЕ!$BF453&gt;=50,5,IF(ДАННЫЕ!$BF453&lt;50,6,0))))))&amp;"AR"&amp;IF(DATEDIF(ДАННЫЕ!$BX453,ДАННЫЕ!$F$1,"y")&gt;1,1,0)&amp;"VG"&amp;IF(ДАННЫЕ!$BH453="0",1,0)&amp;"o"&amp;IF(T453+ДАННЫЕ!$AF453+ДАННЫЕ!$AG453+ДАННЫЕ!$AH453+ДАННЫЕ!$AI453+ДАННЫЕ!$AJ453+ДАННЫЕ!$AP453+ДАННЫЕ!$AQ453+ДАННЫЕ!$AR453+ДАННЫЕ!$AU453+ДАННЫЕ!$AW453+ДАННЫЕ!$AS453+ДАННЫЕ!$AT453&gt;0,1,0)&amp;"x"&amp;ДАННЫЕ!$AG453&amp;"p"&amp;IF(ДАННЫЕ!$BY453&gt;0,1,0)&amp;"v"&amp;IF(ДАННЫЕ!$BZ453&gt;0,1,0)&amp;"n"&amp;ДАННЫЕ!$CA453&amp;"t"&amp;ДАННЫЕ!$AY453&amp;"k"&amp;ДАННЫЕ!$CB453&amp;"q"&amp;ДАННЫЕ!$CC453&amp;"w"&amp;ДАННЫЕ!$CD453&amp;"e"&amp;ДАННЫЕ!$CE453&amp;"m"&amp;ДАННЫЕ!$CF453&amp;"c"&amp;ДАННЫЕ!$CG453&amp;"z"&amp;ДАННЫЕ!$CH453&amp;"d"&amp;IF(H453=4,1,0)&amp;"s"&amp;IF(ДАННЫЕ!$J453=1,0,1)&amp;"u"&amp;IF(ДАННЫЕ!$CJ453&gt;0,1,0)</f>
        <v>g0cf0a06AR1VG0o0xp0v0ntkqwemczd0s1u0</v>
      </c>
      <c r="O453" s="28" t="str">
        <f>ДАННЫЕ!$I453&amp;"g"&amp;B453&amp;A453&amp;"f"&amp;P453&amp;"c"&amp;IF(ДАННЫЕ!$U453&gt;0,1,0)&amp;"s"&amp;IF(ДАННЫЕ!$Q453&gt;0,IF(YEAR(ДАННЫЕ!$F$1)=YEAR(ДАННЫЕ!$Q453),IF(MONTH(ДАННЫЕ!$F$1)=MONTH(ДАННЫЕ!$Q453),111,11),1),0)&amp;"i"&amp;IF(ДАННЫЕ!$R453+ДАННЫЕ!$S453+ДАННЫЕ!$T453=0,0,1)&amp;"h"&amp;IF(ДАННЫЕ!$P453&gt;0,1,0)&amp;"p"&amp;IF(ДАННЫЕ!$CI453&gt;0,IF(YEAR(ДАННЫЕ!$F$1)=YEAR(ДАННЫЕ!$CI453),IF(MONTH(ДАННЫЕ!$F$1)=MONTH(ДАННЫЕ!$CI453),111,11),1),0)&amp;"d"&amp;IF(ДАННЫЕ!$CJ453&gt;0,IF(YEAR(ДАННЫЕ!$F$1)=YEAR(ДАННЫЕ!$CJ453),IF(MONTH(ДАННЫЕ!$F$1)=MONTH(ДАННЫЕ!$CJ453),111,11),1),0)&amp;"o"&amp;IF(ДАННЫЕ!$CK453&gt;0,IF(MONTH(ДАННЫЕ!$F$1)=MONTH(ДАННЫЕ!$CK453),111,11),0)&amp;"v"&amp;IF(ДАННЫЕ!$BE453&gt;0,IF(MONTH(ДАННЫЕ!$F$1)=MONTH(ДАННЫЕ!$BE453),111,11),0)</f>
        <v>g00f0c0s0i0h0p0d0o0v0</v>
      </c>
      <c r="P453" s="15">
        <f t="shared" si="20"/>
        <v>0</v>
      </c>
      <c r="Q453" s="15">
        <f>IF(ДАННЫЕ!$F$1&gt;ДАННЫЕ!$N453,IF(YEAR(ДАННЫЕ!$F$1)=YEAR(ДАННЫЕ!M453),1,0),0)</f>
        <v>0</v>
      </c>
      <c r="R453" s="15">
        <f>IF(ДАННЫЕ!$F$1&gt;ДАННЫЕ!$N453,IF(YEAR(ДАННЫЕ!$F$1)=YEAR(ДАННЫЕ!N453),1,0),0)</f>
        <v>0</v>
      </c>
      <c r="S453" s="15">
        <f>IF(ДАННЫЕ!$AA453="2А",1,IF(ДАННЫЕ!$AA453="2Б",2,IF(ДАННЫЕ!$AA453="2В",3,IF(ДАННЫЕ!$AA453=3,4,IF(ДАННЫЕ!$AA453="4А",5,IF(ДАННЫЕ!$AA453="4Б",6,IF(ДАННЫЕ!$AA453="4В",7,IF(ДАННЫЕ!$AA453=5,8,0))))))))</f>
        <v>0</v>
      </c>
      <c r="T453" s="15">
        <f>IF(OR(ДАННЫЕ!$AC453=2,ДАННЫЕ!$AD453=2,ДАННЫЕ!$AE453=2),2,IF(OR(ДАННЫЕ!$AC453=1,ДАННЫЕ!$AD453=1,ДАННЫЕ!$AE453=1),1,0))</f>
        <v>0</v>
      </c>
    </row>
    <row r="454" spans="1:20" ht="15" customHeight="1" x14ac:dyDescent="0.2">
      <c r="A454" s="78">
        <f>IF(B454&gt;0,IF(MONTH(ДАННЫЕ!$F$1)=MONTH(ДАННЫЕ!$B454),1,0),0)</f>
        <v>0</v>
      </c>
      <c r="B454" s="14">
        <f>IF(ДАННЫЕ!$B454&gt;0,IF(YEAR(ДАННЫЕ!$F$1)=YEAR(ДАННЫЕ!$B454),1,0),0)</f>
        <v>0</v>
      </c>
      <c r="C454" s="14">
        <f>IF(ДАННЫЕ!$CM454&gt;0,IF(YEAR(ДАННЫЕ!$F$1)=YEAR(ДАННЫЕ!$CM454),1,0),0)</f>
        <v>0</v>
      </c>
      <c r="D454" s="14">
        <f>IF(ДАННЫЕ!$CJ454&gt;0,IF(ДАННЫЕ!$CL454&gt;ДАННЫЕ!$F$1,1,IF(ДАННЫЕ!$CL454&gt;0,0,1)),0)</f>
        <v>0</v>
      </c>
      <c r="E454" s="43" t="str">
        <f ca="1">IF(ДАННЫЕ!$F$1&gt;0,IF(ДАННЫЕ!$G454&gt;0,DATEDIF(ДАННЫЕ!$G454,ДАННЫЕ!$F$1,"y"),""),IF(ДАННЫЕ!$G454&gt;0,DATEDIF(ДАННЫЕ!$G454,TODAY(),"y"),""))</f>
        <v/>
      </c>
      <c r="F454" s="43" t="str">
        <f xml:space="preserve"> IF(ДАННЫЕ!$F454="М",IF(E454&gt;=18,IF(E454&lt;60,1,""),""),"")&amp;IF(ДАННЫЕ!$F454="Ж",IF(E454&gt;=18,IF(E454&lt;55,1,""),""),"")</f>
        <v/>
      </c>
      <c r="G454" s="43" t="str">
        <f xml:space="preserve"> IF(ДАННЫЕ!$F454="М",IF(E454&gt;=60,2,""),"")&amp;IF(ДАННЫЕ!$F454="Ж",IF(E454&gt;=55,2,""),"")</f>
        <v/>
      </c>
      <c r="H454" s="43" t="str">
        <f t="shared" ca="1" si="18"/>
        <v/>
      </c>
      <c r="I454" s="43" t="str">
        <f t="shared" ca="1" si="19"/>
        <v>03</v>
      </c>
      <c r="J454" s="28" t="str">
        <f ca="1">ДАННЫЕ!$F454&amp;H454&amp;I454&amp;ДАННЫЕ!$I454&amp;"m"&amp;IF(ДАННЫЕ!$I454&gt;0,IF(ДАННЫЕ!$J454&gt;0,0,1),"")&amp;"f"&amp;IF(ДАННЫЕ!$R454&gt;0,IF(YEAR(ДАННЫЕ!$F$1)=YEAR(ДАННЫЕ!$R454),1,0),0)&amp;"z"&amp;ДАННЫЕ!$R454&amp;"p"&amp;ДАННЫЕ!$S454&amp;"i"&amp;ДАННЫЕ!$T454&amp;"h"&amp;ДАННЫЕ!$K454&amp;"be"&amp;ДАННЫЕ!$BI454&amp;"CD"&amp;IF(ДАННЫЕ!BF454&gt;500,4,IF(ДАННЫЕ!BF454&gt;350,3,IF(ДАННЫЕ!BF454&gt;200,2,IF(ДАННЫЕ!BF454&gt;0,1,0))))&amp;"g"&amp;B454&amp;"d"&amp;H454&amp;"l"&amp;ДАННЫЕ!AT454&amp;"a"&amp;ДАННЫЕ!$V454&amp;"v"&amp;R454&amp;"k"&amp;ДАННЫЕ!$U454&amp;"s"&amp;ДАННЫЕ!$Y454&amp;"t"&amp;ДАННЫЕ!$X454&amp;"b"&amp;IF(ДАННЫЕ!$Q454&gt;1,1,0)&amp;"PP"&amp;ДАННЫЕ!Z454&amp;"c"&amp;S454&amp;"x"&amp;IF(ДАННЫЕ!$BY454&gt;0,IF(YEAR(ДАННЫЕ!$F$1)=YEAR(ДАННЫЕ!$BY454),1,0),0)&amp;"n"&amp;IF(ДАННЫЕ!$BZ454&gt;0,IF(YEAR(ДАННЫЕ!$F$1)=YEAR(ДАННЫЕ!$BZ454),1,0),0)&amp;"u"&amp;D454&amp;"z"&amp;IF(ДАННЫЕ!$CL454&gt;0,IF(YEAR(ДАННЫЕ!$F$1)&gt;YEAR(ДАННЫЕ!$CL454),11,12),0)</f>
        <v>03mf0zpihbeCD0g0dlav0kstb0PPc0x0n0u0z0</v>
      </c>
      <c r="K454" s="28" t="str">
        <f ca="1">ДАННЫЕ!$I454&amp;"x"&amp;B454&amp;"w"&amp;IF(T454+ДАННЫЕ!AD454+ДАННЫЕ!AE454+ДАННЫЕ!AF454+ДАННЫЕ!AG454+ДАННЫЕ!AH454+ДАННЫЕ!$AL454+ДАННЫЕ!AI454+ДАННЫЕ!AJ454+ДАННЫЕ!AK454+ДАННЫЕ!AP454+ДАННЫЕ!AQ454+ДАННЫЕ!AR454+ДАННЫЕ!$AM454+ДАННЫЕ!$AN454+ДАННЫЕ!AS454+ДАННЫЕ!AT454&gt;0,1,0)&amp;IF(OR(T454=2,ДАННЫЕ!AD454=2,ДАННЫЕ!AE454=2,ДАННЫЕ!AF454=2,ДАННЫЕ!AG454=2,ДАННЫЕ!AH454=2,ДАННЫЕ!$AL454=2,ДАННЫЕ!AI454=2,ДАННЫЕ!AJ454=2,ДАННЫЕ!AK454=2,ДАННЫЕ!AP454=2,ДАННЫЕ!AQ454=2,ДАННЫЕ!AR454=2,ДАННЫЕ!$AM454=2,ДАННЫЕ!$AN454=2,ДАННЫЕ!AS454=2,ДАННЫЕ!AT454=2),2,0)&amp;"t"&amp;IF(T454&gt;0,"1"&amp;T454,"00")&amp;"f"&amp;IF(ДАННЫЕ!$AC454,"1"&amp;ДАННЫЕ!$AC454,"00")&amp;"b"&amp;IF(ДАННЫЕ!$AD454,"1"&amp;ДАННЫЕ!$AD454,"00")&amp;"g"&amp;IF(ДАННЫЕ!$AF454,"1"&amp;ДАННЫЕ!$AF454,"00")&amp;"c"&amp;IF(ДАННЫЕ!$AG454,"1"&amp;ДАННЫЕ!$AG454,"00")&amp;"i"&amp;IF(ДАННЫЕ!$AH454,"1"&amp;ДАННЫЕ!$AH454,"00")&amp;"r"&amp;IF(ДАННЫЕ!$AL454,"1"&amp;ДАННЫЕ!$AL454,"00")&amp;"m"&amp;IF(ДАННЫЕ!$AI454,"1"&amp;ДАННЫЕ!$AI454,"00")&amp;"hS"&amp;IF(ДАННЫЕ!$AJ454,"1"&amp;ДАННЫЕ!$AJ454,"00")&amp;"hZ"&amp;IF(ДАННЫЕ!$AK454,"1"&amp;ДАННЫЕ!$AK454,"00")&amp;"p"&amp;IF(ДАННЫЕ!$AP454,"1"&amp;ДАННЫЕ!$AP454,"00")&amp;"k"&amp;IF(ДАННЫЕ!$AQ454,"1"&amp;ДАННЫЕ!$AQ454,"00")&amp;"z"&amp;IF(ДАННЫЕ!$AR454,"1"&amp;ДАННЫЕ!$AR454,"00")&amp;"j"&amp;IF(ДАННЫЕ!$AM454,"1"&amp;ДАННЫЕ!$AM454,"00")&amp;"n"&amp;IF(ДАННЫЕ!$AN454,"1"&amp;ДАННЫЕ!$AN454,"00")&amp;"E"&amp;ДАННЫЕ!BI454&amp;"L"&amp;ДАННЫЕ!AO454&amp;"h"&amp;IF(ДАННЫЕ!$AU454&gt;0,1,0)&amp;"v"&amp;IF(ДАННЫЕ!$AW454&gt;0,1,0)&amp;"a"&amp;IF(ДАННЫЕ!$AS454,"1"&amp;ДАННЫЕ!$AS454,"00")&amp;"s"&amp;IF(ДАННЫЕ!$AT454,"1"&amp;ДАННЫЕ!$AT454,"00")&amp;"u"&amp;IF(ДАННЫЕ!$CJ454&gt;0,1,0)&amp;"y"&amp;B454&amp;"d"&amp;H454&amp;"e"&amp;F454&amp;G454</f>
        <v>x0w00t00f00b00g00c00i00r00m00hS00hZ00p00k00z00j00n00ELh0v0a00s00u0y0de</v>
      </c>
      <c r="L454" s="28" t="str">
        <f ca="1">ДАННЫЕ!$I454&amp;"VN"&amp;IF(ДАННЫЕ!AW454&gt;0,11,10)&amp;"CD"&amp;IF(ДАННЫЕ!BF454&gt;500,16,IF(ДАННЫЕ!BF454&gt;350,15,IF(ДАННЫЕ!BF454&gt;=200,14,IF(ДАННЫЕ!BF454&gt;=100,13,IF(ДАННЫЕ!BF454&gt;=50,12,IF(ДАННЫЕ!BF454&gt;0,11,10))))))&amp;"AR"&amp;IF(ДАННЫЕ!BX454&gt;0,1,0)&amp;"GD"&amp;B454&amp;"VV"&amp;IF(E454&gt;=5,IF(E454&lt;18,1,0),0)</f>
        <v>VN10CD10AR0GD0VV0</v>
      </c>
      <c r="M454" s="28" t="str">
        <f>ДАННЫЕ!$I454&amp;"b"&amp;ДАННЫЕ!$BI454&amp;"r"&amp;ДАННЫЕ!$BJ454&amp;"CD"&amp;IF(ДАННЫЕ!BF454&gt;0,IF(ДАННЫЕ!BF454&lt;200,1,IF(ДАННЫЕ!BF454&lt;350,2,3)),0)&amp;"h"&amp;IF(ДАННЫЕ!$BK454+ДАННЫЕ!$BL454+ДАННЫЕ!$BM454&gt;0,1,0)&amp;"x"&amp;ДАННЫЕ!$BK454&amp;"y"&amp;ДАННЫЕ!$BL454&amp;"z"&amp;ДАННЫЕ!$BM454&amp;"c"&amp;IF(ДАННЫЕ!$BK454+ДАННЫЕ!$BL454+ДАННЫЕ!$BM454=3,1,0)&amp;"a"&amp;IF(ДАННЫЕ!$BQ454+ДАННЫЕ!$BR454&gt;0,1,0)&amp;"d"&amp;ДАННЫЕ!$BQ454&amp;"v"&amp;ДАННЫЕ!$BR454&amp;"p"&amp;ДАННЫЕ!$BS454&amp;"n"&amp;ДАННЫЕ!$BU454&amp;"t"&amp;ДАННЫЕ!$BV454&amp;"o"&amp;ДАННЫЕ!$BT454&amp;"l"&amp;IF(ДАННЫЕ!$BN454&gt;0,1,0)&amp;ДАННЫЕ!$BN454&amp;"g"&amp;ДАННЫЕ!$BO454&amp;"s"&amp;ДАННЫЕ!$BP454&amp;"DZ"&amp;IF(ДАННЫЕ!B454-ДАННЫЕ!G454 &lt; 60,IF(ДАННЫЕ!B454-ДАННЫЕ!G454 &gt;= 0,1,0),0)&amp;"u"&amp;IF(ДАННЫЕ!$CJ454&gt;0,1,0)</f>
        <v>brCD0h0xyzc0a0dvpntol0gsDZ1u0</v>
      </c>
      <c r="N454" s="28" t="str">
        <f ca="1">ДАННЫЕ!$F454&amp;ДАННЫЕ!$I454&amp;"g"&amp;B454&amp;"cf"&amp;D454&amp;"a"&amp;IF(ДАННЫЕ!$BX454&gt;0,1,0)&amp;IF(ДАННЫЕ!$BF454&gt;500,1,IF(ДАННЫЕ!$BF454&gt;350,2,IF(ДАННЫЕ!$BF454&gt;=200,3,IF(ДАННЫЕ!$BF454&gt;=100,4,IF(ДАННЫЕ!$BF454&gt;=50,5,IF(ДАННЫЕ!$BF454&lt;50,6,0))))))&amp;"AR"&amp;IF(DATEDIF(ДАННЫЕ!$BX454,ДАННЫЕ!$F$1,"y")&gt;1,1,0)&amp;"VG"&amp;IF(ДАННЫЕ!$BH454="0",1,0)&amp;"o"&amp;IF(T454+ДАННЫЕ!$AF454+ДАННЫЕ!$AG454+ДАННЫЕ!$AH454+ДАННЫЕ!$AI454+ДАННЫЕ!$AJ454+ДАННЫЕ!$AP454+ДАННЫЕ!$AQ454+ДАННЫЕ!$AR454+ДАННЫЕ!$AU454+ДАННЫЕ!$AW454+ДАННЫЕ!$AS454+ДАННЫЕ!$AT454&gt;0,1,0)&amp;"x"&amp;ДАННЫЕ!$AG454&amp;"p"&amp;IF(ДАННЫЕ!$BY454&gt;0,1,0)&amp;"v"&amp;IF(ДАННЫЕ!$BZ454&gt;0,1,0)&amp;"n"&amp;ДАННЫЕ!$CA454&amp;"t"&amp;ДАННЫЕ!$AY454&amp;"k"&amp;ДАННЫЕ!$CB454&amp;"q"&amp;ДАННЫЕ!$CC454&amp;"w"&amp;ДАННЫЕ!$CD454&amp;"e"&amp;ДАННЫЕ!$CE454&amp;"m"&amp;ДАННЫЕ!$CF454&amp;"c"&amp;ДАННЫЕ!$CG454&amp;"z"&amp;ДАННЫЕ!$CH454&amp;"d"&amp;IF(H454=4,1,0)&amp;"s"&amp;IF(ДАННЫЕ!$J454=1,0,1)&amp;"u"&amp;IF(ДАННЫЕ!$CJ454&gt;0,1,0)</f>
        <v>g0cf0a06AR1VG0o0xp0v0ntkqwemczd0s1u0</v>
      </c>
      <c r="O454" s="28" t="str">
        <f>ДАННЫЕ!$I454&amp;"g"&amp;B454&amp;A454&amp;"f"&amp;P454&amp;"c"&amp;IF(ДАННЫЕ!$U454&gt;0,1,0)&amp;"s"&amp;IF(ДАННЫЕ!$Q454&gt;0,IF(YEAR(ДАННЫЕ!$F$1)=YEAR(ДАННЫЕ!$Q454),IF(MONTH(ДАННЫЕ!$F$1)=MONTH(ДАННЫЕ!$Q454),111,11),1),0)&amp;"i"&amp;IF(ДАННЫЕ!$R454+ДАННЫЕ!$S454+ДАННЫЕ!$T454=0,0,1)&amp;"h"&amp;IF(ДАННЫЕ!$P454&gt;0,1,0)&amp;"p"&amp;IF(ДАННЫЕ!$CI454&gt;0,IF(YEAR(ДАННЫЕ!$F$1)=YEAR(ДАННЫЕ!$CI454),IF(MONTH(ДАННЫЕ!$F$1)=MONTH(ДАННЫЕ!$CI454),111,11),1),0)&amp;"d"&amp;IF(ДАННЫЕ!$CJ454&gt;0,IF(YEAR(ДАННЫЕ!$F$1)=YEAR(ДАННЫЕ!$CJ454),IF(MONTH(ДАННЫЕ!$F$1)=MONTH(ДАННЫЕ!$CJ454),111,11),1),0)&amp;"o"&amp;IF(ДАННЫЕ!$CK454&gt;0,IF(MONTH(ДАННЫЕ!$F$1)=MONTH(ДАННЫЕ!$CK454),111,11),0)&amp;"v"&amp;IF(ДАННЫЕ!$BE454&gt;0,IF(MONTH(ДАННЫЕ!$F$1)=MONTH(ДАННЫЕ!$BE454),111,11),0)</f>
        <v>g00f0c0s0i0h0p0d0o0v0</v>
      </c>
      <c r="P454" s="15">
        <f t="shared" si="20"/>
        <v>0</v>
      </c>
      <c r="Q454" s="15">
        <f>IF(ДАННЫЕ!$F$1&gt;ДАННЫЕ!$N454,IF(YEAR(ДАННЫЕ!$F$1)=YEAR(ДАННЫЕ!M454),1,0),0)</f>
        <v>0</v>
      </c>
      <c r="R454" s="15">
        <f>IF(ДАННЫЕ!$F$1&gt;ДАННЫЕ!$N454,IF(YEAR(ДАННЫЕ!$F$1)=YEAR(ДАННЫЕ!N454),1,0),0)</f>
        <v>0</v>
      </c>
      <c r="S454" s="15">
        <f>IF(ДАННЫЕ!$AA454="2А",1,IF(ДАННЫЕ!$AA454="2Б",2,IF(ДАННЫЕ!$AA454="2В",3,IF(ДАННЫЕ!$AA454=3,4,IF(ДАННЫЕ!$AA454="4А",5,IF(ДАННЫЕ!$AA454="4Б",6,IF(ДАННЫЕ!$AA454="4В",7,IF(ДАННЫЕ!$AA454=5,8,0))))))))</f>
        <v>0</v>
      </c>
      <c r="T454" s="15">
        <f>IF(OR(ДАННЫЕ!$AC454=2,ДАННЫЕ!$AD454=2,ДАННЫЕ!$AE454=2),2,IF(OR(ДАННЫЕ!$AC454=1,ДАННЫЕ!$AD454=1,ДАННЫЕ!$AE454=1),1,0))</f>
        <v>0</v>
      </c>
    </row>
    <row r="455" spans="1:20" ht="15" customHeight="1" x14ac:dyDescent="0.2">
      <c r="A455" s="78">
        <f>IF(B455&gt;0,IF(MONTH(ДАННЫЕ!$F$1)=MONTH(ДАННЫЕ!$B455),1,0),0)</f>
        <v>0</v>
      </c>
      <c r="B455" s="14">
        <f>IF(ДАННЫЕ!$B455&gt;0,IF(YEAR(ДАННЫЕ!$F$1)=YEAR(ДАННЫЕ!$B455),1,0),0)</f>
        <v>0</v>
      </c>
      <c r="C455" s="14">
        <f>IF(ДАННЫЕ!$CM455&gt;0,IF(YEAR(ДАННЫЕ!$F$1)=YEAR(ДАННЫЕ!$CM455),1,0),0)</f>
        <v>0</v>
      </c>
      <c r="D455" s="14">
        <f>IF(ДАННЫЕ!$CJ455&gt;0,IF(ДАННЫЕ!$CL455&gt;ДАННЫЕ!$F$1,1,IF(ДАННЫЕ!$CL455&gt;0,0,1)),0)</f>
        <v>0</v>
      </c>
      <c r="E455" s="43" t="str">
        <f ca="1">IF(ДАННЫЕ!$F$1&gt;0,IF(ДАННЫЕ!$G455&gt;0,DATEDIF(ДАННЫЕ!$G455,ДАННЫЕ!$F$1,"y"),""),IF(ДАННЫЕ!$G455&gt;0,DATEDIF(ДАННЫЕ!$G455,TODAY(),"y"),""))</f>
        <v/>
      </c>
      <c r="F455" s="43" t="str">
        <f xml:space="preserve"> IF(ДАННЫЕ!$F455="М",IF(E455&gt;=18,IF(E455&lt;60,1,""),""),"")&amp;IF(ДАННЫЕ!$F455="Ж",IF(E455&gt;=18,IF(E455&lt;55,1,""),""),"")</f>
        <v/>
      </c>
      <c r="G455" s="43" t="str">
        <f xml:space="preserve"> IF(ДАННЫЕ!$F455="М",IF(E455&gt;=60,2,""),"")&amp;IF(ДАННЫЕ!$F455="Ж",IF(E455&gt;=55,2,""),"")</f>
        <v/>
      </c>
      <c r="H455" s="43" t="str">
        <f t="shared" ca="1" si="18"/>
        <v/>
      </c>
      <c r="I455" s="43" t="str">
        <f t="shared" ca="1" si="19"/>
        <v>03</v>
      </c>
      <c r="J455" s="28" t="str">
        <f ca="1">ДАННЫЕ!$F455&amp;H455&amp;I455&amp;ДАННЫЕ!$I455&amp;"m"&amp;IF(ДАННЫЕ!$I455&gt;0,IF(ДАННЫЕ!$J455&gt;0,0,1),"")&amp;"f"&amp;IF(ДАННЫЕ!$R455&gt;0,IF(YEAR(ДАННЫЕ!$F$1)=YEAR(ДАННЫЕ!$R455),1,0),0)&amp;"z"&amp;ДАННЫЕ!$R455&amp;"p"&amp;ДАННЫЕ!$S455&amp;"i"&amp;ДАННЫЕ!$T455&amp;"h"&amp;ДАННЫЕ!$K455&amp;"be"&amp;ДАННЫЕ!$BI455&amp;"CD"&amp;IF(ДАННЫЕ!BF455&gt;500,4,IF(ДАННЫЕ!BF455&gt;350,3,IF(ДАННЫЕ!BF455&gt;200,2,IF(ДАННЫЕ!BF455&gt;0,1,0))))&amp;"g"&amp;B455&amp;"d"&amp;H455&amp;"l"&amp;ДАННЫЕ!AT455&amp;"a"&amp;ДАННЫЕ!$V455&amp;"v"&amp;R455&amp;"k"&amp;ДАННЫЕ!$U455&amp;"s"&amp;ДАННЫЕ!$Y455&amp;"t"&amp;ДАННЫЕ!$X455&amp;"b"&amp;IF(ДАННЫЕ!$Q455&gt;1,1,0)&amp;"PP"&amp;ДАННЫЕ!Z455&amp;"c"&amp;S455&amp;"x"&amp;IF(ДАННЫЕ!$BY455&gt;0,IF(YEAR(ДАННЫЕ!$F$1)=YEAR(ДАННЫЕ!$BY455),1,0),0)&amp;"n"&amp;IF(ДАННЫЕ!$BZ455&gt;0,IF(YEAR(ДАННЫЕ!$F$1)=YEAR(ДАННЫЕ!$BZ455),1,0),0)&amp;"u"&amp;D455&amp;"z"&amp;IF(ДАННЫЕ!$CL455&gt;0,IF(YEAR(ДАННЫЕ!$F$1)&gt;YEAR(ДАННЫЕ!$CL455),11,12),0)</f>
        <v>03mf0zpihbeCD0g0dlav0kstb0PPc0x0n0u0z0</v>
      </c>
      <c r="K455" s="28" t="str">
        <f ca="1">ДАННЫЕ!$I455&amp;"x"&amp;B455&amp;"w"&amp;IF(T455+ДАННЫЕ!AD455+ДАННЫЕ!AE455+ДАННЫЕ!AF455+ДАННЫЕ!AG455+ДАННЫЕ!AH455+ДАННЫЕ!$AL455+ДАННЫЕ!AI455+ДАННЫЕ!AJ455+ДАННЫЕ!AK455+ДАННЫЕ!AP455+ДАННЫЕ!AQ455+ДАННЫЕ!AR455+ДАННЫЕ!$AM455+ДАННЫЕ!$AN455+ДАННЫЕ!AS455+ДАННЫЕ!AT455&gt;0,1,0)&amp;IF(OR(T455=2,ДАННЫЕ!AD455=2,ДАННЫЕ!AE455=2,ДАННЫЕ!AF455=2,ДАННЫЕ!AG455=2,ДАННЫЕ!AH455=2,ДАННЫЕ!$AL455=2,ДАННЫЕ!AI455=2,ДАННЫЕ!AJ455=2,ДАННЫЕ!AK455=2,ДАННЫЕ!AP455=2,ДАННЫЕ!AQ455=2,ДАННЫЕ!AR455=2,ДАННЫЕ!$AM455=2,ДАННЫЕ!$AN455=2,ДАННЫЕ!AS455=2,ДАННЫЕ!AT455=2),2,0)&amp;"t"&amp;IF(T455&gt;0,"1"&amp;T455,"00")&amp;"f"&amp;IF(ДАННЫЕ!$AC455,"1"&amp;ДАННЫЕ!$AC455,"00")&amp;"b"&amp;IF(ДАННЫЕ!$AD455,"1"&amp;ДАННЫЕ!$AD455,"00")&amp;"g"&amp;IF(ДАННЫЕ!$AF455,"1"&amp;ДАННЫЕ!$AF455,"00")&amp;"c"&amp;IF(ДАННЫЕ!$AG455,"1"&amp;ДАННЫЕ!$AG455,"00")&amp;"i"&amp;IF(ДАННЫЕ!$AH455,"1"&amp;ДАННЫЕ!$AH455,"00")&amp;"r"&amp;IF(ДАННЫЕ!$AL455,"1"&amp;ДАННЫЕ!$AL455,"00")&amp;"m"&amp;IF(ДАННЫЕ!$AI455,"1"&amp;ДАННЫЕ!$AI455,"00")&amp;"hS"&amp;IF(ДАННЫЕ!$AJ455,"1"&amp;ДАННЫЕ!$AJ455,"00")&amp;"hZ"&amp;IF(ДАННЫЕ!$AK455,"1"&amp;ДАННЫЕ!$AK455,"00")&amp;"p"&amp;IF(ДАННЫЕ!$AP455,"1"&amp;ДАННЫЕ!$AP455,"00")&amp;"k"&amp;IF(ДАННЫЕ!$AQ455,"1"&amp;ДАННЫЕ!$AQ455,"00")&amp;"z"&amp;IF(ДАННЫЕ!$AR455,"1"&amp;ДАННЫЕ!$AR455,"00")&amp;"j"&amp;IF(ДАННЫЕ!$AM455,"1"&amp;ДАННЫЕ!$AM455,"00")&amp;"n"&amp;IF(ДАННЫЕ!$AN455,"1"&amp;ДАННЫЕ!$AN455,"00")&amp;"E"&amp;ДАННЫЕ!BI455&amp;"L"&amp;ДАННЫЕ!AO455&amp;"h"&amp;IF(ДАННЫЕ!$AU455&gt;0,1,0)&amp;"v"&amp;IF(ДАННЫЕ!$AW455&gt;0,1,0)&amp;"a"&amp;IF(ДАННЫЕ!$AS455,"1"&amp;ДАННЫЕ!$AS455,"00")&amp;"s"&amp;IF(ДАННЫЕ!$AT455,"1"&amp;ДАННЫЕ!$AT455,"00")&amp;"u"&amp;IF(ДАННЫЕ!$CJ455&gt;0,1,0)&amp;"y"&amp;B455&amp;"d"&amp;H455&amp;"e"&amp;F455&amp;G455</f>
        <v>x0w00t00f00b00g00c00i00r00m00hS00hZ00p00k00z00j00n00ELh0v0a00s00u0y0de</v>
      </c>
      <c r="L455" s="28" t="str">
        <f ca="1">ДАННЫЕ!$I455&amp;"VN"&amp;IF(ДАННЫЕ!AW455&gt;0,11,10)&amp;"CD"&amp;IF(ДАННЫЕ!BF455&gt;500,16,IF(ДАННЫЕ!BF455&gt;350,15,IF(ДАННЫЕ!BF455&gt;=200,14,IF(ДАННЫЕ!BF455&gt;=100,13,IF(ДАННЫЕ!BF455&gt;=50,12,IF(ДАННЫЕ!BF455&gt;0,11,10))))))&amp;"AR"&amp;IF(ДАННЫЕ!BX455&gt;0,1,0)&amp;"GD"&amp;B455&amp;"VV"&amp;IF(E455&gt;=5,IF(E455&lt;18,1,0),0)</f>
        <v>VN10CD10AR0GD0VV0</v>
      </c>
      <c r="M455" s="28" t="str">
        <f>ДАННЫЕ!$I455&amp;"b"&amp;ДАННЫЕ!$BI455&amp;"r"&amp;ДАННЫЕ!$BJ455&amp;"CD"&amp;IF(ДАННЫЕ!BF455&gt;0,IF(ДАННЫЕ!BF455&lt;200,1,IF(ДАННЫЕ!BF455&lt;350,2,3)),0)&amp;"h"&amp;IF(ДАННЫЕ!$BK455+ДАННЫЕ!$BL455+ДАННЫЕ!$BM455&gt;0,1,0)&amp;"x"&amp;ДАННЫЕ!$BK455&amp;"y"&amp;ДАННЫЕ!$BL455&amp;"z"&amp;ДАННЫЕ!$BM455&amp;"c"&amp;IF(ДАННЫЕ!$BK455+ДАННЫЕ!$BL455+ДАННЫЕ!$BM455=3,1,0)&amp;"a"&amp;IF(ДАННЫЕ!$BQ455+ДАННЫЕ!$BR455&gt;0,1,0)&amp;"d"&amp;ДАННЫЕ!$BQ455&amp;"v"&amp;ДАННЫЕ!$BR455&amp;"p"&amp;ДАННЫЕ!$BS455&amp;"n"&amp;ДАННЫЕ!$BU455&amp;"t"&amp;ДАННЫЕ!$BV455&amp;"o"&amp;ДАННЫЕ!$BT455&amp;"l"&amp;IF(ДАННЫЕ!$BN455&gt;0,1,0)&amp;ДАННЫЕ!$BN455&amp;"g"&amp;ДАННЫЕ!$BO455&amp;"s"&amp;ДАННЫЕ!$BP455&amp;"DZ"&amp;IF(ДАННЫЕ!B455-ДАННЫЕ!G455 &lt; 60,IF(ДАННЫЕ!B455-ДАННЫЕ!G455 &gt;= 0,1,0),0)&amp;"u"&amp;IF(ДАННЫЕ!$CJ455&gt;0,1,0)</f>
        <v>brCD0h0xyzc0a0dvpntol0gsDZ1u0</v>
      </c>
      <c r="N455" s="28" t="str">
        <f ca="1">ДАННЫЕ!$F455&amp;ДАННЫЕ!$I455&amp;"g"&amp;B455&amp;"cf"&amp;D455&amp;"a"&amp;IF(ДАННЫЕ!$BX455&gt;0,1,0)&amp;IF(ДАННЫЕ!$BF455&gt;500,1,IF(ДАННЫЕ!$BF455&gt;350,2,IF(ДАННЫЕ!$BF455&gt;=200,3,IF(ДАННЫЕ!$BF455&gt;=100,4,IF(ДАННЫЕ!$BF455&gt;=50,5,IF(ДАННЫЕ!$BF455&lt;50,6,0))))))&amp;"AR"&amp;IF(DATEDIF(ДАННЫЕ!$BX455,ДАННЫЕ!$F$1,"y")&gt;1,1,0)&amp;"VG"&amp;IF(ДАННЫЕ!$BH455="0",1,0)&amp;"o"&amp;IF(T455+ДАННЫЕ!$AF455+ДАННЫЕ!$AG455+ДАННЫЕ!$AH455+ДАННЫЕ!$AI455+ДАННЫЕ!$AJ455+ДАННЫЕ!$AP455+ДАННЫЕ!$AQ455+ДАННЫЕ!$AR455+ДАННЫЕ!$AU455+ДАННЫЕ!$AW455+ДАННЫЕ!$AS455+ДАННЫЕ!$AT455&gt;0,1,0)&amp;"x"&amp;ДАННЫЕ!$AG455&amp;"p"&amp;IF(ДАННЫЕ!$BY455&gt;0,1,0)&amp;"v"&amp;IF(ДАННЫЕ!$BZ455&gt;0,1,0)&amp;"n"&amp;ДАННЫЕ!$CA455&amp;"t"&amp;ДАННЫЕ!$AY455&amp;"k"&amp;ДАННЫЕ!$CB455&amp;"q"&amp;ДАННЫЕ!$CC455&amp;"w"&amp;ДАННЫЕ!$CD455&amp;"e"&amp;ДАННЫЕ!$CE455&amp;"m"&amp;ДАННЫЕ!$CF455&amp;"c"&amp;ДАННЫЕ!$CG455&amp;"z"&amp;ДАННЫЕ!$CH455&amp;"d"&amp;IF(H455=4,1,0)&amp;"s"&amp;IF(ДАННЫЕ!$J455=1,0,1)&amp;"u"&amp;IF(ДАННЫЕ!$CJ455&gt;0,1,0)</f>
        <v>g0cf0a06AR1VG0o0xp0v0ntkqwemczd0s1u0</v>
      </c>
      <c r="O455" s="28" t="str">
        <f>ДАННЫЕ!$I455&amp;"g"&amp;B455&amp;A455&amp;"f"&amp;P455&amp;"c"&amp;IF(ДАННЫЕ!$U455&gt;0,1,0)&amp;"s"&amp;IF(ДАННЫЕ!$Q455&gt;0,IF(YEAR(ДАННЫЕ!$F$1)=YEAR(ДАННЫЕ!$Q455),IF(MONTH(ДАННЫЕ!$F$1)=MONTH(ДАННЫЕ!$Q455),111,11),1),0)&amp;"i"&amp;IF(ДАННЫЕ!$R455+ДАННЫЕ!$S455+ДАННЫЕ!$T455=0,0,1)&amp;"h"&amp;IF(ДАННЫЕ!$P455&gt;0,1,0)&amp;"p"&amp;IF(ДАННЫЕ!$CI455&gt;0,IF(YEAR(ДАННЫЕ!$F$1)=YEAR(ДАННЫЕ!$CI455),IF(MONTH(ДАННЫЕ!$F$1)=MONTH(ДАННЫЕ!$CI455),111,11),1),0)&amp;"d"&amp;IF(ДАННЫЕ!$CJ455&gt;0,IF(YEAR(ДАННЫЕ!$F$1)=YEAR(ДАННЫЕ!$CJ455),IF(MONTH(ДАННЫЕ!$F$1)=MONTH(ДАННЫЕ!$CJ455),111,11),1),0)&amp;"o"&amp;IF(ДАННЫЕ!$CK455&gt;0,IF(MONTH(ДАННЫЕ!$F$1)=MONTH(ДАННЫЕ!$CK455),111,11),0)&amp;"v"&amp;IF(ДАННЫЕ!$BE455&gt;0,IF(MONTH(ДАННЫЕ!$F$1)=MONTH(ДАННЫЕ!$BE455),111,11),0)</f>
        <v>g00f0c0s0i0h0p0d0o0v0</v>
      </c>
      <c r="P455" s="15">
        <f t="shared" si="20"/>
        <v>0</v>
      </c>
      <c r="Q455" s="15">
        <f>IF(ДАННЫЕ!$F$1&gt;ДАННЫЕ!$N455,IF(YEAR(ДАННЫЕ!$F$1)=YEAR(ДАННЫЕ!M455),1,0),0)</f>
        <v>0</v>
      </c>
      <c r="R455" s="15">
        <f>IF(ДАННЫЕ!$F$1&gt;ДАННЫЕ!$N455,IF(YEAR(ДАННЫЕ!$F$1)=YEAR(ДАННЫЕ!N455),1,0),0)</f>
        <v>0</v>
      </c>
      <c r="S455" s="15">
        <f>IF(ДАННЫЕ!$AA455="2А",1,IF(ДАННЫЕ!$AA455="2Б",2,IF(ДАННЫЕ!$AA455="2В",3,IF(ДАННЫЕ!$AA455=3,4,IF(ДАННЫЕ!$AA455="4А",5,IF(ДАННЫЕ!$AA455="4Б",6,IF(ДАННЫЕ!$AA455="4В",7,IF(ДАННЫЕ!$AA455=5,8,0))))))))</f>
        <v>0</v>
      </c>
      <c r="T455" s="15">
        <f>IF(OR(ДАННЫЕ!$AC455=2,ДАННЫЕ!$AD455=2,ДАННЫЕ!$AE455=2),2,IF(OR(ДАННЫЕ!$AC455=1,ДАННЫЕ!$AD455=1,ДАННЫЕ!$AE455=1),1,0))</f>
        <v>0</v>
      </c>
    </row>
    <row r="456" spans="1:20" ht="15" customHeight="1" x14ac:dyDescent="0.2">
      <c r="A456" s="78">
        <f>IF(B456&gt;0,IF(MONTH(ДАННЫЕ!$F$1)=MONTH(ДАННЫЕ!$B456),1,0),0)</f>
        <v>0</v>
      </c>
      <c r="B456" s="14">
        <f>IF(ДАННЫЕ!$B456&gt;0,IF(YEAR(ДАННЫЕ!$F$1)=YEAR(ДАННЫЕ!$B456),1,0),0)</f>
        <v>0</v>
      </c>
      <c r="C456" s="14">
        <f>IF(ДАННЫЕ!$CM456&gt;0,IF(YEAR(ДАННЫЕ!$F$1)=YEAR(ДАННЫЕ!$CM456),1,0),0)</f>
        <v>0</v>
      </c>
      <c r="D456" s="14">
        <f>IF(ДАННЫЕ!$CJ456&gt;0,IF(ДАННЫЕ!$CL456&gt;ДАННЫЕ!$F$1,1,IF(ДАННЫЕ!$CL456&gt;0,0,1)),0)</f>
        <v>0</v>
      </c>
      <c r="E456" s="43" t="str">
        <f ca="1">IF(ДАННЫЕ!$F$1&gt;0,IF(ДАННЫЕ!$G456&gt;0,DATEDIF(ДАННЫЕ!$G456,ДАННЫЕ!$F$1,"y"),""),IF(ДАННЫЕ!$G456&gt;0,DATEDIF(ДАННЫЕ!$G456,TODAY(),"y"),""))</f>
        <v/>
      </c>
      <c r="F456" s="43" t="str">
        <f xml:space="preserve"> IF(ДАННЫЕ!$F456="М",IF(E456&gt;=18,IF(E456&lt;60,1,""),""),"")&amp;IF(ДАННЫЕ!$F456="Ж",IF(E456&gt;=18,IF(E456&lt;55,1,""),""),"")</f>
        <v/>
      </c>
      <c r="G456" s="43" t="str">
        <f xml:space="preserve"> IF(ДАННЫЕ!$F456="М",IF(E456&gt;=60,2,""),"")&amp;IF(ДАННЫЕ!$F456="Ж",IF(E456&gt;=55,2,""),"")</f>
        <v/>
      </c>
      <c r="H456" s="43" t="str">
        <f t="shared" ref="H456:H519" ca="1" si="21">IF(E456&lt;0,"-1",IF(E456&lt;1,11,IF(E456&lt;3,12,IF(E456&lt;5,13,IF(E456&lt;10,14,IF(E456&lt;15,15,IF(E456&lt;18,16,"")))))))</f>
        <v/>
      </c>
      <c r="I456" s="43" t="str">
        <f t="shared" ref="I456:I519" ca="1" si="22">IF(E456&gt;=60,"03",IF(E456&gt;=50,"02",IF(E456&gt;=45,"01",IF(E456&gt;=35,9,IF(E456&gt;=25,8,IF(E456&gt;=18,7,""))))))</f>
        <v>03</v>
      </c>
      <c r="J456" s="28" t="str">
        <f ca="1">ДАННЫЕ!$F456&amp;H456&amp;I456&amp;ДАННЫЕ!$I456&amp;"m"&amp;IF(ДАННЫЕ!$I456&gt;0,IF(ДАННЫЕ!$J456&gt;0,0,1),"")&amp;"f"&amp;IF(ДАННЫЕ!$R456&gt;0,IF(YEAR(ДАННЫЕ!$F$1)=YEAR(ДАННЫЕ!$R456),1,0),0)&amp;"z"&amp;ДАННЫЕ!$R456&amp;"p"&amp;ДАННЫЕ!$S456&amp;"i"&amp;ДАННЫЕ!$T456&amp;"h"&amp;ДАННЫЕ!$K456&amp;"be"&amp;ДАННЫЕ!$BI456&amp;"CD"&amp;IF(ДАННЫЕ!BF456&gt;500,4,IF(ДАННЫЕ!BF456&gt;350,3,IF(ДАННЫЕ!BF456&gt;200,2,IF(ДАННЫЕ!BF456&gt;0,1,0))))&amp;"g"&amp;B456&amp;"d"&amp;H456&amp;"l"&amp;ДАННЫЕ!AT456&amp;"a"&amp;ДАННЫЕ!$V456&amp;"v"&amp;R456&amp;"k"&amp;ДАННЫЕ!$U456&amp;"s"&amp;ДАННЫЕ!$Y456&amp;"t"&amp;ДАННЫЕ!$X456&amp;"b"&amp;IF(ДАННЫЕ!$Q456&gt;1,1,0)&amp;"PP"&amp;ДАННЫЕ!Z456&amp;"c"&amp;S456&amp;"x"&amp;IF(ДАННЫЕ!$BY456&gt;0,IF(YEAR(ДАННЫЕ!$F$1)=YEAR(ДАННЫЕ!$BY456),1,0),0)&amp;"n"&amp;IF(ДАННЫЕ!$BZ456&gt;0,IF(YEAR(ДАННЫЕ!$F$1)=YEAR(ДАННЫЕ!$BZ456),1,0),0)&amp;"u"&amp;D456&amp;"z"&amp;IF(ДАННЫЕ!$CL456&gt;0,IF(YEAR(ДАННЫЕ!$F$1)&gt;YEAR(ДАННЫЕ!$CL456),11,12),0)</f>
        <v>03mf0zpihbeCD0g0dlav0kstb0PPc0x0n0u0z0</v>
      </c>
      <c r="K456" s="28" t="str">
        <f ca="1">ДАННЫЕ!$I456&amp;"x"&amp;B456&amp;"w"&amp;IF(T456+ДАННЫЕ!AD456+ДАННЫЕ!AE456+ДАННЫЕ!AF456+ДАННЫЕ!AG456+ДАННЫЕ!AH456+ДАННЫЕ!$AL456+ДАННЫЕ!AI456+ДАННЫЕ!AJ456+ДАННЫЕ!AK456+ДАННЫЕ!AP456+ДАННЫЕ!AQ456+ДАННЫЕ!AR456+ДАННЫЕ!$AM456+ДАННЫЕ!$AN456+ДАННЫЕ!AS456+ДАННЫЕ!AT456&gt;0,1,0)&amp;IF(OR(T456=2,ДАННЫЕ!AD456=2,ДАННЫЕ!AE456=2,ДАННЫЕ!AF456=2,ДАННЫЕ!AG456=2,ДАННЫЕ!AH456=2,ДАННЫЕ!$AL456=2,ДАННЫЕ!AI456=2,ДАННЫЕ!AJ456=2,ДАННЫЕ!AK456=2,ДАННЫЕ!AP456=2,ДАННЫЕ!AQ456=2,ДАННЫЕ!AR456=2,ДАННЫЕ!$AM456=2,ДАННЫЕ!$AN456=2,ДАННЫЕ!AS456=2,ДАННЫЕ!AT456=2),2,0)&amp;"t"&amp;IF(T456&gt;0,"1"&amp;T456,"00")&amp;"f"&amp;IF(ДАННЫЕ!$AC456,"1"&amp;ДАННЫЕ!$AC456,"00")&amp;"b"&amp;IF(ДАННЫЕ!$AD456,"1"&amp;ДАННЫЕ!$AD456,"00")&amp;"g"&amp;IF(ДАННЫЕ!$AF456,"1"&amp;ДАННЫЕ!$AF456,"00")&amp;"c"&amp;IF(ДАННЫЕ!$AG456,"1"&amp;ДАННЫЕ!$AG456,"00")&amp;"i"&amp;IF(ДАННЫЕ!$AH456,"1"&amp;ДАННЫЕ!$AH456,"00")&amp;"r"&amp;IF(ДАННЫЕ!$AL456,"1"&amp;ДАННЫЕ!$AL456,"00")&amp;"m"&amp;IF(ДАННЫЕ!$AI456,"1"&amp;ДАННЫЕ!$AI456,"00")&amp;"hS"&amp;IF(ДАННЫЕ!$AJ456,"1"&amp;ДАННЫЕ!$AJ456,"00")&amp;"hZ"&amp;IF(ДАННЫЕ!$AK456,"1"&amp;ДАННЫЕ!$AK456,"00")&amp;"p"&amp;IF(ДАННЫЕ!$AP456,"1"&amp;ДАННЫЕ!$AP456,"00")&amp;"k"&amp;IF(ДАННЫЕ!$AQ456,"1"&amp;ДАННЫЕ!$AQ456,"00")&amp;"z"&amp;IF(ДАННЫЕ!$AR456,"1"&amp;ДАННЫЕ!$AR456,"00")&amp;"j"&amp;IF(ДАННЫЕ!$AM456,"1"&amp;ДАННЫЕ!$AM456,"00")&amp;"n"&amp;IF(ДАННЫЕ!$AN456,"1"&amp;ДАННЫЕ!$AN456,"00")&amp;"E"&amp;ДАННЫЕ!BI456&amp;"L"&amp;ДАННЫЕ!AO456&amp;"h"&amp;IF(ДАННЫЕ!$AU456&gt;0,1,0)&amp;"v"&amp;IF(ДАННЫЕ!$AW456&gt;0,1,0)&amp;"a"&amp;IF(ДАННЫЕ!$AS456,"1"&amp;ДАННЫЕ!$AS456,"00")&amp;"s"&amp;IF(ДАННЫЕ!$AT456,"1"&amp;ДАННЫЕ!$AT456,"00")&amp;"u"&amp;IF(ДАННЫЕ!$CJ456&gt;0,1,0)&amp;"y"&amp;B456&amp;"d"&amp;H456&amp;"e"&amp;F456&amp;G456</f>
        <v>x0w00t00f00b00g00c00i00r00m00hS00hZ00p00k00z00j00n00ELh0v0a00s00u0y0de</v>
      </c>
      <c r="L456" s="28" t="str">
        <f ca="1">ДАННЫЕ!$I456&amp;"VN"&amp;IF(ДАННЫЕ!AW456&gt;0,11,10)&amp;"CD"&amp;IF(ДАННЫЕ!BF456&gt;500,16,IF(ДАННЫЕ!BF456&gt;350,15,IF(ДАННЫЕ!BF456&gt;=200,14,IF(ДАННЫЕ!BF456&gt;=100,13,IF(ДАННЫЕ!BF456&gt;=50,12,IF(ДАННЫЕ!BF456&gt;0,11,10))))))&amp;"AR"&amp;IF(ДАННЫЕ!BX456&gt;0,1,0)&amp;"GD"&amp;B456&amp;"VV"&amp;IF(E456&gt;=5,IF(E456&lt;18,1,0),0)</f>
        <v>VN10CD10AR0GD0VV0</v>
      </c>
      <c r="M456" s="28" t="str">
        <f>ДАННЫЕ!$I456&amp;"b"&amp;ДАННЫЕ!$BI456&amp;"r"&amp;ДАННЫЕ!$BJ456&amp;"CD"&amp;IF(ДАННЫЕ!BF456&gt;0,IF(ДАННЫЕ!BF456&lt;200,1,IF(ДАННЫЕ!BF456&lt;350,2,3)),0)&amp;"h"&amp;IF(ДАННЫЕ!$BK456+ДАННЫЕ!$BL456+ДАННЫЕ!$BM456&gt;0,1,0)&amp;"x"&amp;ДАННЫЕ!$BK456&amp;"y"&amp;ДАННЫЕ!$BL456&amp;"z"&amp;ДАННЫЕ!$BM456&amp;"c"&amp;IF(ДАННЫЕ!$BK456+ДАННЫЕ!$BL456+ДАННЫЕ!$BM456=3,1,0)&amp;"a"&amp;IF(ДАННЫЕ!$BQ456+ДАННЫЕ!$BR456&gt;0,1,0)&amp;"d"&amp;ДАННЫЕ!$BQ456&amp;"v"&amp;ДАННЫЕ!$BR456&amp;"p"&amp;ДАННЫЕ!$BS456&amp;"n"&amp;ДАННЫЕ!$BU456&amp;"t"&amp;ДАННЫЕ!$BV456&amp;"o"&amp;ДАННЫЕ!$BT456&amp;"l"&amp;IF(ДАННЫЕ!$BN456&gt;0,1,0)&amp;ДАННЫЕ!$BN456&amp;"g"&amp;ДАННЫЕ!$BO456&amp;"s"&amp;ДАННЫЕ!$BP456&amp;"DZ"&amp;IF(ДАННЫЕ!B456-ДАННЫЕ!G456 &lt; 60,IF(ДАННЫЕ!B456-ДАННЫЕ!G456 &gt;= 0,1,0),0)&amp;"u"&amp;IF(ДАННЫЕ!$CJ456&gt;0,1,0)</f>
        <v>brCD0h0xyzc0a0dvpntol0gsDZ1u0</v>
      </c>
      <c r="N456" s="28" t="str">
        <f ca="1">ДАННЫЕ!$F456&amp;ДАННЫЕ!$I456&amp;"g"&amp;B456&amp;"cf"&amp;D456&amp;"a"&amp;IF(ДАННЫЕ!$BX456&gt;0,1,0)&amp;IF(ДАННЫЕ!$BF456&gt;500,1,IF(ДАННЫЕ!$BF456&gt;350,2,IF(ДАННЫЕ!$BF456&gt;=200,3,IF(ДАННЫЕ!$BF456&gt;=100,4,IF(ДАННЫЕ!$BF456&gt;=50,5,IF(ДАННЫЕ!$BF456&lt;50,6,0))))))&amp;"AR"&amp;IF(DATEDIF(ДАННЫЕ!$BX456,ДАННЫЕ!$F$1,"y")&gt;1,1,0)&amp;"VG"&amp;IF(ДАННЫЕ!$BH456="0",1,0)&amp;"o"&amp;IF(T456+ДАННЫЕ!$AF456+ДАННЫЕ!$AG456+ДАННЫЕ!$AH456+ДАННЫЕ!$AI456+ДАННЫЕ!$AJ456+ДАННЫЕ!$AP456+ДАННЫЕ!$AQ456+ДАННЫЕ!$AR456+ДАННЫЕ!$AU456+ДАННЫЕ!$AW456+ДАННЫЕ!$AS456+ДАННЫЕ!$AT456&gt;0,1,0)&amp;"x"&amp;ДАННЫЕ!$AG456&amp;"p"&amp;IF(ДАННЫЕ!$BY456&gt;0,1,0)&amp;"v"&amp;IF(ДАННЫЕ!$BZ456&gt;0,1,0)&amp;"n"&amp;ДАННЫЕ!$CA456&amp;"t"&amp;ДАННЫЕ!$AY456&amp;"k"&amp;ДАННЫЕ!$CB456&amp;"q"&amp;ДАННЫЕ!$CC456&amp;"w"&amp;ДАННЫЕ!$CD456&amp;"e"&amp;ДАННЫЕ!$CE456&amp;"m"&amp;ДАННЫЕ!$CF456&amp;"c"&amp;ДАННЫЕ!$CG456&amp;"z"&amp;ДАННЫЕ!$CH456&amp;"d"&amp;IF(H456=4,1,0)&amp;"s"&amp;IF(ДАННЫЕ!$J456=1,0,1)&amp;"u"&amp;IF(ДАННЫЕ!$CJ456&gt;0,1,0)</f>
        <v>g0cf0a06AR1VG0o0xp0v0ntkqwemczd0s1u0</v>
      </c>
      <c r="O456" s="28" t="str">
        <f>ДАННЫЕ!$I456&amp;"g"&amp;B456&amp;A456&amp;"f"&amp;P456&amp;"c"&amp;IF(ДАННЫЕ!$U456&gt;0,1,0)&amp;"s"&amp;IF(ДАННЫЕ!$Q456&gt;0,IF(YEAR(ДАННЫЕ!$F$1)=YEAR(ДАННЫЕ!$Q456),IF(MONTH(ДАННЫЕ!$F$1)=MONTH(ДАННЫЕ!$Q456),111,11),1),0)&amp;"i"&amp;IF(ДАННЫЕ!$R456+ДАННЫЕ!$S456+ДАННЫЕ!$T456=0,0,1)&amp;"h"&amp;IF(ДАННЫЕ!$P456&gt;0,1,0)&amp;"p"&amp;IF(ДАННЫЕ!$CI456&gt;0,IF(YEAR(ДАННЫЕ!$F$1)=YEAR(ДАННЫЕ!$CI456),IF(MONTH(ДАННЫЕ!$F$1)=MONTH(ДАННЫЕ!$CI456),111,11),1),0)&amp;"d"&amp;IF(ДАННЫЕ!$CJ456&gt;0,IF(YEAR(ДАННЫЕ!$F$1)=YEAR(ДАННЫЕ!$CJ456),IF(MONTH(ДАННЫЕ!$F$1)=MONTH(ДАННЫЕ!$CJ456),111,11),1),0)&amp;"o"&amp;IF(ДАННЫЕ!$CK456&gt;0,IF(MONTH(ДАННЫЕ!$F$1)=MONTH(ДАННЫЕ!$CK456),111,11),0)&amp;"v"&amp;IF(ДАННЫЕ!$BE456&gt;0,IF(MONTH(ДАННЫЕ!$F$1)=MONTH(ДАННЫЕ!$BE456),111,11),0)</f>
        <v>g00f0c0s0i0h0p0d0o0v0</v>
      </c>
      <c r="P456" s="15">
        <f t="shared" ref="P456:P519" si="23">IF(Q456&gt;R456,1,0)</f>
        <v>0</v>
      </c>
      <c r="Q456" s="15">
        <f>IF(ДАННЫЕ!$F$1&gt;ДАННЫЕ!$N456,IF(YEAR(ДАННЫЕ!$F$1)=YEAR(ДАННЫЕ!M456),1,0),0)</f>
        <v>0</v>
      </c>
      <c r="R456" s="15">
        <f>IF(ДАННЫЕ!$F$1&gt;ДАННЫЕ!$N456,IF(YEAR(ДАННЫЕ!$F$1)=YEAR(ДАННЫЕ!N456),1,0),0)</f>
        <v>0</v>
      </c>
      <c r="S456" s="15">
        <f>IF(ДАННЫЕ!$AA456="2А",1,IF(ДАННЫЕ!$AA456="2Б",2,IF(ДАННЫЕ!$AA456="2В",3,IF(ДАННЫЕ!$AA456=3,4,IF(ДАННЫЕ!$AA456="4А",5,IF(ДАННЫЕ!$AA456="4Б",6,IF(ДАННЫЕ!$AA456="4В",7,IF(ДАННЫЕ!$AA456=5,8,0))))))))</f>
        <v>0</v>
      </c>
      <c r="T456" s="15">
        <f>IF(OR(ДАННЫЕ!$AC456=2,ДАННЫЕ!$AD456=2,ДАННЫЕ!$AE456=2),2,IF(OR(ДАННЫЕ!$AC456=1,ДАННЫЕ!$AD456=1,ДАННЫЕ!$AE456=1),1,0))</f>
        <v>0</v>
      </c>
    </row>
    <row r="457" spans="1:20" ht="15" customHeight="1" x14ac:dyDescent="0.2">
      <c r="A457" s="78">
        <f>IF(B457&gt;0,IF(MONTH(ДАННЫЕ!$F$1)=MONTH(ДАННЫЕ!$B457),1,0),0)</f>
        <v>0</v>
      </c>
      <c r="B457" s="14">
        <f>IF(ДАННЫЕ!$B457&gt;0,IF(YEAR(ДАННЫЕ!$F$1)=YEAR(ДАННЫЕ!$B457),1,0),0)</f>
        <v>0</v>
      </c>
      <c r="C457" s="14">
        <f>IF(ДАННЫЕ!$CM457&gt;0,IF(YEAR(ДАННЫЕ!$F$1)=YEAR(ДАННЫЕ!$CM457),1,0),0)</f>
        <v>0</v>
      </c>
      <c r="D457" s="14">
        <f>IF(ДАННЫЕ!$CJ457&gt;0,IF(ДАННЫЕ!$CL457&gt;ДАННЫЕ!$F$1,1,IF(ДАННЫЕ!$CL457&gt;0,0,1)),0)</f>
        <v>0</v>
      </c>
      <c r="E457" s="43" t="str">
        <f ca="1">IF(ДАННЫЕ!$F$1&gt;0,IF(ДАННЫЕ!$G457&gt;0,DATEDIF(ДАННЫЕ!$G457,ДАННЫЕ!$F$1,"y"),""),IF(ДАННЫЕ!$G457&gt;0,DATEDIF(ДАННЫЕ!$G457,TODAY(),"y"),""))</f>
        <v/>
      </c>
      <c r="F457" s="43" t="str">
        <f xml:space="preserve"> IF(ДАННЫЕ!$F457="М",IF(E457&gt;=18,IF(E457&lt;60,1,""),""),"")&amp;IF(ДАННЫЕ!$F457="Ж",IF(E457&gt;=18,IF(E457&lt;55,1,""),""),"")</f>
        <v/>
      </c>
      <c r="G457" s="43" t="str">
        <f xml:space="preserve"> IF(ДАННЫЕ!$F457="М",IF(E457&gt;=60,2,""),"")&amp;IF(ДАННЫЕ!$F457="Ж",IF(E457&gt;=55,2,""),"")</f>
        <v/>
      </c>
      <c r="H457" s="43" t="str">
        <f t="shared" ca="1" si="21"/>
        <v/>
      </c>
      <c r="I457" s="43" t="str">
        <f t="shared" ca="1" si="22"/>
        <v>03</v>
      </c>
      <c r="J457" s="28" t="str">
        <f ca="1">ДАННЫЕ!$F457&amp;H457&amp;I457&amp;ДАННЫЕ!$I457&amp;"m"&amp;IF(ДАННЫЕ!$I457&gt;0,IF(ДАННЫЕ!$J457&gt;0,0,1),"")&amp;"f"&amp;IF(ДАННЫЕ!$R457&gt;0,IF(YEAR(ДАННЫЕ!$F$1)=YEAR(ДАННЫЕ!$R457),1,0),0)&amp;"z"&amp;ДАННЫЕ!$R457&amp;"p"&amp;ДАННЫЕ!$S457&amp;"i"&amp;ДАННЫЕ!$T457&amp;"h"&amp;ДАННЫЕ!$K457&amp;"be"&amp;ДАННЫЕ!$BI457&amp;"CD"&amp;IF(ДАННЫЕ!BF457&gt;500,4,IF(ДАННЫЕ!BF457&gt;350,3,IF(ДАННЫЕ!BF457&gt;200,2,IF(ДАННЫЕ!BF457&gt;0,1,0))))&amp;"g"&amp;B457&amp;"d"&amp;H457&amp;"l"&amp;ДАННЫЕ!AT457&amp;"a"&amp;ДАННЫЕ!$V457&amp;"v"&amp;R457&amp;"k"&amp;ДАННЫЕ!$U457&amp;"s"&amp;ДАННЫЕ!$Y457&amp;"t"&amp;ДАННЫЕ!$X457&amp;"b"&amp;IF(ДАННЫЕ!$Q457&gt;1,1,0)&amp;"PP"&amp;ДАННЫЕ!Z457&amp;"c"&amp;S457&amp;"x"&amp;IF(ДАННЫЕ!$BY457&gt;0,IF(YEAR(ДАННЫЕ!$F$1)=YEAR(ДАННЫЕ!$BY457),1,0),0)&amp;"n"&amp;IF(ДАННЫЕ!$BZ457&gt;0,IF(YEAR(ДАННЫЕ!$F$1)=YEAR(ДАННЫЕ!$BZ457),1,0),0)&amp;"u"&amp;D457&amp;"z"&amp;IF(ДАННЫЕ!$CL457&gt;0,IF(YEAR(ДАННЫЕ!$F$1)&gt;YEAR(ДАННЫЕ!$CL457),11,12),0)</f>
        <v>03mf0zpihbeCD0g0dlav0kstb0PPc0x0n0u0z0</v>
      </c>
      <c r="K457" s="28" t="str">
        <f ca="1">ДАННЫЕ!$I457&amp;"x"&amp;B457&amp;"w"&amp;IF(T457+ДАННЫЕ!AD457+ДАННЫЕ!AE457+ДАННЫЕ!AF457+ДАННЫЕ!AG457+ДАННЫЕ!AH457+ДАННЫЕ!$AL457+ДАННЫЕ!AI457+ДАННЫЕ!AJ457+ДАННЫЕ!AK457+ДАННЫЕ!AP457+ДАННЫЕ!AQ457+ДАННЫЕ!AR457+ДАННЫЕ!$AM457+ДАННЫЕ!$AN457+ДАННЫЕ!AS457+ДАННЫЕ!AT457&gt;0,1,0)&amp;IF(OR(T457=2,ДАННЫЕ!AD457=2,ДАННЫЕ!AE457=2,ДАННЫЕ!AF457=2,ДАННЫЕ!AG457=2,ДАННЫЕ!AH457=2,ДАННЫЕ!$AL457=2,ДАННЫЕ!AI457=2,ДАННЫЕ!AJ457=2,ДАННЫЕ!AK457=2,ДАННЫЕ!AP457=2,ДАННЫЕ!AQ457=2,ДАННЫЕ!AR457=2,ДАННЫЕ!$AM457=2,ДАННЫЕ!$AN457=2,ДАННЫЕ!AS457=2,ДАННЫЕ!AT457=2),2,0)&amp;"t"&amp;IF(T457&gt;0,"1"&amp;T457,"00")&amp;"f"&amp;IF(ДАННЫЕ!$AC457,"1"&amp;ДАННЫЕ!$AC457,"00")&amp;"b"&amp;IF(ДАННЫЕ!$AD457,"1"&amp;ДАННЫЕ!$AD457,"00")&amp;"g"&amp;IF(ДАННЫЕ!$AF457,"1"&amp;ДАННЫЕ!$AF457,"00")&amp;"c"&amp;IF(ДАННЫЕ!$AG457,"1"&amp;ДАННЫЕ!$AG457,"00")&amp;"i"&amp;IF(ДАННЫЕ!$AH457,"1"&amp;ДАННЫЕ!$AH457,"00")&amp;"r"&amp;IF(ДАННЫЕ!$AL457,"1"&amp;ДАННЫЕ!$AL457,"00")&amp;"m"&amp;IF(ДАННЫЕ!$AI457,"1"&amp;ДАННЫЕ!$AI457,"00")&amp;"hS"&amp;IF(ДАННЫЕ!$AJ457,"1"&amp;ДАННЫЕ!$AJ457,"00")&amp;"hZ"&amp;IF(ДАННЫЕ!$AK457,"1"&amp;ДАННЫЕ!$AK457,"00")&amp;"p"&amp;IF(ДАННЫЕ!$AP457,"1"&amp;ДАННЫЕ!$AP457,"00")&amp;"k"&amp;IF(ДАННЫЕ!$AQ457,"1"&amp;ДАННЫЕ!$AQ457,"00")&amp;"z"&amp;IF(ДАННЫЕ!$AR457,"1"&amp;ДАННЫЕ!$AR457,"00")&amp;"j"&amp;IF(ДАННЫЕ!$AM457,"1"&amp;ДАННЫЕ!$AM457,"00")&amp;"n"&amp;IF(ДАННЫЕ!$AN457,"1"&amp;ДАННЫЕ!$AN457,"00")&amp;"E"&amp;ДАННЫЕ!BI457&amp;"L"&amp;ДАННЫЕ!AO457&amp;"h"&amp;IF(ДАННЫЕ!$AU457&gt;0,1,0)&amp;"v"&amp;IF(ДАННЫЕ!$AW457&gt;0,1,0)&amp;"a"&amp;IF(ДАННЫЕ!$AS457,"1"&amp;ДАННЫЕ!$AS457,"00")&amp;"s"&amp;IF(ДАННЫЕ!$AT457,"1"&amp;ДАННЫЕ!$AT457,"00")&amp;"u"&amp;IF(ДАННЫЕ!$CJ457&gt;0,1,0)&amp;"y"&amp;B457&amp;"d"&amp;H457&amp;"e"&amp;F457&amp;G457</f>
        <v>x0w00t00f00b00g00c00i00r00m00hS00hZ00p00k00z00j00n00ELh0v0a00s00u0y0de</v>
      </c>
      <c r="L457" s="28" t="str">
        <f ca="1">ДАННЫЕ!$I457&amp;"VN"&amp;IF(ДАННЫЕ!AW457&gt;0,11,10)&amp;"CD"&amp;IF(ДАННЫЕ!BF457&gt;500,16,IF(ДАННЫЕ!BF457&gt;350,15,IF(ДАННЫЕ!BF457&gt;=200,14,IF(ДАННЫЕ!BF457&gt;=100,13,IF(ДАННЫЕ!BF457&gt;=50,12,IF(ДАННЫЕ!BF457&gt;0,11,10))))))&amp;"AR"&amp;IF(ДАННЫЕ!BX457&gt;0,1,0)&amp;"GD"&amp;B457&amp;"VV"&amp;IF(E457&gt;=5,IF(E457&lt;18,1,0),0)</f>
        <v>VN10CD10AR0GD0VV0</v>
      </c>
      <c r="M457" s="28" t="str">
        <f>ДАННЫЕ!$I457&amp;"b"&amp;ДАННЫЕ!$BI457&amp;"r"&amp;ДАННЫЕ!$BJ457&amp;"CD"&amp;IF(ДАННЫЕ!BF457&gt;0,IF(ДАННЫЕ!BF457&lt;200,1,IF(ДАННЫЕ!BF457&lt;350,2,3)),0)&amp;"h"&amp;IF(ДАННЫЕ!$BK457+ДАННЫЕ!$BL457+ДАННЫЕ!$BM457&gt;0,1,0)&amp;"x"&amp;ДАННЫЕ!$BK457&amp;"y"&amp;ДАННЫЕ!$BL457&amp;"z"&amp;ДАННЫЕ!$BM457&amp;"c"&amp;IF(ДАННЫЕ!$BK457+ДАННЫЕ!$BL457+ДАННЫЕ!$BM457=3,1,0)&amp;"a"&amp;IF(ДАННЫЕ!$BQ457+ДАННЫЕ!$BR457&gt;0,1,0)&amp;"d"&amp;ДАННЫЕ!$BQ457&amp;"v"&amp;ДАННЫЕ!$BR457&amp;"p"&amp;ДАННЫЕ!$BS457&amp;"n"&amp;ДАННЫЕ!$BU457&amp;"t"&amp;ДАННЫЕ!$BV457&amp;"o"&amp;ДАННЫЕ!$BT457&amp;"l"&amp;IF(ДАННЫЕ!$BN457&gt;0,1,0)&amp;ДАННЫЕ!$BN457&amp;"g"&amp;ДАННЫЕ!$BO457&amp;"s"&amp;ДАННЫЕ!$BP457&amp;"DZ"&amp;IF(ДАННЫЕ!B457-ДАННЫЕ!G457 &lt; 60,IF(ДАННЫЕ!B457-ДАННЫЕ!G457 &gt;= 0,1,0),0)&amp;"u"&amp;IF(ДАННЫЕ!$CJ457&gt;0,1,0)</f>
        <v>brCD0h0xyzc0a0dvpntol0gsDZ1u0</v>
      </c>
      <c r="N457" s="28" t="str">
        <f ca="1">ДАННЫЕ!$F457&amp;ДАННЫЕ!$I457&amp;"g"&amp;B457&amp;"cf"&amp;D457&amp;"a"&amp;IF(ДАННЫЕ!$BX457&gt;0,1,0)&amp;IF(ДАННЫЕ!$BF457&gt;500,1,IF(ДАННЫЕ!$BF457&gt;350,2,IF(ДАННЫЕ!$BF457&gt;=200,3,IF(ДАННЫЕ!$BF457&gt;=100,4,IF(ДАННЫЕ!$BF457&gt;=50,5,IF(ДАННЫЕ!$BF457&lt;50,6,0))))))&amp;"AR"&amp;IF(DATEDIF(ДАННЫЕ!$BX457,ДАННЫЕ!$F$1,"y")&gt;1,1,0)&amp;"VG"&amp;IF(ДАННЫЕ!$BH457="0",1,0)&amp;"o"&amp;IF(T457+ДАННЫЕ!$AF457+ДАННЫЕ!$AG457+ДАННЫЕ!$AH457+ДАННЫЕ!$AI457+ДАННЫЕ!$AJ457+ДАННЫЕ!$AP457+ДАННЫЕ!$AQ457+ДАННЫЕ!$AR457+ДАННЫЕ!$AU457+ДАННЫЕ!$AW457+ДАННЫЕ!$AS457+ДАННЫЕ!$AT457&gt;0,1,0)&amp;"x"&amp;ДАННЫЕ!$AG457&amp;"p"&amp;IF(ДАННЫЕ!$BY457&gt;0,1,0)&amp;"v"&amp;IF(ДАННЫЕ!$BZ457&gt;0,1,0)&amp;"n"&amp;ДАННЫЕ!$CA457&amp;"t"&amp;ДАННЫЕ!$AY457&amp;"k"&amp;ДАННЫЕ!$CB457&amp;"q"&amp;ДАННЫЕ!$CC457&amp;"w"&amp;ДАННЫЕ!$CD457&amp;"e"&amp;ДАННЫЕ!$CE457&amp;"m"&amp;ДАННЫЕ!$CF457&amp;"c"&amp;ДАННЫЕ!$CG457&amp;"z"&amp;ДАННЫЕ!$CH457&amp;"d"&amp;IF(H457=4,1,0)&amp;"s"&amp;IF(ДАННЫЕ!$J457=1,0,1)&amp;"u"&amp;IF(ДАННЫЕ!$CJ457&gt;0,1,0)</f>
        <v>g0cf0a06AR1VG0o0xp0v0ntkqwemczd0s1u0</v>
      </c>
      <c r="O457" s="28" t="str">
        <f>ДАННЫЕ!$I457&amp;"g"&amp;B457&amp;A457&amp;"f"&amp;P457&amp;"c"&amp;IF(ДАННЫЕ!$U457&gt;0,1,0)&amp;"s"&amp;IF(ДАННЫЕ!$Q457&gt;0,IF(YEAR(ДАННЫЕ!$F$1)=YEAR(ДАННЫЕ!$Q457),IF(MONTH(ДАННЫЕ!$F$1)=MONTH(ДАННЫЕ!$Q457),111,11),1),0)&amp;"i"&amp;IF(ДАННЫЕ!$R457+ДАННЫЕ!$S457+ДАННЫЕ!$T457=0,0,1)&amp;"h"&amp;IF(ДАННЫЕ!$P457&gt;0,1,0)&amp;"p"&amp;IF(ДАННЫЕ!$CI457&gt;0,IF(YEAR(ДАННЫЕ!$F$1)=YEAR(ДАННЫЕ!$CI457),IF(MONTH(ДАННЫЕ!$F$1)=MONTH(ДАННЫЕ!$CI457),111,11),1),0)&amp;"d"&amp;IF(ДАННЫЕ!$CJ457&gt;0,IF(YEAR(ДАННЫЕ!$F$1)=YEAR(ДАННЫЕ!$CJ457),IF(MONTH(ДАННЫЕ!$F$1)=MONTH(ДАННЫЕ!$CJ457),111,11),1),0)&amp;"o"&amp;IF(ДАННЫЕ!$CK457&gt;0,IF(MONTH(ДАННЫЕ!$F$1)=MONTH(ДАННЫЕ!$CK457),111,11),0)&amp;"v"&amp;IF(ДАННЫЕ!$BE457&gt;0,IF(MONTH(ДАННЫЕ!$F$1)=MONTH(ДАННЫЕ!$BE457),111,11),0)</f>
        <v>g00f0c0s0i0h0p0d0o0v0</v>
      </c>
      <c r="P457" s="15">
        <f t="shared" si="23"/>
        <v>0</v>
      </c>
      <c r="Q457" s="15">
        <f>IF(ДАННЫЕ!$F$1&gt;ДАННЫЕ!$N457,IF(YEAR(ДАННЫЕ!$F$1)=YEAR(ДАННЫЕ!M457),1,0),0)</f>
        <v>0</v>
      </c>
      <c r="R457" s="15">
        <f>IF(ДАННЫЕ!$F$1&gt;ДАННЫЕ!$N457,IF(YEAR(ДАННЫЕ!$F$1)=YEAR(ДАННЫЕ!N457),1,0),0)</f>
        <v>0</v>
      </c>
      <c r="S457" s="15">
        <f>IF(ДАННЫЕ!$AA457="2А",1,IF(ДАННЫЕ!$AA457="2Б",2,IF(ДАННЫЕ!$AA457="2В",3,IF(ДАННЫЕ!$AA457=3,4,IF(ДАННЫЕ!$AA457="4А",5,IF(ДАННЫЕ!$AA457="4Б",6,IF(ДАННЫЕ!$AA457="4В",7,IF(ДАННЫЕ!$AA457=5,8,0))))))))</f>
        <v>0</v>
      </c>
      <c r="T457" s="15">
        <f>IF(OR(ДАННЫЕ!$AC457=2,ДАННЫЕ!$AD457=2,ДАННЫЕ!$AE457=2),2,IF(OR(ДАННЫЕ!$AC457=1,ДАННЫЕ!$AD457=1,ДАННЫЕ!$AE457=1),1,0))</f>
        <v>0</v>
      </c>
    </row>
    <row r="458" spans="1:20" ht="15" customHeight="1" x14ac:dyDescent="0.2">
      <c r="A458" s="78">
        <f>IF(B458&gt;0,IF(MONTH(ДАННЫЕ!$F$1)=MONTH(ДАННЫЕ!$B458),1,0),0)</f>
        <v>0</v>
      </c>
      <c r="B458" s="14">
        <f>IF(ДАННЫЕ!$B458&gt;0,IF(YEAR(ДАННЫЕ!$F$1)=YEAR(ДАННЫЕ!$B458),1,0),0)</f>
        <v>0</v>
      </c>
      <c r="C458" s="14">
        <f>IF(ДАННЫЕ!$CM458&gt;0,IF(YEAR(ДАННЫЕ!$F$1)=YEAR(ДАННЫЕ!$CM458),1,0),0)</f>
        <v>0</v>
      </c>
      <c r="D458" s="14">
        <f>IF(ДАННЫЕ!$CJ458&gt;0,IF(ДАННЫЕ!$CL458&gt;ДАННЫЕ!$F$1,1,IF(ДАННЫЕ!$CL458&gt;0,0,1)),0)</f>
        <v>0</v>
      </c>
      <c r="E458" s="43" t="str">
        <f ca="1">IF(ДАННЫЕ!$F$1&gt;0,IF(ДАННЫЕ!$G458&gt;0,DATEDIF(ДАННЫЕ!$G458,ДАННЫЕ!$F$1,"y"),""),IF(ДАННЫЕ!$G458&gt;0,DATEDIF(ДАННЫЕ!$G458,TODAY(),"y"),""))</f>
        <v/>
      </c>
      <c r="F458" s="43" t="str">
        <f xml:space="preserve"> IF(ДАННЫЕ!$F458="М",IF(E458&gt;=18,IF(E458&lt;60,1,""),""),"")&amp;IF(ДАННЫЕ!$F458="Ж",IF(E458&gt;=18,IF(E458&lt;55,1,""),""),"")</f>
        <v/>
      </c>
      <c r="G458" s="43" t="str">
        <f xml:space="preserve"> IF(ДАННЫЕ!$F458="М",IF(E458&gt;=60,2,""),"")&amp;IF(ДАННЫЕ!$F458="Ж",IF(E458&gt;=55,2,""),"")</f>
        <v/>
      </c>
      <c r="H458" s="43" t="str">
        <f t="shared" ca="1" si="21"/>
        <v/>
      </c>
      <c r="I458" s="43" t="str">
        <f t="shared" ca="1" si="22"/>
        <v>03</v>
      </c>
      <c r="J458" s="28" t="str">
        <f ca="1">ДАННЫЕ!$F458&amp;H458&amp;I458&amp;ДАННЫЕ!$I458&amp;"m"&amp;IF(ДАННЫЕ!$I458&gt;0,IF(ДАННЫЕ!$J458&gt;0,0,1),"")&amp;"f"&amp;IF(ДАННЫЕ!$R458&gt;0,IF(YEAR(ДАННЫЕ!$F$1)=YEAR(ДАННЫЕ!$R458),1,0),0)&amp;"z"&amp;ДАННЫЕ!$R458&amp;"p"&amp;ДАННЫЕ!$S458&amp;"i"&amp;ДАННЫЕ!$T458&amp;"h"&amp;ДАННЫЕ!$K458&amp;"be"&amp;ДАННЫЕ!$BI458&amp;"CD"&amp;IF(ДАННЫЕ!BF458&gt;500,4,IF(ДАННЫЕ!BF458&gt;350,3,IF(ДАННЫЕ!BF458&gt;200,2,IF(ДАННЫЕ!BF458&gt;0,1,0))))&amp;"g"&amp;B458&amp;"d"&amp;H458&amp;"l"&amp;ДАННЫЕ!AT458&amp;"a"&amp;ДАННЫЕ!$V458&amp;"v"&amp;R458&amp;"k"&amp;ДАННЫЕ!$U458&amp;"s"&amp;ДАННЫЕ!$Y458&amp;"t"&amp;ДАННЫЕ!$X458&amp;"b"&amp;IF(ДАННЫЕ!$Q458&gt;1,1,0)&amp;"PP"&amp;ДАННЫЕ!Z458&amp;"c"&amp;S458&amp;"x"&amp;IF(ДАННЫЕ!$BY458&gt;0,IF(YEAR(ДАННЫЕ!$F$1)=YEAR(ДАННЫЕ!$BY458),1,0),0)&amp;"n"&amp;IF(ДАННЫЕ!$BZ458&gt;0,IF(YEAR(ДАННЫЕ!$F$1)=YEAR(ДАННЫЕ!$BZ458),1,0),0)&amp;"u"&amp;D458&amp;"z"&amp;IF(ДАННЫЕ!$CL458&gt;0,IF(YEAR(ДАННЫЕ!$F$1)&gt;YEAR(ДАННЫЕ!$CL458),11,12),0)</f>
        <v>03mf0zpihbeCD0g0dlav0kstb0PPc0x0n0u0z0</v>
      </c>
      <c r="K458" s="28" t="str">
        <f ca="1">ДАННЫЕ!$I458&amp;"x"&amp;B458&amp;"w"&amp;IF(T458+ДАННЫЕ!AD458+ДАННЫЕ!AE458+ДАННЫЕ!AF458+ДАННЫЕ!AG458+ДАННЫЕ!AH458+ДАННЫЕ!$AL458+ДАННЫЕ!AI458+ДАННЫЕ!AJ458+ДАННЫЕ!AK458+ДАННЫЕ!AP458+ДАННЫЕ!AQ458+ДАННЫЕ!AR458+ДАННЫЕ!$AM458+ДАННЫЕ!$AN458+ДАННЫЕ!AS458+ДАННЫЕ!AT458&gt;0,1,0)&amp;IF(OR(T458=2,ДАННЫЕ!AD458=2,ДАННЫЕ!AE458=2,ДАННЫЕ!AF458=2,ДАННЫЕ!AG458=2,ДАННЫЕ!AH458=2,ДАННЫЕ!$AL458=2,ДАННЫЕ!AI458=2,ДАННЫЕ!AJ458=2,ДАННЫЕ!AK458=2,ДАННЫЕ!AP458=2,ДАННЫЕ!AQ458=2,ДАННЫЕ!AR458=2,ДАННЫЕ!$AM458=2,ДАННЫЕ!$AN458=2,ДАННЫЕ!AS458=2,ДАННЫЕ!AT458=2),2,0)&amp;"t"&amp;IF(T458&gt;0,"1"&amp;T458,"00")&amp;"f"&amp;IF(ДАННЫЕ!$AC458,"1"&amp;ДАННЫЕ!$AC458,"00")&amp;"b"&amp;IF(ДАННЫЕ!$AD458,"1"&amp;ДАННЫЕ!$AD458,"00")&amp;"g"&amp;IF(ДАННЫЕ!$AF458,"1"&amp;ДАННЫЕ!$AF458,"00")&amp;"c"&amp;IF(ДАННЫЕ!$AG458,"1"&amp;ДАННЫЕ!$AG458,"00")&amp;"i"&amp;IF(ДАННЫЕ!$AH458,"1"&amp;ДАННЫЕ!$AH458,"00")&amp;"r"&amp;IF(ДАННЫЕ!$AL458,"1"&amp;ДАННЫЕ!$AL458,"00")&amp;"m"&amp;IF(ДАННЫЕ!$AI458,"1"&amp;ДАННЫЕ!$AI458,"00")&amp;"hS"&amp;IF(ДАННЫЕ!$AJ458,"1"&amp;ДАННЫЕ!$AJ458,"00")&amp;"hZ"&amp;IF(ДАННЫЕ!$AK458,"1"&amp;ДАННЫЕ!$AK458,"00")&amp;"p"&amp;IF(ДАННЫЕ!$AP458,"1"&amp;ДАННЫЕ!$AP458,"00")&amp;"k"&amp;IF(ДАННЫЕ!$AQ458,"1"&amp;ДАННЫЕ!$AQ458,"00")&amp;"z"&amp;IF(ДАННЫЕ!$AR458,"1"&amp;ДАННЫЕ!$AR458,"00")&amp;"j"&amp;IF(ДАННЫЕ!$AM458,"1"&amp;ДАННЫЕ!$AM458,"00")&amp;"n"&amp;IF(ДАННЫЕ!$AN458,"1"&amp;ДАННЫЕ!$AN458,"00")&amp;"E"&amp;ДАННЫЕ!BI458&amp;"L"&amp;ДАННЫЕ!AO458&amp;"h"&amp;IF(ДАННЫЕ!$AU458&gt;0,1,0)&amp;"v"&amp;IF(ДАННЫЕ!$AW458&gt;0,1,0)&amp;"a"&amp;IF(ДАННЫЕ!$AS458,"1"&amp;ДАННЫЕ!$AS458,"00")&amp;"s"&amp;IF(ДАННЫЕ!$AT458,"1"&amp;ДАННЫЕ!$AT458,"00")&amp;"u"&amp;IF(ДАННЫЕ!$CJ458&gt;0,1,0)&amp;"y"&amp;B458&amp;"d"&amp;H458&amp;"e"&amp;F458&amp;G458</f>
        <v>x0w00t00f00b00g00c00i00r00m00hS00hZ00p00k00z00j00n00ELh0v0a00s00u0y0de</v>
      </c>
      <c r="L458" s="28" t="str">
        <f ca="1">ДАННЫЕ!$I458&amp;"VN"&amp;IF(ДАННЫЕ!AW458&gt;0,11,10)&amp;"CD"&amp;IF(ДАННЫЕ!BF458&gt;500,16,IF(ДАННЫЕ!BF458&gt;350,15,IF(ДАННЫЕ!BF458&gt;=200,14,IF(ДАННЫЕ!BF458&gt;=100,13,IF(ДАННЫЕ!BF458&gt;=50,12,IF(ДАННЫЕ!BF458&gt;0,11,10))))))&amp;"AR"&amp;IF(ДАННЫЕ!BX458&gt;0,1,0)&amp;"GD"&amp;B458&amp;"VV"&amp;IF(E458&gt;=5,IF(E458&lt;18,1,0),0)</f>
        <v>VN10CD10AR0GD0VV0</v>
      </c>
      <c r="M458" s="28" t="str">
        <f>ДАННЫЕ!$I458&amp;"b"&amp;ДАННЫЕ!$BI458&amp;"r"&amp;ДАННЫЕ!$BJ458&amp;"CD"&amp;IF(ДАННЫЕ!BF458&gt;0,IF(ДАННЫЕ!BF458&lt;200,1,IF(ДАННЫЕ!BF458&lt;350,2,3)),0)&amp;"h"&amp;IF(ДАННЫЕ!$BK458+ДАННЫЕ!$BL458+ДАННЫЕ!$BM458&gt;0,1,0)&amp;"x"&amp;ДАННЫЕ!$BK458&amp;"y"&amp;ДАННЫЕ!$BL458&amp;"z"&amp;ДАННЫЕ!$BM458&amp;"c"&amp;IF(ДАННЫЕ!$BK458+ДАННЫЕ!$BL458+ДАННЫЕ!$BM458=3,1,0)&amp;"a"&amp;IF(ДАННЫЕ!$BQ458+ДАННЫЕ!$BR458&gt;0,1,0)&amp;"d"&amp;ДАННЫЕ!$BQ458&amp;"v"&amp;ДАННЫЕ!$BR458&amp;"p"&amp;ДАННЫЕ!$BS458&amp;"n"&amp;ДАННЫЕ!$BU458&amp;"t"&amp;ДАННЫЕ!$BV458&amp;"o"&amp;ДАННЫЕ!$BT458&amp;"l"&amp;IF(ДАННЫЕ!$BN458&gt;0,1,0)&amp;ДАННЫЕ!$BN458&amp;"g"&amp;ДАННЫЕ!$BO458&amp;"s"&amp;ДАННЫЕ!$BP458&amp;"DZ"&amp;IF(ДАННЫЕ!B458-ДАННЫЕ!G458 &lt; 60,IF(ДАННЫЕ!B458-ДАННЫЕ!G458 &gt;= 0,1,0),0)&amp;"u"&amp;IF(ДАННЫЕ!$CJ458&gt;0,1,0)</f>
        <v>brCD0h0xyzc0a0dvpntol0gsDZ1u0</v>
      </c>
      <c r="N458" s="28" t="str">
        <f ca="1">ДАННЫЕ!$F458&amp;ДАННЫЕ!$I458&amp;"g"&amp;B458&amp;"cf"&amp;D458&amp;"a"&amp;IF(ДАННЫЕ!$BX458&gt;0,1,0)&amp;IF(ДАННЫЕ!$BF458&gt;500,1,IF(ДАННЫЕ!$BF458&gt;350,2,IF(ДАННЫЕ!$BF458&gt;=200,3,IF(ДАННЫЕ!$BF458&gt;=100,4,IF(ДАННЫЕ!$BF458&gt;=50,5,IF(ДАННЫЕ!$BF458&lt;50,6,0))))))&amp;"AR"&amp;IF(DATEDIF(ДАННЫЕ!$BX458,ДАННЫЕ!$F$1,"y")&gt;1,1,0)&amp;"VG"&amp;IF(ДАННЫЕ!$BH458="0",1,0)&amp;"o"&amp;IF(T458+ДАННЫЕ!$AF458+ДАННЫЕ!$AG458+ДАННЫЕ!$AH458+ДАННЫЕ!$AI458+ДАННЫЕ!$AJ458+ДАННЫЕ!$AP458+ДАННЫЕ!$AQ458+ДАННЫЕ!$AR458+ДАННЫЕ!$AU458+ДАННЫЕ!$AW458+ДАННЫЕ!$AS458+ДАННЫЕ!$AT458&gt;0,1,0)&amp;"x"&amp;ДАННЫЕ!$AG458&amp;"p"&amp;IF(ДАННЫЕ!$BY458&gt;0,1,0)&amp;"v"&amp;IF(ДАННЫЕ!$BZ458&gt;0,1,0)&amp;"n"&amp;ДАННЫЕ!$CA458&amp;"t"&amp;ДАННЫЕ!$AY458&amp;"k"&amp;ДАННЫЕ!$CB458&amp;"q"&amp;ДАННЫЕ!$CC458&amp;"w"&amp;ДАННЫЕ!$CD458&amp;"e"&amp;ДАННЫЕ!$CE458&amp;"m"&amp;ДАННЫЕ!$CF458&amp;"c"&amp;ДАННЫЕ!$CG458&amp;"z"&amp;ДАННЫЕ!$CH458&amp;"d"&amp;IF(H458=4,1,0)&amp;"s"&amp;IF(ДАННЫЕ!$J458=1,0,1)&amp;"u"&amp;IF(ДАННЫЕ!$CJ458&gt;0,1,0)</f>
        <v>g0cf0a06AR1VG0o0xp0v0ntkqwemczd0s1u0</v>
      </c>
      <c r="O458" s="28" t="str">
        <f>ДАННЫЕ!$I458&amp;"g"&amp;B458&amp;A458&amp;"f"&amp;P458&amp;"c"&amp;IF(ДАННЫЕ!$U458&gt;0,1,0)&amp;"s"&amp;IF(ДАННЫЕ!$Q458&gt;0,IF(YEAR(ДАННЫЕ!$F$1)=YEAR(ДАННЫЕ!$Q458),IF(MONTH(ДАННЫЕ!$F$1)=MONTH(ДАННЫЕ!$Q458),111,11),1),0)&amp;"i"&amp;IF(ДАННЫЕ!$R458+ДАННЫЕ!$S458+ДАННЫЕ!$T458=0,0,1)&amp;"h"&amp;IF(ДАННЫЕ!$P458&gt;0,1,0)&amp;"p"&amp;IF(ДАННЫЕ!$CI458&gt;0,IF(YEAR(ДАННЫЕ!$F$1)=YEAR(ДАННЫЕ!$CI458),IF(MONTH(ДАННЫЕ!$F$1)=MONTH(ДАННЫЕ!$CI458),111,11),1),0)&amp;"d"&amp;IF(ДАННЫЕ!$CJ458&gt;0,IF(YEAR(ДАННЫЕ!$F$1)=YEAR(ДАННЫЕ!$CJ458),IF(MONTH(ДАННЫЕ!$F$1)=MONTH(ДАННЫЕ!$CJ458),111,11),1),0)&amp;"o"&amp;IF(ДАННЫЕ!$CK458&gt;0,IF(MONTH(ДАННЫЕ!$F$1)=MONTH(ДАННЫЕ!$CK458),111,11),0)&amp;"v"&amp;IF(ДАННЫЕ!$BE458&gt;0,IF(MONTH(ДАННЫЕ!$F$1)=MONTH(ДАННЫЕ!$BE458),111,11),0)</f>
        <v>g00f0c0s0i0h0p0d0o0v0</v>
      </c>
      <c r="P458" s="15">
        <f t="shared" si="23"/>
        <v>0</v>
      </c>
      <c r="Q458" s="15">
        <f>IF(ДАННЫЕ!$F$1&gt;ДАННЫЕ!$N458,IF(YEAR(ДАННЫЕ!$F$1)=YEAR(ДАННЫЕ!M458),1,0),0)</f>
        <v>0</v>
      </c>
      <c r="R458" s="15">
        <f>IF(ДАННЫЕ!$F$1&gt;ДАННЫЕ!$N458,IF(YEAR(ДАННЫЕ!$F$1)=YEAR(ДАННЫЕ!N458),1,0),0)</f>
        <v>0</v>
      </c>
      <c r="S458" s="15">
        <f>IF(ДАННЫЕ!$AA458="2А",1,IF(ДАННЫЕ!$AA458="2Б",2,IF(ДАННЫЕ!$AA458="2В",3,IF(ДАННЫЕ!$AA458=3,4,IF(ДАННЫЕ!$AA458="4А",5,IF(ДАННЫЕ!$AA458="4Б",6,IF(ДАННЫЕ!$AA458="4В",7,IF(ДАННЫЕ!$AA458=5,8,0))))))))</f>
        <v>0</v>
      </c>
      <c r="T458" s="15">
        <f>IF(OR(ДАННЫЕ!$AC458=2,ДАННЫЕ!$AD458=2,ДАННЫЕ!$AE458=2),2,IF(OR(ДАННЫЕ!$AC458=1,ДАННЫЕ!$AD458=1,ДАННЫЕ!$AE458=1),1,0))</f>
        <v>0</v>
      </c>
    </row>
    <row r="459" spans="1:20" ht="15" customHeight="1" x14ac:dyDescent="0.2">
      <c r="A459" s="78">
        <f>IF(B459&gt;0,IF(MONTH(ДАННЫЕ!$F$1)=MONTH(ДАННЫЕ!$B459),1,0),0)</f>
        <v>0</v>
      </c>
      <c r="B459" s="14">
        <f>IF(ДАННЫЕ!$B459&gt;0,IF(YEAR(ДАННЫЕ!$F$1)=YEAR(ДАННЫЕ!$B459),1,0),0)</f>
        <v>0</v>
      </c>
      <c r="C459" s="14">
        <f>IF(ДАННЫЕ!$CM459&gt;0,IF(YEAR(ДАННЫЕ!$F$1)=YEAR(ДАННЫЕ!$CM459),1,0),0)</f>
        <v>0</v>
      </c>
      <c r="D459" s="14">
        <f>IF(ДАННЫЕ!$CJ459&gt;0,IF(ДАННЫЕ!$CL459&gt;ДАННЫЕ!$F$1,1,IF(ДАННЫЕ!$CL459&gt;0,0,1)),0)</f>
        <v>0</v>
      </c>
      <c r="E459" s="43" t="str">
        <f ca="1">IF(ДАННЫЕ!$F$1&gt;0,IF(ДАННЫЕ!$G459&gt;0,DATEDIF(ДАННЫЕ!$G459,ДАННЫЕ!$F$1,"y"),""),IF(ДАННЫЕ!$G459&gt;0,DATEDIF(ДАННЫЕ!$G459,TODAY(),"y"),""))</f>
        <v/>
      </c>
      <c r="F459" s="43" t="str">
        <f xml:space="preserve"> IF(ДАННЫЕ!$F459="М",IF(E459&gt;=18,IF(E459&lt;60,1,""),""),"")&amp;IF(ДАННЫЕ!$F459="Ж",IF(E459&gt;=18,IF(E459&lt;55,1,""),""),"")</f>
        <v/>
      </c>
      <c r="G459" s="43" t="str">
        <f xml:space="preserve"> IF(ДАННЫЕ!$F459="М",IF(E459&gt;=60,2,""),"")&amp;IF(ДАННЫЕ!$F459="Ж",IF(E459&gt;=55,2,""),"")</f>
        <v/>
      </c>
      <c r="H459" s="43" t="str">
        <f t="shared" ca="1" si="21"/>
        <v/>
      </c>
      <c r="I459" s="43" t="str">
        <f t="shared" ca="1" si="22"/>
        <v>03</v>
      </c>
      <c r="J459" s="28" t="str">
        <f ca="1">ДАННЫЕ!$F459&amp;H459&amp;I459&amp;ДАННЫЕ!$I459&amp;"m"&amp;IF(ДАННЫЕ!$I459&gt;0,IF(ДАННЫЕ!$J459&gt;0,0,1),"")&amp;"f"&amp;IF(ДАННЫЕ!$R459&gt;0,IF(YEAR(ДАННЫЕ!$F$1)=YEAR(ДАННЫЕ!$R459),1,0),0)&amp;"z"&amp;ДАННЫЕ!$R459&amp;"p"&amp;ДАННЫЕ!$S459&amp;"i"&amp;ДАННЫЕ!$T459&amp;"h"&amp;ДАННЫЕ!$K459&amp;"be"&amp;ДАННЫЕ!$BI459&amp;"CD"&amp;IF(ДАННЫЕ!BF459&gt;500,4,IF(ДАННЫЕ!BF459&gt;350,3,IF(ДАННЫЕ!BF459&gt;200,2,IF(ДАННЫЕ!BF459&gt;0,1,0))))&amp;"g"&amp;B459&amp;"d"&amp;H459&amp;"l"&amp;ДАННЫЕ!AT459&amp;"a"&amp;ДАННЫЕ!$V459&amp;"v"&amp;R459&amp;"k"&amp;ДАННЫЕ!$U459&amp;"s"&amp;ДАННЫЕ!$Y459&amp;"t"&amp;ДАННЫЕ!$X459&amp;"b"&amp;IF(ДАННЫЕ!$Q459&gt;1,1,0)&amp;"PP"&amp;ДАННЫЕ!Z459&amp;"c"&amp;S459&amp;"x"&amp;IF(ДАННЫЕ!$BY459&gt;0,IF(YEAR(ДАННЫЕ!$F$1)=YEAR(ДАННЫЕ!$BY459),1,0),0)&amp;"n"&amp;IF(ДАННЫЕ!$BZ459&gt;0,IF(YEAR(ДАННЫЕ!$F$1)=YEAR(ДАННЫЕ!$BZ459),1,0),0)&amp;"u"&amp;D459&amp;"z"&amp;IF(ДАННЫЕ!$CL459&gt;0,IF(YEAR(ДАННЫЕ!$F$1)&gt;YEAR(ДАННЫЕ!$CL459),11,12),0)</f>
        <v>03mf0zpihbeCD0g0dlav0kstb0PPc0x0n0u0z0</v>
      </c>
      <c r="K459" s="28" t="str">
        <f ca="1">ДАННЫЕ!$I459&amp;"x"&amp;B459&amp;"w"&amp;IF(T459+ДАННЫЕ!AD459+ДАННЫЕ!AE459+ДАННЫЕ!AF459+ДАННЫЕ!AG459+ДАННЫЕ!AH459+ДАННЫЕ!$AL459+ДАННЫЕ!AI459+ДАННЫЕ!AJ459+ДАННЫЕ!AK459+ДАННЫЕ!AP459+ДАННЫЕ!AQ459+ДАННЫЕ!AR459+ДАННЫЕ!$AM459+ДАННЫЕ!$AN459+ДАННЫЕ!AS459+ДАННЫЕ!AT459&gt;0,1,0)&amp;IF(OR(T459=2,ДАННЫЕ!AD459=2,ДАННЫЕ!AE459=2,ДАННЫЕ!AF459=2,ДАННЫЕ!AG459=2,ДАННЫЕ!AH459=2,ДАННЫЕ!$AL459=2,ДАННЫЕ!AI459=2,ДАННЫЕ!AJ459=2,ДАННЫЕ!AK459=2,ДАННЫЕ!AP459=2,ДАННЫЕ!AQ459=2,ДАННЫЕ!AR459=2,ДАННЫЕ!$AM459=2,ДАННЫЕ!$AN459=2,ДАННЫЕ!AS459=2,ДАННЫЕ!AT459=2),2,0)&amp;"t"&amp;IF(T459&gt;0,"1"&amp;T459,"00")&amp;"f"&amp;IF(ДАННЫЕ!$AC459,"1"&amp;ДАННЫЕ!$AC459,"00")&amp;"b"&amp;IF(ДАННЫЕ!$AD459,"1"&amp;ДАННЫЕ!$AD459,"00")&amp;"g"&amp;IF(ДАННЫЕ!$AF459,"1"&amp;ДАННЫЕ!$AF459,"00")&amp;"c"&amp;IF(ДАННЫЕ!$AG459,"1"&amp;ДАННЫЕ!$AG459,"00")&amp;"i"&amp;IF(ДАННЫЕ!$AH459,"1"&amp;ДАННЫЕ!$AH459,"00")&amp;"r"&amp;IF(ДАННЫЕ!$AL459,"1"&amp;ДАННЫЕ!$AL459,"00")&amp;"m"&amp;IF(ДАННЫЕ!$AI459,"1"&amp;ДАННЫЕ!$AI459,"00")&amp;"hS"&amp;IF(ДАННЫЕ!$AJ459,"1"&amp;ДАННЫЕ!$AJ459,"00")&amp;"hZ"&amp;IF(ДАННЫЕ!$AK459,"1"&amp;ДАННЫЕ!$AK459,"00")&amp;"p"&amp;IF(ДАННЫЕ!$AP459,"1"&amp;ДАННЫЕ!$AP459,"00")&amp;"k"&amp;IF(ДАННЫЕ!$AQ459,"1"&amp;ДАННЫЕ!$AQ459,"00")&amp;"z"&amp;IF(ДАННЫЕ!$AR459,"1"&amp;ДАННЫЕ!$AR459,"00")&amp;"j"&amp;IF(ДАННЫЕ!$AM459,"1"&amp;ДАННЫЕ!$AM459,"00")&amp;"n"&amp;IF(ДАННЫЕ!$AN459,"1"&amp;ДАННЫЕ!$AN459,"00")&amp;"E"&amp;ДАННЫЕ!BI459&amp;"L"&amp;ДАННЫЕ!AO459&amp;"h"&amp;IF(ДАННЫЕ!$AU459&gt;0,1,0)&amp;"v"&amp;IF(ДАННЫЕ!$AW459&gt;0,1,0)&amp;"a"&amp;IF(ДАННЫЕ!$AS459,"1"&amp;ДАННЫЕ!$AS459,"00")&amp;"s"&amp;IF(ДАННЫЕ!$AT459,"1"&amp;ДАННЫЕ!$AT459,"00")&amp;"u"&amp;IF(ДАННЫЕ!$CJ459&gt;0,1,0)&amp;"y"&amp;B459&amp;"d"&amp;H459&amp;"e"&amp;F459&amp;G459</f>
        <v>x0w00t00f00b00g00c00i00r00m00hS00hZ00p00k00z00j00n00ELh0v0a00s00u0y0de</v>
      </c>
      <c r="L459" s="28" t="str">
        <f ca="1">ДАННЫЕ!$I459&amp;"VN"&amp;IF(ДАННЫЕ!AW459&gt;0,11,10)&amp;"CD"&amp;IF(ДАННЫЕ!BF459&gt;500,16,IF(ДАННЫЕ!BF459&gt;350,15,IF(ДАННЫЕ!BF459&gt;=200,14,IF(ДАННЫЕ!BF459&gt;=100,13,IF(ДАННЫЕ!BF459&gt;=50,12,IF(ДАННЫЕ!BF459&gt;0,11,10))))))&amp;"AR"&amp;IF(ДАННЫЕ!BX459&gt;0,1,0)&amp;"GD"&amp;B459&amp;"VV"&amp;IF(E459&gt;=5,IF(E459&lt;18,1,0),0)</f>
        <v>VN10CD10AR0GD0VV0</v>
      </c>
      <c r="M459" s="28" t="str">
        <f>ДАННЫЕ!$I459&amp;"b"&amp;ДАННЫЕ!$BI459&amp;"r"&amp;ДАННЫЕ!$BJ459&amp;"CD"&amp;IF(ДАННЫЕ!BF459&gt;0,IF(ДАННЫЕ!BF459&lt;200,1,IF(ДАННЫЕ!BF459&lt;350,2,3)),0)&amp;"h"&amp;IF(ДАННЫЕ!$BK459+ДАННЫЕ!$BL459+ДАННЫЕ!$BM459&gt;0,1,0)&amp;"x"&amp;ДАННЫЕ!$BK459&amp;"y"&amp;ДАННЫЕ!$BL459&amp;"z"&amp;ДАННЫЕ!$BM459&amp;"c"&amp;IF(ДАННЫЕ!$BK459+ДАННЫЕ!$BL459+ДАННЫЕ!$BM459=3,1,0)&amp;"a"&amp;IF(ДАННЫЕ!$BQ459+ДАННЫЕ!$BR459&gt;0,1,0)&amp;"d"&amp;ДАННЫЕ!$BQ459&amp;"v"&amp;ДАННЫЕ!$BR459&amp;"p"&amp;ДАННЫЕ!$BS459&amp;"n"&amp;ДАННЫЕ!$BU459&amp;"t"&amp;ДАННЫЕ!$BV459&amp;"o"&amp;ДАННЫЕ!$BT459&amp;"l"&amp;IF(ДАННЫЕ!$BN459&gt;0,1,0)&amp;ДАННЫЕ!$BN459&amp;"g"&amp;ДАННЫЕ!$BO459&amp;"s"&amp;ДАННЫЕ!$BP459&amp;"DZ"&amp;IF(ДАННЫЕ!B459-ДАННЫЕ!G459 &lt; 60,IF(ДАННЫЕ!B459-ДАННЫЕ!G459 &gt;= 0,1,0),0)&amp;"u"&amp;IF(ДАННЫЕ!$CJ459&gt;0,1,0)</f>
        <v>brCD0h0xyzc0a0dvpntol0gsDZ1u0</v>
      </c>
      <c r="N459" s="28" t="str">
        <f ca="1">ДАННЫЕ!$F459&amp;ДАННЫЕ!$I459&amp;"g"&amp;B459&amp;"cf"&amp;D459&amp;"a"&amp;IF(ДАННЫЕ!$BX459&gt;0,1,0)&amp;IF(ДАННЫЕ!$BF459&gt;500,1,IF(ДАННЫЕ!$BF459&gt;350,2,IF(ДАННЫЕ!$BF459&gt;=200,3,IF(ДАННЫЕ!$BF459&gt;=100,4,IF(ДАННЫЕ!$BF459&gt;=50,5,IF(ДАННЫЕ!$BF459&lt;50,6,0))))))&amp;"AR"&amp;IF(DATEDIF(ДАННЫЕ!$BX459,ДАННЫЕ!$F$1,"y")&gt;1,1,0)&amp;"VG"&amp;IF(ДАННЫЕ!$BH459="0",1,0)&amp;"o"&amp;IF(T459+ДАННЫЕ!$AF459+ДАННЫЕ!$AG459+ДАННЫЕ!$AH459+ДАННЫЕ!$AI459+ДАННЫЕ!$AJ459+ДАННЫЕ!$AP459+ДАННЫЕ!$AQ459+ДАННЫЕ!$AR459+ДАННЫЕ!$AU459+ДАННЫЕ!$AW459+ДАННЫЕ!$AS459+ДАННЫЕ!$AT459&gt;0,1,0)&amp;"x"&amp;ДАННЫЕ!$AG459&amp;"p"&amp;IF(ДАННЫЕ!$BY459&gt;0,1,0)&amp;"v"&amp;IF(ДАННЫЕ!$BZ459&gt;0,1,0)&amp;"n"&amp;ДАННЫЕ!$CA459&amp;"t"&amp;ДАННЫЕ!$AY459&amp;"k"&amp;ДАННЫЕ!$CB459&amp;"q"&amp;ДАННЫЕ!$CC459&amp;"w"&amp;ДАННЫЕ!$CD459&amp;"e"&amp;ДАННЫЕ!$CE459&amp;"m"&amp;ДАННЫЕ!$CF459&amp;"c"&amp;ДАННЫЕ!$CG459&amp;"z"&amp;ДАННЫЕ!$CH459&amp;"d"&amp;IF(H459=4,1,0)&amp;"s"&amp;IF(ДАННЫЕ!$J459=1,0,1)&amp;"u"&amp;IF(ДАННЫЕ!$CJ459&gt;0,1,0)</f>
        <v>g0cf0a06AR1VG0o0xp0v0ntkqwemczd0s1u0</v>
      </c>
      <c r="O459" s="28" t="str">
        <f>ДАННЫЕ!$I459&amp;"g"&amp;B459&amp;A459&amp;"f"&amp;P459&amp;"c"&amp;IF(ДАННЫЕ!$U459&gt;0,1,0)&amp;"s"&amp;IF(ДАННЫЕ!$Q459&gt;0,IF(YEAR(ДАННЫЕ!$F$1)=YEAR(ДАННЫЕ!$Q459),IF(MONTH(ДАННЫЕ!$F$1)=MONTH(ДАННЫЕ!$Q459),111,11),1),0)&amp;"i"&amp;IF(ДАННЫЕ!$R459+ДАННЫЕ!$S459+ДАННЫЕ!$T459=0,0,1)&amp;"h"&amp;IF(ДАННЫЕ!$P459&gt;0,1,0)&amp;"p"&amp;IF(ДАННЫЕ!$CI459&gt;0,IF(YEAR(ДАННЫЕ!$F$1)=YEAR(ДАННЫЕ!$CI459),IF(MONTH(ДАННЫЕ!$F$1)=MONTH(ДАННЫЕ!$CI459),111,11),1),0)&amp;"d"&amp;IF(ДАННЫЕ!$CJ459&gt;0,IF(YEAR(ДАННЫЕ!$F$1)=YEAR(ДАННЫЕ!$CJ459),IF(MONTH(ДАННЫЕ!$F$1)=MONTH(ДАННЫЕ!$CJ459),111,11),1),0)&amp;"o"&amp;IF(ДАННЫЕ!$CK459&gt;0,IF(MONTH(ДАННЫЕ!$F$1)=MONTH(ДАННЫЕ!$CK459),111,11),0)&amp;"v"&amp;IF(ДАННЫЕ!$BE459&gt;0,IF(MONTH(ДАННЫЕ!$F$1)=MONTH(ДАННЫЕ!$BE459),111,11),0)</f>
        <v>g00f0c0s0i0h0p0d0o0v0</v>
      </c>
      <c r="P459" s="15">
        <f t="shared" si="23"/>
        <v>0</v>
      </c>
      <c r="Q459" s="15">
        <f>IF(ДАННЫЕ!$F$1&gt;ДАННЫЕ!$N459,IF(YEAR(ДАННЫЕ!$F$1)=YEAR(ДАННЫЕ!M459),1,0),0)</f>
        <v>0</v>
      </c>
      <c r="R459" s="15">
        <f>IF(ДАННЫЕ!$F$1&gt;ДАННЫЕ!$N459,IF(YEAR(ДАННЫЕ!$F$1)=YEAR(ДАННЫЕ!N459),1,0),0)</f>
        <v>0</v>
      </c>
      <c r="S459" s="15">
        <f>IF(ДАННЫЕ!$AA459="2А",1,IF(ДАННЫЕ!$AA459="2Б",2,IF(ДАННЫЕ!$AA459="2В",3,IF(ДАННЫЕ!$AA459=3,4,IF(ДАННЫЕ!$AA459="4А",5,IF(ДАННЫЕ!$AA459="4Б",6,IF(ДАННЫЕ!$AA459="4В",7,IF(ДАННЫЕ!$AA459=5,8,0))))))))</f>
        <v>0</v>
      </c>
      <c r="T459" s="15">
        <f>IF(OR(ДАННЫЕ!$AC459=2,ДАННЫЕ!$AD459=2,ДАННЫЕ!$AE459=2),2,IF(OR(ДАННЫЕ!$AC459=1,ДАННЫЕ!$AD459=1,ДАННЫЕ!$AE459=1),1,0))</f>
        <v>0</v>
      </c>
    </row>
    <row r="460" spans="1:20" ht="15" customHeight="1" x14ac:dyDescent="0.2">
      <c r="A460" s="78">
        <f>IF(B460&gt;0,IF(MONTH(ДАННЫЕ!$F$1)=MONTH(ДАННЫЕ!$B460),1,0),0)</f>
        <v>0</v>
      </c>
      <c r="B460" s="14">
        <f>IF(ДАННЫЕ!$B460&gt;0,IF(YEAR(ДАННЫЕ!$F$1)=YEAR(ДАННЫЕ!$B460),1,0),0)</f>
        <v>0</v>
      </c>
      <c r="C460" s="14">
        <f>IF(ДАННЫЕ!$CM460&gt;0,IF(YEAR(ДАННЫЕ!$F$1)=YEAR(ДАННЫЕ!$CM460),1,0),0)</f>
        <v>0</v>
      </c>
      <c r="D460" s="14">
        <f>IF(ДАННЫЕ!$CJ460&gt;0,IF(ДАННЫЕ!$CL460&gt;ДАННЫЕ!$F$1,1,IF(ДАННЫЕ!$CL460&gt;0,0,1)),0)</f>
        <v>0</v>
      </c>
      <c r="E460" s="43" t="str">
        <f ca="1">IF(ДАННЫЕ!$F$1&gt;0,IF(ДАННЫЕ!$G460&gt;0,DATEDIF(ДАННЫЕ!$G460,ДАННЫЕ!$F$1,"y"),""),IF(ДАННЫЕ!$G460&gt;0,DATEDIF(ДАННЫЕ!$G460,TODAY(),"y"),""))</f>
        <v/>
      </c>
      <c r="F460" s="43" t="str">
        <f xml:space="preserve"> IF(ДАННЫЕ!$F460="М",IF(E460&gt;=18,IF(E460&lt;60,1,""),""),"")&amp;IF(ДАННЫЕ!$F460="Ж",IF(E460&gt;=18,IF(E460&lt;55,1,""),""),"")</f>
        <v/>
      </c>
      <c r="G460" s="43" t="str">
        <f xml:space="preserve"> IF(ДАННЫЕ!$F460="М",IF(E460&gt;=60,2,""),"")&amp;IF(ДАННЫЕ!$F460="Ж",IF(E460&gt;=55,2,""),"")</f>
        <v/>
      </c>
      <c r="H460" s="43" t="str">
        <f t="shared" ca="1" si="21"/>
        <v/>
      </c>
      <c r="I460" s="43" t="str">
        <f t="shared" ca="1" si="22"/>
        <v>03</v>
      </c>
      <c r="J460" s="28" t="str">
        <f ca="1">ДАННЫЕ!$F460&amp;H460&amp;I460&amp;ДАННЫЕ!$I460&amp;"m"&amp;IF(ДАННЫЕ!$I460&gt;0,IF(ДАННЫЕ!$J460&gt;0,0,1),"")&amp;"f"&amp;IF(ДАННЫЕ!$R460&gt;0,IF(YEAR(ДАННЫЕ!$F$1)=YEAR(ДАННЫЕ!$R460),1,0),0)&amp;"z"&amp;ДАННЫЕ!$R460&amp;"p"&amp;ДАННЫЕ!$S460&amp;"i"&amp;ДАННЫЕ!$T460&amp;"h"&amp;ДАННЫЕ!$K460&amp;"be"&amp;ДАННЫЕ!$BI460&amp;"CD"&amp;IF(ДАННЫЕ!BF460&gt;500,4,IF(ДАННЫЕ!BF460&gt;350,3,IF(ДАННЫЕ!BF460&gt;200,2,IF(ДАННЫЕ!BF460&gt;0,1,0))))&amp;"g"&amp;B460&amp;"d"&amp;H460&amp;"l"&amp;ДАННЫЕ!AT460&amp;"a"&amp;ДАННЫЕ!$V460&amp;"v"&amp;R460&amp;"k"&amp;ДАННЫЕ!$U460&amp;"s"&amp;ДАННЫЕ!$Y460&amp;"t"&amp;ДАННЫЕ!$X460&amp;"b"&amp;IF(ДАННЫЕ!$Q460&gt;1,1,0)&amp;"PP"&amp;ДАННЫЕ!Z460&amp;"c"&amp;S460&amp;"x"&amp;IF(ДАННЫЕ!$BY460&gt;0,IF(YEAR(ДАННЫЕ!$F$1)=YEAR(ДАННЫЕ!$BY460),1,0),0)&amp;"n"&amp;IF(ДАННЫЕ!$BZ460&gt;0,IF(YEAR(ДАННЫЕ!$F$1)=YEAR(ДАННЫЕ!$BZ460),1,0),0)&amp;"u"&amp;D460&amp;"z"&amp;IF(ДАННЫЕ!$CL460&gt;0,IF(YEAR(ДАННЫЕ!$F$1)&gt;YEAR(ДАННЫЕ!$CL460),11,12),0)</f>
        <v>03mf0zpihbeCD0g0dlav0kstb0PPc0x0n0u0z0</v>
      </c>
      <c r="K460" s="28" t="str">
        <f ca="1">ДАННЫЕ!$I460&amp;"x"&amp;B460&amp;"w"&amp;IF(T460+ДАННЫЕ!AD460+ДАННЫЕ!AE460+ДАННЫЕ!AF460+ДАННЫЕ!AG460+ДАННЫЕ!AH460+ДАННЫЕ!$AL460+ДАННЫЕ!AI460+ДАННЫЕ!AJ460+ДАННЫЕ!AK460+ДАННЫЕ!AP460+ДАННЫЕ!AQ460+ДАННЫЕ!AR460+ДАННЫЕ!$AM460+ДАННЫЕ!$AN460+ДАННЫЕ!AS460+ДАННЫЕ!AT460&gt;0,1,0)&amp;IF(OR(T460=2,ДАННЫЕ!AD460=2,ДАННЫЕ!AE460=2,ДАННЫЕ!AF460=2,ДАННЫЕ!AG460=2,ДАННЫЕ!AH460=2,ДАННЫЕ!$AL460=2,ДАННЫЕ!AI460=2,ДАННЫЕ!AJ460=2,ДАННЫЕ!AK460=2,ДАННЫЕ!AP460=2,ДАННЫЕ!AQ460=2,ДАННЫЕ!AR460=2,ДАННЫЕ!$AM460=2,ДАННЫЕ!$AN460=2,ДАННЫЕ!AS460=2,ДАННЫЕ!AT460=2),2,0)&amp;"t"&amp;IF(T460&gt;0,"1"&amp;T460,"00")&amp;"f"&amp;IF(ДАННЫЕ!$AC460,"1"&amp;ДАННЫЕ!$AC460,"00")&amp;"b"&amp;IF(ДАННЫЕ!$AD460,"1"&amp;ДАННЫЕ!$AD460,"00")&amp;"g"&amp;IF(ДАННЫЕ!$AF460,"1"&amp;ДАННЫЕ!$AF460,"00")&amp;"c"&amp;IF(ДАННЫЕ!$AG460,"1"&amp;ДАННЫЕ!$AG460,"00")&amp;"i"&amp;IF(ДАННЫЕ!$AH460,"1"&amp;ДАННЫЕ!$AH460,"00")&amp;"r"&amp;IF(ДАННЫЕ!$AL460,"1"&amp;ДАННЫЕ!$AL460,"00")&amp;"m"&amp;IF(ДАННЫЕ!$AI460,"1"&amp;ДАННЫЕ!$AI460,"00")&amp;"hS"&amp;IF(ДАННЫЕ!$AJ460,"1"&amp;ДАННЫЕ!$AJ460,"00")&amp;"hZ"&amp;IF(ДАННЫЕ!$AK460,"1"&amp;ДАННЫЕ!$AK460,"00")&amp;"p"&amp;IF(ДАННЫЕ!$AP460,"1"&amp;ДАННЫЕ!$AP460,"00")&amp;"k"&amp;IF(ДАННЫЕ!$AQ460,"1"&amp;ДАННЫЕ!$AQ460,"00")&amp;"z"&amp;IF(ДАННЫЕ!$AR460,"1"&amp;ДАННЫЕ!$AR460,"00")&amp;"j"&amp;IF(ДАННЫЕ!$AM460,"1"&amp;ДАННЫЕ!$AM460,"00")&amp;"n"&amp;IF(ДАННЫЕ!$AN460,"1"&amp;ДАННЫЕ!$AN460,"00")&amp;"E"&amp;ДАННЫЕ!BI460&amp;"L"&amp;ДАННЫЕ!AO460&amp;"h"&amp;IF(ДАННЫЕ!$AU460&gt;0,1,0)&amp;"v"&amp;IF(ДАННЫЕ!$AW460&gt;0,1,0)&amp;"a"&amp;IF(ДАННЫЕ!$AS460,"1"&amp;ДАННЫЕ!$AS460,"00")&amp;"s"&amp;IF(ДАННЫЕ!$AT460,"1"&amp;ДАННЫЕ!$AT460,"00")&amp;"u"&amp;IF(ДАННЫЕ!$CJ460&gt;0,1,0)&amp;"y"&amp;B460&amp;"d"&amp;H460&amp;"e"&amp;F460&amp;G460</f>
        <v>x0w00t00f00b00g00c00i00r00m00hS00hZ00p00k00z00j00n00ELh0v0a00s00u0y0de</v>
      </c>
      <c r="L460" s="28" t="str">
        <f ca="1">ДАННЫЕ!$I460&amp;"VN"&amp;IF(ДАННЫЕ!AW460&gt;0,11,10)&amp;"CD"&amp;IF(ДАННЫЕ!BF460&gt;500,16,IF(ДАННЫЕ!BF460&gt;350,15,IF(ДАННЫЕ!BF460&gt;=200,14,IF(ДАННЫЕ!BF460&gt;=100,13,IF(ДАННЫЕ!BF460&gt;=50,12,IF(ДАННЫЕ!BF460&gt;0,11,10))))))&amp;"AR"&amp;IF(ДАННЫЕ!BX460&gt;0,1,0)&amp;"GD"&amp;B460&amp;"VV"&amp;IF(E460&gt;=5,IF(E460&lt;18,1,0),0)</f>
        <v>VN10CD10AR0GD0VV0</v>
      </c>
      <c r="M460" s="28" t="str">
        <f>ДАННЫЕ!$I460&amp;"b"&amp;ДАННЫЕ!$BI460&amp;"r"&amp;ДАННЫЕ!$BJ460&amp;"CD"&amp;IF(ДАННЫЕ!BF460&gt;0,IF(ДАННЫЕ!BF460&lt;200,1,IF(ДАННЫЕ!BF460&lt;350,2,3)),0)&amp;"h"&amp;IF(ДАННЫЕ!$BK460+ДАННЫЕ!$BL460+ДАННЫЕ!$BM460&gt;0,1,0)&amp;"x"&amp;ДАННЫЕ!$BK460&amp;"y"&amp;ДАННЫЕ!$BL460&amp;"z"&amp;ДАННЫЕ!$BM460&amp;"c"&amp;IF(ДАННЫЕ!$BK460+ДАННЫЕ!$BL460+ДАННЫЕ!$BM460=3,1,0)&amp;"a"&amp;IF(ДАННЫЕ!$BQ460+ДАННЫЕ!$BR460&gt;0,1,0)&amp;"d"&amp;ДАННЫЕ!$BQ460&amp;"v"&amp;ДАННЫЕ!$BR460&amp;"p"&amp;ДАННЫЕ!$BS460&amp;"n"&amp;ДАННЫЕ!$BU460&amp;"t"&amp;ДАННЫЕ!$BV460&amp;"o"&amp;ДАННЫЕ!$BT460&amp;"l"&amp;IF(ДАННЫЕ!$BN460&gt;0,1,0)&amp;ДАННЫЕ!$BN460&amp;"g"&amp;ДАННЫЕ!$BO460&amp;"s"&amp;ДАННЫЕ!$BP460&amp;"DZ"&amp;IF(ДАННЫЕ!B460-ДАННЫЕ!G460 &lt; 60,IF(ДАННЫЕ!B460-ДАННЫЕ!G460 &gt;= 0,1,0),0)&amp;"u"&amp;IF(ДАННЫЕ!$CJ460&gt;0,1,0)</f>
        <v>brCD0h0xyzc0a0dvpntol0gsDZ1u0</v>
      </c>
      <c r="N460" s="28" t="str">
        <f ca="1">ДАННЫЕ!$F460&amp;ДАННЫЕ!$I460&amp;"g"&amp;B460&amp;"cf"&amp;D460&amp;"a"&amp;IF(ДАННЫЕ!$BX460&gt;0,1,0)&amp;IF(ДАННЫЕ!$BF460&gt;500,1,IF(ДАННЫЕ!$BF460&gt;350,2,IF(ДАННЫЕ!$BF460&gt;=200,3,IF(ДАННЫЕ!$BF460&gt;=100,4,IF(ДАННЫЕ!$BF460&gt;=50,5,IF(ДАННЫЕ!$BF460&lt;50,6,0))))))&amp;"AR"&amp;IF(DATEDIF(ДАННЫЕ!$BX460,ДАННЫЕ!$F$1,"y")&gt;1,1,0)&amp;"VG"&amp;IF(ДАННЫЕ!$BH460="0",1,0)&amp;"o"&amp;IF(T460+ДАННЫЕ!$AF460+ДАННЫЕ!$AG460+ДАННЫЕ!$AH460+ДАННЫЕ!$AI460+ДАННЫЕ!$AJ460+ДАННЫЕ!$AP460+ДАННЫЕ!$AQ460+ДАННЫЕ!$AR460+ДАННЫЕ!$AU460+ДАННЫЕ!$AW460+ДАННЫЕ!$AS460+ДАННЫЕ!$AT460&gt;0,1,0)&amp;"x"&amp;ДАННЫЕ!$AG460&amp;"p"&amp;IF(ДАННЫЕ!$BY460&gt;0,1,0)&amp;"v"&amp;IF(ДАННЫЕ!$BZ460&gt;0,1,0)&amp;"n"&amp;ДАННЫЕ!$CA460&amp;"t"&amp;ДАННЫЕ!$AY460&amp;"k"&amp;ДАННЫЕ!$CB460&amp;"q"&amp;ДАННЫЕ!$CC460&amp;"w"&amp;ДАННЫЕ!$CD460&amp;"e"&amp;ДАННЫЕ!$CE460&amp;"m"&amp;ДАННЫЕ!$CF460&amp;"c"&amp;ДАННЫЕ!$CG460&amp;"z"&amp;ДАННЫЕ!$CH460&amp;"d"&amp;IF(H460=4,1,0)&amp;"s"&amp;IF(ДАННЫЕ!$J460=1,0,1)&amp;"u"&amp;IF(ДАННЫЕ!$CJ460&gt;0,1,0)</f>
        <v>g0cf0a06AR1VG0o0xp0v0ntkqwemczd0s1u0</v>
      </c>
      <c r="O460" s="28" t="str">
        <f>ДАННЫЕ!$I460&amp;"g"&amp;B460&amp;A460&amp;"f"&amp;P460&amp;"c"&amp;IF(ДАННЫЕ!$U460&gt;0,1,0)&amp;"s"&amp;IF(ДАННЫЕ!$Q460&gt;0,IF(YEAR(ДАННЫЕ!$F$1)=YEAR(ДАННЫЕ!$Q460),IF(MONTH(ДАННЫЕ!$F$1)=MONTH(ДАННЫЕ!$Q460),111,11),1),0)&amp;"i"&amp;IF(ДАННЫЕ!$R460+ДАННЫЕ!$S460+ДАННЫЕ!$T460=0,0,1)&amp;"h"&amp;IF(ДАННЫЕ!$P460&gt;0,1,0)&amp;"p"&amp;IF(ДАННЫЕ!$CI460&gt;0,IF(YEAR(ДАННЫЕ!$F$1)=YEAR(ДАННЫЕ!$CI460),IF(MONTH(ДАННЫЕ!$F$1)=MONTH(ДАННЫЕ!$CI460),111,11),1),0)&amp;"d"&amp;IF(ДАННЫЕ!$CJ460&gt;0,IF(YEAR(ДАННЫЕ!$F$1)=YEAR(ДАННЫЕ!$CJ460),IF(MONTH(ДАННЫЕ!$F$1)=MONTH(ДАННЫЕ!$CJ460),111,11),1),0)&amp;"o"&amp;IF(ДАННЫЕ!$CK460&gt;0,IF(MONTH(ДАННЫЕ!$F$1)=MONTH(ДАННЫЕ!$CK460),111,11),0)&amp;"v"&amp;IF(ДАННЫЕ!$BE460&gt;0,IF(MONTH(ДАННЫЕ!$F$1)=MONTH(ДАННЫЕ!$BE460),111,11),0)</f>
        <v>g00f0c0s0i0h0p0d0o0v0</v>
      </c>
      <c r="P460" s="15">
        <f t="shared" si="23"/>
        <v>0</v>
      </c>
      <c r="Q460" s="15">
        <f>IF(ДАННЫЕ!$F$1&gt;ДАННЫЕ!$N460,IF(YEAR(ДАННЫЕ!$F$1)=YEAR(ДАННЫЕ!M460),1,0),0)</f>
        <v>0</v>
      </c>
      <c r="R460" s="15">
        <f>IF(ДАННЫЕ!$F$1&gt;ДАННЫЕ!$N460,IF(YEAR(ДАННЫЕ!$F$1)=YEAR(ДАННЫЕ!N460),1,0),0)</f>
        <v>0</v>
      </c>
      <c r="S460" s="15">
        <f>IF(ДАННЫЕ!$AA460="2А",1,IF(ДАННЫЕ!$AA460="2Б",2,IF(ДАННЫЕ!$AA460="2В",3,IF(ДАННЫЕ!$AA460=3,4,IF(ДАННЫЕ!$AA460="4А",5,IF(ДАННЫЕ!$AA460="4Б",6,IF(ДАННЫЕ!$AA460="4В",7,IF(ДАННЫЕ!$AA460=5,8,0))))))))</f>
        <v>0</v>
      </c>
      <c r="T460" s="15">
        <f>IF(OR(ДАННЫЕ!$AC460=2,ДАННЫЕ!$AD460=2,ДАННЫЕ!$AE460=2),2,IF(OR(ДАННЫЕ!$AC460=1,ДАННЫЕ!$AD460=1,ДАННЫЕ!$AE460=1),1,0))</f>
        <v>0</v>
      </c>
    </row>
    <row r="461" spans="1:20" ht="15" customHeight="1" x14ac:dyDescent="0.2">
      <c r="A461" s="78">
        <f>IF(B461&gt;0,IF(MONTH(ДАННЫЕ!$F$1)=MONTH(ДАННЫЕ!$B461),1,0),0)</f>
        <v>0</v>
      </c>
      <c r="B461" s="14">
        <f>IF(ДАННЫЕ!$B461&gt;0,IF(YEAR(ДАННЫЕ!$F$1)=YEAR(ДАННЫЕ!$B461),1,0),0)</f>
        <v>0</v>
      </c>
      <c r="C461" s="14">
        <f>IF(ДАННЫЕ!$CM461&gt;0,IF(YEAR(ДАННЫЕ!$F$1)=YEAR(ДАННЫЕ!$CM461),1,0),0)</f>
        <v>0</v>
      </c>
      <c r="D461" s="14">
        <f>IF(ДАННЫЕ!$CJ461&gt;0,IF(ДАННЫЕ!$CL461&gt;ДАННЫЕ!$F$1,1,IF(ДАННЫЕ!$CL461&gt;0,0,1)),0)</f>
        <v>0</v>
      </c>
      <c r="E461" s="43" t="str">
        <f ca="1">IF(ДАННЫЕ!$F$1&gt;0,IF(ДАННЫЕ!$G461&gt;0,DATEDIF(ДАННЫЕ!$G461,ДАННЫЕ!$F$1,"y"),""),IF(ДАННЫЕ!$G461&gt;0,DATEDIF(ДАННЫЕ!$G461,TODAY(),"y"),""))</f>
        <v/>
      </c>
      <c r="F461" s="43" t="str">
        <f xml:space="preserve"> IF(ДАННЫЕ!$F461="М",IF(E461&gt;=18,IF(E461&lt;60,1,""),""),"")&amp;IF(ДАННЫЕ!$F461="Ж",IF(E461&gt;=18,IF(E461&lt;55,1,""),""),"")</f>
        <v/>
      </c>
      <c r="G461" s="43" t="str">
        <f xml:space="preserve"> IF(ДАННЫЕ!$F461="М",IF(E461&gt;=60,2,""),"")&amp;IF(ДАННЫЕ!$F461="Ж",IF(E461&gt;=55,2,""),"")</f>
        <v/>
      </c>
      <c r="H461" s="43" t="str">
        <f t="shared" ca="1" si="21"/>
        <v/>
      </c>
      <c r="I461" s="43" t="str">
        <f t="shared" ca="1" si="22"/>
        <v>03</v>
      </c>
      <c r="J461" s="28" t="str">
        <f ca="1">ДАННЫЕ!$F461&amp;H461&amp;I461&amp;ДАННЫЕ!$I461&amp;"m"&amp;IF(ДАННЫЕ!$I461&gt;0,IF(ДАННЫЕ!$J461&gt;0,0,1),"")&amp;"f"&amp;IF(ДАННЫЕ!$R461&gt;0,IF(YEAR(ДАННЫЕ!$F$1)=YEAR(ДАННЫЕ!$R461),1,0),0)&amp;"z"&amp;ДАННЫЕ!$R461&amp;"p"&amp;ДАННЫЕ!$S461&amp;"i"&amp;ДАННЫЕ!$T461&amp;"h"&amp;ДАННЫЕ!$K461&amp;"be"&amp;ДАННЫЕ!$BI461&amp;"CD"&amp;IF(ДАННЫЕ!BF461&gt;500,4,IF(ДАННЫЕ!BF461&gt;350,3,IF(ДАННЫЕ!BF461&gt;200,2,IF(ДАННЫЕ!BF461&gt;0,1,0))))&amp;"g"&amp;B461&amp;"d"&amp;H461&amp;"l"&amp;ДАННЫЕ!AT461&amp;"a"&amp;ДАННЫЕ!$V461&amp;"v"&amp;R461&amp;"k"&amp;ДАННЫЕ!$U461&amp;"s"&amp;ДАННЫЕ!$Y461&amp;"t"&amp;ДАННЫЕ!$X461&amp;"b"&amp;IF(ДАННЫЕ!$Q461&gt;1,1,0)&amp;"PP"&amp;ДАННЫЕ!Z461&amp;"c"&amp;S461&amp;"x"&amp;IF(ДАННЫЕ!$BY461&gt;0,IF(YEAR(ДАННЫЕ!$F$1)=YEAR(ДАННЫЕ!$BY461),1,0),0)&amp;"n"&amp;IF(ДАННЫЕ!$BZ461&gt;0,IF(YEAR(ДАННЫЕ!$F$1)=YEAR(ДАННЫЕ!$BZ461),1,0),0)&amp;"u"&amp;D461&amp;"z"&amp;IF(ДАННЫЕ!$CL461&gt;0,IF(YEAR(ДАННЫЕ!$F$1)&gt;YEAR(ДАННЫЕ!$CL461),11,12),0)</f>
        <v>03mf0zpihbeCD0g0dlav0kstb0PPc0x0n0u0z0</v>
      </c>
      <c r="K461" s="28" t="str">
        <f ca="1">ДАННЫЕ!$I461&amp;"x"&amp;B461&amp;"w"&amp;IF(T461+ДАННЫЕ!AD461+ДАННЫЕ!AE461+ДАННЫЕ!AF461+ДАННЫЕ!AG461+ДАННЫЕ!AH461+ДАННЫЕ!$AL461+ДАННЫЕ!AI461+ДАННЫЕ!AJ461+ДАННЫЕ!AK461+ДАННЫЕ!AP461+ДАННЫЕ!AQ461+ДАННЫЕ!AR461+ДАННЫЕ!$AM461+ДАННЫЕ!$AN461+ДАННЫЕ!AS461+ДАННЫЕ!AT461&gt;0,1,0)&amp;IF(OR(T461=2,ДАННЫЕ!AD461=2,ДАННЫЕ!AE461=2,ДАННЫЕ!AF461=2,ДАННЫЕ!AG461=2,ДАННЫЕ!AH461=2,ДАННЫЕ!$AL461=2,ДАННЫЕ!AI461=2,ДАННЫЕ!AJ461=2,ДАННЫЕ!AK461=2,ДАННЫЕ!AP461=2,ДАННЫЕ!AQ461=2,ДАННЫЕ!AR461=2,ДАННЫЕ!$AM461=2,ДАННЫЕ!$AN461=2,ДАННЫЕ!AS461=2,ДАННЫЕ!AT461=2),2,0)&amp;"t"&amp;IF(T461&gt;0,"1"&amp;T461,"00")&amp;"f"&amp;IF(ДАННЫЕ!$AC461,"1"&amp;ДАННЫЕ!$AC461,"00")&amp;"b"&amp;IF(ДАННЫЕ!$AD461,"1"&amp;ДАННЫЕ!$AD461,"00")&amp;"g"&amp;IF(ДАННЫЕ!$AF461,"1"&amp;ДАННЫЕ!$AF461,"00")&amp;"c"&amp;IF(ДАННЫЕ!$AG461,"1"&amp;ДАННЫЕ!$AG461,"00")&amp;"i"&amp;IF(ДАННЫЕ!$AH461,"1"&amp;ДАННЫЕ!$AH461,"00")&amp;"r"&amp;IF(ДАННЫЕ!$AL461,"1"&amp;ДАННЫЕ!$AL461,"00")&amp;"m"&amp;IF(ДАННЫЕ!$AI461,"1"&amp;ДАННЫЕ!$AI461,"00")&amp;"hS"&amp;IF(ДАННЫЕ!$AJ461,"1"&amp;ДАННЫЕ!$AJ461,"00")&amp;"hZ"&amp;IF(ДАННЫЕ!$AK461,"1"&amp;ДАННЫЕ!$AK461,"00")&amp;"p"&amp;IF(ДАННЫЕ!$AP461,"1"&amp;ДАННЫЕ!$AP461,"00")&amp;"k"&amp;IF(ДАННЫЕ!$AQ461,"1"&amp;ДАННЫЕ!$AQ461,"00")&amp;"z"&amp;IF(ДАННЫЕ!$AR461,"1"&amp;ДАННЫЕ!$AR461,"00")&amp;"j"&amp;IF(ДАННЫЕ!$AM461,"1"&amp;ДАННЫЕ!$AM461,"00")&amp;"n"&amp;IF(ДАННЫЕ!$AN461,"1"&amp;ДАННЫЕ!$AN461,"00")&amp;"E"&amp;ДАННЫЕ!BI461&amp;"L"&amp;ДАННЫЕ!AO461&amp;"h"&amp;IF(ДАННЫЕ!$AU461&gt;0,1,0)&amp;"v"&amp;IF(ДАННЫЕ!$AW461&gt;0,1,0)&amp;"a"&amp;IF(ДАННЫЕ!$AS461,"1"&amp;ДАННЫЕ!$AS461,"00")&amp;"s"&amp;IF(ДАННЫЕ!$AT461,"1"&amp;ДАННЫЕ!$AT461,"00")&amp;"u"&amp;IF(ДАННЫЕ!$CJ461&gt;0,1,0)&amp;"y"&amp;B461&amp;"d"&amp;H461&amp;"e"&amp;F461&amp;G461</f>
        <v>x0w00t00f00b00g00c00i00r00m00hS00hZ00p00k00z00j00n00ELh0v0a00s00u0y0de</v>
      </c>
      <c r="L461" s="28" t="str">
        <f ca="1">ДАННЫЕ!$I461&amp;"VN"&amp;IF(ДАННЫЕ!AW461&gt;0,11,10)&amp;"CD"&amp;IF(ДАННЫЕ!BF461&gt;500,16,IF(ДАННЫЕ!BF461&gt;350,15,IF(ДАННЫЕ!BF461&gt;=200,14,IF(ДАННЫЕ!BF461&gt;=100,13,IF(ДАННЫЕ!BF461&gt;=50,12,IF(ДАННЫЕ!BF461&gt;0,11,10))))))&amp;"AR"&amp;IF(ДАННЫЕ!BX461&gt;0,1,0)&amp;"GD"&amp;B461&amp;"VV"&amp;IF(E461&gt;=5,IF(E461&lt;18,1,0),0)</f>
        <v>VN10CD10AR0GD0VV0</v>
      </c>
      <c r="M461" s="28" t="str">
        <f>ДАННЫЕ!$I461&amp;"b"&amp;ДАННЫЕ!$BI461&amp;"r"&amp;ДАННЫЕ!$BJ461&amp;"CD"&amp;IF(ДАННЫЕ!BF461&gt;0,IF(ДАННЫЕ!BF461&lt;200,1,IF(ДАННЫЕ!BF461&lt;350,2,3)),0)&amp;"h"&amp;IF(ДАННЫЕ!$BK461+ДАННЫЕ!$BL461+ДАННЫЕ!$BM461&gt;0,1,0)&amp;"x"&amp;ДАННЫЕ!$BK461&amp;"y"&amp;ДАННЫЕ!$BL461&amp;"z"&amp;ДАННЫЕ!$BM461&amp;"c"&amp;IF(ДАННЫЕ!$BK461+ДАННЫЕ!$BL461+ДАННЫЕ!$BM461=3,1,0)&amp;"a"&amp;IF(ДАННЫЕ!$BQ461+ДАННЫЕ!$BR461&gt;0,1,0)&amp;"d"&amp;ДАННЫЕ!$BQ461&amp;"v"&amp;ДАННЫЕ!$BR461&amp;"p"&amp;ДАННЫЕ!$BS461&amp;"n"&amp;ДАННЫЕ!$BU461&amp;"t"&amp;ДАННЫЕ!$BV461&amp;"o"&amp;ДАННЫЕ!$BT461&amp;"l"&amp;IF(ДАННЫЕ!$BN461&gt;0,1,0)&amp;ДАННЫЕ!$BN461&amp;"g"&amp;ДАННЫЕ!$BO461&amp;"s"&amp;ДАННЫЕ!$BP461&amp;"DZ"&amp;IF(ДАННЫЕ!B461-ДАННЫЕ!G461 &lt; 60,IF(ДАННЫЕ!B461-ДАННЫЕ!G461 &gt;= 0,1,0),0)&amp;"u"&amp;IF(ДАННЫЕ!$CJ461&gt;0,1,0)</f>
        <v>brCD0h0xyzc0a0dvpntol0gsDZ1u0</v>
      </c>
      <c r="N461" s="28" t="str">
        <f ca="1">ДАННЫЕ!$F461&amp;ДАННЫЕ!$I461&amp;"g"&amp;B461&amp;"cf"&amp;D461&amp;"a"&amp;IF(ДАННЫЕ!$BX461&gt;0,1,0)&amp;IF(ДАННЫЕ!$BF461&gt;500,1,IF(ДАННЫЕ!$BF461&gt;350,2,IF(ДАННЫЕ!$BF461&gt;=200,3,IF(ДАННЫЕ!$BF461&gt;=100,4,IF(ДАННЫЕ!$BF461&gt;=50,5,IF(ДАННЫЕ!$BF461&lt;50,6,0))))))&amp;"AR"&amp;IF(DATEDIF(ДАННЫЕ!$BX461,ДАННЫЕ!$F$1,"y")&gt;1,1,0)&amp;"VG"&amp;IF(ДАННЫЕ!$BH461="0",1,0)&amp;"o"&amp;IF(T461+ДАННЫЕ!$AF461+ДАННЫЕ!$AG461+ДАННЫЕ!$AH461+ДАННЫЕ!$AI461+ДАННЫЕ!$AJ461+ДАННЫЕ!$AP461+ДАННЫЕ!$AQ461+ДАННЫЕ!$AR461+ДАННЫЕ!$AU461+ДАННЫЕ!$AW461+ДАННЫЕ!$AS461+ДАННЫЕ!$AT461&gt;0,1,0)&amp;"x"&amp;ДАННЫЕ!$AG461&amp;"p"&amp;IF(ДАННЫЕ!$BY461&gt;0,1,0)&amp;"v"&amp;IF(ДАННЫЕ!$BZ461&gt;0,1,0)&amp;"n"&amp;ДАННЫЕ!$CA461&amp;"t"&amp;ДАННЫЕ!$AY461&amp;"k"&amp;ДАННЫЕ!$CB461&amp;"q"&amp;ДАННЫЕ!$CC461&amp;"w"&amp;ДАННЫЕ!$CD461&amp;"e"&amp;ДАННЫЕ!$CE461&amp;"m"&amp;ДАННЫЕ!$CF461&amp;"c"&amp;ДАННЫЕ!$CG461&amp;"z"&amp;ДАННЫЕ!$CH461&amp;"d"&amp;IF(H461=4,1,0)&amp;"s"&amp;IF(ДАННЫЕ!$J461=1,0,1)&amp;"u"&amp;IF(ДАННЫЕ!$CJ461&gt;0,1,0)</f>
        <v>g0cf0a06AR1VG0o0xp0v0ntkqwemczd0s1u0</v>
      </c>
      <c r="O461" s="28" t="str">
        <f>ДАННЫЕ!$I461&amp;"g"&amp;B461&amp;A461&amp;"f"&amp;P461&amp;"c"&amp;IF(ДАННЫЕ!$U461&gt;0,1,0)&amp;"s"&amp;IF(ДАННЫЕ!$Q461&gt;0,IF(YEAR(ДАННЫЕ!$F$1)=YEAR(ДАННЫЕ!$Q461),IF(MONTH(ДАННЫЕ!$F$1)=MONTH(ДАННЫЕ!$Q461),111,11),1),0)&amp;"i"&amp;IF(ДАННЫЕ!$R461+ДАННЫЕ!$S461+ДАННЫЕ!$T461=0,0,1)&amp;"h"&amp;IF(ДАННЫЕ!$P461&gt;0,1,0)&amp;"p"&amp;IF(ДАННЫЕ!$CI461&gt;0,IF(YEAR(ДАННЫЕ!$F$1)=YEAR(ДАННЫЕ!$CI461),IF(MONTH(ДАННЫЕ!$F$1)=MONTH(ДАННЫЕ!$CI461),111,11),1),0)&amp;"d"&amp;IF(ДАННЫЕ!$CJ461&gt;0,IF(YEAR(ДАННЫЕ!$F$1)=YEAR(ДАННЫЕ!$CJ461),IF(MONTH(ДАННЫЕ!$F$1)=MONTH(ДАННЫЕ!$CJ461),111,11),1),0)&amp;"o"&amp;IF(ДАННЫЕ!$CK461&gt;0,IF(MONTH(ДАННЫЕ!$F$1)=MONTH(ДАННЫЕ!$CK461),111,11),0)&amp;"v"&amp;IF(ДАННЫЕ!$BE461&gt;0,IF(MONTH(ДАННЫЕ!$F$1)=MONTH(ДАННЫЕ!$BE461),111,11),0)</f>
        <v>g00f0c0s0i0h0p0d0o0v0</v>
      </c>
      <c r="P461" s="15">
        <f t="shared" si="23"/>
        <v>0</v>
      </c>
      <c r="Q461" s="15">
        <f>IF(ДАННЫЕ!$F$1&gt;ДАННЫЕ!$N461,IF(YEAR(ДАННЫЕ!$F$1)=YEAR(ДАННЫЕ!M461),1,0),0)</f>
        <v>0</v>
      </c>
      <c r="R461" s="15">
        <f>IF(ДАННЫЕ!$F$1&gt;ДАННЫЕ!$N461,IF(YEAR(ДАННЫЕ!$F$1)=YEAR(ДАННЫЕ!N461),1,0),0)</f>
        <v>0</v>
      </c>
      <c r="S461" s="15">
        <f>IF(ДАННЫЕ!$AA461="2А",1,IF(ДАННЫЕ!$AA461="2Б",2,IF(ДАННЫЕ!$AA461="2В",3,IF(ДАННЫЕ!$AA461=3,4,IF(ДАННЫЕ!$AA461="4А",5,IF(ДАННЫЕ!$AA461="4Б",6,IF(ДАННЫЕ!$AA461="4В",7,IF(ДАННЫЕ!$AA461=5,8,0))))))))</f>
        <v>0</v>
      </c>
      <c r="T461" s="15">
        <f>IF(OR(ДАННЫЕ!$AC461=2,ДАННЫЕ!$AD461=2,ДАННЫЕ!$AE461=2),2,IF(OR(ДАННЫЕ!$AC461=1,ДАННЫЕ!$AD461=1,ДАННЫЕ!$AE461=1),1,0))</f>
        <v>0</v>
      </c>
    </row>
    <row r="462" spans="1:20" ht="15" customHeight="1" x14ac:dyDescent="0.2">
      <c r="A462" s="78">
        <f>IF(B462&gt;0,IF(MONTH(ДАННЫЕ!$F$1)=MONTH(ДАННЫЕ!$B462),1,0),0)</f>
        <v>0</v>
      </c>
      <c r="B462" s="14">
        <f>IF(ДАННЫЕ!$B462&gt;0,IF(YEAR(ДАННЫЕ!$F$1)=YEAR(ДАННЫЕ!$B462),1,0),0)</f>
        <v>0</v>
      </c>
      <c r="C462" s="14">
        <f>IF(ДАННЫЕ!$CM462&gt;0,IF(YEAR(ДАННЫЕ!$F$1)=YEAR(ДАННЫЕ!$CM462),1,0),0)</f>
        <v>0</v>
      </c>
      <c r="D462" s="14">
        <f>IF(ДАННЫЕ!$CJ462&gt;0,IF(ДАННЫЕ!$CL462&gt;ДАННЫЕ!$F$1,1,IF(ДАННЫЕ!$CL462&gt;0,0,1)),0)</f>
        <v>0</v>
      </c>
      <c r="E462" s="43" t="str">
        <f ca="1">IF(ДАННЫЕ!$F$1&gt;0,IF(ДАННЫЕ!$G462&gt;0,DATEDIF(ДАННЫЕ!$G462,ДАННЫЕ!$F$1,"y"),""),IF(ДАННЫЕ!$G462&gt;0,DATEDIF(ДАННЫЕ!$G462,TODAY(),"y"),""))</f>
        <v/>
      </c>
      <c r="F462" s="43" t="str">
        <f xml:space="preserve"> IF(ДАННЫЕ!$F462="М",IF(E462&gt;=18,IF(E462&lt;60,1,""),""),"")&amp;IF(ДАННЫЕ!$F462="Ж",IF(E462&gt;=18,IF(E462&lt;55,1,""),""),"")</f>
        <v/>
      </c>
      <c r="G462" s="43" t="str">
        <f xml:space="preserve"> IF(ДАННЫЕ!$F462="М",IF(E462&gt;=60,2,""),"")&amp;IF(ДАННЫЕ!$F462="Ж",IF(E462&gt;=55,2,""),"")</f>
        <v/>
      </c>
      <c r="H462" s="43" t="str">
        <f t="shared" ca="1" si="21"/>
        <v/>
      </c>
      <c r="I462" s="43" t="str">
        <f t="shared" ca="1" si="22"/>
        <v>03</v>
      </c>
      <c r="J462" s="28" t="str">
        <f ca="1">ДАННЫЕ!$F462&amp;H462&amp;I462&amp;ДАННЫЕ!$I462&amp;"m"&amp;IF(ДАННЫЕ!$I462&gt;0,IF(ДАННЫЕ!$J462&gt;0,0,1),"")&amp;"f"&amp;IF(ДАННЫЕ!$R462&gt;0,IF(YEAR(ДАННЫЕ!$F$1)=YEAR(ДАННЫЕ!$R462),1,0),0)&amp;"z"&amp;ДАННЫЕ!$R462&amp;"p"&amp;ДАННЫЕ!$S462&amp;"i"&amp;ДАННЫЕ!$T462&amp;"h"&amp;ДАННЫЕ!$K462&amp;"be"&amp;ДАННЫЕ!$BI462&amp;"CD"&amp;IF(ДАННЫЕ!BF462&gt;500,4,IF(ДАННЫЕ!BF462&gt;350,3,IF(ДАННЫЕ!BF462&gt;200,2,IF(ДАННЫЕ!BF462&gt;0,1,0))))&amp;"g"&amp;B462&amp;"d"&amp;H462&amp;"l"&amp;ДАННЫЕ!AT462&amp;"a"&amp;ДАННЫЕ!$V462&amp;"v"&amp;R462&amp;"k"&amp;ДАННЫЕ!$U462&amp;"s"&amp;ДАННЫЕ!$Y462&amp;"t"&amp;ДАННЫЕ!$X462&amp;"b"&amp;IF(ДАННЫЕ!$Q462&gt;1,1,0)&amp;"PP"&amp;ДАННЫЕ!Z462&amp;"c"&amp;S462&amp;"x"&amp;IF(ДАННЫЕ!$BY462&gt;0,IF(YEAR(ДАННЫЕ!$F$1)=YEAR(ДАННЫЕ!$BY462),1,0),0)&amp;"n"&amp;IF(ДАННЫЕ!$BZ462&gt;0,IF(YEAR(ДАННЫЕ!$F$1)=YEAR(ДАННЫЕ!$BZ462),1,0),0)&amp;"u"&amp;D462&amp;"z"&amp;IF(ДАННЫЕ!$CL462&gt;0,IF(YEAR(ДАННЫЕ!$F$1)&gt;YEAR(ДАННЫЕ!$CL462),11,12),0)</f>
        <v>03mf0zpihbeCD0g0dlav0kstb0PPc0x0n0u0z0</v>
      </c>
      <c r="K462" s="28" t="str">
        <f ca="1">ДАННЫЕ!$I462&amp;"x"&amp;B462&amp;"w"&amp;IF(T462+ДАННЫЕ!AD462+ДАННЫЕ!AE462+ДАННЫЕ!AF462+ДАННЫЕ!AG462+ДАННЫЕ!AH462+ДАННЫЕ!$AL462+ДАННЫЕ!AI462+ДАННЫЕ!AJ462+ДАННЫЕ!AK462+ДАННЫЕ!AP462+ДАННЫЕ!AQ462+ДАННЫЕ!AR462+ДАННЫЕ!$AM462+ДАННЫЕ!$AN462+ДАННЫЕ!AS462+ДАННЫЕ!AT462&gt;0,1,0)&amp;IF(OR(T462=2,ДАННЫЕ!AD462=2,ДАННЫЕ!AE462=2,ДАННЫЕ!AF462=2,ДАННЫЕ!AG462=2,ДАННЫЕ!AH462=2,ДАННЫЕ!$AL462=2,ДАННЫЕ!AI462=2,ДАННЫЕ!AJ462=2,ДАННЫЕ!AK462=2,ДАННЫЕ!AP462=2,ДАННЫЕ!AQ462=2,ДАННЫЕ!AR462=2,ДАННЫЕ!$AM462=2,ДАННЫЕ!$AN462=2,ДАННЫЕ!AS462=2,ДАННЫЕ!AT462=2),2,0)&amp;"t"&amp;IF(T462&gt;0,"1"&amp;T462,"00")&amp;"f"&amp;IF(ДАННЫЕ!$AC462,"1"&amp;ДАННЫЕ!$AC462,"00")&amp;"b"&amp;IF(ДАННЫЕ!$AD462,"1"&amp;ДАННЫЕ!$AD462,"00")&amp;"g"&amp;IF(ДАННЫЕ!$AF462,"1"&amp;ДАННЫЕ!$AF462,"00")&amp;"c"&amp;IF(ДАННЫЕ!$AG462,"1"&amp;ДАННЫЕ!$AG462,"00")&amp;"i"&amp;IF(ДАННЫЕ!$AH462,"1"&amp;ДАННЫЕ!$AH462,"00")&amp;"r"&amp;IF(ДАННЫЕ!$AL462,"1"&amp;ДАННЫЕ!$AL462,"00")&amp;"m"&amp;IF(ДАННЫЕ!$AI462,"1"&amp;ДАННЫЕ!$AI462,"00")&amp;"hS"&amp;IF(ДАННЫЕ!$AJ462,"1"&amp;ДАННЫЕ!$AJ462,"00")&amp;"hZ"&amp;IF(ДАННЫЕ!$AK462,"1"&amp;ДАННЫЕ!$AK462,"00")&amp;"p"&amp;IF(ДАННЫЕ!$AP462,"1"&amp;ДАННЫЕ!$AP462,"00")&amp;"k"&amp;IF(ДАННЫЕ!$AQ462,"1"&amp;ДАННЫЕ!$AQ462,"00")&amp;"z"&amp;IF(ДАННЫЕ!$AR462,"1"&amp;ДАННЫЕ!$AR462,"00")&amp;"j"&amp;IF(ДАННЫЕ!$AM462,"1"&amp;ДАННЫЕ!$AM462,"00")&amp;"n"&amp;IF(ДАННЫЕ!$AN462,"1"&amp;ДАННЫЕ!$AN462,"00")&amp;"E"&amp;ДАННЫЕ!BI462&amp;"L"&amp;ДАННЫЕ!AO462&amp;"h"&amp;IF(ДАННЫЕ!$AU462&gt;0,1,0)&amp;"v"&amp;IF(ДАННЫЕ!$AW462&gt;0,1,0)&amp;"a"&amp;IF(ДАННЫЕ!$AS462,"1"&amp;ДАННЫЕ!$AS462,"00")&amp;"s"&amp;IF(ДАННЫЕ!$AT462,"1"&amp;ДАННЫЕ!$AT462,"00")&amp;"u"&amp;IF(ДАННЫЕ!$CJ462&gt;0,1,0)&amp;"y"&amp;B462&amp;"d"&amp;H462&amp;"e"&amp;F462&amp;G462</f>
        <v>x0w00t00f00b00g00c00i00r00m00hS00hZ00p00k00z00j00n00ELh0v0a00s00u0y0de</v>
      </c>
      <c r="L462" s="28" t="str">
        <f ca="1">ДАННЫЕ!$I462&amp;"VN"&amp;IF(ДАННЫЕ!AW462&gt;0,11,10)&amp;"CD"&amp;IF(ДАННЫЕ!BF462&gt;500,16,IF(ДАННЫЕ!BF462&gt;350,15,IF(ДАННЫЕ!BF462&gt;=200,14,IF(ДАННЫЕ!BF462&gt;=100,13,IF(ДАННЫЕ!BF462&gt;=50,12,IF(ДАННЫЕ!BF462&gt;0,11,10))))))&amp;"AR"&amp;IF(ДАННЫЕ!BX462&gt;0,1,0)&amp;"GD"&amp;B462&amp;"VV"&amp;IF(E462&gt;=5,IF(E462&lt;18,1,0),0)</f>
        <v>VN10CD10AR0GD0VV0</v>
      </c>
      <c r="M462" s="28" t="str">
        <f>ДАННЫЕ!$I462&amp;"b"&amp;ДАННЫЕ!$BI462&amp;"r"&amp;ДАННЫЕ!$BJ462&amp;"CD"&amp;IF(ДАННЫЕ!BF462&gt;0,IF(ДАННЫЕ!BF462&lt;200,1,IF(ДАННЫЕ!BF462&lt;350,2,3)),0)&amp;"h"&amp;IF(ДАННЫЕ!$BK462+ДАННЫЕ!$BL462+ДАННЫЕ!$BM462&gt;0,1,0)&amp;"x"&amp;ДАННЫЕ!$BK462&amp;"y"&amp;ДАННЫЕ!$BL462&amp;"z"&amp;ДАННЫЕ!$BM462&amp;"c"&amp;IF(ДАННЫЕ!$BK462+ДАННЫЕ!$BL462+ДАННЫЕ!$BM462=3,1,0)&amp;"a"&amp;IF(ДАННЫЕ!$BQ462+ДАННЫЕ!$BR462&gt;0,1,0)&amp;"d"&amp;ДАННЫЕ!$BQ462&amp;"v"&amp;ДАННЫЕ!$BR462&amp;"p"&amp;ДАННЫЕ!$BS462&amp;"n"&amp;ДАННЫЕ!$BU462&amp;"t"&amp;ДАННЫЕ!$BV462&amp;"o"&amp;ДАННЫЕ!$BT462&amp;"l"&amp;IF(ДАННЫЕ!$BN462&gt;0,1,0)&amp;ДАННЫЕ!$BN462&amp;"g"&amp;ДАННЫЕ!$BO462&amp;"s"&amp;ДАННЫЕ!$BP462&amp;"DZ"&amp;IF(ДАННЫЕ!B462-ДАННЫЕ!G462 &lt; 60,IF(ДАННЫЕ!B462-ДАННЫЕ!G462 &gt;= 0,1,0),0)&amp;"u"&amp;IF(ДАННЫЕ!$CJ462&gt;0,1,0)</f>
        <v>brCD0h0xyzc0a0dvpntol0gsDZ1u0</v>
      </c>
      <c r="N462" s="28" t="str">
        <f ca="1">ДАННЫЕ!$F462&amp;ДАННЫЕ!$I462&amp;"g"&amp;B462&amp;"cf"&amp;D462&amp;"a"&amp;IF(ДАННЫЕ!$BX462&gt;0,1,0)&amp;IF(ДАННЫЕ!$BF462&gt;500,1,IF(ДАННЫЕ!$BF462&gt;350,2,IF(ДАННЫЕ!$BF462&gt;=200,3,IF(ДАННЫЕ!$BF462&gt;=100,4,IF(ДАННЫЕ!$BF462&gt;=50,5,IF(ДАННЫЕ!$BF462&lt;50,6,0))))))&amp;"AR"&amp;IF(DATEDIF(ДАННЫЕ!$BX462,ДАННЫЕ!$F$1,"y")&gt;1,1,0)&amp;"VG"&amp;IF(ДАННЫЕ!$BH462="0",1,0)&amp;"o"&amp;IF(T462+ДАННЫЕ!$AF462+ДАННЫЕ!$AG462+ДАННЫЕ!$AH462+ДАННЫЕ!$AI462+ДАННЫЕ!$AJ462+ДАННЫЕ!$AP462+ДАННЫЕ!$AQ462+ДАННЫЕ!$AR462+ДАННЫЕ!$AU462+ДАННЫЕ!$AW462+ДАННЫЕ!$AS462+ДАННЫЕ!$AT462&gt;0,1,0)&amp;"x"&amp;ДАННЫЕ!$AG462&amp;"p"&amp;IF(ДАННЫЕ!$BY462&gt;0,1,0)&amp;"v"&amp;IF(ДАННЫЕ!$BZ462&gt;0,1,0)&amp;"n"&amp;ДАННЫЕ!$CA462&amp;"t"&amp;ДАННЫЕ!$AY462&amp;"k"&amp;ДАННЫЕ!$CB462&amp;"q"&amp;ДАННЫЕ!$CC462&amp;"w"&amp;ДАННЫЕ!$CD462&amp;"e"&amp;ДАННЫЕ!$CE462&amp;"m"&amp;ДАННЫЕ!$CF462&amp;"c"&amp;ДАННЫЕ!$CG462&amp;"z"&amp;ДАННЫЕ!$CH462&amp;"d"&amp;IF(H462=4,1,0)&amp;"s"&amp;IF(ДАННЫЕ!$J462=1,0,1)&amp;"u"&amp;IF(ДАННЫЕ!$CJ462&gt;0,1,0)</f>
        <v>g0cf0a06AR1VG0o0xp0v0ntkqwemczd0s1u0</v>
      </c>
      <c r="O462" s="28" t="str">
        <f>ДАННЫЕ!$I462&amp;"g"&amp;B462&amp;A462&amp;"f"&amp;P462&amp;"c"&amp;IF(ДАННЫЕ!$U462&gt;0,1,0)&amp;"s"&amp;IF(ДАННЫЕ!$Q462&gt;0,IF(YEAR(ДАННЫЕ!$F$1)=YEAR(ДАННЫЕ!$Q462),IF(MONTH(ДАННЫЕ!$F$1)=MONTH(ДАННЫЕ!$Q462),111,11),1),0)&amp;"i"&amp;IF(ДАННЫЕ!$R462+ДАННЫЕ!$S462+ДАННЫЕ!$T462=0,0,1)&amp;"h"&amp;IF(ДАННЫЕ!$P462&gt;0,1,0)&amp;"p"&amp;IF(ДАННЫЕ!$CI462&gt;0,IF(YEAR(ДАННЫЕ!$F$1)=YEAR(ДАННЫЕ!$CI462),IF(MONTH(ДАННЫЕ!$F$1)=MONTH(ДАННЫЕ!$CI462),111,11),1),0)&amp;"d"&amp;IF(ДАННЫЕ!$CJ462&gt;0,IF(YEAR(ДАННЫЕ!$F$1)=YEAR(ДАННЫЕ!$CJ462),IF(MONTH(ДАННЫЕ!$F$1)=MONTH(ДАННЫЕ!$CJ462),111,11),1),0)&amp;"o"&amp;IF(ДАННЫЕ!$CK462&gt;0,IF(MONTH(ДАННЫЕ!$F$1)=MONTH(ДАННЫЕ!$CK462),111,11),0)&amp;"v"&amp;IF(ДАННЫЕ!$BE462&gt;0,IF(MONTH(ДАННЫЕ!$F$1)=MONTH(ДАННЫЕ!$BE462),111,11),0)</f>
        <v>g00f0c0s0i0h0p0d0o0v0</v>
      </c>
      <c r="P462" s="15">
        <f t="shared" si="23"/>
        <v>0</v>
      </c>
      <c r="Q462" s="15">
        <f>IF(ДАННЫЕ!$F$1&gt;ДАННЫЕ!$N462,IF(YEAR(ДАННЫЕ!$F$1)=YEAR(ДАННЫЕ!M462),1,0),0)</f>
        <v>0</v>
      </c>
      <c r="R462" s="15">
        <f>IF(ДАННЫЕ!$F$1&gt;ДАННЫЕ!$N462,IF(YEAR(ДАННЫЕ!$F$1)=YEAR(ДАННЫЕ!N462),1,0),0)</f>
        <v>0</v>
      </c>
      <c r="S462" s="15">
        <f>IF(ДАННЫЕ!$AA462="2А",1,IF(ДАННЫЕ!$AA462="2Б",2,IF(ДАННЫЕ!$AA462="2В",3,IF(ДАННЫЕ!$AA462=3,4,IF(ДАННЫЕ!$AA462="4А",5,IF(ДАННЫЕ!$AA462="4Б",6,IF(ДАННЫЕ!$AA462="4В",7,IF(ДАННЫЕ!$AA462=5,8,0))))))))</f>
        <v>0</v>
      </c>
      <c r="T462" s="15">
        <f>IF(OR(ДАННЫЕ!$AC462=2,ДАННЫЕ!$AD462=2,ДАННЫЕ!$AE462=2),2,IF(OR(ДАННЫЕ!$AC462=1,ДАННЫЕ!$AD462=1,ДАННЫЕ!$AE462=1),1,0))</f>
        <v>0</v>
      </c>
    </row>
    <row r="463" spans="1:20" ht="15" customHeight="1" x14ac:dyDescent="0.2">
      <c r="A463" s="78">
        <f>IF(B463&gt;0,IF(MONTH(ДАННЫЕ!$F$1)=MONTH(ДАННЫЕ!$B463),1,0),0)</f>
        <v>0</v>
      </c>
      <c r="B463" s="14">
        <f>IF(ДАННЫЕ!$B463&gt;0,IF(YEAR(ДАННЫЕ!$F$1)=YEAR(ДАННЫЕ!$B463),1,0),0)</f>
        <v>0</v>
      </c>
      <c r="C463" s="14">
        <f>IF(ДАННЫЕ!$CM463&gt;0,IF(YEAR(ДАННЫЕ!$F$1)=YEAR(ДАННЫЕ!$CM463),1,0),0)</f>
        <v>0</v>
      </c>
      <c r="D463" s="14">
        <f>IF(ДАННЫЕ!$CJ463&gt;0,IF(ДАННЫЕ!$CL463&gt;ДАННЫЕ!$F$1,1,IF(ДАННЫЕ!$CL463&gt;0,0,1)),0)</f>
        <v>0</v>
      </c>
      <c r="E463" s="43" t="str">
        <f ca="1">IF(ДАННЫЕ!$F$1&gt;0,IF(ДАННЫЕ!$G463&gt;0,DATEDIF(ДАННЫЕ!$G463,ДАННЫЕ!$F$1,"y"),""),IF(ДАННЫЕ!$G463&gt;0,DATEDIF(ДАННЫЕ!$G463,TODAY(),"y"),""))</f>
        <v/>
      </c>
      <c r="F463" s="43" t="str">
        <f xml:space="preserve"> IF(ДАННЫЕ!$F463="М",IF(E463&gt;=18,IF(E463&lt;60,1,""),""),"")&amp;IF(ДАННЫЕ!$F463="Ж",IF(E463&gt;=18,IF(E463&lt;55,1,""),""),"")</f>
        <v/>
      </c>
      <c r="G463" s="43" t="str">
        <f xml:space="preserve"> IF(ДАННЫЕ!$F463="М",IF(E463&gt;=60,2,""),"")&amp;IF(ДАННЫЕ!$F463="Ж",IF(E463&gt;=55,2,""),"")</f>
        <v/>
      </c>
      <c r="H463" s="43" t="str">
        <f t="shared" ca="1" si="21"/>
        <v/>
      </c>
      <c r="I463" s="43" t="str">
        <f t="shared" ca="1" si="22"/>
        <v>03</v>
      </c>
      <c r="J463" s="28" t="str">
        <f ca="1">ДАННЫЕ!$F463&amp;H463&amp;I463&amp;ДАННЫЕ!$I463&amp;"m"&amp;IF(ДАННЫЕ!$I463&gt;0,IF(ДАННЫЕ!$J463&gt;0,0,1),"")&amp;"f"&amp;IF(ДАННЫЕ!$R463&gt;0,IF(YEAR(ДАННЫЕ!$F$1)=YEAR(ДАННЫЕ!$R463),1,0),0)&amp;"z"&amp;ДАННЫЕ!$R463&amp;"p"&amp;ДАННЫЕ!$S463&amp;"i"&amp;ДАННЫЕ!$T463&amp;"h"&amp;ДАННЫЕ!$K463&amp;"be"&amp;ДАННЫЕ!$BI463&amp;"CD"&amp;IF(ДАННЫЕ!BF463&gt;500,4,IF(ДАННЫЕ!BF463&gt;350,3,IF(ДАННЫЕ!BF463&gt;200,2,IF(ДАННЫЕ!BF463&gt;0,1,0))))&amp;"g"&amp;B463&amp;"d"&amp;H463&amp;"l"&amp;ДАННЫЕ!AT463&amp;"a"&amp;ДАННЫЕ!$V463&amp;"v"&amp;R463&amp;"k"&amp;ДАННЫЕ!$U463&amp;"s"&amp;ДАННЫЕ!$Y463&amp;"t"&amp;ДАННЫЕ!$X463&amp;"b"&amp;IF(ДАННЫЕ!$Q463&gt;1,1,0)&amp;"PP"&amp;ДАННЫЕ!Z463&amp;"c"&amp;S463&amp;"x"&amp;IF(ДАННЫЕ!$BY463&gt;0,IF(YEAR(ДАННЫЕ!$F$1)=YEAR(ДАННЫЕ!$BY463),1,0),0)&amp;"n"&amp;IF(ДАННЫЕ!$BZ463&gt;0,IF(YEAR(ДАННЫЕ!$F$1)=YEAR(ДАННЫЕ!$BZ463),1,0),0)&amp;"u"&amp;D463&amp;"z"&amp;IF(ДАННЫЕ!$CL463&gt;0,IF(YEAR(ДАННЫЕ!$F$1)&gt;YEAR(ДАННЫЕ!$CL463),11,12),0)</f>
        <v>03mf0zpihbeCD0g0dlav0kstb0PPc0x0n0u0z0</v>
      </c>
      <c r="K463" s="28" t="str">
        <f ca="1">ДАННЫЕ!$I463&amp;"x"&amp;B463&amp;"w"&amp;IF(T463+ДАННЫЕ!AD463+ДАННЫЕ!AE463+ДАННЫЕ!AF463+ДАННЫЕ!AG463+ДАННЫЕ!AH463+ДАННЫЕ!$AL463+ДАННЫЕ!AI463+ДАННЫЕ!AJ463+ДАННЫЕ!AK463+ДАННЫЕ!AP463+ДАННЫЕ!AQ463+ДАННЫЕ!AR463+ДАННЫЕ!$AM463+ДАННЫЕ!$AN463+ДАННЫЕ!AS463+ДАННЫЕ!AT463&gt;0,1,0)&amp;IF(OR(T463=2,ДАННЫЕ!AD463=2,ДАННЫЕ!AE463=2,ДАННЫЕ!AF463=2,ДАННЫЕ!AG463=2,ДАННЫЕ!AH463=2,ДАННЫЕ!$AL463=2,ДАННЫЕ!AI463=2,ДАННЫЕ!AJ463=2,ДАННЫЕ!AK463=2,ДАННЫЕ!AP463=2,ДАННЫЕ!AQ463=2,ДАННЫЕ!AR463=2,ДАННЫЕ!$AM463=2,ДАННЫЕ!$AN463=2,ДАННЫЕ!AS463=2,ДАННЫЕ!AT463=2),2,0)&amp;"t"&amp;IF(T463&gt;0,"1"&amp;T463,"00")&amp;"f"&amp;IF(ДАННЫЕ!$AC463,"1"&amp;ДАННЫЕ!$AC463,"00")&amp;"b"&amp;IF(ДАННЫЕ!$AD463,"1"&amp;ДАННЫЕ!$AD463,"00")&amp;"g"&amp;IF(ДАННЫЕ!$AF463,"1"&amp;ДАННЫЕ!$AF463,"00")&amp;"c"&amp;IF(ДАННЫЕ!$AG463,"1"&amp;ДАННЫЕ!$AG463,"00")&amp;"i"&amp;IF(ДАННЫЕ!$AH463,"1"&amp;ДАННЫЕ!$AH463,"00")&amp;"r"&amp;IF(ДАННЫЕ!$AL463,"1"&amp;ДАННЫЕ!$AL463,"00")&amp;"m"&amp;IF(ДАННЫЕ!$AI463,"1"&amp;ДАННЫЕ!$AI463,"00")&amp;"hS"&amp;IF(ДАННЫЕ!$AJ463,"1"&amp;ДАННЫЕ!$AJ463,"00")&amp;"hZ"&amp;IF(ДАННЫЕ!$AK463,"1"&amp;ДАННЫЕ!$AK463,"00")&amp;"p"&amp;IF(ДАННЫЕ!$AP463,"1"&amp;ДАННЫЕ!$AP463,"00")&amp;"k"&amp;IF(ДАННЫЕ!$AQ463,"1"&amp;ДАННЫЕ!$AQ463,"00")&amp;"z"&amp;IF(ДАННЫЕ!$AR463,"1"&amp;ДАННЫЕ!$AR463,"00")&amp;"j"&amp;IF(ДАННЫЕ!$AM463,"1"&amp;ДАННЫЕ!$AM463,"00")&amp;"n"&amp;IF(ДАННЫЕ!$AN463,"1"&amp;ДАННЫЕ!$AN463,"00")&amp;"E"&amp;ДАННЫЕ!BI463&amp;"L"&amp;ДАННЫЕ!AO463&amp;"h"&amp;IF(ДАННЫЕ!$AU463&gt;0,1,0)&amp;"v"&amp;IF(ДАННЫЕ!$AW463&gt;0,1,0)&amp;"a"&amp;IF(ДАННЫЕ!$AS463,"1"&amp;ДАННЫЕ!$AS463,"00")&amp;"s"&amp;IF(ДАННЫЕ!$AT463,"1"&amp;ДАННЫЕ!$AT463,"00")&amp;"u"&amp;IF(ДАННЫЕ!$CJ463&gt;0,1,0)&amp;"y"&amp;B463&amp;"d"&amp;H463&amp;"e"&amp;F463&amp;G463</f>
        <v>x0w00t00f00b00g00c00i00r00m00hS00hZ00p00k00z00j00n00ELh0v0a00s00u0y0de</v>
      </c>
      <c r="L463" s="28" t="str">
        <f ca="1">ДАННЫЕ!$I463&amp;"VN"&amp;IF(ДАННЫЕ!AW463&gt;0,11,10)&amp;"CD"&amp;IF(ДАННЫЕ!BF463&gt;500,16,IF(ДАННЫЕ!BF463&gt;350,15,IF(ДАННЫЕ!BF463&gt;=200,14,IF(ДАННЫЕ!BF463&gt;=100,13,IF(ДАННЫЕ!BF463&gt;=50,12,IF(ДАННЫЕ!BF463&gt;0,11,10))))))&amp;"AR"&amp;IF(ДАННЫЕ!BX463&gt;0,1,0)&amp;"GD"&amp;B463&amp;"VV"&amp;IF(E463&gt;=5,IF(E463&lt;18,1,0),0)</f>
        <v>VN10CD10AR0GD0VV0</v>
      </c>
      <c r="M463" s="28" t="str">
        <f>ДАННЫЕ!$I463&amp;"b"&amp;ДАННЫЕ!$BI463&amp;"r"&amp;ДАННЫЕ!$BJ463&amp;"CD"&amp;IF(ДАННЫЕ!BF463&gt;0,IF(ДАННЫЕ!BF463&lt;200,1,IF(ДАННЫЕ!BF463&lt;350,2,3)),0)&amp;"h"&amp;IF(ДАННЫЕ!$BK463+ДАННЫЕ!$BL463+ДАННЫЕ!$BM463&gt;0,1,0)&amp;"x"&amp;ДАННЫЕ!$BK463&amp;"y"&amp;ДАННЫЕ!$BL463&amp;"z"&amp;ДАННЫЕ!$BM463&amp;"c"&amp;IF(ДАННЫЕ!$BK463+ДАННЫЕ!$BL463+ДАННЫЕ!$BM463=3,1,0)&amp;"a"&amp;IF(ДАННЫЕ!$BQ463+ДАННЫЕ!$BR463&gt;0,1,0)&amp;"d"&amp;ДАННЫЕ!$BQ463&amp;"v"&amp;ДАННЫЕ!$BR463&amp;"p"&amp;ДАННЫЕ!$BS463&amp;"n"&amp;ДАННЫЕ!$BU463&amp;"t"&amp;ДАННЫЕ!$BV463&amp;"o"&amp;ДАННЫЕ!$BT463&amp;"l"&amp;IF(ДАННЫЕ!$BN463&gt;0,1,0)&amp;ДАННЫЕ!$BN463&amp;"g"&amp;ДАННЫЕ!$BO463&amp;"s"&amp;ДАННЫЕ!$BP463&amp;"DZ"&amp;IF(ДАННЫЕ!B463-ДАННЫЕ!G463 &lt; 60,IF(ДАННЫЕ!B463-ДАННЫЕ!G463 &gt;= 0,1,0),0)&amp;"u"&amp;IF(ДАННЫЕ!$CJ463&gt;0,1,0)</f>
        <v>brCD0h0xyzc0a0dvpntol0gsDZ1u0</v>
      </c>
      <c r="N463" s="28" t="str">
        <f ca="1">ДАННЫЕ!$F463&amp;ДАННЫЕ!$I463&amp;"g"&amp;B463&amp;"cf"&amp;D463&amp;"a"&amp;IF(ДАННЫЕ!$BX463&gt;0,1,0)&amp;IF(ДАННЫЕ!$BF463&gt;500,1,IF(ДАННЫЕ!$BF463&gt;350,2,IF(ДАННЫЕ!$BF463&gt;=200,3,IF(ДАННЫЕ!$BF463&gt;=100,4,IF(ДАННЫЕ!$BF463&gt;=50,5,IF(ДАННЫЕ!$BF463&lt;50,6,0))))))&amp;"AR"&amp;IF(DATEDIF(ДАННЫЕ!$BX463,ДАННЫЕ!$F$1,"y")&gt;1,1,0)&amp;"VG"&amp;IF(ДАННЫЕ!$BH463="0",1,0)&amp;"o"&amp;IF(T463+ДАННЫЕ!$AF463+ДАННЫЕ!$AG463+ДАННЫЕ!$AH463+ДАННЫЕ!$AI463+ДАННЫЕ!$AJ463+ДАННЫЕ!$AP463+ДАННЫЕ!$AQ463+ДАННЫЕ!$AR463+ДАННЫЕ!$AU463+ДАННЫЕ!$AW463+ДАННЫЕ!$AS463+ДАННЫЕ!$AT463&gt;0,1,0)&amp;"x"&amp;ДАННЫЕ!$AG463&amp;"p"&amp;IF(ДАННЫЕ!$BY463&gt;0,1,0)&amp;"v"&amp;IF(ДАННЫЕ!$BZ463&gt;0,1,0)&amp;"n"&amp;ДАННЫЕ!$CA463&amp;"t"&amp;ДАННЫЕ!$AY463&amp;"k"&amp;ДАННЫЕ!$CB463&amp;"q"&amp;ДАННЫЕ!$CC463&amp;"w"&amp;ДАННЫЕ!$CD463&amp;"e"&amp;ДАННЫЕ!$CE463&amp;"m"&amp;ДАННЫЕ!$CF463&amp;"c"&amp;ДАННЫЕ!$CG463&amp;"z"&amp;ДАННЫЕ!$CH463&amp;"d"&amp;IF(H463=4,1,0)&amp;"s"&amp;IF(ДАННЫЕ!$J463=1,0,1)&amp;"u"&amp;IF(ДАННЫЕ!$CJ463&gt;0,1,0)</f>
        <v>g0cf0a06AR1VG0o0xp0v0ntkqwemczd0s1u0</v>
      </c>
      <c r="O463" s="28" t="str">
        <f>ДАННЫЕ!$I463&amp;"g"&amp;B463&amp;A463&amp;"f"&amp;P463&amp;"c"&amp;IF(ДАННЫЕ!$U463&gt;0,1,0)&amp;"s"&amp;IF(ДАННЫЕ!$Q463&gt;0,IF(YEAR(ДАННЫЕ!$F$1)=YEAR(ДАННЫЕ!$Q463),IF(MONTH(ДАННЫЕ!$F$1)=MONTH(ДАННЫЕ!$Q463),111,11),1),0)&amp;"i"&amp;IF(ДАННЫЕ!$R463+ДАННЫЕ!$S463+ДАННЫЕ!$T463=0,0,1)&amp;"h"&amp;IF(ДАННЫЕ!$P463&gt;0,1,0)&amp;"p"&amp;IF(ДАННЫЕ!$CI463&gt;0,IF(YEAR(ДАННЫЕ!$F$1)=YEAR(ДАННЫЕ!$CI463),IF(MONTH(ДАННЫЕ!$F$1)=MONTH(ДАННЫЕ!$CI463),111,11),1),0)&amp;"d"&amp;IF(ДАННЫЕ!$CJ463&gt;0,IF(YEAR(ДАННЫЕ!$F$1)=YEAR(ДАННЫЕ!$CJ463),IF(MONTH(ДАННЫЕ!$F$1)=MONTH(ДАННЫЕ!$CJ463),111,11),1),0)&amp;"o"&amp;IF(ДАННЫЕ!$CK463&gt;0,IF(MONTH(ДАННЫЕ!$F$1)=MONTH(ДАННЫЕ!$CK463),111,11),0)&amp;"v"&amp;IF(ДАННЫЕ!$BE463&gt;0,IF(MONTH(ДАННЫЕ!$F$1)=MONTH(ДАННЫЕ!$BE463),111,11),0)</f>
        <v>g00f0c0s0i0h0p0d0o0v0</v>
      </c>
      <c r="P463" s="15">
        <f t="shared" si="23"/>
        <v>0</v>
      </c>
      <c r="Q463" s="15">
        <f>IF(ДАННЫЕ!$F$1&gt;ДАННЫЕ!$N463,IF(YEAR(ДАННЫЕ!$F$1)=YEAR(ДАННЫЕ!M463),1,0),0)</f>
        <v>0</v>
      </c>
      <c r="R463" s="15">
        <f>IF(ДАННЫЕ!$F$1&gt;ДАННЫЕ!$N463,IF(YEAR(ДАННЫЕ!$F$1)=YEAR(ДАННЫЕ!N463),1,0),0)</f>
        <v>0</v>
      </c>
      <c r="S463" s="15">
        <f>IF(ДАННЫЕ!$AA463="2А",1,IF(ДАННЫЕ!$AA463="2Б",2,IF(ДАННЫЕ!$AA463="2В",3,IF(ДАННЫЕ!$AA463=3,4,IF(ДАННЫЕ!$AA463="4А",5,IF(ДАННЫЕ!$AA463="4Б",6,IF(ДАННЫЕ!$AA463="4В",7,IF(ДАННЫЕ!$AA463=5,8,0))))))))</f>
        <v>0</v>
      </c>
      <c r="T463" s="15">
        <f>IF(OR(ДАННЫЕ!$AC463=2,ДАННЫЕ!$AD463=2,ДАННЫЕ!$AE463=2),2,IF(OR(ДАННЫЕ!$AC463=1,ДАННЫЕ!$AD463=1,ДАННЫЕ!$AE463=1),1,0))</f>
        <v>0</v>
      </c>
    </row>
    <row r="464" spans="1:20" ht="15" customHeight="1" x14ac:dyDescent="0.2">
      <c r="A464" s="78">
        <f>IF(B464&gt;0,IF(MONTH(ДАННЫЕ!$F$1)=MONTH(ДАННЫЕ!$B464),1,0),0)</f>
        <v>0</v>
      </c>
      <c r="B464" s="14">
        <f>IF(ДАННЫЕ!$B464&gt;0,IF(YEAR(ДАННЫЕ!$F$1)=YEAR(ДАННЫЕ!$B464),1,0),0)</f>
        <v>0</v>
      </c>
      <c r="C464" s="14">
        <f>IF(ДАННЫЕ!$CM464&gt;0,IF(YEAR(ДАННЫЕ!$F$1)=YEAR(ДАННЫЕ!$CM464),1,0),0)</f>
        <v>0</v>
      </c>
      <c r="D464" s="14">
        <f>IF(ДАННЫЕ!$CJ464&gt;0,IF(ДАННЫЕ!$CL464&gt;ДАННЫЕ!$F$1,1,IF(ДАННЫЕ!$CL464&gt;0,0,1)),0)</f>
        <v>0</v>
      </c>
      <c r="E464" s="43" t="str">
        <f ca="1">IF(ДАННЫЕ!$F$1&gt;0,IF(ДАННЫЕ!$G464&gt;0,DATEDIF(ДАННЫЕ!$G464,ДАННЫЕ!$F$1,"y"),""),IF(ДАННЫЕ!$G464&gt;0,DATEDIF(ДАННЫЕ!$G464,TODAY(),"y"),""))</f>
        <v/>
      </c>
      <c r="F464" s="43" t="str">
        <f xml:space="preserve"> IF(ДАННЫЕ!$F464="М",IF(E464&gt;=18,IF(E464&lt;60,1,""),""),"")&amp;IF(ДАННЫЕ!$F464="Ж",IF(E464&gt;=18,IF(E464&lt;55,1,""),""),"")</f>
        <v/>
      </c>
      <c r="G464" s="43" t="str">
        <f xml:space="preserve"> IF(ДАННЫЕ!$F464="М",IF(E464&gt;=60,2,""),"")&amp;IF(ДАННЫЕ!$F464="Ж",IF(E464&gt;=55,2,""),"")</f>
        <v/>
      </c>
      <c r="H464" s="43" t="str">
        <f t="shared" ca="1" si="21"/>
        <v/>
      </c>
      <c r="I464" s="43" t="str">
        <f t="shared" ca="1" si="22"/>
        <v>03</v>
      </c>
      <c r="J464" s="28" t="str">
        <f ca="1">ДАННЫЕ!$F464&amp;H464&amp;I464&amp;ДАННЫЕ!$I464&amp;"m"&amp;IF(ДАННЫЕ!$I464&gt;0,IF(ДАННЫЕ!$J464&gt;0,0,1),"")&amp;"f"&amp;IF(ДАННЫЕ!$R464&gt;0,IF(YEAR(ДАННЫЕ!$F$1)=YEAR(ДАННЫЕ!$R464),1,0),0)&amp;"z"&amp;ДАННЫЕ!$R464&amp;"p"&amp;ДАННЫЕ!$S464&amp;"i"&amp;ДАННЫЕ!$T464&amp;"h"&amp;ДАННЫЕ!$K464&amp;"be"&amp;ДАННЫЕ!$BI464&amp;"CD"&amp;IF(ДАННЫЕ!BF464&gt;500,4,IF(ДАННЫЕ!BF464&gt;350,3,IF(ДАННЫЕ!BF464&gt;200,2,IF(ДАННЫЕ!BF464&gt;0,1,0))))&amp;"g"&amp;B464&amp;"d"&amp;H464&amp;"l"&amp;ДАННЫЕ!AT464&amp;"a"&amp;ДАННЫЕ!$V464&amp;"v"&amp;R464&amp;"k"&amp;ДАННЫЕ!$U464&amp;"s"&amp;ДАННЫЕ!$Y464&amp;"t"&amp;ДАННЫЕ!$X464&amp;"b"&amp;IF(ДАННЫЕ!$Q464&gt;1,1,0)&amp;"PP"&amp;ДАННЫЕ!Z464&amp;"c"&amp;S464&amp;"x"&amp;IF(ДАННЫЕ!$BY464&gt;0,IF(YEAR(ДАННЫЕ!$F$1)=YEAR(ДАННЫЕ!$BY464),1,0),0)&amp;"n"&amp;IF(ДАННЫЕ!$BZ464&gt;0,IF(YEAR(ДАННЫЕ!$F$1)=YEAR(ДАННЫЕ!$BZ464),1,0),0)&amp;"u"&amp;D464&amp;"z"&amp;IF(ДАННЫЕ!$CL464&gt;0,IF(YEAR(ДАННЫЕ!$F$1)&gt;YEAR(ДАННЫЕ!$CL464),11,12),0)</f>
        <v>03mf0zpihbeCD0g0dlav0kstb0PPc0x0n0u0z0</v>
      </c>
      <c r="K464" s="28" t="str">
        <f ca="1">ДАННЫЕ!$I464&amp;"x"&amp;B464&amp;"w"&amp;IF(T464+ДАННЫЕ!AD464+ДАННЫЕ!AE464+ДАННЫЕ!AF464+ДАННЫЕ!AG464+ДАННЫЕ!AH464+ДАННЫЕ!$AL464+ДАННЫЕ!AI464+ДАННЫЕ!AJ464+ДАННЫЕ!AK464+ДАННЫЕ!AP464+ДАННЫЕ!AQ464+ДАННЫЕ!AR464+ДАННЫЕ!$AM464+ДАННЫЕ!$AN464+ДАННЫЕ!AS464+ДАННЫЕ!AT464&gt;0,1,0)&amp;IF(OR(T464=2,ДАННЫЕ!AD464=2,ДАННЫЕ!AE464=2,ДАННЫЕ!AF464=2,ДАННЫЕ!AG464=2,ДАННЫЕ!AH464=2,ДАННЫЕ!$AL464=2,ДАННЫЕ!AI464=2,ДАННЫЕ!AJ464=2,ДАННЫЕ!AK464=2,ДАННЫЕ!AP464=2,ДАННЫЕ!AQ464=2,ДАННЫЕ!AR464=2,ДАННЫЕ!$AM464=2,ДАННЫЕ!$AN464=2,ДАННЫЕ!AS464=2,ДАННЫЕ!AT464=2),2,0)&amp;"t"&amp;IF(T464&gt;0,"1"&amp;T464,"00")&amp;"f"&amp;IF(ДАННЫЕ!$AC464,"1"&amp;ДАННЫЕ!$AC464,"00")&amp;"b"&amp;IF(ДАННЫЕ!$AD464,"1"&amp;ДАННЫЕ!$AD464,"00")&amp;"g"&amp;IF(ДАННЫЕ!$AF464,"1"&amp;ДАННЫЕ!$AF464,"00")&amp;"c"&amp;IF(ДАННЫЕ!$AG464,"1"&amp;ДАННЫЕ!$AG464,"00")&amp;"i"&amp;IF(ДАННЫЕ!$AH464,"1"&amp;ДАННЫЕ!$AH464,"00")&amp;"r"&amp;IF(ДАННЫЕ!$AL464,"1"&amp;ДАННЫЕ!$AL464,"00")&amp;"m"&amp;IF(ДАННЫЕ!$AI464,"1"&amp;ДАННЫЕ!$AI464,"00")&amp;"hS"&amp;IF(ДАННЫЕ!$AJ464,"1"&amp;ДАННЫЕ!$AJ464,"00")&amp;"hZ"&amp;IF(ДАННЫЕ!$AK464,"1"&amp;ДАННЫЕ!$AK464,"00")&amp;"p"&amp;IF(ДАННЫЕ!$AP464,"1"&amp;ДАННЫЕ!$AP464,"00")&amp;"k"&amp;IF(ДАННЫЕ!$AQ464,"1"&amp;ДАННЫЕ!$AQ464,"00")&amp;"z"&amp;IF(ДАННЫЕ!$AR464,"1"&amp;ДАННЫЕ!$AR464,"00")&amp;"j"&amp;IF(ДАННЫЕ!$AM464,"1"&amp;ДАННЫЕ!$AM464,"00")&amp;"n"&amp;IF(ДАННЫЕ!$AN464,"1"&amp;ДАННЫЕ!$AN464,"00")&amp;"E"&amp;ДАННЫЕ!BI464&amp;"L"&amp;ДАННЫЕ!AO464&amp;"h"&amp;IF(ДАННЫЕ!$AU464&gt;0,1,0)&amp;"v"&amp;IF(ДАННЫЕ!$AW464&gt;0,1,0)&amp;"a"&amp;IF(ДАННЫЕ!$AS464,"1"&amp;ДАННЫЕ!$AS464,"00")&amp;"s"&amp;IF(ДАННЫЕ!$AT464,"1"&amp;ДАННЫЕ!$AT464,"00")&amp;"u"&amp;IF(ДАННЫЕ!$CJ464&gt;0,1,0)&amp;"y"&amp;B464&amp;"d"&amp;H464&amp;"e"&amp;F464&amp;G464</f>
        <v>x0w00t00f00b00g00c00i00r00m00hS00hZ00p00k00z00j00n00ELh0v0a00s00u0y0de</v>
      </c>
      <c r="L464" s="28" t="str">
        <f ca="1">ДАННЫЕ!$I464&amp;"VN"&amp;IF(ДАННЫЕ!AW464&gt;0,11,10)&amp;"CD"&amp;IF(ДАННЫЕ!BF464&gt;500,16,IF(ДАННЫЕ!BF464&gt;350,15,IF(ДАННЫЕ!BF464&gt;=200,14,IF(ДАННЫЕ!BF464&gt;=100,13,IF(ДАННЫЕ!BF464&gt;=50,12,IF(ДАННЫЕ!BF464&gt;0,11,10))))))&amp;"AR"&amp;IF(ДАННЫЕ!BX464&gt;0,1,0)&amp;"GD"&amp;B464&amp;"VV"&amp;IF(E464&gt;=5,IF(E464&lt;18,1,0),0)</f>
        <v>VN10CD10AR0GD0VV0</v>
      </c>
      <c r="M464" s="28" t="str">
        <f>ДАННЫЕ!$I464&amp;"b"&amp;ДАННЫЕ!$BI464&amp;"r"&amp;ДАННЫЕ!$BJ464&amp;"CD"&amp;IF(ДАННЫЕ!BF464&gt;0,IF(ДАННЫЕ!BF464&lt;200,1,IF(ДАННЫЕ!BF464&lt;350,2,3)),0)&amp;"h"&amp;IF(ДАННЫЕ!$BK464+ДАННЫЕ!$BL464+ДАННЫЕ!$BM464&gt;0,1,0)&amp;"x"&amp;ДАННЫЕ!$BK464&amp;"y"&amp;ДАННЫЕ!$BL464&amp;"z"&amp;ДАННЫЕ!$BM464&amp;"c"&amp;IF(ДАННЫЕ!$BK464+ДАННЫЕ!$BL464+ДАННЫЕ!$BM464=3,1,0)&amp;"a"&amp;IF(ДАННЫЕ!$BQ464+ДАННЫЕ!$BR464&gt;0,1,0)&amp;"d"&amp;ДАННЫЕ!$BQ464&amp;"v"&amp;ДАННЫЕ!$BR464&amp;"p"&amp;ДАННЫЕ!$BS464&amp;"n"&amp;ДАННЫЕ!$BU464&amp;"t"&amp;ДАННЫЕ!$BV464&amp;"o"&amp;ДАННЫЕ!$BT464&amp;"l"&amp;IF(ДАННЫЕ!$BN464&gt;0,1,0)&amp;ДАННЫЕ!$BN464&amp;"g"&amp;ДАННЫЕ!$BO464&amp;"s"&amp;ДАННЫЕ!$BP464&amp;"DZ"&amp;IF(ДАННЫЕ!B464-ДАННЫЕ!G464 &lt; 60,IF(ДАННЫЕ!B464-ДАННЫЕ!G464 &gt;= 0,1,0),0)&amp;"u"&amp;IF(ДАННЫЕ!$CJ464&gt;0,1,0)</f>
        <v>brCD0h0xyzc0a0dvpntol0gsDZ1u0</v>
      </c>
      <c r="N464" s="28" t="str">
        <f ca="1">ДАННЫЕ!$F464&amp;ДАННЫЕ!$I464&amp;"g"&amp;B464&amp;"cf"&amp;D464&amp;"a"&amp;IF(ДАННЫЕ!$BX464&gt;0,1,0)&amp;IF(ДАННЫЕ!$BF464&gt;500,1,IF(ДАННЫЕ!$BF464&gt;350,2,IF(ДАННЫЕ!$BF464&gt;=200,3,IF(ДАННЫЕ!$BF464&gt;=100,4,IF(ДАННЫЕ!$BF464&gt;=50,5,IF(ДАННЫЕ!$BF464&lt;50,6,0))))))&amp;"AR"&amp;IF(DATEDIF(ДАННЫЕ!$BX464,ДАННЫЕ!$F$1,"y")&gt;1,1,0)&amp;"VG"&amp;IF(ДАННЫЕ!$BH464="0",1,0)&amp;"o"&amp;IF(T464+ДАННЫЕ!$AF464+ДАННЫЕ!$AG464+ДАННЫЕ!$AH464+ДАННЫЕ!$AI464+ДАННЫЕ!$AJ464+ДАННЫЕ!$AP464+ДАННЫЕ!$AQ464+ДАННЫЕ!$AR464+ДАННЫЕ!$AU464+ДАННЫЕ!$AW464+ДАННЫЕ!$AS464+ДАННЫЕ!$AT464&gt;0,1,0)&amp;"x"&amp;ДАННЫЕ!$AG464&amp;"p"&amp;IF(ДАННЫЕ!$BY464&gt;0,1,0)&amp;"v"&amp;IF(ДАННЫЕ!$BZ464&gt;0,1,0)&amp;"n"&amp;ДАННЫЕ!$CA464&amp;"t"&amp;ДАННЫЕ!$AY464&amp;"k"&amp;ДАННЫЕ!$CB464&amp;"q"&amp;ДАННЫЕ!$CC464&amp;"w"&amp;ДАННЫЕ!$CD464&amp;"e"&amp;ДАННЫЕ!$CE464&amp;"m"&amp;ДАННЫЕ!$CF464&amp;"c"&amp;ДАННЫЕ!$CG464&amp;"z"&amp;ДАННЫЕ!$CH464&amp;"d"&amp;IF(H464=4,1,0)&amp;"s"&amp;IF(ДАННЫЕ!$J464=1,0,1)&amp;"u"&amp;IF(ДАННЫЕ!$CJ464&gt;0,1,0)</f>
        <v>g0cf0a06AR1VG0o0xp0v0ntkqwemczd0s1u0</v>
      </c>
      <c r="O464" s="28" t="str">
        <f>ДАННЫЕ!$I464&amp;"g"&amp;B464&amp;A464&amp;"f"&amp;P464&amp;"c"&amp;IF(ДАННЫЕ!$U464&gt;0,1,0)&amp;"s"&amp;IF(ДАННЫЕ!$Q464&gt;0,IF(YEAR(ДАННЫЕ!$F$1)=YEAR(ДАННЫЕ!$Q464),IF(MONTH(ДАННЫЕ!$F$1)=MONTH(ДАННЫЕ!$Q464),111,11),1),0)&amp;"i"&amp;IF(ДАННЫЕ!$R464+ДАННЫЕ!$S464+ДАННЫЕ!$T464=0,0,1)&amp;"h"&amp;IF(ДАННЫЕ!$P464&gt;0,1,0)&amp;"p"&amp;IF(ДАННЫЕ!$CI464&gt;0,IF(YEAR(ДАННЫЕ!$F$1)=YEAR(ДАННЫЕ!$CI464),IF(MONTH(ДАННЫЕ!$F$1)=MONTH(ДАННЫЕ!$CI464),111,11),1),0)&amp;"d"&amp;IF(ДАННЫЕ!$CJ464&gt;0,IF(YEAR(ДАННЫЕ!$F$1)=YEAR(ДАННЫЕ!$CJ464),IF(MONTH(ДАННЫЕ!$F$1)=MONTH(ДАННЫЕ!$CJ464),111,11),1),0)&amp;"o"&amp;IF(ДАННЫЕ!$CK464&gt;0,IF(MONTH(ДАННЫЕ!$F$1)=MONTH(ДАННЫЕ!$CK464),111,11),0)&amp;"v"&amp;IF(ДАННЫЕ!$BE464&gt;0,IF(MONTH(ДАННЫЕ!$F$1)=MONTH(ДАННЫЕ!$BE464),111,11),0)</f>
        <v>g00f0c0s0i0h0p0d0o0v0</v>
      </c>
      <c r="P464" s="15">
        <f t="shared" si="23"/>
        <v>0</v>
      </c>
      <c r="Q464" s="15">
        <f>IF(ДАННЫЕ!$F$1&gt;ДАННЫЕ!$N464,IF(YEAR(ДАННЫЕ!$F$1)=YEAR(ДАННЫЕ!M464),1,0),0)</f>
        <v>0</v>
      </c>
      <c r="R464" s="15">
        <f>IF(ДАННЫЕ!$F$1&gt;ДАННЫЕ!$N464,IF(YEAR(ДАННЫЕ!$F$1)=YEAR(ДАННЫЕ!N464),1,0),0)</f>
        <v>0</v>
      </c>
      <c r="S464" s="15">
        <f>IF(ДАННЫЕ!$AA464="2А",1,IF(ДАННЫЕ!$AA464="2Б",2,IF(ДАННЫЕ!$AA464="2В",3,IF(ДАННЫЕ!$AA464=3,4,IF(ДАННЫЕ!$AA464="4А",5,IF(ДАННЫЕ!$AA464="4Б",6,IF(ДАННЫЕ!$AA464="4В",7,IF(ДАННЫЕ!$AA464=5,8,0))))))))</f>
        <v>0</v>
      </c>
      <c r="T464" s="15">
        <f>IF(OR(ДАННЫЕ!$AC464=2,ДАННЫЕ!$AD464=2,ДАННЫЕ!$AE464=2),2,IF(OR(ДАННЫЕ!$AC464=1,ДАННЫЕ!$AD464=1,ДАННЫЕ!$AE464=1),1,0))</f>
        <v>0</v>
      </c>
    </row>
    <row r="465" spans="1:20" ht="15" customHeight="1" x14ac:dyDescent="0.2">
      <c r="A465" s="78">
        <f>IF(B465&gt;0,IF(MONTH(ДАННЫЕ!$F$1)=MONTH(ДАННЫЕ!$B465),1,0),0)</f>
        <v>0</v>
      </c>
      <c r="B465" s="14">
        <f>IF(ДАННЫЕ!$B465&gt;0,IF(YEAR(ДАННЫЕ!$F$1)=YEAR(ДАННЫЕ!$B465),1,0),0)</f>
        <v>0</v>
      </c>
      <c r="C465" s="14">
        <f>IF(ДАННЫЕ!$CM465&gt;0,IF(YEAR(ДАННЫЕ!$F$1)=YEAR(ДАННЫЕ!$CM465),1,0),0)</f>
        <v>0</v>
      </c>
      <c r="D465" s="14">
        <f>IF(ДАННЫЕ!$CJ465&gt;0,IF(ДАННЫЕ!$CL465&gt;ДАННЫЕ!$F$1,1,IF(ДАННЫЕ!$CL465&gt;0,0,1)),0)</f>
        <v>0</v>
      </c>
      <c r="E465" s="43" t="str">
        <f ca="1">IF(ДАННЫЕ!$F$1&gt;0,IF(ДАННЫЕ!$G465&gt;0,DATEDIF(ДАННЫЕ!$G465,ДАННЫЕ!$F$1,"y"),""),IF(ДАННЫЕ!$G465&gt;0,DATEDIF(ДАННЫЕ!$G465,TODAY(),"y"),""))</f>
        <v/>
      </c>
      <c r="F465" s="43" t="str">
        <f xml:space="preserve"> IF(ДАННЫЕ!$F465="М",IF(E465&gt;=18,IF(E465&lt;60,1,""),""),"")&amp;IF(ДАННЫЕ!$F465="Ж",IF(E465&gt;=18,IF(E465&lt;55,1,""),""),"")</f>
        <v/>
      </c>
      <c r="G465" s="43" t="str">
        <f xml:space="preserve"> IF(ДАННЫЕ!$F465="М",IF(E465&gt;=60,2,""),"")&amp;IF(ДАННЫЕ!$F465="Ж",IF(E465&gt;=55,2,""),"")</f>
        <v/>
      </c>
      <c r="H465" s="43" t="str">
        <f t="shared" ca="1" si="21"/>
        <v/>
      </c>
      <c r="I465" s="43" t="str">
        <f t="shared" ca="1" si="22"/>
        <v>03</v>
      </c>
      <c r="J465" s="28" t="str">
        <f ca="1">ДАННЫЕ!$F465&amp;H465&amp;I465&amp;ДАННЫЕ!$I465&amp;"m"&amp;IF(ДАННЫЕ!$I465&gt;0,IF(ДАННЫЕ!$J465&gt;0,0,1),"")&amp;"f"&amp;IF(ДАННЫЕ!$R465&gt;0,IF(YEAR(ДАННЫЕ!$F$1)=YEAR(ДАННЫЕ!$R465),1,0),0)&amp;"z"&amp;ДАННЫЕ!$R465&amp;"p"&amp;ДАННЫЕ!$S465&amp;"i"&amp;ДАННЫЕ!$T465&amp;"h"&amp;ДАННЫЕ!$K465&amp;"be"&amp;ДАННЫЕ!$BI465&amp;"CD"&amp;IF(ДАННЫЕ!BF465&gt;500,4,IF(ДАННЫЕ!BF465&gt;350,3,IF(ДАННЫЕ!BF465&gt;200,2,IF(ДАННЫЕ!BF465&gt;0,1,0))))&amp;"g"&amp;B465&amp;"d"&amp;H465&amp;"l"&amp;ДАННЫЕ!AT465&amp;"a"&amp;ДАННЫЕ!$V465&amp;"v"&amp;R465&amp;"k"&amp;ДАННЫЕ!$U465&amp;"s"&amp;ДАННЫЕ!$Y465&amp;"t"&amp;ДАННЫЕ!$X465&amp;"b"&amp;IF(ДАННЫЕ!$Q465&gt;1,1,0)&amp;"PP"&amp;ДАННЫЕ!Z465&amp;"c"&amp;S465&amp;"x"&amp;IF(ДАННЫЕ!$BY465&gt;0,IF(YEAR(ДАННЫЕ!$F$1)=YEAR(ДАННЫЕ!$BY465),1,0),0)&amp;"n"&amp;IF(ДАННЫЕ!$BZ465&gt;0,IF(YEAR(ДАННЫЕ!$F$1)=YEAR(ДАННЫЕ!$BZ465),1,0),0)&amp;"u"&amp;D465&amp;"z"&amp;IF(ДАННЫЕ!$CL465&gt;0,IF(YEAR(ДАННЫЕ!$F$1)&gt;YEAR(ДАННЫЕ!$CL465),11,12),0)</f>
        <v>03mf0zpihbeCD0g0dlav0kstb0PPc0x0n0u0z0</v>
      </c>
      <c r="K465" s="28" t="str">
        <f ca="1">ДАННЫЕ!$I465&amp;"x"&amp;B465&amp;"w"&amp;IF(T465+ДАННЫЕ!AD465+ДАННЫЕ!AE465+ДАННЫЕ!AF465+ДАННЫЕ!AG465+ДАННЫЕ!AH465+ДАННЫЕ!$AL465+ДАННЫЕ!AI465+ДАННЫЕ!AJ465+ДАННЫЕ!AK465+ДАННЫЕ!AP465+ДАННЫЕ!AQ465+ДАННЫЕ!AR465+ДАННЫЕ!$AM465+ДАННЫЕ!$AN465+ДАННЫЕ!AS465+ДАННЫЕ!AT465&gt;0,1,0)&amp;IF(OR(T465=2,ДАННЫЕ!AD465=2,ДАННЫЕ!AE465=2,ДАННЫЕ!AF465=2,ДАННЫЕ!AG465=2,ДАННЫЕ!AH465=2,ДАННЫЕ!$AL465=2,ДАННЫЕ!AI465=2,ДАННЫЕ!AJ465=2,ДАННЫЕ!AK465=2,ДАННЫЕ!AP465=2,ДАННЫЕ!AQ465=2,ДАННЫЕ!AR465=2,ДАННЫЕ!$AM465=2,ДАННЫЕ!$AN465=2,ДАННЫЕ!AS465=2,ДАННЫЕ!AT465=2),2,0)&amp;"t"&amp;IF(T465&gt;0,"1"&amp;T465,"00")&amp;"f"&amp;IF(ДАННЫЕ!$AC465,"1"&amp;ДАННЫЕ!$AC465,"00")&amp;"b"&amp;IF(ДАННЫЕ!$AD465,"1"&amp;ДАННЫЕ!$AD465,"00")&amp;"g"&amp;IF(ДАННЫЕ!$AF465,"1"&amp;ДАННЫЕ!$AF465,"00")&amp;"c"&amp;IF(ДАННЫЕ!$AG465,"1"&amp;ДАННЫЕ!$AG465,"00")&amp;"i"&amp;IF(ДАННЫЕ!$AH465,"1"&amp;ДАННЫЕ!$AH465,"00")&amp;"r"&amp;IF(ДАННЫЕ!$AL465,"1"&amp;ДАННЫЕ!$AL465,"00")&amp;"m"&amp;IF(ДАННЫЕ!$AI465,"1"&amp;ДАННЫЕ!$AI465,"00")&amp;"hS"&amp;IF(ДАННЫЕ!$AJ465,"1"&amp;ДАННЫЕ!$AJ465,"00")&amp;"hZ"&amp;IF(ДАННЫЕ!$AK465,"1"&amp;ДАННЫЕ!$AK465,"00")&amp;"p"&amp;IF(ДАННЫЕ!$AP465,"1"&amp;ДАННЫЕ!$AP465,"00")&amp;"k"&amp;IF(ДАННЫЕ!$AQ465,"1"&amp;ДАННЫЕ!$AQ465,"00")&amp;"z"&amp;IF(ДАННЫЕ!$AR465,"1"&amp;ДАННЫЕ!$AR465,"00")&amp;"j"&amp;IF(ДАННЫЕ!$AM465,"1"&amp;ДАННЫЕ!$AM465,"00")&amp;"n"&amp;IF(ДАННЫЕ!$AN465,"1"&amp;ДАННЫЕ!$AN465,"00")&amp;"E"&amp;ДАННЫЕ!BI465&amp;"L"&amp;ДАННЫЕ!AO465&amp;"h"&amp;IF(ДАННЫЕ!$AU465&gt;0,1,0)&amp;"v"&amp;IF(ДАННЫЕ!$AW465&gt;0,1,0)&amp;"a"&amp;IF(ДАННЫЕ!$AS465,"1"&amp;ДАННЫЕ!$AS465,"00")&amp;"s"&amp;IF(ДАННЫЕ!$AT465,"1"&amp;ДАННЫЕ!$AT465,"00")&amp;"u"&amp;IF(ДАННЫЕ!$CJ465&gt;0,1,0)&amp;"y"&amp;B465&amp;"d"&amp;H465&amp;"e"&amp;F465&amp;G465</f>
        <v>x0w00t00f00b00g00c00i00r00m00hS00hZ00p00k00z00j00n00ELh0v0a00s00u0y0de</v>
      </c>
      <c r="L465" s="28" t="str">
        <f ca="1">ДАННЫЕ!$I465&amp;"VN"&amp;IF(ДАННЫЕ!AW465&gt;0,11,10)&amp;"CD"&amp;IF(ДАННЫЕ!BF465&gt;500,16,IF(ДАННЫЕ!BF465&gt;350,15,IF(ДАННЫЕ!BF465&gt;=200,14,IF(ДАННЫЕ!BF465&gt;=100,13,IF(ДАННЫЕ!BF465&gt;=50,12,IF(ДАННЫЕ!BF465&gt;0,11,10))))))&amp;"AR"&amp;IF(ДАННЫЕ!BX465&gt;0,1,0)&amp;"GD"&amp;B465&amp;"VV"&amp;IF(E465&gt;=5,IF(E465&lt;18,1,0),0)</f>
        <v>VN10CD10AR0GD0VV0</v>
      </c>
      <c r="M465" s="28" t="str">
        <f>ДАННЫЕ!$I465&amp;"b"&amp;ДАННЫЕ!$BI465&amp;"r"&amp;ДАННЫЕ!$BJ465&amp;"CD"&amp;IF(ДАННЫЕ!BF465&gt;0,IF(ДАННЫЕ!BF465&lt;200,1,IF(ДАННЫЕ!BF465&lt;350,2,3)),0)&amp;"h"&amp;IF(ДАННЫЕ!$BK465+ДАННЫЕ!$BL465+ДАННЫЕ!$BM465&gt;0,1,0)&amp;"x"&amp;ДАННЫЕ!$BK465&amp;"y"&amp;ДАННЫЕ!$BL465&amp;"z"&amp;ДАННЫЕ!$BM465&amp;"c"&amp;IF(ДАННЫЕ!$BK465+ДАННЫЕ!$BL465+ДАННЫЕ!$BM465=3,1,0)&amp;"a"&amp;IF(ДАННЫЕ!$BQ465+ДАННЫЕ!$BR465&gt;0,1,0)&amp;"d"&amp;ДАННЫЕ!$BQ465&amp;"v"&amp;ДАННЫЕ!$BR465&amp;"p"&amp;ДАННЫЕ!$BS465&amp;"n"&amp;ДАННЫЕ!$BU465&amp;"t"&amp;ДАННЫЕ!$BV465&amp;"o"&amp;ДАННЫЕ!$BT465&amp;"l"&amp;IF(ДАННЫЕ!$BN465&gt;0,1,0)&amp;ДАННЫЕ!$BN465&amp;"g"&amp;ДАННЫЕ!$BO465&amp;"s"&amp;ДАННЫЕ!$BP465&amp;"DZ"&amp;IF(ДАННЫЕ!B465-ДАННЫЕ!G465 &lt; 60,IF(ДАННЫЕ!B465-ДАННЫЕ!G465 &gt;= 0,1,0),0)&amp;"u"&amp;IF(ДАННЫЕ!$CJ465&gt;0,1,0)</f>
        <v>brCD0h0xyzc0a0dvpntol0gsDZ1u0</v>
      </c>
      <c r="N465" s="28" t="str">
        <f ca="1">ДАННЫЕ!$F465&amp;ДАННЫЕ!$I465&amp;"g"&amp;B465&amp;"cf"&amp;D465&amp;"a"&amp;IF(ДАННЫЕ!$BX465&gt;0,1,0)&amp;IF(ДАННЫЕ!$BF465&gt;500,1,IF(ДАННЫЕ!$BF465&gt;350,2,IF(ДАННЫЕ!$BF465&gt;=200,3,IF(ДАННЫЕ!$BF465&gt;=100,4,IF(ДАННЫЕ!$BF465&gt;=50,5,IF(ДАННЫЕ!$BF465&lt;50,6,0))))))&amp;"AR"&amp;IF(DATEDIF(ДАННЫЕ!$BX465,ДАННЫЕ!$F$1,"y")&gt;1,1,0)&amp;"VG"&amp;IF(ДАННЫЕ!$BH465="0",1,0)&amp;"o"&amp;IF(T465+ДАННЫЕ!$AF465+ДАННЫЕ!$AG465+ДАННЫЕ!$AH465+ДАННЫЕ!$AI465+ДАННЫЕ!$AJ465+ДАННЫЕ!$AP465+ДАННЫЕ!$AQ465+ДАННЫЕ!$AR465+ДАННЫЕ!$AU465+ДАННЫЕ!$AW465+ДАННЫЕ!$AS465+ДАННЫЕ!$AT465&gt;0,1,0)&amp;"x"&amp;ДАННЫЕ!$AG465&amp;"p"&amp;IF(ДАННЫЕ!$BY465&gt;0,1,0)&amp;"v"&amp;IF(ДАННЫЕ!$BZ465&gt;0,1,0)&amp;"n"&amp;ДАННЫЕ!$CA465&amp;"t"&amp;ДАННЫЕ!$AY465&amp;"k"&amp;ДАННЫЕ!$CB465&amp;"q"&amp;ДАННЫЕ!$CC465&amp;"w"&amp;ДАННЫЕ!$CD465&amp;"e"&amp;ДАННЫЕ!$CE465&amp;"m"&amp;ДАННЫЕ!$CF465&amp;"c"&amp;ДАННЫЕ!$CG465&amp;"z"&amp;ДАННЫЕ!$CH465&amp;"d"&amp;IF(H465=4,1,0)&amp;"s"&amp;IF(ДАННЫЕ!$J465=1,0,1)&amp;"u"&amp;IF(ДАННЫЕ!$CJ465&gt;0,1,0)</f>
        <v>g0cf0a06AR1VG0o0xp0v0ntkqwemczd0s1u0</v>
      </c>
      <c r="O465" s="28" t="str">
        <f>ДАННЫЕ!$I465&amp;"g"&amp;B465&amp;A465&amp;"f"&amp;P465&amp;"c"&amp;IF(ДАННЫЕ!$U465&gt;0,1,0)&amp;"s"&amp;IF(ДАННЫЕ!$Q465&gt;0,IF(YEAR(ДАННЫЕ!$F$1)=YEAR(ДАННЫЕ!$Q465),IF(MONTH(ДАННЫЕ!$F$1)=MONTH(ДАННЫЕ!$Q465),111,11),1),0)&amp;"i"&amp;IF(ДАННЫЕ!$R465+ДАННЫЕ!$S465+ДАННЫЕ!$T465=0,0,1)&amp;"h"&amp;IF(ДАННЫЕ!$P465&gt;0,1,0)&amp;"p"&amp;IF(ДАННЫЕ!$CI465&gt;0,IF(YEAR(ДАННЫЕ!$F$1)=YEAR(ДАННЫЕ!$CI465),IF(MONTH(ДАННЫЕ!$F$1)=MONTH(ДАННЫЕ!$CI465),111,11),1),0)&amp;"d"&amp;IF(ДАННЫЕ!$CJ465&gt;0,IF(YEAR(ДАННЫЕ!$F$1)=YEAR(ДАННЫЕ!$CJ465),IF(MONTH(ДАННЫЕ!$F$1)=MONTH(ДАННЫЕ!$CJ465),111,11),1),0)&amp;"o"&amp;IF(ДАННЫЕ!$CK465&gt;0,IF(MONTH(ДАННЫЕ!$F$1)=MONTH(ДАННЫЕ!$CK465),111,11),0)&amp;"v"&amp;IF(ДАННЫЕ!$BE465&gt;0,IF(MONTH(ДАННЫЕ!$F$1)=MONTH(ДАННЫЕ!$BE465),111,11),0)</f>
        <v>g00f0c0s0i0h0p0d0o0v0</v>
      </c>
      <c r="P465" s="15">
        <f t="shared" si="23"/>
        <v>0</v>
      </c>
      <c r="Q465" s="15">
        <f>IF(ДАННЫЕ!$F$1&gt;ДАННЫЕ!$N465,IF(YEAR(ДАННЫЕ!$F$1)=YEAR(ДАННЫЕ!M465),1,0),0)</f>
        <v>0</v>
      </c>
      <c r="R465" s="15">
        <f>IF(ДАННЫЕ!$F$1&gt;ДАННЫЕ!$N465,IF(YEAR(ДАННЫЕ!$F$1)=YEAR(ДАННЫЕ!N465),1,0),0)</f>
        <v>0</v>
      </c>
      <c r="S465" s="15">
        <f>IF(ДАННЫЕ!$AA465="2А",1,IF(ДАННЫЕ!$AA465="2Б",2,IF(ДАННЫЕ!$AA465="2В",3,IF(ДАННЫЕ!$AA465=3,4,IF(ДАННЫЕ!$AA465="4А",5,IF(ДАННЫЕ!$AA465="4Б",6,IF(ДАННЫЕ!$AA465="4В",7,IF(ДАННЫЕ!$AA465=5,8,0))))))))</f>
        <v>0</v>
      </c>
      <c r="T465" s="15">
        <f>IF(OR(ДАННЫЕ!$AC465=2,ДАННЫЕ!$AD465=2,ДАННЫЕ!$AE465=2),2,IF(OR(ДАННЫЕ!$AC465=1,ДАННЫЕ!$AD465=1,ДАННЫЕ!$AE465=1),1,0))</f>
        <v>0</v>
      </c>
    </row>
    <row r="466" spans="1:20" ht="15" customHeight="1" x14ac:dyDescent="0.2">
      <c r="A466" s="78">
        <f>IF(B466&gt;0,IF(MONTH(ДАННЫЕ!$F$1)=MONTH(ДАННЫЕ!$B466),1,0),0)</f>
        <v>0</v>
      </c>
      <c r="B466" s="14">
        <f>IF(ДАННЫЕ!$B466&gt;0,IF(YEAR(ДАННЫЕ!$F$1)=YEAR(ДАННЫЕ!$B466),1,0),0)</f>
        <v>0</v>
      </c>
      <c r="C466" s="14">
        <f>IF(ДАННЫЕ!$CM466&gt;0,IF(YEAR(ДАННЫЕ!$F$1)=YEAR(ДАННЫЕ!$CM466),1,0),0)</f>
        <v>0</v>
      </c>
      <c r="D466" s="14">
        <f>IF(ДАННЫЕ!$CJ466&gt;0,IF(ДАННЫЕ!$CL466&gt;ДАННЫЕ!$F$1,1,IF(ДАННЫЕ!$CL466&gt;0,0,1)),0)</f>
        <v>0</v>
      </c>
      <c r="E466" s="43" t="str">
        <f ca="1">IF(ДАННЫЕ!$F$1&gt;0,IF(ДАННЫЕ!$G466&gt;0,DATEDIF(ДАННЫЕ!$G466,ДАННЫЕ!$F$1,"y"),""),IF(ДАННЫЕ!$G466&gt;0,DATEDIF(ДАННЫЕ!$G466,TODAY(),"y"),""))</f>
        <v/>
      </c>
      <c r="F466" s="43" t="str">
        <f xml:space="preserve"> IF(ДАННЫЕ!$F466="М",IF(E466&gt;=18,IF(E466&lt;60,1,""),""),"")&amp;IF(ДАННЫЕ!$F466="Ж",IF(E466&gt;=18,IF(E466&lt;55,1,""),""),"")</f>
        <v/>
      </c>
      <c r="G466" s="43" t="str">
        <f xml:space="preserve"> IF(ДАННЫЕ!$F466="М",IF(E466&gt;=60,2,""),"")&amp;IF(ДАННЫЕ!$F466="Ж",IF(E466&gt;=55,2,""),"")</f>
        <v/>
      </c>
      <c r="H466" s="43" t="str">
        <f t="shared" ca="1" si="21"/>
        <v/>
      </c>
      <c r="I466" s="43" t="str">
        <f t="shared" ca="1" si="22"/>
        <v>03</v>
      </c>
      <c r="J466" s="28" t="str">
        <f ca="1">ДАННЫЕ!$F466&amp;H466&amp;I466&amp;ДАННЫЕ!$I466&amp;"m"&amp;IF(ДАННЫЕ!$I466&gt;0,IF(ДАННЫЕ!$J466&gt;0,0,1),"")&amp;"f"&amp;IF(ДАННЫЕ!$R466&gt;0,IF(YEAR(ДАННЫЕ!$F$1)=YEAR(ДАННЫЕ!$R466),1,0),0)&amp;"z"&amp;ДАННЫЕ!$R466&amp;"p"&amp;ДАННЫЕ!$S466&amp;"i"&amp;ДАННЫЕ!$T466&amp;"h"&amp;ДАННЫЕ!$K466&amp;"be"&amp;ДАННЫЕ!$BI466&amp;"CD"&amp;IF(ДАННЫЕ!BF466&gt;500,4,IF(ДАННЫЕ!BF466&gt;350,3,IF(ДАННЫЕ!BF466&gt;200,2,IF(ДАННЫЕ!BF466&gt;0,1,0))))&amp;"g"&amp;B466&amp;"d"&amp;H466&amp;"l"&amp;ДАННЫЕ!AT466&amp;"a"&amp;ДАННЫЕ!$V466&amp;"v"&amp;R466&amp;"k"&amp;ДАННЫЕ!$U466&amp;"s"&amp;ДАННЫЕ!$Y466&amp;"t"&amp;ДАННЫЕ!$X466&amp;"b"&amp;IF(ДАННЫЕ!$Q466&gt;1,1,0)&amp;"PP"&amp;ДАННЫЕ!Z466&amp;"c"&amp;S466&amp;"x"&amp;IF(ДАННЫЕ!$BY466&gt;0,IF(YEAR(ДАННЫЕ!$F$1)=YEAR(ДАННЫЕ!$BY466),1,0),0)&amp;"n"&amp;IF(ДАННЫЕ!$BZ466&gt;0,IF(YEAR(ДАННЫЕ!$F$1)=YEAR(ДАННЫЕ!$BZ466),1,0),0)&amp;"u"&amp;D466&amp;"z"&amp;IF(ДАННЫЕ!$CL466&gt;0,IF(YEAR(ДАННЫЕ!$F$1)&gt;YEAR(ДАННЫЕ!$CL466),11,12),0)</f>
        <v>03mf0zpihbeCD0g0dlav0kstb0PPc0x0n0u0z0</v>
      </c>
      <c r="K466" s="28" t="str">
        <f ca="1">ДАННЫЕ!$I466&amp;"x"&amp;B466&amp;"w"&amp;IF(T466+ДАННЫЕ!AD466+ДАННЫЕ!AE466+ДАННЫЕ!AF466+ДАННЫЕ!AG466+ДАННЫЕ!AH466+ДАННЫЕ!$AL466+ДАННЫЕ!AI466+ДАННЫЕ!AJ466+ДАННЫЕ!AK466+ДАННЫЕ!AP466+ДАННЫЕ!AQ466+ДАННЫЕ!AR466+ДАННЫЕ!$AM466+ДАННЫЕ!$AN466+ДАННЫЕ!AS466+ДАННЫЕ!AT466&gt;0,1,0)&amp;IF(OR(T466=2,ДАННЫЕ!AD466=2,ДАННЫЕ!AE466=2,ДАННЫЕ!AF466=2,ДАННЫЕ!AG466=2,ДАННЫЕ!AH466=2,ДАННЫЕ!$AL466=2,ДАННЫЕ!AI466=2,ДАННЫЕ!AJ466=2,ДАННЫЕ!AK466=2,ДАННЫЕ!AP466=2,ДАННЫЕ!AQ466=2,ДАННЫЕ!AR466=2,ДАННЫЕ!$AM466=2,ДАННЫЕ!$AN466=2,ДАННЫЕ!AS466=2,ДАННЫЕ!AT466=2),2,0)&amp;"t"&amp;IF(T466&gt;0,"1"&amp;T466,"00")&amp;"f"&amp;IF(ДАННЫЕ!$AC466,"1"&amp;ДАННЫЕ!$AC466,"00")&amp;"b"&amp;IF(ДАННЫЕ!$AD466,"1"&amp;ДАННЫЕ!$AD466,"00")&amp;"g"&amp;IF(ДАННЫЕ!$AF466,"1"&amp;ДАННЫЕ!$AF466,"00")&amp;"c"&amp;IF(ДАННЫЕ!$AG466,"1"&amp;ДАННЫЕ!$AG466,"00")&amp;"i"&amp;IF(ДАННЫЕ!$AH466,"1"&amp;ДАННЫЕ!$AH466,"00")&amp;"r"&amp;IF(ДАННЫЕ!$AL466,"1"&amp;ДАННЫЕ!$AL466,"00")&amp;"m"&amp;IF(ДАННЫЕ!$AI466,"1"&amp;ДАННЫЕ!$AI466,"00")&amp;"hS"&amp;IF(ДАННЫЕ!$AJ466,"1"&amp;ДАННЫЕ!$AJ466,"00")&amp;"hZ"&amp;IF(ДАННЫЕ!$AK466,"1"&amp;ДАННЫЕ!$AK466,"00")&amp;"p"&amp;IF(ДАННЫЕ!$AP466,"1"&amp;ДАННЫЕ!$AP466,"00")&amp;"k"&amp;IF(ДАННЫЕ!$AQ466,"1"&amp;ДАННЫЕ!$AQ466,"00")&amp;"z"&amp;IF(ДАННЫЕ!$AR466,"1"&amp;ДАННЫЕ!$AR466,"00")&amp;"j"&amp;IF(ДАННЫЕ!$AM466,"1"&amp;ДАННЫЕ!$AM466,"00")&amp;"n"&amp;IF(ДАННЫЕ!$AN466,"1"&amp;ДАННЫЕ!$AN466,"00")&amp;"E"&amp;ДАННЫЕ!BI466&amp;"L"&amp;ДАННЫЕ!AO466&amp;"h"&amp;IF(ДАННЫЕ!$AU466&gt;0,1,0)&amp;"v"&amp;IF(ДАННЫЕ!$AW466&gt;0,1,0)&amp;"a"&amp;IF(ДАННЫЕ!$AS466,"1"&amp;ДАННЫЕ!$AS466,"00")&amp;"s"&amp;IF(ДАННЫЕ!$AT466,"1"&amp;ДАННЫЕ!$AT466,"00")&amp;"u"&amp;IF(ДАННЫЕ!$CJ466&gt;0,1,0)&amp;"y"&amp;B466&amp;"d"&amp;H466&amp;"e"&amp;F466&amp;G466</f>
        <v>x0w00t00f00b00g00c00i00r00m00hS00hZ00p00k00z00j00n00ELh0v0a00s00u0y0de</v>
      </c>
      <c r="L466" s="28" t="str">
        <f ca="1">ДАННЫЕ!$I466&amp;"VN"&amp;IF(ДАННЫЕ!AW466&gt;0,11,10)&amp;"CD"&amp;IF(ДАННЫЕ!BF466&gt;500,16,IF(ДАННЫЕ!BF466&gt;350,15,IF(ДАННЫЕ!BF466&gt;=200,14,IF(ДАННЫЕ!BF466&gt;=100,13,IF(ДАННЫЕ!BF466&gt;=50,12,IF(ДАННЫЕ!BF466&gt;0,11,10))))))&amp;"AR"&amp;IF(ДАННЫЕ!BX466&gt;0,1,0)&amp;"GD"&amp;B466&amp;"VV"&amp;IF(E466&gt;=5,IF(E466&lt;18,1,0),0)</f>
        <v>VN10CD10AR0GD0VV0</v>
      </c>
      <c r="M466" s="28" t="str">
        <f>ДАННЫЕ!$I466&amp;"b"&amp;ДАННЫЕ!$BI466&amp;"r"&amp;ДАННЫЕ!$BJ466&amp;"CD"&amp;IF(ДАННЫЕ!BF466&gt;0,IF(ДАННЫЕ!BF466&lt;200,1,IF(ДАННЫЕ!BF466&lt;350,2,3)),0)&amp;"h"&amp;IF(ДАННЫЕ!$BK466+ДАННЫЕ!$BL466+ДАННЫЕ!$BM466&gt;0,1,0)&amp;"x"&amp;ДАННЫЕ!$BK466&amp;"y"&amp;ДАННЫЕ!$BL466&amp;"z"&amp;ДАННЫЕ!$BM466&amp;"c"&amp;IF(ДАННЫЕ!$BK466+ДАННЫЕ!$BL466+ДАННЫЕ!$BM466=3,1,0)&amp;"a"&amp;IF(ДАННЫЕ!$BQ466+ДАННЫЕ!$BR466&gt;0,1,0)&amp;"d"&amp;ДАННЫЕ!$BQ466&amp;"v"&amp;ДАННЫЕ!$BR466&amp;"p"&amp;ДАННЫЕ!$BS466&amp;"n"&amp;ДАННЫЕ!$BU466&amp;"t"&amp;ДАННЫЕ!$BV466&amp;"o"&amp;ДАННЫЕ!$BT466&amp;"l"&amp;IF(ДАННЫЕ!$BN466&gt;0,1,0)&amp;ДАННЫЕ!$BN466&amp;"g"&amp;ДАННЫЕ!$BO466&amp;"s"&amp;ДАННЫЕ!$BP466&amp;"DZ"&amp;IF(ДАННЫЕ!B466-ДАННЫЕ!G466 &lt; 60,IF(ДАННЫЕ!B466-ДАННЫЕ!G466 &gt;= 0,1,0),0)&amp;"u"&amp;IF(ДАННЫЕ!$CJ466&gt;0,1,0)</f>
        <v>brCD0h0xyzc0a0dvpntol0gsDZ1u0</v>
      </c>
      <c r="N466" s="28" t="str">
        <f ca="1">ДАННЫЕ!$F466&amp;ДАННЫЕ!$I466&amp;"g"&amp;B466&amp;"cf"&amp;D466&amp;"a"&amp;IF(ДАННЫЕ!$BX466&gt;0,1,0)&amp;IF(ДАННЫЕ!$BF466&gt;500,1,IF(ДАННЫЕ!$BF466&gt;350,2,IF(ДАННЫЕ!$BF466&gt;=200,3,IF(ДАННЫЕ!$BF466&gt;=100,4,IF(ДАННЫЕ!$BF466&gt;=50,5,IF(ДАННЫЕ!$BF466&lt;50,6,0))))))&amp;"AR"&amp;IF(DATEDIF(ДАННЫЕ!$BX466,ДАННЫЕ!$F$1,"y")&gt;1,1,0)&amp;"VG"&amp;IF(ДАННЫЕ!$BH466="0",1,0)&amp;"o"&amp;IF(T466+ДАННЫЕ!$AF466+ДАННЫЕ!$AG466+ДАННЫЕ!$AH466+ДАННЫЕ!$AI466+ДАННЫЕ!$AJ466+ДАННЫЕ!$AP466+ДАННЫЕ!$AQ466+ДАННЫЕ!$AR466+ДАННЫЕ!$AU466+ДАННЫЕ!$AW466+ДАННЫЕ!$AS466+ДАННЫЕ!$AT466&gt;0,1,0)&amp;"x"&amp;ДАННЫЕ!$AG466&amp;"p"&amp;IF(ДАННЫЕ!$BY466&gt;0,1,0)&amp;"v"&amp;IF(ДАННЫЕ!$BZ466&gt;0,1,0)&amp;"n"&amp;ДАННЫЕ!$CA466&amp;"t"&amp;ДАННЫЕ!$AY466&amp;"k"&amp;ДАННЫЕ!$CB466&amp;"q"&amp;ДАННЫЕ!$CC466&amp;"w"&amp;ДАННЫЕ!$CD466&amp;"e"&amp;ДАННЫЕ!$CE466&amp;"m"&amp;ДАННЫЕ!$CF466&amp;"c"&amp;ДАННЫЕ!$CG466&amp;"z"&amp;ДАННЫЕ!$CH466&amp;"d"&amp;IF(H466=4,1,0)&amp;"s"&amp;IF(ДАННЫЕ!$J466=1,0,1)&amp;"u"&amp;IF(ДАННЫЕ!$CJ466&gt;0,1,0)</f>
        <v>g0cf0a06AR1VG0o0xp0v0ntkqwemczd0s1u0</v>
      </c>
      <c r="O466" s="28" t="str">
        <f>ДАННЫЕ!$I466&amp;"g"&amp;B466&amp;A466&amp;"f"&amp;P466&amp;"c"&amp;IF(ДАННЫЕ!$U466&gt;0,1,0)&amp;"s"&amp;IF(ДАННЫЕ!$Q466&gt;0,IF(YEAR(ДАННЫЕ!$F$1)=YEAR(ДАННЫЕ!$Q466),IF(MONTH(ДАННЫЕ!$F$1)=MONTH(ДАННЫЕ!$Q466),111,11),1),0)&amp;"i"&amp;IF(ДАННЫЕ!$R466+ДАННЫЕ!$S466+ДАННЫЕ!$T466=0,0,1)&amp;"h"&amp;IF(ДАННЫЕ!$P466&gt;0,1,0)&amp;"p"&amp;IF(ДАННЫЕ!$CI466&gt;0,IF(YEAR(ДАННЫЕ!$F$1)=YEAR(ДАННЫЕ!$CI466),IF(MONTH(ДАННЫЕ!$F$1)=MONTH(ДАННЫЕ!$CI466),111,11),1),0)&amp;"d"&amp;IF(ДАННЫЕ!$CJ466&gt;0,IF(YEAR(ДАННЫЕ!$F$1)=YEAR(ДАННЫЕ!$CJ466),IF(MONTH(ДАННЫЕ!$F$1)=MONTH(ДАННЫЕ!$CJ466),111,11),1),0)&amp;"o"&amp;IF(ДАННЫЕ!$CK466&gt;0,IF(MONTH(ДАННЫЕ!$F$1)=MONTH(ДАННЫЕ!$CK466),111,11),0)&amp;"v"&amp;IF(ДАННЫЕ!$BE466&gt;0,IF(MONTH(ДАННЫЕ!$F$1)=MONTH(ДАННЫЕ!$BE466),111,11),0)</f>
        <v>g00f0c0s0i0h0p0d0o0v0</v>
      </c>
      <c r="P466" s="15">
        <f t="shared" si="23"/>
        <v>0</v>
      </c>
      <c r="Q466" s="15">
        <f>IF(ДАННЫЕ!$F$1&gt;ДАННЫЕ!$N466,IF(YEAR(ДАННЫЕ!$F$1)=YEAR(ДАННЫЕ!M466),1,0),0)</f>
        <v>0</v>
      </c>
      <c r="R466" s="15">
        <f>IF(ДАННЫЕ!$F$1&gt;ДАННЫЕ!$N466,IF(YEAR(ДАННЫЕ!$F$1)=YEAR(ДАННЫЕ!N466),1,0),0)</f>
        <v>0</v>
      </c>
      <c r="S466" s="15">
        <f>IF(ДАННЫЕ!$AA466="2А",1,IF(ДАННЫЕ!$AA466="2Б",2,IF(ДАННЫЕ!$AA466="2В",3,IF(ДАННЫЕ!$AA466=3,4,IF(ДАННЫЕ!$AA466="4А",5,IF(ДАННЫЕ!$AA466="4Б",6,IF(ДАННЫЕ!$AA466="4В",7,IF(ДАННЫЕ!$AA466=5,8,0))))))))</f>
        <v>0</v>
      </c>
      <c r="T466" s="15">
        <f>IF(OR(ДАННЫЕ!$AC466=2,ДАННЫЕ!$AD466=2,ДАННЫЕ!$AE466=2),2,IF(OR(ДАННЫЕ!$AC466=1,ДАННЫЕ!$AD466=1,ДАННЫЕ!$AE466=1),1,0))</f>
        <v>0</v>
      </c>
    </row>
    <row r="467" spans="1:20" ht="15" customHeight="1" x14ac:dyDescent="0.2">
      <c r="A467" s="78">
        <f>IF(B467&gt;0,IF(MONTH(ДАННЫЕ!$F$1)=MONTH(ДАННЫЕ!$B467),1,0),0)</f>
        <v>0</v>
      </c>
      <c r="B467" s="14">
        <f>IF(ДАННЫЕ!$B467&gt;0,IF(YEAR(ДАННЫЕ!$F$1)=YEAR(ДАННЫЕ!$B467),1,0),0)</f>
        <v>0</v>
      </c>
      <c r="C467" s="14">
        <f>IF(ДАННЫЕ!$CM467&gt;0,IF(YEAR(ДАННЫЕ!$F$1)=YEAR(ДАННЫЕ!$CM467),1,0),0)</f>
        <v>0</v>
      </c>
      <c r="D467" s="14">
        <f>IF(ДАННЫЕ!$CJ467&gt;0,IF(ДАННЫЕ!$CL467&gt;ДАННЫЕ!$F$1,1,IF(ДАННЫЕ!$CL467&gt;0,0,1)),0)</f>
        <v>0</v>
      </c>
      <c r="E467" s="43" t="str">
        <f ca="1">IF(ДАННЫЕ!$F$1&gt;0,IF(ДАННЫЕ!$G467&gt;0,DATEDIF(ДАННЫЕ!$G467,ДАННЫЕ!$F$1,"y"),""),IF(ДАННЫЕ!$G467&gt;0,DATEDIF(ДАННЫЕ!$G467,TODAY(),"y"),""))</f>
        <v/>
      </c>
      <c r="F467" s="43" t="str">
        <f xml:space="preserve"> IF(ДАННЫЕ!$F467="М",IF(E467&gt;=18,IF(E467&lt;60,1,""),""),"")&amp;IF(ДАННЫЕ!$F467="Ж",IF(E467&gt;=18,IF(E467&lt;55,1,""),""),"")</f>
        <v/>
      </c>
      <c r="G467" s="43" t="str">
        <f xml:space="preserve"> IF(ДАННЫЕ!$F467="М",IF(E467&gt;=60,2,""),"")&amp;IF(ДАННЫЕ!$F467="Ж",IF(E467&gt;=55,2,""),"")</f>
        <v/>
      </c>
      <c r="H467" s="43" t="str">
        <f t="shared" ca="1" si="21"/>
        <v/>
      </c>
      <c r="I467" s="43" t="str">
        <f t="shared" ca="1" si="22"/>
        <v>03</v>
      </c>
      <c r="J467" s="28" t="str">
        <f ca="1">ДАННЫЕ!$F467&amp;H467&amp;I467&amp;ДАННЫЕ!$I467&amp;"m"&amp;IF(ДАННЫЕ!$I467&gt;0,IF(ДАННЫЕ!$J467&gt;0,0,1),"")&amp;"f"&amp;IF(ДАННЫЕ!$R467&gt;0,IF(YEAR(ДАННЫЕ!$F$1)=YEAR(ДАННЫЕ!$R467),1,0),0)&amp;"z"&amp;ДАННЫЕ!$R467&amp;"p"&amp;ДАННЫЕ!$S467&amp;"i"&amp;ДАННЫЕ!$T467&amp;"h"&amp;ДАННЫЕ!$K467&amp;"be"&amp;ДАННЫЕ!$BI467&amp;"CD"&amp;IF(ДАННЫЕ!BF467&gt;500,4,IF(ДАННЫЕ!BF467&gt;350,3,IF(ДАННЫЕ!BF467&gt;200,2,IF(ДАННЫЕ!BF467&gt;0,1,0))))&amp;"g"&amp;B467&amp;"d"&amp;H467&amp;"l"&amp;ДАННЫЕ!AT467&amp;"a"&amp;ДАННЫЕ!$V467&amp;"v"&amp;R467&amp;"k"&amp;ДАННЫЕ!$U467&amp;"s"&amp;ДАННЫЕ!$Y467&amp;"t"&amp;ДАННЫЕ!$X467&amp;"b"&amp;IF(ДАННЫЕ!$Q467&gt;1,1,0)&amp;"PP"&amp;ДАННЫЕ!Z467&amp;"c"&amp;S467&amp;"x"&amp;IF(ДАННЫЕ!$BY467&gt;0,IF(YEAR(ДАННЫЕ!$F$1)=YEAR(ДАННЫЕ!$BY467),1,0),0)&amp;"n"&amp;IF(ДАННЫЕ!$BZ467&gt;0,IF(YEAR(ДАННЫЕ!$F$1)=YEAR(ДАННЫЕ!$BZ467),1,0),0)&amp;"u"&amp;D467&amp;"z"&amp;IF(ДАННЫЕ!$CL467&gt;0,IF(YEAR(ДАННЫЕ!$F$1)&gt;YEAR(ДАННЫЕ!$CL467),11,12),0)</f>
        <v>03mf0zpihbeCD0g0dlav0kstb0PPc0x0n0u0z0</v>
      </c>
      <c r="K467" s="28" t="str">
        <f ca="1">ДАННЫЕ!$I467&amp;"x"&amp;B467&amp;"w"&amp;IF(T467+ДАННЫЕ!AD467+ДАННЫЕ!AE467+ДАННЫЕ!AF467+ДАННЫЕ!AG467+ДАННЫЕ!AH467+ДАННЫЕ!$AL467+ДАННЫЕ!AI467+ДАННЫЕ!AJ467+ДАННЫЕ!AK467+ДАННЫЕ!AP467+ДАННЫЕ!AQ467+ДАННЫЕ!AR467+ДАННЫЕ!$AM467+ДАННЫЕ!$AN467+ДАННЫЕ!AS467+ДАННЫЕ!AT467&gt;0,1,0)&amp;IF(OR(T467=2,ДАННЫЕ!AD467=2,ДАННЫЕ!AE467=2,ДАННЫЕ!AF467=2,ДАННЫЕ!AG467=2,ДАННЫЕ!AH467=2,ДАННЫЕ!$AL467=2,ДАННЫЕ!AI467=2,ДАННЫЕ!AJ467=2,ДАННЫЕ!AK467=2,ДАННЫЕ!AP467=2,ДАННЫЕ!AQ467=2,ДАННЫЕ!AR467=2,ДАННЫЕ!$AM467=2,ДАННЫЕ!$AN467=2,ДАННЫЕ!AS467=2,ДАННЫЕ!AT467=2),2,0)&amp;"t"&amp;IF(T467&gt;0,"1"&amp;T467,"00")&amp;"f"&amp;IF(ДАННЫЕ!$AC467,"1"&amp;ДАННЫЕ!$AC467,"00")&amp;"b"&amp;IF(ДАННЫЕ!$AD467,"1"&amp;ДАННЫЕ!$AD467,"00")&amp;"g"&amp;IF(ДАННЫЕ!$AF467,"1"&amp;ДАННЫЕ!$AF467,"00")&amp;"c"&amp;IF(ДАННЫЕ!$AG467,"1"&amp;ДАННЫЕ!$AG467,"00")&amp;"i"&amp;IF(ДАННЫЕ!$AH467,"1"&amp;ДАННЫЕ!$AH467,"00")&amp;"r"&amp;IF(ДАННЫЕ!$AL467,"1"&amp;ДАННЫЕ!$AL467,"00")&amp;"m"&amp;IF(ДАННЫЕ!$AI467,"1"&amp;ДАННЫЕ!$AI467,"00")&amp;"hS"&amp;IF(ДАННЫЕ!$AJ467,"1"&amp;ДАННЫЕ!$AJ467,"00")&amp;"hZ"&amp;IF(ДАННЫЕ!$AK467,"1"&amp;ДАННЫЕ!$AK467,"00")&amp;"p"&amp;IF(ДАННЫЕ!$AP467,"1"&amp;ДАННЫЕ!$AP467,"00")&amp;"k"&amp;IF(ДАННЫЕ!$AQ467,"1"&amp;ДАННЫЕ!$AQ467,"00")&amp;"z"&amp;IF(ДАННЫЕ!$AR467,"1"&amp;ДАННЫЕ!$AR467,"00")&amp;"j"&amp;IF(ДАННЫЕ!$AM467,"1"&amp;ДАННЫЕ!$AM467,"00")&amp;"n"&amp;IF(ДАННЫЕ!$AN467,"1"&amp;ДАННЫЕ!$AN467,"00")&amp;"E"&amp;ДАННЫЕ!BI467&amp;"L"&amp;ДАННЫЕ!AO467&amp;"h"&amp;IF(ДАННЫЕ!$AU467&gt;0,1,0)&amp;"v"&amp;IF(ДАННЫЕ!$AW467&gt;0,1,0)&amp;"a"&amp;IF(ДАННЫЕ!$AS467,"1"&amp;ДАННЫЕ!$AS467,"00")&amp;"s"&amp;IF(ДАННЫЕ!$AT467,"1"&amp;ДАННЫЕ!$AT467,"00")&amp;"u"&amp;IF(ДАННЫЕ!$CJ467&gt;0,1,0)&amp;"y"&amp;B467&amp;"d"&amp;H467&amp;"e"&amp;F467&amp;G467</f>
        <v>x0w00t00f00b00g00c00i00r00m00hS00hZ00p00k00z00j00n00ELh0v0a00s00u0y0de</v>
      </c>
      <c r="L467" s="28" t="str">
        <f ca="1">ДАННЫЕ!$I467&amp;"VN"&amp;IF(ДАННЫЕ!AW467&gt;0,11,10)&amp;"CD"&amp;IF(ДАННЫЕ!BF467&gt;500,16,IF(ДАННЫЕ!BF467&gt;350,15,IF(ДАННЫЕ!BF467&gt;=200,14,IF(ДАННЫЕ!BF467&gt;=100,13,IF(ДАННЫЕ!BF467&gt;=50,12,IF(ДАННЫЕ!BF467&gt;0,11,10))))))&amp;"AR"&amp;IF(ДАННЫЕ!BX467&gt;0,1,0)&amp;"GD"&amp;B467&amp;"VV"&amp;IF(E467&gt;=5,IF(E467&lt;18,1,0),0)</f>
        <v>VN10CD10AR0GD0VV0</v>
      </c>
      <c r="M467" s="28" t="str">
        <f>ДАННЫЕ!$I467&amp;"b"&amp;ДАННЫЕ!$BI467&amp;"r"&amp;ДАННЫЕ!$BJ467&amp;"CD"&amp;IF(ДАННЫЕ!BF467&gt;0,IF(ДАННЫЕ!BF467&lt;200,1,IF(ДАННЫЕ!BF467&lt;350,2,3)),0)&amp;"h"&amp;IF(ДАННЫЕ!$BK467+ДАННЫЕ!$BL467+ДАННЫЕ!$BM467&gt;0,1,0)&amp;"x"&amp;ДАННЫЕ!$BK467&amp;"y"&amp;ДАННЫЕ!$BL467&amp;"z"&amp;ДАННЫЕ!$BM467&amp;"c"&amp;IF(ДАННЫЕ!$BK467+ДАННЫЕ!$BL467+ДАННЫЕ!$BM467=3,1,0)&amp;"a"&amp;IF(ДАННЫЕ!$BQ467+ДАННЫЕ!$BR467&gt;0,1,0)&amp;"d"&amp;ДАННЫЕ!$BQ467&amp;"v"&amp;ДАННЫЕ!$BR467&amp;"p"&amp;ДАННЫЕ!$BS467&amp;"n"&amp;ДАННЫЕ!$BU467&amp;"t"&amp;ДАННЫЕ!$BV467&amp;"o"&amp;ДАННЫЕ!$BT467&amp;"l"&amp;IF(ДАННЫЕ!$BN467&gt;0,1,0)&amp;ДАННЫЕ!$BN467&amp;"g"&amp;ДАННЫЕ!$BO467&amp;"s"&amp;ДАННЫЕ!$BP467&amp;"DZ"&amp;IF(ДАННЫЕ!B467-ДАННЫЕ!G467 &lt; 60,IF(ДАННЫЕ!B467-ДАННЫЕ!G467 &gt;= 0,1,0),0)&amp;"u"&amp;IF(ДАННЫЕ!$CJ467&gt;0,1,0)</f>
        <v>brCD0h0xyzc0a0dvpntol0gsDZ1u0</v>
      </c>
      <c r="N467" s="28" t="str">
        <f ca="1">ДАННЫЕ!$F467&amp;ДАННЫЕ!$I467&amp;"g"&amp;B467&amp;"cf"&amp;D467&amp;"a"&amp;IF(ДАННЫЕ!$BX467&gt;0,1,0)&amp;IF(ДАННЫЕ!$BF467&gt;500,1,IF(ДАННЫЕ!$BF467&gt;350,2,IF(ДАННЫЕ!$BF467&gt;=200,3,IF(ДАННЫЕ!$BF467&gt;=100,4,IF(ДАННЫЕ!$BF467&gt;=50,5,IF(ДАННЫЕ!$BF467&lt;50,6,0))))))&amp;"AR"&amp;IF(DATEDIF(ДАННЫЕ!$BX467,ДАННЫЕ!$F$1,"y")&gt;1,1,0)&amp;"VG"&amp;IF(ДАННЫЕ!$BH467="0",1,0)&amp;"o"&amp;IF(T467+ДАННЫЕ!$AF467+ДАННЫЕ!$AG467+ДАННЫЕ!$AH467+ДАННЫЕ!$AI467+ДАННЫЕ!$AJ467+ДАННЫЕ!$AP467+ДАННЫЕ!$AQ467+ДАННЫЕ!$AR467+ДАННЫЕ!$AU467+ДАННЫЕ!$AW467+ДАННЫЕ!$AS467+ДАННЫЕ!$AT467&gt;0,1,0)&amp;"x"&amp;ДАННЫЕ!$AG467&amp;"p"&amp;IF(ДАННЫЕ!$BY467&gt;0,1,0)&amp;"v"&amp;IF(ДАННЫЕ!$BZ467&gt;0,1,0)&amp;"n"&amp;ДАННЫЕ!$CA467&amp;"t"&amp;ДАННЫЕ!$AY467&amp;"k"&amp;ДАННЫЕ!$CB467&amp;"q"&amp;ДАННЫЕ!$CC467&amp;"w"&amp;ДАННЫЕ!$CD467&amp;"e"&amp;ДАННЫЕ!$CE467&amp;"m"&amp;ДАННЫЕ!$CF467&amp;"c"&amp;ДАННЫЕ!$CG467&amp;"z"&amp;ДАННЫЕ!$CH467&amp;"d"&amp;IF(H467=4,1,0)&amp;"s"&amp;IF(ДАННЫЕ!$J467=1,0,1)&amp;"u"&amp;IF(ДАННЫЕ!$CJ467&gt;0,1,0)</f>
        <v>g0cf0a06AR1VG0o0xp0v0ntkqwemczd0s1u0</v>
      </c>
      <c r="O467" s="28" t="str">
        <f>ДАННЫЕ!$I467&amp;"g"&amp;B467&amp;A467&amp;"f"&amp;P467&amp;"c"&amp;IF(ДАННЫЕ!$U467&gt;0,1,0)&amp;"s"&amp;IF(ДАННЫЕ!$Q467&gt;0,IF(YEAR(ДАННЫЕ!$F$1)=YEAR(ДАННЫЕ!$Q467),IF(MONTH(ДАННЫЕ!$F$1)=MONTH(ДАННЫЕ!$Q467),111,11),1),0)&amp;"i"&amp;IF(ДАННЫЕ!$R467+ДАННЫЕ!$S467+ДАННЫЕ!$T467=0,0,1)&amp;"h"&amp;IF(ДАННЫЕ!$P467&gt;0,1,0)&amp;"p"&amp;IF(ДАННЫЕ!$CI467&gt;0,IF(YEAR(ДАННЫЕ!$F$1)=YEAR(ДАННЫЕ!$CI467),IF(MONTH(ДАННЫЕ!$F$1)=MONTH(ДАННЫЕ!$CI467),111,11),1),0)&amp;"d"&amp;IF(ДАННЫЕ!$CJ467&gt;0,IF(YEAR(ДАННЫЕ!$F$1)=YEAR(ДАННЫЕ!$CJ467),IF(MONTH(ДАННЫЕ!$F$1)=MONTH(ДАННЫЕ!$CJ467),111,11),1),0)&amp;"o"&amp;IF(ДАННЫЕ!$CK467&gt;0,IF(MONTH(ДАННЫЕ!$F$1)=MONTH(ДАННЫЕ!$CK467),111,11),0)&amp;"v"&amp;IF(ДАННЫЕ!$BE467&gt;0,IF(MONTH(ДАННЫЕ!$F$1)=MONTH(ДАННЫЕ!$BE467),111,11),0)</f>
        <v>g00f0c0s0i0h0p0d0o0v0</v>
      </c>
      <c r="P467" s="15">
        <f t="shared" si="23"/>
        <v>0</v>
      </c>
      <c r="Q467" s="15">
        <f>IF(ДАННЫЕ!$F$1&gt;ДАННЫЕ!$N467,IF(YEAR(ДАННЫЕ!$F$1)=YEAR(ДАННЫЕ!M467),1,0),0)</f>
        <v>0</v>
      </c>
      <c r="R467" s="15">
        <f>IF(ДАННЫЕ!$F$1&gt;ДАННЫЕ!$N467,IF(YEAR(ДАННЫЕ!$F$1)=YEAR(ДАННЫЕ!N467),1,0),0)</f>
        <v>0</v>
      </c>
      <c r="S467" s="15">
        <f>IF(ДАННЫЕ!$AA467="2А",1,IF(ДАННЫЕ!$AA467="2Б",2,IF(ДАННЫЕ!$AA467="2В",3,IF(ДАННЫЕ!$AA467=3,4,IF(ДАННЫЕ!$AA467="4А",5,IF(ДАННЫЕ!$AA467="4Б",6,IF(ДАННЫЕ!$AA467="4В",7,IF(ДАННЫЕ!$AA467=5,8,0))))))))</f>
        <v>0</v>
      </c>
      <c r="T467" s="15">
        <f>IF(OR(ДАННЫЕ!$AC467=2,ДАННЫЕ!$AD467=2,ДАННЫЕ!$AE467=2),2,IF(OR(ДАННЫЕ!$AC467=1,ДАННЫЕ!$AD467=1,ДАННЫЕ!$AE467=1),1,0))</f>
        <v>0</v>
      </c>
    </row>
    <row r="468" spans="1:20" ht="15" customHeight="1" x14ac:dyDescent="0.2">
      <c r="A468" s="78">
        <f>IF(B468&gt;0,IF(MONTH(ДАННЫЕ!$F$1)=MONTH(ДАННЫЕ!$B468),1,0),0)</f>
        <v>0</v>
      </c>
      <c r="B468" s="14">
        <f>IF(ДАННЫЕ!$B468&gt;0,IF(YEAR(ДАННЫЕ!$F$1)=YEAR(ДАННЫЕ!$B468),1,0),0)</f>
        <v>0</v>
      </c>
      <c r="C468" s="14">
        <f>IF(ДАННЫЕ!$CM468&gt;0,IF(YEAR(ДАННЫЕ!$F$1)=YEAR(ДАННЫЕ!$CM468),1,0),0)</f>
        <v>0</v>
      </c>
      <c r="D468" s="14">
        <f>IF(ДАННЫЕ!$CJ468&gt;0,IF(ДАННЫЕ!$CL468&gt;ДАННЫЕ!$F$1,1,IF(ДАННЫЕ!$CL468&gt;0,0,1)),0)</f>
        <v>0</v>
      </c>
      <c r="E468" s="43" t="str">
        <f ca="1">IF(ДАННЫЕ!$F$1&gt;0,IF(ДАННЫЕ!$G468&gt;0,DATEDIF(ДАННЫЕ!$G468,ДАННЫЕ!$F$1,"y"),""),IF(ДАННЫЕ!$G468&gt;0,DATEDIF(ДАННЫЕ!$G468,TODAY(),"y"),""))</f>
        <v/>
      </c>
      <c r="F468" s="43" t="str">
        <f xml:space="preserve"> IF(ДАННЫЕ!$F468="М",IF(E468&gt;=18,IF(E468&lt;60,1,""),""),"")&amp;IF(ДАННЫЕ!$F468="Ж",IF(E468&gt;=18,IF(E468&lt;55,1,""),""),"")</f>
        <v/>
      </c>
      <c r="G468" s="43" t="str">
        <f xml:space="preserve"> IF(ДАННЫЕ!$F468="М",IF(E468&gt;=60,2,""),"")&amp;IF(ДАННЫЕ!$F468="Ж",IF(E468&gt;=55,2,""),"")</f>
        <v/>
      </c>
      <c r="H468" s="43" t="str">
        <f t="shared" ca="1" si="21"/>
        <v/>
      </c>
      <c r="I468" s="43" t="str">
        <f t="shared" ca="1" si="22"/>
        <v>03</v>
      </c>
      <c r="J468" s="28" t="str">
        <f ca="1">ДАННЫЕ!$F468&amp;H468&amp;I468&amp;ДАННЫЕ!$I468&amp;"m"&amp;IF(ДАННЫЕ!$I468&gt;0,IF(ДАННЫЕ!$J468&gt;0,0,1),"")&amp;"f"&amp;IF(ДАННЫЕ!$R468&gt;0,IF(YEAR(ДАННЫЕ!$F$1)=YEAR(ДАННЫЕ!$R468),1,0),0)&amp;"z"&amp;ДАННЫЕ!$R468&amp;"p"&amp;ДАННЫЕ!$S468&amp;"i"&amp;ДАННЫЕ!$T468&amp;"h"&amp;ДАННЫЕ!$K468&amp;"be"&amp;ДАННЫЕ!$BI468&amp;"CD"&amp;IF(ДАННЫЕ!BF468&gt;500,4,IF(ДАННЫЕ!BF468&gt;350,3,IF(ДАННЫЕ!BF468&gt;200,2,IF(ДАННЫЕ!BF468&gt;0,1,0))))&amp;"g"&amp;B468&amp;"d"&amp;H468&amp;"l"&amp;ДАННЫЕ!AT468&amp;"a"&amp;ДАННЫЕ!$V468&amp;"v"&amp;R468&amp;"k"&amp;ДАННЫЕ!$U468&amp;"s"&amp;ДАННЫЕ!$Y468&amp;"t"&amp;ДАННЫЕ!$X468&amp;"b"&amp;IF(ДАННЫЕ!$Q468&gt;1,1,0)&amp;"PP"&amp;ДАННЫЕ!Z468&amp;"c"&amp;S468&amp;"x"&amp;IF(ДАННЫЕ!$BY468&gt;0,IF(YEAR(ДАННЫЕ!$F$1)=YEAR(ДАННЫЕ!$BY468),1,0),0)&amp;"n"&amp;IF(ДАННЫЕ!$BZ468&gt;0,IF(YEAR(ДАННЫЕ!$F$1)=YEAR(ДАННЫЕ!$BZ468),1,0),0)&amp;"u"&amp;D468&amp;"z"&amp;IF(ДАННЫЕ!$CL468&gt;0,IF(YEAR(ДАННЫЕ!$F$1)&gt;YEAR(ДАННЫЕ!$CL468),11,12),0)</f>
        <v>03mf0zpihbeCD0g0dlav0kstb0PPc0x0n0u0z0</v>
      </c>
      <c r="K468" s="28" t="str">
        <f ca="1">ДАННЫЕ!$I468&amp;"x"&amp;B468&amp;"w"&amp;IF(T468+ДАННЫЕ!AD468+ДАННЫЕ!AE468+ДАННЫЕ!AF468+ДАННЫЕ!AG468+ДАННЫЕ!AH468+ДАННЫЕ!$AL468+ДАННЫЕ!AI468+ДАННЫЕ!AJ468+ДАННЫЕ!AK468+ДАННЫЕ!AP468+ДАННЫЕ!AQ468+ДАННЫЕ!AR468+ДАННЫЕ!$AM468+ДАННЫЕ!$AN468+ДАННЫЕ!AS468+ДАННЫЕ!AT468&gt;0,1,0)&amp;IF(OR(T468=2,ДАННЫЕ!AD468=2,ДАННЫЕ!AE468=2,ДАННЫЕ!AF468=2,ДАННЫЕ!AG468=2,ДАННЫЕ!AH468=2,ДАННЫЕ!$AL468=2,ДАННЫЕ!AI468=2,ДАННЫЕ!AJ468=2,ДАННЫЕ!AK468=2,ДАННЫЕ!AP468=2,ДАННЫЕ!AQ468=2,ДАННЫЕ!AR468=2,ДАННЫЕ!$AM468=2,ДАННЫЕ!$AN468=2,ДАННЫЕ!AS468=2,ДАННЫЕ!AT468=2),2,0)&amp;"t"&amp;IF(T468&gt;0,"1"&amp;T468,"00")&amp;"f"&amp;IF(ДАННЫЕ!$AC468,"1"&amp;ДАННЫЕ!$AC468,"00")&amp;"b"&amp;IF(ДАННЫЕ!$AD468,"1"&amp;ДАННЫЕ!$AD468,"00")&amp;"g"&amp;IF(ДАННЫЕ!$AF468,"1"&amp;ДАННЫЕ!$AF468,"00")&amp;"c"&amp;IF(ДАННЫЕ!$AG468,"1"&amp;ДАННЫЕ!$AG468,"00")&amp;"i"&amp;IF(ДАННЫЕ!$AH468,"1"&amp;ДАННЫЕ!$AH468,"00")&amp;"r"&amp;IF(ДАННЫЕ!$AL468,"1"&amp;ДАННЫЕ!$AL468,"00")&amp;"m"&amp;IF(ДАННЫЕ!$AI468,"1"&amp;ДАННЫЕ!$AI468,"00")&amp;"hS"&amp;IF(ДАННЫЕ!$AJ468,"1"&amp;ДАННЫЕ!$AJ468,"00")&amp;"hZ"&amp;IF(ДАННЫЕ!$AK468,"1"&amp;ДАННЫЕ!$AK468,"00")&amp;"p"&amp;IF(ДАННЫЕ!$AP468,"1"&amp;ДАННЫЕ!$AP468,"00")&amp;"k"&amp;IF(ДАННЫЕ!$AQ468,"1"&amp;ДАННЫЕ!$AQ468,"00")&amp;"z"&amp;IF(ДАННЫЕ!$AR468,"1"&amp;ДАННЫЕ!$AR468,"00")&amp;"j"&amp;IF(ДАННЫЕ!$AM468,"1"&amp;ДАННЫЕ!$AM468,"00")&amp;"n"&amp;IF(ДАННЫЕ!$AN468,"1"&amp;ДАННЫЕ!$AN468,"00")&amp;"E"&amp;ДАННЫЕ!BI468&amp;"L"&amp;ДАННЫЕ!AO468&amp;"h"&amp;IF(ДАННЫЕ!$AU468&gt;0,1,0)&amp;"v"&amp;IF(ДАННЫЕ!$AW468&gt;0,1,0)&amp;"a"&amp;IF(ДАННЫЕ!$AS468,"1"&amp;ДАННЫЕ!$AS468,"00")&amp;"s"&amp;IF(ДАННЫЕ!$AT468,"1"&amp;ДАННЫЕ!$AT468,"00")&amp;"u"&amp;IF(ДАННЫЕ!$CJ468&gt;0,1,0)&amp;"y"&amp;B468&amp;"d"&amp;H468&amp;"e"&amp;F468&amp;G468</f>
        <v>x0w00t00f00b00g00c00i00r00m00hS00hZ00p00k00z00j00n00ELh0v0a00s00u0y0de</v>
      </c>
      <c r="L468" s="28" t="str">
        <f ca="1">ДАННЫЕ!$I468&amp;"VN"&amp;IF(ДАННЫЕ!AW468&gt;0,11,10)&amp;"CD"&amp;IF(ДАННЫЕ!BF468&gt;500,16,IF(ДАННЫЕ!BF468&gt;350,15,IF(ДАННЫЕ!BF468&gt;=200,14,IF(ДАННЫЕ!BF468&gt;=100,13,IF(ДАННЫЕ!BF468&gt;=50,12,IF(ДАННЫЕ!BF468&gt;0,11,10))))))&amp;"AR"&amp;IF(ДАННЫЕ!BX468&gt;0,1,0)&amp;"GD"&amp;B468&amp;"VV"&amp;IF(E468&gt;=5,IF(E468&lt;18,1,0),0)</f>
        <v>VN10CD10AR0GD0VV0</v>
      </c>
      <c r="M468" s="28" t="str">
        <f>ДАННЫЕ!$I468&amp;"b"&amp;ДАННЫЕ!$BI468&amp;"r"&amp;ДАННЫЕ!$BJ468&amp;"CD"&amp;IF(ДАННЫЕ!BF468&gt;0,IF(ДАННЫЕ!BF468&lt;200,1,IF(ДАННЫЕ!BF468&lt;350,2,3)),0)&amp;"h"&amp;IF(ДАННЫЕ!$BK468+ДАННЫЕ!$BL468+ДАННЫЕ!$BM468&gt;0,1,0)&amp;"x"&amp;ДАННЫЕ!$BK468&amp;"y"&amp;ДАННЫЕ!$BL468&amp;"z"&amp;ДАННЫЕ!$BM468&amp;"c"&amp;IF(ДАННЫЕ!$BK468+ДАННЫЕ!$BL468+ДАННЫЕ!$BM468=3,1,0)&amp;"a"&amp;IF(ДАННЫЕ!$BQ468+ДАННЫЕ!$BR468&gt;0,1,0)&amp;"d"&amp;ДАННЫЕ!$BQ468&amp;"v"&amp;ДАННЫЕ!$BR468&amp;"p"&amp;ДАННЫЕ!$BS468&amp;"n"&amp;ДАННЫЕ!$BU468&amp;"t"&amp;ДАННЫЕ!$BV468&amp;"o"&amp;ДАННЫЕ!$BT468&amp;"l"&amp;IF(ДАННЫЕ!$BN468&gt;0,1,0)&amp;ДАННЫЕ!$BN468&amp;"g"&amp;ДАННЫЕ!$BO468&amp;"s"&amp;ДАННЫЕ!$BP468&amp;"DZ"&amp;IF(ДАННЫЕ!B468-ДАННЫЕ!G468 &lt; 60,IF(ДАННЫЕ!B468-ДАННЫЕ!G468 &gt;= 0,1,0),0)&amp;"u"&amp;IF(ДАННЫЕ!$CJ468&gt;0,1,0)</f>
        <v>brCD0h0xyzc0a0dvpntol0gsDZ1u0</v>
      </c>
      <c r="N468" s="28" t="str">
        <f ca="1">ДАННЫЕ!$F468&amp;ДАННЫЕ!$I468&amp;"g"&amp;B468&amp;"cf"&amp;D468&amp;"a"&amp;IF(ДАННЫЕ!$BX468&gt;0,1,0)&amp;IF(ДАННЫЕ!$BF468&gt;500,1,IF(ДАННЫЕ!$BF468&gt;350,2,IF(ДАННЫЕ!$BF468&gt;=200,3,IF(ДАННЫЕ!$BF468&gt;=100,4,IF(ДАННЫЕ!$BF468&gt;=50,5,IF(ДАННЫЕ!$BF468&lt;50,6,0))))))&amp;"AR"&amp;IF(DATEDIF(ДАННЫЕ!$BX468,ДАННЫЕ!$F$1,"y")&gt;1,1,0)&amp;"VG"&amp;IF(ДАННЫЕ!$BH468="0",1,0)&amp;"o"&amp;IF(T468+ДАННЫЕ!$AF468+ДАННЫЕ!$AG468+ДАННЫЕ!$AH468+ДАННЫЕ!$AI468+ДАННЫЕ!$AJ468+ДАННЫЕ!$AP468+ДАННЫЕ!$AQ468+ДАННЫЕ!$AR468+ДАННЫЕ!$AU468+ДАННЫЕ!$AW468+ДАННЫЕ!$AS468+ДАННЫЕ!$AT468&gt;0,1,0)&amp;"x"&amp;ДАННЫЕ!$AG468&amp;"p"&amp;IF(ДАННЫЕ!$BY468&gt;0,1,0)&amp;"v"&amp;IF(ДАННЫЕ!$BZ468&gt;0,1,0)&amp;"n"&amp;ДАННЫЕ!$CA468&amp;"t"&amp;ДАННЫЕ!$AY468&amp;"k"&amp;ДАННЫЕ!$CB468&amp;"q"&amp;ДАННЫЕ!$CC468&amp;"w"&amp;ДАННЫЕ!$CD468&amp;"e"&amp;ДАННЫЕ!$CE468&amp;"m"&amp;ДАННЫЕ!$CF468&amp;"c"&amp;ДАННЫЕ!$CG468&amp;"z"&amp;ДАННЫЕ!$CH468&amp;"d"&amp;IF(H468=4,1,0)&amp;"s"&amp;IF(ДАННЫЕ!$J468=1,0,1)&amp;"u"&amp;IF(ДАННЫЕ!$CJ468&gt;0,1,0)</f>
        <v>g0cf0a06AR1VG0o0xp0v0ntkqwemczd0s1u0</v>
      </c>
      <c r="O468" s="28" t="str">
        <f>ДАННЫЕ!$I468&amp;"g"&amp;B468&amp;A468&amp;"f"&amp;P468&amp;"c"&amp;IF(ДАННЫЕ!$U468&gt;0,1,0)&amp;"s"&amp;IF(ДАННЫЕ!$Q468&gt;0,IF(YEAR(ДАННЫЕ!$F$1)=YEAR(ДАННЫЕ!$Q468),IF(MONTH(ДАННЫЕ!$F$1)=MONTH(ДАННЫЕ!$Q468),111,11),1),0)&amp;"i"&amp;IF(ДАННЫЕ!$R468+ДАННЫЕ!$S468+ДАННЫЕ!$T468=0,0,1)&amp;"h"&amp;IF(ДАННЫЕ!$P468&gt;0,1,0)&amp;"p"&amp;IF(ДАННЫЕ!$CI468&gt;0,IF(YEAR(ДАННЫЕ!$F$1)=YEAR(ДАННЫЕ!$CI468),IF(MONTH(ДАННЫЕ!$F$1)=MONTH(ДАННЫЕ!$CI468),111,11),1),0)&amp;"d"&amp;IF(ДАННЫЕ!$CJ468&gt;0,IF(YEAR(ДАННЫЕ!$F$1)=YEAR(ДАННЫЕ!$CJ468),IF(MONTH(ДАННЫЕ!$F$1)=MONTH(ДАННЫЕ!$CJ468),111,11),1),0)&amp;"o"&amp;IF(ДАННЫЕ!$CK468&gt;0,IF(MONTH(ДАННЫЕ!$F$1)=MONTH(ДАННЫЕ!$CK468),111,11),0)&amp;"v"&amp;IF(ДАННЫЕ!$BE468&gt;0,IF(MONTH(ДАННЫЕ!$F$1)=MONTH(ДАННЫЕ!$BE468),111,11),0)</f>
        <v>g00f0c0s0i0h0p0d0o0v0</v>
      </c>
      <c r="P468" s="15">
        <f t="shared" si="23"/>
        <v>0</v>
      </c>
      <c r="Q468" s="15">
        <f>IF(ДАННЫЕ!$F$1&gt;ДАННЫЕ!$N468,IF(YEAR(ДАННЫЕ!$F$1)=YEAR(ДАННЫЕ!M468),1,0),0)</f>
        <v>0</v>
      </c>
      <c r="R468" s="15">
        <f>IF(ДАННЫЕ!$F$1&gt;ДАННЫЕ!$N468,IF(YEAR(ДАННЫЕ!$F$1)=YEAR(ДАННЫЕ!N468),1,0),0)</f>
        <v>0</v>
      </c>
      <c r="S468" s="15">
        <f>IF(ДАННЫЕ!$AA468="2А",1,IF(ДАННЫЕ!$AA468="2Б",2,IF(ДАННЫЕ!$AA468="2В",3,IF(ДАННЫЕ!$AA468=3,4,IF(ДАННЫЕ!$AA468="4А",5,IF(ДАННЫЕ!$AA468="4Б",6,IF(ДАННЫЕ!$AA468="4В",7,IF(ДАННЫЕ!$AA468=5,8,0))))))))</f>
        <v>0</v>
      </c>
      <c r="T468" s="15">
        <f>IF(OR(ДАННЫЕ!$AC468=2,ДАННЫЕ!$AD468=2,ДАННЫЕ!$AE468=2),2,IF(OR(ДАННЫЕ!$AC468=1,ДАННЫЕ!$AD468=1,ДАННЫЕ!$AE468=1),1,0))</f>
        <v>0</v>
      </c>
    </row>
    <row r="469" spans="1:20" ht="15" customHeight="1" x14ac:dyDescent="0.2">
      <c r="A469" s="78">
        <f>IF(B469&gt;0,IF(MONTH(ДАННЫЕ!$F$1)=MONTH(ДАННЫЕ!$B469),1,0),0)</f>
        <v>0</v>
      </c>
      <c r="B469" s="14">
        <f>IF(ДАННЫЕ!$B469&gt;0,IF(YEAR(ДАННЫЕ!$F$1)=YEAR(ДАННЫЕ!$B469),1,0),0)</f>
        <v>0</v>
      </c>
      <c r="C469" s="14">
        <f>IF(ДАННЫЕ!$CM469&gt;0,IF(YEAR(ДАННЫЕ!$F$1)=YEAR(ДАННЫЕ!$CM469),1,0),0)</f>
        <v>0</v>
      </c>
      <c r="D469" s="14">
        <f>IF(ДАННЫЕ!$CJ469&gt;0,IF(ДАННЫЕ!$CL469&gt;ДАННЫЕ!$F$1,1,IF(ДАННЫЕ!$CL469&gt;0,0,1)),0)</f>
        <v>0</v>
      </c>
      <c r="E469" s="43" t="str">
        <f ca="1">IF(ДАННЫЕ!$F$1&gt;0,IF(ДАННЫЕ!$G469&gt;0,DATEDIF(ДАННЫЕ!$G469,ДАННЫЕ!$F$1,"y"),""),IF(ДАННЫЕ!$G469&gt;0,DATEDIF(ДАННЫЕ!$G469,TODAY(),"y"),""))</f>
        <v/>
      </c>
      <c r="F469" s="43" t="str">
        <f xml:space="preserve"> IF(ДАННЫЕ!$F469="М",IF(E469&gt;=18,IF(E469&lt;60,1,""),""),"")&amp;IF(ДАННЫЕ!$F469="Ж",IF(E469&gt;=18,IF(E469&lt;55,1,""),""),"")</f>
        <v/>
      </c>
      <c r="G469" s="43" t="str">
        <f xml:space="preserve"> IF(ДАННЫЕ!$F469="М",IF(E469&gt;=60,2,""),"")&amp;IF(ДАННЫЕ!$F469="Ж",IF(E469&gt;=55,2,""),"")</f>
        <v/>
      </c>
      <c r="H469" s="43" t="str">
        <f t="shared" ca="1" si="21"/>
        <v/>
      </c>
      <c r="I469" s="43" t="str">
        <f t="shared" ca="1" si="22"/>
        <v>03</v>
      </c>
      <c r="J469" s="28" t="str">
        <f ca="1">ДАННЫЕ!$F469&amp;H469&amp;I469&amp;ДАННЫЕ!$I469&amp;"m"&amp;IF(ДАННЫЕ!$I469&gt;0,IF(ДАННЫЕ!$J469&gt;0,0,1),"")&amp;"f"&amp;IF(ДАННЫЕ!$R469&gt;0,IF(YEAR(ДАННЫЕ!$F$1)=YEAR(ДАННЫЕ!$R469),1,0),0)&amp;"z"&amp;ДАННЫЕ!$R469&amp;"p"&amp;ДАННЫЕ!$S469&amp;"i"&amp;ДАННЫЕ!$T469&amp;"h"&amp;ДАННЫЕ!$K469&amp;"be"&amp;ДАННЫЕ!$BI469&amp;"CD"&amp;IF(ДАННЫЕ!BF469&gt;500,4,IF(ДАННЫЕ!BF469&gt;350,3,IF(ДАННЫЕ!BF469&gt;200,2,IF(ДАННЫЕ!BF469&gt;0,1,0))))&amp;"g"&amp;B469&amp;"d"&amp;H469&amp;"l"&amp;ДАННЫЕ!AT469&amp;"a"&amp;ДАННЫЕ!$V469&amp;"v"&amp;R469&amp;"k"&amp;ДАННЫЕ!$U469&amp;"s"&amp;ДАННЫЕ!$Y469&amp;"t"&amp;ДАННЫЕ!$X469&amp;"b"&amp;IF(ДАННЫЕ!$Q469&gt;1,1,0)&amp;"PP"&amp;ДАННЫЕ!Z469&amp;"c"&amp;S469&amp;"x"&amp;IF(ДАННЫЕ!$BY469&gt;0,IF(YEAR(ДАННЫЕ!$F$1)=YEAR(ДАННЫЕ!$BY469),1,0),0)&amp;"n"&amp;IF(ДАННЫЕ!$BZ469&gt;0,IF(YEAR(ДАННЫЕ!$F$1)=YEAR(ДАННЫЕ!$BZ469),1,0),0)&amp;"u"&amp;D469&amp;"z"&amp;IF(ДАННЫЕ!$CL469&gt;0,IF(YEAR(ДАННЫЕ!$F$1)&gt;YEAR(ДАННЫЕ!$CL469),11,12),0)</f>
        <v>03mf0zpihbeCD0g0dlav0kstb0PPc0x0n0u0z0</v>
      </c>
      <c r="K469" s="28" t="str">
        <f ca="1">ДАННЫЕ!$I469&amp;"x"&amp;B469&amp;"w"&amp;IF(T469+ДАННЫЕ!AD469+ДАННЫЕ!AE469+ДАННЫЕ!AF469+ДАННЫЕ!AG469+ДАННЫЕ!AH469+ДАННЫЕ!$AL469+ДАННЫЕ!AI469+ДАННЫЕ!AJ469+ДАННЫЕ!AK469+ДАННЫЕ!AP469+ДАННЫЕ!AQ469+ДАННЫЕ!AR469+ДАННЫЕ!$AM469+ДАННЫЕ!$AN469+ДАННЫЕ!AS469+ДАННЫЕ!AT469&gt;0,1,0)&amp;IF(OR(T469=2,ДАННЫЕ!AD469=2,ДАННЫЕ!AE469=2,ДАННЫЕ!AF469=2,ДАННЫЕ!AG469=2,ДАННЫЕ!AH469=2,ДАННЫЕ!$AL469=2,ДАННЫЕ!AI469=2,ДАННЫЕ!AJ469=2,ДАННЫЕ!AK469=2,ДАННЫЕ!AP469=2,ДАННЫЕ!AQ469=2,ДАННЫЕ!AR469=2,ДАННЫЕ!$AM469=2,ДАННЫЕ!$AN469=2,ДАННЫЕ!AS469=2,ДАННЫЕ!AT469=2),2,0)&amp;"t"&amp;IF(T469&gt;0,"1"&amp;T469,"00")&amp;"f"&amp;IF(ДАННЫЕ!$AC469,"1"&amp;ДАННЫЕ!$AC469,"00")&amp;"b"&amp;IF(ДАННЫЕ!$AD469,"1"&amp;ДАННЫЕ!$AD469,"00")&amp;"g"&amp;IF(ДАННЫЕ!$AF469,"1"&amp;ДАННЫЕ!$AF469,"00")&amp;"c"&amp;IF(ДАННЫЕ!$AG469,"1"&amp;ДАННЫЕ!$AG469,"00")&amp;"i"&amp;IF(ДАННЫЕ!$AH469,"1"&amp;ДАННЫЕ!$AH469,"00")&amp;"r"&amp;IF(ДАННЫЕ!$AL469,"1"&amp;ДАННЫЕ!$AL469,"00")&amp;"m"&amp;IF(ДАННЫЕ!$AI469,"1"&amp;ДАННЫЕ!$AI469,"00")&amp;"hS"&amp;IF(ДАННЫЕ!$AJ469,"1"&amp;ДАННЫЕ!$AJ469,"00")&amp;"hZ"&amp;IF(ДАННЫЕ!$AK469,"1"&amp;ДАННЫЕ!$AK469,"00")&amp;"p"&amp;IF(ДАННЫЕ!$AP469,"1"&amp;ДАННЫЕ!$AP469,"00")&amp;"k"&amp;IF(ДАННЫЕ!$AQ469,"1"&amp;ДАННЫЕ!$AQ469,"00")&amp;"z"&amp;IF(ДАННЫЕ!$AR469,"1"&amp;ДАННЫЕ!$AR469,"00")&amp;"j"&amp;IF(ДАННЫЕ!$AM469,"1"&amp;ДАННЫЕ!$AM469,"00")&amp;"n"&amp;IF(ДАННЫЕ!$AN469,"1"&amp;ДАННЫЕ!$AN469,"00")&amp;"E"&amp;ДАННЫЕ!BI469&amp;"L"&amp;ДАННЫЕ!AO469&amp;"h"&amp;IF(ДАННЫЕ!$AU469&gt;0,1,0)&amp;"v"&amp;IF(ДАННЫЕ!$AW469&gt;0,1,0)&amp;"a"&amp;IF(ДАННЫЕ!$AS469,"1"&amp;ДАННЫЕ!$AS469,"00")&amp;"s"&amp;IF(ДАННЫЕ!$AT469,"1"&amp;ДАННЫЕ!$AT469,"00")&amp;"u"&amp;IF(ДАННЫЕ!$CJ469&gt;0,1,0)&amp;"y"&amp;B469&amp;"d"&amp;H469&amp;"e"&amp;F469&amp;G469</f>
        <v>x0w00t00f00b00g00c00i00r00m00hS00hZ00p00k00z00j00n00ELh0v0a00s00u0y0de</v>
      </c>
      <c r="L469" s="28" t="str">
        <f ca="1">ДАННЫЕ!$I469&amp;"VN"&amp;IF(ДАННЫЕ!AW469&gt;0,11,10)&amp;"CD"&amp;IF(ДАННЫЕ!BF469&gt;500,16,IF(ДАННЫЕ!BF469&gt;350,15,IF(ДАННЫЕ!BF469&gt;=200,14,IF(ДАННЫЕ!BF469&gt;=100,13,IF(ДАННЫЕ!BF469&gt;=50,12,IF(ДАННЫЕ!BF469&gt;0,11,10))))))&amp;"AR"&amp;IF(ДАННЫЕ!BX469&gt;0,1,0)&amp;"GD"&amp;B469&amp;"VV"&amp;IF(E469&gt;=5,IF(E469&lt;18,1,0),0)</f>
        <v>VN10CD10AR0GD0VV0</v>
      </c>
      <c r="M469" s="28" t="str">
        <f>ДАННЫЕ!$I469&amp;"b"&amp;ДАННЫЕ!$BI469&amp;"r"&amp;ДАННЫЕ!$BJ469&amp;"CD"&amp;IF(ДАННЫЕ!BF469&gt;0,IF(ДАННЫЕ!BF469&lt;200,1,IF(ДАННЫЕ!BF469&lt;350,2,3)),0)&amp;"h"&amp;IF(ДАННЫЕ!$BK469+ДАННЫЕ!$BL469+ДАННЫЕ!$BM469&gt;0,1,0)&amp;"x"&amp;ДАННЫЕ!$BK469&amp;"y"&amp;ДАННЫЕ!$BL469&amp;"z"&amp;ДАННЫЕ!$BM469&amp;"c"&amp;IF(ДАННЫЕ!$BK469+ДАННЫЕ!$BL469+ДАННЫЕ!$BM469=3,1,0)&amp;"a"&amp;IF(ДАННЫЕ!$BQ469+ДАННЫЕ!$BR469&gt;0,1,0)&amp;"d"&amp;ДАННЫЕ!$BQ469&amp;"v"&amp;ДАННЫЕ!$BR469&amp;"p"&amp;ДАННЫЕ!$BS469&amp;"n"&amp;ДАННЫЕ!$BU469&amp;"t"&amp;ДАННЫЕ!$BV469&amp;"o"&amp;ДАННЫЕ!$BT469&amp;"l"&amp;IF(ДАННЫЕ!$BN469&gt;0,1,0)&amp;ДАННЫЕ!$BN469&amp;"g"&amp;ДАННЫЕ!$BO469&amp;"s"&amp;ДАННЫЕ!$BP469&amp;"DZ"&amp;IF(ДАННЫЕ!B469-ДАННЫЕ!G469 &lt; 60,IF(ДАННЫЕ!B469-ДАННЫЕ!G469 &gt;= 0,1,0),0)&amp;"u"&amp;IF(ДАННЫЕ!$CJ469&gt;0,1,0)</f>
        <v>brCD0h0xyzc0a0dvpntol0gsDZ1u0</v>
      </c>
      <c r="N469" s="28" t="str">
        <f ca="1">ДАННЫЕ!$F469&amp;ДАННЫЕ!$I469&amp;"g"&amp;B469&amp;"cf"&amp;D469&amp;"a"&amp;IF(ДАННЫЕ!$BX469&gt;0,1,0)&amp;IF(ДАННЫЕ!$BF469&gt;500,1,IF(ДАННЫЕ!$BF469&gt;350,2,IF(ДАННЫЕ!$BF469&gt;=200,3,IF(ДАННЫЕ!$BF469&gt;=100,4,IF(ДАННЫЕ!$BF469&gt;=50,5,IF(ДАННЫЕ!$BF469&lt;50,6,0))))))&amp;"AR"&amp;IF(DATEDIF(ДАННЫЕ!$BX469,ДАННЫЕ!$F$1,"y")&gt;1,1,0)&amp;"VG"&amp;IF(ДАННЫЕ!$BH469="0",1,0)&amp;"o"&amp;IF(T469+ДАННЫЕ!$AF469+ДАННЫЕ!$AG469+ДАННЫЕ!$AH469+ДАННЫЕ!$AI469+ДАННЫЕ!$AJ469+ДАННЫЕ!$AP469+ДАННЫЕ!$AQ469+ДАННЫЕ!$AR469+ДАННЫЕ!$AU469+ДАННЫЕ!$AW469+ДАННЫЕ!$AS469+ДАННЫЕ!$AT469&gt;0,1,0)&amp;"x"&amp;ДАННЫЕ!$AG469&amp;"p"&amp;IF(ДАННЫЕ!$BY469&gt;0,1,0)&amp;"v"&amp;IF(ДАННЫЕ!$BZ469&gt;0,1,0)&amp;"n"&amp;ДАННЫЕ!$CA469&amp;"t"&amp;ДАННЫЕ!$AY469&amp;"k"&amp;ДАННЫЕ!$CB469&amp;"q"&amp;ДАННЫЕ!$CC469&amp;"w"&amp;ДАННЫЕ!$CD469&amp;"e"&amp;ДАННЫЕ!$CE469&amp;"m"&amp;ДАННЫЕ!$CF469&amp;"c"&amp;ДАННЫЕ!$CG469&amp;"z"&amp;ДАННЫЕ!$CH469&amp;"d"&amp;IF(H469=4,1,0)&amp;"s"&amp;IF(ДАННЫЕ!$J469=1,0,1)&amp;"u"&amp;IF(ДАННЫЕ!$CJ469&gt;0,1,0)</f>
        <v>g0cf0a06AR1VG0o0xp0v0ntkqwemczd0s1u0</v>
      </c>
      <c r="O469" s="28" t="str">
        <f>ДАННЫЕ!$I469&amp;"g"&amp;B469&amp;A469&amp;"f"&amp;P469&amp;"c"&amp;IF(ДАННЫЕ!$U469&gt;0,1,0)&amp;"s"&amp;IF(ДАННЫЕ!$Q469&gt;0,IF(YEAR(ДАННЫЕ!$F$1)=YEAR(ДАННЫЕ!$Q469),IF(MONTH(ДАННЫЕ!$F$1)=MONTH(ДАННЫЕ!$Q469),111,11),1),0)&amp;"i"&amp;IF(ДАННЫЕ!$R469+ДАННЫЕ!$S469+ДАННЫЕ!$T469=0,0,1)&amp;"h"&amp;IF(ДАННЫЕ!$P469&gt;0,1,0)&amp;"p"&amp;IF(ДАННЫЕ!$CI469&gt;0,IF(YEAR(ДАННЫЕ!$F$1)=YEAR(ДАННЫЕ!$CI469),IF(MONTH(ДАННЫЕ!$F$1)=MONTH(ДАННЫЕ!$CI469),111,11),1),0)&amp;"d"&amp;IF(ДАННЫЕ!$CJ469&gt;0,IF(YEAR(ДАННЫЕ!$F$1)=YEAR(ДАННЫЕ!$CJ469),IF(MONTH(ДАННЫЕ!$F$1)=MONTH(ДАННЫЕ!$CJ469),111,11),1),0)&amp;"o"&amp;IF(ДАННЫЕ!$CK469&gt;0,IF(MONTH(ДАННЫЕ!$F$1)=MONTH(ДАННЫЕ!$CK469),111,11),0)&amp;"v"&amp;IF(ДАННЫЕ!$BE469&gt;0,IF(MONTH(ДАННЫЕ!$F$1)=MONTH(ДАННЫЕ!$BE469),111,11),0)</f>
        <v>g00f0c0s0i0h0p0d0o0v0</v>
      </c>
      <c r="P469" s="15">
        <f t="shared" si="23"/>
        <v>0</v>
      </c>
      <c r="Q469" s="15">
        <f>IF(ДАННЫЕ!$F$1&gt;ДАННЫЕ!$N469,IF(YEAR(ДАННЫЕ!$F$1)=YEAR(ДАННЫЕ!M469),1,0),0)</f>
        <v>0</v>
      </c>
      <c r="R469" s="15">
        <f>IF(ДАННЫЕ!$F$1&gt;ДАННЫЕ!$N469,IF(YEAR(ДАННЫЕ!$F$1)=YEAR(ДАННЫЕ!N469),1,0),0)</f>
        <v>0</v>
      </c>
      <c r="S469" s="15">
        <f>IF(ДАННЫЕ!$AA469="2А",1,IF(ДАННЫЕ!$AA469="2Б",2,IF(ДАННЫЕ!$AA469="2В",3,IF(ДАННЫЕ!$AA469=3,4,IF(ДАННЫЕ!$AA469="4А",5,IF(ДАННЫЕ!$AA469="4Б",6,IF(ДАННЫЕ!$AA469="4В",7,IF(ДАННЫЕ!$AA469=5,8,0))))))))</f>
        <v>0</v>
      </c>
      <c r="T469" s="15">
        <f>IF(OR(ДАННЫЕ!$AC469=2,ДАННЫЕ!$AD469=2,ДАННЫЕ!$AE469=2),2,IF(OR(ДАННЫЕ!$AC469=1,ДАННЫЕ!$AD469=1,ДАННЫЕ!$AE469=1),1,0))</f>
        <v>0</v>
      </c>
    </row>
    <row r="470" spans="1:20" ht="15" customHeight="1" x14ac:dyDescent="0.2">
      <c r="A470" s="78">
        <f>IF(B470&gt;0,IF(MONTH(ДАННЫЕ!$F$1)=MONTH(ДАННЫЕ!$B470),1,0),0)</f>
        <v>0</v>
      </c>
      <c r="B470" s="14">
        <f>IF(ДАННЫЕ!$B470&gt;0,IF(YEAR(ДАННЫЕ!$F$1)=YEAR(ДАННЫЕ!$B470),1,0),0)</f>
        <v>0</v>
      </c>
      <c r="C470" s="14">
        <f>IF(ДАННЫЕ!$CM470&gt;0,IF(YEAR(ДАННЫЕ!$F$1)=YEAR(ДАННЫЕ!$CM470),1,0),0)</f>
        <v>0</v>
      </c>
      <c r="D470" s="14">
        <f>IF(ДАННЫЕ!$CJ470&gt;0,IF(ДАННЫЕ!$CL470&gt;ДАННЫЕ!$F$1,1,IF(ДАННЫЕ!$CL470&gt;0,0,1)),0)</f>
        <v>0</v>
      </c>
      <c r="E470" s="43" t="str">
        <f ca="1">IF(ДАННЫЕ!$F$1&gt;0,IF(ДАННЫЕ!$G470&gt;0,DATEDIF(ДАННЫЕ!$G470,ДАННЫЕ!$F$1,"y"),""),IF(ДАННЫЕ!$G470&gt;0,DATEDIF(ДАННЫЕ!$G470,TODAY(),"y"),""))</f>
        <v/>
      </c>
      <c r="F470" s="43" t="str">
        <f xml:space="preserve"> IF(ДАННЫЕ!$F470="М",IF(E470&gt;=18,IF(E470&lt;60,1,""),""),"")&amp;IF(ДАННЫЕ!$F470="Ж",IF(E470&gt;=18,IF(E470&lt;55,1,""),""),"")</f>
        <v/>
      </c>
      <c r="G470" s="43" t="str">
        <f xml:space="preserve"> IF(ДАННЫЕ!$F470="М",IF(E470&gt;=60,2,""),"")&amp;IF(ДАННЫЕ!$F470="Ж",IF(E470&gt;=55,2,""),"")</f>
        <v/>
      </c>
      <c r="H470" s="43" t="str">
        <f t="shared" ca="1" si="21"/>
        <v/>
      </c>
      <c r="I470" s="43" t="str">
        <f t="shared" ca="1" si="22"/>
        <v>03</v>
      </c>
      <c r="J470" s="28" t="str">
        <f ca="1">ДАННЫЕ!$F470&amp;H470&amp;I470&amp;ДАННЫЕ!$I470&amp;"m"&amp;IF(ДАННЫЕ!$I470&gt;0,IF(ДАННЫЕ!$J470&gt;0,0,1),"")&amp;"f"&amp;IF(ДАННЫЕ!$R470&gt;0,IF(YEAR(ДАННЫЕ!$F$1)=YEAR(ДАННЫЕ!$R470),1,0),0)&amp;"z"&amp;ДАННЫЕ!$R470&amp;"p"&amp;ДАННЫЕ!$S470&amp;"i"&amp;ДАННЫЕ!$T470&amp;"h"&amp;ДАННЫЕ!$K470&amp;"be"&amp;ДАННЫЕ!$BI470&amp;"CD"&amp;IF(ДАННЫЕ!BF470&gt;500,4,IF(ДАННЫЕ!BF470&gt;350,3,IF(ДАННЫЕ!BF470&gt;200,2,IF(ДАННЫЕ!BF470&gt;0,1,0))))&amp;"g"&amp;B470&amp;"d"&amp;H470&amp;"l"&amp;ДАННЫЕ!AT470&amp;"a"&amp;ДАННЫЕ!$V470&amp;"v"&amp;R470&amp;"k"&amp;ДАННЫЕ!$U470&amp;"s"&amp;ДАННЫЕ!$Y470&amp;"t"&amp;ДАННЫЕ!$X470&amp;"b"&amp;IF(ДАННЫЕ!$Q470&gt;1,1,0)&amp;"PP"&amp;ДАННЫЕ!Z470&amp;"c"&amp;S470&amp;"x"&amp;IF(ДАННЫЕ!$BY470&gt;0,IF(YEAR(ДАННЫЕ!$F$1)=YEAR(ДАННЫЕ!$BY470),1,0),0)&amp;"n"&amp;IF(ДАННЫЕ!$BZ470&gt;0,IF(YEAR(ДАННЫЕ!$F$1)=YEAR(ДАННЫЕ!$BZ470),1,0),0)&amp;"u"&amp;D470&amp;"z"&amp;IF(ДАННЫЕ!$CL470&gt;0,IF(YEAR(ДАННЫЕ!$F$1)&gt;YEAR(ДАННЫЕ!$CL470),11,12),0)</f>
        <v>03mf0zpihbeCD0g0dlav0kstb0PPc0x0n0u0z0</v>
      </c>
      <c r="K470" s="28" t="str">
        <f ca="1">ДАННЫЕ!$I470&amp;"x"&amp;B470&amp;"w"&amp;IF(T470+ДАННЫЕ!AD470+ДАННЫЕ!AE470+ДАННЫЕ!AF470+ДАННЫЕ!AG470+ДАННЫЕ!AH470+ДАННЫЕ!$AL470+ДАННЫЕ!AI470+ДАННЫЕ!AJ470+ДАННЫЕ!AK470+ДАННЫЕ!AP470+ДАННЫЕ!AQ470+ДАННЫЕ!AR470+ДАННЫЕ!$AM470+ДАННЫЕ!$AN470+ДАННЫЕ!AS470+ДАННЫЕ!AT470&gt;0,1,0)&amp;IF(OR(T470=2,ДАННЫЕ!AD470=2,ДАННЫЕ!AE470=2,ДАННЫЕ!AF470=2,ДАННЫЕ!AG470=2,ДАННЫЕ!AH470=2,ДАННЫЕ!$AL470=2,ДАННЫЕ!AI470=2,ДАННЫЕ!AJ470=2,ДАННЫЕ!AK470=2,ДАННЫЕ!AP470=2,ДАННЫЕ!AQ470=2,ДАННЫЕ!AR470=2,ДАННЫЕ!$AM470=2,ДАННЫЕ!$AN470=2,ДАННЫЕ!AS470=2,ДАННЫЕ!AT470=2),2,0)&amp;"t"&amp;IF(T470&gt;0,"1"&amp;T470,"00")&amp;"f"&amp;IF(ДАННЫЕ!$AC470,"1"&amp;ДАННЫЕ!$AC470,"00")&amp;"b"&amp;IF(ДАННЫЕ!$AD470,"1"&amp;ДАННЫЕ!$AD470,"00")&amp;"g"&amp;IF(ДАННЫЕ!$AF470,"1"&amp;ДАННЫЕ!$AF470,"00")&amp;"c"&amp;IF(ДАННЫЕ!$AG470,"1"&amp;ДАННЫЕ!$AG470,"00")&amp;"i"&amp;IF(ДАННЫЕ!$AH470,"1"&amp;ДАННЫЕ!$AH470,"00")&amp;"r"&amp;IF(ДАННЫЕ!$AL470,"1"&amp;ДАННЫЕ!$AL470,"00")&amp;"m"&amp;IF(ДАННЫЕ!$AI470,"1"&amp;ДАННЫЕ!$AI470,"00")&amp;"hS"&amp;IF(ДАННЫЕ!$AJ470,"1"&amp;ДАННЫЕ!$AJ470,"00")&amp;"hZ"&amp;IF(ДАННЫЕ!$AK470,"1"&amp;ДАННЫЕ!$AK470,"00")&amp;"p"&amp;IF(ДАННЫЕ!$AP470,"1"&amp;ДАННЫЕ!$AP470,"00")&amp;"k"&amp;IF(ДАННЫЕ!$AQ470,"1"&amp;ДАННЫЕ!$AQ470,"00")&amp;"z"&amp;IF(ДАННЫЕ!$AR470,"1"&amp;ДАННЫЕ!$AR470,"00")&amp;"j"&amp;IF(ДАННЫЕ!$AM470,"1"&amp;ДАННЫЕ!$AM470,"00")&amp;"n"&amp;IF(ДАННЫЕ!$AN470,"1"&amp;ДАННЫЕ!$AN470,"00")&amp;"E"&amp;ДАННЫЕ!BI470&amp;"L"&amp;ДАННЫЕ!AO470&amp;"h"&amp;IF(ДАННЫЕ!$AU470&gt;0,1,0)&amp;"v"&amp;IF(ДАННЫЕ!$AW470&gt;0,1,0)&amp;"a"&amp;IF(ДАННЫЕ!$AS470,"1"&amp;ДАННЫЕ!$AS470,"00")&amp;"s"&amp;IF(ДАННЫЕ!$AT470,"1"&amp;ДАННЫЕ!$AT470,"00")&amp;"u"&amp;IF(ДАННЫЕ!$CJ470&gt;0,1,0)&amp;"y"&amp;B470&amp;"d"&amp;H470&amp;"e"&amp;F470&amp;G470</f>
        <v>x0w00t00f00b00g00c00i00r00m00hS00hZ00p00k00z00j00n00ELh0v0a00s00u0y0de</v>
      </c>
      <c r="L470" s="28" t="str">
        <f ca="1">ДАННЫЕ!$I470&amp;"VN"&amp;IF(ДАННЫЕ!AW470&gt;0,11,10)&amp;"CD"&amp;IF(ДАННЫЕ!BF470&gt;500,16,IF(ДАННЫЕ!BF470&gt;350,15,IF(ДАННЫЕ!BF470&gt;=200,14,IF(ДАННЫЕ!BF470&gt;=100,13,IF(ДАННЫЕ!BF470&gt;=50,12,IF(ДАННЫЕ!BF470&gt;0,11,10))))))&amp;"AR"&amp;IF(ДАННЫЕ!BX470&gt;0,1,0)&amp;"GD"&amp;B470&amp;"VV"&amp;IF(E470&gt;=5,IF(E470&lt;18,1,0),0)</f>
        <v>VN10CD10AR0GD0VV0</v>
      </c>
      <c r="M470" s="28" t="str">
        <f>ДАННЫЕ!$I470&amp;"b"&amp;ДАННЫЕ!$BI470&amp;"r"&amp;ДАННЫЕ!$BJ470&amp;"CD"&amp;IF(ДАННЫЕ!BF470&gt;0,IF(ДАННЫЕ!BF470&lt;200,1,IF(ДАННЫЕ!BF470&lt;350,2,3)),0)&amp;"h"&amp;IF(ДАННЫЕ!$BK470+ДАННЫЕ!$BL470+ДАННЫЕ!$BM470&gt;0,1,0)&amp;"x"&amp;ДАННЫЕ!$BK470&amp;"y"&amp;ДАННЫЕ!$BL470&amp;"z"&amp;ДАННЫЕ!$BM470&amp;"c"&amp;IF(ДАННЫЕ!$BK470+ДАННЫЕ!$BL470+ДАННЫЕ!$BM470=3,1,0)&amp;"a"&amp;IF(ДАННЫЕ!$BQ470+ДАННЫЕ!$BR470&gt;0,1,0)&amp;"d"&amp;ДАННЫЕ!$BQ470&amp;"v"&amp;ДАННЫЕ!$BR470&amp;"p"&amp;ДАННЫЕ!$BS470&amp;"n"&amp;ДАННЫЕ!$BU470&amp;"t"&amp;ДАННЫЕ!$BV470&amp;"o"&amp;ДАННЫЕ!$BT470&amp;"l"&amp;IF(ДАННЫЕ!$BN470&gt;0,1,0)&amp;ДАННЫЕ!$BN470&amp;"g"&amp;ДАННЫЕ!$BO470&amp;"s"&amp;ДАННЫЕ!$BP470&amp;"DZ"&amp;IF(ДАННЫЕ!B470-ДАННЫЕ!G470 &lt; 60,IF(ДАННЫЕ!B470-ДАННЫЕ!G470 &gt;= 0,1,0),0)&amp;"u"&amp;IF(ДАННЫЕ!$CJ470&gt;0,1,0)</f>
        <v>brCD0h0xyzc0a0dvpntol0gsDZ1u0</v>
      </c>
      <c r="N470" s="28" t="str">
        <f ca="1">ДАННЫЕ!$F470&amp;ДАННЫЕ!$I470&amp;"g"&amp;B470&amp;"cf"&amp;D470&amp;"a"&amp;IF(ДАННЫЕ!$BX470&gt;0,1,0)&amp;IF(ДАННЫЕ!$BF470&gt;500,1,IF(ДАННЫЕ!$BF470&gt;350,2,IF(ДАННЫЕ!$BF470&gt;=200,3,IF(ДАННЫЕ!$BF470&gt;=100,4,IF(ДАННЫЕ!$BF470&gt;=50,5,IF(ДАННЫЕ!$BF470&lt;50,6,0))))))&amp;"AR"&amp;IF(DATEDIF(ДАННЫЕ!$BX470,ДАННЫЕ!$F$1,"y")&gt;1,1,0)&amp;"VG"&amp;IF(ДАННЫЕ!$BH470="0",1,0)&amp;"o"&amp;IF(T470+ДАННЫЕ!$AF470+ДАННЫЕ!$AG470+ДАННЫЕ!$AH470+ДАННЫЕ!$AI470+ДАННЫЕ!$AJ470+ДАННЫЕ!$AP470+ДАННЫЕ!$AQ470+ДАННЫЕ!$AR470+ДАННЫЕ!$AU470+ДАННЫЕ!$AW470+ДАННЫЕ!$AS470+ДАННЫЕ!$AT470&gt;0,1,0)&amp;"x"&amp;ДАННЫЕ!$AG470&amp;"p"&amp;IF(ДАННЫЕ!$BY470&gt;0,1,0)&amp;"v"&amp;IF(ДАННЫЕ!$BZ470&gt;0,1,0)&amp;"n"&amp;ДАННЫЕ!$CA470&amp;"t"&amp;ДАННЫЕ!$AY470&amp;"k"&amp;ДАННЫЕ!$CB470&amp;"q"&amp;ДАННЫЕ!$CC470&amp;"w"&amp;ДАННЫЕ!$CD470&amp;"e"&amp;ДАННЫЕ!$CE470&amp;"m"&amp;ДАННЫЕ!$CF470&amp;"c"&amp;ДАННЫЕ!$CG470&amp;"z"&amp;ДАННЫЕ!$CH470&amp;"d"&amp;IF(H470=4,1,0)&amp;"s"&amp;IF(ДАННЫЕ!$J470=1,0,1)&amp;"u"&amp;IF(ДАННЫЕ!$CJ470&gt;0,1,0)</f>
        <v>g0cf0a06AR1VG0o0xp0v0ntkqwemczd0s1u0</v>
      </c>
      <c r="O470" s="28" t="str">
        <f>ДАННЫЕ!$I470&amp;"g"&amp;B470&amp;A470&amp;"f"&amp;P470&amp;"c"&amp;IF(ДАННЫЕ!$U470&gt;0,1,0)&amp;"s"&amp;IF(ДАННЫЕ!$Q470&gt;0,IF(YEAR(ДАННЫЕ!$F$1)=YEAR(ДАННЫЕ!$Q470),IF(MONTH(ДАННЫЕ!$F$1)=MONTH(ДАННЫЕ!$Q470),111,11),1),0)&amp;"i"&amp;IF(ДАННЫЕ!$R470+ДАННЫЕ!$S470+ДАННЫЕ!$T470=0,0,1)&amp;"h"&amp;IF(ДАННЫЕ!$P470&gt;0,1,0)&amp;"p"&amp;IF(ДАННЫЕ!$CI470&gt;0,IF(YEAR(ДАННЫЕ!$F$1)=YEAR(ДАННЫЕ!$CI470),IF(MONTH(ДАННЫЕ!$F$1)=MONTH(ДАННЫЕ!$CI470),111,11),1),0)&amp;"d"&amp;IF(ДАННЫЕ!$CJ470&gt;0,IF(YEAR(ДАННЫЕ!$F$1)=YEAR(ДАННЫЕ!$CJ470),IF(MONTH(ДАННЫЕ!$F$1)=MONTH(ДАННЫЕ!$CJ470),111,11),1),0)&amp;"o"&amp;IF(ДАННЫЕ!$CK470&gt;0,IF(MONTH(ДАННЫЕ!$F$1)=MONTH(ДАННЫЕ!$CK470),111,11),0)&amp;"v"&amp;IF(ДАННЫЕ!$BE470&gt;0,IF(MONTH(ДАННЫЕ!$F$1)=MONTH(ДАННЫЕ!$BE470),111,11),0)</f>
        <v>g00f0c0s0i0h0p0d0o0v0</v>
      </c>
      <c r="P470" s="15">
        <f t="shared" si="23"/>
        <v>0</v>
      </c>
      <c r="Q470" s="15">
        <f>IF(ДАННЫЕ!$F$1&gt;ДАННЫЕ!$N470,IF(YEAR(ДАННЫЕ!$F$1)=YEAR(ДАННЫЕ!M470),1,0),0)</f>
        <v>0</v>
      </c>
      <c r="R470" s="15">
        <f>IF(ДАННЫЕ!$F$1&gt;ДАННЫЕ!$N470,IF(YEAR(ДАННЫЕ!$F$1)=YEAR(ДАННЫЕ!N470),1,0),0)</f>
        <v>0</v>
      </c>
      <c r="S470" s="15">
        <f>IF(ДАННЫЕ!$AA470="2А",1,IF(ДАННЫЕ!$AA470="2Б",2,IF(ДАННЫЕ!$AA470="2В",3,IF(ДАННЫЕ!$AA470=3,4,IF(ДАННЫЕ!$AA470="4А",5,IF(ДАННЫЕ!$AA470="4Б",6,IF(ДАННЫЕ!$AA470="4В",7,IF(ДАННЫЕ!$AA470=5,8,0))))))))</f>
        <v>0</v>
      </c>
      <c r="T470" s="15">
        <f>IF(OR(ДАННЫЕ!$AC470=2,ДАННЫЕ!$AD470=2,ДАННЫЕ!$AE470=2),2,IF(OR(ДАННЫЕ!$AC470=1,ДАННЫЕ!$AD470=1,ДАННЫЕ!$AE470=1),1,0))</f>
        <v>0</v>
      </c>
    </row>
    <row r="471" spans="1:20" ht="15" customHeight="1" x14ac:dyDescent="0.2">
      <c r="A471" s="78">
        <f>IF(B471&gt;0,IF(MONTH(ДАННЫЕ!$F$1)=MONTH(ДАННЫЕ!$B471),1,0),0)</f>
        <v>0</v>
      </c>
      <c r="B471" s="14">
        <f>IF(ДАННЫЕ!$B471&gt;0,IF(YEAR(ДАННЫЕ!$F$1)=YEAR(ДАННЫЕ!$B471),1,0),0)</f>
        <v>0</v>
      </c>
      <c r="C471" s="14">
        <f>IF(ДАННЫЕ!$CM471&gt;0,IF(YEAR(ДАННЫЕ!$F$1)=YEAR(ДАННЫЕ!$CM471),1,0),0)</f>
        <v>0</v>
      </c>
      <c r="D471" s="14">
        <f>IF(ДАННЫЕ!$CJ471&gt;0,IF(ДАННЫЕ!$CL471&gt;ДАННЫЕ!$F$1,1,IF(ДАННЫЕ!$CL471&gt;0,0,1)),0)</f>
        <v>0</v>
      </c>
      <c r="E471" s="43" t="str">
        <f ca="1">IF(ДАННЫЕ!$F$1&gt;0,IF(ДАННЫЕ!$G471&gt;0,DATEDIF(ДАННЫЕ!$G471,ДАННЫЕ!$F$1,"y"),""),IF(ДАННЫЕ!$G471&gt;0,DATEDIF(ДАННЫЕ!$G471,TODAY(),"y"),""))</f>
        <v/>
      </c>
      <c r="F471" s="43" t="str">
        <f xml:space="preserve"> IF(ДАННЫЕ!$F471="М",IF(E471&gt;=18,IF(E471&lt;60,1,""),""),"")&amp;IF(ДАННЫЕ!$F471="Ж",IF(E471&gt;=18,IF(E471&lt;55,1,""),""),"")</f>
        <v/>
      </c>
      <c r="G471" s="43" t="str">
        <f xml:space="preserve"> IF(ДАННЫЕ!$F471="М",IF(E471&gt;=60,2,""),"")&amp;IF(ДАННЫЕ!$F471="Ж",IF(E471&gt;=55,2,""),"")</f>
        <v/>
      </c>
      <c r="H471" s="43" t="str">
        <f t="shared" ca="1" si="21"/>
        <v/>
      </c>
      <c r="I471" s="43" t="str">
        <f t="shared" ca="1" si="22"/>
        <v>03</v>
      </c>
      <c r="J471" s="28" t="str">
        <f ca="1">ДАННЫЕ!$F471&amp;H471&amp;I471&amp;ДАННЫЕ!$I471&amp;"m"&amp;IF(ДАННЫЕ!$I471&gt;0,IF(ДАННЫЕ!$J471&gt;0,0,1),"")&amp;"f"&amp;IF(ДАННЫЕ!$R471&gt;0,IF(YEAR(ДАННЫЕ!$F$1)=YEAR(ДАННЫЕ!$R471),1,0),0)&amp;"z"&amp;ДАННЫЕ!$R471&amp;"p"&amp;ДАННЫЕ!$S471&amp;"i"&amp;ДАННЫЕ!$T471&amp;"h"&amp;ДАННЫЕ!$K471&amp;"be"&amp;ДАННЫЕ!$BI471&amp;"CD"&amp;IF(ДАННЫЕ!BF471&gt;500,4,IF(ДАННЫЕ!BF471&gt;350,3,IF(ДАННЫЕ!BF471&gt;200,2,IF(ДАННЫЕ!BF471&gt;0,1,0))))&amp;"g"&amp;B471&amp;"d"&amp;H471&amp;"l"&amp;ДАННЫЕ!AT471&amp;"a"&amp;ДАННЫЕ!$V471&amp;"v"&amp;R471&amp;"k"&amp;ДАННЫЕ!$U471&amp;"s"&amp;ДАННЫЕ!$Y471&amp;"t"&amp;ДАННЫЕ!$X471&amp;"b"&amp;IF(ДАННЫЕ!$Q471&gt;1,1,0)&amp;"PP"&amp;ДАННЫЕ!Z471&amp;"c"&amp;S471&amp;"x"&amp;IF(ДАННЫЕ!$BY471&gt;0,IF(YEAR(ДАННЫЕ!$F$1)=YEAR(ДАННЫЕ!$BY471),1,0),0)&amp;"n"&amp;IF(ДАННЫЕ!$BZ471&gt;0,IF(YEAR(ДАННЫЕ!$F$1)=YEAR(ДАННЫЕ!$BZ471),1,0),0)&amp;"u"&amp;D471&amp;"z"&amp;IF(ДАННЫЕ!$CL471&gt;0,IF(YEAR(ДАННЫЕ!$F$1)&gt;YEAR(ДАННЫЕ!$CL471),11,12),0)</f>
        <v>03mf0zpihbeCD0g0dlav0kstb0PPc0x0n0u0z0</v>
      </c>
      <c r="K471" s="28" t="str">
        <f ca="1">ДАННЫЕ!$I471&amp;"x"&amp;B471&amp;"w"&amp;IF(T471+ДАННЫЕ!AD471+ДАННЫЕ!AE471+ДАННЫЕ!AF471+ДАННЫЕ!AG471+ДАННЫЕ!AH471+ДАННЫЕ!$AL471+ДАННЫЕ!AI471+ДАННЫЕ!AJ471+ДАННЫЕ!AK471+ДАННЫЕ!AP471+ДАННЫЕ!AQ471+ДАННЫЕ!AR471+ДАННЫЕ!$AM471+ДАННЫЕ!$AN471+ДАННЫЕ!AS471+ДАННЫЕ!AT471&gt;0,1,0)&amp;IF(OR(T471=2,ДАННЫЕ!AD471=2,ДАННЫЕ!AE471=2,ДАННЫЕ!AF471=2,ДАННЫЕ!AG471=2,ДАННЫЕ!AH471=2,ДАННЫЕ!$AL471=2,ДАННЫЕ!AI471=2,ДАННЫЕ!AJ471=2,ДАННЫЕ!AK471=2,ДАННЫЕ!AP471=2,ДАННЫЕ!AQ471=2,ДАННЫЕ!AR471=2,ДАННЫЕ!$AM471=2,ДАННЫЕ!$AN471=2,ДАННЫЕ!AS471=2,ДАННЫЕ!AT471=2),2,0)&amp;"t"&amp;IF(T471&gt;0,"1"&amp;T471,"00")&amp;"f"&amp;IF(ДАННЫЕ!$AC471,"1"&amp;ДАННЫЕ!$AC471,"00")&amp;"b"&amp;IF(ДАННЫЕ!$AD471,"1"&amp;ДАННЫЕ!$AD471,"00")&amp;"g"&amp;IF(ДАННЫЕ!$AF471,"1"&amp;ДАННЫЕ!$AF471,"00")&amp;"c"&amp;IF(ДАННЫЕ!$AG471,"1"&amp;ДАННЫЕ!$AG471,"00")&amp;"i"&amp;IF(ДАННЫЕ!$AH471,"1"&amp;ДАННЫЕ!$AH471,"00")&amp;"r"&amp;IF(ДАННЫЕ!$AL471,"1"&amp;ДАННЫЕ!$AL471,"00")&amp;"m"&amp;IF(ДАННЫЕ!$AI471,"1"&amp;ДАННЫЕ!$AI471,"00")&amp;"hS"&amp;IF(ДАННЫЕ!$AJ471,"1"&amp;ДАННЫЕ!$AJ471,"00")&amp;"hZ"&amp;IF(ДАННЫЕ!$AK471,"1"&amp;ДАННЫЕ!$AK471,"00")&amp;"p"&amp;IF(ДАННЫЕ!$AP471,"1"&amp;ДАННЫЕ!$AP471,"00")&amp;"k"&amp;IF(ДАННЫЕ!$AQ471,"1"&amp;ДАННЫЕ!$AQ471,"00")&amp;"z"&amp;IF(ДАННЫЕ!$AR471,"1"&amp;ДАННЫЕ!$AR471,"00")&amp;"j"&amp;IF(ДАННЫЕ!$AM471,"1"&amp;ДАННЫЕ!$AM471,"00")&amp;"n"&amp;IF(ДАННЫЕ!$AN471,"1"&amp;ДАННЫЕ!$AN471,"00")&amp;"E"&amp;ДАННЫЕ!BI471&amp;"L"&amp;ДАННЫЕ!AO471&amp;"h"&amp;IF(ДАННЫЕ!$AU471&gt;0,1,0)&amp;"v"&amp;IF(ДАННЫЕ!$AW471&gt;0,1,0)&amp;"a"&amp;IF(ДАННЫЕ!$AS471,"1"&amp;ДАННЫЕ!$AS471,"00")&amp;"s"&amp;IF(ДАННЫЕ!$AT471,"1"&amp;ДАННЫЕ!$AT471,"00")&amp;"u"&amp;IF(ДАННЫЕ!$CJ471&gt;0,1,0)&amp;"y"&amp;B471&amp;"d"&amp;H471&amp;"e"&amp;F471&amp;G471</f>
        <v>x0w00t00f00b00g00c00i00r00m00hS00hZ00p00k00z00j00n00ELh0v0a00s00u0y0de</v>
      </c>
      <c r="L471" s="28" t="str">
        <f ca="1">ДАННЫЕ!$I471&amp;"VN"&amp;IF(ДАННЫЕ!AW471&gt;0,11,10)&amp;"CD"&amp;IF(ДАННЫЕ!BF471&gt;500,16,IF(ДАННЫЕ!BF471&gt;350,15,IF(ДАННЫЕ!BF471&gt;=200,14,IF(ДАННЫЕ!BF471&gt;=100,13,IF(ДАННЫЕ!BF471&gt;=50,12,IF(ДАННЫЕ!BF471&gt;0,11,10))))))&amp;"AR"&amp;IF(ДАННЫЕ!BX471&gt;0,1,0)&amp;"GD"&amp;B471&amp;"VV"&amp;IF(E471&gt;=5,IF(E471&lt;18,1,0),0)</f>
        <v>VN10CD10AR0GD0VV0</v>
      </c>
      <c r="M471" s="28" t="str">
        <f>ДАННЫЕ!$I471&amp;"b"&amp;ДАННЫЕ!$BI471&amp;"r"&amp;ДАННЫЕ!$BJ471&amp;"CD"&amp;IF(ДАННЫЕ!BF471&gt;0,IF(ДАННЫЕ!BF471&lt;200,1,IF(ДАННЫЕ!BF471&lt;350,2,3)),0)&amp;"h"&amp;IF(ДАННЫЕ!$BK471+ДАННЫЕ!$BL471+ДАННЫЕ!$BM471&gt;0,1,0)&amp;"x"&amp;ДАННЫЕ!$BK471&amp;"y"&amp;ДАННЫЕ!$BL471&amp;"z"&amp;ДАННЫЕ!$BM471&amp;"c"&amp;IF(ДАННЫЕ!$BK471+ДАННЫЕ!$BL471+ДАННЫЕ!$BM471=3,1,0)&amp;"a"&amp;IF(ДАННЫЕ!$BQ471+ДАННЫЕ!$BR471&gt;0,1,0)&amp;"d"&amp;ДАННЫЕ!$BQ471&amp;"v"&amp;ДАННЫЕ!$BR471&amp;"p"&amp;ДАННЫЕ!$BS471&amp;"n"&amp;ДАННЫЕ!$BU471&amp;"t"&amp;ДАННЫЕ!$BV471&amp;"o"&amp;ДАННЫЕ!$BT471&amp;"l"&amp;IF(ДАННЫЕ!$BN471&gt;0,1,0)&amp;ДАННЫЕ!$BN471&amp;"g"&amp;ДАННЫЕ!$BO471&amp;"s"&amp;ДАННЫЕ!$BP471&amp;"DZ"&amp;IF(ДАННЫЕ!B471-ДАННЫЕ!G471 &lt; 60,IF(ДАННЫЕ!B471-ДАННЫЕ!G471 &gt;= 0,1,0),0)&amp;"u"&amp;IF(ДАННЫЕ!$CJ471&gt;0,1,0)</f>
        <v>brCD0h0xyzc0a0dvpntol0gsDZ1u0</v>
      </c>
      <c r="N471" s="28" t="str">
        <f ca="1">ДАННЫЕ!$F471&amp;ДАННЫЕ!$I471&amp;"g"&amp;B471&amp;"cf"&amp;D471&amp;"a"&amp;IF(ДАННЫЕ!$BX471&gt;0,1,0)&amp;IF(ДАННЫЕ!$BF471&gt;500,1,IF(ДАННЫЕ!$BF471&gt;350,2,IF(ДАННЫЕ!$BF471&gt;=200,3,IF(ДАННЫЕ!$BF471&gt;=100,4,IF(ДАННЫЕ!$BF471&gt;=50,5,IF(ДАННЫЕ!$BF471&lt;50,6,0))))))&amp;"AR"&amp;IF(DATEDIF(ДАННЫЕ!$BX471,ДАННЫЕ!$F$1,"y")&gt;1,1,0)&amp;"VG"&amp;IF(ДАННЫЕ!$BH471="0",1,0)&amp;"o"&amp;IF(T471+ДАННЫЕ!$AF471+ДАННЫЕ!$AG471+ДАННЫЕ!$AH471+ДАННЫЕ!$AI471+ДАННЫЕ!$AJ471+ДАННЫЕ!$AP471+ДАННЫЕ!$AQ471+ДАННЫЕ!$AR471+ДАННЫЕ!$AU471+ДАННЫЕ!$AW471+ДАННЫЕ!$AS471+ДАННЫЕ!$AT471&gt;0,1,0)&amp;"x"&amp;ДАННЫЕ!$AG471&amp;"p"&amp;IF(ДАННЫЕ!$BY471&gt;0,1,0)&amp;"v"&amp;IF(ДАННЫЕ!$BZ471&gt;0,1,0)&amp;"n"&amp;ДАННЫЕ!$CA471&amp;"t"&amp;ДАННЫЕ!$AY471&amp;"k"&amp;ДАННЫЕ!$CB471&amp;"q"&amp;ДАННЫЕ!$CC471&amp;"w"&amp;ДАННЫЕ!$CD471&amp;"e"&amp;ДАННЫЕ!$CE471&amp;"m"&amp;ДАННЫЕ!$CF471&amp;"c"&amp;ДАННЫЕ!$CG471&amp;"z"&amp;ДАННЫЕ!$CH471&amp;"d"&amp;IF(H471=4,1,0)&amp;"s"&amp;IF(ДАННЫЕ!$J471=1,0,1)&amp;"u"&amp;IF(ДАННЫЕ!$CJ471&gt;0,1,0)</f>
        <v>g0cf0a06AR1VG0o0xp0v0ntkqwemczd0s1u0</v>
      </c>
      <c r="O471" s="28" t="str">
        <f>ДАННЫЕ!$I471&amp;"g"&amp;B471&amp;A471&amp;"f"&amp;P471&amp;"c"&amp;IF(ДАННЫЕ!$U471&gt;0,1,0)&amp;"s"&amp;IF(ДАННЫЕ!$Q471&gt;0,IF(YEAR(ДАННЫЕ!$F$1)=YEAR(ДАННЫЕ!$Q471),IF(MONTH(ДАННЫЕ!$F$1)=MONTH(ДАННЫЕ!$Q471),111,11),1),0)&amp;"i"&amp;IF(ДАННЫЕ!$R471+ДАННЫЕ!$S471+ДАННЫЕ!$T471=0,0,1)&amp;"h"&amp;IF(ДАННЫЕ!$P471&gt;0,1,0)&amp;"p"&amp;IF(ДАННЫЕ!$CI471&gt;0,IF(YEAR(ДАННЫЕ!$F$1)=YEAR(ДАННЫЕ!$CI471),IF(MONTH(ДАННЫЕ!$F$1)=MONTH(ДАННЫЕ!$CI471),111,11),1),0)&amp;"d"&amp;IF(ДАННЫЕ!$CJ471&gt;0,IF(YEAR(ДАННЫЕ!$F$1)=YEAR(ДАННЫЕ!$CJ471),IF(MONTH(ДАННЫЕ!$F$1)=MONTH(ДАННЫЕ!$CJ471),111,11),1),0)&amp;"o"&amp;IF(ДАННЫЕ!$CK471&gt;0,IF(MONTH(ДАННЫЕ!$F$1)=MONTH(ДАННЫЕ!$CK471),111,11),0)&amp;"v"&amp;IF(ДАННЫЕ!$BE471&gt;0,IF(MONTH(ДАННЫЕ!$F$1)=MONTH(ДАННЫЕ!$BE471),111,11),0)</f>
        <v>g00f0c0s0i0h0p0d0o0v0</v>
      </c>
      <c r="P471" s="15">
        <f t="shared" si="23"/>
        <v>0</v>
      </c>
      <c r="Q471" s="15">
        <f>IF(ДАННЫЕ!$F$1&gt;ДАННЫЕ!$N471,IF(YEAR(ДАННЫЕ!$F$1)=YEAR(ДАННЫЕ!M471),1,0),0)</f>
        <v>0</v>
      </c>
      <c r="R471" s="15">
        <f>IF(ДАННЫЕ!$F$1&gt;ДАННЫЕ!$N471,IF(YEAR(ДАННЫЕ!$F$1)=YEAR(ДАННЫЕ!N471),1,0),0)</f>
        <v>0</v>
      </c>
      <c r="S471" s="15">
        <f>IF(ДАННЫЕ!$AA471="2А",1,IF(ДАННЫЕ!$AA471="2Б",2,IF(ДАННЫЕ!$AA471="2В",3,IF(ДАННЫЕ!$AA471=3,4,IF(ДАННЫЕ!$AA471="4А",5,IF(ДАННЫЕ!$AA471="4Б",6,IF(ДАННЫЕ!$AA471="4В",7,IF(ДАННЫЕ!$AA471=5,8,0))))))))</f>
        <v>0</v>
      </c>
      <c r="T471" s="15">
        <f>IF(OR(ДАННЫЕ!$AC471=2,ДАННЫЕ!$AD471=2,ДАННЫЕ!$AE471=2),2,IF(OR(ДАННЫЕ!$AC471=1,ДАННЫЕ!$AD471=1,ДАННЫЕ!$AE471=1),1,0))</f>
        <v>0</v>
      </c>
    </row>
    <row r="472" spans="1:20" ht="15" customHeight="1" x14ac:dyDescent="0.2">
      <c r="A472" s="78">
        <f>IF(B472&gt;0,IF(MONTH(ДАННЫЕ!$F$1)=MONTH(ДАННЫЕ!$B472),1,0),0)</f>
        <v>0</v>
      </c>
      <c r="B472" s="14">
        <f>IF(ДАННЫЕ!$B472&gt;0,IF(YEAR(ДАННЫЕ!$F$1)=YEAR(ДАННЫЕ!$B472),1,0),0)</f>
        <v>0</v>
      </c>
      <c r="C472" s="14">
        <f>IF(ДАННЫЕ!$CM472&gt;0,IF(YEAR(ДАННЫЕ!$F$1)=YEAR(ДАННЫЕ!$CM472),1,0),0)</f>
        <v>0</v>
      </c>
      <c r="D472" s="14">
        <f>IF(ДАННЫЕ!$CJ472&gt;0,IF(ДАННЫЕ!$CL472&gt;ДАННЫЕ!$F$1,1,IF(ДАННЫЕ!$CL472&gt;0,0,1)),0)</f>
        <v>0</v>
      </c>
      <c r="E472" s="43" t="str">
        <f ca="1">IF(ДАННЫЕ!$F$1&gt;0,IF(ДАННЫЕ!$G472&gt;0,DATEDIF(ДАННЫЕ!$G472,ДАННЫЕ!$F$1,"y"),""),IF(ДАННЫЕ!$G472&gt;0,DATEDIF(ДАННЫЕ!$G472,TODAY(),"y"),""))</f>
        <v/>
      </c>
      <c r="F472" s="43" t="str">
        <f xml:space="preserve"> IF(ДАННЫЕ!$F472="М",IF(E472&gt;=18,IF(E472&lt;60,1,""),""),"")&amp;IF(ДАННЫЕ!$F472="Ж",IF(E472&gt;=18,IF(E472&lt;55,1,""),""),"")</f>
        <v/>
      </c>
      <c r="G472" s="43" t="str">
        <f xml:space="preserve"> IF(ДАННЫЕ!$F472="М",IF(E472&gt;=60,2,""),"")&amp;IF(ДАННЫЕ!$F472="Ж",IF(E472&gt;=55,2,""),"")</f>
        <v/>
      </c>
      <c r="H472" s="43" t="str">
        <f t="shared" ca="1" si="21"/>
        <v/>
      </c>
      <c r="I472" s="43" t="str">
        <f t="shared" ca="1" si="22"/>
        <v>03</v>
      </c>
      <c r="J472" s="28" t="str">
        <f ca="1">ДАННЫЕ!$F472&amp;H472&amp;I472&amp;ДАННЫЕ!$I472&amp;"m"&amp;IF(ДАННЫЕ!$I472&gt;0,IF(ДАННЫЕ!$J472&gt;0,0,1),"")&amp;"f"&amp;IF(ДАННЫЕ!$R472&gt;0,IF(YEAR(ДАННЫЕ!$F$1)=YEAR(ДАННЫЕ!$R472),1,0),0)&amp;"z"&amp;ДАННЫЕ!$R472&amp;"p"&amp;ДАННЫЕ!$S472&amp;"i"&amp;ДАННЫЕ!$T472&amp;"h"&amp;ДАННЫЕ!$K472&amp;"be"&amp;ДАННЫЕ!$BI472&amp;"CD"&amp;IF(ДАННЫЕ!BF472&gt;500,4,IF(ДАННЫЕ!BF472&gt;350,3,IF(ДАННЫЕ!BF472&gt;200,2,IF(ДАННЫЕ!BF472&gt;0,1,0))))&amp;"g"&amp;B472&amp;"d"&amp;H472&amp;"l"&amp;ДАННЫЕ!AT472&amp;"a"&amp;ДАННЫЕ!$V472&amp;"v"&amp;R472&amp;"k"&amp;ДАННЫЕ!$U472&amp;"s"&amp;ДАННЫЕ!$Y472&amp;"t"&amp;ДАННЫЕ!$X472&amp;"b"&amp;IF(ДАННЫЕ!$Q472&gt;1,1,0)&amp;"PP"&amp;ДАННЫЕ!Z472&amp;"c"&amp;S472&amp;"x"&amp;IF(ДАННЫЕ!$BY472&gt;0,IF(YEAR(ДАННЫЕ!$F$1)=YEAR(ДАННЫЕ!$BY472),1,0),0)&amp;"n"&amp;IF(ДАННЫЕ!$BZ472&gt;0,IF(YEAR(ДАННЫЕ!$F$1)=YEAR(ДАННЫЕ!$BZ472),1,0),0)&amp;"u"&amp;D472&amp;"z"&amp;IF(ДАННЫЕ!$CL472&gt;0,IF(YEAR(ДАННЫЕ!$F$1)&gt;YEAR(ДАННЫЕ!$CL472),11,12),0)</f>
        <v>03mf0zpihbeCD0g0dlav0kstb0PPc0x0n0u0z0</v>
      </c>
      <c r="K472" s="28" t="str">
        <f ca="1">ДАННЫЕ!$I472&amp;"x"&amp;B472&amp;"w"&amp;IF(T472+ДАННЫЕ!AD472+ДАННЫЕ!AE472+ДАННЫЕ!AF472+ДАННЫЕ!AG472+ДАННЫЕ!AH472+ДАННЫЕ!$AL472+ДАННЫЕ!AI472+ДАННЫЕ!AJ472+ДАННЫЕ!AK472+ДАННЫЕ!AP472+ДАННЫЕ!AQ472+ДАННЫЕ!AR472+ДАННЫЕ!$AM472+ДАННЫЕ!$AN472+ДАННЫЕ!AS472+ДАННЫЕ!AT472&gt;0,1,0)&amp;IF(OR(T472=2,ДАННЫЕ!AD472=2,ДАННЫЕ!AE472=2,ДАННЫЕ!AF472=2,ДАННЫЕ!AG472=2,ДАННЫЕ!AH472=2,ДАННЫЕ!$AL472=2,ДАННЫЕ!AI472=2,ДАННЫЕ!AJ472=2,ДАННЫЕ!AK472=2,ДАННЫЕ!AP472=2,ДАННЫЕ!AQ472=2,ДАННЫЕ!AR472=2,ДАННЫЕ!$AM472=2,ДАННЫЕ!$AN472=2,ДАННЫЕ!AS472=2,ДАННЫЕ!AT472=2),2,0)&amp;"t"&amp;IF(T472&gt;0,"1"&amp;T472,"00")&amp;"f"&amp;IF(ДАННЫЕ!$AC472,"1"&amp;ДАННЫЕ!$AC472,"00")&amp;"b"&amp;IF(ДАННЫЕ!$AD472,"1"&amp;ДАННЫЕ!$AD472,"00")&amp;"g"&amp;IF(ДАННЫЕ!$AF472,"1"&amp;ДАННЫЕ!$AF472,"00")&amp;"c"&amp;IF(ДАННЫЕ!$AG472,"1"&amp;ДАННЫЕ!$AG472,"00")&amp;"i"&amp;IF(ДАННЫЕ!$AH472,"1"&amp;ДАННЫЕ!$AH472,"00")&amp;"r"&amp;IF(ДАННЫЕ!$AL472,"1"&amp;ДАННЫЕ!$AL472,"00")&amp;"m"&amp;IF(ДАННЫЕ!$AI472,"1"&amp;ДАННЫЕ!$AI472,"00")&amp;"hS"&amp;IF(ДАННЫЕ!$AJ472,"1"&amp;ДАННЫЕ!$AJ472,"00")&amp;"hZ"&amp;IF(ДАННЫЕ!$AK472,"1"&amp;ДАННЫЕ!$AK472,"00")&amp;"p"&amp;IF(ДАННЫЕ!$AP472,"1"&amp;ДАННЫЕ!$AP472,"00")&amp;"k"&amp;IF(ДАННЫЕ!$AQ472,"1"&amp;ДАННЫЕ!$AQ472,"00")&amp;"z"&amp;IF(ДАННЫЕ!$AR472,"1"&amp;ДАННЫЕ!$AR472,"00")&amp;"j"&amp;IF(ДАННЫЕ!$AM472,"1"&amp;ДАННЫЕ!$AM472,"00")&amp;"n"&amp;IF(ДАННЫЕ!$AN472,"1"&amp;ДАННЫЕ!$AN472,"00")&amp;"E"&amp;ДАННЫЕ!BI472&amp;"L"&amp;ДАННЫЕ!AO472&amp;"h"&amp;IF(ДАННЫЕ!$AU472&gt;0,1,0)&amp;"v"&amp;IF(ДАННЫЕ!$AW472&gt;0,1,0)&amp;"a"&amp;IF(ДАННЫЕ!$AS472,"1"&amp;ДАННЫЕ!$AS472,"00")&amp;"s"&amp;IF(ДАННЫЕ!$AT472,"1"&amp;ДАННЫЕ!$AT472,"00")&amp;"u"&amp;IF(ДАННЫЕ!$CJ472&gt;0,1,0)&amp;"y"&amp;B472&amp;"d"&amp;H472&amp;"e"&amp;F472&amp;G472</f>
        <v>x0w00t00f00b00g00c00i00r00m00hS00hZ00p00k00z00j00n00ELh0v0a00s00u0y0de</v>
      </c>
      <c r="L472" s="28" t="str">
        <f ca="1">ДАННЫЕ!$I472&amp;"VN"&amp;IF(ДАННЫЕ!AW472&gt;0,11,10)&amp;"CD"&amp;IF(ДАННЫЕ!BF472&gt;500,16,IF(ДАННЫЕ!BF472&gt;350,15,IF(ДАННЫЕ!BF472&gt;=200,14,IF(ДАННЫЕ!BF472&gt;=100,13,IF(ДАННЫЕ!BF472&gt;=50,12,IF(ДАННЫЕ!BF472&gt;0,11,10))))))&amp;"AR"&amp;IF(ДАННЫЕ!BX472&gt;0,1,0)&amp;"GD"&amp;B472&amp;"VV"&amp;IF(E472&gt;=5,IF(E472&lt;18,1,0),0)</f>
        <v>VN10CD10AR0GD0VV0</v>
      </c>
      <c r="M472" s="28" t="str">
        <f>ДАННЫЕ!$I472&amp;"b"&amp;ДАННЫЕ!$BI472&amp;"r"&amp;ДАННЫЕ!$BJ472&amp;"CD"&amp;IF(ДАННЫЕ!BF472&gt;0,IF(ДАННЫЕ!BF472&lt;200,1,IF(ДАННЫЕ!BF472&lt;350,2,3)),0)&amp;"h"&amp;IF(ДАННЫЕ!$BK472+ДАННЫЕ!$BL472+ДАННЫЕ!$BM472&gt;0,1,0)&amp;"x"&amp;ДАННЫЕ!$BK472&amp;"y"&amp;ДАННЫЕ!$BL472&amp;"z"&amp;ДАННЫЕ!$BM472&amp;"c"&amp;IF(ДАННЫЕ!$BK472+ДАННЫЕ!$BL472+ДАННЫЕ!$BM472=3,1,0)&amp;"a"&amp;IF(ДАННЫЕ!$BQ472+ДАННЫЕ!$BR472&gt;0,1,0)&amp;"d"&amp;ДАННЫЕ!$BQ472&amp;"v"&amp;ДАННЫЕ!$BR472&amp;"p"&amp;ДАННЫЕ!$BS472&amp;"n"&amp;ДАННЫЕ!$BU472&amp;"t"&amp;ДАННЫЕ!$BV472&amp;"o"&amp;ДАННЫЕ!$BT472&amp;"l"&amp;IF(ДАННЫЕ!$BN472&gt;0,1,0)&amp;ДАННЫЕ!$BN472&amp;"g"&amp;ДАННЫЕ!$BO472&amp;"s"&amp;ДАННЫЕ!$BP472&amp;"DZ"&amp;IF(ДАННЫЕ!B472-ДАННЫЕ!G472 &lt; 60,IF(ДАННЫЕ!B472-ДАННЫЕ!G472 &gt;= 0,1,0),0)&amp;"u"&amp;IF(ДАННЫЕ!$CJ472&gt;0,1,0)</f>
        <v>brCD0h0xyzc0a0dvpntol0gsDZ1u0</v>
      </c>
      <c r="N472" s="28" t="str">
        <f ca="1">ДАННЫЕ!$F472&amp;ДАННЫЕ!$I472&amp;"g"&amp;B472&amp;"cf"&amp;D472&amp;"a"&amp;IF(ДАННЫЕ!$BX472&gt;0,1,0)&amp;IF(ДАННЫЕ!$BF472&gt;500,1,IF(ДАННЫЕ!$BF472&gt;350,2,IF(ДАННЫЕ!$BF472&gt;=200,3,IF(ДАННЫЕ!$BF472&gt;=100,4,IF(ДАННЫЕ!$BF472&gt;=50,5,IF(ДАННЫЕ!$BF472&lt;50,6,0))))))&amp;"AR"&amp;IF(DATEDIF(ДАННЫЕ!$BX472,ДАННЫЕ!$F$1,"y")&gt;1,1,0)&amp;"VG"&amp;IF(ДАННЫЕ!$BH472="0",1,0)&amp;"o"&amp;IF(T472+ДАННЫЕ!$AF472+ДАННЫЕ!$AG472+ДАННЫЕ!$AH472+ДАННЫЕ!$AI472+ДАННЫЕ!$AJ472+ДАННЫЕ!$AP472+ДАННЫЕ!$AQ472+ДАННЫЕ!$AR472+ДАННЫЕ!$AU472+ДАННЫЕ!$AW472+ДАННЫЕ!$AS472+ДАННЫЕ!$AT472&gt;0,1,0)&amp;"x"&amp;ДАННЫЕ!$AG472&amp;"p"&amp;IF(ДАННЫЕ!$BY472&gt;0,1,0)&amp;"v"&amp;IF(ДАННЫЕ!$BZ472&gt;0,1,0)&amp;"n"&amp;ДАННЫЕ!$CA472&amp;"t"&amp;ДАННЫЕ!$AY472&amp;"k"&amp;ДАННЫЕ!$CB472&amp;"q"&amp;ДАННЫЕ!$CC472&amp;"w"&amp;ДАННЫЕ!$CD472&amp;"e"&amp;ДАННЫЕ!$CE472&amp;"m"&amp;ДАННЫЕ!$CF472&amp;"c"&amp;ДАННЫЕ!$CG472&amp;"z"&amp;ДАННЫЕ!$CH472&amp;"d"&amp;IF(H472=4,1,0)&amp;"s"&amp;IF(ДАННЫЕ!$J472=1,0,1)&amp;"u"&amp;IF(ДАННЫЕ!$CJ472&gt;0,1,0)</f>
        <v>g0cf0a06AR1VG0o0xp0v0ntkqwemczd0s1u0</v>
      </c>
      <c r="O472" s="28" t="str">
        <f>ДАННЫЕ!$I472&amp;"g"&amp;B472&amp;A472&amp;"f"&amp;P472&amp;"c"&amp;IF(ДАННЫЕ!$U472&gt;0,1,0)&amp;"s"&amp;IF(ДАННЫЕ!$Q472&gt;0,IF(YEAR(ДАННЫЕ!$F$1)=YEAR(ДАННЫЕ!$Q472),IF(MONTH(ДАННЫЕ!$F$1)=MONTH(ДАННЫЕ!$Q472),111,11),1),0)&amp;"i"&amp;IF(ДАННЫЕ!$R472+ДАННЫЕ!$S472+ДАННЫЕ!$T472=0,0,1)&amp;"h"&amp;IF(ДАННЫЕ!$P472&gt;0,1,0)&amp;"p"&amp;IF(ДАННЫЕ!$CI472&gt;0,IF(YEAR(ДАННЫЕ!$F$1)=YEAR(ДАННЫЕ!$CI472),IF(MONTH(ДАННЫЕ!$F$1)=MONTH(ДАННЫЕ!$CI472),111,11),1),0)&amp;"d"&amp;IF(ДАННЫЕ!$CJ472&gt;0,IF(YEAR(ДАННЫЕ!$F$1)=YEAR(ДАННЫЕ!$CJ472),IF(MONTH(ДАННЫЕ!$F$1)=MONTH(ДАННЫЕ!$CJ472),111,11),1),0)&amp;"o"&amp;IF(ДАННЫЕ!$CK472&gt;0,IF(MONTH(ДАННЫЕ!$F$1)=MONTH(ДАННЫЕ!$CK472),111,11),0)&amp;"v"&amp;IF(ДАННЫЕ!$BE472&gt;0,IF(MONTH(ДАННЫЕ!$F$1)=MONTH(ДАННЫЕ!$BE472),111,11),0)</f>
        <v>g00f0c0s0i0h0p0d0o0v0</v>
      </c>
      <c r="P472" s="15">
        <f t="shared" si="23"/>
        <v>0</v>
      </c>
      <c r="Q472" s="15">
        <f>IF(ДАННЫЕ!$F$1&gt;ДАННЫЕ!$N472,IF(YEAR(ДАННЫЕ!$F$1)=YEAR(ДАННЫЕ!M472),1,0),0)</f>
        <v>0</v>
      </c>
      <c r="R472" s="15">
        <f>IF(ДАННЫЕ!$F$1&gt;ДАННЫЕ!$N472,IF(YEAR(ДАННЫЕ!$F$1)=YEAR(ДАННЫЕ!N472),1,0),0)</f>
        <v>0</v>
      </c>
      <c r="S472" s="15">
        <f>IF(ДАННЫЕ!$AA472="2А",1,IF(ДАННЫЕ!$AA472="2Б",2,IF(ДАННЫЕ!$AA472="2В",3,IF(ДАННЫЕ!$AA472=3,4,IF(ДАННЫЕ!$AA472="4А",5,IF(ДАННЫЕ!$AA472="4Б",6,IF(ДАННЫЕ!$AA472="4В",7,IF(ДАННЫЕ!$AA472=5,8,0))))))))</f>
        <v>0</v>
      </c>
      <c r="T472" s="15">
        <f>IF(OR(ДАННЫЕ!$AC472=2,ДАННЫЕ!$AD472=2,ДАННЫЕ!$AE472=2),2,IF(OR(ДАННЫЕ!$AC472=1,ДАННЫЕ!$AD472=1,ДАННЫЕ!$AE472=1),1,0))</f>
        <v>0</v>
      </c>
    </row>
    <row r="473" spans="1:20" ht="15" customHeight="1" x14ac:dyDescent="0.2">
      <c r="A473" s="78">
        <f>IF(B473&gt;0,IF(MONTH(ДАННЫЕ!$F$1)=MONTH(ДАННЫЕ!$B473),1,0),0)</f>
        <v>0</v>
      </c>
      <c r="B473" s="14">
        <f>IF(ДАННЫЕ!$B473&gt;0,IF(YEAR(ДАННЫЕ!$F$1)=YEAR(ДАННЫЕ!$B473),1,0),0)</f>
        <v>0</v>
      </c>
      <c r="C473" s="14">
        <f>IF(ДАННЫЕ!$CM473&gt;0,IF(YEAR(ДАННЫЕ!$F$1)=YEAR(ДАННЫЕ!$CM473),1,0),0)</f>
        <v>0</v>
      </c>
      <c r="D473" s="14">
        <f>IF(ДАННЫЕ!$CJ473&gt;0,IF(ДАННЫЕ!$CL473&gt;ДАННЫЕ!$F$1,1,IF(ДАННЫЕ!$CL473&gt;0,0,1)),0)</f>
        <v>0</v>
      </c>
      <c r="E473" s="43" t="str">
        <f ca="1">IF(ДАННЫЕ!$F$1&gt;0,IF(ДАННЫЕ!$G473&gt;0,DATEDIF(ДАННЫЕ!$G473,ДАННЫЕ!$F$1,"y"),""),IF(ДАННЫЕ!$G473&gt;0,DATEDIF(ДАННЫЕ!$G473,TODAY(),"y"),""))</f>
        <v/>
      </c>
      <c r="F473" s="43" t="str">
        <f xml:space="preserve"> IF(ДАННЫЕ!$F473="М",IF(E473&gt;=18,IF(E473&lt;60,1,""),""),"")&amp;IF(ДАННЫЕ!$F473="Ж",IF(E473&gt;=18,IF(E473&lt;55,1,""),""),"")</f>
        <v/>
      </c>
      <c r="G473" s="43" t="str">
        <f xml:space="preserve"> IF(ДАННЫЕ!$F473="М",IF(E473&gt;=60,2,""),"")&amp;IF(ДАННЫЕ!$F473="Ж",IF(E473&gt;=55,2,""),"")</f>
        <v/>
      </c>
      <c r="H473" s="43" t="str">
        <f t="shared" ca="1" si="21"/>
        <v/>
      </c>
      <c r="I473" s="43" t="str">
        <f t="shared" ca="1" si="22"/>
        <v>03</v>
      </c>
      <c r="J473" s="28" t="str">
        <f ca="1">ДАННЫЕ!$F473&amp;H473&amp;I473&amp;ДАННЫЕ!$I473&amp;"m"&amp;IF(ДАННЫЕ!$I473&gt;0,IF(ДАННЫЕ!$J473&gt;0,0,1),"")&amp;"f"&amp;IF(ДАННЫЕ!$R473&gt;0,IF(YEAR(ДАННЫЕ!$F$1)=YEAR(ДАННЫЕ!$R473),1,0),0)&amp;"z"&amp;ДАННЫЕ!$R473&amp;"p"&amp;ДАННЫЕ!$S473&amp;"i"&amp;ДАННЫЕ!$T473&amp;"h"&amp;ДАННЫЕ!$K473&amp;"be"&amp;ДАННЫЕ!$BI473&amp;"CD"&amp;IF(ДАННЫЕ!BF473&gt;500,4,IF(ДАННЫЕ!BF473&gt;350,3,IF(ДАННЫЕ!BF473&gt;200,2,IF(ДАННЫЕ!BF473&gt;0,1,0))))&amp;"g"&amp;B473&amp;"d"&amp;H473&amp;"l"&amp;ДАННЫЕ!AT473&amp;"a"&amp;ДАННЫЕ!$V473&amp;"v"&amp;R473&amp;"k"&amp;ДАННЫЕ!$U473&amp;"s"&amp;ДАННЫЕ!$Y473&amp;"t"&amp;ДАННЫЕ!$X473&amp;"b"&amp;IF(ДАННЫЕ!$Q473&gt;1,1,0)&amp;"PP"&amp;ДАННЫЕ!Z473&amp;"c"&amp;S473&amp;"x"&amp;IF(ДАННЫЕ!$BY473&gt;0,IF(YEAR(ДАННЫЕ!$F$1)=YEAR(ДАННЫЕ!$BY473),1,0),0)&amp;"n"&amp;IF(ДАННЫЕ!$BZ473&gt;0,IF(YEAR(ДАННЫЕ!$F$1)=YEAR(ДАННЫЕ!$BZ473),1,0),0)&amp;"u"&amp;D473&amp;"z"&amp;IF(ДАННЫЕ!$CL473&gt;0,IF(YEAR(ДАННЫЕ!$F$1)&gt;YEAR(ДАННЫЕ!$CL473),11,12),0)</f>
        <v>03mf0zpihbeCD0g0dlav0kstb0PPc0x0n0u0z0</v>
      </c>
      <c r="K473" s="28" t="str">
        <f ca="1">ДАННЫЕ!$I473&amp;"x"&amp;B473&amp;"w"&amp;IF(T473+ДАННЫЕ!AD473+ДАННЫЕ!AE473+ДАННЫЕ!AF473+ДАННЫЕ!AG473+ДАННЫЕ!AH473+ДАННЫЕ!$AL473+ДАННЫЕ!AI473+ДАННЫЕ!AJ473+ДАННЫЕ!AK473+ДАННЫЕ!AP473+ДАННЫЕ!AQ473+ДАННЫЕ!AR473+ДАННЫЕ!$AM473+ДАННЫЕ!$AN473+ДАННЫЕ!AS473+ДАННЫЕ!AT473&gt;0,1,0)&amp;IF(OR(T473=2,ДАННЫЕ!AD473=2,ДАННЫЕ!AE473=2,ДАННЫЕ!AF473=2,ДАННЫЕ!AG473=2,ДАННЫЕ!AH473=2,ДАННЫЕ!$AL473=2,ДАННЫЕ!AI473=2,ДАННЫЕ!AJ473=2,ДАННЫЕ!AK473=2,ДАННЫЕ!AP473=2,ДАННЫЕ!AQ473=2,ДАННЫЕ!AR473=2,ДАННЫЕ!$AM473=2,ДАННЫЕ!$AN473=2,ДАННЫЕ!AS473=2,ДАННЫЕ!AT473=2),2,0)&amp;"t"&amp;IF(T473&gt;0,"1"&amp;T473,"00")&amp;"f"&amp;IF(ДАННЫЕ!$AC473,"1"&amp;ДАННЫЕ!$AC473,"00")&amp;"b"&amp;IF(ДАННЫЕ!$AD473,"1"&amp;ДАННЫЕ!$AD473,"00")&amp;"g"&amp;IF(ДАННЫЕ!$AF473,"1"&amp;ДАННЫЕ!$AF473,"00")&amp;"c"&amp;IF(ДАННЫЕ!$AG473,"1"&amp;ДАННЫЕ!$AG473,"00")&amp;"i"&amp;IF(ДАННЫЕ!$AH473,"1"&amp;ДАННЫЕ!$AH473,"00")&amp;"r"&amp;IF(ДАННЫЕ!$AL473,"1"&amp;ДАННЫЕ!$AL473,"00")&amp;"m"&amp;IF(ДАННЫЕ!$AI473,"1"&amp;ДАННЫЕ!$AI473,"00")&amp;"hS"&amp;IF(ДАННЫЕ!$AJ473,"1"&amp;ДАННЫЕ!$AJ473,"00")&amp;"hZ"&amp;IF(ДАННЫЕ!$AK473,"1"&amp;ДАННЫЕ!$AK473,"00")&amp;"p"&amp;IF(ДАННЫЕ!$AP473,"1"&amp;ДАННЫЕ!$AP473,"00")&amp;"k"&amp;IF(ДАННЫЕ!$AQ473,"1"&amp;ДАННЫЕ!$AQ473,"00")&amp;"z"&amp;IF(ДАННЫЕ!$AR473,"1"&amp;ДАННЫЕ!$AR473,"00")&amp;"j"&amp;IF(ДАННЫЕ!$AM473,"1"&amp;ДАННЫЕ!$AM473,"00")&amp;"n"&amp;IF(ДАННЫЕ!$AN473,"1"&amp;ДАННЫЕ!$AN473,"00")&amp;"E"&amp;ДАННЫЕ!BI473&amp;"L"&amp;ДАННЫЕ!AO473&amp;"h"&amp;IF(ДАННЫЕ!$AU473&gt;0,1,0)&amp;"v"&amp;IF(ДАННЫЕ!$AW473&gt;0,1,0)&amp;"a"&amp;IF(ДАННЫЕ!$AS473,"1"&amp;ДАННЫЕ!$AS473,"00")&amp;"s"&amp;IF(ДАННЫЕ!$AT473,"1"&amp;ДАННЫЕ!$AT473,"00")&amp;"u"&amp;IF(ДАННЫЕ!$CJ473&gt;0,1,0)&amp;"y"&amp;B473&amp;"d"&amp;H473&amp;"e"&amp;F473&amp;G473</f>
        <v>x0w00t00f00b00g00c00i00r00m00hS00hZ00p00k00z00j00n00ELh0v0a00s00u0y0de</v>
      </c>
      <c r="L473" s="28" t="str">
        <f ca="1">ДАННЫЕ!$I473&amp;"VN"&amp;IF(ДАННЫЕ!AW473&gt;0,11,10)&amp;"CD"&amp;IF(ДАННЫЕ!BF473&gt;500,16,IF(ДАННЫЕ!BF473&gt;350,15,IF(ДАННЫЕ!BF473&gt;=200,14,IF(ДАННЫЕ!BF473&gt;=100,13,IF(ДАННЫЕ!BF473&gt;=50,12,IF(ДАННЫЕ!BF473&gt;0,11,10))))))&amp;"AR"&amp;IF(ДАННЫЕ!BX473&gt;0,1,0)&amp;"GD"&amp;B473&amp;"VV"&amp;IF(E473&gt;=5,IF(E473&lt;18,1,0),0)</f>
        <v>VN10CD10AR0GD0VV0</v>
      </c>
      <c r="M473" s="28" t="str">
        <f>ДАННЫЕ!$I473&amp;"b"&amp;ДАННЫЕ!$BI473&amp;"r"&amp;ДАННЫЕ!$BJ473&amp;"CD"&amp;IF(ДАННЫЕ!BF473&gt;0,IF(ДАННЫЕ!BF473&lt;200,1,IF(ДАННЫЕ!BF473&lt;350,2,3)),0)&amp;"h"&amp;IF(ДАННЫЕ!$BK473+ДАННЫЕ!$BL473+ДАННЫЕ!$BM473&gt;0,1,0)&amp;"x"&amp;ДАННЫЕ!$BK473&amp;"y"&amp;ДАННЫЕ!$BL473&amp;"z"&amp;ДАННЫЕ!$BM473&amp;"c"&amp;IF(ДАННЫЕ!$BK473+ДАННЫЕ!$BL473+ДАННЫЕ!$BM473=3,1,0)&amp;"a"&amp;IF(ДАННЫЕ!$BQ473+ДАННЫЕ!$BR473&gt;0,1,0)&amp;"d"&amp;ДАННЫЕ!$BQ473&amp;"v"&amp;ДАННЫЕ!$BR473&amp;"p"&amp;ДАННЫЕ!$BS473&amp;"n"&amp;ДАННЫЕ!$BU473&amp;"t"&amp;ДАННЫЕ!$BV473&amp;"o"&amp;ДАННЫЕ!$BT473&amp;"l"&amp;IF(ДАННЫЕ!$BN473&gt;0,1,0)&amp;ДАННЫЕ!$BN473&amp;"g"&amp;ДАННЫЕ!$BO473&amp;"s"&amp;ДАННЫЕ!$BP473&amp;"DZ"&amp;IF(ДАННЫЕ!B473-ДАННЫЕ!G473 &lt; 60,IF(ДАННЫЕ!B473-ДАННЫЕ!G473 &gt;= 0,1,0),0)&amp;"u"&amp;IF(ДАННЫЕ!$CJ473&gt;0,1,0)</f>
        <v>brCD0h0xyzc0a0dvpntol0gsDZ1u0</v>
      </c>
      <c r="N473" s="28" t="str">
        <f ca="1">ДАННЫЕ!$F473&amp;ДАННЫЕ!$I473&amp;"g"&amp;B473&amp;"cf"&amp;D473&amp;"a"&amp;IF(ДАННЫЕ!$BX473&gt;0,1,0)&amp;IF(ДАННЫЕ!$BF473&gt;500,1,IF(ДАННЫЕ!$BF473&gt;350,2,IF(ДАННЫЕ!$BF473&gt;=200,3,IF(ДАННЫЕ!$BF473&gt;=100,4,IF(ДАННЫЕ!$BF473&gt;=50,5,IF(ДАННЫЕ!$BF473&lt;50,6,0))))))&amp;"AR"&amp;IF(DATEDIF(ДАННЫЕ!$BX473,ДАННЫЕ!$F$1,"y")&gt;1,1,0)&amp;"VG"&amp;IF(ДАННЫЕ!$BH473="0",1,0)&amp;"o"&amp;IF(T473+ДАННЫЕ!$AF473+ДАННЫЕ!$AG473+ДАННЫЕ!$AH473+ДАННЫЕ!$AI473+ДАННЫЕ!$AJ473+ДАННЫЕ!$AP473+ДАННЫЕ!$AQ473+ДАННЫЕ!$AR473+ДАННЫЕ!$AU473+ДАННЫЕ!$AW473+ДАННЫЕ!$AS473+ДАННЫЕ!$AT473&gt;0,1,0)&amp;"x"&amp;ДАННЫЕ!$AG473&amp;"p"&amp;IF(ДАННЫЕ!$BY473&gt;0,1,0)&amp;"v"&amp;IF(ДАННЫЕ!$BZ473&gt;0,1,0)&amp;"n"&amp;ДАННЫЕ!$CA473&amp;"t"&amp;ДАННЫЕ!$AY473&amp;"k"&amp;ДАННЫЕ!$CB473&amp;"q"&amp;ДАННЫЕ!$CC473&amp;"w"&amp;ДАННЫЕ!$CD473&amp;"e"&amp;ДАННЫЕ!$CE473&amp;"m"&amp;ДАННЫЕ!$CF473&amp;"c"&amp;ДАННЫЕ!$CG473&amp;"z"&amp;ДАННЫЕ!$CH473&amp;"d"&amp;IF(H473=4,1,0)&amp;"s"&amp;IF(ДАННЫЕ!$J473=1,0,1)&amp;"u"&amp;IF(ДАННЫЕ!$CJ473&gt;0,1,0)</f>
        <v>g0cf0a06AR1VG0o0xp0v0ntkqwemczd0s1u0</v>
      </c>
      <c r="O473" s="28" t="str">
        <f>ДАННЫЕ!$I473&amp;"g"&amp;B473&amp;A473&amp;"f"&amp;P473&amp;"c"&amp;IF(ДАННЫЕ!$U473&gt;0,1,0)&amp;"s"&amp;IF(ДАННЫЕ!$Q473&gt;0,IF(YEAR(ДАННЫЕ!$F$1)=YEAR(ДАННЫЕ!$Q473),IF(MONTH(ДАННЫЕ!$F$1)=MONTH(ДАННЫЕ!$Q473),111,11),1),0)&amp;"i"&amp;IF(ДАННЫЕ!$R473+ДАННЫЕ!$S473+ДАННЫЕ!$T473=0,0,1)&amp;"h"&amp;IF(ДАННЫЕ!$P473&gt;0,1,0)&amp;"p"&amp;IF(ДАННЫЕ!$CI473&gt;0,IF(YEAR(ДАННЫЕ!$F$1)=YEAR(ДАННЫЕ!$CI473),IF(MONTH(ДАННЫЕ!$F$1)=MONTH(ДАННЫЕ!$CI473),111,11),1),0)&amp;"d"&amp;IF(ДАННЫЕ!$CJ473&gt;0,IF(YEAR(ДАННЫЕ!$F$1)=YEAR(ДАННЫЕ!$CJ473),IF(MONTH(ДАННЫЕ!$F$1)=MONTH(ДАННЫЕ!$CJ473),111,11),1),0)&amp;"o"&amp;IF(ДАННЫЕ!$CK473&gt;0,IF(MONTH(ДАННЫЕ!$F$1)=MONTH(ДАННЫЕ!$CK473),111,11),0)&amp;"v"&amp;IF(ДАННЫЕ!$BE473&gt;0,IF(MONTH(ДАННЫЕ!$F$1)=MONTH(ДАННЫЕ!$BE473),111,11),0)</f>
        <v>g00f0c0s0i0h0p0d0o0v0</v>
      </c>
      <c r="P473" s="15">
        <f t="shared" si="23"/>
        <v>0</v>
      </c>
      <c r="Q473" s="15">
        <f>IF(ДАННЫЕ!$F$1&gt;ДАННЫЕ!$N473,IF(YEAR(ДАННЫЕ!$F$1)=YEAR(ДАННЫЕ!M473),1,0),0)</f>
        <v>0</v>
      </c>
      <c r="R473" s="15">
        <f>IF(ДАННЫЕ!$F$1&gt;ДАННЫЕ!$N473,IF(YEAR(ДАННЫЕ!$F$1)=YEAR(ДАННЫЕ!N473),1,0),0)</f>
        <v>0</v>
      </c>
      <c r="S473" s="15">
        <f>IF(ДАННЫЕ!$AA473="2А",1,IF(ДАННЫЕ!$AA473="2Б",2,IF(ДАННЫЕ!$AA473="2В",3,IF(ДАННЫЕ!$AA473=3,4,IF(ДАННЫЕ!$AA473="4А",5,IF(ДАННЫЕ!$AA473="4Б",6,IF(ДАННЫЕ!$AA473="4В",7,IF(ДАННЫЕ!$AA473=5,8,0))))))))</f>
        <v>0</v>
      </c>
      <c r="T473" s="15">
        <f>IF(OR(ДАННЫЕ!$AC473=2,ДАННЫЕ!$AD473=2,ДАННЫЕ!$AE473=2),2,IF(OR(ДАННЫЕ!$AC473=1,ДАННЫЕ!$AD473=1,ДАННЫЕ!$AE473=1),1,0))</f>
        <v>0</v>
      </c>
    </row>
    <row r="474" spans="1:20" ht="15" customHeight="1" x14ac:dyDescent="0.2">
      <c r="A474" s="78">
        <f>IF(B474&gt;0,IF(MONTH(ДАННЫЕ!$F$1)=MONTH(ДАННЫЕ!$B474),1,0),0)</f>
        <v>0</v>
      </c>
      <c r="B474" s="14">
        <f>IF(ДАННЫЕ!$B474&gt;0,IF(YEAR(ДАННЫЕ!$F$1)=YEAR(ДАННЫЕ!$B474),1,0),0)</f>
        <v>0</v>
      </c>
      <c r="C474" s="14">
        <f>IF(ДАННЫЕ!$CM474&gt;0,IF(YEAR(ДАННЫЕ!$F$1)=YEAR(ДАННЫЕ!$CM474),1,0),0)</f>
        <v>0</v>
      </c>
      <c r="D474" s="14">
        <f>IF(ДАННЫЕ!$CJ474&gt;0,IF(ДАННЫЕ!$CL474&gt;ДАННЫЕ!$F$1,1,IF(ДАННЫЕ!$CL474&gt;0,0,1)),0)</f>
        <v>0</v>
      </c>
      <c r="E474" s="43" t="str">
        <f ca="1">IF(ДАННЫЕ!$F$1&gt;0,IF(ДАННЫЕ!$G474&gt;0,DATEDIF(ДАННЫЕ!$G474,ДАННЫЕ!$F$1,"y"),""),IF(ДАННЫЕ!$G474&gt;0,DATEDIF(ДАННЫЕ!$G474,TODAY(),"y"),""))</f>
        <v/>
      </c>
      <c r="F474" s="43" t="str">
        <f xml:space="preserve"> IF(ДАННЫЕ!$F474="М",IF(E474&gt;=18,IF(E474&lt;60,1,""),""),"")&amp;IF(ДАННЫЕ!$F474="Ж",IF(E474&gt;=18,IF(E474&lt;55,1,""),""),"")</f>
        <v/>
      </c>
      <c r="G474" s="43" t="str">
        <f xml:space="preserve"> IF(ДАННЫЕ!$F474="М",IF(E474&gt;=60,2,""),"")&amp;IF(ДАННЫЕ!$F474="Ж",IF(E474&gt;=55,2,""),"")</f>
        <v/>
      </c>
      <c r="H474" s="43" t="str">
        <f t="shared" ca="1" si="21"/>
        <v/>
      </c>
      <c r="I474" s="43" t="str">
        <f t="shared" ca="1" si="22"/>
        <v>03</v>
      </c>
      <c r="J474" s="28" t="str">
        <f ca="1">ДАННЫЕ!$F474&amp;H474&amp;I474&amp;ДАННЫЕ!$I474&amp;"m"&amp;IF(ДАННЫЕ!$I474&gt;0,IF(ДАННЫЕ!$J474&gt;0,0,1),"")&amp;"f"&amp;IF(ДАННЫЕ!$R474&gt;0,IF(YEAR(ДАННЫЕ!$F$1)=YEAR(ДАННЫЕ!$R474),1,0),0)&amp;"z"&amp;ДАННЫЕ!$R474&amp;"p"&amp;ДАННЫЕ!$S474&amp;"i"&amp;ДАННЫЕ!$T474&amp;"h"&amp;ДАННЫЕ!$K474&amp;"be"&amp;ДАННЫЕ!$BI474&amp;"CD"&amp;IF(ДАННЫЕ!BF474&gt;500,4,IF(ДАННЫЕ!BF474&gt;350,3,IF(ДАННЫЕ!BF474&gt;200,2,IF(ДАННЫЕ!BF474&gt;0,1,0))))&amp;"g"&amp;B474&amp;"d"&amp;H474&amp;"l"&amp;ДАННЫЕ!AT474&amp;"a"&amp;ДАННЫЕ!$V474&amp;"v"&amp;R474&amp;"k"&amp;ДАННЫЕ!$U474&amp;"s"&amp;ДАННЫЕ!$Y474&amp;"t"&amp;ДАННЫЕ!$X474&amp;"b"&amp;IF(ДАННЫЕ!$Q474&gt;1,1,0)&amp;"PP"&amp;ДАННЫЕ!Z474&amp;"c"&amp;S474&amp;"x"&amp;IF(ДАННЫЕ!$BY474&gt;0,IF(YEAR(ДАННЫЕ!$F$1)=YEAR(ДАННЫЕ!$BY474),1,0),0)&amp;"n"&amp;IF(ДАННЫЕ!$BZ474&gt;0,IF(YEAR(ДАННЫЕ!$F$1)=YEAR(ДАННЫЕ!$BZ474),1,0),0)&amp;"u"&amp;D474&amp;"z"&amp;IF(ДАННЫЕ!$CL474&gt;0,IF(YEAR(ДАННЫЕ!$F$1)&gt;YEAR(ДАННЫЕ!$CL474),11,12),0)</f>
        <v>03mf0zpihbeCD0g0dlav0kstb0PPc0x0n0u0z0</v>
      </c>
      <c r="K474" s="28" t="str">
        <f ca="1">ДАННЫЕ!$I474&amp;"x"&amp;B474&amp;"w"&amp;IF(T474+ДАННЫЕ!AD474+ДАННЫЕ!AE474+ДАННЫЕ!AF474+ДАННЫЕ!AG474+ДАННЫЕ!AH474+ДАННЫЕ!$AL474+ДАННЫЕ!AI474+ДАННЫЕ!AJ474+ДАННЫЕ!AK474+ДАННЫЕ!AP474+ДАННЫЕ!AQ474+ДАННЫЕ!AR474+ДАННЫЕ!$AM474+ДАННЫЕ!$AN474+ДАННЫЕ!AS474+ДАННЫЕ!AT474&gt;0,1,0)&amp;IF(OR(T474=2,ДАННЫЕ!AD474=2,ДАННЫЕ!AE474=2,ДАННЫЕ!AF474=2,ДАННЫЕ!AG474=2,ДАННЫЕ!AH474=2,ДАННЫЕ!$AL474=2,ДАННЫЕ!AI474=2,ДАННЫЕ!AJ474=2,ДАННЫЕ!AK474=2,ДАННЫЕ!AP474=2,ДАННЫЕ!AQ474=2,ДАННЫЕ!AR474=2,ДАННЫЕ!$AM474=2,ДАННЫЕ!$AN474=2,ДАННЫЕ!AS474=2,ДАННЫЕ!AT474=2),2,0)&amp;"t"&amp;IF(T474&gt;0,"1"&amp;T474,"00")&amp;"f"&amp;IF(ДАННЫЕ!$AC474,"1"&amp;ДАННЫЕ!$AC474,"00")&amp;"b"&amp;IF(ДАННЫЕ!$AD474,"1"&amp;ДАННЫЕ!$AD474,"00")&amp;"g"&amp;IF(ДАННЫЕ!$AF474,"1"&amp;ДАННЫЕ!$AF474,"00")&amp;"c"&amp;IF(ДАННЫЕ!$AG474,"1"&amp;ДАННЫЕ!$AG474,"00")&amp;"i"&amp;IF(ДАННЫЕ!$AH474,"1"&amp;ДАННЫЕ!$AH474,"00")&amp;"r"&amp;IF(ДАННЫЕ!$AL474,"1"&amp;ДАННЫЕ!$AL474,"00")&amp;"m"&amp;IF(ДАННЫЕ!$AI474,"1"&amp;ДАННЫЕ!$AI474,"00")&amp;"hS"&amp;IF(ДАННЫЕ!$AJ474,"1"&amp;ДАННЫЕ!$AJ474,"00")&amp;"hZ"&amp;IF(ДАННЫЕ!$AK474,"1"&amp;ДАННЫЕ!$AK474,"00")&amp;"p"&amp;IF(ДАННЫЕ!$AP474,"1"&amp;ДАННЫЕ!$AP474,"00")&amp;"k"&amp;IF(ДАННЫЕ!$AQ474,"1"&amp;ДАННЫЕ!$AQ474,"00")&amp;"z"&amp;IF(ДАННЫЕ!$AR474,"1"&amp;ДАННЫЕ!$AR474,"00")&amp;"j"&amp;IF(ДАННЫЕ!$AM474,"1"&amp;ДАННЫЕ!$AM474,"00")&amp;"n"&amp;IF(ДАННЫЕ!$AN474,"1"&amp;ДАННЫЕ!$AN474,"00")&amp;"E"&amp;ДАННЫЕ!BI474&amp;"L"&amp;ДАННЫЕ!AO474&amp;"h"&amp;IF(ДАННЫЕ!$AU474&gt;0,1,0)&amp;"v"&amp;IF(ДАННЫЕ!$AW474&gt;0,1,0)&amp;"a"&amp;IF(ДАННЫЕ!$AS474,"1"&amp;ДАННЫЕ!$AS474,"00")&amp;"s"&amp;IF(ДАННЫЕ!$AT474,"1"&amp;ДАННЫЕ!$AT474,"00")&amp;"u"&amp;IF(ДАННЫЕ!$CJ474&gt;0,1,0)&amp;"y"&amp;B474&amp;"d"&amp;H474&amp;"e"&amp;F474&amp;G474</f>
        <v>x0w00t00f00b00g00c00i00r00m00hS00hZ00p00k00z00j00n00ELh0v0a00s00u0y0de</v>
      </c>
      <c r="L474" s="28" t="str">
        <f ca="1">ДАННЫЕ!$I474&amp;"VN"&amp;IF(ДАННЫЕ!AW474&gt;0,11,10)&amp;"CD"&amp;IF(ДАННЫЕ!BF474&gt;500,16,IF(ДАННЫЕ!BF474&gt;350,15,IF(ДАННЫЕ!BF474&gt;=200,14,IF(ДАННЫЕ!BF474&gt;=100,13,IF(ДАННЫЕ!BF474&gt;=50,12,IF(ДАННЫЕ!BF474&gt;0,11,10))))))&amp;"AR"&amp;IF(ДАННЫЕ!BX474&gt;0,1,0)&amp;"GD"&amp;B474&amp;"VV"&amp;IF(E474&gt;=5,IF(E474&lt;18,1,0),0)</f>
        <v>VN10CD10AR0GD0VV0</v>
      </c>
      <c r="M474" s="28" t="str">
        <f>ДАННЫЕ!$I474&amp;"b"&amp;ДАННЫЕ!$BI474&amp;"r"&amp;ДАННЫЕ!$BJ474&amp;"CD"&amp;IF(ДАННЫЕ!BF474&gt;0,IF(ДАННЫЕ!BF474&lt;200,1,IF(ДАННЫЕ!BF474&lt;350,2,3)),0)&amp;"h"&amp;IF(ДАННЫЕ!$BK474+ДАННЫЕ!$BL474+ДАННЫЕ!$BM474&gt;0,1,0)&amp;"x"&amp;ДАННЫЕ!$BK474&amp;"y"&amp;ДАННЫЕ!$BL474&amp;"z"&amp;ДАННЫЕ!$BM474&amp;"c"&amp;IF(ДАННЫЕ!$BK474+ДАННЫЕ!$BL474+ДАННЫЕ!$BM474=3,1,0)&amp;"a"&amp;IF(ДАННЫЕ!$BQ474+ДАННЫЕ!$BR474&gt;0,1,0)&amp;"d"&amp;ДАННЫЕ!$BQ474&amp;"v"&amp;ДАННЫЕ!$BR474&amp;"p"&amp;ДАННЫЕ!$BS474&amp;"n"&amp;ДАННЫЕ!$BU474&amp;"t"&amp;ДАННЫЕ!$BV474&amp;"o"&amp;ДАННЫЕ!$BT474&amp;"l"&amp;IF(ДАННЫЕ!$BN474&gt;0,1,0)&amp;ДАННЫЕ!$BN474&amp;"g"&amp;ДАННЫЕ!$BO474&amp;"s"&amp;ДАННЫЕ!$BP474&amp;"DZ"&amp;IF(ДАННЫЕ!B474-ДАННЫЕ!G474 &lt; 60,IF(ДАННЫЕ!B474-ДАННЫЕ!G474 &gt;= 0,1,0),0)&amp;"u"&amp;IF(ДАННЫЕ!$CJ474&gt;0,1,0)</f>
        <v>brCD0h0xyzc0a0dvpntol0gsDZ1u0</v>
      </c>
      <c r="N474" s="28" t="str">
        <f ca="1">ДАННЫЕ!$F474&amp;ДАННЫЕ!$I474&amp;"g"&amp;B474&amp;"cf"&amp;D474&amp;"a"&amp;IF(ДАННЫЕ!$BX474&gt;0,1,0)&amp;IF(ДАННЫЕ!$BF474&gt;500,1,IF(ДАННЫЕ!$BF474&gt;350,2,IF(ДАННЫЕ!$BF474&gt;=200,3,IF(ДАННЫЕ!$BF474&gt;=100,4,IF(ДАННЫЕ!$BF474&gt;=50,5,IF(ДАННЫЕ!$BF474&lt;50,6,0))))))&amp;"AR"&amp;IF(DATEDIF(ДАННЫЕ!$BX474,ДАННЫЕ!$F$1,"y")&gt;1,1,0)&amp;"VG"&amp;IF(ДАННЫЕ!$BH474="0",1,0)&amp;"o"&amp;IF(T474+ДАННЫЕ!$AF474+ДАННЫЕ!$AG474+ДАННЫЕ!$AH474+ДАННЫЕ!$AI474+ДАННЫЕ!$AJ474+ДАННЫЕ!$AP474+ДАННЫЕ!$AQ474+ДАННЫЕ!$AR474+ДАННЫЕ!$AU474+ДАННЫЕ!$AW474+ДАННЫЕ!$AS474+ДАННЫЕ!$AT474&gt;0,1,0)&amp;"x"&amp;ДАННЫЕ!$AG474&amp;"p"&amp;IF(ДАННЫЕ!$BY474&gt;0,1,0)&amp;"v"&amp;IF(ДАННЫЕ!$BZ474&gt;0,1,0)&amp;"n"&amp;ДАННЫЕ!$CA474&amp;"t"&amp;ДАННЫЕ!$AY474&amp;"k"&amp;ДАННЫЕ!$CB474&amp;"q"&amp;ДАННЫЕ!$CC474&amp;"w"&amp;ДАННЫЕ!$CD474&amp;"e"&amp;ДАННЫЕ!$CE474&amp;"m"&amp;ДАННЫЕ!$CF474&amp;"c"&amp;ДАННЫЕ!$CG474&amp;"z"&amp;ДАННЫЕ!$CH474&amp;"d"&amp;IF(H474=4,1,0)&amp;"s"&amp;IF(ДАННЫЕ!$J474=1,0,1)&amp;"u"&amp;IF(ДАННЫЕ!$CJ474&gt;0,1,0)</f>
        <v>g0cf0a06AR1VG0o0xp0v0ntkqwemczd0s1u0</v>
      </c>
      <c r="O474" s="28" t="str">
        <f>ДАННЫЕ!$I474&amp;"g"&amp;B474&amp;A474&amp;"f"&amp;P474&amp;"c"&amp;IF(ДАННЫЕ!$U474&gt;0,1,0)&amp;"s"&amp;IF(ДАННЫЕ!$Q474&gt;0,IF(YEAR(ДАННЫЕ!$F$1)=YEAR(ДАННЫЕ!$Q474),IF(MONTH(ДАННЫЕ!$F$1)=MONTH(ДАННЫЕ!$Q474),111,11),1),0)&amp;"i"&amp;IF(ДАННЫЕ!$R474+ДАННЫЕ!$S474+ДАННЫЕ!$T474=0,0,1)&amp;"h"&amp;IF(ДАННЫЕ!$P474&gt;0,1,0)&amp;"p"&amp;IF(ДАННЫЕ!$CI474&gt;0,IF(YEAR(ДАННЫЕ!$F$1)=YEAR(ДАННЫЕ!$CI474),IF(MONTH(ДАННЫЕ!$F$1)=MONTH(ДАННЫЕ!$CI474),111,11),1),0)&amp;"d"&amp;IF(ДАННЫЕ!$CJ474&gt;0,IF(YEAR(ДАННЫЕ!$F$1)=YEAR(ДАННЫЕ!$CJ474),IF(MONTH(ДАННЫЕ!$F$1)=MONTH(ДАННЫЕ!$CJ474),111,11),1),0)&amp;"o"&amp;IF(ДАННЫЕ!$CK474&gt;0,IF(MONTH(ДАННЫЕ!$F$1)=MONTH(ДАННЫЕ!$CK474),111,11),0)&amp;"v"&amp;IF(ДАННЫЕ!$BE474&gt;0,IF(MONTH(ДАННЫЕ!$F$1)=MONTH(ДАННЫЕ!$BE474),111,11),0)</f>
        <v>g00f0c0s0i0h0p0d0o0v0</v>
      </c>
      <c r="P474" s="15">
        <f t="shared" si="23"/>
        <v>0</v>
      </c>
      <c r="Q474" s="15">
        <f>IF(ДАННЫЕ!$F$1&gt;ДАННЫЕ!$N474,IF(YEAR(ДАННЫЕ!$F$1)=YEAR(ДАННЫЕ!M474),1,0),0)</f>
        <v>0</v>
      </c>
      <c r="R474" s="15">
        <f>IF(ДАННЫЕ!$F$1&gt;ДАННЫЕ!$N474,IF(YEAR(ДАННЫЕ!$F$1)=YEAR(ДАННЫЕ!N474),1,0),0)</f>
        <v>0</v>
      </c>
      <c r="S474" s="15">
        <f>IF(ДАННЫЕ!$AA474="2А",1,IF(ДАННЫЕ!$AA474="2Б",2,IF(ДАННЫЕ!$AA474="2В",3,IF(ДАННЫЕ!$AA474=3,4,IF(ДАННЫЕ!$AA474="4А",5,IF(ДАННЫЕ!$AA474="4Б",6,IF(ДАННЫЕ!$AA474="4В",7,IF(ДАННЫЕ!$AA474=5,8,0))))))))</f>
        <v>0</v>
      </c>
      <c r="T474" s="15">
        <f>IF(OR(ДАННЫЕ!$AC474=2,ДАННЫЕ!$AD474=2,ДАННЫЕ!$AE474=2),2,IF(OR(ДАННЫЕ!$AC474=1,ДАННЫЕ!$AD474=1,ДАННЫЕ!$AE474=1),1,0))</f>
        <v>0</v>
      </c>
    </row>
    <row r="475" spans="1:20" ht="15" customHeight="1" x14ac:dyDescent="0.2">
      <c r="A475" s="78">
        <f>IF(B475&gt;0,IF(MONTH(ДАННЫЕ!$F$1)=MONTH(ДАННЫЕ!$B475),1,0),0)</f>
        <v>0</v>
      </c>
      <c r="B475" s="14">
        <f>IF(ДАННЫЕ!$B475&gt;0,IF(YEAR(ДАННЫЕ!$F$1)=YEAR(ДАННЫЕ!$B475),1,0),0)</f>
        <v>0</v>
      </c>
      <c r="C475" s="14">
        <f>IF(ДАННЫЕ!$CM475&gt;0,IF(YEAR(ДАННЫЕ!$F$1)=YEAR(ДАННЫЕ!$CM475),1,0),0)</f>
        <v>0</v>
      </c>
      <c r="D475" s="14">
        <f>IF(ДАННЫЕ!$CJ475&gt;0,IF(ДАННЫЕ!$CL475&gt;ДАННЫЕ!$F$1,1,IF(ДАННЫЕ!$CL475&gt;0,0,1)),0)</f>
        <v>0</v>
      </c>
      <c r="E475" s="43" t="str">
        <f ca="1">IF(ДАННЫЕ!$F$1&gt;0,IF(ДАННЫЕ!$G475&gt;0,DATEDIF(ДАННЫЕ!$G475,ДАННЫЕ!$F$1,"y"),""),IF(ДАННЫЕ!$G475&gt;0,DATEDIF(ДАННЫЕ!$G475,TODAY(),"y"),""))</f>
        <v/>
      </c>
      <c r="F475" s="43" t="str">
        <f xml:space="preserve"> IF(ДАННЫЕ!$F475="М",IF(E475&gt;=18,IF(E475&lt;60,1,""),""),"")&amp;IF(ДАННЫЕ!$F475="Ж",IF(E475&gt;=18,IF(E475&lt;55,1,""),""),"")</f>
        <v/>
      </c>
      <c r="G475" s="43" t="str">
        <f xml:space="preserve"> IF(ДАННЫЕ!$F475="М",IF(E475&gt;=60,2,""),"")&amp;IF(ДАННЫЕ!$F475="Ж",IF(E475&gt;=55,2,""),"")</f>
        <v/>
      </c>
      <c r="H475" s="43" t="str">
        <f t="shared" ca="1" si="21"/>
        <v/>
      </c>
      <c r="I475" s="43" t="str">
        <f t="shared" ca="1" si="22"/>
        <v>03</v>
      </c>
      <c r="J475" s="28" t="str">
        <f ca="1">ДАННЫЕ!$F475&amp;H475&amp;I475&amp;ДАННЫЕ!$I475&amp;"m"&amp;IF(ДАННЫЕ!$I475&gt;0,IF(ДАННЫЕ!$J475&gt;0,0,1),"")&amp;"f"&amp;IF(ДАННЫЕ!$R475&gt;0,IF(YEAR(ДАННЫЕ!$F$1)=YEAR(ДАННЫЕ!$R475),1,0),0)&amp;"z"&amp;ДАННЫЕ!$R475&amp;"p"&amp;ДАННЫЕ!$S475&amp;"i"&amp;ДАННЫЕ!$T475&amp;"h"&amp;ДАННЫЕ!$K475&amp;"be"&amp;ДАННЫЕ!$BI475&amp;"CD"&amp;IF(ДАННЫЕ!BF475&gt;500,4,IF(ДАННЫЕ!BF475&gt;350,3,IF(ДАННЫЕ!BF475&gt;200,2,IF(ДАННЫЕ!BF475&gt;0,1,0))))&amp;"g"&amp;B475&amp;"d"&amp;H475&amp;"l"&amp;ДАННЫЕ!AT475&amp;"a"&amp;ДАННЫЕ!$V475&amp;"v"&amp;R475&amp;"k"&amp;ДАННЫЕ!$U475&amp;"s"&amp;ДАННЫЕ!$Y475&amp;"t"&amp;ДАННЫЕ!$X475&amp;"b"&amp;IF(ДАННЫЕ!$Q475&gt;1,1,0)&amp;"PP"&amp;ДАННЫЕ!Z475&amp;"c"&amp;S475&amp;"x"&amp;IF(ДАННЫЕ!$BY475&gt;0,IF(YEAR(ДАННЫЕ!$F$1)=YEAR(ДАННЫЕ!$BY475),1,0),0)&amp;"n"&amp;IF(ДАННЫЕ!$BZ475&gt;0,IF(YEAR(ДАННЫЕ!$F$1)=YEAR(ДАННЫЕ!$BZ475),1,0),0)&amp;"u"&amp;D475&amp;"z"&amp;IF(ДАННЫЕ!$CL475&gt;0,IF(YEAR(ДАННЫЕ!$F$1)&gt;YEAR(ДАННЫЕ!$CL475),11,12),0)</f>
        <v>03mf0zpihbeCD0g0dlav0kstb0PPc0x0n0u0z0</v>
      </c>
      <c r="K475" s="28" t="str">
        <f ca="1">ДАННЫЕ!$I475&amp;"x"&amp;B475&amp;"w"&amp;IF(T475+ДАННЫЕ!AD475+ДАННЫЕ!AE475+ДАННЫЕ!AF475+ДАННЫЕ!AG475+ДАННЫЕ!AH475+ДАННЫЕ!$AL475+ДАННЫЕ!AI475+ДАННЫЕ!AJ475+ДАННЫЕ!AK475+ДАННЫЕ!AP475+ДАННЫЕ!AQ475+ДАННЫЕ!AR475+ДАННЫЕ!$AM475+ДАННЫЕ!$AN475+ДАННЫЕ!AS475+ДАННЫЕ!AT475&gt;0,1,0)&amp;IF(OR(T475=2,ДАННЫЕ!AD475=2,ДАННЫЕ!AE475=2,ДАННЫЕ!AF475=2,ДАННЫЕ!AG475=2,ДАННЫЕ!AH475=2,ДАННЫЕ!$AL475=2,ДАННЫЕ!AI475=2,ДАННЫЕ!AJ475=2,ДАННЫЕ!AK475=2,ДАННЫЕ!AP475=2,ДАННЫЕ!AQ475=2,ДАННЫЕ!AR475=2,ДАННЫЕ!$AM475=2,ДАННЫЕ!$AN475=2,ДАННЫЕ!AS475=2,ДАННЫЕ!AT475=2),2,0)&amp;"t"&amp;IF(T475&gt;0,"1"&amp;T475,"00")&amp;"f"&amp;IF(ДАННЫЕ!$AC475,"1"&amp;ДАННЫЕ!$AC475,"00")&amp;"b"&amp;IF(ДАННЫЕ!$AD475,"1"&amp;ДАННЫЕ!$AD475,"00")&amp;"g"&amp;IF(ДАННЫЕ!$AF475,"1"&amp;ДАННЫЕ!$AF475,"00")&amp;"c"&amp;IF(ДАННЫЕ!$AG475,"1"&amp;ДАННЫЕ!$AG475,"00")&amp;"i"&amp;IF(ДАННЫЕ!$AH475,"1"&amp;ДАННЫЕ!$AH475,"00")&amp;"r"&amp;IF(ДАННЫЕ!$AL475,"1"&amp;ДАННЫЕ!$AL475,"00")&amp;"m"&amp;IF(ДАННЫЕ!$AI475,"1"&amp;ДАННЫЕ!$AI475,"00")&amp;"hS"&amp;IF(ДАННЫЕ!$AJ475,"1"&amp;ДАННЫЕ!$AJ475,"00")&amp;"hZ"&amp;IF(ДАННЫЕ!$AK475,"1"&amp;ДАННЫЕ!$AK475,"00")&amp;"p"&amp;IF(ДАННЫЕ!$AP475,"1"&amp;ДАННЫЕ!$AP475,"00")&amp;"k"&amp;IF(ДАННЫЕ!$AQ475,"1"&amp;ДАННЫЕ!$AQ475,"00")&amp;"z"&amp;IF(ДАННЫЕ!$AR475,"1"&amp;ДАННЫЕ!$AR475,"00")&amp;"j"&amp;IF(ДАННЫЕ!$AM475,"1"&amp;ДАННЫЕ!$AM475,"00")&amp;"n"&amp;IF(ДАННЫЕ!$AN475,"1"&amp;ДАННЫЕ!$AN475,"00")&amp;"E"&amp;ДАННЫЕ!BI475&amp;"L"&amp;ДАННЫЕ!AO475&amp;"h"&amp;IF(ДАННЫЕ!$AU475&gt;0,1,0)&amp;"v"&amp;IF(ДАННЫЕ!$AW475&gt;0,1,0)&amp;"a"&amp;IF(ДАННЫЕ!$AS475,"1"&amp;ДАННЫЕ!$AS475,"00")&amp;"s"&amp;IF(ДАННЫЕ!$AT475,"1"&amp;ДАННЫЕ!$AT475,"00")&amp;"u"&amp;IF(ДАННЫЕ!$CJ475&gt;0,1,0)&amp;"y"&amp;B475&amp;"d"&amp;H475&amp;"e"&amp;F475&amp;G475</f>
        <v>x0w00t00f00b00g00c00i00r00m00hS00hZ00p00k00z00j00n00ELh0v0a00s00u0y0de</v>
      </c>
      <c r="L475" s="28" t="str">
        <f ca="1">ДАННЫЕ!$I475&amp;"VN"&amp;IF(ДАННЫЕ!AW475&gt;0,11,10)&amp;"CD"&amp;IF(ДАННЫЕ!BF475&gt;500,16,IF(ДАННЫЕ!BF475&gt;350,15,IF(ДАННЫЕ!BF475&gt;=200,14,IF(ДАННЫЕ!BF475&gt;=100,13,IF(ДАННЫЕ!BF475&gt;=50,12,IF(ДАННЫЕ!BF475&gt;0,11,10))))))&amp;"AR"&amp;IF(ДАННЫЕ!BX475&gt;0,1,0)&amp;"GD"&amp;B475&amp;"VV"&amp;IF(E475&gt;=5,IF(E475&lt;18,1,0),0)</f>
        <v>VN10CD10AR0GD0VV0</v>
      </c>
      <c r="M475" s="28" t="str">
        <f>ДАННЫЕ!$I475&amp;"b"&amp;ДАННЫЕ!$BI475&amp;"r"&amp;ДАННЫЕ!$BJ475&amp;"CD"&amp;IF(ДАННЫЕ!BF475&gt;0,IF(ДАННЫЕ!BF475&lt;200,1,IF(ДАННЫЕ!BF475&lt;350,2,3)),0)&amp;"h"&amp;IF(ДАННЫЕ!$BK475+ДАННЫЕ!$BL475+ДАННЫЕ!$BM475&gt;0,1,0)&amp;"x"&amp;ДАННЫЕ!$BK475&amp;"y"&amp;ДАННЫЕ!$BL475&amp;"z"&amp;ДАННЫЕ!$BM475&amp;"c"&amp;IF(ДАННЫЕ!$BK475+ДАННЫЕ!$BL475+ДАННЫЕ!$BM475=3,1,0)&amp;"a"&amp;IF(ДАННЫЕ!$BQ475+ДАННЫЕ!$BR475&gt;0,1,0)&amp;"d"&amp;ДАННЫЕ!$BQ475&amp;"v"&amp;ДАННЫЕ!$BR475&amp;"p"&amp;ДАННЫЕ!$BS475&amp;"n"&amp;ДАННЫЕ!$BU475&amp;"t"&amp;ДАННЫЕ!$BV475&amp;"o"&amp;ДАННЫЕ!$BT475&amp;"l"&amp;IF(ДАННЫЕ!$BN475&gt;0,1,0)&amp;ДАННЫЕ!$BN475&amp;"g"&amp;ДАННЫЕ!$BO475&amp;"s"&amp;ДАННЫЕ!$BP475&amp;"DZ"&amp;IF(ДАННЫЕ!B475-ДАННЫЕ!G475 &lt; 60,IF(ДАННЫЕ!B475-ДАННЫЕ!G475 &gt;= 0,1,0),0)&amp;"u"&amp;IF(ДАННЫЕ!$CJ475&gt;0,1,0)</f>
        <v>brCD0h0xyzc0a0dvpntol0gsDZ1u0</v>
      </c>
      <c r="N475" s="28" t="str">
        <f ca="1">ДАННЫЕ!$F475&amp;ДАННЫЕ!$I475&amp;"g"&amp;B475&amp;"cf"&amp;D475&amp;"a"&amp;IF(ДАННЫЕ!$BX475&gt;0,1,0)&amp;IF(ДАННЫЕ!$BF475&gt;500,1,IF(ДАННЫЕ!$BF475&gt;350,2,IF(ДАННЫЕ!$BF475&gt;=200,3,IF(ДАННЫЕ!$BF475&gt;=100,4,IF(ДАННЫЕ!$BF475&gt;=50,5,IF(ДАННЫЕ!$BF475&lt;50,6,0))))))&amp;"AR"&amp;IF(DATEDIF(ДАННЫЕ!$BX475,ДАННЫЕ!$F$1,"y")&gt;1,1,0)&amp;"VG"&amp;IF(ДАННЫЕ!$BH475="0",1,0)&amp;"o"&amp;IF(T475+ДАННЫЕ!$AF475+ДАННЫЕ!$AG475+ДАННЫЕ!$AH475+ДАННЫЕ!$AI475+ДАННЫЕ!$AJ475+ДАННЫЕ!$AP475+ДАННЫЕ!$AQ475+ДАННЫЕ!$AR475+ДАННЫЕ!$AU475+ДАННЫЕ!$AW475+ДАННЫЕ!$AS475+ДАННЫЕ!$AT475&gt;0,1,0)&amp;"x"&amp;ДАННЫЕ!$AG475&amp;"p"&amp;IF(ДАННЫЕ!$BY475&gt;0,1,0)&amp;"v"&amp;IF(ДАННЫЕ!$BZ475&gt;0,1,0)&amp;"n"&amp;ДАННЫЕ!$CA475&amp;"t"&amp;ДАННЫЕ!$AY475&amp;"k"&amp;ДАННЫЕ!$CB475&amp;"q"&amp;ДАННЫЕ!$CC475&amp;"w"&amp;ДАННЫЕ!$CD475&amp;"e"&amp;ДАННЫЕ!$CE475&amp;"m"&amp;ДАННЫЕ!$CF475&amp;"c"&amp;ДАННЫЕ!$CG475&amp;"z"&amp;ДАННЫЕ!$CH475&amp;"d"&amp;IF(H475=4,1,0)&amp;"s"&amp;IF(ДАННЫЕ!$J475=1,0,1)&amp;"u"&amp;IF(ДАННЫЕ!$CJ475&gt;0,1,0)</f>
        <v>g0cf0a06AR1VG0o0xp0v0ntkqwemczd0s1u0</v>
      </c>
      <c r="O475" s="28" t="str">
        <f>ДАННЫЕ!$I475&amp;"g"&amp;B475&amp;A475&amp;"f"&amp;P475&amp;"c"&amp;IF(ДАННЫЕ!$U475&gt;0,1,0)&amp;"s"&amp;IF(ДАННЫЕ!$Q475&gt;0,IF(YEAR(ДАННЫЕ!$F$1)=YEAR(ДАННЫЕ!$Q475),IF(MONTH(ДАННЫЕ!$F$1)=MONTH(ДАННЫЕ!$Q475),111,11),1),0)&amp;"i"&amp;IF(ДАННЫЕ!$R475+ДАННЫЕ!$S475+ДАННЫЕ!$T475=0,0,1)&amp;"h"&amp;IF(ДАННЫЕ!$P475&gt;0,1,0)&amp;"p"&amp;IF(ДАННЫЕ!$CI475&gt;0,IF(YEAR(ДАННЫЕ!$F$1)=YEAR(ДАННЫЕ!$CI475),IF(MONTH(ДАННЫЕ!$F$1)=MONTH(ДАННЫЕ!$CI475),111,11),1),0)&amp;"d"&amp;IF(ДАННЫЕ!$CJ475&gt;0,IF(YEAR(ДАННЫЕ!$F$1)=YEAR(ДАННЫЕ!$CJ475),IF(MONTH(ДАННЫЕ!$F$1)=MONTH(ДАННЫЕ!$CJ475),111,11),1),0)&amp;"o"&amp;IF(ДАННЫЕ!$CK475&gt;0,IF(MONTH(ДАННЫЕ!$F$1)=MONTH(ДАННЫЕ!$CK475),111,11),0)&amp;"v"&amp;IF(ДАННЫЕ!$BE475&gt;0,IF(MONTH(ДАННЫЕ!$F$1)=MONTH(ДАННЫЕ!$BE475),111,11),0)</f>
        <v>g00f0c0s0i0h0p0d0o0v0</v>
      </c>
      <c r="P475" s="15">
        <f t="shared" si="23"/>
        <v>0</v>
      </c>
      <c r="Q475" s="15">
        <f>IF(ДАННЫЕ!$F$1&gt;ДАННЫЕ!$N475,IF(YEAR(ДАННЫЕ!$F$1)=YEAR(ДАННЫЕ!M475),1,0),0)</f>
        <v>0</v>
      </c>
      <c r="R475" s="15">
        <f>IF(ДАННЫЕ!$F$1&gt;ДАННЫЕ!$N475,IF(YEAR(ДАННЫЕ!$F$1)=YEAR(ДАННЫЕ!N475),1,0),0)</f>
        <v>0</v>
      </c>
      <c r="S475" s="15">
        <f>IF(ДАННЫЕ!$AA475="2А",1,IF(ДАННЫЕ!$AA475="2Б",2,IF(ДАННЫЕ!$AA475="2В",3,IF(ДАННЫЕ!$AA475=3,4,IF(ДАННЫЕ!$AA475="4А",5,IF(ДАННЫЕ!$AA475="4Б",6,IF(ДАННЫЕ!$AA475="4В",7,IF(ДАННЫЕ!$AA475=5,8,0))))))))</f>
        <v>0</v>
      </c>
      <c r="T475" s="15">
        <f>IF(OR(ДАННЫЕ!$AC475=2,ДАННЫЕ!$AD475=2,ДАННЫЕ!$AE475=2),2,IF(OR(ДАННЫЕ!$AC475=1,ДАННЫЕ!$AD475=1,ДАННЫЕ!$AE475=1),1,0))</f>
        <v>0</v>
      </c>
    </row>
    <row r="476" spans="1:20" ht="15" customHeight="1" x14ac:dyDescent="0.2">
      <c r="A476" s="78">
        <f>IF(B476&gt;0,IF(MONTH(ДАННЫЕ!$F$1)=MONTH(ДАННЫЕ!$B476),1,0),0)</f>
        <v>0</v>
      </c>
      <c r="B476" s="14">
        <f>IF(ДАННЫЕ!$B476&gt;0,IF(YEAR(ДАННЫЕ!$F$1)=YEAR(ДАННЫЕ!$B476),1,0),0)</f>
        <v>0</v>
      </c>
      <c r="C476" s="14">
        <f>IF(ДАННЫЕ!$CM476&gt;0,IF(YEAR(ДАННЫЕ!$F$1)=YEAR(ДАННЫЕ!$CM476),1,0),0)</f>
        <v>0</v>
      </c>
      <c r="D476" s="14">
        <f>IF(ДАННЫЕ!$CJ476&gt;0,IF(ДАННЫЕ!$CL476&gt;ДАННЫЕ!$F$1,1,IF(ДАННЫЕ!$CL476&gt;0,0,1)),0)</f>
        <v>0</v>
      </c>
      <c r="E476" s="43" t="str">
        <f ca="1">IF(ДАННЫЕ!$F$1&gt;0,IF(ДАННЫЕ!$G476&gt;0,DATEDIF(ДАННЫЕ!$G476,ДАННЫЕ!$F$1,"y"),""),IF(ДАННЫЕ!$G476&gt;0,DATEDIF(ДАННЫЕ!$G476,TODAY(),"y"),""))</f>
        <v/>
      </c>
      <c r="F476" s="43" t="str">
        <f xml:space="preserve"> IF(ДАННЫЕ!$F476="М",IF(E476&gt;=18,IF(E476&lt;60,1,""),""),"")&amp;IF(ДАННЫЕ!$F476="Ж",IF(E476&gt;=18,IF(E476&lt;55,1,""),""),"")</f>
        <v/>
      </c>
      <c r="G476" s="43" t="str">
        <f xml:space="preserve"> IF(ДАННЫЕ!$F476="М",IF(E476&gt;=60,2,""),"")&amp;IF(ДАННЫЕ!$F476="Ж",IF(E476&gt;=55,2,""),"")</f>
        <v/>
      </c>
      <c r="H476" s="43" t="str">
        <f t="shared" ca="1" si="21"/>
        <v/>
      </c>
      <c r="I476" s="43" t="str">
        <f t="shared" ca="1" si="22"/>
        <v>03</v>
      </c>
      <c r="J476" s="28" t="str">
        <f ca="1">ДАННЫЕ!$F476&amp;H476&amp;I476&amp;ДАННЫЕ!$I476&amp;"m"&amp;IF(ДАННЫЕ!$I476&gt;0,IF(ДАННЫЕ!$J476&gt;0,0,1),"")&amp;"f"&amp;IF(ДАННЫЕ!$R476&gt;0,IF(YEAR(ДАННЫЕ!$F$1)=YEAR(ДАННЫЕ!$R476),1,0),0)&amp;"z"&amp;ДАННЫЕ!$R476&amp;"p"&amp;ДАННЫЕ!$S476&amp;"i"&amp;ДАННЫЕ!$T476&amp;"h"&amp;ДАННЫЕ!$K476&amp;"be"&amp;ДАННЫЕ!$BI476&amp;"CD"&amp;IF(ДАННЫЕ!BF476&gt;500,4,IF(ДАННЫЕ!BF476&gt;350,3,IF(ДАННЫЕ!BF476&gt;200,2,IF(ДАННЫЕ!BF476&gt;0,1,0))))&amp;"g"&amp;B476&amp;"d"&amp;H476&amp;"l"&amp;ДАННЫЕ!AT476&amp;"a"&amp;ДАННЫЕ!$V476&amp;"v"&amp;R476&amp;"k"&amp;ДАННЫЕ!$U476&amp;"s"&amp;ДАННЫЕ!$Y476&amp;"t"&amp;ДАННЫЕ!$X476&amp;"b"&amp;IF(ДАННЫЕ!$Q476&gt;1,1,0)&amp;"PP"&amp;ДАННЫЕ!Z476&amp;"c"&amp;S476&amp;"x"&amp;IF(ДАННЫЕ!$BY476&gt;0,IF(YEAR(ДАННЫЕ!$F$1)=YEAR(ДАННЫЕ!$BY476),1,0),0)&amp;"n"&amp;IF(ДАННЫЕ!$BZ476&gt;0,IF(YEAR(ДАННЫЕ!$F$1)=YEAR(ДАННЫЕ!$BZ476),1,0),0)&amp;"u"&amp;D476&amp;"z"&amp;IF(ДАННЫЕ!$CL476&gt;0,IF(YEAR(ДАННЫЕ!$F$1)&gt;YEAR(ДАННЫЕ!$CL476),11,12),0)</f>
        <v>03mf0zpihbeCD0g0dlav0kstb0PPc0x0n0u0z0</v>
      </c>
      <c r="K476" s="28" t="str">
        <f ca="1">ДАННЫЕ!$I476&amp;"x"&amp;B476&amp;"w"&amp;IF(T476+ДАННЫЕ!AD476+ДАННЫЕ!AE476+ДАННЫЕ!AF476+ДАННЫЕ!AG476+ДАННЫЕ!AH476+ДАННЫЕ!$AL476+ДАННЫЕ!AI476+ДАННЫЕ!AJ476+ДАННЫЕ!AK476+ДАННЫЕ!AP476+ДАННЫЕ!AQ476+ДАННЫЕ!AR476+ДАННЫЕ!$AM476+ДАННЫЕ!$AN476+ДАННЫЕ!AS476+ДАННЫЕ!AT476&gt;0,1,0)&amp;IF(OR(T476=2,ДАННЫЕ!AD476=2,ДАННЫЕ!AE476=2,ДАННЫЕ!AF476=2,ДАННЫЕ!AG476=2,ДАННЫЕ!AH476=2,ДАННЫЕ!$AL476=2,ДАННЫЕ!AI476=2,ДАННЫЕ!AJ476=2,ДАННЫЕ!AK476=2,ДАННЫЕ!AP476=2,ДАННЫЕ!AQ476=2,ДАННЫЕ!AR476=2,ДАННЫЕ!$AM476=2,ДАННЫЕ!$AN476=2,ДАННЫЕ!AS476=2,ДАННЫЕ!AT476=2),2,0)&amp;"t"&amp;IF(T476&gt;0,"1"&amp;T476,"00")&amp;"f"&amp;IF(ДАННЫЕ!$AC476,"1"&amp;ДАННЫЕ!$AC476,"00")&amp;"b"&amp;IF(ДАННЫЕ!$AD476,"1"&amp;ДАННЫЕ!$AD476,"00")&amp;"g"&amp;IF(ДАННЫЕ!$AF476,"1"&amp;ДАННЫЕ!$AF476,"00")&amp;"c"&amp;IF(ДАННЫЕ!$AG476,"1"&amp;ДАННЫЕ!$AG476,"00")&amp;"i"&amp;IF(ДАННЫЕ!$AH476,"1"&amp;ДАННЫЕ!$AH476,"00")&amp;"r"&amp;IF(ДАННЫЕ!$AL476,"1"&amp;ДАННЫЕ!$AL476,"00")&amp;"m"&amp;IF(ДАННЫЕ!$AI476,"1"&amp;ДАННЫЕ!$AI476,"00")&amp;"hS"&amp;IF(ДАННЫЕ!$AJ476,"1"&amp;ДАННЫЕ!$AJ476,"00")&amp;"hZ"&amp;IF(ДАННЫЕ!$AK476,"1"&amp;ДАННЫЕ!$AK476,"00")&amp;"p"&amp;IF(ДАННЫЕ!$AP476,"1"&amp;ДАННЫЕ!$AP476,"00")&amp;"k"&amp;IF(ДАННЫЕ!$AQ476,"1"&amp;ДАННЫЕ!$AQ476,"00")&amp;"z"&amp;IF(ДАННЫЕ!$AR476,"1"&amp;ДАННЫЕ!$AR476,"00")&amp;"j"&amp;IF(ДАННЫЕ!$AM476,"1"&amp;ДАННЫЕ!$AM476,"00")&amp;"n"&amp;IF(ДАННЫЕ!$AN476,"1"&amp;ДАННЫЕ!$AN476,"00")&amp;"E"&amp;ДАННЫЕ!BI476&amp;"L"&amp;ДАННЫЕ!AO476&amp;"h"&amp;IF(ДАННЫЕ!$AU476&gt;0,1,0)&amp;"v"&amp;IF(ДАННЫЕ!$AW476&gt;0,1,0)&amp;"a"&amp;IF(ДАННЫЕ!$AS476,"1"&amp;ДАННЫЕ!$AS476,"00")&amp;"s"&amp;IF(ДАННЫЕ!$AT476,"1"&amp;ДАННЫЕ!$AT476,"00")&amp;"u"&amp;IF(ДАННЫЕ!$CJ476&gt;0,1,0)&amp;"y"&amp;B476&amp;"d"&amp;H476&amp;"e"&amp;F476&amp;G476</f>
        <v>x0w00t00f00b00g00c00i00r00m00hS00hZ00p00k00z00j00n00ELh0v0a00s00u0y0de</v>
      </c>
      <c r="L476" s="28" t="str">
        <f ca="1">ДАННЫЕ!$I476&amp;"VN"&amp;IF(ДАННЫЕ!AW476&gt;0,11,10)&amp;"CD"&amp;IF(ДАННЫЕ!BF476&gt;500,16,IF(ДАННЫЕ!BF476&gt;350,15,IF(ДАННЫЕ!BF476&gt;=200,14,IF(ДАННЫЕ!BF476&gt;=100,13,IF(ДАННЫЕ!BF476&gt;=50,12,IF(ДАННЫЕ!BF476&gt;0,11,10))))))&amp;"AR"&amp;IF(ДАННЫЕ!BX476&gt;0,1,0)&amp;"GD"&amp;B476&amp;"VV"&amp;IF(E476&gt;=5,IF(E476&lt;18,1,0),0)</f>
        <v>VN10CD10AR0GD0VV0</v>
      </c>
      <c r="M476" s="28" t="str">
        <f>ДАННЫЕ!$I476&amp;"b"&amp;ДАННЫЕ!$BI476&amp;"r"&amp;ДАННЫЕ!$BJ476&amp;"CD"&amp;IF(ДАННЫЕ!BF476&gt;0,IF(ДАННЫЕ!BF476&lt;200,1,IF(ДАННЫЕ!BF476&lt;350,2,3)),0)&amp;"h"&amp;IF(ДАННЫЕ!$BK476+ДАННЫЕ!$BL476+ДАННЫЕ!$BM476&gt;0,1,0)&amp;"x"&amp;ДАННЫЕ!$BK476&amp;"y"&amp;ДАННЫЕ!$BL476&amp;"z"&amp;ДАННЫЕ!$BM476&amp;"c"&amp;IF(ДАННЫЕ!$BK476+ДАННЫЕ!$BL476+ДАННЫЕ!$BM476=3,1,0)&amp;"a"&amp;IF(ДАННЫЕ!$BQ476+ДАННЫЕ!$BR476&gt;0,1,0)&amp;"d"&amp;ДАННЫЕ!$BQ476&amp;"v"&amp;ДАННЫЕ!$BR476&amp;"p"&amp;ДАННЫЕ!$BS476&amp;"n"&amp;ДАННЫЕ!$BU476&amp;"t"&amp;ДАННЫЕ!$BV476&amp;"o"&amp;ДАННЫЕ!$BT476&amp;"l"&amp;IF(ДАННЫЕ!$BN476&gt;0,1,0)&amp;ДАННЫЕ!$BN476&amp;"g"&amp;ДАННЫЕ!$BO476&amp;"s"&amp;ДАННЫЕ!$BP476&amp;"DZ"&amp;IF(ДАННЫЕ!B476-ДАННЫЕ!G476 &lt; 60,IF(ДАННЫЕ!B476-ДАННЫЕ!G476 &gt;= 0,1,0),0)&amp;"u"&amp;IF(ДАННЫЕ!$CJ476&gt;0,1,0)</f>
        <v>brCD0h0xyzc0a0dvpntol0gsDZ1u0</v>
      </c>
      <c r="N476" s="28" t="str">
        <f ca="1">ДАННЫЕ!$F476&amp;ДАННЫЕ!$I476&amp;"g"&amp;B476&amp;"cf"&amp;D476&amp;"a"&amp;IF(ДАННЫЕ!$BX476&gt;0,1,0)&amp;IF(ДАННЫЕ!$BF476&gt;500,1,IF(ДАННЫЕ!$BF476&gt;350,2,IF(ДАННЫЕ!$BF476&gt;=200,3,IF(ДАННЫЕ!$BF476&gt;=100,4,IF(ДАННЫЕ!$BF476&gt;=50,5,IF(ДАННЫЕ!$BF476&lt;50,6,0))))))&amp;"AR"&amp;IF(DATEDIF(ДАННЫЕ!$BX476,ДАННЫЕ!$F$1,"y")&gt;1,1,0)&amp;"VG"&amp;IF(ДАННЫЕ!$BH476="0",1,0)&amp;"o"&amp;IF(T476+ДАННЫЕ!$AF476+ДАННЫЕ!$AG476+ДАННЫЕ!$AH476+ДАННЫЕ!$AI476+ДАННЫЕ!$AJ476+ДАННЫЕ!$AP476+ДАННЫЕ!$AQ476+ДАННЫЕ!$AR476+ДАННЫЕ!$AU476+ДАННЫЕ!$AW476+ДАННЫЕ!$AS476+ДАННЫЕ!$AT476&gt;0,1,0)&amp;"x"&amp;ДАННЫЕ!$AG476&amp;"p"&amp;IF(ДАННЫЕ!$BY476&gt;0,1,0)&amp;"v"&amp;IF(ДАННЫЕ!$BZ476&gt;0,1,0)&amp;"n"&amp;ДАННЫЕ!$CA476&amp;"t"&amp;ДАННЫЕ!$AY476&amp;"k"&amp;ДАННЫЕ!$CB476&amp;"q"&amp;ДАННЫЕ!$CC476&amp;"w"&amp;ДАННЫЕ!$CD476&amp;"e"&amp;ДАННЫЕ!$CE476&amp;"m"&amp;ДАННЫЕ!$CF476&amp;"c"&amp;ДАННЫЕ!$CG476&amp;"z"&amp;ДАННЫЕ!$CH476&amp;"d"&amp;IF(H476=4,1,0)&amp;"s"&amp;IF(ДАННЫЕ!$J476=1,0,1)&amp;"u"&amp;IF(ДАННЫЕ!$CJ476&gt;0,1,0)</f>
        <v>g0cf0a06AR1VG0o0xp0v0ntkqwemczd0s1u0</v>
      </c>
      <c r="O476" s="28" t="str">
        <f>ДАННЫЕ!$I476&amp;"g"&amp;B476&amp;A476&amp;"f"&amp;P476&amp;"c"&amp;IF(ДАННЫЕ!$U476&gt;0,1,0)&amp;"s"&amp;IF(ДАННЫЕ!$Q476&gt;0,IF(YEAR(ДАННЫЕ!$F$1)=YEAR(ДАННЫЕ!$Q476),IF(MONTH(ДАННЫЕ!$F$1)=MONTH(ДАННЫЕ!$Q476),111,11),1),0)&amp;"i"&amp;IF(ДАННЫЕ!$R476+ДАННЫЕ!$S476+ДАННЫЕ!$T476=0,0,1)&amp;"h"&amp;IF(ДАННЫЕ!$P476&gt;0,1,0)&amp;"p"&amp;IF(ДАННЫЕ!$CI476&gt;0,IF(YEAR(ДАННЫЕ!$F$1)=YEAR(ДАННЫЕ!$CI476),IF(MONTH(ДАННЫЕ!$F$1)=MONTH(ДАННЫЕ!$CI476),111,11),1),0)&amp;"d"&amp;IF(ДАННЫЕ!$CJ476&gt;0,IF(YEAR(ДАННЫЕ!$F$1)=YEAR(ДАННЫЕ!$CJ476),IF(MONTH(ДАННЫЕ!$F$1)=MONTH(ДАННЫЕ!$CJ476),111,11),1),0)&amp;"o"&amp;IF(ДАННЫЕ!$CK476&gt;0,IF(MONTH(ДАННЫЕ!$F$1)=MONTH(ДАННЫЕ!$CK476),111,11),0)&amp;"v"&amp;IF(ДАННЫЕ!$BE476&gt;0,IF(MONTH(ДАННЫЕ!$F$1)=MONTH(ДАННЫЕ!$BE476),111,11),0)</f>
        <v>g00f0c0s0i0h0p0d0o0v0</v>
      </c>
      <c r="P476" s="15">
        <f t="shared" si="23"/>
        <v>0</v>
      </c>
      <c r="Q476" s="15">
        <f>IF(ДАННЫЕ!$F$1&gt;ДАННЫЕ!$N476,IF(YEAR(ДАННЫЕ!$F$1)=YEAR(ДАННЫЕ!M476),1,0),0)</f>
        <v>0</v>
      </c>
      <c r="R476" s="15">
        <f>IF(ДАННЫЕ!$F$1&gt;ДАННЫЕ!$N476,IF(YEAR(ДАННЫЕ!$F$1)=YEAR(ДАННЫЕ!N476),1,0),0)</f>
        <v>0</v>
      </c>
      <c r="S476" s="15">
        <f>IF(ДАННЫЕ!$AA476="2А",1,IF(ДАННЫЕ!$AA476="2Б",2,IF(ДАННЫЕ!$AA476="2В",3,IF(ДАННЫЕ!$AA476=3,4,IF(ДАННЫЕ!$AA476="4А",5,IF(ДАННЫЕ!$AA476="4Б",6,IF(ДАННЫЕ!$AA476="4В",7,IF(ДАННЫЕ!$AA476=5,8,0))))))))</f>
        <v>0</v>
      </c>
      <c r="T476" s="15">
        <f>IF(OR(ДАННЫЕ!$AC476=2,ДАННЫЕ!$AD476=2,ДАННЫЕ!$AE476=2),2,IF(OR(ДАННЫЕ!$AC476=1,ДАННЫЕ!$AD476=1,ДАННЫЕ!$AE476=1),1,0))</f>
        <v>0</v>
      </c>
    </row>
    <row r="477" spans="1:20" ht="15" customHeight="1" x14ac:dyDescent="0.2">
      <c r="A477" s="78">
        <f>IF(B477&gt;0,IF(MONTH(ДАННЫЕ!$F$1)=MONTH(ДАННЫЕ!$B477),1,0),0)</f>
        <v>0</v>
      </c>
      <c r="B477" s="14">
        <f>IF(ДАННЫЕ!$B477&gt;0,IF(YEAR(ДАННЫЕ!$F$1)=YEAR(ДАННЫЕ!$B477),1,0),0)</f>
        <v>0</v>
      </c>
      <c r="C477" s="14">
        <f>IF(ДАННЫЕ!$CM477&gt;0,IF(YEAR(ДАННЫЕ!$F$1)=YEAR(ДАННЫЕ!$CM477),1,0),0)</f>
        <v>0</v>
      </c>
      <c r="D477" s="14">
        <f>IF(ДАННЫЕ!$CJ477&gt;0,IF(ДАННЫЕ!$CL477&gt;ДАННЫЕ!$F$1,1,IF(ДАННЫЕ!$CL477&gt;0,0,1)),0)</f>
        <v>0</v>
      </c>
      <c r="E477" s="43" t="str">
        <f ca="1">IF(ДАННЫЕ!$F$1&gt;0,IF(ДАННЫЕ!$G477&gt;0,DATEDIF(ДАННЫЕ!$G477,ДАННЫЕ!$F$1,"y"),""),IF(ДАННЫЕ!$G477&gt;0,DATEDIF(ДАННЫЕ!$G477,TODAY(),"y"),""))</f>
        <v/>
      </c>
      <c r="F477" s="43" t="str">
        <f xml:space="preserve"> IF(ДАННЫЕ!$F477="М",IF(E477&gt;=18,IF(E477&lt;60,1,""),""),"")&amp;IF(ДАННЫЕ!$F477="Ж",IF(E477&gt;=18,IF(E477&lt;55,1,""),""),"")</f>
        <v/>
      </c>
      <c r="G477" s="43" t="str">
        <f xml:space="preserve"> IF(ДАННЫЕ!$F477="М",IF(E477&gt;=60,2,""),"")&amp;IF(ДАННЫЕ!$F477="Ж",IF(E477&gt;=55,2,""),"")</f>
        <v/>
      </c>
      <c r="H477" s="43" t="str">
        <f t="shared" ca="1" si="21"/>
        <v/>
      </c>
      <c r="I477" s="43" t="str">
        <f t="shared" ca="1" si="22"/>
        <v>03</v>
      </c>
      <c r="J477" s="28" t="str">
        <f ca="1">ДАННЫЕ!$F477&amp;H477&amp;I477&amp;ДАННЫЕ!$I477&amp;"m"&amp;IF(ДАННЫЕ!$I477&gt;0,IF(ДАННЫЕ!$J477&gt;0,0,1),"")&amp;"f"&amp;IF(ДАННЫЕ!$R477&gt;0,IF(YEAR(ДАННЫЕ!$F$1)=YEAR(ДАННЫЕ!$R477),1,0),0)&amp;"z"&amp;ДАННЫЕ!$R477&amp;"p"&amp;ДАННЫЕ!$S477&amp;"i"&amp;ДАННЫЕ!$T477&amp;"h"&amp;ДАННЫЕ!$K477&amp;"be"&amp;ДАННЫЕ!$BI477&amp;"CD"&amp;IF(ДАННЫЕ!BF477&gt;500,4,IF(ДАННЫЕ!BF477&gt;350,3,IF(ДАННЫЕ!BF477&gt;200,2,IF(ДАННЫЕ!BF477&gt;0,1,0))))&amp;"g"&amp;B477&amp;"d"&amp;H477&amp;"l"&amp;ДАННЫЕ!AT477&amp;"a"&amp;ДАННЫЕ!$V477&amp;"v"&amp;R477&amp;"k"&amp;ДАННЫЕ!$U477&amp;"s"&amp;ДАННЫЕ!$Y477&amp;"t"&amp;ДАННЫЕ!$X477&amp;"b"&amp;IF(ДАННЫЕ!$Q477&gt;1,1,0)&amp;"PP"&amp;ДАННЫЕ!Z477&amp;"c"&amp;S477&amp;"x"&amp;IF(ДАННЫЕ!$BY477&gt;0,IF(YEAR(ДАННЫЕ!$F$1)=YEAR(ДАННЫЕ!$BY477),1,0),0)&amp;"n"&amp;IF(ДАННЫЕ!$BZ477&gt;0,IF(YEAR(ДАННЫЕ!$F$1)=YEAR(ДАННЫЕ!$BZ477),1,0),0)&amp;"u"&amp;D477&amp;"z"&amp;IF(ДАННЫЕ!$CL477&gt;0,IF(YEAR(ДАННЫЕ!$F$1)&gt;YEAR(ДАННЫЕ!$CL477),11,12),0)</f>
        <v>03mf0zpihbeCD0g0dlav0kstb0PPc0x0n0u0z0</v>
      </c>
      <c r="K477" s="28" t="str">
        <f ca="1">ДАННЫЕ!$I477&amp;"x"&amp;B477&amp;"w"&amp;IF(T477+ДАННЫЕ!AD477+ДАННЫЕ!AE477+ДАННЫЕ!AF477+ДАННЫЕ!AG477+ДАННЫЕ!AH477+ДАННЫЕ!$AL477+ДАННЫЕ!AI477+ДАННЫЕ!AJ477+ДАННЫЕ!AK477+ДАННЫЕ!AP477+ДАННЫЕ!AQ477+ДАННЫЕ!AR477+ДАННЫЕ!$AM477+ДАННЫЕ!$AN477+ДАННЫЕ!AS477+ДАННЫЕ!AT477&gt;0,1,0)&amp;IF(OR(T477=2,ДАННЫЕ!AD477=2,ДАННЫЕ!AE477=2,ДАННЫЕ!AF477=2,ДАННЫЕ!AG477=2,ДАННЫЕ!AH477=2,ДАННЫЕ!$AL477=2,ДАННЫЕ!AI477=2,ДАННЫЕ!AJ477=2,ДАННЫЕ!AK477=2,ДАННЫЕ!AP477=2,ДАННЫЕ!AQ477=2,ДАННЫЕ!AR477=2,ДАННЫЕ!$AM477=2,ДАННЫЕ!$AN477=2,ДАННЫЕ!AS477=2,ДАННЫЕ!AT477=2),2,0)&amp;"t"&amp;IF(T477&gt;0,"1"&amp;T477,"00")&amp;"f"&amp;IF(ДАННЫЕ!$AC477,"1"&amp;ДАННЫЕ!$AC477,"00")&amp;"b"&amp;IF(ДАННЫЕ!$AD477,"1"&amp;ДАННЫЕ!$AD477,"00")&amp;"g"&amp;IF(ДАННЫЕ!$AF477,"1"&amp;ДАННЫЕ!$AF477,"00")&amp;"c"&amp;IF(ДАННЫЕ!$AG477,"1"&amp;ДАННЫЕ!$AG477,"00")&amp;"i"&amp;IF(ДАННЫЕ!$AH477,"1"&amp;ДАННЫЕ!$AH477,"00")&amp;"r"&amp;IF(ДАННЫЕ!$AL477,"1"&amp;ДАННЫЕ!$AL477,"00")&amp;"m"&amp;IF(ДАННЫЕ!$AI477,"1"&amp;ДАННЫЕ!$AI477,"00")&amp;"hS"&amp;IF(ДАННЫЕ!$AJ477,"1"&amp;ДАННЫЕ!$AJ477,"00")&amp;"hZ"&amp;IF(ДАННЫЕ!$AK477,"1"&amp;ДАННЫЕ!$AK477,"00")&amp;"p"&amp;IF(ДАННЫЕ!$AP477,"1"&amp;ДАННЫЕ!$AP477,"00")&amp;"k"&amp;IF(ДАННЫЕ!$AQ477,"1"&amp;ДАННЫЕ!$AQ477,"00")&amp;"z"&amp;IF(ДАННЫЕ!$AR477,"1"&amp;ДАННЫЕ!$AR477,"00")&amp;"j"&amp;IF(ДАННЫЕ!$AM477,"1"&amp;ДАННЫЕ!$AM477,"00")&amp;"n"&amp;IF(ДАННЫЕ!$AN477,"1"&amp;ДАННЫЕ!$AN477,"00")&amp;"E"&amp;ДАННЫЕ!BI477&amp;"L"&amp;ДАННЫЕ!AO477&amp;"h"&amp;IF(ДАННЫЕ!$AU477&gt;0,1,0)&amp;"v"&amp;IF(ДАННЫЕ!$AW477&gt;0,1,0)&amp;"a"&amp;IF(ДАННЫЕ!$AS477,"1"&amp;ДАННЫЕ!$AS477,"00")&amp;"s"&amp;IF(ДАННЫЕ!$AT477,"1"&amp;ДАННЫЕ!$AT477,"00")&amp;"u"&amp;IF(ДАННЫЕ!$CJ477&gt;0,1,0)&amp;"y"&amp;B477&amp;"d"&amp;H477&amp;"e"&amp;F477&amp;G477</f>
        <v>x0w00t00f00b00g00c00i00r00m00hS00hZ00p00k00z00j00n00ELh0v0a00s00u0y0de</v>
      </c>
      <c r="L477" s="28" t="str">
        <f ca="1">ДАННЫЕ!$I477&amp;"VN"&amp;IF(ДАННЫЕ!AW477&gt;0,11,10)&amp;"CD"&amp;IF(ДАННЫЕ!BF477&gt;500,16,IF(ДАННЫЕ!BF477&gt;350,15,IF(ДАННЫЕ!BF477&gt;=200,14,IF(ДАННЫЕ!BF477&gt;=100,13,IF(ДАННЫЕ!BF477&gt;=50,12,IF(ДАННЫЕ!BF477&gt;0,11,10))))))&amp;"AR"&amp;IF(ДАННЫЕ!BX477&gt;0,1,0)&amp;"GD"&amp;B477&amp;"VV"&amp;IF(E477&gt;=5,IF(E477&lt;18,1,0),0)</f>
        <v>VN10CD10AR0GD0VV0</v>
      </c>
      <c r="M477" s="28" t="str">
        <f>ДАННЫЕ!$I477&amp;"b"&amp;ДАННЫЕ!$BI477&amp;"r"&amp;ДАННЫЕ!$BJ477&amp;"CD"&amp;IF(ДАННЫЕ!BF477&gt;0,IF(ДАННЫЕ!BF477&lt;200,1,IF(ДАННЫЕ!BF477&lt;350,2,3)),0)&amp;"h"&amp;IF(ДАННЫЕ!$BK477+ДАННЫЕ!$BL477+ДАННЫЕ!$BM477&gt;0,1,0)&amp;"x"&amp;ДАННЫЕ!$BK477&amp;"y"&amp;ДАННЫЕ!$BL477&amp;"z"&amp;ДАННЫЕ!$BM477&amp;"c"&amp;IF(ДАННЫЕ!$BK477+ДАННЫЕ!$BL477+ДАННЫЕ!$BM477=3,1,0)&amp;"a"&amp;IF(ДАННЫЕ!$BQ477+ДАННЫЕ!$BR477&gt;0,1,0)&amp;"d"&amp;ДАННЫЕ!$BQ477&amp;"v"&amp;ДАННЫЕ!$BR477&amp;"p"&amp;ДАННЫЕ!$BS477&amp;"n"&amp;ДАННЫЕ!$BU477&amp;"t"&amp;ДАННЫЕ!$BV477&amp;"o"&amp;ДАННЫЕ!$BT477&amp;"l"&amp;IF(ДАННЫЕ!$BN477&gt;0,1,0)&amp;ДАННЫЕ!$BN477&amp;"g"&amp;ДАННЫЕ!$BO477&amp;"s"&amp;ДАННЫЕ!$BP477&amp;"DZ"&amp;IF(ДАННЫЕ!B477-ДАННЫЕ!G477 &lt; 60,IF(ДАННЫЕ!B477-ДАННЫЕ!G477 &gt;= 0,1,0),0)&amp;"u"&amp;IF(ДАННЫЕ!$CJ477&gt;0,1,0)</f>
        <v>brCD0h0xyzc0a0dvpntol0gsDZ1u0</v>
      </c>
      <c r="N477" s="28" t="str">
        <f ca="1">ДАННЫЕ!$F477&amp;ДАННЫЕ!$I477&amp;"g"&amp;B477&amp;"cf"&amp;D477&amp;"a"&amp;IF(ДАННЫЕ!$BX477&gt;0,1,0)&amp;IF(ДАННЫЕ!$BF477&gt;500,1,IF(ДАННЫЕ!$BF477&gt;350,2,IF(ДАННЫЕ!$BF477&gt;=200,3,IF(ДАННЫЕ!$BF477&gt;=100,4,IF(ДАННЫЕ!$BF477&gt;=50,5,IF(ДАННЫЕ!$BF477&lt;50,6,0))))))&amp;"AR"&amp;IF(DATEDIF(ДАННЫЕ!$BX477,ДАННЫЕ!$F$1,"y")&gt;1,1,0)&amp;"VG"&amp;IF(ДАННЫЕ!$BH477="0",1,0)&amp;"o"&amp;IF(T477+ДАННЫЕ!$AF477+ДАННЫЕ!$AG477+ДАННЫЕ!$AH477+ДАННЫЕ!$AI477+ДАННЫЕ!$AJ477+ДАННЫЕ!$AP477+ДАННЫЕ!$AQ477+ДАННЫЕ!$AR477+ДАННЫЕ!$AU477+ДАННЫЕ!$AW477+ДАННЫЕ!$AS477+ДАННЫЕ!$AT477&gt;0,1,0)&amp;"x"&amp;ДАННЫЕ!$AG477&amp;"p"&amp;IF(ДАННЫЕ!$BY477&gt;0,1,0)&amp;"v"&amp;IF(ДАННЫЕ!$BZ477&gt;0,1,0)&amp;"n"&amp;ДАННЫЕ!$CA477&amp;"t"&amp;ДАННЫЕ!$AY477&amp;"k"&amp;ДАННЫЕ!$CB477&amp;"q"&amp;ДАННЫЕ!$CC477&amp;"w"&amp;ДАННЫЕ!$CD477&amp;"e"&amp;ДАННЫЕ!$CE477&amp;"m"&amp;ДАННЫЕ!$CF477&amp;"c"&amp;ДАННЫЕ!$CG477&amp;"z"&amp;ДАННЫЕ!$CH477&amp;"d"&amp;IF(H477=4,1,0)&amp;"s"&amp;IF(ДАННЫЕ!$J477=1,0,1)&amp;"u"&amp;IF(ДАННЫЕ!$CJ477&gt;0,1,0)</f>
        <v>g0cf0a06AR1VG0o0xp0v0ntkqwemczd0s1u0</v>
      </c>
      <c r="O477" s="28" t="str">
        <f>ДАННЫЕ!$I477&amp;"g"&amp;B477&amp;A477&amp;"f"&amp;P477&amp;"c"&amp;IF(ДАННЫЕ!$U477&gt;0,1,0)&amp;"s"&amp;IF(ДАННЫЕ!$Q477&gt;0,IF(YEAR(ДАННЫЕ!$F$1)=YEAR(ДАННЫЕ!$Q477),IF(MONTH(ДАННЫЕ!$F$1)=MONTH(ДАННЫЕ!$Q477),111,11),1),0)&amp;"i"&amp;IF(ДАННЫЕ!$R477+ДАННЫЕ!$S477+ДАННЫЕ!$T477=0,0,1)&amp;"h"&amp;IF(ДАННЫЕ!$P477&gt;0,1,0)&amp;"p"&amp;IF(ДАННЫЕ!$CI477&gt;0,IF(YEAR(ДАННЫЕ!$F$1)=YEAR(ДАННЫЕ!$CI477),IF(MONTH(ДАННЫЕ!$F$1)=MONTH(ДАННЫЕ!$CI477),111,11),1),0)&amp;"d"&amp;IF(ДАННЫЕ!$CJ477&gt;0,IF(YEAR(ДАННЫЕ!$F$1)=YEAR(ДАННЫЕ!$CJ477),IF(MONTH(ДАННЫЕ!$F$1)=MONTH(ДАННЫЕ!$CJ477),111,11),1),0)&amp;"o"&amp;IF(ДАННЫЕ!$CK477&gt;0,IF(MONTH(ДАННЫЕ!$F$1)=MONTH(ДАННЫЕ!$CK477),111,11),0)&amp;"v"&amp;IF(ДАННЫЕ!$BE477&gt;0,IF(MONTH(ДАННЫЕ!$F$1)=MONTH(ДАННЫЕ!$BE477),111,11),0)</f>
        <v>g00f0c0s0i0h0p0d0o0v0</v>
      </c>
      <c r="P477" s="15">
        <f t="shared" si="23"/>
        <v>0</v>
      </c>
      <c r="Q477" s="15">
        <f>IF(ДАННЫЕ!$F$1&gt;ДАННЫЕ!$N477,IF(YEAR(ДАННЫЕ!$F$1)=YEAR(ДАННЫЕ!M477),1,0),0)</f>
        <v>0</v>
      </c>
      <c r="R477" s="15">
        <f>IF(ДАННЫЕ!$F$1&gt;ДАННЫЕ!$N477,IF(YEAR(ДАННЫЕ!$F$1)=YEAR(ДАННЫЕ!N477),1,0),0)</f>
        <v>0</v>
      </c>
      <c r="S477" s="15">
        <f>IF(ДАННЫЕ!$AA477="2А",1,IF(ДАННЫЕ!$AA477="2Б",2,IF(ДАННЫЕ!$AA477="2В",3,IF(ДАННЫЕ!$AA477=3,4,IF(ДАННЫЕ!$AA477="4А",5,IF(ДАННЫЕ!$AA477="4Б",6,IF(ДАННЫЕ!$AA477="4В",7,IF(ДАННЫЕ!$AA477=5,8,0))))))))</f>
        <v>0</v>
      </c>
      <c r="T477" s="15">
        <f>IF(OR(ДАННЫЕ!$AC477=2,ДАННЫЕ!$AD477=2,ДАННЫЕ!$AE477=2),2,IF(OR(ДАННЫЕ!$AC477=1,ДАННЫЕ!$AD477=1,ДАННЫЕ!$AE477=1),1,0))</f>
        <v>0</v>
      </c>
    </row>
    <row r="478" spans="1:20" ht="15" customHeight="1" x14ac:dyDescent="0.2">
      <c r="A478" s="78">
        <f>IF(B478&gt;0,IF(MONTH(ДАННЫЕ!$F$1)=MONTH(ДАННЫЕ!$B478),1,0),0)</f>
        <v>0</v>
      </c>
      <c r="B478" s="14">
        <f>IF(ДАННЫЕ!$B478&gt;0,IF(YEAR(ДАННЫЕ!$F$1)=YEAR(ДАННЫЕ!$B478),1,0),0)</f>
        <v>0</v>
      </c>
      <c r="C478" s="14">
        <f>IF(ДАННЫЕ!$CM478&gt;0,IF(YEAR(ДАННЫЕ!$F$1)=YEAR(ДАННЫЕ!$CM478),1,0),0)</f>
        <v>0</v>
      </c>
      <c r="D478" s="14">
        <f>IF(ДАННЫЕ!$CJ478&gt;0,IF(ДАННЫЕ!$CL478&gt;ДАННЫЕ!$F$1,1,IF(ДАННЫЕ!$CL478&gt;0,0,1)),0)</f>
        <v>0</v>
      </c>
      <c r="E478" s="43" t="str">
        <f ca="1">IF(ДАННЫЕ!$F$1&gt;0,IF(ДАННЫЕ!$G478&gt;0,DATEDIF(ДАННЫЕ!$G478,ДАННЫЕ!$F$1,"y"),""),IF(ДАННЫЕ!$G478&gt;0,DATEDIF(ДАННЫЕ!$G478,TODAY(),"y"),""))</f>
        <v/>
      </c>
      <c r="F478" s="43" t="str">
        <f xml:space="preserve"> IF(ДАННЫЕ!$F478="М",IF(E478&gt;=18,IF(E478&lt;60,1,""),""),"")&amp;IF(ДАННЫЕ!$F478="Ж",IF(E478&gt;=18,IF(E478&lt;55,1,""),""),"")</f>
        <v/>
      </c>
      <c r="G478" s="43" t="str">
        <f xml:space="preserve"> IF(ДАННЫЕ!$F478="М",IF(E478&gt;=60,2,""),"")&amp;IF(ДАННЫЕ!$F478="Ж",IF(E478&gt;=55,2,""),"")</f>
        <v/>
      </c>
      <c r="H478" s="43" t="str">
        <f t="shared" ca="1" si="21"/>
        <v/>
      </c>
      <c r="I478" s="43" t="str">
        <f t="shared" ca="1" si="22"/>
        <v>03</v>
      </c>
      <c r="J478" s="28" t="str">
        <f ca="1">ДАННЫЕ!$F478&amp;H478&amp;I478&amp;ДАННЫЕ!$I478&amp;"m"&amp;IF(ДАННЫЕ!$I478&gt;0,IF(ДАННЫЕ!$J478&gt;0,0,1),"")&amp;"f"&amp;IF(ДАННЫЕ!$R478&gt;0,IF(YEAR(ДАННЫЕ!$F$1)=YEAR(ДАННЫЕ!$R478),1,0),0)&amp;"z"&amp;ДАННЫЕ!$R478&amp;"p"&amp;ДАННЫЕ!$S478&amp;"i"&amp;ДАННЫЕ!$T478&amp;"h"&amp;ДАННЫЕ!$K478&amp;"be"&amp;ДАННЫЕ!$BI478&amp;"CD"&amp;IF(ДАННЫЕ!BF478&gt;500,4,IF(ДАННЫЕ!BF478&gt;350,3,IF(ДАННЫЕ!BF478&gt;200,2,IF(ДАННЫЕ!BF478&gt;0,1,0))))&amp;"g"&amp;B478&amp;"d"&amp;H478&amp;"l"&amp;ДАННЫЕ!AT478&amp;"a"&amp;ДАННЫЕ!$V478&amp;"v"&amp;R478&amp;"k"&amp;ДАННЫЕ!$U478&amp;"s"&amp;ДАННЫЕ!$Y478&amp;"t"&amp;ДАННЫЕ!$X478&amp;"b"&amp;IF(ДАННЫЕ!$Q478&gt;1,1,0)&amp;"PP"&amp;ДАННЫЕ!Z478&amp;"c"&amp;S478&amp;"x"&amp;IF(ДАННЫЕ!$BY478&gt;0,IF(YEAR(ДАННЫЕ!$F$1)=YEAR(ДАННЫЕ!$BY478),1,0),0)&amp;"n"&amp;IF(ДАННЫЕ!$BZ478&gt;0,IF(YEAR(ДАННЫЕ!$F$1)=YEAR(ДАННЫЕ!$BZ478),1,0),0)&amp;"u"&amp;D478&amp;"z"&amp;IF(ДАННЫЕ!$CL478&gt;0,IF(YEAR(ДАННЫЕ!$F$1)&gt;YEAR(ДАННЫЕ!$CL478),11,12),0)</f>
        <v>03mf0zpihbeCD0g0dlav0kstb0PPc0x0n0u0z0</v>
      </c>
      <c r="K478" s="28" t="str">
        <f ca="1">ДАННЫЕ!$I478&amp;"x"&amp;B478&amp;"w"&amp;IF(T478+ДАННЫЕ!AD478+ДАННЫЕ!AE478+ДАННЫЕ!AF478+ДАННЫЕ!AG478+ДАННЫЕ!AH478+ДАННЫЕ!$AL478+ДАННЫЕ!AI478+ДАННЫЕ!AJ478+ДАННЫЕ!AK478+ДАННЫЕ!AP478+ДАННЫЕ!AQ478+ДАННЫЕ!AR478+ДАННЫЕ!$AM478+ДАННЫЕ!$AN478+ДАННЫЕ!AS478+ДАННЫЕ!AT478&gt;0,1,0)&amp;IF(OR(T478=2,ДАННЫЕ!AD478=2,ДАННЫЕ!AE478=2,ДАННЫЕ!AF478=2,ДАННЫЕ!AG478=2,ДАННЫЕ!AH478=2,ДАННЫЕ!$AL478=2,ДАННЫЕ!AI478=2,ДАННЫЕ!AJ478=2,ДАННЫЕ!AK478=2,ДАННЫЕ!AP478=2,ДАННЫЕ!AQ478=2,ДАННЫЕ!AR478=2,ДАННЫЕ!$AM478=2,ДАННЫЕ!$AN478=2,ДАННЫЕ!AS478=2,ДАННЫЕ!AT478=2),2,0)&amp;"t"&amp;IF(T478&gt;0,"1"&amp;T478,"00")&amp;"f"&amp;IF(ДАННЫЕ!$AC478,"1"&amp;ДАННЫЕ!$AC478,"00")&amp;"b"&amp;IF(ДАННЫЕ!$AD478,"1"&amp;ДАННЫЕ!$AD478,"00")&amp;"g"&amp;IF(ДАННЫЕ!$AF478,"1"&amp;ДАННЫЕ!$AF478,"00")&amp;"c"&amp;IF(ДАННЫЕ!$AG478,"1"&amp;ДАННЫЕ!$AG478,"00")&amp;"i"&amp;IF(ДАННЫЕ!$AH478,"1"&amp;ДАННЫЕ!$AH478,"00")&amp;"r"&amp;IF(ДАННЫЕ!$AL478,"1"&amp;ДАННЫЕ!$AL478,"00")&amp;"m"&amp;IF(ДАННЫЕ!$AI478,"1"&amp;ДАННЫЕ!$AI478,"00")&amp;"hS"&amp;IF(ДАННЫЕ!$AJ478,"1"&amp;ДАННЫЕ!$AJ478,"00")&amp;"hZ"&amp;IF(ДАННЫЕ!$AK478,"1"&amp;ДАННЫЕ!$AK478,"00")&amp;"p"&amp;IF(ДАННЫЕ!$AP478,"1"&amp;ДАННЫЕ!$AP478,"00")&amp;"k"&amp;IF(ДАННЫЕ!$AQ478,"1"&amp;ДАННЫЕ!$AQ478,"00")&amp;"z"&amp;IF(ДАННЫЕ!$AR478,"1"&amp;ДАННЫЕ!$AR478,"00")&amp;"j"&amp;IF(ДАННЫЕ!$AM478,"1"&amp;ДАННЫЕ!$AM478,"00")&amp;"n"&amp;IF(ДАННЫЕ!$AN478,"1"&amp;ДАННЫЕ!$AN478,"00")&amp;"E"&amp;ДАННЫЕ!BI478&amp;"L"&amp;ДАННЫЕ!AO478&amp;"h"&amp;IF(ДАННЫЕ!$AU478&gt;0,1,0)&amp;"v"&amp;IF(ДАННЫЕ!$AW478&gt;0,1,0)&amp;"a"&amp;IF(ДАННЫЕ!$AS478,"1"&amp;ДАННЫЕ!$AS478,"00")&amp;"s"&amp;IF(ДАННЫЕ!$AT478,"1"&amp;ДАННЫЕ!$AT478,"00")&amp;"u"&amp;IF(ДАННЫЕ!$CJ478&gt;0,1,0)&amp;"y"&amp;B478&amp;"d"&amp;H478&amp;"e"&amp;F478&amp;G478</f>
        <v>x0w00t00f00b00g00c00i00r00m00hS00hZ00p00k00z00j00n00ELh0v0a00s00u0y0de</v>
      </c>
      <c r="L478" s="28" t="str">
        <f ca="1">ДАННЫЕ!$I478&amp;"VN"&amp;IF(ДАННЫЕ!AW478&gt;0,11,10)&amp;"CD"&amp;IF(ДАННЫЕ!BF478&gt;500,16,IF(ДАННЫЕ!BF478&gt;350,15,IF(ДАННЫЕ!BF478&gt;=200,14,IF(ДАННЫЕ!BF478&gt;=100,13,IF(ДАННЫЕ!BF478&gt;=50,12,IF(ДАННЫЕ!BF478&gt;0,11,10))))))&amp;"AR"&amp;IF(ДАННЫЕ!BX478&gt;0,1,0)&amp;"GD"&amp;B478&amp;"VV"&amp;IF(E478&gt;=5,IF(E478&lt;18,1,0),0)</f>
        <v>VN10CD10AR0GD0VV0</v>
      </c>
      <c r="M478" s="28" t="str">
        <f>ДАННЫЕ!$I478&amp;"b"&amp;ДАННЫЕ!$BI478&amp;"r"&amp;ДАННЫЕ!$BJ478&amp;"CD"&amp;IF(ДАННЫЕ!BF478&gt;0,IF(ДАННЫЕ!BF478&lt;200,1,IF(ДАННЫЕ!BF478&lt;350,2,3)),0)&amp;"h"&amp;IF(ДАННЫЕ!$BK478+ДАННЫЕ!$BL478+ДАННЫЕ!$BM478&gt;0,1,0)&amp;"x"&amp;ДАННЫЕ!$BK478&amp;"y"&amp;ДАННЫЕ!$BL478&amp;"z"&amp;ДАННЫЕ!$BM478&amp;"c"&amp;IF(ДАННЫЕ!$BK478+ДАННЫЕ!$BL478+ДАННЫЕ!$BM478=3,1,0)&amp;"a"&amp;IF(ДАННЫЕ!$BQ478+ДАННЫЕ!$BR478&gt;0,1,0)&amp;"d"&amp;ДАННЫЕ!$BQ478&amp;"v"&amp;ДАННЫЕ!$BR478&amp;"p"&amp;ДАННЫЕ!$BS478&amp;"n"&amp;ДАННЫЕ!$BU478&amp;"t"&amp;ДАННЫЕ!$BV478&amp;"o"&amp;ДАННЫЕ!$BT478&amp;"l"&amp;IF(ДАННЫЕ!$BN478&gt;0,1,0)&amp;ДАННЫЕ!$BN478&amp;"g"&amp;ДАННЫЕ!$BO478&amp;"s"&amp;ДАННЫЕ!$BP478&amp;"DZ"&amp;IF(ДАННЫЕ!B478-ДАННЫЕ!G478 &lt; 60,IF(ДАННЫЕ!B478-ДАННЫЕ!G478 &gt;= 0,1,0),0)&amp;"u"&amp;IF(ДАННЫЕ!$CJ478&gt;0,1,0)</f>
        <v>brCD0h0xyzc0a0dvpntol0gsDZ1u0</v>
      </c>
      <c r="N478" s="28" t="str">
        <f ca="1">ДАННЫЕ!$F478&amp;ДАННЫЕ!$I478&amp;"g"&amp;B478&amp;"cf"&amp;D478&amp;"a"&amp;IF(ДАННЫЕ!$BX478&gt;0,1,0)&amp;IF(ДАННЫЕ!$BF478&gt;500,1,IF(ДАННЫЕ!$BF478&gt;350,2,IF(ДАННЫЕ!$BF478&gt;=200,3,IF(ДАННЫЕ!$BF478&gt;=100,4,IF(ДАННЫЕ!$BF478&gt;=50,5,IF(ДАННЫЕ!$BF478&lt;50,6,0))))))&amp;"AR"&amp;IF(DATEDIF(ДАННЫЕ!$BX478,ДАННЫЕ!$F$1,"y")&gt;1,1,0)&amp;"VG"&amp;IF(ДАННЫЕ!$BH478="0",1,0)&amp;"o"&amp;IF(T478+ДАННЫЕ!$AF478+ДАННЫЕ!$AG478+ДАННЫЕ!$AH478+ДАННЫЕ!$AI478+ДАННЫЕ!$AJ478+ДАННЫЕ!$AP478+ДАННЫЕ!$AQ478+ДАННЫЕ!$AR478+ДАННЫЕ!$AU478+ДАННЫЕ!$AW478+ДАННЫЕ!$AS478+ДАННЫЕ!$AT478&gt;0,1,0)&amp;"x"&amp;ДАННЫЕ!$AG478&amp;"p"&amp;IF(ДАННЫЕ!$BY478&gt;0,1,0)&amp;"v"&amp;IF(ДАННЫЕ!$BZ478&gt;0,1,0)&amp;"n"&amp;ДАННЫЕ!$CA478&amp;"t"&amp;ДАННЫЕ!$AY478&amp;"k"&amp;ДАННЫЕ!$CB478&amp;"q"&amp;ДАННЫЕ!$CC478&amp;"w"&amp;ДАННЫЕ!$CD478&amp;"e"&amp;ДАННЫЕ!$CE478&amp;"m"&amp;ДАННЫЕ!$CF478&amp;"c"&amp;ДАННЫЕ!$CG478&amp;"z"&amp;ДАННЫЕ!$CH478&amp;"d"&amp;IF(H478=4,1,0)&amp;"s"&amp;IF(ДАННЫЕ!$J478=1,0,1)&amp;"u"&amp;IF(ДАННЫЕ!$CJ478&gt;0,1,0)</f>
        <v>g0cf0a06AR1VG0o0xp0v0ntkqwemczd0s1u0</v>
      </c>
      <c r="O478" s="28" t="str">
        <f>ДАННЫЕ!$I478&amp;"g"&amp;B478&amp;A478&amp;"f"&amp;P478&amp;"c"&amp;IF(ДАННЫЕ!$U478&gt;0,1,0)&amp;"s"&amp;IF(ДАННЫЕ!$Q478&gt;0,IF(YEAR(ДАННЫЕ!$F$1)=YEAR(ДАННЫЕ!$Q478),IF(MONTH(ДАННЫЕ!$F$1)=MONTH(ДАННЫЕ!$Q478),111,11),1),0)&amp;"i"&amp;IF(ДАННЫЕ!$R478+ДАННЫЕ!$S478+ДАННЫЕ!$T478=0,0,1)&amp;"h"&amp;IF(ДАННЫЕ!$P478&gt;0,1,0)&amp;"p"&amp;IF(ДАННЫЕ!$CI478&gt;0,IF(YEAR(ДАННЫЕ!$F$1)=YEAR(ДАННЫЕ!$CI478),IF(MONTH(ДАННЫЕ!$F$1)=MONTH(ДАННЫЕ!$CI478),111,11),1),0)&amp;"d"&amp;IF(ДАННЫЕ!$CJ478&gt;0,IF(YEAR(ДАННЫЕ!$F$1)=YEAR(ДАННЫЕ!$CJ478),IF(MONTH(ДАННЫЕ!$F$1)=MONTH(ДАННЫЕ!$CJ478),111,11),1),0)&amp;"o"&amp;IF(ДАННЫЕ!$CK478&gt;0,IF(MONTH(ДАННЫЕ!$F$1)=MONTH(ДАННЫЕ!$CK478),111,11),0)&amp;"v"&amp;IF(ДАННЫЕ!$BE478&gt;0,IF(MONTH(ДАННЫЕ!$F$1)=MONTH(ДАННЫЕ!$BE478),111,11),0)</f>
        <v>g00f0c0s0i0h0p0d0o0v0</v>
      </c>
      <c r="P478" s="15">
        <f t="shared" si="23"/>
        <v>0</v>
      </c>
      <c r="Q478" s="15">
        <f>IF(ДАННЫЕ!$F$1&gt;ДАННЫЕ!$N478,IF(YEAR(ДАННЫЕ!$F$1)=YEAR(ДАННЫЕ!M478),1,0),0)</f>
        <v>0</v>
      </c>
      <c r="R478" s="15">
        <f>IF(ДАННЫЕ!$F$1&gt;ДАННЫЕ!$N478,IF(YEAR(ДАННЫЕ!$F$1)=YEAR(ДАННЫЕ!N478),1,0),0)</f>
        <v>0</v>
      </c>
      <c r="S478" s="15">
        <f>IF(ДАННЫЕ!$AA478="2А",1,IF(ДАННЫЕ!$AA478="2Б",2,IF(ДАННЫЕ!$AA478="2В",3,IF(ДАННЫЕ!$AA478=3,4,IF(ДАННЫЕ!$AA478="4А",5,IF(ДАННЫЕ!$AA478="4Б",6,IF(ДАННЫЕ!$AA478="4В",7,IF(ДАННЫЕ!$AA478=5,8,0))))))))</f>
        <v>0</v>
      </c>
      <c r="T478" s="15">
        <f>IF(OR(ДАННЫЕ!$AC478=2,ДАННЫЕ!$AD478=2,ДАННЫЕ!$AE478=2),2,IF(OR(ДАННЫЕ!$AC478=1,ДАННЫЕ!$AD478=1,ДАННЫЕ!$AE478=1),1,0))</f>
        <v>0</v>
      </c>
    </row>
    <row r="479" spans="1:20" ht="15" customHeight="1" x14ac:dyDescent="0.2">
      <c r="A479" s="78">
        <f>IF(B479&gt;0,IF(MONTH(ДАННЫЕ!$F$1)=MONTH(ДАННЫЕ!$B479),1,0),0)</f>
        <v>0</v>
      </c>
      <c r="B479" s="14">
        <f>IF(ДАННЫЕ!$B479&gt;0,IF(YEAR(ДАННЫЕ!$F$1)=YEAR(ДАННЫЕ!$B479),1,0),0)</f>
        <v>0</v>
      </c>
      <c r="C479" s="14">
        <f>IF(ДАННЫЕ!$CM479&gt;0,IF(YEAR(ДАННЫЕ!$F$1)=YEAR(ДАННЫЕ!$CM479),1,0),0)</f>
        <v>0</v>
      </c>
      <c r="D479" s="14">
        <f>IF(ДАННЫЕ!$CJ479&gt;0,IF(ДАННЫЕ!$CL479&gt;ДАННЫЕ!$F$1,1,IF(ДАННЫЕ!$CL479&gt;0,0,1)),0)</f>
        <v>0</v>
      </c>
      <c r="E479" s="43" t="str">
        <f ca="1">IF(ДАННЫЕ!$F$1&gt;0,IF(ДАННЫЕ!$G479&gt;0,DATEDIF(ДАННЫЕ!$G479,ДАННЫЕ!$F$1,"y"),""),IF(ДАННЫЕ!$G479&gt;0,DATEDIF(ДАННЫЕ!$G479,TODAY(),"y"),""))</f>
        <v/>
      </c>
      <c r="F479" s="43" t="str">
        <f xml:space="preserve"> IF(ДАННЫЕ!$F479="М",IF(E479&gt;=18,IF(E479&lt;60,1,""),""),"")&amp;IF(ДАННЫЕ!$F479="Ж",IF(E479&gt;=18,IF(E479&lt;55,1,""),""),"")</f>
        <v/>
      </c>
      <c r="G479" s="43" t="str">
        <f xml:space="preserve"> IF(ДАННЫЕ!$F479="М",IF(E479&gt;=60,2,""),"")&amp;IF(ДАННЫЕ!$F479="Ж",IF(E479&gt;=55,2,""),"")</f>
        <v/>
      </c>
      <c r="H479" s="43" t="str">
        <f t="shared" ca="1" si="21"/>
        <v/>
      </c>
      <c r="I479" s="43" t="str">
        <f t="shared" ca="1" si="22"/>
        <v>03</v>
      </c>
      <c r="J479" s="28" t="str">
        <f ca="1">ДАННЫЕ!$F479&amp;H479&amp;I479&amp;ДАННЫЕ!$I479&amp;"m"&amp;IF(ДАННЫЕ!$I479&gt;0,IF(ДАННЫЕ!$J479&gt;0,0,1),"")&amp;"f"&amp;IF(ДАННЫЕ!$R479&gt;0,IF(YEAR(ДАННЫЕ!$F$1)=YEAR(ДАННЫЕ!$R479),1,0),0)&amp;"z"&amp;ДАННЫЕ!$R479&amp;"p"&amp;ДАННЫЕ!$S479&amp;"i"&amp;ДАННЫЕ!$T479&amp;"h"&amp;ДАННЫЕ!$K479&amp;"be"&amp;ДАННЫЕ!$BI479&amp;"CD"&amp;IF(ДАННЫЕ!BF479&gt;500,4,IF(ДАННЫЕ!BF479&gt;350,3,IF(ДАННЫЕ!BF479&gt;200,2,IF(ДАННЫЕ!BF479&gt;0,1,0))))&amp;"g"&amp;B479&amp;"d"&amp;H479&amp;"l"&amp;ДАННЫЕ!AT479&amp;"a"&amp;ДАННЫЕ!$V479&amp;"v"&amp;R479&amp;"k"&amp;ДАННЫЕ!$U479&amp;"s"&amp;ДАННЫЕ!$Y479&amp;"t"&amp;ДАННЫЕ!$X479&amp;"b"&amp;IF(ДАННЫЕ!$Q479&gt;1,1,0)&amp;"PP"&amp;ДАННЫЕ!Z479&amp;"c"&amp;S479&amp;"x"&amp;IF(ДАННЫЕ!$BY479&gt;0,IF(YEAR(ДАННЫЕ!$F$1)=YEAR(ДАННЫЕ!$BY479),1,0),0)&amp;"n"&amp;IF(ДАННЫЕ!$BZ479&gt;0,IF(YEAR(ДАННЫЕ!$F$1)=YEAR(ДАННЫЕ!$BZ479),1,0),0)&amp;"u"&amp;D479&amp;"z"&amp;IF(ДАННЫЕ!$CL479&gt;0,IF(YEAR(ДАННЫЕ!$F$1)&gt;YEAR(ДАННЫЕ!$CL479),11,12),0)</f>
        <v>03mf0zpihbeCD0g0dlav0kstb0PPc0x0n0u0z0</v>
      </c>
      <c r="K479" s="28" t="str">
        <f ca="1">ДАННЫЕ!$I479&amp;"x"&amp;B479&amp;"w"&amp;IF(T479+ДАННЫЕ!AD479+ДАННЫЕ!AE479+ДАННЫЕ!AF479+ДАННЫЕ!AG479+ДАННЫЕ!AH479+ДАННЫЕ!$AL479+ДАННЫЕ!AI479+ДАННЫЕ!AJ479+ДАННЫЕ!AK479+ДАННЫЕ!AP479+ДАННЫЕ!AQ479+ДАННЫЕ!AR479+ДАННЫЕ!$AM479+ДАННЫЕ!$AN479+ДАННЫЕ!AS479+ДАННЫЕ!AT479&gt;0,1,0)&amp;IF(OR(T479=2,ДАННЫЕ!AD479=2,ДАННЫЕ!AE479=2,ДАННЫЕ!AF479=2,ДАННЫЕ!AG479=2,ДАННЫЕ!AH479=2,ДАННЫЕ!$AL479=2,ДАННЫЕ!AI479=2,ДАННЫЕ!AJ479=2,ДАННЫЕ!AK479=2,ДАННЫЕ!AP479=2,ДАННЫЕ!AQ479=2,ДАННЫЕ!AR479=2,ДАННЫЕ!$AM479=2,ДАННЫЕ!$AN479=2,ДАННЫЕ!AS479=2,ДАННЫЕ!AT479=2),2,0)&amp;"t"&amp;IF(T479&gt;0,"1"&amp;T479,"00")&amp;"f"&amp;IF(ДАННЫЕ!$AC479,"1"&amp;ДАННЫЕ!$AC479,"00")&amp;"b"&amp;IF(ДАННЫЕ!$AD479,"1"&amp;ДАННЫЕ!$AD479,"00")&amp;"g"&amp;IF(ДАННЫЕ!$AF479,"1"&amp;ДАННЫЕ!$AF479,"00")&amp;"c"&amp;IF(ДАННЫЕ!$AG479,"1"&amp;ДАННЫЕ!$AG479,"00")&amp;"i"&amp;IF(ДАННЫЕ!$AH479,"1"&amp;ДАННЫЕ!$AH479,"00")&amp;"r"&amp;IF(ДАННЫЕ!$AL479,"1"&amp;ДАННЫЕ!$AL479,"00")&amp;"m"&amp;IF(ДАННЫЕ!$AI479,"1"&amp;ДАННЫЕ!$AI479,"00")&amp;"hS"&amp;IF(ДАННЫЕ!$AJ479,"1"&amp;ДАННЫЕ!$AJ479,"00")&amp;"hZ"&amp;IF(ДАННЫЕ!$AK479,"1"&amp;ДАННЫЕ!$AK479,"00")&amp;"p"&amp;IF(ДАННЫЕ!$AP479,"1"&amp;ДАННЫЕ!$AP479,"00")&amp;"k"&amp;IF(ДАННЫЕ!$AQ479,"1"&amp;ДАННЫЕ!$AQ479,"00")&amp;"z"&amp;IF(ДАННЫЕ!$AR479,"1"&amp;ДАННЫЕ!$AR479,"00")&amp;"j"&amp;IF(ДАННЫЕ!$AM479,"1"&amp;ДАННЫЕ!$AM479,"00")&amp;"n"&amp;IF(ДАННЫЕ!$AN479,"1"&amp;ДАННЫЕ!$AN479,"00")&amp;"E"&amp;ДАННЫЕ!BI479&amp;"L"&amp;ДАННЫЕ!AO479&amp;"h"&amp;IF(ДАННЫЕ!$AU479&gt;0,1,0)&amp;"v"&amp;IF(ДАННЫЕ!$AW479&gt;0,1,0)&amp;"a"&amp;IF(ДАННЫЕ!$AS479,"1"&amp;ДАННЫЕ!$AS479,"00")&amp;"s"&amp;IF(ДАННЫЕ!$AT479,"1"&amp;ДАННЫЕ!$AT479,"00")&amp;"u"&amp;IF(ДАННЫЕ!$CJ479&gt;0,1,0)&amp;"y"&amp;B479&amp;"d"&amp;H479&amp;"e"&amp;F479&amp;G479</f>
        <v>x0w00t00f00b00g00c00i00r00m00hS00hZ00p00k00z00j00n00ELh0v0a00s00u0y0de</v>
      </c>
      <c r="L479" s="28" t="str">
        <f ca="1">ДАННЫЕ!$I479&amp;"VN"&amp;IF(ДАННЫЕ!AW479&gt;0,11,10)&amp;"CD"&amp;IF(ДАННЫЕ!BF479&gt;500,16,IF(ДАННЫЕ!BF479&gt;350,15,IF(ДАННЫЕ!BF479&gt;=200,14,IF(ДАННЫЕ!BF479&gt;=100,13,IF(ДАННЫЕ!BF479&gt;=50,12,IF(ДАННЫЕ!BF479&gt;0,11,10))))))&amp;"AR"&amp;IF(ДАННЫЕ!BX479&gt;0,1,0)&amp;"GD"&amp;B479&amp;"VV"&amp;IF(E479&gt;=5,IF(E479&lt;18,1,0),0)</f>
        <v>VN10CD10AR0GD0VV0</v>
      </c>
      <c r="M479" s="28" t="str">
        <f>ДАННЫЕ!$I479&amp;"b"&amp;ДАННЫЕ!$BI479&amp;"r"&amp;ДАННЫЕ!$BJ479&amp;"CD"&amp;IF(ДАННЫЕ!BF479&gt;0,IF(ДАННЫЕ!BF479&lt;200,1,IF(ДАННЫЕ!BF479&lt;350,2,3)),0)&amp;"h"&amp;IF(ДАННЫЕ!$BK479+ДАННЫЕ!$BL479+ДАННЫЕ!$BM479&gt;0,1,0)&amp;"x"&amp;ДАННЫЕ!$BK479&amp;"y"&amp;ДАННЫЕ!$BL479&amp;"z"&amp;ДАННЫЕ!$BM479&amp;"c"&amp;IF(ДАННЫЕ!$BK479+ДАННЫЕ!$BL479+ДАННЫЕ!$BM479=3,1,0)&amp;"a"&amp;IF(ДАННЫЕ!$BQ479+ДАННЫЕ!$BR479&gt;0,1,0)&amp;"d"&amp;ДАННЫЕ!$BQ479&amp;"v"&amp;ДАННЫЕ!$BR479&amp;"p"&amp;ДАННЫЕ!$BS479&amp;"n"&amp;ДАННЫЕ!$BU479&amp;"t"&amp;ДАННЫЕ!$BV479&amp;"o"&amp;ДАННЫЕ!$BT479&amp;"l"&amp;IF(ДАННЫЕ!$BN479&gt;0,1,0)&amp;ДАННЫЕ!$BN479&amp;"g"&amp;ДАННЫЕ!$BO479&amp;"s"&amp;ДАННЫЕ!$BP479&amp;"DZ"&amp;IF(ДАННЫЕ!B479-ДАННЫЕ!G479 &lt; 60,IF(ДАННЫЕ!B479-ДАННЫЕ!G479 &gt;= 0,1,0),0)&amp;"u"&amp;IF(ДАННЫЕ!$CJ479&gt;0,1,0)</f>
        <v>brCD0h0xyzc0a0dvpntol0gsDZ1u0</v>
      </c>
      <c r="N479" s="28" t="str">
        <f ca="1">ДАННЫЕ!$F479&amp;ДАННЫЕ!$I479&amp;"g"&amp;B479&amp;"cf"&amp;D479&amp;"a"&amp;IF(ДАННЫЕ!$BX479&gt;0,1,0)&amp;IF(ДАННЫЕ!$BF479&gt;500,1,IF(ДАННЫЕ!$BF479&gt;350,2,IF(ДАННЫЕ!$BF479&gt;=200,3,IF(ДАННЫЕ!$BF479&gt;=100,4,IF(ДАННЫЕ!$BF479&gt;=50,5,IF(ДАННЫЕ!$BF479&lt;50,6,0))))))&amp;"AR"&amp;IF(DATEDIF(ДАННЫЕ!$BX479,ДАННЫЕ!$F$1,"y")&gt;1,1,0)&amp;"VG"&amp;IF(ДАННЫЕ!$BH479="0",1,0)&amp;"o"&amp;IF(T479+ДАННЫЕ!$AF479+ДАННЫЕ!$AG479+ДАННЫЕ!$AH479+ДАННЫЕ!$AI479+ДАННЫЕ!$AJ479+ДАННЫЕ!$AP479+ДАННЫЕ!$AQ479+ДАННЫЕ!$AR479+ДАННЫЕ!$AU479+ДАННЫЕ!$AW479+ДАННЫЕ!$AS479+ДАННЫЕ!$AT479&gt;0,1,0)&amp;"x"&amp;ДАННЫЕ!$AG479&amp;"p"&amp;IF(ДАННЫЕ!$BY479&gt;0,1,0)&amp;"v"&amp;IF(ДАННЫЕ!$BZ479&gt;0,1,0)&amp;"n"&amp;ДАННЫЕ!$CA479&amp;"t"&amp;ДАННЫЕ!$AY479&amp;"k"&amp;ДАННЫЕ!$CB479&amp;"q"&amp;ДАННЫЕ!$CC479&amp;"w"&amp;ДАННЫЕ!$CD479&amp;"e"&amp;ДАННЫЕ!$CE479&amp;"m"&amp;ДАННЫЕ!$CF479&amp;"c"&amp;ДАННЫЕ!$CG479&amp;"z"&amp;ДАННЫЕ!$CH479&amp;"d"&amp;IF(H479=4,1,0)&amp;"s"&amp;IF(ДАННЫЕ!$J479=1,0,1)&amp;"u"&amp;IF(ДАННЫЕ!$CJ479&gt;0,1,0)</f>
        <v>g0cf0a06AR1VG0o0xp0v0ntkqwemczd0s1u0</v>
      </c>
      <c r="O479" s="28" t="str">
        <f>ДАННЫЕ!$I479&amp;"g"&amp;B479&amp;A479&amp;"f"&amp;P479&amp;"c"&amp;IF(ДАННЫЕ!$U479&gt;0,1,0)&amp;"s"&amp;IF(ДАННЫЕ!$Q479&gt;0,IF(YEAR(ДАННЫЕ!$F$1)=YEAR(ДАННЫЕ!$Q479),IF(MONTH(ДАННЫЕ!$F$1)=MONTH(ДАННЫЕ!$Q479),111,11),1),0)&amp;"i"&amp;IF(ДАННЫЕ!$R479+ДАННЫЕ!$S479+ДАННЫЕ!$T479=0,0,1)&amp;"h"&amp;IF(ДАННЫЕ!$P479&gt;0,1,0)&amp;"p"&amp;IF(ДАННЫЕ!$CI479&gt;0,IF(YEAR(ДАННЫЕ!$F$1)=YEAR(ДАННЫЕ!$CI479),IF(MONTH(ДАННЫЕ!$F$1)=MONTH(ДАННЫЕ!$CI479),111,11),1),0)&amp;"d"&amp;IF(ДАННЫЕ!$CJ479&gt;0,IF(YEAR(ДАННЫЕ!$F$1)=YEAR(ДАННЫЕ!$CJ479),IF(MONTH(ДАННЫЕ!$F$1)=MONTH(ДАННЫЕ!$CJ479),111,11),1),0)&amp;"o"&amp;IF(ДАННЫЕ!$CK479&gt;0,IF(MONTH(ДАННЫЕ!$F$1)=MONTH(ДАННЫЕ!$CK479),111,11),0)&amp;"v"&amp;IF(ДАННЫЕ!$BE479&gt;0,IF(MONTH(ДАННЫЕ!$F$1)=MONTH(ДАННЫЕ!$BE479),111,11),0)</f>
        <v>g00f0c0s0i0h0p0d0o0v0</v>
      </c>
      <c r="P479" s="15">
        <f t="shared" si="23"/>
        <v>0</v>
      </c>
      <c r="Q479" s="15">
        <f>IF(ДАННЫЕ!$F$1&gt;ДАННЫЕ!$N479,IF(YEAR(ДАННЫЕ!$F$1)=YEAR(ДАННЫЕ!M479),1,0),0)</f>
        <v>0</v>
      </c>
      <c r="R479" s="15">
        <f>IF(ДАННЫЕ!$F$1&gt;ДАННЫЕ!$N479,IF(YEAR(ДАННЫЕ!$F$1)=YEAR(ДАННЫЕ!N479),1,0),0)</f>
        <v>0</v>
      </c>
      <c r="S479" s="15">
        <f>IF(ДАННЫЕ!$AA479="2А",1,IF(ДАННЫЕ!$AA479="2Б",2,IF(ДАННЫЕ!$AA479="2В",3,IF(ДАННЫЕ!$AA479=3,4,IF(ДАННЫЕ!$AA479="4А",5,IF(ДАННЫЕ!$AA479="4Б",6,IF(ДАННЫЕ!$AA479="4В",7,IF(ДАННЫЕ!$AA479=5,8,0))))))))</f>
        <v>0</v>
      </c>
      <c r="T479" s="15">
        <f>IF(OR(ДАННЫЕ!$AC479=2,ДАННЫЕ!$AD479=2,ДАННЫЕ!$AE479=2),2,IF(OR(ДАННЫЕ!$AC479=1,ДАННЫЕ!$AD479=1,ДАННЫЕ!$AE479=1),1,0))</f>
        <v>0</v>
      </c>
    </row>
    <row r="480" spans="1:20" ht="15" customHeight="1" x14ac:dyDescent="0.2">
      <c r="A480" s="78">
        <f>IF(B480&gt;0,IF(MONTH(ДАННЫЕ!$F$1)=MONTH(ДАННЫЕ!$B480),1,0),0)</f>
        <v>0</v>
      </c>
      <c r="B480" s="14">
        <f>IF(ДАННЫЕ!$B480&gt;0,IF(YEAR(ДАННЫЕ!$F$1)=YEAR(ДАННЫЕ!$B480),1,0),0)</f>
        <v>0</v>
      </c>
      <c r="C480" s="14">
        <f>IF(ДАННЫЕ!$CM480&gt;0,IF(YEAR(ДАННЫЕ!$F$1)=YEAR(ДАННЫЕ!$CM480),1,0),0)</f>
        <v>0</v>
      </c>
      <c r="D480" s="14">
        <f>IF(ДАННЫЕ!$CJ480&gt;0,IF(ДАННЫЕ!$CL480&gt;ДАННЫЕ!$F$1,1,IF(ДАННЫЕ!$CL480&gt;0,0,1)),0)</f>
        <v>0</v>
      </c>
      <c r="E480" s="43" t="str">
        <f ca="1">IF(ДАННЫЕ!$F$1&gt;0,IF(ДАННЫЕ!$G480&gt;0,DATEDIF(ДАННЫЕ!$G480,ДАННЫЕ!$F$1,"y"),""),IF(ДАННЫЕ!$G480&gt;0,DATEDIF(ДАННЫЕ!$G480,TODAY(),"y"),""))</f>
        <v/>
      </c>
      <c r="F480" s="43" t="str">
        <f xml:space="preserve"> IF(ДАННЫЕ!$F480="М",IF(E480&gt;=18,IF(E480&lt;60,1,""),""),"")&amp;IF(ДАННЫЕ!$F480="Ж",IF(E480&gt;=18,IF(E480&lt;55,1,""),""),"")</f>
        <v/>
      </c>
      <c r="G480" s="43" t="str">
        <f xml:space="preserve"> IF(ДАННЫЕ!$F480="М",IF(E480&gt;=60,2,""),"")&amp;IF(ДАННЫЕ!$F480="Ж",IF(E480&gt;=55,2,""),"")</f>
        <v/>
      </c>
      <c r="H480" s="43" t="str">
        <f t="shared" ca="1" si="21"/>
        <v/>
      </c>
      <c r="I480" s="43" t="str">
        <f t="shared" ca="1" si="22"/>
        <v>03</v>
      </c>
      <c r="J480" s="28" t="str">
        <f ca="1">ДАННЫЕ!$F480&amp;H480&amp;I480&amp;ДАННЫЕ!$I480&amp;"m"&amp;IF(ДАННЫЕ!$I480&gt;0,IF(ДАННЫЕ!$J480&gt;0,0,1),"")&amp;"f"&amp;IF(ДАННЫЕ!$R480&gt;0,IF(YEAR(ДАННЫЕ!$F$1)=YEAR(ДАННЫЕ!$R480),1,0),0)&amp;"z"&amp;ДАННЫЕ!$R480&amp;"p"&amp;ДАННЫЕ!$S480&amp;"i"&amp;ДАННЫЕ!$T480&amp;"h"&amp;ДАННЫЕ!$K480&amp;"be"&amp;ДАННЫЕ!$BI480&amp;"CD"&amp;IF(ДАННЫЕ!BF480&gt;500,4,IF(ДАННЫЕ!BF480&gt;350,3,IF(ДАННЫЕ!BF480&gt;200,2,IF(ДАННЫЕ!BF480&gt;0,1,0))))&amp;"g"&amp;B480&amp;"d"&amp;H480&amp;"l"&amp;ДАННЫЕ!AT480&amp;"a"&amp;ДАННЫЕ!$V480&amp;"v"&amp;R480&amp;"k"&amp;ДАННЫЕ!$U480&amp;"s"&amp;ДАННЫЕ!$Y480&amp;"t"&amp;ДАННЫЕ!$X480&amp;"b"&amp;IF(ДАННЫЕ!$Q480&gt;1,1,0)&amp;"PP"&amp;ДАННЫЕ!Z480&amp;"c"&amp;S480&amp;"x"&amp;IF(ДАННЫЕ!$BY480&gt;0,IF(YEAR(ДАННЫЕ!$F$1)=YEAR(ДАННЫЕ!$BY480),1,0),0)&amp;"n"&amp;IF(ДАННЫЕ!$BZ480&gt;0,IF(YEAR(ДАННЫЕ!$F$1)=YEAR(ДАННЫЕ!$BZ480),1,0),0)&amp;"u"&amp;D480&amp;"z"&amp;IF(ДАННЫЕ!$CL480&gt;0,IF(YEAR(ДАННЫЕ!$F$1)&gt;YEAR(ДАННЫЕ!$CL480),11,12),0)</f>
        <v>03mf0zpihbeCD0g0dlav0kstb0PPc0x0n0u0z0</v>
      </c>
      <c r="K480" s="28" t="str">
        <f ca="1">ДАННЫЕ!$I480&amp;"x"&amp;B480&amp;"w"&amp;IF(T480+ДАННЫЕ!AD480+ДАННЫЕ!AE480+ДАННЫЕ!AF480+ДАННЫЕ!AG480+ДАННЫЕ!AH480+ДАННЫЕ!$AL480+ДАННЫЕ!AI480+ДАННЫЕ!AJ480+ДАННЫЕ!AK480+ДАННЫЕ!AP480+ДАННЫЕ!AQ480+ДАННЫЕ!AR480+ДАННЫЕ!$AM480+ДАННЫЕ!$AN480+ДАННЫЕ!AS480+ДАННЫЕ!AT480&gt;0,1,0)&amp;IF(OR(T480=2,ДАННЫЕ!AD480=2,ДАННЫЕ!AE480=2,ДАННЫЕ!AF480=2,ДАННЫЕ!AG480=2,ДАННЫЕ!AH480=2,ДАННЫЕ!$AL480=2,ДАННЫЕ!AI480=2,ДАННЫЕ!AJ480=2,ДАННЫЕ!AK480=2,ДАННЫЕ!AP480=2,ДАННЫЕ!AQ480=2,ДАННЫЕ!AR480=2,ДАННЫЕ!$AM480=2,ДАННЫЕ!$AN480=2,ДАННЫЕ!AS480=2,ДАННЫЕ!AT480=2),2,0)&amp;"t"&amp;IF(T480&gt;0,"1"&amp;T480,"00")&amp;"f"&amp;IF(ДАННЫЕ!$AC480,"1"&amp;ДАННЫЕ!$AC480,"00")&amp;"b"&amp;IF(ДАННЫЕ!$AD480,"1"&amp;ДАННЫЕ!$AD480,"00")&amp;"g"&amp;IF(ДАННЫЕ!$AF480,"1"&amp;ДАННЫЕ!$AF480,"00")&amp;"c"&amp;IF(ДАННЫЕ!$AG480,"1"&amp;ДАННЫЕ!$AG480,"00")&amp;"i"&amp;IF(ДАННЫЕ!$AH480,"1"&amp;ДАННЫЕ!$AH480,"00")&amp;"r"&amp;IF(ДАННЫЕ!$AL480,"1"&amp;ДАННЫЕ!$AL480,"00")&amp;"m"&amp;IF(ДАННЫЕ!$AI480,"1"&amp;ДАННЫЕ!$AI480,"00")&amp;"hS"&amp;IF(ДАННЫЕ!$AJ480,"1"&amp;ДАННЫЕ!$AJ480,"00")&amp;"hZ"&amp;IF(ДАННЫЕ!$AK480,"1"&amp;ДАННЫЕ!$AK480,"00")&amp;"p"&amp;IF(ДАННЫЕ!$AP480,"1"&amp;ДАННЫЕ!$AP480,"00")&amp;"k"&amp;IF(ДАННЫЕ!$AQ480,"1"&amp;ДАННЫЕ!$AQ480,"00")&amp;"z"&amp;IF(ДАННЫЕ!$AR480,"1"&amp;ДАННЫЕ!$AR480,"00")&amp;"j"&amp;IF(ДАННЫЕ!$AM480,"1"&amp;ДАННЫЕ!$AM480,"00")&amp;"n"&amp;IF(ДАННЫЕ!$AN480,"1"&amp;ДАННЫЕ!$AN480,"00")&amp;"E"&amp;ДАННЫЕ!BI480&amp;"L"&amp;ДАННЫЕ!AO480&amp;"h"&amp;IF(ДАННЫЕ!$AU480&gt;0,1,0)&amp;"v"&amp;IF(ДАННЫЕ!$AW480&gt;0,1,0)&amp;"a"&amp;IF(ДАННЫЕ!$AS480,"1"&amp;ДАННЫЕ!$AS480,"00")&amp;"s"&amp;IF(ДАННЫЕ!$AT480,"1"&amp;ДАННЫЕ!$AT480,"00")&amp;"u"&amp;IF(ДАННЫЕ!$CJ480&gt;0,1,0)&amp;"y"&amp;B480&amp;"d"&amp;H480&amp;"e"&amp;F480&amp;G480</f>
        <v>x0w00t00f00b00g00c00i00r00m00hS00hZ00p00k00z00j00n00ELh0v0a00s00u0y0de</v>
      </c>
      <c r="L480" s="28" t="str">
        <f ca="1">ДАННЫЕ!$I480&amp;"VN"&amp;IF(ДАННЫЕ!AW480&gt;0,11,10)&amp;"CD"&amp;IF(ДАННЫЕ!BF480&gt;500,16,IF(ДАННЫЕ!BF480&gt;350,15,IF(ДАННЫЕ!BF480&gt;=200,14,IF(ДАННЫЕ!BF480&gt;=100,13,IF(ДАННЫЕ!BF480&gt;=50,12,IF(ДАННЫЕ!BF480&gt;0,11,10))))))&amp;"AR"&amp;IF(ДАННЫЕ!BX480&gt;0,1,0)&amp;"GD"&amp;B480&amp;"VV"&amp;IF(E480&gt;=5,IF(E480&lt;18,1,0),0)</f>
        <v>VN10CD10AR0GD0VV0</v>
      </c>
      <c r="M480" s="28" t="str">
        <f>ДАННЫЕ!$I480&amp;"b"&amp;ДАННЫЕ!$BI480&amp;"r"&amp;ДАННЫЕ!$BJ480&amp;"CD"&amp;IF(ДАННЫЕ!BF480&gt;0,IF(ДАННЫЕ!BF480&lt;200,1,IF(ДАННЫЕ!BF480&lt;350,2,3)),0)&amp;"h"&amp;IF(ДАННЫЕ!$BK480+ДАННЫЕ!$BL480+ДАННЫЕ!$BM480&gt;0,1,0)&amp;"x"&amp;ДАННЫЕ!$BK480&amp;"y"&amp;ДАННЫЕ!$BL480&amp;"z"&amp;ДАННЫЕ!$BM480&amp;"c"&amp;IF(ДАННЫЕ!$BK480+ДАННЫЕ!$BL480+ДАННЫЕ!$BM480=3,1,0)&amp;"a"&amp;IF(ДАННЫЕ!$BQ480+ДАННЫЕ!$BR480&gt;0,1,0)&amp;"d"&amp;ДАННЫЕ!$BQ480&amp;"v"&amp;ДАННЫЕ!$BR480&amp;"p"&amp;ДАННЫЕ!$BS480&amp;"n"&amp;ДАННЫЕ!$BU480&amp;"t"&amp;ДАННЫЕ!$BV480&amp;"o"&amp;ДАННЫЕ!$BT480&amp;"l"&amp;IF(ДАННЫЕ!$BN480&gt;0,1,0)&amp;ДАННЫЕ!$BN480&amp;"g"&amp;ДАННЫЕ!$BO480&amp;"s"&amp;ДАННЫЕ!$BP480&amp;"DZ"&amp;IF(ДАННЫЕ!B480-ДАННЫЕ!G480 &lt; 60,IF(ДАННЫЕ!B480-ДАННЫЕ!G480 &gt;= 0,1,0),0)&amp;"u"&amp;IF(ДАННЫЕ!$CJ480&gt;0,1,0)</f>
        <v>brCD0h0xyzc0a0dvpntol0gsDZ1u0</v>
      </c>
      <c r="N480" s="28" t="str">
        <f ca="1">ДАННЫЕ!$F480&amp;ДАННЫЕ!$I480&amp;"g"&amp;B480&amp;"cf"&amp;D480&amp;"a"&amp;IF(ДАННЫЕ!$BX480&gt;0,1,0)&amp;IF(ДАННЫЕ!$BF480&gt;500,1,IF(ДАННЫЕ!$BF480&gt;350,2,IF(ДАННЫЕ!$BF480&gt;=200,3,IF(ДАННЫЕ!$BF480&gt;=100,4,IF(ДАННЫЕ!$BF480&gt;=50,5,IF(ДАННЫЕ!$BF480&lt;50,6,0))))))&amp;"AR"&amp;IF(DATEDIF(ДАННЫЕ!$BX480,ДАННЫЕ!$F$1,"y")&gt;1,1,0)&amp;"VG"&amp;IF(ДАННЫЕ!$BH480="0",1,0)&amp;"o"&amp;IF(T480+ДАННЫЕ!$AF480+ДАННЫЕ!$AG480+ДАННЫЕ!$AH480+ДАННЫЕ!$AI480+ДАННЫЕ!$AJ480+ДАННЫЕ!$AP480+ДАННЫЕ!$AQ480+ДАННЫЕ!$AR480+ДАННЫЕ!$AU480+ДАННЫЕ!$AW480+ДАННЫЕ!$AS480+ДАННЫЕ!$AT480&gt;0,1,0)&amp;"x"&amp;ДАННЫЕ!$AG480&amp;"p"&amp;IF(ДАННЫЕ!$BY480&gt;0,1,0)&amp;"v"&amp;IF(ДАННЫЕ!$BZ480&gt;0,1,0)&amp;"n"&amp;ДАННЫЕ!$CA480&amp;"t"&amp;ДАННЫЕ!$AY480&amp;"k"&amp;ДАННЫЕ!$CB480&amp;"q"&amp;ДАННЫЕ!$CC480&amp;"w"&amp;ДАННЫЕ!$CD480&amp;"e"&amp;ДАННЫЕ!$CE480&amp;"m"&amp;ДАННЫЕ!$CF480&amp;"c"&amp;ДАННЫЕ!$CG480&amp;"z"&amp;ДАННЫЕ!$CH480&amp;"d"&amp;IF(H480=4,1,0)&amp;"s"&amp;IF(ДАННЫЕ!$J480=1,0,1)&amp;"u"&amp;IF(ДАННЫЕ!$CJ480&gt;0,1,0)</f>
        <v>g0cf0a06AR1VG0o0xp0v0ntkqwemczd0s1u0</v>
      </c>
      <c r="O480" s="28" t="str">
        <f>ДАННЫЕ!$I480&amp;"g"&amp;B480&amp;A480&amp;"f"&amp;P480&amp;"c"&amp;IF(ДАННЫЕ!$U480&gt;0,1,0)&amp;"s"&amp;IF(ДАННЫЕ!$Q480&gt;0,IF(YEAR(ДАННЫЕ!$F$1)=YEAR(ДАННЫЕ!$Q480),IF(MONTH(ДАННЫЕ!$F$1)=MONTH(ДАННЫЕ!$Q480),111,11),1),0)&amp;"i"&amp;IF(ДАННЫЕ!$R480+ДАННЫЕ!$S480+ДАННЫЕ!$T480=0,0,1)&amp;"h"&amp;IF(ДАННЫЕ!$P480&gt;0,1,0)&amp;"p"&amp;IF(ДАННЫЕ!$CI480&gt;0,IF(YEAR(ДАННЫЕ!$F$1)=YEAR(ДАННЫЕ!$CI480),IF(MONTH(ДАННЫЕ!$F$1)=MONTH(ДАННЫЕ!$CI480),111,11),1),0)&amp;"d"&amp;IF(ДАННЫЕ!$CJ480&gt;0,IF(YEAR(ДАННЫЕ!$F$1)=YEAR(ДАННЫЕ!$CJ480),IF(MONTH(ДАННЫЕ!$F$1)=MONTH(ДАННЫЕ!$CJ480),111,11),1),0)&amp;"o"&amp;IF(ДАННЫЕ!$CK480&gt;0,IF(MONTH(ДАННЫЕ!$F$1)=MONTH(ДАННЫЕ!$CK480),111,11),0)&amp;"v"&amp;IF(ДАННЫЕ!$BE480&gt;0,IF(MONTH(ДАННЫЕ!$F$1)=MONTH(ДАННЫЕ!$BE480),111,11),0)</f>
        <v>g00f0c0s0i0h0p0d0o0v0</v>
      </c>
      <c r="P480" s="15">
        <f t="shared" si="23"/>
        <v>0</v>
      </c>
      <c r="Q480" s="15">
        <f>IF(ДАННЫЕ!$F$1&gt;ДАННЫЕ!$N480,IF(YEAR(ДАННЫЕ!$F$1)=YEAR(ДАННЫЕ!M480),1,0),0)</f>
        <v>0</v>
      </c>
      <c r="R480" s="15">
        <f>IF(ДАННЫЕ!$F$1&gt;ДАННЫЕ!$N480,IF(YEAR(ДАННЫЕ!$F$1)=YEAR(ДАННЫЕ!N480),1,0),0)</f>
        <v>0</v>
      </c>
      <c r="S480" s="15">
        <f>IF(ДАННЫЕ!$AA480="2А",1,IF(ДАННЫЕ!$AA480="2Б",2,IF(ДАННЫЕ!$AA480="2В",3,IF(ДАННЫЕ!$AA480=3,4,IF(ДАННЫЕ!$AA480="4А",5,IF(ДАННЫЕ!$AA480="4Б",6,IF(ДАННЫЕ!$AA480="4В",7,IF(ДАННЫЕ!$AA480=5,8,0))))))))</f>
        <v>0</v>
      </c>
      <c r="T480" s="15">
        <f>IF(OR(ДАННЫЕ!$AC480=2,ДАННЫЕ!$AD480=2,ДАННЫЕ!$AE480=2),2,IF(OR(ДАННЫЕ!$AC480=1,ДАННЫЕ!$AD480=1,ДАННЫЕ!$AE480=1),1,0))</f>
        <v>0</v>
      </c>
    </row>
    <row r="481" spans="1:20" ht="15" customHeight="1" x14ac:dyDescent="0.2">
      <c r="A481" s="78">
        <f>IF(B481&gt;0,IF(MONTH(ДАННЫЕ!$F$1)=MONTH(ДАННЫЕ!$B481),1,0),0)</f>
        <v>0</v>
      </c>
      <c r="B481" s="14">
        <f>IF(ДАННЫЕ!$B481&gt;0,IF(YEAR(ДАННЫЕ!$F$1)=YEAR(ДАННЫЕ!$B481),1,0),0)</f>
        <v>0</v>
      </c>
      <c r="C481" s="14">
        <f>IF(ДАННЫЕ!$CM481&gt;0,IF(YEAR(ДАННЫЕ!$F$1)=YEAR(ДАННЫЕ!$CM481),1,0),0)</f>
        <v>0</v>
      </c>
      <c r="D481" s="14">
        <f>IF(ДАННЫЕ!$CJ481&gt;0,IF(ДАННЫЕ!$CL481&gt;ДАННЫЕ!$F$1,1,IF(ДАННЫЕ!$CL481&gt;0,0,1)),0)</f>
        <v>0</v>
      </c>
      <c r="E481" s="43" t="str">
        <f ca="1">IF(ДАННЫЕ!$F$1&gt;0,IF(ДАННЫЕ!$G481&gt;0,DATEDIF(ДАННЫЕ!$G481,ДАННЫЕ!$F$1,"y"),""),IF(ДАННЫЕ!$G481&gt;0,DATEDIF(ДАННЫЕ!$G481,TODAY(),"y"),""))</f>
        <v/>
      </c>
      <c r="F481" s="43" t="str">
        <f xml:space="preserve"> IF(ДАННЫЕ!$F481="М",IF(E481&gt;=18,IF(E481&lt;60,1,""),""),"")&amp;IF(ДАННЫЕ!$F481="Ж",IF(E481&gt;=18,IF(E481&lt;55,1,""),""),"")</f>
        <v/>
      </c>
      <c r="G481" s="43" t="str">
        <f xml:space="preserve"> IF(ДАННЫЕ!$F481="М",IF(E481&gt;=60,2,""),"")&amp;IF(ДАННЫЕ!$F481="Ж",IF(E481&gt;=55,2,""),"")</f>
        <v/>
      </c>
      <c r="H481" s="43" t="str">
        <f t="shared" ca="1" si="21"/>
        <v/>
      </c>
      <c r="I481" s="43" t="str">
        <f t="shared" ca="1" si="22"/>
        <v>03</v>
      </c>
      <c r="J481" s="28" t="str">
        <f ca="1">ДАННЫЕ!$F481&amp;H481&amp;I481&amp;ДАННЫЕ!$I481&amp;"m"&amp;IF(ДАННЫЕ!$I481&gt;0,IF(ДАННЫЕ!$J481&gt;0,0,1),"")&amp;"f"&amp;IF(ДАННЫЕ!$R481&gt;0,IF(YEAR(ДАННЫЕ!$F$1)=YEAR(ДАННЫЕ!$R481),1,0),0)&amp;"z"&amp;ДАННЫЕ!$R481&amp;"p"&amp;ДАННЫЕ!$S481&amp;"i"&amp;ДАННЫЕ!$T481&amp;"h"&amp;ДАННЫЕ!$K481&amp;"be"&amp;ДАННЫЕ!$BI481&amp;"CD"&amp;IF(ДАННЫЕ!BF481&gt;500,4,IF(ДАННЫЕ!BF481&gt;350,3,IF(ДАННЫЕ!BF481&gt;200,2,IF(ДАННЫЕ!BF481&gt;0,1,0))))&amp;"g"&amp;B481&amp;"d"&amp;H481&amp;"l"&amp;ДАННЫЕ!AT481&amp;"a"&amp;ДАННЫЕ!$V481&amp;"v"&amp;R481&amp;"k"&amp;ДАННЫЕ!$U481&amp;"s"&amp;ДАННЫЕ!$Y481&amp;"t"&amp;ДАННЫЕ!$X481&amp;"b"&amp;IF(ДАННЫЕ!$Q481&gt;1,1,0)&amp;"PP"&amp;ДАННЫЕ!Z481&amp;"c"&amp;S481&amp;"x"&amp;IF(ДАННЫЕ!$BY481&gt;0,IF(YEAR(ДАННЫЕ!$F$1)=YEAR(ДАННЫЕ!$BY481),1,0),0)&amp;"n"&amp;IF(ДАННЫЕ!$BZ481&gt;0,IF(YEAR(ДАННЫЕ!$F$1)=YEAR(ДАННЫЕ!$BZ481),1,0),0)&amp;"u"&amp;D481&amp;"z"&amp;IF(ДАННЫЕ!$CL481&gt;0,IF(YEAR(ДАННЫЕ!$F$1)&gt;YEAR(ДАННЫЕ!$CL481),11,12),0)</f>
        <v>03mf0zpihbeCD0g0dlav0kstb0PPc0x0n0u0z0</v>
      </c>
      <c r="K481" s="28" t="str">
        <f ca="1">ДАННЫЕ!$I481&amp;"x"&amp;B481&amp;"w"&amp;IF(T481+ДАННЫЕ!AD481+ДАННЫЕ!AE481+ДАННЫЕ!AF481+ДАННЫЕ!AG481+ДАННЫЕ!AH481+ДАННЫЕ!$AL481+ДАННЫЕ!AI481+ДАННЫЕ!AJ481+ДАННЫЕ!AK481+ДАННЫЕ!AP481+ДАННЫЕ!AQ481+ДАННЫЕ!AR481+ДАННЫЕ!$AM481+ДАННЫЕ!$AN481+ДАННЫЕ!AS481+ДАННЫЕ!AT481&gt;0,1,0)&amp;IF(OR(T481=2,ДАННЫЕ!AD481=2,ДАННЫЕ!AE481=2,ДАННЫЕ!AF481=2,ДАННЫЕ!AG481=2,ДАННЫЕ!AH481=2,ДАННЫЕ!$AL481=2,ДАННЫЕ!AI481=2,ДАННЫЕ!AJ481=2,ДАННЫЕ!AK481=2,ДАННЫЕ!AP481=2,ДАННЫЕ!AQ481=2,ДАННЫЕ!AR481=2,ДАННЫЕ!$AM481=2,ДАННЫЕ!$AN481=2,ДАННЫЕ!AS481=2,ДАННЫЕ!AT481=2),2,0)&amp;"t"&amp;IF(T481&gt;0,"1"&amp;T481,"00")&amp;"f"&amp;IF(ДАННЫЕ!$AC481,"1"&amp;ДАННЫЕ!$AC481,"00")&amp;"b"&amp;IF(ДАННЫЕ!$AD481,"1"&amp;ДАННЫЕ!$AD481,"00")&amp;"g"&amp;IF(ДАННЫЕ!$AF481,"1"&amp;ДАННЫЕ!$AF481,"00")&amp;"c"&amp;IF(ДАННЫЕ!$AG481,"1"&amp;ДАННЫЕ!$AG481,"00")&amp;"i"&amp;IF(ДАННЫЕ!$AH481,"1"&amp;ДАННЫЕ!$AH481,"00")&amp;"r"&amp;IF(ДАННЫЕ!$AL481,"1"&amp;ДАННЫЕ!$AL481,"00")&amp;"m"&amp;IF(ДАННЫЕ!$AI481,"1"&amp;ДАННЫЕ!$AI481,"00")&amp;"hS"&amp;IF(ДАННЫЕ!$AJ481,"1"&amp;ДАННЫЕ!$AJ481,"00")&amp;"hZ"&amp;IF(ДАННЫЕ!$AK481,"1"&amp;ДАННЫЕ!$AK481,"00")&amp;"p"&amp;IF(ДАННЫЕ!$AP481,"1"&amp;ДАННЫЕ!$AP481,"00")&amp;"k"&amp;IF(ДАННЫЕ!$AQ481,"1"&amp;ДАННЫЕ!$AQ481,"00")&amp;"z"&amp;IF(ДАННЫЕ!$AR481,"1"&amp;ДАННЫЕ!$AR481,"00")&amp;"j"&amp;IF(ДАННЫЕ!$AM481,"1"&amp;ДАННЫЕ!$AM481,"00")&amp;"n"&amp;IF(ДАННЫЕ!$AN481,"1"&amp;ДАННЫЕ!$AN481,"00")&amp;"E"&amp;ДАННЫЕ!BI481&amp;"L"&amp;ДАННЫЕ!AO481&amp;"h"&amp;IF(ДАННЫЕ!$AU481&gt;0,1,0)&amp;"v"&amp;IF(ДАННЫЕ!$AW481&gt;0,1,0)&amp;"a"&amp;IF(ДАННЫЕ!$AS481,"1"&amp;ДАННЫЕ!$AS481,"00")&amp;"s"&amp;IF(ДАННЫЕ!$AT481,"1"&amp;ДАННЫЕ!$AT481,"00")&amp;"u"&amp;IF(ДАННЫЕ!$CJ481&gt;0,1,0)&amp;"y"&amp;B481&amp;"d"&amp;H481&amp;"e"&amp;F481&amp;G481</f>
        <v>x0w00t00f00b00g00c00i00r00m00hS00hZ00p00k00z00j00n00ELh0v0a00s00u0y0de</v>
      </c>
      <c r="L481" s="28" t="str">
        <f ca="1">ДАННЫЕ!$I481&amp;"VN"&amp;IF(ДАННЫЕ!AW481&gt;0,11,10)&amp;"CD"&amp;IF(ДАННЫЕ!BF481&gt;500,16,IF(ДАННЫЕ!BF481&gt;350,15,IF(ДАННЫЕ!BF481&gt;=200,14,IF(ДАННЫЕ!BF481&gt;=100,13,IF(ДАННЫЕ!BF481&gt;=50,12,IF(ДАННЫЕ!BF481&gt;0,11,10))))))&amp;"AR"&amp;IF(ДАННЫЕ!BX481&gt;0,1,0)&amp;"GD"&amp;B481&amp;"VV"&amp;IF(E481&gt;=5,IF(E481&lt;18,1,0),0)</f>
        <v>VN10CD10AR0GD0VV0</v>
      </c>
      <c r="M481" s="28" t="str">
        <f>ДАННЫЕ!$I481&amp;"b"&amp;ДАННЫЕ!$BI481&amp;"r"&amp;ДАННЫЕ!$BJ481&amp;"CD"&amp;IF(ДАННЫЕ!BF481&gt;0,IF(ДАННЫЕ!BF481&lt;200,1,IF(ДАННЫЕ!BF481&lt;350,2,3)),0)&amp;"h"&amp;IF(ДАННЫЕ!$BK481+ДАННЫЕ!$BL481+ДАННЫЕ!$BM481&gt;0,1,0)&amp;"x"&amp;ДАННЫЕ!$BK481&amp;"y"&amp;ДАННЫЕ!$BL481&amp;"z"&amp;ДАННЫЕ!$BM481&amp;"c"&amp;IF(ДАННЫЕ!$BK481+ДАННЫЕ!$BL481+ДАННЫЕ!$BM481=3,1,0)&amp;"a"&amp;IF(ДАННЫЕ!$BQ481+ДАННЫЕ!$BR481&gt;0,1,0)&amp;"d"&amp;ДАННЫЕ!$BQ481&amp;"v"&amp;ДАННЫЕ!$BR481&amp;"p"&amp;ДАННЫЕ!$BS481&amp;"n"&amp;ДАННЫЕ!$BU481&amp;"t"&amp;ДАННЫЕ!$BV481&amp;"o"&amp;ДАННЫЕ!$BT481&amp;"l"&amp;IF(ДАННЫЕ!$BN481&gt;0,1,0)&amp;ДАННЫЕ!$BN481&amp;"g"&amp;ДАННЫЕ!$BO481&amp;"s"&amp;ДАННЫЕ!$BP481&amp;"DZ"&amp;IF(ДАННЫЕ!B481-ДАННЫЕ!G481 &lt; 60,IF(ДАННЫЕ!B481-ДАННЫЕ!G481 &gt;= 0,1,0),0)&amp;"u"&amp;IF(ДАННЫЕ!$CJ481&gt;0,1,0)</f>
        <v>brCD0h0xyzc0a0dvpntol0gsDZ1u0</v>
      </c>
      <c r="N481" s="28" t="str">
        <f ca="1">ДАННЫЕ!$F481&amp;ДАННЫЕ!$I481&amp;"g"&amp;B481&amp;"cf"&amp;D481&amp;"a"&amp;IF(ДАННЫЕ!$BX481&gt;0,1,0)&amp;IF(ДАННЫЕ!$BF481&gt;500,1,IF(ДАННЫЕ!$BF481&gt;350,2,IF(ДАННЫЕ!$BF481&gt;=200,3,IF(ДАННЫЕ!$BF481&gt;=100,4,IF(ДАННЫЕ!$BF481&gt;=50,5,IF(ДАННЫЕ!$BF481&lt;50,6,0))))))&amp;"AR"&amp;IF(DATEDIF(ДАННЫЕ!$BX481,ДАННЫЕ!$F$1,"y")&gt;1,1,0)&amp;"VG"&amp;IF(ДАННЫЕ!$BH481="0",1,0)&amp;"o"&amp;IF(T481+ДАННЫЕ!$AF481+ДАННЫЕ!$AG481+ДАННЫЕ!$AH481+ДАННЫЕ!$AI481+ДАННЫЕ!$AJ481+ДАННЫЕ!$AP481+ДАННЫЕ!$AQ481+ДАННЫЕ!$AR481+ДАННЫЕ!$AU481+ДАННЫЕ!$AW481+ДАННЫЕ!$AS481+ДАННЫЕ!$AT481&gt;0,1,0)&amp;"x"&amp;ДАННЫЕ!$AG481&amp;"p"&amp;IF(ДАННЫЕ!$BY481&gt;0,1,0)&amp;"v"&amp;IF(ДАННЫЕ!$BZ481&gt;0,1,0)&amp;"n"&amp;ДАННЫЕ!$CA481&amp;"t"&amp;ДАННЫЕ!$AY481&amp;"k"&amp;ДАННЫЕ!$CB481&amp;"q"&amp;ДАННЫЕ!$CC481&amp;"w"&amp;ДАННЫЕ!$CD481&amp;"e"&amp;ДАННЫЕ!$CE481&amp;"m"&amp;ДАННЫЕ!$CF481&amp;"c"&amp;ДАННЫЕ!$CG481&amp;"z"&amp;ДАННЫЕ!$CH481&amp;"d"&amp;IF(H481=4,1,0)&amp;"s"&amp;IF(ДАННЫЕ!$J481=1,0,1)&amp;"u"&amp;IF(ДАННЫЕ!$CJ481&gt;0,1,0)</f>
        <v>g0cf0a06AR1VG0o0xp0v0ntkqwemczd0s1u0</v>
      </c>
      <c r="O481" s="28" t="str">
        <f>ДАННЫЕ!$I481&amp;"g"&amp;B481&amp;A481&amp;"f"&amp;P481&amp;"c"&amp;IF(ДАННЫЕ!$U481&gt;0,1,0)&amp;"s"&amp;IF(ДАННЫЕ!$Q481&gt;0,IF(YEAR(ДАННЫЕ!$F$1)=YEAR(ДАННЫЕ!$Q481),IF(MONTH(ДАННЫЕ!$F$1)=MONTH(ДАННЫЕ!$Q481),111,11),1),0)&amp;"i"&amp;IF(ДАННЫЕ!$R481+ДАННЫЕ!$S481+ДАННЫЕ!$T481=0,0,1)&amp;"h"&amp;IF(ДАННЫЕ!$P481&gt;0,1,0)&amp;"p"&amp;IF(ДАННЫЕ!$CI481&gt;0,IF(YEAR(ДАННЫЕ!$F$1)=YEAR(ДАННЫЕ!$CI481),IF(MONTH(ДАННЫЕ!$F$1)=MONTH(ДАННЫЕ!$CI481),111,11),1),0)&amp;"d"&amp;IF(ДАННЫЕ!$CJ481&gt;0,IF(YEAR(ДАННЫЕ!$F$1)=YEAR(ДАННЫЕ!$CJ481),IF(MONTH(ДАННЫЕ!$F$1)=MONTH(ДАННЫЕ!$CJ481),111,11),1),0)&amp;"o"&amp;IF(ДАННЫЕ!$CK481&gt;0,IF(MONTH(ДАННЫЕ!$F$1)=MONTH(ДАННЫЕ!$CK481),111,11),0)&amp;"v"&amp;IF(ДАННЫЕ!$BE481&gt;0,IF(MONTH(ДАННЫЕ!$F$1)=MONTH(ДАННЫЕ!$BE481),111,11),0)</f>
        <v>g00f0c0s0i0h0p0d0o0v0</v>
      </c>
      <c r="P481" s="15">
        <f t="shared" si="23"/>
        <v>0</v>
      </c>
      <c r="Q481" s="15">
        <f>IF(ДАННЫЕ!$F$1&gt;ДАННЫЕ!$N481,IF(YEAR(ДАННЫЕ!$F$1)=YEAR(ДАННЫЕ!M481),1,0),0)</f>
        <v>0</v>
      </c>
      <c r="R481" s="15">
        <f>IF(ДАННЫЕ!$F$1&gt;ДАННЫЕ!$N481,IF(YEAR(ДАННЫЕ!$F$1)=YEAR(ДАННЫЕ!N481),1,0),0)</f>
        <v>0</v>
      </c>
      <c r="S481" s="15">
        <f>IF(ДАННЫЕ!$AA481="2А",1,IF(ДАННЫЕ!$AA481="2Б",2,IF(ДАННЫЕ!$AA481="2В",3,IF(ДАННЫЕ!$AA481=3,4,IF(ДАННЫЕ!$AA481="4А",5,IF(ДАННЫЕ!$AA481="4Б",6,IF(ДАННЫЕ!$AA481="4В",7,IF(ДАННЫЕ!$AA481=5,8,0))))))))</f>
        <v>0</v>
      </c>
      <c r="T481" s="15">
        <f>IF(OR(ДАННЫЕ!$AC481=2,ДАННЫЕ!$AD481=2,ДАННЫЕ!$AE481=2),2,IF(OR(ДАННЫЕ!$AC481=1,ДАННЫЕ!$AD481=1,ДАННЫЕ!$AE481=1),1,0))</f>
        <v>0</v>
      </c>
    </row>
    <row r="482" spans="1:20" ht="15" customHeight="1" x14ac:dyDescent="0.2">
      <c r="A482" s="78">
        <f>IF(B482&gt;0,IF(MONTH(ДАННЫЕ!$F$1)=MONTH(ДАННЫЕ!$B482),1,0),0)</f>
        <v>0</v>
      </c>
      <c r="B482" s="14">
        <f>IF(ДАННЫЕ!$B482&gt;0,IF(YEAR(ДАННЫЕ!$F$1)=YEAR(ДАННЫЕ!$B482),1,0),0)</f>
        <v>0</v>
      </c>
      <c r="C482" s="14">
        <f>IF(ДАННЫЕ!$CM482&gt;0,IF(YEAR(ДАННЫЕ!$F$1)=YEAR(ДАННЫЕ!$CM482),1,0),0)</f>
        <v>0</v>
      </c>
      <c r="D482" s="14">
        <f>IF(ДАННЫЕ!$CJ482&gt;0,IF(ДАННЫЕ!$CL482&gt;ДАННЫЕ!$F$1,1,IF(ДАННЫЕ!$CL482&gt;0,0,1)),0)</f>
        <v>0</v>
      </c>
      <c r="E482" s="43" t="str">
        <f ca="1">IF(ДАННЫЕ!$F$1&gt;0,IF(ДАННЫЕ!$G482&gt;0,DATEDIF(ДАННЫЕ!$G482,ДАННЫЕ!$F$1,"y"),""),IF(ДАННЫЕ!$G482&gt;0,DATEDIF(ДАННЫЕ!$G482,TODAY(),"y"),""))</f>
        <v/>
      </c>
      <c r="F482" s="43" t="str">
        <f xml:space="preserve"> IF(ДАННЫЕ!$F482="М",IF(E482&gt;=18,IF(E482&lt;60,1,""),""),"")&amp;IF(ДАННЫЕ!$F482="Ж",IF(E482&gt;=18,IF(E482&lt;55,1,""),""),"")</f>
        <v/>
      </c>
      <c r="G482" s="43" t="str">
        <f xml:space="preserve"> IF(ДАННЫЕ!$F482="М",IF(E482&gt;=60,2,""),"")&amp;IF(ДАННЫЕ!$F482="Ж",IF(E482&gt;=55,2,""),"")</f>
        <v/>
      </c>
      <c r="H482" s="43" t="str">
        <f t="shared" ca="1" si="21"/>
        <v/>
      </c>
      <c r="I482" s="43" t="str">
        <f t="shared" ca="1" si="22"/>
        <v>03</v>
      </c>
      <c r="J482" s="28" t="str">
        <f ca="1">ДАННЫЕ!$F482&amp;H482&amp;I482&amp;ДАННЫЕ!$I482&amp;"m"&amp;IF(ДАННЫЕ!$I482&gt;0,IF(ДАННЫЕ!$J482&gt;0,0,1),"")&amp;"f"&amp;IF(ДАННЫЕ!$R482&gt;0,IF(YEAR(ДАННЫЕ!$F$1)=YEAR(ДАННЫЕ!$R482),1,0),0)&amp;"z"&amp;ДАННЫЕ!$R482&amp;"p"&amp;ДАННЫЕ!$S482&amp;"i"&amp;ДАННЫЕ!$T482&amp;"h"&amp;ДАННЫЕ!$K482&amp;"be"&amp;ДАННЫЕ!$BI482&amp;"CD"&amp;IF(ДАННЫЕ!BF482&gt;500,4,IF(ДАННЫЕ!BF482&gt;350,3,IF(ДАННЫЕ!BF482&gt;200,2,IF(ДАННЫЕ!BF482&gt;0,1,0))))&amp;"g"&amp;B482&amp;"d"&amp;H482&amp;"l"&amp;ДАННЫЕ!AT482&amp;"a"&amp;ДАННЫЕ!$V482&amp;"v"&amp;R482&amp;"k"&amp;ДАННЫЕ!$U482&amp;"s"&amp;ДАННЫЕ!$Y482&amp;"t"&amp;ДАННЫЕ!$X482&amp;"b"&amp;IF(ДАННЫЕ!$Q482&gt;1,1,0)&amp;"PP"&amp;ДАННЫЕ!Z482&amp;"c"&amp;S482&amp;"x"&amp;IF(ДАННЫЕ!$BY482&gt;0,IF(YEAR(ДАННЫЕ!$F$1)=YEAR(ДАННЫЕ!$BY482),1,0),0)&amp;"n"&amp;IF(ДАННЫЕ!$BZ482&gt;0,IF(YEAR(ДАННЫЕ!$F$1)=YEAR(ДАННЫЕ!$BZ482),1,0),0)&amp;"u"&amp;D482&amp;"z"&amp;IF(ДАННЫЕ!$CL482&gt;0,IF(YEAR(ДАННЫЕ!$F$1)&gt;YEAR(ДАННЫЕ!$CL482),11,12),0)</f>
        <v>03mf0zpihbeCD0g0dlav0kstb0PPc0x0n0u0z0</v>
      </c>
      <c r="K482" s="28" t="str">
        <f ca="1">ДАННЫЕ!$I482&amp;"x"&amp;B482&amp;"w"&amp;IF(T482+ДАННЫЕ!AD482+ДАННЫЕ!AE482+ДАННЫЕ!AF482+ДАННЫЕ!AG482+ДАННЫЕ!AH482+ДАННЫЕ!$AL482+ДАННЫЕ!AI482+ДАННЫЕ!AJ482+ДАННЫЕ!AK482+ДАННЫЕ!AP482+ДАННЫЕ!AQ482+ДАННЫЕ!AR482+ДАННЫЕ!$AM482+ДАННЫЕ!$AN482+ДАННЫЕ!AS482+ДАННЫЕ!AT482&gt;0,1,0)&amp;IF(OR(T482=2,ДАННЫЕ!AD482=2,ДАННЫЕ!AE482=2,ДАННЫЕ!AF482=2,ДАННЫЕ!AG482=2,ДАННЫЕ!AH482=2,ДАННЫЕ!$AL482=2,ДАННЫЕ!AI482=2,ДАННЫЕ!AJ482=2,ДАННЫЕ!AK482=2,ДАННЫЕ!AP482=2,ДАННЫЕ!AQ482=2,ДАННЫЕ!AR482=2,ДАННЫЕ!$AM482=2,ДАННЫЕ!$AN482=2,ДАННЫЕ!AS482=2,ДАННЫЕ!AT482=2),2,0)&amp;"t"&amp;IF(T482&gt;0,"1"&amp;T482,"00")&amp;"f"&amp;IF(ДАННЫЕ!$AC482,"1"&amp;ДАННЫЕ!$AC482,"00")&amp;"b"&amp;IF(ДАННЫЕ!$AD482,"1"&amp;ДАННЫЕ!$AD482,"00")&amp;"g"&amp;IF(ДАННЫЕ!$AF482,"1"&amp;ДАННЫЕ!$AF482,"00")&amp;"c"&amp;IF(ДАННЫЕ!$AG482,"1"&amp;ДАННЫЕ!$AG482,"00")&amp;"i"&amp;IF(ДАННЫЕ!$AH482,"1"&amp;ДАННЫЕ!$AH482,"00")&amp;"r"&amp;IF(ДАННЫЕ!$AL482,"1"&amp;ДАННЫЕ!$AL482,"00")&amp;"m"&amp;IF(ДАННЫЕ!$AI482,"1"&amp;ДАННЫЕ!$AI482,"00")&amp;"hS"&amp;IF(ДАННЫЕ!$AJ482,"1"&amp;ДАННЫЕ!$AJ482,"00")&amp;"hZ"&amp;IF(ДАННЫЕ!$AK482,"1"&amp;ДАННЫЕ!$AK482,"00")&amp;"p"&amp;IF(ДАННЫЕ!$AP482,"1"&amp;ДАННЫЕ!$AP482,"00")&amp;"k"&amp;IF(ДАННЫЕ!$AQ482,"1"&amp;ДАННЫЕ!$AQ482,"00")&amp;"z"&amp;IF(ДАННЫЕ!$AR482,"1"&amp;ДАННЫЕ!$AR482,"00")&amp;"j"&amp;IF(ДАННЫЕ!$AM482,"1"&amp;ДАННЫЕ!$AM482,"00")&amp;"n"&amp;IF(ДАННЫЕ!$AN482,"1"&amp;ДАННЫЕ!$AN482,"00")&amp;"E"&amp;ДАННЫЕ!BI482&amp;"L"&amp;ДАННЫЕ!AO482&amp;"h"&amp;IF(ДАННЫЕ!$AU482&gt;0,1,0)&amp;"v"&amp;IF(ДАННЫЕ!$AW482&gt;0,1,0)&amp;"a"&amp;IF(ДАННЫЕ!$AS482,"1"&amp;ДАННЫЕ!$AS482,"00")&amp;"s"&amp;IF(ДАННЫЕ!$AT482,"1"&amp;ДАННЫЕ!$AT482,"00")&amp;"u"&amp;IF(ДАННЫЕ!$CJ482&gt;0,1,0)&amp;"y"&amp;B482&amp;"d"&amp;H482&amp;"e"&amp;F482&amp;G482</f>
        <v>x0w00t00f00b00g00c00i00r00m00hS00hZ00p00k00z00j00n00ELh0v0a00s00u0y0de</v>
      </c>
      <c r="L482" s="28" t="str">
        <f ca="1">ДАННЫЕ!$I482&amp;"VN"&amp;IF(ДАННЫЕ!AW482&gt;0,11,10)&amp;"CD"&amp;IF(ДАННЫЕ!BF482&gt;500,16,IF(ДАННЫЕ!BF482&gt;350,15,IF(ДАННЫЕ!BF482&gt;=200,14,IF(ДАННЫЕ!BF482&gt;=100,13,IF(ДАННЫЕ!BF482&gt;=50,12,IF(ДАННЫЕ!BF482&gt;0,11,10))))))&amp;"AR"&amp;IF(ДАННЫЕ!BX482&gt;0,1,0)&amp;"GD"&amp;B482&amp;"VV"&amp;IF(E482&gt;=5,IF(E482&lt;18,1,0),0)</f>
        <v>VN10CD10AR0GD0VV0</v>
      </c>
      <c r="M482" s="28" t="str">
        <f>ДАННЫЕ!$I482&amp;"b"&amp;ДАННЫЕ!$BI482&amp;"r"&amp;ДАННЫЕ!$BJ482&amp;"CD"&amp;IF(ДАННЫЕ!BF482&gt;0,IF(ДАННЫЕ!BF482&lt;200,1,IF(ДАННЫЕ!BF482&lt;350,2,3)),0)&amp;"h"&amp;IF(ДАННЫЕ!$BK482+ДАННЫЕ!$BL482+ДАННЫЕ!$BM482&gt;0,1,0)&amp;"x"&amp;ДАННЫЕ!$BK482&amp;"y"&amp;ДАННЫЕ!$BL482&amp;"z"&amp;ДАННЫЕ!$BM482&amp;"c"&amp;IF(ДАННЫЕ!$BK482+ДАННЫЕ!$BL482+ДАННЫЕ!$BM482=3,1,0)&amp;"a"&amp;IF(ДАННЫЕ!$BQ482+ДАННЫЕ!$BR482&gt;0,1,0)&amp;"d"&amp;ДАННЫЕ!$BQ482&amp;"v"&amp;ДАННЫЕ!$BR482&amp;"p"&amp;ДАННЫЕ!$BS482&amp;"n"&amp;ДАННЫЕ!$BU482&amp;"t"&amp;ДАННЫЕ!$BV482&amp;"o"&amp;ДАННЫЕ!$BT482&amp;"l"&amp;IF(ДАННЫЕ!$BN482&gt;0,1,0)&amp;ДАННЫЕ!$BN482&amp;"g"&amp;ДАННЫЕ!$BO482&amp;"s"&amp;ДАННЫЕ!$BP482&amp;"DZ"&amp;IF(ДАННЫЕ!B482-ДАННЫЕ!G482 &lt; 60,IF(ДАННЫЕ!B482-ДАННЫЕ!G482 &gt;= 0,1,0),0)&amp;"u"&amp;IF(ДАННЫЕ!$CJ482&gt;0,1,0)</f>
        <v>brCD0h0xyzc0a0dvpntol0gsDZ1u0</v>
      </c>
      <c r="N482" s="28" t="str">
        <f ca="1">ДАННЫЕ!$F482&amp;ДАННЫЕ!$I482&amp;"g"&amp;B482&amp;"cf"&amp;D482&amp;"a"&amp;IF(ДАННЫЕ!$BX482&gt;0,1,0)&amp;IF(ДАННЫЕ!$BF482&gt;500,1,IF(ДАННЫЕ!$BF482&gt;350,2,IF(ДАННЫЕ!$BF482&gt;=200,3,IF(ДАННЫЕ!$BF482&gt;=100,4,IF(ДАННЫЕ!$BF482&gt;=50,5,IF(ДАННЫЕ!$BF482&lt;50,6,0))))))&amp;"AR"&amp;IF(DATEDIF(ДАННЫЕ!$BX482,ДАННЫЕ!$F$1,"y")&gt;1,1,0)&amp;"VG"&amp;IF(ДАННЫЕ!$BH482="0",1,0)&amp;"o"&amp;IF(T482+ДАННЫЕ!$AF482+ДАННЫЕ!$AG482+ДАННЫЕ!$AH482+ДАННЫЕ!$AI482+ДАННЫЕ!$AJ482+ДАННЫЕ!$AP482+ДАННЫЕ!$AQ482+ДАННЫЕ!$AR482+ДАННЫЕ!$AU482+ДАННЫЕ!$AW482+ДАННЫЕ!$AS482+ДАННЫЕ!$AT482&gt;0,1,0)&amp;"x"&amp;ДАННЫЕ!$AG482&amp;"p"&amp;IF(ДАННЫЕ!$BY482&gt;0,1,0)&amp;"v"&amp;IF(ДАННЫЕ!$BZ482&gt;0,1,0)&amp;"n"&amp;ДАННЫЕ!$CA482&amp;"t"&amp;ДАННЫЕ!$AY482&amp;"k"&amp;ДАННЫЕ!$CB482&amp;"q"&amp;ДАННЫЕ!$CC482&amp;"w"&amp;ДАННЫЕ!$CD482&amp;"e"&amp;ДАННЫЕ!$CE482&amp;"m"&amp;ДАННЫЕ!$CF482&amp;"c"&amp;ДАННЫЕ!$CG482&amp;"z"&amp;ДАННЫЕ!$CH482&amp;"d"&amp;IF(H482=4,1,0)&amp;"s"&amp;IF(ДАННЫЕ!$J482=1,0,1)&amp;"u"&amp;IF(ДАННЫЕ!$CJ482&gt;0,1,0)</f>
        <v>g0cf0a06AR1VG0o0xp0v0ntkqwemczd0s1u0</v>
      </c>
      <c r="O482" s="28" t="str">
        <f>ДАННЫЕ!$I482&amp;"g"&amp;B482&amp;A482&amp;"f"&amp;P482&amp;"c"&amp;IF(ДАННЫЕ!$U482&gt;0,1,0)&amp;"s"&amp;IF(ДАННЫЕ!$Q482&gt;0,IF(YEAR(ДАННЫЕ!$F$1)=YEAR(ДАННЫЕ!$Q482),IF(MONTH(ДАННЫЕ!$F$1)=MONTH(ДАННЫЕ!$Q482),111,11),1),0)&amp;"i"&amp;IF(ДАННЫЕ!$R482+ДАННЫЕ!$S482+ДАННЫЕ!$T482=0,0,1)&amp;"h"&amp;IF(ДАННЫЕ!$P482&gt;0,1,0)&amp;"p"&amp;IF(ДАННЫЕ!$CI482&gt;0,IF(YEAR(ДАННЫЕ!$F$1)=YEAR(ДАННЫЕ!$CI482),IF(MONTH(ДАННЫЕ!$F$1)=MONTH(ДАННЫЕ!$CI482),111,11),1),0)&amp;"d"&amp;IF(ДАННЫЕ!$CJ482&gt;0,IF(YEAR(ДАННЫЕ!$F$1)=YEAR(ДАННЫЕ!$CJ482),IF(MONTH(ДАННЫЕ!$F$1)=MONTH(ДАННЫЕ!$CJ482),111,11),1),0)&amp;"o"&amp;IF(ДАННЫЕ!$CK482&gt;0,IF(MONTH(ДАННЫЕ!$F$1)=MONTH(ДАННЫЕ!$CK482),111,11),0)&amp;"v"&amp;IF(ДАННЫЕ!$BE482&gt;0,IF(MONTH(ДАННЫЕ!$F$1)=MONTH(ДАННЫЕ!$BE482),111,11),0)</f>
        <v>g00f0c0s0i0h0p0d0o0v0</v>
      </c>
      <c r="P482" s="15">
        <f t="shared" si="23"/>
        <v>0</v>
      </c>
      <c r="Q482" s="15">
        <f>IF(ДАННЫЕ!$F$1&gt;ДАННЫЕ!$N482,IF(YEAR(ДАННЫЕ!$F$1)=YEAR(ДАННЫЕ!M482),1,0),0)</f>
        <v>0</v>
      </c>
      <c r="R482" s="15">
        <f>IF(ДАННЫЕ!$F$1&gt;ДАННЫЕ!$N482,IF(YEAR(ДАННЫЕ!$F$1)=YEAR(ДАННЫЕ!N482),1,0),0)</f>
        <v>0</v>
      </c>
      <c r="S482" s="15">
        <f>IF(ДАННЫЕ!$AA482="2А",1,IF(ДАННЫЕ!$AA482="2Б",2,IF(ДАННЫЕ!$AA482="2В",3,IF(ДАННЫЕ!$AA482=3,4,IF(ДАННЫЕ!$AA482="4А",5,IF(ДАННЫЕ!$AA482="4Б",6,IF(ДАННЫЕ!$AA482="4В",7,IF(ДАННЫЕ!$AA482=5,8,0))))))))</f>
        <v>0</v>
      </c>
      <c r="T482" s="15">
        <f>IF(OR(ДАННЫЕ!$AC482=2,ДАННЫЕ!$AD482=2,ДАННЫЕ!$AE482=2),2,IF(OR(ДАННЫЕ!$AC482=1,ДАННЫЕ!$AD482=1,ДАННЫЕ!$AE482=1),1,0))</f>
        <v>0</v>
      </c>
    </row>
    <row r="483" spans="1:20" ht="15" customHeight="1" x14ac:dyDescent="0.2">
      <c r="A483" s="78">
        <f>IF(B483&gt;0,IF(MONTH(ДАННЫЕ!$F$1)=MONTH(ДАННЫЕ!$B483),1,0),0)</f>
        <v>0</v>
      </c>
      <c r="B483" s="14">
        <f>IF(ДАННЫЕ!$B483&gt;0,IF(YEAR(ДАННЫЕ!$F$1)=YEAR(ДАННЫЕ!$B483),1,0),0)</f>
        <v>0</v>
      </c>
      <c r="C483" s="14">
        <f>IF(ДАННЫЕ!$CM483&gt;0,IF(YEAR(ДАННЫЕ!$F$1)=YEAR(ДАННЫЕ!$CM483),1,0),0)</f>
        <v>0</v>
      </c>
      <c r="D483" s="14">
        <f>IF(ДАННЫЕ!$CJ483&gt;0,IF(ДАННЫЕ!$CL483&gt;ДАННЫЕ!$F$1,1,IF(ДАННЫЕ!$CL483&gt;0,0,1)),0)</f>
        <v>0</v>
      </c>
      <c r="E483" s="43" t="str">
        <f ca="1">IF(ДАННЫЕ!$F$1&gt;0,IF(ДАННЫЕ!$G483&gt;0,DATEDIF(ДАННЫЕ!$G483,ДАННЫЕ!$F$1,"y"),""),IF(ДАННЫЕ!$G483&gt;0,DATEDIF(ДАННЫЕ!$G483,TODAY(),"y"),""))</f>
        <v/>
      </c>
      <c r="F483" s="43" t="str">
        <f xml:space="preserve"> IF(ДАННЫЕ!$F483="М",IF(E483&gt;=18,IF(E483&lt;60,1,""),""),"")&amp;IF(ДАННЫЕ!$F483="Ж",IF(E483&gt;=18,IF(E483&lt;55,1,""),""),"")</f>
        <v/>
      </c>
      <c r="G483" s="43" t="str">
        <f xml:space="preserve"> IF(ДАННЫЕ!$F483="М",IF(E483&gt;=60,2,""),"")&amp;IF(ДАННЫЕ!$F483="Ж",IF(E483&gt;=55,2,""),"")</f>
        <v/>
      </c>
      <c r="H483" s="43" t="str">
        <f t="shared" ca="1" si="21"/>
        <v/>
      </c>
      <c r="I483" s="43" t="str">
        <f t="shared" ca="1" si="22"/>
        <v>03</v>
      </c>
      <c r="J483" s="28" t="str">
        <f ca="1">ДАННЫЕ!$F483&amp;H483&amp;I483&amp;ДАННЫЕ!$I483&amp;"m"&amp;IF(ДАННЫЕ!$I483&gt;0,IF(ДАННЫЕ!$J483&gt;0,0,1),"")&amp;"f"&amp;IF(ДАННЫЕ!$R483&gt;0,IF(YEAR(ДАННЫЕ!$F$1)=YEAR(ДАННЫЕ!$R483),1,0),0)&amp;"z"&amp;ДАННЫЕ!$R483&amp;"p"&amp;ДАННЫЕ!$S483&amp;"i"&amp;ДАННЫЕ!$T483&amp;"h"&amp;ДАННЫЕ!$K483&amp;"be"&amp;ДАННЫЕ!$BI483&amp;"CD"&amp;IF(ДАННЫЕ!BF483&gt;500,4,IF(ДАННЫЕ!BF483&gt;350,3,IF(ДАННЫЕ!BF483&gt;200,2,IF(ДАННЫЕ!BF483&gt;0,1,0))))&amp;"g"&amp;B483&amp;"d"&amp;H483&amp;"l"&amp;ДАННЫЕ!AT483&amp;"a"&amp;ДАННЫЕ!$V483&amp;"v"&amp;R483&amp;"k"&amp;ДАННЫЕ!$U483&amp;"s"&amp;ДАННЫЕ!$Y483&amp;"t"&amp;ДАННЫЕ!$X483&amp;"b"&amp;IF(ДАННЫЕ!$Q483&gt;1,1,0)&amp;"PP"&amp;ДАННЫЕ!Z483&amp;"c"&amp;S483&amp;"x"&amp;IF(ДАННЫЕ!$BY483&gt;0,IF(YEAR(ДАННЫЕ!$F$1)=YEAR(ДАННЫЕ!$BY483),1,0),0)&amp;"n"&amp;IF(ДАННЫЕ!$BZ483&gt;0,IF(YEAR(ДАННЫЕ!$F$1)=YEAR(ДАННЫЕ!$BZ483),1,0),0)&amp;"u"&amp;D483&amp;"z"&amp;IF(ДАННЫЕ!$CL483&gt;0,IF(YEAR(ДАННЫЕ!$F$1)&gt;YEAR(ДАННЫЕ!$CL483),11,12),0)</f>
        <v>03mf0zpihbeCD0g0dlav0kstb0PPc0x0n0u0z0</v>
      </c>
      <c r="K483" s="28" t="str">
        <f ca="1">ДАННЫЕ!$I483&amp;"x"&amp;B483&amp;"w"&amp;IF(T483+ДАННЫЕ!AD483+ДАННЫЕ!AE483+ДАННЫЕ!AF483+ДАННЫЕ!AG483+ДАННЫЕ!AH483+ДАННЫЕ!$AL483+ДАННЫЕ!AI483+ДАННЫЕ!AJ483+ДАННЫЕ!AK483+ДАННЫЕ!AP483+ДАННЫЕ!AQ483+ДАННЫЕ!AR483+ДАННЫЕ!$AM483+ДАННЫЕ!$AN483+ДАННЫЕ!AS483+ДАННЫЕ!AT483&gt;0,1,0)&amp;IF(OR(T483=2,ДАННЫЕ!AD483=2,ДАННЫЕ!AE483=2,ДАННЫЕ!AF483=2,ДАННЫЕ!AG483=2,ДАННЫЕ!AH483=2,ДАННЫЕ!$AL483=2,ДАННЫЕ!AI483=2,ДАННЫЕ!AJ483=2,ДАННЫЕ!AK483=2,ДАННЫЕ!AP483=2,ДАННЫЕ!AQ483=2,ДАННЫЕ!AR483=2,ДАННЫЕ!$AM483=2,ДАННЫЕ!$AN483=2,ДАННЫЕ!AS483=2,ДАННЫЕ!AT483=2),2,0)&amp;"t"&amp;IF(T483&gt;0,"1"&amp;T483,"00")&amp;"f"&amp;IF(ДАННЫЕ!$AC483,"1"&amp;ДАННЫЕ!$AC483,"00")&amp;"b"&amp;IF(ДАННЫЕ!$AD483,"1"&amp;ДАННЫЕ!$AD483,"00")&amp;"g"&amp;IF(ДАННЫЕ!$AF483,"1"&amp;ДАННЫЕ!$AF483,"00")&amp;"c"&amp;IF(ДАННЫЕ!$AG483,"1"&amp;ДАННЫЕ!$AG483,"00")&amp;"i"&amp;IF(ДАННЫЕ!$AH483,"1"&amp;ДАННЫЕ!$AH483,"00")&amp;"r"&amp;IF(ДАННЫЕ!$AL483,"1"&amp;ДАННЫЕ!$AL483,"00")&amp;"m"&amp;IF(ДАННЫЕ!$AI483,"1"&amp;ДАННЫЕ!$AI483,"00")&amp;"hS"&amp;IF(ДАННЫЕ!$AJ483,"1"&amp;ДАННЫЕ!$AJ483,"00")&amp;"hZ"&amp;IF(ДАННЫЕ!$AK483,"1"&amp;ДАННЫЕ!$AK483,"00")&amp;"p"&amp;IF(ДАННЫЕ!$AP483,"1"&amp;ДАННЫЕ!$AP483,"00")&amp;"k"&amp;IF(ДАННЫЕ!$AQ483,"1"&amp;ДАННЫЕ!$AQ483,"00")&amp;"z"&amp;IF(ДАННЫЕ!$AR483,"1"&amp;ДАННЫЕ!$AR483,"00")&amp;"j"&amp;IF(ДАННЫЕ!$AM483,"1"&amp;ДАННЫЕ!$AM483,"00")&amp;"n"&amp;IF(ДАННЫЕ!$AN483,"1"&amp;ДАННЫЕ!$AN483,"00")&amp;"E"&amp;ДАННЫЕ!BI483&amp;"L"&amp;ДАННЫЕ!AO483&amp;"h"&amp;IF(ДАННЫЕ!$AU483&gt;0,1,0)&amp;"v"&amp;IF(ДАННЫЕ!$AW483&gt;0,1,0)&amp;"a"&amp;IF(ДАННЫЕ!$AS483,"1"&amp;ДАННЫЕ!$AS483,"00")&amp;"s"&amp;IF(ДАННЫЕ!$AT483,"1"&amp;ДАННЫЕ!$AT483,"00")&amp;"u"&amp;IF(ДАННЫЕ!$CJ483&gt;0,1,0)&amp;"y"&amp;B483&amp;"d"&amp;H483&amp;"e"&amp;F483&amp;G483</f>
        <v>x0w00t00f00b00g00c00i00r00m00hS00hZ00p00k00z00j00n00ELh0v0a00s00u0y0de</v>
      </c>
      <c r="L483" s="28" t="str">
        <f ca="1">ДАННЫЕ!$I483&amp;"VN"&amp;IF(ДАННЫЕ!AW483&gt;0,11,10)&amp;"CD"&amp;IF(ДАННЫЕ!BF483&gt;500,16,IF(ДАННЫЕ!BF483&gt;350,15,IF(ДАННЫЕ!BF483&gt;=200,14,IF(ДАННЫЕ!BF483&gt;=100,13,IF(ДАННЫЕ!BF483&gt;=50,12,IF(ДАННЫЕ!BF483&gt;0,11,10))))))&amp;"AR"&amp;IF(ДАННЫЕ!BX483&gt;0,1,0)&amp;"GD"&amp;B483&amp;"VV"&amp;IF(E483&gt;=5,IF(E483&lt;18,1,0),0)</f>
        <v>VN10CD10AR0GD0VV0</v>
      </c>
      <c r="M483" s="28" t="str">
        <f>ДАННЫЕ!$I483&amp;"b"&amp;ДАННЫЕ!$BI483&amp;"r"&amp;ДАННЫЕ!$BJ483&amp;"CD"&amp;IF(ДАННЫЕ!BF483&gt;0,IF(ДАННЫЕ!BF483&lt;200,1,IF(ДАННЫЕ!BF483&lt;350,2,3)),0)&amp;"h"&amp;IF(ДАННЫЕ!$BK483+ДАННЫЕ!$BL483+ДАННЫЕ!$BM483&gt;0,1,0)&amp;"x"&amp;ДАННЫЕ!$BK483&amp;"y"&amp;ДАННЫЕ!$BL483&amp;"z"&amp;ДАННЫЕ!$BM483&amp;"c"&amp;IF(ДАННЫЕ!$BK483+ДАННЫЕ!$BL483+ДАННЫЕ!$BM483=3,1,0)&amp;"a"&amp;IF(ДАННЫЕ!$BQ483+ДАННЫЕ!$BR483&gt;0,1,0)&amp;"d"&amp;ДАННЫЕ!$BQ483&amp;"v"&amp;ДАННЫЕ!$BR483&amp;"p"&amp;ДАННЫЕ!$BS483&amp;"n"&amp;ДАННЫЕ!$BU483&amp;"t"&amp;ДАННЫЕ!$BV483&amp;"o"&amp;ДАННЫЕ!$BT483&amp;"l"&amp;IF(ДАННЫЕ!$BN483&gt;0,1,0)&amp;ДАННЫЕ!$BN483&amp;"g"&amp;ДАННЫЕ!$BO483&amp;"s"&amp;ДАННЫЕ!$BP483&amp;"DZ"&amp;IF(ДАННЫЕ!B483-ДАННЫЕ!G483 &lt; 60,IF(ДАННЫЕ!B483-ДАННЫЕ!G483 &gt;= 0,1,0),0)&amp;"u"&amp;IF(ДАННЫЕ!$CJ483&gt;0,1,0)</f>
        <v>brCD0h0xyzc0a0dvpntol0gsDZ1u0</v>
      </c>
      <c r="N483" s="28" t="str">
        <f ca="1">ДАННЫЕ!$F483&amp;ДАННЫЕ!$I483&amp;"g"&amp;B483&amp;"cf"&amp;D483&amp;"a"&amp;IF(ДАННЫЕ!$BX483&gt;0,1,0)&amp;IF(ДАННЫЕ!$BF483&gt;500,1,IF(ДАННЫЕ!$BF483&gt;350,2,IF(ДАННЫЕ!$BF483&gt;=200,3,IF(ДАННЫЕ!$BF483&gt;=100,4,IF(ДАННЫЕ!$BF483&gt;=50,5,IF(ДАННЫЕ!$BF483&lt;50,6,0))))))&amp;"AR"&amp;IF(DATEDIF(ДАННЫЕ!$BX483,ДАННЫЕ!$F$1,"y")&gt;1,1,0)&amp;"VG"&amp;IF(ДАННЫЕ!$BH483="0",1,0)&amp;"o"&amp;IF(T483+ДАННЫЕ!$AF483+ДАННЫЕ!$AG483+ДАННЫЕ!$AH483+ДАННЫЕ!$AI483+ДАННЫЕ!$AJ483+ДАННЫЕ!$AP483+ДАННЫЕ!$AQ483+ДАННЫЕ!$AR483+ДАННЫЕ!$AU483+ДАННЫЕ!$AW483+ДАННЫЕ!$AS483+ДАННЫЕ!$AT483&gt;0,1,0)&amp;"x"&amp;ДАННЫЕ!$AG483&amp;"p"&amp;IF(ДАННЫЕ!$BY483&gt;0,1,0)&amp;"v"&amp;IF(ДАННЫЕ!$BZ483&gt;0,1,0)&amp;"n"&amp;ДАННЫЕ!$CA483&amp;"t"&amp;ДАННЫЕ!$AY483&amp;"k"&amp;ДАННЫЕ!$CB483&amp;"q"&amp;ДАННЫЕ!$CC483&amp;"w"&amp;ДАННЫЕ!$CD483&amp;"e"&amp;ДАННЫЕ!$CE483&amp;"m"&amp;ДАННЫЕ!$CF483&amp;"c"&amp;ДАННЫЕ!$CG483&amp;"z"&amp;ДАННЫЕ!$CH483&amp;"d"&amp;IF(H483=4,1,0)&amp;"s"&amp;IF(ДАННЫЕ!$J483=1,0,1)&amp;"u"&amp;IF(ДАННЫЕ!$CJ483&gt;0,1,0)</f>
        <v>g0cf0a06AR1VG0o0xp0v0ntkqwemczd0s1u0</v>
      </c>
      <c r="O483" s="28" t="str">
        <f>ДАННЫЕ!$I483&amp;"g"&amp;B483&amp;A483&amp;"f"&amp;P483&amp;"c"&amp;IF(ДАННЫЕ!$U483&gt;0,1,0)&amp;"s"&amp;IF(ДАННЫЕ!$Q483&gt;0,IF(YEAR(ДАННЫЕ!$F$1)=YEAR(ДАННЫЕ!$Q483),IF(MONTH(ДАННЫЕ!$F$1)=MONTH(ДАННЫЕ!$Q483),111,11),1),0)&amp;"i"&amp;IF(ДАННЫЕ!$R483+ДАННЫЕ!$S483+ДАННЫЕ!$T483=0,0,1)&amp;"h"&amp;IF(ДАННЫЕ!$P483&gt;0,1,0)&amp;"p"&amp;IF(ДАННЫЕ!$CI483&gt;0,IF(YEAR(ДАННЫЕ!$F$1)=YEAR(ДАННЫЕ!$CI483),IF(MONTH(ДАННЫЕ!$F$1)=MONTH(ДАННЫЕ!$CI483),111,11),1),0)&amp;"d"&amp;IF(ДАННЫЕ!$CJ483&gt;0,IF(YEAR(ДАННЫЕ!$F$1)=YEAR(ДАННЫЕ!$CJ483),IF(MONTH(ДАННЫЕ!$F$1)=MONTH(ДАННЫЕ!$CJ483),111,11),1),0)&amp;"o"&amp;IF(ДАННЫЕ!$CK483&gt;0,IF(MONTH(ДАННЫЕ!$F$1)=MONTH(ДАННЫЕ!$CK483),111,11),0)&amp;"v"&amp;IF(ДАННЫЕ!$BE483&gt;0,IF(MONTH(ДАННЫЕ!$F$1)=MONTH(ДАННЫЕ!$BE483),111,11),0)</f>
        <v>g00f0c0s0i0h0p0d0o0v0</v>
      </c>
      <c r="P483" s="15">
        <f t="shared" si="23"/>
        <v>0</v>
      </c>
      <c r="Q483" s="15">
        <f>IF(ДАННЫЕ!$F$1&gt;ДАННЫЕ!$N483,IF(YEAR(ДАННЫЕ!$F$1)=YEAR(ДАННЫЕ!M483),1,0),0)</f>
        <v>0</v>
      </c>
      <c r="R483" s="15">
        <f>IF(ДАННЫЕ!$F$1&gt;ДАННЫЕ!$N483,IF(YEAR(ДАННЫЕ!$F$1)=YEAR(ДАННЫЕ!N483),1,0),0)</f>
        <v>0</v>
      </c>
      <c r="S483" s="15">
        <f>IF(ДАННЫЕ!$AA483="2А",1,IF(ДАННЫЕ!$AA483="2Б",2,IF(ДАННЫЕ!$AA483="2В",3,IF(ДАННЫЕ!$AA483=3,4,IF(ДАННЫЕ!$AA483="4А",5,IF(ДАННЫЕ!$AA483="4Б",6,IF(ДАННЫЕ!$AA483="4В",7,IF(ДАННЫЕ!$AA483=5,8,0))))))))</f>
        <v>0</v>
      </c>
      <c r="T483" s="15">
        <f>IF(OR(ДАННЫЕ!$AC483=2,ДАННЫЕ!$AD483=2,ДАННЫЕ!$AE483=2),2,IF(OR(ДАННЫЕ!$AC483=1,ДАННЫЕ!$AD483=1,ДАННЫЕ!$AE483=1),1,0))</f>
        <v>0</v>
      </c>
    </row>
    <row r="484" spans="1:20" ht="15" customHeight="1" x14ac:dyDescent="0.2">
      <c r="A484" s="78">
        <f>IF(B484&gt;0,IF(MONTH(ДАННЫЕ!$F$1)=MONTH(ДАННЫЕ!$B484),1,0),0)</f>
        <v>0</v>
      </c>
      <c r="B484" s="14">
        <f>IF(ДАННЫЕ!$B484&gt;0,IF(YEAR(ДАННЫЕ!$F$1)=YEAR(ДАННЫЕ!$B484),1,0),0)</f>
        <v>0</v>
      </c>
      <c r="C484" s="14">
        <f>IF(ДАННЫЕ!$CM484&gt;0,IF(YEAR(ДАННЫЕ!$F$1)=YEAR(ДАННЫЕ!$CM484),1,0),0)</f>
        <v>0</v>
      </c>
      <c r="D484" s="14">
        <f>IF(ДАННЫЕ!$CJ484&gt;0,IF(ДАННЫЕ!$CL484&gt;ДАННЫЕ!$F$1,1,IF(ДАННЫЕ!$CL484&gt;0,0,1)),0)</f>
        <v>0</v>
      </c>
      <c r="E484" s="43" t="str">
        <f ca="1">IF(ДАННЫЕ!$F$1&gt;0,IF(ДАННЫЕ!$G484&gt;0,DATEDIF(ДАННЫЕ!$G484,ДАННЫЕ!$F$1,"y"),""),IF(ДАННЫЕ!$G484&gt;0,DATEDIF(ДАННЫЕ!$G484,TODAY(),"y"),""))</f>
        <v/>
      </c>
      <c r="F484" s="43" t="str">
        <f xml:space="preserve"> IF(ДАННЫЕ!$F484="М",IF(E484&gt;=18,IF(E484&lt;60,1,""),""),"")&amp;IF(ДАННЫЕ!$F484="Ж",IF(E484&gt;=18,IF(E484&lt;55,1,""),""),"")</f>
        <v/>
      </c>
      <c r="G484" s="43" t="str">
        <f xml:space="preserve"> IF(ДАННЫЕ!$F484="М",IF(E484&gt;=60,2,""),"")&amp;IF(ДАННЫЕ!$F484="Ж",IF(E484&gt;=55,2,""),"")</f>
        <v/>
      </c>
      <c r="H484" s="43" t="str">
        <f t="shared" ca="1" si="21"/>
        <v/>
      </c>
      <c r="I484" s="43" t="str">
        <f t="shared" ca="1" si="22"/>
        <v>03</v>
      </c>
      <c r="J484" s="28" t="str">
        <f ca="1">ДАННЫЕ!$F484&amp;H484&amp;I484&amp;ДАННЫЕ!$I484&amp;"m"&amp;IF(ДАННЫЕ!$I484&gt;0,IF(ДАННЫЕ!$J484&gt;0,0,1),"")&amp;"f"&amp;IF(ДАННЫЕ!$R484&gt;0,IF(YEAR(ДАННЫЕ!$F$1)=YEAR(ДАННЫЕ!$R484),1,0),0)&amp;"z"&amp;ДАННЫЕ!$R484&amp;"p"&amp;ДАННЫЕ!$S484&amp;"i"&amp;ДАННЫЕ!$T484&amp;"h"&amp;ДАННЫЕ!$K484&amp;"be"&amp;ДАННЫЕ!$BI484&amp;"CD"&amp;IF(ДАННЫЕ!BF484&gt;500,4,IF(ДАННЫЕ!BF484&gt;350,3,IF(ДАННЫЕ!BF484&gt;200,2,IF(ДАННЫЕ!BF484&gt;0,1,0))))&amp;"g"&amp;B484&amp;"d"&amp;H484&amp;"l"&amp;ДАННЫЕ!AT484&amp;"a"&amp;ДАННЫЕ!$V484&amp;"v"&amp;R484&amp;"k"&amp;ДАННЫЕ!$U484&amp;"s"&amp;ДАННЫЕ!$Y484&amp;"t"&amp;ДАННЫЕ!$X484&amp;"b"&amp;IF(ДАННЫЕ!$Q484&gt;1,1,0)&amp;"PP"&amp;ДАННЫЕ!Z484&amp;"c"&amp;S484&amp;"x"&amp;IF(ДАННЫЕ!$BY484&gt;0,IF(YEAR(ДАННЫЕ!$F$1)=YEAR(ДАННЫЕ!$BY484),1,0),0)&amp;"n"&amp;IF(ДАННЫЕ!$BZ484&gt;0,IF(YEAR(ДАННЫЕ!$F$1)=YEAR(ДАННЫЕ!$BZ484),1,0),0)&amp;"u"&amp;D484&amp;"z"&amp;IF(ДАННЫЕ!$CL484&gt;0,IF(YEAR(ДАННЫЕ!$F$1)&gt;YEAR(ДАННЫЕ!$CL484),11,12),0)</f>
        <v>03mf0zpihbeCD0g0dlav0kstb0PPc0x0n0u0z0</v>
      </c>
      <c r="K484" s="28" t="str">
        <f ca="1">ДАННЫЕ!$I484&amp;"x"&amp;B484&amp;"w"&amp;IF(T484+ДАННЫЕ!AD484+ДАННЫЕ!AE484+ДАННЫЕ!AF484+ДАННЫЕ!AG484+ДАННЫЕ!AH484+ДАННЫЕ!$AL484+ДАННЫЕ!AI484+ДАННЫЕ!AJ484+ДАННЫЕ!AK484+ДАННЫЕ!AP484+ДАННЫЕ!AQ484+ДАННЫЕ!AR484+ДАННЫЕ!$AM484+ДАННЫЕ!$AN484+ДАННЫЕ!AS484+ДАННЫЕ!AT484&gt;0,1,0)&amp;IF(OR(T484=2,ДАННЫЕ!AD484=2,ДАННЫЕ!AE484=2,ДАННЫЕ!AF484=2,ДАННЫЕ!AG484=2,ДАННЫЕ!AH484=2,ДАННЫЕ!$AL484=2,ДАННЫЕ!AI484=2,ДАННЫЕ!AJ484=2,ДАННЫЕ!AK484=2,ДАННЫЕ!AP484=2,ДАННЫЕ!AQ484=2,ДАННЫЕ!AR484=2,ДАННЫЕ!$AM484=2,ДАННЫЕ!$AN484=2,ДАННЫЕ!AS484=2,ДАННЫЕ!AT484=2),2,0)&amp;"t"&amp;IF(T484&gt;0,"1"&amp;T484,"00")&amp;"f"&amp;IF(ДАННЫЕ!$AC484,"1"&amp;ДАННЫЕ!$AC484,"00")&amp;"b"&amp;IF(ДАННЫЕ!$AD484,"1"&amp;ДАННЫЕ!$AD484,"00")&amp;"g"&amp;IF(ДАННЫЕ!$AF484,"1"&amp;ДАННЫЕ!$AF484,"00")&amp;"c"&amp;IF(ДАННЫЕ!$AG484,"1"&amp;ДАННЫЕ!$AG484,"00")&amp;"i"&amp;IF(ДАННЫЕ!$AH484,"1"&amp;ДАННЫЕ!$AH484,"00")&amp;"r"&amp;IF(ДАННЫЕ!$AL484,"1"&amp;ДАННЫЕ!$AL484,"00")&amp;"m"&amp;IF(ДАННЫЕ!$AI484,"1"&amp;ДАННЫЕ!$AI484,"00")&amp;"hS"&amp;IF(ДАННЫЕ!$AJ484,"1"&amp;ДАННЫЕ!$AJ484,"00")&amp;"hZ"&amp;IF(ДАННЫЕ!$AK484,"1"&amp;ДАННЫЕ!$AK484,"00")&amp;"p"&amp;IF(ДАННЫЕ!$AP484,"1"&amp;ДАННЫЕ!$AP484,"00")&amp;"k"&amp;IF(ДАННЫЕ!$AQ484,"1"&amp;ДАННЫЕ!$AQ484,"00")&amp;"z"&amp;IF(ДАННЫЕ!$AR484,"1"&amp;ДАННЫЕ!$AR484,"00")&amp;"j"&amp;IF(ДАННЫЕ!$AM484,"1"&amp;ДАННЫЕ!$AM484,"00")&amp;"n"&amp;IF(ДАННЫЕ!$AN484,"1"&amp;ДАННЫЕ!$AN484,"00")&amp;"E"&amp;ДАННЫЕ!BI484&amp;"L"&amp;ДАННЫЕ!AO484&amp;"h"&amp;IF(ДАННЫЕ!$AU484&gt;0,1,0)&amp;"v"&amp;IF(ДАННЫЕ!$AW484&gt;0,1,0)&amp;"a"&amp;IF(ДАННЫЕ!$AS484,"1"&amp;ДАННЫЕ!$AS484,"00")&amp;"s"&amp;IF(ДАННЫЕ!$AT484,"1"&amp;ДАННЫЕ!$AT484,"00")&amp;"u"&amp;IF(ДАННЫЕ!$CJ484&gt;0,1,0)&amp;"y"&amp;B484&amp;"d"&amp;H484&amp;"e"&amp;F484&amp;G484</f>
        <v>x0w00t00f00b00g00c00i00r00m00hS00hZ00p00k00z00j00n00ELh0v0a00s00u0y0de</v>
      </c>
      <c r="L484" s="28" t="str">
        <f ca="1">ДАННЫЕ!$I484&amp;"VN"&amp;IF(ДАННЫЕ!AW484&gt;0,11,10)&amp;"CD"&amp;IF(ДАННЫЕ!BF484&gt;500,16,IF(ДАННЫЕ!BF484&gt;350,15,IF(ДАННЫЕ!BF484&gt;=200,14,IF(ДАННЫЕ!BF484&gt;=100,13,IF(ДАННЫЕ!BF484&gt;=50,12,IF(ДАННЫЕ!BF484&gt;0,11,10))))))&amp;"AR"&amp;IF(ДАННЫЕ!BX484&gt;0,1,0)&amp;"GD"&amp;B484&amp;"VV"&amp;IF(E484&gt;=5,IF(E484&lt;18,1,0),0)</f>
        <v>VN10CD10AR0GD0VV0</v>
      </c>
      <c r="M484" s="28" t="str">
        <f>ДАННЫЕ!$I484&amp;"b"&amp;ДАННЫЕ!$BI484&amp;"r"&amp;ДАННЫЕ!$BJ484&amp;"CD"&amp;IF(ДАННЫЕ!BF484&gt;0,IF(ДАННЫЕ!BF484&lt;200,1,IF(ДАННЫЕ!BF484&lt;350,2,3)),0)&amp;"h"&amp;IF(ДАННЫЕ!$BK484+ДАННЫЕ!$BL484+ДАННЫЕ!$BM484&gt;0,1,0)&amp;"x"&amp;ДАННЫЕ!$BK484&amp;"y"&amp;ДАННЫЕ!$BL484&amp;"z"&amp;ДАННЫЕ!$BM484&amp;"c"&amp;IF(ДАННЫЕ!$BK484+ДАННЫЕ!$BL484+ДАННЫЕ!$BM484=3,1,0)&amp;"a"&amp;IF(ДАННЫЕ!$BQ484+ДАННЫЕ!$BR484&gt;0,1,0)&amp;"d"&amp;ДАННЫЕ!$BQ484&amp;"v"&amp;ДАННЫЕ!$BR484&amp;"p"&amp;ДАННЫЕ!$BS484&amp;"n"&amp;ДАННЫЕ!$BU484&amp;"t"&amp;ДАННЫЕ!$BV484&amp;"o"&amp;ДАННЫЕ!$BT484&amp;"l"&amp;IF(ДАННЫЕ!$BN484&gt;0,1,0)&amp;ДАННЫЕ!$BN484&amp;"g"&amp;ДАННЫЕ!$BO484&amp;"s"&amp;ДАННЫЕ!$BP484&amp;"DZ"&amp;IF(ДАННЫЕ!B484-ДАННЫЕ!G484 &lt; 60,IF(ДАННЫЕ!B484-ДАННЫЕ!G484 &gt;= 0,1,0),0)&amp;"u"&amp;IF(ДАННЫЕ!$CJ484&gt;0,1,0)</f>
        <v>brCD0h0xyzc0a0dvpntol0gsDZ1u0</v>
      </c>
      <c r="N484" s="28" t="str">
        <f ca="1">ДАННЫЕ!$F484&amp;ДАННЫЕ!$I484&amp;"g"&amp;B484&amp;"cf"&amp;D484&amp;"a"&amp;IF(ДАННЫЕ!$BX484&gt;0,1,0)&amp;IF(ДАННЫЕ!$BF484&gt;500,1,IF(ДАННЫЕ!$BF484&gt;350,2,IF(ДАННЫЕ!$BF484&gt;=200,3,IF(ДАННЫЕ!$BF484&gt;=100,4,IF(ДАННЫЕ!$BF484&gt;=50,5,IF(ДАННЫЕ!$BF484&lt;50,6,0))))))&amp;"AR"&amp;IF(DATEDIF(ДАННЫЕ!$BX484,ДАННЫЕ!$F$1,"y")&gt;1,1,0)&amp;"VG"&amp;IF(ДАННЫЕ!$BH484="0",1,0)&amp;"o"&amp;IF(T484+ДАННЫЕ!$AF484+ДАННЫЕ!$AG484+ДАННЫЕ!$AH484+ДАННЫЕ!$AI484+ДАННЫЕ!$AJ484+ДАННЫЕ!$AP484+ДАННЫЕ!$AQ484+ДАННЫЕ!$AR484+ДАННЫЕ!$AU484+ДАННЫЕ!$AW484+ДАННЫЕ!$AS484+ДАННЫЕ!$AT484&gt;0,1,0)&amp;"x"&amp;ДАННЫЕ!$AG484&amp;"p"&amp;IF(ДАННЫЕ!$BY484&gt;0,1,0)&amp;"v"&amp;IF(ДАННЫЕ!$BZ484&gt;0,1,0)&amp;"n"&amp;ДАННЫЕ!$CA484&amp;"t"&amp;ДАННЫЕ!$AY484&amp;"k"&amp;ДАННЫЕ!$CB484&amp;"q"&amp;ДАННЫЕ!$CC484&amp;"w"&amp;ДАННЫЕ!$CD484&amp;"e"&amp;ДАННЫЕ!$CE484&amp;"m"&amp;ДАННЫЕ!$CF484&amp;"c"&amp;ДАННЫЕ!$CG484&amp;"z"&amp;ДАННЫЕ!$CH484&amp;"d"&amp;IF(H484=4,1,0)&amp;"s"&amp;IF(ДАННЫЕ!$J484=1,0,1)&amp;"u"&amp;IF(ДАННЫЕ!$CJ484&gt;0,1,0)</f>
        <v>g0cf0a06AR1VG0o0xp0v0ntkqwemczd0s1u0</v>
      </c>
      <c r="O484" s="28" t="str">
        <f>ДАННЫЕ!$I484&amp;"g"&amp;B484&amp;A484&amp;"f"&amp;P484&amp;"c"&amp;IF(ДАННЫЕ!$U484&gt;0,1,0)&amp;"s"&amp;IF(ДАННЫЕ!$Q484&gt;0,IF(YEAR(ДАННЫЕ!$F$1)=YEAR(ДАННЫЕ!$Q484),IF(MONTH(ДАННЫЕ!$F$1)=MONTH(ДАННЫЕ!$Q484),111,11),1),0)&amp;"i"&amp;IF(ДАННЫЕ!$R484+ДАННЫЕ!$S484+ДАННЫЕ!$T484=0,0,1)&amp;"h"&amp;IF(ДАННЫЕ!$P484&gt;0,1,0)&amp;"p"&amp;IF(ДАННЫЕ!$CI484&gt;0,IF(YEAR(ДАННЫЕ!$F$1)=YEAR(ДАННЫЕ!$CI484),IF(MONTH(ДАННЫЕ!$F$1)=MONTH(ДАННЫЕ!$CI484),111,11),1),0)&amp;"d"&amp;IF(ДАННЫЕ!$CJ484&gt;0,IF(YEAR(ДАННЫЕ!$F$1)=YEAR(ДАННЫЕ!$CJ484),IF(MONTH(ДАННЫЕ!$F$1)=MONTH(ДАННЫЕ!$CJ484),111,11),1),0)&amp;"o"&amp;IF(ДАННЫЕ!$CK484&gt;0,IF(MONTH(ДАННЫЕ!$F$1)=MONTH(ДАННЫЕ!$CK484),111,11),0)&amp;"v"&amp;IF(ДАННЫЕ!$BE484&gt;0,IF(MONTH(ДАННЫЕ!$F$1)=MONTH(ДАННЫЕ!$BE484),111,11),0)</f>
        <v>g00f0c0s0i0h0p0d0o0v0</v>
      </c>
      <c r="P484" s="15">
        <f t="shared" si="23"/>
        <v>0</v>
      </c>
      <c r="Q484" s="15">
        <f>IF(ДАННЫЕ!$F$1&gt;ДАННЫЕ!$N484,IF(YEAR(ДАННЫЕ!$F$1)=YEAR(ДАННЫЕ!M484),1,0),0)</f>
        <v>0</v>
      </c>
      <c r="R484" s="15">
        <f>IF(ДАННЫЕ!$F$1&gt;ДАННЫЕ!$N484,IF(YEAR(ДАННЫЕ!$F$1)=YEAR(ДАННЫЕ!N484),1,0),0)</f>
        <v>0</v>
      </c>
      <c r="S484" s="15">
        <f>IF(ДАННЫЕ!$AA484="2А",1,IF(ДАННЫЕ!$AA484="2Б",2,IF(ДАННЫЕ!$AA484="2В",3,IF(ДАННЫЕ!$AA484=3,4,IF(ДАННЫЕ!$AA484="4А",5,IF(ДАННЫЕ!$AA484="4Б",6,IF(ДАННЫЕ!$AA484="4В",7,IF(ДАННЫЕ!$AA484=5,8,0))))))))</f>
        <v>0</v>
      </c>
      <c r="T484" s="15">
        <f>IF(OR(ДАННЫЕ!$AC484=2,ДАННЫЕ!$AD484=2,ДАННЫЕ!$AE484=2),2,IF(OR(ДАННЫЕ!$AC484=1,ДАННЫЕ!$AD484=1,ДАННЫЕ!$AE484=1),1,0))</f>
        <v>0</v>
      </c>
    </row>
    <row r="485" spans="1:20" ht="15" customHeight="1" x14ac:dyDescent="0.2">
      <c r="A485" s="78">
        <f>IF(B485&gt;0,IF(MONTH(ДАННЫЕ!$F$1)=MONTH(ДАННЫЕ!$B485),1,0),0)</f>
        <v>0</v>
      </c>
      <c r="B485" s="14">
        <f>IF(ДАННЫЕ!$B485&gt;0,IF(YEAR(ДАННЫЕ!$F$1)=YEAR(ДАННЫЕ!$B485),1,0),0)</f>
        <v>0</v>
      </c>
      <c r="C485" s="14">
        <f>IF(ДАННЫЕ!$CM485&gt;0,IF(YEAR(ДАННЫЕ!$F$1)=YEAR(ДАННЫЕ!$CM485),1,0),0)</f>
        <v>0</v>
      </c>
      <c r="D485" s="14">
        <f>IF(ДАННЫЕ!$CJ485&gt;0,IF(ДАННЫЕ!$CL485&gt;ДАННЫЕ!$F$1,1,IF(ДАННЫЕ!$CL485&gt;0,0,1)),0)</f>
        <v>0</v>
      </c>
      <c r="E485" s="43" t="str">
        <f ca="1">IF(ДАННЫЕ!$F$1&gt;0,IF(ДАННЫЕ!$G485&gt;0,DATEDIF(ДАННЫЕ!$G485,ДАННЫЕ!$F$1,"y"),""),IF(ДАННЫЕ!$G485&gt;0,DATEDIF(ДАННЫЕ!$G485,TODAY(),"y"),""))</f>
        <v/>
      </c>
      <c r="F485" s="43" t="str">
        <f xml:space="preserve"> IF(ДАННЫЕ!$F485="М",IF(E485&gt;=18,IF(E485&lt;60,1,""),""),"")&amp;IF(ДАННЫЕ!$F485="Ж",IF(E485&gt;=18,IF(E485&lt;55,1,""),""),"")</f>
        <v/>
      </c>
      <c r="G485" s="43" t="str">
        <f xml:space="preserve"> IF(ДАННЫЕ!$F485="М",IF(E485&gt;=60,2,""),"")&amp;IF(ДАННЫЕ!$F485="Ж",IF(E485&gt;=55,2,""),"")</f>
        <v/>
      </c>
      <c r="H485" s="43" t="str">
        <f t="shared" ca="1" si="21"/>
        <v/>
      </c>
      <c r="I485" s="43" t="str">
        <f t="shared" ca="1" si="22"/>
        <v>03</v>
      </c>
      <c r="J485" s="28" t="str">
        <f ca="1">ДАННЫЕ!$F485&amp;H485&amp;I485&amp;ДАННЫЕ!$I485&amp;"m"&amp;IF(ДАННЫЕ!$I485&gt;0,IF(ДАННЫЕ!$J485&gt;0,0,1),"")&amp;"f"&amp;IF(ДАННЫЕ!$R485&gt;0,IF(YEAR(ДАННЫЕ!$F$1)=YEAR(ДАННЫЕ!$R485),1,0),0)&amp;"z"&amp;ДАННЫЕ!$R485&amp;"p"&amp;ДАННЫЕ!$S485&amp;"i"&amp;ДАННЫЕ!$T485&amp;"h"&amp;ДАННЫЕ!$K485&amp;"be"&amp;ДАННЫЕ!$BI485&amp;"CD"&amp;IF(ДАННЫЕ!BF485&gt;500,4,IF(ДАННЫЕ!BF485&gt;350,3,IF(ДАННЫЕ!BF485&gt;200,2,IF(ДАННЫЕ!BF485&gt;0,1,0))))&amp;"g"&amp;B485&amp;"d"&amp;H485&amp;"l"&amp;ДАННЫЕ!AT485&amp;"a"&amp;ДАННЫЕ!$V485&amp;"v"&amp;R485&amp;"k"&amp;ДАННЫЕ!$U485&amp;"s"&amp;ДАННЫЕ!$Y485&amp;"t"&amp;ДАННЫЕ!$X485&amp;"b"&amp;IF(ДАННЫЕ!$Q485&gt;1,1,0)&amp;"PP"&amp;ДАННЫЕ!Z485&amp;"c"&amp;S485&amp;"x"&amp;IF(ДАННЫЕ!$BY485&gt;0,IF(YEAR(ДАННЫЕ!$F$1)=YEAR(ДАННЫЕ!$BY485),1,0),0)&amp;"n"&amp;IF(ДАННЫЕ!$BZ485&gt;0,IF(YEAR(ДАННЫЕ!$F$1)=YEAR(ДАННЫЕ!$BZ485),1,0),0)&amp;"u"&amp;D485&amp;"z"&amp;IF(ДАННЫЕ!$CL485&gt;0,IF(YEAR(ДАННЫЕ!$F$1)&gt;YEAR(ДАННЫЕ!$CL485),11,12),0)</f>
        <v>03mf0zpihbeCD0g0dlav0kstb0PPc0x0n0u0z0</v>
      </c>
      <c r="K485" s="28" t="str">
        <f ca="1">ДАННЫЕ!$I485&amp;"x"&amp;B485&amp;"w"&amp;IF(T485+ДАННЫЕ!AD485+ДАННЫЕ!AE485+ДАННЫЕ!AF485+ДАННЫЕ!AG485+ДАННЫЕ!AH485+ДАННЫЕ!$AL485+ДАННЫЕ!AI485+ДАННЫЕ!AJ485+ДАННЫЕ!AK485+ДАННЫЕ!AP485+ДАННЫЕ!AQ485+ДАННЫЕ!AR485+ДАННЫЕ!$AM485+ДАННЫЕ!$AN485+ДАННЫЕ!AS485+ДАННЫЕ!AT485&gt;0,1,0)&amp;IF(OR(T485=2,ДАННЫЕ!AD485=2,ДАННЫЕ!AE485=2,ДАННЫЕ!AF485=2,ДАННЫЕ!AG485=2,ДАННЫЕ!AH485=2,ДАННЫЕ!$AL485=2,ДАННЫЕ!AI485=2,ДАННЫЕ!AJ485=2,ДАННЫЕ!AK485=2,ДАННЫЕ!AP485=2,ДАННЫЕ!AQ485=2,ДАННЫЕ!AR485=2,ДАННЫЕ!$AM485=2,ДАННЫЕ!$AN485=2,ДАННЫЕ!AS485=2,ДАННЫЕ!AT485=2),2,0)&amp;"t"&amp;IF(T485&gt;0,"1"&amp;T485,"00")&amp;"f"&amp;IF(ДАННЫЕ!$AC485,"1"&amp;ДАННЫЕ!$AC485,"00")&amp;"b"&amp;IF(ДАННЫЕ!$AD485,"1"&amp;ДАННЫЕ!$AD485,"00")&amp;"g"&amp;IF(ДАННЫЕ!$AF485,"1"&amp;ДАННЫЕ!$AF485,"00")&amp;"c"&amp;IF(ДАННЫЕ!$AG485,"1"&amp;ДАННЫЕ!$AG485,"00")&amp;"i"&amp;IF(ДАННЫЕ!$AH485,"1"&amp;ДАННЫЕ!$AH485,"00")&amp;"r"&amp;IF(ДАННЫЕ!$AL485,"1"&amp;ДАННЫЕ!$AL485,"00")&amp;"m"&amp;IF(ДАННЫЕ!$AI485,"1"&amp;ДАННЫЕ!$AI485,"00")&amp;"hS"&amp;IF(ДАННЫЕ!$AJ485,"1"&amp;ДАННЫЕ!$AJ485,"00")&amp;"hZ"&amp;IF(ДАННЫЕ!$AK485,"1"&amp;ДАННЫЕ!$AK485,"00")&amp;"p"&amp;IF(ДАННЫЕ!$AP485,"1"&amp;ДАННЫЕ!$AP485,"00")&amp;"k"&amp;IF(ДАННЫЕ!$AQ485,"1"&amp;ДАННЫЕ!$AQ485,"00")&amp;"z"&amp;IF(ДАННЫЕ!$AR485,"1"&amp;ДАННЫЕ!$AR485,"00")&amp;"j"&amp;IF(ДАННЫЕ!$AM485,"1"&amp;ДАННЫЕ!$AM485,"00")&amp;"n"&amp;IF(ДАННЫЕ!$AN485,"1"&amp;ДАННЫЕ!$AN485,"00")&amp;"E"&amp;ДАННЫЕ!BI485&amp;"L"&amp;ДАННЫЕ!AO485&amp;"h"&amp;IF(ДАННЫЕ!$AU485&gt;0,1,0)&amp;"v"&amp;IF(ДАННЫЕ!$AW485&gt;0,1,0)&amp;"a"&amp;IF(ДАННЫЕ!$AS485,"1"&amp;ДАННЫЕ!$AS485,"00")&amp;"s"&amp;IF(ДАННЫЕ!$AT485,"1"&amp;ДАННЫЕ!$AT485,"00")&amp;"u"&amp;IF(ДАННЫЕ!$CJ485&gt;0,1,0)&amp;"y"&amp;B485&amp;"d"&amp;H485&amp;"e"&amp;F485&amp;G485</f>
        <v>x0w00t00f00b00g00c00i00r00m00hS00hZ00p00k00z00j00n00ELh0v0a00s00u0y0de</v>
      </c>
      <c r="L485" s="28" t="str">
        <f ca="1">ДАННЫЕ!$I485&amp;"VN"&amp;IF(ДАННЫЕ!AW485&gt;0,11,10)&amp;"CD"&amp;IF(ДАННЫЕ!BF485&gt;500,16,IF(ДАННЫЕ!BF485&gt;350,15,IF(ДАННЫЕ!BF485&gt;=200,14,IF(ДАННЫЕ!BF485&gt;=100,13,IF(ДАННЫЕ!BF485&gt;=50,12,IF(ДАННЫЕ!BF485&gt;0,11,10))))))&amp;"AR"&amp;IF(ДАННЫЕ!BX485&gt;0,1,0)&amp;"GD"&amp;B485&amp;"VV"&amp;IF(E485&gt;=5,IF(E485&lt;18,1,0),0)</f>
        <v>VN10CD10AR0GD0VV0</v>
      </c>
      <c r="M485" s="28" t="str">
        <f>ДАННЫЕ!$I485&amp;"b"&amp;ДАННЫЕ!$BI485&amp;"r"&amp;ДАННЫЕ!$BJ485&amp;"CD"&amp;IF(ДАННЫЕ!BF485&gt;0,IF(ДАННЫЕ!BF485&lt;200,1,IF(ДАННЫЕ!BF485&lt;350,2,3)),0)&amp;"h"&amp;IF(ДАННЫЕ!$BK485+ДАННЫЕ!$BL485+ДАННЫЕ!$BM485&gt;0,1,0)&amp;"x"&amp;ДАННЫЕ!$BK485&amp;"y"&amp;ДАННЫЕ!$BL485&amp;"z"&amp;ДАННЫЕ!$BM485&amp;"c"&amp;IF(ДАННЫЕ!$BK485+ДАННЫЕ!$BL485+ДАННЫЕ!$BM485=3,1,0)&amp;"a"&amp;IF(ДАННЫЕ!$BQ485+ДАННЫЕ!$BR485&gt;0,1,0)&amp;"d"&amp;ДАННЫЕ!$BQ485&amp;"v"&amp;ДАННЫЕ!$BR485&amp;"p"&amp;ДАННЫЕ!$BS485&amp;"n"&amp;ДАННЫЕ!$BU485&amp;"t"&amp;ДАННЫЕ!$BV485&amp;"o"&amp;ДАННЫЕ!$BT485&amp;"l"&amp;IF(ДАННЫЕ!$BN485&gt;0,1,0)&amp;ДАННЫЕ!$BN485&amp;"g"&amp;ДАННЫЕ!$BO485&amp;"s"&amp;ДАННЫЕ!$BP485&amp;"DZ"&amp;IF(ДАННЫЕ!B485-ДАННЫЕ!G485 &lt; 60,IF(ДАННЫЕ!B485-ДАННЫЕ!G485 &gt;= 0,1,0),0)&amp;"u"&amp;IF(ДАННЫЕ!$CJ485&gt;0,1,0)</f>
        <v>brCD0h0xyzc0a0dvpntol0gsDZ1u0</v>
      </c>
      <c r="N485" s="28" t="str">
        <f ca="1">ДАННЫЕ!$F485&amp;ДАННЫЕ!$I485&amp;"g"&amp;B485&amp;"cf"&amp;D485&amp;"a"&amp;IF(ДАННЫЕ!$BX485&gt;0,1,0)&amp;IF(ДАННЫЕ!$BF485&gt;500,1,IF(ДАННЫЕ!$BF485&gt;350,2,IF(ДАННЫЕ!$BF485&gt;=200,3,IF(ДАННЫЕ!$BF485&gt;=100,4,IF(ДАННЫЕ!$BF485&gt;=50,5,IF(ДАННЫЕ!$BF485&lt;50,6,0))))))&amp;"AR"&amp;IF(DATEDIF(ДАННЫЕ!$BX485,ДАННЫЕ!$F$1,"y")&gt;1,1,0)&amp;"VG"&amp;IF(ДАННЫЕ!$BH485="0",1,0)&amp;"o"&amp;IF(T485+ДАННЫЕ!$AF485+ДАННЫЕ!$AG485+ДАННЫЕ!$AH485+ДАННЫЕ!$AI485+ДАННЫЕ!$AJ485+ДАННЫЕ!$AP485+ДАННЫЕ!$AQ485+ДАННЫЕ!$AR485+ДАННЫЕ!$AU485+ДАННЫЕ!$AW485+ДАННЫЕ!$AS485+ДАННЫЕ!$AT485&gt;0,1,0)&amp;"x"&amp;ДАННЫЕ!$AG485&amp;"p"&amp;IF(ДАННЫЕ!$BY485&gt;0,1,0)&amp;"v"&amp;IF(ДАННЫЕ!$BZ485&gt;0,1,0)&amp;"n"&amp;ДАННЫЕ!$CA485&amp;"t"&amp;ДАННЫЕ!$AY485&amp;"k"&amp;ДАННЫЕ!$CB485&amp;"q"&amp;ДАННЫЕ!$CC485&amp;"w"&amp;ДАННЫЕ!$CD485&amp;"e"&amp;ДАННЫЕ!$CE485&amp;"m"&amp;ДАННЫЕ!$CF485&amp;"c"&amp;ДАННЫЕ!$CG485&amp;"z"&amp;ДАННЫЕ!$CH485&amp;"d"&amp;IF(H485=4,1,0)&amp;"s"&amp;IF(ДАННЫЕ!$J485=1,0,1)&amp;"u"&amp;IF(ДАННЫЕ!$CJ485&gt;0,1,0)</f>
        <v>g0cf0a06AR1VG0o0xp0v0ntkqwemczd0s1u0</v>
      </c>
      <c r="O485" s="28" t="str">
        <f>ДАННЫЕ!$I485&amp;"g"&amp;B485&amp;A485&amp;"f"&amp;P485&amp;"c"&amp;IF(ДАННЫЕ!$U485&gt;0,1,0)&amp;"s"&amp;IF(ДАННЫЕ!$Q485&gt;0,IF(YEAR(ДАННЫЕ!$F$1)=YEAR(ДАННЫЕ!$Q485),IF(MONTH(ДАННЫЕ!$F$1)=MONTH(ДАННЫЕ!$Q485),111,11),1),0)&amp;"i"&amp;IF(ДАННЫЕ!$R485+ДАННЫЕ!$S485+ДАННЫЕ!$T485=0,0,1)&amp;"h"&amp;IF(ДАННЫЕ!$P485&gt;0,1,0)&amp;"p"&amp;IF(ДАННЫЕ!$CI485&gt;0,IF(YEAR(ДАННЫЕ!$F$1)=YEAR(ДАННЫЕ!$CI485),IF(MONTH(ДАННЫЕ!$F$1)=MONTH(ДАННЫЕ!$CI485),111,11),1),0)&amp;"d"&amp;IF(ДАННЫЕ!$CJ485&gt;0,IF(YEAR(ДАННЫЕ!$F$1)=YEAR(ДАННЫЕ!$CJ485),IF(MONTH(ДАННЫЕ!$F$1)=MONTH(ДАННЫЕ!$CJ485),111,11),1),0)&amp;"o"&amp;IF(ДАННЫЕ!$CK485&gt;0,IF(MONTH(ДАННЫЕ!$F$1)=MONTH(ДАННЫЕ!$CK485),111,11),0)&amp;"v"&amp;IF(ДАННЫЕ!$BE485&gt;0,IF(MONTH(ДАННЫЕ!$F$1)=MONTH(ДАННЫЕ!$BE485),111,11),0)</f>
        <v>g00f0c0s0i0h0p0d0o0v0</v>
      </c>
      <c r="P485" s="15">
        <f t="shared" si="23"/>
        <v>0</v>
      </c>
      <c r="Q485" s="15">
        <f>IF(ДАННЫЕ!$F$1&gt;ДАННЫЕ!$N485,IF(YEAR(ДАННЫЕ!$F$1)=YEAR(ДАННЫЕ!M485),1,0),0)</f>
        <v>0</v>
      </c>
      <c r="R485" s="15">
        <f>IF(ДАННЫЕ!$F$1&gt;ДАННЫЕ!$N485,IF(YEAR(ДАННЫЕ!$F$1)=YEAR(ДАННЫЕ!N485),1,0),0)</f>
        <v>0</v>
      </c>
      <c r="S485" s="15">
        <f>IF(ДАННЫЕ!$AA485="2А",1,IF(ДАННЫЕ!$AA485="2Б",2,IF(ДАННЫЕ!$AA485="2В",3,IF(ДАННЫЕ!$AA485=3,4,IF(ДАННЫЕ!$AA485="4А",5,IF(ДАННЫЕ!$AA485="4Б",6,IF(ДАННЫЕ!$AA485="4В",7,IF(ДАННЫЕ!$AA485=5,8,0))))))))</f>
        <v>0</v>
      </c>
      <c r="T485" s="15">
        <f>IF(OR(ДАННЫЕ!$AC485=2,ДАННЫЕ!$AD485=2,ДАННЫЕ!$AE485=2),2,IF(OR(ДАННЫЕ!$AC485=1,ДАННЫЕ!$AD485=1,ДАННЫЕ!$AE485=1),1,0))</f>
        <v>0</v>
      </c>
    </row>
    <row r="486" spans="1:20" ht="15" customHeight="1" x14ac:dyDescent="0.2">
      <c r="A486" s="78">
        <f>IF(B486&gt;0,IF(MONTH(ДАННЫЕ!$F$1)=MONTH(ДАННЫЕ!$B486),1,0),0)</f>
        <v>0</v>
      </c>
      <c r="B486" s="14">
        <f>IF(ДАННЫЕ!$B486&gt;0,IF(YEAR(ДАННЫЕ!$F$1)=YEAR(ДАННЫЕ!$B486),1,0),0)</f>
        <v>0</v>
      </c>
      <c r="C486" s="14">
        <f>IF(ДАННЫЕ!$CM486&gt;0,IF(YEAR(ДАННЫЕ!$F$1)=YEAR(ДАННЫЕ!$CM486),1,0),0)</f>
        <v>0</v>
      </c>
      <c r="D486" s="14">
        <f>IF(ДАННЫЕ!$CJ486&gt;0,IF(ДАННЫЕ!$CL486&gt;ДАННЫЕ!$F$1,1,IF(ДАННЫЕ!$CL486&gt;0,0,1)),0)</f>
        <v>0</v>
      </c>
      <c r="E486" s="43" t="str">
        <f ca="1">IF(ДАННЫЕ!$F$1&gt;0,IF(ДАННЫЕ!$G486&gt;0,DATEDIF(ДАННЫЕ!$G486,ДАННЫЕ!$F$1,"y"),""),IF(ДАННЫЕ!$G486&gt;0,DATEDIF(ДАННЫЕ!$G486,TODAY(),"y"),""))</f>
        <v/>
      </c>
      <c r="F486" s="43" t="str">
        <f xml:space="preserve"> IF(ДАННЫЕ!$F486="М",IF(E486&gt;=18,IF(E486&lt;60,1,""),""),"")&amp;IF(ДАННЫЕ!$F486="Ж",IF(E486&gt;=18,IF(E486&lt;55,1,""),""),"")</f>
        <v/>
      </c>
      <c r="G486" s="43" t="str">
        <f xml:space="preserve"> IF(ДАННЫЕ!$F486="М",IF(E486&gt;=60,2,""),"")&amp;IF(ДАННЫЕ!$F486="Ж",IF(E486&gt;=55,2,""),"")</f>
        <v/>
      </c>
      <c r="H486" s="43" t="str">
        <f t="shared" ca="1" si="21"/>
        <v/>
      </c>
      <c r="I486" s="43" t="str">
        <f t="shared" ca="1" si="22"/>
        <v>03</v>
      </c>
      <c r="J486" s="28" t="str">
        <f ca="1">ДАННЫЕ!$F486&amp;H486&amp;I486&amp;ДАННЫЕ!$I486&amp;"m"&amp;IF(ДАННЫЕ!$I486&gt;0,IF(ДАННЫЕ!$J486&gt;0,0,1),"")&amp;"f"&amp;IF(ДАННЫЕ!$R486&gt;0,IF(YEAR(ДАННЫЕ!$F$1)=YEAR(ДАННЫЕ!$R486),1,0),0)&amp;"z"&amp;ДАННЫЕ!$R486&amp;"p"&amp;ДАННЫЕ!$S486&amp;"i"&amp;ДАННЫЕ!$T486&amp;"h"&amp;ДАННЫЕ!$K486&amp;"be"&amp;ДАННЫЕ!$BI486&amp;"CD"&amp;IF(ДАННЫЕ!BF486&gt;500,4,IF(ДАННЫЕ!BF486&gt;350,3,IF(ДАННЫЕ!BF486&gt;200,2,IF(ДАННЫЕ!BF486&gt;0,1,0))))&amp;"g"&amp;B486&amp;"d"&amp;H486&amp;"l"&amp;ДАННЫЕ!AT486&amp;"a"&amp;ДАННЫЕ!$V486&amp;"v"&amp;R486&amp;"k"&amp;ДАННЫЕ!$U486&amp;"s"&amp;ДАННЫЕ!$Y486&amp;"t"&amp;ДАННЫЕ!$X486&amp;"b"&amp;IF(ДАННЫЕ!$Q486&gt;1,1,0)&amp;"PP"&amp;ДАННЫЕ!Z486&amp;"c"&amp;S486&amp;"x"&amp;IF(ДАННЫЕ!$BY486&gt;0,IF(YEAR(ДАННЫЕ!$F$1)=YEAR(ДАННЫЕ!$BY486),1,0),0)&amp;"n"&amp;IF(ДАННЫЕ!$BZ486&gt;0,IF(YEAR(ДАННЫЕ!$F$1)=YEAR(ДАННЫЕ!$BZ486),1,0),0)&amp;"u"&amp;D486&amp;"z"&amp;IF(ДАННЫЕ!$CL486&gt;0,IF(YEAR(ДАННЫЕ!$F$1)&gt;YEAR(ДАННЫЕ!$CL486),11,12),0)</f>
        <v>03mf0zpihbeCD0g0dlav0kstb0PPc0x0n0u0z0</v>
      </c>
      <c r="K486" s="28" t="str">
        <f ca="1">ДАННЫЕ!$I486&amp;"x"&amp;B486&amp;"w"&amp;IF(T486+ДАННЫЕ!AD486+ДАННЫЕ!AE486+ДАННЫЕ!AF486+ДАННЫЕ!AG486+ДАННЫЕ!AH486+ДАННЫЕ!$AL486+ДАННЫЕ!AI486+ДАННЫЕ!AJ486+ДАННЫЕ!AK486+ДАННЫЕ!AP486+ДАННЫЕ!AQ486+ДАННЫЕ!AR486+ДАННЫЕ!$AM486+ДАННЫЕ!$AN486+ДАННЫЕ!AS486+ДАННЫЕ!AT486&gt;0,1,0)&amp;IF(OR(T486=2,ДАННЫЕ!AD486=2,ДАННЫЕ!AE486=2,ДАННЫЕ!AF486=2,ДАННЫЕ!AG486=2,ДАННЫЕ!AH486=2,ДАННЫЕ!$AL486=2,ДАННЫЕ!AI486=2,ДАННЫЕ!AJ486=2,ДАННЫЕ!AK486=2,ДАННЫЕ!AP486=2,ДАННЫЕ!AQ486=2,ДАННЫЕ!AR486=2,ДАННЫЕ!$AM486=2,ДАННЫЕ!$AN486=2,ДАННЫЕ!AS486=2,ДАННЫЕ!AT486=2),2,0)&amp;"t"&amp;IF(T486&gt;0,"1"&amp;T486,"00")&amp;"f"&amp;IF(ДАННЫЕ!$AC486,"1"&amp;ДАННЫЕ!$AC486,"00")&amp;"b"&amp;IF(ДАННЫЕ!$AD486,"1"&amp;ДАННЫЕ!$AD486,"00")&amp;"g"&amp;IF(ДАННЫЕ!$AF486,"1"&amp;ДАННЫЕ!$AF486,"00")&amp;"c"&amp;IF(ДАННЫЕ!$AG486,"1"&amp;ДАННЫЕ!$AG486,"00")&amp;"i"&amp;IF(ДАННЫЕ!$AH486,"1"&amp;ДАННЫЕ!$AH486,"00")&amp;"r"&amp;IF(ДАННЫЕ!$AL486,"1"&amp;ДАННЫЕ!$AL486,"00")&amp;"m"&amp;IF(ДАННЫЕ!$AI486,"1"&amp;ДАННЫЕ!$AI486,"00")&amp;"hS"&amp;IF(ДАННЫЕ!$AJ486,"1"&amp;ДАННЫЕ!$AJ486,"00")&amp;"hZ"&amp;IF(ДАННЫЕ!$AK486,"1"&amp;ДАННЫЕ!$AK486,"00")&amp;"p"&amp;IF(ДАННЫЕ!$AP486,"1"&amp;ДАННЫЕ!$AP486,"00")&amp;"k"&amp;IF(ДАННЫЕ!$AQ486,"1"&amp;ДАННЫЕ!$AQ486,"00")&amp;"z"&amp;IF(ДАННЫЕ!$AR486,"1"&amp;ДАННЫЕ!$AR486,"00")&amp;"j"&amp;IF(ДАННЫЕ!$AM486,"1"&amp;ДАННЫЕ!$AM486,"00")&amp;"n"&amp;IF(ДАННЫЕ!$AN486,"1"&amp;ДАННЫЕ!$AN486,"00")&amp;"E"&amp;ДАННЫЕ!BI486&amp;"L"&amp;ДАННЫЕ!AO486&amp;"h"&amp;IF(ДАННЫЕ!$AU486&gt;0,1,0)&amp;"v"&amp;IF(ДАННЫЕ!$AW486&gt;0,1,0)&amp;"a"&amp;IF(ДАННЫЕ!$AS486,"1"&amp;ДАННЫЕ!$AS486,"00")&amp;"s"&amp;IF(ДАННЫЕ!$AT486,"1"&amp;ДАННЫЕ!$AT486,"00")&amp;"u"&amp;IF(ДАННЫЕ!$CJ486&gt;0,1,0)&amp;"y"&amp;B486&amp;"d"&amp;H486&amp;"e"&amp;F486&amp;G486</f>
        <v>x0w00t00f00b00g00c00i00r00m00hS00hZ00p00k00z00j00n00ELh0v0a00s00u0y0de</v>
      </c>
      <c r="L486" s="28" t="str">
        <f ca="1">ДАННЫЕ!$I486&amp;"VN"&amp;IF(ДАННЫЕ!AW486&gt;0,11,10)&amp;"CD"&amp;IF(ДАННЫЕ!BF486&gt;500,16,IF(ДАННЫЕ!BF486&gt;350,15,IF(ДАННЫЕ!BF486&gt;=200,14,IF(ДАННЫЕ!BF486&gt;=100,13,IF(ДАННЫЕ!BF486&gt;=50,12,IF(ДАННЫЕ!BF486&gt;0,11,10))))))&amp;"AR"&amp;IF(ДАННЫЕ!BX486&gt;0,1,0)&amp;"GD"&amp;B486&amp;"VV"&amp;IF(E486&gt;=5,IF(E486&lt;18,1,0),0)</f>
        <v>VN10CD10AR0GD0VV0</v>
      </c>
      <c r="M486" s="28" t="str">
        <f>ДАННЫЕ!$I486&amp;"b"&amp;ДАННЫЕ!$BI486&amp;"r"&amp;ДАННЫЕ!$BJ486&amp;"CD"&amp;IF(ДАННЫЕ!BF486&gt;0,IF(ДАННЫЕ!BF486&lt;200,1,IF(ДАННЫЕ!BF486&lt;350,2,3)),0)&amp;"h"&amp;IF(ДАННЫЕ!$BK486+ДАННЫЕ!$BL486+ДАННЫЕ!$BM486&gt;0,1,0)&amp;"x"&amp;ДАННЫЕ!$BK486&amp;"y"&amp;ДАННЫЕ!$BL486&amp;"z"&amp;ДАННЫЕ!$BM486&amp;"c"&amp;IF(ДАННЫЕ!$BK486+ДАННЫЕ!$BL486+ДАННЫЕ!$BM486=3,1,0)&amp;"a"&amp;IF(ДАННЫЕ!$BQ486+ДАННЫЕ!$BR486&gt;0,1,0)&amp;"d"&amp;ДАННЫЕ!$BQ486&amp;"v"&amp;ДАННЫЕ!$BR486&amp;"p"&amp;ДАННЫЕ!$BS486&amp;"n"&amp;ДАННЫЕ!$BU486&amp;"t"&amp;ДАННЫЕ!$BV486&amp;"o"&amp;ДАННЫЕ!$BT486&amp;"l"&amp;IF(ДАННЫЕ!$BN486&gt;0,1,0)&amp;ДАННЫЕ!$BN486&amp;"g"&amp;ДАННЫЕ!$BO486&amp;"s"&amp;ДАННЫЕ!$BP486&amp;"DZ"&amp;IF(ДАННЫЕ!B486-ДАННЫЕ!G486 &lt; 60,IF(ДАННЫЕ!B486-ДАННЫЕ!G486 &gt;= 0,1,0),0)&amp;"u"&amp;IF(ДАННЫЕ!$CJ486&gt;0,1,0)</f>
        <v>brCD0h0xyzc0a0dvpntol0gsDZ1u0</v>
      </c>
      <c r="N486" s="28" t="str">
        <f ca="1">ДАННЫЕ!$F486&amp;ДАННЫЕ!$I486&amp;"g"&amp;B486&amp;"cf"&amp;D486&amp;"a"&amp;IF(ДАННЫЕ!$BX486&gt;0,1,0)&amp;IF(ДАННЫЕ!$BF486&gt;500,1,IF(ДАННЫЕ!$BF486&gt;350,2,IF(ДАННЫЕ!$BF486&gt;=200,3,IF(ДАННЫЕ!$BF486&gt;=100,4,IF(ДАННЫЕ!$BF486&gt;=50,5,IF(ДАННЫЕ!$BF486&lt;50,6,0))))))&amp;"AR"&amp;IF(DATEDIF(ДАННЫЕ!$BX486,ДАННЫЕ!$F$1,"y")&gt;1,1,0)&amp;"VG"&amp;IF(ДАННЫЕ!$BH486="0",1,0)&amp;"o"&amp;IF(T486+ДАННЫЕ!$AF486+ДАННЫЕ!$AG486+ДАННЫЕ!$AH486+ДАННЫЕ!$AI486+ДАННЫЕ!$AJ486+ДАННЫЕ!$AP486+ДАННЫЕ!$AQ486+ДАННЫЕ!$AR486+ДАННЫЕ!$AU486+ДАННЫЕ!$AW486+ДАННЫЕ!$AS486+ДАННЫЕ!$AT486&gt;0,1,0)&amp;"x"&amp;ДАННЫЕ!$AG486&amp;"p"&amp;IF(ДАННЫЕ!$BY486&gt;0,1,0)&amp;"v"&amp;IF(ДАННЫЕ!$BZ486&gt;0,1,0)&amp;"n"&amp;ДАННЫЕ!$CA486&amp;"t"&amp;ДАННЫЕ!$AY486&amp;"k"&amp;ДАННЫЕ!$CB486&amp;"q"&amp;ДАННЫЕ!$CC486&amp;"w"&amp;ДАННЫЕ!$CD486&amp;"e"&amp;ДАННЫЕ!$CE486&amp;"m"&amp;ДАННЫЕ!$CF486&amp;"c"&amp;ДАННЫЕ!$CG486&amp;"z"&amp;ДАННЫЕ!$CH486&amp;"d"&amp;IF(H486=4,1,0)&amp;"s"&amp;IF(ДАННЫЕ!$J486=1,0,1)&amp;"u"&amp;IF(ДАННЫЕ!$CJ486&gt;0,1,0)</f>
        <v>g0cf0a06AR1VG0o0xp0v0ntkqwemczd0s1u0</v>
      </c>
      <c r="O486" s="28" t="str">
        <f>ДАННЫЕ!$I486&amp;"g"&amp;B486&amp;A486&amp;"f"&amp;P486&amp;"c"&amp;IF(ДАННЫЕ!$U486&gt;0,1,0)&amp;"s"&amp;IF(ДАННЫЕ!$Q486&gt;0,IF(YEAR(ДАННЫЕ!$F$1)=YEAR(ДАННЫЕ!$Q486),IF(MONTH(ДАННЫЕ!$F$1)=MONTH(ДАННЫЕ!$Q486),111,11),1),0)&amp;"i"&amp;IF(ДАННЫЕ!$R486+ДАННЫЕ!$S486+ДАННЫЕ!$T486=0,0,1)&amp;"h"&amp;IF(ДАННЫЕ!$P486&gt;0,1,0)&amp;"p"&amp;IF(ДАННЫЕ!$CI486&gt;0,IF(YEAR(ДАННЫЕ!$F$1)=YEAR(ДАННЫЕ!$CI486),IF(MONTH(ДАННЫЕ!$F$1)=MONTH(ДАННЫЕ!$CI486),111,11),1),0)&amp;"d"&amp;IF(ДАННЫЕ!$CJ486&gt;0,IF(YEAR(ДАННЫЕ!$F$1)=YEAR(ДАННЫЕ!$CJ486),IF(MONTH(ДАННЫЕ!$F$1)=MONTH(ДАННЫЕ!$CJ486),111,11),1),0)&amp;"o"&amp;IF(ДАННЫЕ!$CK486&gt;0,IF(MONTH(ДАННЫЕ!$F$1)=MONTH(ДАННЫЕ!$CK486),111,11),0)&amp;"v"&amp;IF(ДАННЫЕ!$BE486&gt;0,IF(MONTH(ДАННЫЕ!$F$1)=MONTH(ДАННЫЕ!$BE486),111,11),0)</f>
        <v>g00f0c0s0i0h0p0d0o0v0</v>
      </c>
      <c r="P486" s="15">
        <f t="shared" si="23"/>
        <v>0</v>
      </c>
      <c r="Q486" s="15">
        <f>IF(ДАННЫЕ!$F$1&gt;ДАННЫЕ!$N486,IF(YEAR(ДАННЫЕ!$F$1)=YEAR(ДАННЫЕ!M486),1,0),0)</f>
        <v>0</v>
      </c>
      <c r="R486" s="15">
        <f>IF(ДАННЫЕ!$F$1&gt;ДАННЫЕ!$N486,IF(YEAR(ДАННЫЕ!$F$1)=YEAR(ДАННЫЕ!N486),1,0),0)</f>
        <v>0</v>
      </c>
      <c r="S486" s="15">
        <f>IF(ДАННЫЕ!$AA486="2А",1,IF(ДАННЫЕ!$AA486="2Б",2,IF(ДАННЫЕ!$AA486="2В",3,IF(ДАННЫЕ!$AA486=3,4,IF(ДАННЫЕ!$AA486="4А",5,IF(ДАННЫЕ!$AA486="4Б",6,IF(ДАННЫЕ!$AA486="4В",7,IF(ДАННЫЕ!$AA486=5,8,0))))))))</f>
        <v>0</v>
      </c>
      <c r="T486" s="15">
        <f>IF(OR(ДАННЫЕ!$AC486=2,ДАННЫЕ!$AD486=2,ДАННЫЕ!$AE486=2),2,IF(OR(ДАННЫЕ!$AC486=1,ДАННЫЕ!$AD486=1,ДАННЫЕ!$AE486=1),1,0))</f>
        <v>0</v>
      </c>
    </row>
    <row r="487" spans="1:20" ht="15" customHeight="1" x14ac:dyDescent="0.2">
      <c r="A487" s="78">
        <f>IF(B487&gt;0,IF(MONTH(ДАННЫЕ!$F$1)=MONTH(ДАННЫЕ!$B487),1,0),0)</f>
        <v>0</v>
      </c>
      <c r="B487" s="14">
        <f>IF(ДАННЫЕ!$B487&gt;0,IF(YEAR(ДАННЫЕ!$F$1)=YEAR(ДАННЫЕ!$B487),1,0),0)</f>
        <v>0</v>
      </c>
      <c r="C487" s="14">
        <f>IF(ДАННЫЕ!$CM487&gt;0,IF(YEAR(ДАННЫЕ!$F$1)=YEAR(ДАННЫЕ!$CM487),1,0),0)</f>
        <v>0</v>
      </c>
      <c r="D487" s="14">
        <f>IF(ДАННЫЕ!$CJ487&gt;0,IF(ДАННЫЕ!$CL487&gt;ДАННЫЕ!$F$1,1,IF(ДАННЫЕ!$CL487&gt;0,0,1)),0)</f>
        <v>0</v>
      </c>
      <c r="E487" s="43" t="str">
        <f ca="1">IF(ДАННЫЕ!$F$1&gt;0,IF(ДАННЫЕ!$G487&gt;0,DATEDIF(ДАННЫЕ!$G487,ДАННЫЕ!$F$1,"y"),""),IF(ДАННЫЕ!$G487&gt;0,DATEDIF(ДАННЫЕ!$G487,TODAY(),"y"),""))</f>
        <v/>
      </c>
      <c r="F487" s="43" t="str">
        <f xml:space="preserve"> IF(ДАННЫЕ!$F487="М",IF(E487&gt;=18,IF(E487&lt;60,1,""),""),"")&amp;IF(ДАННЫЕ!$F487="Ж",IF(E487&gt;=18,IF(E487&lt;55,1,""),""),"")</f>
        <v/>
      </c>
      <c r="G487" s="43" t="str">
        <f xml:space="preserve"> IF(ДАННЫЕ!$F487="М",IF(E487&gt;=60,2,""),"")&amp;IF(ДАННЫЕ!$F487="Ж",IF(E487&gt;=55,2,""),"")</f>
        <v/>
      </c>
      <c r="H487" s="43" t="str">
        <f t="shared" ca="1" si="21"/>
        <v/>
      </c>
      <c r="I487" s="43" t="str">
        <f t="shared" ca="1" si="22"/>
        <v>03</v>
      </c>
      <c r="J487" s="28" t="str">
        <f ca="1">ДАННЫЕ!$F487&amp;H487&amp;I487&amp;ДАННЫЕ!$I487&amp;"m"&amp;IF(ДАННЫЕ!$I487&gt;0,IF(ДАННЫЕ!$J487&gt;0,0,1),"")&amp;"f"&amp;IF(ДАННЫЕ!$R487&gt;0,IF(YEAR(ДАННЫЕ!$F$1)=YEAR(ДАННЫЕ!$R487),1,0),0)&amp;"z"&amp;ДАННЫЕ!$R487&amp;"p"&amp;ДАННЫЕ!$S487&amp;"i"&amp;ДАННЫЕ!$T487&amp;"h"&amp;ДАННЫЕ!$K487&amp;"be"&amp;ДАННЫЕ!$BI487&amp;"CD"&amp;IF(ДАННЫЕ!BF487&gt;500,4,IF(ДАННЫЕ!BF487&gt;350,3,IF(ДАННЫЕ!BF487&gt;200,2,IF(ДАННЫЕ!BF487&gt;0,1,0))))&amp;"g"&amp;B487&amp;"d"&amp;H487&amp;"l"&amp;ДАННЫЕ!AT487&amp;"a"&amp;ДАННЫЕ!$V487&amp;"v"&amp;R487&amp;"k"&amp;ДАННЫЕ!$U487&amp;"s"&amp;ДАННЫЕ!$Y487&amp;"t"&amp;ДАННЫЕ!$X487&amp;"b"&amp;IF(ДАННЫЕ!$Q487&gt;1,1,0)&amp;"PP"&amp;ДАННЫЕ!Z487&amp;"c"&amp;S487&amp;"x"&amp;IF(ДАННЫЕ!$BY487&gt;0,IF(YEAR(ДАННЫЕ!$F$1)=YEAR(ДАННЫЕ!$BY487),1,0),0)&amp;"n"&amp;IF(ДАННЫЕ!$BZ487&gt;0,IF(YEAR(ДАННЫЕ!$F$1)=YEAR(ДАННЫЕ!$BZ487),1,0),0)&amp;"u"&amp;D487&amp;"z"&amp;IF(ДАННЫЕ!$CL487&gt;0,IF(YEAR(ДАННЫЕ!$F$1)&gt;YEAR(ДАННЫЕ!$CL487),11,12),0)</f>
        <v>03mf0zpihbeCD0g0dlav0kstb0PPc0x0n0u0z0</v>
      </c>
      <c r="K487" s="28" t="str">
        <f ca="1">ДАННЫЕ!$I487&amp;"x"&amp;B487&amp;"w"&amp;IF(T487+ДАННЫЕ!AD487+ДАННЫЕ!AE487+ДАННЫЕ!AF487+ДАННЫЕ!AG487+ДАННЫЕ!AH487+ДАННЫЕ!$AL487+ДАННЫЕ!AI487+ДАННЫЕ!AJ487+ДАННЫЕ!AK487+ДАННЫЕ!AP487+ДАННЫЕ!AQ487+ДАННЫЕ!AR487+ДАННЫЕ!$AM487+ДАННЫЕ!$AN487+ДАННЫЕ!AS487+ДАННЫЕ!AT487&gt;0,1,0)&amp;IF(OR(T487=2,ДАННЫЕ!AD487=2,ДАННЫЕ!AE487=2,ДАННЫЕ!AF487=2,ДАННЫЕ!AG487=2,ДАННЫЕ!AH487=2,ДАННЫЕ!$AL487=2,ДАННЫЕ!AI487=2,ДАННЫЕ!AJ487=2,ДАННЫЕ!AK487=2,ДАННЫЕ!AP487=2,ДАННЫЕ!AQ487=2,ДАННЫЕ!AR487=2,ДАННЫЕ!$AM487=2,ДАННЫЕ!$AN487=2,ДАННЫЕ!AS487=2,ДАННЫЕ!AT487=2),2,0)&amp;"t"&amp;IF(T487&gt;0,"1"&amp;T487,"00")&amp;"f"&amp;IF(ДАННЫЕ!$AC487,"1"&amp;ДАННЫЕ!$AC487,"00")&amp;"b"&amp;IF(ДАННЫЕ!$AD487,"1"&amp;ДАННЫЕ!$AD487,"00")&amp;"g"&amp;IF(ДАННЫЕ!$AF487,"1"&amp;ДАННЫЕ!$AF487,"00")&amp;"c"&amp;IF(ДАННЫЕ!$AG487,"1"&amp;ДАННЫЕ!$AG487,"00")&amp;"i"&amp;IF(ДАННЫЕ!$AH487,"1"&amp;ДАННЫЕ!$AH487,"00")&amp;"r"&amp;IF(ДАННЫЕ!$AL487,"1"&amp;ДАННЫЕ!$AL487,"00")&amp;"m"&amp;IF(ДАННЫЕ!$AI487,"1"&amp;ДАННЫЕ!$AI487,"00")&amp;"hS"&amp;IF(ДАННЫЕ!$AJ487,"1"&amp;ДАННЫЕ!$AJ487,"00")&amp;"hZ"&amp;IF(ДАННЫЕ!$AK487,"1"&amp;ДАННЫЕ!$AK487,"00")&amp;"p"&amp;IF(ДАННЫЕ!$AP487,"1"&amp;ДАННЫЕ!$AP487,"00")&amp;"k"&amp;IF(ДАННЫЕ!$AQ487,"1"&amp;ДАННЫЕ!$AQ487,"00")&amp;"z"&amp;IF(ДАННЫЕ!$AR487,"1"&amp;ДАННЫЕ!$AR487,"00")&amp;"j"&amp;IF(ДАННЫЕ!$AM487,"1"&amp;ДАННЫЕ!$AM487,"00")&amp;"n"&amp;IF(ДАННЫЕ!$AN487,"1"&amp;ДАННЫЕ!$AN487,"00")&amp;"E"&amp;ДАННЫЕ!BI487&amp;"L"&amp;ДАННЫЕ!AO487&amp;"h"&amp;IF(ДАННЫЕ!$AU487&gt;0,1,0)&amp;"v"&amp;IF(ДАННЫЕ!$AW487&gt;0,1,0)&amp;"a"&amp;IF(ДАННЫЕ!$AS487,"1"&amp;ДАННЫЕ!$AS487,"00")&amp;"s"&amp;IF(ДАННЫЕ!$AT487,"1"&amp;ДАННЫЕ!$AT487,"00")&amp;"u"&amp;IF(ДАННЫЕ!$CJ487&gt;0,1,0)&amp;"y"&amp;B487&amp;"d"&amp;H487&amp;"e"&amp;F487&amp;G487</f>
        <v>x0w00t00f00b00g00c00i00r00m00hS00hZ00p00k00z00j00n00ELh0v0a00s00u0y0de</v>
      </c>
      <c r="L487" s="28" t="str">
        <f ca="1">ДАННЫЕ!$I487&amp;"VN"&amp;IF(ДАННЫЕ!AW487&gt;0,11,10)&amp;"CD"&amp;IF(ДАННЫЕ!BF487&gt;500,16,IF(ДАННЫЕ!BF487&gt;350,15,IF(ДАННЫЕ!BF487&gt;=200,14,IF(ДАННЫЕ!BF487&gt;=100,13,IF(ДАННЫЕ!BF487&gt;=50,12,IF(ДАННЫЕ!BF487&gt;0,11,10))))))&amp;"AR"&amp;IF(ДАННЫЕ!BX487&gt;0,1,0)&amp;"GD"&amp;B487&amp;"VV"&amp;IF(E487&gt;=5,IF(E487&lt;18,1,0),0)</f>
        <v>VN10CD10AR0GD0VV0</v>
      </c>
      <c r="M487" s="28" t="str">
        <f>ДАННЫЕ!$I487&amp;"b"&amp;ДАННЫЕ!$BI487&amp;"r"&amp;ДАННЫЕ!$BJ487&amp;"CD"&amp;IF(ДАННЫЕ!BF487&gt;0,IF(ДАННЫЕ!BF487&lt;200,1,IF(ДАННЫЕ!BF487&lt;350,2,3)),0)&amp;"h"&amp;IF(ДАННЫЕ!$BK487+ДАННЫЕ!$BL487+ДАННЫЕ!$BM487&gt;0,1,0)&amp;"x"&amp;ДАННЫЕ!$BK487&amp;"y"&amp;ДАННЫЕ!$BL487&amp;"z"&amp;ДАННЫЕ!$BM487&amp;"c"&amp;IF(ДАННЫЕ!$BK487+ДАННЫЕ!$BL487+ДАННЫЕ!$BM487=3,1,0)&amp;"a"&amp;IF(ДАННЫЕ!$BQ487+ДАННЫЕ!$BR487&gt;0,1,0)&amp;"d"&amp;ДАННЫЕ!$BQ487&amp;"v"&amp;ДАННЫЕ!$BR487&amp;"p"&amp;ДАННЫЕ!$BS487&amp;"n"&amp;ДАННЫЕ!$BU487&amp;"t"&amp;ДАННЫЕ!$BV487&amp;"o"&amp;ДАННЫЕ!$BT487&amp;"l"&amp;IF(ДАННЫЕ!$BN487&gt;0,1,0)&amp;ДАННЫЕ!$BN487&amp;"g"&amp;ДАННЫЕ!$BO487&amp;"s"&amp;ДАННЫЕ!$BP487&amp;"DZ"&amp;IF(ДАННЫЕ!B487-ДАННЫЕ!G487 &lt; 60,IF(ДАННЫЕ!B487-ДАННЫЕ!G487 &gt;= 0,1,0),0)&amp;"u"&amp;IF(ДАННЫЕ!$CJ487&gt;0,1,0)</f>
        <v>brCD0h0xyzc0a0dvpntol0gsDZ1u0</v>
      </c>
      <c r="N487" s="28" t="str">
        <f ca="1">ДАННЫЕ!$F487&amp;ДАННЫЕ!$I487&amp;"g"&amp;B487&amp;"cf"&amp;D487&amp;"a"&amp;IF(ДАННЫЕ!$BX487&gt;0,1,0)&amp;IF(ДАННЫЕ!$BF487&gt;500,1,IF(ДАННЫЕ!$BF487&gt;350,2,IF(ДАННЫЕ!$BF487&gt;=200,3,IF(ДАННЫЕ!$BF487&gt;=100,4,IF(ДАННЫЕ!$BF487&gt;=50,5,IF(ДАННЫЕ!$BF487&lt;50,6,0))))))&amp;"AR"&amp;IF(DATEDIF(ДАННЫЕ!$BX487,ДАННЫЕ!$F$1,"y")&gt;1,1,0)&amp;"VG"&amp;IF(ДАННЫЕ!$BH487="0",1,0)&amp;"o"&amp;IF(T487+ДАННЫЕ!$AF487+ДАННЫЕ!$AG487+ДАННЫЕ!$AH487+ДАННЫЕ!$AI487+ДАННЫЕ!$AJ487+ДАННЫЕ!$AP487+ДАННЫЕ!$AQ487+ДАННЫЕ!$AR487+ДАННЫЕ!$AU487+ДАННЫЕ!$AW487+ДАННЫЕ!$AS487+ДАННЫЕ!$AT487&gt;0,1,0)&amp;"x"&amp;ДАННЫЕ!$AG487&amp;"p"&amp;IF(ДАННЫЕ!$BY487&gt;0,1,0)&amp;"v"&amp;IF(ДАННЫЕ!$BZ487&gt;0,1,0)&amp;"n"&amp;ДАННЫЕ!$CA487&amp;"t"&amp;ДАННЫЕ!$AY487&amp;"k"&amp;ДАННЫЕ!$CB487&amp;"q"&amp;ДАННЫЕ!$CC487&amp;"w"&amp;ДАННЫЕ!$CD487&amp;"e"&amp;ДАННЫЕ!$CE487&amp;"m"&amp;ДАННЫЕ!$CF487&amp;"c"&amp;ДАННЫЕ!$CG487&amp;"z"&amp;ДАННЫЕ!$CH487&amp;"d"&amp;IF(H487=4,1,0)&amp;"s"&amp;IF(ДАННЫЕ!$J487=1,0,1)&amp;"u"&amp;IF(ДАННЫЕ!$CJ487&gt;0,1,0)</f>
        <v>g0cf0a06AR1VG0o0xp0v0ntkqwemczd0s1u0</v>
      </c>
      <c r="O487" s="28" t="str">
        <f>ДАННЫЕ!$I487&amp;"g"&amp;B487&amp;A487&amp;"f"&amp;P487&amp;"c"&amp;IF(ДАННЫЕ!$U487&gt;0,1,0)&amp;"s"&amp;IF(ДАННЫЕ!$Q487&gt;0,IF(YEAR(ДАННЫЕ!$F$1)=YEAR(ДАННЫЕ!$Q487),IF(MONTH(ДАННЫЕ!$F$1)=MONTH(ДАННЫЕ!$Q487),111,11),1),0)&amp;"i"&amp;IF(ДАННЫЕ!$R487+ДАННЫЕ!$S487+ДАННЫЕ!$T487=0,0,1)&amp;"h"&amp;IF(ДАННЫЕ!$P487&gt;0,1,0)&amp;"p"&amp;IF(ДАННЫЕ!$CI487&gt;0,IF(YEAR(ДАННЫЕ!$F$1)=YEAR(ДАННЫЕ!$CI487),IF(MONTH(ДАННЫЕ!$F$1)=MONTH(ДАННЫЕ!$CI487),111,11),1),0)&amp;"d"&amp;IF(ДАННЫЕ!$CJ487&gt;0,IF(YEAR(ДАННЫЕ!$F$1)=YEAR(ДАННЫЕ!$CJ487),IF(MONTH(ДАННЫЕ!$F$1)=MONTH(ДАННЫЕ!$CJ487),111,11),1),0)&amp;"o"&amp;IF(ДАННЫЕ!$CK487&gt;0,IF(MONTH(ДАННЫЕ!$F$1)=MONTH(ДАННЫЕ!$CK487),111,11),0)&amp;"v"&amp;IF(ДАННЫЕ!$BE487&gt;0,IF(MONTH(ДАННЫЕ!$F$1)=MONTH(ДАННЫЕ!$BE487),111,11),0)</f>
        <v>g00f0c0s0i0h0p0d0o0v0</v>
      </c>
      <c r="P487" s="15">
        <f t="shared" si="23"/>
        <v>0</v>
      </c>
      <c r="Q487" s="15">
        <f>IF(ДАННЫЕ!$F$1&gt;ДАННЫЕ!$N487,IF(YEAR(ДАННЫЕ!$F$1)=YEAR(ДАННЫЕ!M487),1,0),0)</f>
        <v>0</v>
      </c>
      <c r="R487" s="15">
        <f>IF(ДАННЫЕ!$F$1&gt;ДАННЫЕ!$N487,IF(YEAR(ДАННЫЕ!$F$1)=YEAR(ДАННЫЕ!N487),1,0),0)</f>
        <v>0</v>
      </c>
      <c r="S487" s="15">
        <f>IF(ДАННЫЕ!$AA487="2А",1,IF(ДАННЫЕ!$AA487="2Б",2,IF(ДАННЫЕ!$AA487="2В",3,IF(ДАННЫЕ!$AA487=3,4,IF(ДАННЫЕ!$AA487="4А",5,IF(ДАННЫЕ!$AA487="4Б",6,IF(ДАННЫЕ!$AA487="4В",7,IF(ДАННЫЕ!$AA487=5,8,0))))))))</f>
        <v>0</v>
      </c>
      <c r="T487" s="15">
        <f>IF(OR(ДАННЫЕ!$AC487=2,ДАННЫЕ!$AD487=2,ДАННЫЕ!$AE487=2),2,IF(OR(ДАННЫЕ!$AC487=1,ДАННЫЕ!$AD487=1,ДАННЫЕ!$AE487=1),1,0))</f>
        <v>0</v>
      </c>
    </row>
    <row r="488" spans="1:20" ht="15" customHeight="1" x14ac:dyDescent="0.2">
      <c r="A488" s="78">
        <f>IF(B488&gt;0,IF(MONTH(ДАННЫЕ!$F$1)=MONTH(ДАННЫЕ!$B488),1,0),0)</f>
        <v>0</v>
      </c>
      <c r="B488" s="14">
        <f>IF(ДАННЫЕ!$B488&gt;0,IF(YEAR(ДАННЫЕ!$F$1)=YEAR(ДАННЫЕ!$B488),1,0),0)</f>
        <v>0</v>
      </c>
      <c r="C488" s="14">
        <f>IF(ДАННЫЕ!$CM488&gt;0,IF(YEAR(ДАННЫЕ!$F$1)=YEAR(ДАННЫЕ!$CM488),1,0),0)</f>
        <v>0</v>
      </c>
      <c r="D488" s="14">
        <f>IF(ДАННЫЕ!$CJ488&gt;0,IF(ДАННЫЕ!$CL488&gt;ДАННЫЕ!$F$1,1,IF(ДАННЫЕ!$CL488&gt;0,0,1)),0)</f>
        <v>0</v>
      </c>
      <c r="E488" s="43" t="str">
        <f ca="1">IF(ДАННЫЕ!$F$1&gt;0,IF(ДАННЫЕ!$G488&gt;0,DATEDIF(ДАННЫЕ!$G488,ДАННЫЕ!$F$1,"y"),""),IF(ДАННЫЕ!$G488&gt;0,DATEDIF(ДАННЫЕ!$G488,TODAY(),"y"),""))</f>
        <v/>
      </c>
      <c r="F488" s="43" t="str">
        <f xml:space="preserve"> IF(ДАННЫЕ!$F488="М",IF(E488&gt;=18,IF(E488&lt;60,1,""),""),"")&amp;IF(ДАННЫЕ!$F488="Ж",IF(E488&gt;=18,IF(E488&lt;55,1,""),""),"")</f>
        <v/>
      </c>
      <c r="G488" s="43" t="str">
        <f xml:space="preserve"> IF(ДАННЫЕ!$F488="М",IF(E488&gt;=60,2,""),"")&amp;IF(ДАННЫЕ!$F488="Ж",IF(E488&gt;=55,2,""),"")</f>
        <v/>
      </c>
      <c r="H488" s="43" t="str">
        <f t="shared" ca="1" si="21"/>
        <v/>
      </c>
      <c r="I488" s="43" t="str">
        <f t="shared" ca="1" si="22"/>
        <v>03</v>
      </c>
      <c r="J488" s="28" t="str">
        <f ca="1">ДАННЫЕ!$F488&amp;H488&amp;I488&amp;ДАННЫЕ!$I488&amp;"m"&amp;IF(ДАННЫЕ!$I488&gt;0,IF(ДАННЫЕ!$J488&gt;0,0,1),"")&amp;"f"&amp;IF(ДАННЫЕ!$R488&gt;0,IF(YEAR(ДАННЫЕ!$F$1)=YEAR(ДАННЫЕ!$R488),1,0),0)&amp;"z"&amp;ДАННЫЕ!$R488&amp;"p"&amp;ДАННЫЕ!$S488&amp;"i"&amp;ДАННЫЕ!$T488&amp;"h"&amp;ДАННЫЕ!$K488&amp;"be"&amp;ДАННЫЕ!$BI488&amp;"CD"&amp;IF(ДАННЫЕ!BF488&gt;500,4,IF(ДАННЫЕ!BF488&gt;350,3,IF(ДАННЫЕ!BF488&gt;200,2,IF(ДАННЫЕ!BF488&gt;0,1,0))))&amp;"g"&amp;B488&amp;"d"&amp;H488&amp;"l"&amp;ДАННЫЕ!AT488&amp;"a"&amp;ДАННЫЕ!$V488&amp;"v"&amp;R488&amp;"k"&amp;ДАННЫЕ!$U488&amp;"s"&amp;ДАННЫЕ!$Y488&amp;"t"&amp;ДАННЫЕ!$X488&amp;"b"&amp;IF(ДАННЫЕ!$Q488&gt;1,1,0)&amp;"PP"&amp;ДАННЫЕ!Z488&amp;"c"&amp;S488&amp;"x"&amp;IF(ДАННЫЕ!$BY488&gt;0,IF(YEAR(ДАННЫЕ!$F$1)=YEAR(ДАННЫЕ!$BY488),1,0),0)&amp;"n"&amp;IF(ДАННЫЕ!$BZ488&gt;0,IF(YEAR(ДАННЫЕ!$F$1)=YEAR(ДАННЫЕ!$BZ488),1,0),0)&amp;"u"&amp;D488&amp;"z"&amp;IF(ДАННЫЕ!$CL488&gt;0,IF(YEAR(ДАННЫЕ!$F$1)&gt;YEAR(ДАННЫЕ!$CL488),11,12),0)</f>
        <v>03mf0zpihbeCD0g0dlav0kstb0PPc0x0n0u0z0</v>
      </c>
      <c r="K488" s="28" t="str">
        <f ca="1">ДАННЫЕ!$I488&amp;"x"&amp;B488&amp;"w"&amp;IF(T488+ДАННЫЕ!AD488+ДАННЫЕ!AE488+ДАННЫЕ!AF488+ДАННЫЕ!AG488+ДАННЫЕ!AH488+ДАННЫЕ!$AL488+ДАННЫЕ!AI488+ДАННЫЕ!AJ488+ДАННЫЕ!AK488+ДАННЫЕ!AP488+ДАННЫЕ!AQ488+ДАННЫЕ!AR488+ДАННЫЕ!$AM488+ДАННЫЕ!$AN488+ДАННЫЕ!AS488+ДАННЫЕ!AT488&gt;0,1,0)&amp;IF(OR(T488=2,ДАННЫЕ!AD488=2,ДАННЫЕ!AE488=2,ДАННЫЕ!AF488=2,ДАННЫЕ!AG488=2,ДАННЫЕ!AH488=2,ДАННЫЕ!$AL488=2,ДАННЫЕ!AI488=2,ДАННЫЕ!AJ488=2,ДАННЫЕ!AK488=2,ДАННЫЕ!AP488=2,ДАННЫЕ!AQ488=2,ДАННЫЕ!AR488=2,ДАННЫЕ!$AM488=2,ДАННЫЕ!$AN488=2,ДАННЫЕ!AS488=2,ДАННЫЕ!AT488=2),2,0)&amp;"t"&amp;IF(T488&gt;0,"1"&amp;T488,"00")&amp;"f"&amp;IF(ДАННЫЕ!$AC488,"1"&amp;ДАННЫЕ!$AC488,"00")&amp;"b"&amp;IF(ДАННЫЕ!$AD488,"1"&amp;ДАННЫЕ!$AD488,"00")&amp;"g"&amp;IF(ДАННЫЕ!$AF488,"1"&amp;ДАННЫЕ!$AF488,"00")&amp;"c"&amp;IF(ДАННЫЕ!$AG488,"1"&amp;ДАННЫЕ!$AG488,"00")&amp;"i"&amp;IF(ДАННЫЕ!$AH488,"1"&amp;ДАННЫЕ!$AH488,"00")&amp;"r"&amp;IF(ДАННЫЕ!$AL488,"1"&amp;ДАННЫЕ!$AL488,"00")&amp;"m"&amp;IF(ДАННЫЕ!$AI488,"1"&amp;ДАННЫЕ!$AI488,"00")&amp;"hS"&amp;IF(ДАННЫЕ!$AJ488,"1"&amp;ДАННЫЕ!$AJ488,"00")&amp;"hZ"&amp;IF(ДАННЫЕ!$AK488,"1"&amp;ДАННЫЕ!$AK488,"00")&amp;"p"&amp;IF(ДАННЫЕ!$AP488,"1"&amp;ДАННЫЕ!$AP488,"00")&amp;"k"&amp;IF(ДАННЫЕ!$AQ488,"1"&amp;ДАННЫЕ!$AQ488,"00")&amp;"z"&amp;IF(ДАННЫЕ!$AR488,"1"&amp;ДАННЫЕ!$AR488,"00")&amp;"j"&amp;IF(ДАННЫЕ!$AM488,"1"&amp;ДАННЫЕ!$AM488,"00")&amp;"n"&amp;IF(ДАННЫЕ!$AN488,"1"&amp;ДАННЫЕ!$AN488,"00")&amp;"E"&amp;ДАННЫЕ!BI488&amp;"L"&amp;ДАННЫЕ!AO488&amp;"h"&amp;IF(ДАННЫЕ!$AU488&gt;0,1,0)&amp;"v"&amp;IF(ДАННЫЕ!$AW488&gt;0,1,0)&amp;"a"&amp;IF(ДАННЫЕ!$AS488,"1"&amp;ДАННЫЕ!$AS488,"00")&amp;"s"&amp;IF(ДАННЫЕ!$AT488,"1"&amp;ДАННЫЕ!$AT488,"00")&amp;"u"&amp;IF(ДАННЫЕ!$CJ488&gt;0,1,0)&amp;"y"&amp;B488&amp;"d"&amp;H488&amp;"e"&amp;F488&amp;G488</f>
        <v>x0w00t00f00b00g00c00i00r00m00hS00hZ00p00k00z00j00n00ELh0v0a00s00u0y0de</v>
      </c>
      <c r="L488" s="28" t="str">
        <f ca="1">ДАННЫЕ!$I488&amp;"VN"&amp;IF(ДАННЫЕ!AW488&gt;0,11,10)&amp;"CD"&amp;IF(ДАННЫЕ!BF488&gt;500,16,IF(ДАННЫЕ!BF488&gt;350,15,IF(ДАННЫЕ!BF488&gt;=200,14,IF(ДАННЫЕ!BF488&gt;=100,13,IF(ДАННЫЕ!BF488&gt;=50,12,IF(ДАННЫЕ!BF488&gt;0,11,10))))))&amp;"AR"&amp;IF(ДАННЫЕ!BX488&gt;0,1,0)&amp;"GD"&amp;B488&amp;"VV"&amp;IF(E488&gt;=5,IF(E488&lt;18,1,0),0)</f>
        <v>VN10CD10AR0GD0VV0</v>
      </c>
      <c r="M488" s="28" t="str">
        <f>ДАННЫЕ!$I488&amp;"b"&amp;ДАННЫЕ!$BI488&amp;"r"&amp;ДАННЫЕ!$BJ488&amp;"CD"&amp;IF(ДАННЫЕ!BF488&gt;0,IF(ДАННЫЕ!BF488&lt;200,1,IF(ДАННЫЕ!BF488&lt;350,2,3)),0)&amp;"h"&amp;IF(ДАННЫЕ!$BK488+ДАННЫЕ!$BL488+ДАННЫЕ!$BM488&gt;0,1,0)&amp;"x"&amp;ДАННЫЕ!$BK488&amp;"y"&amp;ДАННЫЕ!$BL488&amp;"z"&amp;ДАННЫЕ!$BM488&amp;"c"&amp;IF(ДАННЫЕ!$BK488+ДАННЫЕ!$BL488+ДАННЫЕ!$BM488=3,1,0)&amp;"a"&amp;IF(ДАННЫЕ!$BQ488+ДАННЫЕ!$BR488&gt;0,1,0)&amp;"d"&amp;ДАННЫЕ!$BQ488&amp;"v"&amp;ДАННЫЕ!$BR488&amp;"p"&amp;ДАННЫЕ!$BS488&amp;"n"&amp;ДАННЫЕ!$BU488&amp;"t"&amp;ДАННЫЕ!$BV488&amp;"o"&amp;ДАННЫЕ!$BT488&amp;"l"&amp;IF(ДАННЫЕ!$BN488&gt;0,1,0)&amp;ДАННЫЕ!$BN488&amp;"g"&amp;ДАННЫЕ!$BO488&amp;"s"&amp;ДАННЫЕ!$BP488&amp;"DZ"&amp;IF(ДАННЫЕ!B488-ДАННЫЕ!G488 &lt; 60,IF(ДАННЫЕ!B488-ДАННЫЕ!G488 &gt;= 0,1,0),0)&amp;"u"&amp;IF(ДАННЫЕ!$CJ488&gt;0,1,0)</f>
        <v>brCD0h0xyzc0a0dvpntol0gsDZ1u0</v>
      </c>
      <c r="N488" s="28" t="str">
        <f ca="1">ДАННЫЕ!$F488&amp;ДАННЫЕ!$I488&amp;"g"&amp;B488&amp;"cf"&amp;D488&amp;"a"&amp;IF(ДАННЫЕ!$BX488&gt;0,1,0)&amp;IF(ДАННЫЕ!$BF488&gt;500,1,IF(ДАННЫЕ!$BF488&gt;350,2,IF(ДАННЫЕ!$BF488&gt;=200,3,IF(ДАННЫЕ!$BF488&gt;=100,4,IF(ДАННЫЕ!$BF488&gt;=50,5,IF(ДАННЫЕ!$BF488&lt;50,6,0))))))&amp;"AR"&amp;IF(DATEDIF(ДАННЫЕ!$BX488,ДАННЫЕ!$F$1,"y")&gt;1,1,0)&amp;"VG"&amp;IF(ДАННЫЕ!$BH488="0",1,0)&amp;"o"&amp;IF(T488+ДАННЫЕ!$AF488+ДАННЫЕ!$AG488+ДАННЫЕ!$AH488+ДАННЫЕ!$AI488+ДАННЫЕ!$AJ488+ДАННЫЕ!$AP488+ДАННЫЕ!$AQ488+ДАННЫЕ!$AR488+ДАННЫЕ!$AU488+ДАННЫЕ!$AW488+ДАННЫЕ!$AS488+ДАННЫЕ!$AT488&gt;0,1,0)&amp;"x"&amp;ДАННЫЕ!$AG488&amp;"p"&amp;IF(ДАННЫЕ!$BY488&gt;0,1,0)&amp;"v"&amp;IF(ДАННЫЕ!$BZ488&gt;0,1,0)&amp;"n"&amp;ДАННЫЕ!$CA488&amp;"t"&amp;ДАННЫЕ!$AY488&amp;"k"&amp;ДАННЫЕ!$CB488&amp;"q"&amp;ДАННЫЕ!$CC488&amp;"w"&amp;ДАННЫЕ!$CD488&amp;"e"&amp;ДАННЫЕ!$CE488&amp;"m"&amp;ДАННЫЕ!$CF488&amp;"c"&amp;ДАННЫЕ!$CG488&amp;"z"&amp;ДАННЫЕ!$CH488&amp;"d"&amp;IF(H488=4,1,0)&amp;"s"&amp;IF(ДАННЫЕ!$J488=1,0,1)&amp;"u"&amp;IF(ДАННЫЕ!$CJ488&gt;0,1,0)</f>
        <v>g0cf0a06AR1VG0o0xp0v0ntkqwemczd0s1u0</v>
      </c>
      <c r="O488" s="28" t="str">
        <f>ДАННЫЕ!$I488&amp;"g"&amp;B488&amp;A488&amp;"f"&amp;P488&amp;"c"&amp;IF(ДАННЫЕ!$U488&gt;0,1,0)&amp;"s"&amp;IF(ДАННЫЕ!$Q488&gt;0,IF(YEAR(ДАННЫЕ!$F$1)=YEAR(ДАННЫЕ!$Q488),IF(MONTH(ДАННЫЕ!$F$1)=MONTH(ДАННЫЕ!$Q488),111,11),1),0)&amp;"i"&amp;IF(ДАННЫЕ!$R488+ДАННЫЕ!$S488+ДАННЫЕ!$T488=0,0,1)&amp;"h"&amp;IF(ДАННЫЕ!$P488&gt;0,1,0)&amp;"p"&amp;IF(ДАННЫЕ!$CI488&gt;0,IF(YEAR(ДАННЫЕ!$F$1)=YEAR(ДАННЫЕ!$CI488),IF(MONTH(ДАННЫЕ!$F$1)=MONTH(ДАННЫЕ!$CI488),111,11),1),0)&amp;"d"&amp;IF(ДАННЫЕ!$CJ488&gt;0,IF(YEAR(ДАННЫЕ!$F$1)=YEAR(ДАННЫЕ!$CJ488),IF(MONTH(ДАННЫЕ!$F$1)=MONTH(ДАННЫЕ!$CJ488),111,11),1),0)&amp;"o"&amp;IF(ДАННЫЕ!$CK488&gt;0,IF(MONTH(ДАННЫЕ!$F$1)=MONTH(ДАННЫЕ!$CK488),111,11),0)&amp;"v"&amp;IF(ДАННЫЕ!$BE488&gt;0,IF(MONTH(ДАННЫЕ!$F$1)=MONTH(ДАННЫЕ!$BE488),111,11),0)</f>
        <v>g00f0c0s0i0h0p0d0o0v0</v>
      </c>
      <c r="P488" s="15">
        <f t="shared" si="23"/>
        <v>0</v>
      </c>
      <c r="Q488" s="15">
        <f>IF(ДАННЫЕ!$F$1&gt;ДАННЫЕ!$N488,IF(YEAR(ДАННЫЕ!$F$1)=YEAR(ДАННЫЕ!M488),1,0),0)</f>
        <v>0</v>
      </c>
      <c r="R488" s="15">
        <f>IF(ДАННЫЕ!$F$1&gt;ДАННЫЕ!$N488,IF(YEAR(ДАННЫЕ!$F$1)=YEAR(ДАННЫЕ!N488),1,0),0)</f>
        <v>0</v>
      </c>
      <c r="S488" s="15">
        <f>IF(ДАННЫЕ!$AA488="2А",1,IF(ДАННЫЕ!$AA488="2Б",2,IF(ДАННЫЕ!$AA488="2В",3,IF(ДАННЫЕ!$AA488=3,4,IF(ДАННЫЕ!$AA488="4А",5,IF(ДАННЫЕ!$AA488="4Б",6,IF(ДАННЫЕ!$AA488="4В",7,IF(ДАННЫЕ!$AA488=5,8,0))))))))</f>
        <v>0</v>
      </c>
      <c r="T488" s="15">
        <f>IF(OR(ДАННЫЕ!$AC488=2,ДАННЫЕ!$AD488=2,ДАННЫЕ!$AE488=2),2,IF(OR(ДАННЫЕ!$AC488=1,ДАННЫЕ!$AD488=1,ДАННЫЕ!$AE488=1),1,0))</f>
        <v>0</v>
      </c>
    </row>
    <row r="489" spans="1:20" ht="15" customHeight="1" x14ac:dyDescent="0.2">
      <c r="A489" s="78">
        <f>IF(B489&gt;0,IF(MONTH(ДАННЫЕ!$F$1)=MONTH(ДАННЫЕ!$B489),1,0),0)</f>
        <v>0</v>
      </c>
      <c r="B489" s="14">
        <f>IF(ДАННЫЕ!$B489&gt;0,IF(YEAR(ДАННЫЕ!$F$1)=YEAR(ДАННЫЕ!$B489),1,0),0)</f>
        <v>0</v>
      </c>
      <c r="C489" s="14">
        <f>IF(ДАННЫЕ!$CM489&gt;0,IF(YEAR(ДАННЫЕ!$F$1)=YEAR(ДАННЫЕ!$CM489),1,0),0)</f>
        <v>0</v>
      </c>
      <c r="D489" s="14">
        <f>IF(ДАННЫЕ!$CJ489&gt;0,IF(ДАННЫЕ!$CL489&gt;ДАННЫЕ!$F$1,1,IF(ДАННЫЕ!$CL489&gt;0,0,1)),0)</f>
        <v>0</v>
      </c>
      <c r="E489" s="43" t="str">
        <f ca="1">IF(ДАННЫЕ!$F$1&gt;0,IF(ДАННЫЕ!$G489&gt;0,DATEDIF(ДАННЫЕ!$G489,ДАННЫЕ!$F$1,"y"),""),IF(ДАННЫЕ!$G489&gt;0,DATEDIF(ДАННЫЕ!$G489,TODAY(),"y"),""))</f>
        <v/>
      </c>
      <c r="F489" s="43" t="str">
        <f xml:space="preserve"> IF(ДАННЫЕ!$F489="М",IF(E489&gt;=18,IF(E489&lt;60,1,""),""),"")&amp;IF(ДАННЫЕ!$F489="Ж",IF(E489&gt;=18,IF(E489&lt;55,1,""),""),"")</f>
        <v/>
      </c>
      <c r="G489" s="43" t="str">
        <f xml:space="preserve"> IF(ДАННЫЕ!$F489="М",IF(E489&gt;=60,2,""),"")&amp;IF(ДАННЫЕ!$F489="Ж",IF(E489&gt;=55,2,""),"")</f>
        <v/>
      </c>
      <c r="H489" s="43" t="str">
        <f t="shared" ca="1" si="21"/>
        <v/>
      </c>
      <c r="I489" s="43" t="str">
        <f t="shared" ca="1" si="22"/>
        <v>03</v>
      </c>
      <c r="J489" s="28" t="str">
        <f ca="1">ДАННЫЕ!$F489&amp;H489&amp;I489&amp;ДАННЫЕ!$I489&amp;"m"&amp;IF(ДАННЫЕ!$I489&gt;0,IF(ДАННЫЕ!$J489&gt;0,0,1),"")&amp;"f"&amp;IF(ДАННЫЕ!$R489&gt;0,IF(YEAR(ДАННЫЕ!$F$1)=YEAR(ДАННЫЕ!$R489),1,0),0)&amp;"z"&amp;ДАННЫЕ!$R489&amp;"p"&amp;ДАННЫЕ!$S489&amp;"i"&amp;ДАННЫЕ!$T489&amp;"h"&amp;ДАННЫЕ!$K489&amp;"be"&amp;ДАННЫЕ!$BI489&amp;"CD"&amp;IF(ДАННЫЕ!BF489&gt;500,4,IF(ДАННЫЕ!BF489&gt;350,3,IF(ДАННЫЕ!BF489&gt;200,2,IF(ДАННЫЕ!BF489&gt;0,1,0))))&amp;"g"&amp;B489&amp;"d"&amp;H489&amp;"l"&amp;ДАННЫЕ!AT489&amp;"a"&amp;ДАННЫЕ!$V489&amp;"v"&amp;R489&amp;"k"&amp;ДАННЫЕ!$U489&amp;"s"&amp;ДАННЫЕ!$Y489&amp;"t"&amp;ДАННЫЕ!$X489&amp;"b"&amp;IF(ДАННЫЕ!$Q489&gt;1,1,0)&amp;"PP"&amp;ДАННЫЕ!Z489&amp;"c"&amp;S489&amp;"x"&amp;IF(ДАННЫЕ!$BY489&gt;0,IF(YEAR(ДАННЫЕ!$F$1)=YEAR(ДАННЫЕ!$BY489),1,0),0)&amp;"n"&amp;IF(ДАННЫЕ!$BZ489&gt;0,IF(YEAR(ДАННЫЕ!$F$1)=YEAR(ДАННЫЕ!$BZ489),1,0),0)&amp;"u"&amp;D489&amp;"z"&amp;IF(ДАННЫЕ!$CL489&gt;0,IF(YEAR(ДАННЫЕ!$F$1)&gt;YEAR(ДАННЫЕ!$CL489),11,12),0)</f>
        <v>03mf0zpihbeCD0g0dlav0kstb0PPc0x0n0u0z0</v>
      </c>
      <c r="K489" s="28" t="str">
        <f ca="1">ДАННЫЕ!$I489&amp;"x"&amp;B489&amp;"w"&amp;IF(T489+ДАННЫЕ!AD489+ДАННЫЕ!AE489+ДАННЫЕ!AF489+ДАННЫЕ!AG489+ДАННЫЕ!AH489+ДАННЫЕ!$AL489+ДАННЫЕ!AI489+ДАННЫЕ!AJ489+ДАННЫЕ!AK489+ДАННЫЕ!AP489+ДАННЫЕ!AQ489+ДАННЫЕ!AR489+ДАННЫЕ!$AM489+ДАННЫЕ!$AN489+ДАННЫЕ!AS489+ДАННЫЕ!AT489&gt;0,1,0)&amp;IF(OR(T489=2,ДАННЫЕ!AD489=2,ДАННЫЕ!AE489=2,ДАННЫЕ!AF489=2,ДАННЫЕ!AG489=2,ДАННЫЕ!AH489=2,ДАННЫЕ!$AL489=2,ДАННЫЕ!AI489=2,ДАННЫЕ!AJ489=2,ДАННЫЕ!AK489=2,ДАННЫЕ!AP489=2,ДАННЫЕ!AQ489=2,ДАННЫЕ!AR489=2,ДАННЫЕ!$AM489=2,ДАННЫЕ!$AN489=2,ДАННЫЕ!AS489=2,ДАННЫЕ!AT489=2),2,0)&amp;"t"&amp;IF(T489&gt;0,"1"&amp;T489,"00")&amp;"f"&amp;IF(ДАННЫЕ!$AC489,"1"&amp;ДАННЫЕ!$AC489,"00")&amp;"b"&amp;IF(ДАННЫЕ!$AD489,"1"&amp;ДАННЫЕ!$AD489,"00")&amp;"g"&amp;IF(ДАННЫЕ!$AF489,"1"&amp;ДАННЫЕ!$AF489,"00")&amp;"c"&amp;IF(ДАННЫЕ!$AG489,"1"&amp;ДАННЫЕ!$AG489,"00")&amp;"i"&amp;IF(ДАННЫЕ!$AH489,"1"&amp;ДАННЫЕ!$AH489,"00")&amp;"r"&amp;IF(ДАННЫЕ!$AL489,"1"&amp;ДАННЫЕ!$AL489,"00")&amp;"m"&amp;IF(ДАННЫЕ!$AI489,"1"&amp;ДАННЫЕ!$AI489,"00")&amp;"hS"&amp;IF(ДАННЫЕ!$AJ489,"1"&amp;ДАННЫЕ!$AJ489,"00")&amp;"hZ"&amp;IF(ДАННЫЕ!$AK489,"1"&amp;ДАННЫЕ!$AK489,"00")&amp;"p"&amp;IF(ДАННЫЕ!$AP489,"1"&amp;ДАННЫЕ!$AP489,"00")&amp;"k"&amp;IF(ДАННЫЕ!$AQ489,"1"&amp;ДАННЫЕ!$AQ489,"00")&amp;"z"&amp;IF(ДАННЫЕ!$AR489,"1"&amp;ДАННЫЕ!$AR489,"00")&amp;"j"&amp;IF(ДАННЫЕ!$AM489,"1"&amp;ДАННЫЕ!$AM489,"00")&amp;"n"&amp;IF(ДАННЫЕ!$AN489,"1"&amp;ДАННЫЕ!$AN489,"00")&amp;"E"&amp;ДАННЫЕ!BI489&amp;"L"&amp;ДАННЫЕ!AO489&amp;"h"&amp;IF(ДАННЫЕ!$AU489&gt;0,1,0)&amp;"v"&amp;IF(ДАННЫЕ!$AW489&gt;0,1,0)&amp;"a"&amp;IF(ДАННЫЕ!$AS489,"1"&amp;ДАННЫЕ!$AS489,"00")&amp;"s"&amp;IF(ДАННЫЕ!$AT489,"1"&amp;ДАННЫЕ!$AT489,"00")&amp;"u"&amp;IF(ДАННЫЕ!$CJ489&gt;0,1,0)&amp;"y"&amp;B489&amp;"d"&amp;H489&amp;"e"&amp;F489&amp;G489</f>
        <v>x0w00t00f00b00g00c00i00r00m00hS00hZ00p00k00z00j00n00ELh0v0a00s00u0y0de</v>
      </c>
      <c r="L489" s="28" t="str">
        <f ca="1">ДАННЫЕ!$I489&amp;"VN"&amp;IF(ДАННЫЕ!AW489&gt;0,11,10)&amp;"CD"&amp;IF(ДАННЫЕ!BF489&gt;500,16,IF(ДАННЫЕ!BF489&gt;350,15,IF(ДАННЫЕ!BF489&gt;=200,14,IF(ДАННЫЕ!BF489&gt;=100,13,IF(ДАННЫЕ!BF489&gt;=50,12,IF(ДАННЫЕ!BF489&gt;0,11,10))))))&amp;"AR"&amp;IF(ДАННЫЕ!BX489&gt;0,1,0)&amp;"GD"&amp;B489&amp;"VV"&amp;IF(E489&gt;=5,IF(E489&lt;18,1,0),0)</f>
        <v>VN10CD10AR0GD0VV0</v>
      </c>
      <c r="M489" s="28" t="str">
        <f>ДАННЫЕ!$I489&amp;"b"&amp;ДАННЫЕ!$BI489&amp;"r"&amp;ДАННЫЕ!$BJ489&amp;"CD"&amp;IF(ДАННЫЕ!BF489&gt;0,IF(ДАННЫЕ!BF489&lt;200,1,IF(ДАННЫЕ!BF489&lt;350,2,3)),0)&amp;"h"&amp;IF(ДАННЫЕ!$BK489+ДАННЫЕ!$BL489+ДАННЫЕ!$BM489&gt;0,1,0)&amp;"x"&amp;ДАННЫЕ!$BK489&amp;"y"&amp;ДАННЫЕ!$BL489&amp;"z"&amp;ДАННЫЕ!$BM489&amp;"c"&amp;IF(ДАННЫЕ!$BK489+ДАННЫЕ!$BL489+ДАННЫЕ!$BM489=3,1,0)&amp;"a"&amp;IF(ДАННЫЕ!$BQ489+ДАННЫЕ!$BR489&gt;0,1,0)&amp;"d"&amp;ДАННЫЕ!$BQ489&amp;"v"&amp;ДАННЫЕ!$BR489&amp;"p"&amp;ДАННЫЕ!$BS489&amp;"n"&amp;ДАННЫЕ!$BU489&amp;"t"&amp;ДАННЫЕ!$BV489&amp;"o"&amp;ДАННЫЕ!$BT489&amp;"l"&amp;IF(ДАННЫЕ!$BN489&gt;0,1,0)&amp;ДАННЫЕ!$BN489&amp;"g"&amp;ДАННЫЕ!$BO489&amp;"s"&amp;ДАННЫЕ!$BP489&amp;"DZ"&amp;IF(ДАННЫЕ!B489-ДАННЫЕ!G489 &lt; 60,IF(ДАННЫЕ!B489-ДАННЫЕ!G489 &gt;= 0,1,0),0)&amp;"u"&amp;IF(ДАННЫЕ!$CJ489&gt;0,1,0)</f>
        <v>brCD0h0xyzc0a0dvpntol0gsDZ1u0</v>
      </c>
      <c r="N489" s="28" t="str">
        <f ca="1">ДАННЫЕ!$F489&amp;ДАННЫЕ!$I489&amp;"g"&amp;B489&amp;"cf"&amp;D489&amp;"a"&amp;IF(ДАННЫЕ!$BX489&gt;0,1,0)&amp;IF(ДАННЫЕ!$BF489&gt;500,1,IF(ДАННЫЕ!$BF489&gt;350,2,IF(ДАННЫЕ!$BF489&gt;=200,3,IF(ДАННЫЕ!$BF489&gt;=100,4,IF(ДАННЫЕ!$BF489&gt;=50,5,IF(ДАННЫЕ!$BF489&lt;50,6,0))))))&amp;"AR"&amp;IF(DATEDIF(ДАННЫЕ!$BX489,ДАННЫЕ!$F$1,"y")&gt;1,1,0)&amp;"VG"&amp;IF(ДАННЫЕ!$BH489="0",1,0)&amp;"o"&amp;IF(T489+ДАННЫЕ!$AF489+ДАННЫЕ!$AG489+ДАННЫЕ!$AH489+ДАННЫЕ!$AI489+ДАННЫЕ!$AJ489+ДАННЫЕ!$AP489+ДАННЫЕ!$AQ489+ДАННЫЕ!$AR489+ДАННЫЕ!$AU489+ДАННЫЕ!$AW489+ДАННЫЕ!$AS489+ДАННЫЕ!$AT489&gt;0,1,0)&amp;"x"&amp;ДАННЫЕ!$AG489&amp;"p"&amp;IF(ДАННЫЕ!$BY489&gt;0,1,0)&amp;"v"&amp;IF(ДАННЫЕ!$BZ489&gt;0,1,0)&amp;"n"&amp;ДАННЫЕ!$CA489&amp;"t"&amp;ДАННЫЕ!$AY489&amp;"k"&amp;ДАННЫЕ!$CB489&amp;"q"&amp;ДАННЫЕ!$CC489&amp;"w"&amp;ДАННЫЕ!$CD489&amp;"e"&amp;ДАННЫЕ!$CE489&amp;"m"&amp;ДАННЫЕ!$CF489&amp;"c"&amp;ДАННЫЕ!$CG489&amp;"z"&amp;ДАННЫЕ!$CH489&amp;"d"&amp;IF(H489=4,1,0)&amp;"s"&amp;IF(ДАННЫЕ!$J489=1,0,1)&amp;"u"&amp;IF(ДАННЫЕ!$CJ489&gt;0,1,0)</f>
        <v>g0cf0a06AR1VG0o0xp0v0ntkqwemczd0s1u0</v>
      </c>
      <c r="O489" s="28" t="str">
        <f>ДАННЫЕ!$I489&amp;"g"&amp;B489&amp;A489&amp;"f"&amp;P489&amp;"c"&amp;IF(ДАННЫЕ!$U489&gt;0,1,0)&amp;"s"&amp;IF(ДАННЫЕ!$Q489&gt;0,IF(YEAR(ДАННЫЕ!$F$1)=YEAR(ДАННЫЕ!$Q489),IF(MONTH(ДАННЫЕ!$F$1)=MONTH(ДАННЫЕ!$Q489),111,11),1),0)&amp;"i"&amp;IF(ДАННЫЕ!$R489+ДАННЫЕ!$S489+ДАННЫЕ!$T489=0,0,1)&amp;"h"&amp;IF(ДАННЫЕ!$P489&gt;0,1,0)&amp;"p"&amp;IF(ДАННЫЕ!$CI489&gt;0,IF(YEAR(ДАННЫЕ!$F$1)=YEAR(ДАННЫЕ!$CI489),IF(MONTH(ДАННЫЕ!$F$1)=MONTH(ДАННЫЕ!$CI489),111,11),1),0)&amp;"d"&amp;IF(ДАННЫЕ!$CJ489&gt;0,IF(YEAR(ДАННЫЕ!$F$1)=YEAR(ДАННЫЕ!$CJ489),IF(MONTH(ДАННЫЕ!$F$1)=MONTH(ДАННЫЕ!$CJ489),111,11),1),0)&amp;"o"&amp;IF(ДАННЫЕ!$CK489&gt;0,IF(MONTH(ДАННЫЕ!$F$1)=MONTH(ДАННЫЕ!$CK489),111,11),0)&amp;"v"&amp;IF(ДАННЫЕ!$BE489&gt;0,IF(MONTH(ДАННЫЕ!$F$1)=MONTH(ДАННЫЕ!$BE489),111,11),0)</f>
        <v>g00f0c0s0i0h0p0d0o0v0</v>
      </c>
      <c r="P489" s="15">
        <f t="shared" si="23"/>
        <v>0</v>
      </c>
      <c r="Q489" s="15">
        <f>IF(ДАННЫЕ!$F$1&gt;ДАННЫЕ!$N489,IF(YEAR(ДАННЫЕ!$F$1)=YEAR(ДАННЫЕ!M489),1,0),0)</f>
        <v>0</v>
      </c>
      <c r="R489" s="15">
        <f>IF(ДАННЫЕ!$F$1&gt;ДАННЫЕ!$N489,IF(YEAR(ДАННЫЕ!$F$1)=YEAR(ДАННЫЕ!N489),1,0),0)</f>
        <v>0</v>
      </c>
      <c r="S489" s="15">
        <f>IF(ДАННЫЕ!$AA489="2А",1,IF(ДАННЫЕ!$AA489="2Б",2,IF(ДАННЫЕ!$AA489="2В",3,IF(ДАННЫЕ!$AA489=3,4,IF(ДАННЫЕ!$AA489="4А",5,IF(ДАННЫЕ!$AA489="4Б",6,IF(ДАННЫЕ!$AA489="4В",7,IF(ДАННЫЕ!$AA489=5,8,0))))))))</f>
        <v>0</v>
      </c>
      <c r="T489" s="15">
        <f>IF(OR(ДАННЫЕ!$AC489=2,ДАННЫЕ!$AD489=2,ДАННЫЕ!$AE489=2),2,IF(OR(ДАННЫЕ!$AC489=1,ДАННЫЕ!$AD489=1,ДАННЫЕ!$AE489=1),1,0))</f>
        <v>0</v>
      </c>
    </row>
    <row r="490" spans="1:20" ht="15" customHeight="1" x14ac:dyDescent="0.2">
      <c r="A490" s="78">
        <f>IF(B490&gt;0,IF(MONTH(ДАННЫЕ!$F$1)=MONTH(ДАННЫЕ!$B490),1,0),0)</f>
        <v>0</v>
      </c>
      <c r="B490" s="14">
        <f>IF(ДАННЫЕ!$B490&gt;0,IF(YEAR(ДАННЫЕ!$F$1)=YEAR(ДАННЫЕ!$B490),1,0),0)</f>
        <v>0</v>
      </c>
      <c r="C490" s="14">
        <f>IF(ДАННЫЕ!$CM490&gt;0,IF(YEAR(ДАННЫЕ!$F$1)=YEAR(ДАННЫЕ!$CM490),1,0),0)</f>
        <v>0</v>
      </c>
      <c r="D490" s="14">
        <f>IF(ДАННЫЕ!$CJ490&gt;0,IF(ДАННЫЕ!$CL490&gt;ДАННЫЕ!$F$1,1,IF(ДАННЫЕ!$CL490&gt;0,0,1)),0)</f>
        <v>0</v>
      </c>
      <c r="E490" s="43" t="str">
        <f ca="1">IF(ДАННЫЕ!$F$1&gt;0,IF(ДАННЫЕ!$G490&gt;0,DATEDIF(ДАННЫЕ!$G490,ДАННЫЕ!$F$1,"y"),""),IF(ДАННЫЕ!$G490&gt;0,DATEDIF(ДАННЫЕ!$G490,TODAY(),"y"),""))</f>
        <v/>
      </c>
      <c r="F490" s="43" t="str">
        <f xml:space="preserve"> IF(ДАННЫЕ!$F490="М",IF(E490&gt;=18,IF(E490&lt;60,1,""),""),"")&amp;IF(ДАННЫЕ!$F490="Ж",IF(E490&gt;=18,IF(E490&lt;55,1,""),""),"")</f>
        <v/>
      </c>
      <c r="G490" s="43" t="str">
        <f xml:space="preserve"> IF(ДАННЫЕ!$F490="М",IF(E490&gt;=60,2,""),"")&amp;IF(ДАННЫЕ!$F490="Ж",IF(E490&gt;=55,2,""),"")</f>
        <v/>
      </c>
      <c r="H490" s="43" t="str">
        <f t="shared" ca="1" si="21"/>
        <v/>
      </c>
      <c r="I490" s="43" t="str">
        <f t="shared" ca="1" si="22"/>
        <v>03</v>
      </c>
      <c r="J490" s="28" t="str">
        <f ca="1">ДАННЫЕ!$F490&amp;H490&amp;I490&amp;ДАННЫЕ!$I490&amp;"m"&amp;IF(ДАННЫЕ!$I490&gt;0,IF(ДАННЫЕ!$J490&gt;0,0,1),"")&amp;"f"&amp;IF(ДАННЫЕ!$R490&gt;0,IF(YEAR(ДАННЫЕ!$F$1)=YEAR(ДАННЫЕ!$R490),1,0),0)&amp;"z"&amp;ДАННЫЕ!$R490&amp;"p"&amp;ДАННЫЕ!$S490&amp;"i"&amp;ДАННЫЕ!$T490&amp;"h"&amp;ДАННЫЕ!$K490&amp;"be"&amp;ДАННЫЕ!$BI490&amp;"CD"&amp;IF(ДАННЫЕ!BF490&gt;500,4,IF(ДАННЫЕ!BF490&gt;350,3,IF(ДАННЫЕ!BF490&gt;200,2,IF(ДАННЫЕ!BF490&gt;0,1,0))))&amp;"g"&amp;B490&amp;"d"&amp;H490&amp;"l"&amp;ДАННЫЕ!AT490&amp;"a"&amp;ДАННЫЕ!$V490&amp;"v"&amp;R490&amp;"k"&amp;ДАННЫЕ!$U490&amp;"s"&amp;ДАННЫЕ!$Y490&amp;"t"&amp;ДАННЫЕ!$X490&amp;"b"&amp;IF(ДАННЫЕ!$Q490&gt;1,1,0)&amp;"PP"&amp;ДАННЫЕ!Z490&amp;"c"&amp;S490&amp;"x"&amp;IF(ДАННЫЕ!$BY490&gt;0,IF(YEAR(ДАННЫЕ!$F$1)=YEAR(ДАННЫЕ!$BY490),1,0),0)&amp;"n"&amp;IF(ДАННЫЕ!$BZ490&gt;0,IF(YEAR(ДАННЫЕ!$F$1)=YEAR(ДАННЫЕ!$BZ490),1,0),0)&amp;"u"&amp;D490&amp;"z"&amp;IF(ДАННЫЕ!$CL490&gt;0,IF(YEAR(ДАННЫЕ!$F$1)&gt;YEAR(ДАННЫЕ!$CL490),11,12),0)</f>
        <v>03mf0zpihbeCD0g0dlav0kstb0PPc0x0n0u0z0</v>
      </c>
      <c r="K490" s="28" t="str">
        <f ca="1">ДАННЫЕ!$I490&amp;"x"&amp;B490&amp;"w"&amp;IF(T490+ДАННЫЕ!AD490+ДАННЫЕ!AE490+ДАННЫЕ!AF490+ДАННЫЕ!AG490+ДАННЫЕ!AH490+ДАННЫЕ!$AL490+ДАННЫЕ!AI490+ДАННЫЕ!AJ490+ДАННЫЕ!AK490+ДАННЫЕ!AP490+ДАННЫЕ!AQ490+ДАННЫЕ!AR490+ДАННЫЕ!$AM490+ДАННЫЕ!$AN490+ДАННЫЕ!AS490+ДАННЫЕ!AT490&gt;0,1,0)&amp;IF(OR(T490=2,ДАННЫЕ!AD490=2,ДАННЫЕ!AE490=2,ДАННЫЕ!AF490=2,ДАННЫЕ!AG490=2,ДАННЫЕ!AH490=2,ДАННЫЕ!$AL490=2,ДАННЫЕ!AI490=2,ДАННЫЕ!AJ490=2,ДАННЫЕ!AK490=2,ДАННЫЕ!AP490=2,ДАННЫЕ!AQ490=2,ДАННЫЕ!AR490=2,ДАННЫЕ!$AM490=2,ДАННЫЕ!$AN490=2,ДАННЫЕ!AS490=2,ДАННЫЕ!AT490=2),2,0)&amp;"t"&amp;IF(T490&gt;0,"1"&amp;T490,"00")&amp;"f"&amp;IF(ДАННЫЕ!$AC490,"1"&amp;ДАННЫЕ!$AC490,"00")&amp;"b"&amp;IF(ДАННЫЕ!$AD490,"1"&amp;ДАННЫЕ!$AD490,"00")&amp;"g"&amp;IF(ДАННЫЕ!$AF490,"1"&amp;ДАННЫЕ!$AF490,"00")&amp;"c"&amp;IF(ДАННЫЕ!$AG490,"1"&amp;ДАННЫЕ!$AG490,"00")&amp;"i"&amp;IF(ДАННЫЕ!$AH490,"1"&amp;ДАННЫЕ!$AH490,"00")&amp;"r"&amp;IF(ДАННЫЕ!$AL490,"1"&amp;ДАННЫЕ!$AL490,"00")&amp;"m"&amp;IF(ДАННЫЕ!$AI490,"1"&amp;ДАННЫЕ!$AI490,"00")&amp;"hS"&amp;IF(ДАННЫЕ!$AJ490,"1"&amp;ДАННЫЕ!$AJ490,"00")&amp;"hZ"&amp;IF(ДАННЫЕ!$AK490,"1"&amp;ДАННЫЕ!$AK490,"00")&amp;"p"&amp;IF(ДАННЫЕ!$AP490,"1"&amp;ДАННЫЕ!$AP490,"00")&amp;"k"&amp;IF(ДАННЫЕ!$AQ490,"1"&amp;ДАННЫЕ!$AQ490,"00")&amp;"z"&amp;IF(ДАННЫЕ!$AR490,"1"&amp;ДАННЫЕ!$AR490,"00")&amp;"j"&amp;IF(ДАННЫЕ!$AM490,"1"&amp;ДАННЫЕ!$AM490,"00")&amp;"n"&amp;IF(ДАННЫЕ!$AN490,"1"&amp;ДАННЫЕ!$AN490,"00")&amp;"E"&amp;ДАННЫЕ!BI490&amp;"L"&amp;ДАННЫЕ!AO490&amp;"h"&amp;IF(ДАННЫЕ!$AU490&gt;0,1,0)&amp;"v"&amp;IF(ДАННЫЕ!$AW490&gt;0,1,0)&amp;"a"&amp;IF(ДАННЫЕ!$AS490,"1"&amp;ДАННЫЕ!$AS490,"00")&amp;"s"&amp;IF(ДАННЫЕ!$AT490,"1"&amp;ДАННЫЕ!$AT490,"00")&amp;"u"&amp;IF(ДАННЫЕ!$CJ490&gt;0,1,0)&amp;"y"&amp;B490&amp;"d"&amp;H490&amp;"e"&amp;F490&amp;G490</f>
        <v>x0w00t00f00b00g00c00i00r00m00hS00hZ00p00k00z00j00n00ELh0v0a00s00u0y0de</v>
      </c>
      <c r="L490" s="28" t="str">
        <f ca="1">ДАННЫЕ!$I490&amp;"VN"&amp;IF(ДАННЫЕ!AW490&gt;0,11,10)&amp;"CD"&amp;IF(ДАННЫЕ!BF490&gt;500,16,IF(ДАННЫЕ!BF490&gt;350,15,IF(ДАННЫЕ!BF490&gt;=200,14,IF(ДАННЫЕ!BF490&gt;=100,13,IF(ДАННЫЕ!BF490&gt;=50,12,IF(ДАННЫЕ!BF490&gt;0,11,10))))))&amp;"AR"&amp;IF(ДАННЫЕ!BX490&gt;0,1,0)&amp;"GD"&amp;B490&amp;"VV"&amp;IF(E490&gt;=5,IF(E490&lt;18,1,0),0)</f>
        <v>VN10CD10AR0GD0VV0</v>
      </c>
      <c r="M490" s="28" t="str">
        <f>ДАННЫЕ!$I490&amp;"b"&amp;ДАННЫЕ!$BI490&amp;"r"&amp;ДАННЫЕ!$BJ490&amp;"CD"&amp;IF(ДАННЫЕ!BF490&gt;0,IF(ДАННЫЕ!BF490&lt;200,1,IF(ДАННЫЕ!BF490&lt;350,2,3)),0)&amp;"h"&amp;IF(ДАННЫЕ!$BK490+ДАННЫЕ!$BL490+ДАННЫЕ!$BM490&gt;0,1,0)&amp;"x"&amp;ДАННЫЕ!$BK490&amp;"y"&amp;ДАННЫЕ!$BL490&amp;"z"&amp;ДАННЫЕ!$BM490&amp;"c"&amp;IF(ДАННЫЕ!$BK490+ДАННЫЕ!$BL490+ДАННЫЕ!$BM490=3,1,0)&amp;"a"&amp;IF(ДАННЫЕ!$BQ490+ДАННЫЕ!$BR490&gt;0,1,0)&amp;"d"&amp;ДАННЫЕ!$BQ490&amp;"v"&amp;ДАННЫЕ!$BR490&amp;"p"&amp;ДАННЫЕ!$BS490&amp;"n"&amp;ДАННЫЕ!$BU490&amp;"t"&amp;ДАННЫЕ!$BV490&amp;"o"&amp;ДАННЫЕ!$BT490&amp;"l"&amp;IF(ДАННЫЕ!$BN490&gt;0,1,0)&amp;ДАННЫЕ!$BN490&amp;"g"&amp;ДАННЫЕ!$BO490&amp;"s"&amp;ДАННЫЕ!$BP490&amp;"DZ"&amp;IF(ДАННЫЕ!B490-ДАННЫЕ!G490 &lt; 60,IF(ДАННЫЕ!B490-ДАННЫЕ!G490 &gt;= 0,1,0),0)&amp;"u"&amp;IF(ДАННЫЕ!$CJ490&gt;0,1,0)</f>
        <v>brCD0h0xyzc0a0dvpntol0gsDZ1u0</v>
      </c>
      <c r="N490" s="28" t="str">
        <f ca="1">ДАННЫЕ!$F490&amp;ДАННЫЕ!$I490&amp;"g"&amp;B490&amp;"cf"&amp;D490&amp;"a"&amp;IF(ДАННЫЕ!$BX490&gt;0,1,0)&amp;IF(ДАННЫЕ!$BF490&gt;500,1,IF(ДАННЫЕ!$BF490&gt;350,2,IF(ДАННЫЕ!$BF490&gt;=200,3,IF(ДАННЫЕ!$BF490&gt;=100,4,IF(ДАННЫЕ!$BF490&gt;=50,5,IF(ДАННЫЕ!$BF490&lt;50,6,0))))))&amp;"AR"&amp;IF(DATEDIF(ДАННЫЕ!$BX490,ДАННЫЕ!$F$1,"y")&gt;1,1,0)&amp;"VG"&amp;IF(ДАННЫЕ!$BH490="0",1,0)&amp;"o"&amp;IF(T490+ДАННЫЕ!$AF490+ДАННЫЕ!$AG490+ДАННЫЕ!$AH490+ДАННЫЕ!$AI490+ДАННЫЕ!$AJ490+ДАННЫЕ!$AP490+ДАННЫЕ!$AQ490+ДАННЫЕ!$AR490+ДАННЫЕ!$AU490+ДАННЫЕ!$AW490+ДАННЫЕ!$AS490+ДАННЫЕ!$AT490&gt;0,1,0)&amp;"x"&amp;ДАННЫЕ!$AG490&amp;"p"&amp;IF(ДАННЫЕ!$BY490&gt;0,1,0)&amp;"v"&amp;IF(ДАННЫЕ!$BZ490&gt;0,1,0)&amp;"n"&amp;ДАННЫЕ!$CA490&amp;"t"&amp;ДАННЫЕ!$AY490&amp;"k"&amp;ДАННЫЕ!$CB490&amp;"q"&amp;ДАННЫЕ!$CC490&amp;"w"&amp;ДАННЫЕ!$CD490&amp;"e"&amp;ДАННЫЕ!$CE490&amp;"m"&amp;ДАННЫЕ!$CF490&amp;"c"&amp;ДАННЫЕ!$CG490&amp;"z"&amp;ДАННЫЕ!$CH490&amp;"d"&amp;IF(H490=4,1,0)&amp;"s"&amp;IF(ДАННЫЕ!$J490=1,0,1)&amp;"u"&amp;IF(ДАННЫЕ!$CJ490&gt;0,1,0)</f>
        <v>g0cf0a06AR1VG0o0xp0v0ntkqwemczd0s1u0</v>
      </c>
      <c r="O490" s="28" t="str">
        <f>ДАННЫЕ!$I490&amp;"g"&amp;B490&amp;A490&amp;"f"&amp;P490&amp;"c"&amp;IF(ДАННЫЕ!$U490&gt;0,1,0)&amp;"s"&amp;IF(ДАННЫЕ!$Q490&gt;0,IF(YEAR(ДАННЫЕ!$F$1)=YEAR(ДАННЫЕ!$Q490),IF(MONTH(ДАННЫЕ!$F$1)=MONTH(ДАННЫЕ!$Q490),111,11),1),0)&amp;"i"&amp;IF(ДАННЫЕ!$R490+ДАННЫЕ!$S490+ДАННЫЕ!$T490=0,0,1)&amp;"h"&amp;IF(ДАННЫЕ!$P490&gt;0,1,0)&amp;"p"&amp;IF(ДАННЫЕ!$CI490&gt;0,IF(YEAR(ДАННЫЕ!$F$1)=YEAR(ДАННЫЕ!$CI490),IF(MONTH(ДАННЫЕ!$F$1)=MONTH(ДАННЫЕ!$CI490),111,11),1),0)&amp;"d"&amp;IF(ДАННЫЕ!$CJ490&gt;0,IF(YEAR(ДАННЫЕ!$F$1)=YEAR(ДАННЫЕ!$CJ490),IF(MONTH(ДАННЫЕ!$F$1)=MONTH(ДАННЫЕ!$CJ490),111,11),1),0)&amp;"o"&amp;IF(ДАННЫЕ!$CK490&gt;0,IF(MONTH(ДАННЫЕ!$F$1)=MONTH(ДАННЫЕ!$CK490),111,11),0)&amp;"v"&amp;IF(ДАННЫЕ!$BE490&gt;0,IF(MONTH(ДАННЫЕ!$F$1)=MONTH(ДАННЫЕ!$BE490),111,11),0)</f>
        <v>g00f0c0s0i0h0p0d0o0v0</v>
      </c>
      <c r="P490" s="15">
        <f t="shared" si="23"/>
        <v>0</v>
      </c>
      <c r="Q490" s="15">
        <f>IF(ДАННЫЕ!$F$1&gt;ДАННЫЕ!$N490,IF(YEAR(ДАННЫЕ!$F$1)=YEAR(ДАННЫЕ!M490),1,0),0)</f>
        <v>0</v>
      </c>
      <c r="R490" s="15">
        <f>IF(ДАННЫЕ!$F$1&gt;ДАННЫЕ!$N490,IF(YEAR(ДАННЫЕ!$F$1)=YEAR(ДАННЫЕ!N490),1,0),0)</f>
        <v>0</v>
      </c>
      <c r="S490" s="15">
        <f>IF(ДАННЫЕ!$AA490="2А",1,IF(ДАННЫЕ!$AA490="2Б",2,IF(ДАННЫЕ!$AA490="2В",3,IF(ДАННЫЕ!$AA490=3,4,IF(ДАННЫЕ!$AA490="4А",5,IF(ДАННЫЕ!$AA490="4Б",6,IF(ДАННЫЕ!$AA490="4В",7,IF(ДАННЫЕ!$AA490=5,8,0))))))))</f>
        <v>0</v>
      </c>
      <c r="T490" s="15">
        <f>IF(OR(ДАННЫЕ!$AC490=2,ДАННЫЕ!$AD490=2,ДАННЫЕ!$AE490=2),2,IF(OR(ДАННЫЕ!$AC490=1,ДАННЫЕ!$AD490=1,ДАННЫЕ!$AE490=1),1,0))</f>
        <v>0</v>
      </c>
    </row>
    <row r="491" spans="1:20" ht="15" customHeight="1" x14ac:dyDescent="0.2">
      <c r="A491" s="78">
        <f>IF(B491&gt;0,IF(MONTH(ДАННЫЕ!$F$1)=MONTH(ДАННЫЕ!$B491),1,0),0)</f>
        <v>0</v>
      </c>
      <c r="B491" s="14">
        <f>IF(ДАННЫЕ!$B491&gt;0,IF(YEAR(ДАННЫЕ!$F$1)=YEAR(ДАННЫЕ!$B491),1,0),0)</f>
        <v>0</v>
      </c>
      <c r="C491" s="14">
        <f>IF(ДАННЫЕ!$CM491&gt;0,IF(YEAR(ДАННЫЕ!$F$1)=YEAR(ДАННЫЕ!$CM491),1,0),0)</f>
        <v>0</v>
      </c>
      <c r="D491" s="14">
        <f>IF(ДАННЫЕ!$CJ491&gt;0,IF(ДАННЫЕ!$CL491&gt;ДАННЫЕ!$F$1,1,IF(ДАННЫЕ!$CL491&gt;0,0,1)),0)</f>
        <v>0</v>
      </c>
      <c r="E491" s="43" t="str">
        <f ca="1">IF(ДАННЫЕ!$F$1&gt;0,IF(ДАННЫЕ!$G491&gt;0,DATEDIF(ДАННЫЕ!$G491,ДАННЫЕ!$F$1,"y"),""),IF(ДАННЫЕ!$G491&gt;0,DATEDIF(ДАННЫЕ!$G491,TODAY(),"y"),""))</f>
        <v/>
      </c>
      <c r="F491" s="43" t="str">
        <f xml:space="preserve"> IF(ДАННЫЕ!$F491="М",IF(E491&gt;=18,IF(E491&lt;60,1,""),""),"")&amp;IF(ДАННЫЕ!$F491="Ж",IF(E491&gt;=18,IF(E491&lt;55,1,""),""),"")</f>
        <v/>
      </c>
      <c r="G491" s="43" t="str">
        <f xml:space="preserve"> IF(ДАННЫЕ!$F491="М",IF(E491&gt;=60,2,""),"")&amp;IF(ДАННЫЕ!$F491="Ж",IF(E491&gt;=55,2,""),"")</f>
        <v/>
      </c>
      <c r="H491" s="43" t="str">
        <f t="shared" ca="1" si="21"/>
        <v/>
      </c>
      <c r="I491" s="43" t="str">
        <f t="shared" ca="1" si="22"/>
        <v>03</v>
      </c>
      <c r="J491" s="28" t="str">
        <f ca="1">ДАННЫЕ!$F491&amp;H491&amp;I491&amp;ДАННЫЕ!$I491&amp;"m"&amp;IF(ДАННЫЕ!$I491&gt;0,IF(ДАННЫЕ!$J491&gt;0,0,1),"")&amp;"f"&amp;IF(ДАННЫЕ!$R491&gt;0,IF(YEAR(ДАННЫЕ!$F$1)=YEAR(ДАННЫЕ!$R491),1,0),0)&amp;"z"&amp;ДАННЫЕ!$R491&amp;"p"&amp;ДАННЫЕ!$S491&amp;"i"&amp;ДАННЫЕ!$T491&amp;"h"&amp;ДАННЫЕ!$K491&amp;"be"&amp;ДАННЫЕ!$BI491&amp;"CD"&amp;IF(ДАННЫЕ!BF491&gt;500,4,IF(ДАННЫЕ!BF491&gt;350,3,IF(ДАННЫЕ!BF491&gt;200,2,IF(ДАННЫЕ!BF491&gt;0,1,0))))&amp;"g"&amp;B491&amp;"d"&amp;H491&amp;"l"&amp;ДАННЫЕ!AT491&amp;"a"&amp;ДАННЫЕ!$V491&amp;"v"&amp;R491&amp;"k"&amp;ДАННЫЕ!$U491&amp;"s"&amp;ДАННЫЕ!$Y491&amp;"t"&amp;ДАННЫЕ!$X491&amp;"b"&amp;IF(ДАННЫЕ!$Q491&gt;1,1,0)&amp;"PP"&amp;ДАННЫЕ!Z491&amp;"c"&amp;S491&amp;"x"&amp;IF(ДАННЫЕ!$BY491&gt;0,IF(YEAR(ДАННЫЕ!$F$1)=YEAR(ДАННЫЕ!$BY491),1,0),0)&amp;"n"&amp;IF(ДАННЫЕ!$BZ491&gt;0,IF(YEAR(ДАННЫЕ!$F$1)=YEAR(ДАННЫЕ!$BZ491),1,0),0)&amp;"u"&amp;D491&amp;"z"&amp;IF(ДАННЫЕ!$CL491&gt;0,IF(YEAR(ДАННЫЕ!$F$1)&gt;YEAR(ДАННЫЕ!$CL491),11,12),0)</f>
        <v>03mf0zpihbeCD0g0dlav0kstb0PPc0x0n0u0z0</v>
      </c>
      <c r="K491" s="28" t="str">
        <f ca="1">ДАННЫЕ!$I491&amp;"x"&amp;B491&amp;"w"&amp;IF(T491+ДАННЫЕ!AD491+ДАННЫЕ!AE491+ДАННЫЕ!AF491+ДАННЫЕ!AG491+ДАННЫЕ!AH491+ДАННЫЕ!$AL491+ДАННЫЕ!AI491+ДАННЫЕ!AJ491+ДАННЫЕ!AK491+ДАННЫЕ!AP491+ДАННЫЕ!AQ491+ДАННЫЕ!AR491+ДАННЫЕ!$AM491+ДАННЫЕ!$AN491+ДАННЫЕ!AS491+ДАННЫЕ!AT491&gt;0,1,0)&amp;IF(OR(T491=2,ДАННЫЕ!AD491=2,ДАННЫЕ!AE491=2,ДАННЫЕ!AF491=2,ДАННЫЕ!AG491=2,ДАННЫЕ!AH491=2,ДАННЫЕ!$AL491=2,ДАННЫЕ!AI491=2,ДАННЫЕ!AJ491=2,ДАННЫЕ!AK491=2,ДАННЫЕ!AP491=2,ДАННЫЕ!AQ491=2,ДАННЫЕ!AR491=2,ДАННЫЕ!$AM491=2,ДАННЫЕ!$AN491=2,ДАННЫЕ!AS491=2,ДАННЫЕ!AT491=2),2,0)&amp;"t"&amp;IF(T491&gt;0,"1"&amp;T491,"00")&amp;"f"&amp;IF(ДАННЫЕ!$AC491,"1"&amp;ДАННЫЕ!$AC491,"00")&amp;"b"&amp;IF(ДАННЫЕ!$AD491,"1"&amp;ДАННЫЕ!$AD491,"00")&amp;"g"&amp;IF(ДАННЫЕ!$AF491,"1"&amp;ДАННЫЕ!$AF491,"00")&amp;"c"&amp;IF(ДАННЫЕ!$AG491,"1"&amp;ДАННЫЕ!$AG491,"00")&amp;"i"&amp;IF(ДАННЫЕ!$AH491,"1"&amp;ДАННЫЕ!$AH491,"00")&amp;"r"&amp;IF(ДАННЫЕ!$AL491,"1"&amp;ДАННЫЕ!$AL491,"00")&amp;"m"&amp;IF(ДАННЫЕ!$AI491,"1"&amp;ДАННЫЕ!$AI491,"00")&amp;"hS"&amp;IF(ДАННЫЕ!$AJ491,"1"&amp;ДАННЫЕ!$AJ491,"00")&amp;"hZ"&amp;IF(ДАННЫЕ!$AK491,"1"&amp;ДАННЫЕ!$AK491,"00")&amp;"p"&amp;IF(ДАННЫЕ!$AP491,"1"&amp;ДАННЫЕ!$AP491,"00")&amp;"k"&amp;IF(ДАННЫЕ!$AQ491,"1"&amp;ДАННЫЕ!$AQ491,"00")&amp;"z"&amp;IF(ДАННЫЕ!$AR491,"1"&amp;ДАННЫЕ!$AR491,"00")&amp;"j"&amp;IF(ДАННЫЕ!$AM491,"1"&amp;ДАННЫЕ!$AM491,"00")&amp;"n"&amp;IF(ДАННЫЕ!$AN491,"1"&amp;ДАННЫЕ!$AN491,"00")&amp;"E"&amp;ДАННЫЕ!BI491&amp;"L"&amp;ДАННЫЕ!AO491&amp;"h"&amp;IF(ДАННЫЕ!$AU491&gt;0,1,0)&amp;"v"&amp;IF(ДАННЫЕ!$AW491&gt;0,1,0)&amp;"a"&amp;IF(ДАННЫЕ!$AS491,"1"&amp;ДАННЫЕ!$AS491,"00")&amp;"s"&amp;IF(ДАННЫЕ!$AT491,"1"&amp;ДАННЫЕ!$AT491,"00")&amp;"u"&amp;IF(ДАННЫЕ!$CJ491&gt;0,1,0)&amp;"y"&amp;B491&amp;"d"&amp;H491&amp;"e"&amp;F491&amp;G491</f>
        <v>x0w00t00f00b00g00c00i00r00m00hS00hZ00p00k00z00j00n00ELh0v0a00s00u0y0de</v>
      </c>
      <c r="L491" s="28" t="str">
        <f ca="1">ДАННЫЕ!$I491&amp;"VN"&amp;IF(ДАННЫЕ!AW491&gt;0,11,10)&amp;"CD"&amp;IF(ДАННЫЕ!BF491&gt;500,16,IF(ДАННЫЕ!BF491&gt;350,15,IF(ДАННЫЕ!BF491&gt;=200,14,IF(ДАННЫЕ!BF491&gt;=100,13,IF(ДАННЫЕ!BF491&gt;=50,12,IF(ДАННЫЕ!BF491&gt;0,11,10))))))&amp;"AR"&amp;IF(ДАННЫЕ!BX491&gt;0,1,0)&amp;"GD"&amp;B491&amp;"VV"&amp;IF(E491&gt;=5,IF(E491&lt;18,1,0),0)</f>
        <v>VN10CD10AR0GD0VV0</v>
      </c>
      <c r="M491" s="28" t="str">
        <f>ДАННЫЕ!$I491&amp;"b"&amp;ДАННЫЕ!$BI491&amp;"r"&amp;ДАННЫЕ!$BJ491&amp;"CD"&amp;IF(ДАННЫЕ!BF491&gt;0,IF(ДАННЫЕ!BF491&lt;200,1,IF(ДАННЫЕ!BF491&lt;350,2,3)),0)&amp;"h"&amp;IF(ДАННЫЕ!$BK491+ДАННЫЕ!$BL491+ДАННЫЕ!$BM491&gt;0,1,0)&amp;"x"&amp;ДАННЫЕ!$BK491&amp;"y"&amp;ДАННЫЕ!$BL491&amp;"z"&amp;ДАННЫЕ!$BM491&amp;"c"&amp;IF(ДАННЫЕ!$BK491+ДАННЫЕ!$BL491+ДАННЫЕ!$BM491=3,1,0)&amp;"a"&amp;IF(ДАННЫЕ!$BQ491+ДАННЫЕ!$BR491&gt;0,1,0)&amp;"d"&amp;ДАННЫЕ!$BQ491&amp;"v"&amp;ДАННЫЕ!$BR491&amp;"p"&amp;ДАННЫЕ!$BS491&amp;"n"&amp;ДАННЫЕ!$BU491&amp;"t"&amp;ДАННЫЕ!$BV491&amp;"o"&amp;ДАННЫЕ!$BT491&amp;"l"&amp;IF(ДАННЫЕ!$BN491&gt;0,1,0)&amp;ДАННЫЕ!$BN491&amp;"g"&amp;ДАННЫЕ!$BO491&amp;"s"&amp;ДАННЫЕ!$BP491&amp;"DZ"&amp;IF(ДАННЫЕ!B491-ДАННЫЕ!G491 &lt; 60,IF(ДАННЫЕ!B491-ДАННЫЕ!G491 &gt;= 0,1,0),0)&amp;"u"&amp;IF(ДАННЫЕ!$CJ491&gt;0,1,0)</f>
        <v>brCD0h0xyzc0a0dvpntol0gsDZ1u0</v>
      </c>
      <c r="N491" s="28" t="str">
        <f ca="1">ДАННЫЕ!$F491&amp;ДАННЫЕ!$I491&amp;"g"&amp;B491&amp;"cf"&amp;D491&amp;"a"&amp;IF(ДАННЫЕ!$BX491&gt;0,1,0)&amp;IF(ДАННЫЕ!$BF491&gt;500,1,IF(ДАННЫЕ!$BF491&gt;350,2,IF(ДАННЫЕ!$BF491&gt;=200,3,IF(ДАННЫЕ!$BF491&gt;=100,4,IF(ДАННЫЕ!$BF491&gt;=50,5,IF(ДАННЫЕ!$BF491&lt;50,6,0))))))&amp;"AR"&amp;IF(DATEDIF(ДАННЫЕ!$BX491,ДАННЫЕ!$F$1,"y")&gt;1,1,0)&amp;"VG"&amp;IF(ДАННЫЕ!$BH491="0",1,0)&amp;"o"&amp;IF(T491+ДАННЫЕ!$AF491+ДАННЫЕ!$AG491+ДАННЫЕ!$AH491+ДАННЫЕ!$AI491+ДАННЫЕ!$AJ491+ДАННЫЕ!$AP491+ДАННЫЕ!$AQ491+ДАННЫЕ!$AR491+ДАННЫЕ!$AU491+ДАННЫЕ!$AW491+ДАННЫЕ!$AS491+ДАННЫЕ!$AT491&gt;0,1,0)&amp;"x"&amp;ДАННЫЕ!$AG491&amp;"p"&amp;IF(ДАННЫЕ!$BY491&gt;0,1,0)&amp;"v"&amp;IF(ДАННЫЕ!$BZ491&gt;0,1,0)&amp;"n"&amp;ДАННЫЕ!$CA491&amp;"t"&amp;ДАННЫЕ!$AY491&amp;"k"&amp;ДАННЫЕ!$CB491&amp;"q"&amp;ДАННЫЕ!$CC491&amp;"w"&amp;ДАННЫЕ!$CD491&amp;"e"&amp;ДАННЫЕ!$CE491&amp;"m"&amp;ДАННЫЕ!$CF491&amp;"c"&amp;ДАННЫЕ!$CG491&amp;"z"&amp;ДАННЫЕ!$CH491&amp;"d"&amp;IF(H491=4,1,0)&amp;"s"&amp;IF(ДАННЫЕ!$J491=1,0,1)&amp;"u"&amp;IF(ДАННЫЕ!$CJ491&gt;0,1,0)</f>
        <v>g0cf0a06AR1VG0o0xp0v0ntkqwemczd0s1u0</v>
      </c>
      <c r="O491" s="28" t="str">
        <f>ДАННЫЕ!$I491&amp;"g"&amp;B491&amp;A491&amp;"f"&amp;P491&amp;"c"&amp;IF(ДАННЫЕ!$U491&gt;0,1,0)&amp;"s"&amp;IF(ДАННЫЕ!$Q491&gt;0,IF(YEAR(ДАННЫЕ!$F$1)=YEAR(ДАННЫЕ!$Q491),IF(MONTH(ДАННЫЕ!$F$1)=MONTH(ДАННЫЕ!$Q491),111,11),1),0)&amp;"i"&amp;IF(ДАННЫЕ!$R491+ДАННЫЕ!$S491+ДАННЫЕ!$T491=0,0,1)&amp;"h"&amp;IF(ДАННЫЕ!$P491&gt;0,1,0)&amp;"p"&amp;IF(ДАННЫЕ!$CI491&gt;0,IF(YEAR(ДАННЫЕ!$F$1)=YEAR(ДАННЫЕ!$CI491),IF(MONTH(ДАННЫЕ!$F$1)=MONTH(ДАННЫЕ!$CI491),111,11),1),0)&amp;"d"&amp;IF(ДАННЫЕ!$CJ491&gt;0,IF(YEAR(ДАННЫЕ!$F$1)=YEAR(ДАННЫЕ!$CJ491),IF(MONTH(ДАННЫЕ!$F$1)=MONTH(ДАННЫЕ!$CJ491),111,11),1),0)&amp;"o"&amp;IF(ДАННЫЕ!$CK491&gt;0,IF(MONTH(ДАННЫЕ!$F$1)=MONTH(ДАННЫЕ!$CK491),111,11),0)&amp;"v"&amp;IF(ДАННЫЕ!$BE491&gt;0,IF(MONTH(ДАННЫЕ!$F$1)=MONTH(ДАННЫЕ!$BE491),111,11),0)</f>
        <v>g00f0c0s0i0h0p0d0o0v0</v>
      </c>
      <c r="P491" s="15">
        <f t="shared" si="23"/>
        <v>0</v>
      </c>
      <c r="Q491" s="15">
        <f>IF(ДАННЫЕ!$F$1&gt;ДАННЫЕ!$N491,IF(YEAR(ДАННЫЕ!$F$1)=YEAR(ДАННЫЕ!M491),1,0),0)</f>
        <v>0</v>
      </c>
      <c r="R491" s="15">
        <f>IF(ДАННЫЕ!$F$1&gt;ДАННЫЕ!$N491,IF(YEAR(ДАННЫЕ!$F$1)=YEAR(ДАННЫЕ!N491),1,0),0)</f>
        <v>0</v>
      </c>
      <c r="S491" s="15">
        <f>IF(ДАННЫЕ!$AA491="2А",1,IF(ДАННЫЕ!$AA491="2Б",2,IF(ДАННЫЕ!$AA491="2В",3,IF(ДАННЫЕ!$AA491=3,4,IF(ДАННЫЕ!$AA491="4А",5,IF(ДАННЫЕ!$AA491="4Б",6,IF(ДАННЫЕ!$AA491="4В",7,IF(ДАННЫЕ!$AA491=5,8,0))))))))</f>
        <v>0</v>
      </c>
      <c r="T491" s="15">
        <f>IF(OR(ДАННЫЕ!$AC491=2,ДАННЫЕ!$AD491=2,ДАННЫЕ!$AE491=2),2,IF(OR(ДАННЫЕ!$AC491=1,ДАННЫЕ!$AD491=1,ДАННЫЕ!$AE491=1),1,0))</f>
        <v>0</v>
      </c>
    </row>
    <row r="492" spans="1:20" ht="15" customHeight="1" x14ac:dyDescent="0.2">
      <c r="A492" s="78">
        <f>IF(B492&gt;0,IF(MONTH(ДАННЫЕ!$F$1)=MONTH(ДАННЫЕ!$B492),1,0),0)</f>
        <v>0</v>
      </c>
      <c r="B492" s="14">
        <f>IF(ДАННЫЕ!$B492&gt;0,IF(YEAR(ДАННЫЕ!$F$1)=YEAR(ДАННЫЕ!$B492),1,0),0)</f>
        <v>0</v>
      </c>
      <c r="C492" s="14">
        <f>IF(ДАННЫЕ!$CM492&gt;0,IF(YEAR(ДАННЫЕ!$F$1)=YEAR(ДАННЫЕ!$CM492),1,0),0)</f>
        <v>0</v>
      </c>
      <c r="D492" s="14">
        <f>IF(ДАННЫЕ!$CJ492&gt;0,IF(ДАННЫЕ!$CL492&gt;ДАННЫЕ!$F$1,1,IF(ДАННЫЕ!$CL492&gt;0,0,1)),0)</f>
        <v>0</v>
      </c>
      <c r="E492" s="43" t="str">
        <f ca="1">IF(ДАННЫЕ!$F$1&gt;0,IF(ДАННЫЕ!$G492&gt;0,DATEDIF(ДАННЫЕ!$G492,ДАННЫЕ!$F$1,"y"),""),IF(ДАННЫЕ!$G492&gt;0,DATEDIF(ДАННЫЕ!$G492,TODAY(),"y"),""))</f>
        <v/>
      </c>
      <c r="F492" s="43" t="str">
        <f xml:space="preserve"> IF(ДАННЫЕ!$F492="М",IF(E492&gt;=18,IF(E492&lt;60,1,""),""),"")&amp;IF(ДАННЫЕ!$F492="Ж",IF(E492&gt;=18,IF(E492&lt;55,1,""),""),"")</f>
        <v/>
      </c>
      <c r="G492" s="43" t="str">
        <f xml:space="preserve"> IF(ДАННЫЕ!$F492="М",IF(E492&gt;=60,2,""),"")&amp;IF(ДАННЫЕ!$F492="Ж",IF(E492&gt;=55,2,""),"")</f>
        <v/>
      </c>
      <c r="H492" s="43" t="str">
        <f t="shared" ca="1" si="21"/>
        <v/>
      </c>
      <c r="I492" s="43" t="str">
        <f t="shared" ca="1" si="22"/>
        <v>03</v>
      </c>
      <c r="J492" s="28" t="str">
        <f ca="1">ДАННЫЕ!$F492&amp;H492&amp;I492&amp;ДАННЫЕ!$I492&amp;"m"&amp;IF(ДАННЫЕ!$I492&gt;0,IF(ДАННЫЕ!$J492&gt;0,0,1),"")&amp;"f"&amp;IF(ДАННЫЕ!$R492&gt;0,IF(YEAR(ДАННЫЕ!$F$1)=YEAR(ДАННЫЕ!$R492),1,0),0)&amp;"z"&amp;ДАННЫЕ!$R492&amp;"p"&amp;ДАННЫЕ!$S492&amp;"i"&amp;ДАННЫЕ!$T492&amp;"h"&amp;ДАННЫЕ!$K492&amp;"be"&amp;ДАННЫЕ!$BI492&amp;"CD"&amp;IF(ДАННЫЕ!BF492&gt;500,4,IF(ДАННЫЕ!BF492&gt;350,3,IF(ДАННЫЕ!BF492&gt;200,2,IF(ДАННЫЕ!BF492&gt;0,1,0))))&amp;"g"&amp;B492&amp;"d"&amp;H492&amp;"l"&amp;ДАННЫЕ!AT492&amp;"a"&amp;ДАННЫЕ!$V492&amp;"v"&amp;R492&amp;"k"&amp;ДАННЫЕ!$U492&amp;"s"&amp;ДАННЫЕ!$Y492&amp;"t"&amp;ДАННЫЕ!$X492&amp;"b"&amp;IF(ДАННЫЕ!$Q492&gt;1,1,0)&amp;"PP"&amp;ДАННЫЕ!Z492&amp;"c"&amp;S492&amp;"x"&amp;IF(ДАННЫЕ!$BY492&gt;0,IF(YEAR(ДАННЫЕ!$F$1)=YEAR(ДАННЫЕ!$BY492),1,0),0)&amp;"n"&amp;IF(ДАННЫЕ!$BZ492&gt;0,IF(YEAR(ДАННЫЕ!$F$1)=YEAR(ДАННЫЕ!$BZ492),1,0),0)&amp;"u"&amp;D492&amp;"z"&amp;IF(ДАННЫЕ!$CL492&gt;0,IF(YEAR(ДАННЫЕ!$F$1)&gt;YEAR(ДАННЫЕ!$CL492),11,12),0)</f>
        <v>03mf0zpihbeCD0g0dlav0kstb0PPc0x0n0u0z0</v>
      </c>
      <c r="K492" s="28" t="str">
        <f ca="1">ДАННЫЕ!$I492&amp;"x"&amp;B492&amp;"w"&amp;IF(T492+ДАННЫЕ!AD492+ДАННЫЕ!AE492+ДАННЫЕ!AF492+ДАННЫЕ!AG492+ДАННЫЕ!AH492+ДАННЫЕ!$AL492+ДАННЫЕ!AI492+ДАННЫЕ!AJ492+ДАННЫЕ!AK492+ДАННЫЕ!AP492+ДАННЫЕ!AQ492+ДАННЫЕ!AR492+ДАННЫЕ!$AM492+ДАННЫЕ!$AN492+ДАННЫЕ!AS492+ДАННЫЕ!AT492&gt;0,1,0)&amp;IF(OR(T492=2,ДАННЫЕ!AD492=2,ДАННЫЕ!AE492=2,ДАННЫЕ!AF492=2,ДАННЫЕ!AG492=2,ДАННЫЕ!AH492=2,ДАННЫЕ!$AL492=2,ДАННЫЕ!AI492=2,ДАННЫЕ!AJ492=2,ДАННЫЕ!AK492=2,ДАННЫЕ!AP492=2,ДАННЫЕ!AQ492=2,ДАННЫЕ!AR492=2,ДАННЫЕ!$AM492=2,ДАННЫЕ!$AN492=2,ДАННЫЕ!AS492=2,ДАННЫЕ!AT492=2),2,0)&amp;"t"&amp;IF(T492&gt;0,"1"&amp;T492,"00")&amp;"f"&amp;IF(ДАННЫЕ!$AC492,"1"&amp;ДАННЫЕ!$AC492,"00")&amp;"b"&amp;IF(ДАННЫЕ!$AD492,"1"&amp;ДАННЫЕ!$AD492,"00")&amp;"g"&amp;IF(ДАННЫЕ!$AF492,"1"&amp;ДАННЫЕ!$AF492,"00")&amp;"c"&amp;IF(ДАННЫЕ!$AG492,"1"&amp;ДАННЫЕ!$AG492,"00")&amp;"i"&amp;IF(ДАННЫЕ!$AH492,"1"&amp;ДАННЫЕ!$AH492,"00")&amp;"r"&amp;IF(ДАННЫЕ!$AL492,"1"&amp;ДАННЫЕ!$AL492,"00")&amp;"m"&amp;IF(ДАННЫЕ!$AI492,"1"&amp;ДАННЫЕ!$AI492,"00")&amp;"hS"&amp;IF(ДАННЫЕ!$AJ492,"1"&amp;ДАННЫЕ!$AJ492,"00")&amp;"hZ"&amp;IF(ДАННЫЕ!$AK492,"1"&amp;ДАННЫЕ!$AK492,"00")&amp;"p"&amp;IF(ДАННЫЕ!$AP492,"1"&amp;ДАННЫЕ!$AP492,"00")&amp;"k"&amp;IF(ДАННЫЕ!$AQ492,"1"&amp;ДАННЫЕ!$AQ492,"00")&amp;"z"&amp;IF(ДАННЫЕ!$AR492,"1"&amp;ДАННЫЕ!$AR492,"00")&amp;"j"&amp;IF(ДАННЫЕ!$AM492,"1"&amp;ДАННЫЕ!$AM492,"00")&amp;"n"&amp;IF(ДАННЫЕ!$AN492,"1"&amp;ДАННЫЕ!$AN492,"00")&amp;"E"&amp;ДАННЫЕ!BI492&amp;"L"&amp;ДАННЫЕ!AO492&amp;"h"&amp;IF(ДАННЫЕ!$AU492&gt;0,1,0)&amp;"v"&amp;IF(ДАННЫЕ!$AW492&gt;0,1,0)&amp;"a"&amp;IF(ДАННЫЕ!$AS492,"1"&amp;ДАННЫЕ!$AS492,"00")&amp;"s"&amp;IF(ДАННЫЕ!$AT492,"1"&amp;ДАННЫЕ!$AT492,"00")&amp;"u"&amp;IF(ДАННЫЕ!$CJ492&gt;0,1,0)&amp;"y"&amp;B492&amp;"d"&amp;H492&amp;"e"&amp;F492&amp;G492</f>
        <v>x0w00t00f00b00g00c00i00r00m00hS00hZ00p00k00z00j00n00ELh0v0a00s00u0y0de</v>
      </c>
      <c r="L492" s="28" t="str">
        <f ca="1">ДАННЫЕ!$I492&amp;"VN"&amp;IF(ДАННЫЕ!AW492&gt;0,11,10)&amp;"CD"&amp;IF(ДАННЫЕ!BF492&gt;500,16,IF(ДАННЫЕ!BF492&gt;350,15,IF(ДАННЫЕ!BF492&gt;=200,14,IF(ДАННЫЕ!BF492&gt;=100,13,IF(ДАННЫЕ!BF492&gt;=50,12,IF(ДАННЫЕ!BF492&gt;0,11,10))))))&amp;"AR"&amp;IF(ДАННЫЕ!BX492&gt;0,1,0)&amp;"GD"&amp;B492&amp;"VV"&amp;IF(E492&gt;=5,IF(E492&lt;18,1,0),0)</f>
        <v>VN10CD10AR0GD0VV0</v>
      </c>
      <c r="M492" s="28" t="str">
        <f>ДАННЫЕ!$I492&amp;"b"&amp;ДАННЫЕ!$BI492&amp;"r"&amp;ДАННЫЕ!$BJ492&amp;"CD"&amp;IF(ДАННЫЕ!BF492&gt;0,IF(ДАННЫЕ!BF492&lt;200,1,IF(ДАННЫЕ!BF492&lt;350,2,3)),0)&amp;"h"&amp;IF(ДАННЫЕ!$BK492+ДАННЫЕ!$BL492+ДАННЫЕ!$BM492&gt;0,1,0)&amp;"x"&amp;ДАННЫЕ!$BK492&amp;"y"&amp;ДАННЫЕ!$BL492&amp;"z"&amp;ДАННЫЕ!$BM492&amp;"c"&amp;IF(ДАННЫЕ!$BK492+ДАННЫЕ!$BL492+ДАННЫЕ!$BM492=3,1,0)&amp;"a"&amp;IF(ДАННЫЕ!$BQ492+ДАННЫЕ!$BR492&gt;0,1,0)&amp;"d"&amp;ДАННЫЕ!$BQ492&amp;"v"&amp;ДАННЫЕ!$BR492&amp;"p"&amp;ДАННЫЕ!$BS492&amp;"n"&amp;ДАННЫЕ!$BU492&amp;"t"&amp;ДАННЫЕ!$BV492&amp;"o"&amp;ДАННЫЕ!$BT492&amp;"l"&amp;IF(ДАННЫЕ!$BN492&gt;0,1,0)&amp;ДАННЫЕ!$BN492&amp;"g"&amp;ДАННЫЕ!$BO492&amp;"s"&amp;ДАННЫЕ!$BP492&amp;"DZ"&amp;IF(ДАННЫЕ!B492-ДАННЫЕ!G492 &lt; 60,IF(ДАННЫЕ!B492-ДАННЫЕ!G492 &gt;= 0,1,0),0)&amp;"u"&amp;IF(ДАННЫЕ!$CJ492&gt;0,1,0)</f>
        <v>brCD0h0xyzc0a0dvpntol0gsDZ1u0</v>
      </c>
      <c r="N492" s="28" t="str">
        <f ca="1">ДАННЫЕ!$F492&amp;ДАННЫЕ!$I492&amp;"g"&amp;B492&amp;"cf"&amp;D492&amp;"a"&amp;IF(ДАННЫЕ!$BX492&gt;0,1,0)&amp;IF(ДАННЫЕ!$BF492&gt;500,1,IF(ДАННЫЕ!$BF492&gt;350,2,IF(ДАННЫЕ!$BF492&gt;=200,3,IF(ДАННЫЕ!$BF492&gt;=100,4,IF(ДАННЫЕ!$BF492&gt;=50,5,IF(ДАННЫЕ!$BF492&lt;50,6,0))))))&amp;"AR"&amp;IF(DATEDIF(ДАННЫЕ!$BX492,ДАННЫЕ!$F$1,"y")&gt;1,1,0)&amp;"VG"&amp;IF(ДАННЫЕ!$BH492="0",1,0)&amp;"o"&amp;IF(T492+ДАННЫЕ!$AF492+ДАННЫЕ!$AG492+ДАННЫЕ!$AH492+ДАННЫЕ!$AI492+ДАННЫЕ!$AJ492+ДАННЫЕ!$AP492+ДАННЫЕ!$AQ492+ДАННЫЕ!$AR492+ДАННЫЕ!$AU492+ДАННЫЕ!$AW492+ДАННЫЕ!$AS492+ДАННЫЕ!$AT492&gt;0,1,0)&amp;"x"&amp;ДАННЫЕ!$AG492&amp;"p"&amp;IF(ДАННЫЕ!$BY492&gt;0,1,0)&amp;"v"&amp;IF(ДАННЫЕ!$BZ492&gt;0,1,0)&amp;"n"&amp;ДАННЫЕ!$CA492&amp;"t"&amp;ДАННЫЕ!$AY492&amp;"k"&amp;ДАННЫЕ!$CB492&amp;"q"&amp;ДАННЫЕ!$CC492&amp;"w"&amp;ДАННЫЕ!$CD492&amp;"e"&amp;ДАННЫЕ!$CE492&amp;"m"&amp;ДАННЫЕ!$CF492&amp;"c"&amp;ДАННЫЕ!$CG492&amp;"z"&amp;ДАННЫЕ!$CH492&amp;"d"&amp;IF(H492=4,1,0)&amp;"s"&amp;IF(ДАННЫЕ!$J492=1,0,1)&amp;"u"&amp;IF(ДАННЫЕ!$CJ492&gt;0,1,0)</f>
        <v>g0cf0a06AR1VG0o0xp0v0ntkqwemczd0s1u0</v>
      </c>
      <c r="O492" s="28" t="str">
        <f>ДАННЫЕ!$I492&amp;"g"&amp;B492&amp;A492&amp;"f"&amp;P492&amp;"c"&amp;IF(ДАННЫЕ!$U492&gt;0,1,0)&amp;"s"&amp;IF(ДАННЫЕ!$Q492&gt;0,IF(YEAR(ДАННЫЕ!$F$1)=YEAR(ДАННЫЕ!$Q492),IF(MONTH(ДАННЫЕ!$F$1)=MONTH(ДАННЫЕ!$Q492),111,11),1),0)&amp;"i"&amp;IF(ДАННЫЕ!$R492+ДАННЫЕ!$S492+ДАННЫЕ!$T492=0,0,1)&amp;"h"&amp;IF(ДАННЫЕ!$P492&gt;0,1,0)&amp;"p"&amp;IF(ДАННЫЕ!$CI492&gt;0,IF(YEAR(ДАННЫЕ!$F$1)=YEAR(ДАННЫЕ!$CI492),IF(MONTH(ДАННЫЕ!$F$1)=MONTH(ДАННЫЕ!$CI492),111,11),1),0)&amp;"d"&amp;IF(ДАННЫЕ!$CJ492&gt;0,IF(YEAR(ДАННЫЕ!$F$1)=YEAR(ДАННЫЕ!$CJ492),IF(MONTH(ДАННЫЕ!$F$1)=MONTH(ДАННЫЕ!$CJ492),111,11),1),0)&amp;"o"&amp;IF(ДАННЫЕ!$CK492&gt;0,IF(MONTH(ДАННЫЕ!$F$1)=MONTH(ДАННЫЕ!$CK492),111,11),0)&amp;"v"&amp;IF(ДАННЫЕ!$BE492&gt;0,IF(MONTH(ДАННЫЕ!$F$1)=MONTH(ДАННЫЕ!$BE492),111,11),0)</f>
        <v>g00f0c0s0i0h0p0d0o0v0</v>
      </c>
      <c r="P492" s="15">
        <f t="shared" si="23"/>
        <v>0</v>
      </c>
      <c r="Q492" s="15">
        <f>IF(ДАННЫЕ!$F$1&gt;ДАННЫЕ!$N492,IF(YEAR(ДАННЫЕ!$F$1)=YEAR(ДАННЫЕ!M492),1,0),0)</f>
        <v>0</v>
      </c>
      <c r="R492" s="15">
        <f>IF(ДАННЫЕ!$F$1&gt;ДАННЫЕ!$N492,IF(YEAR(ДАННЫЕ!$F$1)=YEAR(ДАННЫЕ!N492),1,0),0)</f>
        <v>0</v>
      </c>
      <c r="S492" s="15">
        <f>IF(ДАННЫЕ!$AA492="2А",1,IF(ДАННЫЕ!$AA492="2Б",2,IF(ДАННЫЕ!$AA492="2В",3,IF(ДАННЫЕ!$AA492=3,4,IF(ДАННЫЕ!$AA492="4А",5,IF(ДАННЫЕ!$AA492="4Б",6,IF(ДАННЫЕ!$AA492="4В",7,IF(ДАННЫЕ!$AA492=5,8,0))))))))</f>
        <v>0</v>
      </c>
      <c r="T492" s="15">
        <f>IF(OR(ДАННЫЕ!$AC492=2,ДАННЫЕ!$AD492=2,ДАННЫЕ!$AE492=2),2,IF(OR(ДАННЫЕ!$AC492=1,ДАННЫЕ!$AD492=1,ДАННЫЕ!$AE492=1),1,0))</f>
        <v>0</v>
      </c>
    </row>
    <row r="493" spans="1:20" ht="15" customHeight="1" x14ac:dyDescent="0.2">
      <c r="A493" s="78">
        <f>IF(B493&gt;0,IF(MONTH(ДАННЫЕ!$F$1)=MONTH(ДАННЫЕ!$B493),1,0),0)</f>
        <v>0</v>
      </c>
      <c r="B493" s="14">
        <f>IF(ДАННЫЕ!$B493&gt;0,IF(YEAR(ДАННЫЕ!$F$1)=YEAR(ДАННЫЕ!$B493),1,0),0)</f>
        <v>0</v>
      </c>
      <c r="C493" s="14">
        <f>IF(ДАННЫЕ!$CM493&gt;0,IF(YEAR(ДАННЫЕ!$F$1)=YEAR(ДАННЫЕ!$CM493),1,0),0)</f>
        <v>0</v>
      </c>
      <c r="D493" s="14">
        <f>IF(ДАННЫЕ!$CJ493&gt;0,IF(ДАННЫЕ!$CL493&gt;ДАННЫЕ!$F$1,1,IF(ДАННЫЕ!$CL493&gt;0,0,1)),0)</f>
        <v>0</v>
      </c>
      <c r="E493" s="43" t="str">
        <f ca="1">IF(ДАННЫЕ!$F$1&gt;0,IF(ДАННЫЕ!$G493&gt;0,DATEDIF(ДАННЫЕ!$G493,ДАННЫЕ!$F$1,"y"),""),IF(ДАННЫЕ!$G493&gt;0,DATEDIF(ДАННЫЕ!$G493,TODAY(),"y"),""))</f>
        <v/>
      </c>
      <c r="F493" s="43" t="str">
        <f xml:space="preserve"> IF(ДАННЫЕ!$F493="М",IF(E493&gt;=18,IF(E493&lt;60,1,""),""),"")&amp;IF(ДАННЫЕ!$F493="Ж",IF(E493&gt;=18,IF(E493&lt;55,1,""),""),"")</f>
        <v/>
      </c>
      <c r="G493" s="43" t="str">
        <f xml:space="preserve"> IF(ДАННЫЕ!$F493="М",IF(E493&gt;=60,2,""),"")&amp;IF(ДАННЫЕ!$F493="Ж",IF(E493&gt;=55,2,""),"")</f>
        <v/>
      </c>
      <c r="H493" s="43" t="str">
        <f t="shared" ca="1" si="21"/>
        <v/>
      </c>
      <c r="I493" s="43" t="str">
        <f t="shared" ca="1" si="22"/>
        <v>03</v>
      </c>
      <c r="J493" s="28" t="str">
        <f ca="1">ДАННЫЕ!$F493&amp;H493&amp;I493&amp;ДАННЫЕ!$I493&amp;"m"&amp;IF(ДАННЫЕ!$I493&gt;0,IF(ДАННЫЕ!$J493&gt;0,0,1),"")&amp;"f"&amp;IF(ДАННЫЕ!$R493&gt;0,IF(YEAR(ДАННЫЕ!$F$1)=YEAR(ДАННЫЕ!$R493),1,0),0)&amp;"z"&amp;ДАННЫЕ!$R493&amp;"p"&amp;ДАННЫЕ!$S493&amp;"i"&amp;ДАННЫЕ!$T493&amp;"h"&amp;ДАННЫЕ!$K493&amp;"be"&amp;ДАННЫЕ!$BI493&amp;"CD"&amp;IF(ДАННЫЕ!BF493&gt;500,4,IF(ДАННЫЕ!BF493&gt;350,3,IF(ДАННЫЕ!BF493&gt;200,2,IF(ДАННЫЕ!BF493&gt;0,1,0))))&amp;"g"&amp;B493&amp;"d"&amp;H493&amp;"l"&amp;ДАННЫЕ!AT493&amp;"a"&amp;ДАННЫЕ!$V493&amp;"v"&amp;R493&amp;"k"&amp;ДАННЫЕ!$U493&amp;"s"&amp;ДАННЫЕ!$Y493&amp;"t"&amp;ДАННЫЕ!$X493&amp;"b"&amp;IF(ДАННЫЕ!$Q493&gt;1,1,0)&amp;"PP"&amp;ДАННЫЕ!Z493&amp;"c"&amp;S493&amp;"x"&amp;IF(ДАННЫЕ!$BY493&gt;0,IF(YEAR(ДАННЫЕ!$F$1)=YEAR(ДАННЫЕ!$BY493),1,0),0)&amp;"n"&amp;IF(ДАННЫЕ!$BZ493&gt;0,IF(YEAR(ДАННЫЕ!$F$1)=YEAR(ДАННЫЕ!$BZ493),1,0),0)&amp;"u"&amp;D493&amp;"z"&amp;IF(ДАННЫЕ!$CL493&gt;0,IF(YEAR(ДАННЫЕ!$F$1)&gt;YEAR(ДАННЫЕ!$CL493),11,12),0)</f>
        <v>03mf0zpihbeCD0g0dlav0kstb0PPc0x0n0u0z0</v>
      </c>
      <c r="K493" s="28" t="str">
        <f ca="1">ДАННЫЕ!$I493&amp;"x"&amp;B493&amp;"w"&amp;IF(T493+ДАННЫЕ!AD493+ДАННЫЕ!AE493+ДАННЫЕ!AF493+ДАННЫЕ!AG493+ДАННЫЕ!AH493+ДАННЫЕ!$AL493+ДАННЫЕ!AI493+ДАННЫЕ!AJ493+ДАННЫЕ!AK493+ДАННЫЕ!AP493+ДАННЫЕ!AQ493+ДАННЫЕ!AR493+ДАННЫЕ!$AM493+ДАННЫЕ!$AN493+ДАННЫЕ!AS493+ДАННЫЕ!AT493&gt;0,1,0)&amp;IF(OR(T493=2,ДАННЫЕ!AD493=2,ДАННЫЕ!AE493=2,ДАННЫЕ!AF493=2,ДАННЫЕ!AG493=2,ДАННЫЕ!AH493=2,ДАННЫЕ!$AL493=2,ДАННЫЕ!AI493=2,ДАННЫЕ!AJ493=2,ДАННЫЕ!AK493=2,ДАННЫЕ!AP493=2,ДАННЫЕ!AQ493=2,ДАННЫЕ!AR493=2,ДАННЫЕ!$AM493=2,ДАННЫЕ!$AN493=2,ДАННЫЕ!AS493=2,ДАННЫЕ!AT493=2),2,0)&amp;"t"&amp;IF(T493&gt;0,"1"&amp;T493,"00")&amp;"f"&amp;IF(ДАННЫЕ!$AC493,"1"&amp;ДАННЫЕ!$AC493,"00")&amp;"b"&amp;IF(ДАННЫЕ!$AD493,"1"&amp;ДАННЫЕ!$AD493,"00")&amp;"g"&amp;IF(ДАННЫЕ!$AF493,"1"&amp;ДАННЫЕ!$AF493,"00")&amp;"c"&amp;IF(ДАННЫЕ!$AG493,"1"&amp;ДАННЫЕ!$AG493,"00")&amp;"i"&amp;IF(ДАННЫЕ!$AH493,"1"&amp;ДАННЫЕ!$AH493,"00")&amp;"r"&amp;IF(ДАННЫЕ!$AL493,"1"&amp;ДАННЫЕ!$AL493,"00")&amp;"m"&amp;IF(ДАННЫЕ!$AI493,"1"&amp;ДАННЫЕ!$AI493,"00")&amp;"hS"&amp;IF(ДАННЫЕ!$AJ493,"1"&amp;ДАННЫЕ!$AJ493,"00")&amp;"hZ"&amp;IF(ДАННЫЕ!$AK493,"1"&amp;ДАННЫЕ!$AK493,"00")&amp;"p"&amp;IF(ДАННЫЕ!$AP493,"1"&amp;ДАННЫЕ!$AP493,"00")&amp;"k"&amp;IF(ДАННЫЕ!$AQ493,"1"&amp;ДАННЫЕ!$AQ493,"00")&amp;"z"&amp;IF(ДАННЫЕ!$AR493,"1"&amp;ДАННЫЕ!$AR493,"00")&amp;"j"&amp;IF(ДАННЫЕ!$AM493,"1"&amp;ДАННЫЕ!$AM493,"00")&amp;"n"&amp;IF(ДАННЫЕ!$AN493,"1"&amp;ДАННЫЕ!$AN493,"00")&amp;"E"&amp;ДАННЫЕ!BI493&amp;"L"&amp;ДАННЫЕ!AO493&amp;"h"&amp;IF(ДАННЫЕ!$AU493&gt;0,1,0)&amp;"v"&amp;IF(ДАННЫЕ!$AW493&gt;0,1,0)&amp;"a"&amp;IF(ДАННЫЕ!$AS493,"1"&amp;ДАННЫЕ!$AS493,"00")&amp;"s"&amp;IF(ДАННЫЕ!$AT493,"1"&amp;ДАННЫЕ!$AT493,"00")&amp;"u"&amp;IF(ДАННЫЕ!$CJ493&gt;0,1,0)&amp;"y"&amp;B493&amp;"d"&amp;H493&amp;"e"&amp;F493&amp;G493</f>
        <v>x0w00t00f00b00g00c00i00r00m00hS00hZ00p00k00z00j00n00ELh0v0a00s00u0y0de</v>
      </c>
      <c r="L493" s="28" t="str">
        <f ca="1">ДАННЫЕ!$I493&amp;"VN"&amp;IF(ДАННЫЕ!AW493&gt;0,11,10)&amp;"CD"&amp;IF(ДАННЫЕ!BF493&gt;500,16,IF(ДАННЫЕ!BF493&gt;350,15,IF(ДАННЫЕ!BF493&gt;=200,14,IF(ДАННЫЕ!BF493&gt;=100,13,IF(ДАННЫЕ!BF493&gt;=50,12,IF(ДАННЫЕ!BF493&gt;0,11,10))))))&amp;"AR"&amp;IF(ДАННЫЕ!BX493&gt;0,1,0)&amp;"GD"&amp;B493&amp;"VV"&amp;IF(E493&gt;=5,IF(E493&lt;18,1,0),0)</f>
        <v>VN10CD10AR0GD0VV0</v>
      </c>
      <c r="M493" s="28" t="str">
        <f>ДАННЫЕ!$I493&amp;"b"&amp;ДАННЫЕ!$BI493&amp;"r"&amp;ДАННЫЕ!$BJ493&amp;"CD"&amp;IF(ДАННЫЕ!BF493&gt;0,IF(ДАННЫЕ!BF493&lt;200,1,IF(ДАННЫЕ!BF493&lt;350,2,3)),0)&amp;"h"&amp;IF(ДАННЫЕ!$BK493+ДАННЫЕ!$BL493+ДАННЫЕ!$BM493&gt;0,1,0)&amp;"x"&amp;ДАННЫЕ!$BK493&amp;"y"&amp;ДАННЫЕ!$BL493&amp;"z"&amp;ДАННЫЕ!$BM493&amp;"c"&amp;IF(ДАННЫЕ!$BK493+ДАННЫЕ!$BL493+ДАННЫЕ!$BM493=3,1,0)&amp;"a"&amp;IF(ДАННЫЕ!$BQ493+ДАННЫЕ!$BR493&gt;0,1,0)&amp;"d"&amp;ДАННЫЕ!$BQ493&amp;"v"&amp;ДАННЫЕ!$BR493&amp;"p"&amp;ДАННЫЕ!$BS493&amp;"n"&amp;ДАННЫЕ!$BU493&amp;"t"&amp;ДАННЫЕ!$BV493&amp;"o"&amp;ДАННЫЕ!$BT493&amp;"l"&amp;IF(ДАННЫЕ!$BN493&gt;0,1,0)&amp;ДАННЫЕ!$BN493&amp;"g"&amp;ДАННЫЕ!$BO493&amp;"s"&amp;ДАННЫЕ!$BP493&amp;"DZ"&amp;IF(ДАННЫЕ!B493-ДАННЫЕ!G493 &lt; 60,IF(ДАННЫЕ!B493-ДАННЫЕ!G493 &gt;= 0,1,0),0)&amp;"u"&amp;IF(ДАННЫЕ!$CJ493&gt;0,1,0)</f>
        <v>brCD0h0xyzc0a0dvpntol0gsDZ1u0</v>
      </c>
      <c r="N493" s="28" t="str">
        <f ca="1">ДАННЫЕ!$F493&amp;ДАННЫЕ!$I493&amp;"g"&amp;B493&amp;"cf"&amp;D493&amp;"a"&amp;IF(ДАННЫЕ!$BX493&gt;0,1,0)&amp;IF(ДАННЫЕ!$BF493&gt;500,1,IF(ДАННЫЕ!$BF493&gt;350,2,IF(ДАННЫЕ!$BF493&gt;=200,3,IF(ДАННЫЕ!$BF493&gt;=100,4,IF(ДАННЫЕ!$BF493&gt;=50,5,IF(ДАННЫЕ!$BF493&lt;50,6,0))))))&amp;"AR"&amp;IF(DATEDIF(ДАННЫЕ!$BX493,ДАННЫЕ!$F$1,"y")&gt;1,1,0)&amp;"VG"&amp;IF(ДАННЫЕ!$BH493="0",1,0)&amp;"o"&amp;IF(T493+ДАННЫЕ!$AF493+ДАННЫЕ!$AG493+ДАННЫЕ!$AH493+ДАННЫЕ!$AI493+ДАННЫЕ!$AJ493+ДАННЫЕ!$AP493+ДАННЫЕ!$AQ493+ДАННЫЕ!$AR493+ДАННЫЕ!$AU493+ДАННЫЕ!$AW493+ДАННЫЕ!$AS493+ДАННЫЕ!$AT493&gt;0,1,0)&amp;"x"&amp;ДАННЫЕ!$AG493&amp;"p"&amp;IF(ДАННЫЕ!$BY493&gt;0,1,0)&amp;"v"&amp;IF(ДАННЫЕ!$BZ493&gt;0,1,0)&amp;"n"&amp;ДАННЫЕ!$CA493&amp;"t"&amp;ДАННЫЕ!$AY493&amp;"k"&amp;ДАННЫЕ!$CB493&amp;"q"&amp;ДАННЫЕ!$CC493&amp;"w"&amp;ДАННЫЕ!$CD493&amp;"e"&amp;ДАННЫЕ!$CE493&amp;"m"&amp;ДАННЫЕ!$CF493&amp;"c"&amp;ДАННЫЕ!$CG493&amp;"z"&amp;ДАННЫЕ!$CH493&amp;"d"&amp;IF(H493=4,1,0)&amp;"s"&amp;IF(ДАННЫЕ!$J493=1,0,1)&amp;"u"&amp;IF(ДАННЫЕ!$CJ493&gt;0,1,0)</f>
        <v>g0cf0a06AR1VG0o0xp0v0ntkqwemczd0s1u0</v>
      </c>
      <c r="O493" s="28" t="str">
        <f>ДАННЫЕ!$I493&amp;"g"&amp;B493&amp;A493&amp;"f"&amp;P493&amp;"c"&amp;IF(ДАННЫЕ!$U493&gt;0,1,0)&amp;"s"&amp;IF(ДАННЫЕ!$Q493&gt;0,IF(YEAR(ДАННЫЕ!$F$1)=YEAR(ДАННЫЕ!$Q493),IF(MONTH(ДАННЫЕ!$F$1)=MONTH(ДАННЫЕ!$Q493),111,11),1),0)&amp;"i"&amp;IF(ДАННЫЕ!$R493+ДАННЫЕ!$S493+ДАННЫЕ!$T493=0,0,1)&amp;"h"&amp;IF(ДАННЫЕ!$P493&gt;0,1,0)&amp;"p"&amp;IF(ДАННЫЕ!$CI493&gt;0,IF(YEAR(ДАННЫЕ!$F$1)=YEAR(ДАННЫЕ!$CI493),IF(MONTH(ДАННЫЕ!$F$1)=MONTH(ДАННЫЕ!$CI493),111,11),1),0)&amp;"d"&amp;IF(ДАННЫЕ!$CJ493&gt;0,IF(YEAR(ДАННЫЕ!$F$1)=YEAR(ДАННЫЕ!$CJ493),IF(MONTH(ДАННЫЕ!$F$1)=MONTH(ДАННЫЕ!$CJ493),111,11),1),0)&amp;"o"&amp;IF(ДАННЫЕ!$CK493&gt;0,IF(MONTH(ДАННЫЕ!$F$1)=MONTH(ДАННЫЕ!$CK493),111,11),0)&amp;"v"&amp;IF(ДАННЫЕ!$BE493&gt;0,IF(MONTH(ДАННЫЕ!$F$1)=MONTH(ДАННЫЕ!$BE493),111,11),0)</f>
        <v>g00f0c0s0i0h0p0d0o0v0</v>
      </c>
      <c r="P493" s="15">
        <f t="shared" si="23"/>
        <v>0</v>
      </c>
      <c r="Q493" s="15">
        <f>IF(ДАННЫЕ!$F$1&gt;ДАННЫЕ!$N493,IF(YEAR(ДАННЫЕ!$F$1)=YEAR(ДАННЫЕ!M493),1,0),0)</f>
        <v>0</v>
      </c>
      <c r="R493" s="15">
        <f>IF(ДАННЫЕ!$F$1&gt;ДАННЫЕ!$N493,IF(YEAR(ДАННЫЕ!$F$1)=YEAR(ДАННЫЕ!N493),1,0),0)</f>
        <v>0</v>
      </c>
      <c r="S493" s="15">
        <f>IF(ДАННЫЕ!$AA493="2А",1,IF(ДАННЫЕ!$AA493="2Б",2,IF(ДАННЫЕ!$AA493="2В",3,IF(ДАННЫЕ!$AA493=3,4,IF(ДАННЫЕ!$AA493="4А",5,IF(ДАННЫЕ!$AA493="4Б",6,IF(ДАННЫЕ!$AA493="4В",7,IF(ДАННЫЕ!$AA493=5,8,0))))))))</f>
        <v>0</v>
      </c>
      <c r="T493" s="15">
        <f>IF(OR(ДАННЫЕ!$AC493=2,ДАННЫЕ!$AD493=2,ДАННЫЕ!$AE493=2),2,IF(OR(ДАННЫЕ!$AC493=1,ДАННЫЕ!$AD493=1,ДАННЫЕ!$AE493=1),1,0))</f>
        <v>0</v>
      </c>
    </row>
    <row r="494" spans="1:20" ht="15" customHeight="1" x14ac:dyDescent="0.2">
      <c r="A494" s="78">
        <f>IF(B494&gt;0,IF(MONTH(ДАННЫЕ!$F$1)=MONTH(ДАННЫЕ!$B494),1,0),0)</f>
        <v>0</v>
      </c>
      <c r="B494" s="14">
        <f>IF(ДАННЫЕ!$B494&gt;0,IF(YEAR(ДАННЫЕ!$F$1)=YEAR(ДАННЫЕ!$B494),1,0),0)</f>
        <v>0</v>
      </c>
      <c r="C494" s="14">
        <f>IF(ДАННЫЕ!$CM494&gt;0,IF(YEAR(ДАННЫЕ!$F$1)=YEAR(ДАННЫЕ!$CM494),1,0),0)</f>
        <v>0</v>
      </c>
      <c r="D494" s="14">
        <f>IF(ДАННЫЕ!$CJ494&gt;0,IF(ДАННЫЕ!$CL494&gt;ДАННЫЕ!$F$1,1,IF(ДАННЫЕ!$CL494&gt;0,0,1)),0)</f>
        <v>0</v>
      </c>
      <c r="E494" s="43" t="str">
        <f ca="1">IF(ДАННЫЕ!$F$1&gt;0,IF(ДАННЫЕ!$G494&gt;0,DATEDIF(ДАННЫЕ!$G494,ДАННЫЕ!$F$1,"y"),""),IF(ДАННЫЕ!$G494&gt;0,DATEDIF(ДАННЫЕ!$G494,TODAY(),"y"),""))</f>
        <v/>
      </c>
      <c r="F494" s="43" t="str">
        <f xml:space="preserve"> IF(ДАННЫЕ!$F494="М",IF(E494&gt;=18,IF(E494&lt;60,1,""),""),"")&amp;IF(ДАННЫЕ!$F494="Ж",IF(E494&gt;=18,IF(E494&lt;55,1,""),""),"")</f>
        <v/>
      </c>
      <c r="G494" s="43" t="str">
        <f xml:space="preserve"> IF(ДАННЫЕ!$F494="М",IF(E494&gt;=60,2,""),"")&amp;IF(ДАННЫЕ!$F494="Ж",IF(E494&gt;=55,2,""),"")</f>
        <v/>
      </c>
      <c r="H494" s="43" t="str">
        <f t="shared" ca="1" si="21"/>
        <v/>
      </c>
      <c r="I494" s="43" t="str">
        <f t="shared" ca="1" si="22"/>
        <v>03</v>
      </c>
      <c r="J494" s="28" t="str">
        <f ca="1">ДАННЫЕ!$F494&amp;H494&amp;I494&amp;ДАННЫЕ!$I494&amp;"m"&amp;IF(ДАННЫЕ!$I494&gt;0,IF(ДАННЫЕ!$J494&gt;0,0,1),"")&amp;"f"&amp;IF(ДАННЫЕ!$R494&gt;0,IF(YEAR(ДАННЫЕ!$F$1)=YEAR(ДАННЫЕ!$R494),1,0),0)&amp;"z"&amp;ДАННЫЕ!$R494&amp;"p"&amp;ДАННЫЕ!$S494&amp;"i"&amp;ДАННЫЕ!$T494&amp;"h"&amp;ДАННЫЕ!$K494&amp;"be"&amp;ДАННЫЕ!$BI494&amp;"CD"&amp;IF(ДАННЫЕ!BF494&gt;500,4,IF(ДАННЫЕ!BF494&gt;350,3,IF(ДАННЫЕ!BF494&gt;200,2,IF(ДАННЫЕ!BF494&gt;0,1,0))))&amp;"g"&amp;B494&amp;"d"&amp;H494&amp;"l"&amp;ДАННЫЕ!AT494&amp;"a"&amp;ДАННЫЕ!$V494&amp;"v"&amp;R494&amp;"k"&amp;ДАННЫЕ!$U494&amp;"s"&amp;ДАННЫЕ!$Y494&amp;"t"&amp;ДАННЫЕ!$X494&amp;"b"&amp;IF(ДАННЫЕ!$Q494&gt;1,1,0)&amp;"PP"&amp;ДАННЫЕ!Z494&amp;"c"&amp;S494&amp;"x"&amp;IF(ДАННЫЕ!$BY494&gt;0,IF(YEAR(ДАННЫЕ!$F$1)=YEAR(ДАННЫЕ!$BY494),1,0),0)&amp;"n"&amp;IF(ДАННЫЕ!$BZ494&gt;0,IF(YEAR(ДАННЫЕ!$F$1)=YEAR(ДАННЫЕ!$BZ494),1,0),0)&amp;"u"&amp;D494&amp;"z"&amp;IF(ДАННЫЕ!$CL494&gt;0,IF(YEAR(ДАННЫЕ!$F$1)&gt;YEAR(ДАННЫЕ!$CL494),11,12),0)</f>
        <v>03mf0zpihbeCD0g0dlav0kstb0PPc0x0n0u0z0</v>
      </c>
      <c r="K494" s="28" t="str">
        <f ca="1">ДАННЫЕ!$I494&amp;"x"&amp;B494&amp;"w"&amp;IF(T494+ДАННЫЕ!AD494+ДАННЫЕ!AE494+ДАННЫЕ!AF494+ДАННЫЕ!AG494+ДАННЫЕ!AH494+ДАННЫЕ!$AL494+ДАННЫЕ!AI494+ДАННЫЕ!AJ494+ДАННЫЕ!AK494+ДАННЫЕ!AP494+ДАННЫЕ!AQ494+ДАННЫЕ!AR494+ДАННЫЕ!$AM494+ДАННЫЕ!$AN494+ДАННЫЕ!AS494+ДАННЫЕ!AT494&gt;0,1,0)&amp;IF(OR(T494=2,ДАННЫЕ!AD494=2,ДАННЫЕ!AE494=2,ДАННЫЕ!AF494=2,ДАННЫЕ!AG494=2,ДАННЫЕ!AH494=2,ДАННЫЕ!$AL494=2,ДАННЫЕ!AI494=2,ДАННЫЕ!AJ494=2,ДАННЫЕ!AK494=2,ДАННЫЕ!AP494=2,ДАННЫЕ!AQ494=2,ДАННЫЕ!AR494=2,ДАННЫЕ!$AM494=2,ДАННЫЕ!$AN494=2,ДАННЫЕ!AS494=2,ДАННЫЕ!AT494=2),2,0)&amp;"t"&amp;IF(T494&gt;0,"1"&amp;T494,"00")&amp;"f"&amp;IF(ДАННЫЕ!$AC494,"1"&amp;ДАННЫЕ!$AC494,"00")&amp;"b"&amp;IF(ДАННЫЕ!$AD494,"1"&amp;ДАННЫЕ!$AD494,"00")&amp;"g"&amp;IF(ДАННЫЕ!$AF494,"1"&amp;ДАННЫЕ!$AF494,"00")&amp;"c"&amp;IF(ДАННЫЕ!$AG494,"1"&amp;ДАННЫЕ!$AG494,"00")&amp;"i"&amp;IF(ДАННЫЕ!$AH494,"1"&amp;ДАННЫЕ!$AH494,"00")&amp;"r"&amp;IF(ДАННЫЕ!$AL494,"1"&amp;ДАННЫЕ!$AL494,"00")&amp;"m"&amp;IF(ДАННЫЕ!$AI494,"1"&amp;ДАННЫЕ!$AI494,"00")&amp;"hS"&amp;IF(ДАННЫЕ!$AJ494,"1"&amp;ДАННЫЕ!$AJ494,"00")&amp;"hZ"&amp;IF(ДАННЫЕ!$AK494,"1"&amp;ДАННЫЕ!$AK494,"00")&amp;"p"&amp;IF(ДАННЫЕ!$AP494,"1"&amp;ДАННЫЕ!$AP494,"00")&amp;"k"&amp;IF(ДАННЫЕ!$AQ494,"1"&amp;ДАННЫЕ!$AQ494,"00")&amp;"z"&amp;IF(ДАННЫЕ!$AR494,"1"&amp;ДАННЫЕ!$AR494,"00")&amp;"j"&amp;IF(ДАННЫЕ!$AM494,"1"&amp;ДАННЫЕ!$AM494,"00")&amp;"n"&amp;IF(ДАННЫЕ!$AN494,"1"&amp;ДАННЫЕ!$AN494,"00")&amp;"E"&amp;ДАННЫЕ!BI494&amp;"L"&amp;ДАННЫЕ!AO494&amp;"h"&amp;IF(ДАННЫЕ!$AU494&gt;0,1,0)&amp;"v"&amp;IF(ДАННЫЕ!$AW494&gt;0,1,0)&amp;"a"&amp;IF(ДАННЫЕ!$AS494,"1"&amp;ДАННЫЕ!$AS494,"00")&amp;"s"&amp;IF(ДАННЫЕ!$AT494,"1"&amp;ДАННЫЕ!$AT494,"00")&amp;"u"&amp;IF(ДАННЫЕ!$CJ494&gt;0,1,0)&amp;"y"&amp;B494&amp;"d"&amp;H494&amp;"e"&amp;F494&amp;G494</f>
        <v>x0w00t00f00b00g00c00i00r00m00hS00hZ00p00k00z00j00n00ELh0v0a00s00u0y0de</v>
      </c>
      <c r="L494" s="28" t="str">
        <f ca="1">ДАННЫЕ!$I494&amp;"VN"&amp;IF(ДАННЫЕ!AW494&gt;0,11,10)&amp;"CD"&amp;IF(ДАННЫЕ!BF494&gt;500,16,IF(ДАННЫЕ!BF494&gt;350,15,IF(ДАННЫЕ!BF494&gt;=200,14,IF(ДАННЫЕ!BF494&gt;=100,13,IF(ДАННЫЕ!BF494&gt;=50,12,IF(ДАННЫЕ!BF494&gt;0,11,10))))))&amp;"AR"&amp;IF(ДАННЫЕ!BX494&gt;0,1,0)&amp;"GD"&amp;B494&amp;"VV"&amp;IF(E494&gt;=5,IF(E494&lt;18,1,0),0)</f>
        <v>VN10CD10AR0GD0VV0</v>
      </c>
      <c r="M494" s="28" t="str">
        <f>ДАННЫЕ!$I494&amp;"b"&amp;ДАННЫЕ!$BI494&amp;"r"&amp;ДАННЫЕ!$BJ494&amp;"CD"&amp;IF(ДАННЫЕ!BF494&gt;0,IF(ДАННЫЕ!BF494&lt;200,1,IF(ДАННЫЕ!BF494&lt;350,2,3)),0)&amp;"h"&amp;IF(ДАННЫЕ!$BK494+ДАННЫЕ!$BL494+ДАННЫЕ!$BM494&gt;0,1,0)&amp;"x"&amp;ДАННЫЕ!$BK494&amp;"y"&amp;ДАННЫЕ!$BL494&amp;"z"&amp;ДАННЫЕ!$BM494&amp;"c"&amp;IF(ДАННЫЕ!$BK494+ДАННЫЕ!$BL494+ДАННЫЕ!$BM494=3,1,0)&amp;"a"&amp;IF(ДАННЫЕ!$BQ494+ДАННЫЕ!$BR494&gt;0,1,0)&amp;"d"&amp;ДАННЫЕ!$BQ494&amp;"v"&amp;ДАННЫЕ!$BR494&amp;"p"&amp;ДАННЫЕ!$BS494&amp;"n"&amp;ДАННЫЕ!$BU494&amp;"t"&amp;ДАННЫЕ!$BV494&amp;"o"&amp;ДАННЫЕ!$BT494&amp;"l"&amp;IF(ДАННЫЕ!$BN494&gt;0,1,0)&amp;ДАННЫЕ!$BN494&amp;"g"&amp;ДАННЫЕ!$BO494&amp;"s"&amp;ДАННЫЕ!$BP494&amp;"DZ"&amp;IF(ДАННЫЕ!B494-ДАННЫЕ!G494 &lt; 60,IF(ДАННЫЕ!B494-ДАННЫЕ!G494 &gt;= 0,1,0),0)&amp;"u"&amp;IF(ДАННЫЕ!$CJ494&gt;0,1,0)</f>
        <v>brCD0h0xyzc0a0dvpntol0gsDZ1u0</v>
      </c>
      <c r="N494" s="28" t="str">
        <f ca="1">ДАННЫЕ!$F494&amp;ДАННЫЕ!$I494&amp;"g"&amp;B494&amp;"cf"&amp;D494&amp;"a"&amp;IF(ДАННЫЕ!$BX494&gt;0,1,0)&amp;IF(ДАННЫЕ!$BF494&gt;500,1,IF(ДАННЫЕ!$BF494&gt;350,2,IF(ДАННЫЕ!$BF494&gt;=200,3,IF(ДАННЫЕ!$BF494&gt;=100,4,IF(ДАННЫЕ!$BF494&gt;=50,5,IF(ДАННЫЕ!$BF494&lt;50,6,0))))))&amp;"AR"&amp;IF(DATEDIF(ДАННЫЕ!$BX494,ДАННЫЕ!$F$1,"y")&gt;1,1,0)&amp;"VG"&amp;IF(ДАННЫЕ!$BH494="0",1,0)&amp;"o"&amp;IF(T494+ДАННЫЕ!$AF494+ДАННЫЕ!$AG494+ДАННЫЕ!$AH494+ДАННЫЕ!$AI494+ДАННЫЕ!$AJ494+ДАННЫЕ!$AP494+ДАННЫЕ!$AQ494+ДАННЫЕ!$AR494+ДАННЫЕ!$AU494+ДАННЫЕ!$AW494+ДАННЫЕ!$AS494+ДАННЫЕ!$AT494&gt;0,1,0)&amp;"x"&amp;ДАННЫЕ!$AG494&amp;"p"&amp;IF(ДАННЫЕ!$BY494&gt;0,1,0)&amp;"v"&amp;IF(ДАННЫЕ!$BZ494&gt;0,1,0)&amp;"n"&amp;ДАННЫЕ!$CA494&amp;"t"&amp;ДАННЫЕ!$AY494&amp;"k"&amp;ДАННЫЕ!$CB494&amp;"q"&amp;ДАННЫЕ!$CC494&amp;"w"&amp;ДАННЫЕ!$CD494&amp;"e"&amp;ДАННЫЕ!$CE494&amp;"m"&amp;ДАННЫЕ!$CF494&amp;"c"&amp;ДАННЫЕ!$CG494&amp;"z"&amp;ДАННЫЕ!$CH494&amp;"d"&amp;IF(H494=4,1,0)&amp;"s"&amp;IF(ДАННЫЕ!$J494=1,0,1)&amp;"u"&amp;IF(ДАННЫЕ!$CJ494&gt;0,1,0)</f>
        <v>g0cf0a06AR1VG0o0xp0v0ntkqwemczd0s1u0</v>
      </c>
      <c r="O494" s="28" t="str">
        <f>ДАННЫЕ!$I494&amp;"g"&amp;B494&amp;A494&amp;"f"&amp;P494&amp;"c"&amp;IF(ДАННЫЕ!$U494&gt;0,1,0)&amp;"s"&amp;IF(ДАННЫЕ!$Q494&gt;0,IF(YEAR(ДАННЫЕ!$F$1)=YEAR(ДАННЫЕ!$Q494),IF(MONTH(ДАННЫЕ!$F$1)=MONTH(ДАННЫЕ!$Q494),111,11),1),0)&amp;"i"&amp;IF(ДАННЫЕ!$R494+ДАННЫЕ!$S494+ДАННЫЕ!$T494=0,0,1)&amp;"h"&amp;IF(ДАННЫЕ!$P494&gt;0,1,0)&amp;"p"&amp;IF(ДАННЫЕ!$CI494&gt;0,IF(YEAR(ДАННЫЕ!$F$1)=YEAR(ДАННЫЕ!$CI494),IF(MONTH(ДАННЫЕ!$F$1)=MONTH(ДАННЫЕ!$CI494),111,11),1),0)&amp;"d"&amp;IF(ДАННЫЕ!$CJ494&gt;0,IF(YEAR(ДАННЫЕ!$F$1)=YEAR(ДАННЫЕ!$CJ494),IF(MONTH(ДАННЫЕ!$F$1)=MONTH(ДАННЫЕ!$CJ494),111,11),1),0)&amp;"o"&amp;IF(ДАННЫЕ!$CK494&gt;0,IF(MONTH(ДАННЫЕ!$F$1)=MONTH(ДАННЫЕ!$CK494),111,11),0)&amp;"v"&amp;IF(ДАННЫЕ!$BE494&gt;0,IF(MONTH(ДАННЫЕ!$F$1)=MONTH(ДАННЫЕ!$BE494),111,11),0)</f>
        <v>g00f0c0s0i0h0p0d0o0v0</v>
      </c>
      <c r="P494" s="15">
        <f t="shared" si="23"/>
        <v>0</v>
      </c>
      <c r="Q494" s="15">
        <f>IF(ДАННЫЕ!$F$1&gt;ДАННЫЕ!$N494,IF(YEAR(ДАННЫЕ!$F$1)=YEAR(ДАННЫЕ!M494),1,0),0)</f>
        <v>0</v>
      </c>
      <c r="R494" s="15">
        <f>IF(ДАННЫЕ!$F$1&gt;ДАННЫЕ!$N494,IF(YEAR(ДАННЫЕ!$F$1)=YEAR(ДАННЫЕ!N494),1,0),0)</f>
        <v>0</v>
      </c>
      <c r="S494" s="15">
        <f>IF(ДАННЫЕ!$AA494="2А",1,IF(ДАННЫЕ!$AA494="2Б",2,IF(ДАННЫЕ!$AA494="2В",3,IF(ДАННЫЕ!$AA494=3,4,IF(ДАННЫЕ!$AA494="4А",5,IF(ДАННЫЕ!$AA494="4Б",6,IF(ДАННЫЕ!$AA494="4В",7,IF(ДАННЫЕ!$AA494=5,8,0))))))))</f>
        <v>0</v>
      </c>
      <c r="T494" s="15">
        <f>IF(OR(ДАННЫЕ!$AC494=2,ДАННЫЕ!$AD494=2,ДАННЫЕ!$AE494=2),2,IF(OR(ДАННЫЕ!$AC494=1,ДАННЫЕ!$AD494=1,ДАННЫЕ!$AE494=1),1,0))</f>
        <v>0</v>
      </c>
    </row>
    <row r="495" spans="1:20" ht="15" customHeight="1" x14ac:dyDescent="0.2">
      <c r="A495" s="78">
        <f>IF(B495&gt;0,IF(MONTH(ДАННЫЕ!$F$1)=MONTH(ДАННЫЕ!$B495),1,0),0)</f>
        <v>0</v>
      </c>
      <c r="B495" s="14">
        <f>IF(ДАННЫЕ!$B495&gt;0,IF(YEAR(ДАННЫЕ!$F$1)=YEAR(ДАННЫЕ!$B495),1,0),0)</f>
        <v>0</v>
      </c>
      <c r="C495" s="14">
        <f>IF(ДАННЫЕ!$CM495&gt;0,IF(YEAR(ДАННЫЕ!$F$1)=YEAR(ДАННЫЕ!$CM495),1,0),0)</f>
        <v>0</v>
      </c>
      <c r="D495" s="14">
        <f>IF(ДАННЫЕ!$CJ495&gt;0,IF(ДАННЫЕ!$CL495&gt;ДАННЫЕ!$F$1,1,IF(ДАННЫЕ!$CL495&gt;0,0,1)),0)</f>
        <v>0</v>
      </c>
      <c r="E495" s="43" t="str">
        <f ca="1">IF(ДАННЫЕ!$F$1&gt;0,IF(ДАННЫЕ!$G495&gt;0,DATEDIF(ДАННЫЕ!$G495,ДАННЫЕ!$F$1,"y"),""),IF(ДАННЫЕ!$G495&gt;0,DATEDIF(ДАННЫЕ!$G495,TODAY(),"y"),""))</f>
        <v/>
      </c>
      <c r="F495" s="43" t="str">
        <f xml:space="preserve"> IF(ДАННЫЕ!$F495="М",IF(E495&gt;=18,IF(E495&lt;60,1,""),""),"")&amp;IF(ДАННЫЕ!$F495="Ж",IF(E495&gt;=18,IF(E495&lt;55,1,""),""),"")</f>
        <v/>
      </c>
      <c r="G495" s="43" t="str">
        <f xml:space="preserve"> IF(ДАННЫЕ!$F495="М",IF(E495&gt;=60,2,""),"")&amp;IF(ДАННЫЕ!$F495="Ж",IF(E495&gt;=55,2,""),"")</f>
        <v/>
      </c>
      <c r="H495" s="43" t="str">
        <f t="shared" ca="1" si="21"/>
        <v/>
      </c>
      <c r="I495" s="43" t="str">
        <f t="shared" ca="1" si="22"/>
        <v>03</v>
      </c>
      <c r="J495" s="28" t="str">
        <f ca="1">ДАННЫЕ!$F495&amp;H495&amp;I495&amp;ДАННЫЕ!$I495&amp;"m"&amp;IF(ДАННЫЕ!$I495&gt;0,IF(ДАННЫЕ!$J495&gt;0,0,1),"")&amp;"f"&amp;IF(ДАННЫЕ!$R495&gt;0,IF(YEAR(ДАННЫЕ!$F$1)=YEAR(ДАННЫЕ!$R495),1,0),0)&amp;"z"&amp;ДАННЫЕ!$R495&amp;"p"&amp;ДАННЫЕ!$S495&amp;"i"&amp;ДАННЫЕ!$T495&amp;"h"&amp;ДАННЫЕ!$K495&amp;"be"&amp;ДАННЫЕ!$BI495&amp;"CD"&amp;IF(ДАННЫЕ!BF495&gt;500,4,IF(ДАННЫЕ!BF495&gt;350,3,IF(ДАННЫЕ!BF495&gt;200,2,IF(ДАННЫЕ!BF495&gt;0,1,0))))&amp;"g"&amp;B495&amp;"d"&amp;H495&amp;"l"&amp;ДАННЫЕ!AT495&amp;"a"&amp;ДАННЫЕ!$V495&amp;"v"&amp;R495&amp;"k"&amp;ДАННЫЕ!$U495&amp;"s"&amp;ДАННЫЕ!$Y495&amp;"t"&amp;ДАННЫЕ!$X495&amp;"b"&amp;IF(ДАННЫЕ!$Q495&gt;1,1,0)&amp;"PP"&amp;ДАННЫЕ!Z495&amp;"c"&amp;S495&amp;"x"&amp;IF(ДАННЫЕ!$BY495&gt;0,IF(YEAR(ДАННЫЕ!$F$1)=YEAR(ДАННЫЕ!$BY495),1,0),0)&amp;"n"&amp;IF(ДАННЫЕ!$BZ495&gt;0,IF(YEAR(ДАННЫЕ!$F$1)=YEAR(ДАННЫЕ!$BZ495),1,0),0)&amp;"u"&amp;D495&amp;"z"&amp;IF(ДАННЫЕ!$CL495&gt;0,IF(YEAR(ДАННЫЕ!$F$1)&gt;YEAR(ДАННЫЕ!$CL495),11,12),0)</f>
        <v>03mf0zpihbeCD0g0dlav0kstb0PPc0x0n0u0z0</v>
      </c>
      <c r="K495" s="28" t="str">
        <f ca="1">ДАННЫЕ!$I495&amp;"x"&amp;B495&amp;"w"&amp;IF(T495+ДАННЫЕ!AD495+ДАННЫЕ!AE495+ДАННЫЕ!AF495+ДАННЫЕ!AG495+ДАННЫЕ!AH495+ДАННЫЕ!$AL495+ДАННЫЕ!AI495+ДАННЫЕ!AJ495+ДАННЫЕ!AK495+ДАННЫЕ!AP495+ДАННЫЕ!AQ495+ДАННЫЕ!AR495+ДАННЫЕ!$AM495+ДАННЫЕ!$AN495+ДАННЫЕ!AS495+ДАННЫЕ!AT495&gt;0,1,0)&amp;IF(OR(T495=2,ДАННЫЕ!AD495=2,ДАННЫЕ!AE495=2,ДАННЫЕ!AF495=2,ДАННЫЕ!AG495=2,ДАННЫЕ!AH495=2,ДАННЫЕ!$AL495=2,ДАННЫЕ!AI495=2,ДАННЫЕ!AJ495=2,ДАННЫЕ!AK495=2,ДАННЫЕ!AP495=2,ДАННЫЕ!AQ495=2,ДАННЫЕ!AR495=2,ДАННЫЕ!$AM495=2,ДАННЫЕ!$AN495=2,ДАННЫЕ!AS495=2,ДАННЫЕ!AT495=2),2,0)&amp;"t"&amp;IF(T495&gt;0,"1"&amp;T495,"00")&amp;"f"&amp;IF(ДАННЫЕ!$AC495,"1"&amp;ДАННЫЕ!$AC495,"00")&amp;"b"&amp;IF(ДАННЫЕ!$AD495,"1"&amp;ДАННЫЕ!$AD495,"00")&amp;"g"&amp;IF(ДАННЫЕ!$AF495,"1"&amp;ДАННЫЕ!$AF495,"00")&amp;"c"&amp;IF(ДАННЫЕ!$AG495,"1"&amp;ДАННЫЕ!$AG495,"00")&amp;"i"&amp;IF(ДАННЫЕ!$AH495,"1"&amp;ДАННЫЕ!$AH495,"00")&amp;"r"&amp;IF(ДАННЫЕ!$AL495,"1"&amp;ДАННЫЕ!$AL495,"00")&amp;"m"&amp;IF(ДАННЫЕ!$AI495,"1"&amp;ДАННЫЕ!$AI495,"00")&amp;"hS"&amp;IF(ДАННЫЕ!$AJ495,"1"&amp;ДАННЫЕ!$AJ495,"00")&amp;"hZ"&amp;IF(ДАННЫЕ!$AK495,"1"&amp;ДАННЫЕ!$AK495,"00")&amp;"p"&amp;IF(ДАННЫЕ!$AP495,"1"&amp;ДАННЫЕ!$AP495,"00")&amp;"k"&amp;IF(ДАННЫЕ!$AQ495,"1"&amp;ДАННЫЕ!$AQ495,"00")&amp;"z"&amp;IF(ДАННЫЕ!$AR495,"1"&amp;ДАННЫЕ!$AR495,"00")&amp;"j"&amp;IF(ДАННЫЕ!$AM495,"1"&amp;ДАННЫЕ!$AM495,"00")&amp;"n"&amp;IF(ДАННЫЕ!$AN495,"1"&amp;ДАННЫЕ!$AN495,"00")&amp;"E"&amp;ДАННЫЕ!BI495&amp;"L"&amp;ДАННЫЕ!AO495&amp;"h"&amp;IF(ДАННЫЕ!$AU495&gt;0,1,0)&amp;"v"&amp;IF(ДАННЫЕ!$AW495&gt;0,1,0)&amp;"a"&amp;IF(ДАННЫЕ!$AS495,"1"&amp;ДАННЫЕ!$AS495,"00")&amp;"s"&amp;IF(ДАННЫЕ!$AT495,"1"&amp;ДАННЫЕ!$AT495,"00")&amp;"u"&amp;IF(ДАННЫЕ!$CJ495&gt;0,1,0)&amp;"y"&amp;B495&amp;"d"&amp;H495&amp;"e"&amp;F495&amp;G495</f>
        <v>x0w00t00f00b00g00c00i00r00m00hS00hZ00p00k00z00j00n00ELh0v0a00s00u0y0de</v>
      </c>
      <c r="L495" s="28" t="str">
        <f ca="1">ДАННЫЕ!$I495&amp;"VN"&amp;IF(ДАННЫЕ!AW495&gt;0,11,10)&amp;"CD"&amp;IF(ДАННЫЕ!BF495&gt;500,16,IF(ДАННЫЕ!BF495&gt;350,15,IF(ДАННЫЕ!BF495&gt;=200,14,IF(ДАННЫЕ!BF495&gt;=100,13,IF(ДАННЫЕ!BF495&gt;=50,12,IF(ДАННЫЕ!BF495&gt;0,11,10))))))&amp;"AR"&amp;IF(ДАННЫЕ!BX495&gt;0,1,0)&amp;"GD"&amp;B495&amp;"VV"&amp;IF(E495&gt;=5,IF(E495&lt;18,1,0),0)</f>
        <v>VN10CD10AR0GD0VV0</v>
      </c>
      <c r="M495" s="28" t="str">
        <f>ДАННЫЕ!$I495&amp;"b"&amp;ДАННЫЕ!$BI495&amp;"r"&amp;ДАННЫЕ!$BJ495&amp;"CD"&amp;IF(ДАННЫЕ!BF495&gt;0,IF(ДАННЫЕ!BF495&lt;200,1,IF(ДАННЫЕ!BF495&lt;350,2,3)),0)&amp;"h"&amp;IF(ДАННЫЕ!$BK495+ДАННЫЕ!$BL495+ДАННЫЕ!$BM495&gt;0,1,0)&amp;"x"&amp;ДАННЫЕ!$BK495&amp;"y"&amp;ДАННЫЕ!$BL495&amp;"z"&amp;ДАННЫЕ!$BM495&amp;"c"&amp;IF(ДАННЫЕ!$BK495+ДАННЫЕ!$BL495+ДАННЫЕ!$BM495=3,1,0)&amp;"a"&amp;IF(ДАННЫЕ!$BQ495+ДАННЫЕ!$BR495&gt;0,1,0)&amp;"d"&amp;ДАННЫЕ!$BQ495&amp;"v"&amp;ДАННЫЕ!$BR495&amp;"p"&amp;ДАННЫЕ!$BS495&amp;"n"&amp;ДАННЫЕ!$BU495&amp;"t"&amp;ДАННЫЕ!$BV495&amp;"o"&amp;ДАННЫЕ!$BT495&amp;"l"&amp;IF(ДАННЫЕ!$BN495&gt;0,1,0)&amp;ДАННЫЕ!$BN495&amp;"g"&amp;ДАННЫЕ!$BO495&amp;"s"&amp;ДАННЫЕ!$BP495&amp;"DZ"&amp;IF(ДАННЫЕ!B495-ДАННЫЕ!G495 &lt; 60,IF(ДАННЫЕ!B495-ДАННЫЕ!G495 &gt;= 0,1,0),0)&amp;"u"&amp;IF(ДАННЫЕ!$CJ495&gt;0,1,0)</f>
        <v>brCD0h0xyzc0a0dvpntol0gsDZ1u0</v>
      </c>
      <c r="N495" s="28" t="str">
        <f ca="1">ДАННЫЕ!$F495&amp;ДАННЫЕ!$I495&amp;"g"&amp;B495&amp;"cf"&amp;D495&amp;"a"&amp;IF(ДАННЫЕ!$BX495&gt;0,1,0)&amp;IF(ДАННЫЕ!$BF495&gt;500,1,IF(ДАННЫЕ!$BF495&gt;350,2,IF(ДАННЫЕ!$BF495&gt;=200,3,IF(ДАННЫЕ!$BF495&gt;=100,4,IF(ДАННЫЕ!$BF495&gt;=50,5,IF(ДАННЫЕ!$BF495&lt;50,6,0))))))&amp;"AR"&amp;IF(DATEDIF(ДАННЫЕ!$BX495,ДАННЫЕ!$F$1,"y")&gt;1,1,0)&amp;"VG"&amp;IF(ДАННЫЕ!$BH495="0",1,0)&amp;"o"&amp;IF(T495+ДАННЫЕ!$AF495+ДАННЫЕ!$AG495+ДАННЫЕ!$AH495+ДАННЫЕ!$AI495+ДАННЫЕ!$AJ495+ДАННЫЕ!$AP495+ДАННЫЕ!$AQ495+ДАННЫЕ!$AR495+ДАННЫЕ!$AU495+ДАННЫЕ!$AW495+ДАННЫЕ!$AS495+ДАННЫЕ!$AT495&gt;0,1,0)&amp;"x"&amp;ДАННЫЕ!$AG495&amp;"p"&amp;IF(ДАННЫЕ!$BY495&gt;0,1,0)&amp;"v"&amp;IF(ДАННЫЕ!$BZ495&gt;0,1,0)&amp;"n"&amp;ДАННЫЕ!$CA495&amp;"t"&amp;ДАННЫЕ!$AY495&amp;"k"&amp;ДАННЫЕ!$CB495&amp;"q"&amp;ДАННЫЕ!$CC495&amp;"w"&amp;ДАННЫЕ!$CD495&amp;"e"&amp;ДАННЫЕ!$CE495&amp;"m"&amp;ДАННЫЕ!$CF495&amp;"c"&amp;ДАННЫЕ!$CG495&amp;"z"&amp;ДАННЫЕ!$CH495&amp;"d"&amp;IF(H495=4,1,0)&amp;"s"&amp;IF(ДАННЫЕ!$J495=1,0,1)&amp;"u"&amp;IF(ДАННЫЕ!$CJ495&gt;0,1,0)</f>
        <v>g0cf0a06AR1VG0o0xp0v0ntkqwemczd0s1u0</v>
      </c>
      <c r="O495" s="28" t="str">
        <f>ДАННЫЕ!$I495&amp;"g"&amp;B495&amp;A495&amp;"f"&amp;P495&amp;"c"&amp;IF(ДАННЫЕ!$U495&gt;0,1,0)&amp;"s"&amp;IF(ДАННЫЕ!$Q495&gt;0,IF(YEAR(ДАННЫЕ!$F$1)=YEAR(ДАННЫЕ!$Q495),IF(MONTH(ДАННЫЕ!$F$1)=MONTH(ДАННЫЕ!$Q495),111,11),1),0)&amp;"i"&amp;IF(ДАННЫЕ!$R495+ДАННЫЕ!$S495+ДАННЫЕ!$T495=0,0,1)&amp;"h"&amp;IF(ДАННЫЕ!$P495&gt;0,1,0)&amp;"p"&amp;IF(ДАННЫЕ!$CI495&gt;0,IF(YEAR(ДАННЫЕ!$F$1)=YEAR(ДАННЫЕ!$CI495),IF(MONTH(ДАННЫЕ!$F$1)=MONTH(ДАННЫЕ!$CI495),111,11),1),0)&amp;"d"&amp;IF(ДАННЫЕ!$CJ495&gt;0,IF(YEAR(ДАННЫЕ!$F$1)=YEAR(ДАННЫЕ!$CJ495),IF(MONTH(ДАННЫЕ!$F$1)=MONTH(ДАННЫЕ!$CJ495),111,11),1),0)&amp;"o"&amp;IF(ДАННЫЕ!$CK495&gt;0,IF(MONTH(ДАННЫЕ!$F$1)=MONTH(ДАННЫЕ!$CK495),111,11),0)&amp;"v"&amp;IF(ДАННЫЕ!$BE495&gt;0,IF(MONTH(ДАННЫЕ!$F$1)=MONTH(ДАННЫЕ!$BE495),111,11),0)</f>
        <v>g00f0c0s0i0h0p0d0o0v0</v>
      </c>
      <c r="P495" s="15">
        <f t="shared" si="23"/>
        <v>0</v>
      </c>
      <c r="Q495" s="15">
        <f>IF(ДАННЫЕ!$F$1&gt;ДАННЫЕ!$N495,IF(YEAR(ДАННЫЕ!$F$1)=YEAR(ДАННЫЕ!M495),1,0),0)</f>
        <v>0</v>
      </c>
      <c r="R495" s="15">
        <f>IF(ДАННЫЕ!$F$1&gt;ДАННЫЕ!$N495,IF(YEAR(ДАННЫЕ!$F$1)=YEAR(ДАННЫЕ!N495),1,0),0)</f>
        <v>0</v>
      </c>
      <c r="S495" s="15">
        <f>IF(ДАННЫЕ!$AA495="2А",1,IF(ДАННЫЕ!$AA495="2Б",2,IF(ДАННЫЕ!$AA495="2В",3,IF(ДАННЫЕ!$AA495=3,4,IF(ДАННЫЕ!$AA495="4А",5,IF(ДАННЫЕ!$AA495="4Б",6,IF(ДАННЫЕ!$AA495="4В",7,IF(ДАННЫЕ!$AA495=5,8,0))))))))</f>
        <v>0</v>
      </c>
      <c r="T495" s="15">
        <f>IF(OR(ДАННЫЕ!$AC495=2,ДАННЫЕ!$AD495=2,ДАННЫЕ!$AE495=2),2,IF(OR(ДАННЫЕ!$AC495=1,ДАННЫЕ!$AD495=1,ДАННЫЕ!$AE495=1),1,0))</f>
        <v>0</v>
      </c>
    </row>
    <row r="496" spans="1:20" ht="15" customHeight="1" x14ac:dyDescent="0.2">
      <c r="A496" s="78">
        <f>IF(B496&gt;0,IF(MONTH(ДАННЫЕ!$F$1)=MONTH(ДАННЫЕ!$B496),1,0),0)</f>
        <v>0</v>
      </c>
      <c r="B496" s="14">
        <f>IF(ДАННЫЕ!$B496&gt;0,IF(YEAR(ДАННЫЕ!$F$1)=YEAR(ДАННЫЕ!$B496),1,0),0)</f>
        <v>0</v>
      </c>
      <c r="C496" s="14">
        <f>IF(ДАННЫЕ!$CM496&gt;0,IF(YEAR(ДАННЫЕ!$F$1)=YEAR(ДАННЫЕ!$CM496),1,0),0)</f>
        <v>0</v>
      </c>
      <c r="D496" s="14">
        <f>IF(ДАННЫЕ!$CJ496&gt;0,IF(ДАННЫЕ!$CL496&gt;ДАННЫЕ!$F$1,1,IF(ДАННЫЕ!$CL496&gt;0,0,1)),0)</f>
        <v>0</v>
      </c>
      <c r="E496" s="43" t="str">
        <f ca="1">IF(ДАННЫЕ!$F$1&gt;0,IF(ДАННЫЕ!$G496&gt;0,DATEDIF(ДАННЫЕ!$G496,ДАННЫЕ!$F$1,"y"),""),IF(ДАННЫЕ!$G496&gt;0,DATEDIF(ДАННЫЕ!$G496,TODAY(),"y"),""))</f>
        <v/>
      </c>
      <c r="F496" s="43" t="str">
        <f xml:space="preserve"> IF(ДАННЫЕ!$F496="М",IF(E496&gt;=18,IF(E496&lt;60,1,""),""),"")&amp;IF(ДАННЫЕ!$F496="Ж",IF(E496&gt;=18,IF(E496&lt;55,1,""),""),"")</f>
        <v/>
      </c>
      <c r="G496" s="43" t="str">
        <f xml:space="preserve"> IF(ДАННЫЕ!$F496="М",IF(E496&gt;=60,2,""),"")&amp;IF(ДАННЫЕ!$F496="Ж",IF(E496&gt;=55,2,""),"")</f>
        <v/>
      </c>
      <c r="H496" s="43" t="str">
        <f t="shared" ca="1" si="21"/>
        <v/>
      </c>
      <c r="I496" s="43" t="str">
        <f t="shared" ca="1" si="22"/>
        <v>03</v>
      </c>
      <c r="J496" s="28" t="str">
        <f ca="1">ДАННЫЕ!$F496&amp;H496&amp;I496&amp;ДАННЫЕ!$I496&amp;"m"&amp;IF(ДАННЫЕ!$I496&gt;0,IF(ДАННЫЕ!$J496&gt;0,0,1),"")&amp;"f"&amp;IF(ДАННЫЕ!$R496&gt;0,IF(YEAR(ДАННЫЕ!$F$1)=YEAR(ДАННЫЕ!$R496),1,0),0)&amp;"z"&amp;ДАННЫЕ!$R496&amp;"p"&amp;ДАННЫЕ!$S496&amp;"i"&amp;ДАННЫЕ!$T496&amp;"h"&amp;ДАННЫЕ!$K496&amp;"be"&amp;ДАННЫЕ!$BI496&amp;"CD"&amp;IF(ДАННЫЕ!BF496&gt;500,4,IF(ДАННЫЕ!BF496&gt;350,3,IF(ДАННЫЕ!BF496&gt;200,2,IF(ДАННЫЕ!BF496&gt;0,1,0))))&amp;"g"&amp;B496&amp;"d"&amp;H496&amp;"l"&amp;ДАННЫЕ!AT496&amp;"a"&amp;ДАННЫЕ!$V496&amp;"v"&amp;R496&amp;"k"&amp;ДАННЫЕ!$U496&amp;"s"&amp;ДАННЫЕ!$Y496&amp;"t"&amp;ДАННЫЕ!$X496&amp;"b"&amp;IF(ДАННЫЕ!$Q496&gt;1,1,0)&amp;"PP"&amp;ДАННЫЕ!Z496&amp;"c"&amp;S496&amp;"x"&amp;IF(ДАННЫЕ!$BY496&gt;0,IF(YEAR(ДАННЫЕ!$F$1)=YEAR(ДАННЫЕ!$BY496),1,0),0)&amp;"n"&amp;IF(ДАННЫЕ!$BZ496&gt;0,IF(YEAR(ДАННЫЕ!$F$1)=YEAR(ДАННЫЕ!$BZ496),1,0),0)&amp;"u"&amp;D496&amp;"z"&amp;IF(ДАННЫЕ!$CL496&gt;0,IF(YEAR(ДАННЫЕ!$F$1)&gt;YEAR(ДАННЫЕ!$CL496),11,12),0)</f>
        <v>03mf0zpihbeCD0g0dlav0kstb0PPc0x0n0u0z0</v>
      </c>
      <c r="K496" s="28" t="str">
        <f ca="1">ДАННЫЕ!$I496&amp;"x"&amp;B496&amp;"w"&amp;IF(T496+ДАННЫЕ!AD496+ДАННЫЕ!AE496+ДАННЫЕ!AF496+ДАННЫЕ!AG496+ДАННЫЕ!AH496+ДАННЫЕ!$AL496+ДАННЫЕ!AI496+ДАННЫЕ!AJ496+ДАННЫЕ!AK496+ДАННЫЕ!AP496+ДАННЫЕ!AQ496+ДАННЫЕ!AR496+ДАННЫЕ!$AM496+ДАННЫЕ!$AN496+ДАННЫЕ!AS496+ДАННЫЕ!AT496&gt;0,1,0)&amp;IF(OR(T496=2,ДАННЫЕ!AD496=2,ДАННЫЕ!AE496=2,ДАННЫЕ!AF496=2,ДАННЫЕ!AG496=2,ДАННЫЕ!AH496=2,ДАННЫЕ!$AL496=2,ДАННЫЕ!AI496=2,ДАННЫЕ!AJ496=2,ДАННЫЕ!AK496=2,ДАННЫЕ!AP496=2,ДАННЫЕ!AQ496=2,ДАННЫЕ!AR496=2,ДАННЫЕ!$AM496=2,ДАННЫЕ!$AN496=2,ДАННЫЕ!AS496=2,ДАННЫЕ!AT496=2),2,0)&amp;"t"&amp;IF(T496&gt;0,"1"&amp;T496,"00")&amp;"f"&amp;IF(ДАННЫЕ!$AC496,"1"&amp;ДАННЫЕ!$AC496,"00")&amp;"b"&amp;IF(ДАННЫЕ!$AD496,"1"&amp;ДАННЫЕ!$AD496,"00")&amp;"g"&amp;IF(ДАННЫЕ!$AF496,"1"&amp;ДАННЫЕ!$AF496,"00")&amp;"c"&amp;IF(ДАННЫЕ!$AG496,"1"&amp;ДАННЫЕ!$AG496,"00")&amp;"i"&amp;IF(ДАННЫЕ!$AH496,"1"&amp;ДАННЫЕ!$AH496,"00")&amp;"r"&amp;IF(ДАННЫЕ!$AL496,"1"&amp;ДАННЫЕ!$AL496,"00")&amp;"m"&amp;IF(ДАННЫЕ!$AI496,"1"&amp;ДАННЫЕ!$AI496,"00")&amp;"hS"&amp;IF(ДАННЫЕ!$AJ496,"1"&amp;ДАННЫЕ!$AJ496,"00")&amp;"hZ"&amp;IF(ДАННЫЕ!$AK496,"1"&amp;ДАННЫЕ!$AK496,"00")&amp;"p"&amp;IF(ДАННЫЕ!$AP496,"1"&amp;ДАННЫЕ!$AP496,"00")&amp;"k"&amp;IF(ДАННЫЕ!$AQ496,"1"&amp;ДАННЫЕ!$AQ496,"00")&amp;"z"&amp;IF(ДАННЫЕ!$AR496,"1"&amp;ДАННЫЕ!$AR496,"00")&amp;"j"&amp;IF(ДАННЫЕ!$AM496,"1"&amp;ДАННЫЕ!$AM496,"00")&amp;"n"&amp;IF(ДАННЫЕ!$AN496,"1"&amp;ДАННЫЕ!$AN496,"00")&amp;"E"&amp;ДАННЫЕ!BI496&amp;"L"&amp;ДАННЫЕ!AO496&amp;"h"&amp;IF(ДАННЫЕ!$AU496&gt;0,1,0)&amp;"v"&amp;IF(ДАННЫЕ!$AW496&gt;0,1,0)&amp;"a"&amp;IF(ДАННЫЕ!$AS496,"1"&amp;ДАННЫЕ!$AS496,"00")&amp;"s"&amp;IF(ДАННЫЕ!$AT496,"1"&amp;ДАННЫЕ!$AT496,"00")&amp;"u"&amp;IF(ДАННЫЕ!$CJ496&gt;0,1,0)&amp;"y"&amp;B496&amp;"d"&amp;H496&amp;"e"&amp;F496&amp;G496</f>
        <v>x0w00t00f00b00g00c00i00r00m00hS00hZ00p00k00z00j00n00ELh0v0a00s00u0y0de</v>
      </c>
      <c r="L496" s="28" t="str">
        <f ca="1">ДАННЫЕ!$I496&amp;"VN"&amp;IF(ДАННЫЕ!AW496&gt;0,11,10)&amp;"CD"&amp;IF(ДАННЫЕ!BF496&gt;500,16,IF(ДАННЫЕ!BF496&gt;350,15,IF(ДАННЫЕ!BF496&gt;=200,14,IF(ДАННЫЕ!BF496&gt;=100,13,IF(ДАННЫЕ!BF496&gt;=50,12,IF(ДАННЫЕ!BF496&gt;0,11,10))))))&amp;"AR"&amp;IF(ДАННЫЕ!BX496&gt;0,1,0)&amp;"GD"&amp;B496&amp;"VV"&amp;IF(E496&gt;=5,IF(E496&lt;18,1,0),0)</f>
        <v>VN10CD10AR0GD0VV0</v>
      </c>
      <c r="M496" s="28" t="str">
        <f>ДАННЫЕ!$I496&amp;"b"&amp;ДАННЫЕ!$BI496&amp;"r"&amp;ДАННЫЕ!$BJ496&amp;"CD"&amp;IF(ДАННЫЕ!BF496&gt;0,IF(ДАННЫЕ!BF496&lt;200,1,IF(ДАННЫЕ!BF496&lt;350,2,3)),0)&amp;"h"&amp;IF(ДАННЫЕ!$BK496+ДАННЫЕ!$BL496+ДАННЫЕ!$BM496&gt;0,1,0)&amp;"x"&amp;ДАННЫЕ!$BK496&amp;"y"&amp;ДАННЫЕ!$BL496&amp;"z"&amp;ДАННЫЕ!$BM496&amp;"c"&amp;IF(ДАННЫЕ!$BK496+ДАННЫЕ!$BL496+ДАННЫЕ!$BM496=3,1,0)&amp;"a"&amp;IF(ДАННЫЕ!$BQ496+ДАННЫЕ!$BR496&gt;0,1,0)&amp;"d"&amp;ДАННЫЕ!$BQ496&amp;"v"&amp;ДАННЫЕ!$BR496&amp;"p"&amp;ДАННЫЕ!$BS496&amp;"n"&amp;ДАННЫЕ!$BU496&amp;"t"&amp;ДАННЫЕ!$BV496&amp;"o"&amp;ДАННЫЕ!$BT496&amp;"l"&amp;IF(ДАННЫЕ!$BN496&gt;0,1,0)&amp;ДАННЫЕ!$BN496&amp;"g"&amp;ДАННЫЕ!$BO496&amp;"s"&amp;ДАННЫЕ!$BP496&amp;"DZ"&amp;IF(ДАННЫЕ!B496-ДАННЫЕ!G496 &lt; 60,IF(ДАННЫЕ!B496-ДАННЫЕ!G496 &gt;= 0,1,0),0)&amp;"u"&amp;IF(ДАННЫЕ!$CJ496&gt;0,1,0)</f>
        <v>brCD0h0xyzc0a0dvpntol0gsDZ1u0</v>
      </c>
      <c r="N496" s="28" t="str">
        <f ca="1">ДАННЫЕ!$F496&amp;ДАННЫЕ!$I496&amp;"g"&amp;B496&amp;"cf"&amp;D496&amp;"a"&amp;IF(ДАННЫЕ!$BX496&gt;0,1,0)&amp;IF(ДАННЫЕ!$BF496&gt;500,1,IF(ДАННЫЕ!$BF496&gt;350,2,IF(ДАННЫЕ!$BF496&gt;=200,3,IF(ДАННЫЕ!$BF496&gt;=100,4,IF(ДАННЫЕ!$BF496&gt;=50,5,IF(ДАННЫЕ!$BF496&lt;50,6,0))))))&amp;"AR"&amp;IF(DATEDIF(ДАННЫЕ!$BX496,ДАННЫЕ!$F$1,"y")&gt;1,1,0)&amp;"VG"&amp;IF(ДАННЫЕ!$BH496="0",1,0)&amp;"o"&amp;IF(T496+ДАННЫЕ!$AF496+ДАННЫЕ!$AG496+ДАННЫЕ!$AH496+ДАННЫЕ!$AI496+ДАННЫЕ!$AJ496+ДАННЫЕ!$AP496+ДАННЫЕ!$AQ496+ДАННЫЕ!$AR496+ДАННЫЕ!$AU496+ДАННЫЕ!$AW496+ДАННЫЕ!$AS496+ДАННЫЕ!$AT496&gt;0,1,0)&amp;"x"&amp;ДАННЫЕ!$AG496&amp;"p"&amp;IF(ДАННЫЕ!$BY496&gt;0,1,0)&amp;"v"&amp;IF(ДАННЫЕ!$BZ496&gt;0,1,0)&amp;"n"&amp;ДАННЫЕ!$CA496&amp;"t"&amp;ДАННЫЕ!$AY496&amp;"k"&amp;ДАННЫЕ!$CB496&amp;"q"&amp;ДАННЫЕ!$CC496&amp;"w"&amp;ДАННЫЕ!$CD496&amp;"e"&amp;ДАННЫЕ!$CE496&amp;"m"&amp;ДАННЫЕ!$CF496&amp;"c"&amp;ДАННЫЕ!$CG496&amp;"z"&amp;ДАННЫЕ!$CH496&amp;"d"&amp;IF(H496=4,1,0)&amp;"s"&amp;IF(ДАННЫЕ!$J496=1,0,1)&amp;"u"&amp;IF(ДАННЫЕ!$CJ496&gt;0,1,0)</f>
        <v>g0cf0a06AR1VG0o0xp0v0ntkqwemczd0s1u0</v>
      </c>
      <c r="O496" s="28" t="str">
        <f>ДАННЫЕ!$I496&amp;"g"&amp;B496&amp;A496&amp;"f"&amp;P496&amp;"c"&amp;IF(ДАННЫЕ!$U496&gt;0,1,0)&amp;"s"&amp;IF(ДАННЫЕ!$Q496&gt;0,IF(YEAR(ДАННЫЕ!$F$1)=YEAR(ДАННЫЕ!$Q496),IF(MONTH(ДАННЫЕ!$F$1)=MONTH(ДАННЫЕ!$Q496),111,11),1),0)&amp;"i"&amp;IF(ДАННЫЕ!$R496+ДАННЫЕ!$S496+ДАННЫЕ!$T496=0,0,1)&amp;"h"&amp;IF(ДАННЫЕ!$P496&gt;0,1,0)&amp;"p"&amp;IF(ДАННЫЕ!$CI496&gt;0,IF(YEAR(ДАННЫЕ!$F$1)=YEAR(ДАННЫЕ!$CI496),IF(MONTH(ДАННЫЕ!$F$1)=MONTH(ДАННЫЕ!$CI496),111,11),1),0)&amp;"d"&amp;IF(ДАННЫЕ!$CJ496&gt;0,IF(YEAR(ДАННЫЕ!$F$1)=YEAR(ДАННЫЕ!$CJ496),IF(MONTH(ДАННЫЕ!$F$1)=MONTH(ДАННЫЕ!$CJ496),111,11),1),0)&amp;"o"&amp;IF(ДАННЫЕ!$CK496&gt;0,IF(MONTH(ДАННЫЕ!$F$1)=MONTH(ДАННЫЕ!$CK496),111,11),0)&amp;"v"&amp;IF(ДАННЫЕ!$BE496&gt;0,IF(MONTH(ДАННЫЕ!$F$1)=MONTH(ДАННЫЕ!$BE496),111,11),0)</f>
        <v>g00f0c0s0i0h0p0d0o0v0</v>
      </c>
      <c r="P496" s="15">
        <f t="shared" si="23"/>
        <v>0</v>
      </c>
      <c r="Q496" s="15">
        <f>IF(ДАННЫЕ!$F$1&gt;ДАННЫЕ!$N496,IF(YEAR(ДАННЫЕ!$F$1)=YEAR(ДАННЫЕ!M496),1,0),0)</f>
        <v>0</v>
      </c>
      <c r="R496" s="15">
        <f>IF(ДАННЫЕ!$F$1&gt;ДАННЫЕ!$N496,IF(YEAR(ДАННЫЕ!$F$1)=YEAR(ДАННЫЕ!N496),1,0),0)</f>
        <v>0</v>
      </c>
      <c r="S496" s="15">
        <f>IF(ДАННЫЕ!$AA496="2А",1,IF(ДАННЫЕ!$AA496="2Б",2,IF(ДАННЫЕ!$AA496="2В",3,IF(ДАННЫЕ!$AA496=3,4,IF(ДАННЫЕ!$AA496="4А",5,IF(ДАННЫЕ!$AA496="4Б",6,IF(ДАННЫЕ!$AA496="4В",7,IF(ДАННЫЕ!$AA496=5,8,0))))))))</f>
        <v>0</v>
      </c>
      <c r="T496" s="15">
        <f>IF(OR(ДАННЫЕ!$AC496=2,ДАННЫЕ!$AD496=2,ДАННЫЕ!$AE496=2),2,IF(OR(ДАННЫЕ!$AC496=1,ДАННЫЕ!$AD496=1,ДАННЫЕ!$AE496=1),1,0))</f>
        <v>0</v>
      </c>
    </row>
    <row r="497" spans="1:20" ht="15" customHeight="1" x14ac:dyDescent="0.2">
      <c r="A497" s="78">
        <f>IF(B497&gt;0,IF(MONTH(ДАННЫЕ!$F$1)=MONTH(ДАННЫЕ!$B497),1,0),0)</f>
        <v>0</v>
      </c>
      <c r="B497" s="14">
        <f>IF(ДАННЫЕ!$B497&gt;0,IF(YEAR(ДАННЫЕ!$F$1)=YEAR(ДАННЫЕ!$B497),1,0),0)</f>
        <v>0</v>
      </c>
      <c r="C497" s="14">
        <f>IF(ДАННЫЕ!$CM497&gt;0,IF(YEAR(ДАННЫЕ!$F$1)=YEAR(ДАННЫЕ!$CM497),1,0),0)</f>
        <v>0</v>
      </c>
      <c r="D497" s="14">
        <f>IF(ДАННЫЕ!$CJ497&gt;0,IF(ДАННЫЕ!$CL497&gt;ДАННЫЕ!$F$1,1,IF(ДАННЫЕ!$CL497&gt;0,0,1)),0)</f>
        <v>0</v>
      </c>
      <c r="E497" s="43" t="str">
        <f ca="1">IF(ДАННЫЕ!$F$1&gt;0,IF(ДАННЫЕ!$G497&gt;0,DATEDIF(ДАННЫЕ!$G497,ДАННЫЕ!$F$1,"y"),""),IF(ДАННЫЕ!$G497&gt;0,DATEDIF(ДАННЫЕ!$G497,TODAY(),"y"),""))</f>
        <v/>
      </c>
      <c r="F497" s="43" t="str">
        <f xml:space="preserve"> IF(ДАННЫЕ!$F497="М",IF(E497&gt;=18,IF(E497&lt;60,1,""),""),"")&amp;IF(ДАННЫЕ!$F497="Ж",IF(E497&gt;=18,IF(E497&lt;55,1,""),""),"")</f>
        <v/>
      </c>
      <c r="G497" s="43" t="str">
        <f xml:space="preserve"> IF(ДАННЫЕ!$F497="М",IF(E497&gt;=60,2,""),"")&amp;IF(ДАННЫЕ!$F497="Ж",IF(E497&gt;=55,2,""),"")</f>
        <v/>
      </c>
      <c r="H497" s="43" t="str">
        <f t="shared" ca="1" si="21"/>
        <v/>
      </c>
      <c r="I497" s="43" t="str">
        <f t="shared" ca="1" si="22"/>
        <v>03</v>
      </c>
      <c r="J497" s="28" t="str">
        <f ca="1">ДАННЫЕ!$F497&amp;H497&amp;I497&amp;ДАННЫЕ!$I497&amp;"m"&amp;IF(ДАННЫЕ!$I497&gt;0,IF(ДАННЫЕ!$J497&gt;0,0,1),"")&amp;"f"&amp;IF(ДАННЫЕ!$R497&gt;0,IF(YEAR(ДАННЫЕ!$F$1)=YEAR(ДАННЫЕ!$R497),1,0),0)&amp;"z"&amp;ДАННЫЕ!$R497&amp;"p"&amp;ДАННЫЕ!$S497&amp;"i"&amp;ДАННЫЕ!$T497&amp;"h"&amp;ДАННЫЕ!$K497&amp;"be"&amp;ДАННЫЕ!$BI497&amp;"CD"&amp;IF(ДАННЫЕ!BF497&gt;500,4,IF(ДАННЫЕ!BF497&gt;350,3,IF(ДАННЫЕ!BF497&gt;200,2,IF(ДАННЫЕ!BF497&gt;0,1,0))))&amp;"g"&amp;B497&amp;"d"&amp;H497&amp;"l"&amp;ДАННЫЕ!AT497&amp;"a"&amp;ДАННЫЕ!$V497&amp;"v"&amp;R497&amp;"k"&amp;ДАННЫЕ!$U497&amp;"s"&amp;ДАННЫЕ!$Y497&amp;"t"&amp;ДАННЫЕ!$X497&amp;"b"&amp;IF(ДАННЫЕ!$Q497&gt;1,1,0)&amp;"PP"&amp;ДАННЫЕ!Z497&amp;"c"&amp;S497&amp;"x"&amp;IF(ДАННЫЕ!$BY497&gt;0,IF(YEAR(ДАННЫЕ!$F$1)=YEAR(ДАННЫЕ!$BY497),1,0),0)&amp;"n"&amp;IF(ДАННЫЕ!$BZ497&gt;0,IF(YEAR(ДАННЫЕ!$F$1)=YEAR(ДАННЫЕ!$BZ497),1,0),0)&amp;"u"&amp;D497&amp;"z"&amp;IF(ДАННЫЕ!$CL497&gt;0,IF(YEAR(ДАННЫЕ!$F$1)&gt;YEAR(ДАННЫЕ!$CL497),11,12),0)</f>
        <v>03mf0zpihbeCD0g0dlav0kstb0PPc0x0n0u0z0</v>
      </c>
      <c r="K497" s="28" t="str">
        <f ca="1">ДАННЫЕ!$I497&amp;"x"&amp;B497&amp;"w"&amp;IF(T497+ДАННЫЕ!AD497+ДАННЫЕ!AE497+ДАННЫЕ!AF497+ДАННЫЕ!AG497+ДАННЫЕ!AH497+ДАННЫЕ!$AL497+ДАННЫЕ!AI497+ДАННЫЕ!AJ497+ДАННЫЕ!AK497+ДАННЫЕ!AP497+ДАННЫЕ!AQ497+ДАННЫЕ!AR497+ДАННЫЕ!$AM497+ДАННЫЕ!$AN497+ДАННЫЕ!AS497+ДАННЫЕ!AT497&gt;0,1,0)&amp;IF(OR(T497=2,ДАННЫЕ!AD497=2,ДАННЫЕ!AE497=2,ДАННЫЕ!AF497=2,ДАННЫЕ!AG497=2,ДАННЫЕ!AH497=2,ДАННЫЕ!$AL497=2,ДАННЫЕ!AI497=2,ДАННЫЕ!AJ497=2,ДАННЫЕ!AK497=2,ДАННЫЕ!AP497=2,ДАННЫЕ!AQ497=2,ДАННЫЕ!AR497=2,ДАННЫЕ!$AM497=2,ДАННЫЕ!$AN497=2,ДАННЫЕ!AS497=2,ДАННЫЕ!AT497=2),2,0)&amp;"t"&amp;IF(T497&gt;0,"1"&amp;T497,"00")&amp;"f"&amp;IF(ДАННЫЕ!$AC497,"1"&amp;ДАННЫЕ!$AC497,"00")&amp;"b"&amp;IF(ДАННЫЕ!$AD497,"1"&amp;ДАННЫЕ!$AD497,"00")&amp;"g"&amp;IF(ДАННЫЕ!$AF497,"1"&amp;ДАННЫЕ!$AF497,"00")&amp;"c"&amp;IF(ДАННЫЕ!$AG497,"1"&amp;ДАННЫЕ!$AG497,"00")&amp;"i"&amp;IF(ДАННЫЕ!$AH497,"1"&amp;ДАННЫЕ!$AH497,"00")&amp;"r"&amp;IF(ДАННЫЕ!$AL497,"1"&amp;ДАННЫЕ!$AL497,"00")&amp;"m"&amp;IF(ДАННЫЕ!$AI497,"1"&amp;ДАННЫЕ!$AI497,"00")&amp;"hS"&amp;IF(ДАННЫЕ!$AJ497,"1"&amp;ДАННЫЕ!$AJ497,"00")&amp;"hZ"&amp;IF(ДАННЫЕ!$AK497,"1"&amp;ДАННЫЕ!$AK497,"00")&amp;"p"&amp;IF(ДАННЫЕ!$AP497,"1"&amp;ДАННЫЕ!$AP497,"00")&amp;"k"&amp;IF(ДАННЫЕ!$AQ497,"1"&amp;ДАННЫЕ!$AQ497,"00")&amp;"z"&amp;IF(ДАННЫЕ!$AR497,"1"&amp;ДАННЫЕ!$AR497,"00")&amp;"j"&amp;IF(ДАННЫЕ!$AM497,"1"&amp;ДАННЫЕ!$AM497,"00")&amp;"n"&amp;IF(ДАННЫЕ!$AN497,"1"&amp;ДАННЫЕ!$AN497,"00")&amp;"E"&amp;ДАННЫЕ!BI497&amp;"L"&amp;ДАННЫЕ!AO497&amp;"h"&amp;IF(ДАННЫЕ!$AU497&gt;0,1,0)&amp;"v"&amp;IF(ДАННЫЕ!$AW497&gt;0,1,0)&amp;"a"&amp;IF(ДАННЫЕ!$AS497,"1"&amp;ДАННЫЕ!$AS497,"00")&amp;"s"&amp;IF(ДАННЫЕ!$AT497,"1"&amp;ДАННЫЕ!$AT497,"00")&amp;"u"&amp;IF(ДАННЫЕ!$CJ497&gt;0,1,0)&amp;"y"&amp;B497&amp;"d"&amp;H497&amp;"e"&amp;F497&amp;G497</f>
        <v>x0w00t00f00b00g00c00i00r00m00hS00hZ00p00k00z00j00n00ELh0v0a00s00u0y0de</v>
      </c>
      <c r="L497" s="28" t="str">
        <f ca="1">ДАННЫЕ!$I497&amp;"VN"&amp;IF(ДАННЫЕ!AW497&gt;0,11,10)&amp;"CD"&amp;IF(ДАННЫЕ!BF497&gt;500,16,IF(ДАННЫЕ!BF497&gt;350,15,IF(ДАННЫЕ!BF497&gt;=200,14,IF(ДАННЫЕ!BF497&gt;=100,13,IF(ДАННЫЕ!BF497&gt;=50,12,IF(ДАННЫЕ!BF497&gt;0,11,10))))))&amp;"AR"&amp;IF(ДАННЫЕ!BX497&gt;0,1,0)&amp;"GD"&amp;B497&amp;"VV"&amp;IF(E497&gt;=5,IF(E497&lt;18,1,0),0)</f>
        <v>VN10CD10AR0GD0VV0</v>
      </c>
      <c r="M497" s="28" t="str">
        <f>ДАННЫЕ!$I497&amp;"b"&amp;ДАННЫЕ!$BI497&amp;"r"&amp;ДАННЫЕ!$BJ497&amp;"CD"&amp;IF(ДАННЫЕ!BF497&gt;0,IF(ДАННЫЕ!BF497&lt;200,1,IF(ДАННЫЕ!BF497&lt;350,2,3)),0)&amp;"h"&amp;IF(ДАННЫЕ!$BK497+ДАННЫЕ!$BL497+ДАННЫЕ!$BM497&gt;0,1,0)&amp;"x"&amp;ДАННЫЕ!$BK497&amp;"y"&amp;ДАННЫЕ!$BL497&amp;"z"&amp;ДАННЫЕ!$BM497&amp;"c"&amp;IF(ДАННЫЕ!$BK497+ДАННЫЕ!$BL497+ДАННЫЕ!$BM497=3,1,0)&amp;"a"&amp;IF(ДАННЫЕ!$BQ497+ДАННЫЕ!$BR497&gt;0,1,0)&amp;"d"&amp;ДАННЫЕ!$BQ497&amp;"v"&amp;ДАННЫЕ!$BR497&amp;"p"&amp;ДАННЫЕ!$BS497&amp;"n"&amp;ДАННЫЕ!$BU497&amp;"t"&amp;ДАННЫЕ!$BV497&amp;"o"&amp;ДАННЫЕ!$BT497&amp;"l"&amp;IF(ДАННЫЕ!$BN497&gt;0,1,0)&amp;ДАННЫЕ!$BN497&amp;"g"&amp;ДАННЫЕ!$BO497&amp;"s"&amp;ДАННЫЕ!$BP497&amp;"DZ"&amp;IF(ДАННЫЕ!B497-ДАННЫЕ!G497 &lt; 60,IF(ДАННЫЕ!B497-ДАННЫЕ!G497 &gt;= 0,1,0),0)&amp;"u"&amp;IF(ДАННЫЕ!$CJ497&gt;0,1,0)</f>
        <v>brCD0h0xyzc0a0dvpntol0gsDZ1u0</v>
      </c>
      <c r="N497" s="28" t="str">
        <f ca="1">ДАННЫЕ!$F497&amp;ДАННЫЕ!$I497&amp;"g"&amp;B497&amp;"cf"&amp;D497&amp;"a"&amp;IF(ДАННЫЕ!$BX497&gt;0,1,0)&amp;IF(ДАННЫЕ!$BF497&gt;500,1,IF(ДАННЫЕ!$BF497&gt;350,2,IF(ДАННЫЕ!$BF497&gt;=200,3,IF(ДАННЫЕ!$BF497&gt;=100,4,IF(ДАННЫЕ!$BF497&gt;=50,5,IF(ДАННЫЕ!$BF497&lt;50,6,0))))))&amp;"AR"&amp;IF(DATEDIF(ДАННЫЕ!$BX497,ДАННЫЕ!$F$1,"y")&gt;1,1,0)&amp;"VG"&amp;IF(ДАННЫЕ!$BH497="0",1,0)&amp;"o"&amp;IF(T497+ДАННЫЕ!$AF497+ДАННЫЕ!$AG497+ДАННЫЕ!$AH497+ДАННЫЕ!$AI497+ДАННЫЕ!$AJ497+ДАННЫЕ!$AP497+ДАННЫЕ!$AQ497+ДАННЫЕ!$AR497+ДАННЫЕ!$AU497+ДАННЫЕ!$AW497+ДАННЫЕ!$AS497+ДАННЫЕ!$AT497&gt;0,1,0)&amp;"x"&amp;ДАННЫЕ!$AG497&amp;"p"&amp;IF(ДАННЫЕ!$BY497&gt;0,1,0)&amp;"v"&amp;IF(ДАННЫЕ!$BZ497&gt;0,1,0)&amp;"n"&amp;ДАННЫЕ!$CA497&amp;"t"&amp;ДАННЫЕ!$AY497&amp;"k"&amp;ДАННЫЕ!$CB497&amp;"q"&amp;ДАННЫЕ!$CC497&amp;"w"&amp;ДАННЫЕ!$CD497&amp;"e"&amp;ДАННЫЕ!$CE497&amp;"m"&amp;ДАННЫЕ!$CF497&amp;"c"&amp;ДАННЫЕ!$CG497&amp;"z"&amp;ДАННЫЕ!$CH497&amp;"d"&amp;IF(H497=4,1,0)&amp;"s"&amp;IF(ДАННЫЕ!$J497=1,0,1)&amp;"u"&amp;IF(ДАННЫЕ!$CJ497&gt;0,1,0)</f>
        <v>g0cf0a06AR1VG0o0xp0v0ntkqwemczd0s1u0</v>
      </c>
      <c r="O497" s="28" t="str">
        <f>ДАННЫЕ!$I497&amp;"g"&amp;B497&amp;A497&amp;"f"&amp;P497&amp;"c"&amp;IF(ДАННЫЕ!$U497&gt;0,1,0)&amp;"s"&amp;IF(ДАННЫЕ!$Q497&gt;0,IF(YEAR(ДАННЫЕ!$F$1)=YEAR(ДАННЫЕ!$Q497),IF(MONTH(ДАННЫЕ!$F$1)=MONTH(ДАННЫЕ!$Q497),111,11),1),0)&amp;"i"&amp;IF(ДАННЫЕ!$R497+ДАННЫЕ!$S497+ДАННЫЕ!$T497=0,0,1)&amp;"h"&amp;IF(ДАННЫЕ!$P497&gt;0,1,0)&amp;"p"&amp;IF(ДАННЫЕ!$CI497&gt;0,IF(YEAR(ДАННЫЕ!$F$1)=YEAR(ДАННЫЕ!$CI497),IF(MONTH(ДАННЫЕ!$F$1)=MONTH(ДАННЫЕ!$CI497),111,11),1),0)&amp;"d"&amp;IF(ДАННЫЕ!$CJ497&gt;0,IF(YEAR(ДАННЫЕ!$F$1)=YEAR(ДАННЫЕ!$CJ497),IF(MONTH(ДАННЫЕ!$F$1)=MONTH(ДАННЫЕ!$CJ497),111,11),1),0)&amp;"o"&amp;IF(ДАННЫЕ!$CK497&gt;0,IF(MONTH(ДАННЫЕ!$F$1)=MONTH(ДАННЫЕ!$CK497),111,11),0)&amp;"v"&amp;IF(ДАННЫЕ!$BE497&gt;0,IF(MONTH(ДАННЫЕ!$F$1)=MONTH(ДАННЫЕ!$BE497),111,11),0)</f>
        <v>g00f0c0s0i0h0p0d0o0v0</v>
      </c>
      <c r="P497" s="15">
        <f t="shared" si="23"/>
        <v>0</v>
      </c>
      <c r="Q497" s="15">
        <f>IF(ДАННЫЕ!$F$1&gt;ДАННЫЕ!$N497,IF(YEAR(ДАННЫЕ!$F$1)=YEAR(ДАННЫЕ!M497),1,0),0)</f>
        <v>0</v>
      </c>
      <c r="R497" s="15">
        <f>IF(ДАННЫЕ!$F$1&gt;ДАННЫЕ!$N497,IF(YEAR(ДАННЫЕ!$F$1)=YEAR(ДАННЫЕ!N497),1,0),0)</f>
        <v>0</v>
      </c>
      <c r="S497" s="15">
        <f>IF(ДАННЫЕ!$AA497="2А",1,IF(ДАННЫЕ!$AA497="2Б",2,IF(ДАННЫЕ!$AA497="2В",3,IF(ДАННЫЕ!$AA497=3,4,IF(ДАННЫЕ!$AA497="4А",5,IF(ДАННЫЕ!$AA497="4Б",6,IF(ДАННЫЕ!$AA497="4В",7,IF(ДАННЫЕ!$AA497=5,8,0))))))))</f>
        <v>0</v>
      </c>
      <c r="T497" s="15">
        <f>IF(OR(ДАННЫЕ!$AC497=2,ДАННЫЕ!$AD497=2,ДАННЫЕ!$AE497=2),2,IF(OR(ДАННЫЕ!$AC497=1,ДАННЫЕ!$AD497=1,ДАННЫЕ!$AE497=1),1,0))</f>
        <v>0</v>
      </c>
    </row>
    <row r="498" spans="1:20" ht="15" customHeight="1" x14ac:dyDescent="0.2">
      <c r="A498" s="78">
        <f>IF(B498&gt;0,IF(MONTH(ДАННЫЕ!$F$1)=MONTH(ДАННЫЕ!$B498),1,0),0)</f>
        <v>0</v>
      </c>
      <c r="B498" s="14">
        <f>IF(ДАННЫЕ!$B498&gt;0,IF(YEAR(ДАННЫЕ!$F$1)=YEAR(ДАННЫЕ!$B498),1,0),0)</f>
        <v>0</v>
      </c>
      <c r="C498" s="14">
        <f>IF(ДАННЫЕ!$CM498&gt;0,IF(YEAR(ДАННЫЕ!$F$1)=YEAR(ДАННЫЕ!$CM498),1,0),0)</f>
        <v>0</v>
      </c>
      <c r="D498" s="14">
        <f>IF(ДАННЫЕ!$CJ498&gt;0,IF(ДАННЫЕ!$CL498&gt;ДАННЫЕ!$F$1,1,IF(ДАННЫЕ!$CL498&gt;0,0,1)),0)</f>
        <v>0</v>
      </c>
      <c r="E498" s="43" t="str">
        <f ca="1">IF(ДАННЫЕ!$F$1&gt;0,IF(ДАННЫЕ!$G498&gt;0,DATEDIF(ДАННЫЕ!$G498,ДАННЫЕ!$F$1,"y"),""),IF(ДАННЫЕ!$G498&gt;0,DATEDIF(ДАННЫЕ!$G498,TODAY(),"y"),""))</f>
        <v/>
      </c>
      <c r="F498" s="43" t="str">
        <f xml:space="preserve"> IF(ДАННЫЕ!$F498="М",IF(E498&gt;=18,IF(E498&lt;60,1,""),""),"")&amp;IF(ДАННЫЕ!$F498="Ж",IF(E498&gt;=18,IF(E498&lt;55,1,""),""),"")</f>
        <v/>
      </c>
      <c r="G498" s="43" t="str">
        <f xml:space="preserve"> IF(ДАННЫЕ!$F498="М",IF(E498&gt;=60,2,""),"")&amp;IF(ДАННЫЕ!$F498="Ж",IF(E498&gt;=55,2,""),"")</f>
        <v/>
      </c>
      <c r="H498" s="43" t="str">
        <f t="shared" ca="1" si="21"/>
        <v/>
      </c>
      <c r="I498" s="43" t="str">
        <f t="shared" ca="1" si="22"/>
        <v>03</v>
      </c>
      <c r="J498" s="28" t="str">
        <f ca="1">ДАННЫЕ!$F498&amp;H498&amp;I498&amp;ДАННЫЕ!$I498&amp;"m"&amp;IF(ДАННЫЕ!$I498&gt;0,IF(ДАННЫЕ!$J498&gt;0,0,1),"")&amp;"f"&amp;IF(ДАННЫЕ!$R498&gt;0,IF(YEAR(ДАННЫЕ!$F$1)=YEAR(ДАННЫЕ!$R498),1,0),0)&amp;"z"&amp;ДАННЫЕ!$R498&amp;"p"&amp;ДАННЫЕ!$S498&amp;"i"&amp;ДАННЫЕ!$T498&amp;"h"&amp;ДАННЫЕ!$K498&amp;"be"&amp;ДАННЫЕ!$BI498&amp;"CD"&amp;IF(ДАННЫЕ!BF498&gt;500,4,IF(ДАННЫЕ!BF498&gt;350,3,IF(ДАННЫЕ!BF498&gt;200,2,IF(ДАННЫЕ!BF498&gt;0,1,0))))&amp;"g"&amp;B498&amp;"d"&amp;H498&amp;"l"&amp;ДАННЫЕ!AT498&amp;"a"&amp;ДАННЫЕ!$V498&amp;"v"&amp;R498&amp;"k"&amp;ДАННЫЕ!$U498&amp;"s"&amp;ДАННЫЕ!$Y498&amp;"t"&amp;ДАННЫЕ!$X498&amp;"b"&amp;IF(ДАННЫЕ!$Q498&gt;1,1,0)&amp;"PP"&amp;ДАННЫЕ!Z498&amp;"c"&amp;S498&amp;"x"&amp;IF(ДАННЫЕ!$BY498&gt;0,IF(YEAR(ДАННЫЕ!$F$1)=YEAR(ДАННЫЕ!$BY498),1,0),0)&amp;"n"&amp;IF(ДАННЫЕ!$BZ498&gt;0,IF(YEAR(ДАННЫЕ!$F$1)=YEAR(ДАННЫЕ!$BZ498),1,0),0)&amp;"u"&amp;D498&amp;"z"&amp;IF(ДАННЫЕ!$CL498&gt;0,IF(YEAR(ДАННЫЕ!$F$1)&gt;YEAR(ДАННЫЕ!$CL498),11,12),0)</f>
        <v>03mf0zpihbeCD0g0dlav0kstb0PPc0x0n0u0z0</v>
      </c>
      <c r="K498" s="28" t="str">
        <f ca="1">ДАННЫЕ!$I498&amp;"x"&amp;B498&amp;"w"&amp;IF(T498+ДАННЫЕ!AD498+ДАННЫЕ!AE498+ДАННЫЕ!AF498+ДАННЫЕ!AG498+ДАННЫЕ!AH498+ДАННЫЕ!$AL498+ДАННЫЕ!AI498+ДАННЫЕ!AJ498+ДАННЫЕ!AK498+ДАННЫЕ!AP498+ДАННЫЕ!AQ498+ДАННЫЕ!AR498+ДАННЫЕ!$AM498+ДАННЫЕ!$AN498+ДАННЫЕ!AS498+ДАННЫЕ!AT498&gt;0,1,0)&amp;IF(OR(T498=2,ДАННЫЕ!AD498=2,ДАННЫЕ!AE498=2,ДАННЫЕ!AF498=2,ДАННЫЕ!AG498=2,ДАННЫЕ!AH498=2,ДАННЫЕ!$AL498=2,ДАННЫЕ!AI498=2,ДАННЫЕ!AJ498=2,ДАННЫЕ!AK498=2,ДАННЫЕ!AP498=2,ДАННЫЕ!AQ498=2,ДАННЫЕ!AR498=2,ДАННЫЕ!$AM498=2,ДАННЫЕ!$AN498=2,ДАННЫЕ!AS498=2,ДАННЫЕ!AT498=2),2,0)&amp;"t"&amp;IF(T498&gt;0,"1"&amp;T498,"00")&amp;"f"&amp;IF(ДАННЫЕ!$AC498,"1"&amp;ДАННЫЕ!$AC498,"00")&amp;"b"&amp;IF(ДАННЫЕ!$AD498,"1"&amp;ДАННЫЕ!$AD498,"00")&amp;"g"&amp;IF(ДАННЫЕ!$AF498,"1"&amp;ДАННЫЕ!$AF498,"00")&amp;"c"&amp;IF(ДАННЫЕ!$AG498,"1"&amp;ДАННЫЕ!$AG498,"00")&amp;"i"&amp;IF(ДАННЫЕ!$AH498,"1"&amp;ДАННЫЕ!$AH498,"00")&amp;"r"&amp;IF(ДАННЫЕ!$AL498,"1"&amp;ДАННЫЕ!$AL498,"00")&amp;"m"&amp;IF(ДАННЫЕ!$AI498,"1"&amp;ДАННЫЕ!$AI498,"00")&amp;"hS"&amp;IF(ДАННЫЕ!$AJ498,"1"&amp;ДАННЫЕ!$AJ498,"00")&amp;"hZ"&amp;IF(ДАННЫЕ!$AK498,"1"&amp;ДАННЫЕ!$AK498,"00")&amp;"p"&amp;IF(ДАННЫЕ!$AP498,"1"&amp;ДАННЫЕ!$AP498,"00")&amp;"k"&amp;IF(ДАННЫЕ!$AQ498,"1"&amp;ДАННЫЕ!$AQ498,"00")&amp;"z"&amp;IF(ДАННЫЕ!$AR498,"1"&amp;ДАННЫЕ!$AR498,"00")&amp;"j"&amp;IF(ДАННЫЕ!$AM498,"1"&amp;ДАННЫЕ!$AM498,"00")&amp;"n"&amp;IF(ДАННЫЕ!$AN498,"1"&amp;ДАННЫЕ!$AN498,"00")&amp;"E"&amp;ДАННЫЕ!BI498&amp;"L"&amp;ДАННЫЕ!AO498&amp;"h"&amp;IF(ДАННЫЕ!$AU498&gt;0,1,0)&amp;"v"&amp;IF(ДАННЫЕ!$AW498&gt;0,1,0)&amp;"a"&amp;IF(ДАННЫЕ!$AS498,"1"&amp;ДАННЫЕ!$AS498,"00")&amp;"s"&amp;IF(ДАННЫЕ!$AT498,"1"&amp;ДАННЫЕ!$AT498,"00")&amp;"u"&amp;IF(ДАННЫЕ!$CJ498&gt;0,1,0)&amp;"y"&amp;B498&amp;"d"&amp;H498&amp;"e"&amp;F498&amp;G498</f>
        <v>x0w00t00f00b00g00c00i00r00m00hS00hZ00p00k00z00j00n00ELh0v0a00s00u0y0de</v>
      </c>
      <c r="L498" s="28" t="str">
        <f ca="1">ДАННЫЕ!$I498&amp;"VN"&amp;IF(ДАННЫЕ!AW498&gt;0,11,10)&amp;"CD"&amp;IF(ДАННЫЕ!BF498&gt;500,16,IF(ДАННЫЕ!BF498&gt;350,15,IF(ДАННЫЕ!BF498&gt;=200,14,IF(ДАННЫЕ!BF498&gt;=100,13,IF(ДАННЫЕ!BF498&gt;=50,12,IF(ДАННЫЕ!BF498&gt;0,11,10))))))&amp;"AR"&amp;IF(ДАННЫЕ!BX498&gt;0,1,0)&amp;"GD"&amp;B498&amp;"VV"&amp;IF(E498&gt;=5,IF(E498&lt;18,1,0),0)</f>
        <v>VN10CD10AR0GD0VV0</v>
      </c>
      <c r="M498" s="28" t="str">
        <f>ДАННЫЕ!$I498&amp;"b"&amp;ДАННЫЕ!$BI498&amp;"r"&amp;ДАННЫЕ!$BJ498&amp;"CD"&amp;IF(ДАННЫЕ!BF498&gt;0,IF(ДАННЫЕ!BF498&lt;200,1,IF(ДАННЫЕ!BF498&lt;350,2,3)),0)&amp;"h"&amp;IF(ДАННЫЕ!$BK498+ДАННЫЕ!$BL498+ДАННЫЕ!$BM498&gt;0,1,0)&amp;"x"&amp;ДАННЫЕ!$BK498&amp;"y"&amp;ДАННЫЕ!$BL498&amp;"z"&amp;ДАННЫЕ!$BM498&amp;"c"&amp;IF(ДАННЫЕ!$BK498+ДАННЫЕ!$BL498+ДАННЫЕ!$BM498=3,1,0)&amp;"a"&amp;IF(ДАННЫЕ!$BQ498+ДАННЫЕ!$BR498&gt;0,1,0)&amp;"d"&amp;ДАННЫЕ!$BQ498&amp;"v"&amp;ДАННЫЕ!$BR498&amp;"p"&amp;ДАННЫЕ!$BS498&amp;"n"&amp;ДАННЫЕ!$BU498&amp;"t"&amp;ДАННЫЕ!$BV498&amp;"o"&amp;ДАННЫЕ!$BT498&amp;"l"&amp;IF(ДАННЫЕ!$BN498&gt;0,1,0)&amp;ДАННЫЕ!$BN498&amp;"g"&amp;ДАННЫЕ!$BO498&amp;"s"&amp;ДАННЫЕ!$BP498&amp;"DZ"&amp;IF(ДАННЫЕ!B498-ДАННЫЕ!G498 &lt; 60,IF(ДАННЫЕ!B498-ДАННЫЕ!G498 &gt;= 0,1,0),0)&amp;"u"&amp;IF(ДАННЫЕ!$CJ498&gt;0,1,0)</f>
        <v>brCD0h0xyzc0a0dvpntol0gsDZ1u0</v>
      </c>
      <c r="N498" s="28" t="str">
        <f ca="1">ДАННЫЕ!$F498&amp;ДАННЫЕ!$I498&amp;"g"&amp;B498&amp;"cf"&amp;D498&amp;"a"&amp;IF(ДАННЫЕ!$BX498&gt;0,1,0)&amp;IF(ДАННЫЕ!$BF498&gt;500,1,IF(ДАННЫЕ!$BF498&gt;350,2,IF(ДАННЫЕ!$BF498&gt;=200,3,IF(ДАННЫЕ!$BF498&gt;=100,4,IF(ДАННЫЕ!$BF498&gt;=50,5,IF(ДАННЫЕ!$BF498&lt;50,6,0))))))&amp;"AR"&amp;IF(DATEDIF(ДАННЫЕ!$BX498,ДАННЫЕ!$F$1,"y")&gt;1,1,0)&amp;"VG"&amp;IF(ДАННЫЕ!$BH498="0",1,0)&amp;"o"&amp;IF(T498+ДАННЫЕ!$AF498+ДАННЫЕ!$AG498+ДАННЫЕ!$AH498+ДАННЫЕ!$AI498+ДАННЫЕ!$AJ498+ДАННЫЕ!$AP498+ДАННЫЕ!$AQ498+ДАННЫЕ!$AR498+ДАННЫЕ!$AU498+ДАННЫЕ!$AW498+ДАННЫЕ!$AS498+ДАННЫЕ!$AT498&gt;0,1,0)&amp;"x"&amp;ДАННЫЕ!$AG498&amp;"p"&amp;IF(ДАННЫЕ!$BY498&gt;0,1,0)&amp;"v"&amp;IF(ДАННЫЕ!$BZ498&gt;0,1,0)&amp;"n"&amp;ДАННЫЕ!$CA498&amp;"t"&amp;ДАННЫЕ!$AY498&amp;"k"&amp;ДАННЫЕ!$CB498&amp;"q"&amp;ДАННЫЕ!$CC498&amp;"w"&amp;ДАННЫЕ!$CD498&amp;"e"&amp;ДАННЫЕ!$CE498&amp;"m"&amp;ДАННЫЕ!$CF498&amp;"c"&amp;ДАННЫЕ!$CG498&amp;"z"&amp;ДАННЫЕ!$CH498&amp;"d"&amp;IF(H498=4,1,0)&amp;"s"&amp;IF(ДАННЫЕ!$J498=1,0,1)&amp;"u"&amp;IF(ДАННЫЕ!$CJ498&gt;0,1,0)</f>
        <v>g0cf0a06AR1VG0o0xp0v0ntkqwemczd0s1u0</v>
      </c>
      <c r="O498" s="28" t="str">
        <f>ДАННЫЕ!$I498&amp;"g"&amp;B498&amp;A498&amp;"f"&amp;P498&amp;"c"&amp;IF(ДАННЫЕ!$U498&gt;0,1,0)&amp;"s"&amp;IF(ДАННЫЕ!$Q498&gt;0,IF(YEAR(ДАННЫЕ!$F$1)=YEAR(ДАННЫЕ!$Q498),IF(MONTH(ДАННЫЕ!$F$1)=MONTH(ДАННЫЕ!$Q498),111,11),1),0)&amp;"i"&amp;IF(ДАННЫЕ!$R498+ДАННЫЕ!$S498+ДАННЫЕ!$T498=0,0,1)&amp;"h"&amp;IF(ДАННЫЕ!$P498&gt;0,1,0)&amp;"p"&amp;IF(ДАННЫЕ!$CI498&gt;0,IF(YEAR(ДАННЫЕ!$F$1)=YEAR(ДАННЫЕ!$CI498),IF(MONTH(ДАННЫЕ!$F$1)=MONTH(ДАННЫЕ!$CI498),111,11),1),0)&amp;"d"&amp;IF(ДАННЫЕ!$CJ498&gt;0,IF(YEAR(ДАННЫЕ!$F$1)=YEAR(ДАННЫЕ!$CJ498),IF(MONTH(ДАННЫЕ!$F$1)=MONTH(ДАННЫЕ!$CJ498),111,11),1),0)&amp;"o"&amp;IF(ДАННЫЕ!$CK498&gt;0,IF(MONTH(ДАННЫЕ!$F$1)=MONTH(ДАННЫЕ!$CK498),111,11),0)&amp;"v"&amp;IF(ДАННЫЕ!$BE498&gt;0,IF(MONTH(ДАННЫЕ!$F$1)=MONTH(ДАННЫЕ!$BE498),111,11),0)</f>
        <v>g00f0c0s0i0h0p0d0o0v0</v>
      </c>
      <c r="P498" s="15">
        <f t="shared" si="23"/>
        <v>0</v>
      </c>
      <c r="Q498" s="15">
        <f>IF(ДАННЫЕ!$F$1&gt;ДАННЫЕ!$N498,IF(YEAR(ДАННЫЕ!$F$1)=YEAR(ДАННЫЕ!M498),1,0),0)</f>
        <v>0</v>
      </c>
      <c r="R498" s="15">
        <f>IF(ДАННЫЕ!$F$1&gt;ДАННЫЕ!$N498,IF(YEAR(ДАННЫЕ!$F$1)=YEAR(ДАННЫЕ!N498),1,0),0)</f>
        <v>0</v>
      </c>
      <c r="S498" s="15">
        <f>IF(ДАННЫЕ!$AA498="2А",1,IF(ДАННЫЕ!$AA498="2Б",2,IF(ДАННЫЕ!$AA498="2В",3,IF(ДАННЫЕ!$AA498=3,4,IF(ДАННЫЕ!$AA498="4А",5,IF(ДАННЫЕ!$AA498="4Б",6,IF(ДАННЫЕ!$AA498="4В",7,IF(ДАННЫЕ!$AA498=5,8,0))))))))</f>
        <v>0</v>
      </c>
      <c r="T498" s="15">
        <f>IF(OR(ДАННЫЕ!$AC498=2,ДАННЫЕ!$AD498=2,ДАННЫЕ!$AE498=2),2,IF(OR(ДАННЫЕ!$AC498=1,ДАННЫЕ!$AD498=1,ДАННЫЕ!$AE498=1),1,0))</f>
        <v>0</v>
      </c>
    </row>
    <row r="499" spans="1:20" ht="15" customHeight="1" x14ac:dyDescent="0.2">
      <c r="A499" s="78">
        <f>IF(B499&gt;0,IF(MONTH(ДАННЫЕ!$F$1)=MONTH(ДАННЫЕ!$B499),1,0),0)</f>
        <v>0</v>
      </c>
      <c r="B499" s="14">
        <f>IF(ДАННЫЕ!$B499&gt;0,IF(YEAR(ДАННЫЕ!$F$1)=YEAR(ДАННЫЕ!$B499),1,0),0)</f>
        <v>0</v>
      </c>
      <c r="C499" s="14">
        <f>IF(ДАННЫЕ!$CM499&gt;0,IF(YEAR(ДАННЫЕ!$F$1)=YEAR(ДАННЫЕ!$CM499),1,0),0)</f>
        <v>0</v>
      </c>
      <c r="D499" s="14">
        <f>IF(ДАННЫЕ!$CJ499&gt;0,IF(ДАННЫЕ!$CL499&gt;ДАННЫЕ!$F$1,1,IF(ДАННЫЕ!$CL499&gt;0,0,1)),0)</f>
        <v>0</v>
      </c>
      <c r="E499" s="43" t="str">
        <f ca="1">IF(ДАННЫЕ!$F$1&gt;0,IF(ДАННЫЕ!$G499&gt;0,DATEDIF(ДАННЫЕ!$G499,ДАННЫЕ!$F$1,"y"),""),IF(ДАННЫЕ!$G499&gt;0,DATEDIF(ДАННЫЕ!$G499,TODAY(),"y"),""))</f>
        <v/>
      </c>
      <c r="F499" s="43" t="str">
        <f xml:space="preserve"> IF(ДАННЫЕ!$F499="М",IF(E499&gt;=18,IF(E499&lt;60,1,""),""),"")&amp;IF(ДАННЫЕ!$F499="Ж",IF(E499&gt;=18,IF(E499&lt;55,1,""),""),"")</f>
        <v/>
      </c>
      <c r="G499" s="43" t="str">
        <f xml:space="preserve"> IF(ДАННЫЕ!$F499="М",IF(E499&gt;=60,2,""),"")&amp;IF(ДАННЫЕ!$F499="Ж",IF(E499&gt;=55,2,""),"")</f>
        <v/>
      </c>
      <c r="H499" s="43" t="str">
        <f t="shared" ca="1" si="21"/>
        <v/>
      </c>
      <c r="I499" s="43" t="str">
        <f t="shared" ca="1" si="22"/>
        <v>03</v>
      </c>
      <c r="J499" s="28" t="str">
        <f ca="1">ДАННЫЕ!$F499&amp;H499&amp;I499&amp;ДАННЫЕ!$I499&amp;"m"&amp;IF(ДАННЫЕ!$I499&gt;0,IF(ДАННЫЕ!$J499&gt;0,0,1),"")&amp;"f"&amp;IF(ДАННЫЕ!$R499&gt;0,IF(YEAR(ДАННЫЕ!$F$1)=YEAR(ДАННЫЕ!$R499),1,0),0)&amp;"z"&amp;ДАННЫЕ!$R499&amp;"p"&amp;ДАННЫЕ!$S499&amp;"i"&amp;ДАННЫЕ!$T499&amp;"h"&amp;ДАННЫЕ!$K499&amp;"be"&amp;ДАННЫЕ!$BI499&amp;"CD"&amp;IF(ДАННЫЕ!BF499&gt;500,4,IF(ДАННЫЕ!BF499&gt;350,3,IF(ДАННЫЕ!BF499&gt;200,2,IF(ДАННЫЕ!BF499&gt;0,1,0))))&amp;"g"&amp;B499&amp;"d"&amp;H499&amp;"l"&amp;ДАННЫЕ!AT499&amp;"a"&amp;ДАННЫЕ!$V499&amp;"v"&amp;R499&amp;"k"&amp;ДАННЫЕ!$U499&amp;"s"&amp;ДАННЫЕ!$Y499&amp;"t"&amp;ДАННЫЕ!$X499&amp;"b"&amp;IF(ДАННЫЕ!$Q499&gt;1,1,0)&amp;"PP"&amp;ДАННЫЕ!Z499&amp;"c"&amp;S499&amp;"x"&amp;IF(ДАННЫЕ!$BY499&gt;0,IF(YEAR(ДАННЫЕ!$F$1)=YEAR(ДАННЫЕ!$BY499),1,0),0)&amp;"n"&amp;IF(ДАННЫЕ!$BZ499&gt;0,IF(YEAR(ДАННЫЕ!$F$1)=YEAR(ДАННЫЕ!$BZ499),1,0),0)&amp;"u"&amp;D499&amp;"z"&amp;IF(ДАННЫЕ!$CL499&gt;0,IF(YEAR(ДАННЫЕ!$F$1)&gt;YEAR(ДАННЫЕ!$CL499),11,12),0)</f>
        <v>03mf0zpihbeCD0g0dlav0kstb0PPc0x0n0u0z0</v>
      </c>
      <c r="K499" s="28" t="str">
        <f ca="1">ДАННЫЕ!$I499&amp;"x"&amp;B499&amp;"w"&amp;IF(T499+ДАННЫЕ!AD499+ДАННЫЕ!AE499+ДАННЫЕ!AF499+ДАННЫЕ!AG499+ДАННЫЕ!AH499+ДАННЫЕ!$AL499+ДАННЫЕ!AI499+ДАННЫЕ!AJ499+ДАННЫЕ!AK499+ДАННЫЕ!AP499+ДАННЫЕ!AQ499+ДАННЫЕ!AR499+ДАННЫЕ!$AM499+ДАННЫЕ!$AN499+ДАННЫЕ!AS499+ДАННЫЕ!AT499&gt;0,1,0)&amp;IF(OR(T499=2,ДАННЫЕ!AD499=2,ДАННЫЕ!AE499=2,ДАННЫЕ!AF499=2,ДАННЫЕ!AG499=2,ДАННЫЕ!AH499=2,ДАННЫЕ!$AL499=2,ДАННЫЕ!AI499=2,ДАННЫЕ!AJ499=2,ДАННЫЕ!AK499=2,ДАННЫЕ!AP499=2,ДАННЫЕ!AQ499=2,ДАННЫЕ!AR499=2,ДАННЫЕ!$AM499=2,ДАННЫЕ!$AN499=2,ДАННЫЕ!AS499=2,ДАННЫЕ!AT499=2),2,0)&amp;"t"&amp;IF(T499&gt;0,"1"&amp;T499,"00")&amp;"f"&amp;IF(ДАННЫЕ!$AC499,"1"&amp;ДАННЫЕ!$AC499,"00")&amp;"b"&amp;IF(ДАННЫЕ!$AD499,"1"&amp;ДАННЫЕ!$AD499,"00")&amp;"g"&amp;IF(ДАННЫЕ!$AF499,"1"&amp;ДАННЫЕ!$AF499,"00")&amp;"c"&amp;IF(ДАННЫЕ!$AG499,"1"&amp;ДАННЫЕ!$AG499,"00")&amp;"i"&amp;IF(ДАННЫЕ!$AH499,"1"&amp;ДАННЫЕ!$AH499,"00")&amp;"r"&amp;IF(ДАННЫЕ!$AL499,"1"&amp;ДАННЫЕ!$AL499,"00")&amp;"m"&amp;IF(ДАННЫЕ!$AI499,"1"&amp;ДАННЫЕ!$AI499,"00")&amp;"hS"&amp;IF(ДАННЫЕ!$AJ499,"1"&amp;ДАННЫЕ!$AJ499,"00")&amp;"hZ"&amp;IF(ДАННЫЕ!$AK499,"1"&amp;ДАННЫЕ!$AK499,"00")&amp;"p"&amp;IF(ДАННЫЕ!$AP499,"1"&amp;ДАННЫЕ!$AP499,"00")&amp;"k"&amp;IF(ДАННЫЕ!$AQ499,"1"&amp;ДАННЫЕ!$AQ499,"00")&amp;"z"&amp;IF(ДАННЫЕ!$AR499,"1"&amp;ДАННЫЕ!$AR499,"00")&amp;"j"&amp;IF(ДАННЫЕ!$AM499,"1"&amp;ДАННЫЕ!$AM499,"00")&amp;"n"&amp;IF(ДАННЫЕ!$AN499,"1"&amp;ДАННЫЕ!$AN499,"00")&amp;"E"&amp;ДАННЫЕ!BI499&amp;"L"&amp;ДАННЫЕ!AO499&amp;"h"&amp;IF(ДАННЫЕ!$AU499&gt;0,1,0)&amp;"v"&amp;IF(ДАННЫЕ!$AW499&gt;0,1,0)&amp;"a"&amp;IF(ДАННЫЕ!$AS499,"1"&amp;ДАННЫЕ!$AS499,"00")&amp;"s"&amp;IF(ДАННЫЕ!$AT499,"1"&amp;ДАННЫЕ!$AT499,"00")&amp;"u"&amp;IF(ДАННЫЕ!$CJ499&gt;0,1,0)&amp;"y"&amp;B499&amp;"d"&amp;H499&amp;"e"&amp;F499&amp;G499</f>
        <v>x0w00t00f00b00g00c00i00r00m00hS00hZ00p00k00z00j00n00ELh0v0a00s00u0y0de</v>
      </c>
      <c r="L499" s="28" t="str">
        <f ca="1">ДАННЫЕ!$I499&amp;"VN"&amp;IF(ДАННЫЕ!AW499&gt;0,11,10)&amp;"CD"&amp;IF(ДАННЫЕ!BF499&gt;500,16,IF(ДАННЫЕ!BF499&gt;350,15,IF(ДАННЫЕ!BF499&gt;=200,14,IF(ДАННЫЕ!BF499&gt;=100,13,IF(ДАННЫЕ!BF499&gt;=50,12,IF(ДАННЫЕ!BF499&gt;0,11,10))))))&amp;"AR"&amp;IF(ДАННЫЕ!BX499&gt;0,1,0)&amp;"GD"&amp;B499&amp;"VV"&amp;IF(E499&gt;=5,IF(E499&lt;18,1,0),0)</f>
        <v>VN10CD10AR0GD0VV0</v>
      </c>
      <c r="M499" s="28" t="str">
        <f>ДАННЫЕ!$I499&amp;"b"&amp;ДАННЫЕ!$BI499&amp;"r"&amp;ДАННЫЕ!$BJ499&amp;"CD"&amp;IF(ДАННЫЕ!BF499&gt;0,IF(ДАННЫЕ!BF499&lt;200,1,IF(ДАННЫЕ!BF499&lt;350,2,3)),0)&amp;"h"&amp;IF(ДАННЫЕ!$BK499+ДАННЫЕ!$BL499+ДАННЫЕ!$BM499&gt;0,1,0)&amp;"x"&amp;ДАННЫЕ!$BK499&amp;"y"&amp;ДАННЫЕ!$BL499&amp;"z"&amp;ДАННЫЕ!$BM499&amp;"c"&amp;IF(ДАННЫЕ!$BK499+ДАННЫЕ!$BL499+ДАННЫЕ!$BM499=3,1,0)&amp;"a"&amp;IF(ДАННЫЕ!$BQ499+ДАННЫЕ!$BR499&gt;0,1,0)&amp;"d"&amp;ДАННЫЕ!$BQ499&amp;"v"&amp;ДАННЫЕ!$BR499&amp;"p"&amp;ДАННЫЕ!$BS499&amp;"n"&amp;ДАННЫЕ!$BU499&amp;"t"&amp;ДАННЫЕ!$BV499&amp;"o"&amp;ДАННЫЕ!$BT499&amp;"l"&amp;IF(ДАННЫЕ!$BN499&gt;0,1,0)&amp;ДАННЫЕ!$BN499&amp;"g"&amp;ДАННЫЕ!$BO499&amp;"s"&amp;ДАННЫЕ!$BP499&amp;"DZ"&amp;IF(ДАННЫЕ!B499-ДАННЫЕ!G499 &lt; 60,IF(ДАННЫЕ!B499-ДАННЫЕ!G499 &gt;= 0,1,0),0)&amp;"u"&amp;IF(ДАННЫЕ!$CJ499&gt;0,1,0)</f>
        <v>brCD0h0xyzc0a0dvpntol0gsDZ1u0</v>
      </c>
      <c r="N499" s="28" t="str">
        <f ca="1">ДАННЫЕ!$F499&amp;ДАННЫЕ!$I499&amp;"g"&amp;B499&amp;"cf"&amp;D499&amp;"a"&amp;IF(ДАННЫЕ!$BX499&gt;0,1,0)&amp;IF(ДАННЫЕ!$BF499&gt;500,1,IF(ДАННЫЕ!$BF499&gt;350,2,IF(ДАННЫЕ!$BF499&gt;=200,3,IF(ДАННЫЕ!$BF499&gt;=100,4,IF(ДАННЫЕ!$BF499&gt;=50,5,IF(ДАННЫЕ!$BF499&lt;50,6,0))))))&amp;"AR"&amp;IF(DATEDIF(ДАННЫЕ!$BX499,ДАННЫЕ!$F$1,"y")&gt;1,1,0)&amp;"VG"&amp;IF(ДАННЫЕ!$BH499="0",1,0)&amp;"o"&amp;IF(T499+ДАННЫЕ!$AF499+ДАННЫЕ!$AG499+ДАННЫЕ!$AH499+ДАННЫЕ!$AI499+ДАННЫЕ!$AJ499+ДАННЫЕ!$AP499+ДАННЫЕ!$AQ499+ДАННЫЕ!$AR499+ДАННЫЕ!$AU499+ДАННЫЕ!$AW499+ДАННЫЕ!$AS499+ДАННЫЕ!$AT499&gt;0,1,0)&amp;"x"&amp;ДАННЫЕ!$AG499&amp;"p"&amp;IF(ДАННЫЕ!$BY499&gt;0,1,0)&amp;"v"&amp;IF(ДАННЫЕ!$BZ499&gt;0,1,0)&amp;"n"&amp;ДАННЫЕ!$CA499&amp;"t"&amp;ДАННЫЕ!$AY499&amp;"k"&amp;ДАННЫЕ!$CB499&amp;"q"&amp;ДАННЫЕ!$CC499&amp;"w"&amp;ДАННЫЕ!$CD499&amp;"e"&amp;ДАННЫЕ!$CE499&amp;"m"&amp;ДАННЫЕ!$CF499&amp;"c"&amp;ДАННЫЕ!$CG499&amp;"z"&amp;ДАННЫЕ!$CH499&amp;"d"&amp;IF(H499=4,1,0)&amp;"s"&amp;IF(ДАННЫЕ!$J499=1,0,1)&amp;"u"&amp;IF(ДАННЫЕ!$CJ499&gt;0,1,0)</f>
        <v>g0cf0a06AR1VG0o0xp0v0ntkqwemczd0s1u0</v>
      </c>
      <c r="O499" s="28" t="str">
        <f>ДАННЫЕ!$I499&amp;"g"&amp;B499&amp;A499&amp;"f"&amp;P499&amp;"c"&amp;IF(ДАННЫЕ!$U499&gt;0,1,0)&amp;"s"&amp;IF(ДАННЫЕ!$Q499&gt;0,IF(YEAR(ДАННЫЕ!$F$1)=YEAR(ДАННЫЕ!$Q499),IF(MONTH(ДАННЫЕ!$F$1)=MONTH(ДАННЫЕ!$Q499),111,11),1),0)&amp;"i"&amp;IF(ДАННЫЕ!$R499+ДАННЫЕ!$S499+ДАННЫЕ!$T499=0,0,1)&amp;"h"&amp;IF(ДАННЫЕ!$P499&gt;0,1,0)&amp;"p"&amp;IF(ДАННЫЕ!$CI499&gt;0,IF(YEAR(ДАННЫЕ!$F$1)=YEAR(ДАННЫЕ!$CI499),IF(MONTH(ДАННЫЕ!$F$1)=MONTH(ДАННЫЕ!$CI499),111,11),1),0)&amp;"d"&amp;IF(ДАННЫЕ!$CJ499&gt;0,IF(YEAR(ДАННЫЕ!$F$1)=YEAR(ДАННЫЕ!$CJ499),IF(MONTH(ДАННЫЕ!$F$1)=MONTH(ДАННЫЕ!$CJ499),111,11),1),0)&amp;"o"&amp;IF(ДАННЫЕ!$CK499&gt;0,IF(MONTH(ДАННЫЕ!$F$1)=MONTH(ДАННЫЕ!$CK499),111,11),0)&amp;"v"&amp;IF(ДАННЫЕ!$BE499&gt;0,IF(MONTH(ДАННЫЕ!$F$1)=MONTH(ДАННЫЕ!$BE499),111,11),0)</f>
        <v>g00f0c0s0i0h0p0d0o0v0</v>
      </c>
      <c r="P499" s="15">
        <f t="shared" si="23"/>
        <v>0</v>
      </c>
      <c r="Q499" s="15">
        <f>IF(ДАННЫЕ!$F$1&gt;ДАННЫЕ!$N499,IF(YEAR(ДАННЫЕ!$F$1)=YEAR(ДАННЫЕ!M499),1,0),0)</f>
        <v>0</v>
      </c>
      <c r="R499" s="15">
        <f>IF(ДАННЫЕ!$F$1&gt;ДАННЫЕ!$N499,IF(YEAR(ДАННЫЕ!$F$1)=YEAR(ДАННЫЕ!N499),1,0),0)</f>
        <v>0</v>
      </c>
      <c r="S499" s="15">
        <f>IF(ДАННЫЕ!$AA499="2А",1,IF(ДАННЫЕ!$AA499="2Б",2,IF(ДАННЫЕ!$AA499="2В",3,IF(ДАННЫЕ!$AA499=3,4,IF(ДАННЫЕ!$AA499="4А",5,IF(ДАННЫЕ!$AA499="4Б",6,IF(ДАННЫЕ!$AA499="4В",7,IF(ДАННЫЕ!$AA499=5,8,0))))))))</f>
        <v>0</v>
      </c>
      <c r="T499" s="15">
        <f>IF(OR(ДАННЫЕ!$AC499=2,ДАННЫЕ!$AD499=2,ДАННЫЕ!$AE499=2),2,IF(OR(ДАННЫЕ!$AC499=1,ДАННЫЕ!$AD499=1,ДАННЫЕ!$AE499=1),1,0))</f>
        <v>0</v>
      </c>
    </row>
    <row r="500" spans="1:20" ht="15" customHeight="1" x14ac:dyDescent="0.2">
      <c r="A500" s="78">
        <f>IF(B500&gt;0,IF(MONTH(ДАННЫЕ!$F$1)=MONTH(ДАННЫЕ!$B500),1,0),0)</f>
        <v>0</v>
      </c>
      <c r="B500" s="14">
        <f>IF(ДАННЫЕ!$B500&gt;0,IF(YEAR(ДАННЫЕ!$F$1)=YEAR(ДАННЫЕ!$B500),1,0),0)</f>
        <v>0</v>
      </c>
      <c r="C500" s="14">
        <f>IF(ДАННЫЕ!$CM500&gt;0,IF(YEAR(ДАННЫЕ!$F$1)=YEAR(ДАННЫЕ!$CM500),1,0),0)</f>
        <v>0</v>
      </c>
      <c r="D500" s="14">
        <f>IF(ДАННЫЕ!$CJ500&gt;0,IF(ДАННЫЕ!$CL500&gt;ДАННЫЕ!$F$1,1,IF(ДАННЫЕ!$CL500&gt;0,0,1)),0)</f>
        <v>0</v>
      </c>
      <c r="E500" s="43" t="str">
        <f ca="1">IF(ДАННЫЕ!$F$1&gt;0,IF(ДАННЫЕ!$G500&gt;0,DATEDIF(ДАННЫЕ!$G500,ДАННЫЕ!$F$1,"y"),""),IF(ДАННЫЕ!$G500&gt;0,DATEDIF(ДАННЫЕ!$G500,TODAY(),"y"),""))</f>
        <v/>
      </c>
      <c r="F500" s="43" t="str">
        <f xml:space="preserve"> IF(ДАННЫЕ!$F500="М",IF(E500&gt;=18,IF(E500&lt;60,1,""),""),"")&amp;IF(ДАННЫЕ!$F500="Ж",IF(E500&gt;=18,IF(E500&lt;55,1,""),""),"")</f>
        <v/>
      </c>
      <c r="G500" s="43" t="str">
        <f xml:space="preserve"> IF(ДАННЫЕ!$F500="М",IF(E500&gt;=60,2,""),"")&amp;IF(ДАННЫЕ!$F500="Ж",IF(E500&gt;=55,2,""),"")</f>
        <v/>
      </c>
      <c r="H500" s="43" t="str">
        <f t="shared" ca="1" si="21"/>
        <v/>
      </c>
      <c r="I500" s="43" t="str">
        <f t="shared" ca="1" si="22"/>
        <v>03</v>
      </c>
      <c r="J500" s="28" t="str">
        <f ca="1">ДАННЫЕ!$F500&amp;H500&amp;I500&amp;ДАННЫЕ!$I500&amp;"m"&amp;IF(ДАННЫЕ!$I500&gt;0,IF(ДАННЫЕ!$J500&gt;0,0,1),"")&amp;"f"&amp;IF(ДАННЫЕ!$R500&gt;0,IF(YEAR(ДАННЫЕ!$F$1)=YEAR(ДАННЫЕ!$R500),1,0),0)&amp;"z"&amp;ДАННЫЕ!$R500&amp;"p"&amp;ДАННЫЕ!$S500&amp;"i"&amp;ДАННЫЕ!$T500&amp;"h"&amp;ДАННЫЕ!$K500&amp;"be"&amp;ДАННЫЕ!$BI500&amp;"CD"&amp;IF(ДАННЫЕ!BF500&gt;500,4,IF(ДАННЫЕ!BF500&gt;350,3,IF(ДАННЫЕ!BF500&gt;200,2,IF(ДАННЫЕ!BF500&gt;0,1,0))))&amp;"g"&amp;B500&amp;"d"&amp;H500&amp;"l"&amp;ДАННЫЕ!AT500&amp;"a"&amp;ДАННЫЕ!$V500&amp;"v"&amp;R500&amp;"k"&amp;ДАННЫЕ!$U500&amp;"s"&amp;ДАННЫЕ!$Y500&amp;"t"&amp;ДАННЫЕ!$X500&amp;"b"&amp;IF(ДАННЫЕ!$Q500&gt;1,1,0)&amp;"PP"&amp;ДАННЫЕ!Z500&amp;"c"&amp;S500&amp;"x"&amp;IF(ДАННЫЕ!$BY500&gt;0,IF(YEAR(ДАННЫЕ!$F$1)=YEAR(ДАННЫЕ!$BY500),1,0),0)&amp;"n"&amp;IF(ДАННЫЕ!$BZ500&gt;0,IF(YEAR(ДАННЫЕ!$F$1)=YEAR(ДАННЫЕ!$BZ500),1,0),0)&amp;"u"&amp;D500&amp;"z"&amp;IF(ДАННЫЕ!$CL500&gt;0,IF(YEAR(ДАННЫЕ!$F$1)&gt;YEAR(ДАННЫЕ!$CL500),11,12),0)</f>
        <v>03mf0zpihbeCD0g0dlav0kstb0PPc0x0n0u0z0</v>
      </c>
      <c r="K500" s="28" t="str">
        <f ca="1">ДАННЫЕ!$I500&amp;"x"&amp;B500&amp;"w"&amp;IF(T500+ДАННЫЕ!AD500+ДАННЫЕ!AE500+ДАННЫЕ!AF500+ДАННЫЕ!AG500+ДАННЫЕ!AH500+ДАННЫЕ!$AL500+ДАННЫЕ!AI500+ДАННЫЕ!AJ500+ДАННЫЕ!AK500+ДАННЫЕ!AP500+ДАННЫЕ!AQ500+ДАННЫЕ!AR500+ДАННЫЕ!$AM500+ДАННЫЕ!$AN500+ДАННЫЕ!AS500+ДАННЫЕ!AT500&gt;0,1,0)&amp;IF(OR(T500=2,ДАННЫЕ!AD500=2,ДАННЫЕ!AE500=2,ДАННЫЕ!AF500=2,ДАННЫЕ!AG500=2,ДАННЫЕ!AH500=2,ДАННЫЕ!$AL500=2,ДАННЫЕ!AI500=2,ДАННЫЕ!AJ500=2,ДАННЫЕ!AK500=2,ДАННЫЕ!AP500=2,ДАННЫЕ!AQ500=2,ДАННЫЕ!AR500=2,ДАННЫЕ!$AM500=2,ДАННЫЕ!$AN500=2,ДАННЫЕ!AS500=2,ДАННЫЕ!AT500=2),2,0)&amp;"t"&amp;IF(T500&gt;0,"1"&amp;T500,"00")&amp;"f"&amp;IF(ДАННЫЕ!$AC500,"1"&amp;ДАННЫЕ!$AC500,"00")&amp;"b"&amp;IF(ДАННЫЕ!$AD500,"1"&amp;ДАННЫЕ!$AD500,"00")&amp;"g"&amp;IF(ДАННЫЕ!$AF500,"1"&amp;ДАННЫЕ!$AF500,"00")&amp;"c"&amp;IF(ДАННЫЕ!$AG500,"1"&amp;ДАННЫЕ!$AG500,"00")&amp;"i"&amp;IF(ДАННЫЕ!$AH500,"1"&amp;ДАННЫЕ!$AH500,"00")&amp;"r"&amp;IF(ДАННЫЕ!$AL500,"1"&amp;ДАННЫЕ!$AL500,"00")&amp;"m"&amp;IF(ДАННЫЕ!$AI500,"1"&amp;ДАННЫЕ!$AI500,"00")&amp;"hS"&amp;IF(ДАННЫЕ!$AJ500,"1"&amp;ДАННЫЕ!$AJ500,"00")&amp;"hZ"&amp;IF(ДАННЫЕ!$AK500,"1"&amp;ДАННЫЕ!$AK500,"00")&amp;"p"&amp;IF(ДАННЫЕ!$AP500,"1"&amp;ДАННЫЕ!$AP500,"00")&amp;"k"&amp;IF(ДАННЫЕ!$AQ500,"1"&amp;ДАННЫЕ!$AQ500,"00")&amp;"z"&amp;IF(ДАННЫЕ!$AR500,"1"&amp;ДАННЫЕ!$AR500,"00")&amp;"j"&amp;IF(ДАННЫЕ!$AM500,"1"&amp;ДАННЫЕ!$AM500,"00")&amp;"n"&amp;IF(ДАННЫЕ!$AN500,"1"&amp;ДАННЫЕ!$AN500,"00")&amp;"E"&amp;ДАННЫЕ!BI500&amp;"L"&amp;ДАННЫЕ!AO500&amp;"h"&amp;IF(ДАННЫЕ!$AU500&gt;0,1,0)&amp;"v"&amp;IF(ДАННЫЕ!$AW500&gt;0,1,0)&amp;"a"&amp;IF(ДАННЫЕ!$AS500,"1"&amp;ДАННЫЕ!$AS500,"00")&amp;"s"&amp;IF(ДАННЫЕ!$AT500,"1"&amp;ДАННЫЕ!$AT500,"00")&amp;"u"&amp;IF(ДАННЫЕ!$CJ500&gt;0,1,0)&amp;"y"&amp;B500&amp;"d"&amp;H500&amp;"e"&amp;F500&amp;G500</f>
        <v>x0w00t00f00b00g00c00i00r00m00hS00hZ00p00k00z00j00n00ELh0v0a00s00u0y0de</v>
      </c>
      <c r="L500" s="28" t="str">
        <f ca="1">ДАННЫЕ!$I500&amp;"VN"&amp;IF(ДАННЫЕ!AW500&gt;0,11,10)&amp;"CD"&amp;IF(ДАННЫЕ!BF500&gt;500,16,IF(ДАННЫЕ!BF500&gt;350,15,IF(ДАННЫЕ!BF500&gt;=200,14,IF(ДАННЫЕ!BF500&gt;=100,13,IF(ДАННЫЕ!BF500&gt;=50,12,IF(ДАННЫЕ!BF500&gt;0,11,10))))))&amp;"AR"&amp;IF(ДАННЫЕ!BX500&gt;0,1,0)&amp;"GD"&amp;B500&amp;"VV"&amp;IF(E500&gt;=5,IF(E500&lt;18,1,0),0)</f>
        <v>VN10CD10AR0GD0VV0</v>
      </c>
      <c r="M500" s="28" t="str">
        <f>ДАННЫЕ!$I500&amp;"b"&amp;ДАННЫЕ!$BI500&amp;"r"&amp;ДАННЫЕ!$BJ500&amp;"CD"&amp;IF(ДАННЫЕ!BF500&gt;0,IF(ДАННЫЕ!BF500&lt;200,1,IF(ДАННЫЕ!BF500&lt;350,2,3)),0)&amp;"h"&amp;IF(ДАННЫЕ!$BK500+ДАННЫЕ!$BL500+ДАННЫЕ!$BM500&gt;0,1,0)&amp;"x"&amp;ДАННЫЕ!$BK500&amp;"y"&amp;ДАННЫЕ!$BL500&amp;"z"&amp;ДАННЫЕ!$BM500&amp;"c"&amp;IF(ДАННЫЕ!$BK500+ДАННЫЕ!$BL500+ДАННЫЕ!$BM500=3,1,0)&amp;"a"&amp;IF(ДАННЫЕ!$BQ500+ДАННЫЕ!$BR500&gt;0,1,0)&amp;"d"&amp;ДАННЫЕ!$BQ500&amp;"v"&amp;ДАННЫЕ!$BR500&amp;"p"&amp;ДАННЫЕ!$BS500&amp;"n"&amp;ДАННЫЕ!$BU500&amp;"t"&amp;ДАННЫЕ!$BV500&amp;"o"&amp;ДАННЫЕ!$BT500&amp;"l"&amp;IF(ДАННЫЕ!$BN500&gt;0,1,0)&amp;ДАННЫЕ!$BN500&amp;"g"&amp;ДАННЫЕ!$BO500&amp;"s"&amp;ДАННЫЕ!$BP500&amp;"DZ"&amp;IF(ДАННЫЕ!B500-ДАННЫЕ!G500 &lt; 60,IF(ДАННЫЕ!B500-ДАННЫЕ!G500 &gt;= 0,1,0),0)&amp;"u"&amp;IF(ДАННЫЕ!$CJ500&gt;0,1,0)</f>
        <v>brCD0h0xyzc0a0dvpntol0gsDZ1u0</v>
      </c>
      <c r="N500" s="28" t="str">
        <f ca="1">ДАННЫЕ!$F500&amp;ДАННЫЕ!$I500&amp;"g"&amp;B500&amp;"cf"&amp;D500&amp;"a"&amp;IF(ДАННЫЕ!$BX500&gt;0,1,0)&amp;IF(ДАННЫЕ!$BF500&gt;500,1,IF(ДАННЫЕ!$BF500&gt;350,2,IF(ДАННЫЕ!$BF500&gt;=200,3,IF(ДАННЫЕ!$BF500&gt;=100,4,IF(ДАННЫЕ!$BF500&gt;=50,5,IF(ДАННЫЕ!$BF500&lt;50,6,0))))))&amp;"AR"&amp;IF(DATEDIF(ДАННЫЕ!$BX500,ДАННЫЕ!$F$1,"y")&gt;1,1,0)&amp;"VG"&amp;IF(ДАННЫЕ!$BH500="0",1,0)&amp;"o"&amp;IF(T500+ДАННЫЕ!$AF500+ДАННЫЕ!$AG500+ДАННЫЕ!$AH500+ДАННЫЕ!$AI500+ДАННЫЕ!$AJ500+ДАННЫЕ!$AP500+ДАННЫЕ!$AQ500+ДАННЫЕ!$AR500+ДАННЫЕ!$AU500+ДАННЫЕ!$AW500+ДАННЫЕ!$AS500+ДАННЫЕ!$AT500&gt;0,1,0)&amp;"x"&amp;ДАННЫЕ!$AG500&amp;"p"&amp;IF(ДАННЫЕ!$BY500&gt;0,1,0)&amp;"v"&amp;IF(ДАННЫЕ!$BZ500&gt;0,1,0)&amp;"n"&amp;ДАННЫЕ!$CA500&amp;"t"&amp;ДАННЫЕ!$AY500&amp;"k"&amp;ДАННЫЕ!$CB500&amp;"q"&amp;ДАННЫЕ!$CC500&amp;"w"&amp;ДАННЫЕ!$CD500&amp;"e"&amp;ДАННЫЕ!$CE500&amp;"m"&amp;ДАННЫЕ!$CF500&amp;"c"&amp;ДАННЫЕ!$CG500&amp;"z"&amp;ДАННЫЕ!$CH500&amp;"d"&amp;IF(H500=4,1,0)&amp;"s"&amp;IF(ДАННЫЕ!$J500=1,0,1)&amp;"u"&amp;IF(ДАННЫЕ!$CJ500&gt;0,1,0)</f>
        <v>g0cf0a06AR1VG0o0xp0v0ntkqwemczd0s1u0</v>
      </c>
      <c r="O500" s="28" t="str">
        <f>ДАННЫЕ!$I500&amp;"g"&amp;B500&amp;A500&amp;"f"&amp;P500&amp;"c"&amp;IF(ДАННЫЕ!$U500&gt;0,1,0)&amp;"s"&amp;IF(ДАННЫЕ!$Q500&gt;0,IF(YEAR(ДАННЫЕ!$F$1)=YEAR(ДАННЫЕ!$Q500),IF(MONTH(ДАННЫЕ!$F$1)=MONTH(ДАННЫЕ!$Q500),111,11),1),0)&amp;"i"&amp;IF(ДАННЫЕ!$R500+ДАННЫЕ!$S500+ДАННЫЕ!$T500=0,0,1)&amp;"h"&amp;IF(ДАННЫЕ!$P500&gt;0,1,0)&amp;"p"&amp;IF(ДАННЫЕ!$CI500&gt;0,IF(YEAR(ДАННЫЕ!$F$1)=YEAR(ДАННЫЕ!$CI500),IF(MONTH(ДАННЫЕ!$F$1)=MONTH(ДАННЫЕ!$CI500),111,11),1),0)&amp;"d"&amp;IF(ДАННЫЕ!$CJ500&gt;0,IF(YEAR(ДАННЫЕ!$F$1)=YEAR(ДАННЫЕ!$CJ500),IF(MONTH(ДАННЫЕ!$F$1)=MONTH(ДАННЫЕ!$CJ500),111,11),1),0)&amp;"o"&amp;IF(ДАННЫЕ!$CK500&gt;0,IF(MONTH(ДАННЫЕ!$F$1)=MONTH(ДАННЫЕ!$CK500),111,11),0)&amp;"v"&amp;IF(ДАННЫЕ!$BE500&gt;0,IF(MONTH(ДАННЫЕ!$F$1)=MONTH(ДАННЫЕ!$BE500),111,11),0)</f>
        <v>g00f0c0s0i0h0p0d0o0v0</v>
      </c>
      <c r="P500" s="15">
        <f t="shared" si="23"/>
        <v>0</v>
      </c>
      <c r="Q500" s="15">
        <f>IF(ДАННЫЕ!$F$1&gt;ДАННЫЕ!$N500,IF(YEAR(ДАННЫЕ!$F$1)=YEAR(ДАННЫЕ!M500),1,0),0)</f>
        <v>0</v>
      </c>
      <c r="R500" s="15">
        <f>IF(ДАННЫЕ!$F$1&gt;ДАННЫЕ!$N500,IF(YEAR(ДАННЫЕ!$F$1)=YEAR(ДАННЫЕ!N500),1,0),0)</f>
        <v>0</v>
      </c>
      <c r="S500" s="15">
        <f>IF(ДАННЫЕ!$AA500="2А",1,IF(ДАННЫЕ!$AA500="2Б",2,IF(ДАННЫЕ!$AA500="2В",3,IF(ДАННЫЕ!$AA500=3,4,IF(ДАННЫЕ!$AA500="4А",5,IF(ДАННЫЕ!$AA500="4Б",6,IF(ДАННЫЕ!$AA500="4В",7,IF(ДАННЫЕ!$AA500=5,8,0))))))))</f>
        <v>0</v>
      </c>
      <c r="T500" s="15">
        <f>IF(OR(ДАННЫЕ!$AC500=2,ДАННЫЕ!$AD500=2,ДАННЫЕ!$AE500=2),2,IF(OR(ДАННЫЕ!$AC500=1,ДАННЫЕ!$AD500=1,ДАННЫЕ!$AE500=1),1,0))</f>
        <v>0</v>
      </c>
    </row>
    <row r="501" spans="1:20" ht="15" customHeight="1" x14ac:dyDescent="0.2">
      <c r="A501" s="78">
        <f>IF(B501&gt;0,IF(MONTH(ДАННЫЕ!$F$1)=MONTH(ДАННЫЕ!$B501),1,0),0)</f>
        <v>0</v>
      </c>
      <c r="B501" s="14">
        <f>IF(ДАННЫЕ!$B501&gt;0,IF(YEAR(ДАННЫЕ!$F$1)=YEAR(ДАННЫЕ!$B501),1,0),0)</f>
        <v>0</v>
      </c>
      <c r="C501" s="14">
        <f>IF(ДАННЫЕ!$CM501&gt;0,IF(YEAR(ДАННЫЕ!$F$1)=YEAR(ДАННЫЕ!$CM501),1,0),0)</f>
        <v>0</v>
      </c>
      <c r="D501" s="14">
        <f>IF(ДАННЫЕ!$CJ501&gt;0,IF(ДАННЫЕ!$CL501&gt;ДАННЫЕ!$F$1,1,IF(ДАННЫЕ!$CL501&gt;0,0,1)),0)</f>
        <v>0</v>
      </c>
      <c r="E501" s="43" t="str">
        <f ca="1">IF(ДАННЫЕ!$F$1&gt;0,IF(ДАННЫЕ!$G501&gt;0,DATEDIF(ДАННЫЕ!$G501,ДАННЫЕ!$F$1,"y"),""),IF(ДАННЫЕ!$G501&gt;0,DATEDIF(ДАННЫЕ!$G501,TODAY(),"y"),""))</f>
        <v/>
      </c>
      <c r="F501" s="43" t="str">
        <f xml:space="preserve"> IF(ДАННЫЕ!$F501="М",IF(E501&gt;=18,IF(E501&lt;60,1,""),""),"")&amp;IF(ДАННЫЕ!$F501="Ж",IF(E501&gt;=18,IF(E501&lt;55,1,""),""),"")</f>
        <v/>
      </c>
      <c r="G501" s="43" t="str">
        <f xml:space="preserve"> IF(ДАННЫЕ!$F501="М",IF(E501&gt;=60,2,""),"")&amp;IF(ДАННЫЕ!$F501="Ж",IF(E501&gt;=55,2,""),"")</f>
        <v/>
      </c>
      <c r="H501" s="43" t="str">
        <f t="shared" ca="1" si="21"/>
        <v/>
      </c>
      <c r="I501" s="43" t="str">
        <f t="shared" ca="1" si="22"/>
        <v>03</v>
      </c>
      <c r="J501" s="28" t="str">
        <f ca="1">ДАННЫЕ!$F501&amp;H501&amp;I501&amp;ДАННЫЕ!$I501&amp;"m"&amp;IF(ДАННЫЕ!$I501&gt;0,IF(ДАННЫЕ!$J501&gt;0,0,1),"")&amp;"f"&amp;IF(ДАННЫЕ!$R501&gt;0,IF(YEAR(ДАННЫЕ!$F$1)=YEAR(ДАННЫЕ!$R501),1,0),0)&amp;"z"&amp;ДАННЫЕ!$R501&amp;"p"&amp;ДАННЫЕ!$S501&amp;"i"&amp;ДАННЫЕ!$T501&amp;"h"&amp;ДАННЫЕ!$K501&amp;"be"&amp;ДАННЫЕ!$BI501&amp;"CD"&amp;IF(ДАННЫЕ!BF501&gt;500,4,IF(ДАННЫЕ!BF501&gt;350,3,IF(ДАННЫЕ!BF501&gt;200,2,IF(ДАННЫЕ!BF501&gt;0,1,0))))&amp;"g"&amp;B501&amp;"d"&amp;H501&amp;"l"&amp;ДАННЫЕ!AT501&amp;"a"&amp;ДАННЫЕ!$V501&amp;"v"&amp;R501&amp;"k"&amp;ДАННЫЕ!$U501&amp;"s"&amp;ДАННЫЕ!$Y501&amp;"t"&amp;ДАННЫЕ!$X501&amp;"b"&amp;IF(ДАННЫЕ!$Q501&gt;1,1,0)&amp;"PP"&amp;ДАННЫЕ!Z501&amp;"c"&amp;S501&amp;"x"&amp;IF(ДАННЫЕ!$BY501&gt;0,IF(YEAR(ДАННЫЕ!$F$1)=YEAR(ДАННЫЕ!$BY501),1,0),0)&amp;"n"&amp;IF(ДАННЫЕ!$BZ501&gt;0,IF(YEAR(ДАННЫЕ!$F$1)=YEAR(ДАННЫЕ!$BZ501),1,0),0)&amp;"u"&amp;D501&amp;"z"&amp;IF(ДАННЫЕ!$CL501&gt;0,IF(YEAR(ДАННЫЕ!$F$1)&gt;YEAR(ДАННЫЕ!$CL501),11,12),0)</f>
        <v>03mf0zpihbeCD0g0dlav0kstb0PPc0x0n0u0z0</v>
      </c>
      <c r="K501" s="28" t="str">
        <f ca="1">ДАННЫЕ!$I501&amp;"x"&amp;B501&amp;"w"&amp;IF(T501+ДАННЫЕ!AD501+ДАННЫЕ!AE501+ДАННЫЕ!AF501+ДАННЫЕ!AG501+ДАННЫЕ!AH501+ДАННЫЕ!$AL501+ДАННЫЕ!AI501+ДАННЫЕ!AJ501+ДАННЫЕ!AK501+ДАННЫЕ!AP501+ДАННЫЕ!AQ501+ДАННЫЕ!AR501+ДАННЫЕ!$AM501+ДАННЫЕ!$AN501+ДАННЫЕ!AS501+ДАННЫЕ!AT501&gt;0,1,0)&amp;IF(OR(T501=2,ДАННЫЕ!AD501=2,ДАННЫЕ!AE501=2,ДАННЫЕ!AF501=2,ДАННЫЕ!AG501=2,ДАННЫЕ!AH501=2,ДАННЫЕ!$AL501=2,ДАННЫЕ!AI501=2,ДАННЫЕ!AJ501=2,ДАННЫЕ!AK501=2,ДАННЫЕ!AP501=2,ДАННЫЕ!AQ501=2,ДАННЫЕ!AR501=2,ДАННЫЕ!$AM501=2,ДАННЫЕ!$AN501=2,ДАННЫЕ!AS501=2,ДАННЫЕ!AT501=2),2,0)&amp;"t"&amp;IF(T501&gt;0,"1"&amp;T501,"00")&amp;"f"&amp;IF(ДАННЫЕ!$AC501,"1"&amp;ДАННЫЕ!$AC501,"00")&amp;"b"&amp;IF(ДАННЫЕ!$AD501,"1"&amp;ДАННЫЕ!$AD501,"00")&amp;"g"&amp;IF(ДАННЫЕ!$AF501,"1"&amp;ДАННЫЕ!$AF501,"00")&amp;"c"&amp;IF(ДАННЫЕ!$AG501,"1"&amp;ДАННЫЕ!$AG501,"00")&amp;"i"&amp;IF(ДАННЫЕ!$AH501,"1"&amp;ДАННЫЕ!$AH501,"00")&amp;"r"&amp;IF(ДАННЫЕ!$AL501,"1"&amp;ДАННЫЕ!$AL501,"00")&amp;"m"&amp;IF(ДАННЫЕ!$AI501,"1"&amp;ДАННЫЕ!$AI501,"00")&amp;"hS"&amp;IF(ДАННЫЕ!$AJ501,"1"&amp;ДАННЫЕ!$AJ501,"00")&amp;"hZ"&amp;IF(ДАННЫЕ!$AK501,"1"&amp;ДАННЫЕ!$AK501,"00")&amp;"p"&amp;IF(ДАННЫЕ!$AP501,"1"&amp;ДАННЫЕ!$AP501,"00")&amp;"k"&amp;IF(ДАННЫЕ!$AQ501,"1"&amp;ДАННЫЕ!$AQ501,"00")&amp;"z"&amp;IF(ДАННЫЕ!$AR501,"1"&amp;ДАННЫЕ!$AR501,"00")&amp;"j"&amp;IF(ДАННЫЕ!$AM501,"1"&amp;ДАННЫЕ!$AM501,"00")&amp;"n"&amp;IF(ДАННЫЕ!$AN501,"1"&amp;ДАННЫЕ!$AN501,"00")&amp;"E"&amp;ДАННЫЕ!BI501&amp;"L"&amp;ДАННЫЕ!AO501&amp;"h"&amp;IF(ДАННЫЕ!$AU501&gt;0,1,0)&amp;"v"&amp;IF(ДАННЫЕ!$AW501&gt;0,1,0)&amp;"a"&amp;IF(ДАННЫЕ!$AS501,"1"&amp;ДАННЫЕ!$AS501,"00")&amp;"s"&amp;IF(ДАННЫЕ!$AT501,"1"&amp;ДАННЫЕ!$AT501,"00")&amp;"u"&amp;IF(ДАННЫЕ!$CJ501&gt;0,1,0)&amp;"y"&amp;B501&amp;"d"&amp;H501&amp;"e"&amp;F501&amp;G501</f>
        <v>x0w00t00f00b00g00c00i00r00m00hS00hZ00p00k00z00j00n00ELh0v0a00s00u0y0de</v>
      </c>
      <c r="L501" s="28" t="str">
        <f ca="1">ДАННЫЕ!$I501&amp;"VN"&amp;IF(ДАННЫЕ!AW501&gt;0,11,10)&amp;"CD"&amp;IF(ДАННЫЕ!BF501&gt;500,16,IF(ДАННЫЕ!BF501&gt;350,15,IF(ДАННЫЕ!BF501&gt;=200,14,IF(ДАННЫЕ!BF501&gt;=100,13,IF(ДАННЫЕ!BF501&gt;=50,12,IF(ДАННЫЕ!BF501&gt;0,11,10))))))&amp;"AR"&amp;IF(ДАННЫЕ!BX501&gt;0,1,0)&amp;"GD"&amp;B501&amp;"VV"&amp;IF(E501&gt;=5,IF(E501&lt;18,1,0),0)</f>
        <v>VN10CD10AR0GD0VV0</v>
      </c>
      <c r="M501" s="28" t="str">
        <f>ДАННЫЕ!$I501&amp;"b"&amp;ДАННЫЕ!$BI501&amp;"r"&amp;ДАННЫЕ!$BJ501&amp;"CD"&amp;IF(ДАННЫЕ!BF501&gt;0,IF(ДАННЫЕ!BF501&lt;200,1,IF(ДАННЫЕ!BF501&lt;350,2,3)),0)&amp;"h"&amp;IF(ДАННЫЕ!$BK501+ДАННЫЕ!$BL501+ДАННЫЕ!$BM501&gt;0,1,0)&amp;"x"&amp;ДАННЫЕ!$BK501&amp;"y"&amp;ДАННЫЕ!$BL501&amp;"z"&amp;ДАННЫЕ!$BM501&amp;"c"&amp;IF(ДАННЫЕ!$BK501+ДАННЫЕ!$BL501+ДАННЫЕ!$BM501=3,1,0)&amp;"a"&amp;IF(ДАННЫЕ!$BQ501+ДАННЫЕ!$BR501&gt;0,1,0)&amp;"d"&amp;ДАННЫЕ!$BQ501&amp;"v"&amp;ДАННЫЕ!$BR501&amp;"p"&amp;ДАННЫЕ!$BS501&amp;"n"&amp;ДАННЫЕ!$BU501&amp;"t"&amp;ДАННЫЕ!$BV501&amp;"o"&amp;ДАННЫЕ!$BT501&amp;"l"&amp;IF(ДАННЫЕ!$BN501&gt;0,1,0)&amp;ДАННЫЕ!$BN501&amp;"g"&amp;ДАННЫЕ!$BO501&amp;"s"&amp;ДАННЫЕ!$BP501&amp;"DZ"&amp;IF(ДАННЫЕ!B501-ДАННЫЕ!G501 &lt; 60,IF(ДАННЫЕ!B501-ДАННЫЕ!G501 &gt;= 0,1,0),0)&amp;"u"&amp;IF(ДАННЫЕ!$CJ501&gt;0,1,0)</f>
        <v>brCD0h0xyzc0a0dvpntol0gsDZ1u0</v>
      </c>
      <c r="N501" s="28" t="str">
        <f ca="1">ДАННЫЕ!$F501&amp;ДАННЫЕ!$I501&amp;"g"&amp;B501&amp;"cf"&amp;D501&amp;"a"&amp;IF(ДАННЫЕ!$BX501&gt;0,1,0)&amp;IF(ДАННЫЕ!$BF501&gt;500,1,IF(ДАННЫЕ!$BF501&gt;350,2,IF(ДАННЫЕ!$BF501&gt;=200,3,IF(ДАННЫЕ!$BF501&gt;=100,4,IF(ДАННЫЕ!$BF501&gt;=50,5,IF(ДАННЫЕ!$BF501&lt;50,6,0))))))&amp;"AR"&amp;IF(DATEDIF(ДАННЫЕ!$BX501,ДАННЫЕ!$F$1,"y")&gt;1,1,0)&amp;"VG"&amp;IF(ДАННЫЕ!$BH501="0",1,0)&amp;"o"&amp;IF(T501+ДАННЫЕ!$AF501+ДАННЫЕ!$AG501+ДАННЫЕ!$AH501+ДАННЫЕ!$AI501+ДАННЫЕ!$AJ501+ДАННЫЕ!$AP501+ДАННЫЕ!$AQ501+ДАННЫЕ!$AR501+ДАННЫЕ!$AU501+ДАННЫЕ!$AW501+ДАННЫЕ!$AS501+ДАННЫЕ!$AT501&gt;0,1,0)&amp;"x"&amp;ДАННЫЕ!$AG501&amp;"p"&amp;IF(ДАННЫЕ!$BY501&gt;0,1,0)&amp;"v"&amp;IF(ДАННЫЕ!$BZ501&gt;0,1,0)&amp;"n"&amp;ДАННЫЕ!$CA501&amp;"t"&amp;ДАННЫЕ!$AY501&amp;"k"&amp;ДАННЫЕ!$CB501&amp;"q"&amp;ДАННЫЕ!$CC501&amp;"w"&amp;ДАННЫЕ!$CD501&amp;"e"&amp;ДАННЫЕ!$CE501&amp;"m"&amp;ДАННЫЕ!$CF501&amp;"c"&amp;ДАННЫЕ!$CG501&amp;"z"&amp;ДАННЫЕ!$CH501&amp;"d"&amp;IF(H501=4,1,0)&amp;"s"&amp;IF(ДАННЫЕ!$J501=1,0,1)&amp;"u"&amp;IF(ДАННЫЕ!$CJ501&gt;0,1,0)</f>
        <v>g0cf0a06AR1VG0o0xp0v0ntkqwemczd0s1u0</v>
      </c>
      <c r="O501" s="28" t="str">
        <f>ДАННЫЕ!$I501&amp;"g"&amp;B501&amp;A501&amp;"f"&amp;P501&amp;"c"&amp;IF(ДАННЫЕ!$U501&gt;0,1,0)&amp;"s"&amp;IF(ДАННЫЕ!$Q501&gt;0,IF(YEAR(ДАННЫЕ!$F$1)=YEAR(ДАННЫЕ!$Q501),IF(MONTH(ДАННЫЕ!$F$1)=MONTH(ДАННЫЕ!$Q501),111,11),1),0)&amp;"i"&amp;IF(ДАННЫЕ!$R501+ДАННЫЕ!$S501+ДАННЫЕ!$T501=0,0,1)&amp;"h"&amp;IF(ДАННЫЕ!$P501&gt;0,1,0)&amp;"p"&amp;IF(ДАННЫЕ!$CI501&gt;0,IF(YEAR(ДАННЫЕ!$F$1)=YEAR(ДАННЫЕ!$CI501),IF(MONTH(ДАННЫЕ!$F$1)=MONTH(ДАННЫЕ!$CI501),111,11),1),0)&amp;"d"&amp;IF(ДАННЫЕ!$CJ501&gt;0,IF(YEAR(ДАННЫЕ!$F$1)=YEAR(ДАННЫЕ!$CJ501),IF(MONTH(ДАННЫЕ!$F$1)=MONTH(ДАННЫЕ!$CJ501),111,11),1),0)&amp;"o"&amp;IF(ДАННЫЕ!$CK501&gt;0,IF(MONTH(ДАННЫЕ!$F$1)=MONTH(ДАННЫЕ!$CK501),111,11),0)&amp;"v"&amp;IF(ДАННЫЕ!$BE501&gt;0,IF(MONTH(ДАННЫЕ!$F$1)=MONTH(ДАННЫЕ!$BE501),111,11),0)</f>
        <v>g00f0c0s0i0h0p0d0o0v0</v>
      </c>
      <c r="P501" s="15">
        <f t="shared" si="23"/>
        <v>0</v>
      </c>
      <c r="Q501" s="15">
        <f>IF(ДАННЫЕ!$F$1&gt;ДАННЫЕ!$N501,IF(YEAR(ДАННЫЕ!$F$1)=YEAR(ДАННЫЕ!M501),1,0),0)</f>
        <v>0</v>
      </c>
      <c r="R501" s="15">
        <f>IF(ДАННЫЕ!$F$1&gt;ДАННЫЕ!$N501,IF(YEAR(ДАННЫЕ!$F$1)=YEAR(ДАННЫЕ!N501),1,0),0)</f>
        <v>0</v>
      </c>
      <c r="S501" s="15">
        <f>IF(ДАННЫЕ!$AA501="2А",1,IF(ДАННЫЕ!$AA501="2Б",2,IF(ДАННЫЕ!$AA501="2В",3,IF(ДАННЫЕ!$AA501=3,4,IF(ДАННЫЕ!$AA501="4А",5,IF(ДАННЫЕ!$AA501="4Б",6,IF(ДАННЫЕ!$AA501="4В",7,IF(ДАННЫЕ!$AA501=5,8,0))))))))</f>
        <v>0</v>
      </c>
      <c r="T501" s="15">
        <f>IF(OR(ДАННЫЕ!$AC501=2,ДАННЫЕ!$AD501=2,ДАННЫЕ!$AE501=2),2,IF(OR(ДАННЫЕ!$AC501=1,ДАННЫЕ!$AD501=1,ДАННЫЕ!$AE501=1),1,0))</f>
        <v>0</v>
      </c>
    </row>
    <row r="502" spans="1:20" ht="15" customHeight="1" x14ac:dyDescent="0.2">
      <c r="A502" s="78">
        <f>IF(B502&gt;0,IF(MONTH(ДАННЫЕ!$F$1)=MONTH(ДАННЫЕ!$B502),1,0),0)</f>
        <v>0</v>
      </c>
      <c r="B502" s="14">
        <f>IF(ДАННЫЕ!$B502&gt;0,IF(YEAR(ДАННЫЕ!$F$1)=YEAR(ДАННЫЕ!$B502),1,0),0)</f>
        <v>0</v>
      </c>
      <c r="C502" s="14">
        <f>IF(ДАННЫЕ!$CM502&gt;0,IF(YEAR(ДАННЫЕ!$F$1)=YEAR(ДАННЫЕ!$CM502),1,0),0)</f>
        <v>0</v>
      </c>
      <c r="D502" s="14">
        <f>IF(ДАННЫЕ!$CJ502&gt;0,IF(ДАННЫЕ!$CL502&gt;ДАННЫЕ!$F$1,1,IF(ДАННЫЕ!$CL502&gt;0,0,1)),0)</f>
        <v>0</v>
      </c>
      <c r="E502" s="43" t="str">
        <f ca="1">IF(ДАННЫЕ!$F$1&gt;0,IF(ДАННЫЕ!$G502&gt;0,DATEDIF(ДАННЫЕ!$G502,ДАННЫЕ!$F$1,"y"),""),IF(ДАННЫЕ!$G502&gt;0,DATEDIF(ДАННЫЕ!$G502,TODAY(),"y"),""))</f>
        <v/>
      </c>
      <c r="F502" s="43" t="str">
        <f xml:space="preserve"> IF(ДАННЫЕ!$F502="М",IF(E502&gt;=18,IF(E502&lt;60,1,""),""),"")&amp;IF(ДАННЫЕ!$F502="Ж",IF(E502&gt;=18,IF(E502&lt;55,1,""),""),"")</f>
        <v/>
      </c>
      <c r="G502" s="43" t="str">
        <f xml:space="preserve"> IF(ДАННЫЕ!$F502="М",IF(E502&gt;=60,2,""),"")&amp;IF(ДАННЫЕ!$F502="Ж",IF(E502&gt;=55,2,""),"")</f>
        <v/>
      </c>
      <c r="H502" s="43" t="str">
        <f t="shared" ca="1" si="21"/>
        <v/>
      </c>
      <c r="I502" s="43" t="str">
        <f t="shared" ca="1" si="22"/>
        <v>03</v>
      </c>
      <c r="J502" s="28" t="str">
        <f ca="1">ДАННЫЕ!$F502&amp;H502&amp;I502&amp;ДАННЫЕ!$I502&amp;"m"&amp;IF(ДАННЫЕ!$I502&gt;0,IF(ДАННЫЕ!$J502&gt;0,0,1),"")&amp;"f"&amp;IF(ДАННЫЕ!$R502&gt;0,IF(YEAR(ДАННЫЕ!$F$1)=YEAR(ДАННЫЕ!$R502),1,0),0)&amp;"z"&amp;ДАННЫЕ!$R502&amp;"p"&amp;ДАННЫЕ!$S502&amp;"i"&amp;ДАННЫЕ!$T502&amp;"h"&amp;ДАННЫЕ!$K502&amp;"be"&amp;ДАННЫЕ!$BI502&amp;"CD"&amp;IF(ДАННЫЕ!BF502&gt;500,4,IF(ДАННЫЕ!BF502&gt;350,3,IF(ДАННЫЕ!BF502&gt;200,2,IF(ДАННЫЕ!BF502&gt;0,1,0))))&amp;"g"&amp;B502&amp;"d"&amp;H502&amp;"l"&amp;ДАННЫЕ!AT502&amp;"a"&amp;ДАННЫЕ!$V502&amp;"v"&amp;R502&amp;"k"&amp;ДАННЫЕ!$U502&amp;"s"&amp;ДАННЫЕ!$Y502&amp;"t"&amp;ДАННЫЕ!$X502&amp;"b"&amp;IF(ДАННЫЕ!$Q502&gt;1,1,0)&amp;"PP"&amp;ДАННЫЕ!Z502&amp;"c"&amp;S502&amp;"x"&amp;IF(ДАННЫЕ!$BY502&gt;0,IF(YEAR(ДАННЫЕ!$F$1)=YEAR(ДАННЫЕ!$BY502),1,0),0)&amp;"n"&amp;IF(ДАННЫЕ!$BZ502&gt;0,IF(YEAR(ДАННЫЕ!$F$1)=YEAR(ДАННЫЕ!$BZ502),1,0),0)&amp;"u"&amp;D502&amp;"z"&amp;IF(ДАННЫЕ!$CL502&gt;0,IF(YEAR(ДАННЫЕ!$F$1)&gt;YEAR(ДАННЫЕ!$CL502),11,12),0)</f>
        <v>03mf0zpihbeCD0g0dlav0kstb0PPc0x0n0u0z0</v>
      </c>
      <c r="K502" s="28" t="str">
        <f ca="1">ДАННЫЕ!$I502&amp;"x"&amp;B502&amp;"w"&amp;IF(T502+ДАННЫЕ!AD502+ДАННЫЕ!AE502+ДАННЫЕ!AF502+ДАННЫЕ!AG502+ДАННЫЕ!AH502+ДАННЫЕ!$AL502+ДАННЫЕ!AI502+ДАННЫЕ!AJ502+ДАННЫЕ!AK502+ДАННЫЕ!AP502+ДАННЫЕ!AQ502+ДАННЫЕ!AR502+ДАННЫЕ!$AM502+ДАННЫЕ!$AN502+ДАННЫЕ!AS502+ДАННЫЕ!AT502&gt;0,1,0)&amp;IF(OR(T502=2,ДАННЫЕ!AD502=2,ДАННЫЕ!AE502=2,ДАННЫЕ!AF502=2,ДАННЫЕ!AG502=2,ДАННЫЕ!AH502=2,ДАННЫЕ!$AL502=2,ДАННЫЕ!AI502=2,ДАННЫЕ!AJ502=2,ДАННЫЕ!AK502=2,ДАННЫЕ!AP502=2,ДАННЫЕ!AQ502=2,ДАННЫЕ!AR502=2,ДАННЫЕ!$AM502=2,ДАННЫЕ!$AN502=2,ДАННЫЕ!AS502=2,ДАННЫЕ!AT502=2),2,0)&amp;"t"&amp;IF(T502&gt;0,"1"&amp;T502,"00")&amp;"f"&amp;IF(ДАННЫЕ!$AC502,"1"&amp;ДАННЫЕ!$AC502,"00")&amp;"b"&amp;IF(ДАННЫЕ!$AD502,"1"&amp;ДАННЫЕ!$AD502,"00")&amp;"g"&amp;IF(ДАННЫЕ!$AF502,"1"&amp;ДАННЫЕ!$AF502,"00")&amp;"c"&amp;IF(ДАННЫЕ!$AG502,"1"&amp;ДАННЫЕ!$AG502,"00")&amp;"i"&amp;IF(ДАННЫЕ!$AH502,"1"&amp;ДАННЫЕ!$AH502,"00")&amp;"r"&amp;IF(ДАННЫЕ!$AL502,"1"&amp;ДАННЫЕ!$AL502,"00")&amp;"m"&amp;IF(ДАННЫЕ!$AI502,"1"&amp;ДАННЫЕ!$AI502,"00")&amp;"hS"&amp;IF(ДАННЫЕ!$AJ502,"1"&amp;ДАННЫЕ!$AJ502,"00")&amp;"hZ"&amp;IF(ДАННЫЕ!$AK502,"1"&amp;ДАННЫЕ!$AK502,"00")&amp;"p"&amp;IF(ДАННЫЕ!$AP502,"1"&amp;ДАННЫЕ!$AP502,"00")&amp;"k"&amp;IF(ДАННЫЕ!$AQ502,"1"&amp;ДАННЫЕ!$AQ502,"00")&amp;"z"&amp;IF(ДАННЫЕ!$AR502,"1"&amp;ДАННЫЕ!$AR502,"00")&amp;"j"&amp;IF(ДАННЫЕ!$AM502,"1"&amp;ДАННЫЕ!$AM502,"00")&amp;"n"&amp;IF(ДАННЫЕ!$AN502,"1"&amp;ДАННЫЕ!$AN502,"00")&amp;"E"&amp;ДАННЫЕ!BI502&amp;"L"&amp;ДАННЫЕ!AO502&amp;"h"&amp;IF(ДАННЫЕ!$AU502&gt;0,1,0)&amp;"v"&amp;IF(ДАННЫЕ!$AW502&gt;0,1,0)&amp;"a"&amp;IF(ДАННЫЕ!$AS502,"1"&amp;ДАННЫЕ!$AS502,"00")&amp;"s"&amp;IF(ДАННЫЕ!$AT502,"1"&amp;ДАННЫЕ!$AT502,"00")&amp;"u"&amp;IF(ДАННЫЕ!$CJ502&gt;0,1,0)&amp;"y"&amp;B502&amp;"d"&amp;H502&amp;"e"&amp;F502&amp;G502</f>
        <v>x0w00t00f00b00g00c00i00r00m00hS00hZ00p00k00z00j00n00ELh0v0a00s00u0y0de</v>
      </c>
      <c r="L502" s="28" t="str">
        <f ca="1">ДАННЫЕ!$I502&amp;"VN"&amp;IF(ДАННЫЕ!AW502&gt;0,11,10)&amp;"CD"&amp;IF(ДАННЫЕ!BF502&gt;500,16,IF(ДАННЫЕ!BF502&gt;350,15,IF(ДАННЫЕ!BF502&gt;=200,14,IF(ДАННЫЕ!BF502&gt;=100,13,IF(ДАННЫЕ!BF502&gt;=50,12,IF(ДАННЫЕ!BF502&gt;0,11,10))))))&amp;"AR"&amp;IF(ДАННЫЕ!BX502&gt;0,1,0)&amp;"GD"&amp;B502&amp;"VV"&amp;IF(E502&gt;=5,IF(E502&lt;18,1,0),0)</f>
        <v>VN10CD10AR0GD0VV0</v>
      </c>
      <c r="M502" s="28" t="str">
        <f>ДАННЫЕ!$I502&amp;"b"&amp;ДАННЫЕ!$BI502&amp;"r"&amp;ДАННЫЕ!$BJ502&amp;"CD"&amp;IF(ДАННЫЕ!BF502&gt;0,IF(ДАННЫЕ!BF502&lt;200,1,IF(ДАННЫЕ!BF502&lt;350,2,3)),0)&amp;"h"&amp;IF(ДАННЫЕ!$BK502+ДАННЫЕ!$BL502+ДАННЫЕ!$BM502&gt;0,1,0)&amp;"x"&amp;ДАННЫЕ!$BK502&amp;"y"&amp;ДАННЫЕ!$BL502&amp;"z"&amp;ДАННЫЕ!$BM502&amp;"c"&amp;IF(ДАННЫЕ!$BK502+ДАННЫЕ!$BL502+ДАННЫЕ!$BM502=3,1,0)&amp;"a"&amp;IF(ДАННЫЕ!$BQ502+ДАННЫЕ!$BR502&gt;0,1,0)&amp;"d"&amp;ДАННЫЕ!$BQ502&amp;"v"&amp;ДАННЫЕ!$BR502&amp;"p"&amp;ДАННЫЕ!$BS502&amp;"n"&amp;ДАННЫЕ!$BU502&amp;"t"&amp;ДАННЫЕ!$BV502&amp;"o"&amp;ДАННЫЕ!$BT502&amp;"l"&amp;IF(ДАННЫЕ!$BN502&gt;0,1,0)&amp;ДАННЫЕ!$BN502&amp;"g"&amp;ДАННЫЕ!$BO502&amp;"s"&amp;ДАННЫЕ!$BP502&amp;"DZ"&amp;IF(ДАННЫЕ!B502-ДАННЫЕ!G502 &lt; 60,IF(ДАННЫЕ!B502-ДАННЫЕ!G502 &gt;= 0,1,0),0)&amp;"u"&amp;IF(ДАННЫЕ!$CJ502&gt;0,1,0)</f>
        <v>brCD0h0xyzc0a0dvpntol0gsDZ1u0</v>
      </c>
      <c r="N502" s="28" t="str">
        <f ca="1">ДАННЫЕ!$F502&amp;ДАННЫЕ!$I502&amp;"g"&amp;B502&amp;"cf"&amp;D502&amp;"a"&amp;IF(ДАННЫЕ!$BX502&gt;0,1,0)&amp;IF(ДАННЫЕ!$BF502&gt;500,1,IF(ДАННЫЕ!$BF502&gt;350,2,IF(ДАННЫЕ!$BF502&gt;=200,3,IF(ДАННЫЕ!$BF502&gt;=100,4,IF(ДАННЫЕ!$BF502&gt;=50,5,IF(ДАННЫЕ!$BF502&lt;50,6,0))))))&amp;"AR"&amp;IF(DATEDIF(ДАННЫЕ!$BX502,ДАННЫЕ!$F$1,"y")&gt;1,1,0)&amp;"VG"&amp;IF(ДАННЫЕ!$BH502="0",1,0)&amp;"o"&amp;IF(T502+ДАННЫЕ!$AF502+ДАННЫЕ!$AG502+ДАННЫЕ!$AH502+ДАННЫЕ!$AI502+ДАННЫЕ!$AJ502+ДАННЫЕ!$AP502+ДАННЫЕ!$AQ502+ДАННЫЕ!$AR502+ДАННЫЕ!$AU502+ДАННЫЕ!$AW502+ДАННЫЕ!$AS502+ДАННЫЕ!$AT502&gt;0,1,0)&amp;"x"&amp;ДАННЫЕ!$AG502&amp;"p"&amp;IF(ДАННЫЕ!$BY502&gt;0,1,0)&amp;"v"&amp;IF(ДАННЫЕ!$BZ502&gt;0,1,0)&amp;"n"&amp;ДАННЫЕ!$CA502&amp;"t"&amp;ДАННЫЕ!$AY502&amp;"k"&amp;ДАННЫЕ!$CB502&amp;"q"&amp;ДАННЫЕ!$CC502&amp;"w"&amp;ДАННЫЕ!$CD502&amp;"e"&amp;ДАННЫЕ!$CE502&amp;"m"&amp;ДАННЫЕ!$CF502&amp;"c"&amp;ДАННЫЕ!$CG502&amp;"z"&amp;ДАННЫЕ!$CH502&amp;"d"&amp;IF(H502=4,1,0)&amp;"s"&amp;IF(ДАННЫЕ!$J502=1,0,1)&amp;"u"&amp;IF(ДАННЫЕ!$CJ502&gt;0,1,0)</f>
        <v>g0cf0a06AR1VG0o0xp0v0ntkqwemczd0s1u0</v>
      </c>
      <c r="O502" s="28" t="str">
        <f>ДАННЫЕ!$I502&amp;"g"&amp;B502&amp;A502&amp;"f"&amp;P502&amp;"c"&amp;IF(ДАННЫЕ!$U502&gt;0,1,0)&amp;"s"&amp;IF(ДАННЫЕ!$Q502&gt;0,IF(YEAR(ДАННЫЕ!$F$1)=YEAR(ДАННЫЕ!$Q502),IF(MONTH(ДАННЫЕ!$F$1)=MONTH(ДАННЫЕ!$Q502),111,11),1),0)&amp;"i"&amp;IF(ДАННЫЕ!$R502+ДАННЫЕ!$S502+ДАННЫЕ!$T502=0,0,1)&amp;"h"&amp;IF(ДАННЫЕ!$P502&gt;0,1,0)&amp;"p"&amp;IF(ДАННЫЕ!$CI502&gt;0,IF(YEAR(ДАННЫЕ!$F$1)=YEAR(ДАННЫЕ!$CI502),IF(MONTH(ДАННЫЕ!$F$1)=MONTH(ДАННЫЕ!$CI502),111,11),1),0)&amp;"d"&amp;IF(ДАННЫЕ!$CJ502&gt;0,IF(YEAR(ДАННЫЕ!$F$1)=YEAR(ДАННЫЕ!$CJ502),IF(MONTH(ДАННЫЕ!$F$1)=MONTH(ДАННЫЕ!$CJ502),111,11),1),0)&amp;"o"&amp;IF(ДАННЫЕ!$CK502&gt;0,IF(MONTH(ДАННЫЕ!$F$1)=MONTH(ДАННЫЕ!$CK502),111,11),0)&amp;"v"&amp;IF(ДАННЫЕ!$BE502&gt;0,IF(MONTH(ДАННЫЕ!$F$1)=MONTH(ДАННЫЕ!$BE502),111,11),0)</f>
        <v>g00f0c0s0i0h0p0d0o0v0</v>
      </c>
      <c r="P502" s="15">
        <f t="shared" si="23"/>
        <v>0</v>
      </c>
      <c r="Q502" s="15">
        <f>IF(ДАННЫЕ!$F$1&gt;ДАННЫЕ!$N502,IF(YEAR(ДАННЫЕ!$F$1)=YEAR(ДАННЫЕ!M502),1,0),0)</f>
        <v>0</v>
      </c>
      <c r="R502" s="15">
        <f>IF(ДАННЫЕ!$F$1&gt;ДАННЫЕ!$N502,IF(YEAR(ДАННЫЕ!$F$1)=YEAR(ДАННЫЕ!N502),1,0),0)</f>
        <v>0</v>
      </c>
      <c r="S502" s="15">
        <f>IF(ДАННЫЕ!$AA502="2А",1,IF(ДАННЫЕ!$AA502="2Б",2,IF(ДАННЫЕ!$AA502="2В",3,IF(ДАННЫЕ!$AA502=3,4,IF(ДАННЫЕ!$AA502="4А",5,IF(ДАННЫЕ!$AA502="4Б",6,IF(ДАННЫЕ!$AA502="4В",7,IF(ДАННЫЕ!$AA502=5,8,0))))))))</f>
        <v>0</v>
      </c>
      <c r="T502" s="15">
        <f>IF(OR(ДАННЫЕ!$AC502=2,ДАННЫЕ!$AD502=2,ДАННЫЕ!$AE502=2),2,IF(OR(ДАННЫЕ!$AC502=1,ДАННЫЕ!$AD502=1,ДАННЫЕ!$AE502=1),1,0))</f>
        <v>0</v>
      </c>
    </row>
    <row r="503" spans="1:20" ht="15" customHeight="1" x14ac:dyDescent="0.2">
      <c r="A503" s="78">
        <f>IF(B503&gt;0,IF(MONTH(ДАННЫЕ!$F$1)=MONTH(ДАННЫЕ!$B503),1,0),0)</f>
        <v>0</v>
      </c>
      <c r="B503" s="14">
        <f>IF(ДАННЫЕ!$B503&gt;0,IF(YEAR(ДАННЫЕ!$F$1)=YEAR(ДАННЫЕ!$B503),1,0),0)</f>
        <v>0</v>
      </c>
      <c r="C503" s="14">
        <f>IF(ДАННЫЕ!$CM503&gt;0,IF(YEAR(ДАННЫЕ!$F$1)=YEAR(ДАННЫЕ!$CM503),1,0),0)</f>
        <v>0</v>
      </c>
      <c r="D503" s="14">
        <f>IF(ДАННЫЕ!$CJ503&gt;0,IF(ДАННЫЕ!$CL503&gt;ДАННЫЕ!$F$1,1,IF(ДАННЫЕ!$CL503&gt;0,0,1)),0)</f>
        <v>0</v>
      </c>
      <c r="E503" s="43" t="str">
        <f ca="1">IF(ДАННЫЕ!$F$1&gt;0,IF(ДАННЫЕ!$G503&gt;0,DATEDIF(ДАННЫЕ!$G503,ДАННЫЕ!$F$1,"y"),""),IF(ДАННЫЕ!$G503&gt;0,DATEDIF(ДАННЫЕ!$G503,TODAY(),"y"),""))</f>
        <v/>
      </c>
      <c r="F503" s="43" t="str">
        <f xml:space="preserve"> IF(ДАННЫЕ!$F503="М",IF(E503&gt;=18,IF(E503&lt;60,1,""),""),"")&amp;IF(ДАННЫЕ!$F503="Ж",IF(E503&gt;=18,IF(E503&lt;55,1,""),""),"")</f>
        <v/>
      </c>
      <c r="G503" s="43" t="str">
        <f xml:space="preserve"> IF(ДАННЫЕ!$F503="М",IF(E503&gt;=60,2,""),"")&amp;IF(ДАННЫЕ!$F503="Ж",IF(E503&gt;=55,2,""),"")</f>
        <v/>
      </c>
      <c r="H503" s="43" t="str">
        <f t="shared" ca="1" si="21"/>
        <v/>
      </c>
      <c r="I503" s="43" t="str">
        <f t="shared" ca="1" si="22"/>
        <v>03</v>
      </c>
      <c r="J503" s="28" t="str">
        <f ca="1">ДАННЫЕ!$F503&amp;H503&amp;I503&amp;ДАННЫЕ!$I503&amp;"m"&amp;IF(ДАННЫЕ!$I503&gt;0,IF(ДАННЫЕ!$J503&gt;0,0,1),"")&amp;"f"&amp;IF(ДАННЫЕ!$R503&gt;0,IF(YEAR(ДАННЫЕ!$F$1)=YEAR(ДАННЫЕ!$R503),1,0),0)&amp;"z"&amp;ДАННЫЕ!$R503&amp;"p"&amp;ДАННЫЕ!$S503&amp;"i"&amp;ДАННЫЕ!$T503&amp;"h"&amp;ДАННЫЕ!$K503&amp;"be"&amp;ДАННЫЕ!$BI503&amp;"CD"&amp;IF(ДАННЫЕ!BF503&gt;500,4,IF(ДАННЫЕ!BF503&gt;350,3,IF(ДАННЫЕ!BF503&gt;200,2,IF(ДАННЫЕ!BF503&gt;0,1,0))))&amp;"g"&amp;B503&amp;"d"&amp;H503&amp;"l"&amp;ДАННЫЕ!AT503&amp;"a"&amp;ДАННЫЕ!$V503&amp;"v"&amp;R503&amp;"k"&amp;ДАННЫЕ!$U503&amp;"s"&amp;ДАННЫЕ!$Y503&amp;"t"&amp;ДАННЫЕ!$X503&amp;"b"&amp;IF(ДАННЫЕ!$Q503&gt;1,1,0)&amp;"PP"&amp;ДАННЫЕ!Z503&amp;"c"&amp;S503&amp;"x"&amp;IF(ДАННЫЕ!$BY503&gt;0,IF(YEAR(ДАННЫЕ!$F$1)=YEAR(ДАННЫЕ!$BY503),1,0),0)&amp;"n"&amp;IF(ДАННЫЕ!$BZ503&gt;0,IF(YEAR(ДАННЫЕ!$F$1)=YEAR(ДАННЫЕ!$BZ503),1,0),0)&amp;"u"&amp;D503&amp;"z"&amp;IF(ДАННЫЕ!$CL503&gt;0,IF(YEAR(ДАННЫЕ!$F$1)&gt;YEAR(ДАННЫЕ!$CL503),11,12),0)</f>
        <v>03mf0zpihbeCD0g0dlav0kstb0PPc0x0n0u0z0</v>
      </c>
      <c r="K503" s="28" t="str">
        <f ca="1">ДАННЫЕ!$I503&amp;"x"&amp;B503&amp;"w"&amp;IF(T503+ДАННЫЕ!AD503+ДАННЫЕ!AE503+ДАННЫЕ!AF503+ДАННЫЕ!AG503+ДАННЫЕ!AH503+ДАННЫЕ!$AL503+ДАННЫЕ!AI503+ДАННЫЕ!AJ503+ДАННЫЕ!AK503+ДАННЫЕ!AP503+ДАННЫЕ!AQ503+ДАННЫЕ!AR503+ДАННЫЕ!$AM503+ДАННЫЕ!$AN503+ДАННЫЕ!AS503+ДАННЫЕ!AT503&gt;0,1,0)&amp;IF(OR(T503=2,ДАННЫЕ!AD503=2,ДАННЫЕ!AE503=2,ДАННЫЕ!AF503=2,ДАННЫЕ!AG503=2,ДАННЫЕ!AH503=2,ДАННЫЕ!$AL503=2,ДАННЫЕ!AI503=2,ДАННЫЕ!AJ503=2,ДАННЫЕ!AK503=2,ДАННЫЕ!AP503=2,ДАННЫЕ!AQ503=2,ДАННЫЕ!AR503=2,ДАННЫЕ!$AM503=2,ДАННЫЕ!$AN503=2,ДАННЫЕ!AS503=2,ДАННЫЕ!AT503=2),2,0)&amp;"t"&amp;IF(T503&gt;0,"1"&amp;T503,"00")&amp;"f"&amp;IF(ДАННЫЕ!$AC503,"1"&amp;ДАННЫЕ!$AC503,"00")&amp;"b"&amp;IF(ДАННЫЕ!$AD503,"1"&amp;ДАННЫЕ!$AD503,"00")&amp;"g"&amp;IF(ДАННЫЕ!$AF503,"1"&amp;ДАННЫЕ!$AF503,"00")&amp;"c"&amp;IF(ДАННЫЕ!$AG503,"1"&amp;ДАННЫЕ!$AG503,"00")&amp;"i"&amp;IF(ДАННЫЕ!$AH503,"1"&amp;ДАННЫЕ!$AH503,"00")&amp;"r"&amp;IF(ДАННЫЕ!$AL503,"1"&amp;ДАННЫЕ!$AL503,"00")&amp;"m"&amp;IF(ДАННЫЕ!$AI503,"1"&amp;ДАННЫЕ!$AI503,"00")&amp;"hS"&amp;IF(ДАННЫЕ!$AJ503,"1"&amp;ДАННЫЕ!$AJ503,"00")&amp;"hZ"&amp;IF(ДАННЫЕ!$AK503,"1"&amp;ДАННЫЕ!$AK503,"00")&amp;"p"&amp;IF(ДАННЫЕ!$AP503,"1"&amp;ДАННЫЕ!$AP503,"00")&amp;"k"&amp;IF(ДАННЫЕ!$AQ503,"1"&amp;ДАННЫЕ!$AQ503,"00")&amp;"z"&amp;IF(ДАННЫЕ!$AR503,"1"&amp;ДАННЫЕ!$AR503,"00")&amp;"j"&amp;IF(ДАННЫЕ!$AM503,"1"&amp;ДАННЫЕ!$AM503,"00")&amp;"n"&amp;IF(ДАННЫЕ!$AN503,"1"&amp;ДАННЫЕ!$AN503,"00")&amp;"E"&amp;ДАННЫЕ!BI503&amp;"L"&amp;ДАННЫЕ!AO503&amp;"h"&amp;IF(ДАННЫЕ!$AU503&gt;0,1,0)&amp;"v"&amp;IF(ДАННЫЕ!$AW503&gt;0,1,0)&amp;"a"&amp;IF(ДАННЫЕ!$AS503,"1"&amp;ДАННЫЕ!$AS503,"00")&amp;"s"&amp;IF(ДАННЫЕ!$AT503,"1"&amp;ДАННЫЕ!$AT503,"00")&amp;"u"&amp;IF(ДАННЫЕ!$CJ503&gt;0,1,0)&amp;"y"&amp;B503&amp;"d"&amp;H503&amp;"e"&amp;F503&amp;G503</f>
        <v>x0w00t00f00b00g00c00i00r00m00hS00hZ00p00k00z00j00n00ELh0v0a00s00u0y0de</v>
      </c>
      <c r="L503" s="28" t="str">
        <f ca="1">ДАННЫЕ!$I503&amp;"VN"&amp;IF(ДАННЫЕ!AW503&gt;0,11,10)&amp;"CD"&amp;IF(ДАННЫЕ!BF503&gt;500,16,IF(ДАННЫЕ!BF503&gt;350,15,IF(ДАННЫЕ!BF503&gt;=200,14,IF(ДАННЫЕ!BF503&gt;=100,13,IF(ДАННЫЕ!BF503&gt;=50,12,IF(ДАННЫЕ!BF503&gt;0,11,10))))))&amp;"AR"&amp;IF(ДАННЫЕ!BX503&gt;0,1,0)&amp;"GD"&amp;B503&amp;"VV"&amp;IF(E503&gt;=5,IF(E503&lt;18,1,0),0)</f>
        <v>VN10CD10AR0GD0VV0</v>
      </c>
      <c r="M503" s="28" t="str">
        <f>ДАННЫЕ!$I503&amp;"b"&amp;ДАННЫЕ!$BI503&amp;"r"&amp;ДАННЫЕ!$BJ503&amp;"CD"&amp;IF(ДАННЫЕ!BF503&gt;0,IF(ДАННЫЕ!BF503&lt;200,1,IF(ДАННЫЕ!BF503&lt;350,2,3)),0)&amp;"h"&amp;IF(ДАННЫЕ!$BK503+ДАННЫЕ!$BL503+ДАННЫЕ!$BM503&gt;0,1,0)&amp;"x"&amp;ДАННЫЕ!$BK503&amp;"y"&amp;ДАННЫЕ!$BL503&amp;"z"&amp;ДАННЫЕ!$BM503&amp;"c"&amp;IF(ДАННЫЕ!$BK503+ДАННЫЕ!$BL503+ДАННЫЕ!$BM503=3,1,0)&amp;"a"&amp;IF(ДАННЫЕ!$BQ503+ДАННЫЕ!$BR503&gt;0,1,0)&amp;"d"&amp;ДАННЫЕ!$BQ503&amp;"v"&amp;ДАННЫЕ!$BR503&amp;"p"&amp;ДАННЫЕ!$BS503&amp;"n"&amp;ДАННЫЕ!$BU503&amp;"t"&amp;ДАННЫЕ!$BV503&amp;"o"&amp;ДАННЫЕ!$BT503&amp;"l"&amp;IF(ДАННЫЕ!$BN503&gt;0,1,0)&amp;ДАННЫЕ!$BN503&amp;"g"&amp;ДАННЫЕ!$BO503&amp;"s"&amp;ДАННЫЕ!$BP503&amp;"DZ"&amp;IF(ДАННЫЕ!B503-ДАННЫЕ!G503 &lt; 60,IF(ДАННЫЕ!B503-ДАННЫЕ!G503 &gt;= 0,1,0),0)&amp;"u"&amp;IF(ДАННЫЕ!$CJ503&gt;0,1,0)</f>
        <v>brCD0h0xyzc0a0dvpntol0gsDZ1u0</v>
      </c>
      <c r="N503" s="28" t="str">
        <f ca="1">ДАННЫЕ!$F503&amp;ДАННЫЕ!$I503&amp;"g"&amp;B503&amp;"cf"&amp;D503&amp;"a"&amp;IF(ДАННЫЕ!$BX503&gt;0,1,0)&amp;IF(ДАННЫЕ!$BF503&gt;500,1,IF(ДАННЫЕ!$BF503&gt;350,2,IF(ДАННЫЕ!$BF503&gt;=200,3,IF(ДАННЫЕ!$BF503&gt;=100,4,IF(ДАННЫЕ!$BF503&gt;=50,5,IF(ДАННЫЕ!$BF503&lt;50,6,0))))))&amp;"AR"&amp;IF(DATEDIF(ДАННЫЕ!$BX503,ДАННЫЕ!$F$1,"y")&gt;1,1,0)&amp;"VG"&amp;IF(ДАННЫЕ!$BH503="0",1,0)&amp;"o"&amp;IF(T503+ДАННЫЕ!$AF503+ДАННЫЕ!$AG503+ДАННЫЕ!$AH503+ДАННЫЕ!$AI503+ДАННЫЕ!$AJ503+ДАННЫЕ!$AP503+ДАННЫЕ!$AQ503+ДАННЫЕ!$AR503+ДАННЫЕ!$AU503+ДАННЫЕ!$AW503+ДАННЫЕ!$AS503+ДАННЫЕ!$AT503&gt;0,1,0)&amp;"x"&amp;ДАННЫЕ!$AG503&amp;"p"&amp;IF(ДАННЫЕ!$BY503&gt;0,1,0)&amp;"v"&amp;IF(ДАННЫЕ!$BZ503&gt;0,1,0)&amp;"n"&amp;ДАННЫЕ!$CA503&amp;"t"&amp;ДАННЫЕ!$AY503&amp;"k"&amp;ДАННЫЕ!$CB503&amp;"q"&amp;ДАННЫЕ!$CC503&amp;"w"&amp;ДАННЫЕ!$CD503&amp;"e"&amp;ДАННЫЕ!$CE503&amp;"m"&amp;ДАННЫЕ!$CF503&amp;"c"&amp;ДАННЫЕ!$CG503&amp;"z"&amp;ДАННЫЕ!$CH503&amp;"d"&amp;IF(H503=4,1,0)&amp;"s"&amp;IF(ДАННЫЕ!$J503=1,0,1)&amp;"u"&amp;IF(ДАННЫЕ!$CJ503&gt;0,1,0)</f>
        <v>g0cf0a06AR1VG0o0xp0v0ntkqwemczd0s1u0</v>
      </c>
      <c r="O503" s="28" t="str">
        <f>ДАННЫЕ!$I503&amp;"g"&amp;B503&amp;A503&amp;"f"&amp;P503&amp;"c"&amp;IF(ДАННЫЕ!$U503&gt;0,1,0)&amp;"s"&amp;IF(ДАННЫЕ!$Q503&gt;0,IF(YEAR(ДАННЫЕ!$F$1)=YEAR(ДАННЫЕ!$Q503),IF(MONTH(ДАННЫЕ!$F$1)=MONTH(ДАННЫЕ!$Q503),111,11),1),0)&amp;"i"&amp;IF(ДАННЫЕ!$R503+ДАННЫЕ!$S503+ДАННЫЕ!$T503=0,0,1)&amp;"h"&amp;IF(ДАННЫЕ!$P503&gt;0,1,0)&amp;"p"&amp;IF(ДАННЫЕ!$CI503&gt;0,IF(YEAR(ДАННЫЕ!$F$1)=YEAR(ДАННЫЕ!$CI503),IF(MONTH(ДАННЫЕ!$F$1)=MONTH(ДАННЫЕ!$CI503),111,11),1),0)&amp;"d"&amp;IF(ДАННЫЕ!$CJ503&gt;0,IF(YEAR(ДАННЫЕ!$F$1)=YEAR(ДАННЫЕ!$CJ503),IF(MONTH(ДАННЫЕ!$F$1)=MONTH(ДАННЫЕ!$CJ503),111,11),1),0)&amp;"o"&amp;IF(ДАННЫЕ!$CK503&gt;0,IF(MONTH(ДАННЫЕ!$F$1)=MONTH(ДАННЫЕ!$CK503),111,11),0)&amp;"v"&amp;IF(ДАННЫЕ!$BE503&gt;0,IF(MONTH(ДАННЫЕ!$F$1)=MONTH(ДАННЫЕ!$BE503),111,11),0)</f>
        <v>g00f0c0s0i0h0p0d0o0v0</v>
      </c>
      <c r="P503" s="15">
        <f t="shared" si="23"/>
        <v>0</v>
      </c>
      <c r="Q503" s="15">
        <f>IF(ДАННЫЕ!$F$1&gt;ДАННЫЕ!$N503,IF(YEAR(ДАННЫЕ!$F$1)=YEAR(ДАННЫЕ!M503),1,0),0)</f>
        <v>0</v>
      </c>
      <c r="R503" s="15">
        <f>IF(ДАННЫЕ!$F$1&gt;ДАННЫЕ!$N503,IF(YEAR(ДАННЫЕ!$F$1)=YEAR(ДАННЫЕ!N503),1,0),0)</f>
        <v>0</v>
      </c>
      <c r="S503" s="15">
        <f>IF(ДАННЫЕ!$AA503="2А",1,IF(ДАННЫЕ!$AA503="2Б",2,IF(ДАННЫЕ!$AA503="2В",3,IF(ДАННЫЕ!$AA503=3,4,IF(ДАННЫЕ!$AA503="4А",5,IF(ДАННЫЕ!$AA503="4Б",6,IF(ДАННЫЕ!$AA503="4В",7,IF(ДАННЫЕ!$AA503=5,8,0))))))))</f>
        <v>0</v>
      </c>
      <c r="T503" s="15">
        <f>IF(OR(ДАННЫЕ!$AC503=2,ДАННЫЕ!$AD503=2,ДАННЫЕ!$AE503=2),2,IF(OR(ДАННЫЕ!$AC503=1,ДАННЫЕ!$AD503=1,ДАННЫЕ!$AE503=1),1,0))</f>
        <v>0</v>
      </c>
    </row>
    <row r="504" spans="1:20" ht="15" customHeight="1" x14ac:dyDescent="0.2">
      <c r="A504" s="78">
        <f>IF(B504&gt;0,IF(MONTH(ДАННЫЕ!$F$1)=MONTH(ДАННЫЕ!$B504),1,0),0)</f>
        <v>0</v>
      </c>
      <c r="B504" s="14">
        <f>IF(ДАННЫЕ!$B504&gt;0,IF(YEAR(ДАННЫЕ!$F$1)=YEAR(ДАННЫЕ!$B504),1,0),0)</f>
        <v>0</v>
      </c>
      <c r="C504" s="14">
        <f>IF(ДАННЫЕ!$CM504&gt;0,IF(YEAR(ДАННЫЕ!$F$1)=YEAR(ДАННЫЕ!$CM504),1,0),0)</f>
        <v>0</v>
      </c>
      <c r="D504" s="14">
        <f>IF(ДАННЫЕ!$CJ504&gt;0,IF(ДАННЫЕ!$CL504&gt;ДАННЫЕ!$F$1,1,IF(ДАННЫЕ!$CL504&gt;0,0,1)),0)</f>
        <v>0</v>
      </c>
      <c r="E504" s="43" t="str">
        <f ca="1">IF(ДАННЫЕ!$F$1&gt;0,IF(ДАННЫЕ!$G504&gt;0,DATEDIF(ДАННЫЕ!$G504,ДАННЫЕ!$F$1,"y"),""),IF(ДАННЫЕ!$G504&gt;0,DATEDIF(ДАННЫЕ!$G504,TODAY(),"y"),""))</f>
        <v/>
      </c>
      <c r="F504" s="43" t="str">
        <f xml:space="preserve"> IF(ДАННЫЕ!$F504="М",IF(E504&gt;=18,IF(E504&lt;60,1,""),""),"")&amp;IF(ДАННЫЕ!$F504="Ж",IF(E504&gt;=18,IF(E504&lt;55,1,""),""),"")</f>
        <v/>
      </c>
      <c r="G504" s="43" t="str">
        <f xml:space="preserve"> IF(ДАННЫЕ!$F504="М",IF(E504&gt;=60,2,""),"")&amp;IF(ДАННЫЕ!$F504="Ж",IF(E504&gt;=55,2,""),"")</f>
        <v/>
      </c>
      <c r="H504" s="43" t="str">
        <f t="shared" ca="1" si="21"/>
        <v/>
      </c>
      <c r="I504" s="43" t="str">
        <f t="shared" ca="1" si="22"/>
        <v>03</v>
      </c>
      <c r="J504" s="28" t="str">
        <f ca="1">ДАННЫЕ!$F504&amp;H504&amp;I504&amp;ДАННЫЕ!$I504&amp;"m"&amp;IF(ДАННЫЕ!$I504&gt;0,IF(ДАННЫЕ!$J504&gt;0,0,1),"")&amp;"f"&amp;IF(ДАННЫЕ!$R504&gt;0,IF(YEAR(ДАННЫЕ!$F$1)=YEAR(ДАННЫЕ!$R504),1,0),0)&amp;"z"&amp;ДАННЫЕ!$R504&amp;"p"&amp;ДАННЫЕ!$S504&amp;"i"&amp;ДАННЫЕ!$T504&amp;"h"&amp;ДАННЫЕ!$K504&amp;"be"&amp;ДАННЫЕ!$BI504&amp;"CD"&amp;IF(ДАННЫЕ!BF504&gt;500,4,IF(ДАННЫЕ!BF504&gt;350,3,IF(ДАННЫЕ!BF504&gt;200,2,IF(ДАННЫЕ!BF504&gt;0,1,0))))&amp;"g"&amp;B504&amp;"d"&amp;H504&amp;"l"&amp;ДАННЫЕ!AT504&amp;"a"&amp;ДАННЫЕ!$V504&amp;"v"&amp;R504&amp;"k"&amp;ДАННЫЕ!$U504&amp;"s"&amp;ДАННЫЕ!$Y504&amp;"t"&amp;ДАННЫЕ!$X504&amp;"b"&amp;IF(ДАННЫЕ!$Q504&gt;1,1,0)&amp;"PP"&amp;ДАННЫЕ!Z504&amp;"c"&amp;S504&amp;"x"&amp;IF(ДАННЫЕ!$BY504&gt;0,IF(YEAR(ДАННЫЕ!$F$1)=YEAR(ДАННЫЕ!$BY504),1,0),0)&amp;"n"&amp;IF(ДАННЫЕ!$BZ504&gt;0,IF(YEAR(ДАННЫЕ!$F$1)=YEAR(ДАННЫЕ!$BZ504),1,0),0)&amp;"u"&amp;D504&amp;"z"&amp;IF(ДАННЫЕ!$CL504&gt;0,IF(YEAR(ДАННЫЕ!$F$1)&gt;YEAR(ДАННЫЕ!$CL504),11,12),0)</f>
        <v>03mf0zpihbeCD0g0dlav0kstb0PPc0x0n0u0z0</v>
      </c>
      <c r="K504" s="28" t="str">
        <f ca="1">ДАННЫЕ!$I504&amp;"x"&amp;B504&amp;"w"&amp;IF(T504+ДАННЫЕ!AD504+ДАННЫЕ!AE504+ДАННЫЕ!AF504+ДАННЫЕ!AG504+ДАННЫЕ!AH504+ДАННЫЕ!$AL504+ДАННЫЕ!AI504+ДАННЫЕ!AJ504+ДАННЫЕ!AK504+ДАННЫЕ!AP504+ДАННЫЕ!AQ504+ДАННЫЕ!AR504+ДАННЫЕ!$AM504+ДАННЫЕ!$AN504+ДАННЫЕ!AS504+ДАННЫЕ!AT504&gt;0,1,0)&amp;IF(OR(T504=2,ДАННЫЕ!AD504=2,ДАННЫЕ!AE504=2,ДАННЫЕ!AF504=2,ДАННЫЕ!AG504=2,ДАННЫЕ!AH504=2,ДАННЫЕ!$AL504=2,ДАННЫЕ!AI504=2,ДАННЫЕ!AJ504=2,ДАННЫЕ!AK504=2,ДАННЫЕ!AP504=2,ДАННЫЕ!AQ504=2,ДАННЫЕ!AR504=2,ДАННЫЕ!$AM504=2,ДАННЫЕ!$AN504=2,ДАННЫЕ!AS504=2,ДАННЫЕ!AT504=2),2,0)&amp;"t"&amp;IF(T504&gt;0,"1"&amp;T504,"00")&amp;"f"&amp;IF(ДАННЫЕ!$AC504,"1"&amp;ДАННЫЕ!$AC504,"00")&amp;"b"&amp;IF(ДАННЫЕ!$AD504,"1"&amp;ДАННЫЕ!$AD504,"00")&amp;"g"&amp;IF(ДАННЫЕ!$AF504,"1"&amp;ДАННЫЕ!$AF504,"00")&amp;"c"&amp;IF(ДАННЫЕ!$AG504,"1"&amp;ДАННЫЕ!$AG504,"00")&amp;"i"&amp;IF(ДАННЫЕ!$AH504,"1"&amp;ДАННЫЕ!$AH504,"00")&amp;"r"&amp;IF(ДАННЫЕ!$AL504,"1"&amp;ДАННЫЕ!$AL504,"00")&amp;"m"&amp;IF(ДАННЫЕ!$AI504,"1"&amp;ДАННЫЕ!$AI504,"00")&amp;"hS"&amp;IF(ДАННЫЕ!$AJ504,"1"&amp;ДАННЫЕ!$AJ504,"00")&amp;"hZ"&amp;IF(ДАННЫЕ!$AK504,"1"&amp;ДАННЫЕ!$AK504,"00")&amp;"p"&amp;IF(ДАННЫЕ!$AP504,"1"&amp;ДАННЫЕ!$AP504,"00")&amp;"k"&amp;IF(ДАННЫЕ!$AQ504,"1"&amp;ДАННЫЕ!$AQ504,"00")&amp;"z"&amp;IF(ДАННЫЕ!$AR504,"1"&amp;ДАННЫЕ!$AR504,"00")&amp;"j"&amp;IF(ДАННЫЕ!$AM504,"1"&amp;ДАННЫЕ!$AM504,"00")&amp;"n"&amp;IF(ДАННЫЕ!$AN504,"1"&amp;ДАННЫЕ!$AN504,"00")&amp;"E"&amp;ДАННЫЕ!BI504&amp;"L"&amp;ДАННЫЕ!AO504&amp;"h"&amp;IF(ДАННЫЕ!$AU504&gt;0,1,0)&amp;"v"&amp;IF(ДАННЫЕ!$AW504&gt;0,1,0)&amp;"a"&amp;IF(ДАННЫЕ!$AS504,"1"&amp;ДАННЫЕ!$AS504,"00")&amp;"s"&amp;IF(ДАННЫЕ!$AT504,"1"&amp;ДАННЫЕ!$AT504,"00")&amp;"u"&amp;IF(ДАННЫЕ!$CJ504&gt;0,1,0)&amp;"y"&amp;B504&amp;"d"&amp;H504&amp;"e"&amp;F504&amp;G504</f>
        <v>x0w00t00f00b00g00c00i00r00m00hS00hZ00p00k00z00j00n00ELh0v0a00s00u0y0de</v>
      </c>
      <c r="L504" s="28" t="str">
        <f ca="1">ДАННЫЕ!$I504&amp;"VN"&amp;IF(ДАННЫЕ!AW504&gt;0,11,10)&amp;"CD"&amp;IF(ДАННЫЕ!BF504&gt;500,16,IF(ДАННЫЕ!BF504&gt;350,15,IF(ДАННЫЕ!BF504&gt;=200,14,IF(ДАННЫЕ!BF504&gt;=100,13,IF(ДАННЫЕ!BF504&gt;=50,12,IF(ДАННЫЕ!BF504&gt;0,11,10))))))&amp;"AR"&amp;IF(ДАННЫЕ!BX504&gt;0,1,0)&amp;"GD"&amp;B504&amp;"VV"&amp;IF(E504&gt;=5,IF(E504&lt;18,1,0),0)</f>
        <v>VN10CD10AR0GD0VV0</v>
      </c>
      <c r="M504" s="28" t="str">
        <f>ДАННЫЕ!$I504&amp;"b"&amp;ДАННЫЕ!$BI504&amp;"r"&amp;ДАННЫЕ!$BJ504&amp;"CD"&amp;IF(ДАННЫЕ!BF504&gt;0,IF(ДАННЫЕ!BF504&lt;200,1,IF(ДАННЫЕ!BF504&lt;350,2,3)),0)&amp;"h"&amp;IF(ДАННЫЕ!$BK504+ДАННЫЕ!$BL504+ДАННЫЕ!$BM504&gt;0,1,0)&amp;"x"&amp;ДАННЫЕ!$BK504&amp;"y"&amp;ДАННЫЕ!$BL504&amp;"z"&amp;ДАННЫЕ!$BM504&amp;"c"&amp;IF(ДАННЫЕ!$BK504+ДАННЫЕ!$BL504+ДАННЫЕ!$BM504=3,1,0)&amp;"a"&amp;IF(ДАННЫЕ!$BQ504+ДАННЫЕ!$BR504&gt;0,1,0)&amp;"d"&amp;ДАННЫЕ!$BQ504&amp;"v"&amp;ДАННЫЕ!$BR504&amp;"p"&amp;ДАННЫЕ!$BS504&amp;"n"&amp;ДАННЫЕ!$BU504&amp;"t"&amp;ДАННЫЕ!$BV504&amp;"o"&amp;ДАННЫЕ!$BT504&amp;"l"&amp;IF(ДАННЫЕ!$BN504&gt;0,1,0)&amp;ДАННЫЕ!$BN504&amp;"g"&amp;ДАННЫЕ!$BO504&amp;"s"&amp;ДАННЫЕ!$BP504&amp;"DZ"&amp;IF(ДАННЫЕ!B504-ДАННЫЕ!G504 &lt; 60,IF(ДАННЫЕ!B504-ДАННЫЕ!G504 &gt;= 0,1,0),0)&amp;"u"&amp;IF(ДАННЫЕ!$CJ504&gt;0,1,0)</f>
        <v>brCD0h0xyzc0a0dvpntol0gsDZ1u0</v>
      </c>
      <c r="N504" s="28" t="str">
        <f ca="1">ДАННЫЕ!$F504&amp;ДАННЫЕ!$I504&amp;"g"&amp;B504&amp;"cf"&amp;D504&amp;"a"&amp;IF(ДАННЫЕ!$BX504&gt;0,1,0)&amp;IF(ДАННЫЕ!$BF504&gt;500,1,IF(ДАННЫЕ!$BF504&gt;350,2,IF(ДАННЫЕ!$BF504&gt;=200,3,IF(ДАННЫЕ!$BF504&gt;=100,4,IF(ДАННЫЕ!$BF504&gt;=50,5,IF(ДАННЫЕ!$BF504&lt;50,6,0))))))&amp;"AR"&amp;IF(DATEDIF(ДАННЫЕ!$BX504,ДАННЫЕ!$F$1,"y")&gt;1,1,0)&amp;"VG"&amp;IF(ДАННЫЕ!$BH504="0",1,0)&amp;"o"&amp;IF(T504+ДАННЫЕ!$AF504+ДАННЫЕ!$AG504+ДАННЫЕ!$AH504+ДАННЫЕ!$AI504+ДАННЫЕ!$AJ504+ДАННЫЕ!$AP504+ДАННЫЕ!$AQ504+ДАННЫЕ!$AR504+ДАННЫЕ!$AU504+ДАННЫЕ!$AW504+ДАННЫЕ!$AS504+ДАННЫЕ!$AT504&gt;0,1,0)&amp;"x"&amp;ДАННЫЕ!$AG504&amp;"p"&amp;IF(ДАННЫЕ!$BY504&gt;0,1,0)&amp;"v"&amp;IF(ДАННЫЕ!$BZ504&gt;0,1,0)&amp;"n"&amp;ДАННЫЕ!$CA504&amp;"t"&amp;ДАННЫЕ!$AY504&amp;"k"&amp;ДАННЫЕ!$CB504&amp;"q"&amp;ДАННЫЕ!$CC504&amp;"w"&amp;ДАННЫЕ!$CD504&amp;"e"&amp;ДАННЫЕ!$CE504&amp;"m"&amp;ДАННЫЕ!$CF504&amp;"c"&amp;ДАННЫЕ!$CG504&amp;"z"&amp;ДАННЫЕ!$CH504&amp;"d"&amp;IF(H504=4,1,0)&amp;"s"&amp;IF(ДАННЫЕ!$J504=1,0,1)&amp;"u"&amp;IF(ДАННЫЕ!$CJ504&gt;0,1,0)</f>
        <v>g0cf0a06AR1VG0o0xp0v0ntkqwemczd0s1u0</v>
      </c>
      <c r="O504" s="28" t="str">
        <f>ДАННЫЕ!$I504&amp;"g"&amp;B504&amp;A504&amp;"f"&amp;P504&amp;"c"&amp;IF(ДАННЫЕ!$U504&gt;0,1,0)&amp;"s"&amp;IF(ДАННЫЕ!$Q504&gt;0,IF(YEAR(ДАННЫЕ!$F$1)=YEAR(ДАННЫЕ!$Q504),IF(MONTH(ДАННЫЕ!$F$1)=MONTH(ДАННЫЕ!$Q504),111,11),1),0)&amp;"i"&amp;IF(ДАННЫЕ!$R504+ДАННЫЕ!$S504+ДАННЫЕ!$T504=0,0,1)&amp;"h"&amp;IF(ДАННЫЕ!$P504&gt;0,1,0)&amp;"p"&amp;IF(ДАННЫЕ!$CI504&gt;0,IF(YEAR(ДАННЫЕ!$F$1)=YEAR(ДАННЫЕ!$CI504),IF(MONTH(ДАННЫЕ!$F$1)=MONTH(ДАННЫЕ!$CI504),111,11),1),0)&amp;"d"&amp;IF(ДАННЫЕ!$CJ504&gt;0,IF(YEAR(ДАННЫЕ!$F$1)=YEAR(ДАННЫЕ!$CJ504),IF(MONTH(ДАННЫЕ!$F$1)=MONTH(ДАННЫЕ!$CJ504),111,11),1),0)&amp;"o"&amp;IF(ДАННЫЕ!$CK504&gt;0,IF(MONTH(ДАННЫЕ!$F$1)=MONTH(ДАННЫЕ!$CK504),111,11),0)&amp;"v"&amp;IF(ДАННЫЕ!$BE504&gt;0,IF(MONTH(ДАННЫЕ!$F$1)=MONTH(ДАННЫЕ!$BE504),111,11),0)</f>
        <v>g00f0c0s0i0h0p0d0o0v0</v>
      </c>
      <c r="P504" s="15">
        <f t="shared" si="23"/>
        <v>0</v>
      </c>
      <c r="Q504" s="15">
        <f>IF(ДАННЫЕ!$F$1&gt;ДАННЫЕ!$N504,IF(YEAR(ДАННЫЕ!$F$1)=YEAR(ДАННЫЕ!M504),1,0),0)</f>
        <v>0</v>
      </c>
      <c r="R504" s="15">
        <f>IF(ДАННЫЕ!$F$1&gt;ДАННЫЕ!$N504,IF(YEAR(ДАННЫЕ!$F$1)=YEAR(ДАННЫЕ!N504),1,0),0)</f>
        <v>0</v>
      </c>
      <c r="S504" s="15">
        <f>IF(ДАННЫЕ!$AA504="2А",1,IF(ДАННЫЕ!$AA504="2Б",2,IF(ДАННЫЕ!$AA504="2В",3,IF(ДАННЫЕ!$AA504=3,4,IF(ДАННЫЕ!$AA504="4А",5,IF(ДАННЫЕ!$AA504="4Б",6,IF(ДАННЫЕ!$AA504="4В",7,IF(ДАННЫЕ!$AA504=5,8,0))))))))</f>
        <v>0</v>
      </c>
      <c r="T504" s="15">
        <f>IF(OR(ДАННЫЕ!$AC504=2,ДАННЫЕ!$AD504=2,ДАННЫЕ!$AE504=2),2,IF(OR(ДАННЫЕ!$AC504=1,ДАННЫЕ!$AD504=1,ДАННЫЕ!$AE504=1),1,0))</f>
        <v>0</v>
      </c>
    </row>
    <row r="505" spans="1:20" ht="15" customHeight="1" x14ac:dyDescent="0.2">
      <c r="A505" s="78">
        <f>IF(B505&gt;0,IF(MONTH(ДАННЫЕ!$F$1)=MONTH(ДАННЫЕ!$B505),1,0),0)</f>
        <v>0</v>
      </c>
      <c r="B505" s="14">
        <f>IF(ДАННЫЕ!$B505&gt;0,IF(YEAR(ДАННЫЕ!$F$1)=YEAR(ДАННЫЕ!$B505),1,0),0)</f>
        <v>0</v>
      </c>
      <c r="C505" s="14">
        <f>IF(ДАННЫЕ!$CM505&gt;0,IF(YEAR(ДАННЫЕ!$F$1)=YEAR(ДАННЫЕ!$CM505),1,0),0)</f>
        <v>0</v>
      </c>
      <c r="D505" s="14">
        <f>IF(ДАННЫЕ!$CJ505&gt;0,IF(ДАННЫЕ!$CL505&gt;ДАННЫЕ!$F$1,1,IF(ДАННЫЕ!$CL505&gt;0,0,1)),0)</f>
        <v>0</v>
      </c>
      <c r="E505" s="43" t="str">
        <f ca="1">IF(ДАННЫЕ!$F$1&gt;0,IF(ДАННЫЕ!$G505&gt;0,DATEDIF(ДАННЫЕ!$G505,ДАННЫЕ!$F$1,"y"),""),IF(ДАННЫЕ!$G505&gt;0,DATEDIF(ДАННЫЕ!$G505,TODAY(),"y"),""))</f>
        <v/>
      </c>
      <c r="F505" s="43" t="str">
        <f xml:space="preserve"> IF(ДАННЫЕ!$F505="М",IF(E505&gt;=18,IF(E505&lt;60,1,""),""),"")&amp;IF(ДАННЫЕ!$F505="Ж",IF(E505&gt;=18,IF(E505&lt;55,1,""),""),"")</f>
        <v/>
      </c>
      <c r="G505" s="43" t="str">
        <f xml:space="preserve"> IF(ДАННЫЕ!$F505="М",IF(E505&gt;=60,2,""),"")&amp;IF(ДАННЫЕ!$F505="Ж",IF(E505&gt;=55,2,""),"")</f>
        <v/>
      </c>
      <c r="H505" s="43" t="str">
        <f t="shared" ca="1" si="21"/>
        <v/>
      </c>
      <c r="I505" s="43" t="str">
        <f t="shared" ca="1" si="22"/>
        <v>03</v>
      </c>
      <c r="J505" s="28" t="str">
        <f ca="1">ДАННЫЕ!$F505&amp;H505&amp;I505&amp;ДАННЫЕ!$I505&amp;"m"&amp;IF(ДАННЫЕ!$I505&gt;0,IF(ДАННЫЕ!$J505&gt;0,0,1),"")&amp;"f"&amp;IF(ДАННЫЕ!$R505&gt;0,IF(YEAR(ДАННЫЕ!$F$1)=YEAR(ДАННЫЕ!$R505),1,0),0)&amp;"z"&amp;ДАННЫЕ!$R505&amp;"p"&amp;ДАННЫЕ!$S505&amp;"i"&amp;ДАННЫЕ!$T505&amp;"h"&amp;ДАННЫЕ!$K505&amp;"be"&amp;ДАННЫЕ!$BI505&amp;"CD"&amp;IF(ДАННЫЕ!BF505&gt;500,4,IF(ДАННЫЕ!BF505&gt;350,3,IF(ДАННЫЕ!BF505&gt;200,2,IF(ДАННЫЕ!BF505&gt;0,1,0))))&amp;"g"&amp;B505&amp;"d"&amp;H505&amp;"l"&amp;ДАННЫЕ!AT505&amp;"a"&amp;ДАННЫЕ!$V505&amp;"v"&amp;R505&amp;"k"&amp;ДАННЫЕ!$U505&amp;"s"&amp;ДАННЫЕ!$Y505&amp;"t"&amp;ДАННЫЕ!$X505&amp;"b"&amp;IF(ДАННЫЕ!$Q505&gt;1,1,0)&amp;"PP"&amp;ДАННЫЕ!Z505&amp;"c"&amp;S505&amp;"x"&amp;IF(ДАННЫЕ!$BY505&gt;0,IF(YEAR(ДАННЫЕ!$F$1)=YEAR(ДАННЫЕ!$BY505),1,0),0)&amp;"n"&amp;IF(ДАННЫЕ!$BZ505&gt;0,IF(YEAR(ДАННЫЕ!$F$1)=YEAR(ДАННЫЕ!$BZ505),1,0),0)&amp;"u"&amp;D505&amp;"z"&amp;IF(ДАННЫЕ!$CL505&gt;0,IF(YEAR(ДАННЫЕ!$F$1)&gt;YEAR(ДАННЫЕ!$CL505),11,12),0)</f>
        <v>03mf0zpihbeCD0g0dlav0kstb0PPc0x0n0u0z0</v>
      </c>
      <c r="K505" s="28" t="str">
        <f ca="1">ДАННЫЕ!$I505&amp;"x"&amp;B505&amp;"w"&amp;IF(T505+ДАННЫЕ!AD505+ДАННЫЕ!AE505+ДАННЫЕ!AF505+ДАННЫЕ!AG505+ДАННЫЕ!AH505+ДАННЫЕ!$AL505+ДАННЫЕ!AI505+ДАННЫЕ!AJ505+ДАННЫЕ!AK505+ДАННЫЕ!AP505+ДАННЫЕ!AQ505+ДАННЫЕ!AR505+ДАННЫЕ!$AM505+ДАННЫЕ!$AN505+ДАННЫЕ!AS505+ДАННЫЕ!AT505&gt;0,1,0)&amp;IF(OR(T505=2,ДАННЫЕ!AD505=2,ДАННЫЕ!AE505=2,ДАННЫЕ!AF505=2,ДАННЫЕ!AG505=2,ДАННЫЕ!AH505=2,ДАННЫЕ!$AL505=2,ДАННЫЕ!AI505=2,ДАННЫЕ!AJ505=2,ДАННЫЕ!AK505=2,ДАННЫЕ!AP505=2,ДАННЫЕ!AQ505=2,ДАННЫЕ!AR505=2,ДАННЫЕ!$AM505=2,ДАННЫЕ!$AN505=2,ДАННЫЕ!AS505=2,ДАННЫЕ!AT505=2),2,0)&amp;"t"&amp;IF(T505&gt;0,"1"&amp;T505,"00")&amp;"f"&amp;IF(ДАННЫЕ!$AC505,"1"&amp;ДАННЫЕ!$AC505,"00")&amp;"b"&amp;IF(ДАННЫЕ!$AD505,"1"&amp;ДАННЫЕ!$AD505,"00")&amp;"g"&amp;IF(ДАННЫЕ!$AF505,"1"&amp;ДАННЫЕ!$AF505,"00")&amp;"c"&amp;IF(ДАННЫЕ!$AG505,"1"&amp;ДАННЫЕ!$AG505,"00")&amp;"i"&amp;IF(ДАННЫЕ!$AH505,"1"&amp;ДАННЫЕ!$AH505,"00")&amp;"r"&amp;IF(ДАННЫЕ!$AL505,"1"&amp;ДАННЫЕ!$AL505,"00")&amp;"m"&amp;IF(ДАННЫЕ!$AI505,"1"&amp;ДАННЫЕ!$AI505,"00")&amp;"hS"&amp;IF(ДАННЫЕ!$AJ505,"1"&amp;ДАННЫЕ!$AJ505,"00")&amp;"hZ"&amp;IF(ДАННЫЕ!$AK505,"1"&amp;ДАННЫЕ!$AK505,"00")&amp;"p"&amp;IF(ДАННЫЕ!$AP505,"1"&amp;ДАННЫЕ!$AP505,"00")&amp;"k"&amp;IF(ДАННЫЕ!$AQ505,"1"&amp;ДАННЫЕ!$AQ505,"00")&amp;"z"&amp;IF(ДАННЫЕ!$AR505,"1"&amp;ДАННЫЕ!$AR505,"00")&amp;"j"&amp;IF(ДАННЫЕ!$AM505,"1"&amp;ДАННЫЕ!$AM505,"00")&amp;"n"&amp;IF(ДАННЫЕ!$AN505,"1"&amp;ДАННЫЕ!$AN505,"00")&amp;"E"&amp;ДАННЫЕ!BI505&amp;"L"&amp;ДАННЫЕ!AO505&amp;"h"&amp;IF(ДАННЫЕ!$AU505&gt;0,1,0)&amp;"v"&amp;IF(ДАННЫЕ!$AW505&gt;0,1,0)&amp;"a"&amp;IF(ДАННЫЕ!$AS505,"1"&amp;ДАННЫЕ!$AS505,"00")&amp;"s"&amp;IF(ДАННЫЕ!$AT505,"1"&amp;ДАННЫЕ!$AT505,"00")&amp;"u"&amp;IF(ДАННЫЕ!$CJ505&gt;0,1,0)&amp;"y"&amp;B505&amp;"d"&amp;H505&amp;"e"&amp;F505&amp;G505</f>
        <v>x0w00t00f00b00g00c00i00r00m00hS00hZ00p00k00z00j00n00ELh0v0a00s00u0y0de</v>
      </c>
      <c r="L505" s="28" t="str">
        <f ca="1">ДАННЫЕ!$I505&amp;"VN"&amp;IF(ДАННЫЕ!AW505&gt;0,11,10)&amp;"CD"&amp;IF(ДАННЫЕ!BF505&gt;500,16,IF(ДАННЫЕ!BF505&gt;350,15,IF(ДАННЫЕ!BF505&gt;=200,14,IF(ДАННЫЕ!BF505&gt;=100,13,IF(ДАННЫЕ!BF505&gt;=50,12,IF(ДАННЫЕ!BF505&gt;0,11,10))))))&amp;"AR"&amp;IF(ДАННЫЕ!BX505&gt;0,1,0)&amp;"GD"&amp;B505&amp;"VV"&amp;IF(E505&gt;=5,IF(E505&lt;18,1,0),0)</f>
        <v>VN10CD10AR0GD0VV0</v>
      </c>
      <c r="M505" s="28" t="str">
        <f>ДАННЫЕ!$I505&amp;"b"&amp;ДАННЫЕ!$BI505&amp;"r"&amp;ДАННЫЕ!$BJ505&amp;"CD"&amp;IF(ДАННЫЕ!BF505&gt;0,IF(ДАННЫЕ!BF505&lt;200,1,IF(ДАННЫЕ!BF505&lt;350,2,3)),0)&amp;"h"&amp;IF(ДАННЫЕ!$BK505+ДАННЫЕ!$BL505+ДАННЫЕ!$BM505&gt;0,1,0)&amp;"x"&amp;ДАННЫЕ!$BK505&amp;"y"&amp;ДАННЫЕ!$BL505&amp;"z"&amp;ДАННЫЕ!$BM505&amp;"c"&amp;IF(ДАННЫЕ!$BK505+ДАННЫЕ!$BL505+ДАННЫЕ!$BM505=3,1,0)&amp;"a"&amp;IF(ДАННЫЕ!$BQ505+ДАННЫЕ!$BR505&gt;0,1,0)&amp;"d"&amp;ДАННЫЕ!$BQ505&amp;"v"&amp;ДАННЫЕ!$BR505&amp;"p"&amp;ДАННЫЕ!$BS505&amp;"n"&amp;ДАННЫЕ!$BU505&amp;"t"&amp;ДАННЫЕ!$BV505&amp;"o"&amp;ДАННЫЕ!$BT505&amp;"l"&amp;IF(ДАННЫЕ!$BN505&gt;0,1,0)&amp;ДАННЫЕ!$BN505&amp;"g"&amp;ДАННЫЕ!$BO505&amp;"s"&amp;ДАННЫЕ!$BP505&amp;"DZ"&amp;IF(ДАННЫЕ!B505-ДАННЫЕ!G505 &lt; 60,IF(ДАННЫЕ!B505-ДАННЫЕ!G505 &gt;= 0,1,0),0)&amp;"u"&amp;IF(ДАННЫЕ!$CJ505&gt;0,1,0)</f>
        <v>brCD0h0xyzc0a0dvpntol0gsDZ1u0</v>
      </c>
      <c r="N505" s="28" t="str">
        <f ca="1">ДАННЫЕ!$F505&amp;ДАННЫЕ!$I505&amp;"g"&amp;B505&amp;"cf"&amp;D505&amp;"a"&amp;IF(ДАННЫЕ!$BX505&gt;0,1,0)&amp;IF(ДАННЫЕ!$BF505&gt;500,1,IF(ДАННЫЕ!$BF505&gt;350,2,IF(ДАННЫЕ!$BF505&gt;=200,3,IF(ДАННЫЕ!$BF505&gt;=100,4,IF(ДАННЫЕ!$BF505&gt;=50,5,IF(ДАННЫЕ!$BF505&lt;50,6,0))))))&amp;"AR"&amp;IF(DATEDIF(ДАННЫЕ!$BX505,ДАННЫЕ!$F$1,"y")&gt;1,1,0)&amp;"VG"&amp;IF(ДАННЫЕ!$BH505="0",1,0)&amp;"o"&amp;IF(T505+ДАННЫЕ!$AF505+ДАННЫЕ!$AG505+ДАННЫЕ!$AH505+ДАННЫЕ!$AI505+ДАННЫЕ!$AJ505+ДАННЫЕ!$AP505+ДАННЫЕ!$AQ505+ДАННЫЕ!$AR505+ДАННЫЕ!$AU505+ДАННЫЕ!$AW505+ДАННЫЕ!$AS505+ДАННЫЕ!$AT505&gt;0,1,0)&amp;"x"&amp;ДАННЫЕ!$AG505&amp;"p"&amp;IF(ДАННЫЕ!$BY505&gt;0,1,0)&amp;"v"&amp;IF(ДАННЫЕ!$BZ505&gt;0,1,0)&amp;"n"&amp;ДАННЫЕ!$CA505&amp;"t"&amp;ДАННЫЕ!$AY505&amp;"k"&amp;ДАННЫЕ!$CB505&amp;"q"&amp;ДАННЫЕ!$CC505&amp;"w"&amp;ДАННЫЕ!$CD505&amp;"e"&amp;ДАННЫЕ!$CE505&amp;"m"&amp;ДАННЫЕ!$CF505&amp;"c"&amp;ДАННЫЕ!$CG505&amp;"z"&amp;ДАННЫЕ!$CH505&amp;"d"&amp;IF(H505=4,1,0)&amp;"s"&amp;IF(ДАННЫЕ!$J505=1,0,1)&amp;"u"&amp;IF(ДАННЫЕ!$CJ505&gt;0,1,0)</f>
        <v>g0cf0a06AR1VG0o0xp0v0ntkqwemczd0s1u0</v>
      </c>
      <c r="O505" s="28" t="str">
        <f>ДАННЫЕ!$I505&amp;"g"&amp;B505&amp;A505&amp;"f"&amp;P505&amp;"c"&amp;IF(ДАННЫЕ!$U505&gt;0,1,0)&amp;"s"&amp;IF(ДАННЫЕ!$Q505&gt;0,IF(YEAR(ДАННЫЕ!$F$1)=YEAR(ДАННЫЕ!$Q505),IF(MONTH(ДАННЫЕ!$F$1)=MONTH(ДАННЫЕ!$Q505),111,11),1),0)&amp;"i"&amp;IF(ДАННЫЕ!$R505+ДАННЫЕ!$S505+ДАННЫЕ!$T505=0,0,1)&amp;"h"&amp;IF(ДАННЫЕ!$P505&gt;0,1,0)&amp;"p"&amp;IF(ДАННЫЕ!$CI505&gt;0,IF(YEAR(ДАННЫЕ!$F$1)=YEAR(ДАННЫЕ!$CI505),IF(MONTH(ДАННЫЕ!$F$1)=MONTH(ДАННЫЕ!$CI505),111,11),1),0)&amp;"d"&amp;IF(ДАННЫЕ!$CJ505&gt;0,IF(YEAR(ДАННЫЕ!$F$1)=YEAR(ДАННЫЕ!$CJ505),IF(MONTH(ДАННЫЕ!$F$1)=MONTH(ДАННЫЕ!$CJ505),111,11),1),0)&amp;"o"&amp;IF(ДАННЫЕ!$CK505&gt;0,IF(MONTH(ДАННЫЕ!$F$1)=MONTH(ДАННЫЕ!$CK505),111,11),0)&amp;"v"&amp;IF(ДАННЫЕ!$BE505&gt;0,IF(MONTH(ДАННЫЕ!$F$1)=MONTH(ДАННЫЕ!$BE505),111,11),0)</f>
        <v>g00f0c0s0i0h0p0d0o0v0</v>
      </c>
      <c r="P505" s="15">
        <f t="shared" si="23"/>
        <v>0</v>
      </c>
      <c r="Q505" s="15">
        <f>IF(ДАННЫЕ!$F$1&gt;ДАННЫЕ!$N505,IF(YEAR(ДАННЫЕ!$F$1)=YEAR(ДАННЫЕ!M505),1,0),0)</f>
        <v>0</v>
      </c>
      <c r="R505" s="15">
        <f>IF(ДАННЫЕ!$F$1&gt;ДАННЫЕ!$N505,IF(YEAR(ДАННЫЕ!$F$1)=YEAR(ДАННЫЕ!N505),1,0),0)</f>
        <v>0</v>
      </c>
      <c r="S505" s="15">
        <f>IF(ДАННЫЕ!$AA505="2А",1,IF(ДАННЫЕ!$AA505="2Б",2,IF(ДАННЫЕ!$AA505="2В",3,IF(ДАННЫЕ!$AA505=3,4,IF(ДАННЫЕ!$AA505="4А",5,IF(ДАННЫЕ!$AA505="4Б",6,IF(ДАННЫЕ!$AA505="4В",7,IF(ДАННЫЕ!$AA505=5,8,0))))))))</f>
        <v>0</v>
      </c>
      <c r="T505" s="15">
        <f>IF(OR(ДАННЫЕ!$AC505=2,ДАННЫЕ!$AD505=2,ДАННЫЕ!$AE505=2),2,IF(OR(ДАННЫЕ!$AC505=1,ДАННЫЕ!$AD505=1,ДАННЫЕ!$AE505=1),1,0))</f>
        <v>0</v>
      </c>
    </row>
    <row r="506" spans="1:20" ht="15" customHeight="1" x14ac:dyDescent="0.2">
      <c r="A506" s="78">
        <f>IF(B506&gt;0,IF(MONTH(ДАННЫЕ!$F$1)=MONTH(ДАННЫЕ!$B506),1,0),0)</f>
        <v>0</v>
      </c>
      <c r="B506" s="14">
        <f>IF(ДАННЫЕ!$B506&gt;0,IF(YEAR(ДАННЫЕ!$F$1)=YEAR(ДАННЫЕ!$B506),1,0),0)</f>
        <v>0</v>
      </c>
      <c r="C506" s="14">
        <f>IF(ДАННЫЕ!$CM506&gt;0,IF(YEAR(ДАННЫЕ!$F$1)=YEAR(ДАННЫЕ!$CM506),1,0),0)</f>
        <v>0</v>
      </c>
      <c r="D506" s="14">
        <f>IF(ДАННЫЕ!$CJ506&gt;0,IF(ДАННЫЕ!$CL506&gt;ДАННЫЕ!$F$1,1,IF(ДАННЫЕ!$CL506&gt;0,0,1)),0)</f>
        <v>0</v>
      </c>
      <c r="E506" s="43" t="str">
        <f ca="1">IF(ДАННЫЕ!$F$1&gt;0,IF(ДАННЫЕ!$G506&gt;0,DATEDIF(ДАННЫЕ!$G506,ДАННЫЕ!$F$1,"y"),""),IF(ДАННЫЕ!$G506&gt;0,DATEDIF(ДАННЫЕ!$G506,TODAY(),"y"),""))</f>
        <v/>
      </c>
      <c r="F506" s="43" t="str">
        <f xml:space="preserve"> IF(ДАННЫЕ!$F506="М",IF(E506&gt;=18,IF(E506&lt;60,1,""),""),"")&amp;IF(ДАННЫЕ!$F506="Ж",IF(E506&gt;=18,IF(E506&lt;55,1,""),""),"")</f>
        <v/>
      </c>
      <c r="G506" s="43" t="str">
        <f xml:space="preserve"> IF(ДАННЫЕ!$F506="М",IF(E506&gt;=60,2,""),"")&amp;IF(ДАННЫЕ!$F506="Ж",IF(E506&gt;=55,2,""),"")</f>
        <v/>
      </c>
      <c r="H506" s="43" t="str">
        <f t="shared" ca="1" si="21"/>
        <v/>
      </c>
      <c r="I506" s="43" t="str">
        <f t="shared" ca="1" si="22"/>
        <v>03</v>
      </c>
      <c r="J506" s="28" t="str">
        <f ca="1">ДАННЫЕ!$F506&amp;H506&amp;I506&amp;ДАННЫЕ!$I506&amp;"m"&amp;IF(ДАННЫЕ!$I506&gt;0,IF(ДАННЫЕ!$J506&gt;0,0,1),"")&amp;"f"&amp;IF(ДАННЫЕ!$R506&gt;0,IF(YEAR(ДАННЫЕ!$F$1)=YEAR(ДАННЫЕ!$R506),1,0),0)&amp;"z"&amp;ДАННЫЕ!$R506&amp;"p"&amp;ДАННЫЕ!$S506&amp;"i"&amp;ДАННЫЕ!$T506&amp;"h"&amp;ДАННЫЕ!$K506&amp;"be"&amp;ДАННЫЕ!$BI506&amp;"CD"&amp;IF(ДАННЫЕ!BF506&gt;500,4,IF(ДАННЫЕ!BF506&gt;350,3,IF(ДАННЫЕ!BF506&gt;200,2,IF(ДАННЫЕ!BF506&gt;0,1,0))))&amp;"g"&amp;B506&amp;"d"&amp;H506&amp;"l"&amp;ДАННЫЕ!AT506&amp;"a"&amp;ДАННЫЕ!$V506&amp;"v"&amp;R506&amp;"k"&amp;ДАННЫЕ!$U506&amp;"s"&amp;ДАННЫЕ!$Y506&amp;"t"&amp;ДАННЫЕ!$X506&amp;"b"&amp;IF(ДАННЫЕ!$Q506&gt;1,1,0)&amp;"PP"&amp;ДАННЫЕ!Z506&amp;"c"&amp;S506&amp;"x"&amp;IF(ДАННЫЕ!$BY506&gt;0,IF(YEAR(ДАННЫЕ!$F$1)=YEAR(ДАННЫЕ!$BY506),1,0),0)&amp;"n"&amp;IF(ДАННЫЕ!$BZ506&gt;0,IF(YEAR(ДАННЫЕ!$F$1)=YEAR(ДАННЫЕ!$BZ506),1,0),0)&amp;"u"&amp;D506&amp;"z"&amp;IF(ДАННЫЕ!$CL506&gt;0,IF(YEAR(ДАННЫЕ!$F$1)&gt;YEAR(ДАННЫЕ!$CL506),11,12),0)</f>
        <v>03mf0zpihbeCD0g0dlav0kstb0PPc0x0n0u0z0</v>
      </c>
      <c r="K506" s="28" t="str">
        <f ca="1">ДАННЫЕ!$I506&amp;"x"&amp;B506&amp;"w"&amp;IF(T506+ДАННЫЕ!AD506+ДАННЫЕ!AE506+ДАННЫЕ!AF506+ДАННЫЕ!AG506+ДАННЫЕ!AH506+ДАННЫЕ!$AL506+ДАННЫЕ!AI506+ДАННЫЕ!AJ506+ДАННЫЕ!AK506+ДАННЫЕ!AP506+ДАННЫЕ!AQ506+ДАННЫЕ!AR506+ДАННЫЕ!$AM506+ДАННЫЕ!$AN506+ДАННЫЕ!AS506+ДАННЫЕ!AT506&gt;0,1,0)&amp;IF(OR(T506=2,ДАННЫЕ!AD506=2,ДАННЫЕ!AE506=2,ДАННЫЕ!AF506=2,ДАННЫЕ!AG506=2,ДАННЫЕ!AH506=2,ДАННЫЕ!$AL506=2,ДАННЫЕ!AI506=2,ДАННЫЕ!AJ506=2,ДАННЫЕ!AK506=2,ДАННЫЕ!AP506=2,ДАННЫЕ!AQ506=2,ДАННЫЕ!AR506=2,ДАННЫЕ!$AM506=2,ДАННЫЕ!$AN506=2,ДАННЫЕ!AS506=2,ДАННЫЕ!AT506=2),2,0)&amp;"t"&amp;IF(T506&gt;0,"1"&amp;T506,"00")&amp;"f"&amp;IF(ДАННЫЕ!$AC506,"1"&amp;ДАННЫЕ!$AC506,"00")&amp;"b"&amp;IF(ДАННЫЕ!$AD506,"1"&amp;ДАННЫЕ!$AD506,"00")&amp;"g"&amp;IF(ДАННЫЕ!$AF506,"1"&amp;ДАННЫЕ!$AF506,"00")&amp;"c"&amp;IF(ДАННЫЕ!$AG506,"1"&amp;ДАННЫЕ!$AG506,"00")&amp;"i"&amp;IF(ДАННЫЕ!$AH506,"1"&amp;ДАННЫЕ!$AH506,"00")&amp;"r"&amp;IF(ДАННЫЕ!$AL506,"1"&amp;ДАННЫЕ!$AL506,"00")&amp;"m"&amp;IF(ДАННЫЕ!$AI506,"1"&amp;ДАННЫЕ!$AI506,"00")&amp;"hS"&amp;IF(ДАННЫЕ!$AJ506,"1"&amp;ДАННЫЕ!$AJ506,"00")&amp;"hZ"&amp;IF(ДАННЫЕ!$AK506,"1"&amp;ДАННЫЕ!$AK506,"00")&amp;"p"&amp;IF(ДАННЫЕ!$AP506,"1"&amp;ДАННЫЕ!$AP506,"00")&amp;"k"&amp;IF(ДАННЫЕ!$AQ506,"1"&amp;ДАННЫЕ!$AQ506,"00")&amp;"z"&amp;IF(ДАННЫЕ!$AR506,"1"&amp;ДАННЫЕ!$AR506,"00")&amp;"j"&amp;IF(ДАННЫЕ!$AM506,"1"&amp;ДАННЫЕ!$AM506,"00")&amp;"n"&amp;IF(ДАННЫЕ!$AN506,"1"&amp;ДАННЫЕ!$AN506,"00")&amp;"E"&amp;ДАННЫЕ!BI506&amp;"L"&amp;ДАННЫЕ!AO506&amp;"h"&amp;IF(ДАННЫЕ!$AU506&gt;0,1,0)&amp;"v"&amp;IF(ДАННЫЕ!$AW506&gt;0,1,0)&amp;"a"&amp;IF(ДАННЫЕ!$AS506,"1"&amp;ДАННЫЕ!$AS506,"00")&amp;"s"&amp;IF(ДАННЫЕ!$AT506,"1"&amp;ДАННЫЕ!$AT506,"00")&amp;"u"&amp;IF(ДАННЫЕ!$CJ506&gt;0,1,0)&amp;"y"&amp;B506&amp;"d"&amp;H506&amp;"e"&amp;F506&amp;G506</f>
        <v>x0w00t00f00b00g00c00i00r00m00hS00hZ00p00k00z00j00n00ELh0v0a00s00u0y0de</v>
      </c>
      <c r="L506" s="28" t="str">
        <f ca="1">ДАННЫЕ!$I506&amp;"VN"&amp;IF(ДАННЫЕ!AW506&gt;0,11,10)&amp;"CD"&amp;IF(ДАННЫЕ!BF506&gt;500,16,IF(ДАННЫЕ!BF506&gt;350,15,IF(ДАННЫЕ!BF506&gt;=200,14,IF(ДАННЫЕ!BF506&gt;=100,13,IF(ДАННЫЕ!BF506&gt;=50,12,IF(ДАННЫЕ!BF506&gt;0,11,10))))))&amp;"AR"&amp;IF(ДАННЫЕ!BX506&gt;0,1,0)&amp;"GD"&amp;B506&amp;"VV"&amp;IF(E506&gt;=5,IF(E506&lt;18,1,0),0)</f>
        <v>VN10CD10AR0GD0VV0</v>
      </c>
      <c r="M506" s="28" t="str">
        <f>ДАННЫЕ!$I506&amp;"b"&amp;ДАННЫЕ!$BI506&amp;"r"&amp;ДАННЫЕ!$BJ506&amp;"CD"&amp;IF(ДАННЫЕ!BF506&gt;0,IF(ДАННЫЕ!BF506&lt;200,1,IF(ДАННЫЕ!BF506&lt;350,2,3)),0)&amp;"h"&amp;IF(ДАННЫЕ!$BK506+ДАННЫЕ!$BL506+ДАННЫЕ!$BM506&gt;0,1,0)&amp;"x"&amp;ДАННЫЕ!$BK506&amp;"y"&amp;ДАННЫЕ!$BL506&amp;"z"&amp;ДАННЫЕ!$BM506&amp;"c"&amp;IF(ДАННЫЕ!$BK506+ДАННЫЕ!$BL506+ДАННЫЕ!$BM506=3,1,0)&amp;"a"&amp;IF(ДАННЫЕ!$BQ506+ДАННЫЕ!$BR506&gt;0,1,0)&amp;"d"&amp;ДАННЫЕ!$BQ506&amp;"v"&amp;ДАННЫЕ!$BR506&amp;"p"&amp;ДАННЫЕ!$BS506&amp;"n"&amp;ДАННЫЕ!$BU506&amp;"t"&amp;ДАННЫЕ!$BV506&amp;"o"&amp;ДАННЫЕ!$BT506&amp;"l"&amp;IF(ДАННЫЕ!$BN506&gt;0,1,0)&amp;ДАННЫЕ!$BN506&amp;"g"&amp;ДАННЫЕ!$BO506&amp;"s"&amp;ДАННЫЕ!$BP506&amp;"DZ"&amp;IF(ДАННЫЕ!B506-ДАННЫЕ!G506 &lt; 60,IF(ДАННЫЕ!B506-ДАННЫЕ!G506 &gt;= 0,1,0),0)&amp;"u"&amp;IF(ДАННЫЕ!$CJ506&gt;0,1,0)</f>
        <v>brCD0h0xyzc0a0dvpntol0gsDZ1u0</v>
      </c>
      <c r="N506" s="28" t="str">
        <f ca="1">ДАННЫЕ!$F506&amp;ДАННЫЕ!$I506&amp;"g"&amp;B506&amp;"cf"&amp;D506&amp;"a"&amp;IF(ДАННЫЕ!$BX506&gt;0,1,0)&amp;IF(ДАННЫЕ!$BF506&gt;500,1,IF(ДАННЫЕ!$BF506&gt;350,2,IF(ДАННЫЕ!$BF506&gt;=200,3,IF(ДАННЫЕ!$BF506&gt;=100,4,IF(ДАННЫЕ!$BF506&gt;=50,5,IF(ДАННЫЕ!$BF506&lt;50,6,0))))))&amp;"AR"&amp;IF(DATEDIF(ДАННЫЕ!$BX506,ДАННЫЕ!$F$1,"y")&gt;1,1,0)&amp;"VG"&amp;IF(ДАННЫЕ!$BH506="0",1,0)&amp;"o"&amp;IF(T506+ДАННЫЕ!$AF506+ДАННЫЕ!$AG506+ДАННЫЕ!$AH506+ДАННЫЕ!$AI506+ДАННЫЕ!$AJ506+ДАННЫЕ!$AP506+ДАННЫЕ!$AQ506+ДАННЫЕ!$AR506+ДАННЫЕ!$AU506+ДАННЫЕ!$AW506+ДАННЫЕ!$AS506+ДАННЫЕ!$AT506&gt;0,1,0)&amp;"x"&amp;ДАННЫЕ!$AG506&amp;"p"&amp;IF(ДАННЫЕ!$BY506&gt;0,1,0)&amp;"v"&amp;IF(ДАННЫЕ!$BZ506&gt;0,1,0)&amp;"n"&amp;ДАННЫЕ!$CA506&amp;"t"&amp;ДАННЫЕ!$AY506&amp;"k"&amp;ДАННЫЕ!$CB506&amp;"q"&amp;ДАННЫЕ!$CC506&amp;"w"&amp;ДАННЫЕ!$CD506&amp;"e"&amp;ДАННЫЕ!$CE506&amp;"m"&amp;ДАННЫЕ!$CF506&amp;"c"&amp;ДАННЫЕ!$CG506&amp;"z"&amp;ДАННЫЕ!$CH506&amp;"d"&amp;IF(H506=4,1,0)&amp;"s"&amp;IF(ДАННЫЕ!$J506=1,0,1)&amp;"u"&amp;IF(ДАННЫЕ!$CJ506&gt;0,1,0)</f>
        <v>g0cf0a06AR1VG0o0xp0v0ntkqwemczd0s1u0</v>
      </c>
      <c r="O506" s="28" t="str">
        <f>ДАННЫЕ!$I506&amp;"g"&amp;B506&amp;A506&amp;"f"&amp;P506&amp;"c"&amp;IF(ДАННЫЕ!$U506&gt;0,1,0)&amp;"s"&amp;IF(ДАННЫЕ!$Q506&gt;0,IF(YEAR(ДАННЫЕ!$F$1)=YEAR(ДАННЫЕ!$Q506),IF(MONTH(ДАННЫЕ!$F$1)=MONTH(ДАННЫЕ!$Q506),111,11),1),0)&amp;"i"&amp;IF(ДАННЫЕ!$R506+ДАННЫЕ!$S506+ДАННЫЕ!$T506=0,0,1)&amp;"h"&amp;IF(ДАННЫЕ!$P506&gt;0,1,0)&amp;"p"&amp;IF(ДАННЫЕ!$CI506&gt;0,IF(YEAR(ДАННЫЕ!$F$1)=YEAR(ДАННЫЕ!$CI506),IF(MONTH(ДАННЫЕ!$F$1)=MONTH(ДАННЫЕ!$CI506),111,11),1),0)&amp;"d"&amp;IF(ДАННЫЕ!$CJ506&gt;0,IF(YEAR(ДАННЫЕ!$F$1)=YEAR(ДАННЫЕ!$CJ506),IF(MONTH(ДАННЫЕ!$F$1)=MONTH(ДАННЫЕ!$CJ506),111,11),1),0)&amp;"o"&amp;IF(ДАННЫЕ!$CK506&gt;0,IF(MONTH(ДАННЫЕ!$F$1)=MONTH(ДАННЫЕ!$CK506),111,11),0)&amp;"v"&amp;IF(ДАННЫЕ!$BE506&gt;0,IF(MONTH(ДАННЫЕ!$F$1)=MONTH(ДАННЫЕ!$BE506),111,11),0)</f>
        <v>g00f0c0s0i0h0p0d0o0v0</v>
      </c>
      <c r="P506" s="15">
        <f t="shared" si="23"/>
        <v>0</v>
      </c>
      <c r="Q506" s="15">
        <f>IF(ДАННЫЕ!$F$1&gt;ДАННЫЕ!$N506,IF(YEAR(ДАННЫЕ!$F$1)=YEAR(ДАННЫЕ!M506),1,0),0)</f>
        <v>0</v>
      </c>
      <c r="R506" s="15">
        <f>IF(ДАННЫЕ!$F$1&gt;ДАННЫЕ!$N506,IF(YEAR(ДАННЫЕ!$F$1)=YEAR(ДАННЫЕ!N506),1,0),0)</f>
        <v>0</v>
      </c>
      <c r="S506" s="15">
        <f>IF(ДАННЫЕ!$AA506="2А",1,IF(ДАННЫЕ!$AA506="2Б",2,IF(ДАННЫЕ!$AA506="2В",3,IF(ДАННЫЕ!$AA506=3,4,IF(ДАННЫЕ!$AA506="4А",5,IF(ДАННЫЕ!$AA506="4Б",6,IF(ДАННЫЕ!$AA506="4В",7,IF(ДАННЫЕ!$AA506=5,8,0))))))))</f>
        <v>0</v>
      </c>
      <c r="T506" s="15">
        <f>IF(OR(ДАННЫЕ!$AC506=2,ДАННЫЕ!$AD506=2,ДАННЫЕ!$AE506=2),2,IF(OR(ДАННЫЕ!$AC506=1,ДАННЫЕ!$AD506=1,ДАННЫЕ!$AE506=1),1,0))</f>
        <v>0</v>
      </c>
    </row>
    <row r="507" spans="1:20" ht="15" customHeight="1" x14ac:dyDescent="0.2">
      <c r="A507" s="78">
        <f>IF(B507&gt;0,IF(MONTH(ДАННЫЕ!$F$1)=MONTH(ДАННЫЕ!$B507),1,0),0)</f>
        <v>0</v>
      </c>
      <c r="B507" s="14">
        <f>IF(ДАННЫЕ!$B507&gt;0,IF(YEAR(ДАННЫЕ!$F$1)=YEAR(ДАННЫЕ!$B507),1,0),0)</f>
        <v>0</v>
      </c>
      <c r="C507" s="14">
        <f>IF(ДАННЫЕ!$CM507&gt;0,IF(YEAR(ДАННЫЕ!$F$1)=YEAR(ДАННЫЕ!$CM507),1,0),0)</f>
        <v>0</v>
      </c>
      <c r="D507" s="14">
        <f>IF(ДАННЫЕ!$CJ507&gt;0,IF(ДАННЫЕ!$CL507&gt;ДАННЫЕ!$F$1,1,IF(ДАННЫЕ!$CL507&gt;0,0,1)),0)</f>
        <v>0</v>
      </c>
      <c r="E507" s="43" t="str">
        <f ca="1">IF(ДАННЫЕ!$F$1&gt;0,IF(ДАННЫЕ!$G507&gt;0,DATEDIF(ДАННЫЕ!$G507,ДАННЫЕ!$F$1,"y"),""),IF(ДАННЫЕ!$G507&gt;0,DATEDIF(ДАННЫЕ!$G507,TODAY(),"y"),""))</f>
        <v/>
      </c>
      <c r="F507" s="43" t="str">
        <f xml:space="preserve"> IF(ДАННЫЕ!$F507="М",IF(E507&gt;=18,IF(E507&lt;60,1,""),""),"")&amp;IF(ДАННЫЕ!$F507="Ж",IF(E507&gt;=18,IF(E507&lt;55,1,""),""),"")</f>
        <v/>
      </c>
      <c r="G507" s="43" t="str">
        <f xml:space="preserve"> IF(ДАННЫЕ!$F507="М",IF(E507&gt;=60,2,""),"")&amp;IF(ДАННЫЕ!$F507="Ж",IF(E507&gt;=55,2,""),"")</f>
        <v/>
      </c>
      <c r="H507" s="43" t="str">
        <f t="shared" ca="1" si="21"/>
        <v/>
      </c>
      <c r="I507" s="43" t="str">
        <f t="shared" ca="1" si="22"/>
        <v>03</v>
      </c>
      <c r="J507" s="28" t="str">
        <f ca="1">ДАННЫЕ!$F507&amp;H507&amp;I507&amp;ДАННЫЕ!$I507&amp;"m"&amp;IF(ДАННЫЕ!$I507&gt;0,IF(ДАННЫЕ!$J507&gt;0,0,1),"")&amp;"f"&amp;IF(ДАННЫЕ!$R507&gt;0,IF(YEAR(ДАННЫЕ!$F$1)=YEAR(ДАННЫЕ!$R507),1,0),0)&amp;"z"&amp;ДАННЫЕ!$R507&amp;"p"&amp;ДАННЫЕ!$S507&amp;"i"&amp;ДАННЫЕ!$T507&amp;"h"&amp;ДАННЫЕ!$K507&amp;"be"&amp;ДАННЫЕ!$BI507&amp;"CD"&amp;IF(ДАННЫЕ!BF507&gt;500,4,IF(ДАННЫЕ!BF507&gt;350,3,IF(ДАННЫЕ!BF507&gt;200,2,IF(ДАННЫЕ!BF507&gt;0,1,0))))&amp;"g"&amp;B507&amp;"d"&amp;H507&amp;"l"&amp;ДАННЫЕ!AT507&amp;"a"&amp;ДАННЫЕ!$V507&amp;"v"&amp;R507&amp;"k"&amp;ДАННЫЕ!$U507&amp;"s"&amp;ДАННЫЕ!$Y507&amp;"t"&amp;ДАННЫЕ!$X507&amp;"b"&amp;IF(ДАННЫЕ!$Q507&gt;1,1,0)&amp;"PP"&amp;ДАННЫЕ!Z507&amp;"c"&amp;S507&amp;"x"&amp;IF(ДАННЫЕ!$BY507&gt;0,IF(YEAR(ДАННЫЕ!$F$1)=YEAR(ДАННЫЕ!$BY507),1,0),0)&amp;"n"&amp;IF(ДАННЫЕ!$BZ507&gt;0,IF(YEAR(ДАННЫЕ!$F$1)=YEAR(ДАННЫЕ!$BZ507),1,0),0)&amp;"u"&amp;D507&amp;"z"&amp;IF(ДАННЫЕ!$CL507&gt;0,IF(YEAR(ДАННЫЕ!$F$1)&gt;YEAR(ДАННЫЕ!$CL507),11,12),0)</f>
        <v>03mf0zpihbeCD0g0dlav0kstb0PPc0x0n0u0z0</v>
      </c>
      <c r="K507" s="28" t="str">
        <f ca="1">ДАННЫЕ!$I507&amp;"x"&amp;B507&amp;"w"&amp;IF(T507+ДАННЫЕ!AD507+ДАННЫЕ!AE507+ДАННЫЕ!AF507+ДАННЫЕ!AG507+ДАННЫЕ!AH507+ДАННЫЕ!$AL507+ДАННЫЕ!AI507+ДАННЫЕ!AJ507+ДАННЫЕ!AK507+ДАННЫЕ!AP507+ДАННЫЕ!AQ507+ДАННЫЕ!AR507+ДАННЫЕ!$AM507+ДАННЫЕ!$AN507+ДАННЫЕ!AS507+ДАННЫЕ!AT507&gt;0,1,0)&amp;IF(OR(T507=2,ДАННЫЕ!AD507=2,ДАННЫЕ!AE507=2,ДАННЫЕ!AF507=2,ДАННЫЕ!AG507=2,ДАННЫЕ!AH507=2,ДАННЫЕ!$AL507=2,ДАННЫЕ!AI507=2,ДАННЫЕ!AJ507=2,ДАННЫЕ!AK507=2,ДАННЫЕ!AP507=2,ДАННЫЕ!AQ507=2,ДАННЫЕ!AR507=2,ДАННЫЕ!$AM507=2,ДАННЫЕ!$AN507=2,ДАННЫЕ!AS507=2,ДАННЫЕ!AT507=2),2,0)&amp;"t"&amp;IF(T507&gt;0,"1"&amp;T507,"00")&amp;"f"&amp;IF(ДАННЫЕ!$AC507,"1"&amp;ДАННЫЕ!$AC507,"00")&amp;"b"&amp;IF(ДАННЫЕ!$AD507,"1"&amp;ДАННЫЕ!$AD507,"00")&amp;"g"&amp;IF(ДАННЫЕ!$AF507,"1"&amp;ДАННЫЕ!$AF507,"00")&amp;"c"&amp;IF(ДАННЫЕ!$AG507,"1"&amp;ДАННЫЕ!$AG507,"00")&amp;"i"&amp;IF(ДАННЫЕ!$AH507,"1"&amp;ДАННЫЕ!$AH507,"00")&amp;"r"&amp;IF(ДАННЫЕ!$AL507,"1"&amp;ДАННЫЕ!$AL507,"00")&amp;"m"&amp;IF(ДАННЫЕ!$AI507,"1"&amp;ДАННЫЕ!$AI507,"00")&amp;"hS"&amp;IF(ДАННЫЕ!$AJ507,"1"&amp;ДАННЫЕ!$AJ507,"00")&amp;"hZ"&amp;IF(ДАННЫЕ!$AK507,"1"&amp;ДАННЫЕ!$AK507,"00")&amp;"p"&amp;IF(ДАННЫЕ!$AP507,"1"&amp;ДАННЫЕ!$AP507,"00")&amp;"k"&amp;IF(ДАННЫЕ!$AQ507,"1"&amp;ДАННЫЕ!$AQ507,"00")&amp;"z"&amp;IF(ДАННЫЕ!$AR507,"1"&amp;ДАННЫЕ!$AR507,"00")&amp;"j"&amp;IF(ДАННЫЕ!$AM507,"1"&amp;ДАННЫЕ!$AM507,"00")&amp;"n"&amp;IF(ДАННЫЕ!$AN507,"1"&amp;ДАННЫЕ!$AN507,"00")&amp;"E"&amp;ДАННЫЕ!BI507&amp;"L"&amp;ДАННЫЕ!AO507&amp;"h"&amp;IF(ДАННЫЕ!$AU507&gt;0,1,0)&amp;"v"&amp;IF(ДАННЫЕ!$AW507&gt;0,1,0)&amp;"a"&amp;IF(ДАННЫЕ!$AS507,"1"&amp;ДАННЫЕ!$AS507,"00")&amp;"s"&amp;IF(ДАННЫЕ!$AT507,"1"&amp;ДАННЫЕ!$AT507,"00")&amp;"u"&amp;IF(ДАННЫЕ!$CJ507&gt;0,1,0)&amp;"y"&amp;B507&amp;"d"&amp;H507&amp;"e"&amp;F507&amp;G507</f>
        <v>x0w00t00f00b00g00c00i00r00m00hS00hZ00p00k00z00j00n00ELh0v0a00s00u0y0de</v>
      </c>
      <c r="L507" s="28" t="str">
        <f ca="1">ДАННЫЕ!$I507&amp;"VN"&amp;IF(ДАННЫЕ!AW507&gt;0,11,10)&amp;"CD"&amp;IF(ДАННЫЕ!BF507&gt;500,16,IF(ДАННЫЕ!BF507&gt;350,15,IF(ДАННЫЕ!BF507&gt;=200,14,IF(ДАННЫЕ!BF507&gt;=100,13,IF(ДАННЫЕ!BF507&gt;=50,12,IF(ДАННЫЕ!BF507&gt;0,11,10))))))&amp;"AR"&amp;IF(ДАННЫЕ!BX507&gt;0,1,0)&amp;"GD"&amp;B507&amp;"VV"&amp;IF(E507&gt;=5,IF(E507&lt;18,1,0),0)</f>
        <v>VN10CD10AR0GD0VV0</v>
      </c>
      <c r="M507" s="28" t="str">
        <f>ДАННЫЕ!$I507&amp;"b"&amp;ДАННЫЕ!$BI507&amp;"r"&amp;ДАННЫЕ!$BJ507&amp;"CD"&amp;IF(ДАННЫЕ!BF507&gt;0,IF(ДАННЫЕ!BF507&lt;200,1,IF(ДАННЫЕ!BF507&lt;350,2,3)),0)&amp;"h"&amp;IF(ДАННЫЕ!$BK507+ДАННЫЕ!$BL507+ДАННЫЕ!$BM507&gt;0,1,0)&amp;"x"&amp;ДАННЫЕ!$BK507&amp;"y"&amp;ДАННЫЕ!$BL507&amp;"z"&amp;ДАННЫЕ!$BM507&amp;"c"&amp;IF(ДАННЫЕ!$BK507+ДАННЫЕ!$BL507+ДАННЫЕ!$BM507=3,1,0)&amp;"a"&amp;IF(ДАННЫЕ!$BQ507+ДАННЫЕ!$BR507&gt;0,1,0)&amp;"d"&amp;ДАННЫЕ!$BQ507&amp;"v"&amp;ДАННЫЕ!$BR507&amp;"p"&amp;ДАННЫЕ!$BS507&amp;"n"&amp;ДАННЫЕ!$BU507&amp;"t"&amp;ДАННЫЕ!$BV507&amp;"o"&amp;ДАННЫЕ!$BT507&amp;"l"&amp;IF(ДАННЫЕ!$BN507&gt;0,1,0)&amp;ДАННЫЕ!$BN507&amp;"g"&amp;ДАННЫЕ!$BO507&amp;"s"&amp;ДАННЫЕ!$BP507&amp;"DZ"&amp;IF(ДАННЫЕ!B507-ДАННЫЕ!G507 &lt; 60,IF(ДАННЫЕ!B507-ДАННЫЕ!G507 &gt;= 0,1,0),0)&amp;"u"&amp;IF(ДАННЫЕ!$CJ507&gt;0,1,0)</f>
        <v>brCD0h0xyzc0a0dvpntol0gsDZ1u0</v>
      </c>
      <c r="N507" s="28" t="str">
        <f ca="1">ДАННЫЕ!$F507&amp;ДАННЫЕ!$I507&amp;"g"&amp;B507&amp;"cf"&amp;D507&amp;"a"&amp;IF(ДАННЫЕ!$BX507&gt;0,1,0)&amp;IF(ДАННЫЕ!$BF507&gt;500,1,IF(ДАННЫЕ!$BF507&gt;350,2,IF(ДАННЫЕ!$BF507&gt;=200,3,IF(ДАННЫЕ!$BF507&gt;=100,4,IF(ДАННЫЕ!$BF507&gt;=50,5,IF(ДАННЫЕ!$BF507&lt;50,6,0))))))&amp;"AR"&amp;IF(DATEDIF(ДАННЫЕ!$BX507,ДАННЫЕ!$F$1,"y")&gt;1,1,0)&amp;"VG"&amp;IF(ДАННЫЕ!$BH507="0",1,0)&amp;"o"&amp;IF(T507+ДАННЫЕ!$AF507+ДАННЫЕ!$AG507+ДАННЫЕ!$AH507+ДАННЫЕ!$AI507+ДАННЫЕ!$AJ507+ДАННЫЕ!$AP507+ДАННЫЕ!$AQ507+ДАННЫЕ!$AR507+ДАННЫЕ!$AU507+ДАННЫЕ!$AW507+ДАННЫЕ!$AS507+ДАННЫЕ!$AT507&gt;0,1,0)&amp;"x"&amp;ДАННЫЕ!$AG507&amp;"p"&amp;IF(ДАННЫЕ!$BY507&gt;0,1,0)&amp;"v"&amp;IF(ДАННЫЕ!$BZ507&gt;0,1,0)&amp;"n"&amp;ДАННЫЕ!$CA507&amp;"t"&amp;ДАННЫЕ!$AY507&amp;"k"&amp;ДАННЫЕ!$CB507&amp;"q"&amp;ДАННЫЕ!$CC507&amp;"w"&amp;ДАННЫЕ!$CD507&amp;"e"&amp;ДАННЫЕ!$CE507&amp;"m"&amp;ДАННЫЕ!$CF507&amp;"c"&amp;ДАННЫЕ!$CG507&amp;"z"&amp;ДАННЫЕ!$CH507&amp;"d"&amp;IF(H507=4,1,0)&amp;"s"&amp;IF(ДАННЫЕ!$J507=1,0,1)&amp;"u"&amp;IF(ДАННЫЕ!$CJ507&gt;0,1,0)</f>
        <v>g0cf0a06AR1VG0o0xp0v0ntkqwemczd0s1u0</v>
      </c>
      <c r="O507" s="28" t="str">
        <f>ДАННЫЕ!$I507&amp;"g"&amp;B507&amp;A507&amp;"f"&amp;P507&amp;"c"&amp;IF(ДАННЫЕ!$U507&gt;0,1,0)&amp;"s"&amp;IF(ДАННЫЕ!$Q507&gt;0,IF(YEAR(ДАННЫЕ!$F$1)=YEAR(ДАННЫЕ!$Q507),IF(MONTH(ДАННЫЕ!$F$1)=MONTH(ДАННЫЕ!$Q507),111,11),1),0)&amp;"i"&amp;IF(ДАННЫЕ!$R507+ДАННЫЕ!$S507+ДАННЫЕ!$T507=0,0,1)&amp;"h"&amp;IF(ДАННЫЕ!$P507&gt;0,1,0)&amp;"p"&amp;IF(ДАННЫЕ!$CI507&gt;0,IF(YEAR(ДАННЫЕ!$F$1)=YEAR(ДАННЫЕ!$CI507),IF(MONTH(ДАННЫЕ!$F$1)=MONTH(ДАННЫЕ!$CI507),111,11),1),0)&amp;"d"&amp;IF(ДАННЫЕ!$CJ507&gt;0,IF(YEAR(ДАННЫЕ!$F$1)=YEAR(ДАННЫЕ!$CJ507),IF(MONTH(ДАННЫЕ!$F$1)=MONTH(ДАННЫЕ!$CJ507),111,11),1),0)&amp;"o"&amp;IF(ДАННЫЕ!$CK507&gt;0,IF(MONTH(ДАННЫЕ!$F$1)=MONTH(ДАННЫЕ!$CK507),111,11),0)&amp;"v"&amp;IF(ДАННЫЕ!$BE507&gt;0,IF(MONTH(ДАННЫЕ!$F$1)=MONTH(ДАННЫЕ!$BE507),111,11),0)</f>
        <v>g00f0c0s0i0h0p0d0o0v0</v>
      </c>
      <c r="P507" s="15">
        <f t="shared" si="23"/>
        <v>0</v>
      </c>
      <c r="Q507" s="15">
        <f>IF(ДАННЫЕ!$F$1&gt;ДАННЫЕ!$N507,IF(YEAR(ДАННЫЕ!$F$1)=YEAR(ДАННЫЕ!M507),1,0),0)</f>
        <v>0</v>
      </c>
      <c r="R507" s="15">
        <f>IF(ДАННЫЕ!$F$1&gt;ДАННЫЕ!$N507,IF(YEAR(ДАННЫЕ!$F$1)=YEAR(ДАННЫЕ!N507),1,0),0)</f>
        <v>0</v>
      </c>
      <c r="S507" s="15">
        <f>IF(ДАННЫЕ!$AA507="2А",1,IF(ДАННЫЕ!$AA507="2Б",2,IF(ДАННЫЕ!$AA507="2В",3,IF(ДАННЫЕ!$AA507=3,4,IF(ДАННЫЕ!$AA507="4А",5,IF(ДАННЫЕ!$AA507="4Б",6,IF(ДАННЫЕ!$AA507="4В",7,IF(ДАННЫЕ!$AA507=5,8,0))))))))</f>
        <v>0</v>
      </c>
      <c r="T507" s="15">
        <f>IF(OR(ДАННЫЕ!$AC507=2,ДАННЫЕ!$AD507=2,ДАННЫЕ!$AE507=2),2,IF(OR(ДАННЫЕ!$AC507=1,ДАННЫЕ!$AD507=1,ДАННЫЕ!$AE507=1),1,0))</f>
        <v>0</v>
      </c>
    </row>
    <row r="508" spans="1:20" ht="15" customHeight="1" x14ac:dyDescent="0.2">
      <c r="A508" s="78">
        <f>IF(B508&gt;0,IF(MONTH(ДАННЫЕ!$F$1)=MONTH(ДАННЫЕ!$B508),1,0),0)</f>
        <v>0</v>
      </c>
      <c r="B508" s="14">
        <f>IF(ДАННЫЕ!$B508&gt;0,IF(YEAR(ДАННЫЕ!$F$1)=YEAR(ДАННЫЕ!$B508),1,0),0)</f>
        <v>0</v>
      </c>
      <c r="C508" s="14">
        <f>IF(ДАННЫЕ!$CM508&gt;0,IF(YEAR(ДАННЫЕ!$F$1)=YEAR(ДАННЫЕ!$CM508),1,0),0)</f>
        <v>0</v>
      </c>
      <c r="D508" s="14">
        <f>IF(ДАННЫЕ!$CJ508&gt;0,IF(ДАННЫЕ!$CL508&gt;ДАННЫЕ!$F$1,1,IF(ДАННЫЕ!$CL508&gt;0,0,1)),0)</f>
        <v>0</v>
      </c>
      <c r="E508" s="43" t="str">
        <f ca="1">IF(ДАННЫЕ!$F$1&gt;0,IF(ДАННЫЕ!$G508&gt;0,DATEDIF(ДАННЫЕ!$G508,ДАННЫЕ!$F$1,"y"),""),IF(ДАННЫЕ!$G508&gt;0,DATEDIF(ДАННЫЕ!$G508,TODAY(),"y"),""))</f>
        <v/>
      </c>
      <c r="F508" s="43" t="str">
        <f xml:space="preserve"> IF(ДАННЫЕ!$F508="М",IF(E508&gt;=18,IF(E508&lt;60,1,""),""),"")&amp;IF(ДАННЫЕ!$F508="Ж",IF(E508&gt;=18,IF(E508&lt;55,1,""),""),"")</f>
        <v/>
      </c>
      <c r="G508" s="43" t="str">
        <f xml:space="preserve"> IF(ДАННЫЕ!$F508="М",IF(E508&gt;=60,2,""),"")&amp;IF(ДАННЫЕ!$F508="Ж",IF(E508&gt;=55,2,""),"")</f>
        <v/>
      </c>
      <c r="H508" s="43" t="str">
        <f t="shared" ca="1" si="21"/>
        <v/>
      </c>
      <c r="I508" s="43" t="str">
        <f t="shared" ca="1" si="22"/>
        <v>03</v>
      </c>
      <c r="J508" s="28" t="str">
        <f ca="1">ДАННЫЕ!$F508&amp;H508&amp;I508&amp;ДАННЫЕ!$I508&amp;"m"&amp;IF(ДАННЫЕ!$I508&gt;0,IF(ДАННЫЕ!$J508&gt;0,0,1),"")&amp;"f"&amp;IF(ДАННЫЕ!$R508&gt;0,IF(YEAR(ДАННЫЕ!$F$1)=YEAR(ДАННЫЕ!$R508),1,0),0)&amp;"z"&amp;ДАННЫЕ!$R508&amp;"p"&amp;ДАННЫЕ!$S508&amp;"i"&amp;ДАННЫЕ!$T508&amp;"h"&amp;ДАННЫЕ!$K508&amp;"be"&amp;ДАННЫЕ!$BI508&amp;"CD"&amp;IF(ДАННЫЕ!BF508&gt;500,4,IF(ДАННЫЕ!BF508&gt;350,3,IF(ДАННЫЕ!BF508&gt;200,2,IF(ДАННЫЕ!BF508&gt;0,1,0))))&amp;"g"&amp;B508&amp;"d"&amp;H508&amp;"l"&amp;ДАННЫЕ!AT508&amp;"a"&amp;ДАННЫЕ!$V508&amp;"v"&amp;R508&amp;"k"&amp;ДАННЫЕ!$U508&amp;"s"&amp;ДАННЫЕ!$Y508&amp;"t"&amp;ДАННЫЕ!$X508&amp;"b"&amp;IF(ДАННЫЕ!$Q508&gt;1,1,0)&amp;"PP"&amp;ДАННЫЕ!Z508&amp;"c"&amp;S508&amp;"x"&amp;IF(ДАННЫЕ!$BY508&gt;0,IF(YEAR(ДАННЫЕ!$F$1)=YEAR(ДАННЫЕ!$BY508),1,0),0)&amp;"n"&amp;IF(ДАННЫЕ!$BZ508&gt;0,IF(YEAR(ДАННЫЕ!$F$1)=YEAR(ДАННЫЕ!$BZ508),1,0),0)&amp;"u"&amp;D508&amp;"z"&amp;IF(ДАННЫЕ!$CL508&gt;0,IF(YEAR(ДАННЫЕ!$F$1)&gt;YEAR(ДАННЫЕ!$CL508),11,12),0)</f>
        <v>03mf0zpihbeCD0g0dlav0kstb0PPc0x0n0u0z0</v>
      </c>
      <c r="K508" s="28" t="str">
        <f ca="1">ДАННЫЕ!$I508&amp;"x"&amp;B508&amp;"w"&amp;IF(T508+ДАННЫЕ!AD508+ДАННЫЕ!AE508+ДАННЫЕ!AF508+ДАННЫЕ!AG508+ДАННЫЕ!AH508+ДАННЫЕ!$AL508+ДАННЫЕ!AI508+ДАННЫЕ!AJ508+ДАННЫЕ!AK508+ДАННЫЕ!AP508+ДАННЫЕ!AQ508+ДАННЫЕ!AR508+ДАННЫЕ!$AM508+ДАННЫЕ!$AN508+ДАННЫЕ!AS508+ДАННЫЕ!AT508&gt;0,1,0)&amp;IF(OR(T508=2,ДАННЫЕ!AD508=2,ДАННЫЕ!AE508=2,ДАННЫЕ!AF508=2,ДАННЫЕ!AG508=2,ДАННЫЕ!AH508=2,ДАННЫЕ!$AL508=2,ДАННЫЕ!AI508=2,ДАННЫЕ!AJ508=2,ДАННЫЕ!AK508=2,ДАННЫЕ!AP508=2,ДАННЫЕ!AQ508=2,ДАННЫЕ!AR508=2,ДАННЫЕ!$AM508=2,ДАННЫЕ!$AN508=2,ДАННЫЕ!AS508=2,ДАННЫЕ!AT508=2),2,0)&amp;"t"&amp;IF(T508&gt;0,"1"&amp;T508,"00")&amp;"f"&amp;IF(ДАННЫЕ!$AC508,"1"&amp;ДАННЫЕ!$AC508,"00")&amp;"b"&amp;IF(ДАННЫЕ!$AD508,"1"&amp;ДАННЫЕ!$AD508,"00")&amp;"g"&amp;IF(ДАННЫЕ!$AF508,"1"&amp;ДАННЫЕ!$AF508,"00")&amp;"c"&amp;IF(ДАННЫЕ!$AG508,"1"&amp;ДАННЫЕ!$AG508,"00")&amp;"i"&amp;IF(ДАННЫЕ!$AH508,"1"&amp;ДАННЫЕ!$AH508,"00")&amp;"r"&amp;IF(ДАННЫЕ!$AL508,"1"&amp;ДАННЫЕ!$AL508,"00")&amp;"m"&amp;IF(ДАННЫЕ!$AI508,"1"&amp;ДАННЫЕ!$AI508,"00")&amp;"hS"&amp;IF(ДАННЫЕ!$AJ508,"1"&amp;ДАННЫЕ!$AJ508,"00")&amp;"hZ"&amp;IF(ДАННЫЕ!$AK508,"1"&amp;ДАННЫЕ!$AK508,"00")&amp;"p"&amp;IF(ДАННЫЕ!$AP508,"1"&amp;ДАННЫЕ!$AP508,"00")&amp;"k"&amp;IF(ДАННЫЕ!$AQ508,"1"&amp;ДАННЫЕ!$AQ508,"00")&amp;"z"&amp;IF(ДАННЫЕ!$AR508,"1"&amp;ДАННЫЕ!$AR508,"00")&amp;"j"&amp;IF(ДАННЫЕ!$AM508,"1"&amp;ДАННЫЕ!$AM508,"00")&amp;"n"&amp;IF(ДАННЫЕ!$AN508,"1"&amp;ДАННЫЕ!$AN508,"00")&amp;"E"&amp;ДАННЫЕ!BI508&amp;"L"&amp;ДАННЫЕ!AO508&amp;"h"&amp;IF(ДАННЫЕ!$AU508&gt;0,1,0)&amp;"v"&amp;IF(ДАННЫЕ!$AW508&gt;0,1,0)&amp;"a"&amp;IF(ДАННЫЕ!$AS508,"1"&amp;ДАННЫЕ!$AS508,"00")&amp;"s"&amp;IF(ДАННЫЕ!$AT508,"1"&amp;ДАННЫЕ!$AT508,"00")&amp;"u"&amp;IF(ДАННЫЕ!$CJ508&gt;0,1,0)&amp;"y"&amp;B508&amp;"d"&amp;H508&amp;"e"&amp;F508&amp;G508</f>
        <v>x0w00t00f00b00g00c00i00r00m00hS00hZ00p00k00z00j00n00ELh0v0a00s00u0y0de</v>
      </c>
      <c r="L508" s="28" t="str">
        <f ca="1">ДАННЫЕ!$I508&amp;"VN"&amp;IF(ДАННЫЕ!AW508&gt;0,11,10)&amp;"CD"&amp;IF(ДАННЫЕ!BF508&gt;500,16,IF(ДАННЫЕ!BF508&gt;350,15,IF(ДАННЫЕ!BF508&gt;=200,14,IF(ДАННЫЕ!BF508&gt;=100,13,IF(ДАННЫЕ!BF508&gt;=50,12,IF(ДАННЫЕ!BF508&gt;0,11,10))))))&amp;"AR"&amp;IF(ДАННЫЕ!BX508&gt;0,1,0)&amp;"GD"&amp;B508&amp;"VV"&amp;IF(E508&gt;=5,IF(E508&lt;18,1,0),0)</f>
        <v>VN10CD10AR0GD0VV0</v>
      </c>
      <c r="M508" s="28" t="str">
        <f>ДАННЫЕ!$I508&amp;"b"&amp;ДАННЫЕ!$BI508&amp;"r"&amp;ДАННЫЕ!$BJ508&amp;"CD"&amp;IF(ДАННЫЕ!BF508&gt;0,IF(ДАННЫЕ!BF508&lt;200,1,IF(ДАННЫЕ!BF508&lt;350,2,3)),0)&amp;"h"&amp;IF(ДАННЫЕ!$BK508+ДАННЫЕ!$BL508+ДАННЫЕ!$BM508&gt;0,1,0)&amp;"x"&amp;ДАННЫЕ!$BK508&amp;"y"&amp;ДАННЫЕ!$BL508&amp;"z"&amp;ДАННЫЕ!$BM508&amp;"c"&amp;IF(ДАННЫЕ!$BK508+ДАННЫЕ!$BL508+ДАННЫЕ!$BM508=3,1,0)&amp;"a"&amp;IF(ДАННЫЕ!$BQ508+ДАННЫЕ!$BR508&gt;0,1,0)&amp;"d"&amp;ДАННЫЕ!$BQ508&amp;"v"&amp;ДАННЫЕ!$BR508&amp;"p"&amp;ДАННЫЕ!$BS508&amp;"n"&amp;ДАННЫЕ!$BU508&amp;"t"&amp;ДАННЫЕ!$BV508&amp;"o"&amp;ДАННЫЕ!$BT508&amp;"l"&amp;IF(ДАННЫЕ!$BN508&gt;0,1,0)&amp;ДАННЫЕ!$BN508&amp;"g"&amp;ДАННЫЕ!$BO508&amp;"s"&amp;ДАННЫЕ!$BP508&amp;"DZ"&amp;IF(ДАННЫЕ!B508-ДАННЫЕ!G508 &lt; 60,IF(ДАННЫЕ!B508-ДАННЫЕ!G508 &gt;= 0,1,0),0)&amp;"u"&amp;IF(ДАННЫЕ!$CJ508&gt;0,1,0)</f>
        <v>brCD0h0xyzc0a0dvpntol0gsDZ1u0</v>
      </c>
      <c r="N508" s="28" t="str">
        <f ca="1">ДАННЫЕ!$F508&amp;ДАННЫЕ!$I508&amp;"g"&amp;B508&amp;"cf"&amp;D508&amp;"a"&amp;IF(ДАННЫЕ!$BX508&gt;0,1,0)&amp;IF(ДАННЫЕ!$BF508&gt;500,1,IF(ДАННЫЕ!$BF508&gt;350,2,IF(ДАННЫЕ!$BF508&gt;=200,3,IF(ДАННЫЕ!$BF508&gt;=100,4,IF(ДАННЫЕ!$BF508&gt;=50,5,IF(ДАННЫЕ!$BF508&lt;50,6,0))))))&amp;"AR"&amp;IF(DATEDIF(ДАННЫЕ!$BX508,ДАННЫЕ!$F$1,"y")&gt;1,1,0)&amp;"VG"&amp;IF(ДАННЫЕ!$BH508="0",1,0)&amp;"o"&amp;IF(T508+ДАННЫЕ!$AF508+ДАННЫЕ!$AG508+ДАННЫЕ!$AH508+ДАННЫЕ!$AI508+ДАННЫЕ!$AJ508+ДАННЫЕ!$AP508+ДАННЫЕ!$AQ508+ДАННЫЕ!$AR508+ДАННЫЕ!$AU508+ДАННЫЕ!$AW508+ДАННЫЕ!$AS508+ДАННЫЕ!$AT508&gt;0,1,0)&amp;"x"&amp;ДАННЫЕ!$AG508&amp;"p"&amp;IF(ДАННЫЕ!$BY508&gt;0,1,0)&amp;"v"&amp;IF(ДАННЫЕ!$BZ508&gt;0,1,0)&amp;"n"&amp;ДАННЫЕ!$CA508&amp;"t"&amp;ДАННЫЕ!$AY508&amp;"k"&amp;ДАННЫЕ!$CB508&amp;"q"&amp;ДАННЫЕ!$CC508&amp;"w"&amp;ДАННЫЕ!$CD508&amp;"e"&amp;ДАННЫЕ!$CE508&amp;"m"&amp;ДАННЫЕ!$CF508&amp;"c"&amp;ДАННЫЕ!$CG508&amp;"z"&amp;ДАННЫЕ!$CH508&amp;"d"&amp;IF(H508=4,1,0)&amp;"s"&amp;IF(ДАННЫЕ!$J508=1,0,1)&amp;"u"&amp;IF(ДАННЫЕ!$CJ508&gt;0,1,0)</f>
        <v>g0cf0a06AR1VG0o0xp0v0ntkqwemczd0s1u0</v>
      </c>
      <c r="O508" s="28" t="str">
        <f>ДАННЫЕ!$I508&amp;"g"&amp;B508&amp;A508&amp;"f"&amp;P508&amp;"c"&amp;IF(ДАННЫЕ!$U508&gt;0,1,0)&amp;"s"&amp;IF(ДАННЫЕ!$Q508&gt;0,IF(YEAR(ДАННЫЕ!$F$1)=YEAR(ДАННЫЕ!$Q508),IF(MONTH(ДАННЫЕ!$F$1)=MONTH(ДАННЫЕ!$Q508),111,11),1),0)&amp;"i"&amp;IF(ДАННЫЕ!$R508+ДАННЫЕ!$S508+ДАННЫЕ!$T508=0,0,1)&amp;"h"&amp;IF(ДАННЫЕ!$P508&gt;0,1,0)&amp;"p"&amp;IF(ДАННЫЕ!$CI508&gt;0,IF(YEAR(ДАННЫЕ!$F$1)=YEAR(ДАННЫЕ!$CI508),IF(MONTH(ДАННЫЕ!$F$1)=MONTH(ДАННЫЕ!$CI508),111,11),1),0)&amp;"d"&amp;IF(ДАННЫЕ!$CJ508&gt;0,IF(YEAR(ДАННЫЕ!$F$1)=YEAR(ДАННЫЕ!$CJ508),IF(MONTH(ДАННЫЕ!$F$1)=MONTH(ДАННЫЕ!$CJ508),111,11),1),0)&amp;"o"&amp;IF(ДАННЫЕ!$CK508&gt;0,IF(MONTH(ДАННЫЕ!$F$1)=MONTH(ДАННЫЕ!$CK508),111,11),0)&amp;"v"&amp;IF(ДАННЫЕ!$BE508&gt;0,IF(MONTH(ДАННЫЕ!$F$1)=MONTH(ДАННЫЕ!$BE508),111,11),0)</f>
        <v>g00f0c0s0i0h0p0d0o0v0</v>
      </c>
      <c r="P508" s="15">
        <f t="shared" si="23"/>
        <v>0</v>
      </c>
      <c r="Q508" s="15">
        <f>IF(ДАННЫЕ!$F$1&gt;ДАННЫЕ!$N508,IF(YEAR(ДАННЫЕ!$F$1)=YEAR(ДАННЫЕ!M508),1,0),0)</f>
        <v>0</v>
      </c>
      <c r="R508" s="15">
        <f>IF(ДАННЫЕ!$F$1&gt;ДАННЫЕ!$N508,IF(YEAR(ДАННЫЕ!$F$1)=YEAR(ДАННЫЕ!N508),1,0),0)</f>
        <v>0</v>
      </c>
      <c r="S508" s="15">
        <f>IF(ДАННЫЕ!$AA508="2А",1,IF(ДАННЫЕ!$AA508="2Б",2,IF(ДАННЫЕ!$AA508="2В",3,IF(ДАННЫЕ!$AA508=3,4,IF(ДАННЫЕ!$AA508="4А",5,IF(ДАННЫЕ!$AA508="4Б",6,IF(ДАННЫЕ!$AA508="4В",7,IF(ДАННЫЕ!$AA508=5,8,0))))))))</f>
        <v>0</v>
      </c>
      <c r="T508" s="15">
        <f>IF(OR(ДАННЫЕ!$AC508=2,ДАННЫЕ!$AD508=2,ДАННЫЕ!$AE508=2),2,IF(OR(ДАННЫЕ!$AC508=1,ДАННЫЕ!$AD508=1,ДАННЫЕ!$AE508=1),1,0))</f>
        <v>0</v>
      </c>
    </row>
    <row r="509" spans="1:20" ht="15" customHeight="1" x14ac:dyDescent="0.2">
      <c r="A509" s="78">
        <f>IF(B509&gt;0,IF(MONTH(ДАННЫЕ!$F$1)=MONTH(ДАННЫЕ!$B509),1,0),0)</f>
        <v>0</v>
      </c>
      <c r="B509" s="14">
        <f>IF(ДАННЫЕ!$B509&gt;0,IF(YEAR(ДАННЫЕ!$F$1)=YEAR(ДАННЫЕ!$B509),1,0),0)</f>
        <v>0</v>
      </c>
      <c r="C509" s="14">
        <f>IF(ДАННЫЕ!$CM509&gt;0,IF(YEAR(ДАННЫЕ!$F$1)=YEAR(ДАННЫЕ!$CM509),1,0),0)</f>
        <v>0</v>
      </c>
      <c r="D509" s="14">
        <f>IF(ДАННЫЕ!$CJ509&gt;0,IF(ДАННЫЕ!$CL509&gt;ДАННЫЕ!$F$1,1,IF(ДАННЫЕ!$CL509&gt;0,0,1)),0)</f>
        <v>0</v>
      </c>
      <c r="E509" s="43" t="str">
        <f ca="1">IF(ДАННЫЕ!$F$1&gt;0,IF(ДАННЫЕ!$G509&gt;0,DATEDIF(ДАННЫЕ!$G509,ДАННЫЕ!$F$1,"y"),""),IF(ДАННЫЕ!$G509&gt;0,DATEDIF(ДАННЫЕ!$G509,TODAY(),"y"),""))</f>
        <v/>
      </c>
      <c r="F509" s="43" t="str">
        <f xml:space="preserve"> IF(ДАННЫЕ!$F509="М",IF(E509&gt;=18,IF(E509&lt;60,1,""),""),"")&amp;IF(ДАННЫЕ!$F509="Ж",IF(E509&gt;=18,IF(E509&lt;55,1,""),""),"")</f>
        <v/>
      </c>
      <c r="G509" s="43" t="str">
        <f xml:space="preserve"> IF(ДАННЫЕ!$F509="М",IF(E509&gt;=60,2,""),"")&amp;IF(ДАННЫЕ!$F509="Ж",IF(E509&gt;=55,2,""),"")</f>
        <v/>
      </c>
      <c r="H509" s="43" t="str">
        <f t="shared" ca="1" si="21"/>
        <v/>
      </c>
      <c r="I509" s="43" t="str">
        <f t="shared" ca="1" si="22"/>
        <v>03</v>
      </c>
      <c r="J509" s="28" t="str">
        <f ca="1">ДАННЫЕ!$F509&amp;H509&amp;I509&amp;ДАННЫЕ!$I509&amp;"m"&amp;IF(ДАННЫЕ!$I509&gt;0,IF(ДАННЫЕ!$J509&gt;0,0,1),"")&amp;"f"&amp;IF(ДАННЫЕ!$R509&gt;0,IF(YEAR(ДАННЫЕ!$F$1)=YEAR(ДАННЫЕ!$R509),1,0),0)&amp;"z"&amp;ДАННЫЕ!$R509&amp;"p"&amp;ДАННЫЕ!$S509&amp;"i"&amp;ДАННЫЕ!$T509&amp;"h"&amp;ДАННЫЕ!$K509&amp;"be"&amp;ДАННЫЕ!$BI509&amp;"CD"&amp;IF(ДАННЫЕ!BF509&gt;500,4,IF(ДАННЫЕ!BF509&gt;350,3,IF(ДАННЫЕ!BF509&gt;200,2,IF(ДАННЫЕ!BF509&gt;0,1,0))))&amp;"g"&amp;B509&amp;"d"&amp;H509&amp;"l"&amp;ДАННЫЕ!AT509&amp;"a"&amp;ДАННЫЕ!$V509&amp;"v"&amp;R509&amp;"k"&amp;ДАННЫЕ!$U509&amp;"s"&amp;ДАННЫЕ!$Y509&amp;"t"&amp;ДАННЫЕ!$X509&amp;"b"&amp;IF(ДАННЫЕ!$Q509&gt;1,1,0)&amp;"PP"&amp;ДАННЫЕ!Z509&amp;"c"&amp;S509&amp;"x"&amp;IF(ДАННЫЕ!$BY509&gt;0,IF(YEAR(ДАННЫЕ!$F$1)=YEAR(ДАННЫЕ!$BY509),1,0),0)&amp;"n"&amp;IF(ДАННЫЕ!$BZ509&gt;0,IF(YEAR(ДАННЫЕ!$F$1)=YEAR(ДАННЫЕ!$BZ509),1,0),0)&amp;"u"&amp;D509&amp;"z"&amp;IF(ДАННЫЕ!$CL509&gt;0,IF(YEAR(ДАННЫЕ!$F$1)&gt;YEAR(ДАННЫЕ!$CL509),11,12),0)</f>
        <v>03mf0zpihbeCD0g0dlav0kstb0PPc0x0n0u0z0</v>
      </c>
      <c r="K509" s="28" t="str">
        <f ca="1">ДАННЫЕ!$I509&amp;"x"&amp;B509&amp;"w"&amp;IF(T509+ДАННЫЕ!AD509+ДАННЫЕ!AE509+ДАННЫЕ!AF509+ДАННЫЕ!AG509+ДАННЫЕ!AH509+ДАННЫЕ!$AL509+ДАННЫЕ!AI509+ДАННЫЕ!AJ509+ДАННЫЕ!AK509+ДАННЫЕ!AP509+ДАННЫЕ!AQ509+ДАННЫЕ!AR509+ДАННЫЕ!$AM509+ДАННЫЕ!$AN509+ДАННЫЕ!AS509+ДАННЫЕ!AT509&gt;0,1,0)&amp;IF(OR(T509=2,ДАННЫЕ!AD509=2,ДАННЫЕ!AE509=2,ДАННЫЕ!AF509=2,ДАННЫЕ!AG509=2,ДАННЫЕ!AH509=2,ДАННЫЕ!$AL509=2,ДАННЫЕ!AI509=2,ДАННЫЕ!AJ509=2,ДАННЫЕ!AK509=2,ДАННЫЕ!AP509=2,ДАННЫЕ!AQ509=2,ДАННЫЕ!AR509=2,ДАННЫЕ!$AM509=2,ДАННЫЕ!$AN509=2,ДАННЫЕ!AS509=2,ДАННЫЕ!AT509=2),2,0)&amp;"t"&amp;IF(T509&gt;0,"1"&amp;T509,"00")&amp;"f"&amp;IF(ДАННЫЕ!$AC509,"1"&amp;ДАННЫЕ!$AC509,"00")&amp;"b"&amp;IF(ДАННЫЕ!$AD509,"1"&amp;ДАННЫЕ!$AD509,"00")&amp;"g"&amp;IF(ДАННЫЕ!$AF509,"1"&amp;ДАННЫЕ!$AF509,"00")&amp;"c"&amp;IF(ДАННЫЕ!$AG509,"1"&amp;ДАННЫЕ!$AG509,"00")&amp;"i"&amp;IF(ДАННЫЕ!$AH509,"1"&amp;ДАННЫЕ!$AH509,"00")&amp;"r"&amp;IF(ДАННЫЕ!$AL509,"1"&amp;ДАННЫЕ!$AL509,"00")&amp;"m"&amp;IF(ДАННЫЕ!$AI509,"1"&amp;ДАННЫЕ!$AI509,"00")&amp;"hS"&amp;IF(ДАННЫЕ!$AJ509,"1"&amp;ДАННЫЕ!$AJ509,"00")&amp;"hZ"&amp;IF(ДАННЫЕ!$AK509,"1"&amp;ДАННЫЕ!$AK509,"00")&amp;"p"&amp;IF(ДАННЫЕ!$AP509,"1"&amp;ДАННЫЕ!$AP509,"00")&amp;"k"&amp;IF(ДАННЫЕ!$AQ509,"1"&amp;ДАННЫЕ!$AQ509,"00")&amp;"z"&amp;IF(ДАННЫЕ!$AR509,"1"&amp;ДАННЫЕ!$AR509,"00")&amp;"j"&amp;IF(ДАННЫЕ!$AM509,"1"&amp;ДАННЫЕ!$AM509,"00")&amp;"n"&amp;IF(ДАННЫЕ!$AN509,"1"&amp;ДАННЫЕ!$AN509,"00")&amp;"E"&amp;ДАННЫЕ!BI509&amp;"L"&amp;ДАННЫЕ!AO509&amp;"h"&amp;IF(ДАННЫЕ!$AU509&gt;0,1,0)&amp;"v"&amp;IF(ДАННЫЕ!$AW509&gt;0,1,0)&amp;"a"&amp;IF(ДАННЫЕ!$AS509,"1"&amp;ДАННЫЕ!$AS509,"00")&amp;"s"&amp;IF(ДАННЫЕ!$AT509,"1"&amp;ДАННЫЕ!$AT509,"00")&amp;"u"&amp;IF(ДАННЫЕ!$CJ509&gt;0,1,0)&amp;"y"&amp;B509&amp;"d"&amp;H509&amp;"e"&amp;F509&amp;G509</f>
        <v>x0w00t00f00b00g00c00i00r00m00hS00hZ00p00k00z00j00n00ELh0v0a00s00u0y0de</v>
      </c>
      <c r="L509" s="28" t="str">
        <f ca="1">ДАННЫЕ!$I509&amp;"VN"&amp;IF(ДАННЫЕ!AW509&gt;0,11,10)&amp;"CD"&amp;IF(ДАННЫЕ!BF509&gt;500,16,IF(ДАННЫЕ!BF509&gt;350,15,IF(ДАННЫЕ!BF509&gt;=200,14,IF(ДАННЫЕ!BF509&gt;=100,13,IF(ДАННЫЕ!BF509&gt;=50,12,IF(ДАННЫЕ!BF509&gt;0,11,10))))))&amp;"AR"&amp;IF(ДАННЫЕ!BX509&gt;0,1,0)&amp;"GD"&amp;B509&amp;"VV"&amp;IF(E509&gt;=5,IF(E509&lt;18,1,0),0)</f>
        <v>VN10CD10AR0GD0VV0</v>
      </c>
      <c r="M509" s="28" t="str">
        <f>ДАННЫЕ!$I509&amp;"b"&amp;ДАННЫЕ!$BI509&amp;"r"&amp;ДАННЫЕ!$BJ509&amp;"CD"&amp;IF(ДАННЫЕ!BF509&gt;0,IF(ДАННЫЕ!BF509&lt;200,1,IF(ДАННЫЕ!BF509&lt;350,2,3)),0)&amp;"h"&amp;IF(ДАННЫЕ!$BK509+ДАННЫЕ!$BL509+ДАННЫЕ!$BM509&gt;0,1,0)&amp;"x"&amp;ДАННЫЕ!$BK509&amp;"y"&amp;ДАННЫЕ!$BL509&amp;"z"&amp;ДАННЫЕ!$BM509&amp;"c"&amp;IF(ДАННЫЕ!$BK509+ДАННЫЕ!$BL509+ДАННЫЕ!$BM509=3,1,0)&amp;"a"&amp;IF(ДАННЫЕ!$BQ509+ДАННЫЕ!$BR509&gt;0,1,0)&amp;"d"&amp;ДАННЫЕ!$BQ509&amp;"v"&amp;ДАННЫЕ!$BR509&amp;"p"&amp;ДАННЫЕ!$BS509&amp;"n"&amp;ДАННЫЕ!$BU509&amp;"t"&amp;ДАННЫЕ!$BV509&amp;"o"&amp;ДАННЫЕ!$BT509&amp;"l"&amp;IF(ДАННЫЕ!$BN509&gt;0,1,0)&amp;ДАННЫЕ!$BN509&amp;"g"&amp;ДАННЫЕ!$BO509&amp;"s"&amp;ДАННЫЕ!$BP509&amp;"DZ"&amp;IF(ДАННЫЕ!B509-ДАННЫЕ!G509 &lt; 60,IF(ДАННЫЕ!B509-ДАННЫЕ!G509 &gt;= 0,1,0),0)&amp;"u"&amp;IF(ДАННЫЕ!$CJ509&gt;0,1,0)</f>
        <v>brCD0h0xyzc0a0dvpntol0gsDZ1u0</v>
      </c>
      <c r="N509" s="28" t="str">
        <f ca="1">ДАННЫЕ!$F509&amp;ДАННЫЕ!$I509&amp;"g"&amp;B509&amp;"cf"&amp;D509&amp;"a"&amp;IF(ДАННЫЕ!$BX509&gt;0,1,0)&amp;IF(ДАННЫЕ!$BF509&gt;500,1,IF(ДАННЫЕ!$BF509&gt;350,2,IF(ДАННЫЕ!$BF509&gt;=200,3,IF(ДАННЫЕ!$BF509&gt;=100,4,IF(ДАННЫЕ!$BF509&gt;=50,5,IF(ДАННЫЕ!$BF509&lt;50,6,0))))))&amp;"AR"&amp;IF(DATEDIF(ДАННЫЕ!$BX509,ДАННЫЕ!$F$1,"y")&gt;1,1,0)&amp;"VG"&amp;IF(ДАННЫЕ!$BH509="0",1,0)&amp;"o"&amp;IF(T509+ДАННЫЕ!$AF509+ДАННЫЕ!$AG509+ДАННЫЕ!$AH509+ДАННЫЕ!$AI509+ДАННЫЕ!$AJ509+ДАННЫЕ!$AP509+ДАННЫЕ!$AQ509+ДАННЫЕ!$AR509+ДАННЫЕ!$AU509+ДАННЫЕ!$AW509+ДАННЫЕ!$AS509+ДАННЫЕ!$AT509&gt;0,1,0)&amp;"x"&amp;ДАННЫЕ!$AG509&amp;"p"&amp;IF(ДАННЫЕ!$BY509&gt;0,1,0)&amp;"v"&amp;IF(ДАННЫЕ!$BZ509&gt;0,1,0)&amp;"n"&amp;ДАННЫЕ!$CA509&amp;"t"&amp;ДАННЫЕ!$AY509&amp;"k"&amp;ДАННЫЕ!$CB509&amp;"q"&amp;ДАННЫЕ!$CC509&amp;"w"&amp;ДАННЫЕ!$CD509&amp;"e"&amp;ДАННЫЕ!$CE509&amp;"m"&amp;ДАННЫЕ!$CF509&amp;"c"&amp;ДАННЫЕ!$CG509&amp;"z"&amp;ДАННЫЕ!$CH509&amp;"d"&amp;IF(H509=4,1,0)&amp;"s"&amp;IF(ДАННЫЕ!$J509=1,0,1)&amp;"u"&amp;IF(ДАННЫЕ!$CJ509&gt;0,1,0)</f>
        <v>g0cf0a06AR1VG0o0xp0v0ntkqwemczd0s1u0</v>
      </c>
      <c r="O509" s="28" t="str">
        <f>ДАННЫЕ!$I509&amp;"g"&amp;B509&amp;A509&amp;"f"&amp;P509&amp;"c"&amp;IF(ДАННЫЕ!$U509&gt;0,1,0)&amp;"s"&amp;IF(ДАННЫЕ!$Q509&gt;0,IF(YEAR(ДАННЫЕ!$F$1)=YEAR(ДАННЫЕ!$Q509),IF(MONTH(ДАННЫЕ!$F$1)=MONTH(ДАННЫЕ!$Q509),111,11),1),0)&amp;"i"&amp;IF(ДАННЫЕ!$R509+ДАННЫЕ!$S509+ДАННЫЕ!$T509=0,0,1)&amp;"h"&amp;IF(ДАННЫЕ!$P509&gt;0,1,0)&amp;"p"&amp;IF(ДАННЫЕ!$CI509&gt;0,IF(YEAR(ДАННЫЕ!$F$1)=YEAR(ДАННЫЕ!$CI509),IF(MONTH(ДАННЫЕ!$F$1)=MONTH(ДАННЫЕ!$CI509),111,11),1),0)&amp;"d"&amp;IF(ДАННЫЕ!$CJ509&gt;0,IF(YEAR(ДАННЫЕ!$F$1)=YEAR(ДАННЫЕ!$CJ509),IF(MONTH(ДАННЫЕ!$F$1)=MONTH(ДАННЫЕ!$CJ509),111,11),1),0)&amp;"o"&amp;IF(ДАННЫЕ!$CK509&gt;0,IF(MONTH(ДАННЫЕ!$F$1)=MONTH(ДАННЫЕ!$CK509),111,11),0)&amp;"v"&amp;IF(ДАННЫЕ!$BE509&gt;0,IF(MONTH(ДАННЫЕ!$F$1)=MONTH(ДАННЫЕ!$BE509),111,11),0)</f>
        <v>g00f0c0s0i0h0p0d0o0v0</v>
      </c>
      <c r="P509" s="15">
        <f t="shared" si="23"/>
        <v>0</v>
      </c>
      <c r="Q509" s="15">
        <f>IF(ДАННЫЕ!$F$1&gt;ДАННЫЕ!$N509,IF(YEAR(ДАННЫЕ!$F$1)=YEAR(ДАННЫЕ!M509),1,0),0)</f>
        <v>0</v>
      </c>
      <c r="R509" s="15">
        <f>IF(ДАННЫЕ!$F$1&gt;ДАННЫЕ!$N509,IF(YEAR(ДАННЫЕ!$F$1)=YEAR(ДАННЫЕ!N509),1,0),0)</f>
        <v>0</v>
      </c>
      <c r="S509" s="15">
        <f>IF(ДАННЫЕ!$AA509="2А",1,IF(ДАННЫЕ!$AA509="2Б",2,IF(ДАННЫЕ!$AA509="2В",3,IF(ДАННЫЕ!$AA509=3,4,IF(ДАННЫЕ!$AA509="4А",5,IF(ДАННЫЕ!$AA509="4Б",6,IF(ДАННЫЕ!$AA509="4В",7,IF(ДАННЫЕ!$AA509=5,8,0))))))))</f>
        <v>0</v>
      </c>
      <c r="T509" s="15">
        <f>IF(OR(ДАННЫЕ!$AC509=2,ДАННЫЕ!$AD509=2,ДАННЫЕ!$AE509=2),2,IF(OR(ДАННЫЕ!$AC509=1,ДАННЫЕ!$AD509=1,ДАННЫЕ!$AE509=1),1,0))</f>
        <v>0</v>
      </c>
    </row>
    <row r="510" spans="1:20" ht="15" customHeight="1" x14ac:dyDescent="0.2">
      <c r="A510" s="78">
        <f>IF(B510&gt;0,IF(MONTH(ДАННЫЕ!$F$1)=MONTH(ДАННЫЕ!$B510),1,0),0)</f>
        <v>0</v>
      </c>
      <c r="B510" s="14">
        <f>IF(ДАННЫЕ!$B510&gt;0,IF(YEAR(ДАННЫЕ!$F$1)=YEAR(ДАННЫЕ!$B510),1,0),0)</f>
        <v>0</v>
      </c>
      <c r="C510" s="14">
        <f>IF(ДАННЫЕ!$CM510&gt;0,IF(YEAR(ДАННЫЕ!$F$1)=YEAR(ДАННЫЕ!$CM510),1,0),0)</f>
        <v>0</v>
      </c>
      <c r="D510" s="14">
        <f>IF(ДАННЫЕ!$CJ510&gt;0,IF(ДАННЫЕ!$CL510&gt;ДАННЫЕ!$F$1,1,IF(ДАННЫЕ!$CL510&gt;0,0,1)),0)</f>
        <v>0</v>
      </c>
      <c r="E510" s="43" t="str">
        <f ca="1">IF(ДАННЫЕ!$F$1&gt;0,IF(ДАННЫЕ!$G510&gt;0,DATEDIF(ДАННЫЕ!$G510,ДАННЫЕ!$F$1,"y"),""),IF(ДАННЫЕ!$G510&gt;0,DATEDIF(ДАННЫЕ!$G510,TODAY(),"y"),""))</f>
        <v/>
      </c>
      <c r="F510" s="43" t="str">
        <f xml:space="preserve"> IF(ДАННЫЕ!$F510="М",IF(E510&gt;=18,IF(E510&lt;60,1,""),""),"")&amp;IF(ДАННЫЕ!$F510="Ж",IF(E510&gt;=18,IF(E510&lt;55,1,""),""),"")</f>
        <v/>
      </c>
      <c r="G510" s="43" t="str">
        <f xml:space="preserve"> IF(ДАННЫЕ!$F510="М",IF(E510&gt;=60,2,""),"")&amp;IF(ДАННЫЕ!$F510="Ж",IF(E510&gt;=55,2,""),"")</f>
        <v/>
      </c>
      <c r="H510" s="43" t="str">
        <f t="shared" ca="1" si="21"/>
        <v/>
      </c>
      <c r="I510" s="43" t="str">
        <f t="shared" ca="1" si="22"/>
        <v>03</v>
      </c>
      <c r="J510" s="28" t="str">
        <f ca="1">ДАННЫЕ!$F510&amp;H510&amp;I510&amp;ДАННЫЕ!$I510&amp;"m"&amp;IF(ДАННЫЕ!$I510&gt;0,IF(ДАННЫЕ!$J510&gt;0,0,1),"")&amp;"f"&amp;IF(ДАННЫЕ!$R510&gt;0,IF(YEAR(ДАННЫЕ!$F$1)=YEAR(ДАННЫЕ!$R510),1,0),0)&amp;"z"&amp;ДАННЫЕ!$R510&amp;"p"&amp;ДАННЫЕ!$S510&amp;"i"&amp;ДАННЫЕ!$T510&amp;"h"&amp;ДАННЫЕ!$K510&amp;"be"&amp;ДАННЫЕ!$BI510&amp;"CD"&amp;IF(ДАННЫЕ!BF510&gt;500,4,IF(ДАННЫЕ!BF510&gt;350,3,IF(ДАННЫЕ!BF510&gt;200,2,IF(ДАННЫЕ!BF510&gt;0,1,0))))&amp;"g"&amp;B510&amp;"d"&amp;H510&amp;"l"&amp;ДАННЫЕ!AT510&amp;"a"&amp;ДАННЫЕ!$V510&amp;"v"&amp;R510&amp;"k"&amp;ДАННЫЕ!$U510&amp;"s"&amp;ДАННЫЕ!$Y510&amp;"t"&amp;ДАННЫЕ!$X510&amp;"b"&amp;IF(ДАННЫЕ!$Q510&gt;1,1,0)&amp;"PP"&amp;ДАННЫЕ!Z510&amp;"c"&amp;S510&amp;"x"&amp;IF(ДАННЫЕ!$BY510&gt;0,IF(YEAR(ДАННЫЕ!$F$1)=YEAR(ДАННЫЕ!$BY510),1,0),0)&amp;"n"&amp;IF(ДАННЫЕ!$BZ510&gt;0,IF(YEAR(ДАННЫЕ!$F$1)=YEAR(ДАННЫЕ!$BZ510),1,0),0)&amp;"u"&amp;D510&amp;"z"&amp;IF(ДАННЫЕ!$CL510&gt;0,IF(YEAR(ДАННЫЕ!$F$1)&gt;YEAR(ДАННЫЕ!$CL510),11,12),0)</f>
        <v>03mf0zpihbeCD0g0dlav0kstb0PPc0x0n0u0z0</v>
      </c>
      <c r="K510" s="28" t="str">
        <f ca="1">ДАННЫЕ!$I510&amp;"x"&amp;B510&amp;"w"&amp;IF(T510+ДАННЫЕ!AD510+ДАННЫЕ!AE510+ДАННЫЕ!AF510+ДАННЫЕ!AG510+ДАННЫЕ!AH510+ДАННЫЕ!$AL510+ДАННЫЕ!AI510+ДАННЫЕ!AJ510+ДАННЫЕ!AK510+ДАННЫЕ!AP510+ДАННЫЕ!AQ510+ДАННЫЕ!AR510+ДАННЫЕ!$AM510+ДАННЫЕ!$AN510+ДАННЫЕ!AS510+ДАННЫЕ!AT510&gt;0,1,0)&amp;IF(OR(T510=2,ДАННЫЕ!AD510=2,ДАННЫЕ!AE510=2,ДАННЫЕ!AF510=2,ДАННЫЕ!AG510=2,ДАННЫЕ!AH510=2,ДАННЫЕ!$AL510=2,ДАННЫЕ!AI510=2,ДАННЫЕ!AJ510=2,ДАННЫЕ!AK510=2,ДАННЫЕ!AP510=2,ДАННЫЕ!AQ510=2,ДАННЫЕ!AR510=2,ДАННЫЕ!$AM510=2,ДАННЫЕ!$AN510=2,ДАННЫЕ!AS510=2,ДАННЫЕ!AT510=2),2,0)&amp;"t"&amp;IF(T510&gt;0,"1"&amp;T510,"00")&amp;"f"&amp;IF(ДАННЫЕ!$AC510,"1"&amp;ДАННЫЕ!$AC510,"00")&amp;"b"&amp;IF(ДАННЫЕ!$AD510,"1"&amp;ДАННЫЕ!$AD510,"00")&amp;"g"&amp;IF(ДАННЫЕ!$AF510,"1"&amp;ДАННЫЕ!$AF510,"00")&amp;"c"&amp;IF(ДАННЫЕ!$AG510,"1"&amp;ДАННЫЕ!$AG510,"00")&amp;"i"&amp;IF(ДАННЫЕ!$AH510,"1"&amp;ДАННЫЕ!$AH510,"00")&amp;"r"&amp;IF(ДАННЫЕ!$AL510,"1"&amp;ДАННЫЕ!$AL510,"00")&amp;"m"&amp;IF(ДАННЫЕ!$AI510,"1"&amp;ДАННЫЕ!$AI510,"00")&amp;"hS"&amp;IF(ДАННЫЕ!$AJ510,"1"&amp;ДАННЫЕ!$AJ510,"00")&amp;"hZ"&amp;IF(ДАННЫЕ!$AK510,"1"&amp;ДАННЫЕ!$AK510,"00")&amp;"p"&amp;IF(ДАННЫЕ!$AP510,"1"&amp;ДАННЫЕ!$AP510,"00")&amp;"k"&amp;IF(ДАННЫЕ!$AQ510,"1"&amp;ДАННЫЕ!$AQ510,"00")&amp;"z"&amp;IF(ДАННЫЕ!$AR510,"1"&amp;ДАННЫЕ!$AR510,"00")&amp;"j"&amp;IF(ДАННЫЕ!$AM510,"1"&amp;ДАННЫЕ!$AM510,"00")&amp;"n"&amp;IF(ДАННЫЕ!$AN510,"1"&amp;ДАННЫЕ!$AN510,"00")&amp;"E"&amp;ДАННЫЕ!BI510&amp;"L"&amp;ДАННЫЕ!AO510&amp;"h"&amp;IF(ДАННЫЕ!$AU510&gt;0,1,0)&amp;"v"&amp;IF(ДАННЫЕ!$AW510&gt;0,1,0)&amp;"a"&amp;IF(ДАННЫЕ!$AS510,"1"&amp;ДАННЫЕ!$AS510,"00")&amp;"s"&amp;IF(ДАННЫЕ!$AT510,"1"&amp;ДАННЫЕ!$AT510,"00")&amp;"u"&amp;IF(ДАННЫЕ!$CJ510&gt;0,1,0)&amp;"y"&amp;B510&amp;"d"&amp;H510&amp;"e"&amp;F510&amp;G510</f>
        <v>x0w00t00f00b00g00c00i00r00m00hS00hZ00p00k00z00j00n00ELh0v0a00s00u0y0de</v>
      </c>
      <c r="L510" s="28" t="str">
        <f ca="1">ДАННЫЕ!$I510&amp;"VN"&amp;IF(ДАННЫЕ!AW510&gt;0,11,10)&amp;"CD"&amp;IF(ДАННЫЕ!BF510&gt;500,16,IF(ДАННЫЕ!BF510&gt;350,15,IF(ДАННЫЕ!BF510&gt;=200,14,IF(ДАННЫЕ!BF510&gt;=100,13,IF(ДАННЫЕ!BF510&gt;=50,12,IF(ДАННЫЕ!BF510&gt;0,11,10))))))&amp;"AR"&amp;IF(ДАННЫЕ!BX510&gt;0,1,0)&amp;"GD"&amp;B510&amp;"VV"&amp;IF(E510&gt;=5,IF(E510&lt;18,1,0),0)</f>
        <v>VN10CD10AR0GD0VV0</v>
      </c>
      <c r="M510" s="28" t="str">
        <f>ДАННЫЕ!$I510&amp;"b"&amp;ДАННЫЕ!$BI510&amp;"r"&amp;ДАННЫЕ!$BJ510&amp;"CD"&amp;IF(ДАННЫЕ!BF510&gt;0,IF(ДАННЫЕ!BF510&lt;200,1,IF(ДАННЫЕ!BF510&lt;350,2,3)),0)&amp;"h"&amp;IF(ДАННЫЕ!$BK510+ДАННЫЕ!$BL510+ДАННЫЕ!$BM510&gt;0,1,0)&amp;"x"&amp;ДАННЫЕ!$BK510&amp;"y"&amp;ДАННЫЕ!$BL510&amp;"z"&amp;ДАННЫЕ!$BM510&amp;"c"&amp;IF(ДАННЫЕ!$BK510+ДАННЫЕ!$BL510+ДАННЫЕ!$BM510=3,1,0)&amp;"a"&amp;IF(ДАННЫЕ!$BQ510+ДАННЫЕ!$BR510&gt;0,1,0)&amp;"d"&amp;ДАННЫЕ!$BQ510&amp;"v"&amp;ДАННЫЕ!$BR510&amp;"p"&amp;ДАННЫЕ!$BS510&amp;"n"&amp;ДАННЫЕ!$BU510&amp;"t"&amp;ДАННЫЕ!$BV510&amp;"o"&amp;ДАННЫЕ!$BT510&amp;"l"&amp;IF(ДАННЫЕ!$BN510&gt;0,1,0)&amp;ДАННЫЕ!$BN510&amp;"g"&amp;ДАННЫЕ!$BO510&amp;"s"&amp;ДАННЫЕ!$BP510&amp;"DZ"&amp;IF(ДАННЫЕ!B510-ДАННЫЕ!G510 &lt; 60,IF(ДАННЫЕ!B510-ДАННЫЕ!G510 &gt;= 0,1,0),0)&amp;"u"&amp;IF(ДАННЫЕ!$CJ510&gt;0,1,0)</f>
        <v>brCD0h0xyzc0a0dvpntol0gsDZ1u0</v>
      </c>
      <c r="N510" s="28" t="str">
        <f ca="1">ДАННЫЕ!$F510&amp;ДАННЫЕ!$I510&amp;"g"&amp;B510&amp;"cf"&amp;D510&amp;"a"&amp;IF(ДАННЫЕ!$BX510&gt;0,1,0)&amp;IF(ДАННЫЕ!$BF510&gt;500,1,IF(ДАННЫЕ!$BF510&gt;350,2,IF(ДАННЫЕ!$BF510&gt;=200,3,IF(ДАННЫЕ!$BF510&gt;=100,4,IF(ДАННЫЕ!$BF510&gt;=50,5,IF(ДАННЫЕ!$BF510&lt;50,6,0))))))&amp;"AR"&amp;IF(DATEDIF(ДАННЫЕ!$BX510,ДАННЫЕ!$F$1,"y")&gt;1,1,0)&amp;"VG"&amp;IF(ДАННЫЕ!$BH510="0",1,0)&amp;"o"&amp;IF(T510+ДАННЫЕ!$AF510+ДАННЫЕ!$AG510+ДАННЫЕ!$AH510+ДАННЫЕ!$AI510+ДАННЫЕ!$AJ510+ДАННЫЕ!$AP510+ДАННЫЕ!$AQ510+ДАННЫЕ!$AR510+ДАННЫЕ!$AU510+ДАННЫЕ!$AW510+ДАННЫЕ!$AS510+ДАННЫЕ!$AT510&gt;0,1,0)&amp;"x"&amp;ДАННЫЕ!$AG510&amp;"p"&amp;IF(ДАННЫЕ!$BY510&gt;0,1,0)&amp;"v"&amp;IF(ДАННЫЕ!$BZ510&gt;0,1,0)&amp;"n"&amp;ДАННЫЕ!$CA510&amp;"t"&amp;ДАННЫЕ!$AY510&amp;"k"&amp;ДАННЫЕ!$CB510&amp;"q"&amp;ДАННЫЕ!$CC510&amp;"w"&amp;ДАННЫЕ!$CD510&amp;"e"&amp;ДАННЫЕ!$CE510&amp;"m"&amp;ДАННЫЕ!$CF510&amp;"c"&amp;ДАННЫЕ!$CG510&amp;"z"&amp;ДАННЫЕ!$CH510&amp;"d"&amp;IF(H510=4,1,0)&amp;"s"&amp;IF(ДАННЫЕ!$J510=1,0,1)&amp;"u"&amp;IF(ДАННЫЕ!$CJ510&gt;0,1,0)</f>
        <v>g0cf0a06AR1VG0o0xp0v0ntkqwemczd0s1u0</v>
      </c>
      <c r="O510" s="28" t="str">
        <f>ДАННЫЕ!$I510&amp;"g"&amp;B510&amp;A510&amp;"f"&amp;P510&amp;"c"&amp;IF(ДАННЫЕ!$U510&gt;0,1,0)&amp;"s"&amp;IF(ДАННЫЕ!$Q510&gt;0,IF(YEAR(ДАННЫЕ!$F$1)=YEAR(ДАННЫЕ!$Q510),IF(MONTH(ДАННЫЕ!$F$1)=MONTH(ДАННЫЕ!$Q510),111,11),1),0)&amp;"i"&amp;IF(ДАННЫЕ!$R510+ДАННЫЕ!$S510+ДАННЫЕ!$T510=0,0,1)&amp;"h"&amp;IF(ДАННЫЕ!$P510&gt;0,1,0)&amp;"p"&amp;IF(ДАННЫЕ!$CI510&gt;0,IF(YEAR(ДАННЫЕ!$F$1)=YEAR(ДАННЫЕ!$CI510),IF(MONTH(ДАННЫЕ!$F$1)=MONTH(ДАННЫЕ!$CI510),111,11),1),0)&amp;"d"&amp;IF(ДАННЫЕ!$CJ510&gt;0,IF(YEAR(ДАННЫЕ!$F$1)=YEAR(ДАННЫЕ!$CJ510),IF(MONTH(ДАННЫЕ!$F$1)=MONTH(ДАННЫЕ!$CJ510),111,11),1),0)&amp;"o"&amp;IF(ДАННЫЕ!$CK510&gt;0,IF(MONTH(ДАННЫЕ!$F$1)=MONTH(ДАННЫЕ!$CK510),111,11),0)&amp;"v"&amp;IF(ДАННЫЕ!$BE510&gt;0,IF(MONTH(ДАННЫЕ!$F$1)=MONTH(ДАННЫЕ!$BE510),111,11),0)</f>
        <v>g00f0c0s0i0h0p0d0o0v0</v>
      </c>
      <c r="P510" s="15">
        <f t="shared" si="23"/>
        <v>0</v>
      </c>
      <c r="Q510" s="15">
        <f>IF(ДАННЫЕ!$F$1&gt;ДАННЫЕ!$N510,IF(YEAR(ДАННЫЕ!$F$1)=YEAR(ДАННЫЕ!M510),1,0),0)</f>
        <v>0</v>
      </c>
      <c r="R510" s="15">
        <f>IF(ДАННЫЕ!$F$1&gt;ДАННЫЕ!$N510,IF(YEAR(ДАННЫЕ!$F$1)=YEAR(ДАННЫЕ!N510),1,0),0)</f>
        <v>0</v>
      </c>
      <c r="S510" s="15">
        <f>IF(ДАННЫЕ!$AA510="2А",1,IF(ДАННЫЕ!$AA510="2Б",2,IF(ДАННЫЕ!$AA510="2В",3,IF(ДАННЫЕ!$AA510=3,4,IF(ДАННЫЕ!$AA510="4А",5,IF(ДАННЫЕ!$AA510="4Б",6,IF(ДАННЫЕ!$AA510="4В",7,IF(ДАННЫЕ!$AA510=5,8,0))))))))</f>
        <v>0</v>
      </c>
      <c r="T510" s="15">
        <f>IF(OR(ДАННЫЕ!$AC510=2,ДАННЫЕ!$AD510=2,ДАННЫЕ!$AE510=2),2,IF(OR(ДАННЫЕ!$AC510=1,ДАННЫЕ!$AD510=1,ДАННЫЕ!$AE510=1),1,0))</f>
        <v>0</v>
      </c>
    </row>
    <row r="511" spans="1:20" ht="15" customHeight="1" x14ac:dyDescent="0.2">
      <c r="A511" s="78">
        <f>IF(B511&gt;0,IF(MONTH(ДАННЫЕ!$F$1)=MONTH(ДАННЫЕ!$B511),1,0),0)</f>
        <v>0</v>
      </c>
      <c r="B511" s="14">
        <f>IF(ДАННЫЕ!$B511&gt;0,IF(YEAR(ДАННЫЕ!$F$1)=YEAR(ДАННЫЕ!$B511),1,0),0)</f>
        <v>0</v>
      </c>
      <c r="C511" s="14">
        <f>IF(ДАННЫЕ!$CM511&gt;0,IF(YEAR(ДАННЫЕ!$F$1)=YEAR(ДАННЫЕ!$CM511),1,0),0)</f>
        <v>0</v>
      </c>
      <c r="D511" s="14">
        <f>IF(ДАННЫЕ!$CJ511&gt;0,IF(ДАННЫЕ!$CL511&gt;ДАННЫЕ!$F$1,1,IF(ДАННЫЕ!$CL511&gt;0,0,1)),0)</f>
        <v>0</v>
      </c>
      <c r="E511" s="43" t="str">
        <f ca="1">IF(ДАННЫЕ!$F$1&gt;0,IF(ДАННЫЕ!$G511&gt;0,DATEDIF(ДАННЫЕ!$G511,ДАННЫЕ!$F$1,"y"),""),IF(ДАННЫЕ!$G511&gt;0,DATEDIF(ДАННЫЕ!$G511,TODAY(),"y"),""))</f>
        <v/>
      </c>
      <c r="F511" s="43" t="str">
        <f xml:space="preserve"> IF(ДАННЫЕ!$F511="М",IF(E511&gt;=18,IF(E511&lt;60,1,""),""),"")&amp;IF(ДАННЫЕ!$F511="Ж",IF(E511&gt;=18,IF(E511&lt;55,1,""),""),"")</f>
        <v/>
      </c>
      <c r="G511" s="43" t="str">
        <f xml:space="preserve"> IF(ДАННЫЕ!$F511="М",IF(E511&gt;=60,2,""),"")&amp;IF(ДАННЫЕ!$F511="Ж",IF(E511&gt;=55,2,""),"")</f>
        <v/>
      </c>
      <c r="H511" s="43" t="str">
        <f t="shared" ca="1" si="21"/>
        <v/>
      </c>
      <c r="I511" s="43" t="str">
        <f t="shared" ca="1" si="22"/>
        <v>03</v>
      </c>
      <c r="J511" s="28" t="str">
        <f ca="1">ДАННЫЕ!$F511&amp;H511&amp;I511&amp;ДАННЫЕ!$I511&amp;"m"&amp;IF(ДАННЫЕ!$I511&gt;0,IF(ДАННЫЕ!$J511&gt;0,0,1),"")&amp;"f"&amp;IF(ДАННЫЕ!$R511&gt;0,IF(YEAR(ДАННЫЕ!$F$1)=YEAR(ДАННЫЕ!$R511),1,0),0)&amp;"z"&amp;ДАННЫЕ!$R511&amp;"p"&amp;ДАННЫЕ!$S511&amp;"i"&amp;ДАННЫЕ!$T511&amp;"h"&amp;ДАННЫЕ!$K511&amp;"be"&amp;ДАННЫЕ!$BI511&amp;"CD"&amp;IF(ДАННЫЕ!BF511&gt;500,4,IF(ДАННЫЕ!BF511&gt;350,3,IF(ДАННЫЕ!BF511&gt;200,2,IF(ДАННЫЕ!BF511&gt;0,1,0))))&amp;"g"&amp;B511&amp;"d"&amp;H511&amp;"l"&amp;ДАННЫЕ!AT511&amp;"a"&amp;ДАННЫЕ!$V511&amp;"v"&amp;R511&amp;"k"&amp;ДАННЫЕ!$U511&amp;"s"&amp;ДАННЫЕ!$Y511&amp;"t"&amp;ДАННЫЕ!$X511&amp;"b"&amp;IF(ДАННЫЕ!$Q511&gt;1,1,0)&amp;"PP"&amp;ДАННЫЕ!Z511&amp;"c"&amp;S511&amp;"x"&amp;IF(ДАННЫЕ!$BY511&gt;0,IF(YEAR(ДАННЫЕ!$F$1)=YEAR(ДАННЫЕ!$BY511),1,0),0)&amp;"n"&amp;IF(ДАННЫЕ!$BZ511&gt;0,IF(YEAR(ДАННЫЕ!$F$1)=YEAR(ДАННЫЕ!$BZ511),1,0),0)&amp;"u"&amp;D511&amp;"z"&amp;IF(ДАННЫЕ!$CL511&gt;0,IF(YEAR(ДАННЫЕ!$F$1)&gt;YEAR(ДАННЫЕ!$CL511),11,12),0)</f>
        <v>03mf0zpihbeCD0g0dlav0kstb0PPc0x0n0u0z0</v>
      </c>
      <c r="K511" s="28" t="str">
        <f ca="1">ДАННЫЕ!$I511&amp;"x"&amp;B511&amp;"w"&amp;IF(T511+ДАННЫЕ!AD511+ДАННЫЕ!AE511+ДАННЫЕ!AF511+ДАННЫЕ!AG511+ДАННЫЕ!AH511+ДАННЫЕ!$AL511+ДАННЫЕ!AI511+ДАННЫЕ!AJ511+ДАННЫЕ!AK511+ДАННЫЕ!AP511+ДАННЫЕ!AQ511+ДАННЫЕ!AR511+ДАННЫЕ!$AM511+ДАННЫЕ!$AN511+ДАННЫЕ!AS511+ДАННЫЕ!AT511&gt;0,1,0)&amp;IF(OR(T511=2,ДАННЫЕ!AD511=2,ДАННЫЕ!AE511=2,ДАННЫЕ!AF511=2,ДАННЫЕ!AG511=2,ДАННЫЕ!AH511=2,ДАННЫЕ!$AL511=2,ДАННЫЕ!AI511=2,ДАННЫЕ!AJ511=2,ДАННЫЕ!AK511=2,ДАННЫЕ!AP511=2,ДАННЫЕ!AQ511=2,ДАННЫЕ!AR511=2,ДАННЫЕ!$AM511=2,ДАННЫЕ!$AN511=2,ДАННЫЕ!AS511=2,ДАННЫЕ!AT511=2),2,0)&amp;"t"&amp;IF(T511&gt;0,"1"&amp;T511,"00")&amp;"f"&amp;IF(ДАННЫЕ!$AC511,"1"&amp;ДАННЫЕ!$AC511,"00")&amp;"b"&amp;IF(ДАННЫЕ!$AD511,"1"&amp;ДАННЫЕ!$AD511,"00")&amp;"g"&amp;IF(ДАННЫЕ!$AF511,"1"&amp;ДАННЫЕ!$AF511,"00")&amp;"c"&amp;IF(ДАННЫЕ!$AG511,"1"&amp;ДАННЫЕ!$AG511,"00")&amp;"i"&amp;IF(ДАННЫЕ!$AH511,"1"&amp;ДАННЫЕ!$AH511,"00")&amp;"r"&amp;IF(ДАННЫЕ!$AL511,"1"&amp;ДАННЫЕ!$AL511,"00")&amp;"m"&amp;IF(ДАННЫЕ!$AI511,"1"&amp;ДАННЫЕ!$AI511,"00")&amp;"hS"&amp;IF(ДАННЫЕ!$AJ511,"1"&amp;ДАННЫЕ!$AJ511,"00")&amp;"hZ"&amp;IF(ДАННЫЕ!$AK511,"1"&amp;ДАННЫЕ!$AK511,"00")&amp;"p"&amp;IF(ДАННЫЕ!$AP511,"1"&amp;ДАННЫЕ!$AP511,"00")&amp;"k"&amp;IF(ДАННЫЕ!$AQ511,"1"&amp;ДАННЫЕ!$AQ511,"00")&amp;"z"&amp;IF(ДАННЫЕ!$AR511,"1"&amp;ДАННЫЕ!$AR511,"00")&amp;"j"&amp;IF(ДАННЫЕ!$AM511,"1"&amp;ДАННЫЕ!$AM511,"00")&amp;"n"&amp;IF(ДАННЫЕ!$AN511,"1"&amp;ДАННЫЕ!$AN511,"00")&amp;"E"&amp;ДАННЫЕ!BI511&amp;"L"&amp;ДАННЫЕ!AO511&amp;"h"&amp;IF(ДАННЫЕ!$AU511&gt;0,1,0)&amp;"v"&amp;IF(ДАННЫЕ!$AW511&gt;0,1,0)&amp;"a"&amp;IF(ДАННЫЕ!$AS511,"1"&amp;ДАННЫЕ!$AS511,"00")&amp;"s"&amp;IF(ДАННЫЕ!$AT511,"1"&amp;ДАННЫЕ!$AT511,"00")&amp;"u"&amp;IF(ДАННЫЕ!$CJ511&gt;0,1,0)&amp;"y"&amp;B511&amp;"d"&amp;H511&amp;"e"&amp;F511&amp;G511</f>
        <v>x0w00t00f00b00g00c00i00r00m00hS00hZ00p00k00z00j00n00ELh0v0a00s00u0y0de</v>
      </c>
      <c r="L511" s="28" t="str">
        <f ca="1">ДАННЫЕ!$I511&amp;"VN"&amp;IF(ДАННЫЕ!AW511&gt;0,11,10)&amp;"CD"&amp;IF(ДАННЫЕ!BF511&gt;500,16,IF(ДАННЫЕ!BF511&gt;350,15,IF(ДАННЫЕ!BF511&gt;=200,14,IF(ДАННЫЕ!BF511&gt;=100,13,IF(ДАННЫЕ!BF511&gt;=50,12,IF(ДАННЫЕ!BF511&gt;0,11,10))))))&amp;"AR"&amp;IF(ДАННЫЕ!BX511&gt;0,1,0)&amp;"GD"&amp;B511&amp;"VV"&amp;IF(E511&gt;=5,IF(E511&lt;18,1,0),0)</f>
        <v>VN10CD10AR0GD0VV0</v>
      </c>
      <c r="M511" s="28" t="str">
        <f>ДАННЫЕ!$I511&amp;"b"&amp;ДАННЫЕ!$BI511&amp;"r"&amp;ДАННЫЕ!$BJ511&amp;"CD"&amp;IF(ДАННЫЕ!BF511&gt;0,IF(ДАННЫЕ!BF511&lt;200,1,IF(ДАННЫЕ!BF511&lt;350,2,3)),0)&amp;"h"&amp;IF(ДАННЫЕ!$BK511+ДАННЫЕ!$BL511+ДАННЫЕ!$BM511&gt;0,1,0)&amp;"x"&amp;ДАННЫЕ!$BK511&amp;"y"&amp;ДАННЫЕ!$BL511&amp;"z"&amp;ДАННЫЕ!$BM511&amp;"c"&amp;IF(ДАННЫЕ!$BK511+ДАННЫЕ!$BL511+ДАННЫЕ!$BM511=3,1,0)&amp;"a"&amp;IF(ДАННЫЕ!$BQ511+ДАННЫЕ!$BR511&gt;0,1,0)&amp;"d"&amp;ДАННЫЕ!$BQ511&amp;"v"&amp;ДАННЫЕ!$BR511&amp;"p"&amp;ДАННЫЕ!$BS511&amp;"n"&amp;ДАННЫЕ!$BU511&amp;"t"&amp;ДАННЫЕ!$BV511&amp;"o"&amp;ДАННЫЕ!$BT511&amp;"l"&amp;IF(ДАННЫЕ!$BN511&gt;0,1,0)&amp;ДАННЫЕ!$BN511&amp;"g"&amp;ДАННЫЕ!$BO511&amp;"s"&amp;ДАННЫЕ!$BP511&amp;"DZ"&amp;IF(ДАННЫЕ!B511-ДАННЫЕ!G511 &lt; 60,IF(ДАННЫЕ!B511-ДАННЫЕ!G511 &gt;= 0,1,0),0)&amp;"u"&amp;IF(ДАННЫЕ!$CJ511&gt;0,1,0)</f>
        <v>brCD0h0xyzc0a0dvpntol0gsDZ1u0</v>
      </c>
      <c r="N511" s="28" t="str">
        <f ca="1">ДАННЫЕ!$F511&amp;ДАННЫЕ!$I511&amp;"g"&amp;B511&amp;"cf"&amp;D511&amp;"a"&amp;IF(ДАННЫЕ!$BX511&gt;0,1,0)&amp;IF(ДАННЫЕ!$BF511&gt;500,1,IF(ДАННЫЕ!$BF511&gt;350,2,IF(ДАННЫЕ!$BF511&gt;=200,3,IF(ДАННЫЕ!$BF511&gt;=100,4,IF(ДАННЫЕ!$BF511&gt;=50,5,IF(ДАННЫЕ!$BF511&lt;50,6,0))))))&amp;"AR"&amp;IF(DATEDIF(ДАННЫЕ!$BX511,ДАННЫЕ!$F$1,"y")&gt;1,1,0)&amp;"VG"&amp;IF(ДАННЫЕ!$BH511="0",1,0)&amp;"o"&amp;IF(T511+ДАННЫЕ!$AF511+ДАННЫЕ!$AG511+ДАННЫЕ!$AH511+ДАННЫЕ!$AI511+ДАННЫЕ!$AJ511+ДАННЫЕ!$AP511+ДАННЫЕ!$AQ511+ДАННЫЕ!$AR511+ДАННЫЕ!$AU511+ДАННЫЕ!$AW511+ДАННЫЕ!$AS511+ДАННЫЕ!$AT511&gt;0,1,0)&amp;"x"&amp;ДАННЫЕ!$AG511&amp;"p"&amp;IF(ДАННЫЕ!$BY511&gt;0,1,0)&amp;"v"&amp;IF(ДАННЫЕ!$BZ511&gt;0,1,0)&amp;"n"&amp;ДАННЫЕ!$CA511&amp;"t"&amp;ДАННЫЕ!$AY511&amp;"k"&amp;ДАННЫЕ!$CB511&amp;"q"&amp;ДАННЫЕ!$CC511&amp;"w"&amp;ДАННЫЕ!$CD511&amp;"e"&amp;ДАННЫЕ!$CE511&amp;"m"&amp;ДАННЫЕ!$CF511&amp;"c"&amp;ДАННЫЕ!$CG511&amp;"z"&amp;ДАННЫЕ!$CH511&amp;"d"&amp;IF(H511=4,1,0)&amp;"s"&amp;IF(ДАННЫЕ!$J511=1,0,1)&amp;"u"&amp;IF(ДАННЫЕ!$CJ511&gt;0,1,0)</f>
        <v>g0cf0a06AR1VG0o0xp0v0ntkqwemczd0s1u0</v>
      </c>
      <c r="O511" s="28" t="str">
        <f>ДАННЫЕ!$I511&amp;"g"&amp;B511&amp;A511&amp;"f"&amp;P511&amp;"c"&amp;IF(ДАННЫЕ!$U511&gt;0,1,0)&amp;"s"&amp;IF(ДАННЫЕ!$Q511&gt;0,IF(YEAR(ДАННЫЕ!$F$1)=YEAR(ДАННЫЕ!$Q511),IF(MONTH(ДАННЫЕ!$F$1)=MONTH(ДАННЫЕ!$Q511),111,11),1),0)&amp;"i"&amp;IF(ДАННЫЕ!$R511+ДАННЫЕ!$S511+ДАННЫЕ!$T511=0,0,1)&amp;"h"&amp;IF(ДАННЫЕ!$P511&gt;0,1,0)&amp;"p"&amp;IF(ДАННЫЕ!$CI511&gt;0,IF(YEAR(ДАННЫЕ!$F$1)=YEAR(ДАННЫЕ!$CI511),IF(MONTH(ДАННЫЕ!$F$1)=MONTH(ДАННЫЕ!$CI511),111,11),1),0)&amp;"d"&amp;IF(ДАННЫЕ!$CJ511&gt;0,IF(YEAR(ДАННЫЕ!$F$1)=YEAR(ДАННЫЕ!$CJ511),IF(MONTH(ДАННЫЕ!$F$1)=MONTH(ДАННЫЕ!$CJ511),111,11),1),0)&amp;"o"&amp;IF(ДАННЫЕ!$CK511&gt;0,IF(MONTH(ДАННЫЕ!$F$1)=MONTH(ДАННЫЕ!$CK511),111,11),0)&amp;"v"&amp;IF(ДАННЫЕ!$BE511&gt;0,IF(MONTH(ДАННЫЕ!$F$1)=MONTH(ДАННЫЕ!$BE511),111,11),0)</f>
        <v>g00f0c0s0i0h0p0d0o0v0</v>
      </c>
      <c r="P511" s="15">
        <f t="shared" si="23"/>
        <v>0</v>
      </c>
      <c r="Q511" s="15">
        <f>IF(ДАННЫЕ!$F$1&gt;ДАННЫЕ!$N511,IF(YEAR(ДАННЫЕ!$F$1)=YEAR(ДАННЫЕ!M511),1,0),0)</f>
        <v>0</v>
      </c>
      <c r="R511" s="15">
        <f>IF(ДАННЫЕ!$F$1&gt;ДАННЫЕ!$N511,IF(YEAR(ДАННЫЕ!$F$1)=YEAR(ДАННЫЕ!N511),1,0),0)</f>
        <v>0</v>
      </c>
      <c r="S511" s="15">
        <f>IF(ДАННЫЕ!$AA511="2А",1,IF(ДАННЫЕ!$AA511="2Б",2,IF(ДАННЫЕ!$AA511="2В",3,IF(ДАННЫЕ!$AA511=3,4,IF(ДАННЫЕ!$AA511="4А",5,IF(ДАННЫЕ!$AA511="4Б",6,IF(ДАННЫЕ!$AA511="4В",7,IF(ДАННЫЕ!$AA511=5,8,0))))))))</f>
        <v>0</v>
      </c>
      <c r="T511" s="15">
        <f>IF(OR(ДАННЫЕ!$AC511=2,ДАННЫЕ!$AD511=2,ДАННЫЕ!$AE511=2),2,IF(OR(ДАННЫЕ!$AC511=1,ДАННЫЕ!$AD511=1,ДАННЫЕ!$AE511=1),1,0))</f>
        <v>0</v>
      </c>
    </row>
    <row r="512" spans="1:20" ht="15" customHeight="1" x14ac:dyDescent="0.2">
      <c r="A512" s="78">
        <f>IF(B512&gt;0,IF(MONTH(ДАННЫЕ!$F$1)=MONTH(ДАННЫЕ!$B512),1,0),0)</f>
        <v>0</v>
      </c>
      <c r="B512" s="14">
        <f>IF(ДАННЫЕ!$B512&gt;0,IF(YEAR(ДАННЫЕ!$F$1)=YEAR(ДАННЫЕ!$B512),1,0),0)</f>
        <v>0</v>
      </c>
      <c r="C512" s="14">
        <f>IF(ДАННЫЕ!$CM512&gt;0,IF(YEAR(ДАННЫЕ!$F$1)=YEAR(ДАННЫЕ!$CM512),1,0),0)</f>
        <v>0</v>
      </c>
      <c r="D512" s="14">
        <f>IF(ДАННЫЕ!$CJ512&gt;0,IF(ДАННЫЕ!$CL512&gt;ДАННЫЕ!$F$1,1,IF(ДАННЫЕ!$CL512&gt;0,0,1)),0)</f>
        <v>0</v>
      </c>
      <c r="E512" s="43" t="str">
        <f ca="1">IF(ДАННЫЕ!$F$1&gt;0,IF(ДАННЫЕ!$G512&gt;0,DATEDIF(ДАННЫЕ!$G512,ДАННЫЕ!$F$1,"y"),""),IF(ДАННЫЕ!$G512&gt;0,DATEDIF(ДАННЫЕ!$G512,TODAY(),"y"),""))</f>
        <v/>
      </c>
      <c r="F512" s="43" t="str">
        <f xml:space="preserve"> IF(ДАННЫЕ!$F512="М",IF(E512&gt;=18,IF(E512&lt;60,1,""),""),"")&amp;IF(ДАННЫЕ!$F512="Ж",IF(E512&gt;=18,IF(E512&lt;55,1,""),""),"")</f>
        <v/>
      </c>
      <c r="G512" s="43" t="str">
        <f xml:space="preserve"> IF(ДАННЫЕ!$F512="М",IF(E512&gt;=60,2,""),"")&amp;IF(ДАННЫЕ!$F512="Ж",IF(E512&gt;=55,2,""),"")</f>
        <v/>
      </c>
      <c r="H512" s="43" t="str">
        <f t="shared" ca="1" si="21"/>
        <v/>
      </c>
      <c r="I512" s="43" t="str">
        <f t="shared" ca="1" si="22"/>
        <v>03</v>
      </c>
      <c r="J512" s="28" t="str">
        <f ca="1">ДАННЫЕ!$F512&amp;H512&amp;I512&amp;ДАННЫЕ!$I512&amp;"m"&amp;IF(ДАННЫЕ!$I512&gt;0,IF(ДАННЫЕ!$J512&gt;0,0,1),"")&amp;"f"&amp;IF(ДАННЫЕ!$R512&gt;0,IF(YEAR(ДАННЫЕ!$F$1)=YEAR(ДАННЫЕ!$R512),1,0),0)&amp;"z"&amp;ДАННЫЕ!$R512&amp;"p"&amp;ДАННЫЕ!$S512&amp;"i"&amp;ДАННЫЕ!$T512&amp;"h"&amp;ДАННЫЕ!$K512&amp;"be"&amp;ДАННЫЕ!$BI512&amp;"CD"&amp;IF(ДАННЫЕ!BF512&gt;500,4,IF(ДАННЫЕ!BF512&gt;350,3,IF(ДАННЫЕ!BF512&gt;200,2,IF(ДАННЫЕ!BF512&gt;0,1,0))))&amp;"g"&amp;B512&amp;"d"&amp;H512&amp;"l"&amp;ДАННЫЕ!AT512&amp;"a"&amp;ДАННЫЕ!$V512&amp;"v"&amp;R512&amp;"k"&amp;ДАННЫЕ!$U512&amp;"s"&amp;ДАННЫЕ!$Y512&amp;"t"&amp;ДАННЫЕ!$X512&amp;"b"&amp;IF(ДАННЫЕ!$Q512&gt;1,1,0)&amp;"PP"&amp;ДАННЫЕ!Z512&amp;"c"&amp;S512&amp;"x"&amp;IF(ДАННЫЕ!$BY512&gt;0,IF(YEAR(ДАННЫЕ!$F$1)=YEAR(ДАННЫЕ!$BY512),1,0),0)&amp;"n"&amp;IF(ДАННЫЕ!$BZ512&gt;0,IF(YEAR(ДАННЫЕ!$F$1)=YEAR(ДАННЫЕ!$BZ512),1,0),0)&amp;"u"&amp;D512&amp;"z"&amp;IF(ДАННЫЕ!$CL512&gt;0,IF(YEAR(ДАННЫЕ!$F$1)&gt;YEAR(ДАННЫЕ!$CL512),11,12),0)</f>
        <v>03mf0zpihbeCD0g0dlav0kstb0PPc0x0n0u0z0</v>
      </c>
      <c r="K512" s="28" t="str">
        <f ca="1">ДАННЫЕ!$I512&amp;"x"&amp;B512&amp;"w"&amp;IF(T512+ДАННЫЕ!AD512+ДАННЫЕ!AE512+ДАННЫЕ!AF512+ДАННЫЕ!AG512+ДАННЫЕ!AH512+ДАННЫЕ!$AL512+ДАННЫЕ!AI512+ДАННЫЕ!AJ512+ДАННЫЕ!AK512+ДАННЫЕ!AP512+ДАННЫЕ!AQ512+ДАННЫЕ!AR512+ДАННЫЕ!$AM512+ДАННЫЕ!$AN512+ДАННЫЕ!AS512+ДАННЫЕ!AT512&gt;0,1,0)&amp;IF(OR(T512=2,ДАННЫЕ!AD512=2,ДАННЫЕ!AE512=2,ДАННЫЕ!AF512=2,ДАННЫЕ!AG512=2,ДАННЫЕ!AH512=2,ДАННЫЕ!$AL512=2,ДАННЫЕ!AI512=2,ДАННЫЕ!AJ512=2,ДАННЫЕ!AK512=2,ДАННЫЕ!AP512=2,ДАННЫЕ!AQ512=2,ДАННЫЕ!AR512=2,ДАННЫЕ!$AM512=2,ДАННЫЕ!$AN512=2,ДАННЫЕ!AS512=2,ДАННЫЕ!AT512=2),2,0)&amp;"t"&amp;IF(T512&gt;0,"1"&amp;T512,"00")&amp;"f"&amp;IF(ДАННЫЕ!$AC512,"1"&amp;ДАННЫЕ!$AC512,"00")&amp;"b"&amp;IF(ДАННЫЕ!$AD512,"1"&amp;ДАННЫЕ!$AD512,"00")&amp;"g"&amp;IF(ДАННЫЕ!$AF512,"1"&amp;ДАННЫЕ!$AF512,"00")&amp;"c"&amp;IF(ДАННЫЕ!$AG512,"1"&amp;ДАННЫЕ!$AG512,"00")&amp;"i"&amp;IF(ДАННЫЕ!$AH512,"1"&amp;ДАННЫЕ!$AH512,"00")&amp;"r"&amp;IF(ДАННЫЕ!$AL512,"1"&amp;ДАННЫЕ!$AL512,"00")&amp;"m"&amp;IF(ДАННЫЕ!$AI512,"1"&amp;ДАННЫЕ!$AI512,"00")&amp;"hS"&amp;IF(ДАННЫЕ!$AJ512,"1"&amp;ДАННЫЕ!$AJ512,"00")&amp;"hZ"&amp;IF(ДАННЫЕ!$AK512,"1"&amp;ДАННЫЕ!$AK512,"00")&amp;"p"&amp;IF(ДАННЫЕ!$AP512,"1"&amp;ДАННЫЕ!$AP512,"00")&amp;"k"&amp;IF(ДАННЫЕ!$AQ512,"1"&amp;ДАННЫЕ!$AQ512,"00")&amp;"z"&amp;IF(ДАННЫЕ!$AR512,"1"&amp;ДАННЫЕ!$AR512,"00")&amp;"j"&amp;IF(ДАННЫЕ!$AM512,"1"&amp;ДАННЫЕ!$AM512,"00")&amp;"n"&amp;IF(ДАННЫЕ!$AN512,"1"&amp;ДАННЫЕ!$AN512,"00")&amp;"E"&amp;ДАННЫЕ!BI512&amp;"L"&amp;ДАННЫЕ!AO512&amp;"h"&amp;IF(ДАННЫЕ!$AU512&gt;0,1,0)&amp;"v"&amp;IF(ДАННЫЕ!$AW512&gt;0,1,0)&amp;"a"&amp;IF(ДАННЫЕ!$AS512,"1"&amp;ДАННЫЕ!$AS512,"00")&amp;"s"&amp;IF(ДАННЫЕ!$AT512,"1"&amp;ДАННЫЕ!$AT512,"00")&amp;"u"&amp;IF(ДАННЫЕ!$CJ512&gt;0,1,0)&amp;"y"&amp;B512&amp;"d"&amp;H512&amp;"e"&amp;F512&amp;G512</f>
        <v>x0w00t00f00b00g00c00i00r00m00hS00hZ00p00k00z00j00n00ELh0v0a00s00u0y0de</v>
      </c>
      <c r="L512" s="28" t="str">
        <f ca="1">ДАННЫЕ!$I512&amp;"VN"&amp;IF(ДАННЫЕ!AW512&gt;0,11,10)&amp;"CD"&amp;IF(ДАННЫЕ!BF512&gt;500,16,IF(ДАННЫЕ!BF512&gt;350,15,IF(ДАННЫЕ!BF512&gt;=200,14,IF(ДАННЫЕ!BF512&gt;=100,13,IF(ДАННЫЕ!BF512&gt;=50,12,IF(ДАННЫЕ!BF512&gt;0,11,10))))))&amp;"AR"&amp;IF(ДАННЫЕ!BX512&gt;0,1,0)&amp;"GD"&amp;B512&amp;"VV"&amp;IF(E512&gt;=5,IF(E512&lt;18,1,0),0)</f>
        <v>VN10CD10AR0GD0VV0</v>
      </c>
      <c r="M512" s="28" t="str">
        <f>ДАННЫЕ!$I512&amp;"b"&amp;ДАННЫЕ!$BI512&amp;"r"&amp;ДАННЫЕ!$BJ512&amp;"CD"&amp;IF(ДАННЫЕ!BF512&gt;0,IF(ДАННЫЕ!BF512&lt;200,1,IF(ДАННЫЕ!BF512&lt;350,2,3)),0)&amp;"h"&amp;IF(ДАННЫЕ!$BK512+ДАННЫЕ!$BL512+ДАННЫЕ!$BM512&gt;0,1,0)&amp;"x"&amp;ДАННЫЕ!$BK512&amp;"y"&amp;ДАННЫЕ!$BL512&amp;"z"&amp;ДАННЫЕ!$BM512&amp;"c"&amp;IF(ДАННЫЕ!$BK512+ДАННЫЕ!$BL512+ДАННЫЕ!$BM512=3,1,0)&amp;"a"&amp;IF(ДАННЫЕ!$BQ512+ДАННЫЕ!$BR512&gt;0,1,0)&amp;"d"&amp;ДАННЫЕ!$BQ512&amp;"v"&amp;ДАННЫЕ!$BR512&amp;"p"&amp;ДАННЫЕ!$BS512&amp;"n"&amp;ДАННЫЕ!$BU512&amp;"t"&amp;ДАННЫЕ!$BV512&amp;"o"&amp;ДАННЫЕ!$BT512&amp;"l"&amp;IF(ДАННЫЕ!$BN512&gt;0,1,0)&amp;ДАННЫЕ!$BN512&amp;"g"&amp;ДАННЫЕ!$BO512&amp;"s"&amp;ДАННЫЕ!$BP512&amp;"DZ"&amp;IF(ДАННЫЕ!B512-ДАННЫЕ!G512 &lt; 60,IF(ДАННЫЕ!B512-ДАННЫЕ!G512 &gt;= 0,1,0),0)&amp;"u"&amp;IF(ДАННЫЕ!$CJ512&gt;0,1,0)</f>
        <v>brCD0h0xyzc0a0dvpntol0gsDZ1u0</v>
      </c>
      <c r="N512" s="28" t="str">
        <f ca="1">ДАННЫЕ!$F512&amp;ДАННЫЕ!$I512&amp;"g"&amp;B512&amp;"cf"&amp;D512&amp;"a"&amp;IF(ДАННЫЕ!$BX512&gt;0,1,0)&amp;IF(ДАННЫЕ!$BF512&gt;500,1,IF(ДАННЫЕ!$BF512&gt;350,2,IF(ДАННЫЕ!$BF512&gt;=200,3,IF(ДАННЫЕ!$BF512&gt;=100,4,IF(ДАННЫЕ!$BF512&gt;=50,5,IF(ДАННЫЕ!$BF512&lt;50,6,0))))))&amp;"AR"&amp;IF(DATEDIF(ДАННЫЕ!$BX512,ДАННЫЕ!$F$1,"y")&gt;1,1,0)&amp;"VG"&amp;IF(ДАННЫЕ!$BH512="0",1,0)&amp;"o"&amp;IF(T512+ДАННЫЕ!$AF512+ДАННЫЕ!$AG512+ДАННЫЕ!$AH512+ДАННЫЕ!$AI512+ДАННЫЕ!$AJ512+ДАННЫЕ!$AP512+ДАННЫЕ!$AQ512+ДАННЫЕ!$AR512+ДАННЫЕ!$AU512+ДАННЫЕ!$AW512+ДАННЫЕ!$AS512+ДАННЫЕ!$AT512&gt;0,1,0)&amp;"x"&amp;ДАННЫЕ!$AG512&amp;"p"&amp;IF(ДАННЫЕ!$BY512&gt;0,1,0)&amp;"v"&amp;IF(ДАННЫЕ!$BZ512&gt;0,1,0)&amp;"n"&amp;ДАННЫЕ!$CA512&amp;"t"&amp;ДАННЫЕ!$AY512&amp;"k"&amp;ДАННЫЕ!$CB512&amp;"q"&amp;ДАННЫЕ!$CC512&amp;"w"&amp;ДАННЫЕ!$CD512&amp;"e"&amp;ДАННЫЕ!$CE512&amp;"m"&amp;ДАННЫЕ!$CF512&amp;"c"&amp;ДАННЫЕ!$CG512&amp;"z"&amp;ДАННЫЕ!$CH512&amp;"d"&amp;IF(H512=4,1,0)&amp;"s"&amp;IF(ДАННЫЕ!$J512=1,0,1)&amp;"u"&amp;IF(ДАННЫЕ!$CJ512&gt;0,1,0)</f>
        <v>g0cf0a06AR1VG0o0xp0v0ntkqwemczd0s1u0</v>
      </c>
      <c r="O512" s="28" t="str">
        <f>ДАННЫЕ!$I512&amp;"g"&amp;B512&amp;A512&amp;"f"&amp;P512&amp;"c"&amp;IF(ДАННЫЕ!$U512&gt;0,1,0)&amp;"s"&amp;IF(ДАННЫЕ!$Q512&gt;0,IF(YEAR(ДАННЫЕ!$F$1)=YEAR(ДАННЫЕ!$Q512),IF(MONTH(ДАННЫЕ!$F$1)=MONTH(ДАННЫЕ!$Q512),111,11),1),0)&amp;"i"&amp;IF(ДАННЫЕ!$R512+ДАННЫЕ!$S512+ДАННЫЕ!$T512=0,0,1)&amp;"h"&amp;IF(ДАННЫЕ!$P512&gt;0,1,0)&amp;"p"&amp;IF(ДАННЫЕ!$CI512&gt;0,IF(YEAR(ДАННЫЕ!$F$1)=YEAR(ДАННЫЕ!$CI512),IF(MONTH(ДАННЫЕ!$F$1)=MONTH(ДАННЫЕ!$CI512),111,11),1),0)&amp;"d"&amp;IF(ДАННЫЕ!$CJ512&gt;0,IF(YEAR(ДАННЫЕ!$F$1)=YEAR(ДАННЫЕ!$CJ512),IF(MONTH(ДАННЫЕ!$F$1)=MONTH(ДАННЫЕ!$CJ512),111,11),1),0)&amp;"o"&amp;IF(ДАННЫЕ!$CK512&gt;0,IF(MONTH(ДАННЫЕ!$F$1)=MONTH(ДАННЫЕ!$CK512),111,11),0)&amp;"v"&amp;IF(ДАННЫЕ!$BE512&gt;0,IF(MONTH(ДАННЫЕ!$F$1)=MONTH(ДАННЫЕ!$BE512),111,11),0)</f>
        <v>g00f0c0s0i0h0p0d0o0v0</v>
      </c>
      <c r="P512" s="15">
        <f t="shared" si="23"/>
        <v>0</v>
      </c>
      <c r="Q512" s="15">
        <f>IF(ДАННЫЕ!$F$1&gt;ДАННЫЕ!$N512,IF(YEAR(ДАННЫЕ!$F$1)=YEAR(ДАННЫЕ!M512),1,0),0)</f>
        <v>0</v>
      </c>
      <c r="R512" s="15">
        <f>IF(ДАННЫЕ!$F$1&gt;ДАННЫЕ!$N512,IF(YEAR(ДАННЫЕ!$F$1)=YEAR(ДАННЫЕ!N512),1,0),0)</f>
        <v>0</v>
      </c>
      <c r="S512" s="15">
        <f>IF(ДАННЫЕ!$AA512="2А",1,IF(ДАННЫЕ!$AA512="2Б",2,IF(ДАННЫЕ!$AA512="2В",3,IF(ДАННЫЕ!$AA512=3,4,IF(ДАННЫЕ!$AA512="4А",5,IF(ДАННЫЕ!$AA512="4Б",6,IF(ДАННЫЕ!$AA512="4В",7,IF(ДАННЫЕ!$AA512=5,8,0))))))))</f>
        <v>0</v>
      </c>
      <c r="T512" s="15">
        <f>IF(OR(ДАННЫЕ!$AC512=2,ДАННЫЕ!$AD512=2,ДАННЫЕ!$AE512=2),2,IF(OR(ДАННЫЕ!$AC512=1,ДАННЫЕ!$AD512=1,ДАННЫЕ!$AE512=1),1,0))</f>
        <v>0</v>
      </c>
    </row>
    <row r="513" spans="1:20" ht="15" customHeight="1" x14ac:dyDescent="0.2">
      <c r="A513" s="78">
        <f>IF(B513&gt;0,IF(MONTH(ДАННЫЕ!$F$1)=MONTH(ДАННЫЕ!$B513),1,0),0)</f>
        <v>0</v>
      </c>
      <c r="B513" s="14">
        <f>IF(ДАННЫЕ!$B513&gt;0,IF(YEAR(ДАННЫЕ!$F$1)=YEAR(ДАННЫЕ!$B513),1,0),0)</f>
        <v>0</v>
      </c>
      <c r="C513" s="14">
        <f>IF(ДАННЫЕ!$CM513&gt;0,IF(YEAR(ДАННЫЕ!$F$1)=YEAR(ДАННЫЕ!$CM513),1,0),0)</f>
        <v>0</v>
      </c>
      <c r="D513" s="14">
        <f>IF(ДАННЫЕ!$CJ513&gt;0,IF(ДАННЫЕ!$CL513&gt;ДАННЫЕ!$F$1,1,IF(ДАННЫЕ!$CL513&gt;0,0,1)),0)</f>
        <v>0</v>
      </c>
      <c r="E513" s="43" t="str">
        <f ca="1">IF(ДАННЫЕ!$F$1&gt;0,IF(ДАННЫЕ!$G513&gt;0,DATEDIF(ДАННЫЕ!$G513,ДАННЫЕ!$F$1,"y"),""),IF(ДАННЫЕ!$G513&gt;0,DATEDIF(ДАННЫЕ!$G513,TODAY(),"y"),""))</f>
        <v/>
      </c>
      <c r="F513" s="43" t="str">
        <f xml:space="preserve"> IF(ДАННЫЕ!$F513="М",IF(E513&gt;=18,IF(E513&lt;60,1,""),""),"")&amp;IF(ДАННЫЕ!$F513="Ж",IF(E513&gt;=18,IF(E513&lt;55,1,""),""),"")</f>
        <v/>
      </c>
      <c r="G513" s="43" t="str">
        <f xml:space="preserve"> IF(ДАННЫЕ!$F513="М",IF(E513&gt;=60,2,""),"")&amp;IF(ДАННЫЕ!$F513="Ж",IF(E513&gt;=55,2,""),"")</f>
        <v/>
      </c>
      <c r="H513" s="43" t="str">
        <f t="shared" ca="1" si="21"/>
        <v/>
      </c>
      <c r="I513" s="43" t="str">
        <f t="shared" ca="1" si="22"/>
        <v>03</v>
      </c>
      <c r="J513" s="28" t="str">
        <f ca="1">ДАННЫЕ!$F513&amp;H513&amp;I513&amp;ДАННЫЕ!$I513&amp;"m"&amp;IF(ДАННЫЕ!$I513&gt;0,IF(ДАННЫЕ!$J513&gt;0,0,1),"")&amp;"f"&amp;IF(ДАННЫЕ!$R513&gt;0,IF(YEAR(ДАННЫЕ!$F$1)=YEAR(ДАННЫЕ!$R513),1,0),0)&amp;"z"&amp;ДАННЫЕ!$R513&amp;"p"&amp;ДАННЫЕ!$S513&amp;"i"&amp;ДАННЫЕ!$T513&amp;"h"&amp;ДАННЫЕ!$K513&amp;"be"&amp;ДАННЫЕ!$BI513&amp;"CD"&amp;IF(ДАННЫЕ!BF513&gt;500,4,IF(ДАННЫЕ!BF513&gt;350,3,IF(ДАННЫЕ!BF513&gt;200,2,IF(ДАННЫЕ!BF513&gt;0,1,0))))&amp;"g"&amp;B513&amp;"d"&amp;H513&amp;"l"&amp;ДАННЫЕ!AT513&amp;"a"&amp;ДАННЫЕ!$V513&amp;"v"&amp;R513&amp;"k"&amp;ДАННЫЕ!$U513&amp;"s"&amp;ДАННЫЕ!$Y513&amp;"t"&amp;ДАННЫЕ!$X513&amp;"b"&amp;IF(ДАННЫЕ!$Q513&gt;1,1,0)&amp;"PP"&amp;ДАННЫЕ!Z513&amp;"c"&amp;S513&amp;"x"&amp;IF(ДАННЫЕ!$BY513&gt;0,IF(YEAR(ДАННЫЕ!$F$1)=YEAR(ДАННЫЕ!$BY513),1,0),0)&amp;"n"&amp;IF(ДАННЫЕ!$BZ513&gt;0,IF(YEAR(ДАННЫЕ!$F$1)=YEAR(ДАННЫЕ!$BZ513),1,0),0)&amp;"u"&amp;D513&amp;"z"&amp;IF(ДАННЫЕ!$CL513&gt;0,IF(YEAR(ДАННЫЕ!$F$1)&gt;YEAR(ДАННЫЕ!$CL513),11,12),0)</f>
        <v>03mf0zpihbeCD0g0dlav0kstb0PPc0x0n0u0z0</v>
      </c>
      <c r="K513" s="28" t="str">
        <f ca="1">ДАННЫЕ!$I513&amp;"x"&amp;B513&amp;"w"&amp;IF(T513+ДАННЫЕ!AD513+ДАННЫЕ!AE513+ДАННЫЕ!AF513+ДАННЫЕ!AG513+ДАННЫЕ!AH513+ДАННЫЕ!$AL513+ДАННЫЕ!AI513+ДАННЫЕ!AJ513+ДАННЫЕ!AK513+ДАННЫЕ!AP513+ДАННЫЕ!AQ513+ДАННЫЕ!AR513+ДАННЫЕ!$AM513+ДАННЫЕ!$AN513+ДАННЫЕ!AS513+ДАННЫЕ!AT513&gt;0,1,0)&amp;IF(OR(T513=2,ДАННЫЕ!AD513=2,ДАННЫЕ!AE513=2,ДАННЫЕ!AF513=2,ДАННЫЕ!AG513=2,ДАННЫЕ!AH513=2,ДАННЫЕ!$AL513=2,ДАННЫЕ!AI513=2,ДАННЫЕ!AJ513=2,ДАННЫЕ!AK513=2,ДАННЫЕ!AP513=2,ДАННЫЕ!AQ513=2,ДАННЫЕ!AR513=2,ДАННЫЕ!$AM513=2,ДАННЫЕ!$AN513=2,ДАННЫЕ!AS513=2,ДАННЫЕ!AT513=2),2,0)&amp;"t"&amp;IF(T513&gt;0,"1"&amp;T513,"00")&amp;"f"&amp;IF(ДАННЫЕ!$AC513,"1"&amp;ДАННЫЕ!$AC513,"00")&amp;"b"&amp;IF(ДАННЫЕ!$AD513,"1"&amp;ДАННЫЕ!$AD513,"00")&amp;"g"&amp;IF(ДАННЫЕ!$AF513,"1"&amp;ДАННЫЕ!$AF513,"00")&amp;"c"&amp;IF(ДАННЫЕ!$AG513,"1"&amp;ДАННЫЕ!$AG513,"00")&amp;"i"&amp;IF(ДАННЫЕ!$AH513,"1"&amp;ДАННЫЕ!$AH513,"00")&amp;"r"&amp;IF(ДАННЫЕ!$AL513,"1"&amp;ДАННЫЕ!$AL513,"00")&amp;"m"&amp;IF(ДАННЫЕ!$AI513,"1"&amp;ДАННЫЕ!$AI513,"00")&amp;"hS"&amp;IF(ДАННЫЕ!$AJ513,"1"&amp;ДАННЫЕ!$AJ513,"00")&amp;"hZ"&amp;IF(ДАННЫЕ!$AK513,"1"&amp;ДАННЫЕ!$AK513,"00")&amp;"p"&amp;IF(ДАННЫЕ!$AP513,"1"&amp;ДАННЫЕ!$AP513,"00")&amp;"k"&amp;IF(ДАННЫЕ!$AQ513,"1"&amp;ДАННЫЕ!$AQ513,"00")&amp;"z"&amp;IF(ДАННЫЕ!$AR513,"1"&amp;ДАННЫЕ!$AR513,"00")&amp;"j"&amp;IF(ДАННЫЕ!$AM513,"1"&amp;ДАННЫЕ!$AM513,"00")&amp;"n"&amp;IF(ДАННЫЕ!$AN513,"1"&amp;ДАННЫЕ!$AN513,"00")&amp;"E"&amp;ДАННЫЕ!BI513&amp;"L"&amp;ДАННЫЕ!AO513&amp;"h"&amp;IF(ДАННЫЕ!$AU513&gt;0,1,0)&amp;"v"&amp;IF(ДАННЫЕ!$AW513&gt;0,1,0)&amp;"a"&amp;IF(ДАННЫЕ!$AS513,"1"&amp;ДАННЫЕ!$AS513,"00")&amp;"s"&amp;IF(ДАННЫЕ!$AT513,"1"&amp;ДАННЫЕ!$AT513,"00")&amp;"u"&amp;IF(ДАННЫЕ!$CJ513&gt;0,1,0)&amp;"y"&amp;B513&amp;"d"&amp;H513&amp;"e"&amp;F513&amp;G513</f>
        <v>x0w00t00f00b00g00c00i00r00m00hS00hZ00p00k00z00j00n00ELh0v0a00s00u0y0de</v>
      </c>
      <c r="L513" s="28" t="str">
        <f ca="1">ДАННЫЕ!$I513&amp;"VN"&amp;IF(ДАННЫЕ!AW513&gt;0,11,10)&amp;"CD"&amp;IF(ДАННЫЕ!BF513&gt;500,16,IF(ДАННЫЕ!BF513&gt;350,15,IF(ДАННЫЕ!BF513&gt;=200,14,IF(ДАННЫЕ!BF513&gt;=100,13,IF(ДАННЫЕ!BF513&gt;=50,12,IF(ДАННЫЕ!BF513&gt;0,11,10))))))&amp;"AR"&amp;IF(ДАННЫЕ!BX513&gt;0,1,0)&amp;"GD"&amp;B513&amp;"VV"&amp;IF(E513&gt;=5,IF(E513&lt;18,1,0),0)</f>
        <v>VN10CD10AR0GD0VV0</v>
      </c>
      <c r="M513" s="28" t="str">
        <f>ДАННЫЕ!$I513&amp;"b"&amp;ДАННЫЕ!$BI513&amp;"r"&amp;ДАННЫЕ!$BJ513&amp;"CD"&amp;IF(ДАННЫЕ!BF513&gt;0,IF(ДАННЫЕ!BF513&lt;200,1,IF(ДАННЫЕ!BF513&lt;350,2,3)),0)&amp;"h"&amp;IF(ДАННЫЕ!$BK513+ДАННЫЕ!$BL513+ДАННЫЕ!$BM513&gt;0,1,0)&amp;"x"&amp;ДАННЫЕ!$BK513&amp;"y"&amp;ДАННЫЕ!$BL513&amp;"z"&amp;ДАННЫЕ!$BM513&amp;"c"&amp;IF(ДАННЫЕ!$BK513+ДАННЫЕ!$BL513+ДАННЫЕ!$BM513=3,1,0)&amp;"a"&amp;IF(ДАННЫЕ!$BQ513+ДАННЫЕ!$BR513&gt;0,1,0)&amp;"d"&amp;ДАННЫЕ!$BQ513&amp;"v"&amp;ДАННЫЕ!$BR513&amp;"p"&amp;ДАННЫЕ!$BS513&amp;"n"&amp;ДАННЫЕ!$BU513&amp;"t"&amp;ДАННЫЕ!$BV513&amp;"o"&amp;ДАННЫЕ!$BT513&amp;"l"&amp;IF(ДАННЫЕ!$BN513&gt;0,1,0)&amp;ДАННЫЕ!$BN513&amp;"g"&amp;ДАННЫЕ!$BO513&amp;"s"&amp;ДАННЫЕ!$BP513&amp;"DZ"&amp;IF(ДАННЫЕ!B513-ДАННЫЕ!G513 &lt; 60,IF(ДАННЫЕ!B513-ДАННЫЕ!G513 &gt;= 0,1,0),0)&amp;"u"&amp;IF(ДАННЫЕ!$CJ513&gt;0,1,0)</f>
        <v>brCD0h0xyzc0a0dvpntol0gsDZ1u0</v>
      </c>
      <c r="N513" s="28" t="str">
        <f ca="1">ДАННЫЕ!$F513&amp;ДАННЫЕ!$I513&amp;"g"&amp;B513&amp;"cf"&amp;D513&amp;"a"&amp;IF(ДАННЫЕ!$BX513&gt;0,1,0)&amp;IF(ДАННЫЕ!$BF513&gt;500,1,IF(ДАННЫЕ!$BF513&gt;350,2,IF(ДАННЫЕ!$BF513&gt;=200,3,IF(ДАННЫЕ!$BF513&gt;=100,4,IF(ДАННЫЕ!$BF513&gt;=50,5,IF(ДАННЫЕ!$BF513&lt;50,6,0))))))&amp;"AR"&amp;IF(DATEDIF(ДАННЫЕ!$BX513,ДАННЫЕ!$F$1,"y")&gt;1,1,0)&amp;"VG"&amp;IF(ДАННЫЕ!$BH513="0",1,0)&amp;"o"&amp;IF(T513+ДАННЫЕ!$AF513+ДАННЫЕ!$AG513+ДАННЫЕ!$AH513+ДАННЫЕ!$AI513+ДАННЫЕ!$AJ513+ДАННЫЕ!$AP513+ДАННЫЕ!$AQ513+ДАННЫЕ!$AR513+ДАННЫЕ!$AU513+ДАННЫЕ!$AW513+ДАННЫЕ!$AS513+ДАННЫЕ!$AT513&gt;0,1,0)&amp;"x"&amp;ДАННЫЕ!$AG513&amp;"p"&amp;IF(ДАННЫЕ!$BY513&gt;0,1,0)&amp;"v"&amp;IF(ДАННЫЕ!$BZ513&gt;0,1,0)&amp;"n"&amp;ДАННЫЕ!$CA513&amp;"t"&amp;ДАННЫЕ!$AY513&amp;"k"&amp;ДАННЫЕ!$CB513&amp;"q"&amp;ДАННЫЕ!$CC513&amp;"w"&amp;ДАННЫЕ!$CD513&amp;"e"&amp;ДАННЫЕ!$CE513&amp;"m"&amp;ДАННЫЕ!$CF513&amp;"c"&amp;ДАННЫЕ!$CG513&amp;"z"&amp;ДАННЫЕ!$CH513&amp;"d"&amp;IF(H513=4,1,0)&amp;"s"&amp;IF(ДАННЫЕ!$J513=1,0,1)&amp;"u"&amp;IF(ДАННЫЕ!$CJ513&gt;0,1,0)</f>
        <v>g0cf0a06AR1VG0o0xp0v0ntkqwemczd0s1u0</v>
      </c>
      <c r="O513" s="28" t="str">
        <f>ДАННЫЕ!$I513&amp;"g"&amp;B513&amp;A513&amp;"f"&amp;P513&amp;"c"&amp;IF(ДАННЫЕ!$U513&gt;0,1,0)&amp;"s"&amp;IF(ДАННЫЕ!$Q513&gt;0,IF(YEAR(ДАННЫЕ!$F$1)=YEAR(ДАННЫЕ!$Q513),IF(MONTH(ДАННЫЕ!$F$1)=MONTH(ДАННЫЕ!$Q513),111,11),1),0)&amp;"i"&amp;IF(ДАННЫЕ!$R513+ДАННЫЕ!$S513+ДАННЫЕ!$T513=0,0,1)&amp;"h"&amp;IF(ДАННЫЕ!$P513&gt;0,1,0)&amp;"p"&amp;IF(ДАННЫЕ!$CI513&gt;0,IF(YEAR(ДАННЫЕ!$F$1)=YEAR(ДАННЫЕ!$CI513),IF(MONTH(ДАННЫЕ!$F$1)=MONTH(ДАННЫЕ!$CI513),111,11),1),0)&amp;"d"&amp;IF(ДАННЫЕ!$CJ513&gt;0,IF(YEAR(ДАННЫЕ!$F$1)=YEAR(ДАННЫЕ!$CJ513),IF(MONTH(ДАННЫЕ!$F$1)=MONTH(ДАННЫЕ!$CJ513),111,11),1),0)&amp;"o"&amp;IF(ДАННЫЕ!$CK513&gt;0,IF(MONTH(ДАННЫЕ!$F$1)=MONTH(ДАННЫЕ!$CK513),111,11),0)&amp;"v"&amp;IF(ДАННЫЕ!$BE513&gt;0,IF(MONTH(ДАННЫЕ!$F$1)=MONTH(ДАННЫЕ!$BE513),111,11),0)</f>
        <v>g00f0c0s0i0h0p0d0o0v0</v>
      </c>
      <c r="P513" s="15">
        <f t="shared" si="23"/>
        <v>0</v>
      </c>
      <c r="Q513" s="15">
        <f>IF(ДАННЫЕ!$F$1&gt;ДАННЫЕ!$N513,IF(YEAR(ДАННЫЕ!$F$1)=YEAR(ДАННЫЕ!M513),1,0),0)</f>
        <v>0</v>
      </c>
      <c r="R513" s="15">
        <f>IF(ДАННЫЕ!$F$1&gt;ДАННЫЕ!$N513,IF(YEAR(ДАННЫЕ!$F$1)=YEAR(ДАННЫЕ!N513),1,0),0)</f>
        <v>0</v>
      </c>
      <c r="S513" s="15">
        <f>IF(ДАННЫЕ!$AA513="2А",1,IF(ДАННЫЕ!$AA513="2Б",2,IF(ДАННЫЕ!$AA513="2В",3,IF(ДАННЫЕ!$AA513=3,4,IF(ДАННЫЕ!$AA513="4А",5,IF(ДАННЫЕ!$AA513="4Б",6,IF(ДАННЫЕ!$AA513="4В",7,IF(ДАННЫЕ!$AA513=5,8,0))))))))</f>
        <v>0</v>
      </c>
      <c r="T513" s="15">
        <f>IF(OR(ДАННЫЕ!$AC513=2,ДАННЫЕ!$AD513=2,ДАННЫЕ!$AE513=2),2,IF(OR(ДАННЫЕ!$AC513=1,ДАННЫЕ!$AD513=1,ДАННЫЕ!$AE513=1),1,0))</f>
        <v>0</v>
      </c>
    </row>
    <row r="514" spans="1:20" ht="15" customHeight="1" x14ac:dyDescent="0.2">
      <c r="A514" s="78">
        <f>IF(B514&gt;0,IF(MONTH(ДАННЫЕ!$F$1)=MONTH(ДАННЫЕ!$B514),1,0),0)</f>
        <v>0</v>
      </c>
      <c r="B514" s="14">
        <f>IF(ДАННЫЕ!$B514&gt;0,IF(YEAR(ДАННЫЕ!$F$1)=YEAR(ДАННЫЕ!$B514),1,0),0)</f>
        <v>0</v>
      </c>
      <c r="C514" s="14">
        <f>IF(ДАННЫЕ!$CM514&gt;0,IF(YEAR(ДАННЫЕ!$F$1)=YEAR(ДАННЫЕ!$CM514),1,0),0)</f>
        <v>0</v>
      </c>
      <c r="D514" s="14">
        <f>IF(ДАННЫЕ!$CJ514&gt;0,IF(ДАННЫЕ!$CL514&gt;ДАННЫЕ!$F$1,1,IF(ДАННЫЕ!$CL514&gt;0,0,1)),0)</f>
        <v>0</v>
      </c>
      <c r="E514" s="43" t="str">
        <f ca="1">IF(ДАННЫЕ!$F$1&gt;0,IF(ДАННЫЕ!$G514&gt;0,DATEDIF(ДАННЫЕ!$G514,ДАННЫЕ!$F$1,"y"),""),IF(ДАННЫЕ!$G514&gt;0,DATEDIF(ДАННЫЕ!$G514,TODAY(),"y"),""))</f>
        <v/>
      </c>
      <c r="F514" s="43" t="str">
        <f xml:space="preserve"> IF(ДАННЫЕ!$F514="М",IF(E514&gt;=18,IF(E514&lt;60,1,""),""),"")&amp;IF(ДАННЫЕ!$F514="Ж",IF(E514&gt;=18,IF(E514&lt;55,1,""),""),"")</f>
        <v/>
      </c>
      <c r="G514" s="43" t="str">
        <f xml:space="preserve"> IF(ДАННЫЕ!$F514="М",IF(E514&gt;=60,2,""),"")&amp;IF(ДАННЫЕ!$F514="Ж",IF(E514&gt;=55,2,""),"")</f>
        <v/>
      </c>
      <c r="H514" s="43" t="str">
        <f t="shared" ca="1" si="21"/>
        <v/>
      </c>
      <c r="I514" s="43" t="str">
        <f t="shared" ca="1" si="22"/>
        <v>03</v>
      </c>
      <c r="J514" s="28" t="str">
        <f ca="1">ДАННЫЕ!$F514&amp;H514&amp;I514&amp;ДАННЫЕ!$I514&amp;"m"&amp;IF(ДАННЫЕ!$I514&gt;0,IF(ДАННЫЕ!$J514&gt;0,0,1),"")&amp;"f"&amp;IF(ДАННЫЕ!$R514&gt;0,IF(YEAR(ДАННЫЕ!$F$1)=YEAR(ДАННЫЕ!$R514),1,0),0)&amp;"z"&amp;ДАННЫЕ!$R514&amp;"p"&amp;ДАННЫЕ!$S514&amp;"i"&amp;ДАННЫЕ!$T514&amp;"h"&amp;ДАННЫЕ!$K514&amp;"be"&amp;ДАННЫЕ!$BI514&amp;"CD"&amp;IF(ДАННЫЕ!BF514&gt;500,4,IF(ДАННЫЕ!BF514&gt;350,3,IF(ДАННЫЕ!BF514&gt;200,2,IF(ДАННЫЕ!BF514&gt;0,1,0))))&amp;"g"&amp;B514&amp;"d"&amp;H514&amp;"l"&amp;ДАННЫЕ!AT514&amp;"a"&amp;ДАННЫЕ!$V514&amp;"v"&amp;R514&amp;"k"&amp;ДАННЫЕ!$U514&amp;"s"&amp;ДАННЫЕ!$Y514&amp;"t"&amp;ДАННЫЕ!$X514&amp;"b"&amp;IF(ДАННЫЕ!$Q514&gt;1,1,0)&amp;"PP"&amp;ДАННЫЕ!Z514&amp;"c"&amp;S514&amp;"x"&amp;IF(ДАННЫЕ!$BY514&gt;0,IF(YEAR(ДАННЫЕ!$F$1)=YEAR(ДАННЫЕ!$BY514),1,0),0)&amp;"n"&amp;IF(ДАННЫЕ!$BZ514&gt;0,IF(YEAR(ДАННЫЕ!$F$1)=YEAR(ДАННЫЕ!$BZ514),1,0),0)&amp;"u"&amp;D514&amp;"z"&amp;IF(ДАННЫЕ!$CL514&gt;0,IF(YEAR(ДАННЫЕ!$F$1)&gt;YEAR(ДАННЫЕ!$CL514),11,12),0)</f>
        <v>03mf0zpihbeCD0g0dlav0kstb0PPc0x0n0u0z0</v>
      </c>
      <c r="K514" s="28" t="str">
        <f ca="1">ДАННЫЕ!$I514&amp;"x"&amp;B514&amp;"w"&amp;IF(T514+ДАННЫЕ!AD514+ДАННЫЕ!AE514+ДАННЫЕ!AF514+ДАННЫЕ!AG514+ДАННЫЕ!AH514+ДАННЫЕ!$AL514+ДАННЫЕ!AI514+ДАННЫЕ!AJ514+ДАННЫЕ!AK514+ДАННЫЕ!AP514+ДАННЫЕ!AQ514+ДАННЫЕ!AR514+ДАННЫЕ!$AM514+ДАННЫЕ!$AN514+ДАННЫЕ!AS514+ДАННЫЕ!AT514&gt;0,1,0)&amp;IF(OR(T514=2,ДАННЫЕ!AD514=2,ДАННЫЕ!AE514=2,ДАННЫЕ!AF514=2,ДАННЫЕ!AG514=2,ДАННЫЕ!AH514=2,ДАННЫЕ!$AL514=2,ДАННЫЕ!AI514=2,ДАННЫЕ!AJ514=2,ДАННЫЕ!AK514=2,ДАННЫЕ!AP514=2,ДАННЫЕ!AQ514=2,ДАННЫЕ!AR514=2,ДАННЫЕ!$AM514=2,ДАННЫЕ!$AN514=2,ДАННЫЕ!AS514=2,ДАННЫЕ!AT514=2),2,0)&amp;"t"&amp;IF(T514&gt;0,"1"&amp;T514,"00")&amp;"f"&amp;IF(ДАННЫЕ!$AC514,"1"&amp;ДАННЫЕ!$AC514,"00")&amp;"b"&amp;IF(ДАННЫЕ!$AD514,"1"&amp;ДАННЫЕ!$AD514,"00")&amp;"g"&amp;IF(ДАННЫЕ!$AF514,"1"&amp;ДАННЫЕ!$AF514,"00")&amp;"c"&amp;IF(ДАННЫЕ!$AG514,"1"&amp;ДАННЫЕ!$AG514,"00")&amp;"i"&amp;IF(ДАННЫЕ!$AH514,"1"&amp;ДАННЫЕ!$AH514,"00")&amp;"r"&amp;IF(ДАННЫЕ!$AL514,"1"&amp;ДАННЫЕ!$AL514,"00")&amp;"m"&amp;IF(ДАННЫЕ!$AI514,"1"&amp;ДАННЫЕ!$AI514,"00")&amp;"hS"&amp;IF(ДАННЫЕ!$AJ514,"1"&amp;ДАННЫЕ!$AJ514,"00")&amp;"hZ"&amp;IF(ДАННЫЕ!$AK514,"1"&amp;ДАННЫЕ!$AK514,"00")&amp;"p"&amp;IF(ДАННЫЕ!$AP514,"1"&amp;ДАННЫЕ!$AP514,"00")&amp;"k"&amp;IF(ДАННЫЕ!$AQ514,"1"&amp;ДАННЫЕ!$AQ514,"00")&amp;"z"&amp;IF(ДАННЫЕ!$AR514,"1"&amp;ДАННЫЕ!$AR514,"00")&amp;"j"&amp;IF(ДАННЫЕ!$AM514,"1"&amp;ДАННЫЕ!$AM514,"00")&amp;"n"&amp;IF(ДАННЫЕ!$AN514,"1"&amp;ДАННЫЕ!$AN514,"00")&amp;"E"&amp;ДАННЫЕ!BI514&amp;"L"&amp;ДАННЫЕ!AO514&amp;"h"&amp;IF(ДАННЫЕ!$AU514&gt;0,1,0)&amp;"v"&amp;IF(ДАННЫЕ!$AW514&gt;0,1,0)&amp;"a"&amp;IF(ДАННЫЕ!$AS514,"1"&amp;ДАННЫЕ!$AS514,"00")&amp;"s"&amp;IF(ДАННЫЕ!$AT514,"1"&amp;ДАННЫЕ!$AT514,"00")&amp;"u"&amp;IF(ДАННЫЕ!$CJ514&gt;0,1,0)&amp;"y"&amp;B514&amp;"d"&amp;H514&amp;"e"&amp;F514&amp;G514</f>
        <v>x0w00t00f00b00g00c00i00r00m00hS00hZ00p00k00z00j00n00ELh0v0a00s00u0y0de</v>
      </c>
      <c r="L514" s="28" t="str">
        <f ca="1">ДАННЫЕ!$I514&amp;"VN"&amp;IF(ДАННЫЕ!AW514&gt;0,11,10)&amp;"CD"&amp;IF(ДАННЫЕ!BF514&gt;500,16,IF(ДАННЫЕ!BF514&gt;350,15,IF(ДАННЫЕ!BF514&gt;=200,14,IF(ДАННЫЕ!BF514&gt;=100,13,IF(ДАННЫЕ!BF514&gt;=50,12,IF(ДАННЫЕ!BF514&gt;0,11,10))))))&amp;"AR"&amp;IF(ДАННЫЕ!BX514&gt;0,1,0)&amp;"GD"&amp;B514&amp;"VV"&amp;IF(E514&gt;=5,IF(E514&lt;18,1,0),0)</f>
        <v>VN10CD10AR0GD0VV0</v>
      </c>
      <c r="M514" s="28" t="str">
        <f>ДАННЫЕ!$I514&amp;"b"&amp;ДАННЫЕ!$BI514&amp;"r"&amp;ДАННЫЕ!$BJ514&amp;"CD"&amp;IF(ДАННЫЕ!BF514&gt;0,IF(ДАННЫЕ!BF514&lt;200,1,IF(ДАННЫЕ!BF514&lt;350,2,3)),0)&amp;"h"&amp;IF(ДАННЫЕ!$BK514+ДАННЫЕ!$BL514+ДАННЫЕ!$BM514&gt;0,1,0)&amp;"x"&amp;ДАННЫЕ!$BK514&amp;"y"&amp;ДАННЫЕ!$BL514&amp;"z"&amp;ДАННЫЕ!$BM514&amp;"c"&amp;IF(ДАННЫЕ!$BK514+ДАННЫЕ!$BL514+ДАННЫЕ!$BM514=3,1,0)&amp;"a"&amp;IF(ДАННЫЕ!$BQ514+ДАННЫЕ!$BR514&gt;0,1,0)&amp;"d"&amp;ДАННЫЕ!$BQ514&amp;"v"&amp;ДАННЫЕ!$BR514&amp;"p"&amp;ДАННЫЕ!$BS514&amp;"n"&amp;ДАННЫЕ!$BU514&amp;"t"&amp;ДАННЫЕ!$BV514&amp;"o"&amp;ДАННЫЕ!$BT514&amp;"l"&amp;IF(ДАННЫЕ!$BN514&gt;0,1,0)&amp;ДАННЫЕ!$BN514&amp;"g"&amp;ДАННЫЕ!$BO514&amp;"s"&amp;ДАННЫЕ!$BP514&amp;"DZ"&amp;IF(ДАННЫЕ!B514-ДАННЫЕ!G514 &lt; 60,IF(ДАННЫЕ!B514-ДАННЫЕ!G514 &gt;= 0,1,0),0)&amp;"u"&amp;IF(ДАННЫЕ!$CJ514&gt;0,1,0)</f>
        <v>brCD0h0xyzc0a0dvpntol0gsDZ1u0</v>
      </c>
      <c r="N514" s="28" t="str">
        <f ca="1">ДАННЫЕ!$F514&amp;ДАННЫЕ!$I514&amp;"g"&amp;B514&amp;"cf"&amp;D514&amp;"a"&amp;IF(ДАННЫЕ!$BX514&gt;0,1,0)&amp;IF(ДАННЫЕ!$BF514&gt;500,1,IF(ДАННЫЕ!$BF514&gt;350,2,IF(ДАННЫЕ!$BF514&gt;=200,3,IF(ДАННЫЕ!$BF514&gt;=100,4,IF(ДАННЫЕ!$BF514&gt;=50,5,IF(ДАННЫЕ!$BF514&lt;50,6,0))))))&amp;"AR"&amp;IF(DATEDIF(ДАННЫЕ!$BX514,ДАННЫЕ!$F$1,"y")&gt;1,1,0)&amp;"VG"&amp;IF(ДАННЫЕ!$BH514="0",1,0)&amp;"o"&amp;IF(T514+ДАННЫЕ!$AF514+ДАННЫЕ!$AG514+ДАННЫЕ!$AH514+ДАННЫЕ!$AI514+ДАННЫЕ!$AJ514+ДАННЫЕ!$AP514+ДАННЫЕ!$AQ514+ДАННЫЕ!$AR514+ДАННЫЕ!$AU514+ДАННЫЕ!$AW514+ДАННЫЕ!$AS514+ДАННЫЕ!$AT514&gt;0,1,0)&amp;"x"&amp;ДАННЫЕ!$AG514&amp;"p"&amp;IF(ДАННЫЕ!$BY514&gt;0,1,0)&amp;"v"&amp;IF(ДАННЫЕ!$BZ514&gt;0,1,0)&amp;"n"&amp;ДАННЫЕ!$CA514&amp;"t"&amp;ДАННЫЕ!$AY514&amp;"k"&amp;ДАННЫЕ!$CB514&amp;"q"&amp;ДАННЫЕ!$CC514&amp;"w"&amp;ДАННЫЕ!$CD514&amp;"e"&amp;ДАННЫЕ!$CE514&amp;"m"&amp;ДАННЫЕ!$CF514&amp;"c"&amp;ДАННЫЕ!$CG514&amp;"z"&amp;ДАННЫЕ!$CH514&amp;"d"&amp;IF(H514=4,1,0)&amp;"s"&amp;IF(ДАННЫЕ!$J514=1,0,1)&amp;"u"&amp;IF(ДАННЫЕ!$CJ514&gt;0,1,0)</f>
        <v>g0cf0a06AR1VG0o0xp0v0ntkqwemczd0s1u0</v>
      </c>
      <c r="O514" s="28" t="str">
        <f>ДАННЫЕ!$I514&amp;"g"&amp;B514&amp;A514&amp;"f"&amp;P514&amp;"c"&amp;IF(ДАННЫЕ!$U514&gt;0,1,0)&amp;"s"&amp;IF(ДАННЫЕ!$Q514&gt;0,IF(YEAR(ДАННЫЕ!$F$1)=YEAR(ДАННЫЕ!$Q514),IF(MONTH(ДАННЫЕ!$F$1)=MONTH(ДАННЫЕ!$Q514),111,11),1),0)&amp;"i"&amp;IF(ДАННЫЕ!$R514+ДАННЫЕ!$S514+ДАННЫЕ!$T514=0,0,1)&amp;"h"&amp;IF(ДАННЫЕ!$P514&gt;0,1,0)&amp;"p"&amp;IF(ДАННЫЕ!$CI514&gt;0,IF(YEAR(ДАННЫЕ!$F$1)=YEAR(ДАННЫЕ!$CI514),IF(MONTH(ДАННЫЕ!$F$1)=MONTH(ДАННЫЕ!$CI514),111,11),1),0)&amp;"d"&amp;IF(ДАННЫЕ!$CJ514&gt;0,IF(YEAR(ДАННЫЕ!$F$1)=YEAR(ДАННЫЕ!$CJ514),IF(MONTH(ДАННЫЕ!$F$1)=MONTH(ДАННЫЕ!$CJ514),111,11),1),0)&amp;"o"&amp;IF(ДАННЫЕ!$CK514&gt;0,IF(MONTH(ДАННЫЕ!$F$1)=MONTH(ДАННЫЕ!$CK514),111,11),0)&amp;"v"&amp;IF(ДАННЫЕ!$BE514&gt;0,IF(MONTH(ДАННЫЕ!$F$1)=MONTH(ДАННЫЕ!$BE514),111,11),0)</f>
        <v>g00f0c0s0i0h0p0d0o0v0</v>
      </c>
      <c r="P514" s="15">
        <f t="shared" si="23"/>
        <v>0</v>
      </c>
      <c r="Q514" s="15">
        <f>IF(ДАННЫЕ!$F$1&gt;ДАННЫЕ!$N514,IF(YEAR(ДАННЫЕ!$F$1)=YEAR(ДАННЫЕ!M514),1,0),0)</f>
        <v>0</v>
      </c>
      <c r="R514" s="15">
        <f>IF(ДАННЫЕ!$F$1&gt;ДАННЫЕ!$N514,IF(YEAR(ДАННЫЕ!$F$1)=YEAR(ДАННЫЕ!N514),1,0),0)</f>
        <v>0</v>
      </c>
      <c r="S514" s="15">
        <f>IF(ДАННЫЕ!$AA514="2А",1,IF(ДАННЫЕ!$AA514="2Б",2,IF(ДАННЫЕ!$AA514="2В",3,IF(ДАННЫЕ!$AA514=3,4,IF(ДАННЫЕ!$AA514="4А",5,IF(ДАННЫЕ!$AA514="4Б",6,IF(ДАННЫЕ!$AA514="4В",7,IF(ДАННЫЕ!$AA514=5,8,0))))))))</f>
        <v>0</v>
      </c>
      <c r="T514" s="15">
        <f>IF(OR(ДАННЫЕ!$AC514=2,ДАННЫЕ!$AD514=2,ДАННЫЕ!$AE514=2),2,IF(OR(ДАННЫЕ!$AC514=1,ДАННЫЕ!$AD514=1,ДАННЫЕ!$AE514=1),1,0))</f>
        <v>0</v>
      </c>
    </row>
    <row r="515" spans="1:20" ht="15" customHeight="1" x14ac:dyDescent="0.2">
      <c r="A515" s="78">
        <f>IF(B515&gt;0,IF(MONTH(ДАННЫЕ!$F$1)=MONTH(ДАННЫЕ!$B515),1,0),0)</f>
        <v>0</v>
      </c>
      <c r="B515" s="14">
        <f>IF(ДАННЫЕ!$B515&gt;0,IF(YEAR(ДАННЫЕ!$F$1)=YEAR(ДАННЫЕ!$B515),1,0),0)</f>
        <v>0</v>
      </c>
      <c r="C515" s="14">
        <f>IF(ДАННЫЕ!$CM515&gt;0,IF(YEAR(ДАННЫЕ!$F$1)=YEAR(ДАННЫЕ!$CM515),1,0),0)</f>
        <v>0</v>
      </c>
      <c r="D515" s="14">
        <f>IF(ДАННЫЕ!$CJ515&gt;0,IF(ДАННЫЕ!$CL515&gt;ДАННЫЕ!$F$1,1,IF(ДАННЫЕ!$CL515&gt;0,0,1)),0)</f>
        <v>0</v>
      </c>
      <c r="E515" s="43" t="str">
        <f ca="1">IF(ДАННЫЕ!$F$1&gt;0,IF(ДАННЫЕ!$G515&gt;0,DATEDIF(ДАННЫЕ!$G515,ДАННЫЕ!$F$1,"y"),""),IF(ДАННЫЕ!$G515&gt;0,DATEDIF(ДАННЫЕ!$G515,TODAY(),"y"),""))</f>
        <v/>
      </c>
      <c r="F515" s="43" t="str">
        <f xml:space="preserve"> IF(ДАННЫЕ!$F515="М",IF(E515&gt;=18,IF(E515&lt;60,1,""),""),"")&amp;IF(ДАННЫЕ!$F515="Ж",IF(E515&gt;=18,IF(E515&lt;55,1,""),""),"")</f>
        <v/>
      </c>
      <c r="G515" s="43" t="str">
        <f xml:space="preserve"> IF(ДАННЫЕ!$F515="М",IF(E515&gt;=60,2,""),"")&amp;IF(ДАННЫЕ!$F515="Ж",IF(E515&gt;=55,2,""),"")</f>
        <v/>
      </c>
      <c r="H515" s="43" t="str">
        <f t="shared" ca="1" si="21"/>
        <v/>
      </c>
      <c r="I515" s="43" t="str">
        <f t="shared" ca="1" si="22"/>
        <v>03</v>
      </c>
      <c r="J515" s="28" t="str">
        <f ca="1">ДАННЫЕ!$F515&amp;H515&amp;I515&amp;ДАННЫЕ!$I515&amp;"m"&amp;IF(ДАННЫЕ!$I515&gt;0,IF(ДАННЫЕ!$J515&gt;0,0,1),"")&amp;"f"&amp;IF(ДАННЫЕ!$R515&gt;0,IF(YEAR(ДАННЫЕ!$F$1)=YEAR(ДАННЫЕ!$R515),1,0),0)&amp;"z"&amp;ДАННЫЕ!$R515&amp;"p"&amp;ДАННЫЕ!$S515&amp;"i"&amp;ДАННЫЕ!$T515&amp;"h"&amp;ДАННЫЕ!$K515&amp;"be"&amp;ДАННЫЕ!$BI515&amp;"CD"&amp;IF(ДАННЫЕ!BF515&gt;500,4,IF(ДАННЫЕ!BF515&gt;350,3,IF(ДАННЫЕ!BF515&gt;200,2,IF(ДАННЫЕ!BF515&gt;0,1,0))))&amp;"g"&amp;B515&amp;"d"&amp;H515&amp;"l"&amp;ДАННЫЕ!AT515&amp;"a"&amp;ДАННЫЕ!$V515&amp;"v"&amp;R515&amp;"k"&amp;ДАННЫЕ!$U515&amp;"s"&amp;ДАННЫЕ!$Y515&amp;"t"&amp;ДАННЫЕ!$X515&amp;"b"&amp;IF(ДАННЫЕ!$Q515&gt;1,1,0)&amp;"PP"&amp;ДАННЫЕ!Z515&amp;"c"&amp;S515&amp;"x"&amp;IF(ДАННЫЕ!$BY515&gt;0,IF(YEAR(ДАННЫЕ!$F$1)=YEAR(ДАННЫЕ!$BY515),1,0),0)&amp;"n"&amp;IF(ДАННЫЕ!$BZ515&gt;0,IF(YEAR(ДАННЫЕ!$F$1)=YEAR(ДАННЫЕ!$BZ515),1,0),0)&amp;"u"&amp;D515&amp;"z"&amp;IF(ДАННЫЕ!$CL515&gt;0,IF(YEAR(ДАННЫЕ!$F$1)&gt;YEAR(ДАННЫЕ!$CL515),11,12),0)</f>
        <v>03mf0zpihbeCD0g0dlav0kstb0PPc0x0n0u0z0</v>
      </c>
      <c r="K515" s="28" t="str">
        <f ca="1">ДАННЫЕ!$I515&amp;"x"&amp;B515&amp;"w"&amp;IF(T515+ДАННЫЕ!AD515+ДАННЫЕ!AE515+ДАННЫЕ!AF515+ДАННЫЕ!AG515+ДАННЫЕ!AH515+ДАННЫЕ!$AL515+ДАННЫЕ!AI515+ДАННЫЕ!AJ515+ДАННЫЕ!AK515+ДАННЫЕ!AP515+ДАННЫЕ!AQ515+ДАННЫЕ!AR515+ДАННЫЕ!$AM515+ДАННЫЕ!$AN515+ДАННЫЕ!AS515+ДАННЫЕ!AT515&gt;0,1,0)&amp;IF(OR(T515=2,ДАННЫЕ!AD515=2,ДАННЫЕ!AE515=2,ДАННЫЕ!AF515=2,ДАННЫЕ!AG515=2,ДАННЫЕ!AH515=2,ДАННЫЕ!$AL515=2,ДАННЫЕ!AI515=2,ДАННЫЕ!AJ515=2,ДАННЫЕ!AK515=2,ДАННЫЕ!AP515=2,ДАННЫЕ!AQ515=2,ДАННЫЕ!AR515=2,ДАННЫЕ!$AM515=2,ДАННЫЕ!$AN515=2,ДАННЫЕ!AS515=2,ДАННЫЕ!AT515=2),2,0)&amp;"t"&amp;IF(T515&gt;0,"1"&amp;T515,"00")&amp;"f"&amp;IF(ДАННЫЕ!$AC515,"1"&amp;ДАННЫЕ!$AC515,"00")&amp;"b"&amp;IF(ДАННЫЕ!$AD515,"1"&amp;ДАННЫЕ!$AD515,"00")&amp;"g"&amp;IF(ДАННЫЕ!$AF515,"1"&amp;ДАННЫЕ!$AF515,"00")&amp;"c"&amp;IF(ДАННЫЕ!$AG515,"1"&amp;ДАННЫЕ!$AG515,"00")&amp;"i"&amp;IF(ДАННЫЕ!$AH515,"1"&amp;ДАННЫЕ!$AH515,"00")&amp;"r"&amp;IF(ДАННЫЕ!$AL515,"1"&amp;ДАННЫЕ!$AL515,"00")&amp;"m"&amp;IF(ДАННЫЕ!$AI515,"1"&amp;ДАННЫЕ!$AI515,"00")&amp;"hS"&amp;IF(ДАННЫЕ!$AJ515,"1"&amp;ДАННЫЕ!$AJ515,"00")&amp;"hZ"&amp;IF(ДАННЫЕ!$AK515,"1"&amp;ДАННЫЕ!$AK515,"00")&amp;"p"&amp;IF(ДАННЫЕ!$AP515,"1"&amp;ДАННЫЕ!$AP515,"00")&amp;"k"&amp;IF(ДАННЫЕ!$AQ515,"1"&amp;ДАННЫЕ!$AQ515,"00")&amp;"z"&amp;IF(ДАННЫЕ!$AR515,"1"&amp;ДАННЫЕ!$AR515,"00")&amp;"j"&amp;IF(ДАННЫЕ!$AM515,"1"&amp;ДАННЫЕ!$AM515,"00")&amp;"n"&amp;IF(ДАННЫЕ!$AN515,"1"&amp;ДАННЫЕ!$AN515,"00")&amp;"E"&amp;ДАННЫЕ!BI515&amp;"L"&amp;ДАННЫЕ!AO515&amp;"h"&amp;IF(ДАННЫЕ!$AU515&gt;0,1,0)&amp;"v"&amp;IF(ДАННЫЕ!$AW515&gt;0,1,0)&amp;"a"&amp;IF(ДАННЫЕ!$AS515,"1"&amp;ДАННЫЕ!$AS515,"00")&amp;"s"&amp;IF(ДАННЫЕ!$AT515,"1"&amp;ДАННЫЕ!$AT515,"00")&amp;"u"&amp;IF(ДАННЫЕ!$CJ515&gt;0,1,0)&amp;"y"&amp;B515&amp;"d"&amp;H515&amp;"e"&amp;F515&amp;G515</f>
        <v>x0w00t00f00b00g00c00i00r00m00hS00hZ00p00k00z00j00n00ELh0v0a00s00u0y0de</v>
      </c>
      <c r="L515" s="28" t="str">
        <f ca="1">ДАННЫЕ!$I515&amp;"VN"&amp;IF(ДАННЫЕ!AW515&gt;0,11,10)&amp;"CD"&amp;IF(ДАННЫЕ!BF515&gt;500,16,IF(ДАННЫЕ!BF515&gt;350,15,IF(ДАННЫЕ!BF515&gt;=200,14,IF(ДАННЫЕ!BF515&gt;=100,13,IF(ДАННЫЕ!BF515&gt;=50,12,IF(ДАННЫЕ!BF515&gt;0,11,10))))))&amp;"AR"&amp;IF(ДАННЫЕ!BX515&gt;0,1,0)&amp;"GD"&amp;B515&amp;"VV"&amp;IF(E515&gt;=5,IF(E515&lt;18,1,0),0)</f>
        <v>VN10CD10AR0GD0VV0</v>
      </c>
      <c r="M515" s="28" t="str">
        <f>ДАННЫЕ!$I515&amp;"b"&amp;ДАННЫЕ!$BI515&amp;"r"&amp;ДАННЫЕ!$BJ515&amp;"CD"&amp;IF(ДАННЫЕ!BF515&gt;0,IF(ДАННЫЕ!BF515&lt;200,1,IF(ДАННЫЕ!BF515&lt;350,2,3)),0)&amp;"h"&amp;IF(ДАННЫЕ!$BK515+ДАННЫЕ!$BL515+ДАННЫЕ!$BM515&gt;0,1,0)&amp;"x"&amp;ДАННЫЕ!$BK515&amp;"y"&amp;ДАННЫЕ!$BL515&amp;"z"&amp;ДАННЫЕ!$BM515&amp;"c"&amp;IF(ДАННЫЕ!$BK515+ДАННЫЕ!$BL515+ДАННЫЕ!$BM515=3,1,0)&amp;"a"&amp;IF(ДАННЫЕ!$BQ515+ДАННЫЕ!$BR515&gt;0,1,0)&amp;"d"&amp;ДАННЫЕ!$BQ515&amp;"v"&amp;ДАННЫЕ!$BR515&amp;"p"&amp;ДАННЫЕ!$BS515&amp;"n"&amp;ДАННЫЕ!$BU515&amp;"t"&amp;ДАННЫЕ!$BV515&amp;"o"&amp;ДАННЫЕ!$BT515&amp;"l"&amp;IF(ДАННЫЕ!$BN515&gt;0,1,0)&amp;ДАННЫЕ!$BN515&amp;"g"&amp;ДАННЫЕ!$BO515&amp;"s"&amp;ДАННЫЕ!$BP515&amp;"DZ"&amp;IF(ДАННЫЕ!B515-ДАННЫЕ!G515 &lt; 60,IF(ДАННЫЕ!B515-ДАННЫЕ!G515 &gt;= 0,1,0),0)&amp;"u"&amp;IF(ДАННЫЕ!$CJ515&gt;0,1,0)</f>
        <v>brCD0h0xyzc0a0dvpntol0gsDZ1u0</v>
      </c>
      <c r="N515" s="28" t="str">
        <f ca="1">ДАННЫЕ!$F515&amp;ДАННЫЕ!$I515&amp;"g"&amp;B515&amp;"cf"&amp;D515&amp;"a"&amp;IF(ДАННЫЕ!$BX515&gt;0,1,0)&amp;IF(ДАННЫЕ!$BF515&gt;500,1,IF(ДАННЫЕ!$BF515&gt;350,2,IF(ДАННЫЕ!$BF515&gt;=200,3,IF(ДАННЫЕ!$BF515&gt;=100,4,IF(ДАННЫЕ!$BF515&gt;=50,5,IF(ДАННЫЕ!$BF515&lt;50,6,0))))))&amp;"AR"&amp;IF(DATEDIF(ДАННЫЕ!$BX515,ДАННЫЕ!$F$1,"y")&gt;1,1,0)&amp;"VG"&amp;IF(ДАННЫЕ!$BH515="0",1,0)&amp;"o"&amp;IF(T515+ДАННЫЕ!$AF515+ДАННЫЕ!$AG515+ДАННЫЕ!$AH515+ДАННЫЕ!$AI515+ДАННЫЕ!$AJ515+ДАННЫЕ!$AP515+ДАННЫЕ!$AQ515+ДАННЫЕ!$AR515+ДАННЫЕ!$AU515+ДАННЫЕ!$AW515+ДАННЫЕ!$AS515+ДАННЫЕ!$AT515&gt;0,1,0)&amp;"x"&amp;ДАННЫЕ!$AG515&amp;"p"&amp;IF(ДАННЫЕ!$BY515&gt;0,1,0)&amp;"v"&amp;IF(ДАННЫЕ!$BZ515&gt;0,1,0)&amp;"n"&amp;ДАННЫЕ!$CA515&amp;"t"&amp;ДАННЫЕ!$AY515&amp;"k"&amp;ДАННЫЕ!$CB515&amp;"q"&amp;ДАННЫЕ!$CC515&amp;"w"&amp;ДАННЫЕ!$CD515&amp;"e"&amp;ДАННЫЕ!$CE515&amp;"m"&amp;ДАННЫЕ!$CF515&amp;"c"&amp;ДАННЫЕ!$CG515&amp;"z"&amp;ДАННЫЕ!$CH515&amp;"d"&amp;IF(H515=4,1,0)&amp;"s"&amp;IF(ДАННЫЕ!$J515=1,0,1)&amp;"u"&amp;IF(ДАННЫЕ!$CJ515&gt;0,1,0)</f>
        <v>g0cf0a06AR1VG0o0xp0v0ntkqwemczd0s1u0</v>
      </c>
      <c r="O515" s="28" t="str">
        <f>ДАННЫЕ!$I515&amp;"g"&amp;B515&amp;A515&amp;"f"&amp;P515&amp;"c"&amp;IF(ДАННЫЕ!$U515&gt;0,1,0)&amp;"s"&amp;IF(ДАННЫЕ!$Q515&gt;0,IF(YEAR(ДАННЫЕ!$F$1)=YEAR(ДАННЫЕ!$Q515),IF(MONTH(ДАННЫЕ!$F$1)=MONTH(ДАННЫЕ!$Q515),111,11),1),0)&amp;"i"&amp;IF(ДАННЫЕ!$R515+ДАННЫЕ!$S515+ДАННЫЕ!$T515=0,0,1)&amp;"h"&amp;IF(ДАННЫЕ!$P515&gt;0,1,0)&amp;"p"&amp;IF(ДАННЫЕ!$CI515&gt;0,IF(YEAR(ДАННЫЕ!$F$1)=YEAR(ДАННЫЕ!$CI515),IF(MONTH(ДАННЫЕ!$F$1)=MONTH(ДАННЫЕ!$CI515),111,11),1),0)&amp;"d"&amp;IF(ДАННЫЕ!$CJ515&gt;0,IF(YEAR(ДАННЫЕ!$F$1)=YEAR(ДАННЫЕ!$CJ515),IF(MONTH(ДАННЫЕ!$F$1)=MONTH(ДАННЫЕ!$CJ515),111,11),1),0)&amp;"o"&amp;IF(ДАННЫЕ!$CK515&gt;0,IF(MONTH(ДАННЫЕ!$F$1)=MONTH(ДАННЫЕ!$CK515),111,11),0)&amp;"v"&amp;IF(ДАННЫЕ!$BE515&gt;0,IF(MONTH(ДАННЫЕ!$F$1)=MONTH(ДАННЫЕ!$BE515),111,11),0)</f>
        <v>g00f0c0s0i0h0p0d0o0v0</v>
      </c>
      <c r="P515" s="15">
        <f t="shared" si="23"/>
        <v>0</v>
      </c>
      <c r="Q515" s="15">
        <f>IF(ДАННЫЕ!$F$1&gt;ДАННЫЕ!$N515,IF(YEAR(ДАННЫЕ!$F$1)=YEAR(ДАННЫЕ!M515),1,0),0)</f>
        <v>0</v>
      </c>
      <c r="R515" s="15">
        <f>IF(ДАННЫЕ!$F$1&gt;ДАННЫЕ!$N515,IF(YEAR(ДАННЫЕ!$F$1)=YEAR(ДАННЫЕ!N515),1,0),0)</f>
        <v>0</v>
      </c>
      <c r="S515" s="15">
        <f>IF(ДАННЫЕ!$AA515="2А",1,IF(ДАННЫЕ!$AA515="2Б",2,IF(ДАННЫЕ!$AA515="2В",3,IF(ДАННЫЕ!$AA515=3,4,IF(ДАННЫЕ!$AA515="4А",5,IF(ДАННЫЕ!$AA515="4Б",6,IF(ДАННЫЕ!$AA515="4В",7,IF(ДАННЫЕ!$AA515=5,8,0))))))))</f>
        <v>0</v>
      </c>
      <c r="T515" s="15">
        <f>IF(OR(ДАННЫЕ!$AC515=2,ДАННЫЕ!$AD515=2,ДАННЫЕ!$AE515=2),2,IF(OR(ДАННЫЕ!$AC515=1,ДАННЫЕ!$AD515=1,ДАННЫЕ!$AE515=1),1,0))</f>
        <v>0</v>
      </c>
    </row>
    <row r="516" spans="1:20" ht="15" customHeight="1" x14ac:dyDescent="0.2">
      <c r="A516" s="78">
        <f>IF(B516&gt;0,IF(MONTH(ДАННЫЕ!$F$1)=MONTH(ДАННЫЕ!$B516),1,0),0)</f>
        <v>0</v>
      </c>
      <c r="B516" s="14">
        <f>IF(ДАННЫЕ!$B516&gt;0,IF(YEAR(ДАННЫЕ!$F$1)=YEAR(ДАННЫЕ!$B516),1,0),0)</f>
        <v>0</v>
      </c>
      <c r="C516" s="14">
        <f>IF(ДАННЫЕ!$CM516&gt;0,IF(YEAR(ДАННЫЕ!$F$1)=YEAR(ДАННЫЕ!$CM516),1,0),0)</f>
        <v>0</v>
      </c>
      <c r="D516" s="14">
        <f>IF(ДАННЫЕ!$CJ516&gt;0,IF(ДАННЫЕ!$CL516&gt;ДАННЫЕ!$F$1,1,IF(ДАННЫЕ!$CL516&gt;0,0,1)),0)</f>
        <v>0</v>
      </c>
      <c r="E516" s="43" t="str">
        <f ca="1">IF(ДАННЫЕ!$F$1&gt;0,IF(ДАННЫЕ!$G516&gt;0,DATEDIF(ДАННЫЕ!$G516,ДАННЫЕ!$F$1,"y"),""),IF(ДАННЫЕ!$G516&gt;0,DATEDIF(ДАННЫЕ!$G516,TODAY(),"y"),""))</f>
        <v/>
      </c>
      <c r="F516" s="43" t="str">
        <f xml:space="preserve"> IF(ДАННЫЕ!$F516="М",IF(E516&gt;=18,IF(E516&lt;60,1,""),""),"")&amp;IF(ДАННЫЕ!$F516="Ж",IF(E516&gt;=18,IF(E516&lt;55,1,""),""),"")</f>
        <v/>
      </c>
      <c r="G516" s="43" t="str">
        <f xml:space="preserve"> IF(ДАННЫЕ!$F516="М",IF(E516&gt;=60,2,""),"")&amp;IF(ДАННЫЕ!$F516="Ж",IF(E516&gt;=55,2,""),"")</f>
        <v/>
      </c>
      <c r="H516" s="43" t="str">
        <f t="shared" ca="1" si="21"/>
        <v/>
      </c>
      <c r="I516" s="43" t="str">
        <f t="shared" ca="1" si="22"/>
        <v>03</v>
      </c>
      <c r="J516" s="28" t="str">
        <f ca="1">ДАННЫЕ!$F516&amp;H516&amp;I516&amp;ДАННЫЕ!$I516&amp;"m"&amp;IF(ДАННЫЕ!$I516&gt;0,IF(ДАННЫЕ!$J516&gt;0,0,1),"")&amp;"f"&amp;IF(ДАННЫЕ!$R516&gt;0,IF(YEAR(ДАННЫЕ!$F$1)=YEAR(ДАННЫЕ!$R516),1,0),0)&amp;"z"&amp;ДАННЫЕ!$R516&amp;"p"&amp;ДАННЫЕ!$S516&amp;"i"&amp;ДАННЫЕ!$T516&amp;"h"&amp;ДАННЫЕ!$K516&amp;"be"&amp;ДАННЫЕ!$BI516&amp;"CD"&amp;IF(ДАННЫЕ!BF516&gt;500,4,IF(ДАННЫЕ!BF516&gt;350,3,IF(ДАННЫЕ!BF516&gt;200,2,IF(ДАННЫЕ!BF516&gt;0,1,0))))&amp;"g"&amp;B516&amp;"d"&amp;H516&amp;"l"&amp;ДАННЫЕ!AT516&amp;"a"&amp;ДАННЫЕ!$V516&amp;"v"&amp;R516&amp;"k"&amp;ДАННЫЕ!$U516&amp;"s"&amp;ДАННЫЕ!$Y516&amp;"t"&amp;ДАННЫЕ!$X516&amp;"b"&amp;IF(ДАННЫЕ!$Q516&gt;1,1,0)&amp;"PP"&amp;ДАННЫЕ!Z516&amp;"c"&amp;S516&amp;"x"&amp;IF(ДАННЫЕ!$BY516&gt;0,IF(YEAR(ДАННЫЕ!$F$1)=YEAR(ДАННЫЕ!$BY516),1,0),0)&amp;"n"&amp;IF(ДАННЫЕ!$BZ516&gt;0,IF(YEAR(ДАННЫЕ!$F$1)=YEAR(ДАННЫЕ!$BZ516),1,0),0)&amp;"u"&amp;D516&amp;"z"&amp;IF(ДАННЫЕ!$CL516&gt;0,IF(YEAR(ДАННЫЕ!$F$1)&gt;YEAR(ДАННЫЕ!$CL516),11,12),0)</f>
        <v>03mf0zpihbeCD0g0dlav0kstb0PPc0x0n0u0z0</v>
      </c>
      <c r="K516" s="28" t="str">
        <f ca="1">ДАННЫЕ!$I516&amp;"x"&amp;B516&amp;"w"&amp;IF(T516+ДАННЫЕ!AD516+ДАННЫЕ!AE516+ДАННЫЕ!AF516+ДАННЫЕ!AG516+ДАННЫЕ!AH516+ДАННЫЕ!$AL516+ДАННЫЕ!AI516+ДАННЫЕ!AJ516+ДАННЫЕ!AK516+ДАННЫЕ!AP516+ДАННЫЕ!AQ516+ДАННЫЕ!AR516+ДАННЫЕ!$AM516+ДАННЫЕ!$AN516+ДАННЫЕ!AS516+ДАННЫЕ!AT516&gt;0,1,0)&amp;IF(OR(T516=2,ДАННЫЕ!AD516=2,ДАННЫЕ!AE516=2,ДАННЫЕ!AF516=2,ДАННЫЕ!AG516=2,ДАННЫЕ!AH516=2,ДАННЫЕ!$AL516=2,ДАННЫЕ!AI516=2,ДАННЫЕ!AJ516=2,ДАННЫЕ!AK516=2,ДАННЫЕ!AP516=2,ДАННЫЕ!AQ516=2,ДАННЫЕ!AR516=2,ДАННЫЕ!$AM516=2,ДАННЫЕ!$AN516=2,ДАННЫЕ!AS516=2,ДАННЫЕ!AT516=2),2,0)&amp;"t"&amp;IF(T516&gt;0,"1"&amp;T516,"00")&amp;"f"&amp;IF(ДАННЫЕ!$AC516,"1"&amp;ДАННЫЕ!$AC516,"00")&amp;"b"&amp;IF(ДАННЫЕ!$AD516,"1"&amp;ДАННЫЕ!$AD516,"00")&amp;"g"&amp;IF(ДАННЫЕ!$AF516,"1"&amp;ДАННЫЕ!$AF516,"00")&amp;"c"&amp;IF(ДАННЫЕ!$AG516,"1"&amp;ДАННЫЕ!$AG516,"00")&amp;"i"&amp;IF(ДАННЫЕ!$AH516,"1"&amp;ДАННЫЕ!$AH516,"00")&amp;"r"&amp;IF(ДАННЫЕ!$AL516,"1"&amp;ДАННЫЕ!$AL516,"00")&amp;"m"&amp;IF(ДАННЫЕ!$AI516,"1"&amp;ДАННЫЕ!$AI516,"00")&amp;"hS"&amp;IF(ДАННЫЕ!$AJ516,"1"&amp;ДАННЫЕ!$AJ516,"00")&amp;"hZ"&amp;IF(ДАННЫЕ!$AK516,"1"&amp;ДАННЫЕ!$AK516,"00")&amp;"p"&amp;IF(ДАННЫЕ!$AP516,"1"&amp;ДАННЫЕ!$AP516,"00")&amp;"k"&amp;IF(ДАННЫЕ!$AQ516,"1"&amp;ДАННЫЕ!$AQ516,"00")&amp;"z"&amp;IF(ДАННЫЕ!$AR516,"1"&amp;ДАННЫЕ!$AR516,"00")&amp;"j"&amp;IF(ДАННЫЕ!$AM516,"1"&amp;ДАННЫЕ!$AM516,"00")&amp;"n"&amp;IF(ДАННЫЕ!$AN516,"1"&amp;ДАННЫЕ!$AN516,"00")&amp;"E"&amp;ДАННЫЕ!BI516&amp;"L"&amp;ДАННЫЕ!AO516&amp;"h"&amp;IF(ДАННЫЕ!$AU516&gt;0,1,0)&amp;"v"&amp;IF(ДАННЫЕ!$AW516&gt;0,1,0)&amp;"a"&amp;IF(ДАННЫЕ!$AS516,"1"&amp;ДАННЫЕ!$AS516,"00")&amp;"s"&amp;IF(ДАННЫЕ!$AT516,"1"&amp;ДАННЫЕ!$AT516,"00")&amp;"u"&amp;IF(ДАННЫЕ!$CJ516&gt;0,1,0)&amp;"y"&amp;B516&amp;"d"&amp;H516&amp;"e"&amp;F516&amp;G516</f>
        <v>x0w00t00f00b00g00c00i00r00m00hS00hZ00p00k00z00j00n00ELh0v0a00s00u0y0de</v>
      </c>
      <c r="L516" s="28" t="str">
        <f ca="1">ДАННЫЕ!$I516&amp;"VN"&amp;IF(ДАННЫЕ!AW516&gt;0,11,10)&amp;"CD"&amp;IF(ДАННЫЕ!BF516&gt;500,16,IF(ДАННЫЕ!BF516&gt;350,15,IF(ДАННЫЕ!BF516&gt;=200,14,IF(ДАННЫЕ!BF516&gt;=100,13,IF(ДАННЫЕ!BF516&gt;=50,12,IF(ДАННЫЕ!BF516&gt;0,11,10))))))&amp;"AR"&amp;IF(ДАННЫЕ!BX516&gt;0,1,0)&amp;"GD"&amp;B516&amp;"VV"&amp;IF(E516&gt;=5,IF(E516&lt;18,1,0),0)</f>
        <v>VN10CD10AR0GD0VV0</v>
      </c>
      <c r="M516" s="28" t="str">
        <f>ДАННЫЕ!$I516&amp;"b"&amp;ДАННЫЕ!$BI516&amp;"r"&amp;ДАННЫЕ!$BJ516&amp;"CD"&amp;IF(ДАННЫЕ!BF516&gt;0,IF(ДАННЫЕ!BF516&lt;200,1,IF(ДАННЫЕ!BF516&lt;350,2,3)),0)&amp;"h"&amp;IF(ДАННЫЕ!$BK516+ДАННЫЕ!$BL516+ДАННЫЕ!$BM516&gt;0,1,0)&amp;"x"&amp;ДАННЫЕ!$BK516&amp;"y"&amp;ДАННЫЕ!$BL516&amp;"z"&amp;ДАННЫЕ!$BM516&amp;"c"&amp;IF(ДАННЫЕ!$BK516+ДАННЫЕ!$BL516+ДАННЫЕ!$BM516=3,1,0)&amp;"a"&amp;IF(ДАННЫЕ!$BQ516+ДАННЫЕ!$BR516&gt;0,1,0)&amp;"d"&amp;ДАННЫЕ!$BQ516&amp;"v"&amp;ДАННЫЕ!$BR516&amp;"p"&amp;ДАННЫЕ!$BS516&amp;"n"&amp;ДАННЫЕ!$BU516&amp;"t"&amp;ДАННЫЕ!$BV516&amp;"o"&amp;ДАННЫЕ!$BT516&amp;"l"&amp;IF(ДАННЫЕ!$BN516&gt;0,1,0)&amp;ДАННЫЕ!$BN516&amp;"g"&amp;ДАННЫЕ!$BO516&amp;"s"&amp;ДАННЫЕ!$BP516&amp;"DZ"&amp;IF(ДАННЫЕ!B516-ДАННЫЕ!G516 &lt; 60,IF(ДАННЫЕ!B516-ДАННЫЕ!G516 &gt;= 0,1,0),0)&amp;"u"&amp;IF(ДАННЫЕ!$CJ516&gt;0,1,0)</f>
        <v>brCD0h0xyzc0a0dvpntol0gsDZ1u0</v>
      </c>
      <c r="N516" s="28" t="str">
        <f ca="1">ДАННЫЕ!$F516&amp;ДАННЫЕ!$I516&amp;"g"&amp;B516&amp;"cf"&amp;D516&amp;"a"&amp;IF(ДАННЫЕ!$BX516&gt;0,1,0)&amp;IF(ДАННЫЕ!$BF516&gt;500,1,IF(ДАННЫЕ!$BF516&gt;350,2,IF(ДАННЫЕ!$BF516&gt;=200,3,IF(ДАННЫЕ!$BF516&gt;=100,4,IF(ДАННЫЕ!$BF516&gt;=50,5,IF(ДАННЫЕ!$BF516&lt;50,6,0))))))&amp;"AR"&amp;IF(DATEDIF(ДАННЫЕ!$BX516,ДАННЫЕ!$F$1,"y")&gt;1,1,0)&amp;"VG"&amp;IF(ДАННЫЕ!$BH516="0",1,0)&amp;"o"&amp;IF(T516+ДАННЫЕ!$AF516+ДАННЫЕ!$AG516+ДАННЫЕ!$AH516+ДАННЫЕ!$AI516+ДАННЫЕ!$AJ516+ДАННЫЕ!$AP516+ДАННЫЕ!$AQ516+ДАННЫЕ!$AR516+ДАННЫЕ!$AU516+ДАННЫЕ!$AW516+ДАННЫЕ!$AS516+ДАННЫЕ!$AT516&gt;0,1,0)&amp;"x"&amp;ДАННЫЕ!$AG516&amp;"p"&amp;IF(ДАННЫЕ!$BY516&gt;0,1,0)&amp;"v"&amp;IF(ДАННЫЕ!$BZ516&gt;0,1,0)&amp;"n"&amp;ДАННЫЕ!$CA516&amp;"t"&amp;ДАННЫЕ!$AY516&amp;"k"&amp;ДАННЫЕ!$CB516&amp;"q"&amp;ДАННЫЕ!$CC516&amp;"w"&amp;ДАННЫЕ!$CD516&amp;"e"&amp;ДАННЫЕ!$CE516&amp;"m"&amp;ДАННЫЕ!$CF516&amp;"c"&amp;ДАННЫЕ!$CG516&amp;"z"&amp;ДАННЫЕ!$CH516&amp;"d"&amp;IF(H516=4,1,0)&amp;"s"&amp;IF(ДАННЫЕ!$J516=1,0,1)&amp;"u"&amp;IF(ДАННЫЕ!$CJ516&gt;0,1,0)</f>
        <v>g0cf0a06AR1VG0o0xp0v0ntkqwemczd0s1u0</v>
      </c>
      <c r="O516" s="28" t="str">
        <f>ДАННЫЕ!$I516&amp;"g"&amp;B516&amp;A516&amp;"f"&amp;P516&amp;"c"&amp;IF(ДАННЫЕ!$U516&gt;0,1,0)&amp;"s"&amp;IF(ДАННЫЕ!$Q516&gt;0,IF(YEAR(ДАННЫЕ!$F$1)=YEAR(ДАННЫЕ!$Q516),IF(MONTH(ДАННЫЕ!$F$1)=MONTH(ДАННЫЕ!$Q516),111,11),1),0)&amp;"i"&amp;IF(ДАННЫЕ!$R516+ДАННЫЕ!$S516+ДАННЫЕ!$T516=0,0,1)&amp;"h"&amp;IF(ДАННЫЕ!$P516&gt;0,1,0)&amp;"p"&amp;IF(ДАННЫЕ!$CI516&gt;0,IF(YEAR(ДАННЫЕ!$F$1)=YEAR(ДАННЫЕ!$CI516),IF(MONTH(ДАННЫЕ!$F$1)=MONTH(ДАННЫЕ!$CI516),111,11),1),0)&amp;"d"&amp;IF(ДАННЫЕ!$CJ516&gt;0,IF(YEAR(ДАННЫЕ!$F$1)=YEAR(ДАННЫЕ!$CJ516),IF(MONTH(ДАННЫЕ!$F$1)=MONTH(ДАННЫЕ!$CJ516),111,11),1),0)&amp;"o"&amp;IF(ДАННЫЕ!$CK516&gt;0,IF(MONTH(ДАННЫЕ!$F$1)=MONTH(ДАННЫЕ!$CK516),111,11),0)&amp;"v"&amp;IF(ДАННЫЕ!$BE516&gt;0,IF(MONTH(ДАННЫЕ!$F$1)=MONTH(ДАННЫЕ!$BE516),111,11),0)</f>
        <v>g00f0c0s0i0h0p0d0o0v0</v>
      </c>
      <c r="P516" s="15">
        <f t="shared" si="23"/>
        <v>0</v>
      </c>
      <c r="Q516" s="15">
        <f>IF(ДАННЫЕ!$F$1&gt;ДАННЫЕ!$N516,IF(YEAR(ДАННЫЕ!$F$1)=YEAR(ДАННЫЕ!M516),1,0),0)</f>
        <v>0</v>
      </c>
      <c r="R516" s="15">
        <f>IF(ДАННЫЕ!$F$1&gt;ДАННЫЕ!$N516,IF(YEAR(ДАННЫЕ!$F$1)=YEAR(ДАННЫЕ!N516),1,0),0)</f>
        <v>0</v>
      </c>
      <c r="S516" s="15">
        <f>IF(ДАННЫЕ!$AA516="2А",1,IF(ДАННЫЕ!$AA516="2Б",2,IF(ДАННЫЕ!$AA516="2В",3,IF(ДАННЫЕ!$AA516=3,4,IF(ДАННЫЕ!$AA516="4А",5,IF(ДАННЫЕ!$AA516="4Б",6,IF(ДАННЫЕ!$AA516="4В",7,IF(ДАННЫЕ!$AA516=5,8,0))))))))</f>
        <v>0</v>
      </c>
      <c r="T516" s="15">
        <f>IF(OR(ДАННЫЕ!$AC516=2,ДАННЫЕ!$AD516=2,ДАННЫЕ!$AE516=2),2,IF(OR(ДАННЫЕ!$AC516=1,ДАННЫЕ!$AD516=1,ДАННЫЕ!$AE516=1),1,0))</f>
        <v>0</v>
      </c>
    </row>
    <row r="517" spans="1:20" ht="15" customHeight="1" x14ac:dyDescent="0.2">
      <c r="A517" s="78">
        <f>IF(B517&gt;0,IF(MONTH(ДАННЫЕ!$F$1)=MONTH(ДАННЫЕ!$B517),1,0),0)</f>
        <v>0</v>
      </c>
      <c r="B517" s="14">
        <f>IF(ДАННЫЕ!$B517&gt;0,IF(YEAR(ДАННЫЕ!$F$1)=YEAR(ДАННЫЕ!$B517),1,0),0)</f>
        <v>0</v>
      </c>
      <c r="C517" s="14">
        <f>IF(ДАННЫЕ!$CM517&gt;0,IF(YEAR(ДАННЫЕ!$F$1)=YEAR(ДАННЫЕ!$CM517),1,0),0)</f>
        <v>0</v>
      </c>
      <c r="D517" s="14">
        <f>IF(ДАННЫЕ!$CJ517&gt;0,IF(ДАННЫЕ!$CL517&gt;ДАННЫЕ!$F$1,1,IF(ДАННЫЕ!$CL517&gt;0,0,1)),0)</f>
        <v>0</v>
      </c>
      <c r="E517" s="43" t="str">
        <f ca="1">IF(ДАННЫЕ!$F$1&gt;0,IF(ДАННЫЕ!$G517&gt;0,DATEDIF(ДАННЫЕ!$G517,ДАННЫЕ!$F$1,"y"),""),IF(ДАННЫЕ!$G517&gt;0,DATEDIF(ДАННЫЕ!$G517,TODAY(),"y"),""))</f>
        <v/>
      </c>
      <c r="F517" s="43" t="str">
        <f xml:space="preserve"> IF(ДАННЫЕ!$F517="М",IF(E517&gt;=18,IF(E517&lt;60,1,""),""),"")&amp;IF(ДАННЫЕ!$F517="Ж",IF(E517&gt;=18,IF(E517&lt;55,1,""),""),"")</f>
        <v/>
      </c>
      <c r="G517" s="43" t="str">
        <f xml:space="preserve"> IF(ДАННЫЕ!$F517="М",IF(E517&gt;=60,2,""),"")&amp;IF(ДАННЫЕ!$F517="Ж",IF(E517&gt;=55,2,""),"")</f>
        <v/>
      </c>
      <c r="H517" s="43" t="str">
        <f t="shared" ca="1" si="21"/>
        <v/>
      </c>
      <c r="I517" s="43" t="str">
        <f t="shared" ca="1" si="22"/>
        <v>03</v>
      </c>
      <c r="J517" s="28" t="str">
        <f ca="1">ДАННЫЕ!$F517&amp;H517&amp;I517&amp;ДАННЫЕ!$I517&amp;"m"&amp;IF(ДАННЫЕ!$I517&gt;0,IF(ДАННЫЕ!$J517&gt;0,0,1),"")&amp;"f"&amp;IF(ДАННЫЕ!$R517&gt;0,IF(YEAR(ДАННЫЕ!$F$1)=YEAR(ДАННЫЕ!$R517),1,0),0)&amp;"z"&amp;ДАННЫЕ!$R517&amp;"p"&amp;ДАННЫЕ!$S517&amp;"i"&amp;ДАННЫЕ!$T517&amp;"h"&amp;ДАННЫЕ!$K517&amp;"be"&amp;ДАННЫЕ!$BI517&amp;"CD"&amp;IF(ДАННЫЕ!BF517&gt;500,4,IF(ДАННЫЕ!BF517&gt;350,3,IF(ДАННЫЕ!BF517&gt;200,2,IF(ДАННЫЕ!BF517&gt;0,1,0))))&amp;"g"&amp;B517&amp;"d"&amp;H517&amp;"l"&amp;ДАННЫЕ!AT517&amp;"a"&amp;ДАННЫЕ!$V517&amp;"v"&amp;R517&amp;"k"&amp;ДАННЫЕ!$U517&amp;"s"&amp;ДАННЫЕ!$Y517&amp;"t"&amp;ДАННЫЕ!$X517&amp;"b"&amp;IF(ДАННЫЕ!$Q517&gt;1,1,0)&amp;"PP"&amp;ДАННЫЕ!Z517&amp;"c"&amp;S517&amp;"x"&amp;IF(ДАННЫЕ!$BY517&gt;0,IF(YEAR(ДАННЫЕ!$F$1)=YEAR(ДАННЫЕ!$BY517),1,0),0)&amp;"n"&amp;IF(ДАННЫЕ!$BZ517&gt;0,IF(YEAR(ДАННЫЕ!$F$1)=YEAR(ДАННЫЕ!$BZ517),1,0),0)&amp;"u"&amp;D517&amp;"z"&amp;IF(ДАННЫЕ!$CL517&gt;0,IF(YEAR(ДАННЫЕ!$F$1)&gt;YEAR(ДАННЫЕ!$CL517),11,12),0)</f>
        <v>03mf0zpihbeCD0g0dlav0kstb0PPc0x0n0u0z0</v>
      </c>
      <c r="K517" s="28" t="str">
        <f ca="1">ДАННЫЕ!$I517&amp;"x"&amp;B517&amp;"w"&amp;IF(T517+ДАННЫЕ!AD517+ДАННЫЕ!AE517+ДАННЫЕ!AF517+ДАННЫЕ!AG517+ДАННЫЕ!AH517+ДАННЫЕ!$AL517+ДАННЫЕ!AI517+ДАННЫЕ!AJ517+ДАННЫЕ!AK517+ДАННЫЕ!AP517+ДАННЫЕ!AQ517+ДАННЫЕ!AR517+ДАННЫЕ!$AM517+ДАННЫЕ!$AN517+ДАННЫЕ!AS517+ДАННЫЕ!AT517&gt;0,1,0)&amp;IF(OR(T517=2,ДАННЫЕ!AD517=2,ДАННЫЕ!AE517=2,ДАННЫЕ!AF517=2,ДАННЫЕ!AG517=2,ДАННЫЕ!AH517=2,ДАННЫЕ!$AL517=2,ДАННЫЕ!AI517=2,ДАННЫЕ!AJ517=2,ДАННЫЕ!AK517=2,ДАННЫЕ!AP517=2,ДАННЫЕ!AQ517=2,ДАННЫЕ!AR517=2,ДАННЫЕ!$AM517=2,ДАННЫЕ!$AN517=2,ДАННЫЕ!AS517=2,ДАННЫЕ!AT517=2),2,0)&amp;"t"&amp;IF(T517&gt;0,"1"&amp;T517,"00")&amp;"f"&amp;IF(ДАННЫЕ!$AC517,"1"&amp;ДАННЫЕ!$AC517,"00")&amp;"b"&amp;IF(ДАННЫЕ!$AD517,"1"&amp;ДАННЫЕ!$AD517,"00")&amp;"g"&amp;IF(ДАННЫЕ!$AF517,"1"&amp;ДАННЫЕ!$AF517,"00")&amp;"c"&amp;IF(ДАННЫЕ!$AG517,"1"&amp;ДАННЫЕ!$AG517,"00")&amp;"i"&amp;IF(ДАННЫЕ!$AH517,"1"&amp;ДАННЫЕ!$AH517,"00")&amp;"r"&amp;IF(ДАННЫЕ!$AL517,"1"&amp;ДАННЫЕ!$AL517,"00")&amp;"m"&amp;IF(ДАННЫЕ!$AI517,"1"&amp;ДАННЫЕ!$AI517,"00")&amp;"hS"&amp;IF(ДАННЫЕ!$AJ517,"1"&amp;ДАННЫЕ!$AJ517,"00")&amp;"hZ"&amp;IF(ДАННЫЕ!$AK517,"1"&amp;ДАННЫЕ!$AK517,"00")&amp;"p"&amp;IF(ДАННЫЕ!$AP517,"1"&amp;ДАННЫЕ!$AP517,"00")&amp;"k"&amp;IF(ДАННЫЕ!$AQ517,"1"&amp;ДАННЫЕ!$AQ517,"00")&amp;"z"&amp;IF(ДАННЫЕ!$AR517,"1"&amp;ДАННЫЕ!$AR517,"00")&amp;"j"&amp;IF(ДАННЫЕ!$AM517,"1"&amp;ДАННЫЕ!$AM517,"00")&amp;"n"&amp;IF(ДАННЫЕ!$AN517,"1"&amp;ДАННЫЕ!$AN517,"00")&amp;"E"&amp;ДАННЫЕ!BI517&amp;"L"&amp;ДАННЫЕ!AO517&amp;"h"&amp;IF(ДАННЫЕ!$AU517&gt;0,1,0)&amp;"v"&amp;IF(ДАННЫЕ!$AW517&gt;0,1,0)&amp;"a"&amp;IF(ДАННЫЕ!$AS517,"1"&amp;ДАННЫЕ!$AS517,"00")&amp;"s"&amp;IF(ДАННЫЕ!$AT517,"1"&amp;ДАННЫЕ!$AT517,"00")&amp;"u"&amp;IF(ДАННЫЕ!$CJ517&gt;0,1,0)&amp;"y"&amp;B517&amp;"d"&amp;H517&amp;"e"&amp;F517&amp;G517</f>
        <v>x0w00t00f00b00g00c00i00r00m00hS00hZ00p00k00z00j00n00ELh0v0a00s00u0y0de</v>
      </c>
      <c r="L517" s="28" t="str">
        <f ca="1">ДАННЫЕ!$I517&amp;"VN"&amp;IF(ДАННЫЕ!AW517&gt;0,11,10)&amp;"CD"&amp;IF(ДАННЫЕ!BF517&gt;500,16,IF(ДАННЫЕ!BF517&gt;350,15,IF(ДАННЫЕ!BF517&gt;=200,14,IF(ДАННЫЕ!BF517&gt;=100,13,IF(ДАННЫЕ!BF517&gt;=50,12,IF(ДАННЫЕ!BF517&gt;0,11,10))))))&amp;"AR"&amp;IF(ДАННЫЕ!BX517&gt;0,1,0)&amp;"GD"&amp;B517&amp;"VV"&amp;IF(E517&gt;=5,IF(E517&lt;18,1,0),0)</f>
        <v>VN10CD10AR0GD0VV0</v>
      </c>
      <c r="M517" s="28" t="str">
        <f>ДАННЫЕ!$I517&amp;"b"&amp;ДАННЫЕ!$BI517&amp;"r"&amp;ДАННЫЕ!$BJ517&amp;"CD"&amp;IF(ДАННЫЕ!BF517&gt;0,IF(ДАННЫЕ!BF517&lt;200,1,IF(ДАННЫЕ!BF517&lt;350,2,3)),0)&amp;"h"&amp;IF(ДАННЫЕ!$BK517+ДАННЫЕ!$BL517+ДАННЫЕ!$BM517&gt;0,1,0)&amp;"x"&amp;ДАННЫЕ!$BK517&amp;"y"&amp;ДАННЫЕ!$BL517&amp;"z"&amp;ДАННЫЕ!$BM517&amp;"c"&amp;IF(ДАННЫЕ!$BK517+ДАННЫЕ!$BL517+ДАННЫЕ!$BM517=3,1,0)&amp;"a"&amp;IF(ДАННЫЕ!$BQ517+ДАННЫЕ!$BR517&gt;0,1,0)&amp;"d"&amp;ДАННЫЕ!$BQ517&amp;"v"&amp;ДАННЫЕ!$BR517&amp;"p"&amp;ДАННЫЕ!$BS517&amp;"n"&amp;ДАННЫЕ!$BU517&amp;"t"&amp;ДАННЫЕ!$BV517&amp;"o"&amp;ДАННЫЕ!$BT517&amp;"l"&amp;IF(ДАННЫЕ!$BN517&gt;0,1,0)&amp;ДАННЫЕ!$BN517&amp;"g"&amp;ДАННЫЕ!$BO517&amp;"s"&amp;ДАННЫЕ!$BP517&amp;"DZ"&amp;IF(ДАННЫЕ!B517-ДАННЫЕ!G517 &lt; 60,IF(ДАННЫЕ!B517-ДАННЫЕ!G517 &gt;= 0,1,0),0)&amp;"u"&amp;IF(ДАННЫЕ!$CJ517&gt;0,1,0)</f>
        <v>brCD0h0xyzc0a0dvpntol0gsDZ1u0</v>
      </c>
      <c r="N517" s="28" t="str">
        <f ca="1">ДАННЫЕ!$F517&amp;ДАННЫЕ!$I517&amp;"g"&amp;B517&amp;"cf"&amp;D517&amp;"a"&amp;IF(ДАННЫЕ!$BX517&gt;0,1,0)&amp;IF(ДАННЫЕ!$BF517&gt;500,1,IF(ДАННЫЕ!$BF517&gt;350,2,IF(ДАННЫЕ!$BF517&gt;=200,3,IF(ДАННЫЕ!$BF517&gt;=100,4,IF(ДАННЫЕ!$BF517&gt;=50,5,IF(ДАННЫЕ!$BF517&lt;50,6,0))))))&amp;"AR"&amp;IF(DATEDIF(ДАННЫЕ!$BX517,ДАННЫЕ!$F$1,"y")&gt;1,1,0)&amp;"VG"&amp;IF(ДАННЫЕ!$BH517="0",1,0)&amp;"o"&amp;IF(T517+ДАННЫЕ!$AF517+ДАННЫЕ!$AG517+ДАННЫЕ!$AH517+ДАННЫЕ!$AI517+ДАННЫЕ!$AJ517+ДАННЫЕ!$AP517+ДАННЫЕ!$AQ517+ДАННЫЕ!$AR517+ДАННЫЕ!$AU517+ДАННЫЕ!$AW517+ДАННЫЕ!$AS517+ДАННЫЕ!$AT517&gt;0,1,0)&amp;"x"&amp;ДАННЫЕ!$AG517&amp;"p"&amp;IF(ДАННЫЕ!$BY517&gt;0,1,0)&amp;"v"&amp;IF(ДАННЫЕ!$BZ517&gt;0,1,0)&amp;"n"&amp;ДАННЫЕ!$CA517&amp;"t"&amp;ДАННЫЕ!$AY517&amp;"k"&amp;ДАННЫЕ!$CB517&amp;"q"&amp;ДАННЫЕ!$CC517&amp;"w"&amp;ДАННЫЕ!$CD517&amp;"e"&amp;ДАННЫЕ!$CE517&amp;"m"&amp;ДАННЫЕ!$CF517&amp;"c"&amp;ДАННЫЕ!$CG517&amp;"z"&amp;ДАННЫЕ!$CH517&amp;"d"&amp;IF(H517=4,1,0)&amp;"s"&amp;IF(ДАННЫЕ!$J517=1,0,1)&amp;"u"&amp;IF(ДАННЫЕ!$CJ517&gt;0,1,0)</f>
        <v>g0cf0a06AR1VG0o0xp0v0ntkqwemczd0s1u0</v>
      </c>
      <c r="O517" s="28" t="str">
        <f>ДАННЫЕ!$I517&amp;"g"&amp;B517&amp;A517&amp;"f"&amp;P517&amp;"c"&amp;IF(ДАННЫЕ!$U517&gt;0,1,0)&amp;"s"&amp;IF(ДАННЫЕ!$Q517&gt;0,IF(YEAR(ДАННЫЕ!$F$1)=YEAR(ДАННЫЕ!$Q517),IF(MONTH(ДАННЫЕ!$F$1)=MONTH(ДАННЫЕ!$Q517),111,11),1),0)&amp;"i"&amp;IF(ДАННЫЕ!$R517+ДАННЫЕ!$S517+ДАННЫЕ!$T517=0,0,1)&amp;"h"&amp;IF(ДАННЫЕ!$P517&gt;0,1,0)&amp;"p"&amp;IF(ДАННЫЕ!$CI517&gt;0,IF(YEAR(ДАННЫЕ!$F$1)=YEAR(ДАННЫЕ!$CI517),IF(MONTH(ДАННЫЕ!$F$1)=MONTH(ДАННЫЕ!$CI517),111,11),1),0)&amp;"d"&amp;IF(ДАННЫЕ!$CJ517&gt;0,IF(YEAR(ДАННЫЕ!$F$1)=YEAR(ДАННЫЕ!$CJ517),IF(MONTH(ДАННЫЕ!$F$1)=MONTH(ДАННЫЕ!$CJ517),111,11),1),0)&amp;"o"&amp;IF(ДАННЫЕ!$CK517&gt;0,IF(MONTH(ДАННЫЕ!$F$1)=MONTH(ДАННЫЕ!$CK517),111,11),0)&amp;"v"&amp;IF(ДАННЫЕ!$BE517&gt;0,IF(MONTH(ДАННЫЕ!$F$1)=MONTH(ДАННЫЕ!$BE517),111,11),0)</f>
        <v>g00f0c0s0i0h0p0d0o0v0</v>
      </c>
      <c r="P517" s="15">
        <f t="shared" si="23"/>
        <v>0</v>
      </c>
      <c r="Q517" s="15">
        <f>IF(ДАННЫЕ!$F$1&gt;ДАННЫЕ!$N517,IF(YEAR(ДАННЫЕ!$F$1)=YEAR(ДАННЫЕ!M517),1,0),0)</f>
        <v>0</v>
      </c>
      <c r="R517" s="15">
        <f>IF(ДАННЫЕ!$F$1&gt;ДАННЫЕ!$N517,IF(YEAR(ДАННЫЕ!$F$1)=YEAR(ДАННЫЕ!N517),1,0),0)</f>
        <v>0</v>
      </c>
      <c r="S517" s="15">
        <f>IF(ДАННЫЕ!$AA517="2А",1,IF(ДАННЫЕ!$AA517="2Б",2,IF(ДАННЫЕ!$AA517="2В",3,IF(ДАННЫЕ!$AA517=3,4,IF(ДАННЫЕ!$AA517="4А",5,IF(ДАННЫЕ!$AA517="4Б",6,IF(ДАННЫЕ!$AA517="4В",7,IF(ДАННЫЕ!$AA517=5,8,0))))))))</f>
        <v>0</v>
      </c>
      <c r="T517" s="15">
        <f>IF(OR(ДАННЫЕ!$AC517=2,ДАННЫЕ!$AD517=2,ДАННЫЕ!$AE517=2),2,IF(OR(ДАННЫЕ!$AC517=1,ДАННЫЕ!$AD517=1,ДАННЫЕ!$AE517=1),1,0))</f>
        <v>0</v>
      </c>
    </row>
    <row r="518" spans="1:20" ht="15" customHeight="1" x14ac:dyDescent="0.2">
      <c r="A518" s="78">
        <f>IF(B518&gt;0,IF(MONTH(ДАННЫЕ!$F$1)=MONTH(ДАННЫЕ!$B518),1,0),0)</f>
        <v>0</v>
      </c>
      <c r="B518" s="14">
        <f>IF(ДАННЫЕ!$B518&gt;0,IF(YEAR(ДАННЫЕ!$F$1)=YEAR(ДАННЫЕ!$B518),1,0),0)</f>
        <v>0</v>
      </c>
      <c r="C518" s="14">
        <f>IF(ДАННЫЕ!$CM518&gt;0,IF(YEAR(ДАННЫЕ!$F$1)=YEAR(ДАННЫЕ!$CM518),1,0),0)</f>
        <v>0</v>
      </c>
      <c r="D518" s="14">
        <f>IF(ДАННЫЕ!$CJ518&gt;0,IF(ДАННЫЕ!$CL518&gt;ДАННЫЕ!$F$1,1,IF(ДАННЫЕ!$CL518&gt;0,0,1)),0)</f>
        <v>0</v>
      </c>
      <c r="E518" s="43" t="str">
        <f ca="1">IF(ДАННЫЕ!$F$1&gt;0,IF(ДАННЫЕ!$G518&gt;0,DATEDIF(ДАННЫЕ!$G518,ДАННЫЕ!$F$1,"y"),""),IF(ДАННЫЕ!$G518&gt;0,DATEDIF(ДАННЫЕ!$G518,TODAY(),"y"),""))</f>
        <v/>
      </c>
      <c r="F518" s="43" t="str">
        <f xml:space="preserve"> IF(ДАННЫЕ!$F518="М",IF(E518&gt;=18,IF(E518&lt;60,1,""),""),"")&amp;IF(ДАННЫЕ!$F518="Ж",IF(E518&gt;=18,IF(E518&lt;55,1,""),""),"")</f>
        <v/>
      </c>
      <c r="G518" s="43" t="str">
        <f xml:space="preserve"> IF(ДАННЫЕ!$F518="М",IF(E518&gt;=60,2,""),"")&amp;IF(ДАННЫЕ!$F518="Ж",IF(E518&gt;=55,2,""),"")</f>
        <v/>
      </c>
      <c r="H518" s="43" t="str">
        <f t="shared" ca="1" si="21"/>
        <v/>
      </c>
      <c r="I518" s="43" t="str">
        <f t="shared" ca="1" si="22"/>
        <v>03</v>
      </c>
      <c r="J518" s="28" t="str">
        <f ca="1">ДАННЫЕ!$F518&amp;H518&amp;I518&amp;ДАННЫЕ!$I518&amp;"m"&amp;IF(ДАННЫЕ!$I518&gt;0,IF(ДАННЫЕ!$J518&gt;0,0,1),"")&amp;"f"&amp;IF(ДАННЫЕ!$R518&gt;0,IF(YEAR(ДАННЫЕ!$F$1)=YEAR(ДАННЫЕ!$R518),1,0),0)&amp;"z"&amp;ДАННЫЕ!$R518&amp;"p"&amp;ДАННЫЕ!$S518&amp;"i"&amp;ДАННЫЕ!$T518&amp;"h"&amp;ДАННЫЕ!$K518&amp;"be"&amp;ДАННЫЕ!$BI518&amp;"CD"&amp;IF(ДАННЫЕ!BF518&gt;500,4,IF(ДАННЫЕ!BF518&gt;350,3,IF(ДАННЫЕ!BF518&gt;200,2,IF(ДАННЫЕ!BF518&gt;0,1,0))))&amp;"g"&amp;B518&amp;"d"&amp;H518&amp;"l"&amp;ДАННЫЕ!AT518&amp;"a"&amp;ДАННЫЕ!$V518&amp;"v"&amp;R518&amp;"k"&amp;ДАННЫЕ!$U518&amp;"s"&amp;ДАННЫЕ!$Y518&amp;"t"&amp;ДАННЫЕ!$X518&amp;"b"&amp;IF(ДАННЫЕ!$Q518&gt;1,1,0)&amp;"PP"&amp;ДАННЫЕ!Z518&amp;"c"&amp;S518&amp;"x"&amp;IF(ДАННЫЕ!$BY518&gt;0,IF(YEAR(ДАННЫЕ!$F$1)=YEAR(ДАННЫЕ!$BY518),1,0),0)&amp;"n"&amp;IF(ДАННЫЕ!$BZ518&gt;0,IF(YEAR(ДАННЫЕ!$F$1)=YEAR(ДАННЫЕ!$BZ518),1,0),0)&amp;"u"&amp;D518&amp;"z"&amp;IF(ДАННЫЕ!$CL518&gt;0,IF(YEAR(ДАННЫЕ!$F$1)&gt;YEAR(ДАННЫЕ!$CL518),11,12),0)</f>
        <v>03mf0zpihbeCD0g0dlav0kstb0PPc0x0n0u0z0</v>
      </c>
      <c r="K518" s="28" t="str">
        <f ca="1">ДАННЫЕ!$I518&amp;"x"&amp;B518&amp;"w"&amp;IF(T518+ДАННЫЕ!AD518+ДАННЫЕ!AE518+ДАННЫЕ!AF518+ДАННЫЕ!AG518+ДАННЫЕ!AH518+ДАННЫЕ!$AL518+ДАННЫЕ!AI518+ДАННЫЕ!AJ518+ДАННЫЕ!AK518+ДАННЫЕ!AP518+ДАННЫЕ!AQ518+ДАННЫЕ!AR518+ДАННЫЕ!$AM518+ДАННЫЕ!$AN518+ДАННЫЕ!AS518+ДАННЫЕ!AT518&gt;0,1,0)&amp;IF(OR(T518=2,ДАННЫЕ!AD518=2,ДАННЫЕ!AE518=2,ДАННЫЕ!AF518=2,ДАННЫЕ!AG518=2,ДАННЫЕ!AH518=2,ДАННЫЕ!$AL518=2,ДАННЫЕ!AI518=2,ДАННЫЕ!AJ518=2,ДАННЫЕ!AK518=2,ДАННЫЕ!AP518=2,ДАННЫЕ!AQ518=2,ДАННЫЕ!AR518=2,ДАННЫЕ!$AM518=2,ДАННЫЕ!$AN518=2,ДАННЫЕ!AS518=2,ДАННЫЕ!AT518=2),2,0)&amp;"t"&amp;IF(T518&gt;0,"1"&amp;T518,"00")&amp;"f"&amp;IF(ДАННЫЕ!$AC518,"1"&amp;ДАННЫЕ!$AC518,"00")&amp;"b"&amp;IF(ДАННЫЕ!$AD518,"1"&amp;ДАННЫЕ!$AD518,"00")&amp;"g"&amp;IF(ДАННЫЕ!$AF518,"1"&amp;ДАННЫЕ!$AF518,"00")&amp;"c"&amp;IF(ДАННЫЕ!$AG518,"1"&amp;ДАННЫЕ!$AG518,"00")&amp;"i"&amp;IF(ДАННЫЕ!$AH518,"1"&amp;ДАННЫЕ!$AH518,"00")&amp;"r"&amp;IF(ДАННЫЕ!$AL518,"1"&amp;ДАННЫЕ!$AL518,"00")&amp;"m"&amp;IF(ДАННЫЕ!$AI518,"1"&amp;ДАННЫЕ!$AI518,"00")&amp;"hS"&amp;IF(ДАННЫЕ!$AJ518,"1"&amp;ДАННЫЕ!$AJ518,"00")&amp;"hZ"&amp;IF(ДАННЫЕ!$AK518,"1"&amp;ДАННЫЕ!$AK518,"00")&amp;"p"&amp;IF(ДАННЫЕ!$AP518,"1"&amp;ДАННЫЕ!$AP518,"00")&amp;"k"&amp;IF(ДАННЫЕ!$AQ518,"1"&amp;ДАННЫЕ!$AQ518,"00")&amp;"z"&amp;IF(ДАННЫЕ!$AR518,"1"&amp;ДАННЫЕ!$AR518,"00")&amp;"j"&amp;IF(ДАННЫЕ!$AM518,"1"&amp;ДАННЫЕ!$AM518,"00")&amp;"n"&amp;IF(ДАННЫЕ!$AN518,"1"&amp;ДАННЫЕ!$AN518,"00")&amp;"E"&amp;ДАННЫЕ!BI518&amp;"L"&amp;ДАННЫЕ!AO518&amp;"h"&amp;IF(ДАННЫЕ!$AU518&gt;0,1,0)&amp;"v"&amp;IF(ДАННЫЕ!$AW518&gt;0,1,0)&amp;"a"&amp;IF(ДАННЫЕ!$AS518,"1"&amp;ДАННЫЕ!$AS518,"00")&amp;"s"&amp;IF(ДАННЫЕ!$AT518,"1"&amp;ДАННЫЕ!$AT518,"00")&amp;"u"&amp;IF(ДАННЫЕ!$CJ518&gt;0,1,0)&amp;"y"&amp;B518&amp;"d"&amp;H518&amp;"e"&amp;F518&amp;G518</f>
        <v>x0w00t00f00b00g00c00i00r00m00hS00hZ00p00k00z00j00n00ELh0v0a00s00u0y0de</v>
      </c>
      <c r="L518" s="28" t="str">
        <f ca="1">ДАННЫЕ!$I518&amp;"VN"&amp;IF(ДАННЫЕ!AW518&gt;0,11,10)&amp;"CD"&amp;IF(ДАННЫЕ!BF518&gt;500,16,IF(ДАННЫЕ!BF518&gt;350,15,IF(ДАННЫЕ!BF518&gt;=200,14,IF(ДАННЫЕ!BF518&gt;=100,13,IF(ДАННЫЕ!BF518&gt;=50,12,IF(ДАННЫЕ!BF518&gt;0,11,10))))))&amp;"AR"&amp;IF(ДАННЫЕ!BX518&gt;0,1,0)&amp;"GD"&amp;B518&amp;"VV"&amp;IF(E518&gt;=5,IF(E518&lt;18,1,0),0)</f>
        <v>VN10CD10AR0GD0VV0</v>
      </c>
      <c r="M518" s="28" t="str">
        <f>ДАННЫЕ!$I518&amp;"b"&amp;ДАННЫЕ!$BI518&amp;"r"&amp;ДАННЫЕ!$BJ518&amp;"CD"&amp;IF(ДАННЫЕ!BF518&gt;0,IF(ДАННЫЕ!BF518&lt;200,1,IF(ДАННЫЕ!BF518&lt;350,2,3)),0)&amp;"h"&amp;IF(ДАННЫЕ!$BK518+ДАННЫЕ!$BL518+ДАННЫЕ!$BM518&gt;0,1,0)&amp;"x"&amp;ДАННЫЕ!$BK518&amp;"y"&amp;ДАННЫЕ!$BL518&amp;"z"&amp;ДАННЫЕ!$BM518&amp;"c"&amp;IF(ДАННЫЕ!$BK518+ДАННЫЕ!$BL518+ДАННЫЕ!$BM518=3,1,0)&amp;"a"&amp;IF(ДАННЫЕ!$BQ518+ДАННЫЕ!$BR518&gt;0,1,0)&amp;"d"&amp;ДАННЫЕ!$BQ518&amp;"v"&amp;ДАННЫЕ!$BR518&amp;"p"&amp;ДАННЫЕ!$BS518&amp;"n"&amp;ДАННЫЕ!$BU518&amp;"t"&amp;ДАННЫЕ!$BV518&amp;"o"&amp;ДАННЫЕ!$BT518&amp;"l"&amp;IF(ДАННЫЕ!$BN518&gt;0,1,0)&amp;ДАННЫЕ!$BN518&amp;"g"&amp;ДАННЫЕ!$BO518&amp;"s"&amp;ДАННЫЕ!$BP518&amp;"DZ"&amp;IF(ДАННЫЕ!B518-ДАННЫЕ!G518 &lt; 60,IF(ДАННЫЕ!B518-ДАННЫЕ!G518 &gt;= 0,1,0),0)&amp;"u"&amp;IF(ДАННЫЕ!$CJ518&gt;0,1,0)</f>
        <v>brCD0h0xyzc0a0dvpntol0gsDZ1u0</v>
      </c>
      <c r="N518" s="28" t="str">
        <f ca="1">ДАННЫЕ!$F518&amp;ДАННЫЕ!$I518&amp;"g"&amp;B518&amp;"cf"&amp;D518&amp;"a"&amp;IF(ДАННЫЕ!$BX518&gt;0,1,0)&amp;IF(ДАННЫЕ!$BF518&gt;500,1,IF(ДАННЫЕ!$BF518&gt;350,2,IF(ДАННЫЕ!$BF518&gt;=200,3,IF(ДАННЫЕ!$BF518&gt;=100,4,IF(ДАННЫЕ!$BF518&gt;=50,5,IF(ДАННЫЕ!$BF518&lt;50,6,0))))))&amp;"AR"&amp;IF(DATEDIF(ДАННЫЕ!$BX518,ДАННЫЕ!$F$1,"y")&gt;1,1,0)&amp;"VG"&amp;IF(ДАННЫЕ!$BH518="0",1,0)&amp;"o"&amp;IF(T518+ДАННЫЕ!$AF518+ДАННЫЕ!$AG518+ДАННЫЕ!$AH518+ДАННЫЕ!$AI518+ДАННЫЕ!$AJ518+ДАННЫЕ!$AP518+ДАННЫЕ!$AQ518+ДАННЫЕ!$AR518+ДАННЫЕ!$AU518+ДАННЫЕ!$AW518+ДАННЫЕ!$AS518+ДАННЫЕ!$AT518&gt;0,1,0)&amp;"x"&amp;ДАННЫЕ!$AG518&amp;"p"&amp;IF(ДАННЫЕ!$BY518&gt;0,1,0)&amp;"v"&amp;IF(ДАННЫЕ!$BZ518&gt;0,1,0)&amp;"n"&amp;ДАННЫЕ!$CA518&amp;"t"&amp;ДАННЫЕ!$AY518&amp;"k"&amp;ДАННЫЕ!$CB518&amp;"q"&amp;ДАННЫЕ!$CC518&amp;"w"&amp;ДАННЫЕ!$CD518&amp;"e"&amp;ДАННЫЕ!$CE518&amp;"m"&amp;ДАННЫЕ!$CF518&amp;"c"&amp;ДАННЫЕ!$CG518&amp;"z"&amp;ДАННЫЕ!$CH518&amp;"d"&amp;IF(H518=4,1,0)&amp;"s"&amp;IF(ДАННЫЕ!$J518=1,0,1)&amp;"u"&amp;IF(ДАННЫЕ!$CJ518&gt;0,1,0)</f>
        <v>g0cf0a06AR1VG0o0xp0v0ntkqwemczd0s1u0</v>
      </c>
      <c r="O518" s="28" t="str">
        <f>ДАННЫЕ!$I518&amp;"g"&amp;B518&amp;A518&amp;"f"&amp;P518&amp;"c"&amp;IF(ДАННЫЕ!$U518&gt;0,1,0)&amp;"s"&amp;IF(ДАННЫЕ!$Q518&gt;0,IF(YEAR(ДАННЫЕ!$F$1)=YEAR(ДАННЫЕ!$Q518),IF(MONTH(ДАННЫЕ!$F$1)=MONTH(ДАННЫЕ!$Q518),111,11),1),0)&amp;"i"&amp;IF(ДАННЫЕ!$R518+ДАННЫЕ!$S518+ДАННЫЕ!$T518=0,0,1)&amp;"h"&amp;IF(ДАННЫЕ!$P518&gt;0,1,0)&amp;"p"&amp;IF(ДАННЫЕ!$CI518&gt;0,IF(YEAR(ДАННЫЕ!$F$1)=YEAR(ДАННЫЕ!$CI518),IF(MONTH(ДАННЫЕ!$F$1)=MONTH(ДАННЫЕ!$CI518),111,11),1),0)&amp;"d"&amp;IF(ДАННЫЕ!$CJ518&gt;0,IF(YEAR(ДАННЫЕ!$F$1)=YEAR(ДАННЫЕ!$CJ518),IF(MONTH(ДАННЫЕ!$F$1)=MONTH(ДАННЫЕ!$CJ518),111,11),1),0)&amp;"o"&amp;IF(ДАННЫЕ!$CK518&gt;0,IF(MONTH(ДАННЫЕ!$F$1)=MONTH(ДАННЫЕ!$CK518),111,11),0)&amp;"v"&amp;IF(ДАННЫЕ!$BE518&gt;0,IF(MONTH(ДАННЫЕ!$F$1)=MONTH(ДАННЫЕ!$BE518),111,11),0)</f>
        <v>g00f0c0s0i0h0p0d0o0v0</v>
      </c>
      <c r="P518" s="15">
        <f t="shared" si="23"/>
        <v>0</v>
      </c>
      <c r="Q518" s="15">
        <f>IF(ДАННЫЕ!$F$1&gt;ДАННЫЕ!$N518,IF(YEAR(ДАННЫЕ!$F$1)=YEAR(ДАННЫЕ!M518),1,0),0)</f>
        <v>0</v>
      </c>
      <c r="R518" s="15">
        <f>IF(ДАННЫЕ!$F$1&gt;ДАННЫЕ!$N518,IF(YEAR(ДАННЫЕ!$F$1)=YEAR(ДАННЫЕ!N518),1,0),0)</f>
        <v>0</v>
      </c>
      <c r="S518" s="15">
        <f>IF(ДАННЫЕ!$AA518="2А",1,IF(ДАННЫЕ!$AA518="2Б",2,IF(ДАННЫЕ!$AA518="2В",3,IF(ДАННЫЕ!$AA518=3,4,IF(ДАННЫЕ!$AA518="4А",5,IF(ДАННЫЕ!$AA518="4Б",6,IF(ДАННЫЕ!$AA518="4В",7,IF(ДАННЫЕ!$AA518=5,8,0))))))))</f>
        <v>0</v>
      </c>
      <c r="T518" s="15">
        <f>IF(OR(ДАННЫЕ!$AC518=2,ДАННЫЕ!$AD518=2,ДАННЫЕ!$AE518=2),2,IF(OR(ДАННЫЕ!$AC518=1,ДАННЫЕ!$AD518=1,ДАННЫЕ!$AE518=1),1,0))</f>
        <v>0</v>
      </c>
    </row>
    <row r="519" spans="1:20" ht="15" customHeight="1" x14ac:dyDescent="0.2">
      <c r="A519" s="78">
        <f>IF(B519&gt;0,IF(MONTH(ДАННЫЕ!$F$1)=MONTH(ДАННЫЕ!$B519),1,0),0)</f>
        <v>0</v>
      </c>
      <c r="B519" s="14">
        <f>IF(ДАННЫЕ!$B519&gt;0,IF(YEAR(ДАННЫЕ!$F$1)=YEAR(ДАННЫЕ!$B519),1,0),0)</f>
        <v>0</v>
      </c>
      <c r="C519" s="14">
        <f>IF(ДАННЫЕ!$CM519&gt;0,IF(YEAR(ДАННЫЕ!$F$1)=YEAR(ДАННЫЕ!$CM519),1,0),0)</f>
        <v>0</v>
      </c>
      <c r="D519" s="14">
        <f>IF(ДАННЫЕ!$CJ519&gt;0,IF(ДАННЫЕ!$CL519&gt;ДАННЫЕ!$F$1,1,IF(ДАННЫЕ!$CL519&gt;0,0,1)),0)</f>
        <v>0</v>
      </c>
      <c r="E519" s="43" t="str">
        <f ca="1">IF(ДАННЫЕ!$F$1&gt;0,IF(ДАННЫЕ!$G519&gt;0,DATEDIF(ДАННЫЕ!$G519,ДАННЫЕ!$F$1,"y"),""),IF(ДАННЫЕ!$G519&gt;0,DATEDIF(ДАННЫЕ!$G519,TODAY(),"y"),""))</f>
        <v/>
      </c>
      <c r="F519" s="43" t="str">
        <f xml:space="preserve"> IF(ДАННЫЕ!$F519="М",IF(E519&gt;=18,IF(E519&lt;60,1,""),""),"")&amp;IF(ДАННЫЕ!$F519="Ж",IF(E519&gt;=18,IF(E519&lt;55,1,""),""),"")</f>
        <v/>
      </c>
      <c r="G519" s="43" t="str">
        <f xml:space="preserve"> IF(ДАННЫЕ!$F519="М",IF(E519&gt;=60,2,""),"")&amp;IF(ДАННЫЕ!$F519="Ж",IF(E519&gt;=55,2,""),"")</f>
        <v/>
      </c>
      <c r="H519" s="43" t="str">
        <f t="shared" ca="1" si="21"/>
        <v/>
      </c>
      <c r="I519" s="43" t="str">
        <f t="shared" ca="1" si="22"/>
        <v>03</v>
      </c>
      <c r="J519" s="28" t="str">
        <f ca="1">ДАННЫЕ!$F519&amp;H519&amp;I519&amp;ДАННЫЕ!$I519&amp;"m"&amp;IF(ДАННЫЕ!$I519&gt;0,IF(ДАННЫЕ!$J519&gt;0,0,1),"")&amp;"f"&amp;IF(ДАННЫЕ!$R519&gt;0,IF(YEAR(ДАННЫЕ!$F$1)=YEAR(ДАННЫЕ!$R519),1,0),0)&amp;"z"&amp;ДАННЫЕ!$R519&amp;"p"&amp;ДАННЫЕ!$S519&amp;"i"&amp;ДАННЫЕ!$T519&amp;"h"&amp;ДАННЫЕ!$K519&amp;"be"&amp;ДАННЫЕ!$BI519&amp;"CD"&amp;IF(ДАННЫЕ!BF519&gt;500,4,IF(ДАННЫЕ!BF519&gt;350,3,IF(ДАННЫЕ!BF519&gt;200,2,IF(ДАННЫЕ!BF519&gt;0,1,0))))&amp;"g"&amp;B519&amp;"d"&amp;H519&amp;"l"&amp;ДАННЫЕ!AT519&amp;"a"&amp;ДАННЫЕ!$V519&amp;"v"&amp;R519&amp;"k"&amp;ДАННЫЕ!$U519&amp;"s"&amp;ДАННЫЕ!$Y519&amp;"t"&amp;ДАННЫЕ!$X519&amp;"b"&amp;IF(ДАННЫЕ!$Q519&gt;1,1,0)&amp;"PP"&amp;ДАННЫЕ!Z519&amp;"c"&amp;S519&amp;"x"&amp;IF(ДАННЫЕ!$BY519&gt;0,IF(YEAR(ДАННЫЕ!$F$1)=YEAR(ДАННЫЕ!$BY519),1,0),0)&amp;"n"&amp;IF(ДАННЫЕ!$BZ519&gt;0,IF(YEAR(ДАННЫЕ!$F$1)=YEAR(ДАННЫЕ!$BZ519),1,0),0)&amp;"u"&amp;D519&amp;"z"&amp;IF(ДАННЫЕ!$CL519&gt;0,IF(YEAR(ДАННЫЕ!$F$1)&gt;YEAR(ДАННЫЕ!$CL519),11,12),0)</f>
        <v>03mf0zpihbeCD0g0dlav0kstb0PPc0x0n0u0z0</v>
      </c>
      <c r="K519" s="28" t="str">
        <f ca="1">ДАННЫЕ!$I519&amp;"x"&amp;B519&amp;"w"&amp;IF(T519+ДАННЫЕ!AD519+ДАННЫЕ!AE519+ДАННЫЕ!AF519+ДАННЫЕ!AG519+ДАННЫЕ!AH519+ДАННЫЕ!$AL519+ДАННЫЕ!AI519+ДАННЫЕ!AJ519+ДАННЫЕ!AK519+ДАННЫЕ!AP519+ДАННЫЕ!AQ519+ДАННЫЕ!AR519+ДАННЫЕ!$AM519+ДАННЫЕ!$AN519+ДАННЫЕ!AS519+ДАННЫЕ!AT519&gt;0,1,0)&amp;IF(OR(T519=2,ДАННЫЕ!AD519=2,ДАННЫЕ!AE519=2,ДАННЫЕ!AF519=2,ДАННЫЕ!AG519=2,ДАННЫЕ!AH519=2,ДАННЫЕ!$AL519=2,ДАННЫЕ!AI519=2,ДАННЫЕ!AJ519=2,ДАННЫЕ!AK519=2,ДАННЫЕ!AP519=2,ДАННЫЕ!AQ519=2,ДАННЫЕ!AR519=2,ДАННЫЕ!$AM519=2,ДАННЫЕ!$AN519=2,ДАННЫЕ!AS519=2,ДАННЫЕ!AT519=2),2,0)&amp;"t"&amp;IF(T519&gt;0,"1"&amp;T519,"00")&amp;"f"&amp;IF(ДАННЫЕ!$AC519,"1"&amp;ДАННЫЕ!$AC519,"00")&amp;"b"&amp;IF(ДАННЫЕ!$AD519,"1"&amp;ДАННЫЕ!$AD519,"00")&amp;"g"&amp;IF(ДАННЫЕ!$AF519,"1"&amp;ДАННЫЕ!$AF519,"00")&amp;"c"&amp;IF(ДАННЫЕ!$AG519,"1"&amp;ДАННЫЕ!$AG519,"00")&amp;"i"&amp;IF(ДАННЫЕ!$AH519,"1"&amp;ДАННЫЕ!$AH519,"00")&amp;"r"&amp;IF(ДАННЫЕ!$AL519,"1"&amp;ДАННЫЕ!$AL519,"00")&amp;"m"&amp;IF(ДАННЫЕ!$AI519,"1"&amp;ДАННЫЕ!$AI519,"00")&amp;"hS"&amp;IF(ДАННЫЕ!$AJ519,"1"&amp;ДАННЫЕ!$AJ519,"00")&amp;"hZ"&amp;IF(ДАННЫЕ!$AK519,"1"&amp;ДАННЫЕ!$AK519,"00")&amp;"p"&amp;IF(ДАННЫЕ!$AP519,"1"&amp;ДАННЫЕ!$AP519,"00")&amp;"k"&amp;IF(ДАННЫЕ!$AQ519,"1"&amp;ДАННЫЕ!$AQ519,"00")&amp;"z"&amp;IF(ДАННЫЕ!$AR519,"1"&amp;ДАННЫЕ!$AR519,"00")&amp;"j"&amp;IF(ДАННЫЕ!$AM519,"1"&amp;ДАННЫЕ!$AM519,"00")&amp;"n"&amp;IF(ДАННЫЕ!$AN519,"1"&amp;ДАННЫЕ!$AN519,"00")&amp;"E"&amp;ДАННЫЕ!BI519&amp;"L"&amp;ДАННЫЕ!AO519&amp;"h"&amp;IF(ДАННЫЕ!$AU519&gt;0,1,0)&amp;"v"&amp;IF(ДАННЫЕ!$AW519&gt;0,1,0)&amp;"a"&amp;IF(ДАННЫЕ!$AS519,"1"&amp;ДАННЫЕ!$AS519,"00")&amp;"s"&amp;IF(ДАННЫЕ!$AT519,"1"&amp;ДАННЫЕ!$AT519,"00")&amp;"u"&amp;IF(ДАННЫЕ!$CJ519&gt;0,1,0)&amp;"y"&amp;B519&amp;"d"&amp;H519&amp;"e"&amp;F519&amp;G519</f>
        <v>x0w00t00f00b00g00c00i00r00m00hS00hZ00p00k00z00j00n00ELh0v0a00s00u0y0de</v>
      </c>
      <c r="L519" s="28" t="str">
        <f ca="1">ДАННЫЕ!$I519&amp;"VN"&amp;IF(ДАННЫЕ!AW519&gt;0,11,10)&amp;"CD"&amp;IF(ДАННЫЕ!BF519&gt;500,16,IF(ДАННЫЕ!BF519&gt;350,15,IF(ДАННЫЕ!BF519&gt;=200,14,IF(ДАННЫЕ!BF519&gt;=100,13,IF(ДАННЫЕ!BF519&gt;=50,12,IF(ДАННЫЕ!BF519&gt;0,11,10))))))&amp;"AR"&amp;IF(ДАННЫЕ!BX519&gt;0,1,0)&amp;"GD"&amp;B519&amp;"VV"&amp;IF(E519&gt;=5,IF(E519&lt;18,1,0),0)</f>
        <v>VN10CD10AR0GD0VV0</v>
      </c>
      <c r="M519" s="28" t="str">
        <f>ДАННЫЕ!$I519&amp;"b"&amp;ДАННЫЕ!$BI519&amp;"r"&amp;ДАННЫЕ!$BJ519&amp;"CD"&amp;IF(ДАННЫЕ!BF519&gt;0,IF(ДАННЫЕ!BF519&lt;200,1,IF(ДАННЫЕ!BF519&lt;350,2,3)),0)&amp;"h"&amp;IF(ДАННЫЕ!$BK519+ДАННЫЕ!$BL519+ДАННЫЕ!$BM519&gt;0,1,0)&amp;"x"&amp;ДАННЫЕ!$BK519&amp;"y"&amp;ДАННЫЕ!$BL519&amp;"z"&amp;ДАННЫЕ!$BM519&amp;"c"&amp;IF(ДАННЫЕ!$BK519+ДАННЫЕ!$BL519+ДАННЫЕ!$BM519=3,1,0)&amp;"a"&amp;IF(ДАННЫЕ!$BQ519+ДАННЫЕ!$BR519&gt;0,1,0)&amp;"d"&amp;ДАННЫЕ!$BQ519&amp;"v"&amp;ДАННЫЕ!$BR519&amp;"p"&amp;ДАННЫЕ!$BS519&amp;"n"&amp;ДАННЫЕ!$BU519&amp;"t"&amp;ДАННЫЕ!$BV519&amp;"o"&amp;ДАННЫЕ!$BT519&amp;"l"&amp;IF(ДАННЫЕ!$BN519&gt;0,1,0)&amp;ДАННЫЕ!$BN519&amp;"g"&amp;ДАННЫЕ!$BO519&amp;"s"&amp;ДАННЫЕ!$BP519&amp;"DZ"&amp;IF(ДАННЫЕ!B519-ДАННЫЕ!G519 &lt; 60,IF(ДАННЫЕ!B519-ДАННЫЕ!G519 &gt;= 0,1,0),0)&amp;"u"&amp;IF(ДАННЫЕ!$CJ519&gt;0,1,0)</f>
        <v>brCD0h0xyzc0a0dvpntol0gsDZ1u0</v>
      </c>
      <c r="N519" s="28" t="str">
        <f ca="1">ДАННЫЕ!$F519&amp;ДАННЫЕ!$I519&amp;"g"&amp;B519&amp;"cf"&amp;D519&amp;"a"&amp;IF(ДАННЫЕ!$BX519&gt;0,1,0)&amp;IF(ДАННЫЕ!$BF519&gt;500,1,IF(ДАННЫЕ!$BF519&gt;350,2,IF(ДАННЫЕ!$BF519&gt;=200,3,IF(ДАННЫЕ!$BF519&gt;=100,4,IF(ДАННЫЕ!$BF519&gt;=50,5,IF(ДАННЫЕ!$BF519&lt;50,6,0))))))&amp;"AR"&amp;IF(DATEDIF(ДАННЫЕ!$BX519,ДАННЫЕ!$F$1,"y")&gt;1,1,0)&amp;"VG"&amp;IF(ДАННЫЕ!$BH519="0",1,0)&amp;"o"&amp;IF(T519+ДАННЫЕ!$AF519+ДАННЫЕ!$AG519+ДАННЫЕ!$AH519+ДАННЫЕ!$AI519+ДАННЫЕ!$AJ519+ДАННЫЕ!$AP519+ДАННЫЕ!$AQ519+ДАННЫЕ!$AR519+ДАННЫЕ!$AU519+ДАННЫЕ!$AW519+ДАННЫЕ!$AS519+ДАННЫЕ!$AT519&gt;0,1,0)&amp;"x"&amp;ДАННЫЕ!$AG519&amp;"p"&amp;IF(ДАННЫЕ!$BY519&gt;0,1,0)&amp;"v"&amp;IF(ДАННЫЕ!$BZ519&gt;0,1,0)&amp;"n"&amp;ДАННЫЕ!$CA519&amp;"t"&amp;ДАННЫЕ!$AY519&amp;"k"&amp;ДАННЫЕ!$CB519&amp;"q"&amp;ДАННЫЕ!$CC519&amp;"w"&amp;ДАННЫЕ!$CD519&amp;"e"&amp;ДАННЫЕ!$CE519&amp;"m"&amp;ДАННЫЕ!$CF519&amp;"c"&amp;ДАННЫЕ!$CG519&amp;"z"&amp;ДАННЫЕ!$CH519&amp;"d"&amp;IF(H519=4,1,0)&amp;"s"&amp;IF(ДАННЫЕ!$J519=1,0,1)&amp;"u"&amp;IF(ДАННЫЕ!$CJ519&gt;0,1,0)</f>
        <v>g0cf0a06AR1VG0o0xp0v0ntkqwemczd0s1u0</v>
      </c>
      <c r="O519" s="28" t="str">
        <f>ДАННЫЕ!$I519&amp;"g"&amp;B519&amp;A519&amp;"f"&amp;P519&amp;"c"&amp;IF(ДАННЫЕ!$U519&gt;0,1,0)&amp;"s"&amp;IF(ДАННЫЕ!$Q519&gt;0,IF(YEAR(ДАННЫЕ!$F$1)=YEAR(ДАННЫЕ!$Q519),IF(MONTH(ДАННЫЕ!$F$1)=MONTH(ДАННЫЕ!$Q519),111,11),1),0)&amp;"i"&amp;IF(ДАННЫЕ!$R519+ДАННЫЕ!$S519+ДАННЫЕ!$T519=0,0,1)&amp;"h"&amp;IF(ДАННЫЕ!$P519&gt;0,1,0)&amp;"p"&amp;IF(ДАННЫЕ!$CI519&gt;0,IF(YEAR(ДАННЫЕ!$F$1)=YEAR(ДАННЫЕ!$CI519),IF(MONTH(ДАННЫЕ!$F$1)=MONTH(ДАННЫЕ!$CI519),111,11),1),0)&amp;"d"&amp;IF(ДАННЫЕ!$CJ519&gt;0,IF(YEAR(ДАННЫЕ!$F$1)=YEAR(ДАННЫЕ!$CJ519),IF(MONTH(ДАННЫЕ!$F$1)=MONTH(ДАННЫЕ!$CJ519),111,11),1),0)&amp;"o"&amp;IF(ДАННЫЕ!$CK519&gt;0,IF(MONTH(ДАННЫЕ!$F$1)=MONTH(ДАННЫЕ!$CK519),111,11),0)&amp;"v"&amp;IF(ДАННЫЕ!$BE519&gt;0,IF(MONTH(ДАННЫЕ!$F$1)=MONTH(ДАННЫЕ!$BE519),111,11),0)</f>
        <v>g00f0c0s0i0h0p0d0o0v0</v>
      </c>
      <c r="P519" s="15">
        <f t="shared" si="23"/>
        <v>0</v>
      </c>
      <c r="Q519" s="15">
        <f>IF(ДАННЫЕ!$F$1&gt;ДАННЫЕ!$N519,IF(YEAR(ДАННЫЕ!$F$1)=YEAR(ДАННЫЕ!M519),1,0),0)</f>
        <v>0</v>
      </c>
      <c r="R519" s="15">
        <f>IF(ДАННЫЕ!$F$1&gt;ДАННЫЕ!$N519,IF(YEAR(ДАННЫЕ!$F$1)=YEAR(ДАННЫЕ!N519),1,0),0)</f>
        <v>0</v>
      </c>
      <c r="S519" s="15">
        <f>IF(ДАННЫЕ!$AA519="2А",1,IF(ДАННЫЕ!$AA519="2Б",2,IF(ДАННЫЕ!$AA519="2В",3,IF(ДАННЫЕ!$AA519=3,4,IF(ДАННЫЕ!$AA519="4А",5,IF(ДАННЫЕ!$AA519="4Б",6,IF(ДАННЫЕ!$AA519="4В",7,IF(ДАННЫЕ!$AA519=5,8,0))))))))</f>
        <v>0</v>
      </c>
      <c r="T519" s="15">
        <f>IF(OR(ДАННЫЕ!$AC519=2,ДАННЫЕ!$AD519=2,ДАННЫЕ!$AE519=2),2,IF(OR(ДАННЫЕ!$AC519=1,ДАННЫЕ!$AD519=1,ДАННЫЕ!$AE519=1),1,0))</f>
        <v>0</v>
      </c>
    </row>
    <row r="520" spans="1:20" ht="15" customHeight="1" x14ac:dyDescent="0.2">
      <c r="A520" s="78">
        <f>IF(B520&gt;0,IF(MONTH(ДАННЫЕ!$F$1)=MONTH(ДАННЫЕ!$B520),1,0),0)</f>
        <v>0</v>
      </c>
      <c r="B520" s="14">
        <f>IF(ДАННЫЕ!$B520&gt;0,IF(YEAR(ДАННЫЕ!$F$1)=YEAR(ДАННЫЕ!$B520),1,0),0)</f>
        <v>0</v>
      </c>
      <c r="C520" s="14">
        <f>IF(ДАННЫЕ!$CM520&gt;0,IF(YEAR(ДАННЫЕ!$F$1)=YEAR(ДАННЫЕ!$CM520),1,0),0)</f>
        <v>0</v>
      </c>
      <c r="D520" s="14">
        <f>IF(ДАННЫЕ!$CJ520&gt;0,IF(ДАННЫЕ!$CL520&gt;ДАННЫЕ!$F$1,1,IF(ДАННЫЕ!$CL520&gt;0,0,1)),0)</f>
        <v>0</v>
      </c>
      <c r="E520" s="43" t="str">
        <f ca="1">IF(ДАННЫЕ!$F$1&gt;0,IF(ДАННЫЕ!$G520&gt;0,DATEDIF(ДАННЫЕ!$G520,ДАННЫЕ!$F$1,"y"),""),IF(ДАННЫЕ!$G520&gt;0,DATEDIF(ДАННЫЕ!$G520,TODAY(),"y"),""))</f>
        <v/>
      </c>
      <c r="F520" s="43" t="str">
        <f xml:space="preserve"> IF(ДАННЫЕ!$F520="М",IF(E520&gt;=18,IF(E520&lt;60,1,""),""),"")&amp;IF(ДАННЫЕ!$F520="Ж",IF(E520&gt;=18,IF(E520&lt;55,1,""),""),"")</f>
        <v/>
      </c>
      <c r="G520" s="43" t="str">
        <f xml:space="preserve"> IF(ДАННЫЕ!$F520="М",IF(E520&gt;=60,2,""),"")&amp;IF(ДАННЫЕ!$F520="Ж",IF(E520&gt;=55,2,""),"")</f>
        <v/>
      </c>
      <c r="H520" s="43" t="str">
        <f t="shared" ref="H520:H583" ca="1" si="24">IF(E520&lt;0,"-1",IF(E520&lt;1,11,IF(E520&lt;3,12,IF(E520&lt;5,13,IF(E520&lt;10,14,IF(E520&lt;15,15,IF(E520&lt;18,16,"")))))))</f>
        <v/>
      </c>
      <c r="I520" s="43" t="str">
        <f t="shared" ref="I520:I583" ca="1" si="25">IF(E520&gt;=60,"03",IF(E520&gt;=50,"02",IF(E520&gt;=45,"01",IF(E520&gt;=35,9,IF(E520&gt;=25,8,IF(E520&gt;=18,7,""))))))</f>
        <v>03</v>
      </c>
      <c r="J520" s="28" t="str">
        <f ca="1">ДАННЫЕ!$F520&amp;H520&amp;I520&amp;ДАННЫЕ!$I520&amp;"m"&amp;IF(ДАННЫЕ!$I520&gt;0,IF(ДАННЫЕ!$J520&gt;0,0,1),"")&amp;"f"&amp;IF(ДАННЫЕ!$R520&gt;0,IF(YEAR(ДАННЫЕ!$F$1)=YEAR(ДАННЫЕ!$R520),1,0),0)&amp;"z"&amp;ДАННЫЕ!$R520&amp;"p"&amp;ДАННЫЕ!$S520&amp;"i"&amp;ДАННЫЕ!$T520&amp;"h"&amp;ДАННЫЕ!$K520&amp;"be"&amp;ДАННЫЕ!$BI520&amp;"CD"&amp;IF(ДАННЫЕ!BF520&gt;500,4,IF(ДАННЫЕ!BF520&gt;350,3,IF(ДАННЫЕ!BF520&gt;200,2,IF(ДАННЫЕ!BF520&gt;0,1,0))))&amp;"g"&amp;B520&amp;"d"&amp;H520&amp;"l"&amp;ДАННЫЕ!AT520&amp;"a"&amp;ДАННЫЕ!$V520&amp;"v"&amp;R520&amp;"k"&amp;ДАННЫЕ!$U520&amp;"s"&amp;ДАННЫЕ!$Y520&amp;"t"&amp;ДАННЫЕ!$X520&amp;"b"&amp;IF(ДАННЫЕ!$Q520&gt;1,1,0)&amp;"PP"&amp;ДАННЫЕ!Z520&amp;"c"&amp;S520&amp;"x"&amp;IF(ДАННЫЕ!$BY520&gt;0,IF(YEAR(ДАННЫЕ!$F$1)=YEAR(ДАННЫЕ!$BY520),1,0),0)&amp;"n"&amp;IF(ДАННЫЕ!$BZ520&gt;0,IF(YEAR(ДАННЫЕ!$F$1)=YEAR(ДАННЫЕ!$BZ520),1,0),0)&amp;"u"&amp;D520&amp;"z"&amp;IF(ДАННЫЕ!$CL520&gt;0,IF(YEAR(ДАННЫЕ!$F$1)&gt;YEAR(ДАННЫЕ!$CL520),11,12),0)</f>
        <v>03mf0zpihbeCD0g0dlav0kstb0PPc0x0n0u0z0</v>
      </c>
      <c r="K520" s="28" t="str">
        <f ca="1">ДАННЫЕ!$I520&amp;"x"&amp;B520&amp;"w"&amp;IF(T520+ДАННЫЕ!AD520+ДАННЫЕ!AE520+ДАННЫЕ!AF520+ДАННЫЕ!AG520+ДАННЫЕ!AH520+ДАННЫЕ!$AL520+ДАННЫЕ!AI520+ДАННЫЕ!AJ520+ДАННЫЕ!AK520+ДАННЫЕ!AP520+ДАННЫЕ!AQ520+ДАННЫЕ!AR520+ДАННЫЕ!$AM520+ДАННЫЕ!$AN520+ДАННЫЕ!AS520+ДАННЫЕ!AT520&gt;0,1,0)&amp;IF(OR(T520=2,ДАННЫЕ!AD520=2,ДАННЫЕ!AE520=2,ДАННЫЕ!AF520=2,ДАННЫЕ!AG520=2,ДАННЫЕ!AH520=2,ДАННЫЕ!$AL520=2,ДАННЫЕ!AI520=2,ДАННЫЕ!AJ520=2,ДАННЫЕ!AK520=2,ДАННЫЕ!AP520=2,ДАННЫЕ!AQ520=2,ДАННЫЕ!AR520=2,ДАННЫЕ!$AM520=2,ДАННЫЕ!$AN520=2,ДАННЫЕ!AS520=2,ДАННЫЕ!AT520=2),2,0)&amp;"t"&amp;IF(T520&gt;0,"1"&amp;T520,"00")&amp;"f"&amp;IF(ДАННЫЕ!$AC520,"1"&amp;ДАННЫЕ!$AC520,"00")&amp;"b"&amp;IF(ДАННЫЕ!$AD520,"1"&amp;ДАННЫЕ!$AD520,"00")&amp;"g"&amp;IF(ДАННЫЕ!$AF520,"1"&amp;ДАННЫЕ!$AF520,"00")&amp;"c"&amp;IF(ДАННЫЕ!$AG520,"1"&amp;ДАННЫЕ!$AG520,"00")&amp;"i"&amp;IF(ДАННЫЕ!$AH520,"1"&amp;ДАННЫЕ!$AH520,"00")&amp;"r"&amp;IF(ДАННЫЕ!$AL520,"1"&amp;ДАННЫЕ!$AL520,"00")&amp;"m"&amp;IF(ДАННЫЕ!$AI520,"1"&amp;ДАННЫЕ!$AI520,"00")&amp;"hS"&amp;IF(ДАННЫЕ!$AJ520,"1"&amp;ДАННЫЕ!$AJ520,"00")&amp;"hZ"&amp;IF(ДАННЫЕ!$AK520,"1"&amp;ДАННЫЕ!$AK520,"00")&amp;"p"&amp;IF(ДАННЫЕ!$AP520,"1"&amp;ДАННЫЕ!$AP520,"00")&amp;"k"&amp;IF(ДАННЫЕ!$AQ520,"1"&amp;ДАННЫЕ!$AQ520,"00")&amp;"z"&amp;IF(ДАННЫЕ!$AR520,"1"&amp;ДАННЫЕ!$AR520,"00")&amp;"j"&amp;IF(ДАННЫЕ!$AM520,"1"&amp;ДАННЫЕ!$AM520,"00")&amp;"n"&amp;IF(ДАННЫЕ!$AN520,"1"&amp;ДАННЫЕ!$AN520,"00")&amp;"E"&amp;ДАННЫЕ!BI520&amp;"L"&amp;ДАННЫЕ!AO520&amp;"h"&amp;IF(ДАННЫЕ!$AU520&gt;0,1,0)&amp;"v"&amp;IF(ДАННЫЕ!$AW520&gt;0,1,0)&amp;"a"&amp;IF(ДАННЫЕ!$AS520,"1"&amp;ДАННЫЕ!$AS520,"00")&amp;"s"&amp;IF(ДАННЫЕ!$AT520,"1"&amp;ДАННЫЕ!$AT520,"00")&amp;"u"&amp;IF(ДАННЫЕ!$CJ520&gt;0,1,0)&amp;"y"&amp;B520&amp;"d"&amp;H520&amp;"e"&amp;F520&amp;G520</f>
        <v>x0w00t00f00b00g00c00i00r00m00hS00hZ00p00k00z00j00n00ELh0v0a00s00u0y0de</v>
      </c>
      <c r="L520" s="28" t="str">
        <f ca="1">ДАННЫЕ!$I520&amp;"VN"&amp;IF(ДАННЫЕ!AW520&gt;0,11,10)&amp;"CD"&amp;IF(ДАННЫЕ!BF520&gt;500,16,IF(ДАННЫЕ!BF520&gt;350,15,IF(ДАННЫЕ!BF520&gt;=200,14,IF(ДАННЫЕ!BF520&gt;=100,13,IF(ДАННЫЕ!BF520&gt;=50,12,IF(ДАННЫЕ!BF520&gt;0,11,10))))))&amp;"AR"&amp;IF(ДАННЫЕ!BX520&gt;0,1,0)&amp;"GD"&amp;B520&amp;"VV"&amp;IF(E520&gt;=5,IF(E520&lt;18,1,0),0)</f>
        <v>VN10CD10AR0GD0VV0</v>
      </c>
      <c r="M520" s="28" t="str">
        <f>ДАННЫЕ!$I520&amp;"b"&amp;ДАННЫЕ!$BI520&amp;"r"&amp;ДАННЫЕ!$BJ520&amp;"CD"&amp;IF(ДАННЫЕ!BF520&gt;0,IF(ДАННЫЕ!BF520&lt;200,1,IF(ДАННЫЕ!BF520&lt;350,2,3)),0)&amp;"h"&amp;IF(ДАННЫЕ!$BK520+ДАННЫЕ!$BL520+ДАННЫЕ!$BM520&gt;0,1,0)&amp;"x"&amp;ДАННЫЕ!$BK520&amp;"y"&amp;ДАННЫЕ!$BL520&amp;"z"&amp;ДАННЫЕ!$BM520&amp;"c"&amp;IF(ДАННЫЕ!$BK520+ДАННЫЕ!$BL520+ДАННЫЕ!$BM520=3,1,0)&amp;"a"&amp;IF(ДАННЫЕ!$BQ520+ДАННЫЕ!$BR520&gt;0,1,0)&amp;"d"&amp;ДАННЫЕ!$BQ520&amp;"v"&amp;ДАННЫЕ!$BR520&amp;"p"&amp;ДАННЫЕ!$BS520&amp;"n"&amp;ДАННЫЕ!$BU520&amp;"t"&amp;ДАННЫЕ!$BV520&amp;"o"&amp;ДАННЫЕ!$BT520&amp;"l"&amp;IF(ДАННЫЕ!$BN520&gt;0,1,0)&amp;ДАННЫЕ!$BN520&amp;"g"&amp;ДАННЫЕ!$BO520&amp;"s"&amp;ДАННЫЕ!$BP520&amp;"DZ"&amp;IF(ДАННЫЕ!B520-ДАННЫЕ!G520 &lt; 60,IF(ДАННЫЕ!B520-ДАННЫЕ!G520 &gt;= 0,1,0),0)&amp;"u"&amp;IF(ДАННЫЕ!$CJ520&gt;0,1,0)</f>
        <v>brCD0h0xyzc0a0dvpntol0gsDZ1u0</v>
      </c>
      <c r="N520" s="28" t="str">
        <f ca="1">ДАННЫЕ!$F520&amp;ДАННЫЕ!$I520&amp;"g"&amp;B520&amp;"cf"&amp;D520&amp;"a"&amp;IF(ДАННЫЕ!$BX520&gt;0,1,0)&amp;IF(ДАННЫЕ!$BF520&gt;500,1,IF(ДАННЫЕ!$BF520&gt;350,2,IF(ДАННЫЕ!$BF520&gt;=200,3,IF(ДАННЫЕ!$BF520&gt;=100,4,IF(ДАННЫЕ!$BF520&gt;=50,5,IF(ДАННЫЕ!$BF520&lt;50,6,0))))))&amp;"AR"&amp;IF(DATEDIF(ДАННЫЕ!$BX520,ДАННЫЕ!$F$1,"y")&gt;1,1,0)&amp;"VG"&amp;IF(ДАННЫЕ!$BH520="0",1,0)&amp;"o"&amp;IF(T520+ДАННЫЕ!$AF520+ДАННЫЕ!$AG520+ДАННЫЕ!$AH520+ДАННЫЕ!$AI520+ДАННЫЕ!$AJ520+ДАННЫЕ!$AP520+ДАННЫЕ!$AQ520+ДАННЫЕ!$AR520+ДАННЫЕ!$AU520+ДАННЫЕ!$AW520+ДАННЫЕ!$AS520+ДАННЫЕ!$AT520&gt;0,1,0)&amp;"x"&amp;ДАННЫЕ!$AG520&amp;"p"&amp;IF(ДАННЫЕ!$BY520&gt;0,1,0)&amp;"v"&amp;IF(ДАННЫЕ!$BZ520&gt;0,1,0)&amp;"n"&amp;ДАННЫЕ!$CA520&amp;"t"&amp;ДАННЫЕ!$AY520&amp;"k"&amp;ДАННЫЕ!$CB520&amp;"q"&amp;ДАННЫЕ!$CC520&amp;"w"&amp;ДАННЫЕ!$CD520&amp;"e"&amp;ДАННЫЕ!$CE520&amp;"m"&amp;ДАННЫЕ!$CF520&amp;"c"&amp;ДАННЫЕ!$CG520&amp;"z"&amp;ДАННЫЕ!$CH520&amp;"d"&amp;IF(H520=4,1,0)&amp;"s"&amp;IF(ДАННЫЕ!$J520=1,0,1)&amp;"u"&amp;IF(ДАННЫЕ!$CJ520&gt;0,1,0)</f>
        <v>g0cf0a06AR1VG0o0xp0v0ntkqwemczd0s1u0</v>
      </c>
      <c r="O520" s="28" t="str">
        <f>ДАННЫЕ!$I520&amp;"g"&amp;B520&amp;A520&amp;"f"&amp;P520&amp;"c"&amp;IF(ДАННЫЕ!$U520&gt;0,1,0)&amp;"s"&amp;IF(ДАННЫЕ!$Q520&gt;0,IF(YEAR(ДАННЫЕ!$F$1)=YEAR(ДАННЫЕ!$Q520),IF(MONTH(ДАННЫЕ!$F$1)=MONTH(ДАННЫЕ!$Q520),111,11),1),0)&amp;"i"&amp;IF(ДАННЫЕ!$R520+ДАННЫЕ!$S520+ДАННЫЕ!$T520=0,0,1)&amp;"h"&amp;IF(ДАННЫЕ!$P520&gt;0,1,0)&amp;"p"&amp;IF(ДАННЫЕ!$CI520&gt;0,IF(YEAR(ДАННЫЕ!$F$1)=YEAR(ДАННЫЕ!$CI520),IF(MONTH(ДАННЫЕ!$F$1)=MONTH(ДАННЫЕ!$CI520),111,11),1),0)&amp;"d"&amp;IF(ДАННЫЕ!$CJ520&gt;0,IF(YEAR(ДАННЫЕ!$F$1)=YEAR(ДАННЫЕ!$CJ520),IF(MONTH(ДАННЫЕ!$F$1)=MONTH(ДАННЫЕ!$CJ520),111,11),1),0)&amp;"o"&amp;IF(ДАННЫЕ!$CK520&gt;0,IF(MONTH(ДАННЫЕ!$F$1)=MONTH(ДАННЫЕ!$CK520),111,11),0)&amp;"v"&amp;IF(ДАННЫЕ!$BE520&gt;0,IF(MONTH(ДАННЫЕ!$F$1)=MONTH(ДАННЫЕ!$BE520),111,11),0)</f>
        <v>g00f0c0s0i0h0p0d0o0v0</v>
      </c>
      <c r="P520" s="15">
        <f t="shared" ref="P520:P583" si="26">IF(Q520&gt;R520,1,0)</f>
        <v>0</v>
      </c>
      <c r="Q520" s="15">
        <f>IF(ДАННЫЕ!$F$1&gt;ДАННЫЕ!$N520,IF(YEAR(ДАННЫЕ!$F$1)=YEAR(ДАННЫЕ!M520),1,0),0)</f>
        <v>0</v>
      </c>
      <c r="R520" s="15">
        <f>IF(ДАННЫЕ!$F$1&gt;ДАННЫЕ!$N520,IF(YEAR(ДАННЫЕ!$F$1)=YEAR(ДАННЫЕ!N520),1,0),0)</f>
        <v>0</v>
      </c>
      <c r="S520" s="15">
        <f>IF(ДАННЫЕ!$AA520="2А",1,IF(ДАННЫЕ!$AA520="2Б",2,IF(ДАННЫЕ!$AA520="2В",3,IF(ДАННЫЕ!$AA520=3,4,IF(ДАННЫЕ!$AA520="4А",5,IF(ДАННЫЕ!$AA520="4Б",6,IF(ДАННЫЕ!$AA520="4В",7,IF(ДАННЫЕ!$AA520=5,8,0))))))))</f>
        <v>0</v>
      </c>
      <c r="T520" s="15">
        <f>IF(OR(ДАННЫЕ!$AC520=2,ДАННЫЕ!$AD520=2,ДАННЫЕ!$AE520=2),2,IF(OR(ДАННЫЕ!$AC520=1,ДАННЫЕ!$AD520=1,ДАННЫЕ!$AE520=1),1,0))</f>
        <v>0</v>
      </c>
    </row>
    <row r="521" spans="1:20" ht="15" customHeight="1" x14ac:dyDescent="0.2">
      <c r="A521" s="78">
        <f>IF(B521&gt;0,IF(MONTH(ДАННЫЕ!$F$1)=MONTH(ДАННЫЕ!$B521),1,0),0)</f>
        <v>0</v>
      </c>
      <c r="B521" s="14">
        <f>IF(ДАННЫЕ!$B521&gt;0,IF(YEAR(ДАННЫЕ!$F$1)=YEAR(ДАННЫЕ!$B521),1,0),0)</f>
        <v>0</v>
      </c>
      <c r="C521" s="14">
        <f>IF(ДАННЫЕ!$CM521&gt;0,IF(YEAR(ДАННЫЕ!$F$1)=YEAR(ДАННЫЕ!$CM521),1,0),0)</f>
        <v>0</v>
      </c>
      <c r="D521" s="14">
        <f>IF(ДАННЫЕ!$CJ521&gt;0,IF(ДАННЫЕ!$CL521&gt;ДАННЫЕ!$F$1,1,IF(ДАННЫЕ!$CL521&gt;0,0,1)),0)</f>
        <v>0</v>
      </c>
      <c r="E521" s="43" t="str">
        <f ca="1">IF(ДАННЫЕ!$F$1&gt;0,IF(ДАННЫЕ!$G521&gt;0,DATEDIF(ДАННЫЕ!$G521,ДАННЫЕ!$F$1,"y"),""),IF(ДАННЫЕ!$G521&gt;0,DATEDIF(ДАННЫЕ!$G521,TODAY(),"y"),""))</f>
        <v/>
      </c>
      <c r="F521" s="43" t="str">
        <f xml:space="preserve"> IF(ДАННЫЕ!$F521="М",IF(E521&gt;=18,IF(E521&lt;60,1,""),""),"")&amp;IF(ДАННЫЕ!$F521="Ж",IF(E521&gt;=18,IF(E521&lt;55,1,""),""),"")</f>
        <v/>
      </c>
      <c r="G521" s="43" t="str">
        <f xml:space="preserve"> IF(ДАННЫЕ!$F521="М",IF(E521&gt;=60,2,""),"")&amp;IF(ДАННЫЕ!$F521="Ж",IF(E521&gt;=55,2,""),"")</f>
        <v/>
      </c>
      <c r="H521" s="43" t="str">
        <f t="shared" ca="1" si="24"/>
        <v/>
      </c>
      <c r="I521" s="43" t="str">
        <f t="shared" ca="1" si="25"/>
        <v>03</v>
      </c>
      <c r="J521" s="28" t="str">
        <f ca="1">ДАННЫЕ!$F521&amp;H521&amp;I521&amp;ДАННЫЕ!$I521&amp;"m"&amp;IF(ДАННЫЕ!$I521&gt;0,IF(ДАННЫЕ!$J521&gt;0,0,1),"")&amp;"f"&amp;IF(ДАННЫЕ!$R521&gt;0,IF(YEAR(ДАННЫЕ!$F$1)=YEAR(ДАННЫЕ!$R521),1,0),0)&amp;"z"&amp;ДАННЫЕ!$R521&amp;"p"&amp;ДАННЫЕ!$S521&amp;"i"&amp;ДАННЫЕ!$T521&amp;"h"&amp;ДАННЫЕ!$K521&amp;"be"&amp;ДАННЫЕ!$BI521&amp;"CD"&amp;IF(ДАННЫЕ!BF521&gt;500,4,IF(ДАННЫЕ!BF521&gt;350,3,IF(ДАННЫЕ!BF521&gt;200,2,IF(ДАННЫЕ!BF521&gt;0,1,0))))&amp;"g"&amp;B521&amp;"d"&amp;H521&amp;"l"&amp;ДАННЫЕ!AT521&amp;"a"&amp;ДАННЫЕ!$V521&amp;"v"&amp;R521&amp;"k"&amp;ДАННЫЕ!$U521&amp;"s"&amp;ДАННЫЕ!$Y521&amp;"t"&amp;ДАННЫЕ!$X521&amp;"b"&amp;IF(ДАННЫЕ!$Q521&gt;1,1,0)&amp;"PP"&amp;ДАННЫЕ!Z521&amp;"c"&amp;S521&amp;"x"&amp;IF(ДАННЫЕ!$BY521&gt;0,IF(YEAR(ДАННЫЕ!$F$1)=YEAR(ДАННЫЕ!$BY521),1,0),0)&amp;"n"&amp;IF(ДАННЫЕ!$BZ521&gt;0,IF(YEAR(ДАННЫЕ!$F$1)=YEAR(ДАННЫЕ!$BZ521),1,0),0)&amp;"u"&amp;D521&amp;"z"&amp;IF(ДАННЫЕ!$CL521&gt;0,IF(YEAR(ДАННЫЕ!$F$1)&gt;YEAR(ДАННЫЕ!$CL521),11,12),0)</f>
        <v>03mf0zpihbeCD0g0dlav0kstb0PPc0x0n0u0z0</v>
      </c>
      <c r="K521" s="28" t="str">
        <f ca="1">ДАННЫЕ!$I521&amp;"x"&amp;B521&amp;"w"&amp;IF(T521+ДАННЫЕ!AD521+ДАННЫЕ!AE521+ДАННЫЕ!AF521+ДАННЫЕ!AG521+ДАННЫЕ!AH521+ДАННЫЕ!$AL521+ДАННЫЕ!AI521+ДАННЫЕ!AJ521+ДАННЫЕ!AK521+ДАННЫЕ!AP521+ДАННЫЕ!AQ521+ДАННЫЕ!AR521+ДАННЫЕ!$AM521+ДАННЫЕ!$AN521+ДАННЫЕ!AS521+ДАННЫЕ!AT521&gt;0,1,0)&amp;IF(OR(T521=2,ДАННЫЕ!AD521=2,ДАННЫЕ!AE521=2,ДАННЫЕ!AF521=2,ДАННЫЕ!AG521=2,ДАННЫЕ!AH521=2,ДАННЫЕ!$AL521=2,ДАННЫЕ!AI521=2,ДАННЫЕ!AJ521=2,ДАННЫЕ!AK521=2,ДАННЫЕ!AP521=2,ДАННЫЕ!AQ521=2,ДАННЫЕ!AR521=2,ДАННЫЕ!$AM521=2,ДАННЫЕ!$AN521=2,ДАННЫЕ!AS521=2,ДАННЫЕ!AT521=2),2,0)&amp;"t"&amp;IF(T521&gt;0,"1"&amp;T521,"00")&amp;"f"&amp;IF(ДАННЫЕ!$AC521,"1"&amp;ДАННЫЕ!$AC521,"00")&amp;"b"&amp;IF(ДАННЫЕ!$AD521,"1"&amp;ДАННЫЕ!$AD521,"00")&amp;"g"&amp;IF(ДАННЫЕ!$AF521,"1"&amp;ДАННЫЕ!$AF521,"00")&amp;"c"&amp;IF(ДАННЫЕ!$AG521,"1"&amp;ДАННЫЕ!$AG521,"00")&amp;"i"&amp;IF(ДАННЫЕ!$AH521,"1"&amp;ДАННЫЕ!$AH521,"00")&amp;"r"&amp;IF(ДАННЫЕ!$AL521,"1"&amp;ДАННЫЕ!$AL521,"00")&amp;"m"&amp;IF(ДАННЫЕ!$AI521,"1"&amp;ДАННЫЕ!$AI521,"00")&amp;"hS"&amp;IF(ДАННЫЕ!$AJ521,"1"&amp;ДАННЫЕ!$AJ521,"00")&amp;"hZ"&amp;IF(ДАННЫЕ!$AK521,"1"&amp;ДАННЫЕ!$AK521,"00")&amp;"p"&amp;IF(ДАННЫЕ!$AP521,"1"&amp;ДАННЫЕ!$AP521,"00")&amp;"k"&amp;IF(ДАННЫЕ!$AQ521,"1"&amp;ДАННЫЕ!$AQ521,"00")&amp;"z"&amp;IF(ДАННЫЕ!$AR521,"1"&amp;ДАННЫЕ!$AR521,"00")&amp;"j"&amp;IF(ДАННЫЕ!$AM521,"1"&amp;ДАННЫЕ!$AM521,"00")&amp;"n"&amp;IF(ДАННЫЕ!$AN521,"1"&amp;ДАННЫЕ!$AN521,"00")&amp;"E"&amp;ДАННЫЕ!BI521&amp;"L"&amp;ДАННЫЕ!AO521&amp;"h"&amp;IF(ДАННЫЕ!$AU521&gt;0,1,0)&amp;"v"&amp;IF(ДАННЫЕ!$AW521&gt;0,1,0)&amp;"a"&amp;IF(ДАННЫЕ!$AS521,"1"&amp;ДАННЫЕ!$AS521,"00")&amp;"s"&amp;IF(ДАННЫЕ!$AT521,"1"&amp;ДАННЫЕ!$AT521,"00")&amp;"u"&amp;IF(ДАННЫЕ!$CJ521&gt;0,1,0)&amp;"y"&amp;B521&amp;"d"&amp;H521&amp;"e"&amp;F521&amp;G521</f>
        <v>x0w00t00f00b00g00c00i00r00m00hS00hZ00p00k00z00j00n00ELh0v0a00s00u0y0de</v>
      </c>
      <c r="L521" s="28" t="str">
        <f ca="1">ДАННЫЕ!$I521&amp;"VN"&amp;IF(ДАННЫЕ!AW521&gt;0,11,10)&amp;"CD"&amp;IF(ДАННЫЕ!BF521&gt;500,16,IF(ДАННЫЕ!BF521&gt;350,15,IF(ДАННЫЕ!BF521&gt;=200,14,IF(ДАННЫЕ!BF521&gt;=100,13,IF(ДАННЫЕ!BF521&gt;=50,12,IF(ДАННЫЕ!BF521&gt;0,11,10))))))&amp;"AR"&amp;IF(ДАННЫЕ!BX521&gt;0,1,0)&amp;"GD"&amp;B521&amp;"VV"&amp;IF(E521&gt;=5,IF(E521&lt;18,1,0),0)</f>
        <v>VN10CD10AR0GD0VV0</v>
      </c>
      <c r="M521" s="28" t="str">
        <f>ДАННЫЕ!$I521&amp;"b"&amp;ДАННЫЕ!$BI521&amp;"r"&amp;ДАННЫЕ!$BJ521&amp;"CD"&amp;IF(ДАННЫЕ!BF521&gt;0,IF(ДАННЫЕ!BF521&lt;200,1,IF(ДАННЫЕ!BF521&lt;350,2,3)),0)&amp;"h"&amp;IF(ДАННЫЕ!$BK521+ДАННЫЕ!$BL521+ДАННЫЕ!$BM521&gt;0,1,0)&amp;"x"&amp;ДАННЫЕ!$BK521&amp;"y"&amp;ДАННЫЕ!$BL521&amp;"z"&amp;ДАННЫЕ!$BM521&amp;"c"&amp;IF(ДАННЫЕ!$BK521+ДАННЫЕ!$BL521+ДАННЫЕ!$BM521=3,1,0)&amp;"a"&amp;IF(ДАННЫЕ!$BQ521+ДАННЫЕ!$BR521&gt;0,1,0)&amp;"d"&amp;ДАННЫЕ!$BQ521&amp;"v"&amp;ДАННЫЕ!$BR521&amp;"p"&amp;ДАННЫЕ!$BS521&amp;"n"&amp;ДАННЫЕ!$BU521&amp;"t"&amp;ДАННЫЕ!$BV521&amp;"o"&amp;ДАННЫЕ!$BT521&amp;"l"&amp;IF(ДАННЫЕ!$BN521&gt;0,1,0)&amp;ДАННЫЕ!$BN521&amp;"g"&amp;ДАННЫЕ!$BO521&amp;"s"&amp;ДАННЫЕ!$BP521&amp;"DZ"&amp;IF(ДАННЫЕ!B521-ДАННЫЕ!G521 &lt; 60,IF(ДАННЫЕ!B521-ДАННЫЕ!G521 &gt;= 0,1,0),0)&amp;"u"&amp;IF(ДАННЫЕ!$CJ521&gt;0,1,0)</f>
        <v>brCD0h0xyzc0a0dvpntol0gsDZ1u0</v>
      </c>
      <c r="N521" s="28" t="str">
        <f ca="1">ДАННЫЕ!$F521&amp;ДАННЫЕ!$I521&amp;"g"&amp;B521&amp;"cf"&amp;D521&amp;"a"&amp;IF(ДАННЫЕ!$BX521&gt;0,1,0)&amp;IF(ДАННЫЕ!$BF521&gt;500,1,IF(ДАННЫЕ!$BF521&gt;350,2,IF(ДАННЫЕ!$BF521&gt;=200,3,IF(ДАННЫЕ!$BF521&gt;=100,4,IF(ДАННЫЕ!$BF521&gt;=50,5,IF(ДАННЫЕ!$BF521&lt;50,6,0))))))&amp;"AR"&amp;IF(DATEDIF(ДАННЫЕ!$BX521,ДАННЫЕ!$F$1,"y")&gt;1,1,0)&amp;"VG"&amp;IF(ДАННЫЕ!$BH521="0",1,0)&amp;"o"&amp;IF(T521+ДАННЫЕ!$AF521+ДАННЫЕ!$AG521+ДАННЫЕ!$AH521+ДАННЫЕ!$AI521+ДАННЫЕ!$AJ521+ДАННЫЕ!$AP521+ДАННЫЕ!$AQ521+ДАННЫЕ!$AR521+ДАННЫЕ!$AU521+ДАННЫЕ!$AW521+ДАННЫЕ!$AS521+ДАННЫЕ!$AT521&gt;0,1,0)&amp;"x"&amp;ДАННЫЕ!$AG521&amp;"p"&amp;IF(ДАННЫЕ!$BY521&gt;0,1,0)&amp;"v"&amp;IF(ДАННЫЕ!$BZ521&gt;0,1,0)&amp;"n"&amp;ДАННЫЕ!$CA521&amp;"t"&amp;ДАННЫЕ!$AY521&amp;"k"&amp;ДАННЫЕ!$CB521&amp;"q"&amp;ДАННЫЕ!$CC521&amp;"w"&amp;ДАННЫЕ!$CD521&amp;"e"&amp;ДАННЫЕ!$CE521&amp;"m"&amp;ДАННЫЕ!$CF521&amp;"c"&amp;ДАННЫЕ!$CG521&amp;"z"&amp;ДАННЫЕ!$CH521&amp;"d"&amp;IF(H521=4,1,0)&amp;"s"&amp;IF(ДАННЫЕ!$J521=1,0,1)&amp;"u"&amp;IF(ДАННЫЕ!$CJ521&gt;0,1,0)</f>
        <v>g0cf0a06AR1VG0o0xp0v0ntkqwemczd0s1u0</v>
      </c>
      <c r="O521" s="28" t="str">
        <f>ДАННЫЕ!$I521&amp;"g"&amp;B521&amp;A521&amp;"f"&amp;P521&amp;"c"&amp;IF(ДАННЫЕ!$U521&gt;0,1,0)&amp;"s"&amp;IF(ДАННЫЕ!$Q521&gt;0,IF(YEAR(ДАННЫЕ!$F$1)=YEAR(ДАННЫЕ!$Q521),IF(MONTH(ДАННЫЕ!$F$1)=MONTH(ДАННЫЕ!$Q521),111,11),1),0)&amp;"i"&amp;IF(ДАННЫЕ!$R521+ДАННЫЕ!$S521+ДАННЫЕ!$T521=0,0,1)&amp;"h"&amp;IF(ДАННЫЕ!$P521&gt;0,1,0)&amp;"p"&amp;IF(ДАННЫЕ!$CI521&gt;0,IF(YEAR(ДАННЫЕ!$F$1)=YEAR(ДАННЫЕ!$CI521),IF(MONTH(ДАННЫЕ!$F$1)=MONTH(ДАННЫЕ!$CI521),111,11),1),0)&amp;"d"&amp;IF(ДАННЫЕ!$CJ521&gt;0,IF(YEAR(ДАННЫЕ!$F$1)=YEAR(ДАННЫЕ!$CJ521),IF(MONTH(ДАННЫЕ!$F$1)=MONTH(ДАННЫЕ!$CJ521),111,11),1),0)&amp;"o"&amp;IF(ДАННЫЕ!$CK521&gt;0,IF(MONTH(ДАННЫЕ!$F$1)=MONTH(ДАННЫЕ!$CK521),111,11),0)&amp;"v"&amp;IF(ДАННЫЕ!$BE521&gt;0,IF(MONTH(ДАННЫЕ!$F$1)=MONTH(ДАННЫЕ!$BE521),111,11),0)</f>
        <v>g00f0c0s0i0h0p0d0o0v0</v>
      </c>
      <c r="P521" s="15">
        <f t="shared" si="26"/>
        <v>0</v>
      </c>
      <c r="Q521" s="15">
        <f>IF(ДАННЫЕ!$F$1&gt;ДАННЫЕ!$N521,IF(YEAR(ДАННЫЕ!$F$1)=YEAR(ДАННЫЕ!M521),1,0),0)</f>
        <v>0</v>
      </c>
      <c r="R521" s="15">
        <f>IF(ДАННЫЕ!$F$1&gt;ДАННЫЕ!$N521,IF(YEAR(ДАННЫЕ!$F$1)=YEAR(ДАННЫЕ!N521),1,0),0)</f>
        <v>0</v>
      </c>
      <c r="S521" s="15">
        <f>IF(ДАННЫЕ!$AA521="2А",1,IF(ДАННЫЕ!$AA521="2Б",2,IF(ДАННЫЕ!$AA521="2В",3,IF(ДАННЫЕ!$AA521=3,4,IF(ДАННЫЕ!$AA521="4А",5,IF(ДАННЫЕ!$AA521="4Б",6,IF(ДАННЫЕ!$AA521="4В",7,IF(ДАННЫЕ!$AA521=5,8,0))))))))</f>
        <v>0</v>
      </c>
      <c r="T521" s="15">
        <f>IF(OR(ДАННЫЕ!$AC521=2,ДАННЫЕ!$AD521=2,ДАННЫЕ!$AE521=2),2,IF(OR(ДАННЫЕ!$AC521=1,ДАННЫЕ!$AD521=1,ДАННЫЕ!$AE521=1),1,0))</f>
        <v>0</v>
      </c>
    </row>
    <row r="522" spans="1:20" ht="15" customHeight="1" x14ac:dyDescent="0.2">
      <c r="A522" s="78">
        <f>IF(B522&gt;0,IF(MONTH(ДАННЫЕ!$F$1)=MONTH(ДАННЫЕ!$B522),1,0),0)</f>
        <v>0</v>
      </c>
      <c r="B522" s="14">
        <f>IF(ДАННЫЕ!$B522&gt;0,IF(YEAR(ДАННЫЕ!$F$1)=YEAR(ДАННЫЕ!$B522),1,0),0)</f>
        <v>0</v>
      </c>
      <c r="C522" s="14">
        <f>IF(ДАННЫЕ!$CM522&gt;0,IF(YEAR(ДАННЫЕ!$F$1)=YEAR(ДАННЫЕ!$CM522),1,0),0)</f>
        <v>0</v>
      </c>
      <c r="D522" s="14">
        <f>IF(ДАННЫЕ!$CJ522&gt;0,IF(ДАННЫЕ!$CL522&gt;ДАННЫЕ!$F$1,1,IF(ДАННЫЕ!$CL522&gt;0,0,1)),0)</f>
        <v>0</v>
      </c>
      <c r="E522" s="43" t="str">
        <f ca="1">IF(ДАННЫЕ!$F$1&gt;0,IF(ДАННЫЕ!$G522&gt;0,DATEDIF(ДАННЫЕ!$G522,ДАННЫЕ!$F$1,"y"),""),IF(ДАННЫЕ!$G522&gt;0,DATEDIF(ДАННЫЕ!$G522,TODAY(),"y"),""))</f>
        <v/>
      </c>
      <c r="F522" s="43" t="str">
        <f xml:space="preserve"> IF(ДАННЫЕ!$F522="М",IF(E522&gt;=18,IF(E522&lt;60,1,""),""),"")&amp;IF(ДАННЫЕ!$F522="Ж",IF(E522&gt;=18,IF(E522&lt;55,1,""),""),"")</f>
        <v/>
      </c>
      <c r="G522" s="43" t="str">
        <f xml:space="preserve"> IF(ДАННЫЕ!$F522="М",IF(E522&gt;=60,2,""),"")&amp;IF(ДАННЫЕ!$F522="Ж",IF(E522&gt;=55,2,""),"")</f>
        <v/>
      </c>
      <c r="H522" s="43" t="str">
        <f t="shared" ca="1" si="24"/>
        <v/>
      </c>
      <c r="I522" s="43" t="str">
        <f t="shared" ca="1" si="25"/>
        <v>03</v>
      </c>
      <c r="J522" s="28" t="str">
        <f ca="1">ДАННЫЕ!$F522&amp;H522&amp;I522&amp;ДАННЫЕ!$I522&amp;"m"&amp;IF(ДАННЫЕ!$I522&gt;0,IF(ДАННЫЕ!$J522&gt;0,0,1),"")&amp;"f"&amp;IF(ДАННЫЕ!$R522&gt;0,IF(YEAR(ДАННЫЕ!$F$1)=YEAR(ДАННЫЕ!$R522),1,0),0)&amp;"z"&amp;ДАННЫЕ!$R522&amp;"p"&amp;ДАННЫЕ!$S522&amp;"i"&amp;ДАННЫЕ!$T522&amp;"h"&amp;ДАННЫЕ!$K522&amp;"be"&amp;ДАННЫЕ!$BI522&amp;"CD"&amp;IF(ДАННЫЕ!BF522&gt;500,4,IF(ДАННЫЕ!BF522&gt;350,3,IF(ДАННЫЕ!BF522&gt;200,2,IF(ДАННЫЕ!BF522&gt;0,1,0))))&amp;"g"&amp;B522&amp;"d"&amp;H522&amp;"l"&amp;ДАННЫЕ!AT522&amp;"a"&amp;ДАННЫЕ!$V522&amp;"v"&amp;R522&amp;"k"&amp;ДАННЫЕ!$U522&amp;"s"&amp;ДАННЫЕ!$Y522&amp;"t"&amp;ДАННЫЕ!$X522&amp;"b"&amp;IF(ДАННЫЕ!$Q522&gt;1,1,0)&amp;"PP"&amp;ДАННЫЕ!Z522&amp;"c"&amp;S522&amp;"x"&amp;IF(ДАННЫЕ!$BY522&gt;0,IF(YEAR(ДАННЫЕ!$F$1)=YEAR(ДАННЫЕ!$BY522),1,0),0)&amp;"n"&amp;IF(ДАННЫЕ!$BZ522&gt;0,IF(YEAR(ДАННЫЕ!$F$1)=YEAR(ДАННЫЕ!$BZ522),1,0),0)&amp;"u"&amp;D522&amp;"z"&amp;IF(ДАННЫЕ!$CL522&gt;0,IF(YEAR(ДАННЫЕ!$F$1)&gt;YEAR(ДАННЫЕ!$CL522),11,12),0)</f>
        <v>03mf0zpihbeCD0g0dlav0kstb0PPc0x0n0u0z0</v>
      </c>
      <c r="K522" s="28" t="str">
        <f ca="1">ДАННЫЕ!$I522&amp;"x"&amp;B522&amp;"w"&amp;IF(T522+ДАННЫЕ!AD522+ДАННЫЕ!AE522+ДАННЫЕ!AF522+ДАННЫЕ!AG522+ДАННЫЕ!AH522+ДАННЫЕ!$AL522+ДАННЫЕ!AI522+ДАННЫЕ!AJ522+ДАННЫЕ!AK522+ДАННЫЕ!AP522+ДАННЫЕ!AQ522+ДАННЫЕ!AR522+ДАННЫЕ!$AM522+ДАННЫЕ!$AN522+ДАННЫЕ!AS522+ДАННЫЕ!AT522&gt;0,1,0)&amp;IF(OR(T522=2,ДАННЫЕ!AD522=2,ДАННЫЕ!AE522=2,ДАННЫЕ!AF522=2,ДАННЫЕ!AG522=2,ДАННЫЕ!AH522=2,ДАННЫЕ!$AL522=2,ДАННЫЕ!AI522=2,ДАННЫЕ!AJ522=2,ДАННЫЕ!AK522=2,ДАННЫЕ!AP522=2,ДАННЫЕ!AQ522=2,ДАННЫЕ!AR522=2,ДАННЫЕ!$AM522=2,ДАННЫЕ!$AN522=2,ДАННЫЕ!AS522=2,ДАННЫЕ!AT522=2),2,0)&amp;"t"&amp;IF(T522&gt;0,"1"&amp;T522,"00")&amp;"f"&amp;IF(ДАННЫЕ!$AC522,"1"&amp;ДАННЫЕ!$AC522,"00")&amp;"b"&amp;IF(ДАННЫЕ!$AD522,"1"&amp;ДАННЫЕ!$AD522,"00")&amp;"g"&amp;IF(ДАННЫЕ!$AF522,"1"&amp;ДАННЫЕ!$AF522,"00")&amp;"c"&amp;IF(ДАННЫЕ!$AG522,"1"&amp;ДАННЫЕ!$AG522,"00")&amp;"i"&amp;IF(ДАННЫЕ!$AH522,"1"&amp;ДАННЫЕ!$AH522,"00")&amp;"r"&amp;IF(ДАННЫЕ!$AL522,"1"&amp;ДАННЫЕ!$AL522,"00")&amp;"m"&amp;IF(ДАННЫЕ!$AI522,"1"&amp;ДАННЫЕ!$AI522,"00")&amp;"hS"&amp;IF(ДАННЫЕ!$AJ522,"1"&amp;ДАННЫЕ!$AJ522,"00")&amp;"hZ"&amp;IF(ДАННЫЕ!$AK522,"1"&amp;ДАННЫЕ!$AK522,"00")&amp;"p"&amp;IF(ДАННЫЕ!$AP522,"1"&amp;ДАННЫЕ!$AP522,"00")&amp;"k"&amp;IF(ДАННЫЕ!$AQ522,"1"&amp;ДАННЫЕ!$AQ522,"00")&amp;"z"&amp;IF(ДАННЫЕ!$AR522,"1"&amp;ДАННЫЕ!$AR522,"00")&amp;"j"&amp;IF(ДАННЫЕ!$AM522,"1"&amp;ДАННЫЕ!$AM522,"00")&amp;"n"&amp;IF(ДАННЫЕ!$AN522,"1"&amp;ДАННЫЕ!$AN522,"00")&amp;"E"&amp;ДАННЫЕ!BI522&amp;"L"&amp;ДАННЫЕ!AO522&amp;"h"&amp;IF(ДАННЫЕ!$AU522&gt;0,1,0)&amp;"v"&amp;IF(ДАННЫЕ!$AW522&gt;0,1,0)&amp;"a"&amp;IF(ДАННЫЕ!$AS522,"1"&amp;ДАННЫЕ!$AS522,"00")&amp;"s"&amp;IF(ДАННЫЕ!$AT522,"1"&amp;ДАННЫЕ!$AT522,"00")&amp;"u"&amp;IF(ДАННЫЕ!$CJ522&gt;0,1,0)&amp;"y"&amp;B522&amp;"d"&amp;H522&amp;"e"&amp;F522&amp;G522</f>
        <v>x0w00t00f00b00g00c00i00r00m00hS00hZ00p00k00z00j00n00ELh0v0a00s00u0y0de</v>
      </c>
      <c r="L522" s="28" t="str">
        <f ca="1">ДАННЫЕ!$I522&amp;"VN"&amp;IF(ДАННЫЕ!AW522&gt;0,11,10)&amp;"CD"&amp;IF(ДАННЫЕ!BF522&gt;500,16,IF(ДАННЫЕ!BF522&gt;350,15,IF(ДАННЫЕ!BF522&gt;=200,14,IF(ДАННЫЕ!BF522&gt;=100,13,IF(ДАННЫЕ!BF522&gt;=50,12,IF(ДАННЫЕ!BF522&gt;0,11,10))))))&amp;"AR"&amp;IF(ДАННЫЕ!BX522&gt;0,1,0)&amp;"GD"&amp;B522&amp;"VV"&amp;IF(E522&gt;=5,IF(E522&lt;18,1,0),0)</f>
        <v>VN10CD10AR0GD0VV0</v>
      </c>
      <c r="M522" s="28" t="str">
        <f>ДАННЫЕ!$I522&amp;"b"&amp;ДАННЫЕ!$BI522&amp;"r"&amp;ДАННЫЕ!$BJ522&amp;"CD"&amp;IF(ДАННЫЕ!BF522&gt;0,IF(ДАННЫЕ!BF522&lt;200,1,IF(ДАННЫЕ!BF522&lt;350,2,3)),0)&amp;"h"&amp;IF(ДАННЫЕ!$BK522+ДАННЫЕ!$BL522+ДАННЫЕ!$BM522&gt;0,1,0)&amp;"x"&amp;ДАННЫЕ!$BK522&amp;"y"&amp;ДАННЫЕ!$BL522&amp;"z"&amp;ДАННЫЕ!$BM522&amp;"c"&amp;IF(ДАННЫЕ!$BK522+ДАННЫЕ!$BL522+ДАННЫЕ!$BM522=3,1,0)&amp;"a"&amp;IF(ДАННЫЕ!$BQ522+ДАННЫЕ!$BR522&gt;0,1,0)&amp;"d"&amp;ДАННЫЕ!$BQ522&amp;"v"&amp;ДАННЫЕ!$BR522&amp;"p"&amp;ДАННЫЕ!$BS522&amp;"n"&amp;ДАННЫЕ!$BU522&amp;"t"&amp;ДАННЫЕ!$BV522&amp;"o"&amp;ДАННЫЕ!$BT522&amp;"l"&amp;IF(ДАННЫЕ!$BN522&gt;0,1,0)&amp;ДАННЫЕ!$BN522&amp;"g"&amp;ДАННЫЕ!$BO522&amp;"s"&amp;ДАННЫЕ!$BP522&amp;"DZ"&amp;IF(ДАННЫЕ!B522-ДАННЫЕ!G522 &lt; 60,IF(ДАННЫЕ!B522-ДАННЫЕ!G522 &gt;= 0,1,0),0)&amp;"u"&amp;IF(ДАННЫЕ!$CJ522&gt;0,1,0)</f>
        <v>brCD0h0xyzc0a0dvpntol0gsDZ1u0</v>
      </c>
      <c r="N522" s="28" t="str">
        <f ca="1">ДАННЫЕ!$F522&amp;ДАННЫЕ!$I522&amp;"g"&amp;B522&amp;"cf"&amp;D522&amp;"a"&amp;IF(ДАННЫЕ!$BX522&gt;0,1,0)&amp;IF(ДАННЫЕ!$BF522&gt;500,1,IF(ДАННЫЕ!$BF522&gt;350,2,IF(ДАННЫЕ!$BF522&gt;=200,3,IF(ДАННЫЕ!$BF522&gt;=100,4,IF(ДАННЫЕ!$BF522&gt;=50,5,IF(ДАННЫЕ!$BF522&lt;50,6,0))))))&amp;"AR"&amp;IF(DATEDIF(ДАННЫЕ!$BX522,ДАННЫЕ!$F$1,"y")&gt;1,1,0)&amp;"VG"&amp;IF(ДАННЫЕ!$BH522="0",1,0)&amp;"o"&amp;IF(T522+ДАННЫЕ!$AF522+ДАННЫЕ!$AG522+ДАННЫЕ!$AH522+ДАННЫЕ!$AI522+ДАННЫЕ!$AJ522+ДАННЫЕ!$AP522+ДАННЫЕ!$AQ522+ДАННЫЕ!$AR522+ДАННЫЕ!$AU522+ДАННЫЕ!$AW522+ДАННЫЕ!$AS522+ДАННЫЕ!$AT522&gt;0,1,0)&amp;"x"&amp;ДАННЫЕ!$AG522&amp;"p"&amp;IF(ДАННЫЕ!$BY522&gt;0,1,0)&amp;"v"&amp;IF(ДАННЫЕ!$BZ522&gt;0,1,0)&amp;"n"&amp;ДАННЫЕ!$CA522&amp;"t"&amp;ДАННЫЕ!$AY522&amp;"k"&amp;ДАННЫЕ!$CB522&amp;"q"&amp;ДАННЫЕ!$CC522&amp;"w"&amp;ДАННЫЕ!$CD522&amp;"e"&amp;ДАННЫЕ!$CE522&amp;"m"&amp;ДАННЫЕ!$CF522&amp;"c"&amp;ДАННЫЕ!$CG522&amp;"z"&amp;ДАННЫЕ!$CH522&amp;"d"&amp;IF(H522=4,1,0)&amp;"s"&amp;IF(ДАННЫЕ!$J522=1,0,1)&amp;"u"&amp;IF(ДАННЫЕ!$CJ522&gt;0,1,0)</f>
        <v>g0cf0a06AR1VG0o0xp0v0ntkqwemczd0s1u0</v>
      </c>
      <c r="O522" s="28" t="str">
        <f>ДАННЫЕ!$I522&amp;"g"&amp;B522&amp;A522&amp;"f"&amp;P522&amp;"c"&amp;IF(ДАННЫЕ!$U522&gt;0,1,0)&amp;"s"&amp;IF(ДАННЫЕ!$Q522&gt;0,IF(YEAR(ДАННЫЕ!$F$1)=YEAR(ДАННЫЕ!$Q522),IF(MONTH(ДАННЫЕ!$F$1)=MONTH(ДАННЫЕ!$Q522),111,11),1),0)&amp;"i"&amp;IF(ДАННЫЕ!$R522+ДАННЫЕ!$S522+ДАННЫЕ!$T522=0,0,1)&amp;"h"&amp;IF(ДАННЫЕ!$P522&gt;0,1,0)&amp;"p"&amp;IF(ДАННЫЕ!$CI522&gt;0,IF(YEAR(ДАННЫЕ!$F$1)=YEAR(ДАННЫЕ!$CI522),IF(MONTH(ДАННЫЕ!$F$1)=MONTH(ДАННЫЕ!$CI522),111,11),1),0)&amp;"d"&amp;IF(ДАННЫЕ!$CJ522&gt;0,IF(YEAR(ДАННЫЕ!$F$1)=YEAR(ДАННЫЕ!$CJ522),IF(MONTH(ДАННЫЕ!$F$1)=MONTH(ДАННЫЕ!$CJ522),111,11),1),0)&amp;"o"&amp;IF(ДАННЫЕ!$CK522&gt;0,IF(MONTH(ДАННЫЕ!$F$1)=MONTH(ДАННЫЕ!$CK522),111,11),0)&amp;"v"&amp;IF(ДАННЫЕ!$BE522&gt;0,IF(MONTH(ДАННЫЕ!$F$1)=MONTH(ДАННЫЕ!$BE522),111,11),0)</f>
        <v>g00f0c0s0i0h0p0d0o0v0</v>
      </c>
      <c r="P522" s="15">
        <f t="shared" si="26"/>
        <v>0</v>
      </c>
      <c r="Q522" s="15">
        <f>IF(ДАННЫЕ!$F$1&gt;ДАННЫЕ!$N522,IF(YEAR(ДАННЫЕ!$F$1)=YEAR(ДАННЫЕ!M522),1,0),0)</f>
        <v>0</v>
      </c>
      <c r="R522" s="15">
        <f>IF(ДАННЫЕ!$F$1&gt;ДАННЫЕ!$N522,IF(YEAR(ДАННЫЕ!$F$1)=YEAR(ДАННЫЕ!N522),1,0),0)</f>
        <v>0</v>
      </c>
      <c r="S522" s="15">
        <f>IF(ДАННЫЕ!$AA522="2А",1,IF(ДАННЫЕ!$AA522="2Б",2,IF(ДАННЫЕ!$AA522="2В",3,IF(ДАННЫЕ!$AA522=3,4,IF(ДАННЫЕ!$AA522="4А",5,IF(ДАННЫЕ!$AA522="4Б",6,IF(ДАННЫЕ!$AA522="4В",7,IF(ДАННЫЕ!$AA522=5,8,0))))))))</f>
        <v>0</v>
      </c>
      <c r="T522" s="15">
        <f>IF(OR(ДАННЫЕ!$AC522=2,ДАННЫЕ!$AD522=2,ДАННЫЕ!$AE522=2),2,IF(OR(ДАННЫЕ!$AC522=1,ДАННЫЕ!$AD522=1,ДАННЫЕ!$AE522=1),1,0))</f>
        <v>0</v>
      </c>
    </row>
    <row r="523" spans="1:20" ht="15" customHeight="1" x14ac:dyDescent="0.2">
      <c r="A523" s="78">
        <f>IF(B523&gt;0,IF(MONTH(ДАННЫЕ!$F$1)=MONTH(ДАННЫЕ!$B523),1,0),0)</f>
        <v>0</v>
      </c>
      <c r="B523" s="14">
        <f>IF(ДАННЫЕ!$B523&gt;0,IF(YEAR(ДАННЫЕ!$F$1)=YEAR(ДАННЫЕ!$B523),1,0),0)</f>
        <v>0</v>
      </c>
      <c r="C523" s="14">
        <f>IF(ДАННЫЕ!$CM523&gt;0,IF(YEAR(ДАННЫЕ!$F$1)=YEAR(ДАННЫЕ!$CM523),1,0),0)</f>
        <v>0</v>
      </c>
      <c r="D523" s="14">
        <f>IF(ДАННЫЕ!$CJ523&gt;0,IF(ДАННЫЕ!$CL523&gt;ДАННЫЕ!$F$1,1,IF(ДАННЫЕ!$CL523&gt;0,0,1)),0)</f>
        <v>0</v>
      </c>
      <c r="E523" s="43" t="str">
        <f ca="1">IF(ДАННЫЕ!$F$1&gt;0,IF(ДАННЫЕ!$G523&gt;0,DATEDIF(ДАННЫЕ!$G523,ДАННЫЕ!$F$1,"y"),""),IF(ДАННЫЕ!$G523&gt;0,DATEDIF(ДАННЫЕ!$G523,TODAY(),"y"),""))</f>
        <v/>
      </c>
      <c r="F523" s="43" t="str">
        <f xml:space="preserve"> IF(ДАННЫЕ!$F523="М",IF(E523&gt;=18,IF(E523&lt;60,1,""),""),"")&amp;IF(ДАННЫЕ!$F523="Ж",IF(E523&gt;=18,IF(E523&lt;55,1,""),""),"")</f>
        <v/>
      </c>
      <c r="G523" s="43" t="str">
        <f xml:space="preserve"> IF(ДАННЫЕ!$F523="М",IF(E523&gt;=60,2,""),"")&amp;IF(ДАННЫЕ!$F523="Ж",IF(E523&gt;=55,2,""),"")</f>
        <v/>
      </c>
      <c r="H523" s="43" t="str">
        <f t="shared" ca="1" si="24"/>
        <v/>
      </c>
      <c r="I523" s="43" t="str">
        <f t="shared" ca="1" si="25"/>
        <v>03</v>
      </c>
      <c r="J523" s="28" t="str">
        <f ca="1">ДАННЫЕ!$F523&amp;H523&amp;I523&amp;ДАННЫЕ!$I523&amp;"m"&amp;IF(ДАННЫЕ!$I523&gt;0,IF(ДАННЫЕ!$J523&gt;0,0,1),"")&amp;"f"&amp;IF(ДАННЫЕ!$R523&gt;0,IF(YEAR(ДАННЫЕ!$F$1)=YEAR(ДАННЫЕ!$R523),1,0),0)&amp;"z"&amp;ДАННЫЕ!$R523&amp;"p"&amp;ДАННЫЕ!$S523&amp;"i"&amp;ДАННЫЕ!$T523&amp;"h"&amp;ДАННЫЕ!$K523&amp;"be"&amp;ДАННЫЕ!$BI523&amp;"CD"&amp;IF(ДАННЫЕ!BF523&gt;500,4,IF(ДАННЫЕ!BF523&gt;350,3,IF(ДАННЫЕ!BF523&gt;200,2,IF(ДАННЫЕ!BF523&gt;0,1,0))))&amp;"g"&amp;B523&amp;"d"&amp;H523&amp;"l"&amp;ДАННЫЕ!AT523&amp;"a"&amp;ДАННЫЕ!$V523&amp;"v"&amp;R523&amp;"k"&amp;ДАННЫЕ!$U523&amp;"s"&amp;ДАННЫЕ!$Y523&amp;"t"&amp;ДАННЫЕ!$X523&amp;"b"&amp;IF(ДАННЫЕ!$Q523&gt;1,1,0)&amp;"PP"&amp;ДАННЫЕ!Z523&amp;"c"&amp;S523&amp;"x"&amp;IF(ДАННЫЕ!$BY523&gt;0,IF(YEAR(ДАННЫЕ!$F$1)=YEAR(ДАННЫЕ!$BY523),1,0),0)&amp;"n"&amp;IF(ДАННЫЕ!$BZ523&gt;0,IF(YEAR(ДАННЫЕ!$F$1)=YEAR(ДАННЫЕ!$BZ523),1,0),0)&amp;"u"&amp;D523&amp;"z"&amp;IF(ДАННЫЕ!$CL523&gt;0,IF(YEAR(ДАННЫЕ!$F$1)&gt;YEAR(ДАННЫЕ!$CL523),11,12),0)</f>
        <v>03mf0zpihbeCD0g0dlav0kstb0PPc0x0n0u0z0</v>
      </c>
      <c r="K523" s="28" t="str">
        <f ca="1">ДАННЫЕ!$I523&amp;"x"&amp;B523&amp;"w"&amp;IF(T523+ДАННЫЕ!AD523+ДАННЫЕ!AE523+ДАННЫЕ!AF523+ДАННЫЕ!AG523+ДАННЫЕ!AH523+ДАННЫЕ!$AL523+ДАННЫЕ!AI523+ДАННЫЕ!AJ523+ДАННЫЕ!AK523+ДАННЫЕ!AP523+ДАННЫЕ!AQ523+ДАННЫЕ!AR523+ДАННЫЕ!$AM523+ДАННЫЕ!$AN523+ДАННЫЕ!AS523+ДАННЫЕ!AT523&gt;0,1,0)&amp;IF(OR(T523=2,ДАННЫЕ!AD523=2,ДАННЫЕ!AE523=2,ДАННЫЕ!AF523=2,ДАННЫЕ!AG523=2,ДАННЫЕ!AH523=2,ДАННЫЕ!$AL523=2,ДАННЫЕ!AI523=2,ДАННЫЕ!AJ523=2,ДАННЫЕ!AK523=2,ДАННЫЕ!AP523=2,ДАННЫЕ!AQ523=2,ДАННЫЕ!AR523=2,ДАННЫЕ!$AM523=2,ДАННЫЕ!$AN523=2,ДАННЫЕ!AS523=2,ДАННЫЕ!AT523=2),2,0)&amp;"t"&amp;IF(T523&gt;0,"1"&amp;T523,"00")&amp;"f"&amp;IF(ДАННЫЕ!$AC523,"1"&amp;ДАННЫЕ!$AC523,"00")&amp;"b"&amp;IF(ДАННЫЕ!$AD523,"1"&amp;ДАННЫЕ!$AD523,"00")&amp;"g"&amp;IF(ДАННЫЕ!$AF523,"1"&amp;ДАННЫЕ!$AF523,"00")&amp;"c"&amp;IF(ДАННЫЕ!$AG523,"1"&amp;ДАННЫЕ!$AG523,"00")&amp;"i"&amp;IF(ДАННЫЕ!$AH523,"1"&amp;ДАННЫЕ!$AH523,"00")&amp;"r"&amp;IF(ДАННЫЕ!$AL523,"1"&amp;ДАННЫЕ!$AL523,"00")&amp;"m"&amp;IF(ДАННЫЕ!$AI523,"1"&amp;ДАННЫЕ!$AI523,"00")&amp;"hS"&amp;IF(ДАННЫЕ!$AJ523,"1"&amp;ДАННЫЕ!$AJ523,"00")&amp;"hZ"&amp;IF(ДАННЫЕ!$AK523,"1"&amp;ДАННЫЕ!$AK523,"00")&amp;"p"&amp;IF(ДАННЫЕ!$AP523,"1"&amp;ДАННЫЕ!$AP523,"00")&amp;"k"&amp;IF(ДАННЫЕ!$AQ523,"1"&amp;ДАННЫЕ!$AQ523,"00")&amp;"z"&amp;IF(ДАННЫЕ!$AR523,"1"&amp;ДАННЫЕ!$AR523,"00")&amp;"j"&amp;IF(ДАННЫЕ!$AM523,"1"&amp;ДАННЫЕ!$AM523,"00")&amp;"n"&amp;IF(ДАННЫЕ!$AN523,"1"&amp;ДАННЫЕ!$AN523,"00")&amp;"E"&amp;ДАННЫЕ!BI523&amp;"L"&amp;ДАННЫЕ!AO523&amp;"h"&amp;IF(ДАННЫЕ!$AU523&gt;0,1,0)&amp;"v"&amp;IF(ДАННЫЕ!$AW523&gt;0,1,0)&amp;"a"&amp;IF(ДАННЫЕ!$AS523,"1"&amp;ДАННЫЕ!$AS523,"00")&amp;"s"&amp;IF(ДАННЫЕ!$AT523,"1"&amp;ДАННЫЕ!$AT523,"00")&amp;"u"&amp;IF(ДАННЫЕ!$CJ523&gt;0,1,0)&amp;"y"&amp;B523&amp;"d"&amp;H523&amp;"e"&amp;F523&amp;G523</f>
        <v>x0w00t00f00b00g00c00i00r00m00hS00hZ00p00k00z00j00n00ELh0v0a00s00u0y0de</v>
      </c>
      <c r="L523" s="28" t="str">
        <f ca="1">ДАННЫЕ!$I523&amp;"VN"&amp;IF(ДАННЫЕ!AW523&gt;0,11,10)&amp;"CD"&amp;IF(ДАННЫЕ!BF523&gt;500,16,IF(ДАННЫЕ!BF523&gt;350,15,IF(ДАННЫЕ!BF523&gt;=200,14,IF(ДАННЫЕ!BF523&gt;=100,13,IF(ДАННЫЕ!BF523&gt;=50,12,IF(ДАННЫЕ!BF523&gt;0,11,10))))))&amp;"AR"&amp;IF(ДАННЫЕ!BX523&gt;0,1,0)&amp;"GD"&amp;B523&amp;"VV"&amp;IF(E523&gt;=5,IF(E523&lt;18,1,0),0)</f>
        <v>VN10CD10AR0GD0VV0</v>
      </c>
      <c r="M523" s="28" t="str">
        <f>ДАННЫЕ!$I523&amp;"b"&amp;ДАННЫЕ!$BI523&amp;"r"&amp;ДАННЫЕ!$BJ523&amp;"CD"&amp;IF(ДАННЫЕ!BF523&gt;0,IF(ДАННЫЕ!BF523&lt;200,1,IF(ДАННЫЕ!BF523&lt;350,2,3)),0)&amp;"h"&amp;IF(ДАННЫЕ!$BK523+ДАННЫЕ!$BL523+ДАННЫЕ!$BM523&gt;0,1,0)&amp;"x"&amp;ДАННЫЕ!$BK523&amp;"y"&amp;ДАННЫЕ!$BL523&amp;"z"&amp;ДАННЫЕ!$BM523&amp;"c"&amp;IF(ДАННЫЕ!$BK523+ДАННЫЕ!$BL523+ДАННЫЕ!$BM523=3,1,0)&amp;"a"&amp;IF(ДАННЫЕ!$BQ523+ДАННЫЕ!$BR523&gt;0,1,0)&amp;"d"&amp;ДАННЫЕ!$BQ523&amp;"v"&amp;ДАННЫЕ!$BR523&amp;"p"&amp;ДАННЫЕ!$BS523&amp;"n"&amp;ДАННЫЕ!$BU523&amp;"t"&amp;ДАННЫЕ!$BV523&amp;"o"&amp;ДАННЫЕ!$BT523&amp;"l"&amp;IF(ДАННЫЕ!$BN523&gt;0,1,0)&amp;ДАННЫЕ!$BN523&amp;"g"&amp;ДАННЫЕ!$BO523&amp;"s"&amp;ДАННЫЕ!$BP523&amp;"DZ"&amp;IF(ДАННЫЕ!B523-ДАННЫЕ!G523 &lt; 60,IF(ДАННЫЕ!B523-ДАННЫЕ!G523 &gt;= 0,1,0),0)&amp;"u"&amp;IF(ДАННЫЕ!$CJ523&gt;0,1,0)</f>
        <v>brCD0h0xyzc0a0dvpntol0gsDZ1u0</v>
      </c>
      <c r="N523" s="28" t="str">
        <f ca="1">ДАННЫЕ!$F523&amp;ДАННЫЕ!$I523&amp;"g"&amp;B523&amp;"cf"&amp;D523&amp;"a"&amp;IF(ДАННЫЕ!$BX523&gt;0,1,0)&amp;IF(ДАННЫЕ!$BF523&gt;500,1,IF(ДАННЫЕ!$BF523&gt;350,2,IF(ДАННЫЕ!$BF523&gt;=200,3,IF(ДАННЫЕ!$BF523&gt;=100,4,IF(ДАННЫЕ!$BF523&gt;=50,5,IF(ДАННЫЕ!$BF523&lt;50,6,0))))))&amp;"AR"&amp;IF(DATEDIF(ДАННЫЕ!$BX523,ДАННЫЕ!$F$1,"y")&gt;1,1,0)&amp;"VG"&amp;IF(ДАННЫЕ!$BH523="0",1,0)&amp;"o"&amp;IF(T523+ДАННЫЕ!$AF523+ДАННЫЕ!$AG523+ДАННЫЕ!$AH523+ДАННЫЕ!$AI523+ДАННЫЕ!$AJ523+ДАННЫЕ!$AP523+ДАННЫЕ!$AQ523+ДАННЫЕ!$AR523+ДАННЫЕ!$AU523+ДАННЫЕ!$AW523+ДАННЫЕ!$AS523+ДАННЫЕ!$AT523&gt;0,1,0)&amp;"x"&amp;ДАННЫЕ!$AG523&amp;"p"&amp;IF(ДАННЫЕ!$BY523&gt;0,1,0)&amp;"v"&amp;IF(ДАННЫЕ!$BZ523&gt;0,1,0)&amp;"n"&amp;ДАННЫЕ!$CA523&amp;"t"&amp;ДАННЫЕ!$AY523&amp;"k"&amp;ДАННЫЕ!$CB523&amp;"q"&amp;ДАННЫЕ!$CC523&amp;"w"&amp;ДАННЫЕ!$CD523&amp;"e"&amp;ДАННЫЕ!$CE523&amp;"m"&amp;ДАННЫЕ!$CF523&amp;"c"&amp;ДАННЫЕ!$CG523&amp;"z"&amp;ДАННЫЕ!$CH523&amp;"d"&amp;IF(H523=4,1,0)&amp;"s"&amp;IF(ДАННЫЕ!$J523=1,0,1)&amp;"u"&amp;IF(ДАННЫЕ!$CJ523&gt;0,1,0)</f>
        <v>g0cf0a06AR1VG0o0xp0v0ntkqwemczd0s1u0</v>
      </c>
      <c r="O523" s="28" t="str">
        <f>ДАННЫЕ!$I523&amp;"g"&amp;B523&amp;A523&amp;"f"&amp;P523&amp;"c"&amp;IF(ДАННЫЕ!$U523&gt;0,1,0)&amp;"s"&amp;IF(ДАННЫЕ!$Q523&gt;0,IF(YEAR(ДАННЫЕ!$F$1)=YEAR(ДАННЫЕ!$Q523),IF(MONTH(ДАННЫЕ!$F$1)=MONTH(ДАННЫЕ!$Q523),111,11),1),0)&amp;"i"&amp;IF(ДАННЫЕ!$R523+ДАННЫЕ!$S523+ДАННЫЕ!$T523=0,0,1)&amp;"h"&amp;IF(ДАННЫЕ!$P523&gt;0,1,0)&amp;"p"&amp;IF(ДАННЫЕ!$CI523&gt;0,IF(YEAR(ДАННЫЕ!$F$1)=YEAR(ДАННЫЕ!$CI523),IF(MONTH(ДАННЫЕ!$F$1)=MONTH(ДАННЫЕ!$CI523),111,11),1),0)&amp;"d"&amp;IF(ДАННЫЕ!$CJ523&gt;0,IF(YEAR(ДАННЫЕ!$F$1)=YEAR(ДАННЫЕ!$CJ523),IF(MONTH(ДАННЫЕ!$F$1)=MONTH(ДАННЫЕ!$CJ523),111,11),1),0)&amp;"o"&amp;IF(ДАННЫЕ!$CK523&gt;0,IF(MONTH(ДАННЫЕ!$F$1)=MONTH(ДАННЫЕ!$CK523),111,11),0)&amp;"v"&amp;IF(ДАННЫЕ!$BE523&gt;0,IF(MONTH(ДАННЫЕ!$F$1)=MONTH(ДАННЫЕ!$BE523),111,11),0)</f>
        <v>g00f0c0s0i0h0p0d0o0v0</v>
      </c>
      <c r="P523" s="15">
        <f t="shared" si="26"/>
        <v>0</v>
      </c>
      <c r="Q523" s="15">
        <f>IF(ДАННЫЕ!$F$1&gt;ДАННЫЕ!$N523,IF(YEAR(ДАННЫЕ!$F$1)=YEAR(ДАННЫЕ!M523),1,0),0)</f>
        <v>0</v>
      </c>
      <c r="R523" s="15">
        <f>IF(ДАННЫЕ!$F$1&gt;ДАННЫЕ!$N523,IF(YEAR(ДАННЫЕ!$F$1)=YEAR(ДАННЫЕ!N523),1,0),0)</f>
        <v>0</v>
      </c>
      <c r="S523" s="15">
        <f>IF(ДАННЫЕ!$AA523="2А",1,IF(ДАННЫЕ!$AA523="2Б",2,IF(ДАННЫЕ!$AA523="2В",3,IF(ДАННЫЕ!$AA523=3,4,IF(ДАННЫЕ!$AA523="4А",5,IF(ДАННЫЕ!$AA523="4Б",6,IF(ДАННЫЕ!$AA523="4В",7,IF(ДАННЫЕ!$AA523=5,8,0))))))))</f>
        <v>0</v>
      </c>
      <c r="T523" s="15">
        <f>IF(OR(ДАННЫЕ!$AC523=2,ДАННЫЕ!$AD523=2,ДАННЫЕ!$AE523=2),2,IF(OR(ДАННЫЕ!$AC523=1,ДАННЫЕ!$AD523=1,ДАННЫЕ!$AE523=1),1,0))</f>
        <v>0</v>
      </c>
    </row>
    <row r="524" spans="1:20" ht="15" customHeight="1" x14ac:dyDescent="0.2">
      <c r="A524" s="78">
        <f>IF(B524&gt;0,IF(MONTH(ДАННЫЕ!$F$1)=MONTH(ДАННЫЕ!$B524),1,0),0)</f>
        <v>0</v>
      </c>
      <c r="B524" s="14">
        <f>IF(ДАННЫЕ!$B524&gt;0,IF(YEAR(ДАННЫЕ!$F$1)=YEAR(ДАННЫЕ!$B524),1,0),0)</f>
        <v>0</v>
      </c>
      <c r="C524" s="14">
        <f>IF(ДАННЫЕ!$CM524&gt;0,IF(YEAR(ДАННЫЕ!$F$1)=YEAR(ДАННЫЕ!$CM524),1,0),0)</f>
        <v>0</v>
      </c>
      <c r="D524" s="14">
        <f>IF(ДАННЫЕ!$CJ524&gt;0,IF(ДАННЫЕ!$CL524&gt;ДАННЫЕ!$F$1,1,IF(ДАННЫЕ!$CL524&gt;0,0,1)),0)</f>
        <v>0</v>
      </c>
      <c r="E524" s="43" t="str">
        <f ca="1">IF(ДАННЫЕ!$F$1&gt;0,IF(ДАННЫЕ!$G524&gt;0,DATEDIF(ДАННЫЕ!$G524,ДАННЫЕ!$F$1,"y"),""),IF(ДАННЫЕ!$G524&gt;0,DATEDIF(ДАННЫЕ!$G524,TODAY(),"y"),""))</f>
        <v/>
      </c>
      <c r="F524" s="43" t="str">
        <f xml:space="preserve"> IF(ДАННЫЕ!$F524="М",IF(E524&gt;=18,IF(E524&lt;60,1,""),""),"")&amp;IF(ДАННЫЕ!$F524="Ж",IF(E524&gt;=18,IF(E524&lt;55,1,""),""),"")</f>
        <v/>
      </c>
      <c r="G524" s="43" t="str">
        <f xml:space="preserve"> IF(ДАННЫЕ!$F524="М",IF(E524&gt;=60,2,""),"")&amp;IF(ДАННЫЕ!$F524="Ж",IF(E524&gt;=55,2,""),"")</f>
        <v/>
      </c>
      <c r="H524" s="43" t="str">
        <f t="shared" ca="1" si="24"/>
        <v/>
      </c>
      <c r="I524" s="43" t="str">
        <f t="shared" ca="1" si="25"/>
        <v>03</v>
      </c>
      <c r="J524" s="28" t="str">
        <f ca="1">ДАННЫЕ!$F524&amp;H524&amp;I524&amp;ДАННЫЕ!$I524&amp;"m"&amp;IF(ДАННЫЕ!$I524&gt;0,IF(ДАННЫЕ!$J524&gt;0,0,1),"")&amp;"f"&amp;IF(ДАННЫЕ!$R524&gt;0,IF(YEAR(ДАННЫЕ!$F$1)=YEAR(ДАННЫЕ!$R524),1,0),0)&amp;"z"&amp;ДАННЫЕ!$R524&amp;"p"&amp;ДАННЫЕ!$S524&amp;"i"&amp;ДАННЫЕ!$T524&amp;"h"&amp;ДАННЫЕ!$K524&amp;"be"&amp;ДАННЫЕ!$BI524&amp;"CD"&amp;IF(ДАННЫЕ!BF524&gt;500,4,IF(ДАННЫЕ!BF524&gt;350,3,IF(ДАННЫЕ!BF524&gt;200,2,IF(ДАННЫЕ!BF524&gt;0,1,0))))&amp;"g"&amp;B524&amp;"d"&amp;H524&amp;"l"&amp;ДАННЫЕ!AT524&amp;"a"&amp;ДАННЫЕ!$V524&amp;"v"&amp;R524&amp;"k"&amp;ДАННЫЕ!$U524&amp;"s"&amp;ДАННЫЕ!$Y524&amp;"t"&amp;ДАННЫЕ!$X524&amp;"b"&amp;IF(ДАННЫЕ!$Q524&gt;1,1,0)&amp;"PP"&amp;ДАННЫЕ!Z524&amp;"c"&amp;S524&amp;"x"&amp;IF(ДАННЫЕ!$BY524&gt;0,IF(YEAR(ДАННЫЕ!$F$1)=YEAR(ДАННЫЕ!$BY524),1,0),0)&amp;"n"&amp;IF(ДАННЫЕ!$BZ524&gt;0,IF(YEAR(ДАННЫЕ!$F$1)=YEAR(ДАННЫЕ!$BZ524),1,0),0)&amp;"u"&amp;D524&amp;"z"&amp;IF(ДАННЫЕ!$CL524&gt;0,IF(YEAR(ДАННЫЕ!$F$1)&gt;YEAR(ДАННЫЕ!$CL524),11,12),0)</f>
        <v>03mf0zpihbeCD0g0dlav0kstb0PPc0x0n0u0z0</v>
      </c>
      <c r="K524" s="28" t="str">
        <f ca="1">ДАННЫЕ!$I524&amp;"x"&amp;B524&amp;"w"&amp;IF(T524+ДАННЫЕ!AD524+ДАННЫЕ!AE524+ДАННЫЕ!AF524+ДАННЫЕ!AG524+ДАННЫЕ!AH524+ДАННЫЕ!$AL524+ДАННЫЕ!AI524+ДАННЫЕ!AJ524+ДАННЫЕ!AK524+ДАННЫЕ!AP524+ДАННЫЕ!AQ524+ДАННЫЕ!AR524+ДАННЫЕ!$AM524+ДАННЫЕ!$AN524+ДАННЫЕ!AS524+ДАННЫЕ!AT524&gt;0,1,0)&amp;IF(OR(T524=2,ДАННЫЕ!AD524=2,ДАННЫЕ!AE524=2,ДАННЫЕ!AF524=2,ДАННЫЕ!AG524=2,ДАННЫЕ!AH524=2,ДАННЫЕ!$AL524=2,ДАННЫЕ!AI524=2,ДАННЫЕ!AJ524=2,ДАННЫЕ!AK524=2,ДАННЫЕ!AP524=2,ДАННЫЕ!AQ524=2,ДАННЫЕ!AR524=2,ДАННЫЕ!$AM524=2,ДАННЫЕ!$AN524=2,ДАННЫЕ!AS524=2,ДАННЫЕ!AT524=2),2,0)&amp;"t"&amp;IF(T524&gt;0,"1"&amp;T524,"00")&amp;"f"&amp;IF(ДАННЫЕ!$AC524,"1"&amp;ДАННЫЕ!$AC524,"00")&amp;"b"&amp;IF(ДАННЫЕ!$AD524,"1"&amp;ДАННЫЕ!$AD524,"00")&amp;"g"&amp;IF(ДАННЫЕ!$AF524,"1"&amp;ДАННЫЕ!$AF524,"00")&amp;"c"&amp;IF(ДАННЫЕ!$AG524,"1"&amp;ДАННЫЕ!$AG524,"00")&amp;"i"&amp;IF(ДАННЫЕ!$AH524,"1"&amp;ДАННЫЕ!$AH524,"00")&amp;"r"&amp;IF(ДАННЫЕ!$AL524,"1"&amp;ДАННЫЕ!$AL524,"00")&amp;"m"&amp;IF(ДАННЫЕ!$AI524,"1"&amp;ДАННЫЕ!$AI524,"00")&amp;"hS"&amp;IF(ДАННЫЕ!$AJ524,"1"&amp;ДАННЫЕ!$AJ524,"00")&amp;"hZ"&amp;IF(ДАННЫЕ!$AK524,"1"&amp;ДАННЫЕ!$AK524,"00")&amp;"p"&amp;IF(ДАННЫЕ!$AP524,"1"&amp;ДАННЫЕ!$AP524,"00")&amp;"k"&amp;IF(ДАННЫЕ!$AQ524,"1"&amp;ДАННЫЕ!$AQ524,"00")&amp;"z"&amp;IF(ДАННЫЕ!$AR524,"1"&amp;ДАННЫЕ!$AR524,"00")&amp;"j"&amp;IF(ДАННЫЕ!$AM524,"1"&amp;ДАННЫЕ!$AM524,"00")&amp;"n"&amp;IF(ДАННЫЕ!$AN524,"1"&amp;ДАННЫЕ!$AN524,"00")&amp;"E"&amp;ДАННЫЕ!BI524&amp;"L"&amp;ДАННЫЕ!AO524&amp;"h"&amp;IF(ДАННЫЕ!$AU524&gt;0,1,0)&amp;"v"&amp;IF(ДАННЫЕ!$AW524&gt;0,1,0)&amp;"a"&amp;IF(ДАННЫЕ!$AS524,"1"&amp;ДАННЫЕ!$AS524,"00")&amp;"s"&amp;IF(ДАННЫЕ!$AT524,"1"&amp;ДАННЫЕ!$AT524,"00")&amp;"u"&amp;IF(ДАННЫЕ!$CJ524&gt;0,1,0)&amp;"y"&amp;B524&amp;"d"&amp;H524&amp;"e"&amp;F524&amp;G524</f>
        <v>x0w00t00f00b00g00c00i00r00m00hS00hZ00p00k00z00j00n00ELh0v0a00s00u0y0de</v>
      </c>
      <c r="L524" s="28" t="str">
        <f ca="1">ДАННЫЕ!$I524&amp;"VN"&amp;IF(ДАННЫЕ!AW524&gt;0,11,10)&amp;"CD"&amp;IF(ДАННЫЕ!BF524&gt;500,16,IF(ДАННЫЕ!BF524&gt;350,15,IF(ДАННЫЕ!BF524&gt;=200,14,IF(ДАННЫЕ!BF524&gt;=100,13,IF(ДАННЫЕ!BF524&gt;=50,12,IF(ДАННЫЕ!BF524&gt;0,11,10))))))&amp;"AR"&amp;IF(ДАННЫЕ!BX524&gt;0,1,0)&amp;"GD"&amp;B524&amp;"VV"&amp;IF(E524&gt;=5,IF(E524&lt;18,1,0),0)</f>
        <v>VN10CD10AR0GD0VV0</v>
      </c>
      <c r="M524" s="28" t="str">
        <f>ДАННЫЕ!$I524&amp;"b"&amp;ДАННЫЕ!$BI524&amp;"r"&amp;ДАННЫЕ!$BJ524&amp;"CD"&amp;IF(ДАННЫЕ!BF524&gt;0,IF(ДАННЫЕ!BF524&lt;200,1,IF(ДАННЫЕ!BF524&lt;350,2,3)),0)&amp;"h"&amp;IF(ДАННЫЕ!$BK524+ДАННЫЕ!$BL524+ДАННЫЕ!$BM524&gt;0,1,0)&amp;"x"&amp;ДАННЫЕ!$BK524&amp;"y"&amp;ДАННЫЕ!$BL524&amp;"z"&amp;ДАННЫЕ!$BM524&amp;"c"&amp;IF(ДАННЫЕ!$BK524+ДАННЫЕ!$BL524+ДАННЫЕ!$BM524=3,1,0)&amp;"a"&amp;IF(ДАННЫЕ!$BQ524+ДАННЫЕ!$BR524&gt;0,1,0)&amp;"d"&amp;ДАННЫЕ!$BQ524&amp;"v"&amp;ДАННЫЕ!$BR524&amp;"p"&amp;ДАННЫЕ!$BS524&amp;"n"&amp;ДАННЫЕ!$BU524&amp;"t"&amp;ДАННЫЕ!$BV524&amp;"o"&amp;ДАННЫЕ!$BT524&amp;"l"&amp;IF(ДАННЫЕ!$BN524&gt;0,1,0)&amp;ДАННЫЕ!$BN524&amp;"g"&amp;ДАННЫЕ!$BO524&amp;"s"&amp;ДАННЫЕ!$BP524&amp;"DZ"&amp;IF(ДАННЫЕ!B524-ДАННЫЕ!G524 &lt; 60,IF(ДАННЫЕ!B524-ДАННЫЕ!G524 &gt;= 0,1,0),0)&amp;"u"&amp;IF(ДАННЫЕ!$CJ524&gt;0,1,0)</f>
        <v>brCD0h0xyzc0a0dvpntol0gsDZ1u0</v>
      </c>
      <c r="N524" s="28" t="str">
        <f ca="1">ДАННЫЕ!$F524&amp;ДАННЫЕ!$I524&amp;"g"&amp;B524&amp;"cf"&amp;D524&amp;"a"&amp;IF(ДАННЫЕ!$BX524&gt;0,1,0)&amp;IF(ДАННЫЕ!$BF524&gt;500,1,IF(ДАННЫЕ!$BF524&gt;350,2,IF(ДАННЫЕ!$BF524&gt;=200,3,IF(ДАННЫЕ!$BF524&gt;=100,4,IF(ДАННЫЕ!$BF524&gt;=50,5,IF(ДАННЫЕ!$BF524&lt;50,6,0))))))&amp;"AR"&amp;IF(DATEDIF(ДАННЫЕ!$BX524,ДАННЫЕ!$F$1,"y")&gt;1,1,0)&amp;"VG"&amp;IF(ДАННЫЕ!$BH524="0",1,0)&amp;"o"&amp;IF(T524+ДАННЫЕ!$AF524+ДАННЫЕ!$AG524+ДАННЫЕ!$AH524+ДАННЫЕ!$AI524+ДАННЫЕ!$AJ524+ДАННЫЕ!$AP524+ДАННЫЕ!$AQ524+ДАННЫЕ!$AR524+ДАННЫЕ!$AU524+ДАННЫЕ!$AW524+ДАННЫЕ!$AS524+ДАННЫЕ!$AT524&gt;0,1,0)&amp;"x"&amp;ДАННЫЕ!$AG524&amp;"p"&amp;IF(ДАННЫЕ!$BY524&gt;0,1,0)&amp;"v"&amp;IF(ДАННЫЕ!$BZ524&gt;0,1,0)&amp;"n"&amp;ДАННЫЕ!$CA524&amp;"t"&amp;ДАННЫЕ!$AY524&amp;"k"&amp;ДАННЫЕ!$CB524&amp;"q"&amp;ДАННЫЕ!$CC524&amp;"w"&amp;ДАННЫЕ!$CD524&amp;"e"&amp;ДАННЫЕ!$CE524&amp;"m"&amp;ДАННЫЕ!$CF524&amp;"c"&amp;ДАННЫЕ!$CG524&amp;"z"&amp;ДАННЫЕ!$CH524&amp;"d"&amp;IF(H524=4,1,0)&amp;"s"&amp;IF(ДАННЫЕ!$J524=1,0,1)&amp;"u"&amp;IF(ДАННЫЕ!$CJ524&gt;0,1,0)</f>
        <v>g0cf0a06AR1VG0o0xp0v0ntkqwemczd0s1u0</v>
      </c>
      <c r="O524" s="28" t="str">
        <f>ДАННЫЕ!$I524&amp;"g"&amp;B524&amp;A524&amp;"f"&amp;P524&amp;"c"&amp;IF(ДАННЫЕ!$U524&gt;0,1,0)&amp;"s"&amp;IF(ДАННЫЕ!$Q524&gt;0,IF(YEAR(ДАННЫЕ!$F$1)=YEAR(ДАННЫЕ!$Q524),IF(MONTH(ДАННЫЕ!$F$1)=MONTH(ДАННЫЕ!$Q524),111,11),1),0)&amp;"i"&amp;IF(ДАННЫЕ!$R524+ДАННЫЕ!$S524+ДАННЫЕ!$T524=0,0,1)&amp;"h"&amp;IF(ДАННЫЕ!$P524&gt;0,1,0)&amp;"p"&amp;IF(ДАННЫЕ!$CI524&gt;0,IF(YEAR(ДАННЫЕ!$F$1)=YEAR(ДАННЫЕ!$CI524),IF(MONTH(ДАННЫЕ!$F$1)=MONTH(ДАННЫЕ!$CI524),111,11),1),0)&amp;"d"&amp;IF(ДАННЫЕ!$CJ524&gt;0,IF(YEAR(ДАННЫЕ!$F$1)=YEAR(ДАННЫЕ!$CJ524),IF(MONTH(ДАННЫЕ!$F$1)=MONTH(ДАННЫЕ!$CJ524),111,11),1),0)&amp;"o"&amp;IF(ДАННЫЕ!$CK524&gt;0,IF(MONTH(ДАННЫЕ!$F$1)=MONTH(ДАННЫЕ!$CK524),111,11),0)&amp;"v"&amp;IF(ДАННЫЕ!$BE524&gt;0,IF(MONTH(ДАННЫЕ!$F$1)=MONTH(ДАННЫЕ!$BE524),111,11),0)</f>
        <v>g00f0c0s0i0h0p0d0o0v0</v>
      </c>
      <c r="P524" s="15">
        <f t="shared" si="26"/>
        <v>0</v>
      </c>
      <c r="Q524" s="15">
        <f>IF(ДАННЫЕ!$F$1&gt;ДАННЫЕ!$N524,IF(YEAR(ДАННЫЕ!$F$1)=YEAR(ДАННЫЕ!M524),1,0),0)</f>
        <v>0</v>
      </c>
      <c r="R524" s="15">
        <f>IF(ДАННЫЕ!$F$1&gt;ДАННЫЕ!$N524,IF(YEAR(ДАННЫЕ!$F$1)=YEAR(ДАННЫЕ!N524),1,0),0)</f>
        <v>0</v>
      </c>
      <c r="S524" s="15">
        <f>IF(ДАННЫЕ!$AA524="2А",1,IF(ДАННЫЕ!$AA524="2Б",2,IF(ДАННЫЕ!$AA524="2В",3,IF(ДАННЫЕ!$AA524=3,4,IF(ДАННЫЕ!$AA524="4А",5,IF(ДАННЫЕ!$AA524="4Б",6,IF(ДАННЫЕ!$AA524="4В",7,IF(ДАННЫЕ!$AA524=5,8,0))))))))</f>
        <v>0</v>
      </c>
      <c r="T524" s="15">
        <f>IF(OR(ДАННЫЕ!$AC524=2,ДАННЫЕ!$AD524=2,ДАННЫЕ!$AE524=2),2,IF(OR(ДАННЫЕ!$AC524=1,ДАННЫЕ!$AD524=1,ДАННЫЕ!$AE524=1),1,0))</f>
        <v>0</v>
      </c>
    </row>
    <row r="525" spans="1:20" ht="15" customHeight="1" x14ac:dyDescent="0.2">
      <c r="A525" s="78">
        <f>IF(B525&gt;0,IF(MONTH(ДАННЫЕ!$F$1)=MONTH(ДАННЫЕ!$B525),1,0),0)</f>
        <v>0</v>
      </c>
      <c r="B525" s="14">
        <f>IF(ДАННЫЕ!$B525&gt;0,IF(YEAR(ДАННЫЕ!$F$1)=YEAR(ДАННЫЕ!$B525),1,0),0)</f>
        <v>0</v>
      </c>
      <c r="C525" s="14">
        <f>IF(ДАННЫЕ!$CM525&gt;0,IF(YEAR(ДАННЫЕ!$F$1)=YEAR(ДАННЫЕ!$CM525),1,0),0)</f>
        <v>0</v>
      </c>
      <c r="D525" s="14">
        <f>IF(ДАННЫЕ!$CJ525&gt;0,IF(ДАННЫЕ!$CL525&gt;ДАННЫЕ!$F$1,1,IF(ДАННЫЕ!$CL525&gt;0,0,1)),0)</f>
        <v>0</v>
      </c>
      <c r="E525" s="43" t="str">
        <f ca="1">IF(ДАННЫЕ!$F$1&gt;0,IF(ДАННЫЕ!$G525&gt;0,DATEDIF(ДАННЫЕ!$G525,ДАННЫЕ!$F$1,"y"),""),IF(ДАННЫЕ!$G525&gt;0,DATEDIF(ДАННЫЕ!$G525,TODAY(),"y"),""))</f>
        <v/>
      </c>
      <c r="F525" s="43" t="str">
        <f xml:space="preserve"> IF(ДАННЫЕ!$F525="М",IF(E525&gt;=18,IF(E525&lt;60,1,""),""),"")&amp;IF(ДАННЫЕ!$F525="Ж",IF(E525&gt;=18,IF(E525&lt;55,1,""),""),"")</f>
        <v/>
      </c>
      <c r="G525" s="43" t="str">
        <f xml:space="preserve"> IF(ДАННЫЕ!$F525="М",IF(E525&gt;=60,2,""),"")&amp;IF(ДАННЫЕ!$F525="Ж",IF(E525&gt;=55,2,""),"")</f>
        <v/>
      </c>
      <c r="H525" s="43" t="str">
        <f t="shared" ca="1" si="24"/>
        <v/>
      </c>
      <c r="I525" s="43" t="str">
        <f t="shared" ca="1" si="25"/>
        <v>03</v>
      </c>
      <c r="J525" s="28" t="str">
        <f ca="1">ДАННЫЕ!$F525&amp;H525&amp;I525&amp;ДАННЫЕ!$I525&amp;"m"&amp;IF(ДАННЫЕ!$I525&gt;0,IF(ДАННЫЕ!$J525&gt;0,0,1),"")&amp;"f"&amp;IF(ДАННЫЕ!$R525&gt;0,IF(YEAR(ДАННЫЕ!$F$1)=YEAR(ДАННЫЕ!$R525),1,0),0)&amp;"z"&amp;ДАННЫЕ!$R525&amp;"p"&amp;ДАННЫЕ!$S525&amp;"i"&amp;ДАННЫЕ!$T525&amp;"h"&amp;ДАННЫЕ!$K525&amp;"be"&amp;ДАННЫЕ!$BI525&amp;"CD"&amp;IF(ДАННЫЕ!BF525&gt;500,4,IF(ДАННЫЕ!BF525&gt;350,3,IF(ДАННЫЕ!BF525&gt;200,2,IF(ДАННЫЕ!BF525&gt;0,1,0))))&amp;"g"&amp;B525&amp;"d"&amp;H525&amp;"l"&amp;ДАННЫЕ!AT525&amp;"a"&amp;ДАННЫЕ!$V525&amp;"v"&amp;R525&amp;"k"&amp;ДАННЫЕ!$U525&amp;"s"&amp;ДАННЫЕ!$Y525&amp;"t"&amp;ДАННЫЕ!$X525&amp;"b"&amp;IF(ДАННЫЕ!$Q525&gt;1,1,0)&amp;"PP"&amp;ДАННЫЕ!Z525&amp;"c"&amp;S525&amp;"x"&amp;IF(ДАННЫЕ!$BY525&gt;0,IF(YEAR(ДАННЫЕ!$F$1)=YEAR(ДАННЫЕ!$BY525),1,0),0)&amp;"n"&amp;IF(ДАННЫЕ!$BZ525&gt;0,IF(YEAR(ДАННЫЕ!$F$1)=YEAR(ДАННЫЕ!$BZ525),1,0),0)&amp;"u"&amp;D525&amp;"z"&amp;IF(ДАННЫЕ!$CL525&gt;0,IF(YEAR(ДАННЫЕ!$F$1)&gt;YEAR(ДАННЫЕ!$CL525),11,12),0)</f>
        <v>03mf0zpihbeCD0g0dlav0kstb0PPc0x0n0u0z0</v>
      </c>
      <c r="K525" s="28" t="str">
        <f ca="1">ДАННЫЕ!$I525&amp;"x"&amp;B525&amp;"w"&amp;IF(T525+ДАННЫЕ!AD525+ДАННЫЕ!AE525+ДАННЫЕ!AF525+ДАННЫЕ!AG525+ДАННЫЕ!AH525+ДАННЫЕ!$AL525+ДАННЫЕ!AI525+ДАННЫЕ!AJ525+ДАННЫЕ!AK525+ДАННЫЕ!AP525+ДАННЫЕ!AQ525+ДАННЫЕ!AR525+ДАННЫЕ!$AM525+ДАННЫЕ!$AN525+ДАННЫЕ!AS525+ДАННЫЕ!AT525&gt;0,1,0)&amp;IF(OR(T525=2,ДАННЫЕ!AD525=2,ДАННЫЕ!AE525=2,ДАННЫЕ!AF525=2,ДАННЫЕ!AG525=2,ДАННЫЕ!AH525=2,ДАННЫЕ!$AL525=2,ДАННЫЕ!AI525=2,ДАННЫЕ!AJ525=2,ДАННЫЕ!AK525=2,ДАННЫЕ!AP525=2,ДАННЫЕ!AQ525=2,ДАННЫЕ!AR525=2,ДАННЫЕ!$AM525=2,ДАННЫЕ!$AN525=2,ДАННЫЕ!AS525=2,ДАННЫЕ!AT525=2),2,0)&amp;"t"&amp;IF(T525&gt;0,"1"&amp;T525,"00")&amp;"f"&amp;IF(ДАННЫЕ!$AC525,"1"&amp;ДАННЫЕ!$AC525,"00")&amp;"b"&amp;IF(ДАННЫЕ!$AD525,"1"&amp;ДАННЫЕ!$AD525,"00")&amp;"g"&amp;IF(ДАННЫЕ!$AF525,"1"&amp;ДАННЫЕ!$AF525,"00")&amp;"c"&amp;IF(ДАННЫЕ!$AG525,"1"&amp;ДАННЫЕ!$AG525,"00")&amp;"i"&amp;IF(ДАННЫЕ!$AH525,"1"&amp;ДАННЫЕ!$AH525,"00")&amp;"r"&amp;IF(ДАННЫЕ!$AL525,"1"&amp;ДАННЫЕ!$AL525,"00")&amp;"m"&amp;IF(ДАННЫЕ!$AI525,"1"&amp;ДАННЫЕ!$AI525,"00")&amp;"hS"&amp;IF(ДАННЫЕ!$AJ525,"1"&amp;ДАННЫЕ!$AJ525,"00")&amp;"hZ"&amp;IF(ДАННЫЕ!$AK525,"1"&amp;ДАННЫЕ!$AK525,"00")&amp;"p"&amp;IF(ДАННЫЕ!$AP525,"1"&amp;ДАННЫЕ!$AP525,"00")&amp;"k"&amp;IF(ДАННЫЕ!$AQ525,"1"&amp;ДАННЫЕ!$AQ525,"00")&amp;"z"&amp;IF(ДАННЫЕ!$AR525,"1"&amp;ДАННЫЕ!$AR525,"00")&amp;"j"&amp;IF(ДАННЫЕ!$AM525,"1"&amp;ДАННЫЕ!$AM525,"00")&amp;"n"&amp;IF(ДАННЫЕ!$AN525,"1"&amp;ДАННЫЕ!$AN525,"00")&amp;"E"&amp;ДАННЫЕ!BI525&amp;"L"&amp;ДАННЫЕ!AO525&amp;"h"&amp;IF(ДАННЫЕ!$AU525&gt;0,1,0)&amp;"v"&amp;IF(ДАННЫЕ!$AW525&gt;0,1,0)&amp;"a"&amp;IF(ДАННЫЕ!$AS525,"1"&amp;ДАННЫЕ!$AS525,"00")&amp;"s"&amp;IF(ДАННЫЕ!$AT525,"1"&amp;ДАННЫЕ!$AT525,"00")&amp;"u"&amp;IF(ДАННЫЕ!$CJ525&gt;0,1,0)&amp;"y"&amp;B525&amp;"d"&amp;H525&amp;"e"&amp;F525&amp;G525</f>
        <v>x0w00t00f00b00g00c00i00r00m00hS00hZ00p00k00z00j00n00ELh0v0a00s00u0y0de</v>
      </c>
      <c r="L525" s="28" t="str">
        <f ca="1">ДАННЫЕ!$I525&amp;"VN"&amp;IF(ДАННЫЕ!AW525&gt;0,11,10)&amp;"CD"&amp;IF(ДАННЫЕ!BF525&gt;500,16,IF(ДАННЫЕ!BF525&gt;350,15,IF(ДАННЫЕ!BF525&gt;=200,14,IF(ДАННЫЕ!BF525&gt;=100,13,IF(ДАННЫЕ!BF525&gt;=50,12,IF(ДАННЫЕ!BF525&gt;0,11,10))))))&amp;"AR"&amp;IF(ДАННЫЕ!BX525&gt;0,1,0)&amp;"GD"&amp;B525&amp;"VV"&amp;IF(E525&gt;=5,IF(E525&lt;18,1,0),0)</f>
        <v>VN10CD10AR0GD0VV0</v>
      </c>
      <c r="M525" s="28" t="str">
        <f>ДАННЫЕ!$I525&amp;"b"&amp;ДАННЫЕ!$BI525&amp;"r"&amp;ДАННЫЕ!$BJ525&amp;"CD"&amp;IF(ДАННЫЕ!BF525&gt;0,IF(ДАННЫЕ!BF525&lt;200,1,IF(ДАННЫЕ!BF525&lt;350,2,3)),0)&amp;"h"&amp;IF(ДАННЫЕ!$BK525+ДАННЫЕ!$BL525+ДАННЫЕ!$BM525&gt;0,1,0)&amp;"x"&amp;ДАННЫЕ!$BK525&amp;"y"&amp;ДАННЫЕ!$BL525&amp;"z"&amp;ДАННЫЕ!$BM525&amp;"c"&amp;IF(ДАННЫЕ!$BK525+ДАННЫЕ!$BL525+ДАННЫЕ!$BM525=3,1,0)&amp;"a"&amp;IF(ДАННЫЕ!$BQ525+ДАННЫЕ!$BR525&gt;0,1,0)&amp;"d"&amp;ДАННЫЕ!$BQ525&amp;"v"&amp;ДАННЫЕ!$BR525&amp;"p"&amp;ДАННЫЕ!$BS525&amp;"n"&amp;ДАННЫЕ!$BU525&amp;"t"&amp;ДАННЫЕ!$BV525&amp;"o"&amp;ДАННЫЕ!$BT525&amp;"l"&amp;IF(ДАННЫЕ!$BN525&gt;0,1,0)&amp;ДАННЫЕ!$BN525&amp;"g"&amp;ДАННЫЕ!$BO525&amp;"s"&amp;ДАННЫЕ!$BP525&amp;"DZ"&amp;IF(ДАННЫЕ!B525-ДАННЫЕ!G525 &lt; 60,IF(ДАННЫЕ!B525-ДАННЫЕ!G525 &gt;= 0,1,0),0)&amp;"u"&amp;IF(ДАННЫЕ!$CJ525&gt;0,1,0)</f>
        <v>brCD0h0xyzc0a0dvpntol0gsDZ1u0</v>
      </c>
      <c r="N525" s="28" t="str">
        <f ca="1">ДАННЫЕ!$F525&amp;ДАННЫЕ!$I525&amp;"g"&amp;B525&amp;"cf"&amp;D525&amp;"a"&amp;IF(ДАННЫЕ!$BX525&gt;0,1,0)&amp;IF(ДАННЫЕ!$BF525&gt;500,1,IF(ДАННЫЕ!$BF525&gt;350,2,IF(ДАННЫЕ!$BF525&gt;=200,3,IF(ДАННЫЕ!$BF525&gt;=100,4,IF(ДАННЫЕ!$BF525&gt;=50,5,IF(ДАННЫЕ!$BF525&lt;50,6,0))))))&amp;"AR"&amp;IF(DATEDIF(ДАННЫЕ!$BX525,ДАННЫЕ!$F$1,"y")&gt;1,1,0)&amp;"VG"&amp;IF(ДАННЫЕ!$BH525="0",1,0)&amp;"o"&amp;IF(T525+ДАННЫЕ!$AF525+ДАННЫЕ!$AG525+ДАННЫЕ!$AH525+ДАННЫЕ!$AI525+ДАННЫЕ!$AJ525+ДАННЫЕ!$AP525+ДАННЫЕ!$AQ525+ДАННЫЕ!$AR525+ДАННЫЕ!$AU525+ДАННЫЕ!$AW525+ДАННЫЕ!$AS525+ДАННЫЕ!$AT525&gt;0,1,0)&amp;"x"&amp;ДАННЫЕ!$AG525&amp;"p"&amp;IF(ДАННЫЕ!$BY525&gt;0,1,0)&amp;"v"&amp;IF(ДАННЫЕ!$BZ525&gt;0,1,0)&amp;"n"&amp;ДАННЫЕ!$CA525&amp;"t"&amp;ДАННЫЕ!$AY525&amp;"k"&amp;ДАННЫЕ!$CB525&amp;"q"&amp;ДАННЫЕ!$CC525&amp;"w"&amp;ДАННЫЕ!$CD525&amp;"e"&amp;ДАННЫЕ!$CE525&amp;"m"&amp;ДАННЫЕ!$CF525&amp;"c"&amp;ДАННЫЕ!$CG525&amp;"z"&amp;ДАННЫЕ!$CH525&amp;"d"&amp;IF(H525=4,1,0)&amp;"s"&amp;IF(ДАННЫЕ!$J525=1,0,1)&amp;"u"&amp;IF(ДАННЫЕ!$CJ525&gt;0,1,0)</f>
        <v>g0cf0a06AR1VG0o0xp0v0ntkqwemczd0s1u0</v>
      </c>
      <c r="O525" s="28" t="str">
        <f>ДАННЫЕ!$I525&amp;"g"&amp;B525&amp;A525&amp;"f"&amp;P525&amp;"c"&amp;IF(ДАННЫЕ!$U525&gt;0,1,0)&amp;"s"&amp;IF(ДАННЫЕ!$Q525&gt;0,IF(YEAR(ДАННЫЕ!$F$1)=YEAR(ДАННЫЕ!$Q525),IF(MONTH(ДАННЫЕ!$F$1)=MONTH(ДАННЫЕ!$Q525),111,11),1),0)&amp;"i"&amp;IF(ДАННЫЕ!$R525+ДАННЫЕ!$S525+ДАННЫЕ!$T525=0,0,1)&amp;"h"&amp;IF(ДАННЫЕ!$P525&gt;0,1,0)&amp;"p"&amp;IF(ДАННЫЕ!$CI525&gt;0,IF(YEAR(ДАННЫЕ!$F$1)=YEAR(ДАННЫЕ!$CI525),IF(MONTH(ДАННЫЕ!$F$1)=MONTH(ДАННЫЕ!$CI525),111,11),1),0)&amp;"d"&amp;IF(ДАННЫЕ!$CJ525&gt;0,IF(YEAR(ДАННЫЕ!$F$1)=YEAR(ДАННЫЕ!$CJ525),IF(MONTH(ДАННЫЕ!$F$1)=MONTH(ДАННЫЕ!$CJ525),111,11),1),0)&amp;"o"&amp;IF(ДАННЫЕ!$CK525&gt;0,IF(MONTH(ДАННЫЕ!$F$1)=MONTH(ДАННЫЕ!$CK525),111,11),0)&amp;"v"&amp;IF(ДАННЫЕ!$BE525&gt;0,IF(MONTH(ДАННЫЕ!$F$1)=MONTH(ДАННЫЕ!$BE525),111,11),0)</f>
        <v>g00f0c0s0i0h0p0d0o0v0</v>
      </c>
      <c r="P525" s="15">
        <f t="shared" si="26"/>
        <v>0</v>
      </c>
      <c r="Q525" s="15">
        <f>IF(ДАННЫЕ!$F$1&gt;ДАННЫЕ!$N525,IF(YEAR(ДАННЫЕ!$F$1)=YEAR(ДАННЫЕ!M525),1,0),0)</f>
        <v>0</v>
      </c>
      <c r="R525" s="15">
        <f>IF(ДАННЫЕ!$F$1&gt;ДАННЫЕ!$N525,IF(YEAR(ДАННЫЕ!$F$1)=YEAR(ДАННЫЕ!N525),1,0),0)</f>
        <v>0</v>
      </c>
      <c r="S525" s="15">
        <f>IF(ДАННЫЕ!$AA525="2А",1,IF(ДАННЫЕ!$AA525="2Б",2,IF(ДАННЫЕ!$AA525="2В",3,IF(ДАННЫЕ!$AA525=3,4,IF(ДАННЫЕ!$AA525="4А",5,IF(ДАННЫЕ!$AA525="4Б",6,IF(ДАННЫЕ!$AA525="4В",7,IF(ДАННЫЕ!$AA525=5,8,0))))))))</f>
        <v>0</v>
      </c>
      <c r="T525" s="15">
        <f>IF(OR(ДАННЫЕ!$AC525=2,ДАННЫЕ!$AD525=2,ДАННЫЕ!$AE525=2),2,IF(OR(ДАННЫЕ!$AC525=1,ДАННЫЕ!$AD525=1,ДАННЫЕ!$AE525=1),1,0))</f>
        <v>0</v>
      </c>
    </row>
    <row r="526" spans="1:20" ht="15" customHeight="1" x14ac:dyDescent="0.2">
      <c r="A526" s="78">
        <f>IF(B526&gt;0,IF(MONTH(ДАННЫЕ!$F$1)=MONTH(ДАННЫЕ!$B526),1,0),0)</f>
        <v>0</v>
      </c>
      <c r="B526" s="14">
        <f>IF(ДАННЫЕ!$B526&gt;0,IF(YEAR(ДАННЫЕ!$F$1)=YEAR(ДАННЫЕ!$B526),1,0),0)</f>
        <v>0</v>
      </c>
      <c r="C526" s="14">
        <f>IF(ДАННЫЕ!$CM526&gt;0,IF(YEAR(ДАННЫЕ!$F$1)=YEAR(ДАННЫЕ!$CM526),1,0),0)</f>
        <v>0</v>
      </c>
      <c r="D526" s="14">
        <f>IF(ДАННЫЕ!$CJ526&gt;0,IF(ДАННЫЕ!$CL526&gt;ДАННЫЕ!$F$1,1,IF(ДАННЫЕ!$CL526&gt;0,0,1)),0)</f>
        <v>0</v>
      </c>
      <c r="E526" s="43" t="str">
        <f ca="1">IF(ДАННЫЕ!$F$1&gt;0,IF(ДАННЫЕ!$G526&gt;0,DATEDIF(ДАННЫЕ!$G526,ДАННЫЕ!$F$1,"y"),""),IF(ДАННЫЕ!$G526&gt;0,DATEDIF(ДАННЫЕ!$G526,TODAY(),"y"),""))</f>
        <v/>
      </c>
      <c r="F526" s="43" t="str">
        <f xml:space="preserve"> IF(ДАННЫЕ!$F526="М",IF(E526&gt;=18,IF(E526&lt;60,1,""),""),"")&amp;IF(ДАННЫЕ!$F526="Ж",IF(E526&gt;=18,IF(E526&lt;55,1,""),""),"")</f>
        <v/>
      </c>
      <c r="G526" s="43" t="str">
        <f xml:space="preserve"> IF(ДАННЫЕ!$F526="М",IF(E526&gt;=60,2,""),"")&amp;IF(ДАННЫЕ!$F526="Ж",IF(E526&gt;=55,2,""),"")</f>
        <v/>
      </c>
      <c r="H526" s="43" t="str">
        <f t="shared" ca="1" si="24"/>
        <v/>
      </c>
      <c r="I526" s="43" t="str">
        <f t="shared" ca="1" si="25"/>
        <v>03</v>
      </c>
      <c r="J526" s="28" t="str">
        <f ca="1">ДАННЫЕ!$F526&amp;H526&amp;I526&amp;ДАННЫЕ!$I526&amp;"m"&amp;IF(ДАННЫЕ!$I526&gt;0,IF(ДАННЫЕ!$J526&gt;0,0,1),"")&amp;"f"&amp;IF(ДАННЫЕ!$R526&gt;0,IF(YEAR(ДАННЫЕ!$F$1)=YEAR(ДАННЫЕ!$R526),1,0),0)&amp;"z"&amp;ДАННЫЕ!$R526&amp;"p"&amp;ДАННЫЕ!$S526&amp;"i"&amp;ДАННЫЕ!$T526&amp;"h"&amp;ДАННЫЕ!$K526&amp;"be"&amp;ДАННЫЕ!$BI526&amp;"CD"&amp;IF(ДАННЫЕ!BF526&gt;500,4,IF(ДАННЫЕ!BF526&gt;350,3,IF(ДАННЫЕ!BF526&gt;200,2,IF(ДАННЫЕ!BF526&gt;0,1,0))))&amp;"g"&amp;B526&amp;"d"&amp;H526&amp;"l"&amp;ДАННЫЕ!AT526&amp;"a"&amp;ДАННЫЕ!$V526&amp;"v"&amp;R526&amp;"k"&amp;ДАННЫЕ!$U526&amp;"s"&amp;ДАННЫЕ!$Y526&amp;"t"&amp;ДАННЫЕ!$X526&amp;"b"&amp;IF(ДАННЫЕ!$Q526&gt;1,1,0)&amp;"PP"&amp;ДАННЫЕ!Z526&amp;"c"&amp;S526&amp;"x"&amp;IF(ДАННЫЕ!$BY526&gt;0,IF(YEAR(ДАННЫЕ!$F$1)=YEAR(ДАННЫЕ!$BY526),1,0),0)&amp;"n"&amp;IF(ДАННЫЕ!$BZ526&gt;0,IF(YEAR(ДАННЫЕ!$F$1)=YEAR(ДАННЫЕ!$BZ526),1,0),0)&amp;"u"&amp;D526&amp;"z"&amp;IF(ДАННЫЕ!$CL526&gt;0,IF(YEAR(ДАННЫЕ!$F$1)&gt;YEAR(ДАННЫЕ!$CL526),11,12),0)</f>
        <v>03mf0zpihbeCD0g0dlav0kstb0PPc0x0n0u0z0</v>
      </c>
      <c r="K526" s="28" t="str">
        <f ca="1">ДАННЫЕ!$I526&amp;"x"&amp;B526&amp;"w"&amp;IF(T526+ДАННЫЕ!AD526+ДАННЫЕ!AE526+ДАННЫЕ!AF526+ДАННЫЕ!AG526+ДАННЫЕ!AH526+ДАННЫЕ!$AL526+ДАННЫЕ!AI526+ДАННЫЕ!AJ526+ДАННЫЕ!AK526+ДАННЫЕ!AP526+ДАННЫЕ!AQ526+ДАННЫЕ!AR526+ДАННЫЕ!$AM526+ДАННЫЕ!$AN526+ДАННЫЕ!AS526+ДАННЫЕ!AT526&gt;0,1,0)&amp;IF(OR(T526=2,ДАННЫЕ!AD526=2,ДАННЫЕ!AE526=2,ДАННЫЕ!AF526=2,ДАННЫЕ!AG526=2,ДАННЫЕ!AH526=2,ДАННЫЕ!$AL526=2,ДАННЫЕ!AI526=2,ДАННЫЕ!AJ526=2,ДАННЫЕ!AK526=2,ДАННЫЕ!AP526=2,ДАННЫЕ!AQ526=2,ДАННЫЕ!AR526=2,ДАННЫЕ!$AM526=2,ДАННЫЕ!$AN526=2,ДАННЫЕ!AS526=2,ДАННЫЕ!AT526=2),2,0)&amp;"t"&amp;IF(T526&gt;0,"1"&amp;T526,"00")&amp;"f"&amp;IF(ДАННЫЕ!$AC526,"1"&amp;ДАННЫЕ!$AC526,"00")&amp;"b"&amp;IF(ДАННЫЕ!$AD526,"1"&amp;ДАННЫЕ!$AD526,"00")&amp;"g"&amp;IF(ДАННЫЕ!$AF526,"1"&amp;ДАННЫЕ!$AF526,"00")&amp;"c"&amp;IF(ДАННЫЕ!$AG526,"1"&amp;ДАННЫЕ!$AG526,"00")&amp;"i"&amp;IF(ДАННЫЕ!$AH526,"1"&amp;ДАННЫЕ!$AH526,"00")&amp;"r"&amp;IF(ДАННЫЕ!$AL526,"1"&amp;ДАННЫЕ!$AL526,"00")&amp;"m"&amp;IF(ДАННЫЕ!$AI526,"1"&amp;ДАННЫЕ!$AI526,"00")&amp;"hS"&amp;IF(ДАННЫЕ!$AJ526,"1"&amp;ДАННЫЕ!$AJ526,"00")&amp;"hZ"&amp;IF(ДАННЫЕ!$AK526,"1"&amp;ДАННЫЕ!$AK526,"00")&amp;"p"&amp;IF(ДАННЫЕ!$AP526,"1"&amp;ДАННЫЕ!$AP526,"00")&amp;"k"&amp;IF(ДАННЫЕ!$AQ526,"1"&amp;ДАННЫЕ!$AQ526,"00")&amp;"z"&amp;IF(ДАННЫЕ!$AR526,"1"&amp;ДАННЫЕ!$AR526,"00")&amp;"j"&amp;IF(ДАННЫЕ!$AM526,"1"&amp;ДАННЫЕ!$AM526,"00")&amp;"n"&amp;IF(ДАННЫЕ!$AN526,"1"&amp;ДАННЫЕ!$AN526,"00")&amp;"E"&amp;ДАННЫЕ!BI526&amp;"L"&amp;ДАННЫЕ!AO526&amp;"h"&amp;IF(ДАННЫЕ!$AU526&gt;0,1,0)&amp;"v"&amp;IF(ДАННЫЕ!$AW526&gt;0,1,0)&amp;"a"&amp;IF(ДАННЫЕ!$AS526,"1"&amp;ДАННЫЕ!$AS526,"00")&amp;"s"&amp;IF(ДАННЫЕ!$AT526,"1"&amp;ДАННЫЕ!$AT526,"00")&amp;"u"&amp;IF(ДАННЫЕ!$CJ526&gt;0,1,0)&amp;"y"&amp;B526&amp;"d"&amp;H526&amp;"e"&amp;F526&amp;G526</f>
        <v>x0w00t00f00b00g00c00i00r00m00hS00hZ00p00k00z00j00n00ELh0v0a00s00u0y0de</v>
      </c>
      <c r="L526" s="28" t="str">
        <f ca="1">ДАННЫЕ!$I526&amp;"VN"&amp;IF(ДАННЫЕ!AW526&gt;0,11,10)&amp;"CD"&amp;IF(ДАННЫЕ!BF526&gt;500,16,IF(ДАННЫЕ!BF526&gt;350,15,IF(ДАННЫЕ!BF526&gt;=200,14,IF(ДАННЫЕ!BF526&gt;=100,13,IF(ДАННЫЕ!BF526&gt;=50,12,IF(ДАННЫЕ!BF526&gt;0,11,10))))))&amp;"AR"&amp;IF(ДАННЫЕ!BX526&gt;0,1,0)&amp;"GD"&amp;B526&amp;"VV"&amp;IF(E526&gt;=5,IF(E526&lt;18,1,0),0)</f>
        <v>VN10CD10AR0GD0VV0</v>
      </c>
      <c r="M526" s="28" t="str">
        <f>ДАННЫЕ!$I526&amp;"b"&amp;ДАННЫЕ!$BI526&amp;"r"&amp;ДАННЫЕ!$BJ526&amp;"CD"&amp;IF(ДАННЫЕ!BF526&gt;0,IF(ДАННЫЕ!BF526&lt;200,1,IF(ДАННЫЕ!BF526&lt;350,2,3)),0)&amp;"h"&amp;IF(ДАННЫЕ!$BK526+ДАННЫЕ!$BL526+ДАННЫЕ!$BM526&gt;0,1,0)&amp;"x"&amp;ДАННЫЕ!$BK526&amp;"y"&amp;ДАННЫЕ!$BL526&amp;"z"&amp;ДАННЫЕ!$BM526&amp;"c"&amp;IF(ДАННЫЕ!$BK526+ДАННЫЕ!$BL526+ДАННЫЕ!$BM526=3,1,0)&amp;"a"&amp;IF(ДАННЫЕ!$BQ526+ДАННЫЕ!$BR526&gt;0,1,0)&amp;"d"&amp;ДАННЫЕ!$BQ526&amp;"v"&amp;ДАННЫЕ!$BR526&amp;"p"&amp;ДАННЫЕ!$BS526&amp;"n"&amp;ДАННЫЕ!$BU526&amp;"t"&amp;ДАННЫЕ!$BV526&amp;"o"&amp;ДАННЫЕ!$BT526&amp;"l"&amp;IF(ДАННЫЕ!$BN526&gt;0,1,0)&amp;ДАННЫЕ!$BN526&amp;"g"&amp;ДАННЫЕ!$BO526&amp;"s"&amp;ДАННЫЕ!$BP526&amp;"DZ"&amp;IF(ДАННЫЕ!B526-ДАННЫЕ!G526 &lt; 60,IF(ДАННЫЕ!B526-ДАННЫЕ!G526 &gt;= 0,1,0),0)&amp;"u"&amp;IF(ДАННЫЕ!$CJ526&gt;0,1,0)</f>
        <v>brCD0h0xyzc0a0dvpntol0gsDZ1u0</v>
      </c>
      <c r="N526" s="28" t="str">
        <f ca="1">ДАННЫЕ!$F526&amp;ДАННЫЕ!$I526&amp;"g"&amp;B526&amp;"cf"&amp;D526&amp;"a"&amp;IF(ДАННЫЕ!$BX526&gt;0,1,0)&amp;IF(ДАННЫЕ!$BF526&gt;500,1,IF(ДАННЫЕ!$BF526&gt;350,2,IF(ДАННЫЕ!$BF526&gt;=200,3,IF(ДАННЫЕ!$BF526&gt;=100,4,IF(ДАННЫЕ!$BF526&gt;=50,5,IF(ДАННЫЕ!$BF526&lt;50,6,0))))))&amp;"AR"&amp;IF(DATEDIF(ДАННЫЕ!$BX526,ДАННЫЕ!$F$1,"y")&gt;1,1,0)&amp;"VG"&amp;IF(ДАННЫЕ!$BH526="0",1,0)&amp;"o"&amp;IF(T526+ДАННЫЕ!$AF526+ДАННЫЕ!$AG526+ДАННЫЕ!$AH526+ДАННЫЕ!$AI526+ДАННЫЕ!$AJ526+ДАННЫЕ!$AP526+ДАННЫЕ!$AQ526+ДАННЫЕ!$AR526+ДАННЫЕ!$AU526+ДАННЫЕ!$AW526+ДАННЫЕ!$AS526+ДАННЫЕ!$AT526&gt;0,1,0)&amp;"x"&amp;ДАННЫЕ!$AG526&amp;"p"&amp;IF(ДАННЫЕ!$BY526&gt;0,1,0)&amp;"v"&amp;IF(ДАННЫЕ!$BZ526&gt;0,1,0)&amp;"n"&amp;ДАННЫЕ!$CA526&amp;"t"&amp;ДАННЫЕ!$AY526&amp;"k"&amp;ДАННЫЕ!$CB526&amp;"q"&amp;ДАННЫЕ!$CC526&amp;"w"&amp;ДАННЫЕ!$CD526&amp;"e"&amp;ДАННЫЕ!$CE526&amp;"m"&amp;ДАННЫЕ!$CF526&amp;"c"&amp;ДАННЫЕ!$CG526&amp;"z"&amp;ДАННЫЕ!$CH526&amp;"d"&amp;IF(H526=4,1,0)&amp;"s"&amp;IF(ДАННЫЕ!$J526=1,0,1)&amp;"u"&amp;IF(ДАННЫЕ!$CJ526&gt;0,1,0)</f>
        <v>g0cf0a06AR1VG0o0xp0v0ntkqwemczd0s1u0</v>
      </c>
      <c r="O526" s="28" t="str">
        <f>ДАННЫЕ!$I526&amp;"g"&amp;B526&amp;A526&amp;"f"&amp;P526&amp;"c"&amp;IF(ДАННЫЕ!$U526&gt;0,1,0)&amp;"s"&amp;IF(ДАННЫЕ!$Q526&gt;0,IF(YEAR(ДАННЫЕ!$F$1)=YEAR(ДАННЫЕ!$Q526),IF(MONTH(ДАННЫЕ!$F$1)=MONTH(ДАННЫЕ!$Q526),111,11),1),0)&amp;"i"&amp;IF(ДАННЫЕ!$R526+ДАННЫЕ!$S526+ДАННЫЕ!$T526=0,0,1)&amp;"h"&amp;IF(ДАННЫЕ!$P526&gt;0,1,0)&amp;"p"&amp;IF(ДАННЫЕ!$CI526&gt;0,IF(YEAR(ДАННЫЕ!$F$1)=YEAR(ДАННЫЕ!$CI526),IF(MONTH(ДАННЫЕ!$F$1)=MONTH(ДАННЫЕ!$CI526),111,11),1),0)&amp;"d"&amp;IF(ДАННЫЕ!$CJ526&gt;0,IF(YEAR(ДАННЫЕ!$F$1)=YEAR(ДАННЫЕ!$CJ526),IF(MONTH(ДАННЫЕ!$F$1)=MONTH(ДАННЫЕ!$CJ526),111,11),1),0)&amp;"o"&amp;IF(ДАННЫЕ!$CK526&gt;0,IF(MONTH(ДАННЫЕ!$F$1)=MONTH(ДАННЫЕ!$CK526),111,11),0)&amp;"v"&amp;IF(ДАННЫЕ!$BE526&gt;0,IF(MONTH(ДАННЫЕ!$F$1)=MONTH(ДАННЫЕ!$BE526),111,11),0)</f>
        <v>g00f0c0s0i0h0p0d0o0v0</v>
      </c>
      <c r="P526" s="15">
        <f t="shared" si="26"/>
        <v>0</v>
      </c>
      <c r="Q526" s="15">
        <f>IF(ДАННЫЕ!$F$1&gt;ДАННЫЕ!$N526,IF(YEAR(ДАННЫЕ!$F$1)=YEAR(ДАННЫЕ!M526),1,0),0)</f>
        <v>0</v>
      </c>
      <c r="R526" s="15">
        <f>IF(ДАННЫЕ!$F$1&gt;ДАННЫЕ!$N526,IF(YEAR(ДАННЫЕ!$F$1)=YEAR(ДАННЫЕ!N526),1,0),0)</f>
        <v>0</v>
      </c>
      <c r="S526" s="15">
        <f>IF(ДАННЫЕ!$AA526="2А",1,IF(ДАННЫЕ!$AA526="2Б",2,IF(ДАННЫЕ!$AA526="2В",3,IF(ДАННЫЕ!$AA526=3,4,IF(ДАННЫЕ!$AA526="4А",5,IF(ДАННЫЕ!$AA526="4Б",6,IF(ДАННЫЕ!$AA526="4В",7,IF(ДАННЫЕ!$AA526=5,8,0))))))))</f>
        <v>0</v>
      </c>
      <c r="T526" s="15">
        <f>IF(OR(ДАННЫЕ!$AC526=2,ДАННЫЕ!$AD526=2,ДАННЫЕ!$AE526=2),2,IF(OR(ДАННЫЕ!$AC526=1,ДАННЫЕ!$AD526=1,ДАННЫЕ!$AE526=1),1,0))</f>
        <v>0</v>
      </c>
    </row>
    <row r="527" spans="1:20" ht="15" customHeight="1" x14ac:dyDescent="0.2">
      <c r="A527" s="78">
        <f>IF(B527&gt;0,IF(MONTH(ДАННЫЕ!$F$1)=MONTH(ДАННЫЕ!$B527),1,0),0)</f>
        <v>0</v>
      </c>
      <c r="B527" s="14">
        <f>IF(ДАННЫЕ!$B527&gt;0,IF(YEAR(ДАННЫЕ!$F$1)=YEAR(ДАННЫЕ!$B527),1,0),0)</f>
        <v>0</v>
      </c>
      <c r="C527" s="14">
        <f>IF(ДАННЫЕ!$CM527&gt;0,IF(YEAR(ДАННЫЕ!$F$1)=YEAR(ДАННЫЕ!$CM527),1,0),0)</f>
        <v>0</v>
      </c>
      <c r="D527" s="14">
        <f>IF(ДАННЫЕ!$CJ527&gt;0,IF(ДАННЫЕ!$CL527&gt;ДАННЫЕ!$F$1,1,IF(ДАННЫЕ!$CL527&gt;0,0,1)),0)</f>
        <v>0</v>
      </c>
      <c r="E527" s="43" t="str">
        <f ca="1">IF(ДАННЫЕ!$F$1&gt;0,IF(ДАННЫЕ!$G527&gt;0,DATEDIF(ДАННЫЕ!$G527,ДАННЫЕ!$F$1,"y"),""),IF(ДАННЫЕ!$G527&gt;0,DATEDIF(ДАННЫЕ!$G527,TODAY(),"y"),""))</f>
        <v/>
      </c>
      <c r="F527" s="43" t="str">
        <f xml:space="preserve"> IF(ДАННЫЕ!$F527="М",IF(E527&gt;=18,IF(E527&lt;60,1,""),""),"")&amp;IF(ДАННЫЕ!$F527="Ж",IF(E527&gt;=18,IF(E527&lt;55,1,""),""),"")</f>
        <v/>
      </c>
      <c r="G527" s="43" t="str">
        <f xml:space="preserve"> IF(ДАННЫЕ!$F527="М",IF(E527&gt;=60,2,""),"")&amp;IF(ДАННЫЕ!$F527="Ж",IF(E527&gt;=55,2,""),"")</f>
        <v/>
      </c>
      <c r="H527" s="43" t="str">
        <f t="shared" ca="1" si="24"/>
        <v/>
      </c>
      <c r="I527" s="43" t="str">
        <f t="shared" ca="1" si="25"/>
        <v>03</v>
      </c>
      <c r="J527" s="28" t="str">
        <f ca="1">ДАННЫЕ!$F527&amp;H527&amp;I527&amp;ДАННЫЕ!$I527&amp;"m"&amp;IF(ДАННЫЕ!$I527&gt;0,IF(ДАННЫЕ!$J527&gt;0,0,1),"")&amp;"f"&amp;IF(ДАННЫЕ!$R527&gt;0,IF(YEAR(ДАННЫЕ!$F$1)=YEAR(ДАННЫЕ!$R527),1,0),0)&amp;"z"&amp;ДАННЫЕ!$R527&amp;"p"&amp;ДАННЫЕ!$S527&amp;"i"&amp;ДАННЫЕ!$T527&amp;"h"&amp;ДАННЫЕ!$K527&amp;"be"&amp;ДАННЫЕ!$BI527&amp;"CD"&amp;IF(ДАННЫЕ!BF527&gt;500,4,IF(ДАННЫЕ!BF527&gt;350,3,IF(ДАННЫЕ!BF527&gt;200,2,IF(ДАННЫЕ!BF527&gt;0,1,0))))&amp;"g"&amp;B527&amp;"d"&amp;H527&amp;"l"&amp;ДАННЫЕ!AT527&amp;"a"&amp;ДАННЫЕ!$V527&amp;"v"&amp;R527&amp;"k"&amp;ДАННЫЕ!$U527&amp;"s"&amp;ДАННЫЕ!$Y527&amp;"t"&amp;ДАННЫЕ!$X527&amp;"b"&amp;IF(ДАННЫЕ!$Q527&gt;1,1,0)&amp;"PP"&amp;ДАННЫЕ!Z527&amp;"c"&amp;S527&amp;"x"&amp;IF(ДАННЫЕ!$BY527&gt;0,IF(YEAR(ДАННЫЕ!$F$1)=YEAR(ДАННЫЕ!$BY527),1,0),0)&amp;"n"&amp;IF(ДАННЫЕ!$BZ527&gt;0,IF(YEAR(ДАННЫЕ!$F$1)=YEAR(ДАННЫЕ!$BZ527),1,0),0)&amp;"u"&amp;D527&amp;"z"&amp;IF(ДАННЫЕ!$CL527&gt;0,IF(YEAR(ДАННЫЕ!$F$1)&gt;YEAR(ДАННЫЕ!$CL527),11,12),0)</f>
        <v>03mf0zpihbeCD0g0dlav0kstb0PPc0x0n0u0z0</v>
      </c>
      <c r="K527" s="28" t="str">
        <f ca="1">ДАННЫЕ!$I527&amp;"x"&amp;B527&amp;"w"&amp;IF(T527+ДАННЫЕ!AD527+ДАННЫЕ!AE527+ДАННЫЕ!AF527+ДАННЫЕ!AG527+ДАННЫЕ!AH527+ДАННЫЕ!$AL527+ДАННЫЕ!AI527+ДАННЫЕ!AJ527+ДАННЫЕ!AK527+ДАННЫЕ!AP527+ДАННЫЕ!AQ527+ДАННЫЕ!AR527+ДАННЫЕ!$AM527+ДАННЫЕ!$AN527+ДАННЫЕ!AS527+ДАННЫЕ!AT527&gt;0,1,0)&amp;IF(OR(T527=2,ДАННЫЕ!AD527=2,ДАННЫЕ!AE527=2,ДАННЫЕ!AF527=2,ДАННЫЕ!AG527=2,ДАННЫЕ!AH527=2,ДАННЫЕ!$AL527=2,ДАННЫЕ!AI527=2,ДАННЫЕ!AJ527=2,ДАННЫЕ!AK527=2,ДАННЫЕ!AP527=2,ДАННЫЕ!AQ527=2,ДАННЫЕ!AR527=2,ДАННЫЕ!$AM527=2,ДАННЫЕ!$AN527=2,ДАННЫЕ!AS527=2,ДАННЫЕ!AT527=2),2,0)&amp;"t"&amp;IF(T527&gt;0,"1"&amp;T527,"00")&amp;"f"&amp;IF(ДАННЫЕ!$AC527,"1"&amp;ДАННЫЕ!$AC527,"00")&amp;"b"&amp;IF(ДАННЫЕ!$AD527,"1"&amp;ДАННЫЕ!$AD527,"00")&amp;"g"&amp;IF(ДАННЫЕ!$AF527,"1"&amp;ДАННЫЕ!$AF527,"00")&amp;"c"&amp;IF(ДАННЫЕ!$AG527,"1"&amp;ДАННЫЕ!$AG527,"00")&amp;"i"&amp;IF(ДАННЫЕ!$AH527,"1"&amp;ДАННЫЕ!$AH527,"00")&amp;"r"&amp;IF(ДАННЫЕ!$AL527,"1"&amp;ДАННЫЕ!$AL527,"00")&amp;"m"&amp;IF(ДАННЫЕ!$AI527,"1"&amp;ДАННЫЕ!$AI527,"00")&amp;"hS"&amp;IF(ДАННЫЕ!$AJ527,"1"&amp;ДАННЫЕ!$AJ527,"00")&amp;"hZ"&amp;IF(ДАННЫЕ!$AK527,"1"&amp;ДАННЫЕ!$AK527,"00")&amp;"p"&amp;IF(ДАННЫЕ!$AP527,"1"&amp;ДАННЫЕ!$AP527,"00")&amp;"k"&amp;IF(ДАННЫЕ!$AQ527,"1"&amp;ДАННЫЕ!$AQ527,"00")&amp;"z"&amp;IF(ДАННЫЕ!$AR527,"1"&amp;ДАННЫЕ!$AR527,"00")&amp;"j"&amp;IF(ДАННЫЕ!$AM527,"1"&amp;ДАННЫЕ!$AM527,"00")&amp;"n"&amp;IF(ДАННЫЕ!$AN527,"1"&amp;ДАННЫЕ!$AN527,"00")&amp;"E"&amp;ДАННЫЕ!BI527&amp;"L"&amp;ДАННЫЕ!AO527&amp;"h"&amp;IF(ДАННЫЕ!$AU527&gt;0,1,0)&amp;"v"&amp;IF(ДАННЫЕ!$AW527&gt;0,1,0)&amp;"a"&amp;IF(ДАННЫЕ!$AS527,"1"&amp;ДАННЫЕ!$AS527,"00")&amp;"s"&amp;IF(ДАННЫЕ!$AT527,"1"&amp;ДАННЫЕ!$AT527,"00")&amp;"u"&amp;IF(ДАННЫЕ!$CJ527&gt;0,1,0)&amp;"y"&amp;B527&amp;"d"&amp;H527&amp;"e"&amp;F527&amp;G527</f>
        <v>x0w00t00f00b00g00c00i00r00m00hS00hZ00p00k00z00j00n00ELh0v0a00s00u0y0de</v>
      </c>
      <c r="L527" s="28" t="str">
        <f ca="1">ДАННЫЕ!$I527&amp;"VN"&amp;IF(ДАННЫЕ!AW527&gt;0,11,10)&amp;"CD"&amp;IF(ДАННЫЕ!BF527&gt;500,16,IF(ДАННЫЕ!BF527&gt;350,15,IF(ДАННЫЕ!BF527&gt;=200,14,IF(ДАННЫЕ!BF527&gt;=100,13,IF(ДАННЫЕ!BF527&gt;=50,12,IF(ДАННЫЕ!BF527&gt;0,11,10))))))&amp;"AR"&amp;IF(ДАННЫЕ!BX527&gt;0,1,0)&amp;"GD"&amp;B527&amp;"VV"&amp;IF(E527&gt;=5,IF(E527&lt;18,1,0),0)</f>
        <v>VN10CD10AR0GD0VV0</v>
      </c>
      <c r="M527" s="28" t="str">
        <f>ДАННЫЕ!$I527&amp;"b"&amp;ДАННЫЕ!$BI527&amp;"r"&amp;ДАННЫЕ!$BJ527&amp;"CD"&amp;IF(ДАННЫЕ!BF527&gt;0,IF(ДАННЫЕ!BF527&lt;200,1,IF(ДАННЫЕ!BF527&lt;350,2,3)),0)&amp;"h"&amp;IF(ДАННЫЕ!$BK527+ДАННЫЕ!$BL527+ДАННЫЕ!$BM527&gt;0,1,0)&amp;"x"&amp;ДАННЫЕ!$BK527&amp;"y"&amp;ДАННЫЕ!$BL527&amp;"z"&amp;ДАННЫЕ!$BM527&amp;"c"&amp;IF(ДАННЫЕ!$BK527+ДАННЫЕ!$BL527+ДАННЫЕ!$BM527=3,1,0)&amp;"a"&amp;IF(ДАННЫЕ!$BQ527+ДАННЫЕ!$BR527&gt;0,1,0)&amp;"d"&amp;ДАННЫЕ!$BQ527&amp;"v"&amp;ДАННЫЕ!$BR527&amp;"p"&amp;ДАННЫЕ!$BS527&amp;"n"&amp;ДАННЫЕ!$BU527&amp;"t"&amp;ДАННЫЕ!$BV527&amp;"o"&amp;ДАННЫЕ!$BT527&amp;"l"&amp;IF(ДАННЫЕ!$BN527&gt;0,1,0)&amp;ДАННЫЕ!$BN527&amp;"g"&amp;ДАННЫЕ!$BO527&amp;"s"&amp;ДАННЫЕ!$BP527&amp;"DZ"&amp;IF(ДАННЫЕ!B527-ДАННЫЕ!G527 &lt; 60,IF(ДАННЫЕ!B527-ДАННЫЕ!G527 &gt;= 0,1,0),0)&amp;"u"&amp;IF(ДАННЫЕ!$CJ527&gt;0,1,0)</f>
        <v>brCD0h0xyzc0a0dvpntol0gsDZ1u0</v>
      </c>
      <c r="N527" s="28" t="str">
        <f ca="1">ДАННЫЕ!$F527&amp;ДАННЫЕ!$I527&amp;"g"&amp;B527&amp;"cf"&amp;D527&amp;"a"&amp;IF(ДАННЫЕ!$BX527&gt;0,1,0)&amp;IF(ДАННЫЕ!$BF527&gt;500,1,IF(ДАННЫЕ!$BF527&gt;350,2,IF(ДАННЫЕ!$BF527&gt;=200,3,IF(ДАННЫЕ!$BF527&gt;=100,4,IF(ДАННЫЕ!$BF527&gt;=50,5,IF(ДАННЫЕ!$BF527&lt;50,6,0))))))&amp;"AR"&amp;IF(DATEDIF(ДАННЫЕ!$BX527,ДАННЫЕ!$F$1,"y")&gt;1,1,0)&amp;"VG"&amp;IF(ДАННЫЕ!$BH527="0",1,0)&amp;"o"&amp;IF(T527+ДАННЫЕ!$AF527+ДАННЫЕ!$AG527+ДАННЫЕ!$AH527+ДАННЫЕ!$AI527+ДАННЫЕ!$AJ527+ДАННЫЕ!$AP527+ДАННЫЕ!$AQ527+ДАННЫЕ!$AR527+ДАННЫЕ!$AU527+ДАННЫЕ!$AW527+ДАННЫЕ!$AS527+ДАННЫЕ!$AT527&gt;0,1,0)&amp;"x"&amp;ДАННЫЕ!$AG527&amp;"p"&amp;IF(ДАННЫЕ!$BY527&gt;0,1,0)&amp;"v"&amp;IF(ДАННЫЕ!$BZ527&gt;0,1,0)&amp;"n"&amp;ДАННЫЕ!$CA527&amp;"t"&amp;ДАННЫЕ!$AY527&amp;"k"&amp;ДАННЫЕ!$CB527&amp;"q"&amp;ДАННЫЕ!$CC527&amp;"w"&amp;ДАННЫЕ!$CD527&amp;"e"&amp;ДАННЫЕ!$CE527&amp;"m"&amp;ДАННЫЕ!$CF527&amp;"c"&amp;ДАННЫЕ!$CG527&amp;"z"&amp;ДАННЫЕ!$CH527&amp;"d"&amp;IF(H527=4,1,0)&amp;"s"&amp;IF(ДАННЫЕ!$J527=1,0,1)&amp;"u"&amp;IF(ДАННЫЕ!$CJ527&gt;0,1,0)</f>
        <v>g0cf0a06AR1VG0o0xp0v0ntkqwemczd0s1u0</v>
      </c>
      <c r="O527" s="28" t="str">
        <f>ДАННЫЕ!$I527&amp;"g"&amp;B527&amp;A527&amp;"f"&amp;P527&amp;"c"&amp;IF(ДАННЫЕ!$U527&gt;0,1,0)&amp;"s"&amp;IF(ДАННЫЕ!$Q527&gt;0,IF(YEAR(ДАННЫЕ!$F$1)=YEAR(ДАННЫЕ!$Q527),IF(MONTH(ДАННЫЕ!$F$1)=MONTH(ДАННЫЕ!$Q527),111,11),1),0)&amp;"i"&amp;IF(ДАННЫЕ!$R527+ДАННЫЕ!$S527+ДАННЫЕ!$T527=0,0,1)&amp;"h"&amp;IF(ДАННЫЕ!$P527&gt;0,1,0)&amp;"p"&amp;IF(ДАННЫЕ!$CI527&gt;0,IF(YEAR(ДАННЫЕ!$F$1)=YEAR(ДАННЫЕ!$CI527),IF(MONTH(ДАННЫЕ!$F$1)=MONTH(ДАННЫЕ!$CI527),111,11),1),0)&amp;"d"&amp;IF(ДАННЫЕ!$CJ527&gt;0,IF(YEAR(ДАННЫЕ!$F$1)=YEAR(ДАННЫЕ!$CJ527),IF(MONTH(ДАННЫЕ!$F$1)=MONTH(ДАННЫЕ!$CJ527),111,11),1),0)&amp;"o"&amp;IF(ДАННЫЕ!$CK527&gt;0,IF(MONTH(ДАННЫЕ!$F$1)=MONTH(ДАННЫЕ!$CK527),111,11),0)&amp;"v"&amp;IF(ДАННЫЕ!$BE527&gt;0,IF(MONTH(ДАННЫЕ!$F$1)=MONTH(ДАННЫЕ!$BE527),111,11),0)</f>
        <v>g00f0c0s0i0h0p0d0o0v0</v>
      </c>
      <c r="P527" s="15">
        <f t="shared" si="26"/>
        <v>0</v>
      </c>
      <c r="Q527" s="15">
        <f>IF(ДАННЫЕ!$F$1&gt;ДАННЫЕ!$N527,IF(YEAR(ДАННЫЕ!$F$1)=YEAR(ДАННЫЕ!M527),1,0),0)</f>
        <v>0</v>
      </c>
      <c r="R527" s="15">
        <f>IF(ДАННЫЕ!$F$1&gt;ДАННЫЕ!$N527,IF(YEAR(ДАННЫЕ!$F$1)=YEAR(ДАННЫЕ!N527),1,0),0)</f>
        <v>0</v>
      </c>
      <c r="S527" s="15">
        <f>IF(ДАННЫЕ!$AA527="2А",1,IF(ДАННЫЕ!$AA527="2Б",2,IF(ДАННЫЕ!$AA527="2В",3,IF(ДАННЫЕ!$AA527=3,4,IF(ДАННЫЕ!$AA527="4А",5,IF(ДАННЫЕ!$AA527="4Б",6,IF(ДАННЫЕ!$AA527="4В",7,IF(ДАННЫЕ!$AA527=5,8,0))))))))</f>
        <v>0</v>
      </c>
      <c r="T527" s="15">
        <f>IF(OR(ДАННЫЕ!$AC527=2,ДАННЫЕ!$AD527=2,ДАННЫЕ!$AE527=2),2,IF(OR(ДАННЫЕ!$AC527=1,ДАННЫЕ!$AD527=1,ДАННЫЕ!$AE527=1),1,0))</f>
        <v>0</v>
      </c>
    </row>
    <row r="528" spans="1:20" ht="15" customHeight="1" x14ac:dyDescent="0.2">
      <c r="A528" s="78">
        <f>IF(B528&gt;0,IF(MONTH(ДАННЫЕ!$F$1)=MONTH(ДАННЫЕ!$B528),1,0),0)</f>
        <v>0</v>
      </c>
      <c r="B528" s="14">
        <f>IF(ДАННЫЕ!$B528&gt;0,IF(YEAR(ДАННЫЕ!$F$1)=YEAR(ДАННЫЕ!$B528),1,0),0)</f>
        <v>0</v>
      </c>
      <c r="C528" s="14">
        <f>IF(ДАННЫЕ!$CM528&gt;0,IF(YEAR(ДАННЫЕ!$F$1)=YEAR(ДАННЫЕ!$CM528),1,0),0)</f>
        <v>0</v>
      </c>
      <c r="D528" s="14">
        <f>IF(ДАННЫЕ!$CJ528&gt;0,IF(ДАННЫЕ!$CL528&gt;ДАННЫЕ!$F$1,1,IF(ДАННЫЕ!$CL528&gt;0,0,1)),0)</f>
        <v>0</v>
      </c>
      <c r="E528" s="43" t="str">
        <f ca="1">IF(ДАННЫЕ!$F$1&gt;0,IF(ДАННЫЕ!$G528&gt;0,DATEDIF(ДАННЫЕ!$G528,ДАННЫЕ!$F$1,"y"),""),IF(ДАННЫЕ!$G528&gt;0,DATEDIF(ДАННЫЕ!$G528,TODAY(),"y"),""))</f>
        <v/>
      </c>
      <c r="F528" s="43" t="str">
        <f xml:space="preserve"> IF(ДАННЫЕ!$F528="М",IF(E528&gt;=18,IF(E528&lt;60,1,""),""),"")&amp;IF(ДАННЫЕ!$F528="Ж",IF(E528&gt;=18,IF(E528&lt;55,1,""),""),"")</f>
        <v/>
      </c>
      <c r="G528" s="43" t="str">
        <f xml:space="preserve"> IF(ДАННЫЕ!$F528="М",IF(E528&gt;=60,2,""),"")&amp;IF(ДАННЫЕ!$F528="Ж",IF(E528&gt;=55,2,""),"")</f>
        <v/>
      </c>
      <c r="H528" s="43" t="str">
        <f t="shared" ca="1" si="24"/>
        <v/>
      </c>
      <c r="I528" s="43" t="str">
        <f t="shared" ca="1" si="25"/>
        <v>03</v>
      </c>
      <c r="J528" s="28" t="str">
        <f ca="1">ДАННЫЕ!$F528&amp;H528&amp;I528&amp;ДАННЫЕ!$I528&amp;"m"&amp;IF(ДАННЫЕ!$I528&gt;0,IF(ДАННЫЕ!$J528&gt;0,0,1),"")&amp;"f"&amp;IF(ДАННЫЕ!$R528&gt;0,IF(YEAR(ДАННЫЕ!$F$1)=YEAR(ДАННЫЕ!$R528),1,0),0)&amp;"z"&amp;ДАННЫЕ!$R528&amp;"p"&amp;ДАННЫЕ!$S528&amp;"i"&amp;ДАННЫЕ!$T528&amp;"h"&amp;ДАННЫЕ!$K528&amp;"be"&amp;ДАННЫЕ!$BI528&amp;"CD"&amp;IF(ДАННЫЕ!BF528&gt;500,4,IF(ДАННЫЕ!BF528&gt;350,3,IF(ДАННЫЕ!BF528&gt;200,2,IF(ДАННЫЕ!BF528&gt;0,1,0))))&amp;"g"&amp;B528&amp;"d"&amp;H528&amp;"l"&amp;ДАННЫЕ!AT528&amp;"a"&amp;ДАННЫЕ!$V528&amp;"v"&amp;R528&amp;"k"&amp;ДАННЫЕ!$U528&amp;"s"&amp;ДАННЫЕ!$Y528&amp;"t"&amp;ДАННЫЕ!$X528&amp;"b"&amp;IF(ДАННЫЕ!$Q528&gt;1,1,0)&amp;"PP"&amp;ДАННЫЕ!Z528&amp;"c"&amp;S528&amp;"x"&amp;IF(ДАННЫЕ!$BY528&gt;0,IF(YEAR(ДАННЫЕ!$F$1)=YEAR(ДАННЫЕ!$BY528),1,0),0)&amp;"n"&amp;IF(ДАННЫЕ!$BZ528&gt;0,IF(YEAR(ДАННЫЕ!$F$1)=YEAR(ДАННЫЕ!$BZ528),1,0),0)&amp;"u"&amp;D528&amp;"z"&amp;IF(ДАННЫЕ!$CL528&gt;0,IF(YEAR(ДАННЫЕ!$F$1)&gt;YEAR(ДАННЫЕ!$CL528),11,12),0)</f>
        <v>03mf0zpihbeCD0g0dlav0kstb0PPc0x0n0u0z0</v>
      </c>
      <c r="K528" s="28" t="str">
        <f ca="1">ДАННЫЕ!$I528&amp;"x"&amp;B528&amp;"w"&amp;IF(T528+ДАННЫЕ!AD528+ДАННЫЕ!AE528+ДАННЫЕ!AF528+ДАННЫЕ!AG528+ДАННЫЕ!AH528+ДАННЫЕ!$AL528+ДАННЫЕ!AI528+ДАННЫЕ!AJ528+ДАННЫЕ!AK528+ДАННЫЕ!AP528+ДАННЫЕ!AQ528+ДАННЫЕ!AR528+ДАННЫЕ!$AM528+ДАННЫЕ!$AN528+ДАННЫЕ!AS528+ДАННЫЕ!AT528&gt;0,1,0)&amp;IF(OR(T528=2,ДАННЫЕ!AD528=2,ДАННЫЕ!AE528=2,ДАННЫЕ!AF528=2,ДАННЫЕ!AG528=2,ДАННЫЕ!AH528=2,ДАННЫЕ!$AL528=2,ДАННЫЕ!AI528=2,ДАННЫЕ!AJ528=2,ДАННЫЕ!AK528=2,ДАННЫЕ!AP528=2,ДАННЫЕ!AQ528=2,ДАННЫЕ!AR528=2,ДАННЫЕ!$AM528=2,ДАННЫЕ!$AN528=2,ДАННЫЕ!AS528=2,ДАННЫЕ!AT528=2),2,0)&amp;"t"&amp;IF(T528&gt;0,"1"&amp;T528,"00")&amp;"f"&amp;IF(ДАННЫЕ!$AC528,"1"&amp;ДАННЫЕ!$AC528,"00")&amp;"b"&amp;IF(ДАННЫЕ!$AD528,"1"&amp;ДАННЫЕ!$AD528,"00")&amp;"g"&amp;IF(ДАННЫЕ!$AF528,"1"&amp;ДАННЫЕ!$AF528,"00")&amp;"c"&amp;IF(ДАННЫЕ!$AG528,"1"&amp;ДАННЫЕ!$AG528,"00")&amp;"i"&amp;IF(ДАННЫЕ!$AH528,"1"&amp;ДАННЫЕ!$AH528,"00")&amp;"r"&amp;IF(ДАННЫЕ!$AL528,"1"&amp;ДАННЫЕ!$AL528,"00")&amp;"m"&amp;IF(ДАННЫЕ!$AI528,"1"&amp;ДАННЫЕ!$AI528,"00")&amp;"hS"&amp;IF(ДАННЫЕ!$AJ528,"1"&amp;ДАННЫЕ!$AJ528,"00")&amp;"hZ"&amp;IF(ДАННЫЕ!$AK528,"1"&amp;ДАННЫЕ!$AK528,"00")&amp;"p"&amp;IF(ДАННЫЕ!$AP528,"1"&amp;ДАННЫЕ!$AP528,"00")&amp;"k"&amp;IF(ДАННЫЕ!$AQ528,"1"&amp;ДАННЫЕ!$AQ528,"00")&amp;"z"&amp;IF(ДАННЫЕ!$AR528,"1"&amp;ДАННЫЕ!$AR528,"00")&amp;"j"&amp;IF(ДАННЫЕ!$AM528,"1"&amp;ДАННЫЕ!$AM528,"00")&amp;"n"&amp;IF(ДАННЫЕ!$AN528,"1"&amp;ДАННЫЕ!$AN528,"00")&amp;"E"&amp;ДАННЫЕ!BI528&amp;"L"&amp;ДАННЫЕ!AO528&amp;"h"&amp;IF(ДАННЫЕ!$AU528&gt;0,1,0)&amp;"v"&amp;IF(ДАННЫЕ!$AW528&gt;0,1,0)&amp;"a"&amp;IF(ДАННЫЕ!$AS528,"1"&amp;ДАННЫЕ!$AS528,"00")&amp;"s"&amp;IF(ДАННЫЕ!$AT528,"1"&amp;ДАННЫЕ!$AT528,"00")&amp;"u"&amp;IF(ДАННЫЕ!$CJ528&gt;0,1,0)&amp;"y"&amp;B528&amp;"d"&amp;H528&amp;"e"&amp;F528&amp;G528</f>
        <v>x0w00t00f00b00g00c00i00r00m00hS00hZ00p00k00z00j00n00ELh0v0a00s00u0y0de</v>
      </c>
      <c r="L528" s="28" t="str">
        <f ca="1">ДАННЫЕ!$I528&amp;"VN"&amp;IF(ДАННЫЕ!AW528&gt;0,11,10)&amp;"CD"&amp;IF(ДАННЫЕ!BF528&gt;500,16,IF(ДАННЫЕ!BF528&gt;350,15,IF(ДАННЫЕ!BF528&gt;=200,14,IF(ДАННЫЕ!BF528&gt;=100,13,IF(ДАННЫЕ!BF528&gt;=50,12,IF(ДАННЫЕ!BF528&gt;0,11,10))))))&amp;"AR"&amp;IF(ДАННЫЕ!BX528&gt;0,1,0)&amp;"GD"&amp;B528&amp;"VV"&amp;IF(E528&gt;=5,IF(E528&lt;18,1,0),0)</f>
        <v>VN10CD10AR0GD0VV0</v>
      </c>
      <c r="M528" s="28" t="str">
        <f>ДАННЫЕ!$I528&amp;"b"&amp;ДАННЫЕ!$BI528&amp;"r"&amp;ДАННЫЕ!$BJ528&amp;"CD"&amp;IF(ДАННЫЕ!BF528&gt;0,IF(ДАННЫЕ!BF528&lt;200,1,IF(ДАННЫЕ!BF528&lt;350,2,3)),0)&amp;"h"&amp;IF(ДАННЫЕ!$BK528+ДАННЫЕ!$BL528+ДАННЫЕ!$BM528&gt;0,1,0)&amp;"x"&amp;ДАННЫЕ!$BK528&amp;"y"&amp;ДАННЫЕ!$BL528&amp;"z"&amp;ДАННЫЕ!$BM528&amp;"c"&amp;IF(ДАННЫЕ!$BK528+ДАННЫЕ!$BL528+ДАННЫЕ!$BM528=3,1,0)&amp;"a"&amp;IF(ДАННЫЕ!$BQ528+ДАННЫЕ!$BR528&gt;0,1,0)&amp;"d"&amp;ДАННЫЕ!$BQ528&amp;"v"&amp;ДАННЫЕ!$BR528&amp;"p"&amp;ДАННЫЕ!$BS528&amp;"n"&amp;ДАННЫЕ!$BU528&amp;"t"&amp;ДАННЫЕ!$BV528&amp;"o"&amp;ДАННЫЕ!$BT528&amp;"l"&amp;IF(ДАННЫЕ!$BN528&gt;0,1,0)&amp;ДАННЫЕ!$BN528&amp;"g"&amp;ДАННЫЕ!$BO528&amp;"s"&amp;ДАННЫЕ!$BP528&amp;"DZ"&amp;IF(ДАННЫЕ!B528-ДАННЫЕ!G528 &lt; 60,IF(ДАННЫЕ!B528-ДАННЫЕ!G528 &gt;= 0,1,0),0)&amp;"u"&amp;IF(ДАННЫЕ!$CJ528&gt;0,1,0)</f>
        <v>brCD0h0xyzc0a0dvpntol0gsDZ1u0</v>
      </c>
      <c r="N528" s="28" t="str">
        <f ca="1">ДАННЫЕ!$F528&amp;ДАННЫЕ!$I528&amp;"g"&amp;B528&amp;"cf"&amp;D528&amp;"a"&amp;IF(ДАННЫЕ!$BX528&gt;0,1,0)&amp;IF(ДАННЫЕ!$BF528&gt;500,1,IF(ДАННЫЕ!$BF528&gt;350,2,IF(ДАННЫЕ!$BF528&gt;=200,3,IF(ДАННЫЕ!$BF528&gt;=100,4,IF(ДАННЫЕ!$BF528&gt;=50,5,IF(ДАННЫЕ!$BF528&lt;50,6,0))))))&amp;"AR"&amp;IF(DATEDIF(ДАННЫЕ!$BX528,ДАННЫЕ!$F$1,"y")&gt;1,1,0)&amp;"VG"&amp;IF(ДАННЫЕ!$BH528="0",1,0)&amp;"o"&amp;IF(T528+ДАННЫЕ!$AF528+ДАННЫЕ!$AG528+ДАННЫЕ!$AH528+ДАННЫЕ!$AI528+ДАННЫЕ!$AJ528+ДАННЫЕ!$AP528+ДАННЫЕ!$AQ528+ДАННЫЕ!$AR528+ДАННЫЕ!$AU528+ДАННЫЕ!$AW528+ДАННЫЕ!$AS528+ДАННЫЕ!$AT528&gt;0,1,0)&amp;"x"&amp;ДАННЫЕ!$AG528&amp;"p"&amp;IF(ДАННЫЕ!$BY528&gt;0,1,0)&amp;"v"&amp;IF(ДАННЫЕ!$BZ528&gt;0,1,0)&amp;"n"&amp;ДАННЫЕ!$CA528&amp;"t"&amp;ДАННЫЕ!$AY528&amp;"k"&amp;ДАННЫЕ!$CB528&amp;"q"&amp;ДАННЫЕ!$CC528&amp;"w"&amp;ДАННЫЕ!$CD528&amp;"e"&amp;ДАННЫЕ!$CE528&amp;"m"&amp;ДАННЫЕ!$CF528&amp;"c"&amp;ДАННЫЕ!$CG528&amp;"z"&amp;ДАННЫЕ!$CH528&amp;"d"&amp;IF(H528=4,1,0)&amp;"s"&amp;IF(ДАННЫЕ!$J528=1,0,1)&amp;"u"&amp;IF(ДАННЫЕ!$CJ528&gt;0,1,0)</f>
        <v>g0cf0a06AR1VG0o0xp0v0ntkqwemczd0s1u0</v>
      </c>
      <c r="O528" s="28" t="str">
        <f>ДАННЫЕ!$I528&amp;"g"&amp;B528&amp;A528&amp;"f"&amp;P528&amp;"c"&amp;IF(ДАННЫЕ!$U528&gt;0,1,0)&amp;"s"&amp;IF(ДАННЫЕ!$Q528&gt;0,IF(YEAR(ДАННЫЕ!$F$1)=YEAR(ДАННЫЕ!$Q528),IF(MONTH(ДАННЫЕ!$F$1)=MONTH(ДАННЫЕ!$Q528),111,11),1),0)&amp;"i"&amp;IF(ДАННЫЕ!$R528+ДАННЫЕ!$S528+ДАННЫЕ!$T528=0,0,1)&amp;"h"&amp;IF(ДАННЫЕ!$P528&gt;0,1,0)&amp;"p"&amp;IF(ДАННЫЕ!$CI528&gt;0,IF(YEAR(ДАННЫЕ!$F$1)=YEAR(ДАННЫЕ!$CI528),IF(MONTH(ДАННЫЕ!$F$1)=MONTH(ДАННЫЕ!$CI528),111,11),1),0)&amp;"d"&amp;IF(ДАННЫЕ!$CJ528&gt;0,IF(YEAR(ДАННЫЕ!$F$1)=YEAR(ДАННЫЕ!$CJ528),IF(MONTH(ДАННЫЕ!$F$1)=MONTH(ДАННЫЕ!$CJ528),111,11),1),0)&amp;"o"&amp;IF(ДАННЫЕ!$CK528&gt;0,IF(MONTH(ДАННЫЕ!$F$1)=MONTH(ДАННЫЕ!$CK528),111,11),0)&amp;"v"&amp;IF(ДАННЫЕ!$BE528&gt;0,IF(MONTH(ДАННЫЕ!$F$1)=MONTH(ДАННЫЕ!$BE528),111,11),0)</f>
        <v>g00f0c0s0i0h0p0d0o0v0</v>
      </c>
      <c r="P528" s="15">
        <f t="shared" si="26"/>
        <v>0</v>
      </c>
      <c r="Q528" s="15">
        <f>IF(ДАННЫЕ!$F$1&gt;ДАННЫЕ!$N528,IF(YEAR(ДАННЫЕ!$F$1)=YEAR(ДАННЫЕ!M528),1,0),0)</f>
        <v>0</v>
      </c>
      <c r="R528" s="15">
        <f>IF(ДАННЫЕ!$F$1&gt;ДАННЫЕ!$N528,IF(YEAR(ДАННЫЕ!$F$1)=YEAR(ДАННЫЕ!N528),1,0),0)</f>
        <v>0</v>
      </c>
      <c r="S528" s="15">
        <f>IF(ДАННЫЕ!$AA528="2А",1,IF(ДАННЫЕ!$AA528="2Б",2,IF(ДАННЫЕ!$AA528="2В",3,IF(ДАННЫЕ!$AA528=3,4,IF(ДАННЫЕ!$AA528="4А",5,IF(ДАННЫЕ!$AA528="4Б",6,IF(ДАННЫЕ!$AA528="4В",7,IF(ДАННЫЕ!$AA528=5,8,0))))))))</f>
        <v>0</v>
      </c>
      <c r="T528" s="15">
        <f>IF(OR(ДАННЫЕ!$AC528=2,ДАННЫЕ!$AD528=2,ДАННЫЕ!$AE528=2),2,IF(OR(ДАННЫЕ!$AC528=1,ДАННЫЕ!$AD528=1,ДАННЫЕ!$AE528=1),1,0))</f>
        <v>0</v>
      </c>
    </row>
    <row r="529" spans="1:20" ht="15" customHeight="1" x14ac:dyDescent="0.2">
      <c r="A529" s="78">
        <f>IF(B529&gt;0,IF(MONTH(ДАННЫЕ!$F$1)=MONTH(ДАННЫЕ!$B529),1,0),0)</f>
        <v>0</v>
      </c>
      <c r="B529" s="14">
        <f>IF(ДАННЫЕ!$B529&gt;0,IF(YEAR(ДАННЫЕ!$F$1)=YEAR(ДАННЫЕ!$B529),1,0),0)</f>
        <v>0</v>
      </c>
      <c r="C529" s="14">
        <f>IF(ДАННЫЕ!$CM529&gt;0,IF(YEAR(ДАННЫЕ!$F$1)=YEAR(ДАННЫЕ!$CM529),1,0),0)</f>
        <v>0</v>
      </c>
      <c r="D529" s="14">
        <f>IF(ДАННЫЕ!$CJ529&gt;0,IF(ДАННЫЕ!$CL529&gt;ДАННЫЕ!$F$1,1,IF(ДАННЫЕ!$CL529&gt;0,0,1)),0)</f>
        <v>0</v>
      </c>
      <c r="E529" s="43" t="str">
        <f ca="1">IF(ДАННЫЕ!$F$1&gt;0,IF(ДАННЫЕ!$G529&gt;0,DATEDIF(ДАННЫЕ!$G529,ДАННЫЕ!$F$1,"y"),""),IF(ДАННЫЕ!$G529&gt;0,DATEDIF(ДАННЫЕ!$G529,TODAY(),"y"),""))</f>
        <v/>
      </c>
      <c r="F529" s="43" t="str">
        <f xml:space="preserve"> IF(ДАННЫЕ!$F529="М",IF(E529&gt;=18,IF(E529&lt;60,1,""),""),"")&amp;IF(ДАННЫЕ!$F529="Ж",IF(E529&gt;=18,IF(E529&lt;55,1,""),""),"")</f>
        <v/>
      </c>
      <c r="G529" s="43" t="str">
        <f xml:space="preserve"> IF(ДАННЫЕ!$F529="М",IF(E529&gt;=60,2,""),"")&amp;IF(ДАННЫЕ!$F529="Ж",IF(E529&gt;=55,2,""),"")</f>
        <v/>
      </c>
      <c r="H529" s="43" t="str">
        <f t="shared" ca="1" si="24"/>
        <v/>
      </c>
      <c r="I529" s="43" t="str">
        <f t="shared" ca="1" si="25"/>
        <v>03</v>
      </c>
      <c r="J529" s="28" t="str">
        <f ca="1">ДАННЫЕ!$F529&amp;H529&amp;I529&amp;ДАННЫЕ!$I529&amp;"m"&amp;IF(ДАННЫЕ!$I529&gt;0,IF(ДАННЫЕ!$J529&gt;0,0,1),"")&amp;"f"&amp;IF(ДАННЫЕ!$R529&gt;0,IF(YEAR(ДАННЫЕ!$F$1)=YEAR(ДАННЫЕ!$R529),1,0),0)&amp;"z"&amp;ДАННЫЕ!$R529&amp;"p"&amp;ДАННЫЕ!$S529&amp;"i"&amp;ДАННЫЕ!$T529&amp;"h"&amp;ДАННЫЕ!$K529&amp;"be"&amp;ДАННЫЕ!$BI529&amp;"CD"&amp;IF(ДАННЫЕ!BF529&gt;500,4,IF(ДАННЫЕ!BF529&gt;350,3,IF(ДАННЫЕ!BF529&gt;200,2,IF(ДАННЫЕ!BF529&gt;0,1,0))))&amp;"g"&amp;B529&amp;"d"&amp;H529&amp;"l"&amp;ДАННЫЕ!AT529&amp;"a"&amp;ДАННЫЕ!$V529&amp;"v"&amp;R529&amp;"k"&amp;ДАННЫЕ!$U529&amp;"s"&amp;ДАННЫЕ!$Y529&amp;"t"&amp;ДАННЫЕ!$X529&amp;"b"&amp;IF(ДАННЫЕ!$Q529&gt;1,1,0)&amp;"PP"&amp;ДАННЫЕ!Z529&amp;"c"&amp;S529&amp;"x"&amp;IF(ДАННЫЕ!$BY529&gt;0,IF(YEAR(ДАННЫЕ!$F$1)=YEAR(ДАННЫЕ!$BY529),1,0),0)&amp;"n"&amp;IF(ДАННЫЕ!$BZ529&gt;0,IF(YEAR(ДАННЫЕ!$F$1)=YEAR(ДАННЫЕ!$BZ529),1,0),0)&amp;"u"&amp;D529&amp;"z"&amp;IF(ДАННЫЕ!$CL529&gt;0,IF(YEAR(ДАННЫЕ!$F$1)&gt;YEAR(ДАННЫЕ!$CL529),11,12),0)</f>
        <v>03mf0zpihbeCD0g0dlav0kstb0PPc0x0n0u0z0</v>
      </c>
      <c r="K529" s="28" t="str">
        <f ca="1">ДАННЫЕ!$I529&amp;"x"&amp;B529&amp;"w"&amp;IF(T529+ДАННЫЕ!AD529+ДАННЫЕ!AE529+ДАННЫЕ!AF529+ДАННЫЕ!AG529+ДАННЫЕ!AH529+ДАННЫЕ!$AL529+ДАННЫЕ!AI529+ДАННЫЕ!AJ529+ДАННЫЕ!AK529+ДАННЫЕ!AP529+ДАННЫЕ!AQ529+ДАННЫЕ!AR529+ДАННЫЕ!$AM529+ДАННЫЕ!$AN529+ДАННЫЕ!AS529+ДАННЫЕ!AT529&gt;0,1,0)&amp;IF(OR(T529=2,ДАННЫЕ!AD529=2,ДАННЫЕ!AE529=2,ДАННЫЕ!AF529=2,ДАННЫЕ!AG529=2,ДАННЫЕ!AH529=2,ДАННЫЕ!$AL529=2,ДАННЫЕ!AI529=2,ДАННЫЕ!AJ529=2,ДАННЫЕ!AK529=2,ДАННЫЕ!AP529=2,ДАННЫЕ!AQ529=2,ДАННЫЕ!AR529=2,ДАННЫЕ!$AM529=2,ДАННЫЕ!$AN529=2,ДАННЫЕ!AS529=2,ДАННЫЕ!AT529=2),2,0)&amp;"t"&amp;IF(T529&gt;0,"1"&amp;T529,"00")&amp;"f"&amp;IF(ДАННЫЕ!$AC529,"1"&amp;ДАННЫЕ!$AC529,"00")&amp;"b"&amp;IF(ДАННЫЕ!$AD529,"1"&amp;ДАННЫЕ!$AD529,"00")&amp;"g"&amp;IF(ДАННЫЕ!$AF529,"1"&amp;ДАННЫЕ!$AF529,"00")&amp;"c"&amp;IF(ДАННЫЕ!$AG529,"1"&amp;ДАННЫЕ!$AG529,"00")&amp;"i"&amp;IF(ДАННЫЕ!$AH529,"1"&amp;ДАННЫЕ!$AH529,"00")&amp;"r"&amp;IF(ДАННЫЕ!$AL529,"1"&amp;ДАННЫЕ!$AL529,"00")&amp;"m"&amp;IF(ДАННЫЕ!$AI529,"1"&amp;ДАННЫЕ!$AI529,"00")&amp;"hS"&amp;IF(ДАННЫЕ!$AJ529,"1"&amp;ДАННЫЕ!$AJ529,"00")&amp;"hZ"&amp;IF(ДАННЫЕ!$AK529,"1"&amp;ДАННЫЕ!$AK529,"00")&amp;"p"&amp;IF(ДАННЫЕ!$AP529,"1"&amp;ДАННЫЕ!$AP529,"00")&amp;"k"&amp;IF(ДАННЫЕ!$AQ529,"1"&amp;ДАННЫЕ!$AQ529,"00")&amp;"z"&amp;IF(ДАННЫЕ!$AR529,"1"&amp;ДАННЫЕ!$AR529,"00")&amp;"j"&amp;IF(ДАННЫЕ!$AM529,"1"&amp;ДАННЫЕ!$AM529,"00")&amp;"n"&amp;IF(ДАННЫЕ!$AN529,"1"&amp;ДАННЫЕ!$AN529,"00")&amp;"E"&amp;ДАННЫЕ!BI529&amp;"L"&amp;ДАННЫЕ!AO529&amp;"h"&amp;IF(ДАННЫЕ!$AU529&gt;0,1,0)&amp;"v"&amp;IF(ДАННЫЕ!$AW529&gt;0,1,0)&amp;"a"&amp;IF(ДАННЫЕ!$AS529,"1"&amp;ДАННЫЕ!$AS529,"00")&amp;"s"&amp;IF(ДАННЫЕ!$AT529,"1"&amp;ДАННЫЕ!$AT529,"00")&amp;"u"&amp;IF(ДАННЫЕ!$CJ529&gt;0,1,0)&amp;"y"&amp;B529&amp;"d"&amp;H529&amp;"e"&amp;F529&amp;G529</f>
        <v>x0w00t00f00b00g00c00i00r00m00hS00hZ00p00k00z00j00n00ELh0v0a00s00u0y0de</v>
      </c>
      <c r="L529" s="28" t="str">
        <f ca="1">ДАННЫЕ!$I529&amp;"VN"&amp;IF(ДАННЫЕ!AW529&gt;0,11,10)&amp;"CD"&amp;IF(ДАННЫЕ!BF529&gt;500,16,IF(ДАННЫЕ!BF529&gt;350,15,IF(ДАННЫЕ!BF529&gt;=200,14,IF(ДАННЫЕ!BF529&gt;=100,13,IF(ДАННЫЕ!BF529&gt;=50,12,IF(ДАННЫЕ!BF529&gt;0,11,10))))))&amp;"AR"&amp;IF(ДАННЫЕ!BX529&gt;0,1,0)&amp;"GD"&amp;B529&amp;"VV"&amp;IF(E529&gt;=5,IF(E529&lt;18,1,0),0)</f>
        <v>VN10CD10AR0GD0VV0</v>
      </c>
      <c r="M529" s="28" t="str">
        <f>ДАННЫЕ!$I529&amp;"b"&amp;ДАННЫЕ!$BI529&amp;"r"&amp;ДАННЫЕ!$BJ529&amp;"CD"&amp;IF(ДАННЫЕ!BF529&gt;0,IF(ДАННЫЕ!BF529&lt;200,1,IF(ДАННЫЕ!BF529&lt;350,2,3)),0)&amp;"h"&amp;IF(ДАННЫЕ!$BK529+ДАННЫЕ!$BL529+ДАННЫЕ!$BM529&gt;0,1,0)&amp;"x"&amp;ДАННЫЕ!$BK529&amp;"y"&amp;ДАННЫЕ!$BL529&amp;"z"&amp;ДАННЫЕ!$BM529&amp;"c"&amp;IF(ДАННЫЕ!$BK529+ДАННЫЕ!$BL529+ДАННЫЕ!$BM529=3,1,0)&amp;"a"&amp;IF(ДАННЫЕ!$BQ529+ДАННЫЕ!$BR529&gt;0,1,0)&amp;"d"&amp;ДАННЫЕ!$BQ529&amp;"v"&amp;ДАННЫЕ!$BR529&amp;"p"&amp;ДАННЫЕ!$BS529&amp;"n"&amp;ДАННЫЕ!$BU529&amp;"t"&amp;ДАННЫЕ!$BV529&amp;"o"&amp;ДАННЫЕ!$BT529&amp;"l"&amp;IF(ДАННЫЕ!$BN529&gt;0,1,0)&amp;ДАННЫЕ!$BN529&amp;"g"&amp;ДАННЫЕ!$BO529&amp;"s"&amp;ДАННЫЕ!$BP529&amp;"DZ"&amp;IF(ДАННЫЕ!B529-ДАННЫЕ!G529 &lt; 60,IF(ДАННЫЕ!B529-ДАННЫЕ!G529 &gt;= 0,1,0),0)&amp;"u"&amp;IF(ДАННЫЕ!$CJ529&gt;0,1,0)</f>
        <v>brCD0h0xyzc0a0dvpntol0gsDZ1u0</v>
      </c>
      <c r="N529" s="28" t="str">
        <f ca="1">ДАННЫЕ!$F529&amp;ДАННЫЕ!$I529&amp;"g"&amp;B529&amp;"cf"&amp;D529&amp;"a"&amp;IF(ДАННЫЕ!$BX529&gt;0,1,0)&amp;IF(ДАННЫЕ!$BF529&gt;500,1,IF(ДАННЫЕ!$BF529&gt;350,2,IF(ДАННЫЕ!$BF529&gt;=200,3,IF(ДАННЫЕ!$BF529&gt;=100,4,IF(ДАННЫЕ!$BF529&gt;=50,5,IF(ДАННЫЕ!$BF529&lt;50,6,0))))))&amp;"AR"&amp;IF(DATEDIF(ДАННЫЕ!$BX529,ДАННЫЕ!$F$1,"y")&gt;1,1,0)&amp;"VG"&amp;IF(ДАННЫЕ!$BH529="0",1,0)&amp;"o"&amp;IF(T529+ДАННЫЕ!$AF529+ДАННЫЕ!$AG529+ДАННЫЕ!$AH529+ДАННЫЕ!$AI529+ДАННЫЕ!$AJ529+ДАННЫЕ!$AP529+ДАННЫЕ!$AQ529+ДАННЫЕ!$AR529+ДАННЫЕ!$AU529+ДАННЫЕ!$AW529+ДАННЫЕ!$AS529+ДАННЫЕ!$AT529&gt;0,1,0)&amp;"x"&amp;ДАННЫЕ!$AG529&amp;"p"&amp;IF(ДАННЫЕ!$BY529&gt;0,1,0)&amp;"v"&amp;IF(ДАННЫЕ!$BZ529&gt;0,1,0)&amp;"n"&amp;ДАННЫЕ!$CA529&amp;"t"&amp;ДАННЫЕ!$AY529&amp;"k"&amp;ДАННЫЕ!$CB529&amp;"q"&amp;ДАННЫЕ!$CC529&amp;"w"&amp;ДАННЫЕ!$CD529&amp;"e"&amp;ДАННЫЕ!$CE529&amp;"m"&amp;ДАННЫЕ!$CF529&amp;"c"&amp;ДАННЫЕ!$CG529&amp;"z"&amp;ДАННЫЕ!$CH529&amp;"d"&amp;IF(H529=4,1,0)&amp;"s"&amp;IF(ДАННЫЕ!$J529=1,0,1)&amp;"u"&amp;IF(ДАННЫЕ!$CJ529&gt;0,1,0)</f>
        <v>g0cf0a06AR1VG0o0xp0v0ntkqwemczd0s1u0</v>
      </c>
      <c r="O529" s="28" t="str">
        <f>ДАННЫЕ!$I529&amp;"g"&amp;B529&amp;A529&amp;"f"&amp;P529&amp;"c"&amp;IF(ДАННЫЕ!$U529&gt;0,1,0)&amp;"s"&amp;IF(ДАННЫЕ!$Q529&gt;0,IF(YEAR(ДАННЫЕ!$F$1)=YEAR(ДАННЫЕ!$Q529),IF(MONTH(ДАННЫЕ!$F$1)=MONTH(ДАННЫЕ!$Q529),111,11),1),0)&amp;"i"&amp;IF(ДАННЫЕ!$R529+ДАННЫЕ!$S529+ДАННЫЕ!$T529=0,0,1)&amp;"h"&amp;IF(ДАННЫЕ!$P529&gt;0,1,0)&amp;"p"&amp;IF(ДАННЫЕ!$CI529&gt;0,IF(YEAR(ДАННЫЕ!$F$1)=YEAR(ДАННЫЕ!$CI529),IF(MONTH(ДАННЫЕ!$F$1)=MONTH(ДАННЫЕ!$CI529),111,11),1),0)&amp;"d"&amp;IF(ДАННЫЕ!$CJ529&gt;0,IF(YEAR(ДАННЫЕ!$F$1)=YEAR(ДАННЫЕ!$CJ529),IF(MONTH(ДАННЫЕ!$F$1)=MONTH(ДАННЫЕ!$CJ529),111,11),1),0)&amp;"o"&amp;IF(ДАННЫЕ!$CK529&gt;0,IF(MONTH(ДАННЫЕ!$F$1)=MONTH(ДАННЫЕ!$CK529),111,11),0)&amp;"v"&amp;IF(ДАННЫЕ!$BE529&gt;0,IF(MONTH(ДАННЫЕ!$F$1)=MONTH(ДАННЫЕ!$BE529),111,11),0)</f>
        <v>g00f0c0s0i0h0p0d0o0v0</v>
      </c>
      <c r="P529" s="15">
        <f t="shared" si="26"/>
        <v>0</v>
      </c>
      <c r="Q529" s="15">
        <f>IF(ДАННЫЕ!$F$1&gt;ДАННЫЕ!$N529,IF(YEAR(ДАННЫЕ!$F$1)=YEAR(ДАННЫЕ!M529),1,0),0)</f>
        <v>0</v>
      </c>
      <c r="R529" s="15">
        <f>IF(ДАННЫЕ!$F$1&gt;ДАННЫЕ!$N529,IF(YEAR(ДАННЫЕ!$F$1)=YEAR(ДАННЫЕ!N529),1,0),0)</f>
        <v>0</v>
      </c>
      <c r="S529" s="15">
        <f>IF(ДАННЫЕ!$AA529="2А",1,IF(ДАННЫЕ!$AA529="2Б",2,IF(ДАННЫЕ!$AA529="2В",3,IF(ДАННЫЕ!$AA529=3,4,IF(ДАННЫЕ!$AA529="4А",5,IF(ДАННЫЕ!$AA529="4Б",6,IF(ДАННЫЕ!$AA529="4В",7,IF(ДАННЫЕ!$AA529=5,8,0))))))))</f>
        <v>0</v>
      </c>
      <c r="T529" s="15">
        <f>IF(OR(ДАННЫЕ!$AC529=2,ДАННЫЕ!$AD529=2,ДАННЫЕ!$AE529=2),2,IF(OR(ДАННЫЕ!$AC529=1,ДАННЫЕ!$AD529=1,ДАННЫЕ!$AE529=1),1,0))</f>
        <v>0</v>
      </c>
    </row>
    <row r="530" spans="1:20" ht="15" customHeight="1" x14ac:dyDescent="0.2">
      <c r="A530" s="78">
        <f>IF(B530&gt;0,IF(MONTH(ДАННЫЕ!$F$1)=MONTH(ДАННЫЕ!$B530),1,0),0)</f>
        <v>0</v>
      </c>
      <c r="B530" s="14">
        <f>IF(ДАННЫЕ!$B530&gt;0,IF(YEAR(ДАННЫЕ!$F$1)=YEAR(ДАННЫЕ!$B530),1,0),0)</f>
        <v>0</v>
      </c>
      <c r="C530" s="14">
        <f>IF(ДАННЫЕ!$CM530&gt;0,IF(YEAR(ДАННЫЕ!$F$1)=YEAR(ДАННЫЕ!$CM530),1,0),0)</f>
        <v>0</v>
      </c>
      <c r="D530" s="14">
        <f>IF(ДАННЫЕ!$CJ530&gt;0,IF(ДАННЫЕ!$CL530&gt;ДАННЫЕ!$F$1,1,IF(ДАННЫЕ!$CL530&gt;0,0,1)),0)</f>
        <v>0</v>
      </c>
      <c r="E530" s="43" t="str">
        <f ca="1">IF(ДАННЫЕ!$F$1&gt;0,IF(ДАННЫЕ!$G530&gt;0,DATEDIF(ДАННЫЕ!$G530,ДАННЫЕ!$F$1,"y"),""),IF(ДАННЫЕ!$G530&gt;0,DATEDIF(ДАННЫЕ!$G530,TODAY(),"y"),""))</f>
        <v/>
      </c>
      <c r="F530" s="43" t="str">
        <f xml:space="preserve"> IF(ДАННЫЕ!$F530="М",IF(E530&gt;=18,IF(E530&lt;60,1,""),""),"")&amp;IF(ДАННЫЕ!$F530="Ж",IF(E530&gt;=18,IF(E530&lt;55,1,""),""),"")</f>
        <v/>
      </c>
      <c r="G530" s="43" t="str">
        <f xml:space="preserve"> IF(ДАННЫЕ!$F530="М",IF(E530&gt;=60,2,""),"")&amp;IF(ДАННЫЕ!$F530="Ж",IF(E530&gt;=55,2,""),"")</f>
        <v/>
      </c>
      <c r="H530" s="43" t="str">
        <f t="shared" ca="1" si="24"/>
        <v/>
      </c>
      <c r="I530" s="43" t="str">
        <f t="shared" ca="1" si="25"/>
        <v>03</v>
      </c>
      <c r="J530" s="28" t="str">
        <f ca="1">ДАННЫЕ!$F530&amp;H530&amp;I530&amp;ДАННЫЕ!$I530&amp;"m"&amp;IF(ДАННЫЕ!$I530&gt;0,IF(ДАННЫЕ!$J530&gt;0,0,1),"")&amp;"f"&amp;IF(ДАННЫЕ!$R530&gt;0,IF(YEAR(ДАННЫЕ!$F$1)=YEAR(ДАННЫЕ!$R530),1,0),0)&amp;"z"&amp;ДАННЫЕ!$R530&amp;"p"&amp;ДАННЫЕ!$S530&amp;"i"&amp;ДАННЫЕ!$T530&amp;"h"&amp;ДАННЫЕ!$K530&amp;"be"&amp;ДАННЫЕ!$BI530&amp;"CD"&amp;IF(ДАННЫЕ!BF530&gt;500,4,IF(ДАННЫЕ!BF530&gt;350,3,IF(ДАННЫЕ!BF530&gt;200,2,IF(ДАННЫЕ!BF530&gt;0,1,0))))&amp;"g"&amp;B530&amp;"d"&amp;H530&amp;"l"&amp;ДАННЫЕ!AT530&amp;"a"&amp;ДАННЫЕ!$V530&amp;"v"&amp;R530&amp;"k"&amp;ДАННЫЕ!$U530&amp;"s"&amp;ДАННЫЕ!$Y530&amp;"t"&amp;ДАННЫЕ!$X530&amp;"b"&amp;IF(ДАННЫЕ!$Q530&gt;1,1,0)&amp;"PP"&amp;ДАННЫЕ!Z530&amp;"c"&amp;S530&amp;"x"&amp;IF(ДАННЫЕ!$BY530&gt;0,IF(YEAR(ДАННЫЕ!$F$1)=YEAR(ДАННЫЕ!$BY530),1,0),0)&amp;"n"&amp;IF(ДАННЫЕ!$BZ530&gt;0,IF(YEAR(ДАННЫЕ!$F$1)=YEAR(ДАННЫЕ!$BZ530),1,0),0)&amp;"u"&amp;D530&amp;"z"&amp;IF(ДАННЫЕ!$CL530&gt;0,IF(YEAR(ДАННЫЕ!$F$1)&gt;YEAR(ДАННЫЕ!$CL530),11,12),0)</f>
        <v>03mf0zpihbeCD0g0dlav0kstb0PPc0x0n0u0z0</v>
      </c>
      <c r="K530" s="28" t="str">
        <f ca="1">ДАННЫЕ!$I530&amp;"x"&amp;B530&amp;"w"&amp;IF(T530+ДАННЫЕ!AD530+ДАННЫЕ!AE530+ДАННЫЕ!AF530+ДАННЫЕ!AG530+ДАННЫЕ!AH530+ДАННЫЕ!$AL530+ДАННЫЕ!AI530+ДАННЫЕ!AJ530+ДАННЫЕ!AK530+ДАННЫЕ!AP530+ДАННЫЕ!AQ530+ДАННЫЕ!AR530+ДАННЫЕ!$AM530+ДАННЫЕ!$AN530+ДАННЫЕ!AS530+ДАННЫЕ!AT530&gt;0,1,0)&amp;IF(OR(T530=2,ДАННЫЕ!AD530=2,ДАННЫЕ!AE530=2,ДАННЫЕ!AF530=2,ДАННЫЕ!AG530=2,ДАННЫЕ!AH530=2,ДАННЫЕ!$AL530=2,ДАННЫЕ!AI530=2,ДАННЫЕ!AJ530=2,ДАННЫЕ!AK530=2,ДАННЫЕ!AP530=2,ДАННЫЕ!AQ530=2,ДАННЫЕ!AR530=2,ДАННЫЕ!$AM530=2,ДАННЫЕ!$AN530=2,ДАННЫЕ!AS530=2,ДАННЫЕ!AT530=2),2,0)&amp;"t"&amp;IF(T530&gt;0,"1"&amp;T530,"00")&amp;"f"&amp;IF(ДАННЫЕ!$AC530,"1"&amp;ДАННЫЕ!$AC530,"00")&amp;"b"&amp;IF(ДАННЫЕ!$AD530,"1"&amp;ДАННЫЕ!$AD530,"00")&amp;"g"&amp;IF(ДАННЫЕ!$AF530,"1"&amp;ДАННЫЕ!$AF530,"00")&amp;"c"&amp;IF(ДАННЫЕ!$AG530,"1"&amp;ДАННЫЕ!$AG530,"00")&amp;"i"&amp;IF(ДАННЫЕ!$AH530,"1"&amp;ДАННЫЕ!$AH530,"00")&amp;"r"&amp;IF(ДАННЫЕ!$AL530,"1"&amp;ДАННЫЕ!$AL530,"00")&amp;"m"&amp;IF(ДАННЫЕ!$AI530,"1"&amp;ДАННЫЕ!$AI530,"00")&amp;"hS"&amp;IF(ДАННЫЕ!$AJ530,"1"&amp;ДАННЫЕ!$AJ530,"00")&amp;"hZ"&amp;IF(ДАННЫЕ!$AK530,"1"&amp;ДАННЫЕ!$AK530,"00")&amp;"p"&amp;IF(ДАННЫЕ!$AP530,"1"&amp;ДАННЫЕ!$AP530,"00")&amp;"k"&amp;IF(ДАННЫЕ!$AQ530,"1"&amp;ДАННЫЕ!$AQ530,"00")&amp;"z"&amp;IF(ДАННЫЕ!$AR530,"1"&amp;ДАННЫЕ!$AR530,"00")&amp;"j"&amp;IF(ДАННЫЕ!$AM530,"1"&amp;ДАННЫЕ!$AM530,"00")&amp;"n"&amp;IF(ДАННЫЕ!$AN530,"1"&amp;ДАННЫЕ!$AN530,"00")&amp;"E"&amp;ДАННЫЕ!BI530&amp;"L"&amp;ДАННЫЕ!AO530&amp;"h"&amp;IF(ДАННЫЕ!$AU530&gt;0,1,0)&amp;"v"&amp;IF(ДАННЫЕ!$AW530&gt;0,1,0)&amp;"a"&amp;IF(ДАННЫЕ!$AS530,"1"&amp;ДАННЫЕ!$AS530,"00")&amp;"s"&amp;IF(ДАННЫЕ!$AT530,"1"&amp;ДАННЫЕ!$AT530,"00")&amp;"u"&amp;IF(ДАННЫЕ!$CJ530&gt;0,1,0)&amp;"y"&amp;B530&amp;"d"&amp;H530&amp;"e"&amp;F530&amp;G530</f>
        <v>x0w00t00f00b00g00c00i00r00m00hS00hZ00p00k00z00j00n00ELh0v0a00s00u0y0de</v>
      </c>
      <c r="L530" s="28" t="str">
        <f ca="1">ДАННЫЕ!$I530&amp;"VN"&amp;IF(ДАННЫЕ!AW530&gt;0,11,10)&amp;"CD"&amp;IF(ДАННЫЕ!BF530&gt;500,16,IF(ДАННЫЕ!BF530&gt;350,15,IF(ДАННЫЕ!BF530&gt;=200,14,IF(ДАННЫЕ!BF530&gt;=100,13,IF(ДАННЫЕ!BF530&gt;=50,12,IF(ДАННЫЕ!BF530&gt;0,11,10))))))&amp;"AR"&amp;IF(ДАННЫЕ!BX530&gt;0,1,0)&amp;"GD"&amp;B530&amp;"VV"&amp;IF(E530&gt;=5,IF(E530&lt;18,1,0),0)</f>
        <v>VN10CD10AR0GD0VV0</v>
      </c>
      <c r="M530" s="28" t="str">
        <f>ДАННЫЕ!$I530&amp;"b"&amp;ДАННЫЕ!$BI530&amp;"r"&amp;ДАННЫЕ!$BJ530&amp;"CD"&amp;IF(ДАННЫЕ!BF530&gt;0,IF(ДАННЫЕ!BF530&lt;200,1,IF(ДАННЫЕ!BF530&lt;350,2,3)),0)&amp;"h"&amp;IF(ДАННЫЕ!$BK530+ДАННЫЕ!$BL530+ДАННЫЕ!$BM530&gt;0,1,0)&amp;"x"&amp;ДАННЫЕ!$BK530&amp;"y"&amp;ДАННЫЕ!$BL530&amp;"z"&amp;ДАННЫЕ!$BM530&amp;"c"&amp;IF(ДАННЫЕ!$BK530+ДАННЫЕ!$BL530+ДАННЫЕ!$BM530=3,1,0)&amp;"a"&amp;IF(ДАННЫЕ!$BQ530+ДАННЫЕ!$BR530&gt;0,1,0)&amp;"d"&amp;ДАННЫЕ!$BQ530&amp;"v"&amp;ДАННЫЕ!$BR530&amp;"p"&amp;ДАННЫЕ!$BS530&amp;"n"&amp;ДАННЫЕ!$BU530&amp;"t"&amp;ДАННЫЕ!$BV530&amp;"o"&amp;ДАННЫЕ!$BT530&amp;"l"&amp;IF(ДАННЫЕ!$BN530&gt;0,1,0)&amp;ДАННЫЕ!$BN530&amp;"g"&amp;ДАННЫЕ!$BO530&amp;"s"&amp;ДАННЫЕ!$BP530&amp;"DZ"&amp;IF(ДАННЫЕ!B530-ДАННЫЕ!G530 &lt; 60,IF(ДАННЫЕ!B530-ДАННЫЕ!G530 &gt;= 0,1,0),0)&amp;"u"&amp;IF(ДАННЫЕ!$CJ530&gt;0,1,0)</f>
        <v>brCD0h0xyzc0a0dvpntol0gsDZ1u0</v>
      </c>
      <c r="N530" s="28" t="str">
        <f ca="1">ДАННЫЕ!$F530&amp;ДАННЫЕ!$I530&amp;"g"&amp;B530&amp;"cf"&amp;D530&amp;"a"&amp;IF(ДАННЫЕ!$BX530&gt;0,1,0)&amp;IF(ДАННЫЕ!$BF530&gt;500,1,IF(ДАННЫЕ!$BF530&gt;350,2,IF(ДАННЫЕ!$BF530&gt;=200,3,IF(ДАННЫЕ!$BF530&gt;=100,4,IF(ДАННЫЕ!$BF530&gt;=50,5,IF(ДАННЫЕ!$BF530&lt;50,6,0))))))&amp;"AR"&amp;IF(DATEDIF(ДАННЫЕ!$BX530,ДАННЫЕ!$F$1,"y")&gt;1,1,0)&amp;"VG"&amp;IF(ДАННЫЕ!$BH530="0",1,0)&amp;"o"&amp;IF(T530+ДАННЫЕ!$AF530+ДАННЫЕ!$AG530+ДАННЫЕ!$AH530+ДАННЫЕ!$AI530+ДАННЫЕ!$AJ530+ДАННЫЕ!$AP530+ДАННЫЕ!$AQ530+ДАННЫЕ!$AR530+ДАННЫЕ!$AU530+ДАННЫЕ!$AW530+ДАННЫЕ!$AS530+ДАННЫЕ!$AT530&gt;0,1,0)&amp;"x"&amp;ДАННЫЕ!$AG530&amp;"p"&amp;IF(ДАННЫЕ!$BY530&gt;0,1,0)&amp;"v"&amp;IF(ДАННЫЕ!$BZ530&gt;0,1,0)&amp;"n"&amp;ДАННЫЕ!$CA530&amp;"t"&amp;ДАННЫЕ!$AY530&amp;"k"&amp;ДАННЫЕ!$CB530&amp;"q"&amp;ДАННЫЕ!$CC530&amp;"w"&amp;ДАННЫЕ!$CD530&amp;"e"&amp;ДАННЫЕ!$CE530&amp;"m"&amp;ДАННЫЕ!$CF530&amp;"c"&amp;ДАННЫЕ!$CG530&amp;"z"&amp;ДАННЫЕ!$CH530&amp;"d"&amp;IF(H530=4,1,0)&amp;"s"&amp;IF(ДАННЫЕ!$J530=1,0,1)&amp;"u"&amp;IF(ДАННЫЕ!$CJ530&gt;0,1,0)</f>
        <v>g0cf0a06AR1VG0o0xp0v0ntkqwemczd0s1u0</v>
      </c>
      <c r="O530" s="28" t="str">
        <f>ДАННЫЕ!$I530&amp;"g"&amp;B530&amp;A530&amp;"f"&amp;P530&amp;"c"&amp;IF(ДАННЫЕ!$U530&gt;0,1,0)&amp;"s"&amp;IF(ДАННЫЕ!$Q530&gt;0,IF(YEAR(ДАННЫЕ!$F$1)=YEAR(ДАННЫЕ!$Q530),IF(MONTH(ДАННЫЕ!$F$1)=MONTH(ДАННЫЕ!$Q530),111,11),1),0)&amp;"i"&amp;IF(ДАННЫЕ!$R530+ДАННЫЕ!$S530+ДАННЫЕ!$T530=0,0,1)&amp;"h"&amp;IF(ДАННЫЕ!$P530&gt;0,1,0)&amp;"p"&amp;IF(ДАННЫЕ!$CI530&gt;0,IF(YEAR(ДАННЫЕ!$F$1)=YEAR(ДАННЫЕ!$CI530),IF(MONTH(ДАННЫЕ!$F$1)=MONTH(ДАННЫЕ!$CI530),111,11),1),0)&amp;"d"&amp;IF(ДАННЫЕ!$CJ530&gt;0,IF(YEAR(ДАННЫЕ!$F$1)=YEAR(ДАННЫЕ!$CJ530),IF(MONTH(ДАННЫЕ!$F$1)=MONTH(ДАННЫЕ!$CJ530),111,11),1),0)&amp;"o"&amp;IF(ДАННЫЕ!$CK530&gt;0,IF(MONTH(ДАННЫЕ!$F$1)=MONTH(ДАННЫЕ!$CK530),111,11),0)&amp;"v"&amp;IF(ДАННЫЕ!$BE530&gt;0,IF(MONTH(ДАННЫЕ!$F$1)=MONTH(ДАННЫЕ!$BE530),111,11),0)</f>
        <v>g00f0c0s0i0h0p0d0o0v0</v>
      </c>
      <c r="P530" s="15">
        <f t="shared" si="26"/>
        <v>0</v>
      </c>
      <c r="Q530" s="15">
        <f>IF(ДАННЫЕ!$F$1&gt;ДАННЫЕ!$N530,IF(YEAR(ДАННЫЕ!$F$1)=YEAR(ДАННЫЕ!M530),1,0),0)</f>
        <v>0</v>
      </c>
      <c r="R530" s="15">
        <f>IF(ДАННЫЕ!$F$1&gt;ДАННЫЕ!$N530,IF(YEAR(ДАННЫЕ!$F$1)=YEAR(ДАННЫЕ!N530),1,0),0)</f>
        <v>0</v>
      </c>
      <c r="S530" s="15">
        <f>IF(ДАННЫЕ!$AA530="2А",1,IF(ДАННЫЕ!$AA530="2Б",2,IF(ДАННЫЕ!$AA530="2В",3,IF(ДАННЫЕ!$AA530=3,4,IF(ДАННЫЕ!$AA530="4А",5,IF(ДАННЫЕ!$AA530="4Б",6,IF(ДАННЫЕ!$AA530="4В",7,IF(ДАННЫЕ!$AA530=5,8,0))))))))</f>
        <v>0</v>
      </c>
      <c r="T530" s="15">
        <f>IF(OR(ДАННЫЕ!$AC530=2,ДАННЫЕ!$AD530=2,ДАННЫЕ!$AE530=2),2,IF(OR(ДАННЫЕ!$AC530=1,ДАННЫЕ!$AD530=1,ДАННЫЕ!$AE530=1),1,0))</f>
        <v>0</v>
      </c>
    </row>
    <row r="531" spans="1:20" ht="15" customHeight="1" x14ac:dyDescent="0.2">
      <c r="A531" s="78">
        <f>IF(B531&gt;0,IF(MONTH(ДАННЫЕ!$F$1)=MONTH(ДАННЫЕ!$B531),1,0),0)</f>
        <v>0</v>
      </c>
      <c r="B531" s="14">
        <f>IF(ДАННЫЕ!$B531&gt;0,IF(YEAR(ДАННЫЕ!$F$1)=YEAR(ДАННЫЕ!$B531),1,0),0)</f>
        <v>0</v>
      </c>
      <c r="C531" s="14">
        <f>IF(ДАННЫЕ!$CM531&gt;0,IF(YEAR(ДАННЫЕ!$F$1)=YEAR(ДАННЫЕ!$CM531),1,0),0)</f>
        <v>0</v>
      </c>
      <c r="D531" s="14">
        <f>IF(ДАННЫЕ!$CJ531&gt;0,IF(ДАННЫЕ!$CL531&gt;ДАННЫЕ!$F$1,1,IF(ДАННЫЕ!$CL531&gt;0,0,1)),0)</f>
        <v>0</v>
      </c>
      <c r="E531" s="43" t="str">
        <f ca="1">IF(ДАННЫЕ!$F$1&gt;0,IF(ДАННЫЕ!$G531&gt;0,DATEDIF(ДАННЫЕ!$G531,ДАННЫЕ!$F$1,"y"),""),IF(ДАННЫЕ!$G531&gt;0,DATEDIF(ДАННЫЕ!$G531,TODAY(),"y"),""))</f>
        <v/>
      </c>
      <c r="F531" s="43" t="str">
        <f xml:space="preserve"> IF(ДАННЫЕ!$F531="М",IF(E531&gt;=18,IF(E531&lt;60,1,""),""),"")&amp;IF(ДАННЫЕ!$F531="Ж",IF(E531&gt;=18,IF(E531&lt;55,1,""),""),"")</f>
        <v/>
      </c>
      <c r="G531" s="43" t="str">
        <f xml:space="preserve"> IF(ДАННЫЕ!$F531="М",IF(E531&gt;=60,2,""),"")&amp;IF(ДАННЫЕ!$F531="Ж",IF(E531&gt;=55,2,""),"")</f>
        <v/>
      </c>
      <c r="H531" s="43" t="str">
        <f t="shared" ca="1" si="24"/>
        <v/>
      </c>
      <c r="I531" s="43" t="str">
        <f t="shared" ca="1" si="25"/>
        <v>03</v>
      </c>
      <c r="J531" s="28" t="str">
        <f ca="1">ДАННЫЕ!$F531&amp;H531&amp;I531&amp;ДАННЫЕ!$I531&amp;"m"&amp;IF(ДАННЫЕ!$I531&gt;0,IF(ДАННЫЕ!$J531&gt;0,0,1),"")&amp;"f"&amp;IF(ДАННЫЕ!$R531&gt;0,IF(YEAR(ДАННЫЕ!$F$1)=YEAR(ДАННЫЕ!$R531),1,0),0)&amp;"z"&amp;ДАННЫЕ!$R531&amp;"p"&amp;ДАННЫЕ!$S531&amp;"i"&amp;ДАННЫЕ!$T531&amp;"h"&amp;ДАННЫЕ!$K531&amp;"be"&amp;ДАННЫЕ!$BI531&amp;"CD"&amp;IF(ДАННЫЕ!BF531&gt;500,4,IF(ДАННЫЕ!BF531&gt;350,3,IF(ДАННЫЕ!BF531&gt;200,2,IF(ДАННЫЕ!BF531&gt;0,1,0))))&amp;"g"&amp;B531&amp;"d"&amp;H531&amp;"l"&amp;ДАННЫЕ!AT531&amp;"a"&amp;ДАННЫЕ!$V531&amp;"v"&amp;R531&amp;"k"&amp;ДАННЫЕ!$U531&amp;"s"&amp;ДАННЫЕ!$Y531&amp;"t"&amp;ДАННЫЕ!$X531&amp;"b"&amp;IF(ДАННЫЕ!$Q531&gt;1,1,0)&amp;"PP"&amp;ДАННЫЕ!Z531&amp;"c"&amp;S531&amp;"x"&amp;IF(ДАННЫЕ!$BY531&gt;0,IF(YEAR(ДАННЫЕ!$F$1)=YEAR(ДАННЫЕ!$BY531),1,0),0)&amp;"n"&amp;IF(ДАННЫЕ!$BZ531&gt;0,IF(YEAR(ДАННЫЕ!$F$1)=YEAR(ДАННЫЕ!$BZ531),1,0),0)&amp;"u"&amp;D531&amp;"z"&amp;IF(ДАННЫЕ!$CL531&gt;0,IF(YEAR(ДАННЫЕ!$F$1)&gt;YEAR(ДАННЫЕ!$CL531),11,12),0)</f>
        <v>03mf0zpihbeCD0g0dlav0kstb0PPc0x0n0u0z0</v>
      </c>
      <c r="K531" s="28" t="str">
        <f ca="1">ДАННЫЕ!$I531&amp;"x"&amp;B531&amp;"w"&amp;IF(T531+ДАННЫЕ!AD531+ДАННЫЕ!AE531+ДАННЫЕ!AF531+ДАННЫЕ!AG531+ДАННЫЕ!AH531+ДАННЫЕ!$AL531+ДАННЫЕ!AI531+ДАННЫЕ!AJ531+ДАННЫЕ!AK531+ДАННЫЕ!AP531+ДАННЫЕ!AQ531+ДАННЫЕ!AR531+ДАННЫЕ!$AM531+ДАННЫЕ!$AN531+ДАННЫЕ!AS531+ДАННЫЕ!AT531&gt;0,1,0)&amp;IF(OR(T531=2,ДАННЫЕ!AD531=2,ДАННЫЕ!AE531=2,ДАННЫЕ!AF531=2,ДАННЫЕ!AG531=2,ДАННЫЕ!AH531=2,ДАННЫЕ!$AL531=2,ДАННЫЕ!AI531=2,ДАННЫЕ!AJ531=2,ДАННЫЕ!AK531=2,ДАННЫЕ!AP531=2,ДАННЫЕ!AQ531=2,ДАННЫЕ!AR531=2,ДАННЫЕ!$AM531=2,ДАННЫЕ!$AN531=2,ДАННЫЕ!AS531=2,ДАННЫЕ!AT531=2),2,0)&amp;"t"&amp;IF(T531&gt;0,"1"&amp;T531,"00")&amp;"f"&amp;IF(ДАННЫЕ!$AC531,"1"&amp;ДАННЫЕ!$AC531,"00")&amp;"b"&amp;IF(ДАННЫЕ!$AD531,"1"&amp;ДАННЫЕ!$AD531,"00")&amp;"g"&amp;IF(ДАННЫЕ!$AF531,"1"&amp;ДАННЫЕ!$AF531,"00")&amp;"c"&amp;IF(ДАННЫЕ!$AG531,"1"&amp;ДАННЫЕ!$AG531,"00")&amp;"i"&amp;IF(ДАННЫЕ!$AH531,"1"&amp;ДАННЫЕ!$AH531,"00")&amp;"r"&amp;IF(ДАННЫЕ!$AL531,"1"&amp;ДАННЫЕ!$AL531,"00")&amp;"m"&amp;IF(ДАННЫЕ!$AI531,"1"&amp;ДАННЫЕ!$AI531,"00")&amp;"hS"&amp;IF(ДАННЫЕ!$AJ531,"1"&amp;ДАННЫЕ!$AJ531,"00")&amp;"hZ"&amp;IF(ДАННЫЕ!$AK531,"1"&amp;ДАННЫЕ!$AK531,"00")&amp;"p"&amp;IF(ДАННЫЕ!$AP531,"1"&amp;ДАННЫЕ!$AP531,"00")&amp;"k"&amp;IF(ДАННЫЕ!$AQ531,"1"&amp;ДАННЫЕ!$AQ531,"00")&amp;"z"&amp;IF(ДАННЫЕ!$AR531,"1"&amp;ДАННЫЕ!$AR531,"00")&amp;"j"&amp;IF(ДАННЫЕ!$AM531,"1"&amp;ДАННЫЕ!$AM531,"00")&amp;"n"&amp;IF(ДАННЫЕ!$AN531,"1"&amp;ДАННЫЕ!$AN531,"00")&amp;"E"&amp;ДАННЫЕ!BI531&amp;"L"&amp;ДАННЫЕ!AO531&amp;"h"&amp;IF(ДАННЫЕ!$AU531&gt;0,1,0)&amp;"v"&amp;IF(ДАННЫЕ!$AW531&gt;0,1,0)&amp;"a"&amp;IF(ДАННЫЕ!$AS531,"1"&amp;ДАННЫЕ!$AS531,"00")&amp;"s"&amp;IF(ДАННЫЕ!$AT531,"1"&amp;ДАННЫЕ!$AT531,"00")&amp;"u"&amp;IF(ДАННЫЕ!$CJ531&gt;0,1,0)&amp;"y"&amp;B531&amp;"d"&amp;H531&amp;"e"&amp;F531&amp;G531</f>
        <v>x0w00t00f00b00g00c00i00r00m00hS00hZ00p00k00z00j00n00ELh0v0a00s00u0y0de</v>
      </c>
      <c r="L531" s="28" t="str">
        <f ca="1">ДАННЫЕ!$I531&amp;"VN"&amp;IF(ДАННЫЕ!AW531&gt;0,11,10)&amp;"CD"&amp;IF(ДАННЫЕ!BF531&gt;500,16,IF(ДАННЫЕ!BF531&gt;350,15,IF(ДАННЫЕ!BF531&gt;=200,14,IF(ДАННЫЕ!BF531&gt;=100,13,IF(ДАННЫЕ!BF531&gt;=50,12,IF(ДАННЫЕ!BF531&gt;0,11,10))))))&amp;"AR"&amp;IF(ДАННЫЕ!BX531&gt;0,1,0)&amp;"GD"&amp;B531&amp;"VV"&amp;IF(E531&gt;=5,IF(E531&lt;18,1,0),0)</f>
        <v>VN10CD10AR0GD0VV0</v>
      </c>
      <c r="M531" s="28" t="str">
        <f>ДАННЫЕ!$I531&amp;"b"&amp;ДАННЫЕ!$BI531&amp;"r"&amp;ДАННЫЕ!$BJ531&amp;"CD"&amp;IF(ДАННЫЕ!BF531&gt;0,IF(ДАННЫЕ!BF531&lt;200,1,IF(ДАННЫЕ!BF531&lt;350,2,3)),0)&amp;"h"&amp;IF(ДАННЫЕ!$BK531+ДАННЫЕ!$BL531+ДАННЫЕ!$BM531&gt;0,1,0)&amp;"x"&amp;ДАННЫЕ!$BK531&amp;"y"&amp;ДАННЫЕ!$BL531&amp;"z"&amp;ДАННЫЕ!$BM531&amp;"c"&amp;IF(ДАННЫЕ!$BK531+ДАННЫЕ!$BL531+ДАННЫЕ!$BM531=3,1,0)&amp;"a"&amp;IF(ДАННЫЕ!$BQ531+ДАННЫЕ!$BR531&gt;0,1,0)&amp;"d"&amp;ДАННЫЕ!$BQ531&amp;"v"&amp;ДАННЫЕ!$BR531&amp;"p"&amp;ДАННЫЕ!$BS531&amp;"n"&amp;ДАННЫЕ!$BU531&amp;"t"&amp;ДАННЫЕ!$BV531&amp;"o"&amp;ДАННЫЕ!$BT531&amp;"l"&amp;IF(ДАННЫЕ!$BN531&gt;0,1,0)&amp;ДАННЫЕ!$BN531&amp;"g"&amp;ДАННЫЕ!$BO531&amp;"s"&amp;ДАННЫЕ!$BP531&amp;"DZ"&amp;IF(ДАННЫЕ!B531-ДАННЫЕ!G531 &lt; 60,IF(ДАННЫЕ!B531-ДАННЫЕ!G531 &gt;= 0,1,0),0)&amp;"u"&amp;IF(ДАННЫЕ!$CJ531&gt;0,1,0)</f>
        <v>brCD0h0xyzc0a0dvpntol0gsDZ1u0</v>
      </c>
      <c r="N531" s="28" t="str">
        <f ca="1">ДАННЫЕ!$F531&amp;ДАННЫЕ!$I531&amp;"g"&amp;B531&amp;"cf"&amp;D531&amp;"a"&amp;IF(ДАННЫЕ!$BX531&gt;0,1,0)&amp;IF(ДАННЫЕ!$BF531&gt;500,1,IF(ДАННЫЕ!$BF531&gt;350,2,IF(ДАННЫЕ!$BF531&gt;=200,3,IF(ДАННЫЕ!$BF531&gt;=100,4,IF(ДАННЫЕ!$BF531&gt;=50,5,IF(ДАННЫЕ!$BF531&lt;50,6,0))))))&amp;"AR"&amp;IF(DATEDIF(ДАННЫЕ!$BX531,ДАННЫЕ!$F$1,"y")&gt;1,1,0)&amp;"VG"&amp;IF(ДАННЫЕ!$BH531="0",1,0)&amp;"o"&amp;IF(T531+ДАННЫЕ!$AF531+ДАННЫЕ!$AG531+ДАННЫЕ!$AH531+ДАННЫЕ!$AI531+ДАННЫЕ!$AJ531+ДАННЫЕ!$AP531+ДАННЫЕ!$AQ531+ДАННЫЕ!$AR531+ДАННЫЕ!$AU531+ДАННЫЕ!$AW531+ДАННЫЕ!$AS531+ДАННЫЕ!$AT531&gt;0,1,0)&amp;"x"&amp;ДАННЫЕ!$AG531&amp;"p"&amp;IF(ДАННЫЕ!$BY531&gt;0,1,0)&amp;"v"&amp;IF(ДАННЫЕ!$BZ531&gt;0,1,0)&amp;"n"&amp;ДАННЫЕ!$CA531&amp;"t"&amp;ДАННЫЕ!$AY531&amp;"k"&amp;ДАННЫЕ!$CB531&amp;"q"&amp;ДАННЫЕ!$CC531&amp;"w"&amp;ДАННЫЕ!$CD531&amp;"e"&amp;ДАННЫЕ!$CE531&amp;"m"&amp;ДАННЫЕ!$CF531&amp;"c"&amp;ДАННЫЕ!$CG531&amp;"z"&amp;ДАННЫЕ!$CH531&amp;"d"&amp;IF(H531=4,1,0)&amp;"s"&amp;IF(ДАННЫЕ!$J531=1,0,1)&amp;"u"&amp;IF(ДАННЫЕ!$CJ531&gt;0,1,0)</f>
        <v>g0cf0a06AR1VG0o0xp0v0ntkqwemczd0s1u0</v>
      </c>
      <c r="O531" s="28" t="str">
        <f>ДАННЫЕ!$I531&amp;"g"&amp;B531&amp;A531&amp;"f"&amp;P531&amp;"c"&amp;IF(ДАННЫЕ!$U531&gt;0,1,0)&amp;"s"&amp;IF(ДАННЫЕ!$Q531&gt;0,IF(YEAR(ДАННЫЕ!$F$1)=YEAR(ДАННЫЕ!$Q531),IF(MONTH(ДАННЫЕ!$F$1)=MONTH(ДАННЫЕ!$Q531),111,11),1),0)&amp;"i"&amp;IF(ДАННЫЕ!$R531+ДАННЫЕ!$S531+ДАННЫЕ!$T531=0,0,1)&amp;"h"&amp;IF(ДАННЫЕ!$P531&gt;0,1,0)&amp;"p"&amp;IF(ДАННЫЕ!$CI531&gt;0,IF(YEAR(ДАННЫЕ!$F$1)=YEAR(ДАННЫЕ!$CI531),IF(MONTH(ДАННЫЕ!$F$1)=MONTH(ДАННЫЕ!$CI531),111,11),1),0)&amp;"d"&amp;IF(ДАННЫЕ!$CJ531&gt;0,IF(YEAR(ДАННЫЕ!$F$1)=YEAR(ДАННЫЕ!$CJ531),IF(MONTH(ДАННЫЕ!$F$1)=MONTH(ДАННЫЕ!$CJ531),111,11),1),0)&amp;"o"&amp;IF(ДАННЫЕ!$CK531&gt;0,IF(MONTH(ДАННЫЕ!$F$1)=MONTH(ДАННЫЕ!$CK531),111,11),0)&amp;"v"&amp;IF(ДАННЫЕ!$BE531&gt;0,IF(MONTH(ДАННЫЕ!$F$1)=MONTH(ДАННЫЕ!$BE531),111,11),0)</f>
        <v>g00f0c0s0i0h0p0d0o0v0</v>
      </c>
      <c r="P531" s="15">
        <f t="shared" si="26"/>
        <v>0</v>
      </c>
      <c r="Q531" s="15">
        <f>IF(ДАННЫЕ!$F$1&gt;ДАННЫЕ!$N531,IF(YEAR(ДАННЫЕ!$F$1)=YEAR(ДАННЫЕ!M531),1,0),0)</f>
        <v>0</v>
      </c>
      <c r="R531" s="15">
        <f>IF(ДАННЫЕ!$F$1&gt;ДАННЫЕ!$N531,IF(YEAR(ДАННЫЕ!$F$1)=YEAR(ДАННЫЕ!N531),1,0),0)</f>
        <v>0</v>
      </c>
      <c r="S531" s="15">
        <f>IF(ДАННЫЕ!$AA531="2А",1,IF(ДАННЫЕ!$AA531="2Б",2,IF(ДАННЫЕ!$AA531="2В",3,IF(ДАННЫЕ!$AA531=3,4,IF(ДАННЫЕ!$AA531="4А",5,IF(ДАННЫЕ!$AA531="4Б",6,IF(ДАННЫЕ!$AA531="4В",7,IF(ДАННЫЕ!$AA531=5,8,0))))))))</f>
        <v>0</v>
      </c>
      <c r="T531" s="15">
        <f>IF(OR(ДАННЫЕ!$AC531=2,ДАННЫЕ!$AD531=2,ДАННЫЕ!$AE531=2),2,IF(OR(ДАННЫЕ!$AC531=1,ДАННЫЕ!$AD531=1,ДАННЫЕ!$AE531=1),1,0))</f>
        <v>0</v>
      </c>
    </row>
    <row r="532" spans="1:20" ht="15" customHeight="1" x14ac:dyDescent="0.2">
      <c r="A532" s="78">
        <f>IF(B532&gt;0,IF(MONTH(ДАННЫЕ!$F$1)=MONTH(ДАННЫЕ!$B532),1,0),0)</f>
        <v>0</v>
      </c>
      <c r="B532" s="14">
        <f>IF(ДАННЫЕ!$B532&gt;0,IF(YEAR(ДАННЫЕ!$F$1)=YEAR(ДАННЫЕ!$B532),1,0),0)</f>
        <v>0</v>
      </c>
      <c r="C532" s="14">
        <f>IF(ДАННЫЕ!$CM532&gt;0,IF(YEAR(ДАННЫЕ!$F$1)=YEAR(ДАННЫЕ!$CM532),1,0),0)</f>
        <v>0</v>
      </c>
      <c r="D532" s="14">
        <f>IF(ДАННЫЕ!$CJ532&gt;0,IF(ДАННЫЕ!$CL532&gt;ДАННЫЕ!$F$1,1,IF(ДАННЫЕ!$CL532&gt;0,0,1)),0)</f>
        <v>0</v>
      </c>
      <c r="E532" s="43" t="str">
        <f ca="1">IF(ДАННЫЕ!$F$1&gt;0,IF(ДАННЫЕ!$G532&gt;0,DATEDIF(ДАННЫЕ!$G532,ДАННЫЕ!$F$1,"y"),""),IF(ДАННЫЕ!$G532&gt;0,DATEDIF(ДАННЫЕ!$G532,TODAY(),"y"),""))</f>
        <v/>
      </c>
      <c r="F532" s="43" t="str">
        <f xml:space="preserve"> IF(ДАННЫЕ!$F532="М",IF(E532&gt;=18,IF(E532&lt;60,1,""),""),"")&amp;IF(ДАННЫЕ!$F532="Ж",IF(E532&gt;=18,IF(E532&lt;55,1,""),""),"")</f>
        <v/>
      </c>
      <c r="G532" s="43" t="str">
        <f xml:space="preserve"> IF(ДАННЫЕ!$F532="М",IF(E532&gt;=60,2,""),"")&amp;IF(ДАННЫЕ!$F532="Ж",IF(E532&gt;=55,2,""),"")</f>
        <v/>
      </c>
      <c r="H532" s="43" t="str">
        <f t="shared" ca="1" si="24"/>
        <v/>
      </c>
      <c r="I532" s="43" t="str">
        <f t="shared" ca="1" si="25"/>
        <v>03</v>
      </c>
      <c r="J532" s="28" t="str">
        <f ca="1">ДАННЫЕ!$F532&amp;H532&amp;I532&amp;ДАННЫЕ!$I532&amp;"m"&amp;IF(ДАННЫЕ!$I532&gt;0,IF(ДАННЫЕ!$J532&gt;0,0,1),"")&amp;"f"&amp;IF(ДАННЫЕ!$R532&gt;0,IF(YEAR(ДАННЫЕ!$F$1)=YEAR(ДАННЫЕ!$R532),1,0),0)&amp;"z"&amp;ДАННЫЕ!$R532&amp;"p"&amp;ДАННЫЕ!$S532&amp;"i"&amp;ДАННЫЕ!$T532&amp;"h"&amp;ДАННЫЕ!$K532&amp;"be"&amp;ДАННЫЕ!$BI532&amp;"CD"&amp;IF(ДАННЫЕ!BF532&gt;500,4,IF(ДАННЫЕ!BF532&gt;350,3,IF(ДАННЫЕ!BF532&gt;200,2,IF(ДАННЫЕ!BF532&gt;0,1,0))))&amp;"g"&amp;B532&amp;"d"&amp;H532&amp;"l"&amp;ДАННЫЕ!AT532&amp;"a"&amp;ДАННЫЕ!$V532&amp;"v"&amp;R532&amp;"k"&amp;ДАННЫЕ!$U532&amp;"s"&amp;ДАННЫЕ!$Y532&amp;"t"&amp;ДАННЫЕ!$X532&amp;"b"&amp;IF(ДАННЫЕ!$Q532&gt;1,1,0)&amp;"PP"&amp;ДАННЫЕ!Z532&amp;"c"&amp;S532&amp;"x"&amp;IF(ДАННЫЕ!$BY532&gt;0,IF(YEAR(ДАННЫЕ!$F$1)=YEAR(ДАННЫЕ!$BY532),1,0),0)&amp;"n"&amp;IF(ДАННЫЕ!$BZ532&gt;0,IF(YEAR(ДАННЫЕ!$F$1)=YEAR(ДАННЫЕ!$BZ532),1,0),0)&amp;"u"&amp;D532&amp;"z"&amp;IF(ДАННЫЕ!$CL532&gt;0,IF(YEAR(ДАННЫЕ!$F$1)&gt;YEAR(ДАННЫЕ!$CL532),11,12),0)</f>
        <v>03mf0zpihbeCD0g0dlav0kstb0PPc0x0n0u0z0</v>
      </c>
      <c r="K532" s="28" t="str">
        <f ca="1">ДАННЫЕ!$I532&amp;"x"&amp;B532&amp;"w"&amp;IF(T532+ДАННЫЕ!AD532+ДАННЫЕ!AE532+ДАННЫЕ!AF532+ДАННЫЕ!AG532+ДАННЫЕ!AH532+ДАННЫЕ!$AL532+ДАННЫЕ!AI532+ДАННЫЕ!AJ532+ДАННЫЕ!AK532+ДАННЫЕ!AP532+ДАННЫЕ!AQ532+ДАННЫЕ!AR532+ДАННЫЕ!$AM532+ДАННЫЕ!$AN532+ДАННЫЕ!AS532+ДАННЫЕ!AT532&gt;0,1,0)&amp;IF(OR(T532=2,ДАННЫЕ!AD532=2,ДАННЫЕ!AE532=2,ДАННЫЕ!AF532=2,ДАННЫЕ!AG532=2,ДАННЫЕ!AH532=2,ДАННЫЕ!$AL532=2,ДАННЫЕ!AI532=2,ДАННЫЕ!AJ532=2,ДАННЫЕ!AK532=2,ДАННЫЕ!AP532=2,ДАННЫЕ!AQ532=2,ДАННЫЕ!AR532=2,ДАННЫЕ!$AM532=2,ДАННЫЕ!$AN532=2,ДАННЫЕ!AS532=2,ДАННЫЕ!AT532=2),2,0)&amp;"t"&amp;IF(T532&gt;0,"1"&amp;T532,"00")&amp;"f"&amp;IF(ДАННЫЕ!$AC532,"1"&amp;ДАННЫЕ!$AC532,"00")&amp;"b"&amp;IF(ДАННЫЕ!$AD532,"1"&amp;ДАННЫЕ!$AD532,"00")&amp;"g"&amp;IF(ДАННЫЕ!$AF532,"1"&amp;ДАННЫЕ!$AF532,"00")&amp;"c"&amp;IF(ДАННЫЕ!$AG532,"1"&amp;ДАННЫЕ!$AG532,"00")&amp;"i"&amp;IF(ДАННЫЕ!$AH532,"1"&amp;ДАННЫЕ!$AH532,"00")&amp;"r"&amp;IF(ДАННЫЕ!$AL532,"1"&amp;ДАННЫЕ!$AL532,"00")&amp;"m"&amp;IF(ДАННЫЕ!$AI532,"1"&amp;ДАННЫЕ!$AI532,"00")&amp;"hS"&amp;IF(ДАННЫЕ!$AJ532,"1"&amp;ДАННЫЕ!$AJ532,"00")&amp;"hZ"&amp;IF(ДАННЫЕ!$AK532,"1"&amp;ДАННЫЕ!$AK532,"00")&amp;"p"&amp;IF(ДАННЫЕ!$AP532,"1"&amp;ДАННЫЕ!$AP532,"00")&amp;"k"&amp;IF(ДАННЫЕ!$AQ532,"1"&amp;ДАННЫЕ!$AQ532,"00")&amp;"z"&amp;IF(ДАННЫЕ!$AR532,"1"&amp;ДАННЫЕ!$AR532,"00")&amp;"j"&amp;IF(ДАННЫЕ!$AM532,"1"&amp;ДАННЫЕ!$AM532,"00")&amp;"n"&amp;IF(ДАННЫЕ!$AN532,"1"&amp;ДАННЫЕ!$AN532,"00")&amp;"E"&amp;ДАННЫЕ!BI532&amp;"L"&amp;ДАННЫЕ!AO532&amp;"h"&amp;IF(ДАННЫЕ!$AU532&gt;0,1,0)&amp;"v"&amp;IF(ДАННЫЕ!$AW532&gt;0,1,0)&amp;"a"&amp;IF(ДАННЫЕ!$AS532,"1"&amp;ДАННЫЕ!$AS532,"00")&amp;"s"&amp;IF(ДАННЫЕ!$AT532,"1"&amp;ДАННЫЕ!$AT532,"00")&amp;"u"&amp;IF(ДАННЫЕ!$CJ532&gt;0,1,0)&amp;"y"&amp;B532&amp;"d"&amp;H532&amp;"e"&amp;F532&amp;G532</f>
        <v>x0w00t00f00b00g00c00i00r00m00hS00hZ00p00k00z00j00n00ELh0v0a00s00u0y0de</v>
      </c>
      <c r="L532" s="28" t="str">
        <f ca="1">ДАННЫЕ!$I532&amp;"VN"&amp;IF(ДАННЫЕ!AW532&gt;0,11,10)&amp;"CD"&amp;IF(ДАННЫЕ!BF532&gt;500,16,IF(ДАННЫЕ!BF532&gt;350,15,IF(ДАННЫЕ!BF532&gt;=200,14,IF(ДАННЫЕ!BF532&gt;=100,13,IF(ДАННЫЕ!BF532&gt;=50,12,IF(ДАННЫЕ!BF532&gt;0,11,10))))))&amp;"AR"&amp;IF(ДАННЫЕ!BX532&gt;0,1,0)&amp;"GD"&amp;B532&amp;"VV"&amp;IF(E532&gt;=5,IF(E532&lt;18,1,0),0)</f>
        <v>VN10CD10AR0GD0VV0</v>
      </c>
      <c r="M532" s="28" t="str">
        <f>ДАННЫЕ!$I532&amp;"b"&amp;ДАННЫЕ!$BI532&amp;"r"&amp;ДАННЫЕ!$BJ532&amp;"CD"&amp;IF(ДАННЫЕ!BF532&gt;0,IF(ДАННЫЕ!BF532&lt;200,1,IF(ДАННЫЕ!BF532&lt;350,2,3)),0)&amp;"h"&amp;IF(ДАННЫЕ!$BK532+ДАННЫЕ!$BL532+ДАННЫЕ!$BM532&gt;0,1,0)&amp;"x"&amp;ДАННЫЕ!$BK532&amp;"y"&amp;ДАННЫЕ!$BL532&amp;"z"&amp;ДАННЫЕ!$BM532&amp;"c"&amp;IF(ДАННЫЕ!$BK532+ДАННЫЕ!$BL532+ДАННЫЕ!$BM532=3,1,0)&amp;"a"&amp;IF(ДАННЫЕ!$BQ532+ДАННЫЕ!$BR532&gt;0,1,0)&amp;"d"&amp;ДАННЫЕ!$BQ532&amp;"v"&amp;ДАННЫЕ!$BR532&amp;"p"&amp;ДАННЫЕ!$BS532&amp;"n"&amp;ДАННЫЕ!$BU532&amp;"t"&amp;ДАННЫЕ!$BV532&amp;"o"&amp;ДАННЫЕ!$BT532&amp;"l"&amp;IF(ДАННЫЕ!$BN532&gt;0,1,0)&amp;ДАННЫЕ!$BN532&amp;"g"&amp;ДАННЫЕ!$BO532&amp;"s"&amp;ДАННЫЕ!$BP532&amp;"DZ"&amp;IF(ДАННЫЕ!B532-ДАННЫЕ!G532 &lt; 60,IF(ДАННЫЕ!B532-ДАННЫЕ!G532 &gt;= 0,1,0),0)&amp;"u"&amp;IF(ДАННЫЕ!$CJ532&gt;0,1,0)</f>
        <v>brCD0h0xyzc0a0dvpntol0gsDZ1u0</v>
      </c>
      <c r="N532" s="28" t="str">
        <f ca="1">ДАННЫЕ!$F532&amp;ДАННЫЕ!$I532&amp;"g"&amp;B532&amp;"cf"&amp;D532&amp;"a"&amp;IF(ДАННЫЕ!$BX532&gt;0,1,0)&amp;IF(ДАННЫЕ!$BF532&gt;500,1,IF(ДАННЫЕ!$BF532&gt;350,2,IF(ДАННЫЕ!$BF532&gt;=200,3,IF(ДАННЫЕ!$BF532&gt;=100,4,IF(ДАННЫЕ!$BF532&gt;=50,5,IF(ДАННЫЕ!$BF532&lt;50,6,0))))))&amp;"AR"&amp;IF(DATEDIF(ДАННЫЕ!$BX532,ДАННЫЕ!$F$1,"y")&gt;1,1,0)&amp;"VG"&amp;IF(ДАННЫЕ!$BH532="0",1,0)&amp;"o"&amp;IF(T532+ДАННЫЕ!$AF532+ДАННЫЕ!$AG532+ДАННЫЕ!$AH532+ДАННЫЕ!$AI532+ДАННЫЕ!$AJ532+ДАННЫЕ!$AP532+ДАННЫЕ!$AQ532+ДАННЫЕ!$AR532+ДАННЫЕ!$AU532+ДАННЫЕ!$AW532+ДАННЫЕ!$AS532+ДАННЫЕ!$AT532&gt;0,1,0)&amp;"x"&amp;ДАННЫЕ!$AG532&amp;"p"&amp;IF(ДАННЫЕ!$BY532&gt;0,1,0)&amp;"v"&amp;IF(ДАННЫЕ!$BZ532&gt;0,1,0)&amp;"n"&amp;ДАННЫЕ!$CA532&amp;"t"&amp;ДАННЫЕ!$AY532&amp;"k"&amp;ДАННЫЕ!$CB532&amp;"q"&amp;ДАННЫЕ!$CC532&amp;"w"&amp;ДАННЫЕ!$CD532&amp;"e"&amp;ДАННЫЕ!$CE532&amp;"m"&amp;ДАННЫЕ!$CF532&amp;"c"&amp;ДАННЫЕ!$CG532&amp;"z"&amp;ДАННЫЕ!$CH532&amp;"d"&amp;IF(H532=4,1,0)&amp;"s"&amp;IF(ДАННЫЕ!$J532=1,0,1)&amp;"u"&amp;IF(ДАННЫЕ!$CJ532&gt;0,1,0)</f>
        <v>g0cf0a06AR1VG0o0xp0v0ntkqwemczd0s1u0</v>
      </c>
      <c r="O532" s="28" t="str">
        <f>ДАННЫЕ!$I532&amp;"g"&amp;B532&amp;A532&amp;"f"&amp;P532&amp;"c"&amp;IF(ДАННЫЕ!$U532&gt;0,1,0)&amp;"s"&amp;IF(ДАННЫЕ!$Q532&gt;0,IF(YEAR(ДАННЫЕ!$F$1)=YEAR(ДАННЫЕ!$Q532),IF(MONTH(ДАННЫЕ!$F$1)=MONTH(ДАННЫЕ!$Q532),111,11),1),0)&amp;"i"&amp;IF(ДАННЫЕ!$R532+ДАННЫЕ!$S532+ДАННЫЕ!$T532=0,0,1)&amp;"h"&amp;IF(ДАННЫЕ!$P532&gt;0,1,0)&amp;"p"&amp;IF(ДАННЫЕ!$CI532&gt;0,IF(YEAR(ДАННЫЕ!$F$1)=YEAR(ДАННЫЕ!$CI532),IF(MONTH(ДАННЫЕ!$F$1)=MONTH(ДАННЫЕ!$CI532),111,11),1),0)&amp;"d"&amp;IF(ДАННЫЕ!$CJ532&gt;0,IF(YEAR(ДАННЫЕ!$F$1)=YEAR(ДАННЫЕ!$CJ532),IF(MONTH(ДАННЫЕ!$F$1)=MONTH(ДАННЫЕ!$CJ532),111,11),1),0)&amp;"o"&amp;IF(ДАННЫЕ!$CK532&gt;0,IF(MONTH(ДАННЫЕ!$F$1)=MONTH(ДАННЫЕ!$CK532),111,11),0)&amp;"v"&amp;IF(ДАННЫЕ!$BE532&gt;0,IF(MONTH(ДАННЫЕ!$F$1)=MONTH(ДАННЫЕ!$BE532),111,11),0)</f>
        <v>g00f0c0s0i0h0p0d0o0v0</v>
      </c>
      <c r="P532" s="15">
        <f t="shared" si="26"/>
        <v>0</v>
      </c>
      <c r="Q532" s="15">
        <f>IF(ДАННЫЕ!$F$1&gt;ДАННЫЕ!$N532,IF(YEAR(ДАННЫЕ!$F$1)=YEAR(ДАННЫЕ!M532),1,0),0)</f>
        <v>0</v>
      </c>
      <c r="R532" s="15">
        <f>IF(ДАННЫЕ!$F$1&gt;ДАННЫЕ!$N532,IF(YEAR(ДАННЫЕ!$F$1)=YEAR(ДАННЫЕ!N532),1,0),0)</f>
        <v>0</v>
      </c>
      <c r="S532" s="15">
        <f>IF(ДАННЫЕ!$AA532="2А",1,IF(ДАННЫЕ!$AA532="2Б",2,IF(ДАННЫЕ!$AA532="2В",3,IF(ДАННЫЕ!$AA532=3,4,IF(ДАННЫЕ!$AA532="4А",5,IF(ДАННЫЕ!$AA532="4Б",6,IF(ДАННЫЕ!$AA532="4В",7,IF(ДАННЫЕ!$AA532=5,8,0))))))))</f>
        <v>0</v>
      </c>
      <c r="T532" s="15">
        <f>IF(OR(ДАННЫЕ!$AC532=2,ДАННЫЕ!$AD532=2,ДАННЫЕ!$AE532=2),2,IF(OR(ДАННЫЕ!$AC532=1,ДАННЫЕ!$AD532=1,ДАННЫЕ!$AE532=1),1,0))</f>
        <v>0</v>
      </c>
    </row>
    <row r="533" spans="1:20" ht="15" customHeight="1" x14ac:dyDescent="0.2">
      <c r="A533" s="78">
        <f>IF(B533&gt;0,IF(MONTH(ДАННЫЕ!$F$1)=MONTH(ДАННЫЕ!$B533),1,0),0)</f>
        <v>0</v>
      </c>
      <c r="B533" s="14">
        <f>IF(ДАННЫЕ!$B533&gt;0,IF(YEAR(ДАННЫЕ!$F$1)=YEAR(ДАННЫЕ!$B533),1,0),0)</f>
        <v>0</v>
      </c>
      <c r="C533" s="14">
        <f>IF(ДАННЫЕ!$CM533&gt;0,IF(YEAR(ДАННЫЕ!$F$1)=YEAR(ДАННЫЕ!$CM533),1,0),0)</f>
        <v>0</v>
      </c>
      <c r="D533" s="14">
        <f>IF(ДАННЫЕ!$CJ533&gt;0,IF(ДАННЫЕ!$CL533&gt;ДАННЫЕ!$F$1,1,IF(ДАННЫЕ!$CL533&gt;0,0,1)),0)</f>
        <v>0</v>
      </c>
      <c r="E533" s="43" t="str">
        <f ca="1">IF(ДАННЫЕ!$F$1&gt;0,IF(ДАННЫЕ!$G533&gt;0,DATEDIF(ДАННЫЕ!$G533,ДАННЫЕ!$F$1,"y"),""),IF(ДАННЫЕ!$G533&gt;0,DATEDIF(ДАННЫЕ!$G533,TODAY(),"y"),""))</f>
        <v/>
      </c>
      <c r="F533" s="43" t="str">
        <f xml:space="preserve"> IF(ДАННЫЕ!$F533="М",IF(E533&gt;=18,IF(E533&lt;60,1,""),""),"")&amp;IF(ДАННЫЕ!$F533="Ж",IF(E533&gt;=18,IF(E533&lt;55,1,""),""),"")</f>
        <v/>
      </c>
      <c r="G533" s="43" t="str">
        <f xml:space="preserve"> IF(ДАННЫЕ!$F533="М",IF(E533&gt;=60,2,""),"")&amp;IF(ДАННЫЕ!$F533="Ж",IF(E533&gt;=55,2,""),"")</f>
        <v/>
      </c>
      <c r="H533" s="43" t="str">
        <f t="shared" ca="1" si="24"/>
        <v/>
      </c>
      <c r="I533" s="43" t="str">
        <f t="shared" ca="1" si="25"/>
        <v>03</v>
      </c>
      <c r="J533" s="28" t="str">
        <f ca="1">ДАННЫЕ!$F533&amp;H533&amp;I533&amp;ДАННЫЕ!$I533&amp;"m"&amp;IF(ДАННЫЕ!$I533&gt;0,IF(ДАННЫЕ!$J533&gt;0,0,1),"")&amp;"f"&amp;IF(ДАННЫЕ!$R533&gt;0,IF(YEAR(ДАННЫЕ!$F$1)=YEAR(ДАННЫЕ!$R533),1,0),0)&amp;"z"&amp;ДАННЫЕ!$R533&amp;"p"&amp;ДАННЫЕ!$S533&amp;"i"&amp;ДАННЫЕ!$T533&amp;"h"&amp;ДАННЫЕ!$K533&amp;"be"&amp;ДАННЫЕ!$BI533&amp;"CD"&amp;IF(ДАННЫЕ!BF533&gt;500,4,IF(ДАННЫЕ!BF533&gt;350,3,IF(ДАННЫЕ!BF533&gt;200,2,IF(ДАННЫЕ!BF533&gt;0,1,0))))&amp;"g"&amp;B533&amp;"d"&amp;H533&amp;"l"&amp;ДАННЫЕ!AT533&amp;"a"&amp;ДАННЫЕ!$V533&amp;"v"&amp;R533&amp;"k"&amp;ДАННЫЕ!$U533&amp;"s"&amp;ДАННЫЕ!$Y533&amp;"t"&amp;ДАННЫЕ!$X533&amp;"b"&amp;IF(ДАННЫЕ!$Q533&gt;1,1,0)&amp;"PP"&amp;ДАННЫЕ!Z533&amp;"c"&amp;S533&amp;"x"&amp;IF(ДАННЫЕ!$BY533&gt;0,IF(YEAR(ДАННЫЕ!$F$1)=YEAR(ДАННЫЕ!$BY533),1,0),0)&amp;"n"&amp;IF(ДАННЫЕ!$BZ533&gt;0,IF(YEAR(ДАННЫЕ!$F$1)=YEAR(ДАННЫЕ!$BZ533),1,0),0)&amp;"u"&amp;D533&amp;"z"&amp;IF(ДАННЫЕ!$CL533&gt;0,IF(YEAR(ДАННЫЕ!$F$1)&gt;YEAR(ДАННЫЕ!$CL533),11,12),0)</f>
        <v>03mf0zpihbeCD0g0dlav0kstb0PPc0x0n0u0z0</v>
      </c>
      <c r="K533" s="28" t="str">
        <f ca="1">ДАННЫЕ!$I533&amp;"x"&amp;B533&amp;"w"&amp;IF(T533+ДАННЫЕ!AD533+ДАННЫЕ!AE533+ДАННЫЕ!AF533+ДАННЫЕ!AG533+ДАННЫЕ!AH533+ДАННЫЕ!$AL533+ДАННЫЕ!AI533+ДАННЫЕ!AJ533+ДАННЫЕ!AK533+ДАННЫЕ!AP533+ДАННЫЕ!AQ533+ДАННЫЕ!AR533+ДАННЫЕ!$AM533+ДАННЫЕ!$AN533+ДАННЫЕ!AS533+ДАННЫЕ!AT533&gt;0,1,0)&amp;IF(OR(T533=2,ДАННЫЕ!AD533=2,ДАННЫЕ!AE533=2,ДАННЫЕ!AF533=2,ДАННЫЕ!AG533=2,ДАННЫЕ!AH533=2,ДАННЫЕ!$AL533=2,ДАННЫЕ!AI533=2,ДАННЫЕ!AJ533=2,ДАННЫЕ!AK533=2,ДАННЫЕ!AP533=2,ДАННЫЕ!AQ533=2,ДАННЫЕ!AR533=2,ДАННЫЕ!$AM533=2,ДАННЫЕ!$AN533=2,ДАННЫЕ!AS533=2,ДАННЫЕ!AT533=2),2,0)&amp;"t"&amp;IF(T533&gt;0,"1"&amp;T533,"00")&amp;"f"&amp;IF(ДАННЫЕ!$AC533,"1"&amp;ДАННЫЕ!$AC533,"00")&amp;"b"&amp;IF(ДАННЫЕ!$AD533,"1"&amp;ДАННЫЕ!$AD533,"00")&amp;"g"&amp;IF(ДАННЫЕ!$AF533,"1"&amp;ДАННЫЕ!$AF533,"00")&amp;"c"&amp;IF(ДАННЫЕ!$AG533,"1"&amp;ДАННЫЕ!$AG533,"00")&amp;"i"&amp;IF(ДАННЫЕ!$AH533,"1"&amp;ДАННЫЕ!$AH533,"00")&amp;"r"&amp;IF(ДАННЫЕ!$AL533,"1"&amp;ДАННЫЕ!$AL533,"00")&amp;"m"&amp;IF(ДАННЫЕ!$AI533,"1"&amp;ДАННЫЕ!$AI533,"00")&amp;"hS"&amp;IF(ДАННЫЕ!$AJ533,"1"&amp;ДАННЫЕ!$AJ533,"00")&amp;"hZ"&amp;IF(ДАННЫЕ!$AK533,"1"&amp;ДАННЫЕ!$AK533,"00")&amp;"p"&amp;IF(ДАННЫЕ!$AP533,"1"&amp;ДАННЫЕ!$AP533,"00")&amp;"k"&amp;IF(ДАННЫЕ!$AQ533,"1"&amp;ДАННЫЕ!$AQ533,"00")&amp;"z"&amp;IF(ДАННЫЕ!$AR533,"1"&amp;ДАННЫЕ!$AR533,"00")&amp;"j"&amp;IF(ДАННЫЕ!$AM533,"1"&amp;ДАННЫЕ!$AM533,"00")&amp;"n"&amp;IF(ДАННЫЕ!$AN533,"1"&amp;ДАННЫЕ!$AN533,"00")&amp;"E"&amp;ДАННЫЕ!BI533&amp;"L"&amp;ДАННЫЕ!AO533&amp;"h"&amp;IF(ДАННЫЕ!$AU533&gt;0,1,0)&amp;"v"&amp;IF(ДАННЫЕ!$AW533&gt;0,1,0)&amp;"a"&amp;IF(ДАННЫЕ!$AS533,"1"&amp;ДАННЫЕ!$AS533,"00")&amp;"s"&amp;IF(ДАННЫЕ!$AT533,"1"&amp;ДАННЫЕ!$AT533,"00")&amp;"u"&amp;IF(ДАННЫЕ!$CJ533&gt;0,1,0)&amp;"y"&amp;B533&amp;"d"&amp;H533&amp;"e"&amp;F533&amp;G533</f>
        <v>x0w00t00f00b00g00c00i00r00m00hS00hZ00p00k00z00j00n00ELh0v0a00s00u0y0de</v>
      </c>
      <c r="L533" s="28" t="str">
        <f ca="1">ДАННЫЕ!$I533&amp;"VN"&amp;IF(ДАННЫЕ!AW533&gt;0,11,10)&amp;"CD"&amp;IF(ДАННЫЕ!BF533&gt;500,16,IF(ДАННЫЕ!BF533&gt;350,15,IF(ДАННЫЕ!BF533&gt;=200,14,IF(ДАННЫЕ!BF533&gt;=100,13,IF(ДАННЫЕ!BF533&gt;=50,12,IF(ДАННЫЕ!BF533&gt;0,11,10))))))&amp;"AR"&amp;IF(ДАННЫЕ!BX533&gt;0,1,0)&amp;"GD"&amp;B533&amp;"VV"&amp;IF(E533&gt;=5,IF(E533&lt;18,1,0),0)</f>
        <v>VN10CD10AR0GD0VV0</v>
      </c>
      <c r="M533" s="28" t="str">
        <f>ДАННЫЕ!$I533&amp;"b"&amp;ДАННЫЕ!$BI533&amp;"r"&amp;ДАННЫЕ!$BJ533&amp;"CD"&amp;IF(ДАННЫЕ!BF533&gt;0,IF(ДАННЫЕ!BF533&lt;200,1,IF(ДАННЫЕ!BF533&lt;350,2,3)),0)&amp;"h"&amp;IF(ДАННЫЕ!$BK533+ДАННЫЕ!$BL533+ДАННЫЕ!$BM533&gt;0,1,0)&amp;"x"&amp;ДАННЫЕ!$BK533&amp;"y"&amp;ДАННЫЕ!$BL533&amp;"z"&amp;ДАННЫЕ!$BM533&amp;"c"&amp;IF(ДАННЫЕ!$BK533+ДАННЫЕ!$BL533+ДАННЫЕ!$BM533=3,1,0)&amp;"a"&amp;IF(ДАННЫЕ!$BQ533+ДАННЫЕ!$BR533&gt;0,1,0)&amp;"d"&amp;ДАННЫЕ!$BQ533&amp;"v"&amp;ДАННЫЕ!$BR533&amp;"p"&amp;ДАННЫЕ!$BS533&amp;"n"&amp;ДАННЫЕ!$BU533&amp;"t"&amp;ДАННЫЕ!$BV533&amp;"o"&amp;ДАННЫЕ!$BT533&amp;"l"&amp;IF(ДАННЫЕ!$BN533&gt;0,1,0)&amp;ДАННЫЕ!$BN533&amp;"g"&amp;ДАННЫЕ!$BO533&amp;"s"&amp;ДАННЫЕ!$BP533&amp;"DZ"&amp;IF(ДАННЫЕ!B533-ДАННЫЕ!G533 &lt; 60,IF(ДАННЫЕ!B533-ДАННЫЕ!G533 &gt;= 0,1,0),0)&amp;"u"&amp;IF(ДАННЫЕ!$CJ533&gt;0,1,0)</f>
        <v>brCD0h0xyzc0a0dvpntol0gsDZ1u0</v>
      </c>
      <c r="N533" s="28" t="str">
        <f ca="1">ДАННЫЕ!$F533&amp;ДАННЫЕ!$I533&amp;"g"&amp;B533&amp;"cf"&amp;D533&amp;"a"&amp;IF(ДАННЫЕ!$BX533&gt;0,1,0)&amp;IF(ДАННЫЕ!$BF533&gt;500,1,IF(ДАННЫЕ!$BF533&gt;350,2,IF(ДАННЫЕ!$BF533&gt;=200,3,IF(ДАННЫЕ!$BF533&gt;=100,4,IF(ДАННЫЕ!$BF533&gt;=50,5,IF(ДАННЫЕ!$BF533&lt;50,6,0))))))&amp;"AR"&amp;IF(DATEDIF(ДАННЫЕ!$BX533,ДАННЫЕ!$F$1,"y")&gt;1,1,0)&amp;"VG"&amp;IF(ДАННЫЕ!$BH533="0",1,0)&amp;"o"&amp;IF(T533+ДАННЫЕ!$AF533+ДАННЫЕ!$AG533+ДАННЫЕ!$AH533+ДАННЫЕ!$AI533+ДАННЫЕ!$AJ533+ДАННЫЕ!$AP533+ДАННЫЕ!$AQ533+ДАННЫЕ!$AR533+ДАННЫЕ!$AU533+ДАННЫЕ!$AW533+ДАННЫЕ!$AS533+ДАННЫЕ!$AT533&gt;0,1,0)&amp;"x"&amp;ДАННЫЕ!$AG533&amp;"p"&amp;IF(ДАННЫЕ!$BY533&gt;0,1,0)&amp;"v"&amp;IF(ДАННЫЕ!$BZ533&gt;0,1,0)&amp;"n"&amp;ДАННЫЕ!$CA533&amp;"t"&amp;ДАННЫЕ!$AY533&amp;"k"&amp;ДАННЫЕ!$CB533&amp;"q"&amp;ДАННЫЕ!$CC533&amp;"w"&amp;ДАННЫЕ!$CD533&amp;"e"&amp;ДАННЫЕ!$CE533&amp;"m"&amp;ДАННЫЕ!$CF533&amp;"c"&amp;ДАННЫЕ!$CG533&amp;"z"&amp;ДАННЫЕ!$CH533&amp;"d"&amp;IF(H533=4,1,0)&amp;"s"&amp;IF(ДАННЫЕ!$J533=1,0,1)&amp;"u"&amp;IF(ДАННЫЕ!$CJ533&gt;0,1,0)</f>
        <v>g0cf0a06AR1VG0o0xp0v0ntkqwemczd0s1u0</v>
      </c>
      <c r="O533" s="28" t="str">
        <f>ДАННЫЕ!$I533&amp;"g"&amp;B533&amp;A533&amp;"f"&amp;P533&amp;"c"&amp;IF(ДАННЫЕ!$U533&gt;0,1,0)&amp;"s"&amp;IF(ДАННЫЕ!$Q533&gt;0,IF(YEAR(ДАННЫЕ!$F$1)=YEAR(ДАННЫЕ!$Q533),IF(MONTH(ДАННЫЕ!$F$1)=MONTH(ДАННЫЕ!$Q533),111,11),1),0)&amp;"i"&amp;IF(ДАННЫЕ!$R533+ДАННЫЕ!$S533+ДАННЫЕ!$T533=0,0,1)&amp;"h"&amp;IF(ДАННЫЕ!$P533&gt;0,1,0)&amp;"p"&amp;IF(ДАННЫЕ!$CI533&gt;0,IF(YEAR(ДАННЫЕ!$F$1)=YEAR(ДАННЫЕ!$CI533),IF(MONTH(ДАННЫЕ!$F$1)=MONTH(ДАННЫЕ!$CI533),111,11),1),0)&amp;"d"&amp;IF(ДАННЫЕ!$CJ533&gt;0,IF(YEAR(ДАННЫЕ!$F$1)=YEAR(ДАННЫЕ!$CJ533),IF(MONTH(ДАННЫЕ!$F$1)=MONTH(ДАННЫЕ!$CJ533),111,11),1),0)&amp;"o"&amp;IF(ДАННЫЕ!$CK533&gt;0,IF(MONTH(ДАННЫЕ!$F$1)=MONTH(ДАННЫЕ!$CK533),111,11),0)&amp;"v"&amp;IF(ДАННЫЕ!$BE533&gt;0,IF(MONTH(ДАННЫЕ!$F$1)=MONTH(ДАННЫЕ!$BE533),111,11),0)</f>
        <v>g00f0c0s0i0h0p0d0o0v0</v>
      </c>
      <c r="P533" s="15">
        <f t="shared" si="26"/>
        <v>0</v>
      </c>
      <c r="Q533" s="15">
        <f>IF(ДАННЫЕ!$F$1&gt;ДАННЫЕ!$N533,IF(YEAR(ДАННЫЕ!$F$1)=YEAR(ДАННЫЕ!M533),1,0),0)</f>
        <v>0</v>
      </c>
      <c r="R533" s="15">
        <f>IF(ДАННЫЕ!$F$1&gt;ДАННЫЕ!$N533,IF(YEAR(ДАННЫЕ!$F$1)=YEAR(ДАННЫЕ!N533),1,0),0)</f>
        <v>0</v>
      </c>
      <c r="S533" s="15">
        <f>IF(ДАННЫЕ!$AA533="2А",1,IF(ДАННЫЕ!$AA533="2Б",2,IF(ДАННЫЕ!$AA533="2В",3,IF(ДАННЫЕ!$AA533=3,4,IF(ДАННЫЕ!$AA533="4А",5,IF(ДАННЫЕ!$AA533="4Б",6,IF(ДАННЫЕ!$AA533="4В",7,IF(ДАННЫЕ!$AA533=5,8,0))))))))</f>
        <v>0</v>
      </c>
      <c r="T533" s="15">
        <f>IF(OR(ДАННЫЕ!$AC533=2,ДАННЫЕ!$AD533=2,ДАННЫЕ!$AE533=2),2,IF(OR(ДАННЫЕ!$AC533=1,ДАННЫЕ!$AD533=1,ДАННЫЕ!$AE533=1),1,0))</f>
        <v>0</v>
      </c>
    </row>
    <row r="534" spans="1:20" ht="15" customHeight="1" x14ac:dyDescent="0.2">
      <c r="A534" s="78">
        <f>IF(B534&gt;0,IF(MONTH(ДАННЫЕ!$F$1)=MONTH(ДАННЫЕ!$B534),1,0),0)</f>
        <v>0</v>
      </c>
      <c r="B534" s="14">
        <f>IF(ДАННЫЕ!$B534&gt;0,IF(YEAR(ДАННЫЕ!$F$1)=YEAR(ДАННЫЕ!$B534),1,0),0)</f>
        <v>0</v>
      </c>
      <c r="C534" s="14">
        <f>IF(ДАННЫЕ!$CM534&gt;0,IF(YEAR(ДАННЫЕ!$F$1)=YEAR(ДАННЫЕ!$CM534),1,0),0)</f>
        <v>0</v>
      </c>
      <c r="D534" s="14">
        <f>IF(ДАННЫЕ!$CJ534&gt;0,IF(ДАННЫЕ!$CL534&gt;ДАННЫЕ!$F$1,1,IF(ДАННЫЕ!$CL534&gt;0,0,1)),0)</f>
        <v>0</v>
      </c>
      <c r="E534" s="43" t="str">
        <f ca="1">IF(ДАННЫЕ!$F$1&gt;0,IF(ДАННЫЕ!$G534&gt;0,DATEDIF(ДАННЫЕ!$G534,ДАННЫЕ!$F$1,"y"),""),IF(ДАННЫЕ!$G534&gt;0,DATEDIF(ДАННЫЕ!$G534,TODAY(),"y"),""))</f>
        <v/>
      </c>
      <c r="F534" s="43" t="str">
        <f xml:space="preserve"> IF(ДАННЫЕ!$F534="М",IF(E534&gt;=18,IF(E534&lt;60,1,""),""),"")&amp;IF(ДАННЫЕ!$F534="Ж",IF(E534&gt;=18,IF(E534&lt;55,1,""),""),"")</f>
        <v/>
      </c>
      <c r="G534" s="43" t="str">
        <f xml:space="preserve"> IF(ДАННЫЕ!$F534="М",IF(E534&gt;=60,2,""),"")&amp;IF(ДАННЫЕ!$F534="Ж",IF(E534&gt;=55,2,""),"")</f>
        <v/>
      </c>
      <c r="H534" s="43" t="str">
        <f t="shared" ca="1" si="24"/>
        <v/>
      </c>
      <c r="I534" s="43" t="str">
        <f t="shared" ca="1" si="25"/>
        <v>03</v>
      </c>
      <c r="J534" s="28" t="str">
        <f ca="1">ДАННЫЕ!$F534&amp;H534&amp;I534&amp;ДАННЫЕ!$I534&amp;"m"&amp;IF(ДАННЫЕ!$I534&gt;0,IF(ДАННЫЕ!$J534&gt;0,0,1),"")&amp;"f"&amp;IF(ДАННЫЕ!$R534&gt;0,IF(YEAR(ДАННЫЕ!$F$1)=YEAR(ДАННЫЕ!$R534),1,0),0)&amp;"z"&amp;ДАННЫЕ!$R534&amp;"p"&amp;ДАННЫЕ!$S534&amp;"i"&amp;ДАННЫЕ!$T534&amp;"h"&amp;ДАННЫЕ!$K534&amp;"be"&amp;ДАННЫЕ!$BI534&amp;"CD"&amp;IF(ДАННЫЕ!BF534&gt;500,4,IF(ДАННЫЕ!BF534&gt;350,3,IF(ДАННЫЕ!BF534&gt;200,2,IF(ДАННЫЕ!BF534&gt;0,1,0))))&amp;"g"&amp;B534&amp;"d"&amp;H534&amp;"l"&amp;ДАННЫЕ!AT534&amp;"a"&amp;ДАННЫЕ!$V534&amp;"v"&amp;R534&amp;"k"&amp;ДАННЫЕ!$U534&amp;"s"&amp;ДАННЫЕ!$Y534&amp;"t"&amp;ДАННЫЕ!$X534&amp;"b"&amp;IF(ДАННЫЕ!$Q534&gt;1,1,0)&amp;"PP"&amp;ДАННЫЕ!Z534&amp;"c"&amp;S534&amp;"x"&amp;IF(ДАННЫЕ!$BY534&gt;0,IF(YEAR(ДАННЫЕ!$F$1)=YEAR(ДАННЫЕ!$BY534),1,0),0)&amp;"n"&amp;IF(ДАННЫЕ!$BZ534&gt;0,IF(YEAR(ДАННЫЕ!$F$1)=YEAR(ДАННЫЕ!$BZ534),1,0),0)&amp;"u"&amp;D534&amp;"z"&amp;IF(ДАННЫЕ!$CL534&gt;0,IF(YEAR(ДАННЫЕ!$F$1)&gt;YEAR(ДАННЫЕ!$CL534),11,12),0)</f>
        <v>03mf0zpihbeCD0g0dlav0kstb0PPc0x0n0u0z0</v>
      </c>
      <c r="K534" s="28" t="str">
        <f ca="1">ДАННЫЕ!$I534&amp;"x"&amp;B534&amp;"w"&amp;IF(T534+ДАННЫЕ!AD534+ДАННЫЕ!AE534+ДАННЫЕ!AF534+ДАННЫЕ!AG534+ДАННЫЕ!AH534+ДАННЫЕ!$AL534+ДАННЫЕ!AI534+ДАННЫЕ!AJ534+ДАННЫЕ!AK534+ДАННЫЕ!AP534+ДАННЫЕ!AQ534+ДАННЫЕ!AR534+ДАННЫЕ!$AM534+ДАННЫЕ!$AN534+ДАННЫЕ!AS534+ДАННЫЕ!AT534&gt;0,1,0)&amp;IF(OR(T534=2,ДАННЫЕ!AD534=2,ДАННЫЕ!AE534=2,ДАННЫЕ!AF534=2,ДАННЫЕ!AG534=2,ДАННЫЕ!AH534=2,ДАННЫЕ!$AL534=2,ДАННЫЕ!AI534=2,ДАННЫЕ!AJ534=2,ДАННЫЕ!AK534=2,ДАННЫЕ!AP534=2,ДАННЫЕ!AQ534=2,ДАННЫЕ!AR534=2,ДАННЫЕ!$AM534=2,ДАННЫЕ!$AN534=2,ДАННЫЕ!AS534=2,ДАННЫЕ!AT534=2),2,0)&amp;"t"&amp;IF(T534&gt;0,"1"&amp;T534,"00")&amp;"f"&amp;IF(ДАННЫЕ!$AC534,"1"&amp;ДАННЫЕ!$AC534,"00")&amp;"b"&amp;IF(ДАННЫЕ!$AD534,"1"&amp;ДАННЫЕ!$AD534,"00")&amp;"g"&amp;IF(ДАННЫЕ!$AF534,"1"&amp;ДАННЫЕ!$AF534,"00")&amp;"c"&amp;IF(ДАННЫЕ!$AG534,"1"&amp;ДАННЫЕ!$AG534,"00")&amp;"i"&amp;IF(ДАННЫЕ!$AH534,"1"&amp;ДАННЫЕ!$AH534,"00")&amp;"r"&amp;IF(ДАННЫЕ!$AL534,"1"&amp;ДАННЫЕ!$AL534,"00")&amp;"m"&amp;IF(ДАННЫЕ!$AI534,"1"&amp;ДАННЫЕ!$AI534,"00")&amp;"hS"&amp;IF(ДАННЫЕ!$AJ534,"1"&amp;ДАННЫЕ!$AJ534,"00")&amp;"hZ"&amp;IF(ДАННЫЕ!$AK534,"1"&amp;ДАННЫЕ!$AK534,"00")&amp;"p"&amp;IF(ДАННЫЕ!$AP534,"1"&amp;ДАННЫЕ!$AP534,"00")&amp;"k"&amp;IF(ДАННЫЕ!$AQ534,"1"&amp;ДАННЫЕ!$AQ534,"00")&amp;"z"&amp;IF(ДАННЫЕ!$AR534,"1"&amp;ДАННЫЕ!$AR534,"00")&amp;"j"&amp;IF(ДАННЫЕ!$AM534,"1"&amp;ДАННЫЕ!$AM534,"00")&amp;"n"&amp;IF(ДАННЫЕ!$AN534,"1"&amp;ДАННЫЕ!$AN534,"00")&amp;"E"&amp;ДАННЫЕ!BI534&amp;"L"&amp;ДАННЫЕ!AO534&amp;"h"&amp;IF(ДАННЫЕ!$AU534&gt;0,1,0)&amp;"v"&amp;IF(ДАННЫЕ!$AW534&gt;0,1,0)&amp;"a"&amp;IF(ДАННЫЕ!$AS534,"1"&amp;ДАННЫЕ!$AS534,"00")&amp;"s"&amp;IF(ДАННЫЕ!$AT534,"1"&amp;ДАННЫЕ!$AT534,"00")&amp;"u"&amp;IF(ДАННЫЕ!$CJ534&gt;0,1,0)&amp;"y"&amp;B534&amp;"d"&amp;H534&amp;"e"&amp;F534&amp;G534</f>
        <v>x0w00t00f00b00g00c00i00r00m00hS00hZ00p00k00z00j00n00ELh0v0a00s00u0y0de</v>
      </c>
      <c r="L534" s="28" t="str">
        <f ca="1">ДАННЫЕ!$I534&amp;"VN"&amp;IF(ДАННЫЕ!AW534&gt;0,11,10)&amp;"CD"&amp;IF(ДАННЫЕ!BF534&gt;500,16,IF(ДАННЫЕ!BF534&gt;350,15,IF(ДАННЫЕ!BF534&gt;=200,14,IF(ДАННЫЕ!BF534&gt;=100,13,IF(ДАННЫЕ!BF534&gt;=50,12,IF(ДАННЫЕ!BF534&gt;0,11,10))))))&amp;"AR"&amp;IF(ДАННЫЕ!BX534&gt;0,1,0)&amp;"GD"&amp;B534&amp;"VV"&amp;IF(E534&gt;=5,IF(E534&lt;18,1,0),0)</f>
        <v>VN10CD10AR0GD0VV0</v>
      </c>
      <c r="M534" s="28" t="str">
        <f>ДАННЫЕ!$I534&amp;"b"&amp;ДАННЫЕ!$BI534&amp;"r"&amp;ДАННЫЕ!$BJ534&amp;"CD"&amp;IF(ДАННЫЕ!BF534&gt;0,IF(ДАННЫЕ!BF534&lt;200,1,IF(ДАННЫЕ!BF534&lt;350,2,3)),0)&amp;"h"&amp;IF(ДАННЫЕ!$BK534+ДАННЫЕ!$BL534+ДАННЫЕ!$BM534&gt;0,1,0)&amp;"x"&amp;ДАННЫЕ!$BK534&amp;"y"&amp;ДАННЫЕ!$BL534&amp;"z"&amp;ДАННЫЕ!$BM534&amp;"c"&amp;IF(ДАННЫЕ!$BK534+ДАННЫЕ!$BL534+ДАННЫЕ!$BM534=3,1,0)&amp;"a"&amp;IF(ДАННЫЕ!$BQ534+ДАННЫЕ!$BR534&gt;0,1,0)&amp;"d"&amp;ДАННЫЕ!$BQ534&amp;"v"&amp;ДАННЫЕ!$BR534&amp;"p"&amp;ДАННЫЕ!$BS534&amp;"n"&amp;ДАННЫЕ!$BU534&amp;"t"&amp;ДАННЫЕ!$BV534&amp;"o"&amp;ДАННЫЕ!$BT534&amp;"l"&amp;IF(ДАННЫЕ!$BN534&gt;0,1,0)&amp;ДАННЫЕ!$BN534&amp;"g"&amp;ДАННЫЕ!$BO534&amp;"s"&amp;ДАННЫЕ!$BP534&amp;"DZ"&amp;IF(ДАННЫЕ!B534-ДАННЫЕ!G534 &lt; 60,IF(ДАННЫЕ!B534-ДАННЫЕ!G534 &gt;= 0,1,0),0)&amp;"u"&amp;IF(ДАННЫЕ!$CJ534&gt;0,1,0)</f>
        <v>brCD0h0xyzc0a0dvpntol0gsDZ1u0</v>
      </c>
      <c r="N534" s="28" t="str">
        <f ca="1">ДАННЫЕ!$F534&amp;ДАННЫЕ!$I534&amp;"g"&amp;B534&amp;"cf"&amp;D534&amp;"a"&amp;IF(ДАННЫЕ!$BX534&gt;0,1,0)&amp;IF(ДАННЫЕ!$BF534&gt;500,1,IF(ДАННЫЕ!$BF534&gt;350,2,IF(ДАННЫЕ!$BF534&gt;=200,3,IF(ДАННЫЕ!$BF534&gt;=100,4,IF(ДАННЫЕ!$BF534&gt;=50,5,IF(ДАННЫЕ!$BF534&lt;50,6,0))))))&amp;"AR"&amp;IF(DATEDIF(ДАННЫЕ!$BX534,ДАННЫЕ!$F$1,"y")&gt;1,1,0)&amp;"VG"&amp;IF(ДАННЫЕ!$BH534="0",1,0)&amp;"o"&amp;IF(T534+ДАННЫЕ!$AF534+ДАННЫЕ!$AG534+ДАННЫЕ!$AH534+ДАННЫЕ!$AI534+ДАННЫЕ!$AJ534+ДАННЫЕ!$AP534+ДАННЫЕ!$AQ534+ДАННЫЕ!$AR534+ДАННЫЕ!$AU534+ДАННЫЕ!$AW534+ДАННЫЕ!$AS534+ДАННЫЕ!$AT534&gt;0,1,0)&amp;"x"&amp;ДАННЫЕ!$AG534&amp;"p"&amp;IF(ДАННЫЕ!$BY534&gt;0,1,0)&amp;"v"&amp;IF(ДАННЫЕ!$BZ534&gt;0,1,0)&amp;"n"&amp;ДАННЫЕ!$CA534&amp;"t"&amp;ДАННЫЕ!$AY534&amp;"k"&amp;ДАННЫЕ!$CB534&amp;"q"&amp;ДАННЫЕ!$CC534&amp;"w"&amp;ДАННЫЕ!$CD534&amp;"e"&amp;ДАННЫЕ!$CE534&amp;"m"&amp;ДАННЫЕ!$CF534&amp;"c"&amp;ДАННЫЕ!$CG534&amp;"z"&amp;ДАННЫЕ!$CH534&amp;"d"&amp;IF(H534=4,1,0)&amp;"s"&amp;IF(ДАННЫЕ!$J534=1,0,1)&amp;"u"&amp;IF(ДАННЫЕ!$CJ534&gt;0,1,0)</f>
        <v>g0cf0a06AR1VG0o0xp0v0ntkqwemczd0s1u0</v>
      </c>
      <c r="O534" s="28" t="str">
        <f>ДАННЫЕ!$I534&amp;"g"&amp;B534&amp;A534&amp;"f"&amp;P534&amp;"c"&amp;IF(ДАННЫЕ!$U534&gt;0,1,0)&amp;"s"&amp;IF(ДАННЫЕ!$Q534&gt;0,IF(YEAR(ДАННЫЕ!$F$1)=YEAR(ДАННЫЕ!$Q534),IF(MONTH(ДАННЫЕ!$F$1)=MONTH(ДАННЫЕ!$Q534),111,11),1),0)&amp;"i"&amp;IF(ДАННЫЕ!$R534+ДАННЫЕ!$S534+ДАННЫЕ!$T534=0,0,1)&amp;"h"&amp;IF(ДАННЫЕ!$P534&gt;0,1,0)&amp;"p"&amp;IF(ДАННЫЕ!$CI534&gt;0,IF(YEAR(ДАННЫЕ!$F$1)=YEAR(ДАННЫЕ!$CI534),IF(MONTH(ДАННЫЕ!$F$1)=MONTH(ДАННЫЕ!$CI534),111,11),1),0)&amp;"d"&amp;IF(ДАННЫЕ!$CJ534&gt;0,IF(YEAR(ДАННЫЕ!$F$1)=YEAR(ДАННЫЕ!$CJ534),IF(MONTH(ДАННЫЕ!$F$1)=MONTH(ДАННЫЕ!$CJ534),111,11),1),0)&amp;"o"&amp;IF(ДАННЫЕ!$CK534&gt;0,IF(MONTH(ДАННЫЕ!$F$1)=MONTH(ДАННЫЕ!$CK534),111,11),0)&amp;"v"&amp;IF(ДАННЫЕ!$BE534&gt;0,IF(MONTH(ДАННЫЕ!$F$1)=MONTH(ДАННЫЕ!$BE534),111,11),0)</f>
        <v>g00f0c0s0i0h0p0d0o0v0</v>
      </c>
      <c r="P534" s="15">
        <f t="shared" si="26"/>
        <v>0</v>
      </c>
      <c r="Q534" s="15">
        <f>IF(ДАННЫЕ!$F$1&gt;ДАННЫЕ!$N534,IF(YEAR(ДАННЫЕ!$F$1)=YEAR(ДАННЫЕ!M534),1,0),0)</f>
        <v>0</v>
      </c>
      <c r="R534" s="15">
        <f>IF(ДАННЫЕ!$F$1&gt;ДАННЫЕ!$N534,IF(YEAR(ДАННЫЕ!$F$1)=YEAR(ДАННЫЕ!N534),1,0),0)</f>
        <v>0</v>
      </c>
      <c r="S534" s="15">
        <f>IF(ДАННЫЕ!$AA534="2А",1,IF(ДАННЫЕ!$AA534="2Б",2,IF(ДАННЫЕ!$AA534="2В",3,IF(ДАННЫЕ!$AA534=3,4,IF(ДАННЫЕ!$AA534="4А",5,IF(ДАННЫЕ!$AA534="4Б",6,IF(ДАННЫЕ!$AA534="4В",7,IF(ДАННЫЕ!$AA534=5,8,0))))))))</f>
        <v>0</v>
      </c>
      <c r="T534" s="15">
        <f>IF(OR(ДАННЫЕ!$AC534=2,ДАННЫЕ!$AD534=2,ДАННЫЕ!$AE534=2),2,IF(OR(ДАННЫЕ!$AC534=1,ДАННЫЕ!$AD534=1,ДАННЫЕ!$AE534=1),1,0))</f>
        <v>0</v>
      </c>
    </row>
    <row r="535" spans="1:20" ht="15" customHeight="1" x14ac:dyDescent="0.2">
      <c r="A535" s="78">
        <f>IF(B535&gt;0,IF(MONTH(ДАННЫЕ!$F$1)=MONTH(ДАННЫЕ!$B535),1,0),0)</f>
        <v>0</v>
      </c>
      <c r="B535" s="14">
        <f>IF(ДАННЫЕ!$B535&gt;0,IF(YEAR(ДАННЫЕ!$F$1)=YEAR(ДАННЫЕ!$B535),1,0),0)</f>
        <v>0</v>
      </c>
      <c r="C535" s="14">
        <f>IF(ДАННЫЕ!$CM535&gt;0,IF(YEAR(ДАННЫЕ!$F$1)=YEAR(ДАННЫЕ!$CM535),1,0),0)</f>
        <v>0</v>
      </c>
      <c r="D535" s="14">
        <f>IF(ДАННЫЕ!$CJ535&gt;0,IF(ДАННЫЕ!$CL535&gt;ДАННЫЕ!$F$1,1,IF(ДАННЫЕ!$CL535&gt;0,0,1)),0)</f>
        <v>0</v>
      </c>
      <c r="E535" s="43" t="str">
        <f ca="1">IF(ДАННЫЕ!$F$1&gt;0,IF(ДАННЫЕ!$G535&gt;0,DATEDIF(ДАННЫЕ!$G535,ДАННЫЕ!$F$1,"y"),""),IF(ДАННЫЕ!$G535&gt;0,DATEDIF(ДАННЫЕ!$G535,TODAY(),"y"),""))</f>
        <v/>
      </c>
      <c r="F535" s="43" t="str">
        <f xml:space="preserve"> IF(ДАННЫЕ!$F535="М",IF(E535&gt;=18,IF(E535&lt;60,1,""),""),"")&amp;IF(ДАННЫЕ!$F535="Ж",IF(E535&gt;=18,IF(E535&lt;55,1,""),""),"")</f>
        <v/>
      </c>
      <c r="G535" s="43" t="str">
        <f xml:space="preserve"> IF(ДАННЫЕ!$F535="М",IF(E535&gt;=60,2,""),"")&amp;IF(ДАННЫЕ!$F535="Ж",IF(E535&gt;=55,2,""),"")</f>
        <v/>
      </c>
      <c r="H535" s="43" t="str">
        <f t="shared" ca="1" si="24"/>
        <v/>
      </c>
      <c r="I535" s="43" t="str">
        <f t="shared" ca="1" si="25"/>
        <v>03</v>
      </c>
      <c r="J535" s="28" t="str">
        <f ca="1">ДАННЫЕ!$F535&amp;H535&amp;I535&amp;ДАННЫЕ!$I535&amp;"m"&amp;IF(ДАННЫЕ!$I535&gt;0,IF(ДАННЫЕ!$J535&gt;0,0,1),"")&amp;"f"&amp;IF(ДАННЫЕ!$R535&gt;0,IF(YEAR(ДАННЫЕ!$F$1)=YEAR(ДАННЫЕ!$R535),1,0),0)&amp;"z"&amp;ДАННЫЕ!$R535&amp;"p"&amp;ДАННЫЕ!$S535&amp;"i"&amp;ДАННЫЕ!$T535&amp;"h"&amp;ДАННЫЕ!$K535&amp;"be"&amp;ДАННЫЕ!$BI535&amp;"CD"&amp;IF(ДАННЫЕ!BF535&gt;500,4,IF(ДАННЫЕ!BF535&gt;350,3,IF(ДАННЫЕ!BF535&gt;200,2,IF(ДАННЫЕ!BF535&gt;0,1,0))))&amp;"g"&amp;B535&amp;"d"&amp;H535&amp;"l"&amp;ДАННЫЕ!AT535&amp;"a"&amp;ДАННЫЕ!$V535&amp;"v"&amp;R535&amp;"k"&amp;ДАННЫЕ!$U535&amp;"s"&amp;ДАННЫЕ!$Y535&amp;"t"&amp;ДАННЫЕ!$X535&amp;"b"&amp;IF(ДАННЫЕ!$Q535&gt;1,1,0)&amp;"PP"&amp;ДАННЫЕ!Z535&amp;"c"&amp;S535&amp;"x"&amp;IF(ДАННЫЕ!$BY535&gt;0,IF(YEAR(ДАННЫЕ!$F$1)=YEAR(ДАННЫЕ!$BY535),1,0),0)&amp;"n"&amp;IF(ДАННЫЕ!$BZ535&gt;0,IF(YEAR(ДАННЫЕ!$F$1)=YEAR(ДАННЫЕ!$BZ535),1,0),0)&amp;"u"&amp;D535&amp;"z"&amp;IF(ДАННЫЕ!$CL535&gt;0,IF(YEAR(ДАННЫЕ!$F$1)&gt;YEAR(ДАННЫЕ!$CL535),11,12),0)</f>
        <v>03mf0zpihbeCD0g0dlav0kstb0PPc0x0n0u0z0</v>
      </c>
      <c r="K535" s="28" t="str">
        <f ca="1">ДАННЫЕ!$I535&amp;"x"&amp;B535&amp;"w"&amp;IF(T535+ДАННЫЕ!AD535+ДАННЫЕ!AE535+ДАННЫЕ!AF535+ДАННЫЕ!AG535+ДАННЫЕ!AH535+ДАННЫЕ!$AL535+ДАННЫЕ!AI535+ДАННЫЕ!AJ535+ДАННЫЕ!AK535+ДАННЫЕ!AP535+ДАННЫЕ!AQ535+ДАННЫЕ!AR535+ДАННЫЕ!$AM535+ДАННЫЕ!$AN535+ДАННЫЕ!AS535+ДАННЫЕ!AT535&gt;0,1,0)&amp;IF(OR(T535=2,ДАННЫЕ!AD535=2,ДАННЫЕ!AE535=2,ДАННЫЕ!AF535=2,ДАННЫЕ!AG535=2,ДАННЫЕ!AH535=2,ДАННЫЕ!$AL535=2,ДАННЫЕ!AI535=2,ДАННЫЕ!AJ535=2,ДАННЫЕ!AK535=2,ДАННЫЕ!AP535=2,ДАННЫЕ!AQ535=2,ДАННЫЕ!AR535=2,ДАННЫЕ!$AM535=2,ДАННЫЕ!$AN535=2,ДАННЫЕ!AS535=2,ДАННЫЕ!AT535=2),2,0)&amp;"t"&amp;IF(T535&gt;0,"1"&amp;T535,"00")&amp;"f"&amp;IF(ДАННЫЕ!$AC535,"1"&amp;ДАННЫЕ!$AC535,"00")&amp;"b"&amp;IF(ДАННЫЕ!$AD535,"1"&amp;ДАННЫЕ!$AD535,"00")&amp;"g"&amp;IF(ДАННЫЕ!$AF535,"1"&amp;ДАННЫЕ!$AF535,"00")&amp;"c"&amp;IF(ДАННЫЕ!$AG535,"1"&amp;ДАННЫЕ!$AG535,"00")&amp;"i"&amp;IF(ДАННЫЕ!$AH535,"1"&amp;ДАННЫЕ!$AH535,"00")&amp;"r"&amp;IF(ДАННЫЕ!$AL535,"1"&amp;ДАННЫЕ!$AL535,"00")&amp;"m"&amp;IF(ДАННЫЕ!$AI535,"1"&amp;ДАННЫЕ!$AI535,"00")&amp;"hS"&amp;IF(ДАННЫЕ!$AJ535,"1"&amp;ДАННЫЕ!$AJ535,"00")&amp;"hZ"&amp;IF(ДАННЫЕ!$AK535,"1"&amp;ДАННЫЕ!$AK535,"00")&amp;"p"&amp;IF(ДАННЫЕ!$AP535,"1"&amp;ДАННЫЕ!$AP535,"00")&amp;"k"&amp;IF(ДАННЫЕ!$AQ535,"1"&amp;ДАННЫЕ!$AQ535,"00")&amp;"z"&amp;IF(ДАННЫЕ!$AR535,"1"&amp;ДАННЫЕ!$AR535,"00")&amp;"j"&amp;IF(ДАННЫЕ!$AM535,"1"&amp;ДАННЫЕ!$AM535,"00")&amp;"n"&amp;IF(ДАННЫЕ!$AN535,"1"&amp;ДАННЫЕ!$AN535,"00")&amp;"E"&amp;ДАННЫЕ!BI535&amp;"L"&amp;ДАННЫЕ!AO535&amp;"h"&amp;IF(ДАННЫЕ!$AU535&gt;0,1,0)&amp;"v"&amp;IF(ДАННЫЕ!$AW535&gt;0,1,0)&amp;"a"&amp;IF(ДАННЫЕ!$AS535,"1"&amp;ДАННЫЕ!$AS535,"00")&amp;"s"&amp;IF(ДАННЫЕ!$AT535,"1"&amp;ДАННЫЕ!$AT535,"00")&amp;"u"&amp;IF(ДАННЫЕ!$CJ535&gt;0,1,0)&amp;"y"&amp;B535&amp;"d"&amp;H535&amp;"e"&amp;F535&amp;G535</f>
        <v>x0w00t00f00b00g00c00i00r00m00hS00hZ00p00k00z00j00n00ELh0v0a00s00u0y0de</v>
      </c>
      <c r="L535" s="28" t="str">
        <f ca="1">ДАННЫЕ!$I535&amp;"VN"&amp;IF(ДАННЫЕ!AW535&gt;0,11,10)&amp;"CD"&amp;IF(ДАННЫЕ!BF535&gt;500,16,IF(ДАННЫЕ!BF535&gt;350,15,IF(ДАННЫЕ!BF535&gt;=200,14,IF(ДАННЫЕ!BF535&gt;=100,13,IF(ДАННЫЕ!BF535&gt;=50,12,IF(ДАННЫЕ!BF535&gt;0,11,10))))))&amp;"AR"&amp;IF(ДАННЫЕ!BX535&gt;0,1,0)&amp;"GD"&amp;B535&amp;"VV"&amp;IF(E535&gt;=5,IF(E535&lt;18,1,0),0)</f>
        <v>VN10CD10AR0GD0VV0</v>
      </c>
      <c r="M535" s="28" t="str">
        <f>ДАННЫЕ!$I535&amp;"b"&amp;ДАННЫЕ!$BI535&amp;"r"&amp;ДАННЫЕ!$BJ535&amp;"CD"&amp;IF(ДАННЫЕ!BF535&gt;0,IF(ДАННЫЕ!BF535&lt;200,1,IF(ДАННЫЕ!BF535&lt;350,2,3)),0)&amp;"h"&amp;IF(ДАННЫЕ!$BK535+ДАННЫЕ!$BL535+ДАННЫЕ!$BM535&gt;0,1,0)&amp;"x"&amp;ДАННЫЕ!$BK535&amp;"y"&amp;ДАННЫЕ!$BL535&amp;"z"&amp;ДАННЫЕ!$BM535&amp;"c"&amp;IF(ДАННЫЕ!$BK535+ДАННЫЕ!$BL535+ДАННЫЕ!$BM535=3,1,0)&amp;"a"&amp;IF(ДАННЫЕ!$BQ535+ДАННЫЕ!$BR535&gt;0,1,0)&amp;"d"&amp;ДАННЫЕ!$BQ535&amp;"v"&amp;ДАННЫЕ!$BR535&amp;"p"&amp;ДАННЫЕ!$BS535&amp;"n"&amp;ДАННЫЕ!$BU535&amp;"t"&amp;ДАННЫЕ!$BV535&amp;"o"&amp;ДАННЫЕ!$BT535&amp;"l"&amp;IF(ДАННЫЕ!$BN535&gt;0,1,0)&amp;ДАННЫЕ!$BN535&amp;"g"&amp;ДАННЫЕ!$BO535&amp;"s"&amp;ДАННЫЕ!$BP535&amp;"DZ"&amp;IF(ДАННЫЕ!B535-ДАННЫЕ!G535 &lt; 60,IF(ДАННЫЕ!B535-ДАННЫЕ!G535 &gt;= 0,1,0),0)&amp;"u"&amp;IF(ДАННЫЕ!$CJ535&gt;0,1,0)</f>
        <v>brCD0h0xyzc0a0dvpntol0gsDZ1u0</v>
      </c>
      <c r="N535" s="28" t="str">
        <f ca="1">ДАННЫЕ!$F535&amp;ДАННЫЕ!$I535&amp;"g"&amp;B535&amp;"cf"&amp;D535&amp;"a"&amp;IF(ДАННЫЕ!$BX535&gt;0,1,0)&amp;IF(ДАННЫЕ!$BF535&gt;500,1,IF(ДАННЫЕ!$BF535&gt;350,2,IF(ДАННЫЕ!$BF535&gt;=200,3,IF(ДАННЫЕ!$BF535&gt;=100,4,IF(ДАННЫЕ!$BF535&gt;=50,5,IF(ДАННЫЕ!$BF535&lt;50,6,0))))))&amp;"AR"&amp;IF(DATEDIF(ДАННЫЕ!$BX535,ДАННЫЕ!$F$1,"y")&gt;1,1,0)&amp;"VG"&amp;IF(ДАННЫЕ!$BH535="0",1,0)&amp;"o"&amp;IF(T535+ДАННЫЕ!$AF535+ДАННЫЕ!$AG535+ДАННЫЕ!$AH535+ДАННЫЕ!$AI535+ДАННЫЕ!$AJ535+ДАННЫЕ!$AP535+ДАННЫЕ!$AQ535+ДАННЫЕ!$AR535+ДАННЫЕ!$AU535+ДАННЫЕ!$AW535+ДАННЫЕ!$AS535+ДАННЫЕ!$AT535&gt;0,1,0)&amp;"x"&amp;ДАННЫЕ!$AG535&amp;"p"&amp;IF(ДАННЫЕ!$BY535&gt;0,1,0)&amp;"v"&amp;IF(ДАННЫЕ!$BZ535&gt;0,1,0)&amp;"n"&amp;ДАННЫЕ!$CA535&amp;"t"&amp;ДАННЫЕ!$AY535&amp;"k"&amp;ДАННЫЕ!$CB535&amp;"q"&amp;ДАННЫЕ!$CC535&amp;"w"&amp;ДАННЫЕ!$CD535&amp;"e"&amp;ДАННЫЕ!$CE535&amp;"m"&amp;ДАННЫЕ!$CF535&amp;"c"&amp;ДАННЫЕ!$CG535&amp;"z"&amp;ДАННЫЕ!$CH535&amp;"d"&amp;IF(H535=4,1,0)&amp;"s"&amp;IF(ДАННЫЕ!$J535=1,0,1)&amp;"u"&amp;IF(ДАННЫЕ!$CJ535&gt;0,1,0)</f>
        <v>g0cf0a06AR1VG0o0xp0v0ntkqwemczd0s1u0</v>
      </c>
      <c r="O535" s="28" t="str">
        <f>ДАННЫЕ!$I535&amp;"g"&amp;B535&amp;A535&amp;"f"&amp;P535&amp;"c"&amp;IF(ДАННЫЕ!$U535&gt;0,1,0)&amp;"s"&amp;IF(ДАННЫЕ!$Q535&gt;0,IF(YEAR(ДАННЫЕ!$F$1)=YEAR(ДАННЫЕ!$Q535),IF(MONTH(ДАННЫЕ!$F$1)=MONTH(ДАННЫЕ!$Q535),111,11),1),0)&amp;"i"&amp;IF(ДАННЫЕ!$R535+ДАННЫЕ!$S535+ДАННЫЕ!$T535=0,0,1)&amp;"h"&amp;IF(ДАННЫЕ!$P535&gt;0,1,0)&amp;"p"&amp;IF(ДАННЫЕ!$CI535&gt;0,IF(YEAR(ДАННЫЕ!$F$1)=YEAR(ДАННЫЕ!$CI535),IF(MONTH(ДАННЫЕ!$F$1)=MONTH(ДАННЫЕ!$CI535),111,11),1),0)&amp;"d"&amp;IF(ДАННЫЕ!$CJ535&gt;0,IF(YEAR(ДАННЫЕ!$F$1)=YEAR(ДАННЫЕ!$CJ535),IF(MONTH(ДАННЫЕ!$F$1)=MONTH(ДАННЫЕ!$CJ535),111,11),1),0)&amp;"o"&amp;IF(ДАННЫЕ!$CK535&gt;0,IF(MONTH(ДАННЫЕ!$F$1)=MONTH(ДАННЫЕ!$CK535),111,11),0)&amp;"v"&amp;IF(ДАННЫЕ!$BE535&gt;0,IF(MONTH(ДАННЫЕ!$F$1)=MONTH(ДАННЫЕ!$BE535),111,11),0)</f>
        <v>g00f0c0s0i0h0p0d0o0v0</v>
      </c>
      <c r="P535" s="15">
        <f t="shared" si="26"/>
        <v>0</v>
      </c>
      <c r="Q535" s="15">
        <f>IF(ДАННЫЕ!$F$1&gt;ДАННЫЕ!$N535,IF(YEAR(ДАННЫЕ!$F$1)=YEAR(ДАННЫЕ!M535),1,0),0)</f>
        <v>0</v>
      </c>
      <c r="R535" s="15">
        <f>IF(ДАННЫЕ!$F$1&gt;ДАННЫЕ!$N535,IF(YEAR(ДАННЫЕ!$F$1)=YEAR(ДАННЫЕ!N535),1,0),0)</f>
        <v>0</v>
      </c>
      <c r="S535" s="15">
        <f>IF(ДАННЫЕ!$AA535="2А",1,IF(ДАННЫЕ!$AA535="2Б",2,IF(ДАННЫЕ!$AA535="2В",3,IF(ДАННЫЕ!$AA535=3,4,IF(ДАННЫЕ!$AA535="4А",5,IF(ДАННЫЕ!$AA535="4Б",6,IF(ДАННЫЕ!$AA535="4В",7,IF(ДАННЫЕ!$AA535=5,8,0))))))))</f>
        <v>0</v>
      </c>
      <c r="T535" s="15">
        <f>IF(OR(ДАННЫЕ!$AC535=2,ДАННЫЕ!$AD535=2,ДАННЫЕ!$AE535=2),2,IF(OR(ДАННЫЕ!$AC535=1,ДАННЫЕ!$AD535=1,ДАННЫЕ!$AE535=1),1,0))</f>
        <v>0</v>
      </c>
    </row>
    <row r="536" spans="1:20" ht="15" customHeight="1" x14ac:dyDescent="0.2">
      <c r="A536" s="78">
        <f>IF(B536&gt;0,IF(MONTH(ДАННЫЕ!$F$1)=MONTH(ДАННЫЕ!$B536),1,0),0)</f>
        <v>0</v>
      </c>
      <c r="B536" s="14">
        <f>IF(ДАННЫЕ!$B536&gt;0,IF(YEAR(ДАННЫЕ!$F$1)=YEAR(ДАННЫЕ!$B536),1,0),0)</f>
        <v>0</v>
      </c>
      <c r="C536" s="14">
        <f>IF(ДАННЫЕ!$CM536&gt;0,IF(YEAR(ДАННЫЕ!$F$1)=YEAR(ДАННЫЕ!$CM536),1,0),0)</f>
        <v>0</v>
      </c>
      <c r="D536" s="14">
        <f>IF(ДАННЫЕ!$CJ536&gt;0,IF(ДАННЫЕ!$CL536&gt;ДАННЫЕ!$F$1,1,IF(ДАННЫЕ!$CL536&gt;0,0,1)),0)</f>
        <v>0</v>
      </c>
      <c r="E536" s="43" t="str">
        <f ca="1">IF(ДАННЫЕ!$F$1&gt;0,IF(ДАННЫЕ!$G536&gt;0,DATEDIF(ДАННЫЕ!$G536,ДАННЫЕ!$F$1,"y"),""),IF(ДАННЫЕ!$G536&gt;0,DATEDIF(ДАННЫЕ!$G536,TODAY(),"y"),""))</f>
        <v/>
      </c>
      <c r="F536" s="43" t="str">
        <f xml:space="preserve"> IF(ДАННЫЕ!$F536="М",IF(E536&gt;=18,IF(E536&lt;60,1,""),""),"")&amp;IF(ДАННЫЕ!$F536="Ж",IF(E536&gt;=18,IF(E536&lt;55,1,""),""),"")</f>
        <v/>
      </c>
      <c r="G536" s="43" t="str">
        <f xml:space="preserve"> IF(ДАННЫЕ!$F536="М",IF(E536&gt;=60,2,""),"")&amp;IF(ДАННЫЕ!$F536="Ж",IF(E536&gt;=55,2,""),"")</f>
        <v/>
      </c>
      <c r="H536" s="43" t="str">
        <f t="shared" ca="1" si="24"/>
        <v/>
      </c>
      <c r="I536" s="43" t="str">
        <f t="shared" ca="1" si="25"/>
        <v>03</v>
      </c>
      <c r="J536" s="28" t="str">
        <f ca="1">ДАННЫЕ!$F536&amp;H536&amp;I536&amp;ДАННЫЕ!$I536&amp;"m"&amp;IF(ДАННЫЕ!$I536&gt;0,IF(ДАННЫЕ!$J536&gt;0,0,1),"")&amp;"f"&amp;IF(ДАННЫЕ!$R536&gt;0,IF(YEAR(ДАННЫЕ!$F$1)=YEAR(ДАННЫЕ!$R536),1,0),0)&amp;"z"&amp;ДАННЫЕ!$R536&amp;"p"&amp;ДАННЫЕ!$S536&amp;"i"&amp;ДАННЫЕ!$T536&amp;"h"&amp;ДАННЫЕ!$K536&amp;"be"&amp;ДАННЫЕ!$BI536&amp;"CD"&amp;IF(ДАННЫЕ!BF536&gt;500,4,IF(ДАННЫЕ!BF536&gt;350,3,IF(ДАННЫЕ!BF536&gt;200,2,IF(ДАННЫЕ!BF536&gt;0,1,0))))&amp;"g"&amp;B536&amp;"d"&amp;H536&amp;"l"&amp;ДАННЫЕ!AT536&amp;"a"&amp;ДАННЫЕ!$V536&amp;"v"&amp;R536&amp;"k"&amp;ДАННЫЕ!$U536&amp;"s"&amp;ДАННЫЕ!$Y536&amp;"t"&amp;ДАННЫЕ!$X536&amp;"b"&amp;IF(ДАННЫЕ!$Q536&gt;1,1,0)&amp;"PP"&amp;ДАННЫЕ!Z536&amp;"c"&amp;S536&amp;"x"&amp;IF(ДАННЫЕ!$BY536&gt;0,IF(YEAR(ДАННЫЕ!$F$1)=YEAR(ДАННЫЕ!$BY536),1,0),0)&amp;"n"&amp;IF(ДАННЫЕ!$BZ536&gt;0,IF(YEAR(ДАННЫЕ!$F$1)=YEAR(ДАННЫЕ!$BZ536),1,0),0)&amp;"u"&amp;D536&amp;"z"&amp;IF(ДАННЫЕ!$CL536&gt;0,IF(YEAR(ДАННЫЕ!$F$1)&gt;YEAR(ДАННЫЕ!$CL536),11,12),0)</f>
        <v>03mf0zpihbeCD0g0dlav0kstb0PPc0x0n0u0z0</v>
      </c>
      <c r="K536" s="28" t="str">
        <f ca="1">ДАННЫЕ!$I536&amp;"x"&amp;B536&amp;"w"&amp;IF(T536+ДАННЫЕ!AD536+ДАННЫЕ!AE536+ДАННЫЕ!AF536+ДАННЫЕ!AG536+ДАННЫЕ!AH536+ДАННЫЕ!$AL536+ДАННЫЕ!AI536+ДАННЫЕ!AJ536+ДАННЫЕ!AK536+ДАННЫЕ!AP536+ДАННЫЕ!AQ536+ДАННЫЕ!AR536+ДАННЫЕ!$AM536+ДАННЫЕ!$AN536+ДАННЫЕ!AS536+ДАННЫЕ!AT536&gt;0,1,0)&amp;IF(OR(T536=2,ДАННЫЕ!AD536=2,ДАННЫЕ!AE536=2,ДАННЫЕ!AF536=2,ДАННЫЕ!AG536=2,ДАННЫЕ!AH536=2,ДАННЫЕ!$AL536=2,ДАННЫЕ!AI536=2,ДАННЫЕ!AJ536=2,ДАННЫЕ!AK536=2,ДАННЫЕ!AP536=2,ДАННЫЕ!AQ536=2,ДАННЫЕ!AR536=2,ДАННЫЕ!$AM536=2,ДАННЫЕ!$AN536=2,ДАННЫЕ!AS536=2,ДАННЫЕ!AT536=2),2,0)&amp;"t"&amp;IF(T536&gt;0,"1"&amp;T536,"00")&amp;"f"&amp;IF(ДАННЫЕ!$AC536,"1"&amp;ДАННЫЕ!$AC536,"00")&amp;"b"&amp;IF(ДАННЫЕ!$AD536,"1"&amp;ДАННЫЕ!$AD536,"00")&amp;"g"&amp;IF(ДАННЫЕ!$AF536,"1"&amp;ДАННЫЕ!$AF536,"00")&amp;"c"&amp;IF(ДАННЫЕ!$AG536,"1"&amp;ДАННЫЕ!$AG536,"00")&amp;"i"&amp;IF(ДАННЫЕ!$AH536,"1"&amp;ДАННЫЕ!$AH536,"00")&amp;"r"&amp;IF(ДАННЫЕ!$AL536,"1"&amp;ДАННЫЕ!$AL536,"00")&amp;"m"&amp;IF(ДАННЫЕ!$AI536,"1"&amp;ДАННЫЕ!$AI536,"00")&amp;"hS"&amp;IF(ДАННЫЕ!$AJ536,"1"&amp;ДАННЫЕ!$AJ536,"00")&amp;"hZ"&amp;IF(ДАННЫЕ!$AK536,"1"&amp;ДАННЫЕ!$AK536,"00")&amp;"p"&amp;IF(ДАННЫЕ!$AP536,"1"&amp;ДАННЫЕ!$AP536,"00")&amp;"k"&amp;IF(ДАННЫЕ!$AQ536,"1"&amp;ДАННЫЕ!$AQ536,"00")&amp;"z"&amp;IF(ДАННЫЕ!$AR536,"1"&amp;ДАННЫЕ!$AR536,"00")&amp;"j"&amp;IF(ДАННЫЕ!$AM536,"1"&amp;ДАННЫЕ!$AM536,"00")&amp;"n"&amp;IF(ДАННЫЕ!$AN536,"1"&amp;ДАННЫЕ!$AN536,"00")&amp;"E"&amp;ДАННЫЕ!BI536&amp;"L"&amp;ДАННЫЕ!AO536&amp;"h"&amp;IF(ДАННЫЕ!$AU536&gt;0,1,0)&amp;"v"&amp;IF(ДАННЫЕ!$AW536&gt;0,1,0)&amp;"a"&amp;IF(ДАННЫЕ!$AS536,"1"&amp;ДАННЫЕ!$AS536,"00")&amp;"s"&amp;IF(ДАННЫЕ!$AT536,"1"&amp;ДАННЫЕ!$AT536,"00")&amp;"u"&amp;IF(ДАННЫЕ!$CJ536&gt;0,1,0)&amp;"y"&amp;B536&amp;"d"&amp;H536&amp;"e"&amp;F536&amp;G536</f>
        <v>x0w00t00f00b00g00c00i00r00m00hS00hZ00p00k00z00j00n00ELh0v0a00s00u0y0de</v>
      </c>
      <c r="L536" s="28" t="str">
        <f ca="1">ДАННЫЕ!$I536&amp;"VN"&amp;IF(ДАННЫЕ!AW536&gt;0,11,10)&amp;"CD"&amp;IF(ДАННЫЕ!BF536&gt;500,16,IF(ДАННЫЕ!BF536&gt;350,15,IF(ДАННЫЕ!BF536&gt;=200,14,IF(ДАННЫЕ!BF536&gt;=100,13,IF(ДАННЫЕ!BF536&gt;=50,12,IF(ДАННЫЕ!BF536&gt;0,11,10))))))&amp;"AR"&amp;IF(ДАННЫЕ!BX536&gt;0,1,0)&amp;"GD"&amp;B536&amp;"VV"&amp;IF(E536&gt;=5,IF(E536&lt;18,1,0),0)</f>
        <v>VN10CD10AR0GD0VV0</v>
      </c>
      <c r="M536" s="28" t="str">
        <f>ДАННЫЕ!$I536&amp;"b"&amp;ДАННЫЕ!$BI536&amp;"r"&amp;ДАННЫЕ!$BJ536&amp;"CD"&amp;IF(ДАННЫЕ!BF536&gt;0,IF(ДАННЫЕ!BF536&lt;200,1,IF(ДАННЫЕ!BF536&lt;350,2,3)),0)&amp;"h"&amp;IF(ДАННЫЕ!$BK536+ДАННЫЕ!$BL536+ДАННЫЕ!$BM536&gt;0,1,0)&amp;"x"&amp;ДАННЫЕ!$BK536&amp;"y"&amp;ДАННЫЕ!$BL536&amp;"z"&amp;ДАННЫЕ!$BM536&amp;"c"&amp;IF(ДАННЫЕ!$BK536+ДАННЫЕ!$BL536+ДАННЫЕ!$BM536=3,1,0)&amp;"a"&amp;IF(ДАННЫЕ!$BQ536+ДАННЫЕ!$BR536&gt;0,1,0)&amp;"d"&amp;ДАННЫЕ!$BQ536&amp;"v"&amp;ДАННЫЕ!$BR536&amp;"p"&amp;ДАННЫЕ!$BS536&amp;"n"&amp;ДАННЫЕ!$BU536&amp;"t"&amp;ДАННЫЕ!$BV536&amp;"o"&amp;ДАННЫЕ!$BT536&amp;"l"&amp;IF(ДАННЫЕ!$BN536&gt;0,1,0)&amp;ДАННЫЕ!$BN536&amp;"g"&amp;ДАННЫЕ!$BO536&amp;"s"&amp;ДАННЫЕ!$BP536&amp;"DZ"&amp;IF(ДАННЫЕ!B536-ДАННЫЕ!G536 &lt; 60,IF(ДАННЫЕ!B536-ДАННЫЕ!G536 &gt;= 0,1,0),0)&amp;"u"&amp;IF(ДАННЫЕ!$CJ536&gt;0,1,0)</f>
        <v>brCD0h0xyzc0a0dvpntol0gsDZ1u0</v>
      </c>
      <c r="N536" s="28" t="str">
        <f ca="1">ДАННЫЕ!$F536&amp;ДАННЫЕ!$I536&amp;"g"&amp;B536&amp;"cf"&amp;D536&amp;"a"&amp;IF(ДАННЫЕ!$BX536&gt;0,1,0)&amp;IF(ДАННЫЕ!$BF536&gt;500,1,IF(ДАННЫЕ!$BF536&gt;350,2,IF(ДАННЫЕ!$BF536&gt;=200,3,IF(ДАННЫЕ!$BF536&gt;=100,4,IF(ДАННЫЕ!$BF536&gt;=50,5,IF(ДАННЫЕ!$BF536&lt;50,6,0))))))&amp;"AR"&amp;IF(DATEDIF(ДАННЫЕ!$BX536,ДАННЫЕ!$F$1,"y")&gt;1,1,0)&amp;"VG"&amp;IF(ДАННЫЕ!$BH536="0",1,0)&amp;"o"&amp;IF(T536+ДАННЫЕ!$AF536+ДАННЫЕ!$AG536+ДАННЫЕ!$AH536+ДАННЫЕ!$AI536+ДАННЫЕ!$AJ536+ДАННЫЕ!$AP536+ДАННЫЕ!$AQ536+ДАННЫЕ!$AR536+ДАННЫЕ!$AU536+ДАННЫЕ!$AW536+ДАННЫЕ!$AS536+ДАННЫЕ!$AT536&gt;0,1,0)&amp;"x"&amp;ДАННЫЕ!$AG536&amp;"p"&amp;IF(ДАННЫЕ!$BY536&gt;0,1,0)&amp;"v"&amp;IF(ДАННЫЕ!$BZ536&gt;0,1,0)&amp;"n"&amp;ДАННЫЕ!$CA536&amp;"t"&amp;ДАННЫЕ!$AY536&amp;"k"&amp;ДАННЫЕ!$CB536&amp;"q"&amp;ДАННЫЕ!$CC536&amp;"w"&amp;ДАННЫЕ!$CD536&amp;"e"&amp;ДАННЫЕ!$CE536&amp;"m"&amp;ДАННЫЕ!$CF536&amp;"c"&amp;ДАННЫЕ!$CG536&amp;"z"&amp;ДАННЫЕ!$CH536&amp;"d"&amp;IF(H536=4,1,0)&amp;"s"&amp;IF(ДАННЫЕ!$J536=1,0,1)&amp;"u"&amp;IF(ДАННЫЕ!$CJ536&gt;0,1,0)</f>
        <v>g0cf0a06AR1VG0o0xp0v0ntkqwemczd0s1u0</v>
      </c>
      <c r="O536" s="28" t="str">
        <f>ДАННЫЕ!$I536&amp;"g"&amp;B536&amp;A536&amp;"f"&amp;P536&amp;"c"&amp;IF(ДАННЫЕ!$U536&gt;0,1,0)&amp;"s"&amp;IF(ДАННЫЕ!$Q536&gt;0,IF(YEAR(ДАННЫЕ!$F$1)=YEAR(ДАННЫЕ!$Q536),IF(MONTH(ДАННЫЕ!$F$1)=MONTH(ДАННЫЕ!$Q536),111,11),1),0)&amp;"i"&amp;IF(ДАННЫЕ!$R536+ДАННЫЕ!$S536+ДАННЫЕ!$T536=0,0,1)&amp;"h"&amp;IF(ДАННЫЕ!$P536&gt;0,1,0)&amp;"p"&amp;IF(ДАННЫЕ!$CI536&gt;0,IF(YEAR(ДАННЫЕ!$F$1)=YEAR(ДАННЫЕ!$CI536),IF(MONTH(ДАННЫЕ!$F$1)=MONTH(ДАННЫЕ!$CI536),111,11),1),0)&amp;"d"&amp;IF(ДАННЫЕ!$CJ536&gt;0,IF(YEAR(ДАННЫЕ!$F$1)=YEAR(ДАННЫЕ!$CJ536),IF(MONTH(ДАННЫЕ!$F$1)=MONTH(ДАННЫЕ!$CJ536),111,11),1),0)&amp;"o"&amp;IF(ДАННЫЕ!$CK536&gt;0,IF(MONTH(ДАННЫЕ!$F$1)=MONTH(ДАННЫЕ!$CK536),111,11),0)&amp;"v"&amp;IF(ДАННЫЕ!$BE536&gt;0,IF(MONTH(ДАННЫЕ!$F$1)=MONTH(ДАННЫЕ!$BE536),111,11),0)</f>
        <v>g00f0c0s0i0h0p0d0o0v0</v>
      </c>
      <c r="P536" s="15">
        <f t="shared" si="26"/>
        <v>0</v>
      </c>
      <c r="Q536" s="15">
        <f>IF(ДАННЫЕ!$F$1&gt;ДАННЫЕ!$N536,IF(YEAR(ДАННЫЕ!$F$1)=YEAR(ДАННЫЕ!M536),1,0),0)</f>
        <v>0</v>
      </c>
      <c r="R536" s="15">
        <f>IF(ДАННЫЕ!$F$1&gt;ДАННЫЕ!$N536,IF(YEAR(ДАННЫЕ!$F$1)=YEAR(ДАННЫЕ!N536),1,0),0)</f>
        <v>0</v>
      </c>
      <c r="S536" s="15">
        <f>IF(ДАННЫЕ!$AA536="2А",1,IF(ДАННЫЕ!$AA536="2Б",2,IF(ДАННЫЕ!$AA536="2В",3,IF(ДАННЫЕ!$AA536=3,4,IF(ДАННЫЕ!$AA536="4А",5,IF(ДАННЫЕ!$AA536="4Б",6,IF(ДАННЫЕ!$AA536="4В",7,IF(ДАННЫЕ!$AA536=5,8,0))))))))</f>
        <v>0</v>
      </c>
      <c r="T536" s="15">
        <f>IF(OR(ДАННЫЕ!$AC536=2,ДАННЫЕ!$AD536=2,ДАННЫЕ!$AE536=2),2,IF(OR(ДАННЫЕ!$AC536=1,ДАННЫЕ!$AD536=1,ДАННЫЕ!$AE536=1),1,0))</f>
        <v>0</v>
      </c>
    </row>
    <row r="537" spans="1:20" ht="15" customHeight="1" x14ac:dyDescent="0.2">
      <c r="A537" s="78">
        <f>IF(B537&gt;0,IF(MONTH(ДАННЫЕ!$F$1)=MONTH(ДАННЫЕ!$B537),1,0),0)</f>
        <v>0</v>
      </c>
      <c r="B537" s="14">
        <f>IF(ДАННЫЕ!$B537&gt;0,IF(YEAR(ДАННЫЕ!$F$1)=YEAR(ДАННЫЕ!$B537),1,0),0)</f>
        <v>0</v>
      </c>
      <c r="C537" s="14">
        <f>IF(ДАННЫЕ!$CM537&gt;0,IF(YEAR(ДАННЫЕ!$F$1)=YEAR(ДАННЫЕ!$CM537),1,0),0)</f>
        <v>0</v>
      </c>
      <c r="D537" s="14">
        <f>IF(ДАННЫЕ!$CJ537&gt;0,IF(ДАННЫЕ!$CL537&gt;ДАННЫЕ!$F$1,1,IF(ДАННЫЕ!$CL537&gt;0,0,1)),0)</f>
        <v>0</v>
      </c>
      <c r="E537" s="43" t="str">
        <f ca="1">IF(ДАННЫЕ!$F$1&gt;0,IF(ДАННЫЕ!$G537&gt;0,DATEDIF(ДАННЫЕ!$G537,ДАННЫЕ!$F$1,"y"),""),IF(ДАННЫЕ!$G537&gt;0,DATEDIF(ДАННЫЕ!$G537,TODAY(),"y"),""))</f>
        <v/>
      </c>
      <c r="F537" s="43" t="str">
        <f xml:space="preserve"> IF(ДАННЫЕ!$F537="М",IF(E537&gt;=18,IF(E537&lt;60,1,""),""),"")&amp;IF(ДАННЫЕ!$F537="Ж",IF(E537&gt;=18,IF(E537&lt;55,1,""),""),"")</f>
        <v/>
      </c>
      <c r="G537" s="43" t="str">
        <f xml:space="preserve"> IF(ДАННЫЕ!$F537="М",IF(E537&gt;=60,2,""),"")&amp;IF(ДАННЫЕ!$F537="Ж",IF(E537&gt;=55,2,""),"")</f>
        <v/>
      </c>
      <c r="H537" s="43" t="str">
        <f t="shared" ca="1" si="24"/>
        <v/>
      </c>
      <c r="I537" s="43" t="str">
        <f t="shared" ca="1" si="25"/>
        <v>03</v>
      </c>
      <c r="J537" s="28" t="str">
        <f ca="1">ДАННЫЕ!$F537&amp;H537&amp;I537&amp;ДАННЫЕ!$I537&amp;"m"&amp;IF(ДАННЫЕ!$I537&gt;0,IF(ДАННЫЕ!$J537&gt;0,0,1),"")&amp;"f"&amp;IF(ДАННЫЕ!$R537&gt;0,IF(YEAR(ДАННЫЕ!$F$1)=YEAR(ДАННЫЕ!$R537),1,0),0)&amp;"z"&amp;ДАННЫЕ!$R537&amp;"p"&amp;ДАННЫЕ!$S537&amp;"i"&amp;ДАННЫЕ!$T537&amp;"h"&amp;ДАННЫЕ!$K537&amp;"be"&amp;ДАННЫЕ!$BI537&amp;"CD"&amp;IF(ДАННЫЕ!BF537&gt;500,4,IF(ДАННЫЕ!BF537&gt;350,3,IF(ДАННЫЕ!BF537&gt;200,2,IF(ДАННЫЕ!BF537&gt;0,1,0))))&amp;"g"&amp;B537&amp;"d"&amp;H537&amp;"l"&amp;ДАННЫЕ!AT537&amp;"a"&amp;ДАННЫЕ!$V537&amp;"v"&amp;R537&amp;"k"&amp;ДАННЫЕ!$U537&amp;"s"&amp;ДАННЫЕ!$Y537&amp;"t"&amp;ДАННЫЕ!$X537&amp;"b"&amp;IF(ДАННЫЕ!$Q537&gt;1,1,0)&amp;"PP"&amp;ДАННЫЕ!Z537&amp;"c"&amp;S537&amp;"x"&amp;IF(ДАННЫЕ!$BY537&gt;0,IF(YEAR(ДАННЫЕ!$F$1)=YEAR(ДАННЫЕ!$BY537),1,0),0)&amp;"n"&amp;IF(ДАННЫЕ!$BZ537&gt;0,IF(YEAR(ДАННЫЕ!$F$1)=YEAR(ДАННЫЕ!$BZ537),1,0),0)&amp;"u"&amp;D537&amp;"z"&amp;IF(ДАННЫЕ!$CL537&gt;0,IF(YEAR(ДАННЫЕ!$F$1)&gt;YEAR(ДАННЫЕ!$CL537),11,12),0)</f>
        <v>03mf0zpihbeCD0g0dlav0kstb0PPc0x0n0u0z0</v>
      </c>
      <c r="K537" s="28" t="str">
        <f ca="1">ДАННЫЕ!$I537&amp;"x"&amp;B537&amp;"w"&amp;IF(T537+ДАННЫЕ!AD537+ДАННЫЕ!AE537+ДАННЫЕ!AF537+ДАННЫЕ!AG537+ДАННЫЕ!AH537+ДАННЫЕ!$AL537+ДАННЫЕ!AI537+ДАННЫЕ!AJ537+ДАННЫЕ!AK537+ДАННЫЕ!AP537+ДАННЫЕ!AQ537+ДАННЫЕ!AR537+ДАННЫЕ!$AM537+ДАННЫЕ!$AN537+ДАННЫЕ!AS537+ДАННЫЕ!AT537&gt;0,1,0)&amp;IF(OR(T537=2,ДАННЫЕ!AD537=2,ДАННЫЕ!AE537=2,ДАННЫЕ!AF537=2,ДАННЫЕ!AG537=2,ДАННЫЕ!AH537=2,ДАННЫЕ!$AL537=2,ДАННЫЕ!AI537=2,ДАННЫЕ!AJ537=2,ДАННЫЕ!AK537=2,ДАННЫЕ!AP537=2,ДАННЫЕ!AQ537=2,ДАННЫЕ!AR537=2,ДАННЫЕ!$AM537=2,ДАННЫЕ!$AN537=2,ДАННЫЕ!AS537=2,ДАННЫЕ!AT537=2),2,0)&amp;"t"&amp;IF(T537&gt;0,"1"&amp;T537,"00")&amp;"f"&amp;IF(ДАННЫЕ!$AC537,"1"&amp;ДАННЫЕ!$AC537,"00")&amp;"b"&amp;IF(ДАННЫЕ!$AD537,"1"&amp;ДАННЫЕ!$AD537,"00")&amp;"g"&amp;IF(ДАННЫЕ!$AF537,"1"&amp;ДАННЫЕ!$AF537,"00")&amp;"c"&amp;IF(ДАННЫЕ!$AG537,"1"&amp;ДАННЫЕ!$AG537,"00")&amp;"i"&amp;IF(ДАННЫЕ!$AH537,"1"&amp;ДАННЫЕ!$AH537,"00")&amp;"r"&amp;IF(ДАННЫЕ!$AL537,"1"&amp;ДАННЫЕ!$AL537,"00")&amp;"m"&amp;IF(ДАННЫЕ!$AI537,"1"&amp;ДАННЫЕ!$AI537,"00")&amp;"hS"&amp;IF(ДАННЫЕ!$AJ537,"1"&amp;ДАННЫЕ!$AJ537,"00")&amp;"hZ"&amp;IF(ДАННЫЕ!$AK537,"1"&amp;ДАННЫЕ!$AK537,"00")&amp;"p"&amp;IF(ДАННЫЕ!$AP537,"1"&amp;ДАННЫЕ!$AP537,"00")&amp;"k"&amp;IF(ДАННЫЕ!$AQ537,"1"&amp;ДАННЫЕ!$AQ537,"00")&amp;"z"&amp;IF(ДАННЫЕ!$AR537,"1"&amp;ДАННЫЕ!$AR537,"00")&amp;"j"&amp;IF(ДАННЫЕ!$AM537,"1"&amp;ДАННЫЕ!$AM537,"00")&amp;"n"&amp;IF(ДАННЫЕ!$AN537,"1"&amp;ДАННЫЕ!$AN537,"00")&amp;"E"&amp;ДАННЫЕ!BI537&amp;"L"&amp;ДАННЫЕ!AO537&amp;"h"&amp;IF(ДАННЫЕ!$AU537&gt;0,1,0)&amp;"v"&amp;IF(ДАННЫЕ!$AW537&gt;0,1,0)&amp;"a"&amp;IF(ДАННЫЕ!$AS537,"1"&amp;ДАННЫЕ!$AS537,"00")&amp;"s"&amp;IF(ДАННЫЕ!$AT537,"1"&amp;ДАННЫЕ!$AT537,"00")&amp;"u"&amp;IF(ДАННЫЕ!$CJ537&gt;0,1,0)&amp;"y"&amp;B537&amp;"d"&amp;H537&amp;"e"&amp;F537&amp;G537</f>
        <v>x0w00t00f00b00g00c00i00r00m00hS00hZ00p00k00z00j00n00ELh0v0a00s00u0y0de</v>
      </c>
      <c r="L537" s="28" t="str">
        <f ca="1">ДАННЫЕ!$I537&amp;"VN"&amp;IF(ДАННЫЕ!AW537&gt;0,11,10)&amp;"CD"&amp;IF(ДАННЫЕ!BF537&gt;500,16,IF(ДАННЫЕ!BF537&gt;350,15,IF(ДАННЫЕ!BF537&gt;=200,14,IF(ДАННЫЕ!BF537&gt;=100,13,IF(ДАННЫЕ!BF537&gt;=50,12,IF(ДАННЫЕ!BF537&gt;0,11,10))))))&amp;"AR"&amp;IF(ДАННЫЕ!BX537&gt;0,1,0)&amp;"GD"&amp;B537&amp;"VV"&amp;IF(E537&gt;=5,IF(E537&lt;18,1,0),0)</f>
        <v>VN10CD10AR0GD0VV0</v>
      </c>
      <c r="M537" s="28" t="str">
        <f>ДАННЫЕ!$I537&amp;"b"&amp;ДАННЫЕ!$BI537&amp;"r"&amp;ДАННЫЕ!$BJ537&amp;"CD"&amp;IF(ДАННЫЕ!BF537&gt;0,IF(ДАННЫЕ!BF537&lt;200,1,IF(ДАННЫЕ!BF537&lt;350,2,3)),0)&amp;"h"&amp;IF(ДАННЫЕ!$BK537+ДАННЫЕ!$BL537+ДАННЫЕ!$BM537&gt;0,1,0)&amp;"x"&amp;ДАННЫЕ!$BK537&amp;"y"&amp;ДАННЫЕ!$BL537&amp;"z"&amp;ДАННЫЕ!$BM537&amp;"c"&amp;IF(ДАННЫЕ!$BK537+ДАННЫЕ!$BL537+ДАННЫЕ!$BM537=3,1,0)&amp;"a"&amp;IF(ДАННЫЕ!$BQ537+ДАННЫЕ!$BR537&gt;0,1,0)&amp;"d"&amp;ДАННЫЕ!$BQ537&amp;"v"&amp;ДАННЫЕ!$BR537&amp;"p"&amp;ДАННЫЕ!$BS537&amp;"n"&amp;ДАННЫЕ!$BU537&amp;"t"&amp;ДАННЫЕ!$BV537&amp;"o"&amp;ДАННЫЕ!$BT537&amp;"l"&amp;IF(ДАННЫЕ!$BN537&gt;0,1,0)&amp;ДАННЫЕ!$BN537&amp;"g"&amp;ДАННЫЕ!$BO537&amp;"s"&amp;ДАННЫЕ!$BP537&amp;"DZ"&amp;IF(ДАННЫЕ!B537-ДАННЫЕ!G537 &lt; 60,IF(ДАННЫЕ!B537-ДАННЫЕ!G537 &gt;= 0,1,0),0)&amp;"u"&amp;IF(ДАННЫЕ!$CJ537&gt;0,1,0)</f>
        <v>brCD0h0xyzc0a0dvpntol0gsDZ1u0</v>
      </c>
      <c r="N537" s="28" t="str">
        <f ca="1">ДАННЫЕ!$F537&amp;ДАННЫЕ!$I537&amp;"g"&amp;B537&amp;"cf"&amp;D537&amp;"a"&amp;IF(ДАННЫЕ!$BX537&gt;0,1,0)&amp;IF(ДАННЫЕ!$BF537&gt;500,1,IF(ДАННЫЕ!$BF537&gt;350,2,IF(ДАННЫЕ!$BF537&gt;=200,3,IF(ДАННЫЕ!$BF537&gt;=100,4,IF(ДАННЫЕ!$BF537&gt;=50,5,IF(ДАННЫЕ!$BF537&lt;50,6,0))))))&amp;"AR"&amp;IF(DATEDIF(ДАННЫЕ!$BX537,ДАННЫЕ!$F$1,"y")&gt;1,1,0)&amp;"VG"&amp;IF(ДАННЫЕ!$BH537="0",1,0)&amp;"o"&amp;IF(T537+ДАННЫЕ!$AF537+ДАННЫЕ!$AG537+ДАННЫЕ!$AH537+ДАННЫЕ!$AI537+ДАННЫЕ!$AJ537+ДАННЫЕ!$AP537+ДАННЫЕ!$AQ537+ДАННЫЕ!$AR537+ДАННЫЕ!$AU537+ДАННЫЕ!$AW537+ДАННЫЕ!$AS537+ДАННЫЕ!$AT537&gt;0,1,0)&amp;"x"&amp;ДАННЫЕ!$AG537&amp;"p"&amp;IF(ДАННЫЕ!$BY537&gt;0,1,0)&amp;"v"&amp;IF(ДАННЫЕ!$BZ537&gt;0,1,0)&amp;"n"&amp;ДАННЫЕ!$CA537&amp;"t"&amp;ДАННЫЕ!$AY537&amp;"k"&amp;ДАННЫЕ!$CB537&amp;"q"&amp;ДАННЫЕ!$CC537&amp;"w"&amp;ДАННЫЕ!$CD537&amp;"e"&amp;ДАННЫЕ!$CE537&amp;"m"&amp;ДАННЫЕ!$CF537&amp;"c"&amp;ДАННЫЕ!$CG537&amp;"z"&amp;ДАННЫЕ!$CH537&amp;"d"&amp;IF(H537=4,1,0)&amp;"s"&amp;IF(ДАННЫЕ!$J537=1,0,1)&amp;"u"&amp;IF(ДАННЫЕ!$CJ537&gt;0,1,0)</f>
        <v>g0cf0a06AR1VG0o0xp0v0ntkqwemczd0s1u0</v>
      </c>
      <c r="O537" s="28" t="str">
        <f>ДАННЫЕ!$I537&amp;"g"&amp;B537&amp;A537&amp;"f"&amp;P537&amp;"c"&amp;IF(ДАННЫЕ!$U537&gt;0,1,0)&amp;"s"&amp;IF(ДАННЫЕ!$Q537&gt;0,IF(YEAR(ДАННЫЕ!$F$1)=YEAR(ДАННЫЕ!$Q537),IF(MONTH(ДАННЫЕ!$F$1)=MONTH(ДАННЫЕ!$Q537),111,11),1),0)&amp;"i"&amp;IF(ДАННЫЕ!$R537+ДАННЫЕ!$S537+ДАННЫЕ!$T537=0,0,1)&amp;"h"&amp;IF(ДАННЫЕ!$P537&gt;0,1,0)&amp;"p"&amp;IF(ДАННЫЕ!$CI537&gt;0,IF(YEAR(ДАННЫЕ!$F$1)=YEAR(ДАННЫЕ!$CI537),IF(MONTH(ДАННЫЕ!$F$1)=MONTH(ДАННЫЕ!$CI537),111,11),1),0)&amp;"d"&amp;IF(ДАННЫЕ!$CJ537&gt;0,IF(YEAR(ДАННЫЕ!$F$1)=YEAR(ДАННЫЕ!$CJ537),IF(MONTH(ДАННЫЕ!$F$1)=MONTH(ДАННЫЕ!$CJ537),111,11),1),0)&amp;"o"&amp;IF(ДАННЫЕ!$CK537&gt;0,IF(MONTH(ДАННЫЕ!$F$1)=MONTH(ДАННЫЕ!$CK537),111,11),0)&amp;"v"&amp;IF(ДАННЫЕ!$BE537&gt;0,IF(MONTH(ДАННЫЕ!$F$1)=MONTH(ДАННЫЕ!$BE537),111,11),0)</f>
        <v>g00f0c0s0i0h0p0d0o0v0</v>
      </c>
      <c r="P537" s="15">
        <f t="shared" si="26"/>
        <v>0</v>
      </c>
      <c r="Q537" s="15">
        <f>IF(ДАННЫЕ!$F$1&gt;ДАННЫЕ!$N537,IF(YEAR(ДАННЫЕ!$F$1)=YEAR(ДАННЫЕ!M537),1,0),0)</f>
        <v>0</v>
      </c>
      <c r="R537" s="15">
        <f>IF(ДАННЫЕ!$F$1&gt;ДАННЫЕ!$N537,IF(YEAR(ДАННЫЕ!$F$1)=YEAR(ДАННЫЕ!N537),1,0),0)</f>
        <v>0</v>
      </c>
      <c r="S537" s="15">
        <f>IF(ДАННЫЕ!$AA537="2А",1,IF(ДАННЫЕ!$AA537="2Б",2,IF(ДАННЫЕ!$AA537="2В",3,IF(ДАННЫЕ!$AA537=3,4,IF(ДАННЫЕ!$AA537="4А",5,IF(ДАННЫЕ!$AA537="4Б",6,IF(ДАННЫЕ!$AA537="4В",7,IF(ДАННЫЕ!$AA537=5,8,0))))))))</f>
        <v>0</v>
      </c>
      <c r="T537" s="15">
        <f>IF(OR(ДАННЫЕ!$AC537=2,ДАННЫЕ!$AD537=2,ДАННЫЕ!$AE537=2),2,IF(OR(ДАННЫЕ!$AC537=1,ДАННЫЕ!$AD537=1,ДАННЫЕ!$AE537=1),1,0))</f>
        <v>0</v>
      </c>
    </row>
    <row r="538" spans="1:20" ht="15" customHeight="1" x14ac:dyDescent="0.2">
      <c r="A538" s="78">
        <f>IF(B538&gt;0,IF(MONTH(ДАННЫЕ!$F$1)=MONTH(ДАННЫЕ!$B538),1,0),0)</f>
        <v>0</v>
      </c>
      <c r="B538" s="14">
        <f>IF(ДАННЫЕ!$B538&gt;0,IF(YEAR(ДАННЫЕ!$F$1)=YEAR(ДАННЫЕ!$B538),1,0),0)</f>
        <v>0</v>
      </c>
      <c r="C538" s="14">
        <f>IF(ДАННЫЕ!$CM538&gt;0,IF(YEAR(ДАННЫЕ!$F$1)=YEAR(ДАННЫЕ!$CM538),1,0),0)</f>
        <v>0</v>
      </c>
      <c r="D538" s="14">
        <f>IF(ДАННЫЕ!$CJ538&gt;0,IF(ДАННЫЕ!$CL538&gt;ДАННЫЕ!$F$1,1,IF(ДАННЫЕ!$CL538&gt;0,0,1)),0)</f>
        <v>0</v>
      </c>
      <c r="E538" s="43" t="str">
        <f ca="1">IF(ДАННЫЕ!$F$1&gt;0,IF(ДАННЫЕ!$G538&gt;0,DATEDIF(ДАННЫЕ!$G538,ДАННЫЕ!$F$1,"y"),""),IF(ДАННЫЕ!$G538&gt;0,DATEDIF(ДАННЫЕ!$G538,TODAY(),"y"),""))</f>
        <v/>
      </c>
      <c r="F538" s="43" t="str">
        <f xml:space="preserve"> IF(ДАННЫЕ!$F538="М",IF(E538&gt;=18,IF(E538&lt;60,1,""),""),"")&amp;IF(ДАННЫЕ!$F538="Ж",IF(E538&gt;=18,IF(E538&lt;55,1,""),""),"")</f>
        <v/>
      </c>
      <c r="G538" s="43" t="str">
        <f xml:space="preserve"> IF(ДАННЫЕ!$F538="М",IF(E538&gt;=60,2,""),"")&amp;IF(ДАННЫЕ!$F538="Ж",IF(E538&gt;=55,2,""),"")</f>
        <v/>
      </c>
      <c r="H538" s="43" t="str">
        <f t="shared" ca="1" si="24"/>
        <v/>
      </c>
      <c r="I538" s="43" t="str">
        <f t="shared" ca="1" si="25"/>
        <v>03</v>
      </c>
      <c r="J538" s="28" t="str">
        <f ca="1">ДАННЫЕ!$F538&amp;H538&amp;I538&amp;ДАННЫЕ!$I538&amp;"m"&amp;IF(ДАННЫЕ!$I538&gt;0,IF(ДАННЫЕ!$J538&gt;0,0,1),"")&amp;"f"&amp;IF(ДАННЫЕ!$R538&gt;0,IF(YEAR(ДАННЫЕ!$F$1)=YEAR(ДАННЫЕ!$R538),1,0),0)&amp;"z"&amp;ДАННЫЕ!$R538&amp;"p"&amp;ДАННЫЕ!$S538&amp;"i"&amp;ДАННЫЕ!$T538&amp;"h"&amp;ДАННЫЕ!$K538&amp;"be"&amp;ДАННЫЕ!$BI538&amp;"CD"&amp;IF(ДАННЫЕ!BF538&gt;500,4,IF(ДАННЫЕ!BF538&gt;350,3,IF(ДАННЫЕ!BF538&gt;200,2,IF(ДАННЫЕ!BF538&gt;0,1,0))))&amp;"g"&amp;B538&amp;"d"&amp;H538&amp;"l"&amp;ДАННЫЕ!AT538&amp;"a"&amp;ДАННЫЕ!$V538&amp;"v"&amp;R538&amp;"k"&amp;ДАННЫЕ!$U538&amp;"s"&amp;ДАННЫЕ!$Y538&amp;"t"&amp;ДАННЫЕ!$X538&amp;"b"&amp;IF(ДАННЫЕ!$Q538&gt;1,1,0)&amp;"PP"&amp;ДАННЫЕ!Z538&amp;"c"&amp;S538&amp;"x"&amp;IF(ДАННЫЕ!$BY538&gt;0,IF(YEAR(ДАННЫЕ!$F$1)=YEAR(ДАННЫЕ!$BY538),1,0),0)&amp;"n"&amp;IF(ДАННЫЕ!$BZ538&gt;0,IF(YEAR(ДАННЫЕ!$F$1)=YEAR(ДАННЫЕ!$BZ538),1,0),0)&amp;"u"&amp;D538&amp;"z"&amp;IF(ДАННЫЕ!$CL538&gt;0,IF(YEAR(ДАННЫЕ!$F$1)&gt;YEAR(ДАННЫЕ!$CL538),11,12),0)</f>
        <v>03mf0zpihbeCD0g0dlav0kstb0PPc0x0n0u0z0</v>
      </c>
      <c r="K538" s="28" t="str">
        <f ca="1">ДАННЫЕ!$I538&amp;"x"&amp;B538&amp;"w"&amp;IF(T538+ДАННЫЕ!AD538+ДАННЫЕ!AE538+ДАННЫЕ!AF538+ДАННЫЕ!AG538+ДАННЫЕ!AH538+ДАННЫЕ!$AL538+ДАННЫЕ!AI538+ДАННЫЕ!AJ538+ДАННЫЕ!AK538+ДАННЫЕ!AP538+ДАННЫЕ!AQ538+ДАННЫЕ!AR538+ДАННЫЕ!$AM538+ДАННЫЕ!$AN538+ДАННЫЕ!AS538+ДАННЫЕ!AT538&gt;0,1,0)&amp;IF(OR(T538=2,ДАННЫЕ!AD538=2,ДАННЫЕ!AE538=2,ДАННЫЕ!AF538=2,ДАННЫЕ!AG538=2,ДАННЫЕ!AH538=2,ДАННЫЕ!$AL538=2,ДАННЫЕ!AI538=2,ДАННЫЕ!AJ538=2,ДАННЫЕ!AK538=2,ДАННЫЕ!AP538=2,ДАННЫЕ!AQ538=2,ДАННЫЕ!AR538=2,ДАННЫЕ!$AM538=2,ДАННЫЕ!$AN538=2,ДАННЫЕ!AS538=2,ДАННЫЕ!AT538=2),2,0)&amp;"t"&amp;IF(T538&gt;0,"1"&amp;T538,"00")&amp;"f"&amp;IF(ДАННЫЕ!$AC538,"1"&amp;ДАННЫЕ!$AC538,"00")&amp;"b"&amp;IF(ДАННЫЕ!$AD538,"1"&amp;ДАННЫЕ!$AD538,"00")&amp;"g"&amp;IF(ДАННЫЕ!$AF538,"1"&amp;ДАННЫЕ!$AF538,"00")&amp;"c"&amp;IF(ДАННЫЕ!$AG538,"1"&amp;ДАННЫЕ!$AG538,"00")&amp;"i"&amp;IF(ДАННЫЕ!$AH538,"1"&amp;ДАННЫЕ!$AH538,"00")&amp;"r"&amp;IF(ДАННЫЕ!$AL538,"1"&amp;ДАННЫЕ!$AL538,"00")&amp;"m"&amp;IF(ДАННЫЕ!$AI538,"1"&amp;ДАННЫЕ!$AI538,"00")&amp;"hS"&amp;IF(ДАННЫЕ!$AJ538,"1"&amp;ДАННЫЕ!$AJ538,"00")&amp;"hZ"&amp;IF(ДАННЫЕ!$AK538,"1"&amp;ДАННЫЕ!$AK538,"00")&amp;"p"&amp;IF(ДАННЫЕ!$AP538,"1"&amp;ДАННЫЕ!$AP538,"00")&amp;"k"&amp;IF(ДАННЫЕ!$AQ538,"1"&amp;ДАННЫЕ!$AQ538,"00")&amp;"z"&amp;IF(ДАННЫЕ!$AR538,"1"&amp;ДАННЫЕ!$AR538,"00")&amp;"j"&amp;IF(ДАННЫЕ!$AM538,"1"&amp;ДАННЫЕ!$AM538,"00")&amp;"n"&amp;IF(ДАННЫЕ!$AN538,"1"&amp;ДАННЫЕ!$AN538,"00")&amp;"E"&amp;ДАННЫЕ!BI538&amp;"L"&amp;ДАННЫЕ!AO538&amp;"h"&amp;IF(ДАННЫЕ!$AU538&gt;0,1,0)&amp;"v"&amp;IF(ДАННЫЕ!$AW538&gt;0,1,0)&amp;"a"&amp;IF(ДАННЫЕ!$AS538,"1"&amp;ДАННЫЕ!$AS538,"00")&amp;"s"&amp;IF(ДАННЫЕ!$AT538,"1"&amp;ДАННЫЕ!$AT538,"00")&amp;"u"&amp;IF(ДАННЫЕ!$CJ538&gt;0,1,0)&amp;"y"&amp;B538&amp;"d"&amp;H538&amp;"e"&amp;F538&amp;G538</f>
        <v>x0w00t00f00b00g00c00i00r00m00hS00hZ00p00k00z00j00n00ELh0v0a00s00u0y0de</v>
      </c>
      <c r="L538" s="28" t="str">
        <f ca="1">ДАННЫЕ!$I538&amp;"VN"&amp;IF(ДАННЫЕ!AW538&gt;0,11,10)&amp;"CD"&amp;IF(ДАННЫЕ!BF538&gt;500,16,IF(ДАННЫЕ!BF538&gt;350,15,IF(ДАННЫЕ!BF538&gt;=200,14,IF(ДАННЫЕ!BF538&gt;=100,13,IF(ДАННЫЕ!BF538&gt;=50,12,IF(ДАННЫЕ!BF538&gt;0,11,10))))))&amp;"AR"&amp;IF(ДАННЫЕ!BX538&gt;0,1,0)&amp;"GD"&amp;B538&amp;"VV"&amp;IF(E538&gt;=5,IF(E538&lt;18,1,0),0)</f>
        <v>VN10CD10AR0GD0VV0</v>
      </c>
      <c r="M538" s="28" t="str">
        <f>ДАННЫЕ!$I538&amp;"b"&amp;ДАННЫЕ!$BI538&amp;"r"&amp;ДАННЫЕ!$BJ538&amp;"CD"&amp;IF(ДАННЫЕ!BF538&gt;0,IF(ДАННЫЕ!BF538&lt;200,1,IF(ДАННЫЕ!BF538&lt;350,2,3)),0)&amp;"h"&amp;IF(ДАННЫЕ!$BK538+ДАННЫЕ!$BL538+ДАННЫЕ!$BM538&gt;0,1,0)&amp;"x"&amp;ДАННЫЕ!$BK538&amp;"y"&amp;ДАННЫЕ!$BL538&amp;"z"&amp;ДАННЫЕ!$BM538&amp;"c"&amp;IF(ДАННЫЕ!$BK538+ДАННЫЕ!$BL538+ДАННЫЕ!$BM538=3,1,0)&amp;"a"&amp;IF(ДАННЫЕ!$BQ538+ДАННЫЕ!$BR538&gt;0,1,0)&amp;"d"&amp;ДАННЫЕ!$BQ538&amp;"v"&amp;ДАННЫЕ!$BR538&amp;"p"&amp;ДАННЫЕ!$BS538&amp;"n"&amp;ДАННЫЕ!$BU538&amp;"t"&amp;ДАННЫЕ!$BV538&amp;"o"&amp;ДАННЫЕ!$BT538&amp;"l"&amp;IF(ДАННЫЕ!$BN538&gt;0,1,0)&amp;ДАННЫЕ!$BN538&amp;"g"&amp;ДАННЫЕ!$BO538&amp;"s"&amp;ДАННЫЕ!$BP538&amp;"DZ"&amp;IF(ДАННЫЕ!B538-ДАННЫЕ!G538 &lt; 60,IF(ДАННЫЕ!B538-ДАННЫЕ!G538 &gt;= 0,1,0),0)&amp;"u"&amp;IF(ДАННЫЕ!$CJ538&gt;0,1,0)</f>
        <v>brCD0h0xyzc0a0dvpntol0gsDZ1u0</v>
      </c>
      <c r="N538" s="28" t="str">
        <f ca="1">ДАННЫЕ!$F538&amp;ДАННЫЕ!$I538&amp;"g"&amp;B538&amp;"cf"&amp;D538&amp;"a"&amp;IF(ДАННЫЕ!$BX538&gt;0,1,0)&amp;IF(ДАННЫЕ!$BF538&gt;500,1,IF(ДАННЫЕ!$BF538&gt;350,2,IF(ДАННЫЕ!$BF538&gt;=200,3,IF(ДАННЫЕ!$BF538&gt;=100,4,IF(ДАННЫЕ!$BF538&gt;=50,5,IF(ДАННЫЕ!$BF538&lt;50,6,0))))))&amp;"AR"&amp;IF(DATEDIF(ДАННЫЕ!$BX538,ДАННЫЕ!$F$1,"y")&gt;1,1,0)&amp;"VG"&amp;IF(ДАННЫЕ!$BH538="0",1,0)&amp;"o"&amp;IF(T538+ДАННЫЕ!$AF538+ДАННЫЕ!$AG538+ДАННЫЕ!$AH538+ДАННЫЕ!$AI538+ДАННЫЕ!$AJ538+ДАННЫЕ!$AP538+ДАННЫЕ!$AQ538+ДАННЫЕ!$AR538+ДАННЫЕ!$AU538+ДАННЫЕ!$AW538+ДАННЫЕ!$AS538+ДАННЫЕ!$AT538&gt;0,1,0)&amp;"x"&amp;ДАННЫЕ!$AG538&amp;"p"&amp;IF(ДАННЫЕ!$BY538&gt;0,1,0)&amp;"v"&amp;IF(ДАННЫЕ!$BZ538&gt;0,1,0)&amp;"n"&amp;ДАННЫЕ!$CA538&amp;"t"&amp;ДАННЫЕ!$AY538&amp;"k"&amp;ДАННЫЕ!$CB538&amp;"q"&amp;ДАННЫЕ!$CC538&amp;"w"&amp;ДАННЫЕ!$CD538&amp;"e"&amp;ДАННЫЕ!$CE538&amp;"m"&amp;ДАННЫЕ!$CF538&amp;"c"&amp;ДАННЫЕ!$CG538&amp;"z"&amp;ДАННЫЕ!$CH538&amp;"d"&amp;IF(H538=4,1,0)&amp;"s"&amp;IF(ДАННЫЕ!$J538=1,0,1)&amp;"u"&amp;IF(ДАННЫЕ!$CJ538&gt;0,1,0)</f>
        <v>g0cf0a06AR1VG0o0xp0v0ntkqwemczd0s1u0</v>
      </c>
      <c r="O538" s="28" t="str">
        <f>ДАННЫЕ!$I538&amp;"g"&amp;B538&amp;A538&amp;"f"&amp;P538&amp;"c"&amp;IF(ДАННЫЕ!$U538&gt;0,1,0)&amp;"s"&amp;IF(ДАННЫЕ!$Q538&gt;0,IF(YEAR(ДАННЫЕ!$F$1)=YEAR(ДАННЫЕ!$Q538),IF(MONTH(ДАННЫЕ!$F$1)=MONTH(ДАННЫЕ!$Q538),111,11),1),0)&amp;"i"&amp;IF(ДАННЫЕ!$R538+ДАННЫЕ!$S538+ДАННЫЕ!$T538=0,0,1)&amp;"h"&amp;IF(ДАННЫЕ!$P538&gt;0,1,0)&amp;"p"&amp;IF(ДАННЫЕ!$CI538&gt;0,IF(YEAR(ДАННЫЕ!$F$1)=YEAR(ДАННЫЕ!$CI538),IF(MONTH(ДАННЫЕ!$F$1)=MONTH(ДАННЫЕ!$CI538),111,11),1),0)&amp;"d"&amp;IF(ДАННЫЕ!$CJ538&gt;0,IF(YEAR(ДАННЫЕ!$F$1)=YEAR(ДАННЫЕ!$CJ538),IF(MONTH(ДАННЫЕ!$F$1)=MONTH(ДАННЫЕ!$CJ538),111,11),1),0)&amp;"o"&amp;IF(ДАННЫЕ!$CK538&gt;0,IF(MONTH(ДАННЫЕ!$F$1)=MONTH(ДАННЫЕ!$CK538),111,11),0)&amp;"v"&amp;IF(ДАННЫЕ!$BE538&gt;0,IF(MONTH(ДАННЫЕ!$F$1)=MONTH(ДАННЫЕ!$BE538),111,11),0)</f>
        <v>g00f0c0s0i0h0p0d0o0v0</v>
      </c>
      <c r="P538" s="15">
        <f t="shared" si="26"/>
        <v>0</v>
      </c>
      <c r="Q538" s="15">
        <f>IF(ДАННЫЕ!$F$1&gt;ДАННЫЕ!$N538,IF(YEAR(ДАННЫЕ!$F$1)=YEAR(ДАННЫЕ!M538),1,0),0)</f>
        <v>0</v>
      </c>
      <c r="R538" s="15">
        <f>IF(ДАННЫЕ!$F$1&gt;ДАННЫЕ!$N538,IF(YEAR(ДАННЫЕ!$F$1)=YEAR(ДАННЫЕ!N538),1,0),0)</f>
        <v>0</v>
      </c>
      <c r="S538" s="15">
        <f>IF(ДАННЫЕ!$AA538="2А",1,IF(ДАННЫЕ!$AA538="2Б",2,IF(ДАННЫЕ!$AA538="2В",3,IF(ДАННЫЕ!$AA538=3,4,IF(ДАННЫЕ!$AA538="4А",5,IF(ДАННЫЕ!$AA538="4Б",6,IF(ДАННЫЕ!$AA538="4В",7,IF(ДАННЫЕ!$AA538=5,8,0))))))))</f>
        <v>0</v>
      </c>
      <c r="T538" s="15">
        <f>IF(OR(ДАННЫЕ!$AC538=2,ДАННЫЕ!$AD538=2,ДАННЫЕ!$AE538=2),2,IF(OR(ДАННЫЕ!$AC538=1,ДАННЫЕ!$AD538=1,ДАННЫЕ!$AE538=1),1,0))</f>
        <v>0</v>
      </c>
    </row>
    <row r="539" spans="1:20" ht="15" customHeight="1" x14ac:dyDescent="0.2">
      <c r="A539" s="78">
        <f>IF(B539&gt;0,IF(MONTH(ДАННЫЕ!$F$1)=MONTH(ДАННЫЕ!$B539),1,0),0)</f>
        <v>0</v>
      </c>
      <c r="B539" s="14">
        <f>IF(ДАННЫЕ!$B539&gt;0,IF(YEAR(ДАННЫЕ!$F$1)=YEAR(ДАННЫЕ!$B539),1,0),0)</f>
        <v>0</v>
      </c>
      <c r="C539" s="14">
        <f>IF(ДАННЫЕ!$CM539&gt;0,IF(YEAR(ДАННЫЕ!$F$1)=YEAR(ДАННЫЕ!$CM539),1,0),0)</f>
        <v>0</v>
      </c>
      <c r="D539" s="14">
        <f>IF(ДАННЫЕ!$CJ539&gt;0,IF(ДАННЫЕ!$CL539&gt;ДАННЫЕ!$F$1,1,IF(ДАННЫЕ!$CL539&gt;0,0,1)),0)</f>
        <v>0</v>
      </c>
      <c r="E539" s="43" t="str">
        <f ca="1">IF(ДАННЫЕ!$F$1&gt;0,IF(ДАННЫЕ!$G539&gt;0,DATEDIF(ДАННЫЕ!$G539,ДАННЫЕ!$F$1,"y"),""),IF(ДАННЫЕ!$G539&gt;0,DATEDIF(ДАННЫЕ!$G539,TODAY(),"y"),""))</f>
        <v/>
      </c>
      <c r="F539" s="43" t="str">
        <f xml:space="preserve"> IF(ДАННЫЕ!$F539="М",IF(E539&gt;=18,IF(E539&lt;60,1,""),""),"")&amp;IF(ДАННЫЕ!$F539="Ж",IF(E539&gt;=18,IF(E539&lt;55,1,""),""),"")</f>
        <v/>
      </c>
      <c r="G539" s="43" t="str">
        <f xml:space="preserve"> IF(ДАННЫЕ!$F539="М",IF(E539&gt;=60,2,""),"")&amp;IF(ДАННЫЕ!$F539="Ж",IF(E539&gt;=55,2,""),"")</f>
        <v/>
      </c>
      <c r="H539" s="43" t="str">
        <f t="shared" ca="1" si="24"/>
        <v/>
      </c>
      <c r="I539" s="43" t="str">
        <f t="shared" ca="1" si="25"/>
        <v>03</v>
      </c>
      <c r="J539" s="28" t="str">
        <f ca="1">ДАННЫЕ!$F539&amp;H539&amp;I539&amp;ДАННЫЕ!$I539&amp;"m"&amp;IF(ДАННЫЕ!$I539&gt;0,IF(ДАННЫЕ!$J539&gt;0,0,1),"")&amp;"f"&amp;IF(ДАННЫЕ!$R539&gt;0,IF(YEAR(ДАННЫЕ!$F$1)=YEAR(ДАННЫЕ!$R539),1,0),0)&amp;"z"&amp;ДАННЫЕ!$R539&amp;"p"&amp;ДАННЫЕ!$S539&amp;"i"&amp;ДАННЫЕ!$T539&amp;"h"&amp;ДАННЫЕ!$K539&amp;"be"&amp;ДАННЫЕ!$BI539&amp;"CD"&amp;IF(ДАННЫЕ!BF539&gt;500,4,IF(ДАННЫЕ!BF539&gt;350,3,IF(ДАННЫЕ!BF539&gt;200,2,IF(ДАННЫЕ!BF539&gt;0,1,0))))&amp;"g"&amp;B539&amp;"d"&amp;H539&amp;"l"&amp;ДАННЫЕ!AT539&amp;"a"&amp;ДАННЫЕ!$V539&amp;"v"&amp;R539&amp;"k"&amp;ДАННЫЕ!$U539&amp;"s"&amp;ДАННЫЕ!$Y539&amp;"t"&amp;ДАННЫЕ!$X539&amp;"b"&amp;IF(ДАННЫЕ!$Q539&gt;1,1,0)&amp;"PP"&amp;ДАННЫЕ!Z539&amp;"c"&amp;S539&amp;"x"&amp;IF(ДАННЫЕ!$BY539&gt;0,IF(YEAR(ДАННЫЕ!$F$1)=YEAR(ДАННЫЕ!$BY539),1,0),0)&amp;"n"&amp;IF(ДАННЫЕ!$BZ539&gt;0,IF(YEAR(ДАННЫЕ!$F$1)=YEAR(ДАННЫЕ!$BZ539),1,0),0)&amp;"u"&amp;D539&amp;"z"&amp;IF(ДАННЫЕ!$CL539&gt;0,IF(YEAR(ДАННЫЕ!$F$1)&gt;YEAR(ДАННЫЕ!$CL539),11,12),0)</f>
        <v>03mf0zpihbeCD0g0dlav0kstb0PPc0x0n0u0z0</v>
      </c>
      <c r="K539" s="28" t="str">
        <f ca="1">ДАННЫЕ!$I539&amp;"x"&amp;B539&amp;"w"&amp;IF(T539+ДАННЫЕ!AD539+ДАННЫЕ!AE539+ДАННЫЕ!AF539+ДАННЫЕ!AG539+ДАННЫЕ!AH539+ДАННЫЕ!$AL539+ДАННЫЕ!AI539+ДАННЫЕ!AJ539+ДАННЫЕ!AK539+ДАННЫЕ!AP539+ДАННЫЕ!AQ539+ДАННЫЕ!AR539+ДАННЫЕ!$AM539+ДАННЫЕ!$AN539+ДАННЫЕ!AS539+ДАННЫЕ!AT539&gt;0,1,0)&amp;IF(OR(T539=2,ДАННЫЕ!AD539=2,ДАННЫЕ!AE539=2,ДАННЫЕ!AF539=2,ДАННЫЕ!AG539=2,ДАННЫЕ!AH539=2,ДАННЫЕ!$AL539=2,ДАННЫЕ!AI539=2,ДАННЫЕ!AJ539=2,ДАННЫЕ!AK539=2,ДАННЫЕ!AP539=2,ДАННЫЕ!AQ539=2,ДАННЫЕ!AR539=2,ДАННЫЕ!$AM539=2,ДАННЫЕ!$AN539=2,ДАННЫЕ!AS539=2,ДАННЫЕ!AT539=2),2,0)&amp;"t"&amp;IF(T539&gt;0,"1"&amp;T539,"00")&amp;"f"&amp;IF(ДАННЫЕ!$AC539,"1"&amp;ДАННЫЕ!$AC539,"00")&amp;"b"&amp;IF(ДАННЫЕ!$AD539,"1"&amp;ДАННЫЕ!$AD539,"00")&amp;"g"&amp;IF(ДАННЫЕ!$AF539,"1"&amp;ДАННЫЕ!$AF539,"00")&amp;"c"&amp;IF(ДАННЫЕ!$AG539,"1"&amp;ДАННЫЕ!$AG539,"00")&amp;"i"&amp;IF(ДАННЫЕ!$AH539,"1"&amp;ДАННЫЕ!$AH539,"00")&amp;"r"&amp;IF(ДАННЫЕ!$AL539,"1"&amp;ДАННЫЕ!$AL539,"00")&amp;"m"&amp;IF(ДАННЫЕ!$AI539,"1"&amp;ДАННЫЕ!$AI539,"00")&amp;"hS"&amp;IF(ДАННЫЕ!$AJ539,"1"&amp;ДАННЫЕ!$AJ539,"00")&amp;"hZ"&amp;IF(ДАННЫЕ!$AK539,"1"&amp;ДАННЫЕ!$AK539,"00")&amp;"p"&amp;IF(ДАННЫЕ!$AP539,"1"&amp;ДАННЫЕ!$AP539,"00")&amp;"k"&amp;IF(ДАННЫЕ!$AQ539,"1"&amp;ДАННЫЕ!$AQ539,"00")&amp;"z"&amp;IF(ДАННЫЕ!$AR539,"1"&amp;ДАННЫЕ!$AR539,"00")&amp;"j"&amp;IF(ДАННЫЕ!$AM539,"1"&amp;ДАННЫЕ!$AM539,"00")&amp;"n"&amp;IF(ДАННЫЕ!$AN539,"1"&amp;ДАННЫЕ!$AN539,"00")&amp;"E"&amp;ДАННЫЕ!BI539&amp;"L"&amp;ДАННЫЕ!AO539&amp;"h"&amp;IF(ДАННЫЕ!$AU539&gt;0,1,0)&amp;"v"&amp;IF(ДАННЫЕ!$AW539&gt;0,1,0)&amp;"a"&amp;IF(ДАННЫЕ!$AS539,"1"&amp;ДАННЫЕ!$AS539,"00")&amp;"s"&amp;IF(ДАННЫЕ!$AT539,"1"&amp;ДАННЫЕ!$AT539,"00")&amp;"u"&amp;IF(ДАННЫЕ!$CJ539&gt;0,1,0)&amp;"y"&amp;B539&amp;"d"&amp;H539&amp;"e"&amp;F539&amp;G539</f>
        <v>x0w00t00f00b00g00c00i00r00m00hS00hZ00p00k00z00j00n00ELh0v0a00s00u0y0de</v>
      </c>
      <c r="L539" s="28" t="str">
        <f ca="1">ДАННЫЕ!$I539&amp;"VN"&amp;IF(ДАННЫЕ!AW539&gt;0,11,10)&amp;"CD"&amp;IF(ДАННЫЕ!BF539&gt;500,16,IF(ДАННЫЕ!BF539&gt;350,15,IF(ДАННЫЕ!BF539&gt;=200,14,IF(ДАННЫЕ!BF539&gt;=100,13,IF(ДАННЫЕ!BF539&gt;=50,12,IF(ДАННЫЕ!BF539&gt;0,11,10))))))&amp;"AR"&amp;IF(ДАННЫЕ!BX539&gt;0,1,0)&amp;"GD"&amp;B539&amp;"VV"&amp;IF(E539&gt;=5,IF(E539&lt;18,1,0),0)</f>
        <v>VN10CD10AR0GD0VV0</v>
      </c>
      <c r="M539" s="28" t="str">
        <f>ДАННЫЕ!$I539&amp;"b"&amp;ДАННЫЕ!$BI539&amp;"r"&amp;ДАННЫЕ!$BJ539&amp;"CD"&amp;IF(ДАННЫЕ!BF539&gt;0,IF(ДАННЫЕ!BF539&lt;200,1,IF(ДАННЫЕ!BF539&lt;350,2,3)),0)&amp;"h"&amp;IF(ДАННЫЕ!$BK539+ДАННЫЕ!$BL539+ДАННЫЕ!$BM539&gt;0,1,0)&amp;"x"&amp;ДАННЫЕ!$BK539&amp;"y"&amp;ДАННЫЕ!$BL539&amp;"z"&amp;ДАННЫЕ!$BM539&amp;"c"&amp;IF(ДАННЫЕ!$BK539+ДАННЫЕ!$BL539+ДАННЫЕ!$BM539=3,1,0)&amp;"a"&amp;IF(ДАННЫЕ!$BQ539+ДАННЫЕ!$BR539&gt;0,1,0)&amp;"d"&amp;ДАННЫЕ!$BQ539&amp;"v"&amp;ДАННЫЕ!$BR539&amp;"p"&amp;ДАННЫЕ!$BS539&amp;"n"&amp;ДАННЫЕ!$BU539&amp;"t"&amp;ДАННЫЕ!$BV539&amp;"o"&amp;ДАННЫЕ!$BT539&amp;"l"&amp;IF(ДАННЫЕ!$BN539&gt;0,1,0)&amp;ДАННЫЕ!$BN539&amp;"g"&amp;ДАННЫЕ!$BO539&amp;"s"&amp;ДАННЫЕ!$BP539&amp;"DZ"&amp;IF(ДАННЫЕ!B539-ДАННЫЕ!G539 &lt; 60,IF(ДАННЫЕ!B539-ДАННЫЕ!G539 &gt;= 0,1,0),0)&amp;"u"&amp;IF(ДАННЫЕ!$CJ539&gt;0,1,0)</f>
        <v>brCD0h0xyzc0a0dvpntol0gsDZ1u0</v>
      </c>
      <c r="N539" s="28" t="str">
        <f ca="1">ДАННЫЕ!$F539&amp;ДАННЫЕ!$I539&amp;"g"&amp;B539&amp;"cf"&amp;D539&amp;"a"&amp;IF(ДАННЫЕ!$BX539&gt;0,1,0)&amp;IF(ДАННЫЕ!$BF539&gt;500,1,IF(ДАННЫЕ!$BF539&gt;350,2,IF(ДАННЫЕ!$BF539&gt;=200,3,IF(ДАННЫЕ!$BF539&gt;=100,4,IF(ДАННЫЕ!$BF539&gt;=50,5,IF(ДАННЫЕ!$BF539&lt;50,6,0))))))&amp;"AR"&amp;IF(DATEDIF(ДАННЫЕ!$BX539,ДАННЫЕ!$F$1,"y")&gt;1,1,0)&amp;"VG"&amp;IF(ДАННЫЕ!$BH539="0",1,0)&amp;"o"&amp;IF(T539+ДАННЫЕ!$AF539+ДАННЫЕ!$AG539+ДАННЫЕ!$AH539+ДАННЫЕ!$AI539+ДАННЫЕ!$AJ539+ДАННЫЕ!$AP539+ДАННЫЕ!$AQ539+ДАННЫЕ!$AR539+ДАННЫЕ!$AU539+ДАННЫЕ!$AW539+ДАННЫЕ!$AS539+ДАННЫЕ!$AT539&gt;0,1,0)&amp;"x"&amp;ДАННЫЕ!$AG539&amp;"p"&amp;IF(ДАННЫЕ!$BY539&gt;0,1,0)&amp;"v"&amp;IF(ДАННЫЕ!$BZ539&gt;0,1,0)&amp;"n"&amp;ДАННЫЕ!$CA539&amp;"t"&amp;ДАННЫЕ!$AY539&amp;"k"&amp;ДАННЫЕ!$CB539&amp;"q"&amp;ДАННЫЕ!$CC539&amp;"w"&amp;ДАННЫЕ!$CD539&amp;"e"&amp;ДАННЫЕ!$CE539&amp;"m"&amp;ДАННЫЕ!$CF539&amp;"c"&amp;ДАННЫЕ!$CG539&amp;"z"&amp;ДАННЫЕ!$CH539&amp;"d"&amp;IF(H539=4,1,0)&amp;"s"&amp;IF(ДАННЫЕ!$J539=1,0,1)&amp;"u"&amp;IF(ДАННЫЕ!$CJ539&gt;0,1,0)</f>
        <v>g0cf0a06AR1VG0o0xp0v0ntkqwemczd0s1u0</v>
      </c>
      <c r="O539" s="28" t="str">
        <f>ДАННЫЕ!$I539&amp;"g"&amp;B539&amp;A539&amp;"f"&amp;P539&amp;"c"&amp;IF(ДАННЫЕ!$U539&gt;0,1,0)&amp;"s"&amp;IF(ДАННЫЕ!$Q539&gt;0,IF(YEAR(ДАННЫЕ!$F$1)=YEAR(ДАННЫЕ!$Q539),IF(MONTH(ДАННЫЕ!$F$1)=MONTH(ДАННЫЕ!$Q539),111,11),1),0)&amp;"i"&amp;IF(ДАННЫЕ!$R539+ДАННЫЕ!$S539+ДАННЫЕ!$T539=0,0,1)&amp;"h"&amp;IF(ДАННЫЕ!$P539&gt;0,1,0)&amp;"p"&amp;IF(ДАННЫЕ!$CI539&gt;0,IF(YEAR(ДАННЫЕ!$F$1)=YEAR(ДАННЫЕ!$CI539),IF(MONTH(ДАННЫЕ!$F$1)=MONTH(ДАННЫЕ!$CI539),111,11),1),0)&amp;"d"&amp;IF(ДАННЫЕ!$CJ539&gt;0,IF(YEAR(ДАННЫЕ!$F$1)=YEAR(ДАННЫЕ!$CJ539),IF(MONTH(ДАННЫЕ!$F$1)=MONTH(ДАННЫЕ!$CJ539),111,11),1),0)&amp;"o"&amp;IF(ДАННЫЕ!$CK539&gt;0,IF(MONTH(ДАННЫЕ!$F$1)=MONTH(ДАННЫЕ!$CK539),111,11),0)&amp;"v"&amp;IF(ДАННЫЕ!$BE539&gt;0,IF(MONTH(ДАННЫЕ!$F$1)=MONTH(ДАННЫЕ!$BE539),111,11),0)</f>
        <v>g00f0c0s0i0h0p0d0o0v0</v>
      </c>
      <c r="P539" s="15">
        <f t="shared" si="26"/>
        <v>0</v>
      </c>
      <c r="Q539" s="15">
        <f>IF(ДАННЫЕ!$F$1&gt;ДАННЫЕ!$N539,IF(YEAR(ДАННЫЕ!$F$1)=YEAR(ДАННЫЕ!M539),1,0),0)</f>
        <v>0</v>
      </c>
      <c r="R539" s="15">
        <f>IF(ДАННЫЕ!$F$1&gt;ДАННЫЕ!$N539,IF(YEAR(ДАННЫЕ!$F$1)=YEAR(ДАННЫЕ!N539),1,0),0)</f>
        <v>0</v>
      </c>
      <c r="S539" s="15">
        <f>IF(ДАННЫЕ!$AA539="2А",1,IF(ДАННЫЕ!$AA539="2Б",2,IF(ДАННЫЕ!$AA539="2В",3,IF(ДАННЫЕ!$AA539=3,4,IF(ДАННЫЕ!$AA539="4А",5,IF(ДАННЫЕ!$AA539="4Б",6,IF(ДАННЫЕ!$AA539="4В",7,IF(ДАННЫЕ!$AA539=5,8,0))))))))</f>
        <v>0</v>
      </c>
      <c r="T539" s="15">
        <f>IF(OR(ДАННЫЕ!$AC539=2,ДАННЫЕ!$AD539=2,ДАННЫЕ!$AE539=2),2,IF(OR(ДАННЫЕ!$AC539=1,ДАННЫЕ!$AD539=1,ДАННЫЕ!$AE539=1),1,0))</f>
        <v>0</v>
      </c>
    </row>
    <row r="540" spans="1:20" ht="15" customHeight="1" x14ac:dyDescent="0.2">
      <c r="A540" s="78">
        <f>IF(B540&gt;0,IF(MONTH(ДАННЫЕ!$F$1)=MONTH(ДАННЫЕ!$B540),1,0),0)</f>
        <v>0</v>
      </c>
      <c r="B540" s="14">
        <f>IF(ДАННЫЕ!$B540&gt;0,IF(YEAR(ДАННЫЕ!$F$1)=YEAR(ДАННЫЕ!$B540),1,0),0)</f>
        <v>0</v>
      </c>
      <c r="C540" s="14">
        <f>IF(ДАННЫЕ!$CM540&gt;0,IF(YEAR(ДАННЫЕ!$F$1)=YEAR(ДАННЫЕ!$CM540),1,0),0)</f>
        <v>0</v>
      </c>
      <c r="D540" s="14">
        <f>IF(ДАННЫЕ!$CJ540&gt;0,IF(ДАННЫЕ!$CL540&gt;ДАННЫЕ!$F$1,1,IF(ДАННЫЕ!$CL540&gt;0,0,1)),0)</f>
        <v>0</v>
      </c>
      <c r="E540" s="43" t="str">
        <f ca="1">IF(ДАННЫЕ!$F$1&gt;0,IF(ДАННЫЕ!$G540&gt;0,DATEDIF(ДАННЫЕ!$G540,ДАННЫЕ!$F$1,"y"),""),IF(ДАННЫЕ!$G540&gt;0,DATEDIF(ДАННЫЕ!$G540,TODAY(),"y"),""))</f>
        <v/>
      </c>
      <c r="F540" s="43" t="str">
        <f xml:space="preserve"> IF(ДАННЫЕ!$F540="М",IF(E540&gt;=18,IF(E540&lt;60,1,""),""),"")&amp;IF(ДАННЫЕ!$F540="Ж",IF(E540&gt;=18,IF(E540&lt;55,1,""),""),"")</f>
        <v/>
      </c>
      <c r="G540" s="43" t="str">
        <f xml:space="preserve"> IF(ДАННЫЕ!$F540="М",IF(E540&gt;=60,2,""),"")&amp;IF(ДАННЫЕ!$F540="Ж",IF(E540&gt;=55,2,""),"")</f>
        <v/>
      </c>
      <c r="H540" s="43" t="str">
        <f t="shared" ca="1" si="24"/>
        <v/>
      </c>
      <c r="I540" s="43" t="str">
        <f t="shared" ca="1" si="25"/>
        <v>03</v>
      </c>
      <c r="J540" s="28" t="str">
        <f ca="1">ДАННЫЕ!$F540&amp;H540&amp;I540&amp;ДАННЫЕ!$I540&amp;"m"&amp;IF(ДАННЫЕ!$I540&gt;0,IF(ДАННЫЕ!$J540&gt;0,0,1),"")&amp;"f"&amp;IF(ДАННЫЕ!$R540&gt;0,IF(YEAR(ДАННЫЕ!$F$1)=YEAR(ДАННЫЕ!$R540),1,0),0)&amp;"z"&amp;ДАННЫЕ!$R540&amp;"p"&amp;ДАННЫЕ!$S540&amp;"i"&amp;ДАННЫЕ!$T540&amp;"h"&amp;ДАННЫЕ!$K540&amp;"be"&amp;ДАННЫЕ!$BI540&amp;"CD"&amp;IF(ДАННЫЕ!BF540&gt;500,4,IF(ДАННЫЕ!BF540&gt;350,3,IF(ДАННЫЕ!BF540&gt;200,2,IF(ДАННЫЕ!BF540&gt;0,1,0))))&amp;"g"&amp;B540&amp;"d"&amp;H540&amp;"l"&amp;ДАННЫЕ!AT540&amp;"a"&amp;ДАННЫЕ!$V540&amp;"v"&amp;R540&amp;"k"&amp;ДАННЫЕ!$U540&amp;"s"&amp;ДАННЫЕ!$Y540&amp;"t"&amp;ДАННЫЕ!$X540&amp;"b"&amp;IF(ДАННЫЕ!$Q540&gt;1,1,0)&amp;"PP"&amp;ДАННЫЕ!Z540&amp;"c"&amp;S540&amp;"x"&amp;IF(ДАННЫЕ!$BY540&gt;0,IF(YEAR(ДАННЫЕ!$F$1)=YEAR(ДАННЫЕ!$BY540),1,0),0)&amp;"n"&amp;IF(ДАННЫЕ!$BZ540&gt;0,IF(YEAR(ДАННЫЕ!$F$1)=YEAR(ДАННЫЕ!$BZ540),1,0),0)&amp;"u"&amp;D540&amp;"z"&amp;IF(ДАННЫЕ!$CL540&gt;0,IF(YEAR(ДАННЫЕ!$F$1)&gt;YEAR(ДАННЫЕ!$CL540),11,12),0)</f>
        <v>03mf0zpihbeCD0g0dlav0kstb0PPc0x0n0u0z0</v>
      </c>
      <c r="K540" s="28" t="str">
        <f ca="1">ДАННЫЕ!$I540&amp;"x"&amp;B540&amp;"w"&amp;IF(T540+ДАННЫЕ!AD540+ДАННЫЕ!AE540+ДАННЫЕ!AF540+ДАННЫЕ!AG540+ДАННЫЕ!AH540+ДАННЫЕ!$AL540+ДАННЫЕ!AI540+ДАННЫЕ!AJ540+ДАННЫЕ!AK540+ДАННЫЕ!AP540+ДАННЫЕ!AQ540+ДАННЫЕ!AR540+ДАННЫЕ!$AM540+ДАННЫЕ!$AN540+ДАННЫЕ!AS540+ДАННЫЕ!AT540&gt;0,1,0)&amp;IF(OR(T540=2,ДАННЫЕ!AD540=2,ДАННЫЕ!AE540=2,ДАННЫЕ!AF540=2,ДАННЫЕ!AG540=2,ДАННЫЕ!AH540=2,ДАННЫЕ!$AL540=2,ДАННЫЕ!AI540=2,ДАННЫЕ!AJ540=2,ДАННЫЕ!AK540=2,ДАННЫЕ!AP540=2,ДАННЫЕ!AQ540=2,ДАННЫЕ!AR540=2,ДАННЫЕ!$AM540=2,ДАННЫЕ!$AN540=2,ДАННЫЕ!AS540=2,ДАННЫЕ!AT540=2),2,0)&amp;"t"&amp;IF(T540&gt;0,"1"&amp;T540,"00")&amp;"f"&amp;IF(ДАННЫЕ!$AC540,"1"&amp;ДАННЫЕ!$AC540,"00")&amp;"b"&amp;IF(ДАННЫЕ!$AD540,"1"&amp;ДАННЫЕ!$AD540,"00")&amp;"g"&amp;IF(ДАННЫЕ!$AF540,"1"&amp;ДАННЫЕ!$AF540,"00")&amp;"c"&amp;IF(ДАННЫЕ!$AG540,"1"&amp;ДАННЫЕ!$AG540,"00")&amp;"i"&amp;IF(ДАННЫЕ!$AH540,"1"&amp;ДАННЫЕ!$AH540,"00")&amp;"r"&amp;IF(ДАННЫЕ!$AL540,"1"&amp;ДАННЫЕ!$AL540,"00")&amp;"m"&amp;IF(ДАННЫЕ!$AI540,"1"&amp;ДАННЫЕ!$AI540,"00")&amp;"hS"&amp;IF(ДАННЫЕ!$AJ540,"1"&amp;ДАННЫЕ!$AJ540,"00")&amp;"hZ"&amp;IF(ДАННЫЕ!$AK540,"1"&amp;ДАННЫЕ!$AK540,"00")&amp;"p"&amp;IF(ДАННЫЕ!$AP540,"1"&amp;ДАННЫЕ!$AP540,"00")&amp;"k"&amp;IF(ДАННЫЕ!$AQ540,"1"&amp;ДАННЫЕ!$AQ540,"00")&amp;"z"&amp;IF(ДАННЫЕ!$AR540,"1"&amp;ДАННЫЕ!$AR540,"00")&amp;"j"&amp;IF(ДАННЫЕ!$AM540,"1"&amp;ДАННЫЕ!$AM540,"00")&amp;"n"&amp;IF(ДАННЫЕ!$AN540,"1"&amp;ДАННЫЕ!$AN540,"00")&amp;"E"&amp;ДАННЫЕ!BI540&amp;"L"&amp;ДАННЫЕ!AO540&amp;"h"&amp;IF(ДАННЫЕ!$AU540&gt;0,1,0)&amp;"v"&amp;IF(ДАННЫЕ!$AW540&gt;0,1,0)&amp;"a"&amp;IF(ДАННЫЕ!$AS540,"1"&amp;ДАННЫЕ!$AS540,"00")&amp;"s"&amp;IF(ДАННЫЕ!$AT540,"1"&amp;ДАННЫЕ!$AT540,"00")&amp;"u"&amp;IF(ДАННЫЕ!$CJ540&gt;0,1,0)&amp;"y"&amp;B540&amp;"d"&amp;H540&amp;"e"&amp;F540&amp;G540</f>
        <v>x0w00t00f00b00g00c00i00r00m00hS00hZ00p00k00z00j00n00ELh0v0a00s00u0y0de</v>
      </c>
      <c r="L540" s="28" t="str">
        <f ca="1">ДАННЫЕ!$I540&amp;"VN"&amp;IF(ДАННЫЕ!AW540&gt;0,11,10)&amp;"CD"&amp;IF(ДАННЫЕ!BF540&gt;500,16,IF(ДАННЫЕ!BF540&gt;350,15,IF(ДАННЫЕ!BF540&gt;=200,14,IF(ДАННЫЕ!BF540&gt;=100,13,IF(ДАННЫЕ!BF540&gt;=50,12,IF(ДАННЫЕ!BF540&gt;0,11,10))))))&amp;"AR"&amp;IF(ДАННЫЕ!BX540&gt;0,1,0)&amp;"GD"&amp;B540&amp;"VV"&amp;IF(E540&gt;=5,IF(E540&lt;18,1,0),0)</f>
        <v>VN10CD10AR0GD0VV0</v>
      </c>
      <c r="M540" s="28" t="str">
        <f>ДАННЫЕ!$I540&amp;"b"&amp;ДАННЫЕ!$BI540&amp;"r"&amp;ДАННЫЕ!$BJ540&amp;"CD"&amp;IF(ДАННЫЕ!BF540&gt;0,IF(ДАННЫЕ!BF540&lt;200,1,IF(ДАННЫЕ!BF540&lt;350,2,3)),0)&amp;"h"&amp;IF(ДАННЫЕ!$BK540+ДАННЫЕ!$BL540+ДАННЫЕ!$BM540&gt;0,1,0)&amp;"x"&amp;ДАННЫЕ!$BK540&amp;"y"&amp;ДАННЫЕ!$BL540&amp;"z"&amp;ДАННЫЕ!$BM540&amp;"c"&amp;IF(ДАННЫЕ!$BK540+ДАННЫЕ!$BL540+ДАННЫЕ!$BM540=3,1,0)&amp;"a"&amp;IF(ДАННЫЕ!$BQ540+ДАННЫЕ!$BR540&gt;0,1,0)&amp;"d"&amp;ДАННЫЕ!$BQ540&amp;"v"&amp;ДАННЫЕ!$BR540&amp;"p"&amp;ДАННЫЕ!$BS540&amp;"n"&amp;ДАННЫЕ!$BU540&amp;"t"&amp;ДАННЫЕ!$BV540&amp;"o"&amp;ДАННЫЕ!$BT540&amp;"l"&amp;IF(ДАННЫЕ!$BN540&gt;0,1,0)&amp;ДАННЫЕ!$BN540&amp;"g"&amp;ДАННЫЕ!$BO540&amp;"s"&amp;ДАННЫЕ!$BP540&amp;"DZ"&amp;IF(ДАННЫЕ!B540-ДАННЫЕ!G540 &lt; 60,IF(ДАННЫЕ!B540-ДАННЫЕ!G540 &gt;= 0,1,0),0)&amp;"u"&amp;IF(ДАННЫЕ!$CJ540&gt;0,1,0)</f>
        <v>brCD0h0xyzc0a0dvpntol0gsDZ1u0</v>
      </c>
      <c r="N540" s="28" t="str">
        <f ca="1">ДАННЫЕ!$F540&amp;ДАННЫЕ!$I540&amp;"g"&amp;B540&amp;"cf"&amp;D540&amp;"a"&amp;IF(ДАННЫЕ!$BX540&gt;0,1,0)&amp;IF(ДАННЫЕ!$BF540&gt;500,1,IF(ДАННЫЕ!$BF540&gt;350,2,IF(ДАННЫЕ!$BF540&gt;=200,3,IF(ДАННЫЕ!$BF540&gt;=100,4,IF(ДАННЫЕ!$BF540&gt;=50,5,IF(ДАННЫЕ!$BF540&lt;50,6,0))))))&amp;"AR"&amp;IF(DATEDIF(ДАННЫЕ!$BX540,ДАННЫЕ!$F$1,"y")&gt;1,1,0)&amp;"VG"&amp;IF(ДАННЫЕ!$BH540="0",1,0)&amp;"o"&amp;IF(T540+ДАННЫЕ!$AF540+ДАННЫЕ!$AG540+ДАННЫЕ!$AH540+ДАННЫЕ!$AI540+ДАННЫЕ!$AJ540+ДАННЫЕ!$AP540+ДАННЫЕ!$AQ540+ДАННЫЕ!$AR540+ДАННЫЕ!$AU540+ДАННЫЕ!$AW540+ДАННЫЕ!$AS540+ДАННЫЕ!$AT540&gt;0,1,0)&amp;"x"&amp;ДАННЫЕ!$AG540&amp;"p"&amp;IF(ДАННЫЕ!$BY540&gt;0,1,0)&amp;"v"&amp;IF(ДАННЫЕ!$BZ540&gt;0,1,0)&amp;"n"&amp;ДАННЫЕ!$CA540&amp;"t"&amp;ДАННЫЕ!$AY540&amp;"k"&amp;ДАННЫЕ!$CB540&amp;"q"&amp;ДАННЫЕ!$CC540&amp;"w"&amp;ДАННЫЕ!$CD540&amp;"e"&amp;ДАННЫЕ!$CE540&amp;"m"&amp;ДАННЫЕ!$CF540&amp;"c"&amp;ДАННЫЕ!$CG540&amp;"z"&amp;ДАННЫЕ!$CH540&amp;"d"&amp;IF(H540=4,1,0)&amp;"s"&amp;IF(ДАННЫЕ!$J540=1,0,1)&amp;"u"&amp;IF(ДАННЫЕ!$CJ540&gt;0,1,0)</f>
        <v>g0cf0a06AR1VG0o0xp0v0ntkqwemczd0s1u0</v>
      </c>
      <c r="O540" s="28" t="str">
        <f>ДАННЫЕ!$I540&amp;"g"&amp;B540&amp;A540&amp;"f"&amp;P540&amp;"c"&amp;IF(ДАННЫЕ!$U540&gt;0,1,0)&amp;"s"&amp;IF(ДАННЫЕ!$Q540&gt;0,IF(YEAR(ДАННЫЕ!$F$1)=YEAR(ДАННЫЕ!$Q540),IF(MONTH(ДАННЫЕ!$F$1)=MONTH(ДАННЫЕ!$Q540),111,11),1),0)&amp;"i"&amp;IF(ДАННЫЕ!$R540+ДАННЫЕ!$S540+ДАННЫЕ!$T540=0,0,1)&amp;"h"&amp;IF(ДАННЫЕ!$P540&gt;0,1,0)&amp;"p"&amp;IF(ДАННЫЕ!$CI540&gt;0,IF(YEAR(ДАННЫЕ!$F$1)=YEAR(ДАННЫЕ!$CI540),IF(MONTH(ДАННЫЕ!$F$1)=MONTH(ДАННЫЕ!$CI540),111,11),1),0)&amp;"d"&amp;IF(ДАННЫЕ!$CJ540&gt;0,IF(YEAR(ДАННЫЕ!$F$1)=YEAR(ДАННЫЕ!$CJ540),IF(MONTH(ДАННЫЕ!$F$1)=MONTH(ДАННЫЕ!$CJ540),111,11),1),0)&amp;"o"&amp;IF(ДАННЫЕ!$CK540&gt;0,IF(MONTH(ДАННЫЕ!$F$1)=MONTH(ДАННЫЕ!$CK540),111,11),0)&amp;"v"&amp;IF(ДАННЫЕ!$BE540&gt;0,IF(MONTH(ДАННЫЕ!$F$1)=MONTH(ДАННЫЕ!$BE540),111,11),0)</f>
        <v>g00f0c0s0i0h0p0d0o0v0</v>
      </c>
      <c r="P540" s="15">
        <f t="shared" si="26"/>
        <v>0</v>
      </c>
      <c r="Q540" s="15">
        <f>IF(ДАННЫЕ!$F$1&gt;ДАННЫЕ!$N540,IF(YEAR(ДАННЫЕ!$F$1)=YEAR(ДАННЫЕ!M540),1,0),0)</f>
        <v>0</v>
      </c>
      <c r="R540" s="15">
        <f>IF(ДАННЫЕ!$F$1&gt;ДАННЫЕ!$N540,IF(YEAR(ДАННЫЕ!$F$1)=YEAR(ДАННЫЕ!N540),1,0),0)</f>
        <v>0</v>
      </c>
      <c r="S540" s="15">
        <f>IF(ДАННЫЕ!$AA540="2А",1,IF(ДАННЫЕ!$AA540="2Б",2,IF(ДАННЫЕ!$AA540="2В",3,IF(ДАННЫЕ!$AA540=3,4,IF(ДАННЫЕ!$AA540="4А",5,IF(ДАННЫЕ!$AA540="4Б",6,IF(ДАННЫЕ!$AA540="4В",7,IF(ДАННЫЕ!$AA540=5,8,0))))))))</f>
        <v>0</v>
      </c>
      <c r="T540" s="15">
        <f>IF(OR(ДАННЫЕ!$AC540=2,ДАННЫЕ!$AD540=2,ДАННЫЕ!$AE540=2),2,IF(OR(ДАННЫЕ!$AC540=1,ДАННЫЕ!$AD540=1,ДАННЫЕ!$AE540=1),1,0))</f>
        <v>0</v>
      </c>
    </row>
    <row r="541" spans="1:20" ht="15" customHeight="1" x14ac:dyDescent="0.2">
      <c r="A541" s="78">
        <f>IF(B541&gt;0,IF(MONTH(ДАННЫЕ!$F$1)=MONTH(ДАННЫЕ!$B541),1,0),0)</f>
        <v>0</v>
      </c>
      <c r="B541" s="14">
        <f>IF(ДАННЫЕ!$B541&gt;0,IF(YEAR(ДАННЫЕ!$F$1)=YEAR(ДАННЫЕ!$B541),1,0),0)</f>
        <v>0</v>
      </c>
      <c r="C541" s="14">
        <f>IF(ДАННЫЕ!$CM541&gt;0,IF(YEAR(ДАННЫЕ!$F$1)=YEAR(ДАННЫЕ!$CM541),1,0),0)</f>
        <v>0</v>
      </c>
      <c r="D541" s="14">
        <f>IF(ДАННЫЕ!$CJ541&gt;0,IF(ДАННЫЕ!$CL541&gt;ДАННЫЕ!$F$1,1,IF(ДАННЫЕ!$CL541&gt;0,0,1)),0)</f>
        <v>0</v>
      </c>
      <c r="E541" s="43" t="str">
        <f ca="1">IF(ДАННЫЕ!$F$1&gt;0,IF(ДАННЫЕ!$G541&gt;0,DATEDIF(ДАННЫЕ!$G541,ДАННЫЕ!$F$1,"y"),""),IF(ДАННЫЕ!$G541&gt;0,DATEDIF(ДАННЫЕ!$G541,TODAY(),"y"),""))</f>
        <v/>
      </c>
      <c r="F541" s="43" t="str">
        <f xml:space="preserve"> IF(ДАННЫЕ!$F541="М",IF(E541&gt;=18,IF(E541&lt;60,1,""),""),"")&amp;IF(ДАННЫЕ!$F541="Ж",IF(E541&gt;=18,IF(E541&lt;55,1,""),""),"")</f>
        <v/>
      </c>
      <c r="G541" s="43" t="str">
        <f xml:space="preserve"> IF(ДАННЫЕ!$F541="М",IF(E541&gt;=60,2,""),"")&amp;IF(ДАННЫЕ!$F541="Ж",IF(E541&gt;=55,2,""),"")</f>
        <v/>
      </c>
      <c r="H541" s="43" t="str">
        <f t="shared" ca="1" si="24"/>
        <v/>
      </c>
      <c r="I541" s="43" t="str">
        <f t="shared" ca="1" si="25"/>
        <v>03</v>
      </c>
      <c r="J541" s="28" t="str">
        <f ca="1">ДАННЫЕ!$F541&amp;H541&amp;I541&amp;ДАННЫЕ!$I541&amp;"m"&amp;IF(ДАННЫЕ!$I541&gt;0,IF(ДАННЫЕ!$J541&gt;0,0,1),"")&amp;"f"&amp;IF(ДАННЫЕ!$R541&gt;0,IF(YEAR(ДАННЫЕ!$F$1)=YEAR(ДАННЫЕ!$R541),1,0),0)&amp;"z"&amp;ДАННЫЕ!$R541&amp;"p"&amp;ДАННЫЕ!$S541&amp;"i"&amp;ДАННЫЕ!$T541&amp;"h"&amp;ДАННЫЕ!$K541&amp;"be"&amp;ДАННЫЕ!$BI541&amp;"CD"&amp;IF(ДАННЫЕ!BF541&gt;500,4,IF(ДАННЫЕ!BF541&gt;350,3,IF(ДАННЫЕ!BF541&gt;200,2,IF(ДАННЫЕ!BF541&gt;0,1,0))))&amp;"g"&amp;B541&amp;"d"&amp;H541&amp;"l"&amp;ДАННЫЕ!AT541&amp;"a"&amp;ДАННЫЕ!$V541&amp;"v"&amp;R541&amp;"k"&amp;ДАННЫЕ!$U541&amp;"s"&amp;ДАННЫЕ!$Y541&amp;"t"&amp;ДАННЫЕ!$X541&amp;"b"&amp;IF(ДАННЫЕ!$Q541&gt;1,1,0)&amp;"PP"&amp;ДАННЫЕ!Z541&amp;"c"&amp;S541&amp;"x"&amp;IF(ДАННЫЕ!$BY541&gt;0,IF(YEAR(ДАННЫЕ!$F$1)=YEAR(ДАННЫЕ!$BY541),1,0),0)&amp;"n"&amp;IF(ДАННЫЕ!$BZ541&gt;0,IF(YEAR(ДАННЫЕ!$F$1)=YEAR(ДАННЫЕ!$BZ541),1,0),0)&amp;"u"&amp;D541&amp;"z"&amp;IF(ДАННЫЕ!$CL541&gt;0,IF(YEAR(ДАННЫЕ!$F$1)&gt;YEAR(ДАННЫЕ!$CL541),11,12),0)</f>
        <v>03mf0zpihbeCD0g0dlav0kstb0PPc0x0n0u0z0</v>
      </c>
      <c r="K541" s="28" t="str">
        <f ca="1">ДАННЫЕ!$I541&amp;"x"&amp;B541&amp;"w"&amp;IF(T541+ДАННЫЕ!AD541+ДАННЫЕ!AE541+ДАННЫЕ!AF541+ДАННЫЕ!AG541+ДАННЫЕ!AH541+ДАННЫЕ!$AL541+ДАННЫЕ!AI541+ДАННЫЕ!AJ541+ДАННЫЕ!AK541+ДАННЫЕ!AP541+ДАННЫЕ!AQ541+ДАННЫЕ!AR541+ДАННЫЕ!$AM541+ДАННЫЕ!$AN541+ДАННЫЕ!AS541+ДАННЫЕ!AT541&gt;0,1,0)&amp;IF(OR(T541=2,ДАННЫЕ!AD541=2,ДАННЫЕ!AE541=2,ДАННЫЕ!AF541=2,ДАННЫЕ!AG541=2,ДАННЫЕ!AH541=2,ДАННЫЕ!$AL541=2,ДАННЫЕ!AI541=2,ДАННЫЕ!AJ541=2,ДАННЫЕ!AK541=2,ДАННЫЕ!AP541=2,ДАННЫЕ!AQ541=2,ДАННЫЕ!AR541=2,ДАННЫЕ!$AM541=2,ДАННЫЕ!$AN541=2,ДАННЫЕ!AS541=2,ДАННЫЕ!AT541=2),2,0)&amp;"t"&amp;IF(T541&gt;0,"1"&amp;T541,"00")&amp;"f"&amp;IF(ДАННЫЕ!$AC541,"1"&amp;ДАННЫЕ!$AC541,"00")&amp;"b"&amp;IF(ДАННЫЕ!$AD541,"1"&amp;ДАННЫЕ!$AD541,"00")&amp;"g"&amp;IF(ДАННЫЕ!$AF541,"1"&amp;ДАННЫЕ!$AF541,"00")&amp;"c"&amp;IF(ДАННЫЕ!$AG541,"1"&amp;ДАННЫЕ!$AG541,"00")&amp;"i"&amp;IF(ДАННЫЕ!$AH541,"1"&amp;ДАННЫЕ!$AH541,"00")&amp;"r"&amp;IF(ДАННЫЕ!$AL541,"1"&amp;ДАННЫЕ!$AL541,"00")&amp;"m"&amp;IF(ДАННЫЕ!$AI541,"1"&amp;ДАННЫЕ!$AI541,"00")&amp;"hS"&amp;IF(ДАННЫЕ!$AJ541,"1"&amp;ДАННЫЕ!$AJ541,"00")&amp;"hZ"&amp;IF(ДАННЫЕ!$AK541,"1"&amp;ДАННЫЕ!$AK541,"00")&amp;"p"&amp;IF(ДАННЫЕ!$AP541,"1"&amp;ДАННЫЕ!$AP541,"00")&amp;"k"&amp;IF(ДАННЫЕ!$AQ541,"1"&amp;ДАННЫЕ!$AQ541,"00")&amp;"z"&amp;IF(ДАННЫЕ!$AR541,"1"&amp;ДАННЫЕ!$AR541,"00")&amp;"j"&amp;IF(ДАННЫЕ!$AM541,"1"&amp;ДАННЫЕ!$AM541,"00")&amp;"n"&amp;IF(ДАННЫЕ!$AN541,"1"&amp;ДАННЫЕ!$AN541,"00")&amp;"E"&amp;ДАННЫЕ!BI541&amp;"L"&amp;ДАННЫЕ!AO541&amp;"h"&amp;IF(ДАННЫЕ!$AU541&gt;0,1,0)&amp;"v"&amp;IF(ДАННЫЕ!$AW541&gt;0,1,0)&amp;"a"&amp;IF(ДАННЫЕ!$AS541,"1"&amp;ДАННЫЕ!$AS541,"00")&amp;"s"&amp;IF(ДАННЫЕ!$AT541,"1"&amp;ДАННЫЕ!$AT541,"00")&amp;"u"&amp;IF(ДАННЫЕ!$CJ541&gt;0,1,0)&amp;"y"&amp;B541&amp;"d"&amp;H541&amp;"e"&amp;F541&amp;G541</f>
        <v>x0w00t00f00b00g00c00i00r00m00hS00hZ00p00k00z00j00n00ELh0v0a00s00u0y0de</v>
      </c>
      <c r="L541" s="28" t="str">
        <f ca="1">ДАННЫЕ!$I541&amp;"VN"&amp;IF(ДАННЫЕ!AW541&gt;0,11,10)&amp;"CD"&amp;IF(ДАННЫЕ!BF541&gt;500,16,IF(ДАННЫЕ!BF541&gt;350,15,IF(ДАННЫЕ!BF541&gt;=200,14,IF(ДАННЫЕ!BF541&gt;=100,13,IF(ДАННЫЕ!BF541&gt;=50,12,IF(ДАННЫЕ!BF541&gt;0,11,10))))))&amp;"AR"&amp;IF(ДАННЫЕ!BX541&gt;0,1,0)&amp;"GD"&amp;B541&amp;"VV"&amp;IF(E541&gt;=5,IF(E541&lt;18,1,0),0)</f>
        <v>VN10CD10AR0GD0VV0</v>
      </c>
      <c r="M541" s="28" t="str">
        <f>ДАННЫЕ!$I541&amp;"b"&amp;ДАННЫЕ!$BI541&amp;"r"&amp;ДАННЫЕ!$BJ541&amp;"CD"&amp;IF(ДАННЫЕ!BF541&gt;0,IF(ДАННЫЕ!BF541&lt;200,1,IF(ДАННЫЕ!BF541&lt;350,2,3)),0)&amp;"h"&amp;IF(ДАННЫЕ!$BK541+ДАННЫЕ!$BL541+ДАННЫЕ!$BM541&gt;0,1,0)&amp;"x"&amp;ДАННЫЕ!$BK541&amp;"y"&amp;ДАННЫЕ!$BL541&amp;"z"&amp;ДАННЫЕ!$BM541&amp;"c"&amp;IF(ДАННЫЕ!$BK541+ДАННЫЕ!$BL541+ДАННЫЕ!$BM541=3,1,0)&amp;"a"&amp;IF(ДАННЫЕ!$BQ541+ДАННЫЕ!$BR541&gt;0,1,0)&amp;"d"&amp;ДАННЫЕ!$BQ541&amp;"v"&amp;ДАННЫЕ!$BR541&amp;"p"&amp;ДАННЫЕ!$BS541&amp;"n"&amp;ДАННЫЕ!$BU541&amp;"t"&amp;ДАННЫЕ!$BV541&amp;"o"&amp;ДАННЫЕ!$BT541&amp;"l"&amp;IF(ДАННЫЕ!$BN541&gt;0,1,0)&amp;ДАННЫЕ!$BN541&amp;"g"&amp;ДАННЫЕ!$BO541&amp;"s"&amp;ДАННЫЕ!$BP541&amp;"DZ"&amp;IF(ДАННЫЕ!B541-ДАННЫЕ!G541 &lt; 60,IF(ДАННЫЕ!B541-ДАННЫЕ!G541 &gt;= 0,1,0),0)&amp;"u"&amp;IF(ДАННЫЕ!$CJ541&gt;0,1,0)</f>
        <v>brCD0h0xyzc0a0dvpntol0gsDZ1u0</v>
      </c>
      <c r="N541" s="28" t="str">
        <f ca="1">ДАННЫЕ!$F541&amp;ДАННЫЕ!$I541&amp;"g"&amp;B541&amp;"cf"&amp;D541&amp;"a"&amp;IF(ДАННЫЕ!$BX541&gt;0,1,0)&amp;IF(ДАННЫЕ!$BF541&gt;500,1,IF(ДАННЫЕ!$BF541&gt;350,2,IF(ДАННЫЕ!$BF541&gt;=200,3,IF(ДАННЫЕ!$BF541&gt;=100,4,IF(ДАННЫЕ!$BF541&gt;=50,5,IF(ДАННЫЕ!$BF541&lt;50,6,0))))))&amp;"AR"&amp;IF(DATEDIF(ДАННЫЕ!$BX541,ДАННЫЕ!$F$1,"y")&gt;1,1,0)&amp;"VG"&amp;IF(ДАННЫЕ!$BH541="0",1,0)&amp;"o"&amp;IF(T541+ДАННЫЕ!$AF541+ДАННЫЕ!$AG541+ДАННЫЕ!$AH541+ДАННЫЕ!$AI541+ДАННЫЕ!$AJ541+ДАННЫЕ!$AP541+ДАННЫЕ!$AQ541+ДАННЫЕ!$AR541+ДАННЫЕ!$AU541+ДАННЫЕ!$AW541+ДАННЫЕ!$AS541+ДАННЫЕ!$AT541&gt;0,1,0)&amp;"x"&amp;ДАННЫЕ!$AG541&amp;"p"&amp;IF(ДАННЫЕ!$BY541&gt;0,1,0)&amp;"v"&amp;IF(ДАННЫЕ!$BZ541&gt;0,1,0)&amp;"n"&amp;ДАННЫЕ!$CA541&amp;"t"&amp;ДАННЫЕ!$AY541&amp;"k"&amp;ДАННЫЕ!$CB541&amp;"q"&amp;ДАННЫЕ!$CC541&amp;"w"&amp;ДАННЫЕ!$CD541&amp;"e"&amp;ДАННЫЕ!$CE541&amp;"m"&amp;ДАННЫЕ!$CF541&amp;"c"&amp;ДАННЫЕ!$CG541&amp;"z"&amp;ДАННЫЕ!$CH541&amp;"d"&amp;IF(H541=4,1,0)&amp;"s"&amp;IF(ДАННЫЕ!$J541=1,0,1)&amp;"u"&amp;IF(ДАННЫЕ!$CJ541&gt;0,1,0)</f>
        <v>g0cf0a06AR1VG0o0xp0v0ntkqwemczd0s1u0</v>
      </c>
      <c r="O541" s="28" t="str">
        <f>ДАННЫЕ!$I541&amp;"g"&amp;B541&amp;A541&amp;"f"&amp;P541&amp;"c"&amp;IF(ДАННЫЕ!$U541&gt;0,1,0)&amp;"s"&amp;IF(ДАННЫЕ!$Q541&gt;0,IF(YEAR(ДАННЫЕ!$F$1)=YEAR(ДАННЫЕ!$Q541),IF(MONTH(ДАННЫЕ!$F$1)=MONTH(ДАННЫЕ!$Q541),111,11),1),0)&amp;"i"&amp;IF(ДАННЫЕ!$R541+ДАННЫЕ!$S541+ДАННЫЕ!$T541=0,0,1)&amp;"h"&amp;IF(ДАННЫЕ!$P541&gt;0,1,0)&amp;"p"&amp;IF(ДАННЫЕ!$CI541&gt;0,IF(YEAR(ДАННЫЕ!$F$1)=YEAR(ДАННЫЕ!$CI541),IF(MONTH(ДАННЫЕ!$F$1)=MONTH(ДАННЫЕ!$CI541),111,11),1),0)&amp;"d"&amp;IF(ДАННЫЕ!$CJ541&gt;0,IF(YEAR(ДАННЫЕ!$F$1)=YEAR(ДАННЫЕ!$CJ541),IF(MONTH(ДАННЫЕ!$F$1)=MONTH(ДАННЫЕ!$CJ541),111,11),1),0)&amp;"o"&amp;IF(ДАННЫЕ!$CK541&gt;0,IF(MONTH(ДАННЫЕ!$F$1)=MONTH(ДАННЫЕ!$CK541),111,11),0)&amp;"v"&amp;IF(ДАННЫЕ!$BE541&gt;0,IF(MONTH(ДАННЫЕ!$F$1)=MONTH(ДАННЫЕ!$BE541),111,11),0)</f>
        <v>g00f0c0s0i0h0p0d0o0v0</v>
      </c>
      <c r="P541" s="15">
        <f t="shared" si="26"/>
        <v>0</v>
      </c>
      <c r="Q541" s="15">
        <f>IF(ДАННЫЕ!$F$1&gt;ДАННЫЕ!$N541,IF(YEAR(ДАННЫЕ!$F$1)=YEAR(ДАННЫЕ!M541),1,0),0)</f>
        <v>0</v>
      </c>
      <c r="R541" s="15">
        <f>IF(ДАННЫЕ!$F$1&gt;ДАННЫЕ!$N541,IF(YEAR(ДАННЫЕ!$F$1)=YEAR(ДАННЫЕ!N541),1,0),0)</f>
        <v>0</v>
      </c>
      <c r="S541" s="15">
        <f>IF(ДАННЫЕ!$AA541="2А",1,IF(ДАННЫЕ!$AA541="2Б",2,IF(ДАННЫЕ!$AA541="2В",3,IF(ДАННЫЕ!$AA541=3,4,IF(ДАННЫЕ!$AA541="4А",5,IF(ДАННЫЕ!$AA541="4Б",6,IF(ДАННЫЕ!$AA541="4В",7,IF(ДАННЫЕ!$AA541=5,8,0))))))))</f>
        <v>0</v>
      </c>
      <c r="T541" s="15">
        <f>IF(OR(ДАННЫЕ!$AC541=2,ДАННЫЕ!$AD541=2,ДАННЫЕ!$AE541=2),2,IF(OR(ДАННЫЕ!$AC541=1,ДАННЫЕ!$AD541=1,ДАННЫЕ!$AE541=1),1,0))</f>
        <v>0</v>
      </c>
    </row>
    <row r="542" spans="1:20" ht="15" customHeight="1" x14ac:dyDescent="0.2">
      <c r="A542" s="78">
        <f>IF(B542&gt;0,IF(MONTH(ДАННЫЕ!$F$1)=MONTH(ДАННЫЕ!$B542),1,0),0)</f>
        <v>0</v>
      </c>
      <c r="B542" s="14">
        <f>IF(ДАННЫЕ!$B542&gt;0,IF(YEAR(ДАННЫЕ!$F$1)=YEAR(ДАННЫЕ!$B542),1,0),0)</f>
        <v>0</v>
      </c>
      <c r="C542" s="14">
        <f>IF(ДАННЫЕ!$CM542&gt;0,IF(YEAR(ДАННЫЕ!$F$1)=YEAR(ДАННЫЕ!$CM542),1,0),0)</f>
        <v>0</v>
      </c>
      <c r="D542" s="14">
        <f>IF(ДАННЫЕ!$CJ542&gt;0,IF(ДАННЫЕ!$CL542&gt;ДАННЫЕ!$F$1,1,IF(ДАННЫЕ!$CL542&gt;0,0,1)),0)</f>
        <v>0</v>
      </c>
      <c r="E542" s="43" t="str">
        <f ca="1">IF(ДАННЫЕ!$F$1&gt;0,IF(ДАННЫЕ!$G542&gt;0,DATEDIF(ДАННЫЕ!$G542,ДАННЫЕ!$F$1,"y"),""),IF(ДАННЫЕ!$G542&gt;0,DATEDIF(ДАННЫЕ!$G542,TODAY(),"y"),""))</f>
        <v/>
      </c>
      <c r="F542" s="43" t="str">
        <f xml:space="preserve"> IF(ДАННЫЕ!$F542="М",IF(E542&gt;=18,IF(E542&lt;60,1,""),""),"")&amp;IF(ДАННЫЕ!$F542="Ж",IF(E542&gt;=18,IF(E542&lt;55,1,""),""),"")</f>
        <v/>
      </c>
      <c r="G542" s="43" t="str">
        <f xml:space="preserve"> IF(ДАННЫЕ!$F542="М",IF(E542&gt;=60,2,""),"")&amp;IF(ДАННЫЕ!$F542="Ж",IF(E542&gt;=55,2,""),"")</f>
        <v/>
      </c>
      <c r="H542" s="43" t="str">
        <f t="shared" ca="1" si="24"/>
        <v/>
      </c>
      <c r="I542" s="43" t="str">
        <f t="shared" ca="1" si="25"/>
        <v>03</v>
      </c>
      <c r="J542" s="28" t="str">
        <f ca="1">ДАННЫЕ!$F542&amp;H542&amp;I542&amp;ДАННЫЕ!$I542&amp;"m"&amp;IF(ДАННЫЕ!$I542&gt;0,IF(ДАННЫЕ!$J542&gt;0,0,1),"")&amp;"f"&amp;IF(ДАННЫЕ!$R542&gt;0,IF(YEAR(ДАННЫЕ!$F$1)=YEAR(ДАННЫЕ!$R542),1,0),0)&amp;"z"&amp;ДАННЫЕ!$R542&amp;"p"&amp;ДАННЫЕ!$S542&amp;"i"&amp;ДАННЫЕ!$T542&amp;"h"&amp;ДАННЫЕ!$K542&amp;"be"&amp;ДАННЫЕ!$BI542&amp;"CD"&amp;IF(ДАННЫЕ!BF542&gt;500,4,IF(ДАННЫЕ!BF542&gt;350,3,IF(ДАННЫЕ!BF542&gt;200,2,IF(ДАННЫЕ!BF542&gt;0,1,0))))&amp;"g"&amp;B542&amp;"d"&amp;H542&amp;"l"&amp;ДАННЫЕ!AT542&amp;"a"&amp;ДАННЫЕ!$V542&amp;"v"&amp;R542&amp;"k"&amp;ДАННЫЕ!$U542&amp;"s"&amp;ДАННЫЕ!$Y542&amp;"t"&amp;ДАННЫЕ!$X542&amp;"b"&amp;IF(ДАННЫЕ!$Q542&gt;1,1,0)&amp;"PP"&amp;ДАННЫЕ!Z542&amp;"c"&amp;S542&amp;"x"&amp;IF(ДАННЫЕ!$BY542&gt;0,IF(YEAR(ДАННЫЕ!$F$1)=YEAR(ДАННЫЕ!$BY542),1,0),0)&amp;"n"&amp;IF(ДАННЫЕ!$BZ542&gt;0,IF(YEAR(ДАННЫЕ!$F$1)=YEAR(ДАННЫЕ!$BZ542),1,0),0)&amp;"u"&amp;D542&amp;"z"&amp;IF(ДАННЫЕ!$CL542&gt;0,IF(YEAR(ДАННЫЕ!$F$1)&gt;YEAR(ДАННЫЕ!$CL542),11,12),0)</f>
        <v>03mf0zpihbeCD0g0dlav0kstb0PPc0x0n0u0z0</v>
      </c>
      <c r="K542" s="28" t="str">
        <f ca="1">ДАННЫЕ!$I542&amp;"x"&amp;B542&amp;"w"&amp;IF(T542+ДАННЫЕ!AD542+ДАННЫЕ!AE542+ДАННЫЕ!AF542+ДАННЫЕ!AG542+ДАННЫЕ!AH542+ДАННЫЕ!$AL542+ДАННЫЕ!AI542+ДАННЫЕ!AJ542+ДАННЫЕ!AK542+ДАННЫЕ!AP542+ДАННЫЕ!AQ542+ДАННЫЕ!AR542+ДАННЫЕ!$AM542+ДАННЫЕ!$AN542+ДАННЫЕ!AS542+ДАННЫЕ!AT542&gt;0,1,0)&amp;IF(OR(T542=2,ДАННЫЕ!AD542=2,ДАННЫЕ!AE542=2,ДАННЫЕ!AF542=2,ДАННЫЕ!AG542=2,ДАННЫЕ!AH542=2,ДАННЫЕ!$AL542=2,ДАННЫЕ!AI542=2,ДАННЫЕ!AJ542=2,ДАННЫЕ!AK542=2,ДАННЫЕ!AP542=2,ДАННЫЕ!AQ542=2,ДАННЫЕ!AR542=2,ДАННЫЕ!$AM542=2,ДАННЫЕ!$AN542=2,ДАННЫЕ!AS542=2,ДАННЫЕ!AT542=2),2,0)&amp;"t"&amp;IF(T542&gt;0,"1"&amp;T542,"00")&amp;"f"&amp;IF(ДАННЫЕ!$AC542,"1"&amp;ДАННЫЕ!$AC542,"00")&amp;"b"&amp;IF(ДАННЫЕ!$AD542,"1"&amp;ДАННЫЕ!$AD542,"00")&amp;"g"&amp;IF(ДАННЫЕ!$AF542,"1"&amp;ДАННЫЕ!$AF542,"00")&amp;"c"&amp;IF(ДАННЫЕ!$AG542,"1"&amp;ДАННЫЕ!$AG542,"00")&amp;"i"&amp;IF(ДАННЫЕ!$AH542,"1"&amp;ДАННЫЕ!$AH542,"00")&amp;"r"&amp;IF(ДАННЫЕ!$AL542,"1"&amp;ДАННЫЕ!$AL542,"00")&amp;"m"&amp;IF(ДАННЫЕ!$AI542,"1"&amp;ДАННЫЕ!$AI542,"00")&amp;"hS"&amp;IF(ДАННЫЕ!$AJ542,"1"&amp;ДАННЫЕ!$AJ542,"00")&amp;"hZ"&amp;IF(ДАННЫЕ!$AK542,"1"&amp;ДАННЫЕ!$AK542,"00")&amp;"p"&amp;IF(ДАННЫЕ!$AP542,"1"&amp;ДАННЫЕ!$AP542,"00")&amp;"k"&amp;IF(ДАННЫЕ!$AQ542,"1"&amp;ДАННЫЕ!$AQ542,"00")&amp;"z"&amp;IF(ДАННЫЕ!$AR542,"1"&amp;ДАННЫЕ!$AR542,"00")&amp;"j"&amp;IF(ДАННЫЕ!$AM542,"1"&amp;ДАННЫЕ!$AM542,"00")&amp;"n"&amp;IF(ДАННЫЕ!$AN542,"1"&amp;ДАННЫЕ!$AN542,"00")&amp;"E"&amp;ДАННЫЕ!BI542&amp;"L"&amp;ДАННЫЕ!AO542&amp;"h"&amp;IF(ДАННЫЕ!$AU542&gt;0,1,0)&amp;"v"&amp;IF(ДАННЫЕ!$AW542&gt;0,1,0)&amp;"a"&amp;IF(ДАННЫЕ!$AS542,"1"&amp;ДАННЫЕ!$AS542,"00")&amp;"s"&amp;IF(ДАННЫЕ!$AT542,"1"&amp;ДАННЫЕ!$AT542,"00")&amp;"u"&amp;IF(ДАННЫЕ!$CJ542&gt;0,1,0)&amp;"y"&amp;B542&amp;"d"&amp;H542&amp;"e"&amp;F542&amp;G542</f>
        <v>x0w00t00f00b00g00c00i00r00m00hS00hZ00p00k00z00j00n00ELh0v0a00s00u0y0de</v>
      </c>
      <c r="L542" s="28" t="str">
        <f ca="1">ДАННЫЕ!$I542&amp;"VN"&amp;IF(ДАННЫЕ!AW542&gt;0,11,10)&amp;"CD"&amp;IF(ДАННЫЕ!BF542&gt;500,16,IF(ДАННЫЕ!BF542&gt;350,15,IF(ДАННЫЕ!BF542&gt;=200,14,IF(ДАННЫЕ!BF542&gt;=100,13,IF(ДАННЫЕ!BF542&gt;=50,12,IF(ДАННЫЕ!BF542&gt;0,11,10))))))&amp;"AR"&amp;IF(ДАННЫЕ!BX542&gt;0,1,0)&amp;"GD"&amp;B542&amp;"VV"&amp;IF(E542&gt;=5,IF(E542&lt;18,1,0),0)</f>
        <v>VN10CD10AR0GD0VV0</v>
      </c>
      <c r="M542" s="28" t="str">
        <f>ДАННЫЕ!$I542&amp;"b"&amp;ДАННЫЕ!$BI542&amp;"r"&amp;ДАННЫЕ!$BJ542&amp;"CD"&amp;IF(ДАННЫЕ!BF542&gt;0,IF(ДАННЫЕ!BF542&lt;200,1,IF(ДАННЫЕ!BF542&lt;350,2,3)),0)&amp;"h"&amp;IF(ДАННЫЕ!$BK542+ДАННЫЕ!$BL542+ДАННЫЕ!$BM542&gt;0,1,0)&amp;"x"&amp;ДАННЫЕ!$BK542&amp;"y"&amp;ДАННЫЕ!$BL542&amp;"z"&amp;ДАННЫЕ!$BM542&amp;"c"&amp;IF(ДАННЫЕ!$BK542+ДАННЫЕ!$BL542+ДАННЫЕ!$BM542=3,1,0)&amp;"a"&amp;IF(ДАННЫЕ!$BQ542+ДАННЫЕ!$BR542&gt;0,1,0)&amp;"d"&amp;ДАННЫЕ!$BQ542&amp;"v"&amp;ДАННЫЕ!$BR542&amp;"p"&amp;ДАННЫЕ!$BS542&amp;"n"&amp;ДАННЫЕ!$BU542&amp;"t"&amp;ДАННЫЕ!$BV542&amp;"o"&amp;ДАННЫЕ!$BT542&amp;"l"&amp;IF(ДАННЫЕ!$BN542&gt;0,1,0)&amp;ДАННЫЕ!$BN542&amp;"g"&amp;ДАННЫЕ!$BO542&amp;"s"&amp;ДАННЫЕ!$BP542&amp;"DZ"&amp;IF(ДАННЫЕ!B542-ДАННЫЕ!G542 &lt; 60,IF(ДАННЫЕ!B542-ДАННЫЕ!G542 &gt;= 0,1,0),0)&amp;"u"&amp;IF(ДАННЫЕ!$CJ542&gt;0,1,0)</f>
        <v>brCD0h0xyzc0a0dvpntol0gsDZ1u0</v>
      </c>
      <c r="N542" s="28" t="str">
        <f ca="1">ДАННЫЕ!$F542&amp;ДАННЫЕ!$I542&amp;"g"&amp;B542&amp;"cf"&amp;D542&amp;"a"&amp;IF(ДАННЫЕ!$BX542&gt;0,1,0)&amp;IF(ДАННЫЕ!$BF542&gt;500,1,IF(ДАННЫЕ!$BF542&gt;350,2,IF(ДАННЫЕ!$BF542&gt;=200,3,IF(ДАННЫЕ!$BF542&gt;=100,4,IF(ДАННЫЕ!$BF542&gt;=50,5,IF(ДАННЫЕ!$BF542&lt;50,6,0))))))&amp;"AR"&amp;IF(DATEDIF(ДАННЫЕ!$BX542,ДАННЫЕ!$F$1,"y")&gt;1,1,0)&amp;"VG"&amp;IF(ДАННЫЕ!$BH542="0",1,0)&amp;"o"&amp;IF(T542+ДАННЫЕ!$AF542+ДАННЫЕ!$AG542+ДАННЫЕ!$AH542+ДАННЫЕ!$AI542+ДАННЫЕ!$AJ542+ДАННЫЕ!$AP542+ДАННЫЕ!$AQ542+ДАННЫЕ!$AR542+ДАННЫЕ!$AU542+ДАННЫЕ!$AW542+ДАННЫЕ!$AS542+ДАННЫЕ!$AT542&gt;0,1,0)&amp;"x"&amp;ДАННЫЕ!$AG542&amp;"p"&amp;IF(ДАННЫЕ!$BY542&gt;0,1,0)&amp;"v"&amp;IF(ДАННЫЕ!$BZ542&gt;0,1,0)&amp;"n"&amp;ДАННЫЕ!$CA542&amp;"t"&amp;ДАННЫЕ!$AY542&amp;"k"&amp;ДАННЫЕ!$CB542&amp;"q"&amp;ДАННЫЕ!$CC542&amp;"w"&amp;ДАННЫЕ!$CD542&amp;"e"&amp;ДАННЫЕ!$CE542&amp;"m"&amp;ДАННЫЕ!$CF542&amp;"c"&amp;ДАННЫЕ!$CG542&amp;"z"&amp;ДАННЫЕ!$CH542&amp;"d"&amp;IF(H542=4,1,0)&amp;"s"&amp;IF(ДАННЫЕ!$J542=1,0,1)&amp;"u"&amp;IF(ДАННЫЕ!$CJ542&gt;0,1,0)</f>
        <v>g0cf0a06AR1VG0o0xp0v0ntkqwemczd0s1u0</v>
      </c>
      <c r="O542" s="28" t="str">
        <f>ДАННЫЕ!$I542&amp;"g"&amp;B542&amp;A542&amp;"f"&amp;P542&amp;"c"&amp;IF(ДАННЫЕ!$U542&gt;0,1,0)&amp;"s"&amp;IF(ДАННЫЕ!$Q542&gt;0,IF(YEAR(ДАННЫЕ!$F$1)=YEAR(ДАННЫЕ!$Q542),IF(MONTH(ДАННЫЕ!$F$1)=MONTH(ДАННЫЕ!$Q542),111,11),1),0)&amp;"i"&amp;IF(ДАННЫЕ!$R542+ДАННЫЕ!$S542+ДАННЫЕ!$T542=0,0,1)&amp;"h"&amp;IF(ДАННЫЕ!$P542&gt;0,1,0)&amp;"p"&amp;IF(ДАННЫЕ!$CI542&gt;0,IF(YEAR(ДАННЫЕ!$F$1)=YEAR(ДАННЫЕ!$CI542),IF(MONTH(ДАННЫЕ!$F$1)=MONTH(ДАННЫЕ!$CI542),111,11),1),0)&amp;"d"&amp;IF(ДАННЫЕ!$CJ542&gt;0,IF(YEAR(ДАННЫЕ!$F$1)=YEAR(ДАННЫЕ!$CJ542),IF(MONTH(ДАННЫЕ!$F$1)=MONTH(ДАННЫЕ!$CJ542),111,11),1),0)&amp;"o"&amp;IF(ДАННЫЕ!$CK542&gt;0,IF(MONTH(ДАННЫЕ!$F$1)=MONTH(ДАННЫЕ!$CK542),111,11),0)&amp;"v"&amp;IF(ДАННЫЕ!$BE542&gt;0,IF(MONTH(ДАННЫЕ!$F$1)=MONTH(ДАННЫЕ!$BE542),111,11),0)</f>
        <v>g00f0c0s0i0h0p0d0o0v0</v>
      </c>
      <c r="P542" s="15">
        <f t="shared" si="26"/>
        <v>0</v>
      </c>
      <c r="Q542" s="15">
        <f>IF(ДАННЫЕ!$F$1&gt;ДАННЫЕ!$N542,IF(YEAR(ДАННЫЕ!$F$1)=YEAR(ДАННЫЕ!M542),1,0),0)</f>
        <v>0</v>
      </c>
      <c r="R542" s="15">
        <f>IF(ДАННЫЕ!$F$1&gt;ДАННЫЕ!$N542,IF(YEAR(ДАННЫЕ!$F$1)=YEAR(ДАННЫЕ!N542),1,0),0)</f>
        <v>0</v>
      </c>
      <c r="S542" s="15">
        <f>IF(ДАННЫЕ!$AA542="2А",1,IF(ДАННЫЕ!$AA542="2Б",2,IF(ДАННЫЕ!$AA542="2В",3,IF(ДАННЫЕ!$AA542=3,4,IF(ДАННЫЕ!$AA542="4А",5,IF(ДАННЫЕ!$AA542="4Б",6,IF(ДАННЫЕ!$AA542="4В",7,IF(ДАННЫЕ!$AA542=5,8,0))))))))</f>
        <v>0</v>
      </c>
      <c r="T542" s="15">
        <f>IF(OR(ДАННЫЕ!$AC542=2,ДАННЫЕ!$AD542=2,ДАННЫЕ!$AE542=2),2,IF(OR(ДАННЫЕ!$AC542=1,ДАННЫЕ!$AD542=1,ДАННЫЕ!$AE542=1),1,0))</f>
        <v>0</v>
      </c>
    </row>
    <row r="543" spans="1:20" ht="15" customHeight="1" x14ac:dyDescent="0.2">
      <c r="A543" s="78">
        <f>IF(B543&gt;0,IF(MONTH(ДАННЫЕ!$F$1)=MONTH(ДАННЫЕ!$B543),1,0),0)</f>
        <v>0</v>
      </c>
      <c r="B543" s="14">
        <f>IF(ДАННЫЕ!$B543&gt;0,IF(YEAR(ДАННЫЕ!$F$1)=YEAR(ДАННЫЕ!$B543),1,0),0)</f>
        <v>0</v>
      </c>
      <c r="C543" s="14">
        <f>IF(ДАННЫЕ!$CM543&gt;0,IF(YEAR(ДАННЫЕ!$F$1)=YEAR(ДАННЫЕ!$CM543),1,0),0)</f>
        <v>0</v>
      </c>
      <c r="D543" s="14">
        <f>IF(ДАННЫЕ!$CJ543&gt;0,IF(ДАННЫЕ!$CL543&gt;ДАННЫЕ!$F$1,1,IF(ДАННЫЕ!$CL543&gt;0,0,1)),0)</f>
        <v>0</v>
      </c>
      <c r="E543" s="43" t="str">
        <f ca="1">IF(ДАННЫЕ!$F$1&gt;0,IF(ДАННЫЕ!$G543&gt;0,DATEDIF(ДАННЫЕ!$G543,ДАННЫЕ!$F$1,"y"),""),IF(ДАННЫЕ!$G543&gt;0,DATEDIF(ДАННЫЕ!$G543,TODAY(),"y"),""))</f>
        <v/>
      </c>
      <c r="F543" s="43" t="str">
        <f xml:space="preserve"> IF(ДАННЫЕ!$F543="М",IF(E543&gt;=18,IF(E543&lt;60,1,""),""),"")&amp;IF(ДАННЫЕ!$F543="Ж",IF(E543&gt;=18,IF(E543&lt;55,1,""),""),"")</f>
        <v/>
      </c>
      <c r="G543" s="43" t="str">
        <f xml:space="preserve"> IF(ДАННЫЕ!$F543="М",IF(E543&gt;=60,2,""),"")&amp;IF(ДАННЫЕ!$F543="Ж",IF(E543&gt;=55,2,""),"")</f>
        <v/>
      </c>
      <c r="H543" s="43" t="str">
        <f t="shared" ca="1" si="24"/>
        <v/>
      </c>
      <c r="I543" s="43" t="str">
        <f t="shared" ca="1" si="25"/>
        <v>03</v>
      </c>
      <c r="J543" s="28" t="str">
        <f ca="1">ДАННЫЕ!$F543&amp;H543&amp;I543&amp;ДАННЫЕ!$I543&amp;"m"&amp;IF(ДАННЫЕ!$I543&gt;0,IF(ДАННЫЕ!$J543&gt;0,0,1),"")&amp;"f"&amp;IF(ДАННЫЕ!$R543&gt;0,IF(YEAR(ДАННЫЕ!$F$1)=YEAR(ДАННЫЕ!$R543),1,0),0)&amp;"z"&amp;ДАННЫЕ!$R543&amp;"p"&amp;ДАННЫЕ!$S543&amp;"i"&amp;ДАННЫЕ!$T543&amp;"h"&amp;ДАННЫЕ!$K543&amp;"be"&amp;ДАННЫЕ!$BI543&amp;"CD"&amp;IF(ДАННЫЕ!BF543&gt;500,4,IF(ДАННЫЕ!BF543&gt;350,3,IF(ДАННЫЕ!BF543&gt;200,2,IF(ДАННЫЕ!BF543&gt;0,1,0))))&amp;"g"&amp;B543&amp;"d"&amp;H543&amp;"l"&amp;ДАННЫЕ!AT543&amp;"a"&amp;ДАННЫЕ!$V543&amp;"v"&amp;R543&amp;"k"&amp;ДАННЫЕ!$U543&amp;"s"&amp;ДАННЫЕ!$Y543&amp;"t"&amp;ДАННЫЕ!$X543&amp;"b"&amp;IF(ДАННЫЕ!$Q543&gt;1,1,0)&amp;"PP"&amp;ДАННЫЕ!Z543&amp;"c"&amp;S543&amp;"x"&amp;IF(ДАННЫЕ!$BY543&gt;0,IF(YEAR(ДАННЫЕ!$F$1)=YEAR(ДАННЫЕ!$BY543),1,0),0)&amp;"n"&amp;IF(ДАННЫЕ!$BZ543&gt;0,IF(YEAR(ДАННЫЕ!$F$1)=YEAR(ДАННЫЕ!$BZ543),1,0),0)&amp;"u"&amp;D543&amp;"z"&amp;IF(ДАННЫЕ!$CL543&gt;0,IF(YEAR(ДАННЫЕ!$F$1)&gt;YEAR(ДАННЫЕ!$CL543),11,12),0)</f>
        <v>03mf0zpihbeCD0g0dlav0kstb0PPc0x0n0u0z0</v>
      </c>
      <c r="K543" s="28" t="str">
        <f ca="1">ДАННЫЕ!$I543&amp;"x"&amp;B543&amp;"w"&amp;IF(T543+ДАННЫЕ!AD543+ДАННЫЕ!AE543+ДАННЫЕ!AF543+ДАННЫЕ!AG543+ДАННЫЕ!AH543+ДАННЫЕ!$AL543+ДАННЫЕ!AI543+ДАННЫЕ!AJ543+ДАННЫЕ!AK543+ДАННЫЕ!AP543+ДАННЫЕ!AQ543+ДАННЫЕ!AR543+ДАННЫЕ!$AM543+ДАННЫЕ!$AN543+ДАННЫЕ!AS543+ДАННЫЕ!AT543&gt;0,1,0)&amp;IF(OR(T543=2,ДАННЫЕ!AD543=2,ДАННЫЕ!AE543=2,ДАННЫЕ!AF543=2,ДАННЫЕ!AG543=2,ДАННЫЕ!AH543=2,ДАННЫЕ!$AL543=2,ДАННЫЕ!AI543=2,ДАННЫЕ!AJ543=2,ДАННЫЕ!AK543=2,ДАННЫЕ!AP543=2,ДАННЫЕ!AQ543=2,ДАННЫЕ!AR543=2,ДАННЫЕ!$AM543=2,ДАННЫЕ!$AN543=2,ДАННЫЕ!AS543=2,ДАННЫЕ!AT543=2),2,0)&amp;"t"&amp;IF(T543&gt;0,"1"&amp;T543,"00")&amp;"f"&amp;IF(ДАННЫЕ!$AC543,"1"&amp;ДАННЫЕ!$AC543,"00")&amp;"b"&amp;IF(ДАННЫЕ!$AD543,"1"&amp;ДАННЫЕ!$AD543,"00")&amp;"g"&amp;IF(ДАННЫЕ!$AF543,"1"&amp;ДАННЫЕ!$AF543,"00")&amp;"c"&amp;IF(ДАННЫЕ!$AG543,"1"&amp;ДАННЫЕ!$AG543,"00")&amp;"i"&amp;IF(ДАННЫЕ!$AH543,"1"&amp;ДАННЫЕ!$AH543,"00")&amp;"r"&amp;IF(ДАННЫЕ!$AL543,"1"&amp;ДАННЫЕ!$AL543,"00")&amp;"m"&amp;IF(ДАННЫЕ!$AI543,"1"&amp;ДАННЫЕ!$AI543,"00")&amp;"hS"&amp;IF(ДАННЫЕ!$AJ543,"1"&amp;ДАННЫЕ!$AJ543,"00")&amp;"hZ"&amp;IF(ДАННЫЕ!$AK543,"1"&amp;ДАННЫЕ!$AK543,"00")&amp;"p"&amp;IF(ДАННЫЕ!$AP543,"1"&amp;ДАННЫЕ!$AP543,"00")&amp;"k"&amp;IF(ДАННЫЕ!$AQ543,"1"&amp;ДАННЫЕ!$AQ543,"00")&amp;"z"&amp;IF(ДАННЫЕ!$AR543,"1"&amp;ДАННЫЕ!$AR543,"00")&amp;"j"&amp;IF(ДАННЫЕ!$AM543,"1"&amp;ДАННЫЕ!$AM543,"00")&amp;"n"&amp;IF(ДАННЫЕ!$AN543,"1"&amp;ДАННЫЕ!$AN543,"00")&amp;"E"&amp;ДАННЫЕ!BI543&amp;"L"&amp;ДАННЫЕ!AO543&amp;"h"&amp;IF(ДАННЫЕ!$AU543&gt;0,1,0)&amp;"v"&amp;IF(ДАННЫЕ!$AW543&gt;0,1,0)&amp;"a"&amp;IF(ДАННЫЕ!$AS543,"1"&amp;ДАННЫЕ!$AS543,"00")&amp;"s"&amp;IF(ДАННЫЕ!$AT543,"1"&amp;ДАННЫЕ!$AT543,"00")&amp;"u"&amp;IF(ДАННЫЕ!$CJ543&gt;0,1,0)&amp;"y"&amp;B543&amp;"d"&amp;H543&amp;"e"&amp;F543&amp;G543</f>
        <v>x0w00t00f00b00g00c00i00r00m00hS00hZ00p00k00z00j00n00ELh0v0a00s00u0y0de</v>
      </c>
      <c r="L543" s="28" t="str">
        <f ca="1">ДАННЫЕ!$I543&amp;"VN"&amp;IF(ДАННЫЕ!AW543&gt;0,11,10)&amp;"CD"&amp;IF(ДАННЫЕ!BF543&gt;500,16,IF(ДАННЫЕ!BF543&gt;350,15,IF(ДАННЫЕ!BF543&gt;=200,14,IF(ДАННЫЕ!BF543&gt;=100,13,IF(ДАННЫЕ!BF543&gt;=50,12,IF(ДАННЫЕ!BF543&gt;0,11,10))))))&amp;"AR"&amp;IF(ДАННЫЕ!BX543&gt;0,1,0)&amp;"GD"&amp;B543&amp;"VV"&amp;IF(E543&gt;=5,IF(E543&lt;18,1,0),0)</f>
        <v>VN10CD10AR0GD0VV0</v>
      </c>
      <c r="M543" s="28" t="str">
        <f>ДАННЫЕ!$I543&amp;"b"&amp;ДАННЫЕ!$BI543&amp;"r"&amp;ДАННЫЕ!$BJ543&amp;"CD"&amp;IF(ДАННЫЕ!BF543&gt;0,IF(ДАННЫЕ!BF543&lt;200,1,IF(ДАННЫЕ!BF543&lt;350,2,3)),0)&amp;"h"&amp;IF(ДАННЫЕ!$BK543+ДАННЫЕ!$BL543+ДАННЫЕ!$BM543&gt;0,1,0)&amp;"x"&amp;ДАННЫЕ!$BK543&amp;"y"&amp;ДАННЫЕ!$BL543&amp;"z"&amp;ДАННЫЕ!$BM543&amp;"c"&amp;IF(ДАННЫЕ!$BK543+ДАННЫЕ!$BL543+ДАННЫЕ!$BM543=3,1,0)&amp;"a"&amp;IF(ДАННЫЕ!$BQ543+ДАННЫЕ!$BR543&gt;0,1,0)&amp;"d"&amp;ДАННЫЕ!$BQ543&amp;"v"&amp;ДАННЫЕ!$BR543&amp;"p"&amp;ДАННЫЕ!$BS543&amp;"n"&amp;ДАННЫЕ!$BU543&amp;"t"&amp;ДАННЫЕ!$BV543&amp;"o"&amp;ДАННЫЕ!$BT543&amp;"l"&amp;IF(ДАННЫЕ!$BN543&gt;0,1,0)&amp;ДАННЫЕ!$BN543&amp;"g"&amp;ДАННЫЕ!$BO543&amp;"s"&amp;ДАННЫЕ!$BP543&amp;"DZ"&amp;IF(ДАННЫЕ!B543-ДАННЫЕ!G543 &lt; 60,IF(ДАННЫЕ!B543-ДАННЫЕ!G543 &gt;= 0,1,0),0)&amp;"u"&amp;IF(ДАННЫЕ!$CJ543&gt;0,1,0)</f>
        <v>brCD0h0xyzc0a0dvpntol0gsDZ1u0</v>
      </c>
      <c r="N543" s="28" t="str">
        <f ca="1">ДАННЫЕ!$F543&amp;ДАННЫЕ!$I543&amp;"g"&amp;B543&amp;"cf"&amp;D543&amp;"a"&amp;IF(ДАННЫЕ!$BX543&gt;0,1,0)&amp;IF(ДАННЫЕ!$BF543&gt;500,1,IF(ДАННЫЕ!$BF543&gt;350,2,IF(ДАННЫЕ!$BF543&gt;=200,3,IF(ДАННЫЕ!$BF543&gt;=100,4,IF(ДАННЫЕ!$BF543&gt;=50,5,IF(ДАННЫЕ!$BF543&lt;50,6,0))))))&amp;"AR"&amp;IF(DATEDIF(ДАННЫЕ!$BX543,ДАННЫЕ!$F$1,"y")&gt;1,1,0)&amp;"VG"&amp;IF(ДАННЫЕ!$BH543="0",1,0)&amp;"o"&amp;IF(T543+ДАННЫЕ!$AF543+ДАННЫЕ!$AG543+ДАННЫЕ!$AH543+ДАННЫЕ!$AI543+ДАННЫЕ!$AJ543+ДАННЫЕ!$AP543+ДАННЫЕ!$AQ543+ДАННЫЕ!$AR543+ДАННЫЕ!$AU543+ДАННЫЕ!$AW543+ДАННЫЕ!$AS543+ДАННЫЕ!$AT543&gt;0,1,0)&amp;"x"&amp;ДАННЫЕ!$AG543&amp;"p"&amp;IF(ДАННЫЕ!$BY543&gt;0,1,0)&amp;"v"&amp;IF(ДАННЫЕ!$BZ543&gt;0,1,0)&amp;"n"&amp;ДАННЫЕ!$CA543&amp;"t"&amp;ДАННЫЕ!$AY543&amp;"k"&amp;ДАННЫЕ!$CB543&amp;"q"&amp;ДАННЫЕ!$CC543&amp;"w"&amp;ДАННЫЕ!$CD543&amp;"e"&amp;ДАННЫЕ!$CE543&amp;"m"&amp;ДАННЫЕ!$CF543&amp;"c"&amp;ДАННЫЕ!$CG543&amp;"z"&amp;ДАННЫЕ!$CH543&amp;"d"&amp;IF(H543=4,1,0)&amp;"s"&amp;IF(ДАННЫЕ!$J543=1,0,1)&amp;"u"&amp;IF(ДАННЫЕ!$CJ543&gt;0,1,0)</f>
        <v>g0cf0a06AR1VG0o0xp0v0ntkqwemczd0s1u0</v>
      </c>
      <c r="O543" s="28" t="str">
        <f>ДАННЫЕ!$I543&amp;"g"&amp;B543&amp;A543&amp;"f"&amp;P543&amp;"c"&amp;IF(ДАННЫЕ!$U543&gt;0,1,0)&amp;"s"&amp;IF(ДАННЫЕ!$Q543&gt;0,IF(YEAR(ДАННЫЕ!$F$1)=YEAR(ДАННЫЕ!$Q543),IF(MONTH(ДАННЫЕ!$F$1)=MONTH(ДАННЫЕ!$Q543),111,11),1),0)&amp;"i"&amp;IF(ДАННЫЕ!$R543+ДАННЫЕ!$S543+ДАННЫЕ!$T543=0,0,1)&amp;"h"&amp;IF(ДАННЫЕ!$P543&gt;0,1,0)&amp;"p"&amp;IF(ДАННЫЕ!$CI543&gt;0,IF(YEAR(ДАННЫЕ!$F$1)=YEAR(ДАННЫЕ!$CI543),IF(MONTH(ДАННЫЕ!$F$1)=MONTH(ДАННЫЕ!$CI543),111,11),1),0)&amp;"d"&amp;IF(ДАННЫЕ!$CJ543&gt;0,IF(YEAR(ДАННЫЕ!$F$1)=YEAR(ДАННЫЕ!$CJ543),IF(MONTH(ДАННЫЕ!$F$1)=MONTH(ДАННЫЕ!$CJ543),111,11),1),0)&amp;"o"&amp;IF(ДАННЫЕ!$CK543&gt;0,IF(MONTH(ДАННЫЕ!$F$1)=MONTH(ДАННЫЕ!$CK543),111,11),0)&amp;"v"&amp;IF(ДАННЫЕ!$BE543&gt;0,IF(MONTH(ДАННЫЕ!$F$1)=MONTH(ДАННЫЕ!$BE543),111,11),0)</f>
        <v>g00f0c0s0i0h0p0d0o0v0</v>
      </c>
      <c r="P543" s="15">
        <f t="shared" si="26"/>
        <v>0</v>
      </c>
      <c r="Q543" s="15">
        <f>IF(ДАННЫЕ!$F$1&gt;ДАННЫЕ!$N543,IF(YEAR(ДАННЫЕ!$F$1)=YEAR(ДАННЫЕ!M543),1,0),0)</f>
        <v>0</v>
      </c>
      <c r="R543" s="15">
        <f>IF(ДАННЫЕ!$F$1&gt;ДАННЫЕ!$N543,IF(YEAR(ДАННЫЕ!$F$1)=YEAR(ДАННЫЕ!N543),1,0),0)</f>
        <v>0</v>
      </c>
      <c r="S543" s="15">
        <f>IF(ДАННЫЕ!$AA543="2А",1,IF(ДАННЫЕ!$AA543="2Б",2,IF(ДАННЫЕ!$AA543="2В",3,IF(ДАННЫЕ!$AA543=3,4,IF(ДАННЫЕ!$AA543="4А",5,IF(ДАННЫЕ!$AA543="4Б",6,IF(ДАННЫЕ!$AA543="4В",7,IF(ДАННЫЕ!$AA543=5,8,0))))))))</f>
        <v>0</v>
      </c>
      <c r="T543" s="15">
        <f>IF(OR(ДАННЫЕ!$AC543=2,ДАННЫЕ!$AD543=2,ДАННЫЕ!$AE543=2),2,IF(OR(ДАННЫЕ!$AC543=1,ДАННЫЕ!$AD543=1,ДАННЫЕ!$AE543=1),1,0))</f>
        <v>0</v>
      </c>
    </row>
    <row r="544" spans="1:20" ht="15" customHeight="1" x14ac:dyDescent="0.2">
      <c r="A544" s="78">
        <f>IF(B544&gt;0,IF(MONTH(ДАННЫЕ!$F$1)=MONTH(ДАННЫЕ!$B544),1,0),0)</f>
        <v>0</v>
      </c>
      <c r="B544" s="14">
        <f>IF(ДАННЫЕ!$B544&gt;0,IF(YEAR(ДАННЫЕ!$F$1)=YEAR(ДАННЫЕ!$B544),1,0),0)</f>
        <v>0</v>
      </c>
      <c r="C544" s="14">
        <f>IF(ДАННЫЕ!$CM544&gt;0,IF(YEAR(ДАННЫЕ!$F$1)=YEAR(ДАННЫЕ!$CM544),1,0),0)</f>
        <v>0</v>
      </c>
      <c r="D544" s="14">
        <f>IF(ДАННЫЕ!$CJ544&gt;0,IF(ДАННЫЕ!$CL544&gt;ДАННЫЕ!$F$1,1,IF(ДАННЫЕ!$CL544&gt;0,0,1)),0)</f>
        <v>0</v>
      </c>
      <c r="E544" s="43" t="str">
        <f ca="1">IF(ДАННЫЕ!$F$1&gt;0,IF(ДАННЫЕ!$G544&gt;0,DATEDIF(ДАННЫЕ!$G544,ДАННЫЕ!$F$1,"y"),""),IF(ДАННЫЕ!$G544&gt;0,DATEDIF(ДАННЫЕ!$G544,TODAY(),"y"),""))</f>
        <v/>
      </c>
      <c r="F544" s="43" t="str">
        <f xml:space="preserve"> IF(ДАННЫЕ!$F544="М",IF(E544&gt;=18,IF(E544&lt;60,1,""),""),"")&amp;IF(ДАННЫЕ!$F544="Ж",IF(E544&gt;=18,IF(E544&lt;55,1,""),""),"")</f>
        <v/>
      </c>
      <c r="G544" s="43" t="str">
        <f xml:space="preserve"> IF(ДАННЫЕ!$F544="М",IF(E544&gt;=60,2,""),"")&amp;IF(ДАННЫЕ!$F544="Ж",IF(E544&gt;=55,2,""),"")</f>
        <v/>
      </c>
      <c r="H544" s="43" t="str">
        <f t="shared" ca="1" si="24"/>
        <v/>
      </c>
      <c r="I544" s="43" t="str">
        <f t="shared" ca="1" si="25"/>
        <v>03</v>
      </c>
      <c r="J544" s="28" t="str">
        <f ca="1">ДАННЫЕ!$F544&amp;H544&amp;I544&amp;ДАННЫЕ!$I544&amp;"m"&amp;IF(ДАННЫЕ!$I544&gt;0,IF(ДАННЫЕ!$J544&gt;0,0,1),"")&amp;"f"&amp;IF(ДАННЫЕ!$R544&gt;0,IF(YEAR(ДАННЫЕ!$F$1)=YEAR(ДАННЫЕ!$R544),1,0),0)&amp;"z"&amp;ДАННЫЕ!$R544&amp;"p"&amp;ДАННЫЕ!$S544&amp;"i"&amp;ДАННЫЕ!$T544&amp;"h"&amp;ДАННЫЕ!$K544&amp;"be"&amp;ДАННЫЕ!$BI544&amp;"CD"&amp;IF(ДАННЫЕ!BF544&gt;500,4,IF(ДАННЫЕ!BF544&gt;350,3,IF(ДАННЫЕ!BF544&gt;200,2,IF(ДАННЫЕ!BF544&gt;0,1,0))))&amp;"g"&amp;B544&amp;"d"&amp;H544&amp;"l"&amp;ДАННЫЕ!AT544&amp;"a"&amp;ДАННЫЕ!$V544&amp;"v"&amp;R544&amp;"k"&amp;ДАННЫЕ!$U544&amp;"s"&amp;ДАННЫЕ!$Y544&amp;"t"&amp;ДАННЫЕ!$X544&amp;"b"&amp;IF(ДАННЫЕ!$Q544&gt;1,1,0)&amp;"PP"&amp;ДАННЫЕ!Z544&amp;"c"&amp;S544&amp;"x"&amp;IF(ДАННЫЕ!$BY544&gt;0,IF(YEAR(ДАННЫЕ!$F$1)=YEAR(ДАННЫЕ!$BY544),1,0),0)&amp;"n"&amp;IF(ДАННЫЕ!$BZ544&gt;0,IF(YEAR(ДАННЫЕ!$F$1)=YEAR(ДАННЫЕ!$BZ544),1,0),0)&amp;"u"&amp;D544&amp;"z"&amp;IF(ДАННЫЕ!$CL544&gt;0,IF(YEAR(ДАННЫЕ!$F$1)&gt;YEAR(ДАННЫЕ!$CL544),11,12),0)</f>
        <v>03mf0zpihbeCD0g0dlav0kstb0PPc0x0n0u0z0</v>
      </c>
      <c r="K544" s="28" t="str">
        <f ca="1">ДАННЫЕ!$I544&amp;"x"&amp;B544&amp;"w"&amp;IF(T544+ДАННЫЕ!AD544+ДАННЫЕ!AE544+ДАННЫЕ!AF544+ДАННЫЕ!AG544+ДАННЫЕ!AH544+ДАННЫЕ!$AL544+ДАННЫЕ!AI544+ДАННЫЕ!AJ544+ДАННЫЕ!AK544+ДАННЫЕ!AP544+ДАННЫЕ!AQ544+ДАННЫЕ!AR544+ДАННЫЕ!$AM544+ДАННЫЕ!$AN544+ДАННЫЕ!AS544+ДАННЫЕ!AT544&gt;0,1,0)&amp;IF(OR(T544=2,ДАННЫЕ!AD544=2,ДАННЫЕ!AE544=2,ДАННЫЕ!AF544=2,ДАННЫЕ!AG544=2,ДАННЫЕ!AH544=2,ДАННЫЕ!$AL544=2,ДАННЫЕ!AI544=2,ДАННЫЕ!AJ544=2,ДАННЫЕ!AK544=2,ДАННЫЕ!AP544=2,ДАННЫЕ!AQ544=2,ДАННЫЕ!AR544=2,ДАННЫЕ!$AM544=2,ДАННЫЕ!$AN544=2,ДАННЫЕ!AS544=2,ДАННЫЕ!AT544=2),2,0)&amp;"t"&amp;IF(T544&gt;0,"1"&amp;T544,"00")&amp;"f"&amp;IF(ДАННЫЕ!$AC544,"1"&amp;ДАННЫЕ!$AC544,"00")&amp;"b"&amp;IF(ДАННЫЕ!$AD544,"1"&amp;ДАННЫЕ!$AD544,"00")&amp;"g"&amp;IF(ДАННЫЕ!$AF544,"1"&amp;ДАННЫЕ!$AF544,"00")&amp;"c"&amp;IF(ДАННЫЕ!$AG544,"1"&amp;ДАННЫЕ!$AG544,"00")&amp;"i"&amp;IF(ДАННЫЕ!$AH544,"1"&amp;ДАННЫЕ!$AH544,"00")&amp;"r"&amp;IF(ДАННЫЕ!$AL544,"1"&amp;ДАННЫЕ!$AL544,"00")&amp;"m"&amp;IF(ДАННЫЕ!$AI544,"1"&amp;ДАННЫЕ!$AI544,"00")&amp;"hS"&amp;IF(ДАННЫЕ!$AJ544,"1"&amp;ДАННЫЕ!$AJ544,"00")&amp;"hZ"&amp;IF(ДАННЫЕ!$AK544,"1"&amp;ДАННЫЕ!$AK544,"00")&amp;"p"&amp;IF(ДАННЫЕ!$AP544,"1"&amp;ДАННЫЕ!$AP544,"00")&amp;"k"&amp;IF(ДАННЫЕ!$AQ544,"1"&amp;ДАННЫЕ!$AQ544,"00")&amp;"z"&amp;IF(ДАННЫЕ!$AR544,"1"&amp;ДАННЫЕ!$AR544,"00")&amp;"j"&amp;IF(ДАННЫЕ!$AM544,"1"&amp;ДАННЫЕ!$AM544,"00")&amp;"n"&amp;IF(ДАННЫЕ!$AN544,"1"&amp;ДАННЫЕ!$AN544,"00")&amp;"E"&amp;ДАННЫЕ!BI544&amp;"L"&amp;ДАННЫЕ!AO544&amp;"h"&amp;IF(ДАННЫЕ!$AU544&gt;0,1,0)&amp;"v"&amp;IF(ДАННЫЕ!$AW544&gt;0,1,0)&amp;"a"&amp;IF(ДАННЫЕ!$AS544,"1"&amp;ДАННЫЕ!$AS544,"00")&amp;"s"&amp;IF(ДАННЫЕ!$AT544,"1"&amp;ДАННЫЕ!$AT544,"00")&amp;"u"&amp;IF(ДАННЫЕ!$CJ544&gt;0,1,0)&amp;"y"&amp;B544&amp;"d"&amp;H544&amp;"e"&amp;F544&amp;G544</f>
        <v>x0w00t00f00b00g00c00i00r00m00hS00hZ00p00k00z00j00n00ELh0v0a00s00u0y0de</v>
      </c>
      <c r="L544" s="28" t="str">
        <f ca="1">ДАННЫЕ!$I544&amp;"VN"&amp;IF(ДАННЫЕ!AW544&gt;0,11,10)&amp;"CD"&amp;IF(ДАННЫЕ!BF544&gt;500,16,IF(ДАННЫЕ!BF544&gt;350,15,IF(ДАННЫЕ!BF544&gt;=200,14,IF(ДАННЫЕ!BF544&gt;=100,13,IF(ДАННЫЕ!BF544&gt;=50,12,IF(ДАННЫЕ!BF544&gt;0,11,10))))))&amp;"AR"&amp;IF(ДАННЫЕ!BX544&gt;0,1,0)&amp;"GD"&amp;B544&amp;"VV"&amp;IF(E544&gt;=5,IF(E544&lt;18,1,0),0)</f>
        <v>VN10CD10AR0GD0VV0</v>
      </c>
      <c r="M544" s="28" t="str">
        <f>ДАННЫЕ!$I544&amp;"b"&amp;ДАННЫЕ!$BI544&amp;"r"&amp;ДАННЫЕ!$BJ544&amp;"CD"&amp;IF(ДАННЫЕ!BF544&gt;0,IF(ДАННЫЕ!BF544&lt;200,1,IF(ДАННЫЕ!BF544&lt;350,2,3)),0)&amp;"h"&amp;IF(ДАННЫЕ!$BK544+ДАННЫЕ!$BL544+ДАННЫЕ!$BM544&gt;0,1,0)&amp;"x"&amp;ДАННЫЕ!$BK544&amp;"y"&amp;ДАННЫЕ!$BL544&amp;"z"&amp;ДАННЫЕ!$BM544&amp;"c"&amp;IF(ДАННЫЕ!$BK544+ДАННЫЕ!$BL544+ДАННЫЕ!$BM544=3,1,0)&amp;"a"&amp;IF(ДАННЫЕ!$BQ544+ДАННЫЕ!$BR544&gt;0,1,0)&amp;"d"&amp;ДАННЫЕ!$BQ544&amp;"v"&amp;ДАННЫЕ!$BR544&amp;"p"&amp;ДАННЫЕ!$BS544&amp;"n"&amp;ДАННЫЕ!$BU544&amp;"t"&amp;ДАННЫЕ!$BV544&amp;"o"&amp;ДАННЫЕ!$BT544&amp;"l"&amp;IF(ДАННЫЕ!$BN544&gt;0,1,0)&amp;ДАННЫЕ!$BN544&amp;"g"&amp;ДАННЫЕ!$BO544&amp;"s"&amp;ДАННЫЕ!$BP544&amp;"DZ"&amp;IF(ДАННЫЕ!B544-ДАННЫЕ!G544 &lt; 60,IF(ДАННЫЕ!B544-ДАННЫЕ!G544 &gt;= 0,1,0),0)&amp;"u"&amp;IF(ДАННЫЕ!$CJ544&gt;0,1,0)</f>
        <v>brCD0h0xyzc0a0dvpntol0gsDZ1u0</v>
      </c>
      <c r="N544" s="28" t="str">
        <f ca="1">ДАННЫЕ!$F544&amp;ДАННЫЕ!$I544&amp;"g"&amp;B544&amp;"cf"&amp;D544&amp;"a"&amp;IF(ДАННЫЕ!$BX544&gt;0,1,0)&amp;IF(ДАННЫЕ!$BF544&gt;500,1,IF(ДАННЫЕ!$BF544&gt;350,2,IF(ДАННЫЕ!$BF544&gt;=200,3,IF(ДАННЫЕ!$BF544&gt;=100,4,IF(ДАННЫЕ!$BF544&gt;=50,5,IF(ДАННЫЕ!$BF544&lt;50,6,0))))))&amp;"AR"&amp;IF(DATEDIF(ДАННЫЕ!$BX544,ДАННЫЕ!$F$1,"y")&gt;1,1,0)&amp;"VG"&amp;IF(ДАННЫЕ!$BH544="0",1,0)&amp;"o"&amp;IF(T544+ДАННЫЕ!$AF544+ДАННЫЕ!$AG544+ДАННЫЕ!$AH544+ДАННЫЕ!$AI544+ДАННЫЕ!$AJ544+ДАННЫЕ!$AP544+ДАННЫЕ!$AQ544+ДАННЫЕ!$AR544+ДАННЫЕ!$AU544+ДАННЫЕ!$AW544+ДАННЫЕ!$AS544+ДАННЫЕ!$AT544&gt;0,1,0)&amp;"x"&amp;ДАННЫЕ!$AG544&amp;"p"&amp;IF(ДАННЫЕ!$BY544&gt;0,1,0)&amp;"v"&amp;IF(ДАННЫЕ!$BZ544&gt;0,1,0)&amp;"n"&amp;ДАННЫЕ!$CA544&amp;"t"&amp;ДАННЫЕ!$AY544&amp;"k"&amp;ДАННЫЕ!$CB544&amp;"q"&amp;ДАННЫЕ!$CC544&amp;"w"&amp;ДАННЫЕ!$CD544&amp;"e"&amp;ДАННЫЕ!$CE544&amp;"m"&amp;ДАННЫЕ!$CF544&amp;"c"&amp;ДАННЫЕ!$CG544&amp;"z"&amp;ДАННЫЕ!$CH544&amp;"d"&amp;IF(H544=4,1,0)&amp;"s"&amp;IF(ДАННЫЕ!$J544=1,0,1)&amp;"u"&amp;IF(ДАННЫЕ!$CJ544&gt;0,1,0)</f>
        <v>g0cf0a06AR1VG0o0xp0v0ntkqwemczd0s1u0</v>
      </c>
      <c r="O544" s="28" t="str">
        <f>ДАННЫЕ!$I544&amp;"g"&amp;B544&amp;A544&amp;"f"&amp;P544&amp;"c"&amp;IF(ДАННЫЕ!$U544&gt;0,1,0)&amp;"s"&amp;IF(ДАННЫЕ!$Q544&gt;0,IF(YEAR(ДАННЫЕ!$F$1)=YEAR(ДАННЫЕ!$Q544),IF(MONTH(ДАННЫЕ!$F$1)=MONTH(ДАННЫЕ!$Q544),111,11),1),0)&amp;"i"&amp;IF(ДАННЫЕ!$R544+ДАННЫЕ!$S544+ДАННЫЕ!$T544=0,0,1)&amp;"h"&amp;IF(ДАННЫЕ!$P544&gt;0,1,0)&amp;"p"&amp;IF(ДАННЫЕ!$CI544&gt;0,IF(YEAR(ДАННЫЕ!$F$1)=YEAR(ДАННЫЕ!$CI544),IF(MONTH(ДАННЫЕ!$F$1)=MONTH(ДАННЫЕ!$CI544),111,11),1),0)&amp;"d"&amp;IF(ДАННЫЕ!$CJ544&gt;0,IF(YEAR(ДАННЫЕ!$F$1)=YEAR(ДАННЫЕ!$CJ544),IF(MONTH(ДАННЫЕ!$F$1)=MONTH(ДАННЫЕ!$CJ544),111,11),1),0)&amp;"o"&amp;IF(ДАННЫЕ!$CK544&gt;0,IF(MONTH(ДАННЫЕ!$F$1)=MONTH(ДАННЫЕ!$CK544),111,11),0)&amp;"v"&amp;IF(ДАННЫЕ!$BE544&gt;0,IF(MONTH(ДАННЫЕ!$F$1)=MONTH(ДАННЫЕ!$BE544),111,11),0)</f>
        <v>g00f0c0s0i0h0p0d0o0v0</v>
      </c>
      <c r="P544" s="15">
        <f t="shared" si="26"/>
        <v>0</v>
      </c>
      <c r="Q544" s="15">
        <f>IF(ДАННЫЕ!$F$1&gt;ДАННЫЕ!$N544,IF(YEAR(ДАННЫЕ!$F$1)=YEAR(ДАННЫЕ!M544),1,0),0)</f>
        <v>0</v>
      </c>
      <c r="R544" s="15">
        <f>IF(ДАННЫЕ!$F$1&gt;ДАННЫЕ!$N544,IF(YEAR(ДАННЫЕ!$F$1)=YEAR(ДАННЫЕ!N544),1,0),0)</f>
        <v>0</v>
      </c>
      <c r="S544" s="15">
        <f>IF(ДАННЫЕ!$AA544="2А",1,IF(ДАННЫЕ!$AA544="2Б",2,IF(ДАННЫЕ!$AA544="2В",3,IF(ДАННЫЕ!$AA544=3,4,IF(ДАННЫЕ!$AA544="4А",5,IF(ДАННЫЕ!$AA544="4Б",6,IF(ДАННЫЕ!$AA544="4В",7,IF(ДАННЫЕ!$AA544=5,8,0))))))))</f>
        <v>0</v>
      </c>
      <c r="T544" s="15">
        <f>IF(OR(ДАННЫЕ!$AC544=2,ДАННЫЕ!$AD544=2,ДАННЫЕ!$AE544=2),2,IF(OR(ДАННЫЕ!$AC544=1,ДАННЫЕ!$AD544=1,ДАННЫЕ!$AE544=1),1,0))</f>
        <v>0</v>
      </c>
    </row>
    <row r="545" spans="1:20" ht="15" customHeight="1" x14ac:dyDescent="0.2">
      <c r="A545" s="78">
        <f>IF(B545&gt;0,IF(MONTH(ДАННЫЕ!$F$1)=MONTH(ДАННЫЕ!$B545),1,0),0)</f>
        <v>0</v>
      </c>
      <c r="B545" s="14">
        <f>IF(ДАННЫЕ!$B545&gt;0,IF(YEAR(ДАННЫЕ!$F$1)=YEAR(ДАННЫЕ!$B545),1,0),0)</f>
        <v>0</v>
      </c>
      <c r="C545" s="14">
        <f>IF(ДАННЫЕ!$CM545&gt;0,IF(YEAR(ДАННЫЕ!$F$1)=YEAR(ДАННЫЕ!$CM545),1,0),0)</f>
        <v>0</v>
      </c>
      <c r="D545" s="14">
        <f>IF(ДАННЫЕ!$CJ545&gt;0,IF(ДАННЫЕ!$CL545&gt;ДАННЫЕ!$F$1,1,IF(ДАННЫЕ!$CL545&gt;0,0,1)),0)</f>
        <v>0</v>
      </c>
      <c r="E545" s="43" t="str">
        <f ca="1">IF(ДАННЫЕ!$F$1&gt;0,IF(ДАННЫЕ!$G545&gt;0,DATEDIF(ДАННЫЕ!$G545,ДАННЫЕ!$F$1,"y"),""),IF(ДАННЫЕ!$G545&gt;0,DATEDIF(ДАННЫЕ!$G545,TODAY(),"y"),""))</f>
        <v/>
      </c>
      <c r="F545" s="43" t="str">
        <f xml:space="preserve"> IF(ДАННЫЕ!$F545="М",IF(E545&gt;=18,IF(E545&lt;60,1,""),""),"")&amp;IF(ДАННЫЕ!$F545="Ж",IF(E545&gt;=18,IF(E545&lt;55,1,""),""),"")</f>
        <v/>
      </c>
      <c r="G545" s="43" t="str">
        <f xml:space="preserve"> IF(ДАННЫЕ!$F545="М",IF(E545&gt;=60,2,""),"")&amp;IF(ДАННЫЕ!$F545="Ж",IF(E545&gt;=55,2,""),"")</f>
        <v/>
      </c>
      <c r="H545" s="43" t="str">
        <f t="shared" ca="1" si="24"/>
        <v/>
      </c>
      <c r="I545" s="43" t="str">
        <f t="shared" ca="1" si="25"/>
        <v>03</v>
      </c>
      <c r="J545" s="28" t="str">
        <f ca="1">ДАННЫЕ!$F545&amp;H545&amp;I545&amp;ДАННЫЕ!$I545&amp;"m"&amp;IF(ДАННЫЕ!$I545&gt;0,IF(ДАННЫЕ!$J545&gt;0,0,1),"")&amp;"f"&amp;IF(ДАННЫЕ!$R545&gt;0,IF(YEAR(ДАННЫЕ!$F$1)=YEAR(ДАННЫЕ!$R545),1,0),0)&amp;"z"&amp;ДАННЫЕ!$R545&amp;"p"&amp;ДАННЫЕ!$S545&amp;"i"&amp;ДАННЫЕ!$T545&amp;"h"&amp;ДАННЫЕ!$K545&amp;"be"&amp;ДАННЫЕ!$BI545&amp;"CD"&amp;IF(ДАННЫЕ!BF545&gt;500,4,IF(ДАННЫЕ!BF545&gt;350,3,IF(ДАННЫЕ!BF545&gt;200,2,IF(ДАННЫЕ!BF545&gt;0,1,0))))&amp;"g"&amp;B545&amp;"d"&amp;H545&amp;"l"&amp;ДАННЫЕ!AT545&amp;"a"&amp;ДАННЫЕ!$V545&amp;"v"&amp;R545&amp;"k"&amp;ДАННЫЕ!$U545&amp;"s"&amp;ДАННЫЕ!$Y545&amp;"t"&amp;ДАННЫЕ!$X545&amp;"b"&amp;IF(ДАННЫЕ!$Q545&gt;1,1,0)&amp;"PP"&amp;ДАННЫЕ!Z545&amp;"c"&amp;S545&amp;"x"&amp;IF(ДАННЫЕ!$BY545&gt;0,IF(YEAR(ДАННЫЕ!$F$1)=YEAR(ДАННЫЕ!$BY545),1,0),0)&amp;"n"&amp;IF(ДАННЫЕ!$BZ545&gt;0,IF(YEAR(ДАННЫЕ!$F$1)=YEAR(ДАННЫЕ!$BZ545),1,0),0)&amp;"u"&amp;D545&amp;"z"&amp;IF(ДАННЫЕ!$CL545&gt;0,IF(YEAR(ДАННЫЕ!$F$1)&gt;YEAR(ДАННЫЕ!$CL545),11,12),0)</f>
        <v>03mf0zpihbeCD0g0dlav0kstb0PPc0x0n0u0z0</v>
      </c>
      <c r="K545" s="28" t="str">
        <f ca="1">ДАННЫЕ!$I545&amp;"x"&amp;B545&amp;"w"&amp;IF(T545+ДАННЫЕ!AD545+ДАННЫЕ!AE545+ДАННЫЕ!AF545+ДАННЫЕ!AG545+ДАННЫЕ!AH545+ДАННЫЕ!$AL545+ДАННЫЕ!AI545+ДАННЫЕ!AJ545+ДАННЫЕ!AK545+ДАННЫЕ!AP545+ДАННЫЕ!AQ545+ДАННЫЕ!AR545+ДАННЫЕ!$AM545+ДАННЫЕ!$AN545+ДАННЫЕ!AS545+ДАННЫЕ!AT545&gt;0,1,0)&amp;IF(OR(T545=2,ДАННЫЕ!AD545=2,ДАННЫЕ!AE545=2,ДАННЫЕ!AF545=2,ДАННЫЕ!AG545=2,ДАННЫЕ!AH545=2,ДАННЫЕ!$AL545=2,ДАННЫЕ!AI545=2,ДАННЫЕ!AJ545=2,ДАННЫЕ!AK545=2,ДАННЫЕ!AP545=2,ДАННЫЕ!AQ545=2,ДАННЫЕ!AR545=2,ДАННЫЕ!$AM545=2,ДАННЫЕ!$AN545=2,ДАННЫЕ!AS545=2,ДАННЫЕ!AT545=2),2,0)&amp;"t"&amp;IF(T545&gt;0,"1"&amp;T545,"00")&amp;"f"&amp;IF(ДАННЫЕ!$AC545,"1"&amp;ДАННЫЕ!$AC545,"00")&amp;"b"&amp;IF(ДАННЫЕ!$AD545,"1"&amp;ДАННЫЕ!$AD545,"00")&amp;"g"&amp;IF(ДАННЫЕ!$AF545,"1"&amp;ДАННЫЕ!$AF545,"00")&amp;"c"&amp;IF(ДАННЫЕ!$AG545,"1"&amp;ДАННЫЕ!$AG545,"00")&amp;"i"&amp;IF(ДАННЫЕ!$AH545,"1"&amp;ДАННЫЕ!$AH545,"00")&amp;"r"&amp;IF(ДАННЫЕ!$AL545,"1"&amp;ДАННЫЕ!$AL545,"00")&amp;"m"&amp;IF(ДАННЫЕ!$AI545,"1"&amp;ДАННЫЕ!$AI545,"00")&amp;"hS"&amp;IF(ДАННЫЕ!$AJ545,"1"&amp;ДАННЫЕ!$AJ545,"00")&amp;"hZ"&amp;IF(ДАННЫЕ!$AK545,"1"&amp;ДАННЫЕ!$AK545,"00")&amp;"p"&amp;IF(ДАННЫЕ!$AP545,"1"&amp;ДАННЫЕ!$AP545,"00")&amp;"k"&amp;IF(ДАННЫЕ!$AQ545,"1"&amp;ДАННЫЕ!$AQ545,"00")&amp;"z"&amp;IF(ДАННЫЕ!$AR545,"1"&amp;ДАННЫЕ!$AR545,"00")&amp;"j"&amp;IF(ДАННЫЕ!$AM545,"1"&amp;ДАННЫЕ!$AM545,"00")&amp;"n"&amp;IF(ДАННЫЕ!$AN545,"1"&amp;ДАННЫЕ!$AN545,"00")&amp;"E"&amp;ДАННЫЕ!BI545&amp;"L"&amp;ДАННЫЕ!AO545&amp;"h"&amp;IF(ДАННЫЕ!$AU545&gt;0,1,0)&amp;"v"&amp;IF(ДАННЫЕ!$AW545&gt;0,1,0)&amp;"a"&amp;IF(ДАННЫЕ!$AS545,"1"&amp;ДАННЫЕ!$AS545,"00")&amp;"s"&amp;IF(ДАННЫЕ!$AT545,"1"&amp;ДАННЫЕ!$AT545,"00")&amp;"u"&amp;IF(ДАННЫЕ!$CJ545&gt;0,1,0)&amp;"y"&amp;B545&amp;"d"&amp;H545&amp;"e"&amp;F545&amp;G545</f>
        <v>x0w00t00f00b00g00c00i00r00m00hS00hZ00p00k00z00j00n00ELh0v0a00s00u0y0de</v>
      </c>
      <c r="L545" s="28" t="str">
        <f ca="1">ДАННЫЕ!$I545&amp;"VN"&amp;IF(ДАННЫЕ!AW545&gt;0,11,10)&amp;"CD"&amp;IF(ДАННЫЕ!BF545&gt;500,16,IF(ДАННЫЕ!BF545&gt;350,15,IF(ДАННЫЕ!BF545&gt;=200,14,IF(ДАННЫЕ!BF545&gt;=100,13,IF(ДАННЫЕ!BF545&gt;=50,12,IF(ДАННЫЕ!BF545&gt;0,11,10))))))&amp;"AR"&amp;IF(ДАННЫЕ!BX545&gt;0,1,0)&amp;"GD"&amp;B545&amp;"VV"&amp;IF(E545&gt;=5,IF(E545&lt;18,1,0),0)</f>
        <v>VN10CD10AR0GD0VV0</v>
      </c>
      <c r="M545" s="28" t="str">
        <f>ДАННЫЕ!$I545&amp;"b"&amp;ДАННЫЕ!$BI545&amp;"r"&amp;ДАННЫЕ!$BJ545&amp;"CD"&amp;IF(ДАННЫЕ!BF545&gt;0,IF(ДАННЫЕ!BF545&lt;200,1,IF(ДАННЫЕ!BF545&lt;350,2,3)),0)&amp;"h"&amp;IF(ДАННЫЕ!$BK545+ДАННЫЕ!$BL545+ДАННЫЕ!$BM545&gt;0,1,0)&amp;"x"&amp;ДАННЫЕ!$BK545&amp;"y"&amp;ДАННЫЕ!$BL545&amp;"z"&amp;ДАННЫЕ!$BM545&amp;"c"&amp;IF(ДАННЫЕ!$BK545+ДАННЫЕ!$BL545+ДАННЫЕ!$BM545=3,1,0)&amp;"a"&amp;IF(ДАННЫЕ!$BQ545+ДАННЫЕ!$BR545&gt;0,1,0)&amp;"d"&amp;ДАННЫЕ!$BQ545&amp;"v"&amp;ДАННЫЕ!$BR545&amp;"p"&amp;ДАННЫЕ!$BS545&amp;"n"&amp;ДАННЫЕ!$BU545&amp;"t"&amp;ДАННЫЕ!$BV545&amp;"o"&amp;ДАННЫЕ!$BT545&amp;"l"&amp;IF(ДАННЫЕ!$BN545&gt;0,1,0)&amp;ДАННЫЕ!$BN545&amp;"g"&amp;ДАННЫЕ!$BO545&amp;"s"&amp;ДАННЫЕ!$BP545&amp;"DZ"&amp;IF(ДАННЫЕ!B545-ДАННЫЕ!G545 &lt; 60,IF(ДАННЫЕ!B545-ДАННЫЕ!G545 &gt;= 0,1,0),0)&amp;"u"&amp;IF(ДАННЫЕ!$CJ545&gt;0,1,0)</f>
        <v>brCD0h0xyzc0a0dvpntol0gsDZ1u0</v>
      </c>
      <c r="N545" s="28" t="str">
        <f ca="1">ДАННЫЕ!$F545&amp;ДАННЫЕ!$I545&amp;"g"&amp;B545&amp;"cf"&amp;D545&amp;"a"&amp;IF(ДАННЫЕ!$BX545&gt;0,1,0)&amp;IF(ДАННЫЕ!$BF545&gt;500,1,IF(ДАННЫЕ!$BF545&gt;350,2,IF(ДАННЫЕ!$BF545&gt;=200,3,IF(ДАННЫЕ!$BF545&gt;=100,4,IF(ДАННЫЕ!$BF545&gt;=50,5,IF(ДАННЫЕ!$BF545&lt;50,6,0))))))&amp;"AR"&amp;IF(DATEDIF(ДАННЫЕ!$BX545,ДАННЫЕ!$F$1,"y")&gt;1,1,0)&amp;"VG"&amp;IF(ДАННЫЕ!$BH545="0",1,0)&amp;"o"&amp;IF(T545+ДАННЫЕ!$AF545+ДАННЫЕ!$AG545+ДАННЫЕ!$AH545+ДАННЫЕ!$AI545+ДАННЫЕ!$AJ545+ДАННЫЕ!$AP545+ДАННЫЕ!$AQ545+ДАННЫЕ!$AR545+ДАННЫЕ!$AU545+ДАННЫЕ!$AW545+ДАННЫЕ!$AS545+ДАННЫЕ!$AT545&gt;0,1,0)&amp;"x"&amp;ДАННЫЕ!$AG545&amp;"p"&amp;IF(ДАННЫЕ!$BY545&gt;0,1,0)&amp;"v"&amp;IF(ДАННЫЕ!$BZ545&gt;0,1,0)&amp;"n"&amp;ДАННЫЕ!$CA545&amp;"t"&amp;ДАННЫЕ!$AY545&amp;"k"&amp;ДАННЫЕ!$CB545&amp;"q"&amp;ДАННЫЕ!$CC545&amp;"w"&amp;ДАННЫЕ!$CD545&amp;"e"&amp;ДАННЫЕ!$CE545&amp;"m"&amp;ДАННЫЕ!$CF545&amp;"c"&amp;ДАННЫЕ!$CG545&amp;"z"&amp;ДАННЫЕ!$CH545&amp;"d"&amp;IF(H545=4,1,0)&amp;"s"&amp;IF(ДАННЫЕ!$J545=1,0,1)&amp;"u"&amp;IF(ДАННЫЕ!$CJ545&gt;0,1,0)</f>
        <v>g0cf0a06AR1VG0o0xp0v0ntkqwemczd0s1u0</v>
      </c>
      <c r="O545" s="28" t="str">
        <f>ДАННЫЕ!$I545&amp;"g"&amp;B545&amp;A545&amp;"f"&amp;P545&amp;"c"&amp;IF(ДАННЫЕ!$U545&gt;0,1,0)&amp;"s"&amp;IF(ДАННЫЕ!$Q545&gt;0,IF(YEAR(ДАННЫЕ!$F$1)=YEAR(ДАННЫЕ!$Q545),IF(MONTH(ДАННЫЕ!$F$1)=MONTH(ДАННЫЕ!$Q545),111,11),1),0)&amp;"i"&amp;IF(ДАННЫЕ!$R545+ДАННЫЕ!$S545+ДАННЫЕ!$T545=0,0,1)&amp;"h"&amp;IF(ДАННЫЕ!$P545&gt;0,1,0)&amp;"p"&amp;IF(ДАННЫЕ!$CI545&gt;0,IF(YEAR(ДАННЫЕ!$F$1)=YEAR(ДАННЫЕ!$CI545),IF(MONTH(ДАННЫЕ!$F$1)=MONTH(ДАННЫЕ!$CI545),111,11),1),0)&amp;"d"&amp;IF(ДАННЫЕ!$CJ545&gt;0,IF(YEAR(ДАННЫЕ!$F$1)=YEAR(ДАННЫЕ!$CJ545),IF(MONTH(ДАННЫЕ!$F$1)=MONTH(ДАННЫЕ!$CJ545),111,11),1),0)&amp;"o"&amp;IF(ДАННЫЕ!$CK545&gt;0,IF(MONTH(ДАННЫЕ!$F$1)=MONTH(ДАННЫЕ!$CK545),111,11),0)&amp;"v"&amp;IF(ДАННЫЕ!$BE545&gt;0,IF(MONTH(ДАННЫЕ!$F$1)=MONTH(ДАННЫЕ!$BE545),111,11),0)</f>
        <v>g00f0c0s0i0h0p0d0o0v0</v>
      </c>
      <c r="P545" s="15">
        <f t="shared" si="26"/>
        <v>0</v>
      </c>
      <c r="Q545" s="15">
        <f>IF(ДАННЫЕ!$F$1&gt;ДАННЫЕ!$N545,IF(YEAR(ДАННЫЕ!$F$1)=YEAR(ДАННЫЕ!M545),1,0),0)</f>
        <v>0</v>
      </c>
      <c r="R545" s="15">
        <f>IF(ДАННЫЕ!$F$1&gt;ДАННЫЕ!$N545,IF(YEAR(ДАННЫЕ!$F$1)=YEAR(ДАННЫЕ!N545),1,0),0)</f>
        <v>0</v>
      </c>
      <c r="S545" s="15">
        <f>IF(ДАННЫЕ!$AA545="2А",1,IF(ДАННЫЕ!$AA545="2Б",2,IF(ДАННЫЕ!$AA545="2В",3,IF(ДАННЫЕ!$AA545=3,4,IF(ДАННЫЕ!$AA545="4А",5,IF(ДАННЫЕ!$AA545="4Б",6,IF(ДАННЫЕ!$AA545="4В",7,IF(ДАННЫЕ!$AA545=5,8,0))))))))</f>
        <v>0</v>
      </c>
      <c r="T545" s="15">
        <f>IF(OR(ДАННЫЕ!$AC545=2,ДАННЫЕ!$AD545=2,ДАННЫЕ!$AE545=2),2,IF(OR(ДАННЫЕ!$AC545=1,ДАННЫЕ!$AD545=1,ДАННЫЕ!$AE545=1),1,0))</f>
        <v>0</v>
      </c>
    </row>
    <row r="546" spans="1:20" ht="15" customHeight="1" x14ac:dyDescent="0.2">
      <c r="A546" s="78">
        <f>IF(B546&gt;0,IF(MONTH(ДАННЫЕ!$F$1)=MONTH(ДАННЫЕ!$B546),1,0),0)</f>
        <v>0</v>
      </c>
      <c r="B546" s="14">
        <f>IF(ДАННЫЕ!$B546&gt;0,IF(YEAR(ДАННЫЕ!$F$1)=YEAR(ДАННЫЕ!$B546),1,0),0)</f>
        <v>0</v>
      </c>
      <c r="C546" s="14">
        <f>IF(ДАННЫЕ!$CM546&gt;0,IF(YEAR(ДАННЫЕ!$F$1)=YEAR(ДАННЫЕ!$CM546),1,0),0)</f>
        <v>0</v>
      </c>
      <c r="D546" s="14">
        <f>IF(ДАННЫЕ!$CJ546&gt;0,IF(ДАННЫЕ!$CL546&gt;ДАННЫЕ!$F$1,1,IF(ДАННЫЕ!$CL546&gt;0,0,1)),0)</f>
        <v>0</v>
      </c>
      <c r="E546" s="43" t="str">
        <f ca="1">IF(ДАННЫЕ!$F$1&gt;0,IF(ДАННЫЕ!$G546&gt;0,DATEDIF(ДАННЫЕ!$G546,ДАННЫЕ!$F$1,"y"),""),IF(ДАННЫЕ!$G546&gt;0,DATEDIF(ДАННЫЕ!$G546,TODAY(),"y"),""))</f>
        <v/>
      </c>
      <c r="F546" s="43" t="str">
        <f xml:space="preserve"> IF(ДАННЫЕ!$F546="М",IF(E546&gt;=18,IF(E546&lt;60,1,""),""),"")&amp;IF(ДАННЫЕ!$F546="Ж",IF(E546&gt;=18,IF(E546&lt;55,1,""),""),"")</f>
        <v/>
      </c>
      <c r="G546" s="43" t="str">
        <f xml:space="preserve"> IF(ДАННЫЕ!$F546="М",IF(E546&gt;=60,2,""),"")&amp;IF(ДАННЫЕ!$F546="Ж",IF(E546&gt;=55,2,""),"")</f>
        <v/>
      </c>
      <c r="H546" s="43" t="str">
        <f t="shared" ca="1" si="24"/>
        <v/>
      </c>
      <c r="I546" s="43" t="str">
        <f t="shared" ca="1" si="25"/>
        <v>03</v>
      </c>
      <c r="J546" s="28" t="str">
        <f ca="1">ДАННЫЕ!$F546&amp;H546&amp;I546&amp;ДАННЫЕ!$I546&amp;"m"&amp;IF(ДАННЫЕ!$I546&gt;0,IF(ДАННЫЕ!$J546&gt;0,0,1),"")&amp;"f"&amp;IF(ДАННЫЕ!$R546&gt;0,IF(YEAR(ДАННЫЕ!$F$1)=YEAR(ДАННЫЕ!$R546),1,0),0)&amp;"z"&amp;ДАННЫЕ!$R546&amp;"p"&amp;ДАННЫЕ!$S546&amp;"i"&amp;ДАННЫЕ!$T546&amp;"h"&amp;ДАННЫЕ!$K546&amp;"be"&amp;ДАННЫЕ!$BI546&amp;"CD"&amp;IF(ДАННЫЕ!BF546&gt;500,4,IF(ДАННЫЕ!BF546&gt;350,3,IF(ДАННЫЕ!BF546&gt;200,2,IF(ДАННЫЕ!BF546&gt;0,1,0))))&amp;"g"&amp;B546&amp;"d"&amp;H546&amp;"l"&amp;ДАННЫЕ!AT546&amp;"a"&amp;ДАННЫЕ!$V546&amp;"v"&amp;R546&amp;"k"&amp;ДАННЫЕ!$U546&amp;"s"&amp;ДАННЫЕ!$Y546&amp;"t"&amp;ДАННЫЕ!$X546&amp;"b"&amp;IF(ДАННЫЕ!$Q546&gt;1,1,0)&amp;"PP"&amp;ДАННЫЕ!Z546&amp;"c"&amp;S546&amp;"x"&amp;IF(ДАННЫЕ!$BY546&gt;0,IF(YEAR(ДАННЫЕ!$F$1)=YEAR(ДАННЫЕ!$BY546),1,0),0)&amp;"n"&amp;IF(ДАННЫЕ!$BZ546&gt;0,IF(YEAR(ДАННЫЕ!$F$1)=YEAR(ДАННЫЕ!$BZ546),1,0),0)&amp;"u"&amp;D546&amp;"z"&amp;IF(ДАННЫЕ!$CL546&gt;0,IF(YEAR(ДАННЫЕ!$F$1)&gt;YEAR(ДАННЫЕ!$CL546),11,12),0)</f>
        <v>03mf0zpihbeCD0g0dlav0kstb0PPc0x0n0u0z0</v>
      </c>
      <c r="K546" s="28" t="str">
        <f ca="1">ДАННЫЕ!$I546&amp;"x"&amp;B546&amp;"w"&amp;IF(T546+ДАННЫЕ!AD546+ДАННЫЕ!AE546+ДАННЫЕ!AF546+ДАННЫЕ!AG546+ДАННЫЕ!AH546+ДАННЫЕ!$AL546+ДАННЫЕ!AI546+ДАННЫЕ!AJ546+ДАННЫЕ!AK546+ДАННЫЕ!AP546+ДАННЫЕ!AQ546+ДАННЫЕ!AR546+ДАННЫЕ!$AM546+ДАННЫЕ!$AN546+ДАННЫЕ!AS546+ДАННЫЕ!AT546&gt;0,1,0)&amp;IF(OR(T546=2,ДАННЫЕ!AD546=2,ДАННЫЕ!AE546=2,ДАННЫЕ!AF546=2,ДАННЫЕ!AG546=2,ДАННЫЕ!AH546=2,ДАННЫЕ!$AL546=2,ДАННЫЕ!AI546=2,ДАННЫЕ!AJ546=2,ДАННЫЕ!AK546=2,ДАННЫЕ!AP546=2,ДАННЫЕ!AQ546=2,ДАННЫЕ!AR546=2,ДАННЫЕ!$AM546=2,ДАННЫЕ!$AN546=2,ДАННЫЕ!AS546=2,ДАННЫЕ!AT546=2),2,0)&amp;"t"&amp;IF(T546&gt;0,"1"&amp;T546,"00")&amp;"f"&amp;IF(ДАННЫЕ!$AC546,"1"&amp;ДАННЫЕ!$AC546,"00")&amp;"b"&amp;IF(ДАННЫЕ!$AD546,"1"&amp;ДАННЫЕ!$AD546,"00")&amp;"g"&amp;IF(ДАННЫЕ!$AF546,"1"&amp;ДАННЫЕ!$AF546,"00")&amp;"c"&amp;IF(ДАННЫЕ!$AG546,"1"&amp;ДАННЫЕ!$AG546,"00")&amp;"i"&amp;IF(ДАННЫЕ!$AH546,"1"&amp;ДАННЫЕ!$AH546,"00")&amp;"r"&amp;IF(ДАННЫЕ!$AL546,"1"&amp;ДАННЫЕ!$AL546,"00")&amp;"m"&amp;IF(ДАННЫЕ!$AI546,"1"&amp;ДАННЫЕ!$AI546,"00")&amp;"hS"&amp;IF(ДАННЫЕ!$AJ546,"1"&amp;ДАННЫЕ!$AJ546,"00")&amp;"hZ"&amp;IF(ДАННЫЕ!$AK546,"1"&amp;ДАННЫЕ!$AK546,"00")&amp;"p"&amp;IF(ДАННЫЕ!$AP546,"1"&amp;ДАННЫЕ!$AP546,"00")&amp;"k"&amp;IF(ДАННЫЕ!$AQ546,"1"&amp;ДАННЫЕ!$AQ546,"00")&amp;"z"&amp;IF(ДАННЫЕ!$AR546,"1"&amp;ДАННЫЕ!$AR546,"00")&amp;"j"&amp;IF(ДАННЫЕ!$AM546,"1"&amp;ДАННЫЕ!$AM546,"00")&amp;"n"&amp;IF(ДАННЫЕ!$AN546,"1"&amp;ДАННЫЕ!$AN546,"00")&amp;"E"&amp;ДАННЫЕ!BI546&amp;"L"&amp;ДАННЫЕ!AO546&amp;"h"&amp;IF(ДАННЫЕ!$AU546&gt;0,1,0)&amp;"v"&amp;IF(ДАННЫЕ!$AW546&gt;0,1,0)&amp;"a"&amp;IF(ДАННЫЕ!$AS546,"1"&amp;ДАННЫЕ!$AS546,"00")&amp;"s"&amp;IF(ДАННЫЕ!$AT546,"1"&amp;ДАННЫЕ!$AT546,"00")&amp;"u"&amp;IF(ДАННЫЕ!$CJ546&gt;0,1,0)&amp;"y"&amp;B546&amp;"d"&amp;H546&amp;"e"&amp;F546&amp;G546</f>
        <v>x0w00t00f00b00g00c00i00r00m00hS00hZ00p00k00z00j00n00ELh0v0a00s00u0y0de</v>
      </c>
      <c r="L546" s="28" t="str">
        <f ca="1">ДАННЫЕ!$I546&amp;"VN"&amp;IF(ДАННЫЕ!AW546&gt;0,11,10)&amp;"CD"&amp;IF(ДАННЫЕ!BF546&gt;500,16,IF(ДАННЫЕ!BF546&gt;350,15,IF(ДАННЫЕ!BF546&gt;=200,14,IF(ДАННЫЕ!BF546&gt;=100,13,IF(ДАННЫЕ!BF546&gt;=50,12,IF(ДАННЫЕ!BF546&gt;0,11,10))))))&amp;"AR"&amp;IF(ДАННЫЕ!BX546&gt;0,1,0)&amp;"GD"&amp;B546&amp;"VV"&amp;IF(E546&gt;=5,IF(E546&lt;18,1,0),0)</f>
        <v>VN10CD10AR0GD0VV0</v>
      </c>
      <c r="M546" s="28" t="str">
        <f>ДАННЫЕ!$I546&amp;"b"&amp;ДАННЫЕ!$BI546&amp;"r"&amp;ДАННЫЕ!$BJ546&amp;"CD"&amp;IF(ДАННЫЕ!BF546&gt;0,IF(ДАННЫЕ!BF546&lt;200,1,IF(ДАННЫЕ!BF546&lt;350,2,3)),0)&amp;"h"&amp;IF(ДАННЫЕ!$BK546+ДАННЫЕ!$BL546+ДАННЫЕ!$BM546&gt;0,1,0)&amp;"x"&amp;ДАННЫЕ!$BK546&amp;"y"&amp;ДАННЫЕ!$BL546&amp;"z"&amp;ДАННЫЕ!$BM546&amp;"c"&amp;IF(ДАННЫЕ!$BK546+ДАННЫЕ!$BL546+ДАННЫЕ!$BM546=3,1,0)&amp;"a"&amp;IF(ДАННЫЕ!$BQ546+ДАННЫЕ!$BR546&gt;0,1,0)&amp;"d"&amp;ДАННЫЕ!$BQ546&amp;"v"&amp;ДАННЫЕ!$BR546&amp;"p"&amp;ДАННЫЕ!$BS546&amp;"n"&amp;ДАННЫЕ!$BU546&amp;"t"&amp;ДАННЫЕ!$BV546&amp;"o"&amp;ДАННЫЕ!$BT546&amp;"l"&amp;IF(ДАННЫЕ!$BN546&gt;0,1,0)&amp;ДАННЫЕ!$BN546&amp;"g"&amp;ДАННЫЕ!$BO546&amp;"s"&amp;ДАННЫЕ!$BP546&amp;"DZ"&amp;IF(ДАННЫЕ!B546-ДАННЫЕ!G546 &lt; 60,IF(ДАННЫЕ!B546-ДАННЫЕ!G546 &gt;= 0,1,0),0)&amp;"u"&amp;IF(ДАННЫЕ!$CJ546&gt;0,1,0)</f>
        <v>brCD0h0xyzc0a0dvpntol0gsDZ1u0</v>
      </c>
      <c r="N546" s="28" t="str">
        <f ca="1">ДАННЫЕ!$F546&amp;ДАННЫЕ!$I546&amp;"g"&amp;B546&amp;"cf"&amp;D546&amp;"a"&amp;IF(ДАННЫЕ!$BX546&gt;0,1,0)&amp;IF(ДАННЫЕ!$BF546&gt;500,1,IF(ДАННЫЕ!$BF546&gt;350,2,IF(ДАННЫЕ!$BF546&gt;=200,3,IF(ДАННЫЕ!$BF546&gt;=100,4,IF(ДАННЫЕ!$BF546&gt;=50,5,IF(ДАННЫЕ!$BF546&lt;50,6,0))))))&amp;"AR"&amp;IF(DATEDIF(ДАННЫЕ!$BX546,ДАННЫЕ!$F$1,"y")&gt;1,1,0)&amp;"VG"&amp;IF(ДАННЫЕ!$BH546="0",1,0)&amp;"o"&amp;IF(T546+ДАННЫЕ!$AF546+ДАННЫЕ!$AG546+ДАННЫЕ!$AH546+ДАННЫЕ!$AI546+ДАННЫЕ!$AJ546+ДАННЫЕ!$AP546+ДАННЫЕ!$AQ546+ДАННЫЕ!$AR546+ДАННЫЕ!$AU546+ДАННЫЕ!$AW546+ДАННЫЕ!$AS546+ДАННЫЕ!$AT546&gt;0,1,0)&amp;"x"&amp;ДАННЫЕ!$AG546&amp;"p"&amp;IF(ДАННЫЕ!$BY546&gt;0,1,0)&amp;"v"&amp;IF(ДАННЫЕ!$BZ546&gt;0,1,0)&amp;"n"&amp;ДАННЫЕ!$CA546&amp;"t"&amp;ДАННЫЕ!$AY546&amp;"k"&amp;ДАННЫЕ!$CB546&amp;"q"&amp;ДАННЫЕ!$CC546&amp;"w"&amp;ДАННЫЕ!$CD546&amp;"e"&amp;ДАННЫЕ!$CE546&amp;"m"&amp;ДАННЫЕ!$CF546&amp;"c"&amp;ДАННЫЕ!$CG546&amp;"z"&amp;ДАННЫЕ!$CH546&amp;"d"&amp;IF(H546=4,1,0)&amp;"s"&amp;IF(ДАННЫЕ!$J546=1,0,1)&amp;"u"&amp;IF(ДАННЫЕ!$CJ546&gt;0,1,0)</f>
        <v>g0cf0a06AR1VG0o0xp0v0ntkqwemczd0s1u0</v>
      </c>
      <c r="O546" s="28" t="str">
        <f>ДАННЫЕ!$I546&amp;"g"&amp;B546&amp;A546&amp;"f"&amp;P546&amp;"c"&amp;IF(ДАННЫЕ!$U546&gt;0,1,0)&amp;"s"&amp;IF(ДАННЫЕ!$Q546&gt;0,IF(YEAR(ДАННЫЕ!$F$1)=YEAR(ДАННЫЕ!$Q546),IF(MONTH(ДАННЫЕ!$F$1)=MONTH(ДАННЫЕ!$Q546),111,11),1),0)&amp;"i"&amp;IF(ДАННЫЕ!$R546+ДАННЫЕ!$S546+ДАННЫЕ!$T546=0,0,1)&amp;"h"&amp;IF(ДАННЫЕ!$P546&gt;0,1,0)&amp;"p"&amp;IF(ДАННЫЕ!$CI546&gt;0,IF(YEAR(ДАННЫЕ!$F$1)=YEAR(ДАННЫЕ!$CI546),IF(MONTH(ДАННЫЕ!$F$1)=MONTH(ДАННЫЕ!$CI546),111,11),1),0)&amp;"d"&amp;IF(ДАННЫЕ!$CJ546&gt;0,IF(YEAR(ДАННЫЕ!$F$1)=YEAR(ДАННЫЕ!$CJ546),IF(MONTH(ДАННЫЕ!$F$1)=MONTH(ДАННЫЕ!$CJ546),111,11),1),0)&amp;"o"&amp;IF(ДАННЫЕ!$CK546&gt;0,IF(MONTH(ДАННЫЕ!$F$1)=MONTH(ДАННЫЕ!$CK546),111,11),0)&amp;"v"&amp;IF(ДАННЫЕ!$BE546&gt;0,IF(MONTH(ДАННЫЕ!$F$1)=MONTH(ДАННЫЕ!$BE546),111,11),0)</f>
        <v>g00f0c0s0i0h0p0d0o0v0</v>
      </c>
      <c r="P546" s="15">
        <f t="shared" si="26"/>
        <v>0</v>
      </c>
      <c r="Q546" s="15">
        <f>IF(ДАННЫЕ!$F$1&gt;ДАННЫЕ!$N546,IF(YEAR(ДАННЫЕ!$F$1)=YEAR(ДАННЫЕ!M546),1,0),0)</f>
        <v>0</v>
      </c>
      <c r="R546" s="15">
        <f>IF(ДАННЫЕ!$F$1&gt;ДАННЫЕ!$N546,IF(YEAR(ДАННЫЕ!$F$1)=YEAR(ДАННЫЕ!N546),1,0),0)</f>
        <v>0</v>
      </c>
      <c r="S546" s="15">
        <f>IF(ДАННЫЕ!$AA546="2А",1,IF(ДАННЫЕ!$AA546="2Б",2,IF(ДАННЫЕ!$AA546="2В",3,IF(ДАННЫЕ!$AA546=3,4,IF(ДАННЫЕ!$AA546="4А",5,IF(ДАННЫЕ!$AA546="4Б",6,IF(ДАННЫЕ!$AA546="4В",7,IF(ДАННЫЕ!$AA546=5,8,0))))))))</f>
        <v>0</v>
      </c>
      <c r="T546" s="15">
        <f>IF(OR(ДАННЫЕ!$AC546=2,ДАННЫЕ!$AD546=2,ДАННЫЕ!$AE546=2),2,IF(OR(ДАННЫЕ!$AC546=1,ДАННЫЕ!$AD546=1,ДАННЫЕ!$AE546=1),1,0))</f>
        <v>0</v>
      </c>
    </row>
    <row r="547" spans="1:20" ht="15" customHeight="1" x14ac:dyDescent="0.2">
      <c r="A547" s="78">
        <f>IF(B547&gt;0,IF(MONTH(ДАННЫЕ!$F$1)=MONTH(ДАННЫЕ!$B547),1,0),0)</f>
        <v>0</v>
      </c>
      <c r="B547" s="14">
        <f>IF(ДАННЫЕ!$B547&gt;0,IF(YEAR(ДАННЫЕ!$F$1)=YEAR(ДАННЫЕ!$B547),1,0),0)</f>
        <v>0</v>
      </c>
      <c r="C547" s="14">
        <f>IF(ДАННЫЕ!$CM547&gt;0,IF(YEAR(ДАННЫЕ!$F$1)=YEAR(ДАННЫЕ!$CM547),1,0),0)</f>
        <v>0</v>
      </c>
      <c r="D547" s="14">
        <f>IF(ДАННЫЕ!$CJ547&gt;0,IF(ДАННЫЕ!$CL547&gt;ДАННЫЕ!$F$1,1,IF(ДАННЫЕ!$CL547&gt;0,0,1)),0)</f>
        <v>0</v>
      </c>
      <c r="E547" s="43" t="str">
        <f ca="1">IF(ДАННЫЕ!$F$1&gt;0,IF(ДАННЫЕ!$G547&gt;0,DATEDIF(ДАННЫЕ!$G547,ДАННЫЕ!$F$1,"y"),""),IF(ДАННЫЕ!$G547&gt;0,DATEDIF(ДАННЫЕ!$G547,TODAY(),"y"),""))</f>
        <v/>
      </c>
      <c r="F547" s="43" t="str">
        <f xml:space="preserve"> IF(ДАННЫЕ!$F547="М",IF(E547&gt;=18,IF(E547&lt;60,1,""),""),"")&amp;IF(ДАННЫЕ!$F547="Ж",IF(E547&gt;=18,IF(E547&lt;55,1,""),""),"")</f>
        <v/>
      </c>
      <c r="G547" s="43" t="str">
        <f xml:space="preserve"> IF(ДАННЫЕ!$F547="М",IF(E547&gt;=60,2,""),"")&amp;IF(ДАННЫЕ!$F547="Ж",IF(E547&gt;=55,2,""),"")</f>
        <v/>
      </c>
      <c r="H547" s="43" t="str">
        <f t="shared" ca="1" si="24"/>
        <v/>
      </c>
      <c r="I547" s="43" t="str">
        <f t="shared" ca="1" si="25"/>
        <v>03</v>
      </c>
      <c r="J547" s="28" t="str">
        <f ca="1">ДАННЫЕ!$F547&amp;H547&amp;I547&amp;ДАННЫЕ!$I547&amp;"m"&amp;IF(ДАННЫЕ!$I547&gt;0,IF(ДАННЫЕ!$J547&gt;0,0,1),"")&amp;"f"&amp;IF(ДАННЫЕ!$R547&gt;0,IF(YEAR(ДАННЫЕ!$F$1)=YEAR(ДАННЫЕ!$R547),1,0),0)&amp;"z"&amp;ДАННЫЕ!$R547&amp;"p"&amp;ДАННЫЕ!$S547&amp;"i"&amp;ДАННЫЕ!$T547&amp;"h"&amp;ДАННЫЕ!$K547&amp;"be"&amp;ДАННЫЕ!$BI547&amp;"CD"&amp;IF(ДАННЫЕ!BF547&gt;500,4,IF(ДАННЫЕ!BF547&gt;350,3,IF(ДАННЫЕ!BF547&gt;200,2,IF(ДАННЫЕ!BF547&gt;0,1,0))))&amp;"g"&amp;B547&amp;"d"&amp;H547&amp;"l"&amp;ДАННЫЕ!AT547&amp;"a"&amp;ДАННЫЕ!$V547&amp;"v"&amp;R547&amp;"k"&amp;ДАННЫЕ!$U547&amp;"s"&amp;ДАННЫЕ!$Y547&amp;"t"&amp;ДАННЫЕ!$X547&amp;"b"&amp;IF(ДАННЫЕ!$Q547&gt;1,1,0)&amp;"PP"&amp;ДАННЫЕ!Z547&amp;"c"&amp;S547&amp;"x"&amp;IF(ДАННЫЕ!$BY547&gt;0,IF(YEAR(ДАННЫЕ!$F$1)=YEAR(ДАННЫЕ!$BY547),1,0),0)&amp;"n"&amp;IF(ДАННЫЕ!$BZ547&gt;0,IF(YEAR(ДАННЫЕ!$F$1)=YEAR(ДАННЫЕ!$BZ547),1,0),0)&amp;"u"&amp;D547&amp;"z"&amp;IF(ДАННЫЕ!$CL547&gt;0,IF(YEAR(ДАННЫЕ!$F$1)&gt;YEAR(ДАННЫЕ!$CL547),11,12),0)</f>
        <v>03mf0zpihbeCD0g0dlav0kstb0PPc0x0n0u0z0</v>
      </c>
      <c r="K547" s="28" t="str">
        <f ca="1">ДАННЫЕ!$I547&amp;"x"&amp;B547&amp;"w"&amp;IF(T547+ДАННЫЕ!AD547+ДАННЫЕ!AE547+ДАННЫЕ!AF547+ДАННЫЕ!AG547+ДАННЫЕ!AH547+ДАННЫЕ!$AL547+ДАННЫЕ!AI547+ДАННЫЕ!AJ547+ДАННЫЕ!AK547+ДАННЫЕ!AP547+ДАННЫЕ!AQ547+ДАННЫЕ!AR547+ДАННЫЕ!$AM547+ДАННЫЕ!$AN547+ДАННЫЕ!AS547+ДАННЫЕ!AT547&gt;0,1,0)&amp;IF(OR(T547=2,ДАННЫЕ!AD547=2,ДАННЫЕ!AE547=2,ДАННЫЕ!AF547=2,ДАННЫЕ!AG547=2,ДАННЫЕ!AH547=2,ДАННЫЕ!$AL547=2,ДАННЫЕ!AI547=2,ДАННЫЕ!AJ547=2,ДАННЫЕ!AK547=2,ДАННЫЕ!AP547=2,ДАННЫЕ!AQ547=2,ДАННЫЕ!AR547=2,ДАННЫЕ!$AM547=2,ДАННЫЕ!$AN547=2,ДАННЫЕ!AS547=2,ДАННЫЕ!AT547=2),2,0)&amp;"t"&amp;IF(T547&gt;0,"1"&amp;T547,"00")&amp;"f"&amp;IF(ДАННЫЕ!$AC547,"1"&amp;ДАННЫЕ!$AC547,"00")&amp;"b"&amp;IF(ДАННЫЕ!$AD547,"1"&amp;ДАННЫЕ!$AD547,"00")&amp;"g"&amp;IF(ДАННЫЕ!$AF547,"1"&amp;ДАННЫЕ!$AF547,"00")&amp;"c"&amp;IF(ДАННЫЕ!$AG547,"1"&amp;ДАННЫЕ!$AG547,"00")&amp;"i"&amp;IF(ДАННЫЕ!$AH547,"1"&amp;ДАННЫЕ!$AH547,"00")&amp;"r"&amp;IF(ДАННЫЕ!$AL547,"1"&amp;ДАННЫЕ!$AL547,"00")&amp;"m"&amp;IF(ДАННЫЕ!$AI547,"1"&amp;ДАННЫЕ!$AI547,"00")&amp;"hS"&amp;IF(ДАННЫЕ!$AJ547,"1"&amp;ДАННЫЕ!$AJ547,"00")&amp;"hZ"&amp;IF(ДАННЫЕ!$AK547,"1"&amp;ДАННЫЕ!$AK547,"00")&amp;"p"&amp;IF(ДАННЫЕ!$AP547,"1"&amp;ДАННЫЕ!$AP547,"00")&amp;"k"&amp;IF(ДАННЫЕ!$AQ547,"1"&amp;ДАННЫЕ!$AQ547,"00")&amp;"z"&amp;IF(ДАННЫЕ!$AR547,"1"&amp;ДАННЫЕ!$AR547,"00")&amp;"j"&amp;IF(ДАННЫЕ!$AM547,"1"&amp;ДАННЫЕ!$AM547,"00")&amp;"n"&amp;IF(ДАННЫЕ!$AN547,"1"&amp;ДАННЫЕ!$AN547,"00")&amp;"E"&amp;ДАННЫЕ!BI547&amp;"L"&amp;ДАННЫЕ!AO547&amp;"h"&amp;IF(ДАННЫЕ!$AU547&gt;0,1,0)&amp;"v"&amp;IF(ДАННЫЕ!$AW547&gt;0,1,0)&amp;"a"&amp;IF(ДАННЫЕ!$AS547,"1"&amp;ДАННЫЕ!$AS547,"00")&amp;"s"&amp;IF(ДАННЫЕ!$AT547,"1"&amp;ДАННЫЕ!$AT547,"00")&amp;"u"&amp;IF(ДАННЫЕ!$CJ547&gt;0,1,0)&amp;"y"&amp;B547&amp;"d"&amp;H547&amp;"e"&amp;F547&amp;G547</f>
        <v>x0w00t00f00b00g00c00i00r00m00hS00hZ00p00k00z00j00n00ELh0v0a00s00u0y0de</v>
      </c>
      <c r="L547" s="28" t="str">
        <f ca="1">ДАННЫЕ!$I547&amp;"VN"&amp;IF(ДАННЫЕ!AW547&gt;0,11,10)&amp;"CD"&amp;IF(ДАННЫЕ!BF547&gt;500,16,IF(ДАННЫЕ!BF547&gt;350,15,IF(ДАННЫЕ!BF547&gt;=200,14,IF(ДАННЫЕ!BF547&gt;=100,13,IF(ДАННЫЕ!BF547&gt;=50,12,IF(ДАННЫЕ!BF547&gt;0,11,10))))))&amp;"AR"&amp;IF(ДАННЫЕ!BX547&gt;0,1,0)&amp;"GD"&amp;B547&amp;"VV"&amp;IF(E547&gt;=5,IF(E547&lt;18,1,0),0)</f>
        <v>VN10CD10AR0GD0VV0</v>
      </c>
      <c r="M547" s="28" t="str">
        <f>ДАННЫЕ!$I547&amp;"b"&amp;ДАННЫЕ!$BI547&amp;"r"&amp;ДАННЫЕ!$BJ547&amp;"CD"&amp;IF(ДАННЫЕ!BF547&gt;0,IF(ДАННЫЕ!BF547&lt;200,1,IF(ДАННЫЕ!BF547&lt;350,2,3)),0)&amp;"h"&amp;IF(ДАННЫЕ!$BK547+ДАННЫЕ!$BL547+ДАННЫЕ!$BM547&gt;0,1,0)&amp;"x"&amp;ДАННЫЕ!$BK547&amp;"y"&amp;ДАННЫЕ!$BL547&amp;"z"&amp;ДАННЫЕ!$BM547&amp;"c"&amp;IF(ДАННЫЕ!$BK547+ДАННЫЕ!$BL547+ДАННЫЕ!$BM547=3,1,0)&amp;"a"&amp;IF(ДАННЫЕ!$BQ547+ДАННЫЕ!$BR547&gt;0,1,0)&amp;"d"&amp;ДАННЫЕ!$BQ547&amp;"v"&amp;ДАННЫЕ!$BR547&amp;"p"&amp;ДАННЫЕ!$BS547&amp;"n"&amp;ДАННЫЕ!$BU547&amp;"t"&amp;ДАННЫЕ!$BV547&amp;"o"&amp;ДАННЫЕ!$BT547&amp;"l"&amp;IF(ДАННЫЕ!$BN547&gt;0,1,0)&amp;ДАННЫЕ!$BN547&amp;"g"&amp;ДАННЫЕ!$BO547&amp;"s"&amp;ДАННЫЕ!$BP547&amp;"DZ"&amp;IF(ДАННЫЕ!B547-ДАННЫЕ!G547 &lt; 60,IF(ДАННЫЕ!B547-ДАННЫЕ!G547 &gt;= 0,1,0),0)&amp;"u"&amp;IF(ДАННЫЕ!$CJ547&gt;0,1,0)</f>
        <v>brCD0h0xyzc0a0dvpntol0gsDZ1u0</v>
      </c>
      <c r="N547" s="28" t="str">
        <f ca="1">ДАННЫЕ!$F547&amp;ДАННЫЕ!$I547&amp;"g"&amp;B547&amp;"cf"&amp;D547&amp;"a"&amp;IF(ДАННЫЕ!$BX547&gt;0,1,0)&amp;IF(ДАННЫЕ!$BF547&gt;500,1,IF(ДАННЫЕ!$BF547&gt;350,2,IF(ДАННЫЕ!$BF547&gt;=200,3,IF(ДАННЫЕ!$BF547&gt;=100,4,IF(ДАННЫЕ!$BF547&gt;=50,5,IF(ДАННЫЕ!$BF547&lt;50,6,0))))))&amp;"AR"&amp;IF(DATEDIF(ДАННЫЕ!$BX547,ДАННЫЕ!$F$1,"y")&gt;1,1,0)&amp;"VG"&amp;IF(ДАННЫЕ!$BH547="0",1,0)&amp;"o"&amp;IF(T547+ДАННЫЕ!$AF547+ДАННЫЕ!$AG547+ДАННЫЕ!$AH547+ДАННЫЕ!$AI547+ДАННЫЕ!$AJ547+ДАННЫЕ!$AP547+ДАННЫЕ!$AQ547+ДАННЫЕ!$AR547+ДАННЫЕ!$AU547+ДАННЫЕ!$AW547+ДАННЫЕ!$AS547+ДАННЫЕ!$AT547&gt;0,1,0)&amp;"x"&amp;ДАННЫЕ!$AG547&amp;"p"&amp;IF(ДАННЫЕ!$BY547&gt;0,1,0)&amp;"v"&amp;IF(ДАННЫЕ!$BZ547&gt;0,1,0)&amp;"n"&amp;ДАННЫЕ!$CA547&amp;"t"&amp;ДАННЫЕ!$AY547&amp;"k"&amp;ДАННЫЕ!$CB547&amp;"q"&amp;ДАННЫЕ!$CC547&amp;"w"&amp;ДАННЫЕ!$CD547&amp;"e"&amp;ДАННЫЕ!$CE547&amp;"m"&amp;ДАННЫЕ!$CF547&amp;"c"&amp;ДАННЫЕ!$CG547&amp;"z"&amp;ДАННЫЕ!$CH547&amp;"d"&amp;IF(H547=4,1,0)&amp;"s"&amp;IF(ДАННЫЕ!$J547=1,0,1)&amp;"u"&amp;IF(ДАННЫЕ!$CJ547&gt;0,1,0)</f>
        <v>g0cf0a06AR1VG0o0xp0v0ntkqwemczd0s1u0</v>
      </c>
      <c r="O547" s="28" t="str">
        <f>ДАННЫЕ!$I547&amp;"g"&amp;B547&amp;A547&amp;"f"&amp;P547&amp;"c"&amp;IF(ДАННЫЕ!$U547&gt;0,1,0)&amp;"s"&amp;IF(ДАННЫЕ!$Q547&gt;0,IF(YEAR(ДАННЫЕ!$F$1)=YEAR(ДАННЫЕ!$Q547),IF(MONTH(ДАННЫЕ!$F$1)=MONTH(ДАННЫЕ!$Q547),111,11),1),0)&amp;"i"&amp;IF(ДАННЫЕ!$R547+ДАННЫЕ!$S547+ДАННЫЕ!$T547=0,0,1)&amp;"h"&amp;IF(ДАННЫЕ!$P547&gt;0,1,0)&amp;"p"&amp;IF(ДАННЫЕ!$CI547&gt;0,IF(YEAR(ДАННЫЕ!$F$1)=YEAR(ДАННЫЕ!$CI547),IF(MONTH(ДАННЫЕ!$F$1)=MONTH(ДАННЫЕ!$CI547),111,11),1),0)&amp;"d"&amp;IF(ДАННЫЕ!$CJ547&gt;0,IF(YEAR(ДАННЫЕ!$F$1)=YEAR(ДАННЫЕ!$CJ547),IF(MONTH(ДАННЫЕ!$F$1)=MONTH(ДАННЫЕ!$CJ547),111,11),1),0)&amp;"o"&amp;IF(ДАННЫЕ!$CK547&gt;0,IF(MONTH(ДАННЫЕ!$F$1)=MONTH(ДАННЫЕ!$CK547),111,11),0)&amp;"v"&amp;IF(ДАННЫЕ!$BE547&gt;0,IF(MONTH(ДАННЫЕ!$F$1)=MONTH(ДАННЫЕ!$BE547),111,11),0)</f>
        <v>g00f0c0s0i0h0p0d0o0v0</v>
      </c>
      <c r="P547" s="15">
        <f t="shared" si="26"/>
        <v>0</v>
      </c>
      <c r="Q547" s="15">
        <f>IF(ДАННЫЕ!$F$1&gt;ДАННЫЕ!$N547,IF(YEAR(ДАННЫЕ!$F$1)=YEAR(ДАННЫЕ!M547),1,0),0)</f>
        <v>0</v>
      </c>
      <c r="R547" s="15">
        <f>IF(ДАННЫЕ!$F$1&gt;ДАННЫЕ!$N547,IF(YEAR(ДАННЫЕ!$F$1)=YEAR(ДАННЫЕ!N547),1,0),0)</f>
        <v>0</v>
      </c>
      <c r="S547" s="15">
        <f>IF(ДАННЫЕ!$AA547="2А",1,IF(ДАННЫЕ!$AA547="2Б",2,IF(ДАННЫЕ!$AA547="2В",3,IF(ДАННЫЕ!$AA547=3,4,IF(ДАННЫЕ!$AA547="4А",5,IF(ДАННЫЕ!$AA547="4Б",6,IF(ДАННЫЕ!$AA547="4В",7,IF(ДАННЫЕ!$AA547=5,8,0))))))))</f>
        <v>0</v>
      </c>
      <c r="T547" s="15">
        <f>IF(OR(ДАННЫЕ!$AC547=2,ДАННЫЕ!$AD547=2,ДАННЫЕ!$AE547=2),2,IF(OR(ДАННЫЕ!$AC547=1,ДАННЫЕ!$AD547=1,ДАННЫЕ!$AE547=1),1,0))</f>
        <v>0</v>
      </c>
    </row>
    <row r="548" spans="1:20" ht="15" customHeight="1" x14ac:dyDescent="0.2">
      <c r="A548" s="78">
        <f>IF(B548&gt;0,IF(MONTH(ДАННЫЕ!$F$1)=MONTH(ДАННЫЕ!$B548),1,0),0)</f>
        <v>0</v>
      </c>
      <c r="B548" s="14">
        <f>IF(ДАННЫЕ!$B548&gt;0,IF(YEAR(ДАННЫЕ!$F$1)=YEAR(ДАННЫЕ!$B548),1,0),0)</f>
        <v>0</v>
      </c>
      <c r="C548" s="14">
        <f>IF(ДАННЫЕ!$CM548&gt;0,IF(YEAR(ДАННЫЕ!$F$1)=YEAR(ДАННЫЕ!$CM548),1,0),0)</f>
        <v>0</v>
      </c>
      <c r="D548" s="14">
        <f>IF(ДАННЫЕ!$CJ548&gt;0,IF(ДАННЫЕ!$CL548&gt;ДАННЫЕ!$F$1,1,IF(ДАННЫЕ!$CL548&gt;0,0,1)),0)</f>
        <v>0</v>
      </c>
      <c r="E548" s="43" t="str">
        <f ca="1">IF(ДАННЫЕ!$F$1&gt;0,IF(ДАННЫЕ!$G548&gt;0,DATEDIF(ДАННЫЕ!$G548,ДАННЫЕ!$F$1,"y"),""),IF(ДАННЫЕ!$G548&gt;0,DATEDIF(ДАННЫЕ!$G548,TODAY(),"y"),""))</f>
        <v/>
      </c>
      <c r="F548" s="43" t="str">
        <f xml:space="preserve"> IF(ДАННЫЕ!$F548="М",IF(E548&gt;=18,IF(E548&lt;60,1,""),""),"")&amp;IF(ДАННЫЕ!$F548="Ж",IF(E548&gt;=18,IF(E548&lt;55,1,""),""),"")</f>
        <v/>
      </c>
      <c r="G548" s="43" t="str">
        <f xml:space="preserve"> IF(ДАННЫЕ!$F548="М",IF(E548&gt;=60,2,""),"")&amp;IF(ДАННЫЕ!$F548="Ж",IF(E548&gt;=55,2,""),"")</f>
        <v/>
      </c>
      <c r="H548" s="43" t="str">
        <f t="shared" ca="1" si="24"/>
        <v/>
      </c>
      <c r="I548" s="43" t="str">
        <f t="shared" ca="1" si="25"/>
        <v>03</v>
      </c>
      <c r="J548" s="28" t="str">
        <f ca="1">ДАННЫЕ!$F548&amp;H548&amp;I548&amp;ДАННЫЕ!$I548&amp;"m"&amp;IF(ДАННЫЕ!$I548&gt;0,IF(ДАННЫЕ!$J548&gt;0,0,1),"")&amp;"f"&amp;IF(ДАННЫЕ!$R548&gt;0,IF(YEAR(ДАННЫЕ!$F$1)=YEAR(ДАННЫЕ!$R548),1,0),0)&amp;"z"&amp;ДАННЫЕ!$R548&amp;"p"&amp;ДАННЫЕ!$S548&amp;"i"&amp;ДАННЫЕ!$T548&amp;"h"&amp;ДАННЫЕ!$K548&amp;"be"&amp;ДАННЫЕ!$BI548&amp;"CD"&amp;IF(ДАННЫЕ!BF548&gt;500,4,IF(ДАННЫЕ!BF548&gt;350,3,IF(ДАННЫЕ!BF548&gt;200,2,IF(ДАННЫЕ!BF548&gt;0,1,0))))&amp;"g"&amp;B548&amp;"d"&amp;H548&amp;"l"&amp;ДАННЫЕ!AT548&amp;"a"&amp;ДАННЫЕ!$V548&amp;"v"&amp;R548&amp;"k"&amp;ДАННЫЕ!$U548&amp;"s"&amp;ДАННЫЕ!$Y548&amp;"t"&amp;ДАННЫЕ!$X548&amp;"b"&amp;IF(ДАННЫЕ!$Q548&gt;1,1,0)&amp;"PP"&amp;ДАННЫЕ!Z548&amp;"c"&amp;S548&amp;"x"&amp;IF(ДАННЫЕ!$BY548&gt;0,IF(YEAR(ДАННЫЕ!$F$1)=YEAR(ДАННЫЕ!$BY548),1,0),0)&amp;"n"&amp;IF(ДАННЫЕ!$BZ548&gt;0,IF(YEAR(ДАННЫЕ!$F$1)=YEAR(ДАННЫЕ!$BZ548),1,0),0)&amp;"u"&amp;D548&amp;"z"&amp;IF(ДАННЫЕ!$CL548&gt;0,IF(YEAR(ДАННЫЕ!$F$1)&gt;YEAR(ДАННЫЕ!$CL548),11,12),0)</f>
        <v>03mf0zpihbeCD0g0dlav0kstb0PPc0x0n0u0z0</v>
      </c>
      <c r="K548" s="28" t="str">
        <f ca="1">ДАННЫЕ!$I548&amp;"x"&amp;B548&amp;"w"&amp;IF(T548+ДАННЫЕ!AD548+ДАННЫЕ!AE548+ДАННЫЕ!AF548+ДАННЫЕ!AG548+ДАННЫЕ!AH548+ДАННЫЕ!$AL548+ДАННЫЕ!AI548+ДАННЫЕ!AJ548+ДАННЫЕ!AK548+ДАННЫЕ!AP548+ДАННЫЕ!AQ548+ДАННЫЕ!AR548+ДАННЫЕ!$AM548+ДАННЫЕ!$AN548+ДАННЫЕ!AS548+ДАННЫЕ!AT548&gt;0,1,0)&amp;IF(OR(T548=2,ДАННЫЕ!AD548=2,ДАННЫЕ!AE548=2,ДАННЫЕ!AF548=2,ДАННЫЕ!AG548=2,ДАННЫЕ!AH548=2,ДАННЫЕ!$AL548=2,ДАННЫЕ!AI548=2,ДАННЫЕ!AJ548=2,ДАННЫЕ!AK548=2,ДАННЫЕ!AP548=2,ДАННЫЕ!AQ548=2,ДАННЫЕ!AR548=2,ДАННЫЕ!$AM548=2,ДАННЫЕ!$AN548=2,ДАННЫЕ!AS548=2,ДАННЫЕ!AT548=2),2,0)&amp;"t"&amp;IF(T548&gt;0,"1"&amp;T548,"00")&amp;"f"&amp;IF(ДАННЫЕ!$AC548,"1"&amp;ДАННЫЕ!$AC548,"00")&amp;"b"&amp;IF(ДАННЫЕ!$AD548,"1"&amp;ДАННЫЕ!$AD548,"00")&amp;"g"&amp;IF(ДАННЫЕ!$AF548,"1"&amp;ДАННЫЕ!$AF548,"00")&amp;"c"&amp;IF(ДАННЫЕ!$AG548,"1"&amp;ДАННЫЕ!$AG548,"00")&amp;"i"&amp;IF(ДАННЫЕ!$AH548,"1"&amp;ДАННЫЕ!$AH548,"00")&amp;"r"&amp;IF(ДАННЫЕ!$AL548,"1"&amp;ДАННЫЕ!$AL548,"00")&amp;"m"&amp;IF(ДАННЫЕ!$AI548,"1"&amp;ДАННЫЕ!$AI548,"00")&amp;"hS"&amp;IF(ДАННЫЕ!$AJ548,"1"&amp;ДАННЫЕ!$AJ548,"00")&amp;"hZ"&amp;IF(ДАННЫЕ!$AK548,"1"&amp;ДАННЫЕ!$AK548,"00")&amp;"p"&amp;IF(ДАННЫЕ!$AP548,"1"&amp;ДАННЫЕ!$AP548,"00")&amp;"k"&amp;IF(ДАННЫЕ!$AQ548,"1"&amp;ДАННЫЕ!$AQ548,"00")&amp;"z"&amp;IF(ДАННЫЕ!$AR548,"1"&amp;ДАННЫЕ!$AR548,"00")&amp;"j"&amp;IF(ДАННЫЕ!$AM548,"1"&amp;ДАННЫЕ!$AM548,"00")&amp;"n"&amp;IF(ДАННЫЕ!$AN548,"1"&amp;ДАННЫЕ!$AN548,"00")&amp;"E"&amp;ДАННЫЕ!BI548&amp;"L"&amp;ДАННЫЕ!AO548&amp;"h"&amp;IF(ДАННЫЕ!$AU548&gt;0,1,0)&amp;"v"&amp;IF(ДАННЫЕ!$AW548&gt;0,1,0)&amp;"a"&amp;IF(ДАННЫЕ!$AS548,"1"&amp;ДАННЫЕ!$AS548,"00")&amp;"s"&amp;IF(ДАННЫЕ!$AT548,"1"&amp;ДАННЫЕ!$AT548,"00")&amp;"u"&amp;IF(ДАННЫЕ!$CJ548&gt;0,1,0)&amp;"y"&amp;B548&amp;"d"&amp;H548&amp;"e"&amp;F548&amp;G548</f>
        <v>x0w00t00f00b00g00c00i00r00m00hS00hZ00p00k00z00j00n00ELh0v0a00s00u0y0de</v>
      </c>
      <c r="L548" s="28" t="str">
        <f ca="1">ДАННЫЕ!$I548&amp;"VN"&amp;IF(ДАННЫЕ!AW548&gt;0,11,10)&amp;"CD"&amp;IF(ДАННЫЕ!BF548&gt;500,16,IF(ДАННЫЕ!BF548&gt;350,15,IF(ДАННЫЕ!BF548&gt;=200,14,IF(ДАННЫЕ!BF548&gt;=100,13,IF(ДАННЫЕ!BF548&gt;=50,12,IF(ДАННЫЕ!BF548&gt;0,11,10))))))&amp;"AR"&amp;IF(ДАННЫЕ!BX548&gt;0,1,0)&amp;"GD"&amp;B548&amp;"VV"&amp;IF(E548&gt;=5,IF(E548&lt;18,1,0),0)</f>
        <v>VN10CD10AR0GD0VV0</v>
      </c>
      <c r="M548" s="28" t="str">
        <f>ДАННЫЕ!$I548&amp;"b"&amp;ДАННЫЕ!$BI548&amp;"r"&amp;ДАННЫЕ!$BJ548&amp;"CD"&amp;IF(ДАННЫЕ!BF548&gt;0,IF(ДАННЫЕ!BF548&lt;200,1,IF(ДАННЫЕ!BF548&lt;350,2,3)),0)&amp;"h"&amp;IF(ДАННЫЕ!$BK548+ДАННЫЕ!$BL548+ДАННЫЕ!$BM548&gt;0,1,0)&amp;"x"&amp;ДАННЫЕ!$BK548&amp;"y"&amp;ДАННЫЕ!$BL548&amp;"z"&amp;ДАННЫЕ!$BM548&amp;"c"&amp;IF(ДАННЫЕ!$BK548+ДАННЫЕ!$BL548+ДАННЫЕ!$BM548=3,1,0)&amp;"a"&amp;IF(ДАННЫЕ!$BQ548+ДАННЫЕ!$BR548&gt;0,1,0)&amp;"d"&amp;ДАННЫЕ!$BQ548&amp;"v"&amp;ДАННЫЕ!$BR548&amp;"p"&amp;ДАННЫЕ!$BS548&amp;"n"&amp;ДАННЫЕ!$BU548&amp;"t"&amp;ДАННЫЕ!$BV548&amp;"o"&amp;ДАННЫЕ!$BT548&amp;"l"&amp;IF(ДАННЫЕ!$BN548&gt;0,1,0)&amp;ДАННЫЕ!$BN548&amp;"g"&amp;ДАННЫЕ!$BO548&amp;"s"&amp;ДАННЫЕ!$BP548&amp;"DZ"&amp;IF(ДАННЫЕ!B548-ДАННЫЕ!G548 &lt; 60,IF(ДАННЫЕ!B548-ДАННЫЕ!G548 &gt;= 0,1,0),0)&amp;"u"&amp;IF(ДАННЫЕ!$CJ548&gt;0,1,0)</f>
        <v>brCD0h0xyzc0a0dvpntol0gsDZ1u0</v>
      </c>
      <c r="N548" s="28" t="str">
        <f ca="1">ДАННЫЕ!$F548&amp;ДАННЫЕ!$I548&amp;"g"&amp;B548&amp;"cf"&amp;D548&amp;"a"&amp;IF(ДАННЫЕ!$BX548&gt;0,1,0)&amp;IF(ДАННЫЕ!$BF548&gt;500,1,IF(ДАННЫЕ!$BF548&gt;350,2,IF(ДАННЫЕ!$BF548&gt;=200,3,IF(ДАННЫЕ!$BF548&gt;=100,4,IF(ДАННЫЕ!$BF548&gt;=50,5,IF(ДАННЫЕ!$BF548&lt;50,6,0))))))&amp;"AR"&amp;IF(DATEDIF(ДАННЫЕ!$BX548,ДАННЫЕ!$F$1,"y")&gt;1,1,0)&amp;"VG"&amp;IF(ДАННЫЕ!$BH548="0",1,0)&amp;"o"&amp;IF(T548+ДАННЫЕ!$AF548+ДАННЫЕ!$AG548+ДАННЫЕ!$AH548+ДАННЫЕ!$AI548+ДАННЫЕ!$AJ548+ДАННЫЕ!$AP548+ДАННЫЕ!$AQ548+ДАННЫЕ!$AR548+ДАННЫЕ!$AU548+ДАННЫЕ!$AW548+ДАННЫЕ!$AS548+ДАННЫЕ!$AT548&gt;0,1,0)&amp;"x"&amp;ДАННЫЕ!$AG548&amp;"p"&amp;IF(ДАННЫЕ!$BY548&gt;0,1,0)&amp;"v"&amp;IF(ДАННЫЕ!$BZ548&gt;0,1,0)&amp;"n"&amp;ДАННЫЕ!$CA548&amp;"t"&amp;ДАННЫЕ!$AY548&amp;"k"&amp;ДАННЫЕ!$CB548&amp;"q"&amp;ДАННЫЕ!$CC548&amp;"w"&amp;ДАННЫЕ!$CD548&amp;"e"&amp;ДАННЫЕ!$CE548&amp;"m"&amp;ДАННЫЕ!$CF548&amp;"c"&amp;ДАННЫЕ!$CG548&amp;"z"&amp;ДАННЫЕ!$CH548&amp;"d"&amp;IF(H548=4,1,0)&amp;"s"&amp;IF(ДАННЫЕ!$J548=1,0,1)&amp;"u"&amp;IF(ДАННЫЕ!$CJ548&gt;0,1,0)</f>
        <v>g0cf0a06AR1VG0o0xp0v0ntkqwemczd0s1u0</v>
      </c>
      <c r="O548" s="28" t="str">
        <f>ДАННЫЕ!$I548&amp;"g"&amp;B548&amp;A548&amp;"f"&amp;P548&amp;"c"&amp;IF(ДАННЫЕ!$U548&gt;0,1,0)&amp;"s"&amp;IF(ДАННЫЕ!$Q548&gt;0,IF(YEAR(ДАННЫЕ!$F$1)=YEAR(ДАННЫЕ!$Q548),IF(MONTH(ДАННЫЕ!$F$1)=MONTH(ДАННЫЕ!$Q548),111,11),1),0)&amp;"i"&amp;IF(ДАННЫЕ!$R548+ДАННЫЕ!$S548+ДАННЫЕ!$T548=0,0,1)&amp;"h"&amp;IF(ДАННЫЕ!$P548&gt;0,1,0)&amp;"p"&amp;IF(ДАННЫЕ!$CI548&gt;0,IF(YEAR(ДАННЫЕ!$F$1)=YEAR(ДАННЫЕ!$CI548),IF(MONTH(ДАННЫЕ!$F$1)=MONTH(ДАННЫЕ!$CI548),111,11),1),0)&amp;"d"&amp;IF(ДАННЫЕ!$CJ548&gt;0,IF(YEAR(ДАННЫЕ!$F$1)=YEAR(ДАННЫЕ!$CJ548),IF(MONTH(ДАННЫЕ!$F$1)=MONTH(ДАННЫЕ!$CJ548),111,11),1),0)&amp;"o"&amp;IF(ДАННЫЕ!$CK548&gt;0,IF(MONTH(ДАННЫЕ!$F$1)=MONTH(ДАННЫЕ!$CK548),111,11),0)&amp;"v"&amp;IF(ДАННЫЕ!$BE548&gt;0,IF(MONTH(ДАННЫЕ!$F$1)=MONTH(ДАННЫЕ!$BE548),111,11),0)</f>
        <v>g00f0c0s0i0h0p0d0o0v0</v>
      </c>
      <c r="P548" s="15">
        <f t="shared" si="26"/>
        <v>0</v>
      </c>
      <c r="Q548" s="15">
        <f>IF(ДАННЫЕ!$F$1&gt;ДАННЫЕ!$N548,IF(YEAR(ДАННЫЕ!$F$1)=YEAR(ДАННЫЕ!M548),1,0),0)</f>
        <v>0</v>
      </c>
      <c r="R548" s="15">
        <f>IF(ДАННЫЕ!$F$1&gt;ДАННЫЕ!$N548,IF(YEAR(ДАННЫЕ!$F$1)=YEAR(ДАННЫЕ!N548),1,0),0)</f>
        <v>0</v>
      </c>
      <c r="S548" s="15">
        <f>IF(ДАННЫЕ!$AA548="2А",1,IF(ДАННЫЕ!$AA548="2Б",2,IF(ДАННЫЕ!$AA548="2В",3,IF(ДАННЫЕ!$AA548=3,4,IF(ДАННЫЕ!$AA548="4А",5,IF(ДАННЫЕ!$AA548="4Б",6,IF(ДАННЫЕ!$AA548="4В",7,IF(ДАННЫЕ!$AA548=5,8,0))))))))</f>
        <v>0</v>
      </c>
      <c r="T548" s="15">
        <f>IF(OR(ДАННЫЕ!$AC548=2,ДАННЫЕ!$AD548=2,ДАННЫЕ!$AE548=2),2,IF(OR(ДАННЫЕ!$AC548=1,ДАННЫЕ!$AD548=1,ДАННЫЕ!$AE548=1),1,0))</f>
        <v>0</v>
      </c>
    </row>
    <row r="549" spans="1:20" ht="15" customHeight="1" x14ac:dyDescent="0.2">
      <c r="A549" s="78">
        <f>IF(B549&gt;0,IF(MONTH(ДАННЫЕ!$F$1)=MONTH(ДАННЫЕ!$B549),1,0),0)</f>
        <v>0</v>
      </c>
      <c r="B549" s="14">
        <f>IF(ДАННЫЕ!$B549&gt;0,IF(YEAR(ДАННЫЕ!$F$1)=YEAR(ДАННЫЕ!$B549),1,0),0)</f>
        <v>0</v>
      </c>
      <c r="C549" s="14">
        <f>IF(ДАННЫЕ!$CM549&gt;0,IF(YEAR(ДАННЫЕ!$F$1)=YEAR(ДАННЫЕ!$CM549),1,0),0)</f>
        <v>0</v>
      </c>
      <c r="D549" s="14">
        <f>IF(ДАННЫЕ!$CJ549&gt;0,IF(ДАННЫЕ!$CL549&gt;ДАННЫЕ!$F$1,1,IF(ДАННЫЕ!$CL549&gt;0,0,1)),0)</f>
        <v>0</v>
      </c>
      <c r="E549" s="43" t="str">
        <f ca="1">IF(ДАННЫЕ!$F$1&gt;0,IF(ДАННЫЕ!$G549&gt;0,DATEDIF(ДАННЫЕ!$G549,ДАННЫЕ!$F$1,"y"),""),IF(ДАННЫЕ!$G549&gt;0,DATEDIF(ДАННЫЕ!$G549,TODAY(),"y"),""))</f>
        <v/>
      </c>
      <c r="F549" s="43" t="str">
        <f xml:space="preserve"> IF(ДАННЫЕ!$F549="М",IF(E549&gt;=18,IF(E549&lt;60,1,""),""),"")&amp;IF(ДАННЫЕ!$F549="Ж",IF(E549&gt;=18,IF(E549&lt;55,1,""),""),"")</f>
        <v/>
      </c>
      <c r="G549" s="43" t="str">
        <f xml:space="preserve"> IF(ДАННЫЕ!$F549="М",IF(E549&gt;=60,2,""),"")&amp;IF(ДАННЫЕ!$F549="Ж",IF(E549&gt;=55,2,""),"")</f>
        <v/>
      </c>
      <c r="H549" s="43" t="str">
        <f t="shared" ca="1" si="24"/>
        <v/>
      </c>
      <c r="I549" s="43" t="str">
        <f t="shared" ca="1" si="25"/>
        <v>03</v>
      </c>
      <c r="J549" s="28" t="str">
        <f ca="1">ДАННЫЕ!$F549&amp;H549&amp;I549&amp;ДАННЫЕ!$I549&amp;"m"&amp;IF(ДАННЫЕ!$I549&gt;0,IF(ДАННЫЕ!$J549&gt;0,0,1),"")&amp;"f"&amp;IF(ДАННЫЕ!$R549&gt;0,IF(YEAR(ДАННЫЕ!$F$1)=YEAR(ДАННЫЕ!$R549),1,0),0)&amp;"z"&amp;ДАННЫЕ!$R549&amp;"p"&amp;ДАННЫЕ!$S549&amp;"i"&amp;ДАННЫЕ!$T549&amp;"h"&amp;ДАННЫЕ!$K549&amp;"be"&amp;ДАННЫЕ!$BI549&amp;"CD"&amp;IF(ДАННЫЕ!BF549&gt;500,4,IF(ДАННЫЕ!BF549&gt;350,3,IF(ДАННЫЕ!BF549&gt;200,2,IF(ДАННЫЕ!BF549&gt;0,1,0))))&amp;"g"&amp;B549&amp;"d"&amp;H549&amp;"l"&amp;ДАННЫЕ!AT549&amp;"a"&amp;ДАННЫЕ!$V549&amp;"v"&amp;R549&amp;"k"&amp;ДАННЫЕ!$U549&amp;"s"&amp;ДАННЫЕ!$Y549&amp;"t"&amp;ДАННЫЕ!$X549&amp;"b"&amp;IF(ДАННЫЕ!$Q549&gt;1,1,0)&amp;"PP"&amp;ДАННЫЕ!Z549&amp;"c"&amp;S549&amp;"x"&amp;IF(ДАННЫЕ!$BY549&gt;0,IF(YEAR(ДАННЫЕ!$F$1)=YEAR(ДАННЫЕ!$BY549),1,0),0)&amp;"n"&amp;IF(ДАННЫЕ!$BZ549&gt;0,IF(YEAR(ДАННЫЕ!$F$1)=YEAR(ДАННЫЕ!$BZ549),1,0),0)&amp;"u"&amp;D549&amp;"z"&amp;IF(ДАННЫЕ!$CL549&gt;0,IF(YEAR(ДАННЫЕ!$F$1)&gt;YEAR(ДАННЫЕ!$CL549),11,12),0)</f>
        <v>03mf0zpihbeCD0g0dlav0kstb0PPc0x0n0u0z0</v>
      </c>
      <c r="K549" s="28" t="str">
        <f ca="1">ДАННЫЕ!$I549&amp;"x"&amp;B549&amp;"w"&amp;IF(T549+ДАННЫЕ!AD549+ДАННЫЕ!AE549+ДАННЫЕ!AF549+ДАННЫЕ!AG549+ДАННЫЕ!AH549+ДАННЫЕ!$AL549+ДАННЫЕ!AI549+ДАННЫЕ!AJ549+ДАННЫЕ!AK549+ДАННЫЕ!AP549+ДАННЫЕ!AQ549+ДАННЫЕ!AR549+ДАННЫЕ!$AM549+ДАННЫЕ!$AN549+ДАННЫЕ!AS549+ДАННЫЕ!AT549&gt;0,1,0)&amp;IF(OR(T549=2,ДАННЫЕ!AD549=2,ДАННЫЕ!AE549=2,ДАННЫЕ!AF549=2,ДАННЫЕ!AG549=2,ДАННЫЕ!AH549=2,ДАННЫЕ!$AL549=2,ДАННЫЕ!AI549=2,ДАННЫЕ!AJ549=2,ДАННЫЕ!AK549=2,ДАННЫЕ!AP549=2,ДАННЫЕ!AQ549=2,ДАННЫЕ!AR549=2,ДАННЫЕ!$AM549=2,ДАННЫЕ!$AN549=2,ДАННЫЕ!AS549=2,ДАННЫЕ!AT549=2),2,0)&amp;"t"&amp;IF(T549&gt;0,"1"&amp;T549,"00")&amp;"f"&amp;IF(ДАННЫЕ!$AC549,"1"&amp;ДАННЫЕ!$AC549,"00")&amp;"b"&amp;IF(ДАННЫЕ!$AD549,"1"&amp;ДАННЫЕ!$AD549,"00")&amp;"g"&amp;IF(ДАННЫЕ!$AF549,"1"&amp;ДАННЫЕ!$AF549,"00")&amp;"c"&amp;IF(ДАННЫЕ!$AG549,"1"&amp;ДАННЫЕ!$AG549,"00")&amp;"i"&amp;IF(ДАННЫЕ!$AH549,"1"&amp;ДАННЫЕ!$AH549,"00")&amp;"r"&amp;IF(ДАННЫЕ!$AL549,"1"&amp;ДАННЫЕ!$AL549,"00")&amp;"m"&amp;IF(ДАННЫЕ!$AI549,"1"&amp;ДАННЫЕ!$AI549,"00")&amp;"hS"&amp;IF(ДАННЫЕ!$AJ549,"1"&amp;ДАННЫЕ!$AJ549,"00")&amp;"hZ"&amp;IF(ДАННЫЕ!$AK549,"1"&amp;ДАННЫЕ!$AK549,"00")&amp;"p"&amp;IF(ДАННЫЕ!$AP549,"1"&amp;ДАННЫЕ!$AP549,"00")&amp;"k"&amp;IF(ДАННЫЕ!$AQ549,"1"&amp;ДАННЫЕ!$AQ549,"00")&amp;"z"&amp;IF(ДАННЫЕ!$AR549,"1"&amp;ДАННЫЕ!$AR549,"00")&amp;"j"&amp;IF(ДАННЫЕ!$AM549,"1"&amp;ДАННЫЕ!$AM549,"00")&amp;"n"&amp;IF(ДАННЫЕ!$AN549,"1"&amp;ДАННЫЕ!$AN549,"00")&amp;"E"&amp;ДАННЫЕ!BI549&amp;"L"&amp;ДАННЫЕ!AO549&amp;"h"&amp;IF(ДАННЫЕ!$AU549&gt;0,1,0)&amp;"v"&amp;IF(ДАННЫЕ!$AW549&gt;0,1,0)&amp;"a"&amp;IF(ДАННЫЕ!$AS549,"1"&amp;ДАННЫЕ!$AS549,"00")&amp;"s"&amp;IF(ДАННЫЕ!$AT549,"1"&amp;ДАННЫЕ!$AT549,"00")&amp;"u"&amp;IF(ДАННЫЕ!$CJ549&gt;0,1,0)&amp;"y"&amp;B549&amp;"d"&amp;H549&amp;"e"&amp;F549&amp;G549</f>
        <v>x0w00t00f00b00g00c00i00r00m00hS00hZ00p00k00z00j00n00ELh0v0a00s00u0y0de</v>
      </c>
      <c r="L549" s="28" t="str">
        <f ca="1">ДАННЫЕ!$I549&amp;"VN"&amp;IF(ДАННЫЕ!AW549&gt;0,11,10)&amp;"CD"&amp;IF(ДАННЫЕ!BF549&gt;500,16,IF(ДАННЫЕ!BF549&gt;350,15,IF(ДАННЫЕ!BF549&gt;=200,14,IF(ДАННЫЕ!BF549&gt;=100,13,IF(ДАННЫЕ!BF549&gt;=50,12,IF(ДАННЫЕ!BF549&gt;0,11,10))))))&amp;"AR"&amp;IF(ДАННЫЕ!BX549&gt;0,1,0)&amp;"GD"&amp;B549&amp;"VV"&amp;IF(E549&gt;=5,IF(E549&lt;18,1,0),0)</f>
        <v>VN10CD10AR0GD0VV0</v>
      </c>
      <c r="M549" s="28" t="str">
        <f>ДАННЫЕ!$I549&amp;"b"&amp;ДАННЫЕ!$BI549&amp;"r"&amp;ДАННЫЕ!$BJ549&amp;"CD"&amp;IF(ДАННЫЕ!BF549&gt;0,IF(ДАННЫЕ!BF549&lt;200,1,IF(ДАННЫЕ!BF549&lt;350,2,3)),0)&amp;"h"&amp;IF(ДАННЫЕ!$BK549+ДАННЫЕ!$BL549+ДАННЫЕ!$BM549&gt;0,1,0)&amp;"x"&amp;ДАННЫЕ!$BK549&amp;"y"&amp;ДАННЫЕ!$BL549&amp;"z"&amp;ДАННЫЕ!$BM549&amp;"c"&amp;IF(ДАННЫЕ!$BK549+ДАННЫЕ!$BL549+ДАННЫЕ!$BM549=3,1,0)&amp;"a"&amp;IF(ДАННЫЕ!$BQ549+ДАННЫЕ!$BR549&gt;0,1,0)&amp;"d"&amp;ДАННЫЕ!$BQ549&amp;"v"&amp;ДАННЫЕ!$BR549&amp;"p"&amp;ДАННЫЕ!$BS549&amp;"n"&amp;ДАННЫЕ!$BU549&amp;"t"&amp;ДАННЫЕ!$BV549&amp;"o"&amp;ДАННЫЕ!$BT549&amp;"l"&amp;IF(ДАННЫЕ!$BN549&gt;0,1,0)&amp;ДАННЫЕ!$BN549&amp;"g"&amp;ДАННЫЕ!$BO549&amp;"s"&amp;ДАННЫЕ!$BP549&amp;"DZ"&amp;IF(ДАННЫЕ!B549-ДАННЫЕ!G549 &lt; 60,IF(ДАННЫЕ!B549-ДАННЫЕ!G549 &gt;= 0,1,0),0)&amp;"u"&amp;IF(ДАННЫЕ!$CJ549&gt;0,1,0)</f>
        <v>brCD0h0xyzc0a0dvpntol0gsDZ1u0</v>
      </c>
      <c r="N549" s="28" t="str">
        <f ca="1">ДАННЫЕ!$F549&amp;ДАННЫЕ!$I549&amp;"g"&amp;B549&amp;"cf"&amp;D549&amp;"a"&amp;IF(ДАННЫЕ!$BX549&gt;0,1,0)&amp;IF(ДАННЫЕ!$BF549&gt;500,1,IF(ДАННЫЕ!$BF549&gt;350,2,IF(ДАННЫЕ!$BF549&gt;=200,3,IF(ДАННЫЕ!$BF549&gt;=100,4,IF(ДАННЫЕ!$BF549&gt;=50,5,IF(ДАННЫЕ!$BF549&lt;50,6,0))))))&amp;"AR"&amp;IF(DATEDIF(ДАННЫЕ!$BX549,ДАННЫЕ!$F$1,"y")&gt;1,1,0)&amp;"VG"&amp;IF(ДАННЫЕ!$BH549="0",1,0)&amp;"o"&amp;IF(T549+ДАННЫЕ!$AF549+ДАННЫЕ!$AG549+ДАННЫЕ!$AH549+ДАННЫЕ!$AI549+ДАННЫЕ!$AJ549+ДАННЫЕ!$AP549+ДАННЫЕ!$AQ549+ДАННЫЕ!$AR549+ДАННЫЕ!$AU549+ДАННЫЕ!$AW549+ДАННЫЕ!$AS549+ДАННЫЕ!$AT549&gt;0,1,0)&amp;"x"&amp;ДАННЫЕ!$AG549&amp;"p"&amp;IF(ДАННЫЕ!$BY549&gt;0,1,0)&amp;"v"&amp;IF(ДАННЫЕ!$BZ549&gt;0,1,0)&amp;"n"&amp;ДАННЫЕ!$CA549&amp;"t"&amp;ДАННЫЕ!$AY549&amp;"k"&amp;ДАННЫЕ!$CB549&amp;"q"&amp;ДАННЫЕ!$CC549&amp;"w"&amp;ДАННЫЕ!$CD549&amp;"e"&amp;ДАННЫЕ!$CE549&amp;"m"&amp;ДАННЫЕ!$CF549&amp;"c"&amp;ДАННЫЕ!$CG549&amp;"z"&amp;ДАННЫЕ!$CH549&amp;"d"&amp;IF(H549=4,1,0)&amp;"s"&amp;IF(ДАННЫЕ!$J549=1,0,1)&amp;"u"&amp;IF(ДАННЫЕ!$CJ549&gt;0,1,0)</f>
        <v>g0cf0a06AR1VG0o0xp0v0ntkqwemczd0s1u0</v>
      </c>
      <c r="O549" s="28" t="str">
        <f>ДАННЫЕ!$I549&amp;"g"&amp;B549&amp;A549&amp;"f"&amp;P549&amp;"c"&amp;IF(ДАННЫЕ!$U549&gt;0,1,0)&amp;"s"&amp;IF(ДАННЫЕ!$Q549&gt;0,IF(YEAR(ДАННЫЕ!$F$1)=YEAR(ДАННЫЕ!$Q549),IF(MONTH(ДАННЫЕ!$F$1)=MONTH(ДАННЫЕ!$Q549),111,11),1),0)&amp;"i"&amp;IF(ДАННЫЕ!$R549+ДАННЫЕ!$S549+ДАННЫЕ!$T549=0,0,1)&amp;"h"&amp;IF(ДАННЫЕ!$P549&gt;0,1,0)&amp;"p"&amp;IF(ДАННЫЕ!$CI549&gt;0,IF(YEAR(ДАННЫЕ!$F$1)=YEAR(ДАННЫЕ!$CI549),IF(MONTH(ДАННЫЕ!$F$1)=MONTH(ДАННЫЕ!$CI549),111,11),1),0)&amp;"d"&amp;IF(ДАННЫЕ!$CJ549&gt;0,IF(YEAR(ДАННЫЕ!$F$1)=YEAR(ДАННЫЕ!$CJ549),IF(MONTH(ДАННЫЕ!$F$1)=MONTH(ДАННЫЕ!$CJ549),111,11),1),0)&amp;"o"&amp;IF(ДАННЫЕ!$CK549&gt;0,IF(MONTH(ДАННЫЕ!$F$1)=MONTH(ДАННЫЕ!$CK549),111,11),0)&amp;"v"&amp;IF(ДАННЫЕ!$BE549&gt;0,IF(MONTH(ДАННЫЕ!$F$1)=MONTH(ДАННЫЕ!$BE549),111,11),0)</f>
        <v>g00f0c0s0i0h0p0d0o0v0</v>
      </c>
      <c r="P549" s="15">
        <f t="shared" si="26"/>
        <v>0</v>
      </c>
      <c r="Q549" s="15">
        <f>IF(ДАННЫЕ!$F$1&gt;ДАННЫЕ!$N549,IF(YEAR(ДАННЫЕ!$F$1)=YEAR(ДАННЫЕ!M549),1,0),0)</f>
        <v>0</v>
      </c>
      <c r="R549" s="15">
        <f>IF(ДАННЫЕ!$F$1&gt;ДАННЫЕ!$N549,IF(YEAR(ДАННЫЕ!$F$1)=YEAR(ДАННЫЕ!N549),1,0),0)</f>
        <v>0</v>
      </c>
      <c r="S549" s="15">
        <f>IF(ДАННЫЕ!$AA549="2А",1,IF(ДАННЫЕ!$AA549="2Б",2,IF(ДАННЫЕ!$AA549="2В",3,IF(ДАННЫЕ!$AA549=3,4,IF(ДАННЫЕ!$AA549="4А",5,IF(ДАННЫЕ!$AA549="4Б",6,IF(ДАННЫЕ!$AA549="4В",7,IF(ДАННЫЕ!$AA549=5,8,0))))))))</f>
        <v>0</v>
      </c>
      <c r="T549" s="15">
        <f>IF(OR(ДАННЫЕ!$AC549=2,ДАННЫЕ!$AD549=2,ДАННЫЕ!$AE549=2),2,IF(OR(ДАННЫЕ!$AC549=1,ДАННЫЕ!$AD549=1,ДАННЫЕ!$AE549=1),1,0))</f>
        <v>0</v>
      </c>
    </row>
    <row r="550" spans="1:20" ht="15" customHeight="1" x14ac:dyDescent="0.2">
      <c r="A550" s="78">
        <f>IF(B550&gt;0,IF(MONTH(ДАННЫЕ!$F$1)=MONTH(ДАННЫЕ!$B550),1,0),0)</f>
        <v>0</v>
      </c>
      <c r="B550" s="14">
        <f>IF(ДАННЫЕ!$B550&gt;0,IF(YEAR(ДАННЫЕ!$F$1)=YEAR(ДАННЫЕ!$B550),1,0),0)</f>
        <v>0</v>
      </c>
      <c r="C550" s="14">
        <f>IF(ДАННЫЕ!$CM550&gt;0,IF(YEAR(ДАННЫЕ!$F$1)=YEAR(ДАННЫЕ!$CM550),1,0),0)</f>
        <v>0</v>
      </c>
      <c r="D550" s="14">
        <f>IF(ДАННЫЕ!$CJ550&gt;0,IF(ДАННЫЕ!$CL550&gt;ДАННЫЕ!$F$1,1,IF(ДАННЫЕ!$CL550&gt;0,0,1)),0)</f>
        <v>0</v>
      </c>
      <c r="E550" s="43" t="str">
        <f ca="1">IF(ДАННЫЕ!$F$1&gt;0,IF(ДАННЫЕ!$G550&gt;0,DATEDIF(ДАННЫЕ!$G550,ДАННЫЕ!$F$1,"y"),""),IF(ДАННЫЕ!$G550&gt;0,DATEDIF(ДАННЫЕ!$G550,TODAY(),"y"),""))</f>
        <v/>
      </c>
      <c r="F550" s="43" t="str">
        <f xml:space="preserve"> IF(ДАННЫЕ!$F550="М",IF(E550&gt;=18,IF(E550&lt;60,1,""),""),"")&amp;IF(ДАННЫЕ!$F550="Ж",IF(E550&gt;=18,IF(E550&lt;55,1,""),""),"")</f>
        <v/>
      </c>
      <c r="G550" s="43" t="str">
        <f xml:space="preserve"> IF(ДАННЫЕ!$F550="М",IF(E550&gt;=60,2,""),"")&amp;IF(ДАННЫЕ!$F550="Ж",IF(E550&gt;=55,2,""),"")</f>
        <v/>
      </c>
      <c r="H550" s="43" t="str">
        <f t="shared" ca="1" si="24"/>
        <v/>
      </c>
      <c r="I550" s="43" t="str">
        <f t="shared" ca="1" si="25"/>
        <v>03</v>
      </c>
      <c r="J550" s="28" t="str">
        <f ca="1">ДАННЫЕ!$F550&amp;H550&amp;I550&amp;ДАННЫЕ!$I550&amp;"m"&amp;IF(ДАННЫЕ!$I550&gt;0,IF(ДАННЫЕ!$J550&gt;0,0,1),"")&amp;"f"&amp;IF(ДАННЫЕ!$R550&gt;0,IF(YEAR(ДАННЫЕ!$F$1)=YEAR(ДАННЫЕ!$R550),1,0),0)&amp;"z"&amp;ДАННЫЕ!$R550&amp;"p"&amp;ДАННЫЕ!$S550&amp;"i"&amp;ДАННЫЕ!$T550&amp;"h"&amp;ДАННЫЕ!$K550&amp;"be"&amp;ДАННЫЕ!$BI550&amp;"CD"&amp;IF(ДАННЫЕ!BF550&gt;500,4,IF(ДАННЫЕ!BF550&gt;350,3,IF(ДАННЫЕ!BF550&gt;200,2,IF(ДАННЫЕ!BF550&gt;0,1,0))))&amp;"g"&amp;B550&amp;"d"&amp;H550&amp;"l"&amp;ДАННЫЕ!AT550&amp;"a"&amp;ДАННЫЕ!$V550&amp;"v"&amp;R550&amp;"k"&amp;ДАННЫЕ!$U550&amp;"s"&amp;ДАННЫЕ!$Y550&amp;"t"&amp;ДАННЫЕ!$X550&amp;"b"&amp;IF(ДАННЫЕ!$Q550&gt;1,1,0)&amp;"PP"&amp;ДАННЫЕ!Z550&amp;"c"&amp;S550&amp;"x"&amp;IF(ДАННЫЕ!$BY550&gt;0,IF(YEAR(ДАННЫЕ!$F$1)=YEAR(ДАННЫЕ!$BY550),1,0),0)&amp;"n"&amp;IF(ДАННЫЕ!$BZ550&gt;0,IF(YEAR(ДАННЫЕ!$F$1)=YEAR(ДАННЫЕ!$BZ550),1,0),0)&amp;"u"&amp;D550&amp;"z"&amp;IF(ДАННЫЕ!$CL550&gt;0,IF(YEAR(ДАННЫЕ!$F$1)&gt;YEAR(ДАННЫЕ!$CL550),11,12),0)</f>
        <v>03mf0zpihbeCD0g0dlav0kstb0PPc0x0n0u0z0</v>
      </c>
      <c r="K550" s="28" t="str">
        <f ca="1">ДАННЫЕ!$I550&amp;"x"&amp;B550&amp;"w"&amp;IF(T550+ДАННЫЕ!AD550+ДАННЫЕ!AE550+ДАННЫЕ!AF550+ДАННЫЕ!AG550+ДАННЫЕ!AH550+ДАННЫЕ!$AL550+ДАННЫЕ!AI550+ДАННЫЕ!AJ550+ДАННЫЕ!AK550+ДАННЫЕ!AP550+ДАННЫЕ!AQ550+ДАННЫЕ!AR550+ДАННЫЕ!$AM550+ДАННЫЕ!$AN550+ДАННЫЕ!AS550+ДАННЫЕ!AT550&gt;0,1,0)&amp;IF(OR(T550=2,ДАННЫЕ!AD550=2,ДАННЫЕ!AE550=2,ДАННЫЕ!AF550=2,ДАННЫЕ!AG550=2,ДАННЫЕ!AH550=2,ДАННЫЕ!$AL550=2,ДАННЫЕ!AI550=2,ДАННЫЕ!AJ550=2,ДАННЫЕ!AK550=2,ДАННЫЕ!AP550=2,ДАННЫЕ!AQ550=2,ДАННЫЕ!AR550=2,ДАННЫЕ!$AM550=2,ДАННЫЕ!$AN550=2,ДАННЫЕ!AS550=2,ДАННЫЕ!AT550=2),2,0)&amp;"t"&amp;IF(T550&gt;0,"1"&amp;T550,"00")&amp;"f"&amp;IF(ДАННЫЕ!$AC550,"1"&amp;ДАННЫЕ!$AC550,"00")&amp;"b"&amp;IF(ДАННЫЕ!$AD550,"1"&amp;ДАННЫЕ!$AD550,"00")&amp;"g"&amp;IF(ДАННЫЕ!$AF550,"1"&amp;ДАННЫЕ!$AF550,"00")&amp;"c"&amp;IF(ДАННЫЕ!$AG550,"1"&amp;ДАННЫЕ!$AG550,"00")&amp;"i"&amp;IF(ДАННЫЕ!$AH550,"1"&amp;ДАННЫЕ!$AH550,"00")&amp;"r"&amp;IF(ДАННЫЕ!$AL550,"1"&amp;ДАННЫЕ!$AL550,"00")&amp;"m"&amp;IF(ДАННЫЕ!$AI550,"1"&amp;ДАННЫЕ!$AI550,"00")&amp;"hS"&amp;IF(ДАННЫЕ!$AJ550,"1"&amp;ДАННЫЕ!$AJ550,"00")&amp;"hZ"&amp;IF(ДАННЫЕ!$AK550,"1"&amp;ДАННЫЕ!$AK550,"00")&amp;"p"&amp;IF(ДАННЫЕ!$AP550,"1"&amp;ДАННЫЕ!$AP550,"00")&amp;"k"&amp;IF(ДАННЫЕ!$AQ550,"1"&amp;ДАННЫЕ!$AQ550,"00")&amp;"z"&amp;IF(ДАННЫЕ!$AR550,"1"&amp;ДАННЫЕ!$AR550,"00")&amp;"j"&amp;IF(ДАННЫЕ!$AM550,"1"&amp;ДАННЫЕ!$AM550,"00")&amp;"n"&amp;IF(ДАННЫЕ!$AN550,"1"&amp;ДАННЫЕ!$AN550,"00")&amp;"E"&amp;ДАННЫЕ!BI550&amp;"L"&amp;ДАННЫЕ!AO550&amp;"h"&amp;IF(ДАННЫЕ!$AU550&gt;0,1,0)&amp;"v"&amp;IF(ДАННЫЕ!$AW550&gt;0,1,0)&amp;"a"&amp;IF(ДАННЫЕ!$AS550,"1"&amp;ДАННЫЕ!$AS550,"00")&amp;"s"&amp;IF(ДАННЫЕ!$AT550,"1"&amp;ДАННЫЕ!$AT550,"00")&amp;"u"&amp;IF(ДАННЫЕ!$CJ550&gt;0,1,0)&amp;"y"&amp;B550&amp;"d"&amp;H550&amp;"e"&amp;F550&amp;G550</f>
        <v>x0w00t00f00b00g00c00i00r00m00hS00hZ00p00k00z00j00n00ELh0v0a00s00u0y0de</v>
      </c>
      <c r="L550" s="28" t="str">
        <f ca="1">ДАННЫЕ!$I550&amp;"VN"&amp;IF(ДАННЫЕ!AW550&gt;0,11,10)&amp;"CD"&amp;IF(ДАННЫЕ!BF550&gt;500,16,IF(ДАННЫЕ!BF550&gt;350,15,IF(ДАННЫЕ!BF550&gt;=200,14,IF(ДАННЫЕ!BF550&gt;=100,13,IF(ДАННЫЕ!BF550&gt;=50,12,IF(ДАННЫЕ!BF550&gt;0,11,10))))))&amp;"AR"&amp;IF(ДАННЫЕ!BX550&gt;0,1,0)&amp;"GD"&amp;B550&amp;"VV"&amp;IF(E550&gt;=5,IF(E550&lt;18,1,0),0)</f>
        <v>VN10CD10AR0GD0VV0</v>
      </c>
      <c r="M550" s="28" t="str">
        <f>ДАННЫЕ!$I550&amp;"b"&amp;ДАННЫЕ!$BI550&amp;"r"&amp;ДАННЫЕ!$BJ550&amp;"CD"&amp;IF(ДАННЫЕ!BF550&gt;0,IF(ДАННЫЕ!BF550&lt;200,1,IF(ДАННЫЕ!BF550&lt;350,2,3)),0)&amp;"h"&amp;IF(ДАННЫЕ!$BK550+ДАННЫЕ!$BL550+ДАННЫЕ!$BM550&gt;0,1,0)&amp;"x"&amp;ДАННЫЕ!$BK550&amp;"y"&amp;ДАННЫЕ!$BL550&amp;"z"&amp;ДАННЫЕ!$BM550&amp;"c"&amp;IF(ДАННЫЕ!$BK550+ДАННЫЕ!$BL550+ДАННЫЕ!$BM550=3,1,0)&amp;"a"&amp;IF(ДАННЫЕ!$BQ550+ДАННЫЕ!$BR550&gt;0,1,0)&amp;"d"&amp;ДАННЫЕ!$BQ550&amp;"v"&amp;ДАННЫЕ!$BR550&amp;"p"&amp;ДАННЫЕ!$BS550&amp;"n"&amp;ДАННЫЕ!$BU550&amp;"t"&amp;ДАННЫЕ!$BV550&amp;"o"&amp;ДАННЫЕ!$BT550&amp;"l"&amp;IF(ДАННЫЕ!$BN550&gt;0,1,0)&amp;ДАННЫЕ!$BN550&amp;"g"&amp;ДАННЫЕ!$BO550&amp;"s"&amp;ДАННЫЕ!$BP550&amp;"DZ"&amp;IF(ДАННЫЕ!B550-ДАННЫЕ!G550 &lt; 60,IF(ДАННЫЕ!B550-ДАННЫЕ!G550 &gt;= 0,1,0),0)&amp;"u"&amp;IF(ДАННЫЕ!$CJ550&gt;0,1,0)</f>
        <v>brCD0h0xyzc0a0dvpntol0gsDZ1u0</v>
      </c>
      <c r="N550" s="28" t="str">
        <f ca="1">ДАННЫЕ!$F550&amp;ДАННЫЕ!$I550&amp;"g"&amp;B550&amp;"cf"&amp;D550&amp;"a"&amp;IF(ДАННЫЕ!$BX550&gt;0,1,0)&amp;IF(ДАННЫЕ!$BF550&gt;500,1,IF(ДАННЫЕ!$BF550&gt;350,2,IF(ДАННЫЕ!$BF550&gt;=200,3,IF(ДАННЫЕ!$BF550&gt;=100,4,IF(ДАННЫЕ!$BF550&gt;=50,5,IF(ДАННЫЕ!$BF550&lt;50,6,0))))))&amp;"AR"&amp;IF(DATEDIF(ДАННЫЕ!$BX550,ДАННЫЕ!$F$1,"y")&gt;1,1,0)&amp;"VG"&amp;IF(ДАННЫЕ!$BH550="0",1,0)&amp;"o"&amp;IF(T550+ДАННЫЕ!$AF550+ДАННЫЕ!$AG550+ДАННЫЕ!$AH550+ДАННЫЕ!$AI550+ДАННЫЕ!$AJ550+ДАННЫЕ!$AP550+ДАННЫЕ!$AQ550+ДАННЫЕ!$AR550+ДАННЫЕ!$AU550+ДАННЫЕ!$AW550+ДАННЫЕ!$AS550+ДАННЫЕ!$AT550&gt;0,1,0)&amp;"x"&amp;ДАННЫЕ!$AG550&amp;"p"&amp;IF(ДАННЫЕ!$BY550&gt;0,1,0)&amp;"v"&amp;IF(ДАННЫЕ!$BZ550&gt;0,1,0)&amp;"n"&amp;ДАННЫЕ!$CA550&amp;"t"&amp;ДАННЫЕ!$AY550&amp;"k"&amp;ДАННЫЕ!$CB550&amp;"q"&amp;ДАННЫЕ!$CC550&amp;"w"&amp;ДАННЫЕ!$CD550&amp;"e"&amp;ДАННЫЕ!$CE550&amp;"m"&amp;ДАННЫЕ!$CF550&amp;"c"&amp;ДАННЫЕ!$CG550&amp;"z"&amp;ДАННЫЕ!$CH550&amp;"d"&amp;IF(H550=4,1,0)&amp;"s"&amp;IF(ДАННЫЕ!$J550=1,0,1)&amp;"u"&amp;IF(ДАННЫЕ!$CJ550&gt;0,1,0)</f>
        <v>g0cf0a06AR1VG0o0xp0v0ntkqwemczd0s1u0</v>
      </c>
      <c r="O550" s="28" t="str">
        <f>ДАННЫЕ!$I550&amp;"g"&amp;B550&amp;A550&amp;"f"&amp;P550&amp;"c"&amp;IF(ДАННЫЕ!$U550&gt;0,1,0)&amp;"s"&amp;IF(ДАННЫЕ!$Q550&gt;0,IF(YEAR(ДАННЫЕ!$F$1)=YEAR(ДАННЫЕ!$Q550),IF(MONTH(ДАННЫЕ!$F$1)=MONTH(ДАННЫЕ!$Q550),111,11),1),0)&amp;"i"&amp;IF(ДАННЫЕ!$R550+ДАННЫЕ!$S550+ДАННЫЕ!$T550=0,0,1)&amp;"h"&amp;IF(ДАННЫЕ!$P550&gt;0,1,0)&amp;"p"&amp;IF(ДАННЫЕ!$CI550&gt;0,IF(YEAR(ДАННЫЕ!$F$1)=YEAR(ДАННЫЕ!$CI550),IF(MONTH(ДАННЫЕ!$F$1)=MONTH(ДАННЫЕ!$CI550),111,11),1),0)&amp;"d"&amp;IF(ДАННЫЕ!$CJ550&gt;0,IF(YEAR(ДАННЫЕ!$F$1)=YEAR(ДАННЫЕ!$CJ550),IF(MONTH(ДАННЫЕ!$F$1)=MONTH(ДАННЫЕ!$CJ550),111,11),1),0)&amp;"o"&amp;IF(ДАННЫЕ!$CK550&gt;0,IF(MONTH(ДАННЫЕ!$F$1)=MONTH(ДАННЫЕ!$CK550),111,11),0)&amp;"v"&amp;IF(ДАННЫЕ!$BE550&gt;0,IF(MONTH(ДАННЫЕ!$F$1)=MONTH(ДАННЫЕ!$BE550),111,11),0)</f>
        <v>g00f0c0s0i0h0p0d0o0v0</v>
      </c>
      <c r="P550" s="15">
        <f t="shared" si="26"/>
        <v>0</v>
      </c>
      <c r="Q550" s="15">
        <f>IF(ДАННЫЕ!$F$1&gt;ДАННЫЕ!$N550,IF(YEAR(ДАННЫЕ!$F$1)=YEAR(ДАННЫЕ!M550),1,0),0)</f>
        <v>0</v>
      </c>
      <c r="R550" s="15">
        <f>IF(ДАННЫЕ!$F$1&gt;ДАННЫЕ!$N550,IF(YEAR(ДАННЫЕ!$F$1)=YEAR(ДАННЫЕ!N550),1,0),0)</f>
        <v>0</v>
      </c>
      <c r="S550" s="15">
        <f>IF(ДАННЫЕ!$AA550="2А",1,IF(ДАННЫЕ!$AA550="2Б",2,IF(ДАННЫЕ!$AA550="2В",3,IF(ДАННЫЕ!$AA550=3,4,IF(ДАННЫЕ!$AA550="4А",5,IF(ДАННЫЕ!$AA550="4Б",6,IF(ДАННЫЕ!$AA550="4В",7,IF(ДАННЫЕ!$AA550=5,8,0))))))))</f>
        <v>0</v>
      </c>
      <c r="T550" s="15">
        <f>IF(OR(ДАННЫЕ!$AC550=2,ДАННЫЕ!$AD550=2,ДАННЫЕ!$AE550=2),2,IF(OR(ДАННЫЕ!$AC550=1,ДАННЫЕ!$AD550=1,ДАННЫЕ!$AE550=1),1,0))</f>
        <v>0</v>
      </c>
    </row>
    <row r="551" spans="1:20" ht="15" customHeight="1" x14ac:dyDescent="0.2">
      <c r="A551" s="78">
        <f>IF(B551&gt;0,IF(MONTH(ДАННЫЕ!$F$1)=MONTH(ДАННЫЕ!$B551),1,0),0)</f>
        <v>0</v>
      </c>
      <c r="B551" s="14">
        <f>IF(ДАННЫЕ!$B551&gt;0,IF(YEAR(ДАННЫЕ!$F$1)=YEAR(ДАННЫЕ!$B551),1,0),0)</f>
        <v>0</v>
      </c>
      <c r="C551" s="14">
        <f>IF(ДАННЫЕ!$CM551&gt;0,IF(YEAR(ДАННЫЕ!$F$1)=YEAR(ДАННЫЕ!$CM551),1,0),0)</f>
        <v>0</v>
      </c>
      <c r="D551" s="14">
        <f>IF(ДАННЫЕ!$CJ551&gt;0,IF(ДАННЫЕ!$CL551&gt;ДАННЫЕ!$F$1,1,IF(ДАННЫЕ!$CL551&gt;0,0,1)),0)</f>
        <v>0</v>
      </c>
      <c r="E551" s="43" t="str">
        <f ca="1">IF(ДАННЫЕ!$F$1&gt;0,IF(ДАННЫЕ!$G551&gt;0,DATEDIF(ДАННЫЕ!$G551,ДАННЫЕ!$F$1,"y"),""),IF(ДАННЫЕ!$G551&gt;0,DATEDIF(ДАННЫЕ!$G551,TODAY(),"y"),""))</f>
        <v/>
      </c>
      <c r="F551" s="43" t="str">
        <f xml:space="preserve"> IF(ДАННЫЕ!$F551="М",IF(E551&gt;=18,IF(E551&lt;60,1,""),""),"")&amp;IF(ДАННЫЕ!$F551="Ж",IF(E551&gt;=18,IF(E551&lt;55,1,""),""),"")</f>
        <v/>
      </c>
      <c r="G551" s="43" t="str">
        <f xml:space="preserve"> IF(ДАННЫЕ!$F551="М",IF(E551&gt;=60,2,""),"")&amp;IF(ДАННЫЕ!$F551="Ж",IF(E551&gt;=55,2,""),"")</f>
        <v/>
      </c>
      <c r="H551" s="43" t="str">
        <f t="shared" ca="1" si="24"/>
        <v/>
      </c>
      <c r="I551" s="43" t="str">
        <f t="shared" ca="1" si="25"/>
        <v>03</v>
      </c>
      <c r="J551" s="28" t="str">
        <f ca="1">ДАННЫЕ!$F551&amp;H551&amp;I551&amp;ДАННЫЕ!$I551&amp;"m"&amp;IF(ДАННЫЕ!$I551&gt;0,IF(ДАННЫЕ!$J551&gt;0,0,1),"")&amp;"f"&amp;IF(ДАННЫЕ!$R551&gt;0,IF(YEAR(ДАННЫЕ!$F$1)=YEAR(ДАННЫЕ!$R551),1,0),0)&amp;"z"&amp;ДАННЫЕ!$R551&amp;"p"&amp;ДАННЫЕ!$S551&amp;"i"&amp;ДАННЫЕ!$T551&amp;"h"&amp;ДАННЫЕ!$K551&amp;"be"&amp;ДАННЫЕ!$BI551&amp;"CD"&amp;IF(ДАННЫЕ!BF551&gt;500,4,IF(ДАННЫЕ!BF551&gt;350,3,IF(ДАННЫЕ!BF551&gt;200,2,IF(ДАННЫЕ!BF551&gt;0,1,0))))&amp;"g"&amp;B551&amp;"d"&amp;H551&amp;"l"&amp;ДАННЫЕ!AT551&amp;"a"&amp;ДАННЫЕ!$V551&amp;"v"&amp;R551&amp;"k"&amp;ДАННЫЕ!$U551&amp;"s"&amp;ДАННЫЕ!$Y551&amp;"t"&amp;ДАННЫЕ!$X551&amp;"b"&amp;IF(ДАННЫЕ!$Q551&gt;1,1,0)&amp;"PP"&amp;ДАННЫЕ!Z551&amp;"c"&amp;S551&amp;"x"&amp;IF(ДАННЫЕ!$BY551&gt;0,IF(YEAR(ДАННЫЕ!$F$1)=YEAR(ДАННЫЕ!$BY551),1,0),0)&amp;"n"&amp;IF(ДАННЫЕ!$BZ551&gt;0,IF(YEAR(ДАННЫЕ!$F$1)=YEAR(ДАННЫЕ!$BZ551),1,0),0)&amp;"u"&amp;D551&amp;"z"&amp;IF(ДАННЫЕ!$CL551&gt;0,IF(YEAR(ДАННЫЕ!$F$1)&gt;YEAR(ДАННЫЕ!$CL551),11,12),0)</f>
        <v>03mf0zpihbeCD0g0dlav0kstb0PPc0x0n0u0z0</v>
      </c>
      <c r="K551" s="28" t="str">
        <f ca="1">ДАННЫЕ!$I551&amp;"x"&amp;B551&amp;"w"&amp;IF(T551+ДАННЫЕ!AD551+ДАННЫЕ!AE551+ДАННЫЕ!AF551+ДАННЫЕ!AG551+ДАННЫЕ!AH551+ДАННЫЕ!$AL551+ДАННЫЕ!AI551+ДАННЫЕ!AJ551+ДАННЫЕ!AK551+ДАННЫЕ!AP551+ДАННЫЕ!AQ551+ДАННЫЕ!AR551+ДАННЫЕ!$AM551+ДАННЫЕ!$AN551+ДАННЫЕ!AS551+ДАННЫЕ!AT551&gt;0,1,0)&amp;IF(OR(T551=2,ДАННЫЕ!AD551=2,ДАННЫЕ!AE551=2,ДАННЫЕ!AF551=2,ДАННЫЕ!AG551=2,ДАННЫЕ!AH551=2,ДАННЫЕ!$AL551=2,ДАННЫЕ!AI551=2,ДАННЫЕ!AJ551=2,ДАННЫЕ!AK551=2,ДАННЫЕ!AP551=2,ДАННЫЕ!AQ551=2,ДАННЫЕ!AR551=2,ДАННЫЕ!$AM551=2,ДАННЫЕ!$AN551=2,ДАННЫЕ!AS551=2,ДАННЫЕ!AT551=2),2,0)&amp;"t"&amp;IF(T551&gt;0,"1"&amp;T551,"00")&amp;"f"&amp;IF(ДАННЫЕ!$AC551,"1"&amp;ДАННЫЕ!$AC551,"00")&amp;"b"&amp;IF(ДАННЫЕ!$AD551,"1"&amp;ДАННЫЕ!$AD551,"00")&amp;"g"&amp;IF(ДАННЫЕ!$AF551,"1"&amp;ДАННЫЕ!$AF551,"00")&amp;"c"&amp;IF(ДАННЫЕ!$AG551,"1"&amp;ДАННЫЕ!$AG551,"00")&amp;"i"&amp;IF(ДАННЫЕ!$AH551,"1"&amp;ДАННЫЕ!$AH551,"00")&amp;"r"&amp;IF(ДАННЫЕ!$AL551,"1"&amp;ДАННЫЕ!$AL551,"00")&amp;"m"&amp;IF(ДАННЫЕ!$AI551,"1"&amp;ДАННЫЕ!$AI551,"00")&amp;"hS"&amp;IF(ДАННЫЕ!$AJ551,"1"&amp;ДАННЫЕ!$AJ551,"00")&amp;"hZ"&amp;IF(ДАННЫЕ!$AK551,"1"&amp;ДАННЫЕ!$AK551,"00")&amp;"p"&amp;IF(ДАННЫЕ!$AP551,"1"&amp;ДАННЫЕ!$AP551,"00")&amp;"k"&amp;IF(ДАННЫЕ!$AQ551,"1"&amp;ДАННЫЕ!$AQ551,"00")&amp;"z"&amp;IF(ДАННЫЕ!$AR551,"1"&amp;ДАННЫЕ!$AR551,"00")&amp;"j"&amp;IF(ДАННЫЕ!$AM551,"1"&amp;ДАННЫЕ!$AM551,"00")&amp;"n"&amp;IF(ДАННЫЕ!$AN551,"1"&amp;ДАННЫЕ!$AN551,"00")&amp;"E"&amp;ДАННЫЕ!BI551&amp;"L"&amp;ДАННЫЕ!AO551&amp;"h"&amp;IF(ДАННЫЕ!$AU551&gt;0,1,0)&amp;"v"&amp;IF(ДАННЫЕ!$AW551&gt;0,1,0)&amp;"a"&amp;IF(ДАННЫЕ!$AS551,"1"&amp;ДАННЫЕ!$AS551,"00")&amp;"s"&amp;IF(ДАННЫЕ!$AT551,"1"&amp;ДАННЫЕ!$AT551,"00")&amp;"u"&amp;IF(ДАННЫЕ!$CJ551&gt;0,1,0)&amp;"y"&amp;B551&amp;"d"&amp;H551&amp;"e"&amp;F551&amp;G551</f>
        <v>x0w00t00f00b00g00c00i00r00m00hS00hZ00p00k00z00j00n00ELh0v0a00s00u0y0de</v>
      </c>
      <c r="L551" s="28" t="str">
        <f ca="1">ДАННЫЕ!$I551&amp;"VN"&amp;IF(ДАННЫЕ!AW551&gt;0,11,10)&amp;"CD"&amp;IF(ДАННЫЕ!BF551&gt;500,16,IF(ДАННЫЕ!BF551&gt;350,15,IF(ДАННЫЕ!BF551&gt;=200,14,IF(ДАННЫЕ!BF551&gt;=100,13,IF(ДАННЫЕ!BF551&gt;=50,12,IF(ДАННЫЕ!BF551&gt;0,11,10))))))&amp;"AR"&amp;IF(ДАННЫЕ!BX551&gt;0,1,0)&amp;"GD"&amp;B551&amp;"VV"&amp;IF(E551&gt;=5,IF(E551&lt;18,1,0),0)</f>
        <v>VN10CD10AR0GD0VV0</v>
      </c>
      <c r="M551" s="28" t="str">
        <f>ДАННЫЕ!$I551&amp;"b"&amp;ДАННЫЕ!$BI551&amp;"r"&amp;ДАННЫЕ!$BJ551&amp;"CD"&amp;IF(ДАННЫЕ!BF551&gt;0,IF(ДАННЫЕ!BF551&lt;200,1,IF(ДАННЫЕ!BF551&lt;350,2,3)),0)&amp;"h"&amp;IF(ДАННЫЕ!$BK551+ДАННЫЕ!$BL551+ДАННЫЕ!$BM551&gt;0,1,0)&amp;"x"&amp;ДАННЫЕ!$BK551&amp;"y"&amp;ДАННЫЕ!$BL551&amp;"z"&amp;ДАННЫЕ!$BM551&amp;"c"&amp;IF(ДАННЫЕ!$BK551+ДАННЫЕ!$BL551+ДАННЫЕ!$BM551=3,1,0)&amp;"a"&amp;IF(ДАННЫЕ!$BQ551+ДАННЫЕ!$BR551&gt;0,1,0)&amp;"d"&amp;ДАННЫЕ!$BQ551&amp;"v"&amp;ДАННЫЕ!$BR551&amp;"p"&amp;ДАННЫЕ!$BS551&amp;"n"&amp;ДАННЫЕ!$BU551&amp;"t"&amp;ДАННЫЕ!$BV551&amp;"o"&amp;ДАННЫЕ!$BT551&amp;"l"&amp;IF(ДАННЫЕ!$BN551&gt;0,1,0)&amp;ДАННЫЕ!$BN551&amp;"g"&amp;ДАННЫЕ!$BO551&amp;"s"&amp;ДАННЫЕ!$BP551&amp;"DZ"&amp;IF(ДАННЫЕ!B551-ДАННЫЕ!G551 &lt; 60,IF(ДАННЫЕ!B551-ДАННЫЕ!G551 &gt;= 0,1,0),0)&amp;"u"&amp;IF(ДАННЫЕ!$CJ551&gt;0,1,0)</f>
        <v>brCD0h0xyzc0a0dvpntol0gsDZ1u0</v>
      </c>
      <c r="N551" s="28" t="str">
        <f ca="1">ДАННЫЕ!$F551&amp;ДАННЫЕ!$I551&amp;"g"&amp;B551&amp;"cf"&amp;D551&amp;"a"&amp;IF(ДАННЫЕ!$BX551&gt;0,1,0)&amp;IF(ДАННЫЕ!$BF551&gt;500,1,IF(ДАННЫЕ!$BF551&gt;350,2,IF(ДАННЫЕ!$BF551&gt;=200,3,IF(ДАННЫЕ!$BF551&gt;=100,4,IF(ДАННЫЕ!$BF551&gt;=50,5,IF(ДАННЫЕ!$BF551&lt;50,6,0))))))&amp;"AR"&amp;IF(DATEDIF(ДАННЫЕ!$BX551,ДАННЫЕ!$F$1,"y")&gt;1,1,0)&amp;"VG"&amp;IF(ДАННЫЕ!$BH551="0",1,0)&amp;"o"&amp;IF(T551+ДАННЫЕ!$AF551+ДАННЫЕ!$AG551+ДАННЫЕ!$AH551+ДАННЫЕ!$AI551+ДАННЫЕ!$AJ551+ДАННЫЕ!$AP551+ДАННЫЕ!$AQ551+ДАННЫЕ!$AR551+ДАННЫЕ!$AU551+ДАННЫЕ!$AW551+ДАННЫЕ!$AS551+ДАННЫЕ!$AT551&gt;0,1,0)&amp;"x"&amp;ДАННЫЕ!$AG551&amp;"p"&amp;IF(ДАННЫЕ!$BY551&gt;0,1,0)&amp;"v"&amp;IF(ДАННЫЕ!$BZ551&gt;0,1,0)&amp;"n"&amp;ДАННЫЕ!$CA551&amp;"t"&amp;ДАННЫЕ!$AY551&amp;"k"&amp;ДАННЫЕ!$CB551&amp;"q"&amp;ДАННЫЕ!$CC551&amp;"w"&amp;ДАННЫЕ!$CD551&amp;"e"&amp;ДАННЫЕ!$CE551&amp;"m"&amp;ДАННЫЕ!$CF551&amp;"c"&amp;ДАННЫЕ!$CG551&amp;"z"&amp;ДАННЫЕ!$CH551&amp;"d"&amp;IF(H551=4,1,0)&amp;"s"&amp;IF(ДАННЫЕ!$J551=1,0,1)&amp;"u"&amp;IF(ДАННЫЕ!$CJ551&gt;0,1,0)</f>
        <v>g0cf0a06AR1VG0o0xp0v0ntkqwemczd0s1u0</v>
      </c>
      <c r="O551" s="28" t="str">
        <f>ДАННЫЕ!$I551&amp;"g"&amp;B551&amp;A551&amp;"f"&amp;P551&amp;"c"&amp;IF(ДАННЫЕ!$U551&gt;0,1,0)&amp;"s"&amp;IF(ДАННЫЕ!$Q551&gt;0,IF(YEAR(ДАННЫЕ!$F$1)=YEAR(ДАННЫЕ!$Q551),IF(MONTH(ДАННЫЕ!$F$1)=MONTH(ДАННЫЕ!$Q551),111,11),1),0)&amp;"i"&amp;IF(ДАННЫЕ!$R551+ДАННЫЕ!$S551+ДАННЫЕ!$T551=0,0,1)&amp;"h"&amp;IF(ДАННЫЕ!$P551&gt;0,1,0)&amp;"p"&amp;IF(ДАННЫЕ!$CI551&gt;0,IF(YEAR(ДАННЫЕ!$F$1)=YEAR(ДАННЫЕ!$CI551),IF(MONTH(ДАННЫЕ!$F$1)=MONTH(ДАННЫЕ!$CI551),111,11),1),0)&amp;"d"&amp;IF(ДАННЫЕ!$CJ551&gt;0,IF(YEAR(ДАННЫЕ!$F$1)=YEAR(ДАННЫЕ!$CJ551),IF(MONTH(ДАННЫЕ!$F$1)=MONTH(ДАННЫЕ!$CJ551),111,11),1),0)&amp;"o"&amp;IF(ДАННЫЕ!$CK551&gt;0,IF(MONTH(ДАННЫЕ!$F$1)=MONTH(ДАННЫЕ!$CK551),111,11),0)&amp;"v"&amp;IF(ДАННЫЕ!$BE551&gt;0,IF(MONTH(ДАННЫЕ!$F$1)=MONTH(ДАННЫЕ!$BE551),111,11),0)</f>
        <v>g00f0c0s0i0h0p0d0o0v0</v>
      </c>
      <c r="P551" s="15">
        <f t="shared" si="26"/>
        <v>0</v>
      </c>
      <c r="Q551" s="15">
        <f>IF(ДАННЫЕ!$F$1&gt;ДАННЫЕ!$N551,IF(YEAR(ДАННЫЕ!$F$1)=YEAR(ДАННЫЕ!M551),1,0),0)</f>
        <v>0</v>
      </c>
      <c r="R551" s="15">
        <f>IF(ДАННЫЕ!$F$1&gt;ДАННЫЕ!$N551,IF(YEAR(ДАННЫЕ!$F$1)=YEAR(ДАННЫЕ!N551),1,0),0)</f>
        <v>0</v>
      </c>
      <c r="S551" s="15">
        <f>IF(ДАННЫЕ!$AA551="2А",1,IF(ДАННЫЕ!$AA551="2Б",2,IF(ДАННЫЕ!$AA551="2В",3,IF(ДАННЫЕ!$AA551=3,4,IF(ДАННЫЕ!$AA551="4А",5,IF(ДАННЫЕ!$AA551="4Б",6,IF(ДАННЫЕ!$AA551="4В",7,IF(ДАННЫЕ!$AA551=5,8,0))))))))</f>
        <v>0</v>
      </c>
      <c r="T551" s="15">
        <f>IF(OR(ДАННЫЕ!$AC551=2,ДАННЫЕ!$AD551=2,ДАННЫЕ!$AE551=2),2,IF(OR(ДАННЫЕ!$AC551=1,ДАННЫЕ!$AD551=1,ДАННЫЕ!$AE551=1),1,0))</f>
        <v>0</v>
      </c>
    </row>
    <row r="552" spans="1:20" ht="15" customHeight="1" x14ac:dyDescent="0.2">
      <c r="A552" s="78">
        <f>IF(B552&gt;0,IF(MONTH(ДАННЫЕ!$F$1)=MONTH(ДАННЫЕ!$B552),1,0),0)</f>
        <v>0</v>
      </c>
      <c r="B552" s="14">
        <f>IF(ДАННЫЕ!$B552&gt;0,IF(YEAR(ДАННЫЕ!$F$1)=YEAR(ДАННЫЕ!$B552),1,0),0)</f>
        <v>0</v>
      </c>
      <c r="C552" s="14">
        <f>IF(ДАННЫЕ!$CM552&gt;0,IF(YEAR(ДАННЫЕ!$F$1)=YEAR(ДАННЫЕ!$CM552),1,0),0)</f>
        <v>0</v>
      </c>
      <c r="D552" s="14">
        <f>IF(ДАННЫЕ!$CJ552&gt;0,IF(ДАННЫЕ!$CL552&gt;ДАННЫЕ!$F$1,1,IF(ДАННЫЕ!$CL552&gt;0,0,1)),0)</f>
        <v>0</v>
      </c>
      <c r="E552" s="43" t="str">
        <f ca="1">IF(ДАННЫЕ!$F$1&gt;0,IF(ДАННЫЕ!$G552&gt;0,DATEDIF(ДАННЫЕ!$G552,ДАННЫЕ!$F$1,"y"),""),IF(ДАННЫЕ!$G552&gt;0,DATEDIF(ДАННЫЕ!$G552,TODAY(),"y"),""))</f>
        <v/>
      </c>
      <c r="F552" s="43" t="str">
        <f xml:space="preserve"> IF(ДАННЫЕ!$F552="М",IF(E552&gt;=18,IF(E552&lt;60,1,""),""),"")&amp;IF(ДАННЫЕ!$F552="Ж",IF(E552&gt;=18,IF(E552&lt;55,1,""),""),"")</f>
        <v/>
      </c>
      <c r="G552" s="43" t="str">
        <f xml:space="preserve"> IF(ДАННЫЕ!$F552="М",IF(E552&gt;=60,2,""),"")&amp;IF(ДАННЫЕ!$F552="Ж",IF(E552&gt;=55,2,""),"")</f>
        <v/>
      </c>
      <c r="H552" s="43" t="str">
        <f t="shared" ca="1" si="24"/>
        <v/>
      </c>
      <c r="I552" s="43" t="str">
        <f t="shared" ca="1" si="25"/>
        <v>03</v>
      </c>
      <c r="J552" s="28" t="str">
        <f ca="1">ДАННЫЕ!$F552&amp;H552&amp;I552&amp;ДАННЫЕ!$I552&amp;"m"&amp;IF(ДАННЫЕ!$I552&gt;0,IF(ДАННЫЕ!$J552&gt;0,0,1),"")&amp;"f"&amp;IF(ДАННЫЕ!$R552&gt;0,IF(YEAR(ДАННЫЕ!$F$1)=YEAR(ДАННЫЕ!$R552),1,0),0)&amp;"z"&amp;ДАННЫЕ!$R552&amp;"p"&amp;ДАННЫЕ!$S552&amp;"i"&amp;ДАННЫЕ!$T552&amp;"h"&amp;ДАННЫЕ!$K552&amp;"be"&amp;ДАННЫЕ!$BI552&amp;"CD"&amp;IF(ДАННЫЕ!BF552&gt;500,4,IF(ДАННЫЕ!BF552&gt;350,3,IF(ДАННЫЕ!BF552&gt;200,2,IF(ДАННЫЕ!BF552&gt;0,1,0))))&amp;"g"&amp;B552&amp;"d"&amp;H552&amp;"l"&amp;ДАННЫЕ!AT552&amp;"a"&amp;ДАННЫЕ!$V552&amp;"v"&amp;R552&amp;"k"&amp;ДАННЫЕ!$U552&amp;"s"&amp;ДАННЫЕ!$Y552&amp;"t"&amp;ДАННЫЕ!$X552&amp;"b"&amp;IF(ДАННЫЕ!$Q552&gt;1,1,0)&amp;"PP"&amp;ДАННЫЕ!Z552&amp;"c"&amp;S552&amp;"x"&amp;IF(ДАННЫЕ!$BY552&gt;0,IF(YEAR(ДАННЫЕ!$F$1)=YEAR(ДАННЫЕ!$BY552),1,0),0)&amp;"n"&amp;IF(ДАННЫЕ!$BZ552&gt;0,IF(YEAR(ДАННЫЕ!$F$1)=YEAR(ДАННЫЕ!$BZ552),1,0),0)&amp;"u"&amp;D552&amp;"z"&amp;IF(ДАННЫЕ!$CL552&gt;0,IF(YEAR(ДАННЫЕ!$F$1)&gt;YEAR(ДАННЫЕ!$CL552),11,12),0)</f>
        <v>03mf0zpihbeCD0g0dlav0kstb0PPc0x0n0u0z0</v>
      </c>
      <c r="K552" s="28" t="str">
        <f ca="1">ДАННЫЕ!$I552&amp;"x"&amp;B552&amp;"w"&amp;IF(T552+ДАННЫЕ!AD552+ДАННЫЕ!AE552+ДАННЫЕ!AF552+ДАННЫЕ!AG552+ДАННЫЕ!AH552+ДАННЫЕ!$AL552+ДАННЫЕ!AI552+ДАННЫЕ!AJ552+ДАННЫЕ!AK552+ДАННЫЕ!AP552+ДАННЫЕ!AQ552+ДАННЫЕ!AR552+ДАННЫЕ!$AM552+ДАННЫЕ!$AN552+ДАННЫЕ!AS552+ДАННЫЕ!AT552&gt;0,1,0)&amp;IF(OR(T552=2,ДАННЫЕ!AD552=2,ДАННЫЕ!AE552=2,ДАННЫЕ!AF552=2,ДАННЫЕ!AG552=2,ДАННЫЕ!AH552=2,ДАННЫЕ!$AL552=2,ДАННЫЕ!AI552=2,ДАННЫЕ!AJ552=2,ДАННЫЕ!AK552=2,ДАННЫЕ!AP552=2,ДАННЫЕ!AQ552=2,ДАННЫЕ!AR552=2,ДАННЫЕ!$AM552=2,ДАННЫЕ!$AN552=2,ДАННЫЕ!AS552=2,ДАННЫЕ!AT552=2),2,0)&amp;"t"&amp;IF(T552&gt;0,"1"&amp;T552,"00")&amp;"f"&amp;IF(ДАННЫЕ!$AC552,"1"&amp;ДАННЫЕ!$AC552,"00")&amp;"b"&amp;IF(ДАННЫЕ!$AD552,"1"&amp;ДАННЫЕ!$AD552,"00")&amp;"g"&amp;IF(ДАННЫЕ!$AF552,"1"&amp;ДАННЫЕ!$AF552,"00")&amp;"c"&amp;IF(ДАННЫЕ!$AG552,"1"&amp;ДАННЫЕ!$AG552,"00")&amp;"i"&amp;IF(ДАННЫЕ!$AH552,"1"&amp;ДАННЫЕ!$AH552,"00")&amp;"r"&amp;IF(ДАННЫЕ!$AL552,"1"&amp;ДАННЫЕ!$AL552,"00")&amp;"m"&amp;IF(ДАННЫЕ!$AI552,"1"&amp;ДАННЫЕ!$AI552,"00")&amp;"hS"&amp;IF(ДАННЫЕ!$AJ552,"1"&amp;ДАННЫЕ!$AJ552,"00")&amp;"hZ"&amp;IF(ДАННЫЕ!$AK552,"1"&amp;ДАННЫЕ!$AK552,"00")&amp;"p"&amp;IF(ДАННЫЕ!$AP552,"1"&amp;ДАННЫЕ!$AP552,"00")&amp;"k"&amp;IF(ДАННЫЕ!$AQ552,"1"&amp;ДАННЫЕ!$AQ552,"00")&amp;"z"&amp;IF(ДАННЫЕ!$AR552,"1"&amp;ДАННЫЕ!$AR552,"00")&amp;"j"&amp;IF(ДАННЫЕ!$AM552,"1"&amp;ДАННЫЕ!$AM552,"00")&amp;"n"&amp;IF(ДАННЫЕ!$AN552,"1"&amp;ДАННЫЕ!$AN552,"00")&amp;"E"&amp;ДАННЫЕ!BI552&amp;"L"&amp;ДАННЫЕ!AO552&amp;"h"&amp;IF(ДАННЫЕ!$AU552&gt;0,1,0)&amp;"v"&amp;IF(ДАННЫЕ!$AW552&gt;0,1,0)&amp;"a"&amp;IF(ДАННЫЕ!$AS552,"1"&amp;ДАННЫЕ!$AS552,"00")&amp;"s"&amp;IF(ДАННЫЕ!$AT552,"1"&amp;ДАННЫЕ!$AT552,"00")&amp;"u"&amp;IF(ДАННЫЕ!$CJ552&gt;0,1,0)&amp;"y"&amp;B552&amp;"d"&amp;H552&amp;"e"&amp;F552&amp;G552</f>
        <v>x0w00t00f00b00g00c00i00r00m00hS00hZ00p00k00z00j00n00ELh0v0a00s00u0y0de</v>
      </c>
      <c r="L552" s="28" t="str">
        <f ca="1">ДАННЫЕ!$I552&amp;"VN"&amp;IF(ДАННЫЕ!AW552&gt;0,11,10)&amp;"CD"&amp;IF(ДАННЫЕ!BF552&gt;500,16,IF(ДАННЫЕ!BF552&gt;350,15,IF(ДАННЫЕ!BF552&gt;=200,14,IF(ДАННЫЕ!BF552&gt;=100,13,IF(ДАННЫЕ!BF552&gt;=50,12,IF(ДАННЫЕ!BF552&gt;0,11,10))))))&amp;"AR"&amp;IF(ДАННЫЕ!BX552&gt;0,1,0)&amp;"GD"&amp;B552&amp;"VV"&amp;IF(E552&gt;=5,IF(E552&lt;18,1,0),0)</f>
        <v>VN10CD10AR0GD0VV0</v>
      </c>
      <c r="M552" s="28" t="str">
        <f>ДАННЫЕ!$I552&amp;"b"&amp;ДАННЫЕ!$BI552&amp;"r"&amp;ДАННЫЕ!$BJ552&amp;"CD"&amp;IF(ДАННЫЕ!BF552&gt;0,IF(ДАННЫЕ!BF552&lt;200,1,IF(ДАННЫЕ!BF552&lt;350,2,3)),0)&amp;"h"&amp;IF(ДАННЫЕ!$BK552+ДАННЫЕ!$BL552+ДАННЫЕ!$BM552&gt;0,1,0)&amp;"x"&amp;ДАННЫЕ!$BK552&amp;"y"&amp;ДАННЫЕ!$BL552&amp;"z"&amp;ДАННЫЕ!$BM552&amp;"c"&amp;IF(ДАННЫЕ!$BK552+ДАННЫЕ!$BL552+ДАННЫЕ!$BM552=3,1,0)&amp;"a"&amp;IF(ДАННЫЕ!$BQ552+ДАННЫЕ!$BR552&gt;0,1,0)&amp;"d"&amp;ДАННЫЕ!$BQ552&amp;"v"&amp;ДАННЫЕ!$BR552&amp;"p"&amp;ДАННЫЕ!$BS552&amp;"n"&amp;ДАННЫЕ!$BU552&amp;"t"&amp;ДАННЫЕ!$BV552&amp;"o"&amp;ДАННЫЕ!$BT552&amp;"l"&amp;IF(ДАННЫЕ!$BN552&gt;0,1,0)&amp;ДАННЫЕ!$BN552&amp;"g"&amp;ДАННЫЕ!$BO552&amp;"s"&amp;ДАННЫЕ!$BP552&amp;"DZ"&amp;IF(ДАННЫЕ!B552-ДАННЫЕ!G552 &lt; 60,IF(ДАННЫЕ!B552-ДАННЫЕ!G552 &gt;= 0,1,0),0)&amp;"u"&amp;IF(ДАННЫЕ!$CJ552&gt;0,1,0)</f>
        <v>brCD0h0xyzc0a0dvpntol0gsDZ1u0</v>
      </c>
      <c r="N552" s="28" t="str">
        <f ca="1">ДАННЫЕ!$F552&amp;ДАННЫЕ!$I552&amp;"g"&amp;B552&amp;"cf"&amp;D552&amp;"a"&amp;IF(ДАННЫЕ!$BX552&gt;0,1,0)&amp;IF(ДАННЫЕ!$BF552&gt;500,1,IF(ДАННЫЕ!$BF552&gt;350,2,IF(ДАННЫЕ!$BF552&gt;=200,3,IF(ДАННЫЕ!$BF552&gt;=100,4,IF(ДАННЫЕ!$BF552&gt;=50,5,IF(ДАННЫЕ!$BF552&lt;50,6,0))))))&amp;"AR"&amp;IF(DATEDIF(ДАННЫЕ!$BX552,ДАННЫЕ!$F$1,"y")&gt;1,1,0)&amp;"VG"&amp;IF(ДАННЫЕ!$BH552="0",1,0)&amp;"o"&amp;IF(T552+ДАННЫЕ!$AF552+ДАННЫЕ!$AG552+ДАННЫЕ!$AH552+ДАННЫЕ!$AI552+ДАННЫЕ!$AJ552+ДАННЫЕ!$AP552+ДАННЫЕ!$AQ552+ДАННЫЕ!$AR552+ДАННЫЕ!$AU552+ДАННЫЕ!$AW552+ДАННЫЕ!$AS552+ДАННЫЕ!$AT552&gt;0,1,0)&amp;"x"&amp;ДАННЫЕ!$AG552&amp;"p"&amp;IF(ДАННЫЕ!$BY552&gt;0,1,0)&amp;"v"&amp;IF(ДАННЫЕ!$BZ552&gt;0,1,0)&amp;"n"&amp;ДАННЫЕ!$CA552&amp;"t"&amp;ДАННЫЕ!$AY552&amp;"k"&amp;ДАННЫЕ!$CB552&amp;"q"&amp;ДАННЫЕ!$CC552&amp;"w"&amp;ДАННЫЕ!$CD552&amp;"e"&amp;ДАННЫЕ!$CE552&amp;"m"&amp;ДАННЫЕ!$CF552&amp;"c"&amp;ДАННЫЕ!$CG552&amp;"z"&amp;ДАННЫЕ!$CH552&amp;"d"&amp;IF(H552=4,1,0)&amp;"s"&amp;IF(ДАННЫЕ!$J552=1,0,1)&amp;"u"&amp;IF(ДАННЫЕ!$CJ552&gt;0,1,0)</f>
        <v>g0cf0a06AR1VG0o0xp0v0ntkqwemczd0s1u0</v>
      </c>
      <c r="O552" s="28" t="str">
        <f>ДАННЫЕ!$I552&amp;"g"&amp;B552&amp;A552&amp;"f"&amp;P552&amp;"c"&amp;IF(ДАННЫЕ!$U552&gt;0,1,0)&amp;"s"&amp;IF(ДАННЫЕ!$Q552&gt;0,IF(YEAR(ДАННЫЕ!$F$1)=YEAR(ДАННЫЕ!$Q552),IF(MONTH(ДАННЫЕ!$F$1)=MONTH(ДАННЫЕ!$Q552),111,11),1),0)&amp;"i"&amp;IF(ДАННЫЕ!$R552+ДАННЫЕ!$S552+ДАННЫЕ!$T552=0,0,1)&amp;"h"&amp;IF(ДАННЫЕ!$P552&gt;0,1,0)&amp;"p"&amp;IF(ДАННЫЕ!$CI552&gt;0,IF(YEAR(ДАННЫЕ!$F$1)=YEAR(ДАННЫЕ!$CI552),IF(MONTH(ДАННЫЕ!$F$1)=MONTH(ДАННЫЕ!$CI552),111,11),1),0)&amp;"d"&amp;IF(ДАННЫЕ!$CJ552&gt;0,IF(YEAR(ДАННЫЕ!$F$1)=YEAR(ДАННЫЕ!$CJ552),IF(MONTH(ДАННЫЕ!$F$1)=MONTH(ДАННЫЕ!$CJ552),111,11),1),0)&amp;"o"&amp;IF(ДАННЫЕ!$CK552&gt;0,IF(MONTH(ДАННЫЕ!$F$1)=MONTH(ДАННЫЕ!$CK552),111,11),0)&amp;"v"&amp;IF(ДАННЫЕ!$BE552&gt;0,IF(MONTH(ДАННЫЕ!$F$1)=MONTH(ДАННЫЕ!$BE552),111,11),0)</f>
        <v>g00f0c0s0i0h0p0d0o0v0</v>
      </c>
      <c r="P552" s="15">
        <f t="shared" si="26"/>
        <v>0</v>
      </c>
      <c r="Q552" s="15">
        <f>IF(ДАННЫЕ!$F$1&gt;ДАННЫЕ!$N552,IF(YEAR(ДАННЫЕ!$F$1)=YEAR(ДАННЫЕ!M552),1,0),0)</f>
        <v>0</v>
      </c>
      <c r="R552" s="15">
        <f>IF(ДАННЫЕ!$F$1&gt;ДАННЫЕ!$N552,IF(YEAR(ДАННЫЕ!$F$1)=YEAR(ДАННЫЕ!N552),1,0),0)</f>
        <v>0</v>
      </c>
      <c r="S552" s="15">
        <f>IF(ДАННЫЕ!$AA552="2А",1,IF(ДАННЫЕ!$AA552="2Б",2,IF(ДАННЫЕ!$AA552="2В",3,IF(ДАННЫЕ!$AA552=3,4,IF(ДАННЫЕ!$AA552="4А",5,IF(ДАННЫЕ!$AA552="4Б",6,IF(ДАННЫЕ!$AA552="4В",7,IF(ДАННЫЕ!$AA552=5,8,0))))))))</f>
        <v>0</v>
      </c>
      <c r="T552" s="15">
        <f>IF(OR(ДАННЫЕ!$AC552=2,ДАННЫЕ!$AD552=2,ДАННЫЕ!$AE552=2),2,IF(OR(ДАННЫЕ!$AC552=1,ДАННЫЕ!$AD552=1,ДАННЫЕ!$AE552=1),1,0))</f>
        <v>0</v>
      </c>
    </row>
    <row r="553" spans="1:20" ht="15" customHeight="1" x14ac:dyDescent="0.2">
      <c r="A553" s="78">
        <f>IF(B553&gt;0,IF(MONTH(ДАННЫЕ!$F$1)=MONTH(ДАННЫЕ!$B553),1,0),0)</f>
        <v>0</v>
      </c>
      <c r="B553" s="14">
        <f>IF(ДАННЫЕ!$B553&gt;0,IF(YEAR(ДАННЫЕ!$F$1)=YEAR(ДАННЫЕ!$B553),1,0),0)</f>
        <v>0</v>
      </c>
      <c r="C553" s="14">
        <f>IF(ДАННЫЕ!$CM553&gt;0,IF(YEAR(ДАННЫЕ!$F$1)=YEAR(ДАННЫЕ!$CM553),1,0),0)</f>
        <v>0</v>
      </c>
      <c r="D553" s="14">
        <f>IF(ДАННЫЕ!$CJ553&gt;0,IF(ДАННЫЕ!$CL553&gt;ДАННЫЕ!$F$1,1,IF(ДАННЫЕ!$CL553&gt;0,0,1)),0)</f>
        <v>0</v>
      </c>
      <c r="E553" s="43" t="str">
        <f ca="1">IF(ДАННЫЕ!$F$1&gt;0,IF(ДАННЫЕ!$G553&gt;0,DATEDIF(ДАННЫЕ!$G553,ДАННЫЕ!$F$1,"y"),""),IF(ДАННЫЕ!$G553&gt;0,DATEDIF(ДАННЫЕ!$G553,TODAY(),"y"),""))</f>
        <v/>
      </c>
      <c r="F553" s="43" t="str">
        <f xml:space="preserve"> IF(ДАННЫЕ!$F553="М",IF(E553&gt;=18,IF(E553&lt;60,1,""),""),"")&amp;IF(ДАННЫЕ!$F553="Ж",IF(E553&gt;=18,IF(E553&lt;55,1,""),""),"")</f>
        <v/>
      </c>
      <c r="G553" s="43" t="str">
        <f xml:space="preserve"> IF(ДАННЫЕ!$F553="М",IF(E553&gt;=60,2,""),"")&amp;IF(ДАННЫЕ!$F553="Ж",IF(E553&gt;=55,2,""),"")</f>
        <v/>
      </c>
      <c r="H553" s="43" t="str">
        <f t="shared" ca="1" si="24"/>
        <v/>
      </c>
      <c r="I553" s="43" t="str">
        <f t="shared" ca="1" si="25"/>
        <v>03</v>
      </c>
      <c r="J553" s="28" t="str">
        <f ca="1">ДАННЫЕ!$F553&amp;H553&amp;I553&amp;ДАННЫЕ!$I553&amp;"m"&amp;IF(ДАННЫЕ!$I553&gt;0,IF(ДАННЫЕ!$J553&gt;0,0,1),"")&amp;"f"&amp;IF(ДАННЫЕ!$R553&gt;0,IF(YEAR(ДАННЫЕ!$F$1)=YEAR(ДАННЫЕ!$R553),1,0),0)&amp;"z"&amp;ДАННЫЕ!$R553&amp;"p"&amp;ДАННЫЕ!$S553&amp;"i"&amp;ДАННЫЕ!$T553&amp;"h"&amp;ДАННЫЕ!$K553&amp;"be"&amp;ДАННЫЕ!$BI553&amp;"CD"&amp;IF(ДАННЫЕ!BF553&gt;500,4,IF(ДАННЫЕ!BF553&gt;350,3,IF(ДАННЫЕ!BF553&gt;200,2,IF(ДАННЫЕ!BF553&gt;0,1,0))))&amp;"g"&amp;B553&amp;"d"&amp;H553&amp;"l"&amp;ДАННЫЕ!AT553&amp;"a"&amp;ДАННЫЕ!$V553&amp;"v"&amp;R553&amp;"k"&amp;ДАННЫЕ!$U553&amp;"s"&amp;ДАННЫЕ!$Y553&amp;"t"&amp;ДАННЫЕ!$X553&amp;"b"&amp;IF(ДАННЫЕ!$Q553&gt;1,1,0)&amp;"PP"&amp;ДАННЫЕ!Z553&amp;"c"&amp;S553&amp;"x"&amp;IF(ДАННЫЕ!$BY553&gt;0,IF(YEAR(ДАННЫЕ!$F$1)=YEAR(ДАННЫЕ!$BY553),1,0),0)&amp;"n"&amp;IF(ДАННЫЕ!$BZ553&gt;0,IF(YEAR(ДАННЫЕ!$F$1)=YEAR(ДАННЫЕ!$BZ553),1,0),0)&amp;"u"&amp;D553&amp;"z"&amp;IF(ДАННЫЕ!$CL553&gt;0,IF(YEAR(ДАННЫЕ!$F$1)&gt;YEAR(ДАННЫЕ!$CL553),11,12),0)</f>
        <v>03mf0zpihbeCD0g0dlav0kstb0PPc0x0n0u0z0</v>
      </c>
      <c r="K553" s="28" t="str">
        <f ca="1">ДАННЫЕ!$I553&amp;"x"&amp;B553&amp;"w"&amp;IF(T553+ДАННЫЕ!AD553+ДАННЫЕ!AE553+ДАННЫЕ!AF553+ДАННЫЕ!AG553+ДАННЫЕ!AH553+ДАННЫЕ!$AL553+ДАННЫЕ!AI553+ДАННЫЕ!AJ553+ДАННЫЕ!AK553+ДАННЫЕ!AP553+ДАННЫЕ!AQ553+ДАННЫЕ!AR553+ДАННЫЕ!$AM553+ДАННЫЕ!$AN553+ДАННЫЕ!AS553+ДАННЫЕ!AT553&gt;0,1,0)&amp;IF(OR(T553=2,ДАННЫЕ!AD553=2,ДАННЫЕ!AE553=2,ДАННЫЕ!AF553=2,ДАННЫЕ!AG553=2,ДАННЫЕ!AH553=2,ДАННЫЕ!$AL553=2,ДАННЫЕ!AI553=2,ДАННЫЕ!AJ553=2,ДАННЫЕ!AK553=2,ДАННЫЕ!AP553=2,ДАННЫЕ!AQ553=2,ДАННЫЕ!AR553=2,ДАННЫЕ!$AM553=2,ДАННЫЕ!$AN553=2,ДАННЫЕ!AS553=2,ДАННЫЕ!AT553=2),2,0)&amp;"t"&amp;IF(T553&gt;0,"1"&amp;T553,"00")&amp;"f"&amp;IF(ДАННЫЕ!$AC553,"1"&amp;ДАННЫЕ!$AC553,"00")&amp;"b"&amp;IF(ДАННЫЕ!$AD553,"1"&amp;ДАННЫЕ!$AD553,"00")&amp;"g"&amp;IF(ДАННЫЕ!$AF553,"1"&amp;ДАННЫЕ!$AF553,"00")&amp;"c"&amp;IF(ДАННЫЕ!$AG553,"1"&amp;ДАННЫЕ!$AG553,"00")&amp;"i"&amp;IF(ДАННЫЕ!$AH553,"1"&amp;ДАННЫЕ!$AH553,"00")&amp;"r"&amp;IF(ДАННЫЕ!$AL553,"1"&amp;ДАННЫЕ!$AL553,"00")&amp;"m"&amp;IF(ДАННЫЕ!$AI553,"1"&amp;ДАННЫЕ!$AI553,"00")&amp;"hS"&amp;IF(ДАННЫЕ!$AJ553,"1"&amp;ДАННЫЕ!$AJ553,"00")&amp;"hZ"&amp;IF(ДАННЫЕ!$AK553,"1"&amp;ДАННЫЕ!$AK553,"00")&amp;"p"&amp;IF(ДАННЫЕ!$AP553,"1"&amp;ДАННЫЕ!$AP553,"00")&amp;"k"&amp;IF(ДАННЫЕ!$AQ553,"1"&amp;ДАННЫЕ!$AQ553,"00")&amp;"z"&amp;IF(ДАННЫЕ!$AR553,"1"&amp;ДАННЫЕ!$AR553,"00")&amp;"j"&amp;IF(ДАННЫЕ!$AM553,"1"&amp;ДАННЫЕ!$AM553,"00")&amp;"n"&amp;IF(ДАННЫЕ!$AN553,"1"&amp;ДАННЫЕ!$AN553,"00")&amp;"E"&amp;ДАННЫЕ!BI553&amp;"L"&amp;ДАННЫЕ!AO553&amp;"h"&amp;IF(ДАННЫЕ!$AU553&gt;0,1,0)&amp;"v"&amp;IF(ДАННЫЕ!$AW553&gt;0,1,0)&amp;"a"&amp;IF(ДАННЫЕ!$AS553,"1"&amp;ДАННЫЕ!$AS553,"00")&amp;"s"&amp;IF(ДАННЫЕ!$AT553,"1"&amp;ДАННЫЕ!$AT553,"00")&amp;"u"&amp;IF(ДАННЫЕ!$CJ553&gt;0,1,0)&amp;"y"&amp;B553&amp;"d"&amp;H553&amp;"e"&amp;F553&amp;G553</f>
        <v>x0w00t00f00b00g00c00i00r00m00hS00hZ00p00k00z00j00n00ELh0v0a00s00u0y0de</v>
      </c>
      <c r="L553" s="28" t="str">
        <f ca="1">ДАННЫЕ!$I553&amp;"VN"&amp;IF(ДАННЫЕ!AW553&gt;0,11,10)&amp;"CD"&amp;IF(ДАННЫЕ!BF553&gt;500,16,IF(ДАННЫЕ!BF553&gt;350,15,IF(ДАННЫЕ!BF553&gt;=200,14,IF(ДАННЫЕ!BF553&gt;=100,13,IF(ДАННЫЕ!BF553&gt;=50,12,IF(ДАННЫЕ!BF553&gt;0,11,10))))))&amp;"AR"&amp;IF(ДАННЫЕ!BX553&gt;0,1,0)&amp;"GD"&amp;B553&amp;"VV"&amp;IF(E553&gt;=5,IF(E553&lt;18,1,0),0)</f>
        <v>VN10CD10AR0GD0VV0</v>
      </c>
      <c r="M553" s="28" t="str">
        <f>ДАННЫЕ!$I553&amp;"b"&amp;ДАННЫЕ!$BI553&amp;"r"&amp;ДАННЫЕ!$BJ553&amp;"CD"&amp;IF(ДАННЫЕ!BF553&gt;0,IF(ДАННЫЕ!BF553&lt;200,1,IF(ДАННЫЕ!BF553&lt;350,2,3)),0)&amp;"h"&amp;IF(ДАННЫЕ!$BK553+ДАННЫЕ!$BL553+ДАННЫЕ!$BM553&gt;0,1,0)&amp;"x"&amp;ДАННЫЕ!$BK553&amp;"y"&amp;ДАННЫЕ!$BL553&amp;"z"&amp;ДАННЫЕ!$BM553&amp;"c"&amp;IF(ДАННЫЕ!$BK553+ДАННЫЕ!$BL553+ДАННЫЕ!$BM553=3,1,0)&amp;"a"&amp;IF(ДАННЫЕ!$BQ553+ДАННЫЕ!$BR553&gt;0,1,0)&amp;"d"&amp;ДАННЫЕ!$BQ553&amp;"v"&amp;ДАННЫЕ!$BR553&amp;"p"&amp;ДАННЫЕ!$BS553&amp;"n"&amp;ДАННЫЕ!$BU553&amp;"t"&amp;ДАННЫЕ!$BV553&amp;"o"&amp;ДАННЫЕ!$BT553&amp;"l"&amp;IF(ДАННЫЕ!$BN553&gt;0,1,0)&amp;ДАННЫЕ!$BN553&amp;"g"&amp;ДАННЫЕ!$BO553&amp;"s"&amp;ДАННЫЕ!$BP553&amp;"DZ"&amp;IF(ДАННЫЕ!B553-ДАННЫЕ!G553 &lt; 60,IF(ДАННЫЕ!B553-ДАННЫЕ!G553 &gt;= 0,1,0),0)&amp;"u"&amp;IF(ДАННЫЕ!$CJ553&gt;0,1,0)</f>
        <v>brCD0h0xyzc0a0dvpntol0gsDZ1u0</v>
      </c>
      <c r="N553" s="28" t="str">
        <f ca="1">ДАННЫЕ!$F553&amp;ДАННЫЕ!$I553&amp;"g"&amp;B553&amp;"cf"&amp;D553&amp;"a"&amp;IF(ДАННЫЕ!$BX553&gt;0,1,0)&amp;IF(ДАННЫЕ!$BF553&gt;500,1,IF(ДАННЫЕ!$BF553&gt;350,2,IF(ДАННЫЕ!$BF553&gt;=200,3,IF(ДАННЫЕ!$BF553&gt;=100,4,IF(ДАННЫЕ!$BF553&gt;=50,5,IF(ДАННЫЕ!$BF553&lt;50,6,0))))))&amp;"AR"&amp;IF(DATEDIF(ДАННЫЕ!$BX553,ДАННЫЕ!$F$1,"y")&gt;1,1,0)&amp;"VG"&amp;IF(ДАННЫЕ!$BH553="0",1,0)&amp;"o"&amp;IF(T553+ДАННЫЕ!$AF553+ДАННЫЕ!$AG553+ДАННЫЕ!$AH553+ДАННЫЕ!$AI553+ДАННЫЕ!$AJ553+ДАННЫЕ!$AP553+ДАННЫЕ!$AQ553+ДАННЫЕ!$AR553+ДАННЫЕ!$AU553+ДАННЫЕ!$AW553+ДАННЫЕ!$AS553+ДАННЫЕ!$AT553&gt;0,1,0)&amp;"x"&amp;ДАННЫЕ!$AG553&amp;"p"&amp;IF(ДАННЫЕ!$BY553&gt;0,1,0)&amp;"v"&amp;IF(ДАННЫЕ!$BZ553&gt;0,1,0)&amp;"n"&amp;ДАННЫЕ!$CA553&amp;"t"&amp;ДАННЫЕ!$AY553&amp;"k"&amp;ДАННЫЕ!$CB553&amp;"q"&amp;ДАННЫЕ!$CC553&amp;"w"&amp;ДАННЫЕ!$CD553&amp;"e"&amp;ДАННЫЕ!$CE553&amp;"m"&amp;ДАННЫЕ!$CF553&amp;"c"&amp;ДАННЫЕ!$CG553&amp;"z"&amp;ДАННЫЕ!$CH553&amp;"d"&amp;IF(H553=4,1,0)&amp;"s"&amp;IF(ДАННЫЕ!$J553=1,0,1)&amp;"u"&amp;IF(ДАННЫЕ!$CJ553&gt;0,1,0)</f>
        <v>g0cf0a06AR1VG0o0xp0v0ntkqwemczd0s1u0</v>
      </c>
      <c r="O553" s="28" t="str">
        <f>ДАННЫЕ!$I553&amp;"g"&amp;B553&amp;A553&amp;"f"&amp;P553&amp;"c"&amp;IF(ДАННЫЕ!$U553&gt;0,1,0)&amp;"s"&amp;IF(ДАННЫЕ!$Q553&gt;0,IF(YEAR(ДАННЫЕ!$F$1)=YEAR(ДАННЫЕ!$Q553),IF(MONTH(ДАННЫЕ!$F$1)=MONTH(ДАННЫЕ!$Q553),111,11),1),0)&amp;"i"&amp;IF(ДАННЫЕ!$R553+ДАННЫЕ!$S553+ДАННЫЕ!$T553=0,0,1)&amp;"h"&amp;IF(ДАННЫЕ!$P553&gt;0,1,0)&amp;"p"&amp;IF(ДАННЫЕ!$CI553&gt;0,IF(YEAR(ДАННЫЕ!$F$1)=YEAR(ДАННЫЕ!$CI553),IF(MONTH(ДАННЫЕ!$F$1)=MONTH(ДАННЫЕ!$CI553),111,11),1),0)&amp;"d"&amp;IF(ДАННЫЕ!$CJ553&gt;0,IF(YEAR(ДАННЫЕ!$F$1)=YEAR(ДАННЫЕ!$CJ553),IF(MONTH(ДАННЫЕ!$F$1)=MONTH(ДАННЫЕ!$CJ553),111,11),1),0)&amp;"o"&amp;IF(ДАННЫЕ!$CK553&gt;0,IF(MONTH(ДАННЫЕ!$F$1)=MONTH(ДАННЫЕ!$CK553),111,11),0)&amp;"v"&amp;IF(ДАННЫЕ!$BE553&gt;0,IF(MONTH(ДАННЫЕ!$F$1)=MONTH(ДАННЫЕ!$BE553),111,11),0)</f>
        <v>g00f0c0s0i0h0p0d0o0v0</v>
      </c>
      <c r="P553" s="15">
        <f t="shared" si="26"/>
        <v>0</v>
      </c>
      <c r="Q553" s="15">
        <f>IF(ДАННЫЕ!$F$1&gt;ДАННЫЕ!$N553,IF(YEAR(ДАННЫЕ!$F$1)=YEAR(ДАННЫЕ!M553),1,0),0)</f>
        <v>0</v>
      </c>
      <c r="R553" s="15">
        <f>IF(ДАННЫЕ!$F$1&gt;ДАННЫЕ!$N553,IF(YEAR(ДАННЫЕ!$F$1)=YEAR(ДАННЫЕ!N553),1,0),0)</f>
        <v>0</v>
      </c>
      <c r="S553" s="15">
        <f>IF(ДАННЫЕ!$AA553="2А",1,IF(ДАННЫЕ!$AA553="2Б",2,IF(ДАННЫЕ!$AA553="2В",3,IF(ДАННЫЕ!$AA553=3,4,IF(ДАННЫЕ!$AA553="4А",5,IF(ДАННЫЕ!$AA553="4Б",6,IF(ДАННЫЕ!$AA553="4В",7,IF(ДАННЫЕ!$AA553=5,8,0))))))))</f>
        <v>0</v>
      </c>
      <c r="T553" s="15">
        <f>IF(OR(ДАННЫЕ!$AC553=2,ДАННЫЕ!$AD553=2,ДАННЫЕ!$AE553=2),2,IF(OR(ДАННЫЕ!$AC553=1,ДАННЫЕ!$AD553=1,ДАННЫЕ!$AE553=1),1,0))</f>
        <v>0</v>
      </c>
    </row>
    <row r="554" spans="1:20" ht="15" customHeight="1" x14ac:dyDescent="0.2">
      <c r="A554" s="78">
        <f>IF(B554&gt;0,IF(MONTH(ДАННЫЕ!$F$1)=MONTH(ДАННЫЕ!$B554),1,0),0)</f>
        <v>0</v>
      </c>
      <c r="B554" s="14">
        <f>IF(ДАННЫЕ!$B554&gt;0,IF(YEAR(ДАННЫЕ!$F$1)=YEAR(ДАННЫЕ!$B554),1,0),0)</f>
        <v>0</v>
      </c>
      <c r="C554" s="14">
        <f>IF(ДАННЫЕ!$CM554&gt;0,IF(YEAR(ДАННЫЕ!$F$1)=YEAR(ДАННЫЕ!$CM554),1,0),0)</f>
        <v>0</v>
      </c>
      <c r="D554" s="14">
        <f>IF(ДАННЫЕ!$CJ554&gt;0,IF(ДАННЫЕ!$CL554&gt;ДАННЫЕ!$F$1,1,IF(ДАННЫЕ!$CL554&gt;0,0,1)),0)</f>
        <v>0</v>
      </c>
      <c r="E554" s="43" t="str">
        <f ca="1">IF(ДАННЫЕ!$F$1&gt;0,IF(ДАННЫЕ!$G554&gt;0,DATEDIF(ДАННЫЕ!$G554,ДАННЫЕ!$F$1,"y"),""),IF(ДАННЫЕ!$G554&gt;0,DATEDIF(ДАННЫЕ!$G554,TODAY(),"y"),""))</f>
        <v/>
      </c>
      <c r="F554" s="43" t="str">
        <f xml:space="preserve"> IF(ДАННЫЕ!$F554="М",IF(E554&gt;=18,IF(E554&lt;60,1,""),""),"")&amp;IF(ДАННЫЕ!$F554="Ж",IF(E554&gt;=18,IF(E554&lt;55,1,""),""),"")</f>
        <v/>
      </c>
      <c r="G554" s="43" t="str">
        <f xml:space="preserve"> IF(ДАННЫЕ!$F554="М",IF(E554&gt;=60,2,""),"")&amp;IF(ДАННЫЕ!$F554="Ж",IF(E554&gt;=55,2,""),"")</f>
        <v/>
      </c>
      <c r="H554" s="43" t="str">
        <f t="shared" ca="1" si="24"/>
        <v/>
      </c>
      <c r="I554" s="43" t="str">
        <f t="shared" ca="1" si="25"/>
        <v>03</v>
      </c>
      <c r="J554" s="28" t="str">
        <f ca="1">ДАННЫЕ!$F554&amp;H554&amp;I554&amp;ДАННЫЕ!$I554&amp;"m"&amp;IF(ДАННЫЕ!$I554&gt;0,IF(ДАННЫЕ!$J554&gt;0,0,1),"")&amp;"f"&amp;IF(ДАННЫЕ!$R554&gt;0,IF(YEAR(ДАННЫЕ!$F$1)=YEAR(ДАННЫЕ!$R554),1,0),0)&amp;"z"&amp;ДАННЫЕ!$R554&amp;"p"&amp;ДАННЫЕ!$S554&amp;"i"&amp;ДАННЫЕ!$T554&amp;"h"&amp;ДАННЫЕ!$K554&amp;"be"&amp;ДАННЫЕ!$BI554&amp;"CD"&amp;IF(ДАННЫЕ!BF554&gt;500,4,IF(ДАННЫЕ!BF554&gt;350,3,IF(ДАННЫЕ!BF554&gt;200,2,IF(ДАННЫЕ!BF554&gt;0,1,0))))&amp;"g"&amp;B554&amp;"d"&amp;H554&amp;"l"&amp;ДАННЫЕ!AT554&amp;"a"&amp;ДАННЫЕ!$V554&amp;"v"&amp;R554&amp;"k"&amp;ДАННЫЕ!$U554&amp;"s"&amp;ДАННЫЕ!$Y554&amp;"t"&amp;ДАННЫЕ!$X554&amp;"b"&amp;IF(ДАННЫЕ!$Q554&gt;1,1,0)&amp;"PP"&amp;ДАННЫЕ!Z554&amp;"c"&amp;S554&amp;"x"&amp;IF(ДАННЫЕ!$BY554&gt;0,IF(YEAR(ДАННЫЕ!$F$1)=YEAR(ДАННЫЕ!$BY554),1,0),0)&amp;"n"&amp;IF(ДАННЫЕ!$BZ554&gt;0,IF(YEAR(ДАННЫЕ!$F$1)=YEAR(ДАННЫЕ!$BZ554),1,0),0)&amp;"u"&amp;D554&amp;"z"&amp;IF(ДАННЫЕ!$CL554&gt;0,IF(YEAR(ДАННЫЕ!$F$1)&gt;YEAR(ДАННЫЕ!$CL554),11,12),0)</f>
        <v>03mf0zpihbeCD0g0dlav0kstb0PPc0x0n0u0z0</v>
      </c>
      <c r="K554" s="28" t="str">
        <f ca="1">ДАННЫЕ!$I554&amp;"x"&amp;B554&amp;"w"&amp;IF(T554+ДАННЫЕ!AD554+ДАННЫЕ!AE554+ДАННЫЕ!AF554+ДАННЫЕ!AG554+ДАННЫЕ!AH554+ДАННЫЕ!$AL554+ДАННЫЕ!AI554+ДАННЫЕ!AJ554+ДАННЫЕ!AK554+ДАННЫЕ!AP554+ДАННЫЕ!AQ554+ДАННЫЕ!AR554+ДАННЫЕ!$AM554+ДАННЫЕ!$AN554+ДАННЫЕ!AS554+ДАННЫЕ!AT554&gt;0,1,0)&amp;IF(OR(T554=2,ДАННЫЕ!AD554=2,ДАННЫЕ!AE554=2,ДАННЫЕ!AF554=2,ДАННЫЕ!AG554=2,ДАННЫЕ!AH554=2,ДАННЫЕ!$AL554=2,ДАННЫЕ!AI554=2,ДАННЫЕ!AJ554=2,ДАННЫЕ!AK554=2,ДАННЫЕ!AP554=2,ДАННЫЕ!AQ554=2,ДАННЫЕ!AR554=2,ДАННЫЕ!$AM554=2,ДАННЫЕ!$AN554=2,ДАННЫЕ!AS554=2,ДАННЫЕ!AT554=2),2,0)&amp;"t"&amp;IF(T554&gt;0,"1"&amp;T554,"00")&amp;"f"&amp;IF(ДАННЫЕ!$AC554,"1"&amp;ДАННЫЕ!$AC554,"00")&amp;"b"&amp;IF(ДАННЫЕ!$AD554,"1"&amp;ДАННЫЕ!$AD554,"00")&amp;"g"&amp;IF(ДАННЫЕ!$AF554,"1"&amp;ДАННЫЕ!$AF554,"00")&amp;"c"&amp;IF(ДАННЫЕ!$AG554,"1"&amp;ДАННЫЕ!$AG554,"00")&amp;"i"&amp;IF(ДАННЫЕ!$AH554,"1"&amp;ДАННЫЕ!$AH554,"00")&amp;"r"&amp;IF(ДАННЫЕ!$AL554,"1"&amp;ДАННЫЕ!$AL554,"00")&amp;"m"&amp;IF(ДАННЫЕ!$AI554,"1"&amp;ДАННЫЕ!$AI554,"00")&amp;"hS"&amp;IF(ДАННЫЕ!$AJ554,"1"&amp;ДАННЫЕ!$AJ554,"00")&amp;"hZ"&amp;IF(ДАННЫЕ!$AK554,"1"&amp;ДАННЫЕ!$AK554,"00")&amp;"p"&amp;IF(ДАННЫЕ!$AP554,"1"&amp;ДАННЫЕ!$AP554,"00")&amp;"k"&amp;IF(ДАННЫЕ!$AQ554,"1"&amp;ДАННЫЕ!$AQ554,"00")&amp;"z"&amp;IF(ДАННЫЕ!$AR554,"1"&amp;ДАННЫЕ!$AR554,"00")&amp;"j"&amp;IF(ДАННЫЕ!$AM554,"1"&amp;ДАННЫЕ!$AM554,"00")&amp;"n"&amp;IF(ДАННЫЕ!$AN554,"1"&amp;ДАННЫЕ!$AN554,"00")&amp;"E"&amp;ДАННЫЕ!BI554&amp;"L"&amp;ДАННЫЕ!AO554&amp;"h"&amp;IF(ДАННЫЕ!$AU554&gt;0,1,0)&amp;"v"&amp;IF(ДАННЫЕ!$AW554&gt;0,1,0)&amp;"a"&amp;IF(ДАННЫЕ!$AS554,"1"&amp;ДАННЫЕ!$AS554,"00")&amp;"s"&amp;IF(ДАННЫЕ!$AT554,"1"&amp;ДАННЫЕ!$AT554,"00")&amp;"u"&amp;IF(ДАННЫЕ!$CJ554&gt;0,1,0)&amp;"y"&amp;B554&amp;"d"&amp;H554&amp;"e"&amp;F554&amp;G554</f>
        <v>x0w00t00f00b00g00c00i00r00m00hS00hZ00p00k00z00j00n00ELh0v0a00s00u0y0de</v>
      </c>
      <c r="L554" s="28" t="str">
        <f ca="1">ДАННЫЕ!$I554&amp;"VN"&amp;IF(ДАННЫЕ!AW554&gt;0,11,10)&amp;"CD"&amp;IF(ДАННЫЕ!BF554&gt;500,16,IF(ДАННЫЕ!BF554&gt;350,15,IF(ДАННЫЕ!BF554&gt;=200,14,IF(ДАННЫЕ!BF554&gt;=100,13,IF(ДАННЫЕ!BF554&gt;=50,12,IF(ДАННЫЕ!BF554&gt;0,11,10))))))&amp;"AR"&amp;IF(ДАННЫЕ!BX554&gt;0,1,0)&amp;"GD"&amp;B554&amp;"VV"&amp;IF(E554&gt;=5,IF(E554&lt;18,1,0),0)</f>
        <v>VN10CD10AR0GD0VV0</v>
      </c>
      <c r="M554" s="28" t="str">
        <f>ДАННЫЕ!$I554&amp;"b"&amp;ДАННЫЕ!$BI554&amp;"r"&amp;ДАННЫЕ!$BJ554&amp;"CD"&amp;IF(ДАННЫЕ!BF554&gt;0,IF(ДАННЫЕ!BF554&lt;200,1,IF(ДАННЫЕ!BF554&lt;350,2,3)),0)&amp;"h"&amp;IF(ДАННЫЕ!$BK554+ДАННЫЕ!$BL554+ДАННЫЕ!$BM554&gt;0,1,0)&amp;"x"&amp;ДАННЫЕ!$BK554&amp;"y"&amp;ДАННЫЕ!$BL554&amp;"z"&amp;ДАННЫЕ!$BM554&amp;"c"&amp;IF(ДАННЫЕ!$BK554+ДАННЫЕ!$BL554+ДАННЫЕ!$BM554=3,1,0)&amp;"a"&amp;IF(ДАННЫЕ!$BQ554+ДАННЫЕ!$BR554&gt;0,1,0)&amp;"d"&amp;ДАННЫЕ!$BQ554&amp;"v"&amp;ДАННЫЕ!$BR554&amp;"p"&amp;ДАННЫЕ!$BS554&amp;"n"&amp;ДАННЫЕ!$BU554&amp;"t"&amp;ДАННЫЕ!$BV554&amp;"o"&amp;ДАННЫЕ!$BT554&amp;"l"&amp;IF(ДАННЫЕ!$BN554&gt;0,1,0)&amp;ДАННЫЕ!$BN554&amp;"g"&amp;ДАННЫЕ!$BO554&amp;"s"&amp;ДАННЫЕ!$BP554&amp;"DZ"&amp;IF(ДАННЫЕ!B554-ДАННЫЕ!G554 &lt; 60,IF(ДАННЫЕ!B554-ДАННЫЕ!G554 &gt;= 0,1,0),0)&amp;"u"&amp;IF(ДАННЫЕ!$CJ554&gt;0,1,0)</f>
        <v>brCD0h0xyzc0a0dvpntol0gsDZ1u0</v>
      </c>
      <c r="N554" s="28" t="str">
        <f ca="1">ДАННЫЕ!$F554&amp;ДАННЫЕ!$I554&amp;"g"&amp;B554&amp;"cf"&amp;D554&amp;"a"&amp;IF(ДАННЫЕ!$BX554&gt;0,1,0)&amp;IF(ДАННЫЕ!$BF554&gt;500,1,IF(ДАННЫЕ!$BF554&gt;350,2,IF(ДАННЫЕ!$BF554&gt;=200,3,IF(ДАННЫЕ!$BF554&gt;=100,4,IF(ДАННЫЕ!$BF554&gt;=50,5,IF(ДАННЫЕ!$BF554&lt;50,6,0))))))&amp;"AR"&amp;IF(DATEDIF(ДАННЫЕ!$BX554,ДАННЫЕ!$F$1,"y")&gt;1,1,0)&amp;"VG"&amp;IF(ДАННЫЕ!$BH554="0",1,0)&amp;"o"&amp;IF(T554+ДАННЫЕ!$AF554+ДАННЫЕ!$AG554+ДАННЫЕ!$AH554+ДАННЫЕ!$AI554+ДАННЫЕ!$AJ554+ДАННЫЕ!$AP554+ДАННЫЕ!$AQ554+ДАННЫЕ!$AR554+ДАННЫЕ!$AU554+ДАННЫЕ!$AW554+ДАННЫЕ!$AS554+ДАННЫЕ!$AT554&gt;0,1,0)&amp;"x"&amp;ДАННЫЕ!$AG554&amp;"p"&amp;IF(ДАННЫЕ!$BY554&gt;0,1,0)&amp;"v"&amp;IF(ДАННЫЕ!$BZ554&gt;0,1,0)&amp;"n"&amp;ДАННЫЕ!$CA554&amp;"t"&amp;ДАННЫЕ!$AY554&amp;"k"&amp;ДАННЫЕ!$CB554&amp;"q"&amp;ДАННЫЕ!$CC554&amp;"w"&amp;ДАННЫЕ!$CD554&amp;"e"&amp;ДАННЫЕ!$CE554&amp;"m"&amp;ДАННЫЕ!$CF554&amp;"c"&amp;ДАННЫЕ!$CG554&amp;"z"&amp;ДАННЫЕ!$CH554&amp;"d"&amp;IF(H554=4,1,0)&amp;"s"&amp;IF(ДАННЫЕ!$J554=1,0,1)&amp;"u"&amp;IF(ДАННЫЕ!$CJ554&gt;0,1,0)</f>
        <v>g0cf0a06AR1VG0o0xp0v0ntkqwemczd0s1u0</v>
      </c>
      <c r="O554" s="28" t="str">
        <f>ДАННЫЕ!$I554&amp;"g"&amp;B554&amp;A554&amp;"f"&amp;P554&amp;"c"&amp;IF(ДАННЫЕ!$U554&gt;0,1,0)&amp;"s"&amp;IF(ДАННЫЕ!$Q554&gt;0,IF(YEAR(ДАННЫЕ!$F$1)=YEAR(ДАННЫЕ!$Q554),IF(MONTH(ДАННЫЕ!$F$1)=MONTH(ДАННЫЕ!$Q554),111,11),1),0)&amp;"i"&amp;IF(ДАННЫЕ!$R554+ДАННЫЕ!$S554+ДАННЫЕ!$T554=0,0,1)&amp;"h"&amp;IF(ДАННЫЕ!$P554&gt;0,1,0)&amp;"p"&amp;IF(ДАННЫЕ!$CI554&gt;0,IF(YEAR(ДАННЫЕ!$F$1)=YEAR(ДАННЫЕ!$CI554),IF(MONTH(ДАННЫЕ!$F$1)=MONTH(ДАННЫЕ!$CI554),111,11),1),0)&amp;"d"&amp;IF(ДАННЫЕ!$CJ554&gt;0,IF(YEAR(ДАННЫЕ!$F$1)=YEAR(ДАННЫЕ!$CJ554),IF(MONTH(ДАННЫЕ!$F$1)=MONTH(ДАННЫЕ!$CJ554),111,11),1),0)&amp;"o"&amp;IF(ДАННЫЕ!$CK554&gt;0,IF(MONTH(ДАННЫЕ!$F$1)=MONTH(ДАННЫЕ!$CK554),111,11),0)&amp;"v"&amp;IF(ДАННЫЕ!$BE554&gt;0,IF(MONTH(ДАННЫЕ!$F$1)=MONTH(ДАННЫЕ!$BE554),111,11),0)</f>
        <v>g00f0c0s0i0h0p0d0o0v0</v>
      </c>
      <c r="P554" s="15">
        <f t="shared" si="26"/>
        <v>0</v>
      </c>
      <c r="Q554" s="15">
        <f>IF(ДАННЫЕ!$F$1&gt;ДАННЫЕ!$N554,IF(YEAR(ДАННЫЕ!$F$1)=YEAR(ДАННЫЕ!M554),1,0),0)</f>
        <v>0</v>
      </c>
      <c r="R554" s="15">
        <f>IF(ДАННЫЕ!$F$1&gt;ДАННЫЕ!$N554,IF(YEAR(ДАННЫЕ!$F$1)=YEAR(ДАННЫЕ!N554),1,0),0)</f>
        <v>0</v>
      </c>
      <c r="S554" s="15">
        <f>IF(ДАННЫЕ!$AA554="2А",1,IF(ДАННЫЕ!$AA554="2Б",2,IF(ДАННЫЕ!$AA554="2В",3,IF(ДАННЫЕ!$AA554=3,4,IF(ДАННЫЕ!$AA554="4А",5,IF(ДАННЫЕ!$AA554="4Б",6,IF(ДАННЫЕ!$AA554="4В",7,IF(ДАННЫЕ!$AA554=5,8,0))))))))</f>
        <v>0</v>
      </c>
      <c r="T554" s="15">
        <f>IF(OR(ДАННЫЕ!$AC554=2,ДАННЫЕ!$AD554=2,ДАННЫЕ!$AE554=2),2,IF(OR(ДАННЫЕ!$AC554=1,ДАННЫЕ!$AD554=1,ДАННЫЕ!$AE554=1),1,0))</f>
        <v>0</v>
      </c>
    </row>
    <row r="555" spans="1:20" ht="15" customHeight="1" x14ac:dyDescent="0.2">
      <c r="A555" s="78">
        <f>IF(B555&gt;0,IF(MONTH(ДАННЫЕ!$F$1)=MONTH(ДАННЫЕ!$B555),1,0),0)</f>
        <v>0</v>
      </c>
      <c r="B555" s="14">
        <f>IF(ДАННЫЕ!$B555&gt;0,IF(YEAR(ДАННЫЕ!$F$1)=YEAR(ДАННЫЕ!$B555),1,0),0)</f>
        <v>0</v>
      </c>
      <c r="C555" s="14">
        <f>IF(ДАННЫЕ!$CM555&gt;0,IF(YEAR(ДАННЫЕ!$F$1)=YEAR(ДАННЫЕ!$CM555),1,0),0)</f>
        <v>0</v>
      </c>
      <c r="D555" s="14">
        <f>IF(ДАННЫЕ!$CJ555&gt;0,IF(ДАННЫЕ!$CL555&gt;ДАННЫЕ!$F$1,1,IF(ДАННЫЕ!$CL555&gt;0,0,1)),0)</f>
        <v>0</v>
      </c>
      <c r="E555" s="43" t="str">
        <f ca="1">IF(ДАННЫЕ!$F$1&gt;0,IF(ДАННЫЕ!$G555&gt;0,DATEDIF(ДАННЫЕ!$G555,ДАННЫЕ!$F$1,"y"),""),IF(ДАННЫЕ!$G555&gt;0,DATEDIF(ДАННЫЕ!$G555,TODAY(),"y"),""))</f>
        <v/>
      </c>
      <c r="F555" s="43" t="str">
        <f xml:space="preserve"> IF(ДАННЫЕ!$F555="М",IF(E555&gt;=18,IF(E555&lt;60,1,""),""),"")&amp;IF(ДАННЫЕ!$F555="Ж",IF(E555&gt;=18,IF(E555&lt;55,1,""),""),"")</f>
        <v/>
      </c>
      <c r="G555" s="43" t="str">
        <f xml:space="preserve"> IF(ДАННЫЕ!$F555="М",IF(E555&gt;=60,2,""),"")&amp;IF(ДАННЫЕ!$F555="Ж",IF(E555&gt;=55,2,""),"")</f>
        <v/>
      </c>
      <c r="H555" s="43" t="str">
        <f t="shared" ca="1" si="24"/>
        <v/>
      </c>
      <c r="I555" s="43" t="str">
        <f t="shared" ca="1" si="25"/>
        <v>03</v>
      </c>
      <c r="J555" s="28" t="str">
        <f ca="1">ДАННЫЕ!$F555&amp;H555&amp;I555&amp;ДАННЫЕ!$I555&amp;"m"&amp;IF(ДАННЫЕ!$I555&gt;0,IF(ДАННЫЕ!$J555&gt;0,0,1),"")&amp;"f"&amp;IF(ДАННЫЕ!$R555&gt;0,IF(YEAR(ДАННЫЕ!$F$1)=YEAR(ДАННЫЕ!$R555),1,0),0)&amp;"z"&amp;ДАННЫЕ!$R555&amp;"p"&amp;ДАННЫЕ!$S555&amp;"i"&amp;ДАННЫЕ!$T555&amp;"h"&amp;ДАННЫЕ!$K555&amp;"be"&amp;ДАННЫЕ!$BI555&amp;"CD"&amp;IF(ДАННЫЕ!BF555&gt;500,4,IF(ДАННЫЕ!BF555&gt;350,3,IF(ДАННЫЕ!BF555&gt;200,2,IF(ДАННЫЕ!BF555&gt;0,1,0))))&amp;"g"&amp;B555&amp;"d"&amp;H555&amp;"l"&amp;ДАННЫЕ!AT555&amp;"a"&amp;ДАННЫЕ!$V555&amp;"v"&amp;R555&amp;"k"&amp;ДАННЫЕ!$U555&amp;"s"&amp;ДАННЫЕ!$Y555&amp;"t"&amp;ДАННЫЕ!$X555&amp;"b"&amp;IF(ДАННЫЕ!$Q555&gt;1,1,0)&amp;"PP"&amp;ДАННЫЕ!Z555&amp;"c"&amp;S555&amp;"x"&amp;IF(ДАННЫЕ!$BY555&gt;0,IF(YEAR(ДАННЫЕ!$F$1)=YEAR(ДАННЫЕ!$BY555),1,0),0)&amp;"n"&amp;IF(ДАННЫЕ!$BZ555&gt;0,IF(YEAR(ДАННЫЕ!$F$1)=YEAR(ДАННЫЕ!$BZ555),1,0),0)&amp;"u"&amp;D555&amp;"z"&amp;IF(ДАННЫЕ!$CL555&gt;0,IF(YEAR(ДАННЫЕ!$F$1)&gt;YEAR(ДАННЫЕ!$CL555),11,12),0)</f>
        <v>03mf0zpihbeCD0g0dlav0kstb0PPc0x0n0u0z0</v>
      </c>
      <c r="K555" s="28" t="str">
        <f ca="1">ДАННЫЕ!$I555&amp;"x"&amp;B555&amp;"w"&amp;IF(T555+ДАННЫЕ!AD555+ДАННЫЕ!AE555+ДАННЫЕ!AF555+ДАННЫЕ!AG555+ДАННЫЕ!AH555+ДАННЫЕ!$AL555+ДАННЫЕ!AI555+ДАННЫЕ!AJ555+ДАННЫЕ!AK555+ДАННЫЕ!AP555+ДАННЫЕ!AQ555+ДАННЫЕ!AR555+ДАННЫЕ!$AM555+ДАННЫЕ!$AN555+ДАННЫЕ!AS555+ДАННЫЕ!AT555&gt;0,1,0)&amp;IF(OR(T555=2,ДАННЫЕ!AD555=2,ДАННЫЕ!AE555=2,ДАННЫЕ!AF555=2,ДАННЫЕ!AG555=2,ДАННЫЕ!AH555=2,ДАННЫЕ!$AL555=2,ДАННЫЕ!AI555=2,ДАННЫЕ!AJ555=2,ДАННЫЕ!AK555=2,ДАННЫЕ!AP555=2,ДАННЫЕ!AQ555=2,ДАННЫЕ!AR555=2,ДАННЫЕ!$AM555=2,ДАННЫЕ!$AN555=2,ДАННЫЕ!AS555=2,ДАННЫЕ!AT555=2),2,0)&amp;"t"&amp;IF(T555&gt;0,"1"&amp;T555,"00")&amp;"f"&amp;IF(ДАННЫЕ!$AC555,"1"&amp;ДАННЫЕ!$AC555,"00")&amp;"b"&amp;IF(ДАННЫЕ!$AD555,"1"&amp;ДАННЫЕ!$AD555,"00")&amp;"g"&amp;IF(ДАННЫЕ!$AF555,"1"&amp;ДАННЫЕ!$AF555,"00")&amp;"c"&amp;IF(ДАННЫЕ!$AG555,"1"&amp;ДАННЫЕ!$AG555,"00")&amp;"i"&amp;IF(ДАННЫЕ!$AH555,"1"&amp;ДАННЫЕ!$AH555,"00")&amp;"r"&amp;IF(ДАННЫЕ!$AL555,"1"&amp;ДАННЫЕ!$AL555,"00")&amp;"m"&amp;IF(ДАННЫЕ!$AI555,"1"&amp;ДАННЫЕ!$AI555,"00")&amp;"hS"&amp;IF(ДАННЫЕ!$AJ555,"1"&amp;ДАННЫЕ!$AJ555,"00")&amp;"hZ"&amp;IF(ДАННЫЕ!$AK555,"1"&amp;ДАННЫЕ!$AK555,"00")&amp;"p"&amp;IF(ДАННЫЕ!$AP555,"1"&amp;ДАННЫЕ!$AP555,"00")&amp;"k"&amp;IF(ДАННЫЕ!$AQ555,"1"&amp;ДАННЫЕ!$AQ555,"00")&amp;"z"&amp;IF(ДАННЫЕ!$AR555,"1"&amp;ДАННЫЕ!$AR555,"00")&amp;"j"&amp;IF(ДАННЫЕ!$AM555,"1"&amp;ДАННЫЕ!$AM555,"00")&amp;"n"&amp;IF(ДАННЫЕ!$AN555,"1"&amp;ДАННЫЕ!$AN555,"00")&amp;"E"&amp;ДАННЫЕ!BI555&amp;"L"&amp;ДАННЫЕ!AO555&amp;"h"&amp;IF(ДАННЫЕ!$AU555&gt;0,1,0)&amp;"v"&amp;IF(ДАННЫЕ!$AW555&gt;0,1,0)&amp;"a"&amp;IF(ДАННЫЕ!$AS555,"1"&amp;ДАННЫЕ!$AS555,"00")&amp;"s"&amp;IF(ДАННЫЕ!$AT555,"1"&amp;ДАННЫЕ!$AT555,"00")&amp;"u"&amp;IF(ДАННЫЕ!$CJ555&gt;0,1,0)&amp;"y"&amp;B555&amp;"d"&amp;H555&amp;"e"&amp;F555&amp;G555</f>
        <v>x0w00t00f00b00g00c00i00r00m00hS00hZ00p00k00z00j00n00ELh0v0a00s00u0y0de</v>
      </c>
      <c r="L555" s="28" t="str">
        <f ca="1">ДАННЫЕ!$I555&amp;"VN"&amp;IF(ДАННЫЕ!AW555&gt;0,11,10)&amp;"CD"&amp;IF(ДАННЫЕ!BF555&gt;500,16,IF(ДАННЫЕ!BF555&gt;350,15,IF(ДАННЫЕ!BF555&gt;=200,14,IF(ДАННЫЕ!BF555&gt;=100,13,IF(ДАННЫЕ!BF555&gt;=50,12,IF(ДАННЫЕ!BF555&gt;0,11,10))))))&amp;"AR"&amp;IF(ДАННЫЕ!BX555&gt;0,1,0)&amp;"GD"&amp;B555&amp;"VV"&amp;IF(E555&gt;=5,IF(E555&lt;18,1,0),0)</f>
        <v>VN10CD10AR0GD0VV0</v>
      </c>
      <c r="M555" s="28" t="str">
        <f>ДАННЫЕ!$I555&amp;"b"&amp;ДАННЫЕ!$BI555&amp;"r"&amp;ДАННЫЕ!$BJ555&amp;"CD"&amp;IF(ДАННЫЕ!BF555&gt;0,IF(ДАННЫЕ!BF555&lt;200,1,IF(ДАННЫЕ!BF555&lt;350,2,3)),0)&amp;"h"&amp;IF(ДАННЫЕ!$BK555+ДАННЫЕ!$BL555+ДАННЫЕ!$BM555&gt;0,1,0)&amp;"x"&amp;ДАННЫЕ!$BK555&amp;"y"&amp;ДАННЫЕ!$BL555&amp;"z"&amp;ДАННЫЕ!$BM555&amp;"c"&amp;IF(ДАННЫЕ!$BK555+ДАННЫЕ!$BL555+ДАННЫЕ!$BM555=3,1,0)&amp;"a"&amp;IF(ДАННЫЕ!$BQ555+ДАННЫЕ!$BR555&gt;0,1,0)&amp;"d"&amp;ДАННЫЕ!$BQ555&amp;"v"&amp;ДАННЫЕ!$BR555&amp;"p"&amp;ДАННЫЕ!$BS555&amp;"n"&amp;ДАННЫЕ!$BU555&amp;"t"&amp;ДАННЫЕ!$BV555&amp;"o"&amp;ДАННЫЕ!$BT555&amp;"l"&amp;IF(ДАННЫЕ!$BN555&gt;0,1,0)&amp;ДАННЫЕ!$BN555&amp;"g"&amp;ДАННЫЕ!$BO555&amp;"s"&amp;ДАННЫЕ!$BP555&amp;"DZ"&amp;IF(ДАННЫЕ!B555-ДАННЫЕ!G555 &lt; 60,IF(ДАННЫЕ!B555-ДАННЫЕ!G555 &gt;= 0,1,0),0)&amp;"u"&amp;IF(ДАННЫЕ!$CJ555&gt;0,1,0)</f>
        <v>brCD0h0xyzc0a0dvpntol0gsDZ1u0</v>
      </c>
      <c r="N555" s="28" t="str">
        <f ca="1">ДАННЫЕ!$F555&amp;ДАННЫЕ!$I555&amp;"g"&amp;B555&amp;"cf"&amp;D555&amp;"a"&amp;IF(ДАННЫЕ!$BX555&gt;0,1,0)&amp;IF(ДАННЫЕ!$BF555&gt;500,1,IF(ДАННЫЕ!$BF555&gt;350,2,IF(ДАННЫЕ!$BF555&gt;=200,3,IF(ДАННЫЕ!$BF555&gt;=100,4,IF(ДАННЫЕ!$BF555&gt;=50,5,IF(ДАННЫЕ!$BF555&lt;50,6,0))))))&amp;"AR"&amp;IF(DATEDIF(ДАННЫЕ!$BX555,ДАННЫЕ!$F$1,"y")&gt;1,1,0)&amp;"VG"&amp;IF(ДАННЫЕ!$BH555="0",1,0)&amp;"o"&amp;IF(T555+ДАННЫЕ!$AF555+ДАННЫЕ!$AG555+ДАННЫЕ!$AH555+ДАННЫЕ!$AI555+ДАННЫЕ!$AJ555+ДАННЫЕ!$AP555+ДАННЫЕ!$AQ555+ДАННЫЕ!$AR555+ДАННЫЕ!$AU555+ДАННЫЕ!$AW555+ДАННЫЕ!$AS555+ДАННЫЕ!$AT555&gt;0,1,0)&amp;"x"&amp;ДАННЫЕ!$AG555&amp;"p"&amp;IF(ДАННЫЕ!$BY555&gt;0,1,0)&amp;"v"&amp;IF(ДАННЫЕ!$BZ555&gt;0,1,0)&amp;"n"&amp;ДАННЫЕ!$CA555&amp;"t"&amp;ДАННЫЕ!$AY555&amp;"k"&amp;ДАННЫЕ!$CB555&amp;"q"&amp;ДАННЫЕ!$CC555&amp;"w"&amp;ДАННЫЕ!$CD555&amp;"e"&amp;ДАННЫЕ!$CE555&amp;"m"&amp;ДАННЫЕ!$CF555&amp;"c"&amp;ДАННЫЕ!$CG555&amp;"z"&amp;ДАННЫЕ!$CH555&amp;"d"&amp;IF(H555=4,1,0)&amp;"s"&amp;IF(ДАННЫЕ!$J555=1,0,1)&amp;"u"&amp;IF(ДАННЫЕ!$CJ555&gt;0,1,0)</f>
        <v>g0cf0a06AR1VG0o0xp0v0ntkqwemczd0s1u0</v>
      </c>
      <c r="O555" s="28" t="str">
        <f>ДАННЫЕ!$I555&amp;"g"&amp;B555&amp;A555&amp;"f"&amp;P555&amp;"c"&amp;IF(ДАННЫЕ!$U555&gt;0,1,0)&amp;"s"&amp;IF(ДАННЫЕ!$Q555&gt;0,IF(YEAR(ДАННЫЕ!$F$1)=YEAR(ДАННЫЕ!$Q555),IF(MONTH(ДАННЫЕ!$F$1)=MONTH(ДАННЫЕ!$Q555),111,11),1),0)&amp;"i"&amp;IF(ДАННЫЕ!$R555+ДАННЫЕ!$S555+ДАННЫЕ!$T555=0,0,1)&amp;"h"&amp;IF(ДАННЫЕ!$P555&gt;0,1,0)&amp;"p"&amp;IF(ДАННЫЕ!$CI555&gt;0,IF(YEAR(ДАННЫЕ!$F$1)=YEAR(ДАННЫЕ!$CI555),IF(MONTH(ДАННЫЕ!$F$1)=MONTH(ДАННЫЕ!$CI555),111,11),1),0)&amp;"d"&amp;IF(ДАННЫЕ!$CJ555&gt;0,IF(YEAR(ДАННЫЕ!$F$1)=YEAR(ДАННЫЕ!$CJ555),IF(MONTH(ДАННЫЕ!$F$1)=MONTH(ДАННЫЕ!$CJ555),111,11),1),0)&amp;"o"&amp;IF(ДАННЫЕ!$CK555&gt;0,IF(MONTH(ДАННЫЕ!$F$1)=MONTH(ДАННЫЕ!$CK555),111,11),0)&amp;"v"&amp;IF(ДАННЫЕ!$BE555&gt;0,IF(MONTH(ДАННЫЕ!$F$1)=MONTH(ДАННЫЕ!$BE555),111,11),0)</f>
        <v>g00f0c0s0i0h0p0d0o0v0</v>
      </c>
      <c r="P555" s="15">
        <f t="shared" si="26"/>
        <v>0</v>
      </c>
      <c r="Q555" s="15">
        <f>IF(ДАННЫЕ!$F$1&gt;ДАННЫЕ!$N555,IF(YEAR(ДАННЫЕ!$F$1)=YEAR(ДАННЫЕ!M555),1,0),0)</f>
        <v>0</v>
      </c>
      <c r="R555" s="15">
        <f>IF(ДАННЫЕ!$F$1&gt;ДАННЫЕ!$N555,IF(YEAR(ДАННЫЕ!$F$1)=YEAR(ДАННЫЕ!N555),1,0),0)</f>
        <v>0</v>
      </c>
      <c r="S555" s="15">
        <f>IF(ДАННЫЕ!$AA555="2А",1,IF(ДАННЫЕ!$AA555="2Б",2,IF(ДАННЫЕ!$AA555="2В",3,IF(ДАННЫЕ!$AA555=3,4,IF(ДАННЫЕ!$AA555="4А",5,IF(ДАННЫЕ!$AA555="4Б",6,IF(ДАННЫЕ!$AA555="4В",7,IF(ДАННЫЕ!$AA555=5,8,0))))))))</f>
        <v>0</v>
      </c>
      <c r="T555" s="15">
        <f>IF(OR(ДАННЫЕ!$AC555=2,ДАННЫЕ!$AD555=2,ДАННЫЕ!$AE555=2),2,IF(OR(ДАННЫЕ!$AC555=1,ДАННЫЕ!$AD555=1,ДАННЫЕ!$AE555=1),1,0))</f>
        <v>0</v>
      </c>
    </row>
    <row r="556" spans="1:20" ht="15" customHeight="1" x14ac:dyDescent="0.2">
      <c r="A556" s="78">
        <f>IF(B556&gt;0,IF(MONTH(ДАННЫЕ!$F$1)=MONTH(ДАННЫЕ!$B556),1,0),0)</f>
        <v>0</v>
      </c>
      <c r="B556" s="14">
        <f>IF(ДАННЫЕ!$B556&gt;0,IF(YEAR(ДАННЫЕ!$F$1)=YEAR(ДАННЫЕ!$B556),1,0),0)</f>
        <v>0</v>
      </c>
      <c r="C556" s="14">
        <f>IF(ДАННЫЕ!$CM556&gt;0,IF(YEAR(ДАННЫЕ!$F$1)=YEAR(ДАННЫЕ!$CM556),1,0),0)</f>
        <v>0</v>
      </c>
      <c r="D556" s="14">
        <f>IF(ДАННЫЕ!$CJ556&gt;0,IF(ДАННЫЕ!$CL556&gt;ДАННЫЕ!$F$1,1,IF(ДАННЫЕ!$CL556&gt;0,0,1)),0)</f>
        <v>0</v>
      </c>
      <c r="E556" s="43" t="str">
        <f ca="1">IF(ДАННЫЕ!$F$1&gt;0,IF(ДАННЫЕ!$G556&gt;0,DATEDIF(ДАННЫЕ!$G556,ДАННЫЕ!$F$1,"y"),""),IF(ДАННЫЕ!$G556&gt;0,DATEDIF(ДАННЫЕ!$G556,TODAY(),"y"),""))</f>
        <v/>
      </c>
      <c r="F556" s="43" t="str">
        <f xml:space="preserve"> IF(ДАННЫЕ!$F556="М",IF(E556&gt;=18,IF(E556&lt;60,1,""),""),"")&amp;IF(ДАННЫЕ!$F556="Ж",IF(E556&gt;=18,IF(E556&lt;55,1,""),""),"")</f>
        <v/>
      </c>
      <c r="G556" s="43" t="str">
        <f xml:space="preserve"> IF(ДАННЫЕ!$F556="М",IF(E556&gt;=60,2,""),"")&amp;IF(ДАННЫЕ!$F556="Ж",IF(E556&gt;=55,2,""),"")</f>
        <v/>
      </c>
      <c r="H556" s="43" t="str">
        <f t="shared" ca="1" si="24"/>
        <v/>
      </c>
      <c r="I556" s="43" t="str">
        <f t="shared" ca="1" si="25"/>
        <v>03</v>
      </c>
      <c r="J556" s="28" t="str">
        <f ca="1">ДАННЫЕ!$F556&amp;H556&amp;I556&amp;ДАННЫЕ!$I556&amp;"m"&amp;IF(ДАННЫЕ!$I556&gt;0,IF(ДАННЫЕ!$J556&gt;0,0,1),"")&amp;"f"&amp;IF(ДАННЫЕ!$R556&gt;0,IF(YEAR(ДАННЫЕ!$F$1)=YEAR(ДАННЫЕ!$R556),1,0),0)&amp;"z"&amp;ДАННЫЕ!$R556&amp;"p"&amp;ДАННЫЕ!$S556&amp;"i"&amp;ДАННЫЕ!$T556&amp;"h"&amp;ДАННЫЕ!$K556&amp;"be"&amp;ДАННЫЕ!$BI556&amp;"CD"&amp;IF(ДАННЫЕ!BF556&gt;500,4,IF(ДАННЫЕ!BF556&gt;350,3,IF(ДАННЫЕ!BF556&gt;200,2,IF(ДАННЫЕ!BF556&gt;0,1,0))))&amp;"g"&amp;B556&amp;"d"&amp;H556&amp;"l"&amp;ДАННЫЕ!AT556&amp;"a"&amp;ДАННЫЕ!$V556&amp;"v"&amp;R556&amp;"k"&amp;ДАННЫЕ!$U556&amp;"s"&amp;ДАННЫЕ!$Y556&amp;"t"&amp;ДАННЫЕ!$X556&amp;"b"&amp;IF(ДАННЫЕ!$Q556&gt;1,1,0)&amp;"PP"&amp;ДАННЫЕ!Z556&amp;"c"&amp;S556&amp;"x"&amp;IF(ДАННЫЕ!$BY556&gt;0,IF(YEAR(ДАННЫЕ!$F$1)=YEAR(ДАННЫЕ!$BY556),1,0),0)&amp;"n"&amp;IF(ДАННЫЕ!$BZ556&gt;0,IF(YEAR(ДАННЫЕ!$F$1)=YEAR(ДАННЫЕ!$BZ556),1,0),0)&amp;"u"&amp;D556&amp;"z"&amp;IF(ДАННЫЕ!$CL556&gt;0,IF(YEAR(ДАННЫЕ!$F$1)&gt;YEAR(ДАННЫЕ!$CL556),11,12),0)</f>
        <v>03mf0zpihbeCD0g0dlav0kstb0PPc0x0n0u0z0</v>
      </c>
      <c r="K556" s="28" t="str">
        <f ca="1">ДАННЫЕ!$I556&amp;"x"&amp;B556&amp;"w"&amp;IF(T556+ДАННЫЕ!AD556+ДАННЫЕ!AE556+ДАННЫЕ!AF556+ДАННЫЕ!AG556+ДАННЫЕ!AH556+ДАННЫЕ!$AL556+ДАННЫЕ!AI556+ДАННЫЕ!AJ556+ДАННЫЕ!AK556+ДАННЫЕ!AP556+ДАННЫЕ!AQ556+ДАННЫЕ!AR556+ДАННЫЕ!$AM556+ДАННЫЕ!$AN556+ДАННЫЕ!AS556+ДАННЫЕ!AT556&gt;0,1,0)&amp;IF(OR(T556=2,ДАННЫЕ!AD556=2,ДАННЫЕ!AE556=2,ДАННЫЕ!AF556=2,ДАННЫЕ!AG556=2,ДАННЫЕ!AH556=2,ДАННЫЕ!$AL556=2,ДАННЫЕ!AI556=2,ДАННЫЕ!AJ556=2,ДАННЫЕ!AK556=2,ДАННЫЕ!AP556=2,ДАННЫЕ!AQ556=2,ДАННЫЕ!AR556=2,ДАННЫЕ!$AM556=2,ДАННЫЕ!$AN556=2,ДАННЫЕ!AS556=2,ДАННЫЕ!AT556=2),2,0)&amp;"t"&amp;IF(T556&gt;0,"1"&amp;T556,"00")&amp;"f"&amp;IF(ДАННЫЕ!$AC556,"1"&amp;ДАННЫЕ!$AC556,"00")&amp;"b"&amp;IF(ДАННЫЕ!$AD556,"1"&amp;ДАННЫЕ!$AD556,"00")&amp;"g"&amp;IF(ДАННЫЕ!$AF556,"1"&amp;ДАННЫЕ!$AF556,"00")&amp;"c"&amp;IF(ДАННЫЕ!$AG556,"1"&amp;ДАННЫЕ!$AG556,"00")&amp;"i"&amp;IF(ДАННЫЕ!$AH556,"1"&amp;ДАННЫЕ!$AH556,"00")&amp;"r"&amp;IF(ДАННЫЕ!$AL556,"1"&amp;ДАННЫЕ!$AL556,"00")&amp;"m"&amp;IF(ДАННЫЕ!$AI556,"1"&amp;ДАННЫЕ!$AI556,"00")&amp;"hS"&amp;IF(ДАННЫЕ!$AJ556,"1"&amp;ДАННЫЕ!$AJ556,"00")&amp;"hZ"&amp;IF(ДАННЫЕ!$AK556,"1"&amp;ДАННЫЕ!$AK556,"00")&amp;"p"&amp;IF(ДАННЫЕ!$AP556,"1"&amp;ДАННЫЕ!$AP556,"00")&amp;"k"&amp;IF(ДАННЫЕ!$AQ556,"1"&amp;ДАННЫЕ!$AQ556,"00")&amp;"z"&amp;IF(ДАННЫЕ!$AR556,"1"&amp;ДАННЫЕ!$AR556,"00")&amp;"j"&amp;IF(ДАННЫЕ!$AM556,"1"&amp;ДАННЫЕ!$AM556,"00")&amp;"n"&amp;IF(ДАННЫЕ!$AN556,"1"&amp;ДАННЫЕ!$AN556,"00")&amp;"E"&amp;ДАННЫЕ!BI556&amp;"L"&amp;ДАННЫЕ!AO556&amp;"h"&amp;IF(ДАННЫЕ!$AU556&gt;0,1,0)&amp;"v"&amp;IF(ДАННЫЕ!$AW556&gt;0,1,0)&amp;"a"&amp;IF(ДАННЫЕ!$AS556,"1"&amp;ДАННЫЕ!$AS556,"00")&amp;"s"&amp;IF(ДАННЫЕ!$AT556,"1"&amp;ДАННЫЕ!$AT556,"00")&amp;"u"&amp;IF(ДАННЫЕ!$CJ556&gt;0,1,0)&amp;"y"&amp;B556&amp;"d"&amp;H556&amp;"e"&amp;F556&amp;G556</f>
        <v>x0w00t00f00b00g00c00i00r00m00hS00hZ00p00k00z00j00n00ELh0v0a00s00u0y0de</v>
      </c>
      <c r="L556" s="28" t="str">
        <f ca="1">ДАННЫЕ!$I556&amp;"VN"&amp;IF(ДАННЫЕ!AW556&gt;0,11,10)&amp;"CD"&amp;IF(ДАННЫЕ!BF556&gt;500,16,IF(ДАННЫЕ!BF556&gt;350,15,IF(ДАННЫЕ!BF556&gt;=200,14,IF(ДАННЫЕ!BF556&gt;=100,13,IF(ДАННЫЕ!BF556&gt;=50,12,IF(ДАННЫЕ!BF556&gt;0,11,10))))))&amp;"AR"&amp;IF(ДАННЫЕ!BX556&gt;0,1,0)&amp;"GD"&amp;B556&amp;"VV"&amp;IF(E556&gt;=5,IF(E556&lt;18,1,0),0)</f>
        <v>VN10CD10AR0GD0VV0</v>
      </c>
      <c r="M556" s="28" t="str">
        <f>ДАННЫЕ!$I556&amp;"b"&amp;ДАННЫЕ!$BI556&amp;"r"&amp;ДАННЫЕ!$BJ556&amp;"CD"&amp;IF(ДАННЫЕ!BF556&gt;0,IF(ДАННЫЕ!BF556&lt;200,1,IF(ДАННЫЕ!BF556&lt;350,2,3)),0)&amp;"h"&amp;IF(ДАННЫЕ!$BK556+ДАННЫЕ!$BL556+ДАННЫЕ!$BM556&gt;0,1,0)&amp;"x"&amp;ДАННЫЕ!$BK556&amp;"y"&amp;ДАННЫЕ!$BL556&amp;"z"&amp;ДАННЫЕ!$BM556&amp;"c"&amp;IF(ДАННЫЕ!$BK556+ДАННЫЕ!$BL556+ДАННЫЕ!$BM556=3,1,0)&amp;"a"&amp;IF(ДАННЫЕ!$BQ556+ДАННЫЕ!$BR556&gt;0,1,0)&amp;"d"&amp;ДАННЫЕ!$BQ556&amp;"v"&amp;ДАННЫЕ!$BR556&amp;"p"&amp;ДАННЫЕ!$BS556&amp;"n"&amp;ДАННЫЕ!$BU556&amp;"t"&amp;ДАННЫЕ!$BV556&amp;"o"&amp;ДАННЫЕ!$BT556&amp;"l"&amp;IF(ДАННЫЕ!$BN556&gt;0,1,0)&amp;ДАННЫЕ!$BN556&amp;"g"&amp;ДАННЫЕ!$BO556&amp;"s"&amp;ДАННЫЕ!$BP556&amp;"DZ"&amp;IF(ДАННЫЕ!B556-ДАННЫЕ!G556 &lt; 60,IF(ДАННЫЕ!B556-ДАННЫЕ!G556 &gt;= 0,1,0),0)&amp;"u"&amp;IF(ДАННЫЕ!$CJ556&gt;0,1,0)</f>
        <v>brCD0h0xyzc0a0dvpntol0gsDZ1u0</v>
      </c>
      <c r="N556" s="28" t="str">
        <f ca="1">ДАННЫЕ!$F556&amp;ДАННЫЕ!$I556&amp;"g"&amp;B556&amp;"cf"&amp;D556&amp;"a"&amp;IF(ДАННЫЕ!$BX556&gt;0,1,0)&amp;IF(ДАННЫЕ!$BF556&gt;500,1,IF(ДАННЫЕ!$BF556&gt;350,2,IF(ДАННЫЕ!$BF556&gt;=200,3,IF(ДАННЫЕ!$BF556&gt;=100,4,IF(ДАННЫЕ!$BF556&gt;=50,5,IF(ДАННЫЕ!$BF556&lt;50,6,0))))))&amp;"AR"&amp;IF(DATEDIF(ДАННЫЕ!$BX556,ДАННЫЕ!$F$1,"y")&gt;1,1,0)&amp;"VG"&amp;IF(ДАННЫЕ!$BH556="0",1,0)&amp;"o"&amp;IF(T556+ДАННЫЕ!$AF556+ДАННЫЕ!$AG556+ДАННЫЕ!$AH556+ДАННЫЕ!$AI556+ДАННЫЕ!$AJ556+ДАННЫЕ!$AP556+ДАННЫЕ!$AQ556+ДАННЫЕ!$AR556+ДАННЫЕ!$AU556+ДАННЫЕ!$AW556+ДАННЫЕ!$AS556+ДАННЫЕ!$AT556&gt;0,1,0)&amp;"x"&amp;ДАННЫЕ!$AG556&amp;"p"&amp;IF(ДАННЫЕ!$BY556&gt;0,1,0)&amp;"v"&amp;IF(ДАННЫЕ!$BZ556&gt;0,1,0)&amp;"n"&amp;ДАННЫЕ!$CA556&amp;"t"&amp;ДАННЫЕ!$AY556&amp;"k"&amp;ДАННЫЕ!$CB556&amp;"q"&amp;ДАННЫЕ!$CC556&amp;"w"&amp;ДАННЫЕ!$CD556&amp;"e"&amp;ДАННЫЕ!$CE556&amp;"m"&amp;ДАННЫЕ!$CF556&amp;"c"&amp;ДАННЫЕ!$CG556&amp;"z"&amp;ДАННЫЕ!$CH556&amp;"d"&amp;IF(H556=4,1,0)&amp;"s"&amp;IF(ДАННЫЕ!$J556=1,0,1)&amp;"u"&amp;IF(ДАННЫЕ!$CJ556&gt;0,1,0)</f>
        <v>g0cf0a06AR1VG0o0xp0v0ntkqwemczd0s1u0</v>
      </c>
      <c r="O556" s="28" t="str">
        <f>ДАННЫЕ!$I556&amp;"g"&amp;B556&amp;A556&amp;"f"&amp;P556&amp;"c"&amp;IF(ДАННЫЕ!$U556&gt;0,1,0)&amp;"s"&amp;IF(ДАННЫЕ!$Q556&gt;0,IF(YEAR(ДАННЫЕ!$F$1)=YEAR(ДАННЫЕ!$Q556),IF(MONTH(ДАННЫЕ!$F$1)=MONTH(ДАННЫЕ!$Q556),111,11),1),0)&amp;"i"&amp;IF(ДАННЫЕ!$R556+ДАННЫЕ!$S556+ДАННЫЕ!$T556=0,0,1)&amp;"h"&amp;IF(ДАННЫЕ!$P556&gt;0,1,0)&amp;"p"&amp;IF(ДАННЫЕ!$CI556&gt;0,IF(YEAR(ДАННЫЕ!$F$1)=YEAR(ДАННЫЕ!$CI556),IF(MONTH(ДАННЫЕ!$F$1)=MONTH(ДАННЫЕ!$CI556),111,11),1),0)&amp;"d"&amp;IF(ДАННЫЕ!$CJ556&gt;0,IF(YEAR(ДАННЫЕ!$F$1)=YEAR(ДАННЫЕ!$CJ556),IF(MONTH(ДАННЫЕ!$F$1)=MONTH(ДАННЫЕ!$CJ556),111,11),1),0)&amp;"o"&amp;IF(ДАННЫЕ!$CK556&gt;0,IF(MONTH(ДАННЫЕ!$F$1)=MONTH(ДАННЫЕ!$CK556),111,11),0)&amp;"v"&amp;IF(ДАННЫЕ!$BE556&gt;0,IF(MONTH(ДАННЫЕ!$F$1)=MONTH(ДАННЫЕ!$BE556),111,11),0)</f>
        <v>g00f0c0s0i0h0p0d0o0v0</v>
      </c>
      <c r="P556" s="15">
        <f t="shared" si="26"/>
        <v>0</v>
      </c>
      <c r="Q556" s="15">
        <f>IF(ДАННЫЕ!$F$1&gt;ДАННЫЕ!$N556,IF(YEAR(ДАННЫЕ!$F$1)=YEAR(ДАННЫЕ!M556),1,0),0)</f>
        <v>0</v>
      </c>
      <c r="R556" s="15">
        <f>IF(ДАННЫЕ!$F$1&gt;ДАННЫЕ!$N556,IF(YEAR(ДАННЫЕ!$F$1)=YEAR(ДАННЫЕ!N556),1,0),0)</f>
        <v>0</v>
      </c>
      <c r="S556" s="15">
        <f>IF(ДАННЫЕ!$AA556="2А",1,IF(ДАННЫЕ!$AA556="2Б",2,IF(ДАННЫЕ!$AA556="2В",3,IF(ДАННЫЕ!$AA556=3,4,IF(ДАННЫЕ!$AA556="4А",5,IF(ДАННЫЕ!$AA556="4Б",6,IF(ДАННЫЕ!$AA556="4В",7,IF(ДАННЫЕ!$AA556=5,8,0))))))))</f>
        <v>0</v>
      </c>
      <c r="T556" s="15">
        <f>IF(OR(ДАННЫЕ!$AC556=2,ДАННЫЕ!$AD556=2,ДАННЫЕ!$AE556=2),2,IF(OR(ДАННЫЕ!$AC556=1,ДАННЫЕ!$AD556=1,ДАННЫЕ!$AE556=1),1,0))</f>
        <v>0</v>
      </c>
    </row>
    <row r="557" spans="1:20" ht="15" customHeight="1" x14ac:dyDescent="0.2">
      <c r="A557" s="78">
        <f>IF(B557&gt;0,IF(MONTH(ДАННЫЕ!$F$1)=MONTH(ДАННЫЕ!$B557),1,0),0)</f>
        <v>0</v>
      </c>
      <c r="B557" s="14">
        <f>IF(ДАННЫЕ!$B557&gt;0,IF(YEAR(ДАННЫЕ!$F$1)=YEAR(ДАННЫЕ!$B557),1,0),0)</f>
        <v>0</v>
      </c>
      <c r="C557" s="14">
        <f>IF(ДАННЫЕ!$CM557&gt;0,IF(YEAR(ДАННЫЕ!$F$1)=YEAR(ДАННЫЕ!$CM557),1,0),0)</f>
        <v>0</v>
      </c>
      <c r="D557" s="14">
        <f>IF(ДАННЫЕ!$CJ557&gt;0,IF(ДАННЫЕ!$CL557&gt;ДАННЫЕ!$F$1,1,IF(ДАННЫЕ!$CL557&gt;0,0,1)),0)</f>
        <v>0</v>
      </c>
      <c r="E557" s="43" t="str">
        <f ca="1">IF(ДАННЫЕ!$F$1&gt;0,IF(ДАННЫЕ!$G557&gt;0,DATEDIF(ДАННЫЕ!$G557,ДАННЫЕ!$F$1,"y"),""),IF(ДАННЫЕ!$G557&gt;0,DATEDIF(ДАННЫЕ!$G557,TODAY(),"y"),""))</f>
        <v/>
      </c>
      <c r="F557" s="43" t="str">
        <f xml:space="preserve"> IF(ДАННЫЕ!$F557="М",IF(E557&gt;=18,IF(E557&lt;60,1,""),""),"")&amp;IF(ДАННЫЕ!$F557="Ж",IF(E557&gt;=18,IF(E557&lt;55,1,""),""),"")</f>
        <v/>
      </c>
      <c r="G557" s="43" t="str">
        <f xml:space="preserve"> IF(ДАННЫЕ!$F557="М",IF(E557&gt;=60,2,""),"")&amp;IF(ДАННЫЕ!$F557="Ж",IF(E557&gt;=55,2,""),"")</f>
        <v/>
      </c>
      <c r="H557" s="43" t="str">
        <f t="shared" ca="1" si="24"/>
        <v/>
      </c>
      <c r="I557" s="43" t="str">
        <f t="shared" ca="1" si="25"/>
        <v>03</v>
      </c>
      <c r="J557" s="28" t="str">
        <f ca="1">ДАННЫЕ!$F557&amp;H557&amp;I557&amp;ДАННЫЕ!$I557&amp;"m"&amp;IF(ДАННЫЕ!$I557&gt;0,IF(ДАННЫЕ!$J557&gt;0,0,1),"")&amp;"f"&amp;IF(ДАННЫЕ!$R557&gt;0,IF(YEAR(ДАННЫЕ!$F$1)=YEAR(ДАННЫЕ!$R557),1,0),0)&amp;"z"&amp;ДАННЫЕ!$R557&amp;"p"&amp;ДАННЫЕ!$S557&amp;"i"&amp;ДАННЫЕ!$T557&amp;"h"&amp;ДАННЫЕ!$K557&amp;"be"&amp;ДАННЫЕ!$BI557&amp;"CD"&amp;IF(ДАННЫЕ!BF557&gt;500,4,IF(ДАННЫЕ!BF557&gt;350,3,IF(ДАННЫЕ!BF557&gt;200,2,IF(ДАННЫЕ!BF557&gt;0,1,0))))&amp;"g"&amp;B557&amp;"d"&amp;H557&amp;"l"&amp;ДАННЫЕ!AT557&amp;"a"&amp;ДАННЫЕ!$V557&amp;"v"&amp;R557&amp;"k"&amp;ДАННЫЕ!$U557&amp;"s"&amp;ДАННЫЕ!$Y557&amp;"t"&amp;ДАННЫЕ!$X557&amp;"b"&amp;IF(ДАННЫЕ!$Q557&gt;1,1,0)&amp;"PP"&amp;ДАННЫЕ!Z557&amp;"c"&amp;S557&amp;"x"&amp;IF(ДАННЫЕ!$BY557&gt;0,IF(YEAR(ДАННЫЕ!$F$1)=YEAR(ДАННЫЕ!$BY557),1,0),0)&amp;"n"&amp;IF(ДАННЫЕ!$BZ557&gt;0,IF(YEAR(ДАННЫЕ!$F$1)=YEAR(ДАННЫЕ!$BZ557),1,0),0)&amp;"u"&amp;D557&amp;"z"&amp;IF(ДАННЫЕ!$CL557&gt;0,IF(YEAR(ДАННЫЕ!$F$1)&gt;YEAR(ДАННЫЕ!$CL557),11,12),0)</f>
        <v>03mf0zpihbeCD0g0dlav0kstb0PPc0x0n0u0z0</v>
      </c>
      <c r="K557" s="28" t="str">
        <f ca="1">ДАННЫЕ!$I557&amp;"x"&amp;B557&amp;"w"&amp;IF(T557+ДАННЫЕ!AD557+ДАННЫЕ!AE557+ДАННЫЕ!AF557+ДАННЫЕ!AG557+ДАННЫЕ!AH557+ДАННЫЕ!$AL557+ДАННЫЕ!AI557+ДАННЫЕ!AJ557+ДАННЫЕ!AK557+ДАННЫЕ!AP557+ДАННЫЕ!AQ557+ДАННЫЕ!AR557+ДАННЫЕ!$AM557+ДАННЫЕ!$AN557+ДАННЫЕ!AS557+ДАННЫЕ!AT557&gt;0,1,0)&amp;IF(OR(T557=2,ДАННЫЕ!AD557=2,ДАННЫЕ!AE557=2,ДАННЫЕ!AF557=2,ДАННЫЕ!AG557=2,ДАННЫЕ!AH557=2,ДАННЫЕ!$AL557=2,ДАННЫЕ!AI557=2,ДАННЫЕ!AJ557=2,ДАННЫЕ!AK557=2,ДАННЫЕ!AP557=2,ДАННЫЕ!AQ557=2,ДАННЫЕ!AR557=2,ДАННЫЕ!$AM557=2,ДАННЫЕ!$AN557=2,ДАННЫЕ!AS557=2,ДАННЫЕ!AT557=2),2,0)&amp;"t"&amp;IF(T557&gt;0,"1"&amp;T557,"00")&amp;"f"&amp;IF(ДАННЫЕ!$AC557,"1"&amp;ДАННЫЕ!$AC557,"00")&amp;"b"&amp;IF(ДАННЫЕ!$AD557,"1"&amp;ДАННЫЕ!$AD557,"00")&amp;"g"&amp;IF(ДАННЫЕ!$AF557,"1"&amp;ДАННЫЕ!$AF557,"00")&amp;"c"&amp;IF(ДАННЫЕ!$AG557,"1"&amp;ДАННЫЕ!$AG557,"00")&amp;"i"&amp;IF(ДАННЫЕ!$AH557,"1"&amp;ДАННЫЕ!$AH557,"00")&amp;"r"&amp;IF(ДАННЫЕ!$AL557,"1"&amp;ДАННЫЕ!$AL557,"00")&amp;"m"&amp;IF(ДАННЫЕ!$AI557,"1"&amp;ДАННЫЕ!$AI557,"00")&amp;"hS"&amp;IF(ДАННЫЕ!$AJ557,"1"&amp;ДАННЫЕ!$AJ557,"00")&amp;"hZ"&amp;IF(ДАННЫЕ!$AK557,"1"&amp;ДАННЫЕ!$AK557,"00")&amp;"p"&amp;IF(ДАННЫЕ!$AP557,"1"&amp;ДАННЫЕ!$AP557,"00")&amp;"k"&amp;IF(ДАННЫЕ!$AQ557,"1"&amp;ДАННЫЕ!$AQ557,"00")&amp;"z"&amp;IF(ДАННЫЕ!$AR557,"1"&amp;ДАННЫЕ!$AR557,"00")&amp;"j"&amp;IF(ДАННЫЕ!$AM557,"1"&amp;ДАННЫЕ!$AM557,"00")&amp;"n"&amp;IF(ДАННЫЕ!$AN557,"1"&amp;ДАННЫЕ!$AN557,"00")&amp;"E"&amp;ДАННЫЕ!BI557&amp;"L"&amp;ДАННЫЕ!AO557&amp;"h"&amp;IF(ДАННЫЕ!$AU557&gt;0,1,0)&amp;"v"&amp;IF(ДАННЫЕ!$AW557&gt;0,1,0)&amp;"a"&amp;IF(ДАННЫЕ!$AS557,"1"&amp;ДАННЫЕ!$AS557,"00")&amp;"s"&amp;IF(ДАННЫЕ!$AT557,"1"&amp;ДАННЫЕ!$AT557,"00")&amp;"u"&amp;IF(ДАННЫЕ!$CJ557&gt;0,1,0)&amp;"y"&amp;B557&amp;"d"&amp;H557&amp;"e"&amp;F557&amp;G557</f>
        <v>x0w00t00f00b00g00c00i00r00m00hS00hZ00p00k00z00j00n00ELh0v0a00s00u0y0de</v>
      </c>
      <c r="L557" s="28" t="str">
        <f ca="1">ДАННЫЕ!$I557&amp;"VN"&amp;IF(ДАННЫЕ!AW557&gt;0,11,10)&amp;"CD"&amp;IF(ДАННЫЕ!BF557&gt;500,16,IF(ДАННЫЕ!BF557&gt;350,15,IF(ДАННЫЕ!BF557&gt;=200,14,IF(ДАННЫЕ!BF557&gt;=100,13,IF(ДАННЫЕ!BF557&gt;=50,12,IF(ДАННЫЕ!BF557&gt;0,11,10))))))&amp;"AR"&amp;IF(ДАННЫЕ!BX557&gt;0,1,0)&amp;"GD"&amp;B557&amp;"VV"&amp;IF(E557&gt;=5,IF(E557&lt;18,1,0),0)</f>
        <v>VN10CD10AR0GD0VV0</v>
      </c>
      <c r="M557" s="28" t="str">
        <f>ДАННЫЕ!$I557&amp;"b"&amp;ДАННЫЕ!$BI557&amp;"r"&amp;ДАННЫЕ!$BJ557&amp;"CD"&amp;IF(ДАННЫЕ!BF557&gt;0,IF(ДАННЫЕ!BF557&lt;200,1,IF(ДАННЫЕ!BF557&lt;350,2,3)),0)&amp;"h"&amp;IF(ДАННЫЕ!$BK557+ДАННЫЕ!$BL557+ДАННЫЕ!$BM557&gt;0,1,0)&amp;"x"&amp;ДАННЫЕ!$BK557&amp;"y"&amp;ДАННЫЕ!$BL557&amp;"z"&amp;ДАННЫЕ!$BM557&amp;"c"&amp;IF(ДАННЫЕ!$BK557+ДАННЫЕ!$BL557+ДАННЫЕ!$BM557=3,1,0)&amp;"a"&amp;IF(ДАННЫЕ!$BQ557+ДАННЫЕ!$BR557&gt;0,1,0)&amp;"d"&amp;ДАННЫЕ!$BQ557&amp;"v"&amp;ДАННЫЕ!$BR557&amp;"p"&amp;ДАННЫЕ!$BS557&amp;"n"&amp;ДАННЫЕ!$BU557&amp;"t"&amp;ДАННЫЕ!$BV557&amp;"o"&amp;ДАННЫЕ!$BT557&amp;"l"&amp;IF(ДАННЫЕ!$BN557&gt;0,1,0)&amp;ДАННЫЕ!$BN557&amp;"g"&amp;ДАННЫЕ!$BO557&amp;"s"&amp;ДАННЫЕ!$BP557&amp;"DZ"&amp;IF(ДАННЫЕ!B557-ДАННЫЕ!G557 &lt; 60,IF(ДАННЫЕ!B557-ДАННЫЕ!G557 &gt;= 0,1,0),0)&amp;"u"&amp;IF(ДАННЫЕ!$CJ557&gt;0,1,0)</f>
        <v>brCD0h0xyzc0a0dvpntol0gsDZ1u0</v>
      </c>
      <c r="N557" s="28" t="str">
        <f ca="1">ДАННЫЕ!$F557&amp;ДАННЫЕ!$I557&amp;"g"&amp;B557&amp;"cf"&amp;D557&amp;"a"&amp;IF(ДАННЫЕ!$BX557&gt;0,1,0)&amp;IF(ДАННЫЕ!$BF557&gt;500,1,IF(ДАННЫЕ!$BF557&gt;350,2,IF(ДАННЫЕ!$BF557&gt;=200,3,IF(ДАННЫЕ!$BF557&gt;=100,4,IF(ДАННЫЕ!$BF557&gt;=50,5,IF(ДАННЫЕ!$BF557&lt;50,6,0))))))&amp;"AR"&amp;IF(DATEDIF(ДАННЫЕ!$BX557,ДАННЫЕ!$F$1,"y")&gt;1,1,0)&amp;"VG"&amp;IF(ДАННЫЕ!$BH557="0",1,0)&amp;"o"&amp;IF(T557+ДАННЫЕ!$AF557+ДАННЫЕ!$AG557+ДАННЫЕ!$AH557+ДАННЫЕ!$AI557+ДАННЫЕ!$AJ557+ДАННЫЕ!$AP557+ДАННЫЕ!$AQ557+ДАННЫЕ!$AR557+ДАННЫЕ!$AU557+ДАННЫЕ!$AW557+ДАННЫЕ!$AS557+ДАННЫЕ!$AT557&gt;0,1,0)&amp;"x"&amp;ДАННЫЕ!$AG557&amp;"p"&amp;IF(ДАННЫЕ!$BY557&gt;0,1,0)&amp;"v"&amp;IF(ДАННЫЕ!$BZ557&gt;0,1,0)&amp;"n"&amp;ДАННЫЕ!$CA557&amp;"t"&amp;ДАННЫЕ!$AY557&amp;"k"&amp;ДАННЫЕ!$CB557&amp;"q"&amp;ДАННЫЕ!$CC557&amp;"w"&amp;ДАННЫЕ!$CD557&amp;"e"&amp;ДАННЫЕ!$CE557&amp;"m"&amp;ДАННЫЕ!$CF557&amp;"c"&amp;ДАННЫЕ!$CG557&amp;"z"&amp;ДАННЫЕ!$CH557&amp;"d"&amp;IF(H557=4,1,0)&amp;"s"&amp;IF(ДАННЫЕ!$J557=1,0,1)&amp;"u"&amp;IF(ДАННЫЕ!$CJ557&gt;0,1,0)</f>
        <v>g0cf0a06AR1VG0o0xp0v0ntkqwemczd0s1u0</v>
      </c>
      <c r="O557" s="28" t="str">
        <f>ДАННЫЕ!$I557&amp;"g"&amp;B557&amp;A557&amp;"f"&amp;P557&amp;"c"&amp;IF(ДАННЫЕ!$U557&gt;0,1,0)&amp;"s"&amp;IF(ДАННЫЕ!$Q557&gt;0,IF(YEAR(ДАННЫЕ!$F$1)=YEAR(ДАННЫЕ!$Q557),IF(MONTH(ДАННЫЕ!$F$1)=MONTH(ДАННЫЕ!$Q557),111,11),1),0)&amp;"i"&amp;IF(ДАННЫЕ!$R557+ДАННЫЕ!$S557+ДАННЫЕ!$T557=0,0,1)&amp;"h"&amp;IF(ДАННЫЕ!$P557&gt;0,1,0)&amp;"p"&amp;IF(ДАННЫЕ!$CI557&gt;0,IF(YEAR(ДАННЫЕ!$F$1)=YEAR(ДАННЫЕ!$CI557),IF(MONTH(ДАННЫЕ!$F$1)=MONTH(ДАННЫЕ!$CI557),111,11),1),0)&amp;"d"&amp;IF(ДАННЫЕ!$CJ557&gt;0,IF(YEAR(ДАННЫЕ!$F$1)=YEAR(ДАННЫЕ!$CJ557),IF(MONTH(ДАННЫЕ!$F$1)=MONTH(ДАННЫЕ!$CJ557),111,11),1),0)&amp;"o"&amp;IF(ДАННЫЕ!$CK557&gt;0,IF(MONTH(ДАННЫЕ!$F$1)=MONTH(ДАННЫЕ!$CK557),111,11),0)&amp;"v"&amp;IF(ДАННЫЕ!$BE557&gt;0,IF(MONTH(ДАННЫЕ!$F$1)=MONTH(ДАННЫЕ!$BE557),111,11),0)</f>
        <v>g00f0c0s0i0h0p0d0o0v0</v>
      </c>
      <c r="P557" s="15">
        <f t="shared" si="26"/>
        <v>0</v>
      </c>
      <c r="Q557" s="15">
        <f>IF(ДАННЫЕ!$F$1&gt;ДАННЫЕ!$N557,IF(YEAR(ДАННЫЕ!$F$1)=YEAR(ДАННЫЕ!M557),1,0),0)</f>
        <v>0</v>
      </c>
      <c r="R557" s="15">
        <f>IF(ДАННЫЕ!$F$1&gt;ДАННЫЕ!$N557,IF(YEAR(ДАННЫЕ!$F$1)=YEAR(ДАННЫЕ!N557),1,0),0)</f>
        <v>0</v>
      </c>
      <c r="S557" s="15">
        <f>IF(ДАННЫЕ!$AA557="2А",1,IF(ДАННЫЕ!$AA557="2Б",2,IF(ДАННЫЕ!$AA557="2В",3,IF(ДАННЫЕ!$AA557=3,4,IF(ДАННЫЕ!$AA557="4А",5,IF(ДАННЫЕ!$AA557="4Б",6,IF(ДАННЫЕ!$AA557="4В",7,IF(ДАННЫЕ!$AA557=5,8,0))))))))</f>
        <v>0</v>
      </c>
      <c r="T557" s="15">
        <f>IF(OR(ДАННЫЕ!$AC557=2,ДАННЫЕ!$AD557=2,ДАННЫЕ!$AE557=2),2,IF(OR(ДАННЫЕ!$AC557=1,ДАННЫЕ!$AD557=1,ДАННЫЕ!$AE557=1),1,0))</f>
        <v>0</v>
      </c>
    </row>
    <row r="558" spans="1:20" ht="15" customHeight="1" x14ac:dyDescent="0.2">
      <c r="A558" s="78">
        <f>IF(B558&gt;0,IF(MONTH(ДАННЫЕ!$F$1)=MONTH(ДАННЫЕ!$B558),1,0),0)</f>
        <v>0</v>
      </c>
      <c r="B558" s="14">
        <f>IF(ДАННЫЕ!$B558&gt;0,IF(YEAR(ДАННЫЕ!$F$1)=YEAR(ДАННЫЕ!$B558),1,0),0)</f>
        <v>0</v>
      </c>
      <c r="C558" s="14">
        <f>IF(ДАННЫЕ!$CM558&gt;0,IF(YEAR(ДАННЫЕ!$F$1)=YEAR(ДАННЫЕ!$CM558),1,0),0)</f>
        <v>0</v>
      </c>
      <c r="D558" s="14">
        <f>IF(ДАННЫЕ!$CJ558&gt;0,IF(ДАННЫЕ!$CL558&gt;ДАННЫЕ!$F$1,1,IF(ДАННЫЕ!$CL558&gt;0,0,1)),0)</f>
        <v>0</v>
      </c>
      <c r="E558" s="43" t="str">
        <f ca="1">IF(ДАННЫЕ!$F$1&gt;0,IF(ДАННЫЕ!$G558&gt;0,DATEDIF(ДАННЫЕ!$G558,ДАННЫЕ!$F$1,"y"),""),IF(ДАННЫЕ!$G558&gt;0,DATEDIF(ДАННЫЕ!$G558,TODAY(),"y"),""))</f>
        <v/>
      </c>
      <c r="F558" s="43" t="str">
        <f xml:space="preserve"> IF(ДАННЫЕ!$F558="М",IF(E558&gt;=18,IF(E558&lt;60,1,""),""),"")&amp;IF(ДАННЫЕ!$F558="Ж",IF(E558&gt;=18,IF(E558&lt;55,1,""),""),"")</f>
        <v/>
      </c>
      <c r="G558" s="43" t="str">
        <f xml:space="preserve"> IF(ДАННЫЕ!$F558="М",IF(E558&gt;=60,2,""),"")&amp;IF(ДАННЫЕ!$F558="Ж",IF(E558&gt;=55,2,""),"")</f>
        <v/>
      </c>
      <c r="H558" s="43" t="str">
        <f t="shared" ca="1" si="24"/>
        <v/>
      </c>
      <c r="I558" s="43" t="str">
        <f t="shared" ca="1" si="25"/>
        <v>03</v>
      </c>
      <c r="J558" s="28" t="str">
        <f ca="1">ДАННЫЕ!$F558&amp;H558&amp;I558&amp;ДАННЫЕ!$I558&amp;"m"&amp;IF(ДАННЫЕ!$I558&gt;0,IF(ДАННЫЕ!$J558&gt;0,0,1),"")&amp;"f"&amp;IF(ДАННЫЕ!$R558&gt;0,IF(YEAR(ДАННЫЕ!$F$1)=YEAR(ДАННЫЕ!$R558),1,0),0)&amp;"z"&amp;ДАННЫЕ!$R558&amp;"p"&amp;ДАННЫЕ!$S558&amp;"i"&amp;ДАННЫЕ!$T558&amp;"h"&amp;ДАННЫЕ!$K558&amp;"be"&amp;ДАННЫЕ!$BI558&amp;"CD"&amp;IF(ДАННЫЕ!BF558&gt;500,4,IF(ДАННЫЕ!BF558&gt;350,3,IF(ДАННЫЕ!BF558&gt;200,2,IF(ДАННЫЕ!BF558&gt;0,1,0))))&amp;"g"&amp;B558&amp;"d"&amp;H558&amp;"l"&amp;ДАННЫЕ!AT558&amp;"a"&amp;ДАННЫЕ!$V558&amp;"v"&amp;R558&amp;"k"&amp;ДАННЫЕ!$U558&amp;"s"&amp;ДАННЫЕ!$Y558&amp;"t"&amp;ДАННЫЕ!$X558&amp;"b"&amp;IF(ДАННЫЕ!$Q558&gt;1,1,0)&amp;"PP"&amp;ДАННЫЕ!Z558&amp;"c"&amp;S558&amp;"x"&amp;IF(ДАННЫЕ!$BY558&gt;0,IF(YEAR(ДАННЫЕ!$F$1)=YEAR(ДАННЫЕ!$BY558),1,0),0)&amp;"n"&amp;IF(ДАННЫЕ!$BZ558&gt;0,IF(YEAR(ДАННЫЕ!$F$1)=YEAR(ДАННЫЕ!$BZ558),1,0),0)&amp;"u"&amp;D558&amp;"z"&amp;IF(ДАННЫЕ!$CL558&gt;0,IF(YEAR(ДАННЫЕ!$F$1)&gt;YEAR(ДАННЫЕ!$CL558),11,12),0)</f>
        <v>03mf0zpihbeCD0g0dlav0kstb0PPc0x0n0u0z0</v>
      </c>
      <c r="K558" s="28" t="str">
        <f ca="1">ДАННЫЕ!$I558&amp;"x"&amp;B558&amp;"w"&amp;IF(T558+ДАННЫЕ!AD558+ДАННЫЕ!AE558+ДАННЫЕ!AF558+ДАННЫЕ!AG558+ДАННЫЕ!AH558+ДАННЫЕ!$AL558+ДАННЫЕ!AI558+ДАННЫЕ!AJ558+ДАННЫЕ!AK558+ДАННЫЕ!AP558+ДАННЫЕ!AQ558+ДАННЫЕ!AR558+ДАННЫЕ!$AM558+ДАННЫЕ!$AN558+ДАННЫЕ!AS558+ДАННЫЕ!AT558&gt;0,1,0)&amp;IF(OR(T558=2,ДАННЫЕ!AD558=2,ДАННЫЕ!AE558=2,ДАННЫЕ!AF558=2,ДАННЫЕ!AG558=2,ДАННЫЕ!AH558=2,ДАННЫЕ!$AL558=2,ДАННЫЕ!AI558=2,ДАННЫЕ!AJ558=2,ДАННЫЕ!AK558=2,ДАННЫЕ!AP558=2,ДАННЫЕ!AQ558=2,ДАННЫЕ!AR558=2,ДАННЫЕ!$AM558=2,ДАННЫЕ!$AN558=2,ДАННЫЕ!AS558=2,ДАННЫЕ!AT558=2),2,0)&amp;"t"&amp;IF(T558&gt;0,"1"&amp;T558,"00")&amp;"f"&amp;IF(ДАННЫЕ!$AC558,"1"&amp;ДАННЫЕ!$AC558,"00")&amp;"b"&amp;IF(ДАННЫЕ!$AD558,"1"&amp;ДАННЫЕ!$AD558,"00")&amp;"g"&amp;IF(ДАННЫЕ!$AF558,"1"&amp;ДАННЫЕ!$AF558,"00")&amp;"c"&amp;IF(ДАННЫЕ!$AG558,"1"&amp;ДАННЫЕ!$AG558,"00")&amp;"i"&amp;IF(ДАННЫЕ!$AH558,"1"&amp;ДАННЫЕ!$AH558,"00")&amp;"r"&amp;IF(ДАННЫЕ!$AL558,"1"&amp;ДАННЫЕ!$AL558,"00")&amp;"m"&amp;IF(ДАННЫЕ!$AI558,"1"&amp;ДАННЫЕ!$AI558,"00")&amp;"hS"&amp;IF(ДАННЫЕ!$AJ558,"1"&amp;ДАННЫЕ!$AJ558,"00")&amp;"hZ"&amp;IF(ДАННЫЕ!$AK558,"1"&amp;ДАННЫЕ!$AK558,"00")&amp;"p"&amp;IF(ДАННЫЕ!$AP558,"1"&amp;ДАННЫЕ!$AP558,"00")&amp;"k"&amp;IF(ДАННЫЕ!$AQ558,"1"&amp;ДАННЫЕ!$AQ558,"00")&amp;"z"&amp;IF(ДАННЫЕ!$AR558,"1"&amp;ДАННЫЕ!$AR558,"00")&amp;"j"&amp;IF(ДАННЫЕ!$AM558,"1"&amp;ДАННЫЕ!$AM558,"00")&amp;"n"&amp;IF(ДАННЫЕ!$AN558,"1"&amp;ДАННЫЕ!$AN558,"00")&amp;"E"&amp;ДАННЫЕ!BI558&amp;"L"&amp;ДАННЫЕ!AO558&amp;"h"&amp;IF(ДАННЫЕ!$AU558&gt;0,1,0)&amp;"v"&amp;IF(ДАННЫЕ!$AW558&gt;0,1,0)&amp;"a"&amp;IF(ДАННЫЕ!$AS558,"1"&amp;ДАННЫЕ!$AS558,"00")&amp;"s"&amp;IF(ДАННЫЕ!$AT558,"1"&amp;ДАННЫЕ!$AT558,"00")&amp;"u"&amp;IF(ДАННЫЕ!$CJ558&gt;0,1,0)&amp;"y"&amp;B558&amp;"d"&amp;H558&amp;"e"&amp;F558&amp;G558</f>
        <v>x0w00t00f00b00g00c00i00r00m00hS00hZ00p00k00z00j00n00ELh0v0a00s00u0y0de</v>
      </c>
      <c r="L558" s="28" t="str">
        <f ca="1">ДАННЫЕ!$I558&amp;"VN"&amp;IF(ДАННЫЕ!AW558&gt;0,11,10)&amp;"CD"&amp;IF(ДАННЫЕ!BF558&gt;500,16,IF(ДАННЫЕ!BF558&gt;350,15,IF(ДАННЫЕ!BF558&gt;=200,14,IF(ДАННЫЕ!BF558&gt;=100,13,IF(ДАННЫЕ!BF558&gt;=50,12,IF(ДАННЫЕ!BF558&gt;0,11,10))))))&amp;"AR"&amp;IF(ДАННЫЕ!BX558&gt;0,1,0)&amp;"GD"&amp;B558&amp;"VV"&amp;IF(E558&gt;=5,IF(E558&lt;18,1,0),0)</f>
        <v>VN10CD10AR0GD0VV0</v>
      </c>
      <c r="M558" s="28" t="str">
        <f>ДАННЫЕ!$I558&amp;"b"&amp;ДАННЫЕ!$BI558&amp;"r"&amp;ДАННЫЕ!$BJ558&amp;"CD"&amp;IF(ДАННЫЕ!BF558&gt;0,IF(ДАННЫЕ!BF558&lt;200,1,IF(ДАННЫЕ!BF558&lt;350,2,3)),0)&amp;"h"&amp;IF(ДАННЫЕ!$BK558+ДАННЫЕ!$BL558+ДАННЫЕ!$BM558&gt;0,1,0)&amp;"x"&amp;ДАННЫЕ!$BK558&amp;"y"&amp;ДАННЫЕ!$BL558&amp;"z"&amp;ДАННЫЕ!$BM558&amp;"c"&amp;IF(ДАННЫЕ!$BK558+ДАННЫЕ!$BL558+ДАННЫЕ!$BM558=3,1,0)&amp;"a"&amp;IF(ДАННЫЕ!$BQ558+ДАННЫЕ!$BR558&gt;0,1,0)&amp;"d"&amp;ДАННЫЕ!$BQ558&amp;"v"&amp;ДАННЫЕ!$BR558&amp;"p"&amp;ДАННЫЕ!$BS558&amp;"n"&amp;ДАННЫЕ!$BU558&amp;"t"&amp;ДАННЫЕ!$BV558&amp;"o"&amp;ДАННЫЕ!$BT558&amp;"l"&amp;IF(ДАННЫЕ!$BN558&gt;0,1,0)&amp;ДАННЫЕ!$BN558&amp;"g"&amp;ДАННЫЕ!$BO558&amp;"s"&amp;ДАННЫЕ!$BP558&amp;"DZ"&amp;IF(ДАННЫЕ!B558-ДАННЫЕ!G558 &lt; 60,IF(ДАННЫЕ!B558-ДАННЫЕ!G558 &gt;= 0,1,0),0)&amp;"u"&amp;IF(ДАННЫЕ!$CJ558&gt;0,1,0)</f>
        <v>brCD0h0xyzc0a0dvpntol0gsDZ1u0</v>
      </c>
      <c r="N558" s="28" t="str">
        <f ca="1">ДАННЫЕ!$F558&amp;ДАННЫЕ!$I558&amp;"g"&amp;B558&amp;"cf"&amp;D558&amp;"a"&amp;IF(ДАННЫЕ!$BX558&gt;0,1,0)&amp;IF(ДАННЫЕ!$BF558&gt;500,1,IF(ДАННЫЕ!$BF558&gt;350,2,IF(ДАННЫЕ!$BF558&gt;=200,3,IF(ДАННЫЕ!$BF558&gt;=100,4,IF(ДАННЫЕ!$BF558&gt;=50,5,IF(ДАННЫЕ!$BF558&lt;50,6,0))))))&amp;"AR"&amp;IF(DATEDIF(ДАННЫЕ!$BX558,ДАННЫЕ!$F$1,"y")&gt;1,1,0)&amp;"VG"&amp;IF(ДАННЫЕ!$BH558="0",1,0)&amp;"o"&amp;IF(T558+ДАННЫЕ!$AF558+ДАННЫЕ!$AG558+ДАННЫЕ!$AH558+ДАННЫЕ!$AI558+ДАННЫЕ!$AJ558+ДАННЫЕ!$AP558+ДАННЫЕ!$AQ558+ДАННЫЕ!$AR558+ДАННЫЕ!$AU558+ДАННЫЕ!$AW558+ДАННЫЕ!$AS558+ДАННЫЕ!$AT558&gt;0,1,0)&amp;"x"&amp;ДАННЫЕ!$AG558&amp;"p"&amp;IF(ДАННЫЕ!$BY558&gt;0,1,0)&amp;"v"&amp;IF(ДАННЫЕ!$BZ558&gt;0,1,0)&amp;"n"&amp;ДАННЫЕ!$CA558&amp;"t"&amp;ДАННЫЕ!$AY558&amp;"k"&amp;ДАННЫЕ!$CB558&amp;"q"&amp;ДАННЫЕ!$CC558&amp;"w"&amp;ДАННЫЕ!$CD558&amp;"e"&amp;ДАННЫЕ!$CE558&amp;"m"&amp;ДАННЫЕ!$CF558&amp;"c"&amp;ДАННЫЕ!$CG558&amp;"z"&amp;ДАННЫЕ!$CH558&amp;"d"&amp;IF(H558=4,1,0)&amp;"s"&amp;IF(ДАННЫЕ!$J558=1,0,1)&amp;"u"&amp;IF(ДАННЫЕ!$CJ558&gt;0,1,0)</f>
        <v>g0cf0a06AR1VG0o0xp0v0ntkqwemczd0s1u0</v>
      </c>
      <c r="O558" s="28" t="str">
        <f>ДАННЫЕ!$I558&amp;"g"&amp;B558&amp;A558&amp;"f"&amp;P558&amp;"c"&amp;IF(ДАННЫЕ!$U558&gt;0,1,0)&amp;"s"&amp;IF(ДАННЫЕ!$Q558&gt;0,IF(YEAR(ДАННЫЕ!$F$1)=YEAR(ДАННЫЕ!$Q558),IF(MONTH(ДАННЫЕ!$F$1)=MONTH(ДАННЫЕ!$Q558),111,11),1),0)&amp;"i"&amp;IF(ДАННЫЕ!$R558+ДАННЫЕ!$S558+ДАННЫЕ!$T558=0,0,1)&amp;"h"&amp;IF(ДАННЫЕ!$P558&gt;0,1,0)&amp;"p"&amp;IF(ДАННЫЕ!$CI558&gt;0,IF(YEAR(ДАННЫЕ!$F$1)=YEAR(ДАННЫЕ!$CI558),IF(MONTH(ДАННЫЕ!$F$1)=MONTH(ДАННЫЕ!$CI558),111,11),1),0)&amp;"d"&amp;IF(ДАННЫЕ!$CJ558&gt;0,IF(YEAR(ДАННЫЕ!$F$1)=YEAR(ДАННЫЕ!$CJ558),IF(MONTH(ДАННЫЕ!$F$1)=MONTH(ДАННЫЕ!$CJ558),111,11),1),0)&amp;"o"&amp;IF(ДАННЫЕ!$CK558&gt;0,IF(MONTH(ДАННЫЕ!$F$1)=MONTH(ДАННЫЕ!$CK558),111,11),0)&amp;"v"&amp;IF(ДАННЫЕ!$BE558&gt;0,IF(MONTH(ДАННЫЕ!$F$1)=MONTH(ДАННЫЕ!$BE558),111,11),0)</f>
        <v>g00f0c0s0i0h0p0d0o0v0</v>
      </c>
      <c r="P558" s="15">
        <f t="shared" si="26"/>
        <v>0</v>
      </c>
      <c r="Q558" s="15">
        <f>IF(ДАННЫЕ!$F$1&gt;ДАННЫЕ!$N558,IF(YEAR(ДАННЫЕ!$F$1)=YEAR(ДАННЫЕ!M558),1,0),0)</f>
        <v>0</v>
      </c>
      <c r="R558" s="15">
        <f>IF(ДАННЫЕ!$F$1&gt;ДАННЫЕ!$N558,IF(YEAR(ДАННЫЕ!$F$1)=YEAR(ДАННЫЕ!N558),1,0),0)</f>
        <v>0</v>
      </c>
      <c r="S558" s="15">
        <f>IF(ДАННЫЕ!$AA558="2А",1,IF(ДАННЫЕ!$AA558="2Б",2,IF(ДАННЫЕ!$AA558="2В",3,IF(ДАННЫЕ!$AA558=3,4,IF(ДАННЫЕ!$AA558="4А",5,IF(ДАННЫЕ!$AA558="4Б",6,IF(ДАННЫЕ!$AA558="4В",7,IF(ДАННЫЕ!$AA558=5,8,0))))))))</f>
        <v>0</v>
      </c>
      <c r="T558" s="15">
        <f>IF(OR(ДАННЫЕ!$AC558=2,ДАННЫЕ!$AD558=2,ДАННЫЕ!$AE558=2),2,IF(OR(ДАННЫЕ!$AC558=1,ДАННЫЕ!$AD558=1,ДАННЫЕ!$AE558=1),1,0))</f>
        <v>0</v>
      </c>
    </row>
    <row r="559" spans="1:20" ht="15" customHeight="1" x14ac:dyDescent="0.2">
      <c r="A559" s="78">
        <f>IF(B559&gt;0,IF(MONTH(ДАННЫЕ!$F$1)=MONTH(ДАННЫЕ!$B559),1,0),0)</f>
        <v>0</v>
      </c>
      <c r="B559" s="14">
        <f>IF(ДАННЫЕ!$B559&gt;0,IF(YEAR(ДАННЫЕ!$F$1)=YEAR(ДАННЫЕ!$B559),1,0),0)</f>
        <v>0</v>
      </c>
      <c r="C559" s="14">
        <f>IF(ДАННЫЕ!$CM559&gt;0,IF(YEAR(ДАННЫЕ!$F$1)=YEAR(ДАННЫЕ!$CM559),1,0),0)</f>
        <v>0</v>
      </c>
      <c r="D559" s="14">
        <f>IF(ДАННЫЕ!$CJ559&gt;0,IF(ДАННЫЕ!$CL559&gt;ДАННЫЕ!$F$1,1,IF(ДАННЫЕ!$CL559&gt;0,0,1)),0)</f>
        <v>0</v>
      </c>
      <c r="E559" s="43" t="str">
        <f ca="1">IF(ДАННЫЕ!$F$1&gt;0,IF(ДАННЫЕ!$G559&gt;0,DATEDIF(ДАННЫЕ!$G559,ДАННЫЕ!$F$1,"y"),""),IF(ДАННЫЕ!$G559&gt;0,DATEDIF(ДАННЫЕ!$G559,TODAY(),"y"),""))</f>
        <v/>
      </c>
      <c r="F559" s="43" t="str">
        <f xml:space="preserve"> IF(ДАННЫЕ!$F559="М",IF(E559&gt;=18,IF(E559&lt;60,1,""),""),"")&amp;IF(ДАННЫЕ!$F559="Ж",IF(E559&gt;=18,IF(E559&lt;55,1,""),""),"")</f>
        <v/>
      </c>
      <c r="G559" s="43" t="str">
        <f xml:space="preserve"> IF(ДАННЫЕ!$F559="М",IF(E559&gt;=60,2,""),"")&amp;IF(ДАННЫЕ!$F559="Ж",IF(E559&gt;=55,2,""),"")</f>
        <v/>
      </c>
      <c r="H559" s="43" t="str">
        <f t="shared" ca="1" si="24"/>
        <v/>
      </c>
      <c r="I559" s="43" t="str">
        <f t="shared" ca="1" si="25"/>
        <v>03</v>
      </c>
      <c r="J559" s="28" t="str">
        <f ca="1">ДАННЫЕ!$F559&amp;H559&amp;I559&amp;ДАННЫЕ!$I559&amp;"m"&amp;IF(ДАННЫЕ!$I559&gt;0,IF(ДАННЫЕ!$J559&gt;0,0,1),"")&amp;"f"&amp;IF(ДАННЫЕ!$R559&gt;0,IF(YEAR(ДАННЫЕ!$F$1)=YEAR(ДАННЫЕ!$R559),1,0),0)&amp;"z"&amp;ДАННЫЕ!$R559&amp;"p"&amp;ДАННЫЕ!$S559&amp;"i"&amp;ДАННЫЕ!$T559&amp;"h"&amp;ДАННЫЕ!$K559&amp;"be"&amp;ДАННЫЕ!$BI559&amp;"CD"&amp;IF(ДАННЫЕ!BF559&gt;500,4,IF(ДАННЫЕ!BF559&gt;350,3,IF(ДАННЫЕ!BF559&gt;200,2,IF(ДАННЫЕ!BF559&gt;0,1,0))))&amp;"g"&amp;B559&amp;"d"&amp;H559&amp;"l"&amp;ДАННЫЕ!AT559&amp;"a"&amp;ДАННЫЕ!$V559&amp;"v"&amp;R559&amp;"k"&amp;ДАННЫЕ!$U559&amp;"s"&amp;ДАННЫЕ!$Y559&amp;"t"&amp;ДАННЫЕ!$X559&amp;"b"&amp;IF(ДАННЫЕ!$Q559&gt;1,1,0)&amp;"PP"&amp;ДАННЫЕ!Z559&amp;"c"&amp;S559&amp;"x"&amp;IF(ДАННЫЕ!$BY559&gt;0,IF(YEAR(ДАННЫЕ!$F$1)=YEAR(ДАННЫЕ!$BY559),1,0),0)&amp;"n"&amp;IF(ДАННЫЕ!$BZ559&gt;0,IF(YEAR(ДАННЫЕ!$F$1)=YEAR(ДАННЫЕ!$BZ559),1,0),0)&amp;"u"&amp;D559&amp;"z"&amp;IF(ДАННЫЕ!$CL559&gt;0,IF(YEAR(ДАННЫЕ!$F$1)&gt;YEAR(ДАННЫЕ!$CL559),11,12),0)</f>
        <v>03mf0zpihbeCD0g0dlav0kstb0PPc0x0n0u0z0</v>
      </c>
      <c r="K559" s="28" t="str">
        <f ca="1">ДАННЫЕ!$I559&amp;"x"&amp;B559&amp;"w"&amp;IF(T559+ДАННЫЕ!AD559+ДАННЫЕ!AE559+ДАННЫЕ!AF559+ДАННЫЕ!AG559+ДАННЫЕ!AH559+ДАННЫЕ!$AL559+ДАННЫЕ!AI559+ДАННЫЕ!AJ559+ДАННЫЕ!AK559+ДАННЫЕ!AP559+ДАННЫЕ!AQ559+ДАННЫЕ!AR559+ДАННЫЕ!$AM559+ДАННЫЕ!$AN559+ДАННЫЕ!AS559+ДАННЫЕ!AT559&gt;0,1,0)&amp;IF(OR(T559=2,ДАННЫЕ!AD559=2,ДАННЫЕ!AE559=2,ДАННЫЕ!AF559=2,ДАННЫЕ!AG559=2,ДАННЫЕ!AH559=2,ДАННЫЕ!$AL559=2,ДАННЫЕ!AI559=2,ДАННЫЕ!AJ559=2,ДАННЫЕ!AK559=2,ДАННЫЕ!AP559=2,ДАННЫЕ!AQ559=2,ДАННЫЕ!AR559=2,ДАННЫЕ!$AM559=2,ДАННЫЕ!$AN559=2,ДАННЫЕ!AS559=2,ДАННЫЕ!AT559=2),2,0)&amp;"t"&amp;IF(T559&gt;0,"1"&amp;T559,"00")&amp;"f"&amp;IF(ДАННЫЕ!$AC559,"1"&amp;ДАННЫЕ!$AC559,"00")&amp;"b"&amp;IF(ДАННЫЕ!$AD559,"1"&amp;ДАННЫЕ!$AD559,"00")&amp;"g"&amp;IF(ДАННЫЕ!$AF559,"1"&amp;ДАННЫЕ!$AF559,"00")&amp;"c"&amp;IF(ДАННЫЕ!$AG559,"1"&amp;ДАННЫЕ!$AG559,"00")&amp;"i"&amp;IF(ДАННЫЕ!$AH559,"1"&amp;ДАННЫЕ!$AH559,"00")&amp;"r"&amp;IF(ДАННЫЕ!$AL559,"1"&amp;ДАННЫЕ!$AL559,"00")&amp;"m"&amp;IF(ДАННЫЕ!$AI559,"1"&amp;ДАННЫЕ!$AI559,"00")&amp;"hS"&amp;IF(ДАННЫЕ!$AJ559,"1"&amp;ДАННЫЕ!$AJ559,"00")&amp;"hZ"&amp;IF(ДАННЫЕ!$AK559,"1"&amp;ДАННЫЕ!$AK559,"00")&amp;"p"&amp;IF(ДАННЫЕ!$AP559,"1"&amp;ДАННЫЕ!$AP559,"00")&amp;"k"&amp;IF(ДАННЫЕ!$AQ559,"1"&amp;ДАННЫЕ!$AQ559,"00")&amp;"z"&amp;IF(ДАННЫЕ!$AR559,"1"&amp;ДАННЫЕ!$AR559,"00")&amp;"j"&amp;IF(ДАННЫЕ!$AM559,"1"&amp;ДАННЫЕ!$AM559,"00")&amp;"n"&amp;IF(ДАННЫЕ!$AN559,"1"&amp;ДАННЫЕ!$AN559,"00")&amp;"E"&amp;ДАННЫЕ!BI559&amp;"L"&amp;ДАННЫЕ!AO559&amp;"h"&amp;IF(ДАННЫЕ!$AU559&gt;0,1,0)&amp;"v"&amp;IF(ДАННЫЕ!$AW559&gt;0,1,0)&amp;"a"&amp;IF(ДАННЫЕ!$AS559,"1"&amp;ДАННЫЕ!$AS559,"00")&amp;"s"&amp;IF(ДАННЫЕ!$AT559,"1"&amp;ДАННЫЕ!$AT559,"00")&amp;"u"&amp;IF(ДАННЫЕ!$CJ559&gt;0,1,0)&amp;"y"&amp;B559&amp;"d"&amp;H559&amp;"e"&amp;F559&amp;G559</f>
        <v>x0w00t00f00b00g00c00i00r00m00hS00hZ00p00k00z00j00n00ELh0v0a00s00u0y0de</v>
      </c>
      <c r="L559" s="28" t="str">
        <f ca="1">ДАННЫЕ!$I559&amp;"VN"&amp;IF(ДАННЫЕ!AW559&gt;0,11,10)&amp;"CD"&amp;IF(ДАННЫЕ!BF559&gt;500,16,IF(ДАННЫЕ!BF559&gt;350,15,IF(ДАННЫЕ!BF559&gt;=200,14,IF(ДАННЫЕ!BF559&gt;=100,13,IF(ДАННЫЕ!BF559&gt;=50,12,IF(ДАННЫЕ!BF559&gt;0,11,10))))))&amp;"AR"&amp;IF(ДАННЫЕ!BX559&gt;0,1,0)&amp;"GD"&amp;B559&amp;"VV"&amp;IF(E559&gt;=5,IF(E559&lt;18,1,0),0)</f>
        <v>VN10CD10AR0GD0VV0</v>
      </c>
      <c r="M559" s="28" t="str">
        <f>ДАННЫЕ!$I559&amp;"b"&amp;ДАННЫЕ!$BI559&amp;"r"&amp;ДАННЫЕ!$BJ559&amp;"CD"&amp;IF(ДАННЫЕ!BF559&gt;0,IF(ДАННЫЕ!BF559&lt;200,1,IF(ДАННЫЕ!BF559&lt;350,2,3)),0)&amp;"h"&amp;IF(ДАННЫЕ!$BK559+ДАННЫЕ!$BL559+ДАННЫЕ!$BM559&gt;0,1,0)&amp;"x"&amp;ДАННЫЕ!$BK559&amp;"y"&amp;ДАННЫЕ!$BL559&amp;"z"&amp;ДАННЫЕ!$BM559&amp;"c"&amp;IF(ДАННЫЕ!$BK559+ДАННЫЕ!$BL559+ДАННЫЕ!$BM559=3,1,0)&amp;"a"&amp;IF(ДАННЫЕ!$BQ559+ДАННЫЕ!$BR559&gt;0,1,0)&amp;"d"&amp;ДАННЫЕ!$BQ559&amp;"v"&amp;ДАННЫЕ!$BR559&amp;"p"&amp;ДАННЫЕ!$BS559&amp;"n"&amp;ДАННЫЕ!$BU559&amp;"t"&amp;ДАННЫЕ!$BV559&amp;"o"&amp;ДАННЫЕ!$BT559&amp;"l"&amp;IF(ДАННЫЕ!$BN559&gt;0,1,0)&amp;ДАННЫЕ!$BN559&amp;"g"&amp;ДАННЫЕ!$BO559&amp;"s"&amp;ДАННЫЕ!$BP559&amp;"DZ"&amp;IF(ДАННЫЕ!B559-ДАННЫЕ!G559 &lt; 60,IF(ДАННЫЕ!B559-ДАННЫЕ!G559 &gt;= 0,1,0),0)&amp;"u"&amp;IF(ДАННЫЕ!$CJ559&gt;0,1,0)</f>
        <v>brCD0h0xyzc0a0dvpntol0gsDZ1u0</v>
      </c>
      <c r="N559" s="28" t="str">
        <f ca="1">ДАННЫЕ!$F559&amp;ДАННЫЕ!$I559&amp;"g"&amp;B559&amp;"cf"&amp;D559&amp;"a"&amp;IF(ДАННЫЕ!$BX559&gt;0,1,0)&amp;IF(ДАННЫЕ!$BF559&gt;500,1,IF(ДАННЫЕ!$BF559&gt;350,2,IF(ДАННЫЕ!$BF559&gt;=200,3,IF(ДАННЫЕ!$BF559&gt;=100,4,IF(ДАННЫЕ!$BF559&gt;=50,5,IF(ДАННЫЕ!$BF559&lt;50,6,0))))))&amp;"AR"&amp;IF(DATEDIF(ДАННЫЕ!$BX559,ДАННЫЕ!$F$1,"y")&gt;1,1,0)&amp;"VG"&amp;IF(ДАННЫЕ!$BH559="0",1,0)&amp;"o"&amp;IF(T559+ДАННЫЕ!$AF559+ДАННЫЕ!$AG559+ДАННЫЕ!$AH559+ДАННЫЕ!$AI559+ДАННЫЕ!$AJ559+ДАННЫЕ!$AP559+ДАННЫЕ!$AQ559+ДАННЫЕ!$AR559+ДАННЫЕ!$AU559+ДАННЫЕ!$AW559+ДАННЫЕ!$AS559+ДАННЫЕ!$AT559&gt;0,1,0)&amp;"x"&amp;ДАННЫЕ!$AG559&amp;"p"&amp;IF(ДАННЫЕ!$BY559&gt;0,1,0)&amp;"v"&amp;IF(ДАННЫЕ!$BZ559&gt;0,1,0)&amp;"n"&amp;ДАННЫЕ!$CA559&amp;"t"&amp;ДАННЫЕ!$AY559&amp;"k"&amp;ДАННЫЕ!$CB559&amp;"q"&amp;ДАННЫЕ!$CC559&amp;"w"&amp;ДАННЫЕ!$CD559&amp;"e"&amp;ДАННЫЕ!$CE559&amp;"m"&amp;ДАННЫЕ!$CF559&amp;"c"&amp;ДАННЫЕ!$CG559&amp;"z"&amp;ДАННЫЕ!$CH559&amp;"d"&amp;IF(H559=4,1,0)&amp;"s"&amp;IF(ДАННЫЕ!$J559=1,0,1)&amp;"u"&amp;IF(ДАННЫЕ!$CJ559&gt;0,1,0)</f>
        <v>g0cf0a06AR1VG0o0xp0v0ntkqwemczd0s1u0</v>
      </c>
      <c r="O559" s="28" t="str">
        <f>ДАННЫЕ!$I559&amp;"g"&amp;B559&amp;A559&amp;"f"&amp;P559&amp;"c"&amp;IF(ДАННЫЕ!$U559&gt;0,1,0)&amp;"s"&amp;IF(ДАННЫЕ!$Q559&gt;0,IF(YEAR(ДАННЫЕ!$F$1)=YEAR(ДАННЫЕ!$Q559),IF(MONTH(ДАННЫЕ!$F$1)=MONTH(ДАННЫЕ!$Q559),111,11),1),0)&amp;"i"&amp;IF(ДАННЫЕ!$R559+ДАННЫЕ!$S559+ДАННЫЕ!$T559=0,0,1)&amp;"h"&amp;IF(ДАННЫЕ!$P559&gt;0,1,0)&amp;"p"&amp;IF(ДАННЫЕ!$CI559&gt;0,IF(YEAR(ДАННЫЕ!$F$1)=YEAR(ДАННЫЕ!$CI559),IF(MONTH(ДАННЫЕ!$F$1)=MONTH(ДАННЫЕ!$CI559),111,11),1),0)&amp;"d"&amp;IF(ДАННЫЕ!$CJ559&gt;0,IF(YEAR(ДАННЫЕ!$F$1)=YEAR(ДАННЫЕ!$CJ559),IF(MONTH(ДАННЫЕ!$F$1)=MONTH(ДАННЫЕ!$CJ559),111,11),1),0)&amp;"o"&amp;IF(ДАННЫЕ!$CK559&gt;0,IF(MONTH(ДАННЫЕ!$F$1)=MONTH(ДАННЫЕ!$CK559),111,11),0)&amp;"v"&amp;IF(ДАННЫЕ!$BE559&gt;0,IF(MONTH(ДАННЫЕ!$F$1)=MONTH(ДАННЫЕ!$BE559),111,11),0)</f>
        <v>g00f0c0s0i0h0p0d0o0v0</v>
      </c>
      <c r="P559" s="15">
        <f t="shared" si="26"/>
        <v>0</v>
      </c>
      <c r="Q559" s="15">
        <f>IF(ДАННЫЕ!$F$1&gt;ДАННЫЕ!$N559,IF(YEAR(ДАННЫЕ!$F$1)=YEAR(ДАННЫЕ!M559),1,0),0)</f>
        <v>0</v>
      </c>
      <c r="R559" s="15">
        <f>IF(ДАННЫЕ!$F$1&gt;ДАННЫЕ!$N559,IF(YEAR(ДАННЫЕ!$F$1)=YEAR(ДАННЫЕ!N559),1,0),0)</f>
        <v>0</v>
      </c>
      <c r="S559" s="15">
        <f>IF(ДАННЫЕ!$AA559="2А",1,IF(ДАННЫЕ!$AA559="2Б",2,IF(ДАННЫЕ!$AA559="2В",3,IF(ДАННЫЕ!$AA559=3,4,IF(ДАННЫЕ!$AA559="4А",5,IF(ДАННЫЕ!$AA559="4Б",6,IF(ДАННЫЕ!$AA559="4В",7,IF(ДАННЫЕ!$AA559=5,8,0))))))))</f>
        <v>0</v>
      </c>
      <c r="T559" s="15">
        <f>IF(OR(ДАННЫЕ!$AC559=2,ДАННЫЕ!$AD559=2,ДАННЫЕ!$AE559=2),2,IF(OR(ДАННЫЕ!$AC559=1,ДАННЫЕ!$AD559=1,ДАННЫЕ!$AE559=1),1,0))</f>
        <v>0</v>
      </c>
    </row>
    <row r="560" spans="1:20" ht="15" customHeight="1" x14ac:dyDescent="0.2">
      <c r="A560" s="78">
        <f>IF(B560&gt;0,IF(MONTH(ДАННЫЕ!$F$1)=MONTH(ДАННЫЕ!$B560),1,0),0)</f>
        <v>0</v>
      </c>
      <c r="B560" s="14">
        <f>IF(ДАННЫЕ!$B560&gt;0,IF(YEAR(ДАННЫЕ!$F$1)=YEAR(ДАННЫЕ!$B560),1,0),0)</f>
        <v>0</v>
      </c>
      <c r="C560" s="14">
        <f>IF(ДАННЫЕ!$CM560&gt;0,IF(YEAR(ДАННЫЕ!$F$1)=YEAR(ДАННЫЕ!$CM560),1,0),0)</f>
        <v>0</v>
      </c>
      <c r="D560" s="14">
        <f>IF(ДАННЫЕ!$CJ560&gt;0,IF(ДАННЫЕ!$CL560&gt;ДАННЫЕ!$F$1,1,IF(ДАННЫЕ!$CL560&gt;0,0,1)),0)</f>
        <v>0</v>
      </c>
      <c r="E560" s="43" t="str">
        <f ca="1">IF(ДАННЫЕ!$F$1&gt;0,IF(ДАННЫЕ!$G560&gt;0,DATEDIF(ДАННЫЕ!$G560,ДАННЫЕ!$F$1,"y"),""),IF(ДАННЫЕ!$G560&gt;0,DATEDIF(ДАННЫЕ!$G560,TODAY(),"y"),""))</f>
        <v/>
      </c>
      <c r="F560" s="43" t="str">
        <f xml:space="preserve"> IF(ДАННЫЕ!$F560="М",IF(E560&gt;=18,IF(E560&lt;60,1,""),""),"")&amp;IF(ДАННЫЕ!$F560="Ж",IF(E560&gt;=18,IF(E560&lt;55,1,""),""),"")</f>
        <v/>
      </c>
      <c r="G560" s="43" t="str">
        <f xml:space="preserve"> IF(ДАННЫЕ!$F560="М",IF(E560&gt;=60,2,""),"")&amp;IF(ДАННЫЕ!$F560="Ж",IF(E560&gt;=55,2,""),"")</f>
        <v/>
      </c>
      <c r="H560" s="43" t="str">
        <f t="shared" ca="1" si="24"/>
        <v/>
      </c>
      <c r="I560" s="43" t="str">
        <f t="shared" ca="1" si="25"/>
        <v>03</v>
      </c>
      <c r="J560" s="28" t="str">
        <f ca="1">ДАННЫЕ!$F560&amp;H560&amp;I560&amp;ДАННЫЕ!$I560&amp;"m"&amp;IF(ДАННЫЕ!$I560&gt;0,IF(ДАННЫЕ!$J560&gt;0,0,1),"")&amp;"f"&amp;IF(ДАННЫЕ!$R560&gt;0,IF(YEAR(ДАННЫЕ!$F$1)=YEAR(ДАННЫЕ!$R560),1,0),0)&amp;"z"&amp;ДАННЫЕ!$R560&amp;"p"&amp;ДАННЫЕ!$S560&amp;"i"&amp;ДАННЫЕ!$T560&amp;"h"&amp;ДАННЫЕ!$K560&amp;"be"&amp;ДАННЫЕ!$BI560&amp;"CD"&amp;IF(ДАННЫЕ!BF560&gt;500,4,IF(ДАННЫЕ!BF560&gt;350,3,IF(ДАННЫЕ!BF560&gt;200,2,IF(ДАННЫЕ!BF560&gt;0,1,0))))&amp;"g"&amp;B560&amp;"d"&amp;H560&amp;"l"&amp;ДАННЫЕ!AT560&amp;"a"&amp;ДАННЫЕ!$V560&amp;"v"&amp;R560&amp;"k"&amp;ДАННЫЕ!$U560&amp;"s"&amp;ДАННЫЕ!$Y560&amp;"t"&amp;ДАННЫЕ!$X560&amp;"b"&amp;IF(ДАННЫЕ!$Q560&gt;1,1,0)&amp;"PP"&amp;ДАННЫЕ!Z560&amp;"c"&amp;S560&amp;"x"&amp;IF(ДАННЫЕ!$BY560&gt;0,IF(YEAR(ДАННЫЕ!$F$1)=YEAR(ДАННЫЕ!$BY560),1,0),0)&amp;"n"&amp;IF(ДАННЫЕ!$BZ560&gt;0,IF(YEAR(ДАННЫЕ!$F$1)=YEAR(ДАННЫЕ!$BZ560),1,0),0)&amp;"u"&amp;D560&amp;"z"&amp;IF(ДАННЫЕ!$CL560&gt;0,IF(YEAR(ДАННЫЕ!$F$1)&gt;YEAR(ДАННЫЕ!$CL560),11,12),0)</f>
        <v>03mf0zpihbeCD0g0dlav0kstb0PPc0x0n0u0z0</v>
      </c>
      <c r="K560" s="28" t="str">
        <f ca="1">ДАННЫЕ!$I560&amp;"x"&amp;B560&amp;"w"&amp;IF(T560+ДАННЫЕ!AD560+ДАННЫЕ!AE560+ДАННЫЕ!AF560+ДАННЫЕ!AG560+ДАННЫЕ!AH560+ДАННЫЕ!$AL560+ДАННЫЕ!AI560+ДАННЫЕ!AJ560+ДАННЫЕ!AK560+ДАННЫЕ!AP560+ДАННЫЕ!AQ560+ДАННЫЕ!AR560+ДАННЫЕ!$AM560+ДАННЫЕ!$AN560+ДАННЫЕ!AS560+ДАННЫЕ!AT560&gt;0,1,0)&amp;IF(OR(T560=2,ДАННЫЕ!AD560=2,ДАННЫЕ!AE560=2,ДАННЫЕ!AF560=2,ДАННЫЕ!AG560=2,ДАННЫЕ!AH560=2,ДАННЫЕ!$AL560=2,ДАННЫЕ!AI560=2,ДАННЫЕ!AJ560=2,ДАННЫЕ!AK560=2,ДАННЫЕ!AP560=2,ДАННЫЕ!AQ560=2,ДАННЫЕ!AR560=2,ДАННЫЕ!$AM560=2,ДАННЫЕ!$AN560=2,ДАННЫЕ!AS560=2,ДАННЫЕ!AT560=2),2,0)&amp;"t"&amp;IF(T560&gt;0,"1"&amp;T560,"00")&amp;"f"&amp;IF(ДАННЫЕ!$AC560,"1"&amp;ДАННЫЕ!$AC560,"00")&amp;"b"&amp;IF(ДАННЫЕ!$AD560,"1"&amp;ДАННЫЕ!$AD560,"00")&amp;"g"&amp;IF(ДАННЫЕ!$AF560,"1"&amp;ДАННЫЕ!$AF560,"00")&amp;"c"&amp;IF(ДАННЫЕ!$AG560,"1"&amp;ДАННЫЕ!$AG560,"00")&amp;"i"&amp;IF(ДАННЫЕ!$AH560,"1"&amp;ДАННЫЕ!$AH560,"00")&amp;"r"&amp;IF(ДАННЫЕ!$AL560,"1"&amp;ДАННЫЕ!$AL560,"00")&amp;"m"&amp;IF(ДАННЫЕ!$AI560,"1"&amp;ДАННЫЕ!$AI560,"00")&amp;"hS"&amp;IF(ДАННЫЕ!$AJ560,"1"&amp;ДАННЫЕ!$AJ560,"00")&amp;"hZ"&amp;IF(ДАННЫЕ!$AK560,"1"&amp;ДАННЫЕ!$AK560,"00")&amp;"p"&amp;IF(ДАННЫЕ!$AP560,"1"&amp;ДАННЫЕ!$AP560,"00")&amp;"k"&amp;IF(ДАННЫЕ!$AQ560,"1"&amp;ДАННЫЕ!$AQ560,"00")&amp;"z"&amp;IF(ДАННЫЕ!$AR560,"1"&amp;ДАННЫЕ!$AR560,"00")&amp;"j"&amp;IF(ДАННЫЕ!$AM560,"1"&amp;ДАННЫЕ!$AM560,"00")&amp;"n"&amp;IF(ДАННЫЕ!$AN560,"1"&amp;ДАННЫЕ!$AN560,"00")&amp;"E"&amp;ДАННЫЕ!BI560&amp;"L"&amp;ДАННЫЕ!AO560&amp;"h"&amp;IF(ДАННЫЕ!$AU560&gt;0,1,0)&amp;"v"&amp;IF(ДАННЫЕ!$AW560&gt;0,1,0)&amp;"a"&amp;IF(ДАННЫЕ!$AS560,"1"&amp;ДАННЫЕ!$AS560,"00")&amp;"s"&amp;IF(ДАННЫЕ!$AT560,"1"&amp;ДАННЫЕ!$AT560,"00")&amp;"u"&amp;IF(ДАННЫЕ!$CJ560&gt;0,1,0)&amp;"y"&amp;B560&amp;"d"&amp;H560&amp;"e"&amp;F560&amp;G560</f>
        <v>x0w00t00f00b00g00c00i00r00m00hS00hZ00p00k00z00j00n00ELh0v0a00s00u0y0de</v>
      </c>
      <c r="L560" s="28" t="str">
        <f ca="1">ДАННЫЕ!$I560&amp;"VN"&amp;IF(ДАННЫЕ!AW560&gt;0,11,10)&amp;"CD"&amp;IF(ДАННЫЕ!BF560&gt;500,16,IF(ДАННЫЕ!BF560&gt;350,15,IF(ДАННЫЕ!BF560&gt;=200,14,IF(ДАННЫЕ!BF560&gt;=100,13,IF(ДАННЫЕ!BF560&gt;=50,12,IF(ДАННЫЕ!BF560&gt;0,11,10))))))&amp;"AR"&amp;IF(ДАННЫЕ!BX560&gt;0,1,0)&amp;"GD"&amp;B560&amp;"VV"&amp;IF(E560&gt;=5,IF(E560&lt;18,1,0),0)</f>
        <v>VN10CD10AR0GD0VV0</v>
      </c>
      <c r="M560" s="28" t="str">
        <f>ДАННЫЕ!$I560&amp;"b"&amp;ДАННЫЕ!$BI560&amp;"r"&amp;ДАННЫЕ!$BJ560&amp;"CD"&amp;IF(ДАННЫЕ!BF560&gt;0,IF(ДАННЫЕ!BF560&lt;200,1,IF(ДАННЫЕ!BF560&lt;350,2,3)),0)&amp;"h"&amp;IF(ДАННЫЕ!$BK560+ДАННЫЕ!$BL560+ДАННЫЕ!$BM560&gt;0,1,0)&amp;"x"&amp;ДАННЫЕ!$BK560&amp;"y"&amp;ДАННЫЕ!$BL560&amp;"z"&amp;ДАННЫЕ!$BM560&amp;"c"&amp;IF(ДАННЫЕ!$BK560+ДАННЫЕ!$BL560+ДАННЫЕ!$BM560=3,1,0)&amp;"a"&amp;IF(ДАННЫЕ!$BQ560+ДАННЫЕ!$BR560&gt;0,1,0)&amp;"d"&amp;ДАННЫЕ!$BQ560&amp;"v"&amp;ДАННЫЕ!$BR560&amp;"p"&amp;ДАННЫЕ!$BS560&amp;"n"&amp;ДАННЫЕ!$BU560&amp;"t"&amp;ДАННЫЕ!$BV560&amp;"o"&amp;ДАННЫЕ!$BT560&amp;"l"&amp;IF(ДАННЫЕ!$BN560&gt;0,1,0)&amp;ДАННЫЕ!$BN560&amp;"g"&amp;ДАННЫЕ!$BO560&amp;"s"&amp;ДАННЫЕ!$BP560&amp;"DZ"&amp;IF(ДАННЫЕ!B560-ДАННЫЕ!G560 &lt; 60,IF(ДАННЫЕ!B560-ДАННЫЕ!G560 &gt;= 0,1,0),0)&amp;"u"&amp;IF(ДАННЫЕ!$CJ560&gt;0,1,0)</f>
        <v>brCD0h0xyzc0a0dvpntol0gsDZ1u0</v>
      </c>
      <c r="N560" s="28" t="str">
        <f ca="1">ДАННЫЕ!$F560&amp;ДАННЫЕ!$I560&amp;"g"&amp;B560&amp;"cf"&amp;D560&amp;"a"&amp;IF(ДАННЫЕ!$BX560&gt;0,1,0)&amp;IF(ДАННЫЕ!$BF560&gt;500,1,IF(ДАННЫЕ!$BF560&gt;350,2,IF(ДАННЫЕ!$BF560&gt;=200,3,IF(ДАННЫЕ!$BF560&gt;=100,4,IF(ДАННЫЕ!$BF560&gt;=50,5,IF(ДАННЫЕ!$BF560&lt;50,6,0))))))&amp;"AR"&amp;IF(DATEDIF(ДАННЫЕ!$BX560,ДАННЫЕ!$F$1,"y")&gt;1,1,0)&amp;"VG"&amp;IF(ДАННЫЕ!$BH560="0",1,0)&amp;"o"&amp;IF(T560+ДАННЫЕ!$AF560+ДАННЫЕ!$AG560+ДАННЫЕ!$AH560+ДАННЫЕ!$AI560+ДАННЫЕ!$AJ560+ДАННЫЕ!$AP560+ДАННЫЕ!$AQ560+ДАННЫЕ!$AR560+ДАННЫЕ!$AU560+ДАННЫЕ!$AW560+ДАННЫЕ!$AS560+ДАННЫЕ!$AT560&gt;0,1,0)&amp;"x"&amp;ДАННЫЕ!$AG560&amp;"p"&amp;IF(ДАННЫЕ!$BY560&gt;0,1,0)&amp;"v"&amp;IF(ДАННЫЕ!$BZ560&gt;0,1,0)&amp;"n"&amp;ДАННЫЕ!$CA560&amp;"t"&amp;ДАННЫЕ!$AY560&amp;"k"&amp;ДАННЫЕ!$CB560&amp;"q"&amp;ДАННЫЕ!$CC560&amp;"w"&amp;ДАННЫЕ!$CD560&amp;"e"&amp;ДАННЫЕ!$CE560&amp;"m"&amp;ДАННЫЕ!$CF560&amp;"c"&amp;ДАННЫЕ!$CG560&amp;"z"&amp;ДАННЫЕ!$CH560&amp;"d"&amp;IF(H560=4,1,0)&amp;"s"&amp;IF(ДАННЫЕ!$J560=1,0,1)&amp;"u"&amp;IF(ДАННЫЕ!$CJ560&gt;0,1,0)</f>
        <v>g0cf0a06AR1VG0o0xp0v0ntkqwemczd0s1u0</v>
      </c>
      <c r="O560" s="28" t="str">
        <f>ДАННЫЕ!$I560&amp;"g"&amp;B560&amp;A560&amp;"f"&amp;P560&amp;"c"&amp;IF(ДАННЫЕ!$U560&gt;0,1,0)&amp;"s"&amp;IF(ДАННЫЕ!$Q560&gt;0,IF(YEAR(ДАННЫЕ!$F$1)=YEAR(ДАННЫЕ!$Q560),IF(MONTH(ДАННЫЕ!$F$1)=MONTH(ДАННЫЕ!$Q560),111,11),1),0)&amp;"i"&amp;IF(ДАННЫЕ!$R560+ДАННЫЕ!$S560+ДАННЫЕ!$T560=0,0,1)&amp;"h"&amp;IF(ДАННЫЕ!$P560&gt;0,1,0)&amp;"p"&amp;IF(ДАННЫЕ!$CI560&gt;0,IF(YEAR(ДАННЫЕ!$F$1)=YEAR(ДАННЫЕ!$CI560),IF(MONTH(ДАННЫЕ!$F$1)=MONTH(ДАННЫЕ!$CI560),111,11),1),0)&amp;"d"&amp;IF(ДАННЫЕ!$CJ560&gt;0,IF(YEAR(ДАННЫЕ!$F$1)=YEAR(ДАННЫЕ!$CJ560),IF(MONTH(ДАННЫЕ!$F$1)=MONTH(ДАННЫЕ!$CJ560),111,11),1),0)&amp;"o"&amp;IF(ДАННЫЕ!$CK560&gt;0,IF(MONTH(ДАННЫЕ!$F$1)=MONTH(ДАННЫЕ!$CK560),111,11),0)&amp;"v"&amp;IF(ДАННЫЕ!$BE560&gt;0,IF(MONTH(ДАННЫЕ!$F$1)=MONTH(ДАННЫЕ!$BE560),111,11),0)</f>
        <v>g00f0c0s0i0h0p0d0o0v0</v>
      </c>
      <c r="P560" s="15">
        <f t="shared" si="26"/>
        <v>0</v>
      </c>
      <c r="Q560" s="15">
        <f>IF(ДАННЫЕ!$F$1&gt;ДАННЫЕ!$N560,IF(YEAR(ДАННЫЕ!$F$1)=YEAR(ДАННЫЕ!M560),1,0),0)</f>
        <v>0</v>
      </c>
      <c r="R560" s="15">
        <f>IF(ДАННЫЕ!$F$1&gt;ДАННЫЕ!$N560,IF(YEAR(ДАННЫЕ!$F$1)=YEAR(ДАННЫЕ!N560),1,0),0)</f>
        <v>0</v>
      </c>
      <c r="S560" s="15">
        <f>IF(ДАННЫЕ!$AA560="2А",1,IF(ДАННЫЕ!$AA560="2Б",2,IF(ДАННЫЕ!$AA560="2В",3,IF(ДАННЫЕ!$AA560=3,4,IF(ДАННЫЕ!$AA560="4А",5,IF(ДАННЫЕ!$AA560="4Б",6,IF(ДАННЫЕ!$AA560="4В",7,IF(ДАННЫЕ!$AA560=5,8,0))))))))</f>
        <v>0</v>
      </c>
      <c r="T560" s="15">
        <f>IF(OR(ДАННЫЕ!$AC560=2,ДАННЫЕ!$AD560=2,ДАННЫЕ!$AE560=2),2,IF(OR(ДАННЫЕ!$AC560=1,ДАННЫЕ!$AD560=1,ДАННЫЕ!$AE560=1),1,0))</f>
        <v>0</v>
      </c>
    </row>
    <row r="561" spans="1:20" ht="15" customHeight="1" x14ac:dyDescent="0.2">
      <c r="A561" s="78">
        <f>IF(B561&gt;0,IF(MONTH(ДАННЫЕ!$F$1)=MONTH(ДАННЫЕ!$B561),1,0),0)</f>
        <v>0</v>
      </c>
      <c r="B561" s="14">
        <f>IF(ДАННЫЕ!$B561&gt;0,IF(YEAR(ДАННЫЕ!$F$1)=YEAR(ДАННЫЕ!$B561),1,0),0)</f>
        <v>0</v>
      </c>
      <c r="C561" s="14">
        <f>IF(ДАННЫЕ!$CM561&gt;0,IF(YEAR(ДАННЫЕ!$F$1)=YEAR(ДАННЫЕ!$CM561),1,0),0)</f>
        <v>0</v>
      </c>
      <c r="D561" s="14">
        <f>IF(ДАННЫЕ!$CJ561&gt;0,IF(ДАННЫЕ!$CL561&gt;ДАННЫЕ!$F$1,1,IF(ДАННЫЕ!$CL561&gt;0,0,1)),0)</f>
        <v>0</v>
      </c>
      <c r="E561" s="43" t="str">
        <f ca="1">IF(ДАННЫЕ!$F$1&gt;0,IF(ДАННЫЕ!$G561&gt;0,DATEDIF(ДАННЫЕ!$G561,ДАННЫЕ!$F$1,"y"),""),IF(ДАННЫЕ!$G561&gt;0,DATEDIF(ДАННЫЕ!$G561,TODAY(),"y"),""))</f>
        <v/>
      </c>
      <c r="F561" s="43" t="str">
        <f xml:space="preserve"> IF(ДАННЫЕ!$F561="М",IF(E561&gt;=18,IF(E561&lt;60,1,""),""),"")&amp;IF(ДАННЫЕ!$F561="Ж",IF(E561&gt;=18,IF(E561&lt;55,1,""),""),"")</f>
        <v/>
      </c>
      <c r="G561" s="43" t="str">
        <f xml:space="preserve"> IF(ДАННЫЕ!$F561="М",IF(E561&gt;=60,2,""),"")&amp;IF(ДАННЫЕ!$F561="Ж",IF(E561&gt;=55,2,""),"")</f>
        <v/>
      </c>
      <c r="H561" s="43" t="str">
        <f t="shared" ca="1" si="24"/>
        <v/>
      </c>
      <c r="I561" s="43" t="str">
        <f t="shared" ca="1" si="25"/>
        <v>03</v>
      </c>
      <c r="J561" s="28" t="str">
        <f ca="1">ДАННЫЕ!$F561&amp;H561&amp;I561&amp;ДАННЫЕ!$I561&amp;"m"&amp;IF(ДАННЫЕ!$I561&gt;0,IF(ДАННЫЕ!$J561&gt;0,0,1),"")&amp;"f"&amp;IF(ДАННЫЕ!$R561&gt;0,IF(YEAR(ДАННЫЕ!$F$1)=YEAR(ДАННЫЕ!$R561),1,0),0)&amp;"z"&amp;ДАННЫЕ!$R561&amp;"p"&amp;ДАННЫЕ!$S561&amp;"i"&amp;ДАННЫЕ!$T561&amp;"h"&amp;ДАННЫЕ!$K561&amp;"be"&amp;ДАННЫЕ!$BI561&amp;"CD"&amp;IF(ДАННЫЕ!BF561&gt;500,4,IF(ДАННЫЕ!BF561&gt;350,3,IF(ДАННЫЕ!BF561&gt;200,2,IF(ДАННЫЕ!BF561&gt;0,1,0))))&amp;"g"&amp;B561&amp;"d"&amp;H561&amp;"l"&amp;ДАННЫЕ!AT561&amp;"a"&amp;ДАННЫЕ!$V561&amp;"v"&amp;R561&amp;"k"&amp;ДАННЫЕ!$U561&amp;"s"&amp;ДАННЫЕ!$Y561&amp;"t"&amp;ДАННЫЕ!$X561&amp;"b"&amp;IF(ДАННЫЕ!$Q561&gt;1,1,0)&amp;"PP"&amp;ДАННЫЕ!Z561&amp;"c"&amp;S561&amp;"x"&amp;IF(ДАННЫЕ!$BY561&gt;0,IF(YEAR(ДАННЫЕ!$F$1)=YEAR(ДАННЫЕ!$BY561),1,0),0)&amp;"n"&amp;IF(ДАННЫЕ!$BZ561&gt;0,IF(YEAR(ДАННЫЕ!$F$1)=YEAR(ДАННЫЕ!$BZ561),1,0),0)&amp;"u"&amp;D561&amp;"z"&amp;IF(ДАННЫЕ!$CL561&gt;0,IF(YEAR(ДАННЫЕ!$F$1)&gt;YEAR(ДАННЫЕ!$CL561),11,12),0)</f>
        <v>03mf0zpihbeCD0g0dlav0kstb0PPc0x0n0u0z0</v>
      </c>
      <c r="K561" s="28" t="str">
        <f ca="1">ДАННЫЕ!$I561&amp;"x"&amp;B561&amp;"w"&amp;IF(T561+ДАННЫЕ!AD561+ДАННЫЕ!AE561+ДАННЫЕ!AF561+ДАННЫЕ!AG561+ДАННЫЕ!AH561+ДАННЫЕ!$AL561+ДАННЫЕ!AI561+ДАННЫЕ!AJ561+ДАННЫЕ!AK561+ДАННЫЕ!AP561+ДАННЫЕ!AQ561+ДАННЫЕ!AR561+ДАННЫЕ!$AM561+ДАННЫЕ!$AN561+ДАННЫЕ!AS561+ДАННЫЕ!AT561&gt;0,1,0)&amp;IF(OR(T561=2,ДАННЫЕ!AD561=2,ДАННЫЕ!AE561=2,ДАННЫЕ!AF561=2,ДАННЫЕ!AG561=2,ДАННЫЕ!AH561=2,ДАННЫЕ!$AL561=2,ДАННЫЕ!AI561=2,ДАННЫЕ!AJ561=2,ДАННЫЕ!AK561=2,ДАННЫЕ!AP561=2,ДАННЫЕ!AQ561=2,ДАННЫЕ!AR561=2,ДАННЫЕ!$AM561=2,ДАННЫЕ!$AN561=2,ДАННЫЕ!AS561=2,ДАННЫЕ!AT561=2),2,0)&amp;"t"&amp;IF(T561&gt;0,"1"&amp;T561,"00")&amp;"f"&amp;IF(ДАННЫЕ!$AC561,"1"&amp;ДАННЫЕ!$AC561,"00")&amp;"b"&amp;IF(ДАННЫЕ!$AD561,"1"&amp;ДАННЫЕ!$AD561,"00")&amp;"g"&amp;IF(ДАННЫЕ!$AF561,"1"&amp;ДАННЫЕ!$AF561,"00")&amp;"c"&amp;IF(ДАННЫЕ!$AG561,"1"&amp;ДАННЫЕ!$AG561,"00")&amp;"i"&amp;IF(ДАННЫЕ!$AH561,"1"&amp;ДАННЫЕ!$AH561,"00")&amp;"r"&amp;IF(ДАННЫЕ!$AL561,"1"&amp;ДАННЫЕ!$AL561,"00")&amp;"m"&amp;IF(ДАННЫЕ!$AI561,"1"&amp;ДАННЫЕ!$AI561,"00")&amp;"hS"&amp;IF(ДАННЫЕ!$AJ561,"1"&amp;ДАННЫЕ!$AJ561,"00")&amp;"hZ"&amp;IF(ДАННЫЕ!$AK561,"1"&amp;ДАННЫЕ!$AK561,"00")&amp;"p"&amp;IF(ДАННЫЕ!$AP561,"1"&amp;ДАННЫЕ!$AP561,"00")&amp;"k"&amp;IF(ДАННЫЕ!$AQ561,"1"&amp;ДАННЫЕ!$AQ561,"00")&amp;"z"&amp;IF(ДАННЫЕ!$AR561,"1"&amp;ДАННЫЕ!$AR561,"00")&amp;"j"&amp;IF(ДАННЫЕ!$AM561,"1"&amp;ДАННЫЕ!$AM561,"00")&amp;"n"&amp;IF(ДАННЫЕ!$AN561,"1"&amp;ДАННЫЕ!$AN561,"00")&amp;"E"&amp;ДАННЫЕ!BI561&amp;"L"&amp;ДАННЫЕ!AO561&amp;"h"&amp;IF(ДАННЫЕ!$AU561&gt;0,1,0)&amp;"v"&amp;IF(ДАННЫЕ!$AW561&gt;0,1,0)&amp;"a"&amp;IF(ДАННЫЕ!$AS561,"1"&amp;ДАННЫЕ!$AS561,"00")&amp;"s"&amp;IF(ДАННЫЕ!$AT561,"1"&amp;ДАННЫЕ!$AT561,"00")&amp;"u"&amp;IF(ДАННЫЕ!$CJ561&gt;0,1,0)&amp;"y"&amp;B561&amp;"d"&amp;H561&amp;"e"&amp;F561&amp;G561</f>
        <v>x0w00t00f00b00g00c00i00r00m00hS00hZ00p00k00z00j00n00ELh0v0a00s00u0y0de</v>
      </c>
      <c r="L561" s="28" t="str">
        <f ca="1">ДАННЫЕ!$I561&amp;"VN"&amp;IF(ДАННЫЕ!AW561&gt;0,11,10)&amp;"CD"&amp;IF(ДАННЫЕ!BF561&gt;500,16,IF(ДАННЫЕ!BF561&gt;350,15,IF(ДАННЫЕ!BF561&gt;=200,14,IF(ДАННЫЕ!BF561&gt;=100,13,IF(ДАННЫЕ!BF561&gt;=50,12,IF(ДАННЫЕ!BF561&gt;0,11,10))))))&amp;"AR"&amp;IF(ДАННЫЕ!BX561&gt;0,1,0)&amp;"GD"&amp;B561&amp;"VV"&amp;IF(E561&gt;=5,IF(E561&lt;18,1,0),0)</f>
        <v>VN10CD10AR0GD0VV0</v>
      </c>
      <c r="M561" s="28" t="str">
        <f>ДАННЫЕ!$I561&amp;"b"&amp;ДАННЫЕ!$BI561&amp;"r"&amp;ДАННЫЕ!$BJ561&amp;"CD"&amp;IF(ДАННЫЕ!BF561&gt;0,IF(ДАННЫЕ!BF561&lt;200,1,IF(ДАННЫЕ!BF561&lt;350,2,3)),0)&amp;"h"&amp;IF(ДАННЫЕ!$BK561+ДАННЫЕ!$BL561+ДАННЫЕ!$BM561&gt;0,1,0)&amp;"x"&amp;ДАННЫЕ!$BK561&amp;"y"&amp;ДАННЫЕ!$BL561&amp;"z"&amp;ДАННЫЕ!$BM561&amp;"c"&amp;IF(ДАННЫЕ!$BK561+ДАННЫЕ!$BL561+ДАННЫЕ!$BM561=3,1,0)&amp;"a"&amp;IF(ДАННЫЕ!$BQ561+ДАННЫЕ!$BR561&gt;0,1,0)&amp;"d"&amp;ДАННЫЕ!$BQ561&amp;"v"&amp;ДАННЫЕ!$BR561&amp;"p"&amp;ДАННЫЕ!$BS561&amp;"n"&amp;ДАННЫЕ!$BU561&amp;"t"&amp;ДАННЫЕ!$BV561&amp;"o"&amp;ДАННЫЕ!$BT561&amp;"l"&amp;IF(ДАННЫЕ!$BN561&gt;0,1,0)&amp;ДАННЫЕ!$BN561&amp;"g"&amp;ДАННЫЕ!$BO561&amp;"s"&amp;ДАННЫЕ!$BP561&amp;"DZ"&amp;IF(ДАННЫЕ!B561-ДАННЫЕ!G561 &lt; 60,IF(ДАННЫЕ!B561-ДАННЫЕ!G561 &gt;= 0,1,0),0)&amp;"u"&amp;IF(ДАННЫЕ!$CJ561&gt;0,1,0)</f>
        <v>brCD0h0xyzc0a0dvpntol0gsDZ1u0</v>
      </c>
      <c r="N561" s="28" t="str">
        <f ca="1">ДАННЫЕ!$F561&amp;ДАННЫЕ!$I561&amp;"g"&amp;B561&amp;"cf"&amp;D561&amp;"a"&amp;IF(ДАННЫЕ!$BX561&gt;0,1,0)&amp;IF(ДАННЫЕ!$BF561&gt;500,1,IF(ДАННЫЕ!$BF561&gt;350,2,IF(ДАННЫЕ!$BF561&gt;=200,3,IF(ДАННЫЕ!$BF561&gt;=100,4,IF(ДАННЫЕ!$BF561&gt;=50,5,IF(ДАННЫЕ!$BF561&lt;50,6,0))))))&amp;"AR"&amp;IF(DATEDIF(ДАННЫЕ!$BX561,ДАННЫЕ!$F$1,"y")&gt;1,1,0)&amp;"VG"&amp;IF(ДАННЫЕ!$BH561="0",1,0)&amp;"o"&amp;IF(T561+ДАННЫЕ!$AF561+ДАННЫЕ!$AG561+ДАННЫЕ!$AH561+ДАННЫЕ!$AI561+ДАННЫЕ!$AJ561+ДАННЫЕ!$AP561+ДАННЫЕ!$AQ561+ДАННЫЕ!$AR561+ДАННЫЕ!$AU561+ДАННЫЕ!$AW561+ДАННЫЕ!$AS561+ДАННЫЕ!$AT561&gt;0,1,0)&amp;"x"&amp;ДАННЫЕ!$AG561&amp;"p"&amp;IF(ДАННЫЕ!$BY561&gt;0,1,0)&amp;"v"&amp;IF(ДАННЫЕ!$BZ561&gt;0,1,0)&amp;"n"&amp;ДАННЫЕ!$CA561&amp;"t"&amp;ДАННЫЕ!$AY561&amp;"k"&amp;ДАННЫЕ!$CB561&amp;"q"&amp;ДАННЫЕ!$CC561&amp;"w"&amp;ДАННЫЕ!$CD561&amp;"e"&amp;ДАННЫЕ!$CE561&amp;"m"&amp;ДАННЫЕ!$CF561&amp;"c"&amp;ДАННЫЕ!$CG561&amp;"z"&amp;ДАННЫЕ!$CH561&amp;"d"&amp;IF(H561=4,1,0)&amp;"s"&amp;IF(ДАННЫЕ!$J561=1,0,1)&amp;"u"&amp;IF(ДАННЫЕ!$CJ561&gt;0,1,0)</f>
        <v>g0cf0a06AR1VG0o0xp0v0ntkqwemczd0s1u0</v>
      </c>
      <c r="O561" s="28" t="str">
        <f>ДАННЫЕ!$I561&amp;"g"&amp;B561&amp;A561&amp;"f"&amp;P561&amp;"c"&amp;IF(ДАННЫЕ!$U561&gt;0,1,0)&amp;"s"&amp;IF(ДАННЫЕ!$Q561&gt;0,IF(YEAR(ДАННЫЕ!$F$1)=YEAR(ДАННЫЕ!$Q561),IF(MONTH(ДАННЫЕ!$F$1)=MONTH(ДАННЫЕ!$Q561),111,11),1),0)&amp;"i"&amp;IF(ДАННЫЕ!$R561+ДАННЫЕ!$S561+ДАННЫЕ!$T561=0,0,1)&amp;"h"&amp;IF(ДАННЫЕ!$P561&gt;0,1,0)&amp;"p"&amp;IF(ДАННЫЕ!$CI561&gt;0,IF(YEAR(ДАННЫЕ!$F$1)=YEAR(ДАННЫЕ!$CI561),IF(MONTH(ДАННЫЕ!$F$1)=MONTH(ДАННЫЕ!$CI561),111,11),1),0)&amp;"d"&amp;IF(ДАННЫЕ!$CJ561&gt;0,IF(YEAR(ДАННЫЕ!$F$1)=YEAR(ДАННЫЕ!$CJ561),IF(MONTH(ДАННЫЕ!$F$1)=MONTH(ДАННЫЕ!$CJ561),111,11),1),0)&amp;"o"&amp;IF(ДАННЫЕ!$CK561&gt;0,IF(MONTH(ДАННЫЕ!$F$1)=MONTH(ДАННЫЕ!$CK561),111,11),0)&amp;"v"&amp;IF(ДАННЫЕ!$BE561&gt;0,IF(MONTH(ДАННЫЕ!$F$1)=MONTH(ДАННЫЕ!$BE561),111,11),0)</f>
        <v>g00f0c0s0i0h0p0d0o0v0</v>
      </c>
      <c r="P561" s="15">
        <f t="shared" si="26"/>
        <v>0</v>
      </c>
      <c r="Q561" s="15">
        <f>IF(ДАННЫЕ!$F$1&gt;ДАННЫЕ!$N561,IF(YEAR(ДАННЫЕ!$F$1)=YEAR(ДАННЫЕ!M561),1,0),0)</f>
        <v>0</v>
      </c>
      <c r="R561" s="15">
        <f>IF(ДАННЫЕ!$F$1&gt;ДАННЫЕ!$N561,IF(YEAR(ДАННЫЕ!$F$1)=YEAR(ДАННЫЕ!N561),1,0),0)</f>
        <v>0</v>
      </c>
      <c r="S561" s="15">
        <f>IF(ДАННЫЕ!$AA561="2А",1,IF(ДАННЫЕ!$AA561="2Б",2,IF(ДАННЫЕ!$AA561="2В",3,IF(ДАННЫЕ!$AA561=3,4,IF(ДАННЫЕ!$AA561="4А",5,IF(ДАННЫЕ!$AA561="4Б",6,IF(ДАННЫЕ!$AA561="4В",7,IF(ДАННЫЕ!$AA561=5,8,0))))))))</f>
        <v>0</v>
      </c>
      <c r="T561" s="15">
        <f>IF(OR(ДАННЫЕ!$AC561=2,ДАННЫЕ!$AD561=2,ДАННЫЕ!$AE561=2),2,IF(OR(ДАННЫЕ!$AC561=1,ДАННЫЕ!$AD561=1,ДАННЫЕ!$AE561=1),1,0))</f>
        <v>0</v>
      </c>
    </row>
    <row r="562" spans="1:20" ht="15" customHeight="1" x14ac:dyDescent="0.2">
      <c r="A562" s="78">
        <f>IF(B562&gt;0,IF(MONTH(ДАННЫЕ!$F$1)=MONTH(ДАННЫЕ!$B562),1,0),0)</f>
        <v>0</v>
      </c>
      <c r="B562" s="14">
        <f>IF(ДАННЫЕ!$B562&gt;0,IF(YEAR(ДАННЫЕ!$F$1)=YEAR(ДАННЫЕ!$B562),1,0),0)</f>
        <v>0</v>
      </c>
      <c r="C562" s="14">
        <f>IF(ДАННЫЕ!$CM562&gt;0,IF(YEAR(ДАННЫЕ!$F$1)=YEAR(ДАННЫЕ!$CM562),1,0),0)</f>
        <v>0</v>
      </c>
      <c r="D562" s="14">
        <f>IF(ДАННЫЕ!$CJ562&gt;0,IF(ДАННЫЕ!$CL562&gt;ДАННЫЕ!$F$1,1,IF(ДАННЫЕ!$CL562&gt;0,0,1)),0)</f>
        <v>0</v>
      </c>
      <c r="E562" s="43" t="str">
        <f ca="1">IF(ДАННЫЕ!$F$1&gt;0,IF(ДАННЫЕ!$G562&gt;0,DATEDIF(ДАННЫЕ!$G562,ДАННЫЕ!$F$1,"y"),""),IF(ДАННЫЕ!$G562&gt;0,DATEDIF(ДАННЫЕ!$G562,TODAY(),"y"),""))</f>
        <v/>
      </c>
      <c r="F562" s="43" t="str">
        <f xml:space="preserve"> IF(ДАННЫЕ!$F562="М",IF(E562&gt;=18,IF(E562&lt;60,1,""),""),"")&amp;IF(ДАННЫЕ!$F562="Ж",IF(E562&gt;=18,IF(E562&lt;55,1,""),""),"")</f>
        <v/>
      </c>
      <c r="G562" s="43" t="str">
        <f xml:space="preserve"> IF(ДАННЫЕ!$F562="М",IF(E562&gt;=60,2,""),"")&amp;IF(ДАННЫЕ!$F562="Ж",IF(E562&gt;=55,2,""),"")</f>
        <v/>
      </c>
      <c r="H562" s="43" t="str">
        <f t="shared" ca="1" si="24"/>
        <v/>
      </c>
      <c r="I562" s="43" t="str">
        <f t="shared" ca="1" si="25"/>
        <v>03</v>
      </c>
      <c r="J562" s="28" t="str">
        <f ca="1">ДАННЫЕ!$F562&amp;H562&amp;I562&amp;ДАННЫЕ!$I562&amp;"m"&amp;IF(ДАННЫЕ!$I562&gt;0,IF(ДАННЫЕ!$J562&gt;0,0,1),"")&amp;"f"&amp;IF(ДАННЫЕ!$R562&gt;0,IF(YEAR(ДАННЫЕ!$F$1)=YEAR(ДАННЫЕ!$R562),1,0),0)&amp;"z"&amp;ДАННЫЕ!$R562&amp;"p"&amp;ДАННЫЕ!$S562&amp;"i"&amp;ДАННЫЕ!$T562&amp;"h"&amp;ДАННЫЕ!$K562&amp;"be"&amp;ДАННЫЕ!$BI562&amp;"CD"&amp;IF(ДАННЫЕ!BF562&gt;500,4,IF(ДАННЫЕ!BF562&gt;350,3,IF(ДАННЫЕ!BF562&gt;200,2,IF(ДАННЫЕ!BF562&gt;0,1,0))))&amp;"g"&amp;B562&amp;"d"&amp;H562&amp;"l"&amp;ДАННЫЕ!AT562&amp;"a"&amp;ДАННЫЕ!$V562&amp;"v"&amp;R562&amp;"k"&amp;ДАННЫЕ!$U562&amp;"s"&amp;ДАННЫЕ!$Y562&amp;"t"&amp;ДАННЫЕ!$X562&amp;"b"&amp;IF(ДАННЫЕ!$Q562&gt;1,1,0)&amp;"PP"&amp;ДАННЫЕ!Z562&amp;"c"&amp;S562&amp;"x"&amp;IF(ДАННЫЕ!$BY562&gt;0,IF(YEAR(ДАННЫЕ!$F$1)=YEAR(ДАННЫЕ!$BY562),1,0),0)&amp;"n"&amp;IF(ДАННЫЕ!$BZ562&gt;0,IF(YEAR(ДАННЫЕ!$F$1)=YEAR(ДАННЫЕ!$BZ562),1,0),0)&amp;"u"&amp;D562&amp;"z"&amp;IF(ДАННЫЕ!$CL562&gt;0,IF(YEAR(ДАННЫЕ!$F$1)&gt;YEAR(ДАННЫЕ!$CL562),11,12),0)</f>
        <v>03mf0zpihbeCD0g0dlav0kstb0PPc0x0n0u0z0</v>
      </c>
      <c r="K562" s="28" t="str">
        <f ca="1">ДАННЫЕ!$I562&amp;"x"&amp;B562&amp;"w"&amp;IF(T562+ДАННЫЕ!AD562+ДАННЫЕ!AE562+ДАННЫЕ!AF562+ДАННЫЕ!AG562+ДАННЫЕ!AH562+ДАННЫЕ!$AL562+ДАННЫЕ!AI562+ДАННЫЕ!AJ562+ДАННЫЕ!AK562+ДАННЫЕ!AP562+ДАННЫЕ!AQ562+ДАННЫЕ!AR562+ДАННЫЕ!$AM562+ДАННЫЕ!$AN562+ДАННЫЕ!AS562+ДАННЫЕ!AT562&gt;0,1,0)&amp;IF(OR(T562=2,ДАННЫЕ!AD562=2,ДАННЫЕ!AE562=2,ДАННЫЕ!AF562=2,ДАННЫЕ!AG562=2,ДАННЫЕ!AH562=2,ДАННЫЕ!$AL562=2,ДАННЫЕ!AI562=2,ДАННЫЕ!AJ562=2,ДАННЫЕ!AK562=2,ДАННЫЕ!AP562=2,ДАННЫЕ!AQ562=2,ДАННЫЕ!AR562=2,ДАННЫЕ!$AM562=2,ДАННЫЕ!$AN562=2,ДАННЫЕ!AS562=2,ДАННЫЕ!AT562=2),2,0)&amp;"t"&amp;IF(T562&gt;0,"1"&amp;T562,"00")&amp;"f"&amp;IF(ДАННЫЕ!$AC562,"1"&amp;ДАННЫЕ!$AC562,"00")&amp;"b"&amp;IF(ДАННЫЕ!$AD562,"1"&amp;ДАННЫЕ!$AD562,"00")&amp;"g"&amp;IF(ДАННЫЕ!$AF562,"1"&amp;ДАННЫЕ!$AF562,"00")&amp;"c"&amp;IF(ДАННЫЕ!$AG562,"1"&amp;ДАННЫЕ!$AG562,"00")&amp;"i"&amp;IF(ДАННЫЕ!$AH562,"1"&amp;ДАННЫЕ!$AH562,"00")&amp;"r"&amp;IF(ДАННЫЕ!$AL562,"1"&amp;ДАННЫЕ!$AL562,"00")&amp;"m"&amp;IF(ДАННЫЕ!$AI562,"1"&amp;ДАННЫЕ!$AI562,"00")&amp;"hS"&amp;IF(ДАННЫЕ!$AJ562,"1"&amp;ДАННЫЕ!$AJ562,"00")&amp;"hZ"&amp;IF(ДАННЫЕ!$AK562,"1"&amp;ДАННЫЕ!$AK562,"00")&amp;"p"&amp;IF(ДАННЫЕ!$AP562,"1"&amp;ДАННЫЕ!$AP562,"00")&amp;"k"&amp;IF(ДАННЫЕ!$AQ562,"1"&amp;ДАННЫЕ!$AQ562,"00")&amp;"z"&amp;IF(ДАННЫЕ!$AR562,"1"&amp;ДАННЫЕ!$AR562,"00")&amp;"j"&amp;IF(ДАННЫЕ!$AM562,"1"&amp;ДАННЫЕ!$AM562,"00")&amp;"n"&amp;IF(ДАННЫЕ!$AN562,"1"&amp;ДАННЫЕ!$AN562,"00")&amp;"E"&amp;ДАННЫЕ!BI562&amp;"L"&amp;ДАННЫЕ!AO562&amp;"h"&amp;IF(ДАННЫЕ!$AU562&gt;0,1,0)&amp;"v"&amp;IF(ДАННЫЕ!$AW562&gt;0,1,0)&amp;"a"&amp;IF(ДАННЫЕ!$AS562,"1"&amp;ДАННЫЕ!$AS562,"00")&amp;"s"&amp;IF(ДАННЫЕ!$AT562,"1"&amp;ДАННЫЕ!$AT562,"00")&amp;"u"&amp;IF(ДАННЫЕ!$CJ562&gt;0,1,0)&amp;"y"&amp;B562&amp;"d"&amp;H562&amp;"e"&amp;F562&amp;G562</f>
        <v>x0w00t00f00b00g00c00i00r00m00hS00hZ00p00k00z00j00n00ELh0v0a00s00u0y0de</v>
      </c>
      <c r="L562" s="28" t="str">
        <f ca="1">ДАННЫЕ!$I562&amp;"VN"&amp;IF(ДАННЫЕ!AW562&gt;0,11,10)&amp;"CD"&amp;IF(ДАННЫЕ!BF562&gt;500,16,IF(ДАННЫЕ!BF562&gt;350,15,IF(ДАННЫЕ!BF562&gt;=200,14,IF(ДАННЫЕ!BF562&gt;=100,13,IF(ДАННЫЕ!BF562&gt;=50,12,IF(ДАННЫЕ!BF562&gt;0,11,10))))))&amp;"AR"&amp;IF(ДАННЫЕ!BX562&gt;0,1,0)&amp;"GD"&amp;B562&amp;"VV"&amp;IF(E562&gt;=5,IF(E562&lt;18,1,0),0)</f>
        <v>VN10CD10AR0GD0VV0</v>
      </c>
      <c r="M562" s="28" t="str">
        <f>ДАННЫЕ!$I562&amp;"b"&amp;ДАННЫЕ!$BI562&amp;"r"&amp;ДАННЫЕ!$BJ562&amp;"CD"&amp;IF(ДАННЫЕ!BF562&gt;0,IF(ДАННЫЕ!BF562&lt;200,1,IF(ДАННЫЕ!BF562&lt;350,2,3)),0)&amp;"h"&amp;IF(ДАННЫЕ!$BK562+ДАННЫЕ!$BL562+ДАННЫЕ!$BM562&gt;0,1,0)&amp;"x"&amp;ДАННЫЕ!$BK562&amp;"y"&amp;ДАННЫЕ!$BL562&amp;"z"&amp;ДАННЫЕ!$BM562&amp;"c"&amp;IF(ДАННЫЕ!$BK562+ДАННЫЕ!$BL562+ДАННЫЕ!$BM562=3,1,0)&amp;"a"&amp;IF(ДАННЫЕ!$BQ562+ДАННЫЕ!$BR562&gt;0,1,0)&amp;"d"&amp;ДАННЫЕ!$BQ562&amp;"v"&amp;ДАННЫЕ!$BR562&amp;"p"&amp;ДАННЫЕ!$BS562&amp;"n"&amp;ДАННЫЕ!$BU562&amp;"t"&amp;ДАННЫЕ!$BV562&amp;"o"&amp;ДАННЫЕ!$BT562&amp;"l"&amp;IF(ДАННЫЕ!$BN562&gt;0,1,0)&amp;ДАННЫЕ!$BN562&amp;"g"&amp;ДАННЫЕ!$BO562&amp;"s"&amp;ДАННЫЕ!$BP562&amp;"DZ"&amp;IF(ДАННЫЕ!B562-ДАННЫЕ!G562 &lt; 60,IF(ДАННЫЕ!B562-ДАННЫЕ!G562 &gt;= 0,1,0),0)&amp;"u"&amp;IF(ДАННЫЕ!$CJ562&gt;0,1,0)</f>
        <v>brCD0h0xyzc0a0dvpntol0gsDZ1u0</v>
      </c>
      <c r="N562" s="28" t="str">
        <f ca="1">ДАННЫЕ!$F562&amp;ДАННЫЕ!$I562&amp;"g"&amp;B562&amp;"cf"&amp;D562&amp;"a"&amp;IF(ДАННЫЕ!$BX562&gt;0,1,0)&amp;IF(ДАННЫЕ!$BF562&gt;500,1,IF(ДАННЫЕ!$BF562&gt;350,2,IF(ДАННЫЕ!$BF562&gt;=200,3,IF(ДАННЫЕ!$BF562&gt;=100,4,IF(ДАННЫЕ!$BF562&gt;=50,5,IF(ДАННЫЕ!$BF562&lt;50,6,0))))))&amp;"AR"&amp;IF(DATEDIF(ДАННЫЕ!$BX562,ДАННЫЕ!$F$1,"y")&gt;1,1,0)&amp;"VG"&amp;IF(ДАННЫЕ!$BH562="0",1,0)&amp;"o"&amp;IF(T562+ДАННЫЕ!$AF562+ДАННЫЕ!$AG562+ДАННЫЕ!$AH562+ДАННЫЕ!$AI562+ДАННЫЕ!$AJ562+ДАННЫЕ!$AP562+ДАННЫЕ!$AQ562+ДАННЫЕ!$AR562+ДАННЫЕ!$AU562+ДАННЫЕ!$AW562+ДАННЫЕ!$AS562+ДАННЫЕ!$AT562&gt;0,1,0)&amp;"x"&amp;ДАННЫЕ!$AG562&amp;"p"&amp;IF(ДАННЫЕ!$BY562&gt;0,1,0)&amp;"v"&amp;IF(ДАННЫЕ!$BZ562&gt;0,1,0)&amp;"n"&amp;ДАННЫЕ!$CA562&amp;"t"&amp;ДАННЫЕ!$AY562&amp;"k"&amp;ДАННЫЕ!$CB562&amp;"q"&amp;ДАННЫЕ!$CC562&amp;"w"&amp;ДАННЫЕ!$CD562&amp;"e"&amp;ДАННЫЕ!$CE562&amp;"m"&amp;ДАННЫЕ!$CF562&amp;"c"&amp;ДАННЫЕ!$CG562&amp;"z"&amp;ДАННЫЕ!$CH562&amp;"d"&amp;IF(H562=4,1,0)&amp;"s"&amp;IF(ДАННЫЕ!$J562=1,0,1)&amp;"u"&amp;IF(ДАННЫЕ!$CJ562&gt;0,1,0)</f>
        <v>g0cf0a06AR1VG0o0xp0v0ntkqwemczd0s1u0</v>
      </c>
      <c r="O562" s="28" t="str">
        <f>ДАННЫЕ!$I562&amp;"g"&amp;B562&amp;A562&amp;"f"&amp;P562&amp;"c"&amp;IF(ДАННЫЕ!$U562&gt;0,1,0)&amp;"s"&amp;IF(ДАННЫЕ!$Q562&gt;0,IF(YEAR(ДАННЫЕ!$F$1)=YEAR(ДАННЫЕ!$Q562),IF(MONTH(ДАННЫЕ!$F$1)=MONTH(ДАННЫЕ!$Q562),111,11),1),0)&amp;"i"&amp;IF(ДАННЫЕ!$R562+ДАННЫЕ!$S562+ДАННЫЕ!$T562=0,0,1)&amp;"h"&amp;IF(ДАННЫЕ!$P562&gt;0,1,0)&amp;"p"&amp;IF(ДАННЫЕ!$CI562&gt;0,IF(YEAR(ДАННЫЕ!$F$1)=YEAR(ДАННЫЕ!$CI562),IF(MONTH(ДАННЫЕ!$F$1)=MONTH(ДАННЫЕ!$CI562),111,11),1),0)&amp;"d"&amp;IF(ДАННЫЕ!$CJ562&gt;0,IF(YEAR(ДАННЫЕ!$F$1)=YEAR(ДАННЫЕ!$CJ562),IF(MONTH(ДАННЫЕ!$F$1)=MONTH(ДАННЫЕ!$CJ562),111,11),1),0)&amp;"o"&amp;IF(ДАННЫЕ!$CK562&gt;0,IF(MONTH(ДАННЫЕ!$F$1)=MONTH(ДАННЫЕ!$CK562),111,11),0)&amp;"v"&amp;IF(ДАННЫЕ!$BE562&gt;0,IF(MONTH(ДАННЫЕ!$F$1)=MONTH(ДАННЫЕ!$BE562),111,11),0)</f>
        <v>g00f0c0s0i0h0p0d0o0v0</v>
      </c>
      <c r="P562" s="15">
        <f t="shared" si="26"/>
        <v>0</v>
      </c>
      <c r="Q562" s="15">
        <f>IF(ДАННЫЕ!$F$1&gt;ДАННЫЕ!$N562,IF(YEAR(ДАННЫЕ!$F$1)=YEAR(ДАННЫЕ!M562),1,0),0)</f>
        <v>0</v>
      </c>
      <c r="R562" s="15">
        <f>IF(ДАННЫЕ!$F$1&gt;ДАННЫЕ!$N562,IF(YEAR(ДАННЫЕ!$F$1)=YEAR(ДАННЫЕ!N562),1,0),0)</f>
        <v>0</v>
      </c>
      <c r="S562" s="15">
        <f>IF(ДАННЫЕ!$AA562="2А",1,IF(ДАННЫЕ!$AA562="2Б",2,IF(ДАННЫЕ!$AA562="2В",3,IF(ДАННЫЕ!$AA562=3,4,IF(ДАННЫЕ!$AA562="4А",5,IF(ДАННЫЕ!$AA562="4Б",6,IF(ДАННЫЕ!$AA562="4В",7,IF(ДАННЫЕ!$AA562=5,8,0))))))))</f>
        <v>0</v>
      </c>
      <c r="T562" s="15">
        <f>IF(OR(ДАННЫЕ!$AC562=2,ДАННЫЕ!$AD562=2,ДАННЫЕ!$AE562=2),2,IF(OR(ДАННЫЕ!$AC562=1,ДАННЫЕ!$AD562=1,ДАННЫЕ!$AE562=1),1,0))</f>
        <v>0</v>
      </c>
    </row>
    <row r="563" spans="1:20" ht="15" customHeight="1" x14ac:dyDescent="0.2">
      <c r="A563" s="78">
        <f>IF(B563&gt;0,IF(MONTH(ДАННЫЕ!$F$1)=MONTH(ДАННЫЕ!$B563),1,0),0)</f>
        <v>0</v>
      </c>
      <c r="B563" s="14">
        <f>IF(ДАННЫЕ!$B563&gt;0,IF(YEAR(ДАННЫЕ!$F$1)=YEAR(ДАННЫЕ!$B563),1,0),0)</f>
        <v>0</v>
      </c>
      <c r="C563" s="14">
        <f>IF(ДАННЫЕ!$CM563&gt;0,IF(YEAR(ДАННЫЕ!$F$1)=YEAR(ДАННЫЕ!$CM563),1,0),0)</f>
        <v>0</v>
      </c>
      <c r="D563" s="14">
        <f>IF(ДАННЫЕ!$CJ563&gt;0,IF(ДАННЫЕ!$CL563&gt;ДАННЫЕ!$F$1,1,IF(ДАННЫЕ!$CL563&gt;0,0,1)),0)</f>
        <v>0</v>
      </c>
      <c r="E563" s="43" t="str">
        <f ca="1">IF(ДАННЫЕ!$F$1&gt;0,IF(ДАННЫЕ!$G563&gt;0,DATEDIF(ДАННЫЕ!$G563,ДАННЫЕ!$F$1,"y"),""),IF(ДАННЫЕ!$G563&gt;0,DATEDIF(ДАННЫЕ!$G563,TODAY(),"y"),""))</f>
        <v/>
      </c>
      <c r="F563" s="43" t="str">
        <f xml:space="preserve"> IF(ДАННЫЕ!$F563="М",IF(E563&gt;=18,IF(E563&lt;60,1,""),""),"")&amp;IF(ДАННЫЕ!$F563="Ж",IF(E563&gt;=18,IF(E563&lt;55,1,""),""),"")</f>
        <v/>
      </c>
      <c r="G563" s="43" t="str">
        <f xml:space="preserve"> IF(ДАННЫЕ!$F563="М",IF(E563&gt;=60,2,""),"")&amp;IF(ДАННЫЕ!$F563="Ж",IF(E563&gt;=55,2,""),"")</f>
        <v/>
      </c>
      <c r="H563" s="43" t="str">
        <f t="shared" ca="1" si="24"/>
        <v/>
      </c>
      <c r="I563" s="43" t="str">
        <f t="shared" ca="1" si="25"/>
        <v>03</v>
      </c>
      <c r="J563" s="28" t="str">
        <f ca="1">ДАННЫЕ!$F563&amp;H563&amp;I563&amp;ДАННЫЕ!$I563&amp;"m"&amp;IF(ДАННЫЕ!$I563&gt;0,IF(ДАННЫЕ!$J563&gt;0,0,1),"")&amp;"f"&amp;IF(ДАННЫЕ!$R563&gt;0,IF(YEAR(ДАННЫЕ!$F$1)=YEAR(ДАННЫЕ!$R563),1,0),0)&amp;"z"&amp;ДАННЫЕ!$R563&amp;"p"&amp;ДАННЫЕ!$S563&amp;"i"&amp;ДАННЫЕ!$T563&amp;"h"&amp;ДАННЫЕ!$K563&amp;"be"&amp;ДАННЫЕ!$BI563&amp;"CD"&amp;IF(ДАННЫЕ!BF563&gt;500,4,IF(ДАННЫЕ!BF563&gt;350,3,IF(ДАННЫЕ!BF563&gt;200,2,IF(ДАННЫЕ!BF563&gt;0,1,0))))&amp;"g"&amp;B563&amp;"d"&amp;H563&amp;"l"&amp;ДАННЫЕ!AT563&amp;"a"&amp;ДАННЫЕ!$V563&amp;"v"&amp;R563&amp;"k"&amp;ДАННЫЕ!$U563&amp;"s"&amp;ДАННЫЕ!$Y563&amp;"t"&amp;ДАННЫЕ!$X563&amp;"b"&amp;IF(ДАННЫЕ!$Q563&gt;1,1,0)&amp;"PP"&amp;ДАННЫЕ!Z563&amp;"c"&amp;S563&amp;"x"&amp;IF(ДАННЫЕ!$BY563&gt;0,IF(YEAR(ДАННЫЕ!$F$1)=YEAR(ДАННЫЕ!$BY563),1,0),0)&amp;"n"&amp;IF(ДАННЫЕ!$BZ563&gt;0,IF(YEAR(ДАННЫЕ!$F$1)=YEAR(ДАННЫЕ!$BZ563),1,0),0)&amp;"u"&amp;D563&amp;"z"&amp;IF(ДАННЫЕ!$CL563&gt;0,IF(YEAR(ДАННЫЕ!$F$1)&gt;YEAR(ДАННЫЕ!$CL563),11,12),0)</f>
        <v>03mf0zpihbeCD0g0dlav0kstb0PPc0x0n0u0z0</v>
      </c>
      <c r="K563" s="28" t="str">
        <f ca="1">ДАННЫЕ!$I563&amp;"x"&amp;B563&amp;"w"&amp;IF(T563+ДАННЫЕ!AD563+ДАННЫЕ!AE563+ДАННЫЕ!AF563+ДАННЫЕ!AG563+ДАННЫЕ!AH563+ДАННЫЕ!$AL563+ДАННЫЕ!AI563+ДАННЫЕ!AJ563+ДАННЫЕ!AK563+ДАННЫЕ!AP563+ДАННЫЕ!AQ563+ДАННЫЕ!AR563+ДАННЫЕ!$AM563+ДАННЫЕ!$AN563+ДАННЫЕ!AS563+ДАННЫЕ!AT563&gt;0,1,0)&amp;IF(OR(T563=2,ДАННЫЕ!AD563=2,ДАННЫЕ!AE563=2,ДАННЫЕ!AF563=2,ДАННЫЕ!AG563=2,ДАННЫЕ!AH563=2,ДАННЫЕ!$AL563=2,ДАННЫЕ!AI563=2,ДАННЫЕ!AJ563=2,ДАННЫЕ!AK563=2,ДАННЫЕ!AP563=2,ДАННЫЕ!AQ563=2,ДАННЫЕ!AR563=2,ДАННЫЕ!$AM563=2,ДАННЫЕ!$AN563=2,ДАННЫЕ!AS563=2,ДАННЫЕ!AT563=2),2,0)&amp;"t"&amp;IF(T563&gt;0,"1"&amp;T563,"00")&amp;"f"&amp;IF(ДАННЫЕ!$AC563,"1"&amp;ДАННЫЕ!$AC563,"00")&amp;"b"&amp;IF(ДАННЫЕ!$AD563,"1"&amp;ДАННЫЕ!$AD563,"00")&amp;"g"&amp;IF(ДАННЫЕ!$AF563,"1"&amp;ДАННЫЕ!$AF563,"00")&amp;"c"&amp;IF(ДАННЫЕ!$AG563,"1"&amp;ДАННЫЕ!$AG563,"00")&amp;"i"&amp;IF(ДАННЫЕ!$AH563,"1"&amp;ДАННЫЕ!$AH563,"00")&amp;"r"&amp;IF(ДАННЫЕ!$AL563,"1"&amp;ДАННЫЕ!$AL563,"00")&amp;"m"&amp;IF(ДАННЫЕ!$AI563,"1"&amp;ДАННЫЕ!$AI563,"00")&amp;"hS"&amp;IF(ДАННЫЕ!$AJ563,"1"&amp;ДАННЫЕ!$AJ563,"00")&amp;"hZ"&amp;IF(ДАННЫЕ!$AK563,"1"&amp;ДАННЫЕ!$AK563,"00")&amp;"p"&amp;IF(ДАННЫЕ!$AP563,"1"&amp;ДАННЫЕ!$AP563,"00")&amp;"k"&amp;IF(ДАННЫЕ!$AQ563,"1"&amp;ДАННЫЕ!$AQ563,"00")&amp;"z"&amp;IF(ДАННЫЕ!$AR563,"1"&amp;ДАННЫЕ!$AR563,"00")&amp;"j"&amp;IF(ДАННЫЕ!$AM563,"1"&amp;ДАННЫЕ!$AM563,"00")&amp;"n"&amp;IF(ДАННЫЕ!$AN563,"1"&amp;ДАННЫЕ!$AN563,"00")&amp;"E"&amp;ДАННЫЕ!BI563&amp;"L"&amp;ДАННЫЕ!AO563&amp;"h"&amp;IF(ДАННЫЕ!$AU563&gt;0,1,0)&amp;"v"&amp;IF(ДАННЫЕ!$AW563&gt;0,1,0)&amp;"a"&amp;IF(ДАННЫЕ!$AS563,"1"&amp;ДАННЫЕ!$AS563,"00")&amp;"s"&amp;IF(ДАННЫЕ!$AT563,"1"&amp;ДАННЫЕ!$AT563,"00")&amp;"u"&amp;IF(ДАННЫЕ!$CJ563&gt;0,1,0)&amp;"y"&amp;B563&amp;"d"&amp;H563&amp;"e"&amp;F563&amp;G563</f>
        <v>x0w00t00f00b00g00c00i00r00m00hS00hZ00p00k00z00j00n00ELh0v0a00s00u0y0de</v>
      </c>
      <c r="L563" s="28" t="str">
        <f ca="1">ДАННЫЕ!$I563&amp;"VN"&amp;IF(ДАННЫЕ!AW563&gt;0,11,10)&amp;"CD"&amp;IF(ДАННЫЕ!BF563&gt;500,16,IF(ДАННЫЕ!BF563&gt;350,15,IF(ДАННЫЕ!BF563&gt;=200,14,IF(ДАННЫЕ!BF563&gt;=100,13,IF(ДАННЫЕ!BF563&gt;=50,12,IF(ДАННЫЕ!BF563&gt;0,11,10))))))&amp;"AR"&amp;IF(ДАННЫЕ!BX563&gt;0,1,0)&amp;"GD"&amp;B563&amp;"VV"&amp;IF(E563&gt;=5,IF(E563&lt;18,1,0),0)</f>
        <v>VN10CD10AR0GD0VV0</v>
      </c>
      <c r="M563" s="28" t="str">
        <f>ДАННЫЕ!$I563&amp;"b"&amp;ДАННЫЕ!$BI563&amp;"r"&amp;ДАННЫЕ!$BJ563&amp;"CD"&amp;IF(ДАННЫЕ!BF563&gt;0,IF(ДАННЫЕ!BF563&lt;200,1,IF(ДАННЫЕ!BF563&lt;350,2,3)),0)&amp;"h"&amp;IF(ДАННЫЕ!$BK563+ДАННЫЕ!$BL563+ДАННЫЕ!$BM563&gt;0,1,0)&amp;"x"&amp;ДАННЫЕ!$BK563&amp;"y"&amp;ДАННЫЕ!$BL563&amp;"z"&amp;ДАННЫЕ!$BM563&amp;"c"&amp;IF(ДАННЫЕ!$BK563+ДАННЫЕ!$BL563+ДАННЫЕ!$BM563=3,1,0)&amp;"a"&amp;IF(ДАННЫЕ!$BQ563+ДАННЫЕ!$BR563&gt;0,1,0)&amp;"d"&amp;ДАННЫЕ!$BQ563&amp;"v"&amp;ДАННЫЕ!$BR563&amp;"p"&amp;ДАННЫЕ!$BS563&amp;"n"&amp;ДАННЫЕ!$BU563&amp;"t"&amp;ДАННЫЕ!$BV563&amp;"o"&amp;ДАННЫЕ!$BT563&amp;"l"&amp;IF(ДАННЫЕ!$BN563&gt;0,1,0)&amp;ДАННЫЕ!$BN563&amp;"g"&amp;ДАННЫЕ!$BO563&amp;"s"&amp;ДАННЫЕ!$BP563&amp;"DZ"&amp;IF(ДАННЫЕ!B563-ДАННЫЕ!G563 &lt; 60,IF(ДАННЫЕ!B563-ДАННЫЕ!G563 &gt;= 0,1,0),0)&amp;"u"&amp;IF(ДАННЫЕ!$CJ563&gt;0,1,0)</f>
        <v>brCD0h0xyzc0a0dvpntol0gsDZ1u0</v>
      </c>
      <c r="N563" s="28" t="str">
        <f ca="1">ДАННЫЕ!$F563&amp;ДАННЫЕ!$I563&amp;"g"&amp;B563&amp;"cf"&amp;D563&amp;"a"&amp;IF(ДАННЫЕ!$BX563&gt;0,1,0)&amp;IF(ДАННЫЕ!$BF563&gt;500,1,IF(ДАННЫЕ!$BF563&gt;350,2,IF(ДАННЫЕ!$BF563&gt;=200,3,IF(ДАННЫЕ!$BF563&gt;=100,4,IF(ДАННЫЕ!$BF563&gt;=50,5,IF(ДАННЫЕ!$BF563&lt;50,6,0))))))&amp;"AR"&amp;IF(DATEDIF(ДАННЫЕ!$BX563,ДАННЫЕ!$F$1,"y")&gt;1,1,0)&amp;"VG"&amp;IF(ДАННЫЕ!$BH563="0",1,0)&amp;"o"&amp;IF(T563+ДАННЫЕ!$AF563+ДАННЫЕ!$AG563+ДАННЫЕ!$AH563+ДАННЫЕ!$AI563+ДАННЫЕ!$AJ563+ДАННЫЕ!$AP563+ДАННЫЕ!$AQ563+ДАННЫЕ!$AR563+ДАННЫЕ!$AU563+ДАННЫЕ!$AW563+ДАННЫЕ!$AS563+ДАННЫЕ!$AT563&gt;0,1,0)&amp;"x"&amp;ДАННЫЕ!$AG563&amp;"p"&amp;IF(ДАННЫЕ!$BY563&gt;0,1,0)&amp;"v"&amp;IF(ДАННЫЕ!$BZ563&gt;0,1,0)&amp;"n"&amp;ДАННЫЕ!$CA563&amp;"t"&amp;ДАННЫЕ!$AY563&amp;"k"&amp;ДАННЫЕ!$CB563&amp;"q"&amp;ДАННЫЕ!$CC563&amp;"w"&amp;ДАННЫЕ!$CD563&amp;"e"&amp;ДАННЫЕ!$CE563&amp;"m"&amp;ДАННЫЕ!$CF563&amp;"c"&amp;ДАННЫЕ!$CG563&amp;"z"&amp;ДАННЫЕ!$CH563&amp;"d"&amp;IF(H563=4,1,0)&amp;"s"&amp;IF(ДАННЫЕ!$J563=1,0,1)&amp;"u"&amp;IF(ДАННЫЕ!$CJ563&gt;0,1,0)</f>
        <v>g0cf0a06AR1VG0o0xp0v0ntkqwemczd0s1u0</v>
      </c>
      <c r="O563" s="28" t="str">
        <f>ДАННЫЕ!$I563&amp;"g"&amp;B563&amp;A563&amp;"f"&amp;P563&amp;"c"&amp;IF(ДАННЫЕ!$U563&gt;0,1,0)&amp;"s"&amp;IF(ДАННЫЕ!$Q563&gt;0,IF(YEAR(ДАННЫЕ!$F$1)=YEAR(ДАННЫЕ!$Q563),IF(MONTH(ДАННЫЕ!$F$1)=MONTH(ДАННЫЕ!$Q563),111,11),1),0)&amp;"i"&amp;IF(ДАННЫЕ!$R563+ДАННЫЕ!$S563+ДАННЫЕ!$T563=0,0,1)&amp;"h"&amp;IF(ДАННЫЕ!$P563&gt;0,1,0)&amp;"p"&amp;IF(ДАННЫЕ!$CI563&gt;0,IF(YEAR(ДАННЫЕ!$F$1)=YEAR(ДАННЫЕ!$CI563),IF(MONTH(ДАННЫЕ!$F$1)=MONTH(ДАННЫЕ!$CI563),111,11),1),0)&amp;"d"&amp;IF(ДАННЫЕ!$CJ563&gt;0,IF(YEAR(ДАННЫЕ!$F$1)=YEAR(ДАННЫЕ!$CJ563),IF(MONTH(ДАННЫЕ!$F$1)=MONTH(ДАННЫЕ!$CJ563),111,11),1),0)&amp;"o"&amp;IF(ДАННЫЕ!$CK563&gt;0,IF(MONTH(ДАННЫЕ!$F$1)=MONTH(ДАННЫЕ!$CK563),111,11),0)&amp;"v"&amp;IF(ДАННЫЕ!$BE563&gt;0,IF(MONTH(ДАННЫЕ!$F$1)=MONTH(ДАННЫЕ!$BE563),111,11),0)</f>
        <v>g00f0c0s0i0h0p0d0o0v0</v>
      </c>
      <c r="P563" s="15">
        <f t="shared" si="26"/>
        <v>0</v>
      </c>
      <c r="Q563" s="15">
        <f>IF(ДАННЫЕ!$F$1&gt;ДАННЫЕ!$N563,IF(YEAR(ДАННЫЕ!$F$1)=YEAR(ДАННЫЕ!M563),1,0),0)</f>
        <v>0</v>
      </c>
      <c r="R563" s="15">
        <f>IF(ДАННЫЕ!$F$1&gt;ДАННЫЕ!$N563,IF(YEAR(ДАННЫЕ!$F$1)=YEAR(ДАННЫЕ!N563),1,0),0)</f>
        <v>0</v>
      </c>
      <c r="S563" s="15">
        <f>IF(ДАННЫЕ!$AA563="2А",1,IF(ДАННЫЕ!$AA563="2Б",2,IF(ДАННЫЕ!$AA563="2В",3,IF(ДАННЫЕ!$AA563=3,4,IF(ДАННЫЕ!$AA563="4А",5,IF(ДАННЫЕ!$AA563="4Б",6,IF(ДАННЫЕ!$AA563="4В",7,IF(ДАННЫЕ!$AA563=5,8,0))))))))</f>
        <v>0</v>
      </c>
      <c r="T563" s="15">
        <f>IF(OR(ДАННЫЕ!$AC563=2,ДАННЫЕ!$AD563=2,ДАННЫЕ!$AE563=2),2,IF(OR(ДАННЫЕ!$AC563=1,ДАННЫЕ!$AD563=1,ДАННЫЕ!$AE563=1),1,0))</f>
        <v>0</v>
      </c>
    </row>
    <row r="564" spans="1:20" ht="15" customHeight="1" x14ac:dyDescent="0.2">
      <c r="A564" s="78">
        <f>IF(B564&gt;0,IF(MONTH(ДАННЫЕ!$F$1)=MONTH(ДАННЫЕ!$B564),1,0),0)</f>
        <v>0</v>
      </c>
      <c r="B564" s="14">
        <f>IF(ДАННЫЕ!$B564&gt;0,IF(YEAR(ДАННЫЕ!$F$1)=YEAR(ДАННЫЕ!$B564),1,0),0)</f>
        <v>0</v>
      </c>
      <c r="C564" s="14">
        <f>IF(ДАННЫЕ!$CM564&gt;0,IF(YEAR(ДАННЫЕ!$F$1)=YEAR(ДАННЫЕ!$CM564),1,0),0)</f>
        <v>0</v>
      </c>
      <c r="D564" s="14">
        <f>IF(ДАННЫЕ!$CJ564&gt;0,IF(ДАННЫЕ!$CL564&gt;ДАННЫЕ!$F$1,1,IF(ДАННЫЕ!$CL564&gt;0,0,1)),0)</f>
        <v>0</v>
      </c>
      <c r="E564" s="43" t="str">
        <f ca="1">IF(ДАННЫЕ!$F$1&gt;0,IF(ДАННЫЕ!$G564&gt;0,DATEDIF(ДАННЫЕ!$G564,ДАННЫЕ!$F$1,"y"),""),IF(ДАННЫЕ!$G564&gt;0,DATEDIF(ДАННЫЕ!$G564,TODAY(),"y"),""))</f>
        <v/>
      </c>
      <c r="F564" s="43" t="str">
        <f xml:space="preserve"> IF(ДАННЫЕ!$F564="М",IF(E564&gt;=18,IF(E564&lt;60,1,""),""),"")&amp;IF(ДАННЫЕ!$F564="Ж",IF(E564&gt;=18,IF(E564&lt;55,1,""),""),"")</f>
        <v/>
      </c>
      <c r="G564" s="43" t="str">
        <f xml:space="preserve"> IF(ДАННЫЕ!$F564="М",IF(E564&gt;=60,2,""),"")&amp;IF(ДАННЫЕ!$F564="Ж",IF(E564&gt;=55,2,""),"")</f>
        <v/>
      </c>
      <c r="H564" s="43" t="str">
        <f t="shared" ca="1" si="24"/>
        <v/>
      </c>
      <c r="I564" s="43" t="str">
        <f t="shared" ca="1" si="25"/>
        <v>03</v>
      </c>
      <c r="J564" s="28" t="str">
        <f ca="1">ДАННЫЕ!$F564&amp;H564&amp;I564&amp;ДАННЫЕ!$I564&amp;"m"&amp;IF(ДАННЫЕ!$I564&gt;0,IF(ДАННЫЕ!$J564&gt;0,0,1),"")&amp;"f"&amp;IF(ДАННЫЕ!$R564&gt;0,IF(YEAR(ДАННЫЕ!$F$1)=YEAR(ДАННЫЕ!$R564),1,0),0)&amp;"z"&amp;ДАННЫЕ!$R564&amp;"p"&amp;ДАННЫЕ!$S564&amp;"i"&amp;ДАННЫЕ!$T564&amp;"h"&amp;ДАННЫЕ!$K564&amp;"be"&amp;ДАННЫЕ!$BI564&amp;"CD"&amp;IF(ДАННЫЕ!BF564&gt;500,4,IF(ДАННЫЕ!BF564&gt;350,3,IF(ДАННЫЕ!BF564&gt;200,2,IF(ДАННЫЕ!BF564&gt;0,1,0))))&amp;"g"&amp;B564&amp;"d"&amp;H564&amp;"l"&amp;ДАННЫЕ!AT564&amp;"a"&amp;ДАННЫЕ!$V564&amp;"v"&amp;R564&amp;"k"&amp;ДАННЫЕ!$U564&amp;"s"&amp;ДАННЫЕ!$Y564&amp;"t"&amp;ДАННЫЕ!$X564&amp;"b"&amp;IF(ДАННЫЕ!$Q564&gt;1,1,0)&amp;"PP"&amp;ДАННЫЕ!Z564&amp;"c"&amp;S564&amp;"x"&amp;IF(ДАННЫЕ!$BY564&gt;0,IF(YEAR(ДАННЫЕ!$F$1)=YEAR(ДАННЫЕ!$BY564),1,0),0)&amp;"n"&amp;IF(ДАННЫЕ!$BZ564&gt;0,IF(YEAR(ДАННЫЕ!$F$1)=YEAR(ДАННЫЕ!$BZ564),1,0),0)&amp;"u"&amp;D564&amp;"z"&amp;IF(ДАННЫЕ!$CL564&gt;0,IF(YEAR(ДАННЫЕ!$F$1)&gt;YEAR(ДАННЫЕ!$CL564),11,12),0)</f>
        <v>03mf0zpihbeCD0g0dlav0kstb0PPc0x0n0u0z0</v>
      </c>
      <c r="K564" s="28" t="str">
        <f ca="1">ДАННЫЕ!$I564&amp;"x"&amp;B564&amp;"w"&amp;IF(T564+ДАННЫЕ!AD564+ДАННЫЕ!AE564+ДАННЫЕ!AF564+ДАННЫЕ!AG564+ДАННЫЕ!AH564+ДАННЫЕ!$AL564+ДАННЫЕ!AI564+ДАННЫЕ!AJ564+ДАННЫЕ!AK564+ДАННЫЕ!AP564+ДАННЫЕ!AQ564+ДАННЫЕ!AR564+ДАННЫЕ!$AM564+ДАННЫЕ!$AN564+ДАННЫЕ!AS564+ДАННЫЕ!AT564&gt;0,1,0)&amp;IF(OR(T564=2,ДАННЫЕ!AD564=2,ДАННЫЕ!AE564=2,ДАННЫЕ!AF564=2,ДАННЫЕ!AG564=2,ДАННЫЕ!AH564=2,ДАННЫЕ!$AL564=2,ДАННЫЕ!AI564=2,ДАННЫЕ!AJ564=2,ДАННЫЕ!AK564=2,ДАННЫЕ!AP564=2,ДАННЫЕ!AQ564=2,ДАННЫЕ!AR564=2,ДАННЫЕ!$AM564=2,ДАННЫЕ!$AN564=2,ДАННЫЕ!AS564=2,ДАННЫЕ!AT564=2),2,0)&amp;"t"&amp;IF(T564&gt;0,"1"&amp;T564,"00")&amp;"f"&amp;IF(ДАННЫЕ!$AC564,"1"&amp;ДАННЫЕ!$AC564,"00")&amp;"b"&amp;IF(ДАННЫЕ!$AD564,"1"&amp;ДАННЫЕ!$AD564,"00")&amp;"g"&amp;IF(ДАННЫЕ!$AF564,"1"&amp;ДАННЫЕ!$AF564,"00")&amp;"c"&amp;IF(ДАННЫЕ!$AG564,"1"&amp;ДАННЫЕ!$AG564,"00")&amp;"i"&amp;IF(ДАННЫЕ!$AH564,"1"&amp;ДАННЫЕ!$AH564,"00")&amp;"r"&amp;IF(ДАННЫЕ!$AL564,"1"&amp;ДАННЫЕ!$AL564,"00")&amp;"m"&amp;IF(ДАННЫЕ!$AI564,"1"&amp;ДАННЫЕ!$AI564,"00")&amp;"hS"&amp;IF(ДАННЫЕ!$AJ564,"1"&amp;ДАННЫЕ!$AJ564,"00")&amp;"hZ"&amp;IF(ДАННЫЕ!$AK564,"1"&amp;ДАННЫЕ!$AK564,"00")&amp;"p"&amp;IF(ДАННЫЕ!$AP564,"1"&amp;ДАННЫЕ!$AP564,"00")&amp;"k"&amp;IF(ДАННЫЕ!$AQ564,"1"&amp;ДАННЫЕ!$AQ564,"00")&amp;"z"&amp;IF(ДАННЫЕ!$AR564,"1"&amp;ДАННЫЕ!$AR564,"00")&amp;"j"&amp;IF(ДАННЫЕ!$AM564,"1"&amp;ДАННЫЕ!$AM564,"00")&amp;"n"&amp;IF(ДАННЫЕ!$AN564,"1"&amp;ДАННЫЕ!$AN564,"00")&amp;"E"&amp;ДАННЫЕ!BI564&amp;"L"&amp;ДАННЫЕ!AO564&amp;"h"&amp;IF(ДАННЫЕ!$AU564&gt;0,1,0)&amp;"v"&amp;IF(ДАННЫЕ!$AW564&gt;0,1,0)&amp;"a"&amp;IF(ДАННЫЕ!$AS564,"1"&amp;ДАННЫЕ!$AS564,"00")&amp;"s"&amp;IF(ДАННЫЕ!$AT564,"1"&amp;ДАННЫЕ!$AT564,"00")&amp;"u"&amp;IF(ДАННЫЕ!$CJ564&gt;0,1,0)&amp;"y"&amp;B564&amp;"d"&amp;H564&amp;"e"&amp;F564&amp;G564</f>
        <v>x0w00t00f00b00g00c00i00r00m00hS00hZ00p00k00z00j00n00ELh0v0a00s00u0y0de</v>
      </c>
      <c r="L564" s="28" t="str">
        <f ca="1">ДАННЫЕ!$I564&amp;"VN"&amp;IF(ДАННЫЕ!AW564&gt;0,11,10)&amp;"CD"&amp;IF(ДАННЫЕ!BF564&gt;500,16,IF(ДАННЫЕ!BF564&gt;350,15,IF(ДАННЫЕ!BF564&gt;=200,14,IF(ДАННЫЕ!BF564&gt;=100,13,IF(ДАННЫЕ!BF564&gt;=50,12,IF(ДАННЫЕ!BF564&gt;0,11,10))))))&amp;"AR"&amp;IF(ДАННЫЕ!BX564&gt;0,1,0)&amp;"GD"&amp;B564&amp;"VV"&amp;IF(E564&gt;=5,IF(E564&lt;18,1,0),0)</f>
        <v>VN10CD10AR0GD0VV0</v>
      </c>
      <c r="M564" s="28" t="str">
        <f>ДАННЫЕ!$I564&amp;"b"&amp;ДАННЫЕ!$BI564&amp;"r"&amp;ДАННЫЕ!$BJ564&amp;"CD"&amp;IF(ДАННЫЕ!BF564&gt;0,IF(ДАННЫЕ!BF564&lt;200,1,IF(ДАННЫЕ!BF564&lt;350,2,3)),0)&amp;"h"&amp;IF(ДАННЫЕ!$BK564+ДАННЫЕ!$BL564+ДАННЫЕ!$BM564&gt;0,1,0)&amp;"x"&amp;ДАННЫЕ!$BK564&amp;"y"&amp;ДАННЫЕ!$BL564&amp;"z"&amp;ДАННЫЕ!$BM564&amp;"c"&amp;IF(ДАННЫЕ!$BK564+ДАННЫЕ!$BL564+ДАННЫЕ!$BM564=3,1,0)&amp;"a"&amp;IF(ДАННЫЕ!$BQ564+ДАННЫЕ!$BR564&gt;0,1,0)&amp;"d"&amp;ДАННЫЕ!$BQ564&amp;"v"&amp;ДАННЫЕ!$BR564&amp;"p"&amp;ДАННЫЕ!$BS564&amp;"n"&amp;ДАННЫЕ!$BU564&amp;"t"&amp;ДАННЫЕ!$BV564&amp;"o"&amp;ДАННЫЕ!$BT564&amp;"l"&amp;IF(ДАННЫЕ!$BN564&gt;0,1,0)&amp;ДАННЫЕ!$BN564&amp;"g"&amp;ДАННЫЕ!$BO564&amp;"s"&amp;ДАННЫЕ!$BP564&amp;"DZ"&amp;IF(ДАННЫЕ!B564-ДАННЫЕ!G564 &lt; 60,IF(ДАННЫЕ!B564-ДАННЫЕ!G564 &gt;= 0,1,0),0)&amp;"u"&amp;IF(ДАННЫЕ!$CJ564&gt;0,1,0)</f>
        <v>brCD0h0xyzc0a0dvpntol0gsDZ1u0</v>
      </c>
      <c r="N564" s="28" t="str">
        <f ca="1">ДАННЫЕ!$F564&amp;ДАННЫЕ!$I564&amp;"g"&amp;B564&amp;"cf"&amp;D564&amp;"a"&amp;IF(ДАННЫЕ!$BX564&gt;0,1,0)&amp;IF(ДАННЫЕ!$BF564&gt;500,1,IF(ДАННЫЕ!$BF564&gt;350,2,IF(ДАННЫЕ!$BF564&gt;=200,3,IF(ДАННЫЕ!$BF564&gt;=100,4,IF(ДАННЫЕ!$BF564&gt;=50,5,IF(ДАННЫЕ!$BF564&lt;50,6,0))))))&amp;"AR"&amp;IF(DATEDIF(ДАННЫЕ!$BX564,ДАННЫЕ!$F$1,"y")&gt;1,1,0)&amp;"VG"&amp;IF(ДАННЫЕ!$BH564="0",1,0)&amp;"o"&amp;IF(T564+ДАННЫЕ!$AF564+ДАННЫЕ!$AG564+ДАННЫЕ!$AH564+ДАННЫЕ!$AI564+ДАННЫЕ!$AJ564+ДАННЫЕ!$AP564+ДАННЫЕ!$AQ564+ДАННЫЕ!$AR564+ДАННЫЕ!$AU564+ДАННЫЕ!$AW564+ДАННЫЕ!$AS564+ДАННЫЕ!$AT564&gt;0,1,0)&amp;"x"&amp;ДАННЫЕ!$AG564&amp;"p"&amp;IF(ДАННЫЕ!$BY564&gt;0,1,0)&amp;"v"&amp;IF(ДАННЫЕ!$BZ564&gt;0,1,0)&amp;"n"&amp;ДАННЫЕ!$CA564&amp;"t"&amp;ДАННЫЕ!$AY564&amp;"k"&amp;ДАННЫЕ!$CB564&amp;"q"&amp;ДАННЫЕ!$CC564&amp;"w"&amp;ДАННЫЕ!$CD564&amp;"e"&amp;ДАННЫЕ!$CE564&amp;"m"&amp;ДАННЫЕ!$CF564&amp;"c"&amp;ДАННЫЕ!$CG564&amp;"z"&amp;ДАННЫЕ!$CH564&amp;"d"&amp;IF(H564=4,1,0)&amp;"s"&amp;IF(ДАННЫЕ!$J564=1,0,1)&amp;"u"&amp;IF(ДАННЫЕ!$CJ564&gt;0,1,0)</f>
        <v>g0cf0a06AR1VG0o0xp0v0ntkqwemczd0s1u0</v>
      </c>
      <c r="O564" s="28" t="str">
        <f>ДАННЫЕ!$I564&amp;"g"&amp;B564&amp;A564&amp;"f"&amp;P564&amp;"c"&amp;IF(ДАННЫЕ!$U564&gt;0,1,0)&amp;"s"&amp;IF(ДАННЫЕ!$Q564&gt;0,IF(YEAR(ДАННЫЕ!$F$1)=YEAR(ДАННЫЕ!$Q564),IF(MONTH(ДАННЫЕ!$F$1)=MONTH(ДАННЫЕ!$Q564),111,11),1),0)&amp;"i"&amp;IF(ДАННЫЕ!$R564+ДАННЫЕ!$S564+ДАННЫЕ!$T564=0,0,1)&amp;"h"&amp;IF(ДАННЫЕ!$P564&gt;0,1,0)&amp;"p"&amp;IF(ДАННЫЕ!$CI564&gt;0,IF(YEAR(ДАННЫЕ!$F$1)=YEAR(ДАННЫЕ!$CI564),IF(MONTH(ДАННЫЕ!$F$1)=MONTH(ДАННЫЕ!$CI564),111,11),1),0)&amp;"d"&amp;IF(ДАННЫЕ!$CJ564&gt;0,IF(YEAR(ДАННЫЕ!$F$1)=YEAR(ДАННЫЕ!$CJ564),IF(MONTH(ДАННЫЕ!$F$1)=MONTH(ДАННЫЕ!$CJ564),111,11),1),0)&amp;"o"&amp;IF(ДАННЫЕ!$CK564&gt;0,IF(MONTH(ДАННЫЕ!$F$1)=MONTH(ДАННЫЕ!$CK564),111,11),0)&amp;"v"&amp;IF(ДАННЫЕ!$BE564&gt;0,IF(MONTH(ДАННЫЕ!$F$1)=MONTH(ДАННЫЕ!$BE564),111,11),0)</f>
        <v>g00f0c0s0i0h0p0d0o0v0</v>
      </c>
      <c r="P564" s="15">
        <f t="shared" si="26"/>
        <v>0</v>
      </c>
      <c r="Q564" s="15">
        <f>IF(ДАННЫЕ!$F$1&gt;ДАННЫЕ!$N564,IF(YEAR(ДАННЫЕ!$F$1)=YEAR(ДАННЫЕ!M564),1,0),0)</f>
        <v>0</v>
      </c>
      <c r="R564" s="15">
        <f>IF(ДАННЫЕ!$F$1&gt;ДАННЫЕ!$N564,IF(YEAR(ДАННЫЕ!$F$1)=YEAR(ДАННЫЕ!N564),1,0),0)</f>
        <v>0</v>
      </c>
      <c r="S564" s="15">
        <f>IF(ДАННЫЕ!$AA564="2А",1,IF(ДАННЫЕ!$AA564="2Б",2,IF(ДАННЫЕ!$AA564="2В",3,IF(ДАННЫЕ!$AA564=3,4,IF(ДАННЫЕ!$AA564="4А",5,IF(ДАННЫЕ!$AA564="4Б",6,IF(ДАННЫЕ!$AA564="4В",7,IF(ДАННЫЕ!$AA564=5,8,0))))))))</f>
        <v>0</v>
      </c>
      <c r="T564" s="15">
        <f>IF(OR(ДАННЫЕ!$AC564=2,ДАННЫЕ!$AD564=2,ДАННЫЕ!$AE564=2),2,IF(OR(ДАННЫЕ!$AC564=1,ДАННЫЕ!$AD564=1,ДАННЫЕ!$AE564=1),1,0))</f>
        <v>0</v>
      </c>
    </row>
    <row r="565" spans="1:20" ht="15" customHeight="1" x14ac:dyDescent="0.2">
      <c r="A565" s="78">
        <f>IF(B565&gt;0,IF(MONTH(ДАННЫЕ!$F$1)=MONTH(ДАННЫЕ!$B565),1,0),0)</f>
        <v>0</v>
      </c>
      <c r="B565" s="14">
        <f>IF(ДАННЫЕ!$B565&gt;0,IF(YEAR(ДАННЫЕ!$F$1)=YEAR(ДАННЫЕ!$B565),1,0),0)</f>
        <v>0</v>
      </c>
      <c r="C565" s="14">
        <f>IF(ДАННЫЕ!$CM565&gt;0,IF(YEAR(ДАННЫЕ!$F$1)=YEAR(ДАННЫЕ!$CM565),1,0),0)</f>
        <v>0</v>
      </c>
      <c r="D565" s="14">
        <f>IF(ДАННЫЕ!$CJ565&gt;0,IF(ДАННЫЕ!$CL565&gt;ДАННЫЕ!$F$1,1,IF(ДАННЫЕ!$CL565&gt;0,0,1)),0)</f>
        <v>0</v>
      </c>
      <c r="E565" s="43" t="str">
        <f ca="1">IF(ДАННЫЕ!$F$1&gt;0,IF(ДАННЫЕ!$G565&gt;0,DATEDIF(ДАННЫЕ!$G565,ДАННЫЕ!$F$1,"y"),""),IF(ДАННЫЕ!$G565&gt;0,DATEDIF(ДАННЫЕ!$G565,TODAY(),"y"),""))</f>
        <v/>
      </c>
      <c r="F565" s="43" t="str">
        <f xml:space="preserve"> IF(ДАННЫЕ!$F565="М",IF(E565&gt;=18,IF(E565&lt;60,1,""),""),"")&amp;IF(ДАННЫЕ!$F565="Ж",IF(E565&gt;=18,IF(E565&lt;55,1,""),""),"")</f>
        <v/>
      </c>
      <c r="G565" s="43" t="str">
        <f xml:space="preserve"> IF(ДАННЫЕ!$F565="М",IF(E565&gt;=60,2,""),"")&amp;IF(ДАННЫЕ!$F565="Ж",IF(E565&gt;=55,2,""),"")</f>
        <v/>
      </c>
      <c r="H565" s="43" t="str">
        <f t="shared" ca="1" si="24"/>
        <v/>
      </c>
      <c r="I565" s="43" t="str">
        <f t="shared" ca="1" si="25"/>
        <v>03</v>
      </c>
      <c r="J565" s="28" t="str">
        <f ca="1">ДАННЫЕ!$F565&amp;H565&amp;I565&amp;ДАННЫЕ!$I565&amp;"m"&amp;IF(ДАННЫЕ!$I565&gt;0,IF(ДАННЫЕ!$J565&gt;0,0,1),"")&amp;"f"&amp;IF(ДАННЫЕ!$R565&gt;0,IF(YEAR(ДАННЫЕ!$F$1)=YEAR(ДАННЫЕ!$R565),1,0),0)&amp;"z"&amp;ДАННЫЕ!$R565&amp;"p"&amp;ДАННЫЕ!$S565&amp;"i"&amp;ДАННЫЕ!$T565&amp;"h"&amp;ДАННЫЕ!$K565&amp;"be"&amp;ДАННЫЕ!$BI565&amp;"CD"&amp;IF(ДАННЫЕ!BF565&gt;500,4,IF(ДАННЫЕ!BF565&gt;350,3,IF(ДАННЫЕ!BF565&gt;200,2,IF(ДАННЫЕ!BF565&gt;0,1,0))))&amp;"g"&amp;B565&amp;"d"&amp;H565&amp;"l"&amp;ДАННЫЕ!AT565&amp;"a"&amp;ДАННЫЕ!$V565&amp;"v"&amp;R565&amp;"k"&amp;ДАННЫЕ!$U565&amp;"s"&amp;ДАННЫЕ!$Y565&amp;"t"&amp;ДАННЫЕ!$X565&amp;"b"&amp;IF(ДАННЫЕ!$Q565&gt;1,1,0)&amp;"PP"&amp;ДАННЫЕ!Z565&amp;"c"&amp;S565&amp;"x"&amp;IF(ДАННЫЕ!$BY565&gt;0,IF(YEAR(ДАННЫЕ!$F$1)=YEAR(ДАННЫЕ!$BY565),1,0),0)&amp;"n"&amp;IF(ДАННЫЕ!$BZ565&gt;0,IF(YEAR(ДАННЫЕ!$F$1)=YEAR(ДАННЫЕ!$BZ565),1,0),0)&amp;"u"&amp;D565&amp;"z"&amp;IF(ДАННЫЕ!$CL565&gt;0,IF(YEAR(ДАННЫЕ!$F$1)&gt;YEAR(ДАННЫЕ!$CL565),11,12),0)</f>
        <v>03mf0zpihbeCD0g0dlav0kstb0PPc0x0n0u0z0</v>
      </c>
      <c r="K565" s="28" t="str">
        <f ca="1">ДАННЫЕ!$I565&amp;"x"&amp;B565&amp;"w"&amp;IF(T565+ДАННЫЕ!AD565+ДАННЫЕ!AE565+ДАННЫЕ!AF565+ДАННЫЕ!AG565+ДАННЫЕ!AH565+ДАННЫЕ!$AL565+ДАННЫЕ!AI565+ДАННЫЕ!AJ565+ДАННЫЕ!AK565+ДАННЫЕ!AP565+ДАННЫЕ!AQ565+ДАННЫЕ!AR565+ДАННЫЕ!$AM565+ДАННЫЕ!$AN565+ДАННЫЕ!AS565+ДАННЫЕ!AT565&gt;0,1,0)&amp;IF(OR(T565=2,ДАННЫЕ!AD565=2,ДАННЫЕ!AE565=2,ДАННЫЕ!AF565=2,ДАННЫЕ!AG565=2,ДАННЫЕ!AH565=2,ДАННЫЕ!$AL565=2,ДАННЫЕ!AI565=2,ДАННЫЕ!AJ565=2,ДАННЫЕ!AK565=2,ДАННЫЕ!AP565=2,ДАННЫЕ!AQ565=2,ДАННЫЕ!AR565=2,ДАННЫЕ!$AM565=2,ДАННЫЕ!$AN565=2,ДАННЫЕ!AS565=2,ДАННЫЕ!AT565=2),2,0)&amp;"t"&amp;IF(T565&gt;0,"1"&amp;T565,"00")&amp;"f"&amp;IF(ДАННЫЕ!$AC565,"1"&amp;ДАННЫЕ!$AC565,"00")&amp;"b"&amp;IF(ДАННЫЕ!$AD565,"1"&amp;ДАННЫЕ!$AD565,"00")&amp;"g"&amp;IF(ДАННЫЕ!$AF565,"1"&amp;ДАННЫЕ!$AF565,"00")&amp;"c"&amp;IF(ДАННЫЕ!$AG565,"1"&amp;ДАННЫЕ!$AG565,"00")&amp;"i"&amp;IF(ДАННЫЕ!$AH565,"1"&amp;ДАННЫЕ!$AH565,"00")&amp;"r"&amp;IF(ДАННЫЕ!$AL565,"1"&amp;ДАННЫЕ!$AL565,"00")&amp;"m"&amp;IF(ДАННЫЕ!$AI565,"1"&amp;ДАННЫЕ!$AI565,"00")&amp;"hS"&amp;IF(ДАННЫЕ!$AJ565,"1"&amp;ДАННЫЕ!$AJ565,"00")&amp;"hZ"&amp;IF(ДАННЫЕ!$AK565,"1"&amp;ДАННЫЕ!$AK565,"00")&amp;"p"&amp;IF(ДАННЫЕ!$AP565,"1"&amp;ДАННЫЕ!$AP565,"00")&amp;"k"&amp;IF(ДАННЫЕ!$AQ565,"1"&amp;ДАННЫЕ!$AQ565,"00")&amp;"z"&amp;IF(ДАННЫЕ!$AR565,"1"&amp;ДАННЫЕ!$AR565,"00")&amp;"j"&amp;IF(ДАННЫЕ!$AM565,"1"&amp;ДАННЫЕ!$AM565,"00")&amp;"n"&amp;IF(ДАННЫЕ!$AN565,"1"&amp;ДАННЫЕ!$AN565,"00")&amp;"E"&amp;ДАННЫЕ!BI565&amp;"L"&amp;ДАННЫЕ!AO565&amp;"h"&amp;IF(ДАННЫЕ!$AU565&gt;0,1,0)&amp;"v"&amp;IF(ДАННЫЕ!$AW565&gt;0,1,0)&amp;"a"&amp;IF(ДАННЫЕ!$AS565,"1"&amp;ДАННЫЕ!$AS565,"00")&amp;"s"&amp;IF(ДАННЫЕ!$AT565,"1"&amp;ДАННЫЕ!$AT565,"00")&amp;"u"&amp;IF(ДАННЫЕ!$CJ565&gt;0,1,0)&amp;"y"&amp;B565&amp;"d"&amp;H565&amp;"e"&amp;F565&amp;G565</f>
        <v>x0w00t00f00b00g00c00i00r00m00hS00hZ00p00k00z00j00n00ELh0v0a00s00u0y0de</v>
      </c>
      <c r="L565" s="28" t="str">
        <f ca="1">ДАННЫЕ!$I565&amp;"VN"&amp;IF(ДАННЫЕ!AW565&gt;0,11,10)&amp;"CD"&amp;IF(ДАННЫЕ!BF565&gt;500,16,IF(ДАННЫЕ!BF565&gt;350,15,IF(ДАННЫЕ!BF565&gt;=200,14,IF(ДАННЫЕ!BF565&gt;=100,13,IF(ДАННЫЕ!BF565&gt;=50,12,IF(ДАННЫЕ!BF565&gt;0,11,10))))))&amp;"AR"&amp;IF(ДАННЫЕ!BX565&gt;0,1,0)&amp;"GD"&amp;B565&amp;"VV"&amp;IF(E565&gt;=5,IF(E565&lt;18,1,0),0)</f>
        <v>VN10CD10AR0GD0VV0</v>
      </c>
      <c r="M565" s="28" t="str">
        <f>ДАННЫЕ!$I565&amp;"b"&amp;ДАННЫЕ!$BI565&amp;"r"&amp;ДАННЫЕ!$BJ565&amp;"CD"&amp;IF(ДАННЫЕ!BF565&gt;0,IF(ДАННЫЕ!BF565&lt;200,1,IF(ДАННЫЕ!BF565&lt;350,2,3)),0)&amp;"h"&amp;IF(ДАННЫЕ!$BK565+ДАННЫЕ!$BL565+ДАННЫЕ!$BM565&gt;0,1,0)&amp;"x"&amp;ДАННЫЕ!$BK565&amp;"y"&amp;ДАННЫЕ!$BL565&amp;"z"&amp;ДАННЫЕ!$BM565&amp;"c"&amp;IF(ДАННЫЕ!$BK565+ДАННЫЕ!$BL565+ДАННЫЕ!$BM565=3,1,0)&amp;"a"&amp;IF(ДАННЫЕ!$BQ565+ДАННЫЕ!$BR565&gt;0,1,0)&amp;"d"&amp;ДАННЫЕ!$BQ565&amp;"v"&amp;ДАННЫЕ!$BR565&amp;"p"&amp;ДАННЫЕ!$BS565&amp;"n"&amp;ДАННЫЕ!$BU565&amp;"t"&amp;ДАННЫЕ!$BV565&amp;"o"&amp;ДАННЫЕ!$BT565&amp;"l"&amp;IF(ДАННЫЕ!$BN565&gt;0,1,0)&amp;ДАННЫЕ!$BN565&amp;"g"&amp;ДАННЫЕ!$BO565&amp;"s"&amp;ДАННЫЕ!$BP565&amp;"DZ"&amp;IF(ДАННЫЕ!B565-ДАННЫЕ!G565 &lt; 60,IF(ДАННЫЕ!B565-ДАННЫЕ!G565 &gt;= 0,1,0),0)&amp;"u"&amp;IF(ДАННЫЕ!$CJ565&gt;0,1,0)</f>
        <v>brCD0h0xyzc0a0dvpntol0gsDZ1u0</v>
      </c>
      <c r="N565" s="28" t="str">
        <f ca="1">ДАННЫЕ!$F565&amp;ДАННЫЕ!$I565&amp;"g"&amp;B565&amp;"cf"&amp;D565&amp;"a"&amp;IF(ДАННЫЕ!$BX565&gt;0,1,0)&amp;IF(ДАННЫЕ!$BF565&gt;500,1,IF(ДАННЫЕ!$BF565&gt;350,2,IF(ДАННЫЕ!$BF565&gt;=200,3,IF(ДАННЫЕ!$BF565&gt;=100,4,IF(ДАННЫЕ!$BF565&gt;=50,5,IF(ДАННЫЕ!$BF565&lt;50,6,0))))))&amp;"AR"&amp;IF(DATEDIF(ДАННЫЕ!$BX565,ДАННЫЕ!$F$1,"y")&gt;1,1,0)&amp;"VG"&amp;IF(ДАННЫЕ!$BH565="0",1,0)&amp;"o"&amp;IF(T565+ДАННЫЕ!$AF565+ДАННЫЕ!$AG565+ДАННЫЕ!$AH565+ДАННЫЕ!$AI565+ДАННЫЕ!$AJ565+ДАННЫЕ!$AP565+ДАННЫЕ!$AQ565+ДАННЫЕ!$AR565+ДАННЫЕ!$AU565+ДАННЫЕ!$AW565+ДАННЫЕ!$AS565+ДАННЫЕ!$AT565&gt;0,1,0)&amp;"x"&amp;ДАННЫЕ!$AG565&amp;"p"&amp;IF(ДАННЫЕ!$BY565&gt;0,1,0)&amp;"v"&amp;IF(ДАННЫЕ!$BZ565&gt;0,1,0)&amp;"n"&amp;ДАННЫЕ!$CA565&amp;"t"&amp;ДАННЫЕ!$AY565&amp;"k"&amp;ДАННЫЕ!$CB565&amp;"q"&amp;ДАННЫЕ!$CC565&amp;"w"&amp;ДАННЫЕ!$CD565&amp;"e"&amp;ДАННЫЕ!$CE565&amp;"m"&amp;ДАННЫЕ!$CF565&amp;"c"&amp;ДАННЫЕ!$CG565&amp;"z"&amp;ДАННЫЕ!$CH565&amp;"d"&amp;IF(H565=4,1,0)&amp;"s"&amp;IF(ДАННЫЕ!$J565=1,0,1)&amp;"u"&amp;IF(ДАННЫЕ!$CJ565&gt;0,1,0)</f>
        <v>g0cf0a06AR1VG0o0xp0v0ntkqwemczd0s1u0</v>
      </c>
      <c r="O565" s="28" t="str">
        <f>ДАННЫЕ!$I565&amp;"g"&amp;B565&amp;A565&amp;"f"&amp;P565&amp;"c"&amp;IF(ДАННЫЕ!$U565&gt;0,1,0)&amp;"s"&amp;IF(ДАННЫЕ!$Q565&gt;0,IF(YEAR(ДАННЫЕ!$F$1)=YEAR(ДАННЫЕ!$Q565),IF(MONTH(ДАННЫЕ!$F$1)=MONTH(ДАННЫЕ!$Q565),111,11),1),0)&amp;"i"&amp;IF(ДАННЫЕ!$R565+ДАННЫЕ!$S565+ДАННЫЕ!$T565=0,0,1)&amp;"h"&amp;IF(ДАННЫЕ!$P565&gt;0,1,0)&amp;"p"&amp;IF(ДАННЫЕ!$CI565&gt;0,IF(YEAR(ДАННЫЕ!$F$1)=YEAR(ДАННЫЕ!$CI565),IF(MONTH(ДАННЫЕ!$F$1)=MONTH(ДАННЫЕ!$CI565),111,11),1),0)&amp;"d"&amp;IF(ДАННЫЕ!$CJ565&gt;0,IF(YEAR(ДАННЫЕ!$F$1)=YEAR(ДАННЫЕ!$CJ565),IF(MONTH(ДАННЫЕ!$F$1)=MONTH(ДАННЫЕ!$CJ565),111,11),1),0)&amp;"o"&amp;IF(ДАННЫЕ!$CK565&gt;0,IF(MONTH(ДАННЫЕ!$F$1)=MONTH(ДАННЫЕ!$CK565),111,11),0)&amp;"v"&amp;IF(ДАННЫЕ!$BE565&gt;0,IF(MONTH(ДАННЫЕ!$F$1)=MONTH(ДАННЫЕ!$BE565),111,11),0)</f>
        <v>g00f0c0s0i0h0p0d0o0v0</v>
      </c>
      <c r="P565" s="15">
        <f t="shared" si="26"/>
        <v>0</v>
      </c>
      <c r="Q565" s="15">
        <f>IF(ДАННЫЕ!$F$1&gt;ДАННЫЕ!$N565,IF(YEAR(ДАННЫЕ!$F$1)=YEAR(ДАННЫЕ!M565),1,0),0)</f>
        <v>0</v>
      </c>
      <c r="R565" s="15">
        <f>IF(ДАННЫЕ!$F$1&gt;ДАННЫЕ!$N565,IF(YEAR(ДАННЫЕ!$F$1)=YEAR(ДАННЫЕ!N565),1,0),0)</f>
        <v>0</v>
      </c>
      <c r="S565" s="15">
        <f>IF(ДАННЫЕ!$AA565="2А",1,IF(ДАННЫЕ!$AA565="2Б",2,IF(ДАННЫЕ!$AA565="2В",3,IF(ДАННЫЕ!$AA565=3,4,IF(ДАННЫЕ!$AA565="4А",5,IF(ДАННЫЕ!$AA565="4Б",6,IF(ДАННЫЕ!$AA565="4В",7,IF(ДАННЫЕ!$AA565=5,8,0))))))))</f>
        <v>0</v>
      </c>
      <c r="T565" s="15">
        <f>IF(OR(ДАННЫЕ!$AC565=2,ДАННЫЕ!$AD565=2,ДАННЫЕ!$AE565=2),2,IF(OR(ДАННЫЕ!$AC565=1,ДАННЫЕ!$AD565=1,ДАННЫЕ!$AE565=1),1,0))</f>
        <v>0</v>
      </c>
    </row>
    <row r="566" spans="1:20" ht="15" customHeight="1" x14ac:dyDescent="0.2">
      <c r="A566" s="78">
        <f>IF(B566&gt;0,IF(MONTH(ДАННЫЕ!$F$1)=MONTH(ДАННЫЕ!$B566),1,0),0)</f>
        <v>0</v>
      </c>
      <c r="B566" s="14">
        <f>IF(ДАННЫЕ!$B566&gt;0,IF(YEAR(ДАННЫЕ!$F$1)=YEAR(ДАННЫЕ!$B566),1,0),0)</f>
        <v>0</v>
      </c>
      <c r="C566" s="14">
        <f>IF(ДАННЫЕ!$CM566&gt;0,IF(YEAR(ДАННЫЕ!$F$1)=YEAR(ДАННЫЕ!$CM566),1,0),0)</f>
        <v>0</v>
      </c>
      <c r="D566" s="14">
        <f>IF(ДАННЫЕ!$CJ566&gt;0,IF(ДАННЫЕ!$CL566&gt;ДАННЫЕ!$F$1,1,IF(ДАННЫЕ!$CL566&gt;0,0,1)),0)</f>
        <v>0</v>
      </c>
      <c r="E566" s="43" t="str">
        <f ca="1">IF(ДАННЫЕ!$F$1&gt;0,IF(ДАННЫЕ!$G566&gt;0,DATEDIF(ДАННЫЕ!$G566,ДАННЫЕ!$F$1,"y"),""),IF(ДАННЫЕ!$G566&gt;0,DATEDIF(ДАННЫЕ!$G566,TODAY(),"y"),""))</f>
        <v/>
      </c>
      <c r="F566" s="43" t="str">
        <f xml:space="preserve"> IF(ДАННЫЕ!$F566="М",IF(E566&gt;=18,IF(E566&lt;60,1,""),""),"")&amp;IF(ДАННЫЕ!$F566="Ж",IF(E566&gt;=18,IF(E566&lt;55,1,""),""),"")</f>
        <v/>
      </c>
      <c r="G566" s="43" t="str">
        <f xml:space="preserve"> IF(ДАННЫЕ!$F566="М",IF(E566&gt;=60,2,""),"")&amp;IF(ДАННЫЕ!$F566="Ж",IF(E566&gt;=55,2,""),"")</f>
        <v/>
      </c>
      <c r="H566" s="43" t="str">
        <f t="shared" ca="1" si="24"/>
        <v/>
      </c>
      <c r="I566" s="43" t="str">
        <f t="shared" ca="1" si="25"/>
        <v>03</v>
      </c>
      <c r="J566" s="28" t="str">
        <f ca="1">ДАННЫЕ!$F566&amp;H566&amp;I566&amp;ДАННЫЕ!$I566&amp;"m"&amp;IF(ДАННЫЕ!$I566&gt;0,IF(ДАННЫЕ!$J566&gt;0,0,1),"")&amp;"f"&amp;IF(ДАННЫЕ!$R566&gt;0,IF(YEAR(ДАННЫЕ!$F$1)=YEAR(ДАННЫЕ!$R566),1,0),0)&amp;"z"&amp;ДАННЫЕ!$R566&amp;"p"&amp;ДАННЫЕ!$S566&amp;"i"&amp;ДАННЫЕ!$T566&amp;"h"&amp;ДАННЫЕ!$K566&amp;"be"&amp;ДАННЫЕ!$BI566&amp;"CD"&amp;IF(ДАННЫЕ!BF566&gt;500,4,IF(ДАННЫЕ!BF566&gt;350,3,IF(ДАННЫЕ!BF566&gt;200,2,IF(ДАННЫЕ!BF566&gt;0,1,0))))&amp;"g"&amp;B566&amp;"d"&amp;H566&amp;"l"&amp;ДАННЫЕ!AT566&amp;"a"&amp;ДАННЫЕ!$V566&amp;"v"&amp;R566&amp;"k"&amp;ДАННЫЕ!$U566&amp;"s"&amp;ДАННЫЕ!$Y566&amp;"t"&amp;ДАННЫЕ!$X566&amp;"b"&amp;IF(ДАННЫЕ!$Q566&gt;1,1,0)&amp;"PP"&amp;ДАННЫЕ!Z566&amp;"c"&amp;S566&amp;"x"&amp;IF(ДАННЫЕ!$BY566&gt;0,IF(YEAR(ДАННЫЕ!$F$1)=YEAR(ДАННЫЕ!$BY566),1,0),0)&amp;"n"&amp;IF(ДАННЫЕ!$BZ566&gt;0,IF(YEAR(ДАННЫЕ!$F$1)=YEAR(ДАННЫЕ!$BZ566),1,0),0)&amp;"u"&amp;D566&amp;"z"&amp;IF(ДАННЫЕ!$CL566&gt;0,IF(YEAR(ДАННЫЕ!$F$1)&gt;YEAR(ДАННЫЕ!$CL566),11,12),0)</f>
        <v>03mf0zpihbeCD0g0dlav0kstb0PPc0x0n0u0z0</v>
      </c>
      <c r="K566" s="28" t="str">
        <f ca="1">ДАННЫЕ!$I566&amp;"x"&amp;B566&amp;"w"&amp;IF(T566+ДАННЫЕ!AD566+ДАННЫЕ!AE566+ДАННЫЕ!AF566+ДАННЫЕ!AG566+ДАННЫЕ!AH566+ДАННЫЕ!$AL566+ДАННЫЕ!AI566+ДАННЫЕ!AJ566+ДАННЫЕ!AK566+ДАННЫЕ!AP566+ДАННЫЕ!AQ566+ДАННЫЕ!AR566+ДАННЫЕ!$AM566+ДАННЫЕ!$AN566+ДАННЫЕ!AS566+ДАННЫЕ!AT566&gt;0,1,0)&amp;IF(OR(T566=2,ДАННЫЕ!AD566=2,ДАННЫЕ!AE566=2,ДАННЫЕ!AF566=2,ДАННЫЕ!AG566=2,ДАННЫЕ!AH566=2,ДАННЫЕ!$AL566=2,ДАННЫЕ!AI566=2,ДАННЫЕ!AJ566=2,ДАННЫЕ!AK566=2,ДАННЫЕ!AP566=2,ДАННЫЕ!AQ566=2,ДАННЫЕ!AR566=2,ДАННЫЕ!$AM566=2,ДАННЫЕ!$AN566=2,ДАННЫЕ!AS566=2,ДАННЫЕ!AT566=2),2,0)&amp;"t"&amp;IF(T566&gt;0,"1"&amp;T566,"00")&amp;"f"&amp;IF(ДАННЫЕ!$AC566,"1"&amp;ДАННЫЕ!$AC566,"00")&amp;"b"&amp;IF(ДАННЫЕ!$AD566,"1"&amp;ДАННЫЕ!$AD566,"00")&amp;"g"&amp;IF(ДАННЫЕ!$AF566,"1"&amp;ДАННЫЕ!$AF566,"00")&amp;"c"&amp;IF(ДАННЫЕ!$AG566,"1"&amp;ДАННЫЕ!$AG566,"00")&amp;"i"&amp;IF(ДАННЫЕ!$AH566,"1"&amp;ДАННЫЕ!$AH566,"00")&amp;"r"&amp;IF(ДАННЫЕ!$AL566,"1"&amp;ДАННЫЕ!$AL566,"00")&amp;"m"&amp;IF(ДАННЫЕ!$AI566,"1"&amp;ДАННЫЕ!$AI566,"00")&amp;"hS"&amp;IF(ДАННЫЕ!$AJ566,"1"&amp;ДАННЫЕ!$AJ566,"00")&amp;"hZ"&amp;IF(ДАННЫЕ!$AK566,"1"&amp;ДАННЫЕ!$AK566,"00")&amp;"p"&amp;IF(ДАННЫЕ!$AP566,"1"&amp;ДАННЫЕ!$AP566,"00")&amp;"k"&amp;IF(ДАННЫЕ!$AQ566,"1"&amp;ДАННЫЕ!$AQ566,"00")&amp;"z"&amp;IF(ДАННЫЕ!$AR566,"1"&amp;ДАННЫЕ!$AR566,"00")&amp;"j"&amp;IF(ДАННЫЕ!$AM566,"1"&amp;ДАННЫЕ!$AM566,"00")&amp;"n"&amp;IF(ДАННЫЕ!$AN566,"1"&amp;ДАННЫЕ!$AN566,"00")&amp;"E"&amp;ДАННЫЕ!BI566&amp;"L"&amp;ДАННЫЕ!AO566&amp;"h"&amp;IF(ДАННЫЕ!$AU566&gt;0,1,0)&amp;"v"&amp;IF(ДАННЫЕ!$AW566&gt;0,1,0)&amp;"a"&amp;IF(ДАННЫЕ!$AS566,"1"&amp;ДАННЫЕ!$AS566,"00")&amp;"s"&amp;IF(ДАННЫЕ!$AT566,"1"&amp;ДАННЫЕ!$AT566,"00")&amp;"u"&amp;IF(ДАННЫЕ!$CJ566&gt;0,1,0)&amp;"y"&amp;B566&amp;"d"&amp;H566&amp;"e"&amp;F566&amp;G566</f>
        <v>x0w00t00f00b00g00c00i00r00m00hS00hZ00p00k00z00j00n00ELh0v0a00s00u0y0de</v>
      </c>
      <c r="L566" s="28" t="str">
        <f ca="1">ДАННЫЕ!$I566&amp;"VN"&amp;IF(ДАННЫЕ!AW566&gt;0,11,10)&amp;"CD"&amp;IF(ДАННЫЕ!BF566&gt;500,16,IF(ДАННЫЕ!BF566&gt;350,15,IF(ДАННЫЕ!BF566&gt;=200,14,IF(ДАННЫЕ!BF566&gt;=100,13,IF(ДАННЫЕ!BF566&gt;=50,12,IF(ДАННЫЕ!BF566&gt;0,11,10))))))&amp;"AR"&amp;IF(ДАННЫЕ!BX566&gt;0,1,0)&amp;"GD"&amp;B566&amp;"VV"&amp;IF(E566&gt;=5,IF(E566&lt;18,1,0),0)</f>
        <v>VN10CD10AR0GD0VV0</v>
      </c>
      <c r="M566" s="28" t="str">
        <f>ДАННЫЕ!$I566&amp;"b"&amp;ДАННЫЕ!$BI566&amp;"r"&amp;ДАННЫЕ!$BJ566&amp;"CD"&amp;IF(ДАННЫЕ!BF566&gt;0,IF(ДАННЫЕ!BF566&lt;200,1,IF(ДАННЫЕ!BF566&lt;350,2,3)),0)&amp;"h"&amp;IF(ДАННЫЕ!$BK566+ДАННЫЕ!$BL566+ДАННЫЕ!$BM566&gt;0,1,0)&amp;"x"&amp;ДАННЫЕ!$BK566&amp;"y"&amp;ДАННЫЕ!$BL566&amp;"z"&amp;ДАННЫЕ!$BM566&amp;"c"&amp;IF(ДАННЫЕ!$BK566+ДАННЫЕ!$BL566+ДАННЫЕ!$BM566=3,1,0)&amp;"a"&amp;IF(ДАННЫЕ!$BQ566+ДАННЫЕ!$BR566&gt;0,1,0)&amp;"d"&amp;ДАННЫЕ!$BQ566&amp;"v"&amp;ДАННЫЕ!$BR566&amp;"p"&amp;ДАННЫЕ!$BS566&amp;"n"&amp;ДАННЫЕ!$BU566&amp;"t"&amp;ДАННЫЕ!$BV566&amp;"o"&amp;ДАННЫЕ!$BT566&amp;"l"&amp;IF(ДАННЫЕ!$BN566&gt;0,1,0)&amp;ДАННЫЕ!$BN566&amp;"g"&amp;ДАННЫЕ!$BO566&amp;"s"&amp;ДАННЫЕ!$BP566&amp;"DZ"&amp;IF(ДАННЫЕ!B566-ДАННЫЕ!G566 &lt; 60,IF(ДАННЫЕ!B566-ДАННЫЕ!G566 &gt;= 0,1,0),0)&amp;"u"&amp;IF(ДАННЫЕ!$CJ566&gt;0,1,0)</f>
        <v>brCD0h0xyzc0a0dvpntol0gsDZ1u0</v>
      </c>
      <c r="N566" s="28" t="str">
        <f ca="1">ДАННЫЕ!$F566&amp;ДАННЫЕ!$I566&amp;"g"&amp;B566&amp;"cf"&amp;D566&amp;"a"&amp;IF(ДАННЫЕ!$BX566&gt;0,1,0)&amp;IF(ДАННЫЕ!$BF566&gt;500,1,IF(ДАННЫЕ!$BF566&gt;350,2,IF(ДАННЫЕ!$BF566&gt;=200,3,IF(ДАННЫЕ!$BF566&gt;=100,4,IF(ДАННЫЕ!$BF566&gt;=50,5,IF(ДАННЫЕ!$BF566&lt;50,6,0))))))&amp;"AR"&amp;IF(DATEDIF(ДАННЫЕ!$BX566,ДАННЫЕ!$F$1,"y")&gt;1,1,0)&amp;"VG"&amp;IF(ДАННЫЕ!$BH566="0",1,0)&amp;"o"&amp;IF(T566+ДАННЫЕ!$AF566+ДАННЫЕ!$AG566+ДАННЫЕ!$AH566+ДАННЫЕ!$AI566+ДАННЫЕ!$AJ566+ДАННЫЕ!$AP566+ДАННЫЕ!$AQ566+ДАННЫЕ!$AR566+ДАННЫЕ!$AU566+ДАННЫЕ!$AW566+ДАННЫЕ!$AS566+ДАННЫЕ!$AT566&gt;0,1,0)&amp;"x"&amp;ДАННЫЕ!$AG566&amp;"p"&amp;IF(ДАННЫЕ!$BY566&gt;0,1,0)&amp;"v"&amp;IF(ДАННЫЕ!$BZ566&gt;0,1,0)&amp;"n"&amp;ДАННЫЕ!$CA566&amp;"t"&amp;ДАННЫЕ!$AY566&amp;"k"&amp;ДАННЫЕ!$CB566&amp;"q"&amp;ДАННЫЕ!$CC566&amp;"w"&amp;ДАННЫЕ!$CD566&amp;"e"&amp;ДАННЫЕ!$CE566&amp;"m"&amp;ДАННЫЕ!$CF566&amp;"c"&amp;ДАННЫЕ!$CG566&amp;"z"&amp;ДАННЫЕ!$CH566&amp;"d"&amp;IF(H566=4,1,0)&amp;"s"&amp;IF(ДАННЫЕ!$J566=1,0,1)&amp;"u"&amp;IF(ДАННЫЕ!$CJ566&gt;0,1,0)</f>
        <v>g0cf0a06AR1VG0o0xp0v0ntkqwemczd0s1u0</v>
      </c>
      <c r="O566" s="28" t="str">
        <f>ДАННЫЕ!$I566&amp;"g"&amp;B566&amp;A566&amp;"f"&amp;P566&amp;"c"&amp;IF(ДАННЫЕ!$U566&gt;0,1,0)&amp;"s"&amp;IF(ДАННЫЕ!$Q566&gt;0,IF(YEAR(ДАННЫЕ!$F$1)=YEAR(ДАННЫЕ!$Q566),IF(MONTH(ДАННЫЕ!$F$1)=MONTH(ДАННЫЕ!$Q566),111,11),1),0)&amp;"i"&amp;IF(ДАННЫЕ!$R566+ДАННЫЕ!$S566+ДАННЫЕ!$T566=0,0,1)&amp;"h"&amp;IF(ДАННЫЕ!$P566&gt;0,1,0)&amp;"p"&amp;IF(ДАННЫЕ!$CI566&gt;0,IF(YEAR(ДАННЫЕ!$F$1)=YEAR(ДАННЫЕ!$CI566),IF(MONTH(ДАННЫЕ!$F$1)=MONTH(ДАННЫЕ!$CI566),111,11),1),0)&amp;"d"&amp;IF(ДАННЫЕ!$CJ566&gt;0,IF(YEAR(ДАННЫЕ!$F$1)=YEAR(ДАННЫЕ!$CJ566),IF(MONTH(ДАННЫЕ!$F$1)=MONTH(ДАННЫЕ!$CJ566),111,11),1),0)&amp;"o"&amp;IF(ДАННЫЕ!$CK566&gt;0,IF(MONTH(ДАННЫЕ!$F$1)=MONTH(ДАННЫЕ!$CK566),111,11),0)&amp;"v"&amp;IF(ДАННЫЕ!$BE566&gt;0,IF(MONTH(ДАННЫЕ!$F$1)=MONTH(ДАННЫЕ!$BE566),111,11),0)</f>
        <v>g00f0c0s0i0h0p0d0o0v0</v>
      </c>
      <c r="P566" s="15">
        <f t="shared" si="26"/>
        <v>0</v>
      </c>
      <c r="Q566" s="15">
        <f>IF(ДАННЫЕ!$F$1&gt;ДАННЫЕ!$N566,IF(YEAR(ДАННЫЕ!$F$1)=YEAR(ДАННЫЕ!M566),1,0),0)</f>
        <v>0</v>
      </c>
      <c r="R566" s="15">
        <f>IF(ДАННЫЕ!$F$1&gt;ДАННЫЕ!$N566,IF(YEAR(ДАННЫЕ!$F$1)=YEAR(ДАННЫЕ!N566),1,0),0)</f>
        <v>0</v>
      </c>
      <c r="S566" s="15">
        <f>IF(ДАННЫЕ!$AA566="2А",1,IF(ДАННЫЕ!$AA566="2Б",2,IF(ДАННЫЕ!$AA566="2В",3,IF(ДАННЫЕ!$AA566=3,4,IF(ДАННЫЕ!$AA566="4А",5,IF(ДАННЫЕ!$AA566="4Б",6,IF(ДАННЫЕ!$AA566="4В",7,IF(ДАННЫЕ!$AA566=5,8,0))))))))</f>
        <v>0</v>
      </c>
      <c r="T566" s="15">
        <f>IF(OR(ДАННЫЕ!$AC566=2,ДАННЫЕ!$AD566=2,ДАННЫЕ!$AE566=2),2,IF(OR(ДАННЫЕ!$AC566=1,ДАННЫЕ!$AD566=1,ДАННЫЕ!$AE566=1),1,0))</f>
        <v>0</v>
      </c>
    </row>
    <row r="567" spans="1:20" ht="15" customHeight="1" x14ac:dyDescent="0.2">
      <c r="A567" s="78">
        <f>IF(B567&gt;0,IF(MONTH(ДАННЫЕ!$F$1)=MONTH(ДАННЫЕ!$B567),1,0),0)</f>
        <v>0</v>
      </c>
      <c r="B567" s="14">
        <f>IF(ДАННЫЕ!$B567&gt;0,IF(YEAR(ДАННЫЕ!$F$1)=YEAR(ДАННЫЕ!$B567),1,0),0)</f>
        <v>0</v>
      </c>
      <c r="C567" s="14">
        <f>IF(ДАННЫЕ!$CM567&gt;0,IF(YEAR(ДАННЫЕ!$F$1)=YEAR(ДАННЫЕ!$CM567),1,0),0)</f>
        <v>0</v>
      </c>
      <c r="D567" s="14">
        <f>IF(ДАННЫЕ!$CJ567&gt;0,IF(ДАННЫЕ!$CL567&gt;ДАННЫЕ!$F$1,1,IF(ДАННЫЕ!$CL567&gt;0,0,1)),0)</f>
        <v>0</v>
      </c>
      <c r="E567" s="43" t="str">
        <f ca="1">IF(ДАННЫЕ!$F$1&gt;0,IF(ДАННЫЕ!$G567&gt;0,DATEDIF(ДАННЫЕ!$G567,ДАННЫЕ!$F$1,"y"),""),IF(ДАННЫЕ!$G567&gt;0,DATEDIF(ДАННЫЕ!$G567,TODAY(),"y"),""))</f>
        <v/>
      </c>
      <c r="F567" s="43" t="str">
        <f xml:space="preserve"> IF(ДАННЫЕ!$F567="М",IF(E567&gt;=18,IF(E567&lt;60,1,""),""),"")&amp;IF(ДАННЫЕ!$F567="Ж",IF(E567&gt;=18,IF(E567&lt;55,1,""),""),"")</f>
        <v/>
      </c>
      <c r="G567" s="43" t="str">
        <f xml:space="preserve"> IF(ДАННЫЕ!$F567="М",IF(E567&gt;=60,2,""),"")&amp;IF(ДАННЫЕ!$F567="Ж",IF(E567&gt;=55,2,""),"")</f>
        <v/>
      </c>
      <c r="H567" s="43" t="str">
        <f t="shared" ca="1" si="24"/>
        <v/>
      </c>
      <c r="I567" s="43" t="str">
        <f t="shared" ca="1" si="25"/>
        <v>03</v>
      </c>
      <c r="J567" s="28" t="str">
        <f ca="1">ДАННЫЕ!$F567&amp;H567&amp;I567&amp;ДАННЫЕ!$I567&amp;"m"&amp;IF(ДАННЫЕ!$I567&gt;0,IF(ДАННЫЕ!$J567&gt;0,0,1),"")&amp;"f"&amp;IF(ДАННЫЕ!$R567&gt;0,IF(YEAR(ДАННЫЕ!$F$1)=YEAR(ДАННЫЕ!$R567),1,0),0)&amp;"z"&amp;ДАННЫЕ!$R567&amp;"p"&amp;ДАННЫЕ!$S567&amp;"i"&amp;ДАННЫЕ!$T567&amp;"h"&amp;ДАННЫЕ!$K567&amp;"be"&amp;ДАННЫЕ!$BI567&amp;"CD"&amp;IF(ДАННЫЕ!BF567&gt;500,4,IF(ДАННЫЕ!BF567&gt;350,3,IF(ДАННЫЕ!BF567&gt;200,2,IF(ДАННЫЕ!BF567&gt;0,1,0))))&amp;"g"&amp;B567&amp;"d"&amp;H567&amp;"l"&amp;ДАННЫЕ!AT567&amp;"a"&amp;ДАННЫЕ!$V567&amp;"v"&amp;R567&amp;"k"&amp;ДАННЫЕ!$U567&amp;"s"&amp;ДАННЫЕ!$Y567&amp;"t"&amp;ДАННЫЕ!$X567&amp;"b"&amp;IF(ДАННЫЕ!$Q567&gt;1,1,0)&amp;"PP"&amp;ДАННЫЕ!Z567&amp;"c"&amp;S567&amp;"x"&amp;IF(ДАННЫЕ!$BY567&gt;0,IF(YEAR(ДАННЫЕ!$F$1)=YEAR(ДАННЫЕ!$BY567),1,0),0)&amp;"n"&amp;IF(ДАННЫЕ!$BZ567&gt;0,IF(YEAR(ДАННЫЕ!$F$1)=YEAR(ДАННЫЕ!$BZ567),1,0),0)&amp;"u"&amp;D567&amp;"z"&amp;IF(ДАННЫЕ!$CL567&gt;0,IF(YEAR(ДАННЫЕ!$F$1)&gt;YEAR(ДАННЫЕ!$CL567),11,12),0)</f>
        <v>03mf0zpihbeCD0g0dlav0kstb0PPc0x0n0u0z0</v>
      </c>
      <c r="K567" s="28" t="str">
        <f ca="1">ДАННЫЕ!$I567&amp;"x"&amp;B567&amp;"w"&amp;IF(T567+ДАННЫЕ!AD567+ДАННЫЕ!AE567+ДАННЫЕ!AF567+ДАННЫЕ!AG567+ДАННЫЕ!AH567+ДАННЫЕ!$AL567+ДАННЫЕ!AI567+ДАННЫЕ!AJ567+ДАННЫЕ!AK567+ДАННЫЕ!AP567+ДАННЫЕ!AQ567+ДАННЫЕ!AR567+ДАННЫЕ!$AM567+ДАННЫЕ!$AN567+ДАННЫЕ!AS567+ДАННЫЕ!AT567&gt;0,1,0)&amp;IF(OR(T567=2,ДАННЫЕ!AD567=2,ДАННЫЕ!AE567=2,ДАННЫЕ!AF567=2,ДАННЫЕ!AG567=2,ДАННЫЕ!AH567=2,ДАННЫЕ!$AL567=2,ДАННЫЕ!AI567=2,ДАННЫЕ!AJ567=2,ДАННЫЕ!AK567=2,ДАННЫЕ!AP567=2,ДАННЫЕ!AQ567=2,ДАННЫЕ!AR567=2,ДАННЫЕ!$AM567=2,ДАННЫЕ!$AN567=2,ДАННЫЕ!AS567=2,ДАННЫЕ!AT567=2),2,0)&amp;"t"&amp;IF(T567&gt;0,"1"&amp;T567,"00")&amp;"f"&amp;IF(ДАННЫЕ!$AC567,"1"&amp;ДАННЫЕ!$AC567,"00")&amp;"b"&amp;IF(ДАННЫЕ!$AD567,"1"&amp;ДАННЫЕ!$AD567,"00")&amp;"g"&amp;IF(ДАННЫЕ!$AF567,"1"&amp;ДАННЫЕ!$AF567,"00")&amp;"c"&amp;IF(ДАННЫЕ!$AG567,"1"&amp;ДАННЫЕ!$AG567,"00")&amp;"i"&amp;IF(ДАННЫЕ!$AH567,"1"&amp;ДАННЫЕ!$AH567,"00")&amp;"r"&amp;IF(ДАННЫЕ!$AL567,"1"&amp;ДАННЫЕ!$AL567,"00")&amp;"m"&amp;IF(ДАННЫЕ!$AI567,"1"&amp;ДАННЫЕ!$AI567,"00")&amp;"hS"&amp;IF(ДАННЫЕ!$AJ567,"1"&amp;ДАННЫЕ!$AJ567,"00")&amp;"hZ"&amp;IF(ДАННЫЕ!$AK567,"1"&amp;ДАННЫЕ!$AK567,"00")&amp;"p"&amp;IF(ДАННЫЕ!$AP567,"1"&amp;ДАННЫЕ!$AP567,"00")&amp;"k"&amp;IF(ДАННЫЕ!$AQ567,"1"&amp;ДАННЫЕ!$AQ567,"00")&amp;"z"&amp;IF(ДАННЫЕ!$AR567,"1"&amp;ДАННЫЕ!$AR567,"00")&amp;"j"&amp;IF(ДАННЫЕ!$AM567,"1"&amp;ДАННЫЕ!$AM567,"00")&amp;"n"&amp;IF(ДАННЫЕ!$AN567,"1"&amp;ДАННЫЕ!$AN567,"00")&amp;"E"&amp;ДАННЫЕ!BI567&amp;"L"&amp;ДАННЫЕ!AO567&amp;"h"&amp;IF(ДАННЫЕ!$AU567&gt;0,1,0)&amp;"v"&amp;IF(ДАННЫЕ!$AW567&gt;0,1,0)&amp;"a"&amp;IF(ДАННЫЕ!$AS567,"1"&amp;ДАННЫЕ!$AS567,"00")&amp;"s"&amp;IF(ДАННЫЕ!$AT567,"1"&amp;ДАННЫЕ!$AT567,"00")&amp;"u"&amp;IF(ДАННЫЕ!$CJ567&gt;0,1,0)&amp;"y"&amp;B567&amp;"d"&amp;H567&amp;"e"&amp;F567&amp;G567</f>
        <v>x0w00t00f00b00g00c00i00r00m00hS00hZ00p00k00z00j00n00ELh0v0a00s00u0y0de</v>
      </c>
      <c r="L567" s="28" t="str">
        <f ca="1">ДАННЫЕ!$I567&amp;"VN"&amp;IF(ДАННЫЕ!AW567&gt;0,11,10)&amp;"CD"&amp;IF(ДАННЫЕ!BF567&gt;500,16,IF(ДАННЫЕ!BF567&gt;350,15,IF(ДАННЫЕ!BF567&gt;=200,14,IF(ДАННЫЕ!BF567&gt;=100,13,IF(ДАННЫЕ!BF567&gt;=50,12,IF(ДАННЫЕ!BF567&gt;0,11,10))))))&amp;"AR"&amp;IF(ДАННЫЕ!BX567&gt;0,1,0)&amp;"GD"&amp;B567&amp;"VV"&amp;IF(E567&gt;=5,IF(E567&lt;18,1,0),0)</f>
        <v>VN10CD10AR0GD0VV0</v>
      </c>
      <c r="M567" s="28" t="str">
        <f>ДАННЫЕ!$I567&amp;"b"&amp;ДАННЫЕ!$BI567&amp;"r"&amp;ДАННЫЕ!$BJ567&amp;"CD"&amp;IF(ДАННЫЕ!BF567&gt;0,IF(ДАННЫЕ!BF567&lt;200,1,IF(ДАННЫЕ!BF567&lt;350,2,3)),0)&amp;"h"&amp;IF(ДАННЫЕ!$BK567+ДАННЫЕ!$BL567+ДАННЫЕ!$BM567&gt;0,1,0)&amp;"x"&amp;ДАННЫЕ!$BK567&amp;"y"&amp;ДАННЫЕ!$BL567&amp;"z"&amp;ДАННЫЕ!$BM567&amp;"c"&amp;IF(ДАННЫЕ!$BK567+ДАННЫЕ!$BL567+ДАННЫЕ!$BM567=3,1,0)&amp;"a"&amp;IF(ДАННЫЕ!$BQ567+ДАННЫЕ!$BR567&gt;0,1,0)&amp;"d"&amp;ДАННЫЕ!$BQ567&amp;"v"&amp;ДАННЫЕ!$BR567&amp;"p"&amp;ДАННЫЕ!$BS567&amp;"n"&amp;ДАННЫЕ!$BU567&amp;"t"&amp;ДАННЫЕ!$BV567&amp;"o"&amp;ДАННЫЕ!$BT567&amp;"l"&amp;IF(ДАННЫЕ!$BN567&gt;0,1,0)&amp;ДАННЫЕ!$BN567&amp;"g"&amp;ДАННЫЕ!$BO567&amp;"s"&amp;ДАННЫЕ!$BP567&amp;"DZ"&amp;IF(ДАННЫЕ!B567-ДАННЫЕ!G567 &lt; 60,IF(ДАННЫЕ!B567-ДАННЫЕ!G567 &gt;= 0,1,0),0)&amp;"u"&amp;IF(ДАННЫЕ!$CJ567&gt;0,1,0)</f>
        <v>brCD0h0xyzc0a0dvpntol0gsDZ1u0</v>
      </c>
      <c r="N567" s="28" t="str">
        <f ca="1">ДАННЫЕ!$F567&amp;ДАННЫЕ!$I567&amp;"g"&amp;B567&amp;"cf"&amp;D567&amp;"a"&amp;IF(ДАННЫЕ!$BX567&gt;0,1,0)&amp;IF(ДАННЫЕ!$BF567&gt;500,1,IF(ДАННЫЕ!$BF567&gt;350,2,IF(ДАННЫЕ!$BF567&gt;=200,3,IF(ДАННЫЕ!$BF567&gt;=100,4,IF(ДАННЫЕ!$BF567&gt;=50,5,IF(ДАННЫЕ!$BF567&lt;50,6,0))))))&amp;"AR"&amp;IF(DATEDIF(ДАННЫЕ!$BX567,ДАННЫЕ!$F$1,"y")&gt;1,1,0)&amp;"VG"&amp;IF(ДАННЫЕ!$BH567="0",1,0)&amp;"o"&amp;IF(T567+ДАННЫЕ!$AF567+ДАННЫЕ!$AG567+ДАННЫЕ!$AH567+ДАННЫЕ!$AI567+ДАННЫЕ!$AJ567+ДАННЫЕ!$AP567+ДАННЫЕ!$AQ567+ДАННЫЕ!$AR567+ДАННЫЕ!$AU567+ДАННЫЕ!$AW567+ДАННЫЕ!$AS567+ДАННЫЕ!$AT567&gt;0,1,0)&amp;"x"&amp;ДАННЫЕ!$AG567&amp;"p"&amp;IF(ДАННЫЕ!$BY567&gt;0,1,0)&amp;"v"&amp;IF(ДАННЫЕ!$BZ567&gt;0,1,0)&amp;"n"&amp;ДАННЫЕ!$CA567&amp;"t"&amp;ДАННЫЕ!$AY567&amp;"k"&amp;ДАННЫЕ!$CB567&amp;"q"&amp;ДАННЫЕ!$CC567&amp;"w"&amp;ДАННЫЕ!$CD567&amp;"e"&amp;ДАННЫЕ!$CE567&amp;"m"&amp;ДАННЫЕ!$CF567&amp;"c"&amp;ДАННЫЕ!$CG567&amp;"z"&amp;ДАННЫЕ!$CH567&amp;"d"&amp;IF(H567=4,1,0)&amp;"s"&amp;IF(ДАННЫЕ!$J567=1,0,1)&amp;"u"&amp;IF(ДАННЫЕ!$CJ567&gt;0,1,0)</f>
        <v>g0cf0a06AR1VG0o0xp0v0ntkqwemczd0s1u0</v>
      </c>
      <c r="O567" s="28" t="str">
        <f>ДАННЫЕ!$I567&amp;"g"&amp;B567&amp;A567&amp;"f"&amp;P567&amp;"c"&amp;IF(ДАННЫЕ!$U567&gt;0,1,0)&amp;"s"&amp;IF(ДАННЫЕ!$Q567&gt;0,IF(YEAR(ДАННЫЕ!$F$1)=YEAR(ДАННЫЕ!$Q567),IF(MONTH(ДАННЫЕ!$F$1)=MONTH(ДАННЫЕ!$Q567),111,11),1),0)&amp;"i"&amp;IF(ДАННЫЕ!$R567+ДАННЫЕ!$S567+ДАННЫЕ!$T567=0,0,1)&amp;"h"&amp;IF(ДАННЫЕ!$P567&gt;0,1,0)&amp;"p"&amp;IF(ДАННЫЕ!$CI567&gt;0,IF(YEAR(ДАННЫЕ!$F$1)=YEAR(ДАННЫЕ!$CI567),IF(MONTH(ДАННЫЕ!$F$1)=MONTH(ДАННЫЕ!$CI567),111,11),1),0)&amp;"d"&amp;IF(ДАННЫЕ!$CJ567&gt;0,IF(YEAR(ДАННЫЕ!$F$1)=YEAR(ДАННЫЕ!$CJ567),IF(MONTH(ДАННЫЕ!$F$1)=MONTH(ДАННЫЕ!$CJ567),111,11),1),0)&amp;"o"&amp;IF(ДАННЫЕ!$CK567&gt;0,IF(MONTH(ДАННЫЕ!$F$1)=MONTH(ДАННЫЕ!$CK567),111,11),0)&amp;"v"&amp;IF(ДАННЫЕ!$BE567&gt;0,IF(MONTH(ДАННЫЕ!$F$1)=MONTH(ДАННЫЕ!$BE567),111,11),0)</f>
        <v>g00f0c0s0i0h0p0d0o0v0</v>
      </c>
      <c r="P567" s="15">
        <f t="shared" si="26"/>
        <v>0</v>
      </c>
      <c r="Q567" s="15">
        <f>IF(ДАННЫЕ!$F$1&gt;ДАННЫЕ!$N567,IF(YEAR(ДАННЫЕ!$F$1)=YEAR(ДАННЫЕ!M567),1,0),0)</f>
        <v>0</v>
      </c>
      <c r="R567" s="15">
        <f>IF(ДАННЫЕ!$F$1&gt;ДАННЫЕ!$N567,IF(YEAR(ДАННЫЕ!$F$1)=YEAR(ДАННЫЕ!N567),1,0),0)</f>
        <v>0</v>
      </c>
      <c r="S567" s="15">
        <f>IF(ДАННЫЕ!$AA567="2А",1,IF(ДАННЫЕ!$AA567="2Б",2,IF(ДАННЫЕ!$AA567="2В",3,IF(ДАННЫЕ!$AA567=3,4,IF(ДАННЫЕ!$AA567="4А",5,IF(ДАННЫЕ!$AA567="4Б",6,IF(ДАННЫЕ!$AA567="4В",7,IF(ДАННЫЕ!$AA567=5,8,0))))))))</f>
        <v>0</v>
      </c>
      <c r="T567" s="15">
        <f>IF(OR(ДАННЫЕ!$AC567=2,ДАННЫЕ!$AD567=2,ДАННЫЕ!$AE567=2),2,IF(OR(ДАННЫЕ!$AC567=1,ДАННЫЕ!$AD567=1,ДАННЫЕ!$AE567=1),1,0))</f>
        <v>0</v>
      </c>
    </row>
    <row r="568" spans="1:20" ht="15" customHeight="1" x14ac:dyDescent="0.2">
      <c r="A568" s="78">
        <f>IF(B568&gt;0,IF(MONTH(ДАННЫЕ!$F$1)=MONTH(ДАННЫЕ!$B568),1,0),0)</f>
        <v>0</v>
      </c>
      <c r="B568" s="14">
        <f>IF(ДАННЫЕ!$B568&gt;0,IF(YEAR(ДАННЫЕ!$F$1)=YEAR(ДАННЫЕ!$B568),1,0),0)</f>
        <v>0</v>
      </c>
      <c r="C568" s="14">
        <f>IF(ДАННЫЕ!$CM568&gt;0,IF(YEAR(ДАННЫЕ!$F$1)=YEAR(ДАННЫЕ!$CM568),1,0),0)</f>
        <v>0</v>
      </c>
      <c r="D568" s="14">
        <f>IF(ДАННЫЕ!$CJ568&gt;0,IF(ДАННЫЕ!$CL568&gt;ДАННЫЕ!$F$1,1,IF(ДАННЫЕ!$CL568&gt;0,0,1)),0)</f>
        <v>0</v>
      </c>
      <c r="E568" s="43" t="str">
        <f ca="1">IF(ДАННЫЕ!$F$1&gt;0,IF(ДАННЫЕ!$G568&gt;0,DATEDIF(ДАННЫЕ!$G568,ДАННЫЕ!$F$1,"y"),""),IF(ДАННЫЕ!$G568&gt;0,DATEDIF(ДАННЫЕ!$G568,TODAY(),"y"),""))</f>
        <v/>
      </c>
      <c r="F568" s="43" t="str">
        <f xml:space="preserve"> IF(ДАННЫЕ!$F568="М",IF(E568&gt;=18,IF(E568&lt;60,1,""),""),"")&amp;IF(ДАННЫЕ!$F568="Ж",IF(E568&gt;=18,IF(E568&lt;55,1,""),""),"")</f>
        <v/>
      </c>
      <c r="G568" s="43" t="str">
        <f xml:space="preserve"> IF(ДАННЫЕ!$F568="М",IF(E568&gt;=60,2,""),"")&amp;IF(ДАННЫЕ!$F568="Ж",IF(E568&gt;=55,2,""),"")</f>
        <v/>
      </c>
      <c r="H568" s="43" t="str">
        <f t="shared" ca="1" si="24"/>
        <v/>
      </c>
      <c r="I568" s="43" t="str">
        <f t="shared" ca="1" si="25"/>
        <v>03</v>
      </c>
      <c r="J568" s="28" t="str">
        <f ca="1">ДАННЫЕ!$F568&amp;H568&amp;I568&amp;ДАННЫЕ!$I568&amp;"m"&amp;IF(ДАННЫЕ!$I568&gt;0,IF(ДАННЫЕ!$J568&gt;0,0,1),"")&amp;"f"&amp;IF(ДАННЫЕ!$R568&gt;0,IF(YEAR(ДАННЫЕ!$F$1)=YEAR(ДАННЫЕ!$R568),1,0),0)&amp;"z"&amp;ДАННЫЕ!$R568&amp;"p"&amp;ДАННЫЕ!$S568&amp;"i"&amp;ДАННЫЕ!$T568&amp;"h"&amp;ДАННЫЕ!$K568&amp;"be"&amp;ДАННЫЕ!$BI568&amp;"CD"&amp;IF(ДАННЫЕ!BF568&gt;500,4,IF(ДАННЫЕ!BF568&gt;350,3,IF(ДАННЫЕ!BF568&gt;200,2,IF(ДАННЫЕ!BF568&gt;0,1,0))))&amp;"g"&amp;B568&amp;"d"&amp;H568&amp;"l"&amp;ДАННЫЕ!AT568&amp;"a"&amp;ДАННЫЕ!$V568&amp;"v"&amp;R568&amp;"k"&amp;ДАННЫЕ!$U568&amp;"s"&amp;ДАННЫЕ!$Y568&amp;"t"&amp;ДАННЫЕ!$X568&amp;"b"&amp;IF(ДАННЫЕ!$Q568&gt;1,1,0)&amp;"PP"&amp;ДАННЫЕ!Z568&amp;"c"&amp;S568&amp;"x"&amp;IF(ДАННЫЕ!$BY568&gt;0,IF(YEAR(ДАННЫЕ!$F$1)=YEAR(ДАННЫЕ!$BY568),1,0),0)&amp;"n"&amp;IF(ДАННЫЕ!$BZ568&gt;0,IF(YEAR(ДАННЫЕ!$F$1)=YEAR(ДАННЫЕ!$BZ568),1,0),0)&amp;"u"&amp;D568&amp;"z"&amp;IF(ДАННЫЕ!$CL568&gt;0,IF(YEAR(ДАННЫЕ!$F$1)&gt;YEAR(ДАННЫЕ!$CL568),11,12),0)</f>
        <v>03mf0zpihbeCD0g0dlav0kstb0PPc0x0n0u0z0</v>
      </c>
      <c r="K568" s="28" t="str">
        <f ca="1">ДАННЫЕ!$I568&amp;"x"&amp;B568&amp;"w"&amp;IF(T568+ДАННЫЕ!AD568+ДАННЫЕ!AE568+ДАННЫЕ!AF568+ДАННЫЕ!AG568+ДАННЫЕ!AH568+ДАННЫЕ!$AL568+ДАННЫЕ!AI568+ДАННЫЕ!AJ568+ДАННЫЕ!AK568+ДАННЫЕ!AP568+ДАННЫЕ!AQ568+ДАННЫЕ!AR568+ДАННЫЕ!$AM568+ДАННЫЕ!$AN568+ДАННЫЕ!AS568+ДАННЫЕ!AT568&gt;0,1,0)&amp;IF(OR(T568=2,ДАННЫЕ!AD568=2,ДАННЫЕ!AE568=2,ДАННЫЕ!AF568=2,ДАННЫЕ!AG568=2,ДАННЫЕ!AH568=2,ДАННЫЕ!$AL568=2,ДАННЫЕ!AI568=2,ДАННЫЕ!AJ568=2,ДАННЫЕ!AK568=2,ДАННЫЕ!AP568=2,ДАННЫЕ!AQ568=2,ДАННЫЕ!AR568=2,ДАННЫЕ!$AM568=2,ДАННЫЕ!$AN568=2,ДАННЫЕ!AS568=2,ДАННЫЕ!AT568=2),2,0)&amp;"t"&amp;IF(T568&gt;0,"1"&amp;T568,"00")&amp;"f"&amp;IF(ДАННЫЕ!$AC568,"1"&amp;ДАННЫЕ!$AC568,"00")&amp;"b"&amp;IF(ДАННЫЕ!$AD568,"1"&amp;ДАННЫЕ!$AD568,"00")&amp;"g"&amp;IF(ДАННЫЕ!$AF568,"1"&amp;ДАННЫЕ!$AF568,"00")&amp;"c"&amp;IF(ДАННЫЕ!$AG568,"1"&amp;ДАННЫЕ!$AG568,"00")&amp;"i"&amp;IF(ДАННЫЕ!$AH568,"1"&amp;ДАННЫЕ!$AH568,"00")&amp;"r"&amp;IF(ДАННЫЕ!$AL568,"1"&amp;ДАННЫЕ!$AL568,"00")&amp;"m"&amp;IF(ДАННЫЕ!$AI568,"1"&amp;ДАННЫЕ!$AI568,"00")&amp;"hS"&amp;IF(ДАННЫЕ!$AJ568,"1"&amp;ДАННЫЕ!$AJ568,"00")&amp;"hZ"&amp;IF(ДАННЫЕ!$AK568,"1"&amp;ДАННЫЕ!$AK568,"00")&amp;"p"&amp;IF(ДАННЫЕ!$AP568,"1"&amp;ДАННЫЕ!$AP568,"00")&amp;"k"&amp;IF(ДАННЫЕ!$AQ568,"1"&amp;ДАННЫЕ!$AQ568,"00")&amp;"z"&amp;IF(ДАННЫЕ!$AR568,"1"&amp;ДАННЫЕ!$AR568,"00")&amp;"j"&amp;IF(ДАННЫЕ!$AM568,"1"&amp;ДАННЫЕ!$AM568,"00")&amp;"n"&amp;IF(ДАННЫЕ!$AN568,"1"&amp;ДАННЫЕ!$AN568,"00")&amp;"E"&amp;ДАННЫЕ!BI568&amp;"L"&amp;ДАННЫЕ!AO568&amp;"h"&amp;IF(ДАННЫЕ!$AU568&gt;0,1,0)&amp;"v"&amp;IF(ДАННЫЕ!$AW568&gt;0,1,0)&amp;"a"&amp;IF(ДАННЫЕ!$AS568,"1"&amp;ДАННЫЕ!$AS568,"00")&amp;"s"&amp;IF(ДАННЫЕ!$AT568,"1"&amp;ДАННЫЕ!$AT568,"00")&amp;"u"&amp;IF(ДАННЫЕ!$CJ568&gt;0,1,0)&amp;"y"&amp;B568&amp;"d"&amp;H568&amp;"e"&amp;F568&amp;G568</f>
        <v>x0w00t00f00b00g00c00i00r00m00hS00hZ00p00k00z00j00n00ELh0v0a00s00u0y0de</v>
      </c>
      <c r="L568" s="28" t="str">
        <f ca="1">ДАННЫЕ!$I568&amp;"VN"&amp;IF(ДАННЫЕ!AW568&gt;0,11,10)&amp;"CD"&amp;IF(ДАННЫЕ!BF568&gt;500,16,IF(ДАННЫЕ!BF568&gt;350,15,IF(ДАННЫЕ!BF568&gt;=200,14,IF(ДАННЫЕ!BF568&gt;=100,13,IF(ДАННЫЕ!BF568&gt;=50,12,IF(ДАННЫЕ!BF568&gt;0,11,10))))))&amp;"AR"&amp;IF(ДАННЫЕ!BX568&gt;0,1,0)&amp;"GD"&amp;B568&amp;"VV"&amp;IF(E568&gt;=5,IF(E568&lt;18,1,0),0)</f>
        <v>VN10CD10AR0GD0VV0</v>
      </c>
      <c r="M568" s="28" t="str">
        <f>ДАННЫЕ!$I568&amp;"b"&amp;ДАННЫЕ!$BI568&amp;"r"&amp;ДАННЫЕ!$BJ568&amp;"CD"&amp;IF(ДАННЫЕ!BF568&gt;0,IF(ДАННЫЕ!BF568&lt;200,1,IF(ДАННЫЕ!BF568&lt;350,2,3)),0)&amp;"h"&amp;IF(ДАННЫЕ!$BK568+ДАННЫЕ!$BL568+ДАННЫЕ!$BM568&gt;0,1,0)&amp;"x"&amp;ДАННЫЕ!$BK568&amp;"y"&amp;ДАННЫЕ!$BL568&amp;"z"&amp;ДАННЫЕ!$BM568&amp;"c"&amp;IF(ДАННЫЕ!$BK568+ДАННЫЕ!$BL568+ДАННЫЕ!$BM568=3,1,0)&amp;"a"&amp;IF(ДАННЫЕ!$BQ568+ДАННЫЕ!$BR568&gt;0,1,0)&amp;"d"&amp;ДАННЫЕ!$BQ568&amp;"v"&amp;ДАННЫЕ!$BR568&amp;"p"&amp;ДАННЫЕ!$BS568&amp;"n"&amp;ДАННЫЕ!$BU568&amp;"t"&amp;ДАННЫЕ!$BV568&amp;"o"&amp;ДАННЫЕ!$BT568&amp;"l"&amp;IF(ДАННЫЕ!$BN568&gt;0,1,0)&amp;ДАННЫЕ!$BN568&amp;"g"&amp;ДАННЫЕ!$BO568&amp;"s"&amp;ДАННЫЕ!$BP568&amp;"DZ"&amp;IF(ДАННЫЕ!B568-ДАННЫЕ!G568 &lt; 60,IF(ДАННЫЕ!B568-ДАННЫЕ!G568 &gt;= 0,1,0),0)&amp;"u"&amp;IF(ДАННЫЕ!$CJ568&gt;0,1,0)</f>
        <v>brCD0h0xyzc0a0dvpntol0gsDZ1u0</v>
      </c>
      <c r="N568" s="28" t="str">
        <f ca="1">ДАННЫЕ!$F568&amp;ДАННЫЕ!$I568&amp;"g"&amp;B568&amp;"cf"&amp;D568&amp;"a"&amp;IF(ДАННЫЕ!$BX568&gt;0,1,0)&amp;IF(ДАННЫЕ!$BF568&gt;500,1,IF(ДАННЫЕ!$BF568&gt;350,2,IF(ДАННЫЕ!$BF568&gt;=200,3,IF(ДАННЫЕ!$BF568&gt;=100,4,IF(ДАННЫЕ!$BF568&gt;=50,5,IF(ДАННЫЕ!$BF568&lt;50,6,0))))))&amp;"AR"&amp;IF(DATEDIF(ДАННЫЕ!$BX568,ДАННЫЕ!$F$1,"y")&gt;1,1,0)&amp;"VG"&amp;IF(ДАННЫЕ!$BH568="0",1,0)&amp;"o"&amp;IF(T568+ДАННЫЕ!$AF568+ДАННЫЕ!$AG568+ДАННЫЕ!$AH568+ДАННЫЕ!$AI568+ДАННЫЕ!$AJ568+ДАННЫЕ!$AP568+ДАННЫЕ!$AQ568+ДАННЫЕ!$AR568+ДАННЫЕ!$AU568+ДАННЫЕ!$AW568+ДАННЫЕ!$AS568+ДАННЫЕ!$AT568&gt;0,1,0)&amp;"x"&amp;ДАННЫЕ!$AG568&amp;"p"&amp;IF(ДАННЫЕ!$BY568&gt;0,1,0)&amp;"v"&amp;IF(ДАННЫЕ!$BZ568&gt;0,1,0)&amp;"n"&amp;ДАННЫЕ!$CA568&amp;"t"&amp;ДАННЫЕ!$AY568&amp;"k"&amp;ДАННЫЕ!$CB568&amp;"q"&amp;ДАННЫЕ!$CC568&amp;"w"&amp;ДАННЫЕ!$CD568&amp;"e"&amp;ДАННЫЕ!$CE568&amp;"m"&amp;ДАННЫЕ!$CF568&amp;"c"&amp;ДАННЫЕ!$CG568&amp;"z"&amp;ДАННЫЕ!$CH568&amp;"d"&amp;IF(H568=4,1,0)&amp;"s"&amp;IF(ДАННЫЕ!$J568=1,0,1)&amp;"u"&amp;IF(ДАННЫЕ!$CJ568&gt;0,1,0)</f>
        <v>g0cf0a06AR1VG0o0xp0v0ntkqwemczd0s1u0</v>
      </c>
      <c r="O568" s="28" t="str">
        <f>ДАННЫЕ!$I568&amp;"g"&amp;B568&amp;A568&amp;"f"&amp;P568&amp;"c"&amp;IF(ДАННЫЕ!$U568&gt;0,1,0)&amp;"s"&amp;IF(ДАННЫЕ!$Q568&gt;0,IF(YEAR(ДАННЫЕ!$F$1)=YEAR(ДАННЫЕ!$Q568),IF(MONTH(ДАННЫЕ!$F$1)=MONTH(ДАННЫЕ!$Q568),111,11),1),0)&amp;"i"&amp;IF(ДАННЫЕ!$R568+ДАННЫЕ!$S568+ДАННЫЕ!$T568=0,0,1)&amp;"h"&amp;IF(ДАННЫЕ!$P568&gt;0,1,0)&amp;"p"&amp;IF(ДАННЫЕ!$CI568&gt;0,IF(YEAR(ДАННЫЕ!$F$1)=YEAR(ДАННЫЕ!$CI568),IF(MONTH(ДАННЫЕ!$F$1)=MONTH(ДАННЫЕ!$CI568),111,11),1),0)&amp;"d"&amp;IF(ДАННЫЕ!$CJ568&gt;0,IF(YEAR(ДАННЫЕ!$F$1)=YEAR(ДАННЫЕ!$CJ568),IF(MONTH(ДАННЫЕ!$F$1)=MONTH(ДАННЫЕ!$CJ568),111,11),1),0)&amp;"o"&amp;IF(ДАННЫЕ!$CK568&gt;0,IF(MONTH(ДАННЫЕ!$F$1)=MONTH(ДАННЫЕ!$CK568),111,11),0)&amp;"v"&amp;IF(ДАННЫЕ!$BE568&gt;0,IF(MONTH(ДАННЫЕ!$F$1)=MONTH(ДАННЫЕ!$BE568),111,11),0)</f>
        <v>g00f0c0s0i0h0p0d0o0v0</v>
      </c>
      <c r="P568" s="15">
        <f t="shared" si="26"/>
        <v>0</v>
      </c>
      <c r="Q568" s="15">
        <f>IF(ДАННЫЕ!$F$1&gt;ДАННЫЕ!$N568,IF(YEAR(ДАННЫЕ!$F$1)=YEAR(ДАННЫЕ!M568),1,0),0)</f>
        <v>0</v>
      </c>
      <c r="R568" s="15">
        <f>IF(ДАННЫЕ!$F$1&gt;ДАННЫЕ!$N568,IF(YEAR(ДАННЫЕ!$F$1)=YEAR(ДАННЫЕ!N568),1,0),0)</f>
        <v>0</v>
      </c>
      <c r="S568" s="15">
        <f>IF(ДАННЫЕ!$AA568="2А",1,IF(ДАННЫЕ!$AA568="2Б",2,IF(ДАННЫЕ!$AA568="2В",3,IF(ДАННЫЕ!$AA568=3,4,IF(ДАННЫЕ!$AA568="4А",5,IF(ДАННЫЕ!$AA568="4Б",6,IF(ДАННЫЕ!$AA568="4В",7,IF(ДАННЫЕ!$AA568=5,8,0))))))))</f>
        <v>0</v>
      </c>
      <c r="T568" s="15">
        <f>IF(OR(ДАННЫЕ!$AC568=2,ДАННЫЕ!$AD568=2,ДАННЫЕ!$AE568=2),2,IF(OR(ДАННЫЕ!$AC568=1,ДАННЫЕ!$AD568=1,ДАННЫЕ!$AE568=1),1,0))</f>
        <v>0</v>
      </c>
    </row>
    <row r="569" spans="1:20" ht="15" customHeight="1" x14ac:dyDescent="0.2">
      <c r="A569" s="78">
        <f>IF(B569&gt;0,IF(MONTH(ДАННЫЕ!$F$1)=MONTH(ДАННЫЕ!$B569),1,0),0)</f>
        <v>0</v>
      </c>
      <c r="B569" s="14">
        <f>IF(ДАННЫЕ!$B569&gt;0,IF(YEAR(ДАННЫЕ!$F$1)=YEAR(ДАННЫЕ!$B569),1,0),0)</f>
        <v>0</v>
      </c>
      <c r="C569" s="14">
        <f>IF(ДАННЫЕ!$CM569&gt;0,IF(YEAR(ДАННЫЕ!$F$1)=YEAR(ДАННЫЕ!$CM569),1,0),0)</f>
        <v>0</v>
      </c>
      <c r="D569" s="14">
        <f>IF(ДАННЫЕ!$CJ569&gt;0,IF(ДАННЫЕ!$CL569&gt;ДАННЫЕ!$F$1,1,IF(ДАННЫЕ!$CL569&gt;0,0,1)),0)</f>
        <v>0</v>
      </c>
      <c r="E569" s="43" t="str">
        <f ca="1">IF(ДАННЫЕ!$F$1&gt;0,IF(ДАННЫЕ!$G569&gt;0,DATEDIF(ДАННЫЕ!$G569,ДАННЫЕ!$F$1,"y"),""),IF(ДАННЫЕ!$G569&gt;0,DATEDIF(ДАННЫЕ!$G569,TODAY(),"y"),""))</f>
        <v/>
      </c>
      <c r="F569" s="43" t="str">
        <f xml:space="preserve"> IF(ДАННЫЕ!$F569="М",IF(E569&gt;=18,IF(E569&lt;60,1,""),""),"")&amp;IF(ДАННЫЕ!$F569="Ж",IF(E569&gt;=18,IF(E569&lt;55,1,""),""),"")</f>
        <v/>
      </c>
      <c r="G569" s="43" t="str">
        <f xml:space="preserve"> IF(ДАННЫЕ!$F569="М",IF(E569&gt;=60,2,""),"")&amp;IF(ДАННЫЕ!$F569="Ж",IF(E569&gt;=55,2,""),"")</f>
        <v/>
      </c>
      <c r="H569" s="43" t="str">
        <f t="shared" ca="1" si="24"/>
        <v/>
      </c>
      <c r="I569" s="43" t="str">
        <f t="shared" ca="1" si="25"/>
        <v>03</v>
      </c>
      <c r="J569" s="28" t="str">
        <f ca="1">ДАННЫЕ!$F569&amp;H569&amp;I569&amp;ДАННЫЕ!$I569&amp;"m"&amp;IF(ДАННЫЕ!$I569&gt;0,IF(ДАННЫЕ!$J569&gt;0,0,1),"")&amp;"f"&amp;IF(ДАННЫЕ!$R569&gt;0,IF(YEAR(ДАННЫЕ!$F$1)=YEAR(ДАННЫЕ!$R569),1,0),0)&amp;"z"&amp;ДАННЫЕ!$R569&amp;"p"&amp;ДАННЫЕ!$S569&amp;"i"&amp;ДАННЫЕ!$T569&amp;"h"&amp;ДАННЫЕ!$K569&amp;"be"&amp;ДАННЫЕ!$BI569&amp;"CD"&amp;IF(ДАННЫЕ!BF569&gt;500,4,IF(ДАННЫЕ!BF569&gt;350,3,IF(ДАННЫЕ!BF569&gt;200,2,IF(ДАННЫЕ!BF569&gt;0,1,0))))&amp;"g"&amp;B569&amp;"d"&amp;H569&amp;"l"&amp;ДАННЫЕ!AT569&amp;"a"&amp;ДАННЫЕ!$V569&amp;"v"&amp;R569&amp;"k"&amp;ДАННЫЕ!$U569&amp;"s"&amp;ДАННЫЕ!$Y569&amp;"t"&amp;ДАННЫЕ!$X569&amp;"b"&amp;IF(ДАННЫЕ!$Q569&gt;1,1,0)&amp;"PP"&amp;ДАННЫЕ!Z569&amp;"c"&amp;S569&amp;"x"&amp;IF(ДАННЫЕ!$BY569&gt;0,IF(YEAR(ДАННЫЕ!$F$1)=YEAR(ДАННЫЕ!$BY569),1,0),0)&amp;"n"&amp;IF(ДАННЫЕ!$BZ569&gt;0,IF(YEAR(ДАННЫЕ!$F$1)=YEAR(ДАННЫЕ!$BZ569),1,0),0)&amp;"u"&amp;D569&amp;"z"&amp;IF(ДАННЫЕ!$CL569&gt;0,IF(YEAR(ДАННЫЕ!$F$1)&gt;YEAR(ДАННЫЕ!$CL569),11,12),0)</f>
        <v>03mf0zpihbeCD0g0dlav0kstb0PPc0x0n0u0z0</v>
      </c>
      <c r="K569" s="28" t="str">
        <f ca="1">ДАННЫЕ!$I569&amp;"x"&amp;B569&amp;"w"&amp;IF(T569+ДАННЫЕ!AD569+ДАННЫЕ!AE569+ДАННЫЕ!AF569+ДАННЫЕ!AG569+ДАННЫЕ!AH569+ДАННЫЕ!$AL569+ДАННЫЕ!AI569+ДАННЫЕ!AJ569+ДАННЫЕ!AK569+ДАННЫЕ!AP569+ДАННЫЕ!AQ569+ДАННЫЕ!AR569+ДАННЫЕ!$AM569+ДАННЫЕ!$AN569+ДАННЫЕ!AS569+ДАННЫЕ!AT569&gt;0,1,0)&amp;IF(OR(T569=2,ДАННЫЕ!AD569=2,ДАННЫЕ!AE569=2,ДАННЫЕ!AF569=2,ДАННЫЕ!AG569=2,ДАННЫЕ!AH569=2,ДАННЫЕ!$AL569=2,ДАННЫЕ!AI569=2,ДАННЫЕ!AJ569=2,ДАННЫЕ!AK569=2,ДАННЫЕ!AP569=2,ДАННЫЕ!AQ569=2,ДАННЫЕ!AR569=2,ДАННЫЕ!$AM569=2,ДАННЫЕ!$AN569=2,ДАННЫЕ!AS569=2,ДАННЫЕ!AT569=2),2,0)&amp;"t"&amp;IF(T569&gt;0,"1"&amp;T569,"00")&amp;"f"&amp;IF(ДАННЫЕ!$AC569,"1"&amp;ДАННЫЕ!$AC569,"00")&amp;"b"&amp;IF(ДАННЫЕ!$AD569,"1"&amp;ДАННЫЕ!$AD569,"00")&amp;"g"&amp;IF(ДАННЫЕ!$AF569,"1"&amp;ДАННЫЕ!$AF569,"00")&amp;"c"&amp;IF(ДАННЫЕ!$AG569,"1"&amp;ДАННЫЕ!$AG569,"00")&amp;"i"&amp;IF(ДАННЫЕ!$AH569,"1"&amp;ДАННЫЕ!$AH569,"00")&amp;"r"&amp;IF(ДАННЫЕ!$AL569,"1"&amp;ДАННЫЕ!$AL569,"00")&amp;"m"&amp;IF(ДАННЫЕ!$AI569,"1"&amp;ДАННЫЕ!$AI569,"00")&amp;"hS"&amp;IF(ДАННЫЕ!$AJ569,"1"&amp;ДАННЫЕ!$AJ569,"00")&amp;"hZ"&amp;IF(ДАННЫЕ!$AK569,"1"&amp;ДАННЫЕ!$AK569,"00")&amp;"p"&amp;IF(ДАННЫЕ!$AP569,"1"&amp;ДАННЫЕ!$AP569,"00")&amp;"k"&amp;IF(ДАННЫЕ!$AQ569,"1"&amp;ДАННЫЕ!$AQ569,"00")&amp;"z"&amp;IF(ДАННЫЕ!$AR569,"1"&amp;ДАННЫЕ!$AR569,"00")&amp;"j"&amp;IF(ДАННЫЕ!$AM569,"1"&amp;ДАННЫЕ!$AM569,"00")&amp;"n"&amp;IF(ДАННЫЕ!$AN569,"1"&amp;ДАННЫЕ!$AN569,"00")&amp;"E"&amp;ДАННЫЕ!BI569&amp;"L"&amp;ДАННЫЕ!AO569&amp;"h"&amp;IF(ДАННЫЕ!$AU569&gt;0,1,0)&amp;"v"&amp;IF(ДАННЫЕ!$AW569&gt;0,1,0)&amp;"a"&amp;IF(ДАННЫЕ!$AS569,"1"&amp;ДАННЫЕ!$AS569,"00")&amp;"s"&amp;IF(ДАННЫЕ!$AT569,"1"&amp;ДАННЫЕ!$AT569,"00")&amp;"u"&amp;IF(ДАННЫЕ!$CJ569&gt;0,1,0)&amp;"y"&amp;B569&amp;"d"&amp;H569&amp;"e"&amp;F569&amp;G569</f>
        <v>x0w00t00f00b00g00c00i00r00m00hS00hZ00p00k00z00j00n00ELh0v0a00s00u0y0de</v>
      </c>
      <c r="L569" s="28" t="str">
        <f ca="1">ДАННЫЕ!$I569&amp;"VN"&amp;IF(ДАННЫЕ!AW569&gt;0,11,10)&amp;"CD"&amp;IF(ДАННЫЕ!BF569&gt;500,16,IF(ДАННЫЕ!BF569&gt;350,15,IF(ДАННЫЕ!BF569&gt;=200,14,IF(ДАННЫЕ!BF569&gt;=100,13,IF(ДАННЫЕ!BF569&gt;=50,12,IF(ДАННЫЕ!BF569&gt;0,11,10))))))&amp;"AR"&amp;IF(ДАННЫЕ!BX569&gt;0,1,0)&amp;"GD"&amp;B569&amp;"VV"&amp;IF(E569&gt;=5,IF(E569&lt;18,1,0),0)</f>
        <v>VN10CD10AR0GD0VV0</v>
      </c>
      <c r="M569" s="28" t="str">
        <f>ДАННЫЕ!$I569&amp;"b"&amp;ДАННЫЕ!$BI569&amp;"r"&amp;ДАННЫЕ!$BJ569&amp;"CD"&amp;IF(ДАННЫЕ!BF569&gt;0,IF(ДАННЫЕ!BF569&lt;200,1,IF(ДАННЫЕ!BF569&lt;350,2,3)),0)&amp;"h"&amp;IF(ДАННЫЕ!$BK569+ДАННЫЕ!$BL569+ДАННЫЕ!$BM569&gt;0,1,0)&amp;"x"&amp;ДАННЫЕ!$BK569&amp;"y"&amp;ДАННЫЕ!$BL569&amp;"z"&amp;ДАННЫЕ!$BM569&amp;"c"&amp;IF(ДАННЫЕ!$BK569+ДАННЫЕ!$BL569+ДАННЫЕ!$BM569=3,1,0)&amp;"a"&amp;IF(ДАННЫЕ!$BQ569+ДАННЫЕ!$BR569&gt;0,1,0)&amp;"d"&amp;ДАННЫЕ!$BQ569&amp;"v"&amp;ДАННЫЕ!$BR569&amp;"p"&amp;ДАННЫЕ!$BS569&amp;"n"&amp;ДАННЫЕ!$BU569&amp;"t"&amp;ДАННЫЕ!$BV569&amp;"o"&amp;ДАННЫЕ!$BT569&amp;"l"&amp;IF(ДАННЫЕ!$BN569&gt;0,1,0)&amp;ДАННЫЕ!$BN569&amp;"g"&amp;ДАННЫЕ!$BO569&amp;"s"&amp;ДАННЫЕ!$BP569&amp;"DZ"&amp;IF(ДАННЫЕ!B569-ДАННЫЕ!G569 &lt; 60,IF(ДАННЫЕ!B569-ДАННЫЕ!G569 &gt;= 0,1,0),0)&amp;"u"&amp;IF(ДАННЫЕ!$CJ569&gt;0,1,0)</f>
        <v>brCD0h0xyzc0a0dvpntol0gsDZ1u0</v>
      </c>
      <c r="N569" s="28" t="str">
        <f ca="1">ДАННЫЕ!$F569&amp;ДАННЫЕ!$I569&amp;"g"&amp;B569&amp;"cf"&amp;D569&amp;"a"&amp;IF(ДАННЫЕ!$BX569&gt;0,1,0)&amp;IF(ДАННЫЕ!$BF569&gt;500,1,IF(ДАННЫЕ!$BF569&gt;350,2,IF(ДАННЫЕ!$BF569&gt;=200,3,IF(ДАННЫЕ!$BF569&gt;=100,4,IF(ДАННЫЕ!$BF569&gt;=50,5,IF(ДАННЫЕ!$BF569&lt;50,6,0))))))&amp;"AR"&amp;IF(DATEDIF(ДАННЫЕ!$BX569,ДАННЫЕ!$F$1,"y")&gt;1,1,0)&amp;"VG"&amp;IF(ДАННЫЕ!$BH569="0",1,0)&amp;"o"&amp;IF(T569+ДАННЫЕ!$AF569+ДАННЫЕ!$AG569+ДАННЫЕ!$AH569+ДАННЫЕ!$AI569+ДАННЫЕ!$AJ569+ДАННЫЕ!$AP569+ДАННЫЕ!$AQ569+ДАННЫЕ!$AR569+ДАННЫЕ!$AU569+ДАННЫЕ!$AW569+ДАННЫЕ!$AS569+ДАННЫЕ!$AT569&gt;0,1,0)&amp;"x"&amp;ДАННЫЕ!$AG569&amp;"p"&amp;IF(ДАННЫЕ!$BY569&gt;0,1,0)&amp;"v"&amp;IF(ДАННЫЕ!$BZ569&gt;0,1,0)&amp;"n"&amp;ДАННЫЕ!$CA569&amp;"t"&amp;ДАННЫЕ!$AY569&amp;"k"&amp;ДАННЫЕ!$CB569&amp;"q"&amp;ДАННЫЕ!$CC569&amp;"w"&amp;ДАННЫЕ!$CD569&amp;"e"&amp;ДАННЫЕ!$CE569&amp;"m"&amp;ДАННЫЕ!$CF569&amp;"c"&amp;ДАННЫЕ!$CG569&amp;"z"&amp;ДАННЫЕ!$CH569&amp;"d"&amp;IF(H569=4,1,0)&amp;"s"&amp;IF(ДАННЫЕ!$J569=1,0,1)&amp;"u"&amp;IF(ДАННЫЕ!$CJ569&gt;0,1,0)</f>
        <v>g0cf0a06AR1VG0o0xp0v0ntkqwemczd0s1u0</v>
      </c>
      <c r="O569" s="28" t="str">
        <f>ДАННЫЕ!$I569&amp;"g"&amp;B569&amp;A569&amp;"f"&amp;P569&amp;"c"&amp;IF(ДАННЫЕ!$U569&gt;0,1,0)&amp;"s"&amp;IF(ДАННЫЕ!$Q569&gt;0,IF(YEAR(ДАННЫЕ!$F$1)=YEAR(ДАННЫЕ!$Q569),IF(MONTH(ДАННЫЕ!$F$1)=MONTH(ДАННЫЕ!$Q569),111,11),1),0)&amp;"i"&amp;IF(ДАННЫЕ!$R569+ДАННЫЕ!$S569+ДАННЫЕ!$T569=0,0,1)&amp;"h"&amp;IF(ДАННЫЕ!$P569&gt;0,1,0)&amp;"p"&amp;IF(ДАННЫЕ!$CI569&gt;0,IF(YEAR(ДАННЫЕ!$F$1)=YEAR(ДАННЫЕ!$CI569),IF(MONTH(ДАННЫЕ!$F$1)=MONTH(ДАННЫЕ!$CI569),111,11),1),0)&amp;"d"&amp;IF(ДАННЫЕ!$CJ569&gt;0,IF(YEAR(ДАННЫЕ!$F$1)=YEAR(ДАННЫЕ!$CJ569),IF(MONTH(ДАННЫЕ!$F$1)=MONTH(ДАННЫЕ!$CJ569),111,11),1),0)&amp;"o"&amp;IF(ДАННЫЕ!$CK569&gt;0,IF(MONTH(ДАННЫЕ!$F$1)=MONTH(ДАННЫЕ!$CK569),111,11),0)&amp;"v"&amp;IF(ДАННЫЕ!$BE569&gt;0,IF(MONTH(ДАННЫЕ!$F$1)=MONTH(ДАННЫЕ!$BE569),111,11),0)</f>
        <v>g00f0c0s0i0h0p0d0o0v0</v>
      </c>
      <c r="P569" s="15">
        <f t="shared" si="26"/>
        <v>0</v>
      </c>
      <c r="Q569" s="15">
        <f>IF(ДАННЫЕ!$F$1&gt;ДАННЫЕ!$N569,IF(YEAR(ДАННЫЕ!$F$1)=YEAR(ДАННЫЕ!M569),1,0),0)</f>
        <v>0</v>
      </c>
      <c r="R569" s="15">
        <f>IF(ДАННЫЕ!$F$1&gt;ДАННЫЕ!$N569,IF(YEAR(ДАННЫЕ!$F$1)=YEAR(ДАННЫЕ!N569),1,0),0)</f>
        <v>0</v>
      </c>
      <c r="S569" s="15">
        <f>IF(ДАННЫЕ!$AA569="2А",1,IF(ДАННЫЕ!$AA569="2Б",2,IF(ДАННЫЕ!$AA569="2В",3,IF(ДАННЫЕ!$AA569=3,4,IF(ДАННЫЕ!$AA569="4А",5,IF(ДАННЫЕ!$AA569="4Б",6,IF(ДАННЫЕ!$AA569="4В",7,IF(ДАННЫЕ!$AA569=5,8,0))))))))</f>
        <v>0</v>
      </c>
      <c r="T569" s="15">
        <f>IF(OR(ДАННЫЕ!$AC569=2,ДАННЫЕ!$AD569=2,ДАННЫЕ!$AE569=2),2,IF(OR(ДАННЫЕ!$AC569=1,ДАННЫЕ!$AD569=1,ДАННЫЕ!$AE569=1),1,0))</f>
        <v>0</v>
      </c>
    </row>
    <row r="570" spans="1:20" ht="15" customHeight="1" x14ac:dyDescent="0.2">
      <c r="A570" s="78">
        <f>IF(B570&gt;0,IF(MONTH(ДАННЫЕ!$F$1)=MONTH(ДАННЫЕ!$B570),1,0),0)</f>
        <v>0</v>
      </c>
      <c r="B570" s="14">
        <f>IF(ДАННЫЕ!$B570&gt;0,IF(YEAR(ДАННЫЕ!$F$1)=YEAR(ДАННЫЕ!$B570),1,0),0)</f>
        <v>0</v>
      </c>
      <c r="C570" s="14">
        <f>IF(ДАННЫЕ!$CM570&gt;0,IF(YEAR(ДАННЫЕ!$F$1)=YEAR(ДАННЫЕ!$CM570),1,0),0)</f>
        <v>0</v>
      </c>
      <c r="D570" s="14">
        <f>IF(ДАННЫЕ!$CJ570&gt;0,IF(ДАННЫЕ!$CL570&gt;ДАННЫЕ!$F$1,1,IF(ДАННЫЕ!$CL570&gt;0,0,1)),0)</f>
        <v>0</v>
      </c>
      <c r="E570" s="43" t="str">
        <f ca="1">IF(ДАННЫЕ!$F$1&gt;0,IF(ДАННЫЕ!$G570&gt;0,DATEDIF(ДАННЫЕ!$G570,ДАННЫЕ!$F$1,"y"),""),IF(ДАННЫЕ!$G570&gt;0,DATEDIF(ДАННЫЕ!$G570,TODAY(),"y"),""))</f>
        <v/>
      </c>
      <c r="F570" s="43" t="str">
        <f xml:space="preserve"> IF(ДАННЫЕ!$F570="М",IF(E570&gt;=18,IF(E570&lt;60,1,""),""),"")&amp;IF(ДАННЫЕ!$F570="Ж",IF(E570&gt;=18,IF(E570&lt;55,1,""),""),"")</f>
        <v/>
      </c>
      <c r="G570" s="43" t="str">
        <f xml:space="preserve"> IF(ДАННЫЕ!$F570="М",IF(E570&gt;=60,2,""),"")&amp;IF(ДАННЫЕ!$F570="Ж",IF(E570&gt;=55,2,""),"")</f>
        <v/>
      </c>
      <c r="H570" s="43" t="str">
        <f t="shared" ca="1" si="24"/>
        <v/>
      </c>
      <c r="I570" s="43" t="str">
        <f t="shared" ca="1" si="25"/>
        <v>03</v>
      </c>
      <c r="J570" s="28" t="str">
        <f ca="1">ДАННЫЕ!$F570&amp;H570&amp;I570&amp;ДАННЫЕ!$I570&amp;"m"&amp;IF(ДАННЫЕ!$I570&gt;0,IF(ДАННЫЕ!$J570&gt;0,0,1),"")&amp;"f"&amp;IF(ДАННЫЕ!$R570&gt;0,IF(YEAR(ДАННЫЕ!$F$1)=YEAR(ДАННЫЕ!$R570),1,0),0)&amp;"z"&amp;ДАННЫЕ!$R570&amp;"p"&amp;ДАННЫЕ!$S570&amp;"i"&amp;ДАННЫЕ!$T570&amp;"h"&amp;ДАННЫЕ!$K570&amp;"be"&amp;ДАННЫЕ!$BI570&amp;"CD"&amp;IF(ДАННЫЕ!BF570&gt;500,4,IF(ДАННЫЕ!BF570&gt;350,3,IF(ДАННЫЕ!BF570&gt;200,2,IF(ДАННЫЕ!BF570&gt;0,1,0))))&amp;"g"&amp;B570&amp;"d"&amp;H570&amp;"l"&amp;ДАННЫЕ!AT570&amp;"a"&amp;ДАННЫЕ!$V570&amp;"v"&amp;R570&amp;"k"&amp;ДАННЫЕ!$U570&amp;"s"&amp;ДАННЫЕ!$Y570&amp;"t"&amp;ДАННЫЕ!$X570&amp;"b"&amp;IF(ДАННЫЕ!$Q570&gt;1,1,0)&amp;"PP"&amp;ДАННЫЕ!Z570&amp;"c"&amp;S570&amp;"x"&amp;IF(ДАННЫЕ!$BY570&gt;0,IF(YEAR(ДАННЫЕ!$F$1)=YEAR(ДАННЫЕ!$BY570),1,0),0)&amp;"n"&amp;IF(ДАННЫЕ!$BZ570&gt;0,IF(YEAR(ДАННЫЕ!$F$1)=YEAR(ДАННЫЕ!$BZ570),1,0),0)&amp;"u"&amp;D570&amp;"z"&amp;IF(ДАННЫЕ!$CL570&gt;0,IF(YEAR(ДАННЫЕ!$F$1)&gt;YEAR(ДАННЫЕ!$CL570),11,12),0)</f>
        <v>03mf0zpihbeCD0g0dlav0kstb0PPc0x0n0u0z0</v>
      </c>
      <c r="K570" s="28" t="str">
        <f ca="1">ДАННЫЕ!$I570&amp;"x"&amp;B570&amp;"w"&amp;IF(T570+ДАННЫЕ!AD570+ДАННЫЕ!AE570+ДАННЫЕ!AF570+ДАННЫЕ!AG570+ДАННЫЕ!AH570+ДАННЫЕ!$AL570+ДАННЫЕ!AI570+ДАННЫЕ!AJ570+ДАННЫЕ!AK570+ДАННЫЕ!AP570+ДАННЫЕ!AQ570+ДАННЫЕ!AR570+ДАННЫЕ!$AM570+ДАННЫЕ!$AN570+ДАННЫЕ!AS570+ДАННЫЕ!AT570&gt;0,1,0)&amp;IF(OR(T570=2,ДАННЫЕ!AD570=2,ДАННЫЕ!AE570=2,ДАННЫЕ!AF570=2,ДАННЫЕ!AG570=2,ДАННЫЕ!AH570=2,ДАННЫЕ!$AL570=2,ДАННЫЕ!AI570=2,ДАННЫЕ!AJ570=2,ДАННЫЕ!AK570=2,ДАННЫЕ!AP570=2,ДАННЫЕ!AQ570=2,ДАННЫЕ!AR570=2,ДАННЫЕ!$AM570=2,ДАННЫЕ!$AN570=2,ДАННЫЕ!AS570=2,ДАННЫЕ!AT570=2),2,0)&amp;"t"&amp;IF(T570&gt;0,"1"&amp;T570,"00")&amp;"f"&amp;IF(ДАННЫЕ!$AC570,"1"&amp;ДАННЫЕ!$AC570,"00")&amp;"b"&amp;IF(ДАННЫЕ!$AD570,"1"&amp;ДАННЫЕ!$AD570,"00")&amp;"g"&amp;IF(ДАННЫЕ!$AF570,"1"&amp;ДАННЫЕ!$AF570,"00")&amp;"c"&amp;IF(ДАННЫЕ!$AG570,"1"&amp;ДАННЫЕ!$AG570,"00")&amp;"i"&amp;IF(ДАННЫЕ!$AH570,"1"&amp;ДАННЫЕ!$AH570,"00")&amp;"r"&amp;IF(ДАННЫЕ!$AL570,"1"&amp;ДАННЫЕ!$AL570,"00")&amp;"m"&amp;IF(ДАННЫЕ!$AI570,"1"&amp;ДАННЫЕ!$AI570,"00")&amp;"hS"&amp;IF(ДАННЫЕ!$AJ570,"1"&amp;ДАННЫЕ!$AJ570,"00")&amp;"hZ"&amp;IF(ДАННЫЕ!$AK570,"1"&amp;ДАННЫЕ!$AK570,"00")&amp;"p"&amp;IF(ДАННЫЕ!$AP570,"1"&amp;ДАННЫЕ!$AP570,"00")&amp;"k"&amp;IF(ДАННЫЕ!$AQ570,"1"&amp;ДАННЫЕ!$AQ570,"00")&amp;"z"&amp;IF(ДАННЫЕ!$AR570,"1"&amp;ДАННЫЕ!$AR570,"00")&amp;"j"&amp;IF(ДАННЫЕ!$AM570,"1"&amp;ДАННЫЕ!$AM570,"00")&amp;"n"&amp;IF(ДАННЫЕ!$AN570,"1"&amp;ДАННЫЕ!$AN570,"00")&amp;"E"&amp;ДАННЫЕ!BI570&amp;"L"&amp;ДАННЫЕ!AO570&amp;"h"&amp;IF(ДАННЫЕ!$AU570&gt;0,1,0)&amp;"v"&amp;IF(ДАННЫЕ!$AW570&gt;0,1,0)&amp;"a"&amp;IF(ДАННЫЕ!$AS570,"1"&amp;ДАННЫЕ!$AS570,"00")&amp;"s"&amp;IF(ДАННЫЕ!$AT570,"1"&amp;ДАННЫЕ!$AT570,"00")&amp;"u"&amp;IF(ДАННЫЕ!$CJ570&gt;0,1,0)&amp;"y"&amp;B570&amp;"d"&amp;H570&amp;"e"&amp;F570&amp;G570</f>
        <v>x0w00t00f00b00g00c00i00r00m00hS00hZ00p00k00z00j00n00ELh0v0a00s00u0y0de</v>
      </c>
      <c r="L570" s="28" t="str">
        <f ca="1">ДАННЫЕ!$I570&amp;"VN"&amp;IF(ДАННЫЕ!AW570&gt;0,11,10)&amp;"CD"&amp;IF(ДАННЫЕ!BF570&gt;500,16,IF(ДАННЫЕ!BF570&gt;350,15,IF(ДАННЫЕ!BF570&gt;=200,14,IF(ДАННЫЕ!BF570&gt;=100,13,IF(ДАННЫЕ!BF570&gt;=50,12,IF(ДАННЫЕ!BF570&gt;0,11,10))))))&amp;"AR"&amp;IF(ДАННЫЕ!BX570&gt;0,1,0)&amp;"GD"&amp;B570&amp;"VV"&amp;IF(E570&gt;=5,IF(E570&lt;18,1,0),0)</f>
        <v>VN10CD10AR0GD0VV0</v>
      </c>
      <c r="M570" s="28" t="str">
        <f>ДАННЫЕ!$I570&amp;"b"&amp;ДАННЫЕ!$BI570&amp;"r"&amp;ДАННЫЕ!$BJ570&amp;"CD"&amp;IF(ДАННЫЕ!BF570&gt;0,IF(ДАННЫЕ!BF570&lt;200,1,IF(ДАННЫЕ!BF570&lt;350,2,3)),0)&amp;"h"&amp;IF(ДАННЫЕ!$BK570+ДАННЫЕ!$BL570+ДАННЫЕ!$BM570&gt;0,1,0)&amp;"x"&amp;ДАННЫЕ!$BK570&amp;"y"&amp;ДАННЫЕ!$BL570&amp;"z"&amp;ДАННЫЕ!$BM570&amp;"c"&amp;IF(ДАННЫЕ!$BK570+ДАННЫЕ!$BL570+ДАННЫЕ!$BM570=3,1,0)&amp;"a"&amp;IF(ДАННЫЕ!$BQ570+ДАННЫЕ!$BR570&gt;0,1,0)&amp;"d"&amp;ДАННЫЕ!$BQ570&amp;"v"&amp;ДАННЫЕ!$BR570&amp;"p"&amp;ДАННЫЕ!$BS570&amp;"n"&amp;ДАННЫЕ!$BU570&amp;"t"&amp;ДАННЫЕ!$BV570&amp;"o"&amp;ДАННЫЕ!$BT570&amp;"l"&amp;IF(ДАННЫЕ!$BN570&gt;0,1,0)&amp;ДАННЫЕ!$BN570&amp;"g"&amp;ДАННЫЕ!$BO570&amp;"s"&amp;ДАННЫЕ!$BP570&amp;"DZ"&amp;IF(ДАННЫЕ!B570-ДАННЫЕ!G570 &lt; 60,IF(ДАННЫЕ!B570-ДАННЫЕ!G570 &gt;= 0,1,0),0)&amp;"u"&amp;IF(ДАННЫЕ!$CJ570&gt;0,1,0)</f>
        <v>brCD0h0xyzc0a0dvpntol0gsDZ1u0</v>
      </c>
      <c r="N570" s="28" t="str">
        <f ca="1">ДАННЫЕ!$F570&amp;ДАННЫЕ!$I570&amp;"g"&amp;B570&amp;"cf"&amp;D570&amp;"a"&amp;IF(ДАННЫЕ!$BX570&gt;0,1,0)&amp;IF(ДАННЫЕ!$BF570&gt;500,1,IF(ДАННЫЕ!$BF570&gt;350,2,IF(ДАННЫЕ!$BF570&gt;=200,3,IF(ДАННЫЕ!$BF570&gt;=100,4,IF(ДАННЫЕ!$BF570&gt;=50,5,IF(ДАННЫЕ!$BF570&lt;50,6,0))))))&amp;"AR"&amp;IF(DATEDIF(ДАННЫЕ!$BX570,ДАННЫЕ!$F$1,"y")&gt;1,1,0)&amp;"VG"&amp;IF(ДАННЫЕ!$BH570="0",1,0)&amp;"o"&amp;IF(T570+ДАННЫЕ!$AF570+ДАННЫЕ!$AG570+ДАННЫЕ!$AH570+ДАННЫЕ!$AI570+ДАННЫЕ!$AJ570+ДАННЫЕ!$AP570+ДАННЫЕ!$AQ570+ДАННЫЕ!$AR570+ДАННЫЕ!$AU570+ДАННЫЕ!$AW570+ДАННЫЕ!$AS570+ДАННЫЕ!$AT570&gt;0,1,0)&amp;"x"&amp;ДАННЫЕ!$AG570&amp;"p"&amp;IF(ДАННЫЕ!$BY570&gt;0,1,0)&amp;"v"&amp;IF(ДАННЫЕ!$BZ570&gt;0,1,0)&amp;"n"&amp;ДАННЫЕ!$CA570&amp;"t"&amp;ДАННЫЕ!$AY570&amp;"k"&amp;ДАННЫЕ!$CB570&amp;"q"&amp;ДАННЫЕ!$CC570&amp;"w"&amp;ДАННЫЕ!$CD570&amp;"e"&amp;ДАННЫЕ!$CE570&amp;"m"&amp;ДАННЫЕ!$CF570&amp;"c"&amp;ДАННЫЕ!$CG570&amp;"z"&amp;ДАННЫЕ!$CH570&amp;"d"&amp;IF(H570=4,1,0)&amp;"s"&amp;IF(ДАННЫЕ!$J570=1,0,1)&amp;"u"&amp;IF(ДАННЫЕ!$CJ570&gt;0,1,0)</f>
        <v>g0cf0a06AR1VG0o0xp0v0ntkqwemczd0s1u0</v>
      </c>
      <c r="O570" s="28" t="str">
        <f>ДАННЫЕ!$I570&amp;"g"&amp;B570&amp;A570&amp;"f"&amp;P570&amp;"c"&amp;IF(ДАННЫЕ!$U570&gt;0,1,0)&amp;"s"&amp;IF(ДАННЫЕ!$Q570&gt;0,IF(YEAR(ДАННЫЕ!$F$1)=YEAR(ДАННЫЕ!$Q570),IF(MONTH(ДАННЫЕ!$F$1)=MONTH(ДАННЫЕ!$Q570),111,11),1),0)&amp;"i"&amp;IF(ДАННЫЕ!$R570+ДАННЫЕ!$S570+ДАННЫЕ!$T570=0,0,1)&amp;"h"&amp;IF(ДАННЫЕ!$P570&gt;0,1,0)&amp;"p"&amp;IF(ДАННЫЕ!$CI570&gt;0,IF(YEAR(ДАННЫЕ!$F$1)=YEAR(ДАННЫЕ!$CI570),IF(MONTH(ДАННЫЕ!$F$1)=MONTH(ДАННЫЕ!$CI570),111,11),1),0)&amp;"d"&amp;IF(ДАННЫЕ!$CJ570&gt;0,IF(YEAR(ДАННЫЕ!$F$1)=YEAR(ДАННЫЕ!$CJ570),IF(MONTH(ДАННЫЕ!$F$1)=MONTH(ДАННЫЕ!$CJ570),111,11),1),0)&amp;"o"&amp;IF(ДАННЫЕ!$CK570&gt;0,IF(MONTH(ДАННЫЕ!$F$1)=MONTH(ДАННЫЕ!$CK570),111,11),0)&amp;"v"&amp;IF(ДАННЫЕ!$BE570&gt;0,IF(MONTH(ДАННЫЕ!$F$1)=MONTH(ДАННЫЕ!$BE570),111,11),0)</f>
        <v>g00f0c0s0i0h0p0d0o0v0</v>
      </c>
      <c r="P570" s="15">
        <f t="shared" si="26"/>
        <v>0</v>
      </c>
      <c r="Q570" s="15">
        <f>IF(ДАННЫЕ!$F$1&gt;ДАННЫЕ!$N570,IF(YEAR(ДАННЫЕ!$F$1)=YEAR(ДАННЫЕ!M570),1,0),0)</f>
        <v>0</v>
      </c>
      <c r="R570" s="15">
        <f>IF(ДАННЫЕ!$F$1&gt;ДАННЫЕ!$N570,IF(YEAR(ДАННЫЕ!$F$1)=YEAR(ДАННЫЕ!N570),1,0),0)</f>
        <v>0</v>
      </c>
      <c r="S570" s="15">
        <f>IF(ДАННЫЕ!$AA570="2А",1,IF(ДАННЫЕ!$AA570="2Б",2,IF(ДАННЫЕ!$AA570="2В",3,IF(ДАННЫЕ!$AA570=3,4,IF(ДАННЫЕ!$AA570="4А",5,IF(ДАННЫЕ!$AA570="4Б",6,IF(ДАННЫЕ!$AA570="4В",7,IF(ДАННЫЕ!$AA570=5,8,0))))))))</f>
        <v>0</v>
      </c>
      <c r="T570" s="15">
        <f>IF(OR(ДАННЫЕ!$AC570=2,ДАННЫЕ!$AD570=2,ДАННЫЕ!$AE570=2),2,IF(OR(ДАННЫЕ!$AC570=1,ДАННЫЕ!$AD570=1,ДАННЫЕ!$AE570=1),1,0))</f>
        <v>0</v>
      </c>
    </row>
    <row r="571" spans="1:20" ht="15" customHeight="1" x14ac:dyDescent="0.2">
      <c r="A571" s="78">
        <f>IF(B571&gt;0,IF(MONTH(ДАННЫЕ!$F$1)=MONTH(ДАННЫЕ!$B571),1,0),0)</f>
        <v>0</v>
      </c>
      <c r="B571" s="14">
        <f>IF(ДАННЫЕ!$B571&gt;0,IF(YEAR(ДАННЫЕ!$F$1)=YEAR(ДАННЫЕ!$B571),1,0),0)</f>
        <v>0</v>
      </c>
      <c r="C571" s="14">
        <f>IF(ДАННЫЕ!$CM571&gt;0,IF(YEAR(ДАННЫЕ!$F$1)=YEAR(ДАННЫЕ!$CM571),1,0),0)</f>
        <v>0</v>
      </c>
      <c r="D571" s="14">
        <f>IF(ДАННЫЕ!$CJ571&gt;0,IF(ДАННЫЕ!$CL571&gt;ДАННЫЕ!$F$1,1,IF(ДАННЫЕ!$CL571&gt;0,0,1)),0)</f>
        <v>0</v>
      </c>
      <c r="E571" s="43" t="str">
        <f ca="1">IF(ДАННЫЕ!$F$1&gt;0,IF(ДАННЫЕ!$G571&gt;0,DATEDIF(ДАННЫЕ!$G571,ДАННЫЕ!$F$1,"y"),""),IF(ДАННЫЕ!$G571&gt;0,DATEDIF(ДАННЫЕ!$G571,TODAY(),"y"),""))</f>
        <v/>
      </c>
      <c r="F571" s="43" t="str">
        <f xml:space="preserve"> IF(ДАННЫЕ!$F571="М",IF(E571&gt;=18,IF(E571&lt;60,1,""),""),"")&amp;IF(ДАННЫЕ!$F571="Ж",IF(E571&gt;=18,IF(E571&lt;55,1,""),""),"")</f>
        <v/>
      </c>
      <c r="G571" s="43" t="str">
        <f xml:space="preserve"> IF(ДАННЫЕ!$F571="М",IF(E571&gt;=60,2,""),"")&amp;IF(ДАННЫЕ!$F571="Ж",IF(E571&gt;=55,2,""),"")</f>
        <v/>
      </c>
      <c r="H571" s="43" t="str">
        <f t="shared" ca="1" si="24"/>
        <v/>
      </c>
      <c r="I571" s="43" t="str">
        <f t="shared" ca="1" si="25"/>
        <v>03</v>
      </c>
      <c r="J571" s="28" t="str">
        <f ca="1">ДАННЫЕ!$F571&amp;H571&amp;I571&amp;ДАННЫЕ!$I571&amp;"m"&amp;IF(ДАННЫЕ!$I571&gt;0,IF(ДАННЫЕ!$J571&gt;0,0,1),"")&amp;"f"&amp;IF(ДАННЫЕ!$R571&gt;0,IF(YEAR(ДАННЫЕ!$F$1)=YEAR(ДАННЫЕ!$R571),1,0),0)&amp;"z"&amp;ДАННЫЕ!$R571&amp;"p"&amp;ДАННЫЕ!$S571&amp;"i"&amp;ДАННЫЕ!$T571&amp;"h"&amp;ДАННЫЕ!$K571&amp;"be"&amp;ДАННЫЕ!$BI571&amp;"CD"&amp;IF(ДАННЫЕ!BF571&gt;500,4,IF(ДАННЫЕ!BF571&gt;350,3,IF(ДАННЫЕ!BF571&gt;200,2,IF(ДАННЫЕ!BF571&gt;0,1,0))))&amp;"g"&amp;B571&amp;"d"&amp;H571&amp;"l"&amp;ДАННЫЕ!AT571&amp;"a"&amp;ДАННЫЕ!$V571&amp;"v"&amp;R571&amp;"k"&amp;ДАННЫЕ!$U571&amp;"s"&amp;ДАННЫЕ!$Y571&amp;"t"&amp;ДАННЫЕ!$X571&amp;"b"&amp;IF(ДАННЫЕ!$Q571&gt;1,1,0)&amp;"PP"&amp;ДАННЫЕ!Z571&amp;"c"&amp;S571&amp;"x"&amp;IF(ДАННЫЕ!$BY571&gt;0,IF(YEAR(ДАННЫЕ!$F$1)=YEAR(ДАННЫЕ!$BY571),1,0),0)&amp;"n"&amp;IF(ДАННЫЕ!$BZ571&gt;0,IF(YEAR(ДАННЫЕ!$F$1)=YEAR(ДАННЫЕ!$BZ571),1,0),0)&amp;"u"&amp;D571&amp;"z"&amp;IF(ДАННЫЕ!$CL571&gt;0,IF(YEAR(ДАННЫЕ!$F$1)&gt;YEAR(ДАННЫЕ!$CL571),11,12),0)</f>
        <v>03mf0zpihbeCD0g0dlav0kstb0PPc0x0n0u0z0</v>
      </c>
      <c r="K571" s="28" t="str">
        <f ca="1">ДАННЫЕ!$I571&amp;"x"&amp;B571&amp;"w"&amp;IF(T571+ДАННЫЕ!AD571+ДАННЫЕ!AE571+ДАННЫЕ!AF571+ДАННЫЕ!AG571+ДАННЫЕ!AH571+ДАННЫЕ!$AL571+ДАННЫЕ!AI571+ДАННЫЕ!AJ571+ДАННЫЕ!AK571+ДАННЫЕ!AP571+ДАННЫЕ!AQ571+ДАННЫЕ!AR571+ДАННЫЕ!$AM571+ДАННЫЕ!$AN571+ДАННЫЕ!AS571+ДАННЫЕ!AT571&gt;0,1,0)&amp;IF(OR(T571=2,ДАННЫЕ!AD571=2,ДАННЫЕ!AE571=2,ДАННЫЕ!AF571=2,ДАННЫЕ!AG571=2,ДАННЫЕ!AH571=2,ДАННЫЕ!$AL571=2,ДАННЫЕ!AI571=2,ДАННЫЕ!AJ571=2,ДАННЫЕ!AK571=2,ДАННЫЕ!AP571=2,ДАННЫЕ!AQ571=2,ДАННЫЕ!AR571=2,ДАННЫЕ!$AM571=2,ДАННЫЕ!$AN571=2,ДАННЫЕ!AS571=2,ДАННЫЕ!AT571=2),2,0)&amp;"t"&amp;IF(T571&gt;0,"1"&amp;T571,"00")&amp;"f"&amp;IF(ДАННЫЕ!$AC571,"1"&amp;ДАННЫЕ!$AC571,"00")&amp;"b"&amp;IF(ДАННЫЕ!$AD571,"1"&amp;ДАННЫЕ!$AD571,"00")&amp;"g"&amp;IF(ДАННЫЕ!$AF571,"1"&amp;ДАННЫЕ!$AF571,"00")&amp;"c"&amp;IF(ДАННЫЕ!$AG571,"1"&amp;ДАННЫЕ!$AG571,"00")&amp;"i"&amp;IF(ДАННЫЕ!$AH571,"1"&amp;ДАННЫЕ!$AH571,"00")&amp;"r"&amp;IF(ДАННЫЕ!$AL571,"1"&amp;ДАННЫЕ!$AL571,"00")&amp;"m"&amp;IF(ДАННЫЕ!$AI571,"1"&amp;ДАННЫЕ!$AI571,"00")&amp;"hS"&amp;IF(ДАННЫЕ!$AJ571,"1"&amp;ДАННЫЕ!$AJ571,"00")&amp;"hZ"&amp;IF(ДАННЫЕ!$AK571,"1"&amp;ДАННЫЕ!$AK571,"00")&amp;"p"&amp;IF(ДАННЫЕ!$AP571,"1"&amp;ДАННЫЕ!$AP571,"00")&amp;"k"&amp;IF(ДАННЫЕ!$AQ571,"1"&amp;ДАННЫЕ!$AQ571,"00")&amp;"z"&amp;IF(ДАННЫЕ!$AR571,"1"&amp;ДАННЫЕ!$AR571,"00")&amp;"j"&amp;IF(ДАННЫЕ!$AM571,"1"&amp;ДАННЫЕ!$AM571,"00")&amp;"n"&amp;IF(ДАННЫЕ!$AN571,"1"&amp;ДАННЫЕ!$AN571,"00")&amp;"E"&amp;ДАННЫЕ!BI571&amp;"L"&amp;ДАННЫЕ!AO571&amp;"h"&amp;IF(ДАННЫЕ!$AU571&gt;0,1,0)&amp;"v"&amp;IF(ДАННЫЕ!$AW571&gt;0,1,0)&amp;"a"&amp;IF(ДАННЫЕ!$AS571,"1"&amp;ДАННЫЕ!$AS571,"00")&amp;"s"&amp;IF(ДАННЫЕ!$AT571,"1"&amp;ДАННЫЕ!$AT571,"00")&amp;"u"&amp;IF(ДАННЫЕ!$CJ571&gt;0,1,0)&amp;"y"&amp;B571&amp;"d"&amp;H571&amp;"e"&amp;F571&amp;G571</f>
        <v>x0w00t00f00b00g00c00i00r00m00hS00hZ00p00k00z00j00n00ELh0v0a00s00u0y0de</v>
      </c>
      <c r="L571" s="28" t="str">
        <f ca="1">ДАННЫЕ!$I571&amp;"VN"&amp;IF(ДАННЫЕ!AW571&gt;0,11,10)&amp;"CD"&amp;IF(ДАННЫЕ!BF571&gt;500,16,IF(ДАННЫЕ!BF571&gt;350,15,IF(ДАННЫЕ!BF571&gt;=200,14,IF(ДАННЫЕ!BF571&gt;=100,13,IF(ДАННЫЕ!BF571&gt;=50,12,IF(ДАННЫЕ!BF571&gt;0,11,10))))))&amp;"AR"&amp;IF(ДАННЫЕ!BX571&gt;0,1,0)&amp;"GD"&amp;B571&amp;"VV"&amp;IF(E571&gt;=5,IF(E571&lt;18,1,0),0)</f>
        <v>VN10CD10AR0GD0VV0</v>
      </c>
      <c r="M571" s="28" t="str">
        <f>ДАННЫЕ!$I571&amp;"b"&amp;ДАННЫЕ!$BI571&amp;"r"&amp;ДАННЫЕ!$BJ571&amp;"CD"&amp;IF(ДАННЫЕ!BF571&gt;0,IF(ДАННЫЕ!BF571&lt;200,1,IF(ДАННЫЕ!BF571&lt;350,2,3)),0)&amp;"h"&amp;IF(ДАННЫЕ!$BK571+ДАННЫЕ!$BL571+ДАННЫЕ!$BM571&gt;0,1,0)&amp;"x"&amp;ДАННЫЕ!$BK571&amp;"y"&amp;ДАННЫЕ!$BL571&amp;"z"&amp;ДАННЫЕ!$BM571&amp;"c"&amp;IF(ДАННЫЕ!$BK571+ДАННЫЕ!$BL571+ДАННЫЕ!$BM571=3,1,0)&amp;"a"&amp;IF(ДАННЫЕ!$BQ571+ДАННЫЕ!$BR571&gt;0,1,0)&amp;"d"&amp;ДАННЫЕ!$BQ571&amp;"v"&amp;ДАННЫЕ!$BR571&amp;"p"&amp;ДАННЫЕ!$BS571&amp;"n"&amp;ДАННЫЕ!$BU571&amp;"t"&amp;ДАННЫЕ!$BV571&amp;"o"&amp;ДАННЫЕ!$BT571&amp;"l"&amp;IF(ДАННЫЕ!$BN571&gt;0,1,0)&amp;ДАННЫЕ!$BN571&amp;"g"&amp;ДАННЫЕ!$BO571&amp;"s"&amp;ДАННЫЕ!$BP571&amp;"DZ"&amp;IF(ДАННЫЕ!B571-ДАННЫЕ!G571 &lt; 60,IF(ДАННЫЕ!B571-ДАННЫЕ!G571 &gt;= 0,1,0),0)&amp;"u"&amp;IF(ДАННЫЕ!$CJ571&gt;0,1,0)</f>
        <v>brCD0h0xyzc0a0dvpntol0gsDZ1u0</v>
      </c>
      <c r="N571" s="28" t="str">
        <f ca="1">ДАННЫЕ!$F571&amp;ДАННЫЕ!$I571&amp;"g"&amp;B571&amp;"cf"&amp;D571&amp;"a"&amp;IF(ДАННЫЕ!$BX571&gt;0,1,0)&amp;IF(ДАННЫЕ!$BF571&gt;500,1,IF(ДАННЫЕ!$BF571&gt;350,2,IF(ДАННЫЕ!$BF571&gt;=200,3,IF(ДАННЫЕ!$BF571&gt;=100,4,IF(ДАННЫЕ!$BF571&gt;=50,5,IF(ДАННЫЕ!$BF571&lt;50,6,0))))))&amp;"AR"&amp;IF(DATEDIF(ДАННЫЕ!$BX571,ДАННЫЕ!$F$1,"y")&gt;1,1,0)&amp;"VG"&amp;IF(ДАННЫЕ!$BH571="0",1,0)&amp;"o"&amp;IF(T571+ДАННЫЕ!$AF571+ДАННЫЕ!$AG571+ДАННЫЕ!$AH571+ДАННЫЕ!$AI571+ДАННЫЕ!$AJ571+ДАННЫЕ!$AP571+ДАННЫЕ!$AQ571+ДАННЫЕ!$AR571+ДАННЫЕ!$AU571+ДАННЫЕ!$AW571+ДАННЫЕ!$AS571+ДАННЫЕ!$AT571&gt;0,1,0)&amp;"x"&amp;ДАННЫЕ!$AG571&amp;"p"&amp;IF(ДАННЫЕ!$BY571&gt;0,1,0)&amp;"v"&amp;IF(ДАННЫЕ!$BZ571&gt;0,1,0)&amp;"n"&amp;ДАННЫЕ!$CA571&amp;"t"&amp;ДАННЫЕ!$AY571&amp;"k"&amp;ДАННЫЕ!$CB571&amp;"q"&amp;ДАННЫЕ!$CC571&amp;"w"&amp;ДАННЫЕ!$CD571&amp;"e"&amp;ДАННЫЕ!$CE571&amp;"m"&amp;ДАННЫЕ!$CF571&amp;"c"&amp;ДАННЫЕ!$CG571&amp;"z"&amp;ДАННЫЕ!$CH571&amp;"d"&amp;IF(H571=4,1,0)&amp;"s"&amp;IF(ДАННЫЕ!$J571=1,0,1)&amp;"u"&amp;IF(ДАННЫЕ!$CJ571&gt;0,1,0)</f>
        <v>g0cf0a06AR1VG0o0xp0v0ntkqwemczd0s1u0</v>
      </c>
      <c r="O571" s="28" t="str">
        <f>ДАННЫЕ!$I571&amp;"g"&amp;B571&amp;A571&amp;"f"&amp;P571&amp;"c"&amp;IF(ДАННЫЕ!$U571&gt;0,1,0)&amp;"s"&amp;IF(ДАННЫЕ!$Q571&gt;0,IF(YEAR(ДАННЫЕ!$F$1)=YEAR(ДАННЫЕ!$Q571),IF(MONTH(ДАННЫЕ!$F$1)=MONTH(ДАННЫЕ!$Q571),111,11),1),0)&amp;"i"&amp;IF(ДАННЫЕ!$R571+ДАННЫЕ!$S571+ДАННЫЕ!$T571=0,0,1)&amp;"h"&amp;IF(ДАННЫЕ!$P571&gt;0,1,0)&amp;"p"&amp;IF(ДАННЫЕ!$CI571&gt;0,IF(YEAR(ДАННЫЕ!$F$1)=YEAR(ДАННЫЕ!$CI571),IF(MONTH(ДАННЫЕ!$F$1)=MONTH(ДАННЫЕ!$CI571),111,11),1),0)&amp;"d"&amp;IF(ДАННЫЕ!$CJ571&gt;0,IF(YEAR(ДАННЫЕ!$F$1)=YEAR(ДАННЫЕ!$CJ571),IF(MONTH(ДАННЫЕ!$F$1)=MONTH(ДАННЫЕ!$CJ571),111,11),1),0)&amp;"o"&amp;IF(ДАННЫЕ!$CK571&gt;0,IF(MONTH(ДАННЫЕ!$F$1)=MONTH(ДАННЫЕ!$CK571),111,11),0)&amp;"v"&amp;IF(ДАННЫЕ!$BE571&gt;0,IF(MONTH(ДАННЫЕ!$F$1)=MONTH(ДАННЫЕ!$BE571),111,11),0)</f>
        <v>g00f0c0s0i0h0p0d0o0v0</v>
      </c>
      <c r="P571" s="15">
        <f t="shared" si="26"/>
        <v>0</v>
      </c>
      <c r="Q571" s="15">
        <f>IF(ДАННЫЕ!$F$1&gt;ДАННЫЕ!$N571,IF(YEAR(ДАННЫЕ!$F$1)=YEAR(ДАННЫЕ!M571),1,0),0)</f>
        <v>0</v>
      </c>
      <c r="R571" s="15">
        <f>IF(ДАННЫЕ!$F$1&gt;ДАННЫЕ!$N571,IF(YEAR(ДАННЫЕ!$F$1)=YEAR(ДАННЫЕ!N571),1,0),0)</f>
        <v>0</v>
      </c>
      <c r="S571" s="15">
        <f>IF(ДАННЫЕ!$AA571="2А",1,IF(ДАННЫЕ!$AA571="2Б",2,IF(ДАННЫЕ!$AA571="2В",3,IF(ДАННЫЕ!$AA571=3,4,IF(ДАННЫЕ!$AA571="4А",5,IF(ДАННЫЕ!$AA571="4Б",6,IF(ДАННЫЕ!$AA571="4В",7,IF(ДАННЫЕ!$AA571=5,8,0))))))))</f>
        <v>0</v>
      </c>
      <c r="T571" s="15">
        <f>IF(OR(ДАННЫЕ!$AC571=2,ДАННЫЕ!$AD571=2,ДАННЫЕ!$AE571=2),2,IF(OR(ДАННЫЕ!$AC571=1,ДАННЫЕ!$AD571=1,ДАННЫЕ!$AE571=1),1,0))</f>
        <v>0</v>
      </c>
    </row>
    <row r="572" spans="1:20" ht="15" customHeight="1" x14ac:dyDescent="0.2">
      <c r="A572" s="78">
        <f>IF(B572&gt;0,IF(MONTH(ДАННЫЕ!$F$1)=MONTH(ДАННЫЕ!$B572),1,0),0)</f>
        <v>0</v>
      </c>
      <c r="B572" s="14">
        <f>IF(ДАННЫЕ!$B572&gt;0,IF(YEAR(ДАННЫЕ!$F$1)=YEAR(ДАННЫЕ!$B572),1,0),0)</f>
        <v>0</v>
      </c>
      <c r="C572" s="14">
        <f>IF(ДАННЫЕ!$CM572&gt;0,IF(YEAR(ДАННЫЕ!$F$1)=YEAR(ДАННЫЕ!$CM572),1,0),0)</f>
        <v>0</v>
      </c>
      <c r="D572" s="14">
        <f>IF(ДАННЫЕ!$CJ572&gt;0,IF(ДАННЫЕ!$CL572&gt;ДАННЫЕ!$F$1,1,IF(ДАННЫЕ!$CL572&gt;0,0,1)),0)</f>
        <v>0</v>
      </c>
      <c r="E572" s="43" t="str">
        <f ca="1">IF(ДАННЫЕ!$F$1&gt;0,IF(ДАННЫЕ!$G572&gt;0,DATEDIF(ДАННЫЕ!$G572,ДАННЫЕ!$F$1,"y"),""),IF(ДАННЫЕ!$G572&gt;0,DATEDIF(ДАННЫЕ!$G572,TODAY(),"y"),""))</f>
        <v/>
      </c>
      <c r="F572" s="43" t="str">
        <f xml:space="preserve"> IF(ДАННЫЕ!$F572="М",IF(E572&gt;=18,IF(E572&lt;60,1,""),""),"")&amp;IF(ДАННЫЕ!$F572="Ж",IF(E572&gt;=18,IF(E572&lt;55,1,""),""),"")</f>
        <v/>
      </c>
      <c r="G572" s="43" t="str">
        <f xml:space="preserve"> IF(ДАННЫЕ!$F572="М",IF(E572&gt;=60,2,""),"")&amp;IF(ДАННЫЕ!$F572="Ж",IF(E572&gt;=55,2,""),"")</f>
        <v/>
      </c>
      <c r="H572" s="43" t="str">
        <f t="shared" ca="1" si="24"/>
        <v/>
      </c>
      <c r="I572" s="43" t="str">
        <f t="shared" ca="1" si="25"/>
        <v>03</v>
      </c>
      <c r="J572" s="28" t="str">
        <f ca="1">ДАННЫЕ!$F572&amp;H572&amp;I572&amp;ДАННЫЕ!$I572&amp;"m"&amp;IF(ДАННЫЕ!$I572&gt;0,IF(ДАННЫЕ!$J572&gt;0,0,1),"")&amp;"f"&amp;IF(ДАННЫЕ!$R572&gt;0,IF(YEAR(ДАННЫЕ!$F$1)=YEAR(ДАННЫЕ!$R572),1,0),0)&amp;"z"&amp;ДАННЫЕ!$R572&amp;"p"&amp;ДАННЫЕ!$S572&amp;"i"&amp;ДАННЫЕ!$T572&amp;"h"&amp;ДАННЫЕ!$K572&amp;"be"&amp;ДАННЫЕ!$BI572&amp;"CD"&amp;IF(ДАННЫЕ!BF572&gt;500,4,IF(ДАННЫЕ!BF572&gt;350,3,IF(ДАННЫЕ!BF572&gt;200,2,IF(ДАННЫЕ!BF572&gt;0,1,0))))&amp;"g"&amp;B572&amp;"d"&amp;H572&amp;"l"&amp;ДАННЫЕ!AT572&amp;"a"&amp;ДАННЫЕ!$V572&amp;"v"&amp;R572&amp;"k"&amp;ДАННЫЕ!$U572&amp;"s"&amp;ДАННЫЕ!$Y572&amp;"t"&amp;ДАННЫЕ!$X572&amp;"b"&amp;IF(ДАННЫЕ!$Q572&gt;1,1,0)&amp;"PP"&amp;ДАННЫЕ!Z572&amp;"c"&amp;S572&amp;"x"&amp;IF(ДАННЫЕ!$BY572&gt;0,IF(YEAR(ДАННЫЕ!$F$1)=YEAR(ДАННЫЕ!$BY572),1,0),0)&amp;"n"&amp;IF(ДАННЫЕ!$BZ572&gt;0,IF(YEAR(ДАННЫЕ!$F$1)=YEAR(ДАННЫЕ!$BZ572),1,0),0)&amp;"u"&amp;D572&amp;"z"&amp;IF(ДАННЫЕ!$CL572&gt;0,IF(YEAR(ДАННЫЕ!$F$1)&gt;YEAR(ДАННЫЕ!$CL572),11,12),0)</f>
        <v>03mf0zpihbeCD0g0dlav0kstb0PPc0x0n0u0z0</v>
      </c>
      <c r="K572" s="28" t="str">
        <f ca="1">ДАННЫЕ!$I572&amp;"x"&amp;B572&amp;"w"&amp;IF(T572+ДАННЫЕ!AD572+ДАННЫЕ!AE572+ДАННЫЕ!AF572+ДАННЫЕ!AG572+ДАННЫЕ!AH572+ДАННЫЕ!$AL572+ДАННЫЕ!AI572+ДАННЫЕ!AJ572+ДАННЫЕ!AK572+ДАННЫЕ!AP572+ДАННЫЕ!AQ572+ДАННЫЕ!AR572+ДАННЫЕ!$AM572+ДАННЫЕ!$AN572+ДАННЫЕ!AS572+ДАННЫЕ!AT572&gt;0,1,0)&amp;IF(OR(T572=2,ДАННЫЕ!AD572=2,ДАННЫЕ!AE572=2,ДАННЫЕ!AF572=2,ДАННЫЕ!AG572=2,ДАННЫЕ!AH572=2,ДАННЫЕ!$AL572=2,ДАННЫЕ!AI572=2,ДАННЫЕ!AJ572=2,ДАННЫЕ!AK572=2,ДАННЫЕ!AP572=2,ДАННЫЕ!AQ572=2,ДАННЫЕ!AR572=2,ДАННЫЕ!$AM572=2,ДАННЫЕ!$AN572=2,ДАННЫЕ!AS572=2,ДАННЫЕ!AT572=2),2,0)&amp;"t"&amp;IF(T572&gt;0,"1"&amp;T572,"00")&amp;"f"&amp;IF(ДАННЫЕ!$AC572,"1"&amp;ДАННЫЕ!$AC572,"00")&amp;"b"&amp;IF(ДАННЫЕ!$AD572,"1"&amp;ДАННЫЕ!$AD572,"00")&amp;"g"&amp;IF(ДАННЫЕ!$AF572,"1"&amp;ДАННЫЕ!$AF572,"00")&amp;"c"&amp;IF(ДАННЫЕ!$AG572,"1"&amp;ДАННЫЕ!$AG572,"00")&amp;"i"&amp;IF(ДАННЫЕ!$AH572,"1"&amp;ДАННЫЕ!$AH572,"00")&amp;"r"&amp;IF(ДАННЫЕ!$AL572,"1"&amp;ДАННЫЕ!$AL572,"00")&amp;"m"&amp;IF(ДАННЫЕ!$AI572,"1"&amp;ДАННЫЕ!$AI572,"00")&amp;"hS"&amp;IF(ДАННЫЕ!$AJ572,"1"&amp;ДАННЫЕ!$AJ572,"00")&amp;"hZ"&amp;IF(ДАННЫЕ!$AK572,"1"&amp;ДАННЫЕ!$AK572,"00")&amp;"p"&amp;IF(ДАННЫЕ!$AP572,"1"&amp;ДАННЫЕ!$AP572,"00")&amp;"k"&amp;IF(ДАННЫЕ!$AQ572,"1"&amp;ДАННЫЕ!$AQ572,"00")&amp;"z"&amp;IF(ДАННЫЕ!$AR572,"1"&amp;ДАННЫЕ!$AR572,"00")&amp;"j"&amp;IF(ДАННЫЕ!$AM572,"1"&amp;ДАННЫЕ!$AM572,"00")&amp;"n"&amp;IF(ДАННЫЕ!$AN572,"1"&amp;ДАННЫЕ!$AN572,"00")&amp;"E"&amp;ДАННЫЕ!BI572&amp;"L"&amp;ДАННЫЕ!AO572&amp;"h"&amp;IF(ДАННЫЕ!$AU572&gt;0,1,0)&amp;"v"&amp;IF(ДАННЫЕ!$AW572&gt;0,1,0)&amp;"a"&amp;IF(ДАННЫЕ!$AS572,"1"&amp;ДАННЫЕ!$AS572,"00")&amp;"s"&amp;IF(ДАННЫЕ!$AT572,"1"&amp;ДАННЫЕ!$AT572,"00")&amp;"u"&amp;IF(ДАННЫЕ!$CJ572&gt;0,1,0)&amp;"y"&amp;B572&amp;"d"&amp;H572&amp;"e"&amp;F572&amp;G572</f>
        <v>x0w00t00f00b00g00c00i00r00m00hS00hZ00p00k00z00j00n00ELh0v0a00s00u0y0de</v>
      </c>
      <c r="L572" s="28" t="str">
        <f ca="1">ДАННЫЕ!$I572&amp;"VN"&amp;IF(ДАННЫЕ!AW572&gt;0,11,10)&amp;"CD"&amp;IF(ДАННЫЕ!BF572&gt;500,16,IF(ДАННЫЕ!BF572&gt;350,15,IF(ДАННЫЕ!BF572&gt;=200,14,IF(ДАННЫЕ!BF572&gt;=100,13,IF(ДАННЫЕ!BF572&gt;=50,12,IF(ДАННЫЕ!BF572&gt;0,11,10))))))&amp;"AR"&amp;IF(ДАННЫЕ!BX572&gt;0,1,0)&amp;"GD"&amp;B572&amp;"VV"&amp;IF(E572&gt;=5,IF(E572&lt;18,1,0),0)</f>
        <v>VN10CD10AR0GD0VV0</v>
      </c>
      <c r="M572" s="28" t="str">
        <f>ДАННЫЕ!$I572&amp;"b"&amp;ДАННЫЕ!$BI572&amp;"r"&amp;ДАННЫЕ!$BJ572&amp;"CD"&amp;IF(ДАННЫЕ!BF572&gt;0,IF(ДАННЫЕ!BF572&lt;200,1,IF(ДАННЫЕ!BF572&lt;350,2,3)),0)&amp;"h"&amp;IF(ДАННЫЕ!$BK572+ДАННЫЕ!$BL572+ДАННЫЕ!$BM572&gt;0,1,0)&amp;"x"&amp;ДАННЫЕ!$BK572&amp;"y"&amp;ДАННЫЕ!$BL572&amp;"z"&amp;ДАННЫЕ!$BM572&amp;"c"&amp;IF(ДАННЫЕ!$BK572+ДАННЫЕ!$BL572+ДАННЫЕ!$BM572=3,1,0)&amp;"a"&amp;IF(ДАННЫЕ!$BQ572+ДАННЫЕ!$BR572&gt;0,1,0)&amp;"d"&amp;ДАННЫЕ!$BQ572&amp;"v"&amp;ДАННЫЕ!$BR572&amp;"p"&amp;ДАННЫЕ!$BS572&amp;"n"&amp;ДАННЫЕ!$BU572&amp;"t"&amp;ДАННЫЕ!$BV572&amp;"o"&amp;ДАННЫЕ!$BT572&amp;"l"&amp;IF(ДАННЫЕ!$BN572&gt;0,1,0)&amp;ДАННЫЕ!$BN572&amp;"g"&amp;ДАННЫЕ!$BO572&amp;"s"&amp;ДАННЫЕ!$BP572&amp;"DZ"&amp;IF(ДАННЫЕ!B572-ДАННЫЕ!G572 &lt; 60,IF(ДАННЫЕ!B572-ДАННЫЕ!G572 &gt;= 0,1,0),0)&amp;"u"&amp;IF(ДАННЫЕ!$CJ572&gt;0,1,0)</f>
        <v>brCD0h0xyzc0a0dvpntol0gsDZ1u0</v>
      </c>
      <c r="N572" s="28" t="str">
        <f ca="1">ДАННЫЕ!$F572&amp;ДАННЫЕ!$I572&amp;"g"&amp;B572&amp;"cf"&amp;D572&amp;"a"&amp;IF(ДАННЫЕ!$BX572&gt;0,1,0)&amp;IF(ДАННЫЕ!$BF572&gt;500,1,IF(ДАННЫЕ!$BF572&gt;350,2,IF(ДАННЫЕ!$BF572&gt;=200,3,IF(ДАННЫЕ!$BF572&gt;=100,4,IF(ДАННЫЕ!$BF572&gt;=50,5,IF(ДАННЫЕ!$BF572&lt;50,6,0))))))&amp;"AR"&amp;IF(DATEDIF(ДАННЫЕ!$BX572,ДАННЫЕ!$F$1,"y")&gt;1,1,0)&amp;"VG"&amp;IF(ДАННЫЕ!$BH572="0",1,0)&amp;"o"&amp;IF(T572+ДАННЫЕ!$AF572+ДАННЫЕ!$AG572+ДАННЫЕ!$AH572+ДАННЫЕ!$AI572+ДАННЫЕ!$AJ572+ДАННЫЕ!$AP572+ДАННЫЕ!$AQ572+ДАННЫЕ!$AR572+ДАННЫЕ!$AU572+ДАННЫЕ!$AW572+ДАННЫЕ!$AS572+ДАННЫЕ!$AT572&gt;0,1,0)&amp;"x"&amp;ДАННЫЕ!$AG572&amp;"p"&amp;IF(ДАННЫЕ!$BY572&gt;0,1,0)&amp;"v"&amp;IF(ДАННЫЕ!$BZ572&gt;0,1,0)&amp;"n"&amp;ДАННЫЕ!$CA572&amp;"t"&amp;ДАННЫЕ!$AY572&amp;"k"&amp;ДАННЫЕ!$CB572&amp;"q"&amp;ДАННЫЕ!$CC572&amp;"w"&amp;ДАННЫЕ!$CD572&amp;"e"&amp;ДАННЫЕ!$CE572&amp;"m"&amp;ДАННЫЕ!$CF572&amp;"c"&amp;ДАННЫЕ!$CG572&amp;"z"&amp;ДАННЫЕ!$CH572&amp;"d"&amp;IF(H572=4,1,0)&amp;"s"&amp;IF(ДАННЫЕ!$J572=1,0,1)&amp;"u"&amp;IF(ДАННЫЕ!$CJ572&gt;0,1,0)</f>
        <v>g0cf0a06AR1VG0o0xp0v0ntkqwemczd0s1u0</v>
      </c>
      <c r="O572" s="28" t="str">
        <f>ДАННЫЕ!$I572&amp;"g"&amp;B572&amp;A572&amp;"f"&amp;P572&amp;"c"&amp;IF(ДАННЫЕ!$U572&gt;0,1,0)&amp;"s"&amp;IF(ДАННЫЕ!$Q572&gt;0,IF(YEAR(ДАННЫЕ!$F$1)=YEAR(ДАННЫЕ!$Q572),IF(MONTH(ДАННЫЕ!$F$1)=MONTH(ДАННЫЕ!$Q572),111,11),1),0)&amp;"i"&amp;IF(ДАННЫЕ!$R572+ДАННЫЕ!$S572+ДАННЫЕ!$T572=0,0,1)&amp;"h"&amp;IF(ДАННЫЕ!$P572&gt;0,1,0)&amp;"p"&amp;IF(ДАННЫЕ!$CI572&gt;0,IF(YEAR(ДАННЫЕ!$F$1)=YEAR(ДАННЫЕ!$CI572),IF(MONTH(ДАННЫЕ!$F$1)=MONTH(ДАННЫЕ!$CI572),111,11),1),0)&amp;"d"&amp;IF(ДАННЫЕ!$CJ572&gt;0,IF(YEAR(ДАННЫЕ!$F$1)=YEAR(ДАННЫЕ!$CJ572),IF(MONTH(ДАННЫЕ!$F$1)=MONTH(ДАННЫЕ!$CJ572),111,11),1),0)&amp;"o"&amp;IF(ДАННЫЕ!$CK572&gt;0,IF(MONTH(ДАННЫЕ!$F$1)=MONTH(ДАННЫЕ!$CK572),111,11),0)&amp;"v"&amp;IF(ДАННЫЕ!$BE572&gt;0,IF(MONTH(ДАННЫЕ!$F$1)=MONTH(ДАННЫЕ!$BE572),111,11),0)</f>
        <v>g00f0c0s0i0h0p0d0o0v0</v>
      </c>
      <c r="P572" s="15">
        <f t="shared" si="26"/>
        <v>0</v>
      </c>
      <c r="Q572" s="15">
        <f>IF(ДАННЫЕ!$F$1&gt;ДАННЫЕ!$N572,IF(YEAR(ДАННЫЕ!$F$1)=YEAR(ДАННЫЕ!M572),1,0),0)</f>
        <v>0</v>
      </c>
      <c r="R572" s="15">
        <f>IF(ДАННЫЕ!$F$1&gt;ДАННЫЕ!$N572,IF(YEAR(ДАННЫЕ!$F$1)=YEAR(ДАННЫЕ!N572),1,0),0)</f>
        <v>0</v>
      </c>
      <c r="S572" s="15">
        <f>IF(ДАННЫЕ!$AA572="2А",1,IF(ДАННЫЕ!$AA572="2Б",2,IF(ДАННЫЕ!$AA572="2В",3,IF(ДАННЫЕ!$AA572=3,4,IF(ДАННЫЕ!$AA572="4А",5,IF(ДАННЫЕ!$AA572="4Б",6,IF(ДАННЫЕ!$AA572="4В",7,IF(ДАННЫЕ!$AA572=5,8,0))))))))</f>
        <v>0</v>
      </c>
      <c r="T572" s="15">
        <f>IF(OR(ДАННЫЕ!$AC572=2,ДАННЫЕ!$AD572=2,ДАННЫЕ!$AE572=2),2,IF(OR(ДАННЫЕ!$AC572=1,ДАННЫЕ!$AD572=1,ДАННЫЕ!$AE572=1),1,0))</f>
        <v>0</v>
      </c>
    </row>
    <row r="573" spans="1:20" ht="15" customHeight="1" x14ac:dyDescent="0.2">
      <c r="A573" s="78">
        <f>IF(B573&gt;0,IF(MONTH(ДАННЫЕ!$F$1)=MONTH(ДАННЫЕ!$B573),1,0),0)</f>
        <v>0</v>
      </c>
      <c r="B573" s="14">
        <f>IF(ДАННЫЕ!$B573&gt;0,IF(YEAR(ДАННЫЕ!$F$1)=YEAR(ДАННЫЕ!$B573),1,0),0)</f>
        <v>0</v>
      </c>
      <c r="C573" s="14">
        <f>IF(ДАННЫЕ!$CM573&gt;0,IF(YEAR(ДАННЫЕ!$F$1)=YEAR(ДАННЫЕ!$CM573),1,0),0)</f>
        <v>0</v>
      </c>
      <c r="D573" s="14">
        <f>IF(ДАННЫЕ!$CJ573&gt;0,IF(ДАННЫЕ!$CL573&gt;ДАННЫЕ!$F$1,1,IF(ДАННЫЕ!$CL573&gt;0,0,1)),0)</f>
        <v>0</v>
      </c>
      <c r="E573" s="43" t="str">
        <f ca="1">IF(ДАННЫЕ!$F$1&gt;0,IF(ДАННЫЕ!$G573&gt;0,DATEDIF(ДАННЫЕ!$G573,ДАННЫЕ!$F$1,"y"),""),IF(ДАННЫЕ!$G573&gt;0,DATEDIF(ДАННЫЕ!$G573,TODAY(),"y"),""))</f>
        <v/>
      </c>
      <c r="F573" s="43" t="str">
        <f xml:space="preserve"> IF(ДАННЫЕ!$F573="М",IF(E573&gt;=18,IF(E573&lt;60,1,""),""),"")&amp;IF(ДАННЫЕ!$F573="Ж",IF(E573&gt;=18,IF(E573&lt;55,1,""),""),"")</f>
        <v/>
      </c>
      <c r="G573" s="43" t="str">
        <f xml:space="preserve"> IF(ДАННЫЕ!$F573="М",IF(E573&gt;=60,2,""),"")&amp;IF(ДАННЫЕ!$F573="Ж",IF(E573&gt;=55,2,""),"")</f>
        <v/>
      </c>
      <c r="H573" s="43" t="str">
        <f t="shared" ca="1" si="24"/>
        <v/>
      </c>
      <c r="I573" s="43" t="str">
        <f t="shared" ca="1" si="25"/>
        <v>03</v>
      </c>
      <c r="J573" s="28" t="str">
        <f ca="1">ДАННЫЕ!$F573&amp;H573&amp;I573&amp;ДАННЫЕ!$I573&amp;"m"&amp;IF(ДАННЫЕ!$I573&gt;0,IF(ДАННЫЕ!$J573&gt;0,0,1),"")&amp;"f"&amp;IF(ДАННЫЕ!$R573&gt;0,IF(YEAR(ДАННЫЕ!$F$1)=YEAR(ДАННЫЕ!$R573),1,0),0)&amp;"z"&amp;ДАННЫЕ!$R573&amp;"p"&amp;ДАННЫЕ!$S573&amp;"i"&amp;ДАННЫЕ!$T573&amp;"h"&amp;ДАННЫЕ!$K573&amp;"be"&amp;ДАННЫЕ!$BI573&amp;"CD"&amp;IF(ДАННЫЕ!BF573&gt;500,4,IF(ДАННЫЕ!BF573&gt;350,3,IF(ДАННЫЕ!BF573&gt;200,2,IF(ДАННЫЕ!BF573&gt;0,1,0))))&amp;"g"&amp;B573&amp;"d"&amp;H573&amp;"l"&amp;ДАННЫЕ!AT573&amp;"a"&amp;ДАННЫЕ!$V573&amp;"v"&amp;R573&amp;"k"&amp;ДАННЫЕ!$U573&amp;"s"&amp;ДАННЫЕ!$Y573&amp;"t"&amp;ДАННЫЕ!$X573&amp;"b"&amp;IF(ДАННЫЕ!$Q573&gt;1,1,0)&amp;"PP"&amp;ДАННЫЕ!Z573&amp;"c"&amp;S573&amp;"x"&amp;IF(ДАННЫЕ!$BY573&gt;0,IF(YEAR(ДАННЫЕ!$F$1)=YEAR(ДАННЫЕ!$BY573),1,0),0)&amp;"n"&amp;IF(ДАННЫЕ!$BZ573&gt;0,IF(YEAR(ДАННЫЕ!$F$1)=YEAR(ДАННЫЕ!$BZ573),1,0),0)&amp;"u"&amp;D573&amp;"z"&amp;IF(ДАННЫЕ!$CL573&gt;0,IF(YEAR(ДАННЫЕ!$F$1)&gt;YEAR(ДАННЫЕ!$CL573),11,12),0)</f>
        <v>03mf0zpihbeCD0g0dlav0kstb0PPc0x0n0u0z0</v>
      </c>
      <c r="K573" s="28" t="str">
        <f ca="1">ДАННЫЕ!$I573&amp;"x"&amp;B573&amp;"w"&amp;IF(T573+ДАННЫЕ!AD573+ДАННЫЕ!AE573+ДАННЫЕ!AF573+ДАННЫЕ!AG573+ДАННЫЕ!AH573+ДАННЫЕ!$AL573+ДАННЫЕ!AI573+ДАННЫЕ!AJ573+ДАННЫЕ!AK573+ДАННЫЕ!AP573+ДАННЫЕ!AQ573+ДАННЫЕ!AR573+ДАННЫЕ!$AM573+ДАННЫЕ!$AN573+ДАННЫЕ!AS573+ДАННЫЕ!AT573&gt;0,1,0)&amp;IF(OR(T573=2,ДАННЫЕ!AD573=2,ДАННЫЕ!AE573=2,ДАННЫЕ!AF573=2,ДАННЫЕ!AG573=2,ДАННЫЕ!AH573=2,ДАННЫЕ!$AL573=2,ДАННЫЕ!AI573=2,ДАННЫЕ!AJ573=2,ДАННЫЕ!AK573=2,ДАННЫЕ!AP573=2,ДАННЫЕ!AQ573=2,ДАННЫЕ!AR573=2,ДАННЫЕ!$AM573=2,ДАННЫЕ!$AN573=2,ДАННЫЕ!AS573=2,ДАННЫЕ!AT573=2),2,0)&amp;"t"&amp;IF(T573&gt;0,"1"&amp;T573,"00")&amp;"f"&amp;IF(ДАННЫЕ!$AC573,"1"&amp;ДАННЫЕ!$AC573,"00")&amp;"b"&amp;IF(ДАННЫЕ!$AD573,"1"&amp;ДАННЫЕ!$AD573,"00")&amp;"g"&amp;IF(ДАННЫЕ!$AF573,"1"&amp;ДАННЫЕ!$AF573,"00")&amp;"c"&amp;IF(ДАННЫЕ!$AG573,"1"&amp;ДАННЫЕ!$AG573,"00")&amp;"i"&amp;IF(ДАННЫЕ!$AH573,"1"&amp;ДАННЫЕ!$AH573,"00")&amp;"r"&amp;IF(ДАННЫЕ!$AL573,"1"&amp;ДАННЫЕ!$AL573,"00")&amp;"m"&amp;IF(ДАННЫЕ!$AI573,"1"&amp;ДАННЫЕ!$AI573,"00")&amp;"hS"&amp;IF(ДАННЫЕ!$AJ573,"1"&amp;ДАННЫЕ!$AJ573,"00")&amp;"hZ"&amp;IF(ДАННЫЕ!$AK573,"1"&amp;ДАННЫЕ!$AK573,"00")&amp;"p"&amp;IF(ДАННЫЕ!$AP573,"1"&amp;ДАННЫЕ!$AP573,"00")&amp;"k"&amp;IF(ДАННЫЕ!$AQ573,"1"&amp;ДАННЫЕ!$AQ573,"00")&amp;"z"&amp;IF(ДАННЫЕ!$AR573,"1"&amp;ДАННЫЕ!$AR573,"00")&amp;"j"&amp;IF(ДАННЫЕ!$AM573,"1"&amp;ДАННЫЕ!$AM573,"00")&amp;"n"&amp;IF(ДАННЫЕ!$AN573,"1"&amp;ДАННЫЕ!$AN573,"00")&amp;"E"&amp;ДАННЫЕ!BI573&amp;"L"&amp;ДАННЫЕ!AO573&amp;"h"&amp;IF(ДАННЫЕ!$AU573&gt;0,1,0)&amp;"v"&amp;IF(ДАННЫЕ!$AW573&gt;0,1,0)&amp;"a"&amp;IF(ДАННЫЕ!$AS573,"1"&amp;ДАННЫЕ!$AS573,"00")&amp;"s"&amp;IF(ДАННЫЕ!$AT573,"1"&amp;ДАННЫЕ!$AT573,"00")&amp;"u"&amp;IF(ДАННЫЕ!$CJ573&gt;0,1,0)&amp;"y"&amp;B573&amp;"d"&amp;H573&amp;"e"&amp;F573&amp;G573</f>
        <v>x0w00t00f00b00g00c00i00r00m00hS00hZ00p00k00z00j00n00ELh0v0a00s00u0y0de</v>
      </c>
      <c r="L573" s="28" t="str">
        <f ca="1">ДАННЫЕ!$I573&amp;"VN"&amp;IF(ДАННЫЕ!AW573&gt;0,11,10)&amp;"CD"&amp;IF(ДАННЫЕ!BF573&gt;500,16,IF(ДАННЫЕ!BF573&gt;350,15,IF(ДАННЫЕ!BF573&gt;=200,14,IF(ДАННЫЕ!BF573&gt;=100,13,IF(ДАННЫЕ!BF573&gt;=50,12,IF(ДАННЫЕ!BF573&gt;0,11,10))))))&amp;"AR"&amp;IF(ДАННЫЕ!BX573&gt;0,1,0)&amp;"GD"&amp;B573&amp;"VV"&amp;IF(E573&gt;=5,IF(E573&lt;18,1,0),0)</f>
        <v>VN10CD10AR0GD0VV0</v>
      </c>
      <c r="M573" s="28" t="str">
        <f>ДАННЫЕ!$I573&amp;"b"&amp;ДАННЫЕ!$BI573&amp;"r"&amp;ДАННЫЕ!$BJ573&amp;"CD"&amp;IF(ДАННЫЕ!BF573&gt;0,IF(ДАННЫЕ!BF573&lt;200,1,IF(ДАННЫЕ!BF573&lt;350,2,3)),0)&amp;"h"&amp;IF(ДАННЫЕ!$BK573+ДАННЫЕ!$BL573+ДАННЫЕ!$BM573&gt;0,1,0)&amp;"x"&amp;ДАННЫЕ!$BK573&amp;"y"&amp;ДАННЫЕ!$BL573&amp;"z"&amp;ДАННЫЕ!$BM573&amp;"c"&amp;IF(ДАННЫЕ!$BK573+ДАННЫЕ!$BL573+ДАННЫЕ!$BM573=3,1,0)&amp;"a"&amp;IF(ДАННЫЕ!$BQ573+ДАННЫЕ!$BR573&gt;0,1,0)&amp;"d"&amp;ДАННЫЕ!$BQ573&amp;"v"&amp;ДАННЫЕ!$BR573&amp;"p"&amp;ДАННЫЕ!$BS573&amp;"n"&amp;ДАННЫЕ!$BU573&amp;"t"&amp;ДАННЫЕ!$BV573&amp;"o"&amp;ДАННЫЕ!$BT573&amp;"l"&amp;IF(ДАННЫЕ!$BN573&gt;0,1,0)&amp;ДАННЫЕ!$BN573&amp;"g"&amp;ДАННЫЕ!$BO573&amp;"s"&amp;ДАННЫЕ!$BP573&amp;"DZ"&amp;IF(ДАННЫЕ!B573-ДАННЫЕ!G573 &lt; 60,IF(ДАННЫЕ!B573-ДАННЫЕ!G573 &gt;= 0,1,0),0)&amp;"u"&amp;IF(ДАННЫЕ!$CJ573&gt;0,1,0)</f>
        <v>brCD0h0xyzc0a0dvpntol0gsDZ1u0</v>
      </c>
      <c r="N573" s="28" t="str">
        <f ca="1">ДАННЫЕ!$F573&amp;ДАННЫЕ!$I573&amp;"g"&amp;B573&amp;"cf"&amp;D573&amp;"a"&amp;IF(ДАННЫЕ!$BX573&gt;0,1,0)&amp;IF(ДАННЫЕ!$BF573&gt;500,1,IF(ДАННЫЕ!$BF573&gt;350,2,IF(ДАННЫЕ!$BF573&gt;=200,3,IF(ДАННЫЕ!$BF573&gt;=100,4,IF(ДАННЫЕ!$BF573&gt;=50,5,IF(ДАННЫЕ!$BF573&lt;50,6,0))))))&amp;"AR"&amp;IF(DATEDIF(ДАННЫЕ!$BX573,ДАННЫЕ!$F$1,"y")&gt;1,1,0)&amp;"VG"&amp;IF(ДАННЫЕ!$BH573="0",1,0)&amp;"o"&amp;IF(T573+ДАННЫЕ!$AF573+ДАННЫЕ!$AG573+ДАННЫЕ!$AH573+ДАННЫЕ!$AI573+ДАННЫЕ!$AJ573+ДАННЫЕ!$AP573+ДАННЫЕ!$AQ573+ДАННЫЕ!$AR573+ДАННЫЕ!$AU573+ДАННЫЕ!$AW573+ДАННЫЕ!$AS573+ДАННЫЕ!$AT573&gt;0,1,0)&amp;"x"&amp;ДАННЫЕ!$AG573&amp;"p"&amp;IF(ДАННЫЕ!$BY573&gt;0,1,0)&amp;"v"&amp;IF(ДАННЫЕ!$BZ573&gt;0,1,0)&amp;"n"&amp;ДАННЫЕ!$CA573&amp;"t"&amp;ДАННЫЕ!$AY573&amp;"k"&amp;ДАННЫЕ!$CB573&amp;"q"&amp;ДАННЫЕ!$CC573&amp;"w"&amp;ДАННЫЕ!$CD573&amp;"e"&amp;ДАННЫЕ!$CE573&amp;"m"&amp;ДАННЫЕ!$CF573&amp;"c"&amp;ДАННЫЕ!$CG573&amp;"z"&amp;ДАННЫЕ!$CH573&amp;"d"&amp;IF(H573=4,1,0)&amp;"s"&amp;IF(ДАННЫЕ!$J573=1,0,1)&amp;"u"&amp;IF(ДАННЫЕ!$CJ573&gt;0,1,0)</f>
        <v>g0cf0a06AR1VG0o0xp0v0ntkqwemczd0s1u0</v>
      </c>
      <c r="O573" s="28" t="str">
        <f>ДАННЫЕ!$I573&amp;"g"&amp;B573&amp;A573&amp;"f"&amp;P573&amp;"c"&amp;IF(ДАННЫЕ!$U573&gt;0,1,0)&amp;"s"&amp;IF(ДАННЫЕ!$Q573&gt;0,IF(YEAR(ДАННЫЕ!$F$1)=YEAR(ДАННЫЕ!$Q573),IF(MONTH(ДАННЫЕ!$F$1)=MONTH(ДАННЫЕ!$Q573),111,11),1),0)&amp;"i"&amp;IF(ДАННЫЕ!$R573+ДАННЫЕ!$S573+ДАННЫЕ!$T573=0,0,1)&amp;"h"&amp;IF(ДАННЫЕ!$P573&gt;0,1,0)&amp;"p"&amp;IF(ДАННЫЕ!$CI573&gt;0,IF(YEAR(ДАННЫЕ!$F$1)=YEAR(ДАННЫЕ!$CI573),IF(MONTH(ДАННЫЕ!$F$1)=MONTH(ДАННЫЕ!$CI573),111,11),1),0)&amp;"d"&amp;IF(ДАННЫЕ!$CJ573&gt;0,IF(YEAR(ДАННЫЕ!$F$1)=YEAR(ДАННЫЕ!$CJ573),IF(MONTH(ДАННЫЕ!$F$1)=MONTH(ДАННЫЕ!$CJ573),111,11),1),0)&amp;"o"&amp;IF(ДАННЫЕ!$CK573&gt;0,IF(MONTH(ДАННЫЕ!$F$1)=MONTH(ДАННЫЕ!$CK573),111,11),0)&amp;"v"&amp;IF(ДАННЫЕ!$BE573&gt;0,IF(MONTH(ДАННЫЕ!$F$1)=MONTH(ДАННЫЕ!$BE573),111,11),0)</f>
        <v>g00f0c0s0i0h0p0d0o0v0</v>
      </c>
      <c r="P573" s="15">
        <f t="shared" si="26"/>
        <v>0</v>
      </c>
      <c r="Q573" s="15">
        <f>IF(ДАННЫЕ!$F$1&gt;ДАННЫЕ!$N573,IF(YEAR(ДАННЫЕ!$F$1)=YEAR(ДАННЫЕ!M573),1,0),0)</f>
        <v>0</v>
      </c>
      <c r="R573" s="15">
        <f>IF(ДАННЫЕ!$F$1&gt;ДАННЫЕ!$N573,IF(YEAR(ДАННЫЕ!$F$1)=YEAR(ДАННЫЕ!N573),1,0),0)</f>
        <v>0</v>
      </c>
      <c r="S573" s="15">
        <f>IF(ДАННЫЕ!$AA573="2А",1,IF(ДАННЫЕ!$AA573="2Б",2,IF(ДАННЫЕ!$AA573="2В",3,IF(ДАННЫЕ!$AA573=3,4,IF(ДАННЫЕ!$AA573="4А",5,IF(ДАННЫЕ!$AA573="4Б",6,IF(ДАННЫЕ!$AA573="4В",7,IF(ДАННЫЕ!$AA573=5,8,0))))))))</f>
        <v>0</v>
      </c>
      <c r="T573" s="15">
        <f>IF(OR(ДАННЫЕ!$AC573=2,ДАННЫЕ!$AD573=2,ДАННЫЕ!$AE573=2),2,IF(OR(ДАННЫЕ!$AC573=1,ДАННЫЕ!$AD573=1,ДАННЫЕ!$AE573=1),1,0))</f>
        <v>0</v>
      </c>
    </row>
    <row r="574" spans="1:20" ht="15" customHeight="1" x14ac:dyDescent="0.2">
      <c r="A574" s="78">
        <f>IF(B574&gt;0,IF(MONTH(ДАННЫЕ!$F$1)=MONTH(ДАННЫЕ!$B574),1,0),0)</f>
        <v>0</v>
      </c>
      <c r="B574" s="14">
        <f>IF(ДАННЫЕ!$B574&gt;0,IF(YEAR(ДАННЫЕ!$F$1)=YEAR(ДАННЫЕ!$B574),1,0),0)</f>
        <v>0</v>
      </c>
      <c r="C574" s="14">
        <f>IF(ДАННЫЕ!$CM574&gt;0,IF(YEAR(ДАННЫЕ!$F$1)=YEAR(ДАННЫЕ!$CM574),1,0),0)</f>
        <v>0</v>
      </c>
      <c r="D574" s="14">
        <f>IF(ДАННЫЕ!$CJ574&gt;0,IF(ДАННЫЕ!$CL574&gt;ДАННЫЕ!$F$1,1,IF(ДАННЫЕ!$CL574&gt;0,0,1)),0)</f>
        <v>0</v>
      </c>
      <c r="E574" s="43" t="str">
        <f ca="1">IF(ДАННЫЕ!$F$1&gt;0,IF(ДАННЫЕ!$G574&gt;0,DATEDIF(ДАННЫЕ!$G574,ДАННЫЕ!$F$1,"y"),""),IF(ДАННЫЕ!$G574&gt;0,DATEDIF(ДАННЫЕ!$G574,TODAY(),"y"),""))</f>
        <v/>
      </c>
      <c r="F574" s="43" t="str">
        <f xml:space="preserve"> IF(ДАННЫЕ!$F574="М",IF(E574&gt;=18,IF(E574&lt;60,1,""),""),"")&amp;IF(ДАННЫЕ!$F574="Ж",IF(E574&gt;=18,IF(E574&lt;55,1,""),""),"")</f>
        <v/>
      </c>
      <c r="G574" s="43" t="str">
        <f xml:space="preserve"> IF(ДАННЫЕ!$F574="М",IF(E574&gt;=60,2,""),"")&amp;IF(ДАННЫЕ!$F574="Ж",IF(E574&gt;=55,2,""),"")</f>
        <v/>
      </c>
      <c r="H574" s="43" t="str">
        <f t="shared" ca="1" si="24"/>
        <v/>
      </c>
      <c r="I574" s="43" t="str">
        <f t="shared" ca="1" si="25"/>
        <v>03</v>
      </c>
      <c r="J574" s="28" t="str">
        <f ca="1">ДАННЫЕ!$F574&amp;H574&amp;I574&amp;ДАННЫЕ!$I574&amp;"m"&amp;IF(ДАННЫЕ!$I574&gt;0,IF(ДАННЫЕ!$J574&gt;0,0,1),"")&amp;"f"&amp;IF(ДАННЫЕ!$R574&gt;0,IF(YEAR(ДАННЫЕ!$F$1)=YEAR(ДАННЫЕ!$R574),1,0),0)&amp;"z"&amp;ДАННЫЕ!$R574&amp;"p"&amp;ДАННЫЕ!$S574&amp;"i"&amp;ДАННЫЕ!$T574&amp;"h"&amp;ДАННЫЕ!$K574&amp;"be"&amp;ДАННЫЕ!$BI574&amp;"CD"&amp;IF(ДАННЫЕ!BF574&gt;500,4,IF(ДАННЫЕ!BF574&gt;350,3,IF(ДАННЫЕ!BF574&gt;200,2,IF(ДАННЫЕ!BF574&gt;0,1,0))))&amp;"g"&amp;B574&amp;"d"&amp;H574&amp;"l"&amp;ДАННЫЕ!AT574&amp;"a"&amp;ДАННЫЕ!$V574&amp;"v"&amp;R574&amp;"k"&amp;ДАННЫЕ!$U574&amp;"s"&amp;ДАННЫЕ!$Y574&amp;"t"&amp;ДАННЫЕ!$X574&amp;"b"&amp;IF(ДАННЫЕ!$Q574&gt;1,1,0)&amp;"PP"&amp;ДАННЫЕ!Z574&amp;"c"&amp;S574&amp;"x"&amp;IF(ДАННЫЕ!$BY574&gt;0,IF(YEAR(ДАННЫЕ!$F$1)=YEAR(ДАННЫЕ!$BY574),1,0),0)&amp;"n"&amp;IF(ДАННЫЕ!$BZ574&gt;0,IF(YEAR(ДАННЫЕ!$F$1)=YEAR(ДАННЫЕ!$BZ574),1,0),0)&amp;"u"&amp;D574&amp;"z"&amp;IF(ДАННЫЕ!$CL574&gt;0,IF(YEAR(ДАННЫЕ!$F$1)&gt;YEAR(ДАННЫЕ!$CL574),11,12),0)</f>
        <v>03mf0zpihbeCD0g0dlav0kstb0PPc0x0n0u0z0</v>
      </c>
      <c r="K574" s="28" t="str">
        <f ca="1">ДАННЫЕ!$I574&amp;"x"&amp;B574&amp;"w"&amp;IF(T574+ДАННЫЕ!AD574+ДАННЫЕ!AE574+ДАННЫЕ!AF574+ДАННЫЕ!AG574+ДАННЫЕ!AH574+ДАННЫЕ!$AL574+ДАННЫЕ!AI574+ДАННЫЕ!AJ574+ДАННЫЕ!AK574+ДАННЫЕ!AP574+ДАННЫЕ!AQ574+ДАННЫЕ!AR574+ДАННЫЕ!$AM574+ДАННЫЕ!$AN574+ДАННЫЕ!AS574+ДАННЫЕ!AT574&gt;0,1,0)&amp;IF(OR(T574=2,ДАННЫЕ!AD574=2,ДАННЫЕ!AE574=2,ДАННЫЕ!AF574=2,ДАННЫЕ!AG574=2,ДАННЫЕ!AH574=2,ДАННЫЕ!$AL574=2,ДАННЫЕ!AI574=2,ДАННЫЕ!AJ574=2,ДАННЫЕ!AK574=2,ДАННЫЕ!AP574=2,ДАННЫЕ!AQ574=2,ДАННЫЕ!AR574=2,ДАННЫЕ!$AM574=2,ДАННЫЕ!$AN574=2,ДАННЫЕ!AS574=2,ДАННЫЕ!AT574=2),2,0)&amp;"t"&amp;IF(T574&gt;0,"1"&amp;T574,"00")&amp;"f"&amp;IF(ДАННЫЕ!$AC574,"1"&amp;ДАННЫЕ!$AC574,"00")&amp;"b"&amp;IF(ДАННЫЕ!$AD574,"1"&amp;ДАННЫЕ!$AD574,"00")&amp;"g"&amp;IF(ДАННЫЕ!$AF574,"1"&amp;ДАННЫЕ!$AF574,"00")&amp;"c"&amp;IF(ДАННЫЕ!$AG574,"1"&amp;ДАННЫЕ!$AG574,"00")&amp;"i"&amp;IF(ДАННЫЕ!$AH574,"1"&amp;ДАННЫЕ!$AH574,"00")&amp;"r"&amp;IF(ДАННЫЕ!$AL574,"1"&amp;ДАННЫЕ!$AL574,"00")&amp;"m"&amp;IF(ДАННЫЕ!$AI574,"1"&amp;ДАННЫЕ!$AI574,"00")&amp;"hS"&amp;IF(ДАННЫЕ!$AJ574,"1"&amp;ДАННЫЕ!$AJ574,"00")&amp;"hZ"&amp;IF(ДАННЫЕ!$AK574,"1"&amp;ДАННЫЕ!$AK574,"00")&amp;"p"&amp;IF(ДАННЫЕ!$AP574,"1"&amp;ДАННЫЕ!$AP574,"00")&amp;"k"&amp;IF(ДАННЫЕ!$AQ574,"1"&amp;ДАННЫЕ!$AQ574,"00")&amp;"z"&amp;IF(ДАННЫЕ!$AR574,"1"&amp;ДАННЫЕ!$AR574,"00")&amp;"j"&amp;IF(ДАННЫЕ!$AM574,"1"&amp;ДАННЫЕ!$AM574,"00")&amp;"n"&amp;IF(ДАННЫЕ!$AN574,"1"&amp;ДАННЫЕ!$AN574,"00")&amp;"E"&amp;ДАННЫЕ!BI574&amp;"L"&amp;ДАННЫЕ!AO574&amp;"h"&amp;IF(ДАННЫЕ!$AU574&gt;0,1,0)&amp;"v"&amp;IF(ДАННЫЕ!$AW574&gt;0,1,0)&amp;"a"&amp;IF(ДАННЫЕ!$AS574,"1"&amp;ДАННЫЕ!$AS574,"00")&amp;"s"&amp;IF(ДАННЫЕ!$AT574,"1"&amp;ДАННЫЕ!$AT574,"00")&amp;"u"&amp;IF(ДАННЫЕ!$CJ574&gt;0,1,0)&amp;"y"&amp;B574&amp;"d"&amp;H574&amp;"e"&amp;F574&amp;G574</f>
        <v>x0w00t00f00b00g00c00i00r00m00hS00hZ00p00k00z00j00n00ELh0v0a00s00u0y0de</v>
      </c>
      <c r="L574" s="28" t="str">
        <f ca="1">ДАННЫЕ!$I574&amp;"VN"&amp;IF(ДАННЫЕ!AW574&gt;0,11,10)&amp;"CD"&amp;IF(ДАННЫЕ!BF574&gt;500,16,IF(ДАННЫЕ!BF574&gt;350,15,IF(ДАННЫЕ!BF574&gt;=200,14,IF(ДАННЫЕ!BF574&gt;=100,13,IF(ДАННЫЕ!BF574&gt;=50,12,IF(ДАННЫЕ!BF574&gt;0,11,10))))))&amp;"AR"&amp;IF(ДАННЫЕ!BX574&gt;0,1,0)&amp;"GD"&amp;B574&amp;"VV"&amp;IF(E574&gt;=5,IF(E574&lt;18,1,0),0)</f>
        <v>VN10CD10AR0GD0VV0</v>
      </c>
      <c r="M574" s="28" t="str">
        <f>ДАННЫЕ!$I574&amp;"b"&amp;ДАННЫЕ!$BI574&amp;"r"&amp;ДАННЫЕ!$BJ574&amp;"CD"&amp;IF(ДАННЫЕ!BF574&gt;0,IF(ДАННЫЕ!BF574&lt;200,1,IF(ДАННЫЕ!BF574&lt;350,2,3)),0)&amp;"h"&amp;IF(ДАННЫЕ!$BK574+ДАННЫЕ!$BL574+ДАННЫЕ!$BM574&gt;0,1,0)&amp;"x"&amp;ДАННЫЕ!$BK574&amp;"y"&amp;ДАННЫЕ!$BL574&amp;"z"&amp;ДАННЫЕ!$BM574&amp;"c"&amp;IF(ДАННЫЕ!$BK574+ДАННЫЕ!$BL574+ДАННЫЕ!$BM574=3,1,0)&amp;"a"&amp;IF(ДАННЫЕ!$BQ574+ДАННЫЕ!$BR574&gt;0,1,0)&amp;"d"&amp;ДАННЫЕ!$BQ574&amp;"v"&amp;ДАННЫЕ!$BR574&amp;"p"&amp;ДАННЫЕ!$BS574&amp;"n"&amp;ДАННЫЕ!$BU574&amp;"t"&amp;ДАННЫЕ!$BV574&amp;"o"&amp;ДАННЫЕ!$BT574&amp;"l"&amp;IF(ДАННЫЕ!$BN574&gt;0,1,0)&amp;ДАННЫЕ!$BN574&amp;"g"&amp;ДАННЫЕ!$BO574&amp;"s"&amp;ДАННЫЕ!$BP574&amp;"DZ"&amp;IF(ДАННЫЕ!B574-ДАННЫЕ!G574 &lt; 60,IF(ДАННЫЕ!B574-ДАННЫЕ!G574 &gt;= 0,1,0),0)&amp;"u"&amp;IF(ДАННЫЕ!$CJ574&gt;0,1,0)</f>
        <v>brCD0h0xyzc0a0dvpntol0gsDZ1u0</v>
      </c>
      <c r="N574" s="28" t="str">
        <f ca="1">ДАННЫЕ!$F574&amp;ДАННЫЕ!$I574&amp;"g"&amp;B574&amp;"cf"&amp;D574&amp;"a"&amp;IF(ДАННЫЕ!$BX574&gt;0,1,0)&amp;IF(ДАННЫЕ!$BF574&gt;500,1,IF(ДАННЫЕ!$BF574&gt;350,2,IF(ДАННЫЕ!$BF574&gt;=200,3,IF(ДАННЫЕ!$BF574&gt;=100,4,IF(ДАННЫЕ!$BF574&gt;=50,5,IF(ДАННЫЕ!$BF574&lt;50,6,0))))))&amp;"AR"&amp;IF(DATEDIF(ДАННЫЕ!$BX574,ДАННЫЕ!$F$1,"y")&gt;1,1,0)&amp;"VG"&amp;IF(ДАННЫЕ!$BH574="0",1,0)&amp;"o"&amp;IF(T574+ДАННЫЕ!$AF574+ДАННЫЕ!$AG574+ДАННЫЕ!$AH574+ДАННЫЕ!$AI574+ДАННЫЕ!$AJ574+ДАННЫЕ!$AP574+ДАННЫЕ!$AQ574+ДАННЫЕ!$AR574+ДАННЫЕ!$AU574+ДАННЫЕ!$AW574+ДАННЫЕ!$AS574+ДАННЫЕ!$AT574&gt;0,1,0)&amp;"x"&amp;ДАННЫЕ!$AG574&amp;"p"&amp;IF(ДАННЫЕ!$BY574&gt;0,1,0)&amp;"v"&amp;IF(ДАННЫЕ!$BZ574&gt;0,1,0)&amp;"n"&amp;ДАННЫЕ!$CA574&amp;"t"&amp;ДАННЫЕ!$AY574&amp;"k"&amp;ДАННЫЕ!$CB574&amp;"q"&amp;ДАННЫЕ!$CC574&amp;"w"&amp;ДАННЫЕ!$CD574&amp;"e"&amp;ДАННЫЕ!$CE574&amp;"m"&amp;ДАННЫЕ!$CF574&amp;"c"&amp;ДАННЫЕ!$CG574&amp;"z"&amp;ДАННЫЕ!$CH574&amp;"d"&amp;IF(H574=4,1,0)&amp;"s"&amp;IF(ДАННЫЕ!$J574=1,0,1)&amp;"u"&amp;IF(ДАННЫЕ!$CJ574&gt;0,1,0)</f>
        <v>g0cf0a06AR1VG0o0xp0v0ntkqwemczd0s1u0</v>
      </c>
      <c r="O574" s="28" t="str">
        <f>ДАННЫЕ!$I574&amp;"g"&amp;B574&amp;A574&amp;"f"&amp;P574&amp;"c"&amp;IF(ДАННЫЕ!$U574&gt;0,1,0)&amp;"s"&amp;IF(ДАННЫЕ!$Q574&gt;0,IF(YEAR(ДАННЫЕ!$F$1)=YEAR(ДАННЫЕ!$Q574),IF(MONTH(ДАННЫЕ!$F$1)=MONTH(ДАННЫЕ!$Q574),111,11),1),0)&amp;"i"&amp;IF(ДАННЫЕ!$R574+ДАННЫЕ!$S574+ДАННЫЕ!$T574=0,0,1)&amp;"h"&amp;IF(ДАННЫЕ!$P574&gt;0,1,0)&amp;"p"&amp;IF(ДАННЫЕ!$CI574&gt;0,IF(YEAR(ДАННЫЕ!$F$1)=YEAR(ДАННЫЕ!$CI574),IF(MONTH(ДАННЫЕ!$F$1)=MONTH(ДАННЫЕ!$CI574),111,11),1),0)&amp;"d"&amp;IF(ДАННЫЕ!$CJ574&gt;0,IF(YEAR(ДАННЫЕ!$F$1)=YEAR(ДАННЫЕ!$CJ574),IF(MONTH(ДАННЫЕ!$F$1)=MONTH(ДАННЫЕ!$CJ574),111,11),1),0)&amp;"o"&amp;IF(ДАННЫЕ!$CK574&gt;0,IF(MONTH(ДАННЫЕ!$F$1)=MONTH(ДАННЫЕ!$CK574),111,11),0)&amp;"v"&amp;IF(ДАННЫЕ!$BE574&gt;0,IF(MONTH(ДАННЫЕ!$F$1)=MONTH(ДАННЫЕ!$BE574),111,11),0)</f>
        <v>g00f0c0s0i0h0p0d0o0v0</v>
      </c>
      <c r="P574" s="15">
        <f t="shared" si="26"/>
        <v>0</v>
      </c>
      <c r="Q574" s="15">
        <f>IF(ДАННЫЕ!$F$1&gt;ДАННЫЕ!$N574,IF(YEAR(ДАННЫЕ!$F$1)=YEAR(ДАННЫЕ!M574),1,0),0)</f>
        <v>0</v>
      </c>
      <c r="R574" s="15">
        <f>IF(ДАННЫЕ!$F$1&gt;ДАННЫЕ!$N574,IF(YEAR(ДАННЫЕ!$F$1)=YEAR(ДАННЫЕ!N574),1,0),0)</f>
        <v>0</v>
      </c>
      <c r="S574" s="15">
        <f>IF(ДАННЫЕ!$AA574="2А",1,IF(ДАННЫЕ!$AA574="2Б",2,IF(ДАННЫЕ!$AA574="2В",3,IF(ДАННЫЕ!$AA574=3,4,IF(ДАННЫЕ!$AA574="4А",5,IF(ДАННЫЕ!$AA574="4Б",6,IF(ДАННЫЕ!$AA574="4В",7,IF(ДАННЫЕ!$AA574=5,8,0))))))))</f>
        <v>0</v>
      </c>
      <c r="T574" s="15">
        <f>IF(OR(ДАННЫЕ!$AC574=2,ДАННЫЕ!$AD574=2,ДАННЫЕ!$AE574=2),2,IF(OR(ДАННЫЕ!$AC574=1,ДАННЫЕ!$AD574=1,ДАННЫЕ!$AE574=1),1,0))</f>
        <v>0</v>
      </c>
    </row>
    <row r="575" spans="1:20" ht="15" customHeight="1" x14ac:dyDescent="0.2">
      <c r="A575" s="78">
        <f>IF(B575&gt;0,IF(MONTH(ДАННЫЕ!$F$1)=MONTH(ДАННЫЕ!$B575),1,0),0)</f>
        <v>0</v>
      </c>
      <c r="B575" s="14">
        <f>IF(ДАННЫЕ!$B575&gt;0,IF(YEAR(ДАННЫЕ!$F$1)=YEAR(ДАННЫЕ!$B575),1,0),0)</f>
        <v>0</v>
      </c>
      <c r="C575" s="14">
        <f>IF(ДАННЫЕ!$CM575&gt;0,IF(YEAR(ДАННЫЕ!$F$1)=YEAR(ДАННЫЕ!$CM575),1,0),0)</f>
        <v>0</v>
      </c>
      <c r="D575" s="14">
        <f>IF(ДАННЫЕ!$CJ575&gt;0,IF(ДАННЫЕ!$CL575&gt;ДАННЫЕ!$F$1,1,IF(ДАННЫЕ!$CL575&gt;0,0,1)),0)</f>
        <v>0</v>
      </c>
      <c r="E575" s="43" t="str">
        <f ca="1">IF(ДАННЫЕ!$F$1&gt;0,IF(ДАННЫЕ!$G575&gt;0,DATEDIF(ДАННЫЕ!$G575,ДАННЫЕ!$F$1,"y"),""),IF(ДАННЫЕ!$G575&gt;0,DATEDIF(ДАННЫЕ!$G575,TODAY(),"y"),""))</f>
        <v/>
      </c>
      <c r="F575" s="43" t="str">
        <f xml:space="preserve"> IF(ДАННЫЕ!$F575="М",IF(E575&gt;=18,IF(E575&lt;60,1,""),""),"")&amp;IF(ДАННЫЕ!$F575="Ж",IF(E575&gt;=18,IF(E575&lt;55,1,""),""),"")</f>
        <v/>
      </c>
      <c r="G575" s="43" t="str">
        <f xml:space="preserve"> IF(ДАННЫЕ!$F575="М",IF(E575&gt;=60,2,""),"")&amp;IF(ДАННЫЕ!$F575="Ж",IF(E575&gt;=55,2,""),"")</f>
        <v/>
      </c>
      <c r="H575" s="43" t="str">
        <f t="shared" ca="1" si="24"/>
        <v/>
      </c>
      <c r="I575" s="43" t="str">
        <f t="shared" ca="1" si="25"/>
        <v>03</v>
      </c>
      <c r="J575" s="28" t="str">
        <f ca="1">ДАННЫЕ!$F575&amp;H575&amp;I575&amp;ДАННЫЕ!$I575&amp;"m"&amp;IF(ДАННЫЕ!$I575&gt;0,IF(ДАННЫЕ!$J575&gt;0,0,1),"")&amp;"f"&amp;IF(ДАННЫЕ!$R575&gt;0,IF(YEAR(ДАННЫЕ!$F$1)=YEAR(ДАННЫЕ!$R575),1,0),0)&amp;"z"&amp;ДАННЫЕ!$R575&amp;"p"&amp;ДАННЫЕ!$S575&amp;"i"&amp;ДАННЫЕ!$T575&amp;"h"&amp;ДАННЫЕ!$K575&amp;"be"&amp;ДАННЫЕ!$BI575&amp;"CD"&amp;IF(ДАННЫЕ!BF575&gt;500,4,IF(ДАННЫЕ!BF575&gt;350,3,IF(ДАННЫЕ!BF575&gt;200,2,IF(ДАННЫЕ!BF575&gt;0,1,0))))&amp;"g"&amp;B575&amp;"d"&amp;H575&amp;"l"&amp;ДАННЫЕ!AT575&amp;"a"&amp;ДАННЫЕ!$V575&amp;"v"&amp;R575&amp;"k"&amp;ДАННЫЕ!$U575&amp;"s"&amp;ДАННЫЕ!$Y575&amp;"t"&amp;ДАННЫЕ!$X575&amp;"b"&amp;IF(ДАННЫЕ!$Q575&gt;1,1,0)&amp;"PP"&amp;ДАННЫЕ!Z575&amp;"c"&amp;S575&amp;"x"&amp;IF(ДАННЫЕ!$BY575&gt;0,IF(YEAR(ДАННЫЕ!$F$1)=YEAR(ДАННЫЕ!$BY575),1,0),0)&amp;"n"&amp;IF(ДАННЫЕ!$BZ575&gt;0,IF(YEAR(ДАННЫЕ!$F$1)=YEAR(ДАННЫЕ!$BZ575),1,0),0)&amp;"u"&amp;D575&amp;"z"&amp;IF(ДАННЫЕ!$CL575&gt;0,IF(YEAR(ДАННЫЕ!$F$1)&gt;YEAR(ДАННЫЕ!$CL575),11,12),0)</f>
        <v>03mf0zpihbeCD0g0dlav0kstb0PPc0x0n0u0z0</v>
      </c>
      <c r="K575" s="28" t="str">
        <f ca="1">ДАННЫЕ!$I575&amp;"x"&amp;B575&amp;"w"&amp;IF(T575+ДАННЫЕ!AD575+ДАННЫЕ!AE575+ДАННЫЕ!AF575+ДАННЫЕ!AG575+ДАННЫЕ!AH575+ДАННЫЕ!$AL575+ДАННЫЕ!AI575+ДАННЫЕ!AJ575+ДАННЫЕ!AK575+ДАННЫЕ!AP575+ДАННЫЕ!AQ575+ДАННЫЕ!AR575+ДАННЫЕ!$AM575+ДАННЫЕ!$AN575+ДАННЫЕ!AS575+ДАННЫЕ!AT575&gt;0,1,0)&amp;IF(OR(T575=2,ДАННЫЕ!AD575=2,ДАННЫЕ!AE575=2,ДАННЫЕ!AF575=2,ДАННЫЕ!AG575=2,ДАННЫЕ!AH575=2,ДАННЫЕ!$AL575=2,ДАННЫЕ!AI575=2,ДАННЫЕ!AJ575=2,ДАННЫЕ!AK575=2,ДАННЫЕ!AP575=2,ДАННЫЕ!AQ575=2,ДАННЫЕ!AR575=2,ДАННЫЕ!$AM575=2,ДАННЫЕ!$AN575=2,ДАННЫЕ!AS575=2,ДАННЫЕ!AT575=2),2,0)&amp;"t"&amp;IF(T575&gt;0,"1"&amp;T575,"00")&amp;"f"&amp;IF(ДАННЫЕ!$AC575,"1"&amp;ДАННЫЕ!$AC575,"00")&amp;"b"&amp;IF(ДАННЫЕ!$AD575,"1"&amp;ДАННЫЕ!$AD575,"00")&amp;"g"&amp;IF(ДАННЫЕ!$AF575,"1"&amp;ДАННЫЕ!$AF575,"00")&amp;"c"&amp;IF(ДАННЫЕ!$AG575,"1"&amp;ДАННЫЕ!$AG575,"00")&amp;"i"&amp;IF(ДАННЫЕ!$AH575,"1"&amp;ДАННЫЕ!$AH575,"00")&amp;"r"&amp;IF(ДАННЫЕ!$AL575,"1"&amp;ДАННЫЕ!$AL575,"00")&amp;"m"&amp;IF(ДАННЫЕ!$AI575,"1"&amp;ДАННЫЕ!$AI575,"00")&amp;"hS"&amp;IF(ДАННЫЕ!$AJ575,"1"&amp;ДАННЫЕ!$AJ575,"00")&amp;"hZ"&amp;IF(ДАННЫЕ!$AK575,"1"&amp;ДАННЫЕ!$AK575,"00")&amp;"p"&amp;IF(ДАННЫЕ!$AP575,"1"&amp;ДАННЫЕ!$AP575,"00")&amp;"k"&amp;IF(ДАННЫЕ!$AQ575,"1"&amp;ДАННЫЕ!$AQ575,"00")&amp;"z"&amp;IF(ДАННЫЕ!$AR575,"1"&amp;ДАННЫЕ!$AR575,"00")&amp;"j"&amp;IF(ДАННЫЕ!$AM575,"1"&amp;ДАННЫЕ!$AM575,"00")&amp;"n"&amp;IF(ДАННЫЕ!$AN575,"1"&amp;ДАННЫЕ!$AN575,"00")&amp;"E"&amp;ДАННЫЕ!BI575&amp;"L"&amp;ДАННЫЕ!AO575&amp;"h"&amp;IF(ДАННЫЕ!$AU575&gt;0,1,0)&amp;"v"&amp;IF(ДАННЫЕ!$AW575&gt;0,1,0)&amp;"a"&amp;IF(ДАННЫЕ!$AS575,"1"&amp;ДАННЫЕ!$AS575,"00")&amp;"s"&amp;IF(ДАННЫЕ!$AT575,"1"&amp;ДАННЫЕ!$AT575,"00")&amp;"u"&amp;IF(ДАННЫЕ!$CJ575&gt;0,1,0)&amp;"y"&amp;B575&amp;"d"&amp;H575&amp;"e"&amp;F575&amp;G575</f>
        <v>x0w00t00f00b00g00c00i00r00m00hS00hZ00p00k00z00j00n00ELh0v0a00s00u0y0de</v>
      </c>
      <c r="L575" s="28" t="str">
        <f ca="1">ДАННЫЕ!$I575&amp;"VN"&amp;IF(ДАННЫЕ!AW575&gt;0,11,10)&amp;"CD"&amp;IF(ДАННЫЕ!BF575&gt;500,16,IF(ДАННЫЕ!BF575&gt;350,15,IF(ДАННЫЕ!BF575&gt;=200,14,IF(ДАННЫЕ!BF575&gt;=100,13,IF(ДАННЫЕ!BF575&gt;=50,12,IF(ДАННЫЕ!BF575&gt;0,11,10))))))&amp;"AR"&amp;IF(ДАННЫЕ!BX575&gt;0,1,0)&amp;"GD"&amp;B575&amp;"VV"&amp;IF(E575&gt;=5,IF(E575&lt;18,1,0),0)</f>
        <v>VN10CD10AR0GD0VV0</v>
      </c>
      <c r="M575" s="28" t="str">
        <f>ДАННЫЕ!$I575&amp;"b"&amp;ДАННЫЕ!$BI575&amp;"r"&amp;ДАННЫЕ!$BJ575&amp;"CD"&amp;IF(ДАННЫЕ!BF575&gt;0,IF(ДАННЫЕ!BF575&lt;200,1,IF(ДАННЫЕ!BF575&lt;350,2,3)),0)&amp;"h"&amp;IF(ДАННЫЕ!$BK575+ДАННЫЕ!$BL575+ДАННЫЕ!$BM575&gt;0,1,0)&amp;"x"&amp;ДАННЫЕ!$BK575&amp;"y"&amp;ДАННЫЕ!$BL575&amp;"z"&amp;ДАННЫЕ!$BM575&amp;"c"&amp;IF(ДАННЫЕ!$BK575+ДАННЫЕ!$BL575+ДАННЫЕ!$BM575=3,1,0)&amp;"a"&amp;IF(ДАННЫЕ!$BQ575+ДАННЫЕ!$BR575&gt;0,1,0)&amp;"d"&amp;ДАННЫЕ!$BQ575&amp;"v"&amp;ДАННЫЕ!$BR575&amp;"p"&amp;ДАННЫЕ!$BS575&amp;"n"&amp;ДАННЫЕ!$BU575&amp;"t"&amp;ДАННЫЕ!$BV575&amp;"o"&amp;ДАННЫЕ!$BT575&amp;"l"&amp;IF(ДАННЫЕ!$BN575&gt;0,1,0)&amp;ДАННЫЕ!$BN575&amp;"g"&amp;ДАННЫЕ!$BO575&amp;"s"&amp;ДАННЫЕ!$BP575&amp;"DZ"&amp;IF(ДАННЫЕ!B575-ДАННЫЕ!G575 &lt; 60,IF(ДАННЫЕ!B575-ДАННЫЕ!G575 &gt;= 0,1,0),0)&amp;"u"&amp;IF(ДАННЫЕ!$CJ575&gt;0,1,0)</f>
        <v>brCD0h0xyzc0a0dvpntol0gsDZ1u0</v>
      </c>
      <c r="N575" s="28" t="str">
        <f ca="1">ДАННЫЕ!$F575&amp;ДАННЫЕ!$I575&amp;"g"&amp;B575&amp;"cf"&amp;D575&amp;"a"&amp;IF(ДАННЫЕ!$BX575&gt;0,1,0)&amp;IF(ДАННЫЕ!$BF575&gt;500,1,IF(ДАННЫЕ!$BF575&gt;350,2,IF(ДАННЫЕ!$BF575&gt;=200,3,IF(ДАННЫЕ!$BF575&gt;=100,4,IF(ДАННЫЕ!$BF575&gt;=50,5,IF(ДАННЫЕ!$BF575&lt;50,6,0))))))&amp;"AR"&amp;IF(DATEDIF(ДАННЫЕ!$BX575,ДАННЫЕ!$F$1,"y")&gt;1,1,0)&amp;"VG"&amp;IF(ДАННЫЕ!$BH575="0",1,0)&amp;"o"&amp;IF(T575+ДАННЫЕ!$AF575+ДАННЫЕ!$AG575+ДАННЫЕ!$AH575+ДАННЫЕ!$AI575+ДАННЫЕ!$AJ575+ДАННЫЕ!$AP575+ДАННЫЕ!$AQ575+ДАННЫЕ!$AR575+ДАННЫЕ!$AU575+ДАННЫЕ!$AW575+ДАННЫЕ!$AS575+ДАННЫЕ!$AT575&gt;0,1,0)&amp;"x"&amp;ДАННЫЕ!$AG575&amp;"p"&amp;IF(ДАННЫЕ!$BY575&gt;0,1,0)&amp;"v"&amp;IF(ДАННЫЕ!$BZ575&gt;0,1,0)&amp;"n"&amp;ДАННЫЕ!$CA575&amp;"t"&amp;ДАННЫЕ!$AY575&amp;"k"&amp;ДАННЫЕ!$CB575&amp;"q"&amp;ДАННЫЕ!$CC575&amp;"w"&amp;ДАННЫЕ!$CD575&amp;"e"&amp;ДАННЫЕ!$CE575&amp;"m"&amp;ДАННЫЕ!$CF575&amp;"c"&amp;ДАННЫЕ!$CG575&amp;"z"&amp;ДАННЫЕ!$CH575&amp;"d"&amp;IF(H575=4,1,0)&amp;"s"&amp;IF(ДАННЫЕ!$J575=1,0,1)&amp;"u"&amp;IF(ДАННЫЕ!$CJ575&gt;0,1,0)</f>
        <v>g0cf0a06AR1VG0o0xp0v0ntkqwemczd0s1u0</v>
      </c>
      <c r="O575" s="28" t="str">
        <f>ДАННЫЕ!$I575&amp;"g"&amp;B575&amp;A575&amp;"f"&amp;P575&amp;"c"&amp;IF(ДАННЫЕ!$U575&gt;0,1,0)&amp;"s"&amp;IF(ДАННЫЕ!$Q575&gt;0,IF(YEAR(ДАННЫЕ!$F$1)=YEAR(ДАННЫЕ!$Q575),IF(MONTH(ДАННЫЕ!$F$1)=MONTH(ДАННЫЕ!$Q575),111,11),1),0)&amp;"i"&amp;IF(ДАННЫЕ!$R575+ДАННЫЕ!$S575+ДАННЫЕ!$T575=0,0,1)&amp;"h"&amp;IF(ДАННЫЕ!$P575&gt;0,1,0)&amp;"p"&amp;IF(ДАННЫЕ!$CI575&gt;0,IF(YEAR(ДАННЫЕ!$F$1)=YEAR(ДАННЫЕ!$CI575),IF(MONTH(ДАННЫЕ!$F$1)=MONTH(ДАННЫЕ!$CI575),111,11),1),0)&amp;"d"&amp;IF(ДАННЫЕ!$CJ575&gt;0,IF(YEAR(ДАННЫЕ!$F$1)=YEAR(ДАННЫЕ!$CJ575),IF(MONTH(ДАННЫЕ!$F$1)=MONTH(ДАННЫЕ!$CJ575),111,11),1),0)&amp;"o"&amp;IF(ДАННЫЕ!$CK575&gt;0,IF(MONTH(ДАННЫЕ!$F$1)=MONTH(ДАННЫЕ!$CK575),111,11),0)&amp;"v"&amp;IF(ДАННЫЕ!$BE575&gt;0,IF(MONTH(ДАННЫЕ!$F$1)=MONTH(ДАННЫЕ!$BE575),111,11),0)</f>
        <v>g00f0c0s0i0h0p0d0o0v0</v>
      </c>
      <c r="P575" s="15">
        <f t="shared" si="26"/>
        <v>0</v>
      </c>
      <c r="Q575" s="15">
        <f>IF(ДАННЫЕ!$F$1&gt;ДАННЫЕ!$N575,IF(YEAR(ДАННЫЕ!$F$1)=YEAR(ДАННЫЕ!M575),1,0),0)</f>
        <v>0</v>
      </c>
      <c r="R575" s="15">
        <f>IF(ДАННЫЕ!$F$1&gt;ДАННЫЕ!$N575,IF(YEAR(ДАННЫЕ!$F$1)=YEAR(ДАННЫЕ!N575),1,0),0)</f>
        <v>0</v>
      </c>
      <c r="S575" s="15">
        <f>IF(ДАННЫЕ!$AA575="2А",1,IF(ДАННЫЕ!$AA575="2Б",2,IF(ДАННЫЕ!$AA575="2В",3,IF(ДАННЫЕ!$AA575=3,4,IF(ДАННЫЕ!$AA575="4А",5,IF(ДАННЫЕ!$AA575="4Б",6,IF(ДАННЫЕ!$AA575="4В",7,IF(ДАННЫЕ!$AA575=5,8,0))))))))</f>
        <v>0</v>
      </c>
      <c r="T575" s="15">
        <f>IF(OR(ДАННЫЕ!$AC575=2,ДАННЫЕ!$AD575=2,ДАННЫЕ!$AE575=2),2,IF(OR(ДАННЫЕ!$AC575=1,ДАННЫЕ!$AD575=1,ДАННЫЕ!$AE575=1),1,0))</f>
        <v>0</v>
      </c>
    </row>
    <row r="576" spans="1:20" ht="15" customHeight="1" x14ac:dyDescent="0.2">
      <c r="A576" s="78">
        <f>IF(B576&gt;0,IF(MONTH(ДАННЫЕ!$F$1)=MONTH(ДАННЫЕ!$B576),1,0),0)</f>
        <v>0</v>
      </c>
      <c r="B576" s="14">
        <f>IF(ДАННЫЕ!$B576&gt;0,IF(YEAR(ДАННЫЕ!$F$1)=YEAR(ДАННЫЕ!$B576),1,0),0)</f>
        <v>0</v>
      </c>
      <c r="C576" s="14">
        <f>IF(ДАННЫЕ!$CM576&gt;0,IF(YEAR(ДАННЫЕ!$F$1)=YEAR(ДАННЫЕ!$CM576),1,0),0)</f>
        <v>0</v>
      </c>
      <c r="D576" s="14">
        <f>IF(ДАННЫЕ!$CJ576&gt;0,IF(ДАННЫЕ!$CL576&gt;ДАННЫЕ!$F$1,1,IF(ДАННЫЕ!$CL576&gt;0,0,1)),0)</f>
        <v>0</v>
      </c>
      <c r="E576" s="43" t="str">
        <f ca="1">IF(ДАННЫЕ!$F$1&gt;0,IF(ДАННЫЕ!$G576&gt;0,DATEDIF(ДАННЫЕ!$G576,ДАННЫЕ!$F$1,"y"),""),IF(ДАННЫЕ!$G576&gt;0,DATEDIF(ДАННЫЕ!$G576,TODAY(),"y"),""))</f>
        <v/>
      </c>
      <c r="F576" s="43" t="str">
        <f xml:space="preserve"> IF(ДАННЫЕ!$F576="М",IF(E576&gt;=18,IF(E576&lt;60,1,""),""),"")&amp;IF(ДАННЫЕ!$F576="Ж",IF(E576&gt;=18,IF(E576&lt;55,1,""),""),"")</f>
        <v/>
      </c>
      <c r="G576" s="43" t="str">
        <f xml:space="preserve"> IF(ДАННЫЕ!$F576="М",IF(E576&gt;=60,2,""),"")&amp;IF(ДАННЫЕ!$F576="Ж",IF(E576&gt;=55,2,""),"")</f>
        <v/>
      </c>
      <c r="H576" s="43" t="str">
        <f t="shared" ca="1" si="24"/>
        <v/>
      </c>
      <c r="I576" s="43" t="str">
        <f t="shared" ca="1" si="25"/>
        <v>03</v>
      </c>
      <c r="J576" s="28" t="str">
        <f ca="1">ДАННЫЕ!$F576&amp;H576&amp;I576&amp;ДАННЫЕ!$I576&amp;"m"&amp;IF(ДАННЫЕ!$I576&gt;0,IF(ДАННЫЕ!$J576&gt;0,0,1),"")&amp;"f"&amp;IF(ДАННЫЕ!$R576&gt;0,IF(YEAR(ДАННЫЕ!$F$1)=YEAR(ДАННЫЕ!$R576),1,0),0)&amp;"z"&amp;ДАННЫЕ!$R576&amp;"p"&amp;ДАННЫЕ!$S576&amp;"i"&amp;ДАННЫЕ!$T576&amp;"h"&amp;ДАННЫЕ!$K576&amp;"be"&amp;ДАННЫЕ!$BI576&amp;"CD"&amp;IF(ДАННЫЕ!BF576&gt;500,4,IF(ДАННЫЕ!BF576&gt;350,3,IF(ДАННЫЕ!BF576&gt;200,2,IF(ДАННЫЕ!BF576&gt;0,1,0))))&amp;"g"&amp;B576&amp;"d"&amp;H576&amp;"l"&amp;ДАННЫЕ!AT576&amp;"a"&amp;ДАННЫЕ!$V576&amp;"v"&amp;R576&amp;"k"&amp;ДАННЫЕ!$U576&amp;"s"&amp;ДАННЫЕ!$Y576&amp;"t"&amp;ДАННЫЕ!$X576&amp;"b"&amp;IF(ДАННЫЕ!$Q576&gt;1,1,0)&amp;"PP"&amp;ДАННЫЕ!Z576&amp;"c"&amp;S576&amp;"x"&amp;IF(ДАННЫЕ!$BY576&gt;0,IF(YEAR(ДАННЫЕ!$F$1)=YEAR(ДАННЫЕ!$BY576),1,0),0)&amp;"n"&amp;IF(ДАННЫЕ!$BZ576&gt;0,IF(YEAR(ДАННЫЕ!$F$1)=YEAR(ДАННЫЕ!$BZ576),1,0),0)&amp;"u"&amp;D576&amp;"z"&amp;IF(ДАННЫЕ!$CL576&gt;0,IF(YEAR(ДАННЫЕ!$F$1)&gt;YEAR(ДАННЫЕ!$CL576),11,12),0)</f>
        <v>03mf0zpihbeCD0g0dlav0kstb0PPc0x0n0u0z0</v>
      </c>
      <c r="K576" s="28" t="str">
        <f ca="1">ДАННЫЕ!$I576&amp;"x"&amp;B576&amp;"w"&amp;IF(T576+ДАННЫЕ!AD576+ДАННЫЕ!AE576+ДАННЫЕ!AF576+ДАННЫЕ!AG576+ДАННЫЕ!AH576+ДАННЫЕ!$AL576+ДАННЫЕ!AI576+ДАННЫЕ!AJ576+ДАННЫЕ!AK576+ДАННЫЕ!AP576+ДАННЫЕ!AQ576+ДАННЫЕ!AR576+ДАННЫЕ!$AM576+ДАННЫЕ!$AN576+ДАННЫЕ!AS576+ДАННЫЕ!AT576&gt;0,1,0)&amp;IF(OR(T576=2,ДАННЫЕ!AD576=2,ДАННЫЕ!AE576=2,ДАННЫЕ!AF576=2,ДАННЫЕ!AG576=2,ДАННЫЕ!AH576=2,ДАННЫЕ!$AL576=2,ДАННЫЕ!AI576=2,ДАННЫЕ!AJ576=2,ДАННЫЕ!AK576=2,ДАННЫЕ!AP576=2,ДАННЫЕ!AQ576=2,ДАННЫЕ!AR576=2,ДАННЫЕ!$AM576=2,ДАННЫЕ!$AN576=2,ДАННЫЕ!AS576=2,ДАННЫЕ!AT576=2),2,0)&amp;"t"&amp;IF(T576&gt;0,"1"&amp;T576,"00")&amp;"f"&amp;IF(ДАННЫЕ!$AC576,"1"&amp;ДАННЫЕ!$AC576,"00")&amp;"b"&amp;IF(ДАННЫЕ!$AD576,"1"&amp;ДАННЫЕ!$AD576,"00")&amp;"g"&amp;IF(ДАННЫЕ!$AF576,"1"&amp;ДАННЫЕ!$AF576,"00")&amp;"c"&amp;IF(ДАННЫЕ!$AG576,"1"&amp;ДАННЫЕ!$AG576,"00")&amp;"i"&amp;IF(ДАННЫЕ!$AH576,"1"&amp;ДАННЫЕ!$AH576,"00")&amp;"r"&amp;IF(ДАННЫЕ!$AL576,"1"&amp;ДАННЫЕ!$AL576,"00")&amp;"m"&amp;IF(ДАННЫЕ!$AI576,"1"&amp;ДАННЫЕ!$AI576,"00")&amp;"hS"&amp;IF(ДАННЫЕ!$AJ576,"1"&amp;ДАННЫЕ!$AJ576,"00")&amp;"hZ"&amp;IF(ДАННЫЕ!$AK576,"1"&amp;ДАННЫЕ!$AK576,"00")&amp;"p"&amp;IF(ДАННЫЕ!$AP576,"1"&amp;ДАННЫЕ!$AP576,"00")&amp;"k"&amp;IF(ДАННЫЕ!$AQ576,"1"&amp;ДАННЫЕ!$AQ576,"00")&amp;"z"&amp;IF(ДАННЫЕ!$AR576,"1"&amp;ДАННЫЕ!$AR576,"00")&amp;"j"&amp;IF(ДАННЫЕ!$AM576,"1"&amp;ДАННЫЕ!$AM576,"00")&amp;"n"&amp;IF(ДАННЫЕ!$AN576,"1"&amp;ДАННЫЕ!$AN576,"00")&amp;"E"&amp;ДАННЫЕ!BI576&amp;"L"&amp;ДАННЫЕ!AO576&amp;"h"&amp;IF(ДАННЫЕ!$AU576&gt;0,1,0)&amp;"v"&amp;IF(ДАННЫЕ!$AW576&gt;0,1,0)&amp;"a"&amp;IF(ДАННЫЕ!$AS576,"1"&amp;ДАННЫЕ!$AS576,"00")&amp;"s"&amp;IF(ДАННЫЕ!$AT576,"1"&amp;ДАННЫЕ!$AT576,"00")&amp;"u"&amp;IF(ДАННЫЕ!$CJ576&gt;0,1,0)&amp;"y"&amp;B576&amp;"d"&amp;H576&amp;"e"&amp;F576&amp;G576</f>
        <v>x0w00t00f00b00g00c00i00r00m00hS00hZ00p00k00z00j00n00ELh0v0a00s00u0y0de</v>
      </c>
      <c r="L576" s="28" t="str">
        <f ca="1">ДАННЫЕ!$I576&amp;"VN"&amp;IF(ДАННЫЕ!AW576&gt;0,11,10)&amp;"CD"&amp;IF(ДАННЫЕ!BF576&gt;500,16,IF(ДАННЫЕ!BF576&gt;350,15,IF(ДАННЫЕ!BF576&gt;=200,14,IF(ДАННЫЕ!BF576&gt;=100,13,IF(ДАННЫЕ!BF576&gt;=50,12,IF(ДАННЫЕ!BF576&gt;0,11,10))))))&amp;"AR"&amp;IF(ДАННЫЕ!BX576&gt;0,1,0)&amp;"GD"&amp;B576&amp;"VV"&amp;IF(E576&gt;=5,IF(E576&lt;18,1,0),0)</f>
        <v>VN10CD10AR0GD0VV0</v>
      </c>
      <c r="M576" s="28" t="str">
        <f>ДАННЫЕ!$I576&amp;"b"&amp;ДАННЫЕ!$BI576&amp;"r"&amp;ДАННЫЕ!$BJ576&amp;"CD"&amp;IF(ДАННЫЕ!BF576&gt;0,IF(ДАННЫЕ!BF576&lt;200,1,IF(ДАННЫЕ!BF576&lt;350,2,3)),0)&amp;"h"&amp;IF(ДАННЫЕ!$BK576+ДАННЫЕ!$BL576+ДАННЫЕ!$BM576&gt;0,1,0)&amp;"x"&amp;ДАННЫЕ!$BK576&amp;"y"&amp;ДАННЫЕ!$BL576&amp;"z"&amp;ДАННЫЕ!$BM576&amp;"c"&amp;IF(ДАННЫЕ!$BK576+ДАННЫЕ!$BL576+ДАННЫЕ!$BM576=3,1,0)&amp;"a"&amp;IF(ДАННЫЕ!$BQ576+ДАННЫЕ!$BR576&gt;0,1,0)&amp;"d"&amp;ДАННЫЕ!$BQ576&amp;"v"&amp;ДАННЫЕ!$BR576&amp;"p"&amp;ДАННЫЕ!$BS576&amp;"n"&amp;ДАННЫЕ!$BU576&amp;"t"&amp;ДАННЫЕ!$BV576&amp;"o"&amp;ДАННЫЕ!$BT576&amp;"l"&amp;IF(ДАННЫЕ!$BN576&gt;0,1,0)&amp;ДАННЫЕ!$BN576&amp;"g"&amp;ДАННЫЕ!$BO576&amp;"s"&amp;ДАННЫЕ!$BP576&amp;"DZ"&amp;IF(ДАННЫЕ!B576-ДАННЫЕ!G576 &lt; 60,IF(ДАННЫЕ!B576-ДАННЫЕ!G576 &gt;= 0,1,0),0)&amp;"u"&amp;IF(ДАННЫЕ!$CJ576&gt;0,1,0)</f>
        <v>brCD0h0xyzc0a0dvpntol0gsDZ1u0</v>
      </c>
      <c r="N576" s="28" t="str">
        <f ca="1">ДАННЫЕ!$F576&amp;ДАННЫЕ!$I576&amp;"g"&amp;B576&amp;"cf"&amp;D576&amp;"a"&amp;IF(ДАННЫЕ!$BX576&gt;0,1,0)&amp;IF(ДАННЫЕ!$BF576&gt;500,1,IF(ДАННЫЕ!$BF576&gt;350,2,IF(ДАННЫЕ!$BF576&gt;=200,3,IF(ДАННЫЕ!$BF576&gt;=100,4,IF(ДАННЫЕ!$BF576&gt;=50,5,IF(ДАННЫЕ!$BF576&lt;50,6,0))))))&amp;"AR"&amp;IF(DATEDIF(ДАННЫЕ!$BX576,ДАННЫЕ!$F$1,"y")&gt;1,1,0)&amp;"VG"&amp;IF(ДАННЫЕ!$BH576="0",1,0)&amp;"o"&amp;IF(T576+ДАННЫЕ!$AF576+ДАННЫЕ!$AG576+ДАННЫЕ!$AH576+ДАННЫЕ!$AI576+ДАННЫЕ!$AJ576+ДАННЫЕ!$AP576+ДАННЫЕ!$AQ576+ДАННЫЕ!$AR576+ДАННЫЕ!$AU576+ДАННЫЕ!$AW576+ДАННЫЕ!$AS576+ДАННЫЕ!$AT576&gt;0,1,0)&amp;"x"&amp;ДАННЫЕ!$AG576&amp;"p"&amp;IF(ДАННЫЕ!$BY576&gt;0,1,0)&amp;"v"&amp;IF(ДАННЫЕ!$BZ576&gt;0,1,0)&amp;"n"&amp;ДАННЫЕ!$CA576&amp;"t"&amp;ДАННЫЕ!$AY576&amp;"k"&amp;ДАННЫЕ!$CB576&amp;"q"&amp;ДАННЫЕ!$CC576&amp;"w"&amp;ДАННЫЕ!$CD576&amp;"e"&amp;ДАННЫЕ!$CE576&amp;"m"&amp;ДАННЫЕ!$CF576&amp;"c"&amp;ДАННЫЕ!$CG576&amp;"z"&amp;ДАННЫЕ!$CH576&amp;"d"&amp;IF(H576=4,1,0)&amp;"s"&amp;IF(ДАННЫЕ!$J576=1,0,1)&amp;"u"&amp;IF(ДАННЫЕ!$CJ576&gt;0,1,0)</f>
        <v>g0cf0a06AR1VG0o0xp0v0ntkqwemczd0s1u0</v>
      </c>
      <c r="O576" s="28" t="str">
        <f>ДАННЫЕ!$I576&amp;"g"&amp;B576&amp;A576&amp;"f"&amp;P576&amp;"c"&amp;IF(ДАННЫЕ!$U576&gt;0,1,0)&amp;"s"&amp;IF(ДАННЫЕ!$Q576&gt;0,IF(YEAR(ДАННЫЕ!$F$1)=YEAR(ДАННЫЕ!$Q576),IF(MONTH(ДАННЫЕ!$F$1)=MONTH(ДАННЫЕ!$Q576),111,11),1),0)&amp;"i"&amp;IF(ДАННЫЕ!$R576+ДАННЫЕ!$S576+ДАННЫЕ!$T576=0,0,1)&amp;"h"&amp;IF(ДАННЫЕ!$P576&gt;0,1,0)&amp;"p"&amp;IF(ДАННЫЕ!$CI576&gt;0,IF(YEAR(ДАННЫЕ!$F$1)=YEAR(ДАННЫЕ!$CI576),IF(MONTH(ДАННЫЕ!$F$1)=MONTH(ДАННЫЕ!$CI576),111,11),1),0)&amp;"d"&amp;IF(ДАННЫЕ!$CJ576&gt;0,IF(YEAR(ДАННЫЕ!$F$1)=YEAR(ДАННЫЕ!$CJ576),IF(MONTH(ДАННЫЕ!$F$1)=MONTH(ДАННЫЕ!$CJ576),111,11),1),0)&amp;"o"&amp;IF(ДАННЫЕ!$CK576&gt;0,IF(MONTH(ДАННЫЕ!$F$1)=MONTH(ДАННЫЕ!$CK576),111,11),0)&amp;"v"&amp;IF(ДАННЫЕ!$BE576&gt;0,IF(MONTH(ДАННЫЕ!$F$1)=MONTH(ДАННЫЕ!$BE576),111,11),0)</f>
        <v>g00f0c0s0i0h0p0d0o0v0</v>
      </c>
      <c r="P576" s="15">
        <f t="shared" si="26"/>
        <v>0</v>
      </c>
      <c r="Q576" s="15">
        <f>IF(ДАННЫЕ!$F$1&gt;ДАННЫЕ!$N576,IF(YEAR(ДАННЫЕ!$F$1)=YEAR(ДАННЫЕ!M576),1,0),0)</f>
        <v>0</v>
      </c>
      <c r="R576" s="15">
        <f>IF(ДАННЫЕ!$F$1&gt;ДАННЫЕ!$N576,IF(YEAR(ДАННЫЕ!$F$1)=YEAR(ДАННЫЕ!N576),1,0),0)</f>
        <v>0</v>
      </c>
      <c r="S576" s="15">
        <f>IF(ДАННЫЕ!$AA576="2А",1,IF(ДАННЫЕ!$AA576="2Б",2,IF(ДАННЫЕ!$AA576="2В",3,IF(ДАННЫЕ!$AA576=3,4,IF(ДАННЫЕ!$AA576="4А",5,IF(ДАННЫЕ!$AA576="4Б",6,IF(ДАННЫЕ!$AA576="4В",7,IF(ДАННЫЕ!$AA576=5,8,0))))))))</f>
        <v>0</v>
      </c>
      <c r="T576" s="15">
        <f>IF(OR(ДАННЫЕ!$AC576=2,ДАННЫЕ!$AD576=2,ДАННЫЕ!$AE576=2),2,IF(OR(ДАННЫЕ!$AC576=1,ДАННЫЕ!$AD576=1,ДАННЫЕ!$AE576=1),1,0))</f>
        <v>0</v>
      </c>
    </row>
    <row r="577" spans="1:20" ht="15" customHeight="1" x14ac:dyDescent="0.2">
      <c r="A577" s="78">
        <f>IF(B577&gt;0,IF(MONTH(ДАННЫЕ!$F$1)=MONTH(ДАННЫЕ!$B577),1,0),0)</f>
        <v>0</v>
      </c>
      <c r="B577" s="14">
        <f>IF(ДАННЫЕ!$B577&gt;0,IF(YEAR(ДАННЫЕ!$F$1)=YEAR(ДАННЫЕ!$B577),1,0),0)</f>
        <v>0</v>
      </c>
      <c r="C577" s="14">
        <f>IF(ДАННЫЕ!$CM577&gt;0,IF(YEAR(ДАННЫЕ!$F$1)=YEAR(ДАННЫЕ!$CM577),1,0),0)</f>
        <v>0</v>
      </c>
      <c r="D577" s="14">
        <f>IF(ДАННЫЕ!$CJ577&gt;0,IF(ДАННЫЕ!$CL577&gt;ДАННЫЕ!$F$1,1,IF(ДАННЫЕ!$CL577&gt;0,0,1)),0)</f>
        <v>0</v>
      </c>
      <c r="E577" s="43" t="str">
        <f ca="1">IF(ДАННЫЕ!$F$1&gt;0,IF(ДАННЫЕ!$G577&gt;0,DATEDIF(ДАННЫЕ!$G577,ДАННЫЕ!$F$1,"y"),""),IF(ДАННЫЕ!$G577&gt;0,DATEDIF(ДАННЫЕ!$G577,TODAY(),"y"),""))</f>
        <v/>
      </c>
      <c r="F577" s="43" t="str">
        <f xml:space="preserve"> IF(ДАННЫЕ!$F577="М",IF(E577&gt;=18,IF(E577&lt;60,1,""),""),"")&amp;IF(ДАННЫЕ!$F577="Ж",IF(E577&gt;=18,IF(E577&lt;55,1,""),""),"")</f>
        <v/>
      </c>
      <c r="G577" s="43" t="str">
        <f xml:space="preserve"> IF(ДАННЫЕ!$F577="М",IF(E577&gt;=60,2,""),"")&amp;IF(ДАННЫЕ!$F577="Ж",IF(E577&gt;=55,2,""),"")</f>
        <v/>
      </c>
      <c r="H577" s="43" t="str">
        <f t="shared" ca="1" si="24"/>
        <v/>
      </c>
      <c r="I577" s="43" t="str">
        <f t="shared" ca="1" si="25"/>
        <v>03</v>
      </c>
      <c r="J577" s="28" t="str">
        <f ca="1">ДАННЫЕ!$F577&amp;H577&amp;I577&amp;ДАННЫЕ!$I577&amp;"m"&amp;IF(ДАННЫЕ!$I577&gt;0,IF(ДАННЫЕ!$J577&gt;0,0,1),"")&amp;"f"&amp;IF(ДАННЫЕ!$R577&gt;0,IF(YEAR(ДАННЫЕ!$F$1)=YEAR(ДАННЫЕ!$R577),1,0),0)&amp;"z"&amp;ДАННЫЕ!$R577&amp;"p"&amp;ДАННЫЕ!$S577&amp;"i"&amp;ДАННЫЕ!$T577&amp;"h"&amp;ДАННЫЕ!$K577&amp;"be"&amp;ДАННЫЕ!$BI577&amp;"CD"&amp;IF(ДАННЫЕ!BF577&gt;500,4,IF(ДАННЫЕ!BF577&gt;350,3,IF(ДАННЫЕ!BF577&gt;200,2,IF(ДАННЫЕ!BF577&gt;0,1,0))))&amp;"g"&amp;B577&amp;"d"&amp;H577&amp;"l"&amp;ДАННЫЕ!AT577&amp;"a"&amp;ДАННЫЕ!$V577&amp;"v"&amp;R577&amp;"k"&amp;ДАННЫЕ!$U577&amp;"s"&amp;ДАННЫЕ!$Y577&amp;"t"&amp;ДАННЫЕ!$X577&amp;"b"&amp;IF(ДАННЫЕ!$Q577&gt;1,1,0)&amp;"PP"&amp;ДАННЫЕ!Z577&amp;"c"&amp;S577&amp;"x"&amp;IF(ДАННЫЕ!$BY577&gt;0,IF(YEAR(ДАННЫЕ!$F$1)=YEAR(ДАННЫЕ!$BY577),1,0),0)&amp;"n"&amp;IF(ДАННЫЕ!$BZ577&gt;0,IF(YEAR(ДАННЫЕ!$F$1)=YEAR(ДАННЫЕ!$BZ577),1,0),0)&amp;"u"&amp;D577&amp;"z"&amp;IF(ДАННЫЕ!$CL577&gt;0,IF(YEAR(ДАННЫЕ!$F$1)&gt;YEAR(ДАННЫЕ!$CL577),11,12),0)</f>
        <v>03mf0zpihbeCD0g0dlav0kstb0PPc0x0n0u0z0</v>
      </c>
      <c r="K577" s="28" t="str">
        <f ca="1">ДАННЫЕ!$I577&amp;"x"&amp;B577&amp;"w"&amp;IF(T577+ДАННЫЕ!AD577+ДАННЫЕ!AE577+ДАННЫЕ!AF577+ДАННЫЕ!AG577+ДАННЫЕ!AH577+ДАННЫЕ!$AL577+ДАННЫЕ!AI577+ДАННЫЕ!AJ577+ДАННЫЕ!AK577+ДАННЫЕ!AP577+ДАННЫЕ!AQ577+ДАННЫЕ!AR577+ДАННЫЕ!$AM577+ДАННЫЕ!$AN577+ДАННЫЕ!AS577+ДАННЫЕ!AT577&gt;0,1,0)&amp;IF(OR(T577=2,ДАННЫЕ!AD577=2,ДАННЫЕ!AE577=2,ДАННЫЕ!AF577=2,ДАННЫЕ!AG577=2,ДАННЫЕ!AH577=2,ДАННЫЕ!$AL577=2,ДАННЫЕ!AI577=2,ДАННЫЕ!AJ577=2,ДАННЫЕ!AK577=2,ДАННЫЕ!AP577=2,ДАННЫЕ!AQ577=2,ДАННЫЕ!AR577=2,ДАННЫЕ!$AM577=2,ДАННЫЕ!$AN577=2,ДАННЫЕ!AS577=2,ДАННЫЕ!AT577=2),2,0)&amp;"t"&amp;IF(T577&gt;0,"1"&amp;T577,"00")&amp;"f"&amp;IF(ДАННЫЕ!$AC577,"1"&amp;ДАННЫЕ!$AC577,"00")&amp;"b"&amp;IF(ДАННЫЕ!$AD577,"1"&amp;ДАННЫЕ!$AD577,"00")&amp;"g"&amp;IF(ДАННЫЕ!$AF577,"1"&amp;ДАННЫЕ!$AF577,"00")&amp;"c"&amp;IF(ДАННЫЕ!$AG577,"1"&amp;ДАННЫЕ!$AG577,"00")&amp;"i"&amp;IF(ДАННЫЕ!$AH577,"1"&amp;ДАННЫЕ!$AH577,"00")&amp;"r"&amp;IF(ДАННЫЕ!$AL577,"1"&amp;ДАННЫЕ!$AL577,"00")&amp;"m"&amp;IF(ДАННЫЕ!$AI577,"1"&amp;ДАННЫЕ!$AI577,"00")&amp;"hS"&amp;IF(ДАННЫЕ!$AJ577,"1"&amp;ДАННЫЕ!$AJ577,"00")&amp;"hZ"&amp;IF(ДАННЫЕ!$AK577,"1"&amp;ДАННЫЕ!$AK577,"00")&amp;"p"&amp;IF(ДАННЫЕ!$AP577,"1"&amp;ДАННЫЕ!$AP577,"00")&amp;"k"&amp;IF(ДАННЫЕ!$AQ577,"1"&amp;ДАННЫЕ!$AQ577,"00")&amp;"z"&amp;IF(ДАННЫЕ!$AR577,"1"&amp;ДАННЫЕ!$AR577,"00")&amp;"j"&amp;IF(ДАННЫЕ!$AM577,"1"&amp;ДАННЫЕ!$AM577,"00")&amp;"n"&amp;IF(ДАННЫЕ!$AN577,"1"&amp;ДАННЫЕ!$AN577,"00")&amp;"E"&amp;ДАННЫЕ!BI577&amp;"L"&amp;ДАННЫЕ!AO577&amp;"h"&amp;IF(ДАННЫЕ!$AU577&gt;0,1,0)&amp;"v"&amp;IF(ДАННЫЕ!$AW577&gt;0,1,0)&amp;"a"&amp;IF(ДАННЫЕ!$AS577,"1"&amp;ДАННЫЕ!$AS577,"00")&amp;"s"&amp;IF(ДАННЫЕ!$AT577,"1"&amp;ДАННЫЕ!$AT577,"00")&amp;"u"&amp;IF(ДАННЫЕ!$CJ577&gt;0,1,0)&amp;"y"&amp;B577&amp;"d"&amp;H577&amp;"e"&amp;F577&amp;G577</f>
        <v>x0w00t00f00b00g00c00i00r00m00hS00hZ00p00k00z00j00n00ELh0v0a00s00u0y0de</v>
      </c>
      <c r="L577" s="28" t="str">
        <f ca="1">ДАННЫЕ!$I577&amp;"VN"&amp;IF(ДАННЫЕ!AW577&gt;0,11,10)&amp;"CD"&amp;IF(ДАННЫЕ!BF577&gt;500,16,IF(ДАННЫЕ!BF577&gt;350,15,IF(ДАННЫЕ!BF577&gt;=200,14,IF(ДАННЫЕ!BF577&gt;=100,13,IF(ДАННЫЕ!BF577&gt;=50,12,IF(ДАННЫЕ!BF577&gt;0,11,10))))))&amp;"AR"&amp;IF(ДАННЫЕ!BX577&gt;0,1,0)&amp;"GD"&amp;B577&amp;"VV"&amp;IF(E577&gt;=5,IF(E577&lt;18,1,0),0)</f>
        <v>VN10CD10AR0GD0VV0</v>
      </c>
      <c r="M577" s="28" t="str">
        <f>ДАННЫЕ!$I577&amp;"b"&amp;ДАННЫЕ!$BI577&amp;"r"&amp;ДАННЫЕ!$BJ577&amp;"CD"&amp;IF(ДАННЫЕ!BF577&gt;0,IF(ДАННЫЕ!BF577&lt;200,1,IF(ДАННЫЕ!BF577&lt;350,2,3)),0)&amp;"h"&amp;IF(ДАННЫЕ!$BK577+ДАННЫЕ!$BL577+ДАННЫЕ!$BM577&gt;0,1,0)&amp;"x"&amp;ДАННЫЕ!$BK577&amp;"y"&amp;ДАННЫЕ!$BL577&amp;"z"&amp;ДАННЫЕ!$BM577&amp;"c"&amp;IF(ДАННЫЕ!$BK577+ДАННЫЕ!$BL577+ДАННЫЕ!$BM577=3,1,0)&amp;"a"&amp;IF(ДАННЫЕ!$BQ577+ДАННЫЕ!$BR577&gt;0,1,0)&amp;"d"&amp;ДАННЫЕ!$BQ577&amp;"v"&amp;ДАННЫЕ!$BR577&amp;"p"&amp;ДАННЫЕ!$BS577&amp;"n"&amp;ДАННЫЕ!$BU577&amp;"t"&amp;ДАННЫЕ!$BV577&amp;"o"&amp;ДАННЫЕ!$BT577&amp;"l"&amp;IF(ДАННЫЕ!$BN577&gt;0,1,0)&amp;ДАННЫЕ!$BN577&amp;"g"&amp;ДАННЫЕ!$BO577&amp;"s"&amp;ДАННЫЕ!$BP577&amp;"DZ"&amp;IF(ДАННЫЕ!B577-ДАННЫЕ!G577 &lt; 60,IF(ДАННЫЕ!B577-ДАННЫЕ!G577 &gt;= 0,1,0),0)&amp;"u"&amp;IF(ДАННЫЕ!$CJ577&gt;0,1,0)</f>
        <v>brCD0h0xyzc0a0dvpntol0gsDZ1u0</v>
      </c>
      <c r="N577" s="28" t="str">
        <f ca="1">ДАННЫЕ!$F577&amp;ДАННЫЕ!$I577&amp;"g"&amp;B577&amp;"cf"&amp;D577&amp;"a"&amp;IF(ДАННЫЕ!$BX577&gt;0,1,0)&amp;IF(ДАННЫЕ!$BF577&gt;500,1,IF(ДАННЫЕ!$BF577&gt;350,2,IF(ДАННЫЕ!$BF577&gt;=200,3,IF(ДАННЫЕ!$BF577&gt;=100,4,IF(ДАННЫЕ!$BF577&gt;=50,5,IF(ДАННЫЕ!$BF577&lt;50,6,0))))))&amp;"AR"&amp;IF(DATEDIF(ДАННЫЕ!$BX577,ДАННЫЕ!$F$1,"y")&gt;1,1,0)&amp;"VG"&amp;IF(ДАННЫЕ!$BH577="0",1,0)&amp;"o"&amp;IF(T577+ДАННЫЕ!$AF577+ДАННЫЕ!$AG577+ДАННЫЕ!$AH577+ДАННЫЕ!$AI577+ДАННЫЕ!$AJ577+ДАННЫЕ!$AP577+ДАННЫЕ!$AQ577+ДАННЫЕ!$AR577+ДАННЫЕ!$AU577+ДАННЫЕ!$AW577+ДАННЫЕ!$AS577+ДАННЫЕ!$AT577&gt;0,1,0)&amp;"x"&amp;ДАННЫЕ!$AG577&amp;"p"&amp;IF(ДАННЫЕ!$BY577&gt;0,1,0)&amp;"v"&amp;IF(ДАННЫЕ!$BZ577&gt;0,1,0)&amp;"n"&amp;ДАННЫЕ!$CA577&amp;"t"&amp;ДАННЫЕ!$AY577&amp;"k"&amp;ДАННЫЕ!$CB577&amp;"q"&amp;ДАННЫЕ!$CC577&amp;"w"&amp;ДАННЫЕ!$CD577&amp;"e"&amp;ДАННЫЕ!$CE577&amp;"m"&amp;ДАННЫЕ!$CF577&amp;"c"&amp;ДАННЫЕ!$CG577&amp;"z"&amp;ДАННЫЕ!$CH577&amp;"d"&amp;IF(H577=4,1,0)&amp;"s"&amp;IF(ДАННЫЕ!$J577=1,0,1)&amp;"u"&amp;IF(ДАННЫЕ!$CJ577&gt;0,1,0)</f>
        <v>g0cf0a06AR1VG0o0xp0v0ntkqwemczd0s1u0</v>
      </c>
      <c r="O577" s="28" t="str">
        <f>ДАННЫЕ!$I577&amp;"g"&amp;B577&amp;A577&amp;"f"&amp;P577&amp;"c"&amp;IF(ДАННЫЕ!$U577&gt;0,1,0)&amp;"s"&amp;IF(ДАННЫЕ!$Q577&gt;0,IF(YEAR(ДАННЫЕ!$F$1)=YEAR(ДАННЫЕ!$Q577),IF(MONTH(ДАННЫЕ!$F$1)=MONTH(ДАННЫЕ!$Q577),111,11),1),0)&amp;"i"&amp;IF(ДАННЫЕ!$R577+ДАННЫЕ!$S577+ДАННЫЕ!$T577=0,0,1)&amp;"h"&amp;IF(ДАННЫЕ!$P577&gt;0,1,0)&amp;"p"&amp;IF(ДАННЫЕ!$CI577&gt;0,IF(YEAR(ДАННЫЕ!$F$1)=YEAR(ДАННЫЕ!$CI577),IF(MONTH(ДАННЫЕ!$F$1)=MONTH(ДАННЫЕ!$CI577),111,11),1),0)&amp;"d"&amp;IF(ДАННЫЕ!$CJ577&gt;0,IF(YEAR(ДАННЫЕ!$F$1)=YEAR(ДАННЫЕ!$CJ577),IF(MONTH(ДАННЫЕ!$F$1)=MONTH(ДАННЫЕ!$CJ577),111,11),1),0)&amp;"o"&amp;IF(ДАННЫЕ!$CK577&gt;0,IF(MONTH(ДАННЫЕ!$F$1)=MONTH(ДАННЫЕ!$CK577),111,11),0)&amp;"v"&amp;IF(ДАННЫЕ!$BE577&gt;0,IF(MONTH(ДАННЫЕ!$F$1)=MONTH(ДАННЫЕ!$BE577),111,11),0)</f>
        <v>g00f0c0s0i0h0p0d0o0v0</v>
      </c>
      <c r="P577" s="15">
        <f t="shared" si="26"/>
        <v>0</v>
      </c>
      <c r="Q577" s="15">
        <f>IF(ДАННЫЕ!$F$1&gt;ДАННЫЕ!$N577,IF(YEAR(ДАННЫЕ!$F$1)=YEAR(ДАННЫЕ!M577),1,0),0)</f>
        <v>0</v>
      </c>
      <c r="R577" s="15">
        <f>IF(ДАННЫЕ!$F$1&gt;ДАННЫЕ!$N577,IF(YEAR(ДАННЫЕ!$F$1)=YEAR(ДАННЫЕ!N577),1,0),0)</f>
        <v>0</v>
      </c>
      <c r="S577" s="15">
        <f>IF(ДАННЫЕ!$AA577="2А",1,IF(ДАННЫЕ!$AA577="2Б",2,IF(ДАННЫЕ!$AA577="2В",3,IF(ДАННЫЕ!$AA577=3,4,IF(ДАННЫЕ!$AA577="4А",5,IF(ДАННЫЕ!$AA577="4Б",6,IF(ДАННЫЕ!$AA577="4В",7,IF(ДАННЫЕ!$AA577=5,8,0))))))))</f>
        <v>0</v>
      </c>
      <c r="T577" s="15">
        <f>IF(OR(ДАННЫЕ!$AC577=2,ДАННЫЕ!$AD577=2,ДАННЫЕ!$AE577=2),2,IF(OR(ДАННЫЕ!$AC577=1,ДАННЫЕ!$AD577=1,ДАННЫЕ!$AE577=1),1,0))</f>
        <v>0</v>
      </c>
    </row>
    <row r="578" spans="1:20" ht="15" customHeight="1" x14ac:dyDescent="0.2">
      <c r="A578" s="78">
        <f>IF(B578&gt;0,IF(MONTH(ДАННЫЕ!$F$1)=MONTH(ДАННЫЕ!$B578),1,0),0)</f>
        <v>0</v>
      </c>
      <c r="B578" s="14">
        <f>IF(ДАННЫЕ!$B578&gt;0,IF(YEAR(ДАННЫЕ!$F$1)=YEAR(ДАННЫЕ!$B578),1,0),0)</f>
        <v>0</v>
      </c>
      <c r="C578" s="14">
        <f>IF(ДАННЫЕ!$CM578&gt;0,IF(YEAR(ДАННЫЕ!$F$1)=YEAR(ДАННЫЕ!$CM578),1,0),0)</f>
        <v>0</v>
      </c>
      <c r="D578" s="14">
        <f>IF(ДАННЫЕ!$CJ578&gt;0,IF(ДАННЫЕ!$CL578&gt;ДАННЫЕ!$F$1,1,IF(ДАННЫЕ!$CL578&gt;0,0,1)),0)</f>
        <v>0</v>
      </c>
      <c r="E578" s="43" t="str">
        <f ca="1">IF(ДАННЫЕ!$F$1&gt;0,IF(ДАННЫЕ!$G578&gt;0,DATEDIF(ДАННЫЕ!$G578,ДАННЫЕ!$F$1,"y"),""),IF(ДАННЫЕ!$G578&gt;0,DATEDIF(ДАННЫЕ!$G578,TODAY(),"y"),""))</f>
        <v/>
      </c>
      <c r="F578" s="43" t="str">
        <f xml:space="preserve"> IF(ДАННЫЕ!$F578="М",IF(E578&gt;=18,IF(E578&lt;60,1,""),""),"")&amp;IF(ДАННЫЕ!$F578="Ж",IF(E578&gt;=18,IF(E578&lt;55,1,""),""),"")</f>
        <v/>
      </c>
      <c r="G578" s="43" t="str">
        <f xml:space="preserve"> IF(ДАННЫЕ!$F578="М",IF(E578&gt;=60,2,""),"")&amp;IF(ДАННЫЕ!$F578="Ж",IF(E578&gt;=55,2,""),"")</f>
        <v/>
      </c>
      <c r="H578" s="43" t="str">
        <f t="shared" ca="1" si="24"/>
        <v/>
      </c>
      <c r="I578" s="43" t="str">
        <f t="shared" ca="1" si="25"/>
        <v>03</v>
      </c>
      <c r="J578" s="28" t="str">
        <f ca="1">ДАННЫЕ!$F578&amp;H578&amp;I578&amp;ДАННЫЕ!$I578&amp;"m"&amp;IF(ДАННЫЕ!$I578&gt;0,IF(ДАННЫЕ!$J578&gt;0,0,1),"")&amp;"f"&amp;IF(ДАННЫЕ!$R578&gt;0,IF(YEAR(ДАННЫЕ!$F$1)=YEAR(ДАННЫЕ!$R578),1,0),0)&amp;"z"&amp;ДАННЫЕ!$R578&amp;"p"&amp;ДАННЫЕ!$S578&amp;"i"&amp;ДАННЫЕ!$T578&amp;"h"&amp;ДАННЫЕ!$K578&amp;"be"&amp;ДАННЫЕ!$BI578&amp;"CD"&amp;IF(ДАННЫЕ!BF578&gt;500,4,IF(ДАННЫЕ!BF578&gt;350,3,IF(ДАННЫЕ!BF578&gt;200,2,IF(ДАННЫЕ!BF578&gt;0,1,0))))&amp;"g"&amp;B578&amp;"d"&amp;H578&amp;"l"&amp;ДАННЫЕ!AT578&amp;"a"&amp;ДАННЫЕ!$V578&amp;"v"&amp;R578&amp;"k"&amp;ДАННЫЕ!$U578&amp;"s"&amp;ДАННЫЕ!$Y578&amp;"t"&amp;ДАННЫЕ!$X578&amp;"b"&amp;IF(ДАННЫЕ!$Q578&gt;1,1,0)&amp;"PP"&amp;ДАННЫЕ!Z578&amp;"c"&amp;S578&amp;"x"&amp;IF(ДАННЫЕ!$BY578&gt;0,IF(YEAR(ДАННЫЕ!$F$1)=YEAR(ДАННЫЕ!$BY578),1,0),0)&amp;"n"&amp;IF(ДАННЫЕ!$BZ578&gt;0,IF(YEAR(ДАННЫЕ!$F$1)=YEAR(ДАННЫЕ!$BZ578),1,0),0)&amp;"u"&amp;D578&amp;"z"&amp;IF(ДАННЫЕ!$CL578&gt;0,IF(YEAR(ДАННЫЕ!$F$1)&gt;YEAR(ДАННЫЕ!$CL578),11,12),0)</f>
        <v>03mf0zpihbeCD0g0dlav0kstb0PPc0x0n0u0z0</v>
      </c>
      <c r="K578" s="28" t="str">
        <f ca="1">ДАННЫЕ!$I578&amp;"x"&amp;B578&amp;"w"&amp;IF(T578+ДАННЫЕ!AD578+ДАННЫЕ!AE578+ДАННЫЕ!AF578+ДАННЫЕ!AG578+ДАННЫЕ!AH578+ДАННЫЕ!$AL578+ДАННЫЕ!AI578+ДАННЫЕ!AJ578+ДАННЫЕ!AK578+ДАННЫЕ!AP578+ДАННЫЕ!AQ578+ДАННЫЕ!AR578+ДАННЫЕ!$AM578+ДАННЫЕ!$AN578+ДАННЫЕ!AS578+ДАННЫЕ!AT578&gt;0,1,0)&amp;IF(OR(T578=2,ДАННЫЕ!AD578=2,ДАННЫЕ!AE578=2,ДАННЫЕ!AF578=2,ДАННЫЕ!AG578=2,ДАННЫЕ!AH578=2,ДАННЫЕ!$AL578=2,ДАННЫЕ!AI578=2,ДАННЫЕ!AJ578=2,ДАННЫЕ!AK578=2,ДАННЫЕ!AP578=2,ДАННЫЕ!AQ578=2,ДАННЫЕ!AR578=2,ДАННЫЕ!$AM578=2,ДАННЫЕ!$AN578=2,ДАННЫЕ!AS578=2,ДАННЫЕ!AT578=2),2,0)&amp;"t"&amp;IF(T578&gt;0,"1"&amp;T578,"00")&amp;"f"&amp;IF(ДАННЫЕ!$AC578,"1"&amp;ДАННЫЕ!$AC578,"00")&amp;"b"&amp;IF(ДАННЫЕ!$AD578,"1"&amp;ДАННЫЕ!$AD578,"00")&amp;"g"&amp;IF(ДАННЫЕ!$AF578,"1"&amp;ДАННЫЕ!$AF578,"00")&amp;"c"&amp;IF(ДАННЫЕ!$AG578,"1"&amp;ДАННЫЕ!$AG578,"00")&amp;"i"&amp;IF(ДАННЫЕ!$AH578,"1"&amp;ДАННЫЕ!$AH578,"00")&amp;"r"&amp;IF(ДАННЫЕ!$AL578,"1"&amp;ДАННЫЕ!$AL578,"00")&amp;"m"&amp;IF(ДАННЫЕ!$AI578,"1"&amp;ДАННЫЕ!$AI578,"00")&amp;"hS"&amp;IF(ДАННЫЕ!$AJ578,"1"&amp;ДАННЫЕ!$AJ578,"00")&amp;"hZ"&amp;IF(ДАННЫЕ!$AK578,"1"&amp;ДАННЫЕ!$AK578,"00")&amp;"p"&amp;IF(ДАННЫЕ!$AP578,"1"&amp;ДАННЫЕ!$AP578,"00")&amp;"k"&amp;IF(ДАННЫЕ!$AQ578,"1"&amp;ДАННЫЕ!$AQ578,"00")&amp;"z"&amp;IF(ДАННЫЕ!$AR578,"1"&amp;ДАННЫЕ!$AR578,"00")&amp;"j"&amp;IF(ДАННЫЕ!$AM578,"1"&amp;ДАННЫЕ!$AM578,"00")&amp;"n"&amp;IF(ДАННЫЕ!$AN578,"1"&amp;ДАННЫЕ!$AN578,"00")&amp;"E"&amp;ДАННЫЕ!BI578&amp;"L"&amp;ДАННЫЕ!AO578&amp;"h"&amp;IF(ДАННЫЕ!$AU578&gt;0,1,0)&amp;"v"&amp;IF(ДАННЫЕ!$AW578&gt;0,1,0)&amp;"a"&amp;IF(ДАННЫЕ!$AS578,"1"&amp;ДАННЫЕ!$AS578,"00")&amp;"s"&amp;IF(ДАННЫЕ!$AT578,"1"&amp;ДАННЫЕ!$AT578,"00")&amp;"u"&amp;IF(ДАННЫЕ!$CJ578&gt;0,1,0)&amp;"y"&amp;B578&amp;"d"&amp;H578&amp;"e"&amp;F578&amp;G578</f>
        <v>x0w00t00f00b00g00c00i00r00m00hS00hZ00p00k00z00j00n00ELh0v0a00s00u0y0de</v>
      </c>
      <c r="L578" s="28" t="str">
        <f ca="1">ДАННЫЕ!$I578&amp;"VN"&amp;IF(ДАННЫЕ!AW578&gt;0,11,10)&amp;"CD"&amp;IF(ДАННЫЕ!BF578&gt;500,16,IF(ДАННЫЕ!BF578&gt;350,15,IF(ДАННЫЕ!BF578&gt;=200,14,IF(ДАННЫЕ!BF578&gt;=100,13,IF(ДАННЫЕ!BF578&gt;=50,12,IF(ДАННЫЕ!BF578&gt;0,11,10))))))&amp;"AR"&amp;IF(ДАННЫЕ!BX578&gt;0,1,0)&amp;"GD"&amp;B578&amp;"VV"&amp;IF(E578&gt;=5,IF(E578&lt;18,1,0),0)</f>
        <v>VN10CD10AR0GD0VV0</v>
      </c>
      <c r="M578" s="28" t="str">
        <f>ДАННЫЕ!$I578&amp;"b"&amp;ДАННЫЕ!$BI578&amp;"r"&amp;ДАННЫЕ!$BJ578&amp;"CD"&amp;IF(ДАННЫЕ!BF578&gt;0,IF(ДАННЫЕ!BF578&lt;200,1,IF(ДАННЫЕ!BF578&lt;350,2,3)),0)&amp;"h"&amp;IF(ДАННЫЕ!$BK578+ДАННЫЕ!$BL578+ДАННЫЕ!$BM578&gt;0,1,0)&amp;"x"&amp;ДАННЫЕ!$BK578&amp;"y"&amp;ДАННЫЕ!$BL578&amp;"z"&amp;ДАННЫЕ!$BM578&amp;"c"&amp;IF(ДАННЫЕ!$BK578+ДАННЫЕ!$BL578+ДАННЫЕ!$BM578=3,1,0)&amp;"a"&amp;IF(ДАННЫЕ!$BQ578+ДАННЫЕ!$BR578&gt;0,1,0)&amp;"d"&amp;ДАННЫЕ!$BQ578&amp;"v"&amp;ДАННЫЕ!$BR578&amp;"p"&amp;ДАННЫЕ!$BS578&amp;"n"&amp;ДАННЫЕ!$BU578&amp;"t"&amp;ДАННЫЕ!$BV578&amp;"o"&amp;ДАННЫЕ!$BT578&amp;"l"&amp;IF(ДАННЫЕ!$BN578&gt;0,1,0)&amp;ДАННЫЕ!$BN578&amp;"g"&amp;ДАННЫЕ!$BO578&amp;"s"&amp;ДАННЫЕ!$BP578&amp;"DZ"&amp;IF(ДАННЫЕ!B578-ДАННЫЕ!G578 &lt; 60,IF(ДАННЫЕ!B578-ДАННЫЕ!G578 &gt;= 0,1,0),0)&amp;"u"&amp;IF(ДАННЫЕ!$CJ578&gt;0,1,0)</f>
        <v>brCD0h0xyzc0a0dvpntol0gsDZ1u0</v>
      </c>
      <c r="N578" s="28" t="str">
        <f ca="1">ДАННЫЕ!$F578&amp;ДАННЫЕ!$I578&amp;"g"&amp;B578&amp;"cf"&amp;D578&amp;"a"&amp;IF(ДАННЫЕ!$BX578&gt;0,1,0)&amp;IF(ДАННЫЕ!$BF578&gt;500,1,IF(ДАННЫЕ!$BF578&gt;350,2,IF(ДАННЫЕ!$BF578&gt;=200,3,IF(ДАННЫЕ!$BF578&gt;=100,4,IF(ДАННЫЕ!$BF578&gt;=50,5,IF(ДАННЫЕ!$BF578&lt;50,6,0))))))&amp;"AR"&amp;IF(DATEDIF(ДАННЫЕ!$BX578,ДАННЫЕ!$F$1,"y")&gt;1,1,0)&amp;"VG"&amp;IF(ДАННЫЕ!$BH578="0",1,0)&amp;"o"&amp;IF(T578+ДАННЫЕ!$AF578+ДАННЫЕ!$AG578+ДАННЫЕ!$AH578+ДАННЫЕ!$AI578+ДАННЫЕ!$AJ578+ДАННЫЕ!$AP578+ДАННЫЕ!$AQ578+ДАННЫЕ!$AR578+ДАННЫЕ!$AU578+ДАННЫЕ!$AW578+ДАННЫЕ!$AS578+ДАННЫЕ!$AT578&gt;0,1,0)&amp;"x"&amp;ДАННЫЕ!$AG578&amp;"p"&amp;IF(ДАННЫЕ!$BY578&gt;0,1,0)&amp;"v"&amp;IF(ДАННЫЕ!$BZ578&gt;0,1,0)&amp;"n"&amp;ДАННЫЕ!$CA578&amp;"t"&amp;ДАННЫЕ!$AY578&amp;"k"&amp;ДАННЫЕ!$CB578&amp;"q"&amp;ДАННЫЕ!$CC578&amp;"w"&amp;ДАННЫЕ!$CD578&amp;"e"&amp;ДАННЫЕ!$CE578&amp;"m"&amp;ДАННЫЕ!$CF578&amp;"c"&amp;ДАННЫЕ!$CG578&amp;"z"&amp;ДАННЫЕ!$CH578&amp;"d"&amp;IF(H578=4,1,0)&amp;"s"&amp;IF(ДАННЫЕ!$J578=1,0,1)&amp;"u"&amp;IF(ДАННЫЕ!$CJ578&gt;0,1,0)</f>
        <v>g0cf0a06AR1VG0o0xp0v0ntkqwemczd0s1u0</v>
      </c>
      <c r="O578" s="28" t="str">
        <f>ДАННЫЕ!$I578&amp;"g"&amp;B578&amp;A578&amp;"f"&amp;P578&amp;"c"&amp;IF(ДАННЫЕ!$U578&gt;0,1,0)&amp;"s"&amp;IF(ДАННЫЕ!$Q578&gt;0,IF(YEAR(ДАННЫЕ!$F$1)=YEAR(ДАННЫЕ!$Q578),IF(MONTH(ДАННЫЕ!$F$1)=MONTH(ДАННЫЕ!$Q578),111,11),1),0)&amp;"i"&amp;IF(ДАННЫЕ!$R578+ДАННЫЕ!$S578+ДАННЫЕ!$T578=0,0,1)&amp;"h"&amp;IF(ДАННЫЕ!$P578&gt;0,1,0)&amp;"p"&amp;IF(ДАННЫЕ!$CI578&gt;0,IF(YEAR(ДАННЫЕ!$F$1)=YEAR(ДАННЫЕ!$CI578),IF(MONTH(ДАННЫЕ!$F$1)=MONTH(ДАННЫЕ!$CI578),111,11),1),0)&amp;"d"&amp;IF(ДАННЫЕ!$CJ578&gt;0,IF(YEAR(ДАННЫЕ!$F$1)=YEAR(ДАННЫЕ!$CJ578),IF(MONTH(ДАННЫЕ!$F$1)=MONTH(ДАННЫЕ!$CJ578),111,11),1),0)&amp;"o"&amp;IF(ДАННЫЕ!$CK578&gt;0,IF(MONTH(ДАННЫЕ!$F$1)=MONTH(ДАННЫЕ!$CK578),111,11),0)&amp;"v"&amp;IF(ДАННЫЕ!$BE578&gt;0,IF(MONTH(ДАННЫЕ!$F$1)=MONTH(ДАННЫЕ!$BE578),111,11),0)</f>
        <v>g00f0c0s0i0h0p0d0o0v0</v>
      </c>
      <c r="P578" s="15">
        <f t="shared" si="26"/>
        <v>0</v>
      </c>
      <c r="Q578" s="15">
        <f>IF(ДАННЫЕ!$F$1&gt;ДАННЫЕ!$N578,IF(YEAR(ДАННЫЕ!$F$1)=YEAR(ДАННЫЕ!M578),1,0),0)</f>
        <v>0</v>
      </c>
      <c r="R578" s="15">
        <f>IF(ДАННЫЕ!$F$1&gt;ДАННЫЕ!$N578,IF(YEAR(ДАННЫЕ!$F$1)=YEAR(ДАННЫЕ!N578),1,0),0)</f>
        <v>0</v>
      </c>
      <c r="S578" s="15">
        <f>IF(ДАННЫЕ!$AA578="2А",1,IF(ДАННЫЕ!$AA578="2Б",2,IF(ДАННЫЕ!$AA578="2В",3,IF(ДАННЫЕ!$AA578=3,4,IF(ДАННЫЕ!$AA578="4А",5,IF(ДАННЫЕ!$AA578="4Б",6,IF(ДАННЫЕ!$AA578="4В",7,IF(ДАННЫЕ!$AA578=5,8,0))))))))</f>
        <v>0</v>
      </c>
      <c r="T578" s="15">
        <f>IF(OR(ДАННЫЕ!$AC578=2,ДАННЫЕ!$AD578=2,ДАННЫЕ!$AE578=2),2,IF(OR(ДАННЫЕ!$AC578=1,ДАННЫЕ!$AD578=1,ДАННЫЕ!$AE578=1),1,0))</f>
        <v>0</v>
      </c>
    </row>
    <row r="579" spans="1:20" ht="15" customHeight="1" x14ac:dyDescent="0.2">
      <c r="A579" s="78">
        <f>IF(B579&gt;0,IF(MONTH(ДАННЫЕ!$F$1)=MONTH(ДАННЫЕ!$B579),1,0),0)</f>
        <v>0</v>
      </c>
      <c r="B579" s="14">
        <f>IF(ДАННЫЕ!$B579&gt;0,IF(YEAR(ДАННЫЕ!$F$1)=YEAR(ДАННЫЕ!$B579),1,0),0)</f>
        <v>0</v>
      </c>
      <c r="C579" s="14">
        <f>IF(ДАННЫЕ!$CM579&gt;0,IF(YEAR(ДАННЫЕ!$F$1)=YEAR(ДАННЫЕ!$CM579),1,0),0)</f>
        <v>0</v>
      </c>
      <c r="D579" s="14">
        <f>IF(ДАННЫЕ!$CJ579&gt;0,IF(ДАННЫЕ!$CL579&gt;ДАННЫЕ!$F$1,1,IF(ДАННЫЕ!$CL579&gt;0,0,1)),0)</f>
        <v>0</v>
      </c>
      <c r="E579" s="43" t="str">
        <f ca="1">IF(ДАННЫЕ!$F$1&gt;0,IF(ДАННЫЕ!$G579&gt;0,DATEDIF(ДАННЫЕ!$G579,ДАННЫЕ!$F$1,"y"),""),IF(ДАННЫЕ!$G579&gt;0,DATEDIF(ДАННЫЕ!$G579,TODAY(),"y"),""))</f>
        <v/>
      </c>
      <c r="F579" s="43" t="str">
        <f xml:space="preserve"> IF(ДАННЫЕ!$F579="М",IF(E579&gt;=18,IF(E579&lt;60,1,""),""),"")&amp;IF(ДАННЫЕ!$F579="Ж",IF(E579&gt;=18,IF(E579&lt;55,1,""),""),"")</f>
        <v/>
      </c>
      <c r="G579" s="43" t="str">
        <f xml:space="preserve"> IF(ДАННЫЕ!$F579="М",IF(E579&gt;=60,2,""),"")&amp;IF(ДАННЫЕ!$F579="Ж",IF(E579&gt;=55,2,""),"")</f>
        <v/>
      </c>
      <c r="H579" s="43" t="str">
        <f t="shared" ca="1" si="24"/>
        <v/>
      </c>
      <c r="I579" s="43" t="str">
        <f t="shared" ca="1" si="25"/>
        <v>03</v>
      </c>
      <c r="J579" s="28" t="str">
        <f ca="1">ДАННЫЕ!$F579&amp;H579&amp;I579&amp;ДАННЫЕ!$I579&amp;"m"&amp;IF(ДАННЫЕ!$I579&gt;0,IF(ДАННЫЕ!$J579&gt;0,0,1),"")&amp;"f"&amp;IF(ДАННЫЕ!$R579&gt;0,IF(YEAR(ДАННЫЕ!$F$1)=YEAR(ДАННЫЕ!$R579),1,0),0)&amp;"z"&amp;ДАННЫЕ!$R579&amp;"p"&amp;ДАННЫЕ!$S579&amp;"i"&amp;ДАННЫЕ!$T579&amp;"h"&amp;ДАННЫЕ!$K579&amp;"be"&amp;ДАННЫЕ!$BI579&amp;"CD"&amp;IF(ДАННЫЕ!BF579&gt;500,4,IF(ДАННЫЕ!BF579&gt;350,3,IF(ДАННЫЕ!BF579&gt;200,2,IF(ДАННЫЕ!BF579&gt;0,1,0))))&amp;"g"&amp;B579&amp;"d"&amp;H579&amp;"l"&amp;ДАННЫЕ!AT579&amp;"a"&amp;ДАННЫЕ!$V579&amp;"v"&amp;R579&amp;"k"&amp;ДАННЫЕ!$U579&amp;"s"&amp;ДАННЫЕ!$Y579&amp;"t"&amp;ДАННЫЕ!$X579&amp;"b"&amp;IF(ДАННЫЕ!$Q579&gt;1,1,0)&amp;"PP"&amp;ДАННЫЕ!Z579&amp;"c"&amp;S579&amp;"x"&amp;IF(ДАННЫЕ!$BY579&gt;0,IF(YEAR(ДАННЫЕ!$F$1)=YEAR(ДАННЫЕ!$BY579),1,0),0)&amp;"n"&amp;IF(ДАННЫЕ!$BZ579&gt;0,IF(YEAR(ДАННЫЕ!$F$1)=YEAR(ДАННЫЕ!$BZ579),1,0),0)&amp;"u"&amp;D579&amp;"z"&amp;IF(ДАННЫЕ!$CL579&gt;0,IF(YEAR(ДАННЫЕ!$F$1)&gt;YEAR(ДАННЫЕ!$CL579),11,12),0)</f>
        <v>03mf0zpihbeCD0g0dlav0kstb0PPc0x0n0u0z0</v>
      </c>
      <c r="K579" s="28" t="str">
        <f ca="1">ДАННЫЕ!$I579&amp;"x"&amp;B579&amp;"w"&amp;IF(T579+ДАННЫЕ!AD579+ДАННЫЕ!AE579+ДАННЫЕ!AF579+ДАННЫЕ!AG579+ДАННЫЕ!AH579+ДАННЫЕ!$AL579+ДАННЫЕ!AI579+ДАННЫЕ!AJ579+ДАННЫЕ!AK579+ДАННЫЕ!AP579+ДАННЫЕ!AQ579+ДАННЫЕ!AR579+ДАННЫЕ!$AM579+ДАННЫЕ!$AN579+ДАННЫЕ!AS579+ДАННЫЕ!AT579&gt;0,1,0)&amp;IF(OR(T579=2,ДАННЫЕ!AD579=2,ДАННЫЕ!AE579=2,ДАННЫЕ!AF579=2,ДАННЫЕ!AG579=2,ДАННЫЕ!AH579=2,ДАННЫЕ!$AL579=2,ДАННЫЕ!AI579=2,ДАННЫЕ!AJ579=2,ДАННЫЕ!AK579=2,ДАННЫЕ!AP579=2,ДАННЫЕ!AQ579=2,ДАННЫЕ!AR579=2,ДАННЫЕ!$AM579=2,ДАННЫЕ!$AN579=2,ДАННЫЕ!AS579=2,ДАННЫЕ!AT579=2),2,0)&amp;"t"&amp;IF(T579&gt;0,"1"&amp;T579,"00")&amp;"f"&amp;IF(ДАННЫЕ!$AC579,"1"&amp;ДАННЫЕ!$AC579,"00")&amp;"b"&amp;IF(ДАННЫЕ!$AD579,"1"&amp;ДАННЫЕ!$AD579,"00")&amp;"g"&amp;IF(ДАННЫЕ!$AF579,"1"&amp;ДАННЫЕ!$AF579,"00")&amp;"c"&amp;IF(ДАННЫЕ!$AG579,"1"&amp;ДАННЫЕ!$AG579,"00")&amp;"i"&amp;IF(ДАННЫЕ!$AH579,"1"&amp;ДАННЫЕ!$AH579,"00")&amp;"r"&amp;IF(ДАННЫЕ!$AL579,"1"&amp;ДАННЫЕ!$AL579,"00")&amp;"m"&amp;IF(ДАННЫЕ!$AI579,"1"&amp;ДАННЫЕ!$AI579,"00")&amp;"hS"&amp;IF(ДАННЫЕ!$AJ579,"1"&amp;ДАННЫЕ!$AJ579,"00")&amp;"hZ"&amp;IF(ДАННЫЕ!$AK579,"1"&amp;ДАННЫЕ!$AK579,"00")&amp;"p"&amp;IF(ДАННЫЕ!$AP579,"1"&amp;ДАННЫЕ!$AP579,"00")&amp;"k"&amp;IF(ДАННЫЕ!$AQ579,"1"&amp;ДАННЫЕ!$AQ579,"00")&amp;"z"&amp;IF(ДАННЫЕ!$AR579,"1"&amp;ДАННЫЕ!$AR579,"00")&amp;"j"&amp;IF(ДАННЫЕ!$AM579,"1"&amp;ДАННЫЕ!$AM579,"00")&amp;"n"&amp;IF(ДАННЫЕ!$AN579,"1"&amp;ДАННЫЕ!$AN579,"00")&amp;"E"&amp;ДАННЫЕ!BI579&amp;"L"&amp;ДАННЫЕ!AO579&amp;"h"&amp;IF(ДАННЫЕ!$AU579&gt;0,1,0)&amp;"v"&amp;IF(ДАННЫЕ!$AW579&gt;0,1,0)&amp;"a"&amp;IF(ДАННЫЕ!$AS579,"1"&amp;ДАННЫЕ!$AS579,"00")&amp;"s"&amp;IF(ДАННЫЕ!$AT579,"1"&amp;ДАННЫЕ!$AT579,"00")&amp;"u"&amp;IF(ДАННЫЕ!$CJ579&gt;0,1,0)&amp;"y"&amp;B579&amp;"d"&amp;H579&amp;"e"&amp;F579&amp;G579</f>
        <v>x0w00t00f00b00g00c00i00r00m00hS00hZ00p00k00z00j00n00ELh0v0a00s00u0y0de</v>
      </c>
      <c r="L579" s="28" t="str">
        <f ca="1">ДАННЫЕ!$I579&amp;"VN"&amp;IF(ДАННЫЕ!AW579&gt;0,11,10)&amp;"CD"&amp;IF(ДАННЫЕ!BF579&gt;500,16,IF(ДАННЫЕ!BF579&gt;350,15,IF(ДАННЫЕ!BF579&gt;=200,14,IF(ДАННЫЕ!BF579&gt;=100,13,IF(ДАННЫЕ!BF579&gt;=50,12,IF(ДАННЫЕ!BF579&gt;0,11,10))))))&amp;"AR"&amp;IF(ДАННЫЕ!BX579&gt;0,1,0)&amp;"GD"&amp;B579&amp;"VV"&amp;IF(E579&gt;=5,IF(E579&lt;18,1,0),0)</f>
        <v>VN10CD10AR0GD0VV0</v>
      </c>
      <c r="M579" s="28" t="str">
        <f>ДАННЫЕ!$I579&amp;"b"&amp;ДАННЫЕ!$BI579&amp;"r"&amp;ДАННЫЕ!$BJ579&amp;"CD"&amp;IF(ДАННЫЕ!BF579&gt;0,IF(ДАННЫЕ!BF579&lt;200,1,IF(ДАННЫЕ!BF579&lt;350,2,3)),0)&amp;"h"&amp;IF(ДАННЫЕ!$BK579+ДАННЫЕ!$BL579+ДАННЫЕ!$BM579&gt;0,1,0)&amp;"x"&amp;ДАННЫЕ!$BK579&amp;"y"&amp;ДАННЫЕ!$BL579&amp;"z"&amp;ДАННЫЕ!$BM579&amp;"c"&amp;IF(ДАННЫЕ!$BK579+ДАННЫЕ!$BL579+ДАННЫЕ!$BM579=3,1,0)&amp;"a"&amp;IF(ДАННЫЕ!$BQ579+ДАННЫЕ!$BR579&gt;0,1,0)&amp;"d"&amp;ДАННЫЕ!$BQ579&amp;"v"&amp;ДАННЫЕ!$BR579&amp;"p"&amp;ДАННЫЕ!$BS579&amp;"n"&amp;ДАННЫЕ!$BU579&amp;"t"&amp;ДАННЫЕ!$BV579&amp;"o"&amp;ДАННЫЕ!$BT579&amp;"l"&amp;IF(ДАННЫЕ!$BN579&gt;0,1,0)&amp;ДАННЫЕ!$BN579&amp;"g"&amp;ДАННЫЕ!$BO579&amp;"s"&amp;ДАННЫЕ!$BP579&amp;"DZ"&amp;IF(ДАННЫЕ!B579-ДАННЫЕ!G579 &lt; 60,IF(ДАННЫЕ!B579-ДАННЫЕ!G579 &gt;= 0,1,0),0)&amp;"u"&amp;IF(ДАННЫЕ!$CJ579&gt;0,1,0)</f>
        <v>brCD0h0xyzc0a0dvpntol0gsDZ1u0</v>
      </c>
      <c r="N579" s="28" t="str">
        <f ca="1">ДАННЫЕ!$F579&amp;ДАННЫЕ!$I579&amp;"g"&amp;B579&amp;"cf"&amp;D579&amp;"a"&amp;IF(ДАННЫЕ!$BX579&gt;0,1,0)&amp;IF(ДАННЫЕ!$BF579&gt;500,1,IF(ДАННЫЕ!$BF579&gt;350,2,IF(ДАННЫЕ!$BF579&gt;=200,3,IF(ДАННЫЕ!$BF579&gt;=100,4,IF(ДАННЫЕ!$BF579&gt;=50,5,IF(ДАННЫЕ!$BF579&lt;50,6,0))))))&amp;"AR"&amp;IF(DATEDIF(ДАННЫЕ!$BX579,ДАННЫЕ!$F$1,"y")&gt;1,1,0)&amp;"VG"&amp;IF(ДАННЫЕ!$BH579="0",1,0)&amp;"o"&amp;IF(T579+ДАННЫЕ!$AF579+ДАННЫЕ!$AG579+ДАННЫЕ!$AH579+ДАННЫЕ!$AI579+ДАННЫЕ!$AJ579+ДАННЫЕ!$AP579+ДАННЫЕ!$AQ579+ДАННЫЕ!$AR579+ДАННЫЕ!$AU579+ДАННЫЕ!$AW579+ДАННЫЕ!$AS579+ДАННЫЕ!$AT579&gt;0,1,0)&amp;"x"&amp;ДАННЫЕ!$AG579&amp;"p"&amp;IF(ДАННЫЕ!$BY579&gt;0,1,0)&amp;"v"&amp;IF(ДАННЫЕ!$BZ579&gt;0,1,0)&amp;"n"&amp;ДАННЫЕ!$CA579&amp;"t"&amp;ДАННЫЕ!$AY579&amp;"k"&amp;ДАННЫЕ!$CB579&amp;"q"&amp;ДАННЫЕ!$CC579&amp;"w"&amp;ДАННЫЕ!$CD579&amp;"e"&amp;ДАННЫЕ!$CE579&amp;"m"&amp;ДАННЫЕ!$CF579&amp;"c"&amp;ДАННЫЕ!$CG579&amp;"z"&amp;ДАННЫЕ!$CH579&amp;"d"&amp;IF(H579=4,1,0)&amp;"s"&amp;IF(ДАННЫЕ!$J579=1,0,1)&amp;"u"&amp;IF(ДАННЫЕ!$CJ579&gt;0,1,0)</f>
        <v>g0cf0a06AR1VG0o0xp0v0ntkqwemczd0s1u0</v>
      </c>
      <c r="O579" s="28" t="str">
        <f>ДАННЫЕ!$I579&amp;"g"&amp;B579&amp;A579&amp;"f"&amp;P579&amp;"c"&amp;IF(ДАННЫЕ!$U579&gt;0,1,0)&amp;"s"&amp;IF(ДАННЫЕ!$Q579&gt;0,IF(YEAR(ДАННЫЕ!$F$1)=YEAR(ДАННЫЕ!$Q579),IF(MONTH(ДАННЫЕ!$F$1)=MONTH(ДАННЫЕ!$Q579),111,11),1),0)&amp;"i"&amp;IF(ДАННЫЕ!$R579+ДАННЫЕ!$S579+ДАННЫЕ!$T579=0,0,1)&amp;"h"&amp;IF(ДАННЫЕ!$P579&gt;0,1,0)&amp;"p"&amp;IF(ДАННЫЕ!$CI579&gt;0,IF(YEAR(ДАННЫЕ!$F$1)=YEAR(ДАННЫЕ!$CI579),IF(MONTH(ДАННЫЕ!$F$1)=MONTH(ДАННЫЕ!$CI579),111,11),1),0)&amp;"d"&amp;IF(ДАННЫЕ!$CJ579&gt;0,IF(YEAR(ДАННЫЕ!$F$1)=YEAR(ДАННЫЕ!$CJ579),IF(MONTH(ДАННЫЕ!$F$1)=MONTH(ДАННЫЕ!$CJ579),111,11),1),0)&amp;"o"&amp;IF(ДАННЫЕ!$CK579&gt;0,IF(MONTH(ДАННЫЕ!$F$1)=MONTH(ДАННЫЕ!$CK579),111,11),0)&amp;"v"&amp;IF(ДАННЫЕ!$BE579&gt;0,IF(MONTH(ДАННЫЕ!$F$1)=MONTH(ДАННЫЕ!$BE579),111,11),0)</f>
        <v>g00f0c0s0i0h0p0d0o0v0</v>
      </c>
      <c r="P579" s="15">
        <f t="shared" si="26"/>
        <v>0</v>
      </c>
      <c r="Q579" s="15">
        <f>IF(ДАННЫЕ!$F$1&gt;ДАННЫЕ!$N579,IF(YEAR(ДАННЫЕ!$F$1)=YEAR(ДАННЫЕ!M579),1,0),0)</f>
        <v>0</v>
      </c>
      <c r="R579" s="15">
        <f>IF(ДАННЫЕ!$F$1&gt;ДАННЫЕ!$N579,IF(YEAR(ДАННЫЕ!$F$1)=YEAR(ДАННЫЕ!N579),1,0),0)</f>
        <v>0</v>
      </c>
      <c r="S579" s="15">
        <f>IF(ДАННЫЕ!$AA579="2А",1,IF(ДАННЫЕ!$AA579="2Б",2,IF(ДАННЫЕ!$AA579="2В",3,IF(ДАННЫЕ!$AA579=3,4,IF(ДАННЫЕ!$AA579="4А",5,IF(ДАННЫЕ!$AA579="4Б",6,IF(ДАННЫЕ!$AA579="4В",7,IF(ДАННЫЕ!$AA579=5,8,0))))))))</f>
        <v>0</v>
      </c>
      <c r="T579" s="15">
        <f>IF(OR(ДАННЫЕ!$AC579=2,ДАННЫЕ!$AD579=2,ДАННЫЕ!$AE579=2),2,IF(OR(ДАННЫЕ!$AC579=1,ДАННЫЕ!$AD579=1,ДАННЫЕ!$AE579=1),1,0))</f>
        <v>0</v>
      </c>
    </row>
    <row r="580" spans="1:20" ht="15" customHeight="1" x14ac:dyDescent="0.2">
      <c r="A580" s="78">
        <f>IF(B580&gt;0,IF(MONTH(ДАННЫЕ!$F$1)=MONTH(ДАННЫЕ!$B580),1,0),0)</f>
        <v>0</v>
      </c>
      <c r="B580" s="14">
        <f>IF(ДАННЫЕ!$B580&gt;0,IF(YEAR(ДАННЫЕ!$F$1)=YEAR(ДАННЫЕ!$B580),1,0),0)</f>
        <v>0</v>
      </c>
      <c r="C580" s="14">
        <f>IF(ДАННЫЕ!$CM580&gt;0,IF(YEAR(ДАННЫЕ!$F$1)=YEAR(ДАННЫЕ!$CM580),1,0),0)</f>
        <v>0</v>
      </c>
      <c r="D580" s="14">
        <f>IF(ДАННЫЕ!$CJ580&gt;0,IF(ДАННЫЕ!$CL580&gt;ДАННЫЕ!$F$1,1,IF(ДАННЫЕ!$CL580&gt;0,0,1)),0)</f>
        <v>0</v>
      </c>
      <c r="E580" s="43" t="str">
        <f ca="1">IF(ДАННЫЕ!$F$1&gt;0,IF(ДАННЫЕ!$G580&gt;0,DATEDIF(ДАННЫЕ!$G580,ДАННЫЕ!$F$1,"y"),""),IF(ДАННЫЕ!$G580&gt;0,DATEDIF(ДАННЫЕ!$G580,TODAY(),"y"),""))</f>
        <v/>
      </c>
      <c r="F580" s="43" t="str">
        <f xml:space="preserve"> IF(ДАННЫЕ!$F580="М",IF(E580&gt;=18,IF(E580&lt;60,1,""),""),"")&amp;IF(ДАННЫЕ!$F580="Ж",IF(E580&gt;=18,IF(E580&lt;55,1,""),""),"")</f>
        <v/>
      </c>
      <c r="G580" s="43" t="str">
        <f xml:space="preserve"> IF(ДАННЫЕ!$F580="М",IF(E580&gt;=60,2,""),"")&amp;IF(ДАННЫЕ!$F580="Ж",IF(E580&gt;=55,2,""),"")</f>
        <v/>
      </c>
      <c r="H580" s="43" t="str">
        <f t="shared" ca="1" si="24"/>
        <v/>
      </c>
      <c r="I580" s="43" t="str">
        <f t="shared" ca="1" si="25"/>
        <v>03</v>
      </c>
      <c r="J580" s="28" t="str">
        <f ca="1">ДАННЫЕ!$F580&amp;H580&amp;I580&amp;ДАННЫЕ!$I580&amp;"m"&amp;IF(ДАННЫЕ!$I580&gt;0,IF(ДАННЫЕ!$J580&gt;0,0,1),"")&amp;"f"&amp;IF(ДАННЫЕ!$R580&gt;0,IF(YEAR(ДАННЫЕ!$F$1)=YEAR(ДАННЫЕ!$R580),1,0),0)&amp;"z"&amp;ДАННЫЕ!$R580&amp;"p"&amp;ДАННЫЕ!$S580&amp;"i"&amp;ДАННЫЕ!$T580&amp;"h"&amp;ДАННЫЕ!$K580&amp;"be"&amp;ДАННЫЕ!$BI580&amp;"CD"&amp;IF(ДАННЫЕ!BF580&gt;500,4,IF(ДАННЫЕ!BF580&gt;350,3,IF(ДАННЫЕ!BF580&gt;200,2,IF(ДАННЫЕ!BF580&gt;0,1,0))))&amp;"g"&amp;B580&amp;"d"&amp;H580&amp;"l"&amp;ДАННЫЕ!AT580&amp;"a"&amp;ДАННЫЕ!$V580&amp;"v"&amp;R580&amp;"k"&amp;ДАННЫЕ!$U580&amp;"s"&amp;ДАННЫЕ!$Y580&amp;"t"&amp;ДАННЫЕ!$X580&amp;"b"&amp;IF(ДАННЫЕ!$Q580&gt;1,1,0)&amp;"PP"&amp;ДАННЫЕ!Z580&amp;"c"&amp;S580&amp;"x"&amp;IF(ДАННЫЕ!$BY580&gt;0,IF(YEAR(ДАННЫЕ!$F$1)=YEAR(ДАННЫЕ!$BY580),1,0),0)&amp;"n"&amp;IF(ДАННЫЕ!$BZ580&gt;0,IF(YEAR(ДАННЫЕ!$F$1)=YEAR(ДАННЫЕ!$BZ580),1,0),0)&amp;"u"&amp;D580&amp;"z"&amp;IF(ДАННЫЕ!$CL580&gt;0,IF(YEAR(ДАННЫЕ!$F$1)&gt;YEAR(ДАННЫЕ!$CL580),11,12),0)</f>
        <v>03mf0zpihbeCD0g0dlav0kstb0PPc0x0n0u0z0</v>
      </c>
      <c r="K580" s="28" t="str">
        <f ca="1">ДАННЫЕ!$I580&amp;"x"&amp;B580&amp;"w"&amp;IF(T580+ДАННЫЕ!AD580+ДАННЫЕ!AE580+ДАННЫЕ!AF580+ДАННЫЕ!AG580+ДАННЫЕ!AH580+ДАННЫЕ!$AL580+ДАННЫЕ!AI580+ДАННЫЕ!AJ580+ДАННЫЕ!AK580+ДАННЫЕ!AP580+ДАННЫЕ!AQ580+ДАННЫЕ!AR580+ДАННЫЕ!$AM580+ДАННЫЕ!$AN580+ДАННЫЕ!AS580+ДАННЫЕ!AT580&gt;0,1,0)&amp;IF(OR(T580=2,ДАННЫЕ!AD580=2,ДАННЫЕ!AE580=2,ДАННЫЕ!AF580=2,ДАННЫЕ!AG580=2,ДАННЫЕ!AH580=2,ДАННЫЕ!$AL580=2,ДАННЫЕ!AI580=2,ДАННЫЕ!AJ580=2,ДАННЫЕ!AK580=2,ДАННЫЕ!AP580=2,ДАННЫЕ!AQ580=2,ДАННЫЕ!AR580=2,ДАННЫЕ!$AM580=2,ДАННЫЕ!$AN580=2,ДАННЫЕ!AS580=2,ДАННЫЕ!AT580=2),2,0)&amp;"t"&amp;IF(T580&gt;0,"1"&amp;T580,"00")&amp;"f"&amp;IF(ДАННЫЕ!$AC580,"1"&amp;ДАННЫЕ!$AC580,"00")&amp;"b"&amp;IF(ДАННЫЕ!$AD580,"1"&amp;ДАННЫЕ!$AD580,"00")&amp;"g"&amp;IF(ДАННЫЕ!$AF580,"1"&amp;ДАННЫЕ!$AF580,"00")&amp;"c"&amp;IF(ДАННЫЕ!$AG580,"1"&amp;ДАННЫЕ!$AG580,"00")&amp;"i"&amp;IF(ДАННЫЕ!$AH580,"1"&amp;ДАННЫЕ!$AH580,"00")&amp;"r"&amp;IF(ДАННЫЕ!$AL580,"1"&amp;ДАННЫЕ!$AL580,"00")&amp;"m"&amp;IF(ДАННЫЕ!$AI580,"1"&amp;ДАННЫЕ!$AI580,"00")&amp;"hS"&amp;IF(ДАННЫЕ!$AJ580,"1"&amp;ДАННЫЕ!$AJ580,"00")&amp;"hZ"&amp;IF(ДАННЫЕ!$AK580,"1"&amp;ДАННЫЕ!$AK580,"00")&amp;"p"&amp;IF(ДАННЫЕ!$AP580,"1"&amp;ДАННЫЕ!$AP580,"00")&amp;"k"&amp;IF(ДАННЫЕ!$AQ580,"1"&amp;ДАННЫЕ!$AQ580,"00")&amp;"z"&amp;IF(ДАННЫЕ!$AR580,"1"&amp;ДАННЫЕ!$AR580,"00")&amp;"j"&amp;IF(ДАННЫЕ!$AM580,"1"&amp;ДАННЫЕ!$AM580,"00")&amp;"n"&amp;IF(ДАННЫЕ!$AN580,"1"&amp;ДАННЫЕ!$AN580,"00")&amp;"E"&amp;ДАННЫЕ!BI580&amp;"L"&amp;ДАННЫЕ!AO580&amp;"h"&amp;IF(ДАННЫЕ!$AU580&gt;0,1,0)&amp;"v"&amp;IF(ДАННЫЕ!$AW580&gt;0,1,0)&amp;"a"&amp;IF(ДАННЫЕ!$AS580,"1"&amp;ДАННЫЕ!$AS580,"00")&amp;"s"&amp;IF(ДАННЫЕ!$AT580,"1"&amp;ДАННЫЕ!$AT580,"00")&amp;"u"&amp;IF(ДАННЫЕ!$CJ580&gt;0,1,0)&amp;"y"&amp;B580&amp;"d"&amp;H580&amp;"e"&amp;F580&amp;G580</f>
        <v>x0w00t00f00b00g00c00i00r00m00hS00hZ00p00k00z00j00n00ELh0v0a00s00u0y0de</v>
      </c>
      <c r="L580" s="28" t="str">
        <f ca="1">ДАННЫЕ!$I580&amp;"VN"&amp;IF(ДАННЫЕ!AW580&gt;0,11,10)&amp;"CD"&amp;IF(ДАННЫЕ!BF580&gt;500,16,IF(ДАННЫЕ!BF580&gt;350,15,IF(ДАННЫЕ!BF580&gt;=200,14,IF(ДАННЫЕ!BF580&gt;=100,13,IF(ДАННЫЕ!BF580&gt;=50,12,IF(ДАННЫЕ!BF580&gt;0,11,10))))))&amp;"AR"&amp;IF(ДАННЫЕ!BX580&gt;0,1,0)&amp;"GD"&amp;B580&amp;"VV"&amp;IF(E580&gt;=5,IF(E580&lt;18,1,0),0)</f>
        <v>VN10CD10AR0GD0VV0</v>
      </c>
      <c r="M580" s="28" t="str">
        <f>ДАННЫЕ!$I580&amp;"b"&amp;ДАННЫЕ!$BI580&amp;"r"&amp;ДАННЫЕ!$BJ580&amp;"CD"&amp;IF(ДАННЫЕ!BF580&gt;0,IF(ДАННЫЕ!BF580&lt;200,1,IF(ДАННЫЕ!BF580&lt;350,2,3)),0)&amp;"h"&amp;IF(ДАННЫЕ!$BK580+ДАННЫЕ!$BL580+ДАННЫЕ!$BM580&gt;0,1,0)&amp;"x"&amp;ДАННЫЕ!$BK580&amp;"y"&amp;ДАННЫЕ!$BL580&amp;"z"&amp;ДАННЫЕ!$BM580&amp;"c"&amp;IF(ДАННЫЕ!$BK580+ДАННЫЕ!$BL580+ДАННЫЕ!$BM580=3,1,0)&amp;"a"&amp;IF(ДАННЫЕ!$BQ580+ДАННЫЕ!$BR580&gt;0,1,0)&amp;"d"&amp;ДАННЫЕ!$BQ580&amp;"v"&amp;ДАННЫЕ!$BR580&amp;"p"&amp;ДАННЫЕ!$BS580&amp;"n"&amp;ДАННЫЕ!$BU580&amp;"t"&amp;ДАННЫЕ!$BV580&amp;"o"&amp;ДАННЫЕ!$BT580&amp;"l"&amp;IF(ДАННЫЕ!$BN580&gt;0,1,0)&amp;ДАННЫЕ!$BN580&amp;"g"&amp;ДАННЫЕ!$BO580&amp;"s"&amp;ДАННЫЕ!$BP580&amp;"DZ"&amp;IF(ДАННЫЕ!B580-ДАННЫЕ!G580 &lt; 60,IF(ДАННЫЕ!B580-ДАННЫЕ!G580 &gt;= 0,1,0),0)&amp;"u"&amp;IF(ДАННЫЕ!$CJ580&gt;0,1,0)</f>
        <v>brCD0h0xyzc0a0dvpntol0gsDZ1u0</v>
      </c>
      <c r="N580" s="28" t="str">
        <f ca="1">ДАННЫЕ!$F580&amp;ДАННЫЕ!$I580&amp;"g"&amp;B580&amp;"cf"&amp;D580&amp;"a"&amp;IF(ДАННЫЕ!$BX580&gt;0,1,0)&amp;IF(ДАННЫЕ!$BF580&gt;500,1,IF(ДАННЫЕ!$BF580&gt;350,2,IF(ДАННЫЕ!$BF580&gt;=200,3,IF(ДАННЫЕ!$BF580&gt;=100,4,IF(ДАННЫЕ!$BF580&gt;=50,5,IF(ДАННЫЕ!$BF580&lt;50,6,0))))))&amp;"AR"&amp;IF(DATEDIF(ДАННЫЕ!$BX580,ДАННЫЕ!$F$1,"y")&gt;1,1,0)&amp;"VG"&amp;IF(ДАННЫЕ!$BH580="0",1,0)&amp;"o"&amp;IF(T580+ДАННЫЕ!$AF580+ДАННЫЕ!$AG580+ДАННЫЕ!$AH580+ДАННЫЕ!$AI580+ДАННЫЕ!$AJ580+ДАННЫЕ!$AP580+ДАННЫЕ!$AQ580+ДАННЫЕ!$AR580+ДАННЫЕ!$AU580+ДАННЫЕ!$AW580+ДАННЫЕ!$AS580+ДАННЫЕ!$AT580&gt;0,1,0)&amp;"x"&amp;ДАННЫЕ!$AG580&amp;"p"&amp;IF(ДАННЫЕ!$BY580&gt;0,1,0)&amp;"v"&amp;IF(ДАННЫЕ!$BZ580&gt;0,1,0)&amp;"n"&amp;ДАННЫЕ!$CA580&amp;"t"&amp;ДАННЫЕ!$AY580&amp;"k"&amp;ДАННЫЕ!$CB580&amp;"q"&amp;ДАННЫЕ!$CC580&amp;"w"&amp;ДАННЫЕ!$CD580&amp;"e"&amp;ДАННЫЕ!$CE580&amp;"m"&amp;ДАННЫЕ!$CF580&amp;"c"&amp;ДАННЫЕ!$CG580&amp;"z"&amp;ДАННЫЕ!$CH580&amp;"d"&amp;IF(H580=4,1,0)&amp;"s"&amp;IF(ДАННЫЕ!$J580=1,0,1)&amp;"u"&amp;IF(ДАННЫЕ!$CJ580&gt;0,1,0)</f>
        <v>g0cf0a06AR1VG0o0xp0v0ntkqwemczd0s1u0</v>
      </c>
      <c r="O580" s="28" t="str">
        <f>ДАННЫЕ!$I580&amp;"g"&amp;B580&amp;A580&amp;"f"&amp;P580&amp;"c"&amp;IF(ДАННЫЕ!$U580&gt;0,1,0)&amp;"s"&amp;IF(ДАННЫЕ!$Q580&gt;0,IF(YEAR(ДАННЫЕ!$F$1)=YEAR(ДАННЫЕ!$Q580),IF(MONTH(ДАННЫЕ!$F$1)=MONTH(ДАННЫЕ!$Q580),111,11),1),0)&amp;"i"&amp;IF(ДАННЫЕ!$R580+ДАННЫЕ!$S580+ДАННЫЕ!$T580=0,0,1)&amp;"h"&amp;IF(ДАННЫЕ!$P580&gt;0,1,0)&amp;"p"&amp;IF(ДАННЫЕ!$CI580&gt;0,IF(YEAR(ДАННЫЕ!$F$1)=YEAR(ДАННЫЕ!$CI580),IF(MONTH(ДАННЫЕ!$F$1)=MONTH(ДАННЫЕ!$CI580),111,11),1),0)&amp;"d"&amp;IF(ДАННЫЕ!$CJ580&gt;0,IF(YEAR(ДАННЫЕ!$F$1)=YEAR(ДАННЫЕ!$CJ580),IF(MONTH(ДАННЫЕ!$F$1)=MONTH(ДАННЫЕ!$CJ580),111,11),1),0)&amp;"o"&amp;IF(ДАННЫЕ!$CK580&gt;0,IF(MONTH(ДАННЫЕ!$F$1)=MONTH(ДАННЫЕ!$CK580),111,11),0)&amp;"v"&amp;IF(ДАННЫЕ!$BE580&gt;0,IF(MONTH(ДАННЫЕ!$F$1)=MONTH(ДАННЫЕ!$BE580),111,11),0)</f>
        <v>g00f0c0s0i0h0p0d0o0v0</v>
      </c>
      <c r="P580" s="15">
        <f t="shared" si="26"/>
        <v>0</v>
      </c>
      <c r="Q580" s="15">
        <f>IF(ДАННЫЕ!$F$1&gt;ДАННЫЕ!$N580,IF(YEAR(ДАННЫЕ!$F$1)=YEAR(ДАННЫЕ!M580),1,0),0)</f>
        <v>0</v>
      </c>
      <c r="R580" s="15">
        <f>IF(ДАННЫЕ!$F$1&gt;ДАННЫЕ!$N580,IF(YEAR(ДАННЫЕ!$F$1)=YEAR(ДАННЫЕ!N580),1,0),0)</f>
        <v>0</v>
      </c>
      <c r="S580" s="15">
        <f>IF(ДАННЫЕ!$AA580="2А",1,IF(ДАННЫЕ!$AA580="2Б",2,IF(ДАННЫЕ!$AA580="2В",3,IF(ДАННЫЕ!$AA580=3,4,IF(ДАННЫЕ!$AA580="4А",5,IF(ДАННЫЕ!$AA580="4Б",6,IF(ДАННЫЕ!$AA580="4В",7,IF(ДАННЫЕ!$AA580=5,8,0))))))))</f>
        <v>0</v>
      </c>
      <c r="T580" s="15">
        <f>IF(OR(ДАННЫЕ!$AC580=2,ДАННЫЕ!$AD580=2,ДАННЫЕ!$AE580=2),2,IF(OR(ДАННЫЕ!$AC580=1,ДАННЫЕ!$AD580=1,ДАННЫЕ!$AE580=1),1,0))</f>
        <v>0</v>
      </c>
    </row>
    <row r="581" spans="1:20" ht="15" customHeight="1" x14ac:dyDescent="0.2">
      <c r="A581" s="78">
        <f>IF(B581&gt;0,IF(MONTH(ДАННЫЕ!$F$1)=MONTH(ДАННЫЕ!$B581),1,0),0)</f>
        <v>0</v>
      </c>
      <c r="B581" s="14">
        <f>IF(ДАННЫЕ!$B581&gt;0,IF(YEAR(ДАННЫЕ!$F$1)=YEAR(ДАННЫЕ!$B581),1,0),0)</f>
        <v>0</v>
      </c>
      <c r="C581" s="14">
        <f>IF(ДАННЫЕ!$CM581&gt;0,IF(YEAR(ДАННЫЕ!$F$1)=YEAR(ДАННЫЕ!$CM581),1,0),0)</f>
        <v>0</v>
      </c>
      <c r="D581" s="14">
        <f>IF(ДАННЫЕ!$CJ581&gt;0,IF(ДАННЫЕ!$CL581&gt;ДАННЫЕ!$F$1,1,IF(ДАННЫЕ!$CL581&gt;0,0,1)),0)</f>
        <v>0</v>
      </c>
      <c r="E581" s="43" t="str">
        <f ca="1">IF(ДАННЫЕ!$F$1&gt;0,IF(ДАННЫЕ!$G581&gt;0,DATEDIF(ДАННЫЕ!$G581,ДАННЫЕ!$F$1,"y"),""),IF(ДАННЫЕ!$G581&gt;0,DATEDIF(ДАННЫЕ!$G581,TODAY(),"y"),""))</f>
        <v/>
      </c>
      <c r="F581" s="43" t="str">
        <f xml:space="preserve"> IF(ДАННЫЕ!$F581="М",IF(E581&gt;=18,IF(E581&lt;60,1,""),""),"")&amp;IF(ДАННЫЕ!$F581="Ж",IF(E581&gt;=18,IF(E581&lt;55,1,""),""),"")</f>
        <v/>
      </c>
      <c r="G581" s="43" t="str">
        <f xml:space="preserve"> IF(ДАННЫЕ!$F581="М",IF(E581&gt;=60,2,""),"")&amp;IF(ДАННЫЕ!$F581="Ж",IF(E581&gt;=55,2,""),"")</f>
        <v/>
      </c>
      <c r="H581" s="43" t="str">
        <f t="shared" ca="1" si="24"/>
        <v/>
      </c>
      <c r="I581" s="43" t="str">
        <f t="shared" ca="1" si="25"/>
        <v>03</v>
      </c>
      <c r="J581" s="28" t="str">
        <f ca="1">ДАННЫЕ!$F581&amp;H581&amp;I581&amp;ДАННЫЕ!$I581&amp;"m"&amp;IF(ДАННЫЕ!$I581&gt;0,IF(ДАННЫЕ!$J581&gt;0,0,1),"")&amp;"f"&amp;IF(ДАННЫЕ!$R581&gt;0,IF(YEAR(ДАННЫЕ!$F$1)=YEAR(ДАННЫЕ!$R581),1,0),0)&amp;"z"&amp;ДАННЫЕ!$R581&amp;"p"&amp;ДАННЫЕ!$S581&amp;"i"&amp;ДАННЫЕ!$T581&amp;"h"&amp;ДАННЫЕ!$K581&amp;"be"&amp;ДАННЫЕ!$BI581&amp;"CD"&amp;IF(ДАННЫЕ!BF581&gt;500,4,IF(ДАННЫЕ!BF581&gt;350,3,IF(ДАННЫЕ!BF581&gt;200,2,IF(ДАННЫЕ!BF581&gt;0,1,0))))&amp;"g"&amp;B581&amp;"d"&amp;H581&amp;"l"&amp;ДАННЫЕ!AT581&amp;"a"&amp;ДАННЫЕ!$V581&amp;"v"&amp;R581&amp;"k"&amp;ДАННЫЕ!$U581&amp;"s"&amp;ДАННЫЕ!$Y581&amp;"t"&amp;ДАННЫЕ!$X581&amp;"b"&amp;IF(ДАННЫЕ!$Q581&gt;1,1,0)&amp;"PP"&amp;ДАННЫЕ!Z581&amp;"c"&amp;S581&amp;"x"&amp;IF(ДАННЫЕ!$BY581&gt;0,IF(YEAR(ДАННЫЕ!$F$1)=YEAR(ДАННЫЕ!$BY581),1,0),0)&amp;"n"&amp;IF(ДАННЫЕ!$BZ581&gt;0,IF(YEAR(ДАННЫЕ!$F$1)=YEAR(ДАННЫЕ!$BZ581),1,0),0)&amp;"u"&amp;D581&amp;"z"&amp;IF(ДАННЫЕ!$CL581&gt;0,IF(YEAR(ДАННЫЕ!$F$1)&gt;YEAR(ДАННЫЕ!$CL581),11,12),0)</f>
        <v>03mf0zpihbeCD0g0dlav0kstb0PPc0x0n0u0z0</v>
      </c>
      <c r="K581" s="28" t="str">
        <f ca="1">ДАННЫЕ!$I581&amp;"x"&amp;B581&amp;"w"&amp;IF(T581+ДАННЫЕ!AD581+ДАННЫЕ!AE581+ДАННЫЕ!AF581+ДАННЫЕ!AG581+ДАННЫЕ!AH581+ДАННЫЕ!$AL581+ДАННЫЕ!AI581+ДАННЫЕ!AJ581+ДАННЫЕ!AK581+ДАННЫЕ!AP581+ДАННЫЕ!AQ581+ДАННЫЕ!AR581+ДАННЫЕ!$AM581+ДАННЫЕ!$AN581+ДАННЫЕ!AS581+ДАННЫЕ!AT581&gt;0,1,0)&amp;IF(OR(T581=2,ДАННЫЕ!AD581=2,ДАННЫЕ!AE581=2,ДАННЫЕ!AF581=2,ДАННЫЕ!AG581=2,ДАННЫЕ!AH581=2,ДАННЫЕ!$AL581=2,ДАННЫЕ!AI581=2,ДАННЫЕ!AJ581=2,ДАННЫЕ!AK581=2,ДАННЫЕ!AP581=2,ДАННЫЕ!AQ581=2,ДАННЫЕ!AR581=2,ДАННЫЕ!$AM581=2,ДАННЫЕ!$AN581=2,ДАННЫЕ!AS581=2,ДАННЫЕ!AT581=2),2,0)&amp;"t"&amp;IF(T581&gt;0,"1"&amp;T581,"00")&amp;"f"&amp;IF(ДАННЫЕ!$AC581,"1"&amp;ДАННЫЕ!$AC581,"00")&amp;"b"&amp;IF(ДАННЫЕ!$AD581,"1"&amp;ДАННЫЕ!$AD581,"00")&amp;"g"&amp;IF(ДАННЫЕ!$AF581,"1"&amp;ДАННЫЕ!$AF581,"00")&amp;"c"&amp;IF(ДАННЫЕ!$AG581,"1"&amp;ДАННЫЕ!$AG581,"00")&amp;"i"&amp;IF(ДАННЫЕ!$AH581,"1"&amp;ДАННЫЕ!$AH581,"00")&amp;"r"&amp;IF(ДАННЫЕ!$AL581,"1"&amp;ДАННЫЕ!$AL581,"00")&amp;"m"&amp;IF(ДАННЫЕ!$AI581,"1"&amp;ДАННЫЕ!$AI581,"00")&amp;"hS"&amp;IF(ДАННЫЕ!$AJ581,"1"&amp;ДАННЫЕ!$AJ581,"00")&amp;"hZ"&amp;IF(ДАННЫЕ!$AK581,"1"&amp;ДАННЫЕ!$AK581,"00")&amp;"p"&amp;IF(ДАННЫЕ!$AP581,"1"&amp;ДАННЫЕ!$AP581,"00")&amp;"k"&amp;IF(ДАННЫЕ!$AQ581,"1"&amp;ДАННЫЕ!$AQ581,"00")&amp;"z"&amp;IF(ДАННЫЕ!$AR581,"1"&amp;ДАННЫЕ!$AR581,"00")&amp;"j"&amp;IF(ДАННЫЕ!$AM581,"1"&amp;ДАННЫЕ!$AM581,"00")&amp;"n"&amp;IF(ДАННЫЕ!$AN581,"1"&amp;ДАННЫЕ!$AN581,"00")&amp;"E"&amp;ДАННЫЕ!BI581&amp;"L"&amp;ДАННЫЕ!AO581&amp;"h"&amp;IF(ДАННЫЕ!$AU581&gt;0,1,0)&amp;"v"&amp;IF(ДАННЫЕ!$AW581&gt;0,1,0)&amp;"a"&amp;IF(ДАННЫЕ!$AS581,"1"&amp;ДАННЫЕ!$AS581,"00")&amp;"s"&amp;IF(ДАННЫЕ!$AT581,"1"&amp;ДАННЫЕ!$AT581,"00")&amp;"u"&amp;IF(ДАННЫЕ!$CJ581&gt;0,1,0)&amp;"y"&amp;B581&amp;"d"&amp;H581&amp;"e"&amp;F581&amp;G581</f>
        <v>x0w00t00f00b00g00c00i00r00m00hS00hZ00p00k00z00j00n00ELh0v0a00s00u0y0de</v>
      </c>
      <c r="L581" s="28" t="str">
        <f ca="1">ДАННЫЕ!$I581&amp;"VN"&amp;IF(ДАННЫЕ!AW581&gt;0,11,10)&amp;"CD"&amp;IF(ДАННЫЕ!BF581&gt;500,16,IF(ДАННЫЕ!BF581&gt;350,15,IF(ДАННЫЕ!BF581&gt;=200,14,IF(ДАННЫЕ!BF581&gt;=100,13,IF(ДАННЫЕ!BF581&gt;=50,12,IF(ДАННЫЕ!BF581&gt;0,11,10))))))&amp;"AR"&amp;IF(ДАННЫЕ!BX581&gt;0,1,0)&amp;"GD"&amp;B581&amp;"VV"&amp;IF(E581&gt;=5,IF(E581&lt;18,1,0),0)</f>
        <v>VN10CD10AR0GD0VV0</v>
      </c>
      <c r="M581" s="28" t="str">
        <f>ДАННЫЕ!$I581&amp;"b"&amp;ДАННЫЕ!$BI581&amp;"r"&amp;ДАННЫЕ!$BJ581&amp;"CD"&amp;IF(ДАННЫЕ!BF581&gt;0,IF(ДАННЫЕ!BF581&lt;200,1,IF(ДАННЫЕ!BF581&lt;350,2,3)),0)&amp;"h"&amp;IF(ДАННЫЕ!$BK581+ДАННЫЕ!$BL581+ДАННЫЕ!$BM581&gt;0,1,0)&amp;"x"&amp;ДАННЫЕ!$BK581&amp;"y"&amp;ДАННЫЕ!$BL581&amp;"z"&amp;ДАННЫЕ!$BM581&amp;"c"&amp;IF(ДАННЫЕ!$BK581+ДАННЫЕ!$BL581+ДАННЫЕ!$BM581=3,1,0)&amp;"a"&amp;IF(ДАННЫЕ!$BQ581+ДАННЫЕ!$BR581&gt;0,1,0)&amp;"d"&amp;ДАННЫЕ!$BQ581&amp;"v"&amp;ДАННЫЕ!$BR581&amp;"p"&amp;ДАННЫЕ!$BS581&amp;"n"&amp;ДАННЫЕ!$BU581&amp;"t"&amp;ДАННЫЕ!$BV581&amp;"o"&amp;ДАННЫЕ!$BT581&amp;"l"&amp;IF(ДАННЫЕ!$BN581&gt;0,1,0)&amp;ДАННЫЕ!$BN581&amp;"g"&amp;ДАННЫЕ!$BO581&amp;"s"&amp;ДАННЫЕ!$BP581&amp;"DZ"&amp;IF(ДАННЫЕ!B581-ДАННЫЕ!G581 &lt; 60,IF(ДАННЫЕ!B581-ДАННЫЕ!G581 &gt;= 0,1,0),0)&amp;"u"&amp;IF(ДАННЫЕ!$CJ581&gt;0,1,0)</f>
        <v>brCD0h0xyzc0a0dvpntol0gsDZ1u0</v>
      </c>
      <c r="N581" s="28" t="str">
        <f ca="1">ДАННЫЕ!$F581&amp;ДАННЫЕ!$I581&amp;"g"&amp;B581&amp;"cf"&amp;D581&amp;"a"&amp;IF(ДАННЫЕ!$BX581&gt;0,1,0)&amp;IF(ДАННЫЕ!$BF581&gt;500,1,IF(ДАННЫЕ!$BF581&gt;350,2,IF(ДАННЫЕ!$BF581&gt;=200,3,IF(ДАННЫЕ!$BF581&gt;=100,4,IF(ДАННЫЕ!$BF581&gt;=50,5,IF(ДАННЫЕ!$BF581&lt;50,6,0))))))&amp;"AR"&amp;IF(DATEDIF(ДАННЫЕ!$BX581,ДАННЫЕ!$F$1,"y")&gt;1,1,0)&amp;"VG"&amp;IF(ДАННЫЕ!$BH581="0",1,0)&amp;"o"&amp;IF(T581+ДАННЫЕ!$AF581+ДАННЫЕ!$AG581+ДАННЫЕ!$AH581+ДАННЫЕ!$AI581+ДАННЫЕ!$AJ581+ДАННЫЕ!$AP581+ДАННЫЕ!$AQ581+ДАННЫЕ!$AR581+ДАННЫЕ!$AU581+ДАННЫЕ!$AW581+ДАННЫЕ!$AS581+ДАННЫЕ!$AT581&gt;0,1,0)&amp;"x"&amp;ДАННЫЕ!$AG581&amp;"p"&amp;IF(ДАННЫЕ!$BY581&gt;0,1,0)&amp;"v"&amp;IF(ДАННЫЕ!$BZ581&gt;0,1,0)&amp;"n"&amp;ДАННЫЕ!$CA581&amp;"t"&amp;ДАННЫЕ!$AY581&amp;"k"&amp;ДАННЫЕ!$CB581&amp;"q"&amp;ДАННЫЕ!$CC581&amp;"w"&amp;ДАННЫЕ!$CD581&amp;"e"&amp;ДАННЫЕ!$CE581&amp;"m"&amp;ДАННЫЕ!$CF581&amp;"c"&amp;ДАННЫЕ!$CG581&amp;"z"&amp;ДАННЫЕ!$CH581&amp;"d"&amp;IF(H581=4,1,0)&amp;"s"&amp;IF(ДАННЫЕ!$J581=1,0,1)&amp;"u"&amp;IF(ДАННЫЕ!$CJ581&gt;0,1,0)</f>
        <v>g0cf0a06AR1VG0o0xp0v0ntkqwemczd0s1u0</v>
      </c>
      <c r="O581" s="28" t="str">
        <f>ДАННЫЕ!$I581&amp;"g"&amp;B581&amp;A581&amp;"f"&amp;P581&amp;"c"&amp;IF(ДАННЫЕ!$U581&gt;0,1,0)&amp;"s"&amp;IF(ДАННЫЕ!$Q581&gt;0,IF(YEAR(ДАННЫЕ!$F$1)=YEAR(ДАННЫЕ!$Q581),IF(MONTH(ДАННЫЕ!$F$1)=MONTH(ДАННЫЕ!$Q581),111,11),1),0)&amp;"i"&amp;IF(ДАННЫЕ!$R581+ДАННЫЕ!$S581+ДАННЫЕ!$T581=0,0,1)&amp;"h"&amp;IF(ДАННЫЕ!$P581&gt;0,1,0)&amp;"p"&amp;IF(ДАННЫЕ!$CI581&gt;0,IF(YEAR(ДАННЫЕ!$F$1)=YEAR(ДАННЫЕ!$CI581),IF(MONTH(ДАННЫЕ!$F$1)=MONTH(ДАННЫЕ!$CI581),111,11),1),0)&amp;"d"&amp;IF(ДАННЫЕ!$CJ581&gt;0,IF(YEAR(ДАННЫЕ!$F$1)=YEAR(ДАННЫЕ!$CJ581),IF(MONTH(ДАННЫЕ!$F$1)=MONTH(ДАННЫЕ!$CJ581),111,11),1),0)&amp;"o"&amp;IF(ДАННЫЕ!$CK581&gt;0,IF(MONTH(ДАННЫЕ!$F$1)=MONTH(ДАННЫЕ!$CK581),111,11),0)&amp;"v"&amp;IF(ДАННЫЕ!$BE581&gt;0,IF(MONTH(ДАННЫЕ!$F$1)=MONTH(ДАННЫЕ!$BE581),111,11),0)</f>
        <v>g00f0c0s0i0h0p0d0o0v0</v>
      </c>
      <c r="P581" s="15">
        <f t="shared" si="26"/>
        <v>0</v>
      </c>
      <c r="Q581" s="15">
        <f>IF(ДАННЫЕ!$F$1&gt;ДАННЫЕ!$N581,IF(YEAR(ДАННЫЕ!$F$1)=YEAR(ДАННЫЕ!M581),1,0),0)</f>
        <v>0</v>
      </c>
      <c r="R581" s="15">
        <f>IF(ДАННЫЕ!$F$1&gt;ДАННЫЕ!$N581,IF(YEAR(ДАННЫЕ!$F$1)=YEAR(ДАННЫЕ!N581),1,0),0)</f>
        <v>0</v>
      </c>
      <c r="S581" s="15">
        <f>IF(ДАННЫЕ!$AA581="2А",1,IF(ДАННЫЕ!$AA581="2Б",2,IF(ДАННЫЕ!$AA581="2В",3,IF(ДАННЫЕ!$AA581=3,4,IF(ДАННЫЕ!$AA581="4А",5,IF(ДАННЫЕ!$AA581="4Б",6,IF(ДАННЫЕ!$AA581="4В",7,IF(ДАННЫЕ!$AA581=5,8,0))))))))</f>
        <v>0</v>
      </c>
      <c r="T581" s="15">
        <f>IF(OR(ДАННЫЕ!$AC581=2,ДАННЫЕ!$AD581=2,ДАННЫЕ!$AE581=2),2,IF(OR(ДАННЫЕ!$AC581=1,ДАННЫЕ!$AD581=1,ДАННЫЕ!$AE581=1),1,0))</f>
        <v>0</v>
      </c>
    </row>
    <row r="582" spans="1:20" ht="15" customHeight="1" x14ac:dyDescent="0.2">
      <c r="A582" s="78">
        <f>IF(B582&gt;0,IF(MONTH(ДАННЫЕ!$F$1)=MONTH(ДАННЫЕ!$B582),1,0),0)</f>
        <v>0</v>
      </c>
      <c r="B582" s="14">
        <f>IF(ДАННЫЕ!$B582&gt;0,IF(YEAR(ДАННЫЕ!$F$1)=YEAR(ДАННЫЕ!$B582),1,0),0)</f>
        <v>0</v>
      </c>
      <c r="C582" s="14">
        <f>IF(ДАННЫЕ!$CM582&gt;0,IF(YEAR(ДАННЫЕ!$F$1)=YEAR(ДАННЫЕ!$CM582),1,0),0)</f>
        <v>0</v>
      </c>
      <c r="D582" s="14">
        <f>IF(ДАННЫЕ!$CJ582&gt;0,IF(ДАННЫЕ!$CL582&gt;ДАННЫЕ!$F$1,1,IF(ДАННЫЕ!$CL582&gt;0,0,1)),0)</f>
        <v>0</v>
      </c>
      <c r="E582" s="43" t="str">
        <f ca="1">IF(ДАННЫЕ!$F$1&gt;0,IF(ДАННЫЕ!$G582&gt;0,DATEDIF(ДАННЫЕ!$G582,ДАННЫЕ!$F$1,"y"),""),IF(ДАННЫЕ!$G582&gt;0,DATEDIF(ДАННЫЕ!$G582,TODAY(),"y"),""))</f>
        <v/>
      </c>
      <c r="F582" s="43" t="str">
        <f xml:space="preserve"> IF(ДАННЫЕ!$F582="М",IF(E582&gt;=18,IF(E582&lt;60,1,""),""),"")&amp;IF(ДАННЫЕ!$F582="Ж",IF(E582&gt;=18,IF(E582&lt;55,1,""),""),"")</f>
        <v/>
      </c>
      <c r="G582" s="43" t="str">
        <f xml:space="preserve"> IF(ДАННЫЕ!$F582="М",IF(E582&gt;=60,2,""),"")&amp;IF(ДАННЫЕ!$F582="Ж",IF(E582&gt;=55,2,""),"")</f>
        <v/>
      </c>
      <c r="H582" s="43" t="str">
        <f t="shared" ca="1" si="24"/>
        <v/>
      </c>
      <c r="I582" s="43" t="str">
        <f t="shared" ca="1" si="25"/>
        <v>03</v>
      </c>
      <c r="J582" s="28" t="str">
        <f ca="1">ДАННЫЕ!$F582&amp;H582&amp;I582&amp;ДАННЫЕ!$I582&amp;"m"&amp;IF(ДАННЫЕ!$I582&gt;0,IF(ДАННЫЕ!$J582&gt;0,0,1),"")&amp;"f"&amp;IF(ДАННЫЕ!$R582&gt;0,IF(YEAR(ДАННЫЕ!$F$1)=YEAR(ДАННЫЕ!$R582),1,0),0)&amp;"z"&amp;ДАННЫЕ!$R582&amp;"p"&amp;ДАННЫЕ!$S582&amp;"i"&amp;ДАННЫЕ!$T582&amp;"h"&amp;ДАННЫЕ!$K582&amp;"be"&amp;ДАННЫЕ!$BI582&amp;"CD"&amp;IF(ДАННЫЕ!BF582&gt;500,4,IF(ДАННЫЕ!BF582&gt;350,3,IF(ДАННЫЕ!BF582&gt;200,2,IF(ДАННЫЕ!BF582&gt;0,1,0))))&amp;"g"&amp;B582&amp;"d"&amp;H582&amp;"l"&amp;ДАННЫЕ!AT582&amp;"a"&amp;ДАННЫЕ!$V582&amp;"v"&amp;R582&amp;"k"&amp;ДАННЫЕ!$U582&amp;"s"&amp;ДАННЫЕ!$Y582&amp;"t"&amp;ДАННЫЕ!$X582&amp;"b"&amp;IF(ДАННЫЕ!$Q582&gt;1,1,0)&amp;"PP"&amp;ДАННЫЕ!Z582&amp;"c"&amp;S582&amp;"x"&amp;IF(ДАННЫЕ!$BY582&gt;0,IF(YEAR(ДАННЫЕ!$F$1)=YEAR(ДАННЫЕ!$BY582),1,0),0)&amp;"n"&amp;IF(ДАННЫЕ!$BZ582&gt;0,IF(YEAR(ДАННЫЕ!$F$1)=YEAR(ДАННЫЕ!$BZ582),1,0),0)&amp;"u"&amp;D582&amp;"z"&amp;IF(ДАННЫЕ!$CL582&gt;0,IF(YEAR(ДАННЫЕ!$F$1)&gt;YEAR(ДАННЫЕ!$CL582),11,12),0)</f>
        <v>03mf0zpihbeCD0g0dlav0kstb0PPc0x0n0u0z0</v>
      </c>
      <c r="K582" s="28" t="str">
        <f ca="1">ДАННЫЕ!$I582&amp;"x"&amp;B582&amp;"w"&amp;IF(T582+ДАННЫЕ!AD582+ДАННЫЕ!AE582+ДАННЫЕ!AF582+ДАННЫЕ!AG582+ДАННЫЕ!AH582+ДАННЫЕ!$AL582+ДАННЫЕ!AI582+ДАННЫЕ!AJ582+ДАННЫЕ!AK582+ДАННЫЕ!AP582+ДАННЫЕ!AQ582+ДАННЫЕ!AR582+ДАННЫЕ!$AM582+ДАННЫЕ!$AN582+ДАННЫЕ!AS582+ДАННЫЕ!AT582&gt;0,1,0)&amp;IF(OR(T582=2,ДАННЫЕ!AD582=2,ДАННЫЕ!AE582=2,ДАННЫЕ!AF582=2,ДАННЫЕ!AG582=2,ДАННЫЕ!AH582=2,ДАННЫЕ!$AL582=2,ДАННЫЕ!AI582=2,ДАННЫЕ!AJ582=2,ДАННЫЕ!AK582=2,ДАННЫЕ!AP582=2,ДАННЫЕ!AQ582=2,ДАННЫЕ!AR582=2,ДАННЫЕ!$AM582=2,ДАННЫЕ!$AN582=2,ДАННЫЕ!AS582=2,ДАННЫЕ!AT582=2),2,0)&amp;"t"&amp;IF(T582&gt;0,"1"&amp;T582,"00")&amp;"f"&amp;IF(ДАННЫЕ!$AC582,"1"&amp;ДАННЫЕ!$AC582,"00")&amp;"b"&amp;IF(ДАННЫЕ!$AD582,"1"&amp;ДАННЫЕ!$AD582,"00")&amp;"g"&amp;IF(ДАННЫЕ!$AF582,"1"&amp;ДАННЫЕ!$AF582,"00")&amp;"c"&amp;IF(ДАННЫЕ!$AG582,"1"&amp;ДАННЫЕ!$AG582,"00")&amp;"i"&amp;IF(ДАННЫЕ!$AH582,"1"&amp;ДАННЫЕ!$AH582,"00")&amp;"r"&amp;IF(ДАННЫЕ!$AL582,"1"&amp;ДАННЫЕ!$AL582,"00")&amp;"m"&amp;IF(ДАННЫЕ!$AI582,"1"&amp;ДАННЫЕ!$AI582,"00")&amp;"hS"&amp;IF(ДАННЫЕ!$AJ582,"1"&amp;ДАННЫЕ!$AJ582,"00")&amp;"hZ"&amp;IF(ДАННЫЕ!$AK582,"1"&amp;ДАННЫЕ!$AK582,"00")&amp;"p"&amp;IF(ДАННЫЕ!$AP582,"1"&amp;ДАННЫЕ!$AP582,"00")&amp;"k"&amp;IF(ДАННЫЕ!$AQ582,"1"&amp;ДАННЫЕ!$AQ582,"00")&amp;"z"&amp;IF(ДАННЫЕ!$AR582,"1"&amp;ДАННЫЕ!$AR582,"00")&amp;"j"&amp;IF(ДАННЫЕ!$AM582,"1"&amp;ДАННЫЕ!$AM582,"00")&amp;"n"&amp;IF(ДАННЫЕ!$AN582,"1"&amp;ДАННЫЕ!$AN582,"00")&amp;"E"&amp;ДАННЫЕ!BI582&amp;"L"&amp;ДАННЫЕ!AO582&amp;"h"&amp;IF(ДАННЫЕ!$AU582&gt;0,1,0)&amp;"v"&amp;IF(ДАННЫЕ!$AW582&gt;0,1,0)&amp;"a"&amp;IF(ДАННЫЕ!$AS582,"1"&amp;ДАННЫЕ!$AS582,"00")&amp;"s"&amp;IF(ДАННЫЕ!$AT582,"1"&amp;ДАННЫЕ!$AT582,"00")&amp;"u"&amp;IF(ДАННЫЕ!$CJ582&gt;0,1,0)&amp;"y"&amp;B582&amp;"d"&amp;H582&amp;"e"&amp;F582&amp;G582</f>
        <v>x0w00t00f00b00g00c00i00r00m00hS00hZ00p00k00z00j00n00ELh0v0a00s00u0y0de</v>
      </c>
      <c r="L582" s="28" t="str">
        <f ca="1">ДАННЫЕ!$I582&amp;"VN"&amp;IF(ДАННЫЕ!AW582&gt;0,11,10)&amp;"CD"&amp;IF(ДАННЫЕ!BF582&gt;500,16,IF(ДАННЫЕ!BF582&gt;350,15,IF(ДАННЫЕ!BF582&gt;=200,14,IF(ДАННЫЕ!BF582&gt;=100,13,IF(ДАННЫЕ!BF582&gt;=50,12,IF(ДАННЫЕ!BF582&gt;0,11,10))))))&amp;"AR"&amp;IF(ДАННЫЕ!BX582&gt;0,1,0)&amp;"GD"&amp;B582&amp;"VV"&amp;IF(E582&gt;=5,IF(E582&lt;18,1,0),0)</f>
        <v>VN10CD10AR0GD0VV0</v>
      </c>
      <c r="M582" s="28" t="str">
        <f>ДАННЫЕ!$I582&amp;"b"&amp;ДАННЫЕ!$BI582&amp;"r"&amp;ДАННЫЕ!$BJ582&amp;"CD"&amp;IF(ДАННЫЕ!BF582&gt;0,IF(ДАННЫЕ!BF582&lt;200,1,IF(ДАННЫЕ!BF582&lt;350,2,3)),0)&amp;"h"&amp;IF(ДАННЫЕ!$BK582+ДАННЫЕ!$BL582+ДАННЫЕ!$BM582&gt;0,1,0)&amp;"x"&amp;ДАННЫЕ!$BK582&amp;"y"&amp;ДАННЫЕ!$BL582&amp;"z"&amp;ДАННЫЕ!$BM582&amp;"c"&amp;IF(ДАННЫЕ!$BK582+ДАННЫЕ!$BL582+ДАННЫЕ!$BM582=3,1,0)&amp;"a"&amp;IF(ДАННЫЕ!$BQ582+ДАННЫЕ!$BR582&gt;0,1,0)&amp;"d"&amp;ДАННЫЕ!$BQ582&amp;"v"&amp;ДАННЫЕ!$BR582&amp;"p"&amp;ДАННЫЕ!$BS582&amp;"n"&amp;ДАННЫЕ!$BU582&amp;"t"&amp;ДАННЫЕ!$BV582&amp;"o"&amp;ДАННЫЕ!$BT582&amp;"l"&amp;IF(ДАННЫЕ!$BN582&gt;0,1,0)&amp;ДАННЫЕ!$BN582&amp;"g"&amp;ДАННЫЕ!$BO582&amp;"s"&amp;ДАННЫЕ!$BP582&amp;"DZ"&amp;IF(ДАННЫЕ!B582-ДАННЫЕ!G582 &lt; 60,IF(ДАННЫЕ!B582-ДАННЫЕ!G582 &gt;= 0,1,0),0)&amp;"u"&amp;IF(ДАННЫЕ!$CJ582&gt;0,1,0)</f>
        <v>brCD0h0xyzc0a0dvpntol0gsDZ1u0</v>
      </c>
      <c r="N582" s="28" t="str">
        <f ca="1">ДАННЫЕ!$F582&amp;ДАННЫЕ!$I582&amp;"g"&amp;B582&amp;"cf"&amp;D582&amp;"a"&amp;IF(ДАННЫЕ!$BX582&gt;0,1,0)&amp;IF(ДАННЫЕ!$BF582&gt;500,1,IF(ДАННЫЕ!$BF582&gt;350,2,IF(ДАННЫЕ!$BF582&gt;=200,3,IF(ДАННЫЕ!$BF582&gt;=100,4,IF(ДАННЫЕ!$BF582&gt;=50,5,IF(ДАННЫЕ!$BF582&lt;50,6,0))))))&amp;"AR"&amp;IF(DATEDIF(ДАННЫЕ!$BX582,ДАННЫЕ!$F$1,"y")&gt;1,1,0)&amp;"VG"&amp;IF(ДАННЫЕ!$BH582="0",1,0)&amp;"o"&amp;IF(T582+ДАННЫЕ!$AF582+ДАННЫЕ!$AG582+ДАННЫЕ!$AH582+ДАННЫЕ!$AI582+ДАННЫЕ!$AJ582+ДАННЫЕ!$AP582+ДАННЫЕ!$AQ582+ДАННЫЕ!$AR582+ДАННЫЕ!$AU582+ДАННЫЕ!$AW582+ДАННЫЕ!$AS582+ДАННЫЕ!$AT582&gt;0,1,0)&amp;"x"&amp;ДАННЫЕ!$AG582&amp;"p"&amp;IF(ДАННЫЕ!$BY582&gt;0,1,0)&amp;"v"&amp;IF(ДАННЫЕ!$BZ582&gt;0,1,0)&amp;"n"&amp;ДАННЫЕ!$CA582&amp;"t"&amp;ДАННЫЕ!$AY582&amp;"k"&amp;ДАННЫЕ!$CB582&amp;"q"&amp;ДАННЫЕ!$CC582&amp;"w"&amp;ДАННЫЕ!$CD582&amp;"e"&amp;ДАННЫЕ!$CE582&amp;"m"&amp;ДАННЫЕ!$CF582&amp;"c"&amp;ДАННЫЕ!$CG582&amp;"z"&amp;ДАННЫЕ!$CH582&amp;"d"&amp;IF(H582=4,1,0)&amp;"s"&amp;IF(ДАННЫЕ!$J582=1,0,1)&amp;"u"&amp;IF(ДАННЫЕ!$CJ582&gt;0,1,0)</f>
        <v>g0cf0a06AR1VG0o0xp0v0ntkqwemczd0s1u0</v>
      </c>
      <c r="O582" s="28" t="str">
        <f>ДАННЫЕ!$I582&amp;"g"&amp;B582&amp;A582&amp;"f"&amp;P582&amp;"c"&amp;IF(ДАННЫЕ!$U582&gt;0,1,0)&amp;"s"&amp;IF(ДАННЫЕ!$Q582&gt;0,IF(YEAR(ДАННЫЕ!$F$1)=YEAR(ДАННЫЕ!$Q582),IF(MONTH(ДАННЫЕ!$F$1)=MONTH(ДАННЫЕ!$Q582),111,11),1),0)&amp;"i"&amp;IF(ДАННЫЕ!$R582+ДАННЫЕ!$S582+ДАННЫЕ!$T582=0,0,1)&amp;"h"&amp;IF(ДАННЫЕ!$P582&gt;0,1,0)&amp;"p"&amp;IF(ДАННЫЕ!$CI582&gt;0,IF(YEAR(ДАННЫЕ!$F$1)=YEAR(ДАННЫЕ!$CI582),IF(MONTH(ДАННЫЕ!$F$1)=MONTH(ДАННЫЕ!$CI582),111,11),1),0)&amp;"d"&amp;IF(ДАННЫЕ!$CJ582&gt;0,IF(YEAR(ДАННЫЕ!$F$1)=YEAR(ДАННЫЕ!$CJ582),IF(MONTH(ДАННЫЕ!$F$1)=MONTH(ДАННЫЕ!$CJ582),111,11),1),0)&amp;"o"&amp;IF(ДАННЫЕ!$CK582&gt;0,IF(MONTH(ДАННЫЕ!$F$1)=MONTH(ДАННЫЕ!$CK582),111,11),0)&amp;"v"&amp;IF(ДАННЫЕ!$BE582&gt;0,IF(MONTH(ДАННЫЕ!$F$1)=MONTH(ДАННЫЕ!$BE582),111,11),0)</f>
        <v>g00f0c0s0i0h0p0d0o0v0</v>
      </c>
      <c r="P582" s="15">
        <f t="shared" si="26"/>
        <v>0</v>
      </c>
      <c r="Q582" s="15">
        <f>IF(ДАННЫЕ!$F$1&gt;ДАННЫЕ!$N582,IF(YEAR(ДАННЫЕ!$F$1)=YEAR(ДАННЫЕ!M582),1,0),0)</f>
        <v>0</v>
      </c>
      <c r="R582" s="15">
        <f>IF(ДАННЫЕ!$F$1&gt;ДАННЫЕ!$N582,IF(YEAR(ДАННЫЕ!$F$1)=YEAR(ДАННЫЕ!N582),1,0),0)</f>
        <v>0</v>
      </c>
      <c r="S582" s="15">
        <f>IF(ДАННЫЕ!$AA582="2А",1,IF(ДАННЫЕ!$AA582="2Б",2,IF(ДАННЫЕ!$AA582="2В",3,IF(ДАННЫЕ!$AA582=3,4,IF(ДАННЫЕ!$AA582="4А",5,IF(ДАННЫЕ!$AA582="4Б",6,IF(ДАННЫЕ!$AA582="4В",7,IF(ДАННЫЕ!$AA582=5,8,0))))))))</f>
        <v>0</v>
      </c>
      <c r="T582" s="15">
        <f>IF(OR(ДАННЫЕ!$AC582=2,ДАННЫЕ!$AD582=2,ДАННЫЕ!$AE582=2),2,IF(OR(ДАННЫЕ!$AC582=1,ДАННЫЕ!$AD582=1,ДАННЫЕ!$AE582=1),1,0))</f>
        <v>0</v>
      </c>
    </row>
    <row r="583" spans="1:20" ht="15" customHeight="1" x14ac:dyDescent="0.2">
      <c r="A583" s="78">
        <f>IF(B583&gt;0,IF(MONTH(ДАННЫЕ!$F$1)=MONTH(ДАННЫЕ!$B583),1,0),0)</f>
        <v>0</v>
      </c>
      <c r="B583" s="14">
        <f>IF(ДАННЫЕ!$B583&gt;0,IF(YEAR(ДАННЫЕ!$F$1)=YEAR(ДАННЫЕ!$B583),1,0),0)</f>
        <v>0</v>
      </c>
      <c r="C583" s="14">
        <f>IF(ДАННЫЕ!$CM583&gt;0,IF(YEAR(ДАННЫЕ!$F$1)=YEAR(ДАННЫЕ!$CM583),1,0),0)</f>
        <v>0</v>
      </c>
      <c r="D583" s="14">
        <f>IF(ДАННЫЕ!$CJ583&gt;0,IF(ДАННЫЕ!$CL583&gt;ДАННЫЕ!$F$1,1,IF(ДАННЫЕ!$CL583&gt;0,0,1)),0)</f>
        <v>0</v>
      </c>
      <c r="E583" s="43" t="str">
        <f ca="1">IF(ДАННЫЕ!$F$1&gt;0,IF(ДАННЫЕ!$G583&gt;0,DATEDIF(ДАННЫЕ!$G583,ДАННЫЕ!$F$1,"y"),""),IF(ДАННЫЕ!$G583&gt;0,DATEDIF(ДАННЫЕ!$G583,TODAY(),"y"),""))</f>
        <v/>
      </c>
      <c r="F583" s="43" t="str">
        <f xml:space="preserve"> IF(ДАННЫЕ!$F583="М",IF(E583&gt;=18,IF(E583&lt;60,1,""),""),"")&amp;IF(ДАННЫЕ!$F583="Ж",IF(E583&gt;=18,IF(E583&lt;55,1,""),""),"")</f>
        <v/>
      </c>
      <c r="G583" s="43" t="str">
        <f xml:space="preserve"> IF(ДАННЫЕ!$F583="М",IF(E583&gt;=60,2,""),"")&amp;IF(ДАННЫЕ!$F583="Ж",IF(E583&gt;=55,2,""),"")</f>
        <v/>
      </c>
      <c r="H583" s="43" t="str">
        <f t="shared" ca="1" si="24"/>
        <v/>
      </c>
      <c r="I583" s="43" t="str">
        <f t="shared" ca="1" si="25"/>
        <v>03</v>
      </c>
      <c r="J583" s="28" t="str">
        <f ca="1">ДАННЫЕ!$F583&amp;H583&amp;I583&amp;ДАННЫЕ!$I583&amp;"m"&amp;IF(ДАННЫЕ!$I583&gt;0,IF(ДАННЫЕ!$J583&gt;0,0,1),"")&amp;"f"&amp;IF(ДАННЫЕ!$R583&gt;0,IF(YEAR(ДАННЫЕ!$F$1)=YEAR(ДАННЫЕ!$R583),1,0),0)&amp;"z"&amp;ДАННЫЕ!$R583&amp;"p"&amp;ДАННЫЕ!$S583&amp;"i"&amp;ДАННЫЕ!$T583&amp;"h"&amp;ДАННЫЕ!$K583&amp;"be"&amp;ДАННЫЕ!$BI583&amp;"CD"&amp;IF(ДАННЫЕ!BF583&gt;500,4,IF(ДАННЫЕ!BF583&gt;350,3,IF(ДАННЫЕ!BF583&gt;200,2,IF(ДАННЫЕ!BF583&gt;0,1,0))))&amp;"g"&amp;B583&amp;"d"&amp;H583&amp;"l"&amp;ДАННЫЕ!AT583&amp;"a"&amp;ДАННЫЕ!$V583&amp;"v"&amp;R583&amp;"k"&amp;ДАННЫЕ!$U583&amp;"s"&amp;ДАННЫЕ!$Y583&amp;"t"&amp;ДАННЫЕ!$X583&amp;"b"&amp;IF(ДАННЫЕ!$Q583&gt;1,1,0)&amp;"PP"&amp;ДАННЫЕ!Z583&amp;"c"&amp;S583&amp;"x"&amp;IF(ДАННЫЕ!$BY583&gt;0,IF(YEAR(ДАННЫЕ!$F$1)=YEAR(ДАННЫЕ!$BY583),1,0),0)&amp;"n"&amp;IF(ДАННЫЕ!$BZ583&gt;0,IF(YEAR(ДАННЫЕ!$F$1)=YEAR(ДАННЫЕ!$BZ583),1,0),0)&amp;"u"&amp;D583&amp;"z"&amp;IF(ДАННЫЕ!$CL583&gt;0,IF(YEAR(ДАННЫЕ!$F$1)&gt;YEAR(ДАННЫЕ!$CL583),11,12),0)</f>
        <v>03mf0zpihbeCD0g0dlav0kstb0PPc0x0n0u0z0</v>
      </c>
      <c r="K583" s="28" t="str">
        <f ca="1">ДАННЫЕ!$I583&amp;"x"&amp;B583&amp;"w"&amp;IF(T583+ДАННЫЕ!AD583+ДАННЫЕ!AE583+ДАННЫЕ!AF583+ДАННЫЕ!AG583+ДАННЫЕ!AH583+ДАННЫЕ!$AL583+ДАННЫЕ!AI583+ДАННЫЕ!AJ583+ДАННЫЕ!AK583+ДАННЫЕ!AP583+ДАННЫЕ!AQ583+ДАННЫЕ!AR583+ДАННЫЕ!$AM583+ДАННЫЕ!$AN583+ДАННЫЕ!AS583+ДАННЫЕ!AT583&gt;0,1,0)&amp;IF(OR(T583=2,ДАННЫЕ!AD583=2,ДАННЫЕ!AE583=2,ДАННЫЕ!AF583=2,ДАННЫЕ!AG583=2,ДАННЫЕ!AH583=2,ДАННЫЕ!$AL583=2,ДАННЫЕ!AI583=2,ДАННЫЕ!AJ583=2,ДАННЫЕ!AK583=2,ДАННЫЕ!AP583=2,ДАННЫЕ!AQ583=2,ДАННЫЕ!AR583=2,ДАННЫЕ!$AM583=2,ДАННЫЕ!$AN583=2,ДАННЫЕ!AS583=2,ДАННЫЕ!AT583=2),2,0)&amp;"t"&amp;IF(T583&gt;0,"1"&amp;T583,"00")&amp;"f"&amp;IF(ДАННЫЕ!$AC583,"1"&amp;ДАННЫЕ!$AC583,"00")&amp;"b"&amp;IF(ДАННЫЕ!$AD583,"1"&amp;ДАННЫЕ!$AD583,"00")&amp;"g"&amp;IF(ДАННЫЕ!$AF583,"1"&amp;ДАННЫЕ!$AF583,"00")&amp;"c"&amp;IF(ДАННЫЕ!$AG583,"1"&amp;ДАННЫЕ!$AG583,"00")&amp;"i"&amp;IF(ДАННЫЕ!$AH583,"1"&amp;ДАННЫЕ!$AH583,"00")&amp;"r"&amp;IF(ДАННЫЕ!$AL583,"1"&amp;ДАННЫЕ!$AL583,"00")&amp;"m"&amp;IF(ДАННЫЕ!$AI583,"1"&amp;ДАННЫЕ!$AI583,"00")&amp;"hS"&amp;IF(ДАННЫЕ!$AJ583,"1"&amp;ДАННЫЕ!$AJ583,"00")&amp;"hZ"&amp;IF(ДАННЫЕ!$AK583,"1"&amp;ДАННЫЕ!$AK583,"00")&amp;"p"&amp;IF(ДАННЫЕ!$AP583,"1"&amp;ДАННЫЕ!$AP583,"00")&amp;"k"&amp;IF(ДАННЫЕ!$AQ583,"1"&amp;ДАННЫЕ!$AQ583,"00")&amp;"z"&amp;IF(ДАННЫЕ!$AR583,"1"&amp;ДАННЫЕ!$AR583,"00")&amp;"j"&amp;IF(ДАННЫЕ!$AM583,"1"&amp;ДАННЫЕ!$AM583,"00")&amp;"n"&amp;IF(ДАННЫЕ!$AN583,"1"&amp;ДАННЫЕ!$AN583,"00")&amp;"E"&amp;ДАННЫЕ!BI583&amp;"L"&amp;ДАННЫЕ!AO583&amp;"h"&amp;IF(ДАННЫЕ!$AU583&gt;0,1,0)&amp;"v"&amp;IF(ДАННЫЕ!$AW583&gt;0,1,0)&amp;"a"&amp;IF(ДАННЫЕ!$AS583,"1"&amp;ДАННЫЕ!$AS583,"00")&amp;"s"&amp;IF(ДАННЫЕ!$AT583,"1"&amp;ДАННЫЕ!$AT583,"00")&amp;"u"&amp;IF(ДАННЫЕ!$CJ583&gt;0,1,0)&amp;"y"&amp;B583&amp;"d"&amp;H583&amp;"e"&amp;F583&amp;G583</f>
        <v>x0w00t00f00b00g00c00i00r00m00hS00hZ00p00k00z00j00n00ELh0v0a00s00u0y0de</v>
      </c>
      <c r="L583" s="28" t="str">
        <f ca="1">ДАННЫЕ!$I583&amp;"VN"&amp;IF(ДАННЫЕ!AW583&gt;0,11,10)&amp;"CD"&amp;IF(ДАННЫЕ!BF583&gt;500,16,IF(ДАННЫЕ!BF583&gt;350,15,IF(ДАННЫЕ!BF583&gt;=200,14,IF(ДАННЫЕ!BF583&gt;=100,13,IF(ДАННЫЕ!BF583&gt;=50,12,IF(ДАННЫЕ!BF583&gt;0,11,10))))))&amp;"AR"&amp;IF(ДАННЫЕ!BX583&gt;0,1,0)&amp;"GD"&amp;B583&amp;"VV"&amp;IF(E583&gt;=5,IF(E583&lt;18,1,0),0)</f>
        <v>VN10CD10AR0GD0VV0</v>
      </c>
      <c r="M583" s="28" t="str">
        <f>ДАННЫЕ!$I583&amp;"b"&amp;ДАННЫЕ!$BI583&amp;"r"&amp;ДАННЫЕ!$BJ583&amp;"CD"&amp;IF(ДАННЫЕ!BF583&gt;0,IF(ДАННЫЕ!BF583&lt;200,1,IF(ДАННЫЕ!BF583&lt;350,2,3)),0)&amp;"h"&amp;IF(ДАННЫЕ!$BK583+ДАННЫЕ!$BL583+ДАННЫЕ!$BM583&gt;0,1,0)&amp;"x"&amp;ДАННЫЕ!$BK583&amp;"y"&amp;ДАННЫЕ!$BL583&amp;"z"&amp;ДАННЫЕ!$BM583&amp;"c"&amp;IF(ДАННЫЕ!$BK583+ДАННЫЕ!$BL583+ДАННЫЕ!$BM583=3,1,0)&amp;"a"&amp;IF(ДАННЫЕ!$BQ583+ДАННЫЕ!$BR583&gt;0,1,0)&amp;"d"&amp;ДАННЫЕ!$BQ583&amp;"v"&amp;ДАННЫЕ!$BR583&amp;"p"&amp;ДАННЫЕ!$BS583&amp;"n"&amp;ДАННЫЕ!$BU583&amp;"t"&amp;ДАННЫЕ!$BV583&amp;"o"&amp;ДАННЫЕ!$BT583&amp;"l"&amp;IF(ДАННЫЕ!$BN583&gt;0,1,0)&amp;ДАННЫЕ!$BN583&amp;"g"&amp;ДАННЫЕ!$BO583&amp;"s"&amp;ДАННЫЕ!$BP583&amp;"DZ"&amp;IF(ДАННЫЕ!B583-ДАННЫЕ!G583 &lt; 60,IF(ДАННЫЕ!B583-ДАННЫЕ!G583 &gt;= 0,1,0),0)&amp;"u"&amp;IF(ДАННЫЕ!$CJ583&gt;0,1,0)</f>
        <v>brCD0h0xyzc0a0dvpntol0gsDZ1u0</v>
      </c>
      <c r="N583" s="28" t="str">
        <f ca="1">ДАННЫЕ!$F583&amp;ДАННЫЕ!$I583&amp;"g"&amp;B583&amp;"cf"&amp;D583&amp;"a"&amp;IF(ДАННЫЕ!$BX583&gt;0,1,0)&amp;IF(ДАННЫЕ!$BF583&gt;500,1,IF(ДАННЫЕ!$BF583&gt;350,2,IF(ДАННЫЕ!$BF583&gt;=200,3,IF(ДАННЫЕ!$BF583&gt;=100,4,IF(ДАННЫЕ!$BF583&gt;=50,5,IF(ДАННЫЕ!$BF583&lt;50,6,0))))))&amp;"AR"&amp;IF(DATEDIF(ДАННЫЕ!$BX583,ДАННЫЕ!$F$1,"y")&gt;1,1,0)&amp;"VG"&amp;IF(ДАННЫЕ!$BH583="0",1,0)&amp;"o"&amp;IF(T583+ДАННЫЕ!$AF583+ДАННЫЕ!$AG583+ДАННЫЕ!$AH583+ДАННЫЕ!$AI583+ДАННЫЕ!$AJ583+ДАННЫЕ!$AP583+ДАННЫЕ!$AQ583+ДАННЫЕ!$AR583+ДАННЫЕ!$AU583+ДАННЫЕ!$AW583+ДАННЫЕ!$AS583+ДАННЫЕ!$AT583&gt;0,1,0)&amp;"x"&amp;ДАННЫЕ!$AG583&amp;"p"&amp;IF(ДАННЫЕ!$BY583&gt;0,1,0)&amp;"v"&amp;IF(ДАННЫЕ!$BZ583&gt;0,1,0)&amp;"n"&amp;ДАННЫЕ!$CA583&amp;"t"&amp;ДАННЫЕ!$AY583&amp;"k"&amp;ДАННЫЕ!$CB583&amp;"q"&amp;ДАННЫЕ!$CC583&amp;"w"&amp;ДАННЫЕ!$CD583&amp;"e"&amp;ДАННЫЕ!$CE583&amp;"m"&amp;ДАННЫЕ!$CF583&amp;"c"&amp;ДАННЫЕ!$CG583&amp;"z"&amp;ДАННЫЕ!$CH583&amp;"d"&amp;IF(H583=4,1,0)&amp;"s"&amp;IF(ДАННЫЕ!$J583=1,0,1)&amp;"u"&amp;IF(ДАННЫЕ!$CJ583&gt;0,1,0)</f>
        <v>g0cf0a06AR1VG0o0xp0v0ntkqwemczd0s1u0</v>
      </c>
      <c r="O583" s="28" t="str">
        <f>ДАННЫЕ!$I583&amp;"g"&amp;B583&amp;A583&amp;"f"&amp;P583&amp;"c"&amp;IF(ДАННЫЕ!$U583&gt;0,1,0)&amp;"s"&amp;IF(ДАННЫЕ!$Q583&gt;0,IF(YEAR(ДАННЫЕ!$F$1)=YEAR(ДАННЫЕ!$Q583),IF(MONTH(ДАННЫЕ!$F$1)=MONTH(ДАННЫЕ!$Q583),111,11),1),0)&amp;"i"&amp;IF(ДАННЫЕ!$R583+ДАННЫЕ!$S583+ДАННЫЕ!$T583=0,0,1)&amp;"h"&amp;IF(ДАННЫЕ!$P583&gt;0,1,0)&amp;"p"&amp;IF(ДАННЫЕ!$CI583&gt;0,IF(YEAR(ДАННЫЕ!$F$1)=YEAR(ДАННЫЕ!$CI583),IF(MONTH(ДАННЫЕ!$F$1)=MONTH(ДАННЫЕ!$CI583),111,11),1),0)&amp;"d"&amp;IF(ДАННЫЕ!$CJ583&gt;0,IF(YEAR(ДАННЫЕ!$F$1)=YEAR(ДАННЫЕ!$CJ583),IF(MONTH(ДАННЫЕ!$F$1)=MONTH(ДАННЫЕ!$CJ583),111,11),1),0)&amp;"o"&amp;IF(ДАННЫЕ!$CK583&gt;0,IF(MONTH(ДАННЫЕ!$F$1)=MONTH(ДАННЫЕ!$CK583),111,11),0)&amp;"v"&amp;IF(ДАННЫЕ!$BE583&gt;0,IF(MONTH(ДАННЫЕ!$F$1)=MONTH(ДАННЫЕ!$BE583),111,11),0)</f>
        <v>g00f0c0s0i0h0p0d0o0v0</v>
      </c>
      <c r="P583" s="15">
        <f t="shared" si="26"/>
        <v>0</v>
      </c>
      <c r="Q583" s="15">
        <f>IF(ДАННЫЕ!$F$1&gt;ДАННЫЕ!$N583,IF(YEAR(ДАННЫЕ!$F$1)=YEAR(ДАННЫЕ!M583),1,0),0)</f>
        <v>0</v>
      </c>
      <c r="R583" s="15">
        <f>IF(ДАННЫЕ!$F$1&gt;ДАННЫЕ!$N583,IF(YEAR(ДАННЫЕ!$F$1)=YEAR(ДАННЫЕ!N583),1,0),0)</f>
        <v>0</v>
      </c>
      <c r="S583" s="15">
        <f>IF(ДАННЫЕ!$AA583="2А",1,IF(ДАННЫЕ!$AA583="2Б",2,IF(ДАННЫЕ!$AA583="2В",3,IF(ДАННЫЕ!$AA583=3,4,IF(ДАННЫЕ!$AA583="4А",5,IF(ДАННЫЕ!$AA583="4Б",6,IF(ДАННЫЕ!$AA583="4В",7,IF(ДАННЫЕ!$AA583=5,8,0))))))))</f>
        <v>0</v>
      </c>
      <c r="T583" s="15">
        <f>IF(OR(ДАННЫЕ!$AC583=2,ДАННЫЕ!$AD583=2,ДАННЫЕ!$AE583=2),2,IF(OR(ДАННЫЕ!$AC583=1,ДАННЫЕ!$AD583=1,ДАННЫЕ!$AE583=1),1,0))</f>
        <v>0</v>
      </c>
    </row>
    <row r="584" spans="1:20" ht="15" customHeight="1" x14ac:dyDescent="0.2">
      <c r="A584" s="78">
        <f>IF(B584&gt;0,IF(MONTH(ДАННЫЕ!$F$1)=MONTH(ДАННЫЕ!$B584),1,0),0)</f>
        <v>0</v>
      </c>
      <c r="B584" s="14">
        <f>IF(ДАННЫЕ!$B584&gt;0,IF(YEAR(ДАННЫЕ!$F$1)=YEAR(ДАННЫЕ!$B584),1,0),0)</f>
        <v>0</v>
      </c>
      <c r="C584" s="14">
        <f>IF(ДАННЫЕ!$CM584&gt;0,IF(YEAR(ДАННЫЕ!$F$1)=YEAR(ДАННЫЕ!$CM584),1,0),0)</f>
        <v>0</v>
      </c>
      <c r="D584" s="14">
        <f>IF(ДАННЫЕ!$CJ584&gt;0,IF(ДАННЫЕ!$CL584&gt;ДАННЫЕ!$F$1,1,IF(ДАННЫЕ!$CL584&gt;0,0,1)),0)</f>
        <v>0</v>
      </c>
      <c r="E584" s="43" t="str">
        <f ca="1">IF(ДАННЫЕ!$F$1&gt;0,IF(ДАННЫЕ!$G584&gt;0,DATEDIF(ДАННЫЕ!$G584,ДАННЫЕ!$F$1,"y"),""),IF(ДАННЫЕ!$G584&gt;0,DATEDIF(ДАННЫЕ!$G584,TODAY(),"y"),""))</f>
        <v/>
      </c>
      <c r="F584" s="43" t="str">
        <f xml:space="preserve"> IF(ДАННЫЕ!$F584="М",IF(E584&gt;=18,IF(E584&lt;60,1,""),""),"")&amp;IF(ДАННЫЕ!$F584="Ж",IF(E584&gt;=18,IF(E584&lt;55,1,""),""),"")</f>
        <v/>
      </c>
      <c r="G584" s="43" t="str">
        <f xml:space="preserve"> IF(ДАННЫЕ!$F584="М",IF(E584&gt;=60,2,""),"")&amp;IF(ДАННЫЕ!$F584="Ж",IF(E584&gt;=55,2,""),"")</f>
        <v/>
      </c>
      <c r="H584" s="43" t="str">
        <f t="shared" ref="H584:H647" ca="1" si="27">IF(E584&lt;0,"-1",IF(E584&lt;1,11,IF(E584&lt;3,12,IF(E584&lt;5,13,IF(E584&lt;10,14,IF(E584&lt;15,15,IF(E584&lt;18,16,"")))))))</f>
        <v/>
      </c>
      <c r="I584" s="43" t="str">
        <f t="shared" ref="I584:I647" ca="1" si="28">IF(E584&gt;=60,"03",IF(E584&gt;=50,"02",IF(E584&gt;=45,"01",IF(E584&gt;=35,9,IF(E584&gt;=25,8,IF(E584&gt;=18,7,""))))))</f>
        <v>03</v>
      </c>
      <c r="J584" s="28" t="str">
        <f ca="1">ДАННЫЕ!$F584&amp;H584&amp;I584&amp;ДАННЫЕ!$I584&amp;"m"&amp;IF(ДАННЫЕ!$I584&gt;0,IF(ДАННЫЕ!$J584&gt;0,0,1),"")&amp;"f"&amp;IF(ДАННЫЕ!$R584&gt;0,IF(YEAR(ДАННЫЕ!$F$1)=YEAR(ДАННЫЕ!$R584),1,0),0)&amp;"z"&amp;ДАННЫЕ!$R584&amp;"p"&amp;ДАННЫЕ!$S584&amp;"i"&amp;ДАННЫЕ!$T584&amp;"h"&amp;ДАННЫЕ!$K584&amp;"be"&amp;ДАННЫЕ!$BI584&amp;"CD"&amp;IF(ДАННЫЕ!BF584&gt;500,4,IF(ДАННЫЕ!BF584&gt;350,3,IF(ДАННЫЕ!BF584&gt;200,2,IF(ДАННЫЕ!BF584&gt;0,1,0))))&amp;"g"&amp;B584&amp;"d"&amp;H584&amp;"l"&amp;ДАННЫЕ!AT584&amp;"a"&amp;ДАННЫЕ!$V584&amp;"v"&amp;R584&amp;"k"&amp;ДАННЫЕ!$U584&amp;"s"&amp;ДАННЫЕ!$Y584&amp;"t"&amp;ДАННЫЕ!$X584&amp;"b"&amp;IF(ДАННЫЕ!$Q584&gt;1,1,0)&amp;"PP"&amp;ДАННЫЕ!Z584&amp;"c"&amp;S584&amp;"x"&amp;IF(ДАННЫЕ!$BY584&gt;0,IF(YEAR(ДАННЫЕ!$F$1)=YEAR(ДАННЫЕ!$BY584),1,0),0)&amp;"n"&amp;IF(ДАННЫЕ!$BZ584&gt;0,IF(YEAR(ДАННЫЕ!$F$1)=YEAR(ДАННЫЕ!$BZ584),1,0),0)&amp;"u"&amp;D584&amp;"z"&amp;IF(ДАННЫЕ!$CL584&gt;0,IF(YEAR(ДАННЫЕ!$F$1)&gt;YEAR(ДАННЫЕ!$CL584),11,12),0)</f>
        <v>03mf0zpihbeCD0g0dlav0kstb0PPc0x0n0u0z0</v>
      </c>
      <c r="K584" s="28" t="str">
        <f ca="1">ДАННЫЕ!$I584&amp;"x"&amp;B584&amp;"w"&amp;IF(T584+ДАННЫЕ!AD584+ДАННЫЕ!AE584+ДАННЫЕ!AF584+ДАННЫЕ!AG584+ДАННЫЕ!AH584+ДАННЫЕ!$AL584+ДАННЫЕ!AI584+ДАННЫЕ!AJ584+ДАННЫЕ!AK584+ДАННЫЕ!AP584+ДАННЫЕ!AQ584+ДАННЫЕ!AR584+ДАННЫЕ!$AM584+ДАННЫЕ!$AN584+ДАННЫЕ!AS584+ДАННЫЕ!AT584&gt;0,1,0)&amp;IF(OR(T584=2,ДАННЫЕ!AD584=2,ДАННЫЕ!AE584=2,ДАННЫЕ!AF584=2,ДАННЫЕ!AG584=2,ДАННЫЕ!AH584=2,ДАННЫЕ!$AL584=2,ДАННЫЕ!AI584=2,ДАННЫЕ!AJ584=2,ДАННЫЕ!AK584=2,ДАННЫЕ!AP584=2,ДАННЫЕ!AQ584=2,ДАННЫЕ!AR584=2,ДАННЫЕ!$AM584=2,ДАННЫЕ!$AN584=2,ДАННЫЕ!AS584=2,ДАННЫЕ!AT584=2),2,0)&amp;"t"&amp;IF(T584&gt;0,"1"&amp;T584,"00")&amp;"f"&amp;IF(ДАННЫЕ!$AC584,"1"&amp;ДАННЫЕ!$AC584,"00")&amp;"b"&amp;IF(ДАННЫЕ!$AD584,"1"&amp;ДАННЫЕ!$AD584,"00")&amp;"g"&amp;IF(ДАННЫЕ!$AF584,"1"&amp;ДАННЫЕ!$AF584,"00")&amp;"c"&amp;IF(ДАННЫЕ!$AG584,"1"&amp;ДАННЫЕ!$AG584,"00")&amp;"i"&amp;IF(ДАННЫЕ!$AH584,"1"&amp;ДАННЫЕ!$AH584,"00")&amp;"r"&amp;IF(ДАННЫЕ!$AL584,"1"&amp;ДАННЫЕ!$AL584,"00")&amp;"m"&amp;IF(ДАННЫЕ!$AI584,"1"&amp;ДАННЫЕ!$AI584,"00")&amp;"hS"&amp;IF(ДАННЫЕ!$AJ584,"1"&amp;ДАННЫЕ!$AJ584,"00")&amp;"hZ"&amp;IF(ДАННЫЕ!$AK584,"1"&amp;ДАННЫЕ!$AK584,"00")&amp;"p"&amp;IF(ДАННЫЕ!$AP584,"1"&amp;ДАННЫЕ!$AP584,"00")&amp;"k"&amp;IF(ДАННЫЕ!$AQ584,"1"&amp;ДАННЫЕ!$AQ584,"00")&amp;"z"&amp;IF(ДАННЫЕ!$AR584,"1"&amp;ДАННЫЕ!$AR584,"00")&amp;"j"&amp;IF(ДАННЫЕ!$AM584,"1"&amp;ДАННЫЕ!$AM584,"00")&amp;"n"&amp;IF(ДАННЫЕ!$AN584,"1"&amp;ДАННЫЕ!$AN584,"00")&amp;"E"&amp;ДАННЫЕ!BI584&amp;"L"&amp;ДАННЫЕ!AO584&amp;"h"&amp;IF(ДАННЫЕ!$AU584&gt;0,1,0)&amp;"v"&amp;IF(ДАННЫЕ!$AW584&gt;0,1,0)&amp;"a"&amp;IF(ДАННЫЕ!$AS584,"1"&amp;ДАННЫЕ!$AS584,"00")&amp;"s"&amp;IF(ДАННЫЕ!$AT584,"1"&amp;ДАННЫЕ!$AT584,"00")&amp;"u"&amp;IF(ДАННЫЕ!$CJ584&gt;0,1,0)&amp;"y"&amp;B584&amp;"d"&amp;H584&amp;"e"&amp;F584&amp;G584</f>
        <v>x0w00t00f00b00g00c00i00r00m00hS00hZ00p00k00z00j00n00ELh0v0a00s00u0y0de</v>
      </c>
      <c r="L584" s="28" t="str">
        <f ca="1">ДАННЫЕ!$I584&amp;"VN"&amp;IF(ДАННЫЕ!AW584&gt;0,11,10)&amp;"CD"&amp;IF(ДАННЫЕ!BF584&gt;500,16,IF(ДАННЫЕ!BF584&gt;350,15,IF(ДАННЫЕ!BF584&gt;=200,14,IF(ДАННЫЕ!BF584&gt;=100,13,IF(ДАННЫЕ!BF584&gt;=50,12,IF(ДАННЫЕ!BF584&gt;0,11,10))))))&amp;"AR"&amp;IF(ДАННЫЕ!BX584&gt;0,1,0)&amp;"GD"&amp;B584&amp;"VV"&amp;IF(E584&gt;=5,IF(E584&lt;18,1,0),0)</f>
        <v>VN10CD10AR0GD0VV0</v>
      </c>
      <c r="M584" s="28" t="str">
        <f>ДАННЫЕ!$I584&amp;"b"&amp;ДАННЫЕ!$BI584&amp;"r"&amp;ДАННЫЕ!$BJ584&amp;"CD"&amp;IF(ДАННЫЕ!BF584&gt;0,IF(ДАННЫЕ!BF584&lt;200,1,IF(ДАННЫЕ!BF584&lt;350,2,3)),0)&amp;"h"&amp;IF(ДАННЫЕ!$BK584+ДАННЫЕ!$BL584+ДАННЫЕ!$BM584&gt;0,1,0)&amp;"x"&amp;ДАННЫЕ!$BK584&amp;"y"&amp;ДАННЫЕ!$BL584&amp;"z"&amp;ДАННЫЕ!$BM584&amp;"c"&amp;IF(ДАННЫЕ!$BK584+ДАННЫЕ!$BL584+ДАННЫЕ!$BM584=3,1,0)&amp;"a"&amp;IF(ДАННЫЕ!$BQ584+ДАННЫЕ!$BR584&gt;0,1,0)&amp;"d"&amp;ДАННЫЕ!$BQ584&amp;"v"&amp;ДАННЫЕ!$BR584&amp;"p"&amp;ДАННЫЕ!$BS584&amp;"n"&amp;ДАННЫЕ!$BU584&amp;"t"&amp;ДАННЫЕ!$BV584&amp;"o"&amp;ДАННЫЕ!$BT584&amp;"l"&amp;IF(ДАННЫЕ!$BN584&gt;0,1,0)&amp;ДАННЫЕ!$BN584&amp;"g"&amp;ДАННЫЕ!$BO584&amp;"s"&amp;ДАННЫЕ!$BP584&amp;"DZ"&amp;IF(ДАННЫЕ!B584-ДАННЫЕ!G584 &lt; 60,IF(ДАННЫЕ!B584-ДАННЫЕ!G584 &gt;= 0,1,0),0)&amp;"u"&amp;IF(ДАННЫЕ!$CJ584&gt;0,1,0)</f>
        <v>brCD0h0xyzc0a0dvpntol0gsDZ1u0</v>
      </c>
      <c r="N584" s="28" t="str">
        <f ca="1">ДАННЫЕ!$F584&amp;ДАННЫЕ!$I584&amp;"g"&amp;B584&amp;"cf"&amp;D584&amp;"a"&amp;IF(ДАННЫЕ!$BX584&gt;0,1,0)&amp;IF(ДАННЫЕ!$BF584&gt;500,1,IF(ДАННЫЕ!$BF584&gt;350,2,IF(ДАННЫЕ!$BF584&gt;=200,3,IF(ДАННЫЕ!$BF584&gt;=100,4,IF(ДАННЫЕ!$BF584&gt;=50,5,IF(ДАННЫЕ!$BF584&lt;50,6,0))))))&amp;"AR"&amp;IF(DATEDIF(ДАННЫЕ!$BX584,ДАННЫЕ!$F$1,"y")&gt;1,1,0)&amp;"VG"&amp;IF(ДАННЫЕ!$BH584="0",1,0)&amp;"o"&amp;IF(T584+ДАННЫЕ!$AF584+ДАННЫЕ!$AG584+ДАННЫЕ!$AH584+ДАННЫЕ!$AI584+ДАННЫЕ!$AJ584+ДАННЫЕ!$AP584+ДАННЫЕ!$AQ584+ДАННЫЕ!$AR584+ДАННЫЕ!$AU584+ДАННЫЕ!$AW584+ДАННЫЕ!$AS584+ДАННЫЕ!$AT584&gt;0,1,0)&amp;"x"&amp;ДАННЫЕ!$AG584&amp;"p"&amp;IF(ДАННЫЕ!$BY584&gt;0,1,0)&amp;"v"&amp;IF(ДАННЫЕ!$BZ584&gt;0,1,0)&amp;"n"&amp;ДАННЫЕ!$CA584&amp;"t"&amp;ДАННЫЕ!$AY584&amp;"k"&amp;ДАННЫЕ!$CB584&amp;"q"&amp;ДАННЫЕ!$CC584&amp;"w"&amp;ДАННЫЕ!$CD584&amp;"e"&amp;ДАННЫЕ!$CE584&amp;"m"&amp;ДАННЫЕ!$CF584&amp;"c"&amp;ДАННЫЕ!$CG584&amp;"z"&amp;ДАННЫЕ!$CH584&amp;"d"&amp;IF(H584=4,1,0)&amp;"s"&amp;IF(ДАННЫЕ!$J584=1,0,1)&amp;"u"&amp;IF(ДАННЫЕ!$CJ584&gt;0,1,0)</f>
        <v>g0cf0a06AR1VG0o0xp0v0ntkqwemczd0s1u0</v>
      </c>
      <c r="O584" s="28" t="str">
        <f>ДАННЫЕ!$I584&amp;"g"&amp;B584&amp;A584&amp;"f"&amp;P584&amp;"c"&amp;IF(ДАННЫЕ!$U584&gt;0,1,0)&amp;"s"&amp;IF(ДАННЫЕ!$Q584&gt;0,IF(YEAR(ДАННЫЕ!$F$1)=YEAR(ДАННЫЕ!$Q584),IF(MONTH(ДАННЫЕ!$F$1)=MONTH(ДАННЫЕ!$Q584),111,11),1),0)&amp;"i"&amp;IF(ДАННЫЕ!$R584+ДАННЫЕ!$S584+ДАННЫЕ!$T584=0,0,1)&amp;"h"&amp;IF(ДАННЫЕ!$P584&gt;0,1,0)&amp;"p"&amp;IF(ДАННЫЕ!$CI584&gt;0,IF(YEAR(ДАННЫЕ!$F$1)=YEAR(ДАННЫЕ!$CI584),IF(MONTH(ДАННЫЕ!$F$1)=MONTH(ДАННЫЕ!$CI584),111,11),1),0)&amp;"d"&amp;IF(ДАННЫЕ!$CJ584&gt;0,IF(YEAR(ДАННЫЕ!$F$1)=YEAR(ДАННЫЕ!$CJ584),IF(MONTH(ДАННЫЕ!$F$1)=MONTH(ДАННЫЕ!$CJ584),111,11),1),0)&amp;"o"&amp;IF(ДАННЫЕ!$CK584&gt;0,IF(MONTH(ДАННЫЕ!$F$1)=MONTH(ДАННЫЕ!$CK584),111,11),0)&amp;"v"&amp;IF(ДАННЫЕ!$BE584&gt;0,IF(MONTH(ДАННЫЕ!$F$1)=MONTH(ДАННЫЕ!$BE584),111,11),0)</f>
        <v>g00f0c0s0i0h0p0d0o0v0</v>
      </c>
      <c r="P584" s="15">
        <f t="shared" ref="P584:P647" si="29">IF(Q584&gt;R584,1,0)</f>
        <v>0</v>
      </c>
      <c r="Q584" s="15">
        <f>IF(ДАННЫЕ!$F$1&gt;ДАННЫЕ!$N584,IF(YEAR(ДАННЫЕ!$F$1)=YEAR(ДАННЫЕ!M584),1,0),0)</f>
        <v>0</v>
      </c>
      <c r="R584" s="15">
        <f>IF(ДАННЫЕ!$F$1&gt;ДАННЫЕ!$N584,IF(YEAR(ДАННЫЕ!$F$1)=YEAR(ДАННЫЕ!N584),1,0),0)</f>
        <v>0</v>
      </c>
      <c r="S584" s="15">
        <f>IF(ДАННЫЕ!$AA584="2А",1,IF(ДАННЫЕ!$AA584="2Б",2,IF(ДАННЫЕ!$AA584="2В",3,IF(ДАННЫЕ!$AA584=3,4,IF(ДАННЫЕ!$AA584="4А",5,IF(ДАННЫЕ!$AA584="4Б",6,IF(ДАННЫЕ!$AA584="4В",7,IF(ДАННЫЕ!$AA584=5,8,0))))))))</f>
        <v>0</v>
      </c>
      <c r="T584" s="15">
        <f>IF(OR(ДАННЫЕ!$AC584=2,ДАННЫЕ!$AD584=2,ДАННЫЕ!$AE584=2),2,IF(OR(ДАННЫЕ!$AC584=1,ДАННЫЕ!$AD584=1,ДАННЫЕ!$AE584=1),1,0))</f>
        <v>0</v>
      </c>
    </row>
    <row r="585" spans="1:20" ht="15" customHeight="1" x14ac:dyDescent="0.2">
      <c r="A585" s="78">
        <f>IF(B585&gt;0,IF(MONTH(ДАННЫЕ!$F$1)=MONTH(ДАННЫЕ!$B585),1,0),0)</f>
        <v>0</v>
      </c>
      <c r="B585" s="14">
        <f>IF(ДАННЫЕ!$B585&gt;0,IF(YEAR(ДАННЫЕ!$F$1)=YEAR(ДАННЫЕ!$B585),1,0),0)</f>
        <v>0</v>
      </c>
      <c r="C585" s="14">
        <f>IF(ДАННЫЕ!$CM585&gt;0,IF(YEAR(ДАННЫЕ!$F$1)=YEAR(ДАННЫЕ!$CM585),1,0),0)</f>
        <v>0</v>
      </c>
      <c r="D585" s="14">
        <f>IF(ДАННЫЕ!$CJ585&gt;0,IF(ДАННЫЕ!$CL585&gt;ДАННЫЕ!$F$1,1,IF(ДАННЫЕ!$CL585&gt;0,0,1)),0)</f>
        <v>0</v>
      </c>
      <c r="E585" s="43" t="str">
        <f ca="1">IF(ДАННЫЕ!$F$1&gt;0,IF(ДАННЫЕ!$G585&gt;0,DATEDIF(ДАННЫЕ!$G585,ДАННЫЕ!$F$1,"y"),""),IF(ДАННЫЕ!$G585&gt;0,DATEDIF(ДАННЫЕ!$G585,TODAY(),"y"),""))</f>
        <v/>
      </c>
      <c r="F585" s="43" t="str">
        <f xml:space="preserve"> IF(ДАННЫЕ!$F585="М",IF(E585&gt;=18,IF(E585&lt;60,1,""),""),"")&amp;IF(ДАННЫЕ!$F585="Ж",IF(E585&gt;=18,IF(E585&lt;55,1,""),""),"")</f>
        <v/>
      </c>
      <c r="G585" s="43" t="str">
        <f xml:space="preserve"> IF(ДАННЫЕ!$F585="М",IF(E585&gt;=60,2,""),"")&amp;IF(ДАННЫЕ!$F585="Ж",IF(E585&gt;=55,2,""),"")</f>
        <v/>
      </c>
      <c r="H585" s="43" t="str">
        <f t="shared" ca="1" si="27"/>
        <v/>
      </c>
      <c r="I585" s="43" t="str">
        <f t="shared" ca="1" si="28"/>
        <v>03</v>
      </c>
      <c r="J585" s="28" t="str">
        <f ca="1">ДАННЫЕ!$F585&amp;H585&amp;I585&amp;ДАННЫЕ!$I585&amp;"m"&amp;IF(ДАННЫЕ!$I585&gt;0,IF(ДАННЫЕ!$J585&gt;0,0,1),"")&amp;"f"&amp;IF(ДАННЫЕ!$R585&gt;0,IF(YEAR(ДАННЫЕ!$F$1)=YEAR(ДАННЫЕ!$R585),1,0),0)&amp;"z"&amp;ДАННЫЕ!$R585&amp;"p"&amp;ДАННЫЕ!$S585&amp;"i"&amp;ДАННЫЕ!$T585&amp;"h"&amp;ДАННЫЕ!$K585&amp;"be"&amp;ДАННЫЕ!$BI585&amp;"CD"&amp;IF(ДАННЫЕ!BF585&gt;500,4,IF(ДАННЫЕ!BF585&gt;350,3,IF(ДАННЫЕ!BF585&gt;200,2,IF(ДАННЫЕ!BF585&gt;0,1,0))))&amp;"g"&amp;B585&amp;"d"&amp;H585&amp;"l"&amp;ДАННЫЕ!AT585&amp;"a"&amp;ДАННЫЕ!$V585&amp;"v"&amp;R585&amp;"k"&amp;ДАННЫЕ!$U585&amp;"s"&amp;ДАННЫЕ!$Y585&amp;"t"&amp;ДАННЫЕ!$X585&amp;"b"&amp;IF(ДАННЫЕ!$Q585&gt;1,1,0)&amp;"PP"&amp;ДАННЫЕ!Z585&amp;"c"&amp;S585&amp;"x"&amp;IF(ДАННЫЕ!$BY585&gt;0,IF(YEAR(ДАННЫЕ!$F$1)=YEAR(ДАННЫЕ!$BY585),1,0),0)&amp;"n"&amp;IF(ДАННЫЕ!$BZ585&gt;0,IF(YEAR(ДАННЫЕ!$F$1)=YEAR(ДАННЫЕ!$BZ585),1,0),0)&amp;"u"&amp;D585&amp;"z"&amp;IF(ДАННЫЕ!$CL585&gt;0,IF(YEAR(ДАННЫЕ!$F$1)&gt;YEAR(ДАННЫЕ!$CL585),11,12),0)</f>
        <v>03mf0zpihbeCD0g0dlav0kstb0PPc0x0n0u0z0</v>
      </c>
      <c r="K585" s="28" t="str">
        <f ca="1">ДАННЫЕ!$I585&amp;"x"&amp;B585&amp;"w"&amp;IF(T585+ДАННЫЕ!AD585+ДАННЫЕ!AE585+ДАННЫЕ!AF585+ДАННЫЕ!AG585+ДАННЫЕ!AH585+ДАННЫЕ!$AL585+ДАННЫЕ!AI585+ДАННЫЕ!AJ585+ДАННЫЕ!AK585+ДАННЫЕ!AP585+ДАННЫЕ!AQ585+ДАННЫЕ!AR585+ДАННЫЕ!$AM585+ДАННЫЕ!$AN585+ДАННЫЕ!AS585+ДАННЫЕ!AT585&gt;0,1,0)&amp;IF(OR(T585=2,ДАННЫЕ!AD585=2,ДАННЫЕ!AE585=2,ДАННЫЕ!AF585=2,ДАННЫЕ!AG585=2,ДАННЫЕ!AH585=2,ДАННЫЕ!$AL585=2,ДАННЫЕ!AI585=2,ДАННЫЕ!AJ585=2,ДАННЫЕ!AK585=2,ДАННЫЕ!AP585=2,ДАННЫЕ!AQ585=2,ДАННЫЕ!AR585=2,ДАННЫЕ!$AM585=2,ДАННЫЕ!$AN585=2,ДАННЫЕ!AS585=2,ДАННЫЕ!AT585=2),2,0)&amp;"t"&amp;IF(T585&gt;0,"1"&amp;T585,"00")&amp;"f"&amp;IF(ДАННЫЕ!$AC585,"1"&amp;ДАННЫЕ!$AC585,"00")&amp;"b"&amp;IF(ДАННЫЕ!$AD585,"1"&amp;ДАННЫЕ!$AD585,"00")&amp;"g"&amp;IF(ДАННЫЕ!$AF585,"1"&amp;ДАННЫЕ!$AF585,"00")&amp;"c"&amp;IF(ДАННЫЕ!$AG585,"1"&amp;ДАННЫЕ!$AG585,"00")&amp;"i"&amp;IF(ДАННЫЕ!$AH585,"1"&amp;ДАННЫЕ!$AH585,"00")&amp;"r"&amp;IF(ДАННЫЕ!$AL585,"1"&amp;ДАННЫЕ!$AL585,"00")&amp;"m"&amp;IF(ДАННЫЕ!$AI585,"1"&amp;ДАННЫЕ!$AI585,"00")&amp;"hS"&amp;IF(ДАННЫЕ!$AJ585,"1"&amp;ДАННЫЕ!$AJ585,"00")&amp;"hZ"&amp;IF(ДАННЫЕ!$AK585,"1"&amp;ДАННЫЕ!$AK585,"00")&amp;"p"&amp;IF(ДАННЫЕ!$AP585,"1"&amp;ДАННЫЕ!$AP585,"00")&amp;"k"&amp;IF(ДАННЫЕ!$AQ585,"1"&amp;ДАННЫЕ!$AQ585,"00")&amp;"z"&amp;IF(ДАННЫЕ!$AR585,"1"&amp;ДАННЫЕ!$AR585,"00")&amp;"j"&amp;IF(ДАННЫЕ!$AM585,"1"&amp;ДАННЫЕ!$AM585,"00")&amp;"n"&amp;IF(ДАННЫЕ!$AN585,"1"&amp;ДАННЫЕ!$AN585,"00")&amp;"E"&amp;ДАННЫЕ!BI585&amp;"L"&amp;ДАННЫЕ!AO585&amp;"h"&amp;IF(ДАННЫЕ!$AU585&gt;0,1,0)&amp;"v"&amp;IF(ДАННЫЕ!$AW585&gt;0,1,0)&amp;"a"&amp;IF(ДАННЫЕ!$AS585,"1"&amp;ДАННЫЕ!$AS585,"00")&amp;"s"&amp;IF(ДАННЫЕ!$AT585,"1"&amp;ДАННЫЕ!$AT585,"00")&amp;"u"&amp;IF(ДАННЫЕ!$CJ585&gt;0,1,0)&amp;"y"&amp;B585&amp;"d"&amp;H585&amp;"e"&amp;F585&amp;G585</f>
        <v>x0w00t00f00b00g00c00i00r00m00hS00hZ00p00k00z00j00n00ELh0v0a00s00u0y0de</v>
      </c>
      <c r="L585" s="28" t="str">
        <f ca="1">ДАННЫЕ!$I585&amp;"VN"&amp;IF(ДАННЫЕ!AW585&gt;0,11,10)&amp;"CD"&amp;IF(ДАННЫЕ!BF585&gt;500,16,IF(ДАННЫЕ!BF585&gt;350,15,IF(ДАННЫЕ!BF585&gt;=200,14,IF(ДАННЫЕ!BF585&gt;=100,13,IF(ДАННЫЕ!BF585&gt;=50,12,IF(ДАННЫЕ!BF585&gt;0,11,10))))))&amp;"AR"&amp;IF(ДАННЫЕ!BX585&gt;0,1,0)&amp;"GD"&amp;B585&amp;"VV"&amp;IF(E585&gt;=5,IF(E585&lt;18,1,0),0)</f>
        <v>VN10CD10AR0GD0VV0</v>
      </c>
      <c r="M585" s="28" t="str">
        <f>ДАННЫЕ!$I585&amp;"b"&amp;ДАННЫЕ!$BI585&amp;"r"&amp;ДАННЫЕ!$BJ585&amp;"CD"&amp;IF(ДАННЫЕ!BF585&gt;0,IF(ДАННЫЕ!BF585&lt;200,1,IF(ДАННЫЕ!BF585&lt;350,2,3)),0)&amp;"h"&amp;IF(ДАННЫЕ!$BK585+ДАННЫЕ!$BL585+ДАННЫЕ!$BM585&gt;0,1,0)&amp;"x"&amp;ДАННЫЕ!$BK585&amp;"y"&amp;ДАННЫЕ!$BL585&amp;"z"&amp;ДАННЫЕ!$BM585&amp;"c"&amp;IF(ДАННЫЕ!$BK585+ДАННЫЕ!$BL585+ДАННЫЕ!$BM585=3,1,0)&amp;"a"&amp;IF(ДАННЫЕ!$BQ585+ДАННЫЕ!$BR585&gt;0,1,0)&amp;"d"&amp;ДАННЫЕ!$BQ585&amp;"v"&amp;ДАННЫЕ!$BR585&amp;"p"&amp;ДАННЫЕ!$BS585&amp;"n"&amp;ДАННЫЕ!$BU585&amp;"t"&amp;ДАННЫЕ!$BV585&amp;"o"&amp;ДАННЫЕ!$BT585&amp;"l"&amp;IF(ДАННЫЕ!$BN585&gt;0,1,0)&amp;ДАННЫЕ!$BN585&amp;"g"&amp;ДАННЫЕ!$BO585&amp;"s"&amp;ДАННЫЕ!$BP585&amp;"DZ"&amp;IF(ДАННЫЕ!B585-ДАННЫЕ!G585 &lt; 60,IF(ДАННЫЕ!B585-ДАННЫЕ!G585 &gt;= 0,1,0),0)&amp;"u"&amp;IF(ДАННЫЕ!$CJ585&gt;0,1,0)</f>
        <v>brCD0h0xyzc0a0dvpntol0gsDZ1u0</v>
      </c>
      <c r="N585" s="28" t="str">
        <f ca="1">ДАННЫЕ!$F585&amp;ДАННЫЕ!$I585&amp;"g"&amp;B585&amp;"cf"&amp;D585&amp;"a"&amp;IF(ДАННЫЕ!$BX585&gt;0,1,0)&amp;IF(ДАННЫЕ!$BF585&gt;500,1,IF(ДАННЫЕ!$BF585&gt;350,2,IF(ДАННЫЕ!$BF585&gt;=200,3,IF(ДАННЫЕ!$BF585&gt;=100,4,IF(ДАННЫЕ!$BF585&gt;=50,5,IF(ДАННЫЕ!$BF585&lt;50,6,0))))))&amp;"AR"&amp;IF(DATEDIF(ДАННЫЕ!$BX585,ДАННЫЕ!$F$1,"y")&gt;1,1,0)&amp;"VG"&amp;IF(ДАННЫЕ!$BH585="0",1,0)&amp;"o"&amp;IF(T585+ДАННЫЕ!$AF585+ДАННЫЕ!$AG585+ДАННЫЕ!$AH585+ДАННЫЕ!$AI585+ДАННЫЕ!$AJ585+ДАННЫЕ!$AP585+ДАННЫЕ!$AQ585+ДАННЫЕ!$AR585+ДАННЫЕ!$AU585+ДАННЫЕ!$AW585+ДАННЫЕ!$AS585+ДАННЫЕ!$AT585&gt;0,1,0)&amp;"x"&amp;ДАННЫЕ!$AG585&amp;"p"&amp;IF(ДАННЫЕ!$BY585&gt;0,1,0)&amp;"v"&amp;IF(ДАННЫЕ!$BZ585&gt;0,1,0)&amp;"n"&amp;ДАННЫЕ!$CA585&amp;"t"&amp;ДАННЫЕ!$AY585&amp;"k"&amp;ДАННЫЕ!$CB585&amp;"q"&amp;ДАННЫЕ!$CC585&amp;"w"&amp;ДАННЫЕ!$CD585&amp;"e"&amp;ДАННЫЕ!$CE585&amp;"m"&amp;ДАННЫЕ!$CF585&amp;"c"&amp;ДАННЫЕ!$CG585&amp;"z"&amp;ДАННЫЕ!$CH585&amp;"d"&amp;IF(H585=4,1,0)&amp;"s"&amp;IF(ДАННЫЕ!$J585=1,0,1)&amp;"u"&amp;IF(ДАННЫЕ!$CJ585&gt;0,1,0)</f>
        <v>g0cf0a06AR1VG0o0xp0v0ntkqwemczd0s1u0</v>
      </c>
      <c r="O585" s="28" t="str">
        <f>ДАННЫЕ!$I585&amp;"g"&amp;B585&amp;A585&amp;"f"&amp;P585&amp;"c"&amp;IF(ДАННЫЕ!$U585&gt;0,1,0)&amp;"s"&amp;IF(ДАННЫЕ!$Q585&gt;0,IF(YEAR(ДАННЫЕ!$F$1)=YEAR(ДАННЫЕ!$Q585),IF(MONTH(ДАННЫЕ!$F$1)=MONTH(ДАННЫЕ!$Q585),111,11),1),0)&amp;"i"&amp;IF(ДАННЫЕ!$R585+ДАННЫЕ!$S585+ДАННЫЕ!$T585=0,0,1)&amp;"h"&amp;IF(ДАННЫЕ!$P585&gt;0,1,0)&amp;"p"&amp;IF(ДАННЫЕ!$CI585&gt;0,IF(YEAR(ДАННЫЕ!$F$1)=YEAR(ДАННЫЕ!$CI585),IF(MONTH(ДАННЫЕ!$F$1)=MONTH(ДАННЫЕ!$CI585),111,11),1),0)&amp;"d"&amp;IF(ДАННЫЕ!$CJ585&gt;0,IF(YEAR(ДАННЫЕ!$F$1)=YEAR(ДАННЫЕ!$CJ585),IF(MONTH(ДАННЫЕ!$F$1)=MONTH(ДАННЫЕ!$CJ585),111,11),1),0)&amp;"o"&amp;IF(ДАННЫЕ!$CK585&gt;0,IF(MONTH(ДАННЫЕ!$F$1)=MONTH(ДАННЫЕ!$CK585),111,11),0)&amp;"v"&amp;IF(ДАННЫЕ!$BE585&gt;0,IF(MONTH(ДАННЫЕ!$F$1)=MONTH(ДАННЫЕ!$BE585),111,11),0)</f>
        <v>g00f0c0s0i0h0p0d0o0v0</v>
      </c>
      <c r="P585" s="15">
        <f t="shared" si="29"/>
        <v>0</v>
      </c>
      <c r="Q585" s="15">
        <f>IF(ДАННЫЕ!$F$1&gt;ДАННЫЕ!$N585,IF(YEAR(ДАННЫЕ!$F$1)=YEAR(ДАННЫЕ!M585),1,0),0)</f>
        <v>0</v>
      </c>
      <c r="R585" s="15">
        <f>IF(ДАННЫЕ!$F$1&gt;ДАННЫЕ!$N585,IF(YEAR(ДАННЫЕ!$F$1)=YEAR(ДАННЫЕ!N585),1,0),0)</f>
        <v>0</v>
      </c>
      <c r="S585" s="15">
        <f>IF(ДАННЫЕ!$AA585="2А",1,IF(ДАННЫЕ!$AA585="2Б",2,IF(ДАННЫЕ!$AA585="2В",3,IF(ДАННЫЕ!$AA585=3,4,IF(ДАННЫЕ!$AA585="4А",5,IF(ДАННЫЕ!$AA585="4Б",6,IF(ДАННЫЕ!$AA585="4В",7,IF(ДАННЫЕ!$AA585=5,8,0))))))))</f>
        <v>0</v>
      </c>
      <c r="T585" s="15">
        <f>IF(OR(ДАННЫЕ!$AC585=2,ДАННЫЕ!$AD585=2,ДАННЫЕ!$AE585=2),2,IF(OR(ДАННЫЕ!$AC585=1,ДАННЫЕ!$AD585=1,ДАННЫЕ!$AE585=1),1,0))</f>
        <v>0</v>
      </c>
    </row>
    <row r="586" spans="1:20" ht="15" customHeight="1" x14ac:dyDescent="0.2">
      <c r="A586" s="78">
        <f>IF(B586&gt;0,IF(MONTH(ДАННЫЕ!$F$1)=MONTH(ДАННЫЕ!$B586),1,0),0)</f>
        <v>0</v>
      </c>
      <c r="B586" s="14">
        <f>IF(ДАННЫЕ!$B586&gt;0,IF(YEAR(ДАННЫЕ!$F$1)=YEAR(ДАННЫЕ!$B586),1,0),0)</f>
        <v>0</v>
      </c>
      <c r="C586" s="14">
        <f>IF(ДАННЫЕ!$CM586&gt;0,IF(YEAR(ДАННЫЕ!$F$1)=YEAR(ДАННЫЕ!$CM586),1,0),0)</f>
        <v>0</v>
      </c>
      <c r="D586" s="14">
        <f>IF(ДАННЫЕ!$CJ586&gt;0,IF(ДАННЫЕ!$CL586&gt;ДАННЫЕ!$F$1,1,IF(ДАННЫЕ!$CL586&gt;0,0,1)),0)</f>
        <v>0</v>
      </c>
      <c r="E586" s="43" t="str">
        <f ca="1">IF(ДАННЫЕ!$F$1&gt;0,IF(ДАННЫЕ!$G586&gt;0,DATEDIF(ДАННЫЕ!$G586,ДАННЫЕ!$F$1,"y"),""),IF(ДАННЫЕ!$G586&gt;0,DATEDIF(ДАННЫЕ!$G586,TODAY(),"y"),""))</f>
        <v/>
      </c>
      <c r="F586" s="43" t="str">
        <f xml:space="preserve"> IF(ДАННЫЕ!$F586="М",IF(E586&gt;=18,IF(E586&lt;60,1,""),""),"")&amp;IF(ДАННЫЕ!$F586="Ж",IF(E586&gt;=18,IF(E586&lt;55,1,""),""),"")</f>
        <v/>
      </c>
      <c r="G586" s="43" t="str">
        <f xml:space="preserve"> IF(ДАННЫЕ!$F586="М",IF(E586&gt;=60,2,""),"")&amp;IF(ДАННЫЕ!$F586="Ж",IF(E586&gt;=55,2,""),"")</f>
        <v/>
      </c>
      <c r="H586" s="43" t="str">
        <f t="shared" ca="1" si="27"/>
        <v/>
      </c>
      <c r="I586" s="43" t="str">
        <f t="shared" ca="1" si="28"/>
        <v>03</v>
      </c>
      <c r="J586" s="28" t="str">
        <f ca="1">ДАННЫЕ!$F586&amp;H586&amp;I586&amp;ДАННЫЕ!$I586&amp;"m"&amp;IF(ДАННЫЕ!$I586&gt;0,IF(ДАННЫЕ!$J586&gt;0,0,1),"")&amp;"f"&amp;IF(ДАННЫЕ!$R586&gt;0,IF(YEAR(ДАННЫЕ!$F$1)=YEAR(ДАННЫЕ!$R586),1,0),0)&amp;"z"&amp;ДАННЫЕ!$R586&amp;"p"&amp;ДАННЫЕ!$S586&amp;"i"&amp;ДАННЫЕ!$T586&amp;"h"&amp;ДАННЫЕ!$K586&amp;"be"&amp;ДАННЫЕ!$BI586&amp;"CD"&amp;IF(ДАННЫЕ!BF586&gt;500,4,IF(ДАННЫЕ!BF586&gt;350,3,IF(ДАННЫЕ!BF586&gt;200,2,IF(ДАННЫЕ!BF586&gt;0,1,0))))&amp;"g"&amp;B586&amp;"d"&amp;H586&amp;"l"&amp;ДАННЫЕ!AT586&amp;"a"&amp;ДАННЫЕ!$V586&amp;"v"&amp;R586&amp;"k"&amp;ДАННЫЕ!$U586&amp;"s"&amp;ДАННЫЕ!$Y586&amp;"t"&amp;ДАННЫЕ!$X586&amp;"b"&amp;IF(ДАННЫЕ!$Q586&gt;1,1,0)&amp;"PP"&amp;ДАННЫЕ!Z586&amp;"c"&amp;S586&amp;"x"&amp;IF(ДАННЫЕ!$BY586&gt;0,IF(YEAR(ДАННЫЕ!$F$1)=YEAR(ДАННЫЕ!$BY586),1,0),0)&amp;"n"&amp;IF(ДАННЫЕ!$BZ586&gt;0,IF(YEAR(ДАННЫЕ!$F$1)=YEAR(ДАННЫЕ!$BZ586),1,0),0)&amp;"u"&amp;D586&amp;"z"&amp;IF(ДАННЫЕ!$CL586&gt;0,IF(YEAR(ДАННЫЕ!$F$1)&gt;YEAR(ДАННЫЕ!$CL586),11,12),0)</f>
        <v>03mf0zpihbeCD0g0dlav0kstb0PPc0x0n0u0z0</v>
      </c>
      <c r="K586" s="28" t="str">
        <f ca="1">ДАННЫЕ!$I586&amp;"x"&amp;B586&amp;"w"&amp;IF(T586+ДАННЫЕ!AD586+ДАННЫЕ!AE586+ДАННЫЕ!AF586+ДАННЫЕ!AG586+ДАННЫЕ!AH586+ДАННЫЕ!$AL586+ДАННЫЕ!AI586+ДАННЫЕ!AJ586+ДАННЫЕ!AK586+ДАННЫЕ!AP586+ДАННЫЕ!AQ586+ДАННЫЕ!AR586+ДАННЫЕ!$AM586+ДАННЫЕ!$AN586+ДАННЫЕ!AS586+ДАННЫЕ!AT586&gt;0,1,0)&amp;IF(OR(T586=2,ДАННЫЕ!AD586=2,ДАННЫЕ!AE586=2,ДАННЫЕ!AF586=2,ДАННЫЕ!AG586=2,ДАННЫЕ!AH586=2,ДАННЫЕ!$AL586=2,ДАННЫЕ!AI586=2,ДАННЫЕ!AJ586=2,ДАННЫЕ!AK586=2,ДАННЫЕ!AP586=2,ДАННЫЕ!AQ586=2,ДАННЫЕ!AR586=2,ДАННЫЕ!$AM586=2,ДАННЫЕ!$AN586=2,ДАННЫЕ!AS586=2,ДАННЫЕ!AT586=2),2,0)&amp;"t"&amp;IF(T586&gt;0,"1"&amp;T586,"00")&amp;"f"&amp;IF(ДАННЫЕ!$AC586,"1"&amp;ДАННЫЕ!$AC586,"00")&amp;"b"&amp;IF(ДАННЫЕ!$AD586,"1"&amp;ДАННЫЕ!$AD586,"00")&amp;"g"&amp;IF(ДАННЫЕ!$AF586,"1"&amp;ДАННЫЕ!$AF586,"00")&amp;"c"&amp;IF(ДАННЫЕ!$AG586,"1"&amp;ДАННЫЕ!$AG586,"00")&amp;"i"&amp;IF(ДАННЫЕ!$AH586,"1"&amp;ДАННЫЕ!$AH586,"00")&amp;"r"&amp;IF(ДАННЫЕ!$AL586,"1"&amp;ДАННЫЕ!$AL586,"00")&amp;"m"&amp;IF(ДАННЫЕ!$AI586,"1"&amp;ДАННЫЕ!$AI586,"00")&amp;"hS"&amp;IF(ДАННЫЕ!$AJ586,"1"&amp;ДАННЫЕ!$AJ586,"00")&amp;"hZ"&amp;IF(ДАННЫЕ!$AK586,"1"&amp;ДАННЫЕ!$AK586,"00")&amp;"p"&amp;IF(ДАННЫЕ!$AP586,"1"&amp;ДАННЫЕ!$AP586,"00")&amp;"k"&amp;IF(ДАННЫЕ!$AQ586,"1"&amp;ДАННЫЕ!$AQ586,"00")&amp;"z"&amp;IF(ДАННЫЕ!$AR586,"1"&amp;ДАННЫЕ!$AR586,"00")&amp;"j"&amp;IF(ДАННЫЕ!$AM586,"1"&amp;ДАННЫЕ!$AM586,"00")&amp;"n"&amp;IF(ДАННЫЕ!$AN586,"1"&amp;ДАННЫЕ!$AN586,"00")&amp;"E"&amp;ДАННЫЕ!BI586&amp;"L"&amp;ДАННЫЕ!AO586&amp;"h"&amp;IF(ДАННЫЕ!$AU586&gt;0,1,0)&amp;"v"&amp;IF(ДАННЫЕ!$AW586&gt;0,1,0)&amp;"a"&amp;IF(ДАННЫЕ!$AS586,"1"&amp;ДАННЫЕ!$AS586,"00")&amp;"s"&amp;IF(ДАННЫЕ!$AT586,"1"&amp;ДАННЫЕ!$AT586,"00")&amp;"u"&amp;IF(ДАННЫЕ!$CJ586&gt;0,1,0)&amp;"y"&amp;B586&amp;"d"&amp;H586&amp;"e"&amp;F586&amp;G586</f>
        <v>x0w00t00f00b00g00c00i00r00m00hS00hZ00p00k00z00j00n00ELh0v0a00s00u0y0de</v>
      </c>
      <c r="L586" s="28" t="str">
        <f ca="1">ДАННЫЕ!$I586&amp;"VN"&amp;IF(ДАННЫЕ!AW586&gt;0,11,10)&amp;"CD"&amp;IF(ДАННЫЕ!BF586&gt;500,16,IF(ДАННЫЕ!BF586&gt;350,15,IF(ДАННЫЕ!BF586&gt;=200,14,IF(ДАННЫЕ!BF586&gt;=100,13,IF(ДАННЫЕ!BF586&gt;=50,12,IF(ДАННЫЕ!BF586&gt;0,11,10))))))&amp;"AR"&amp;IF(ДАННЫЕ!BX586&gt;0,1,0)&amp;"GD"&amp;B586&amp;"VV"&amp;IF(E586&gt;=5,IF(E586&lt;18,1,0),0)</f>
        <v>VN10CD10AR0GD0VV0</v>
      </c>
      <c r="M586" s="28" t="str">
        <f>ДАННЫЕ!$I586&amp;"b"&amp;ДАННЫЕ!$BI586&amp;"r"&amp;ДАННЫЕ!$BJ586&amp;"CD"&amp;IF(ДАННЫЕ!BF586&gt;0,IF(ДАННЫЕ!BF586&lt;200,1,IF(ДАННЫЕ!BF586&lt;350,2,3)),0)&amp;"h"&amp;IF(ДАННЫЕ!$BK586+ДАННЫЕ!$BL586+ДАННЫЕ!$BM586&gt;0,1,0)&amp;"x"&amp;ДАННЫЕ!$BK586&amp;"y"&amp;ДАННЫЕ!$BL586&amp;"z"&amp;ДАННЫЕ!$BM586&amp;"c"&amp;IF(ДАННЫЕ!$BK586+ДАННЫЕ!$BL586+ДАННЫЕ!$BM586=3,1,0)&amp;"a"&amp;IF(ДАННЫЕ!$BQ586+ДАННЫЕ!$BR586&gt;0,1,0)&amp;"d"&amp;ДАННЫЕ!$BQ586&amp;"v"&amp;ДАННЫЕ!$BR586&amp;"p"&amp;ДАННЫЕ!$BS586&amp;"n"&amp;ДАННЫЕ!$BU586&amp;"t"&amp;ДАННЫЕ!$BV586&amp;"o"&amp;ДАННЫЕ!$BT586&amp;"l"&amp;IF(ДАННЫЕ!$BN586&gt;0,1,0)&amp;ДАННЫЕ!$BN586&amp;"g"&amp;ДАННЫЕ!$BO586&amp;"s"&amp;ДАННЫЕ!$BP586&amp;"DZ"&amp;IF(ДАННЫЕ!B586-ДАННЫЕ!G586 &lt; 60,IF(ДАННЫЕ!B586-ДАННЫЕ!G586 &gt;= 0,1,0),0)&amp;"u"&amp;IF(ДАННЫЕ!$CJ586&gt;0,1,0)</f>
        <v>brCD0h0xyzc0a0dvpntol0gsDZ1u0</v>
      </c>
      <c r="N586" s="28" t="str">
        <f ca="1">ДАННЫЕ!$F586&amp;ДАННЫЕ!$I586&amp;"g"&amp;B586&amp;"cf"&amp;D586&amp;"a"&amp;IF(ДАННЫЕ!$BX586&gt;0,1,0)&amp;IF(ДАННЫЕ!$BF586&gt;500,1,IF(ДАННЫЕ!$BF586&gt;350,2,IF(ДАННЫЕ!$BF586&gt;=200,3,IF(ДАННЫЕ!$BF586&gt;=100,4,IF(ДАННЫЕ!$BF586&gt;=50,5,IF(ДАННЫЕ!$BF586&lt;50,6,0))))))&amp;"AR"&amp;IF(DATEDIF(ДАННЫЕ!$BX586,ДАННЫЕ!$F$1,"y")&gt;1,1,0)&amp;"VG"&amp;IF(ДАННЫЕ!$BH586="0",1,0)&amp;"o"&amp;IF(T586+ДАННЫЕ!$AF586+ДАННЫЕ!$AG586+ДАННЫЕ!$AH586+ДАННЫЕ!$AI586+ДАННЫЕ!$AJ586+ДАННЫЕ!$AP586+ДАННЫЕ!$AQ586+ДАННЫЕ!$AR586+ДАННЫЕ!$AU586+ДАННЫЕ!$AW586+ДАННЫЕ!$AS586+ДАННЫЕ!$AT586&gt;0,1,0)&amp;"x"&amp;ДАННЫЕ!$AG586&amp;"p"&amp;IF(ДАННЫЕ!$BY586&gt;0,1,0)&amp;"v"&amp;IF(ДАННЫЕ!$BZ586&gt;0,1,0)&amp;"n"&amp;ДАННЫЕ!$CA586&amp;"t"&amp;ДАННЫЕ!$AY586&amp;"k"&amp;ДАННЫЕ!$CB586&amp;"q"&amp;ДАННЫЕ!$CC586&amp;"w"&amp;ДАННЫЕ!$CD586&amp;"e"&amp;ДАННЫЕ!$CE586&amp;"m"&amp;ДАННЫЕ!$CF586&amp;"c"&amp;ДАННЫЕ!$CG586&amp;"z"&amp;ДАННЫЕ!$CH586&amp;"d"&amp;IF(H586=4,1,0)&amp;"s"&amp;IF(ДАННЫЕ!$J586=1,0,1)&amp;"u"&amp;IF(ДАННЫЕ!$CJ586&gt;0,1,0)</f>
        <v>g0cf0a06AR1VG0o0xp0v0ntkqwemczd0s1u0</v>
      </c>
      <c r="O586" s="28" t="str">
        <f>ДАННЫЕ!$I586&amp;"g"&amp;B586&amp;A586&amp;"f"&amp;P586&amp;"c"&amp;IF(ДАННЫЕ!$U586&gt;0,1,0)&amp;"s"&amp;IF(ДАННЫЕ!$Q586&gt;0,IF(YEAR(ДАННЫЕ!$F$1)=YEAR(ДАННЫЕ!$Q586),IF(MONTH(ДАННЫЕ!$F$1)=MONTH(ДАННЫЕ!$Q586),111,11),1),0)&amp;"i"&amp;IF(ДАННЫЕ!$R586+ДАННЫЕ!$S586+ДАННЫЕ!$T586=0,0,1)&amp;"h"&amp;IF(ДАННЫЕ!$P586&gt;0,1,0)&amp;"p"&amp;IF(ДАННЫЕ!$CI586&gt;0,IF(YEAR(ДАННЫЕ!$F$1)=YEAR(ДАННЫЕ!$CI586),IF(MONTH(ДАННЫЕ!$F$1)=MONTH(ДАННЫЕ!$CI586),111,11),1),0)&amp;"d"&amp;IF(ДАННЫЕ!$CJ586&gt;0,IF(YEAR(ДАННЫЕ!$F$1)=YEAR(ДАННЫЕ!$CJ586),IF(MONTH(ДАННЫЕ!$F$1)=MONTH(ДАННЫЕ!$CJ586),111,11),1),0)&amp;"o"&amp;IF(ДАННЫЕ!$CK586&gt;0,IF(MONTH(ДАННЫЕ!$F$1)=MONTH(ДАННЫЕ!$CK586),111,11),0)&amp;"v"&amp;IF(ДАННЫЕ!$BE586&gt;0,IF(MONTH(ДАННЫЕ!$F$1)=MONTH(ДАННЫЕ!$BE586),111,11),0)</f>
        <v>g00f0c0s0i0h0p0d0o0v0</v>
      </c>
      <c r="P586" s="15">
        <f t="shared" si="29"/>
        <v>0</v>
      </c>
      <c r="Q586" s="15">
        <f>IF(ДАННЫЕ!$F$1&gt;ДАННЫЕ!$N586,IF(YEAR(ДАННЫЕ!$F$1)=YEAR(ДАННЫЕ!M586),1,0),0)</f>
        <v>0</v>
      </c>
      <c r="R586" s="15">
        <f>IF(ДАННЫЕ!$F$1&gt;ДАННЫЕ!$N586,IF(YEAR(ДАННЫЕ!$F$1)=YEAR(ДАННЫЕ!N586),1,0),0)</f>
        <v>0</v>
      </c>
      <c r="S586" s="15">
        <f>IF(ДАННЫЕ!$AA586="2А",1,IF(ДАННЫЕ!$AA586="2Б",2,IF(ДАННЫЕ!$AA586="2В",3,IF(ДАННЫЕ!$AA586=3,4,IF(ДАННЫЕ!$AA586="4А",5,IF(ДАННЫЕ!$AA586="4Б",6,IF(ДАННЫЕ!$AA586="4В",7,IF(ДАННЫЕ!$AA586=5,8,0))))))))</f>
        <v>0</v>
      </c>
      <c r="T586" s="15">
        <f>IF(OR(ДАННЫЕ!$AC586=2,ДАННЫЕ!$AD586=2,ДАННЫЕ!$AE586=2),2,IF(OR(ДАННЫЕ!$AC586=1,ДАННЫЕ!$AD586=1,ДАННЫЕ!$AE586=1),1,0))</f>
        <v>0</v>
      </c>
    </row>
    <row r="587" spans="1:20" ht="15" customHeight="1" x14ac:dyDescent="0.2">
      <c r="A587" s="78">
        <f>IF(B587&gt;0,IF(MONTH(ДАННЫЕ!$F$1)=MONTH(ДАННЫЕ!$B587),1,0),0)</f>
        <v>0</v>
      </c>
      <c r="B587" s="14">
        <f>IF(ДАННЫЕ!$B587&gt;0,IF(YEAR(ДАННЫЕ!$F$1)=YEAR(ДАННЫЕ!$B587),1,0),0)</f>
        <v>0</v>
      </c>
      <c r="C587" s="14">
        <f>IF(ДАННЫЕ!$CM587&gt;0,IF(YEAR(ДАННЫЕ!$F$1)=YEAR(ДАННЫЕ!$CM587),1,0),0)</f>
        <v>0</v>
      </c>
      <c r="D587" s="14">
        <f>IF(ДАННЫЕ!$CJ587&gt;0,IF(ДАННЫЕ!$CL587&gt;ДАННЫЕ!$F$1,1,IF(ДАННЫЕ!$CL587&gt;0,0,1)),0)</f>
        <v>0</v>
      </c>
      <c r="E587" s="43" t="str">
        <f ca="1">IF(ДАННЫЕ!$F$1&gt;0,IF(ДАННЫЕ!$G587&gt;0,DATEDIF(ДАННЫЕ!$G587,ДАННЫЕ!$F$1,"y"),""),IF(ДАННЫЕ!$G587&gt;0,DATEDIF(ДАННЫЕ!$G587,TODAY(),"y"),""))</f>
        <v/>
      </c>
      <c r="F587" s="43" t="str">
        <f xml:space="preserve"> IF(ДАННЫЕ!$F587="М",IF(E587&gt;=18,IF(E587&lt;60,1,""),""),"")&amp;IF(ДАННЫЕ!$F587="Ж",IF(E587&gt;=18,IF(E587&lt;55,1,""),""),"")</f>
        <v/>
      </c>
      <c r="G587" s="43" t="str">
        <f xml:space="preserve"> IF(ДАННЫЕ!$F587="М",IF(E587&gt;=60,2,""),"")&amp;IF(ДАННЫЕ!$F587="Ж",IF(E587&gt;=55,2,""),"")</f>
        <v/>
      </c>
      <c r="H587" s="43" t="str">
        <f t="shared" ca="1" si="27"/>
        <v/>
      </c>
      <c r="I587" s="43" t="str">
        <f t="shared" ca="1" si="28"/>
        <v>03</v>
      </c>
      <c r="J587" s="28" t="str">
        <f ca="1">ДАННЫЕ!$F587&amp;H587&amp;I587&amp;ДАННЫЕ!$I587&amp;"m"&amp;IF(ДАННЫЕ!$I587&gt;0,IF(ДАННЫЕ!$J587&gt;0,0,1),"")&amp;"f"&amp;IF(ДАННЫЕ!$R587&gt;0,IF(YEAR(ДАННЫЕ!$F$1)=YEAR(ДАННЫЕ!$R587),1,0),0)&amp;"z"&amp;ДАННЫЕ!$R587&amp;"p"&amp;ДАННЫЕ!$S587&amp;"i"&amp;ДАННЫЕ!$T587&amp;"h"&amp;ДАННЫЕ!$K587&amp;"be"&amp;ДАННЫЕ!$BI587&amp;"CD"&amp;IF(ДАННЫЕ!BF587&gt;500,4,IF(ДАННЫЕ!BF587&gt;350,3,IF(ДАННЫЕ!BF587&gt;200,2,IF(ДАННЫЕ!BF587&gt;0,1,0))))&amp;"g"&amp;B587&amp;"d"&amp;H587&amp;"l"&amp;ДАННЫЕ!AT587&amp;"a"&amp;ДАННЫЕ!$V587&amp;"v"&amp;R587&amp;"k"&amp;ДАННЫЕ!$U587&amp;"s"&amp;ДАННЫЕ!$Y587&amp;"t"&amp;ДАННЫЕ!$X587&amp;"b"&amp;IF(ДАННЫЕ!$Q587&gt;1,1,0)&amp;"PP"&amp;ДАННЫЕ!Z587&amp;"c"&amp;S587&amp;"x"&amp;IF(ДАННЫЕ!$BY587&gt;0,IF(YEAR(ДАННЫЕ!$F$1)=YEAR(ДАННЫЕ!$BY587),1,0),0)&amp;"n"&amp;IF(ДАННЫЕ!$BZ587&gt;0,IF(YEAR(ДАННЫЕ!$F$1)=YEAR(ДАННЫЕ!$BZ587),1,0),0)&amp;"u"&amp;D587&amp;"z"&amp;IF(ДАННЫЕ!$CL587&gt;0,IF(YEAR(ДАННЫЕ!$F$1)&gt;YEAR(ДАННЫЕ!$CL587),11,12),0)</f>
        <v>03mf0zpihbeCD0g0dlav0kstb0PPc0x0n0u0z0</v>
      </c>
      <c r="K587" s="28" t="str">
        <f ca="1">ДАННЫЕ!$I587&amp;"x"&amp;B587&amp;"w"&amp;IF(T587+ДАННЫЕ!AD587+ДАННЫЕ!AE587+ДАННЫЕ!AF587+ДАННЫЕ!AG587+ДАННЫЕ!AH587+ДАННЫЕ!$AL587+ДАННЫЕ!AI587+ДАННЫЕ!AJ587+ДАННЫЕ!AK587+ДАННЫЕ!AP587+ДАННЫЕ!AQ587+ДАННЫЕ!AR587+ДАННЫЕ!$AM587+ДАННЫЕ!$AN587+ДАННЫЕ!AS587+ДАННЫЕ!AT587&gt;0,1,0)&amp;IF(OR(T587=2,ДАННЫЕ!AD587=2,ДАННЫЕ!AE587=2,ДАННЫЕ!AF587=2,ДАННЫЕ!AG587=2,ДАННЫЕ!AH587=2,ДАННЫЕ!$AL587=2,ДАННЫЕ!AI587=2,ДАННЫЕ!AJ587=2,ДАННЫЕ!AK587=2,ДАННЫЕ!AP587=2,ДАННЫЕ!AQ587=2,ДАННЫЕ!AR587=2,ДАННЫЕ!$AM587=2,ДАННЫЕ!$AN587=2,ДАННЫЕ!AS587=2,ДАННЫЕ!AT587=2),2,0)&amp;"t"&amp;IF(T587&gt;0,"1"&amp;T587,"00")&amp;"f"&amp;IF(ДАННЫЕ!$AC587,"1"&amp;ДАННЫЕ!$AC587,"00")&amp;"b"&amp;IF(ДАННЫЕ!$AD587,"1"&amp;ДАННЫЕ!$AD587,"00")&amp;"g"&amp;IF(ДАННЫЕ!$AF587,"1"&amp;ДАННЫЕ!$AF587,"00")&amp;"c"&amp;IF(ДАННЫЕ!$AG587,"1"&amp;ДАННЫЕ!$AG587,"00")&amp;"i"&amp;IF(ДАННЫЕ!$AH587,"1"&amp;ДАННЫЕ!$AH587,"00")&amp;"r"&amp;IF(ДАННЫЕ!$AL587,"1"&amp;ДАННЫЕ!$AL587,"00")&amp;"m"&amp;IF(ДАННЫЕ!$AI587,"1"&amp;ДАННЫЕ!$AI587,"00")&amp;"hS"&amp;IF(ДАННЫЕ!$AJ587,"1"&amp;ДАННЫЕ!$AJ587,"00")&amp;"hZ"&amp;IF(ДАННЫЕ!$AK587,"1"&amp;ДАННЫЕ!$AK587,"00")&amp;"p"&amp;IF(ДАННЫЕ!$AP587,"1"&amp;ДАННЫЕ!$AP587,"00")&amp;"k"&amp;IF(ДАННЫЕ!$AQ587,"1"&amp;ДАННЫЕ!$AQ587,"00")&amp;"z"&amp;IF(ДАННЫЕ!$AR587,"1"&amp;ДАННЫЕ!$AR587,"00")&amp;"j"&amp;IF(ДАННЫЕ!$AM587,"1"&amp;ДАННЫЕ!$AM587,"00")&amp;"n"&amp;IF(ДАННЫЕ!$AN587,"1"&amp;ДАННЫЕ!$AN587,"00")&amp;"E"&amp;ДАННЫЕ!BI587&amp;"L"&amp;ДАННЫЕ!AO587&amp;"h"&amp;IF(ДАННЫЕ!$AU587&gt;0,1,0)&amp;"v"&amp;IF(ДАННЫЕ!$AW587&gt;0,1,0)&amp;"a"&amp;IF(ДАННЫЕ!$AS587,"1"&amp;ДАННЫЕ!$AS587,"00")&amp;"s"&amp;IF(ДАННЫЕ!$AT587,"1"&amp;ДАННЫЕ!$AT587,"00")&amp;"u"&amp;IF(ДАННЫЕ!$CJ587&gt;0,1,0)&amp;"y"&amp;B587&amp;"d"&amp;H587&amp;"e"&amp;F587&amp;G587</f>
        <v>x0w00t00f00b00g00c00i00r00m00hS00hZ00p00k00z00j00n00ELh0v0a00s00u0y0de</v>
      </c>
      <c r="L587" s="28" t="str">
        <f ca="1">ДАННЫЕ!$I587&amp;"VN"&amp;IF(ДАННЫЕ!AW587&gt;0,11,10)&amp;"CD"&amp;IF(ДАННЫЕ!BF587&gt;500,16,IF(ДАННЫЕ!BF587&gt;350,15,IF(ДАННЫЕ!BF587&gt;=200,14,IF(ДАННЫЕ!BF587&gt;=100,13,IF(ДАННЫЕ!BF587&gt;=50,12,IF(ДАННЫЕ!BF587&gt;0,11,10))))))&amp;"AR"&amp;IF(ДАННЫЕ!BX587&gt;0,1,0)&amp;"GD"&amp;B587&amp;"VV"&amp;IF(E587&gt;=5,IF(E587&lt;18,1,0),0)</f>
        <v>VN10CD10AR0GD0VV0</v>
      </c>
      <c r="M587" s="28" t="str">
        <f>ДАННЫЕ!$I587&amp;"b"&amp;ДАННЫЕ!$BI587&amp;"r"&amp;ДАННЫЕ!$BJ587&amp;"CD"&amp;IF(ДАННЫЕ!BF587&gt;0,IF(ДАННЫЕ!BF587&lt;200,1,IF(ДАННЫЕ!BF587&lt;350,2,3)),0)&amp;"h"&amp;IF(ДАННЫЕ!$BK587+ДАННЫЕ!$BL587+ДАННЫЕ!$BM587&gt;0,1,0)&amp;"x"&amp;ДАННЫЕ!$BK587&amp;"y"&amp;ДАННЫЕ!$BL587&amp;"z"&amp;ДАННЫЕ!$BM587&amp;"c"&amp;IF(ДАННЫЕ!$BK587+ДАННЫЕ!$BL587+ДАННЫЕ!$BM587=3,1,0)&amp;"a"&amp;IF(ДАННЫЕ!$BQ587+ДАННЫЕ!$BR587&gt;0,1,0)&amp;"d"&amp;ДАННЫЕ!$BQ587&amp;"v"&amp;ДАННЫЕ!$BR587&amp;"p"&amp;ДАННЫЕ!$BS587&amp;"n"&amp;ДАННЫЕ!$BU587&amp;"t"&amp;ДАННЫЕ!$BV587&amp;"o"&amp;ДАННЫЕ!$BT587&amp;"l"&amp;IF(ДАННЫЕ!$BN587&gt;0,1,0)&amp;ДАННЫЕ!$BN587&amp;"g"&amp;ДАННЫЕ!$BO587&amp;"s"&amp;ДАННЫЕ!$BP587&amp;"DZ"&amp;IF(ДАННЫЕ!B587-ДАННЫЕ!G587 &lt; 60,IF(ДАННЫЕ!B587-ДАННЫЕ!G587 &gt;= 0,1,0),0)&amp;"u"&amp;IF(ДАННЫЕ!$CJ587&gt;0,1,0)</f>
        <v>brCD0h0xyzc0a0dvpntol0gsDZ1u0</v>
      </c>
      <c r="N587" s="28" t="str">
        <f ca="1">ДАННЫЕ!$F587&amp;ДАННЫЕ!$I587&amp;"g"&amp;B587&amp;"cf"&amp;D587&amp;"a"&amp;IF(ДАННЫЕ!$BX587&gt;0,1,0)&amp;IF(ДАННЫЕ!$BF587&gt;500,1,IF(ДАННЫЕ!$BF587&gt;350,2,IF(ДАННЫЕ!$BF587&gt;=200,3,IF(ДАННЫЕ!$BF587&gt;=100,4,IF(ДАННЫЕ!$BF587&gt;=50,5,IF(ДАННЫЕ!$BF587&lt;50,6,0))))))&amp;"AR"&amp;IF(DATEDIF(ДАННЫЕ!$BX587,ДАННЫЕ!$F$1,"y")&gt;1,1,0)&amp;"VG"&amp;IF(ДАННЫЕ!$BH587="0",1,0)&amp;"o"&amp;IF(T587+ДАННЫЕ!$AF587+ДАННЫЕ!$AG587+ДАННЫЕ!$AH587+ДАННЫЕ!$AI587+ДАННЫЕ!$AJ587+ДАННЫЕ!$AP587+ДАННЫЕ!$AQ587+ДАННЫЕ!$AR587+ДАННЫЕ!$AU587+ДАННЫЕ!$AW587+ДАННЫЕ!$AS587+ДАННЫЕ!$AT587&gt;0,1,0)&amp;"x"&amp;ДАННЫЕ!$AG587&amp;"p"&amp;IF(ДАННЫЕ!$BY587&gt;0,1,0)&amp;"v"&amp;IF(ДАННЫЕ!$BZ587&gt;0,1,0)&amp;"n"&amp;ДАННЫЕ!$CA587&amp;"t"&amp;ДАННЫЕ!$AY587&amp;"k"&amp;ДАННЫЕ!$CB587&amp;"q"&amp;ДАННЫЕ!$CC587&amp;"w"&amp;ДАННЫЕ!$CD587&amp;"e"&amp;ДАННЫЕ!$CE587&amp;"m"&amp;ДАННЫЕ!$CF587&amp;"c"&amp;ДАННЫЕ!$CG587&amp;"z"&amp;ДАННЫЕ!$CH587&amp;"d"&amp;IF(H587=4,1,0)&amp;"s"&amp;IF(ДАННЫЕ!$J587=1,0,1)&amp;"u"&amp;IF(ДАННЫЕ!$CJ587&gt;0,1,0)</f>
        <v>g0cf0a06AR1VG0o0xp0v0ntkqwemczd0s1u0</v>
      </c>
      <c r="O587" s="28" t="str">
        <f>ДАННЫЕ!$I587&amp;"g"&amp;B587&amp;A587&amp;"f"&amp;P587&amp;"c"&amp;IF(ДАННЫЕ!$U587&gt;0,1,0)&amp;"s"&amp;IF(ДАННЫЕ!$Q587&gt;0,IF(YEAR(ДАННЫЕ!$F$1)=YEAR(ДАННЫЕ!$Q587),IF(MONTH(ДАННЫЕ!$F$1)=MONTH(ДАННЫЕ!$Q587),111,11),1),0)&amp;"i"&amp;IF(ДАННЫЕ!$R587+ДАННЫЕ!$S587+ДАННЫЕ!$T587=0,0,1)&amp;"h"&amp;IF(ДАННЫЕ!$P587&gt;0,1,0)&amp;"p"&amp;IF(ДАННЫЕ!$CI587&gt;0,IF(YEAR(ДАННЫЕ!$F$1)=YEAR(ДАННЫЕ!$CI587),IF(MONTH(ДАННЫЕ!$F$1)=MONTH(ДАННЫЕ!$CI587),111,11),1),0)&amp;"d"&amp;IF(ДАННЫЕ!$CJ587&gt;0,IF(YEAR(ДАННЫЕ!$F$1)=YEAR(ДАННЫЕ!$CJ587),IF(MONTH(ДАННЫЕ!$F$1)=MONTH(ДАННЫЕ!$CJ587),111,11),1),0)&amp;"o"&amp;IF(ДАННЫЕ!$CK587&gt;0,IF(MONTH(ДАННЫЕ!$F$1)=MONTH(ДАННЫЕ!$CK587),111,11),0)&amp;"v"&amp;IF(ДАННЫЕ!$BE587&gt;0,IF(MONTH(ДАННЫЕ!$F$1)=MONTH(ДАННЫЕ!$BE587),111,11),0)</f>
        <v>g00f0c0s0i0h0p0d0o0v0</v>
      </c>
      <c r="P587" s="15">
        <f t="shared" si="29"/>
        <v>0</v>
      </c>
      <c r="Q587" s="15">
        <f>IF(ДАННЫЕ!$F$1&gt;ДАННЫЕ!$N587,IF(YEAR(ДАННЫЕ!$F$1)=YEAR(ДАННЫЕ!M587),1,0),0)</f>
        <v>0</v>
      </c>
      <c r="R587" s="15">
        <f>IF(ДАННЫЕ!$F$1&gt;ДАННЫЕ!$N587,IF(YEAR(ДАННЫЕ!$F$1)=YEAR(ДАННЫЕ!N587),1,0),0)</f>
        <v>0</v>
      </c>
      <c r="S587" s="15">
        <f>IF(ДАННЫЕ!$AA587="2А",1,IF(ДАННЫЕ!$AA587="2Б",2,IF(ДАННЫЕ!$AA587="2В",3,IF(ДАННЫЕ!$AA587=3,4,IF(ДАННЫЕ!$AA587="4А",5,IF(ДАННЫЕ!$AA587="4Б",6,IF(ДАННЫЕ!$AA587="4В",7,IF(ДАННЫЕ!$AA587=5,8,0))))))))</f>
        <v>0</v>
      </c>
      <c r="T587" s="15">
        <f>IF(OR(ДАННЫЕ!$AC587=2,ДАННЫЕ!$AD587=2,ДАННЫЕ!$AE587=2),2,IF(OR(ДАННЫЕ!$AC587=1,ДАННЫЕ!$AD587=1,ДАННЫЕ!$AE587=1),1,0))</f>
        <v>0</v>
      </c>
    </row>
    <row r="588" spans="1:20" ht="15" customHeight="1" x14ac:dyDescent="0.2">
      <c r="A588" s="78">
        <f>IF(B588&gt;0,IF(MONTH(ДАННЫЕ!$F$1)=MONTH(ДАННЫЕ!$B588),1,0),0)</f>
        <v>0</v>
      </c>
      <c r="B588" s="14">
        <f>IF(ДАННЫЕ!$B588&gt;0,IF(YEAR(ДАННЫЕ!$F$1)=YEAR(ДАННЫЕ!$B588),1,0),0)</f>
        <v>0</v>
      </c>
      <c r="C588" s="14">
        <f>IF(ДАННЫЕ!$CM588&gt;0,IF(YEAR(ДАННЫЕ!$F$1)=YEAR(ДАННЫЕ!$CM588),1,0),0)</f>
        <v>0</v>
      </c>
      <c r="D588" s="14">
        <f>IF(ДАННЫЕ!$CJ588&gt;0,IF(ДАННЫЕ!$CL588&gt;ДАННЫЕ!$F$1,1,IF(ДАННЫЕ!$CL588&gt;0,0,1)),0)</f>
        <v>0</v>
      </c>
      <c r="E588" s="43" t="str">
        <f ca="1">IF(ДАННЫЕ!$F$1&gt;0,IF(ДАННЫЕ!$G588&gt;0,DATEDIF(ДАННЫЕ!$G588,ДАННЫЕ!$F$1,"y"),""),IF(ДАННЫЕ!$G588&gt;0,DATEDIF(ДАННЫЕ!$G588,TODAY(),"y"),""))</f>
        <v/>
      </c>
      <c r="F588" s="43" t="str">
        <f xml:space="preserve"> IF(ДАННЫЕ!$F588="М",IF(E588&gt;=18,IF(E588&lt;60,1,""),""),"")&amp;IF(ДАННЫЕ!$F588="Ж",IF(E588&gt;=18,IF(E588&lt;55,1,""),""),"")</f>
        <v/>
      </c>
      <c r="G588" s="43" t="str">
        <f xml:space="preserve"> IF(ДАННЫЕ!$F588="М",IF(E588&gt;=60,2,""),"")&amp;IF(ДАННЫЕ!$F588="Ж",IF(E588&gt;=55,2,""),"")</f>
        <v/>
      </c>
      <c r="H588" s="43" t="str">
        <f t="shared" ca="1" si="27"/>
        <v/>
      </c>
      <c r="I588" s="43" t="str">
        <f t="shared" ca="1" si="28"/>
        <v>03</v>
      </c>
      <c r="J588" s="28" t="str">
        <f ca="1">ДАННЫЕ!$F588&amp;H588&amp;I588&amp;ДАННЫЕ!$I588&amp;"m"&amp;IF(ДАННЫЕ!$I588&gt;0,IF(ДАННЫЕ!$J588&gt;0,0,1),"")&amp;"f"&amp;IF(ДАННЫЕ!$R588&gt;0,IF(YEAR(ДАННЫЕ!$F$1)=YEAR(ДАННЫЕ!$R588),1,0),0)&amp;"z"&amp;ДАННЫЕ!$R588&amp;"p"&amp;ДАННЫЕ!$S588&amp;"i"&amp;ДАННЫЕ!$T588&amp;"h"&amp;ДАННЫЕ!$K588&amp;"be"&amp;ДАННЫЕ!$BI588&amp;"CD"&amp;IF(ДАННЫЕ!BF588&gt;500,4,IF(ДАННЫЕ!BF588&gt;350,3,IF(ДАННЫЕ!BF588&gt;200,2,IF(ДАННЫЕ!BF588&gt;0,1,0))))&amp;"g"&amp;B588&amp;"d"&amp;H588&amp;"l"&amp;ДАННЫЕ!AT588&amp;"a"&amp;ДАННЫЕ!$V588&amp;"v"&amp;R588&amp;"k"&amp;ДАННЫЕ!$U588&amp;"s"&amp;ДАННЫЕ!$Y588&amp;"t"&amp;ДАННЫЕ!$X588&amp;"b"&amp;IF(ДАННЫЕ!$Q588&gt;1,1,0)&amp;"PP"&amp;ДАННЫЕ!Z588&amp;"c"&amp;S588&amp;"x"&amp;IF(ДАННЫЕ!$BY588&gt;0,IF(YEAR(ДАННЫЕ!$F$1)=YEAR(ДАННЫЕ!$BY588),1,0),0)&amp;"n"&amp;IF(ДАННЫЕ!$BZ588&gt;0,IF(YEAR(ДАННЫЕ!$F$1)=YEAR(ДАННЫЕ!$BZ588),1,0),0)&amp;"u"&amp;D588&amp;"z"&amp;IF(ДАННЫЕ!$CL588&gt;0,IF(YEAR(ДАННЫЕ!$F$1)&gt;YEAR(ДАННЫЕ!$CL588),11,12),0)</f>
        <v>03mf0zpihbeCD0g0dlav0kstb0PPc0x0n0u0z0</v>
      </c>
      <c r="K588" s="28" t="str">
        <f ca="1">ДАННЫЕ!$I588&amp;"x"&amp;B588&amp;"w"&amp;IF(T588+ДАННЫЕ!AD588+ДАННЫЕ!AE588+ДАННЫЕ!AF588+ДАННЫЕ!AG588+ДАННЫЕ!AH588+ДАННЫЕ!$AL588+ДАННЫЕ!AI588+ДАННЫЕ!AJ588+ДАННЫЕ!AK588+ДАННЫЕ!AP588+ДАННЫЕ!AQ588+ДАННЫЕ!AR588+ДАННЫЕ!$AM588+ДАННЫЕ!$AN588+ДАННЫЕ!AS588+ДАННЫЕ!AT588&gt;0,1,0)&amp;IF(OR(T588=2,ДАННЫЕ!AD588=2,ДАННЫЕ!AE588=2,ДАННЫЕ!AF588=2,ДАННЫЕ!AG588=2,ДАННЫЕ!AH588=2,ДАННЫЕ!$AL588=2,ДАННЫЕ!AI588=2,ДАННЫЕ!AJ588=2,ДАННЫЕ!AK588=2,ДАННЫЕ!AP588=2,ДАННЫЕ!AQ588=2,ДАННЫЕ!AR588=2,ДАННЫЕ!$AM588=2,ДАННЫЕ!$AN588=2,ДАННЫЕ!AS588=2,ДАННЫЕ!AT588=2),2,0)&amp;"t"&amp;IF(T588&gt;0,"1"&amp;T588,"00")&amp;"f"&amp;IF(ДАННЫЕ!$AC588,"1"&amp;ДАННЫЕ!$AC588,"00")&amp;"b"&amp;IF(ДАННЫЕ!$AD588,"1"&amp;ДАННЫЕ!$AD588,"00")&amp;"g"&amp;IF(ДАННЫЕ!$AF588,"1"&amp;ДАННЫЕ!$AF588,"00")&amp;"c"&amp;IF(ДАННЫЕ!$AG588,"1"&amp;ДАННЫЕ!$AG588,"00")&amp;"i"&amp;IF(ДАННЫЕ!$AH588,"1"&amp;ДАННЫЕ!$AH588,"00")&amp;"r"&amp;IF(ДАННЫЕ!$AL588,"1"&amp;ДАННЫЕ!$AL588,"00")&amp;"m"&amp;IF(ДАННЫЕ!$AI588,"1"&amp;ДАННЫЕ!$AI588,"00")&amp;"hS"&amp;IF(ДАННЫЕ!$AJ588,"1"&amp;ДАННЫЕ!$AJ588,"00")&amp;"hZ"&amp;IF(ДАННЫЕ!$AK588,"1"&amp;ДАННЫЕ!$AK588,"00")&amp;"p"&amp;IF(ДАННЫЕ!$AP588,"1"&amp;ДАННЫЕ!$AP588,"00")&amp;"k"&amp;IF(ДАННЫЕ!$AQ588,"1"&amp;ДАННЫЕ!$AQ588,"00")&amp;"z"&amp;IF(ДАННЫЕ!$AR588,"1"&amp;ДАННЫЕ!$AR588,"00")&amp;"j"&amp;IF(ДАННЫЕ!$AM588,"1"&amp;ДАННЫЕ!$AM588,"00")&amp;"n"&amp;IF(ДАННЫЕ!$AN588,"1"&amp;ДАННЫЕ!$AN588,"00")&amp;"E"&amp;ДАННЫЕ!BI588&amp;"L"&amp;ДАННЫЕ!AO588&amp;"h"&amp;IF(ДАННЫЕ!$AU588&gt;0,1,0)&amp;"v"&amp;IF(ДАННЫЕ!$AW588&gt;0,1,0)&amp;"a"&amp;IF(ДАННЫЕ!$AS588,"1"&amp;ДАННЫЕ!$AS588,"00")&amp;"s"&amp;IF(ДАННЫЕ!$AT588,"1"&amp;ДАННЫЕ!$AT588,"00")&amp;"u"&amp;IF(ДАННЫЕ!$CJ588&gt;0,1,0)&amp;"y"&amp;B588&amp;"d"&amp;H588&amp;"e"&amp;F588&amp;G588</f>
        <v>x0w00t00f00b00g00c00i00r00m00hS00hZ00p00k00z00j00n00ELh0v0a00s00u0y0de</v>
      </c>
      <c r="L588" s="28" t="str">
        <f ca="1">ДАННЫЕ!$I588&amp;"VN"&amp;IF(ДАННЫЕ!AW588&gt;0,11,10)&amp;"CD"&amp;IF(ДАННЫЕ!BF588&gt;500,16,IF(ДАННЫЕ!BF588&gt;350,15,IF(ДАННЫЕ!BF588&gt;=200,14,IF(ДАННЫЕ!BF588&gt;=100,13,IF(ДАННЫЕ!BF588&gt;=50,12,IF(ДАННЫЕ!BF588&gt;0,11,10))))))&amp;"AR"&amp;IF(ДАННЫЕ!BX588&gt;0,1,0)&amp;"GD"&amp;B588&amp;"VV"&amp;IF(E588&gt;=5,IF(E588&lt;18,1,0),0)</f>
        <v>VN10CD10AR0GD0VV0</v>
      </c>
      <c r="M588" s="28" t="str">
        <f>ДАННЫЕ!$I588&amp;"b"&amp;ДАННЫЕ!$BI588&amp;"r"&amp;ДАННЫЕ!$BJ588&amp;"CD"&amp;IF(ДАННЫЕ!BF588&gt;0,IF(ДАННЫЕ!BF588&lt;200,1,IF(ДАННЫЕ!BF588&lt;350,2,3)),0)&amp;"h"&amp;IF(ДАННЫЕ!$BK588+ДАННЫЕ!$BL588+ДАННЫЕ!$BM588&gt;0,1,0)&amp;"x"&amp;ДАННЫЕ!$BK588&amp;"y"&amp;ДАННЫЕ!$BL588&amp;"z"&amp;ДАННЫЕ!$BM588&amp;"c"&amp;IF(ДАННЫЕ!$BK588+ДАННЫЕ!$BL588+ДАННЫЕ!$BM588=3,1,0)&amp;"a"&amp;IF(ДАННЫЕ!$BQ588+ДАННЫЕ!$BR588&gt;0,1,0)&amp;"d"&amp;ДАННЫЕ!$BQ588&amp;"v"&amp;ДАННЫЕ!$BR588&amp;"p"&amp;ДАННЫЕ!$BS588&amp;"n"&amp;ДАННЫЕ!$BU588&amp;"t"&amp;ДАННЫЕ!$BV588&amp;"o"&amp;ДАННЫЕ!$BT588&amp;"l"&amp;IF(ДАННЫЕ!$BN588&gt;0,1,0)&amp;ДАННЫЕ!$BN588&amp;"g"&amp;ДАННЫЕ!$BO588&amp;"s"&amp;ДАННЫЕ!$BP588&amp;"DZ"&amp;IF(ДАННЫЕ!B588-ДАННЫЕ!G588 &lt; 60,IF(ДАННЫЕ!B588-ДАННЫЕ!G588 &gt;= 0,1,0),0)&amp;"u"&amp;IF(ДАННЫЕ!$CJ588&gt;0,1,0)</f>
        <v>brCD0h0xyzc0a0dvpntol0gsDZ1u0</v>
      </c>
      <c r="N588" s="28" t="str">
        <f ca="1">ДАННЫЕ!$F588&amp;ДАННЫЕ!$I588&amp;"g"&amp;B588&amp;"cf"&amp;D588&amp;"a"&amp;IF(ДАННЫЕ!$BX588&gt;0,1,0)&amp;IF(ДАННЫЕ!$BF588&gt;500,1,IF(ДАННЫЕ!$BF588&gt;350,2,IF(ДАННЫЕ!$BF588&gt;=200,3,IF(ДАННЫЕ!$BF588&gt;=100,4,IF(ДАННЫЕ!$BF588&gt;=50,5,IF(ДАННЫЕ!$BF588&lt;50,6,0))))))&amp;"AR"&amp;IF(DATEDIF(ДАННЫЕ!$BX588,ДАННЫЕ!$F$1,"y")&gt;1,1,0)&amp;"VG"&amp;IF(ДАННЫЕ!$BH588="0",1,0)&amp;"o"&amp;IF(T588+ДАННЫЕ!$AF588+ДАННЫЕ!$AG588+ДАННЫЕ!$AH588+ДАННЫЕ!$AI588+ДАННЫЕ!$AJ588+ДАННЫЕ!$AP588+ДАННЫЕ!$AQ588+ДАННЫЕ!$AR588+ДАННЫЕ!$AU588+ДАННЫЕ!$AW588+ДАННЫЕ!$AS588+ДАННЫЕ!$AT588&gt;0,1,0)&amp;"x"&amp;ДАННЫЕ!$AG588&amp;"p"&amp;IF(ДАННЫЕ!$BY588&gt;0,1,0)&amp;"v"&amp;IF(ДАННЫЕ!$BZ588&gt;0,1,0)&amp;"n"&amp;ДАННЫЕ!$CA588&amp;"t"&amp;ДАННЫЕ!$AY588&amp;"k"&amp;ДАННЫЕ!$CB588&amp;"q"&amp;ДАННЫЕ!$CC588&amp;"w"&amp;ДАННЫЕ!$CD588&amp;"e"&amp;ДАННЫЕ!$CE588&amp;"m"&amp;ДАННЫЕ!$CF588&amp;"c"&amp;ДАННЫЕ!$CG588&amp;"z"&amp;ДАННЫЕ!$CH588&amp;"d"&amp;IF(H588=4,1,0)&amp;"s"&amp;IF(ДАННЫЕ!$J588=1,0,1)&amp;"u"&amp;IF(ДАННЫЕ!$CJ588&gt;0,1,0)</f>
        <v>g0cf0a06AR1VG0o0xp0v0ntkqwemczd0s1u0</v>
      </c>
      <c r="O588" s="28" t="str">
        <f>ДАННЫЕ!$I588&amp;"g"&amp;B588&amp;A588&amp;"f"&amp;P588&amp;"c"&amp;IF(ДАННЫЕ!$U588&gt;0,1,0)&amp;"s"&amp;IF(ДАННЫЕ!$Q588&gt;0,IF(YEAR(ДАННЫЕ!$F$1)=YEAR(ДАННЫЕ!$Q588),IF(MONTH(ДАННЫЕ!$F$1)=MONTH(ДАННЫЕ!$Q588),111,11),1),0)&amp;"i"&amp;IF(ДАННЫЕ!$R588+ДАННЫЕ!$S588+ДАННЫЕ!$T588=0,0,1)&amp;"h"&amp;IF(ДАННЫЕ!$P588&gt;0,1,0)&amp;"p"&amp;IF(ДАННЫЕ!$CI588&gt;0,IF(YEAR(ДАННЫЕ!$F$1)=YEAR(ДАННЫЕ!$CI588),IF(MONTH(ДАННЫЕ!$F$1)=MONTH(ДАННЫЕ!$CI588),111,11),1),0)&amp;"d"&amp;IF(ДАННЫЕ!$CJ588&gt;0,IF(YEAR(ДАННЫЕ!$F$1)=YEAR(ДАННЫЕ!$CJ588),IF(MONTH(ДАННЫЕ!$F$1)=MONTH(ДАННЫЕ!$CJ588),111,11),1),0)&amp;"o"&amp;IF(ДАННЫЕ!$CK588&gt;0,IF(MONTH(ДАННЫЕ!$F$1)=MONTH(ДАННЫЕ!$CK588),111,11),0)&amp;"v"&amp;IF(ДАННЫЕ!$BE588&gt;0,IF(MONTH(ДАННЫЕ!$F$1)=MONTH(ДАННЫЕ!$BE588),111,11),0)</f>
        <v>g00f0c0s0i0h0p0d0o0v0</v>
      </c>
      <c r="P588" s="15">
        <f t="shared" si="29"/>
        <v>0</v>
      </c>
      <c r="Q588" s="15">
        <f>IF(ДАННЫЕ!$F$1&gt;ДАННЫЕ!$N588,IF(YEAR(ДАННЫЕ!$F$1)=YEAR(ДАННЫЕ!M588),1,0),0)</f>
        <v>0</v>
      </c>
      <c r="R588" s="15">
        <f>IF(ДАННЫЕ!$F$1&gt;ДАННЫЕ!$N588,IF(YEAR(ДАННЫЕ!$F$1)=YEAR(ДАННЫЕ!N588),1,0),0)</f>
        <v>0</v>
      </c>
      <c r="S588" s="15">
        <f>IF(ДАННЫЕ!$AA588="2А",1,IF(ДАННЫЕ!$AA588="2Б",2,IF(ДАННЫЕ!$AA588="2В",3,IF(ДАННЫЕ!$AA588=3,4,IF(ДАННЫЕ!$AA588="4А",5,IF(ДАННЫЕ!$AA588="4Б",6,IF(ДАННЫЕ!$AA588="4В",7,IF(ДАННЫЕ!$AA588=5,8,0))))))))</f>
        <v>0</v>
      </c>
      <c r="T588" s="15">
        <f>IF(OR(ДАННЫЕ!$AC588=2,ДАННЫЕ!$AD588=2,ДАННЫЕ!$AE588=2),2,IF(OR(ДАННЫЕ!$AC588=1,ДАННЫЕ!$AD588=1,ДАННЫЕ!$AE588=1),1,0))</f>
        <v>0</v>
      </c>
    </row>
    <row r="589" spans="1:20" ht="15" customHeight="1" x14ac:dyDescent="0.2">
      <c r="A589" s="78">
        <f>IF(B589&gt;0,IF(MONTH(ДАННЫЕ!$F$1)=MONTH(ДАННЫЕ!$B589),1,0),0)</f>
        <v>0</v>
      </c>
      <c r="B589" s="14">
        <f>IF(ДАННЫЕ!$B589&gt;0,IF(YEAR(ДАННЫЕ!$F$1)=YEAR(ДАННЫЕ!$B589),1,0),0)</f>
        <v>0</v>
      </c>
      <c r="C589" s="14">
        <f>IF(ДАННЫЕ!$CM589&gt;0,IF(YEAR(ДАННЫЕ!$F$1)=YEAR(ДАННЫЕ!$CM589),1,0),0)</f>
        <v>0</v>
      </c>
      <c r="D589" s="14">
        <f>IF(ДАННЫЕ!$CJ589&gt;0,IF(ДАННЫЕ!$CL589&gt;ДАННЫЕ!$F$1,1,IF(ДАННЫЕ!$CL589&gt;0,0,1)),0)</f>
        <v>0</v>
      </c>
      <c r="E589" s="43" t="str">
        <f ca="1">IF(ДАННЫЕ!$F$1&gt;0,IF(ДАННЫЕ!$G589&gt;0,DATEDIF(ДАННЫЕ!$G589,ДАННЫЕ!$F$1,"y"),""),IF(ДАННЫЕ!$G589&gt;0,DATEDIF(ДАННЫЕ!$G589,TODAY(),"y"),""))</f>
        <v/>
      </c>
      <c r="F589" s="43" t="str">
        <f xml:space="preserve"> IF(ДАННЫЕ!$F589="М",IF(E589&gt;=18,IF(E589&lt;60,1,""),""),"")&amp;IF(ДАННЫЕ!$F589="Ж",IF(E589&gt;=18,IF(E589&lt;55,1,""),""),"")</f>
        <v/>
      </c>
      <c r="G589" s="43" t="str">
        <f xml:space="preserve"> IF(ДАННЫЕ!$F589="М",IF(E589&gt;=60,2,""),"")&amp;IF(ДАННЫЕ!$F589="Ж",IF(E589&gt;=55,2,""),"")</f>
        <v/>
      </c>
      <c r="H589" s="43" t="str">
        <f t="shared" ca="1" si="27"/>
        <v/>
      </c>
      <c r="I589" s="43" t="str">
        <f t="shared" ca="1" si="28"/>
        <v>03</v>
      </c>
      <c r="J589" s="28" t="str">
        <f ca="1">ДАННЫЕ!$F589&amp;H589&amp;I589&amp;ДАННЫЕ!$I589&amp;"m"&amp;IF(ДАННЫЕ!$I589&gt;0,IF(ДАННЫЕ!$J589&gt;0,0,1),"")&amp;"f"&amp;IF(ДАННЫЕ!$R589&gt;0,IF(YEAR(ДАННЫЕ!$F$1)=YEAR(ДАННЫЕ!$R589),1,0),0)&amp;"z"&amp;ДАННЫЕ!$R589&amp;"p"&amp;ДАННЫЕ!$S589&amp;"i"&amp;ДАННЫЕ!$T589&amp;"h"&amp;ДАННЫЕ!$K589&amp;"be"&amp;ДАННЫЕ!$BI589&amp;"CD"&amp;IF(ДАННЫЕ!BF589&gt;500,4,IF(ДАННЫЕ!BF589&gt;350,3,IF(ДАННЫЕ!BF589&gt;200,2,IF(ДАННЫЕ!BF589&gt;0,1,0))))&amp;"g"&amp;B589&amp;"d"&amp;H589&amp;"l"&amp;ДАННЫЕ!AT589&amp;"a"&amp;ДАННЫЕ!$V589&amp;"v"&amp;R589&amp;"k"&amp;ДАННЫЕ!$U589&amp;"s"&amp;ДАННЫЕ!$Y589&amp;"t"&amp;ДАННЫЕ!$X589&amp;"b"&amp;IF(ДАННЫЕ!$Q589&gt;1,1,0)&amp;"PP"&amp;ДАННЫЕ!Z589&amp;"c"&amp;S589&amp;"x"&amp;IF(ДАННЫЕ!$BY589&gt;0,IF(YEAR(ДАННЫЕ!$F$1)=YEAR(ДАННЫЕ!$BY589),1,0),0)&amp;"n"&amp;IF(ДАННЫЕ!$BZ589&gt;0,IF(YEAR(ДАННЫЕ!$F$1)=YEAR(ДАННЫЕ!$BZ589),1,0),0)&amp;"u"&amp;D589&amp;"z"&amp;IF(ДАННЫЕ!$CL589&gt;0,IF(YEAR(ДАННЫЕ!$F$1)&gt;YEAR(ДАННЫЕ!$CL589),11,12),0)</f>
        <v>03mf0zpihbeCD0g0dlav0kstb0PPc0x0n0u0z0</v>
      </c>
      <c r="K589" s="28" t="str">
        <f ca="1">ДАННЫЕ!$I589&amp;"x"&amp;B589&amp;"w"&amp;IF(T589+ДАННЫЕ!AD589+ДАННЫЕ!AE589+ДАННЫЕ!AF589+ДАННЫЕ!AG589+ДАННЫЕ!AH589+ДАННЫЕ!$AL589+ДАННЫЕ!AI589+ДАННЫЕ!AJ589+ДАННЫЕ!AK589+ДАННЫЕ!AP589+ДАННЫЕ!AQ589+ДАННЫЕ!AR589+ДАННЫЕ!$AM589+ДАННЫЕ!$AN589+ДАННЫЕ!AS589+ДАННЫЕ!AT589&gt;0,1,0)&amp;IF(OR(T589=2,ДАННЫЕ!AD589=2,ДАННЫЕ!AE589=2,ДАННЫЕ!AF589=2,ДАННЫЕ!AG589=2,ДАННЫЕ!AH589=2,ДАННЫЕ!$AL589=2,ДАННЫЕ!AI589=2,ДАННЫЕ!AJ589=2,ДАННЫЕ!AK589=2,ДАННЫЕ!AP589=2,ДАННЫЕ!AQ589=2,ДАННЫЕ!AR589=2,ДАННЫЕ!$AM589=2,ДАННЫЕ!$AN589=2,ДАННЫЕ!AS589=2,ДАННЫЕ!AT589=2),2,0)&amp;"t"&amp;IF(T589&gt;0,"1"&amp;T589,"00")&amp;"f"&amp;IF(ДАННЫЕ!$AC589,"1"&amp;ДАННЫЕ!$AC589,"00")&amp;"b"&amp;IF(ДАННЫЕ!$AD589,"1"&amp;ДАННЫЕ!$AD589,"00")&amp;"g"&amp;IF(ДАННЫЕ!$AF589,"1"&amp;ДАННЫЕ!$AF589,"00")&amp;"c"&amp;IF(ДАННЫЕ!$AG589,"1"&amp;ДАННЫЕ!$AG589,"00")&amp;"i"&amp;IF(ДАННЫЕ!$AH589,"1"&amp;ДАННЫЕ!$AH589,"00")&amp;"r"&amp;IF(ДАННЫЕ!$AL589,"1"&amp;ДАННЫЕ!$AL589,"00")&amp;"m"&amp;IF(ДАННЫЕ!$AI589,"1"&amp;ДАННЫЕ!$AI589,"00")&amp;"hS"&amp;IF(ДАННЫЕ!$AJ589,"1"&amp;ДАННЫЕ!$AJ589,"00")&amp;"hZ"&amp;IF(ДАННЫЕ!$AK589,"1"&amp;ДАННЫЕ!$AK589,"00")&amp;"p"&amp;IF(ДАННЫЕ!$AP589,"1"&amp;ДАННЫЕ!$AP589,"00")&amp;"k"&amp;IF(ДАННЫЕ!$AQ589,"1"&amp;ДАННЫЕ!$AQ589,"00")&amp;"z"&amp;IF(ДАННЫЕ!$AR589,"1"&amp;ДАННЫЕ!$AR589,"00")&amp;"j"&amp;IF(ДАННЫЕ!$AM589,"1"&amp;ДАННЫЕ!$AM589,"00")&amp;"n"&amp;IF(ДАННЫЕ!$AN589,"1"&amp;ДАННЫЕ!$AN589,"00")&amp;"E"&amp;ДАННЫЕ!BI589&amp;"L"&amp;ДАННЫЕ!AO589&amp;"h"&amp;IF(ДАННЫЕ!$AU589&gt;0,1,0)&amp;"v"&amp;IF(ДАННЫЕ!$AW589&gt;0,1,0)&amp;"a"&amp;IF(ДАННЫЕ!$AS589,"1"&amp;ДАННЫЕ!$AS589,"00")&amp;"s"&amp;IF(ДАННЫЕ!$AT589,"1"&amp;ДАННЫЕ!$AT589,"00")&amp;"u"&amp;IF(ДАННЫЕ!$CJ589&gt;0,1,0)&amp;"y"&amp;B589&amp;"d"&amp;H589&amp;"e"&amp;F589&amp;G589</f>
        <v>x0w00t00f00b00g00c00i00r00m00hS00hZ00p00k00z00j00n00ELh0v0a00s00u0y0de</v>
      </c>
      <c r="L589" s="28" t="str">
        <f ca="1">ДАННЫЕ!$I589&amp;"VN"&amp;IF(ДАННЫЕ!AW589&gt;0,11,10)&amp;"CD"&amp;IF(ДАННЫЕ!BF589&gt;500,16,IF(ДАННЫЕ!BF589&gt;350,15,IF(ДАННЫЕ!BF589&gt;=200,14,IF(ДАННЫЕ!BF589&gt;=100,13,IF(ДАННЫЕ!BF589&gt;=50,12,IF(ДАННЫЕ!BF589&gt;0,11,10))))))&amp;"AR"&amp;IF(ДАННЫЕ!BX589&gt;0,1,0)&amp;"GD"&amp;B589&amp;"VV"&amp;IF(E589&gt;=5,IF(E589&lt;18,1,0),0)</f>
        <v>VN10CD10AR0GD0VV0</v>
      </c>
      <c r="M589" s="28" t="str">
        <f>ДАННЫЕ!$I589&amp;"b"&amp;ДАННЫЕ!$BI589&amp;"r"&amp;ДАННЫЕ!$BJ589&amp;"CD"&amp;IF(ДАННЫЕ!BF589&gt;0,IF(ДАННЫЕ!BF589&lt;200,1,IF(ДАННЫЕ!BF589&lt;350,2,3)),0)&amp;"h"&amp;IF(ДАННЫЕ!$BK589+ДАННЫЕ!$BL589+ДАННЫЕ!$BM589&gt;0,1,0)&amp;"x"&amp;ДАННЫЕ!$BK589&amp;"y"&amp;ДАННЫЕ!$BL589&amp;"z"&amp;ДАННЫЕ!$BM589&amp;"c"&amp;IF(ДАННЫЕ!$BK589+ДАННЫЕ!$BL589+ДАННЫЕ!$BM589=3,1,0)&amp;"a"&amp;IF(ДАННЫЕ!$BQ589+ДАННЫЕ!$BR589&gt;0,1,0)&amp;"d"&amp;ДАННЫЕ!$BQ589&amp;"v"&amp;ДАННЫЕ!$BR589&amp;"p"&amp;ДАННЫЕ!$BS589&amp;"n"&amp;ДАННЫЕ!$BU589&amp;"t"&amp;ДАННЫЕ!$BV589&amp;"o"&amp;ДАННЫЕ!$BT589&amp;"l"&amp;IF(ДАННЫЕ!$BN589&gt;0,1,0)&amp;ДАННЫЕ!$BN589&amp;"g"&amp;ДАННЫЕ!$BO589&amp;"s"&amp;ДАННЫЕ!$BP589&amp;"DZ"&amp;IF(ДАННЫЕ!B589-ДАННЫЕ!G589 &lt; 60,IF(ДАННЫЕ!B589-ДАННЫЕ!G589 &gt;= 0,1,0),0)&amp;"u"&amp;IF(ДАННЫЕ!$CJ589&gt;0,1,0)</f>
        <v>brCD0h0xyzc0a0dvpntol0gsDZ1u0</v>
      </c>
      <c r="N589" s="28" t="str">
        <f ca="1">ДАННЫЕ!$F589&amp;ДАННЫЕ!$I589&amp;"g"&amp;B589&amp;"cf"&amp;D589&amp;"a"&amp;IF(ДАННЫЕ!$BX589&gt;0,1,0)&amp;IF(ДАННЫЕ!$BF589&gt;500,1,IF(ДАННЫЕ!$BF589&gt;350,2,IF(ДАННЫЕ!$BF589&gt;=200,3,IF(ДАННЫЕ!$BF589&gt;=100,4,IF(ДАННЫЕ!$BF589&gt;=50,5,IF(ДАННЫЕ!$BF589&lt;50,6,0))))))&amp;"AR"&amp;IF(DATEDIF(ДАННЫЕ!$BX589,ДАННЫЕ!$F$1,"y")&gt;1,1,0)&amp;"VG"&amp;IF(ДАННЫЕ!$BH589="0",1,0)&amp;"o"&amp;IF(T589+ДАННЫЕ!$AF589+ДАННЫЕ!$AG589+ДАННЫЕ!$AH589+ДАННЫЕ!$AI589+ДАННЫЕ!$AJ589+ДАННЫЕ!$AP589+ДАННЫЕ!$AQ589+ДАННЫЕ!$AR589+ДАННЫЕ!$AU589+ДАННЫЕ!$AW589+ДАННЫЕ!$AS589+ДАННЫЕ!$AT589&gt;0,1,0)&amp;"x"&amp;ДАННЫЕ!$AG589&amp;"p"&amp;IF(ДАННЫЕ!$BY589&gt;0,1,0)&amp;"v"&amp;IF(ДАННЫЕ!$BZ589&gt;0,1,0)&amp;"n"&amp;ДАННЫЕ!$CA589&amp;"t"&amp;ДАННЫЕ!$AY589&amp;"k"&amp;ДАННЫЕ!$CB589&amp;"q"&amp;ДАННЫЕ!$CC589&amp;"w"&amp;ДАННЫЕ!$CD589&amp;"e"&amp;ДАННЫЕ!$CE589&amp;"m"&amp;ДАННЫЕ!$CF589&amp;"c"&amp;ДАННЫЕ!$CG589&amp;"z"&amp;ДАННЫЕ!$CH589&amp;"d"&amp;IF(H589=4,1,0)&amp;"s"&amp;IF(ДАННЫЕ!$J589=1,0,1)&amp;"u"&amp;IF(ДАННЫЕ!$CJ589&gt;0,1,0)</f>
        <v>g0cf0a06AR1VG0o0xp0v0ntkqwemczd0s1u0</v>
      </c>
      <c r="O589" s="28" t="str">
        <f>ДАННЫЕ!$I589&amp;"g"&amp;B589&amp;A589&amp;"f"&amp;P589&amp;"c"&amp;IF(ДАННЫЕ!$U589&gt;0,1,0)&amp;"s"&amp;IF(ДАННЫЕ!$Q589&gt;0,IF(YEAR(ДАННЫЕ!$F$1)=YEAR(ДАННЫЕ!$Q589),IF(MONTH(ДАННЫЕ!$F$1)=MONTH(ДАННЫЕ!$Q589),111,11),1),0)&amp;"i"&amp;IF(ДАННЫЕ!$R589+ДАННЫЕ!$S589+ДАННЫЕ!$T589=0,0,1)&amp;"h"&amp;IF(ДАННЫЕ!$P589&gt;0,1,0)&amp;"p"&amp;IF(ДАННЫЕ!$CI589&gt;0,IF(YEAR(ДАННЫЕ!$F$1)=YEAR(ДАННЫЕ!$CI589),IF(MONTH(ДАННЫЕ!$F$1)=MONTH(ДАННЫЕ!$CI589),111,11),1),0)&amp;"d"&amp;IF(ДАННЫЕ!$CJ589&gt;0,IF(YEAR(ДАННЫЕ!$F$1)=YEAR(ДАННЫЕ!$CJ589),IF(MONTH(ДАННЫЕ!$F$1)=MONTH(ДАННЫЕ!$CJ589),111,11),1),0)&amp;"o"&amp;IF(ДАННЫЕ!$CK589&gt;0,IF(MONTH(ДАННЫЕ!$F$1)=MONTH(ДАННЫЕ!$CK589),111,11),0)&amp;"v"&amp;IF(ДАННЫЕ!$BE589&gt;0,IF(MONTH(ДАННЫЕ!$F$1)=MONTH(ДАННЫЕ!$BE589),111,11),0)</f>
        <v>g00f0c0s0i0h0p0d0o0v0</v>
      </c>
      <c r="P589" s="15">
        <f t="shared" si="29"/>
        <v>0</v>
      </c>
      <c r="Q589" s="15">
        <f>IF(ДАННЫЕ!$F$1&gt;ДАННЫЕ!$N589,IF(YEAR(ДАННЫЕ!$F$1)=YEAR(ДАННЫЕ!M589),1,0),0)</f>
        <v>0</v>
      </c>
      <c r="R589" s="15">
        <f>IF(ДАННЫЕ!$F$1&gt;ДАННЫЕ!$N589,IF(YEAR(ДАННЫЕ!$F$1)=YEAR(ДАННЫЕ!N589),1,0),0)</f>
        <v>0</v>
      </c>
      <c r="S589" s="15">
        <f>IF(ДАННЫЕ!$AA589="2А",1,IF(ДАННЫЕ!$AA589="2Б",2,IF(ДАННЫЕ!$AA589="2В",3,IF(ДАННЫЕ!$AA589=3,4,IF(ДАННЫЕ!$AA589="4А",5,IF(ДАННЫЕ!$AA589="4Б",6,IF(ДАННЫЕ!$AA589="4В",7,IF(ДАННЫЕ!$AA589=5,8,0))))))))</f>
        <v>0</v>
      </c>
      <c r="T589" s="15">
        <f>IF(OR(ДАННЫЕ!$AC589=2,ДАННЫЕ!$AD589=2,ДАННЫЕ!$AE589=2),2,IF(OR(ДАННЫЕ!$AC589=1,ДАННЫЕ!$AD589=1,ДАННЫЕ!$AE589=1),1,0))</f>
        <v>0</v>
      </c>
    </row>
    <row r="590" spans="1:20" ht="15" customHeight="1" x14ac:dyDescent="0.2">
      <c r="A590" s="78">
        <f>IF(B590&gt;0,IF(MONTH(ДАННЫЕ!$F$1)=MONTH(ДАННЫЕ!$B590),1,0),0)</f>
        <v>0</v>
      </c>
      <c r="B590" s="14">
        <f>IF(ДАННЫЕ!$B590&gt;0,IF(YEAR(ДАННЫЕ!$F$1)=YEAR(ДАННЫЕ!$B590),1,0),0)</f>
        <v>0</v>
      </c>
      <c r="C590" s="14">
        <f>IF(ДАННЫЕ!$CM590&gt;0,IF(YEAR(ДАННЫЕ!$F$1)=YEAR(ДАННЫЕ!$CM590),1,0),0)</f>
        <v>0</v>
      </c>
      <c r="D590" s="14">
        <f>IF(ДАННЫЕ!$CJ590&gt;0,IF(ДАННЫЕ!$CL590&gt;ДАННЫЕ!$F$1,1,IF(ДАННЫЕ!$CL590&gt;0,0,1)),0)</f>
        <v>0</v>
      </c>
      <c r="E590" s="43" t="str">
        <f ca="1">IF(ДАННЫЕ!$F$1&gt;0,IF(ДАННЫЕ!$G590&gt;0,DATEDIF(ДАННЫЕ!$G590,ДАННЫЕ!$F$1,"y"),""),IF(ДАННЫЕ!$G590&gt;0,DATEDIF(ДАННЫЕ!$G590,TODAY(),"y"),""))</f>
        <v/>
      </c>
      <c r="F590" s="43" t="str">
        <f xml:space="preserve"> IF(ДАННЫЕ!$F590="М",IF(E590&gt;=18,IF(E590&lt;60,1,""),""),"")&amp;IF(ДАННЫЕ!$F590="Ж",IF(E590&gt;=18,IF(E590&lt;55,1,""),""),"")</f>
        <v/>
      </c>
      <c r="G590" s="43" t="str">
        <f xml:space="preserve"> IF(ДАННЫЕ!$F590="М",IF(E590&gt;=60,2,""),"")&amp;IF(ДАННЫЕ!$F590="Ж",IF(E590&gt;=55,2,""),"")</f>
        <v/>
      </c>
      <c r="H590" s="43" t="str">
        <f t="shared" ca="1" si="27"/>
        <v/>
      </c>
      <c r="I590" s="43" t="str">
        <f t="shared" ca="1" si="28"/>
        <v>03</v>
      </c>
      <c r="J590" s="28" t="str">
        <f ca="1">ДАННЫЕ!$F590&amp;H590&amp;I590&amp;ДАННЫЕ!$I590&amp;"m"&amp;IF(ДАННЫЕ!$I590&gt;0,IF(ДАННЫЕ!$J590&gt;0,0,1),"")&amp;"f"&amp;IF(ДАННЫЕ!$R590&gt;0,IF(YEAR(ДАННЫЕ!$F$1)=YEAR(ДАННЫЕ!$R590),1,0),0)&amp;"z"&amp;ДАННЫЕ!$R590&amp;"p"&amp;ДАННЫЕ!$S590&amp;"i"&amp;ДАННЫЕ!$T590&amp;"h"&amp;ДАННЫЕ!$K590&amp;"be"&amp;ДАННЫЕ!$BI590&amp;"CD"&amp;IF(ДАННЫЕ!BF590&gt;500,4,IF(ДАННЫЕ!BF590&gt;350,3,IF(ДАННЫЕ!BF590&gt;200,2,IF(ДАННЫЕ!BF590&gt;0,1,0))))&amp;"g"&amp;B590&amp;"d"&amp;H590&amp;"l"&amp;ДАННЫЕ!AT590&amp;"a"&amp;ДАННЫЕ!$V590&amp;"v"&amp;R590&amp;"k"&amp;ДАННЫЕ!$U590&amp;"s"&amp;ДАННЫЕ!$Y590&amp;"t"&amp;ДАННЫЕ!$X590&amp;"b"&amp;IF(ДАННЫЕ!$Q590&gt;1,1,0)&amp;"PP"&amp;ДАННЫЕ!Z590&amp;"c"&amp;S590&amp;"x"&amp;IF(ДАННЫЕ!$BY590&gt;0,IF(YEAR(ДАННЫЕ!$F$1)=YEAR(ДАННЫЕ!$BY590),1,0),0)&amp;"n"&amp;IF(ДАННЫЕ!$BZ590&gt;0,IF(YEAR(ДАННЫЕ!$F$1)=YEAR(ДАННЫЕ!$BZ590),1,0),0)&amp;"u"&amp;D590&amp;"z"&amp;IF(ДАННЫЕ!$CL590&gt;0,IF(YEAR(ДАННЫЕ!$F$1)&gt;YEAR(ДАННЫЕ!$CL590),11,12),0)</f>
        <v>03mf0zpihbeCD0g0dlav0kstb0PPc0x0n0u0z0</v>
      </c>
      <c r="K590" s="28" t="str">
        <f ca="1">ДАННЫЕ!$I590&amp;"x"&amp;B590&amp;"w"&amp;IF(T590+ДАННЫЕ!AD590+ДАННЫЕ!AE590+ДАННЫЕ!AF590+ДАННЫЕ!AG590+ДАННЫЕ!AH590+ДАННЫЕ!$AL590+ДАННЫЕ!AI590+ДАННЫЕ!AJ590+ДАННЫЕ!AK590+ДАННЫЕ!AP590+ДАННЫЕ!AQ590+ДАННЫЕ!AR590+ДАННЫЕ!$AM590+ДАННЫЕ!$AN590+ДАННЫЕ!AS590+ДАННЫЕ!AT590&gt;0,1,0)&amp;IF(OR(T590=2,ДАННЫЕ!AD590=2,ДАННЫЕ!AE590=2,ДАННЫЕ!AF590=2,ДАННЫЕ!AG590=2,ДАННЫЕ!AH590=2,ДАННЫЕ!$AL590=2,ДАННЫЕ!AI590=2,ДАННЫЕ!AJ590=2,ДАННЫЕ!AK590=2,ДАННЫЕ!AP590=2,ДАННЫЕ!AQ590=2,ДАННЫЕ!AR590=2,ДАННЫЕ!$AM590=2,ДАННЫЕ!$AN590=2,ДАННЫЕ!AS590=2,ДАННЫЕ!AT590=2),2,0)&amp;"t"&amp;IF(T590&gt;0,"1"&amp;T590,"00")&amp;"f"&amp;IF(ДАННЫЕ!$AC590,"1"&amp;ДАННЫЕ!$AC590,"00")&amp;"b"&amp;IF(ДАННЫЕ!$AD590,"1"&amp;ДАННЫЕ!$AD590,"00")&amp;"g"&amp;IF(ДАННЫЕ!$AF590,"1"&amp;ДАННЫЕ!$AF590,"00")&amp;"c"&amp;IF(ДАННЫЕ!$AG590,"1"&amp;ДАННЫЕ!$AG590,"00")&amp;"i"&amp;IF(ДАННЫЕ!$AH590,"1"&amp;ДАННЫЕ!$AH590,"00")&amp;"r"&amp;IF(ДАННЫЕ!$AL590,"1"&amp;ДАННЫЕ!$AL590,"00")&amp;"m"&amp;IF(ДАННЫЕ!$AI590,"1"&amp;ДАННЫЕ!$AI590,"00")&amp;"hS"&amp;IF(ДАННЫЕ!$AJ590,"1"&amp;ДАННЫЕ!$AJ590,"00")&amp;"hZ"&amp;IF(ДАННЫЕ!$AK590,"1"&amp;ДАННЫЕ!$AK590,"00")&amp;"p"&amp;IF(ДАННЫЕ!$AP590,"1"&amp;ДАННЫЕ!$AP590,"00")&amp;"k"&amp;IF(ДАННЫЕ!$AQ590,"1"&amp;ДАННЫЕ!$AQ590,"00")&amp;"z"&amp;IF(ДАННЫЕ!$AR590,"1"&amp;ДАННЫЕ!$AR590,"00")&amp;"j"&amp;IF(ДАННЫЕ!$AM590,"1"&amp;ДАННЫЕ!$AM590,"00")&amp;"n"&amp;IF(ДАННЫЕ!$AN590,"1"&amp;ДАННЫЕ!$AN590,"00")&amp;"E"&amp;ДАННЫЕ!BI590&amp;"L"&amp;ДАННЫЕ!AO590&amp;"h"&amp;IF(ДАННЫЕ!$AU590&gt;0,1,0)&amp;"v"&amp;IF(ДАННЫЕ!$AW590&gt;0,1,0)&amp;"a"&amp;IF(ДАННЫЕ!$AS590,"1"&amp;ДАННЫЕ!$AS590,"00")&amp;"s"&amp;IF(ДАННЫЕ!$AT590,"1"&amp;ДАННЫЕ!$AT590,"00")&amp;"u"&amp;IF(ДАННЫЕ!$CJ590&gt;0,1,0)&amp;"y"&amp;B590&amp;"d"&amp;H590&amp;"e"&amp;F590&amp;G590</f>
        <v>x0w00t00f00b00g00c00i00r00m00hS00hZ00p00k00z00j00n00ELh0v0a00s00u0y0de</v>
      </c>
      <c r="L590" s="28" t="str">
        <f ca="1">ДАННЫЕ!$I590&amp;"VN"&amp;IF(ДАННЫЕ!AW590&gt;0,11,10)&amp;"CD"&amp;IF(ДАННЫЕ!BF590&gt;500,16,IF(ДАННЫЕ!BF590&gt;350,15,IF(ДАННЫЕ!BF590&gt;=200,14,IF(ДАННЫЕ!BF590&gt;=100,13,IF(ДАННЫЕ!BF590&gt;=50,12,IF(ДАННЫЕ!BF590&gt;0,11,10))))))&amp;"AR"&amp;IF(ДАННЫЕ!BX590&gt;0,1,0)&amp;"GD"&amp;B590&amp;"VV"&amp;IF(E590&gt;=5,IF(E590&lt;18,1,0),0)</f>
        <v>VN10CD10AR0GD0VV0</v>
      </c>
      <c r="M590" s="28" t="str">
        <f>ДАННЫЕ!$I590&amp;"b"&amp;ДАННЫЕ!$BI590&amp;"r"&amp;ДАННЫЕ!$BJ590&amp;"CD"&amp;IF(ДАННЫЕ!BF590&gt;0,IF(ДАННЫЕ!BF590&lt;200,1,IF(ДАННЫЕ!BF590&lt;350,2,3)),0)&amp;"h"&amp;IF(ДАННЫЕ!$BK590+ДАННЫЕ!$BL590+ДАННЫЕ!$BM590&gt;0,1,0)&amp;"x"&amp;ДАННЫЕ!$BK590&amp;"y"&amp;ДАННЫЕ!$BL590&amp;"z"&amp;ДАННЫЕ!$BM590&amp;"c"&amp;IF(ДАННЫЕ!$BK590+ДАННЫЕ!$BL590+ДАННЫЕ!$BM590=3,1,0)&amp;"a"&amp;IF(ДАННЫЕ!$BQ590+ДАННЫЕ!$BR590&gt;0,1,0)&amp;"d"&amp;ДАННЫЕ!$BQ590&amp;"v"&amp;ДАННЫЕ!$BR590&amp;"p"&amp;ДАННЫЕ!$BS590&amp;"n"&amp;ДАННЫЕ!$BU590&amp;"t"&amp;ДАННЫЕ!$BV590&amp;"o"&amp;ДАННЫЕ!$BT590&amp;"l"&amp;IF(ДАННЫЕ!$BN590&gt;0,1,0)&amp;ДАННЫЕ!$BN590&amp;"g"&amp;ДАННЫЕ!$BO590&amp;"s"&amp;ДАННЫЕ!$BP590&amp;"DZ"&amp;IF(ДАННЫЕ!B590-ДАННЫЕ!G590 &lt; 60,IF(ДАННЫЕ!B590-ДАННЫЕ!G590 &gt;= 0,1,0),0)&amp;"u"&amp;IF(ДАННЫЕ!$CJ590&gt;0,1,0)</f>
        <v>brCD0h0xyzc0a0dvpntol0gsDZ1u0</v>
      </c>
      <c r="N590" s="28" t="str">
        <f ca="1">ДАННЫЕ!$F590&amp;ДАННЫЕ!$I590&amp;"g"&amp;B590&amp;"cf"&amp;D590&amp;"a"&amp;IF(ДАННЫЕ!$BX590&gt;0,1,0)&amp;IF(ДАННЫЕ!$BF590&gt;500,1,IF(ДАННЫЕ!$BF590&gt;350,2,IF(ДАННЫЕ!$BF590&gt;=200,3,IF(ДАННЫЕ!$BF590&gt;=100,4,IF(ДАННЫЕ!$BF590&gt;=50,5,IF(ДАННЫЕ!$BF590&lt;50,6,0))))))&amp;"AR"&amp;IF(DATEDIF(ДАННЫЕ!$BX590,ДАННЫЕ!$F$1,"y")&gt;1,1,0)&amp;"VG"&amp;IF(ДАННЫЕ!$BH590="0",1,0)&amp;"o"&amp;IF(T590+ДАННЫЕ!$AF590+ДАННЫЕ!$AG590+ДАННЫЕ!$AH590+ДАННЫЕ!$AI590+ДАННЫЕ!$AJ590+ДАННЫЕ!$AP590+ДАННЫЕ!$AQ590+ДАННЫЕ!$AR590+ДАННЫЕ!$AU590+ДАННЫЕ!$AW590+ДАННЫЕ!$AS590+ДАННЫЕ!$AT590&gt;0,1,0)&amp;"x"&amp;ДАННЫЕ!$AG590&amp;"p"&amp;IF(ДАННЫЕ!$BY590&gt;0,1,0)&amp;"v"&amp;IF(ДАННЫЕ!$BZ590&gt;0,1,0)&amp;"n"&amp;ДАННЫЕ!$CA590&amp;"t"&amp;ДАННЫЕ!$AY590&amp;"k"&amp;ДАННЫЕ!$CB590&amp;"q"&amp;ДАННЫЕ!$CC590&amp;"w"&amp;ДАННЫЕ!$CD590&amp;"e"&amp;ДАННЫЕ!$CE590&amp;"m"&amp;ДАННЫЕ!$CF590&amp;"c"&amp;ДАННЫЕ!$CG590&amp;"z"&amp;ДАННЫЕ!$CH590&amp;"d"&amp;IF(H590=4,1,0)&amp;"s"&amp;IF(ДАННЫЕ!$J590=1,0,1)&amp;"u"&amp;IF(ДАННЫЕ!$CJ590&gt;0,1,0)</f>
        <v>g0cf0a06AR1VG0o0xp0v0ntkqwemczd0s1u0</v>
      </c>
      <c r="O590" s="28" t="str">
        <f>ДАННЫЕ!$I590&amp;"g"&amp;B590&amp;A590&amp;"f"&amp;P590&amp;"c"&amp;IF(ДАННЫЕ!$U590&gt;0,1,0)&amp;"s"&amp;IF(ДАННЫЕ!$Q590&gt;0,IF(YEAR(ДАННЫЕ!$F$1)=YEAR(ДАННЫЕ!$Q590),IF(MONTH(ДАННЫЕ!$F$1)=MONTH(ДАННЫЕ!$Q590),111,11),1),0)&amp;"i"&amp;IF(ДАННЫЕ!$R590+ДАННЫЕ!$S590+ДАННЫЕ!$T590=0,0,1)&amp;"h"&amp;IF(ДАННЫЕ!$P590&gt;0,1,0)&amp;"p"&amp;IF(ДАННЫЕ!$CI590&gt;0,IF(YEAR(ДАННЫЕ!$F$1)=YEAR(ДАННЫЕ!$CI590),IF(MONTH(ДАННЫЕ!$F$1)=MONTH(ДАННЫЕ!$CI590),111,11),1),0)&amp;"d"&amp;IF(ДАННЫЕ!$CJ590&gt;0,IF(YEAR(ДАННЫЕ!$F$1)=YEAR(ДАННЫЕ!$CJ590),IF(MONTH(ДАННЫЕ!$F$1)=MONTH(ДАННЫЕ!$CJ590),111,11),1),0)&amp;"o"&amp;IF(ДАННЫЕ!$CK590&gt;0,IF(MONTH(ДАННЫЕ!$F$1)=MONTH(ДАННЫЕ!$CK590),111,11),0)&amp;"v"&amp;IF(ДАННЫЕ!$BE590&gt;0,IF(MONTH(ДАННЫЕ!$F$1)=MONTH(ДАННЫЕ!$BE590),111,11),0)</f>
        <v>g00f0c0s0i0h0p0d0o0v0</v>
      </c>
      <c r="P590" s="15">
        <f t="shared" si="29"/>
        <v>0</v>
      </c>
      <c r="Q590" s="15">
        <f>IF(ДАННЫЕ!$F$1&gt;ДАННЫЕ!$N590,IF(YEAR(ДАННЫЕ!$F$1)=YEAR(ДАННЫЕ!M590),1,0),0)</f>
        <v>0</v>
      </c>
      <c r="R590" s="15">
        <f>IF(ДАННЫЕ!$F$1&gt;ДАННЫЕ!$N590,IF(YEAR(ДАННЫЕ!$F$1)=YEAR(ДАННЫЕ!N590),1,0),0)</f>
        <v>0</v>
      </c>
      <c r="S590" s="15">
        <f>IF(ДАННЫЕ!$AA590="2А",1,IF(ДАННЫЕ!$AA590="2Б",2,IF(ДАННЫЕ!$AA590="2В",3,IF(ДАННЫЕ!$AA590=3,4,IF(ДАННЫЕ!$AA590="4А",5,IF(ДАННЫЕ!$AA590="4Б",6,IF(ДАННЫЕ!$AA590="4В",7,IF(ДАННЫЕ!$AA590=5,8,0))))))))</f>
        <v>0</v>
      </c>
      <c r="T590" s="15">
        <f>IF(OR(ДАННЫЕ!$AC590=2,ДАННЫЕ!$AD590=2,ДАННЫЕ!$AE590=2),2,IF(OR(ДАННЫЕ!$AC590=1,ДАННЫЕ!$AD590=1,ДАННЫЕ!$AE590=1),1,0))</f>
        <v>0</v>
      </c>
    </row>
    <row r="591" spans="1:20" ht="15" customHeight="1" x14ac:dyDescent="0.2">
      <c r="A591" s="78">
        <f>IF(B591&gt;0,IF(MONTH(ДАННЫЕ!$F$1)=MONTH(ДАННЫЕ!$B591),1,0),0)</f>
        <v>0</v>
      </c>
      <c r="B591" s="14">
        <f>IF(ДАННЫЕ!$B591&gt;0,IF(YEAR(ДАННЫЕ!$F$1)=YEAR(ДАННЫЕ!$B591),1,0),0)</f>
        <v>0</v>
      </c>
      <c r="C591" s="14">
        <f>IF(ДАННЫЕ!$CM591&gt;0,IF(YEAR(ДАННЫЕ!$F$1)=YEAR(ДАННЫЕ!$CM591),1,0),0)</f>
        <v>0</v>
      </c>
      <c r="D591" s="14">
        <f>IF(ДАННЫЕ!$CJ591&gt;0,IF(ДАННЫЕ!$CL591&gt;ДАННЫЕ!$F$1,1,IF(ДАННЫЕ!$CL591&gt;0,0,1)),0)</f>
        <v>0</v>
      </c>
      <c r="E591" s="43" t="str">
        <f ca="1">IF(ДАННЫЕ!$F$1&gt;0,IF(ДАННЫЕ!$G591&gt;0,DATEDIF(ДАННЫЕ!$G591,ДАННЫЕ!$F$1,"y"),""),IF(ДАННЫЕ!$G591&gt;0,DATEDIF(ДАННЫЕ!$G591,TODAY(),"y"),""))</f>
        <v/>
      </c>
      <c r="F591" s="43" t="str">
        <f xml:space="preserve"> IF(ДАННЫЕ!$F591="М",IF(E591&gt;=18,IF(E591&lt;60,1,""),""),"")&amp;IF(ДАННЫЕ!$F591="Ж",IF(E591&gt;=18,IF(E591&lt;55,1,""),""),"")</f>
        <v/>
      </c>
      <c r="G591" s="43" t="str">
        <f xml:space="preserve"> IF(ДАННЫЕ!$F591="М",IF(E591&gt;=60,2,""),"")&amp;IF(ДАННЫЕ!$F591="Ж",IF(E591&gt;=55,2,""),"")</f>
        <v/>
      </c>
      <c r="H591" s="43" t="str">
        <f t="shared" ca="1" si="27"/>
        <v/>
      </c>
      <c r="I591" s="43" t="str">
        <f t="shared" ca="1" si="28"/>
        <v>03</v>
      </c>
      <c r="J591" s="28" t="str">
        <f ca="1">ДАННЫЕ!$F591&amp;H591&amp;I591&amp;ДАННЫЕ!$I591&amp;"m"&amp;IF(ДАННЫЕ!$I591&gt;0,IF(ДАННЫЕ!$J591&gt;0,0,1),"")&amp;"f"&amp;IF(ДАННЫЕ!$R591&gt;0,IF(YEAR(ДАННЫЕ!$F$1)=YEAR(ДАННЫЕ!$R591),1,0),0)&amp;"z"&amp;ДАННЫЕ!$R591&amp;"p"&amp;ДАННЫЕ!$S591&amp;"i"&amp;ДАННЫЕ!$T591&amp;"h"&amp;ДАННЫЕ!$K591&amp;"be"&amp;ДАННЫЕ!$BI591&amp;"CD"&amp;IF(ДАННЫЕ!BF591&gt;500,4,IF(ДАННЫЕ!BF591&gt;350,3,IF(ДАННЫЕ!BF591&gt;200,2,IF(ДАННЫЕ!BF591&gt;0,1,0))))&amp;"g"&amp;B591&amp;"d"&amp;H591&amp;"l"&amp;ДАННЫЕ!AT591&amp;"a"&amp;ДАННЫЕ!$V591&amp;"v"&amp;R591&amp;"k"&amp;ДАННЫЕ!$U591&amp;"s"&amp;ДАННЫЕ!$Y591&amp;"t"&amp;ДАННЫЕ!$X591&amp;"b"&amp;IF(ДАННЫЕ!$Q591&gt;1,1,0)&amp;"PP"&amp;ДАННЫЕ!Z591&amp;"c"&amp;S591&amp;"x"&amp;IF(ДАННЫЕ!$BY591&gt;0,IF(YEAR(ДАННЫЕ!$F$1)=YEAR(ДАННЫЕ!$BY591),1,0),0)&amp;"n"&amp;IF(ДАННЫЕ!$BZ591&gt;0,IF(YEAR(ДАННЫЕ!$F$1)=YEAR(ДАННЫЕ!$BZ591),1,0),0)&amp;"u"&amp;D591&amp;"z"&amp;IF(ДАННЫЕ!$CL591&gt;0,IF(YEAR(ДАННЫЕ!$F$1)&gt;YEAR(ДАННЫЕ!$CL591),11,12),0)</f>
        <v>03mf0zpihbeCD0g0dlav0kstb0PPc0x0n0u0z0</v>
      </c>
      <c r="K591" s="28" t="str">
        <f ca="1">ДАННЫЕ!$I591&amp;"x"&amp;B591&amp;"w"&amp;IF(T591+ДАННЫЕ!AD591+ДАННЫЕ!AE591+ДАННЫЕ!AF591+ДАННЫЕ!AG591+ДАННЫЕ!AH591+ДАННЫЕ!$AL591+ДАННЫЕ!AI591+ДАННЫЕ!AJ591+ДАННЫЕ!AK591+ДАННЫЕ!AP591+ДАННЫЕ!AQ591+ДАННЫЕ!AR591+ДАННЫЕ!$AM591+ДАННЫЕ!$AN591+ДАННЫЕ!AS591+ДАННЫЕ!AT591&gt;0,1,0)&amp;IF(OR(T591=2,ДАННЫЕ!AD591=2,ДАННЫЕ!AE591=2,ДАННЫЕ!AF591=2,ДАННЫЕ!AG591=2,ДАННЫЕ!AH591=2,ДАННЫЕ!$AL591=2,ДАННЫЕ!AI591=2,ДАННЫЕ!AJ591=2,ДАННЫЕ!AK591=2,ДАННЫЕ!AP591=2,ДАННЫЕ!AQ591=2,ДАННЫЕ!AR591=2,ДАННЫЕ!$AM591=2,ДАННЫЕ!$AN591=2,ДАННЫЕ!AS591=2,ДАННЫЕ!AT591=2),2,0)&amp;"t"&amp;IF(T591&gt;0,"1"&amp;T591,"00")&amp;"f"&amp;IF(ДАННЫЕ!$AC591,"1"&amp;ДАННЫЕ!$AC591,"00")&amp;"b"&amp;IF(ДАННЫЕ!$AD591,"1"&amp;ДАННЫЕ!$AD591,"00")&amp;"g"&amp;IF(ДАННЫЕ!$AF591,"1"&amp;ДАННЫЕ!$AF591,"00")&amp;"c"&amp;IF(ДАННЫЕ!$AG591,"1"&amp;ДАННЫЕ!$AG591,"00")&amp;"i"&amp;IF(ДАННЫЕ!$AH591,"1"&amp;ДАННЫЕ!$AH591,"00")&amp;"r"&amp;IF(ДАННЫЕ!$AL591,"1"&amp;ДАННЫЕ!$AL591,"00")&amp;"m"&amp;IF(ДАННЫЕ!$AI591,"1"&amp;ДАННЫЕ!$AI591,"00")&amp;"hS"&amp;IF(ДАННЫЕ!$AJ591,"1"&amp;ДАННЫЕ!$AJ591,"00")&amp;"hZ"&amp;IF(ДАННЫЕ!$AK591,"1"&amp;ДАННЫЕ!$AK591,"00")&amp;"p"&amp;IF(ДАННЫЕ!$AP591,"1"&amp;ДАННЫЕ!$AP591,"00")&amp;"k"&amp;IF(ДАННЫЕ!$AQ591,"1"&amp;ДАННЫЕ!$AQ591,"00")&amp;"z"&amp;IF(ДАННЫЕ!$AR591,"1"&amp;ДАННЫЕ!$AR591,"00")&amp;"j"&amp;IF(ДАННЫЕ!$AM591,"1"&amp;ДАННЫЕ!$AM591,"00")&amp;"n"&amp;IF(ДАННЫЕ!$AN591,"1"&amp;ДАННЫЕ!$AN591,"00")&amp;"E"&amp;ДАННЫЕ!BI591&amp;"L"&amp;ДАННЫЕ!AO591&amp;"h"&amp;IF(ДАННЫЕ!$AU591&gt;0,1,0)&amp;"v"&amp;IF(ДАННЫЕ!$AW591&gt;0,1,0)&amp;"a"&amp;IF(ДАННЫЕ!$AS591,"1"&amp;ДАННЫЕ!$AS591,"00")&amp;"s"&amp;IF(ДАННЫЕ!$AT591,"1"&amp;ДАННЫЕ!$AT591,"00")&amp;"u"&amp;IF(ДАННЫЕ!$CJ591&gt;0,1,0)&amp;"y"&amp;B591&amp;"d"&amp;H591&amp;"e"&amp;F591&amp;G591</f>
        <v>x0w00t00f00b00g00c00i00r00m00hS00hZ00p00k00z00j00n00ELh0v0a00s00u0y0de</v>
      </c>
      <c r="L591" s="28" t="str">
        <f ca="1">ДАННЫЕ!$I591&amp;"VN"&amp;IF(ДАННЫЕ!AW591&gt;0,11,10)&amp;"CD"&amp;IF(ДАННЫЕ!BF591&gt;500,16,IF(ДАННЫЕ!BF591&gt;350,15,IF(ДАННЫЕ!BF591&gt;=200,14,IF(ДАННЫЕ!BF591&gt;=100,13,IF(ДАННЫЕ!BF591&gt;=50,12,IF(ДАННЫЕ!BF591&gt;0,11,10))))))&amp;"AR"&amp;IF(ДАННЫЕ!BX591&gt;0,1,0)&amp;"GD"&amp;B591&amp;"VV"&amp;IF(E591&gt;=5,IF(E591&lt;18,1,0),0)</f>
        <v>VN10CD10AR0GD0VV0</v>
      </c>
      <c r="M591" s="28" t="str">
        <f>ДАННЫЕ!$I591&amp;"b"&amp;ДАННЫЕ!$BI591&amp;"r"&amp;ДАННЫЕ!$BJ591&amp;"CD"&amp;IF(ДАННЫЕ!BF591&gt;0,IF(ДАННЫЕ!BF591&lt;200,1,IF(ДАННЫЕ!BF591&lt;350,2,3)),0)&amp;"h"&amp;IF(ДАННЫЕ!$BK591+ДАННЫЕ!$BL591+ДАННЫЕ!$BM591&gt;0,1,0)&amp;"x"&amp;ДАННЫЕ!$BK591&amp;"y"&amp;ДАННЫЕ!$BL591&amp;"z"&amp;ДАННЫЕ!$BM591&amp;"c"&amp;IF(ДАННЫЕ!$BK591+ДАННЫЕ!$BL591+ДАННЫЕ!$BM591=3,1,0)&amp;"a"&amp;IF(ДАННЫЕ!$BQ591+ДАННЫЕ!$BR591&gt;0,1,0)&amp;"d"&amp;ДАННЫЕ!$BQ591&amp;"v"&amp;ДАННЫЕ!$BR591&amp;"p"&amp;ДАННЫЕ!$BS591&amp;"n"&amp;ДАННЫЕ!$BU591&amp;"t"&amp;ДАННЫЕ!$BV591&amp;"o"&amp;ДАННЫЕ!$BT591&amp;"l"&amp;IF(ДАННЫЕ!$BN591&gt;0,1,0)&amp;ДАННЫЕ!$BN591&amp;"g"&amp;ДАННЫЕ!$BO591&amp;"s"&amp;ДАННЫЕ!$BP591&amp;"DZ"&amp;IF(ДАННЫЕ!B591-ДАННЫЕ!G591 &lt; 60,IF(ДАННЫЕ!B591-ДАННЫЕ!G591 &gt;= 0,1,0),0)&amp;"u"&amp;IF(ДАННЫЕ!$CJ591&gt;0,1,0)</f>
        <v>brCD0h0xyzc0a0dvpntol0gsDZ1u0</v>
      </c>
      <c r="N591" s="28" t="str">
        <f ca="1">ДАННЫЕ!$F591&amp;ДАННЫЕ!$I591&amp;"g"&amp;B591&amp;"cf"&amp;D591&amp;"a"&amp;IF(ДАННЫЕ!$BX591&gt;0,1,0)&amp;IF(ДАННЫЕ!$BF591&gt;500,1,IF(ДАННЫЕ!$BF591&gt;350,2,IF(ДАННЫЕ!$BF591&gt;=200,3,IF(ДАННЫЕ!$BF591&gt;=100,4,IF(ДАННЫЕ!$BF591&gt;=50,5,IF(ДАННЫЕ!$BF591&lt;50,6,0))))))&amp;"AR"&amp;IF(DATEDIF(ДАННЫЕ!$BX591,ДАННЫЕ!$F$1,"y")&gt;1,1,0)&amp;"VG"&amp;IF(ДАННЫЕ!$BH591="0",1,0)&amp;"o"&amp;IF(T591+ДАННЫЕ!$AF591+ДАННЫЕ!$AG591+ДАННЫЕ!$AH591+ДАННЫЕ!$AI591+ДАННЫЕ!$AJ591+ДАННЫЕ!$AP591+ДАННЫЕ!$AQ591+ДАННЫЕ!$AR591+ДАННЫЕ!$AU591+ДАННЫЕ!$AW591+ДАННЫЕ!$AS591+ДАННЫЕ!$AT591&gt;0,1,0)&amp;"x"&amp;ДАННЫЕ!$AG591&amp;"p"&amp;IF(ДАННЫЕ!$BY591&gt;0,1,0)&amp;"v"&amp;IF(ДАННЫЕ!$BZ591&gt;0,1,0)&amp;"n"&amp;ДАННЫЕ!$CA591&amp;"t"&amp;ДАННЫЕ!$AY591&amp;"k"&amp;ДАННЫЕ!$CB591&amp;"q"&amp;ДАННЫЕ!$CC591&amp;"w"&amp;ДАННЫЕ!$CD591&amp;"e"&amp;ДАННЫЕ!$CE591&amp;"m"&amp;ДАННЫЕ!$CF591&amp;"c"&amp;ДАННЫЕ!$CG591&amp;"z"&amp;ДАННЫЕ!$CH591&amp;"d"&amp;IF(H591=4,1,0)&amp;"s"&amp;IF(ДАННЫЕ!$J591=1,0,1)&amp;"u"&amp;IF(ДАННЫЕ!$CJ591&gt;0,1,0)</f>
        <v>g0cf0a06AR1VG0o0xp0v0ntkqwemczd0s1u0</v>
      </c>
      <c r="O591" s="28" t="str">
        <f>ДАННЫЕ!$I591&amp;"g"&amp;B591&amp;A591&amp;"f"&amp;P591&amp;"c"&amp;IF(ДАННЫЕ!$U591&gt;0,1,0)&amp;"s"&amp;IF(ДАННЫЕ!$Q591&gt;0,IF(YEAR(ДАННЫЕ!$F$1)=YEAR(ДАННЫЕ!$Q591),IF(MONTH(ДАННЫЕ!$F$1)=MONTH(ДАННЫЕ!$Q591),111,11),1),0)&amp;"i"&amp;IF(ДАННЫЕ!$R591+ДАННЫЕ!$S591+ДАННЫЕ!$T591=0,0,1)&amp;"h"&amp;IF(ДАННЫЕ!$P591&gt;0,1,0)&amp;"p"&amp;IF(ДАННЫЕ!$CI591&gt;0,IF(YEAR(ДАННЫЕ!$F$1)=YEAR(ДАННЫЕ!$CI591),IF(MONTH(ДАННЫЕ!$F$1)=MONTH(ДАННЫЕ!$CI591),111,11),1),0)&amp;"d"&amp;IF(ДАННЫЕ!$CJ591&gt;0,IF(YEAR(ДАННЫЕ!$F$1)=YEAR(ДАННЫЕ!$CJ591),IF(MONTH(ДАННЫЕ!$F$1)=MONTH(ДАННЫЕ!$CJ591),111,11),1),0)&amp;"o"&amp;IF(ДАННЫЕ!$CK591&gt;0,IF(MONTH(ДАННЫЕ!$F$1)=MONTH(ДАННЫЕ!$CK591),111,11),0)&amp;"v"&amp;IF(ДАННЫЕ!$BE591&gt;0,IF(MONTH(ДАННЫЕ!$F$1)=MONTH(ДАННЫЕ!$BE591),111,11),0)</f>
        <v>g00f0c0s0i0h0p0d0o0v0</v>
      </c>
      <c r="P591" s="15">
        <f t="shared" si="29"/>
        <v>0</v>
      </c>
      <c r="Q591" s="15">
        <f>IF(ДАННЫЕ!$F$1&gt;ДАННЫЕ!$N591,IF(YEAR(ДАННЫЕ!$F$1)=YEAR(ДАННЫЕ!M591),1,0),0)</f>
        <v>0</v>
      </c>
      <c r="R591" s="15">
        <f>IF(ДАННЫЕ!$F$1&gt;ДАННЫЕ!$N591,IF(YEAR(ДАННЫЕ!$F$1)=YEAR(ДАННЫЕ!N591),1,0),0)</f>
        <v>0</v>
      </c>
      <c r="S591" s="15">
        <f>IF(ДАННЫЕ!$AA591="2А",1,IF(ДАННЫЕ!$AA591="2Б",2,IF(ДАННЫЕ!$AA591="2В",3,IF(ДАННЫЕ!$AA591=3,4,IF(ДАННЫЕ!$AA591="4А",5,IF(ДАННЫЕ!$AA591="4Б",6,IF(ДАННЫЕ!$AA591="4В",7,IF(ДАННЫЕ!$AA591=5,8,0))))))))</f>
        <v>0</v>
      </c>
      <c r="T591" s="15">
        <f>IF(OR(ДАННЫЕ!$AC591=2,ДАННЫЕ!$AD591=2,ДАННЫЕ!$AE591=2),2,IF(OR(ДАННЫЕ!$AC591=1,ДАННЫЕ!$AD591=1,ДАННЫЕ!$AE591=1),1,0))</f>
        <v>0</v>
      </c>
    </row>
    <row r="592" spans="1:20" ht="15" customHeight="1" x14ac:dyDescent="0.2">
      <c r="A592" s="78">
        <f>IF(B592&gt;0,IF(MONTH(ДАННЫЕ!$F$1)=MONTH(ДАННЫЕ!$B592),1,0),0)</f>
        <v>0</v>
      </c>
      <c r="B592" s="14">
        <f>IF(ДАННЫЕ!$B592&gt;0,IF(YEAR(ДАННЫЕ!$F$1)=YEAR(ДАННЫЕ!$B592),1,0),0)</f>
        <v>0</v>
      </c>
      <c r="C592" s="14">
        <f>IF(ДАННЫЕ!$CM592&gt;0,IF(YEAR(ДАННЫЕ!$F$1)=YEAR(ДАННЫЕ!$CM592),1,0),0)</f>
        <v>0</v>
      </c>
      <c r="D592" s="14">
        <f>IF(ДАННЫЕ!$CJ592&gt;0,IF(ДАННЫЕ!$CL592&gt;ДАННЫЕ!$F$1,1,IF(ДАННЫЕ!$CL592&gt;0,0,1)),0)</f>
        <v>0</v>
      </c>
      <c r="E592" s="43" t="str">
        <f ca="1">IF(ДАННЫЕ!$F$1&gt;0,IF(ДАННЫЕ!$G592&gt;0,DATEDIF(ДАННЫЕ!$G592,ДАННЫЕ!$F$1,"y"),""),IF(ДАННЫЕ!$G592&gt;0,DATEDIF(ДАННЫЕ!$G592,TODAY(),"y"),""))</f>
        <v/>
      </c>
      <c r="F592" s="43" t="str">
        <f xml:space="preserve"> IF(ДАННЫЕ!$F592="М",IF(E592&gt;=18,IF(E592&lt;60,1,""),""),"")&amp;IF(ДАННЫЕ!$F592="Ж",IF(E592&gt;=18,IF(E592&lt;55,1,""),""),"")</f>
        <v/>
      </c>
      <c r="G592" s="43" t="str">
        <f xml:space="preserve"> IF(ДАННЫЕ!$F592="М",IF(E592&gt;=60,2,""),"")&amp;IF(ДАННЫЕ!$F592="Ж",IF(E592&gt;=55,2,""),"")</f>
        <v/>
      </c>
      <c r="H592" s="43" t="str">
        <f t="shared" ca="1" si="27"/>
        <v/>
      </c>
      <c r="I592" s="43" t="str">
        <f t="shared" ca="1" si="28"/>
        <v>03</v>
      </c>
      <c r="J592" s="28" t="str">
        <f ca="1">ДАННЫЕ!$F592&amp;H592&amp;I592&amp;ДАННЫЕ!$I592&amp;"m"&amp;IF(ДАННЫЕ!$I592&gt;0,IF(ДАННЫЕ!$J592&gt;0,0,1),"")&amp;"f"&amp;IF(ДАННЫЕ!$R592&gt;0,IF(YEAR(ДАННЫЕ!$F$1)=YEAR(ДАННЫЕ!$R592),1,0),0)&amp;"z"&amp;ДАННЫЕ!$R592&amp;"p"&amp;ДАННЫЕ!$S592&amp;"i"&amp;ДАННЫЕ!$T592&amp;"h"&amp;ДАННЫЕ!$K592&amp;"be"&amp;ДАННЫЕ!$BI592&amp;"CD"&amp;IF(ДАННЫЕ!BF592&gt;500,4,IF(ДАННЫЕ!BF592&gt;350,3,IF(ДАННЫЕ!BF592&gt;200,2,IF(ДАННЫЕ!BF592&gt;0,1,0))))&amp;"g"&amp;B592&amp;"d"&amp;H592&amp;"l"&amp;ДАННЫЕ!AT592&amp;"a"&amp;ДАННЫЕ!$V592&amp;"v"&amp;R592&amp;"k"&amp;ДАННЫЕ!$U592&amp;"s"&amp;ДАННЫЕ!$Y592&amp;"t"&amp;ДАННЫЕ!$X592&amp;"b"&amp;IF(ДАННЫЕ!$Q592&gt;1,1,0)&amp;"PP"&amp;ДАННЫЕ!Z592&amp;"c"&amp;S592&amp;"x"&amp;IF(ДАННЫЕ!$BY592&gt;0,IF(YEAR(ДАННЫЕ!$F$1)=YEAR(ДАННЫЕ!$BY592),1,0),0)&amp;"n"&amp;IF(ДАННЫЕ!$BZ592&gt;0,IF(YEAR(ДАННЫЕ!$F$1)=YEAR(ДАННЫЕ!$BZ592),1,0),0)&amp;"u"&amp;D592&amp;"z"&amp;IF(ДАННЫЕ!$CL592&gt;0,IF(YEAR(ДАННЫЕ!$F$1)&gt;YEAR(ДАННЫЕ!$CL592),11,12),0)</f>
        <v>03mf0zpihbeCD0g0dlav0kstb0PPc0x0n0u0z0</v>
      </c>
      <c r="K592" s="28" t="str">
        <f ca="1">ДАННЫЕ!$I592&amp;"x"&amp;B592&amp;"w"&amp;IF(T592+ДАННЫЕ!AD592+ДАННЫЕ!AE592+ДАННЫЕ!AF592+ДАННЫЕ!AG592+ДАННЫЕ!AH592+ДАННЫЕ!$AL592+ДАННЫЕ!AI592+ДАННЫЕ!AJ592+ДАННЫЕ!AK592+ДАННЫЕ!AP592+ДАННЫЕ!AQ592+ДАННЫЕ!AR592+ДАННЫЕ!$AM592+ДАННЫЕ!$AN592+ДАННЫЕ!AS592+ДАННЫЕ!AT592&gt;0,1,0)&amp;IF(OR(T592=2,ДАННЫЕ!AD592=2,ДАННЫЕ!AE592=2,ДАННЫЕ!AF592=2,ДАННЫЕ!AG592=2,ДАННЫЕ!AH592=2,ДАННЫЕ!$AL592=2,ДАННЫЕ!AI592=2,ДАННЫЕ!AJ592=2,ДАННЫЕ!AK592=2,ДАННЫЕ!AP592=2,ДАННЫЕ!AQ592=2,ДАННЫЕ!AR592=2,ДАННЫЕ!$AM592=2,ДАННЫЕ!$AN592=2,ДАННЫЕ!AS592=2,ДАННЫЕ!AT592=2),2,0)&amp;"t"&amp;IF(T592&gt;0,"1"&amp;T592,"00")&amp;"f"&amp;IF(ДАННЫЕ!$AC592,"1"&amp;ДАННЫЕ!$AC592,"00")&amp;"b"&amp;IF(ДАННЫЕ!$AD592,"1"&amp;ДАННЫЕ!$AD592,"00")&amp;"g"&amp;IF(ДАННЫЕ!$AF592,"1"&amp;ДАННЫЕ!$AF592,"00")&amp;"c"&amp;IF(ДАННЫЕ!$AG592,"1"&amp;ДАННЫЕ!$AG592,"00")&amp;"i"&amp;IF(ДАННЫЕ!$AH592,"1"&amp;ДАННЫЕ!$AH592,"00")&amp;"r"&amp;IF(ДАННЫЕ!$AL592,"1"&amp;ДАННЫЕ!$AL592,"00")&amp;"m"&amp;IF(ДАННЫЕ!$AI592,"1"&amp;ДАННЫЕ!$AI592,"00")&amp;"hS"&amp;IF(ДАННЫЕ!$AJ592,"1"&amp;ДАННЫЕ!$AJ592,"00")&amp;"hZ"&amp;IF(ДАННЫЕ!$AK592,"1"&amp;ДАННЫЕ!$AK592,"00")&amp;"p"&amp;IF(ДАННЫЕ!$AP592,"1"&amp;ДАННЫЕ!$AP592,"00")&amp;"k"&amp;IF(ДАННЫЕ!$AQ592,"1"&amp;ДАННЫЕ!$AQ592,"00")&amp;"z"&amp;IF(ДАННЫЕ!$AR592,"1"&amp;ДАННЫЕ!$AR592,"00")&amp;"j"&amp;IF(ДАННЫЕ!$AM592,"1"&amp;ДАННЫЕ!$AM592,"00")&amp;"n"&amp;IF(ДАННЫЕ!$AN592,"1"&amp;ДАННЫЕ!$AN592,"00")&amp;"E"&amp;ДАННЫЕ!BI592&amp;"L"&amp;ДАННЫЕ!AO592&amp;"h"&amp;IF(ДАННЫЕ!$AU592&gt;0,1,0)&amp;"v"&amp;IF(ДАННЫЕ!$AW592&gt;0,1,0)&amp;"a"&amp;IF(ДАННЫЕ!$AS592,"1"&amp;ДАННЫЕ!$AS592,"00")&amp;"s"&amp;IF(ДАННЫЕ!$AT592,"1"&amp;ДАННЫЕ!$AT592,"00")&amp;"u"&amp;IF(ДАННЫЕ!$CJ592&gt;0,1,0)&amp;"y"&amp;B592&amp;"d"&amp;H592&amp;"e"&amp;F592&amp;G592</f>
        <v>x0w00t00f00b00g00c00i00r00m00hS00hZ00p00k00z00j00n00ELh0v0a00s00u0y0de</v>
      </c>
      <c r="L592" s="28" t="str">
        <f ca="1">ДАННЫЕ!$I592&amp;"VN"&amp;IF(ДАННЫЕ!AW592&gt;0,11,10)&amp;"CD"&amp;IF(ДАННЫЕ!BF592&gt;500,16,IF(ДАННЫЕ!BF592&gt;350,15,IF(ДАННЫЕ!BF592&gt;=200,14,IF(ДАННЫЕ!BF592&gt;=100,13,IF(ДАННЫЕ!BF592&gt;=50,12,IF(ДАННЫЕ!BF592&gt;0,11,10))))))&amp;"AR"&amp;IF(ДАННЫЕ!BX592&gt;0,1,0)&amp;"GD"&amp;B592&amp;"VV"&amp;IF(E592&gt;=5,IF(E592&lt;18,1,0),0)</f>
        <v>VN10CD10AR0GD0VV0</v>
      </c>
      <c r="M592" s="28" t="str">
        <f>ДАННЫЕ!$I592&amp;"b"&amp;ДАННЫЕ!$BI592&amp;"r"&amp;ДАННЫЕ!$BJ592&amp;"CD"&amp;IF(ДАННЫЕ!BF592&gt;0,IF(ДАННЫЕ!BF592&lt;200,1,IF(ДАННЫЕ!BF592&lt;350,2,3)),0)&amp;"h"&amp;IF(ДАННЫЕ!$BK592+ДАННЫЕ!$BL592+ДАННЫЕ!$BM592&gt;0,1,0)&amp;"x"&amp;ДАННЫЕ!$BK592&amp;"y"&amp;ДАННЫЕ!$BL592&amp;"z"&amp;ДАННЫЕ!$BM592&amp;"c"&amp;IF(ДАННЫЕ!$BK592+ДАННЫЕ!$BL592+ДАННЫЕ!$BM592=3,1,0)&amp;"a"&amp;IF(ДАННЫЕ!$BQ592+ДАННЫЕ!$BR592&gt;0,1,0)&amp;"d"&amp;ДАННЫЕ!$BQ592&amp;"v"&amp;ДАННЫЕ!$BR592&amp;"p"&amp;ДАННЫЕ!$BS592&amp;"n"&amp;ДАННЫЕ!$BU592&amp;"t"&amp;ДАННЫЕ!$BV592&amp;"o"&amp;ДАННЫЕ!$BT592&amp;"l"&amp;IF(ДАННЫЕ!$BN592&gt;0,1,0)&amp;ДАННЫЕ!$BN592&amp;"g"&amp;ДАННЫЕ!$BO592&amp;"s"&amp;ДАННЫЕ!$BP592&amp;"DZ"&amp;IF(ДАННЫЕ!B592-ДАННЫЕ!G592 &lt; 60,IF(ДАННЫЕ!B592-ДАННЫЕ!G592 &gt;= 0,1,0),0)&amp;"u"&amp;IF(ДАННЫЕ!$CJ592&gt;0,1,0)</f>
        <v>brCD0h0xyzc0a0dvpntol0gsDZ1u0</v>
      </c>
      <c r="N592" s="28" t="str">
        <f ca="1">ДАННЫЕ!$F592&amp;ДАННЫЕ!$I592&amp;"g"&amp;B592&amp;"cf"&amp;D592&amp;"a"&amp;IF(ДАННЫЕ!$BX592&gt;0,1,0)&amp;IF(ДАННЫЕ!$BF592&gt;500,1,IF(ДАННЫЕ!$BF592&gt;350,2,IF(ДАННЫЕ!$BF592&gt;=200,3,IF(ДАННЫЕ!$BF592&gt;=100,4,IF(ДАННЫЕ!$BF592&gt;=50,5,IF(ДАННЫЕ!$BF592&lt;50,6,0))))))&amp;"AR"&amp;IF(DATEDIF(ДАННЫЕ!$BX592,ДАННЫЕ!$F$1,"y")&gt;1,1,0)&amp;"VG"&amp;IF(ДАННЫЕ!$BH592="0",1,0)&amp;"o"&amp;IF(T592+ДАННЫЕ!$AF592+ДАННЫЕ!$AG592+ДАННЫЕ!$AH592+ДАННЫЕ!$AI592+ДАННЫЕ!$AJ592+ДАННЫЕ!$AP592+ДАННЫЕ!$AQ592+ДАННЫЕ!$AR592+ДАННЫЕ!$AU592+ДАННЫЕ!$AW592+ДАННЫЕ!$AS592+ДАННЫЕ!$AT592&gt;0,1,0)&amp;"x"&amp;ДАННЫЕ!$AG592&amp;"p"&amp;IF(ДАННЫЕ!$BY592&gt;0,1,0)&amp;"v"&amp;IF(ДАННЫЕ!$BZ592&gt;0,1,0)&amp;"n"&amp;ДАННЫЕ!$CA592&amp;"t"&amp;ДАННЫЕ!$AY592&amp;"k"&amp;ДАННЫЕ!$CB592&amp;"q"&amp;ДАННЫЕ!$CC592&amp;"w"&amp;ДАННЫЕ!$CD592&amp;"e"&amp;ДАННЫЕ!$CE592&amp;"m"&amp;ДАННЫЕ!$CF592&amp;"c"&amp;ДАННЫЕ!$CG592&amp;"z"&amp;ДАННЫЕ!$CH592&amp;"d"&amp;IF(H592=4,1,0)&amp;"s"&amp;IF(ДАННЫЕ!$J592=1,0,1)&amp;"u"&amp;IF(ДАННЫЕ!$CJ592&gt;0,1,0)</f>
        <v>g0cf0a06AR1VG0o0xp0v0ntkqwemczd0s1u0</v>
      </c>
      <c r="O592" s="28" t="str">
        <f>ДАННЫЕ!$I592&amp;"g"&amp;B592&amp;A592&amp;"f"&amp;P592&amp;"c"&amp;IF(ДАННЫЕ!$U592&gt;0,1,0)&amp;"s"&amp;IF(ДАННЫЕ!$Q592&gt;0,IF(YEAR(ДАННЫЕ!$F$1)=YEAR(ДАННЫЕ!$Q592),IF(MONTH(ДАННЫЕ!$F$1)=MONTH(ДАННЫЕ!$Q592),111,11),1),0)&amp;"i"&amp;IF(ДАННЫЕ!$R592+ДАННЫЕ!$S592+ДАННЫЕ!$T592=0,0,1)&amp;"h"&amp;IF(ДАННЫЕ!$P592&gt;0,1,0)&amp;"p"&amp;IF(ДАННЫЕ!$CI592&gt;0,IF(YEAR(ДАННЫЕ!$F$1)=YEAR(ДАННЫЕ!$CI592),IF(MONTH(ДАННЫЕ!$F$1)=MONTH(ДАННЫЕ!$CI592),111,11),1),0)&amp;"d"&amp;IF(ДАННЫЕ!$CJ592&gt;0,IF(YEAR(ДАННЫЕ!$F$1)=YEAR(ДАННЫЕ!$CJ592),IF(MONTH(ДАННЫЕ!$F$1)=MONTH(ДАННЫЕ!$CJ592),111,11),1),0)&amp;"o"&amp;IF(ДАННЫЕ!$CK592&gt;0,IF(MONTH(ДАННЫЕ!$F$1)=MONTH(ДАННЫЕ!$CK592),111,11),0)&amp;"v"&amp;IF(ДАННЫЕ!$BE592&gt;0,IF(MONTH(ДАННЫЕ!$F$1)=MONTH(ДАННЫЕ!$BE592),111,11),0)</f>
        <v>g00f0c0s0i0h0p0d0o0v0</v>
      </c>
      <c r="P592" s="15">
        <f t="shared" si="29"/>
        <v>0</v>
      </c>
      <c r="Q592" s="15">
        <f>IF(ДАННЫЕ!$F$1&gt;ДАННЫЕ!$N592,IF(YEAR(ДАННЫЕ!$F$1)=YEAR(ДАННЫЕ!M592),1,0),0)</f>
        <v>0</v>
      </c>
      <c r="R592" s="15">
        <f>IF(ДАННЫЕ!$F$1&gt;ДАННЫЕ!$N592,IF(YEAR(ДАННЫЕ!$F$1)=YEAR(ДАННЫЕ!N592),1,0),0)</f>
        <v>0</v>
      </c>
      <c r="S592" s="15">
        <f>IF(ДАННЫЕ!$AA592="2А",1,IF(ДАННЫЕ!$AA592="2Б",2,IF(ДАННЫЕ!$AA592="2В",3,IF(ДАННЫЕ!$AA592=3,4,IF(ДАННЫЕ!$AA592="4А",5,IF(ДАННЫЕ!$AA592="4Б",6,IF(ДАННЫЕ!$AA592="4В",7,IF(ДАННЫЕ!$AA592=5,8,0))))))))</f>
        <v>0</v>
      </c>
      <c r="T592" s="15">
        <f>IF(OR(ДАННЫЕ!$AC592=2,ДАННЫЕ!$AD592=2,ДАННЫЕ!$AE592=2),2,IF(OR(ДАННЫЕ!$AC592=1,ДАННЫЕ!$AD592=1,ДАННЫЕ!$AE592=1),1,0))</f>
        <v>0</v>
      </c>
    </row>
    <row r="593" spans="1:20" ht="15" customHeight="1" x14ac:dyDescent="0.2">
      <c r="A593" s="78">
        <f>IF(B593&gt;0,IF(MONTH(ДАННЫЕ!$F$1)=MONTH(ДАННЫЕ!$B593),1,0),0)</f>
        <v>0</v>
      </c>
      <c r="B593" s="14">
        <f>IF(ДАННЫЕ!$B593&gt;0,IF(YEAR(ДАННЫЕ!$F$1)=YEAR(ДАННЫЕ!$B593),1,0),0)</f>
        <v>0</v>
      </c>
      <c r="C593" s="14">
        <f>IF(ДАННЫЕ!$CM593&gt;0,IF(YEAR(ДАННЫЕ!$F$1)=YEAR(ДАННЫЕ!$CM593),1,0),0)</f>
        <v>0</v>
      </c>
      <c r="D593" s="14">
        <f>IF(ДАННЫЕ!$CJ593&gt;0,IF(ДАННЫЕ!$CL593&gt;ДАННЫЕ!$F$1,1,IF(ДАННЫЕ!$CL593&gt;0,0,1)),0)</f>
        <v>0</v>
      </c>
      <c r="E593" s="43" t="str">
        <f ca="1">IF(ДАННЫЕ!$F$1&gt;0,IF(ДАННЫЕ!$G593&gt;0,DATEDIF(ДАННЫЕ!$G593,ДАННЫЕ!$F$1,"y"),""),IF(ДАННЫЕ!$G593&gt;0,DATEDIF(ДАННЫЕ!$G593,TODAY(),"y"),""))</f>
        <v/>
      </c>
      <c r="F593" s="43" t="str">
        <f xml:space="preserve"> IF(ДАННЫЕ!$F593="М",IF(E593&gt;=18,IF(E593&lt;60,1,""),""),"")&amp;IF(ДАННЫЕ!$F593="Ж",IF(E593&gt;=18,IF(E593&lt;55,1,""),""),"")</f>
        <v/>
      </c>
      <c r="G593" s="43" t="str">
        <f xml:space="preserve"> IF(ДАННЫЕ!$F593="М",IF(E593&gt;=60,2,""),"")&amp;IF(ДАННЫЕ!$F593="Ж",IF(E593&gt;=55,2,""),"")</f>
        <v/>
      </c>
      <c r="H593" s="43" t="str">
        <f t="shared" ca="1" si="27"/>
        <v/>
      </c>
      <c r="I593" s="43" t="str">
        <f t="shared" ca="1" si="28"/>
        <v>03</v>
      </c>
      <c r="J593" s="28" t="str">
        <f ca="1">ДАННЫЕ!$F593&amp;H593&amp;I593&amp;ДАННЫЕ!$I593&amp;"m"&amp;IF(ДАННЫЕ!$I593&gt;0,IF(ДАННЫЕ!$J593&gt;0,0,1),"")&amp;"f"&amp;IF(ДАННЫЕ!$R593&gt;0,IF(YEAR(ДАННЫЕ!$F$1)=YEAR(ДАННЫЕ!$R593),1,0),0)&amp;"z"&amp;ДАННЫЕ!$R593&amp;"p"&amp;ДАННЫЕ!$S593&amp;"i"&amp;ДАННЫЕ!$T593&amp;"h"&amp;ДАННЫЕ!$K593&amp;"be"&amp;ДАННЫЕ!$BI593&amp;"CD"&amp;IF(ДАННЫЕ!BF593&gt;500,4,IF(ДАННЫЕ!BF593&gt;350,3,IF(ДАННЫЕ!BF593&gt;200,2,IF(ДАННЫЕ!BF593&gt;0,1,0))))&amp;"g"&amp;B593&amp;"d"&amp;H593&amp;"l"&amp;ДАННЫЕ!AT593&amp;"a"&amp;ДАННЫЕ!$V593&amp;"v"&amp;R593&amp;"k"&amp;ДАННЫЕ!$U593&amp;"s"&amp;ДАННЫЕ!$Y593&amp;"t"&amp;ДАННЫЕ!$X593&amp;"b"&amp;IF(ДАННЫЕ!$Q593&gt;1,1,0)&amp;"PP"&amp;ДАННЫЕ!Z593&amp;"c"&amp;S593&amp;"x"&amp;IF(ДАННЫЕ!$BY593&gt;0,IF(YEAR(ДАННЫЕ!$F$1)=YEAR(ДАННЫЕ!$BY593),1,0),0)&amp;"n"&amp;IF(ДАННЫЕ!$BZ593&gt;0,IF(YEAR(ДАННЫЕ!$F$1)=YEAR(ДАННЫЕ!$BZ593),1,0),0)&amp;"u"&amp;D593&amp;"z"&amp;IF(ДАННЫЕ!$CL593&gt;0,IF(YEAR(ДАННЫЕ!$F$1)&gt;YEAR(ДАННЫЕ!$CL593),11,12),0)</f>
        <v>03mf0zpihbeCD0g0dlav0kstb0PPc0x0n0u0z0</v>
      </c>
      <c r="K593" s="28" t="str">
        <f ca="1">ДАННЫЕ!$I593&amp;"x"&amp;B593&amp;"w"&amp;IF(T593+ДАННЫЕ!AD593+ДАННЫЕ!AE593+ДАННЫЕ!AF593+ДАННЫЕ!AG593+ДАННЫЕ!AH593+ДАННЫЕ!$AL593+ДАННЫЕ!AI593+ДАННЫЕ!AJ593+ДАННЫЕ!AK593+ДАННЫЕ!AP593+ДАННЫЕ!AQ593+ДАННЫЕ!AR593+ДАННЫЕ!$AM593+ДАННЫЕ!$AN593+ДАННЫЕ!AS593+ДАННЫЕ!AT593&gt;0,1,0)&amp;IF(OR(T593=2,ДАННЫЕ!AD593=2,ДАННЫЕ!AE593=2,ДАННЫЕ!AF593=2,ДАННЫЕ!AG593=2,ДАННЫЕ!AH593=2,ДАННЫЕ!$AL593=2,ДАННЫЕ!AI593=2,ДАННЫЕ!AJ593=2,ДАННЫЕ!AK593=2,ДАННЫЕ!AP593=2,ДАННЫЕ!AQ593=2,ДАННЫЕ!AR593=2,ДАННЫЕ!$AM593=2,ДАННЫЕ!$AN593=2,ДАННЫЕ!AS593=2,ДАННЫЕ!AT593=2),2,0)&amp;"t"&amp;IF(T593&gt;0,"1"&amp;T593,"00")&amp;"f"&amp;IF(ДАННЫЕ!$AC593,"1"&amp;ДАННЫЕ!$AC593,"00")&amp;"b"&amp;IF(ДАННЫЕ!$AD593,"1"&amp;ДАННЫЕ!$AD593,"00")&amp;"g"&amp;IF(ДАННЫЕ!$AF593,"1"&amp;ДАННЫЕ!$AF593,"00")&amp;"c"&amp;IF(ДАННЫЕ!$AG593,"1"&amp;ДАННЫЕ!$AG593,"00")&amp;"i"&amp;IF(ДАННЫЕ!$AH593,"1"&amp;ДАННЫЕ!$AH593,"00")&amp;"r"&amp;IF(ДАННЫЕ!$AL593,"1"&amp;ДАННЫЕ!$AL593,"00")&amp;"m"&amp;IF(ДАННЫЕ!$AI593,"1"&amp;ДАННЫЕ!$AI593,"00")&amp;"hS"&amp;IF(ДАННЫЕ!$AJ593,"1"&amp;ДАННЫЕ!$AJ593,"00")&amp;"hZ"&amp;IF(ДАННЫЕ!$AK593,"1"&amp;ДАННЫЕ!$AK593,"00")&amp;"p"&amp;IF(ДАННЫЕ!$AP593,"1"&amp;ДАННЫЕ!$AP593,"00")&amp;"k"&amp;IF(ДАННЫЕ!$AQ593,"1"&amp;ДАННЫЕ!$AQ593,"00")&amp;"z"&amp;IF(ДАННЫЕ!$AR593,"1"&amp;ДАННЫЕ!$AR593,"00")&amp;"j"&amp;IF(ДАННЫЕ!$AM593,"1"&amp;ДАННЫЕ!$AM593,"00")&amp;"n"&amp;IF(ДАННЫЕ!$AN593,"1"&amp;ДАННЫЕ!$AN593,"00")&amp;"E"&amp;ДАННЫЕ!BI593&amp;"L"&amp;ДАННЫЕ!AO593&amp;"h"&amp;IF(ДАННЫЕ!$AU593&gt;0,1,0)&amp;"v"&amp;IF(ДАННЫЕ!$AW593&gt;0,1,0)&amp;"a"&amp;IF(ДАННЫЕ!$AS593,"1"&amp;ДАННЫЕ!$AS593,"00")&amp;"s"&amp;IF(ДАННЫЕ!$AT593,"1"&amp;ДАННЫЕ!$AT593,"00")&amp;"u"&amp;IF(ДАННЫЕ!$CJ593&gt;0,1,0)&amp;"y"&amp;B593&amp;"d"&amp;H593&amp;"e"&amp;F593&amp;G593</f>
        <v>x0w00t00f00b00g00c00i00r00m00hS00hZ00p00k00z00j00n00ELh0v0a00s00u0y0de</v>
      </c>
      <c r="L593" s="28" t="str">
        <f ca="1">ДАННЫЕ!$I593&amp;"VN"&amp;IF(ДАННЫЕ!AW593&gt;0,11,10)&amp;"CD"&amp;IF(ДАННЫЕ!BF593&gt;500,16,IF(ДАННЫЕ!BF593&gt;350,15,IF(ДАННЫЕ!BF593&gt;=200,14,IF(ДАННЫЕ!BF593&gt;=100,13,IF(ДАННЫЕ!BF593&gt;=50,12,IF(ДАННЫЕ!BF593&gt;0,11,10))))))&amp;"AR"&amp;IF(ДАННЫЕ!BX593&gt;0,1,0)&amp;"GD"&amp;B593&amp;"VV"&amp;IF(E593&gt;=5,IF(E593&lt;18,1,0),0)</f>
        <v>VN10CD10AR0GD0VV0</v>
      </c>
      <c r="M593" s="28" t="str">
        <f>ДАННЫЕ!$I593&amp;"b"&amp;ДАННЫЕ!$BI593&amp;"r"&amp;ДАННЫЕ!$BJ593&amp;"CD"&amp;IF(ДАННЫЕ!BF593&gt;0,IF(ДАННЫЕ!BF593&lt;200,1,IF(ДАННЫЕ!BF593&lt;350,2,3)),0)&amp;"h"&amp;IF(ДАННЫЕ!$BK593+ДАННЫЕ!$BL593+ДАННЫЕ!$BM593&gt;0,1,0)&amp;"x"&amp;ДАННЫЕ!$BK593&amp;"y"&amp;ДАННЫЕ!$BL593&amp;"z"&amp;ДАННЫЕ!$BM593&amp;"c"&amp;IF(ДАННЫЕ!$BK593+ДАННЫЕ!$BL593+ДАННЫЕ!$BM593=3,1,0)&amp;"a"&amp;IF(ДАННЫЕ!$BQ593+ДАННЫЕ!$BR593&gt;0,1,0)&amp;"d"&amp;ДАННЫЕ!$BQ593&amp;"v"&amp;ДАННЫЕ!$BR593&amp;"p"&amp;ДАННЫЕ!$BS593&amp;"n"&amp;ДАННЫЕ!$BU593&amp;"t"&amp;ДАННЫЕ!$BV593&amp;"o"&amp;ДАННЫЕ!$BT593&amp;"l"&amp;IF(ДАННЫЕ!$BN593&gt;0,1,0)&amp;ДАННЫЕ!$BN593&amp;"g"&amp;ДАННЫЕ!$BO593&amp;"s"&amp;ДАННЫЕ!$BP593&amp;"DZ"&amp;IF(ДАННЫЕ!B593-ДАННЫЕ!G593 &lt; 60,IF(ДАННЫЕ!B593-ДАННЫЕ!G593 &gt;= 0,1,0),0)&amp;"u"&amp;IF(ДАННЫЕ!$CJ593&gt;0,1,0)</f>
        <v>brCD0h0xyzc0a0dvpntol0gsDZ1u0</v>
      </c>
      <c r="N593" s="28" t="str">
        <f ca="1">ДАННЫЕ!$F593&amp;ДАННЫЕ!$I593&amp;"g"&amp;B593&amp;"cf"&amp;D593&amp;"a"&amp;IF(ДАННЫЕ!$BX593&gt;0,1,0)&amp;IF(ДАННЫЕ!$BF593&gt;500,1,IF(ДАННЫЕ!$BF593&gt;350,2,IF(ДАННЫЕ!$BF593&gt;=200,3,IF(ДАННЫЕ!$BF593&gt;=100,4,IF(ДАННЫЕ!$BF593&gt;=50,5,IF(ДАННЫЕ!$BF593&lt;50,6,0))))))&amp;"AR"&amp;IF(DATEDIF(ДАННЫЕ!$BX593,ДАННЫЕ!$F$1,"y")&gt;1,1,0)&amp;"VG"&amp;IF(ДАННЫЕ!$BH593="0",1,0)&amp;"o"&amp;IF(T593+ДАННЫЕ!$AF593+ДАННЫЕ!$AG593+ДАННЫЕ!$AH593+ДАННЫЕ!$AI593+ДАННЫЕ!$AJ593+ДАННЫЕ!$AP593+ДАННЫЕ!$AQ593+ДАННЫЕ!$AR593+ДАННЫЕ!$AU593+ДАННЫЕ!$AW593+ДАННЫЕ!$AS593+ДАННЫЕ!$AT593&gt;0,1,0)&amp;"x"&amp;ДАННЫЕ!$AG593&amp;"p"&amp;IF(ДАННЫЕ!$BY593&gt;0,1,0)&amp;"v"&amp;IF(ДАННЫЕ!$BZ593&gt;0,1,0)&amp;"n"&amp;ДАННЫЕ!$CA593&amp;"t"&amp;ДАННЫЕ!$AY593&amp;"k"&amp;ДАННЫЕ!$CB593&amp;"q"&amp;ДАННЫЕ!$CC593&amp;"w"&amp;ДАННЫЕ!$CD593&amp;"e"&amp;ДАННЫЕ!$CE593&amp;"m"&amp;ДАННЫЕ!$CF593&amp;"c"&amp;ДАННЫЕ!$CG593&amp;"z"&amp;ДАННЫЕ!$CH593&amp;"d"&amp;IF(H593=4,1,0)&amp;"s"&amp;IF(ДАННЫЕ!$J593=1,0,1)&amp;"u"&amp;IF(ДАННЫЕ!$CJ593&gt;0,1,0)</f>
        <v>g0cf0a06AR1VG0o0xp0v0ntkqwemczd0s1u0</v>
      </c>
      <c r="O593" s="28" t="str">
        <f>ДАННЫЕ!$I593&amp;"g"&amp;B593&amp;A593&amp;"f"&amp;P593&amp;"c"&amp;IF(ДАННЫЕ!$U593&gt;0,1,0)&amp;"s"&amp;IF(ДАННЫЕ!$Q593&gt;0,IF(YEAR(ДАННЫЕ!$F$1)=YEAR(ДАННЫЕ!$Q593),IF(MONTH(ДАННЫЕ!$F$1)=MONTH(ДАННЫЕ!$Q593),111,11),1),0)&amp;"i"&amp;IF(ДАННЫЕ!$R593+ДАННЫЕ!$S593+ДАННЫЕ!$T593=0,0,1)&amp;"h"&amp;IF(ДАННЫЕ!$P593&gt;0,1,0)&amp;"p"&amp;IF(ДАННЫЕ!$CI593&gt;0,IF(YEAR(ДАННЫЕ!$F$1)=YEAR(ДАННЫЕ!$CI593),IF(MONTH(ДАННЫЕ!$F$1)=MONTH(ДАННЫЕ!$CI593),111,11),1),0)&amp;"d"&amp;IF(ДАННЫЕ!$CJ593&gt;0,IF(YEAR(ДАННЫЕ!$F$1)=YEAR(ДАННЫЕ!$CJ593),IF(MONTH(ДАННЫЕ!$F$1)=MONTH(ДАННЫЕ!$CJ593),111,11),1),0)&amp;"o"&amp;IF(ДАННЫЕ!$CK593&gt;0,IF(MONTH(ДАННЫЕ!$F$1)=MONTH(ДАННЫЕ!$CK593),111,11),0)&amp;"v"&amp;IF(ДАННЫЕ!$BE593&gt;0,IF(MONTH(ДАННЫЕ!$F$1)=MONTH(ДАННЫЕ!$BE593),111,11),0)</f>
        <v>g00f0c0s0i0h0p0d0o0v0</v>
      </c>
      <c r="P593" s="15">
        <f t="shared" si="29"/>
        <v>0</v>
      </c>
      <c r="Q593" s="15">
        <f>IF(ДАННЫЕ!$F$1&gt;ДАННЫЕ!$N593,IF(YEAR(ДАННЫЕ!$F$1)=YEAR(ДАННЫЕ!M593),1,0),0)</f>
        <v>0</v>
      </c>
      <c r="R593" s="15">
        <f>IF(ДАННЫЕ!$F$1&gt;ДАННЫЕ!$N593,IF(YEAR(ДАННЫЕ!$F$1)=YEAR(ДАННЫЕ!N593),1,0),0)</f>
        <v>0</v>
      </c>
      <c r="S593" s="15">
        <f>IF(ДАННЫЕ!$AA593="2А",1,IF(ДАННЫЕ!$AA593="2Б",2,IF(ДАННЫЕ!$AA593="2В",3,IF(ДАННЫЕ!$AA593=3,4,IF(ДАННЫЕ!$AA593="4А",5,IF(ДАННЫЕ!$AA593="4Б",6,IF(ДАННЫЕ!$AA593="4В",7,IF(ДАННЫЕ!$AA593=5,8,0))))))))</f>
        <v>0</v>
      </c>
      <c r="T593" s="15">
        <f>IF(OR(ДАННЫЕ!$AC593=2,ДАННЫЕ!$AD593=2,ДАННЫЕ!$AE593=2),2,IF(OR(ДАННЫЕ!$AC593=1,ДАННЫЕ!$AD593=1,ДАННЫЕ!$AE593=1),1,0))</f>
        <v>0</v>
      </c>
    </row>
    <row r="594" spans="1:20" ht="15" customHeight="1" x14ac:dyDescent="0.2">
      <c r="A594" s="78">
        <f>IF(B594&gt;0,IF(MONTH(ДАННЫЕ!$F$1)=MONTH(ДАННЫЕ!$B594),1,0),0)</f>
        <v>0</v>
      </c>
      <c r="B594" s="14">
        <f>IF(ДАННЫЕ!$B594&gt;0,IF(YEAR(ДАННЫЕ!$F$1)=YEAR(ДАННЫЕ!$B594),1,0),0)</f>
        <v>0</v>
      </c>
      <c r="C594" s="14">
        <f>IF(ДАННЫЕ!$CM594&gt;0,IF(YEAR(ДАННЫЕ!$F$1)=YEAR(ДАННЫЕ!$CM594),1,0),0)</f>
        <v>0</v>
      </c>
      <c r="D594" s="14">
        <f>IF(ДАННЫЕ!$CJ594&gt;0,IF(ДАННЫЕ!$CL594&gt;ДАННЫЕ!$F$1,1,IF(ДАННЫЕ!$CL594&gt;0,0,1)),0)</f>
        <v>0</v>
      </c>
      <c r="E594" s="43" t="str">
        <f ca="1">IF(ДАННЫЕ!$F$1&gt;0,IF(ДАННЫЕ!$G594&gt;0,DATEDIF(ДАННЫЕ!$G594,ДАННЫЕ!$F$1,"y"),""),IF(ДАННЫЕ!$G594&gt;0,DATEDIF(ДАННЫЕ!$G594,TODAY(),"y"),""))</f>
        <v/>
      </c>
      <c r="F594" s="43" t="str">
        <f xml:space="preserve"> IF(ДАННЫЕ!$F594="М",IF(E594&gt;=18,IF(E594&lt;60,1,""),""),"")&amp;IF(ДАННЫЕ!$F594="Ж",IF(E594&gt;=18,IF(E594&lt;55,1,""),""),"")</f>
        <v/>
      </c>
      <c r="G594" s="43" t="str">
        <f xml:space="preserve"> IF(ДАННЫЕ!$F594="М",IF(E594&gt;=60,2,""),"")&amp;IF(ДАННЫЕ!$F594="Ж",IF(E594&gt;=55,2,""),"")</f>
        <v/>
      </c>
      <c r="H594" s="43" t="str">
        <f t="shared" ca="1" si="27"/>
        <v/>
      </c>
      <c r="I594" s="43" t="str">
        <f t="shared" ca="1" si="28"/>
        <v>03</v>
      </c>
      <c r="J594" s="28" t="str">
        <f ca="1">ДАННЫЕ!$F594&amp;H594&amp;I594&amp;ДАННЫЕ!$I594&amp;"m"&amp;IF(ДАННЫЕ!$I594&gt;0,IF(ДАННЫЕ!$J594&gt;0,0,1),"")&amp;"f"&amp;IF(ДАННЫЕ!$R594&gt;0,IF(YEAR(ДАННЫЕ!$F$1)=YEAR(ДАННЫЕ!$R594),1,0),0)&amp;"z"&amp;ДАННЫЕ!$R594&amp;"p"&amp;ДАННЫЕ!$S594&amp;"i"&amp;ДАННЫЕ!$T594&amp;"h"&amp;ДАННЫЕ!$K594&amp;"be"&amp;ДАННЫЕ!$BI594&amp;"CD"&amp;IF(ДАННЫЕ!BF594&gt;500,4,IF(ДАННЫЕ!BF594&gt;350,3,IF(ДАННЫЕ!BF594&gt;200,2,IF(ДАННЫЕ!BF594&gt;0,1,0))))&amp;"g"&amp;B594&amp;"d"&amp;H594&amp;"l"&amp;ДАННЫЕ!AT594&amp;"a"&amp;ДАННЫЕ!$V594&amp;"v"&amp;R594&amp;"k"&amp;ДАННЫЕ!$U594&amp;"s"&amp;ДАННЫЕ!$Y594&amp;"t"&amp;ДАННЫЕ!$X594&amp;"b"&amp;IF(ДАННЫЕ!$Q594&gt;1,1,0)&amp;"PP"&amp;ДАННЫЕ!Z594&amp;"c"&amp;S594&amp;"x"&amp;IF(ДАННЫЕ!$BY594&gt;0,IF(YEAR(ДАННЫЕ!$F$1)=YEAR(ДАННЫЕ!$BY594),1,0),0)&amp;"n"&amp;IF(ДАННЫЕ!$BZ594&gt;0,IF(YEAR(ДАННЫЕ!$F$1)=YEAR(ДАННЫЕ!$BZ594),1,0),0)&amp;"u"&amp;D594&amp;"z"&amp;IF(ДАННЫЕ!$CL594&gt;0,IF(YEAR(ДАННЫЕ!$F$1)&gt;YEAR(ДАННЫЕ!$CL594),11,12),0)</f>
        <v>03mf0zpihbeCD0g0dlav0kstb0PPc0x0n0u0z0</v>
      </c>
      <c r="K594" s="28" t="str">
        <f ca="1">ДАННЫЕ!$I594&amp;"x"&amp;B594&amp;"w"&amp;IF(T594+ДАННЫЕ!AD594+ДАННЫЕ!AE594+ДАННЫЕ!AF594+ДАННЫЕ!AG594+ДАННЫЕ!AH594+ДАННЫЕ!$AL594+ДАННЫЕ!AI594+ДАННЫЕ!AJ594+ДАННЫЕ!AK594+ДАННЫЕ!AP594+ДАННЫЕ!AQ594+ДАННЫЕ!AR594+ДАННЫЕ!$AM594+ДАННЫЕ!$AN594+ДАННЫЕ!AS594+ДАННЫЕ!AT594&gt;0,1,0)&amp;IF(OR(T594=2,ДАННЫЕ!AD594=2,ДАННЫЕ!AE594=2,ДАННЫЕ!AF594=2,ДАННЫЕ!AG594=2,ДАННЫЕ!AH594=2,ДАННЫЕ!$AL594=2,ДАННЫЕ!AI594=2,ДАННЫЕ!AJ594=2,ДАННЫЕ!AK594=2,ДАННЫЕ!AP594=2,ДАННЫЕ!AQ594=2,ДАННЫЕ!AR594=2,ДАННЫЕ!$AM594=2,ДАННЫЕ!$AN594=2,ДАННЫЕ!AS594=2,ДАННЫЕ!AT594=2),2,0)&amp;"t"&amp;IF(T594&gt;0,"1"&amp;T594,"00")&amp;"f"&amp;IF(ДАННЫЕ!$AC594,"1"&amp;ДАННЫЕ!$AC594,"00")&amp;"b"&amp;IF(ДАННЫЕ!$AD594,"1"&amp;ДАННЫЕ!$AD594,"00")&amp;"g"&amp;IF(ДАННЫЕ!$AF594,"1"&amp;ДАННЫЕ!$AF594,"00")&amp;"c"&amp;IF(ДАННЫЕ!$AG594,"1"&amp;ДАННЫЕ!$AG594,"00")&amp;"i"&amp;IF(ДАННЫЕ!$AH594,"1"&amp;ДАННЫЕ!$AH594,"00")&amp;"r"&amp;IF(ДАННЫЕ!$AL594,"1"&amp;ДАННЫЕ!$AL594,"00")&amp;"m"&amp;IF(ДАННЫЕ!$AI594,"1"&amp;ДАННЫЕ!$AI594,"00")&amp;"hS"&amp;IF(ДАННЫЕ!$AJ594,"1"&amp;ДАННЫЕ!$AJ594,"00")&amp;"hZ"&amp;IF(ДАННЫЕ!$AK594,"1"&amp;ДАННЫЕ!$AK594,"00")&amp;"p"&amp;IF(ДАННЫЕ!$AP594,"1"&amp;ДАННЫЕ!$AP594,"00")&amp;"k"&amp;IF(ДАННЫЕ!$AQ594,"1"&amp;ДАННЫЕ!$AQ594,"00")&amp;"z"&amp;IF(ДАННЫЕ!$AR594,"1"&amp;ДАННЫЕ!$AR594,"00")&amp;"j"&amp;IF(ДАННЫЕ!$AM594,"1"&amp;ДАННЫЕ!$AM594,"00")&amp;"n"&amp;IF(ДАННЫЕ!$AN594,"1"&amp;ДАННЫЕ!$AN594,"00")&amp;"E"&amp;ДАННЫЕ!BI594&amp;"L"&amp;ДАННЫЕ!AO594&amp;"h"&amp;IF(ДАННЫЕ!$AU594&gt;0,1,0)&amp;"v"&amp;IF(ДАННЫЕ!$AW594&gt;0,1,0)&amp;"a"&amp;IF(ДАННЫЕ!$AS594,"1"&amp;ДАННЫЕ!$AS594,"00")&amp;"s"&amp;IF(ДАННЫЕ!$AT594,"1"&amp;ДАННЫЕ!$AT594,"00")&amp;"u"&amp;IF(ДАННЫЕ!$CJ594&gt;0,1,0)&amp;"y"&amp;B594&amp;"d"&amp;H594&amp;"e"&amp;F594&amp;G594</f>
        <v>x0w00t00f00b00g00c00i00r00m00hS00hZ00p00k00z00j00n00ELh0v0a00s00u0y0de</v>
      </c>
      <c r="L594" s="28" t="str">
        <f ca="1">ДАННЫЕ!$I594&amp;"VN"&amp;IF(ДАННЫЕ!AW594&gt;0,11,10)&amp;"CD"&amp;IF(ДАННЫЕ!BF594&gt;500,16,IF(ДАННЫЕ!BF594&gt;350,15,IF(ДАННЫЕ!BF594&gt;=200,14,IF(ДАННЫЕ!BF594&gt;=100,13,IF(ДАННЫЕ!BF594&gt;=50,12,IF(ДАННЫЕ!BF594&gt;0,11,10))))))&amp;"AR"&amp;IF(ДАННЫЕ!BX594&gt;0,1,0)&amp;"GD"&amp;B594&amp;"VV"&amp;IF(E594&gt;=5,IF(E594&lt;18,1,0),0)</f>
        <v>VN10CD10AR0GD0VV0</v>
      </c>
      <c r="M594" s="28" t="str">
        <f>ДАННЫЕ!$I594&amp;"b"&amp;ДАННЫЕ!$BI594&amp;"r"&amp;ДАННЫЕ!$BJ594&amp;"CD"&amp;IF(ДАННЫЕ!BF594&gt;0,IF(ДАННЫЕ!BF594&lt;200,1,IF(ДАННЫЕ!BF594&lt;350,2,3)),0)&amp;"h"&amp;IF(ДАННЫЕ!$BK594+ДАННЫЕ!$BL594+ДАННЫЕ!$BM594&gt;0,1,0)&amp;"x"&amp;ДАННЫЕ!$BK594&amp;"y"&amp;ДАННЫЕ!$BL594&amp;"z"&amp;ДАННЫЕ!$BM594&amp;"c"&amp;IF(ДАННЫЕ!$BK594+ДАННЫЕ!$BL594+ДАННЫЕ!$BM594=3,1,0)&amp;"a"&amp;IF(ДАННЫЕ!$BQ594+ДАННЫЕ!$BR594&gt;0,1,0)&amp;"d"&amp;ДАННЫЕ!$BQ594&amp;"v"&amp;ДАННЫЕ!$BR594&amp;"p"&amp;ДАННЫЕ!$BS594&amp;"n"&amp;ДАННЫЕ!$BU594&amp;"t"&amp;ДАННЫЕ!$BV594&amp;"o"&amp;ДАННЫЕ!$BT594&amp;"l"&amp;IF(ДАННЫЕ!$BN594&gt;0,1,0)&amp;ДАННЫЕ!$BN594&amp;"g"&amp;ДАННЫЕ!$BO594&amp;"s"&amp;ДАННЫЕ!$BP594&amp;"DZ"&amp;IF(ДАННЫЕ!B594-ДАННЫЕ!G594 &lt; 60,IF(ДАННЫЕ!B594-ДАННЫЕ!G594 &gt;= 0,1,0),0)&amp;"u"&amp;IF(ДАННЫЕ!$CJ594&gt;0,1,0)</f>
        <v>brCD0h0xyzc0a0dvpntol0gsDZ1u0</v>
      </c>
      <c r="N594" s="28" t="str">
        <f ca="1">ДАННЫЕ!$F594&amp;ДАННЫЕ!$I594&amp;"g"&amp;B594&amp;"cf"&amp;D594&amp;"a"&amp;IF(ДАННЫЕ!$BX594&gt;0,1,0)&amp;IF(ДАННЫЕ!$BF594&gt;500,1,IF(ДАННЫЕ!$BF594&gt;350,2,IF(ДАННЫЕ!$BF594&gt;=200,3,IF(ДАННЫЕ!$BF594&gt;=100,4,IF(ДАННЫЕ!$BF594&gt;=50,5,IF(ДАННЫЕ!$BF594&lt;50,6,0))))))&amp;"AR"&amp;IF(DATEDIF(ДАННЫЕ!$BX594,ДАННЫЕ!$F$1,"y")&gt;1,1,0)&amp;"VG"&amp;IF(ДАННЫЕ!$BH594="0",1,0)&amp;"o"&amp;IF(T594+ДАННЫЕ!$AF594+ДАННЫЕ!$AG594+ДАННЫЕ!$AH594+ДАННЫЕ!$AI594+ДАННЫЕ!$AJ594+ДАННЫЕ!$AP594+ДАННЫЕ!$AQ594+ДАННЫЕ!$AR594+ДАННЫЕ!$AU594+ДАННЫЕ!$AW594+ДАННЫЕ!$AS594+ДАННЫЕ!$AT594&gt;0,1,0)&amp;"x"&amp;ДАННЫЕ!$AG594&amp;"p"&amp;IF(ДАННЫЕ!$BY594&gt;0,1,0)&amp;"v"&amp;IF(ДАННЫЕ!$BZ594&gt;0,1,0)&amp;"n"&amp;ДАННЫЕ!$CA594&amp;"t"&amp;ДАННЫЕ!$AY594&amp;"k"&amp;ДАННЫЕ!$CB594&amp;"q"&amp;ДАННЫЕ!$CC594&amp;"w"&amp;ДАННЫЕ!$CD594&amp;"e"&amp;ДАННЫЕ!$CE594&amp;"m"&amp;ДАННЫЕ!$CF594&amp;"c"&amp;ДАННЫЕ!$CG594&amp;"z"&amp;ДАННЫЕ!$CH594&amp;"d"&amp;IF(H594=4,1,0)&amp;"s"&amp;IF(ДАННЫЕ!$J594=1,0,1)&amp;"u"&amp;IF(ДАННЫЕ!$CJ594&gt;0,1,0)</f>
        <v>g0cf0a06AR1VG0o0xp0v0ntkqwemczd0s1u0</v>
      </c>
      <c r="O594" s="28" t="str">
        <f>ДАННЫЕ!$I594&amp;"g"&amp;B594&amp;A594&amp;"f"&amp;P594&amp;"c"&amp;IF(ДАННЫЕ!$U594&gt;0,1,0)&amp;"s"&amp;IF(ДАННЫЕ!$Q594&gt;0,IF(YEAR(ДАННЫЕ!$F$1)=YEAR(ДАННЫЕ!$Q594),IF(MONTH(ДАННЫЕ!$F$1)=MONTH(ДАННЫЕ!$Q594),111,11),1),0)&amp;"i"&amp;IF(ДАННЫЕ!$R594+ДАННЫЕ!$S594+ДАННЫЕ!$T594=0,0,1)&amp;"h"&amp;IF(ДАННЫЕ!$P594&gt;0,1,0)&amp;"p"&amp;IF(ДАННЫЕ!$CI594&gt;0,IF(YEAR(ДАННЫЕ!$F$1)=YEAR(ДАННЫЕ!$CI594),IF(MONTH(ДАННЫЕ!$F$1)=MONTH(ДАННЫЕ!$CI594),111,11),1),0)&amp;"d"&amp;IF(ДАННЫЕ!$CJ594&gt;0,IF(YEAR(ДАННЫЕ!$F$1)=YEAR(ДАННЫЕ!$CJ594),IF(MONTH(ДАННЫЕ!$F$1)=MONTH(ДАННЫЕ!$CJ594),111,11),1),0)&amp;"o"&amp;IF(ДАННЫЕ!$CK594&gt;0,IF(MONTH(ДАННЫЕ!$F$1)=MONTH(ДАННЫЕ!$CK594),111,11),0)&amp;"v"&amp;IF(ДАННЫЕ!$BE594&gt;0,IF(MONTH(ДАННЫЕ!$F$1)=MONTH(ДАННЫЕ!$BE594),111,11),0)</f>
        <v>g00f0c0s0i0h0p0d0o0v0</v>
      </c>
      <c r="P594" s="15">
        <f t="shared" si="29"/>
        <v>0</v>
      </c>
      <c r="Q594" s="15">
        <f>IF(ДАННЫЕ!$F$1&gt;ДАННЫЕ!$N594,IF(YEAR(ДАННЫЕ!$F$1)=YEAR(ДАННЫЕ!M594),1,0),0)</f>
        <v>0</v>
      </c>
      <c r="R594" s="15">
        <f>IF(ДАННЫЕ!$F$1&gt;ДАННЫЕ!$N594,IF(YEAR(ДАННЫЕ!$F$1)=YEAR(ДАННЫЕ!N594),1,0),0)</f>
        <v>0</v>
      </c>
      <c r="S594" s="15">
        <f>IF(ДАННЫЕ!$AA594="2А",1,IF(ДАННЫЕ!$AA594="2Б",2,IF(ДАННЫЕ!$AA594="2В",3,IF(ДАННЫЕ!$AA594=3,4,IF(ДАННЫЕ!$AA594="4А",5,IF(ДАННЫЕ!$AA594="4Б",6,IF(ДАННЫЕ!$AA594="4В",7,IF(ДАННЫЕ!$AA594=5,8,0))))))))</f>
        <v>0</v>
      </c>
      <c r="T594" s="15">
        <f>IF(OR(ДАННЫЕ!$AC594=2,ДАННЫЕ!$AD594=2,ДАННЫЕ!$AE594=2),2,IF(OR(ДАННЫЕ!$AC594=1,ДАННЫЕ!$AD594=1,ДАННЫЕ!$AE594=1),1,0))</f>
        <v>0</v>
      </c>
    </row>
    <row r="595" spans="1:20" ht="15" customHeight="1" x14ac:dyDescent="0.2">
      <c r="A595" s="78">
        <f>IF(B595&gt;0,IF(MONTH(ДАННЫЕ!$F$1)=MONTH(ДАННЫЕ!$B595),1,0),0)</f>
        <v>0</v>
      </c>
      <c r="B595" s="14">
        <f>IF(ДАННЫЕ!$B595&gt;0,IF(YEAR(ДАННЫЕ!$F$1)=YEAR(ДАННЫЕ!$B595),1,0),0)</f>
        <v>0</v>
      </c>
      <c r="C595" s="14">
        <f>IF(ДАННЫЕ!$CM595&gt;0,IF(YEAR(ДАННЫЕ!$F$1)=YEAR(ДАННЫЕ!$CM595),1,0),0)</f>
        <v>0</v>
      </c>
      <c r="D595" s="14">
        <f>IF(ДАННЫЕ!$CJ595&gt;0,IF(ДАННЫЕ!$CL595&gt;ДАННЫЕ!$F$1,1,IF(ДАННЫЕ!$CL595&gt;0,0,1)),0)</f>
        <v>0</v>
      </c>
      <c r="E595" s="43" t="str">
        <f ca="1">IF(ДАННЫЕ!$F$1&gt;0,IF(ДАННЫЕ!$G595&gt;0,DATEDIF(ДАННЫЕ!$G595,ДАННЫЕ!$F$1,"y"),""),IF(ДАННЫЕ!$G595&gt;0,DATEDIF(ДАННЫЕ!$G595,TODAY(),"y"),""))</f>
        <v/>
      </c>
      <c r="F595" s="43" t="str">
        <f xml:space="preserve"> IF(ДАННЫЕ!$F595="М",IF(E595&gt;=18,IF(E595&lt;60,1,""),""),"")&amp;IF(ДАННЫЕ!$F595="Ж",IF(E595&gt;=18,IF(E595&lt;55,1,""),""),"")</f>
        <v/>
      </c>
      <c r="G595" s="43" t="str">
        <f xml:space="preserve"> IF(ДАННЫЕ!$F595="М",IF(E595&gt;=60,2,""),"")&amp;IF(ДАННЫЕ!$F595="Ж",IF(E595&gt;=55,2,""),"")</f>
        <v/>
      </c>
      <c r="H595" s="43" t="str">
        <f t="shared" ca="1" si="27"/>
        <v/>
      </c>
      <c r="I595" s="43" t="str">
        <f t="shared" ca="1" si="28"/>
        <v>03</v>
      </c>
      <c r="J595" s="28" t="str">
        <f ca="1">ДАННЫЕ!$F595&amp;H595&amp;I595&amp;ДАННЫЕ!$I595&amp;"m"&amp;IF(ДАННЫЕ!$I595&gt;0,IF(ДАННЫЕ!$J595&gt;0,0,1),"")&amp;"f"&amp;IF(ДАННЫЕ!$R595&gt;0,IF(YEAR(ДАННЫЕ!$F$1)=YEAR(ДАННЫЕ!$R595),1,0),0)&amp;"z"&amp;ДАННЫЕ!$R595&amp;"p"&amp;ДАННЫЕ!$S595&amp;"i"&amp;ДАННЫЕ!$T595&amp;"h"&amp;ДАННЫЕ!$K595&amp;"be"&amp;ДАННЫЕ!$BI595&amp;"CD"&amp;IF(ДАННЫЕ!BF595&gt;500,4,IF(ДАННЫЕ!BF595&gt;350,3,IF(ДАННЫЕ!BF595&gt;200,2,IF(ДАННЫЕ!BF595&gt;0,1,0))))&amp;"g"&amp;B595&amp;"d"&amp;H595&amp;"l"&amp;ДАННЫЕ!AT595&amp;"a"&amp;ДАННЫЕ!$V595&amp;"v"&amp;R595&amp;"k"&amp;ДАННЫЕ!$U595&amp;"s"&amp;ДАННЫЕ!$Y595&amp;"t"&amp;ДАННЫЕ!$X595&amp;"b"&amp;IF(ДАННЫЕ!$Q595&gt;1,1,0)&amp;"PP"&amp;ДАННЫЕ!Z595&amp;"c"&amp;S595&amp;"x"&amp;IF(ДАННЫЕ!$BY595&gt;0,IF(YEAR(ДАННЫЕ!$F$1)=YEAR(ДАННЫЕ!$BY595),1,0),0)&amp;"n"&amp;IF(ДАННЫЕ!$BZ595&gt;0,IF(YEAR(ДАННЫЕ!$F$1)=YEAR(ДАННЫЕ!$BZ595),1,0),0)&amp;"u"&amp;D595&amp;"z"&amp;IF(ДАННЫЕ!$CL595&gt;0,IF(YEAR(ДАННЫЕ!$F$1)&gt;YEAR(ДАННЫЕ!$CL595),11,12),0)</f>
        <v>03mf0zpihbeCD0g0dlav0kstb0PPc0x0n0u0z0</v>
      </c>
      <c r="K595" s="28" t="str">
        <f ca="1">ДАННЫЕ!$I595&amp;"x"&amp;B595&amp;"w"&amp;IF(T595+ДАННЫЕ!AD595+ДАННЫЕ!AE595+ДАННЫЕ!AF595+ДАННЫЕ!AG595+ДАННЫЕ!AH595+ДАННЫЕ!$AL595+ДАННЫЕ!AI595+ДАННЫЕ!AJ595+ДАННЫЕ!AK595+ДАННЫЕ!AP595+ДАННЫЕ!AQ595+ДАННЫЕ!AR595+ДАННЫЕ!$AM595+ДАННЫЕ!$AN595+ДАННЫЕ!AS595+ДАННЫЕ!AT595&gt;0,1,0)&amp;IF(OR(T595=2,ДАННЫЕ!AD595=2,ДАННЫЕ!AE595=2,ДАННЫЕ!AF595=2,ДАННЫЕ!AG595=2,ДАННЫЕ!AH595=2,ДАННЫЕ!$AL595=2,ДАННЫЕ!AI595=2,ДАННЫЕ!AJ595=2,ДАННЫЕ!AK595=2,ДАННЫЕ!AP595=2,ДАННЫЕ!AQ595=2,ДАННЫЕ!AR595=2,ДАННЫЕ!$AM595=2,ДАННЫЕ!$AN595=2,ДАННЫЕ!AS595=2,ДАННЫЕ!AT595=2),2,0)&amp;"t"&amp;IF(T595&gt;0,"1"&amp;T595,"00")&amp;"f"&amp;IF(ДАННЫЕ!$AC595,"1"&amp;ДАННЫЕ!$AC595,"00")&amp;"b"&amp;IF(ДАННЫЕ!$AD595,"1"&amp;ДАННЫЕ!$AD595,"00")&amp;"g"&amp;IF(ДАННЫЕ!$AF595,"1"&amp;ДАННЫЕ!$AF595,"00")&amp;"c"&amp;IF(ДАННЫЕ!$AG595,"1"&amp;ДАННЫЕ!$AG595,"00")&amp;"i"&amp;IF(ДАННЫЕ!$AH595,"1"&amp;ДАННЫЕ!$AH595,"00")&amp;"r"&amp;IF(ДАННЫЕ!$AL595,"1"&amp;ДАННЫЕ!$AL595,"00")&amp;"m"&amp;IF(ДАННЫЕ!$AI595,"1"&amp;ДАННЫЕ!$AI595,"00")&amp;"hS"&amp;IF(ДАННЫЕ!$AJ595,"1"&amp;ДАННЫЕ!$AJ595,"00")&amp;"hZ"&amp;IF(ДАННЫЕ!$AK595,"1"&amp;ДАННЫЕ!$AK595,"00")&amp;"p"&amp;IF(ДАННЫЕ!$AP595,"1"&amp;ДАННЫЕ!$AP595,"00")&amp;"k"&amp;IF(ДАННЫЕ!$AQ595,"1"&amp;ДАННЫЕ!$AQ595,"00")&amp;"z"&amp;IF(ДАННЫЕ!$AR595,"1"&amp;ДАННЫЕ!$AR595,"00")&amp;"j"&amp;IF(ДАННЫЕ!$AM595,"1"&amp;ДАННЫЕ!$AM595,"00")&amp;"n"&amp;IF(ДАННЫЕ!$AN595,"1"&amp;ДАННЫЕ!$AN595,"00")&amp;"E"&amp;ДАННЫЕ!BI595&amp;"L"&amp;ДАННЫЕ!AO595&amp;"h"&amp;IF(ДАННЫЕ!$AU595&gt;0,1,0)&amp;"v"&amp;IF(ДАННЫЕ!$AW595&gt;0,1,0)&amp;"a"&amp;IF(ДАННЫЕ!$AS595,"1"&amp;ДАННЫЕ!$AS595,"00")&amp;"s"&amp;IF(ДАННЫЕ!$AT595,"1"&amp;ДАННЫЕ!$AT595,"00")&amp;"u"&amp;IF(ДАННЫЕ!$CJ595&gt;0,1,0)&amp;"y"&amp;B595&amp;"d"&amp;H595&amp;"e"&amp;F595&amp;G595</f>
        <v>x0w00t00f00b00g00c00i00r00m00hS00hZ00p00k00z00j00n00ELh0v0a00s00u0y0de</v>
      </c>
      <c r="L595" s="28" t="str">
        <f ca="1">ДАННЫЕ!$I595&amp;"VN"&amp;IF(ДАННЫЕ!AW595&gt;0,11,10)&amp;"CD"&amp;IF(ДАННЫЕ!BF595&gt;500,16,IF(ДАННЫЕ!BF595&gt;350,15,IF(ДАННЫЕ!BF595&gt;=200,14,IF(ДАННЫЕ!BF595&gt;=100,13,IF(ДАННЫЕ!BF595&gt;=50,12,IF(ДАННЫЕ!BF595&gt;0,11,10))))))&amp;"AR"&amp;IF(ДАННЫЕ!BX595&gt;0,1,0)&amp;"GD"&amp;B595&amp;"VV"&amp;IF(E595&gt;=5,IF(E595&lt;18,1,0),0)</f>
        <v>VN10CD10AR0GD0VV0</v>
      </c>
      <c r="M595" s="28" t="str">
        <f>ДАННЫЕ!$I595&amp;"b"&amp;ДАННЫЕ!$BI595&amp;"r"&amp;ДАННЫЕ!$BJ595&amp;"CD"&amp;IF(ДАННЫЕ!BF595&gt;0,IF(ДАННЫЕ!BF595&lt;200,1,IF(ДАННЫЕ!BF595&lt;350,2,3)),0)&amp;"h"&amp;IF(ДАННЫЕ!$BK595+ДАННЫЕ!$BL595+ДАННЫЕ!$BM595&gt;0,1,0)&amp;"x"&amp;ДАННЫЕ!$BK595&amp;"y"&amp;ДАННЫЕ!$BL595&amp;"z"&amp;ДАННЫЕ!$BM595&amp;"c"&amp;IF(ДАННЫЕ!$BK595+ДАННЫЕ!$BL595+ДАННЫЕ!$BM595=3,1,0)&amp;"a"&amp;IF(ДАННЫЕ!$BQ595+ДАННЫЕ!$BR595&gt;0,1,0)&amp;"d"&amp;ДАННЫЕ!$BQ595&amp;"v"&amp;ДАННЫЕ!$BR595&amp;"p"&amp;ДАННЫЕ!$BS595&amp;"n"&amp;ДАННЫЕ!$BU595&amp;"t"&amp;ДАННЫЕ!$BV595&amp;"o"&amp;ДАННЫЕ!$BT595&amp;"l"&amp;IF(ДАННЫЕ!$BN595&gt;0,1,0)&amp;ДАННЫЕ!$BN595&amp;"g"&amp;ДАННЫЕ!$BO595&amp;"s"&amp;ДАННЫЕ!$BP595&amp;"DZ"&amp;IF(ДАННЫЕ!B595-ДАННЫЕ!G595 &lt; 60,IF(ДАННЫЕ!B595-ДАННЫЕ!G595 &gt;= 0,1,0),0)&amp;"u"&amp;IF(ДАННЫЕ!$CJ595&gt;0,1,0)</f>
        <v>brCD0h0xyzc0a0dvpntol0gsDZ1u0</v>
      </c>
      <c r="N595" s="28" t="str">
        <f ca="1">ДАННЫЕ!$F595&amp;ДАННЫЕ!$I595&amp;"g"&amp;B595&amp;"cf"&amp;D595&amp;"a"&amp;IF(ДАННЫЕ!$BX595&gt;0,1,0)&amp;IF(ДАННЫЕ!$BF595&gt;500,1,IF(ДАННЫЕ!$BF595&gt;350,2,IF(ДАННЫЕ!$BF595&gt;=200,3,IF(ДАННЫЕ!$BF595&gt;=100,4,IF(ДАННЫЕ!$BF595&gt;=50,5,IF(ДАННЫЕ!$BF595&lt;50,6,0))))))&amp;"AR"&amp;IF(DATEDIF(ДАННЫЕ!$BX595,ДАННЫЕ!$F$1,"y")&gt;1,1,0)&amp;"VG"&amp;IF(ДАННЫЕ!$BH595="0",1,0)&amp;"o"&amp;IF(T595+ДАННЫЕ!$AF595+ДАННЫЕ!$AG595+ДАННЫЕ!$AH595+ДАННЫЕ!$AI595+ДАННЫЕ!$AJ595+ДАННЫЕ!$AP595+ДАННЫЕ!$AQ595+ДАННЫЕ!$AR595+ДАННЫЕ!$AU595+ДАННЫЕ!$AW595+ДАННЫЕ!$AS595+ДАННЫЕ!$AT595&gt;0,1,0)&amp;"x"&amp;ДАННЫЕ!$AG595&amp;"p"&amp;IF(ДАННЫЕ!$BY595&gt;0,1,0)&amp;"v"&amp;IF(ДАННЫЕ!$BZ595&gt;0,1,0)&amp;"n"&amp;ДАННЫЕ!$CA595&amp;"t"&amp;ДАННЫЕ!$AY595&amp;"k"&amp;ДАННЫЕ!$CB595&amp;"q"&amp;ДАННЫЕ!$CC595&amp;"w"&amp;ДАННЫЕ!$CD595&amp;"e"&amp;ДАННЫЕ!$CE595&amp;"m"&amp;ДАННЫЕ!$CF595&amp;"c"&amp;ДАННЫЕ!$CG595&amp;"z"&amp;ДАННЫЕ!$CH595&amp;"d"&amp;IF(H595=4,1,0)&amp;"s"&amp;IF(ДАННЫЕ!$J595=1,0,1)&amp;"u"&amp;IF(ДАННЫЕ!$CJ595&gt;0,1,0)</f>
        <v>g0cf0a06AR1VG0o0xp0v0ntkqwemczd0s1u0</v>
      </c>
      <c r="O595" s="28" t="str">
        <f>ДАННЫЕ!$I595&amp;"g"&amp;B595&amp;A595&amp;"f"&amp;P595&amp;"c"&amp;IF(ДАННЫЕ!$U595&gt;0,1,0)&amp;"s"&amp;IF(ДАННЫЕ!$Q595&gt;0,IF(YEAR(ДАННЫЕ!$F$1)=YEAR(ДАННЫЕ!$Q595),IF(MONTH(ДАННЫЕ!$F$1)=MONTH(ДАННЫЕ!$Q595),111,11),1),0)&amp;"i"&amp;IF(ДАННЫЕ!$R595+ДАННЫЕ!$S595+ДАННЫЕ!$T595=0,0,1)&amp;"h"&amp;IF(ДАННЫЕ!$P595&gt;0,1,0)&amp;"p"&amp;IF(ДАННЫЕ!$CI595&gt;0,IF(YEAR(ДАННЫЕ!$F$1)=YEAR(ДАННЫЕ!$CI595),IF(MONTH(ДАННЫЕ!$F$1)=MONTH(ДАННЫЕ!$CI595),111,11),1),0)&amp;"d"&amp;IF(ДАННЫЕ!$CJ595&gt;0,IF(YEAR(ДАННЫЕ!$F$1)=YEAR(ДАННЫЕ!$CJ595),IF(MONTH(ДАННЫЕ!$F$1)=MONTH(ДАННЫЕ!$CJ595),111,11),1),0)&amp;"o"&amp;IF(ДАННЫЕ!$CK595&gt;0,IF(MONTH(ДАННЫЕ!$F$1)=MONTH(ДАННЫЕ!$CK595),111,11),0)&amp;"v"&amp;IF(ДАННЫЕ!$BE595&gt;0,IF(MONTH(ДАННЫЕ!$F$1)=MONTH(ДАННЫЕ!$BE595),111,11),0)</f>
        <v>g00f0c0s0i0h0p0d0o0v0</v>
      </c>
      <c r="P595" s="15">
        <f t="shared" si="29"/>
        <v>0</v>
      </c>
      <c r="Q595" s="15">
        <f>IF(ДАННЫЕ!$F$1&gt;ДАННЫЕ!$N595,IF(YEAR(ДАННЫЕ!$F$1)=YEAR(ДАННЫЕ!M595),1,0),0)</f>
        <v>0</v>
      </c>
      <c r="R595" s="15">
        <f>IF(ДАННЫЕ!$F$1&gt;ДАННЫЕ!$N595,IF(YEAR(ДАННЫЕ!$F$1)=YEAR(ДАННЫЕ!N595),1,0),0)</f>
        <v>0</v>
      </c>
      <c r="S595" s="15">
        <f>IF(ДАННЫЕ!$AA595="2А",1,IF(ДАННЫЕ!$AA595="2Б",2,IF(ДАННЫЕ!$AA595="2В",3,IF(ДАННЫЕ!$AA595=3,4,IF(ДАННЫЕ!$AA595="4А",5,IF(ДАННЫЕ!$AA595="4Б",6,IF(ДАННЫЕ!$AA595="4В",7,IF(ДАННЫЕ!$AA595=5,8,0))))))))</f>
        <v>0</v>
      </c>
      <c r="T595" s="15">
        <f>IF(OR(ДАННЫЕ!$AC595=2,ДАННЫЕ!$AD595=2,ДАННЫЕ!$AE595=2),2,IF(OR(ДАННЫЕ!$AC595=1,ДАННЫЕ!$AD595=1,ДАННЫЕ!$AE595=1),1,0))</f>
        <v>0</v>
      </c>
    </row>
    <row r="596" spans="1:20" ht="15" customHeight="1" x14ac:dyDescent="0.2">
      <c r="A596" s="78">
        <f>IF(B596&gt;0,IF(MONTH(ДАННЫЕ!$F$1)=MONTH(ДАННЫЕ!$B596),1,0),0)</f>
        <v>0</v>
      </c>
      <c r="B596" s="14">
        <f>IF(ДАННЫЕ!$B596&gt;0,IF(YEAR(ДАННЫЕ!$F$1)=YEAR(ДАННЫЕ!$B596),1,0),0)</f>
        <v>0</v>
      </c>
      <c r="C596" s="14">
        <f>IF(ДАННЫЕ!$CM596&gt;0,IF(YEAR(ДАННЫЕ!$F$1)=YEAR(ДАННЫЕ!$CM596),1,0),0)</f>
        <v>0</v>
      </c>
      <c r="D596" s="14">
        <f>IF(ДАННЫЕ!$CJ596&gt;0,IF(ДАННЫЕ!$CL596&gt;ДАННЫЕ!$F$1,1,IF(ДАННЫЕ!$CL596&gt;0,0,1)),0)</f>
        <v>0</v>
      </c>
      <c r="E596" s="43" t="str">
        <f ca="1">IF(ДАННЫЕ!$F$1&gt;0,IF(ДАННЫЕ!$G596&gt;0,DATEDIF(ДАННЫЕ!$G596,ДАННЫЕ!$F$1,"y"),""),IF(ДАННЫЕ!$G596&gt;0,DATEDIF(ДАННЫЕ!$G596,TODAY(),"y"),""))</f>
        <v/>
      </c>
      <c r="F596" s="43" t="str">
        <f xml:space="preserve"> IF(ДАННЫЕ!$F596="М",IF(E596&gt;=18,IF(E596&lt;60,1,""),""),"")&amp;IF(ДАННЫЕ!$F596="Ж",IF(E596&gt;=18,IF(E596&lt;55,1,""),""),"")</f>
        <v/>
      </c>
      <c r="G596" s="43" t="str">
        <f xml:space="preserve"> IF(ДАННЫЕ!$F596="М",IF(E596&gt;=60,2,""),"")&amp;IF(ДАННЫЕ!$F596="Ж",IF(E596&gt;=55,2,""),"")</f>
        <v/>
      </c>
      <c r="H596" s="43" t="str">
        <f t="shared" ca="1" si="27"/>
        <v/>
      </c>
      <c r="I596" s="43" t="str">
        <f t="shared" ca="1" si="28"/>
        <v>03</v>
      </c>
      <c r="J596" s="28" t="str">
        <f ca="1">ДАННЫЕ!$F596&amp;H596&amp;I596&amp;ДАННЫЕ!$I596&amp;"m"&amp;IF(ДАННЫЕ!$I596&gt;0,IF(ДАННЫЕ!$J596&gt;0,0,1),"")&amp;"f"&amp;IF(ДАННЫЕ!$R596&gt;0,IF(YEAR(ДАННЫЕ!$F$1)=YEAR(ДАННЫЕ!$R596),1,0),0)&amp;"z"&amp;ДАННЫЕ!$R596&amp;"p"&amp;ДАННЫЕ!$S596&amp;"i"&amp;ДАННЫЕ!$T596&amp;"h"&amp;ДАННЫЕ!$K596&amp;"be"&amp;ДАННЫЕ!$BI596&amp;"CD"&amp;IF(ДАННЫЕ!BF596&gt;500,4,IF(ДАННЫЕ!BF596&gt;350,3,IF(ДАННЫЕ!BF596&gt;200,2,IF(ДАННЫЕ!BF596&gt;0,1,0))))&amp;"g"&amp;B596&amp;"d"&amp;H596&amp;"l"&amp;ДАННЫЕ!AT596&amp;"a"&amp;ДАННЫЕ!$V596&amp;"v"&amp;R596&amp;"k"&amp;ДАННЫЕ!$U596&amp;"s"&amp;ДАННЫЕ!$Y596&amp;"t"&amp;ДАННЫЕ!$X596&amp;"b"&amp;IF(ДАННЫЕ!$Q596&gt;1,1,0)&amp;"PP"&amp;ДАННЫЕ!Z596&amp;"c"&amp;S596&amp;"x"&amp;IF(ДАННЫЕ!$BY596&gt;0,IF(YEAR(ДАННЫЕ!$F$1)=YEAR(ДАННЫЕ!$BY596),1,0),0)&amp;"n"&amp;IF(ДАННЫЕ!$BZ596&gt;0,IF(YEAR(ДАННЫЕ!$F$1)=YEAR(ДАННЫЕ!$BZ596),1,0),0)&amp;"u"&amp;D596&amp;"z"&amp;IF(ДАННЫЕ!$CL596&gt;0,IF(YEAR(ДАННЫЕ!$F$1)&gt;YEAR(ДАННЫЕ!$CL596),11,12),0)</f>
        <v>03mf0zpihbeCD0g0dlav0kstb0PPc0x0n0u0z0</v>
      </c>
      <c r="K596" s="28" t="str">
        <f ca="1">ДАННЫЕ!$I596&amp;"x"&amp;B596&amp;"w"&amp;IF(T596+ДАННЫЕ!AD596+ДАННЫЕ!AE596+ДАННЫЕ!AF596+ДАННЫЕ!AG596+ДАННЫЕ!AH596+ДАННЫЕ!$AL596+ДАННЫЕ!AI596+ДАННЫЕ!AJ596+ДАННЫЕ!AK596+ДАННЫЕ!AP596+ДАННЫЕ!AQ596+ДАННЫЕ!AR596+ДАННЫЕ!$AM596+ДАННЫЕ!$AN596+ДАННЫЕ!AS596+ДАННЫЕ!AT596&gt;0,1,0)&amp;IF(OR(T596=2,ДАННЫЕ!AD596=2,ДАННЫЕ!AE596=2,ДАННЫЕ!AF596=2,ДАННЫЕ!AG596=2,ДАННЫЕ!AH596=2,ДАННЫЕ!$AL596=2,ДАННЫЕ!AI596=2,ДАННЫЕ!AJ596=2,ДАННЫЕ!AK596=2,ДАННЫЕ!AP596=2,ДАННЫЕ!AQ596=2,ДАННЫЕ!AR596=2,ДАННЫЕ!$AM596=2,ДАННЫЕ!$AN596=2,ДАННЫЕ!AS596=2,ДАННЫЕ!AT596=2),2,0)&amp;"t"&amp;IF(T596&gt;0,"1"&amp;T596,"00")&amp;"f"&amp;IF(ДАННЫЕ!$AC596,"1"&amp;ДАННЫЕ!$AC596,"00")&amp;"b"&amp;IF(ДАННЫЕ!$AD596,"1"&amp;ДАННЫЕ!$AD596,"00")&amp;"g"&amp;IF(ДАННЫЕ!$AF596,"1"&amp;ДАННЫЕ!$AF596,"00")&amp;"c"&amp;IF(ДАННЫЕ!$AG596,"1"&amp;ДАННЫЕ!$AG596,"00")&amp;"i"&amp;IF(ДАННЫЕ!$AH596,"1"&amp;ДАННЫЕ!$AH596,"00")&amp;"r"&amp;IF(ДАННЫЕ!$AL596,"1"&amp;ДАННЫЕ!$AL596,"00")&amp;"m"&amp;IF(ДАННЫЕ!$AI596,"1"&amp;ДАННЫЕ!$AI596,"00")&amp;"hS"&amp;IF(ДАННЫЕ!$AJ596,"1"&amp;ДАННЫЕ!$AJ596,"00")&amp;"hZ"&amp;IF(ДАННЫЕ!$AK596,"1"&amp;ДАННЫЕ!$AK596,"00")&amp;"p"&amp;IF(ДАННЫЕ!$AP596,"1"&amp;ДАННЫЕ!$AP596,"00")&amp;"k"&amp;IF(ДАННЫЕ!$AQ596,"1"&amp;ДАННЫЕ!$AQ596,"00")&amp;"z"&amp;IF(ДАННЫЕ!$AR596,"1"&amp;ДАННЫЕ!$AR596,"00")&amp;"j"&amp;IF(ДАННЫЕ!$AM596,"1"&amp;ДАННЫЕ!$AM596,"00")&amp;"n"&amp;IF(ДАННЫЕ!$AN596,"1"&amp;ДАННЫЕ!$AN596,"00")&amp;"E"&amp;ДАННЫЕ!BI596&amp;"L"&amp;ДАННЫЕ!AO596&amp;"h"&amp;IF(ДАННЫЕ!$AU596&gt;0,1,0)&amp;"v"&amp;IF(ДАННЫЕ!$AW596&gt;0,1,0)&amp;"a"&amp;IF(ДАННЫЕ!$AS596,"1"&amp;ДАННЫЕ!$AS596,"00")&amp;"s"&amp;IF(ДАННЫЕ!$AT596,"1"&amp;ДАННЫЕ!$AT596,"00")&amp;"u"&amp;IF(ДАННЫЕ!$CJ596&gt;0,1,0)&amp;"y"&amp;B596&amp;"d"&amp;H596&amp;"e"&amp;F596&amp;G596</f>
        <v>x0w00t00f00b00g00c00i00r00m00hS00hZ00p00k00z00j00n00ELh0v0a00s00u0y0de</v>
      </c>
      <c r="L596" s="28" t="str">
        <f ca="1">ДАННЫЕ!$I596&amp;"VN"&amp;IF(ДАННЫЕ!AW596&gt;0,11,10)&amp;"CD"&amp;IF(ДАННЫЕ!BF596&gt;500,16,IF(ДАННЫЕ!BF596&gt;350,15,IF(ДАННЫЕ!BF596&gt;=200,14,IF(ДАННЫЕ!BF596&gt;=100,13,IF(ДАННЫЕ!BF596&gt;=50,12,IF(ДАННЫЕ!BF596&gt;0,11,10))))))&amp;"AR"&amp;IF(ДАННЫЕ!BX596&gt;0,1,0)&amp;"GD"&amp;B596&amp;"VV"&amp;IF(E596&gt;=5,IF(E596&lt;18,1,0),0)</f>
        <v>VN10CD10AR0GD0VV0</v>
      </c>
      <c r="M596" s="28" t="str">
        <f>ДАННЫЕ!$I596&amp;"b"&amp;ДАННЫЕ!$BI596&amp;"r"&amp;ДАННЫЕ!$BJ596&amp;"CD"&amp;IF(ДАННЫЕ!BF596&gt;0,IF(ДАННЫЕ!BF596&lt;200,1,IF(ДАННЫЕ!BF596&lt;350,2,3)),0)&amp;"h"&amp;IF(ДАННЫЕ!$BK596+ДАННЫЕ!$BL596+ДАННЫЕ!$BM596&gt;0,1,0)&amp;"x"&amp;ДАННЫЕ!$BK596&amp;"y"&amp;ДАННЫЕ!$BL596&amp;"z"&amp;ДАННЫЕ!$BM596&amp;"c"&amp;IF(ДАННЫЕ!$BK596+ДАННЫЕ!$BL596+ДАННЫЕ!$BM596=3,1,0)&amp;"a"&amp;IF(ДАННЫЕ!$BQ596+ДАННЫЕ!$BR596&gt;0,1,0)&amp;"d"&amp;ДАННЫЕ!$BQ596&amp;"v"&amp;ДАННЫЕ!$BR596&amp;"p"&amp;ДАННЫЕ!$BS596&amp;"n"&amp;ДАННЫЕ!$BU596&amp;"t"&amp;ДАННЫЕ!$BV596&amp;"o"&amp;ДАННЫЕ!$BT596&amp;"l"&amp;IF(ДАННЫЕ!$BN596&gt;0,1,0)&amp;ДАННЫЕ!$BN596&amp;"g"&amp;ДАННЫЕ!$BO596&amp;"s"&amp;ДАННЫЕ!$BP596&amp;"DZ"&amp;IF(ДАННЫЕ!B596-ДАННЫЕ!G596 &lt; 60,IF(ДАННЫЕ!B596-ДАННЫЕ!G596 &gt;= 0,1,0),0)&amp;"u"&amp;IF(ДАННЫЕ!$CJ596&gt;0,1,0)</f>
        <v>brCD0h0xyzc0a0dvpntol0gsDZ1u0</v>
      </c>
      <c r="N596" s="28" t="str">
        <f ca="1">ДАННЫЕ!$F596&amp;ДАННЫЕ!$I596&amp;"g"&amp;B596&amp;"cf"&amp;D596&amp;"a"&amp;IF(ДАННЫЕ!$BX596&gt;0,1,0)&amp;IF(ДАННЫЕ!$BF596&gt;500,1,IF(ДАННЫЕ!$BF596&gt;350,2,IF(ДАННЫЕ!$BF596&gt;=200,3,IF(ДАННЫЕ!$BF596&gt;=100,4,IF(ДАННЫЕ!$BF596&gt;=50,5,IF(ДАННЫЕ!$BF596&lt;50,6,0))))))&amp;"AR"&amp;IF(DATEDIF(ДАННЫЕ!$BX596,ДАННЫЕ!$F$1,"y")&gt;1,1,0)&amp;"VG"&amp;IF(ДАННЫЕ!$BH596="0",1,0)&amp;"o"&amp;IF(T596+ДАННЫЕ!$AF596+ДАННЫЕ!$AG596+ДАННЫЕ!$AH596+ДАННЫЕ!$AI596+ДАННЫЕ!$AJ596+ДАННЫЕ!$AP596+ДАННЫЕ!$AQ596+ДАННЫЕ!$AR596+ДАННЫЕ!$AU596+ДАННЫЕ!$AW596+ДАННЫЕ!$AS596+ДАННЫЕ!$AT596&gt;0,1,0)&amp;"x"&amp;ДАННЫЕ!$AG596&amp;"p"&amp;IF(ДАННЫЕ!$BY596&gt;0,1,0)&amp;"v"&amp;IF(ДАННЫЕ!$BZ596&gt;0,1,0)&amp;"n"&amp;ДАННЫЕ!$CA596&amp;"t"&amp;ДАННЫЕ!$AY596&amp;"k"&amp;ДАННЫЕ!$CB596&amp;"q"&amp;ДАННЫЕ!$CC596&amp;"w"&amp;ДАННЫЕ!$CD596&amp;"e"&amp;ДАННЫЕ!$CE596&amp;"m"&amp;ДАННЫЕ!$CF596&amp;"c"&amp;ДАННЫЕ!$CG596&amp;"z"&amp;ДАННЫЕ!$CH596&amp;"d"&amp;IF(H596=4,1,0)&amp;"s"&amp;IF(ДАННЫЕ!$J596=1,0,1)&amp;"u"&amp;IF(ДАННЫЕ!$CJ596&gt;0,1,0)</f>
        <v>g0cf0a06AR1VG0o0xp0v0ntkqwemczd0s1u0</v>
      </c>
      <c r="O596" s="28" t="str">
        <f>ДАННЫЕ!$I596&amp;"g"&amp;B596&amp;A596&amp;"f"&amp;P596&amp;"c"&amp;IF(ДАННЫЕ!$U596&gt;0,1,0)&amp;"s"&amp;IF(ДАННЫЕ!$Q596&gt;0,IF(YEAR(ДАННЫЕ!$F$1)=YEAR(ДАННЫЕ!$Q596),IF(MONTH(ДАННЫЕ!$F$1)=MONTH(ДАННЫЕ!$Q596),111,11),1),0)&amp;"i"&amp;IF(ДАННЫЕ!$R596+ДАННЫЕ!$S596+ДАННЫЕ!$T596=0,0,1)&amp;"h"&amp;IF(ДАННЫЕ!$P596&gt;0,1,0)&amp;"p"&amp;IF(ДАННЫЕ!$CI596&gt;0,IF(YEAR(ДАННЫЕ!$F$1)=YEAR(ДАННЫЕ!$CI596),IF(MONTH(ДАННЫЕ!$F$1)=MONTH(ДАННЫЕ!$CI596),111,11),1),0)&amp;"d"&amp;IF(ДАННЫЕ!$CJ596&gt;0,IF(YEAR(ДАННЫЕ!$F$1)=YEAR(ДАННЫЕ!$CJ596),IF(MONTH(ДАННЫЕ!$F$1)=MONTH(ДАННЫЕ!$CJ596),111,11),1),0)&amp;"o"&amp;IF(ДАННЫЕ!$CK596&gt;0,IF(MONTH(ДАННЫЕ!$F$1)=MONTH(ДАННЫЕ!$CK596),111,11),0)&amp;"v"&amp;IF(ДАННЫЕ!$BE596&gt;0,IF(MONTH(ДАННЫЕ!$F$1)=MONTH(ДАННЫЕ!$BE596),111,11),0)</f>
        <v>g00f0c0s0i0h0p0d0o0v0</v>
      </c>
      <c r="P596" s="15">
        <f t="shared" si="29"/>
        <v>0</v>
      </c>
      <c r="Q596" s="15">
        <f>IF(ДАННЫЕ!$F$1&gt;ДАННЫЕ!$N596,IF(YEAR(ДАННЫЕ!$F$1)=YEAR(ДАННЫЕ!M596),1,0),0)</f>
        <v>0</v>
      </c>
      <c r="R596" s="15">
        <f>IF(ДАННЫЕ!$F$1&gt;ДАННЫЕ!$N596,IF(YEAR(ДАННЫЕ!$F$1)=YEAR(ДАННЫЕ!N596),1,0),0)</f>
        <v>0</v>
      </c>
      <c r="S596" s="15">
        <f>IF(ДАННЫЕ!$AA596="2А",1,IF(ДАННЫЕ!$AA596="2Б",2,IF(ДАННЫЕ!$AA596="2В",3,IF(ДАННЫЕ!$AA596=3,4,IF(ДАННЫЕ!$AA596="4А",5,IF(ДАННЫЕ!$AA596="4Б",6,IF(ДАННЫЕ!$AA596="4В",7,IF(ДАННЫЕ!$AA596=5,8,0))))))))</f>
        <v>0</v>
      </c>
      <c r="T596" s="15">
        <f>IF(OR(ДАННЫЕ!$AC596=2,ДАННЫЕ!$AD596=2,ДАННЫЕ!$AE596=2),2,IF(OR(ДАННЫЕ!$AC596=1,ДАННЫЕ!$AD596=1,ДАННЫЕ!$AE596=1),1,0))</f>
        <v>0</v>
      </c>
    </row>
    <row r="597" spans="1:20" ht="15" customHeight="1" x14ac:dyDescent="0.2">
      <c r="A597" s="78">
        <f>IF(B597&gt;0,IF(MONTH(ДАННЫЕ!$F$1)=MONTH(ДАННЫЕ!$B597),1,0),0)</f>
        <v>0</v>
      </c>
      <c r="B597" s="14">
        <f>IF(ДАННЫЕ!$B597&gt;0,IF(YEAR(ДАННЫЕ!$F$1)=YEAR(ДАННЫЕ!$B597),1,0),0)</f>
        <v>0</v>
      </c>
      <c r="C597" s="14">
        <f>IF(ДАННЫЕ!$CM597&gt;0,IF(YEAR(ДАННЫЕ!$F$1)=YEAR(ДАННЫЕ!$CM597),1,0),0)</f>
        <v>0</v>
      </c>
      <c r="D597" s="14">
        <f>IF(ДАННЫЕ!$CJ597&gt;0,IF(ДАННЫЕ!$CL597&gt;ДАННЫЕ!$F$1,1,IF(ДАННЫЕ!$CL597&gt;0,0,1)),0)</f>
        <v>0</v>
      </c>
      <c r="E597" s="43" t="str">
        <f ca="1">IF(ДАННЫЕ!$F$1&gt;0,IF(ДАННЫЕ!$G597&gt;0,DATEDIF(ДАННЫЕ!$G597,ДАННЫЕ!$F$1,"y"),""),IF(ДАННЫЕ!$G597&gt;0,DATEDIF(ДАННЫЕ!$G597,TODAY(),"y"),""))</f>
        <v/>
      </c>
      <c r="F597" s="43" t="str">
        <f xml:space="preserve"> IF(ДАННЫЕ!$F597="М",IF(E597&gt;=18,IF(E597&lt;60,1,""),""),"")&amp;IF(ДАННЫЕ!$F597="Ж",IF(E597&gt;=18,IF(E597&lt;55,1,""),""),"")</f>
        <v/>
      </c>
      <c r="G597" s="43" t="str">
        <f xml:space="preserve"> IF(ДАННЫЕ!$F597="М",IF(E597&gt;=60,2,""),"")&amp;IF(ДАННЫЕ!$F597="Ж",IF(E597&gt;=55,2,""),"")</f>
        <v/>
      </c>
      <c r="H597" s="43" t="str">
        <f t="shared" ca="1" si="27"/>
        <v/>
      </c>
      <c r="I597" s="43" t="str">
        <f t="shared" ca="1" si="28"/>
        <v>03</v>
      </c>
      <c r="J597" s="28" t="str">
        <f ca="1">ДАННЫЕ!$F597&amp;H597&amp;I597&amp;ДАННЫЕ!$I597&amp;"m"&amp;IF(ДАННЫЕ!$I597&gt;0,IF(ДАННЫЕ!$J597&gt;0,0,1),"")&amp;"f"&amp;IF(ДАННЫЕ!$R597&gt;0,IF(YEAR(ДАННЫЕ!$F$1)=YEAR(ДАННЫЕ!$R597),1,0),0)&amp;"z"&amp;ДАННЫЕ!$R597&amp;"p"&amp;ДАННЫЕ!$S597&amp;"i"&amp;ДАННЫЕ!$T597&amp;"h"&amp;ДАННЫЕ!$K597&amp;"be"&amp;ДАННЫЕ!$BI597&amp;"CD"&amp;IF(ДАННЫЕ!BF597&gt;500,4,IF(ДАННЫЕ!BF597&gt;350,3,IF(ДАННЫЕ!BF597&gt;200,2,IF(ДАННЫЕ!BF597&gt;0,1,0))))&amp;"g"&amp;B597&amp;"d"&amp;H597&amp;"l"&amp;ДАННЫЕ!AT597&amp;"a"&amp;ДАННЫЕ!$V597&amp;"v"&amp;R597&amp;"k"&amp;ДАННЫЕ!$U597&amp;"s"&amp;ДАННЫЕ!$Y597&amp;"t"&amp;ДАННЫЕ!$X597&amp;"b"&amp;IF(ДАННЫЕ!$Q597&gt;1,1,0)&amp;"PP"&amp;ДАННЫЕ!Z597&amp;"c"&amp;S597&amp;"x"&amp;IF(ДАННЫЕ!$BY597&gt;0,IF(YEAR(ДАННЫЕ!$F$1)=YEAR(ДАННЫЕ!$BY597),1,0),0)&amp;"n"&amp;IF(ДАННЫЕ!$BZ597&gt;0,IF(YEAR(ДАННЫЕ!$F$1)=YEAR(ДАННЫЕ!$BZ597),1,0),0)&amp;"u"&amp;D597&amp;"z"&amp;IF(ДАННЫЕ!$CL597&gt;0,IF(YEAR(ДАННЫЕ!$F$1)&gt;YEAR(ДАННЫЕ!$CL597),11,12),0)</f>
        <v>03mf0zpihbeCD0g0dlav0kstb0PPc0x0n0u0z0</v>
      </c>
      <c r="K597" s="28" t="str">
        <f ca="1">ДАННЫЕ!$I597&amp;"x"&amp;B597&amp;"w"&amp;IF(T597+ДАННЫЕ!AD597+ДАННЫЕ!AE597+ДАННЫЕ!AF597+ДАННЫЕ!AG597+ДАННЫЕ!AH597+ДАННЫЕ!$AL597+ДАННЫЕ!AI597+ДАННЫЕ!AJ597+ДАННЫЕ!AK597+ДАННЫЕ!AP597+ДАННЫЕ!AQ597+ДАННЫЕ!AR597+ДАННЫЕ!$AM597+ДАННЫЕ!$AN597+ДАННЫЕ!AS597+ДАННЫЕ!AT597&gt;0,1,0)&amp;IF(OR(T597=2,ДАННЫЕ!AD597=2,ДАННЫЕ!AE597=2,ДАННЫЕ!AF597=2,ДАННЫЕ!AG597=2,ДАННЫЕ!AH597=2,ДАННЫЕ!$AL597=2,ДАННЫЕ!AI597=2,ДАННЫЕ!AJ597=2,ДАННЫЕ!AK597=2,ДАННЫЕ!AP597=2,ДАННЫЕ!AQ597=2,ДАННЫЕ!AR597=2,ДАННЫЕ!$AM597=2,ДАННЫЕ!$AN597=2,ДАННЫЕ!AS597=2,ДАННЫЕ!AT597=2),2,0)&amp;"t"&amp;IF(T597&gt;0,"1"&amp;T597,"00")&amp;"f"&amp;IF(ДАННЫЕ!$AC597,"1"&amp;ДАННЫЕ!$AC597,"00")&amp;"b"&amp;IF(ДАННЫЕ!$AD597,"1"&amp;ДАННЫЕ!$AD597,"00")&amp;"g"&amp;IF(ДАННЫЕ!$AF597,"1"&amp;ДАННЫЕ!$AF597,"00")&amp;"c"&amp;IF(ДАННЫЕ!$AG597,"1"&amp;ДАННЫЕ!$AG597,"00")&amp;"i"&amp;IF(ДАННЫЕ!$AH597,"1"&amp;ДАННЫЕ!$AH597,"00")&amp;"r"&amp;IF(ДАННЫЕ!$AL597,"1"&amp;ДАННЫЕ!$AL597,"00")&amp;"m"&amp;IF(ДАННЫЕ!$AI597,"1"&amp;ДАННЫЕ!$AI597,"00")&amp;"hS"&amp;IF(ДАННЫЕ!$AJ597,"1"&amp;ДАННЫЕ!$AJ597,"00")&amp;"hZ"&amp;IF(ДАННЫЕ!$AK597,"1"&amp;ДАННЫЕ!$AK597,"00")&amp;"p"&amp;IF(ДАННЫЕ!$AP597,"1"&amp;ДАННЫЕ!$AP597,"00")&amp;"k"&amp;IF(ДАННЫЕ!$AQ597,"1"&amp;ДАННЫЕ!$AQ597,"00")&amp;"z"&amp;IF(ДАННЫЕ!$AR597,"1"&amp;ДАННЫЕ!$AR597,"00")&amp;"j"&amp;IF(ДАННЫЕ!$AM597,"1"&amp;ДАННЫЕ!$AM597,"00")&amp;"n"&amp;IF(ДАННЫЕ!$AN597,"1"&amp;ДАННЫЕ!$AN597,"00")&amp;"E"&amp;ДАННЫЕ!BI597&amp;"L"&amp;ДАННЫЕ!AO597&amp;"h"&amp;IF(ДАННЫЕ!$AU597&gt;0,1,0)&amp;"v"&amp;IF(ДАННЫЕ!$AW597&gt;0,1,0)&amp;"a"&amp;IF(ДАННЫЕ!$AS597,"1"&amp;ДАННЫЕ!$AS597,"00")&amp;"s"&amp;IF(ДАННЫЕ!$AT597,"1"&amp;ДАННЫЕ!$AT597,"00")&amp;"u"&amp;IF(ДАННЫЕ!$CJ597&gt;0,1,0)&amp;"y"&amp;B597&amp;"d"&amp;H597&amp;"e"&amp;F597&amp;G597</f>
        <v>x0w00t00f00b00g00c00i00r00m00hS00hZ00p00k00z00j00n00ELh0v0a00s00u0y0de</v>
      </c>
      <c r="L597" s="28" t="str">
        <f ca="1">ДАННЫЕ!$I597&amp;"VN"&amp;IF(ДАННЫЕ!AW597&gt;0,11,10)&amp;"CD"&amp;IF(ДАННЫЕ!BF597&gt;500,16,IF(ДАННЫЕ!BF597&gt;350,15,IF(ДАННЫЕ!BF597&gt;=200,14,IF(ДАННЫЕ!BF597&gt;=100,13,IF(ДАННЫЕ!BF597&gt;=50,12,IF(ДАННЫЕ!BF597&gt;0,11,10))))))&amp;"AR"&amp;IF(ДАННЫЕ!BX597&gt;0,1,0)&amp;"GD"&amp;B597&amp;"VV"&amp;IF(E597&gt;=5,IF(E597&lt;18,1,0),0)</f>
        <v>VN10CD10AR0GD0VV0</v>
      </c>
      <c r="M597" s="28" t="str">
        <f>ДАННЫЕ!$I597&amp;"b"&amp;ДАННЫЕ!$BI597&amp;"r"&amp;ДАННЫЕ!$BJ597&amp;"CD"&amp;IF(ДАННЫЕ!BF597&gt;0,IF(ДАННЫЕ!BF597&lt;200,1,IF(ДАННЫЕ!BF597&lt;350,2,3)),0)&amp;"h"&amp;IF(ДАННЫЕ!$BK597+ДАННЫЕ!$BL597+ДАННЫЕ!$BM597&gt;0,1,0)&amp;"x"&amp;ДАННЫЕ!$BK597&amp;"y"&amp;ДАННЫЕ!$BL597&amp;"z"&amp;ДАННЫЕ!$BM597&amp;"c"&amp;IF(ДАННЫЕ!$BK597+ДАННЫЕ!$BL597+ДАННЫЕ!$BM597=3,1,0)&amp;"a"&amp;IF(ДАННЫЕ!$BQ597+ДАННЫЕ!$BR597&gt;0,1,0)&amp;"d"&amp;ДАННЫЕ!$BQ597&amp;"v"&amp;ДАННЫЕ!$BR597&amp;"p"&amp;ДАННЫЕ!$BS597&amp;"n"&amp;ДАННЫЕ!$BU597&amp;"t"&amp;ДАННЫЕ!$BV597&amp;"o"&amp;ДАННЫЕ!$BT597&amp;"l"&amp;IF(ДАННЫЕ!$BN597&gt;0,1,0)&amp;ДАННЫЕ!$BN597&amp;"g"&amp;ДАННЫЕ!$BO597&amp;"s"&amp;ДАННЫЕ!$BP597&amp;"DZ"&amp;IF(ДАННЫЕ!B597-ДАННЫЕ!G597 &lt; 60,IF(ДАННЫЕ!B597-ДАННЫЕ!G597 &gt;= 0,1,0),0)&amp;"u"&amp;IF(ДАННЫЕ!$CJ597&gt;0,1,0)</f>
        <v>brCD0h0xyzc0a0dvpntol0gsDZ1u0</v>
      </c>
      <c r="N597" s="28" t="str">
        <f ca="1">ДАННЫЕ!$F597&amp;ДАННЫЕ!$I597&amp;"g"&amp;B597&amp;"cf"&amp;D597&amp;"a"&amp;IF(ДАННЫЕ!$BX597&gt;0,1,0)&amp;IF(ДАННЫЕ!$BF597&gt;500,1,IF(ДАННЫЕ!$BF597&gt;350,2,IF(ДАННЫЕ!$BF597&gt;=200,3,IF(ДАННЫЕ!$BF597&gt;=100,4,IF(ДАННЫЕ!$BF597&gt;=50,5,IF(ДАННЫЕ!$BF597&lt;50,6,0))))))&amp;"AR"&amp;IF(DATEDIF(ДАННЫЕ!$BX597,ДАННЫЕ!$F$1,"y")&gt;1,1,0)&amp;"VG"&amp;IF(ДАННЫЕ!$BH597="0",1,0)&amp;"o"&amp;IF(T597+ДАННЫЕ!$AF597+ДАННЫЕ!$AG597+ДАННЫЕ!$AH597+ДАННЫЕ!$AI597+ДАННЫЕ!$AJ597+ДАННЫЕ!$AP597+ДАННЫЕ!$AQ597+ДАННЫЕ!$AR597+ДАННЫЕ!$AU597+ДАННЫЕ!$AW597+ДАННЫЕ!$AS597+ДАННЫЕ!$AT597&gt;0,1,0)&amp;"x"&amp;ДАННЫЕ!$AG597&amp;"p"&amp;IF(ДАННЫЕ!$BY597&gt;0,1,0)&amp;"v"&amp;IF(ДАННЫЕ!$BZ597&gt;0,1,0)&amp;"n"&amp;ДАННЫЕ!$CA597&amp;"t"&amp;ДАННЫЕ!$AY597&amp;"k"&amp;ДАННЫЕ!$CB597&amp;"q"&amp;ДАННЫЕ!$CC597&amp;"w"&amp;ДАННЫЕ!$CD597&amp;"e"&amp;ДАННЫЕ!$CE597&amp;"m"&amp;ДАННЫЕ!$CF597&amp;"c"&amp;ДАННЫЕ!$CG597&amp;"z"&amp;ДАННЫЕ!$CH597&amp;"d"&amp;IF(H597=4,1,0)&amp;"s"&amp;IF(ДАННЫЕ!$J597=1,0,1)&amp;"u"&amp;IF(ДАННЫЕ!$CJ597&gt;0,1,0)</f>
        <v>g0cf0a06AR1VG0o0xp0v0ntkqwemczd0s1u0</v>
      </c>
      <c r="O597" s="28" t="str">
        <f>ДАННЫЕ!$I597&amp;"g"&amp;B597&amp;A597&amp;"f"&amp;P597&amp;"c"&amp;IF(ДАННЫЕ!$U597&gt;0,1,0)&amp;"s"&amp;IF(ДАННЫЕ!$Q597&gt;0,IF(YEAR(ДАННЫЕ!$F$1)=YEAR(ДАННЫЕ!$Q597),IF(MONTH(ДАННЫЕ!$F$1)=MONTH(ДАННЫЕ!$Q597),111,11),1),0)&amp;"i"&amp;IF(ДАННЫЕ!$R597+ДАННЫЕ!$S597+ДАННЫЕ!$T597=0,0,1)&amp;"h"&amp;IF(ДАННЫЕ!$P597&gt;0,1,0)&amp;"p"&amp;IF(ДАННЫЕ!$CI597&gt;0,IF(YEAR(ДАННЫЕ!$F$1)=YEAR(ДАННЫЕ!$CI597),IF(MONTH(ДАННЫЕ!$F$1)=MONTH(ДАННЫЕ!$CI597),111,11),1),0)&amp;"d"&amp;IF(ДАННЫЕ!$CJ597&gt;0,IF(YEAR(ДАННЫЕ!$F$1)=YEAR(ДАННЫЕ!$CJ597),IF(MONTH(ДАННЫЕ!$F$1)=MONTH(ДАННЫЕ!$CJ597),111,11),1),0)&amp;"o"&amp;IF(ДАННЫЕ!$CK597&gt;0,IF(MONTH(ДАННЫЕ!$F$1)=MONTH(ДАННЫЕ!$CK597),111,11),0)&amp;"v"&amp;IF(ДАННЫЕ!$BE597&gt;0,IF(MONTH(ДАННЫЕ!$F$1)=MONTH(ДАННЫЕ!$BE597),111,11),0)</f>
        <v>g00f0c0s0i0h0p0d0o0v0</v>
      </c>
      <c r="P597" s="15">
        <f t="shared" si="29"/>
        <v>0</v>
      </c>
      <c r="Q597" s="15">
        <f>IF(ДАННЫЕ!$F$1&gt;ДАННЫЕ!$N597,IF(YEAR(ДАННЫЕ!$F$1)=YEAR(ДАННЫЕ!M597),1,0),0)</f>
        <v>0</v>
      </c>
      <c r="R597" s="15">
        <f>IF(ДАННЫЕ!$F$1&gt;ДАННЫЕ!$N597,IF(YEAR(ДАННЫЕ!$F$1)=YEAR(ДАННЫЕ!N597),1,0),0)</f>
        <v>0</v>
      </c>
      <c r="S597" s="15">
        <f>IF(ДАННЫЕ!$AA597="2А",1,IF(ДАННЫЕ!$AA597="2Б",2,IF(ДАННЫЕ!$AA597="2В",3,IF(ДАННЫЕ!$AA597=3,4,IF(ДАННЫЕ!$AA597="4А",5,IF(ДАННЫЕ!$AA597="4Б",6,IF(ДАННЫЕ!$AA597="4В",7,IF(ДАННЫЕ!$AA597=5,8,0))))))))</f>
        <v>0</v>
      </c>
      <c r="T597" s="15">
        <f>IF(OR(ДАННЫЕ!$AC597=2,ДАННЫЕ!$AD597=2,ДАННЫЕ!$AE597=2),2,IF(OR(ДАННЫЕ!$AC597=1,ДАННЫЕ!$AD597=1,ДАННЫЕ!$AE597=1),1,0))</f>
        <v>0</v>
      </c>
    </row>
    <row r="598" spans="1:20" ht="15" customHeight="1" x14ac:dyDescent="0.2">
      <c r="A598" s="78">
        <f>IF(B598&gt;0,IF(MONTH(ДАННЫЕ!$F$1)=MONTH(ДАННЫЕ!$B598),1,0),0)</f>
        <v>0</v>
      </c>
      <c r="B598" s="14">
        <f>IF(ДАННЫЕ!$B598&gt;0,IF(YEAR(ДАННЫЕ!$F$1)=YEAR(ДАННЫЕ!$B598),1,0),0)</f>
        <v>0</v>
      </c>
      <c r="C598" s="14">
        <f>IF(ДАННЫЕ!$CM598&gt;0,IF(YEAR(ДАННЫЕ!$F$1)=YEAR(ДАННЫЕ!$CM598),1,0),0)</f>
        <v>0</v>
      </c>
      <c r="D598" s="14">
        <f>IF(ДАННЫЕ!$CJ598&gt;0,IF(ДАННЫЕ!$CL598&gt;ДАННЫЕ!$F$1,1,IF(ДАННЫЕ!$CL598&gt;0,0,1)),0)</f>
        <v>0</v>
      </c>
      <c r="E598" s="43" t="str">
        <f ca="1">IF(ДАННЫЕ!$F$1&gt;0,IF(ДАННЫЕ!$G598&gt;0,DATEDIF(ДАННЫЕ!$G598,ДАННЫЕ!$F$1,"y"),""),IF(ДАННЫЕ!$G598&gt;0,DATEDIF(ДАННЫЕ!$G598,TODAY(),"y"),""))</f>
        <v/>
      </c>
      <c r="F598" s="43" t="str">
        <f xml:space="preserve"> IF(ДАННЫЕ!$F598="М",IF(E598&gt;=18,IF(E598&lt;60,1,""),""),"")&amp;IF(ДАННЫЕ!$F598="Ж",IF(E598&gt;=18,IF(E598&lt;55,1,""),""),"")</f>
        <v/>
      </c>
      <c r="G598" s="43" t="str">
        <f xml:space="preserve"> IF(ДАННЫЕ!$F598="М",IF(E598&gt;=60,2,""),"")&amp;IF(ДАННЫЕ!$F598="Ж",IF(E598&gt;=55,2,""),"")</f>
        <v/>
      </c>
      <c r="H598" s="43" t="str">
        <f t="shared" ca="1" si="27"/>
        <v/>
      </c>
      <c r="I598" s="43" t="str">
        <f t="shared" ca="1" si="28"/>
        <v>03</v>
      </c>
      <c r="J598" s="28" t="str">
        <f ca="1">ДАННЫЕ!$F598&amp;H598&amp;I598&amp;ДАННЫЕ!$I598&amp;"m"&amp;IF(ДАННЫЕ!$I598&gt;0,IF(ДАННЫЕ!$J598&gt;0,0,1),"")&amp;"f"&amp;IF(ДАННЫЕ!$R598&gt;0,IF(YEAR(ДАННЫЕ!$F$1)=YEAR(ДАННЫЕ!$R598),1,0),0)&amp;"z"&amp;ДАННЫЕ!$R598&amp;"p"&amp;ДАННЫЕ!$S598&amp;"i"&amp;ДАННЫЕ!$T598&amp;"h"&amp;ДАННЫЕ!$K598&amp;"be"&amp;ДАННЫЕ!$BI598&amp;"CD"&amp;IF(ДАННЫЕ!BF598&gt;500,4,IF(ДАННЫЕ!BF598&gt;350,3,IF(ДАННЫЕ!BF598&gt;200,2,IF(ДАННЫЕ!BF598&gt;0,1,0))))&amp;"g"&amp;B598&amp;"d"&amp;H598&amp;"l"&amp;ДАННЫЕ!AT598&amp;"a"&amp;ДАННЫЕ!$V598&amp;"v"&amp;R598&amp;"k"&amp;ДАННЫЕ!$U598&amp;"s"&amp;ДАННЫЕ!$Y598&amp;"t"&amp;ДАННЫЕ!$X598&amp;"b"&amp;IF(ДАННЫЕ!$Q598&gt;1,1,0)&amp;"PP"&amp;ДАННЫЕ!Z598&amp;"c"&amp;S598&amp;"x"&amp;IF(ДАННЫЕ!$BY598&gt;0,IF(YEAR(ДАННЫЕ!$F$1)=YEAR(ДАННЫЕ!$BY598),1,0),0)&amp;"n"&amp;IF(ДАННЫЕ!$BZ598&gt;0,IF(YEAR(ДАННЫЕ!$F$1)=YEAR(ДАННЫЕ!$BZ598),1,0),0)&amp;"u"&amp;D598&amp;"z"&amp;IF(ДАННЫЕ!$CL598&gt;0,IF(YEAR(ДАННЫЕ!$F$1)&gt;YEAR(ДАННЫЕ!$CL598),11,12),0)</f>
        <v>03mf0zpihbeCD0g0dlav0kstb0PPc0x0n0u0z0</v>
      </c>
      <c r="K598" s="28" t="str">
        <f ca="1">ДАННЫЕ!$I598&amp;"x"&amp;B598&amp;"w"&amp;IF(T598+ДАННЫЕ!AD598+ДАННЫЕ!AE598+ДАННЫЕ!AF598+ДАННЫЕ!AG598+ДАННЫЕ!AH598+ДАННЫЕ!$AL598+ДАННЫЕ!AI598+ДАННЫЕ!AJ598+ДАННЫЕ!AK598+ДАННЫЕ!AP598+ДАННЫЕ!AQ598+ДАННЫЕ!AR598+ДАННЫЕ!$AM598+ДАННЫЕ!$AN598+ДАННЫЕ!AS598+ДАННЫЕ!AT598&gt;0,1,0)&amp;IF(OR(T598=2,ДАННЫЕ!AD598=2,ДАННЫЕ!AE598=2,ДАННЫЕ!AF598=2,ДАННЫЕ!AG598=2,ДАННЫЕ!AH598=2,ДАННЫЕ!$AL598=2,ДАННЫЕ!AI598=2,ДАННЫЕ!AJ598=2,ДАННЫЕ!AK598=2,ДАННЫЕ!AP598=2,ДАННЫЕ!AQ598=2,ДАННЫЕ!AR598=2,ДАННЫЕ!$AM598=2,ДАННЫЕ!$AN598=2,ДАННЫЕ!AS598=2,ДАННЫЕ!AT598=2),2,0)&amp;"t"&amp;IF(T598&gt;0,"1"&amp;T598,"00")&amp;"f"&amp;IF(ДАННЫЕ!$AC598,"1"&amp;ДАННЫЕ!$AC598,"00")&amp;"b"&amp;IF(ДАННЫЕ!$AD598,"1"&amp;ДАННЫЕ!$AD598,"00")&amp;"g"&amp;IF(ДАННЫЕ!$AF598,"1"&amp;ДАННЫЕ!$AF598,"00")&amp;"c"&amp;IF(ДАННЫЕ!$AG598,"1"&amp;ДАННЫЕ!$AG598,"00")&amp;"i"&amp;IF(ДАННЫЕ!$AH598,"1"&amp;ДАННЫЕ!$AH598,"00")&amp;"r"&amp;IF(ДАННЫЕ!$AL598,"1"&amp;ДАННЫЕ!$AL598,"00")&amp;"m"&amp;IF(ДАННЫЕ!$AI598,"1"&amp;ДАННЫЕ!$AI598,"00")&amp;"hS"&amp;IF(ДАННЫЕ!$AJ598,"1"&amp;ДАННЫЕ!$AJ598,"00")&amp;"hZ"&amp;IF(ДАННЫЕ!$AK598,"1"&amp;ДАННЫЕ!$AK598,"00")&amp;"p"&amp;IF(ДАННЫЕ!$AP598,"1"&amp;ДАННЫЕ!$AP598,"00")&amp;"k"&amp;IF(ДАННЫЕ!$AQ598,"1"&amp;ДАННЫЕ!$AQ598,"00")&amp;"z"&amp;IF(ДАННЫЕ!$AR598,"1"&amp;ДАННЫЕ!$AR598,"00")&amp;"j"&amp;IF(ДАННЫЕ!$AM598,"1"&amp;ДАННЫЕ!$AM598,"00")&amp;"n"&amp;IF(ДАННЫЕ!$AN598,"1"&amp;ДАННЫЕ!$AN598,"00")&amp;"E"&amp;ДАННЫЕ!BI598&amp;"L"&amp;ДАННЫЕ!AO598&amp;"h"&amp;IF(ДАННЫЕ!$AU598&gt;0,1,0)&amp;"v"&amp;IF(ДАННЫЕ!$AW598&gt;0,1,0)&amp;"a"&amp;IF(ДАННЫЕ!$AS598,"1"&amp;ДАННЫЕ!$AS598,"00")&amp;"s"&amp;IF(ДАННЫЕ!$AT598,"1"&amp;ДАННЫЕ!$AT598,"00")&amp;"u"&amp;IF(ДАННЫЕ!$CJ598&gt;0,1,0)&amp;"y"&amp;B598&amp;"d"&amp;H598&amp;"e"&amp;F598&amp;G598</f>
        <v>x0w00t00f00b00g00c00i00r00m00hS00hZ00p00k00z00j00n00ELh0v0a00s00u0y0de</v>
      </c>
      <c r="L598" s="28" t="str">
        <f ca="1">ДАННЫЕ!$I598&amp;"VN"&amp;IF(ДАННЫЕ!AW598&gt;0,11,10)&amp;"CD"&amp;IF(ДАННЫЕ!BF598&gt;500,16,IF(ДАННЫЕ!BF598&gt;350,15,IF(ДАННЫЕ!BF598&gt;=200,14,IF(ДАННЫЕ!BF598&gt;=100,13,IF(ДАННЫЕ!BF598&gt;=50,12,IF(ДАННЫЕ!BF598&gt;0,11,10))))))&amp;"AR"&amp;IF(ДАННЫЕ!BX598&gt;0,1,0)&amp;"GD"&amp;B598&amp;"VV"&amp;IF(E598&gt;=5,IF(E598&lt;18,1,0),0)</f>
        <v>VN10CD10AR0GD0VV0</v>
      </c>
      <c r="M598" s="28" t="str">
        <f>ДАННЫЕ!$I598&amp;"b"&amp;ДАННЫЕ!$BI598&amp;"r"&amp;ДАННЫЕ!$BJ598&amp;"CD"&amp;IF(ДАННЫЕ!BF598&gt;0,IF(ДАННЫЕ!BF598&lt;200,1,IF(ДАННЫЕ!BF598&lt;350,2,3)),0)&amp;"h"&amp;IF(ДАННЫЕ!$BK598+ДАННЫЕ!$BL598+ДАННЫЕ!$BM598&gt;0,1,0)&amp;"x"&amp;ДАННЫЕ!$BK598&amp;"y"&amp;ДАННЫЕ!$BL598&amp;"z"&amp;ДАННЫЕ!$BM598&amp;"c"&amp;IF(ДАННЫЕ!$BK598+ДАННЫЕ!$BL598+ДАННЫЕ!$BM598=3,1,0)&amp;"a"&amp;IF(ДАННЫЕ!$BQ598+ДАННЫЕ!$BR598&gt;0,1,0)&amp;"d"&amp;ДАННЫЕ!$BQ598&amp;"v"&amp;ДАННЫЕ!$BR598&amp;"p"&amp;ДАННЫЕ!$BS598&amp;"n"&amp;ДАННЫЕ!$BU598&amp;"t"&amp;ДАННЫЕ!$BV598&amp;"o"&amp;ДАННЫЕ!$BT598&amp;"l"&amp;IF(ДАННЫЕ!$BN598&gt;0,1,0)&amp;ДАННЫЕ!$BN598&amp;"g"&amp;ДАННЫЕ!$BO598&amp;"s"&amp;ДАННЫЕ!$BP598&amp;"DZ"&amp;IF(ДАННЫЕ!B598-ДАННЫЕ!G598 &lt; 60,IF(ДАННЫЕ!B598-ДАННЫЕ!G598 &gt;= 0,1,0),0)&amp;"u"&amp;IF(ДАННЫЕ!$CJ598&gt;0,1,0)</f>
        <v>brCD0h0xyzc0a0dvpntol0gsDZ1u0</v>
      </c>
      <c r="N598" s="28" t="str">
        <f ca="1">ДАННЫЕ!$F598&amp;ДАННЫЕ!$I598&amp;"g"&amp;B598&amp;"cf"&amp;D598&amp;"a"&amp;IF(ДАННЫЕ!$BX598&gt;0,1,0)&amp;IF(ДАННЫЕ!$BF598&gt;500,1,IF(ДАННЫЕ!$BF598&gt;350,2,IF(ДАННЫЕ!$BF598&gt;=200,3,IF(ДАННЫЕ!$BF598&gt;=100,4,IF(ДАННЫЕ!$BF598&gt;=50,5,IF(ДАННЫЕ!$BF598&lt;50,6,0))))))&amp;"AR"&amp;IF(DATEDIF(ДАННЫЕ!$BX598,ДАННЫЕ!$F$1,"y")&gt;1,1,0)&amp;"VG"&amp;IF(ДАННЫЕ!$BH598="0",1,0)&amp;"o"&amp;IF(T598+ДАННЫЕ!$AF598+ДАННЫЕ!$AG598+ДАННЫЕ!$AH598+ДАННЫЕ!$AI598+ДАННЫЕ!$AJ598+ДАННЫЕ!$AP598+ДАННЫЕ!$AQ598+ДАННЫЕ!$AR598+ДАННЫЕ!$AU598+ДАННЫЕ!$AW598+ДАННЫЕ!$AS598+ДАННЫЕ!$AT598&gt;0,1,0)&amp;"x"&amp;ДАННЫЕ!$AG598&amp;"p"&amp;IF(ДАННЫЕ!$BY598&gt;0,1,0)&amp;"v"&amp;IF(ДАННЫЕ!$BZ598&gt;0,1,0)&amp;"n"&amp;ДАННЫЕ!$CA598&amp;"t"&amp;ДАННЫЕ!$AY598&amp;"k"&amp;ДАННЫЕ!$CB598&amp;"q"&amp;ДАННЫЕ!$CC598&amp;"w"&amp;ДАННЫЕ!$CD598&amp;"e"&amp;ДАННЫЕ!$CE598&amp;"m"&amp;ДАННЫЕ!$CF598&amp;"c"&amp;ДАННЫЕ!$CG598&amp;"z"&amp;ДАННЫЕ!$CH598&amp;"d"&amp;IF(H598=4,1,0)&amp;"s"&amp;IF(ДАННЫЕ!$J598=1,0,1)&amp;"u"&amp;IF(ДАННЫЕ!$CJ598&gt;0,1,0)</f>
        <v>g0cf0a06AR1VG0o0xp0v0ntkqwemczd0s1u0</v>
      </c>
      <c r="O598" s="28" t="str">
        <f>ДАННЫЕ!$I598&amp;"g"&amp;B598&amp;A598&amp;"f"&amp;P598&amp;"c"&amp;IF(ДАННЫЕ!$U598&gt;0,1,0)&amp;"s"&amp;IF(ДАННЫЕ!$Q598&gt;0,IF(YEAR(ДАННЫЕ!$F$1)=YEAR(ДАННЫЕ!$Q598),IF(MONTH(ДАННЫЕ!$F$1)=MONTH(ДАННЫЕ!$Q598),111,11),1),0)&amp;"i"&amp;IF(ДАННЫЕ!$R598+ДАННЫЕ!$S598+ДАННЫЕ!$T598=0,0,1)&amp;"h"&amp;IF(ДАННЫЕ!$P598&gt;0,1,0)&amp;"p"&amp;IF(ДАННЫЕ!$CI598&gt;0,IF(YEAR(ДАННЫЕ!$F$1)=YEAR(ДАННЫЕ!$CI598),IF(MONTH(ДАННЫЕ!$F$1)=MONTH(ДАННЫЕ!$CI598),111,11),1),0)&amp;"d"&amp;IF(ДАННЫЕ!$CJ598&gt;0,IF(YEAR(ДАННЫЕ!$F$1)=YEAR(ДАННЫЕ!$CJ598),IF(MONTH(ДАННЫЕ!$F$1)=MONTH(ДАННЫЕ!$CJ598),111,11),1),0)&amp;"o"&amp;IF(ДАННЫЕ!$CK598&gt;0,IF(MONTH(ДАННЫЕ!$F$1)=MONTH(ДАННЫЕ!$CK598),111,11),0)&amp;"v"&amp;IF(ДАННЫЕ!$BE598&gt;0,IF(MONTH(ДАННЫЕ!$F$1)=MONTH(ДАННЫЕ!$BE598),111,11),0)</f>
        <v>g00f0c0s0i0h0p0d0o0v0</v>
      </c>
      <c r="P598" s="15">
        <f t="shared" si="29"/>
        <v>0</v>
      </c>
      <c r="Q598" s="15">
        <f>IF(ДАННЫЕ!$F$1&gt;ДАННЫЕ!$N598,IF(YEAR(ДАННЫЕ!$F$1)=YEAR(ДАННЫЕ!M598),1,0),0)</f>
        <v>0</v>
      </c>
      <c r="R598" s="15">
        <f>IF(ДАННЫЕ!$F$1&gt;ДАННЫЕ!$N598,IF(YEAR(ДАННЫЕ!$F$1)=YEAR(ДАННЫЕ!N598),1,0),0)</f>
        <v>0</v>
      </c>
      <c r="S598" s="15">
        <f>IF(ДАННЫЕ!$AA598="2А",1,IF(ДАННЫЕ!$AA598="2Б",2,IF(ДАННЫЕ!$AA598="2В",3,IF(ДАННЫЕ!$AA598=3,4,IF(ДАННЫЕ!$AA598="4А",5,IF(ДАННЫЕ!$AA598="4Б",6,IF(ДАННЫЕ!$AA598="4В",7,IF(ДАННЫЕ!$AA598=5,8,0))))))))</f>
        <v>0</v>
      </c>
      <c r="T598" s="15">
        <f>IF(OR(ДАННЫЕ!$AC598=2,ДАННЫЕ!$AD598=2,ДАННЫЕ!$AE598=2),2,IF(OR(ДАННЫЕ!$AC598=1,ДАННЫЕ!$AD598=1,ДАННЫЕ!$AE598=1),1,0))</f>
        <v>0</v>
      </c>
    </row>
    <row r="599" spans="1:20" ht="15" customHeight="1" x14ac:dyDescent="0.2">
      <c r="A599" s="78">
        <f>IF(B599&gt;0,IF(MONTH(ДАННЫЕ!$F$1)=MONTH(ДАННЫЕ!$B599),1,0),0)</f>
        <v>0</v>
      </c>
      <c r="B599" s="14">
        <f>IF(ДАННЫЕ!$B599&gt;0,IF(YEAR(ДАННЫЕ!$F$1)=YEAR(ДАННЫЕ!$B599),1,0),0)</f>
        <v>0</v>
      </c>
      <c r="C599" s="14">
        <f>IF(ДАННЫЕ!$CM599&gt;0,IF(YEAR(ДАННЫЕ!$F$1)=YEAR(ДАННЫЕ!$CM599),1,0),0)</f>
        <v>0</v>
      </c>
      <c r="D599" s="14">
        <f>IF(ДАННЫЕ!$CJ599&gt;0,IF(ДАННЫЕ!$CL599&gt;ДАННЫЕ!$F$1,1,IF(ДАННЫЕ!$CL599&gt;0,0,1)),0)</f>
        <v>0</v>
      </c>
      <c r="E599" s="43" t="str">
        <f ca="1">IF(ДАННЫЕ!$F$1&gt;0,IF(ДАННЫЕ!$G599&gt;0,DATEDIF(ДАННЫЕ!$G599,ДАННЫЕ!$F$1,"y"),""),IF(ДАННЫЕ!$G599&gt;0,DATEDIF(ДАННЫЕ!$G599,TODAY(),"y"),""))</f>
        <v/>
      </c>
      <c r="F599" s="43" t="str">
        <f xml:space="preserve"> IF(ДАННЫЕ!$F599="М",IF(E599&gt;=18,IF(E599&lt;60,1,""),""),"")&amp;IF(ДАННЫЕ!$F599="Ж",IF(E599&gt;=18,IF(E599&lt;55,1,""),""),"")</f>
        <v/>
      </c>
      <c r="G599" s="43" t="str">
        <f xml:space="preserve"> IF(ДАННЫЕ!$F599="М",IF(E599&gt;=60,2,""),"")&amp;IF(ДАННЫЕ!$F599="Ж",IF(E599&gt;=55,2,""),"")</f>
        <v/>
      </c>
      <c r="H599" s="43" t="str">
        <f t="shared" ca="1" si="27"/>
        <v/>
      </c>
      <c r="I599" s="43" t="str">
        <f t="shared" ca="1" si="28"/>
        <v>03</v>
      </c>
      <c r="J599" s="28" t="str">
        <f ca="1">ДАННЫЕ!$F599&amp;H599&amp;I599&amp;ДАННЫЕ!$I599&amp;"m"&amp;IF(ДАННЫЕ!$I599&gt;0,IF(ДАННЫЕ!$J599&gt;0,0,1),"")&amp;"f"&amp;IF(ДАННЫЕ!$R599&gt;0,IF(YEAR(ДАННЫЕ!$F$1)=YEAR(ДАННЫЕ!$R599),1,0),0)&amp;"z"&amp;ДАННЫЕ!$R599&amp;"p"&amp;ДАННЫЕ!$S599&amp;"i"&amp;ДАННЫЕ!$T599&amp;"h"&amp;ДАННЫЕ!$K599&amp;"be"&amp;ДАННЫЕ!$BI599&amp;"CD"&amp;IF(ДАННЫЕ!BF599&gt;500,4,IF(ДАННЫЕ!BF599&gt;350,3,IF(ДАННЫЕ!BF599&gt;200,2,IF(ДАННЫЕ!BF599&gt;0,1,0))))&amp;"g"&amp;B599&amp;"d"&amp;H599&amp;"l"&amp;ДАННЫЕ!AT599&amp;"a"&amp;ДАННЫЕ!$V599&amp;"v"&amp;R599&amp;"k"&amp;ДАННЫЕ!$U599&amp;"s"&amp;ДАННЫЕ!$Y599&amp;"t"&amp;ДАННЫЕ!$X599&amp;"b"&amp;IF(ДАННЫЕ!$Q599&gt;1,1,0)&amp;"PP"&amp;ДАННЫЕ!Z599&amp;"c"&amp;S599&amp;"x"&amp;IF(ДАННЫЕ!$BY599&gt;0,IF(YEAR(ДАННЫЕ!$F$1)=YEAR(ДАННЫЕ!$BY599),1,0),0)&amp;"n"&amp;IF(ДАННЫЕ!$BZ599&gt;0,IF(YEAR(ДАННЫЕ!$F$1)=YEAR(ДАННЫЕ!$BZ599),1,0),0)&amp;"u"&amp;D599&amp;"z"&amp;IF(ДАННЫЕ!$CL599&gt;0,IF(YEAR(ДАННЫЕ!$F$1)&gt;YEAR(ДАННЫЕ!$CL599),11,12),0)</f>
        <v>03mf0zpihbeCD0g0dlav0kstb0PPc0x0n0u0z0</v>
      </c>
      <c r="K599" s="28" t="str">
        <f ca="1">ДАННЫЕ!$I599&amp;"x"&amp;B599&amp;"w"&amp;IF(T599+ДАННЫЕ!AD599+ДАННЫЕ!AE599+ДАННЫЕ!AF599+ДАННЫЕ!AG599+ДАННЫЕ!AH599+ДАННЫЕ!$AL599+ДАННЫЕ!AI599+ДАННЫЕ!AJ599+ДАННЫЕ!AK599+ДАННЫЕ!AP599+ДАННЫЕ!AQ599+ДАННЫЕ!AR599+ДАННЫЕ!$AM599+ДАННЫЕ!$AN599+ДАННЫЕ!AS599+ДАННЫЕ!AT599&gt;0,1,0)&amp;IF(OR(T599=2,ДАННЫЕ!AD599=2,ДАННЫЕ!AE599=2,ДАННЫЕ!AF599=2,ДАННЫЕ!AG599=2,ДАННЫЕ!AH599=2,ДАННЫЕ!$AL599=2,ДАННЫЕ!AI599=2,ДАННЫЕ!AJ599=2,ДАННЫЕ!AK599=2,ДАННЫЕ!AP599=2,ДАННЫЕ!AQ599=2,ДАННЫЕ!AR599=2,ДАННЫЕ!$AM599=2,ДАННЫЕ!$AN599=2,ДАННЫЕ!AS599=2,ДАННЫЕ!AT599=2),2,0)&amp;"t"&amp;IF(T599&gt;0,"1"&amp;T599,"00")&amp;"f"&amp;IF(ДАННЫЕ!$AC599,"1"&amp;ДАННЫЕ!$AC599,"00")&amp;"b"&amp;IF(ДАННЫЕ!$AD599,"1"&amp;ДАННЫЕ!$AD599,"00")&amp;"g"&amp;IF(ДАННЫЕ!$AF599,"1"&amp;ДАННЫЕ!$AF599,"00")&amp;"c"&amp;IF(ДАННЫЕ!$AG599,"1"&amp;ДАННЫЕ!$AG599,"00")&amp;"i"&amp;IF(ДАННЫЕ!$AH599,"1"&amp;ДАННЫЕ!$AH599,"00")&amp;"r"&amp;IF(ДАННЫЕ!$AL599,"1"&amp;ДАННЫЕ!$AL599,"00")&amp;"m"&amp;IF(ДАННЫЕ!$AI599,"1"&amp;ДАННЫЕ!$AI599,"00")&amp;"hS"&amp;IF(ДАННЫЕ!$AJ599,"1"&amp;ДАННЫЕ!$AJ599,"00")&amp;"hZ"&amp;IF(ДАННЫЕ!$AK599,"1"&amp;ДАННЫЕ!$AK599,"00")&amp;"p"&amp;IF(ДАННЫЕ!$AP599,"1"&amp;ДАННЫЕ!$AP599,"00")&amp;"k"&amp;IF(ДАННЫЕ!$AQ599,"1"&amp;ДАННЫЕ!$AQ599,"00")&amp;"z"&amp;IF(ДАННЫЕ!$AR599,"1"&amp;ДАННЫЕ!$AR599,"00")&amp;"j"&amp;IF(ДАННЫЕ!$AM599,"1"&amp;ДАННЫЕ!$AM599,"00")&amp;"n"&amp;IF(ДАННЫЕ!$AN599,"1"&amp;ДАННЫЕ!$AN599,"00")&amp;"E"&amp;ДАННЫЕ!BI599&amp;"L"&amp;ДАННЫЕ!AO599&amp;"h"&amp;IF(ДАННЫЕ!$AU599&gt;0,1,0)&amp;"v"&amp;IF(ДАННЫЕ!$AW599&gt;0,1,0)&amp;"a"&amp;IF(ДАННЫЕ!$AS599,"1"&amp;ДАННЫЕ!$AS599,"00")&amp;"s"&amp;IF(ДАННЫЕ!$AT599,"1"&amp;ДАННЫЕ!$AT599,"00")&amp;"u"&amp;IF(ДАННЫЕ!$CJ599&gt;0,1,0)&amp;"y"&amp;B599&amp;"d"&amp;H599&amp;"e"&amp;F599&amp;G599</f>
        <v>x0w00t00f00b00g00c00i00r00m00hS00hZ00p00k00z00j00n00ELh0v0a00s00u0y0de</v>
      </c>
      <c r="L599" s="28" t="str">
        <f ca="1">ДАННЫЕ!$I599&amp;"VN"&amp;IF(ДАННЫЕ!AW599&gt;0,11,10)&amp;"CD"&amp;IF(ДАННЫЕ!BF599&gt;500,16,IF(ДАННЫЕ!BF599&gt;350,15,IF(ДАННЫЕ!BF599&gt;=200,14,IF(ДАННЫЕ!BF599&gt;=100,13,IF(ДАННЫЕ!BF599&gt;=50,12,IF(ДАННЫЕ!BF599&gt;0,11,10))))))&amp;"AR"&amp;IF(ДАННЫЕ!BX599&gt;0,1,0)&amp;"GD"&amp;B599&amp;"VV"&amp;IF(E599&gt;=5,IF(E599&lt;18,1,0),0)</f>
        <v>VN10CD10AR0GD0VV0</v>
      </c>
      <c r="M599" s="28" t="str">
        <f>ДАННЫЕ!$I599&amp;"b"&amp;ДАННЫЕ!$BI599&amp;"r"&amp;ДАННЫЕ!$BJ599&amp;"CD"&amp;IF(ДАННЫЕ!BF599&gt;0,IF(ДАННЫЕ!BF599&lt;200,1,IF(ДАННЫЕ!BF599&lt;350,2,3)),0)&amp;"h"&amp;IF(ДАННЫЕ!$BK599+ДАННЫЕ!$BL599+ДАННЫЕ!$BM599&gt;0,1,0)&amp;"x"&amp;ДАННЫЕ!$BK599&amp;"y"&amp;ДАННЫЕ!$BL599&amp;"z"&amp;ДАННЫЕ!$BM599&amp;"c"&amp;IF(ДАННЫЕ!$BK599+ДАННЫЕ!$BL599+ДАННЫЕ!$BM599=3,1,0)&amp;"a"&amp;IF(ДАННЫЕ!$BQ599+ДАННЫЕ!$BR599&gt;0,1,0)&amp;"d"&amp;ДАННЫЕ!$BQ599&amp;"v"&amp;ДАННЫЕ!$BR599&amp;"p"&amp;ДАННЫЕ!$BS599&amp;"n"&amp;ДАННЫЕ!$BU599&amp;"t"&amp;ДАННЫЕ!$BV599&amp;"o"&amp;ДАННЫЕ!$BT599&amp;"l"&amp;IF(ДАННЫЕ!$BN599&gt;0,1,0)&amp;ДАННЫЕ!$BN599&amp;"g"&amp;ДАННЫЕ!$BO599&amp;"s"&amp;ДАННЫЕ!$BP599&amp;"DZ"&amp;IF(ДАННЫЕ!B599-ДАННЫЕ!G599 &lt; 60,IF(ДАННЫЕ!B599-ДАННЫЕ!G599 &gt;= 0,1,0),0)&amp;"u"&amp;IF(ДАННЫЕ!$CJ599&gt;0,1,0)</f>
        <v>brCD0h0xyzc0a0dvpntol0gsDZ1u0</v>
      </c>
      <c r="N599" s="28" t="str">
        <f ca="1">ДАННЫЕ!$F599&amp;ДАННЫЕ!$I599&amp;"g"&amp;B599&amp;"cf"&amp;D599&amp;"a"&amp;IF(ДАННЫЕ!$BX599&gt;0,1,0)&amp;IF(ДАННЫЕ!$BF599&gt;500,1,IF(ДАННЫЕ!$BF599&gt;350,2,IF(ДАННЫЕ!$BF599&gt;=200,3,IF(ДАННЫЕ!$BF599&gt;=100,4,IF(ДАННЫЕ!$BF599&gt;=50,5,IF(ДАННЫЕ!$BF599&lt;50,6,0))))))&amp;"AR"&amp;IF(DATEDIF(ДАННЫЕ!$BX599,ДАННЫЕ!$F$1,"y")&gt;1,1,0)&amp;"VG"&amp;IF(ДАННЫЕ!$BH599="0",1,0)&amp;"o"&amp;IF(T599+ДАННЫЕ!$AF599+ДАННЫЕ!$AG599+ДАННЫЕ!$AH599+ДАННЫЕ!$AI599+ДАННЫЕ!$AJ599+ДАННЫЕ!$AP599+ДАННЫЕ!$AQ599+ДАННЫЕ!$AR599+ДАННЫЕ!$AU599+ДАННЫЕ!$AW599+ДАННЫЕ!$AS599+ДАННЫЕ!$AT599&gt;0,1,0)&amp;"x"&amp;ДАННЫЕ!$AG599&amp;"p"&amp;IF(ДАННЫЕ!$BY599&gt;0,1,0)&amp;"v"&amp;IF(ДАННЫЕ!$BZ599&gt;0,1,0)&amp;"n"&amp;ДАННЫЕ!$CA599&amp;"t"&amp;ДАННЫЕ!$AY599&amp;"k"&amp;ДАННЫЕ!$CB599&amp;"q"&amp;ДАННЫЕ!$CC599&amp;"w"&amp;ДАННЫЕ!$CD599&amp;"e"&amp;ДАННЫЕ!$CE599&amp;"m"&amp;ДАННЫЕ!$CF599&amp;"c"&amp;ДАННЫЕ!$CG599&amp;"z"&amp;ДАННЫЕ!$CH599&amp;"d"&amp;IF(H599=4,1,0)&amp;"s"&amp;IF(ДАННЫЕ!$J599=1,0,1)&amp;"u"&amp;IF(ДАННЫЕ!$CJ599&gt;0,1,0)</f>
        <v>g0cf0a06AR1VG0o0xp0v0ntkqwemczd0s1u0</v>
      </c>
      <c r="O599" s="28" t="str">
        <f>ДАННЫЕ!$I599&amp;"g"&amp;B599&amp;A599&amp;"f"&amp;P599&amp;"c"&amp;IF(ДАННЫЕ!$U599&gt;0,1,0)&amp;"s"&amp;IF(ДАННЫЕ!$Q599&gt;0,IF(YEAR(ДАННЫЕ!$F$1)=YEAR(ДАННЫЕ!$Q599),IF(MONTH(ДАННЫЕ!$F$1)=MONTH(ДАННЫЕ!$Q599),111,11),1),0)&amp;"i"&amp;IF(ДАННЫЕ!$R599+ДАННЫЕ!$S599+ДАННЫЕ!$T599=0,0,1)&amp;"h"&amp;IF(ДАННЫЕ!$P599&gt;0,1,0)&amp;"p"&amp;IF(ДАННЫЕ!$CI599&gt;0,IF(YEAR(ДАННЫЕ!$F$1)=YEAR(ДАННЫЕ!$CI599),IF(MONTH(ДАННЫЕ!$F$1)=MONTH(ДАННЫЕ!$CI599),111,11),1),0)&amp;"d"&amp;IF(ДАННЫЕ!$CJ599&gt;0,IF(YEAR(ДАННЫЕ!$F$1)=YEAR(ДАННЫЕ!$CJ599),IF(MONTH(ДАННЫЕ!$F$1)=MONTH(ДАННЫЕ!$CJ599),111,11),1),0)&amp;"o"&amp;IF(ДАННЫЕ!$CK599&gt;0,IF(MONTH(ДАННЫЕ!$F$1)=MONTH(ДАННЫЕ!$CK599),111,11),0)&amp;"v"&amp;IF(ДАННЫЕ!$BE599&gt;0,IF(MONTH(ДАННЫЕ!$F$1)=MONTH(ДАННЫЕ!$BE599),111,11),0)</f>
        <v>g00f0c0s0i0h0p0d0o0v0</v>
      </c>
      <c r="P599" s="15">
        <f t="shared" si="29"/>
        <v>0</v>
      </c>
      <c r="Q599" s="15">
        <f>IF(ДАННЫЕ!$F$1&gt;ДАННЫЕ!$N599,IF(YEAR(ДАННЫЕ!$F$1)=YEAR(ДАННЫЕ!M599),1,0),0)</f>
        <v>0</v>
      </c>
      <c r="R599" s="15">
        <f>IF(ДАННЫЕ!$F$1&gt;ДАННЫЕ!$N599,IF(YEAR(ДАННЫЕ!$F$1)=YEAR(ДАННЫЕ!N599),1,0),0)</f>
        <v>0</v>
      </c>
      <c r="S599" s="15">
        <f>IF(ДАННЫЕ!$AA599="2А",1,IF(ДАННЫЕ!$AA599="2Б",2,IF(ДАННЫЕ!$AA599="2В",3,IF(ДАННЫЕ!$AA599=3,4,IF(ДАННЫЕ!$AA599="4А",5,IF(ДАННЫЕ!$AA599="4Б",6,IF(ДАННЫЕ!$AA599="4В",7,IF(ДАННЫЕ!$AA599=5,8,0))))))))</f>
        <v>0</v>
      </c>
      <c r="T599" s="15">
        <f>IF(OR(ДАННЫЕ!$AC599=2,ДАННЫЕ!$AD599=2,ДАННЫЕ!$AE599=2),2,IF(OR(ДАННЫЕ!$AC599=1,ДАННЫЕ!$AD599=1,ДАННЫЕ!$AE599=1),1,0))</f>
        <v>0</v>
      </c>
    </row>
    <row r="600" spans="1:20" ht="15" customHeight="1" x14ac:dyDescent="0.2">
      <c r="A600" s="78">
        <f>IF(B600&gt;0,IF(MONTH(ДАННЫЕ!$F$1)=MONTH(ДАННЫЕ!$B600),1,0),0)</f>
        <v>0</v>
      </c>
      <c r="B600" s="14">
        <f>IF(ДАННЫЕ!$B600&gt;0,IF(YEAR(ДАННЫЕ!$F$1)=YEAR(ДАННЫЕ!$B600),1,0),0)</f>
        <v>0</v>
      </c>
      <c r="C600" s="14">
        <f>IF(ДАННЫЕ!$CM600&gt;0,IF(YEAR(ДАННЫЕ!$F$1)=YEAR(ДАННЫЕ!$CM600),1,0),0)</f>
        <v>0</v>
      </c>
      <c r="D600" s="14">
        <f>IF(ДАННЫЕ!$CJ600&gt;0,IF(ДАННЫЕ!$CL600&gt;ДАННЫЕ!$F$1,1,IF(ДАННЫЕ!$CL600&gt;0,0,1)),0)</f>
        <v>0</v>
      </c>
      <c r="E600" s="43" t="str">
        <f ca="1">IF(ДАННЫЕ!$F$1&gt;0,IF(ДАННЫЕ!$G600&gt;0,DATEDIF(ДАННЫЕ!$G600,ДАННЫЕ!$F$1,"y"),""),IF(ДАННЫЕ!$G600&gt;0,DATEDIF(ДАННЫЕ!$G600,TODAY(),"y"),""))</f>
        <v/>
      </c>
      <c r="F600" s="43" t="str">
        <f xml:space="preserve"> IF(ДАННЫЕ!$F600="М",IF(E600&gt;=18,IF(E600&lt;60,1,""),""),"")&amp;IF(ДАННЫЕ!$F600="Ж",IF(E600&gt;=18,IF(E600&lt;55,1,""),""),"")</f>
        <v/>
      </c>
      <c r="G600" s="43" t="str">
        <f xml:space="preserve"> IF(ДАННЫЕ!$F600="М",IF(E600&gt;=60,2,""),"")&amp;IF(ДАННЫЕ!$F600="Ж",IF(E600&gt;=55,2,""),"")</f>
        <v/>
      </c>
      <c r="H600" s="43" t="str">
        <f t="shared" ca="1" si="27"/>
        <v/>
      </c>
      <c r="I600" s="43" t="str">
        <f t="shared" ca="1" si="28"/>
        <v>03</v>
      </c>
      <c r="J600" s="28" t="str">
        <f ca="1">ДАННЫЕ!$F600&amp;H600&amp;I600&amp;ДАННЫЕ!$I600&amp;"m"&amp;IF(ДАННЫЕ!$I600&gt;0,IF(ДАННЫЕ!$J600&gt;0,0,1),"")&amp;"f"&amp;IF(ДАННЫЕ!$R600&gt;0,IF(YEAR(ДАННЫЕ!$F$1)=YEAR(ДАННЫЕ!$R600),1,0),0)&amp;"z"&amp;ДАННЫЕ!$R600&amp;"p"&amp;ДАННЫЕ!$S600&amp;"i"&amp;ДАННЫЕ!$T600&amp;"h"&amp;ДАННЫЕ!$K600&amp;"be"&amp;ДАННЫЕ!$BI600&amp;"CD"&amp;IF(ДАННЫЕ!BF600&gt;500,4,IF(ДАННЫЕ!BF600&gt;350,3,IF(ДАННЫЕ!BF600&gt;200,2,IF(ДАННЫЕ!BF600&gt;0,1,0))))&amp;"g"&amp;B600&amp;"d"&amp;H600&amp;"l"&amp;ДАННЫЕ!AT600&amp;"a"&amp;ДАННЫЕ!$V600&amp;"v"&amp;R600&amp;"k"&amp;ДАННЫЕ!$U600&amp;"s"&amp;ДАННЫЕ!$Y600&amp;"t"&amp;ДАННЫЕ!$X600&amp;"b"&amp;IF(ДАННЫЕ!$Q600&gt;1,1,0)&amp;"PP"&amp;ДАННЫЕ!Z600&amp;"c"&amp;S600&amp;"x"&amp;IF(ДАННЫЕ!$BY600&gt;0,IF(YEAR(ДАННЫЕ!$F$1)=YEAR(ДАННЫЕ!$BY600),1,0),0)&amp;"n"&amp;IF(ДАННЫЕ!$BZ600&gt;0,IF(YEAR(ДАННЫЕ!$F$1)=YEAR(ДАННЫЕ!$BZ600),1,0),0)&amp;"u"&amp;D600&amp;"z"&amp;IF(ДАННЫЕ!$CL600&gt;0,IF(YEAR(ДАННЫЕ!$F$1)&gt;YEAR(ДАННЫЕ!$CL600),11,12),0)</f>
        <v>03mf0zpihbeCD0g0dlav0kstb0PPc0x0n0u0z0</v>
      </c>
      <c r="K600" s="28" t="str">
        <f ca="1">ДАННЫЕ!$I600&amp;"x"&amp;B600&amp;"w"&amp;IF(T600+ДАННЫЕ!AD600+ДАННЫЕ!AE600+ДАННЫЕ!AF600+ДАННЫЕ!AG600+ДАННЫЕ!AH600+ДАННЫЕ!$AL600+ДАННЫЕ!AI600+ДАННЫЕ!AJ600+ДАННЫЕ!AK600+ДАННЫЕ!AP600+ДАННЫЕ!AQ600+ДАННЫЕ!AR600+ДАННЫЕ!$AM600+ДАННЫЕ!$AN600+ДАННЫЕ!AS600+ДАННЫЕ!AT600&gt;0,1,0)&amp;IF(OR(T600=2,ДАННЫЕ!AD600=2,ДАННЫЕ!AE600=2,ДАННЫЕ!AF600=2,ДАННЫЕ!AG600=2,ДАННЫЕ!AH600=2,ДАННЫЕ!$AL600=2,ДАННЫЕ!AI600=2,ДАННЫЕ!AJ600=2,ДАННЫЕ!AK600=2,ДАННЫЕ!AP600=2,ДАННЫЕ!AQ600=2,ДАННЫЕ!AR600=2,ДАННЫЕ!$AM600=2,ДАННЫЕ!$AN600=2,ДАННЫЕ!AS600=2,ДАННЫЕ!AT600=2),2,0)&amp;"t"&amp;IF(T600&gt;0,"1"&amp;T600,"00")&amp;"f"&amp;IF(ДАННЫЕ!$AC600,"1"&amp;ДАННЫЕ!$AC600,"00")&amp;"b"&amp;IF(ДАННЫЕ!$AD600,"1"&amp;ДАННЫЕ!$AD600,"00")&amp;"g"&amp;IF(ДАННЫЕ!$AF600,"1"&amp;ДАННЫЕ!$AF600,"00")&amp;"c"&amp;IF(ДАННЫЕ!$AG600,"1"&amp;ДАННЫЕ!$AG600,"00")&amp;"i"&amp;IF(ДАННЫЕ!$AH600,"1"&amp;ДАННЫЕ!$AH600,"00")&amp;"r"&amp;IF(ДАННЫЕ!$AL600,"1"&amp;ДАННЫЕ!$AL600,"00")&amp;"m"&amp;IF(ДАННЫЕ!$AI600,"1"&amp;ДАННЫЕ!$AI600,"00")&amp;"hS"&amp;IF(ДАННЫЕ!$AJ600,"1"&amp;ДАННЫЕ!$AJ600,"00")&amp;"hZ"&amp;IF(ДАННЫЕ!$AK600,"1"&amp;ДАННЫЕ!$AK600,"00")&amp;"p"&amp;IF(ДАННЫЕ!$AP600,"1"&amp;ДАННЫЕ!$AP600,"00")&amp;"k"&amp;IF(ДАННЫЕ!$AQ600,"1"&amp;ДАННЫЕ!$AQ600,"00")&amp;"z"&amp;IF(ДАННЫЕ!$AR600,"1"&amp;ДАННЫЕ!$AR600,"00")&amp;"j"&amp;IF(ДАННЫЕ!$AM600,"1"&amp;ДАННЫЕ!$AM600,"00")&amp;"n"&amp;IF(ДАННЫЕ!$AN600,"1"&amp;ДАННЫЕ!$AN600,"00")&amp;"E"&amp;ДАННЫЕ!BI600&amp;"L"&amp;ДАННЫЕ!AO600&amp;"h"&amp;IF(ДАННЫЕ!$AU600&gt;0,1,0)&amp;"v"&amp;IF(ДАННЫЕ!$AW600&gt;0,1,0)&amp;"a"&amp;IF(ДАННЫЕ!$AS600,"1"&amp;ДАННЫЕ!$AS600,"00")&amp;"s"&amp;IF(ДАННЫЕ!$AT600,"1"&amp;ДАННЫЕ!$AT600,"00")&amp;"u"&amp;IF(ДАННЫЕ!$CJ600&gt;0,1,0)&amp;"y"&amp;B600&amp;"d"&amp;H600&amp;"e"&amp;F600&amp;G600</f>
        <v>x0w00t00f00b00g00c00i00r00m00hS00hZ00p00k00z00j00n00ELh0v0a00s00u0y0de</v>
      </c>
      <c r="L600" s="28" t="str">
        <f ca="1">ДАННЫЕ!$I600&amp;"VN"&amp;IF(ДАННЫЕ!AW600&gt;0,11,10)&amp;"CD"&amp;IF(ДАННЫЕ!BF600&gt;500,16,IF(ДАННЫЕ!BF600&gt;350,15,IF(ДАННЫЕ!BF600&gt;=200,14,IF(ДАННЫЕ!BF600&gt;=100,13,IF(ДАННЫЕ!BF600&gt;=50,12,IF(ДАННЫЕ!BF600&gt;0,11,10))))))&amp;"AR"&amp;IF(ДАННЫЕ!BX600&gt;0,1,0)&amp;"GD"&amp;B600&amp;"VV"&amp;IF(E600&gt;=5,IF(E600&lt;18,1,0),0)</f>
        <v>VN10CD10AR0GD0VV0</v>
      </c>
      <c r="M600" s="28" t="str">
        <f>ДАННЫЕ!$I600&amp;"b"&amp;ДАННЫЕ!$BI600&amp;"r"&amp;ДАННЫЕ!$BJ600&amp;"CD"&amp;IF(ДАННЫЕ!BF600&gt;0,IF(ДАННЫЕ!BF600&lt;200,1,IF(ДАННЫЕ!BF600&lt;350,2,3)),0)&amp;"h"&amp;IF(ДАННЫЕ!$BK600+ДАННЫЕ!$BL600+ДАННЫЕ!$BM600&gt;0,1,0)&amp;"x"&amp;ДАННЫЕ!$BK600&amp;"y"&amp;ДАННЫЕ!$BL600&amp;"z"&amp;ДАННЫЕ!$BM600&amp;"c"&amp;IF(ДАННЫЕ!$BK600+ДАННЫЕ!$BL600+ДАННЫЕ!$BM600=3,1,0)&amp;"a"&amp;IF(ДАННЫЕ!$BQ600+ДАННЫЕ!$BR600&gt;0,1,0)&amp;"d"&amp;ДАННЫЕ!$BQ600&amp;"v"&amp;ДАННЫЕ!$BR600&amp;"p"&amp;ДАННЫЕ!$BS600&amp;"n"&amp;ДАННЫЕ!$BU600&amp;"t"&amp;ДАННЫЕ!$BV600&amp;"o"&amp;ДАННЫЕ!$BT600&amp;"l"&amp;IF(ДАННЫЕ!$BN600&gt;0,1,0)&amp;ДАННЫЕ!$BN600&amp;"g"&amp;ДАННЫЕ!$BO600&amp;"s"&amp;ДАННЫЕ!$BP600&amp;"DZ"&amp;IF(ДАННЫЕ!B600-ДАННЫЕ!G600 &lt; 60,IF(ДАННЫЕ!B600-ДАННЫЕ!G600 &gt;= 0,1,0),0)&amp;"u"&amp;IF(ДАННЫЕ!$CJ600&gt;0,1,0)</f>
        <v>brCD0h0xyzc0a0dvpntol0gsDZ1u0</v>
      </c>
      <c r="N600" s="28" t="str">
        <f ca="1">ДАННЫЕ!$F600&amp;ДАННЫЕ!$I600&amp;"g"&amp;B600&amp;"cf"&amp;D600&amp;"a"&amp;IF(ДАННЫЕ!$BX600&gt;0,1,0)&amp;IF(ДАННЫЕ!$BF600&gt;500,1,IF(ДАННЫЕ!$BF600&gt;350,2,IF(ДАННЫЕ!$BF600&gt;=200,3,IF(ДАННЫЕ!$BF600&gt;=100,4,IF(ДАННЫЕ!$BF600&gt;=50,5,IF(ДАННЫЕ!$BF600&lt;50,6,0))))))&amp;"AR"&amp;IF(DATEDIF(ДАННЫЕ!$BX600,ДАННЫЕ!$F$1,"y")&gt;1,1,0)&amp;"VG"&amp;IF(ДАННЫЕ!$BH600="0",1,0)&amp;"o"&amp;IF(T600+ДАННЫЕ!$AF600+ДАННЫЕ!$AG600+ДАННЫЕ!$AH600+ДАННЫЕ!$AI600+ДАННЫЕ!$AJ600+ДАННЫЕ!$AP600+ДАННЫЕ!$AQ600+ДАННЫЕ!$AR600+ДАННЫЕ!$AU600+ДАННЫЕ!$AW600+ДАННЫЕ!$AS600+ДАННЫЕ!$AT600&gt;0,1,0)&amp;"x"&amp;ДАННЫЕ!$AG600&amp;"p"&amp;IF(ДАННЫЕ!$BY600&gt;0,1,0)&amp;"v"&amp;IF(ДАННЫЕ!$BZ600&gt;0,1,0)&amp;"n"&amp;ДАННЫЕ!$CA600&amp;"t"&amp;ДАННЫЕ!$AY600&amp;"k"&amp;ДАННЫЕ!$CB600&amp;"q"&amp;ДАННЫЕ!$CC600&amp;"w"&amp;ДАННЫЕ!$CD600&amp;"e"&amp;ДАННЫЕ!$CE600&amp;"m"&amp;ДАННЫЕ!$CF600&amp;"c"&amp;ДАННЫЕ!$CG600&amp;"z"&amp;ДАННЫЕ!$CH600&amp;"d"&amp;IF(H600=4,1,0)&amp;"s"&amp;IF(ДАННЫЕ!$J600=1,0,1)&amp;"u"&amp;IF(ДАННЫЕ!$CJ600&gt;0,1,0)</f>
        <v>g0cf0a06AR1VG0o0xp0v0ntkqwemczd0s1u0</v>
      </c>
      <c r="O600" s="28" t="str">
        <f>ДАННЫЕ!$I600&amp;"g"&amp;B600&amp;A600&amp;"f"&amp;P600&amp;"c"&amp;IF(ДАННЫЕ!$U600&gt;0,1,0)&amp;"s"&amp;IF(ДАННЫЕ!$Q600&gt;0,IF(YEAR(ДАННЫЕ!$F$1)=YEAR(ДАННЫЕ!$Q600),IF(MONTH(ДАННЫЕ!$F$1)=MONTH(ДАННЫЕ!$Q600),111,11),1),0)&amp;"i"&amp;IF(ДАННЫЕ!$R600+ДАННЫЕ!$S600+ДАННЫЕ!$T600=0,0,1)&amp;"h"&amp;IF(ДАННЫЕ!$P600&gt;0,1,0)&amp;"p"&amp;IF(ДАННЫЕ!$CI600&gt;0,IF(YEAR(ДАННЫЕ!$F$1)=YEAR(ДАННЫЕ!$CI600),IF(MONTH(ДАННЫЕ!$F$1)=MONTH(ДАННЫЕ!$CI600),111,11),1),0)&amp;"d"&amp;IF(ДАННЫЕ!$CJ600&gt;0,IF(YEAR(ДАННЫЕ!$F$1)=YEAR(ДАННЫЕ!$CJ600),IF(MONTH(ДАННЫЕ!$F$1)=MONTH(ДАННЫЕ!$CJ600),111,11),1),0)&amp;"o"&amp;IF(ДАННЫЕ!$CK600&gt;0,IF(MONTH(ДАННЫЕ!$F$1)=MONTH(ДАННЫЕ!$CK600),111,11),0)&amp;"v"&amp;IF(ДАННЫЕ!$BE600&gt;0,IF(MONTH(ДАННЫЕ!$F$1)=MONTH(ДАННЫЕ!$BE600),111,11),0)</f>
        <v>g00f0c0s0i0h0p0d0o0v0</v>
      </c>
      <c r="P600" s="15">
        <f t="shared" si="29"/>
        <v>0</v>
      </c>
      <c r="Q600" s="15">
        <f>IF(ДАННЫЕ!$F$1&gt;ДАННЫЕ!$N600,IF(YEAR(ДАННЫЕ!$F$1)=YEAR(ДАННЫЕ!M600),1,0),0)</f>
        <v>0</v>
      </c>
      <c r="R600" s="15">
        <f>IF(ДАННЫЕ!$F$1&gt;ДАННЫЕ!$N600,IF(YEAR(ДАННЫЕ!$F$1)=YEAR(ДАННЫЕ!N600),1,0),0)</f>
        <v>0</v>
      </c>
      <c r="S600" s="15">
        <f>IF(ДАННЫЕ!$AA600="2А",1,IF(ДАННЫЕ!$AA600="2Б",2,IF(ДАННЫЕ!$AA600="2В",3,IF(ДАННЫЕ!$AA600=3,4,IF(ДАННЫЕ!$AA600="4А",5,IF(ДАННЫЕ!$AA600="4Б",6,IF(ДАННЫЕ!$AA600="4В",7,IF(ДАННЫЕ!$AA600=5,8,0))))))))</f>
        <v>0</v>
      </c>
      <c r="T600" s="15">
        <f>IF(OR(ДАННЫЕ!$AC600=2,ДАННЫЕ!$AD600=2,ДАННЫЕ!$AE600=2),2,IF(OR(ДАННЫЕ!$AC600=1,ДАННЫЕ!$AD600=1,ДАННЫЕ!$AE600=1),1,0))</f>
        <v>0</v>
      </c>
    </row>
    <row r="601" spans="1:20" ht="15" customHeight="1" x14ac:dyDescent="0.2">
      <c r="A601" s="78">
        <f>IF(B601&gt;0,IF(MONTH(ДАННЫЕ!$F$1)=MONTH(ДАННЫЕ!$B601),1,0),0)</f>
        <v>0</v>
      </c>
      <c r="B601" s="14">
        <f>IF(ДАННЫЕ!$B601&gt;0,IF(YEAR(ДАННЫЕ!$F$1)=YEAR(ДАННЫЕ!$B601),1,0),0)</f>
        <v>0</v>
      </c>
      <c r="C601" s="14">
        <f>IF(ДАННЫЕ!$CM601&gt;0,IF(YEAR(ДАННЫЕ!$F$1)=YEAR(ДАННЫЕ!$CM601),1,0),0)</f>
        <v>0</v>
      </c>
      <c r="D601" s="14">
        <f>IF(ДАННЫЕ!$CJ601&gt;0,IF(ДАННЫЕ!$CL601&gt;ДАННЫЕ!$F$1,1,IF(ДАННЫЕ!$CL601&gt;0,0,1)),0)</f>
        <v>0</v>
      </c>
      <c r="E601" s="43" t="str">
        <f ca="1">IF(ДАННЫЕ!$F$1&gt;0,IF(ДАННЫЕ!$G601&gt;0,DATEDIF(ДАННЫЕ!$G601,ДАННЫЕ!$F$1,"y"),""),IF(ДАННЫЕ!$G601&gt;0,DATEDIF(ДАННЫЕ!$G601,TODAY(),"y"),""))</f>
        <v/>
      </c>
      <c r="F601" s="43" t="str">
        <f xml:space="preserve"> IF(ДАННЫЕ!$F601="М",IF(E601&gt;=18,IF(E601&lt;60,1,""),""),"")&amp;IF(ДАННЫЕ!$F601="Ж",IF(E601&gt;=18,IF(E601&lt;55,1,""),""),"")</f>
        <v/>
      </c>
      <c r="G601" s="43" t="str">
        <f xml:space="preserve"> IF(ДАННЫЕ!$F601="М",IF(E601&gt;=60,2,""),"")&amp;IF(ДАННЫЕ!$F601="Ж",IF(E601&gt;=55,2,""),"")</f>
        <v/>
      </c>
      <c r="H601" s="43" t="str">
        <f t="shared" ca="1" si="27"/>
        <v/>
      </c>
      <c r="I601" s="43" t="str">
        <f t="shared" ca="1" si="28"/>
        <v>03</v>
      </c>
      <c r="J601" s="28" t="str">
        <f ca="1">ДАННЫЕ!$F601&amp;H601&amp;I601&amp;ДАННЫЕ!$I601&amp;"m"&amp;IF(ДАННЫЕ!$I601&gt;0,IF(ДАННЫЕ!$J601&gt;0,0,1),"")&amp;"f"&amp;IF(ДАННЫЕ!$R601&gt;0,IF(YEAR(ДАННЫЕ!$F$1)=YEAR(ДАННЫЕ!$R601),1,0),0)&amp;"z"&amp;ДАННЫЕ!$R601&amp;"p"&amp;ДАННЫЕ!$S601&amp;"i"&amp;ДАННЫЕ!$T601&amp;"h"&amp;ДАННЫЕ!$K601&amp;"be"&amp;ДАННЫЕ!$BI601&amp;"CD"&amp;IF(ДАННЫЕ!BF601&gt;500,4,IF(ДАННЫЕ!BF601&gt;350,3,IF(ДАННЫЕ!BF601&gt;200,2,IF(ДАННЫЕ!BF601&gt;0,1,0))))&amp;"g"&amp;B601&amp;"d"&amp;H601&amp;"l"&amp;ДАННЫЕ!AT601&amp;"a"&amp;ДАННЫЕ!$V601&amp;"v"&amp;R601&amp;"k"&amp;ДАННЫЕ!$U601&amp;"s"&amp;ДАННЫЕ!$Y601&amp;"t"&amp;ДАННЫЕ!$X601&amp;"b"&amp;IF(ДАННЫЕ!$Q601&gt;1,1,0)&amp;"PP"&amp;ДАННЫЕ!Z601&amp;"c"&amp;S601&amp;"x"&amp;IF(ДАННЫЕ!$BY601&gt;0,IF(YEAR(ДАННЫЕ!$F$1)=YEAR(ДАННЫЕ!$BY601),1,0),0)&amp;"n"&amp;IF(ДАННЫЕ!$BZ601&gt;0,IF(YEAR(ДАННЫЕ!$F$1)=YEAR(ДАННЫЕ!$BZ601),1,0),0)&amp;"u"&amp;D601&amp;"z"&amp;IF(ДАННЫЕ!$CL601&gt;0,IF(YEAR(ДАННЫЕ!$F$1)&gt;YEAR(ДАННЫЕ!$CL601),11,12),0)</f>
        <v>03mf0zpihbeCD0g0dlav0kstb0PPc0x0n0u0z0</v>
      </c>
      <c r="K601" s="28" t="str">
        <f ca="1">ДАННЫЕ!$I601&amp;"x"&amp;B601&amp;"w"&amp;IF(T601+ДАННЫЕ!AD601+ДАННЫЕ!AE601+ДАННЫЕ!AF601+ДАННЫЕ!AG601+ДАННЫЕ!AH601+ДАННЫЕ!$AL601+ДАННЫЕ!AI601+ДАННЫЕ!AJ601+ДАННЫЕ!AK601+ДАННЫЕ!AP601+ДАННЫЕ!AQ601+ДАННЫЕ!AR601+ДАННЫЕ!$AM601+ДАННЫЕ!$AN601+ДАННЫЕ!AS601+ДАННЫЕ!AT601&gt;0,1,0)&amp;IF(OR(T601=2,ДАННЫЕ!AD601=2,ДАННЫЕ!AE601=2,ДАННЫЕ!AF601=2,ДАННЫЕ!AG601=2,ДАННЫЕ!AH601=2,ДАННЫЕ!$AL601=2,ДАННЫЕ!AI601=2,ДАННЫЕ!AJ601=2,ДАННЫЕ!AK601=2,ДАННЫЕ!AP601=2,ДАННЫЕ!AQ601=2,ДАННЫЕ!AR601=2,ДАННЫЕ!$AM601=2,ДАННЫЕ!$AN601=2,ДАННЫЕ!AS601=2,ДАННЫЕ!AT601=2),2,0)&amp;"t"&amp;IF(T601&gt;0,"1"&amp;T601,"00")&amp;"f"&amp;IF(ДАННЫЕ!$AC601,"1"&amp;ДАННЫЕ!$AC601,"00")&amp;"b"&amp;IF(ДАННЫЕ!$AD601,"1"&amp;ДАННЫЕ!$AD601,"00")&amp;"g"&amp;IF(ДАННЫЕ!$AF601,"1"&amp;ДАННЫЕ!$AF601,"00")&amp;"c"&amp;IF(ДАННЫЕ!$AG601,"1"&amp;ДАННЫЕ!$AG601,"00")&amp;"i"&amp;IF(ДАННЫЕ!$AH601,"1"&amp;ДАННЫЕ!$AH601,"00")&amp;"r"&amp;IF(ДАННЫЕ!$AL601,"1"&amp;ДАННЫЕ!$AL601,"00")&amp;"m"&amp;IF(ДАННЫЕ!$AI601,"1"&amp;ДАННЫЕ!$AI601,"00")&amp;"hS"&amp;IF(ДАННЫЕ!$AJ601,"1"&amp;ДАННЫЕ!$AJ601,"00")&amp;"hZ"&amp;IF(ДАННЫЕ!$AK601,"1"&amp;ДАННЫЕ!$AK601,"00")&amp;"p"&amp;IF(ДАННЫЕ!$AP601,"1"&amp;ДАННЫЕ!$AP601,"00")&amp;"k"&amp;IF(ДАННЫЕ!$AQ601,"1"&amp;ДАННЫЕ!$AQ601,"00")&amp;"z"&amp;IF(ДАННЫЕ!$AR601,"1"&amp;ДАННЫЕ!$AR601,"00")&amp;"j"&amp;IF(ДАННЫЕ!$AM601,"1"&amp;ДАННЫЕ!$AM601,"00")&amp;"n"&amp;IF(ДАННЫЕ!$AN601,"1"&amp;ДАННЫЕ!$AN601,"00")&amp;"E"&amp;ДАННЫЕ!BI601&amp;"L"&amp;ДАННЫЕ!AO601&amp;"h"&amp;IF(ДАННЫЕ!$AU601&gt;0,1,0)&amp;"v"&amp;IF(ДАННЫЕ!$AW601&gt;0,1,0)&amp;"a"&amp;IF(ДАННЫЕ!$AS601,"1"&amp;ДАННЫЕ!$AS601,"00")&amp;"s"&amp;IF(ДАННЫЕ!$AT601,"1"&amp;ДАННЫЕ!$AT601,"00")&amp;"u"&amp;IF(ДАННЫЕ!$CJ601&gt;0,1,0)&amp;"y"&amp;B601&amp;"d"&amp;H601&amp;"e"&amp;F601&amp;G601</f>
        <v>x0w00t00f00b00g00c00i00r00m00hS00hZ00p00k00z00j00n00ELh0v0a00s00u0y0de</v>
      </c>
      <c r="L601" s="28" t="str">
        <f ca="1">ДАННЫЕ!$I601&amp;"VN"&amp;IF(ДАННЫЕ!AW601&gt;0,11,10)&amp;"CD"&amp;IF(ДАННЫЕ!BF601&gt;500,16,IF(ДАННЫЕ!BF601&gt;350,15,IF(ДАННЫЕ!BF601&gt;=200,14,IF(ДАННЫЕ!BF601&gt;=100,13,IF(ДАННЫЕ!BF601&gt;=50,12,IF(ДАННЫЕ!BF601&gt;0,11,10))))))&amp;"AR"&amp;IF(ДАННЫЕ!BX601&gt;0,1,0)&amp;"GD"&amp;B601&amp;"VV"&amp;IF(E601&gt;=5,IF(E601&lt;18,1,0),0)</f>
        <v>VN10CD10AR0GD0VV0</v>
      </c>
      <c r="M601" s="28" t="str">
        <f>ДАННЫЕ!$I601&amp;"b"&amp;ДАННЫЕ!$BI601&amp;"r"&amp;ДАННЫЕ!$BJ601&amp;"CD"&amp;IF(ДАННЫЕ!BF601&gt;0,IF(ДАННЫЕ!BF601&lt;200,1,IF(ДАННЫЕ!BF601&lt;350,2,3)),0)&amp;"h"&amp;IF(ДАННЫЕ!$BK601+ДАННЫЕ!$BL601+ДАННЫЕ!$BM601&gt;0,1,0)&amp;"x"&amp;ДАННЫЕ!$BK601&amp;"y"&amp;ДАННЫЕ!$BL601&amp;"z"&amp;ДАННЫЕ!$BM601&amp;"c"&amp;IF(ДАННЫЕ!$BK601+ДАННЫЕ!$BL601+ДАННЫЕ!$BM601=3,1,0)&amp;"a"&amp;IF(ДАННЫЕ!$BQ601+ДАННЫЕ!$BR601&gt;0,1,0)&amp;"d"&amp;ДАННЫЕ!$BQ601&amp;"v"&amp;ДАННЫЕ!$BR601&amp;"p"&amp;ДАННЫЕ!$BS601&amp;"n"&amp;ДАННЫЕ!$BU601&amp;"t"&amp;ДАННЫЕ!$BV601&amp;"o"&amp;ДАННЫЕ!$BT601&amp;"l"&amp;IF(ДАННЫЕ!$BN601&gt;0,1,0)&amp;ДАННЫЕ!$BN601&amp;"g"&amp;ДАННЫЕ!$BO601&amp;"s"&amp;ДАННЫЕ!$BP601&amp;"DZ"&amp;IF(ДАННЫЕ!B601-ДАННЫЕ!G601 &lt; 60,IF(ДАННЫЕ!B601-ДАННЫЕ!G601 &gt;= 0,1,0),0)&amp;"u"&amp;IF(ДАННЫЕ!$CJ601&gt;0,1,0)</f>
        <v>brCD0h0xyzc0a0dvpntol0gsDZ1u0</v>
      </c>
      <c r="N601" s="28" t="str">
        <f ca="1">ДАННЫЕ!$F601&amp;ДАННЫЕ!$I601&amp;"g"&amp;B601&amp;"cf"&amp;D601&amp;"a"&amp;IF(ДАННЫЕ!$BX601&gt;0,1,0)&amp;IF(ДАННЫЕ!$BF601&gt;500,1,IF(ДАННЫЕ!$BF601&gt;350,2,IF(ДАННЫЕ!$BF601&gt;=200,3,IF(ДАННЫЕ!$BF601&gt;=100,4,IF(ДАННЫЕ!$BF601&gt;=50,5,IF(ДАННЫЕ!$BF601&lt;50,6,0))))))&amp;"AR"&amp;IF(DATEDIF(ДАННЫЕ!$BX601,ДАННЫЕ!$F$1,"y")&gt;1,1,0)&amp;"VG"&amp;IF(ДАННЫЕ!$BH601="0",1,0)&amp;"o"&amp;IF(T601+ДАННЫЕ!$AF601+ДАННЫЕ!$AG601+ДАННЫЕ!$AH601+ДАННЫЕ!$AI601+ДАННЫЕ!$AJ601+ДАННЫЕ!$AP601+ДАННЫЕ!$AQ601+ДАННЫЕ!$AR601+ДАННЫЕ!$AU601+ДАННЫЕ!$AW601+ДАННЫЕ!$AS601+ДАННЫЕ!$AT601&gt;0,1,0)&amp;"x"&amp;ДАННЫЕ!$AG601&amp;"p"&amp;IF(ДАННЫЕ!$BY601&gt;0,1,0)&amp;"v"&amp;IF(ДАННЫЕ!$BZ601&gt;0,1,0)&amp;"n"&amp;ДАННЫЕ!$CA601&amp;"t"&amp;ДАННЫЕ!$AY601&amp;"k"&amp;ДАННЫЕ!$CB601&amp;"q"&amp;ДАННЫЕ!$CC601&amp;"w"&amp;ДАННЫЕ!$CD601&amp;"e"&amp;ДАННЫЕ!$CE601&amp;"m"&amp;ДАННЫЕ!$CF601&amp;"c"&amp;ДАННЫЕ!$CG601&amp;"z"&amp;ДАННЫЕ!$CH601&amp;"d"&amp;IF(H601=4,1,0)&amp;"s"&amp;IF(ДАННЫЕ!$J601=1,0,1)&amp;"u"&amp;IF(ДАННЫЕ!$CJ601&gt;0,1,0)</f>
        <v>g0cf0a06AR1VG0o0xp0v0ntkqwemczd0s1u0</v>
      </c>
      <c r="O601" s="28" t="str">
        <f>ДАННЫЕ!$I601&amp;"g"&amp;B601&amp;A601&amp;"f"&amp;P601&amp;"c"&amp;IF(ДАННЫЕ!$U601&gt;0,1,0)&amp;"s"&amp;IF(ДАННЫЕ!$Q601&gt;0,IF(YEAR(ДАННЫЕ!$F$1)=YEAR(ДАННЫЕ!$Q601),IF(MONTH(ДАННЫЕ!$F$1)=MONTH(ДАННЫЕ!$Q601),111,11),1),0)&amp;"i"&amp;IF(ДАННЫЕ!$R601+ДАННЫЕ!$S601+ДАННЫЕ!$T601=0,0,1)&amp;"h"&amp;IF(ДАННЫЕ!$P601&gt;0,1,0)&amp;"p"&amp;IF(ДАННЫЕ!$CI601&gt;0,IF(YEAR(ДАННЫЕ!$F$1)=YEAR(ДАННЫЕ!$CI601),IF(MONTH(ДАННЫЕ!$F$1)=MONTH(ДАННЫЕ!$CI601),111,11),1),0)&amp;"d"&amp;IF(ДАННЫЕ!$CJ601&gt;0,IF(YEAR(ДАННЫЕ!$F$1)=YEAR(ДАННЫЕ!$CJ601),IF(MONTH(ДАННЫЕ!$F$1)=MONTH(ДАННЫЕ!$CJ601),111,11),1),0)&amp;"o"&amp;IF(ДАННЫЕ!$CK601&gt;0,IF(MONTH(ДАННЫЕ!$F$1)=MONTH(ДАННЫЕ!$CK601),111,11),0)&amp;"v"&amp;IF(ДАННЫЕ!$BE601&gt;0,IF(MONTH(ДАННЫЕ!$F$1)=MONTH(ДАННЫЕ!$BE601),111,11),0)</f>
        <v>g00f0c0s0i0h0p0d0o0v0</v>
      </c>
      <c r="P601" s="15">
        <f t="shared" si="29"/>
        <v>0</v>
      </c>
      <c r="Q601" s="15">
        <f>IF(ДАННЫЕ!$F$1&gt;ДАННЫЕ!$N601,IF(YEAR(ДАННЫЕ!$F$1)=YEAR(ДАННЫЕ!M601),1,0),0)</f>
        <v>0</v>
      </c>
      <c r="R601" s="15">
        <f>IF(ДАННЫЕ!$F$1&gt;ДАННЫЕ!$N601,IF(YEAR(ДАННЫЕ!$F$1)=YEAR(ДАННЫЕ!N601),1,0),0)</f>
        <v>0</v>
      </c>
      <c r="S601" s="15">
        <f>IF(ДАННЫЕ!$AA601="2А",1,IF(ДАННЫЕ!$AA601="2Б",2,IF(ДАННЫЕ!$AA601="2В",3,IF(ДАННЫЕ!$AA601=3,4,IF(ДАННЫЕ!$AA601="4А",5,IF(ДАННЫЕ!$AA601="4Б",6,IF(ДАННЫЕ!$AA601="4В",7,IF(ДАННЫЕ!$AA601=5,8,0))))))))</f>
        <v>0</v>
      </c>
      <c r="T601" s="15">
        <f>IF(OR(ДАННЫЕ!$AC601=2,ДАННЫЕ!$AD601=2,ДАННЫЕ!$AE601=2),2,IF(OR(ДАННЫЕ!$AC601=1,ДАННЫЕ!$AD601=1,ДАННЫЕ!$AE601=1),1,0))</f>
        <v>0</v>
      </c>
    </row>
    <row r="602" spans="1:20" ht="15" customHeight="1" x14ac:dyDescent="0.2">
      <c r="A602" s="78">
        <f>IF(B602&gt;0,IF(MONTH(ДАННЫЕ!$F$1)=MONTH(ДАННЫЕ!$B602),1,0),0)</f>
        <v>0</v>
      </c>
      <c r="B602" s="14">
        <f>IF(ДАННЫЕ!$B602&gt;0,IF(YEAR(ДАННЫЕ!$F$1)=YEAR(ДАННЫЕ!$B602),1,0),0)</f>
        <v>0</v>
      </c>
      <c r="C602" s="14">
        <f>IF(ДАННЫЕ!$CM602&gt;0,IF(YEAR(ДАННЫЕ!$F$1)=YEAR(ДАННЫЕ!$CM602),1,0),0)</f>
        <v>0</v>
      </c>
      <c r="D602" s="14">
        <f>IF(ДАННЫЕ!$CJ602&gt;0,IF(ДАННЫЕ!$CL602&gt;ДАННЫЕ!$F$1,1,IF(ДАННЫЕ!$CL602&gt;0,0,1)),0)</f>
        <v>0</v>
      </c>
      <c r="E602" s="43" t="str">
        <f ca="1">IF(ДАННЫЕ!$F$1&gt;0,IF(ДАННЫЕ!$G602&gt;0,DATEDIF(ДАННЫЕ!$G602,ДАННЫЕ!$F$1,"y"),""),IF(ДАННЫЕ!$G602&gt;0,DATEDIF(ДАННЫЕ!$G602,TODAY(),"y"),""))</f>
        <v/>
      </c>
      <c r="F602" s="43" t="str">
        <f xml:space="preserve"> IF(ДАННЫЕ!$F602="М",IF(E602&gt;=18,IF(E602&lt;60,1,""),""),"")&amp;IF(ДАННЫЕ!$F602="Ж",IF(E602&gt;=18,IF(E602&lt;55,1,""),""),"")</f>
        <v/>
      </c>
      <c r="G602" s="43" t="str">
        <f xml:space="preserve"> IF(ДАННЫЕ!$F602="М",IF(E602&gt;=60,2,""),"")&amp;IF(ДАННЫЕ!$F602="Ж",IF(E602&gt;=55,2,""),"")</f>
        <v/>
      </c>
      <c r="H602" s="43" t="str">
        <f t="shared" ca="1" si="27"/>
        <v/>
      </c>
      <c r="I602" s="43" t="str">
        <f t="shared" ca="1" si="28"/>
        <v>03</v>
      </c>
      <c r="J602" s="28" t="str">
        <f ca="1">ДАННЫЕ!$F602&amp;H602&amp;I602&amp;ДАННЫЕ!$I602&amp;"m"&amp;IF(ДАННЫЕ!$I602&gt;0,IF(ДАННЫЕ!$J602&gt;0,0,1),"")&amp;"f"&amp;IF(ДАННЫЕ!$R602&gt;0,IF(YEAR(ДАННЫЕ!$F$1)=YEAR(ДАННЫЕ!$R602),1,0),0)&amp;"z"&amp;ДАННЫЕ!$R602&amp;"p"&amp;ДАННЫЕ!$S602&amp;"i"&amp;ДАННЫЕ!$T602&amp;"h"&amp;ДАННЫЕ!$K602&amp;"be"&amp;ДАННЫЕ!$BI602&amp;"CD"&amp;IF(ДАННЫЕ!BF602&gt;500,4,IF(ДАННЫЕ!BF602&gt;350,3,IF(ДАННЫЕ!BF602&gt;200,2,IF(ДАННЫЕ!BF602&gt;0,1,0))))&amp;"g"&amp;B602&amp;"d"&amp;H602&amp;"l"&amp;ДАННЫЕ!AT602&amp;"a"&amp;ДАННЫЕ!$V602&amp;"v"&amp;R602&amp;"k"&amp;ДАННЫЕ!$U602&amp;"s"&amp;ДАННЫЕ!$Y602&amp;"t"&amp;ДАННЫЕ!$X602&amp;"b"&amp;IF(ДАННЫЕ!$Q602&gt;1,1,0)&amp;"PP"&amp;ДАННЫЕ!Z602&amp;"c"&amp;S602&amp;"x"&amp;IF(ДАННЫЕ!$BY602&gt;0,IF(YEAR(ДАННЫЕ!$F$1)=YEAR(ДАННЫЕ!$BY602),1,0),0)&amp;"n"&amp;IF(ДАННЫЕ!$BZ602&gt;0,IF(YEAR(ДАННЫЕ!$F$1)=YEAR(ДАННЫЕ!$BZ602),1,0),0)&amp;"u"&amp;D602&amp;"z"&amp;IF(ДАННЫЕ!$CL602&gt;0,IF(YEAR(ДАННЫЕ!$F$1)&gt;YEAR(ДАННЫЕ!$CL602),11,12),0)</f>
        <v>03mf0zpihbeCD0g0dlav0kstb0PPc0x0n0u0z0</v>
      </c>
      <c r="K602" s="28" t="str">
        <f ca="1">ДАННЫЕ!$I602&amp;"x"&amp;B602&amp;"w"&amp;IF(T602+ДАННЫЕ!AD602+ДАННЫЕ!AE602+ДАННЫЕ!AF602+ДАННЫЕ!AG602+ДАННЫЕ!AH602+ДАННЫЕ!$AL602+ДАННЫЕ!AI602+ДАННЫЕ!AJ602+ДАННЫЕ!AK602+ДАННЫЕ!AP602+ДАННЫЕ!AQ602+ДАННЫЕ!AR602+ДАННЫЕ!$AM602+ДАННЫЕ!$AN602+ДАННЫЕ!AS602+ДАННЫЕ!AT602&gt;0,1,0)&amp;IF(OR(T602=2,ДАННЫЕ!AD602=2,ДАННЫЕ!AE602=2,ДАННЫЕ!AF602=2,ДАННЫЕ!AG602=2,ДАННЫЕ!AH602=2,ДАННЫЕ!$AL602=2,ДАННЫЕ!AI602=2,ДАННЫЕ!AJ602=2,ДАННЫЕ!AK602=2,ДАННЫЕ!AP602=2,ДАННЫЕ!AQ602=2,ДАННЫЕ!AR602=2,ДАННЫЕ!$AM602=2,ДАННЫЕ!$AN602=2,ДАННЫЕ!AS602=2,ДАННЫЕ!AT602=2),2,0)&amp;"t"&amp;IF(T602&gt;0,"1"&amp;T602,"00")&amp;"f"&amp;IF(ДАННЫЕ!$AC602,"1"&amp;ДАННЫЕ!$AC602,"00")&amp;"b"&amp;IF(ДАННЫЕ!$AD602,"1"&amp;ДАННЫЕ!$AD602,"00")&amp;"g"&amp;IF(ДАННЫЕ!$AF602,"1"&amp;ДАННЫЕ!$AF602,"00")&amp;"c"&amp;IF(ДАННЫЕ!$AG602,"1"&amp;ДАННЫЕ!$AG602,"00")&amp;"i"&amp;IF(ДАННЫЕ!$AH602,"1"&amp;ДАННЫЕ!$AH602,"00")&amp;"r"&amp;IF(ДАННЫЕ!$AL602,"1"&amp;ДАННЫЕ!$AL602,"00")&amp;"m"&amp;IF(ДАННЫЕ!$AI602,"1"&amp;ДАННЫЕ!$AI602,"00")&amp;"hS"&amp;IF(ДАННЫЕ!$AJ602,"1"&amp;ДАННЫЕ!$AJ602,"00")&amp;"hZ"&amp;IF(ДАННЫЕ!$AK602,"1"&amp;ДАННЫЕ!$AK602,"00")&amp;"p"&amp;IF(ДАННЫЕ!$AP602,"1"&amp;ДАННЫЕ!$AP602,"00")&amp;"k"&amp;IF(ДАННЫЕ!$AQ602,"1"&amp;ДАННЫЕ!$AQ602,"00")&amp;"z"&amp;IF(ДАННЫЕ!$AR602,"1"&amp;ДАННЫЕ!$AR602,"00")&amp;"j"&amp;IF(ДАННЫЕ!$AM602,"1"&amp;ДАННЫЕ!$AM602,"00")&amp;"n"&amp;IF(ДАННЫЕ!$AN602,"1"&amp;ДАННЫЕ!$AN602,"00")&amp;"E"&amp;ДАННЫЕ!BI602&amp;"L"&amp;ДАННЫЕ!AO602&amp;"h"&amp;IF(ДАННЫЕ!$AU602&gt;0,1,0)&amp;"v"&amp;IF(ДАННЫЕ!$AW602&gt;0,1,0)&amp;"a"&amp;IF(ДАННЫЕ!$AS602,"1"&amp;ДАННЫЕ!$AS602,"00")&amp;"s"&amp;IF(ДАННЫЕ!$AT602,"1"&amp;ДАННЫЕ!$AT602,"00")&amp;"u"&amp;IF(ДАННЫЕ!$CJ602&gt;0,1,0)&amp;"y"&amp;B602&amp;"d"&amp;H602&amp;"e"&amp;F602&amp;G602</f>
        <v>x0w00t00f00b00g00c00i00r00m00hS00hZ00p00k00z00j00n00ELh0v0a00s00u0y0de</v>
      </c>
      <c r="L602" s="28" t="str">
        <f ca="1">ДАННЫЕ!$I602&amp;"VN"&amp;IF(ДАННЫЕ!AW602&gt;0,11,10)&amp;"CD"&amp;IF(ДАННЫЕ!BF602&gt;500,16,IF(ДАННЫЕ!BF602&gt;350,15,IF(ДАННЫЕ!BF602&gt;=200,14,IF(ДАННЫЕ!BF602&gt;=100,13,IF(ДАННЫЕ!BF602&gt;=50,12,IF(ДАННЫЕ!BF602&gt;0,11,10))))))&amp;"AR"&amp;IF(ДАННЫЕ!BX602&gt;0,1,0)&amp;"GD"&amp;B602&amp;"VV"&amp;IF(E602&gt;=5,IF(E602&lt;18,1,0),0)</f>
        <v>VN10CD10AR0GD0VV0</v>
      </c>
      <c r="M602" s="28" t="str">
        <f>ДАННЫЕ!$I602&amp;"b"&amp;ДАННЫЕ!$BI602&amp;"r"&amp;ДАННЫЕ!$BJ602&amp;"CD"&amp;IF(ДАННЫЕ!BF602&gt;0,IF(ДАННЫЕ!BF602&lt;200,1,IF(ДАННЫЕ!BF602&lt;350,2,3)),0)&amp;"h"&amp;IF(ДАННЫЕ!$BK602+ДАННЫЕ!$BL602+ДАННЫЕ!$BM602&gt;0,1,0)&amp;"x"&amp;ДАННЫЕ!$BK602&amp;"y"&amp;ДАННЫЕ!$BL602&amp;"z"&amp;ДАННЫЕ!$BM602&amp;"c"&amp;IF(ДАННЫЕ!$BK602+ДАННЫЕ!$BL602+ДАННЫЕ!$BM602=3,1,0)&amp;"a"&amp;IF(ДАННЫЕ!$BQ602+ДАННЫЕ!$BR602&gt;0,1,0)&amp;"d"&amp;ДАННЫЕ!$BQ602&amp;"v"&amp;ДАННЫЕ!$BR602&amp;"p"&amp;ДАННЫЕ!$BS602&amp;"n"&amp;ДАННЫЕ!$BU602&amp;"t"&amp;ДАННЫЕ!$BV602&amp;"o"&amp;ДАННЫЕ!$BT602&amp;"l"&amp;IF(ДАННЫЕ!$BN602&gt;0,1,0)&amp;ДАННЫЕ!$BN602&amp;"g"&amp;ДАННЫЕ!$BO602&amp;"s"&amp;ДАННЫЕ!$BP602&amp;"DZ"&amp;IF(ДАННЫЕ!B602-ДАННЫЕ!G602 &lt; 60,IF(ДАННЫЕ!B602-ДАННЫЕ!G602 &gt;= 0,1,0),0)&amp;"u"&amp;IF(ДАННЫЕ!$CJ602&gt;0,1,0)</f>
        <v>brCD0h0xyzc0a0dvpntol0gsDZ1u0</v>
      </c>
      <c r="N602" s="28" t="str">
        <f ca="1">ДАННЫЕ!$F602&amp;ДАННЫЕ!$I602&amp;"g"&amp;B602&amp;"cf"&amp;D602&amp;"a"&amp;IF(ДАННЫЕ!$BX602&gt;0,1,0)&amp;IF(ДАННЫЕ!$BF602&gt;500,1,IF(ДАННЫЕ!$BF602&gt;350,2,IF(ДАННЫЕ!$BF602&gt;=200,3,IF(ДАННЫЕ!$BF602&gt;=100,4,IF(ДАННЫЕ!$BF602&gt;=50,5,IF(ДАННЫЕ!$BF602&lt;50,6,0))))))&amp;"AR"&amp;IF(DATEDIF(ДАННЫЕ!$BX602,ДАННЫЕ!$F$1,"y")&gt;1,1,0)&amp;"VG"&amp;IF(ДАННЫЕ!$BH602="0",1,0)&amp;"o"&amp;IF(T602+ДАННЫЕ!$AF602+ДАННЫЕ!$AG602+ДАННЫЕ!$AH602+ДАННЫЕ!$AI602+ДАННЫЕ!$AJ602+ДАННЫЕ!$AP602+ДАННЫЕ!$AQ602+ДАННЫЕ!$AR602+ДАННЫЕ!$AU602+ДАННЫЕ!$AW602+ДАННЫЕ!$AS602+ДАННЫЕ!$AT602&gt;0,1,0)&amp;"x"&amp;ДАННЫЕ!$AG602&amp;"p"&amp;IF(ДАННЫЕ!$BY602&gt;0,1,0)&amp;"v"&amp;IF(ДАННЫЕ!$BZ602&gt;0,1,0)&amp;"n"&amp;ДАННЫЕ!$CA602&amp;"t"&amp;ДАННЫЕ!$AY602&amp;"k"&amp;ДАННЫЕ!$CB602&amp;"q"&amp;ДАННЫЕ!$CC602&amp;"w"&amp;ДАННЫЕ!$CD602&amp;"e"&amp;ДАННЫЕ!$CE602&amp;"m"&amp;ДАННЫЕ!$CF602&amp;"c"&amp;ДАННЫЕ!$CG602&amp;"z"&amp;ДАННЫЕ!$CH602&amp;"d"&amp;IF(H602=4,1,0)&amp;"s"&amp;IF(ДАННЫЕ!$J602=1,0,1)&amp;"u"&amp;IF(ДАННЫЕ!$CJ602&gt;0,1,0)</f>
        <v>g0cf0a06AR1VG0o0xp0v0ntkqwemczd0s1u0</v>
      </c>
      <c r="O602" s="28" t="str">
        <f>ДАННЫЕ!$I602&amp;"g"&amp;B602&amp;A602&amp;"f"&amp;P602&amp;"c"&amp;IF(ДАННЫЕ!$U602&gt;0,1,0)&amp;"s"&amp;IF(ДАННЫЕ!$Q602&gt;0,IF(YEAR(ДАННЫЕ!$F$1)=YEAR(ДАННЫЕ!$Q602),IF(MONTH(ДАННЫЕ!$F$1)=MONTH(ДАННЫЕ!$Q602),111,11),1),0)&amp;"i"&amp;IF(ДАННЫЕ!$R602+ДАННЫЕ!$S602+ДАННЫЕ!$T602=0,0,1)&amp;"h"&amp;IF(ДАННЫЕ!$P602&gt;0,1,0)&amp;"p"&amp;IF(ДАННЫЕ!$CI602&gt;0,IF(YEAR(ДАННЫЕ!$F$1)=YEAR(ДАННЫЕ!$CI602),IF(MONTH(ДАННЫЕ!$F$1)=MONTH(ДАННЫЕ!$CI602),111,11),1),0)&amp;"d"&amp;IF(ДАННЫЕ!$CJ602&gt;0,IF(YEAR(ДАННЫЕ!$F$1)=YEAR(ДАННЫЕ!$CJ602),IF(MONTH(ДАННЫЕ!$F$1)=MONTH(ДАННЫЕ!$CJ602),111,11),1),0)&amp;"o"&amp;IF(ДАННЫЕ!$CK602&gt;0,IF(MONTH(ДАННЫЕ!$F$1)=MONTH(ДАННЫЕ!$CK602),111,11),0)&amp;"v"&amp;IF(ДАННЫЕ!$BE602&gt;0,IF(MONTH(ДАННЫЕ!$F$1)=MONTH(ДАННЫЕ!$BE602),111,11),0)</f>
        <v>g00f0c0s0i0h0p0d0o0v0</v>
      </c>
      <c r="P602" s="15">
        <f t="shared" si="29"/>
        <v>0</v>
      </c>
      <c r="Q602" s="15">
        <f>IF(ДАННЫЕ!$F$1&gt;ДАННЫЕ!$N602,IF(YEAR(ДАННЫЕ!$F$1)=YEAR(ДАННЫЕ!M602),1,0),0)</f>
        <v>0</v>
      </c>
      <c r="R602" s="15">
        <f>IF(ДАННЫЕ!$F$1&gt;ДАННЫЕ!$N602,IF(YEAR(ДАННЫЕ!$F$1)=YEAR(ДАННЫЕ!N602),1,0),0)</f>
        <v>0</v>
      </c>
      <c r="S602" s="15">
        <f>IF(ДАННЫЕ!$AA602="2А",1,IF(ДАННЫЕ!$AA602="2Б",2,IF(ДАННЫЕ!$AA602="2В",3,IF(ДАННЫЕ!$AA602=3,4,IF(ДАННЫЕ!$AA602="4А",5,IF(ДАННЫЕ!$AA602="4Б",6,IF(ДАННЫЕ!$AA602="4В",7,IF(ДАННЫЕ!$AA602=5,8,0))))))))</f>
        <v>0</v>
      </c>
      <c r="T602" s="15">
        <f>IF(OR(ДАННЫЕ!$AC602=2,ДАННЫЕ!$AD602=2,ДАННЫЕ!$AE602=2),2,IF(OR(ДАННЫЕ!$AC602=1,ДАННЫЕ!$AD602=1,ДАННЫЕ!$AE602=1),1,0))</f>
        <v>0</v>
      </c>
    </row>
    <row r="603" spans="1:20" ht="15" customHeight="1" x14ac:dyDescent="0.2">
      <c r="A603" s="78">
        <f>IF(B603&gt;0,IF(MONTH(ДАННЫЕ!$F$1)=MONTH(ДАННЫЕ!$B603),1,0),0)</f>
        <v>0</v>
      </c>
      <c r="B603" s="14">
        <f>IF(ДАННЫЕ!$B603&gt;0,IF(YEAR(ДАННЫЕ!$F$1)=YEAR(ДАННЫЕ!$B603),1,0),0)</f>
        <v>0</v>
      </c>
      <c r="C603" s="14">
        <f>IF(ДАННЫЕ!$CM603&gt;0,IF(YEAR(ДАННЫЕ!$F$1)=YEAR(ДАННЫЕ!$CM603),1,0),0)</f>
        <v>0</v>
      </c>
      <c r="D603" s="14">
        <f>IF(ДАННЫЕ!$CJ603&gt;0,IF(ДАННЫЕ!$CL603&gt;ДАННЫЕ!$F$1,1,IF(ДАННЫЕ!$CL603&gt;0,0,1)),0)</f>
        <v>0</v>
      </c>
      <c r="E603" s="43" t="str">
        <f ca="1">IF(ДАННЫЕ!$F$1&gt;0,IF(ДАННЫЕ!$G603&gt;0,DATEDIF(ДАННЫЕ!$G603,ДАННЫЕ!$F$1,"y"),""),IF(ДАННЫЕ!$G603&gt;0,DATEDIF(ДАННЫЕ!$G603,TODAY(),"y"),""))</f>
        <v/>
      </c>
      <c r="F603" s="43" t="str">
        <f xml:space="preserve"> IF(ДАННЫЕ!$F603="М",IF(E603&gt;=18,IF(E603&lt;60,1,""),""),"")&amp;IF(ДАННЫЕ!$F603="Ж",IF(E603&gt;=18,IF(E603&lt;55,1,""),""),"")</f>
        <v/>
      </c>
      <c r="G603" s="43" t="str">
        <f xml:space="preserve"> IF(ДАННЫЕ!$F603="М",IF(E603&gt;=60,2,""),"")&amp;IF(ДАННЫЕ!$F603="Ж",IF(E603&gt;=55,2,""),"")</f>
        <v/>
      </c>
      <c r="H603" s="43" t="str">
        <f t="shared" ca="1" si="27"/>
        <v/>
      </c>
      <c r="I603" s="43" t="str">
        <f t="shared" ca="1" si="28"/>
        <v>03</v>
      </c>
      <c r="J603" s="28" t="str">
        <f ca="1">ДАННЫЕ!$F603&amp;H603&amp;I603&amp;ДАННЫЕ!$I603&amp;"m"&amp;IF(ДАННЫЕ!$I603&gt;0,IF(ДАННЫЕ!$J603&gt;0,0,1),"")&amp;"f"&amp;IF(ДАННЫЕ!$R603&gt;0,IF(YEAR(ДАННЫЕ!$F$1)=YEAR(ДАННЫЕ!$R603),1,0),0)&amp;"z"&amp;ДАННЫЕ!$R603&amp;"p"&amp;ДАННЫЕ!$S603&amp;"i"&amp;ДАННЫЕ!$T603&amp;"h"&amp;ДАННЫЕ!$K603&amp;"be"&amp;ДАННЫЕ!$BI603&amp;"CD"&amp;IF(ДАННЫЕ!BF603&gt;500,4,IF(ДАННЫЕ!BF603&gt;350,3,IF(ДАННЫЕ!BF603&gt;200,2,IF(ДАННЫЕ!BF603&gt;0,1,0))))&amp;"g"&amp;B603&amp;"d"&amp;H603&amp;"l"&amp;ДАННЫЕ!AT603&amp;"a"&amp;ДАННЫЕ!$V603&amp;"v"&amp;R603&amp;"k"&amp;ДАННЫЕ!$U603&amp;"s"&amp;ДАННЫЕ!$Y603&amp;"t"&amp;ДАННЫЕ!$X603&amp;"b"&amp;IF(ДАННЫЕ!$Q603&gt;1,1,0)&amp;"PP"&amp;ДАННЫЕ!Z603&amp;"c"&amp;S603&amp;"x"&amp;IF(ДАННЫЕ!$BY603&gt;0,IF(YEAR(ДАННЫЕ!$F$1)=YEAR(ДАННЫЕ!$BY603),1,0),0)&amp;"n"&amp;IF(ДАННЫЕ!$BZ603&gt;0,IF(YEAR(ДАННЫЕ!$F$1)=YEAR(ДАННЫЕ!$BZ603),1,0),0)&amp;"u"&amp;D603&amp;"z"&amp;IF(ДАННЫЕ!$CL603&gt;0,IF(YEAR(ДАННЫЕ!$F$1)&gt;YEAR(ДАННЫЕ!$CL603),11,12),0)</f>
        <v>03mf0zpihbeCD0g0dlav0kstb0PPc0x0n0u0z0</v>
      </c>
      <c r="K603" s="28" t="str">
        <f ca="1">ДАННЫЕ!$I603&amp;"x"&amp;B603&amp;"w"&amp;IF(T603+ДАННЫЕ!AD603+ДАННЫЕ!AE603+ДАННЫЕ!AF603+ДАННЫЕ!AG603+ДАННЫЕ!AH603+ДАННЫЕ!$AL603+ДАННЫЕ!AI603+ДАННЫЕ!AJ603+ДАННЫЕ!AK603+ДАННЫЕ!AP603+ДАННЫЕ!AQ603+ДАННЫЕ!AR603+ДАННЫЕ!$AM603+ДАННЫЕ!$AN603+ДАННЫЕ!AS603+ДАННЫЕ!AT603&gt;0,1,0)&amp;IF(OR(T603=2,ДАННЫЕ!AD603=2,ДАННЫЕ!AE603=2,ДАННЫЕ!AF603=2,ДАННЫЕ!AG603=2,ДАННЫЕ!AH603=2,ДАННЫЕ!$AL603=2,ДАННЫЕ!AI603=2,ДАННЫЕ!AJ603=2,ДАННЫЕ!AK603=2,ДАННЫЕ!AP603=2,ДАННЫЕ!AQ603=2,ДАННЫЕ!AR603=2,ДАННЫЕ!$AM603=2,ДАННЫЕ!$AN603=2,ДАННЫЕ!AS603=2,ДАННЫЕ!AT603=2),2,0)&amp;"t"&amp;IF(T603&gt;0,"1"&amp;T603,"00")&amp;"f"&amp;IF(ДАННЫЕ!$AC603,"1"&amp;ДАННЫЕ!$AC603,"00")&amp;"b"&amp;IF(ДАННЫЕ!$AD603,"1"&amp;ДАННЫЕ!$AD603,"00")&amp;"g"&amp;IF(ДАННЫЕ!$AF603,"1"&amp;ДАННЫЕ!$AF603,"00")&amp;"c"&amp;IF(ДАННЫЕ!$AG603,"1"&amp;ДАННЫЕ!$AG603,"00")&amp;"i"&amp;IF(ДАННЫЕ!$AH603,"1"&amp;ДАННЫЕ!$AH603,"00")&amp;"r"&amp;IF(ДАННЫЕ!$AL603,"1"&amp;ДАННЫЕ!$AL603,"00")&amp;"m"&amp;IF(ДАННЫЕ!$AI603,"1"&amp;ДАННЫЕ!$AI603,"00")&amp;"hS"&amp;IF(ДАННЫЕ!$AJ603,"1"&amp;ДАННЫЕ!$AJ603,"00")&amp;"hZ"&amp;IF(ДАННЫЕ!$AK603,"1"&amp;ДАННЫЕ!$AK603,"00")&amp;"p"&amp;IF(ДАННЫЕ!$AP603,"1"&amp;ДАННЫЕ!$AP603,"00")&amp;"k"&amp;IF(ДАННЫЕ!$AQ603,"1"&amp;ДАННЫЕ!$AQ603,"00")&amp;"z"&amp;IF(ДАННЫЕ!$AR603,"1"&amp;ДАННЫЕ!$AR603,"00")&amp;"j"&amp;IF(ДАННЫЕ!$AM603,"1"&amp;ДАННЫЕ!$AM603,"00")&amp;"n"&amp;IF(ДАННЫЕ!$AN603,"1"&amp;ДАННЫЕ!$AN603,"00")&amp;"E"&amp;ДАННЫЕ!BI603&amp;"L"&amp;ДАННЫЕ!AO603&amp;"h"&amp;IF(ДАННЫЕ!$AU603&gt;0,1,0)&amp;"v"&amp;IF(ДАННЫЕ!$AW603&gt;0,1,0)&amp;"a"&amp;IF(ДАННЫЕ!$AS603,"1"&amp;ДАННЫЕ!$AS603,"00")&amp;"s"&amp;IF(ДАННЫЕ!$AT603,"1"&amp;ДАННЫЕ!$AT603,"00")&amp;"u"&amp;IF(ДАННЫЕ!$CJ603&gt;0,1,0)&amp;"y"&amp;B603&amp;"d"&amp;H603&amp;"e"&amp;F603&amp;G603</f>
        <v>x0w00t00f00b00g00c00i00r00m00hS00hZ00p00k00z00j00n00ELh0v0a00s00u0y0de</v>
      </c>
      <c r="L603" s="28" t="str">
        <f ca="1">ДАННЫЕ!$I603&amp;"VN"&amp;IF(ДАННЫЕ!AW603&gt;0,11,10)&amp;"CD"&amp;IF(ДАННЫЕ!BF603&gt;500,16,IF(ДАННЫЕ!BF603&gt;350,15,IF(ДАННЫЕ!BF603&gt;=200,14,IF(ДАННЫЕ!BF603&gt;=100,13,IF(ДАННЫЕ!BF603&gt;=50,12,IF(ДАННЫЕ!BF603&gt;0,11,10))))))&amp;"AR"&amp;IF(ДАННЫЕ!BX603&gt;0,1,0)&amp;"GD"&amp;B603&amp;"VV"&amp;IF(E603&gt;=5,IF(E603&lt;18,1,0),0)</f>
        <v>VN10CD10AR0GD0VV0</v>
      </c>
      <c r="M603" s="28" t="str">
        <f>ДАННЫЕ!$I603&amp;"b"&amp;ДАННЫЕ!$BI603&amp;"r"&amp;ДАННЫЕ!$BJ603&amp;"CD"&amp;IF(ДАННЫЕ!BF603&gt;0,IF(ДАННЫЕ!BF603&lt;200,1,IF(ДАННЫЕ!BF603&lt;350,2,3)),0)&amp;"h"&amp;IF(ДАННЫЕ!$BK603+ДАННЫЕ!$BL603+ДАННЫЕ!$BM603&gt;0,1,0)&amp;"x"&amp;ДАННЫЕ!$BK603&amp;"y"&amp;ДАННЫЕ!$BL603&amp;"z"&amp;ДАННЫЕ!$BM603&amp;"c"&amp;IF(ДАННЫЕ!$BK603+ДАННЫЕ!$BL603+ДАННЫЕ!$BM603=3,1,0)&amp;"a"&amp;IF(ДАННЫЕ!$BQ603+ДАННЫЕ!$BR603&gt;0,1,0)&amp;"d"&amp;ДАННЫЕ!$BQ603&amp;"v"&amp;ДАННЫЕ!$BR603&amp;"p"&amp;ДАННЫЕ!$BS603&amp;"n"&amp;ДАННЫЕ!$BU603&amp;"t"&amp;ДАННЫЕ!$BV603&amp;"o"&amp;ДАННЫЕ!$BT603&amp;"l"&amp;IF(ДАННЫЕ!$BN603&gt;0,1,0)&amp;ДАННЫЕ!$BN603&amp;"g"&amp;ДАННЫЕ!$BO603&amp;"s"&amp;ДАННЫЕ!$BP603&amp;"DZ"&amp;IF(ДАННЫЕ!B603-ДАННЫЕ!G603 &lt; 60,IF(ДАННЫЕ!B603-ДАННЫЕ!G603 &gt;= 0,1,0),0)&amp;"u"&amp;IF(ДАННЫЕ!$CJ603&gt;0,1,0)</f>
        <v>brCD0h0xyzc0a0dvpntol0gsDZ1u0</v>
      </c>
      <c r="N603" s="28" t="str">
        <f ca="1">ДАННЫЕ!$F603&amp;ДАННЫЕ!$I603&amp;"g"&amp;B603&amp;"cf"&amp;D603&amp;"a"&amp;IF(ДАННЫЕ!$BX603&gt;0,1,0)&amp;IF(ДАННЫЕ!$BF603&gt;500,1,IF(ДАННЫЕ!$BF603&gt;350,2,IF(ДАННЫЕ!$BF603&gt;=200,3,IF(ДАННЫЕ!$BF603&gt;=100,4,IF(ДАННЫЕ!$BF603&gt;=50,5,IF(ДАННЫЕ!$BF603&lt;50,6,0))))))&amp;"AR"&amp;IF(DATEDIF(ДАННЫЕ!$BX603,ДАННЫЕ!$F$1,"y")&gt;1,1,0)&amp;"VG"&amp;IF(ДАННЫЕ!$BH603="0",1,0)&amp;"o"&amp;IF(T603+ДАННЫЕ!$AF603+ДАННЫЕ!$AG603+ДАННЫЕ!$AH603+ДАННЫЕ!$AI603+ДАННЫЕ!$AJ603+ДАННЫЕ!$AP603+ДАННЫЕ!$AQ603+ДАННЫЕ!$AR603+ДАННЫЕ!$AU603+ДАННЫЕ!$AW603+ДАННЫЕ!$AS603+ДАННЫЕ!$AT603&gt;0,1,0)&amp;"x"&amp;ДАННЫЕ!$AG603&amp;"p"&amp;IF(ДАННЫЕ!$BY603&gt;0,1,0)&amp;"v"&amp;IF(ДАННЫЕ!$BZ603&gt;0,1,0)&amp;"n"&amp;ДАННЫЕ!$CA603&amp;"t"&amp;ДАННЫЕ!$AY603&amp;"k"&amp;ДАННЫЕ!$CB603&amp;"q"&amp;ДАННЫЕ!$CC603&amp;"w"&amp;ДАННЫЕ!$CD603&amp;"e"&amp;ДАННЫЕ!$CE603&amp;"m"&amp;ДАННЫЕ!$CF603&amp;"c"&amp;ДАННЫЕ!$CG603&amp;"z"&amp;ДАННЫЕ!$CH603&amp;"d"&amp;IF(H603=4,1,0)&amp;"s"&amp;IF(ДАННЫЕ!$J603=1,0,1)&amp;"u"&amp;IF(ДАННЫЕ!$CJ603&gt;0,1,0)</f>
        <v>g0cf0a06AR1VG0o0xp0v0ntkqwemczd0s1u0</v>
      </c>
      <c r="O603" s="28" t="str">
        <f>ДАННЫЕ!$I603&amp;"g"&amp;B603&amp;A603&amp;"f"&amp;P603&amp;"c"&amp;IF(ДАННЫЕ!$U603&gt;0,1,0)&amp;"s"&amp;IF(ДАННЫЕ!$Q603&gt;0,IF(YEAR(ДАННЫЕ!$F$1)=YEAR(ДАННЫЕ!$Q603),IF(MONTH(ДАННЫЕ!$F$1)=MONTH(ДАННЫЕ!$Q603),111,11),1),0)&amp;"i"&amp;IF(ДАННЫЕ!$R603+ДАННЫЕ!$S603+ДАННЫЕ!$T603=0,0,1)&amp;"h"&amp;IF(ДАННЫЕ!$P603&gt;0,1,0)&amp;"p"&amp;IF(ДАННЫЕ!$CI603&gt;0,IF(YEAR(ДАННЫЕ!$F$1)=YEAR(ДАННЫЕ!$CI603),IF(MONTH(ДАННЫЕ!$F$1)=MONTH(ДАННЫЕ!$CI603),111,11),1),0)&amp;"d"&amp;IF(ДАННЫЕ!$CJ603&gt;0,IF(YEAR(ДАННЫЕ!$F$1)=YEAR(ДАННЫЕ!$CJ603),IF(MONTH(ДАННЫЕ!$F$1)=MONTH(ДАННЫЕ!$CJ603),111,11),1),0)&amp;"o"&amp;IF(ДАННЫЕ!$CK603&gt;0,IF(MONTH(ДАННЫЕ!$F$1)=MONTH(ДАННЫЕ!$CK603),111,11),0)&amp;"v"&amp;IF(ДАННЫЕ!$BE603&gt;0,IF(MONTH(ДАННЫЕ!$F$1)=MONTH(ДАННЫЕ!$BE603),111,11),0)</f>
        <v>g00f0c0s0i0h0p0d0o0v0</v>
      </c>
      <c r="P603" s="15">
        <f t="shared" si="29"/>
        <v>0</v>
      </c>
      <c r="Q603" s="15">
        <f>IF(ДАННЫЕ!$F$1&gt;ДАННЫЕ!$N603,IF(YEAR(ДАННЫЕ!$F$1)=YEAR(ДАННЫЕ!M603),1,0),0)</f>
        <v>0</v>
      </c>
      <c r="R603" s="15">
        <f>IF(ДАННЫЕ!$F$1&gt;ДАННЫЕ!$N603,IF(YEAR(ДАННЫЕ!$F$1)=YEAR(ДАННЫЕ!N603),1,0),0)</f>
        <v>0</v>
      </c>
      <c r="S603" s="15">
        <f>IF(ДАННЫЕ!$AA603="2А",1,IF(ДАННЫЕ!$AA603="2Б",2,IF(ДАННЫЕ!$AA603="2В",3,IF(ДАННЫЕ!$AA603=3,4,IF(ДАННЫЕ!$AA603="4А",5,IF(ДАННЫЕ!$AA603="4Б",6,IF(ДАННЫЕ!$AA603="4В",7,IF(ДАННЫЕ!$AA603=5,8,0))))))))</f>
        <v>0</v>
      </c>
      <c r="T603" s="15">
        <f>IF(OR(ДАННЫЕ!$AC603=2,ДАННЫЕ!$AD603=2,ДАННЫЕ!$AE603=2),2,IF(OR(ДАННЫЕ!$AC603=1,ДАННЫЕ!$AD603=1,ДАННЫЕ!$AE603=1),1,0))</f>
        <v>0</v>
      </c>
    </row>
    <row r="604" spans="1:20" ht="15" customHeight="1" x14ac:dyDescent="0.2">
      <c r="A604" s="78">
        <f>IF(B604&gt;0,IF(MONTH(ДАННЫЕ!$F$1)=MONTH(ДАННЫЕ!$B604),1,0),0)</f>
        <v>0</v>
      </c>
      <c r="B604" s="14">
        <f>IF(ДАННЫЕ!$B604&gt;0,IF(YEAR(ДАННЫЕ!$F$1)=YEAR(ДАННЫЕ!$B604),1,0),0)</f>
        <v>0</v>
      </c>
      <c r="C604" s="14">
        <f>IF(ДАННЫЕ!$CM604&gt;0,IF(YEAR(ДАННЫЕ!$F$1)=YEAR(ДАННЫЕ!$CM604),1,0),0)</f>
        <v>0</v>
      </c>
      <c r="D604" s="14">
        <f>IF(ДАННЫЕ!$CJ604&gt;0,IF(ДАННЫЕ!$CL604&gt;ДАННЫЕ!$F$1,1,IF(ДАННЫЕ!$CL604&gt;0,0,1)),0)</f>
        <v>0</v>
      </c>
      <c r="E604" s="43" t="str">
        <f ca="1">IF(ДАННЫЕ!$F$1&gt;0,IF(ДАННЫЕ!$G604&gt;0,DATEDIF(ДАННЫЕ!$G604,ДАННЫЕ!$F$1,"y"),""),IF(ДАННЫЕ!$G604&gt;0,DATEDIF(ДАННЫЕ!$G604,TODAY(),"y"),""))</f>
        <v/>
      </c>
      <c r="F604" s="43" t="str">
        <f xml:space="preserve"> IF(ДАННЫЕ!$F604="М",IF(E604&gt;=18,IF(E604&lt;60,1,""),""),"")&amp;IF(ДАННЫЕ!$F604="Ж",IF(E604&gt;=18,IF(E604&lt;55,1,""),""),"")</f>
        <v/>
      </c>
      <c r="G604" s="43" t="str">
        <f xml:space="preserve"> IF(ДАННЫЕ!$F604="М",IF(E604&gt;=60,2,""),"")&amp;IF(ДАННЫЕ!$F604="Ж",IF(E604&gt;=55,2,""),"")</f>
        <v/>
      </c>
      <c r="H604" s="43" t="str">
        <f t="shared" ca="1" si="27"/>
        <v/>
      </c>
      <c r="I604" s="43" t="str">
        <f t="shared" ca="1" si="28"/>
        <v>03</v>
      </c>
      <c r="J604" s="28" t="str">
        <f ca="1">ДАННЫЕ!$F604&amp;H604&amp;I604&amp;ДАННЫЕ!$I604&amp;"m"&amp;IF(ДАННЫЕ!$I604&gt;0,IF(ДАННЫЕ!$J604&gt;0,0,1),"")&amp;"f"&amp;IF(ДАННЫЕ!$R604&gt;0,IF(YEAR(ДАННЫЕ!$F$1)=YEAR(ДАННЫЕ!$R604),1,0),0)&amp;"z"&amp;ДАННЫЕ!$R604&amp;"p"&amp;ДАННЫЕ!$S604&amp;"i"&amp;ДАННЫЕ!$T604&amp;"h"&amp;ДАННЫЕ!$K604&amp;"be"&amp;ДАННЫЕ!$BI604&amp;"CD"&amp;IF(ДАННЫЕ!BF604&gt;500,4,IF(ДАННЫЕ!BF604&gt;350,3,IF(ДАННЫЕ!BF604&gt;200,2,IF(ДАННЫЕ!BF604&gt;0,1,0))))&amp;"g"&amp;B604&amp;"d"&amp;H604&amp;"l"&amp;ДАННЫЕ!AT604&amp;"a"&amp;ДАННЫЕ!$V604&amp;"v"&amp;R604&amp;"k"&amp;ДАННЫЕ!$U604&amp;"s"&amp;ДАННЫЕ!$Y604&amp;"t"&amp;ДАННЫЕ!$X604&amp;"b"&amp;IF(ДАННЫЕ!$Q604&gt;1,1,0)&amp;"PP"&amp;ДАННЫЕ!Z604&amp;"c"&amp;S604&amp;"x"&amp;IF(ДАННЫЕ!$BY604&gt;0,IF(YEAR(ДАННЫЕ!$F$1)=YEAR(ДАННЫЕ!$BY604),1,0),0)&amp;"n"&amp;IF(ДАННЫЕ!$BZ604&gt;0,IF(YEAR(ДАННЫЕ!$F$1)=YEAR(ДАННЫЕ!$BZ604),1,0),0)&amp;"u"&amp;D604&amp;"z"&amp;IF(ДАННЫЕ!$CL604&gt;0,IF(YEAR(ДАННЫЕ!$F$1)&gt;YEAR(ДАННЫЕ!$CL604),11,12),0)</f>
        <v>03mf0zpihbeCD0g0dlav0kstb0PPc0x0n0u0z0</v>
      </c>
      <c r="K604" s="28" t="str">
        <f ca="1">ДАННЫЕ!$I604&amp;"x"&amp;B604&amp;"w"&amp;IF(T604+ДАННЫЕ!AD604+ДАННЫЕ!AE604+ДАННЫЕ!AF604+ДАННЫЕ!AG604+ДАННЫЕ!AH604+ДАННЫЕ!$AL604+ДАННЫЕ!AI604+ДАННЫЕ!AJ604+ДАННЫЕ!AK604+ДАННЫЕ!AP604+ДАННЫЕ!AQ604+ДАННЫЕ!AR604+ДАННЫЕ!$AM604+ДАННЫЕ!$AN604+ДАННЫЕ!AS604+ДАННЫЕ!AT604&gt;0,1,0)&amp;IF(OR(T604=2,ДАННЫЕ!AD604=2,ДАННЫЕ!AE604=2,ДАННЫЕ!AF604=2,ДАННЫЕ!AG604=2,ДАННЫЕ!AH604=2,ДАННЫЕ!$AL604=2,ДАННЫЕ!AI604=2,ДАННЫЕ!AJ604=2,ДАННЫЕ!AK604=2,ДАННЫЕ!AP604=2,ДАННЫЕ!AQ604=2,ДАННЫЕ!AR604=2,ДАННЫЕ!$AM604=2,ДАННЫЕ!$AN604=2,ДАННЫЕ!AS604=2,ДАННЫЕ!AT604=2),2,0)&amp;"t"&amp;IF(T604&gt;0,"1"&amp;T604,"00")&amp;"f"&amp;IF(ДАННЫЕ!$AC604,"1"&amp;ДАННЫЕ!$AC604,"00")&amp;"b"&amp;IF(ДАННЫЕ!$AD604,"1"&amp;ДАННЫЕ!$AD604,"00")&amp;"g"&amp;IF(ДАННЫЕ!$AF604,"1"&amp;ДАННЫЕ!$AF604,"00")&amp;"c"&amp;IF(ДАННЫЕ!$AG604,"1"&amp;ДАННЫЕ!$AG604,"00")&amp;"i"&amp;IF(ДАННЫЕ!$AH604,"1"&amp;ДАННЫЕ!$AH604,"00")&amp;"r"&amp;IF(ДАННЫЕ!$AL604,"1"&amp;ДАННЫЕ!$AL604,"00")&amp;"m"&amp;IF(ДАННЫЕ!$AI604,"1"&amp;ДАННЫЕ!$AI604,"00")&amp;"hS"&amp;IF(ДАННЫЕ!$AJ604,"1"&amp;ДАННЫЕ!$AJ604,"00")&amp;"hZ"&amp;IF(ДАННЫЕ!$AK604,"1"&amp;ДАННЫЕ!$AK604,"00")&amp;"p"&amp;IF(ДАННЫЕ!$AP604,"1"&amp;ДАННЫЕ!$AP604,"00")&amp;"k"&amp;IF(ДАННЫЕ!$AQ604,"1"&amp;ДАННЫЕ!$AQ604,"00")&amp;"z"&amp;IF(ДАННЫЕ!$AR604,"1"&amp;ДАННЫЕ!$AR604,"00")&amp;"j"&amp;IF(ДАННЫЕ!$AM604,"1"&amp;ДАННЫЕ!$AM604,"00")&amp;"n"&amp;IF(ДАННЫЕ!$AN604,"1"&amp;ДАННЫЕ!$AN604,"00")&amp;"E"&amp;ДАННЫЕ!BI604&amp;"L"&amp;ДАННЫЕ!AO604&amp;"h"&amp;IF(ДАННЫЕ!$AU604&gt;0,1,0)&amp;"v"&amp;IF(ДАННЫЕ!$AW604&gt;0,1,0)&amp;"a"&amp;IF(ДАННЫЕ!$AS604,"1"&amp;ДАННЫЕ!$AS604,"00")&amp;"s"&amp;IF(ДАННЫЕ!$AT604,"1"&amp;ДАННЫЕ!$AT604,"00")&amp;"u"&amp;IF(ДАННЫЕ!$CJ604&gt;0,1,0)&amp;"y"&amp;B604&amp;"d"&amp;H604&amp;"e"&amp;F604&amp;G604</f>
        <v>x0w00t00f00b00g00c00i00r00m00hS00hZ00p00k00z00j00n00ELh0v0a00s00u0y0de</v>
      </c>
      <c r="L604" s="28" t="str">
        <f ca="1">ДАННЫЕ!$I604&amp;"VN"&amp;IF(ДАННЫЕ!AW604&gt;0,11,10)&amp;"CD"&amp;IF(ДАННЫЕ!BF604&gt;500,16,IF(ДАННЫЕ!BF604&gt;350,15,IF(ДАННЫЕ!BF604&gt;=200,14,IF(ДАННЫЕ!BF604&gt;=100,13,IF(ДАННЫЕ!BF604&gt;=50,12,IF(ДАННЫЕ!BF604&gt;0,11,10))))))&amp;"AR"&amp;IF(ДАННЫЕ!BX604&gt;0,1,0)&amp;"GD"&amp;B604&amp;"VV"&amp;IF(E604&gt;=5,IF(E604&lt;18,1,0),0)</f>
        <v>VN10CD10AR0GD0VV0</v>
      </c>
      <c r="M604" s="28" t="str">
        <f>ДАННЫЕ!$I604&amp;"b"&amp;ДАННЫЕ!$BI604&amp;"r"&amp;ДАННЫЕ!$BJ604&amp;"CD"&amp;IF(ДАННЫЕ!BF604&gt;0,IF(ДАННЫЕ!BF604&lt;200,1,IF(ДАННЫЕ!BF604&lt;350,2,3)),0)&amp;"h"&amp;IF(ДАННЫЕ!$BK604+ДАННЫЕ!$BL604+ДАННЫЕ!$BM604&gt;0,1,0)&amp;"x"&amp;ДАННЫЕ!$BK604&amp;"y"&amp;ДАННЫЕ!$BL604&amp;"z"&amp;ДАННЫЕ!$BM604&amp;"c"&amp;IF(ДАННЫЕ!$BK604+ДАННЫЕ!$BL604+ДАННЫЕ!$BM604=3,1,0)&amp;"a"&amp;IF(ДАННЫЕ!$BQ604+ДАННЫЕ!$BR604&gt;0,1,0)&amp;"d"&amp;ДАННЫЕ!$BQ604&amp;"v"&amp;ДАННЫЕ!$BR604&amp;"p"&amp;ДАННЫЕ!$BS604&amp;"n"&amp;ДАННЫЕ!$BU604&amp;"t"&amp;ДАННЫЕ!$BV604&amp;"o"&amp;ДАННЫЕ!$BT604&amp;"l"&amp;IF(ДАННЫЕ!$BN604&gt;0,1,0)&amp;ДАННЫЕ!$BN604&amp;"g"&amp;ДАННЫЕ!$BO604&amp;"s"&amp;ДАННЫЕ!$BP604&amp;"DZ"&amp;IF(ДАННЫЕ!B604-ДАННЫЕ!G604 &lt; 60,IF(ДАННЫЕ!B604-ДАННЫЕ!G604 &gt;= 0,1,0),0)&amp;"u"&amp;IF(ДАННЫЕ!$CJ604&gt;0,1,0)</f>
        <v>brCD0h0xyzc0a0dvpntol0gsDZ1u0</v>
      </c>
      <c r="N604" s="28" t="str">
        <f ca="1">ДАННЫЕ!$F604&amp;ДАННЫЕ!$I604&amp;"g"&amp;B604&amp;"cf"&amp;D604&amp;"a"&amp;IF(ДАННЫЕ!$BX604&gt;0,1,0)&amp;IF(ДАННЫЕ!$BF604&gt;500,1,IF(ДАННЫЕ!$BF604&gt;350,2,IF(ДАННЫЕ!$BF604&gt;=200,3,IF(ДАННЫЕ!$BF604&gt;=100,4,IF(ДАННЫЕ!$BF604&gt;=50,5,IF(ДАННЫЕ!$BF604&lt;50,6,0))))))&amp;"AR"&amp;IF(DATEDIF(ДАННЫЕ!$BX604,ДАННЫЕ!$F$1,"y")&gt;1,1,0)&amp;"VG"&amp;IF(ДАННЫЕ!$BH604="0",1,0)&amp;"o"&amp;IF(T604+ДАННЫЕ!$AF604+ДАННЫЕ!$AG604+ДАННЫЕ!$AH604+ДАННЫЕ!$AI604+ДАННЫЕ!$AJ604+ДАННЫЕ!$AP604+ДАННЫЕ!$AQ604+ДАННЫЕ!$AR604+ДАННЫЕ!$AU604+ДАННЫЕ!$AW604+ДАННЫЕ!$AS604+ДАННЫЕ!$AT604&gt;0,1,0)&amp;"x"&amp;ДАННЫЕ!$AG604&amp;"p"&amp;IF(ДАННЫЕ!$BY604&gt;0,1,0)&amp;"v"&amp;IF(ДАННЫЕ!$BZ604&gt;0,1,0)&amp;"n"&amp;ДАННЫЕ!$CA604&amp;"t"&amp;ДАННЫЕ!$AY604&amp;"k"&amp;ДАННЫЕ!$CB604&amp;"q"&amp;ДАННЫЕ!$CC604&amp;"w"&amp;ДАННЫЕ!$CD604&amp;"e"&amp;ДАННЫЕ!$CE604&amp;"m"&amp;ДАННЫЕ!$CF604&amp;"c"&amp;ДАННЫЕ!$CG604&amp;"z"&amp;ДАННЫЕ!$CH604&amp;"d"&amp;IF(H604=4,1,0)&amp;"s"&amp;IF(ДАННЫЕ!$J604=1,0,1)&amp;"u"&amp;IF(ДАННЫЕ!$CJ604&gt;0,1,0)</f>
        <v>g0cf0a06AR1VG0o0xp0v0ntkqwemczd0s1u0</v>
      </c>
      <c r="O604" s="28" t="str">
        <f>ДАННЫЕ!$I604&amp;"g"&amp;B604&amp;A604&amp;"f"&amp;P604&amp;"c"&amp;IF(ДАННЫЕ!$U604&gt;0,1,0)&amp;"s"&amp;IF(ДАННЫЕ!$Q604&gt;0,IF(YEAR(ДАННЫЕ!$F$1)=YEAR(ДАННЫЕ!$Q604),IF(MONTH(ДАННЫЕ!$F$1)=MONTH(ДАННЫЕ!$Q604),111,11),1),0)&amp;"i"&amp;IF(ДАННЫЕ!$R604+ДАННЫЕ!$S604+ДАННЫЕ!$T604=0,0,1)&amp;"h"&amp;IF(ДАННЫЕ!$P604&gt;0,1,0)&amp;"p"&amp;IF(ДАННЫЕ!$CI604&gt;0,IF(YEAR(ДАННЫЕ!$F$1)=YEAR(ДАННЫЕ!$CI604),IF(MONTH(ДАННЫЕ!$F$1)=MONTH(ДАННЫЕ!$CI604),111,11),1),0)&amp;"d"&amp;IF(ДАННЫЕ!$CJ604&gt;0,IF(YEAR(ДАННЫЕ!$F$1)=YEAR(ДАННЫЕ!$CJ604),IF(MONTH(ДАННЫЕ!$F$1)=MONTH(ДАННЫЕ!$CJ604),111,11),1),0)&amp;"o"&amp;IF(ДАННЫЕ!$CK604&gt;0,IF(MONTH(ДАННЫЕ!$F$1)=MONTH(ДАННЫЕ!$CK604),111,11),0)&amp;"v"&amp;IF(ДАННЫЕ!$BE604&gt;0,IF(MONTH(ДАННЫЕ!$F$1)=MONTH(ДАННЫЕ!$BE604),111,11),0)</f>
        <v>g00f0c0s0i0h0p0d0o0v0</v>
      </c>
      <c r="P604" s="15">
        <f t="shared" si="29"/>
        <v>0</v>
      </c>
      <c r="Q604" s="15">
        <f>IF(ДАННЫЕ!$F$1&gt;ДАННЫЕ!$N604,IF(YEAR(ДАННЫЕ!$F$1)=YEAR(ДАННЫЕ!M604),1,0),0)</f>
        <v>0</v>
      </c>
      <c r="R604" s="15">
        <f>IF(ДАННЫЕ!$F$1&gt;ДАННЫЕ!$N604,IF(YEAR(ДАННЫЕ!$F$1)=YEAR(ДАННЫЕ!N604),1,0),0)</f>
        <v>0</v>
      </c>
      <c r="S604" s="15">
        <f>IF(ДАННЫЕ!$AA604="2А",1,IF(ДАННЫЕ!$AA604="2Б",2,IF(ДАННЫЕ!$AA604="2В",3,IF(ДАННЫЕ!$AA604=3,4,IF(ДАННЫЕ!$AA604="4А",5,IF(ДАННЫЕ!$AA604="4Б",6,IF(ДАННЫЕ!$AA604="4В",7,IF(ДАННЫЕ!$AA604=5,8,0))))))))</f>
        <v>0</v>
      </c>
      <c r="T604" s="15">
        <f>IF(OR(ДАННЫЕ!$AC604=2,ДАННЫЕ!$AD604=2,ДАННЫЕ!$AE604=2),2,IF(OR(ДАННЫЕ!$AC604=1,ДАННЫЕ!$AD604=1,ДАННЫЕ!$AE604=1),1,0))</f>
        <v>0</v>
      </c>
    </row>
    <row r="605" spans="1:20" ht="15" customHeight="1" x14ac:dyDescent="0.2">
      <c r="A605" s="78">
        <f>IF(B605&gt;0,IF(MONTH(ДАННЫЕ!$F$1)=MONTH(ДАННЫЕ!$B605),1,0),0)</f>
        <v>0</v>
      </c>
      <c r="B605" s="14">
        <f>IF(ДАННЫЕ!$B605&gt;0,IF(YEAR(ДАННЫЕ!$F$1)=YEAR(ДАННЫЕ!$B605),1,0),0)</f>
        <v>0</v>
      </c>
      <c r="C605" s="14">
        <f>IF(ДАННЫЕ!$CM605&gt;0,IF(YEAR(ДАННЫЕ!$F$1)=YEAR(ДАННЫЕ!$CM605),1,0),0)</f>
        <v>0</v>
      </c>
      <c r="D605" s="14">
        <f>IF(ДАННЫЕ!$CJ605&gt;0,IF(ДАННЫЕ!$CL605&gt;ДАННЫЕ!$F$1,1,IF(ДАННЫЕ!$CL605&gt;0,0,1)),0)</f>
        <v>0</v>
      </c>
      <c r="E605" s="43" t="str">
        <f ca="1">IF(ДАННЫЕ!$F$1&gt;0,IF(ДАННЫЕ!$G605&gt;0,DATEDIF(ДАННЫЕ!$G605,ДАННЫЕ!$F$1,"y"),""),IF(ДАННЫЕ!$G605&gt;0,DATEDIF(ДАННЫЕ!$G605,TODAY(),"y"),""))</f>
        <v/>
      </c>
      <c r="F605" s="43" t="str">
        <f xml:space="preserve"> IF(ДАННЫЕ!$F605="М",IF(E605&gt;=18,IF(E605&lt;60,1,""),""),"")&amp;IF(ДАННЫЕ!$F605="Ж",IF(E605&gt;=18,IF(E605&lt;55,1,""),""),"")</f>
        <v/>
      </c>
      <c r="G605" s="43" t="str">
        <f xml:space="preserve"> IF(ДАННЫЕ!$F605="М",IF(E605&gt;=60,2,""),"")&amp;IF(ДАННЫЕ!$F605="Ж",IF(E605&gt;=55,2,""),"")</f>
        <v/>
      </c>
      <c r="H605" s="43" t="str">
        <f t="shared" ca="1" si="27"/>
        <v/>
      </c>
      <c r="I605" s="43" t="str">
        <f t="shared" ca="1" si="28"/>
        <v>03</v>
      </c>
      <c r="J605" s="28" t="str">
        <f ca="1">ДАННЫЕ!$F605&amp;H605&amp;I605&amp;ДАННЫЕ!$I605&amp;"m"&amp;IF(ДАННЫЕ!$I605&gt;0,IF(ДАННЫЕ!$J605&gt;0,0,1),"")&amp;"f"&amp;IF(ДАННЫЕ!$R605&gt;0,IF(YEAR(ДАННЫЕ!$F$1)=YEAR(ДАННЫЕ!$R605),1,0),0)&amp;"z"&amp;ДАННЫЕ!$R605&amp;"p"&amp;ДАННЫЕ!$S605&amp;"i"&amp;ДАННЫЕ!$T605&amp;"h"&amp;ДАННЫЕ!$K605&amp;"be"&amp;ДАННЫЕ!$BI605&amp;"CD"&amp;IF(ДАННЫЕ!BF605&gt;500,4,IF(ДАННЫЕ!BF605&gt;350,3,IF(ДАННЫЕ!BF605&gt;200,2,IF(ДАННЫЕ!BF605&gt;0,1,0))))&amp;"g"&amp;B605&amp;"d"&amp;H605&amp;"l"&amp;ДАННЫЕ!AT605&amp;"a"&amp;ДАННЫЕ!$V605&amp;"v"&amp;R605&amp;"k"&amp;ДАННЫЕ!$U605&amp;"s"&amp;ДАННЫЕ!$Y605&amp;"t"&amp;ДАННЫЕ!$X605&amp;"b"&amp;IF(ДАННЫЕ!$Q605&gt;1,1,0)&amp;"PP"&amp;ДАННЫЕ!Z605&amp;"c"&amp;S605&amp;"x"&amp;IF(ДАННЫЕ!$BY605&gt;0,IF(YEAR(ДАННЫЕ!$F$1)=YEAR(ДАННЫЕ!$BY605),1,0),0)&amp;"n"&amp;IF(ДАННЫЕ!$BZ605&gt;0,IF(YEAR(ДАННЫЕ!$F$1)=YEAR(ДАННЫЕ!$BZ605),1,0),0)&amp;"u"&amp;D605&amp;"z"&amp;IF(ДАННЫЕ!$CL605&gt;0,IF(YEAR(ДАННЫЕ!$F$1)&gt;YEAR(ДАННЫЕ!$CL605),11,12),0)</f>
        <v>03mf0zpihbeCD0g0dlav0kstb0PPc0x0n0u0z0</v>
      </c>
      <c r="K605" s="28" t="str">
        <f ca="1">ДАННЫЕ!$I605&amp;"x"&amp;B605&amp;"w"&amp;IF(T605+ДАННЫЕ!AD605+ДАННЫЕ!AE605+ДАННЫЕ!AF605+ДАННЫЕ!AG605+ДАННЫЕ!AH605+ДАННЫЕ!$AL605+ДАННЫЕ!AI605+ДАННЫЕ!AJ605+ДАННЫЕ!AK605+ДАННЫЕ!AP605+ДАННЫЕ!AQ605+ДАННЫЕ!AR605+ДАННЫЕ!$AM605+ДАННЫЕ!$AN605+ДАННЫЕ!AS605+ДАННЫЕ!AT605&gt;0,1,0)&amp;IF(OR(T605=2,ДАННЫЕ!AD605=2,ДАННЫЕ!AE605=2,ДАННЫЕ!AF605=2,ДАННЫЕ!AG605=2,ДАННЫЕ!AH605=2,ДАННЫЕ!$AL605=2,ДАННЫЕ!AI605=2,ДАННЫЕ!AJ605=2,ДАННЫЕ!AK605=2,ДАННЫЕ!AP605=2,ДАННЫЕ!AQ605=2,ДАННЫЕ!AR605=2,ДАННЫЕ!$AM605=2,ДАННЫЕ!$AN605=2,ДАННЫЕ!AS605=2,ДАННЫЕ!AT605=2),2,0)&amp;"t"&amp;IF(T605&gt;0,"1"&amp;T605,"00")&amp;"f"&amp;IF(ДАННЫЕ!$AC605,"1"&amp;ДАННЫЕ!$AC605,"00")&amp;"b"&amp;IF(ДАННЫЕ!$AD605,"1"&amp;ДАННЫЕ!$AD605,"00")&amp;"g"&amp;IF(ДАННЫЕ!$AF605,"1"&amp;ДАННЫЕ!$AF605,"00")&amp;"c"&amp;IF(ДАННЫЕ!$AG605,"1"&amp;ДАННЫЕ!$AG605,"00")&amp;"i"&amp;IF(ДАННЫЕ!$AH605,"1"&amp;ДАННЫЕ!$AH605,"00")&amp;"r"&amp;IF(ДАННЫЕ!$AL605,"1"&amp;ДАННЫЕ!$AL605,"00")&amp;"m"&amp;IF(ДАННЫЕ!$AI605,"1"&amp;ДАННЫЕ!$AI605,"00")&amp;"hS"&amp;IF(ДАННЫЕ!$AJ605,"1"&amp;ДАННЫЕ!$AJ605,"00")&amp;"hZ"&amp;IF(ДАННЫЕ!$AK605,"1"&amp;ДАННЫЕ!$AK605,"00")&amp;"p"&amp;IF(ДАННЫЕ!$AP605,"1"&amp;ДАННЫЕ!$AP605,"00")&amp;"k"&amp;IF(ДАННЫЕ!$AQ605,"1"&amp;ДАННЫЕ!$AQ605,"00")&amp;"z"&amp;IF(ДАННЫЕ!$AR605,"1"&amp;ДАННЫЕ!$AR605,"00")&amp;"j"&amp;IF(ДАННЫЕ!$AM605,"1"&amp;ДАННЫЕ!$AM605,"00")&amp;"n"&amp;IF(ДАННЫЕ!$AN605,"1"&amp;ДАННЫЕ!$AN605,"00")&amp;"E"&amp;ДАННЫЕ!BI605&amp;"L"&amp;ДАННЫЕ!AO605&amp;"h"&amp;IF(ДАННЫЕ!$AU605&gt;0,1,0)&amp;"v"&amp;IF(ДАННЫЕ!$AW605&gt;0,1,0)&amp;"a"&amp;IF(ДАННЫЕ!$AS605,"1"&amp;ДАННЫЕ!$AS605,"00")&amp;"s"&amp;IF(ДАННЫЕ!$AT605,"1"&amp;ДАННЫЕ!$AT605,"00")&amp;"u"&amp;IF(ДАННЫЕ!$CJ605&gt;0,1,0)&amp;"y"&amp;B605&amp;"d"&amp;H605&amp;"e"&amp;F605&amp;G605</f>
        <v>x0w00t00f00b00g00c00i00r00m00hS00hZ00p00k00z00j00n00ELh0v0a00s00u0y0de</v>
      </c>
      <c r="L605" s="28" t="str">
        <f ca="1">ДАННЫЕ!$I605&amp;"VN"&amp;IF(ДАННЫЕ!AW605&gt;0,11,10)&amp;"CD"&amp;IF(ДАННЫЕ!BF605&gt;500,16,IF(ДАННЫЕ!BF605&gt;350,15,IF(ДАННЫЕ!BF605&gt;=200,14,IF(ДАННЫЕ!BF605&gt;=100,13,IF(ДАННЫЕ!BF605&gt;=50,12,IF(ДАННЫЕ!BF605&gt;0,11,10))))))&amp;"AR"&amp;IF(ДАННЫЕ!BX605&gt;0,1,0)&amp;"GD"&amp;B605&amp;"VV"&amp;IF(E605&gt;=5,IF(E605&lt;18,1,0),0)</f>
        <v>VN10CD10AR0GD0VV0</v>
      </c>
      <c r="M605" s="28" t="str">
        <f>ДАННЫЕ!$I605&amp;"b"&amp;ДАННЫЕ!$BI605&amp;"r"&amp;ДАННЫЕ!$BJ605&amp;"CD"&amp;IF(ДАННЫЕ!BF605&gt;0,IF(ДАННЫЕ!BF605&lt;200,1,IF(ДАННЫЕ!BF605&lt;350,2,3)),0)&amp;"h"&amp;IF(ДАННЫЕ!$BK605+ДАННЫЕ!$BL605+ДАННЫЕ!$BM605&gt;0,1,0)&amp;"x"&amp;ДАННЫЕ!$BK605&amp;"y"&amp;ДАННЫЕ!$BL605&amp;"z"&amp;ДАННЫЕ!$BM605&amp;"c"&amp;IF(ДАННЫЕ!$BK605+ДАННЫЕ!$BL605+ДАННЫЕ!$BM605=3,1,0)&amp;"a"&amp;IF(ДАННЫЕ!$BQ605+ДАННЫЕ!$BR605&gt;0,1,0)&amp;"d"&amp;ДАННЫЕ!$BQ605&amp;"v"&amp;ДАННЫЕ!$BR605&amp;"p"&amp;ДАННЫЕ!$BS605&amp;"n"&amp;ДАННЫЕ!$BU605&amp;"t"&amp;ДАННЫЕ!$BV605&amp;"o"&amp;ДАННЫЕ!$BT605&amp;"l"&amp;IF(ДАННЫЕ!$BN605&gt;0,1,0)&amp;ДАННЫЕ!$BN605&amp;"g"&amp;ДАННЫЕ!$BO605&amp;"s"&amp;ДАННЫЕ!$BP605&amp;"DZ"&amp;IF(ДАННЫЕ!B605-ДАННЫЕ!G605 &lt; 60,IF(ДАННЫЕ!B605-ДАННЫЕ!G605 &gt;= 0,1,0),0)&amp;"u"&amp;IF(ДАННЫЕ!$CJ605&gt;0,1,0)</f>
        <v>brCD0h0xyzc0a0dvpntol0gsDZ1u0</v>
      </c>
      <c r="N605" s="28" t="str">
        <f ca="1">ДАННЫЕ!$F605&amp;ДАННЫЕ!$I605&amp;"g"&amp;B605&amp;"cf"&amp;D605&amp;"a"&amp;IF(ДАННЫЕ!$BX605&gt;0,1,0)&amp;IF(ДАННЫЕ!$BF605&gt;500,1,IF(ДАННЫЕ!$BF605&gt;350,2,IF(ДАННЫЕ!$BF605&gt;=200,3,IF(ДАННЫЕ!$BF605&gt;=100,4,IF(ДАННЫЕ!$BF605&gt;=50,5,IF(ДАННЫЕ!$BF605&lt;50,6,0))))))&amp;"AR"&amp;IF(DATEDIF(ДАННЫЕ!$BX605,ДАННЫЕ!$F$1,"y")&gt;1,1,0)&amp;"VG"&amp;IF(ДАННЫЕ!$BH605="0",1,0)&amp;"o"&amp;IF(T605+ДАННЫЕ!$AF605+ДАННЫЕ!$AG605+ДАННЫЕ!$AH605+ДАННЫЕ!$AI605+ДАННЫЕ!$AJ605+ДАННЫЕ!$AP605+ДАННЫЕ!$AQ605+ДАННЫЕ!$AR605+ДАННЫЕ!$AU605+ДАННЫЕ!$AW605+ДАННЫЕ!$AS605+ДАННЫЕ!$AT605&gt;0,1,0)&amp;"x"&amp;ДАННЫЕ!$AG605&amp;"p"&amp;IF(ДАННЫЕ!$BY605&gt;0,1,0)&amp;"v"&amp;IF(ДАННЫЕ!$BZ605&gt;0,1,0)&amp;"n"&amp;ДАННЫЕ!$CA605&amp;"t"&amp;ДАННЫЕ!$AY605&amp;"k"&amp;ДАННЫЕ!$CB605&amp;"q"&amp;ДАННЫЕ!$CC605&amp;"w"&amp;ДАННЫЕ!$CD605&amp;"e"&amp;ДАННЫЕ!$CE605&amp;"m"&amp;ДАННЫЕ!$CF605&amp;"c"&amp;ДАННЫЕ!$CG605&amp;"z"&amp;ДАННЫЕ!$CH605&amp;"d"&amp;IF(H605=4,1,0)&amp;"s"&amp;IF(ДАННЫЕ!$J605=1,0,1)&amp;"u"&amp;IF(ДАННЫЕ!$CJ605&gt;0,1,0)</f>
        <v>g0cf0a06AR1VG0o0xp0v0ntkqwemczd0s1u0</v>
      </c>
      <c r="O605" s="28" t="str">
        <f>ДАННЫЕ!$I605&amp;"g"&amp;B605&amp;A605&amp;"f"&amp;P605&amp;"c"&amp;IF(ДАННЫЕ!$U605&gt;0,1,0)&amp;"s"&amp;IF(ДАННЫЕ!$Q605&gt;0,IF(YEAR(ДАННЫЕ!$F$1)=YEAR(ДАННЫЕ!$Q605),IF(MONTH(ДАННЫЕ!$F$1)=MONTH(ДАННЫЕ!$Q605),111,11),1),0)&amp;"i"&amp;IF(ДАННЫЕ!$R605+ДАННЫЕ!$S605+ДАННЫЕ!$T605=0,0,1)&amp;"h"&amp;IF(ДАННЫЕ!$P605&gt;0,1,0)&amp;"p"&amp;IF(ДАННЫЕ!$CI605&gt;0,IF(YEAR(ДАННЫЕ!$F$1)=YEAR(ДАННЫЕ!$CI605),IF(MONTH(ДАННЫЕ!$F$1)=MONTH(ДАННЫЕ!$CI605),111,11),1),0)&amp;"d"&amp;IF(ДАННЫЕ!$CJ605&gt;0,IF(YEAR(ДАННЫЕ!$F$1)=YEAR(ДАННЫЕ!$CJ605),IF(MONTH(ДАННЫЕ!$F$1)=MONTH(ДАННЫЕ!$CJ605),111,11),1),0)&amp;"o"&amp;IF(ДАННЫЕ!$CK605&gt;0,IF(MONTH(ДАННЫЕ!$F$1)=MONTH(ДАННЫЕ!$CK605),111,11),0)&amp;"v"&amp;IF(ДАННЫЕ!$BE605&gt;0,IF(MONTH(ДАННЫЕ!$F$1)=MONTH(ДАННЫЕ!$BE605),111,11),0)</f>
        <v>g00f0c0s0i0h0p0d0o0v0</v>
      </c>
      <c r="P605" s="15">
        <f t="shared" si="29"/>
        <v>0</v>
      </c>
      <c r="Q605" s="15">
        <f>IF(ДАННЫЕ!$F$1&gt;ДАННЫЕ!$N605,IF(YEAR(ДАННЫЕ!$F$1)=YEAR(ДАННЫЕ!M605),1,0),0)</f>
        <v>0</v>
      </c>
      <c r="R605" s="15">
        <f>IF(ДАННЫЕ!$F$1&gt;ДАННЫЕ!$N605,IF(YEAR(ДАННЫЕ!$F$1)=YEAR(ДАННЫЕ!N605),1,0),0)</f>
        <v>0</v>
      </c>
      <c r="S605" s="15">
        <f>IF(ДАННЫЕ!$AA605="2А",1,IF(ДАННЫЕ!$AA605="2Б",2,IF(ДАННЫЕ!$AA605="2В",3,IF(ДАННЫЕ!$AA605=3,4,IF(ДАННЫЕ!$AA605="4А",5,IF(ДАННЫЕ!$AA605="4Б",6,IF(ДАННЫЕ!$AA605="4В",7,IF(ДАННЫЕ!$AA605=5,8,0))))))))</f>
        <v>0</v>
      </c>
      <c r="T605" s="15">
        <f>IF(OR(ДАННЫЕ!$AC605=2,ДАННЫЕ!$AD605=2,ДАННЫЕ!$AE605=2),2,IF(OR(ДАННЫЕ!$AC605=1,ДАННЫЕ!$AD605=1,ДАННЫЕ!$AE605=1),1,0))</f>
        <v>0</v>
      </c>
    </row>
    <row r="606" spans="1:20" ht="15" customHeight="1" x14ac:dyDescent="0.2">
      <c r="A606" s="78">
        <f>IF(B606&gt;0,IF(MONTH(ДАННЫЕ!$F$1)=MONTH(ДАННЫЕ!$B606),1,0),0)</f>
        <v>0</v>
      </c>
      <c r="B606" s="14">
        <f>IF(ДАННЫЕ!$B606&gt;0,IF(YEAR(ДАННЫЕ!$F$1)=YEAR(ДАННЫЕ!$B606),1,0),0)</f>
        <v>0</v>
      </c>
      <c r="C606" s="14">
        <f>IF(ДАННЫЕ!$CM606&gt;0,IF(YEAR(ДАННЫЕ!$F$1)=YEAR(ДАННЫЕ!$CM606),1,0),0)</f>
        <v>0</v>
      </c>
      <c r="D606" s="14">
        <f>IF(ДАННЫЕ!$CJ606&gt;0,IF(ДАННЫЕ!$CL606&gt;ДАННЫЕ!$F$1,1,IF(ДАННЫЕ!$CL606&gt;0,0,1)),0)</f>
        <v>0</v>
      </c>
      <c r="E606" s="43" t="str">
        <f ca="1">IF(ДАННЫЕ!$F$1&gt;0,IF(ДАННЫЕ!$G606&gt;0,DATEDIF(ДАННЫЕ!$G606,ДАННЫЕ!$F$1,"y"),""),IF(ДАННЫЕ!$G606&gt;0,DATEDIF(ДАННЫЕ!$G606,TODAY(),"y"),""))</f>
        <v/>
      </c>
      <c r="F606" s="43" t="str">
        <f xml:space="preserve"> IF(ДАННЫЕ!$F606="М",IF(E606&gt;=18,IF(E606&lt;60,1,""),""),"")&amp;IF(ДАННЫЕ!$F606="Ж",IF(E606&gt;=18,IF(E606&lt;55,1,""),""),"")</f>
        <v/>
      </c>
      <c r="G606" s="43" t="str">
        <f xml:space="preserve"> IF(ДАННЫЕ!$F606="М",IF(E606&gt;=60,2,""),"")&amp;IF(ДАННЫЕ!$F606="Ж",IF(E606&gt;=55,2,""),"")</f>
        <v/>
      </c>
      <c r="H606" s="43" t="str">
        <f t="shared" ca="1" si="27"/>
        <v/>
      </c>
      <c r="I606" s="43" t="str">
        <f t="shared" ca="1" si="28"/>
        <v>03</v>
      </c>
      <c r="J606" s="28" t="str">
        <f ca="1">ДАННЫЕ!$F606&amp;H606&amp;I606&amp;ДАННЫЕ!$I606&amp;"m"&amp;IF(ДАННЫЕ!$I606&gt;0,IF(ДАННЫЕ!$J606&gt;0,0,1),"")&amp;"f"&amp;IF(ДАННЫЕ!$R606&gt;0,IF(YEAR(ДАННЫЕ!$F$1)=YEAR(ДАННЫЕ!$R606),1,0),0)&amp;"z"&amp;ДАННЫЕ!$R606&amp;"p"&amp;ДАННЫЕ!$S606&amp;"i"&amp;ДАННЫЕ!$T606&amp;"h"&amp;ДАННЫЕ!$K606&amp;"be"&amp;ДАННЫЕ!$BI606&amp;"CD"&amp;IF(ДАННЫЕ!BF606&gt;500,4,IF(ДАННЫЕ!BF606&gt;350,3,IF(ДАННЫЕ!BF606&gt;200,2,IF(ДАННЫЕ!BF606&gt;0,1,0))))&amp;"g"&amp;B606&amp;"d"&amp;H606&amp;"l"&amp;ДАННЫЕ!AT606&amp;"a"&amp;ДАННЫЕ!$V606&amp;"v"&amp;R606&amp;"k"&amp;ДАННЫЕ!$U606&amp;"s"&amp;ДАННЫЕ!$Y606&amp;"t"&amp;ДАННЫЕ!$X606&amp;"b"&amp;IF(ДАННЫЕ!$Q606&gt;1,1,0)&amp;"PP"&amp;ДАННЫЕ!Z606&amp;"c"&amp;S606&amp;"x"&amp;IF(ДАННЫЕ!$BY606&gt;0,IF(YEAR(ДАННЫЕ!$F$1)=YEAR(ДАННЫЕ!$BY606),1,0),0)&amp;"n"&amp;IF(ДАННЫЕ!$BZ606&gt;0,IF(YEAR(ДАННЫЕ!$F$1)=YEAR(ДАННЫЕ!$BZ606),1,0),0)&amp;"u"&amp;D606&amp;"z"&amp;IF(ДАННЫЕ!$CL606&gt;0,IF(YEAR(ДАННЫЕ!$F$1)&gt;YEAR(ДАННЫЕ!$CL606),11,12),0)</f>
        <v>03mf0zpihbeCD0g0dlav0kstb0PPc0x0n0u0z0</v>
      </c>
      <c r="K606" s="28" t="str">
        <f ca="1">ДАННЫЕ!$I606&amp;"x"&amp;B606&amp;"w"&amp;IF(T606+ДАННЫЕ!AD606+ДАННЫЕ!AE606+ДАННЫЕ!AF606+ДАННЫЕ!AG606+ДАННЫЕ!AH606+ДАННЫЕ!$AL606+ДАННЫЕ!AI606+ДАННЫЕ!AJ606+ДАННЫЕ!AK606+ДАННЫЕ!AP606+ДАННЫЕ!AQ606+ДАННЫЕ!AR606+ДАННЫЕ!$AM606+ДАННЫЕ!$AN606+ДАННЫЕ!AS606+ДАННЫЕ!AT606&gt;0,1,0)&amp;IF(OR(T606=2,ДАННЫЕ!AD606=2,ДАННЫЕ!AE606=2,ДАННЫЕ!AF606=2,ДАННЫЕ!AG606=2,ДАННЫЕ!AH606=2,ДАННЫЕ!$AL606=2,ДАННЫЕ!AI606=2,ДАННЫЕ!AJ606=2,ДАННЫЕ!AK606=2,ДАННЫЕ!AP606=2,ДАННЫЕ!AQ606=2,ДАННЫЕ!AR606=2,ДАННЫЕ!$AM606=2,ДАННЫЕ!$AN606=2,ДАННЫЕ!AS606=2,ДАННЫЕ!AT606=2),2,0)&amp;"t"&amp;IF(T606&gt;0,"1"&amp;T606,"00")&amp;"f"&amp;IF(ДАННЫЕ!$AC606,"1"&amp;ДАННЫЕ!$AC606,"00")&amp;"b"&amp;IF(ДАННЫЕ!$AD606,"1"&amp;ДАННЫЕ!$AD606,"00")&amp;"g"&amp;IF(ДАННЫЕ!$AF606,"1"&amp;ДАННЫЕ!$AF606,"00")&amp;"c"&amp;IF(ДАННЫЕ!$AG606,"1"&amp;ДАННЫЕ!$AG606,"00")&amp;"i"&amp;IF(ДАННЫЕ!$AH606,"1"&amp;ДАННЫЕ!$AH606,"00")&amp;"r"&amp;IF(ДАННЫЕ!$AL606,"1"&amp;ДАННЫЕ!$AL606,"00")&amp;"m"&amp;IF(ДАННЫЕ!$AI606,"1"&amp;ДАННЫЕ!$AI606,"00")&amp;"hS"&amp;IF(ДАННЫЕ!$AJ606,"1"&amp;ДАННЫЕ!$AJ606,"00")&amp;"hZ"&amp;IF(ДАННЫЕ!$AK606,"1"&amp;ДАННЫЕ!$AK606,"00")&amp;"p"&amp;IF(ДАННЫЕ!$AP606,"1"&amp;ДАННЫЕ!$AP606,"00")&amp;"k"&amp;IF(ДАННЫЕ!$AQ606,"1"&amp;ДАННЫЕ!$AQ606,"00")&amp;"z"&amp;IF(ДАННЫЕ!$AR606,"1"&amp;ДАННЫЕ!$AR606,"00")&amp;"j"&amp;IF(ДАННЫЕ!$AM606,"1"&amp;ДАННЫЕ!$AM606,"00")&amp;"n"&amp;IF(ДАННЫЕ!$AN606,"1"&amp;ДАННЫЕ!$AN606,"00")&amp;"E"&amp;ДАННЫЕ!BI606&amp;"L"&amp;ДАННЫЕ!AO606&amp;"h"&amp;IF(ДАННЫЕ!$AU606&gt;0,1,0)&amp;"v"&amp;IF(ДАННЫЕ!$AW606&gt;0,1,0)&amp;"a"&amp;IF(ДАННЫЕ!$AS606,"1"&amp;ДАННЫЕ!$AS606,"00")&amp;"s"&amp;IF(ДАННЫЕ!$AT606,"1"&amp;ДАННЫЕ!$AT606,"00")&amp;"u"&amp;IF(ДАННЫЕ!$CJ606&gt;0,1,0)&amp;"y"&amp;B606&amp;"d"&amp;H606&amp;"e"&amp;F606&amp;G606</f>
        <v>x0w00t00f00b00g00c00i00r00m00hS00hZ00p00k00z00j00n00ELh0v0a00s00u0y0de</v>
      </c>
      <c r="L606" s="28" t="str">
        <f ca="1">ДАННЫЕ!$I606&amp;"VN"&amp;IF(ДАННЫЕ!AW606&gt;0,11,10)&amp;"CD"&amp;IF(ДАННЫЕ!BF606&gt;500,16,IF(ДАННЫЕ!BF606&gt;350,15,IF(ДАННЫЕ!BF606&gt;=200,14,IF(ДАННЫЕ!BF606&gt;=100,13,IF(ДАННЫЕ!BF606&gt;=50,12,IF(ДАННЫЕ!BF606&gt;0,11,10))))))&amp;"AR"&amp;IF(ДАННЫЕ!BX606&gt;0,1,0)&amp;"GD"&amp;B606&amp;"VV"&amp;IF(E606&gt;=5,IF(E606&lt;18,1,0),0)</f>
        <v>VN10CD10AR0GD0VV0</v>
      </c>
      <c r="M606" s="28" t="str">
        <f>ДАННЫЕ!$I606&amp;"b"&amp;ДАННЫЕ!$BI606&amp;"r"&amp;ДАННЫЕ!$BJ606&amp;"CD"&amp;IF(ДАННЫЕ!BF606&gt;0,IF(ДАННЫЕ!BF606&lt;200,1,IF(ДАННЫЕ!BF606&lt;350,2,3)),0)&amp;"h"&amp;IF(ДАННЫЕ!$BK606+ДАННЫЕ!$BL606+ДАННЫЕ!$BM606&gt;0,1,0)&amp;"x"&amp;ДАННЫЕ!$BK606&amp;"y"&amp;ДАННЫЕ!$BL606&amp;"z"&amp;ДАННЫЕ!$BM606&amp;"c"&amp;IF(ДАННЫЕ!$BK606+ДАННЫЕ!$BL606+ДАННЫЕ!$BM606=3,1,0)&amp;"a"&amp;IF(ДАННЫЕ!$BQ606+ДАННЫЕ!$BR606&gt;0,1,0)&amp;"d"&amp;ДАННЫЕ!$BQ606&amp;"v"&amp;ДАННЫЕ!$BR606&amp;"p"&amp;ДАННЫЕ!$BS606&amp;"n"&amp;ДАННЫЕ!$BU606&amp;"t"&amp;ДАННЫЕ!$BV606&amp;"o"&amp;ДАННЫЕ!$BT606&amp;"l"&amp;IF(ДАННЫЕ!$BN606&gt;0,1,0)&amp;ДАННЫЕ!$BN606&amp;"g"&amp;ДАННЫЕ!$BO606&amp;"s"&amp;ДАННЫЕ!$BP606&amp;"DZ"&amp;IF(ДАННЫЕ!B606-ДАННЫЕ!G606 &lt; 60,IF(ДАННЫЕ!B606-ДАННЫЕ!G606 &gt;= 0,1,0),0)&amp;"u"&amp;IF(ДАННЫЕ!$CJ606&gt;0,1,0)</f>
        <v>brCD0h0xyzc0a0dvpntol0gsDZ1u0</v>
      </c>
      <c r="N606" s="28" t="str">
        <f ca="1">ДАННЫЕ!$F606&amp;ДАННЫЕ!$I606&amp;"g"&amp;B606&amp;"cf"&amp;D606&amp;"a"&amp;IF(ДАННЫЕ!$BX606&gt;0,1,0)&amp;IF(ДАННЫЕ!$BF606&gt;500,1,IF(ДАННЫЕ!$BF606&gt;350,2,IF(ДАННЫЕ!$BF606&gt;=200,3,IF(ДАННЫЕ!$BF606&gt;=100,4,IF(ДАННЫЕ!$BF606&gt;=50,5,IF(ДАННЫЕ!$BF606&lt;50,6,0))))))&amp;"AR"&amp;IF(DATEDIF(ДАННЫЕ!$BX606,ДАННЫЕ!$F$1,"y")&gt;1,1,0)&amp;"VG"&amp;IF(ДАННЫЕ!$BH606="0",1,0)&amp;"o"&amp;IF(T606+ДАННЫЕ!$AF606+ДАННЫЕ!$AG606+ДАННЫЕ!$AH606+ДАННЫЕ!$AI606+ДАННЫЕ!$AJ606+ДАННЫЕ!$AP606+ДАННЫЕ!$AQ606+ДАННЫЕ!$AR606+ДАННЫЕ!$AU606+ДАННЫЕ!$AW606+ДАННЫЕ!$AS606+ДАННЫЕ!$AT606&gt;0,1,0)&amp;"x"&amp;ДАННЫЕ!$AG606&amp;"p"&amp;IF(ДАННЫЕ!$BY606&gt;0,1,0)&amp;"v"&amp;IF(ДАННЫЕ!$BZ606&gt;0,1,0)&amp;"n"&amp;ДАННЫЕ!$CA606&amp;"t"&amp;ДАННЫЕ!$AY606&amp;"k"&amp;ДАННЫЕ!$CB606&amp;"q"&amp;ДАННЫЕ!$CC606&amp;"w"&amp;ДАННЫЕ!$CD606&amp;"e"&amp;ДАННЫЕ!$CE606&amp;"m"&amp;ДАННЫЕ!$CF606&amp;"c"&amp;ДАННЫЕ!$CG606&amp;"z"&amp;ДАННЫЕ!$CH606&amp;"d"&amp;IF(H606=4,1,0)&amp;"s"&amp;IF(ДАННЫЕ!$J606=1,0,1)&amp;"u"&amp;IF(ДАННЫЕ!$CJ606&gt;0,1,0)</f>
        <v>g0cf0a06AR1VG0o0xp0v0ntkqwemczd0s1u0</v>
      </c>
      <c r="O606" s="28" t="str">
        <f>ДАННЫЕ!$I606&amp;"g"&amp;B606&amp;A606&amp;"f"&amp;P606&amp;"c"&amp;IF(ДАННЫЕ!$U606&gt;0,1,0)&amp;"s"&amp;IF(ДАННЫЕ!$Q606&gt;0,IF(YEAR(ДАННЫЕ!$F$1)=YEAR(ДАННЫЕ!$Q606),IF(MONTH(ДАННЫЕ!$F$1)=MONTH(ДАННЫЕ!$Q606),111,11),1),0)&amp;"i"&amp;IF(ДАННЫЕ!$R606+ДАННЫЕ!$S606+ДАННЫЕ!$T606=0,0,1)&amp;"h"&amp;IF(ДАННЫЕ!$P606&gt;0,1,0)&amp;"p"&amp;IF(ДАННЫЕ!$CI606&gt;0,IF(YEAR(ДАННЫЕ!$F$1)=YEAR(ДАННЫЕ!$CI606),IF(MONTH(ДАННЫЕ!$F$1)=MONTH(ДАННЫЕ!$CI606),111,11),1),0)&amp;"d"&amp;IF(ДАННЫЕ!$CJ606&gt;0,IF(YEAR(ДАННЫЕ!$F$1)=YEAR(ДАННЫЕ!$CJ606),IF(MONTH(ДАННЫЕ!$F$1)=MONTH(ДАННЫЕ!$CJ606),111,11),1),0)&amp;"o"&amp;IF(ДАННЫЕ!$CK606&gt;0,IF(MONTH(ДАННЫЕ!$F$1)=MONTH(ДАННЫЕ!$CK606),111,11),0)&amp;"v"&amp;IF(ДАННЫЕ!$BE606&gt;0,IF(MONTH(ДАННЫЕ!$F$1)=MONTH(ДАННЫЕ!$BE606),111,11),0)</f>
        <v>g00f0c0s0i0h0p0d0o0v0</v>
      </c>
      <c r="P606" s="15">
        <f t="shared" si="29"/>
        <v>0</v>
      </c>
      <c r="Q606" s="15">
        <f>IF(ДАННЫЕ!$F$1&gt;ДАННЫЕ!$N606,IF(YEAR(ДАННЫЕ!$F$1)=YEAR(ДАННЫЕ!M606),1,0),0)</f>
        <v>0</v>
      </c>
      <c r="R606" s="15">
        <f>IF(ДАННЫЕ!$F$1&gt;ДАННЫЕ!$N606,IF(YEAR(ДАННЫЕ!$F$1)=YEAR(ДАННЫЕ!N606),1,0),0)</f>
        <v>0</v>
      </c>
      <c r="S606" s="15">
        <f>IF(ДАННЫЕ!$AA606="2А",1,IF(ДАННЫЕ!$AA606="2Б",2,IF(ДАННЫЕ!$AA606="2В",3,IF(ДАННЫЕ!$AA606=3,4,IF(ДАННЫЕ!$AA606="4А",5,IF(ДАННЫЕ!$AA606="4Б",6,IF(ДАННЫЕ!$AA606="4В",7,IF(ДАННЫЕ!$AA606=5,8,0))))))))</f>
        <v>0</v>
      </c>
      <c r="T606" s="15">
        <f>IF(OR(ДАННЫЕ!$AC606=2,ДАННЫЕ!$AD606=2,ДАННЫЕ!$AE606=2),2,IF(OR(ДАННЫЕ!$AC606=1,ДАННЫЕ!$AD606=1,ДАННЫЕ!$AE606=1),1,0))</f>
        <v>0</v>
      </c>
    </row>
    <row r="607" spans="1:20" ht="15" customHeight="1" x14ac:dyDescent="0.2">
      <c r="A607" s="78">
        <f>IF(B607&gt;0,IF(MONTH(ДАННЫЕ!$F$1)=MONTH(ДАННЫЕ!$B607),1,0),0)</f>
        <v>0</v>
      </c>
      <c r="B607" s="14">
        <f>IF(ДАННЫЕ!$B607&gt;0,IF(YEAR(ДАННЫЕ!$F$1)=YEAR(ДАННЫЕ!$B607),1,0),0)</f>
        <v>0</v>
      </c>
      <c r="C607" s="14">
        <f>IF(ДАННЫЕ!$CM607&gt;0,IF(YEAR(ДАННЫЕ!$F$1)=YEAR(ДАННЫЕ!$CM607),1,0),0)</f>
        <v>0</v>
      </c>
      <c r="D607" s="14">
        <f>IF(ДАННЫЕ!$CJ607&gt;0,IF(ДАННЫЕ!$CL607&gt;ДАННЫЕ!$F$1,1,IF(ДАННЫЕ!$CL607&gt;0,0,1)),0)</f>
        <v>0</v>
      </c>
      <c r="E607" s="43" t="str">
        <f ca="1">IF(ДАННЫЕ!$F$1&gt;0,IF(ДАННЫЕ!$G607&gt;0,DATEDIF(ДАННЫЕ!$G607,ДАННЫЕ!$F$1,"y"),""),IF(ДАННЫЕ!$G607&gt;0,DATEDIF(ДАННЫЕ!$G607,TODAY(),"y"),""))</f>
        <v/>
      </c>
      <c r="F607" s="43" t="str">
        <f xml:space="preserve"> IF(ДАННЫЕ!$F607="М",IF(E607&gt;=18,IF(E607&lt;60,1,""),""),"")&amp;IF(ДАННЫЕ!$F607="Ж",IF(E607&gt;=18,IF(E607&lt;55,1,""),""),"")</f>
        <v/>
      </c>
      <c r="G607" s="43" t="str">
        <f xml:space="preserve"> IF(ДАННЫЕ!$F607="М",IF(E607&gt;=60,2,""),"")&amp;IF(ДАННЫЕ!$F607="Ж",IF(E607&gt;=55,2,""),"")</f>
        <v/>
      </c>
      <c r="H607" s="43" t="str">
        <f t="shared" ca="1" si="27"/>
        <v/>
      </c>
      <c r="I607" s="43" t="str">
        <f t="shared" ca="1" si="28"/>
        <v>03</v>
      </c>
      <c r="J607" s="28" t="str">
        <f ca="1">ДАННЫЕ!$F607&amp;H607&amp;I607&amp;ДАННЫЕ!$I607&amp;"m"&amp;IF(ДАННЫЕ!$I607&gt;0,IF(ДАННЫЕ!$J607&gt;0,0,1),"")&amp;"f"&amp;IF(ДАННЫЕ!$R607&gt;0,IF(YEAR(ДАННЫЕ!$F$1)=YEAR(ДАННЫЕ!$R607),1,0),0)&amp;"z"&amp;ДАННЫЕ!$R607&amp;"p"&amp;ДАННЫЕ!$S607&amp;"i"&amp;ДАННЫЕ!$T607&amp;"h"&amp;ДАННЫЕ!$K607&amp;"be"&amp;ДАННЫЕ!$BI607&amp;"CD"&amp;IF(ДАННЫЕ!BF607&gt;500,4,IF(ДАННЫЕ!BF607&gt;350,3,IF(ДАННЫЕ!BF607&gt;200,2,IF(ДАННЫЕ!BF607&gt;0,1,0))))&amp;"g"&amp;B607&amp;"d"&amp;H607&amp;"l"&amp;ДАННЫЕ!AT607&amp;"a"&amp;ДАННЫЕ!$V607&amp;"v"&amp;R607&amp;"k"&amp;ДАННЫЕ!$U607&amp;"s"&amp;ДАННЫЕ!$Y607&amp;"t"&amp;ДАННЫЕ!$X607&amp;"b"&amp;IF(ДАННЫЕ!$Q607&gt;1,1,0)&amp;"PP"&amp;ДАННЫЕ!Z607&amp;"c"&amp;S607&amp;"x"&amp;IF(ДАННЫЕ!$BY607&gt;0,IF(YEAR(ДАННЫЕ!$F$1)=YEAR(ДАННЫЕ!$BY607),1,0),0)&amp;"n"&amp;IF(ДАННЫЕ!$BZ607&gt;0,IF(YEAR(ДАННЫЕ!$F$1)=YEAR(ДАННЫЕ!$BZ607),1,0),0)&amp;"u"&amp;D607&amp;"z"&amp;IF(ДАННЫЕ!$CL607&gt;0,IF(YEAR(ДАННЫЕ!$F$1)&gt;YEAR(ДАННЫЕ!$CL607),11,12),0)</f>
        <v>03mf0zpihbeCD0g0dlav0kstb0PPc0x0n0u0z0</v>
      </c>
      <c r="K607" s="28" t="str">
        <f ca="1">ДАННЫЕ!$I607&amp;"x"&amp;B607&amp;"w"&amp;IF(T607+ДАННЫЕ!AD607+ДАННЫЕ!AE607+ДАННЫЕ!AF607+ДАННЫЕ!AG607+ДАННЫЕ!AH607+ДАННЫЕ!$AL607+ДАННЫЕ!AI607+ДАННЫЕ!AJ607+ДАННЫЕ!AK607+ДАННЫЕ!AP607+ДАННЫЕ!AQ607+ДАННЫЕ!AR607+ДАННЫЕ!$AM607+ДАННЫЕ!$AN607+ДАННЫЕ!AS607+ДАННЫЕ!AT607&gt;0,1,0)&amp;IF(OR(T607=2,ДАННЫЕ!AD607=2,ДАННЫЕ!AE607=2,ДАННЫЕ!AF607=2,ДАННЫЕ!AG607=2,ДАННЫЕ!AH607=2,ДАННЫЕ!$AL607=2,ДАННЫЕ!AI607=2,ДАННЫЕ!AJ607=2,ДАННЫЕ!AK607=2,ДАННЫЕ!AP607=2,ДАННЫЕ!AQ607=2,ДАННЫЕ!AR607=2,ДАННЫЕ!$AM607=2,ДАННЫЕ!$AN607=2,ДАННЫЕ!AS607=2,ДАННЫЕ!AT607=2),2,0)&amp;"t"&amp;IF(T607&gt;0,"1"&amp;T607,"00")&amp;"f"&amp;IF(ДАННЫЕ!$AC607,"1"&amp;ДАННЫЕ!$AC607,"00")&amp;"b"&amp;IF(ДАННЫЕ!$AD607,"1"&amp;ДАННЫЕ!$AD607,"00")&amp;"g"&amp;IF(ДАННЫЕ!$AF607,"1"&amp;ДАННЫЕ!$AF607,"00")&amp;"c"&amp;IF(ДАННЫЕ!$AG607,"1"&amp;ДАННЫЕ!$AG607,"00")&amp;"i"&amp;IF(ДАННЫЕ!$AH607,"1"&amp;ДАННЫЕ!$AH607,"00")&amp;"r"&amp;IF(ДАННЫЕ!$AL607,"1"&amp;ДАННЫЕ!$AL607,"00")&amp;"m"&amp;IF(ДАННЫЕ!$AI607,"1"&amp;ДАННЫЕ!$AI607,"00")&amp;"hS"&amp;IF(ДАННЫЕ!$AJ607,"1"&amp;ДАННЫЕ!$AJ607,"00")&amp;"hZ"&amp;IF(ДАННЫЕ!$AK607,"1"&amp;ДАННЫЕ!$AK607,"00")&amp;"p"&amp;IF(ДАННЫЕ!$AP607,"1"&amp;ДАННЫЕ!$AP607,"00")&amp;"k"&amp;IF(ДАННЫЕ!$AQ607,"1"&amp;ДАННЫЕ!$AQ607,"00")&amp;"z"&amp;IF(ДАННЫЕ!$AR607,"1"&amp;ДАННЫЕ!$AR607,"00")&amp;"j"&amp;IF(ДАННЫЕ!$AM607,"1"&amp;ДАННЫЕ!$AM607,"00")&amp;"n"&amp;IF(ДАННЫЕ!$AN607,"1"&amp;ДАННЫЕ!$AN607,"00")&amp;"E"&amp;ДАННЫЕ!BI607&amp;"L"&amp;ДАННЫЕ!AO607&amp;"h"&amp;IF(ДАННЫЕ!$AU607&gt;0,1,0)&amp;"v"&amp;IF(ДАННЫЕ!$AW607&gt;0,1,0)&amp;"a"&amp;IF(ДАННЫЕ!$AS607,"1"&amp;ДАННЫЕ!$AS607,"00")&amp;"s"&amp;IF(ДАННЫЕ!$AT607,"1"&amp;ДАННЫЕ!$AT607,"00")&amp;"u"&amp;IF(ДАННЫЕ!$CJ607&gt;0,1,0)&amp;"y"&amp;B607&amp;"d"&amp;H607&amp;"e"&amp;F607&amp;G607</f>
        <v>x0w00t00f00b00g00c00i00r00m00hS00hZ00p00k00z00j00n00ELh0v0a00s00u0y0de</v>
      </c>
      <c r="L607" s="28" t="str">
        <f ca="1">ДАННЫЕ!$I607&amp;"VN"&amp;IF(ДАННЫЕ!AW607&gt;0,11,10)&amp;"CD"&amp;IF(ДАННЫЕ!BF607&gt;500,16,IF(ДАННЫЕ!BF607&gt;350,15,IF(ДАННЫЕ!BF607&gt;=200,14,IF(ДАННЫЕ!BF607&gt;=100,13,IF(ДАННЫЕ!BF607&gt;=50,12,IF(ДАННЫЕ!BF607&gt;0,11,10))))))&amp;"AR"&amp;IF(ДАННЫЕ!BX607&gt;0,1,0)&amp;"GD"&amp;B607&amp;"VV"&amp;IF(E607&gt;=5,IF(E607&lt;18,1,0),0)</f>
        <v>VN10CD10AR0GD0VV0</v>
      </c>
      <c r="M607" s="28" t="str">
        <f>ДАННЫЕ!$I607&amp;"b"&amp;ДАННЫЕ!$BI607&amp;"r"&amp;ДАННЫЕ!$BJ607&amp;"CD"&amp;IF(ДАННЫЕ!BF607&gt;0,IF(ДАННЫЕ!BF607&lt;200,1,IF(ДАННЫЕ!BF607&lt;350,2,3)),0)&amp;"h"&amp;IF(ДАННЫЕ!$BK607+ДАННЫЕ!$BL607+ДАННЫЕ!$BM607&gt;0,1,0)&amp;"x"&amp;ДАННЫЕ!$BK607&amp;"y"&amp;ДАННЫЕ!$BL607&amp;"z"&amp;ДАННЫЕ!$BM607&amp;"c"&amp;IF(ДАННЫЕ!$BK607+ДАННЫЕ!$BL607+ДАННЫЕ!$BM607=3,1,0)&amp;"a"&amp;IF(ДАННЫЕ!$BQ607+ДАННЫЕ!$BR607&gt;0,1,0)&amp;"d"&amp;ДАННЫЕ!$BQ607&amp;"v"&amp;ДАННЫЕ!$BR607&amp;"p"&amp;ДАННЫЕ!$BS607&amp;"n"&amp;ДАННЫЕ!$BU607&amp;"t"&amp;ДАННЫЕ!$BV607&amp;"o"&amp;ДАННЫЕ!$BT607&amp;"l"&amp;IF(ДАННЫЕ!$BN607&gt;0,1,0)&amp;ДАННЫЕ!$BN607&amp;"g"&amp;ДАННЫЕ!$BO607&amp;"s"&amp;ДАННЫЕ!$BP607&amp;"DZ"&amp;IF(ДАННЫЕ!B607-ДАННЫЕ!G607 &lt; 60,IF(ДАННЫЕ!B607-ДАННЫЕ!G607 &gt;= 0,1,0),0)&amp;"u"&amp;IF(ДАННЫЕ!$CJ607&gt;0,1,0)</f>
        <v>brCD0h0xyzc0a0dvpntol0gsDZ1u0</v>
      </c>
      <c r="N607" s="28" t="str">
        <f ca="1">ДАННЫЕ!$F607&amp;ДАННЫЕ!$I607&amp;"g"&amp;B607&amp;"cf"&amp;D607&amp;"a"&amp;IF(ДАННЫЕ!$BX607&gt;0,1,0)&amp;IF(ДАННЫЕ!$BF607&gt;500,1,IF(ДАННЫЕ!$BF607&gt;350,2,IF(ДАННЫЕ!$BF607&gt;=200,3,IF(ДАННЫЕ!$BF607&gt;=100,4,IF(ДАННЫЕ!$BF607&gt;=50,5,IF(ДАННЫЕ!$BF607&lt;50,6,0))))))&amp;"AR"&amp;IF(DATEDIF(ДАННЫЕ!$BX607,ДАННЫЕ!$F$1,"y")&gt;1,1,0)&amp;"VG"&amp;IF(ДАННЫЕ!$BH607="0",1,0)&amp;"o"&amp;IF(T607+ДАННЫЕ!$AF607+ДАННЫЕ!$AG607+ДАННЫЕ!$AH607+ДАННЫЕ!$AI607+ДАННЫЕ!$AJ607+ДАННЫЕ!$AP607+ДАННЫЕ!$AQ607+ДАННЫЕ!$AR607+ДАННЫЕ!$AU607+ДАННЫЕ!$AW607+ДАННЫЕ!$AS607+ДАННЫЕ!$AT607&gt;0,1,0)&amp;"x"&amp;ДАННЫЕ!$AG607&amp;"p"&amp;IF(ДАННЫЕ!$BY607&gt;0,1,0)&amp;"v"&amp;IF(ДАННЫЕ!$BZ607&gt;0,1,0)&amp;"n"&amp;ДАННЫЕ!$CA607&amp;"t"&amp;ДАННЫЕ!$AY607&amp;"k"&amp;ДАННЫЕ!$CB607&amp;"q"&amp;ДАННЫЕ!$CC607&amp;"w"&amp;ДАННЫЕ!$CD607&amp;"e"&amp;ДАННЫЕ!$CE607&amp;"m"&amp;ДАННЫЕ!$CF607&amp;"c"&amp;ДАННЫЕ!$CG607&amp;"z"&amp;ДАННЫЕ!$CH607&amp;"d"&amp;IF(H607=4,1,0)&amp;"s"&amp;IF(ДАННЫЕ!$J607=1,0,1)&amp;"u"&amp;IF(ДАННЫЕ!$CJ607&gt;0,1,0)</f>
        <v>g0cf0a06AR1VG0o0xp0v0ntkqwemczd0s1u0</v>
      </c>
      <c r="O607" s="28" t="str">
        <f>ДАННЫЕ!$I607&amp;"g"&amp;B607&amp;A607&amp;"f"&amp;P607&amp;"c"&amp;IF(ДАННЫЕ!$U607&gt;0,1,0)&amp;"s"&amp;IF(ДАННЫЕ!$Q607&gt;0,IF(YEAR(ДАННЫЕ!$F$1)=YEAR(ДАННЫЕ!$Q607),IF(MONTH(ДАННЫЕ!$F$1)=MONTH(ДАННЫЕ!$Q607),111,11),1),0)&amp;"i"&amp;IF(ДАННЫЕ!$R607+ДАННЫЕ!$S607+ДАННЫЕ!$T607=0,0,1)&amp;"h"&amp;IF(ДАННЫЕ!$P607&gt;0,1,0)&amp;"p"&amp;IF(ДАННЫЕ!$CI607&gt;0,IF(YEAR(ДАННЫЕ!$F$1)=YEAR(ДАННЫЕ!$CI607),IF(MONTH(ДАННЫЕ!$F$1)=MONTH(ДАННЫЕ!$CI607),111,11),1),0)&amp;"d"&amp;IF(ДАННЫЕ!$CJ607&gt;0,IF(YEAR(ДАННЫЕ!$F$1)=YEAR(ДАННЫЕ!$CJ607),IF(MONTH(ДАННЫЕ!$F$1)=MONTH(ДАННЫЕ!$CJ607),111,11),1),0)&amp;"o"&amp;IF(ДАННЫЕ!$CK607&gt;0,IF(MONTH(ДАННЫЕ!$F$1)=MONTH(ДАННЫЕ!$CK607),111,11),0)&amp;"v"&amp;IF(ДАННЫЕ!$BE607&gt;0,IF(MONTH(ДАННЫЕ!$F$1)=MONTH(ДАННЫЕ!$BE607),111,11),0)</f>
        <v>g00f0c0s0i0h0p0d0o0v0</v>
      </c>
      <c r="P607" s="15">
        <f t="shared" si="29"/>
        <v>0</v>
      </c>
      <c r="Q607" s="15">
        <f>IF(ДАННЫЕ!$F$1&gt;ДАННЫЕ!$N607,IF(YEAR(ДАННЫЕ!$F$1)=YEAR(ДАННЫЕ!M607),1,0),0)</f>
        <v>0</v>
      </c>
      <c r="R607" s="15">
        <f>IF(ДАННЫЕ!$F$1&gt;ДАННЫЕ!$N607,IF(YEAR(ДАННЫЕ!$F$1)=YEAR(ДАННЫЕ!N607),1,0),0)</f>
        <v>0</v>
      </c>
      <c r="S607" s="15">
        <f>IF(ДАННЫЕ!$AA607="2А",1,IF(ДАННЫЕ!$AA607="2Б",2,IF(ДАННЫЕ!$AA607="2В",3,IF(ДАННЫЕ!$AA607=3,4,IF(ДАННЫЕ!$AA607="4А",5,IF(ДАННЫЕ!$AA607="4Б",6,IF(ДАННЫЕ!$AA607="4В",7,IF(ДАННЫЕ!$AA607=5,8,0))))))))</f>
        <v>0</v>
      </c>
      <c r="T607" s="15">
        <f>IF(OR(ДАННЫЕ!$AC607=2,ДАННЫЕ!$AD607=2,ДАННЫЕ!$AE607=2),2,IF(OR(ДАННЫЕ!$AC607=1,ДАННЫЕ!$AD607=1,ДАННЫЕ!$AE607=1),1,0))</f>
        <v>0</v>
      </c>
    </row>
    <row r="608" spans="1:20" ht="15" customHeight="1" x14ac:dyDescent="0.2">
      <c r="A608" s="78">
        <f>IF(B608&gt;0,IF(MONTH(ДАННЫЕ!$F$1)=MONTH(ДАННЫЕ!$B608),1,0),0)</f>
        <v>0</v>
      </c>
      <c r="B608" s="14">
        <f>IF(ДАННЫЕ!$B608&gt;0,IF(YEAR(ДАННЫЕ!$F$1)=YEAR(ДАННЫЕ!$B608),1,0),0)</f>
        <v>0</v>
      </c>
      <c r="C608" s="14">
        <f>IF(ДАННЫЕ!$CM608&gt;0,IF(YEAR(ДАННЫЕ!$F$1)=YEAR(ДАННЫЕ!$CM608),1,0),0)</f>
        <v>0</v>
      </c>
      <c r="D608" s="14">
        <f>IF(ДАННЫЕ!$CJ608&gt;0,IF(ДАННЫЕ!$CL608&gt;ДАННЫЕ!$F$1,1,IF(ДАННЫЕ!$CL608&gt;0,0,1)),0)</f>
        <v>0</v>
      </c>
      <c r="E608" s="43" t="str">
        <f ca="1">IF(ДАННЫЕ!$F$1&gt;0,IF(ДАННЫЕ!$G608&gt;0,DATEDIF(ДАННЫЕ!$G608,ДАННЫЕ!$F$1,"y"),""),IF(ДАННЫЕ!$G608&gt;0,DATEDIF(ДАННЫЕ!$G608,TODAY(),"y"),""))</f>
        <v/>
      </c>
      <c r="F608" s="43" t="str">
        <f xml:space="preserve"> IF(ДАННЫЕ!$F608="М",IF(E608&gt;=18,IF(E608&lt;60,1,""),""),"")&amp;IF(ДАННЫЕ!$F608="Ж",IF(E608&gt;=18,IF(E608&lt;55,1,""),""),"")</f>
        <v/>
      </c>
      <c r="G608" s="43" t="str">
        <f xml:space="preserve"> IF(ДАННЫЕ!$F608="М",IF(E608&gt;=60,2,""),"")&amp;IF(ДАННЫЕ!$F608="Ж",IF(E608&gt;=55,2,""),"")</f>
        <v/>
      </c>
      <c r="H608" s="43" t="str">
        <f t="shared" ca="1" si="27"/>
        <v/>
      </c>
      <c r="I608" s="43" t="str">
        <f t="shared" ca="1" si="28"/>
        <v>03</v>
      </c>
      <c r="J608" s="28" t="str">
        <f ca="1">ДАННЫЕ!$F608&amp;H608&amp;I608&amp;ДАННЫЕ!$I608&amp;"m"&amp;IF(ДАННЫЕ!$I608&gt;0,IF(ДАННЫЕ!$J608&gt;0,0,1),"")&amp;"f"&amp;IF(ДАННЫЕ!$R608&gt;0,IF(YEAR(ДАННЫЕ!$F$1)=YEAR(ДАННЫЕ!$R608),1,0),0)&amp;"z"&amp;ДАННЫЕ!$R608&amp;"p"&amp;ДАННЫЕ!$S608&amp;"i"&amp;ДАННЫЕ!$T608&amp;"h"&amp;ДАННЫЕ!$K608&amp;"be"&amp;ДАННЫЕ!$BI608&amp;"CD"&amp;IF(ДАННЫЕ!BF608&gt;500,4,IF(ДАННЫЕ!BF608&gt;350,3,IF(ДАННЫЕ!BF608&gt;200,2,IF(ДАННЫЕ!BF608&gt;0,1,0))))&amp;"g"&amp;B608&amp;"d"&amp;H608&amp;"l"&amp;ДАННЫЕ!AT608&amp;"a"&amp;ДАННЫЕ!$V608&amp;"v"&amp;R608&amp;"k"&amp;ДАННЫЕ!$U608&amp;"s"&amp;ДАННЫЕ!$Y608&amp;"t"&amp;ДАННЫЕ!$X608&amp;"b"&amp;IF(ДАННЫЕ!$Q608&gt;1,1,0)&amp;"PP"&amp;ДАННЫЕ!Z608&amp;"c"&amp;S608&amp;"x"&amp;IF(ДАННЫЕ!$BY608&gt;0,IF(YEAR(ДАННЫЕ!$F$1)=YEAR(ДАННЫЕ!$BY608),1,0),0)&amp;"n"&amp;IF(ДАННЫЕ!$BZ608&gt;0,IF(YEAR(ДАННЫЕ!$F$1)=YEAR(ДАННЫЕ!$BZ608),1,0),0)&amp;"u"&amp;D608&amp;"z"&amp;IF(ДАННЫЕ!$CL608&gt;0,IF(YEAR(ДАННЫЕ!$F$1)&gt;YEAR(ДАННЫЕ!$CL608),11,12),0)</f>
        <v>03mf0zpihbeCD0g0dlav0kstb0PPc0x0n0u0z0</v>
      </c>
      <c r="K608" s="28" t="str">
        <f ca="1">ДАННЫЕ!$I608&amp;"x"&amp;B608&amp;"w"&amp;IF(T608+ДАННЫЕ!AD608+ДАННЫЕ!AE608+ДАННЫЕ!AF608+ДАННЫЕ!AG608+ДАННЫЕ!AH608+ДАННЫЕ!$AL608+ДАННЫЕ!AI608+ДАННЫЕ!AJ608+ДАННЫЕ!AK608+ДАННЫЕ!AP608+ДАННЫЕ!AQ608+ДАННЫЕ!AR608+ДАННЫЕ!$AM608+ДАННЫЕ!$AN608+ДАННЫЕ!AS608+ДАННЫЕ!AT608&gt;0,1,0)&amp;IF(OR(T608=2,ДАННЫЕ!AD608=2,ДАННЫЕ!AE608=2,ДАННЫЕ!AF608=2,ДАННЫЕ!AG608=2,ДАННЫЕ!AH608=2,ДАННЫЕ!$AL608=2,ДАННЫЕ!AI608=2,ДАННЫЕ!AJ608=2,ДАННЫЕ!AK608=2,ДАННЫЕ!AP608=2,ДАННЫЕ!AQ608=2,ДАННЫЕ!AR608=2,ДАННЫЕ!$AM608=2,ДАННЫЕ!$AN608=2,ДАННЫЕ!AS608=2,ДАННЫЕ!AT608=2),2,0)&amp;"t"&amp;IF(T608&gt;0,"1"&amp;T608,"00")&amp;"f"&amp;IF(ДАННЫЕ!$AC608,"1"&amp;ДАННЫЕ!$AC608,"00")&amp;"b"&amp;IF(ДАННЫЕ!$AD608,"1"&amp;ДАННЫЕ!$AD608,"00")&amp;"g"&amp;IF(ДАННЫЕ!$AF608,"1"&amp;ДАННЫЕ!$AF608,"00")&amp;"c"&amp;IF(ДАННЫЕ!$AG608,"1"&amp;ДАННЫЕ!$AG608,"00")&amp;"i"&amp;IF(ДАННЫЕ!$AH608,"1"&amp;ДАННЫЕ!$AH608,"00")&amp;"r"&amp;IF(ДАННЫЕ!$AL608,"1"&amp;ДАННЫЕ!$AL608,"00")&amp;"m"&amp;IF(ДАННЫЕ!$AI608,"1"&amp;ДАННЫЕ!$AI608,"00")&amp;"hS"&amp;IF(ДАННЫЕ!$AJ608,"1"&amp;ДАННЫЕ!$AJ608,"00")&amp;"hZ"&amp;IF(ДАННЫЕ!$AK608,"1"&amp;ДАННЫЕ!$AK608,"00")&amp;"p"&amp;IF(ДАННЫЕ!$AP608,"1"&amp;ДАННЫЕ!$AP608,"00")&amp;"k"&amp;IF(ДАННЫЕ!$AQ608,"1"&amp;ДАННЫЕ!$AQ608,"00")&amp;"z"&amp;IF(ДАННЫЕ!$AR608,"1"&amp;ДАННЫЕ!$AR608,"00")&amp;"j"&amp;IF(ДАННЫЕ!$AM608,"1"&amp;ДАННЫЕ!$AM608,"00")&amp;"n"&amp;IF(ДАННЫЕ!$AN608,"1"&amp;ДАННЫЕ!$AN608,"00")&amp;"E"&amp;ДАННЫЕ!BI608&amp;"L"&amp;ДАННЫЕ!AO608&amp;"h"&amp;IF(ДАННЫЕ!$AU608&gt;0,1,0)&amp;"v"&amp;IF(ДАННЫЕ!$AW608&gt;0,1,0)&amp;"a"&amp;IF(ДАННЫЕ!$AS608,"1"&amp;ДАННЫЕ!$AS608,"00")&amp;"s"&amp;IF(ДАННЫЕ!$AT608,"1"&amp;ДАННЫЕ!$AT608,"00")&amp;"u"&amp;IF(ДАННЫЕ!$CJ608&gt;0,1,0)&amp;"y"&amp;B608&amp;"d"&amp;H608&amp;"e"&amp;F608&amp;G608</f>
        <v>x0w00t00f00b00g00c00i00r00m00hS00hZ00p00k00z00j00n00ELh0v0a00s00u0y0de</v>
      </c>
      <c r="L608" s="28" t="str">
        <f ca="1">ДАННЫЕ!$I608&amp;"VN"&amp;IF(ДАННЫЕ!AW608&gt;0,11,10)&amp;"CD"&amp;IF(ДАННЫЕ!BF608&gt;500,16,IF(ДАННЫЕ!BF608&gt;350,15,IF(ДАННЫЕ!BF608&gt;=200,14,IF(ДАННЫЕ!BF608&gt;=100,13,IF(ДАННЫЕ!BF608&gt;=50,12,IF(ДАННЫЕ!BF608&gt;0,11,10))))))&amp;"AR"&amp;IF(ДАННЫЕ!BX608&gt;0,1,0)&amp;"GD"&amp;B608&amp;"VV"&amp;IF(E608&gt;=5,IF(E608&lt;18,1,0),0)</f>
        <v>VN10CD10AR0GD0VV0</v>
      </c>
      <c r="M608" s="28" t="str">
        <f>ДАННЫЕ!$I608&amp;"b"&amp;ДАННЫЕ!$BI608&amp;"r"&amp;ДАННЫЕ!$BJ608&amp;"CD"&amp;IF(ДАННЫЕ!BF608&gt;0,IF(ДАННЫЕ!BF608&lt;200,1,IF(ДАННЫЕ!BF608&lt;350,2,3)),0)&amp;"h"&amp;IF(ДАННЫЕ!$BK608+ДАННЫЕ!$BL608+ДАННЫЕ!$BM608&gt;0,1,0)&amp;"x"&amp;ДАННЫЕ!$BK608&amp;"y"&amp;ДАННЫЕ!$BL608&amp;"z"&amp;ДАННЫЕ!$BM608&amp;"c"&amp;IF(ДАННЫЕ!$BK608+ДАННЫЕ!$BL608+ДАННЫЕ!$BM608=3,1,0)&amp;"a"&amp;IF(ДАННЫЕ!$BQ608+ДАННЫЕ!$BR608&gt;0,1,0)&amp;"d"&amp;ДАННЫЕ!$BQ608&amp;"v"&amp;ДАННЫЕ!$BR608&amp;"p"&amp;ДАННЫЕ!$BS608&amp;"n"&amp;ДАННЫЕ!$BU608&amp;"t"&amp;ДАННЫЕ!$BV608&amp;"o"&amp;ДАННЫЕ!$BT608&amp;"l"&amp;IF(ДАННЫЕ!$BN608&gt;0,1,0)&amp;ДАННЫЕ!$BN608&amp;"g"&amp;ДАННЫЕ!$BO608&amp;"s"&amp;ДАННЫЕ!$BP608&amp;"DZ"&amp;IF(ДАННЫЕ!B608-ДАННЫЕ!G608 &lt; 60,IF(ДАННЫЕ!B608-ДАННЫЕ!G608 &gt;= 0,1,0),0)&amp;"u"&amp;IF(ДАННЫЕ!$CJ608&gt;0,1,0)</f>
        <v>brCD0h0xyzc0a0dvpntol0gsDZ1u0</v>
      </c>
      <c r="N608" s="28" t="str">
        <f ca="1">ДАННЫЕ!$F608&amp;ДАННЫЕ!$I608&amp;"g"&amp;B608&amp;"cf"&amp;D608&amp;"a"&amp;IF(ДАННЫЕ!$BX608&gt;0,1,0)&amp;IF(ДАННЫЕ!$BF608&gt;500,1,IF(ДАННЫЕ!$BF608&gt;350,2,IF(ДАННЫЕ!$BF608&gt;=200,3,IF(ДАННЫЕ!$BF608&gt;=100,4,IF(ДАННЫЕ!$BF608&gt;=50,5,IF(ДАННЫЕ!$BF608&lt;50,6,0))))))&amp;"AR"&amp;IF(DATEDIF(ДАННЫЕ!$BX608,ДАННЫЕ!$F$1,"y")&gt;1,1,0)&amp;"VG"&amp;IF(ДАННЫЕ!$BH608="0",1,0)&amp;"o"&amp;IF(T608+ДАННЫЕ!$AF608+ДАННЫЕ!$AG608+ДАННЫЕ!$AH608+ДАННЫЕ!$AI608+ДАННЫЕ!$AJ608+ДАННЫЕ!$AP608+ДАННЫЕ!$AQ608+ДАННЫЕ!$AR608+ДАННЫЕ!$AU608+ДАННЫЕ!$AW608+ДАННЫЕ!$AS608+ДАННЫЕ!$AT608&gt;0,1,0)&amp;"x"&amp;ДАННЫЕ!$AG608&amp;"p"&amp;IF(ДАННЫЕ!$BY608&gt;0,1,0)&amp;"v"&amp;IF(ДАННЫЕ!$BZ608&gt;0,1,0)&amp;"n"&amp;ДАННЫЕ!$CA608&amp;"t"&amp;ДАННЫЕ!$AY608&amp;"k"&amp;ДАННЫЕ!$CB608&amp;"q"&amp;ДАННЫЕ!$CC608&amp;"w"&amp;ДАННЫЕ!$CD608&amp;"e"&amp;ДАННЫЕ!$CE608&amp;"m"&amp;ДАННЫЕ!$CF608&amp;"c"&amp;ДАННЫЕ!$CG608&amp;"z"&amp;ДАННЫЕ!$CH608&amp;"d"&amp;IF(H608=4,1,0)&amp;"s"&amp;IF(ДАННЫЕ!$J608=1,0,1)&amp;"u"&amp;IF(ДАННЫЕ!$CJ608&gt;0,1,0)</f>
        <v>g0cf0a06AR1VG0o0xp0v0ntkqwemczd0s1u0</v>
      </c>
      <c r="O608" s="28" t="str">
        <f>ДАННЫЕ!$I608&amp;"g"&amp;B608&amp;A608&amp;"f"&amp;P608&amp;"c"&amp;IF(ДАННЫЕ!$U608&gt;0,1,0)&amp;"s"&amp;IF(ДАННЫЕ!$Q608&gt;0,IF(YEAR(ДАННЫЕ!$F$1)=YEAR(ДАННЫЕ!$Q608),IF(MONTH(ДАННЫЕ!$F$1)=MONTH(ДАННЫЕ!$Q608),111,11),1),0)&amp;"i"&amp;IF(ДАННЫЕ!$R608+ДАННЫЕ!$S608+ДАННЫЕ!$T608=0,0,1)&amp;"h"&amp;IF(ДАННЫЕ!$P608&gt;0,1,0)&amp;"p"&amp;IF(ДАННЫЕ!$CI608&gt;0,IF(YEAR(ДАННЫЕ!$F$1)=YEAR(ДАННЫЕ!$CI608),IF(MONTH(ДАННЫЕ!$F$1)=MONTH(ДАННЫЕ!$CI608),111,11),1),0)&amp;"d"&amp;IF(ДАННЫЕ!$CJ608&gt;0,IF(YEAR(ДАННЫЕ!$F$1)=YEAR(ДАННЫЕ!$CJ608),IF(MONTH(ДАННЫЕ!$F$1)=MONTH(ДАННЫЕ!$CJ608),111,11),1),0)&amp;"o"&amp;IF(ДАННЫЕ!$CK608&gt;0,IF(MONTH(ДАННЫЕ!$F$1)=MONTH(ДАННЫЕ!$CK608),111,11),0)&amp;"v"&amp;IF(ДАННЫЕ!$BE608&gt;0,IF(MONTH(ДАННЫЕ!$F$1)=MONTH(ДАННЫЕ!$BE608),111,11),0)</f>
        <v>g00f0c0s0i0h0p0d0o0v0</v>
      </c>
      <c r="P608" s="15">
        <f t="shared" si="29"/>
        <v>0</v>
      </c>
      <c r="Q608" s="15">
        <f>IF(ДАННЫЕ!$F$1&gt;ДАННЫЕ!$N608,IF(YEAR(ДАННЫЕ!$F$1)=YEAR(ДАННЫЕ!M608),1,0),0)</f>
        <v>0</v>
      </c>
      <c r="R608" s="15">
        <f>IF(ДАННЫЕ!$F$1&gt;ДАННЫЕ!$N608,IF(YEAR(ДАННЫЕ!$F$1)=YEAR(ДАННЫЕ!N608),1,0),0)</f>
        <v>0</v>
      </c>
      <c r="S608" s="15">
        <f>IF(ДАННЫЕ!$AA608="2А",1,IF(ДАННЫЕ!$AA608="2Б",2,IF(ДАННЫЕ!$AA608="2В",3,IF(ДАННЫЕ!$AA608=3,4,IF(ДАННЫЕ!$AA608="4А",5,IF(ДАННЫЕ!$AA608="4Б",6,IF(ДАННЫЕ!$AA608="4В",7,IF(ДАННЫЕ!$AA608=5,8,0))))))))</f>
        <v>0</v>
      </c>
      <c r="T608" s="15">
        <f>IF(OR(ДАННЫЕ!$AC608=2,ДАННЫЕ!$AD608=2,ДАННЫЕ!$AE608=2),2,IF(OR(ДАННЫЕ!$AC608=1,ДАННЫЕ!$AD608=1,ДАННЫЕ!$AE608=1),1,0))</f>
        <v>0</v>
      </c>
    </row>
    <row r="609" spans="1:20" ht="15" customHeight="1" x14ac:dyDescent="0.2">
      <c r="A609" s="78">
        <f>IF(B609&gt;0,IF(MONTH(ДАННЫЕ!$F$1)=MONTH(ДАННЫЕ!$B609),1,0),0)</f>
        <v>0</v>
      </c>
      <c r="B609" s="14">
        <f>IF(ДАННЫЕ!$B609&gt;0,IF(YEAR(ДАННЫЕ!$F$1)=YEAR(ДАННЫЕ!$B609),1,0),0)</f>
        <v>0</v>
      </c>
      <c r="C609" s="14">
        <f>IF(ДАННЫЕ!$CM609&gt;0,IF(YEAR(ДАННЫЕ!$F$1)=YEAR(ДАННЫЕ!$CM609),1,0),0)</f>
        <v>0</v>
      </c>
      <c r="D609" s="14">
        <f>IF(ДАННЫЕ!$CJ609&gt;0,IF(ДАННЫЕ!$CL609&gt;ДАННЫЕ!$F$1,1,IF(ДАННЫЕ!$CL609&gt;0,0,1)),0)</f>
        <v>0</v>
      </c>
      <c r="E609" s="43" t="str">
        <f ca="1">IF(ДАННЫЕ!$F$1&gt;0,IF(ДАННЫЕ!$G609&gt;0,DATEDIF(ДАННЫЕ!$G609,ДАННЫЕ!$F$1,"y"),""),IF(ДАННЫЕ!$G609&gt;0,DATEDIF(ДАННЫЕ!$G609,TODAY(),"y"),""))</f>
        <v/>
      </c>
      <c r="F609" s="43" t="str">
        <f xml:space="preserve"> IF(ДАННЫЕ!$F609="М",IF(E609&gt;=18,IF(E609&lt;60,1,""),""),"")&amp;IF(ДАННЫЕ!$F609="Ж",IF(E609&gt;=18,IF(E609&lt;55,1,""),""),"")</f>
        <v/>
      </c>
      <c r="G609" s="43" t="str">
        <f xml:space="preserve"> IF(ДАННЫЕ!$F609="М",IF(E609&gt;=60,2,""),"")&amp;IF(ДАННЫЕ!$F609="Ж",IF(E609&gt;=55,2,""),"")</f>
        <v/>
      </c>
      <c r="H609" s="43" t="str">
        <f t="shared" ca="1" si="27"/>
        <v/>
      </c>
      <c r="I609" s="43" t="str">
        <f t="shared" ca="1" si="28"/>
        <v>03</v>
      </c>
      <c r="J609" s="28" t="str">
        <f ca="1">ДАННЫЕ!$F609&amp;H609&amp;I609&amp;ДАННЫЕ!$I609&amp;"m"&amp;IF(ДАННЫЕ!$I609&gt;0,IF(ДАННЫЕ!$J609&gt;0,0,1),"")&amp;"f"&amp;IF(ДАННЫЕ!$R609&gt;0,IF(YEAR(ДАННЫЕ!$F$1)=YEAR(ДАННЫЕ!$R609),1,0),0)&amp;"z"&amp;ДАННЫЕ!$R609&amp;"p"&amp;ДАННЫЕ!$S609&amp;"i"&amp;ДАННЫЕ!$T609&amp;"h"&amp;ДАННЫЕ!$K609&amp;"be"&amp;ДАННЫЕ!$BI609&amp;"CD"&amp;IF(ДАННЫЕ!BF609&gt;500,4,IF(ДАННЫЕ!BF609&gt;350,3,IF(ДАННЫЕ!BF609&gt;200,2,IF(ДАННЫЕ!BF609&gt;0,1,0))))&amp;"g"&amp;B609&amp;"d"&amp;H609&amp;"l"&amp;ДАННЫЕ!AT609&amp;"a"&amp;ДАННЫЕ!$V609&amp;"v"&amp;R609&amp;"k"&amp;ДАННЫЕ!$U609&amp;"s"&amp;ДАННЫЕ!$Y609&amp;"t"&amp;ДАННЫЕ!$X609&amp;"b"&amp;IF(ДАННЫЕ!$Q609&gt;1,1,0)&amp;"PP"&amp;ДАННЫЕ!Z609&amp;"c"&amp;S609&amp;"x"&amp;IF(ДАННЫЕ!$BY609&gt;0,IF(YEAR(ДАННЫЕ!$F$1)=YEAR(ДАННЫЕ!$BY609),1,0),0)&amp;"n"&amp;IF(ДАННЫЕ!$BZ609&gt;0,IF(YEAR(ДАННЫЕ!$F$1)=YEAR(ДАННЫЕ!$BZ609),1,0),0)&amp;"u"&amp;D609&amp;"z"&amp;IF(ДАННЫЕ!$CL609&gt;0,IF(YEAR(ДАННЫЕ!$F$1)&gt;YEAR(ДАННЫЕ!$CL609),11,12),0)</f>
        <v>03mf0zpihbeCD0g0dlav0kstb0PPc0x0n0u0z0</v>
      </c>
      <c r="K609" s="28" t="str">
        <f ca="1">ДАННЫЕ!$I609&amp;"x"&amp;B609&amp;"w"&amp;IF(T609+ДАННЫЕ!AD609+ДАННЫЕ!AE609+ДАННЫЕ!AF609+ДАННЫЕ!AG609+ДАННЫЕ!AH609+ДАННЫЕ!$AL609+ДАННЫЕ!AI609+ДАННЫЕ!AJ609+ДАННЫЕ!AK609+ДАННЫЕ!AP609+ДАННЫЕ!AQ609+ДАННЫЕ!AR609+ДАННЫЕ!$AM609+ДАННЫЕ!$AN609+ДАННЫЕ!AS609+ДАННЫЕ!AT609&gt;0,1,0)&amp;IF(OR(T609=2,ДАННЫЕ!AD609=2,ДАННЫЕ!AE609=2,ДАННЫЕ!AF609=2,ДАННЫЕ!AG609=2,ДАННЫЕ!AH609=2,ДАННЫЕ!$AL609=2,ДАННЫЕ!AI609=2,ДАННЫЕ!AJ609=2,ДАННЫЕ!AK609=2,ДАННЫЕ!AP609=2,ДАННЫЕ!AQ609=2,ДАННЫЕ!AR609=2,ДАННЫЕ!$AM609=2,ДАННЫЕ!$AN609=2,ДАННЫЕ!AS609=2,ДАННЫЕ!AT609=2),2,0)&amp;"t"&amp;IF(T609&gt;0,"1"&amp;T609,"00")&amp;"f"&amp;IF(ДАННЫЕ!$AC609,"1"&amp;ДАННЫЕ!$AC609,"00")&amp;"b"&amp;IF(ДАННЫЕ!$AD609,"1"&amp;ДАННЫЕ!$AD609,"00")&amp;"g"&amp;IF(ДАННЫЕ!$AF609,"1"&amp;ДАННЫЕ!$AF609,"00")&amp;"c"&amp;IF(ДАННЫЕ!$AG609,"1"&amp;ДАННЫЕ!$AG609,"00")&amp;"i"&amp;IF(ДАННЫЕ!$AH609,"1"&amp;ДАННЫЕ!$AH609,"00")&amp;"r"&amp;IF(ДАННЫЕ!$AL609,"1"&amp;ДАННЫЕ!$AL609,"00")&amp;"m"&amp;IF(ДАННЫЕ!$AI609,"1"&amp;ДАННЫЕ!$AI609,"00")&amp;"hS"&amp;IF(ДАННЫЕ!$AJ609,"1"&amp;ДАННЫЕ!$AJ609,"00")&amp;"hZ"&amp;IF(ДАННЫЕ!$AK609,"1"&amp;ДАННЫЕ!$AK609,"00")&amp;"p"&amp;IF(ДАННЫЕ!$AP609,"1"&amp;ДАННЫЕ!$AP609,"00")&amp;"k"&amp;IF(ДАННЫЕ!$AQ609,"1"&amp;ДАННЫЕ!$AQ609,"00")&amp;"z"&amp;IF(ДАННЫЕ!$AR609,"1"&amp;ДАННЫЕ!$AR609,"00")&amp;"j"&amp;IF(ДАННЫЕ!$AM609,"1"&amp;ДАННЫЕ!$AM609,"00")&amp;"n"&amp;IF(ДАННЫЕ!$AN609,"1"&amp;ДАННЫЕ!$AN609,"00")&amp;"E"&amp;ДАННЫЕ!BI609&amp;"L"&amp;ДАННЫЕ!AO609&amp;"h"&amp;IF(ДАННЫЕ!$AU609&gt;0,1,0)&amp;"v"&amp;IF(ДАННЫЕ!$AW609&gt;0,1,0)&amp;"a"&amp;IF(ДАННЫЕ!$AS609,"1"&amp;ДАННЫЕ!$AS609,"00")&amp;"s"&amp;IF(ДАННЫЕ!$AT609,"1"&amp;ДАННЫЕ!$AT609,"00")&amp;"u"&amp;IF(ДАННЫЕ!$CJ609&gt;0,1,0)&amp;"y"&amp;B609&amp;"d"&amp;H609&amp;"e"&amp;F609&amp;G609</f>
        <v>x0w00t00f00b00g00c00i00r00m00hS00hZ00p00k00z00j00n00ELh0v0a00s00u0y0de</v>
      </c>
      <c r="L609" s="28" t="str">
        <f ca="1">ДАННЫЕ!$I609&amp;"VN"&amp;IF(ДАННЫЕ!AW609&gt;0,11,10)&amp;"CD"&amp;IF(ДАННЫЕ!BF609&gt;500,16,IF(ДАННЫЕ!BF609&gt;350,15,IF(ДАННЫЕ!BF609&gt;=200,14,IF(ДАННЫЕ!BF609&gt;=100,13,IF(ДАННЫЕ!BF609&gt;=50,12,IF(ДАННЫЕ!BF609&gt;0,11,10))))))&amp;"AR"&amp;IF(ДАННЫЕ!BX609&gt;0,1,0)&amp;"GD"&amp;B609&amp;"VV"&amp;IF(E609&gt;=5,IF(E609&lt;18,1,0),0)</f>
        <v>VN10CD10AR0GD0VV0</v>
      </c>
      <c r="M609" s="28" t="str">
        <f>ДАННЫЕ!$I609&amp;"b"&amp;ДАННЫЕ!$BI609&amp;"r"&amp;ДАННЫЕ!$BJ609&amp;"CD"&amp;IF(ДАННЫЕ!BF609&gt;0,IF(ДАННЫЕ!BF609&lt;200,1,IF(ДАННЫЕ!BF609&lt;350,2,3)),0)&amp;"h"&amp;IF(ДАННЫЕ!$BK609+ДАННЫЕ!$BL609+ДАННЫЕ!$BM609&gt;0,1,0)&amp;"x"&amp;ДАННЫЕ!$BK609&amp;"y"&amp;ДАННЫЕ!$BL609&amp;"z"&amp;ДАННЫЕ!$BM609&amp;"c"&amp;IF(ДАННЫЕ!$BK609+ДАННЫЕ!$BL609+ДАННЫЕ!$BM609=3,1,0)&amp;"a"&amp;IF(ДАННЫЕ!$BQ609+ДАННЫЕ!$BR609&gt;0,1,0)&amp;"d"&amp;ДАННЫЕ!$BQ609&amp;"v"&amp;ДАННЫЕ!$BR609&amp;"p"&amp;ДАННЫЕ!$BS609&amp;"n"&amp;ДАННЫЕ!$BU609&amp;"t"&amp;ДАННЫЕ!$BV609&amp;"o"&amp;ДАННЫЕ!$BT609&amp;"l"&amp;IF(ДАННЫЕ!$BN609&gt;0,1,0)&amp;ДАННЫЕ!$BN609&amp;"g"&amp;ДАННЫЕ!$BO609&amp;"s"&amp;ДАННЫЕ!$BP609&amp;"DZ"&amp;IF(ДАННЫЕ!B609-ДАННЫЕ!G609 &lt; 60,IF(ДАННЫЕ!B609-ДАННЫЕ!G609 &gt;= 0,1,0),0)&amp;"u"&amp;IF(ДАННЫЕ!$CJ609&gt;0,1,0)</f>
        <v>brCD0h0xyzc0a0dvpntol0gsDZ1u0</v>
      </c>
      <c r="N609" s="28" t="str">
        <f ca="1">ДАННЫЕ!$F609&amp;ДАННЫЕ!$I609&amp;"g"&amp;B609&amp;"cf"&amp;D609&amp;"a"&amp;IF(ДАННЫЕ!$BX609&gt;0,1,0)&amp;IF(ДАННЫЕ!$BF609&gt;500,1,IF(ДАННЫЕ!$BF609&gt;350,2,IF(ДАННЫЕ!$BF609&gt;=200,3,IF(ДАННЫЕ!$BF609&gt;=100,4,IF(ДАННЫЕ!$BF609&gt;=50,5,IF(ДАННЫЕ!$BF609&lt;50,6,0))))))&amp;"AR"&amp;IF(DATEDIF(ДАННЫЕ!$BX609,ДАННЫЕ!$F$1,"y")&gt;1,1,0)&amp;"VG"&amp;IF(ДАННЫЕ!$BH609="0",1,0)&amp;"o"&amp;IF(T609+ДАННЫЕ!$AF609+ДАННЫЕ!$AG609+ДАННЫЕ!$AH609+ДАННЫЕ!$AI609+ДАННЫЕ!$AJ609+ДАННЫЕ!$AP609+ДАННЫЕ!$AQ609+ДАННЫЕ!$AR609+ДАННЫЕ!$AU609+ДАННЫЕ!$AW609+ДАННЫЕ!$AS609+ДАННЫЕ!$AT609&gt;0,1,0)&amp;"x"&amp;ДАННЫЕ!$AG609&amp;"p"&amp;IF(ДАННЫЕ!$BY609&gt;0,1,0)&amp;"v"&amp;IF(ДАННЫЕ!$BZ609&gt;0,1,0)&amp;"n"&amp;ДАННЫЕ!$CA609&amp;"t"&amp;ДАННЫЕ!$AY609&amp;"k"&amp;ДАННЫЕ!$CB609&amp;"q"&amp;ДАННЫЕ!$CC609&amp;"w"&amp;ДАННЫЕ!$CD609&amp;"e"&amp;ДАННЫЕ!$CE609&amp;"m"&amp;ДАННЫЕ!$CF609&amp;"c"&amp;ДАННЫЕ!$CG609&amp;"z"&amp;ДАННЫЕ!$CH609&amp;"d"&amp;IF(H609=4,1,0)&amp;"s"&amp;IF(ДАННЫЕ!$J609=1,0,1)&amp;"u"&amp;IF(ДАННЫЕ!$CJ609&gt;0,1,0)</f>
        <v>g0cf0a06AR1VG0o0xp0v0ntkqwemczd0s1u0</v>
      </c>
      <c r="O609" s="28" t="str">
        <f>ДАННЫЕ!$I609&amp;"g"&amp;B609&amp;A609&amp;"f"&amp;P609&amp;"c"&amp;IF(ДАННЫЕ!$U609&gt;0,1,0)&amp;"s"&amp;IF(ДАННЫЕ!$Q609&gt;0,IF(YEAR(ДАННЫЕ!$F$1)=YEAR(ДАННЫЕ!$Q609),IF(MONTH(ДАННЫЕ!$F$1)=MONTH(ДАННЫЕ!$Q609),111,11),1),0)&amp;"i"&amp;IF(ДАННЫЕ!$R609+ДАННЫЕ!$S609+ДАННЫЕ!$T609=0,0,1)&amp;"h"&amp;IF(ДАННЫЕ!$P609&gt;0,1,0)&amp;"p"&amp;IF(ДАННЫЕ!$CI609&gt;0,IF(YEAR(ДАННЫЕ!$F$1)=YEAR(ДАННЫЕ!$CI609),IF(MONTH(ДАННЫЕ!$F$1)=MONTH(ДАННЫЕ!$CI609),111,11),1),0)&amp;"d"&amp;IF(ДАННЫЕ!$CJ609&gt;0,IF(YEAR(ДАННЫЕ!$F$1)=YEAR(ДАННЫЕ!$CJ609),IF(MONTH(ДАННЫЕ!$F$1)=MONTH(ДАННЫЕ!$CJ609),111,11),1),0)&amp;"o"&amp;IF(ДАННЫЕ!$CK609&gt;0,IF(MONTH(ДАННЫЕ!$F$1)=MONTH(ДАННЫЕ!$CK609),111,11),0)&amp;"v"&amp;IF(ДАННЫЕ!$BE609&gt;0,IF(MONTH(ДАННЫЕ!$F$1)=MONTH(ДАННЫЕ!$BE609),111,11),0)</f>
        <v>g00f0c0s0i0h0p0d0o0v0</v>
      </c>
      <c r="P609" s="15">
        <f t="shared" si="29"/>
        <v>0</v>
      </c>
      <c r="Q609" s="15">
        <f>IF(ДАННЫЕ!$F$1&gt;ДАННЫЕ!$N609,IF(YEAR(ДАННЫЕ!$F$1)=YEAR(ДАННЫЕ!M609),1,0),0)</f>
        <v>0</v>
      </c>
      <c r="R609" s="15">
        <f>IF(ДАННЫЕ!$F$1&gt;ДАННЫЕ!$N609,IF(YEAR(ДАННЫЕ!$F$1)=YEAR(ДАННЫЕ!N609),1,0),0)</f>
        <v>0</v>
      </c>
      <c r="S609" s="15">
        <f>IF(ДАННЫЕ!$AA609="2А",1,IF(ДАННЫЕ!$AA609="2Б",2,IF(ДАННЫЕ!$AA609="2В",3,IF(ДАННЫЕ!$AA609=3,4,IF(ДАННЫЕ!$AA609="4А",5,IF(ДАННЫЕ!$AA609="4Б",6,IF(ДАННЫЕ!$AA609="4В",7,IF(ДАННЫЕ!$AA609=5,8,0))))))))</f>
        <v>0</v>
      </c>
      <c r="T609" s="15">
        <f>IF(OR(ДАННЫЕ!$AC609=2,ДАННЫЕ!$AD609=2,ДАННЫЕ!$AE609=2),2,IF(OR(ДАННЫЕ!$AC609=1,ДАННЫЕ!$AD609=1,ДАННЫЕ!$AE609=1),1,0))</f>
        <v>0</v>
      </c>
    </row>
    <row r="610" spans="1:20" ht="15" customHeight="1" x14ac:dyDescent="0.2">
      <c r="A610" s="78">
        <f>IF(B610&gt;0,IF(MONTH(ДАННЫЕ!$F$1)=MONTH(ДАННЫЕ!$B610),1,0),0)</f>
        <v>0</v>
      </c>
      <c r="B610" s="14">
        <f>IF(ДАННЫЕ!$B610&gt;0,IF(YEAR(ДАННЫЕ!$F$1)=YEAR(ДАННЫЕ!$B610),1,0),0)</f>
        <v>0</v>
      </c>
      <c r="C610" s="14">
        <f>IF(ДАННЫЕ!$CM610&gt;0,IF(YEAR(ДАННЫЕ!$F$1)=YEAR(ДАННЫЕ!$CM610),1,0),0)</f>
        <v>0</v>
      </c>
      <c r="D610" s="14">
        <f>IF(ДАННЫЕ!$CJ610&gt;0,IF(ДАННЫЕ!$CL610&gt;ДАННЫЕ!$F$1,1,IF(ДАННЫЕ!$CL610&gt;0,0,1)),0)</f>
        <v>0</v>
      </c>
      <c r="E610" s="43" t="str">
        <f ca="1">IF(ДАННЫЕ!$F$1&gt;0,IF(ДАННЫЕ!$G610&gt;0,DATEDIF(ДАННЫЕ!$G610,ДАННЫЕ!$F$1,"y"),""),IF(ДАННЫЕ!$G610&gt;0,DATEDIF(ДАННЫЕ!$G610,TODAY(),"y"),""))</f>
        <v/>
      </c>
      <c r="F610" s="43" t="str">
        <f xml:space="preserve"> IF(ДАННЫЕ!$F610="М",IF(E610&gt;=18,IF(E610&lt;60,1,""),""),"")&amp;IF(ДАННЫЕ!$F610="Ж",IF(E610&gt;=18,IF(E610&lt;55,1,""),""),"")</f>
        <v/>
      </c>
      <c r="G610" s="43" t="str">
        <f xml:space="preserve"> IF(ДАННЫЕ!$F610="М",IF(E610&gt;=60,2,""),"")&amp;IF(ДАННЫЕ!$F610="Ж",IF(E610&gt;=55,2,""),"")</f>
        <v/>
      </c>
      <c r="H610" s="43" t="str">
        <f t="shared" ca="1" si="27"/>
        <v/>
      </c>
      <c r="I610" s="43" t="str">
        <f t="shared" ca="1" si="28"/>
        <v>03</v>
      </c>
      <c r="J610" s="28" t="str">
        <f ca="1">ДАННЫЕ!$F610&amp;H610&amp;I610&amp;ДАННЫЕ!$I610&amp;"m"&amp;IF(ДАННЫЕ!$I610&gt;0,IF(ДАННЫЕ!$J610&gt;0,0,1),"")&amp;"f"&amp;IF(ДАННЫЕ!$R610&gt;0,IF(YEAR(ДАННЫЕ!$F$1)=YEAR(ДАННЫЕ!$R610),1,0),0)&amp;"z"&amp;ДАННЫЕ!$R610&amp;"p"&amp;ДАННЫЕ!$S610&amp;"i"&amp;ДАННЫЕ!$T610&amp;"h"&amp;ДАННЫЕ!$K610&amp;"be"&amp;ДАННЫЕ!$BI610&amp;"CD"&amp;IF(ДАННЫЕ!BF610&gt;500,4,IF(ДАННЫЕ!BF610&gt;350,3,IF(ДАННЫЕ!BF610&gt;200,2,IF(ДАННЫЕ!BF610&gt;0,1,0))))&amp;"g"&amp;B610&amp;"d"&amp;H610&amp;"l"&amp;ДАННЫЕ!AT610&amp;"a"&amp;ДАННЫЕ!$V610&amp;"v"&amp;R610&amp;"k"&amp;ДАННЫЕ!$U610&amp;"s"&amp;ДАННЫЕ!$Y610&amp;"t"&amp;ДАННЫЕ!$X610&amp;"b"&amp;IF(ДАННЫЕ!$Q610&gt;1,1,0)&amp;"PP"&amp;ДАННЫЕ!Z610&amp;"c"&amp;S610&amp;"x"&amp;IF(ДАННЫЕ!$BY610&gt;0,IF(YEAR(ДАННЫЕ!$F$1)=YEAR(ДАННЫЕ!$BY610),1,0),0)&amp;"n"&amp;IF(ДАННЫЕ!$BZ610&gt;0,IF(YEAR(ДАННЫЕ!$F$1)=YEAR(ДАННЫЕ!$BZ610),1,0),0)&amp;"u"&amp;D610&amp;"z"&amp;IF(ДАННЫЕ!$CL610&gt;0,IF(YEAR(ДАННЫЕ!$F$1)&gt;YEAR(ДАННЫЕ!$CL610),11,12),0)</f>
        <v>03mf0zpihbeCD0g0dlav0kstb0PPc0x0n0u0z0</v>
      </c>
      <c r="K610" s="28" t="str">
        <f ca="1">ДАННЫЕ!$I610&amp;"x"&amp;B610&amp;"w"&amp;IF(T610+ДАННЫЕ!AD610+ДАННЫЕ!AE610+ДАННЫЕ!AF610+ДАННЫЕ!AG610+ДАННЫЕ!AH610+ДАННЫЕ!$AL610+ДАННЫЕ!AI610+ДАННЫЕ!AJ610+ДАННЫЕ!AK610+ДАННЫЕ!AP610+ДАННЫЕ!AQ610+ДАННЫЕ!AR610+ДАННЫЕ!$AM610+ДАННЫЕ!$AN610+ДАННЫЕ!AS610+ДАННЫЕ!AT610&gt;0,1,0)&amp;IF(OR(T610=2,ДАННЫЕ!AD610=2,ДАННЫЕ!AE610=2,ДАННЫЕ!AF610=2,ДАННЫЕ!AG610=2,ДАННЫЕ!AH610=2,ДАННЫЕ!$AL610=2,ДАННЫЕ!AI610=2,ДАННЫЕ!AJ610=2,ДАННЫЕ!AK610=2,ДАННЫЕ!AP610=2,ДАННЫЕ!AQ610=2,ДАННЫЕ!AR610=2,ДАННЫЕ!$AM610=2,ДАННЫЕ!$AN610=2,ДАННЫЕ!AS610=2,ДАННЫЕ!AT610=2),2,0)&amp;"t"&amp;IF(T610&gt;0,"1"&amp;T610,"00")&amp;"f"&amp;IF(ДАННЫЕ!$AC610,"1"&amp;ДАННЫЕ!$AC610,"00")&amp;"b"&amp;IF(ДАННЫЕ!$AD610,"1"&amp;ДАННЫЕ!$AD610,"00")&amp;"g"&amp;IF(ДАННЫЕ!$AF610,"1"&amp;ДАННЫЕ!$AF610,"00")&amp;"c"&amp;IF(ДАННЫЕ!$AG610,"1"&amp;ДАННЫЕ!$AG610,"00")&amp;"i"&amp;IF(ДАННЫЕ!$AH610,"1"&amp;ДАННЫЕ!$AH610,"00")&amp;"r"&amp;IF(ДАННЫЕ!$AL610,"1"&amp;ДАННЫЕ!$AL610,"00")&amp;"m"&amp;IF(ДАННЫЕ!$AI610,"1"&amp;ДАННЫЕ!$AI610,"00")&amp;"hS"&amp;IF(ДАННЫЕ!$AJ610,"1"&amp;ДАННЫЕ!$AJ610,"00")&amp;"hZ"&amp;IF(ДАННЫЕ!$AK610,"1"&amp;ДАННЫЕ!$AK610,"00")&amp;"p"&amp;IF(ДАННЫЕ!$AP610,"1"&amp;ДАННЫЕ!$AP610,"00")&amp;"k"&amp;IF(ДАННЫЕ!$AQ610,"1"&amp;ДАННЫЕ!$AQ610,"00")&amp;"z"&amp;IF(ДАННЫЕ!$AR610,"1"&amp;ДАННЫЕ!$AR610,"00")&amp;"j"&amp;IF(ДАННЫЕ!$AM610,"1"&amp;ДАННЫЕ!$AM610,"00")&amp;"n"&amp;IF(ДАННЫЕ!$AN610,"1"&amp;ДАННЫЕ!$AN610,"00")&amp;"E"&amp;ДАННЫЕ!BI610&amp;"L"&amp;ДАННЫЕ!AO610&amp;"h"&amp;IF(ДАННЫЕ!$AU610&gt;0,1,0)&amp;"v"&amp;IF(ДАННЫЕ!$AW610&gt;0,1,0)&amp;"a"&amp;IF(ДАННЫЕ!$AS610,"1"&amp;ДАННЫЕ!$AS610,"00")&amp;"s"&amp;IF(ДАННЫЕ!$AT610,"1"&amp;ДАННЫЕ!$AT610,"00")&amp;"u"&amp;IF(ДАННЫЕ!$CJ610&gt;0,1,0)&amp;"y"&amp;B610&amp;"d"&amp;H610&amp;"e"&amp;F610&amp;G610</f>
        <v>x0w00t00f00b00g00c00i00r00m00hS00hZ00p00k00z00j00n00ELh0v0a00s00u0y0de</v>
      </c>
      <c r="L610" s="28" t="str">
        <f ca="1">ДАННЫЕ!$I610&amp;"VN"&amp;IF(ДАННЫЕ!AW610&gt;0,11,10)&amp;"CD"&amp;IF(ДАННЫЕ!BF610&gt;500,16,IF(ДАННЫЕ!BF610&gt;350,15,IF(ДАННЫЕ!BF610&gt;=200,14,IF(ДАННЫЕ!BF610&gt;=100,13,IF(ДАННЫЕ!BF610&gt;=50,12,IF(ДАННЫЕ!BF610&gt;0,11,10))))))&amp;"AR"&amp;IF(ДАННЫЕ!BX610&gt;0,1,0)&amp;"GD"&amp;B610&amp;"VV"&amp;IF(E610&gt;=5,IF(E610&lt;18,1,0),0)</f>
        <v>VN10CD10AR0GD0VV0</v>
      </c>
      <c r="M610" s="28" t="str">
        <f>ДАННЫЕ!$I610&amp;"b"&amp;ДАННЫЕ!$BI610&amp;"r"&amp;ДАННЫЕ!$BJ610&amp;"CD"&amp;IF(ДАННЫЕ!BF610&gt;0,IF(ДАННЫЕ!BF610&lt;200,1,IF(ДАННЫЕ!BF610&lt;350,2,3)),0)&amp;"h"&amp;IF(ДАННЫЕ!$BK610+ДАННЫЕ!$BL610+ДАННЫЕ!$BM610&gt;0,1,0)&amp;"x"&amp;ДАННЫЕ!$BK610&amp;"y"&amp;ДАННЫЕ!$BL610&amp;"z"&amp;ДАННЫЕ!$BM610&amp;"c"&amp;IF(ДАННЫЕ!$BK610+ДАННЫЕ!$BL610+ДАННЫЕ!$BM610=3,1,0)&amp;"a"&amp;IF(ДАННЫЕ!$BQ610+ДАННЫЕ!$BR610&gt;0,1,0)&amp;"d"&amp;ДАННЫЕ!$BQ610&amp;"v"&amp;ДАННЫЕ!$BR610&amp;"p"&amp;ДАННЫЕ!$BS610&amp;"n"&amp;ДАННЫЕ!$BU610&amp;"t"&amp;ДАННЫЕ!$BV610&amp;"o"&amp;ДАННЫЕ!$BT610&amp;"l"&amp;IF(ДАННЫЕ!$BN610&gt;0,1,0)&amp;ДАННЫЕ!$BN610&amp;"g"&amp;ДАННЫЕ!$BO610&amp;"s"&amp;ДАННЫЕ!$BP610&amp;"DZ"&amp;IF(ДАННЫЕ!B610-ДАННЫЕ!G610 &lt; 60,IF(ДАННЫЕ!B610-ДАННЫЕ!G610 &gt;= 0,1,0),0)&amp;"u"&amp;IF(ДАННЫЕ!$CJ610&gt;0,1,0)</f>
        <v>brCD0h0xyzc0a0dvpntol0gsDZ1u0</v>
      </c>
      <c r="N610" s="28" t="str">
        <f ca="1">ДАННЫЕ!$F610&amp;ДАННЫЕ!$I610&amp;"g"&amp;B610&amp;"cf"&amp;D610&amp;"a"&amp;IF(ДАННЫЕ!$BX610&gt;0,1,0)&amp;IF(ДАННЫЕ!$BF610&gt;500,1,IF(ДАННЫЕ!$BF610&gt;350,2,IF(ДАННЫЕ!$BF610&gt;=200,3,IF(ДАННЫЕ!$BF610&gt;=100,4,IF(ДАННЫЕ!$BF610&gt;=50,5,IF(ДАННЫЕ!$BF610&lt;50,6,0))))))&amp;"AR"&amp;IF(DATEDIF(ДАННЫЕ!$BX610,ДАННЫЕ!$F$1,"y")&gt;1,1,0)&amp;"VG"&amp;IF(ДАННЫЕ!$BH610="0",1,0)&amp;"o"&amp;IF(T610+ДАННЫЕ!$AF610+ДАННЫЕ!$AG610+ДАННЫЕ!$AH610+ДАННЫЕ!$AI610+ДАННЫЕ!$AJ610+ДАННЫЕ!$AP610+ДАННЫЕ!$AQ610+ДАННЫЕ!$AR610+ДАННЫЕ!$AU610+ДАННЫЕ!$AW610+ДАННЫЕ!$AS610+ДАННЫЕ!$AT610&gt;0,1,0)&amp;"x"&amp;ДАННЫЕ!$AG610&amp;"p"&amp;IF(ДАННЫЕ!$BY610&gt;0,1,0)&amp;"v"&amp;IF(ДАННЫЕ!$BZ610&gt;0,1,0)&amp;"n"&amp;ДАННЫЕ!$CA610&amp;"t"&amp;ДАННЫЕ!$AY610&amp;"k"&amp;ДАННЫЕ!$CB610&amp;"q"&amp;ДАННЫЕ!$CC610&amp;"w"&amp;ДАННЫЕ!$CD610&amp;"e"&amp;ДАННЫЕ!$CE610&amp;"m"&amp;ДАННЫЕ!$CF610&amp;"c"&amp;ДАННЫЕ!$CG610&amp;"z"&amp;ДАННЫЕ!$CH610&amp;"d"&amp;IF(H610=4,1,0)&amp;"s"&amp;IF(ДАННЫЕ!$J610=1,0,1)&amp;"u"&amp;IF(ДАННЫЕ!$CJ610&gt;0,1,0)</f>
        <v>g0cf0a06AR1VG0o0xp0v0ntkqwemczd0s1u0</v>
      </c>
      <c r="O610" s="28" t="str">
        <f>ДАННЫЕ!$I610&amp;"g"&amp;B610&amp;A610&amp;"f"&amp;P610&amp;"c"&amp;IF(ДАННЫЕ!$U610&gt;0,1,0)&amp;"s"&amp;IF(ДАННЫЕ!$Q610&gt;0,IF(YEAR(ДАННЫЕ!$F$1)=YEAR(ДАННЫЕ!$Q610),IF(MONTH(ДАННЫЕ!$F$1)=MONTH(ДАННЫЕ!$Q610),111,11),1),0)&amp;"i"&amp;IF(ДАННЫЕ!$R610+ДАННЫЕ!$S610+ДАННЫЕ!$T610=0,0,1)&amp;"h"&amp;IF(ДАННЫЕ!$P610&gt;0,1,0)&amp;"p"&amp;IF(ДАННЫЕ!$CI610&gt;0,IF(YEAR(ДАННЫЕ!$F$1)=YEAR(ДАННЫЕ!$CI610),IF(MONTH(ДАННЫЕ!$F$1)=MONTH(ДАННЫЕ!$CI610),111,11),1),0)&amp;"d"&amp;IF(ДАННЫЕ!$CJ610&gt;0,IF(YEAR(ДАННЫЕ!$F$1)=YEAR(ДАННЫЕ!$CJ610),IF(MONTH(ДАННЫЕ!$F$1)=MONTH(ДАННЫЕ!$CJ610),111,11),1),0)&amp;"o"&amp;IF(ДАННЫЕ!$CK610&gt;0,IF(MONTH(ДАННЫЕ!$F$1)=MONTH(ДАННЫЕ!$CK610),111,11),0)&amp;"v"&amp;IF(ДАННЫЕ!$BE610&gt;0,IF(MONTH(ДАННЫЕ!$F$1)=MONTH(ДАННЫЕ!$BE610),111,11),0)</f>
        <v>g00f0c0s0i0h0p0d0o0v0</v>
      </c>
      <c r="P610" s="15">
        <f t="shared" si="29"/>
        <v>0</v>
      </c>
      <c r="Q610" s="15">
        <f>IF(ДАННЫЕ!$F$1&gt;ДАННЫЕ!$N610,IF(YEAR(ДАННЫЕ!$F$1)=YEAR(ДАННЫЕ!M610),1,0),0)</f>
        <v>0</v>
      </c>
      <c r="R610" s="15">
        <f>IF(ДАННЫЕ!$F$1&gt;ДАННЫЕ!$N610,IF(YEAR(ДАННЫЕ!$F$1)=YEAR(ДАННЫЕ!N610),1,0),0)</f>
        <v>0</v>
      </c>
      <c r="S610" s="15">
        <f>IF(ДАННЫЕ!$AA610="2А",1,IF(ДАННЫЕ!$AA610="2Б",2,IF(ДАННЫЕ!$AA610="2В",3,IF(ДАННЫЕ!$AA610=3,4,IF(ДАННЫЕ!$AA610="4А",5,IF(ДАННЫЕ!$AA610="4Б",6,IF(ДАННЫЕ!$AA610="4В",7,IF(ДАННЫЕ!$AA610=5,8,0))))))))</f>
        <v>0</v>
      </c>
      <c r="T610" s="15">
        <f>IF(OR(ДАННЫЕ!$AC610=2,ДАННЫЕ!$AD610=2,ДАННЫЕ!$AE610=2),2,IF(OR(ДАННЫЕ!$AC610=1,ДАННЫЕ!$AD610=1,ДАННЫЕ!$AE610=1),1,0))</f>
        <v>0</v>
      </c>
    </row>
    <row r="611" spans="1:20" ht="15" customHeight="1" x14ac:dyDescent="0.2">
      <c r="A611" s="78">
        <f>IF(B611&gt;0,IF(MONTH(ДАННЫЕ!$F$1)=MONTH(ДАННЫЕ!$B611),1,0),0)</f>
        <v>0</v>
      </c>
      <c r="B611" s="14">
        <f>IF(ДАННЫЕ!$B611&gt;0,IF(YEAR(ДАННЫЕ!$F$1)=YEAR(ДАННЫЕ!$B611),1,0),0)</f>
        <v>0</v>
      </c>
      <c r="C611" s="14">
        <f>IF(ДАННЫЕ!$CM611&gt;0,IF(YEAR(ДАННЫЕ!$F$1)=YEAR(ДАННЫЕ!$CM611),1,0),0)</f>
        <v>0</v>
      </c>
      <c r="D611" s="14">
        <f>IF(ДАННЫЕ!$CJ611&gt;0,IF(ДАННЫЕ!$CL611&gt;ДАННЫЕ!$F$1,1,IF(ДАННЫЕ!$CL611&gt;0,0,1)),0)</f>
        <v>0</v>
      </c>
      <c r="E611" s="43" t="str">
        <f ca="1">IF(ДАННЫЕ!$F$1&gt;0,IF(ДАННЫЕ!$G611&gt;0,DATEDIF(ДАННЫЕ!$G611,ДАННЫЕ!$F$1,"y"),""),IF(ДАННЫЕ!$G611&gt;0,DATEDIF(ДАННЫЕ!$G611,TODAY(),"y"),""))</f>
        <v/>
      </c>
      <c r="F611" s="43" t="str">
        <f xml:space="preserve"> IF(ДАННЫЕ!$F611="М",IF(E611&gt;=18,IF(E611&lt;60,1,""),""),"")&amp;IF(ДАННЫЕ!$F611="Ж",IF(E611&gt;=18,IF(E611&lt;55,1,""),""),"")</f>
        <v/>
      </c>
      <c r="G611" s="43" t="str">
        <f xml:space="preserve"> IF(ДАННЫЕ!$F611="М",IF(E611&gt;=60,2,""),"")&amp;IF(ДАННЫЕ!$F611="Ж",IF(E611&gt;=55,2,""),"")</f>
        <v/>
      </c>
      <c r="H611" s="43" t="str">
        <f t="shared" ca="1" si="27"/>
        <v/>
      </c>
      <c r="I611" s="43" t="str">
        <f t="shared" ca="1" si="28"/>
        <v>03</v>
      </c>
      <c r="J611" s="28" t="str">
        <f ca="1">ДАННЫЕ!$F611&amp;H611&amp;I611&amp;ДАННЫЕ!$I611&amp;"m"&amp;IF(ДАННЫЕ!$I611&gt;0,IF(ДАННЫЕ!$J611&gt;0,0,1),"")&amp;"f"&amp;IF(ДАННЫЕ!$R611&gt;0,IF(YEAR(ДАННЫЕ!$F$1)=YEAR(ДАННЫЕ!$R611),1,0),0)&amp;"z"&amp;ДАННЫЕ!$R611&amp;"p"&amp;ДАННЫЕ!$S611&amp;"i"&amp;ДАННЫЕ!$T611&amp;"h"&amp;ДАННЫЕ!$K611&amp;"be"&amp;ДАННЫЕ!$BI611&amp;"CD"&amp;IF(ДАННЫЕ!BF611&gt;500,4,IF(ДАННЫЕ!BF611&gt;350,3,IF(ДАННЫЕ!BF611&gt;200,2,IF(ДАННЫЕ!BF611&gt;0,1,0))))&amp;"g"&amp;B611&amp;"d"&amp;H611&amp;"l"&amp;ДАННЫЕ!AT611&amp;"a"&amp;ДАННЫЕ!$V611&amp;"v"&amp;R611&amp;"k"&amp;ДАННЫЕ!$U611&amp;"s"&amp;ДАННЫЕ!$Y611&amp;"t"&amp;ДАННЫЕ!$X611&amp;"b"&amp;IF(ДАННЫЕ!$Q611&gt;1,1,0)&amp;"PP"&amp;ДАННЫЕ!Z611&amp;"c"&amp;S611&amp;"x"&amp;IF(ДАННЫЕ!$BY611&gt;0,IF(YEAR(ДАННЫЕ!$F$1)=YEAR(ДАННЫЕ!$BY611),1,0),0)&amp;"n"&amp;IF(ДАННЫЕ!$BZ611&gt;0,IF(YEAR(ДАННЫЕ!$F$1)=YEAR(ДАННЫЕ!$BZ611),1,0),0)&amp;"u"&amp;D611&amp;"z"&amp;IF(ДАННЫЕ!$CL611&gt;0,IF(YEAR(ДАННЫЕ!$F$1)&gt;YEAR(ДАННЫЕ!$CL611),11,12),0)</f>
        <v>03mf0zpihbeCD0g0dlav0kstb0PPc0x0n0u0z0</v>
      </c>
      <c r="K611" s="28" t="str">
        <f ca="1">ДАННЫЕ!$I611&amp;"x"&amp;B611&amp;"w"&amp;IF(T611+ДАННЫЕ!AD611+ДАННЫЕ!AE611+ДАННЫЕ!AF611+ДАННЫЕ!AG611+ДАННЫЕ!AH611+ДАННЫЕ!$AL611+ДАННЫЕ!AI611+ДАННЫЕ!AJ611+ДАННЫЕ!AK611+ДАННЫЕ!AP611+ДАННЫЕ!AQ611+ДАННЫЕ!AR611+ДАННЫЕ!$AM611+ДАННЫЕ!$AN611+ДАННЫЕ!AS611+ДАННЫЕ!AT611&gt;0,1,0)&amp;IF(OR(T611=2,ДАННЫЕ!AD611=2,ДАННЫЕ!AE611=2,ДАННЫЕ!AF611=2,ДАННЫЕ!AG611=2,ДАННЫЕ!AH611=2,ДАННЫЕ!$AL611=2,ДАННЫЕ!AI611=2,ДАННЫЕ!AJ611=2,ДАННЫЕ!AK611=2,ДАННЫЕ!AP611=2,ДАННЫЕ!AQ611=2,ДАННЫЕ!AR611=2,ДАННЫЕ!$AM611=2,ДАННЫЕ!$AN611=2,ДАННЫЕ!AS611=2,ДАННЫЕ!AT611=2),2,0)&amp;"t"&amp;IF(T611&gt;0,"1"&amp;T611,"00")&amp;"f"&amp;IF(ДАННЫЕ!$AC611,"1"&amp;ДАННЫЕ!$AC611,"00")&amp;"b"&amp;IF(ДАННЫЕ!$AD611,"1"&amp;ДАННЫЕ!$AD611,"00")&amp;"g"&amp;IF(ДАННЫЕ!$AF611,"1"&amp;ДАННЫЕ!$AF611,"00")&amp;"c"&amp;IF(ДАННЫЕ!$AG611,"1"&amp;ДАННЫЕ!$AG611,"00")&amp;"i"&amp;IF(ДАННЫЕ!$AH611,"1"&amp;ДАННЫЕ!$AH611,"00")&amp;"r"&amp;IF(ДАННЫЕ!$AL611,"1"&amp;ДАННЫЕ!$AL611,"00")&amp;"m"&amp;IF(ДАННЫЕ!$AI611,"1"&amp;ДАННЫЕ!$AI611,"00")&amp;"hS"&amp;IF(ДАННЫЕ!$AJ611,"1"&amp;ДАННЫЕ!$AJ611,"00")&amp;"hZ"&amp;IF(ДАННЫЕ!$AK611,"1"&amp;ДАННЫЕ!$AK611,"00")&amp;"p"&amp;IF(ДАННЫЕ!$AP611,"1"&amp;ДАННЫЕ!$AP611,"00")&amp;"k"&amp;IF(ДАННЫЕ!$AQ611,"1"&amp;ДАННЫЕ!$AQ611,"00")&amp;"z"&amp;IF(ДАННЫЕ!$AR611,"1"&amp;ДАННЫЕ!$AR611,"00")&amp;"j"&amp;IF(ДАННЫЕ!$AM611,"1"&amp;ДАННЫЕ!$AM611,"00")&amp;"n"&amp;IF(ДАННЫЕ!$AN611,"1"&amp;ДАННЫЕ!$AN611,"00")&amp;"E"&amp;ДАННЫЕ!BI611&amp;"L"&amp;ДАННЫЕ!AO611&amp;"h"&amp;IF(ДАННЫЕ!$AU611&gt;0,1,0)&amp;"v"&amp;IF(ДАННЫЕ!$AW611&gt;0,1,0)&amp;"a"&amp;IF(ДАННЫЕ!$AS611,"1"&amp;ДАННЫЕ!$AS611,"00")&amp;"s"&amp;IF(ДАННЫЕ!$AT611,"1"&amp;ДАННЫЕ!$AT611,"00")&amp;"u"&amp;IF(ДАННЫЕ!$CJ611&gt;0,1,0)&amp;"y"&amp;B611&amp;"d"&amp;H611&amp;"e"&amp;F611&amp;G611</f>
        <v>x0w00t00f00b00g00c00i00r00m00hS00hZ00p00k00z00j00n00ELh0v0a00s00u0y0de</v>
      </c>
      <c r="L611" s="28" t="str">
        <f ca="1">ДАННЫЕ!$I611&amp;"VN"&amp;IF(ДАННЫЕ!AW611&gt;0,11,10)&amp;"CD"&amp;IF(ДАННЫЕ!BF611&gt;500,16,IF(ДАННЫЕ!BF611&gt;350,15,IF(ДАННЫЕ!BF611&gt;=200,14,IF(ДАННЫЕ!BF611&gt;=100,13,IF(ДАННЫЕ!BF611&gt;=50,12,IF(ДАННЫЕ!BF611&gt;0,11,10))))))&amp;"AR"&amp;IF(ДАННЫЕ!BX611&gt;0,1,0)&amp;"GD"&amp;B611&amp;"VV"&amp;IF(E611&gt;=5,IF(E611&lt;18,1,0),0)</f>
        <v>VN10CD10AR0GD0VV0</v>
      </c>
      <c r="M611" s="28" t="str">
        <f>ДАННЫЕ!$I611&amp;"b"&amp;ДАННЫЕ!$BI611&amp;"r"&amp;ДАННЫЕ!$BJ611&amp;"CD"&amp;IF(ДАННЫЕ!BF611&gt;0,IF(ДАННЫЕ!BF611&lt;200,1,IF(ДАННЫЕ!BF611&lt;350,2,3)),0)&amp;"h"&amp;IF(ДАННЫЕ!$BK611+ДАННЫЕ!$BL611+ДАННЫЕ!$BM611&gt;0,1,0)&amp;"x"&amp;ДАННЫЕ!$BK611&amp;"y"&amp;ДАННЫЕ!$BL611&amp;"z"&amp;ДАННЫЕ!$BM611&amp;"c"&amp;IF(ДАННЫЕ!$BK611+ДАННЫЕ!$BL611+ДАННЫЕ!$BM611=3,1,0)&amp;"a"&amp;IF(ДАННЫЕ!$BQ611+ДАННЫЕ!$BR611&gt;0,1,0)&amp;"d"&amp;ДАННЫЕ!$BQ611&amp;"v"&amp;ДАННЫЕ!$BR611&amp;"p"&amp;ДАННЫЕ!$BS611&amp;"n"&amp;ДАННЫЕ!$BU611&amp;"t"&amp;ДАННЫЕ!$BV611&amp;"o"&amp;ДАННЫЕ!$BT611&amp;"l"&amp;IF(ДАННЫЕ!$BN611&gt;0,1,0)&amp;ДАННЫЕ!$BN611&amp;"g"&amp;ДАННЫЕ!$BO611&amp;"s"&amp;ДАННЫЕ!$BP611&amp;"DZ"&amp;IF(ДАННЫЕ!B611-ДАННЫЕ!G611 &lt; 60,IF(ДАННЫЕ!B611-ДАННЫЕ!G611 &gt;= 0,1,0),0)&amp;"u"&amp;IF(ДАННЫЕ!$CJ611&gt;0,1,0)</f>
        <v>brCD0h0xyzc0a0dvpntol0gsDZ1u0</v>
      </c>
      <c r="N611" s="28" t="str">
        <f ca="1">ДАННЫЕ!$F611&amp;ДАННЫЕ!$I611&amp;"g"&amp;B611&amp;"cf"&amp;D611&amp;"a"&amp;IF(ДАННЫЕ!$BX611&gt;0,1,0)&amp;IF(ДАННЫЕ!$BF611&gt;500,1,IF(ДАННЫЕ!$BF611&gt;350,2,IF(ДАННЫЕ!$BF611&gt;=200,3,IF(ДАННЫЕ!$BF611&gt;=100,4,IF(ДАННЫЕ!$BF611&gt;=50,5,IF(ДАННЫЕ!$BF611&lt;50,6,0))))))&amp;"AR"&amp;IF(DATEDIF(ДАННЫЕ!$BX611,ДАННЫЕ!$F$1,"y")&gt;1,1,0)&amp;"VG"&amp;IF(ДАННЫЕ!$BH611="0",1,0)&amp;"o"&amp;IF(T611+ДАННЫЕ!$AF611+ДАННЫЕ!$AG611+ДАННЫЕ!$AH611+ДАННЫЕ!$AI611+ДАННЫЕ!$AJ611+ДАННЫЕ!$AP611+ДАННЫЕ!$AQ611+ДАННЫЕ!$AR611+ДАННЫЕ!$AU611+ДАННЫЕ!$AW611+ДАННЫЕ!$AS611+ДАННЫЕ!$AT611&gt;0,1,0)&amp;"x"&amp;ДАННЫЕ!$AG611&amp;"p"&amp;IF(ДАННЫЕ!$BY611&gt;0,1,0)&amp;"v"&amp;IF(ДАННЫЕ!$BZ611&gt;0,1,0)&amp;"n"&amp;ДАННЫЕ!$CA611&amp;"t"&amp;ДАННЫЕ!$AY611&amp;"k"&amp;ДАННЫЕ!$CB611&amp;"q"&amp;ДАННЫЕ!$CC611&amp;"w"&amp;ДАННЫЕ!$CD611&amp;"e"&amp;ДАННЫЕ!$CE611&amp;"m"&amp;ДАННЫЕ!$CF611&amp;"c"&amp;ДАННЫЕ!$CG611&amp;"z"&amp;ДАННЫЕ!$CH611&amp;"d"&amp;IF(H611=4,1,0)&amp;"s"&amp;IF(ДАННЫЕ!$J611=1,0,1)&amp;"u"&amp;IF(ДАННЫЕ!$CJ611&gt;0,1,0)</f>
        <v>g0cf0a06AR1VG0o0xp0v0ntkqwemczd0s1u0</v>
      </c>
      <c r="O611" s="28" t="str">
        <f>ДАННЫЕ!$I611&amp;"g"&amp;B611&amp;A611&amp;"f"&amp;P611&amp;"c"&amp;IF(ДАННЫЕ!$U611&gt;0,1,0)&amp;"s"&amp;IF(ДАННЫЕ!$Q611&gt;0,IF(YEAR(ДАННЫЕ!$F$1)=YEAR(ДАННЫЕ!$Q611),IF(MONTH(ДАННЫЕ!$F$1)=MONTH(ДАННЫЕ!$Q611),111,11),1),0)&amp;"i"&amp;IF(ДАННЫЕ!$R611+ДАННЫЕ!$S611+ДАННЫЕ!$T611=0,0,1)&amp;"h"&amp;IF(ДАННЫЕ!$P611&gt;0,1,0)&amp;"p"&amp;IF(ДАННЫЕ!$CI611&gt;0,IF(YEAR(ДАННЫЕ!$F$1)=YEAR(ДАННЫЕ!$CI611),IF(MONTH(ДАННЫЕ!$F$1)=MONTH(ДАННЫЕ!$CI611),111,11),1),0)&amp;"d"&amp;IF(ДАННЫЕ!$CJ611&gt;0,IF(YEAR(ДАННЫЕ!$F$1)=YEAR(ДАННЫЕ!$CJ611),IF(MONTH(ДАННЫЕ!$F$1)=MONTH(ДАННЫЕ!$CJ611),111,11),1),0)&amp;"o"&amp;IF(ДАННЫЕ!$CK611&gt;0,IF(MONTH(ДАННЫЕ!$F$1)=MONTH(ДАННЫЕ!$CK611),111,11),0)&amp;"v"&amp;IF(ДАННЫЕ!$BE611&gt;0,IF(MONTH(ДАННЫЕ!$F$1)=MONTH(ДАННЫЕ!$BE611),111,11),0)</f>
        <v>g00f0c0s0i0h0p0d0o0v0</v>
      </c>
      <c r="P611" s="15">
        <f t="shared" si="29"/>
        <v>0</v>
      </c>
      <c r="Q611" s="15">
        <f>IF(ДАННЫЕ!$F$1&gt;ДАННЫЕ!$N611,IF(YEAR(ДАННЫЕ!$F$1)=YEAR(ДАННЫЕ!M611),1,0),0)</f>
        <v>0</v>
      </c>
      <c r="R611" s="15">
        <f>IF(ДАННЫЕ!$F$1&gt;ДАННЫЕ!$N611,IF(YEAR(ДАННЫЕ!$F$1)=YEAR(ДАННЫЕ!N611),1,0),0)</f>
        <v>0</v>
      </c>
      <c r="S611" s="15">
        <f>IF(ДАННЫЕ!$AA611="2А",1,IF(ДАННЫЕ!$AA611="2Б",2,IF(ДАННЫЕ!$AA611="2В",3,IF(ДАННЫЕ!$AA611=3,4,IF(ДАННЫЕ!$AA611="4А",5,IF(ДАННЫЕ!$AA611="4Б",6,IF(ДАННЫЕ!$AA611="4В",7,IF(ДАННЫЕ!$AA611=5,8,0))))))))</f>
        <v>0</v>
      </c>
      <c r="T611" s="15">
        <f>IF(OR(ДАННЫЕ!$AC611=2,ДАННЫЕ!$AD611=2,ДАННЫЕ!$AE611=2),2,IF(OR(ДАННЫЕ!$AC611=1,ДАННЫЕ!$AD611=1,ДАННЫЕ!$AE611=1),1,0))</f>
        <v>0</v>
      </c>
    </row>
    <row r="612" spans="1:20" ht="15" customHeight="1" x14ac:dyDescent="0.2">
      <c r="A612" s="78">
        <f>IF(B612&gt;0,IF(MONTH(ДАННЫЕ!$F$1)=MONTH(ДАННЫЕ!$B612),1,0),0)</f>
        <v>0</v>
      </c>
      <c r="B612" s="14">
        <f>IF(ДАННЫЕ!$B612&gt;0,IF(YEAR(ДАННЫЕ!$F$1)=YEAR(ДАННЫЕ!$B612),1,0),0)</f>
        <v>0</v>
      </c>
      <c r="C612" s="14">
        <f>IF(ДАННЫЕ!$CM612&gt;0,IF(YEAR(ДАННЫЕ!$F$1)=YEAR(ДАННЫЕ!$CM612),1,0),0)</f>
        <v>0</v>
      </c>
      <c r="D612" s="14">
        <f>IF(ДАННЫЕ!$CJ612&gt;0,IF(ДАННЫЕ!$CL612&gt;ДАННЫЕ!$F$1,1,IF(ДАННЫЕ!$CL612&gt;0,0,1)),0)</f>
        <v>0</v>
      </c>
      <c r="E612" s="43" t="str">
        <f ca="1">IF(ДАННЫЕ!$F$1&gt;0,IF(ДАННЫЕ!$G612&gt;0,DATEDIF(ДАННЫЕ!$G612,ДАННЫЕ!$F$1,"y"),""),IF(ДАННЫЕ!$G612&gt;0,DATEDIF(ДАННЫЕ!$G612,TODAY(),"y"),""))</f>
        <v/>
      </c>
      <c r="F612" s="43" t="str">
        <f xml:space="preserve"> IF(ДАННЫЕ!$F612="М",IF(E612&gt;=18,IF(E612&lt;60,1,""),""),"")&amp;IF(ДАННЫЕ!$F612="Ж",IF(E612&gt;=18,IF(E612&lt;55,1,""),""),"")</f>
        <v/>
      </c>
      <c r="G612" s="43" t="str">
        <f xml:space="preserve"> IF(ДАННЫЕ!$F612="М",IF(E612&gt;=60,2,""),"")&amp;IF(ДАННЫЕ!$F612="Ж",IF(E612&gt;=55,2,""),"")</f>
        <v/>
      </c>
      <c r="H612" s="43" t="str">
        <f t="shared" ca="1" si="27"/>
        <v/>
      </c>
      <c r="I612" s="43" t="str">
        <f t="shared" ca="1" si="28"/>
        <v>03</v>
      </c>
      <c r="J612" s="28" t="str">
        <f ca="1">ДАННЫЕ!$F612&amp;H612&amp;I612&amp;ДАННЫЕ!$I612&amp;"m"&amp;IF(ДАННЫЕ!$I612&gt;0,IF(ДАННЫЕ!$J612&gt;0,0,1),"")&amp;"f"&amp;IF(ДАННЫЕ!$R612&gt;0,IF(YEAR(ДАННЫЕ!$F$1)=YEAR(ДАННЫЕ!$R612),1,0),0)&amp;"z"&amp;ДАННЫЕ!$R612&amp;"p"&amp;ДАННЫЕ!$S612&amp;"i"&amp;ДАННЫЕ!$T612&amp;"h"&amp;ДАННЫЕ!$K612&amp;"be"&amp;ДАННЫЕ!$BI612&amp;"CD"&amp;IF(ДАННЫЕ!BF612&gt;500,4,IF(ДАННЫЕ!BF612&gt;350,3,IF(ДАННЫЕ!BF612&gt;200,2,IF(ДАННЫЕ!BF612&gt;0,1,0))))&amp;"g"&amp;B612&amp;"d"&amp;H612&amp;"l"&amp;ДАННЫЕ!AT612&amp;"a"&amp;ДАННЫЕ!$V612&amp;"v"&amp;R612&amp;"k"&amp;ДАННЫЕ!$U612&amp;"s"&amp;ДАННЫЕ!$Y612&amp;"t"&amp;ДАННЫЕ!$X612&amp;"b"&amp;IF(ДАННЫЕ!$Q612&gt;1,1,0)&amp;"PP"&amp;ДАННЫЕ!Z612&amp;"c"&amp;S612&amp;"x"&amp;IF(ДАННЫЕ!$BY612&gt;0,IF(YEAR(ДАННЫЕ!$F$1)=YEAR(ДАННЫЕ!$BY612),1,0),0)&amp;"n"&amp;IF(ДАННЫЕ!$BZ612&gt;0,IF(YEAR(ДАННЫЕ!$F$1)=YEAR(ДАННЫЕ!$BZ612),1,0),0)&amp;"u"&amp;D612&amp;"z"&amp;IF(ДАННЫЕ!$CL612&gt;0,IF(YEAR(ДАННЫЕ!$F$1)&gt;YEAR(ДАННЫЕ!$CL612),11,12),0)</f>
        <v>03mf0zpihbeCD0g0dlav0kstb0PPc0x0n0u0z0</v>
      </c>
      <c r="K612" s="28" t="str">
        <f ca="1">ДАННЫЕ!$I612&amp;"x"&amp;B612&amp;"w"&amp;IF(T612+ДАННЫЕ!AD612+ДАННЫЕ!AE612+ДАННЫЕ!AF612+ДАННЫЕ!AG612+ДАННЫЕ!AH612+ДАННЫЕ!$AL612+ДАННЫЕ!AI612+ДАННЫЕ!AJ612+ДАННЫЕ!AK612+ДАННЫЕ!AP612+ДАННЫЕ!AQ612+ДАННЫЕ!AR612+ДАННЫЕ!$AM612+ДАННЫЕ!$AN612+ДАННЫЕ!AS612+ДАННЫЕ!AT612&gt;0,1,0)&amp;IF(OR(T612=2,ДАННЫЕ!AD612=2,ДАННЫЕ!AE612=2,ДАННЫЕ!AF612=2,ДАННЫЕ!AG612=2,ДАННЫЕ!AH612=2,ДАННЫЕ!$AL612=2,ДАННЫЕ!AI612=2,ДАННЫЕ!AJ612=2,ДАННЫЕ!AK612=2,ДАННЫЕ!AP612=2,ДАННЫЕ!AQ612=2,ДАННЫЕ!AR612=2,ДАННЫЕ!$AM612=2,ДАННЫЕ!$AN612=2,ДАННЫЕ!AS612=2,ДАННЫЕ!AT612=2),2,0)&amp;"t"&amp;IF(T612&gt;0,"1"&amp;T612,"00")&amp;"f"&amp;IF(ДАННЫЕ!$AC612,"1"&amp;ДАННЫЕ!$AC612,"00")&amp;"b"&amp;IF(ДАННЫЕ!$AD612,"1"&amp;ДАННЫЕ!$AD612,"00")&amp;"g"&amp;IF(ДАННЫЕ!$AF612,"1"&amp;ДАННЫЕ!$AF612,"00")&amp;"c"&amp;IF(ДАННЫЕ!$AG612,"1"&amp;ДАННЫЕ!$AG612,"00")&amp;"i"&amp;IF(ДАННЫЕ!$AH612,"1"&amp;ДАННЫЕ!$AH612,"00")&amp;"r"&amp;IF(ДАННЫЕ!$AL612,"1"&amp;ДАННЫЕ!$AL612,"00")&amp;"m"&amp;IF(ДАННЫЕ!$AI612,"1"&amp;ДАННЫЕ!$AI612,"00")&amp;"hS"&amp;IF(ДАННЫЕ!$AJ612,"1"&amp;ДАННЫЕ!$AJ612,"00")&amp;"hZ"&amp;IF(ДАННЫЕ!$AK612,"1"&amp;ДАННЫЕ!$AK612,"00")&amp;"p"&amp;IF(ДАННЫЕ!$AP612,"1"&amp;ДАННЫЕ!$AP612,"00")&amp;"k"&amp;IF(ДАННЫЕ!$AQ612,"1"&amp;ДАННЫЕ!$AQ612,"00")&amp;"z"&amp;IF(ДАННЫЕ!$AR612,"1"&amp;ДАННЫЕ!$AR612,"00")&amp;"j"&amp;IF(ДАННЫЕ!$AM612,"1"&amp;ДАННЫЕ!$AM612,"00")&amp;"n"&amp;IF(ДАННЫЕ!$AN612,"1"&amp;ДАННЫЕ!$AN612,"00")&amp;"E"&amp;ДАННЫЕ!BI612&amp;"L"&amp;ДАННЫЕ!AO612&amp;"h"&amp;IF(ДАННЫЕ!$AU612&gt;0,1,0)&amp;"v"&amp;IF(ДАННЫЕ!$AW612&gt;0,1,0)&amp;"a"&amp;IF(ДАННЫЕ!$AS612,"1"&amp;ДАННЫЕ!$AS612,"00")&amp;"s"&amp;IF(ДАННЫЕ!$AT612,"1"&amp;ДАННЫЕ!$AT612,"00")&amp;"u"&amp;IF(ДАННЫЕ!$CJ612&gt;0,1,0)&amp;"y"&amp;B612&amp;"d"&amp;H612&amp;"e"&amp;F612&amp;G612</f>
        <v>x0w00t00f00b00g00c00i00r00m00hS00hZ00p00k00z00j00n00ELh0v0a00s00u0y0de</v>
      </c>
      <c r="L612" s="28" t="str">
        <f ca="1">ДАННЫЕ!$I612&amp;"VN"&amp;IF(ДАННЫЕ!AW612&gt;0,11,10)&amp;"CD"&amp;IF(ДАННЫЕ!BF612&gt;500,16,IF(ДАННЫЕ!BF612&gt;350,15,IF(ДАННЫЕ!BF612&gt;=200,14,IF(ДАННЫЕ!BF612&gt;=100,13,IF(ДАННЫЕ!BF612&gt;=50,12,IF(ДАННЫЕ!BF612&gt;0,11,10))))))&amp;"AR"&amp;IF(ДАННЫЕ!BX612&gt;0,1,0)&amp;"GD"&amp;B612&amp;"VV"&amp;IF(E612&gt;=5,IF(E612&lt;18,1,0),0)</f>
        <v>VN10CD10AR0GD0VV0</v>
      </c>
      <c r="M612" s="28" t="str">
        <f>ДАННЫЕ!$I612&amp;"b"&amp;ДАННЫЕ!$BI612&amp;"r"&amp;ДАННЫЕ!$BJ612&amp;"CD"&amp;IF(ДАННЫЕ!BF612&gt;0,IF(ДАННЫЕ!BF612&lt;200,1,IF(ДАННЫЕ!BF612&lt;350,2,3)),0)&amp;"h"&amp;IF(ДАННЫЕ!$BK612+ДАННЫЕ!$BL612+ДАННЫЕ!$BM612&gt;0,1,0)&amp;"x"&amp;ДАННЫЕ!$BK612&amp;"y"&amp;ДАННЫЕ!$BL612&amp;"z"&amp;ДАННЫЕ!$BM612&amp;"c"&amp;IF(ДАННЫЕ!$BK612+ДАННЫЕ!$BL612+ДАННЫЕ!$BM612=3,1,0)&amp;"a"&amp;IF(ДАННЫЕ!$BQ612+ДАННЫЕ!$BR612&gt;0,1,0)&amp;"d"&amp;ДАННЫЕ!$BQ612&amp;"v"&amp;ДАННЫЕ!$BR612&amp;"p"&amp;ДАННЫЕ!$BS612&amp;"n"&amp;ДАННЫЕ!$BU612&amp;"t"&amp;ДАННЫЕ!$BV612&amp;"o"&amp;ДАННЫЕ!$BT612&amp;"l"&amp;IF(ДАННЫЕ!$BN612&gt;0,1,0)&amp;ДАННЫЕ!$BN612&amp;"g"&amp;ДАННЫЕ!$BO612&amp;"s"&amp;ДАННЫЕ!$BP612&amp;"DZ"&amp;IF(ДАННЫЕ!B612-ДАННЫЕ!G612 &lt; 60,IF(ДАННЫЕ!B612-ДАННЫЕ!G612 &gt;= 0,1,0),0)&amp;"u"&amp;IF(ДАННЫЕ!$CJ612&gt;0,1,0)</f>
        <v>brCD0h0xyzc0a0dvpntol0gsDZ1u0</v>
      </c>
      <c r="N612" s="28" t="str">
        <f ca="1">ДАННЫЕ!$F612&amp;ДАННЫЕ!$I612&amp;"g"&amp;B612&amp;"cf"&amp;D612&amp;"a"&amp;IF(ДАННЫЕ!$BX612&gt;0,1,0)&amp;IF(ДАННЫЕ!$BF612&gt;500,1,IF(ДАННЫЕ!$BF612&gt;350,2,IF(ДАННЫЕ!$BF612&gt;=200,3,IF(ДАННЫЕ!$BF612&gt;=100,4,IF(ДАННЫЕ!$BF612&gt;=50,5,IF(ДАННЫЕ!$BF612&lt;50,6,0))))))&amp;"AR"&amp;IF(DATEDIF(ДАННЫЕ!$BX612,ДАННЫЕ!$F$1,"y")&gt;1,1,0)&amp;"VG"&amp;IF(ДАННЫЕ!$BH612="0",1,0)&amp;"o"&amp;IF(T612+ДАННЫЕ!$AF612+ДАННЫЕ!$AG612+ДАННЫЕ!$AH612+ДАННЫЕ!$AI612+ДАННЫЕ!$AJ612+ДАННЫЕ!$AP612+ДАННЫЕ!$AQ612+ДАННЫЕ!$AR612+ДАННЫЕ!$AU612+ДАННЫЕ!$AW612+ДАННЫЕ!$AS612+ДАННЫЕ!$AT612&gt;0,1,0)&amp;"x"&amp;ДАННЫЕ!$AG612&amp;"p"&amp;IF(ДАННЫЕ!$BY612&gt;0,1,0)&amp;"v"&amp;IF(ДАННЫЕ!$BZ612&gt;0,1,0)&amp;"n"&amp;ДАННЫЕ!$CA612&amp;"t"&amp;ДАННЫЕ!$AY612&amp;"k"&amp;ДАННЫЕ!$CB612&amp;"q"&amp;ДАННЫЕ!$CC612&amp;"w"&amp;ДАННЫЕ!$CD612&amp;"e"&amp;ДАННЫЕ!$CE612&amp;"m"&amp;ДАННЫЕ!$CF612&amp;"c"&amp;ДАННЫЕ!$CG612&amp;"z"&amp;ДАННЫЕ!$CH612&amp;"d"&amp;IF(H612=4,1,0)&amp;"s"&amp;IF(ДАННЫЕ!$J612=1,0,1)&amp;"u"&amp;IF(ДАННЫЕ!$CJ612&gt;0,1,0)</f>
        <v>g0cf0a06AR1VG0o0xp0v0ntkqwemczd0s1u0</v>
      </c>
      <c r="O612" s="28" t="str">
        <f>ДАННЫЕ!$I612&amp;"g"&amp;B612&amp;A612&amp;"f"&amp;P612&amp;"c"&amp;IF(ДАННЫЕ!$U612&gt;0,1,0)&amp;"s"&amp;IF(ДАННЫЕ!$Q612&gt;0,IF(YEAR(ДАННЫЕ!$F$1)=YEAR(ДАННЫЕ!$Q612),IF(MONTH(ДАННЫЕ!$F$1)=MONTH(ДАННЫЕ!$Q612),111,11),1),0)&amp;"i"&amp;IF(ДАННЫЕ!$R612+ДАННЫЕ!$S612+ДАННЫЕ!$T612=0,0,1)&amp;"h"&amp;IF(ДАННЫЕ!$P612&gt;0,1,0)&amp;"p"&amp;IF(ДАННЫЕ!$CI612&gt;0,IF(YEAR(ДАННЫЕ!$F$1)=YEAR(ДАННЫЕ!$CI612),IF(MONTH(ДАННЫЕ!$F$1)=MONTH(ДАННЫЕ!$CI612),111,11),1),0)&amp;"d"&amp;IF(ДАННЫЕ!$CJ612&gt;0,IF(YEAR(ДАННЫЕ!$F$1)=YEAR(ДАННЫЕ!$CJ612),IF(MONTH(ДАННЫЕ!$F$1)=MONTH(ДАННЫЕ!$CJ612),111,11),1),0)&amp;"o"&amp;IF(ДАННЫЕ!$CK612&gt;0,IF(MONTH(ДАННЫЕ!$F$1)=MONTH(ДАННЫЕ!$CK612),111,11),0)&amp;"v"&amp;IF(ДАННЫЕ!$BE612&gt;0,IF(MONTH(ДАННЫЕ!$F$1)=MONTH(ДАННЫЕ!$BE612),111,11),0)</f>
        <v>g00f0c0s0i0h0p0d0o0v0</v>
      </c>
      <c r="P612" s="15">
        <f t="shared" si="29"/>
        <v>0</v>
      </c>
      <c r="Q612" s="15">
        <f>IF(ДАННЫЕ!$F$1&gt;ДАННЫЕ!$N612,IF(YEAR(ДАННЫЕ!$F$1)=YEAR(ДАННЫЕ!M612),1,0),0)</f>
        <v>0</v>
      </c>
      <c r="R612" s="15">
        <f>IF(ДАННЫЕ!$F$1&gt;ДАННЫЕ!$N612,IF(YEAR(ДАННЫЕ!$F$1)=YEAR(ДАННЫЕ!N612),1,0),0)</f>
        <v>0</v>
      </c>
      <c r="S612" s="15">
        <f>IF(ДАННЫЕ!$AA612="2А",1,IF(ДАННЫЕ!$AA612="2Б",2,IF(ДАННЫЕ!$AA612="2В",3,IF(ДАННЫЕ!$AA612=3,4,IF(ДАННЫЕ!$AA612="4А",5,IF(ДАННЫЕ!$AA612="4Б",6,IF(ДАННЫЕ!$AA612="4В",7,IF(ДАННЫЕ!$AA612=5,8,0))))))))</f>
        <v>0</v>
      </c>
      <c r="T612" s="15">
        <f>IF(OR(ДАННЫЕ!$AC612=2,ДАННЫЕ!$AD612=2,ДАННЫЕ!$AE612=2),2,IF(OR(ДАННЫЕ!$AC612=1,ДАННЫЕ!$AD612=1,ДАННЫЕ!$AE612=1),1,0))</f>
        <v>0</v>
      </c>
    </row>
    <row r="613" spans="1:20" ht="15" customHeight="1" x14ac:dyDescent="0.2">
      <c r="A613" s="78">
        <f>IF(B613&gt;0,IF(MONTH(ДАННЫЕ!$F$1)=MONTH(ДАННЫЕ!$B613),1,0),0)</f>
        <v>0</v>
      </c>
      <c r="B613" s="14">
        <f>IF(ДАННЫЕ!$B613&gt;0,IF(YEAR(ДАННЫЕ!$F$1)=YEAR(ДАННЫЕ!$B613),1,0),0)</f>
        <v>0</v>
      </c>
      <c r="C613" s="14">
        <f>IF(ДАННЫЕ!$CM613&gt;0,IF(YEAR(ДАННЫЕ!$F$1)=YEAR(ДАННЫЕ!$CM613),1,0),0)</f>
        <v>0</v>
      </c>
      <c r="D613" s="14">
        <f>IF(ДАННЫЕ!$CJ613&gt;0,IF(ДАННЫЕ!$CL613&gt;ДАННЫЕ!$F$1,1,IF(ДАННЫЕ!$CL613&gt;0,0,1)),0)</f>
        <v>0</v>
      </c>
      <c r="E613" s="43" t="str">
        <f ca="1">IF(ДАННЫЕ!$F$1&gt;0,IF(ДАННЫЕ!$G613&gt;0,DATEDIF(ДАННЫЕ!$G613,ДАННЫЕ!$F$1,"y"),""),IF(ДАННЫЕ!$G613&gt;0,DATEDIF(ДАННЫЕ!$G613,TODAY(),"y"),""))</f>
        <v/>
      </c>
      <c r="F613" s="43" t="str">
        <f xml:space="preserve"> IF(ДАННЫЕ!$F613="М",IF(E613&gt;=18,IF(E613&lt;60,1,""),""),"")&amp;IF(ДАННЫЕ!$F613="Ж",IF(E613&gt;=18,IF(E613&lt;55,1,""),""),"")</f>
        <v/>
      </c>
      <c r="G613" s="43" t="str">
        <f xml:space="preserve"> IF(ДАННЫЕ!$F613="М",IF(E613&gt;=60,2,""),"")&amp;IF(ДАННЫЕ!$F613="Ж",IF(E613&gt;=55,2,""),"")</f>
        <v/>
      </c>
      <c r="H613" s="43" t="str">
        <f t="shared" ca="1" si="27"/>
        <v/>
      </c>
      <c r="I613" s="43" t="str">
        <f t="shared" ca="1" si="28"/>
        <v>03</v>
      </c>
      <c r="J613" s="28" t="str">
        <f ca="1">ДАННЫЕ!$F613&amp;H613&amp;I613&amp;ДАННЫЕ!$I613&amp;"m"&amp;IF(ДАННЫЕ!$I613&gt;0,IF(ДАННЫЕ!$J613&gt;0,0,1),"")&amp;"f"&amp;IF(ДАННЫЕ!$R613&gt;0,IF(YEAR(ДАННЫЕ!$F$1)=YEAR(ДАННЫЕ!$R613),1,0),0)&amp;"z"&amp;ДАННЫЕ!$R613&amp;"p"&amp;ДАННЫЕ!$S613&amp;"i"&amp;ДАННЫЕ!$T613&amp;"h"&amp;ДАННЫЕ!$K613&amp;"be"&amp;ДАННЫЕ!$BI613&amp;"CD"&amp;IF(ДАННЫЕ!BF613&gt;500,4,IF(ДАННЫЕ!BF613&gt;350,3,IF(ДАННЫЕ!BF613&gt;200,2,IF(ДАННЫЕ!BF613&gt;0,1,0))))&amp;"g"&amp;B613&amp;"d"&amp;H613&amp;"l"&amp;ДАННЫЕ!AT613&amp;"a"&amp;ДАННЫЕ!$V613&amp;"v"&amp;R613&amp;"k"&amp;ДАННЫЕ!$U613&amp;"s"&amp;ДАННЫЕ!$Y613&amp;"t"&amp;ДАННЫЕ!$X613&amp;"b"&amp;IF(ДАННЫЕ!$Q613&gt;1,1,0)&amp;"PP"&amp;ДАННЫЕ!Z613&amp;"c"&amp;S613&amp;"x"&amp;IF(ДАННЫЕ!$BY613&gt;0,IF(YEAR(ДАННЫЕ!$F$1)=YEAR(ДАННЫЕ!$BY613),1,0),0)&amp;"n"&amp;IF(ДАННЫЕ!$BZ613&gt;0,IF(YEAR(ДАННЫЕ!$F$1)=YEAR(ДАННЫЕ!$BZ613),1,0),0)&amp;"u"&amp;D613&amp;"z"&amp;IF(ДАННЫЕ!$CL613&gt;0,IF(YEAR(ДАННЫЕ!$F$1)&gt;YEAR(ДАННЫЕ!$CL613),11,12),0)</f>
        <v>03mf0zpihbeCD0g0dlav0kstb0PPc0x0n0u0z0</v>
      </c>
      <c r="K613" s="28" t="str">
        <f ca="1">ДАННЫЕ!$I613&amp;"x"&amp;B613&amp;"w"&amp;IF(T613+ДАННЫЕ!AD613+ДАННЫЕ!AE613+ДАННЫЕ!AF613+ДАННЫЕ!AG613+ДАННЫЕ!AH613+ДАННЫЕ!$AL613+ДАННЫЕ!AI613+ДАННЫЕ!AJ613+ДАННЫЕ!AK613+ДАННЫЕ!AP613+ДАННЫЕ!AQ613+ДАННЫЕ!AR613+ДАННЫЕ!$AM613+ДАННЫЕ!$AN613+ДАННЫЕ!AS613+ДАННЫЕ!AT613&gt;0,1,0)&amp;IF(OR(T613=2,ДАННЫЕ!AD613=2,ДАННЫЕ!AE613=2,ДАННЫЕ!AF613=2,ДАННЫЕ!AG613=2,ДАННЫЕ!AH613=2,ДАННЫЕ!$AL613=2,ДАННЫЕ!AI613=2,ДАННЫЕ!AJ613=2,ДАННЫЕ!AK613=2,ДАННЫЕ!AP613=2,ДАННЫЕ!AQ613=2,ДАННЫЕ!AR613=2,ДАННЫЕ!$AM613=2,ДАННЫЕ!$AN613=2,ДАННЫЕ!AS613=2,ДАННЫЕ!AT613=2),2,0)&amp;"t"&amp;IF(T613&gt;0,"1"&amp;T613,"00")&amp;"f"&amp;IF(ДАННЫЕ!$AC613,"1"&amp;ДАННЫЕ!$AC613,"00")&amp;"b"&amp;IF(ДАННЫЕ!$AD613,"1"&amp;ДАННЫЕ!$AD613,"00")&amp;"g"&amp;IF(ДАННЫЕ!$AF613,"1"&amp;ДАННЫЕ!$AF613,"00")&amp;"c"&amp;IF(ДАННЫЕ!$AG613,"1"&amp;ДАННЫЕ!$AG613,"00")&amp;"i"&amp;IF(ДАННЫЕ!$AH613,"1"&amp;ДАННЫЕ!$AH613,"00")&amp;"r"&amp;IF(ДАННЫЕ!$AL613,"1"&amp;ДАННЫЕ!$AL613,"00")&amp;"m"&amp;IF(ДАННЫЕ!$AI613,"1"&amp;ДАННЫЕ!$AI613,"00")&amp;"hS"&amp;IF(ДАННЫЕ!$AJ613,"1"&amp;ДАННЫЕ!$AJ613,"00")&amp;"hZ"&amp;IF(ДАННЫЕ!$AK613,"1"&amp;ДАННЫЕ!$AK613,"00")&amp;"p"&amp;IF(ДАННЫЕ!$AP613,"1"&amp;ДАННЫЕ!$AP613,"00")&amp;"k"&amp;IF(ДАННЫЕ!$AQ613,"1"&amp;ДАННЫЕ!$AQ613,"00")&amp;"z"&amp;IF(ДАННЫЕ!$AR613,"1"&amp;ДАННЫЕ!$AR613,"00")&amp;"j"&amp;IF(ДАННЫЕ!$AM613,"1"&amp;ДАННЫЕ!$AM613,"00")&amp;"n"&amp;IF(ДАННЫЕ!$AN613,"1"&amp;ДАННЫЕ!$AN613,"00")&amp;"E"&amp;ДАННЫЕ!BI613&amp;"L"&amp;ДАННЫЕ!AO613&amp;"h"&amp;IF(ДАННЫЕ!$AU613&gt;0,1,0)&amp;"v"&amp;IF(ДАННЫЕ!$AW613&gt;0,1,0)&amp;"a"&amp;IF(ДАННЫЕ!$AS613,"1"&amp;ДАННЫЕ!$AS613,"00")&amp;"s"&amp;IF(ДАННЫЕ!$AT613,"1"&amp;ДАННЫЕ!$AT613,"00")&amp;"u"&amp;IF(ДАННЫЕ!$CJ613&gt;0,1,0)&amp;"y"&amp;B613&amp;"d"&amp;H613&amp;"e"&amp;F613&amp;G613</f>
        <v>x0w00t00f00b00g00c00i00r00m00hS00hZ00p00k00z00j00n00ELh0v0a00s00u0y0de</v>
      </c>
      <c r="L613" s="28" t="str">
        <f ca="1">ДАННЫЕ!$I613&amp;"VN"&amp;IF(ДАННЫЕ!AW613&gt;0,11,10)&amp;"CD"&amp;IF(ДАННЫЕ!BF613&gt;500,16,IF(ДАННЫЕ!BF613&gt;350,15,IF(ДАННЫЕ!BF613&gt;=200,14,IF(ДАННЫЕ!BF613&gt;=100,13,IF(ДАННЫЕ!BF613&gt;=50,12,IF(ДАННЫЕ!BF613&gt;0,11,10))))))&amp;"AR"&amp;IF(ДАННЫЕ!BX613&gt;0,1,0)&amp;"GD"&amp;B613&amp;"VV"&amp;IF(E613&gt;=5,IF(E613&lt;18,1,0),0)</f>
        <v>VN10CD10AR0GD0VV0</v>
      </c>
      <c r="M613" s="28" t="str">
        <f>ДАННЫЕ!$I613&amp;"b"&amp;ДАННЫЕ!$BI613&amp;"r"&amp;ДАННЫЕ!$BJ613&amp;"CD"&amp;IF(ДАННЫЕ!BF613&gt;0,IF(ДАННЫЕ!BF613&lt;200,1,IF(ДАННЫЕ!BF613&lt;350,2,3)),0)&amp;"h"&amp;IF(ДАННЫЕ!$BK613+ДАННЫЕ!$BL613+ДАННЫЕ!$BM613&gt;0,1,0)&amp;"x"&amp;ДАННЫЕ!$BK613&amp;"y"&amp;ДАННЫЕ!$BL613&amp;"z"&amp;ДАННЫЕ!$BM613&amp;"c"&amp;IF(ДАННЫЕ!$BK613+ДАННЫЕ!$BL613+ДАННЫЕ!$BM613=3,1,0)&amp;"a"&amp;IF(ДАННЫЕ!$BQ613+ДАННЫЕ!$BR613&gt;0,1,0)&amp;"d"&amp;ДАННЫЕ!$BQ613&amp;"v"&amp;ДАННЫЕ!$BR613&amp;"p"&amp;ДАННЫЕ!$BS613&amp;"n"&amp;ДАННЫЕ!$BU613&amp;"t"&amp;ДАННЫЕ!$BV613&amp;"o"&amp;ДАННЫЕ!$BT613&amp;"l"&amp;IF(ДАННЫЕ!$BN613&gt;0,1,0)&amp;ДАННЫЕ!$BN613&amp;"g"&amp;ДАННЫЕ!$BO613&amp;"s"&amp;ДАННЫЕ!$BP613&amp;"DZ"&amp;IF(ДАННЫЕ!B613-ДАННЫЕ!G613 &lt; 60,IF(ДАННЫЕ!B613-ДАННЫЕ!G613 &gt;= 0,1,0),0)&amp;"u"&amp;IF(ДАННЫЕ!$CJ613&gt;0,1,0)</f>
        <v>brCD0h0xyzc0a0dvpntol0gsDZ1u0</v>
      </c>
      <c r="N613" s="28" t="str">
        <f ca="1">ДАННЫЕ!$F613&amp;ДАННЫЕ!$I613&amp;"g"&amp;B613&amp;"cf"&amp;D613&amp;"a"&amp;IF(ДАННЫЕ!$BX613&gt;0,1,0)&amp;IF(ДАННЫЕ!$BF613&gt;500,1,IF(ДАННЫЕ!$BF613&gt;350,2,IF(ДАННЫЕ!$BF613&gt;=200,3,IF(ДАННЫЕ!$BF613&gt;=100,4,IF(ДАННЫЕ!$BF613&gt;=50,5,IF(ДАННЫЕ!$BF613&lt;50,6,0))))))&amp;"AR"&amp;IF(DATEDIF(ДАННЫЕ!$BX613,ДАННЫЕ!$F$1,"y")&gt;1,1,0)&amp;"VG"&amp;IF(ДАННЫЕ!$BH613="0",1,0)&amp;"o"&amp;IF(T613+ДАННЫЕ!$AF613+ДАННЫЕ!$AG613+ДАННЫЕ!$AH613+ДАННЫЕ!$AI613+ДАННЫЕ!$AJ613+ДАННЫЕ!$AP613+ДАННЫЕ!$AQ613+ДАННЫЕ!$AR613+ДАННЫЕ!$AU613+ДАННЫЕ!$AW613+ДАННЫЕ!$AS613+ДАННЫЕ!$AT613&gt;0,1,0)&amp;"x"&amp;ДАННЫЕ!$AG613&amp;"p"&amp;IF(ДАННЫЕ!$BY613&gt;0,1,0)&amp;"v"&amp;IF(ДАННЫЕ!$BZ613&gt;0,1,0)&amp;"n"&amp;ДАННЫЕ!$CA613&amp;"t"&amp;ДАННЫЕ!$AY613&amp;"k"&amp;ДАННЫЕ!$CB613&amp;"q"&amp;ДАННЫЕ!$CC613&amp;"w"&amp;ДАННЫЕ!$CD613&amp;"e"&amp;ДАННЫЕ!$CE613&amp;"m"&amp;ДАННЫЕ!$CF613&amp;"c"&amp;ДАННЫЕ!$CG613&amp;"z"&amp;ДАННЫЕ!$CH613&amp;"d"&amp;IF(H613=4,1,0)&amp;"s"&amp;IF(ДАННЫЕ!$J613=1,0,1)&amp;"u"&amp;IF(ДАННЫЕ!$CJ613&gt;0,1,0)</f>
        <v>g0cf0a06AR1VG0o0xp0v0ntkqwemczd0s1u0</v>
      </c>
      <c r="O613" s="28" t="str">
        <f>ДАННЫЕ!$I613&amp;"g"&amp;B613&amp;A613&amp;"f"&amp;P613&amp;"c"&amp;IF(ДАННЫЕ!$U613&gt;0,1,0)&amp;"s"&amp;IF(ДАННЫЕ!$Q613&gt;0,IF(YEAR(ДАННЫЕ!$F$1)=YEAR(ДАННЫЕ!$Q613),IF(MONTH(ДАННЫЕ!$F$1)=MONTH(ДАННЫЕ!$Q613),111,11),1),0)&amp;"i"&amp;IF(ДАННЫЕ!$R613+ДАННЫЕ!$S613+ДАННЫЕ!$T613=0,0,1)&amp;"h"&amp;IF(ДАННЫЕ!$P613&gt;0,1,0)&amp;"p"&amp;IF(ДАННЫЕ!$CI613&gt;0,IF(YEAR(ДАННЫЕ!$F$1)=YEAR(ДАННЫЕ!$CI613),IF(MONTH(ДАННЫЕ!$F$1)=MONTH(ДАННЫЕ!$CI613),111,11),1),0)&amp;"d"&amp;IF(ДАННЫЕ!$CJ613&gt;0,IF(YEAR(ДАННЫЕ!$F$1)=YEAR(ДАННЫЕ!$CJ613),IF(MONTH(ДАННЫЕ!$F$1)=MONTH(ДАННЫЕ!$CJ613),111,11),1),0)&amp;"o"&amp;IF(ДАННЫЕ!$CK613&gt;0,IF(MONTH(ДАННЫЕ!$F$1)=MONTH(ДАННЫЕ!$CK613),111,11),0)&amp;"v"&amp;IF(ДАННЫЕ!$BE613&gt;0,IF(MONTH(ДАННЫЕ!$F$1)=MONTH(ДАННЫЕ!$BE613),111,11),0)</f>
        <v>g00f0c0s0i0h0p0d0o0v0</v>
      </c>
      <c r="P613" s="15">
        <f t="shared" si="29"/>
        <v>0</v>
      </c>
      <c r="Q613" s="15">
        <f>IF(ДАННЫЕ!$F$1&gt;ДАННЫЕ!$N613,IF(YEAR(ДАННЫЕ!$F$1)=YEAR(ДАННЫЕ!M613),1,0),0)</f>
        <v>0</v>
      </c>
      <c r="R613" s="15">
        <f>IF(ДАННЫЕ!$F$1&gt;ДАННЫЕ!$N613,IF(YEAR(ДАННЫЕ!$F$1)=YEAR(ДАННЫЕ!N613),1,0),0)</f>
        <v>0</v>
      </c>
      <c r="S613" s="15">
        <f>IF(ДАННЫЕ!$AA613="2А",1,IF(ДАННЫЕ!$AA613="2Б",2,IF(ДАННЫЕ!$AA613="2В",3,IF(ДАННЫЕ!$AA613=3,4,IF(ДАННЫЕ!$AA613="4А",5,IF(ДАННЫЕ!$AA613="4Б",6,IF(ДАННЫЕ!$AA613="4В",7,IF(ДАННЫЕ!$AA613=5,8,0))))))))</f>
        <v>0</v>
      </c>
      <c r="T613" s="15">
        <f>IF(OR(ДАННЫЕ!$AC613=2,ДАННЫЕ!$AD613=2,ДАННЫЕ!$AE613=2),2,IF(OR(ДАННЫЕ!$AC613=1,ДАННЫЕ!$AD613=1,ДАННЫЕ!$AE613=1),1,0))</f>
        <v>0</v>
      </c>
    </row>
    <row r="614" spans="1:20" ht="15" customHeight="1" x14ac:dyDescent="0.2">
      <c r="A614" s="78">
        <f>IF(B614&gt;0,IF(MONTH(ДАННЫЕ!$F$1)=MONTH(ДАННЫЕ!$B614),1,0),0)</f>
        <v>0</v>
      </c>
      <c r="B614" s="14">
        <f>IF(ДАННЫЕ!$B614&gt;0,IF(YEAR(ДАННЫЕ!$F$1)=YEAR(ДАННЫЕ!$B614),1,0),0)</f>
        <v>0</v>
      </c>
      <c r="C614" s="14">
        <f>IF(ДАННЫЕ!$CM614&gt;0,IF(YEAR(ДАННЫЕ!$F$1)=YEAR(ДАННЫЕ!$CM614),1,0),0)</f>
        <v>0</v>
      </c>
      <c r="D614" s="14">
        <f>IF(ДАННЫЕ!$CJ614&gt;0,IF(ДАННЫЕ!$CL614&gt;ДАННЫЕ!$F$1,1,IF(ДАННЫЕ!$CL614&gt;0,0,1)),0)</f>
        <v>0</v>
      </c>
      <c r="E614" s="43" t="str">
        <f ca="1">IF(ДАННЫЕ!$F$1&gt;0,IF(ДАННЫЕ!$G614&gt;0,DATEDIF(ДАННЫЕ!$G614,ДАННЫЕ!$F$1,"y"),""),IF(ДАННЫЕ!$G614&gt;0,DATEDIF(ДАННЫЕ!$G614,TODAY(),"y"),""))</f>
        <v/>
      </c>
      <c r="F614" s="43" t="str">
        <f xml:space="preserve"> IF(ДАННЫЕ!$F614="М",IF(E614&gt;=18,IF(E614&lt;60,1,""),""),"")&amp;IF(ДАННЫЕ!$F614="Ж",IF(E614&gt;=18,IF(E614&lt;55,1,""),""),"")</f>
        <v/>
      </c>
      <c r="G614" s="43" t="str">
        <f xml:space="preserve"> IF(ДАННЫЕ!$F614="М",IF(E614&gt;=60,2,""),"")&amp;IF(ДАННЫЕ!$F614="Ж",IF(E614&gt;=55,2,""),"")</f>
        <v/>
      </c>
      <c r="H614" s="43" t="str">
        <f t="shared" ca="1" si="27"/>
        <v/>
      </c>
      <c r="I614" s="43" t="str">
        <f t="shared" ca="1" si="28"/>
        <v>03</v>
      </c>
      <c r="J614" s="28" t="str">
        <f ca="1">ДАННЫЕ!$F614&amp;H614&amp;I614&amp;ДАННЫЕ!$I614&amp;"m"&amp;IF(ДАННЫЕ!$I614&gt;0,IF(ДАННЫЕ!$J614&gt;0,0,1),"")&amp;"f"&amp;IF(ДАННЫЕ!$R614&gt;0,IF(YEAR(ДАННЫЕ!$F$1)=YEAR(ДАННЫЕ!$R614),1,0),0)&amp;"z"&amp;ДАННЫЕ!$R614&amp;"p"&amp;ДАННЫЕ!$S614&amp;"i"&amp;ДАННЫЕ!$T614&amp;"h"&amp;ДАННЫЕ!$K614&amp;"be"&amp;ДАННЫЕ!$BI614&amp;"CD"&amp;IF(ДАННЫЕ!BF614&gt;500,4,IF(ДАННЫЕ!BF614&gt;350,3,IF(ДАННЫЕ!BF614&gt;200,2,IF(ДАННЫЕ!BF614&gt;0,1,0))))&amp;"g"&amp;B614&amp;"d"&amp;H614&amp;"l"&amp;ДАННЫЕ!AT614&amp;"a"&amp;ДАННЫЕ!$V614&amp;"v"&amp;R614&amp;"k"&amp;ДАННЫЕ!$U614&amp;"s"&amp;ДАННЫЕ!$Y614&amp;"t"&amp;ДАННЫЕ!$X614&amp;"b"&amp;IF(ДАННЫЕ!$Q614&gt;1,1,0)&amp;"PP"&amp;ДАННЫЕ!Z614&amp;"c"&amp;S614&amp;"x"&amp;IF(ДАННЫЕ!$BY614&gt;0,IF(YEAR(ДАННЫЕ!$F$1)=YEAR(ДАННЫЕ!$BY614),1,0),0)&amp;"n"&amp;IF(ДАННЫЕ!$BZ614&gt;0,IF(YEAR(ДАННЫЕ!$F$1)=YEAR(ДАННЫЕ!$BZ614),1,0),0)&amp;"u"&amp;D614&amp;"z"&amp;IF(ДАННЫЕ!$CL614&gt;0,IF(YEAR(ДАННЫЕ!$F$1)&gt;YEAR(ДАННЫЕ!$CL614),11,12),0)</f>
        <v>03mf0zpihbeCD0g0dlav0kstb0PPc0x0n0u0z0</v>
      </c>
      <c r="K614" s="28" t="str">
        <f ca="1">ДАННЫЕ!$I614&amp;"x"&amp;B614&amp;"w"&amp;IF(T614+ДАННЫЕ!AD614+ДАННЫЕ!AE614+ДАННЫЕ!AF614+ДАННЫЕ!AG614+ДАННЫЕ!AH614+ДАННЫЕ!$AL614+ДАННЫЕ!AI614+ДАННЫЕ!AJ614+ДАННЫЕ!AK614+ДАННЫЕ!AP614+ДАННЫЕ!AQ614+ДАННЫЕ!AR614+ДАННЫЕ!$AM614+ДАННЫЕ!$AN614+ДАННЫЕ!AS614+ДАННЫЕ!AT614&gt;0,1,0)&amp;IF(OR(T614=2,ДАННЫЕ!AD614=2,ДАННЫЕ!AE614=2,ДАННЫЕ!AF614=2,ДАННЫЕ!AG614=2,ДАННЫЕ!AH614=2,ДАННЫЕ!$AL614=2,ДАННЫЕ!AI614=2,ДАННЫЕ!AJ614=2,ДАННЫЕ!AK614=2,ДАННЫЕ!AP614=2,ДАННЫЕ!AQ614=2,ДАННЫЕ!AR614=2,ДАННЫЕ!$AM614=2,ДАННЫЕ!$AN614=2,ДАННЫЕ!AS614=2,ДАННЫЕ!AT614=2),2,0)&amp;"t"&amp;IF(T614&gt;0,"1"&amp;T614,"00")&amp;"f"&amp;IF(ДАННЫЕ!$AC614,"1"&amp;ДАННЫЕ!$AC614,"00")&amp;"b"&amp;IF(ДАННЫЕ!$AD614,"1"&amp;ДАННЫЕ!$AD614,"00")&amp;"g"&amp;IF(ДАННЫЕ!$AF614,"1"&amp;ДАННЫЕ!$AF614,"00")&amp;"c"&amp;IF(ДАННЫЕ!$AG614,"1"&amp;ДАННЫЕ!$AG614,"00")&amp;"i"&amp;IF(ДАННЫЕ!$AH614,"1"&amp;ДАННЫЕ!$AH614,"00")&amp;"r"&amp;IF(ДАННЫЕ!$AL614,"1"&amp;ДАННЫЕ!$AL614,"00")&amp;"m"&amp;IF(ДАННЫЕ!$AI614,"1"&amp;ДАННЫЕ!$AI614,"00")&amp;"hS"&amp;IF(ДАННЫЕ!$AJ614,"1"&amp;ДАННЫЕ!$AJ614,"00")&amp;"hZ"&amp;IF(ДАННЫЕ!$AK614,"1"&amp;ДАННЫЕ!$AK614,"00")&amp;"p"&amp;IF(ДАННЫЕ!$AP614,"1"&amp;ДАННЫЕ!$AP614,"00")&amp;"k"&amp;IF(ДАННЫЕ!$AQ614,"1"&amp;ДАННЫЕ!$AQ614,"00")&amp;"z"&amp;IF(ДАННЫЕ!$AR614,"1"&amp;ДАННЫЕ!$AR614,"00")&amp;"j"&amp;IF(ДАННЫЕ!$AM614,"1"&amp;ДАННЫЕ!$AM614,"00")&amp;"n"&amp;IF(ДАННЫЕ!$AN614,"1"&amp;ДАННЫЕ!$AN614,"00")&amp;"E"&amp;ДАННЫЕ!BI614&amp;"L"&amp;ДАННЫЕ!AO614&amp;"h"&amp;IF(ДАННЫЕ!$AU614&gt;0,1,0)&amp;"v"&amp;IF(ДАННЫЕ!$AW614&gt;0,1,0)&amp;"a"&amp;IF(ДАННЫЕ!$AS614,"1"&amp;ДАННЫЕ!$AS614,"00")&amp;"s"&amp;IF(ДАННЫЕ!$AT614,"1"&amp;ДАННЫЕ!$AT614,"00")&amp;"u"&amp;IF(ДАННЫЕ!$CJ614&gt;0,1,0)&amp;"y"&amp;B614&amp;"d"&amp;H614&amp;"e"&amp;F614&amp;G614</f>
        <v>x0w00t00f00b00g00c00i00r00m00hS00hZ00p00k00z00j00n00ELh0v0a00s00u0y0de</v>
      </c>
      <c r="L614" s="28" t="str">
        <f ca="1">ДАННЫЕ!$I614&amp;"VN"&amp;IF(ДАННЫЕ!AW614&gt;0,11,10)&amp;"CD"&amp;IF(ДАННЫЕ!BF614&gt;500,16,IF(ДАННЫЕ!BF614&gt;350,15,IF(ДАННЫЕ!BF614&gt;=200,14,IF(ДАННЫЕ!BF614&gt;=100,13,IF(ДАННЫЕ!BF614&gt;=50,12,IF(ДАННЫЕ!BF614&gt;0,11,10))))))&amp;"AR"&amp;IF(ДАННЫЕ!BX614&gt;0,1,0)&amp;"GD"&amp;B614&amp;"VV"&amp;IF(E614&gt;=5,IF(E614&lt;18,1,0),0)</f>
        <v>VN10CD10AR0GD0VV0</v>
      </c>
      <c r="M614" s="28" t="str">
        <f>ДАННЫЕ!$I614&amp;"b"&amp;ДАННЫЕ!$BI614&amp;"r"&amp;ДАННЫЕ!$BJ614&amp;"CD"&amp;IF(ДАННЫЕ!BF614&gt;0,IF(ДАННЫЕ!BF614&lt;200,1,IF(ДАННЫЕ!BF614&lt;350,2,3)),0)&amp;"h"&amp;IF(ДАННЫЕ!$BK614+ДАННЫЕ!$BL614+ДАННЫЕ!$BM614&gt;0,1,0)&amp;"x"&amp;ДАННЫЕ!$BK614&amp;"y"&amp;ДАННЫЕ!$BL614&amp;"z"&amp;ДАННЫЕ!$BM614&amp;"c"&amp;IF(ДАННЫЕ!$BK614+ДАННЫЕ!$BL614+ДАННЫЕ!$BM614=3,1,0)&amp;"a"&amp;IF(ДАННЫЕ!$BQ614+ДАННЫЕ!$BR614&gt;0,1,0)&amp;"d"&amp;ДАННЫЕ!$BQ614&amp;"v"&amp;ДАННЫЕ!$BR614&amp;"p"&amp;ДАННЫЕ!$BS614&amp;"n"&amp;ДАННЫЕ!$BU614&amp;"t"&amp;ДАННЫЕ!$BV614&amp;"o"&amp;ДАННЫЕ!$BT614&amp;"l"&amp;IF(ДАННЫЕ!$BN614&gt;0,1,0)&amp;ДАННЫЕ!$BN614&amp;"g"&amp;ДАННЫЕ!$BO614&amp;"s"&amp;ДАННЫЕ!$BP614&amp;"DZ"&amp;IF(ДАННЫЕ!B614-ДАННЫЕ!G614 &lt; 60,IF(ДАННЫЕ!B614-ДАННЫЕ!G614 &gt;= 0,1,0),0)&amp;"u"&amp;IF(ДАННЫЕ!$CJ614&gt;0,1,0)</f>
        <v>brCD0h0xyzc0a0dvpntol0gsDZ1u0</v>
      </c>
      <c r="N614" s="28" t="str">
        <f ca="1">ДАННЫЕ!$F614&amp;ДАННЫЕ!$I614&amp;"g"&amp;B614&amp;"cf"&amp;D614&amp;"a"&amp;IF(ДАННЫЕ!$BX614&gt;0,1,0)&amp;IF(ДАННЫЕ!$BF614&gt;500,1,IF(ДАННЫЕ!$BF614&gt;350,2,IF(ДАННЫЕ!$BF614&gt;=200,3,IF(ДАННЫЕ!$BF614&gt;=100,4,IF(ДАННЫЕ!$BF614&gt;=50,5,IF(ДАННЫЕ!$BF614&lt;50,6,0))))))&amp;"AR"&amp;IF(DATEDIF(ДАННЫЕ!$BX614,ДАННЫЕ!$F$1,"y")&gt;1,1,0)&amp;"VG"&amp;IF(ДАННЫЕ!$BH614="0",1,0)&amp;"o"&amp;IF(T614+ДАННЫЕ!$AF614+ДАННЫЕ!$AG614+ДАННЫЕ!$AH614+ДАННЫЕ!$AI614+ДАННЫЕ!$AJ614+ДАННЫЕ!$AP614+ДАННЫЕ!$AQ614+ДАННЫЕ!$AR614+ДАННЫЕ!$AU614+ДАННЫЕ!$AW614+ДАННЫЕ!$AS614+ДАННЫЕ!$AT614&gt;0,1,0)&amp;"x"&amp;ДАННЫЕ!$AG614&amp;"p"&amp;IF(ДАННЫЕ!$BY614&gt;0,1,0)&amp;"v"&amp;IF(ДАННЫЕ!$BZ614&gt;0,1,0)&amp;"n"&amp;ДАННЫЕ!$CA614&amp;"t"&amp;ДАННЫЕ!$AY614&amp;"k"&amp;ДАННЫЕ!$CB614&amp;"q"&amp;ДАННЫЕ!$CC614&amp;"w"&amp;ДАННЫЕ!$CD614&amp;"e"&amp;ДАННЫЕ!$CE614&amp;"m"&amp;ДАННЫЕ!$CF614&amp;"c"&amp;ДАННЫЕ!$CG614&amp;"z"&amp;ДАННЫЕ!$CH614&amp;"d"&amp;IF(H614=4,1,0)&amp;"s"&amp;IF(ДАННЫЕ!$J614=1,0,1)&amp;"u"&amp;IF(ДАННЫЕ!$CJ614&gt;0,1,0)</f>
        <v>g0cf0a06AR1VG0o0xp0v0ntkqwemczd0s1u0</v>
      </c>
      <c r="O614" s="28" t="str">
        <f>ДАННЫЕ!$I614&amp;"g"&amp;B614&amp;A614&amp;"f"&amp;P614&amp;"c"&amp;IF(ДАННЫЕ!$U614&gt;0,1,0)&amp;"s"&amp;IF(ДАННЫЕ!$Q614&gt;0,IF(YEAR(ДАННЫЕ!$F$1)=YEAR(ДАННЫЕ!$Q614),IF(MONTH(ДАННЫЕ!$F$1)=MONTH(ДАННЫЕ!$Q614),111,11),1),0)&amp;"i"&amp;IF(ДАННЫЕ!$R614+ДАННЫЕ!$S614+ДАННЫЕ!$T614=0,0,1)&amp;"h"&amp;IF(ДАННЫЕ!$P614&gt;0,1,0)&amp;"p"&amp;IF(ДАННЫЕ!$CI614&gt;0,IF(YEAR(ДАННЫЕ!$F$1)=YEAR(ДАННЫЕ!$CI614),IF(MONTH(ДАННЫЕ!$F$1)=MONTH(ДАННЫЕ!$CI614),111,11),1),0)&amp;"d"&amp;IF(ДАННЫЕ!$CJ614&gt;0,IF(YEAR(ДАННЫЕ!$F$1)=YEAR(ДАННЫЕ!$CJ614),IF(MONTH(ДАННЫЕ!$F$1)=MONTH(ДАННЫЕ!$CJ614),111,11),1),0)&amp;"o"&amp;IF(ДАННЫЕ!$CK614&gt;0,IF(MONTH(ДАННЫЕ!$F$1)=MONTH(ДАННЫЕ!$CK614),111,11),0)&amp;"v"&amp;IF(ДАННЫЕ!$BE614&gt;0,IF(MONTH(ДАННЫЕ!$F$1)=MONTH(ДАННЫЕ!$BE614),111,11),0)</f>
        <v>g00f0c0s0i0h0p0d0o0v0</v>
      </c>
      <c r="P614" s="15">
        <f t="shared" si="29"/>
        <v>0</v>
      </c>
      <c r="Q614" s="15">
        <f>IF(ДАННЫЕ!$F$1&gt;ДАННЫЕ!$N614,IF(YEAR(ДАННЫЕ!$F$1)=YEAR(ДАННЫЕ!M614),1,0),0)</f>
        <v>0</v>
      </c>
      <c r="R614" s="15">
        <f>IF(ДАННЫЕ!$F$1&gt;ДАННЫЕ!$N614,IF(YEAR(ДАННЫЕ!$F$1)=YEAR(ДАННЫЕ!N614),1,0),0)</f>
        <v>0</v>
      </c>
      <c r="S614" s="15">
        <f>IF(ДАННЫЕ!$AA614="2А",1,IF(ДАННЫЕ!$AA614="2Б",2,IF(ДАННЫЕ!$AA614="2В",3,IF(ДАННЫЕ!$AA614=3,4,IF(ДАННЫЕ!$AA614="4А",5,IF(ДАННЫЕ!$AA614="4Б",6,IF(ДАННЫЕ!$AA614="4В",7,IF(ДАННЫЕ!$AA614=5,8,0))))))))</f>
        <v>0</v>
      </c>
      <c r="T614" s="15">
        <f>IF(OR(ДАННЫЕ!$AC614=2,ДАННЫЕ!$AD614=2,ДАННЫЕ!$AE614=2),2,IF(OR(ДАННЫЕ!$AC614=1,ДАННЫЕ!$AD614=1,ДАННЫЕ!$AE614=1),1,0))</f>
        <v>0</v>
      </c>
    </row>
    <row r="615" spans="1:20" ht="15" customHeight="1" x14ac:dyDescent="0.2">
      <c r="A615" s="78">
        <f>IF(B615&gt;0,IF(MONTH(ДАННЫЕ!$F$1)=MONTH(ДАННЫЕ!$B615),1,0),0)</f>
        <v>0</v>
      </c>
      <c r="B615" s="14">
        <f>IF(ДАННЫЕ!$B615&gt;0,IF(YEAR(ДАННЫЕ!$F$1)=YEAR(ДАННЫЕ!$B615),1,0),0)</f>
        <v>0</v>
      </c>
      <c r="C615" s="14">
        <f>IF(ДАННЫЕ!$CM615&gt;0,IF(YEAR(ДАННЫЕ!$F$1)=YEAR(ДАННЫЕ!$CM615),1,0),0)</f>
        <v>0</v>
      </c>
      <c r="D615" s="14">
        <f>IF(ДАННЫЕ!$CJ615&gt;0,IF(ДАННЫЕ!$CL615&gt;ДАННЫЕ!$F$1,1,IF(ДАННЫЕ!$CL615&gt;0,0,1)),0)</f>
        <v>0</v>
      </c>
      <c r="E615" s="43" t="str">
        <f ca="1">IF(ДАННЫЕ!$F$1&gt;0,IF(ДАННЫЕ!$G615&gt;0,DATEDIF(ДАННЫЕ!$G615,ДАННЫЕ!$F$1,"y"),""),IF(ДАННЫЕ!$G615&gt;0,DATEDIF(ДАННЫЕ!$G615,TODAY(),"y"),""))</f>
        <v/>
      </c>
      <c r="F615" s="43" t="str">
        <f xml:space="preserve"> IF(ДАННЫЕ!$F615="М",IF(E615&gt;=18,IF(E615&lt;60,1,""),""),"")&amp;IF(ДАННЫЕ!$F615="Ж",IF(E615&gt;=18,IF(E615&lt;55,1,""),""),"")</f>
        <v/>
      </c>
      <c r="G615" s="43" t="str">
        <f xml:space="preserve"> IF(ДАННЫЕ!$F615="М",IF(E615&gt;=60,2,""),"")&amp;IF(ДАННЫЕ!$F615="Ж",IF(E615&gt;=55,2,""),"")</f>
        <v/>
      </c>
      <c r="H615" s="43" t="str">
        <f t="shared" ca="1" si="27"/>
        <v/>
      </c>
      <c r="I615" s="43" t="str">
        <f t="shared" ca="1" si="28"/>
        <v>03</v>
      </c>
      <c r="J615" s="28" t="str">
        <f ca="1">ДАННЫЕ!$F615&amp;H615&amp;I615&amp;ДАННЫЕ!$I615&amp;"m"&amp;IF(ДАННЫЕ!$I615&gt;0,IF(ДАННЫЕ!$J615&gt;0,0,1),"")&amp;"f"&amp;IF(ДАННЫЕ!$R615&gt;0,IF(YEAR(ДАННЫЕ!$F$1)=YEAR(ДАННЫЕ!$R615),1,0),0)&amp;"z"&amp;ДАННЫЕ!$R615&amp;"p"&amp;ДАННЫЕ!$S615&amp;"i"&amp;ДАННЫЕ!$T615&amp;"h"&amp;ДАННЫЕ!$K615&amp;"be"&amp;ДАННЫЕ!$BI615&amp;"CD"&amp;IF(ДАННЫЕ!BF615&gt;500,4,IF(ДАННЫЕ!BF615&gt;350,3,IF(ДАННЫЕ!BF615&gt;200,2,IF(ДАННЫЕ!BF615&gt;0,1,0))))&amp;"g"&amp;B615&amp;"d"&amp;H615&amp;"l"&amp;ДАННЫЕ!AT615&amp;"a"&amp;ДАННЫЕ!$V615&amp;"v"&amp;R615&amp;"k"&amp;ДАННЫЕ!$U615&amp;"s"&amp;ДАННЫЕ!$Y615&amp;"t"&amp;ДАННЫЕ!$X615&amp;"b"&amp;IF(ДАННЫЕ!$Q615&gt;1,1,0)&amp;"PP"&amp;ДАННЫЕ!Z615&amp;"c"&amp;S615&amp;"x"&amp;IF(ДАННЫЕ!$BY615&gt;0,IF(YEAR(ДАННЫЕ!$F$1)=YEAR(ДАННЫЕ!$BY615),1,0),0)&amp;"n"&amp;IF(ДАННЫЕ!$BZ615&gt;0,IF(YEAR(ДАННЫЕ!$F$1)=YEAR(ДАННЫЕ!$BZ615),1,0),0)&amp;"u"&amp;D615&amp;"z"&amp;IF(ДАННЫЕ!$CL615&gt;0,IF(YEAR(ДАННЫЕ!$F$1)&gt;YEAR(ДАННЫЕ!$CL615),11,12),0)</f>
        <v>03mf0zpihbeCD0g0dlav0kstb0PPc0x0n0u0z0</v>
      </c>
      <c r="K615" s="28" t="str">
        <f ca="1">ДАННЫЕ!$I615&amp;"x"&amp;B615&amp;"w"&amp;IF(T615+ДАННЫЕ!AD615+ДАННЫЕ!AE615+ДАННЫЕ!AF615+ДАННЫЕ!AG615+ДАННЫЕ!AH615+ДАННЫЕ!$AL615+ДАННЫЕ!AI615+ДАННЫЕ!AJ615+ДАННЫЕ!AK615+ДАННЫЕ!AP615+ДАННЫЕ!AQ615+ДАННЫЕ!AR615+ДАННЫЕ!$AM615+ДАННЫЕ!$AN615+ДАННЫЕ!AS615+ДАННЫЕ!AT615&gt;0,1,0)&amp;IF(OR(T615=2,ДАННЫЕ!AD615=2,ДАННЫЕ!AE615=2,ДАННЫЕ!AF615=2,ДАННЫЕ!AG615=2,ДАННЫЕ!AH615=2,ДАННЫЕ!$AL615=2,ДАННЫЕ!AI615=2,ДАННЫЕ!AJ615=2,ДАННЫЕ!AK615=2,ДАННЫЕ!AP615=2,ДАННЫЕ!AQ615=2,ДАННЫЕ!AR615=2,ДАННЫЕ!$AM615=2,ДАННЫЕ!$AN615=2,ДАННЫЕ!AS615=2,ДАННЫЕ!AT615=2),2,0)&amp;"t"&amp;IF(T615&gt;0,"1"&amp;T615,"00")&amp;"f"&amp;IF(ДАННЫЕ!$AC615,"1"&amp;ДАННЫЕ!$AC615,"00")&amp;"b"&amp;IF(ДАННЫЕ!$AD615,"1"&amp;ДАННЫЕ!$AD615,"00")&amp;"g"&amp;IF(ДАННЫЕ!$AF615,"1"&amp;ДАННЫЕ!$AF615,"00")&amp;"c"&amp;IF(ДАННЫЕ!$AG615,"1"&amp;ДАННЫЕ!$AG615,"00")&amp;"i"&amp;IF(ДАННЫЕ!$AH615,"1"&amp;ДАННЫЕ!$AH615,"00")&amp;"r"&amp;IF(ДАННЫЕ!$AL615,"1"&amp;ДАННЫЕ!$AL615,"00")&amp;"m"&amp;IF(ДАННЫЕ!$AI615,"1"&amp;ДАННЫЕ!$AI615,"00")&amp;"hS"&amp;IF(ДАННЫЕ!$AJ615,"1"&amp;ДАННЫЕ!$AJ615,"00")&amp;"hZ"&amp;IF(ДАННЫЕ!$AK615,"1"&amp;ДАННЫЕ!$AK615,"00")&amp;"p"&amp;IF(ДАННЫЕ!$AP615,"1"&amp;ДАННЫЕ!$AP615,"00")&amp;"k"&amp;IF(ДАННЫЕ!$AQ615,"1"&amp;ДАННЫЕ!$AQ615,"00")&amp;"z"&amp;IF(ДАННЫЕ!$AR615,"1"&amp;ДАННЫЕ!$AR615,"00")&amp;"j"&amp;IF(ДАННЫЕ!$AM615,"1"&amp;ДАННЫЕ!$AM615,"00")&amp;"n"&amp;IF(ДАННЫЕ!$AN615,"1"&amp;ДАННЫЕ!$AN615,"00")&amp;"E"&amp;ДАННЫЕ!BI615&amp;"L"&amp;ДАННЫЕ!AO615&amp;"h"&amp;IF(ДАННЫЕ!$AU615&gt;0,1,0)&amp;"v"&amp;IF(ДАННЫЕ!$AW615&gt;0,1,0)&amp;"a"&amp;IF(ДАННЫЕ!$AS615,"1"&amp;ДАННЫЕ!$AS615,"00")&amp;"s"&amp;IF(ДАННЫЕ!$AT615,"1"&amp;ДАННЫЕ!$AT615,"00")&amp;"u"&amp;IF(ДАННЫЕ!$CJ615&gt;0,1,0)&amp;"y"&amp;B615&amp;"d"&amp;H615&amp;"e"&amp;F615&amp;G615</f>
        <v>x0w00t00f00b00g00c00i00r00m00hS00hZ00p00k00z00j00n00ELh0v0a00s00u0y0de</v>
      </c>
      <c r="L615" s="28" t="str">
        <f ca="1">ДАННЫЕ!$I615&amp;"VN"&amp;IF(ДАННЫЕ!AW615&gt;0,11,10)&amp;"CD"&amp;IF(ДАННЫЕ!BF615&gt;500,16,IF(ДАННЫЕ!BF615&gt;350,15,IF(ДАННЫЕ!BF615&gt;=200,14,IF(ДАННЫЕ!BF615&gt;=100,13,IF(ДАННЫЕ!BF615&gt;=50,12,IF(ДАННЫЕ!BF615&gt;0,11,10))))))&amp;"AR"&amp;IF(ДАННЫЕ!BX615&gt;0,1,0)&amp;"GD"&amp;B615&amp;"VV"&amp;IF(E615&gt;=5,IF(E615&lt;18,1,0),0)</f>
        <v>VN10CD10AR0GD0VV0</v>
      </c>
      <c r="M615" s="28" t="str">
        <f>ДАННЫЕ!$I615&amp;"b"&amp;ДАННЫЕ!$BI615&amp;"r"&amp;ДАННЫЕ!$BJ615&amp;"CD"&amp;IF(ДАННЫЕ!BF615&gt;0,IF(ДАННЫЕ!BF615&lt;200,1,IF(ДАННЫЕ!BF615&lt;350,2,3)),0)&amp;"h"&amp;IF(ДАННЫЕ!$BK615+ДАННЫЕ!$BL615+ДАННЫЕ!$BM615&gt;0,1,0)&amp;"x"&amp;ДАННЫЕ!$BK615&amp;"y"&amp;ДАННЫЕ!$BL615&amp;"z"&amp;ДАННЫЕ!$BM615&amp;"c"&amp;IF(ДАННЫЕ!$BK615+ДАННЫЕ!$BL615+ДАННЫЕ!$BM615=3,1,0)&amp;"a"&amp;IF(ДАННЫЕ!$BQ615+ДАННЫЕ!$BR615&gt;0,1,0)&amp;"d"&amp;ДАННЫЕ!$BQ615&amp;"v"&amp;ДАННЫЕ!$BR615&amp;"p"&amp;ДАННЫЕ!$BS615&amp;"n"&amp;ДАННЫЕ!$BU615&amp;"t"&amp;ДАННЫЕ!$BV615&amp;"o"&amp;ДАННЫЕ!$BT615&amp;"l"&amp;IF(ДАННЫЕ!$BN615&gt;0,1,0)&amp;ДАННЫЕ!$BN615&amp;"g"&amp;ДАННЫЕ!$BO615&amp;"s"&amp;ДАННЫЕ!$BP615&amp;"DZ"&amp;IF(ДАННЫЕ!B615-ДАННЫЕ!G615 &lt; 60,IF(ДАННЫЕ!B615-ДАННЫЕ!G615 &gt;= 0,1,0),0)&amp;"u"&amp;IF(ДАННЫЕ!$CJ615&gt;0,1,0)</f>
        <v>brCD0h0xyzc0a0dvpntol0gsDZ1u0</v>
      </c>
      <c r="N615" s="28" t="str">
        <f ca="1">ДАННЫЕ!$F615&amp;ДАННЫЕ!$I615&amp;"g"&amp;B615&amp;"cf"&amp;D615&amp;"a"&amp;IF(ДАННЫЕ!$BX615&gt;0,1,0)&amp;IF(ДАННЫЕ!$BF615&gt;500,1,IF(ДАННЫЕ!$BF615&gt;350,2,IF(ДАННЫЕ!$BF615&gt;=200,3,IF(ДАННЫЕ!$BF615&gt;=100,4,IF(ДАННЫЕ!$BF615&gt;=50,5,IF(ДАННЫЕ!$BF615&lt;50,6,0))))))&amp;"AR"&amp;IF(DATEDIF(ДАННЫЕ!$BX615,ДАННЫЕ!$F$1,"y")&gt;1,1,0)&amp;"VG"&amp;IF(ДАННЫЕ!$BH615="0",1,0)&amp;"o"&amp;IF(T615+ДАННЫЕ!$AF615+ДАННЫЕ!$AG615+ДАННЫЕ!$AH615+ДАННЫЕ!$AI615+ДАННЫЕ!$AJ615+ДАННЫЕ!$AP615+ДАННЫЕ!$AQ615+ДАННЫЕ!$AR615+ДАННЫЕ!$AU615+ДАННЫЕ!$AW615+ДАННЫЕ!$AS615+ДАННЫЕ!$AT615&gt;0,1,0)&amp;"x"&amp;ДАННЫЕ!$AG615&amp;"p"&amp;IF(ДАННЫЕ!$BY615&gt;0,1,0)&amp;"v"&amp;IF(ДАННЫЕ!$BZ615&gt;0,1,0)&amp;"n"&amp;ДАННЫЕ!$CA615&amp;"t"&amp;ДАННЫЕ!$AY615&amp;"k"&amp;ДАННЫЕ!$CB615&amp;"q"&amp;ДАННЫЕ!$CC615&amp;"w"&amp;ДАННЫЕ!$CD615&amp;"e"&amp;ДАННЫЕ!$CE615&amp;"m"&amp;ДАННЫЕ!$CF615&amp;"c"&amp;ДАННЫЕ!$CG615&amp;"z"&amp;ДАННЫЕ!$CH615&amp;"d"&amp;IF(H615=4,1,0)&amp;"s"&amp;IF(ДАННЫЕ!$J615=1,0,1)&amp;"u"&amp;IF(ДАННЫЕ!$CJ615&gt;0,1,0)</f>
        <v>g0cf0a06AR1VG0o0xp0v0ntkqwemczd0s1u0</v>
      </c>
      <c r="O615" s="28" t="str">
        <f>ДАННЫЕ!$I615&amp;"g"&amp;B615&amp;A615&amp;"f"&amp;P615&amp;"c"&amp;IF(ДАННЫЕ!$U615&gt;0,1,0)&amp;"s"&amp;IF(ДАННЫЕ!$Q615&gt;0,IF(YEAR(ДАННЫЕ!$F$1)=YEAR(ДАННЫЕ!$Q615),IF(MONTH(ДАННЫЕ!$F$1)=MONTH(ДАННЫЕ!$Q615),111,11),1),0)&amp;"i"&amp;IF(ДАННЫЕ!$R615+ДАННЫЕ!$S615+ДАННЫЕ!$T615=0,0,1)&amp;"h"&amp;IF(ДАННЫЕ!$P615&gt;0,1,0)&amp;"p"&amp;IF(ДАННЫЕ!$CI615&gt;0,IF(YEAR(ДАННЫЕ!$F$1)=YEAR(ДАННЫЕ!$CI615),IF(MONTH(ДАННЫЕ!$F$1)=MONTH(ДАННЫЕ!$CI615),111,11),1),0)&amp;"d"&amp;IF(ДАННЫЕ!$CJ615&gt;0,IF(YEAR(ДАННЫЕ!$F$1)=YEAR(ДАННЫЕ!$CJ615),IF(MONTH(ДАННЫЕ!$F$1)=MONTH(ДАННЫЕ!$CJ615),111,11),1),0)&amp;"o"&amp;IF(ДАННЫЕ!$CK615&gt;0,IF(MONTH(ДАННЫЕ!$F$1)=MONTH(ДАННЫЕ!$CK615),111,11),0)&amp;"v"&amp;IF(ДАННЫЕ!$BE615&gt;0,IF(MONTH(ДАННЫЕ!$F$1)=MONTH(ДАННЫЕ!$BE615),111,11),0)</f>
        <v>g00f0c0s0i0h0p0d0o0v0</v>
      </c>
      <c r="P615" s="15">
        <f t="shared" si="29"/>
        <v>0</v>
      </c>
      <c r="Q615" s="15">
        <f>IF(ДАННЫЕ!$F$1&gt;ДАННЫЕ!$N615,IF(YEAR(ДАННЫЕ!$F$1)=YEAR(ДАННЫЕ!M615),1,0),0)</f>
        <v>0</v>
      </c>
      <c r="R615" s="15">
        <f>IF(ДАННЫЕ!$F$1&gt;ДАННЫЕ!$N615,IF(YEAR(ДАННЫЕ!$F$1)=YEAR(ДАННЫЕ!N615),1,0),0)</f>
        <v>0</v>
      </c>
      <c r="S615" s="15">
        <f>IF(ДАННЫЕ!$AA615="2А",1,IF(ДАННЫЕ!$AA615="2Б",2,IF(ДАННЫЕ!$AA615="2В",3,IF(ДАННЫЕ!$AA615=3,4,IF(ДАННЫЕ!$AA615="4А",5,IF(ДАННЫЕ!$AA615="4Б",6,IF(ДАННЫЕ!$AA615="4В",7,IF(ДАННЫЕ!$AA615=5,8,0))))))))</f>
        <v>0</v>
      </c>
      <c r="T615" s="15">
        <f>IF(OR(ДАННЫЕ!$AC615=2,ДАННЫЕ!$AD615=2,ДАННЫЕ!$AE615=2),2,IF(OR(ДАННЫЕ!$AC615=1,ДАННЫЕ!$AD615=1,ДАННЫЕ!$AE615=1),1,0))</f>
        <v>0</v>
      </c>
    </row>
    <row r="616" spans="1:20" ht="15" customHeight="1" x14ac:dyDescent="0.2">
      <c r="A616" s="78">
        <f>IF(B616&gt;0,IF(MONTH(ДАННЫЕ!$F$1)=MONTH(ДАННЫЕ!$B616),1,0),0)</f>
        <v>0</v>
      </c>
      <c r="B616" s="14">
        <f>IF(ДАННЫЕ!$B616&gt;0,IF(YEAR(ДАННЫЕ!$F$1)=YEAR(ДАННЫЕ!$B616),1,0),0)</f>
        <v>0</v>
      </c>
      <c r="C616" s="14">
        <f>IF(ДАННЫЕ!$CM616&gt;0,IF(YEAR(ДАННЫЕ!$F$1)=YEAR(ДАННЫЕ!$CM616),1,0),0)</f>
        <v>0</v>
      </c>
      <c r="D616" s="14">
        <f>IF(ДАННЫЕ!$CJ616&gt;0,IF(ДАННЫЕ!$CL616&gt;ДАННЫЕ!$F$1,1,IF(ДАННЫЕ!$CL616&gt;0,0,1)),0)</f>
        <v>0</v>
      </c>
      <c r="E616" s="43" t="str">
        <f ca="1">IF(ДАННЫЕ!$F$1&gt;0,IF(ДАННЫЕ!$G616&gt;0,DATEDIF(ДАННЫЕ!$G616,ДАННЫЕ!$F$1,"y"),""),IF(ДАННЫЕ!$G616&gt;0,DATEDIF(ДАННЫЕ!$G616,TODAY(),"y"),""))</f>
        <v/>
      </c>
      <c r="F616" s="43" t="str">
        <f xml:space="preserve"> IF(ДАННЫЕ!$F616="М",IF(E616&gt;=18,IF(E616&lt;60,1,""),""),"")&amp;IF(ДАННЫЕ!$F616="Ж",IF(E616&gt;=18,IF(E616&lt;55,1,""),""),"")</f>
        <v/>
      </c>
      <c r="G616" s="43" t="str">
        <f xml:space="preserve"> IF(ДАННЫЕ!$F616="М",IF(E616&gt;=60,2,""),"")&amp;IF(ДАННЫЕ!$F616="Ж",IF(E616&gt;=55,2,""),"")</f>
        <v/>
      </c>
      <c r="H616" s="43" t="str">
        <f t="shared" ca="1" si="27"/>
        <v/>
      </c>
      <c r="I616" s="43" t="str">
        <f t="shared" ca="1" si="28"/>
        <v>03</v>
      </c>
      <c r="J616" s="28" t="str">
        <f ca="1">ДАННЫЕ!$F616&amp;H616&amp;I616&amp;ДАННЫЕ!$I616&amp;"m"&amp;IF(ДАННЫЕ!$I616&gt;0,IF(ДАННЫЕ!$J616&gt;0,0,1),"")&amp;"f"&amp;IF(ДАННЫЕ!$R616&gt;0,IF(YEAR(ДАННЫЕ!$F$1)=YEAR(ДАННЫЕ!$R616),1,0),0)&amp;"z"&amp;ДАННЫЕ!$R616&amp;"p"&amp;ДАННЫЕ!$S616&amp;"i"&amp;ДАННЫЕ!$T616&amp;"h"&amp;ДАННЫЕ!$K616&amp;"be"&amp;ДАННЫЕ!$BI616&amp;"CD"&amp;IF(ДАННЫЕ!BF616&gt;500,4,IF(ДАННЫЕ!BF616&gt;350,3,IF(ДАННЫЕ!BF616&gt;200,2,IF(ДАННЫЕ!BF616&gt;0,1,0))))&amp;"g"&amp;B616&amp;"d"&amp;H616&amp;"l"&amp;ДАННЫЕ!AT616&amp;"a"&amp;ДАННЫЕ!$V616&amp;"v"&amp;R616&amp;"k"&amp;ДАННЫЕ!$U616&amp;"s"&amp;ДАННЫЕ!$Y616&amp;"t"&amp;ДАННЫЕ!$X616&amp;"b"&amp;IF(ДАННЫЕ!$Q616&gt;1,1,0)&amp;"PP"&amp;ДАННЫЕ!Z616&amp;"c"&amp;S616&amp;"x"&amp;IF(ДАННЫЕ!$BY616&gt;0,IF(YEAR(ДАННЫЕ!$F$1)=YEAR(ДАННЫЕ!$BY616),1,0),0)&amp;"n"&amp;IF(ДАННЫЕ!$BZ616&gt;0,IF(YEAR(ДАННЫЕ!$F$1)=YEAR(ДАННЫЕ!$BZ616),1,0),0)&amp;"u"&amp;D616&amp;"z"&amp;IF(ДАННЫЕ!$CL616&gt;0,IF(YEAR(ДАННЫЕ!$F$1)&gt;YEAR(ДАННЫЕ!$CL616),11,12),0)</f>
        <v>03mf0zpihbeCD0g0dlav0kstb0PPc0x0n0u0z0</v>
      </c>
      <c r="K616" s="28" t="str">
        <f ca="1">ДАННЫЕ!$I616&amp;"x"&amp;B616&amp;"w"&amp;IF(T616+ДАННЫЕ!AD616+ДАННЫЕ!AE616+ДАННЫЕ!AF616+ДАННЫЕ!AG616+ДАННЫЕ!AH616+ДАННЫЕ!$AL616+ДАННЫЕ!AI616+ДАННЫЕ!AJ616+ДАННЫЕ!AK616+ДАННЫЕ!AP616+ДАННЫЕ!AQ616+ДАННЫЕ!AR616+ДАННЫЕ!$AM616+ДАННЫЕ!$AN616+ДАННЫЕ!AS616+ДАННЫЕ!AT616&gt;0,1,0)&amp;IF(OR(T616=2,ДАННЫЕ!AD616=2,ДАННЫЕ!AE616=2,ДАННЫЕ!AF616=2,ДАННЫЕ!AG616=2,ДАННЫЕ!AH616=2,ДАННЫЕ!$AL616=2,ДАННЫЕ!AI616=2,ДАННЫЕ!AJ616=2,ДАННЫЕ!AK616=2,ДАННЫЕ!AP616=2,ДАННЫЕ!AQ616=2,ДАННЫЕ!AR616=2,ДАННЫЕ!$AM616=2,ДАННЫЕ!$AN616=2,ДАННЫЕ!AS616=2,ДАННЫЕ!AT616=2),2,0)&amp;"t"&amp;IF(T616&gt;0,"1"&amp;T616,"00")&amp;"f"&amp;IF(ДАННЫЕ!$AC616,"1"&amp;ДАННЫЕ!$AC616,"00")&amp;"b"&amp;IF(ДАННЫЕ!$AD616,"1"&amp;ДАННЫЕ!$AD616,"00")&amp;"g"&amp;IF(ДАННЫЕ!$AF616,"1"&amp;ДАННЫЕ!$AF616,"00")&amp;"c"&amp;IF(ДАННЫЕ!$AG616,"1"&amp;ДАННЫЕ!$AG616,"00")&amp;"i"&amp;IF(ДАННЫЕ!$AH616,"1"&amp;ДАННЫЕ!$AH616,"00")&amp;"r"&amp;IF(ДАННЫЕ!$AL616,"1"&amp;ДАННЫЕ!$AL616,"00")&amp;"m"&amp;IF(ДАННЫЕ!$AI616,"1"&amp;ДАННЫЕ!$AI616,"00")&amp;"hS"&amp;IF(ДАННЫЕ!$AJ616,"1"&amp;ДАННЫЕ!$AJ616,"00")&amp;"hZ"&amp;IF(ДАННЫЕ!$AK616,"1"&amp;ДАННЫЕ!$AK616,"00")&amp;"p"&amp;IF(ДАННЫЕ!$AP616,"1"&amp;ДАННЫЕ!$AP616,"00")&amp;"k"&amp;IF(ДАННЫЕ!$AQ616,"1"&amp;ДАННЫЕ!$AQ616,"00")&amp;"z"&amp;IF(ДАННЫЕ!$AR616,"1"&amp;ДАННЫЕ!$AR616,"00")&amp;"j"&amp;IF(ДАННЫЕ!$AM616,"1"&amp;ДАННЫЕ!$AM616,"00")&amp;"n"&amp;IF(ДАННЫЕ!$AN616,"1"&amp;ДАННЫЕ!$AN616,"00")&amp;"E"&amp;ДАННЫЕ!BI616&amp;"L"&amp;ДАННЫЕ!AO616&amp;"h"&amp;IF(ДАННЫЕ!$AU616&gt;0,1,0)&amp;"v"&amp;IF(ДАННЫЕ!$AW616&gt;0,1,0)&amp;"a"&amp;IF(ДАННЫЕ!$AS616,"1"&amp;ДАННЫЕ!$AS616,"00")&amp;"s"&amp;IF(ДАННЫЕ!$AT616,"1"&amp;ДАННЫЕ!$AT616,"00")&amp;"u"&amp;IF(ДАННЫЕ!$CJ616&gt;0,1,0)&amp;"y"&amp;B616&amp;"d"&amp;H616&amp;"e"&amp;F616&amp;G616</f>
        <v>x0w00t00f00b00g00c00i00r00m00hS00hZ00p00k00z00j00n00ELh0v0a00s00u0y0de</v>
      </c>
      <c r="L616" s="28" t="str">
        <f ca="1">ДАННЫЕ!$I616&amp;"VN"&amp;IF(ДАННЫЕ!AW616&gt;0,11,10)&amp;"CD"&amp;IF(ДАННЫЕ!BF616&gt;500,16,IF(ДАННЫЕ!BF616&gt;350,15,IF(ДАННЫЕ!BF616&gt;=200,14,IF(ДАННЫЕ!BF616&gt;=100,13,IF(ДАННЫЕ!BF616&gt;=50,12,IF(ДАННЫЕ!BF616&gt;0,11,10))))))&amp;"AR"&amp;IF(ДАННЫЕ!BX616&gt;0,1,0)&amp;"GD"&amp;B616&amp;"VV"&amp;IF(E616&gt;=5,IF(E616&lt;18,1,0),0)</f>
        <v>VN10CD10AR0GD0VV0</v>
      </c>
      <c r="M616" s="28" t="str">
        <f>ДАННЫЕ!$I616&amp;"b"&amp;ДАННЫЕ!$BI616&amp;"r"&amp;ДАННЫЕ!$BJ616&amp;"CD"&amp;IF(ДАННЫЕ!BF616&gt;0,IF(ДАННЫЕ!BF616&lt;200,1,IF(ДАННЫЕ!BF616&lt;350,2,3)),0)&amp;"h"&amp;IF(ДАННЫЕ!$BK616+ДАННЫЕ!$BL616+ДАННЫЕ!$BM616&gt;0,1,0)&amp;"x"&amp;ДАННЫЕ!$BK616&amp;"y"&amp;ДАННЫЕ!$BL616&amp;"z"&amp;ДАННЫЕ!$BM616&amp;"c"&amp;IF(ДАННЫЕ!$BK616+ДАННЫЕ!$BL616+ДАННЫЕ!$BM616=3,1,0)&amp;"a"&amp;IF(ДАННЫЕ!$BQ616+ДАННЫЕ!$BR616&gt;0,1,0)&amp;"d"&amp;ДАННЫЕ!$BQ616&amp;"v"&amp;ДАННЫЕ!$BR616&amp;"p"&amp;ДАННЫЕ!$BS616&amp;"n"&amp;ДАННЫЕ!$BU616&amp;"t"&amp;ДАННЫЕ!$BV616&amp;"o"&amp;ДАННЫЕ!$BT616&amp;"l"&amp;IF(ДАННЫЕ!$BN616&gt;0,1,0)&amp;ДАННЫЕ!$BN616&amp;"g"&amp;ДАННЫЕ!$BO616&amp;"s"&amp;ДАННЫЕ!$BP616&amp;"DZ"&amp;IF(ДАННЫЕ!B616-ДАННЫЕ!G616 &lt; 60,IF(ДАННЫЕ!B616-ДАННЫЕ!G616 &gt;= 0,1,0),0)&amp;"u"&amp;IF(ДАННЫЕ!$CJ616&gt;0,1,0)</f>
        <v>brCD0h0xyzc0a0dvpntol0gsDZ1u0</v>
      </c>
      <c r="N616" s="28" t="str">
        <f ca="1">ДАННЫЕ!$F616&amp;ДАННЫЕ!$I616&amp;"g"&amp;B616&amp;"cf"&amp;D616&amp;"a"&amp;IF(ДАННЫЕ!$BX616&gt;0,1,0)&amp;IF(ДАННЫЕ!$BF616&gt;500,1,IF(ДАННЫЕ!$BF616&gt;350,2,IF(ДАННЫЕ!$BF616&gt;=200,3,IF(ДАННЫЕ!$BF616&gt;=100,4,IF(ДАННЫЕ!$BF616&gt;=50,5,IF(ДАННЫЕ!$BF616&lt;50,6,0))))))&amp;"AR"&amp;IF(DATEDIF(ДАННЫЕ!$BX616,ДАННЫЕ!$F$1,"y")&gt;1,1,0)&amp;"VG"&amp;IF(ДАННЫЕ!$BH616="0",1,0)&amp;"o"&amp;IF(T616+ДАННЫЕ!$AF616+ДАННЫЕ!$AG616+ДАННЫЕ!$AH616+ДАННЫЕ!$AI616+ДАННЫЕ!$AJ616+ДАННЫЕ!$AP616+ДАННЫЕ!$AQ616+ДАННЫЕ!$AR616+ДАННЫЕ!$AU616+ДАННЫЕ!$AW616+ДАННЫЕ!$AS616+ДАННЫЕ!$AT616&gt;0,1,0)&amp;"x"&amp;ДАННЫЕ!$AG616&amp;"p"&amp;IF(ДАННЫЕ!$BY616&gt;0,1,0)&amp;"v"&amp;IF(ДАННЫЕ!$BZ616&gt;0,1,0)&amp;"n"&amp;ДАННЫЕ!$CA616&amp;"t"&amp;ДАННЫЕ!$AY616&amp;"k"&amp;ДАННЫЕ!$CB616&amp;"q"&amp;ДАННЫЕ!$CC616&amp;"w"&amp;ДАННЫЕ!$CD616&amp;"e"&amp;ДАННЫЕ!$CE616&amp;"m"&amp;ДАННЫЕ!$CF616&amp;"c"&amp;ДАННЫЕ!$CG616&amp;"z"&amp;ДАННЫЕ!$CH616&amp;"d"&amp;IF(H616=4,1,0)&amp;"s"&amp;IF(ДАННЫЕ!$J616=1,0,1)&amp;"u"&amp;IF(ДАННЫЕ!$CJ616&gt;0,1,0)</f>
        <v>g0cf0a06AR1VG0o0xp0v0ntkqwemczd0s1u0</v>
      </c>
      <c r="O616" s="28" t="str">
        <f>ДАННЫЕ!$I616&amp;"g"&amp;B616&amp;A616&amp;"f"&amp;P616&amp;"c"&amp;IF(ДАННЫЕ!$U616&gt;0,1,0)&amp;"s"&amp;IF(ДАННЫЕ!$Q616&gt;0,IF(YEAR(ДАННЫЕ!$F$1)=YEAR(ДАННЫЕ!$Q616),IF(MONTH(ДАННЫЕ!$F$1)=MONTH(ДАННЫЕ!$Q616),111,11),1),0)&amp;"i"&amp;IF(ДАННЫЕ!$R616+ДАННЫЕ!$S616+ДАННЫЕ!$T616=0,0,1)&amp;"h"&amp;IF(ДАННЫЕ!$P616&gt;0,1,0)&amp;"p"&amp;IF(ДАННЫЕ!$CI616&gt;0,IF(YEAR(ДАННЫЕ!$F$1)=YEAR(ДАННЫЕ!$CI616),IF(MONTH(ДАННЫЕ!$F$1)=MONTH(ДАННЫЕ!$CI616),111,11),1),0)&amp;"d"&amp;IF(ДАННЫЕ!$CJ616&gt;0,IF(YEAR(ДАННЫЕ!$F$1)=YEAR(ДАННЫЕ!$CJ616),IF(MONTH(ДАННЫЕ!$F$1)=MONTH(ДАННЫЕ!$CJ616),111,11),1),0)&amp;"o"&amp;IF(ДАННЫЕ!$CK616&gt;0,IF(MONTH(ДАННЫЕ!$F$1)=MONTH(ДАННЫЕ!$CK616),111,11),0)&amp;"v"&amp;IF(ДАННЫЕ!$BE616&gt;0,IF(MONTH(ДАННЫЕ!$F$1)=MONTH(ДАННЫЕ!$BE616),111,11),0)</f>
        <v>g00f0c0s0i0h0p0d0o0v0</v>
      </c>
      <c r="P616" s="15">
        <f t="shared" si="29"/>
        <v>0</v>
      </c>
      <c r="Q616" s="15">
        <f>IF(ДАННЫЕ!$F$1&gt;ДАННЫЕ!$N616,IF(YEAR(ДАННЫЕ!$F$1)=YEAR(ДАННЫЕ!M616),1,0),0)</f>
        <v>0</v>
      </c>
      <c r="R616" s="15">
        <f>IF(ДАННЫЕ!$F$1&gt;ДАННЫЕ!$N616,IF(YEAR(ДАННЫЕ!$F$1)=YEAR(ДАННЫЕ!N616),1,0),0)</f>
        <v>0</v>
      </c>
      <c r="S616" s="15">
        <f>IF(ДАННЫЕ!$AA616="2А",1,IF(ДАННЫЕ!$AA616="2Б",2,IF(ДАННЫЕ!$AA616="2В",3,IF(ДАННЫЕ!$AA616=3,4,IF(ДАННЫЕ!$AA616="4А",5,IF(ДАННЫЕ!$AA616="4Б",6,IF(ДАННЫЕ!$AA616="4В",7,IF(ДАННЫЕ!$AA616=5,8,0))))))))</f>
        <v>0</v>
      </c>
      <c r="T616" s="15">
        <f>IF(OR(ДАННЫЕ!$AC616=2,ДАННЫЕ!$AD616=2,ДАННЫЕ!$AE616=2),2,IF(OR(ДАННЫЕ!$AC616=1,ДАННЫЕ!$AD616=1,ДАННЫЕ!$AE616=1),1,0))</f>
        <v>0</v>
      </c>
    </row>
    <row r="617" spans="1:20" ht="15" customHeight="1" x14ac:dyDescent="0.2">
      <c r="A617" s="78">
        <f>IF(B617&gt;0,IF(MONTH(ДАННЫЕ!$F$1)=MONTH(ДАННЫЕ!$B617),1,0),0)</f>
        <v>0</v>
      </c>
      <c r="B617" s="14">
        <f>IF(ДАННЫЕ!$B617&gt;0,IF(YEAR(ДАННЫЕ!$F$1)=YEAR(ДАННЫЕ!$B617),1,0),0)</f>
        <v>0</v>
      </c>
      <c r="C617" s="14">
        <f>IF(ДАННЫЕ!$CM617&gt;0,IF(YEAR(ДАННЫЕ!$F$1)=YEAR(ДАННЫЕ!$CM617),1,0),0)</f>
        <v>0</v>
      </c>
      <c r="D617" s="14">
        <f>IF(ДАННЫЕ!$CJ617&gt;0,IF(ДАННЫЕ!$CL617&gt;ДАННЫЕ!$F$1,1,IF(ДАННЫЕ!$CL617&gt;0,0,1)),0)</f>
        <v>0</v>
      </c>
      <c r="E617" s="43" t="str">
        <f ca="1">IF(ДАННЫЕ!$F$1&gt;0,IF(ДАННЫЕ!$G617&gt;0,DATEDIF(ДАННЫЕ!$G617,ДАННЫЕ!$F$1,"y"),""),IF(ДАННЫЕ!$G617&gt;0,DATEDIF(ДАННЫЕ!$G617,TODAY(),"y"),""))</f>
        <v/>
      </c>
      <c r="F617" s="43" t="str">
        <f xml:space="preserve"> IF(ДАННЫЕ!$F617="М",IF(E617&gt;=18,IF(E617&lt;60,1,""),""),"")&amp;IF(ДАННЫЕ!$F617="Ж",IF(E617&gt;=18,IF(E617&lt;55,1,""),""),"")</f>
        <v/>
      </c>
      <c r="G617" s="43" t="str">
        <f xml:space="preserve"> IF(ДАННЫЕ!$F617="М",IF(E617&gt;=60,2,""),"")&amp;IF(ДАННЫЕ!$F617="Ж",IF(E617&gt;=55,2,""),"")</f>
        <v/>
      </c>
      <c r="H617" s="43" t="str">
        <f t="shared" ca="1" si="27"/>
        <v/>
      </c>
      <c r="I617" s="43" t="str">
        <f t="shared" ca="1" si="28"/>
        <v>03</v>
      </c>
      <c r="J617" s="28" t="str">
        <f ca="1">ДАННЫЕ!$F617&amp;H617&amp;I617&amp;ДАННЫЕ!$I617&amp;"m"&amp;IF(ДАННЫЕ!$I617&gt;0,IF(ДАННЫЕ!$J617&gt;0,0,1),"")&amp;"f"&amp;IF(ДАННЫЕ!$R617&gt;0,IF(YEAR(ДАННЫЕ!$F$1)=YEAR(ДАННЫЕ!$R617),1,0),0)&amp;"z"&amp;ДАННЫЕ!$R617&amp;"p"&amp;ДАННЫЕ!$S617&amp;"i"&amp;ДАННЫЕ!$T617&amp;"h"&amp;ДАННЫЕ!$K617&amp;"be"&amp;ДАННЫЕ!$BI617&amp;"CD"&amp;IF(ДАННЫЕ!BF617&gt;500,4,IF(ДАННЫЕ!BF617&gt;350,3,IF(ДАННЫЕ!BF617&gt;200,2,IF(ДАННЫЕ!BF617&gt;0,1,0))))&amp;"g"&amp;B617&amp;"d"&amp;H617&amp;"l"&amp;ДАННЫЕ!AT617&amp;"a"&amp;ДАННЫЕ!$V617&amp;"v"&amp;R617&amp;"k"&amp;ДАННЫЕ!$U617&amp;"s"&amp;ДАННЫЕ!$Y617&amp;"t"&amp;ДАННЫЕ!$X617&amp;"b"&amp;IF(ДАННЫЕ!$Q617&gt;1,1,0)&amp;"PP"&amp;ДАННЫЕ!Z617&amp;"c"&amp;S617&amp;"x"&amp;IF(ДАННЫЕ!$BY617&gt;0,IF(YEAR(ДАННЫЕ!$F$1)=YEAR(ДАННЫЕ!$BY617),1,0),0)&amp;"n"&amp;IF(ДАННЫЕ!$BZ617&gt;0,IF(YEAR(ДАННЫЕ!$F$1)=YEAR(ДАННЫЕ!$BZ617),1,0),0)&amp;"u"&amp;D617&amp;"z"&amp;IF(ДАННЫЕ!$CL617&gt;0,IF(YEAR(ДАННЫЕ!$F$1)&gt;YEAR(ДАННЫЕ!$CL617),11,12),0)</f>
        <v>03mf0zpihbeCD0g0dlav0kstb0PPc0x0n0u0z0</v>
      </c>
      <c r="K617" s="28" t="str">
        <f ca="1">ДАННЫЕ!$I617&amp;"x"&amp;B617&amp;"w"&amp;IF(T617+ДАННЫЕ!AD617+ДАННЫЕ!AE617+ДАННЫЕ!AF617+ДАННЫЕ!AG617+ДАННЫЕ!AH617+ДАННЫЕ!$AL617+ДАННЫЕ!AI617+ДАННЫЕ!AJ617+ДАННЫЕ!AK617+ДАННЫЕ!AP617+ДАННЫЕ!AQ617+ДАННЫЕ!AR617+ДАННЫЕ!$AM617+ДАННЫЕ!$AN617+ДАННЫЕ!AS617+ДАННЫЕ!AT617&gt;0,1,0)&amp;IF(OR(T617=2,ДАННЫЕ!AD617=2,ДАННЫЕ!AE617=2,ДАННЫЕ!AF617=2,ДАННЫЕ!AG617=2,ДАННЫЕ!AH617=2,ДАННЫЕ!$AL617=2,ДАННЫЕ!AI617=2,ДАННЫЕ!AJ617=2,ДАННЫЕ!AK617=2,ДАННЫЕ!AP617=2,ДАННЫЕ!AQ617=2,ДАННЫЕ!AR617=2,ДАННЫЕ!$AM617=2,ДАННЫЕ!$AN617=2,ДАННЫЕ!AS617=2,ДАННЫЕ!AT617=2),2,0)&amp;"t"&amp;IF(T617&gt;0,"1"&amp;T617,"00")&amp;"f"&amp;IF(ДАННЫЕ!$AC617,"1"&amp;ДАННЫЕ!$AC617,"00")&amp;"b"&amp;IF(ДАННЫЕ!$AD617,"1"&amp;ДАННЫЕ!$AD617,"00")&amp;"g"&amp;IF(ДАННЫЕ!$AF617,"1"&amp;ДАННЫЕ!$AF617,"00")&amp;"c"&amp;IF(ДАННЫЕ!$AG617,"1"&amp;ДАННЫЕ!$AG617,"00")&amp;"i"&amp;IF(ДАННЫЕ!$AH617,"1"&amp;ДАННЫЕ!$AH617,"00")&amp;"r"&amp;IF(ДАННЫЕ!$AL617,"1"&amp;ДАННЫЕ!$AL617,"00")&amp;"m"&amp;IF(ДАННЫЕ!$AI617,"1"&amp;ДАННЫЕ!$AI617,"00")&amp;"hS"&amp;IF(ДАННЫЕ!$AJ617,"1"&amp;ДАННЫЕ!$AJ617,"00")&amp;"hZ"&amp;IF(ДАННЫЕ!$AK617,"1"&amp;ДАННЫЕ!$AK617,"00")&amp;"p"&amp;IF(ДАННЫЕ!$AP617,"1"&amp;ДАННЫЕ!$AP617,"00")&amp;"k"&amp;IF(ДАННЫЕ!$AQ617,"1"&amp;ДАННЫЕ!$AQ617,"00")&amp;"z"&amp;IF(ДАННЫЕ!$AR617,"1"&amp;ДАННЫЕ!$AR617,"00")&amp;"j"&amp;IF(ДАННЫЕ!$AM617,"1"&amp;ДАННЫЕ!$AM617,"00")&amp;"n"&amp;IF(ДАННЫЕ!$AN617,"1"&amp;ДАННЫЕ!$AN617,"00")&amp;"E"&amp;ДАННЫЕ!BI617&amp;"L"&amp;ДАННЫЕ!AO617&amp;"h"&amp;IF(ДАННЫЕ!$AU617&gt;0,1,0)&amp;"v"&amp;IF(ДАННЫЕ!$AW617&gt;0,1,0)&amp;"a"&amp;IF(ДАННЫЕ!$AS617,"1"&amp;ДАННЫЕ!$AS617,"00")&amp;"s"&amp;IF(ДАННЫЕ!$AT617,"1"&amp;ДАННЫЕ!$AT617,"00")&amp;"u"&amp;IF(ДАННЫЕ!$CJ617&gt;0,1,0)&amp;"y"&amp;B617&amp;"d"&amp;H617&amp;"e"&amp;F617&amp;G617</f>
        <v>x0w00t00f00b00g00c00i00r00m00hS00hZ00p00k00z00j00n00ELh0v0a00s00u0y0de</v>
      </c>
      <c r="L617" s="28" t="str">
        <f ca="1">ДАННЫЕ!$I617&amp;"VN"&amp;IF(ДАННЫЕ!AW617&gt;0,11,10)&amp;"CD"&amp;IF(ДАННЫЕ!BF617&gt;500,16,IF(ДАННЫЕ!BF617&gt;350,15,IF(ДАННЫЕ!BF617&gt;=200,14,IF(ДАННЫЕ!BF617&gt;=100,13,IF(ДАННЫЕ!BF617&gt;=50,12,IF(ДАННЫЕ!BF617&gt;0,11,10))))))&amp;"AR"&amp;IF(ДАННЫЕ!BX617&gt;0,1,0)&amp;"GD"&amp;B617&amp;"VV"&amp;IF(E617&gt;=5,IF(E617&lt;18,1,0),0)</f>
        <v>VN10CD10AR0GD0VV0</v>
      </c>
      <c r="M617" s="28" t="str">
        <f>ДАННЫЕ!$I617&amp;"b"&amp;ДАННЫЕ!$BI617&amp;"r"&amp;ДАННЫЕ!$BJ617&amp;"CD"&amp;IF(ДАННЫЕ!BF617&gt;0,IF(ДАННЫЕ!BF617&lt;200,1,IF(ДАННЫЕ!BF617&lt;350,2,3)),0)&amp;"h"&amp;IF(ДАННЫЕ!$BK617+ДАННЫЕ!$BL617+ДАННЫЕ!$BM617&gt;0,1,0)&amp;"x"&amp;ДАННЫЕ!$BK617&amp;"y"&amp;ДАННЫЕ!$BL617&amp;"z"&amp;ДАННЫЕ!$BM617&amp;"c"&amp;IF(ДАННЫЕ!$BK617+ДАННЫЕ!$BL617+ДАННЫЕ!$BM617=3,1,0)&amp;"a"&amp;IF(ДАННЫЕ!$BQ617+ДАННЫЕ!$BR617&gt;0,1,0)&amp;"d"&amp;ДАННЫЕ!$BQ617&amp;"v"&amp;ДАННЫЕ!$BR617&amp;"p"&amp;ДАННЫЕ!$BS617&amp;"n"&amp;ДАННЫЕ!$BU617&amp;"t"&amp;ДАННЫЕ!$BV617&amp;"o"&amp;ДАННЫЕ!$BT617&amp;"l"&amp;IF(ДАННЫЕ!$BN617&gt;0,1,0)&amp;ДАННЫЕ!$BN617&amp;"g"&amp;ДАННЫЕ!$BO617&amp;"s"&amp;ДАННЫЕ!$BP617&amp;"DZ"&amp;IF(ДАННЫЕ!B617-ДАННЫЕ!G617 &lt; 60,IF(ДАННЫЕ!B617-ДАННЫЕ!G617 &gt;= 0,1,0),0)&amp;"u"&amp;IF(ДАННЫЕ!$CJ617&gt;0,1,0)</f>
        <v>brCD0h0xyzc0a0dvpntol0gsDZ1u0</v>
      </c>
      <c r="N617" s="28" t="str">
        <f ca="1">ДАННЫЕ!$F617&amp;ДАННЫЕ!$I617&amp;"g"&amp;B617&amp;"cf"&amp;D617&amp;"a"&amp;IF(ДАННЫЕ!$BX617&gt;0,1,0)&amp;IF(ДАННЫЕ!$BF617&gt;500,1,IF(ДАННЫЕ!$BF617&gt;350,2,IF(ДАННЫЕ!$BF617&gt;=200,3,IF(ДАННЫЕ!$BF617&gt;=100,4,IF(ДАННЫЕ!$BF617&gt;=50,5,IF(ДАННЫЕ!$BF617&lt;50,6,0))))))&amp;"AR"&amp;IF(DATEDIF(ДАННЫЕ!$BX617,ДАННЫЕ!$F$1,"y")&gt;1,1,0)&amp;"VG"&amp;IF(ДАННЫЕ!$BH617="0",1,0)&amp;"o"&amp;IF(T617+ДАННЫЕ!$AF617+ДАННЫЕ!$AG617+ДАННЫЕ!$AH617+ДАННЫЕ!$AI617+ДАННЫЕ!$AJ617+ДАННЫЕ!$AP617+ДАННЫЕ!$AQ617+ДАННЫЕ!$AR617+ДАННЫЕ!$AU617+ДАННЫЕ!$AW617+ДАННЫЕ!$AS617+ДАННЫЕ!$AT617&gt;0,1,0)&amp;"x"&amp;ДАННЫЕ!$AG617&amp;"p"&amp;IF(ДАННЫЕ!$BY617&gt;0,1,0)&amp;"v"&amp;IF(ДАННЫЕ!$BZ617&gt;0,1,0)&amp;"n"&amp;ДАННЫЕ!$CA617&amp;"t"&amp;ДАННЫЕ!$AY617&amp;"k"&amp;ДАННЫЕ!$CB617&amp;"q"&amp;ДАННЫЕ!$CC617&amp;"w"&amp;ДАННЫЕ!$CD617&amp;"e"&amp;ДАННЫЕ!$CE617&amp;"m"&amp;ДАННЫЕ!$CF617&amp;"c"&amp;ДАННЫЕ!$CG617&amp;"z"&amp;ДАННЫЕ!$CH617&amp;"d"&amp;IF(H617=4,1,0)&amp;"s"&amp;IF(ДАННЫЕ!$J617=1,0,1)&amp;"u"&amp;IF(ДАННЫЕ!$CJ617&gt;0,1,0)</f>
        <v>g0cf0a06AR1VG0o0xp0v0ntkqwemczd0s1u0</v>
      </c>
      <c r="O617" s="28" t="str">
        <f>ДАННЫЕ!$I617&amp;"g"&amp;B617&amp;A617&amp;"f"&amp;P617&amp;"c"&amp;IF(ДАННЫЕ!$U617&gt;0,1,0)&amp;"s"&amp;IF(ДАННЫЕ!$Q617&gt;0,IF(YEAR(ДАННЫЕ!$F$1)=YEAR(ДАННЫЕ!$Q617),IF(MONTH(ДАННЫЕ!$F$1)=MONTH(ДАННЫЕ!$Q617),111,11),1),0)&amp;"i"&amp;IF(ДАННЫЕ!$R617+ДАННЫЕ!$S617+ДАННЫЕ!$T617=0,0,1)&amp;"h"&amp;IF(ДАННЫЕ!$P617&gt;0,1,0)&amp;"p"&amp;IF(ДАННЫЕ!$CI617&gt;0,IF(YEAR(ДАННЫЕ!$F$1)=YEAR(ДАННЫЕ!$CI617),IF(MONTH(ДАННЫЕ!$F$1)=MONTH(ДАННЫЕ!$CI617),111,11),1),0)&amp;"d"&amp;IF(ДАННЫЕ!$CJ617&gt;0,IF(YEAR(ДАННЫЕ!$F$1)=YEAR(ДАННЫЕ!$CJ617),IF(MONTH(ДАННЫЕ!$F$1)=MONTH(ДАННЫЕ!$CJ617),111,11),1),0)&amp;"o"&amp;IF(ДАННЫЕ!$CK617&gt;0,IF(MONTH(ДАННЫЕ!$F$1)=MONTH(ДАННЫЕ!$CK617),111,11),0)&amp;"v"&amp;IF(ДАННЫЕ!$BE617&gt;0,IF(MONTH(ДАННЫЕ!$F$1)=MONTH(ДАННЫЕ!$BE617),111,11),0)</f>
        <v>g00f0c0s0i0h0p0d0o0v0</v>
      </c>
      <c r="P617" s="15">
        <f t="shared" si="29"/>
        <v>0</v>
      </c>
      <c r="Q617" s="15">
        <f>IF(ДАННЫЕ!$F$1&gt;ДАННЫЕ!$N617,IF(YEAR(ДАННЫЕ!$F$1)=YEAR(ДАННЫЕ!M617),1,0),0)</f>
        <v>0</v>
      </c>
      <c r="R617" s="15">
        <f>IF(ДАННЫЕ!$F$1&gt;ДАННЫЕ!$N617,IF(YEAR(ДАННЫЕ!$F$1)=YEAR(ДАННЫЕ!N617),1,0),0)</f>
        <v>0</v>
      </c>
      <c r="S617" s="15">
        <f>IF(ДАННЫЕ!$AA617="2А",1,IF(ДАННЫЕ!$AA617="2Б",2,IF(ДАННЫЕ!$AA617="2В",3,IF(ДАННЫЕ!$AA617=3,4,IF(ДАННЫЕ!$AA617="4А",5,IF(ДАННЫЕ!$AA617="4Б",6,IF(ДАННЫЕ!$AA617="4В",7,IF(ДАННЫЕ!$AA617=5,8,0))))))))</f>
        <v>0</v>
      </c>
      <c r="T617" s="15">
        <f>IF(OR(ДАННЫЕ!$AC617=2,ДАННЫЕ!$AD617=2,ДАННЫЕ!$AE617=2),2,IF(OR(ДАННЫЕ!$AC617=1,ДАННЫЕ!$AD617=1,ДАННЫЕ!$AE617=1),1,0))</f>
        <v>0</v>
      </c>
    </row>
    <row r="618" spans="1:20" ht="15" customHeight="1" x14ac:dyDescent="0.2">
      <c r="A618" s="78">
        <f>IF(B618&gt;0,IF(MONTH(ДАННЫЕ!$F$1)=MONTH(ДАННЫЕ!$B618),1,0),0)</f>
        <v>0</v>
      </c>
      <c r="B618" s="14">
        <f>IF(ДАННЫЕ!$B618&gt;0,IF(YEAR(ДАННЫЕ!$F$1)=YEAR(ДАННЫЕ!$B618),1,0),0)</f>
        <v>0</v>
      </c>
      <c r="C618" s="14">
        <f>IF(ДАННЫЕ!$CM618&gt;0,IF(YEAR(ДАННЫЕ!$F$1)=YEAR(ДАННЫЕ!$CM618),1,0),0)</f>
        <v>0</v>
      </c>
      <c r="D618" s="14">
        <f>IF(ДАННЫЕ!$CJ618&gt;0,IF(ДАННЫЕ!$CL618&gt;ДАННЫЕ!$F$1,1,IF(ДАННЫЕ!$CL618&gt;0,0,1)),0)</f>
        <v>0</v>
      </c>
      <c r="E618" s="43" t="str">
        <f ca="1">IF(ДАННЫЕ!$F$1&gt;0,IF(ДАННЫЕ!$G618&gt;0,DATEDIF(ДАННЫЕ!$G618,ДАННЫЕ!$F$1,"y"),""),IF(ДАННЫЕ!$G618&gt;0,DATEDIF(ДАННЫЕ!$G618,TODAY(),"y"),""))</f>
        <v/>
      </c>
      <c r="F618" s="43" t="str">
        <f xml:space="preserve"> IF(ДАННЫЕ!$F618="М",IF(E618&gt;=18,IF(E618&lt;60,1,""),""),"")&amp;IF(ДАННЫЕ!$F618="Ж",IF(E618&gt;=18,IF(E618&lt;55,1,""),""),"")</f>
        <v/>
      </c>
      <c r="G618" s="43" t="str">
        <f xml:space="preserve"> IF(ДАННЫЕ!$F618="М",IF(E618&gt;=60,2,""),"")&amp;IF(ДАННЫЕ!$F618="Ж",IF(E618&gt;=55,2,""),"")</f>
        <v/>
      </c>
      <c r="H618" s="43" t="str">
        <f t="shared" ca="1" si="27"/>
        <v/>
      </c>
      <c r="I618" s="43" t="str">
        <f t="shared" ca="1" si="28"/>
        <v>03</v>
      </c>
      <c r="J618" s="28" t="str">
        <f ca="1">ДАННЫЕ!$F618&amp;H618&amp;I618&amp;ДАННЫЕ!$I618&amp;"m"&amp;IF(ДАННЫЕ!$I618&gt;0,IF(ДАННЫЕ!$J618&gt;0,0,1),"")&amp;"f"&amp;IF(ДАННЫЕ!$R618&gt;0,IF(YEAR(ДАННЫЕ!$F$1)=YEAR(ДАННЫЕ!$R618),1,0),0)&amp;"z"&amp;ДАННЫЕ!$R618&amp;"p"&amp;ДАННЫЕ!$S618&amp;"i"&amp;ДАННЫЕ!$T618&amp;"h"&amp;ДАННЫЕ!$K618&amp;"be"&amp;ДАННЫЕ!$BI618&amp;"CD"&amp;IF(ДАННЫЕ!BF618&gt;500,4,IF(ДАННЫЕ!BF618&gt;350,3,IF(ДАННЫЕ!BF618&gt;200,2,IF(ДАННЫЕ!BF618&gt;0,1,0))))&amp;"g"&amp;B618&amp;"d"&amp;H618&amp;"l"&amp;ДАННЫЕ!AT618&amp;"a"&amp;ДАННЫЕ!$V618&amp;"v"&amp;R618&amp;"k"&amp;ДАННЫЕ!$U618&amp;"s"&amp;ДАННЫЕ!$Y618&amp;"t"&amp;ДАННЫЕ!$X618&amp;"b"&amp;IF(ДАННЫЕ!$Q618&gt;1,1,0)&amp;"PP"&amp;ДАННЫЕ!Z618&amp;"c"&amp;S618&amp;"x"&amp;IF(ДАННЫЕ!$BY618&gt;0,IF(YEAR(ДАННЫЕ!$F$1)=YEAR(ДАННЫЕ!$BY618),1,0),0)&amp;"n"&amp;IF(ДАННЫЕ!$BZ618&gt;0,IF(YEAR(ДАННЫЕ!$F$1)=YEAR(ДАННЫЕ!$BZ618),1,0),0)&amp;"u"&amp;D618&amp;"z"&amp;IF(ДАННЫЕ!$CL618&gt;0,IF(YEAR(ДАННЫЕ!$F$1)&gt;YEAR(ДАННЫЕ!$CL618),11,12),0)</f>
        <v>03mf0zpihbeCD0g0dlav0kstb0PPc0x0n0u0z0</v>
      </c>
      <c r="K618" s="28" t="str">
        <f ca="1">ДАННЫЕ!$I618&amp;"x"&amp;B618&amp;"w"&amp;IF(T618+ДАННЫЕ!AD618+ДАННЫЕ!AE618+ДАННЫЕ!AF618+ДАННЫЕ!AG618+ДАННЫЕ!AH618+ДАННЫЕ!$AL618+ДАННЫЕ!AI618+ДАННЫЕ!AJ618+ДАННЫЕ!AK618+ДАННЫЕ!AP618+ДАННЫЕ!AQ618+ДАННЫЕ!AR618+ДАННЫЕ!$AM618+ДАННЫЕ!$AN618+ДАННЫЕ!AS618+ДАННЫЕ!AT618&gt;0,1,0)&amp;IF(OR(T618=2,ДАННЫЕ!AD618=2,ДАННЫЕ!AE618=2,ДАННЫЕ!AF618=2,ДАННЫЕ!AG618=2,ДАННЫЕ!AH618=2,ДАННЫЕ!$AL618=2,ДАННЫЕ!AI618=2,ДАННЫЕ!AJ618=2,ДАННЫЕ!AK618=2,ДАННЫЕ!AP618=2,ДАННЫЕ!AQ618=2,ДАННЫЕ!AR618=2,ДАННЫЕ!$AM618=2,ДАННЫЕ!$AN618=2,ДАННЫЕ!AS618=2,ДАННЫЕ!AT618=2),2,0)&amp;"t"&amp;IF(T618&gt;0,"1"&amp;T618,"00")&amp;"f"&amp;IF(ДАННЫЕ!$AC618,"1"&amp;ДАННЫЕ!$AC618,"00")&amp;"b"&amp;IF(ДАННЫЕ!$AD618,"1"&amp;ДАННЫЕ!$AD618,"00")&amp;"g"&amp;IF(ДАННЫЕ!$AF618,"1"&amp;ДАННЫЕ!$AF618,"00")&amp;"c"&amp;IF(ДАННЫЕ!$AG618,"1"&amp;ДАННЫЕ!$AG618,"00")&amp;"i"&amp;IF(ДАННЫЕ!$AH618,"1"&amp;ДАННЫЕ!$AH618,"00")&amp;"r"&amp;IF(ДАННЫЕ!$AL618,"1"&amp;ДАННЫЕ!$AL618,"00")&amp;"m"&amp;IF(ДАННЫЕ!$AI618,"1"&amp;ДАННЫЕ!$AI618,"00")&amp;"hS"&amp;IF(ДАННЫЕ!$AJ618,"1"&amp;ДАННЫЕ!$AJ618,"00")&amp;"hZ"&amp;IF(ДАННЫЕ!$AK618,"1"&amp;ДАННЫЕ!$AK618,"00")&amp;"p"&amp;IF(ДАННЫЕ!$AP618,"1"&amp;ДАННЫЕ!$AP618,"00")&amp;"k"&amp;IF(ДАННЫЕ!$AQ618,"1"&amp;ДАННЫЕ!$AQ618,"00")&amp;"z"&amp;IF(ДАННЫЕ!$AR618,"1"&amp;ДАННЫЕ!$AR618,"00")&amp;"j"&amp;IF(ДАННЫЕ!$AM618,"1"&amp;ДАННЫЕ!$AM618,"00")&amp;"n"&amp;IF(ДАННЫЕ!$AN618,"1"&amp;ДАННЫЕ!$AN618,"00")&amp;"E"&amp;ДАННЫЕ!BI618&amp;"L"&amp;ДАННЫЕ!AO618&amp;"h"&amp;IF(ДАННЫЕ!$AU618&gt;0,1,0)&amp;"v"&amp;IF(ДАННЫЕ!$AW618&gt;0,1,0)&amp;"a"&amp;IF(ДАННЫЕ!$AS618,"1"&amp;ДАННЫЕ!$AS618,"00")&amp;"s"&amp;IF(ДАННЫЕ!$AT618,"1"&amp;ДАННЫЕ!$AT618,"00")&amp;"u"&amp;IF(ДАННЫЕ!$CJ618&gt;0,1,0)&amp;"y"&amp;B618&amp;"d"&amp;H618&amp;"e"&amp;F618&amp;G618</f>
        <v>x0w00t00f00b00g00c00i00r00m00hS00hZ00p00k00z00j00n00ELh0v0a00s00u0y0de</v>
      </c>
      <c r="L618" s="28" t="str">
        <f ca="1">ДАННЫЕ!$I618&amp;"VN"&amp;IF(ДАННЫЕ!AW618&gt;0,11,10)&amp;"CD"&amp;IF(ДАННЫЕ!BF618&gt;500,16,IF(ДАННЫЕ!BF618&gt;350,15,IF(ДАННЫЕ!BF618&gt;=200,14,IF(ДАННЫЕ!BF618&gt;=100,13,IF(ДАННЫЕ!BF618&gt;=50,12,IF(ДАННЫЕ!BF618&gt;0,11,10))))))&amp;"AR"&amp;IF(ДАННЫЕ!BX618&gt;0,1,0)&amp;"GD"&amp;B618&amp;"VV"&amp;IF(E618&gt;=5,IF(E618&lt;18,1,0),0)</f>
        <v>VN10CD10AR0GD0VV0</v>
      </c>
      <c r="M618" s="28" t="str">
        <f>ДАННЫЕ!$I618&amp;"b"&amp;ДАННЫЕ!$BI618&amp;"r"&amp;ДАННЫЕ!$BJ618&amp;"CD"&amp;IF(ДАННЫЕ!BF618&gt;0,IF(ДАННЫЕ!BF618&lt;200,1,IF(ДАННЫЕ!BF618&lt;350,2,3)),0)&amp;"h"&amp;IF(ДАННЫЕ!$BK618+ДАННЫЕ!$BL618+ДАННЫЕ!$BM618&gt;0,1,0)&amp;"x"&amp;ДАННЫЕ!$BK618&amp;"y"&amp;ДАННЫЕ!$BL618&amp;"z"&amp;ДАННЫЕ!$BM618&amp;"c"&amp;IF(ДАННЫЕ!$BK618+ДАННЫЕ!$BL618+ДАННЫЕ!$BM618=3,1,0)&amp;"a"&amp;IF(ДАННЫЕ!$BQ618+ДАННЫЕ!$BR618&gt;0,1,0)&amp;"d"&amp;ДАННЫЕ!$BQ618&amp;"v"&amp;ДАННЫЕ!$BR618&amp;"p"&amp;ДАННЫЕ!$BS618&amp;"n"&amp;ДАННЫЕ!$BU618&amp;"t"&amp;ДАННЫЕ!$BV618&amp;"o"&amp;ДАННЫЕ!$BT618&amp;"l"&amp;IF(ДАННЫЕ!$BN618&gt;0,1,0)&amp;ДАННЫЕ!$BN618&amp;"g"&amp;ДАННЫЕ!$BO618&amp;"s"&amp;ДАННЫЕ!$BP618&amp;"DZ"&amp;IF(ДАННЫЕ!B618-ДАННЫЕ!G618 &lt; 60,IF(ДАННЫЕ!B618-ДАННЫЕ!G618 &gt;= 0,1,0),0)&amp;"u"&amp;IF(ДАННЫЕ!$CJ618&gt;0,1,0)</f>
        <v>brCD0h0xyzc0a0dvpntol0gsDZ1u0</v>
      </c>
      <c r="N618" s="28" t="str">
        <f ca="1">ДАННЫЕ!$F618&amp;ДАННЫЕ!$I618&amp;"g"&amp;B618&amp;"cf"&amp;D618&amp;"a"&amp;IF(ДАННЫЕ!$BX618&gt;0,1,0)&amp;IF(ДАННЫЕ!$BF618&gt;500,1,IF(ДАННЫЕ!$BF618&gt;350,2,IF(ДАННЫЕ!$BF618&gt;=200,3,IF(ДАННЫЕ!$BF618&gt;=100,4,IF(ДАННЫЕ!$BF618&gt;=50,5,IF(ДАННЫЕ!$BF618&lt;50,6,0))))))&amp;"AR"&amp;IF(DATEDIF(ДАННЫЕ!$BX618,ДАННЫЕ!$F$1,"y")&gt;1,1,0)&amp;"VG"&amp;IF(ДАННЫЕ!$BH618="0",1,0)&amp;"o"&amp;IF(T618+ДАННЫЕ!$AF618+ДАННЫЕ!$AG618+ДАННЫЕ!$AH618+ДАННЫЕ!$AI618+ДАННЫЕ!$AJ618+ДАННЫЕ!$AP618+ДАННЫЕ!$AQ618+ДАННЫЕ!$AR618+ДАННЫЕ!$AU618+ДАННЫЕ!$AW618+ДАННЫЕ!$AS618+ДАННЫЕ!$AT618&gt;0,1,0)&amp;"x"&amp;ДАННЫЕ!$AG618&amp;"p"&amp;IF(ДАННЫЕ!$BY618&gt;0,1,0)&amp;"v"&amp;IF(ДАННЫЕ!$BZ618&gt;0,1,0)&amp;"n"&amp;ДАННЫЕ!$CA618&amp;"t"&amp;ДАННЫЕ!$AY618&amp;"k"&amp;ДАННЫЕ!$CB618&amp;"q"&amp;ДАННЫЕ!$CC618&amp;"w"&amp;ДАННЫЕ!$CD618&amp;"e"&amp;ДАННЫЕ!$CE618&amp;"m"&amp;ДАННЫЕ!$CF618&amp;"c"&amp;ДАННЫЕ!$CG618&amp;"z"&amp;ДАННЫЕ!$CH618&amp;"d"&amp;IF(H618=4,1,0)&amp;"s"&amp;IF(ДАННЫЕ!$J618=1,0,1)&amp;"u"&amp;IF(ДАННЫЕ!$CJ618&gt;0,1,0)</f>
        <v>g0cf0a06AR1VG0o0xp0v0ntkqwemczd0s1u0</v>
      </c>
      <c r="O618" s="28" t="str">
        <f>ДАННЫЕ!$I618&amp;"g"&amp;B618&amp;A618&amp;"f"&amp;P618&amp;"c"&amp;IF(ДАННЫЕ!$U618&gt;0,1,0)&amp;"s"&amp;IF(ДАННЫЕ!$Q618&gt;0,IF(YEAR(ДАННЫЕ!$F$1)=YEAR(ДАННЫЕ!$Q618),IF(MONTH(ДАННЫЕ!$F$1)=MONTH(ДАННЫЕ!$Q618),111,11),1),0)&amp;"i"&amp;IF(ДАННЫЕ!$R618+ДАННЫЕ!$S618+ДАННЫЕ!$T618=0,0,1)&amp;"h"&amp;IF(ДАННЫЕ!$P618&gt;0,1,0)&amp;"p"&amp;IF(ДАННЫЕ!$CI618&gt;0,IF(YEAR(ДАННЫЕ!$F$1)=YEAR(ДАННЫЕ!$CI618),IF(MONTH(ДАННЫЕ!$F$1)=MONTH(ДАННЫЕ!$CI618),111,11),1),0)&amp;"d"&amp;IF(ДАННЫЕ!$CJ618&gt;0,IF(YEAR(ДАННЫЕ!$F$1)=YEAR(ДАННЫЕ!$CJ618),IF(MONTH(ДАННЫЕ!$F$1)=MONTH(ДАННЫЕ!$CJ618),111,11),1),0)&amp;"o"&amp;IF(ДАННЫЕ!$CK618&gt;0,IF(MONTH(ДАННЫЕ!$F$1)=MONTH(ДАННЫЕ!$CK618),111,11),0)&amp;"v"&amp;IF(ДАННЫЕ!$BE618&gt;0,IF(MONTH(ДАННЫЕ!$F$1)=MONTH(ДАННЫЕ!$BE618),111,11),0)</f>
        <v>g00f0c0s0i0h0p0d0o0v0</v>
      </c>
      <c r="P618" s="15">
        <f t="shared" si="29"/>
        <v>0</v>
      </c>
      <c r="Q618" s="15">
        <f>IF(ДАННЫЕ!$F$1&gt;ДАННЫЕ!$N618,IF(YEAR(ДАННЫЕ!$F$1)=YEAR(ДАННЫЕ!M618),1,0),0)</f>
        <v>0</v>
      </c>
      <c r="R618" s="15">
        <f>IF(ДАННЫЕ!$F$1&gt;ДАННЫЕ!$N618,IF(YEAR(ДАННЫЕ!$F$1)=YEAR(ДАННЫЕ!N618),1,0),0)</f>
        <v>0</v>
      </c>
      <c r="S618" s="15">
        <f>IF(ДАННЫЕ!$AA618="2А",1,IF(ДАННЫЕ!$AA618="2Б",2,IF(ДАННЫЕ!$AA618="2В",3,IF(ДАННЫЕ!$AA618=3,4,IF(ДАННЫЕ!$AA618="4А",5,IF(ДАННЫЕ!$AA618="4Б",6,IF(ДАННЫЕ!$AA618="4В",7,IF(ДАННЫЕ!$AA618=5,8,0))))))))</f>
        <v>0</v>
      </c>
      <c r="T618" s="15">
        <f>IF(OR(ДАННЫЕ!$AC618=2,ДАННЫЕ!$AD618=2,ДАННЫЕ!$AE618=2),2,IF(OR(ДАННЫЕ!$AC618=1,ДАННЫЕ!$AD618=1,ДАННЫЕ!$AE618=1),1,0))</f>
        <v>0</v>
      </c>
    </row>
    <row r="619" spans="1:20" ht="15" customHeight="1" x14ac:dyDescent="0.2">
      <c r="A619" s="78">
        <f>IF(B619&gt;0,IF(MONTH(ДАННЫЕ!$F$1)=MONTH(ДАННЫЕ!$B619),1,0),0)</f>
        <v>0</v>
      </c>
      <c r="B619" s="14">
        <f>IF(ДАННЫЕ!$B619&gt;0,IF(YEAR(ДАННЫЕ!$F$1)=YEAR(ДАННЫЕ!$B619),1,0),0)</f>
        <v>0</v>
      </c>
      <c r="C619" s="14">
        <f>IF(ДАННЫЕ!$CM619&gt;0,IF(YEAR(ДАННЫЕ!$F$1)=YEAR(ДАННЫЕ!$CM619),1,0),0)</f>
        <v>0</v>
      </c>
      <c r="D619" s="14">
        <f>IF(ДАННЫЕ!$CJ619&gt;0,IF(ДАННЫЕ!$CL619&gt;ДАННЫЕ!$F$1,1,IF(ДАННЫЕ!$CL619&gt;0,0,1)),0)</f>
        <v>0</v>
      </c>
      <c r="E619" s="43" t="str">
        <f ca="1">IF(ДАННЫЕ!$F$1&gt;0,IF(ДАННЫЕ!$G619&gt;0,DATEDIF(ДАННЫЕ!$G619,ДАННЫЕ!$F$1,"y"),""),IF(ДАННЫЕ!$G619&gt;0,DATEDIF(ДАННЫЕ!$G619,TODAY(),"y"),""))</f>
        <v/>
      </c>
      <c r="F619" s="43" t="str">
        <f xml:space="preserve"> IF(ДАННЫЕ!$F619="М",IF(E619&gt;=18,IF(E619&lt;60,1,""),""),"")&amp;IF(ДАННЫЕ!$F619="Ж",IF(E619&gt;=18,IF(E619&lt;55,1,""),""),"")</f>
        <v/>
      </c>
      <c r="G619" s="43" t="str">
        <f xml:space="preserve"> IF(ДАННЫЕ!$F619="М",IF(E619&gt;=60,2,""),"")&amp;IF(ДАННЫЕ!$F619="Ж",IF(E619&gt;=55,2,""),"")</f>
        <v/>
      </c>
      <c r="H619" s="43" t="str">
        <f t="shared" ca="1" si="27"/>
        <v/>
      </c>
      <c r="I619" s="43" t="str">
        <f t="shared" ca="1" si="28"/>
        <v>03</v>
      </c>
      <c r="J619" s="28" t="str">
        <f ca="1">ДАННЫЕ!$F619&amp;H619&amp;I619&amp;ДАННЫЕ!$I619&amp;"m"&amp;IF(ДАННЫЕ!$I619&gt;0,IF(ДАННЫЕ!$J619&gt;0,0,1),"")&amp;"f"&amp;IF(ДАННЫЕ!$R619&gt;0,IF(YEAR(ДАННЫЕ!$F$1)=YEAR(ДАННЫЕ!$R619),1,0),0)&amp;"z"&amp;ДАННЫЕ!$R619&amp;"p"&amp;ДАННЫЕ!$S619&amp;"i"&amp;ДАННЫЕ!$T619&amp;"h"&amp;ДАННЫЕ!$K619&amp;"be"&amp;ДАННЫЕ!$BI619&amp;"CD"&amp;IF(ДАННЫЕ!BF619&gt;500,4,IF(ДАННЫЕ!BF619&gt;350,3,IF(ДАННЫЕ!BF619&gt;200,2,IF(ДАННЫЕ!BF619&gt;0,1,0))))&amp;"g"&amp;B619&amp;"d"&amp;H619&amp;"l"&amp;ДАННЫЕ!AT619&amp;"a"&amp;ДАННЫЕ!$V619&amp;"v"&amp;R619&amp;"k"&amp;ДАННЫЕ!$U619&amp;"s"&amp;ДАННЫЕ!$Y619&amp;"t"&amp;ДАННЫЕ!$X619&amp;"b"&amp;IF(ДАННЫЕ!$Q619&gt;1,1,0)&amp;"PP"&amp;ДАННЫЕ!Z619&amp;"c"&amp;S619&amp;"x"&amp;IF(ДАННЫЕ!$BY619&gt;0,IF(YEAR(ДАННЫЕ!$F$1)=YEAR(ДАННЫЕ!$BY619),1,0),0)&amp;"n"&amp;IF(ДАННЫЕ!$BZ619&gt;0,IF(YEAR(ДАННЫЕ!$F$1)=YEAR(ДАННЫЕ!$BZ619),1,0),0)&amp;"u"&amp;D619&amp;"z"&amp;IF(ДАННЫЕ!$CL619&gt;0,IF(YEAR(ДАННЫЕ!$F$1)&gt;YEAR(ДАННЫЕ!$CL619),11,12),0)</f>
        <v>03mf0zpihbeCD0g0dlav0kstb0PPc0x0n0u0z0</v>
      </c>
      <c r="K619" s="28" t="str">
        <f ca="1">ДАННЫЕ!$I619&amp;"x"&amp;B619&amp;"w"&amp;IF(T619+ДАННЫЕ!AD619+ДАННЫЕ!AE619+ДАННЫЕ!AF619+ДАННЫЕ!AG619+ДАННЫЕ!AH619+ДАННЫЕ!$AL619+ДАННЫЕ!AI619+ДАННЫЕ!AJ619+ДАННЫЕ!AK619+ДАННЫЕ!AP619+ДАННЫЕ!AQ619+ДАННЫЕ!AR619+ДАННЫЕ!$AM619+ДАННЫЕ!$AN619+ДАННЫЕ!AS619+ДАННЫЕ!AT619&gt;0,1,0)&amp;IF(OR(T619=2,ДАННЫЕ!AD619=2,ДАННЫЕ!AE619=2,ДАННЫЕ!AF619=2,ДАННЫЕ!AG619=2,ДАННЫЕ!AH619=2,ДАННЫЕ!$AL619=2,ДАННЫЕ!AI619=2,ДАННЫЕ!AJ619=2,ДАННЫЕ!AK619=2,ДАННЫЕ!AP619=2,ДАННЫЕ!AQ619=2,ДАННЫЕ!AR619=2,ДАННЫЕ!$AM619=2,ДАННЫЕ!$AN619=2,ДАННЫЕ!AS619=2,ДАННЫЕ!AT619=2),2,0)&amp;"t"&amp;IF(T619&gt;0,"1"&amp;T619,"00")&amp;"f"&amp;IF(ДАННЫЕ!$AC619,"1"&amp;ДАННЫЕ!$AC619,"00")&amp;"b"&amp;IF(ДАННЫЕ!$AD619,"1"&amp;ДАННЫЕ!$AD619,"00")&amp;"g"&amp;IF(ДАННЫЕ!$AF619,"1"&amp;ДАННЫЕ!$AF619,"00")&amp;"c"&amp;IF(ДАННЫЕ!$AG619,"1"&amp;ДАННЫЕ!$AG619,"00")&amp;"i"&amp;IF(ДАННЫЕ!$AH619,"1"&amp;ДАННЫЕ!$AH619,"00")&amp;"r"&amp;IF(ДАННЫЕ!$AL619,"1"&amp;ДАННЫЕ!$AL619,"00")&amp;"m"&amp;IF(ДАННЫЕ!$AI619,"1"&amp;ДАННЫЕ!$AI619,"00")&amp;"hS"&amp;IF(ДАННЫЕ!$AJ619,"1"&amp;ДАННЫЕ!$AJ619,"00")&amp;"hZ"&amp;IF(ДАННЫЕ!$AK619,"1"&amp;ДАННЫЕ!$AK619,"00")&amp;"p"&amp;IF(ДАННЫЕ!$AP619,"1"&amp;ДАННЫЕ!$AP619,"00")&amp;"k"&amp;IF(ДАННЫЕ!$AQ619,"1"&amp;ДАННЫЕ!$AQ619,"00")&amp;"z"&amp;IF(ДАННЫЕ!$AR619,"1"&amp;ДАННЫЕ!$AR619,"00")&amp;"j"&amp;IF(ДАННЫЕ!$AM619,"1"&amp;ДАННЫЕ!$AM619,"00")&amp;"n"&amp;IF(ДАННЫЕ!$AN619,"1"&amp;ДАННЫЕ!$AN619,"00")&amp;"E"&amp;ДАННЫЕ!BI619&amp;"L"&amp;ДАННЫЕ!AO619&amp;"h"&amp;IF(ДАННЫЕ!$AU619&gt;0,1,0)&amp;"v"&amp;IF(ДАННЫЕ!$AW619&gt;0,1,0)&amp;"a"&amp;IF(ДАННЫЕ!$AS619,"1"&amp;ДАННЫЕ!$AS619,"00")&amp;"s"&amp;IF(ДАННЫЕ!$AT619,"1"&amp;ДАННЫЕ!$AT619,"00")&amp;"u"&amp;IF(ДАННЫЕ!$CJ619&gt;0,1,0)&amp;"y"&amp;B619&amp;"d"&amp;H619&amp;"e"&amp;F619&amp;G619</f>
        <v>x0w00t00f00b00g00c00i00r00m00hS00hZ00p00k00z00j00n00ELh0v0a00s00u0y0de</v>
      </c>
      <c r="L619" s="28" t="str">
        <f ca="1">ДАННЫЕ!$I619&amp;"VN"&amp;IF(ДАННЫЕ!AW619&gt;0,11,10)&amp;"CD"&amp;IF(ДАННЫЕ!BF619&gt;500,16,IF(ДАННЫЕ!BF619&gt;350,15,IF(ДАННЫЕ!BF619&gt;=200,14,IF(ДАННЫЕ!BF619&gt;=100,13,IF(ДАННЫЕ!BF619&gt;=50,12,IF(ДАННЫЕ!BF619&gt;0,11,10))))))&amp;"AR"&amp;IF(ДАННЫЕ!BX619&gt;0,1,0)&amp;"GD"&amp;B619&amp;"VV"&amp;IF(E619&gt;=5,IF(E619&lt;18,1,0),0)</f>
        <v>VN10CD10AR0GD0VV0</v>
      </c>
      <c r="M619" s="28" t="str">
        <f>ДАННЫЕ!$I619&amp;"b"&amp;ДАННЫЕ!$BI619&amp;"r"&amp;ДАННЫЕ!$BJ619&amp;"CD"&amp;IF(ДАННЫЕ!BF619&gt;0,IF(ДАННЫЕ!BF619&lt;200,1,IF(ДАННЫЕ!BF619&lt;350,2,3)),0)&amp;"h"&amp;IF(ДАННЫЕ!$BK619+ДАННЫЕ!$BL619+ДАННЫЕ!$BM619&gt;0,1,0)&amp;"x"&amp;ДАННЫЕ!$BK619&amp;"y"&amp;ДАННЫЕ!$BL619&amp;"z"&amp;ДАННЫЕ!$BM619&amp;"c"&amp;IF(ДАННЫЕ!$BK619+ДАННЫЕ!$BL619+ДАННЫЕ!$BM619=3,1,0)&amp;"a"&amp;IF(ДАННЫЕ!$BQ619+ДАННЫЕ!$BR619&gt;0,1,0)&amp;"d"&amp;ДАННЫЕ!$BQ619&amp;"v"&amp;ДАННЫЕ!$BR619&amp;"p"&amp;ДАННЫЕ!$BS619&amp;"n"&amp;ДАННЫЕ!$BU619&amp;"t"&amp;ДАННЫЕ!$BV619&amp;"o"&amp;ДАННЫЕ!$BT619&amp;"l"&amp;IF(ДАННЫЕ!$BN619&gt;0,1,0)&amp;ДАННЫЕ!$BN619&amp;"g"&amp;ДАННЫЕ!$BO619&amp;"s"&amp;ДАННЫЕ!$BP619&amp;"DZ"&amp;IF(ДАННЫЕ!B619-ДАННЫЕ!G619 &lt; 60,IF(ДАННЫЕ!B619-ДАННЫЕ!G619 &gt;= 0,1,0),0)&amp;"u"&amp;IF(ДАННЫЕ!$CJ619&gt;0,1,0)</f>
        <v>brCD0h0xyzc0a0dvpntol0gsDZ1u0</v>
      </c>
      <c r="N619" s="28" t="str">
        <f ca="1">ДАННЫЕ!$F619&amp;ДАННЫЕ!$I619&amp;"g"&amp;B619&amp;"cf"&amp;D619&amp;"a"&amp;IF(ДАННЫЕ!$BX619&gt;0,1,0)&amp;IF(ДАННЫЕ!$BF619&gt;500,1,IF(ДАННЫЕ!$BF619&gt;350,2,IF(ДАННЫЕ!$BF619&gt;=200,3,IF(ДАННЫЕ!$BF619&gt;=100,4,IF(ДАННЫЕ!$BF619&gt;=50,5,IF(ДАННЫЕ!$BF619&lt;50,6,0))))))&amp;"AR"&amp;IF(DATEDIF(ДАННЫЕ!$BX619,ДАННЫЕ!$F$1,"y")&gt;1,1,0)&amp;"VG"&amp;IF(ДАННЫЕ!$BH619="0",1,0)&amp;"o"&amp;IF(T619+ДАННЫЕ!$AF619+ДАННЫЕ!$AG619+ДАННЫЕ!$AH619+ДАННЫЕ!$AI619+ДАННЫЕ!$AJ619+ДАННЫЕ!$AP619+ДАННЫЕ!$AQ619+ДАННЫЕ!$AR619+ДАННЫЕ!$AU619+ДАННЫЕ!$AW619+ДАННЫЕ!$AS619+ДАННЫЕ!$AT619&gt;0,1,0)&amp;"x"&amp;ДАННЫЕ!$AG619&amp;"p"&amp;IF(ДАННЫЕ!$BY619&gt;0,1,0)&amp;"v"&amp;IF(ДАННЫЕ!$BZ619&gt;0,1,0)&amp;"n"&amp;ДАННЫЕ!$CA619&amp;"t"&amp;ДАННЫЕ!$AY619&amp;"k"&amp;ДАННЫЕ!$CB619&amp;"q"&amp;ДАННЫЕ!$CC619&amp;"w"&amp;ДАННЫЕ!$CD619&amp;"e"&amp;ДАННЫЕ!$CE619&amp;"m"&amp;ДАННЫЕ!$CF619&amp;"c"&amp;ДАННЫЕ!$CG619&amp;"z"&amp;ДАННЫЕ!$CH619&amp;"d"&amp;IF(H619=4,1,0)&amp;"s"&amp;IF(ДАННЫЕ!$J619=1,0,1)&amp;"u"&amp;IF(ДАННЫЕ!$CJ619&gt;0,1,0)</f>
        <v>g0cf0a06AR1VG0o0xp0v0ntkqwemczd0s1u0</v>
      </c>
      <c r="O619" s="28" t="str">
        <f>ДАННЫЕ!$I619&amp;"g"&amp;B619&amp;A619&amp;"f"&amp;P619&amp;"c"&amp;IF(ДАННЫЕ!$U619&gt;0,1,0)&amp;"s"&amp;IF(ДАННЫЕ!$Q619&gt;0,IF(YEAR(ДАННЫЕ!$F$1)=YEAR(ДАННЫЕ!$Q619),IF(MONTH(ДАННЫЕ!$F$1)=MONTH(ДАННЫЕ!$Q619),111,11),1),0)&amp;"i"&amp;IF(ДАННЫЕ!$R619+ДАННЫЕ!$S619+ДАННЫЕ!$T619=0,0,1)&amp;"h"&amp;IF(ДАННЫЕ!$P619&gt;0,1,0)&amp;"p"&amp;IF(ДАННЫЕ!$CI619&gt;0,IF(YEAR(ДАННЫЕ!$F$1)=YEAR(ДАННЫЕ!$CI619),IF(MONTH(ДАННЫЕ!$F$1)=MONTH(ДАННЫЕ!$CI619),111,11),1),0)&amp;"d"&amp;IF(ДАННЫЕ!$CJ619&gt;0,IF(YEAR(ДАННЫЕ!$F$1)=YEAR(ДАННЫЕ!$CJ619),IF(MONTH(ДАННЫЕ!$F$1)=MONTH(ДАННЫЕ!$CJ619),111,11),1),0)&amp;"o"&amp;IF(ДАННЫЕ!$CK619&gt;0,IF(MONTH(ДАННЫЕ!$F$1)=MONTH(ДАННЫЕ!$CK619),111,11),0)&amp;"v"&amp;IF(ДАННЫЕ!$BE619&gt;0,IF(MONTH(ДАННЫЕ!$F$1)=MONTH(ДАННЫЕ!$BE619),111,11),0)</f>
        <v>g00f0c0s0i0h0p0d0o0v0</v>
      </c>
      <c r="P619" s="15">
        <f t="shared" si="29"/>
        <v>0</v>
      </c>
      <c r="Q619" s="15">
        <f>IF(ДАННЫЕ!$F$1&gt;ДАННЫЕ!$N619,IF(YEAR(ДАННЫЕ!$F$1)=YEAR(ДАННЫЕ!M619),1,0),0)</f>
        <v>0</v>
      </c>
      <c r="R619" s="15">
        <f>IF(ДАННЫЕ!$F$1&gt;ДАННЫЕ!$N619,IF(YEAR(ДАННЫЕ!$F$1)=YEAR(ДАННЫЕ!N619),1,0),0)</f>
        <v>0</v>
      </c>
      <c r="S619" s="15">
        <f>IF(ДАННЫЕ!$AA619="2А",1,IF(ДАННЫЕ!$AA619="2Б",2,IF(ДАННЫЕ!$AA619="2В",3,IF(ДАННЫЕ!$AA619=3,4,IF(ДАННЫЕ!$AA619="4А",5,IF(ДАННЫЕ!$AA619="4Б",6,IF(ДАННЫЕ!$AA619="4В",7,IF(ДАННЫЕ!$AA619=5,8,0))))))))</f>
        <v>0</v>
      </c>
      <c r="T619" s="15">
        <f>IF(OR(ДАННЫЕ!$AC619=2,ДАННЫЕ!$AD619=2,ДАННЫЕ!$AE619=2),2,IF(OR(ДАННЫЕ!$AC619=1,ДАННЫЕ!$AD619=1,ДАННЫЕ!$AE619=1),1,0))</f>
        <v>0</v>
      </c>
    </row>
    <row r="620" spans="1:20" ht="15" customHeight="1" x14ac:dyDescent="0.2">
      <c r="A620" s="78">
        <f>IF(B620&gt;0,IF(MONTH(ДАННЫЕ!$F$1)=MONTH(ДАННЫЕ!$B620),1,0),0)</f>
        <v>0</v>
      </c>
      <c r="B620" s="14">
        <f>IF(ДАННЫЕ!$B620&gt;0,IF(YEAR(ДАННЫЕ!$F$1)=YEAR(ДАННЫЕ!$B620),1,0),0)</f>
        <v>0</v>
      </c>
      <c r="C620" s="14">
        <f>IF(ДАННЫЕ!$CM620&gt;0,IF(YEAR(ДАННЫЕ!$F$1)=YEAR(ДАННЫЕ!$CM620),1,0),0)</f>
        <v>0</v>
      </c>
      <c r="D620" s="14">
        <f>IF(ДАННЫЕ!$CJ620&gt;0,IF(ДАННЫЕ!$CL620&gt;ДАННЫЕ!$F$1,1,IF(ДАННЫЕ!$CL620&gt;0,0,1)),0)</f>
        <v>0</v>
      </c>
      <c r="E620" s="43" t="str">
        <f ca="1">IF(ДАННЫЕ!$F$1&gt;0,IF(ДАННЫЕ!$G620&gt;0,DATEDIF(ДАННЫЕ!$G620,ДАННЫЕ!$F$1,"y"),""),IF(ДАННЫЕ!$G620&gt;0,DATEDIF(ДАННЫЕ!$G620,TODAY(),"y"),""))</f>
        <v/>
      </c>
      <c r="F620" s="43" t="str">
        <f xml:space="preserve"> IF(ДАННЫЕ!$F620="М",IF(E620&gt;=18,IF(E620&lt;60,1,""),""),"")&amp;IF(ДАННЫЕ!$F620="Ж",IF(E620&gt;=18,IF(E620&lt;55,1,""),""),"")</f>
        <v/>
      </c>
      <c r="G620" s="43" t="str">
        <f xml:space="preserve"> IF(ДАННЫЕ!$F620="М",IF(E620&gt;=60,2,""),"")&amp;IF(ДАННЫЕ!$F620="Ж",IF(E620&gt;=55,2,""),"")</f>
        <v/>
      </c>
      <c r="H620" s="43" t="str">
        <f t="shared" ca="1" si="27"/>
        <v/>
      </c>
      <c r="I620" s="43" t="str">
        <f t="shared" ca="1" si="28"/>
        <v>03</v>
      </c>
      <c r="J620" s="28" t="str">
        <f ca="1">ДАННЫЕ!$F620&amp;H620&amp;I620&amp;ДАННЫЕ!$I620&amp;"m"&amp;IF(ДАННЫЕ!$I620&gt;0,IF(ДАННЫЕ!$J620&gt;0,0,1),"")&amp;"f"&amp;IF(ДАННЫЕ!$R620&gt;0,IF(YEAR(ДАННЫЕ!$F$1)=YEAR(ДАННЫЕ!$R620),1,0),0)&amp;"z"&amp;ДАННЫЕ!$R620&amp;"p"&amp;ДАННЫЕ!$S620&amp;"i"&amp;ДАННЫЕ!$T620&amp;"h"&amp;ДАННЫЕ!$K620&amp;"be"&amp;ДАННЫЕ!$BI620&amp;"CD"&amp;IF(ДАННЫЕ!BF620&gt;500,4,IF(ДАННЫЕ!BF620&gt;350,3,IF(ДАННЫЕ!BF620&gt;200,2,IF(ДАННЫЕ!BF620&gt;0,1,0))))&amp;"g"&amp;B620&amp;"d"&amp;H620&amp;"l"&amp;ДАННЫЕ!AT620&amp;"a"&amp;ДАННЫЕ!$V620&amp;"v"&amp;R620&amp;"k"&amp;ДАННЫЕ!$U620&amp;"s"&amp;ДАННЫЕ!$Y620&amp;"t"&amp;ДАННЫЕ!$X620&amp;"b"&amp;IF(ДАННЫЕ!$Q620&gt;1,1,0)&amp;"PP"&amp;ДАННЫЕ!Z620&amp;"c"&amp;S620&amp;"x"&amp;IF(ДАННЫЕ!$BY620&gt;0,IF(YEAR(ДАННЫЕ!$F$1)=YEAR(ДАННЫЕ!$BY620),1,0),0)&amp;"n"&amp;IF(ДАННЫЕ!$BZ620&gt;0,IF(YEAR(ДАННЫЕ!$F$1)=YEAR(ДАННЫЕ!$BZ620),1,0),0)&amp;"u"&amp;D620&amp;"z"&amp;IF(ДАННЫЕ!$CL620&gt;0,IF(YEAR(ДАННЫЕ!$F$1)&gt;YEAR(ДАННЫЕ!$CL620),11,12),0)</f>
        <v>03mf0zpihbeCD0g0dlav0kstb0PPc0x0n0u0z0</v>
      </c>
      <c r="K620" s="28" t="str">
        <f ca="1">ДАННЫЕ!$I620&amp;"x"&amp;B620&amp;"w"&amp;IF(T620+ДАННЫЕ!AD620+ДАННЫЕ!AE620+ДАННЫЕ!AF620+ДАННЫЕ!AG620+ДАННЫЕ!AH620+ДАННЫЕ!$AL620+ДАННЫЕ!AI620+ДАННЫЕ!AJ620+ДАННЫЕ!AK620+ДАННЫЕ!AP620+ДАННЫЕ!AQ620+ДАННЫЕ!AR620+ДАННЫЕ!$AM620+ДАННЫЕ!$AN620+ДАННЫЕ!AS620+ДАННЫЕ!AT620&gt;0,1,0)&amp;IF(OR(T620=2,ДАННЫЕ!AD620=2,ДАННЫЕ!AE620=2,ДАННЫЕ!AF620=2,ДАННЫЕ!AG620=2,ДАННЫЕ!AH620=2,ДАННЫЕ!$AL620=2,ДАННЫЕ!AI620=2,ДАННЫЕ!AJ620=2,ДАННЫЕ!AK620=2,ДАННЫЕ!AP620=2,ДАННЫЕ!AQ620=2,ДАННЫЕ!AR620=2,ДАННЫЕ!$AM620=2,ДАННЫЕ!$AN620=2,ДАННЫЕ!AS620=2,ДАННЫЕ!AT620=2),2,0)&amp;"t"&amp;IF(T620&gt;0,"1"&amp;T620,"00")&amp;"f"&amp;IF(ДАННЫЕ!$AC620,"1"&amp;ДАННЫЕ!$AC620,"00")&amp;"b"&amp;IF(ДАННЫЕ!$AD620,"1"&amp;ДАННЫЕ!$AD620,"00")&amp;"g"&amp;IF(ДАННЫЕ!$AF620,"1"&amp;ДАННЫЕ!$AF620,"00")&amp;"c"&amp;IF(ДАННЫЕ!$AG620,"1"&amp;ДАННЫЕ!$AG620,"00")&amp;"i"&amp;IF(ДАННЫЕ!$AH620,"1"&amp;ДАННЫЕ!$AH620,"00")&amp;"r"&amp;IF(ДАННЫЕ!$AL620,"1"&amp;ДАННЫЕ!$AL620,"00")&amp;"m"&amp;IF(ДАННЫЕ!$AI620,"1"&amp;ДАННЫЕ!$AI620,"00")&amp;"hS"&amp;IF(ДАННЫЕ!$AJ620,"1"&amp;ДАННЫЕ!$AJ620,"00")&amp;"hZ"&amp;IF(ДАННЫЕ!$AK620,"1"&amp;ДАННЫЕ!$AK620,"00")&amp;"p"&amp;IF(ДАННЫЕ!$AP620,"1"&amp;ДАННЫЕ!$AP620,"00")&amp;"k"&amp;IF(ДАННЫЕ!$AQ620,"1"&amp;ДАННЫЕ!$AQ620,"00")&amp;"z"&amp;IF(ДАННЫЕ!$AR620,"1"&amp;ДАННЫЕ!$AR620,"00")&amp;"j"&amp;IF(ДАННЫЕ!$AM620,"1"&amp;ДАННЫЕ!$AM620,"00")&amp;"n"&amp;IF(ДАННЫЕ!$AN620,"1"&amp;ДАННЫЕ!$AN620,"00")&amp;"E"&amp;ДАННЫЕ!BI620&amp;"L"&amp;ДАННЫЕ!AO620&amp;"h"&amp;IF(ДАННЫЕ!$AU620&gt;0,1,0)&amp;"v"&amp;IF(ДАННЫЕ!$AW620&gt;0,1,0)&amp;"a"&amp;IF(ДАННЫЕ!$AS620,"1"&amp;ДАННЫЕ!$AS620,"00")&amp;"s"&amp;IF(ДАННЫЕ!$AT620,"1"&amp;ДАННЫЕ!$AT620,"00")&amp;"u"&amp;IF(ДАННЫЕ!$CJ620&gt;0,1,0)&amp;"y"&amp;B620&amp;"d"&amp;H620&amp;"e"&amp;F620&amp;G620</f>
        <v>x0w00t00f00b00g00c00i00r00m00hS00hZ00p00k00z00j00n00ELh0v0a00s00u0y0de</v>
      </c>
      <c r="L620" s="28" t="str">
        <f ca="1">ДАННЫЕ!$I620&amp;"VN"&amp;IF(ДАННЫЕ!AW620&gt;0,11,10)&amp;"CD"&amp;IF(ДАННЫЕ!BF620&gt;500,16,IF(ДАННЫЕ!BF620&gt;350,15,IF(ДАННЫЕ!BF620&gt;=200,14,IF(ДАННЫЕ!BF620&gt;=100,13,IF(ДАННЫЕ!BF620&gt;=50,12,IF(ДАННЫЕ!BF620&gt;0,11,10))))))&amp;"AR"&amp;IF(ДАННЫЕ!BX620&gt;0,1,0)&amp;"GD"&amp;B620&amp;"VV"&amp;IF(E620&gt;=5,IF(E620&lt;18,1,0),0)</f>
        <v>VN10CD10AR0GD0VV0</v>
      </c>
      <c r="M620" s="28" t="str">
        <f>ДАННЫЕ!$I620&amp;"b"&amp;ДАННЫЕ!$BI620&amp;"r"&amp;ДАННЫЕ!$BJ620&amp;"CD"&amp;IF(ДАННЫЕ!BF620&gt;0,IF(ДАННЫЕ!BF620&lt;200,1,IF(ДАННЫЕ!BF620&lt;350,2,3)),0)&amp;"h"&amp;IF(ДАННЫЕ!$BK620+ДАННЫЕ!$BL620+ДАННЫЕ!$BM620&gt;0,1,0)&amp;"x"&amp;ДАННЫЕ!$BK620&amp;"y"&amp;ДАННЫЕ!$BL620&amp;"z"&amp;ДАННЫЕ!$BM620&amp;"c"&amp;IF(ДАННЫЕ!$BK620+ДАННЫЕ!$BL620+ДАННЫЕ!$BM620=3,1,0)&amp;"a"&amp;IF(ДАННЫЕ!$BQ620+ДАННЫЕ!$BR620&gt;0,1,0)&amp;"d"&amp;ДАННЫЕ!$BQ620&amp;"v"&amp;ДАННЫЕ!$BR620&amp;"p"&amp;ДАННЫЕ!$BS620&amp;"n"&amp;ДАННЫЕ!$BU620&amp;"t"&amp;ДАННЫЕ!$BV620&amp;"o"&amp;ДАННЫЕ!$BT620&amp;"l"&amp;IF(ДАННЫЕ!$BN620&gt;0,1,0)&amp;ДАННЫЕ!$BN620&amp;"g"&amp;ДАННЫЕ!$BO620&amp;"s"&amp;ДАННЫЕ!$BP620&amp;"DZ"&amp;IF(ДАННЫЕ!B620-ДАННЫЕ!G620 &lt; 60,IF(ДАННЫЕ!B620-ДАННЫЕ!G620 &gt;= 0,1,0),0)&amp;"u"&amp;IF(ДАННЫЕ!$CJ620&gt;0,1,0)</f>
        <v>brCD0h0xyzc0a0dvpntol0gsDZ1u0</v>
      </c>
      <c r="N620" s="28" t="str">
        <f ca="1">ДАННЫЕ!$F620&amp;ДАННЫЕ!$I620&amp;"g"&amp;B620&amp;"cf"&amp;D620&amp;"a"&amp;IF(ДАННЫЕ!$BX620&gt;0,1,0)&amp;IF(ДАННЫЕ!$BF620&gt;500,1,IF(ДАННЫЕ!$BF620&gt;350,2,IF(ДАННЫЕ!$BF620&gt;=200,3,IF(ДАННЫЕ!$BF620&gt;=100,4,IF(ДАННЫЕ!$BF620&gt;=50,5,IF(ДАННЫЕ!$BF620&lt;50,6,0))))))&amp;"AR"&amp;IF(DATEDIF(ДАННЫЕ!$BX620,ДАННЫЕ!$F$1,"y")&gt;1,1,0)&amp;"VG"&amp;IF(ДАННЫЕ!$BH620="0",1,0)&amp;"o"&amp;IF(T620+ДАННЫЕ!$AF620+ДАННЫЕ!$AG620+ДАННЫЕ!$AH620+ДАННЫЕ!$AI620+ДАННЫЕ!$AJ620+ДАННЫЕ!$AP620+ДАННЫЕ!$AQ620+ДАННЫЕ!$AR620+ДАННЫЕ!$AU620+ДАННЫЕ!$AW620+ДАННЫЕ!$AS620+ДАННЫЕ!$AT620&gt;0,1,0)&amp;"x"&amp;ДАННЫЕ!$AG620&amp;"p"&amp;IF(ДАННЫЕ!$BY620&gt;0,1,0)&amp;"v"&amp;IF(ДАННЫЕ!$BZ620&gt;0,1,0)&amp;"n"&amp;ДАННЫЕ!$CA620&amp;"t"&amp;ДАННЫЕ!$AY620&amp;"k"&amp;ДАННЫЕ!$CB620&amp;"q"&amp;ДАННЫЕ!$CC620&amp;"w"&amp;ДАННЫЕ!$CD620&amp;"e"&amp;ДАННЫЕ!$CE620&amp;"m"&amp;ДАННЫЕ!$CF620&amp;"c"&amp;ДАННЫЕ!$CG620&amp;"z"&amp;ДАННЫЕ!$CH620&amp;"d"&amp;IF(H620=4,1,0)&amp;"s"&amp;IF(ДАННЫЕ!$J620=1,0,1)&amp;"u"&amp;IF(ДАННЫЕ!$CJ620&gt;0,1,0)</f>
        <v>g0cf0a06AR1VG0o0xp0v0ntkqwemczd0s1u0</v>
      </c>
      <c r="O620" s="28" t="str">
        <f>ДАННЫЕ!$I620&amp;"g"&amp;B620&amp;A620&amp;"f"&amp;P620&amp;"c"&amp;IF(ДАННЫЕ!$U620&gt;0,1,0)&amp;"s"&amp;IF(ДАННЫЕ!$Q620&gt;0,IF(YEAR(ДАННЫЕ!$F$1)=YEAR(ДАННЫЕ!$Q620),IF(MONTH(ДАННЫЕ!$F$1)=MONTH(ДАННЫЕ!$Q620),111,11),1),0)&amp;"i"&amp;IF(ДАННЫЕ!$R620+ДАННЫЕ!$S620+ДАННЫЕ!$T620=0,0,1)&amp;"h"&amp;IF(ДАННЫЕ!$P620&gt;0,1,0)&amp;"p"&amp;IF(ДАННЫЕ!$CI620&gt;0,IF(YEAR(ДАННЫЕ!$F$1)=YEAR(ДАННЫЕ!$CI620),IF(MONTH(ДАННЫЕ!$F$1)=MONTH(ДАННЫЕ!$CI620),111,11),1),0)&amp;"d"&amp;IF(ДАННЫЕ!$CJ620&gt;0,IF(YEAR(ДАННЫЕ!$F$1)=YEAR(ДАННЫЕ!$CJ620),IF(MONTH(ДАННЫЕ!$F$1)=MONTH(ДАННЫЕ!$CJ620),111,11),1),0)&amp;"o"&amp;IF(ДАННЫЕ!$CK620&gt;0,IF(MONTH(ДАННЫЕ!$F$1)=MONTH(ДАННЫЕ!$CK620),111,11),0)&amp;"v"&amp;IF(ДАННЫЕ!$BE620&gt;0,IF(MONTH(ДАННЫЕ!$F$1)=MONTH(ДАННЫЕ!$BE620),111,11),0)</f>
        <v>g00f0c0s0i0h0p0d0o0v0</v>
      </c>
      <c r="P620" s="15">
        <f t="shared" si="29"/>
        <v>0</v>
      </c>
      <c r="Q620" s="15">
        <f>IF(ДАННЫЕ!$F$1&gt;ДАННЫЕ!$N620,IF(YEAR(ДАННЫЕ!$F$1)=YEAR(ДАННЫЕ!M620),1,0),0)</f>
        <v>0</v>
      </c>
      <c r="R620" s="15">
        <f>IF(ДАННЫЕ!$F$1&gt;ДАННЫЕ!$N620,IF(YEAR(ДАННЫЕ!$F$1)=YEAR(ДАННЫЕ!N620),1,0),0)</f>
        <v>0</v>
      </c>
      <c r="S620" s="15">
        <f>IF(ДАННЫЕ!$AA620="2А",1,IF(ДАННЫЕ!$AA620="2Б",2,IF(ДАННЫЕ!$AA620="2В",3,IF(ДАННЫЕ!$AA620=3,4,IF(ДАННЫЕ!$AA620="4А",5,IF(ДАННЫЕ!$AA620="4Б",6,IF(ДАННЫЕ!$AA620="4В",7,IF(ДАННЫЕ!$AA620=5,8,0))))))))</f>
        <v>0</v>
      </c>
      <c r="T620" s="15">
        <f>IF(OR(ДАННЫЕ!$AC620=2,ДАННЫЕ!$AD620=2,ДАННЫЕ!$AE620=2),2,IF(OR(ДАННЫЕ!$AC620=1,ДАННЫЕ!$AD620=1,ДАННЫЕ!$AE620=1),1,0))</f>
        <v>0</v>
      </c>
    </row>
    <row r="621" spans="1:20" ht="15" customHeight="1" x14ac:dyDescent="0.2">
      <c r="A621" s="78">
        <f>IF(B621&gt;0,IF(MONTH(ДАННЫЕ!$F$1)=MONTH(ДАННЫЕ!$B621),1,0),0)</f>
        <v>0</v>
      </c>
      <c r="B621" s="14">
        <f>IF(ДАННЫЕ!$B621&gt;0,IF(YEAR(ДАННЫЕ!$F$1)=YEAR(ДАННЫЕ!$B621),1,0),0)</f>
        <v>0</v>
      </c>
      <c r="C621" s="14">
        <f>IF(ДАННЫЕ!$CM621&gt;0,IF(YEAR(ДАННЫЕ!$F$1)=YEAR(ДАННЫЕ!$CM621),1,0),0)</f>
        <v>0</v>
      </c>
      <c r="D621" s="14">
        <f>IF(ДАННЫЕ!$CJ621&gt;0,IF(ДАННЫЕ!$CL621&gt;ДАННЫЕ!$F$1,1,IF(ДАННЫЕ!$CL621&gt;0,0,1)),0)</f>
        <v>0</v>
      </c>
      <c r="E621" s="43" t="str">
        <f ca="1">IF(ДАННЫЕ!$F$1&gt;0,IF(ДАННЫЕ!$G621&gt;0,DATEDIF(ДАННЫЕ!$G621,ДАННЫЕ!$F$1,"y"),""),IF(ДАННЫЕ!$G621&gt;0,DATEDIF(ДАННЫЕ!$G621,TODAY(),"y"),""))</f>
        <v/>
      </c>
      <c r="F621" s="43" t="str">
        <f xml:space="preserve"> IF(ДАННЫЕ!$F621="М",IF(E621&gt;=18,IF(E621&lt;60,1,""),""),"")&amp;IF(ДАННЫЕ!$F621="Ж",IF(E621&gt;=18,IF(E621&lt;55,1,""),""),"")</f>
        <v/>
      </c>
      <c r="G621" s="43" t="str">
        <f xml:space="preserve"> IF(ДАННЫЕ!$F621="М",IF(E621&gt;=60,2,""),"")&amp;IF(ДАННЫЕ!$F621="Ж",IF(E621&gt;=55,2,""),"")</f>
        <v/>
      </c>
      <c r="H621" s="43" t="str">
        <f t="shared" ca="1" si="27"/>
        <v/>
      </c>
      <c r="I621" s="43" t="str">
        <f t="shared" ca="1" si="28"/>
        <v>03</v>
      </c>
      <c r="J621" s="28" t="str">
        <f ca="1">ДАННЫЕ!$F621&amp;H621&amp;I621&amp;ДАННЫЕ!$I621&amp;"m"&amp;IF(ДАННЫЕ!$I621&gt;0,IF(ДАННЫЕ!$J621&gt;0,0,1),"")&amp;"f"&amp;IF(ДАННЫЕ!$R621&gt;0,IF(YEAR(ДАННЫЕ!$F$1)=YEAR(ДАННЫЕ!$R621),1,0),0)&amp;"z"&amp;ДАННЫЕ!$R621&amp;"p"&amp;ДАННЫЕ!$S621&amp;"i"&amp;ДАННЫЕ!$T621&amp;"h"&amp;ДАННЫЕ!$K621&amp;"be"&amp;ДАННЫЕ!$BI621&amp;"CD"&amp;IF(ДАННЫЕ!BF621&gt;500,4,IF(ДАННЫЕ!BF621&gt;350,3,IF(ДАННЫЕ!BF621&gt;200,2,IF(ДАННЫЕ!BF621&gt;0,1,0))))&amp;"g"&amp;B621&amp;"d"&amp;H621&amp;"l"&amp;ДАННЫЕ!AT621&amp;"a"&amp;ДАННЫЕ!$V621&amp;"v"&amp;R621&amp;"k"&amp;ДАННЫЕ!$U621&amp;"s"&amp;ДАННЫЕ!$Y621&amp;"t"&amp;ДАННЫЕ!$X621&amp;"b"&amp;IF(ДАННЫЕ!$Q621&gt;1,1,0)&amp;"PP"&amp;ДАННЫЕ!Z621&amp;"c"&amp;S621&amp;"x"&amp;IF(ДАННЫЕ!$BY621&gt;0,IF(YEAR(ДАННЫЕ!$F$1)=YEAR(ДАННЫЕ!$BY621),1,0),0)&amp;"n"&amp;IF(ДАННЫЕ!$BZ621&gt;0,IF(YEAR(ДАННЫЕ!$F$1)=YEAR(ДАННЫЕ!$BZ621),1,0),0)&amp;"u"&amp;D621&amp;"z"&amp;IF(ДАННЫЕ!$CL621&gt;0,IF(YEAR(ДАННЫЕ!$F$1)&gt;YEAR(ДАННЫЕ!$CL621),11,12),0)</f>
        <v>03mf0zpihbeCD0g0dlav0kstb0PPc0x0n0u0z0</v>
      </c>
      <c r="K621" s="28" t="str">
        <f ca="1">ДАННЫЕ!$I621&amp;"x"&amp;B621&amp;"w"&amp;IF(T621+ДАННЫЕ!AD621+ДАННЫЕ!AE621+ДАННЫЕ!AF621+ДАННЫЕ!AG621+ДАННЫЕ!AH621+ДАННЫЕ!$AL621+ДАННЫЕ!AI621+ДАННЫЕ!AJ621+ДАННЫЕ!AK621+ДАННЫЕ!AP621+ДАННЫЕ!AQ621+ДАННЫЕ!AR621+ДАННЫЕ!$AM621+ДАННЫЕ!$AN621+ДАННЫЕ!AS621+ДАННЫЕ!AT621&gt;0,1,0)&amp;IF(OR(T621=2,ДАННЫЕ!AD621=2,ДАННЫЕ!AE621=2,ДАННЫЕ!AF621=2,ДАННЫЕ!AG621=2,ДАННЫЕ!AH621=2,ДАННЫЕ!$AL621=2,ДАННЫЕ!AI621=2,ДАННЫЕ!AJ621=2,ДАННЫЕ!AK621=2,ДАННЫЕ!AP621=2,ДАННЫЕ!AQ621=2,ДАННЫЕ!AR621=2,ДАННЫЕ!$AM621=2,ДАННЫЕ!$AN621=2,ДАННЫЕ!AS621=2,ДАННЫЕ!AT621=2),2,0)&amp;"t"&amp;IF(T621&gt;0,"1"&amp;T621,"00")&amp;"f"&amp;IF(ДАННЫЕ!$AC621,"1"&amp;ДАННЫЕ!$AC621,"00")&amp;"b"&amp;IF(ДАННЫЕ!$AD621,"1"&amp;ДАННЫЕ!$AD621,"00")&amp;"g"&amp;IF(ДАННЫЕ!$AF621,"1"&amp;ДАННЫЕ!$AF621,"00")&amp;"c"&amp;IF(ДАННЫЕ!$AG621,"1"&amp;ДАННЫЕ!$AG621,"00")&amp;"i"&amp;IF(ДАННЫЕ!$AH621,"1"&amp;ДАННЫЕ!$AH621,"00")&amp;"r"&amp;IF(ДАННЫЕ!$AL621,"1"&amp;ДАННЫЕ!$AL621,"00")&amp;"m"&amp;IF(ДАННЫЕ!$AI621,"1"&amp;ДАННЫЕ!$AI621,"00")&amp;"hS"&amp;IF(ДАННЫЕ!$AJ621,"1"&amp;ДАННЫЕ!$AJ621,"00")&amp;"hZ"&amp;IF(ДАННЫЕ!$AK621,"1"&amp;ДАННЫЕ!$AK621,"00")&amp;"p"&amp;IF(ДАННЫЕ!$AP621,"1"&amp;ДАННЫЕ!$AP621,"00")&amp;"k"&amp;IF(ДАННЫЕ!$AQ621,"1"&amp;ДАННЫЕ!$AQ621,"00")&amp;"z"&amp;IF(ДАННЫЕ!$AR621,"1"&amp;ДАННЫЕ!$AR621,"00")&amp;"j"&amp;IF(ДАННЫЕ!$AM621,"1"&amp;ДАННЫЕ!$AM621,"00")&amp;"n"&amp;IF(ДАННЫЕ!$AN621,"1"&amp;ДАННЫЕ!$AN621,"00")&amp;"E"&amp;ДАННЫЕ!BI621&amp;"L"&amp;ДАННЫЕ!AO621&amp;"h"&amp;IF(ДАННЫЕ!$AU621&gt;0,1,0)&amp;"v"&amp;IF(ДАННЫЕ!$AW621&gt;0,1,0)&amp;"a"&amp;IF(ДАННЫЕ!$AS621,"1"&amp;ДАННЫЕ!$AS621,"00")&amp;"s"&amp;IF(ДАННЫЕ!$AT621,"1"&amp;ДАННЫЕ!$AT621,"00")&amp;"u"&amp;IF(ДАННЫЕ!$CJ621&gt;0,1,0)&amp;"y"&amp;B621&amp;"d"&amp;H621&amp;"e"&amp;F621&amp;G621</f>
        <v>x0w00t00f00b00g00c00i00r00m00hS00hZ00p00k00z00j00n00ELh0v0a00s00u0y0de</v>
      </c>
      <c r="L621" s="28" t="str">
        <f ca="1">ДАННЫЕ!$I621&amp;"VN"&amp;IF(ДАННЫЕ!AW621&gt;0,11,10)&amp;"CD"&amp;IF(ДАННЫЕ!BF621&gt;500,16,IF(ДАННЫЕ!BF621&gt;350,15,IF(ДАННЫЕ!BF621&gt;=200,14,IF(ДАННЫЕ!BF621&gt;=100,13,IF(ДАННЫЕ!BF621&gt;=50,12,IF(ДАННЫЕ!BF621&gt;0,11,10))))))&amp;"AR"&amp;IF(ДАННЫЕ!BX621&gt;0,1,0)&amp;"GD"&amp;B621&amp;"VV"&amp;IF(E621&gt;=5,IF(E621&lt;18,1,0),0)</f>
        <v>VN10CD10AR0GD0VV0</v>
      </c>
      <c r="M621" s="28" t="str">
        <f>ДАННЫЕ!$I621&amp;"b"&amp;ДАННЫЕ!$BI621&amp;"r"&amp;ДАННЫЕ!$BJ621&amp;"CD"&amp;IF(ДАННЫЕ!BF621&gt;0,IF(ДАННЫЕ!BF621&lt;200,1,IF(ДАННЫЕ!BF621&lt;350,2,3)),0)&amp;"h"&amp;IF(ДАННЫЕ!$BK621+ДАННЫЕ!$BL621+ДАННЫЕ!$BM621&gt;0,1,0)&amp;"x"&amp;ДАННЫЕ!$BK621&amp;"y"&amp;ДАННЫЕ!$BL621&amp;"z"&amp;ДАННЫЕ!$BM621&amp;"c"&amp;IF(ДАННЫЕ!$BK621+ДАННЫЕ!$BL621+ДАННЫЕ!$BM621=3,1,0)&amp;"a"&amp;IF(ДАННЫЕ!$BQ621+ДАННЫЕ!$BR621&gt;0,1,0)&amp;"d"&amp;ДАННЫЕ!$BQ621&amp;"v"&amp;ДАННЫЕ!$BR621&amp;"p"&amp;ДАННЫЕ!$BS621&amp;"n"&amp;ДАННЫЕ!$BU621&amp;"t"&amp;ДАННЫЕ!$BV621&amp;"o"&amp;ДАННЫЕ!$BT621&amp;"l"&amp;IF(ДАННЫЕ!$BN621&gt;0,1,0)&amp;ДАННЫЕ!$BN621&amp;"g"&amp;ДАННЫЕ!$BO621&amp;"s"&amp;ДАННЫЕ!$BP621&amp;"DZ"&amp;IF(ДАННЫЕ!B621-ДАННЫЕ!G621 &lt; 60,IF(ДАННЫЕ!B621-ДАННЫЕ!G621 &gt;= 0,1,0),0)&amp;"u"&amp;IF(ДАННЫЕ!$CJ621&gt;0,1,0)</f>
        <v>brCD0h0xyzc0a0dvpntol0gsDZ1u0</v>
      </c>
      <c r="N621" s="28" t="str">
        <f ca="1">ДАННЫЕ!$F621&amp;ДАННЫЕ!$I621&amp;"g"&amp;B621&amp;"cf"&amp;D621&amp;"a"&amp;IF(ДАННЫЕ!$BX621&gt;0,1,0)&amp;IF(ДАННЫЕ!$BF621&gt;500,1,IF(ДАННЫЕ!$BF621&gt;350,2,IF(ДАННЫЕ!$BF621&gt;=200,3,IF(ДАННЫЕ!$BF621&gt;=100,4,IF(ДАННЫЕ!$BF621&gt;=50,5,IF(ДАННЫЕ!$BF621&lt;50,6,0))))))&amp;"AR"&amp;IF(DATEDIF(ДАННЫЕ!$BX621,ДАННЫЕ!$F$1,"y")&gt;1,1,0)&amp;"VG"&amp;IF(ДАННЫЕ!$BH621="0",1,0)&amp;"o"&amp;IF(T621+ДАННЫЕ!$AF621+ДАННЫЕ!$AG621+ДАННЫЕ!$AH621+ДАННЫЕ!$AI621+ДАННЫЕ!$AJ621+ДАННЫЕ!$AP621+ДАННЫЕ!$AQ621+ДАННЫЕ!$AR621+ДАННЫЕ!$AU621+ДАННЫЕ!$AW621+ДАННЫЕ!$AS621+ДАННЫЕ!$AT621&gt;0,1,0)&amp;"x"&amp;ДАННЫЕ!$AG621&amp;"p"&amp;IF(ДАННЫЕ!$BY621&gt;0,1,0)&amp;"v"&amp;IF(ДАННЫЕ!$BZ621&gt;0,1,0)&amp;"n"&amp;ДАННЫЕ!$CA621&amp;"t"&amp;ДАННЫЕ!$AY621&amp;"k"&amp;ДАННЫЕ!$CB621&amp;"q"&amp;ДАННЫЕ!$CC621&amp;"w"&amp;ДАННЫЕ!$CD621&amp;"e"&amp;ДАННЫЕ!$CE621&amp;"m"&amp;ДАННЫЕ!$CF621&amp;"c"&amp;ДАННЫЕ!$CG621&amp;"z"&amp;ДАННЫЕ!$CH621&amp;"d"&amp;IF(H621=4,1,0)&amp;"s"&amp;IF(ДАННЫЕ!$J621=1,0,1)&amp;"u"&amp;IF(ДАННЫЕ!$CJ621&gt;0,1,0)</f>
        <v>g0cf0a06AR1VG0o0xp0v0ntkqwemczd0s1u0</v>
      </c>
      <c r="O621" s="28" t="str">
        <f>ДАННЫЕ!$I621&amp;"g"&amp;B621&amp;A621&amp;"f"&amp;P621&amp;"c"&amp;IF(ДАННЫЕ!$U621&gt;0,1,0)&amp;"s"&amp;IF(ДАННЫЕ!$Q621&gt;0,IF(YEAR(ДАННЫЕ!$F$1)=YEAR(ДАННЫЕ!$Q621),IF(MONTH(ДАННЫЕ!$F$1)=MONTH(ДАННЫЕ!$Q621),111,11),1),0)&amp;"i"&amp;IF(ДАННЫЕ!$R621+ДАННЫЕ!$S621+ДАННЫЕ!$T621=0,0,1)&amp;"h"&amp;IF(ДАННЫЕ!$P621&gt;0,1,0)&amp;"p"&amp;IF(ДАННЫЕ!$CI621&gt;0,IF(YEAR(ДАННЫЕ!$F$1)=YEAR(ДАННЫЕ!$CI621),IF(MONTH(ДАННЫЕ!$F$1)=MONTH(ДАННЫЕ!$CI621),111,11),1),0)&amp;"d"&amp;IF(ДАННЫЕ!$CJ621&gt;0,IF(YEAR(ДАННЫЕ!$F$1)=YEAR(ДАННЫЕ!$CJ621),IF(MONTH(ДАННЫЕ!$F$1)=MONTH(ДАННЫЕ!$CJ621),111,11),1),0)&amp;"o"&amp;IF(ДАННЫЕ!$CK621&gt;0,IF(MONTH(ДАННЫЕ!$F$1)=MONTH(ДАННЫЕ!$CK621),111,11),0)&amp;"v"&amp;IF(ДАННЫЕ!$BE621&gt;0,IF(MONTH(ДАННЫЕ!$F$1)=MONTH(ДАННЫЕ!$BE621),111,11),0)</f>
        <v>g00f0c0s0i0h0p0d0o0v0</v>
      </c>
      <c r="P621" s="15">
        <f t="shared" si="29"/>
        <v>0</v>
      </c>
      <c r="Q621" s="15">
        <f>IF(ДАННЫЕ!$F$1&gt;ДАННЫЕ!$N621,IF(YEAR(ДАННЫЕ!$F$1)=YEAR(ДАННЫЕ!M621),1,0),0)</f>
        <v>0</v>
      </c>
      <c r="R621" s="15">
        <f>IF(ДАННЫЕ!$F$1&gt;ДАННЫЕ!$N621,IF(YEAR(ДАННЫЕ!$F$1)=YEAR(ДАННЫЕ!N621),1,0),0)</f>
        <v>0</v>
      </c>
      <c r="S621" s="15">
        <f>IF(ДАННЫЕ!$AA621="2А",1,IF(ДАННЫЕ!$AA621="2Б",2,IF(ДАННЫЕ!$AA621="2В",3,IF(ДАННЫЕ!$AA621=3,4,IF(ДАННЫЕ!$AA621="4А",5,IF(ДАННЫЕ!$AA621="4Б",6,IF(ДАННЫЕ!$AA621="4В",7,IF(ДАННЫЕ!$AA621=5,8,0))))))))</f>
        <v>0</v>
      </c>
      <c r="T621" s="15">
        <f>IF(OR(ДАННЫЕ!$AC621=2,ДАННЫЕ!$AD621=2,ДАННЫЕ!$AE621=2),2,IF(OR(ДАННЫЕ!$AC621=1,ДАННЫЕ!$AD621=1,ДАННЫЕ!$AE621=1),1,0))</f>
        <v>0</v>
      </c>
    </row>
    <row r="622" spans="1:20" ht="15" customHeight="1" x14ac:dyDescent="0.2">
      <c r="A622" s="78">
        <f>IF(B622&gt;0,IF(MONTH(ДАННЫЕ!$F$1)=MONTH(ДАННЫЕ!$B622),1,0),0)</f>
        <v>0</v>
      </c>
      <c r="B622" s="14">
        <f>IF(ДАННЫЕ!$B622&gt;0,IF(YEAR(ДАННЫЕ!$F$1)=YEAR(ДАННЫЕ!$B622),1,0),0)</f>
        <v>0</v>
      </c>
      <c r="C622" s="14">
        <f>IF(ДАННЫЕ!$CM622&gt;0,IF(YEAR(ДАННЫЕ!$F$1)=YEAR(ДАННЫЕ!$CM622),1,0),0)</f>
        <v>0</v>
      </c>
      <c r="D622" s="14">
        <f>IF(ДАННЫЕ!$CJ622&gt;0,IF(ДАННЫЕ!$CL622&gt;ДАННЫЕ!$F$1,1,IF(ДАННЫЕ!$CL622&gt;0,0,1)),0)</f>
        <v>0</v>
      </c>
      <c r="E622" s="43" t="str">
        <f ca="1">IF(ДАННЫЕ!$F$1&gt;0,IF(ДАННЫЕ!$G622&gt;0,DATEDIF(ДАННЫЕ!$G622,ДАННЫЕ!$F$1,"y"),""),IF(ДАННЫЕ!$G622&gt;0,DATEDIF(ДАННЫЕ!$G622,TODAY(),"y"),""))</f>
        <v/>
      </c>
      <c r="F622" s="43" t="str">
        <f xml:space="preserve"> IF(ДАННЫЕ!$F622="М",IF(E622&gt;=18,IF(E622&lt;60,1,""),""),"")&amp;IF(ДАННЫЕ!$F622="Ж",IF(E622&gt;=18,IF(E622&lt;55,1,""),""),"")</f>
        <v/>
      </c>
      <c r="G622" s="43" t="str">
        <f xml:space="preserve"> IF(ДАННЫЕ!$F622="М",IF(E622&gt;=60,2,""),"")&amp;IF(ДАННЫЕ!$F622="Ж",IF(E622&gt;=55,2,""),"")</f>
        <v/>
      </c>
      <c r="H622" s="43" t="str">
        <f t="shared" ca="1" si="27"/>
        <v/>
      </c>
      <c r="I622" s="43" t="str">
        <f t="shared" ca="1" si="28"/>
        <v>03</v>
      </c>
      <c r="J622" s="28" t="str">
        <f ca="1">ДАННЫЕ!$F622&amp;H622&amp;I622&amp;ДАННЫЕ!$I622&amp;"m"&amp;IF(ДАННЫЕ!$I622&gt;0,IF(ДАННЫЕ!$J622&gt;0,0,1),"")&amp;"f"&amp;IF(ДАННЫЕ!$R622&gt;0,IF(YEAR(ДАННЫЕ!$F$1)=YEAR(ДАННЫЕ!$R622),1,0),0)&amp;"z"&amp;ДАННЫЕ!$R622&amp;"p"&amp;ДАННЫЕ!$S622&amp;"i"&amp;ДАННЫЕ!$T622&amp;"h"&amp;ДАННЫЕ!$K622&amp;"be"&amp;ДАННЫЕ!$BI622&amp;"CD"&amp;IF(ДАННЫЕ!BF622&gt;500,4,IF(ДАННЫЕ!BF622&gt;350,3,IF(ДАННЫЕ!BF622&gt;200,2,IF(ДАННЫЕ!BF622&gt;0,1,0))))&amp;"g"&amp;B622&amp;"d"&amp;H622&amp;"l"&amp;ДАННЫЕ!AT622&amp;"a"&amp;ДАННЫЕ!$V622&amp;"v"&amp;R622&amp;"k"&amp;ДАННЫЕ!$U622&amp;"s"&amp;ДАННЫЕ!$Y622&amp;"t"&amp;ДАННЫЕ!$X622&amp;"b"&amp;IF(ДАННЫЕ!$Q622&gt;1,1,0)&amp;"PP"&amp;ДАННЫЕ!Z622&amp;"c"&amp;S622&amp;"x"&amp;IF(ДАННЫЕ!$BY622&gt;0,IF(YEAR(ДАННЫЕ!$F$1)=YEAR(ДАННЫЕ!$BY622),1,0),0)&amp;"n"&amp;IF(ДАННЫЕ!$BZ622&gt;0,IF(YEAR(ДАННЫЕ!$F$1)=YEAR(ДАННЫЕ!$BZ622),1,0),0)&amp;"u"&amp;D622&amp;"z"&amp;IF(ДАННЫЕ!$CL622&gt;0,IF(YEAR(ДАННЫЕ!$F$1)&gt;YEAR(ДАННЫЕ!$CL622),11,12),0)</f>
        <v>03mf0zpihbeCD0g0dlav0kstb0PPc0x0n0u0z0</v>
      </c>
      <c r="K622" s="28" t="str">
        <f ca="1">ДАННЫЕ!$I622&amp;"x"&amp;B622&amp;"w"&amp;IF(T622+ДАННЫЕ!AD622+ДАННЫЕ!AE622+ДАННЫЕ!AF622+ДАННЫЕ!AG622+ДАННЫЕ!AH622+ДАННЫЕ!$AL622+ДАННЫЕ!AI622+ДАННЫЕ!AJ622+ДАННЫЕ!AK622+ДАННЫЕ!AP622+ДАННЫЕ!AQ622+ДАННЫЕ!AR622+ДАННЫЕ!$AM622+ДАННЫЕ!$AN622+ДАННЫЕ!AS622+ДАННЫЕ!AT622&gt;0,1,0)&amp;IF(OR(T622=2,ДАННЫЕ!AD622=2,ДАННЫЕ!AE622=2,ДАННЫЕ!AF622=2,ДАННЫЕ!AG622=2,ДАННЫЕ!AH622=2,ДАННЫЕ!$AL622=2,ДАННЫЕ!AI622=2,ДАННЫЕ!AJ622=2,ДАННЫЕ!AK622=2,ДАННЫЕ!AP622=2,ДАННЫЕ!AQ622=2,ДАННЫЕ!AR622=2,ДАННЫЕ!$AM622=2,ДАННЫЕ!$AN622=2,ДАННЫЕ!AS622=2,ДАННЫЕ!AT622=2),2,0)&amp;"t"&amp;IF(T622&gt;0,"1"&amp;T622,"00")&amp;"f"&amp;IF(ДАННЫЕ!$AC622,"1"&amp;ДАННЫЕ!$AC622,"00")&amp;"b"&amp;IF(ДАННЫЕ!$AD622,"1"&amp;ДАННЫЕ!$AD622,"00")&amp;"g"&amp;IF(ДАННЫЕ!$AF622,"1"&amp;ДАННЫЕ!$AF622,"00")&amp;"c"&amp;IF(ДАННЫЕ!$AG622,"1"&amp;ДАННЫЕ!$AG622,"00")&amp;"i"&amp;IF(ДАННЫЕ!$AH622,"1"&amp;ДАННЫЕ!$AH622,"00")&amp;"r"&amp;IF(ДАННЫЕ!$AL622,"1"&amp;ДАННЫЕ!$AL622,"00")&amp;"m"&amp;IF(ДАННЫЕ!$AI622,"1"&amp;ДАННЫЕ!$AI622,"00")&amp;"hS"&amp;IF(ДАННЫЕ!$AJ622,"1"&amp;ДАННЫЕ!$AJ622,"00")&amp;"hZ"&amp;IF(ДАННЫЕ!$AK622,"1"&amp;ДАННЫЕ!$AK622,"00")&amp;"p"&amp;IF(ДАННЫЕ!$AP622,"1"&amp;ДАННЫЕ!$AP622,"00")&amp;"k"&amp;IF(ДАННЫЕ!$AQ622,"1"&amp;ДАННЫЕ!$AQ622,"00")&amp;"z"&amp;IF(ДАННЫЕ!$AR622,"1"&amp;ДАННЫЕ!$AR622,"00")&amp;"j"&amp;IF(ДАННЫЕ!$AM622,"1"&amp;ДАННЫЕ!$AM622,"00")&amp;"n"&amp;IF(ДАННЫЕ!$AN622,"1"&amp;ДАННЫЕ!$AN622,"00")&amp;"E"&amp;ДАННЫЕ!BI622&amp;"L"&amp;ДАННЫЕ!AO622&amp;"h"&amp;IF(ДАННЫЕ!$AU622&gt;0,1,0)&amp;"v"&amp;IF(ДАННЫЕ!$AW622&gt;0,1,0)&amp;"a"&amp;IF(ДАННЫЕ!$AS622,"1"&amp;ДАННЫЕ!$AS622,"00")&amp;"s"&amp;IF(ДАННЫЕ!$AT622,"1"&amp;ДАННЫЕ!$AT622,"00")&amp;"u"&amp;IF(ДАННЫЕ!$CJ622&gt;0,1,0)&amp;"y"&amp;B622&amp;"d"&amp;H622&amp;"e"&amp;F622&amp;G622</f>
        <v>x0w00t00f00b00g00c00i00r00m00hS00hZ00p00k00z00j00n00ELh0v0a00s00u0y0de</v>
      </c>
      <c r="L622" s="28" t="str">
        <f ca="1">ДАННЫЕ!$I622&amp;"VN"&amp;IF(ДАННЫЕ!AW622&gt;0,11,10)&amp;"CD"&amp;IF(ДАННЫЕ!BF622&gt;500,16,IF(ДАННЫЕ!BF622&gt;350,15,IF(ДАННЫЕ!BF622&gt;=200,14,IF(ДАННЫЕ!BF622&gt;=100,13,IF(ДАННЫЕ!BF622&gt;=50,12,IF(ДАННЫЕ!BF622&gt;0,11,10))))))&amp;"AR"&amp;IF(ДАННЫЕ!BX622&gt;0,1,0)&amp;"GD"&amp;B622&amp;"VV"&amp;IF(E622&gt;=5,IF(E622&lt;18,1,0),0)</f>
        <v>VN10CD10AR0GD0VV0</v>
      </c>
      <c r="M622" s="28" t="str">
        <f>ДАННЫЕ!$I622&amp;"b"&amp;ДАННЫЕ!$BI622&amp;"r"&amp;ДАННЫЕ!$BJ622&amp;"CD"&amp;IF(ДАННЫЕ!BF622&gt;0,IF(ДАННЫЕ!BF622&lt;200,1,IF(ДАННЫЕ!BF622&lt;350,2,3)),0)&amp;"h"&amp;IF(ДАННЫЕ!$BK622+ДАННЫЕ!$BL622+ДАННЫЕ!$BM622&gt;0,1,0)&amp;"x"&amp;ДАННЫЕ!$BK622&amp;"y"&amp;ДАННЫЕ!$BL622&amp;"z"&amp;ДАННЫЕ!$BM622&amp;"c"&amp;IF(ДАННЫЕ!$BK622+ДАННЫЕ!$BL622+ДАННЫЕ!$BM622=3,1,0)&amp;"a"&amp;IF(ДАННЫЕ!$BQ622+ДАННЫЕ!$BR622&gt;0,1,0)&amp;"d"&amp;ДАННЫЕ!$BQ622&amp;"v"&amp;ДАННЫЕ!$BR622&amp;"p"&amp;ДАННЫЕ!$BS622&amp;"n"&amp;ДАННЫЕ!$BU622&amp;"t"&amp;ДАННЫЕ!$BV622&amp;"o"&amp;ДАННЫЕ!$BT622&amp;"l"&amp;IF(ДАННЫЕ!$BN622&gt;0,1,0)&amp;ДАННЫЕ!$BN622&amp;"g"&amp;ДАННЫЕ!$BO622&amp;"s"&amp;ДАННЫЕ!$BP622&amp;"DZ"&amp;IF(ДАННЫЕ!B622-ДАННЫЕ!G622 &lt; 60,IF(ДАННЫЕ!B622-ДАННЫЕ!G622 &gt;= 0,1,0),0)&amp;"u"&amp;IF(ДАННЫЕ!$CJ622&gt;0,1,0)</f>
        <v>brCD0h0xyzc0a0dvpntol0gsDZ1u0</v>
      </c>
      <c r="N622" s="28" t="str">
        <f ca="1">ДАННЫЕ!$F622&amp;ДАННЫЕ!$I622&amp;"g"&amp;B622&amp;"cf"&amp;D622&amp;"a"&amp;IF(ДАННЫЕ!$BX622&gt;0,1,0)&amp;IF(ДАННЫЕ!$BF622&gt;500,1,IF(ДАННЫЕ!$BF622&gt;350,2,IF(ДАННЫЕ!$BF622&gt;=200,3,IF(ДАННЫЕ!$BF622&gt;=100,4,IF(ДАННЫЕ!$BF622&gt;=50,5,IF(ДАННЫЕ!$BF622&lt;50,6,0))))))&amp;"AR"&amp;IF(DATEDIF(ДАННЫЕ!$BX622,ДАННЫЕ!$F$1,"y")&gt;1,1,0)&amp;"VG"&amp;IF(ДАННЫЕ!$BH622="0",1,0)&amp;"o"&amp;IF(T622+ДАННЫЕ!$AF622+ДАННЫЕ!$AG622+ДАННЫЕ!$AH622+ДАННЫЕ!$AI622+ДАННЫЕ!$AJ622+ДАННЫЕ!$AP622+ДАННЫЕ!$AQ622+ДАННЫЕ!$AR622+ДАННЫЕ!$AU622+ДАННЫЕ!$AW622+ДАННЫЕ!$AS622+ДАННЫЕ!$AT622&gt;0,1,0)&amp;"x"&amp;ДАННЫЕ!$AG622&amp;"p"&amp;IF(ДАННЫЕ!$BY622&gt;0,1,0)&amp;"v"&amp;IF(ДАННЫЕ!$BZ622&gt;0,1,0)&amp;"n"&amp;ДАННЫЕ!$CA622&amp;"t"&amp;ДАННЫЕ!$AY622&amp;"k"&amp;ДАННЫЕ!$CB622&amp;"q"&amp;ДАННЫЕ!$CC622&amp;"w"&amp;ДАННЫЕ!$CD622&amp;"e"&amp;ДАННЫЕ!$CE622&amp;"m"&amp;ДАННЫЕ!$CF622&amp;"c"&amp;ДАННЫЕ!$CG622&amp;"z"&amp;ДАННЫЕ!$CH622&amp;"d"&amp;IF(H622=4,1,0)&amp;"s"&amp;IF(ДАННЫЕ!$J622=1,0,1)&amp;"u"&amp;IF(ДАННЫЕ!$CJ622&gt;0,1,0)</f>
        <v>g0cf0a06AR1VG0o0xp0v0ntkqwemczd0s1u0</v>
      </c>
      <c r="O622" s="28" t="str">
        <f>ДАННЫЕ!$I622&amp;"g"&amp;B622&amp;A622&amp;"f"&amp;P622&amp;"c"&amp;IF(ДАННЫЕ!$U622&gt;0,1,0)&amp;"s"&amp;IF(ДАННЫЕ!$Q622&gt;0,IF(YEAR(ДАННЫЕ!$F$1)=YEAR(ДАННЫЕ!$Q622),IF(MONTH(ДАННЫЕ!$F$1)=MONTH(ДАННЫЕ!$Q622),111,11),1),0)&amp;"i"&amp;IF(ДАННЫЕ!$R622+ДАННЫЕ!$S622+ДАННЫЕ!$T622=0,0,1)&amp;"h"&amp;IF(ДАННЫЕ!$P622&gt;0,1,0)&amp;"p"&amp;IF(ДАННЫЕ!$CI622&gt;0,IF(YEAR(ДАННЫЕ!$F$1)=YEAR(ДАННЫЕ!$CI622),IF(MONTH(ДАННЫЕ!$F$1)=MONTH(ДАННЫЕ!$CI622),111,11),1),0)&amp;"d"&amp;IF(ДАННЫЕ!$CJ622&gt;0,IF(YEAR(ДАННЫЕ!$F$1)=YEAR(ДАННЫЕ!$CJ622),IF(MONTH(ДАННЫЕ!$F$1)=MONTH(ДАННЫЕ!$CJ622),111,11),1),0)&amp;"o"&amp;IF(ДАННЫЕ!$CK622&gt;0,IF(MONTH(ДАННЫЕ!$F$1)=MONTH(ДАННЫЕ!$CK622),111,11),0)&amp;"v"&amp;IF(ДАННЫЕ!$BE622&gt;0,IF(MONTH(ДАННЫЕ!$F$1)=MONTH(ДАННЫЕ!$BE622),111,11),0)</f>
        <v>g00f0c0s0i0h0p0d0o0v0</v>
      </c>
      <c r="P622" s="15">
        <f t="shared" si="29"/>
        <v>0</v>
      </c>
      <c r="Q622" s="15">
        <f>IF(ДАННЫЕ!$F$1&gt;ДАННЫЕ!$N622,IF(YEAR(ДАННЫЕ!$F$1)=YEAR(ДАННЫЕ!M622),1,0),0)</f>
        <v>0</v>
      </c>
      <c r="R622" s="15">
        <f>IF(ДАННЫЕ!$F$1&gt;ДАННЫЕ!$N622,IF(YEAR(ДАННЫЕ!$F$1)=YEAR(ДАННЫЕ!N622),1,0),0)</f>
        <v>0</v>
      </c>
      <c r="S622" s="15">
        <f>IF(ДАННЫЕ!$AA622="2А",1,IF(ДАННЫЕ!$AA622="2Б",2,IF(ДАННЫЕ!$AA622="2В",3,IF(ДАННЫЕ!$AA622=3,4,IF(ДАННЫЕ!$AA622="4А",5,IF(ДАННЫЕ!$AA622="4Б",6,IF(ДАННЫЕ!$AA622="4В",7,IF(ДАННЫЕ!$AA622=5,8,0))))))))</f>
        <v>0</v>
      </c>
      <c r="T622" s="15">
        <f>IF(OR(ДАННЫЕ!$AC622=2,ДАННЫЕ!$AD622=2,ДАННЫЕ!$AE622=2),2,IF(OR(ДАННЫЕ!$AC622=1,ДАННЫЕ!$AD622=1,ДАННЫЕ!$AE622=1),1,0))</f>
        <v>0</v>
      </c>
    </row>
    <row r="623" spans="1:20" ht="15" customHeight="1" x14ac:dyDescent="0.2">
      <c r="A623" s="78">
        <f>IF(B623&gt;0,IF(MONTH(ДАННЫЕ!$F$1)=MONTH(ДАННЫЕ!$B623),1,0),0)</f>
        <v>0</v>
      </c>
      <c r="B623" s="14">
        <f>IF(ДАННЫЕ!$B623&gt;0,IF(YEAR(ДАННЫЕ!$F$1)=YEAR(ДАННЫЕ!$B623),1,0),0)</f>
        <v>0</v>
      </c>
      <c r="C623" s="14">
        <f>IF(ДАННЫЕ!$CM623&gt;0,IF(YEAR(ДАННЫЕ!$F$1)=YEAR(ДАННЫЕ!$CM623),1,0),0)</f>
        <v>0</v>
      </c>
      <c r="D623" s="14">
        <f>IF(ДАННЫЕ!$CJ623&gt;0,IF(ДАННЫЕ!$CL623&gt;ДАННЫЕ!$F$1,1,IF(ДАННЫЕ!$CL623&gt;0,0,1)),0)</f>
        <v>0</v>
      </c>
      <c r="E623" s="43" t="str">
        <f ca="1">IF(ДАННЫЕ!$F$1&gt;0,IF(ДАННЫЕ!$G623&gt;0,DATEDIF(ДАННЫЕ!$G623,ДАННЫЕ!$F$1,"y"),""),IF(ДАННЫЕ!$G623&gt;0,DATEDIF(ДАННЫЕ!$G623,TODAY(),"y"),""))</f>
        <v/>
      </c>
      <c r="F623" s="43" t="str">
        <f xml:space="preserve"> IF(ДАННЫЕ!$F623="М",IF(E623&gt;=18,IF(E623&lt;60,1,""),""),"")&amp;IF(ДАННЫЕ!$F623="Ж",IF(E623&gt;=18,IF(E623&lt;55,1,""),""),"")</f>
        <v/>
      </c>
      <c r="G623" s="43" t="str">
        <f xml:space="preserve"> IF(ДАННЫЕ!$F623="М",IF(E623&gt;=60,2,""),"")&amp;IF(ДАННЫЕ!$F623="Ж",IF(E623&gt;=55,2,""),"")</f>
        <v/>
      </c>
      <c r="H623" s="43" t="str">
        <f t="shared" ca="1" si="27"/>
        <v/>
      </c>
      <c r="I623" s="43" t="str">
        <f t="shared" ca="1" si="28"/>
        <v>03</v>
      </c>
      <c r="J623" s="28" t="str">
        <f ca="1">ДАННЫЕ!$F623&amp;H623&amp;I623&amp;ДАННЫЕ!$I623&amp;"m"&amp;IF(ДАННЫЕ!$I623&gt;0,IF(ДАННЫЕ!$J623&gt;0,0,1),"")&amp;"f"&amp;IF(ДАННЫЕ!$R623&gt;0,IF(YEAR(ДАННЫЕ!$F$1)=YEAR(ДАННЫЕ!$R623),1,0),0)&amp;"z"&amp;ДАННЫЕ!$R623&amp;"p"&amp;ДАННЫЕ!$S623&amp;"i"&amp;ДАННЫЕ!$T623&amp;"h"&amp;ДАННЫЕ!$K623&amp;"be"&amp;ДАННЫЕ!$BI623&amp;"CD"&amp;IF(ДАННЫЕ!BF623&gt;500,4,IF(ДАННЫЕ!BF623&gt;350,3,IF(ДАННЫЕ!BF623&gt;200,2,IF(ДАННЫЕ!BF623&gt;0,1,0))))&amp;"g"&amp;B623&amp;"d"&amp;H623&amp;"l"&amp;ДАННЫЕ!AT623&amp;"a"&amp;ДАННЫЕ!$V623&amp;"v"&amp;R623&amp;"k"&amp;ДАННЫЕ!$U623&amp;"s"&amp;ДАННЫЕ!$Y623&amp;"t"&amp;ДАННЫЕ!$X623&amp;"b"&amp;IF(ДАННЫЕ!$Q623&gt;1,1,0)&amp;"PP"&amp;ДАННЫЕ!Z623&amp;"c"&amp;S623&amp;"x"&amp;IF(ДАННЫЕ!$BY623&gt;0,IF(YEAR(ДАННЫЕ!$F$1)=YEAR(ДАННЫЕ!$BY623),1,0),0)&amp;"n"&amp;IF(ДАННЫЕ!$BZ623&gt;0,IF(YEAR(ДАННЫЕ!$F$1)=YEAR(ДАННЫЕ!$BZ623),1,0),0)&amp;"u"&amp;D623&amp;"z"&amp;IF(ДАННЫЕ!$CL623&gt;0,IF(YEAR(ДАННЫЕ!$F$1)&gt;YEAR(ДАННЫЕ!$CL623),11,12),0)</f>
        <v>03mf0zpihbeCD0g0dlav0kstb0PPc0x0n0u0z0</v>
      </c>
      <c r="K623" s="28" t="str">
        <f ca="1">ДАННЫЕ!$I623&amp;"x"&amp;B623&amp;"w"&amp;IF(T623+ДАННЫЕ!AD623+ДАННЫЕ!AE623+ДАННЫЕ!AF623+ДАННЫЕ!AG623+ДАННЫЕ!AH623+ДАННЫЕ!$AL623+ДАННЫЕ!AI623+ДАННЫЕ!AJ623+ДАННЫЕ!AK623+ДАННЫЕ!AP623+ДАННЫЕ!AQ623+ДАННЫЕ!AR623+ДАННЫЕ!$AM623+ДАННЫЕ!$AN623+ДАННЫЕ!AS623+ДАННЫЕ!AT623&gt;0,1,0)&amp;IF(OR(T623=2,ДАННЫЕ!AD623=2,ДАННЫЕ!AE623=2,ДАННЫЕ!AF623=2,ДАННЫЕ!AG623=2,ДАННЫЕ!AH623=2,ДАННЫЕ!$AL623=2,ДАННЫЕ!AI623=2,ДАННЫЕ!AJ623=2,ДАННЫЕ!AK623=2,ДАННЫЕ!AP623=2,ДАННЫЕ!AQ623=2,ДАННЫЕ!AR623=2,ДАННЫЕ!$AM623=2,ДАННЫЕ!$AN623=2,ДАННЫЕ!AS623=2,ДАННЫЕ!AT623=2),2,0)&amp;"t"&amp;IF(T623&gt;0,"1"&amp;T623,"00")&amp;"f"&amp;IF(ДАННЫЕ!$AC623,"1"&amp;ДАННЫЕ!$AC623,"00")&amp;"b"&amp;IF(ДАННЫЕ!$AD623,"1"&amp;ДАННЫЕ!$AD623,"00")&amp;"g"&amp;IF(ДАННЫЕ!$AF623,"1"&amp;ДАННЫЕ!$AF623,"00")&amp;"c"&amp;IF(ДАННЫЕ!$AG623,"1"&amp;ДАННЫЕ!$AG623,"00")&amp;"i"&amp;IF(ДАННЫЕ!$AH623,"1"&amp;ДАННЫЕ!$AH623,"00")&amp;"r"&amp;IF(ДАННЫЕ!$AL623,"1"&amp;ДАННЫЕ!$AL623,"00")&amp;"m"&amp;IF(ДАННЫЕ!$AI623,"1"&amp;ДАННЫЕ!$AI623,"00")&amp;"hS"&amp;IF(ДАННЫЕ!$AJ623,"1"&amp;ДАННЫЕ!$AJ623,"00")&amp;"hZ"&amp;IF(ДАННЫЕ!$AK623,"1"&amp;ДАННЫЕ!$AK623,"00")&amp;"p"&amp;IF(ДАННЫЕ!$AP623,"1"&amp;ДАННЫЕ!$AP623,"00")&amp;"k"&amp;IF(ДАННЫЕ!$AQ623,"1"&amp;ДАННЫЕ!$AQ623,"00")&amp;"z"&amp;IF(ДАННЫЕ!$AR623,"1"&amp;ДАННЫЕ!$AR623,"00")&amp;"j"&amp;IF(ДАННЫЕ!$AM623,"1"&amp;ДАННЫЕ!$AM623,"00")&amp;"n"&amp;IF(ДАННЫЕ!$AN623,"1"&amp;ДАННЫЕ!$AN623,"00")&amp;"E"&amp;ДАННЫЕ!BI623&amp;"L"&amp;ДАННЫЕ!AO623&amp;"h"&amp;IF(ДАННЫЕ!$AU623&gt;0,1,0)&amp;"v"&amp;IF(ДАННЫЕ!$AW623&gt;0,1,0)&amp;"a"&amp;IF(ДАННЫЕ!$AS623,"1"&amp;ДАННЫЕ!$AS623,"00")&amp;"s"&amp;IF(ДАННЫЕ!$AT623,"1"&amp;ДАННЫЕ!$AT623,"00")&amp;"u"&amp;IF(ДАННЫЕ!$CJ623&gt;0,1,0)&amp;"y"&amp;B623&amp;"d"&amp;H623&amp;"e"&amp;F623&amp;G623</f>
        <v>x0w00t00f00b00g00c00i00r00m00hS00hZ00p00k00z00j00n00ELh0v0a00s00u0y0de</v>
      </c>
      <c r="L623" s="28" t="str">
        <f ca="1">ДАННЫЕ!$I623&amp;"VN"&amp;IF(ДАННЫЕ!AW623&gt;0,11,10)&amp;"CD"&amp;IF(ДАННЫЕ!BF623&gt;500,16,IF(ДАННЫЕ!BF623&gt;350,15,IF(ДАННЫЕ!BF623&gt;=200,14,IF(ДАННЫЕ!BF623&gt;=100,13,IF(ДАННЫЕ!BF623&gt;=50,12,IF(ДАННЫЕ!BF623&gt;0,11,10))))))&amp;"AR"&amp;IF(ДАННЫЕ!BX623&gt;0,1,0)&amp;"GD"&amp;B623&amp;"VV"&amp;IF(E623&gt;=5,IF(E623&lt;18,1,0),0)</f>
        <v>VN10CD10AR0GD0VV0</v>
      </c>
      <c r="M623" s="28" t="str">
        <f>ДАННЫЕ!$I623&amp;"b"&amp;ДАННЫЕ!$BI623&amp;"r"&amp;ДАННЫЕ!$BJ623&amp;"CD"&amp;IF(ДАННЫЕ!BF623&gt;0,IF(ДАННЫЕ!BF623&lt;200,1,IF(ДАННЫЕ!BF623&lt;350,2,3)),0)&amp;"h"&amp;IF(ДАННЫЕ!$BK623+ДАННЫЕ!$BL623+ДАННЫЕ!$BM623&gt;0,1,0)&amp;"x"&amp;ДАННЫЕ!$BK623&amp;"y"&amp;ДАННЫЕ!$BL623&amp;"z"&amp;ДАННЫЕ!$BM623&amp;"c"&amp;IF(ДАННЫЕ!$BK623+ДАННЫЕ!$BL623+ДАННЫЕ!$BM623=3,1,0)&amp;"a"&amp;IF(ДАННЫЕ!$BQ623+ДАННЫЕ!$BR623&gt;0,1,0)&amp;"d"&amp;ДАННЫЕ!$BQ623&amp;"v"&amp;ДАННЫЕ!$BR623&amp;"p"&amp;ДАННЫЕ!$BS623&amp;"n"&amp;ДАННЫЕ!$BU623&amp;"t"&amp;ДАННЫЕ!$BV623&amp;"o"&amp;ДАННЫЕ!$BT623&amp;"l"&amp;IF(ДАННЫЕ!$BN623&gt;0,1,0)&amp;ДАННЫЕ!$BN623&amp;"g"&amp;ДАННЫЕ!$BO623&amp;"s"&amp;ДАННЫЕ!$BP623&amp;"DZ"&amp;IF(ДАННЫЕ!B623-ДАННЫЕ!G623 &lt; 60,IF(ДАННЫЕ!B623-ДАННЫЕ!G623 &gt;= 0,1,0),0)&amp;"u"&amp;IF(ДАННЫЕ!$CJ623&gt;0,1,0)</f>
        <v>brCD0h0xyzc0a0dvpntol0gsDZ1u0</v>
      </c>
      <c r="N623" s="28" t="str">
        <f ca="1">ДАННЫЕ!$F623&amp;ДАННЫЕ!$I623&amp;"g"&amp;B623&amp;"cf"&amp;D623&amp;"a"&amp;IF(ДАННЫЕ!$BX623&gt;0,1,0)&amp;IF(ДАННЫЕ!$BF623&gt;500,1,IF(ДАННЫЕ!$BF623&gt;350,2,IF(ДАННЫЕ!$BF623&gt;=200,3,IF(ДАННЫЕ!$BF623&gt;=100,4,IF(ДАННЫЕ!$BF623&gt;=50,5,IF(ДАННЫЕ!$BF623&lt;50,6,0))))))&amp;"AR"&amp;IF(DATEDIF(ДАННЫЕ!$BX623,ДАННЫЕ!$F$1,"y")&gt;1,1,0)&amp;"VG"&amp;IF(ДАННЫЕ!$BH623="0",1,0)&amp;"o"&amp;IF(T623+ДАННЫЕ!$AF623+ДАННЫЕ!$AG623+ДАННЫЕ!$AH623+ДАННЫЕ!$AI623+ДАННЫЕ!$AJ623+ДАННЫЕ!$AP623+ДАННЫЕ!$AQ623+ДАННЫЕ!$AR623+ДАННЫЕ!$AU623+ДАННЫЕ!$AW623+ДАННЫЕ!$AS623+ДАННЫЕ!$AT623&gt;0,1,0)&amp;"x"&amp;ДАННЫЕ!$AG623&amp;"p"&amp;IF(ДАННЫЕ!$BY623&gt;0,1,0)&amp;"v"&amp;IF(ДАННЫЕ!$BZ623&gt;0,1,0)&amp;"n"&amp;ДАННЫЕ!$CA623&amp;"t"&amp;ДАННЫЕ!$AY623&amp;"k"&amp;ДАННЫЕ!$CB623&amp;"q"&amp;ДАННЫЕ!$CC623&amp;"w"&amp;ДАННЫЕ!$CD623&amp;"e"&amp;ДАННЫЕ!$CE623&amp;"m"&amp;ДАННЫЕ!$CF623&amp;"c"&amp;ДАННЫЕ!$CG623&amp;"z"&amp;ДАННЫЕ!$CH623&amp;"d"&amp;IF(H623=4,1,0)&amp;"s"&amp;IF(ДАННЫЕ!$J623=1,0,1)&amp;"u"&amp;IF(ДАННЫЕ!$CJ623&gt;0,1,0)</f>
        <v>g0cf0a06AR1VG0o0xp0v0ntkqwemczd0s1u0</v>
      </c>
      <c r="O623" s="28" t="str">
        <f>ДАННЫЕ!$I623&amp;"g"&amp;B623&amp;A623&amp;"f"&amp;P623&amp;"c"&amp;IF(ДАННЫЕ!$U623&gt;0,1,0)&amp;"s"&amp;IF(ДАННЫЕ!$Q623&gt;0,IF(YEAR(ДАННЫЕ!$F$1)=YEAR(ДАННЫЕ!$Q623),IF(MONTH(ДАННЫЕ!$F$1)=MONTH(ДАННЫЕ!$Q623),111,11),1),0)&amp;"i"&amp;IF(ДАННЫЕ!$R623+ДАННЫЕ!$S623+ДАННЫЕ!$T623=0,0,1)&amp;"h"&amp;IF(ДАННЫЕ!$P623&gt;0,1,0)&amp;"p"&amp;IF(ДАННЫЕ!$CI623&gt;0,IF(YEAR(ДАННЫЕ!$F$1)=YEAR(ДАННЫЕ!$CI623),IF(MONTH(ДАННЫЕ!$F$1)=MONTH(ДАННЫЕ!$CI623),111,11),1),0)&amp;"d"&amp;IF(ДАННЫЕ!$CJ623&gt;0,IF(YEAR(ДАННЫЕ!$F$1)=YEAR(ДАННЫЕ!$CJ623),IF(MONTH(ДАННЫЕ!$F$1)=MONTH(ДАННЫЕ!$CJ623),111,11),1),0)&amp;"o"&amp;IF(ДАННЫЕ!$CK623&gt;0,IF(MONTH(ДАННЫЕ!$F$1)=MONTH(ДАННЫЕ!$CK623),111,11),0)&amp;"v"&amp;IF(ДАННЫЕ!$BE623&gt;0,IF(MONTH(ДАННЫЕ!$F$1)=MONTH(ДАННЫЕ!$BE623),111,11),0)</f>
        <v>g00f0c0s0i0h0p0d0o0v0</v>
      </c>
      <c r="P623" s="15">
        <f t="shared" si="29"/>
        <v>0</v>
      </c>
      <c r="Q623" s="15">
        <f>IF(ДАННЫЕ!$F$1&gt;ДАННЫЕ!$N623,IF(YEAR(ДАННЫЕ!$F$1)=YEAR(ДАННЫЕ!M623),1,0),0)</f>
        <v>0</v>
      </c>
      <c r="R623" s="15">
        <f>IF(ДАННЫЕ!$F$1&gt;ДАННЫЕ!$N623,IF(YEAR(ДАННЫЕ!$F$1)=YEAR(ДАННЫЕ!N623),1,0),0)</f>
        <v>0</v>
      </c>
      <c r="S623" s="15">
        <f>IF(ДАННЫЕ!$AA623="2А",1,IF(ДАННЫЕ!$AA623="2Б",2,IF(ДАННЫЕ!$AA623="2В",3,IF(ДАННЫЕ!$AA623=3,4,IF(ДАННЫЕ!$AA623="4А",5,IF(ДАННЫЕ!$AA623="4Б",6,IF(ДАННЫЕ!$AA623="4В",7,IF(ДАННЫЕ!$AA623=5,8,0))))))))</f>
        <v>0</v>
      </c>
      <c r="T623" s="15">
        <f>IF(OR(ДАННЫЕ!$AC623=2,ДАННЫЕ!$AD623=2,ДАННЫЕ!$AE623=2),2,IF(OR(ДАННЫЕ!$AC623=1,ДАННЫЕ!$AD623=1,ДАННЫЕ!$AE623=1),1,0))</f>
        <v>0</v>
      </c>
    </row>
    <row r="624" spans="1:20" ht="15" customHeight="1" x14ac:dyDescent="0.2">
      <c r="A624" s="78">
        <f>IF(B624&gt;0,IF(MONTH(ДАННЫЕ!$F$1)=MONTH(ДАННЫЕ!$B624),1,0),0)</f>
        <v>0</v>
      </c>
      <c r="B624" s="14">
        <f>IF(ДАННЫЕ!$B624&gt;0,IF(YEAR(ДАННЫЕ!$F$1)=YEAR(ДАННЫЕ!$B624),1,0),0)</f>
        <v>0</v>
      </c>
      <c r="C624" s="14">
        <f>IF(ДАННЫЕ!$CM624&gt;0,IF(YEAR(ДАННЫЕ!$F$1)=YEAR(ДАННЫЕ!$CM624),1,0),0)</f>
        <v>0</v>
      </c>
      <c r="D624" s="14">
        <f>IF(ДАННЫЕ!$CJ624&gt;0,IF(ДАННЫЕ!$CL624&gt;ДАННЫЕ!$F$1,1,IF(ДАННЫЕ!$CL624&gt;0,0,1)),0)</f>
        <v>0</v>
      </c>
      <c r="E624" s="43" t="str">
        <f ca="1">IF(ДАННЫЕ!$F$1&gt;0,IF(ДАННЫЕ!$G624&gt;0,DATEDIF(ДАННЫЕ!$G624,ДАННЫЕ!$F$1,"y"),""),IF(ДАННЫЕ!$G624&gt;0,DATEDIF(ДАННЫЕ!$G624,TODAY(),"y"),""))</f>
        <v/>
      </c>
      <c r="F624" s="43" t="str">
        <f xml:space="preserve"> IF(ДАННЫЕ!$F624="М",IF(E624&gt;=18,IF(E624&lt;60,1,""),""),"")&amp;IF(ДАННЫЕ!$F624="Ж",IF(E624&gt;=18,IF(E624&lt;55,1,""),""),"")</f>
        <v/>
      </c>
      <c r="G624" s="43" t="str">
        <f xml:space="preserve"> IF(ДАННЫЕ!$F624="М",IF(E624&gt;=60,2,""),"")&amp;IF(ДАННЫЕ!$F624="Ж",IF(E624&gt;=55,2,""),"")</f>
        <v/>
      </c>
      <c r="H624" s="43" t="str">
        <f t="shared" ca="1" si="27"/>
        <v/>
      </c>
      <c r="I624" s="43" t="str">
        <f t="shared" ca="1" si="28"/>
        <v>03</v>
      </c>
      <c r="J624" s="28" t="str">
        <f ca="1">ДАННЫЕ!$F624&amp;H624&amp;I624&amp;ДАННЫЕ!$I624&amp;"m"&amp;IF(ДАННЫЕ!$I624&gt;0,IF(ДАННЫЕ!$J624&gt;0,0,1),"")&amp;"f"&amp;IF(ДАННЫЕ!$R624&gt;0,IF(YEAR(ДАННЫЕ!$F$1)=YEAR(ДАННЫЕ!$R624),1,0),0)&amp;"z"&amp;ДАННЫЕ!$R624&amp;"p"&amp;ДАННЫЕ!$S624&amp;"i"&amp;ДАННЫЕ!$T624&amp;"h"&amp;ДАННЫЕ!$K624&amp;"be"&amp;ДАННЫЕ!$BI624&amp;"CD"&amp;IF(ДАННЫЕ!BF624&gt;500,4,IF(ДАННЫЕ!BF624&gt;350,3,IF(ДАННЫЕ!BF624&gt;200,2,IF(ДАННЫЕ!BF624&gt;0,1,0))))&amp;"g"&amp;B624&amp;"d"&amp;H624&amp;"l"&amp;ДАННЫЕ!AT624&amp;"a"&amp;ДАННЫЕ!$V624&amp;"v"&amp;R624&amp;"k"&amp;ДАННЫЕ!$U624&amp;"s"&amp;ДАННЫЕ!$Y624&amp;"t"&amp;ДАННЫЕ!$X624&amp;"b"&amp;IF(ДАННЫЕ!$Q624&gt;1,1,0)&amp;"PP"&amp;ДАННЫЕ!Z624&amp;"c"&amp;S624&amp;"x"&amp;IF(ДАННЫЕ!$BY624&gt;0,IF(YEAR(ДАННЫЕ!$F$1)=YEAR(ДАННЫЕ!$BY624),1,0),0)&amp;"n"&amp;IF(ДАННЫЕ!$BZ624&gt;0,IF(YEAR(ДАННЫЕ!$F$1)=YEAR(ДАННЫЕ!$BZ624),1,0),0)&amp;"u"&amp;D624&amp;"z"&amp;IF(ДАННЫЕ!$CL624&gt;0,IF(YEAR(ДАННЫЕ!$F$1)&gt;YEAR(ДАННЫЕ!$CL624),11,12),0)</f>
        <v>03mf0zpihbeCD0g0dlav0kstb0PPc0x0n0u0z0</v>
      </c>
      <c r="K624" s="28" t="str">
        <f ca="1">ДАННЫЕ!$I624&amp;"x"&amp;B624&amp;"w"&amp;IF(T624+ДАННЫЕ!AD624+ДАННЫЕ!AE624+ДАННЫЕ!AF624+ДАННЫЕ!AG624+ДАННЫЕ!AH624+ДАННЫЕ!$AL624+ДАННЫЕ!AI624+ДАННЫЕ!AJ624+ДАННЫЕ!AK624+ДАННЫЕ!AP624+ДАННЫЕ!AQ624+ДАННЫЕ!AR624+ДАННЫЕ!$AM624+ДАННЫЕ!$AN624+ДАННЫЕ!AS624+ДАННЫЕ!AT624&gt;0,1,0)&amp;IF(OR(T624=2,ДАННЫЕ!AD624=2,ДАННЫЕ!AE624=2,ДАННЫЕ!AF624=2,ДАННЫЕ!AG624=2,ДАННЫЕ!AH624=2,ДАННЫЕ!$AL624=2,ДАННЫЕ!AI624=2,ДАННЫЕ!AJ624=2,ДАННЫЕ!AK624=2,ДАННЫЕ!AP624=2,ДАННЫЕ!AQ624=2,ДАННЫЕ!AR624=2,ДАННЫЕ!$AM624=2,ДАННЫЕ!$AN624=2,ДАННЫЕ!AS624=2,ДАННЫЕ!AT624=2),2,0)&amp;"t"&amp;IF(T624&gt;0,"1"&amp;T624,"00")&amp;"f"&amp;IF(ДАННЫЕ!$AC624,"1"&amp;ДАННЫЕ!$AC624,"00")&amp;"b"&amp;IF(ДАННЫЕ!$AD624,"1"&amp;ДАННЫЕ!$AD624,"00")&amp;"g"&amp;IF(ДАННЫЕ!$AF624,"1"&amp;ДАННЫЕ!$AF624,"00")&amp;"c"&amp;IF(ДАННЫЕ!$AG624,"1"&amp;ДАННЫЕ!$AG624,"00")&amp;"i"&amp;IF(ДАННЫЕ!$AH624,"1"&amp;ДАННЫЕ!$AH624,"00")&amp;"r"&amp;IF(ДАННЫЕ!$AL624,"1"&amp;ДАННЫЕ!$AL624,"00")&amp;"m"&amp;IF(ДАННЫЕ!$AI624,"1"&amp;ДАННЫЕ!$AI624,"00")&amp;"hS"&amp;IF(ДАННЫЕ!$AJ624,"1"&amp;ДАННЫЕ!$AJ624,"00")&amp;"hZ"&amp;IF(ДАННЫЕ!$AK624,"1"&amp;ДАННЫЕ!$AK624,"00")&amp;"p"&amp;IF(ДАННЫЕ!$AP624,"1"&amp;ДАННЫЕ!$AP624,"00")&amp;"k"&amp;IF(ДАННЫЕ!$AQ624,"1"&amp;ДАННЫЕ!$AQ624,"00")&amp;"z"&amp;IF(ДАННЫЕ!$AR624,"1"&amp;ДАННЫЕ!$AR624,"00")&amp;"j"&amp;IF(ДАННЫЕ!$AM624,"1"&amp;ДАННЫЕ!$AM624,"00")&amp;"n"&amp;IF(ДАННЫЕ!$AN624,"1"&amp;ДАННЫЕ!$AN624,"00")&amp;"E"&amp;ДАННЫЕ!BI624&amp;"L"&amp;ДАННЫЕ!AO624&amp;"h"&amp;IF(ДАННЫЕ!$AU624&gt;0,1,0)&amp;"v"&amp;IF(ДАННЫЕ!$AW624&gt;0,1,0)&amp;"a"&amp;IF(ДАННЫЕ!$AS624,"1"&amp;ДАННЫЕ!$AS624,"00")&amp;"s"&amp;IF(ДАННЫЕ!$AT624,"1"&amp;ДАННЫЕ!$AT624,"00")&amp;"u"&amp;IF(ДАННЫЕ!$CJ624&gt;0,1,0)&amp;"y"&amp;B624&amp;"d"&amp;H624&amp;"e"&amp;F624&amp;G624</f>
        <v>x0w00t00f00b00g00c00i00r00m00hS00hZ00p00k00z00j00n00ELh0v0a00s00u0y0de</v>
      </c>
      <c r="L624" s="28" t="str">
        <f ca="1">ДАННЫЕ!$I624&amp;"VN"&amp;IF(ДАННЫЕ!AW624&gt;0,11,10)&amp;"CD"&amp;IF(ДАННЫЕ!BF624&gt;500,16,IF(ДАННЫЕ!BF624&gt;350,15,IF(ДАННЫЕ!BF624&gt;=200,14,IF(ДАННЫЕ!BF624&gt;=100,13,IF(ДАННЫЕ!BF624&gt;=50,12,IF(ДАННЫЕ!BF624&gt;0,11,10))))))&amp;"AR"&amp;IF(ДАННЫЕ!BX624&gt;0,1,0)&amp;"GD"&amp;B624&amp;"VV"&amp;IF(E624&gt;=5,IF(E624&lt;18,1,0),0)</f>
        <v>VN10CD10AR0GD0VV0</v>
      </c>
      <c r="M624" s="28" t="str">
        <f>ДАННЫЕ!$I624&amp;"b"&amp;ДАННЫЕ!$BI624&amp;"r"&amp;ДАННЫЕ!$BJ624&amp;"CD"&amp;IF(ДАННЫЕ!BF624&gt;0,IF(ДАННЫЕ!BF624&lt;200,1,IF(ДАННЫЕ!BF624&lt;350,2,3)),0)&amp;"h"&amp;IF(ДАННЫЕ!$BK624+ДАННЫЕ!$BL624+ДАННЫЕ!$BM624&gt;0,1,0)&amp;"x"&amp;ДАННЫЕ!$BK624&amp;"y"&amp;ДАННЫЕ!$BL624&amp;"z"&amp;ДАННЫЕ!$BM624&amp;"c"&amp;IF(ДАННЫЕ!$BK624+ДАННЫЕ!$BL624+ДАННЫЕ!$BM624=3,1,0)&amp;"a"&amp;IF(ДАННЫЕ!$BQ624+ДАННЫЕ!$BR624&gt;0,1,0)&amp;"d"&amp;ДАННЫЕ!$BQ624&amp;"v"&amp;ДАННЫЕ!$BR624&amp;"p"&amp;ДАННЫЕ!$BS624&amp;"n"&amp;ДАННЫЕ!$BU624&amp;"t"&amp;ДАННЫЕ!$BV624&amp;"o"&amp;ДАННЫЕ!$BT624&amp;"l"&amp;IF(ДАННЫЕ!$BN624&gt;0,1,0)&amp;ДАННЫЕ!$BN624&amp;"g"&amp;ДАННЫЕ!$BO624&amp;"s"&amp;ДАННЫЕ!$BP624&amp;"DZ"&amp;IF(ДАННЫЕ!B624-ДАННЫЕ!G624 &lt; 60,IF(ДАННЫЕ!B624-ДАННЫЕ!G624 &gt;= 0,1,0),0)&amp;"u"&amp;IF(ДАННЫЕ!$CJ624&gt;0,1,0)</f>
        <v>brCD0h0xyzc0a0dvpntol0gsDZ1u0</v>
      </c>
      <c r="N624" s="28" t="str">
        <f ca="1">ДАННЫЕ!$F624&amp;ДАННЫЕ!$I624&amp;"g"&amp;B624&amp;"cf"&amp;D624&amp;"a"&amp;IF(ДАННЫЕ!$BX624&gt;0,1,0)&amp;IF(ДАННЫЕ!$BF624&gt;500,1,IF(ДАННЫЕ!$BF624&gt;350,2,IF(ДАННЫЕ!$BF624&gt;=200,3,IF(ДАННЫЕ!$BF624&gt;=100,4,IF(ДАННЫЕ!$BF624&gt;=50,5,IF(ДАННЫЕ!$BF624&lt;50,6,0))))))&amp;"AR"&amp;IF(DATEDIF(ДАННЫЕ!$BX624,ДАННЫЕ!$F$1,"y")&gt;1,1,0)&amp;"VG"&amp;IF(ДАННЫЕ!$BH624="0",1,0)&amp;"o"&amp;IF(T624+ДАННЫЕ!$AF624+ДАННЫЕ!$AG624+ДАННЫЕ!$AH624+ДАННЫЕ!$AI624+ДАННЫЕ!$AJ624+ДАННЫЕ!$AP624+ДАННЫЕ!$AQ624+ДАННЫЕ!$AR624+ДАННЫЕ!$AU624+ДАННЫЕ!$AW624+ДАННЫЕ!$AS624+ДАННЫЕ!$AT624&gt;0,1,0)&amp;"x"&amp;ДАННЫЕ!$AG624&amp;"p"&amp;IF(ДАННЫЕ!$BY624&gt;0,1,0)&amp;"v"&amp;IF(ДАННЫЕ!$BZ624&gt;0,1,0)&amp;"n"&amp;ДАННЫЕ!$CA624&amp;"t"&amp;ДАННЫЕ!$AY624&amp;"k"&amp;ДАННЫЕ!$CB624&amp;"q"&amp;ДАННЫЕ!$CC624&amp;"w"&amp;ДАННЫЕ!$CD624&amp;"e"&amp;ДАННЫЕ!$CE624&amp;"m"&amp;ДАННЫЕ!$CF624&amp;"c"&amp;ДАННЫЕ!$CG624&amp;"z"&amp;ДАННЫЕ!$CH624&amp;"d"&amp;IF(H624=4,1,0)&amp;"s"&amp;IF(ДАННЫЕ!$J624=1,0,1)&amp;"u"&amp;IF(ДАННЫЕ!$CJ624&gt;0,1,0)</f>
        <v>g0cf0a06AR1VG0o0xp0v0ntkqwemczd0s1u0</v>
      </c>
      <c r="O624" s="28" t="str">
        <f>ДАННЫЕ!$I624&amp;"g"&amp;B624&amp;A624&amp;"f"&amp;P624&amp;"c"&amp;IF(ДАННЫЕ!$U624&gt;0,1,0)&amp;"s"&amp;IF(ДАННЫЕ!$Q624&gt;0,IF(YEAR(ДАННЫЕ!$F$1)=YEAR(ДАННЫЕ!$Q624),IF(MONTH(ДАННЫЕ!$F$1)=MONTH(ДАННЫЕ!$Q624),111,11),1),0)&amp;"i"&amp;IF(ДАННЫЕ!$R624+ДАННЫЕ!$S624+ДАННЫЕ!$T624=0,0,1)&amp;"h"&amp;IF(ДАННЫЕ!$P624&gt;0,1,0)&amp;"p"&amp;IF(ДАННЫЕ!$CI624&gt;0,IF(YEAR(ДАННЫЕ!$F$1)=YEAR(ДАННЫЕ!$CI624),IF(MONTH(ДАННЫЕ!$F$1)=MONTH(ДАННЫЕ!$CI624),111,11),1),0)&amp;"d"&amp;IF(ДАННЫЕ!$CJ624&gt;0,IF(YEAR(ДАННЫЕ!$F$1)=YEAR(ДАННЫЕ!$CJ624),IF(MONTH(ДАННЫЕ!$F$1)=MONTH(ДАННЫЕ!$CJ624),111,11),1),0)&amp;"o"&amp;IF(ДАННЫЕ!$CK624&gt;0,IF(MONTH(ДАННЫЕ!$F$1)=MONTH(ДАННЫЕ!$CK624),111,11),0)&amp;"v"&amp;IF(ДАННЫЕ!$BE624&gt;0,IF(MONTH(ДАННЫЕ!$F$1)=MONTH(ДАННЫЕ!$BE624),111,11),0)</f>
        <v>g00f0c0s0i0h0p0d0o0v0</v>
      </c>
      <c r="P624" s="15">
        <f t="shared" si="29"/>
        <v>0</v>
      </c>
      <c r="Q624" s="15">
        <f>IF(ДАННЫЕ!$F$1&gt;ДАННЫЕ!$N624,IF(YEAR(ДАННЫЕ!$F$1)=YEAR(ДАННЫЕ!M624),1,0),0)</f>
        <v>0</v>
      </c>
      <c r="R624" s="15">
        <f>IF(ДАННЫЕ!$F$1&gt;ДАННЫЕ!$N624,IF(YEAR(ДАННЫЕ!$F$1)=YEAR(ДАННЫЕ!N624),1,0),0)</f>
        <v>0</v>
      </c>
      <c r="S624" s="15">
        <f>IF(ДАННЫЕ!$AA624="2А",1,IF(ДАННЫЕ!$AA624="2Б",2,IF(ДАННЫЕ!$AA624="2В",3,IF(ДАННЫЕ!$AA624=3,4,IF(ДАННЫЕ!$AA624="4А",5,IF(ДАННЫЕ!$AA624="4Б",6,IF(ДАННЫЕ!$AA624="4В",7,IF(ДАННЫЕ!$AA624=5,8,0))))))))</f>
        <v>0</v>
      </c>
      <c r="T624" s="15">
        <f>IF(OR(ДАННЫЕ!$AC624=2,ДАННЫЕ!$AD624=2,ДАННЫЕ!$AE624=2),2,IF(OR(ДАННЫЕ!$AC624=1,ДАННЫЕ!$AD624=1,ДАННЫЕ!$AE624=1),1,0))</f>
        <v>0</v>
      </c>
    </row>
    <row r="625" spans="1:20" ht="15" customHeight="1" x14ac:dyDescent="0.2">
      <c r="A625" s="78">
        <f>IF(B625&gt;0,IF(MONTH(ДАННЫЕ!$F$1)=MONTH(ДАННЫЕ!$B625),1,0),0)</f>
        <v>0</v>
      </c>
      <c r="B625" s="14">
        <f>IF(ДАННЫЕ!$B625&gt;0,IF(YEAR(ДАННЫЕ!$F$1)=YEAR(ДАННЫЕ!$B625),1,0),0)</f>
        <v>0</v>
      </c>
      <c r="C625" s="14">
        <f>IF(ДАННЫЕ!$CM625&gt;0,IF(YEAR(ДАННЫЕ!$F$1)=YEAR(ДАННЫЕ!$CM625),1,0),0)</f>
        <v>0</v>
      </c>
      <c r="D625" s="14">
        <f>IF(ДАННЫЕ!$CJ625&gt;0,IF(ДАННЫЕ!$CL625&gt;ДАННЫЕ!$F$1,1,IF(ДАННЫЕ!$CL625&gt;0,0,1)),0)</f>
        <v>0</v>
      </c>
      <c r="E625" s="43" t="str">
        <f ca="1">IF(ДАННЫЕ!$F$1&gt;0,IF(ДАННЫЕ!$G625&gt;0,DATEDIF(ДАННЫЕ!$G625,ДАННЫЕ!$F$1,"y"),""),IF(ДАННЫЕ!$G625&gt;0,DATEDIF(ДАННЫЕ!$G625,TODAY(),"y"),""))</f>
        <v/>
      </c>
      <c r="F625" s="43" t="str">
        <f xml:space="preserve"> IF(ДАННЫЕ!$F625="М",IF(E625&gt;=18,IF(E625&lt;60,1,""),""),"")&amp;IF(ДАННЫЕ!$F625="Ж",IF(E625&gt;=18,IF(E625&lt;55,1,""),""),"")</f>
        <v/>
      </c>
      <c r="G625" s="43" t="str">
        <f xml:space="preserve"> IF(ДАННЫЕ!$F625="М",IF(E625&gt;=60,2,""),"")&amp;IF(ДАННЫЕ!$F625="Ж",IF(E625&gt;=55,2,""),"")</f>
        <v/>
      </c>
      <c r="H625" s="43" t="str">
        <f t="shared" ca="1" si="27"/>
        <v/>
      </c>
      <c r="I625" s="43" t="str">
        <f t="shared" ca="1" si="28"/>
        <v>03</v>
      </c>
      <c r="J625" s="28" t="str">
        <f ca="1">ДАННЫЕ!$F625&amp;H625&amp;I625&amp;ДАННЫЕ!$I625&amp;"m"&amp;IF(ДАННЫЕ!$I625&gt;0,IF(ДАННЫЕ!$J625&gt;0,0,1),"")&amp;"f"&amp;IF(ДАННЫЕ!$R625&gt;0,IF(YEAR(ДАННЫЕ!$F$1)=YEAR(ДАННЫЕ!$R625),1,0),0)&amp;"z"&amp;ДАННЫЕ!$R625&amp;"p"&amp;ДАННЫЕ!$S625&amp;"i"&amp;ДАННЫЕ!$T625&amp;"h"&amp;ДАННЫЕ!$K625&amp;"be"&amp;ДАННЫЕ!$BI625&amp;"CD"&amp;IF(ДАННЫЕ!BF625&gt;500,4,IF(ДАННЫЕ!BF625&gt;350,3,IF(ДАННЫЕ!BF625&gt;200,2,IF(ДАННЫЕ!BF625&gt;0,1,0))))&amp;"g"&amp;B625&amp;"d"&amp;H625&amp;"l"&amp;ДАННЫЕ!AT625&amp;"a"&amp;ДАННЫЕ!$V625&amp;"v"&amp;R625&amp;"k"&amp;ДАННЫЕ!$U625&amp;"s"&amp;ДАННЫЕ!$Y625&amp;"t"&amp;ДАННЫЕ!$X625&amp;"b"&amp;IF(ДАННЫЕ!$Q625&gt;1,1,0)&amp;"PP"&amp;ДАННЫЕ!Z625&amp;"c"&amp;S625&amp;"x"&amp;IF(ДАННЫЕ!$BY625&gt;0,IF(YEAR(ДАННЫЕ!$F$1)=YEAR(ДАННЫЕ!$BY625),1,0),0)&amp;"n"&amp;IF(ДАННЫЕ!$BZ625&gt;0,IF(YEAR(ДАННЫЕ!$F$1)=YEAR(ДАННЫЕ!$BZ625),1,0),0)&amp;"u"&amp;D625&amp;"z"&amp;IF(ДАННЫЕ!$CL625&gt;0,IF(YEAR(ДАННЫЕ!$F$1)&gt;YEAR(ДАННЫЕ!$CL625),11,12),0)</f>
        <v>03mf0zpihbeCD0g0dlav0kstb0PPc0x0n0u0z0</v>
      </c>
      <c r="K625" s="28" t="str">
        <f ca="1">ДАННЫЕ!$I625&amp;"x"&amp;B625&amp;"w"&amp;IF(T625+ДАННЫЕ!AD625+ДАННЫЕ!AE625+ДАННЫЕ!AF625+ДАННЫЕ!AG625+ДАННЫЕ!AH625+ДАННЫЕ!$AL625+ДАННЫЕ!AI625+ДАННЫЕ!AJ625+ДАННЫЕ!AK625+ДАННЫЕ!AP625+ДАННЫЕ!AQ625+ДАННЫЕ!AR625+ДАННЫЕ!$AM625+ДАННЫЕ!$AN625+ДАННЫЕ!AS625+ДАННЫЕ!AT625&gt;0,1,0)&amp;IF(OR(T625=2,ДАННЫЕ!AD625=2,ДАННЫЕ!AE625=2,ДАННЫЕ!AF625=2,ДАННЫЕ!AG625=2,ДАННЫЕ!AH625=2,ДАННЫЕ!$AL625=2,ДАННЫЕ!AI625=2,ДАННЫЕ!AJ625=2,ДАННЫЕ!AK625=2,ДАННЫЕ!AP625=2,ДАННЫЕ!AQ625=2,ДАННЫЕ!AR625=2,ДАННЫЕ!$AM625=2,ДАННЫЕ!$AN625=2,ДАННЫЕ!AS625=2,ДАННЫЕ!AT625=2),2,0)&amp;"t"&amp;IF(T625&gt;0,"1"&amp;T625,"00")&amp;"f"&amp;IF(ДАННЫЕ!$AC625,"1"&amp;ДАННЫЕ!$AC625,"00")&amp;"b"&amp;IF(ДАННЫЕ!$AD625,"1"&amp;ДАННЫЕ!$AD625,"00")&amp;"g"&amp;IF(ДАННЫЕ!$AF625,"1"&amp;ДАННЫЕ!$AF625,"00")&amp;"c"&amp;IF(ДАННЫЕ!$AG625,"1"&amp;ДАННЫЕ!$AG625,"00")&amp;"i"&amp;IF(ДАННЫЕ!$AH625,"1"&amp;ДАННЫЕ!$AH625,"00")&amp;"r"&amp;IF(ДАННЫЕ!$AL625,"1"&amp;ДАННЫЕ!$AL625,"00")&amp;"m"&amp;IF(ДАННЫЕ!$AI625,"1"&amp;ДАННЫЕ!$AI625,"00")&amp;"hS"&amp;IF(ДАННЫЕ!$AJ625,"1"&amp;ДАННЫЕ!$AJ625,"00")&amp;"hZ"&amp;IF(ДАННЫЕ!$AK625,"1"&amp;ДАННЫЕ!$AK625,"00")&amp;"p"&amp;IF(ДАННЫЕ!$AP625,"1"&amp;ДАННЫЕ!$AP625,"00")&amp;"k"&amp;IF(ДАННЫЕ!$AQ625,"1"&amp;ДАННЫЕ!$AQ625,"00")&amp;"z"&amp;IF(ДАННЫЕ!$AR625,"1"&amp;ДАННЫЕ!$AR625,"00")&amp;"j"&amp;IF(ДАННЫЕ!$AM625,"1"&amp;ДАННЫЕ!$AM625,"00")&amp;"n"&amp;IF(ДАННЫЕ!$AN625,"1"&amp;ДАННЫЕ!$AN625,"00")&amp;"E"&amp;ДАННЫЕ!BI625&amp;"L"&amp;ДАННЫЕ!AO625&amp;"h"&amp;IF(ДАННЫЕ!$AU625&gt;0,1,0)&amp;"v"&amp;IF(ДАННЫЕ!$AW625&gt;0,1,0)&amp;"a"&amp;IF(ДАННЫЕ!$AS625,"1"&amp;ДАННЫЕ!$AS625,"00")&amp;"s"&amp;IF(ДАННЫЕ!$AT625,"1"&amp;ДАННЫЕ!$AT625,"00")&amp;"u"&amp;IF(ДАННЫЕ!$CJ625&gt;0,1,0)&amp;"y"&amp;B625&amp;"d"&amp;H625&amp;"e"&amp;F625&amp;G625</f>
        <v>x0w00t00f00b00g00c00i00r00m00hS00hZ00p00k00z00j00n00ELh0v0a00s00u0y0de</v>
      </c>
      <c r="L625" s="28" t="str">
        <f ca="1">ДАННЫЕ!$I625&amp;"VN"&amp;IF(ДАННЫЕ!AW625&gt;0,11,10)&amp;"CD"&amp;IF(ДАННЫЕ!BF625&gt;500,16,IF(ДАННЫЕ!BF625&gt;350,15,IF(ДАННЫЕ!BF625&gt;=200,14,IF(ДАННЫЕ!BF625&gt;=100,13,IF(ДАННЫЕ!BF625&gt;=50,12,IF(ДАННЫЕ!BF625&gt;0,11,10))))))&amp;"AR"&amp;IF(ДАННЫЕ!BX625&gt;0,1,0)&amp;"GD"&amp;B625&amp;"VV"&amp;IF(E625&gt;=5,IF(E625&lt;18,1,0),0)</f>
        <v>VN10CD10AR0GD0VV0</v>
      </c>
      <c r="M625" s="28" t="str">
        <f>ДАННЫЕ!$I625&amp;"b"&amp;ДАННЫЕ!$BI625&amp;"r"&amp;ДАННЫЕ!$BJ625&amp;"CD"&amp;IF(ДАННЫЕ!BF625&gt;0,IF(ДАННЫЕ!BF625&lt;200,1,IF(ДАННЫЕ!BF625&lt;350,2,3)),0)&amp;"h"&amp;IF(ДАННЫЕ!$BK625+ДАННЫЕ!$BL625+ДАННЫЕ!$BM625&gt;0,1,0)&amp;"x"&amp;ДАННЫЕ!$BK625&amp;"y"&amp;ДАННЫЕ!$BL625&amp;"z"&amp;ДАННЫЕ!$BM625&amp;"c"&amp;IF(ДАННЫЕ!$BK625+ДАННЫЕ!$BL625+ДАННЫЕ!$BM625=3,1,0)&amp;"a"&amp;IF(ДАННЫЕ!$BQ625+ДАННЫЕ!$BR625&gt;0,1,0)&amp;"d"&amp;ДАННЫЕ!$BQ625&amp;"v"&amp;ДАННЫЕ!$BR625&amp;"p"&amp;ДАННЫЕ!$BS625&amp;"n"&amp;ДАННЫЕ!$BU625&amp;"t"&amp;ДАННЫЕ!$BV625&amp;"o"&amp;ДАННЫЕ!$BT625&amp;"l"&amp;IF(ДАННЫЕ!$BN625&gt;0,1,0)&amp;ДАННЫЕ!$BN625&amp;"g"&amp;ДАННЫЕ!$BO625&amp;"s"&amp;ДАННЫЕ!$BP625&amp;"DZ"&amp;IF(ДАННЫЕ!B625-ДАННЫЕ!G625 &lt; 60,IF(ДАННЫЕ!B625-ДАННЫЕ!G625 &gt;= 0,1,0),0)&amp;"u"&amp;IF(ДАННЫЕ!$CJ625&gt;0,1,0)</f>
        <v>brCD0h0xyzc0a0dvpntol0gsDZ1u0</v>
      </c>
      <c r="N625" s="28" t="str">
        <f ca="1">ДАННЫЕ!$F625&amp;ДАННЫЕ!$I625&amp;"g"&amp;B625&amp;"cf"&amp;D625&amp;"a"&amp;IF(ДАННЫЕ!$BX625&gt;0,1,0)&amp;IF(ДАННЫЕ!$BF625&gt;500,1,IF(ДАННЫЕ!$BF625&gt;350,2,IF(ДАННЫЕ!$BF625&gt;=200,3,IF(ДАННЫЕ!$BF625&gt;=100,4,IF(ДАННЫЕ!$BF625&gt;=50,5,IF(ДАННЫЕ!$BF625&lt;50,6,0))))))&amp;"AR"&amp;IF(DATEDIF(ДАННЫЕ!$BX625,ДАННЫЕ!$F$1,"y")&gt;1,1,0)&amp;"VG"&amp;IF(ДАННЫЕ!$BH625="0",1,0)&amp;"o"&amp;IF(T625+ДАННЫЕ!$AF625+ДАННЫЕ!$AG625+ДАННЫЕ!$AH625+ДАННЫЕ!$AI625+ДАННЫЕ!$AJ625+ДАННЫЕ!$AP625+ДАННЫЕ!$AQ625+ДАННЫЕ!$AR625+ДАННЫЕ!$AU625+ДАННЫЕ!$AW625+ДАННЫЕ!$AS625+ДАННЫЕ!$AT625&gt;0,1,0)&amp;"x"&amp;ДАННЫЕ!$AG625&amp;"p"&amp;IF(ДАННЫЕ!$BY625&gt;0,1,0)&amp;"v"&amp;IF(ДАННЫЕ!$BZ625&gt;0,1,0)&amp;"n"&amp;ДАННЫЕ!$CA625&amp;"t"&amp;ДАННЫЕ!$AY625&amp;"k"&amp;ДАННЫЕ!$CB625&amp;"q"&amp;ДАННЫЕ!$CC625&amp;"w"&amp;ДАННЫЕ!$CD625&amp;"e"&amp;ДАННЫЕ!$CE625&amp;"m"&amp;ДАННЫЕ!$CF625&amp;"c"&amp;ДАННЫЕ!$CG625&amp;"z"&amp;ДАННЫЕ!$CH625&amp;"d"&amp;IF(H625=4,1,0)&amp;"s"&amp;IF(ДАННЫЕ!$J625=1,0,1)&amp;"u"&amp;IF(ДАННЫЕ!$CJ625&gt;0,1,0)</f>
        <v>g0cf0a06AR1VG0o0xp0v0ntkqwemczd0s1u0</v>
      </c>
      <c r="O625" s="28" t="str">
        <f>ДАННЫЕ!$I625&amp;"g"&amp;B625&amp;A625&amp;"f"&amp;P625&amp;"c"&amp;IF(ДАННЫЕ!$U625&gt;0,1,0)&amp;"s"&amp;IF(ДАННЫЕ!$Q625&gt;0,IF(YEAR(ДАННЫЕ!$F$1)=YEAR(ДАННЫЕ!$Q625),IF(MONTH(ДАННЫЕ!$F$1)=MONTH(ДАННЫЕ!$Q625),111,11),1),0)&amp;"i"&amp;IF(ДАННЫЕ!$R625+ДАННЫЕ!$S625+ДАННЫЕ!$T625=0,0,1)&amp;"h"&amp;IF(ДАННЫЕ!$P625&gt;0,1,0)&amp;"p"&amp;IF(ДАННЫЕ!$CI625&gt;0,IF(YEAR(ДАННЫЕ!$F$1)=YEAR(ДАННЫЕ!$CI625),IF(MONTH(ДАННЫЕ!$F$1)=MONTH(ДАННЫЕ!$CI625),111,11),1),0)&amp;"d"&amp;IF(ДАННЫЕ!$CJ625&gt;0,IF(YEAR(ДАННЫЕ!$F$1)=YEAR(ДАННЫЕ!$CJ625),IF(MONTH(ДАННЫЕ!$F$1)=MONTH(ДАННЫЕ!$CJ625),111,11),1),0)&amp;"o"&amp;IF(ДАННЫЕ!$CK625&gt;0,IF(MONTH(ДАННЫЕ!$F$1)=MONTH(ДАННЫЕ!$CK625),111,11),0)&amp;"v"&amp;IF(ДАННЫЕ!$BE625&gt;0,IF(MONTH(ДАННЫЕ!$F$1)=MONTH(ДАННЫЕ!$BE625),111,11),0)</f>
        <v>g00f0c0s0i0h0p0d0o0v0</v>
      </c>
      <c r="P625" s="15">
        <f t="shared" si="29"/>
        <v>0</v>
      </c>
      <c r="Q625" s="15">
        <f>IF(ДАННЫЕ!$F$1&gt;ДАННЫЕ!$N625,IF(YEAR(ДАННЫЕ!$F$1)=YEAR(ДАННЫЕ!M625),1,0),0)</f>
        <v>0</v>
      </c>
      <c r="R625" s="15">
        <f>IF(ДАННЫЕ!$F$1&gt;ДАННЫЕ!$N625,IF(YEAR(ДАННЫЕ!$F$1)=YEAR(ДАННЫЕ!N625),1,0),0)</f>
        <v>0</v>
      </c>
      <c r="S625" s="15">
        <f>IF(ДАННЫЕ!$AA625="2А",1,IF(ДАННЫЕ!$AA625="2Б",2,IF(ДАННЫЕ!$AA625="2В",3,IF(ДАННЫЕ!$AA625=3,4,IF(ДАННЫЕ!$AA625="4А",5,IF(ДАННЫЕ!$AA625="4Б",6,IF(ДАННЫЕ!$AA625="4В",7,IF(ДАННЫЕ!$AA625=5,8,0))))))))</f>
        <v>0</v>
      </c>
      <c r="T625" s="15">
        <f>IF(OR(ДАННЫЕ!$AC625=2,ДАННЫЕ!$AD625=2,ДАННЫЕ!$AE625=2),2,IF(OR(ДАННЫЕ!$AC625=1,ДАННЫЕ!$AD625=1,ДАННЫЕ!$AE625=1),1,0))</f>
        <v>0</v>
      </c>
    </row>
    <row r="626" spans="1:20" ht="15" customHeight="1" x14ac:dyDescent="0.2">
      <c r="A626" s="78">
        <f>IF(B626&gt;0,IF(MONTH(ДАННЫЕ!$F$1)=MONTH(ДАННЫЕ!$B626),1,0),0)</f>
        <v>0</v>
      </c>
      <c r="B626" s="14">
        <f>IF(ДАННЫЕ!$B626&gt;0,IF(YEAR(ДАННЫЕ!$F$1)=YEAR(ДАННЫЕ!$B626),1,0),0)</f>
        <v>0</v>
      </c>
      <c r="C626" s="14">
        <f>IF(ДАННЫЕ!$CM626&gt;0,IF(YEAR(ДАННЫЕ!$F$1)=YEAR(ДАННЫЕ!$CM626),1,0),0)</f>
        <v>0</v>
      </c>
      <c r="D626" s="14">
        <f>IF(ДАННЫЕ!$CJ626&gt;0,IF(ДАННЫЕ!$CL626&gt;ДАННЫЕ!$F$1,1,IF(ДАННЫЕ!$CL626&gt;0,0,1)),0)</f>
        <v>0</v>
      </c>
      <c r="E626" s="43" t="str">
        <f ca="1">IF(ДАННЫЕ!$F$1&gt;0,IF(ДАННЫЕ!$G626&gt;0,DATEDIF(ДАННЫЕ!$G626,ДАННЫЕ!$F$1,"y"),""),IF(ДАННЫЕ!$G626&gt;0,DATEDIF(ДАННЫЕ!$G626,TODAY(),"y"),""))</f>
        <v/>
      </c>
      <c r="F626" s="43" t="str">
        <f xml:space="preserve"> IF(ДАННЫЕ!$F626="М",IF(E626&gt;=18,IF(E626&lt;60,1,""),""),"")&amp;IF(ДАННЫЕ!$F626="Ж",IF(E626&gt;=18,IF(E626&lt;55,1,""),""),"")</f>
        <v/>
      </c>
      <c r="G626" s="43" t="str">
        <f xml:space="preserve"> IF(ДАННЫЕ!$F626="М",IF(E626&gt;=60,2,""),"")&amp;IF(ДАННЫЕ!$F626="Ж",IF(E626&gt;=55,2,""),"")</f>
        <v/>
      </c>
      <c r="H626" s="43" t="str">
        <f t="shared" ca="1" si="27"/>
        <v/>
      </c>
      <c r="I626" s="43" t="str">
        <f t="shared" ca="1" si="28"/>
        <v>03</v>
      </c>
      <c r="J626" s="28" t="str">
        <f ca="1">ДАННЫЕ!$F626&amp;H626&amp;I626&amp;ДАННЫЕ!$I626&amp;"m"&amp;IF(ДАННЫЕ!$I626&gt;0,IF(ДАННЫЕ!$J626&gt;0,0,1),"")&amp;"f"&amp;IF(ДАННЫЕ!$R626&gt;0,IF(YEAR(ДАННЫЕ!$F$1)=YEAR(ДАННЫЕ!$R626),1,0),0)&amp;"z"&amp;ДАННЫЕ!$R626&amp;"p"&amp;ДАННЫЕ!$S626&amp;"i"&amp;ДАННЫЕ!$T626&amp;"h"&amp;ДАННЫЕ!$K626&amp;"be"&amp;ДАННЫЕ!$BI626&amp;"CD"&amp;IF(ДАННЫЕ!BF626&gt;500,4,IF(ДАННЫЕ!BF626&gt;350,3,IF(ДАННЫЕ!BF626&gt;200,2,IF(ДАННЫЕ!BF626&gt;0,1,0))))&amp;"g"&amp;B626&amp;"d"&amp;H626&amp;"l"&amp;ДАННЫЕ!AT626&amp;"a"&amp;ДАННЫЕ!$V626&amp;"v"&amp;R626&amp;"k"&amp;ДАННЫЕ!$U626&amp;"s"&amp;ДАННЫЕ!$Y626&amp;"t"&amp;ДАННЫЕ!$X626&amp;"b"&amp;IF(ДАННЫЕ!$Q626&gt;1,1,0)&amp;"PP"&amp;ДАННЫЕ!Z626&amp;"c"&amp;S626&amp;"x"&amp;IF(ДАННЫЕ!$BY626&gt;0,IF(YEAR(ДАННЫЕ!$F$1)=YEAR(ДАННЫЕ!$BY626),1,0),0)&amp;"n"&amp;IF(ДАННЫЕ!$BZ626&gt;0,IF(YEAR(ДАННЫЕ!$F$1)=YEAR(ДАННЫЕ!$BZ626),1,0),0)&amp;"u"&amp;D626&amp;"z"&amp;IF(ДАННЫЕ!$CL626&gt;0,IF(YEAR(ДАННЫЕ!$F$1)&gt;YEAR(ДАННЫЕ!$CL626),11,12),0)</f>
        <v>03mf0zpihbeCD0g0dlav0kstb0PPc0x0n0u0z0</v>
      </c>
      <c r="K626" s="28" t="str">
        <f ca="1">ДАННЫЕ!$I626&amp;"x"&amp;B626&amp;"w"&amp;IF(T626+ДАННЫЕ!AD626+ДАННЫЕ!AE626+ДАННЫЕ!AF626+ДАННЫЕ!AG626+ДАННЫЕ!AH626+ДАННЫЕ!$AL626+ДАННЫЕ!AI626+ДАННЫЕ!AJ626+ДАННЫЕ!AK626+ДАННЫЕ!AP626+ДАННЫЕ!AQ626+ДАННЫЕ!AR626+ДАННЫЕ!$AM626+ДАННЫЕ!$AN626+ДАННЫЕ!AS626+ДАННЫЕ!AT626&gt;0,1,0)&amp;IF(OR(T626=2,ДАННЫЕ!AD626=2,ДАННЫЕ!AE626=2,ДАННЫЕ!AF626=2,ДАННЫЕ!AG626=2,ДАННЫЕ!AH626=2,ДАННЫЕ!$AL626=2,ДАННЫЕ!AI626=2,ДАННЫЕ!AJ626=2,ДАННЫЕ!AK626=2,ДАННЫЕ!AP626=2,ДАННЫЕ!AQ626=2,ДАННЫЕ!AR626=2,ДАННЫЕ!$AM626=2,ДАННЫЕ!$AN626=2,ДАННЫЕ!AS626=2,ДАННЫЕ!AT626=2),2,0)&amp;"t"&amp;IF(T626&gt;0,"1"&amp;T626,"00")&amp;"f"&amp;IF(ДАННЫЕ!$AC626,"1"&amp;ДАННЫЕ!$AC626,"00")&amp;"b"&amp;IF(ДАННЫЕ!$AD626,"1"&amp;ДАННЫЕ!$AD626,"00")&amp;"g"&amp;IF(ДАННЫЕ!$AF626,"1"&amp;ДАННЫЕ!$AF626,"00")&amp;"c"&amp;IF(ДАННЫЕ!$AG626,"1"&amp;ДАННЫЕ!$AG626,"00")&amp;"i"&amp;IF(ДАННЫЕ!$AH626,"1"&amp;ДАННЫЕ!$AH626,"00")&amp;"r"&amp;IF(ДАННЫЕ!$AL626,"1"&amp;ДАННЫЕ!$AL626,"00")&amp;"m"&amp;IF(ДАННЫЕ!$AI626,"1"&amp;ДАННЫЕ!$AI626,"00")&amp;"hS"&amp;IF(ДАННЫЕ!$AJ626,"1"&amp;ДАННЫЕ!$AJ626,"00")&amp;"hZ"&amp;IF(ДАННЫЕ!$AK626,"1"&amp;ДАННЫЕ!$AK626,"00")&amp;"p"&amp;IF(ДАННЫЕ!$AP626,"1"&amp;ДАННЫЕ!$AP626,"00")&amp;"k"&amp;IF(ДАННЫЕ!$AQ626,"1"&amp;ДАННЫЕ!$AQ626,"00")&amp;"z"&amp;IF(ДАННЫЕ!$AR626,"1"&amp;ДАННЫЕ!$AR626,"00")&amp;"j"&amp;IF(ДАННЫЕ!$AM626,"1"&amp;ДАННЫЕ!$AM626,"00")&amp;"n"&amp;IF(ДАННЫЕ!$AN626,"1"&amp;ДАННЫЕ!$AN626,"00")&amp;"E"&amp;ДАННЫЕ!BI626&amp;"L"&amp;ДАННЫЕ!AO626&amp;"h"&amp;IF(ДАННЫЕ!$AU626&gt;0,1,0)&amp;"v"&amp;IF(ДАННЫЕ!$AW626&gt;0,1,0)&amp;"a"&amp;IF(ДАННЫЕ!$AS626,"1"&amp;ДАННЫЕ!$AS626,"00")&amp;"s"&amp;IF(ДАННЫЕ!$AT626,"1"&amp;ДАННЫЕ!$AT626,"00")&amp;"u"&amp;IF(ДАННЫЕ!$CJ626&gt;0,1,0)&amp;"y"&amp;B626&amp;"d"&amp;H626&amp;"e"&amp;F626&amp;G626</f>
        <v>x0w00t00f00b00g00c00i00r00m00hS00hZ00p00k00z00j00n00ELh0v0a00s00u0y0de</v>
      </c>
      <c r="L626" s="28" t="str">
        <f ca="1">ДАННЫЕ!$I626&amp;"VN"&amp;IF(ДАННЫЕ!AW626&gt;0,11,10)&amp;"CD"&amp;IF(ДАННЫЕ!BF626&gt;500,16,IF(ДАННЫЕ!BF626&gt;350,15,IF(ДАННЫЕ!BF626&gt;=200,14,IF(ДАННЫЕ!BF626&gt;=100,13,IF(ДАННЫЕ!BF626&gt;=50,12,IF(ДАННЫЕ!BF626&gt;0,11,10))))))&amp;"AR"&amp;IF(ДАННЫЕ!BX626&gt;0,1,0)&amp;"GD"&amp;B626&amp;"VV"&amp;IF(E626&gt;=5,IF(E626&lt;18,1,0),0)</f>
        <v>VN10CD10AR0GD0VV0</v>
      </c>
      <c r="M626" s="28" t="str">
        <f>ДАННЫЕ!$I626&amp;"b"&amp;ДАННЫЕ!$BI626&amp;"r"&amp;ДАННЫЕ!$BJ626&amp;"CD"&amp;IF(ДАННЫЕ!BF626&gt;0,IF(ДАННЫЕ!BF626&lt;200,1,IF(ДАННЫЕ!BF626&lt;350,2,3)),0)&amp;"h"&amp;IF(ДАННЫЕ!$BK626+ДАННЫЕ!$BL626+ДАННЫЕ!$BM626&gt;0,1,0)&amp;"x"&amp;ДАННЫЕ!$BK626&amp;"y"&amp;ДАННЫЕ!$BL626&amp;"z"&amp;ДАННЫЕ!$BM626&amp;"c"&amp;IF(ДАННЫЕ!$BK626+ДАННЫЕ!$BL626+ДАННЫЕ!$BM626=3,1,0)&amp;"a"&amp;IF(ДАННЫЕ!$BQ626+ДАННЫЕ!$BR626&gt;0,1,0)&amp;"d"&amp;ДАННЫЕ!$BQ626&amp;"v"&amp;ДАННЫЕ!$BR626&amp;"p"&amp;ДАННЫЕ!$BS626&amp;"n"&amp;ДАННЫЕ!$BU626&amp;"t"&amp;ДАННЫЕ!$BV626&amp;"o"&amp;ДАННЫЕ!$BT626&amp;"l"&amp;IF(ДАННЫЕ!$BN626&gt;0,1,0)&amp;ДАННЫЕ!$BN626&amp;"g"&amp;ДАННЫЕ!$BO626&amp;"s"&amp;ДАННЫЕ!$BP626&amp;"DZ"&amp;IF(ДАННЫЕ!B626-ДАННЫЕ!G626 &lt; 60,IF(ДАННЫЕ!B626-ДАННЫЕ!G626 &gt;= 0,1,0),0)&amp;"u"&amp;IF(ДАННЫЕ!$CJ626&gt;0,1,0)</f>
        <v>brCD0h0xyzc0a0dvpntol0gsDZ1u0</v>
      </c>
      <c r="N626" s="28" t="str">
        <f ca="1">ДАННЫЕ!$F626&amp;ДАННЫЕ!$I626&amp;"g"&amp;B626&amp;"cf"&amp;D626&amp;"a"&amp;IF(ДАННЫЕ!$BX626&gt;0,1,0)&amp;IF(ДАННЫЕ!$BF626&gt;500,1,IF(ДАННЫЕ!$BF626&gt;350,2,IF(ДАННЫЕ!$BF626&gt;=200,3,IF(ДАННЫЕ!$BF626&gt;=100,4,IF(ДАННЫЕ!$BF626&gt;=50,5,IF(ДАННЫЕ!$BF626&lt;50,6,0))))))&amp;"AR"&amp;IF(DATEDIF(ДАННЫЕ!$BX626,ДАННЫЕ!$F$1,"y")&gt;1,1,0)&amp;"VG"&amp;IF(ДАННЫЕ!$BH626="0",1,0)&amp;"o"&amp;IF(T626+ДАННЫЕ!$AF626+ДАННЫЕ!$AG626+ДАННЫЕ!$AH626+ДАННЫЕ!$AI626+ДАННЫЕ!$AJ626+ДАННЫЕ!$AP626+ДАННЫЕ!$AQ626+ДАННЫЕ!$AR626+ДАННЫЕ!$AU626+ДАННЫЕ!$AW626+ДАННЫЕ!$AS626+ДАННЫЕ!$AT626&gt;0,1,0)&amp;"x"&amp;ДАННЫЕ!$AG626&amp;"p"&amp;IF(ДАННЫЕ!$BY626&gt;0,1,0)&amp;"v"&amp;IF(ДАННЫЕ!$BZ626&gt;0,1,0)&amp;"n"&amp;ДАННЫЕ!$CA626&amp;"t"&amp;ДАННЫЕ!$AY626&amp;"k"&amp;ДАННЫЕ!$CB626&amp;"q"&amp;ДАННЫЕ!$CC626&amp;"w"&amp;ДАННЫЕ!$CD626&amp;"e"&amp;ДАННЫЕ!$CE626&amp;"m"&amp;ДАННЫЕ!$CF626&amp;"c"&amp;ДАННЫЕ!$CG626&amp;"z"&amp;ДАННЫЕ!$CH626&amp;"d"&amp;IF(H626=4,1,0)&amp;"s"&amp;IF(ДАННЫЕ!$J626=1,0,1)&amp;"u"&amp;IF(ДАННЫЕ!$CJ626&gt;0,1,0)</f>
        <v>g0cf0a06AR1VG0o0xp0v0ntkqwemczd0s1u0</v>
      </c>
      <c r="O626" s="28" t="str">
        <f>ДАННЫЕ!$I626&amp;"g"&amp;B626&amp;A626&amp;"f"&amp;P626&amp;"c"&amp;IF(ДАННЫЕ!$U626&gt;0,1,0)&amp;"s"&amp;IF(ДАННЫЕ!$Q626&gt;0,IF(YEAR(ДАННЫЕ!$F$1)=YEAR(ДАННЫЕ!$Q626),IF(MONTH(ДАННЫЕ!$F$1)=MONTH(ДАННЫЕ!$Q626),111,11),1),0)&amp;"i"&amp;IF(ДАННЫЕ!$R626+ДАННЫЕ!$S626+ДАННЫЕ!$T626=0,0,1)&amp;"h"&amp;IF(ДАННЫЕ!$P626&gt;0,1,0)&amp;"p"&amp;IF(ДАННЫЕ!$CI626&gt;0,IF(YEAR(ДАННЫЕ!$F$1)=YEAR(ДАННЫЕ!$CI626),IF(MONTH(ДАННЫЕ!$F$1)=MONTH(ДАННЫЕ!$CI626),111,11),1),0)&amp;"d"&amp;IF(ДАННЫЕ!$CJ626&gt;0,IF(YEAR(ДАННЫЕ!$F$1)=YEAR(ДАННЫЕ!$CJ626),IF(MONTH(ДАННЫЕ!$F$1)=MONTH(ДАННЫЕ!$CJ626),111,11),1),0)&amp;"o"&amp;IF(ДАННЫЕ!$CK626&gt;0,IF(MONTH(ДАННЫЕ!$F$1)=MONTH(ДАННЫЕ!$CK626),111,11),0)&amp;"v"&amp;IF(ДАННЫЕ!$BE626&gt;0,IF(MONTH(ДАННЫЕ!$F$1)=MONTH(ДАННЫЕ!$BE626),111,11),0)</f>
        <v>g00f0c0s0i0h0p0d0o0v0</v>
      </c>
      <c r="P626" s="15">
        <f t="shared" si="29"/>
        <v>0</v>
      </c>
      <c r="Q626" s="15">
        <f>IF(ДАННЫЕ!$F$1&gt;ДАННЫЕ!$N626,IF(YEAR(ДАННЫЕ!$F$1)=YEAR(ДАННЫЕ!M626),1,0),0)</f>
        <v>0</v>
      </c>
      <c r="R626" s="15">
        <f>IF(ДАННЫЕ!$F$1&gt;ДАННЫЕ!$N626,IF(YEAR(ДАННЫЕ!$F$1)=YEAR(ДАННЫЕ!N626),1,0),0)</f>
        <v>0</v>
      </c>
      <c r="S626" s="15">
        <f>IF(ДАННЫЕ!$AA626="2А",1,IF(ДАННЫЕ!$AA626="2Б",2,IF(ДАННЫЕ!$AA626="2В",3,IF(ДАННЫЕ!$AA626=3,4,IF(ДАННЫЕ!$AA626="4А",5,IF(ДАННЫЕ!$AA626="4Б",6,IF(ДАННЫЕ!$AA626="4В",7,IF(ДАННЫЕ!$AA626=5,8,0))))))))</f>
        <v>0</v>
      </c>
      <c r="T626" s="15">
        <f>IF(OR(ДАННЫЕ!$AC626=2,ДАННЫЕ!$AD626=2,ДАННЫЕ!$AE626=2),2,IF(OR(ДАННЫЕ!$AC626=1,ДАННЫЕ!$AD626=1,ДАННЫЕ!$AE626=1),1,0))</f>
        <v>0</v>
      </c>
    </row>
    <row r="627" spans="1:20" ht="15" customHeight="1" x14ac:dyDescent="0.2">
      <c r="A627" s="78">
        <f>IF(B627&gt;0,IF(MONTH(ДАННЫЕ!$F$1)=MONTH(ДАННЫЕ!$B627),1,0),0)</f>
        <v>0</v>
      </c>
      <c r="B627" s="14">
        <f>IF(ДАННЫЕ!$B627&gt;0,IF(YEAR(ДАННЫЕ!$F$1)=YEAR(ДАННЫЕ!$B627),1,0),0)</f>
        <v>0</v>
      </c>
      <c r="C627" s="14">
        <f>IF(ДАННЫЕ!$CM627&gt;0,IF(YEAR(ДАННЫЕ!$F$1)=YEAR(ДАННЫЕ!$CM627),1,0),0)</f>
        <v>0</v>
      </c>
      <c r="D627" s="14">
        <f>IF(ДАННЫЕ!$CJ627&gt;0,IF(ДАННЫЕ!$CL627&gt;ДАННЫЕ!$F$1,1,IF(ДАННЫЕ!$CL627&gt;0,0,1)),0)</f>
        <v>0</v>
      </c>
      <c r="E627" s="43" t="str">
        <f ca="1">IF(ДАННЫЕ!$F$1&gt;0,IF(ДАННЫЕ!$G627&gt;0,DATEDIF(ДАННЫЕ!$G627,ДАННЫЕ!$F$1,"y"),""),IF(ДАННЫЕ!$G627&gt;0,DATEDIF(ДАННЫЕ!$G627,TODAY(),"y"),""))</f>
        <v/>
      </c>
      <c r="F627" s="43" t="str">
        <f xml:space="preserve"> IF(ДАННЫЕ!$F627="М",IF(E627&gt;=18,IF(E627&lt;60,1,""),""),"")&amp;IF(ДАННЫЕ!$F627="Ж",IF(E627&gt;=18,IF(E627&lt;55,1,""),""),"")</f>
        <v/>
      </c>
      <c r="G627" s="43" t="str">
        <f xml:space="preserve"> IF(ДАННЫЕ!$F627="М",IF(E627&gt;=60,2,""),"")&amp;IF(ДАННЫЕ!$F627="Ж",IF(E627&gt;=55,2,""),"")</f>
        <v/>
      </c>
      <c r="H627" s="43" t="str">
        <f t="shared" ca="1" si="27"/>
        <v/>
      </c>
      <c r="I627" s="43" t="str">
        <f t="shared" ca="1" si="28"/>
        <v>03</v>
      </c>
      <c r="J627" s="28" t="str">
        <f ca="1">ДАННЫЕ!$F627&amp;H627&amp;I627&amp;ДАННЫЕ!$I627&amp;"m"&amp;IF(ДАННЫЕ!$I627&gt;0,IF(ДАННЫЕ!$J627&gt;0,0,1),"")&amp;"f"&amp;IF(ДАННЫЕ!$R627&gt;0,IF(YEAR(ДАННЫЕ!$F$1)=YEAR(ДАННЫЕ!$R627),1,0),0)&amp;"z"&amp;ДАННЫЕ!$R627&amp;"p"&amp;ДАННЫЕ!$S627&amp;"i"&amp;ДАННЫЕ!$T627&amp;"h"&amp;ДАННЫЕ!$K627&amp;"be"&amp;ДАННЫЕ!$BI627&amp;"CD"&amp;IF(ДАННЫЕ!BF627&gt;500,4,IF(ДАННЫЕ!BF627&gt;350,3,IF(ДАННЫЕ!BF627&gt;200,2,IF(ДАННЫЕ!BF627&gt;0,1,0))))&amp;"g"&amp;B627&amp;"d"&amp;H627&amp;"l"&amp;ДАННЫЕ!AT627&amp;"a"&amp;ДАННЫЕ!$V627&amp;"v"&amp;R627&amp;"k"&amp;ДАННЫЕ!$U627&amp;"s"&amp;ДАННЫЕ!$Y627&amp;"t"&amp;ДАННЫЕ!$X627&amp;"b"&amp;IF(ДАННЫЕ!$Q627&gt;1,1,0)&amp;"PP"&amp;ДАННЫЕ!Z627&amp;"c"&amp;S627&amp;"x"&amp;IF(ДАННЫЕ!$BY627&gt;0,IF(YEAR(ДАННЫЕ!$F$1)=YEAR(ДАННЫЕ!$BY627),1,0),0)&amp;"n"&amp;IF(ДАННЫЕ!$BZ627&gt;0,IF(YEAR(ДАННЫЕ!$F$1)=YEAR(ДАННЫЕ!$BZ627),1,0),0)&amp;"u"&amp;D627&amp;"z"&amp;IF(ДАННЫЕ!$CL627&gt;0,IF(YEAR(ДАННЫЕ!$F$1)&gt;YEAR(ДАННЫЕ!$CL627),11,12),0)</f>
        <v>03mf0zpihbeCD0g0dlav0kstb0PPc0x0n0u0z0</v>
      </c>
      <c r="K627" s="28" t="str">
        <f ca="1">ДАННЫЕ!$I627&amp;"x"&amp;B627&amp;"w"&amp;IF(T627+ДАННЫЕ!AD627+ДАННЫЕ!AE627+ДАННЫЕ!AF627+ДАННЫЕ!AG627+ДАННЫЕ!AH627+ДАННЫЕ!$AL627+ДАННЫЕ!AI627+ДАННЫЕ!AJ627+ДАННЫЕ!AK627+ДАННЫЕ!AP627+ДАННЫЕ!AQ627+ДАННЫЕ!AR627+ДАННЫЕ!$AM627+ДАННЫЕ!$AN627+ДАННЫЕ!AS627+ДАННЫЕ!AT627&gt;0,1,0)&amp;IF(OR(T627=2,ДАННЫЕ!AD627=2,ДАННЫЕ!AE627=2,ДАННЫЕ!AF627=2,ДАННЫЕ!AG627=2,ДАННЫЕ!AH627=2,ДАННЫЕ!$AL627=2,ДАННЫЕ!AI627=2,ДАННЫЕ!AJ627=2,ДАННЫЕ!AK627=2,ДАННЫЕ!AP627=2,ДАННЫЕ!AQ627=2,ДАННЫЕ!AR627=2,ДАННЫЕ!$AM627=2,ДАННЫЕ!$AN627=2,ДАННЫЕ!AS627=2,ДАННЫЕ!AT627=2),2,0)&amp;"t"&amp;IF(T627&gt;0,"1"&amp;T627,"00")&amp;"f"&amp;IF(ДАННЫЕ!$AC627,"1"&amp;ДАННЫЕ!$AC627,"00")&amp;"b"&amp;IF(ДАННЫЕ!$AD627,"1"&amp;ДАННЫЕ!$AD627,"00")&amp;"g"&amp;IF(ДАННЫЕ!$AF627,"1"&amp;ДАННЫЕ!$AF627,"00")&amp;"c"&amp;IF(ДАННЫЕ!$AG627,"1"&amp;ДАННЫЕ!$AG627,"00")&amp;"i"&amp;IF(ДАННЫЕ!$AH627,"1"&amp;ДАННЫЕ!$AH627,"00")&amp;"r"&amp;IF(ДАННЫЕ!$AL627,"1"&amp;ДАННЫЕ!$AL627,"00")&amp;"m"&amp;IF(ДАННЫЕ!$AI627,"1"&amp;ДАННЫЕ!$AI627,"00")&amp;"hS"&amp;IF(ДАННЫЕ!$AJ627,"1"&amp;ДАННЫЕ!$AJ627,"00")&amp;"hZ"&amp;IF(ДАННЫЕ!$AK627,"1"&amp;ДАННЫЕ!$AK627,"00")&amp;"p"&amp;IF(ДАННЫЕ!$AP627,"1"&amp;ДАННЫЕ!$AP627,"00")&amp;"k"&amp;IF(ДАННЫЕ!$AQ627,"1"&amp;ДАННЫЕ!$AQ627,"00")&amp;"z"&amp;IF(ДАННЫЕ!$AR627,"1"&amp;ДАННЫЕ!$AR627,"00")&amp;"j"&amp;IF(ДАННЫЕ!$AM627,"1"&amp;ДАННЫЕ!$AM627,"00")&amp;"n"&amp;IF(ДАННЫЕ!$AN627,"1"&amp;ДАННЫЕ!$AN627,"00")&amp;"E"&amp;ДАННЫЕ!BI627&amp;"L"&amp;ДАННЫЕ!AO627&amp;"h"&amp;IF(ДАННЫЕ!$AU627&gt;0,1,0)&amp;"v"&amp;IF(ДАННЫЕ!$AW627&gt;0,1,0)&amp;"a"&amp;IF(ДАННЫЕ!$AS627,"1"&amp;ДАННЫЕ!$AS627,"00")&amp;"s"&amp;IF(ДАННЫЕ!$AT627,"1"&amp;ДАННЫЕ!$AT627,"00")&amp;"u"&amp;IF(ДАННЫЕ!$CJ627&gt;0,1,0)&amp;"y"&amp;B627&amp;"d"&amp;H627&amp;"e"&amp;F627&amp;G627</f>
        <v>x0w00t00f00b00g00c00i00r00m00hS00hZ00p00k00z00j00n00ELh0v0a00s00u0y0de</v>
      </c>
      <c r="L627" s="28" t="str">
        <f ca="1">ДАННЫЕ!$I627&amp;"VN"&amp;IF(ДАННЫЕ!AW627&gt;0,11,10)&amp;"CD"&amp;IF(ДАННЫЕ!BF627&gt;500,16,IF(ДАННЫЕ!BF627&gt;350,15,IF(ДАННЫЕ!BF627&gt;=200,14,IF(ДАННЫЕ!BF627&gt;=100,13,IF(ДАННЫЕ!BF627&gt;=50,12,IF(ДАННЫЕ!BF627&gt;0,11,10))))))&amp;"AR"&amp;IF(ДАННЫЕ!BX627&gt;0,1,0)&amp;"GD"&amp;B627&amp;"VV"&amp;IF(E627&gt;=5,IF(E627&lt;18,1,0),0)</f>
        <v>VN10CD10AR0GD0VV0</v>
      </c>
      <c r="M627" s="28" t="str">
        <f>ДАННЫЕ!$I627&amp;"b"&amp;ДАННЫЕ!$BI627&amp;"r"&amp;ДАННЫЕ!$BJ627&amp;"CD"&amp;IF(ДАННЫЕ!BF627&gt;0,IF(ДАННЫЕ!BF627&lt;200,1,IF(ДАННЫЕ!BF627&lt;350,2,3)),0)&amp;"h"&amp;IF(ДАННЫЕ!$BK627+ДАННЫЕ!$BL627+ДАННЫЕ!$BM627&gt;0,1,0)&amp;"x"&amp;ДАННЫЕ!$BK627&amp;"y"&amp;ДАННЫЕ!$BL627&amp;"z"&amp;ДАННЫЕ!$BM627&amp;"c"&amp;IF(ДАННЫЕ!$BK627+ДАННЫЕ!$BL627+ДАННЫЕ!$BM627=3,1,0)&amp;"a"&amp;IF(ДАННЫЕ!$BQ627+ДАННЫЕ!$BR627&gt;0,1,0)&amp;"d"&amp;ДАННЫЕ!$BQ627&amp;"v"&amp;ДАННЫЕ!$BR627&amp;"p"&amp;ДАННЫЕ!$BS627&amp;"n"&amp;ДАННЫЕ!$BU627&amp;"t"&amp;ДАННЫЕ!$BV627&amp;"o"&amp;ДАННЫЕ!$BT627&amp;"l"&amp;IF(ДАННЫЕ!$BN627&gt;0,1,0)&amp;ДАННЫЕ!$BN627&amp;"g"&amp;ДАННЫЕ!$BO627&amp;"s"&amp;ДАННЫЕ!$BP627&amp;"DZ"&amp;IF(ДАННЫЕ!B627-ДАННЫЕ!G627 &lt; 60,IF(ДАННЫЕ!B627-ДАННЫЕ!G627 &gt;= 0,1,0),0)&amp;"u"&amp;IF(ДАННЫЕ!$CJ627&gt;0,1,0)</f>
        <v>brCD0h0xyzc0a0dvpntol0gsDZ1u0</v>
      </c>
      <c r="N627" s="28" t="str">
        <f ca="1">ДАННЫЕ!$F627&amp;ДАННЫЕ!$I627&amp;"g"&amp;B627&amp;"cf"&amp;D627&amp;"a"&amp;IF(ДАННЫЕ!$BX627&gt;0,1,0)&amp;IF(ДАННЫЕ!$BF627&gt;500,1,IF(ДАННЫЕ!$BF627&gt;350,2,IF(ДАННЫЕ!$BF627&gt;=200,3,IF(ДАННЫЕ!$BF627&gt;=100,4,IF(ДАННЫЕ!$BF627&gt;=50,5,IF(ДАННЫЕ!$BF627&lt;50,6,0))))))&amp;"AR"&amp;IF(DATEDIF(ДАННЫЕ!$BX627,ДАННЫЕ!$F$1,"y")&gt;1,1,0)&amp;"VG"&amp;IF(ДАННЫЕ!$BH627="0",1,0)&amp;"o"&amp;IF(T627+ДАННЫЕ!$AF627+ДАННЫЕ!$AG627+ДАННЫЕ!$AH627+ДАННЫЕ!$AI627+ДАННЫЕ!$AJ627+ДАННЫЕ!$AP627+ДАННЫЕ!$AQ627+ДАННЫЕ!$AR627+ДАННЫЕ!$AU627+ДАННЫЕ!$AW627+ДАННЫЕ!$AS627+ДАННЫЕ!$AT627&gt;0,1,0)&amp;"x"&amp;ДАННЫЕ!$AG627&amp;"p"&amp;IF(ДАННЫЕ!$BY627&gt;0,1,0)&amp;"v"&amp;IF(ДАННЫЕ!$BZ627&gt;0,1,0)&amp;"n"&amp;ДАННЫЕ!$CA627&amp;"t"&amp;ДАННЫЕ!$AY627&amp;"k"&amp;ДАННЫЕ!$CB627&amp;"q"&amp;ДАННЫЕ!$CC627&amp;"w"&amp;ДАННЫЕ!$CD627&amp;"e"&amp;ДАННЫЕ!$CE627&amp;"m"&amp;ДАННЫЕ!$CF627&amp;"c"&amp;ДАННЫЕ!$CG627&amp;"z"&amp;ДАННЫЕ!$CH627&amp;"d"&amp;IF(H627=4,1,0)&amp;"s"&amp;IF(ДАННЫЕ!$J627=1,0,1)&amp;"u"&amp;IF(ДАННЫЕ!$CJ627&gt;0,1,0)</f>
        <v>g0cf0a06AR1VG0o0xp0v0ntkqwemczd0s1u0</v>
      </c>
      <c r="O627" s="28" t="str">
        <f>ДАННЫЕ!$I627&amp;"g"&amp;B627&amp;A627&amp;"f"&amp;P627&amp;"c"&amp;IF(ДАННЫЕ!$U627&gt;0,1,0)&amp;"s"&amp;IF(ДАННЫЕ!$Q627&gt;0,IF(YEAR(ДАННЫЕ!$F$1)=YEAR(ДАННЫЕ!$Q627),IF(MONTH(ДАННЫЕ!$F$1)=MONTH(ДАННЫЕ!$Q627),111,11),1),0)&amp;"i"&amp;IF(ДАННЫЕ!$R627+ДАННЫЕ!$S627+ДАННЫЕ!$T627=0,0,1)&amp;"h"&amp;IF(ДАННЫЕ!$P627&gt;0,1,0)&amp;"p"&amp;IF(ДАННЫЕ!$CI627&gt;0,IF(YEAR(ДАННЫЕ!$F$1)=YEAR(ДАННЫЕ!$CI627),IF(MONTH(ДАННЫЕ!$F$1)=MONTH(ДАННЫЕ!$CI627),111,11),1),0)&amp;"d"&amp;IF(ДАННЫЕ!$CJ627&gt;0,IF(YEAR(ДАННЫЕ!$F$1)=YEAR(ДАННЫЕ!$CJ627),IF(MONTH(ДАННЫЕ!$F$1)=MONTH(ДАННЫЕ!$CJ627),111,11),1),0)&amp;"o"&amp;IF(ДАННЫЕ!$CK627&gt;0,IF(MONTH(ДАННЫЕ!$F$1)=MONTH(ДАННЫЕ!$CK627),111,11),0)&amp;"v"&amp;IF(ДАННЫЕ!$BE627&gt;0,IF(MONTH(ДАННЫЕ!$F$1)=MONTH(ДАННЫЕ!$BE627),111,11),0)</f>
        <v>g00f0c0s0i0h0p0d0o0v0</v>
      </c>
      <c r="P627" s="15">
        <f t="shared" si="29"/>
        <v>0</v>
      </c>
      <c r="Q627" s="15">
        <f>IF(ДАННЫЕ!$F$1&gt;ДАННЫЕ!$N627,IF(YEAR(ДАННЫЕ!$F$1)=YEAR(ДАННЫЕ!M627),1,0),0)</f>
        <v>0</v>
      </c>
      <c r="R627" s="15">
        <f>IF(ДАННЫЕ!$F$1&gt;ДАННЫЕ!$N627,IF(YEAR(ДАННЫЕ!$F$1)=YEAR(ДАННЫЕ!N627),1,0),0)</f>
        <v>0</v>
      </c>
      <c r="S627" s="15">
        <f>IF(ДАННЫЕ!$AA627="2А",1,IF(ДАННЫЕ!$AA627="2Б",2,IF(ДАННЫЕ!$AA627="2В",3,IF(ДАННЫЕ!$AA627=3,4,IF(ДАННЫЕ!$AA627="4А",5,IF(ДАННЫЕ!$AA627="4Б",6,IF(ДАННЫЕ!$AA627="4В",7,IF(ДАННЫЕ!$AA627=5,8,0))))))))</f>
        <v>0</v>
      </c>
      <c r="T627" s="15">
        <f>IF(OR(ДАННЫЕ!$AC627=2,ДАННЫЕ!$AD627=2,ДАННЫЕ!$AE627=2),2,IF(OR(ДАННЫЕ!$AC627=1,ДАННЫЕ!$AD627=1,ДАННЫЕ!$AE627=1),1,0))</f>
        <v>0</v>
      </c>
    </row>
    <row r="628" spans="1:20" ht="15" customHeight="1" x14ac:dyDescent="0.2">
      <c r="A628" s="78">
        <f>IF(B628&gt;0,IF(MONTH(ДАННЫЕ!$F$1)=MONTH(ДАННЫЕ!$B628),1,0),0)</f>
        <v>0</v>
      </c>
      <c r="B628" s="14">
        <f>IF(ДАННЫЕ!$B628&gt;0,IF(YEAR(ДАННЫЕ!$F$1)=YEAR(ДАННЫЕ!$B628),1,0),0)</f>
        <v>0</v>
      </c>
      <c r="C628" s="14">
        <f>IF(ДАННЫЕ!$CM628&gt;0,IF(YEAR(ДАННЫЕ!$F$1)=YEAR(ДАННЫЕ!$CM628),1,0),0)</f>
        <v>0</v>
      </c>
      <c r="D628" s="14">
        <f>IF(ДАННЫЕ!$CJ628&gt;0,IF(ДАННЫЕ!$CL628&gt;ДАННЫЕ!$F$1,1,IF(ДАННЫЕ!$CL628&gt;0,0,1)),0)</f>
        <v>0</v>
      </c>
      <c r="E628" s="43" t="str">
        <f ca="1">IF(ДАННЫЕ!$F$1&gt;0,IF(ДАННЫЕ!$G628&gt;0,DATEDIF(ДАННЫЕ!$G628,ДАННЫЕ!$F$1,"y"),""),IF(ДАННЫЕ!$G628&gt;0,DATEDIF(ДАННЫЕ!$G628,TODAY(),"y"),""))</f>
        <v/>
      </c>
      <c r="F628" s="43" t="str">
        <f xml:space="preserve"> IF(ДАННЫЕ!$F628="М",IF(E628&gt;=18,IF(E628&lt;60,1,""),""),"")&amp;IF(ДАННЫЕ!$F628="Ж",IF(E628&gt;=18,IF(E628&lt;55,1,""),""),"")</f>
        <v/>
      </c>
      <c r="G628" s="43" t="str">
        <f xml:space="preserve"> IF(ДАННЫЕ!$F628="М",IF(E628&gt;=60,2,""),"")&amp;IF(ДАННЫЕ!$F628="Ж",IF(E628&gt;=55,2,""),"")</f>
        <v/>
      </c>
      <c r="H628" s="43" t="str">
        <f t="shared" ca="1" si="27"/>
        <v/>
      </c>
      <c r="I628" s="43" t="str">
        <f t="shared" ca="1" si="28"/>
        <v>03</v>
      </c>
      <c r="J628" s="28" t="str">
        <f ca="1">ДАННЫЕ!$F628&amp;H628&amp;I628&amp;ДАННЫЕ!$I628&amp;"m"&amp;IF(ДАННЫЕ!$I628&gt;0,IF(ДАННЫЕ!$J628&gt;0,0,1),"")&amp;"f"&amp;IF(ДАННЫЕ!$R628&gt;0,IF(YEAR(ДАННЫЕ!$F$1)=YEAR(ДАННЫЕ!$R628),1,0),0)&amp;"z"&amp;ДАННЫЕ!$R628&amp;"p"&amp;ДАННЫЕ!$S628&amp;"i"&amp;ДАННЫЕ!$T628&amp;"h"&amp;ДАННЫЕ!$K628&amp;"be"&amp;ДАННЫЕ!$BI628&amp;"CD"&amp;IF(ДАННЫЕ!BF628&gt;500,4,IF(ДАННЫЕ!BF628&gt;350,3,IF(ДАННЫЕ!BF628&gt;200,2,IF(ДАННЫЕ!BF628&gt;0,1,0))))&amp;"g"&amp;B628&amp;"d"&amp;H628&amp;"l"&amp;ДАННЫЕ!AT628&amp;"a"&amp;ДАННЫЕ!$V628&amp;"v"&amp;R628&amp;"k"&amp;ДАННЫЕ!$U628&amp;"s"&amp;ДАННЫЕ!$Y628&amp;"t"&amp;ДАННЫЕ!$X628&amp;"b"&amp;IF(ДАННЫЕ!$Q628&gt;1,1,0)&amp;"PP"&amp;ДАННЫЕ!Z628&amp;"c"&amp;S628&amp;"x"&amp;IF(ДАННЫЕ!$BY628&gt;0,IF(YEAR(ДАННЫЕ!$F$1)=YEAR(ДАННЫЕ!$BY628),1,0),0)&amp;"n"&amp;IF(ДАННЫЕ!$BZ628&gt;0,IF(YEAR(ДАННЫЕ!$F$1)=YEAR(ДАННЫЕ!$BZ628),1,0),0)&amp;"u"&amp;D628&amp;"z"&amp;IF(ДАННЫЕ!$CL628&gt;0,IF(YEAR(ДАННЫЕ!$F$1)&gt;YEAR(ДАННЫЕ!$CL628),11,12),0)</f>
        <v>03mf0zpihbeCD0g0dlav0kstb0PPc0x0n0u0z0</v>
      </c>
      <c r="K628" s="28" t="str">
        <f ca="1">ДАННЫЕ!$I628&amp;"x"&amp;B628&amp;"w"&amp;IF(T628+ДАННЫЕ!AD628+ДАННЫЕ!AE628+ДАННЫЕ!AF628+ДАННЫЕ!AG628+ДАННЫЕ!AH628+ДАННЫЕ!$AL628+ДАННЫЕ!AI628+ДАННЫЕ!AJ628+ДАННЫЕ!AK628+ДАННЫЕ!AP628+ДАННЫЕ!AQ628+ДАННЫЕ!AR628+ДАННЫЕ!$AM628+ДАННЫЕ!$AN628+ДАННЫЕ!AS628+ДАННЫЕ!AT628&gt;0,1,0)&amp;IF(OR(T628=2,ДАННЫЕ!AD628=2,ДАННЫЕ!AE628=2,ДАННЫЕ!AF628=2,ДАННЫЕ!AG628=2,ДАННЫЕ!AH628=2,ДАННЫЕ!$AL628=2,ДАННЫЕ!AI628=2,ДАННЫЕ!AJ628=2,ДАННЫЕ!AK628=2,ДАННЫЕ!AP628=2,ДАННЫЕ!AQ628=2,ДАННЫЕ!AR628=2,ДАННЫЕ!$AM628=2,ДАННЫЕ!$AN628=2,ДАННЫЕ!AS628=2,ДАННЫЕ!AT628=2),2,0)&amp;"t"&amp;IF(T628&gt;0,"1"&amp;T628,"00")&amp;"f"&amp;IF(ДАННЫЕ!$AC628,"1"&amp;ДАННЫЕ!$AC628,"00")&amp;"b"&amp;IF(ДАННЫЕ!$AD628,"1"&amp;ДАННЫЕ!$AD628,"00")&amp;"g"&amp;IF(ДАННЫЕ!$AF628,"1"&amp;ДАННЫЕ!$AF628,"00")&amp;"c"&amp;IF(ДАННЫЕ!$AG628,"1"&amp;ДАННЫЕ!$AG628,"00")&amp;"i"&amp;IF(ДАННЫЕ!$AH628,"1"&amp;ДАННЫЕ!$AH628,"00")&amp;"r"&amp;IF(ДАННЫЕ!$AL628,"1"&amp;ДАННЫЕ!$AL628,"00")&amp;"m"&amp;IF(ДАННЫЕ!$AI628,"1"&amp;ДАННЫЕ!$AI628,"00")&amp;"hS"&amp;IF(ДАННЫЕ!$AJ628,"1"&amp;ДАННЫЕ!$AJ628,"00")&amp;"hZ"&amp;IF(ДАННЫЕ!$AK628,"1"&amp;ДАННЫЕ!$AK628,"00")&amp;"p"&amp;IF(ДАННЫЕ!$AP628,"1"&amp;ДАННЫЕ!$AP628,"00")&amp;"k"&amp;IF(ДАННЫЕ!$AQ628,"1"&amp;ДАННЫЕ!$AQ628,"00")&amp;"z"&amp;IF(ДАННЫЕ!$AR628,"1"&amp;ДАННЫЕ!$AR628,"00")&amp;"j"&amp;IF(ДАННЫЕ!$AM628,"1"&amp;ДАННЫЕ!$AM628,"00")&amp;"n"&amp;IF(ДАННЫЕ!$AN628,"1"&amp;ДАННЫЕ!$AN628,"00")&amp;"E"&amp;ДАННЫЕ!BI628&amp;"L"&amp;ДАННЫЕ!AO628&amp;"h"&amp;IF(ДАННЫЕ!$AU628&gt;0,1,0)&amp;"v"&amp;IF(ДАННЫЕ!$AW628&gt;0,1,0)&amp;"a"&amp;IF(ДАННЫЕ!$AS628,"1"&amp;ДАННЫЕ!$AS628,"00")&amp;"s"&amp;IF(ДАННЫЕ!$AT628,"1"&amp;ДАННЫЕ!$AT628,"00")&amp;"u"&amp;IF(ДАННЫЕ!$CJ628&gt;0,1,0)&amp;"y"&amp;B628&amp;"d"&amp;H628&amp;"e"&amp;F628&amp;G628</f>
        <v>x0w00t00f00b00g00c00i00r00m00hS00hZ00p00k00z00j00n00ELh0v0a00s00u0y0de</v>
      </c>
      <c r="L628" s="28" t="str">
        <f ca="1">ДАННЫЕ!$I628&amp;"VN"&amp;IF(ДАННЫЕ!AW628&gt;0,11,10)&amp;"CD"&amp;IF(ДАННЫЕ!BF628&gt;500,16,IF(ДАННЫЕ!BF628&gt;350,15,IF(ДАННЫЕ!BF628&gt;=200,14,IF(ДАННЫЕ!BF628&gt;=100,13,IF(ДАННЫЕ!BF628&gt;=50,12,IF(ДАННЫЕ!BF628&gt;0,11,10))))))&amp;"AR"&amp;IF(ДАННЫЕ!BX628&gt;0,1,0)&amp;"GD"&amp;B628&amp;"VV"&amp;IF(E628&gt;=5,IF(E628&lt;18,1,0),0)</f>
        <v>VN10CD10AR0GD0VV0</v>
      </c>
      <c r="M628" s="28" t="str">
        <f>ДАННЫЕ!$I628&amp;"b"&amp;ДАННЫЕ!$BI628&amp;"r"&amp;ДАННЫЕ!$BJ628&amp;"CD"&amp;IF(ДАННЫЕ!BF628&gt;0,IF(ДАННЫЕ!BF628&lt;200,1,IF(ДАННЫЕ!BF628&lt;350,2,3)),0)&amp;"h"&amp;IF(ДАННЫЕ!$BK628+ДАННЫЕ!$BL628+ДАННЫЕ!$BM628&gt;0,1,0)&amp;"x"&amp;ДАННЫЕ!$BK628&amp;"y"&amp;ДАННЫЕ!$BL628&amp;"z"&amp;ДАННЫЕ!$BM628&amp;"c"&amp;IF(ДАННЫЕ!$BK628+ДАННЫЕ!$BL628+ДАННЫЕ!$BM628=3,1,0)&amp;"a"&amp;IF(ДАННЫЕ!$BQ628+ДАННЫЕ!$BR628&gt;0,1,0)&amp;"d"&amp;ДАННЫЕ!$BQ628&amp;"v"&amp;ДАННЫЕ!$BR628&amp;"p"&amp;ДАННЫЕ!$BS628&amp;"n"&amp;ДАННЫЕ!$BU628&amp;"t"&amp;ДАННЫЕ!$BV628&amp;"o"&amp;ДАННЫЕ!$BT628&amp;"l"&amp;IF(ДАННЫЕ!$BN628&gt;0,1,0)&amp;ДАННЫЕ!$BN628&amp;"g"&amp;ДАННЫЕ!$BO628&amp;"s"&amp;ДАННЫЕ!$BP628&amp;"DZ"&amp;IF(ДАННЫЕ!B628-ДАННЫЕ!G628 &lt; 60,IF(ДАННЫЕ!B628-ДАННЫЕ!G628 &gt;= 0,1,0),0)&amp;"u"&amp;IF(ДАННЫЕ!$CJ628&gt;0,1,0)</f>
        <v>brCD0h0xyzc0a0dvpntol0gsDZ1u0</v>
      </c>
      <c r="N628" s="28" t="str">
        <f ca="1">ДАННЫЕ!$F628&amp;ДАННЫЕ!$I628&amp;"g"&amp;B628&amp;"cf"&amp;D628&amp;"a"&amp;IF(ДАННЫЕ!$BX628&gt;0,1,0)&amp;IF(ДАННЫЕ!$BF628&gt;500,1,IF(ДАННЫЕ!$BF628&gt;350,2,IF(ДАННЫЕ!$BF628&gt;=200,3,IF(ДАННЫЕ!$BF628&gt;=100,4,IF(ДАННЫЕ!$BF628&gt;=50,5,IF(ДАННЫЕ!$BF628&lt;50,6,0))))))&amp;"AR"&amp;IF(DATEDIF(ДАННЫЕ!$BX628,ДАННЫЕ!$F$1,"y")&gt;1,1,0)&amp;"VG"&amp;IF(ДАННЫЕ!$BH628="0",1,0)&amp;"o"&amp;IF(T628+ДАННЫЕ!$AF628+ДАННЫЕ!$AG628+ДАННЫЕ!$AH628+ДАННЫЕ!$AI628+ДАННЫЕ!$AJ628+ДАННЫЕ!$AP628+ДАННЫЕ!$AQ628+ДАННЫЕ!$AR628+ДАННЫЕ!$AU628+ДАННЫЕ!$AW628+ДАННЫЕ!$AS628+ДАННЫЕ!$AT628&gt;0,1,0)&amp;"x"&amp;ДАННЫЕ!$AG628&amp;"p"&amp;IF(ДАННЫЕ!$BY628&gt;0,1,0)&amp;"v"&amp;IF(ДАННЫЕ!$BZ628&gt;0,1,0)&amp;"n"&amp;ДАННЫЕ!$CA628&amp;"t"&amp;ДАННЫЕ!$AY628&amp;"k"&amp;ДАННЫЕ!$CB628&amp;"q"&amp;ДАННЫЕ!$CC628&amp;"w"&amp;ДАННЫЕ!$CD628&amp;"e"&amp;ДАННЫЕ!$CE628&amp;"m"&amp;ДАННЫЕ!$CF628&amp;"c"&amp;ДАННЫЕ!$CG628&amp;"z"&amp;ДАННЫЕ!$CH628&amp;"d"&amp;IF(H628=4,1,0)&amp;"s"&amp;IF(ДАННЫЕ!$J628=1,0,1)&amp;"u"&amp;IF(ДАННЫЕ!$CJ628&gt;0,1,0)</f>
        <v>g0cf0a06AR1VG0o0xp0v0ntkqwemczd0s1u0</v>
      </c>
      <c r="O628" s="28" t="str">
        <f>ДАННЫЕ!$I628&amp;"g"&amp;B628&amp;A628&amp;"f"&amp;P628&amp;"c"&amp;IF(ДАННЫЕ!$U628&gt;0,1,0)&amp;"s"&amp;IF(ДАННЫЕ!$Q628&gt;0,IF(YEAR(ДАННЫЕ!$F$1)=YEAR(ДАННЫЕ!$Q628),IF(MONTH(ДАННЫЕ!$F$1)=MONTH(ДАННЫЕ!$Q628),111,11),1),0)&amp;"i"&amp;IF(ДАННЫЕ!$R628+ДАННЫЕ!$S628+ДАННЫЕ!$T628=0,0,1)&amp;"h"&amp;IF(ДАННЫЕ!$P628&gt;0,1,0)&amp;"p"&amp;IF(ДАННЫЕ!$CI628&gt;0,IF(YEAR(ДАННЫЕ!$F$1)=YEAR(ДАННЫЕ!$CI628),IF(MONTH(ДАННЫЕ!$F$1)=MONTH(ДАННЫЕ!$CI628),111,11),1),0)&amp;"d"&amp;IF(ДАННЫЕ!$CJ628&gt;0,IF(YEAR(ДАННЫЕ!$F$1)=YEAR(ДАННЫЕ!$CJ628),IF(MONTH(ДАННЫЕ!$F$1)=MONTH(ДАННЫЕ!$CJ628),111,11),1),0)&amp;"o"&amp;IF(ДАННЫЕ!$CK628&gt;0,IF(MONTH(ДАННЫЕ!$F$1)=MONTH(ДАННЫЕ!$CK628),111,11),0)&amp;"v"&amp;IF(ДАННЫЕ!$BE628&gt;0,IF(MONTH(ДАННЫЕ!$F$1)=MONTH(ДАННЫЕ!$BE628),111,11),0)</f>
        <v>g00f0c0s0i0h0p0d0o0v0</v>
      </c>
      <c r="P628" s="15">
        <f t="shared" si="29"/>
        <v>0</v>
      </c>
      <c r="Q628" s="15">
        <f>IF(ДАННЫЕ!$F$1&gt;ДАННЫЕ!$N628,IF(YEAR(ДАННЫЕ!$F$1)=YEAR(ДАННЫЕ!M628),1,0),0)</f>
        <v>0</v>
      </c>
      <c r="R628" s="15">
        <f>IF(ДАННЫЕ!$F$1&gt;ДАННЫЕ!$N628,IF(YEAR(ДАННЫЕ!$F$1)=YEAR(ДАННЫЕ!N628),1,0),0)</f>
        <v>0</v>
      </c>
      <c r="S628" s="15">
        <f>IF(ДАННЫЕ!$AA628="2А",1,IF(ДАННЫЕ!$AA628="2Б",2,IF(ДАННЫЕ!$AA628="2В",3,IF(ДАННЫЕ!$AA628=3,4,IF(ДАННЫЕ!$AA628="4А",5,IF(ДАННЫЕ!$AA628="4Б",6,IF(ДАННЫЕ!$AA628="4В",7,IF(ДАННЫЕ!$AA628=5,8,0))))))))</f>
        <v>0</v>
      </c>
      <c r="T628" s="15">
        <f>IF(OR(ДАННЫЕ!$AC628=2,ДАННЫЕ!$AD628=2,ДАННЫЕ!$AE628=2),2,IF(OR(ДАННЫЕ!$AC628=1,ДАННЫЕ!$AD628=1,ДАННЫЕ!$AE628=1),1,0))</f>
        <v>0</v>
      </c>
    </row>
    <row r="629" spans="1:20" ht="15" customHeight="1" x14ac:dyDescent="0.2">
      <c r="A629" s="78">
        <f>IF(B629&gt;0,IF(MONTH(ДАННЫЕ!$F$1)=MONTH(ДАННЫЕ!$B629),1,0),0)</f>
        <v>0</v>
      </c>
      <c r="B629" s="14">
        <f>IF(ДАННЫЕ!$B629&gt;0,IF(YEAR(ДАННЫЕ!$F$1)=YEAR(ДАННЫЕ!$B629),1,0),0)</f>
        <v>0</v>
      </c>
      <c r="C629" s="14">
        <f>IF(ДАННЫЕ!$CM629&gt;0,IF(YEAR(ДАННЫЕ!$F$1)=YEAR(ДАННЫЕ!$CM629),1,0),0)</f>
        <v>0</v>
      </c>
      <c r="D629" s="14">
        <f>IF(ДАННЫЕ!$CJ629&gt;0,IF(ДАННЫЕ!$CL629&gt;ДАННЫЕ!$F$1,1,IF(ДАННЫЕ!$CL629&gt;0,0,1)),0)</f>
        <v>0</v>
      </c>
      <c r="E629" s="43" t="str">
        <f ca="1">IF(ДАННЫЕ!$F$1&gt;0,IF(ДАННЫЕ!$G629&gt;0,DATEDIF(ДАННЫЕ!$G629,ДАННЫЕ!$F$1,"y"),""),IF(ДАННЫЕ!$G629&gt;0,DATEDIF(ДАННЫЕ!$G629,TODAY(),"y"),""))</f>
        <v/>
      </c>
      <c r="F629" s="43" t="str">
        <f xml:space="preserve"> IF(ДАННЫЕ!$F629="М",IF(E629&gt;=18,IF(E629&lt;60,1,""),""),"")&amp;IF(ДАННЫЕ!$F629="Ж",IF(E629&gt;=18,IF(E629&lt;55,1,""),""),"")</f>
        <v/>
      </c>
      <c r="G629" s="43" t="str">
        <f xml:space="preserve"> IF(ДАННЫЕ!$F629="М",IF(E629&gt;=60,2,""),"")&amp;IF(ДАННЫЕ!$F629="Ж",IF(E629&gt;=55,2,""),"")</f>
        <v/>
      </c>
      <c r="H629" s="43" t="str">
        <f t="shared" ca="1" si="27"/>
        <v/>
      </c>
      <c r="I629" s="43" t="str">
        <f t="shared" ca="1" si="28"/>
        <v>03</v>
      </c>
      <c r="J629" s="28" t="str">
        <f ca="1">ДАННЫЕ!$F629&amp;H629&amp;I629&amp;ДАННЫЕ!$I629&amp;"m"&amp;IF(ДАННЫЕ!$I629&gt;0,IF(ДАННЫЕ!$J629&gt;0,0,1),"")&amp;"f"&amp;IF(ДАННЫЕ!$R629&gt;0,IF(YEAR(ДАННЫЕ!$F$1)=YEAR(ДАННЫЕ!$R629),1,0),0)&amp;"z"&amp;ДАННЫЕ!$R629&amp;"p"&amp;ДАННЫЕ!$S629&amp;"i"&amp;ДАННЫЕ!$T629&amp;"h"&amp;ДАННЫЕ!$K629&amp;"be"&amp;ДАННЫЕ!$BI629&amp;"CD"&amp;IF(ДАННЫЕ!BF629&gt;500,4,IF(ДАННЫЕ!BF629&gt;350,3,IF(ДАННЫЕ!BF629&gt;200,2,IF(ДАННЫЕ!BF629&gt;0,1,0))))&amp;"g"&amp;B629&amp;"d"&amp;H629&amp;"l"&amp;ДАННЫЕ!AT629&amp;"a"&amp;ДАННЫЕ!$V629&amp;"v"&amp;R629&amp;"k"&amp;ДАННЫЕ!$U629&amp;"s"&amp;ДАННЫЕ!$Y629&amp;"t"&amp;ДАННЫЕ!$X629&amp;"b"&amp;IF(ДАННЫЕ!$Q629&gt;1,1,0)&amp;"PP"&amp;ДАННЫЕ!Z629&amp;"c"&amp;S629&amp;"x"&amp;IF(ДАННЫЕ!$BY629&gt;0,IF(YEAR(ДАННЫЕ!$F$1)=YEAR(ДАННЫЕ!$BY629),1,0),0)&amp;"n"&amp;IF(ДАННЫЕ!$BZ629&gt;0,IF(YEAR(ДАННЫЕ!$F$1)=YEAR(ДАННЫЕ!$BZ629),1,0),0)&amp;"u"&amp;D629&amp;"z"&amp;IF(ДАННЫЕ!$CL629&gt;0,IF(YEAR(ДАННЫЕ!$F$1)&gt;YEAR(ДАННЫЕ!$CL629),11,12),0)</f>
        <v>03mf0zpihbeCD0g0dlav0kstb0PPc0x0n0u0z0</v>
      </c>
      <c r="K629" s="28" t="str">
        <f ca="1">ДАННЫЕ!$I629&amp;"x"&amp;B629&amp;"w"&amp;IF(T629+ДАННЫЕ!AD629+ДАННЫЕ!AE629+ДАННЫЕ!AF629+ДАННЫЕ!AG629+ДАННЫЕ!AH629+ДАННЫЕ!$AL629+ДАННЫЕ!AI629+ДАННЫЕ!AJ629+ДАННЫЕ!AK629+ДАННЫЕ!AP629+ДАННЫЕ!AQ629+ДАННЫЕ!AR629+ДАННЫЕ!$AM629+ДАННЫЕ!$AN629+ДАННЫЕ!AS629+ДАННЫЕ!AT629&gt;0,1,0)&amp;IF(OR(T629=2,ДАННЫЕ!AD629=2,ДАННЫЕ!AE629=2,ДАННЫЕ!AF629=2,ДАННЫЕ!AG629=2,ДАННЫЕ!AH629=2,ДАННЫЕ!$AL629=2,ДАННЫЕ!AI629=2,ДАННЫЕ!AJ629=2,ДАННЫЕ!AK629=2,ДАННЫЕ!AP629=2,ДАННЫЕ!AQ629=2,ДАННЫЕ!AR629=2,ДАННЫЕ!$AM629=2,ДАННЫЕ!$AN629=2,ДАННЫЕ!AS629=2,ДАННЫЕ!AT629=2),2,0)&amp;"t"&amp;IF(T629&gt;0,"1"&amp;T629,"00")&amp;"f"&amp;IF(ДАННЫЕ!$AC629,"1"&amp;ДАННЫЕ!$AC629,"00")&amp;"b"&amp;IF(ДАННЫЕ!$AD629,"1"&amp;ДАННЫЕ!$AD629,"00")&amp;"g"&amp;IF(ДАННЫЕ!$AF629,"1"&amp;ДАННЫЕ!$AF629,"00")&amp;"c"&amp;IF(ДАННЫЕ!$AG629,"1"&amp;ДАННЫЕ!$AG629,"00")&amp;"i"&amp;IF(ДАННЫЕ!$AH629,"1"&amp;ДАННЫЕ!$AH629,"00")&amp;"r"&amp;IF(ДАННЫЕ!$AL629,"1"&amp;ДАННЫЕ!$AL629,"00")&amp;"m"&amp;IF(ДАННЫЕ!$AI629,"1"&amp;ДАННЫЕ!$AI629,"00")&amp;"hS"&amp;IF(ДАННЫЕ!$AJ629,"1"&amp;ДАННЫЕ!$AJ629,"00")&amp;"hZ"&amp;IF(ДАННЫЕ!$AK629,"1"&amp;ДАННЫЕ!$AK629,"00")&amp;"p"&amp;IF(ДАННЫЕ!$AP629,"1"&amp;ДАННЫЕ!$AP629,"00")&amp;"k"&amp;IF(ДАННЫЕ!$AQ629,"1"&amp;ДАННЫЕ!$AQ629,"00")&amp;"z"&amp;IF(ДАННЫЕ!$AR629,"1"&amp;ДАННЫЕ!$AR629,"00")&amp;"j"&amp;IF(ДАННЫЕ!$AM629,"1"&amp;ДАННЫЕ!$AM629,"00")&amp;"n"&amp;IF(ДАННЫЕ!$AN629,"1"&amp;ДАННЫЕ!$AN629,"00")&amp;"E"&amp;ДАННЫЕ!BI629&amp;"L"&amp;ДАННЫЕ!AO629&amp;"h"&amp;IF(ДАННЫЕ!$AU629&gt;0,1,0)&amp;"v"&amp;IF(ДАННЫЕ!$AW629&gt;0,1,0)&amp;"a"&amp;IF(ДАННЫЕ!$AS629,"1"&amp;ДАННЫЕ!$AS629,"00")&amp;"s"&amp;IF(ДАННЫЕ!$AT629,"1"&amp;ДАННЫЕ!$AT629,"00")&amp;"u"&amp;IF(ДАННЫЕ!$CJ629&gt;0,1,0)&amp;"y"&amp;B629&amp;"d"&amp;H629&amp;"e"&amp;F629&amp;G629</f>
        <v>x0w00t00f00b00g00c00i00r00m00hS00hZ00p00k00z00j00n00ELh0v0a00s00u0y0de</v>
      </c>
      <c r="L629" s="28" t="str">
        <f ca="1">ДАННЫЕ!$I629&amp;"VN"&amp;IF(ДАННЫЕ!AW629&gt;0,11,10)&amp;"CD"&amp;IF(ДАННЫЕ!BF629&gt;500,16,IF(ДАННЫЕ!BF629&gt;350,15,IF(ДАННЫЕ!BF629&gt;=200,14,IF(ДАННЫЕ!BF629&gt;=100,13,IF(ДАННЫЕ!BF629&gt;=50,12,IF(ДАННЫЕ!BF629&gt;0,11,10))))))&amp;"AR"&amp;IF(ДАННЫЕ!BX629&gt;0,1,0)&amp;"GD"&amp;B629&amp;"VV"&amp;IF(E629&gt;=5,IF(E629&lt;18,1,0),0)</f>
        <v>VN10CD10AR0GD0VV0</v>
      </c>
      <c r="M629" s="28" t="str">
        <f>ДАННЫЕ!$I629&amp;"b"&amp;ДАННЫЕ!$BI629&amp;"r"&amp;ДАННЫЕ!$BJ629&amp;"CD"&amp;IF(ДАННЫЕ!BF629&gt;0,IF(ДАННЫЕ!BF629&lt;200,1,IF(ДАННЫЕ!BF629&lt;350,2,3)),0)&amp;"h"&amp;IF(ДАННЫЕ!$BK629+ДАННЫЕ!$BL629+ДАННЫЕ!$BM629&gt;0,1,0)&amp;"x"&amp;ДАННЫЕ!$BK629&amp;"y"&amp;ДАННЫЕ!$BL629&amp;"z"&amp;ДАННЫЕ!$BM629&amp;"c"&amp;IF(ДАННЫЕ!$BK629+ДАННЫЕ!$BL629+ДАННЫЕ!$BM629=3,1,0)&amp;"a"&amp;IF(ДАННЫЕ!$BQ629+ДАННЫЕ!$BR629&gt;0,1,0)&amp;"d"&amp;ДАННЫЕ!$BQ629&amp;"v"&amp;ДАННЫЕ!$BR629&amp;"p"&amp;ДАННЫЕ!$BS629&amp;"n"&amp;ДАННЫЕ!$BU629&amp;"t"&amp;ДАННЫЕ!$BV629&amp;"o"&amp;ДАННЫЕ!$BT629&amp;"l"&amp;IF(ДАННЫЕ!$BN629&gt;0,1,0)&amp;ДАННЫЕ!$BN629&amp;"g"&amp;ДАННЫЕ!$BO629&amp;"s"&amp;ДАННЫЕ!$BP629&amp;"DZ"&amp;IF(ДАННЫЕ!B629-ДАННЫЕ!G629 &lt; 60,IF(ДАННЫЕ!B629-ДАННЫЕ!G629 &gt;= 0,1,0),0)&amp;"u"&amp;IF(ДАННЫЕ!$CJ629&gt;0,1,0)</f>
        <v>brCD0h0xyzc0a0dvpntol0gsDZ1u0</v>
      </c>
      <c r="N629" s="28" t="str">
        <f ca="1">ДАННЫЕ!$F629&amp;ДАННЫЕ!$I629&amp;"g"&amp;B629&amp;"cf"&amp;D629&amp;"a"&amp;IF(ДАННЫЕ!$BX629&gt;0,1,0)&amp;IF(ДАННЫЕ!$BF629&gt;500,1,IF(ДАННЫЕ!$BF629&gt;350,2,IF(ДАННЫЕ!$BF629&gt;=200,3,IF(ДАННЫЕ!$BF629&gt;=100,4,IF(ДАННЫЕ!$BF629&gt;=50,5,IF(ДАННЫЕ!$BF629&lt;50,6,0))))))&amp;"AR"&amp;IF(DATEDIF(ДАННЫЕ!$BX629,ДАННЫЕ!$F$1,"y")&gt;1,1,0)&amp;"VG"&amp;IF(ДАННЫЕ!$BH629="0",1,0)&amp;"o"&amp;IF(T629+ДАННЫЕ!$AF629+ДАННЫЕ!$AG629+ДАННЫЕ!$AH629+ДАННЫЕ!$AI629+ДАННЫЕ!$AJ629+ДАННЫЕ!$AP629+ДАННЫЕ!$AQ629+ДАННЫЕ!$AR629+ДАННЫЕ!$AU629+ДАННЫЕ!$AW629+ДАННЫЕ!$AS629+ДАННЫЕ!$AT629&gt;0,1,0)&amp;"x"&amp;ДАННЫЕ!$AG629&amp;"p"&amp;IF(ДАННЫЕ!$BY629&gt;0,1,0)&amp;"v"&amp;IF(ДАННЫЕ!$BZ629&gt;0,1,0)&amp;"n"&amp;ДАННЫЕ!$CA629&amp;"t"&amp;ДАННЫЕ!$AY629&amp;"k"&amp;ДАННЫЕ!$CB629&amp;"q"&amp;ДАННЫЕ!$CC629&amp;"w"&amp;ДАННЫЕ!$CD629&amp;"e"&amp;ДАННЫЕ!$CE629&amp;"m"&amp;ДАННЫЕ!$CF629&amp;"c"&amp;ДАННЫЕ!$CG629&amp;"z"&amp;ДАННЫЕ!$CH629&amp;"d"&amp;IF(H629=4,1,0)&amp;"s"&amp;IF(ДАННЫЕ!$J629=1,0,1)&amp;"u"&amp;IF(ДАННЫЕ!$CJ629&gt;0,1,0)</f>
        <v>g0cf0a06AR1VG0o0xp0v0ntkqwemczd0s1u0</v>
      </c>
      <c r="O629" s="28" t="str">
        <f>ДАННЫЕ!$I629&amp;"g"&amp;B629&amp;A629&amp;"f"&amp;P629&amp;"c"&amp;IF(ДАННЫЕ!$U629&gt;0,1,0)&amp;"s"&amp;IF(ДАННЫЕ!$Q629&gt;0,IF(YEAR(ДАННЫЕ!$F$1)=YEAR(ДАННЫЕ!$Q629),IF(MONTH(ДАННЫЕ!$F$1)=MONTH(ДАННЫЕ!$Q629),111,11),1),0)&amp;"i"&amp;IF(ДАННЫЕ!$R629+ДАННЫЕ!$S629+ДАННЫЕ!$T629=0,0,1)&amp;"h"&amp;IF(ДАННЫЕ!$P629&gt;0,1,0)&amp;"p"&amp;IF(ДАННЫЕ!$CI629&gt;0,IF(YEAR(ДАННЫЕ!$F$1)=YEAR(ДАННЫЕ!$CI629),IF(MONTH(ДАННЫЕ!$F$1)=MONTH(ДАННЫЕ!$CI629),111,11),1),0)&amp;"d"&amp;IF(ДАННЫЕ!$CJ629&gt;0,IF(YEAR(ДАННЫЕ!$F$1)=YEAR(ДАННЫЕ!$CJ629),IF(MONTH(ДАННЫЕ!$F$1)=MONTH(ДАННЫЕ!$CJ629),111,11),1),0)&amp;"o"&amp;IF(ДАННЫЕ!$CK629&gt;0,IF(MONTH(ДАННЫЕ!$F$1)=MONTH(ДАННЫЕ!$CK629),111,11),0)&amp;"v"&amp;IF(ДАННЫЕ!$BE629&gt;0,IF(MONTH(ДАННЫЕ!$F$1)=MONTH(ДАННЫЕ!$BE629),111,11),0)</f>
        <v>g00f0c0s0i0h0p0d0o0v0</v>
      </c>
      <c r="P629" s="15">
        <f t="shared" si="29"/>
        <v>0</v>
      </c>
      <c r="Q629" s="15">
        <f>IF(ДАННЫЕ!$F$1&gt;ДАННЫЕ!$N629,IF(YEAR(ДАННЫЕ!$F$1)=YEAR(ДАННЫЕ!M629),1,0),0)</f>
        <v>0</v>
      </c>
      <c r="R629" s="15">
        <f>IF(ДАННЫЕ!$F$1&gt;ДАННЫЕ!$N629,IF(YEAR(ДАННЫЕ!$F$1)=YEAR(ДАННЫЕ!N629),1,0),0)</f>
        <v>0</v>
      </c>
      <c r="S629" s="15">
        <f>IF(ДАННЫЕ!$AA629="2А",1,IF(ДАННЫЕ!$AA629="2Б",2,IF(ДАННЫЕ!$AA629="2В",3,IF(ДАННЫЕ!$AA629=3,4,IF(ДАННЫЕ!$AA629="4А",5,IF(ДАННЫЕ!$AA629="4Б",6,IF(ДАННЫЕ!$AA629="4В",7,IF(ДАННЫЕ!$AA629=5,8,0))))))))</f>
        <v>0</v>
      </c>
      <c r="T629" s="15">
        <f>IF(OR(ДАННЫЕ!$AC629=2,ДАННЫЕ!$AD629=2,ДАННЫЕ!$AE629=2),2,IF(OR(ДАННЫЕ!$AC629=1,ДАННЫЕ!$AD629=1,ДАННЫЕ!$AE629=1),1,0))</f>
        <v>0</v>
      </c>
    </row>
    <row r="630" spans="1:20" ht="15" customHeight="1" x14ac:dyDescent="0.2">
      <c r="A630" s="78">
        <f>IF(B630&gt;0,IF(MONTH(ДАННЫЕ!$F$1)=MONTH(ДАННЫЕ!$B630),1,0),0)</f>
        <v>0</v>
      </c>
      <c r="B630" s="14">
        <f>IF(ДАННЫЕ!$B630&gt;0,IF(YEAR(ДАННЫЕ!$F$1)=YEAR(ДАННЫЕ!$B630),1,0),0)</f>
        <v>0</v>
      </c>
      <c r="C630" s="14">
        <f>IF(ДАННЫЕ!$CM630&gt;0,IF(YEAR(ДАННЫЕ!$F$1)=YEAR(ДАННЫЕ!$CM630),1,0),0)</f>
        <v>0</v>
      </c>
      <c r="D630" s="14">
        <f>IF(ДАННЫЕ!$CJ630&gt;0,IF(ДАННЫЕ!$CL630&gt;ДАННЫЕ!$F$1,1,IF(ДАННЫЕ!$CL630&gt;0,0,1)),0)</f>
        <v>0</v>
      </c>
      <c r="E630" s="43" t="str">
        <f ca="1">IF(ДАННЫЕ!$F$1&gt;0,IF(ДАННЫЕ!$G630&gt;0,DATEDIF(ДАННЫЕ!$G630,ДАННЫЕ!$F$1,"y"),""),IF(ДАННЫЕ!$G630&gt;0,DATEDIF(ДАННЫЕ!$G630,TODAY(),"y"),""))</f>
        <v/>
      </c>
      <c r="F630" s="43" t="str">
        <f xml:space="preserve"> IF(ДАННЫЕ!$F630="М",IF(E630&gt;=18,IF(E630&lt;60,1,""),""),"")&amp;IF(ДАННЫЕ!$F630="Ж",IF(E630&gt;=18,IF(E630&lt;55,1,""),""),"")</f>
        <v/>
      </c>
      <c r="G630" s="43" t="str">
        <f xml:space="preserve"> IF(ДАННЫЕ!$F630="М",IF(E630&gt;=60,2,""),"")&amp;IF(ДАННЫЕ!$F630="Ж",IF(E630&gt;=55,2,""),"")</f>
        <v/>
      </c>
      <c r="H630" s="43" t="str">
        <f t="shared" ca="1" si="27"/>
        <v/>
      </c>
      <c r="I630" s="43" t="str">
        <f t="shared" ca="1" si="28"/>
        <v>03</v>
      </c>
      <c r="J630" s="28" t="str">
        <f ca="1">ДАННЫЕ!$F630&amp;H630&amp;I630&amp;ДАННЫЕ!$I630&amp;"m"&amp;IF(ДАННЫЕ!$I630&gt;0,IF(ДАННЫЕ!$J630&gt;0,0,1),"")&amp;"f"&amp;IF(ДАННЫЕ!$R630&gt;0,IF(YEAR(ДАННЫЕ!$F$1)=YEAR(ДАННЫЕ!$R630),1,0),0)&amp;"z"&amp;ДАННЫЕ!$R630&amp;"p"&amp;ДАННЫЕ!$S630&amp;"i"&amp;ДАННЫЕ!$T630&amp;"h"&amp;ДАННЫЕ!$K630&amp;"be"&amp;ДАННЫЕ!$BI630&amp;"CD"&amp;IF(ДАННЫЕ!BF630&gt;500,4,IF(ДАННЫЕ!BF630&gt;350,3,IF(ДАННЫЕ!BF630&gt;200,2,IF(ДАННЫЕ!BF630&gt;0,1,0))))&amp;"g"&amp;B630&amp;"d"&amp;H630&amp;"l"&amp;ДАННЫЕ!AT630&amp;"a"&amp;ДАННЫЕ!$V630&amp;"v"&amp;R630&amp;"k"&amp;ДАННЫЕ!$U630&amp;"s"&amp;ДАННЫЕ!$Y630&amp;"t"&amp;ДАННЫЕ!$X630&amp;"b"&amp;IF(ДАННЫЕ!$Q630&gt;1,1,0)&amp;"PP"&amp;ДАННЫЕ!Z630&amp;"c"&amp;S630&amp;"x"&amp;IF(ДАННЫЕ!$BY630&gt;0,IF(YEAR(ДАННЫЕ!$F$1)=YEAR(ДАННЫЕ!$BY630),1,0),0)&amp;"n"&amp;IF(ДАННЫЕ!$BZ630&gt;0,IF(YEAR(ДАННЫЕ!$F$1)=YEAR(ДАННЫЕ!$BZ630),1,0),0)&amp;"u"&amp;D630&amp;"z"&amp;IF(ДАННЫЕ!$CL630&gt;0,IF(YEAR(ДАННЫЕ!$F$1)&gt;YEAR(ДАННЫЕ!$CL630),11,12),0)</f>
        <v>03mf0zpihbeCD0g0dlav0kstb0PPc0x0n0u0z0</v>
      </c>
      <c r="K630" s="28" t="str">
        <f ca="1">ДАННЫЕ!$I630&amp;"x"&amp;B630&amp;"w"&amp;IF(T630+ДАННЫЕ!AD630+ДАННЫЕ!AE630+ДАННЫЕ!AF630+ДАННЫЕ!AG630+ДАННЫЕ!AH630+ДАННЫЕ!$AL630+ДАННЫЕ!AI630+ДАННЫЕ!AJ630+ДАННЫЕ!AK630+ДАННЫЕ!AP630+ДАННЫЕ!AQ630+ДАННЫЕ!AR630+ДАННЫЕ!$AM630+ДАННЫЕ!$AN630+ДАННЫЕ!AS630+ДАННЫЕ!AT630&gt;0,1,0)&amp;IF(OR(T630=2,ДАННЫЕ!AD630=2,ДАННЫЕ!AE630=2,ДАННЫЕ!AF630=2,ДАННЫЕ!AG630=2,ДАННЫЕ!AH630=2,ДАННЫЕ!$AL630=2,ДАННЫЕ!AI630=2,ДАННЫЕ!AJ630=2,ДАННЫЕ!AK630=2,ДАННЫЕ!AP630=2,ДАННЫЕ!AQ630=2,ДАННЫЕ!AR630=2,ДАННЫЕ!$AM630=2,ДАННЫЕ!$AN630=2,ДАННЫЕ!AS630=2,ДАННЫЕ!AT630=2),2,0)&amp;"t"&amp;IF(T630&gt;0,"1"&amp;T630,"00")&amp;"f"&amp;IF(ДАННЫЕ!$AC630,"1"&amp;ДАННЫЕ!$AC630,"00")&amp;"b"&amp;IF(ДАННЫЕ!$AD630,"1"&amp;ДАННЫЕ!$AD630,"00")&amp;"g"&amp;IF(ДАННЫЕ!$AF630,"1"&amp;ДАННЫЕ!$AF630,"00")&amp;"c"&amp;IF(ДАННЫЕ!$AG630,"1"&amp;ДАННЫЕ!$AG630,"00")&amp;"i"&amp;IF(ДАННЫЕ!$AH630,"1"&amp;ДАННЫЕ!$AH630,"00")&amp;"r"&amp;IF(ДАННЫЕ!$AL630,"1"&amp;ДАННЫЕ!$AL630,"00")&amp;"m"&amp;IF(ДАННЫЕ!$AI630,"1"&amp;ДАННЫЕ!$AI630,"00")&amp;"hS"&amp;IF(ДАННЫЕ!$AJ630,"1"&amp;ДАННЫЕ!$AJ630,"00")&amp;"hZ"&amp;IF(ДАННЫЕ!$AK630,"1"&amp;ДАННЫЕ!$AK630,"00")&amp;"p"&amp;IF(ДАННЫЕ!$AP630,"1"&amp;ДАННЫЕ!$AP630,"00")&amp;"k"&amp;IF(ДАННЫЕ!$AQ630,"1"&amp;ДАННЫЕ!$AQ630,"00")&amp;"z"&amp;IF(ДАННЫЕ!$AR630,"1"&amp;ДАННЫЕ!$AR630,"00")&amp;"j"&amp;IF(ДАННЫЕ!$AM630,"1"&amp;ДАННЫЕ!$AM630,"00")&amp;"n"&amp;IF(ДАННЫЕ!$AN630,"1"&amp;ДАННЫЕ!$AN630,"00")&amp;"E"&amp;ДАННЫЕ!BI630&amp;"L"&amp;ДАННЫЕ!AO630&amp;"h"&amp;IF(ДАННЫЕ!$AU630&gt;0,1,0)&amp;"v"&amp;IF(ДАННЫЕ!$AW630&gt;0,1,0)&amp;"a"&amp;IF(ДАННЫЕ!$AS630,"1"&amp;ДАННЫЕ!$AS630,"00")&amp;"s"&amp;IF(ДАННЫЕ!$AT630,"1"&amp;ДАННЫЕ!$AT630,"00")&amp;"u"&amp;IF(ДАННЫЕ!$CJ630&gt;0,1,0)&amp;"y"&amp;B630&amp;"d"&amp;H630&amp;"e"&amp;F630&amp;G630</f>
        <v>x0w00t00f00b00g00c00i00r00m00hS00hZ00p00k00z00j00n00ELh0v0a00s00u0y0de</v>
      </c>
      <c r="L630" s="28" t="str">
        <f ca="1">ДАННЫЕ!$I630&amp;"VN"&amp;IF(ДАННЫЕ!AW630&gt;0,11,10)&amp;"CD"&amp;IF(ДАННЫЕ!BF630&gt;500,16,IF(ДАННЫЕ!BF630&gt;350,15,IF(ДАННЫЕ!BF630&gt;=200,14,IF(ДАННЫЕ!BF630&gt;=100,13,IF(ДАННЫЕ!BF630&gt;=50,12,IF(ДАННЫЕ!BF630&gt;0,11,10))))))&amp;"AR"&amp;IF(ДАННЫЕ!BX630&gt;0,1,0)&amp;"GD"&amp;B630&amp;"VV"&amp;IF(E630&gt;=5,IF(E630&lt;18,1,0),0)</f>
        <v>VN10CD10AR0GD0VV0</v>
      </c>
      <c r="M630" s="28" t="str">
        <f>ДАННЫЕ!$I630&amp;"b"&amp;ДАННЫЕ!$BI630&amp;"r"&amp;ДАННЫЕ!$BJ630&amp;"CD"&amp;IF(ДАННЫЕ!BF630&gt;0,IF(ДАННЫЕ!BF630&lt;200,1,IF(ДАННЫЕ!BF630&lt;350,2,3)),0)&amp;"h"&amp;IF(ДАННЫЕ!$BK630+ДАННЫЕ!$BL630+ДАННЫЕ!$BM630&gt;0,1,0)&amp;"x"&amp;ДАННЫЕ!$BK630&amp;"y"&amp;ДАННЫЕ!$BL630&amp;"z"&amp;ДАННЫЕ!$BM630&amp;"c"&amp;IF(ДАННЫЕ!$BK630+ДАННЫЕ!$BL630+ДАННЫЕ!$BM630=3,1,0)&amp;"a"&amp;IF(ДАННЫЕ!$BQ630+ДАННЫЕ!$BR630&gt;0,1,0)&amp;"d"&amp;ДАННЫЕ!$BQ630&amp;"v"&amp;ДАННЫЕ!$BR630&amp;"p"&amp;ДАННЫЕ!$BS630&amp;"n"&amp;ДАННЫЕ!$BU630&amp;"t"&amp;ДАННЫЕ!$BV630&amp;"o"&amp;ДАННЫЕ!$BT630&amp;"l"&amp;IF(ДАННЫЕ!$BN630&gt;0,1,0)&amp;ДАННЫЕ!$BN630&amp;"g"&amp;ДАННЫЕ!$BO630&amp;"s"&amp;ДАННЫЕ!$BP630&amp;"DZ"&amp;IF(ДАННЫЕ!B630-ДАННЫЕ!G630 &lt; 60,IF(ДАННЫЕ!B630-ДАННЫЕ!G630 &gt;= 0,1,0),0)&amp;"u"&amp;IF(ДАННЫЕ!$CJ630&gt;0,1,0)</f>
        <v>brCD0h0xyzc0a0dvpntol0gsDZ1u0</v>
      </c>
      <c r="N630" s="28" t="str">
        <f ca="1">ДАННЫЕ!$F630&amp;ДАННЫЕ!$I630&amp;"g"&amp;B630&amp;"cf"&amp;D630&amp;"a"&amp;IF(ДАННЫЕ!$BX630&gt;0,1,0)&amp;IF(ДАННЫЕ!$BF630&gt;500,1,IF(ДАННЫЕ!$BF630&gt;350,2,IF(ДАННЫЕ!$BF630&gt;=200,3,IF(ДАННЫЕ!$BF630&gt;=100,4,IF(ДАННЫЕ!$BF630&gt;=50,5,IF(ДАННЫЕ!$BF630&lt;50,6,0))))))&amp;"AR"&amp;IF(DATEDIF(ДАННЫЕ!$BX630,ДАННЫЕ!$F$1,"y")&gt;1,1,0)&amp;"VG"&amp;IF(ДАННЫЕ!$BH630="0",1,0)&amp;"o"&amp;IF(T630+ДАННЫЕ!$AF630+ДАННЫЕ!$AG630+ДАННЫЕ!$AH630+ДАННЫЕ!$AI630+ДАННЫЕ!$AJ630+ДАННЫЕ!$AP630+ДАННЫЕ!$AQ630+ДАННЫЕ!$AR630+ДАННЫЕ!$AU630+ДАННЫЕ!$AW630+ДАННЫЕ!$AS630+ДАННЫЕ!$AT630&gt;0,1,0)&amp;"x"&amp;ДАННЫЕ!$AG630&amp;"p"&amp;IF(ДАННЫЕ!$BY630&gt;0,1,0)&amp;"v"&amp;IF(ДАННЫЕ!$BZ630&gt;0,1,0)&amp;"n"&amp;ДАННЫЕ!$CA630&amp;"t"&amp;ДАННЫЕ!$AY630&amp;"k"&amp;ДАННЫЕ!$CB630&amp;"q"&amp;ДАННЫЕ!$CC630&amp;"w"&amp;ДАННЫЕ!$CD630&amp;"e"&amp;ДАННЫЕ!$CE630&amp;"m"&amp;ДАННЫЕ!$CF630&amp;"c"&amp;ДАННЫЕ!$CG630&amp;"z"&amp;ДАННЫЕ!$CH630&amp;"d"&amp;IF(H630=4,1,0)&amp;"s"&amp;IF(ДАННЫЕ!$J630=1,0,1)&amp;"u"&amp;IF(ДАННЫЕ!$CJ630&gt;0,1,0)</f>
        <v>g0cf0a06AR1VG0o0xp0v0ntkqwemczd0s1u0</v>
      </c>
      <c r="O630" s="28" t="str">
        <f>ДАННЫЕ!$I630&amp;"g"&amp;B630&amp;A630&amp;"f"&amp;P630&amp;"c"&amp;IF(ДАННЫЕ!$U630&gt;0,1,0)&amp;"s"&amp;IF(ДАННЫЕ!$Q630&gt;0,IF(YEAR(ДАННЫЕ!$F$1)=YEAR(ДАННЫЕ!$Q630),IF(MONTH(ДАННЫЕ!$F$1)=MONTH(ДАННЫЕ!$Q630),111,11),1),0)&amp;"i"&amp;IF(ДАННЫЕ!$R630+ДАННЫЕ!$S630+ДАННЫЕ!$T630=0,0,1)&amp;"h"&amp;IF(ДАННЫЕ!$P630&gt;0,1,0)&amp;"p"&amp;IF(ДАННЫЕ!$CI630&gt;0,IF(YEAR(ДАННЫЕ!$F$1)=YEAR(ДАННЫЕ!$CI630),IF(MONTH(ДАННЫЕ!$F$1)=MONTH(ДАННЫЕ!$CI630),111,11),1),0)&amp;"d"&amp;IF(ДАННЫЕ!$CJ630&gt;0,IF(YEAR(ДАННЫЕ!$F$1)=YEAR(ДАННЫЕ!$CJ630),IF(MONTH(ДАННЫЕ!$F$1)=MONTH(ДАННЫЕ!$CJ630),111,11),1),0)&amp;"o"&amp;IF(ДАННЫЕ!$CK630&gt;0,IF(MONTH(ДАННЫЕ!$F$1)=MONTH(ДАННЫЕ!$CK630),111,11),0)&amp;"v"&amp;IF(ДАННЫЕ!$BE630&gt;0,IF(MONTH(ДАННЫЕ!$F$1)=MONTH(ДАННЫЕ!$BE630),111,11),0)</f>
        <v>g00f0c0s0i0h0p0d0o0v0</v>
      </c>
      <c r="P630" s="15">
        <f t="shared" si="29"/>
        <v>0</v>
      </c>
      <c r="Q630" s="15">
        <f>IF(ДАННЫЕ!$F$1&gt;ДАННЫЕ!$N630,IF(YEAR(ДАННЫЕ!$F$1)=YEAR(ДАННЫЕ!M630),1,0),0)</f>
        <v>0</v>
      </c>
      <c r="R630" s="15">
        <f>IF(ДАННЫЕ!$F$1&gt;ДАННЫЕ!$N630,IF(YEAR(ДАННЫЕ!$F$1)=YEAR(ДАННЫЕ!N630),1,0),0)</f>
        <v>0</v>
      </c>
      <c r="S630" s="15">
        <f>IF(ДАННЫЕ!$AA630="2А",1,IF(ДАННЫЕ!$AA630="2Б",2,IF(ДАННЫЕ!$AA630="2В",3,IF(ДАННЫЕ!$AA630=3,4,IF(ДАННЫЕ!$AA630="4А",5,IF(ДАННЫЕ!$AA630="4Б",6,IF(ДАННЫЕ!$AA630="4В",7,IF(ДАННЫЕ!$AA630=5,8,0))))))))</f>
        <v>0</v>
      </c>
      <c r="T630" s="15">
        <f>IF(OR(ДАННЫЕ!$AC630=2,ДАННЫЕ!$AD630=2,ДАННЫЕ!$AE630=2),2,IF(OR(ДАННЫЕ!$AC630=1,ДАННЫЕ!$AD630=1,ДАННЫЕ!$AE630=1),1,0))</f>
        <v>0</v>
      </c>
    </row>
    <row r="631" spans="1:20" ht="15" customHeight="1" x14ac:dyDescent="0.2">
      <c r="A631" s="78">
        <f>IF(B631&gt;0,IF(MONTH(ДАННЫЕ!$F$1)=MONTH(ДАННЫЕ!$B631),1,0),0)</f>
        <v>0</v>
      </c>
      <c r="B631" s="14">
        <f>IF(ДАННЫЕ!$B631&gt;0,IF(YEAR(ДАННЫЕ!$F$1)=YEAR(ДАННЫЕ!$B631),1,0),0)</f>
        <v>0</v>
      </c>
      <c r="C631" s="14">
        <f>IF(ДАННЫЕ!$CM631&gt;0,IF(YEAR(ДАННЫЕ!$F$1)=YEAR(ДАННЫЕ!$CM631),1,0),0)</f>
        <v>0</v>
      </c>
      <c r="D631" s="14">
        <f>IF(ДАННЫЕ!$CJ631&gt;0,IF(ДАННЫЕ!$CL631&gt;ДАННЫЕ!$F$1,1,IF(ДАННЫЕ!$CL631&gt;0,0,1)),0)</f>
        <v>0</v>
      </c>
      <c r="E631" s="43" t="str">
        <f ca="1">IF(ДАННЫЕ!$F$1&gt;0,IF(ДАННЫЕ!$G631&gt;0,DATEDIF(ДАННЫЕ!$G631,ДАННЫЕ!$F$1,"y"),""),IF(ДАННЫЕ!$G631&gt;0,DATEDIF(ДАННЫЕ!$G631,TODAY(),"y"),""))</f>
        <v/>
      </c>
      <c r="F631" s="43" t="str">
        <f xml:space="preserve"> IF(ДАННЫЕ!$F631="М",IF(E631&gt;=18,IF(E631&lt;60,1,""),""),"")&amp;IF(ДАННЫЕ!$F631="Ж",IF(E631&gt;=18,IF(E631&lt;55,1,""),""),"")</f>
        <v/>
      </c>
      <c r="G631" s="43" t="str">
        <f xml:space="preserve"> IF(ДАННЫЕ!$F631="М",IF(E631&gt;=60,2,""),"")&amp;IF(ДАННЫЕ!$F631="Ж",IF(E631&gt;=55,2,""),"")</f>
        <v/>
      </c>
      <c r="H631" s="43" t="str">
        <f t="shared" ca="1" si="27"/>
        <v/>
      </c>
      <c r="I631" s="43" t="str">
        <f t="shared" ca="1" si="28"/>
        <v>03</v>
      </c>
      <c r="J631" s="28" t="str">
        <f ca="1">ДАННЫЕ!$F631&amp;H631&amp;I631&amp;ДАННЫЕ!$I631&amp;"m"&amp;IF(ДАННЫЕ!$I631&gt;0,IF(ДАННЫЕ!$J631&gt;0,0,1),"")&amp;"f"&amp;IF(ДАННЫЕ!$R631&gt;0,IF(YEAR(ДАННЫЕ!$F$1)=YEAR(ДАННЫЕ!$R631),1,0),0)&amp;"z"&amp;ДАННЫЕ!$R631&amp;"p"&amp;ДАННЫЕ!$S631&amp;"i"&amp;ДАННЫЕ!$T631&amp;"h"&amp;ДАННЫЕ!$K631&amp;"be"&amp;ДАННЫЕ!$BI631&amp;"CD"&amp;IF(ДАННЫЕ!BF631&gt;500,4,IF(ДАННЫЕ!BF631&gt;350,3,IF(ДАННЫЕ!BF631&gt;200,2,IF(ДАННЫЕ!BF631&gt;0,1,0))))&amp;"g"&amp;B631&amp;"d"&amp;H631&amp;"l"&amp;ДАННЫЕ!AT631&amp;"a"&amp;ДАННЫЕ!$V631&amp;"v"&amp;R631&amp;"k"&amp;ДАННЫЕ!$U631&amp;"s"&amp;ДАННЫЕ!$Y631&amp;"t"&amp;ДАННЫЕ!$X631&amp;"b"&amp;IF(ДАННЫЕ!$Q631&gt;1,1,0)&amp;"PP"&amp;ДАННЫЕ!Z631&amp;"c"&amp;S631&amp;"x"&amp;IF(ДАННЫЕ!$BY631&gt;0,IF(YEAR(ДАННЫЕ!$F$1)=YEAR(ДАННЫЕ!$BY631),1,0),0)&amp;"n"&amp;IF(ДАННЫЕ!$BZ631&gt;0,IF(YEAR(ДАННЫЕ!$F$1)=YEAR(ДАННЫЕ!$BZ631),1,0),0)&amp;"u"&amp;D631&amp;"z"&amp;IF(ДАННЫЕ!$CL631&gt;0,IF(YEAR(ДАННЫЕ!$F$1)&gt;YEAR(ДАННЫЕ!$CL631),11,12),0)</f>
        <v>03mf0zpihbeCD0g0dlav0kstb0PPc0x0n0u0z0</v>
      </c>
      <c r="K631" s="28" t="str">
        <f ca="1">ДАННЫЕ!$I631&amp;"x"&amp;B631&amp;"w"&amp;IF(T631+ДАННЫЕ!AD631+ДАННЫЕ!AE631+ДАННЫЕ!AF631+ДАННЫЕ!AG631+ДАННЫЕ!AH631+ДАННЫЕ!$AL631+ДАННЫЕ!AI631+ДАННЫЕ!AJ631+ДАННЫЕ!AK631+ДАННЫЕ!AP631+ДАННЫЕ!AQ631+ДАННЫЕ!AR631+ДАННЫЕ!$AM631+ДАННЫЕ!$AN631+ДАННЫЕ!AS631+ДАННЫЕ!AT631&gt;0,1,0)&amp;IF(OR(T631=2,ДАННЫЕ!AD631=2,ДАННЫЕ!AE631=2,ДАННЫЕ!AF631=2,ДАННЫЕ!AG631=2,ДАННЫЕ!AH631=2,ДАННЫЕ!$AL631=2,ДАННЫЕ!AI631=2,ДАННЫЕ!AJ631=2,ДАННЫЕ!AK631=2,ДАННЫЕ!AP631=2,ДАННЫЕ!AQ631=2,ДАННЫЕ!AR631=2,ДАННЫЕ!$AM631=2,ДАННЫЕ!$AN631=2,ДАННЫЕ!AS631=2,ДАННЫЕ!AT631=2),2,0)&amp;"t"&amp;IF(T631&gt;0,"1"&amp;T631,"00")&amp;"f"&amp;IF(ДАННЫЕ!$AC631,"1"&amp;ДАННЫЕ!$AC631,"00")&amp;"b"&amp;IF(ДАННЫЕ!$AD631,"1"&amp;ДАННЫЕ!$AD631,"00")&amp;"g"&amp;IF(ДАННЫЕ!$AF631,"1"&amp;ДАННЫЕ!$AF631,"00")&amp;"c"&amp;IF(ДАННЫЕ!$AG631,"1"&amp;ДАННЫЕ!$AG631,"00")&amp;"i"&amp;IF(ДАННЫЕ!$AH631,"1"&amp;ДАННЫЕ!$AH631,"00")&amp;"r"&amp;IF(ДАННЫЕ!$AL631,"1"&amp;ДАННЫЕ!$AL631,"00")&amp;"m"&amp;IF(ДАННЫЕ!$AI631,"1"&amp;ДАННЫЕ!$AI631,"00")&amp;"hS"&amp;IF(ДАННЫЕ!$AJ631,"1"&amp;ДАННЫЕ!$AJ631,"00")&amp;"hZ"&amp;IF(ДАННЫЕ!$AK631,"1"&amp;ДАННЫЕ!$AK631,"00")&amp;"p"&amp;IF(ДАННЫЕ!$AP631,"1"&amp;ДАННЫЕ!$AP631,"00")&amp;"k"&amp;IF(ДАННЫЕ!$AQ631,"1"&amp;ДАННЫЕ!$AQ631,"00")&amp;"z"&amp;IF(ДАННЫЕ!$AR631,"1"&amp;ДАННЫЕ!$AR631,"00")&amp;"j"&amp;IF(ДАННЫЕ!$AM631,"1"&amp;ДАННЫЕ!$AM631,"00")&amp;"n"&amp;IF(ДАННЫЕ!$AN631,"1"&amp;ДАННЫЕ!$AN631,"00")&amp;"E"&amp;ДАННЫЕ!BI631&amp;"L"&amp;ДАННЫЕ!AO631&amp;"h"&amp;IF(ДАННЫЕ!$AU631&gt;0,1,0)&amp;"v"&amp;IF(ДАННЫЕ!$AW631&gt;0,1,0)&amp;"a"&amp;IF(ДАННЫЕ!$AS631,"1"&amp;ДАННЫЕ!$AS631,"00")&amp;"s"&amp;IF(ДАННЫЕ!$AT631,"1"&amp;ДАННЫЕ!$AT631,"00")&amp;"u"&amp;IF(ДАННЫЕ!$CJ631&gt;0,1,0)&amp;"y"&amp;B631&amp;"d"&amp;H631&amp;"e"&amp;F631&amp;G631</f>
        <v>x0w00t00f00b00g00c00i00r00m00hS00hZ00p00k00z00j00n00ELh0v0a00s00u0y0de</v>
      </c>
      <c r="L631" s="28" t="str">
        <f ca="1">ДАННЫЕ!$I631&amp;"VN"&amp;IF(ДАННЫЕ!AW631&gt;0,11,10)&amp;"CD"&amp;IF(ДАННЫЕ!BF631&gt;500,16,IF(ДАННЫЕ!BF631&gt;350,15,IF(ДАННЫЕ!BF631&gt;=200,14,IF(ДАННЫЕ!BF631&gt;=100,13,IF(ДАННЫЕ!BF631&gt;=50,12,IF(ДАННЫЕ!BF631&gt;0,11,10))))))&amp;"AR"&amp;IF(ДАННЫЕ!BX631&gt;0,1,0)&amp;"GD"&amp;B631&amp;"VV"&amp;IF(E631&gt;=5,IF(E631&lt;18,1,0),0)</f>
        <v>VN10CD10AR0GD0VV0</v>
      </c>
      <c r="M631" s="28" t="str">
        <f>ДАННЫЕ!$I631&amp;"b"&amp;ДАННЫЕ!$BI631&amp;"r"&amp;ДАННЫЕ!$BJ631&amp;"CD"&amp;IF(ДАННЫЕ!BF631&gt;0,IF(ДАННЫЕ!BF631&lt;200,1,IF(ДАННЫЕ!BF631&lt;350,2,3)),0)&amp;"h"&amp;IF(ДАННЫЕ!$BK631+ДАННЫЕ!$BL631+ДАННЫЕ!$BM631&gt;0,1,0)&amp;"x"&amp;ДАННЫЕ!$BK631&amp;"y"&amp;ДАННЫЕ!$BL631&amp;"z"&amp;ДАННЫЕ!$BM631&amp;"c"&amp;IF(ДАННЫЕ!$BK631+ДАННЫЕ!$BL631+ДАННЫЕ!$BM631=3,1,0)&amp;"a"&amp;IF(ДАННЫЕ!$BQ631+ДАННЫЕ!$BR631&gt;0,1,0)&amp;"d"&amp;ДАННЫЕ!$BQ631&amp;"v"&amp;ДАННЫЕ!$BR631&amp;"p"&amp;ДАННЫЕ!$BS631&amp;"n"&amp;ДАННЫЕ!$BU631&amp;"t"&amp;ДАННЫЕ!$BV631&amp;"o"&amp;ДАННЫЕ!$BT631&amp;"l"&amp;IF(ДАННЫЕ!$BN631&gt;0,1,0)&amp;ДАННЫЕ!$BN631&amp;"g"&amp;ДАННЫЕ!$BO631&amp;"s"&amp;ДАННЫЕ!$BP631&amp;"DZ"&amp;IF(ДАННЫЕ!B631-ДАННЫЕ!G631 &lt; 60,IF(ДАННЫЕ!B631-ДАННЫЕ!G631 &gt;= 0,1,0),0)&amp;"u"&amp;IF(ДАННЫЕ!$CJ631&gt;0,1,0)</f>
        <v>brCD0h0xyzc0a0dvpntol0gsDZ1u0</v>
      </c>
      <c r="N631" s="28" t="str">
        <f ca="1">ДАННЫЕ!$F631&amp;ДАННЫЕ!$I631&amp;"g"&amp;B631&amp;"cf"&amp;D631&amp;"a"&amp;IF(ДАННЫЕ!$BX631&gt;0,1,0)&amp;IF(ДАННЫЕ!$BF631&gt;500,1,IF(ДАННЫЕ!$BF631&gt;350,2,IF(ДАННЫЕ!$BF631&gt;=200,3,IF(ДАННЫЕ!$BF631&gt;=100,4,IF(ДАННЫЕ!$BF631&gt;=50,5,IF(ДАННЫЕ!$BF631&lt;50,6,0))))))&amp;"AR"&amp;IF(DATEDIF(ДАННЫЕ!$BX631,ДАННЫЕ!$F$1,"y")&gt;1,1,0)&amp;"VG"&amp;IF(ДАННЫЕ!$BH631="0",1,0)&amp;"o"&amp;IF(T631+ДАННЫЕ!$AF631+ДАННЫЕ!$AG631+ДАННЫЕ!$AH631+ДАННЫЕ!$AI631+ДАННЫЕ!$AJ631+ДАННЫЕ!$AP631+ДАННЫЕ!$AQ631+ДАННЫЕ!$AR631+ДАННЫЕ!$AU631+ДАННЫЕ!$AW631+ДАННЫЕ!$AS631+ДАННЫЕ!$AT631&gt;0,1,0)&amp;"x"&amp;ДАННЫЕ!$AG631&amp;"p"&amp;IF(ДАННЫЕ!$BY631&gt;0,1,0)&amp;"v"&amp;IF(ДАННЫЕ!$BZ631&gt;0,1,0)&amp;"n"&amp;ДАННЫЕ!$CA631&amp;"t"&amp;ДАННЫЕ!$AY631&amp;"k"&amp;ДАННЫЕ!$CB631&amp;"q"&amp;ДАННЫЕ!$CC631&amp;"w"&amp;ДАННЫЕ!$CD631&amp;"e"&amp;ДАННЫЕ!$CE631&amp;"m"&amp;ДАННЫЕ!$CF631&amp;"c"&amp;ДАННЫЕ!$CG631&amp;"z"&amp;ДАННЫЕ!$CH631&amp;"d"&amp;IF(H631=4,1,0)&amp;"s"&amp;IF(ДАННЫЕ!$J631=1,0,1)&amp;"u"&amp;IF(ДАННЫЕ!$CJ631&gt;0,1,0)</f>
        <v>g0cf0a06AR1VG0o0xp0v0ntkqwemczd0s1u0</v>
      </c>
      <c r="O631" s="28" t="str">
        <f>ДАННЫЕ!$I631&amp;"g"&amp;B631&amp;A631&amp;"f"&amp;P631&amp;"c"&amp;IF(ДАННЫЕ!$U631&gt;0,1,0)&amp;"s"&amp;IF(ДАННЫЕ!$Q631&gt;0,IF(YEAR(ДАННЫЕ!$F$1)=YEAR(ДАННЫЕ!$Q631),IF(MONTH(ДАННЫЕ!$F$1)=MONTH(ДАННЫЕ!$Q631),111,11),1),0)&amp;"i"&amp;IF(ДАННЫЕ!$R631+ДАННЫЕ!$S631+ДАННЫЕ!$T631=0,0,1)&amp;"h"&amp;IF(ДАННЫЕ!$P631&gt;0,1,0)&amp;"p"&amp;IF(ДАННЫЕ!$CI631&gt;0,IF(YEAR(ДАННЫЕ!$F$1)=YEAR(ДАННЫЕ!$CI631),IF(MONTH(ДАННЫЕ!$F$1)=MONTH(ДАННЫЕ!$CI631),111,11),1),0)&amp;"d"&amp;IF(ДАННЫЕ!$CJ631&gt;0,IF(YEAR(ДАННЫЕ!$F$1)=YEAR(ДАННЫЕ!$CJ631),IF(MONTH(ДАННЫЕ!$F$1)=MONTH(ДАННЫЕ!$CJ631),111,11),1),0)&amp;"o"&amp;IF(ДАННЫЕ!$CK631&gt;0,IF(MONTH(ДАННЫЕ!$F$1)=MONTH(ДАННЫЕ!$CK631),111,11),0)&amp;"v"&amp;IF(ДАННЫЕ!$BE631&gt;0,IF(MONTH(ДАННЫЕ!$F$1)=MONTH(ДАННЫЕ!$BE631),111,11),0)</f>
        <v>g00f0c0s0i0h0p0d0o0v0</v>
      </c>
      <c r="P631" s="15">
        <f t="shared" si="29"/>
        <v>0</v>
      </c>
      <c r="Q631" s="15">
        <f>IF(ДАННЫЕ!$F$1&gt;ДАННЫЕ!$N631,IF(YEAR(ДАННЫЕ!$F$1)=YEAR(ДАННЫЕ!M631),1,0),0)</f>
        <v>0</v>
      </c>
      <c r="R631" s="15">
        <f>IF(ДАННЫЕ!$F$1&gt;ДАННЫЕ!$N631,IF(YEAR(ДАННЫЕ!$F$1)=YEAR(ДАННЫЕ!N631),1,0),0)</f>
        <v>0</v>
      </c>
      <c r="S631" s="15">
        <f>IF(ДАННЫЕ!$AA631="2А",1,IF(ДАННЫЕ!$AA631="2Б",2,IF(ДАННЫЕ!$AA631="2В",3,IF(ДАННЫЕ!$AA631=3,4,IF(ДАННЫЕ!$AA631="4А",5,IF(ДАННЫЕ!$AA631="4Б",6,IF(ДАННЫЕ!$AA631="4В",7,IF(ДАННЫЕ!$AA631=5,8,0))))))))</f>
        <v>0</v>
      </c>
      <c r="T631" s="15">
        <f>IF(OR(ДАННЫЕ!$AC631=2,ДАННЫЕ!$AD631=2,ДАННЫЕ!$AE631=2),2,IF(OR(ДАННЫЕ!$AC631=1,ДАННЫЕ!$AD631=1,ДАННЫЕ!$AE631=1),1,0))</f>
        <v>0</v>
      </c>
    </row>
    <row r="632" spans="1:20" ht="15" customHeight="1" x14ac:dyDescent="0.2">
      <c r="A632" s="78">
        <f>IF(B632&gt;0,IF(MONTH(ДАННЫЕ!$F$1)=MONTH(ДАННЫЕ!$B632),1,0),0)</f>
        <v>0</v>
      </c>
      <c r="B632" s="14">
        <f>IF(ДАННЫЕ!$B632&gt;0,IF(YEAR(ДАННЫЕ!$F$1)=YEAR(ДАННЫЕ!$B632),1,0),0)</f>
        <v>0</v>
      </c>
      <c r="C632" s="14">
        <f>IF(ДАННЫЕ!$CM632&gt;0,IF(YEAR(ДАННЫЕ!$F$1)=YEAR(ДАННЫЕ!$CM632),1,0),0)</f>
        <v>0</v>
      </c>
      <c r="D632" s="14">
        <f>IF(ДАННЫЕ!$CJ632&gt;0,IF(ДАННЫЕ!$CL632&gt;ДАННЫЕ!$F$1,1,IF(ДАННЫЕ!$CL632&gt;0,0,1)),0)</f>
        <v>0</v>
      </c>
      <c r="E632" s="43" t="str">
        <f ca="1">IF(ДАННЫЕ!$F$1&gt;0,IF(ДАННЫЕ!$G632&gt;0,DATEDIF(ДАННЫЕ!$G632,ДАННЫЕ!$F$1,"y"),""),IF(ДАННЫЕ!$G632&gt;0,DATEDIF(ДАННЫЕ!$G632,TODAY(),"y"),""))</f>
        <v/>
      </c>
      <c r="F632" s="43" t="str">
        <f xml:space="preserve"> IF(ДАННЫЕ!$F632="М",IF(E632&gt;=18,IF(E632&lt;60,1,""),""),"")&amp;IF(ДАННЫЕ!$F632="Ж",IF(E632&gt;=18,IF(E632&lt;55,1,""),""),"")</f>
        <v/>
      </c>
      <c r="G632" s="43" t="str">
        <f xml:space="preserve"> IF(ДАННЫЕ!$F632="М",IF(E632&gt;=60,2,""),"")&amp;IF(ДАННЫЕ!$F632="Ж",IF(E632&gt;=55,2,""),"")</f>
        <v/>
      </c>
      <c r="H632" s="43" t="str">
        <f t="shared" ca="1" si="27"/>
        <v/>
      </c>
      <c r="I632" s="43" t="str">
        <f t="shared" ca="1" si="28"/>
        <v>03</v>
      </c>
      <c r="J632" s="28" t="str">
        <f ca="1">ДАННЫЕ!$F632&amp;H632&amp;I632&amp;ДАННЫЕ!$I632&amp;"m"&amp;IF(ДАННЫЕ!$I632&gt;0,IF(ДАННЫЕ!$J632&gt;0,0,1),"")&amp;"f"&amp;IF(ДАННЫЕ!$R632&gt;0,IF(YEAR(ДАННЫЕ!$F$1)=YEAR(ДАННЫЕ!$R632),1,0),0)&amp;"z"&amp;ДАННЫЕ!$R632&amp;"p"&amp;ДАННЫЕ!$S632&amp;"i"&amp;ДАННЫЕ!$T632&amp;"h"&amp;ДАННЫЕ!$K632&amp;"be"&amp;ДАННЫЕ!$BI632&amp;"CD"&amp;IF(ДАННЫЕ!BF632&gt;500,4,IF(ДАННЫЕ!BF632&gt;350,3,IF(ДАННЫЕ!BF632&gt;200,2,IF(ДАННЫЕ!BF632&gt;0,1,0))))&amp;"g"&amp;B632&amp;"d"&amp;H632&amp;"l"&amp;ДАННЫЕ!AT632&amp;"a"&amp;ДАННЫЕ!$V632&amp;"v"&amp;R632&amp;"k"&amp;ДАННЫЕ!$U632&amp;"s"&amp;ДАННЫЕ!$Y632&amp;"t"&amp;ДАННЫЕ!$X632&amp;"b"&amp;IF(ДАННЫЕ!$Q632&gt;1,1,0)&amp;"PP"&amp;ДАННЫЕ!Z632&amp;"c"&amp;S632&amp;"x"&amp;IF(ДАННЫЕ!$BY632&gt;0,IF(YEAR(ДАННЫЕ!$F$1)=YEAR(ДАННЫЕ!$BY632),1,0),0)&amp;"n"&amp;IF(ДАННЫЕ!$BZ632&gt;0,IF(YEAR(ДАННЫЕ!$F$1)=YEAR(ДАННЫЕ!$BZ632),1,0),0)&amp;"u"&amp;D632&amp;"z"&amp;IF(ДАННЫЕ!$CL632&gt;0,IF(YEAR(ДАННЫЕ!$F$1)&gt;YEAR(ДАННЫЕ!$CL632),11,12),0)</f>
        <v>03mf0zpihbeCD0g0dlav0kstb0PPc0x0n0u0z0</v>
      </c>
      <c r="K632" s="28" t="str">
        <f ca="1">ДАННЫЕ!$I632&amp;"x"&amp;B632&amp;"w"&amp;IF(T632+ДАННЫЕ!AD632+ДАННЫЕ!AE632+ДАННЫЕ!AF632+ДАННЫЕ!AG632+ДАННЫЕ!AH632+ДАННЫЕ!$AL632+ДАННЫЕ!AI632+ДАННЫЕ!AJ632+ДАННЫЕ!AK632+ДАННЫЕ!AP632+ДАННЫЕ!AQ632+ДАННЫЕ!AR632+ДАННЫЕ!$AM632+ДАННЫЕ!$AN632+ДАННЫЕ!AS632+ДАННЫЕ!AT632&gt;0,1,0)&amp;IF(OR(T632=2,ДАННЫЕ!AD632=2,ДАННЫЕ!AE632=2,ДАННЫЕ!AF632=2,ДАННЫЕ!AG632=2,ДАННЫЕ!AH632=2,ДАННЫЕ!$AL632=2,ДАННЫЕ!AI632=2,ДАННЫЕ!AJ632=2,ДАННЫЕ!AK632=2,ДАННЫЕ!AP632=2,ДАННЫЕ!AQ632=2,ДАННЫЕ!AR632=2,ДАННЫЕ!$AM632=2,ДАННЫЕ!$AN632=2,ДАННЫЕ!AS632=2,ДАННЫЕ!AT632=2),2,0)&amp;"t"&amp;IF(T632&gt;0,"1"&amp;T632,"00")&amp;"f"&amp;IF(ДАННЫЕ!$AC632,"1"&amp;ДАННЫЕ!$AC632,"00")&amp;"b"&amp;IF(ДАННЫЕ!$AD632,"1"&amp;ДАННЫЕ!$AD632,"00")&amp;"g"&amp;IF(ДАННЫЕ!$AF632,"1"&amp;ДАННЫЕ!$AF632,"00")&amp;"c"&amp;IF(ДАННЫЕ!$AG632,"1"&amp;ДАННЫЕ!$AG632,"00")&amp;"i"&amp;IF(ДАННЫЕ!$AH632,"1"&amp;ДАННЫЕ!$AH632,"00")&amp;"r"&amp;IF(ДАННЫЕ!$AL632,"1"&amp;ДАННЫЕ!$AL632,"00")&amp;"m"&amp;IF(ДАННЫЕ!$AI632,"1"&amp;ДАННЫЕ!$AI632,"00")&amp;"hS"&amp;IF(ДАННЫЕ!$AJ632,"1"&amp;ДАННЫЕ!$AJ632,"00")&amp;"hZ"&amp;IF(ДАННЫЕ!$AK632,"1"&amp;ДАННЫЕ!$AK632,"00")&amp;"p"&amp;IF(ДАННЫЕ!$AP632,"1"&amp;ДАННЫЕ!$AP632,"00")&amp;"k"&amp;IF(ДАННЫЕ!$AQ632,"1"&amp;ДАННЫЕ!$AQ632,"00")&amp;"z"&amp;IF(ДАННЫЕ!$AR632,"1"&amp;ДАННЫЕ!$AR632,"00")&amp;"j"&amp;IF(ДАННЫЕ!$AM632,"1"&amp;ДАННЫЕ!$AM632,"00")&amp;"n"&amp;IF(ДАННЫЕ!$AN632,"1"&amp;ДАННЫЕ!$AN632,"00")&amp;"E"&amp;ДАННЫЕ!BI632&amp;"L"&amp;ДАННЫЕ!AO632&amp;"h"&amp;IF(ДАННЫЕ!$AU632&gt;0,1,0)&amp;"v"&amp;IF(ДАННЫЕ!$AW632&gt;0,1,0)&amp;"a"&amp;IF(ДАННЫЕ!$AS632,"1"&amp;ДАННЫЕ!$AS632,"00")&amp;"s"&amp;IF(ДАННЫЕ!$AT632,"1"&amp;ДАННЫЕ!$AT632,"00")&amp;"u"&amp;IF(ДАННЫЕ!$CJ632&gt;0,1,0)&amp;"y"&amp;B632&amp;"d"&amp;H632&amp;"e"&amp;F632&amp;G632</f>
        <v>x0w00t00f00b00g00c00i00r00m00hS00hZ00p00k00z00j00n00ELh0v0a00s00u0y0de</v>
      </c>
      <c r="L632" s="28" t="str">
        <f ca="1">ДАННЫЕ!$I632&amp;"VN"&amp;IF(ДАННЫЕ!AW632&gt;0,11,10)&amp;"CD"&amp;IF(ДАННЫЕ!BF632&gt;500,16,IF(ДАННЫЕ!BF632&gt;350,15,IF(ДАННЫЕ!BF632&gt;=200,14,IF(ДАННЫЕ!BF632&gt;=100,13,IF(ДАННЫЕ!BF632&gt;=50,12,IF(ДАННЫЕ!BF632&gt;0,11,10))))))&amp;"AR"&amp;IF(ДАННЫЕ!BX632&gt;0,1,0)&amp;"GD"&amp;B632&amp;"VV"&amp;IF(E632&gt;=5,IF(E632&lt;18,1,0),0)</f>
        <v>VN10CD10AR0GD0VV0</v>
      </c>
      <c r="M632" s="28" t="str">
        <f>ДАННЫЕ!$I632&amp;"b"&amp;ДАННЫЕ!$BI632&amp;"r"&amp;ДАННЫЕ!$BJ632&amp;"CD"&amp;IF(ДАННЫЕ!BF632&gt;0,IF(ДАННЫЕ!BF632&lt;200,1,IF(ДАННЫЕ!BF632&lt;350,2,3)),0)&amp;"h"&amp;IF(ДАННЫЕ!$BK632+ДАННЫЕ!$BL632+ДАННЫЕ!$BM632&gt;0,1,0)&amp;"x"&amp;ДАННЫЕ!$BK632&amp;"y"&amp;ДАННЫЕ!$BL632&amp;"z"&amp;ДАННЫЕ!$BM632&amp;"c"&amp;IF(ДАННЫЕ!$BK632+ДАННЫЕ!$BL632+ДАННЫЕ!$BM632=3,1,0)&amp;"a"&amp;IF(ДАННЫЕ!$BQ632+ДАННЫЕ!$BR632&gt;0,1,0)&amp;"d"&amp;ДАННЫЕ!$BQ632&amp;"v"&amp;ДАННЫЕ!$BR632&amp;"p"&amp;ДАННЫЕ!$BS632&amp;"n"&amp;ДАННЫЕ!$BU632&amp;"t"&amp;ДАННЫЕ!$BV632&amp;"o"&amp;ДАННЫЕ!$BT632&amp;"l"&amp;IF(ДАННЫЕ!$BN632&gt;0,1,0)&amp;ДАННЫЕ!$BN632&amp;"g"&amp;ДАННЫЕ!$BO632&amp;"s"&amp;ДАННЫЕ!$BP632&amp;"DZ"&amp;IF(ДАННЫЕ!B632-ДАННЫЕ!G632 &lt; 60,IF(ДАННЫЕ!B632-ДАННЫЕ!G632 &gt;= 0,1,0),0)&amp;"u"&amp;IF(ДАННЫЕ!$CJ632&gt;0,1,0)</f>
        <v>brCD0h0xyzc0a0dvpntol0gsDZ1u0</v>
      </c>
      <c r="N632" s="28" t="str">
        <f ca="1">ДАННЫЕ!$F632&amp;ДАННЫЕ!$I632&amp;"g"&amp;B632&amp;"cf"&amp;D632&amp;"a"&amp;IF(ДАННЫЕ!$BX632&gt;0,1,0)&amp;IF(ДАННЫЕ!$BF632&gt;500,1,IF(ДАННЫЕ!$BF632&gt;350,2,IF(ДАННЫЕ!$BF632&gt;=200,3,IF(ДАННЫЕ!$BF632&gt;=100,4,IF(ДАННЫЕ!$BF632&gt;=50,5,IF(ДАННЫЕ!$BF632&lt;50,6,0))))))&amp;"AR"&amp;IF(DATEDIF(ДАННЫЕ!$BX632,ДАННЫЕ!$F$1,"y")&gt;1,1,0)&amp;"VG"&amp;IF(ДАННЫЕ!$BH632="0",1,0)&amp;"o"&amp;IF(T632+ДАННЫЕ!$AF632+ДАННЫЕ!$AG632+ДАННЫЕ!$AH632+ДАННЫЕ!$AI632+ДАННЫЕ!$AJ632+ДАННЫЕ!$AP632+ДАННЫЕ!$AQ632+ДАННЫЕ!$AR632+ДАННЫЕ!$AU632+ДАННЫЕ!$AW632+ДАННЫЕ!$AS632+ДАННЫЕ!$AT632&gt;0,1,0)&amp;"x"&amp;ДАННЫЕ!$AG632&amp;"p"&amp;IF(ДАННЫЕ!$BY632&gt;0,1,0)&amp;"v"&amp;IF(ДАННЫЕ!$BZ632&gt;0,1,0)&amp;"n"&amp;ДАННЫЕ!$CA632&amp;"t"&amp;ДАННЫЕ!$AY632&amp;"k"&amp;ДАННЫЕ!$CB632&amp;"q"&amp;ДАННЫЕ!$CC632&amp;"w"&amp;ДАННЫЕ!$CD632&amp;"e"&amp;ДАННЫЕ!$CE632&amp;"m"&amp;ДАННЫЕ!$CF632&amp;"c"&amp;ДАННЫЕ!$CG632&amp;"z"&amp;ДАННЫЕ!$CH632&amp;"d"&amp;IF(H632=4,1,0)&amp;"s"&amp;IF(ДАННЫЕ!$J632=1,0,1)&amp;"u"&amp;IF(ДАННЫЕ!$CJ632&gt;0,1,0)</f>
        <v>g0cf0a06AR1VG0o0xp0v0ntkqwemczd0s1u0</v>
      </c>
      <c r="O632" s="28" t="str">
        <f>ДАННЫЕ!$I632&amp;"g"&amp;B632&amp;A632&amp;"f"&amp;P632&amp;"c"&amp;IF(ДАННЫЕ!$U632&gt;0,1,0)&amp;"s"&amp;IF(ДАННЫЕ!$Q632&gt;0,IF(YEAR(ДАННЫЕ!$F$1)=YEAR(ДАННЫЕ!$Q632),IF(MONTH(ДАННЫЕ!$F$1)=MONTH(ДАННЫЕ!$Q632),111,11),1),0)&amp;"i"&amp;IF(ДАННЫЕ!$R632+ДАННЫЕ!$S632+ДАННЫЕ!$T632=0,0,1)&amp;"h"&amp;IF(ДАННЫЕ!$P632&gt;0,1,0)&amp;"p"&amp;IF(ДАННЫЕ!$CI632&gt;0,IF(YEAR(ДАННЫЕ!$F$1)=YEAR(ДАННЫЕ!$CI632),IF(MONTH(ДАННЫЕ!$F$1)=MONTH(ДАННЫЕ!$CI632),111,11),1),0)&amp;"d"&amp;IF(ДАННЫЕ!$CJ632&gt;0,IF(YEAR(ДАННЫЕ!$F$1)=YEAR(ДАННЫЕ!$CJ632),IF(MONTH(ДАННЫЕ!$F$1)=MONTH(ДАННЫЕ!$CJ632),111,11),1),0)&amp;"o"&amp;IF(ДАННЫЕ!$CK632&gt;0,IF(MONTH(ДАННЫЕ!$F$1)=MONTH(ДАННЫЕ!$CK632),111,11),0)&amp;"v"&amp;IF(ДАННЫЕ!$BE632&gt;0,IF(MONTH(ДАННЫЕ!$F$1)=MONTH(ДАННЫЕ!$BE632),111,11),0)</f>
        <v>g00f0c0s0i0h0p0d0o0v0</v>
      </c>
      <c r="P632" s="15">
        <f t="shared" si="29"/>
        <v>0</v>
      </c>
      <c r="Q632" s="15">
        <f>IF(ДАННЫЕ!$F$1&gt;ДАННЫЕ!$N632,IF(YEAR(ДАННЫЕ!$F$1)=YEAR(ДАННЫЕ!M632),1,0),0)</f>
        <v>0</v>
      </c>
      <c r="R632" s="15">
        <f>IF(ДАННЫЕ!$F$1&gt;ДАННЫЕ!$N632,IF(YEAR(ДАННЫЕ!$F$1)=YEAR(ДАННЫЕ!N632),1,0),0)</f>
        <v>0</v>
      </c>
      <c r="S632" s="15">
        <f>IF(ДАННЫЕ!$AA632="2А",1,IF(ДАННЫЕ!$AA632="2Б",2,IF(ДАННЫЕ!$AA632="2В",3,IF(ДАННЫЕ!$AA632=3,4,IF(ДАННЫЕ!$AA632="4А",5,IF(ДАННЫЕ!$AA632="4Б",6,IF(ДАННЫЕ!$AA632="4В",7,IF(ДАННЫЕ!$AA632=5,8,0))))))))</f>
        <v>0</v>
      </c>
      <c r="T632" s="15">
        <f>IF(OR(ДАННЫЕ!$AC632=2,ДАННЫЕ!$AD632=2,ДАННЫЕ!$AE632=2),2,IF(OR(ДАННЫЕ!$AC632=1,ДАННЫЕ!$AD632=1,ДАННЫЕ!$AE632=1),1,0))</f>
        <v>0</v>
      </c>
    </row>
    <row r="633" spans="1:20" ht="15" customHeight="1" x14ac:dyDescent="0.2">
      <c r="A633" s="78">
        <f>IF(B633&gt;0,IF(MONTH(ДАННЫЕ!$F$1)=MONTH(ДАННЫЕ!$B633),1,0),0)</f>
        <v>0</v>
      </c>
      <c r="B633" s="14">
        <f>IF(ДАННЫЕ!$B633&gt;0,IF(YEAR(ДАННЫЕ!$F$1)=YEAR(ДАННЫЕ!$B633),1,0),0)</f>
        <v>0</v>
      </c>
      <c r="C633" s="14">
        <f>IF(ДАННЫЕ!$CM633&gt;0,IF(YEAR(ДАННЫЕ!$F$1)=YEAR(ДАННЫЕ!$CM633),1,0),0)</f>
        <v>0</v>
      </c>
      <c r="D633" s="14">
        <f>IF(ДАННЫЕ!$CJ633&gt;0,IF(ДАННЫЕ!$CL633&gt;ДАННЫЕ!$F$1,1,IF(ДАННЫЕ!$CL633&gt;0,0,1)),0)</f>
        <v>0</v>
      </c>
      <c r="E633" s="43" t="str">
        <f ca="1">IF(ДАННЫЕ!$F$1&gt;0,IF(ДАННЫЕ!$G633&gt;0,DATEDIF(ДАННЫЕ!$G633,ДАННЫЕ!$F$1,"y"),""),IF(ДАННЫЕ!$G633&gt;0,DATEDIF(ДАННЫЕ!$G633,TODAY(),"y"),""))</f>
        <v/>
      </c>
      <c r="F633" s="43" t="str">
        <f xml:space="preserve"> IF(ДАННЫЕ!$F633="М",IF(E633&gt;=18,IF(E633&lt;60,1,""),""),"")&amp;IF(ДАННЫЕ!$F633="Ж",IF(E633&gt;=18,IF(E633&lt;55,1,""),""),"")</f>
        <v/>
      </c>
      <c r="G633" s="43" t="str">
        <f xml:space="preserve"> IF(ДАННЫЕ!$F633="М",IF(E633&gt;=60,2,""),"")&amp;IF(ДАННЫЕ!$F633="Ж",IF(E633&gt;=55,2,""),"")</f>
        <v/>
      </c>
      <c r="H633" s="43" t="str">
        <f t="shared" ca="1" si="27"/>
        <v/>
      </c>
      <c r="I633" s="43" t="str">
        <f t="shared" ca="1" si="28"/>
        <v>03</v>
      </c>
      <c r="J633" s="28" t="str">
        <f ca="1">ДАННЫЕ!$F633&amp;H633&amp;I633&amp;ДАННЫЕ!$I633&amp;"m"&amp;IF(ДАННЫЕ!$I633&gt;0,IF(ДАННЫЕ!$J633&gt;0,0,1),"")&amp;"f"&amp;IF(ДАННЫЕ!$R633&gt;0,IF(YEAR(ДАННЫЕ!$F$1)=YEAR(ДАННЫЕ!$R633),1,0),0)&amp;"z"&amp;ДАННЫЕ!$R633&amp;"p"&amp;ДАННЫЕ!$S633&amp;"i"&amp;ДАННЫЕ!$T633&amp;"h"&amp;ДАННЫЕ!$K633&amp;"be"&amp;ДАННЫЕ!$BI633&amp;"CD"&amp;IF(ДАННЫЕ!BF633&gt;500,4,IF(ДАННЫЕ!BF633&gt;350,3,IF(ДАННЫЕ!BF633&gt;200,2,IF(ДАННЫЕ!BF633&gt;0,1,0))))&amp;"g"&amp;B633&amp;"d"&amp;H633&amp;"l"&amp;ДАННЫЕ!AT633&amp;"a"&amp;ДАННЫЕ!$V633&amp;"v"&amp;R633&amp;"k"&amp;ДАННЫЕ!$U633&amp;"s"&amp;ДАННЫЕ!$Y633&amp;"t"&amp;ДАННЫЕ!$X633&amp;"b"&amp;IF(ДАННЫЕ!$Q633&gt;1,1,0)&amp;"PP"&amp;ДАННЫЕ!Z633&amp;"c"&amp;S633&amp;"x"&amp;IF(ДАННЫЕ!$BY633&gt;0,IF(YEAR(ДАННЫЕ!$F$1)=YEAR(ДАННЫЕ!$BY633),1,0),0)&amp;"n"&amp;IF(ДАННЫЕ!$BZ633&gt;0,IF(YEAR(ДАННЫЕ!$F$1)=YEAR(ДАННЫЕ!$BZ633),1,0),0)&amp;"u"&amp;D633&amp;"z"&amp;IF(ДАННЫЕ!$CL633&gt;0,IF(YEAR(ДАННЫЕ!$F$1)&gt;YEAR(ДАННЫЕ!$CL633),11,12),0)</f>
        <v>03mf0zpihbeCD0g0dlav0kstb0PPc0x0n0u0z0</v>
      </c>
      <c r="K633" s="28" t="str">
        <f ca="1">ДАННЫЕ!$I633&amp;"x"&amp;B633&amp;"w"&amp;IF(T633+ДАННЫЕ!AD633+ДАННЫЕ!AE633+ДАННЫЕ!AF633+ДАННЫЕ!AG633+ДАННЫЕ!AH633+ДАННЫЕ!$AL633+ДАННЫЕ!AI633+ДАННЫЕ!AJ633+ДАННЫЕ!AK633+ДАННЫЕ!AP633+ДАННЫЕ!AQ633+ДАННЫЕ!AR633+ДАННЫЕ!$AM633+ДАННЫЕ!$AN633+ДАННЫЕ!AS633+ДАННЫЕ!AT633&gt;0,1,0)&amp;IF(OR(T633=2,ДАННЫЕ!AD633=2,ДАННЫЕ!AE633=2,ДАННЫЕ!AF633=2,ДАННЫЕ!AG633=2,ДАННЫЕ!AH633=2,ДАННЫЕ!$AL633=2,ДАННЫЕ!AI633=2,ДАННЫЕ!AJ633=2,ДАННЫЕ!AK633=2,ДАННЫЕ!AP633=2,ДАННЫЕ!AQ633=2,ДАННЫЕ!AR633=2,ДАННЫЕ!$AM633=2,ДАННЫЕ!$AN633=2,ДАННЫЕ!AS633=2,ДАННЫЕ!AT633=2),2,0)&amp;"t"&amp;IF(T633&gt;0,"1"&amp;T633,"00")&amp;"f"&amp;IF(ДАННЫЕ!$AC633,"1"&amp;ДАННЫЕ!$AC633,"00")&amp;"b"&amp;IF(ДАННЫЕ!$AD633,"1"&amp;ДАННЫЕ!$AD633,"00")&amp;"g"&amp;IF(ДАННЫЕ!$AF633,"1"&amp;ДАННЫЕ!$AF633,"00")&amp;"c"&amp;IF(ДАННЫЕ!$AG633,"1"&amp;ДАННЫЕ!$AG633,"00")&amp;"i"&amp;IF(ДАННЫЕ!$AH633,"1"&amp;ДАННЫЕ!$AH633,"00")&amp;"r"&amp;IF(ДАННЫЕ!$AL633,"1"&amp;ДАННЫЕ!$AL633,"00")&amp;"m"&amp;IF(ДАННЫЕ!$AI633,"1"&amp;ДАННЫЕ!$AI633,"00")&amp;"hS"&amp;IF(ДАННЫЕ!$AJ633,"1"&amp;ДАННЫЕ!$AJ633,"00")&amp;"hZ"&amp;IF(ДАННЫЕ!$AK633,"1"&amp;ДАННЫЕ!$AK633,"00")&amp;"p"&amp;IF(ДАННЫЕ!$AP633,"1"&amp;ДАННЫЕ!$AP633,"00")&amp;"k"&amp;IF(ДАННЫЕ!$AQ633,"1"&amp;ДАННЫЕ!$AQ633,"00")&amp;"z"&amp;IF(ДАННЫЕ!$AR633,"1"&amp;ДАННЫЕ!$AR633,"00")&amp;"j"&amp;IF(ДАННЫЕ!$AM633,"1"&amp;ДАННЫЕ!$AM633,"00")&amp;"n"&amp;IF(ДАННЫЕ!$AN633,"1"&amp;ДАННЫЕ!$AN633,"00")&amp;"E"&amp;ДАННЫЕ!BI633&amp;"L"&amp;ДАННЫЕ!AO633&amp;"h"&amp;IF(ДАННЫЕ!$AU633&gt;0,1,0)&amp;"v"&amp;IF(ДАННЫЕ!$AW633&gt;0,1,0)&amp;"a"&amp;IF(ДАННЫЕ!$AS633,"1"&amp;ДАННЫЕ!$AS633,"00")&amp;"s"&amp;IF(ДАННЫЕ!$AT633,"1"&amp;ДАННЫЕ!$AT633,"00")&amp;"u"&amp;IF(ДАННЫЕ!$CJ633&gt;0,1,0)&amp;"y"&amp;B633&amp;"d"&amp;H633&amp;"e"&amp;F633&amp;G633</f>
        <v>x0w00t00f00b00g00c00i00r00m00hS00hZ00p00k00z00j00n00ELh0v0a00s00u0y0de</v>
      </c>
      <c r="L633" s="28" t="str">
        <f ca="1">ДАННЫЕ!$I633&amp;"VN"&amp;IF(ДАННЫЕ!AW633&gt;0,11,10)&amp;"CD"&amp;IF(ДАННЫЕ!BF633&gt;500,16,IF(ДАННЫЕ!BF633&gt;350,15,IF(ДАННЫЕ!BF633&gt;=200,14,IF(ДАННЫЕ!BF633&gt;=100,13,IF(ДАННЫЕ!BF633&gt;=50,12,IF(ДАННЫЕ!BF633&gt;0,11,10))))))&amp;"AR"&amp;IF(ДАННЫЕ!BX633&gt;0,1,0)&amp;"GD"&amp;B633&amp;"VV"&amp;IF(E633&gt;=5,IF(E633&lt;18,1,0),0)</f>
        <v>VN10CD10AR0GD0VV0</v>
      </c>
      <c r="M633" s="28" t="str">
        <f>ДАННЫЕ!$I633&amp;"b"&amp;ДАННЫЕ!$BI633&amp;"r"&amp;ДАННЫЕ!$BJ633&amp;"CD"&amp;IF(ДАННЫЕ!BF633&gt;0,IF(ДАННЫЕ!BF633&lt;200,1,IF(ДАННЫЕ!BF633&lt;350,2,3)),0)&amp;"h"&amp;IF(ДАННЫЕ!$BK633+ДАННЫЕ!$BL633+ДАННЫЕ!$BM633&gt;0,1,0)&amp;"x"&amp;ДАННЫЕ!$BK633&amp;"y"&amp;ДАННЫЕ!$BL633&amp;"z"&amp;ДАННЫЕ!$BM633&amp;"c"&amp;IF(ДАННЫЕ!$BK633+ДАННЫЕ!$BL633+ДАННЫЕ!$BM633=3,1,0)&amp;"a"&amp;IF(ДАННЫЕ!$BQ633+ДАННЫЕ!$BR633&gt;0,1,0)&amp;"d"&amp;ДАННЫЕ!$BQ633&amp;"v"&amp;ДАННЫЕ!$BR633&amp;"p"&amp;ДАННЫЕ!$BS633&amp;"n"&amp;ДАННЫЕ!$BU633&amp;"t"&amp;ДАННЫЕ!$BV633&amp;"o"&amp;ДАННЫЕ!$BT633&amp;"l"&amp;IF(ДАННЫЕ!$BN633&gt;0,1,0)&amp;ДАННЫЕ!$BN633&amp;"g"&amp;ДАННЫЕ!$BO633&amp;"s"&amp;ДАННЫЕ!$BP633&amp;"DZ"&amp;IF(ДАННЫЕ!B633-ДАННЫЕ!G633 &lt; 60,IF(ДАННЫЕ!B633-ДАННЫЕ!G633 &gt;= 0,1,0),0)&amp;"u"&amp;IF(ДАННЫЕ!$CJ633&gt;0,1,0)</f>
        <v>brCD0h0xyzc0a0dvpntol0gsDZ1u0</v>
      </c>
      <c r="N633" s="28" t="str">
        <f ca="1">ДАННЫЕ!$F633&amp;ДАННЫЕ!$I633&amp;"g"&amp;B633&amp;"cf"&amp;D633&amp;"a"&amp;IF(ДАННЫЕ!$BX633&gt;0,1,0)&amp;IF(ДАННЫЕ!$BF633&gt;500,1,IF(ДАННЫЕ!$BF633&gt;350,2,IF(ДАННЫЕ!$BF633&gt;=200,3,IF(ДАННЫЕ!$BF633&gt;=100,4,IF(ДАННЫЕ!$BF633&gt;=50,5,IF(ДАННЫЕ!$BF633&lt;50,6,0))))))&amp;"AR"&amp;IF(DATEDIF(ДАННЫЕ!$BX633,ДАННЫЕ!$F$1,"y")&gt;1,1,0)&amp;"VG"&amp;IF(ДАННЫЕ!$BH633="0",1,0)&amp;"o"&amp;IF(T633+ДАННЫЕ!$AF633+ДАННЫЕ!$AG633+ДАННЫЕ!$AH633+ДАННЫЕ!$AI633+ДАННЫЕ!$AJ633+ДАННЫЕ!$AP633+ДАННЫЕ!$AQ633+ДАННЫЕ!$AR633+ДАННЫЕ!$AU633+ДАННЫЕ!$AW633+ДАННЫЕ!$AS633+ДАННЫЕ!$AT633&gt;0,1,0)&amp;"x"&amp;ДАННЫЕ!$AG633&amp;"p"&amp;IF(ДАННЫЕ!$BY633&gt;0,1,0)&amp;"v"&amp;IF(ДАННЫЕ!$BZ633&gt;0,1,0)&amp;"n"&amp;ДАННЫЕ!$CA633&amp;"t"&amp;ДАННЫЕ!$AY633&amp;"k"&amp;ДАННЫЕ!$CB633&amp;"q"&amp;ДАННЫЕ!$CC633&amp;"w"&amp;ДАННЫЕ!$CD633&amp;"e"&amp;ДАННЫЕ!$CE633&amp;"m"&amp;ДАННЫЕ!$CF633&amp;"c"&amp;ДАННЫЕ!$CG633&amp;"z"&amp;ДАННЫЕ!$CH633&amp;"d"&amp;IF(H633=4,1,0)&amp;"s"&amp;IF(ДАННЫЕ!$J633=1,0,1)&amp;"u"&amp;IF(ДАННЫЕ!$CJ633&gt;0,1,0)</f>
        <v>g0cf0a06AR1VG0o0xp0v0ntkqwemczd0s1u0</v>
      </c>
      <c r="O633" s="28" t="str">
        <f>ДАННЫЕ!$I633&amp;"g"&amp;B633&amp;A633&amp;"f"&amp;P633&amp;"c"&amp;IF(ДАННЫЕ!$U633&gt;0,1,0)&amp;"s"&amp;IF(ДАННЫЕ!$Q633&gt;0,IF(YEAR(ДАННЫЕ!$F$1)=YEAR(ДАННЫЕ!$Q633),IF(MONTH(ДАННЫЕ!$F$1)=MONTH(ДАННЫЕ!$Q633),111,11),1),0)&amp;"i"&amp;IF(ДАННЫЕ!$R633+ДАННЫЕ!$S633+ДАННЫЕ!$T633=0,0,1)&amp;"h"&amp;IF(ДАННЫЕ!$P633&gt;0,1,0)&amp;"p"&amp;IF(ДАННЫЕ!$CI633&gt;0,IF(YEAR(ДАННЫЕ!$F$1)=YEAR(ДАННЫЕ!$CI633),IF(MONTH(ДАННЫЕ!$F$1)=MONTH(ДАННЫЕ!$CI633),111,11),1),0)&amp;"d"&amp;IF(ДАННЫЕ!$CJ633&gt;0,IF(YEAR(ДАННЫЕ!$F$1)=YEAR(ДАННЫЕ!$CJ633),IF(MONTH(ДАННЫЕ!$F$1)=MONTH(ДАННЫЕ!$CJ633),111,11),1),0)&amp;"o"&amp;IF(ДАННЫЕ!$CK633&gt;0,IF(MONTH(ДАННЫЕ!$F$1)=MONTH(ДАННЫЕ!$CK633),111,11),0)&amp;"v"&amp;IF(ДАННЫЕ!$BE633&gt;0,IF(MONTH(ДАННЫЕ!$F$1)=MONTH(ДАННЫЕ!$BE633),111,11),0)</f>
        <v>g00f0c0s0i0h0p0d0o0v0</v>
      </c>
      <c r="P633" s="15">
        <f t="shared" si="29"/>
        <v>0</v>
      </c>
      <c r="Q633" s="15">
        <f>IF(ДАННЫЕ!$F$1&gt;ДАННЫЕ!$N633,IF(YEAR(ДАННЫЕ!$F$1)=YEAR(ДАННЫЕ!M633),1,0),0)</f>
        <v>0</v>
      </c>
      <c r="R633" s="15">
        <f>IF(ДАННЫЕ!$F$1&gt;ДАННЫЕ!$N633,IF(YEAR(ДАННЫЕ!$F$1)=YEAR(ДАННЫЕ!N633),1,0),0)</f>
        <v>0</v>
      </c>
      <c r="S633" s="15">
        <f>IF(ДАННЫЕ!$AA633="2А",1,IF(ДАННЫЕ!$AA633="2Б",2,IF(ДАННЫЕ!$AA633="2В",3,IF(ДАННЫЕ!$AA633=3,4,IF(ДАННЫЕ!$AA633="4А",5,IF(ДАННЫЕ!$AA633="4Б",6,IF(ДАННЫЕ!$AA633="4В",7,IF(ДАННЫЕ!$AA633=5,8,0))))))))</f>
        <v>0</v>
      </c>
      <c r="T633" s="15">
        <f>IF(OR(ДАННЫЕ!$AC633=2,ДАННЫЕ!$AD633=2,ДАННЫЕ!$AE633=2),2,IF(OR(ДАННЫЕ!$AC633=1,ДАННЫЕ!$AD633=1,ДАННЫЕ!$AE633=1),1,0))</f>
        <v>0</v>
      </c>
    </row>
    <row r="634" spans="1:20" ht="15" customHeight="1" x14ac:dyDescent="0.2">
      <c r="A634" s="78">
        <f>IF(B634&gt;0,IF(MONTH(ДАННЫЕ!$F$1)=MONTH(ДАННЫЕ!$B634),1,0),0)</f>
        <v>0</v>
      </c>
      <c r="B634" s="14">
        <f>IF(ДАННЫЕ!$B634&gt;0,IF(YEAR(ДАННЫЕ!$F$1)=YEAR(ДАННЫЕ!$B634),1,0),0)</f>
        <v>0</v>
      </c>
      <c r="C634" s="14">
        <f>IF(ДАННЫЕ!$CM634&gt;0,IF(YEAR(ДАННЫЕ!$F$1)=YEAR(ДАННЫЕ!$CM634),1,0),0)</f>
        <v>0</v>
      </c>
      <c r="D634" s="14">
        <f>IF(ДАННЫЕ!$CJ634&gt;0,IF(ДАННЫЕ!$CL634&gt;ДАННЫЕ!$F$1,1,IF(ДАННЫЕ!$CL634&gt;0,0,1)),0)</f>
        <v>0</v>
      </c>
      <c r="E634" s="43" t="str">
        <f ca="1">IF(ДАННЫЕ!$F$1&gt;0,IF(ДАННЫЕ!$G634&gt;0,DATEDIF(ДАННЫЕ!$G634,ДАННЫЕ!$F$1,"y"),""),IF(ДАННЫЕ!$G634&gt;0,DATEDIF(ДАННЫЕ!$G634,TODAY(),"y"),""))</f>
        <v/>
      </c>
      <c r="F634" s="43" t="str">
        <f xml:space="preserve"> IF(ДАННЫЕ!$F634="М",IF(E634&gt;=18,IF(E634&lt;60,1,""),""),"")&amp;IF(ДАННЫЕ!$F634="Ж",IF(E634&gt;=18,IF(E634&lt;55,1,""),""),"")</f>
        <v/>
      </c>
      <c r="G634" s="43" t="str">
        <f xml:space="preserve"> IF(ДАННЫЕ!$F634="М",IF(E634&gt;=60,2,""),"")&amp;IF(ДАННЫЕ!$F634="Ж",IF(E634&gt;=55,2,""),"")</f>
        <v/>
      </c>
      <c r="H634" s="43" t="str">
        <f t="shared" ca="1" si="27"/>
        <v/>
      </c>
      <c r="I634" s="43" t="str">
        <f t="shared" ca="1" si="28"/>
        <v>03</v>
      </c>
      <c r="J634" s="28" t="str">
        <f ca="1">ДАННЫЕ!$F634&amp;H634&amp;I634&amp;ДАННЫЕ!$I634&amp;"m"&amp;IF(ДАННЫЕ!$I634&gt;0,IF(ДАННЫЕ!$J634&gt;0,0,1),"")&amp;"f"&amp;IF(ДАННЫЕ!$R634&gt;0,IF(YEAR(ДАННЫЕ!$F$1)=YEAR(ДАННЫЕ!$R634),1,0),0)&amp;"z"&amp;ДАННЫЕ!$R634&amp;"p"&amp;ДАННЫЕ!$S634&amp;"i"&amp;ДАННЫЕ!$T634&amp;"h"&amp;ДАННЫЕ!$K634&amp;"be"&amp;ДАННЫЕ!$BI634&amp;"CD"&amp;IF(ДАННЫЕ!BF634&gt;500,4,IF(ДАННЫЕ!BF634&gt;350,3,IF(ДАННЫЕ!BF634&gt;200,2,IF(ДАННЫЕ!BF634&gt;0,1,0))))&amp;"g"&amp;B634&amp;"d"&amp;H634&amp;"l"&amp;ДАННЫЕ!AT634&amp;"a"&amp;ДАННЫЕ!$V634&amp;"v"&amp;R634&amp;"k"&amp;ДАННЫЕ!$U634&amp;"s"&amp;ДАННЫЕ!$Y634&amp;"t"&amp;ДАННЫЕ!$X634&amp;"b"&amp;IF(ДАННЫЕ!$Q634&gt;1,1,0)&amp;"PP"&amp;ДАННЫЕ!Z634&amp;"c"&amp;S634&amp;"x"&amp;IF(ДАННЫЕ!$BY634&gt;0,IF(YEAR(ДАННЫЕ!$F$1)=YEAR(ДАННЫЕ!$BY634),1,0),0)&amp;"n"&amp;IF(ДАННЫЕ!$BZ634&gt;0,IF(YEAR(ДАННЫЕ!$F$1)=YEAR(ДАННЫЕ!$BZ634),1,0),0)&amp;"u"&amp;D634&amp;"z"&amp;IF(ДАННЫЕ!$CL634&gt;0,IF(YEAR(ДАННЫЕ!$F$1)&gt;YEAR(ДАННЫЕ!$CL634),11,12),0)</f>
        <v>03mf0zpihbeCD0g0dlav0kstb0PPc0x0n0u0z0</v>
      </c>
      <c r="K634" s="28" t="str">
        <f ca="1">ДАННЫЕ!$I634&amp;"x"&amp;B634&amp;"w"&amp;IF(T634+ДАННЫЕ!AD634+ДАННЫЕ!AE634+ДАННЫЕ!AF634+ДАННЫЕ!AG634+ДАННЫЕ!AH634+ДАННЫЕ!$AL634+ДАННЫЕ!AI634+ДАННЫЕ!AJ634+ДАННЫЕ!AK634+ДАННЫЕ!AP634+ДАННЫЕ!AQ634+ДАННЫЕ!AR634+ДАННЫЕ!$AM634+ДАННЫЕ!$AN634+ДАННЫЕ!AS634+ДАННЫЕ!AT634&gt;0,1,0)&amp;IF(OR(T634=2,ДАННЫЕ!AD634=2,ДАННЫЕ!AE634=2,ДАННЫЕ!AF634=2,ДАННЫЕ!AG634=2,ДАННЫЕ!AH634=2,ДАННЫЕ!$AL634=2,ДАННЫЕ!AI634=2,ДАННЫЕ!AJ634=2,ДАННЫЕ!AK634=2,ДАННЫЕ!AP634=2,ДАННЫЕ!AQ634=2,ДАННЫЕ!AR634=2,ДАННЫЕ!$AM634=2,ДАННЫЕ!$AN634=2,ДАННЫЕ!AS634=2,ДАННЫЕ!AT634=2),2,0)&amp;"t"&amp;IF(T634&gt;0,"1"&amp;T634,"00")&amp;"f"&amp;IF(ДАННЫЕ!$AC634,"1"&amp;ДАННЫЕ!$AC634,"00")&amp;"b"&amp;IF(ДАННЫЕ!$AD634,"1"&amp;ДАННЫЕ!$AD634,"00")&amp;"g"&amp;IF(ДАННЫЕ!$AF634,"1"&amp;ДАННЫЕ!$AF634,"00")&amp;"c"&amp;IF(ДАННЫЕ!$AG634,"1"&amp;ДАННЫЕ!$AG634,"00")&amp;"i"&amp;IF(ДАННЫЕ!$AH634,"1"&amp;ДАННЫЕ!$AH634,"00")&amp;"r"&amp;IF(ДАННЫЕ!$AL634,"1"&amp;ДАННЫЕ!$AL634,"00")&amp;"m"&amp;IF(ДАННЫЕ!$AI634,"1"&amp;ДАННЫЕ!$AI634,"00")&amp;"hS"&amp;IF(ДАННЫЕ!$AJ634,"1"&amp;ДАННЫЕ!$AJ634,"00")&amp;"hZ"&amp;IF(ДАННЫЕ!$AK634,"1"&amp;ДАННЫЕ!$AK634,"00")&amp;"p"&amp;IF(ДАННЫЕ!$AP634,"1"&amp;ДАННЫЕ!$AP634,"00")&amp;"k"&amp;IF(ДАННЫЕ!$AQ634,"1"&amp;ДАННЫЕ!$AQ634,"00")&amp;"z"&amp;IF(ДАННЫЕ!$AR634,"1"&amp;ДАННЫЕ!$AR634,"00")&amp;"j"&amp;IF(ДАННЫЕ!$AM634,"1"&amp;ДАННЫЕ!$AM634,"00")&amp;"n"&amp;IF(ДАННЫЕ!$AN634,"1"&amp;ДАННЫЕ!$AN634,"00")&amp;"E"&amp;ДАННЫЕ!BI634&amp;"L"&amp;ДАННЫЕ!AO634&amp;"h"&amp;IF(ДАННЫЕ!$AU634&gt;0,1,0)&amp;"v"&amp;IF(ДАННЫЕ!$AW634&gt;0,1,0)&amp;"a"&amp;IF(ДАННЫЕ!$AS634,"1"&amp;ДАННЫЕ!$AS634,"00")&amp;"s"&amp;IF(ДАННЫЕ!$AT634,"1"&amp;ДАННЫЕ!$AT634,"00")&amp;"u"&amp;IF(ДАННЫЕ!$CJ634&gt;0,1,0)&amp;"y"&amp;B634&amp;"d"&amp;H634&amp;"e"&amp;F634&amp;G634</f>
        <v>x0w00t00f00b00g00c00i00r00m00hS00hZ00p00k00z00j00n00ELh0v0a00s00u0y0de</v>
      </c>
      <c r="L634" s="28" t="str">
        <f ca="1">ДАННЫЕ!$I634&amp;"VN"&amp;IF(ДАННЫЕ!AW634&gt;0,11,10)&amp;"CD"&amp;IF(ДАННЫЕ!BF634&gt;500,16,IF(ДАННЫЕ!BF634&gt;350,15,IF(ДАННЫЕ!BF634&gt;=200,14,IF(ДАННЫЕ!BF634&gt;=100,13,IF(ДАННЫЕ!BF634&gt;=50,12,IF(ДАННЫЕ!BF634&gt;0,11,10))))))&amp;"AR"&amp;IF(ДАННЫЕ!BX634&gt;0,1,0)&amp;"GD"&amp;B634&amp;"VV"&amp;IF(E634&gt;=5,IF(E634&lt;18,1,0),0)</f>
        <v>VN10CD10AR0GD0VV0</v>
      </c>
      <c r="M634" s="28" t="str">
        <f>ДАННЫЕ!$I634&amp;"b"&amp;ДАННЫЕ!$BI634&amp;"r"&amp;ДАННЫЕ!$BJ634&amp;"CD"&amp;IF(ДАННЫЕ!BF634&gt;0,IF(ДАННЫЕ!BF634&lt;200,1,IF(ДАННЫЕ!BF634&lt;350,2,3)),0)&amp;"h"&amp;IF(ДАННЫЕ!$BK634+ДАННЫЕ!$BL634+ДАННЫЕ!$BM634&gt;0,1,0)&amp;"x"&amp;ДАННЫЕ!$BK634&amp;"y"&amp;ДАННЫЕ!$BL634&amp;"z"&amp;ДАННЫЕ!$BM634&amp;"c"&amp;IF(ДАННЫЕ!$BK634+ДАННЫЕ!$BL634+ДАННЫЕ!$BM634=3,1,0)&amp;"a"&amp;IF(ДАННЫЕ!$BQ634+ДАННЫЕ!$BR634&gt;0,1,0)&amp;"d"&amp;ДАННЫЕ!$BQ634&amp;"v"&amp;ДАННЫЕ!$BR634&amp;"p"&amp;ДАННЫЕ!$BS634&amp;"n"&amp;ДАННЫЕ!$BU634&amp;"t"&amp;ДАННЫЕ!$BV634&amp;"o"&amp;ДАННЫЕ!$BT634&amp;"l"&amp;IF(ДАННЫЕ!$BN634&gt;0,1,0)&amp;ДАННЫЕ!$BN634&amp;"g"&amp;ДАННЫЕ!$BO634&amp;"s"&amp;ДАННЫЕ!$BP634&amp;"DZ"&amp;IF(ДАННЫЕ!B634-ДАННЫЕ!G634 &lt; 60,IF(ДАННЫЕ!B634-ДАННЫЕ!G634 &gt;= 0,1,0),0)&amp;"u"&amp;IF(ДАННЫЕ!$CJ634&gt;0,1,0)</f>
        <v>brCD0h0xyzc0a0dvpntol0gsDZ1u0</v>
      </c>
      <c r="N634" s="28" t="str">
        <f ca="1">ДАННЫЕ!$F634&amp;ДАННЫЕ!$I634&amp;"g"&amp;B634&amp;"cf"&amp;D634&amp;"a"&amp;IF(ДАННЫЕ!$BX634&gt;0,1,0)&amp;IF(ДАННЫЕ!$BF634&gt;500,1,IF(ДАННЫЕ!$BF634&gt;350,2,IF(ДАННЫЕ!$BF634&gt;=200,3,IF(ДАННЫЕ!$BF634&gt;=100,4,IF(ДАННЫЕ!$BF634&gt;=50,5,IF(ДАННЫЕ!$BF634&lt;50,6,0))))))&amp;"AR"&amp;IF(DATEDIF(ДАННЫЕ!$BX634,ДАННЫЕ!$F$1,"y")&gt;1,1,0)&amp;"VG"&amp;IF(ДАННЫЕ!$BH634="0",1,0)&amp;"o"&amp;IF(T634+ДАННЫЕ!$AF634+ДАННЫЕ!$AG634+ДАННЫЕ!$AH634+ДАННЫЕ!$AI634+ДАННЫЕ!$AJ634+ДАННЫЕ!$AP634+ДАННЫЕ!$AQ634+ДАННЫЕ!$AR634+ДАННЫЕ!$AU634+ДАННЫЕ!$AW634+ДАННЫЕ!$AS634+ДАННЫЕ!$AT634&gt;0,1,0)&amp;"x"&amp;ДАННЫЕ!$AG634&amp;"p"&amp;IF(ДАННЫЕ!$BY634&gt;0,1,0)&amp;"v"&amp;IF(ДАННЫЕ!$BZ634&gt;0,1,0)&amp;"n"&amp;ДАННЫЕ!$CA634&amp;"t"&amp;ДАННЫЕ!$AY634&amp;"k"&amp;ДАННЫЕ!$CB634&amp;"q"&amp;ДАННЫЕ!$CC634&amp;"w"&amp;ДАННЫЕ!$CD634&amp;"e"&amp;ДАННЫЕ!$CE634&amp;"m"&amp;ДАННЫЕ!$CF634&amp;"c"&amp;ДАННЫЕ!$CG634&amp;"z"&amp;ДАННЫЕ!$CH634&amp;"d"&amp;IF(H634=4,1,0)&amp;"s"&amp;IF(ДАННЫЕ!$J634=1,0,1)&amp;"u"&amp;IF(ДАННЫЕ!$CJ634&gt;0,1,0)</f>
        <v>g0cf0a06AR1VG0o0xp0v0ntkqwemczd0s1u0</v>
      </c>
      <c r="O634" s="28" t="str">
        <f>ДАННЫЕ!$I634&amp;"g"&amp;B634&amp;A634&amp;"f"&amp;P634&amp;"c"&amp;IF(ДАННЫЕ!$U634&gt;0,1,0)&amp;"s"&amp;IF(ДАННЫЕ!$Q634&gt;0,IF(YEAR(ДАННЫЕ!$F$1)=YEAR(ДАННЫЕ!$Q634),IF(MONTH(ДАННЫЕ!$F$1)=MONTH(ДАННЫЕ!$Q634),111,11),1),0)&amp;"i"&amp;IF(ДАННЫЕ!$R634+ДАННЫЕ!$S634+ДАННЫЕ!$T634=0,0,1)&amp;"h"&amp;IF(ДАННЫЕ!$P634&gt;0,1,0)&amp;"p"&amp;IF(ДАННЫЕ!$CI634&gt;0,IF(YEAR(ДАННЫЕ!$F$1)=YEAR(ДАННЫЕ!$CI634),IF(MONTH(ДАННЫЕ!$F$1)=MONTH(ДАННЫЕ!$CI634),111,11),1),0)&amp;"d"&amp;IF(ДАННЫЕ!$CJ634&gt;0,IF(YEAR(ДАННЫЕ!$F$1)=YEAR(ДАННЫЕ!$CJ634),IF(MONTH(ДАННЫЕ!$F$1)=MONTH(ДАННЫЕ!$CJ634),111,11),1),0)&amp;"o"&amp;IF(ДАННЫЕ!$CK634&gt;0,IF(MONTH(ДАННЫЕ!$F$1)=MONTH(ДАННЫЕ!$CK634),111,11),0)&amp;"v"&amp;IF(ДАННЫЕ!$BE634&gt;0,IF(MONTH(ДАННЫЕ!$F$1)=MONTH(ДАННЫЕ!$BE634),111,11),0)</f>
        <v>g00f0c0s0i0h0p0d0o0v0</v>
      </c>
      <c r="P634" s="15">
        <f t="shared" si="29"/>
        <v>0</v>
      </c>
      <c r="Q634" s="15">
        <f>IF(ДАННЫЕ!$F$1&gt;ДАННЫЕ!$N634,IF(YEAR(ДАННЫЕ!$F$1)=YEAR(ДАННЫЕ!M634),1,0),0)</f>
        <v>0</v>
      </c>
      <c r="R634" s="15">
        <f>IF(ДАННЫЕ!$F$1&gt;ДАННЫЕ!$N634,IF(YEAR(ДАННЫЕ!$F$1)=YEAR(ДАННЫЕ!N634),1,0),0)</f>
        <v>0</v>
      </c>
      <c r="S634" s="15">
        <f>IF(ДАННЫЕ!$AA634="2А",1,IF(ДАННЫЕ!$AA634="2Б",2,IF(ДАННЫЕ!$AA634="2В",3,IF(ДАННЫЕ!$AA634=3,4,IF(ДАННЫЕ!$AA634="4А",5,IF(ДАННЫЕ!$AA634="4Б",6,IF(ДАННЫЕ!$AA634="4В",7,IF(ДАННЫЕ!$AA634=5,8,0))))))))</f>
        <v>0</v>
      </c>
      <c r="T634" s="15">
        <f>IF(OR(ДАННЫЕ!$AC634=2,ДАННЫЕ!$AD634=2,ДАННЫЕ!$AE634=2),2,IF(OR(ДАННЫЕ!$AC634=1,ДАННЫЕ!$AD634=1,ДАННЫЕ!$AE634=1),1,0))</f>
        <v>0</v>
      </c>
    </row>
    <row r="635" spans="1:20" ht="15" customHeight="1" x14ac:dyDescent="0.2">
      <c r="A635" s="78">
        <f>IF(B635&gt;0,IF(MONTH(ДАННЫЕ!$F$1)=MONTH(ДАННЫЕ!$B635),1,0),0)</f>
        <v>0</v>
      </c>
      <c r="B635" s="14">
        <f>IF(ДАННЫЕ!$B635&gt;0,IF(YEAR(ДАННЫЕ!$F$1)=YEAR(ДАННЫЕ!$B635),1,0),0)</f>
        <v>0</v>
      </c>
      <c r="C635" s="14">
        <f>IF(ДАННЫЕ!$CM635&gt;0,IF(YEAR(ДАННЫЕ!$F$1)=YEAR(ДАННЫЕ!$CM635),1,0),0)</f>
        <v>0</v>
      </c>
      <c r="D635" s="14">
        <f>IF(ДАННЫЕ!$CJ635&gt;0,IF(ДАННЫЕ!$CL635&gt;ДАННЫЕ!$F$1,1,IF(ДАННЫЕ!$CL635&gt;0,0,1)),0)</f>
        <v>0</v>
      </c>
      <c r="E635" s="43" t="str">
        <f ca="1">IF(ДАННЫЕ!$F$1&gt;0,IF(ДАННЫЕ!$G635&gt;0,DATEDIF(ДАННЫЕ!$G635,ДАННЫЕ!$F$1,"y"),""),IF(ДАННЫЕ!$G635&gt;0,DATEDIF(ДАННЫЕ!$G635,TODAY(),"y"),""))</f>
        <v/>
      </c>
      <c r="F635" s="43" t="str">
        <f xml:space="preserve"> IF(ДАННЫЕ!$F635="М",IF(E635&gt;=18,IF(E635&lt;60,1,""),""),"")&amp;IF(ДАННЫЕ!$F635="Ж",IF(E635&gt;=18,IF(E635&lt;55,1,""),""),"")</f>
        <v/>
      </c>
      <c r="G635" s="43" t="str">
        <f xml:space="preserve"> IF(ДАННЫЕ!$F635="М",IF(E635&gt;=60,2,""),"")&amp;IF(ДАННЫЕ!$F635="Ж",IF(E635&gt;=55,2,""),"")</f>
        <v/>
      </c>
      <c r="H635" s="43" t="str">
        <f t="shared" ca="1" si="27"/>
        <v/>
      </c>
      <c r="I635" s="43" t="str">
        <f t="shared" ca="1" si="28"/>
        <v>03</v>
      </c>
      <c r="J635" s="28" t="str">
        <f ca="1">ДАННЫЕ!$F635&amp;H635&amp;I635&amp;ДАННЫЕ!$I635&amp;"m"&amp;IF(ДАННЫЕ!$I635&gt;0,IF(ДАННЫЕ!$J635&gt;0,0,1),"")&amp;"f"&amp;IF(ДАННЫЕ!$R635&gt;0,IF(YEAR(ДАННЫЕ!$F$1)=YEAR(ДАННЫЕ!$R635),1,0),0)&amp;"z"&amp;ДАННЫЕ!$R635&amp;"p"&amp;ДАННЫЕ!$S635&amp;"i"&amp;ДАННЫЕ!$T635&amp;"h"&amp;ДАННЫЕ!$K635&amp;"be"&amp;ДАННЫЕ!$BI635&amp;"CD"&amp;IF(ДАННЫЕ!BF635&gt;500,4,IF(ДАННЫЕ!BF635&gt;350,3,IF(ДАННЫЕ!BF635&gt;200,2,IF(ДАННЫЕ!BF635&gt;0,1,0))))&amp;"g"&amp;B635&amp;"d"&amp;H635&amp;"l"&amp;ДАННЫЕ!AT635&amp;"a"&amp;ДАННЫЕ!$V635&amp;"v"&amp;R635&amp;"k"&amp;ДАННЫЕ!$U635&amp;"s"&amp;ДАННЫЕ!$Y635&amp;"t"&amp;ДАННЫЕ!$X635&amp;"b"&amp;IF(ДАННЫЕ!$Q635&gt;1,1,0)&amp;"PP"&amp;ДАННЫЕ!Z635&amp;"c"&amp;S635&amp;"x"&amp;IF(ДАННЫЕ!$BY635&gt;0,IF(YEAR(ДАННЫЕ!$F$1)=YEAR(ДАННЫЕ!$BY635),1,0),0)&amp;"n"&amp;IF(ДАННЫЕ!$BZ635&gt;0,IF(YEAR(ДАННЫЕ!$F$1)=YEAR(ДАННЫЕ!$BZ635),1,0),0)&amp;"u"&amp;D635&amp;"z"&amp;IF(ДАННЫЕ!$CL635&gt;0,IF(YEAR(ДАННЫЕ!$F$1)&gt;YEAR(ДАННЫЕ!$CL635),11,12),0)</f>
        <v>03mf0zpihbeCD0g0dlav0kstb0PPc0x0n0u0z0</v>
      </c>
      <c r="K635" s="28" t="str">
        <f ca="1">ДАННЫЕ!$I635&amp;"x"&amp;B635&amp;"w"&amp;IF(T635+ДАННЫЕ!AD635+ДАННЫЕ!AE635+ДАННЫЕ!AF635+ДАННЫЕ!AG635+ДАННЫЕ!AH635+ДАННЫЕ!$AL635+ДАННЫЕ!AI635+ДАННЫЕ!AJ635+ДАННЫЕ!AK635+ДАННЫЕ!AP635+ДАННЫЕ!AQ635+ДАННЫЕ!AR635+ДАННЫЕ!$AM635+ДАННЫЕ!$AN635+ДАННЫЕ!AS635+ДАННЫЕ!AT635&gt;0,1,0)&amp;IF(OR(T635=2,ДАННЫЕ!AD635=2,ДАННЫЕ!AE635=2,ДАННЫЕ!AF635=2,ДАННЫЕ!AG635=2,ДАННЫЕ!AH635=2,ДАННЫЕ!$AL635=2,ДАННЫЕ!AI635=2,ДАННЫЕ!AJ635=2,ДАННЫЕ!AK635=2,ДАННЫЕ!AP635=2,ДАННЫЕ!AQ635=2,ДАННЫЕ!AR635=2,ДАННЫЕ!$AM635=2,ДАННЫЕ!$AN635=2,ДАННЫЕ!AS635=2,ДАННЫЕ!AT635=2),2,0)&amp;"t"&amp;IF(T635&gt;0,"1"&amp;T635,"00")&amp;"f"&amp;IF(ДАННЫЕ!$AC635,"1"&amp;ДАННЫЕ!$AC635,"00")&amp;"b"&amp;IF(ДАННЫЕ!$AD635,"1"&amp;ДАННЫЕ!$AD635,"00")&amp;"g"&amp;IF(ДАННЫЕ!$AF635,"1"&amp;ДАННЫЕ!$AF635,"00")&amp;"c"&amp;IF(ДАННЫЕ!$AG635,"1"&amp;ДАННЫЕ!$AG635,"00")&amp;"i"&amp;IF(ДАННЫЕ!$AH635,"1"&amp;ДАННЫЕ!$AH635,"00")&amp;"r"&amp;IF(ДАННЫЕ!$AL635,"1"&amp;ДАННЫЕ!$AL635,"00")&amp;"m"&amp;IF(ДАННЫЕ!$AI635,"1"&amp;ДАННЫЕ!$AI635,"00")&amp;"hS"&amp;IF(ДАННЫЕ!$AJ635,"1"&amp;ДАННЫЕ!$AJ635,"00")&amp;"hZ"&amp;IF(ДАННЫЕ!$AK635,"1"&amp;ДАННЫЕ!$AK635,"00")&amp;"p"&amp;IF(ДАННЫЕ!$AP635,"1"&amp;ДАННЫЕ!$AP635,"00")&amp;"k"&amp;IF(ДАННЫЕ!$AQ635,"1"&amp;ДАННЫЕ!$AQ635,"00")&amp;"z"&amp;IF(ДАННЫЕ!$AR635,"1"&amp;ДАННЫЕ!$AR635,"00")&amp;"j"&amp;IF(ДАННЫЕ!$AM635,"1"&amp;ДАННЫЕ!$AM635,"00")&amp;"n"&amp;IF(ДАННЫЕ!$AN635,"1"&amp;ДАННЫЕ!$AN635,"00")&amp;"E"&amp;ДАННЫЕ!BI635&amp;"L"&amp;ДАННЫЕ!AO635&amp;"h"&amp;IF(ДАННЫЕ!$AU635&gt;0,1,0)&amp;"v"&amp;IF(ДАННЫЕ!$AW635&gt;0,1,0)&amp;"a"&amp;IF(ДАННЫЕ!$AS635,"1"&amp;ДАННЫЕ!$AS635,"00")&amp;"s"&amp;IF(ДАННЫЕ!$AT635,"1"&amp;ДАННЫЕ!$AT635,"00")&amp;"u"&amp;IF(ДАННЫЕ!$CJ635&gt;0,1,0)&amp;"y"&amp;B635&amp;"d"&amp;H635&amp;"e"&amp;F635&amp;G635</f>
        <v>x0w00t00f00b00g00c00i00r00m00hS00hZ00p00k00z00j00n00ELh0v0a00s00u0y0de</v>
      </c>
      <c r="L635" s="28" t="str">
        <f ca="1">ДАННЫЕ!$I635&amp;"VN"&amp;IF(ДАННЫЕ!AW635&gt;0,11,10)&amp;"CD"&amp;IF(ДАННЫЕ!BF635&gt;500,16,IF(ДАННЫЕ!BF635&gt;350,15,IF(ДАННЫЕ!BF635&gt;=200,14,IF(ДАННЫЕ!BF635&gt;=100,13,IF(ДАННЫЕ!BF635&gt;=50,12,IF(ДАННЫЕ!BF635&gt;0,11,10))))))&amp;"AR"&amp;IF(ДАННЫЕ!BX635&gt;0,1,0)&amp;"GD"&amp;B635&amp;"VV"&amp;IF(E635&gt;=5,IF(E635&lt;18,1,0),0)</f>
        <v>VN10CD10AR0GD0VV0</v>
      </c>
      <c r="M635" s="28" t="str">
        <f>ДАННЫЕ!$I635&amp;"b"&amp;ДАННЫЕ!$BI635&amp;"r"&amp;ДАННЫЕ!$BJ635&amp;"CD"&amp;IF(ДАННЫЕ!BF635&gt;0,IF(ДАННЫЕ!BF635&lt;200,1,IF(ДАННЫЕ!BF635&lt;350,2,3)),0)&amp;"h"&amp;IF(ДАННЫЕ!$BK635+ДАННЫЕ!$BL635+ДАННЫЕ!$BM635&gt;0,1,0)&amp;"x"&amp;ДАННЫЕ!$BK635&amp;"y"&amp;ДАННЫЕ!$BL635&amp;"z"&amp;ДАННЫЕ!$BM635&amp;"c"&amp;IF(ДАННЫЕ!$BK635+ДАННЫЕ!$BL635+ДАННЫЕ!$BM635=3,1,0)&amp;"a"&amp;IF(ДАННЫЕ!$BQ635+ДАННЫЕ!$BR635&gt;0,1,0)&amp;"d"&amp;ДАННЫЕ!$BQ635&amp;"v"&amp;ДАННЫЕ!$BR635&amp;"p"&amp;ДАННЫЕ!$BS635&amp;"n"&amp;ДАННЫЕ!$BU635&amp;"t"&amp;ДАННЫЕ!$BV635&amp;"o"&amp;ДАННЫЕ!$BT635&amp;"l"&amp;IF(ДАННЫЕ!$BN635&gt;0,1,0)&amp;ДАННЫЕ!$BN635&amp;"g"&amp;ДАННЫЕ!$BO635&amp;"s"&amp;ДАННЫЕ!$BP635&amp;"DZ"&amp;IF(ДАННЫЕ!B635-ДАННЫЕ!G635 &lt; 60,IF(ДАННЫЕ!B635-ДАННЫЕ!G635 &gt;= 0,1,0),0)&amp;"u"&amp;IF(ДАННЫЕ!$CJ635&gt;0,1,0)</f>
        <v>brCD0h0xyzc0a0dvpntol0gsDZ1u0</v>
      </c>
      <c r="N635" s="28" t="str">
        <f ca="1">ДАННЫЕ!$F635&amp;ДАННЫЕ!$I635&amp;"g"&amp;B635&amp;"cf"&amp;D635&amp;"a"&amp;IF(ДАННЫЕ!$BX635&gt;0,1,0)&amp;IF(ДАННЫЕ!$BF635&gt;500,1,IF(ДАННЫЕ!$BF635&gt;350,2,IF(ДАННЫЕ!$BF635&gt;=200,3,IF(ДАННЫЕ!$BF635&gt;=100,4,IF(ДАННЫЕ!$BF635&gt;=50,5,IF(ДАННЫЕ!$BF635&lt;50,6,0))))))&amp;"AR"&amp;IF(DATEDIF(ДАННЫЕ!$BX635,ДАННЫЕ!$F$1,"y")&gt;1,1,0)&amp;"VG"&amp;IF(ДАННЫЕ!$BH635="0",1,0)&amp;"o"&amp;IF(T635+ДАННЫЕ!$AF635+ДАННЫЕ!$AG635+ДАННЫЕ!$AH635+ДАННЫЕ!$AI635+ДАННЫЕ!$AJ635+ДАННЫЕ!$AP635+ДАННЫЕ!$AQ635+ДАННЫЕ!$AR635+ДАННЫЕ!$AU635+ДАННЫЕ!$AW635+ДАННЫЕ!$AS635+ДАННЫЕ!$AT635&gt;0,1,0)&amp;"x"&amp;ДАННЫЕ!$AG635&amp;"p"&amp;IF(ДАННЫЕ!$BY635&gt;0,1,0)&amp;"v"&amp;IF(ДАННЫЕ!$BZ635&gt;0,1,0)&amp;"n"&amp;ДАННЫЕ!$CA635&amp;"t"&amp;ДАННЫЕ!$AY635&amp;"k"&amp;ДАННЫЕ!$CB635&amp;"q"&amp;ДАННЫЕ!$CC635&amp;"w"&amp;ДАННЫЕ!$CD635&amp;"e"&amp;ДАННЫЕ!$CE635&amp;"m"&amp;ДАННЫЕ!$CF635&amp;"c"&amp;ДАННЫЕ!$CG635&amp;"z"&amp;ДАННЫЕ!$CH635&amp;"d"&amp;IF(H635=4,1,0)&amp;"s"&amp;IF(ДАННЫЕ!$J635=1,0,1)&amp;"u"&amp;IF(ДАННЫЕ!$CJ635&gt;0,1,0)</f>
        <v>g0cf0a06AR1VG0o0xp0v0ntkqwemczd0s1u0</v>
      </c>
      <c r="O635" s="28" t="str">
        <f>ДАННЫЕ!$I635&amp;"g"&amp;B635&amp;A635&amp;"f"&amp;P635&amp;"c"&amp;IF(ДАННЫЕ!$U635&gt;0,1,0)&amp;"s"&amp;IF(ДАННЫЕ!$Q635&gt;0,IF(YEAR(ДАННЫЕ!$F$1)=YEAR(ДАННЫЕ!$Q635),IF(MONTH(ДАННЫЕ!$F$1)=MONTH(ДАННЫЕ!$Q635),111,11),1),0)&amp;"i"&amp;IF(ДАННЫЕ!$R635+ДАННЫЕ!$S635+ДАННЫЕ!$T635=0,0,1)&amp;"h"&amp;IF(ДАННЫЕ!$P635&gt;0,1,0)&amp;"p"&amp;IF(ДАННЫЕ!$CI635&gt;0,IF(YEAR(ДАННЫЕ!$F$1)=YEAR(ДАННЫЕ!$CI635),IF(MONTH(ДАННЫЕ!$F$1)=MONTH(ДАННЫЕ!$CI635),111,11),1),0)&amp;"d"&amp;IF(ДАННЫЕ!$CJ635&gt;0,IF(YEAR(ДАННЫЕ!$F$1)=YEAR(ДАННЫЕ!$CJ635),IF(MONTH(ДАННЫЕ!$F$1)=MONTH(ДАННЫЕ!$CJ635),111,11),1),0)&amp;"o"&amp;IF(ДАННЫЕ!$CK635&gt;0,IF(MONTH(ДАННЫЕ!$F$1)=MONTH(ДАННЫЕ!$CK635),111,11),0)&amp;"v"&amp;IF(ДАННЫЕ!$BE635&gt;0,IF(MONTH(ДАННЫЕ!$F$1)=MONTH(ДАННЫЕ!$BE635),111,11),0)</f>
        <v>g00f0c0s0i0h0p0d0o0v0</v>
      </c>
      <c r="P635" s="15">
        <f t="shared" si="29"/>
        <v>0</v>
      </c>
      <c r="Q635" s="15">
        <f>IF(ДАННЫЕ!$F$1&gt;ДАННЫЕ!$N635,IF(YEAR(ДАННЫЕ!$F$1)=YEAR(ДАННЫЕ!M635),1,0),0)</f>
        <v>0</v>
      </c>
      <c r="R635" s="15">
        <f>IF(ДАННЫЕ!$F$1&gt;ДАННЫЕ!$N635,IF(YEAR(ДАННЫЕ!$F$1)=YEAR(ДАННЫЕ!N635),1,0),0)</f>
        <v>0</v>
      </c>
      <c r="S635" s="15">
        <f>IF(ДАННЫЕ!$AA635="2А",1,IF(ДАННЫЕ!$AA635="2Б",2,IF(ДАННЫЕ!$AA635="2В",3,IF(ДАННЫЕ!$AA635=3,4,IF(ДАННЫЕ!$AA635="4А",5,IF(ДАННЫЕ!$AA635="4Б",6,IF(ДАННЫЕ!$AA635="4В",7,IF(ДАННЫЕ!$AA635=5,8,0))))))))</f>
        <v>0</v>
      </c>
      <c r="T635" s="15">
        <f>IF(OR(ДАННЫЕ!$AC635=2,ДАННЫЕ!$AD635=2,ДАННЫЕ!$AE635=2),2,IF(OR(ДАННЫЕ!$AC635=1,ДАННЫЕ!$AD635=1,ДАННЫЕ!$AE635=1),1,0))</f>
        <v>0</v>
      </c>
    </row>
    <row r="636" spans="1:20" ht="15" customHeight="1" x14ac:dyDescent="0.2">
      <c r="A636" s="78">
        <f>IF(B636&gt;0,IF(MONTH(ДАННЫЕ!$F$1)=MONTH(ДАННЫЕ!$B636),1,0),0)</f>
        <v>0</v>
      </c>
      <c r="B636" s="14">
        <f>IF(ДАННЫЕ!$B636&gt;0,IF(YEAR(ДАННЫЕ!$F$1)=YEAR(ДАННЫЕ!$B636),1,0),0)</f>
        <v>0</v>
      </c>
      <c r="C636" s="14">
        <f>IF(ДАННЫЕ!$CM636&gt;0,IF(YEAR(ДАННЫЕ!$F$1)=YEAR(ДАННЫЕ!$CM636),1,0),0)</f>
        <v>0</v>
      </c>
      <c r="D636" s="14">
        <f>IF(ДАННЫЕ!$CJ636&gt;0,IF(ДАННЫЕ!$CL636&gt;ДАННЫЕ!$F$1,1,IF(ДАННЫЕ!$CL636&gt;0,0,1)),0)</f>
        <v>0</v>
      </c>
      <c r="E636" s="43" t="str">
        <f ca="1">IF(ДАННЫЕ!$F$1&gt;0,IF(ДАННЫЕ!$G636&gt;0,DATEDIF(ДАННЫЕ!$G636,ДАННЫЕ!$F$1,"y"),""),IF(ДАННЫЕ!$G636&gt;0,DATEDIF(ДАННЫЕ!$G636,TODAY(),"y"),""))</f>
        <v/>
      </c>
      <c r="F636" s="43" t="str">
        <f xml:space="preserve"> IF(ДАННЫЕ!$F636="М",IF(E636&gt;=18,IF(E636&lt;60,1,""),""),"")&amp;IF(ДАННЫЕ!$F636="Ж",IF(E636&gt;=18,IF(E636&lt;55,1,""),""),"")</f>
        <v/>
      </c>
      <c r="G636" s="43" t="str">
        <f xml:space="preserve"> IF(ДАННЫЕ!$F636="М",IF(E636&gt;=60,2,""),"")&amp;IF(ДАННЫЕ!$F636="Ж",IF(E636&gt;=55,2,""),"")</f>
        <v/>
      </c>
      <c r="H636" s="43" t="str">
        <f t="shared" ca="1" si="27"/>
        <v/>
      </c>
      <c r="I636" s="43" t="str">
        <f t="shared" ca="1" si="28"/>
        <v>03</v>
      </c>
      <c r="J636" s="28" t="str">
        <f ca="1">ДАННЫЕ!$F636&amp;H636&amp;I636&amp;ДАННЫЕ!$I636&amp;"m"&amp;IF(ДАННЫЕ!$I636&gt;0,IF(ДАННЫЕ!$J636&gt;0,0,1),"")&amp;"f"&amp;IF(ДАННЫЕ!$R636&gt;0,IF(YEAR(ДАННЫЕ!$F$1)=YEAR(ДАННЫЕ!$R636),1,0),0)&amp;"z"&amp;ДАННЫЕ!$R636&amp;"p"&amp;ДАННЫЕ!$S636&amp;"i"&amp;ДАННЫЕ!$T636&amp;"h"&amp;ДАННЫЕ!$K636&amp;"be"&amp;ДАННЫЕ!$BI636&amp;"CD"&amp;IF(ДАННЫЕ!BF636&gt;500,4,IF(ДАННЫЕ!BF636&gt;350,3,IF(ДАННЫЕ!BF636&gt;200,2,IF(ДАННЫЕ!BF636&gt;0,1,0))))&amp;"g"&amp;B636&amp;"d"&amp;H636&amp;"l"&amp;ДАННЫЕ!AT636&amp;"a"&amp;ДАННЫЕ!$V636&amp;"v"&amp;R636&amp;"k"&amp;ДАННЫЕ!$U636&amp;"s"&amp;ДАННЫЕ!$Y636&amp;"t"&amp;ДАННЫЕ!$X636&amp;"b"&amp;IF(ДАННЫЕ!$Q636&gt;1,1,0)&amp;"PP"&amp;ДАННЫЕ!Z636&amp;"c"&amp;S636&amp;"x"&amp;IF(ДАННЫЕ!$BY636&gt;0,IF(YEAR(ДАННЫЕ!$F$1)=YEAR(ДАННЫЕ!$BY636),1,0),0)&amp;"n"&amp;IF(ДАННЫЕ!$BZ636&gt;0,IF(YEAR(ДАННЫЕ!$F$1)=YEAR(ДАННЫЕ!$BZ636),1,0),0)&amp;"u"&amp;D636&amp;"z"&amp;IF(ДАННЫЕ!$CL636&gt;0,IF(YEAR(ДАННЫЕ!$F$1)&gt;YEAR(ДАННЫЕ!$CL636),11,12),0)</f>
        <v>03mf0zpihbeCD0g0dlav0kstb0PPc0x0n0u0z0</v>
      </c>
      <c r="K636" s="28" t="str">
        <f ca="1">ДАННЫЕ!$I636&amp;"x"&amp;B636&amp;"w"&amp;IF(T636+ДАННЫЕ!AD636+ДАННЫЕ!AE636+ДАННЫЕ!AF636+ДАННЫЕ!AG636+ДАННЫЕ!AH636+ДАННЫЕ!$AL636+ДАННЫЕ!AI636+ДАННЫЕ!AJ636+ДАННЫЕ!AK636+ДАННЫЕ!AP636+ДАННЫЕ!AQ636+ДАННЫЕ!AR636+ДАННЫЕ!$AM636+ДАННЫЕ!$AN636+ДАННЫЕ!AS636+ДАННЫЕ!AT636&gt;0,1,0)&amp;IF(OR(T636=2,ДАННЫЕ!AD636=2,ДАННЫЕ!AE636=2,ДАННЫЕ!AF636=2,ДАННЫЕ!AG636=2,ДАННЫЕ!AH636=2,ДАННЫЕ!$AL636=2,ДАННЫЕ!AI636=2,ДАННЫЕ!AJ636=2,ДАННЫЕ!AK636=2,ДАННЫЕ!AP636=2,ДАННЫЕ!AQ636=2,ДАННЫЕ!AR636=2,ДАННЫЕ!$AM636=2,ДАННЫЕ!$AN636=2,ДАННЫЕ!AS636=2,ДАННЫЕ!AT636=2),2,0)&amp;"t"&amp;IF(T636&gt;0,"1"&amp;T636,"00")&amp;"f"&amp;IF(ДАННЫЕ!$AC636,"1"&amp;ДАННЫЕ!$AC636,"00")&amp;"b"&amp;IF(ДАННЫЕ!$AD636,"1"&amp;ДАННЫЕ!$AD636,"00")&amp;"g"&amp;IF(ДАННЫЕ!$AF636,"1"&amp;ДАННЫЕ!$AF636,"00")&amp;"c"&amp;IF(ДАННЫЕ!$AG636,"1"&amp;ДАННЫЕ!$AG636,"00")&amp;"i"&amp;IF(ДАННЫЕ!$AH636,"1"&amp;ДАННЫЕ!$AH636,"00")&amp;"r"&amp;IF(ДАННЫЕ!$AL636,"1"&amp;ДАННЫЕ!$AL636,"00")&amp;"m"&amp;IF(ДАННЫЕ!$AI636,"1"&amp;ДАННЫЕ!$AI636,"00")&amp;"hS"&amp;IF(ДАННЫЕ!$AJ636,"1"&amp;ДАННЫЕ!$AJ636,"00")&amp;"hZ"&amp;IF(ДАННЫЕ!$AK636,"1"&amp;ДАННЫЕ!$AK636,"00")&amp;"p"&amp;IF(ДАННЫЕ!$AP636,"1"&amp;ДАННЫЕ!$AP636,"00")&amp;"k"&amp;IF(ДАННЫЕ!$AQ636,"1"&amp;ДАННЫЕ!$AQ636,"00")&amp;"z"&amp;IF(ДАННЫЕ!$AR636,"1"&amp;ДАННЫЕ!$AR636,"00")&amp;"j"&amp;IF(ДАННЫЕ!$AM636,"1"&amp;ДАННЫЕ!$AM636,"00")&amp;"n"&amp;IF(ДАННЫЕ!$AN636,"1"&amp;ДАННЫЕ!$AN636,"00")&amp;"E"&amp;ДАННЫЕ!BI636&amp;"L"&amp;ДАННЫЕ!AO636&amp;"h"&amp;IF(ДАННЫЕ!$AU636&gt;0,1,0)&amp;"v"&amp;IF(ДАННЫЕ!$AW636&gt;0,1,0)&amp;"a"&amp;IF(ДАННЫЕ!$AS636,"1"&amp;ДАННЫЕ!$AS636,"00")&amp;"s"&amp;IF(ДАННЫЕ!$AT636,"1"&amp;ДАННЫЕ!$AT636,"00")&amp;"u"&amp;IF(ДАННЫЕ!$CJ636&gt;0,1,0)&amp;"y"&amp;B636&amp;"d"&amp;H636&amp;"e"&amp;F636&amp;G636</f>
        <v>x0w00t00f00b00g00c00i00r00m00hS00hZ00p00k00z00j00n00ELh0v0a00s00u0y0de</v>
      </c>
      <c r="L636" s="28" t="str">
        <f ca="1">ДАННЫЕ!$I636&amp;"VN"&amp;IF(ДАННЫЕ!AW636&gt;0,11,10)&amp;"CD"&amp;IF(ДАННЫЕ!BF636&gt;500,16,IF(ДАННЫЕ!BF636&gt;350,15,IF(ДАННЫЕ!BF636&gt;=200,14,IF(ДАННЫЕ!BF636&gt;=100,13,IF(ДАННЫЕ!BF636&gt;=50,12,IF(ДАННЫЕ!BF636&gt;0,11,10))))))&amp;"AR"&amp;IF(ДАННЫЕ!BX636&gt;0,1,0)&amp;"GD"&amp;B636&amp;"VV"&amp;IF(E636&gt;=5,IF(E636&lt;18,1,0),0)</f>
        <v>VN10CD10AR0GD0VV0</v>
      </c>
      <c r="M636" s="28" t="str">
        <f>ДАННЫЕ!$I636&amp;"b"&amp;ДАННЫЕ!$BI636&amp;"r"&amp;ДАННЫЕ!$BJ636&amp;"CD"&amp;IF(ДАННЫЕ!BF636&gt;0,IF(ДАННЫЕ!BF636&lt;200,1,IF(ДАННЫЕ!BF636&lt;350,2,3)),0)&amp;"h"&amp;IF(ДАННЫЕ!$BK636+ДАННЫЕ!$BL636+ДАННЫЕ!$BM636&gt;0,1,0)&amp;"x"&amp;ДАННЫЕ!$BK636&amp;"y"&amp;ДАННЫЕ!$BL636&amp;"z"&amp;ДАННЫЕ!$BM636&amp;"c"&amp;IF(ДАННЫЕ!$BK636+ДАННЫЕ!$BL636+ДАННЫЕ!$BM636=3,1,0)&amp;"a"&amp;IF(ДАННЫЕ!$BQ636+ДАННЫЕ!$BR636&gt;0,1,0)&amp;"d"&amp;ДАННЫЕ!$BQ636&amp;"v"&amp;ДАННЫЕ!$BR636&amp;"p"&amp;ДАННЫЕ!$BS636&amp;"n"&amp;ДАННЫЕ!$BU636&amp;"t"&amp;ДАННЫЕ!$BV636&amp;"o"&amp;ДАННЫЕ!$BT636&amp;"l"&amp;IF(ДАННЫЕ!$BN636&gt;0,1,0)&amp;ДАННЫЕ!$BN636&amp;"g"&amp;ДАННЫЕ!$BO636&amp;"s"&amp;ДАННЫЕ!$BP636&amp;"DZ"&amp;IF(ДАННЫЕ!B636-ДАННЫЕ!G636 &lt; 60,IF(ДАННЫЕ!B636-ДАННЫЕ!G636 &gt;= 0,1,0),0)&amp;"u"&amp;IF(ДАННЫЕ!$CJ636&gt;0,1,0)</f>
        <v>brCD0h0xyzc0a0dvpntol0gsDZ1u0</v>
      </c>
      <c r="N636" s="28" t="str">
        <f ca="1">ДАННЫЕ!$F636&amp;ДАННЫЕ!$I636&amp;"g"&amp;B636&amp;"cf"&amp;D636&amp;"a"&amp;IF(ДАННЫЕ!$BX636&gt;0,1,0)&amp;IF(ДАННЫЕ!$BF636&gt;500,1,IF(ДАННЫЕ!$BF636&gt;350,2,IF(ДАННЫЕ!$BF636&gt;=200,3,IF(ДАННЫЕ!$BF636&gt;=100,4,IF(ДАННЫЕ!$BF636&gt;=50,5,IF(ДАННЫЕ!$BF636&lt;50,6,0))))))&amp;"AR"&amp;IF(DATEDIF(ДАННЫЕ!$BX636,ДАННЫЕ!$F$1,"y")&gt;1,1,0)&amp;"VG"&amp;IF(ДАННЫЕ!$BH636="0",1,0)&amp;"o"&amp;IF(T636+ДАННЫЕ!$AF636+ДАННЫЕ!$AG636+ДАННЫЕ!$AH636+ДАННЫЕ!$AI636+ДАННЫЕ!$AJ636+ДАННЫЕ!$AP636+ДАННЫЕ!$AQ636+ДАННЫЕ!$AR636+ДАННЫЕ!$AU636+ДАННЫЕ!$AW636+ДАННЫЕ!$AS636+ДАННЫЕ!$AT636&gt;0,1,0)&amp;"x"&amp;ДАННЫЕ!$AG636&amp;"p"&amp;IF(ДАННЫЕ!$BY636&gt;0,1,0)&amp;"v"&amp;IF(ДАННЫЕ!$BZ636&gt;0,1,0)&amp;"n"&amp;ДАННЫЕ!$CA636&amp;"t"&amp;ДАННЫЕ!$AY636&amp;"k"&amp;ДАННЫЕ!$CB636&amp;"q"&amp;ДАННЫЕ!$CC636&amp;"w"&amp;ДАННЫЕ!$CD636&amp;"e"&amp;ДАННЫЕ!$CE636&amp;"m"&amp;ДАННЫЕ!$CF636&amp;"c"&amp;ДАННЫЕ!$CG636&amp;"z"&amp;ДАННЫЕ!$CH636&amp;"d"&amp;IF(H636=4,1,0)&amp;"s"&amp;IF(ДАННЫЕ!$J636=1,0,1)&amp;"u"&amp;IF(ДАННЫЕ!$CJ636&gt;0,1,0)</f>
        <v>g0cf0a06AR1VG0o0xp0v0ntkqwemczd0s1u0</v>
      </c>
      <c r="O636" s="28" t="str">
        <f>ДАННЫЕ!$I636&amp;"g"&amp;B636&amp;A636&amp;"f"&amp;P636&amp;"c"&amp;IF(ДАННЫЕ!$U636&gt;0,1,0)&amp;"s"&amp;IF(ДАННЫЕ!$Q636&gt;0,IF(YEAR(ДАННЫЕ!$F$1)=YEAR(ДАННЫЕ!$Q636),IF(MONTH(ДАННЫЕ!$F$1)=MONTH(ДАННЫЕ!$Q636),111,11),1),0)&amp;"i"&amp;IF(ДАННЫЕ!$R636+ДАННЫЕ!$S636+ДАННЫЕ!$T636=0,0,1)&amp;"h"&amp;IF(ДАННЫЕ!$P636&gt;0,1,0)&amp;"p"&amp;IF(ДАННЫЕ!$CI636&gt;0,IF(YEAR(ДАННЫЕ!$F$1)=YEAR(ДАННЫЕ!$CI636),IF(MONTH(ДАННЫЕ!$F$1)=MONTH(ДАННЫЕ!$CI636),111,11),1),0)&amp;"d"&amp;IF(ДАННЫЕ!$CJ636&gt;0,IF(YEAR(ДАННЫЕ!$F$1)=YEAR(ДАННЫЕ!$CJ636),IF(MONTH(ДАННЫЕ!$F$1)=MONTH(ДАННЫЕ!$CJ636),111,11),1),0)&amp;"o"&amp;IF(ДАННЫЕ!$CK636&gt;0,IF(MONTH(ДАННЫЕ!$F$1)=MONTH(ДАННЫЕ!$CK636),111,11),0)&amp;"v"&amp;IF(ДАННЫЕ!$BE636&gt;0,IF(MONTH(ДАННЫЕ!$F$1)=MONTH(ДАННЫЕ!$BE636),111,11),0)</f>
        <v>g00f0c0s0i0h0p0d0o0v0</v>
      </c>
      <c r="P636" s="15">
        <f t="shared" si="29"/>
        <v>0</v>
      </c>
      <c r="Q636" s="15">
        <f>IF(ДАННЫЕ!$F$1&gt;ДАННЫЕ!$N636,IF(YEAR(ДАННЫЕ!$F$1)=YEAR(ДАННЫЕ!M636),1,0),0)</f>
        <v>0</v>
      </c>
      <c r="R636" s="15">
        <f>IF(ДАННЫЕ!$F$1&gt;ДАННЫЕ!$N636,IF(YEAR(ДАННЫЕ!$F$1)=YEAR(ДАННЫЕ!N636),1,0),0)</f>
        <v>0</v>
      </c>
      <c r="S636" s="15">
        <f>IF(ДАННЫЕ!$AA636="2А",1,IF(ДАННЫЕ!$AA636="2Б",2,IF(ДАННЫЕ!$AA636="2В",3,IF(ДАННЫЕ!$AA636=3,4,IF(ДАННЫЕ!$AA636="4А",5,IF(ДАННЫЕ!$AA636="4Б",6,IF(ДАННЫЕ!$AA636="4В",7,IF(ДАННЫЕ!$AA636=5,8,0))))))))</f>
        <v>0</v>
      </c>
      <c r="T636" s="15">
        <f>IF(OR(ДАННЫЕ!$AC636=2,ДАННЫЕ!$AD636=2,ДАННЫЕ!$AE636=2),2,IF(OR(ДАННЫЕ!$AC636=1,ДАННЫЕ!$AD636=1,ДАННЫЕ!$AE636=1),1,0))</f>
        <v>0</v>
      </c>
    </row>
    <row r="637" spans="1:20" ht="15" customHeight="1" x14ac:dyDescent="0.2">
      <c r="A637" s="78">
        <f>IF(B637&gt;0,IF(MONTH(ДАННЫЕ!$F$1)=MONTH(ДАННЫЕ!$B637),1,0),0)</f>
        <v>0</v>
      </c>
      <c r="B637" s="14">
        <f>IF(ДАННЫЕ!$B637&gt;0,IF(YEAR(ДАННЫЕ!$F$1)=YEAR(ДАННЫЕ!$B637),1,0),0)</f>
        <v>0</v>
      </c>
      <c r="C637" s="14">
        <f>IF(ДАННЫЕ!$CM637&gt;0,IF(YEAR(ДАННЫЕ!$F$1)=YEAR(ДАННЫЕ!$CM637),1,0),0)</f>
        <v>0</v>
      </c>
      <c r="D637" s="14">
        <f>IF(ДАННЫЕ!$CJ637&gt;0,IF(ДАННЫЕ!$CL637&gt;ДАННЫЕ!$F$1,1,IF(ДАННЫЕ!$CL637&gt;0,0,1)),0)</f>
        <v>0</v>
      </c>
      <c r="E637" s="43" t="str">
        <f ca="1">IF(ДАННЫЕ!$F$1&gt;0,IF(ДАННЫЕ!$G637&gt;0,DATEDIF(ДАННЫЕ!$G637,ДАННЫЕ!$F$1,"y"),""),IF(ДАННЫЕ!$G637&gt;0,DATEDIF(ДАННЫЕ!$G637,TODAY(),"y"),""))</f>
        <v/>
      </c>
      <c r="F637" s="43" t="str">
        <f xml:space="preserve"> IF(ДАННЫЕ!$F637="М",IF(E637&gt;=18,IF(E637&lt;60,1,""),""),"")&amp;IF(ДАННЫЕ!$F637="Ж",IF(E637&gt;=18,IF(E637&lt;55,1,""),""),"")</f>
        <v/>
      </c>
      <c r="G637" s="43" t="str">
        <f xml:space="preserve"> IF(ДАННЫЕ!$F637="М",IF(E637&gt;=60,2,""),"")&amp;IF(ДАННЫЕ!$F637="Ж",IF(E637&gt;=55,2,""),"")</f>
        <v/>
      </c>
      <c r="H637" s="43" t="str">
        <f t="shared" ca="1" si="27"/>
        <v/>
      </c>
      <c r="I637" s="43" t="str">
        <f t="shared" ca="1" si="28"/>
        <v>03</v>
      </c>
      <c r="J637" s="28" t="str">
        <f ca="1">ДАННЫЕ!$F637&amp;H637&amp;I637&amp;ДАННЫЕ!$I637&amp;"m"&amp;IF(ДАННЫЕ!$I637&gt;0,IF(ДАННЫЕ!$J637&gt;0,0,1),"")&amp;"f"&amp;IF(ДАННЫЕ!$R637&gt;0,IF(YEAR(ДАННЫЕ!$F$1)=YEAR(ДАННЫЕ!$R637),1,0),0)&amp;"z"&amp;ДАННЫЕ!$R637&amp;"p"&amp;ДАННЫЕ!$S637&amp;"i"&amp;ДАННЫЕ!$T637&amp;"h"&amp;ДАННЫЕ!$K637&amp;"be"&amp;ДАННЫЕ!$BI637&amp;"CD"&amp;IF(ДАННЫЕ!BF637&gt;500,4,IF(ДАННЫЕ!BF637&gt;350,3,IF(ДАННЫЕ!BF637&gt;200,2,IF(ДАННЫЕ!BF637&gt;0,1,0))))&amp;"g"&amp;B637&amp;"d"&amp;H637&amp;"l"&amp;ДАННЫЕ!AT637&amp;"a"&amp;ДАННЫЕ!$V637&amp;"v"&amp;R637&amp;"k"&amp;ДАННЫЕ!$U637&amp;"s"&amp;ДАННЫЕ!$Y637&amp;"t"&amp;ДАННЫЕ!$X637&amp;"b"&amp;IF(ДАННЫЕ!$Q637&gt;1,1,0)&amp;"PP"&amp;ДАННЫЕ!Z637&amp;"c"&amp;S637&amp;"x"&amp;IF(ДАННЫЕ!$BY637&gt;0,IF(YEAR(ДАННЫЕ!$F$1)=YEAR(ДАННЫЕ!$BY637),1,0),0)&amp;"n"&amp;IF(ДАННЫЕ!$BZ637&gt;0,IF(YEAR(ДАННЫЕ!$F$1)=YEAR(ДАННЫЕ!$BZ637),1,0),0)&amp;"u"&amp;D637&amp;"z"&amp;IF(ДАННЫЕ!$CL637&gt;0,IF(YEAR(ДАННЫЕ!$F$1)&gt;YEAR(ДАННЫЕ!$CL637),11,12),0)</f>
        <v>03mf0zpihbeCD0g0dlav0kstb0PPc0x0n0u0z0</v>
      </c>
      <c r="K637" s="28" t="str">
        <f ca="1">ДАННЫЕ!$I637&amp;"x"&amp;B637&amp;"w"&amp;IF(T637+ДАННЫЕ!AD637+ДАННЫЕ!AE637+ДАННЫЕ!AF637+ДАННЫЕ!AG637+ДАННЫЕ!AH637+ДАННЫЕ!$AL637+ДАННЫЕ!AI637+ДАННЫЕ!AJ637+ДАННЫЕ!AK637+ДАННЫЕ!AP637+ДАННЫЕ!AQ637+ДАННЫЕ!AR637+ДАННЫЕ!$AM637+ДАННЫЕ!$AN637+ДАННЫЕ!AS637+ДАННЫЕ!AT637&gt;0,1,0)&amp;IF(OR(T637=2,ДАННЫЕ!AD637=2,ДАННЫЕ!AE637=2,ДАННЫЕ!AF637=2,ДАННЫЕ!AG637=2,ДАННЫЕ!AH637=2,ДАННЫЕ!$AL637=2,ДАННЫЕ!AI637=2,ДАННЫЕ!AJ637=2,ДАННЫЕ!AK637=2,ДАННЫЕ!AP637=2,ДАННЫЕ!AQ637=2,ДАННЫЕ!AR637=2,ДАННЫЕ!$AM637=2,ДАННЫЕ!$AN637=2,ДАННЫЕ!AS637=2,ДАННЫЕ!AT637=2),2,0)&amp;"t"&amp;IF(T637&gt;0,"1"&amp;T637,"00")&amp;"f"&amp;IF(ДАННЫЕ!$AC637,"1"&amp;ДАННЫЕ!$AC637,"00")&amp;"b"&amp;IF(ДАННЫЕ!$AD637,"1"&amp;ДАННЫЕ!$AD637,"00")&amp;"g"&amp;IF(ДАННЫЕ!$AF637,"1"&amp;ДАННЫЕ!$AF637,"00")&amp;"c"&amp;IF(ДАННЫЕ!$AG637,"1"&amp;ДАННЫЕ!$AG637,"00")&amp;"i"&amp;IF(ДАННЫЕ!$AH637,"1"&amp;ДАННЫЕ!$AH637,"00")&amp;"r"&amp;IF(ДАННЫЕ!$AL637,"1"&amp;ДАННЫЕ!$AL637,"00")&amp;"m"&amp;IF(ДАННЫЕ!$AI637,"1"&amp;ДАННЫЕ!$AI637,"00")&amp;"hS"&amp;IF(ДАННЫЕ!$AJ637,"1"&amp;ДАННЫЕ!$AJ637,"00")&amp;"hZ"&amp;IF(ДАННЫЕ!$AK637,"1"&amp;ДАННЫЕ!$AK637,"00")&amp;"p"&amp;IF(ДАННЫЕ!$AP637,"1"&amp;ДАННЫЕ!$AP637,"00")&amp;"k"&amp;IF(ДАННЫЕ!$AQ637,"1"&amp;ДАННЫЕ!$AQ637,"00")&amp;"z"&amp;IF(ДАННЫЕ!$AR637,"1"&amp;ДАННЫЕ!$AR637,"00")&amp;"j"&amp;IF(ДАННЫЕ!$AM637,"1"&amp;ДАННЫЕ!$AM637,"00")&amp;"n"&amp;IF(ДАННЫЕ!$AN637,"1"&amp;ДАННЫЕ!$AN637,"00")&amp;"E"&amp;ДАННЫЕ!BI637&amp;"L"&amp;ДАННЫЕ!AO637&amp;"h"&amp;IF(ДАННЫЕ!$AU637&gt;0,1,0)&amp;"v"&amp;IF(ДАННЫЕ!$AW637&gt;0,1,0)&amp;"a"&amp;IF(ДАННЫЕ!$AS637,"1"&amp;ДАННЫЕ!$AS637,"00")&amp;"s"&amp;IF(ДАННЫЕ!$AT637,"1"&amp;ДАННЫЕ!$AT637,"00")&amp;"u"&amp;IF(ДАННЫЕ!$CJ637&gt;0,1,0)&amp;"y"&amp;B637&amp;"d"&amp;H637&amp;"e"&amp;F637&amp;G637</f>
        <v>x0w00t00f00b00g00c00i00r00m00hS00hZ00p00k00z00j00n00ELh0v0a00s00u0y0de</v>
      </c>
      <c r="L637" s="28" t="str">
        <f ca="1">ДАННЫЕ!$I637&amp;"VN"&amp;IF(ДАННЫЕ!AW637&gt;0,11,10)&amp;"CD"&amp;IF(ДАННЫЕ!BF637&gt;500,16,IF(ДАННЫЕ!BF637&gt;350,15,IF(ДАННЫЕ!BF637&gt;=200,14,IF(ДАННЫЕ!BF637&gt;=100,13,IF(ДАННЫЕ!BF637&gt;=50,12,IF(ДАННЫЕ!BF637&gt;0,11,10))))))&amp;"AR"&amp;IF(ДАННЫЕ!BX637&gt;0,1,0)&amp;"GD"&amp;B637&amp;"VV"&amp;IF(E637&gt;=5,IF(E637&lt;18,1,0),0)</f>
        <v>VN10CD10AR0GD0VV0</v>
      </c>
      <c r="M637" s="28" t="str">
        <f>ДАННЫЕ!$I637&amp;"b"&amp;ДАННЫЕ!$BI637&amp;"r"&amp;ДАННЫЕ!$BJ637&amp;"CD"&amp;IF(ДАННЫЕ!BF637&gt;0,IF(ДАННЫЕ!BF637&lt;200,1,IF(ДАННЫЕ!BF637&lt;350,2,3)),0)&amp;"h"&amp;IF(ДАННЫЕ!$BK637+ДАННЫЕ!$BL637+ДАННЫЕ!$BM637&gt;0,1,0)&amp;"x"&amp;ДАННЫЕ!$BK637&amp;"y"&amp;ДАННЫЕ!$BL637&amp;"z"&amp;ДАННЫЕ!$BM637&amp;"c"&amp;IF(ДАННЫЕ!$BK637+ДАННЫЕ!$BL637+ДАННЫЕ!$BM637=3,1,0)&amp;"a"&amp;IF(ДАННЫЕ!$BQ637+ДАННЫЕ!$BR637&gt;0,1,0)&amp;"d"&amp;ДАННЫЕ!$BQ637&amp;"v"&amp;ДАННЫЕ!$BR637&amp;"p"&amp;ДАННЫЕ!$BS637&amp;"n"&amp;ДАННЫЕ!$BU637&amp;"t"&amp;ДАННЫЕ!$BV637&amp;"o"&amp;ДАННЫЕ!$BT637&amp;"l"&amp;IF(ДАННЫЕ!$BN637&gt;0,1,0)&amp;ДАННЫЕ!$BN637&amp;"g"&amp;ДАННЫЕ!$BO637&amp;"s"&amp;ДАННЫЕ!$BP637&amp;"DZ"&amp;IF(ДАННЫЕ!B637-ДАННЫЕ!G637 &lt; 60,IF(ДАННЫЕ!B637-ДАННЫЕ!G637 &gt;= 0,1,0),0)&amp;"u"&amp;IF(ДАННЫЕ!$CJ637&gt;0,1,0)</f>
        <v>brCD0h0xyzc0a0dvpntol0gsDZ1u0</v>
      </c>
      <c r="N637" s="28" t="str">
        <f ca="1">ДАННЫЕ!$F637&amp;ДАННЫЕ!$I637&amp;"g"&amp;B637&amp;"cf"&amp;D637&amp;"a"&amp;IF(ДАННЫЕ!$BX637&gt;0,1,0)&amp;IF(ДАННЫЕ!$BF637&gt;500,1,IF(ДАННЫЕ!$BF637&gt;350,2,IF(ДАННЫЕ!$BF637&gt;=200,3,IF(ДАННЫЕ!$BF637&gt;=100,4,IF(ДАННЫЕ!$BF637&gt;=50,5,IF(ДАННЫЕ!$BF637&lt;50,6,0))))))&amp;"AR"&amp;IF(DATEDIF(ДАННЫЕ!$BX637,ДАННЫЕ!$F$1,"y")&gt;1,1,0)&amp;"VG"&amp;IF(ДАННЫЕ!$BH637="0",1,0)&amp;"o"&amp;IF(T637+ДАННЫЕ!$AF637+ДАННЫЕ!$AG637+ДАННЫЕ!$AH637+ДАННЫЕ!$AI637+ДАННЫЕ!$AJ637+ДАННЫЕ!$AP637+ДАННЫЕ!$AQ637+ДАННЫЕ!$AR637+ДАННЫЕ!$AU637+ДАННЫЕ!$AW637+ДАННЫЕ!$AS637+ДАННЫЕ!$AT637&gt;0,1,0)&amp;"x"&amp;ДАННЫЕ!$AG637&amp;"p"&amp;IF(ДАННЫЕ!$BY637&gt;0,1,0)&amp;"v"&amp;IF(ДАННЫЕ!$BZ637&gt;0,1,0)&amp;"n"&amp;ДАННЫЕ!$CA637&amp;"t"&amp;ДАННЫЕ!$AY637&amp;"k"&amp;ДАННЫЕ!$CB637&amp;"q"&amp;ДАННЫЕ!$CC637&amp;"w"&amp;ДАННЫЕ!$CD637&amp;"e"&amp;ДАННЫЕ!$CE637&amp;"m"&amp;ДАННЫЕ!$CF637&amp;"c"&amp;ДАННЫЕ!$CG637&amp;"z"&amp;ДАННЫЕ!$CH637&amp;"d"&amp;IF(H637=4,1,0)&amp;"s"&amp;IF(ДАННЫЕ!$J637=1,0,1)&amp;"u"&amp;IF(ДАННЫЕ!$CJ637&gt;0,1,0)</f>
        <v>g0cf0a06AR1VG0o0xp0v0ntkqwemczd0s1u0</v>
      </c>
      <c r="O637" s="28" t="str">
        <f>ДАННЫЕ!$I637&amp;"g"&amp;B637&amp;A637&amp;"f"&amp;P637&amp;"c"&amp;IF(ДАННЫЕ!$U637&gt;0,1,0)&amp;"s"&amp;IF(ДАННЫЕ!$Q637&gt;0,IF(YEAR(ДАННЫЕ!$F$1)=YEAR(ДАННЫЕ!$Q637),IF(MONTH(ДАННЫЕ!$F$1)=MONTH(ДАННЫЕ!$Q637),111,11),1),0)&amp;"i"&amp;IF(ДАННЫЕ!$R637+ДАННЫЕ!$S637+ДАННЫЕ!$T637=0,0,1)&amp;"h"&amp;IF(ДАННЫЕ!$P637&gt;0,1,0)&amp;"p"&amp;IF(ДАННЫЕ!$CI637&gt;0,IF(YEAR(ДАННЫЕ!$F$1)=YEAR(ДАННЫЕ!$CI637),IF(MONTH(ДАННЫЕ!$F$1)=MONTH(ДАННЫЕ!$CI637),111,11),1),0)&amp;"d"&amp;IF(ДАННЫЕ!$CJ637&gt;0,IF(YEAR(ДАННЫЕ!$F$1)=YEAR(ДАННЫЕ!$CJ637),IF(MONTH(ДАННЫЕ!$F$1)=MONTH(ДАННЫЕ!$CJ637),111,11),1),0)&amp;"o"&amp;IF(ДАННЫЕ!$CK637&gt;0,IF(MONTH(ДАННЫЕ!$F$1)=MONTH(ДАННЫЕ!$CK637),111,11),0)&amp;"v"&amp;IF(ДАННЫЕ!$BE637&gt;0,IF(MONTH(ДАННЫЕ!$F$1)=MONTH(ДАННЫЕ!$BE637),111,11),0)</f>
        <v>g00f0c0s0i0h0p0d0o0v0</v>
      </c>
      <c r="P637" s="15">
        <f t="shared" si="29"/>
        <v>0</v>
      </c>
      <c r="Q637" s="15">
        <f>IF(ДАННЫЕ!$F$1&gt;ДАННЫЕ!$N637,IF(YEAR(ДАННЫЕ!$F$1)=YEAR(ДАННЫЕ!M637),1,0),0)</f>
        <v>0</v>
      </c>
      <c r="R637" s="15">
        <f>IF(ДАННЫЕ!$F$1&gt;ДАННЫЕ!$N637,IF(YEAR(ДАННЫЕ!$F$1)=YEAR(ДАННЫЕ!N637),1,0),0)</f>
        <v>0</v>
      </c>
      <c r="S637" s="15">
        <f>IF(ДАННЫЕ!$AA637="2А",1,IF(ДАННЫЕ!$AA637="2Б",2,IF(ДАННЫЕ!$AA637="2В",3,IF(ДАННЫЕ!$AA637=3,4,IF(ДАННЫЕ!$AA637="4А",5,IF(ДАННЫЕ!$AA637="4Б",6,IF(ДАННЫЕ!$AA637="4В",7,IF(ДАННЫЕ!$AA637=5,8,0))))))))</f>
        <v>0</v>
      </c>
      <c r="T637" s="15">
        <f>IF(OR(ДАННЫЕ!$AC637=2,ДАННЫЕ!$AD637=2,ДАННЫЕ!$AE637=2),2,IF(OR(ДАННЫЕ!$AC637=1,ДАННЫЕ!$AD637=1,ДАННЫЕ!$AE637=1),1,0))</f>
        <v>0</v>
      </c>
    </row>
    <row r="638" spans="1:20" ht="15" customHeight="1" x14ac:dyDescent="0.2">
      <c r="A638" s="78">
        <f>IF(B638&gt;0,IF(MONTH(ДАННЫЕ!$F$1)=MONTH(ДАННЫЕ!$B638),1,0),0)</f>
        <v>0</v>
      </c>
      <c r="B638" s="14">
        <f>IF(ДАННЫЕ!$B638&gt;0,IF(YEAR(ДАННЫЕ!$F$1)=YEAR(ДАННЫЕ!$B638),1,0),0)</f>
        <v>0</v>
      </c>
      <c r="C638" s="14">
        <f>IF(ДАННЫЕ!$CM638&gt;0,IF(YEAR(ДАННЫЕ!$F$1)=YEAR(ДАННЫЕ!$CM638),1,0),0)</f>
        <v>0</v>
      </c>
      <c r="D638" s="14">
        <f>IF(ДАННЫЕ!$CJ638&gt;0,IF(ДАННЫЕ!$CL638&gt;ДАННЫЕ!$F$1,1,IF(ДАННЫЕ!$CL638&gt;0,0,1)),0)</f>
        <v>0</v>
      </c>
      <c r="E638" s="43" t="str">
        <f ca="1">IF(ДАННЫЕ!$F$1&gt;0,IF(ДАННЫЕ!$G638&gt;0,DATEDIF(ДАННЫЕ!$G638,ДАННЫЕ!$F$1,"y"),""),IF(ДАННЫЕ!$G638&gt;0,DATEDIF(ДАННЫЕ!$G638,TODAY(),"y"),""))</f>
        <v/>
      </c>
      <c r="F638" s="43" t="str">
        <f xml:space="preserve"> IF(ДАННЫЕ!$F638="М",IF(E638&gt;=18,IF(E638&lt;60,1,""),""),"")&amp;IF(ДАННЫЕ!$F638="Ж",IF(E638&gt;=18,IF(E638&lt;55,1,""),""),"")</f>
        <v/>
      </c>
      <c r="G638" s="43" t="str">
        <f xml:space="preserve"> IF(ДАННЫЕ!$F638="М",IF(E638&gt;=60,2,""),"")&amp;IF(ДАННЫЕ!$F638="Ж",IF(E638&gt;=55,2,""),"")</f>
        <v/>
      </c>
      <c r="H638" s="43" t="str">
        <f t="shared" ca="1" si="27"/>
        <v/>
      </c>
      <c r="I638" s="43" t="str">
        <f t="shared" ca="1" si="28"/>
        <v>03</v>
      </c>
      <c r="J638" s="28" t="str">
        <f ca="1">ДАННЫЕ!$F638&amp;H638&amp;I638&amp;ДАННЫЕ!$I638&amp;"m"&amp;IF(ДАННЫЕ!$I638&gt;0,IF(ДАННЫЕ!$J638&gt;0,0,1),"")&amp;"f"&amp;IF(ДАННЫЕ!$R638&gt;0,IF(YEAR(ДАННЫЕ!$F$1)=YEAR(ДАННЫЕ!$R638),1,0),0)&amp;"z"&amp;ДАННЫЕ!$R638&amp;"p"&amp;ДАННЫЕ!$S638&amp;"i"&amp;ДАННЫЕ!$T638&amp;"h"&amp;ДАННЫЕ!$K638&amp;"be"&amp;ДАННЫЕ!$BI638&amp;"CD"&amp;IF(ДАННЫЕ!BF638&gt;500,4,IF(ДАННЫЕ!BF638&gt;350,3,IF(ДАННЫЕ!BF638&gt;200,2,IF(ДАННЫЕ!BF638&gt;0,1,0))))&amp;"g"&amp;B638&amp;"d"&amp;H638&amp;"l"&amp;ДАННЫЕ!AT638&amp;"a"&amp;ДАННЫЕ!$V638&amp;"v"&amp;R638&amp;"k"&amp;ДАННЫЕ!$U638&amp;"s"&amp;ДАННЫЕ!$Y638&amp;"t"&amp;ДАННЫЕ!$X638&amp;"b"&amp;IF(ДАННЫЕ!$Q638&gt;1,1,0)&amp;"PP"&amp;ДАННЫЕ!Z638&amp;"c"&amp;S638&amp;"x"&amp;IF(ДАННЫЕ!$BY638&gt;0,IF(YEAR(ДАННЫЕ!$F$1)=YEAR(ДАННЫЕ!$BY638),1,0),0)&amp;"n"&amp;IF(ДАННЫЕ!$BZ638&gt;0,IF(YEAR(ДАННЫЕ!$F$1)=YEAR(ДАННЫЕ!$BZ638),1,0),0)&amp;"u"&amp;D638&amp;"z"&amp;IF(ДАННЫЕ!$CL638&gt;0,IF(YEAR(ДАННЫЕ!$F$1)&gt;YEAR(ДАННЫЕ!$CL638),11,12),0)</f>
        <v>03mf0zpihbeCD0g0dlav0kstb0PPc0x0n0u0z0</v>
      </c>
      <c r="K638" s="28" t="str">
        <f ca="1">ДАННЫЕ!$I638&amp;"x"&amp;B638&amp;"w"&amp;IF(T638+ДАННЫЕ!AD638+ДАННЫЕ!AE638+ДАННЫЕ!AF638+ДАННЫЕ!AG638+ДАННЫЕ!AH638+ДАННЫЕ!$AL638+ДАННЫЕ!AI638+ДАННЫЕ!AJ638+ДАННЫЕ!AK638+ДАННЫЕ!AP638+ДАННЫЕ!AQ638+ДАННЫЕ!AR638+ДАННЫЕ!$AM638+ДАННЫЕ!$AN638+ДАННЫЕ!AS638+ДАННЫЕ!AT638&gt;0,1,0)&amp;IF(OR(T638=2,ДАННЫЕ!AD638=2,ДАННЫЕ!AE638=2,ДАННЫЕ!AF638=2,ДАННЫЕ!AG638=2,ДАННЫЕ!AH638=2,ДАННЫЕ!$AL638=2,ДАННЫЕ!AI638=2,ДАННЫЕ!AJ638=2,ДАННЫЕ!AK638=2,ДАННЫЕ!AP638=2,ДАННЫЕ!AQ638=2,ДАННЫЕ!AR638=2,ДАННЫЕ!$AM638=2,ДАННЫЕ!$AN638=2,ДАННЫЕ!AS638=2,ДАННЫЕ!AT638=2),2,0)&amp;"t"&amp;IF(T638&gt;0,"1"&amp;T638,"00")&amp;"f"&amp;IF(ДАННЫЕ!$AC638,"1"&amp;ДАННЫЕ!$AC638,"00")&amp;"b"&amp;IF(ДАННЫЕ!$AD638,"1"&amp;ДАННЫЕ!$AD638,"00")&amp;"g"&amp;IF(ДАННЫЕ!$AF638,"1"&amp;ДАННЫЕ!$AF638,"00")&amp;"c"&amp;IF(ДАННЫЕ!$AG638,"1"&amp;ДАННЫЕ!$AG638,"00")&amp;"i"&amp;IF(ДАННЫЕ!$AH638,"1"&amp;ДАННЫЕ!$AH638,"00")&amp;"r"&amp;IF(ДАННЫЕ!$AL638,"1"&amp;ДАННЫЕ!$AL638,"00")&amp;"m"&amp;IF(ДАННЫЕ!$AI638,"1"&amp;ДАННЫЕ!$AI638,"00")&amp;"hS"&amp;IF(ДАННЫЕ!$AJ638,"1"&amp;ДАННЫЕ!$AJ638,"00")&amp;"hZ"&amp;IF(ДАННЫЕ!$AK638,"1"&amp;ДАННЫЕ!$AK638,"00")&amp;"p"&amp;IF(ДАННЫЕ!$AP638,"1"&amp;ДАННЫЕ!$AP638,"00")&amp;"k"&amp;IF(ДАННЫЕ!$AQ638,"1"&amp;ДАННЫЕ!$AQ638,"00")&amp;"z"&amp;IF(ДАННЫЕ!$AR638,"1"&amp;ДАННЫЕ!$AR638,"00")&amp;"j"&amp;IF(ДАННЫЕ!$AM638,"1"&amp;ДАННЫЕ!$AM638,"00")&amp;"n"&amp;IF(ДАННЫЕ!$AN638,"1"&amp;ДАННЫЕ!$AN638,"00")&amp;"E"&amp;ДАННЫЕ!BI638&amp;"L"&amp;ДАННЫЕ!AO638&amp;"h"&amp;IF(ДАННЫЕ!$AU638&gt;0,1,0)&amp;"v"&amp;IF(ДАННЫЕ!$AW638&gt;0,1,0)&amp;"a"&amp;IF(ДАННЫЕ!$AS638,"1"&amp;ДАННЫЕ!$AS638,"00")&amp;"s"&amp;IF(ДАННЫЕ!$AT638,"1"&amp;ДАННЫЕ!$AT638,"00")&amp;"u"&amp;IF(ДАННЫЕ!$CJ638&gt;0,1,0)&amp;"y"&amp;B638&amp;"d"&amp;H638&amp;"e"&amp;F638&amp;G638</f>
        <v>x0w00t00f00b00g00c00i00r00m00hS00hZ00p00k00z00j00n00ELh0v0a00s00u0y0de</v>
      </c>
      <c r="L638" s="28" t="str">
        <f ca="1">ДАННЫЕ!$I638&amp;"VN"&amp;IF(ДАННЫЕ!AW638&gt;0,11,10)&amp;"CD"&amp;IF(ДАННЫЕ!BF638&gt;500,16,IF(ДАННЫЕ!BF638&gt;350,15,IF(ДАННЫЕ!BF638&gt;=200,14,IF(ДАННЫЕ!BF638&gt;=100,13,IF(ДАННЫЕ!BF638&gt;=50,12,IF(ДАННЫЕ!BF638&gt;0,11,10))))))&amp;"AR"&amp;IF(ДАННЫЕ!BX638&gt;0,1,0)&amp;"GD"&amp;B638&amp;"VV"&amp;IF(E638&gt;=5,IF(E638&lt;18,1,0),0)</f>
        <v>VN10CD10AR0GD0VV0</v>
      </c>
      <c r="M638" s="28" t="str">
        <f>ДАННЫЕ!$I638&amp;"b"&amp;ДАННЫЕ!$BI638&amp;"r"&amp;ДАННЫЕ!$BJ638&amp;"CD"&amp;IF(ДАННЫЕ!BF638&gt;0,IF(ДАННЫЕ!BF638&lt;200,1,IF(ДАННЫЕ!BF638&lt;350,2,3)),0)&amp;"h"&amp;IF(ДАННЫЕ!$BK638+ДАННЫЕ!$BL638+ДАННЫЕ!$BM638&gt;0,1,0)&amp;"x"&amp;ДАННЫЕ!$BK638&amp;"y"&amp;ДАННЫЕ!$BL638&amp;"z"&amp;ДАННЫЕ!$BM638&amp;"c"&amp;IF(ДАННЫЕ!$BK638+ДАННЫЕ!$BL638+ДАННЫЕ!$BM638=3,1,0)&amp;"a"&amp;IF(ДАННЫЕ!$BQ638+ДАННЫЕ!$BR638&gt;0,1,0)&amp;"d"&amp;ДАННЫЕ!$BQ638&amp;"v"&amp;ДАННЫЕ!$BR638&amp;"p"&amp;ДАННЫЕ!$BS638&amp;"n"&amp;ДАННЫЕ!$BU638&amp;"t"&amp;ДАННЫЕ!$BV638&amp;"o"&amp;ДАННЫЕ!$BT638&amp;"l"&amp;IF(ДАННЫЕ!$BN638&gt;0,1,0)&amp;ДАННЫЕ!$BN638&amp;"g"&amp;ДАННЫЕ!$BO638&amp;"s"&amp;ДАННЫЕ!$BP638&amp;"DZ"&amp;IF(ДАННЫЕ!B638-ДАННЫЕ!G638 &lt; 60,IF(ДАННЫЕ!B638-ДАННЫЕ!G638 &gt;= 0,1,0),0)&amp;"u"&amp;IF(ДАННЫЕ!$CJ638&gt;0,1,0)</f>
        <v>brCD0h0xyzc0a0dvpntol0gsDZ1u0</v>
      </c>
      <c r="N638" s="28" t="str">
        <f ca="1">ДАННЫЕ!$F638&amp;ДАННЫЕ!$I638&amp;"g"&amp;B638&amp;"cf"&amp;D638&amp;"a"&amp;IF(ДАННЫЕ!$BX638&gt;0,1,0)&amp;IF(ДАННЫЕ!$BF638&gt;500,1,IF(ДАННЫЕ!$BF638&gt;350,2,IF(ДАННЫЕ!$BF638&gt;=200,3,IF(ДАННЫЕ!$BF638&gt;=100,4,IF(ДАННЫЕ!$BF638&gt;=50,5,IF(ДАННЫЕ!$BF638&lt;50,6,0))))))&amp;"AR"&amp;IF(DATEDIF(ДАННЫЕ!$BX638,ДАННЫЕ!$F$1,"y")&gt;1,1,0)&amp;"VG"&amp;IF(ДАННЫЕ!$BH638="0",1,0)&amp;"o"&amp;IF(T638+ДАННЫЕ!$AF638+ДАННЫЕ!$AG638+ДАННЫЕ!$AH638+ДАННЫЕ!$AI638+ДАННЫЕ!$AJ638+ДАННЫЕ!$AP638+ДАННЫЕ!$AQ638+ДАННЫЕ!$AR638+ДАННЫЕ!$AU638+ДАННЫЕ!$AW638+ДАННЫЕ!$AS638+ДАННЫЕ!$AT638&gt;0,1,0)&amp;"x"&amp;ДАННЫЕ!$AG638&amp;"p"&amp;IF(ДАННЫЕ!$BY638&gt;0,1,0)&amp;"v"&amp;IF(ДАННЫЕ!$BZ638&gt;0,1,0)&amp;"n"&amp;ДАННЫЕ!$CA638&amp;"t"&amp;ДАННЫЕ!$AY638&amp;"k"&amp;ДАННЫЕ!$CB638&amp;"q"&amp;ДАННЫЕ!$CC638&amp;"w"&amp;ДАННЫЕ!$CD638&amp;"e"&amp;ДАННЫЕ!$CE638&amp;"m"&amp;ДАННЫЕ!$CF638&amp;"c"&amp;ДАННЫЕ!$CG638&amp;"z"&amp;ДАННЫЕ!$CH638&amp;"d"&amp;IF(H638=4,1,0)&amp;"s"&amp;IF(ДАННЫЕ!$J638=1,0,1)&amp;"u"&amp;IF(ДАННЫЕ!$CJ638&gt;0,1,0)</f>
        <v>g0cf0a06AR1VG0o0xp0v0ntkqwemczd0s1u0</v>
      </c>
      <c r="O638" s="28" t="str">
        <f>ДАННЫЕ!$I638&amp;"g"&amp;B638&amp;A638&amp;"f"&amp;P638&amp;"c"&amp;IF(ДАННЫЕ!$U638&gt;0,1,0)&amp;"s"&amp;IF(ДАННЫЕ!$Q638&gt;0,IF(YEAR(ДАННЫЕ!$F$1)=YEAR(ДАННЫЕ!$Q638),IF(MONTH(ДАННЫЕ!$F$1)=MONTH(ДАННЫЕ!$Q638),111,11),1),0)&amp;"i"&amp;IF(ДАННЫЕ!$R638+ДАННЫЕ!$S638+ДАННЫЕ!$T638=0,0,1)&amp;"h"&amp;IF(ДАННЫЕ!$P638&gt;0,1,0)&amp;"p"&amp;IF(ДАННЫЕ!$CI638&gt;0,IF(YEAR(ДАННЫЕ!$F$1)=YEAR(ДАННЫЕ!$CI638),IF(MONTH(ДАННЫЕ!$F$1)=MONTH(ДАННЫЕ!$CI638),111,11),1),0)&amp;"d"&amp;IF(ДАННЫЕ!$CJ638&gt;0,IF(YEAR(ДАННЫЕ!$F$1)=YEAR(ДАННЫЕ!$CJ638),IF(MONTH(ДАННЫЕ!$F$1)=MONTH(ДАННЫЕ!$CJ638),111,11),1),0)&amp;"o"&amp;IF(ДАННЫЕ!$CK638&gt;0,IF(MONTH(ДАННЫЕ!$F$1)=MONTH(ДАННЫЕ!$CK638),111,11),0)&amp;"v"&amp;IF(ДАННЫЕ!$BE638&gt;0,IF(MONTH(ДАННЫЕ!$F$1)=MONTH(ДАННЫЕ!$BE638),111,11),0)</f>
        <v>g00f0c0s0i0h0p0d0o0v0</v>
      </c>
      <c r="P638" s="15">
        <f t="shared" si="29"/>
        <v>0</v>
      </c>
      <c r="Q638" s="15">
        <f>IF(ДАННЫЕ!$F$1&gt;ДАННЫЕ!$N638,IF(YEAR(ДАННЫЕ!$F$1)=YEAR(ДАННЫЕ!M638),1,0),0)</f>
        <v>0</v>
      </c>
      <c r="R638" s="15">
        <f>IF(ДАННЫЕ!$F$1&gt;ДАННЫЕ!$N638,IF(YEAR(ДАННЫЕ!$F$1)=YEAR(ДАННЫЕ!N638),1,0),0)</f>
        <v>0</v>
      </c>
      <c r="S638" s="15">
        <f>IF(ДАННЫЕ!$AA638="2А",1,IF(ДАННЫЕ!$AA638="2Б",2,IF(ДАННЫЕ!$AA638="2В",3,IF(ДАННЫЕ!$AA638=3,4,IF(ДАННЫЕ!$AA638="4А",5,IF(ДАННЫЕ!$AA638="4Б",6,IF(ДАННЫЕ!$AA638="4В",7,IF(ДАННЫЕ!$AA638=5,8,0))))))))</f>
        <v>0</v>
      </c>
      <c r="T638" s="15">
        <f>IF(OR(ДАННЫЕ!$AC638=2,ДАННЫЕ!$AD638=2,ДАННЫЕ!$AE638=2),2,IF(OR(ДАННЫЕ!$AC638=1,ДАННЫЕ!$AD638=1,ДАННЫЕ!$AE638=1),1,0))</f>
        <v>0</v>
      </c>
    </row>
    <row r="639" spans="1:20" ht="15" customHeight="1" x14ac:dyDescent="0.2">
      <c r="A639" s="78">
        <f>IF(B639&gt;0,IF(MONTH(ДАННЫЕ!$F$1)=MONTH(ДАННЫЕ!$B639),1,0),0)</f>
        <v>0</v>
      </c>
      <c r="B639" s="14">
        <f>IF(ДАННЫЕ!$B639&gt;0,IF(YEAR(ДАННЫЕ!$F$1)=YEAR(ДАННЫЕ!$B639),1,0),0)</f>
        <v>0</v>
      </c>
      <c r="C639" s="14">
        <f>IF(ДАННЫЕ!$CM639&gt;0,IF(YEAR(ДАННЫЕ!$F$1)=YEAR(ДАННЫЕ!$CM639),1,0),0)</f>
        <v>0</v>
      </c>
      <c r="D639" s="14">
        <f>IF(ДАННЫЕ!$CJ639&gt;0,IF(ДАННЫЕ!$CL639&gt;ДАННЫЕ!$F$1,1,IF(ДАННЫЕ!$CL639&gt;0,0,1)),0)</f>
        <v>0</v>
      </c>
      <c r="E639" s="43" t="str">
        <f ca="1">IF(ДАННЫЕ!$F$1&gt;0,IF(ДАННЫЕ!$G639&gt;0,DATEDIF(ДАННЫЕ!$G639,ДАННЫЕ!$F$1,"y"),""),IF(ДАННЫЕ!$G639&gt;0,DATEDIF(ДАННЫЕ!$G639,TODAY(),"y"),""))</f>
        <v/>
      </c>
      <c r="F639" s="43" t="str">
        <f xml:space="preserve"> IF(ДАННЫЕ!$F639="М",IF(E639&gt;=18,IF(E639&lt;60,1,""),""),"")&amp;IF(ДАННЫЕ!$F639="Ж",IF(E639&gt;=18,IF(E639&lt;55,1,""),""),"")</f>
        <v/>
      </c>
      <c r="G639" s="43" t="str">
        <f xml:space="preserve"> IF(ДАННЫЕ!$F639="М",IF(E639&gt;=60,2,""),"")&amp;IF(ДАННЫЕ!$F639="Ж",IF(E639&gt;=55,2,""),"")</f>
        <v/>
      </c>
      <c r="H639" s="43" t="str">
        <f t="shared" ca="1" si="27"/>
        <v/>
      </c>
      <c r="I639" s="43" t="str">
        <f t="shared" ca="1" si="28"/>
        <v>03</v>
      </c>
      <c r="J639" s="28" t="str">
        <f ca="1">ДАННЫЕ!$F639&amp;H639&amp;I639&amp;ДАННЫЕ!$I639&amp;"m"&amp;IF(ДАННЫЕ!$I639&gt;0,IF(ДАННЫЕ!$J639&gt;0,0,1),"")&amp;"f"&amp;IF(ДАННЫЕ!$R639&gt;0,IF(YEAR(ДАННЫЕ!$F$1)=YEAR(ДАННЫЕ!$R639),1,0),0)&amp;"z"&amp;ДАННЫЕ!$R639&amp;"p"&amp;ДАННЫЕ!$S639&amp;"i"&amp;ДАННЫЕ!$T639&amp;"h"&amp;ДАННЫЕ!$K639&amp;"be"&amp;ДАННЫЕ!$BI639&amp;"CD"&amp;IF(ДАННЫЕ!BF639&gt;500,4,IF(ДАННЫЕ!BF639&gt;350,3,IF(ДАННЫЕ!BF639&gt;200,2,IF(ДАННЫЕ!BF639&gt;0,1,0))))&amp;"g"&amp;B639&amp;"d"&amp;H639&amp;"l"&amp;ДАННЫЕ!AT639&amp;"a"&amp;ДАННЫЕ!$V639&amp;"v"&amp;R639&amp;"k"&amp;ДАННЫЕ!$U639&amp;"s"&amp;ДАННЫЕ!$Y639&amp;"t"&amp;ДАННЫЕ!$X639&amp;"b"&amp;IF(ДАННЫЕ!$Q639&gt;1,1,0)&amp;"PP"&amp;ДАННЫЕ!Z639&amp;"c"&amp;S639&amp;"x"&amp;IF(ДАННЫЕ!$BY639&gt;0,IF(YEAR(ДАННЫЕ!$F$1)=YEAR(ДАННЫЕ!$BY639),1,0),0)&amp;"n"&amp;IF(ДАННЫЕ!$BZ639&gt;0,IF(YEAR(ДАННЫЕ!$F$1)=YEAR(ДАННЫЕ!$BZ639),1,0),0)&amp;"u"&amp;D639&amp;"z"&amp;IF(ДАННЫЕ!$CL639&gt;0,IF(YEAR(ДАННЫЕ!$F$1)&gt;YEAR(ДАННЫЕ!$CL639),11,12),0)</f>
        <v>03mf0zpihbeCD0g0dlav0kstb0PPc0x0n0u0z0</v>
      </c>
      <c r="K639" s="28" t="str">
        <f ca="1">ДАННЫЕ!$I639&amp;"x"&amp;B639&amp;"w"&amp;IF(T639+ДАННЫЕ!AD639+ДАННЫЕ!AE639+ДАННЫЕ!AF639+ДАННЫЕ!AG639+ДАННЫЕ!AH639+ДАННЫЕ!$AL639+ДАННЫЕ!AI639+ДАННЫЕ!AJ639+ДАННЫЕ!AK639+ДАННЫЕ!AP639+ДАННЫЕ!AQ639+ДАННЫЕ!AR639+ДАННЫЕ!$AM639+ДАННЫЕ!$AN639+ДАННЫЕ!AS639+ДАННЫЕ!AT639&gt;0,1,0)&amp;IF(OR(T639=2,ДАННЫЕ!AD639=2,ДАННЫЕ!AE639=2,ДАННЫЕ!AF639=2,ДАННЫЕ!AG639=2,ДАННЫЕ!AH639=2,ДАННЫЕ!$AL639=2,ДАННЫЕ!AI639=2,ДАННЫЕ!AJ639=2,ДАННЫЕ!AK639=2,ДАННЫЕ!AP639=2,ДАННЫЕ!AQ639=2,ДАННЫЕ!AR639=2,ДАННЫЕ!$AM639=2,ДАННЫЕ!$AN639=2,ДАННЫЕ!AS639=2,ДАННЫЕ!AT639=2),2,0)&amp;"t"&amp;IF(T639&gt;0,"1"&amp;T639,"00")&amp;"f"&amp;IF(ДАННЫЕ!$AC639,"1"&amp;ДАННЫЕ!$AC639,"00")&amp;"b"&amp;IF(ДАННЫЕ!$AD639,"1"&amp;ДАННЫЕ!$AD639,"00")&amp;"g"&amp;IF(ДАННЫЕ!$AF639,"1"&amp;ДАННЫЕ!$AF639,"00")&amp;"c"&amp;IF(ДАННЫЕ!$AG639,"1"&amp;ДАННЫЕ!$AG639,"00")&amp;"i"&amp;IF(ДАННЫЕ!$AH639,"1"&amp;ДАННЫЕ!$AH639,"00")&amp;"r"&amp;IF(ДАННЫЕ!$AL639,"1"&amp;ДАННЫЕ!$AL639,"00")&amp;"m"&amp;IF(ДАННЫЕ!$AI639,"1"&amp;ДАННЫЕ!$AI639,"00")&amp;"hS"&amp;IF(ДАННЫЕ!$AJ639,"1"&amp;ДАННЫЕ!$AJ639,"00")&amp;"hZ"&amp;IF(ДАННЫЕ!$AK639,"1"&amp;ДАННЫЕ!$AK639,"00")&amp;"p"&amp;IF(ДАННЫЕ!$AP639,"1"&amp;ДАННЫЕ!$AP639,"00")&amp;"k"&amp;IF(ДАННЫЕ!$AQ639,"1"&amp;ДАННЫЕ!$AQ639,"00")&amp;"z"&amp;IF(ДАННЫЕ!$AR639,"1"&amp;ДАННЫЕ!$AR639,"00")&amp;"j"&amp;IF(ДАННЫЕ!$AM639,"1"&amp;ДАННЫЕ!$AM639,"00")&amp;"n"&amp;IF(ДАННЫЕ!$AN639,"1"&amp;ДАННЫЕ!$AN639,"00")&amp;"E"&amp;ДАННЫЕ!BI639&amp;"L"&amp;ДАННЫЕ!AO639&amp;"h"&amp;IF(ДАННЫЕ!$AU639&gt;0,1,0)&amp;"v"&amp;IF(ДАННЫЕ!$AW639&gt;0,1,0)&amp;"a"&amp;IF(ДАННЫЕ!$AS639,"1"&amp;ДАННЫЕ!$AS639,"00")&amp;"s"&amp;IF(ДАННЫЕ!$AT639,"1"&amp;ДАННЫЕ!$AT639,"00")&amp;"u"&amp;IF(ДАННЫЕ!$CJ639&gt;0,1,0)&amp;"y"&amp;B639&amp;"d"&amp;H639&amp;"e"&amp;F639&amp;G639</f>
        <v>x0w00t00f00b00g00c00i00r00m00hS00hZ00p00k00z00j00n00ELh0v0a00s00u0y0de</v>
      </c>
      <c r="L639" s="28" t="str">
        <f ca="1">ДАННЫЕ!$I639&amp;"VN"&amp;IF(ДАННЫЕ!AW639&gt;0,11,10)&amp;"CD"&amp;IF(ДАННЫЕ!BF639&gt;500,16,IF(ДАННЫЕ!BF639&gt;350,15,IF(ДАННЫЕ!BF639&gt;=200,14,IF(ДАННЫЕ!BF639&gt;=100,13,IF(ДАННЫЕ!BF639&gt;=50,12,IF(ДАННЫЕ!BF639&gt;0,11,10))))))&amp;"AR"&amp;IF(ДАННЫЕ!BX639&gt;0,1,0)&amp;"GD"&amp;B639&amp;"VV"&amp;IF(E639&gt;=5,IF(E639&lt;18,1,0),0)</f>
        <v>VN10CD10AR0GD0VV0</v>
      </c>
      <c r="M639" s="28" t="str">
        <f>ДАННЫЕ!$I639&amp;"b"&amp;ДАННЫЕ!$BI639&amp;"r"&amp;ДАННЫЕ!$BJ639&amp;"CD"&amp;IF(ДАННЫЕ!BF639&gt;0,IF(ДАННЫЕ!BF639&lt;200,1,IF(ДАННЫЕ!BF639&lt;350,2,3)),0)&amp;"h"&amp;IF(ДАННЫЕ!$BK639+ДАННЫЕ!$BL639+ДАННЫЕ!$BM639&gt;0,1,0)&amp;"x"&amp;ДАННЫЕ!$BK639&amp;"y"&amp;ДАННЫЕ!$BL639&amp;"z"&amp;ДАННЫЕ!$BM639&amp;"c"&amp;IF(ДАННЫЕ!$BK639+ДАННЫЕ!$BL639+ДАННЫЕ!$BM639=3,1,0)&amp;"a"&amp;IF(ДАННЫЕ!$BQ639+ДАННЫЕ!$BR639&gt;0,1,0)&amp;"d"&amp;ДАННЫЕ!$BQ639&amp;"v"&amp;ДАННЫЕ!$BR639&amp;"p"&amp;ДАННЫЕ!$BS639&amp;"n"&amp;ДАННЫЕ!$BU639&amp;"t"&amp;ДАННЫЕ!$BV639&amp;"o"&amp;ДАННЫЕ!$BT639&amp;"l"&amp;IF(ДАННЫЕ!$BN639&gt;0,1,0)&amp;ДАННЫЕ!$BN639&amp;"g"&amp;ДАННЫЕ!$BO639&amp;"s"&amp;ДАННЫЕ!$BP639&amp;"DZ"&amp;IF(ДАННЫЕ!B639-ДАННЫЕ!G639 &lt; 60,IF(ДАННЫЕ!B639-ДАННЫЕ!G639 &gt;= 0,1,0),0)&amp;"u"&amp;IF(ДАННЫЕ!$CJ639&gt;0,1,0)</f>
        <v>brCD0h0xyzc0a0dvpntol0gsDZ1u0</v>
      </c>
      <c r="N639" s="28" t="str">
        <f ca="1">ДАННЫЕ!$F639&amp;ДАННЫЕ!$I639&amp;"g"&amp;B639&amp;"cf"&amp;D639&amp;"a"&amp;IF(ДАННЫЕ!$BX639&gt;0,1,0)&amp;IF(ДАННЫЕ!$BF639&gt;500,1,IF(ДАННЫЕ!$BF639&gt;350,2,IF(ДАННЫЕ!$BF639&gt;=200,3,IF(ДАННЫЕ!$BF639&gt;=100,4,IF(ДАННЫЕ!$BF639&gt;=50,5,IF(ДАННЫЕ!$BF639&lt;50,6,0))))))&amp;"AR"&amp;IF(DATEDIF(ДАННЫЕ!$BX639,ДАННЫЕ!$F$1,"y")&gt;1,1,0)&amp;"VG"&amp;IF(ДАННЫЕ!$BH639="0",1,0)&amp;"o"&amp;IF(T639+ДАННЫЕ!$AF639+ДАННЫЕ!$AG639+ДАННЫЕ!$AH639+ДАННЫЕ!$AI639+ДАННЫЕ!$AJ639+ДАННЫЕ!$AP639+ДАННЫЕ!$AQ639+ДАННЫЕ!$AR639+ДАННЫЕ!$AU639+ДАННЫЕ!$AW639+ДАННЫЕ!$AS639+ДАННЫЕ!$AT639&gt;0,1,0)&amp;"x"&amp;ДАННЫЕ!$AG639&amp;"p"&amp;IF(ДАННЫЕ!$BY639&gt;0,1,0)&amp;"v"&amp;IF(ДАННЫЕ!$BZ639&gt;0,1,0)&amp;"n"&amp;ДАННЫЕ!$CA639&amp;"t"&amp;ДАННЫЕ!$AY639&amp;"k"&amp;ДАННЫЕ!$CB639&amp;"q"&amp;ДАННЫЕ!$CC639&amp;"w"&amp;ДАННЫЕ!$CD639&amp;"e"&amp;ДАННЫЕ!$CE639&amp;"m"&amp;ДАННЫЕ!$CF639&amp;"c"&amp;ДАННЫЕ!$CG639&amp;"z"&amp;ДАННЫЕ!$CH639&amp;"d"&amp;IF(H639=4,1,0)&amp;"s"&amp;IF(ДАННЫЕ!$J639=1,0,1)&amp;"u"&amp;IF(ДАННЫЕ!$CJ639&gt;0,1,0)</f>
        <v>g0cf0a06AR1VG0o0xp0v0ntkqwemczd0s1u0</v>
      </c>
      <c r="O639" s="28" t="str">
        <f>ДАННЫЕ!$I639&amp;"g"&amp;B639&amp;A639&amp;"f"&amp;P639&amp;"c"&amp;IF(ДАННЫЕ!$U639&gt;0,1,0)&amp;"s"&amp;IF(ДАННЫЕ!$Q639&gt;0,IF(YEAR(ДАННЫЕ!$F$1)=YEAR(ДАННЫЕ!$Q639),IF(MONTH(ДАННЫЕ!$F$1)=MONTH(ДАННЫЕ!$Q639),111,11),1),0)&amp;"i"&amp;IF(ДАННЫЕ!$R639+ДАННЫЕ!$S639+ДАННЫЕ!$T639=0,0,1)&amp;"h"&amp;IF(ДАННЫЕ!$P639&gt;0,1,0)&amp;"p"&amp;IF(ДАННЫЕ!$CI639&gt;0,IF(YEAR(ДАННЫЕ!$F$1)=YEAR(ДАННЫЕ!$CI639),IF(MONTH(ДАННЫЕ!$F$1)=MONTH(ДАННЫЕ!$CI639),111,11),1),0)&amp;"d"&amp;IF(ДАННЫЕ!$CJ639&gt;0,IF(YEAR(ДАННЫЕ!$F$1)=YEAR(ДАННЫЕ!$CJ639),IF(MONTH(ДАННЫЕ!$F$1)=MONTH(ДАННЫЕ!$CJ639),111,11),1),0)&amp;"o"&amp;IF(ДАННЫЕ!$CK639&gt;0,IF(MONTH(ДАННЫЕ!$F$1)=MONTH(ДАННЫЕ!$CK639),111,11),0)&amp;"v"&amp;IF(ДАННЫЕ!$BE639&gt;0,IF(MONTH(ДАННЫЕ!$F$1)=MONTH(ДАННЫЕ!$BE639),111,11),0)</f>
        <v>g00f0c0s0i0h0p0d0o0v0</v>
      </c>
      <c r="P639" s="15">
        <f t="shared" si="29"/>
        <v>0</v>
      </c>
      <c r="Q639" s="15">
        <f>IF(ДАННЫЕ!$F$1&gt;ДАННЫЕ!$N639,IF(YEAR(ДАННЫЕ!$F$1)=YEAR(ДАННЫЕ!M639),1,0),0)</f>
        <v>0</v>
      </c>
      <c r="R639" s="15">
        <f>IF(ДАННЫЕ!$F$1&gt;ДАННЫЕ!$N639,IF(YEAR(ДАННЫЕ!$F$1)=YEAR(ДАННЫЕ!N639),1,0),0)</f>
        <v>0</v>
      </c>
      <c r="S639" s="15">
        <f>IF(ДАННЫЕ!$AA639="2А",1,IF(ДАННЫЕ!$AA639="2Б",2,IF(ДАННЫЕ!$AA639="2В",3,IF(ДАННЫЕ!$AA639=3,4,IF(ДАННЫЕ!$AA639="4А",5,IF(ДАННЫЕ!$AA639="4Б",6,IF(ДАННЫЕ!$AA639="4В",7,IF(ДАННЫЕ!$AA639=5,8,0))))))))</f>
        <v>0</v>
      </c>
      <c r="T639" s="15">
        <f>IF(OR(ДАННЫЕ!$AC639=2,ДАННЫЕ!$AD639=2,ДАННЫЕ!$AE639=2),2,IF(OR(ДАННЫЕ!$AC639=1,ДАННЫЕ!$AD639=1,ДАННЫЕ!$AE639=1),1,0))</f>
        <v>0</v>
      </c>
    </row>
    <row r="640" spans="1:20" ht="15" customHeight="1" x14ac:dyDescent="0.2">
      <c r="A640" s="78">
        <f>IF(B640&gt;0,IF(MONTH(ДАННЫЕ!$F$1)=MONTH(ДАННЫЕ!$B640),1,0),0)</f>
        <v>0</v>
      </c>
      <c r="B640" s="14">
        <f>IF(ДАННЫЕ!$B640&gt;0,IF(YEAR(ДАННЫЕ!$F$1)=YEAR(ДАННЫЕ!$B640),1,0),0)</f>
        <v>0</v>
      </c>
      <c r="C640" s="14">
        <f>IF(ДАННЫЕ!$CM640&gt;0,IF(YEAR(ДАННЫЕ!$F$1)=YEAR(ДАННЫЕ!$CM640),1,0),0)</f>
        <v>0</v>
      </c>
      <c r="D640" s="14">
        <f>IF(ДАННЫЕ!$CJ640&gt;0,IF(ДАННЫЕ!$CL640&gt;ДАННЫЕ!$F$1,1,IF(ДАННЫЕ!$CL640&gt;0,0,1)),0)</f>
        <v>0</v>
      </c>
      <c r="E640" s="43" t="str">
        <f ca="1">IF(ДАННЫЕ!$F$1&gt;0,IF(ДАННЫЕ!$G640&gt;0,DATEDIF(ДАННЫЕ!$G640,ДАННЫЕ!$F$1,"y"),""),IF(ДАННЫЕ!$G640&gt;0,DATEDIF(ДАННЫЕ!$G640,TODAY(),"y"),""))</f>
        <v/>
      </c>
      <c r="F640" s="43" t="str">
        <f xml:space="preserve"> IF(ДАННЫЕ!$F640="М",IF(E640&gt;=18,IF(E640&lt;60,1,""),""),"")&amp;IF(ДАННЫЕ!$F640="Ж",IF(E640&gt;=18,IF(E640&lt;55,1,""),""),"")</f>
        <v/>
      </c>
      <c r="G640" s="43" t="str">
        <f xml:space="preserve"> IF(ДАННЫЕ!$F640="М",IF(E640&gt;=60,2,""),"")&amp;IF(ДАННЫЕ!$F640="Ж",IF(E640&gt;=55,2,""),"")</f>
        <v/>
      </c>
      <c r="H640" s="43" t="str">
        <f t="shared" ca="1" si="27"/>
        <v/>
      </c>
      <c r="I640" s="43" t="str">
        <f t="shared" ca="1" si="28"/>
        <v>03</v>
      </c>
      <c r="J640" s="28" t="str">
        <f ca="1">ДАННЫЕ!$F640&amp;H640&amp;I640&amp;ДАННЫЕ!$I640&amp;"m"&amp;IF(ДАННЫЕ!$I640&gt;0,IF(ДАННЫЕ!$J640&gt;0,0,1),"")&amp;"f"&amp;IF(ДАННЫЕ!$R640&gt;0,IF(YEAR(ДАННЫЕ!$F$1)=YEAR(ДАННЫЕ!$R640),1,0),0)&amp;"z"&amp;ДАННЫЕ!$R640&amp;"p"&amp;ДАННЫЕ!$S640&amp;"i"&amp;ДАННЫЕ!$T640&amp;"h"&amp;ДАННЫЕ!$K640&amp;"be"&amp;ДАННЫЕ!$BI640&amp;"CD"&amp;IF(ДАННЫЕ!BF640&gt;500,4,IF(ДАННЫЕ!BF640&gt;350,3,IF(ДАННЫЕ!BF640&gt;200,2,IF(ДАННЫЕ!BF640&gt;0,1,0))))&amp;"g"&amp;B640&amp;"d"&amp;H640&amp;"l"&amp;ДАННЫЕ!AT640&amp;"a"&amp;ДАННЫЕ!$V640&amp;"v"&amp;R640&amp;"k"&amp;ДАННЫЕ!$U640&amp;"s"&amp;ДАННЫЕ!$Y640&amp;"t"&amp;ДАННЫЕ!$X640&amp;"b"&amp;IF(ДАННЫЕ!$Q640&gt;1,1,0)&amp;"PP"&amp;ДАННЫЕ!Z640&amp;"c"&amp;S640&amp;"x"&amp;IF(ДАННЫЕ!$BY640&gt;0,IF(YEAR(ДАННЫЕ!$F$1)=YEAR(ДАННЫЕ!$BY640),1,0),0)&amp;"n"&amp;IF(ДАННЫЕ!$BZ640&gt;0,IF(YEAR(ДАННЫЕ!$F$1)=YEAR(ДАННЫЕ!$BZ640),1,0),0)&amp;"u"&amp;D640&amp;"z"&amp;IF(ДАННЫЕ!$CL640&gt;0,IF(YEAR(ДАННЫЕ!$F$1)&gt;YEAR(ДАННЫЕ!$CL640),11,12),0)</f>
        <v>03mf0zpihbeCD0g0dlav0kstb0PPc0x0n0u0z0</v>
      </c>
      <c r="K640" s="28" t="str">
        <f ca="1">ДАННЫЕ!$I640&amp;"x"&amp;B640&amp;"w"&amp;IF(T640+ДАННЫЕ!AD640+ДАННЫЕ!AE640+ДАННЫЕ!AF640+ДАННЫЕ!AG640+ДАННЫЕ!AH640+ДАННЫЕ!$AL640+ДАННЫЕ!AI640+ДАННЫЕ!AJ640+ДАННЫЕ!AK640+ДАННЫЕ!AP640+ДАННЫЕ!AQ640+ДАННЫЕ!AR640+ДАННЫЕ!$AM640+ДАННЫЕ!$AN640+ДАННЫЕ!AS640+ДАННЫЕ!AT640&gt;0,1,0)&amp;IF(OR(T640=2,ДАННЫЕ!AD640=2,ДАННЫЕ!AE640=2,ДАННЫЕ!AF640=2,ДАННЫЕ!AG640=2,ДАННЫЕ!AH640=2,ДАННЫЕ!$AL640=2,ДАННЫЕ!AI640=2,ДАННЫЕ!AJ640=2,ДАННЫЕ!AK640=2,ДАННЫЕ!AP640=2,ДАННЫЕ!AQ640=2,ДАННЫЕ!AR640=2,ДАННЫЕ!$AM640=2,ДАННЫЕ!$AN640=2,ДАННЫЕ!AS640=2,ДАННЫЕ!AT640=2),2,0)&amp;"t"&amp;IF(T640&gt;0,"1"&amp;T640,"00")&amp;"f"&amp;IF(ДАННЫЕ!$AC640,"1"&amp;ДАННЫЕ!$AC640,"00")&amp;"b"&amp;IF(ДАННЫЕ!$AD640,"1"&amp;ДАННЫЕ!$AD640,"00")&amp;"g"&amp;IF(ДАННЫЕ!$AF640,"1"&amp;ДАННЫЕ!$AF640,"00")&amp;"c"&amp;IF(ДАННЫЕ!$AG640,"1"&amp;ДАННЫЕ!$AG640,"00")&amp;"i"&amp;IF(ДАННЫЕ!$AH640,"1"&amp;ДАННЫЕ!$AH640,"00")&amp;"r"&amp;IF(ДАННЫЕ!$AL640,"1"&amp;ДАННЫЕ!$AL640,"00")&amp;"m"&amp;IF(ДАННЫЕ!$AI640,"1"&amp;ДАННЫЕ!$AI640,"00")&amp;"hS"&amp;IF(ДАННЫЕ!$AJ640,"1"&amp;ДАННЫЕ!$AJ640,"00")&amp;"hZ"&amp;IF(ДАННЫЕ!$AK640,"1"&amp;ДАННЫЕ!$AK640,"00")&amp;"p"&amp;IF(ДАННЫЕ!$AP640,"1"&amp;ДАННЫЕ!$AP640,"00")&amp;"k"&amp;IF(ДАННЫЕ!$AQ640,"1"&amp;ДАННЫЕ!$AQ640,"00")&amp;"z"&amp;IF(ДАННЫЕ!$AR640,"1"&amp;ДАННЫЕ!$AR640,"00")&amp;"j"&amp;IF(ДАННЫЕ!$AM640,"1"&amp;ДАННЫЕ!$AM640,"00")&amp;"n"&amp;IF(ДАННЫЕ!$AN640,"1"&amp;ДАННЫЕ!$AN640,"00")&amp;"E"&amp;ДАННЫЕ!BI640&amp;"L"&amp;ДАННЫЕ!AO640&amp;"h"&amp;IF(ДАННЫЕ!$AU640&gt;0,1,0)&amp;"v"&amp;IF(ДАННЫЕ!$AW640&gt;0,1,0)&amp;"a"&amp;IF(ДАННЫЕ!$AS640,"1"&amp;ДАННЫЕ!$AS640,"00")&amp;"s"&amp;IF(ДАННЫЕ!$AT640,"1"&amp;ДАННЫЕ!$AT640,"00")&amp;"u"&amp;IF(ДАННЫЕ!$CJ640&gt;0,1,0)&amp;"y"&amp;B640&amp;"d"&amp;H640&amp;"e"&amp;F640&amp;G640</f>
        <v>x0w00t00f00b00g00c00i00r00m00hS00hZ00p00k00z00j00n00ELh0v0a00s00u0y0de</v>
      </c>
      <c r="L640" s="28" t="str">
        <f ca="1">ДАННЫЕ!$I640&amp;"VN"&amp;IF(ДАННЫЕ!AW640&gt;0,11,10)&amp;"CD"&amp;IF(ДАННЫЕ!BF640&gt;500,16,IF(ДАННЫЕ!BF640&gt;350,15,IF(ДАННЫЕ!BF640&gt;=200,14,IF(ДАННЫЕ!BF640&gt;=100,13,IF(ДАННЫЕ!BF640&gt;=50,12,IF(ДАННЫЕ!BF640&gt;0,11,10))))))&amp;"AR"&amp;IF(ДАННЫЕ!BX640&gt;0,1,0)&amp;"GD"&amp;B640&amp;"VV"&amp;IF(E640&gt;=5,IF(E640&lt;18,1,0),0)</f>
        <v>VN10CD10AR0GD0VV0</v>
      </c>
      <c r="M640" s="28" t="str">
        <f>ДАННЫЕ!$I640&amp;"b"&amp;ДАННЫЕ!$BI640&amp;"r"&amp;ДАННЫЕ!$BJ640&amp;"CD"&amp;IF(ДАННЫЕ!BF640&gt;0,IF(ДАННЫЕ!BF640&lt;200,1,IF(ДАННЫЕ!BF640&lt;350,2,3)),0)&amp;"h"&amp;IF(ДАННЫЕ!$BK640+ДАННЫЕ!$BL640+ДАННЫЕ!$BM640&gt;0,1,0)&amp;"x"&amp;ДАННЫЕ!$BK640&amp;"y"&amp;ДАННЫЕ!$BL640&amp;"z"&amp;ДАННЫЕ!$BM640&amp;"c"&amp;IF(ДАННЫЕ!$BK640+ДАННЫЕ!$BL640+ДАННЫЕ!$BM640=3,1,0)&amp;"a"&amp;IF(ДАННЫЕ!$BQ640+ДАННЫЕ!$BR640&gt;0,1,0)&amp;"d"&amp;ДАННЫЕ!$BQ640&amp;"v"&amp;ДАННЫЕ!$BR640&amp;"p"&amp;ДАННЫЕ!$BS640&amp;"n"&amp;ДАННЫЕ!$BU640&amp;"t"&amp;ДАННЫЕ!$BV640&amp;"o"&amp;ДАННЫЕ!$BT640&amp;"l"&amp;IF(ДАННЫЕ!$BN640&gt;0,1,0)&amp;ДАННЫЕ!$BN640&amp;"g"&amp;ДАННЫЕ!$BO640&amp;"s"&amp;ДАННЫЕ!$BP640&amp;"DZ"&amp;IF(ДАННЫЕ!B640-ДАННЫЕ!G640 &lt; 60,IF(ДАННЫЕ!B640-ДАННЫЕ!G640 &gt;= 0,1,0),0)&amp;"u"&amp;IF(ДАННЫЕ!$CJ640&gt;0,1,0)</f>
        <v>brCD0h0xyzc0a0dvpntol0gsDZ1u0</v>
      </c>
      <c r="N640" s="28" t="str">
        <f ca="1">ДАННЫЕ!$F640&amp;ДАННЫЕ!$I640&amp;"g"&amp;B640&amp;"cf"&amp;D640&amp;"a"&amp;IF(ДАННЫЕ!$BX640&gt;0,1,0)&amp;IF(ДАННЫЕ!$BF640&gt;500,1,IF(ДАННЫЕ!$BF640&gt;350,2,IF(ДАННЫЕ!$BF640&gt;=200,3,IF(ДАННЫЕ!$BF640&gt;=100,4,IF(ДАННЫЕ!$BF640&gt;=50,5,IF(ДАННЫЕ!$BF640&lt;50,6,0))))))&amp;"AR"&amp;IF(DATEDIF(ДАННЫЕ!$BX640,ДАННЫЕ!$F$1,"y")&gt;1,1,0)&amp;"VG"&amp;IF(ДАННЫЕ!$BH640="0",1,0)&amp;"o"&amp;IF(T640+ДАННЫЕ!$AF640+ДАННЫЕ!$AG640+ДАННЫЕ!$AH640+ДАННЫЕ!$AI640+ДАННЫЕ!$AJ640+ДАННЫЕ!$AP640+ДАННЫЕ!$AQ640+ДАННЫЕ!$AR640+ДАННЫЕ!$AU640+ДАННЫЕ!$AW640+ДАННЫЕ!$AS640+ДАННЫЕ!$AT640&gt;0,1,0)&amp;"x"&amp;ДАННЫЕ!$AG640&amp;"p"&amp;IF(ДАННЫЕ!$BY640&gt;0,1,0)&amp;"v"&amp;IF(ДАННЫЕ!$BZ640&gt;0,1,0)&amp;"n"&amp;ДАННЫЕ!$CA640&amp;"t"&amp;ДАННЫЕ!$AY640&amp;"k"&amp;ДАННЫЕ!$CB640&amp;"q"&amp;ДАННЫЕ!$CC640&amp;"w"&amp;ДАННЫЕ!$CD640&amp;"e"&amp;ДАННЫЕ!$CE640&amp;"m"&amp;ДАННЫЕ!$CF640&amp;"c"&amp;ДАННЫЕ!$CG640&amp;"z"&amp;ДАННЫЕ!$CH640&amp;"d"&amp;IF(H640=4,1,0)&amp;"s"&amp;IF(ДАННЫЕ!$J640=1,0,1)&amp;"u"&amp;IF(ДАННЫЕ!$CJ640&gt;0,1,0)</f>
        <v>g0cf0a06AR1VG0o0xp0v0ntkqwemczd0s1u0</v>
      </c>
      <c r="O640" s="28" t="str">
        <f>ДАННЫЕ!$I640&amp;"g"&amp;B640&amp;A640&amp;"f"&amp;P640&amp;"c"&amp;IF(ДАННЫЕ!$U640&gt;0,1,0)&amp;"s"&amp;IF(ДАННЫЕ!$Q640&gt;0,IF(YEAR(ДАННЫЕ!$F$1)=YEAR(ДАННЫЕ!$Q640),IF(MONTH(ДАННЫЕ!$F$1)=MONTH(ДАННЫЕ!$Q640),111,11),1),0)&amp;"i"&amp;IF(ДАННЫЕ!$R640+ДАННЫЕ!$S640+ДАННЫЕ!$T640=0,0,1)&amp;"h"&amp;IF(ДАННЫЕ!$P640&gt;0,1,0)&amp;"p"&amp;IF(ДАННЫЕ!$CI640&gt;0,IF(YEAR(ДАННЫЕ!$F$1)=YEAR(ДАННЫЕ!$CI640),IF(MONTH(ДАННЫЕ!$F$1)=MONTH(ДАННЫЕ!$CI640),111,11),1),0)&amp;"d"&amp;IF(ДАННЫЕ!$CJ640&gt;0,IF(YEAR(ДАННЫЕ!$F$1)=YEAR(ДАННЫЕ!$CJ640),IF(MONTH(ДАННЫЕ!$F$1)=MONTH(ДАННЫЕ!$CJ640),111,11),1),0)&amp;"o"&amp;IF(ДАННЫЕ!$CK640&gt;0,IF(MONTH(ДАННЫЕ!$F$1)=MONTH(ДАННЫЕ!$CK640),111,11),0)&amp;"v"&amp;IF(ДАННЫЕ!$BE640&gt;0,IF(MONTH(ДАННЫЕ!$F$1)=MONTH(ДАННЫЕ!$BE640),111,11),0)</f>
        <v>g00f0c0s0i0h0p0d0o0v0</v>
      </c>
      <c r="P640" s="15">
        <f t="shared" si="29"/>
        <v>0</v>
      </c>
      <c r="Q640" s="15">
        <f>IF(ДАННЫЕ!$F$1&gt;ДАННЫЕ!$N640,IF(YEAR(ДАННЫЕ!$F$1)=YEAR(ДАННЫЕ!M640),1,0),0)</f>
        <v>0</v>
      </c>
      <c r="R640" s="15">
        <f>IF(ДАННЫЕ!$F$1&gt;ДАННЫЕ!$N640,IF(YEAR(ДАННЫЕ!$F$1)=YEAR(ДАННЫЕ!N640),1,0),0)</f>
        <v>0</v>
      </c>
      <c r="S640" s="15">
        <f>IF(ДАННЫЕ!$AA640="2А",1,IF(ДАННЫЕ!$AA640="2Б",2,IF(ДАННЫЕ!$AA640="2В",3,IF(ДАННЫЕ!$AA640=3,4,IF(ДАННЫЕ!$AA640="4А",5,IF(ДАННЫЕ!$AA640="4Б",6,IF(ДАННЫЕ!$AA640="4В",7,IF(ДАННЫЕ!$AA640=5,8,0))))))))</f>
        <v>0</v>
      </c>
      <c r="T640" s="15">
        <f>IF(OR(ДАННЫЕ!$AC640=2,ДАННЫЕ!$AD640=2,ДАННЫЕ!$AE640=2),2,IF(OR(ДАННЫЕ!$AC640=1,ДАННЫЕ!$AD640=1,ДАННЫЕ!$AE640=1),1,0))</f>
        <v>0</v>
      </c>
    </row>
    <row r="641" spans="1:20" ht="15" customHeight="1" x14ac:dyDescent="0.2">
      <c r="A641" s="78">
        <f>IF(B641&gt;0,IF(MONTH(ДАННЫЕ!$F$1)=MONTH(ДАННЫЕ!$B641),1,0),0)</f>
        <v>0</v>
      </c>
      <c r="B641" s="14">
        <f>IF(ДАННЫЕ!$B641&gt;0,IF(YEAR(ДАННЫЕ!$F$1)=YEAR(ДАННЫЕ!$B641),1,0),0)</f>
        <v>0</v>
      </c>
      <c r="C641" s="14">
        <f>IF(ДАННЫЕ!$CM641&gt;0,IF(YEAR(ДАННЫЕ!$F$1)=YEAR(ДАННЫЕ!$CM641),1,0),0)</f>
        <v>0</v>
      </c>
      <c r="D641" s="14">
        <f>IF(ДАННЫЕ!$CJ641&gt;0,IF(ДАННЫЕ!$CL641&gt;ДАННЫЕ!$F$1,1,IF(ДАННЫЕ!$CL641&gt;0,0,1)),0)</f>
        <v>0</v>
      </c>
      <c r="E641" s="43" t="str">
        <f ca="1">IF(ДАННЫЕ!$F$1&gt;0,IF(ДАННЫЕ!$G641&gt;0,DATEDIF(ДАННЫЕ!$G641,ДАННЫЕ!$F$1,"y"),""),IF(ДАННЫЕ!$G641&gt;0,DATEDIF(ДАННЫЕ!$G641,TODAY(),"y"),""))</f>
        <v/>
      </c>
      <c r="F641" s="43" t="str">
        <f xml:space="preserve"> IF(ДАННЫЕ!$F641="М",IF(E641&gt;=18,IF(E641&lt;60,1,""),""),"")&amp;IF(ДАННЫЕ!$F641="Ж",IF(E641&gt;=18,IF(E641&lt;55,1,""),""),"")</f>
        <v/>
      </c>
      <c r="G641" s="43" t="str">
        <f xml:space="preserve"> IF(ДАННЫЕ!$F641="М",IF(E641&gt;=60,2,""),"")&amp;IF(ДАННЫЕ!$F641="Ж",IF(E641&gt;=55,2,""),"")</f>
        <v/>
      </c>
      <c r="H641" s="43" t="str">
        <f t="shared" ca="1" si="27"/>
        <v/>
      </c>
      <c r="I641" s="43" t="str">
        <f t="shared" ca="1" si="28"/>
        <v>03</v>
      </c>
      <c r="J641" s="28" t="str">
        <f ca="1">ДАННЫЕ!$F641&amp;H641&amp;I641&amp;ДАННЫЕ!$I641&amp;"m"&amp;IF(ДАННЫЕ!$I641&gt;0,IF(ДАННЫЕ!$J641&gt;0,0,1),"")&amp;"f"&amp;IF(ДАННЫЕ!$R641&gt;0,IF(YEAR(ДАННЫЕ!$F$1)=YEAR(ДАННЫЕ!$R641),1,0),0)&amp;"z"&amp;ДАННЫЕ!$R641&amp;"p"&amp;ДАННЫЕ!$S641&amp;"i"&amp;ДАННЫЕ!$T641&amp;"h"&amp;ДАННЫЕ!$K641&amp;"be"&amp;ДАННЫЕ!$BI641&amp;"CD"&amp;IF(ДАННЫЕ!BF641&gt;500,4,IF(ДАННЫЕ!BF641&gt;350,3,IF(ДАННЫЕ!BF641&gt;200,2,IF(ДАННЫЕ!BF641&gt;0,1,0))))&amp;"g"&amp;B641&amp;"d"&amp;H641&amp;"l"&amp;ДАННЫЕ!AT641&amp;"a"&amp;ДАННЫЕ!$V641&amp;"v"&amp;R641&amp;"k"&amp;ДАННЫЕ!$U641&amp;"s"&amp;ДАННЫЕ!$Y641&amp;"t"&amp;ДАННЫЕ!$X641&amp;"b"&amp;IF(ДАННЫЕ!$Q641&gt;1,1,0)&amp;"PP"&amp;ДАННЫЕ!Z641&amp;"c"&amp;S641&amp;"x"&amp;IF(ДАННЫЕ!$BY641&gt;0,IF(YEAR(ДАННЫЕ!$F$1)=YEAR(ДАННЫЕ!$BY641),1,0),0)&amp;"n"&amp;IF(ДАННЫЕ!$BZ641&gt;0,IF(YEAR(ДАННЫЕ!$F$1)=YEAR(ДАННЫЕ!$BZ641),1,0),0)&amp;"u"&amp;D641&amp;"z"&amp;IF(ДАННЫЕ!$CL641&gt;0,IF(YEAR(ДАННЫЕ!$F$1)&gt;YEAR(ДАННЫЕ!$CL641),11,12),0)</f>
        <v>03mf0zpihbeCD0g0dlav0kstb0PPc0x0n0u0z0</v>
      </c>
      <c r="K641" s="28" t="str">
        <f ca="1">ДАННЫЕ!$I641&amp;"x"&amp;B641&amp;"w"&amp;IF(T641+ДАННЫЕ!AD641+ДАННЫЕ!AE641+ДАННЫЕ!AF641+ДАННЫЕ!AG641+ДАННЫЕ!AH641+ДАННЫЕ!$AL641+ДАННЫЕ!AI641+ДАННЫЕ!AJ641+ДАННЫЕ!AK641+ДАННЫЕ!AP641+ДАННЫЕ!AQ641+ДАННЫЕ!AR641+ДАННЫЕ!$AM641+ДАННЫЕ!$AN641+ДАННЫЕ!AS641+ДАННЫЕ!AT641&gt;0,1,0)&amp;IF(OR(T641=2,ДАННЫЕ!AD641=2,ДАННЫЕ!AE641=2,ДАННЫЕ!AF641=2,ДАННЫЕ!AG641=2,ДАННЫЕ!AH641=2,ДАННЫЕ!$AL641=2,ДАННЫЕ!AI641=2,ДАННЫЕ!AJ641=2,ДАННЫЕ!AK641=2,ДАННЫЕ!AP641=2,ДАННЫЕ!AQ641=2,ДАННЫЕ!AR641=2,ДАННЫЕ!$AM641=2,ДАННЫЕ!$AN641=2,ДАННЫЕ!AS641=2,ДАННЫЕ!AT641=2),2,0)&amp;"t"&amp;IF(T641&gt;0,"1"&amp;T641,"00")&amp;"f"&amp;IF(ДАННЫЕ!$AC641,"1"&amp;ДАННЫЕ!$AC641,"00")&amp;"b"&amp;IF(ДАННЫЕ!$AD641,"1"&amp;ДАННЫЕ!$AD641,"00")&amp;"g"&amp;IF(ДАННЫЕ!$AF641,"1"&amp;ДАННЫЕ!$AF641,"00")&amp;"c"&amp;IF(ДАННЫЕ!$AG641,"1"&amp;ДАННЫЕ!$AG641,"00")&amp;"i"&amp;IF(ДАННЫЕ!$AH641,"1"&amp;ДАННЫЕ!$AH641,"00")&amp;"r"&amp;IF(ДАННЫЕ!$AL641,"1"&amp;ДАННЫЕ!$AL641,"00")&amp;"m"&amp;IF(ДАННЫЕ!$AI641,"1"&amp;ДАННЫЕ!$AI641,"00")&amp;"hS"&amp;IF(ДАННЫЕ!$AJ641,"1"&amp;ДАННЫЕ!$AJ641,"00")&amp;"hZ"&amp;IF(ДАННЫЕ!$AK641,"1"&amp;ДАННЫЕ!$AK641,"00")&amp;"p"&amp;IF(ДАННЫЕ!$AP641,"1"&amp;ДАННЫЕ!$AP641,"00")&amp;"k"&amp;IF(ДАННЫЕ!$AQ641,"1"&amp;ДАННЫЕ!$AQ641,"00")&amp;"z"&amp;IF(ДАННЫЕ!$AR641,"1"&amp;ДАННЫЕ!$AR641,"00")&amp;"j"&amp;IF(ДАННЫЕ!$AM641,"1"&amp;ДАННЫЕ!$AM641,"00")&amp;"n"&amp;IF(ДАННЫЕ!$AN641,"1"&amp;ДАННЫЕ!$AN641,"00")&amp;"E"&amp;ДАННЫЕ!BI641&amp;"L"&amp;ДАННЫЕ!AO641&amp;"h"&amp;IF(ДАННЫЕ!$AU641&gt;0,1,0)&amp;"v"&amp;IF(ДАННЫЕ!$AW641&gt;0,1,0)&amp;"a"&amp;IF(ДАННЫЕ!$AS641,"1"&amp;ДАННЫЕ!$AS641,"00")&amp;"s"&amp;IF(ДАННЫЕ!$AT641,"1"&amp;ДАННЫЕ!$AT641,"00")&amp;"u"&amp;IF(ДАННЫЕ!$CJ641&gt;0,1,0)&amp;"y"&amp;B641&amp;"d"&amp;H641&amp;"e"&amp;F641&amp;G641</f>
        <v>x0w00t00f00b00g00c00i00r00m00hS00hZ00p00k00z00j00n00ELh0v0a00s00u0y0de</v>
      </c>
      <c r="L641" s="28" t="str">
        <f ca="1">ДАННЫЕ!$I641&amp;"VN"&amp;IF(ДАННЫЕ!AW641&gt;0,11,10)&amp;"CD"&amp;IF(ДАННЫЕ!BF641&gt;500,16,IF(ДАННЫЕ!BF641&gt;350,15,IF(ДАННЫЕ!BF641&gt;=200,14,IF(ДАННЫЕ!BF641&gt;=100,13,IF(ДАННЫЕ!BF641&gt;=50,12,IF(ДАННЫЕ!BF641&gt;0,11,10))))))&amp;"AR"&amp;IF(ДАННЫЕ!BX641&gt;0,1,0)&amp;"GD"&amp;B641&amp;"VV"&amp;IF(E641&gt;=5,IF(E641&lt;18,1,0),0)</f>
        <v>VN10CD10AR0GD0VV0</v>
      </c>
      <c r="M641" s="28" t="str">
        <f>ДАННЫЕ!$I641&amp;"b"&amp;ДАННЫЕ!$BI641&amp;"r"&amp;ДАННЫЕ!$BJ641&amp;"CD"&amp;IF(ДАННЫЕ!BF641&gt;0,IF(ДАННЫЕ!BF641&lt;200,1,IF(ДАННЫЕ!BF641&lt;350,2,3)),0)&amp;"h"&amp;IF(ДАННЫЕ!$BK641+ДАННЫЕ!$BL641+ДАННЫЕ!$BM641&gt;0,1,0)&amp;"x"&amp;ДАННЫЕ!$BK641&amp;"y"&amp;ДАННЫЕ!$BL641&amp;"z"&amp;ДАННЫЕ!$BM641&amp;"c"&amp;IF(ДАННЫЕ!$BK641+ДАННЫЕ!$BL641+ДАННЫЕ!$BM641=3,1,0)&amp;"a"&amp;IF(ДАННЫЕ!$BQ641+ДАННЫЕ!$BR641&gt;0,1,0)&amp;"d"&amp;ДАННЫЕ!$BQ641&amp;"v"&amp;ДАННЫЕ!$BR641&amp;"p"&amp;ДАННЫЕ!$BS641&amp;"n"&amp;ДАННЫЕ!$BU641&amp;"t"&amp;ДАННЫЕ!$BV641&amp;"o"&amp;ДАННЫЕ!$BT641&amp;"l"&amp;IF(ДАННЫЕ!$BN641&gt;0,1,0)&amp;ДАННЫЕ!$BN641&amp;"g"&amp;ДАННЫЕ!$BO641&amp;"s"&amp;ДАННЫЕ!$BP641&amp;"DZ"&amp;IF(ДАННЫЕ!B641-ДАННЫЕ!G641 &lt; 60,IF(ДАННЫЕ!B641-ДАННЫЕ!G641 &gt;= 0,1,0),0)&amp;"u"&amp;IF(ДАННЫЕ!$CJ641&gt;0,1,0)</f>
        <v>brCD0h0xyzc0a0dvpntol0gsDZ1u0</v>
      </c>
      <c r="N641" s="28" t="str">
        <f ca="1">ДАННЫЕ!$F641&amp;ДАННЫЕ!$I641&amp;"g"&amp;B641&amp;"cf"&amp;D641&amp;"a"&amp;IF(ДАННЫЕ!$BX641&gt;0,1,0)&amp;IF(ДАННЫЕ!$BF641&gt;500,1,IF(ДАННЫЕ!$BF641&gt;350,2,IF(ДАННЫЕ!$BF641&gt;=200,3,IF(ДАННЫЕ!$BF641&gt;=100,4,IF(ДАННЫЕ!$BF641&gt;=50,5,IF(ДАННЫЕ!$BF641&lt;50,6,0))))))&amp;"AR"&amp;IF(DATEDIF(ДАННЫЕ!$BX641,ДАННЫЕ!$F$1,"y")&gt;1,1,0)&amp;"VG"&amp;IF(ДАННЫЕ!$BH641="0",1,0)&amp;"o"&amp;IF(T641+ДАННЫЕ!$AF641+ДАННЫЕ!$AG641+ДАННЫЕ!$AH641+ДАННЫЕ!$AI641+ДАННЫЕ!$AJ641+ДАННЫЕ!$AP641+ДАННЫЕ!$AQ641+ДАННЫЕ!$AR641+ДАННЫЕ!$AU641+ДАННЫЕ!$AW641+ДАННЫЕ!$AS641+ДАННЫЕ!$AT641&gt;0,1,0)&amp;"x"&amp;ДАННЫЕ!$AG641&amp;"p"&amp;IF(ДАННЫЕ!$BY641&gt;0,1,0)&amp;"v"&amp;IF(ДАННЫЕ!$BZ641&gt;0,1,0)&amp;"n"&amp;ДАННЫЕ!$CA641&amp;"t"&amp;ДАННЫЕ!$AY641&amp;"k"&amp;ДАННЫЕ!$CB641&amp;"q"&amp;ДАННЫЕ!$CC641&amp;"w"&amp;ДАННЫЕ!$CD641&amp;"e"&amp;ДАННЫЕ!$CE641&amp;"m"&amp;ДАННЫЕ!$CF641&amp;"c"&amp;ДАННЫЕ!$CG641&amp;"z"&amp;ДАННЫЕ!$CH641&amp;"d"&amp;IF(H641=4,1,0)&amp;"s"&amp;IF(ДАННЫЕ!$J641=1,0,1)&amp;"u"&amp;IF(ДАННЫЕ!$CJ641&gt;0,1,0)</f>
        <v>g0cf0a06AR1VG0o0xp0v0ntkqwemczd0s1u0</v>
      </c>
      <c r="O641" s="28" t="str">
        <f>ДАННЫЕ!$I641&amp;"g"&amp;B641&amp;A641&amp;"f"&amp;P641&amp;"c"&amp;IF(ДАННЫЕ!$U641&gt;0,1,0)&amp;"s"&amp;IF(ДАННЫЕ!$Q641&gt;0,IF(YEAR(ДАННЫЕ!$F$1)=YEAR(ДАННЫЕ!$Q641),IF(MONTH(ДАННЫЕ!$F$1)=MONTH(ДАННЫЕ!$Q641),111,11),1),0)&amp;"i"&amp;IF(ДАННЫЕ!$R641+ДАННЫЕ!$S641+ДАННЫЕ!$T641=0,0,1)&amp;"h"&amp;IF(ДАННЫЕ!$P641&gt;0,1,0)&amp;"p"&amp;IF(ДАННЫЕ!$CI641&gt;0,IF(YEAR(ДАННЫЕ!$F$1)=YEAR(ДАННЫЕ!$CI641),IF(MONTH(ДАННЫЕ!$F$1)=MONTH(ДАННЫЕ!$CI641),111,11),1),0)&amp;"d"&amp;IF(ДАННЫЕ!$CJ641&gt;0,IF(YEAR(ДАННЫЕ!$F$1)=YEAR(ДАННЫЕ!$CJ641),IF(MONTH(ДАННЫЕ!$F$1)=MONTH(ДАННЫЕ!$CJ641),111,11),1),0)&amp;"o"&amp;IF(ДАННЫЕ!$CK641&gt;0,IF(MONTH(ДАННЫЕ!$F$1)=MONTH(ДАННЫЕ!$CK641),111,11),0)&amp;"v"&amp;IF(ДАННЫЕ!$BE641&gt;0,IF(MONTH(ДАННЫЕ!$F$1)=MONTH(ДАННЫЕ!$BE641),111,11),0)</f>
        <v>g00f0c0s0i0h0p0d0o0v0</v>
      </c>
      <c r="P641" s="15">
        <f t="shared" si="29"/>
        <v>0</v>
      </c>
      <c r="Q641" s="15">
        <f>IF(ДАННЫЕ!$F$1&gt;ДАННЫЕ!$N641,IF(YEAR(ДАННЫЕ!$F$1)=YEAR(ДАННЫЕ!M641),1,0),0)</f>
        <v>0</v>
      </c>
      <c r="R641" s="15">
        <f>IF(ДАННЫЕ!$F$1&gt;ДАННЫЕ!$N641,IF(YEAR(ДАННЫЕ!$F$1)=YEAR(ДАННЫЕ!N641),1,0),0)</f>
        <v>0</v>
      </c>
      <c r="S641" s="15">
        <f>IF(ДАННЫЕ!$AA641="2А",1,IF(ДАННЫЕ!$AA641="2Б",2,IF(ДАННЫЕ!$AA641="2В",3,IF(ДАННЫЕ!$AA641=3,4,IF(ДАННЫЕ!$AA641="4А",5,IF(ДАННЫЕ!$AA641="4Б",6,IF(ДАННЫЕ!$AA641="4В",7,IF(ДАННЫЕ!$AA641=5,8,0))))))))</f>
        <v>0</v>
      </c>
      <c r="T641" s="15">
        <f>IF(OR(ДАННЫЕ!$AC641=2,ДАННЫЕ!$AD641=2,ДАННЫЕ!$AE641=2),2,IF(OR(ДАННЫЕ!$AC641=1,ДАННЫЕ!$AD641=1,ДАННЫЕ!$AE641=1),1,0))</f>
        <v>0</v>
      </c>
    </row>
    <row r="642" spans="1:20" ht="15" customHeight="1" x14ac:dyDescent="0.2">
      <c r="A642" s="78">
        <f>IF(B642&gt;0,IF(MONTH(ДАННЫЕ!$F$1)=MONTH(ДАННЫЕ!$B642),1,0),0)</f>
        <v>0</v>
      </c>
      <c r="B642" s="14">
        <f>IF(ДАННЫЕ!$B642&gt;0,IF(YEAR(ДАННЫЕ!$F$1)=YEAR(ДАННЫЕ!$B642),1,0),0)</f>
        <v>0</v>
      </c>
      <c r="C642" s="14">
        <f>IF(ДАННЫЕ!$CM642&gt;0,IF(YEAR(ДАННЫЕ!$F$1)=YEAR(ДАННЫЕ!$CM642),1,0),0)</f>
        <v>0</v>
      </c>
      <c r="D642" s="14">
        <f>IF(ДАННЫЕ!$CJ642&gt;0,IF(ДАННЫЕ!$CL642&gt;ДАННЫЕ!$F$1,1,IF(ДАННЫЕ!$CL642&gt;0,0,1)),0)</f>
        <v>0</v>
      </c>
      <c r="E642" s="43" t="str">
        <f ca="1">IF(ДАННЫЕ!$F$1&gt;0,IF(ДАННЫЕ!$G642&gt;0,DATEDIF(ДАННЫЕ!$G642,ДАННЫЕ!$F$1,"y"),""),IF(ДАННЫЕ!$G642&gt;0,DATEDIF(ДАННЫЕ!$G642,TODAY(),"y"),""))</f>
        <v/>
      </c>
      <c r="F642" s="43" t="str">
        <f xml:space="preserve"> IF(ДАННЫЕ!$F642="М",IF(E642&gt;=18,IF(E642&lt;60,1,""),""),"")&amp;IF(ДАННЫЕ!$F642="Ж",IF(E642&gt;=18,IF(E642&lt;55,1,""),""),"")</f>
        <v/>
      </c>
      <c r="G642" s="43" t="str">
        <f xml:space="preserve"> IF(ДАННЫЕ!$F642="М",IF(E642&gt;=60,2,""),"")&amp;IF(ДАННЫЕ!$F642="Ж",IF(E642&gt;=55,2,""),"")</f>
        <v/>
      </c>
      <c r="H642" s="43" t="str">
        <f t="shared" ca="1" si="27"/>
        <v/>
      </c>
      <c r="I642" s="43" t="str">
        <f t="shared" ca="1" si="28"/>
        <v>03</v>
      </c>
      <c r="J642" s="28" t="str">
        <f ca="1">ДАННЫЕ!$F642&amp;H642&amp;I642&amp;ДАННЫЕ!$I642&amp;"m"&amp;IF(ДАННЫЕ!$I642&gt;0,IF(ДАННЫЕ!$J642&gt;0,0,1),"")&amp;"f"&amp;IF(ДАННЫЕ!$R642&gt;0,IF(YEAR(ДАННЫЕ!$F$1)=YEAR(ДАННЫЕ!$R642),1,0),0)&amp;"z"&amp;ДАННЫЕ!$R642&amp;"p"&amp;ДАННЫЕ!$S642&amp;"i"&amp;ДАННЫЕ!$T642&amp;"h"&amp;ДАННЫЕ!$K642&amp;"be"&amp;ДАННЫЕ!$BI642&amp;"CD"&amp;IF(ДАННЫЕ!BF642&gt;500,4,IF(ДАННЫЕ!BF642&gt;350,3,IF(ДАННЫЕ!BF642&gt;200,2,IF(ДАННЫЕ!BF642&gt;0,1,0))))&amp;"g"&amp;B642&amp;"d"&amp;H642&amp;"l"&amp;ДАННЫЕ!AT642&amp;"a"&amp;ДАННЫЕ!$V642&amp;"v"&amp;R642&amp;"k"&amp;ДАННЫЕ!$U642&amp;"s"&amp;ДАННЫЕ!$Y642&amp;"t"&amp;ДАННЫЕ!$X642&amp;"b"&amp;IF(ДАННЫЕ!$Q642&gt;1,1,0)&amp;"PP"&amp;ДАННЫЕ!Z642&amp;"c"&amp;S642&amp;"x"&amp;IF(ДАННЫЕ!$BY642&gt;0,IF(YEAR(ДАННЫЕ!$F$1)=YEAR(ДАННЫЕ!$BY642),1,0),0)&amp;"n"&amp;IF(ДАННЫЕ!$BZ642&gt;0,IF(YEAR(ДАННЫЕ!$F$1)=YEAR(ДАННЫЕ!$BZ642),1,0),0)&amp;"u"&amp;D642&amp;"z"&amp;IF(ДАННЫЕ!$CL642&gt;0,IF(YEAR(ДАННЫЕ!$F$1)&gt;YEAR(ДАННЫЕ!$CL642),11,12),0)</f>
        <v>03mf0zpihbeCD0g0dlav0kstb0PPc0x0n0u0z0</v>
      </c>
      <c r="K642" s="28" t="str">
        <f ca="1">ДАННЫЕ!$I642&amp;"x"&amp;B642&amp;"w"&amp;IF(T642+ДАННЫЕ!AD642+ДАННЫЕ!AE642+ДАННЫЕ!AF642+ДАННЫЕ!AG642+ДАННЫЕ!AH642+ДАННЫЕ!$AL642+ДАННЫЕ!AI642+ДАННЫЕ!AJ642+ДАННЫЕ!AK642+ДАННЫЕ!AP642+ДАННЫЕ!AQ642+ДАННЫЕ!AR642+ДАННЫЕ!$AM642+ДАННЫЕ!$AN642+ДАННЫЕ!AS642+ДАННЫЕ!AT642&gt;0,1,0)&amp;IF(OR(T642=2,ДАННЫЕ!AD642=2,ДАННЫЕ!AE642=2,ДАННЫЕ!AF642=2,ДАННЫЕ!AG642=2,ДАННЫЕ!AH642=2,ДАННЫЕ!$AL642=2,ДАННЫЕ!AI642=2,ДАННЫЕ!AJ642=2,ДАННЫЕ!AK642=2,ДАННЫЕ!AP642=2,ДАННЫЕ!AQ642=2,ДАННЫЕ!AR642=2,ДАННЫЕ!$AM642=2,ДАННЫЕ!$AN642=2,ДАННЫЕ!AS642=2,ДАННЫЕ!AT642=2),2,0)&amp;"t"&amp;IF(T642&gt;0,"1"&amp;T642,"00")&amp;"f"&amp;IF(ДАННЫЕ!$AC642,"1"&amp;ДАННЫЕ!$AC642,"00")&amp;"b"&amp;IF(ДАННЫЕ!$AD642,"1"&amp;ДАННЫЕ!$AD642,"00")&amp;"g"&amp;IF(ДАННЫЕ!$AF642,"1"&amp;ДАННЫЕ!$AF642,"00")&amp;"c"&amp;IF(ДАННЫЕ!$AG642,"1"&amp;ДАННЫЕ!$AG642,"00")&amp;"i"&amp;IF(ДАННЫЕ!$AH642,"1"&amp;ДАННЫЕ!$AH642,"00")&amp;"r"&amp;IF(ДАННЫЕ!$AL642,"1"&amp;ДАННЫЕ!$AL642,"00")&amp;"m"&amp;IF(ДАННЫЕ!$AI642,"1"&amp;ДАННЫЕ!$AI642,"00")&amp;"hS"&amp;IF(ДАННЫЕ!$AJ642,"1"&amp;ДАННЫЕ!$AJ642,"00")&amp;"hZ"&amp;IF(ДАННЫЕ!$AK642,"1"&amp;ДАННЫЕ!$AK642,"00")&amp;"p"&amp;IF(ДАННЫЕ!$AP642,"1"&amp;ДАННЫЕ!$AP642,"00")&amp;"k"&amp;IF(ДАННЫЕ!$AQ642,"1"&amp;ДАННЫЕ!$AQ642,"00")&amp;"z"&amp;IF(ДАННЫЕ!$AR642,"1"&amp;ДАННЫЕ!$AR642,"00")&amp;"j"&amp;IF(ДАННЫЕ!$AM642,"1"&amp;ДАННЫЕ!$AM642,"00")&amp;"n"&amp;IF(ДАННЫЕ!$AN642,"1"&amp;ДАННЫЕ!$AN642,"00")&amp;"E"&amp;ДАННЫЕ!BI642&amp;"L"&amp;ДАННЫЕ!AO642&amp;"h"&amp;IF(ДАННЫЕ!$AU642&gt;0,1,0)&amp;"v"&amp;IF(ДАННЫЕ!$AW642&gt;0,1,0)&amp;"a"&amp;IF(ДАННЫЕ!$AS642,"1"&amp;ДАННЫЕ!$AS642,"00")&amp;"s"&amp;IF(ДАННЫЕ!$AT642,"1"&amp;ДАННЫЕ!$AT642,"00")&amp;"u"&amp;IF(ДАННЫЕ!$CJ642&gt;0,1,0)&amp;"y"&amp;B642&amp;"d"&amp;H642&amp;"e"&amp;F642&amp;G642</f>
        <v>x0w00t00f00b00g00c00i00r00m00hS00hZ00p00k00z00j00n00ELh0v0a00s00u0y0de</v>
      </c>
      <c r="L642" s="28" t="str">
        <f ca="1">ДАННЫЕ!$I642&amp;"VN"&amp;IF(ДАННЫЕ!AW642&gt;0,11,10)&amp;"CD"&amp;IF(ДАННЫЕ!BF642&gt;500,16,IF(ДАННЫЕ!BF642&gt;350,15,IF(ДАННЫЕ!BF642&gt;=200,14,IF(ДАННЫЕ!BF642&gt;=100,13,IF(ДАННЫЕ!BF642&gt;=50,12,IF(ДАННЫЕ!BF642&gt;0,11,10))))))&amp;"AR"&amp;IF(ДАННЫЕ!BX642&gt;0,1,0)&amp;"GD"&amp;B642&amp;"VV"&amp;IF(E642&gt;=5,IF(E642&lt;18,1,0),0)</f>
        <v>VN10CD10AR0GD0VV0</v>
      </c>
      <c r="M642" s="28" t="str">
        <f>ДАННЫЕ!$I642&amp;"b"&amp;ДАННЫЕ!$BI642&amp;"r"&amp;ДАННЫЕ!$BJ642&amp;"CD"&amp;IF(ДАННЫЕ!BF642&gt;0,IF(ДАННЫЕ!BF642&lt;200,1,IF(ДАННЫЕ!BF642&lt;350,2,3)),0)&amp;"h"&amp;IF(ДАННЫЕ!$BK642+ДАННЫЕ!$BL642+ДАННЫЕ!$BM642&gt;0,1,0)&amp;"x"&amp;ДАННЫЕ!$BK642&amp;"y"&amp;ДАННЫЕ!$BL642&amp;"z"&amp;ДАННЫЕ!$BM642&amp;"c"&amp;IF(ДАННЫЕ!$BK642+ДАННЫЕ!$BL642+ДАННЫЕ!$BM642=3,1,0)&amp;"a"&amp;IF(ДАННЫЕ!$BQ642+ДАННЫЕ!$BR642&gt;0,1,0)&amp;"d"&amp;ДАННЫЕ!$BQ642&amp;"v"&amp;ДАННЫЕ!$BR642&amp;"p"&amp;ДАННЫЕ!$BS642&amp;"n"&amp;ДАННЫЕ!$BU642&amp;"t"&amp;ДАННЫЕ!$BV642&amp;"o"&amp;ДАННЫЕ!$BT642&amp;"l"&amp;IF(ДАННЫЕ!$BN642&gt;0,1,0)&amp;ДАННЫЕ!$BN642&amp;"g"&amp;ДАННЫЕ!$BO642&amp;"s"&amp;ДАННЫЕ!$BP642&amp;"DZ"&amp;IF(ДАННЫЕ!B642-ДАННЫЕ!G642 &lt; 60,IF(ДАННЫЕ!B642-ДАННЫЕ!G642 &gt;= 0,1,0),0)&amp;"u"&amp;IF(ДАННЫЕ!$CJ642&gt;0,1,0)</f>
        <v>brCD0h0xyzc0a0dvpntol0gsDZ1u0</v>
      </c>
      <c r="N642" s="28" t="str">
        <f ca="1">ДАННЫЕ!$F642&amp;ДАННЫЕ!$I642&amp;"g"&amp;B642&amp;"cf"&amp;D642&amp;"a"&amp;IF(ДАННЫЕ!$BX642&gt;0,1,0)&amp;IF(ДАННЫЕ!$BF642&gt;500,1,IF(ДАННЫЕ!$BF642&gt;350,2,IF(ДАННЫЕ!$BF642&gt;=200,3,IF(ДАННЫЕ!$BF642&gt;=100,4,IF(ДАННЫЕ!$BF642&gt;=50,5,IF(ДАННЫЕ!$BF642&lt;50,6,0))))))&amp;"AR"&amp;IF(DATEDIF(ДАННЫЕ!$BX642,ДАННЫЕ!$F$1,"y")&gt;1,1,0)&amp;"VG"&amp;IF(ДАННЫЕ!$BH642="0",1,0)&amp;"o"&amp;IF(T642+ДАННЫЕ!$AF642+ДАННЫЕ!$AG642+ДАННЫЕ!$AH642+ДАННЫЕ!$AI642+ДАННЫЕ!$AJ642+ДАННЫЕ!$AP642+ДАННЫЕ!$AQ642+ДАННЫЕ!$AR642+ДАННЫЕ!$AU642+ДАННЫЕ!$AW642+ДАННЫЕ!$AS642+ДАННЫЕ!$AT642&gt;0,1,0)&amp;"x"&amp;ДАННЫЕ!$AG642&amp;"p"&amp;IF(ДАННЫЕ!$BY642&gt;0,1,0)&amp;"v"&amp;IF(ДАННЫЕ!$BZ642&gt;0,1,0)&amp;"n"&amp;ДАННЫЕ!$CA642&amp;"t"&amp;ДАННЫЕ!$AY642&amp;"k"&amp;ДАННЫЕ!$CB642&amp;"q"&amp;ДАННЫЕ!$CC642&amp;"w"&amp;ДАННЫЕ!$CD642&amp;"e"&amp;ДАННЫЕ!$CE642&amp;"m"&amp;ДАННЫЕ!$CF642&amp;"c"&amp;ДАННЫЕ!$CG642&amp;"z"&amp;ДАННЫЕ!$CH642&amp;"d"&amp;IF(H642=4,1,0)&amp;"s"&amp;IF(ДАННЫЕ!$J642=1,0,1)&amp;"u"&amp;IF(ДАННЫЕ!$CJ642&gt;0,1,0)</f>
        <v>g0cf0a06AR1VG0o0xp0v0ntkqwemczd0s1u0</v>
      </c>
      <c r="O642" s="28" t="str">
        <f>ДАННЫЕ!$I642&amp;"g"&amp;B642&amp;A642&amp;"f"&amp;P642&amp;"c"&amp;IF(ДАННЫЕ!$U642&gt;0,1,0)&amp;"s"&amp;IF(ДАННЫЕ!$Q642&gt;0,IF(YEAR(ДАННЫЕ!$F$1)=YEAR(ДАННЫЕ!$Q642),IF(MONTH(ДАННЫЕ!$F$1)=MONTH(ДАННЫЕ!$Q642),111,11),1),0)&amp;"i"&amp;IF(ДАННЫЕ!$R642+ДАННЫЕ!$S642+ДАННЫЕ!$T642=0,0,1)&amp;"h"&amp;IF(ДАННЫЕ!$P642&gt;0,1,0)&amp;"p"&amp;IF(ДАННЫЕ!$CI642&gt;0,IF(YEAR(ДАННЫЕ!$F$1)=YEAR(ДАННЫЕ!$CI642),IF(MONTH(ДАННЫЕ!$F$1)=MONTH(ДАННЫЕ!$CI642),111,11),1),0)&amp;"d"&amp;IF(ДАННЫЕ!$CJ642&gt;0,IF(YEAR(ДАННЫЕ!$F$1)=YEAR(ДАННЫЕ!$CJ642),IF(MONTH(ДАННЫЕ!$F$1)=MONTH(ДАННЫЕ!$CJ642),111,11),1),0)&amp;"o"&amp;IF(ДАННЫЕ!$CK642&gt;0,IF(MONTH(ДАННЫЕ!$F$1)=MONTH(ДАННЫЕ!$CK642),111,11),0)&amp;"v"&amp;IF(ДАННЫЕ!$BE642&gt;0,IF(MONTH(ДАННЫЕ!$F$1)=MONTH(ДАННЫЕ!$BE642),111,11),0)</f>
        <v>g00f0c0s0i0h0p0d0o0v0</v>
      </c>
      <c r="P642" s="15">
        <f t="shared" si="29"/>
        <v>0</v>
      </c>
      <c r="Q642" s="15">
        <f>IF(ДАННЫЕ!$F$1&gt;ДАННЫЕ!$N642,IF(YEAR(ДАННЫЕ!$F$1)=YEAR(ДАННЫЕ!M642),1,0),0)</f>
        <v>0</v>
      </c>
      <c r="R642" s="15">
        <f>IF(ДАННЫЕ!$F$1&gt;ДАННЫЕ!$N642,IF(YEAR(ДАННЫЕ!$F$1)=YEAR(ДАННЫЕ!N642),1,0),0)</f>
        <v>0</v>
      </c>
      <c r="S642" s="15">
        <f>IF(ДАННЫЕ!$AA642="2А",1,IF(ДАННЫЕ!$AA642="2Б",2,IF(ДАННЫЕ!$AA642="2В",3,IF(ДАННЫЕ!$AA642=3,4,IF(ДАННЫЕ!$AA642="4А",5,IF(ДАННЫЕ!$AA642="4Б",6,IF(ДАННЫЕ!$AA642="4В",7,IF(ДАННЫЕ!$AA642=5,8,0))))))))</f>
        <v>0</v>
      </c>
      <c r="T642" s="15">
        <f>IF(OR(ДАННЫЕ!$AC642=2,ДАННЫЕ!$AD642=2,ДАННЫЕ!$AE642=2),2,IF(OR(ДАННЫЕ!$AC642=1,ДАННЫЕ!$AD642=1,ДАННЫЕ!$AE642=1),1,0))</f>
        <v>0</v>
      </c>
    </row>
    <row r="643" spans="1:20" ht="15" customHeight="1" x14ac:dyDescent="0.2">
      <c r="A643" s="78">
        <f>IF(B643&gt;0,IF(MONTH(ДАННЫЕ!$F$1)=MONTH(ДАННЫЕ!$B643),1,0),0)</f>
        <v>0</v>
      </c>
      <c r="B643" s="14">
        <f>IF(ДАННЫЕ!$B643&gt;0,IF(YEAR(ДАННЫЕ!$F$1)=YEAR(ДАННЫЕ!$B643),1,0),0)</f>
        <v>0</v>
      </c>
      <c r="C643" s="14">
        <f>IF(ДАННЫЕ!$CM643&gt;0,IF(YEAR(ДАННЫЕ!$F$1)=YEAR(ДАННЫЕ!$CM643),1,0),0)</f>
        <v>0</v>
      </c>
      <c r="D643" s="14">
        <f>IF(ДАННЫЕ!$CJ643&gt;0,IF(ДАННЫЕ!$CL643&gt;ДАННЫЕ!$F$1,1,IF(ДАННЫЕ!$CL643&gt;0,0,1)),0)</f>
        <v>0</v>
      </c>
      <c r="E643" s="43" t="str">
        <f ca="1">IF(ДАННЫЕ!$F$1&gt;0,IF(ДАННЫЕ!$G643&gt;0,DATEDIF(ДАННЫЕ!$G643,ДАННЫЕ!$F$1,"y"),""),IF(ДАННЫЕ!$G643&gt;0,DATEDIF(ДАННЫЕ!$G643,TODAY(),"y"),""))</f>
        <v/>
      </c>
      <c r="F643" s="43" t="str">
        <f xml:space="preserve"> IF(ДАННЫЕ!$F643="М",IF(E643&gt;=18,IF(E643&lt;60,1,""),""),"")&amp;IF(ДАННЫЕ!$F643="Ж",IF(E643&gt;=18,IF(E643&lt;55,1,""),""),"")</f>
        <v/>
      </c>
      <c r="G643" s="43" t="str">
        <f xml:space="preserve"> IF(ДАННЫЕ!$F643="М",IF(E643&gt;=60,2,""),"")&amp;IF(ДАННЫЕ!$F643="Ж",IF(E643&gt;=55,2,""),"")</f>
        <v/>
      </c>
      <c r="H643" s="43" t="str">
        <f t="shared" ca="1" si="27"/>
        <v/>
      </c>
      <c r="I643" s="43" t="str">
        <f t="shared" ca="1" si="28"/>
        <v>03</v>
      </c>
      <c r="J643" s="28" t="str">
        <f ca="1">ДАННЫЕ!$F643&amp;H643&amp;I643&amp;ДАННЫЕ!$I643&amp;"m"&amp;IF(ДАННЫЕ!$I643&gt;0,IF(ДАННЫЕ!$J643&gt;0,0,1),"")&amp;"f"&amp;IF(ДАННЫЕ!$R643&gt;0,IF(YEAR(ДАННЫЕ!$F$1)=YEAR(ДАННЫЕ!$R643),1,0),0)&amp;"z"&amp;ДАННЫЕ!$R643&amp;"p"&amp;ДАННЫЕ!$S643&amp;"i"&amp;ДАННЫЕ!$T643&amp;"h"&amp;ДАННЫЕ!$K643&amp;"be"&amp;ДАННЫЕ!$BI643&amp;"CD"&amp;IF(ДАННЫЕ!BF643&gt;500,4,IF(ДАННЫЕ!BF643&gt;350,3,IF(ДАННЫЕ!BF643&gt;200,2,IF(ДАННЫЕ!BF643&gt;0,1,0))))&amp;"g"&amp;B643&amp;"d"&amp;H643&amp;"l"&amp;ДАННЫЕ!AT643&amp;"a"&amp;ДАННЫЕ!$V643&amp;"v"&amp;R643&amp;"k"&amp;ДАННЫЕ!$U643&amp;"s"&amp;ДАННЫЕ!$Y643&amp;"t"&amp;ДАННЫЕ!$X643&amp;"b"&amp;IF(ДАННЫЕ!$Q643&gt;1,1,0)&amp;"PP"&amp;ДАННЫЕ!Z643&amp;"c"&amp;S643&amp;"x"&amp;IF(ДАННЫЕ!$BY643&gt;0,IF(YEAR(ДАННЫЕ!$F$1)=YEAR(ДАННЫЕ!$BY643),1,0),0)&amp;"n"&amp;IF(ДАННЫЕ!$BZ643&gt;0,IF(YEAR(ДАННЫЕ!$F$1)=YEAR(ДАННЫЕ!$BZ643),1,0),0)&amp;"u"&amp;D643&amp;"z"&amp;IF(ДАННЫЕ!$CL643&gt;0,IF(YEAR(ДАННЫЕ!$F$1)&gt;YEAR(ДАННЫЕ!$CL643),11,12),0)</f>
        <v>03mf0zpihbeCD0g0dlav0kstb0PPc0x0n0u0z0</v>
      </c>
      <c r="K643" s="28" t="str">
        <f ca="1">ДАННЫЕ!$I643&amp;"x"&amp;B643&amp;"w"&amp;IF(T643+ДАННЫЕ!AD643+ДАННЫЕ!AE643+ДАННЫЕ!AF643+ДАННЫЕ!AG643+ДАННЫЕ!AH643+ДАННЫЕ!$AL643+ДАННЫЕ!AI643+ДАННЫЕ!AJ643+ДАННЫЕ!AK643+ДАННЫЕ!AP643+ДАННЫЕ!AQ643+ДАННЫЕ!AR643+ДАННЫЕ!$AM643+ДАННЫЕ!$AN643+ДАННЫЕ!AS643+ДАННЫЕ!AT643&gt;0,1,0)&amp;IF(OR(T643=2,ДАННЫЕ!AD643=2,ДАННЫЕ!AE643=2,ДАННЫЕ!AF643=2,ДАННЫЕ!AG643=2,ДАННЫЕ!AH643=2,ДАННЫЕ!$AL643=2,ДАННЫЕ!AI643=2,ДАННЫЕ!AJ643=2,ДАННЫЕ!AK643=2,ДАННЫЕ!AP643=2,ДАННЫЕ!AQ643=2,ДАННЫЕ!AR643=2,ДАННЫЕ!$AM643=2,ДАННЫЕ!$AN643=2,ДАННЫЕ!AS643=2,ДАННЫЕ!AT643=2),2,0)&amp;"t"&amp;IF(T643&gt;0,"1"&amp;T643,"00")&amp;"f"&amp;IF(ДАННЫЕ!$AC643,"1"&amp;ДАННЫЕ!$AC643,"00")&amp;"b"&amp;IF(ДАННЫЕ!$AD643,"1"&amp;ДАННЫЕ!$AD643,"00")&amp;"g"&amp;IF(ДАННЫЕ!$AF643,"1"&amp;ДАННЫЕ!$AF643,"00")&amp;"c"&amp;IF(ДАННЫЕ!$AG643,"1"&amp;ДАННЫЕ!$AG643,"00")&amp;"i"&amp;IF(ДАННЫЕ!$AH643,"1"&amp;ДАННЫЕ!$AH643,"00")&amp;"r"&amp;IF(ДАННЫЕ!$AL643,"1"&amp;ДАННЫЕ!$AL643,"00")&amp;"m"&amp;IF(ДАННЫЕ!$AI643,"1"&amp;ДАННЫЕ!$AI643,"00")&amp;"hS"&amp;IF(ДАННЫЕ!$AJ643,"1"&amp;ДАННЫЕ!$AJ643,"00")&amp;"hZ"&amp;IF(ДАННЫЕ!$AK643,"1"&amp;ДАННЫЕ!$AK643,"00")&amp;"p"&amp;IF(ДАННЫЕ!$AP643,"1"&amp;ДАННЫЕ!$AP643,"00")&amp;"k"&amp;IF(ДАННЫЕ!$AQ643,"1"&amp;ДАННЫЕ!$AQ643,"00")&amp;"z"&amp;IF(ДАННЫЕ!$AR643,"1"&amp;ДАННЫЕ!$AR643,"00")&amp;"j"&amp;IF(ДАННЫЕ!$AM643,"1"&amp;ДАННЫЕ!$AM643,"00")&amp;"n"&amp;IF(ДАННЫЕ!$AN643,"1"&amp;ДАННЫЕ!$AN643,"00")&amp;"E"&amp;ДАННЫЕ!BI643&amp;"L"&amp;ДАННЫЕ!AO643&amp;"h"&amp;IF(ДАННЫЕ!$AU643&gt;0,1,0)&amp;"v"&amp;IF(ДАННЫЕ!$AW643&gt;0,1,0)&amp;"a"&amp;IF(ДАННЫЕ!$AS643,"1"&amp;ДАННЫЕ!$AS643,"00")&amp;"s"&amp;IF(ДАННЫЕ!$AT643,"1"&amp;ДАННЫЕ!$AT643,"00")&amp;"u"&amp;IF(ДАННЫЕ!$CJ643&gt;0,1,0)&amp;"y"&amp;B643&amp;"d"&amp;H643&amp;"e"&amp;F643&amp;G643</f>
        <v>x0w00t00f00b00g00c00i00r00m00hS00hZ00p00k00z00j00n00ELh0v0a00s00u0y0de</v>
      </c>
      <c r="L643" s="28" t="str">
        <f ca="1">ДАННЫЕ!$I643&amp;"VN"&amp;IF(ДАННЫЕ!AW643&gt;0,11,10)&amp;"CD"&amp;IF(ДАННЫЕ!BF643&gt;500,16,IF(ДАННЫЕ!BF643&gt;350,15,IF(ДАННЫЕ!BF643&gt;=200,14,IF(ДАННЫЕ!BF643&gt;=100,13,IF(ДАННЫЕ!BF643&gt;=50,12,IF(ДАННЫЕ!BF643&gt;0,11,10))))))&amp;"AR"&amp;IF(ДАННЫЕ!BX643&gt;0,1,0)&amp;"GD"&amp;B643&amp;"VV"&amp;IF(E643&gt;=5,IF(E643&lt;18,1,0),0)</f>
        <v>VN10CD10AR0GD0VV0</v>
      </c>
      <c r="M643" s="28" t="str">
        <f>ДАННЫЕ!$I643&amp;"b"&amp;ДАННЫЕ!$BI643&amp;"r"&amp;ДАННЫЕ!$BJ643&amp;"CD"&amp;IF(ДАННЫЕ!BF643&gt;0,IF(ДАННЫЕ!BF643&lt;200,1,IF(ДАННЫЕ!BF643&lt;350,2,3)),0)&amp;"h"&amp;IF(ДАННЫЕ!$BK643+ДАННЫЕ!$BL643+ДАННЫЕ!$BM643&gt;0,1,0)&amp;"x"&amp;ДАННЫЕ!$BK643&amp;"y"&amp;ДАННЫЕ!$BL643&amp;"z"&amp;ДАННЫЕ!$BM643&amp;"c"&amp;IF(ДАННЫЕ!$BK643+ДАННЫЕ!$BL643+ДАННЫЕ!$BM643=3,1,0)&amp;"a"&amp;IF(ДАННЫЕ!$BQ643+ДАННЫЕ!$BR643&gt;0,1,0)&amp;"d"&amp;ДАННЫЕ!$BQ643&amp;"v"&amp;ДАННЫЕ!$BR643&amp;"p"&amp;ДАННЫЕ!$BS643&amp;"n"&amp;ДАННЫЕ!$BU643&amp;"t"&amp;ДАННЫЕ!$BV643&amp;"o"&amp;ДАННЫЕ!$BT643&amp;"l"&amp;IF(ДАННЫЕ!$BN643&gt;0,1,0)&amp;ДАННЫЕ!$BN643&amp;"g"&amp;ДАННЫЕ!$BO643&amp;"s"&amp;ДАННЫЕ!$BP643&amp;"DZ"&amp;IF(ДАННЫЕ!B643-ДАННЫЕ!G643 &lt; 60,IF(ДАННЫЕ!B643-ДАННЫЕ!G643 &gt;= 0,1,0),0)&amp;"u"&amp;IF(ДАННЫЕ!$CJ643&gt;0,1,0)</f>
        <v>brCD0h0xyzc0a0dvpntol0gsDZ1u0</v>
      </c>
      <c r="N643" s="28" t="str">
        <f ca="1">ДАННЫЕ!$F643&amp;ДАННЫЕ!$I643&amp;"g"&amp;B643&amp;"cf"&amp;D643&amp;"a"&amp;IF(ДАННЫЕ!$BX643&gt;0,1,0)&amp;IF(ДАННЫЕ!$BF643&gt;500,1,IF(ДАННЫЕ!$BF643&gt;350,2,IF(ДАННЫЕ!$BF643&gt;=200,3,IF(ДАННЫЕ!$BF643&gt;=100,4,IF(ДАННЫЕ!$BF643&gt;=50,5,IF(ДАННЫЕ!$BF643&lt;50,6,0))))))&amp;"AR"&amp;IF(DATEDIF(ДАННЫЕ!$BX643,ДАННЫЕ!$F$1,"y")&gt;1,1,0)&amp;"VG"&amp;IF(ДАННЫЕ!$BH643="0",1,0)&amp;"o"&amp;IF(T643+ДАННЫЕ!$AF643+ДАННЫЕ!$AG643+ДАННЫЕ!$AH643+ДАННЫЕ!$AI643+ДАННЫЕ!$AJ643+ДАННЫЕ!$AP643+ДАННЫЕ!$AQ643+ДАННЫЕ!$AR643+ДАННЫЕ!$AU643+ДАННЫЕ!$AW643+ДАННЫЕ!$AS643+ДАННЫЕ!$AT643&gt;0,1,0)&amp;"x"&amp;ДАННЫЕ!$AG643&amp;"p"&amp;IF(ДАННЫЕ!$BY643&gt;0,1,0)&amp;"v"&amp;IF(ДАННЫЕ!$BZ643&gt;0,1,0)&amp;"n"&amp;ДАННЫЕ!$CA643&amp;"t"&amp;ДАННЫЕ!$AY643&amp;"k"&amp;ДАННЫЕ!$CB643&amp;"q"&amp;ДАННЫЕ!$CC643&amp;"w"&amp;ДАННЫЕ!$CD643&amp;"e"&amp;ДАННЫЕ!$CE643&amp;"m"&amp;ДАННЫЕ!$CF643&amp;"c"&amp;ДАННЫЕ!$CG643&amp;"z"&amp;ДАННЫЕ!$CH643&amp;"d"&amp;IF(H643=4,1,0)&amp;"s"&amp;IF(ДАННЫЕ!$J643=1,0,1)&amp;"u"&amp;IF(ДАННЫЕ!$CJ643&gt;0,1,0)</f>
        <v>g0cf0a06AR1VG0o0xp0v0ntkqwemczd0s1u0</v>
      </c>
      <c r="O643" s="28" t="str">
        <f>ДАННЫЕ!$I643&amp;"g"&amp;B643&amp;A643&amp;"f"&amp;P643&amp;"c"&amp;IF(ДАННЫЕ!$U643&gt;0,1,0)&amp;"s"&amp;IF(ДАННЫЕ!$Q643&gt;0,IF(YEAR(ДАННЫЕ!$F$1)=YEAR(ДАННЫЕ!$Q643),IF(MONTH(ДАННЫЕ!$F$1)=MONTH(ДАННЫЕ!$Q643),111,11),1),0)&amp;"i"&amp;IF(ДАННЫЕ!$R643+ДАННЫЕ!$S643+ДАННЫЕ!$T643=0,0,1)&amp;"h"&amp;IF(ДАННЫЕ!$P643&gt;0,1,0)&amp;"p"&amp;IF(ДАННЫЕ!$CI643&gt;0,IF(YEAR(ДАННЫЕ!$F$1)=YEAR(ДАННЫЕ!$CI643),IF(MONTH(ДАННЫЕ!$F$1)=MONTH(ДАННЫЕ!$CI643),111,11),1),0)&amp;"d"&amp;IF(ДАННЫЕ!$CJ643&gt;0,IF(YEAR(ДАННЫЕ!$F$1)=YEAR(ДАННЫЕ!$CJ643),IF(MONTH(ДАННЫЕ!$F$1)=MONTH(ДАННЫЕ!$CJ643),111,11),1),0)&amp;"o"&amp;IF(ДАННЫЕ!$CK643&gt;0,IF(MONTH(ДАННЫЕ!$F$1)=MONTH(ДАННЫЕ!$CK643),111,11),0)&amp;"v"&amp;IF(ДАННЫЕ!$BE643&gt;0,IF(MONTH(ДАННЫЕ!$F$1)=MONTH(ДАННЫЕ!$BE643),111,11),0)</f>
        <v>g00f0c0s0i0h0p0d0o0v0</v>
      </c>
      <c r="P643" s="15">
        <f t="shared" si="29"/>
        <v>0</v>
      </c>
      <c r="Q643" s="15">
        <f>IF(ДАННЫЕ!$F$1&gt;ДАННЫЕ!$N643,IF(YEAR(ДАННЫЕ!$F$1)=YEAR(ДАННЫЕ!M643),1,0),0)</f>
        <v>0</v>
      </c>
      <c r="R643" s="15">
        <f>IF(ДАННЫЕ!$F$1&gt;ДАННЫЕ!$N643,IF(YEAR(ДАННЫЕ!$F$1)=YEAR(ДАННЫЕ!N643),1,0),0)</f>
        <v>0</v>
      </c>
      <c r="S643" s="15">
        <f>IF(ДАННЫЕ!$AA643="2А",1,IF(ДАННЫЕ!$AA643="2Б",2,IF(ДАННЫЕ!$AA643="2В",3,IF(ДАННЫЕ!$AA643=3,4,IF(ДАННЫЕ!$AA643="4А",5,IF(ДАННЫЕ!$AA643="4Б",6,IF(ДАННЫЕ!$AA643="4В",7,IF(ДАННЫЕ!$AA643=5,8,0))))))))</f>
        <v>0</v>
      </c>
      <c r="T643" s="15">
        <f>IF(OR(ДАННЫЕ!$AC643=2,ДАННЫЕ!$AD643=2,ДАННЫЕ!$AE643=2),2,IF(OR(ДАННЫЕ!$AC643=1,ДАННЫЕ!$AD643=1,ДАННЫЕ!$AE643=1),1,0))</f>
        <v>0</v>
      </c>
    </row>
    <row r="644" spans="1:20" ht="15" customHeight="1" x14ac:dyDescent="0.2">
      <c r="A644" s="78">
        <f>IF(B644&gt;0,IF(MONTH(ДАННЫЕ!$F$1)=MONTH(ДАННЫЕ!$B644),1,0),0)</f>
        <v>0</v>
      </c>
      <c r="B644" s="14">
        <f>IF(ДАННЫЕ!$B644&gt;0,IF(YEAR(ДАННЫЕ!$F$1)=YEAR(ДАННЫЕ!$B644),1,0),0)</f>
        <v>0</v>
      </c>
      <c r="C644" s="14">
        <f>IF(ДАННЫЕ!$CM644&gt;0,IF(YEAR(ДАННЫЕ!$F$1)=YEAR(ДАННЫЕ!$CM644),1,0),0)</f>
        <v>0</v>
      </c>
      <c r="D644" s="14">
        <f>IF(ДАННЫЕ!$CJ644&gt;0,IF(ДАННЫЕ!$CL644&gt;ДАННЫЕ!$F$1,1,IF(ДАННЫЕ!$CL644&gt;0,0,1)),0)</f>
        <v>0</v>
      </c>
      <c r="E644" s="43" t="str">
        <f ca="1">IF(ДАННЫЕ!$F$1&gt;0,IF(ДАННЫЕ!$G644&gt;0,DATEDIF(ДАННЫЕ!$G644,ДАННЫЕ!$F$1,"y"),""),IF(ДАННЫЕ!$G644&gt;0,DATEDIF(ДАННЫЕ!$G644,TODAY(),"y"),""))</f>
        <v/>
      </c>
      <c r="F644" s="43" t="str">
        <f xml:space="preserve"> IF(ДАННЫЕ!$F644="М",IF(E644&gt;=18,IF(E644&lt;60,1,""),""),"")&amp;IF(ДАННЫЕ!$F644="Ж",IF(E644&gt;=18,IF(E644&lt;55,1,""),""),"")</f>
        <v/>
      </c>
      <c r="G644" s="43" t="str">
        <f xml:space="preserve"> IF(ДАННЫЕ!$F644="М",IF(E644&gt;=60,2,""),"")&amp;IF(ДАННЫЕ!$F644="Ж",IF(E644&gt;=55,2,""),"")</f>
        <v/>
      </c>
      <c r="H644" s="43" t="str">
        <f t="shared" ca="1" si="27"/>
        <v/>
      </c>
      <c r="I644" s="43" t="str">
        <f t="shared" ca="1" si="28"/>
        <v>03</v>
      </c>
      <c r="J644" s="28" t="str">
        <f ca="1">ДАННЫЕ!$F644&amp;H644&amp;I644&amp;ДАННЫЕ!$I644&amp;"m"&amp;IF(ДАННЫЕ!$I644&gt;0,IF(ДАННЫЕ!$J644&gt;0,0,1),"")&amp;"f"&amp;IF(ДАННЫЕ!$R644&gt;0,IF(YEAR(ДАННЫЕ!$F$1)=YEAR(ДАННЫЕ!$R644),1,0),0)&amp;"z"&amp;ДАННЫЕ!$R644&amp;"p"&amp;ДАННЫЕ!$S644&amp;"i"&amp;ДАННЫЕ!$T644&amp;"h"&amp;ДАННЫЕ!$K644&amp;"be"&amp;ДАННЫЕ!$BI644&amp;"CD"&amp;IF(ДАННЫЕ!BF644&gt;500,4,IF(ДАННЫЕ!BF644&gt;350,3,IF(ДАННЫЕ!BF644&gt;200,2,IF(ДАННЫЕ!BF644&gt;0,1,0))))&amp;"g"&amp;B644&amp;"d"&amp;H644&amp;"l"&amp;ДАННЫЕ!AT644&amp;"a"&amp;ДАННЫЕ!$V644&amp;"v"&amp;R644&amp;"k"&amp;ДАННЫЕ!$U644&amp;"s"&amp;ДАННЫЕ!$Y644&amp;"t"&amp;ДАННЫЕ!$X644&amp;"b"&amp;IF(ДАННЫЕ!$Q644&gt;1,1,0)&amp;"PP"&amp;ДАННЫЕ!Z644&amp;"c"&amp;S644&amp;"x"&amp;IF(ДАННЫЕ!$BY644&gt;0,IF(YEAR(ДАННЫЕ!$F$1)=YEAR(ДАННЫЕ!$BY644),1,0),0)&amp;"n"&amp;IF(ДАННЫЕ!$BZ644&gt;0,IF(YEAR(ДАННЫЕ!$F$1)=YEAR(ДАННЫЕ!$BZ644),1,0),0)&amp;"u"&amp;D644&amp;"z"&amp;IF(ДАННЫЕ!$CL644&gt;0,IF(YEAR(ДАННЫЕ!$F$1)&gt;YEAR(ДАННЫЕ!$CL644),11,12),0)</f>
        <v>03mf0zpihbeCD0g0dlav0kstb0PPc0x0n0u0z0</v>
      </c>
      <c r="K644" s="28" t="str">
        <f ca="1">ДАННЫЕ!$I644&amp;"x"&amp;B644&amp;"w"&amp;IF(T644+ДАННЫЕ!AD644+ДАННЫЕ!AE644+ДАННЫЕ!AF644+ДАННЫЕ!AG644+ДАННЫЕ!AH644+ДАННЫЕ!$AL644+ДАННЫЕ!AI644+ДАННЫЕ!AJ644+ДАННЫЕ!AK644+ДАННЫЕ!AP644+ДАННЫЕ!AQ644+ДАННЫЕ!AR644+ДАННЫЕ!$AM644+ДАННЫЕ!$AN644+ДАННЫЕ!AS644+ДАННЫЕ!AT644&gt;0,1,0)&amp;IF(OR(T644=2,ДАННЫЕ!AD644=2,ДАННЫЕ!AE644=2,ДАННЫЕ!AF644=2,ДАННЫЕ!AG644=2,ДАННЫЕ!AH644=2,ДАННЫЕ!$AL644=2,ДАННЫЕ!AI644=2,ДАННЫЕ!AJ644=2,ДАННЫЕ!AK644=2,ДАННЫЕ!AP644=2,ДАННЫЕ!AQ644=2,ДАННЫЕ!AR644=2,ДАННЫЕ!$AM644=2,ДАННЫЕ!$AN644=2,ДАННЫЕ!AS644=2,ДАННЫЕ!AT644=2),2,0)&amp;"t"&amp;IF(T644&gt;0,"1"&amp;T644,"00")&amp;"f"&amp;IF(ДАННЫЕ!$AC644,"1"&amp;ДАННЫЕ!$AC644,"00")&amp;"b"&amp;IF(ДАННЫЕ!$AD644,"1"&amp;ДАННЫЕ!$AD644,"00")&amp;"g"&amp;IF(ДАННЫЕ!$AF644,"1"&amp;ДАННЫЕ!$AF644,"00")&amp;"c"&amp;IF(ДАННЫЕ!$AG644,"1"&amp;ДАННЫЕ!$AG644,"00")&amp;"i"&amp;IF(ДАННЫЕ!$AH644,"1"&amp;ДАННЫЕ!$AH644,"00")&amp;"r"&amp;IF(ДАННЫЕ!$AL644,"1"&amp;ДАННЫЕ!$AL644,"00")&amp;"m"&amp;IF(ДАННЫЕ!$AI644,"1"&amp;ДАННЫЕ!$AI644,"00")&amp;"hS"&amp;IF(ДАННЫЕ!$AJ644,"1"&amp;ДАННЫЕ!$AJ644,"00")&amp;"hZ"&amp;IF(ДАННЫЕ!$AK644,"1"&amp;ДАННЫЕ!$AK644,"00")&amp;"p"&amp;IF(ДАННЫЕ!$AP644,"1"&amp;ДАННЫЕ!$AP644,"00")&amp;"k"&amp;IF(ДАННЫЕ!$AQ644,"1"&amp;ДАННЫЕ!$AQ644,"00")&amp;"z"&amp;IF(ДАННЫЕ!$AR644,"1"&amp;ДАННЫЕ!$AR644,"00")&amp;"j"&amp;IF(ДАННЫЕ!$AM644,"1"&amp;ДАННЫЕ!$AM644,"00")&amp;"n"&amp;IF(ДАННЫЕ!$AN644,"1"&amp;ДАННЫЕ!$AN644,"00")&amp;"E"&amp;ДАННЫЕ!BI644&amp;"L"&amp;ДАННЫЕ!AO644&amp;"h"&amp;IF(ДАННЫЕ!$AU644&gt;0,1,0)&amp;"v"&amp;IF(ДАННЫЕ!$AW644&gt;0,1,0)&amp;"a"&amp;IF(ДАННЫЕ!$AS644,"1"&amp;ДАННЫЕ!$AS644,"00")&amp;"s"&amp;IF(ДАННЫЕ!$AT644,"1"&amp;ДАННЫЕ!$AT644,"00")&amp;"u"&amp;IF(ДАННЫЕ!$CJ644&gt;0,1,0)&amp;"y"&amp;B644&amp;"d"&amp;H644&amp;"e"&amp;F644&amp;G644</f>
        <v>x0w00t00f00b00g00c00i00r00m00hS00hZ00p00k00z00j00n00ELh0v0a00s00u0y0de</v>
      </c>
      <c r="L644" s="28" t="str">
        <f ca="1">ДАННЫЕ!$I644&amp;"VN"&amp;IF(ДАННЫЕ!AW644&gt;0,11,10)&amp;"CD"&amp;IF(ДАННЫЕ!BF644&gt;500,16,IF(ДАННЫЕ!BF644&gt;350,15,IF(ДАННЫЕ!BF644&gt;=200,14,IF(ДАННЫЕ!BF644&gt;=100,13,IF(ДАННЫЕ!BF644&gt;=50,12,IF(ДАННЫЕ!BF644&gt;0,11,10))))))&amp;"AR"&amp;IF(ДАННЫЕ!BX644&gt;0,1,0)&amp;"GD"&amp;B644&amp;"VV"&amp;IF(E644&gt;=5,IF(E644&lt;18,1,0),0)</f>
        <v>VN10CD10AR0GD0VV0</v>
      </c>
      <c r="M644" s="28" t="str">
        <f>ДАННЫЕ!$I644&amp;"b"&amp;ДАННЫЕ!$BI644&amp;"r"&amp;ДАННЫЕ!$BJ644&amp;"CD"&amp;IF(ДАННЫЕ!BF644&gt;0,IF(ДАННЫЕ!BF644&lt;200,1,IF(ДАННЫЕ!BF644&lt;350,2,3)),0)&amp;"h"&amp;IF(ДАННЫЕ!$BK644+ДАННЫЕ!$BL644+ДАННЫЕ!$BM644&gt;0,1,0)&amp;"x"&amp;ДАННЫЕ!$BK644&amp;"y"&amp;ДАННЫЕ!$BL644&amp;"z"&amp;ДАННЫЕ!$BM644&amp;"c"&amp;IF(ДАННЫЕ!$BK644+ДАННЫЕ!$BL644+ДАННЫЕ!$BM644=3,1,0)&amp;"a"&amp;IF(ДАННЫЕ!$BQ644+ДАННЫЕ!$BR644&gt;0,1,0)&amp;"d"&amp;ДАННЫЕ!$BQ644&amp;"v"&amp;ДАННЫЕ!$BR644&amp;"p"&amp;ДАННЫЕ!$BS644&amp;"n"&amp;ДАННЫЕ!$BU644&amp;"t"&amp;ДАННЫЕ!$BV644&amp;"o"&amp;ДАННЫЕ!$BT644&amp;"l"&amp;IF(ДАННЫЕ!$BN644&gt;0,1,0)&amp;ДАННЫЕ!$BN644&amp;"g"&amp;ДАННЫЕ!$BO644&amp;"s"&amp;ДАННЫЕ!$BP644&amp;"DZ"&amp;IF(ДАННЫЕ!B644-ДАННЫЕ!G644 &lt; 60,IF(ДАННЫЕ!B644-ДАННЫЕ!G644 &gt;= 0,1,0),0)&amp;"u"&amp;IF(ДАННЫЕ!$CJ644&gt;0,1,0)</f>
        <v>brCD0h0xyzc0a0dvpntol0gsDZ1u0</v>
      </c>
      <c r="N644" s="28" t="str">
        <f ca="1">ДАННЫЕ!$F644&amp;ДАННЫЕ!$I644&amp;"g"&amp;B644&amp;"cf"&amp;D644&amp;"a"&amp;IF(ДАННЫЕ!$BX644&gt;0,1,0)&amp;IF(ДАННЫЕ!$BF644&gt;500,1,IF(ДАННЫЕ!$BF644&gt;350,2,IF(ДАННЫЕ!$BF644&gt;=200,3,IF(ДАННЫЕ!$BF644&gt;=100,4,IF(ДАННЫЕ!$BF644&gt;=50,5,IF(ДАННЫЕ!$BF644&lt;50,6,0))))))&amp;"AR"&amp;IF(DATEDIF(ДАННЫЕ!$BX644,ДАННЫЕ!$F$1,"y")&gt;1,1,0)&amp;"VG"&amp;IF(ДАННЫЕ!$BH644="0",1,0)&amp;"o"&amp;IF(T644+ДАННЫЕ!$AF644+ДАННЫЕ!$AG644+ДАННЫЕ!$AH644+ДАННЫЕ!$AI644+ДАННЫЕ!$AJ644+ДАННЫЕ!$AP644+ДАННЫЕ!$AQ644+ДАННЫЕ!$AR644+ДАННЫЕ!$AU644+ДАННЫЕ!$AW644+ДАННЫЕ!$AS644+ДАННЫЕ!$AT644&gt;0,1,0)&amp;"x"&amp;ДАННЫЕ!$AG644&amp;"p"&amp;IF(ДАННЫЕ!$BY644&gt;0,1,0)&amp;"v"&amp;IF(ДАННЫЕ!$BZ644&gt;0,1,0)&amp;"n"&amp;ДАННЫЕ!$CA644&amp;"t"&amp;ДАННЫЕ!$AY644&amp;"k"&amp;ДАННЫЕ!$CB644&amp;"q"&amp;ДАННЫЕ!$CC644&amp;"w"&amp;ДАННЫЕ!$CD644&amp;"e"&amp;ДАННЫЕ!$CE644&amp;"m"&amp;ДАННЫЕ!$CF644&amp;"c"&amp;ДАННЫЕ!$CG644&amp;"z"&amp;ДАННЫЕ!$CH644&amp;"d"&amp;IF(H644=4,1,0)&amp;"s"&amp;IF(ДАННЫЕ!$J644=1,0,1)&amp;"u"&amp;IF(ДАННЫЕ!$CJ644&gt;0,1,0)</f>
        <v>g0cf0a06AR1VG0o0xp0v0ntkqwemczd0s1u0</v>
      </c>
      <c r="O644" s="28" t="str">
        <f>ДАННЫЕ!$I644&amp;"g"&amp;B644&amp;A644&amp;"f"&amp;P644&amp;"c"&amp;IF(ДАННЫЕ!$U644&gt;0,1,0)&amp;"s"&amp;IF(ДАННЫЕ!$Q644&gt;0,IF(YEAR(ДАННЫЕ!$F$1)=YEAR(ДАННЫЕ!$Q644),IF(MONTH(ДАННЫЕ!$F$1)=MONTH(ДАННЫЕ!$Q644),111,11),1),0)&amp;"i"&amp;IF(ДАННЫЕ!$R644+ДАННЫЕ!$S644+ДАННЫЕ!$T644=0,0,1)&amp;"h"&amp;IF(ДАННЫЕ!$P644&gt;0,1,0)&amp;"p"&amp;IF(ДАННЫЕ!$CI644&gt;0,IF(YEAR(ДАННЫЕ!$F$1)=YEAR(ДАННЫЕ!$CI644),IF(MONTH(ДАННЫЕ!$F$1)=MONTH(ДАННЫЕ!$CI644),111,11),1),0)&amp;"d"&amp;IF(ДАННЫЕ!$CJ644&gt;0,IF(YEAR(ДАННЫЕ!$F$1)=YEAR(ДАННЫЕ!$CJ644),IF(MONTH(ДАННЫЕ!$F$1)=MONTH(ДАННЫЕ!$CJ644),111,11),1),0)&amp;"o"&amp;IF(ДАННЫЕ!$CK644&gt;0,IF(MONTH(ДАННЫЕ!$F$1)=MONTH(ДАННЫЕ!$CK644),111,11),0)&amp;"v"&amp;IF(ДАННЫЕ!$BE644&gt;0,IF(MONTH(ДАННЫЕ!$F$1)=MONTH(ДАННЫЕ!$BE644),111,11),0)</f>
        <v>g00f0c0s0i0h0p0d0o0v0</v>
      </c>
      <c r="P644" s="15">
        <f t="shared" si="29"/>
        <v>0</v>
      </c>
      <c r="Q644" s="15">
        <f>IF(ДАННЫЕ!$F$1&gt;ДАННЫЕ!$N644,IF(YEAR(ДАННЫЕ!$F$1)=YEAR(ДАННЫЕ!M644),1,0),0)</f>
        <v>0</v>
      </c>
      <c r="R644" s="15">
        <f>IF(ДАННЫЕ!$F$1&gt;ДАННЫЕ!$N644,IF(YEAR(ДАННЫЕ!$F$1)=YEAR(ДАННЫЕ!N644),1,0),0)</f>
        <v>0</v>
      </c>
      <c r="S644" s="15">
        <f>IF(ДАННЫЕ!$AA644="2А",1,IF(ДАННЫЕ!$AA644="2Б",2,IF(ДАННЫЕ!$AA644="2В",3,IF(ДАННЫЕ!$AA644=3,4,IF(ДАННЫЕ!$AA644="4А",5,IF(ДАННЫЕ!$AA644="4Б",6,IF(ДАННЫЕ!$AA644="4В",7,IF(ДАННЫЕ!$AA644=5,8,0))))))))</f>
        <v>0</v>
      </c>
      <c r="T644" s="15">
        <f>IF(OR(ДАННЫЕ!$AC644=2,ДАННЫЕ!$AD644=2,ДАННЫЕ!$AE644=2),2,IF(OR(ДАННЫЕ!$AC644=1,ДАННЫЕ!$AD644=1,ДАННЫЕ!$AE644=1),1,0))</f>
        <v>0</v>
      </c>
    </row>
    <row r="645" spans="1:20" ht="15" customHeight="1" x14ac:dyDescent="0.2">
      <c r="A645" s="78">
        <f>IF(B645&gt;0,IF(MONTH(ДАННЫЕ!$F$1)=MONTH(ДАННЫЕ!$B645),1,0),0)</f>
        <v>0</v>
      </c>
      <c r="B645" s="14">
        <f>IF(ДАННЫЕ!$B645&gt;0,IF(YEAR(ДАННЫЕ!$F$1)=YEAR(ДАННЫЕ!$B645),1,0),0)</f>
        <v>0</v>
      </c>
      <c r="C645" s="14">
        <f>IF(ДАННЫЕ!$CM645&gt;0,IF(YEAR(ДАННЫЕ!$F$1)=YEAR(ДАННЫЕ!$CM645),1,0),0)</f>
        <v>0</v>
      </c>
      <c r="D645" s="14">
        <f>IF(ДАННЫЕ!$CJ645&gt;0,IF(ДАННЫЕ!$CL645&gt;ДАННЫЕ!$F$1,1,IF(ДАННЫЕ!$CL645&gt;0,0,1)),0)</f>
        <v>0</v>
      </c>
      <c r="E645" s="43" t="str">
        <f ca="1">IF(ДАННЫЕ!$F$1&gt;0,IF(ДАННЫЕ!$G645&gt;0,DATEDIF(ДАННЫЕ!$G645,ДАННЫЕ!$F$1,"y"),""),IF(ДАННЫЕ!$G645&gt;0,DATEDIF(ДАННЫЕ!$G645,TODAY(),"y"),""))</f>
        <v/>
      </c>
      <c r="F645" s="43" t="str">
        <f xml:space="preserve"> IF(ДАННЫЕ!$F645="М",IF(E645&gt;=18,IF(E645&lt;60,1,""),""),"")&amp;IF(ДАННЫЕ!$F645="Ж",IF(E645&gt;=18,IF(E645&lt;55,1,""),""),"")</f>
        <v/>
      </c>
      <c r="G645" s="43" t="str">
        <f xml:space="preserve"> IF(ДАННЫЕ!$F645="М",IF(E645&gt;=60,2,""),"")&amp;IF(ДАННЫЕ!$F645="Ж",IF(E645&gt;=55,2,""),"")</f>
        <v/>
      </c>
      <c r="H645" s="43" t="str">
        <f t="shared" ca="1" si="27"/>
        <v/>
      </c>
      <c r="I645" s="43" t="str">
        <f t="shared" ca="1" si="28"/>
        <v>03</v>
      </c>
      <c r="J645" s="28" t="str">
        <f ca="1">ДАННЫЕ!$F645&amp;H645&amp;I645&amp;ДАННЫЕ!$I645&amp;"m"&amp;IF(ДАННЫЕ!$I645&gt;0,IF(ДАННЫЕ!$J645&gt;0,0,1),"")&amp;"f"&amp;IF(ДАННЫЕ!$R645&gt;0,IF(YEAR(ДАННЫЕ!$F$1)=YEAR(ДАННЫЕ!$R645),1,0),0)&amp;"z"&amp;ДАННЫЕ!$R645&amp;"p"&amp;ДАННЫЕ!$S645&amp;"i"&amp;ДАННЫЕ!$T645&amp;"h"&amp;ДАННЫЕ!$K645&amp;"be"&amp;ДАННЫЕ!$BI645&amp;"CD"&amp;IF(ДАННЫЕ!BF645&gt;500,4,IF(ДАННЫЕ!BF645&gt;350,3,IF(ДАННЫЕ!BF645&gt;200,2,IF(ДАННЫЕ!BF645&gt;0,1,0))))&amp;"g"&amp;B645&amp;"d"&amp;H645&amp;"l"&amp;ДАННЫЕ!AT645&amp;"a"&amp;ДАННЫЕ!$V645&amp;"v"&amp;R645&amp;"k"&amp;ДАННЫЕ!$U645&amp;"s"&amp;ДАННЫЕ!$Y645&amp;"t"&amp;ДАННЫЕ!$X645&amp;"b"&amp;IF(ДАННЫЕ!$Q645&gt;1,1,0)&amp;"PP"&amp;ДАННЫЕ!Z645&amp;"c"&amp;S645&amp;"x"&amp;IF(ДАННЫЕ!$BY645&gt;0,IF(YEAR(ДАННЫЕ!$F$1)=YEAR(ДАННЫЕ!$BY645),1,0),0)&amp;"n"&amp;IF(ДАННЫЕ!$BZ645&gt;0,IF(YEAR(ДАННЫЕ!$F$1)=YEAR(ДАННЫЕ!$BZ645),1,0),0)&amp;"u"&amp;D645&amp;"z"&amp;IF(ДАННЫЕ!$CL645&gt;0,IF(YEAR(ДАННЫЕ!$F$1)&gt;YEAR(ДАННЫЕ!$CL645),11,12),0)</f>
        <v>03mf0zpihbeCD0g0dlav0kstb0PPc0x0n0u0z0</v>
      </c>
      <c r="K645" s="28" t="str">
        <f ca="1">ДАННЫЕ!$I645&amp;"x"&amp;B645&amp;"w"&amp;IF(T645+ДАННЫЕ!AD645+ДАННЫЕ!AE645+ДАННЫЕ!AF645+ДАННЫЕ!AG645+ДАННЫЕ!AH645+ДАННЫЕ!$AL645+ДАННЫЕ!AI645+ДАННЫЕ!AJ645+ДАННЫЕ!AK645+ДАННЫЕ!AP645+ДАННЫЕ!AQ645+ДАННЫЕ!AR645+ДАННЫЕ!$AM645+ДАННЫЕ!$AN645+ДАННЫЕ!AS645+ДАННЫЕ!AT645&gt;0,1,0)&amp;IF(OR(T645=2,ДАННЫЕ!AD645=2,ДАННЫЕ!AE645=2,ДАННЫЕ!AF645=2,ДАННЫЕ!AG645=2,ДАННЫЕ!AH645=2,ДАННЫЕ!$AL645=2,ДАННЫЕ!AI645=2,ДАННЫЕ!AJ645=2,ДАННЫЕ!AK645=2,ДАННЫЕ!AP645=2,ДАННЫЕ!AQ645=2,ДАННЫЕ!AR645=2,ДАННЫЕ!$AM645=2,ДАННЫЕ!$AN645=2,ДАННЫЕ!AS645=2,ДАННЫЕ!AT645=2),2,0)&amp;"t"&amp;IF(T645&gt;0,"1"&amp;T645,"00")&amp;"f"&amp;IF(ДАННЫЕ!$AC645,"1"&amp;ДАННЫЕ!$AC645,"00")&amp;"b"&amp;IF(ДАННЫЕ!$AD645,"1"&amp;ДАННЫЕ!$AD645,"00")&amp;"g"&amp;IF(ДАННЫЕ!$AF645,"1"&amp;ДАННЫЕ!$AF645,"00")&amp;"c"&amp;IF(ДАННЫЕ!$AG645,"1"&amp;ДАННЫЕ!$AG645,"00")&amp;"i"&amp;IF(ДАННЫЕ!$AH645,"1"&amp;ДАННЫЕ!$AH645,"00")&amp;"r"&amp;IF(ДАННЫЕ!$AL645,"1"&amp;ДАННЫЕ!$AL645,"00")&amp;"m"&amp;IF(ДАННЫЕ!$AI645,"1"&amp;ДАННЫЕ!$AI645,"00")&amp;"hS"&amp;IF(ДАННЫЕ!$AJ645,"1"&amp;ДАННЫЕ!$AJ645,"00")&amp;"hZ"&amp;IF(ДАННЫЕ!$AK645,"1"&amp;ДАННЫЕ!$AK645,"00")&amp;"p"&amp;IF(ДАННЫЕ!$AP645,"1"&amp;ДАННЫЕ!$AP645,"00")&amp;"k"&amp;IF(ДАННЫЕ!$AQ645,"1"&amp;ДАННЫЕ!$AQ645,"00")&amp;"z"&amp;IF(ДАННЫЕ!$AR645,"1"&amp;ДАННЫЕ!$AR645,"00")&amp;"j"&amp;IF(ДАННЫЕ!$AM645,"1"&amp;ДАННЫЕ!$AM645,"00")&amp;"n"&amp;IF(ДАННЫЕ!$AN645,"1"&amp;ДАННЫЕ!$AN645,"00")&amp;"E"&amp;ДАННЫЕ!BI645&amp;"L"&amp;ДАННЫЕ!AO645&amp;"h"&amp;IF(ДАННЫЕ!$AU645&gt;0,1,0)&amp;"v"&amp;IF(ДАННЫЕ!$AW645&gt;0,1,0)&amp;"a"&amp;IF(ДАННЫЕ!$AS645,"1"&amp;ДАННЫЕ!$AS645,"00")&amp;"s"&amp;IF(ДАННЫЕ!$AT645,"1"&amp;ДАННЫЕ!$AT645,"00")&amp;"u"&amp;IF(ДАННЫЕ!$CJ645&gt;0,1,0)&amp;"y"&amp;B645&amp;"d"&amp;H645&amp;"e"&amp;F645&amp;G645</f>
        <v>x0w00t00f00b00g00c00i00r00m00hS00hZ00p00k00z00j00n00ELh0v0a00s00u0y0de</v>
      </c>
      <c r="L645" s="28" t="str">
        <f ca="1">ДАННЫЕ!$I645&amp;"VN"&amp;IF(ДАННЫЕ!AW645&gt;0,11,10)&amp;"CD"&amp;IF(ДАННЫЕ!BF645&gt;500,16,IF(ДАННЫЕ!BF645&gt;350,15,IF(ДАННЫЕ!BF645&gt;=200,14,IF(ДАННЫЕ!BF645&gt;=100,13,IF(ДАННЫЕ!BF645&gt;=50,12,IF(ДАННЫЕ!BF645&gt;0,11,10))))))&amp;"AR"&amp;IF(ДАННЫЕ!BX645&gt;0,1,0)&amp;"GD"&amp;B645&amp;"VV"&amp;IF(E645&gt;=5,IF(E645&lt;18,1,0),0)</f>
        <v>VN10CD10AR0GD0VV0</v>
      </c>
      <c r="M645" s="28" t="str">
        <f>ДАННЫЕ!$I645&amp;"b"&amp;ДАННЫЕ!$BI645&amp;"r"&amp;ДАННЫЕ!$BJ645&amp;"CD"&amp;IF(ДАННЫЕ!BF645&gt;0,IF(ДАННЫЕ!BF645&lt;200,1,IF(ДАННЫЕ!BF645&lt;350,2,3)),0)&amp;"h"&amp;IF(ДАННЫЕ!$BK645+ДАННЫЕ!$BL645+ДАННЫЕ!$BM645&gt;0,1,0)&amp;"x"&amp;ДАННЫЕ!$BK645&amp;"y"&amp;ДАННЫЕ!$BL645&amp;"z"&amp;ДАННЫЕ!$BM645&amp;"c"&amp;IF(ДАННЫЕ!$BK645+ДАННЫЕ!$BL645+ДАННЫЕ!$BM645=3,1,0)&amp;"a"&amp;IF(ДАННЫЕ!$BQ645+ДАННЫЕ!$BR645&gt;0,1,0)&amp;"d"&amp;ДАННЫЕ!$BQ645&amp;"v"&amp;ДАННЫЕ!$BR645&amp;"p"&amp;ДАННЫЕ!$BS645&amp;"n"&amp;ДАННЫЕ!$BU645&amp;"t"&amp;ДАННЫЕ!$BV645&amp;"o"&amp;ДАННЫЕ!$BT645&amp;"l"&amp;IF(ДАННЫЕ!$BN645&gt;0,1,0)&amp;ДАННЫЕ!$BN645&amp;"g"&amp;ДАННЫЕ!$BO645&amp;"s"&amp;ДАННЫЕ!$BP645&amp;"DZ"&amp;IF(ДАННЫЕ!B645-ДАННЫЕ!G645 &lt; 60,IF(ДАННЫЕ!B645-ДАННЫЕ!G645 &gt;= 0,1,0),0)&amp;"u"&amp;IF(ДАННЫЕ!$CJ645&gt;0,1,0)</f>
        <v>brCD0h0xyzc0a0dvpntol0gsDZ1u0</v>
      </c>
      <c r="N645" s="28" t="str">
        <f ca="1">ДАННЫЕ!$F645&amp;ДАННЫЕ!$I645&amp;"g"&amp;B645&amp;"cf"&amp;D645&amp;"a"&amp;IF(ДАННЫЕ!$BX645&gt;0,1,0)&amp;IF(ДАННЫЕ!$BF645&gt;500,1,IF(ДАННЫЕ!$BF645&gt;350,2,IF(ДАННЫЕ!$BF645&gt;=200,3,IF(ДАННЫЕ!$BF645&gt;=100,4,IF(ДАННЫЕ!$BF645&gt;=50,5,IF(ДАННЫЕ!$BF645&lt;50,6,0))))))&amp;"AR"&amp;IF(DATEDIF(ДАННЫЕ!$BX645,ДАННЫЕ!$F$1,"y")&gt;1,1,0)&amp;"VG"&amp;IF(ДАННЫЕ!$BH645="0",1,0)&amp;"o"&amp;IF(T645+ДАННЫЕ!$AF645+ДАННЫЕ!$AG645+ДАННЫЕ!$AH645+ДАННЫЕ!$AI645+ДАННЫЕ!$AJ645+ДАННЫЕ!$AP645+ДАННЫЕ!$AQ645+ДАННЫЕ!$AR645+ДАННЫЕ!$AU645+ДАННЫЕ!$AW645+ДАННЫЕ!$AS645+ДАННЫЕ!$AT645&gt;0,1,0)&amp;"x"&amp;ДАННЫЕ!$AG645&amp;"p"&amp;IF(ДАННЫЕ!$BY645&gt;0,1,0)&amp;"v"&amp;IF(ДАННЫЕ!$BZ645&gt;0,1,0)&amp;"n"&amp;ДАННЫЕ!$CA645&amp;"t"&amp;ДАННЫЕ!$AY645&amp;"k"&amp;ДАННЫЕ!$CB645&amp;"q"&amp;ДАННЫЕ!$CC645&amp;"w"&amp;ДАННЫЕ!$CD645&amp;"e"&amp;ДАННЫЕ!$CE645&amp;"m"&amp;ДАННЫЕ!$CF645&amp;"c"&amp;ДАННЫЕ!$CG645&amp;"z"&amp;ДАННЫЕ!$CH645&amp;"d"&amp;IF(H645=4,1,0)&amp;"s"&amp;IF(ДАННЫЕ!$J645=1,0,1)&amp;"u"&amp;IF(ДАННЫЕ!$CJ645&gt;0,1,0)</f>
        <v>g0cf0a06AR1VG0o0xp0v0ntkqwemczd0s1u0</v>
      </c>
      <c r="O645" s="28" t="str">
        <f>ДАННЫЕ!$I645&amp;"g"&amp;B645&amp;A645&amp;"f"&amp;P645&amp;"c"&amp;IF(ДАННЫЕ!$U645&gt;0,1,0)&amp;"s"&amp;IF(ДАННЫЕ!$Q645&gt;0,IF(YEAR(ДАННЫЕ!$F$1)=YEAR(ДАННЫЕ!$Q645),IF(MONTH(ДАННЫЕ!$F$1)=MONTH(ДАННЫЕ!$Q645),111,11),1),0)&amp;"i"&amp;IF(ДАННЫЕ!$R645+ДАННЫЕ!$S645+ДАННЫЕ!$T645=0,0,1)&amp;"h"&amp;IF(ДАННЫЕ!$P645&gt;0,1,0)&amp;"p"&amp;IF(ДАННЫЕ!$CI645&gt;0,IF(YEAR(ДАННЫЕ!$F$1)=YEAR(ДАННЫЕ!$CI645),IF(MONTH(ДАННЫЕ!$F$1)=MONTH(ДАННЫЕ!$CI645),111,11),1),0)&amp;"d"&amp;IF(ДАННЫЕ!$CJ645&gt;0,IF(YEAR(ДАННЫЕ!$F$1)=YEAR(ДАННЫЕ!$CJ645),IF(MONTH(ДАННЫЕ!$F$1)=MONTH(ДАННЫЕ!$CJ645),111,11),1),0)&amp;"o"&amp;IF(ДАННЫЕ!$CK645&gt;0,IF(MONTH(ДАННЫЕ!$F$1)=MONTH(ДАННЫЕ!$CK645),111,11),0)&amp;"v"&amp;IF(ДАННЫЕ!$BE645&gt;0,IF(MONTH(ДАННЫЕ!$F$1)=MONTH(ДАННЫЕ!$BE645),111,11),0)</f>
        <v>g00f0c0s0i0h0p0d0o0v0</v>
      </c>
      <c r="P645" s="15">
        <f t="shared" si="29"/>
        <v>0</v>
      </c>
      <c r="Q645" s="15">
        <f>IF(ДАННЫЕ!$F$1&gt;ДАННЫЕ!$N645,IF(YEAR(ДАННЫЕ!$F$1)=YEAR(ДАННЫЕ!M645),1,0),0)</f>
        <v>0</v>
      </c>
      <c r="R645" s="15">
        <f>IF(ДАННЫЕ!$F$1&gt;ДАННЫЕ!$N645,IF(YEAR(ДАННЫЕ!$F$1)=YEAR(ДАННЫЕ!N645),1,0),0)</f>
        <v>0</v>
      </c>
      <c r="S645" s="15">
        <f>IF(ДАННЫЕ!$AA645="2А",1,IF(ДАННЫЕ!$AA645="2Б",2,IF(ДАННЫЕ!$AA645="2В",3,IF(ДАННЫЕ!$AA645=3,4,IF(ДАННЫЕ!$AA645="4А",5,IF(ДАННЫЕ!$AA645="4Б",6,IF(ДАННЫЕ!$AA645="4В",7,IF(ДАННЫЕ!$AA645=5,8,0))))))))</f>
        <v>0</v>
      </c>
      <c r="T645" s="15">
        <f>IF(OR(ДАННЫЕ!$AC645=2,ДАННЫЕ!$AD645=2,ДАННЫЕ!$AE645=2),2,IF(OR(ДАННЫЕ!$AC645=1,ДАННЫЕ!$AD645=1,ДАННЫЕ!$AE645=1),1,0))</f>
        <v>0</v>
      </c>
    </row>
    <row r="646" spans="1:20" ht="15" customHeight="1" x14ac:dyDescent="0.2">
      <c r="A646" s="78">
        <f>IF(B646&gt;0,IF(MONTH(ДАННЫЕ!$F$1)=MONTH(ДАННЫЕ!$B646),1,0),0)</f>
        <v>0</v>
      </c>
      <c r="B646" s="14">
        <f>IF(ДАННЫЕ!$B646&gt;0,IF(YEAR(ДАННЫЕ!$F$1)=YEAR(ДАННЫЕ!$B646),1,0),0)</f>
        <v>0</v>
      </c>
      <c r="C646" s="14">
        <f>IF(ДАННЫЕ!$CM646&gt;0,IF(YEAR(ДАННЫЕ!$F$1)=YEAR(ДАННЫЕ!$CM646),1,0),0)</f>
        <v>0</v>
      </c>
      <c r="D646" s="14">
        <f>IF(ДАННЫЕ!$CJ646&gt;0,IF(ДАННЫЕ!$CL646&gt;ДАННЫЕ!$F$1,1,IF(ДАННЫЕ!$CL646&gt;0,0,1)),0)</f>
        <v>0</v>
      </c>
      <c r="E646" s="43" t="str">
        <f ca="1">IF(ДАННЫЕ!$F$1&gt;0,IF(ДАННЫЕ!$G646&gt;0,DATEDIF(ДАННЫЕ!$G646,ДАННЫЕ!$F$1,"y"),""),IF(ДАННЫЕ!$G646&gt;0,DATEDIF(ДАННЫЕ!$G646,TODAY(),"y"),""))</f>
        <v/>
      </c>
      <c r="F646" s="43" t="str">
        <f xml:space="preserve"> IF(ДАННЫЕ!$F646="М",IF(E646&gt;=18,IF(E646&lt;60,1,""),""),"")&amp;IF(ДАННЫЕ!$F646="Ж",IF(E646&gt;=18,IF(E646&lt;55,1,""),""),"")</f>
        <v/>
      </c>
      <c r="G646" s="43" t="str">
        <f xml:space="preserve"> IF(ДАННЫЕ!$F646="М",IF(E646&gt;=60,2,""),"")&amp;IF(ДАННЫЕ!$F646="Ж",IF(E646&gt;=55,2,""),"")</f>
        <v/>
      </c>
      <c r="H646" s="43" t="str">
        <f t="shared" ca="1" si="27"/>
        <v/>
      </c>
      <c r="I646" s="43" t="str">
        <f t="shared" ca="1" si="28"/>
        <v>03</v>
      </c>
      <c r="J646" s="28" t="str">
        <f ca="1">ДАННЫЕ!$F646&amp;H646&amp;I646&amp;ДАННЫЕ!$I646&amp;"m"&amp;IF(ДАННЫЕ!$I646&gt;0,IF(ДАННЫЕ!$J646&gt;0,0,1),"")&amp;"f"&amp;IF(ДАННЫЕ!$R646&gt;0,IF(YEAR(ДАННЫЕ!$F$1)=YEAR(ДАННЫЕ!$R646),1,0),0)&amp;"z"&amp;ДАННЫЕ!$R646&amp;"p"&amp;ДАННЫЕ!$S646&amp;"i"&amp;ДАННЫЕ!$T646&amp;"h"&amp;ДАННЫЕ!$K646&amp;"be"&amp;ДАННЫЕ!$BI646&amp;"CD"&amp;IF(ДАННЫЕ!BF646&gt;500,4,IF(ДАННЫЕ!BF646&gt;350,3,IF(ДАННЫЕ!BF646&gt;200,2,IF(ДАННЫЕ!BF646&gt;0,1,0))))&amp;"g"&amp;B646&amp;"d"&amp;H646&amp;"l"&amp;ДАННЫЕ!AT646&amp;"a"&amp;ДАННЫЕ!$V646&amp;"v"&amp;R646&amp;"k"&amp;ДАННЫЕ!$U646&amp;"s"&amp;ДАННЫЕ!$Y646&amp;"t"&amp;ДАННЫЕ!$X646&amp;"b"&amp;IF(ДАННЫЕ!$Q646&gt;1,1,0)&amp;"PP"&amp;ДАННЫЕ!Z646&amp;"c"&amp;S646&amp;"x"&amp;IF(ДАННЫЕ!$BY646&gt;0,IF(YEAR(ДАННЫЕ!$F$1)=YEAR(ДАННЫЕ!$BY646),1,0),0)&amp;"n"&amp;IF(ДАННЫЕ!$BZ646&gt;0,IF(YEAR(ДАННЫЕ!$F$1)=YEAR(ДАННЫЕ!$BZ646),1,0),0)&amp;"u"&amp;D646&amp;"z"&amp;IF(ДАННЫЕ!$CL646&gt;0,IF(YEAR(ДАННЫЕ!$F$1)&gt;YEAR(ДАННЫЕ!$CL646),11,12),0)</f>
        <v>03mf0zpihbeCD0g0dlav0kstb0PPc0x0n0u0z0</v>
      </c>
      <c r="K646" s="28" t="str">
        <f ca="1">ДАННЫЕ!$I646&amp;"x"&amp;B646&amp;"w"&amp;IF(T646+ДАННЫЕ!AD646+ДАННЫЕ!AE646+ДАННЫЕ!AF646+ДАННЫЕ!AG646+ДАННЫЕ!AH646+ДАННЫЕ!$AL646+ДАННЫЕ!AI646+ДАННЫЕ!AJ646+ДАННЫЕ!AK646+ДАННЫЕ!AP646+ДАННЫЕ!AQ646+ДАННЫЕ!AR646+ДАННЫЕ!$AM646+ДАННЫЕ!$AN646+ДАННЫЕ!AS646+ДАННЫЕ!AT646&gt;0,1,0)&amp;IF(OR(T646=2,ДАННЫЕ!AD646=2,ДАННЫЕ!AE646=2,ДАННЫЕ!AF646=2,ДАННЫЕ!AG646=2,ДАННЫЕ!AH646=2,ДАННЫЕ!$AL646=2,ДАННЫЕ!AI646=2,ДАННЫЕ!AJ646=2,ДАННЫЕ!AK646=2,ДАННЫЕ!AP646=2,ДАННЫЕ!AQ646=2,ДАННЫЕ!AR646=2,ДАННЫЕ!$AM646=2,ДАННЫЕ!$AN646=2,ДАННЫЕ!AS646=2,ДАННЫЕ!AT646=2),2,0)&amp;"t"&amp;IF(T646&gt;0,"1"&amp;T646,"00")&amp;"f"&amp;IF(ДАННЫЕ!$AC646,"1"&amp;ДАННЫЕ!$AC646,"00")&amp;"b"&amp;IF(ДАННЫЕ!$AD646,"1"&amp;ДАННЫЕ!$AD646,"00")&amp;"g"&amp;IF(ДАННЫЕ!$AF646,"1"&amp;ДАННЫЕ!$AF646,"00")&amp;"c"&amp;IF(ДАННЫЕ!$AG646,"1"&amp;ДАННЫЕ!$AG646,"00")&amp;"i"&amp;IF(ДАННЫЕ!$AH646,"1"&amp;ДАННЫЕ!$AH646,"00")&amp;"r"&amp;IF(ДАННЫЕ!$AL646,"1"&amp;ДАННЫЕ!$AL646,"00")&amp;"m"&amp;IF(ДАННЫЕ!$AI646,"1"&amp;ДАННЫЕ!$AI646,"00")&amp;"hS"&amp;IF(ДАННЫЕ!$AJ646,"1"&amp;ДАННЫЕ!$AJ646,"00")&amp;"hZ"&amp;IF(ДАННЫЕ!$AK646,"1"&amp;ДАННЫЕ!$AK646,"00")&amp;"p"&amp;IF(ДАННЫЕ!$AP646,"1"&amp;ДАННЫЕ!$AP646,"00")&amp;"k"&amp;IF(ДАННЫЕ!$AQ646,"1"&amp;ДАННЫЕ!$AQ646,"00")&amp;"z"&amp;IF(ДАННЫЕ!$AR646,"1"&amp;ДАННЫЕ!$AR646,"00")&amp;"j"&amp;IF(ДАННЫЕ!$AM646,"1"&amp;ДАННЫЕ!$AM646,"00")&amp;"n"&amp;IF(ДАННЫЕ!$AN646,"1"&amp;ДАННЫЕ!$AN646,"00")&amp;"E"&amp;ДАННЫЕ!BI646&amp;"L"&amp;ДАННЫЕ!AO646&amp;"h"&amp;IF(ДАННЫЕ!$AU646&gt;0,1,0)&amp;"v"&amp;IF(ДАННЫЕ!$AW646&gt;0,1,0)&amp;"a"&amp;IF(ДАННЫЕ!$AS646,"1"&amp;ДАННЫЕ!$AS646,"00")&amp;"s"&amp;IF(ДАННЫЕ!$AT646,"1"&amp;ДАННЫЕ!$AT646,"00")&amp;"u"&amp;IF(ДАННЫЕ!$CJ646&gt;0,1,0)&amp;"y"&amp;B646&amp;"d"&amp;H646&amp;"e"&amp;F646&amp;G646</f>
        <v>x0w00t00f00b00g00c00i00r00m00hS00hZ00p00k00z00j00n00ELh0v0a00s00u0y0de</v>
      </c>
      <c r="L646" s="28" t="str">
        <f ca="1">ДАННЫЕ!$I646&amp;"VN"&amp;IF(ДАННЫЕ!AW646&gt;0,11,10)&amp;"CD"&amp;IF(ДАННЫЕ!BF646&gt;500,16,IF(ДАННЫЕ!BF646&gt;350,15,IF(ДАННЫЕ!BF646&gt;=200,14,IF(ДАННЫЕ!BF646&gt;=100,13,IF(ДАННЫЕ!BF646&gt;=50,12,IF(ДАННЫЕ!BF646&gt;0,11,10))))))&amp;"AR"&amp;IF(ДАННЫЕ!BX646&gt;0,1,0)&amp;"GD"&amp;B646&amp;"VV"&amp;IF(E646&gt;=5,IF(E646&lt;18,1,0),0)</f>
        <v>VN10CD10AR0GD0VV0</v>
      </c>
      <c r="M646" s="28" t="str">
        <f>ДАННЫЕ!$I646&amp;"b"&amp;ДАННЫЕ!$BI646&amp;"r"&amp;ДАННЫЕ!$BJ646&amp;"CD"&amp;IF(ДАННЫЕ!BF646&gt;0,IF(ДАННЫЕ!BF646&lt;200,1,IF(ДАННЫЕ!BF646&lt;350,2,3)),0)&amp;"h"&amp;IF(ДАННЫЕ!$BK646+ДАННЫЕ!$BL646+ДАННЫЕ!$BM646&gt;0,1,0)&amp;"x"&amp;ДАННЫЕ!$BK646&amp;"y"&amp;ДАННЫЕ!$BL646&amp;"z"&amp;ДАННЫЕ!$BM646&amp;"c"&amp;IF(ДАННЫЕ!$BK646+ДАННЫЕ!$BL646+ДАННЫЕ!$BM646=3,1,0)&amp;"a"&amp;IF(ДАННЫЕ!$BQ646+ДАННЫЕ!$BR646&gt;0,1,0)&amp;"d"&amp;ДАННЫЕ!$BQ646&amp;"v"&amp;ДАННЫЕ!$BR646&amp;"p"&amp;ДАННЫЕ!$BS646&amp;"n"&amp;ДАННЫЕ!$BU646&amp;"t"&amp;ДАННЫЕ!$BV646&amp;"o"&amp;ДАННЫЕ!$BT646&amp;"l"&amp;IF(ДАННЫЕ!$BN646&gt;0,1,0)&amp;ДАННЫЕ!$BN646&amp;"g"&amp;ДАННЫЕ!$BO646&amp;"s"&amp;ДАННЫЕ!$BP646&amp;"DZ"&amp;IF(ДАННЫЕ!B646-ДАННЫЕ!G646 &lt; 60,IF(ДАННЫЕ!B646-ДАННЫЕ!G646 &gt;= 0,1,0),0)&amp;"u"&amp;IF(ДАННЫЕ!$CJ646&gt;0,1,0)</f>
        <v>brCD0h0xyzc0a0dvpntol0gsDZ1u0</v>
      </c>
      <c r="N646" s="28" t="str">
        <f ca="1">ДАННЫЕ!$F646&amp;ДАННЫЕ!$I646&amp;"g"&amp;B646&amp;"cf"&amp;D646&amp;"a"&amp;IF(ДАННЫЕ!$BX646&gt;0,1,0)&amp;IF(ДАННЫЕ!$BF646&gt;500,1,IF(ДАННЫЕ!$BF646&gt;350,2,IF(ДАННЫЕ!$BF646&gt;=200,3,IF(ДАННЫЕ!$BF646&gt;=100,4,IF(ДАННЫЕ!$BF646&gt;=50,5,IF(ДАННЫЕ!$BF646&lt;50,6,0))))))&amp;"AR"&amp;IF(DATEDIF(ДАННЫЕ!$BX646,ДАННЫЕ!$F$1,"y")&gt;1,1,0)&amp;"VG"&amp;IF(ДАННЫЕ!$BH646="0",1,0)&amp;"o"&amp;IF(T646+ДАННЫЕ!$AF646+ДАННЫЕ!$AG646+ДАННЫЕ!$AH646+ДАННЫЕ!$AI646+ДАННЫЕ!$AJ646+ДАННЫЕ!$AP646+ДАННЫЕ!$AQ646+ДАННЫЕ!$AR646+ДАННЫЕ!$AU646+ДАННЫЕ!$AW646+ДАННЫЕ!$AS646+ДАННЫЕ!$AT646&gt;0,1,0)&amp;"x"&amp;ДАННЫЕ!$AG646&amp;"p"&amp;IF(ДАННЫЕ!$BY646&gt;0,1,0)&amp;"v"&amp;IF(ДАННЫЕ!$BZ646&gt;0,1,0)&amp;"n"&amp;ДАННЫЕ!$CA646&amp;"t"&amp;ДАННЫЕ!$AY646&amp;"k"&amp;ДАННЫЕ!$CB646&amp;"q"&amp;ДАННЫЕ!$CC646&amp;"w"&amp;ДАННЫЕ!$CD646&amp;"e"&amp;ДАННЫЕ!$CE646&amp;"m"&amp;ДАННЫЕ!$CF646&amp;"c"&amp;ДАННЫЕ!$CG646&amp;"z"&amp;ДАННЫЕ!$CH646&amp;"d"&amp;IF(H646=4,1,0)&amp;"s"&amp;IF(ДАННЫЕ!$J646=1,0,1)&amp;"u"&amp;IF(ДАННЫЕ!$CJ646&gt;0,1,0)</f>
        <v>g0cf0a06AR1VG0o0xp0v0ntkqwemczd0s1u0</v>
      </c>
      <c r="O646" s="28" t="str">
        <f>ДАННЫЕ!$I646&amp;"g"&amp;B646&amp;A646&amp;"f"&amp;P646&amp;"c"&amp;IF(ДАННЫЕ!$U646&gt;0,1,0)&amp;"s"&amp;IF(ДАННЫЕ!$Q646&gt;0,IF(YEAR(ДАННЫЕ!$F$1)=YEAR(ДАННЫЕ!$Q646),IF(MONTH(ДАННЫЕ!$F$1)=MONTH(ДАННЫЕ!$Q646),111,11),1),0)&amp;"i"&amp;IF(ДАННЫЕ!$R646+ДАННЫЕ!$S646+ДАННЫЕ!$T646=0,0,1)&amp;"h"&amp;IF(ДАННЫЕ!$P646&gt;0,1,0)&amp;"p"&amp;IF(ДАННЫЕ!$CI646&gt;0,IF(YEAR(ДАННЫЕ!$F$1)=YEAR(ДАННЫЕ!$CI646),IF(MONTH(ДАННЫЕ!$F$1)=MONTH(ДАННЫЕ!$CI646),111,11),1),0)&amp;"d"&amp;IF(ДАННЫЕ!$CJ646&gt;0,IF(YEAR(ДАННЫЕ!$F$1)=YEAR(ДАННЫЕ!$CJ646),IF(MONTH(ДАННЫЕ!$F$1)=MONTH(ДАННЫЕ!$CJ646),111,11),1),0)&amp;"o"&amp;IF(ДАННЫЕ!$CK646&gt;0,IF(MONTH(ДАННЫЕ!$F$1)=MONTH(ДАННЫЕ!$CK646),111,11),0)&amp;"v"&amp;IF(ДАННЫЕ!$BE646&gt;0,IF(MONTH(ДАННЫЕ!$F$1)=MONTH(ДАННЫЕ!$BE646),111,11),0)</f>
        <v>g00f0c0s0i0h0p0d0o0v0</v>
      </c>
      <c r="P646" s="15">
        <f t="shared" si="29"/>
        <v>0</v>
      </c>
      <c r="Q646" s="15">
        <f>IF(ДАННЫЕ!$F$1&gt;ДАННЫЕ!$N646,IF(YEAR(ДАННЫЕ!$F$1)=YEAR(ДАННЫЕ!M646),1,0),0)</f>
        <v>0</v>
      </c>
      <c r="R646" s="15">
        <f>IF(ДАННЫЕ!$F$1&gt;ДАННЫЕ!$N646,IF(YEAR(ДАННЫЕ!$F$1)=YEAR(ДАННЫЕ!N646),1,0),0)</f>
        <v>0</v>
      </c>
      <c r="S646" s="15">
        <f>IF(ДАННЫЕ!$AA646="2А",1,IF(ДАННЫЕ!$AA646="2Б",2,IF(ДАННЫЕ!$AA646="2В",3,IF(ДАННЫЕ!$AA646=3,4,IF(ДАННЫЕ!$AA646="4А",5,IF(ДАННЫЕ!$AA646="4Б",6,IF(ДАННЫЕ!$AA646="4В",7,IF(ДАННЫЕ!$AA646=5,8,0))))))))</f>
        <v>0</v>
      </c>
      <c r="T646" s="15">
        <f>IF(OR(ДАННЫЕ!$AC646=2,ДАННЫЕ!$AD646=2,ДАННЫЕ!$AE646=2),2,IF(OR(ДАННЫЕ!$AC646=1,ДАННЫЕ!$AD646=1,ДАННЫЕ!$AE646=1),1,0))</f>
        <v>0</v>
      </c>
    </row>
    <row r="647" spans="1:20" ht="15" customHeight="1" x14ac:dyDescent="0.2">
      <c r="A647" s="78">
        <f>IF(B647&gt;0,IF(MONTH(ДАННЫЕ!$F$1)=MONTH(ДАННЫЕ!$B647),1,0),0)</f>
        <v>0</v>
      </c>
      <c r="B647" s="14">
        <f>IF(ДАННЫЕ!$B647&gt;0,IF(YEAR(ДАННЫЕ!$F$1)=YEAR(ДАННЫЕ!$B647),1,0),0)</f>
        <v>0</v>
      </c>
      <c r="C647" s="14">
        <f>IF(ДАННЫЕ!$CM647&gt;0,IF(YEAR(ДАННЫЕ!$F$1)=YEAR(ДАННЫЕ!$CM647),1,0),0)</f>
        <v>0</v>
      </c>
      <c r="D647" s="14">
        <f>IF(ДАННЫЕ!$CJ647&gt;0,IF(ДАННЫЕ!$CL647&gt;ДАННЫЕ!$F$1,1,IF(ДАННЫЕ!$CL647&gt;0,0,1)),0)</f>
        <v>0</v>
      </c>
      <c r="E647" s="43" t="str">
        <f ca="1">IF(ДАННЫЕ!$F$1&gt;0,IF(ДАННЫЕ!$G647&gt;0,DATEDIF(ДАННЫЕ!$G647,ДАННЫЕ!$F$1,"y"),""),IF(ДАННЫЕ!$G647&gt;0,DATEDIF(ДАННЫЕ!$G647,TODAY(),"y"),""))</f>
        <v/>
      </c>
      <c r="F647" s="43" t="str">
        <f xml:space="preserve"> IF(ДАННЫЕ!$F647="М",IF(E647&gt;=18,IF(E647&lt;60,1,""),""),"")&amp;IF(ДАННЫЕ!$F647="Ж",IF(E647&gt;=18,IF(E647&lt;55,1,""),""),"")</f>
        <v/>
      </c>
      <c r="G647" s="43" t="str">
        <f xml:space="preserve"> IF(ДАННЫЕ!$F647="М",IF(E647&gt;=60,2,""),"")&amp;IF(ДАННЫЕ!$F647="Ж",IF(E647&gt;=55,2,""),"")</f>
        <v/>
      </c>
      <c r="H647" s="43" t="str">
        <f t="shared" ca="1" si="27"/>
        <v/>
      </c>
      <c r="I647" s="43" t="str">
        <f t="shared" ca="1" si="28"/>
        <v>03</v>
      </c>
      <c r="J647" s="28" t="str">
        <f ca="1">ДАННЫЕ!$F647&amp;H647&amp;I647&amp;ДАННЫЕ!$I647&amp;"m"&amp;IF(ДАННЫЕ!$I647&gt;0,IF(ДАННЫЕ!$J647&gt;0,0,1),"")&amp;"f"&amp;IF(ДАННЫЕ!$R647&gt;0,IF(YEAR(ДАННЫЕ!$F$1)=YEAR(ДАННЫЕ!$R647),1,0),0)&amp;"z"&amp;ДАННЫЕ!$R647&amp;"p"&amp;ДАННЫЕ!$S647&amp;"i"&amp;ДАННЫЕ!$T647&amp;"h"&amp;ДАННЫЕ!$K647&amp;"be"&amp;ДАННЫЕ!$BI647&amp;"CD"&amp;IF(ДАННЫЕ!BF647&gt;500,4,IF(ДАННЫЕ!BF647&gt;350,3,IF(ДАННЫЕ!BF647&gt;200,2,IF(ДАННЫЕ!BF647&gt;0,1,0))))&amp;"g"&amp;B647&amp;"d"&amp;H647&amp;"l"&amp;ДАННЫЕ!AT647&amp;"a"&amp;ДАННЫЕ!$V647&amp;"v"&amp;R647&amp;"k"&amp;ДАННЫЕ!$U647&amp;"s"&amp;ДАННЫЕ!$Y647&amp;"t"&amp;ДАННЫЕ!$X647&amp;"b"&amp;IF(ДАННЫЕ!$Q647&gt;1,1,0)&amp;"PP"&amp;ДАННЫЕ!Z647&amp;"c"&amp;S647&amp;"x"&amp;IF(ДАННЫЕ!$BY647&gt;0,IF(YEAR(ДАННЫЕ!$F$1)=YEAR(ДАННЫЕ!$BY647),1,0),0)&amp;"n"&amp;IF(ДАННЫЕ!$BZ647&gt;0,IF(YEAR(ДАННЫЕ!$F$1)=YEAR(ДАННЫЕ!$BZ647),1,0),0)&amp;"u"&amp;D647&amp;"z"&amp;IF(ДАННЫЕ!$CL647&gt;0,IF(YEAR(ДАННЫЕ!$F$1)&gt;YEAR(ДАННЫЕ!$CL647),11,12),0)</f>
        <v>03mf0zpihbeCD0g0dlav0kstb0PPc0x0n0u0z0</v>
      </c>
      <c r="K647" s="28" t="str">
        <f ca="1">ДАННЫЕ!$I647&amp;"x"&amp;B647&amp;"w"&amp;IF(T647+ДАННЫЕ!AD647+ДАННЫЕ!AE647+ДАННЫЕ!AF647+ДАННЫЕ!AG647+ДАННЫЕ!AH647+ДАННЫЕ!$AL647+ДАННЫЕ!AI647+ДАННЫЕ!AJ647+ДАННЫЕ!AK647+ДАННЫЕ!AP647+ДАННЫЕ!AQ647+ДАННЫЕ!AR647+ДАННЫЕ!$AM647+ДАННЫЕ!$AN647+ДАННЫЕ!AS647+ДАННЫЕ!AT647&gt;0,1,0)&amp;IF(OR(T647=2,ДАННЫЕ!AD647=2,ДАННЫЕ!AE647=2,ДАННЫЕ!AF647=2,ДАННЫЕ!AG647=2,ДАННЫЕ!AH647=2,ДАННЫЕ!$AL647=2,ДАННЫЕ!AI647=2,ДАННЫЕ!AJ647=2,ДАННЫЕ!AK647=2,ДАННЫЕ!AP647=2,ДАННЫЕ!AQ647=2,ДАННЫЕ!AR647=2,ДАННЫЕ!$AM647=2,ДАННЫЕ!$AN647=2,ДАННЫЕ!AS647=2,ДАННЫЕ!AT647=2),2,0)&amp;"t"&amp;IF(T647&gt;0,"1"&amp;T647,"00")&amp;"f"&amp;IF(ДАННЫЕ!$AC647,"1"&amp;ДАННЫЕ!$AC647,"00")&amp;"b"&amp;IF(ДАННЫЕ!$AD647,"1"&amp;ДАННЫЕ!$AD647,"00")&amp;"g"&amp;IF(ДАННЫЕ!$AF647,"1"&amp;ДАННЫЕ!$AF647,"00")&amp;"c"&amp;IF(ДАННЫЕ!$AG647,"1"&amp;ДАННЫЕ!$AG647,"00")&amp;"i"&amp;IF(ДАННЫЕ!$AH647,"1"&amp;ДАННЫЕ!$AH647,"00")&amp;"r"&amp;IF(ДАННЫЕ!$AL647,"1"&amp;ДАННЫЕ!$AL647,"00")&amp;"m"&amp;IF(ДАННЫЕ!$AI647,"1"&amp;ДАННЫЕ!$AI647,"00")&amp;"hS"&amp;IF(ДАННЫЕ!$AJ647,"1"&amp;ДАННЫЕ!$AJ647,"00")&amp;"hZ"&amp;IF(ДАННЫЕ!$AK647,"1"&amp;ДАННЫЕ!$AK647,"00")&amp;"p"&amp;IF(ДАННЫЕ!$AP647,"1"&amp;ДАННЫЕ!$AP647,"00")&amp;"k"&amp;IF(ДАННЫЕ!$AQ647,"1"&amp;ДАННЫЕ!$AQ647,"00")&amp;"z"&amp;IF(ДАННЫЕ!$AR647,"1"&amp;ДАННЫЕ!$AR647,"00")&amp;"j"&amp;IF(ДАННЫЕ!$AM647,"1"&amp;ДАННЫЕ!$AM647,"00")&amp;"n"&amp;IF(ДАННЫЕ!$AN647,"1"&amp;ДАННЫЕ!$AN647,"00")&amp;"E"&amp;ДАННЫЕ!BI647&amp;"L"&amp;ДАННЫЕ!AO647&amp;"h"&amp;IF(ДАННЫЕ!$AU647&gt;0,1,0)&amp;"v"&amp;IF(ДАННЫЕ!$AW647&gt;0,1,0)&amp;"a"&amp;IF(ДАННЫЕ!$AS647,"1"&amp;ДАННЫЕ!$AS647,"00")&amp;"s"&amp;IF(ДАННЫЕ!$AT647,"1"&amp;ДАННЫЕ!$AT647,"00")&amp;"u"&amp;IF(ДАННЫЕ!$CJ647&gt;0,1,0)&amp;"y"&amp;B647&amp;"d"&amp;H647&amp;"e"&amp;F647&amp;G647</f>
        <v>x0w00t00f00b00g00c00i00r00m00hS00hZ00p00k00z00j00n00ELh0v0a00s00u0y0de</v>
      </c>
      <c r="L647" s="28" t="str">
        <f ca="1">ДАННЫЕ!$I647&amp;"VN"&amp;IF(ДАННЫЕ!AW647&gt;0,11,10)&amp;"CD"&amp;IF(ДАННЫЕ!BF647&gt;500,16,IF(ДАННЫЕ!BF647&gt;350,15,IF(ДАННЫЕ!BF647&gt;=200,14,IF(ДАННЫЕ!BF647&gt;=100,13,IF(ДАННЫЕ!BF647&gt;=50,12,IF(ДАННЫЕ!BF647&gt;0,11,10))))))&amp;"AR"&amp;IF(ДАННЫЕ!BX647&gt;0,1,0)&amp;"GD"&amp;B647&amp;"VV"&amp;IF(E647&gt;=5,IF(E647&lt;18,1,0),0)</f>
        <v>VN10CD10AR0GD0VV0</v>
      </c>
      <c r="M647" s="28" t="str">
        <f>ДАННЫЕ!$I647&amp;"b"&amp;ДАННЫЕ!$BI647&amp;"r"&amp;ДАННЫЕ!$BJ647&amp;"CD"&amp;IF(ДАННЫЕ!BF647&gt;0,IF(ДАННЫЕ!BF647&lt;200,1,IF(ДАННЫЕ!BF647&lt;350,2,3)),0)&amp;"h"&amp;IF(ДАННЫЕ!$BK647+ДАННЫЕ!$BL647+ДАННЫЕ!$BM647&gt;0,1,0)&amp;"x"&amp;ДАННЫЕ!$BK647&amp;"y"&amp;ДАННЫЕ!$BL647&amp;"z"&amp;ДАННЫЕ!$BM647&amp;"c"&amp;IF(ДАННЫЕ!$BK647+ДАННЫЕ!$BL647+ДАННЫЕ!$BM647=3,1,0)&amp;"a"&amp;IF(ДАННЫЕ!$BQ647+ДАННЫЕ!$BR647&gt;0,1,0)&amp;"d"&amp;ДАННЫЕ!$BQ647&amp;"v"&amp;ДАННЫЕ!$BR647&amp;"p"&amp;ДАННЫЕ!$BS647&amp;"n"&amp;ДАННЫЕ!$BU647&amp;"t"&amp;ДАННЫЕ!$BV647&amp;"o"&amp;ДАННЫЕ!$BT647&amp;"l"&amp;IF(ДАННЫЕ!$BN647&gt;0,1,0)&amp;ДАННЫЕ!$BN647&amp;"g"&amp;ДАННЫЕ!$BO647&amp;"s"&amp;ДАННЫЕ!$BP647&amp;"DZ"&amp;IF(ДАННЫЕ!B647-ДАННЫЕ!G647 &lt; 60,IF(ДАННЫЕ!B647-ДАННЫЕ!G647 &gt;= 0,1,0),0)&amp;"u"&amp;IF(ДАННЫЕ!$CJ647&gt;0,1,0)</f>
        <v>brCD0h0xyzc0a0dvpntol0gsDZ1u0</v>
      </c>
      <c r="N647" s="28" t="str">
        <f ca="1">ДАННЫЕ!$F647&amp;ДАННЫЕ!$I647&amp;"g"&amp;B647&amp;"cf"&amp;D647&amp;"a"&amp;IF(ДАННЫЕ!$BX647&gt;0,1,0)&amp;IF(ДАННЫЕ!$BF647&gt;500,1,IF(ДАННЫЕ!$BF647&gt;350,2,IF(ДАННЫЕ!$BF647&gt;=200,3,IF(ДАННЫЕ!$BF647&gt;=100,4,IF(ДАННЫЕ!$BF647&gt;=50,5,IF(ДАННЫЕ!$BF647&lt;50,6,0))))))&amp;"AR"&amp;IF(DATEDIF(ДАННЫЕ!$BX647,ДАННЫЕ!$F$1,"y")&gt;1,1,0)&amp;"VG"&amp;IF(ДАННЫЕ!$BH647="0",1,0)&amp;"o"&amp;IF(T647+ДАННЫЕ!$AF647+ДАННЫЕ!$AG647+ДАННЫЕ!$AH647+ДАННЫЕ!$AI647+ДАННЫЕ!$AJ647+ДАННЫЕ!$AP647+ДАННЫЕ!$AQ647+ДАННЫЕ!$AR647+ДАННЫЕ!$AU647+ДАННЫЕ!$AW647+ДАННЫЕ!$AS647+ДАННЫЕ!$AT647&gt;0,1,0)&amp;"x"&amp;ДАННЫЕ!$AG647&amp;"p"&amp;IF(ДАННЫЕ!$BY647&gt;0,1,0)&amp;"v"&amp;IF(ДАННЫЕ!$BZ647&gt;0,1,0)&amp;"n"&amp;ДАННЫЕ!$CA647&amp;"t"&amp;ДАННЫЕ!$AY647&amp;"k"&amp;ДАННЫЕ!$CB647&amp;"q"&amp;ДАННЫЕ!$CC647&amp;"w"&amp;ДАННЫЕ!$CD647&amp;"e"&amp;ДАННЫЕ!$CE647&amp;"m"&amp;ДАННЫЕ!$CF647&amp;"c"&amp;ДАННЫЕ!$CG647&amp;"z"&amp;ДАННЫЕ!$CH647&amp;"d"&amp;IF(H647=4,1,0)&amp;"s"&amp;IF(ДАННЫЕ!$J647=1,0,1)&amp;"u"&amp;IF(ДАННЫЕ!$CJ647&gt;0,1,0)</f>
        <v>g0cf0a06AR1VG0o0xp0v0ntkqwemczd0s1u0</v>
      </c>
      <c r="O647" s="28" t="str">
        <f>ДАННЫЕ!$I647&amp;"g"&amp;B647&amp;A647&amp;"f"&amp;P647&amp;"c"&amp;IF(ДАННЫЕ!$U647&gt;0,1,0)&amp;"s"&amp;IF(ДАННЫЕ!$Q647&gt;0,IF(YEAR(ДАННЫЕ!$F$1)=YEAR(ДАННЫЕ!$Q647),IF(MONTH(ДАННЫЕ!$F$1)=MONTH(ДАННЫЕ!$Q647),111,11),1),0)&amp;"i"&amp;IF(ДАННЫЕ!$R647+ДАННЫЕ!$S647+ДАННЫЕ!$T647=0,0,1)&amp;"h"&amp;IF(ДАННЫЕ!$P647&gt;0,1,0)&amp;"p"&amp;IF(ДАННЫЕ!$CI647&gt;0,IF(YEAR(ДАННЫЕ!$F$1)=YEAR(ДАННЫЕ!$CI647),IF(MONTH(ДАННЫЕ!$F$1)=MONTH(ДАННЫЕ!$CI647),111,11),1),0)&amp;"d"&amp;IF(ДАННЫЕ!$CJ647&gt;0,IF(YEAR(ДАННЫЕ!$F$1)=YEAR(ДАННЫЕ!$CJ647),IF(MONTH(ДАННЫЕ!$F$1)=MONTH(ДАННЫЕ!$CJ647),111,11),1),0)&amp;"o"&amp;IF(ДАННЫЕ!$CK647&gt;0,IF(MONTH(ДАННЫЕ!$F$1)=MONTH(ДАННЫЕ!$CK647),111,11),0)&amp;"v"&amp;IF(ДАННЫЕ!$BE647&gt;0,IF(MONTH(ДАННЫЕ!$F$1)=MONTH(ДАННЫЕ!$BE647),111,11),0)</f>
        <v>g00f0c0s0i0h0p0d0o0v0</v>
      </c>
      <c r="P647" s="15">
        <f t="shared" si="29"/>
        <v>0</v>
      </c>
      <c r="Q647" s="15">
        <f>IF(ДАННЫЕ!$F$1&gt;ДАННЫЕ!$N647,IF(YEAR(ДАННЫЕ!$F$1)=YEAR(ДАННЫЕ!M647),1,0),0)</f>
        <v>0</v>
      </c>
      <c r="R647" s="15">
        <f>IF(ДАННЫЕ!$F$1&gt;ДАННЫЕ!$N647,IF(YEAR(ДАННЫЕ!$F$1)=YEAR(ДАННЫЕ!N647),1,0),0)</f>
        <v>0</v>
      </c>
      <c r="S647" s="15">
        <f>IF(ДАННЫЕ!$AA647="2А",1,IF(ДАННЫЕ!$AA647="2Б",2,IF(ДАННЫЕ!$AA647="2В",3,IF(ДАННЫЕ!$AA647=3,4,IF(ДАННЫЕ!$AA647="4А",5,IF(ДАННЫЕ!$AA647="4Б",6,IF(ДАННЫЕ!$AA647="4В",7,IF(ДАННЫЕ!$AA647=5,8,0))))))))</f>
        <v>0</v>
      </c>
      <c r="T647" s="15">
        <f>IF(OR(ДАННЫЕ!$AC647=2,ДАННЫЕ!$AD647=2,ДАННЫЕ!$AE647=2),2,IF(OR(ДАННЫЕ!$AC647=1,ДАННЫЕ!$AD647=1,ДАННЫЕ!$AE647=1),1,0))</f>
        <v>0</v>
      </c>
    </row>
    <row r="648" spans="1:20" ht="15" customHeight="1" x14ac:dyDescent="0.2">
      <c r="A648" s="78">
        <f>IF(B648&gt;0,IF(MONTH(ДАННЫЕ!$F$1)=MONTH(ДАННЫЕ!$B648),1,0),0)</f>
        <v>0</v>
      </c>
      <c r="B648" s="14">
        <f>IF(ДАННЫЕ!$B648&gt;0,IF(YEAR(ДАННЫЕ!$F$1)=YEAR(ДАННЫЕ!$B648),1,0),0)</f>
        <v>0</v>
      </c>
      <c r="C648" s="14">
        <f>IF(ДАННЫЕ!$CM648&gt;0,IF(YEAR(ДАННЫЕ!$F$1)=YEAR(ДАННЫЕ!$CM648),1,0),0)</f>
        <v>0</v>
      </c>
      <c r="D648" s="14">
        <f>IF(ДАННЫЕ!$CJ648&gt;0,IF(ДАННЫЕ!$CL648&gt;ДАННЫЕ!$F$1,1,IF(ДАННЫЕ!$CL648&gt;0,0,1)),0)</f>
        <v>0</v>
      </c>
      <c r="E648" s="43" t="str">
        <f ca="1">IF(ДАННЫЕ!$F$1&gt;0,IF(ДАННЫЕ!$G648&gt;0,DATEDIF(ДАННЫЕ!$G648,ДАННЫЕ!$F$1,"y"),""),IF(ДАННЫЕ!$G648&gt;0,DATEDIF(ДАННЫЕ!$G648,TODAY(),"y"),""))</f>
        <v/>
      </c>
      <c r="F648" s="43" t="str">
        <f xml:space="preserve"> IF(ДАННЫЕ!$F648="М",IF(E648&gt;=18,IF(E648&lt;60,1,""),""),"")&amp;IF(ДАННЫЕ!$F648="Ж",IF(E648&gt;=18,IF(E648&lt;55,1,""),""),"")</f>
        <v/>
      </c>
      <c r="G648" s="43" t="str">
        <f xml:space="preserve"> IF(ДАННЫЕ!$F648="М",IF(E648&gt;=60,2,""),"")&amp;IF(ДАННЫЕ!$F648="Ж",IF(E648&gt;=55,2,""),"")</f>
        <v/>
      </c>
      <c r="H648" s="43" t="str">
        <f t="shared" ref="H648:H711" ca="1" si="30">IF(E648&lt;0,"-1",IF(E648&lt;1,11,IF(E648&lt;3,12,IF(E648&lt;5,13,IF(E648&lt;10,14,IF(E648&lt;15,15,IF(E648&lt;18,16,"")))))))</f>
        <v/>
      </c>
      <c r="I648" s="43" t="str">
        <f t="shared" ref="I648:I711" ca="1" si="31">IF(E648&gt;=60,"03",IF(E648&gt;=50,"02",IF(E648&gt;=45,"01",IF(E648&gt;=35,9,IF(E648&gt;=25,8,IF(E648&gt;=18,7,""))))))</f>
        <v>03</v>
      </c>
      <c r="J648" s="28" t="str">
        <f ca="1">ДАННЫЕ!$F648&amp;H648&amp;I648&amp;ДАННЫЕ!$I648&amp;"m"&amp;IF(ДАННЫЕ!$I648&gt;0,IF(ДАННЫЕ!$J648&gt;0,0,1),"")&amp;"f"&amp;IF(ДАННЫЕ!$R648&gt;0,IF(YEAR(ДАННЫЕ!$F$1)=YEAR(ДАННЫЕ!$R648),1,0),0)&amp;"z"&amp;ДАННЫЕ!$R648&amp;"p"&amp;ДАННЫЕ!$S648&amp;"i"&amp;ДАННЫЕ!$T648&amp;"h"&amp;ДАННЫЕ!$K648&amp;"be"&amp;ДАННЫЕ!$BI648&amp;"CD"&amp;IF(ДАННЫЕ!BF648&gt;500,4,IF(ДАННЫЕ!BF648&gt;350,3,IF(ДАННЫЕ!BF648&gt;200,2,IF(ДАННЫЕ!BF648&gt;0,1,0))))&amp;"g"&amp;B648&amp;"d"&amp;H648&amp;"l"&amp;ДАННЫЕ!AT648&amp;"a"&amp;ДАННЫЕ!$V648&amp;"v"&amp;R648&amp;"k"&amp;ДАННЫЕ!$U648&amp;"s"&amp;ДАННЫЕ!$Y648&amp;"t"&amp;ДАННЫЕ!$X648&amp;"b"&amp;IF(ДАННЫЕ!$Q648&gt;1,1,0)&amp;"PP"&amp;ДАННЫЕ!Z648&amp;"c"&amp;S648&amp;"x"&amp;IF(ДАННЫЕ!$BY648&gt;0,IF(YEAR(ДАННЫЕ!$F$1)=YEAR(ДАННЫЕ!$BY648),1,0),0)&amp;"n"&amp;IF(ДАННЫЕ!$BZ648&gt;0,IF(YEAR(ДАННЫЕ!$F$1)=YEAR(ДАННЫЕ!$BZ648),1,0),0)&amp;"u"&amp;D648&amp;"z"&amp;IF(ДАННЫЕ!$CL648&gt;0,IF(YEAR(ДАННЫЕ!$F$1)&gt;YEAR(ДАННЫЕ!$CL648),11,12),0)</f>
        <v>03mf0zpihbeCD0g0dlav0kstb0PPc0x0n0u0z0</v>
      </c>
      <c r="K648" s="28" t="str">
        <f ca="1">ДАННЫЕ!$I648&amp;"x"&amp;B648&amp;"w"&amp;IF(T648+ДАННЫЕ!AD648+ДАННЫЕ!AE648+ДАННЫЕ!AF648+ДАННЫЕ!AG648+ДАННЫЕ!AH648+ДАННЫЕ!$AL648+ДАННЫЕ!AI648+ДАННЫЕ!AJ648+ДАННЫЕ!AK648+ДАННЫЕ!AP648+ДАННЫЕ!AQ648+ДАННЫЕ!AR648+ДАННЫЕ!$AM648+ДАННЫЕ!$AN648+ДАННЫЕ!AS648+ДАННЫЕ!AT648&gt;0,1,0)&amp;IF(OR(T648=2,ДАННЫЕ!AD648=2,ДАННЫЕ!AE648=2,ДАННЫЕ!AF648=2,ДАННЫЕ!AG648=2,ДАННЫЕ!AH648=2,ДАННЫЕ!$AL648=2,ДАННЫЕ!AI648=2,ДАННЫЕ!AJ648=2,ДАННЫЕ!AK648=2,ДАННЫЕ!AP648=2,ДАННЫЕ!AQ648=2,ДАННЫЕ!AR648=2,ДАННЫЕ!$AM648=2,ДАННЫЕ!$AN648=2,ДАННЫЕ!AS648=2,ДАННЫЕ!AT648=2),2,0)&amp;"t"&amp;IF(T648&gt;0,"1"&amp;T648,"00")&amp;"f"&amp;IF(ДАННЫЕ!$AC648,"1"&amp;ДАННЫЕ!$AC648,"00")&amp;"b"&amp;IF(ДАННЫЕ!$AD648,"1"&amp;ДАННЫЕ!$AD648,"00")&amp;"g"&amp;IF(ДАННЫЕ!$AF648,"1"&amp;ДАННЫЕ!$AF648,"00")&amp;"c"&amp;IF(ДАННЫЕ!$AG648,"1"&amp;ДАННЫЕ!$AG648,"00")&amp;"i"&amp;IF(ДАННЫЕ!$AH648,"1"&amp;ДАННЫЕ!$AH648,"00")&amp;"r"&amp;IF(ДАННЫЕ!$AL648,"1"&amp;ДАННЫЕ!$AL648,"00")&amp;"m"&amp;IF(ДАННЫЕ!$AI648,"1"&amp;ДАННЫЕ!$AI648,"00")&amp;"hS"&amp;IF(ДАННЫЕ!$AJ648,"1"&amp;ДАННЫЕ!$AJ648,"00")&amp;"hZ"&amp;IF(ДАННЫЕ!$AK648,"1"&amp;ДАННЫЕ!$AK648,"00")&amp;"p"&amp;IF(ДАННЫЕ!$AP648,"1"&amp;ДАННЫЕ!$AP648,"00")&amp;"k"&amp;IF(ДАННЫЕ!$AQ648,"1"&amp;ДАННЫЕ!$AQ648,"00")&amp;"z"&amp;IF(ДАННЫЕ!$AR648,"1"&amp;ДАННЫЕ!$AR648,"00")&amp;"j"&amp;IF(ДАННЫЕ!$AM648,"1"&amp;ДАННЫЕ!$AM648,"00")&amp;"n"&amp;IF(ДАННЫЕ!$AN648,"1"&amp;ДАННЫЕ!$AN648,"00")&amp;"E"&amp;ДАННЫЕ!BI648&amp;"L"&amp;ДАННЫЕ!AO648&amp;"h"&amp;IF(ДАННЫЕ!$AU648&gt;0,1,0)&amp;"v"&amp;IF(ДАННЫЕ!$AW648&gt;0,1,0)&amp;"a"&amp;IF(ДАННЫЕ!$AS648,"1"&amp;ДАННЫЕ!$AS648,"00")&amp;"s"&amp;IF(ДАННЫЕ!$AT648,"1"&amp;ДАННЫЕ!$AT648,"00")&amp;"u"&amp;IF(ДАННЫЕ!$CJ648&gt;0,1,0)&amp;"y"&amp;B648&amp;"d"&amp;H648&amp;"e"&amp;F648&amp;G648</f>
        <v>x0w00t00f00b00g00c00i00r00m00hS00hZ00p00k00z00j00n00ELh0v0a00s00u0y0de</v>
      </c>
      <c r="L648" s="28" t="str">
        <f ca="1">ДАННЫЕ!$I648&amp;"VN"&amp;IF(ДАННЫЕ!AW648&gt;0,11,10)&amp;"CD"&amp;IF(ДАННЫЕ!BF648&gt;500,16,IF(ДАННЫЕ!BF648&gt;350,15,IF(ДАННЫЕ!BF648&gt;=200,14,IF(ДАННЫЕ!BF648&gt;=100,13,IF(ДАННЫЕ!BF648&gt;=50,12,IF(ДАННЫЕ!BF648&gt;0,11,10))))))&amp;"AR"&amp;IF(ДАННЫЕ!BX648&gt;0,1,0)&amp;"GD"&amp;B648&amp;"VV"&amp;IF(E648&gt;=5,IF(E648&lt;18,1,0),0)</f>
        <v>VN10CD10AR0GD0VV0</v>
      </c>
      <c r="M648" s="28" t="str">
        <f>ДАННЫЕ!$I648&amp;"b"&amp;ДАННЫЕ!$BI648&amp;"r"&amp;ДАННЫЕ!$BJ648&amp;"CD"&amp;IF(ДАННЫЕ!BF648&gt;0,IF(ДАННЫЕ!BF648&lt;200,1,IF(ДАННЫЕ!BF648&lt;350,2,3)),0)&amp;"h"&amp;IF(ДАННЫЕ!$BK648+ДАННЫЕ!$BL648+ДАННЫЕ!$BM648&gt;0,1,0)&amp;"x"&amp;ДАННЫЕ!$BK648&amp;"y"&amp;ДАННЫЕ!$BL648&amp;"z"&amp;ДАННЫЕ!$BM648&amp;"c"&amp;IF(ДАННЫЕ!$BK648+ДАННЫЕ!$BL648+ДАННЫЕ!$BM648=3,1,0)&amp;"a"&amp;IF(ДАННЫЕ!$BQ648+ДАННЫЕ!$BR648&gt;0,1,0)&amp;"d"&amp;ДАННЫЕ!$BQ648&amp;"v"&amp;ДАННЫЕ!$BR648&amp;"p"&amp;ДАННЫЕ!$BS648&amp;"n"&amp;ДАННЫЕ!$BU648&amp;"t"&amp;ДАННЫЕ!$BV648&amp;"o"&amp;ДАННЫЕ!$BT648&amp;"l"&amp;IF(ДАННЫЕ!$BN648&gt;0,1,0)&amp;ДАННЫЕ!$BN648&amp;"g"&amp;ДАННЫЕ!$BO648&amp;"s"&amp;ДАННЫЕ!$BP648&amp;"DZ"&amp;IF(ДАННЫЕ!B648-ДАННЫЕ!G648 &lt; 60,IF(ДАННЫЕ!B648-ДАННЫЕ!G648 &gt;= 0,1,0),0)&amp;"u"&amp;IF(ДАННЫЕ!$CJ648&gt;0,1,0)</f>
        <v>brCD0h0xyzc0a0dvpntol0gsDZ1u0</v>
      </c>
      <c r="N648" s="28" t="str">
        <f ca="1">ДАННЫЕ!$F648&amp;ДАННЫЕ!$I648&amp;"g"&amp;B648&amp;"cf"&amp;D648&amp;"a"&amp;IF(ДАННЫЕ!$BX648&gt;0,1,0)&amp;IF(ДАННЫЕ!$BF648&gt;500,1,IF(ДАННЫЕ!$BF648&gt;350,2,IF(ДАННЫЕ!$BF648&gt;=200,3,IF(ДАННЫЕ!$BF648&gt;=100,4,IF(ДАННЫЕ!$BF648&gt;=50,5,IF(ДАННЫЕ!$BF648&lt;50,6,0))))))&amp;"AR"&amp;IF(DATEDIF(ДАННЫЕ!$BX648,ДАННЫЕ!$F$1,"y")&gt;1,1,0)&amp;"VG"&amp;IF(ДАННЫЕ!$BH648="0",1,0)&amp;"o"&amp;IF(T648+ДАННЫЕ!$AF648+ДАННЫЕ!$AG648+ДАННЫЕ!$AH648+ДАННЫЕ!$AI648+ДАННЫЕ!$AJ648+ДАННЫЕ!$AP648+ДАННЫЕ!$AQ648+ДАННЫЕ!$AR648+ДАННЫЕ!$AU648+ДАННЫЕ!$AW648+ДАННЫЕ!$AS648+ДАННЫЕ!$AT648&gt;0,1,0)&amp;"x"&amp;ДАННЫЕ!$AG648&amp;"p"&amp;IF(ДАННЫЕ!$BY648&gt;0,1,0)&amp;"v"&amp;IF(ДАННЫЕ!$BZ648&gt;0,1,0)&amp;"n"&amp;ДАННЫЕ!$CA648&amp;"t"&amp;ДАННЫЕ!$AY648&amp;"k"&amp;ДАННЫЕ!$CB648&amp;"q"&amp;ДАННЫЕ!$CC648&amp;"w"&amp;ДАННЫЕ!$CD648&amp;"e"&amp;ДАННЫЕ!$CE648&amp;"m"&amp;ДАННЫЕ!$CF648&amp;"c"&amp;ДАННЫЕ!$CG648&amp;"z"&amp;ДАННЫЕ!$CH648&amp;"d"&amp;IF(H648=4,1,0)&amp;"s"&amp;IF(ДАННЫЕ!$J648=1,0,1)&amp;"u"&amp;IF(ДАННЫЕ!$CJ648&gt;0,1,0)</f>
        <v>g0cf0a06AR1VG0o0xp0v0ntkqwemczd0s1u0</v>
      </c>
      <c r="O648" s="28" t="str">
        <f>ДАННЫЕ!$I648&amp;"g"&amp;B648&amp;A648&amp;"f"&amp;P648&amp;"c"&amp;IF(ДАННЫЕ!$U648&gt;0,1,0)&amp;"s"&amp;IF(ДАННЫЕ!$Q648&gt;0,IF(YEAR(ДАННЫЕ!$F$1)=YEAR(ДАННЫЕ!$Q648),IF(MONTH(ДАННЫЕ!$F$1)=MONTH(ДАННЫЕ!$Q648),111,11),1),0)&amp;"i"&amp;IF(ДАННЫЕ!$R648+ДАННЫЕ!$S648+ДАННЫЕ!$T648=0,0,1)&amp;"h"&amp;IF(ДАННЫЕ!$P648&gt;0,1,0)&amp;"p"&amp;IF(ДАННЫЕ!$CI648&gt;0,IF(YEAR(ДАННЫЕ!$F$1)=YEAR(ДАННЫЕ!$CI648),IF(MONTH(ДАННЫЕ!$F$1)=MONTH(ДАННЫЕ!$CI648),111,11),1),0)&amp;"d"&amp;IF(ДАННЫЕ!$CJ648&gt;0,IF(YEAR(ДАННЫЕ!$F$1)=YEAR(ДАННЫЕ!$CJ648),IF(MONTH(ДАННЫЕ!$F$1)=MONTH(ДАННЫЕ!$CJ648),111,11),1),0)&amp;"o"&amp;IF(ДАННЫЕ!$CK648&gt;0,IF(MONTH(ДАННЫЕ!$F$1)=MONTH(ДАННЫЕ!$CK648),111,11),0)&amp;"v"&amp;IF(ДАННЫЕ!$BE648&gt;0,IF(MONTH(ДАННЫЕ!$F$1)=MONTH(ДАННЫЕ!$BE648),111,11),0)</f>
        <v>g00f0c0s0i0h0p0d0o0v0</v>
      </c>
      <c r="P648" s="15">
        <f t="shared" ref="P648:P711" si="32">IF(Q648&gt;R648,1,0)</f>
        <v>0</v>
      </c>
      <c r="Q648" s="15">
        <f>IF(ДАННЫЕ!$F$1&gt;ДАННЫЕ!$N648,IF(YEAR(ДАННЫЕ!$F$1)=YEAR(ДАННЫЕ!M648),1,0),0)</f>
        <v>0</v>
      </c>
      <c r="R648" s="15">
        <f>IF(ДАННЫЕ!$F$1&gt;ДАННЫЕ!$N648,IF(YEAR(ДАННЫЕ!$F$1)=YEAR(ДАННЫЕ!N648),1,0),0)</f>
        <v>0</v>
      </c>
      <c r="S648" s="15">
        <f>IF(ДАННЫЕ!$AA648="2А",1,IF(ДАННЫЕ!$AA648="2Б",2,IF(ДАННЫЕ!$AA648="2В",3,IF(ДАННЫЕ!$AA648=3,4,IF(ДАННЫЕ!$AA648="4А",5,IF(ДАННЫЕ!$AA648="4Б",6,IF(ДАННЫЕ!$AA648="4В",7,IF(ДАННЫЕ!$AA648=5,8,0))))))))</f>
        <v>0</v>
      </c>
      <c r="T648" s="15">
        <f>IF(OR(ДАННЫЕ!$AC648=2,ДАННЫЕ!$AD648=2,ДАННЫЕ!$AE648=2),2,IF(OR(ДАННЫЕ!$AC648=1,ДАННЫЕ!$AD648=1,ДАННЫЕ!$AE648=1),1,0))</f>
        <v>0</v>
      </c>
    </row>
    <row r="649" spans="1:20" ht="15" customHeight="1" x14ac:dyDescent="0.2">
      <c r="A649" s="78">
        <f>IF(B649&gt;0,IF(MONTH(ДАННЫЕ!$F$1)=MONTH(ДАННЫЕ!$B649),1,0),0)</f>
        <v>0</v>
      </c>
      <c r="B649" s="14">
        <f>IF(ДАННЫЕ!$B649&gt;0,IF(YEAR(ДАННЫЕ!$F$1)=YEAR(ДАННЫЕ!$B649),1,0),0)</f>
        <v>0</v>
      </c>
      <c r="C649" s="14">
        <f>IF(ДАННЫЕ!$CM649&gt;0,IF(YEAR(ДАННЫЕ!$F$1)=YEAR(ДАННЫЕ!$CM649),1,0),0)</f>
        <v>0</v>
      </c>
      <c r="D649" s="14">
        <f>IF(ДАННЫЕ!$CJ649&gt;0,IF(ДАННЫЕ!$CL649&gt;ДАННЫЕ!$F$1,1,IF(ДАННЫЕ!$CL649&gt;0,0,1)),0)</f>
        <v>0</v>
      </c>
      <c r="E649" s="43" t="str">
        <f ca="1">IF(ДАННЫЕ!$F$1&gt;0,IF(ДАННЫЕ!$G649&gt;0,DATEDIF(ДАННЫЕ!$G649,ДАННЫЕ!$F$1,"y"),""),IF(ДАННЫЕ!$G649&gt;0,DATEDIF(ДАННЫЕ!$G649,TODAY(),"y"),""))</f>
        <v/>
      </c>
      <c r="F649" s="43" t="str">
        <f xml:space="preserve"> IF(ДАННЫЕ!$F649="М",IF(E649&gt;=18,IF(E649&lt;60,1,""),""),"")&amp;IF(ДАННЫЕ!$F649="Ж",IF(E649&gt;=18,IF(E649&lt;55,1,""),""),"")</f>
        <v/>
      </c>
      <c r="G649" s="43" t="str">
        <f xml:space="preserve"> IF(ДАННЫЕ!$F649="М",IF(E649&gt;=60,2,""),"")&amp;IF(ДАННЫЕ!$F649="Ж",IF(E649&gt;=55,2,""),"")</f>
        <v/>
      </c>
      <c r="H649" s="43" t="str">
        <f t="shared" ca="1" si="30"/>
        <v/>
      </c>
      <c r="I649" s="43" t="str">
        <f t="shared" ca="1" si="31"/>
        <v>03</v>
      </c>
      <c r="J649" s="28" t="str">
        <f ca="1">ДАННЫЕ!$F649&amp;H649&amp;I649&amp;ДАННЫЕ!$I649&amp;"m"&amp;IF(ДАННЫЕ!$I649&gt;0,IF(ДАННЫЕ!$J649&gt;0,0,1),"")&amp;"f"&amp;IF(ДАННЫЕ!$R649&gt;0,IF(YEAR(ДАННЫЕ!$F$1)=YEAR(ДАННЫЕ!$R649),1,0),0)&amp;"z"&amp;ДАННЫЕ!$R649&amp;"p"&amp;ДАННЫЕ!$S649&amp;"i"&amp;ДАННЫЕ!$T649&amp;"h"&amp;ДАННЫЕ!$K649&amp;"be"&amp;ДАННЫЕ!$BI649&amp;"CD"&amp;IF(ДАННЫЕ!BF649&gt;500,4,IF(ДАННЫЕ!BF649&gt;350,3,IF(ДАННЫЕ!BF649&gt;200,2,IF(ДАННЫЕ!BF649&gt;0,1,0))))&amp;"g"&amp;B649&amp;"d"&amp;H649&amp;"l"&amp;ДАННЫЕ!AT649&amp;"a"&amp;ДАННЫЕ!$V649&amp;"v"&amp;R649&amp;"k"&amp;ДАННЫЕ!$U649&amp;"s"&amp;ДАННЫЕ!$Y649&amp;"t"&amp;ДАННЫЕ!$X649&amp;"b"&amp;IF(ДАННЫЕ!$Q649&gt;1,1,0)&amp;"PP"&amp;ДАННЫЕ!Z649&amp;"c"&amp;S649&amp;"x"&amp;IF(ДАННЫЕ!$BY649&gt;0,IF(YEAR(ДАННЫЕ!$F$1)=YEAR(ДАННЫЕ!$BY649),1,0),0)&amp;"n"&amp;IF(ДАННЫЕ!$BZ649&gt;0,IF(YEAR(ДАННЫЕ!$F$1)=YEAR(ДАННЫЕ!$BZ649),1,0),0)&amp;"u"&amp;D649&amp;"z"&amp;IF(ДАННЫЕ!$CL649&gt;0,IF(YEAR(ДАННЫЕ!$F$1)&gt;YEAR(ДАННЫЕ!$CL649),11,12),0)</f>
        <v>03mf0zpihbeCD0g0dlav0kstb0PPc0x0n0u0z0</v>
      </c>
      <c r="K649" s="28" t="str">
        <f ca="1">ДАННЫЕ!$I649&amp;"x"&amp;B649&amp;"w"&amp;IF(T649+ДАННЫЕ!AD649+ДАННЫЕ!AE649+ДАННЫЕ!AF649+ДАННЫЕ!AG649+ДАННЫЕ!AH649+ДАННЫЕ!$AL649+ДАННЫЕ!AI649+ДАННЫЕ!AJ649+ДАННЫЕ!AK649+ДАННЫЕ!AP649+ДАННЫЕ!AQ649+ДАННЫЕ!AR649+ДАННЫЕ!$AM649+ДАННЫЕ!$AN649+ДАННЫЕ!AS649+ДАННЫЕ!AT649&gt;0,1,0)&amp;IF(OR(T649=2,ДАННЫЕ!AD649=2,ДАННЫЕ!AE649=2,ДАННЫЕ!AF649=2,ДАННЫЕ!AG649=2,ДАННЫЕ!AH649=2,ДАННЫЕ!$AL649=2,ДАННЫЕ!AI649=2,ДАННЫЕ!AJ649=2,ДАННЫЕ!AK649=2,ДАННЫЕ!AP649=2,ДАННЫЕ!AQ649=2,ДАННЫЕ!AR649=2,ДАННЫЕ!$AM649=2,ДАННЫЕ!$AN649=2,ДАННЫЕ!AS649=2,ДАННЫЕ!AT649=2),2,0)&amp;"t"&amp;IF(T649&gt;0,"1"&amp;T649,"00")&amp;"f"&amp;IF(ДАННЫЕ!$AC649,"1"&amp;ДАННЫЕ!$AC649,"00")&amp;"b"&amp;IF(ДАННЫЕ!$AD649,"1"&amp;ДАННЫЕ!$AD649,"00")&amp;"g"&amp;IF(ДАННЫЕ!$AF649,"1"&amp;ДАННЫЕ!$AF649,"00")&amp;"c"&amp;IF(ДАННЫЕ!$AG649,"1"&amp;ДАННЫЕ!$AG649,"00")&amp;"i"&amp;IF(ДАННЫЕ!$AH649,"1"&amp;ДАННЫЕ!$AH649,"00")&amp;"r"&amp;IF(ДАННЫЕ!$AL649,"1"&amp;ДАННЫЕ!$AL649,"00")&amp;"m"&amp;IF(ДАННЫЕ!$AI649,"1"&amp;ДАННЫЕ!$AI649,"00")&amp;"hS"&amp;IF(ДАННЫЕ!$AJ649,"1"&amp;ДАННЫЕ!$AJ649,"00")&amp;"hZ"&amp;IF(ДАННЫЕ!$AK649,"1"&amp;ДАННЫЕ!$AK649,"00")&amp;"p"&amp;IF(ДАННЫЕ!$AP649,"1"&amp;ДАННЫЕ!$AP649,"00")&amp;"k"&amp;IF(ДАННЫЕ!$AQ649,"1"&amp;ДАННЫЕ!$AQ649,"00")&amp;"z"&amp;IF(ДАННЫЕ!$AR649,"1"&amp;ДАННЫЕ!$AR649,"00")&amp;"j"&amp;IF(ДАННЫЕ!$AM649,"1"&amp;ДАННЫЕ!$AM649,"00")&amp;"n"&amp;IF(ДАННЫЕ!$AN649,"1"&amp;ДАННЫЕ!$AN649,"00")&amp;"E"&amp;ДАННЫЕ!BI649&amp;"L"&amp;ДАННЫЕ!AO649&amp;"h"&amp;IF(ДАННЫЕ!$AU649&gt;0,1,0)&amp;"v"&amp;IF(ДАННЫЕ!$AW649&gt;0,1,0)&amp;"a"&amp;IF(ДАННЫЕ!$AS649,"1"&amp;ДАННЫЕ!$AS649,"00")&amp;"s"&amp;IF(ДАННЫЕ!$AT649,"1"&amp;ДАННЫЕ!$AT649,"00")&amp;"u"&amp;IF(ДАННЫЕ!$CJ649&gt;0,1,0)&amp;"y"&amp;B649&amp;"d"&amp;H649&amp;"e"&amp;F649&amp;G649</f>
        <v>x0w00t00f00b00g00c00i00r00m00hS00hZ00p00k00z00j00n00ELh0v0a00s00u0y0de</v>
      </c>
      <c r="L649" s="28" t="str">
        <f ca="1">ДАННЫЕ!$I649&amp;"VN"&amp;IF(ДАННЫЕ!AW649&gt;0,11,10)&amp;"CD"&amp;IF(ДАННЫЕ!BF649&gt;500,16,IF(ДАННЫЕ!BF649&gt;350,15,IF(ДАННЫЕ!BF649&gt;=200,14,IF(ДАННЫЕ!BF649&gt;=100,13,IF(ДАННЫЕ!BF649&gt;=50,12,IF(ДАННЫЕ!BF649&gt;0,11,10))))))&amp;"AR"&amp;IF(ДАННЫЕ!BX649&gt;0,1,0)&amp;"GD"&amp;B649&amp;"VV"&amp;IF(E649&gt;=5,IF(E649&lt;18,1,0),0)</f>
        <v>VN10CD10AR0GD0VV0</v>
      </c>
      <c r="M649" s="28" t="str">
        <f>ДАННЫЕ!$I649&amp;"b"&amp;ДАННЫЕ!$BI649&amp;"r"&amp;ДАННЫЕ!$BJ649&amp;"CD"&amp;IF(ДАННЫЕ!BF649&gt;0,IF(ДАННЫЕ!BF649&lt;200,1,IF(ДАННЫЕ!BF649&lt;350,2,3)),0)&amp;"h"&amp;IF(ДАННЫЕ!$BK649+ДАННЫЕ!$BL649+ДАННЫЕ!$BM649&gt;0,1,0)&amp;"x"&amp;ДАННЫЕ!$BK649&amp;"y"&amp;ДАННЫЕ!$BL649&amp;"z"&amp;ДАННЫЕ!$BM649&amp;"c"&amp;IF(ДАННЫЕ!$BK649+ДАННЫЕ!$BL649+ДАННЫЕ!$BM649=3,1,0)&amp;"a"&amp;IF(ДАННЫЕ!$BQ649+ДАННЫЕ!$BR649&gt;0,1,0)&amp;"d"&amp;ДАННЫЕ!$BQ649&amp;"v"&amp;ДАННЫЕ!$BR649&amp;"p"&amp;ДАННЫЕ!$BS649&amp;"n"&amp;ДАННЫЕ!$BU649&amp;"t"&amp;ДАННЫЕ!$BV649&amp;"o"&amp;ДАННЫЕ!$BT649&amp;"l"&amp;IF(ДАННЫЕ!$BN649&gt;0,1,0)&amp;ДАННЫЕ!$BN649&amp;"g"&amp;ДАННЫЕ!$BO649&amp;"s"&amp;ДАННЫЕ!$BP649&amp;"DZ"&amp;IF(ДАННЫЕ!B649-ДАННЫЕ!G649 &lt; 60,IF(ДАННЫЕ!B649-ДАННЫЕ!G649 &gt;= 0,1,0),0)&amp;"u"&amp;IF(ДАННЫЕ!$CJ649&gt;0,1,0)</f>
        <v>brCD0h0xyzc0a0dvpntol0gsDZ1u0</v>
      </c>
      <c r="N649" s="28" t="str">
        <f ca="1">ДАННЫЕ!$F649&amp;ДАННЫЕ!$I649&amp;"g"&amp;B649&amp;"cf"&amp;D649&amp;"a"&amp;IF(ДАННЫЕ!$BX649&gt;0,1,0)&amp;IF(ДАННЫЕ!$BF649&gt;500,1,IF(ДАННЫЕ!$BF649&gt;350,2,IF(ДАННЫЕ!$BF649&gt;=200,3,IF(ДАННЫЕ!$BF649&gt;=100,4,IF(ДАННЫЕ!$BF649&gt;=50,5,IF(ДАННЫЕ!$BF649&lt;50,6,0))))))&amp;"AR"&amp;IF(DATEDIF(ДАННЫЕ!$BX649,ДАННЫЕ!$F$1,"y")&gt;1,1,0)&amp;"VG"&amp;IF(ДАННЫЕ!$BH649="0",1,0)&amp;"o"&amp;IF(T649+ДАННЫЕ!$AF649+ДАННЫЕ!$AG649+ДАННЫЕ!$AH649+ДАННЫЕ!$AI649+ДАННЫЕ!$AJ649+ДАННЫЕ!$AP649+ДАННЫЕ!$AQ649+ДАННЫЕ!$AR649+ДАННЫЕ!$AU649+ДАННЫЕ!$AW649+ДАННЫЕ!$AS649+ДАННЫЕ!$AT649&gt;0,1,0)&amp;"x"&amp;ДАННЫЕ!$AG649&amp;"p"&amp;IF(ДАННЫЕ!$BY649&gt;0,1,0)&amp;"v"&amp;IF(ДАННЫЕ!$BZ649&gt;0,1,0)&amp;"n"&amp;ДАННЫЕ!$CA649&amp;"t"&amp;ДАННЫЕ!$AY649&amp;"k"&amp;ДАННЫЕ!$CB649&amp;"q"&amp;ДАННЫЕ!$CC649&amp;"w"&amp;ДАННЫЕ!$CD649&amp;"e"&amp;ДАННЫЕ!$CE649&amp;"m"&amp;ДАННЫЕ!$CF649&amp;"c"&amp;ДАННЫЕ!$CG649&amp;"z"&amp;ДАННЫЕ!$CH649&amp;"d"&amp;IF(H649=4,1,0)&amp;"s"&amp;IF(ДАННЫЕ!$J649=1,0,1)&amp;"u"&amp;IF(ДАННЫЕ!$CJ649&gt;0,1,0)</f>
        <v>g0cf0a06AR1VG0o0xp0v0ntkqwemczd0s1u0</v>
      </c>
      <c r="O649" s="28" t="str">
        <f>ДАННЫЕ!$I649&amp;"g"&amp;B649&amp;A649&amp;"f"&amp;P649&amp;"c"&amp;IF(ДАННЫЕ!$U649&gt;0,1,0)&amp;"s"&amp;IF(ДАННЫЕ!$Q649&gt;0,IF(YEAR(ДАННЫЕ!$F$1)=YEAR(ДАННЫЕ!$Q649),IF(MONTH(ДАННЫЕ!$F$1)=MONTH(ДАННЫЕ!$Q649),111,11),1),0)&amp;"i"&amp;IF(ДАННЫЕ!$R649+ДАННЫЕ!$S649+ДАННЫЕ!$T649=0,0,1)&amp;"h"&amp;IF(ДАННЫЕ!$P649&gt;0,1,0)&amp;"p"&amp;IF(ДАННЫЕ!$CI649&gt;0,IF(YEAR(ДАННЫЕ!$F$1)=YEAR(ДАННЫЕ!$CI649),IF(MONTH(ДАННЫЕ!$F$1)=MONTH(ДАННЫЕ!$CI649),111,11),1),0)&amp;"d"&amp;IF(ДАННЫЕ!$CJ649&gt;0,IF(YEAR(ДАННЫЕ!$F$1)=YEAR(ДАННЫЕ!$CJ649),IF(MONTH(ДАННЫЕ!$F$1)=MONTH(ДАННЫЕ!$CJ649),111,11),1),0)&amp;"o"&amp;IF(ДАННЫЕ!$CK649&gt;0,IF(MONTH(ДАННЫЕ!$F$1)=MONTH(ДАННЫЕ!$CK649),111,11),0)&amp;"v"&amp;IF(ДАННЫЕ!$BE649&gt;0,IF(MONTH(ДАННЫЕ!$F$1)=MONTH(ДАННЫЕ!$BE649),111,11),0)</f>
        <v>g00f0c0s0i0h0p0d0o0v0</v>
      </c>
      <c r="P649" s="15">
        <f t="shared" si="32"/>
        <v>0</v>
      </c>
      <c r="Q649" s="15">
        <f>IF(ДАННЫЕ!$F$1&gt;ДАННЫЕ!$N649,IF(YEAR(ДАННЫЕ!$F$1)=YEAR(ДАННЫЕ!M649),1,0),0)</f>
        <v>0</v>
      </c>
      <c r="R649" s="15">
        <f>IF(ДАННЫЕ!$F$1&gt;ДАННЫЕ!$N649,IF(YEAR(ДАННЫЕ!$F$1)=YEAR(ДАННЫЕ!N649),1,0),0)</f>
        <v>0</v>
      </c>
      <c r="S649" s="15">
        <f>IF(ДАННЫЕ!$AA649="2А",1,IF(ДАННЫЕ!$AA649="2Б",2,IF(ДАННЫЕ!$AA649="2В",3,IF(ДАННЫЕ!$AA649=3,4,IF(ДАННЫЕ!$AA649="4А",5,IF(ДАННЫЕ!$AA649="4Б",6,IF(ДАННЫЕ!$AA649="4В",7,IF(ДАННЫЕ!$AA649=5,8,0))))))))</f>
        <v>0</v>
      </c>
      <c r="T649" s="15">
        <f>IF(OR(ДАННЫЕ!$AC649=2,ДАННЫЕ!$AD649=2,ДАННЫЕ!$AE649=2),2,IF(OR(ДАННЫЕ!$AC649=1,ДАННЫЕ!$AD649=1,ДАННЫЕ!$AE649=1),1,0))</f>
        <v>0</v>
      </c>
    </row>
    <row r="650" spans="1:20" ht="15" customHeight="1" x14ac:dyDescent="0.2">
      <c r="A650" s="78">
        <f>IF(B650&gt;0,IF(MONTH(ДАННЫЕ!$F$1)=MONTH(ДАННЫЕ!$B650),1,0),0)</f>
        <v>0</v>
      </c>
      <c r="B650" s="14">
        <f>IF(ДАННЫЕ!$B650&gt;0,IF(YEAR(ДАННЫЕ!$F$1)=YEAR(ДАННЫЕ!$B650),1,0),0)</f>
        <v>0</v>
      </c>
      <c r="C650" s="14">
        <f>IF(ДАННЫЕ!$CM650&gt;0,IF(YEAR(ДАННЫЕ!$F$1)=YEAR(ДАННЫЕ!$CM650),1,0),0)</f>
        <v>0</v>
      </c>
      <c r="D650" s="14">
        <f>IF(ДАННЫЕ!$CJ650&gt;0,IF(ДАННЫЕ!$CL650&gt;ДАННЫЕ!$F$1,1,IF(ДАННЫЕ!$CL650&gt;0,0,1)),0)</f>
        <v>0</v>
      </c>
      <c r="E650" s="43" t="str">
        <f ca="1">IF(ДАННЫЕ!$F$1&gt;0,IF(ДАННЫЕ!$G650&gt;0,DATEDIF(ДАННЫЕ!$G650,ДАННЫЕ!$F$1,"y"),""),IF(ДАННЫЕ!$G650&gt;0,DATEDIF(ДАННЫЕ!$G650,TODAY(),"y"),""))</f>
        <v/>
      </c>
      <c r="F650" s="43" t="str">
        <f xml:space="preserve"> IF(ДАННЫЕ!$F650="М",IF(E650&gt;=18,IF(E650&lt;60,1,""),""),"")&amp;IF(ДАННЫЕ!$F650="Ж",IF(E650&gt;=18,IF(E650&lt;55,1,""),""),"")</f>
        <v/>
      </c>
      <c r="G650" s="43" t="str">
        <f xml:space="preserve"> IF(ДАННЫЕ!$F650="М",IF(E650&gt;=60,2,""),"")&amp;IF(ДАННЫЕ!$F650="Ж",IF(E650&gt;=55,2,""),"")</f>
        <v/>
      </c>
      <c r="H650" s="43" t="str">
        <f t="shared" ca="1" si="30"/>
        <v/>
      </c>
      <c r="I650" s="43" t="str">
        <f t="shared" ca="1" si="31"/>
        <v>03</v>
      </c>
      <c r="J650" s="28" t="str">
        <f ca="1">ДАННЫЕ!$F650&amp;H650&amp;I650&amp;ДАННЫЕ!$I650&amp;"m"&amp;IF(ДАННЫЕ!$I650&gt;0,IF(ДАННЫЕ!$J650&gt;0,0,1),"")&amp;"f"&amp;IF(ДАННЫЕ!$R650&gt;0,IF(YEAR(ДАННЫЕ!$F$1)=YEAR(ДАННЫЕ!$R650),1,0),0)&amp;"z"&amp;ДАННЫЕ!$R650&amp;"p"&amp;ДАННЫЕ!$S650&amp;"i"&amp;ДАННЫЕ!$T650&amp;"h"&amp;ДАННЫЕ!$K650&amp;"be"&amp;ДАННЫЕ!$BI650&amp;"CD"&amp;IF(ДАННЫЕ!BF650&gt;500,4,IF(ДАННЫЕ!BF650&gt;350,3,IF(ДАННЫЕ!BF650&gt;200,2,IF(ДАННЫЕ!BF650&gt;0,1,0))))&amp;"g"&amp;B650&amp;"d"&amp;H650&amp;"l"&amp;ДАННЫЕ!AT650&amp;"a"&amp;ДАННЫЕ!$V650&amp;"v"&amp;R650&amp;"k"&amp;ДАННЫЕ!$U650&amp;"s"&amp;ДАННЫЕ!$Y650&amp;"t"&amp;ДАННЫЕ!$X650&amp;"b"&amp;IF(ДАННЫЕ!$Q650&gt;1,1,0)&amp;"PP"&amp;ДАННЫЕ!Z650&amp;"c"&amp;S650&amp;"x"&amp;IF(ДАННЫЕ!$BY650&gt;0,IF(YEAR(ДАННЫЕ!$F$1)=YEAR(ДАННЫЕ!$BY650),1,0),0)&amp;"n"&amp;IF(ДАННЫЕ!$BZ650&gt;0,IF(YEAR(ДАННЫЕ!$F$1)=YEAR(ДАННЫЕ!$BZ650),1,0),0)&amp;"u"&amp;D650&amp;"z"&amp;IF(ДАННЫЕ!$CL650&gt;0,IF(YEAR(ДАННЫЕ!$F$1)&gt;YEAR(ДАННЫЕ!$CL650),11,12),0)</f>
        <v>03mf0zpihbeCD0g0dlav0kstb0PPc0x0n0u0z0</v>
      </c>
      <c r="K650" s="28" t="str">
        <f ca="1">ДАННЫЕ!$I650&amp;"x"&amp;B650&amp;"w"&amp;IF(T650+ДАННЫЕ!AD650+ДАННЫЕ!AE650+ДАННЫЕ!AF650+ДАННЫЕ!AG650+ДАННЫЕ!AH650+ДАННЫЕ!$AL650+ДАННЫЕ!AI650+ДАННЫЕ!AJ650+ДАННЫЕ!AK650+ДАННЫЕ!AP650+ДАННЫЕ!AQ650+ДАННЫЕ!AR650+ДАННЫЕ!$AM650+ДАННЫЕ!$AN650+ДАННЫЕ!AS650+ДАННЫЕ!AT650&gt;0,1,0)&amp;IF(OR(T650=2,ДАННЫЕ!AD650=2,ДАННЫЕ!AE650=2,ДАННЫЕ!AF650=2,ДАННЫЕ!AG650=2,ДАННЫЕ!AH650=2,ДАННЫЕ!$AL650=2,ДАННЫЕ!AI650=2,ДАННЫЕ!AJ650=2,ДАННЫЕ!AK650=2,ДАННЫЕ!AP650=2,ДАННЫЕ!AQ650=2,ДАННЫЕ!AR650=2,ДАННЫЕ!$AM650=2,ДАННЫЕ!$AN650=2,ДАННЫЕ!AS650=2,ДАННЫЕ!AT650=2),2,0)&amp;"t"&amp;IF(T650&gt;0,"1"&amp;T650,"00")&amp;"f"&amp;IF(ДАННЫЕ!$AC650,"1"&amp;ДАННЫЕ!$AC650,"00")&amp;"b"&amp;IF(ДАННЫЕ!$AD650,"1"&amp;ДАННЫЕ!$AD650,"00")&amp;"g"&amp;IF(ДАННЫЕ!$AF650,"1"&amp;ДАННЫЕ!$AF650,"00")&amp;"c"&amp;IF(ДАННЫЕ!$AG650,"1"&amp;ДАННЫЕ!$AG650,"00")&amp;"i"&amp;IF(ДАННЫЕ!$AH650,"1"&amp;ДАННЫЕ!$AH650,"00")&amp;"r"&amp;IF(ДАННЫЕ!$AL650,"1"&amp;ДАННЫЕ!$AL650,"00")&amp;"m"&amp;IF(ДАННЫЕ!$AI650,"1"&amp;ДАННЫЕ!$AI650,"00")&amp;"hS"&amp;IF(ДАННЫЕ!$AJ650,"1"&amp;ДАННЫЕ!$AJ650,"00")&amp;"hZ"&amp;IF(ДАННЫЕ!$AK650,"1"&amp;ДАННЫЕ!$AK650,"00")&amp;"p"&amp;IF(ДАННЫЕ!$AP650,"1"&amp;ДАННЫЕ!$AP650,"00")&amp;"k"&amp;IF(ДАННЫЕ!$AQ650,"1"&amp;ДАННЫЕ!$AQ650,"00")&amp;"z"&amp;IF(ДАННЫЕ!$AR650,"1"&amp;ДАННЫЕ!$AR650,"00")&amp;"j"&amp;IF(ДАННЫЕ!$AM650,"1"&amp;ДАННЫЕ!$AM650,"00")&amp;"n"&amp;IF(ДАННЫЕ!$AN650,"1"&amp;ДАННЫЕ!$AN650,"00")&amp;"E"&amp;ДАННЫЕ!BI650&amp;"L"&amp;ДАННЫЕ!AO650&amp;"h"&amp;IF(ДАННЫЕ!$AU650&gt;0,1,0)&amp;"v"&amp;IF(ДАННЫЕ!$AW650&gt;0,1,0)&amp;"a"&amp;IF(ДАННЫЕ!$AS650,"1"&amp;ДАННЫЕ!$AS650,"00")&amp;"s"&amp;IF(ДАННЫЕ!$AT650,"1"&amp;ДАННЫЕ!$AT650,"00")&amp;"u"&amp;IF(ДАННЫЕ!$CJ650&gt;0,1,0)&amp;"y"&amp;B650&amp;"d"&amp;H650&amp;"e"&amp;F650&amp;G650</f>
        <v>x0w00t00f00b00g00c00i00r00m00hS00hZ00p00k00z00j00n00ELh0v0a00s00u0y0de</v>
      </c>
      <c r="L650" s="28" t="str">
        <f ca="1">ДАННЫЕ!$I650&amp;"VN"&amp;IF(ДАННЫЕ!AW650&gt;0,11,10)&amp;"CD"&amp;IF(ДАННЫЕ!BF650&gt;500,16,IF(ДАННЫЕ!BF650&gt;350,15,IF(ДАННЫЕ!BF650&gt;=200,14,IF(ДАННЫЕ!BF650&gt;=100,13,IF(ДАННЫЕ!BF650&gt;=50,12,IF(ДАННЫЕ!BF650&gt;0,11,10))))))&amp;"AR"&amp;IF(ДАННЫЕ!BX650&gt;0,1,0)&amp;"GD"&amp;B650&amp;"VV"&amp;IF(E650&gt;=5,IF(E650&lt;18,1,0),0)</f>
        <v>VN10CD10AR0GD0VV0</v>
      </c>
      <c r="M650" s="28" t="str">
        <f>ДАННЫЕ!$I650&amp;"b"&amp;ДАННЫЕ!$BI650&amp;"r"&amp;ДАННЫЕ!$BJ650&amp;"CD"&amp;IF(ДАННЫЕ!BF650&gt;0,IF(ДАННЫЕ!BF650&lt;200,1,IF(ДАННЫЕ!BF650&lt;350,2,3)),0)&amp;"h"&amp;IF(ДАННЫЕ!$BK650+ДАННЫЕ!$BL650+ДАННЫЕ!$BM650&gt;0,1,0)&amp;"x"&amp;ДАННЫЕ!$BK650&amp;"y"&amp;ДАННЫЕ!$BL650&amp;"z"&amp;ДАННЫЕ!$BM650&amp;"c"&amp;IF(ДАННЫЕ!$BK650+ДАННЫЕ!$BL650+ДАННЫЕ!$BM650=3,1,0)&amp;"a"&amp;IF(ДАННЫЕ!$BQ650+ДАННЫЕ!$BR650&gt;0,1,0)&amp;"d"&amp;ДАННЫЕ!$BQ650&amp;"v"&amp;ДАННЫЕ!$BR650&amp;"p"&amp;ДАННЫЕ!$BS650&amp;"n"&amp;ДАННЫЕ!$BU650&amp;"t"&amp;ДАННЫЕ!$BV650&amp;"o"&amp;ДАННЫЕ!$BT650&amp;"l"&amp;IF(ДАННЫЕ!$BN650&gt;0,1,0)&amp;ДАННЫЕ!$BN650&amp;"g"&amp;ДАННЫЕ!$BO650&amp;"s"&amp;ДАННЫЕ!$BP650&amp;"DZ"&amp;IF(ДАННЫЕ!B650-ДАННЫЕ!G650 &lt; 60,IF(ДАННЫЕ!B650-ДАННЫЕ!G650 &gt;= 0,1,0),0)&amp;"u"&amp;IF(ДАННЫЕ!$CJ650&gt;0,1,0)</f>
        <v>brCD0h0xyzc0a0dvpntol0gsDZ1u0</v>
      </c>
      <c r="N650" s="28" t="str">
        <f ca="1">ДАННЫЕ!$F650&amp;ДАННЫЕ!$I650&amp;"g"&amp;B650&amp;"cf"&amp;D650&amp;"a"&amp;IF(ДАННЫЕ!$BX650&gt;0,1,0)&amp;IF(ДАННЫЕ!$BF650&gt;500,1,IF(ДАННЫЕ!$BF650&gt;350,2,IF(ДАННЫЕ!$BF650&gt;=200,3,IF(ДАННЫЕ!$BF650&gt;=100,4,IF(ДАННЫЕ!$BF650&gt;=50,5,IF(ДАННЫЕ!$BF650&lt;50,6,0))))))&amp;"AR"&amp;IF(DATEDIF(ДАННЫЕ!$BX650,ДАННЫЕ!$F$1,"y")&gt;1,1,0)&amp;"VG"&amp;IF(ДАННЫЕ!$BH650="0",1,0)&amp;"o"&amp;IF(T650+ДАННЫЕ!$AF650+ДАННЫЕ!$AG650+ДАННЫЕ!$AH650+ДАННЫЕ!$AI650+ДАННЫЕ!$AJ650+ДАННЫЕ!$AP650+ДАННЫЕ!$AQ650+ДАННЫЕ!$AR650+ДАННЫЕ!$AU650+ДАННЫЕ!$AW650+ДАННЫЕ!$AS650+ДАННЫЕ!$AT650&gt;0,1,0)&amp;"x"&amp;ДАННЫЕ!$AG650&amp;"p"&amp;IF(ДАННЫЕ!$BY650&gt;0,1,0)&amp;"v"&amp;IF(ДАННЫЕ!$BZ650&gt;0,1,0)&amp;"n"&amp;ДАННЫЕ!$CA650&amp;"t"&amp;ДАННЫЕ!$AY650&amp;"k"&amp;ДАННЫЕ!$CB650&amp;"q"&amp;ДАННЫЕ!$CC650&amp;"w"&amp;ДАННЫЕ!$CD650&amp;"e"&amp;ДАННЫЕ!$CE650&amp;"m"&amp;ДАННЫЕ!$CF650&amp;"c"&amp;ДАННЫЕ!$CG650&amp;"z"&amp;ДАННЫЕ!$CH650&amp;"d"&amp;IF(H650=4,1,0)&amp;"s"&amp;IF(ДАННЫЕ!$J650=1,0,1)&amp;"u"&amp;IF(ДАННЫЕ!$CJ650&gt;0,1,0)</f>
        <v>g0cf0a06AR1VG0o0xp0v0ntkqwemczd0s1u0</v>
      </c>
      <c r="O650" s="28" t="str">
        <f>ДАННЫЕ!$I650&amp;"g"&amp;B650&amp;A650&amp;"f"&amp;P650&amp;"c"&amp;IF(ДАННЫЕ!$U650&gt;0,1,0)&amp;"s"&amp;IF(ДАННЫЕ!$Q650&gt;0,IF(YEAR(ДАННЫЕ!$F$1)=YEAR(ДАННЫЕ!$Q650),IF(MONTH(ДАННЫЕ!$F$1)=MONTH(ДАННЫЕ!$Q650),111,11),1),0)&amp;"i"&amp;IF(ДАННЫЕ!$R650+ДАННЫЕ!$S650+ДАННЫЕ!$T650=0,0,1)&amp;"h"&amp;IF(ДАННЫЕ!$P650&gt;0,1,0)&amp;"p"&amp;IF(ДАННЫЕ!$CI650&gt;0,IF(YEAR(ДАННЫЕ!$F$1)=YEAR(ДАННЫЕ!$CI650),IF(MONTH(ДАННЫЕ!$F$1)=MONTH(ДАННЫЕ!$CI650),111,11),1),0)&amp;"d"&amp;IF(ДАННЫЕ!$CJ650&gt;0,IF(YEAR(ДАННЫЕ!$F$1)=YEAR(ДАННЫЕ!$CJ650),IF(MONTH(ДАННЫЕ!$F$1)=MONTH(ДАННЫЕ!$CJ650),111,11),1),0)&amp;"o"&amp;IF(ДАННЫЕ!$CK650&gt;0,IF(MONTH(ДАННЫЕ!$F$1)=MONTH(ДАННЫЕ!$CK650),111,11),0)&amp;"v"&amp;IF(ДАННЫЕ!$BE650&gt;0,IF(MONTH(ДАННЫЕ!$F$1)=MONTH(ДАННЫЕ!$BE650),111,11),0)</f>
        <v>g00f0c0s0i0h0p0d0o0v0</v>
      </c>
      <c r="P650" s="15">
        <f t="shared" si="32"/>
        <v>0</v>
      </c>
      <c r="Q650" s="15">
        <f>IF(ДАННЫЕ!$F$1&gt;ДАННЫЕ!$N650,IF(YEAR(ДАННЫЕ!$F$1)=YEAR(ДАННЫЕ!M650),1,0),0)</f>
        <v>0</v>
      </c>
      <c r="R650" s="15">
        <f>IF(ДАННЫЕ!$F$1&gt;ДАННЫЕ!$N650,IF(YEAR(ДАННЫЕ!$F$1)=YEAR(ДАННЫЕ!N650),1,0),0)</f>
        <v>0</v>
      </c>
      <c r="S650" s="15">
        <f>IF(ДАННЫЕ!$AA650="2А",1,IF(ДАННЫЕ!$AA650="2Б",2,IF(ДАННЫЕ!$AA650="2В",3,IF(ДАННЫЕ!$AA650=3,4,IF(ДАННЫЕ!$AA650="4А",5,IF(ДАННЫЕ!$AA650="4Б",6,IF(ДАННЫЕ!$AA650="4В",7,IF(ДАННЫЕ!$AA650=5,8,0))))))))</f>
        <v>0</v>
      </c>
      <c r="T650" s="15">
        <f>IF(OR(ДАННЫЕ!$AC650=2,ДАННЫЕ!$AD650=2,ДАННЫЕ!$AE650=2),2,IF(OR(ДАННЫЕ!$AC650=1,ДАННЫЕ!$AD650=1,ДАННЫЕ!$AE650=1),1,0))</f>
        <v>0</v>
      </c>
    </row>
    <row r="651" spans="1:20" ht="15" customHeight="1" x14ac:dyDescent="0.2">
      <c r="A651" s="78">
        <f>IF(B651&gt;0,IF(MONTH(ДАННЫЕ!$F$1)=MONTH(ДАННЫЕ!$B651),1,0),0)</f>
        <v>0</v>
      </c>
      <c r="B651" s="14">
        <f>IF(ДАННЫЕ!$B651&gt;0,IF(YEAR(ДАННЫЕ!$F$1)=YEAR(ДАННЫЕ!$B651),1,0),0)</f>
        <v>0</v>
      </c>
      <c r="C651" s="14">
        <f>IF(ДАННЫЕ!$CM651&gt;0,IF(YEAR(ДАННЫЕ!$F$1)=YEAR(ДАННЫЕ!$CM651),1,0),0)</f>
        <v>0</v>
      </c>
      <c r="D651" s="14">
        <f>IF(ДАННЫЕ!$CJ651&gt;0,IF(ДАННЫЕ!$CL651&gt;ДАННЫЕ!$F$1,1,IF(ДАННЫЕ!$CL651&gt;0,0,1)),0)</f>
        <v>0</v>
      </c>
      <c r="E651" s="43" t="str">
        <f ca="1">IF(ДАННЫЕ!$F$1&gt;0,IF(ДАННЫЕ!$G651&gt;0,DATEDIF(ДАННЫЕ!$G651,ДАННЫЕ!$F$1,"y"),""),IF(ДАННЫЕ!$G651&gt;0,DATEDIF(ДАННЫЕ!$G651,TODAY(),"y"),""))</f>
        <v/>
      </c>
      <c r="F651" s="43" t="str">
        <f xml:space="preserve"> IF(ДАННЫЕ!$F651="М",IF(E651&gt;=18,IF(E651&lt;60,1,""),""),"")&amp;IF(ДАННЫЕ!$F651="Ж",IF(E651&gt;=18,IF(E651&lt;55,1,""),""),"")</f>
        <v/>
      </c>
      <c r="G651" s="43" t="str">
        <f xml:space="preserve"> IF(ДАННЫЕ!$F651="М",IF(E651&gt;=60,2,""),"")&amp;IF(ДАННЫЕ!$F651="Ж",IF(E651&gt;=55,2,""),"")</f>
        <v/>
      </c>
      <c r="H651" s="43" t="str">
        <f t="shared" ca="1" si="30"/>
        <v/>
      </c>
      <c r="I651" s="43" t="str">
        <f t="shared" ca="1" si="31"/>
        <v>03</v>
      </c>
      <c r="J651" s="28" t="str">
        <f ca="1">ДАННЫЕ!$F651&amp;H651&amp;I651&amp;ДАННЫЕ!$I651&amp;"m"&amp;IF(ДАННЫЕ!$I651&gt;0,IF(ДАННЫЕ!$J651&gt;0,0,1),"")&amp;"f"&amp;IF(ДАННЫЕ!$R651&gt;0,IF(YEAR(ДАННЫЕ!$F$1)=YEAR(ДАННЫЕ!$R651),1,0),0)&amp;"z"&amp;ДАННЫЕ!$R651&amp;"p"&amp;ДАННЫЕ!$S651&amp;"i"&amp;ДАННЫЕ!$T651&amp;"h"&amp;ДАННЫЕ!$K651&amp;"be"&amp;ДАННЫЕ!$BI651&amp;"CD"&amp;IF(ДАННЫЕ!BF651&gt;500,4,IF(ДАННЫЕ!BF651&gt;350,3,IF(ДАННЫЕ!BF651&gt;200,2,IF(ДАННЫЕ!BF651&gt;0,1,0))))&amp;"g"&amp;B651&amp;"d"&amp;H651&amp;"l"&amp;ДАННЫЕ!AT651&amp;"a"&amp;ДАННЫЕ!$V651&amp;"v"&amp;R651&amp;"k"&amp;ДАННЫЕ!$U651&amp;"s"&amp;ДАННЫЕ!$Y651&amp;"t"&amp;ДАННЫЕ!$X651&amp;"b"&amp;IF(ДАННЫЕ!$Q651&gt;1,1,0)&amp;"PP"&amp;ДАННЫЕ!Z651&amp;"c"&amp;S651&amp;"x"&amp;IF(ДАННЫЕ!$BY651&gt;0,IF(YEAR(ДАННЫЕ!$F$1)=YEAR(ДАННЫЕ!$BY651),1,0),0)&amp;"n"&amp;IF(ДАННЫЕ!$BZ651&gt;0,IF(YEAR(ДАННЫЕ!$F$1)=YEAR(ДАННЫЕ!$BZ651),1,0),0)&amp;"u"&amp;D651&amp;"z"&amp;IF(ДАННЫЕ!$CL651&gt;0,IF(YEAR(ДАННЫЕ!$F$1)&gt;YEAR(ДАННЫЕ!$CL651),11,12),0)</f>
        <v>03mf0zpihbeCD0g0dlav0kstb0PPc0x0n0u0z0</v>
      </c>
      <c r="K651" s="28" t="str">
        <f ca="1">ДАННЫЕ!$I651&amp;"x"&amp;B651&amp;"w"&amp;IF(T651+ДАННЫЕ!AD651+ДАННЫЕ!AE651+ДАННЫЕ!AF651+ДАННЫЕ!AG651+ДАННЫЕ!AH651+ДАННЫЕ!$AL651+ДАННЫЕ!AI651+ДАННЫЕ!AJ651+ДАННЫЕ!AK651+ДАННЫЕ!AP651+ДАННЫЕ!AQ651+ДАННЫЕ!AR651+ДАННЫЕ!$AM651+ДАННЫЕ!$AN651+ДАННЫЕ!AS651+ДАННЫЕ!AT651&gt;0,1,0)&amp;IF(OR(T651=2,ДАННЫЕ!AD651=2,ДАННЫЕ!AE651=2,ДАННЫЕ!AF651=2,ДАННЫЕ!AG651=2,ДАННЫЕ!AH651=2,ДАННЫЕ!$AL651=2,ДАННЫЕ!AI651=2,ДАННЫЕ!AJ651=2,ДАННЫЕ!AK651=2,ДАННЫЕ!AP651=2,ДАННЫЕ!AQ651=2,ДАННЫЕ!AR651=2,ДАННЫЕ!$AM651=2,ДАННЫЕ!$AN651=2,ДАННЫЕ!AS651=2,ДАННЫЕ!AT651=2),2,0)&amp;"t"&amp;IF(T651&gt;0,"1"&amp;T651,"00")&amp;"f"&amp;IF(ДАННЫЕ!$AC651,"1"&amp;ДАННЫЕ!$AC651,"00")&amp;"b"&amp;IF(ДАННЫЕ!$AD651,"1"&amp;ДАННЫЕ!$AD651,"00")&amp;"g"&amp;IF(ДАННЫЕ!$AF651,"1"&amp;ДАННЫЕ!$AF651,"00")&amp;"c"&amp;IF(ДАННЫЕ!$AG651,"1"&amp;ДАННЫЕ!$AG651,"00")&amp;"i"&amp;IF(ДАННЫЕ!$AH651,"1"&amp;ДАННЫЕ!$AH651,"00")&amp;"r"&amp;IF(ДАННЫЕ!$AL651,"1"&amp;ДАННЫЕ!$AL651,"00")&amp;"m"&amp;IF(ДАННЫЕ!$AI651,"1"&amp;ДАННЫЕ!$AI651,"00")&amp;"hS"&amp;IF(ДАННЫЕ!$AJ651,"1"&amp;ДАННЫЕ!$AJ651,"00")&amp;"hZ"&amp;IF(ДАННЫЕ!$AK651,"1"&amp;ДАННЫЕ!$AK651,"00")&amp;"p"&amp;IF(ДАННЫЕ!$AP651,"1"&amp;ДАННЫЕ!$AP651,"00")&amp;"k"&amp;IF(ДАННЫЕ!$AQ651,"1"&amp;ДАННЫЕ!$AQ651,"00")&amp;"z"&amp;IF(ДАННЫЕ!$AR651,"1"&amp;ДАННЫЕ!$AR651,"00")&amp;"j"&amp;IF(ДАННЫЕ!$AM651,"1"&amp;ДАННЫЕ!$AM651,"00")&amp;"n"&amp;IF(ДАННЫЕ!$AN651,"1"&amp;ДАННЫЕ!$AN651,"00")&amp;"E"&amp;ДАННЫЕ!BI651&amp;"L"&amp;ДАННЫЕ!AO651&amp;"h"&amp;IF(ДАННЫЕ!$AU651&gt;0,1,0)&amp;"v"&amp;IF(ДАННЫЕ!$AW651&gt;0,1,0)&amp;"a"&amp;IF(ДАННЫЕ!$AS651,"1"&amp;ДАННЫЕ!$AS651,"00")&amp;"s"&amp;IF(ДАННЫЕ!$AT651,"1"&amp;ДАННЫЕ!$AT651,"00")&amp;"u"&amp;IF(ДАННЫЕ!$CJ651&gt;0,1,0)&amp;"y"&amp;B651&amp;"d"&amp;H651&amp;"e"&amp;F651&amp;G651</f>
        <v>x0w00t00f00b00g00c00i00r00m00hS00hZ00p00k00z00j00n00ELh0v0a00s00u0y0de</v>
      </c>
      <c r="L651" s="28" t="str">
        <f ca="1">ДАННЫЕ!$I651&amp;"VN"&amp;IF(ДАННЫЕ!AW651&gt;0,11,10)&amp;"CD"&amp;IF(ДАННЫЕ!BF651&gt;500,16,IF(ДАННЫЕ!BF651&gt;350,15,IF(ДАННЫЕ!BF651&gt;=200,14,IF(ДАННЫЕ!BF651&gt;=100,13,IF(ДАННЫЕ!BF651&gt;=50,12,IF(ДАННЫЕ!BF651&gt;0,11,10))))))&amp;"AR"&amp;IF(ДАННЫЕ!BX651&gt;0,1,0)&amp;"GD"&amp;B651&amp;"VV"&amp;IF(E651&gt;=5,IF(E651&lt;18,1,0),0)</f>
        <v>VN10CD10AR0GD0VV0</v>
      </c>
      <c r="M651" s="28" t="str">
        <f>ДАННЫЕ!$I651&amp;"b"&amp;ДАННЫЕ!$BI651&amp;"r"&amp;ДАННЫЕ!$BJ651&amp;"CD"&amp;IF(ДАННЫЕ!BF651&gt;0,IF(ДАННЫЕ!BF651&lt;200,1,IF(ДАННЫЕ!BF651&lt;350,2,3)),0)&amp;"h"&amp;IF(ДАННЫЕ!$BK651+ДАННЫЕ!$BL651+ДАННЫЕ!$BM651&gt;0,1,0)&amp;"x"&amp;ДАННЫЕ!$BK651&amp;"y"&amp;ДАННЫЕ!$BL651&amp;"z"&amp;ДАННЫЕ!$BM651&amp;"c"&amp;IF(ДАННЫЕ!$BK651+ДАННЫЕ!$BL651+ДАННЫЕ!$BM651=3,1,0)&amp;"a"&amp;IF(ДАННЫЕ!$BQ651+ДАННЫЕ!$BR651&gt;0,1,0)&amp;"d"&amp;ДАННЫЕ!$BQ651&amp;"v"&amp;ДАННЫЕ!$BR651&amp;"p"&amp;ДАННЫЕ!$BS651&amp;"n"&amp;ДАННЫЕ!$BU651&amp;"t"&amp;ДАННЫЕ!$BV651&amp;"o"&amp;ДАННЫЕ!$BT651&amp;"l"&amp;IF(ДАННЫЕ!$BN651&gt;0,1,0)&amp;ДАННЫЕ!$BN651&amp;"g"&amp;ДАННЫЕ!$BO651&amp;"s"&amp;ДАННЫЕ!$BP651&amp;"DZ"&amp;IF(ДАННЫЕ!B651-ДАННЫЕ!G651 &lt; 60,IF(ДАННЫЕ!B651-ДАННЫЕ!G651 &gt;= 0,1,0),0)&amp;"u"&amp;IF(ДАННЫЕ!$CJ651&gt;0,1,0)</f>
        <v>brCD0h0xyzc0a0dvpntol0gsDZ1u0</v>
      </c>
      <c r="N651" s="28" t="str">
        <f ca="1">ДАННЫЕ!$F651&amp;ДАННЫЕ!$I651&amp;"g"&amp;B651&amp;"cf"&amp;D651&amp;"a"&amp;IF(ДАННЫЕ!$BX651&gt;0,1,0)&amp;IF(ДАННЫЕ!$BF651&gt;500,1,IF(ДАННЫЕ!$BF651&gt;350,2,IF(ДАННЫЕ!$BF651&gt;=200,3,IF(ДАННЫЕ!$BF651&gt;=100,4,IF(ДАННЫЕ!$BF651&gt;=50,5,IF(ДАННЫЕ!$BF651&lt;50,6,0))))))&amp;"AR"&amp;IF(DATEDIF(ДАННЫЕ!$BX651,ДАННЫЕ!$F$1,"y")&gt;1,1,0)&amp;"VG"&amp;IF(ДАННЫЕ!$BH651="0",1,0)&amp;"o"&amp;IF(T651+ДАННЫЕ!$AF651+ДАННЫЕ!$AG651+ДАННЫЕ!$AH651+ДАННЫЕ!$AI651+ДАННЫЕ!$AJ651+ДАННЫЕ!$AP651+ДАННЫЕ!$AQ651+ДАННЫЕ!$AR651+ДАННЫЕ!$AU651+ДАННЫЕ!$AW651+ДАННЫЕ!$AS651+ДАННЫЕ!$AT651&gt;0,1,0)&amp;"x"&amp;ДАННЫЕ!$AG651&amp;"p"&amp;IF(ДАННЫЕ!$BY651&gt;0,1,0)&amp;"v"&amp;IF(ДАННЫЕ!$BZ651&gt;0,1,0)&amp;"n"&amp;ДАННЫЕ!$CA651&amp;"t"&amp;ДАННЫЕ!$AY651&amp;"k"&amp;ДАННЫЕ!$CB651&amp;"q"&amp;ДАННЫЕ!$CC651&amp;"w"&amp;ДАННЫЕ!$CD651&amp;"e"&amp;ДАННЫЕ!$CE651&amp;"m"&amp;ДАННЫЕ!$CF651&amp;"c"&amp;ДАННЫЕ!$CG651&amp;"z"&amp;ДАННЫЕ!$CH651&amp;"d"&amp;IF(H651=4,1,0)&amp;"s"&amp;IF(ДАННЫЕ!$J651=1,0,1)&amp;"u"&amp;IF(ДАННЫЕ!$CJ651&gt;0,1,0)</f>
        <v>g0cf0a06AR1VG0o0xp0v0ntkqwemczd0s1u0</v>
      </c>
      <c r="O651" s="28" t="str">
        <f>ДАННЫЕ!$I651&amp;"g"&amp;B651&amp;A651&amp;"f"&amp;P651&amp;"c"&amp;IF(ДАННЫЕ!$U651&gt;0,1,0)&amp;"s"&amp;IF(ДАННЫЕ!$Q651&gt;0,IF(YEAR(ДАННЫЕ!$F$1)=YEAR(ДАННЫЕ!$Q651),IF(MONTH(ДАННЫЕ!$F$1)=MONTH(ДАННЫЕ!$Q651),111,11),1),0)&amp;"i"&amp;IF(ДАННЫЕ!$R651+ДАННЫЕ!$S651+ДАННЫЕ!$T651=0,0,1)&amp;"h"&amp;IF(ДАННЫЕ!$P651&gt;0,1,0)&amp;"p"&amp;IF(ДАННЫЕ!$CI651&gt;0,IF(YEAR(ДАННЫЕ!$F$1)=YEAR(ДАННЫЕ!$CI651),IF(MONTH(ДАННЫЕ!$F$1)=MONTH(ДАННЫЕ!$CI651),111,11),1),0)&amp;"d"&amp;IF(ДАННЫЕ!$CJ651&gt;0,IF(YEAR(ДАННЫЕ!$F$1)=YEAR(ДАННЫЕ!$CJ651),IF(MONTH(ДАННЫЕ!$F$1)=MONTH(ДАННЫЕ!$CJ651),111,11),1),0)&amp;"o"&amp;IF(ДАННЫЕ!$CK651&gt;0,IF(MONTH(ДАННЫЕ!$F$1)=MONTH(ДАННЫЕ!$CK651),111,11),0)&amp;"v"&amp;IF(ДАННЫЕ!$BE651&gt;0,IF(MONTH(ДАННЫЕ!$F$1)=MONTH(ДАННЫЕ!$BE651),111,11),0)</f>
        <v>g00f0c0s0i0h0p0d0o0v0</v>
      </c>
      <c r="P651" s="15">
        <f t="shared" si="32"/>
        <v>0</v>
      </c>
      <c r="Q651" s="15">
        <f>IF(ДАННЫЕ!$F$1&gt;ДАННЫЕ!$N651,IF(YEAR(ДАННЫЕ!$F$1)=YEAR(ДАННЫЕ!M651),1,0),0)</f>
        <v>0</v>
      </c>
      <c r="R651" s="15">
        <f>IF(ДАННЫЕ!$F$1&gt;ДАННЫЕ!$N651,IF(YEAR(ДАННЫЕ!$F$1)=YEAR(ДАННЫЕ!N651),1,0),0)</f>
        <v>0</v>
      </c>
      <c r="S651" s="15">
        <f>IF(ДАННЫЕ!$AA651="2А",1,IF(ДАННЫЕ!$AA651="2Б",2,IF(ДАННЫЕ!$AA651="2В",3,IF(ДАННЫЕ!$AA651=3,4,IF(ДАННЫЕ!$AA651="4А",5,IF(ДАННЫЕ!$AA651="4Б",6,IF(ДАННЫЕ!$AA651="4В",7,IF(ДАННЫЕ!$AA651=5,8,0))))))))</f>
        <v>0</v>
      </c>
      <c r="T651" s="15">
        <f>IF(OR(ДАННЫЕ!$AC651=2,ДАННЫЕ!$AD651=2,ДАННЫЕ!$AE651=2),2,IF(OR(ДАННЫЕ!$AC651=1,ДАННЫЕ!$AD651=1,ДАННЫЕ!$AE651=1),1,0))</f>
        <v>0</v>
      </c>
    </row>
    <row r="652" spans="1:20" ht="15" customHeight="1" x14ac:dyDescent="0.2">
      <c r="A652" s="78">
        <f>IF(B652&gt;0,IF(MONTH(ДАННЫЕ!$F$1)=MONTH(ДАННЫЕ!$B652),1,0),0)</f>
        <v>0</v>
      </c>
      <c r="B652" s="14">
        <f>IF(ДАННЫЕ!$B652&gt;0,IF(YEAR(ДАННЫЕ!$F$1)=YEAR(ДАННЫЕ!$B652),1,0),0)</f>
        <v>0</v>
      </c>
      <c r="C652" s="14">
        <f>IF(ДАННЫЕ!$CM652&gt;0,IF(YEAR(ДАННЫЕ!$F$1)=YEAR(ДАННЫЕ!$CM652),1,0),0)</f>
        <v>0</v>
      </c>
      <c r="D652" s="14">
        <f>IF(ДАННЫЕ!$CJ652&gt;0,IF(ДАННЫЕ!$CL652&gt;ДАННЫЕ!$F$1,1,IF(ДАННЫЕ!$CL652&gt;0,0,1)),0)</f>
        <v>0</v>
      </c>
      <c r="E652" s="43" t="str">
        <f ca="1">IF(ДАННЫЕ!$F$1&gt;0,IF(ДАННЫЕ!$G652&gt;0,DATEDIF(ДАННЫЕ!$G652,ДАННЫЕ!$F$1,"y"),""),IF(ДАННЫЕ!$G652&gt;0,DATEDIF(ДАННЫЕ!$G652,TODAY(),"y"),""))</f>
        <v/>
      </c>
      <c r="F652" s="43" t="str">
        <f xml:space="preserve"> IF(ДАННЫЕ!$F652="М",IF(E652&gt;=18,IF(E652&lt;60,1,""),""),"")&amp;IF(ДАННЫЕ!$F652="Ж",IF(E652&gt;=18,IF(E652&lt;55,1,""),""),"")</f>
        <v/>
      </c>
      <c r="G652" s="43" t="str">
        <f xml:space="preserve"> IF(ДАННЫЕ!$F652="М",IF(E652&gt;=60,2,""),"")&amp;IF(ДАННЫЕ!$F652="Ж",IF(E652&gt;=55,2,""),"")</f>
        <v/>
      </c>
      <c r="H652" s="43" t="str">
        <f t="shared" ca="1" si="30"/>
        <v/>
      </c>
      <c r="I652" s="43" t="str">
        <f t="shared" ca="1" si="31"/>
        <v>03</v>
      </c>
      <c r="J652" s="28" t="str">
        <f ca="1">ДАННЫЕ!$F652&amp;H652&amp;I652&amp;ДАННЫЕ!$I652&amp;"m"&amp;IF(ДАННЫЕ!$I652&gt;0,IF(ДАННЫЕ!$J652&gt;0,0,1),"")&amp;"f"&amp;IF(ДАННЫЕ!$R652&gt;0,IF(YEAR(ДАННЫЕ!$F$1)=YEAR(ДАННЫЕ!$R652),1,0),0)&amp;"z"&amp;ДАННЫЕ!$R652&amp;"p"&amp;ДАННЫЕ!$S652&amp;"i"&amp;ДАННЫЕ!$T652&amp;"h"&amp;ДАННЫЕ!$K652&amp;"be"&amp;ДАННЫЕ!$BI652&amp;"CD"&amp;IF(ДАННЫЕ!BF652&gt;500,4,IF(ДАННЫЕ!BF652&gt;350,3,IF(ДАННЫЕ!BF652&gt;200,2,IF(ДАННЫЕ!BF652&gt;0,1,0))))&amp;"g"&amp;B652&amp;"d"&amp;H652&amp;"l"&amp;ДАННЫЕ!AT652&amp;"a"&amp;ДАННЫЕ!$V652&amp;"v"&amp;R652&amp;"k"&amp;ДАННЫЕ!$U652&amp;"s"&amp;ДАННЫЕ!$Y652&amp;"t"&amp;ДАННЫЕ!$X652&amp;"b"&amp;IF(ДАННЫЕ!$Q652&gt;1,1,0)&amp;"PP"&amp;ДАННЫЕ!Z652&amp;"c"&amp;S652&amp;"x"&amp;IF(ДАННЫЕ!$BY652&gt;0,IF(YEAR(ДАННЫЕ!$F$1)=YEAR(ДАННЫЕ!$BY652),1,0),0)&amp;"n"&amp;IF(ДАННЫЕ!$BZ652&gt;0,IF(YEAR(ДАННЫЕ!$F$1)=YEAR(ДАННЫЕ!$BZ652),1,0),0)&amp;"u"&amp;D652&amp;"z"&amp;IF(ДАННЫЕ!$CL652&gt;0,IF(YEAR(ДАННЫЕ!$F$1)&gt;YEAR(ДАННЫЕ!$CL652),11,12),0)</f>
        <v>03mf0zpihbeCD0g0dlav0kstb0PPc0x0n0u0z0</v>
      </c>
      <c r="K652" s="28" t="str">
        <f ca="1">ДАННЫЕ!$I652&amp;"x"&amp;B652&amp;"w"&amp;IF(T652+ДАННЫЕ!AD652+ДАННЫЕ!AE652+ДАННЫЕ!AF652+ДАННЫЕ!AG652+ДАННЫЕ!AH652+ДАННЫЕ!$AL652+ДАННЫЕ!AI652+ДАННЫЕ!AJ652+ДАННЫЕ!AK652+ДАННЫЕ!AP652+ДАННЫЕ!AQ652+ДАННЫЕ!AR652+ДАННЫЕ!$AM652+ДАННЫЕ!$AN652+ДАННЫЕ!AS652+ДАННЫЕ!AT652&gt;0,1,0)&amp;IF(OR(T652=2,ДАННЫЕ!AD652=2,ДАННЫЕ!AE652=2,ДАННЫЕ!AF652=2,ДАННЫЕ!AG652=2,ДАННЫЕ!AH652=2,ДАННЫЕ!$AL652=2,ДАННЫЕ!AI652=2,ДАННЫЕ!AJ652=2,ДАННЫЕ!AK652=2,ДАННЫЕ!AP652=2,ДАННЫЕ!AQ652=2,ДАННЫЕ!AR652=2,ДАННЫЕ!$AM652=2,ДАННЫЕ!$AN652=2,ДАННЫЕ!AS652=2,ДАННЫЕ!AT652=2),2,0)&amp;"t"&amp;IF(T652&gt;0,"1"&amp;T652,"00")&amp;"f"&amp;IF(ДАННЫЕ!$AC652,"1"&amp;ДАННЫЕ!$AC652,"00")&amp;"b"&amp;IF(ДАННЫЕ!$AD652,"1"&amp;ДАННЫЕ!$AD652,"00")&amp;"g"&amp;IF(ДАННЫЕ!$AF652,"1"&amp;ДАННЫЕ!$AF652,"00")&amp;"c"&amp;IF(ДАННЫЕ!$AG652,"1"&amp;ДАННЫЕ!$AG652,"00")&amp;"i"&amp;IF(ДАННЫЕ!$AH652,"1"&amp;ДАННЫЕ!$AH652,"00")&amp;"r"&amp;IF(ДАННЫЕ!$AL652,"1"&amp;ДАННЫЕ!$AL652,"00")&amp;"m"&amp;IF(ДАННЫЕ!$AI652,"1"&amp;ДАННЫЕ!$AI652,"00")&amp;"hS"&amp;IF(ДАННЫЕ!$AJ652,"1"&amp;ДАННЫЕ!$AJ652,"00")&amp;"hZ"&amp;IF(ДАННЫЕ!$AK652,"1"&amp;ДАННЫЕ!$AK652,"00")&amp;"p"&amp;IF(ДАННЫЕ!$AP652,"1"&amp;ДАННЫЕ!$AP652,"00")&amp;"k"&amp;IF(ДАННЫЕ!$AQ652,"1"&amp;ДАННЫЕ!$AQ652,"00")&amp;"z"&amp;IF(ДАННЫЕ!$AR652,"1"&amp;ДАННЫЕ!$AR652,"00")&amp;"j"&amp;IF(ДАННЫЕ!$AM652,"1"&amp;ДАННЫЕ!$AM652,"00")&amp;"n"&amp;IF(ДАННЫЕ!$AN652,"1"&amp;ДАННЫЕ!$AN652,"00")&amp;"E"&amp;ДАННЫЕ!BI652&amp;"L"&amp;ДАННЫЕ!AO652&amp;"h"&amp;IF(ДАННЫЕ!$AU652&gt;0,1,0)&amp;"v"&amp;IF(ДАННЫЕ!$AW652&gt;0,1,0)&amp;"a"&amp;IF(ДАННЫЕ!$AS652,"1"&amp;ДАННЫЕ!$AS652,"00")&amp;"s"&amp;IF(ДАННЫЕ!$AT652,"1"&amp;ДАННЫЕ!$AT652,"00")&amp;"u"&amp;IF(ДАННЫЕ!$CJ652&gt;0,1,0)&amp;"y"&amp;B652&amp;"d"&amp;H652&amp;"e"&amp;F652&amp;G652</f>
        <v>x0w00t00f00b00g00c00i00r00m00hS00hZ00p00k00z00j00n00ELh0v0a00s00u0y0de</v>
      </c>
      <c r="L652" s="28" t="str">
        <f ca="1">ДАННЫЕ!$I652&amp;"VN"&amp;IF(ДАННЫЕ!AW652&gt;0,11,10)&amp;"CD"&amp;IF(ДАННЫЕ!BF652&gt;500,16,IF(ДАННЫЕ!BF652&gt;350,15,IF(ДАННЫЕ!BF652&gt;=200,14,IF(ДАННЫЕ!BF652&gt;=100,13,IF(ДАННЫЕ!BF652&gt;=50,12,IF(ДАННЫЕ!BF652&gt;0,11,10))))))&amp;"AR"&amp;IF(ДАННЫЕ!BX652&gt;0,1,0)&amp;"GD"&amp;B652&amp;"VV"&amp;IF(E652&gt;=5,IF(E652&lt;18,1,0),0)</f>
        <v>VN10CD10AR0GD0VV0</v>
      </c>
      <c r="M652" s="28" t="str">
        <f>ДАННЫЕ!$I652&amp;"b"&amp;ДАННЫЕ!$BI652&amp;"r"&amp;ДАННЫЕ!$BJ652&amp;"CD"&amp;IF(ДАННЫЕ!BF652&gt;0,IF(ДАННЫЕ!BF652&lt;200,1,IF(ДАННЫЕ!BF652&lt;350,2,3)),0)&amp;"h"&amp;IF(ДАННЫЕ!$BK652+ДАННЫЕ!$BL652+ДАННЫЕ!$BM652&gt;0,1,0)&amp;"x"&amp;ДАННЫЕ!$BK652&amp;"y"&amp;ДАННЫЕ!$BL652&amp;"z"&amp;ДАННЫЕ!$BM652&amp;"c"&amp;IF(ДАННЫЕ!$BK652+ДАННЫЕ!$BL652+ДАННЫЕ!$BM652=3,1,0)&amp;"a"&amp;IF(ДАННЫЕ!$BQ652+ДАННЫЕ!$BR652&gt;0,1,0)&amp;"d"&amp;ДАННЫЕ!$BQ652&amp;"v"&amp;ДАННЫЕ!$BR652&amp;"p"&amp;ДАННЫЕ!$BS652&amp;"n"&amp;ДАННЫЕ!$BU652&amp;"t"&amp;ДАННЫЕ!$BV652&amp;"o"&amp;ДАННЫЕ!$BT652&amp;"l"&amp;IF(ДАННЫЕ!$BN652&gt;0,1,0)&amp;ДАННЫЕ!$BN652&amp;"g"&amp;ДАННЫЕ!$BO652&amp;"s"&amp;ДАННЫЕ!$BP652&amp;"DZ"&amp;IF(ДАННЫЕ!B652-ДАННЫЕ!G652 &lt; 60,IF(ДАННЫЕ!B652-ДАННЫЕ!G652 &gt;= 0,1,0),0)&amp;"u"&amp;IF(ДАННЫЕ!$CJ652&gt;0,1,0)</f>
        <v>brCD0h0xyzc0a0dvpntol0gsDZ1u0</v>
      </c>
      <c r="N652" s="28" t="str">
        <f ca="1">ДАННЫЕ!$F652&amp;ДАННЫЕ!$I652&amp;"g"&amp;B652&amp;"cf"&amp;D652&amp;"a"&amp;IF(ДАННЫЕ!$BX652&gt;0,1,0)&amp;IF(ДАННЫЕ!$BF652&gt;500,1,IF(ДАННЫЕ!$BF652&gt;350,2,IF(ДАННЫЕ!$BF652&gt;=200,3,IF(ДАННЫЕ!$BF652&gt;=100,4,IF(ДАННЫЕ!$BF652&gt;=50,5,IF(ДАННЫЕ!$BF652&lt;50,6,0))))))&amp;"AR"&amp;IF(DATEDIF(ДАННЫЕ!$BX652,ДАННЫЕ!$F$1,"y")&gt;1,1,0)&amp;"VG"&amp;IF(ДАННЫЕ!$BH652="0",1,0)&amp;"o"&amp;IF(T652+ДАННЫЕ!$AF652+ДАННЫЕ!$AG652+ДАННЫЕ!$AH652+ДАННЫЕ!$AI652+ДАННЫЕ!$AJ652+ДАННЫЕ!$AP652+ДАННЫЕ!$AQ652+ДАННЫЕ!$AR652+ДАННЫЕ!$AU652+ДАННЫЕ!$AW652+ДАННЫЕ!$AS652+ДАННЫЕ!$AT652&gt;0,1,0)&amp;"x"&amp;ДАННЫЕ!$AG652&amp;"p"&amp;IF(ДАННЫЕ!$BY652&gt;0,1,0)&amp;"v"&amp;IF(ДАННЫЕ!$BZ652&gt;0,1,0)&amp;"n"&amp;ДАННЫЕ!$CA652&amp;"t"&amp;ДАННЫЕ!$AY652&amp;"k"&amp;ДАННЫЕ!$CB652&amp;"q"&amp;ДАННЫЕ!$CC652&amp;"w"&amp;ДАННЫЕ!$CD652&amp;"e"&amp;ДАННЫЕ!$CE652&amp;"m"&amp;ДАННЫЕ!$CF652&amp;"c"&amp;ДАННЫЕ!$CG652&amp;"z"&amp;ДАННЫЕ!$CH652&amp;"d"&amp;IF(H652=4,1,0)&amp;"s"&amp;IF(ДАННЫЕ!$J652=1,0,1)&amp;"u"&amp;IF(ДАННЫЕ!$CJ652&gt;0,1,0)</f>
        <v>g0cf0a06AR1VG0o0xp0v0ntkqwemczd0s1u0</v>
      </c>
      <c r="O652" s="28" t="str">
        <f>ДАННЫЕ!$I652&amp;"g"&amp;B652&amp;A652&amp;"f"&amp;P652&amp;"c"&amp;IF(ДАННЫЕ!$U652&gt;0,1,0)&amp;"s"&amp;IF(ДАННЫЕ!$Q652&gt;0,IF(YEAR(ДАННЫЕ!$F$1)=YEAR(ДАННЫЕ!$Q652),IF(MONTH(ДАННЫЕ!$F$1)=MONTH(ДАННЫЕ!$Q652),111,11),1),0)&amp;"i"&amp;IF(ДАННЫЕ!$R652+ДАННЫЕ!$S652+ДАННЫЕ!$T652=0,0,1)&amp;"h"&amp;IF(ДАННЫЕ!$P652&gt;0,1,0)&amp;"p"&amp;IF(ДАННЫЕ!$CI652&gt;0,IF(YEAR(ДАННЫЕ!$F$1)=YEAR(ДАННЫЕ!$CI652),IF(MONTH(ДАННЫЕ!$F$1)=MONTH(ДАННЫЕ!$CI652),111,11),1),0)&amp;"d"&amp;IF(ДАННЫЕ!$CJ652&gt;0,IF(YEAR(ДАННЫЕ!$F$1)=YEAR(ДАННЫЕ!$CJ652),IF(MONTH(ДАННЫЕ!$F$1)=MONTH(ДАННЫЕ!$CJ652),111,11),1),0)&amp;"o"&amp;IF(ДАННЫЕ!$CK652&gt;0,IF(MONTH(ДАННЫЕ!$F$1)=MONTH(ДАННЫЕ!$CK652),111,11),0)&amp;"v"&amp;IF(ДАННЫЕ!$BE652&gt;0,IF(MONTH(ДАННЫЕ!$F$1)=MONTH(ДАННЫЕ!$BE652),111,11),0)</f>
        <v>g00f0c0s0i0h0p0d0o0v0</v>
      </c>
      <c r="P652" s="15">
        <f t="shared" si="32"/>
        <v>0</v>
      </c>
      <c r="Q652" s="15">
        <f>IF(ДАННЫЕ!$F$1&gt;ДАННЫЕ!$N652,IF(YEAR(ДАННЫЕ!$F$1)=YEAR(ДАННЫЕ!M652),1,0),0)</f>
        <v>0</v>
      </c>
      <c r="R652" s="15">
        <f>IF(ДАННЫЕ!$F$1&gt;ДАННЫЕ!$N652,IF(YEAR(ДАННЫЕ!$F$1)=YEAR(ДАННЫЕ!N652),1,0),0)</f>
        <v>0</v>
      </c>
      <c r="S652" s="15">
        <f>IF(ДАННЫЕ!$AA652="2А",1,IF(ДАННЫЕ!$AA652="2Б",2,IF(ДАННЫЕ!$AA652="2В",3,IF(ДАННЫЕ!$AA652=3,4,IF(ДАННЫЕ!$AA652="4А",5,IF(ДАННЫЕ!$AA652="4Б",6,IF(ДАННЫЕ!$AA652="4В",7,IF(ДАННЫЕ!$AA652=5,8,0))))))))</f>
        <v>0</v>
      </c>
      <c r="T652" s="15">
        <f>IF(OR(ДАННЫЕ!$AC652=2,ДАННЫЕ!$AD652=2,ДАННЫЕ!$AE652=2),2,IF(OR(ДАННЫЕ!$AC652=1,ДАННЫЕ!$AD652=1,ДАННЫЕ!$AE652=1),1,0))</f>
        <v>0</v>
      </c>
    </row>
    <row r="653" spans="1:20" ht="15" customHeight="1" x14ac:dyDescent="0.2">
      <c r="A653" s="78">
        <f>IF(B653&gt;0,IF(MONTH(ДАННЫЕ!$F$1)=MONTH(ДАННЫЕ!$B653),1,0),0)</f>
        <v>0</v>
      </c>
      <c r="B653" s="14">
        <f>IF(ДАННЫЕ!$B653&gt;0,IF(YEAR(ДАННЫЕ!$F$1)=YEAR(ДАННЫЕ!$B653),1,0),0)</f>
        <v>0</v>
      </c>
      <c r="C653" s="14">
        <f>IF(ДАННЫЕ!$CM653&gt;0,IF(YEAR(ДАННЫЕ!$F$1)=YEAR(ДАННЫЕ!$CM653),1,0),0)</f>
        <v>0</v>
      </c>
      <c r="D653" s="14">
        <f>IF(ДАННЫЕ!$CJ653&gt;0,IF(ДАННЫЕ!$CL653&gt;ДАННЫЕ!$F$1,1,IF(ДАННЫЕ!$CL653&gt;0,0,1)),0)</f>
        <v>0</v>
      </c>
      <c r="E653" s="43" t="str">
        <f ca="1">IF(ДАННЫЕ!$F$1&gt;0,IF(ДАННЫЕ!$G653&gt;0,DATEDIF(ДАННЫЕ!$G653,ДАННЫЕ!$F$1,"y"),""),IF(ДАННЫЕ!$G653&gt;0,DATEDIF(ДАННЫЕ!$G653,TODAY(),"y"),""))</f>
        <v/>
      </c>
      <c r="F653" s="43" t="str">
        <f xml:space="preserve"> IF(ДАННЫЕ!$F653="М",IF(E653&gt;=18,IF(E653&lt;60,1,""),""),"")&amp;IF(ДАННЫЕ!$F653="Ж",IF(E653&gt;=18,IF(E653&lt;55,1,""),""),"")</f>
        <v/>
      </c>
      <c r="G653" s="43" t="str">
        <f xml:space="preserve"> IF(ДАННЫЕ!$F653="М",IF(E653&gt;=60,2,""),"")&amp;IF(ДАННЫЕ!$F653="Ж",IF(E653&gt;=55,2,""),"")</f>
        <v/>
      </c>
      <c r="H653" s="43" t="str">
        <f t="shared" ca="1" si="30"/>
        <v/>
      </c>
      <c r="I653" s="43" t="str">
        <f t="shared" ca="1" si="31"/>
        <v>03</v>
      </c>
      <c r="J653" s="28" t="str">
        <f ca="1">ДАННЫЕ!$F653&amp;H653&amp;I653&amp;ДАННЫЕ!$I653&amp;"m"&amp;IF(ДАННЫЕ!$I653&gt;0,IF(ДАННЫЕ!$J653&gt;0,0,1),"")&amp;"f"&amp;IF(ДАННЫЕ!$R653&gt;0,IF(YEAR(ДАННЫЕ!$F$1)=YEAR(ДАННЫЕ!$R653),1,0),0)&amp;"z"&amp;ДАННЫЕ!$R653&amp;"p"&amp;ДАННЫЕ!$S653&amp;"i"&amp;ДАННЫЕ!$T653&amp;"h"&amp;ДАННЫЕ!$K653&amp;"be"&amp;ДАННЫЕ!$BI653&amp;"CD"&amp;IF(ДАННЫЕ!BF653&gt;500,4,IF(ДАННЫЕ!BF653&gt;350,3,IF(ДАННЫЕ!BF653&gt;200,2,IF(ДАННЫЕ!BF653&gt;0,1,0))))&amp;"g"&amp;B653&amp;"d"&amp;H653&amp;"l"&amp;ДАННЫЕ!AT653&amp;"a"&amp;ДАННЫЕ!$V653&amp;"v"&amp;R653&amp;"k"&amp;ДАННЫЕ!$U653&amp;"s"&amp;ДАННЫЕ!$Y653&amp;"t"&amp;ДАННЫЕ!$X653&amp;"b"&amp;IF(ДАННЫЕ!$Q653&gt;1,1,0)&amp;"PP"&amp;ДАННЫЕ!Z653&amp;"c"&amp;S653&amp;"x"&amp;IF(ДАННЫЕ!$BY653&gt;0,IF(YEAR(ДАННЫЕ!$F$1)=YEAR(ДАННЫЕ!$BY653),1,0),0)&amp;"n"&amp;IF(ДАННЫЕ!$BZ653&gt;0,IF(YEAR(ДАННЫЕ!$F$1)=YEAR(ДАННЫЕ!$BZ653),1,0),0)&amp;"u"&amp;D653&amp;"z"&amp;IF(ДАННЫЕ!$CL653&gt;0,IF(YEAR(ДАННЫЕ!$F$1)&gt;YEAR(ДАННЫЕ!$CL653),11,12),0)</f>
        <v>03mf0zpihbeCD0g0dlav0kstb0PPc0x0n0u0z0</v>
      </c>
      <c r="K653" s="28" t="str">
        <f ca="1">ДАННЫЕ!$I653&amp;"x"&amp;B653&amp;"w"&amp;IF(T653+ДАННЫЕ!AD653+ДАННЫЕ!AE653+ДАННЫЕ!AF653+ДАННЫЕ!AG653+ДАННЫЕ!AH653+ДАННЫЕ!$AL653+ДАННЫЕ!AI653+ДАННЫЕ!AJ653+ДАННЫЕ!AK653+ДАННЫЕ!AP653+ДАННЫЕ!AQ653+ДАННЫЕ!AR653+ДАННЫЕ!$AM653+ДАННЫЕ!$AN653+ДАННЫЕ!AS653+ДАННЫЕ!AT653&gt;0,1,0)&amp;IF(OR(T653=2,ДАННЫЕ!AD653=2,ДАННЫЕ!AE653=2,ДАННЫЕ!AF653=2,ДАННЫЕ!AG653=2,ДАННЫЕ!AH653=2,ДАННЫЕ!$AL653=2,ДАННЫЕ!AI653=2,ДАННЫЕ!AJ653=2,ДАННЫЕ!AK653=2,ДАННЫЕ!AP653=2,ДАННЫЕ!AQ653=2,ДАННЫЕ!AR653=2,ДАННЫЕ!$AM653=2,ДАННЫЕ!$AN653=2,ДАННЫЕ!AS653=2,ДАННЫЕ!AT653=2),2,0)&amp;"t"&amp;IF(T653&gt;0,"1"&amp;T653,"00")&amp;"f"&amp;IF(ДАННЫЕ!$AC653,"1"&amp;ДАННЫЕ!$AC653,"00")&amp;"b"&amp;IF(ДАННЫЕ!$AD653,"1"&amp;ДАННЫЕ!$AD653,"00")&amp;"g"&amp;IF(ДАННЫЕ!$AF653,"1"&amp;ДАННЫЕ!$AF653,"00")&amp;"c"&amp;IF(ДАННЫЕ!$AG653,"1"&amp;ДАННЫЕ!$AG653,"00")&amp;"i"&amp;IF(ДАННЫЕ!$AH653,"1"&amp;ДАННЫЕ!$AH653,"00")&amp;"r"&amp;IF(ДАННЫЕ!$AL653,"1"&amp;ДАННЫЕ!$AL653,"00")&amp;"m"&amp;IF(ДАННЫЕ!$AI653,"1"&amp;ДАННЫЕ!$AI653,"00")&amp;"hS"&amp;IF(ДАННЫЕ!$AJ653,"1"&amp;ДАННЫЕ!$AJ653,"00")&amp;"hZ"&amp;IF(ДАННЫЕ!$AK653,"1"&amp;ДАННЫЕ!$AK653,"00")&amp;"p"&amp;IF(ДАННЫЕ!$AP653,"1"&amp;ДАННЫЕ!$AP653,"00")&amp;"k"&amp;IF(ДАННЫЕ!$AQ653,"1"&amp;ДАННЫЕ!$AQ653,"00")&amp;"z"&amp;IF(ДАННЫЕ!$AR653,"1"&amp;ДАННЫЕ!$AR653,"00")&amp;"j"&amp;IF(ДАННЫЕ!$AM653,"1"&amp;ДАННЫЕ!$AM653,"00")&amp;"n"&amp;IF(ДАННЫЕ!$AN653,"1"&amp;ДАННЫЕ!$AN653,"00")&amp;"E"&amp;ДАННЫЕ!BI653&amp;"L"&amp;ДАННЫЕ!AO653&amp;"h"&amp;IF(ДАННЫЕ!$AU653&gt;0,1,0)&amp;"v"&amp;IF(ДАННЫЕ!$AW653&gt;0,1,0)&amp;"a"&amp;IF(ДАННЫЕ!$AS653,"1"&amp;ДАННЫЕ!$AS653,"00")&amp;"s"&amp;IF(ДАННЫЕ!$AT653,"1"&amp;ДАННЫЕ!$AT653,"00")&amp;"u"&amp;IF(ДАННЫЕ!$CJ653&gt;0,1,0)&amp;"y"&amp;B653&amp;"d"&amp;H653&amp;"e"&amp;F653&amp;G653</f>
        <v>x0w00t00f00b00g00c00i00r00m00hS00hZ00p00k00z00j00n00ELh0v0a00s00u0y0de</v>
      </c>
      <c r="L653" s="28" t="str">
        <f ca="1">ДАННЫЕ!$I653&amp;"VN"&amp;IF(ДАННЫЕ!AW653&gt;0,11,10)&amp;"CD"&amp;IF(ДАННЫЕ!BF653&gt;500,16,IF(ДАННЫЕ!BF653&gt;350,15,IF(ДАННЫЕ!BF653&gt;=200,14,IF(ДАННЫЕ!BF653&gt;=100,13,IF(ДАННЫЕ!BF653&gt;=50,12,IF(ДАННЫЕ!BF653&gt;0,11,10))))))&amp;"AR"&amp;IF(ДАННЫЕ!BX653&gt;0,1,0)&amp;"GD"&amp;B653&amp;"VV"&amp;IF(E653&gt;=5,IF(E653&lt;18,1,0),0)</f>
        <v>VN10CD10AR0GD0VV0</v>
      </c>
      <c r="M653" s="28" t="str">
        <f>ДАННЫЕ!$I653&amp;"b"&amp;ДАННЫЕ!$BI653&amp;"r"&amp;ДАННЫЕ!$BJ653&amp;"CD"&amp;IF(ДАННЫЕ!BF653&gt;0,IF(ДАННЫЕ!BF653&lt;200,1,IF(ДАННЫЕ!BF653&lt;350,2,3)),0)&amp;"h"&amp;IF(ДАННЫЕ!$BK653+ДАННЫЕ!$BL653+ДАННЫЕ!$BM653&gt;0,1,0)&amp;"x"&amp;ДАННЫЕ!$BK653&amp;"y"&amp;ДАННЫЕ!$BL653&amp;"z"&amp;ДАННЫЕ!$BM653&amp;"c"&amp;IF(ДАННЫЕ!$BK653+ДАННЫЕ!$BL653+ДАННЫЕ!$BM653=3,1,0)&amp;"a"&amp;IF(ДАННЫЕ!$BQ653+ДАННЫЕ!$BR653&gt;0,1,0)&amp;"d"&amp;ДАННЫЕ!$BQ653&amp;"v"&amp;ДАННЫЕ!$BR653&amp;"p"&amp;ДАННЫЕ!$BS653&amp;"n"&amp;ДАННЫЕ!$BU653&amp;"t"&amp;ДАННЫЕ!$BV653&amp;"o"&amp;ДАННЫЕ!$BT653&amp;"l"&amp;IF(ДАННЫЕ!$BN653&gt;0,1,0)&amp;ДАННЫЕ!$BN653&amp;"g"&amp;ДАННЫЕ!$BO653&amp;"s"&amp;ДАННЫЕ!$BP653&amp;"DZ"&amp;IF(ДАННЫЕ!B653-ДАННЫЕ!G653 &lt; 60,IF(ДАННЫЕ!B653-ДАННЫЕ!G653 &gt;= 0,1,0),0)&amp;"u"&amp;IF(ДАННЫЕ!$CJ653&gt;0,1,0)</f>
        <v>brCD0h0xyzc0a0dvpntol0gsDZ1u0</v>
      </c>
      <c r="N653" s="28" t="str">
        <f ca="1">ДАННЫЕ!$F653&amp;ДАННЫЕ!$I653&amp;"g"&amp;B653&amp;"cf"&amp;D653&amp;"a"&amp;IF(ДАННЫЕ!$BX653&gt;0,1,0)&amp;IF(ДАННЫЕ!$BF653&gt;500,1,IF(ДАННЫЕ!$BF653&gt;350,2,IF(ДАННЫЕ!$BF653&gt;=200,3,IF(ДАННЫЕ!$BF653&gt;=100,4,IF(ДАННЫЕ!$BF653&gt;=50,5,IF(ДАННЫЕ!$BF653&lt;50,6,0))))))&amp;"AR"&amp;IF(DATEDIF(ДАННЫЕ!$BX653,ДАННЫЕ!$F$1,"y")&gt;1,1,0)&amp;"VG"&amp;IF(ДАННЫЕ!$BH653="0",1,0)&amp;"o"&amp;IF(T653+ДАННЫЕ!$AF653+ДАННЫЕ!$AG653+ДАННЫЕ!$AH653+ДАННЫЕ!$AI653+ДАННЫЕ!$AJ653+ДАННЫЕ!$AP653+ДАННЫЕ!$AQ653+ДАННЫЕ!$AR653+ДАННЫЕ!$AU653+ДАННЫЕ!$AW653+ДАННЫЕ!$AS653+ДАННЫЕ!$AT653&gt;0,1,0)&amp;"x"&amp;ДАННЫЕ!$AG653&amp;"p"&amp;IF(ДАННЫЕ!$BY653&gt;0,1,0)&amp;"v"&amp;IF(ДАННЫЕ!$BZ653&gt;0,1,0)&amp;"n"&amp;ДАННЫЕ!$CA653&amp;"t"&amp;ДАННЫЕ!$AY653&amp;"k"&amp;ДАННЫЕ!$CB653&amp;"q"&amp;ДАННЫЕ!$CC653&amp;"w"&amp;ДАННЫЕ!$CD653&amp;"e"&amp;ДАННЫЕ!$CE653&amp;"m"&amp;ДАННЫЕ!$CF653&amp;"c"&amp;ДАННЫЕ!$CG653&amp;"z"&amp;ДАННЫЕ!$CH653&amp;"d"&amp;IF(H653=4,1,0)&amp;"s"&amp;IF(ДАННЫЕ!$J653=1,0,1)&amp;"u"&amp;IF(ДАННЫЕ!$CJ653&gt;0,1,0)</f>
        <v>g0cf0a06AR1VG0o0xp0v0ntkqwemczd0s1u0</v>
      </c>
      <c r="O653" s="28" t="str">
        <f>ДАННЫЕ!$I653&amp;"g"&amp;B653&amp;A653&amp;"f"&amp;P653&amp;"c"&amp;IF(ДАННЫЕ!$U653&gt;0,1,0)&amp;"s"&amp;IF(ДАННЫЕ!$Q653&gt;0,IF(YEAR(ДАННЫЕ!$F$1)=YEAR(ДАННЫЕ!$Q653),IF(MONTH(ДАННЫЕ!$F$1)=MONTH(ДАННЫЕ!$Q653),111,11),1),0)&amp;"i"&amp;IF(ДАННЫЕ!$R653+ДАННЫЕ!$S653+ДАННЫЕ!$T653=0,0,1)&amp;"h"&amp;IF(ДАННЫЕ!$P653&gt;0,1,0)&amp;"p"&amp;IF(ДАННЫЕ!$CI653&gt;0,IF(YEAR(ДАННЫЕ!$F$1)=YEAR(ДАННЫЕ!$CI653),IF(MONTH(ДАННЫЕ!$F$1)=MONTH(ДАННЫЕ!$CI653),111,11),1),0)&amp;"d"&amp;IF(ДАННЫЕ!$CJ653&gt;0,IF(YEAR(ДАННЫЕ!$F$1)=YEAR(ДАННЫЕ!$CJ653),IF(MONTH(ДАННЫЕ!$F$1)=MONTH(ДАННЫЕ!$CJ653),111,11),1),0)&amp;"o"&amp;IF(ДАННЫЕ!$CK653&gt;0,IF(MONTH(ДАННЫЕ!$F$1)=MONTH(ДАННЫЕ!$CK653),111,11),0)&amp;"v"&amp;IF(ДАННЫЕ!$BE653&gt;0,IF(MONTH(ДАННЫЕ!$F$1)=MONTH(ДАННЫЕ!$BE653),111,11),0)</f>
        <v>g00f0c0s0i0h0p0d0o0v0</v>
      </c>
      <c r="P653" s="15">
        <f t="shared" si="32"/>
        <v>0</v>
      </c>
      <c r="Q653" s="15">
        <f>IF(ДАННЫЕ!$F$1&gt;ДАННЫЕ!$N653,IF(YEAR(ДАННЫЕ!$F$1)=YEAR(ДАННЫЕ!M653),1,0),0)</f>
        <v>0</v>
      </c>
      <c r="R653" s="15">
        <f>IF(ДАННЫЕ!$F$1&gt;ДАННЫЕ!$N653,IF(YEAR(ДАННЫЕ!$F$1)=YEAR(ДАННЫЕ!N653),1,0),0)</f>
        <v>0</v>
      </c>
      <c r="S653" s="15">
        <f>IF(ДАННЫЕ!$AA653="2А",1,IF(ДАННЫЕ!$AA653="2Б",2,IF(ДАННЫЕ!$AA653="2В",3,IF(ДАННЫЕ!$AA653=3,4,IF(ДАННЫЕ!$AA653="4А",5,IF(ДАННЫЕ!$AA653="4Б",6,IF(ДАННЫЕ!$AA653="4В",7,IF(ДАННЫЕ!$AA653=5,8,0))))))))</f>
        <v>0</v>
      </c>
      <c r="T653" s="15">
        <f>IF(OR(ДАННЫЕ!$AC653=2,ДАННЫЕ!$AD653=2,ДАННЫЕ!$AE653=2),2,IF(OR(ДАННЫЕ!$AC653=1,ДАННЫЕ!$AD653=1,ДАННЫЕ!$AE653=1),1,0))</f>
        <v>0</v>
      </c>
    </row>
    <row r="654" spans="1:20" ht="15" customHeight="1" x14ac:dyDescent="0.2">
      <c r="A654" s="78">
        <f>IF(B654&gt;0,IF(MONTH(ДАННЫЕ!$F$1)=MONTH(ДАННЫЕ!$B654),1,0),0)</f>
        <v>0</v>
      </c>
      <c r="B654" s="14">
        <f>IF(ДАННЫЕ!$B654&gt;0,IF(YEAR(ДАННЫЕ!$F$1)=YEAR(ДАННЫЕ!$B654),1,0),0)</f>
        <v>0</v>
      </c>
      <c r="C654" s="14">
        <f>IF(ДАННЫЕ!$CM654&gt;0,IF(YEAR(ДАННЫЕ!$F$1)=YEAR(ДАННЫЕ!$CM654),1,0),0)</f>
        <v>0</v>
      </c>
      <c r="D654" s="14">
        <f>IF(ДАННЫЕ!$CJ654&gt;0,IF(ДАННЫЕ!$CL654&gt;ДАННЫЕ!$F$1,1,IF(ДАННЫЕ!$CL654&gt;0,0,1)),0)</f>
        <v>0</v>
      </c>
      <c r="E654" s="43" t="str">
        <f ca="1">IF(ДАННЫЕ!$F$1&gt;0,IF(ДАННЫЕ!$G654&gt;0,DATEDIF(ДАННЫЕ!$G654,ДАННЫЕ!$F$1,"y"),""),IF(ДАННЫЕ!$G654&gt;0,DATEDIF(ДАННЫЕ!$G654,TODAY(),"y"),""))</f>
        <v/>
      </c>
      <c r="F654" s="43" t="str">
        <f xml:space="preserve"> IF(ДАННЫЕ!$F654="М",IF(E654&gt;=18,IF(E654&lt;60,1,""),""),"")&amp;IF(ДАННЫЕ!$F654="Ж",IF(E654&gt;=18,IF(E654&lt;55,1,""),""),"")</f>
        <v/>
      </c>
      <c r="G654" s="43" t="str">
        <f xml:space="preserve"> IF(ДАННЫЕ!$F654="М",IF(E654&gt;=60,2,""),"")&amp;IF(ДАННЫЕ!$F654="Ж",IF(E654&gt;=55,2,""),"")</f>
        <v/>
      </c>
      <c r="H654" s="43" t="str">
        <f t="shared" ca="1" si="30"/>
        <v/>
      </c>
      <c r="I654" s="43" t="str">
        <f t="shared" ca="1" si="31"/>
        <v>03</v>
      </c>
      <c r="J654" s="28" t="str">
        <f ca="1">ДАННЫЕ!$F654&amp;H654&amp;I654&amp;ДАННЫЕ!$I654&amp;"m"&amp;IF(ДАННЫЕ!$I654&gt;0,IF(ДАННЫЕ!$J654&gt;0,0,1),"")&amp;"f"&amp;IF(ДАННЫЕ!$R654&gt;0,IF(YEAR(ДАННЫЕ!$F$1)=YEAR(ДАННЫЕ!$R654),1,0),0)&amp;"z"&amp;ДАННЫЕ!$R654&amp;"p"&amp;ДАННЫЕ!$S654&amp;"i"&amp;ДАННЫЕ!$T654&amp;"h"&amp;ДАННЫЕ!$K654&amp;"be"&amp;ДАННЫЕ!$BI654&amp;"CD"&amp;IF(ДАННЫЕ!BF654&gt;500,4,IF(ДАННЫЕ!BF654&gt;350,3,IF(ДАННЫЕ!BF654&gt;200,2,IF(ДАННЫЕ!BF654&gt;0,1,0))))&amp;"g"&amp;B654&amp;"d"&amp;H654&amp;"l"&amp;ДАННЫЕ!AT654&amp;"a"&amp;ДАННЫЕ!$V654&amp;"v"&amp;R654&amp;"k"&amp;ДАННЫЕ!$U654&amp;"s"&amp;ДАННЫЕ!$Y654&amp;"t"&amp;ДАННЫЕ!$X654&amp;"b"&amp;IF(ДАННЫЕ!$Q654&gt;1,1,0)&amp;"PP"&amp;ДАННЫЕ!Z654&amp;"c"&amp;S654&amp;"x"&amp;IF(ДАННЫЕ!$BY654&gt;0,IF(YEAR(ДАННЫЕ!$F$1)=YEAR(ДАННЫЕ!$BY654),1,0),0)&amp;"n"&amp;IF(ДАННЫЕ!$BZ654&gt;0,IF(YEAR(ДАННЫЕ!$F$1)=YEAR(ДАННЫЕ!$BZ654),1,0),0)&amp;"u"&amp;D654&amp;"z"&amp;IF(ДАННЫЕ!$CL654&gt;0,IF(YEAR(ДАННЫЕ!$F$1)&gt;YEAR(ДАННЫЕ!$CL654),11,12),0)</f>
        <v>03mf0zpihbeCD0g0dlav0kstb0PPc0x0n0u0z0</v>
      </c>
      <c r="K654" s="28" t="str">
        <f ca="1">ДАННЫЕ!$I654&amp;"x"&amp;B654&amp;"w"&amp;IF(T654+ДАННЫЕ!AD654+ДАННЫЕ!AE654+ДАННЫЕ!AF654+ДАННЫЕ!AG654+ДАННЫЕ!AH654+ДАННЫЕ!$AL654+ДАННЫЕ!AI654+ДАННЫЕ!AJ654+ДАННЫЕ!AK654+ДАННЫЕ!AP654+ДАННЫЕ!AQ654+ДАННЫЕ!AR654+ДАННЫЕ!$AM654+ДАННЫЕ!$AN654+ДАННЫЕ!AS654+ДАННЫЕ!AT654&gt;0,1,0)&amp;IF(OR(T654=2,ДАННЫЕ!AD654=2,ДАННЫЕ!AE654=2,ДАННЫЕ!AF654=2,ДАННЫЕ!AG654=2,ДАННЫЕ!AH654=2,ДАННЫЕ!$AL654=2,ДАННЫЕ!AI654=2,ДАННЫЕ!AJ654=2,ДАННЫЕ!AK654=2,ДАННЫЕ!AP654=2,ДАННЫЕ!AQ654=2,ДАННЫЕ!AR654=2,ДАННЫЕ!$AM654=2,ДАННЫЕ!$AN654=2,ДАННЫЕ!AS654=2,ДАННЫЕ!AT654=2),2,0)&amp;"t"&amp;IF(T654&gt;0,"1"&amp;T654,"00")&amp;"f"&amp;IF(ДАННЫЕ!$AC654,"1"&amp;ДАННЫЕ!$AC654,"00")&amp;"b"&amp;IF(ДАННЫЕ!$AD654,"1"&amp;ДАННЫЕ!$AD654,"00")&amp;"g"&amp;IF(ДАННЫЕ!$AF654,"1"&amp;ДАННЫЕ!$AF654,"00")&amp;"c"&amp;IF(ДАННЫЕ!$AG654,"1"&amp;ДАННЫЕ!$AG654,"00")&amp;"i"&amp;IF(ДАННЫЕ!$AH654,"1"&amp;ДАННЫЕ!$AH654,"00")&amp;"r"&amp;IF(ДАННЫЕ!$AL654,"1"&amp;ДАННЫЕ!$AL654,"00")&amp;"m"&amp;IF(ДАННЫЕ!$AI654,"1"&amp;ДАННЫЕ!$AI654,"00")&amp;"hS"&amp;IF(ДАННЫЕ!$AJ654,"1"&amp;ДАННЫЕ!$AJ654,"00")&amp;"hZ"&amp;IF(ДАННЫЕ!$AK654,"1"&amp;ДАННЫЕ!$AK654,"00")&amp;"p"&amp;IF(ДАННЫЕ!$AP654,"1"&amp;ДАННЫЕ!$AP654,"00")&amp;"k"&amp;IF(ДАННЫЕ!$AQ654,"1"&amp;ДАННЫЕ!$AQ654,"00")&amp;"z"&amp;IF(ДАННЫЕ!$AR654,"1"&amp;ДАННЫЕ!$AR654,"00")&amp;"j"&amp;IF(ДАННЫЕ!$AM654,"1"&amp;ДАННЫЕ!$AM654,"00")&amp;"n"&amp;IF(ДАННЫЕ!$AN654,"1"&amp;ДАННЫЕ!$AN654,"00")&amp;"E"&amp;ДАННЫЕ!BI654&amp;"L"&amp;ДАННЫЕ!AO654&amp;"h"&amp;IF(ДАННЫЕ!$AU654&gt;0,1,0)&amp;"v"&amp;IF(ДАННЫЕ!$AW654&gt;0,1,0)&amp;"a"&amp;IF(ДАННЫЕ!$AS654,"1"&amp;ДАННЫЕ!$AS654,"00")&amp;"s"&amp;IF(ДАННЫЕ!$AT654,"1"&amp;ДАННЫЕ!$AT654,"00")&amp;"u"&amp;IF(ДАННЫЕ!$CJ654&gt;0,1,0)&amp;"y"&amp;B654&amp;"d"&amp;H654&amp;"e"&amp;F654&amp;G654</f>
        <v>x0w00t00f00b00g00c00i00r00m00hS00hZ00p00k00z00j00n00ELh0v0a00s00u0y0de</v>
      </c>
      <c r="L654" s="28" t="str">
        <f ca="1">ДАННЫЕ!$I654&amp;"VN"&amp;IF(ДАННЫЕ!AW654&gt;0,11,10)&amp;"CD"&amp;IF(ДАННЫЕ!BF654&gt;500,16,IF(ДАННЫЕ!BF654&gt;350,15,IF(ДАННЫЕ!BF654&gt;=200,14,IF(ДАННЫЕ!BF654&gt;=100,13,IF(ДАННЫЕ!BF654&gt;=50,12,IF(ДАННЫЕ!BF654&gt;0,11,10))))))&amp;"AR"&amp;IF(ДАННЫЕ!BX654&gt;0,1,0)&amp;"GD"&amp;B654&amp;"VV"&amp;IF(E654&gt;=5,IF(E654&lt;18,1,0),0)</f>
        <v>VN10CD10AR0GD0VV0</v>
      </c>
      <c r="M654" s="28" t="str">
        <f>ДАННЫЕ!$I654&amp;"b"&amp;ДАННЫЕ!$BI654&amp;"r"&amp;ДАННЫЕ!$BJ654&amp;"CD"&amp;IF(ДАННЫЕ!BF654&gt;0,IF(ДАННЫЕ!BF654&lt;200,1,IF(ДАННЫЕ!BF654&lt;350,2,3)),0)&amp;"h"&amp;IF(ДАННЫЕ!$BK654+ДАННЫЕ!$BL654+ДАННЫЕ!$BM654&gt;0,1,0)&amp;"x"&amp;ДАННЫЕ!$BK654&amp;"y"&amp;ДАННЫЕ!$BL654&amp;"z"&amp;ДАННЫЕ!$BM654&amp;"c"&amp;IF(ДАННЫЕ!$BK654+ДАННЫЕ!$BL654+ДАННЫЕ!$BM654=3,1,0)&amp;"a"&amp;IF(ДАННЫЕ!$BQ654+ДАННЫЕ!$BR654&gt;0,1,0)&amp;"d"&amp;ДАННЫЕ!$BQ654&amp;"v"&amp;ДАННЫЕ!$BR654&amp;"p"&amp;ДАННЫЕ!$BS654&amp;"n"&amp;ДАННЫЕ!$BU654&amp;"t"&amp;ДАННЫЕ!$BV654&amp;"o"&amp;ДАННЫЕ!$BT654&amp;"l"&amp;IF(ДАННЫЕ!$BN654&gt;0,1,0)&amp;ДАННЫЕ!$BN654&amp;"g"&amp;ДАННЫЕ!$BO654&amp;"s"&amp;ДАННЫЕ!$BP654&amp;"DZ"&amp;IF(ДАННЫЕ!B654-ДАННЫЕ!G654 &lt; 60,IF(ДАННЫЕ!B654-ДАННЫЕ!G654 &gt;= 0,1,0),0)&amp;"u"&amp;IF(ДАННЫЕ!$CJ654&gt;0,1,0)</f>
        <v>brCD0h0xyzc0a0dvpntol0gsDZ1u0</v>
      </c>
      <c r="N654" s="28" t="str">
        <f ca="1">ДАННЫЕ!$F654&amp;ДАННЫЕ!$I654&amp;"g"&amp;B654&amp;"cf"&amp;D654&amp;"a"&amp;IF(ДАННЫЕ!$BX654&gt;0,1,0)&amp;IF(ДАННЫЕ!$BF654&gt;500,1,IF(ДАННЫЕ!$BF654&gt;350,2,IF(ДАННЫЕ!$BF654&gt;=200,3,IF(ДАННЫЕ!$BF654&gt;=100,4,IF(ДАННЫЕ!$BF654&gt;=50,5,IF(ДАННЫЕ!$BF654&lt;50,6,0))))))&amp;"AR"&amp;IF(DATEDIF(ДАННЫЕ!$BX654,ДАННЫЕ!$F$1,"y")&gt;1,1,0)&amp;"VG"&amp;IF(ДАННЫЕ!$BH654="0",1,0)&amp;"o"&amp;IF(T654+ДАННЫЕ!$AF654+ДАННЫЕ!$AG654+ДАННЫЕ!$AH654+ДАННЫЕ!$AI654+ДАННЫЕ!$AJ654+ДАННЫЕ!$AP654+ДАННЫЕ!$AQ654+ДАННЫЕ!$AR654+ДАННЫЕ!$AU654+ДАННЫЕ!$AW654+ДАННЫЕ!$AS654+ДАННЫЕ!$AT654&gt;0,1,0)&amp;"x"&amp;ДАННЫЕ!$AG654&amp;"p"&amp;IF(ДАННЫЕ!$BY654&gt;0,1,0)&amp;"v"&amp;IF(ДАННЫЕ!$BZ654&gt;0,1,0)&amp;"n"&amp;ДАННЫЕ!$CA654&amp;"t"&amp;ДАННЫЕ!$AY654&amp;"k"&amp;ДАННЫЕ!$CB654&amp;"q"&amp;ДАННЫЕ!$CC654&amp;"w"&amp;ДАННЫЕ!$CD654&amp;"e"&amp;ДАННЫЕ!$CE654&amp;"m"&amp;ДАННЫЕ!$CF654&amp;"c"&amp;ДАННЫЕ!$CG654&amp;"z"&amp;ДАННЫЕ!$CH654&amp;"d"&amp;IF(H654=4,1,0)&amp;"s"&amp;IF(ДАННЫЕ!$J654=1,0,1)&amp;"u"&amp;IF(ДАННЫЕ!$CJ654&gt;0,1,0)</f>
        <v>g0cf0a06AR1VG0o0xp0v0ntkqwemczd0s1u0</v>
      </c>
      <c r="O654" s="28" t="str">
        <f>ДАННЫЕ!$I654&amp;"g"&amp;B654&amp;A654&amp;"f"&amp;P654&amp;"c"&amp;IF(ДАННЫЕ!$U654&gt;0,1,0)&amp;"s"&amp;IF(ДАННЫЕ!$Q654&gt;0,IF(YEAR(ДАННЫЕ!$F$1)=YEAR(ДАННЫЕ!$Q654),IF(MONTH(ДАННЫЕ!$F$1)=MONTH(ДАННЫЕ!$Q654),111,11),1),0)&amp;"i"&amp;IF(ДАННЫЕ!$R654+ДАННЫЕ!$S654+ДАННЫЕ!$T654=0,0,1)&amp;"h"&amp;IF(ДАННЫЕ!$P654&gt;0,1,0)&amp;"p"&amp;IF(ДАННЫЕ!$CI654&gt;0,IF(YEAR(ДАННЫЕ!$F$1)=YEAR(ДАННЫЕ!$CI654),IF(MONTH(ДАННЫЕ!$F$1)=MONTH(ДАННЫЕ!$CI654),111,11),1),0)&amp;"d"&amp;IF(ДАННЫЕ!$CJ654&gt;0,IF(YEAR(ДАННЫЕ!$F$1)=YEAR(ДАННЫЕ!$CJ654),IF(MONTH(ДАННЫЕ!$F$1)=MONTH(ДАННЫЕ!$CJ654),111,11),1),0)&amp;"o"&amp;IF(ДАННЫЕ!$CK654&gt;0,IF(MONTH(ДАННЫЕ!$F$1)=MONTH(ДАННЫЕ!$CK654),111,11),0)&amp;"v"&amp;IF(ДАННЫЕ!$BE654&gt;0,IF(MONTH(ДАННЫЕ!$F$1)=MONTH(ДАННЫЕ!$BE654),111,11),0)</f>
        <v>g00f0c0s0i0h0p0d0o0v0</v>
      </c>
      <c r="P654" s="15">
        <f t="shared" si="32"/>
        <v>0</v>
      </c>
      <c r="Q654" s="15">
        <f>IF(ДАННЫЕ!$F$1&gt;ДАННЫЕ!$N654,IF(YEAR(ДАННЫЕ!$F$1)=YEAR(ДАННЫЕ!M654),1,0),0)</f>
        <v>0</v>
      </c>
      <c r="R654" s="15">
        <f>IF(ДАННЫЕ!$F$1&gt;ДАННЫЕ!$N654,IF(YEAR(ДАННЫЕ!$F$1)=YEAR(ДАННЫЕ!N654),1,0),0)</f>
        <v>0</v>
      </c>
      <c r="S654" s="15">
        <f>IF(ДАННЫЕ!$AA654="2А",1,IF(ДАННЫЕ!$AA654="2Б",2,IF(ДАННЫЕ!$AA654="2В",3,IF(ДАННЫЕ!$AA654=3,4,IF(ДАННЫЕ!$AA654="4А",5,IF(ДАННЫЕ!$AA654="4Б",6,IF(ДАННЫЕ!$AA654="4В",7,IF(ДАННЫЕ!$AA654=5,8,0))))))))</f>
        <v>0</v>
      </c>
      <c r="T654" s="15">
        <f>IF(OR(ДАННЫЕ!$AC654=2,ДАННЫЕ!$AD654=2,ДАННЫЕ!$AE654=2),2,IF(OR(ДАННЫЕ!$AC654=1,ДАННЫЕ!$AD654=1,ДАННЫЕ!$AE654=1),1,0))</f>
        <v>0</v>
      </c>
    </row>
    <row r="655" spans="1:20" ht="15" customHeight="1" x14ac:dyDescent="0.2">
      <c r="A655" s="78">
        <f>IF(B655&gt;0,IF(MONTH(ДАННЫЕ!$F$1)=MONTH(ДАННЫЕ!$B655),1,0),0)</f>
        <v>0</v>
      </c>
      <c r="B655" s="14">
        <f>IF(ДАННЫЕ!$B655&gt;0,IF(YEAR(ДАННЫЕ!$F$1)=YEAR(ДАННЫЕ!$B655),1,0),0)</f>
        <v>0</v>
      </c>
      <c r="C655" s="14">
        <f>IF(ДАННЫЕ!$CM655&gt;0,IF(YEAR(ДАННЫЕ!$F$1)=YEAR(ДАННЫЕ!$CM655),1,0),0)</f>
        <v>0</v>
      </c>
      <c r="D655" s="14">
        <f>IF(ДАННЫЕ!$CJ655&gt;0,IF(ДАННЫЕ!$CL655&gt;ДАННЫЕ!$F$1,1,IF(ДАННЫЕ!$CL655&gt;0,0,1)),0)</f>
        <v>0</v>
      </c>
      <c r="E655" s="43" t="str">
        <f ca="1">IF(ДАННЫЕ!$F$1&gt;0,IF(ДАННЫЕ!$G655&gt;0,DATEDIF(ДАННЫЕ!$G655,ДАННЫЕ!$F$1,"y"),""),IF(ДАННЫЕ!$G655&gt;0,DATEDIF(ДАННЫЕ!$G655,TODAY(),"y"),""))</f>
        <v/>
      </c>
      <c r="F655" s="43" t="str">
        <f xml:space="preserve"> IF(ДАННЫЕ!$F655="М",IF(E655&gt;=18,IF(E655&lt;60,1,""),""),"")&amp;IF(ДАННЫЕ!$F655="Ж",IF(E655&gt;=18,IF(E655&lt;55,1,""),""),"")</f>
        <v/>
      </c>
      <c r="G655" s="43" t="str">
        <f xml:space="preserve"> IF(ДАННЫЕ!$F655="М",IF(E655&gt;=60,2,""),"")&amp;IF(ДАННЫЕ!$F655="Ж",IF(E655&gt;=55,2,""),"")</f>
        <v/>
      </c>
      <c r="H655" s="43" t="str">
        <f t="shared" ca="1" si="30"/>
        <v/>
      </c>
      <c r="I655" s="43" t="str">
        <f t="shared" ca="1" si="31"/>
        <v>03</v>
      </c>
      <c r="J655" s="28" t="str">
        <f ca="1">ДАННЫЕ!$F655&amp;H655&amp;I655&amp;ДАННЫЕ!$I655&amp;"m"&amp;IF(ДАННЫЕ!$I655&gt;0,IF(ДАННЫЕ!$J655&gt;0,0,1),"")&amp;"f"&amp;IF(ДАННЫЕ!$R655&gt;0,IF(YEAR(ДАННЫЕ!$F$1)=YEAR(ДАННЫЕ!$R655),1,0),0)&amp;"z"&amp;ДАННЫЕ!$R655&amp;"p"&amp;ДАННЫЕ!$S655&amp;"i"&amp;ДАННЫЕ!$T655&amp;"h"&amp;ДАННЫЕ!$K655&amp;"be"&amp;ДАННЫЕ!$BI655&amp;"CD"&amp;IF(ДАННЫЕ!BF655&gt;500,4,IF(ДАННЫЕ!BF655&gt;350,3,IF(ДАННЫЕ!BF655&gt;200,2,IF(ДАННЫЕ!BF655&gt;0,1,0))))&amp;"g"&amp;B655&amp;"d"&amp;H655&amp;"l"&amp;ДАННЫЕ!AT655&amp;"a"&amp;ДАННЫЕ!$V655&amp;"v"&amp;R655&amp;"k"&amp;ДАННЫЕ!$U655&amp;"s"&amp;ДАННЫЕ!$Y655&amp;"t"&amp;ДАННЫЕ!$X655&amp;"b"&amp;IF(ДАННЫЕ!$Q655&gt;1,1,0)&amp;"PP"&amp;ДАННЫЕ!Z655&amp;"c"&amp;S655&amp;"x"&amp;IF(ДАННЫЕ!$BY655&gt;0,IF(YEAR(ДАННЫЕ!$F$1)=YEAR(ДАННЫЕ!$BY655),1,0),0)&amp;"n"&amp;IF(ДАННЫЕ!$BZ655&gt;0,IF(YEAR(ДАННЫЕ!$F$1)=YEAR(ДАННЫЕ!$BZ655),1,0),0)&amp;"u"&amp;D655&amp;"z"&amp;IF(ДАННЫЕ!$CL655&gt;0,IF(YEAR(ДАННЫЕ!$F$1)&gt;YEAR(ДАННЫЕ!$CL655),11,12),0)</f>
        <v>03mf0zpihbeCD0g0dlav0kstb0PPc0x0n0u0z0</v>
      </c>
      <c r="K655" s="28" t="str">
        <f ca="1">ДАННЫЕ!$I655&amp;"x"&amp;B655&amp;"w"&amp;IF(T655+ДАННЫЕ!AD655+ДАННЫЕ!AE655+ДАННЫЕ!AF655+ДАННЫЕ!AG655+ДАННЫЕ!AH655+ДАННЫЕ!$AL655+ДАННЫЕ!AI655+ДАННЫЕ!AJ655+ДАННЫЕ!AK655+ДАННЫЕ!AP655+ДАННЫЕ!AQ655+ДАННЫЕ!AR655+ДАННЫЕ!$AM655+ДАННЫЕ!$AN655+ДАННЫЕ!AS655+ДАННЫЕ!AT655&gt;0,1,0)&amp;IF(OR(T655=2,ДАННЫЕ!AD655=2,ДАННЫЕ!AE655=2,ДАННЫЕ!AF655=2,ДАННЫЕ!AG655=2,ДАННЫЕ!AH655=2,ДАННЫЕ!$AL655=2,ДАННЫЕ!AI655=2,ДАННЫЕ!AJ655=2,ДАННЫЕ!AK655=2,ДАННЫЕ!AP655=2,ДАННЫЕ!AQ655=2,ДАННЫЕ!AR655=2,ДАННЫЕ!$AM655=2,ДАННЫЕ!$AN655=2,ДАННЫЕ!AS655=2,ДАННЫЕ!AT655=2),2,0)&amp;"t"&amp;IF(T655&gt;0,"1"&amp;T655,"00")&amp;"f"&amp;IF(ДАННЫЕ!$AC655,"1"&amp;ДАННЫЕ!$AC655,"00")&amp;"b"&amp;IF(ДАННЫЕ!$AD655,"1"&amp;ДАННЫЕ!$AD655,"00")&amp;"g"&amp;IF(ДАННЫЕ!$AF655,"1"&amp;ДАННЫЕ!$AF655,"00")&amp;"c"&amp;IF(ДАННЫЕ!$AG655,"1"&amp;ДАННЫЕ!$AG655,"00")&amp;"i"&amp;IF(ДАННЫЕ!$AH655,"1"&amp;ДАННЫЕ!$AH655,"00")&amp;"r"&amp;IF(ДАННЫЕ!$AL655,"1"&amp;ДАННЫЕ!$AL655,"00")&amp;"m"&amp;IF(ДАННЫЕ!$AI655,"1"&amp;ДАННЫЕ!$AI655,"00")&amp;"hS"&amp;IF(ДАННЫЕ!$AJ655,"1"&amp;ДАННЫЕ!$AJ655,"00")&amp;"hZ"&amp;IF(ДАННЫЕ!$AK655,"1"&amp;ДАННЫЕ!$AK655,"00")&amp;"p"&amp;IF(ДАННЫЕ!$AP655,"1"&amp;ДАННЫЕ!$AP655,"00")&amp;"k"&amp;IF(ДАННЫЕ!$AQ655,"1"&amp;ДАННЫЕ!$AQ655,"00")&amp;"z"&amp;IF(ДАННЫЕ!$AR655,"1"&amp;ДАННЫЕ!$AR655,"00")&amp;"j"&amp;IF(ДАННЫЕ!$AM655,"1"&amp;ДАННЫЕ!$AM655,"00")&amp;"n"&amp;IF(ДАННЫЕ!$AN655,"1"&amp;ДАННЫЕ!$AN655,"00")&amp;"E"&amp;ДАННЫЕ!BI655&amp;"L"&amp;ДАННЫЕ!AO655&amp;"h"&amp;IF(ДАННЫЕ!$AU655&gt;0,1,0)&amp;"v"&amp;IF(ДАННЫЕ!$AW655&gt;0,1,0)&amp;"a"&amp;IF(ДАННЫЕ!$AS655,"1"&amp;ДАННЫЕ!$AS655,"00")&amp;"s"&amp;IF(ДАННЫЕ!$AT655,"1"&amp;ДАННЫЕ!$AT655,"00")&amp;"u"&amp;IF(ДАННЫЕ!$CJ655&gt;0,1,0)&amp;"y"&amp;B655&amp;"d"&amp;H655&amp;"e"&amp;F655&amp;G655</f>
        <v>x0w00t00f00b00g00c00i00r00m00hS00hZ00p00k00z00j00n00ELh0v0a00s00u0y0de</v>
      </c>
      <c r="L655" s="28" t="str">
        <f ca="1">ДАННЫЕ!$I655&amp;"VN"&amp;IF(ДАННЫЕ!AW655&gt;0,11,10)&amp;"CD"&amp;IF(ДАННЫЕ!BF655&gt;500,16,IF(ДАННЫЕ!BF655&gt;350,15,IF(ДАННЫЕ!BF655&gt;=200,14,IF(ДАННЫЕ!BF655&gt;=100,13,IF(ДАННЫЕ!BF655&gt;=50,12,IF(ДАННЫЕ!BF655&gt;0,11,10))))))&amp;"AR"&amp;IF(ДАННЫЕ!BX655&gt;0,1,0)&amp;"GD"&amp;B655&amp;"VV"&amp;IF(E655&gt;=5,IF(E655&lt;18,1,0),0)</f>
        <v>VN10CD10AR0GD0VV0</v>
      </c>
      <c r="M655" s="28" t="str">
        <f>ДАННЫЕ!$I655&amp;"b"&amp;ДАННЫЕ!$BI655&amp;"r"&amp;ДАННЫЕ!$BJ655&amp;"CD"&amp;IF(ДАННЫЕ!BF655&gt;0,IF(ДАННЫЕ!BF655&lt;200,1,IF(ДАННЫЕ!BF655&lt;350,2,3)),0)&amp;"h"&amp;IF(ДАННЫЕ!$BK655+ДАННЫЕ!$BL655+ДАННЫЕ!$BM655&gt;0,1,0)&amp;"x"&amp;ДАННЫЕ!$BK655&amp;"y"&amp;ДАННЫЕ!$BL655&amp;"z"&amp;ДАННЫЕ!$BM655&amp;"c"&amp;IF(ДАННЫЕ!$BK655+ДАННЫЕ!$BL655+ДАННЫЕ!$BM655=3,1,0)&amp;"a"&amp;IF(ДАННЫЕ!$BQ655+ДАННЫЕ!$BR655&gt;0,1,0)&amp;"d"&amp;ДАННЫЕ!$BQ655&amp;"v"&amp;ДАННЫЕ!$BR655&amp;"p"&amp;ДАННЫЕ!$BS655&amp;"n"&amp;ДАННЫЕ!$BU655&amp;"t"&amp;ДАННЫЕ!$BV655&amp;"o"&amp;ДАННЫЕ!$BT655&amp;"l"&amp;IF(ДАННЫЕ!$BN655&gt;0,1,0)&amp;ДАННЫЕ!$BN655&amp;"g"&amp;ДАННЫЕ!$BO655&amp;"s"&amp;ДАННЫЕ!$BP655&amp;"DZ"&amp;IF(ДАННЫЕ!B655-ДАННЫЕ!G655 &lt; 60,IF(ДАННЫЕ!B655-ДАННЫЕ!G655 &gt;= 0,1,0),0)&amp;"u"&amp;IF(ДАННЫЕ!$CJ655&gt;0,1,0)</f>
        <v>brCD0h0xyzc0a0dvpntol0gsDZ1u0</v>
      </c>
      <c r="N655" s="28" t="str">
        <f ca="1">ДАННЫЕ!$F655&amp;ДАННЫЕ!$I655&amp;"g"&amp;B655&amp;"cf"&amp;D655&amp;"a"&amp;IF(ДАННЫЕ!$BX655&gt;0,1,0)&amp;IF(ДАННЫЕ!$BF655&gt;500,1,IF(ДАННЫЕ!$BF655&gt;350,2,IF(ДАННЫЕ!$BF655&gt;=200,3,IF(ДАННЫЕ!$BF655&gt;=100,4,IF(ДАННЫЕ!$BF655&gt;=50,5,IF(ДАННЫЕ!$BF655&lt;50,6,0))))))&amp;"AR"&amp;IF(DATEDIF(ДАННЫЕ!$BX655,ДАННЫЕ!$F$1,"y")&gt;1,1,0)&amp;"VG"&amp;IF(ДАННЫЕ!$BH655="0",1,0)&amp;"o"&amp;IF(T655+ДАННЫЕ!$AF655+ДАННЫЕ!$AG655+ДАННЫЕ!$AH655+ДАННЫЕ!$AI655+ДАННЫЕ!$AJ655+ДАННЫЕ!$AP655+ДАННЫЕ!$AQ655+ДАННЫЕ!$AR655+ДАННЫЕ!$AU655+ДАННЫЕ!$AW655+ДАННЫЕ!$AS655+ДАННЫЕ!$AT655&gt;0,1,0)&amp;"x"&amp;ДАННЫЕ!$AG655&amp;"p"&amp;IF(ДАННЫЕ!$BY655&gt;0,1,0)&amp;"v"&amp;IF(ДАННЫЕ!$BZ655&gt;0,1,0)&amp;"n"&amp;ДАННЫЕ!$CA655&amp;"t"&amp;ДАННЫЕ!$AY655&amp;"k"&amp;ДАННЫЕ!$CB655&amp;"q"&amp;ДАННЫЕ!$CC655&amp;"w"&amp;ДАННЫЕ!$CD655&amp;"e"&amp;ДАННЫЕ!$CE655&amp;"m"&amp;ДАННЫЕ!$CF655&amp;"c"&amp;ДАННЫЕ!$CG655&amp;"z"&amp;ДАННЫЕ!$CH655&amp;"d"&amp;IF(H655=4,1,0)&amp;"s"&amp;IF(ДАННЫЕ!$J655=1,0,1)&amp;"u"&amp;IF(ДАННЫЕ!$CJ655&gt;0,1,0)</f>
        <v>g0cf0a06AR1VG0o0xp0v0ntkqwemczd0s1u0</v>
      </c>
      <c r="O655" s="28" t="str">
        <f>ДАННЫЕ!$I655&amp;"g"&amp;B655&amp;A655&amp;"f"&amp;P655&amp;"c"&amp;IF(ДАННЫЕ!$U655&gt;0,1,0)&amp;"s"&amp;IF(ДАННЫЕ!$Q655&gt;0,IF(YEAR(ДАННЫЕ!$F$1)=YEAR(ДАННЫЕ!$Q655),IF(MONTH(ДАННЫЕ!$F$1)=MONTH(ДАННЫЕ!$Q655),111,11),1),0)&amp;"i"&amp;IF(ДАННЫЕ!$R655+ДАННЫЕ!$S655+ДАННЫЕ!$T655=0,0,1)&amp;"h"&amp;IF(ДАННЫЕ!$P655&gt;0,1,0)&amp;"p"&amp;IF(ДАННЫЕ!$CI655&gt;0,IF(YEAR(ДАННЫЕ!$F$1)=YEAR(ДАННЫЕ!$CI655),IF(MONTH(ДАННЫЕ!$F$1)=MONTH(ДАННЫЕ!$CI655),111,11),1),0)&amp;"d"&amp;IF(ДАННЫЕ!$CJ655&gt;0,IF(YEAR(ДАННЫЕ!$F$1)=YEAR(ДАННЫЕ!$CJ655),IF(MONTH(ДАННЫЕ!$F$1)=MONTH(ДАННЫЕ!$CJ655),111,11),1),0)&amp;"o"&amp;IF(ДАННЫЕ!$CK655&gt;0,IF(MONTH(ДАННЫЕ!$F$1)=MONTH(ДАННЫЕ!$CK655),111,11),0)&amp;"v"&amp;IF(ДАННЫЕ!$BE655&gt;0,IF(MONTH(ДАННЫЕ!$F$1)=MONTH(ДАННЫЕ!$BE655),111,11),0)</f>
        <v>g00f0c0s0i0h0p0d0o0v0</v>
      </c>
      <c r="P655" s="15">
        <f t="shared" si="32"/>
        <v>0</v>
      </c>
      <c r="Q655" s="15">
        <f>IF(ДАННЫЕ!$F$1&gt;ДАННЫЕ!$N655,IF(YEAR(ДАННЫЕ!$F$1)=YEAR(ДАННЫЕ!M655),1,0),0)</f>
        <v>0</v>
      </c>
      <c r="R655" s="15">
        <f>IF(ДАННЫЕ!$F$1&gt;ДАННЫЕ!$N655,IF(YEAR(ДАННЫЕ!$F$1)=YEAR(ДАННЫЕ!N655),1,0),0)</f>
        <v>0</v>
      </c>
      <c r="S655" s="15">
        <f>IF(ДАННЫЕ!$AA655="2А",1,IF(ДАННЫЕ!$AA655="2Б",2,IF(ДАННЫЕ!$AA655="2В",3,IF(ДАННЫЕ!$AA655=3,4,IF(ДАННЫЕ!$AA655="4А",5,IF(ДАННЫЕ!$AA655="4Б",6,IF(ДАННЫЕ!$AA655="4В",7,IF(ДАННЫЕ!$AA655=5,8,0))))))))</f>
        <v>0</v>
      </c>
      <c r="T655" s="15">
        <f>IF(OR(ДАННЫЕ!$AC655=2,ДАННЫЕ!$AD655=2,ДАННЫЕ!$AE655=2),2,IF(OR(ДАННЫЕ!$AC655=1,ДАННЫЕ!$AD655=1,ДАННЫЕ!$AE655=1),1,0))</f>
        <v>0</v>
      </c>
    </row>
    <row r="656" spans="1:20" ht="15" customHeight="1" x14ac:dyDescent="0.2">
      <c r="A656" s="78">
        <f>IF(B656&gt;0,IF(MONTH(ДАННЫЕ!$F$1)=MONTH(ДАННЫЕ!$B656),1,0),0)</f>
        <v>0</v>
      </c>
      <c r="B656" s="14">
        <f>IF(ДАННЫЕ!$B656&gt;0,IF(YEAR(ДАННЫЕ!$F$1)=YEAR(ДАННЫЕ!$B656),1,0),0)</f>
        <v>0</v>
      </c>
      <c r="C656" s="14">
        <f>IF(ДАННЫЕ!$CM656&gt;0,IF(YEAR(ДАННЫЕ!$F$1)=YEAR(ДАННЫЕ!$CM656),1,0),0)</f>
        <v>0</v>
      </c>
      <c r="D656" s="14">
        <f>IF(ДАННЫЕ!$CJ656&gt;0,IF(ДАННЫЕ!$CL656&gt;ДАННЫЕ!$F$1,1,IF(ДАННЫЕ!$CL656&gt;0,0,1)),0)</f>
        <v>0</v>
      </c>
      <c r="E656" s="43" t="str">
        <f ca="1">IF(ДАННЫЕ!$F$1&gt;0,IF(ДАННЫЕ!$G656&gt;0,DATEDIF(ДАННЫЕ!$G656,ДАННЫЕ!$F$1,"y"),""),IF(ДАННЫЕ!$G656&gt;0,DATEDIF(ДАННЫЕ!$G656,TODAY(),"y"),""))</f>
        <v/>
      </c>
      <c r="F656" s="43" t="str">
        <f xml:space="preserve"> IF(ДАННЫЕ!$F656="М",IF(E656&gt;=18,IF(E656&lt;60,1,""),""),"")&amp;IF(ДАННЫЕ!$F656="Ж",IF(E656&gt;=18,IF(E656&lt;55,1,""),""),"")</f>
        <v/>
      </c>
      <c r="G656" s="43" t="str">
        <f xml:space="preserve"> IF(ДАННЫЕ!$F656="М",IF(E656&gt;=60,2,""),"")&amp;IF(ДАННЫЕ!$F656="Ж",IF(E656&gt;=55,2,""),"")</f>
        <v/>
      </c>
      <c r="H656" s="43" t="str">
        <f t="shared" ca="1" si="30"/>
        <v/>
      </c>
      <c r="I656" s="43" t="str">
        <f t="shared" ca="1" si="31"/>
        <v>03</v>
      </c>
      <c r="J656" s="28" t="str">
        <f ca="1">ДАННЫЕ!$F656&amp;H656&amp;I656&amp;ДАННЫЕ!$I656&amp;"m"&amp;IF(ДАННЫЕ!$I656&gt;0,IF(ДАННЫЕ!$J656&gt;0,0,1),"")&amp;"f"&amp;IF(ДАННЫЕ!$R656&gt;0,IF(YEAR(ДАННЫЕ!$F$1)=YEAR(ДАННЫЕ!$R656),1,0),0)&amp;"z"&amp;ДАННЫЕ!$R656&amp;"p"&amp;ДАННЫЕ!$S656&amp;"i"&amp;ДАННЫЕ!$T656&amp;"h"&amp;ДАННЫЕ!$K656&amp;"be"&amp;ДАННЫЕ!$BI656&amp;"CD"&amp;IF(ДАННЫЕ!BF656&gt;500,4,IF(ДАННЫЕ!BF656&gt;350,3,IF(ДАННЫЕ!BF656&gt;200,2,IF(ДАННЫЕ!BF656&gt;0,1,0))))&amp;"g"&amp;B656&amp;"d"&amp;H656&amp;"l"&amp;ДАННЫЕ!AT656&amp;"a"&amp;ДАННЫЕ!$V656&amp;"v"&amp;R656&amp;"k"&amp;ДАННЫЕ!$U656&amp;"s"&amp;ДАННЫЕ!$Y656&amp;"t"&amp;ДАННЫЕ!$X656&amp;"b"&amp;IF(ДАННЫЕ!$Q656&gt;1,1,0)&amp;"PP"&amp;ДАННЫЕ!Z656&amp;"c"&amp;S656&amp;"x"&amp;IF(ДАННЫЕ!$BY656&gt;0,IF(YEAR(ДАННЫЕ!$F$1)=YEAR(ДАННЫЕ!$BY656),1,0),0)&amp;"n"&amp;IF(ДАННЫЕ!$BZ656&gt;0,IF(YEAR(ДАННЫЕ!$F$1)=YEAR(ДАННЫЕ!$BZ656),1,0),0)&amp;"u"&amp;D656&amp;"z"&amp;IF(ДАННЫЕ!$CL656&gt;0,IF(YEAR(ДАННЫЕ!$F$1)&gt;YEAR(ДАННЫЕ!$CL656),11,12),0)</f>
        <v>03mf0zpihbeCD0g0dlav0kstb0PPc0x0n0u0z0</v>
      </c>
      <c r="K656" s="28" t="str">
        <f ca="1">ДАННЫЕ!$I656&amp;"x"&amp;B656&amp;"w"&amp;IF(T656+ДАННЫЕ!AD656+ДАННЫЕ!AE656+ДАННЫЕ!AF656+ДАННЫЕ!AG656+ДАННЫЕ!AH656+ДАННЫЕ!$AL656+ДАННЫЕ!AI656+ДАННЫЕ!AJ656+ДАННЫЕ!AK656+ДАННЫЕ!AP656+ДАННЫЕ!AQ656+ДАННЫЕ!AR656+ДАННЫЕ!$AM656+ДАННЫЕ!$AN656+ДАННЫЕ!AS656+ДАННЫЕ!AT656&gt;0,1,0)&amp;IF(OR(T656=2,ДАННЫЕ!AD656=2,ДАННЫЕ!AE656=2,ДАННЫЕ!AF656=2,ДАННЫЕ!AG656=2,ДАННЫЕ!AH656=2,ДАННЫЕ!$AL656=2,ДАННЫЕ!AI656=2,ДАННЫЕ!AJ656=2,ДАННЫЕ!AK656=2,ДАННЫЕ!AP656=2,ДАННЫЕ!AQ656=2,ДАННЫЕ!AR656=2,ДАННЫЕ!$AM656=2,ДАННЫЕ!$AN656=2,ДАННЫЕ!AS656=2,ДАННЫЕ!AT656=2),2,0)&amp;"t"&amp;IF(T656&gt;0,"1"&amp;T656,"00")&amp;"f"&amp;IF(ДАННЫЕ!$AC656,"1"&amp;ДАННЫЕ!$AC656,"00")&amp;"b"&amp;IF(ДАННЫЕ!$AD656,"1"&amp;ДАННЫЕ!$AD656,"00")&amp;"g"&amp;IF(ДАННЫЕ!$AF656,"1"&amp;ДАННЫЕ!$AF656,"00")&amp;"c"&amp;IF(ДАННЫЕ!$AG656,"1"&amp;ДАННЫЕ!$AG656,"00")&amp;"i"&amp;IF(ДАННЫЕ!$AH656,"1"&amp;ДАННЫЕ!$AH656,"00")&amp;"r"&amp;IF(ДАННЫЕ!$AL656,"1"&amp;ДАННЫЕ!$AL656,"00")&amp;"m"&amp;IF(ДАННЫЕ!$AI656,"1"&amp;ДАННЫЕ!$AI656,"00")&amp;"hS"&amp;IF(ДАННЫЕ!$AJ656,"1"&amp;ДАННЫЕ!$AJ656,"00")&amp;"hZ"&amp;IF(ДАННЫЕ!$AK656,"1"&amp;ДАННЫЕ!$AK656,"00")&amp;"p"&amp;IF(ДАННЫЕ!$AP656,"1"&amp;ДАННЫЕ!$AP656,"00")&amp;"k"&amp;IF(ДАННЫЕ!$AQ656,"1"&amp;ДАННЫЕ!$AQ656,"00")&amp;"z"&amp;IF(ДАННЫЕ!$AR656,"1"&amp;ДАННЫЕ!$AR656,"00")&amp;"j"&amp;IF(ДАННЫЕ!$AM656,"1"&amp;ДАННЫЕ!$AM656,"00")&amp;"n"&amp;IF(ДАННЫЕ!$AN656,"1"&amp;ДАННЫЕ!$AN656,"00")&amp;"E"&amp;ДАННЫЕ!BI656&amp;"L"&amp;ДАННЫЕ!AO656&amp;"h"&amp;IF(ДАННЫЕ!$AU656&gt;0,1,0)&amp;"v"&amp;IF(ДАННЫЕ!$AW656&gt;0,1,0)&amp;"a"&amp;IF(ДАННЫЕ!$AS656,"1"&amp;ДАННЫЕ!$AS656,"00")&amp;"s"&amp;IF(ДАННЫЕ!$AT656,"1"&amp;ДАННЫЕ!$AT656,"00")&amp;"u"&amp;IF(ДАННЫЕ!$CJ656&gt;0,1,0)&amp;"y"&amp;B656&amp;"d"&amp;H656&amp;"e"&amp;F656&amp;G656</f>
        <v>x0w00t00f00b00g00c00i00r00m00hS00hZ00p00k00z00j00n00ELh0v0a00s00u0y0de</v>
      </c>
      <c r="L656" s="28" t="str">
        <f ca="1">ДАННЫЕ!$I656&amp;"VN"&amp;IF(ДАННЫЕ!AW656&gt;0,11,10)&amp;"CD"&amp;IF(ДАННЫЕ!BF656&gt;500,16,IF(ДАННЫЕ!BF656&gt;350,15,IF(ДАННЫЕ!BF656&gt;=200,14,IF(ДАННЫЕ!BF656&gt;=100,13,IF(ДАННЫЕ!BF656&gt;=50,12,IF(ДАННЫЕ!BF656&gt;0,11,10))))))&amp;"AR"&amp;IF(ДАННЫЕ!BX656&gt;0,1,0)&amp;"GD"&amp;B656&amp;"VV"&amp;IF(E656&gt;=5,IF(E656&lt;18,1,0),0)</f>
        <v>VN10CD10AR0GD0VV0</v>
      </c>
      <c r="M656" s="28" t="str">
        <f>ДАННЫЕ!$I656&amp;"b"&amp;ДАННЫЕ!$BI656&amp;"r"&amp;ДАННЫЕ!$BJ656&amp;"CD"&amp;IF(ДАННЫЕ!BF656&gt;0,IF(ДАННЫЕ!BF656&lt;200,1,IF(ДАННЫЕ!BF656&lt;350,2,3)),0)&amp;"h"&amp;IF(ДАННЫЕ!$BK656+ДАННЫЕ!$BL656+ДАННЫЕ!$BM656&gt;0,1,0)&amp;"x"&amp;ДАННЫЕ!$BK656&amp;"y"&amp;ДАННЫЕ!$BL656&amp;"z"&amp;ДАННЫЕ!$BM656&amp;"c"&amp;IF(ДАННЫЕ!$BK656+ДАННЫЕ!$BL656+ДАННЫЕ!$BM656=3,1,0)&amp;"a"&amp;IF(ДАННЫЕ!$BQ656+ДАННЫЕ!$BR656&gt;0,1,0)&amp;"d"&amp;ДАННЫЕ!$BQ656&amp;"v"&amp;ДАННЫЕ!$BR656&amp;"p"&amp;ДАННЫЕ!$BS656&amp;"n"&amp;ДАННЫЕ!$BU656&amp;"t"&amp;ДАННЫЕ!$BV656&amp;"o"&amp;ДАННЫЕ!$BT656&amp;"l"&amp;IF(ДАННЫЕ!$BN656&gt;0,1,0)&amp;ДАННЫЕ!$BN656&amp;"g"&amp;ДАННЫЕ!$BO656&amp;"s"&amp;ДАННЫЕ!$BP656&amp;"DZ"&amp;IF(ДАННЫЕ!B656-ДАННЫЕ!G656 &lt; 60,IF(ДАННЫЕ!B656-ДАННЫЕ!G656 &gt;= 0,1,0),0)&amp;"u"&amp;IF(ДАННЫЕ!$CJ656&gt;0,1,0)</f>
        <v>brCD0h0xyzc0a0dvpntol0gsDZ1u0</v>
      </c>
      <c r="N656" s="28" t="str">
        <f ca="1">ДАННЫЕ!$F656&amp;ДАННЫЕ!$I656&amp;"g"&amp;B656&amp;"cf"&amp;D656&amp;"a"&amp;IF(ДАННЫЕ!$BX656&gt;0,1,0)&amp;IF(ДАННЫЕ!$BF656&gt;500,1,IF(ДАННЫЕ!$BF656&gt;350,2,IF(ДАННЫЕ!$BF656&gt;=200,3,IF(ДАННЫЕ!$BF656&gt;=100,4,IF(ДАННЫЕ!$BF656&gt;=50,5,IF(ДАННЫЕ!$BF656&lt;50,6,0))))))&amp;"AR"&amp;IF(DATEDIF(ДАННЫЕ!$BX656,ДАННЫЕ!$F$1,"y")&gt;1,1,0)&amp;"VG"&amp;IF(ДАННЫЕ!$BH656="0",1,0)&amp;"o"&amp;IF(T656+ДАННЫЕ!$AF656+ДАННЫЕ!$AG656+ДАННЫЕ!$AH656+ДАННЫЕ!$AI656+ДАННЫЕ!$AJ656+ДАННЫЕ!$AP656+ДАННЫЕ!$AQ656+ДАННЫЕ!$AR656+ДАННЫЕ!$AU656+ДАННЫЕ!$AW656+ДАННЫЕ!$AS656+ДАННЫЕ!$AT656&gt;0,1,0)&amp;"x"&amp;ДАННЫЕ!$AG656&amp;"p"&amp;IF(ДАННЫЕ!$BY656&gt;0,1,0)&amp;"v"&amp;IF(ДАННЫЕ!$BZ656&gt;0,1,0)&amp;"n"&amp;ДАННЫЕ!$CA656&amp;"t"&amp;ДАННЫЕ!$AY656&amp;"k"&amp;ДАННЫЕ!$CB656&amp;"q"&amp;ДАННЫЕ!$CC656&amp;"w"&amp;ДАННЫЕ!$CD656&amp;"e"&amp;ДАННЫЕ!$CE656&amp;"m"&amp;ДАННЫЕ!$CF656&amp;"c"&amp;ДАННЫЕ!$CG656&amp;"z"&amp;ДАННЫЕ!$CH656&amp;"d"&amp;IF(H656=4,1,0)&amp;"s"&amp;IF(ДАННЫЕ!$J656=1,0,1)&amp;"u"&amp;IF(ДАННЫЕ!$CJ656&gt;0,1,0)</f>
        <v>g0cf0a06AR1VG0o0xp0v0ntkqwemczd0s1u0</v>
      </c>
      <c r="O656" s="28" t="str">
        <f>ДАННЫЕ!$I656&amp;"g"&amp;B656&amp;A656&amp;"f"&amp;P656&amp;"c"&amp;IF(ДАННЫЕ!$U656&gt;0,1,0)&amp;"s"&amp;IF(ДАННЫЕ!$Q656&gt;0,IF(YEAR(ДАННЫЕ!$F$1)=YEAR(ДАННЫЕ!$Q656),IF(MONTH(ДАННЫЕ!$F$1)=MONTH(ДАННЫЕ!$Q656),111,11),1),0)&amp;"i"&amp;IF(ДАННЫЕ!$R656+ДАННЫЕ!$S656+ДАННЫЕ!$T656=0,0,1)&amp;"h"&amp;IF(ДАННЫЕ!$P656&gt;0,1,0)&amp;"p"&amp;IF(ДАННЫЕ!$CI656&gt;0,IF(YEAR(ДАННЫЕ!$F$1)=YEAR(ДАННЫЕ!$CI656),IF(MONTH(ДАННЫЕ!$F$1)=MONTH(ДАННЫЕ!$CI656),111,11),1),0)&amp;"d"&amp;IF(ДАННЫЕ!$CJ656&gt;0,IF(YEAR(ДАННЫЕ!$F$1)=YEAR(ДАННЫЕ!$CJ656),IF(MONTH(ДАННЫЕ!$F$1)=MONTH(ДАННЫЕ!$CJ656),111,11),1),0)&amp;"o"&amp;IF(ДАННЫЕ!$CK656&gt;0,IF(MONTH(ДАННЫЕ!$F$1)=MONTH(ДАННЫЕ!$CK656),111,11),0)&amp;"v"&amp;IF(ДАННЫЕ!$BE656&gt;0,IF(MONTH(ДАННЫЕ!$F$1)=MONTH(ДАННЫЕ!$BE656),111,11),0)</f>
        <v>g00f0c0s0i0h0p0d0o0v0</v>
      </c>
      <c r="P656" s="15">
        <f t="shared" si="32"/>
        <v>0</v>
      </c>
      <c r="Q656" s="15">
        <f>IF(ДАННЫЕ!$F$1&gt;ДАННЫЕ!$N656,IF(YEAR(ДАННЫЕ!$F$1)=YEAR(ДАННЫЕ!M656),1,0),0)</f>
        <v>0</v>
      </c>
      <c r="R656" s="15">
        <f>IF(ДАННЫЕ!$F$1&gt;ДАННЫЕ!$N656,IF(YEAR(ДАННЫЕ!$F$1)=YEAR(ДАННЫЕ!N656),1,0),0)</f>
        <v>0</v>
      </c>
      <c r="S656" s="15">
        <f>IF(ДАННЫЕ!$AA656="2А",1,IF(ДАННЫЕ!$AA656="2Б",2,IF(ДАННЫЕ!$AA656="2В",3,IF(ДАННЫЕ!$AA656=3,4,IF(ДАННЫЕ!$AA656="4А",5,IF(ДАННЫЕ!$AA656="4Б",6,IF(ДАННЫЕ!$AA656="4В",7,IF(ДАННЫЕ!$AA656=5,8,0))))))))</f>
        <v>0</v>
      </c>
      <c r="T656" s="15">
        <f>IF(OR(ДАННЫЕ!$AC656=2,ДАННЫЕ!$AD656=2,ДАННЫЕ!$AE656=2),2,IF(OR(ДАННЫЕ!$AC656=1,ДАННЫЕ!$AD656=1,ДАННЫЕ!$AE656=1),1,0))</f>
        <v>0</v>
      </c>
    </row>
    <row r="657" spans="1:20" ht="15" customHeight="1" x14ac:dyDescent="0.2">
      <c r="A657" s="78">
        <f>IF(B657&gt;0,IF(MONTH(ДАННЫЕ!$F$1)=MONTH(ДАННЫЕ!$B657),1,0),0)</f>
        <v>0</v>
      </c>
      <c r="B657" s="14">
        <f>IF(ДАННЫЕ!$B657&gt;0,IF(YEAR(ДАННЫЕ!$F$1)=YEAR(ДАННЫЕ!$B657),1,0),0)</f>
        <v>0</v>
      </c>
      <c r="C657" s="14">
        <f>IF(ДАННЫЕ!$CM657&gt;0,IF(YEAR(ДАННЫЕ!$F$1)=YEAR(ДАННЫЕ!$CM657),1,0),0)</f>
        <v>0</v>
      </c>
      <c r="D657" s="14">
        <f>IF(ДАННЫЕ!$CJ657&gt;0,IF(ДАННЫЕ!$CL657&gt;ДАННЫЕ!$F$1,1,IF(ДАННЫЕ!$CL657&gt;0,0,1)),0)</f>
        <v>0</v>
      </c>
      <c r="E657" s="43" t="str">
        <f ca="1">IF(ДАННЫЕ!$F$1&gt;0,IF(ДАННЫЕ!$G657&gt;0,DATEDIF(ДАННЫЕ!$G657,ДАННЫЕ!$F$1,"y"),""),IF(ДАННЫЕ!$G657&gt;0,DATEDIF(ДАННЫЕ!$G657,TODAY(),"y"),""))</f>
        <v/>
      </c>
      <c r="F657" s="43" t="str">
        <f xml:space="preserve"> IF(ДАННЫЕ!$F657="М",IF(E657&gt;=18,IF(E657&lt;60,1,""),""),"")&amp;IF(ДАННЫЕ!$F657="Ж",IF(E657&gt;=18,IF(E657&lt;55,1,""),""),"")</f>
        <v/>
      </c>
      <c r="G657" s="43" t="str">
        <f xml:space="preserve"> IF(ДАННЫЕ!$F657="М",IF(E657&gt;=60,2,""),"")&amp;IF(ДАННЫЕ!$F657="Ж",IF(E657&gt;=55,2,""),"")</f>
        <v/>
      </c>
      <c r="H657" s="43" t="str">
        <f t="shared" ca="1" si="30"/>
        <v/>
      </c>
      <c r="I657" s="43" t="str">
        <f t="shared" ca="1" si="31"/>
        <v>03</v>
      </c>
      <c r="J657" s="28" t="str">
        <f ca="1">ДАННЫЕ!$F657&amp;H657&amp;I657&amp;ДАННЫЕ!$I657&amp;"m"&amp;IF(ДАННЫЕ!$I657&gt;0,IF(ДАННЫЕ!$J657&gt;0,0,1),"")&amp;"f"&amp;IF(ДАННЫЕ!$R657&gt;0,IF(YEAR(ДАННЫЕ!$F$1)=YEAR(ДАННЫЕ!$R657),1,0),0)&amp;"z"&amp;ДАННЫЕ!$R657&amp;"p"&amp;ДАННЫЕ!$S657&amp;"i"&amp;ДАННЫЕ!$T657&amp;"h"&amp;ДАННЫЕ!$K657&amp;"be"&amp;ДАННЫЕ!$BI657&amp;"CD"&amp;IF(ДАННЫЕ!BF657&gt;500,4,IF(ДАННЫЕ!BF657&gt;350,3,IF(ДАННЫЕ!BF657&gt;200,2,IF(ДАННЫЕ!BF657&gt;0,1,0))))&amp;"g"&amp;B657&amp;"d"&amp;H657&amp;"l"&amp;ДАННЫЕ!AT657&amp;"a"&amp;ДАННЫЕ!$V657&amp;"v"&amp;R657&amp;"k"&amp;ДАННЫЕ!$U657&amp;"s"&amp;ДАННЫЕ!$Y657&amp;"t"&amp;ДАННЫЕ!$X657&amp;"b"&amp;IF(ДАННЫЕ!$Q657&gt;1,1,0)&amp;"PP"&amp;ДАННЫЕ!Z657&amp;"c"&amp;S657&amp;"x"&amp;IF(ДАННЫЕ!$BY657&gt;0,IF(YEAR(ДАННЫЕ!$F$1)=YEAR(ДАННЫЕ!$BY657),1,0),0)&amp;"n"&amp;IF(ДАННЫЕ!$BZ657&gt;0,IF(YEAR(ДАННЫЕ!$F$1)=YEAR(ДАННЫЕ!$BZ657),1,0),0)&amp;"u"&amp;D657&amp;"z"&amp;IF(ДАННЫЕ!$CL657&gt;0,IF(YEAR(ДАННЫЕ!$F$1)&gt;YEAR(ДАННЫЕ!$CL657),11,12),0)</f>
        <v>03mf0zpihbeCD0g0dlav0kstb0PPc0x0n0u0z0</v>
      </c>
      <c r="K657" s="28" t="str">
        <f ca="1">ДАННЫЕ!$I657&amp;"x"&amp;B657&amp;"w"&amp;IF(T657+ДАННЫЕ!AD657+ДАННЫЕ!AE657+ДАННЫЕ!AF657+ДАННЫЕ!AG657+ДАННЫЕ!AH657+ДАННЫЕ!$AL657+ДАННЫЕ!AI657+ДАННЫЕ!AJ657+ДАННЫЕ!AK657+ДАННЫЕ!AP657+ДАННЫЕ!AQ657+ДАННЫЕ!AR657+ДАННЫЕ!$AM657+ДАННЫЕ!$AN657+ДАННЫЕ!AS657+ДАННЫЕ!AT657&gt;0,1,0)&amp;IF(OR(T657=2,ДАННЫЕ!AD657=2,ДАННЫЕ!AE657=2,ДАННЫЕ!AF657=2,ДАННЫЕ!AG657=2,ДАННЫЕ!AH657=2,ДАННЫЕ!$AL657=2,ДАННЫЕ!AI657=2,ДАННЫЕ!AJ657=2,ДАННЫЕ!AK657=2,ДАННЫЕ!AP657=2,ДАННЫЕ!AQ657=2,ДАННЫЕ!AR657=2,ДАННЫЕ!$AM657=2,ДАННЫЕ!$AN657=2,ДАННЫЕ!AS657=2,ДАННЫЕ!AT657=2),2,0)&amp;"t"&amp;IF(T657&gt;0,"1"&amp;T657,"00")&amp;"f"&amp;IF(ДАННЫЕ!$AC657,"1"&amp;ДАННЫЕ!$AC657,"00")&amp;"b"&amp;IF(ДАННЫЕ!$AD657,"1"&amp;ДАННЫЕ!$AD657,"00")&amp;"g"&amp;IF(ДАННЫЕ!$AF657,"1"&amp;ДАННЫЕ!$AF657,"00")&amp;"c"&amp;IF(ДАННЫЕ!$AG657,"1"&amp;ДАННЫЕ!$AG657,"00")&amp;"i"&amp;IF(ДАННЫЕ!$AH657,"1"&amp;ДАННЫЕ!$AH657,"00")&amp;"r"&amp;IF(ДАННЫЕ!$AL657,"1"&amp;ДАННЫЕ!$AL657,"00")&amp;"m"&amp;IF(ДАННЫЕ!$AI657,"1"&amp;ДАННЫЕ!$AI657,"00")&amp;"hS"&amp;IF(ДАННЫЕ!$AJ657,"1"&amp;ДАННЫЕ!$AJ657,"00")&amp;"hZ"&amp;IF(ДАННЫЕ!$AK657,"1"&amp;ДАННЫЕ!$AK657,"00")&amp;"p"&amp;IF(ДАННЫЕ!$AP657,"1"&amp;ДАННЫЕ!$AP657,"00")&amp;"k"&amp;IF(ДАННЫЕ!$AQ657,"1"&amp;ДАННЫЕ!$AQ657,"00")&amp;"z"&amp;IF(ДАННЫЕ!$AR657,"1"&amp;ДАННЫЕ!$AR657,"00")&amp;"j"&amp;IF(ДАННЫЕ!$AM657,"1"&amp;ДАННЫЕ!$AM657,"00")&amp;"n"&amp;IF(ДАННЫЕ!$AN657,"1"&amp;ДАННЫЕ!$AN657,"00")&amp;"E"&amp;ДАННЫЕ!BI657&amp;"L"&amp;ДАННЫЕ!AO657&amp;"h"&amp;IF(ДАННЫЕ!$AU657&gt;0,1,0)&amp;"v"&amp;IF(ДАННЫЕ!$AW657&gt;0,1,0)&amp;"a"&amp;IF(ДАННЫЕ!$AS657,"1"&amp;ДАННЫЕ!$AS657,"00")&amp;"s"&amp;IF(ДАННЫЕ!$AT657,"1"&amp;ДАННЫЕ!$AT657,"00")&amp;"u"&amp;IF(ДАННЫЕ!$CJ657&gt;0,1,0)&amp;"y"&amp;B657&amp;"d"&amp;H657&amp;"e"&amp;F657&amp;G657</f>
        <v>x0w00t00f00b00g00c00i00r00m00hS00hZ00p00k00z00j00n00ELh0v0a00s00u0y0de</v>
      </c>
      <c r="L657" s="28" t="str">
        <f ca="1">ДАННЫЕ!$I657&amp;"VN"&amp;IF(ДАННЫЕ!AW657&gt;0,11,10)&amp;"CD"&amp;IF(ДАННЫЕ!BF657&gt;500,16,IF(ДАННЫЕ!BF657&gt;350,15,IF(ДАННЫЕ!BF657&gt;=200,14,IF(ДАННЫЕ!BF657&gt;=100,13,IF(ДАННЫЕ!BF657&gt;=50,12,IF(ДАННЫЕ!BF657&gt;0,11,10))))))&amp;"AR"&amp;IF(ДАННЫЕ!BX657&gt;0,1,0)&amp;"GD"&amp;B657&amp;"VV"&amp;IF(E657&gt;=5,IF(E657&lt;18,1,0),0)</f>
        <v>VN10CD10AR0GD0VV0</v>
      </c>
      <c r="M657" s="28" t="str">
        <f>ДАННЫЕ!$I657&amp;"b"&amp;ДАННЫЕ!$BI657&amp;"r"&amp;ДАННЫЕ!$BJ657&amp;"CD"&amp;IF(ДАННЫЕ!BF657&gt;0,IF(ДАННЫЕ!BF657&lt;200,1,IF(ДАННЫЕ!BF657&lt;350,2,3)),0)&amp;"h"&amp;IF(ДАННЫЕ!$BK657+ДАННЫЕ!$BL657+ДАННЫЕ!$BM657&gt;0,1,0)&amp;"x"&amp;ДАННЫЕ!$BK657&amp;"y"&amp;ДАННЫЕ!$BL657&amp;"z"&amp;ДАННЫЕ!$BM657&amp;"c"&amp;IF(ДАННЫЕ!$BK657+ДАННЫЕ!$BL657+ДАННЫЕ!$BM657=3,1,0)&amp;"a"&amp;IF(ДАННЫЕ!$BQ657+ДАННЫЕ!$BR657&gt;0,1,0)&amp;"d"&amp;ДАННЫЕ!$BQ657&amp;"v"&amp;ДАННЫЕ!$BR657&amp;"p"&amp;ДАННЫЕ!$BS657&amp;"n"&amp;ДАННЫЕ!$BU657&amp;"t"&amp;ДАННЫЕ!$BV657&amp;"o"&amp;ДАННЫЕ!$BT657&amp;"l"&amp;IF(ДАННЫЕ!$BN657&gt;0,1,0)&amp;ДАННЫЕ!$BN657&amp;"g"&amp;ДАННЫЕ!$BO657&amp;"s"&amp;ДАННЫЕ!$BP657&amp;"DZ"&amp;IF(ДАННЫЕ!B657-ДАННЫЕ!G657 &lt; 60,IF(ДАННЫЕ!B657-ДАННЫЕ!G657 &gt;= 0,1,0),0)&amp;"u"&amp;IF(ДАННЫЕ!$CJ657&gt;0,1,0)</f>
        <v>brCD0h0xyzc0a0dvpntol0gsDZ1u0</v>
      </c>
      <c r="N657" s="28" t="str">
        <f ca="1">ДАННЫЕ!$F657&amp;ДАННЫЕ!$I657&amp;"g"&amp;B657&amp;"cf"&amp;D657&amp;"a"&amp;IF(ДАННЫЕ!$BX657&gt;0,1,0)&amp;IF(ДАННЫЕ!$BF657&gt;500,1,IF(ДАННЫЕ!$BF657&gt;350,2,IF(ДАННЫЕ!$BF657&gt;=200,3,IF(ДАННЫЕ!$BF657&gt;=100,4,IF(ДАННЫЕ!$BF657&gt;=50,5,IF(ДАННЫЕ!$BF657&lt;50,6,0))))))&amp;"AR"&amp;IF(DATEDIF(ДАННЫЕ!$BX657,ДАННЫЕ!$F$1,"y")&gt;1,1,0)&amp;"VG"&amp;IF(ДАННЫЕ!$BH657="0",1,0)&amp;"o"&amp;IF(T657+ДАННЫЕ!$AF657+ДАННЫЕ!$AG657+ДАННЫЕ!$AH657+ДАННЫЕ!$AI657+ДАННЫЕ!$AJ657+ДАННЫЕ!$AP657+ДАННЫЕ!$AQ657+ДАННЫЕ!$AR657+ДАННЫЕ!$AU657+ДАННЫЕ!$AW657+ДАННЫЕ!$AS657+ДАННЫЕ!$AT657&gt;0,1,0)&amp;"x"&amp;ДАННЫЕ!$AG657&amp;"p"&amp;IF(ДАННЫЕ!$BY657&gt;0,1,0)&amp;"v"&amp;IF(ДАННЫЕ!$BZ657&gt;0,1,0)&amp;"n"&amp;ДАННЫЕ!$CA657&amp;"t"&amp;ДАННЫЕ!$AY657&amp;"k"&amp;ДАННЫЕ!$CB657&amp;"q"&amp;ДАННЫЕ!$CC657&amp;"w"&amp;ДАННЫЕ!$CD657&amp;"e"&amp;ДАННЫЕ!$CE657&amp;"m"&amp;ДАННЫЕ!$CF657&amp;"c"&amp;ДАННЫЕ!$CG657&amp;"z"&amp;ДАННЫЕ!$CH657&amp;"d"&amp;IF(H657=4,1,0)&amp;"s"&amp;IF(ДАННЫЕ!$J657=1,0,1)&amp;"u"&amp;IF(ДАННЫЕ!$CJ657&gt;0,1,0)</f>
        <v>g0cf0a06AR1VG0o0xp0v0ntkqwemczd0s1u0</v>
      </c>
      <c r="O657" s="28" t="str">
        <f>ДАННЫЕ!$I657&amp;"g"&amp;B657&amp;A657&amp;"f"&amp;P657&amp;"c"&amp;IF(ДАННЫЕ!$U657&gt;0,1,0)&amp;"s"&amp;IF(ДАННЫЕ!$Q657&gt;0,IF(YEAR(ДАННЫЕ!$F$1)=YEAR(ДАННЫЕ!$Q657),IF(MONTH(ДАННЫЕ!$F$1)=MONTH(ДАННЫЕ!$Q657),111,11),1),0)&amp;"i"&amp;IF(ДАННЫЕ!$R657+ДАННЫЕ!$S657+ДАННЫЕ!$T657=0,0,1)&amp;"h"&amp;IF(ДАННЫЕ!$P657&gt;0,1,0)&amp;"p"&amp;IF(ДАННЫЕ!$CI657&gt;0,IF(YEAR(ДАННЫЕ!$F$1)=YEAR(ДАННЫЕ!$CI657),IF(MONTH(ДАННЫЕ!$F$1)=MONTH(ДАННЫЕ!$CI657),111,11),1),0)&amp;"d"&amp;IF(ДАННЫЕ!$CJ657&gt;0,IF(YEAR(ДАННЫЕ!$F$1)=YEAR(ДАННЫЕ!$CJ657),IF(MONTH(ДАННЫЕ!$F$1)=MONTH(ДАННЫЕ!$CJ657),111,11),1),0)&amp;"o"&amp;IF(ДАННЫЕ!$CK657&gt;0,IF(MONTH(ДАННЫЕ!$F$1)=MONTH(ДАННЫЕ!$CK657),111,11),0)&amp;"v"&amp;IF(ДАННЫЕ!$BE657&gt;0,IF(MONTH(ДАННЫЕ!$F$1)=MONTH(ДАННЫЕ!$BE657),111,11),0)</f>
        <v>g00f0c0s0i0h0p0d0o0v0</v>
      </c>
      <c r="P657" s="15">
        <f t="shared" si="32"/>
        <v>0</v>
      </c>
      <c r="Q657" s="15">
        <f>IF(ДАННЫЕ!$F$1&gt;ДАННЫЕ!$N657,IF(YEAR(ДАННЫЕ!$F$1)=YEAR(ДАННЫЕ!M657),1,0),0)</f>
        <v>0</v>
      </c>
      <c r="R657" s="15">
        <f>IF(ДАННЫЕ!$F$1&gt;ДАННЫЕ!$N657,IF(YEAR(ДАННЫЕ!$F$1)=YEAR(ДАННЫЕ!N657),1,0),0)</f>
        <v>0</v>
      </c>
      <c r="S657" s="15">
        <f>IF(ДАННЫЕ!$AA657="2А",1,IF(ДАННЫЕ!$AA657="2Б",2,IF(ДАННЫЕ!$AA657="2В",3,IF(ДАННЫЕ!$AA657=3,4,IF(ДАННЫЕ!$AA657="4А",5,IF(ДАННЫЕ!$AA657="4Б",6,IF(ДАННЫЕ!$AA657="4В",7,IF(ДАННЫЕ!$AA657=5,8,0))))))))</f>
        <v>0</v>
      </c>
      <c r="T657" s="15">
        <f>IF(OR(ДАННЫЕ!$AC657=2,ДАННЫЕ!$AD657=2,ДАННЫЕ!$AE657=2),2,IF(OR(ДАННЫЕ!$AC657=1,ДАННЫЕ!$AD657=1,ДАННЫЕ!$AE657=1),1,0))</f>
        <v>0</v>
      </c>
    </row>
    <row r="658" spans="1:20" ht="15" customHeight="1" x14ac:dyDescent="0.2">
      <c r="A658" s="78">
        <f>IF(B658&gt;0,IF(MONTH(ДАННЫЕ!$F$1)=MONTH(ДАННЫЕ!$B658),1,0),0)</f>
        <v>0</v>
      </c>
      <c r="B658" s="14">
        <f>IF(ДАННЫЕ!$B658&gt;0,IF(YEAR(ДАННЫЕ!$F$1)=YEAR(ДАННЫЕ!$B658),1,0),0)</f>
        <v>0</v>
      </c>
      <c r="C658" s="14">
        <f>IF(ДАННЫЕ!$CM658&gt;0,IF(YEAR(ДАННЫЕ!$F$1)=YEAR(ДАННЫЕ!$CM658),1,0),0)</f>
        <v>0</v>
      </c>
      <c r="D658" s="14">
        <f>IF(ДАННЫЕ!$CJ658&gt;0,IF(ДАННЫЕ!$CL658&gt;ДАННЫЕ!$F$1,1,IF(ДАННЫЕ!$CL658&gt;0,0,1)),0)</f>
        <v>0</v>
      </c>
      <c r="E658" s="43" t="str">
        <f ca="1">IF(ДАННЫЕ!$F$1&gt;0,IF(ДАННЫЕ!$G658&gt;0,DATEDIF(ДАННЫЕ!$G658,ДАННЫЕ!$F$1,"y"),""),IF(ДАННЫЕ!$G658&gt;0,DATEDIF(ДАННЫЕ!$G658,TODAY(),"y"),""))</f>
        <v/>
      </c>
      <c r="F658" s="43" t="str">
        <f xml:space="preserve"> IF(ДАННЫЕ!$F658="М",IF(E658&gt;=18,IF(E658&lt;60,1,""),""),"")&amp;IF(ДАННЫЕ!$F658="Ж",IF(E658&gt;=18,IF(E658&lt;55,1,""),""),"")</f>
        <v/>
      </c>
      <c r="G658" s="43" t="str">
        <f xml:space="preserve"> IF(ДАННЫЕ!$F658="М",IF(E658&gt;=60,2,""),"")&amp;IF(ДАННЫЕ!$F658="Ж",IF(E658&gt;=55,2,""),"")</f>
        <v/>
      </c>
      <c r="H658" s="43" t="str">
        <f t="shared" ca="1" si="30"/>
        <v/>
      </c>
      <c r="I658" s="43" t="str">
        <f t="shared" ca="1" si="31"/>
        <v>03</v>
      </c>
      <c r="J658" s="28" t="str">
        <f ca="1">ДАННЫЕ!$F658&amp;H658&amp;I658&amp;ДАННЫЕ!$I658&amp;"m"&amp;IF(ДАННЫЕ!$I658&gt;0,IF(ДАННЫЕ!$J658&gt;0,0,1),"")&amp;"f"&amp;IF(ДАННЫЕ!$R658&gt;0,IF(YEAR(ДАННЫЕ!$F$1)=YEAR(ДАННЫЕ!$R658),1,0),0)&amp;"z"&amp;ДАННЫЕ!$R658&amp;"p"&amp;ДАННЫЕ!$S658&amp;"i"&amp;ДАННЫЕ!$T658&amp;"h"&amp;ДАННЫЕ!$K658&amp;"be"&amp;ДАННЫЕ!$BI658&amp;"CD"&amp;IF(ДАННЫЕ!BF658&gt;500,4,IF(ДАННЫЕ!BF658&gt;350,3,IF(ДАННЫЕ!BF658&gt;200,2,IF(ДАННЫЕ!BF658&gt;0,1,0))))&amp;"g"&amp;B658&amp;"d"&amp;H658&amp;"l"&amp;ДАННЫЕ!AT658&amp;"a"&amp;ДАННЫЕ!$V658&amp;"v"&amp;R658&amp;"k"&amp;ДАННЫЕ!$U658&amp;"s"&amp;ДАННЫЕ!$Y658&amp;"t"&amp;ДАННЫЕ!$X658&amp;"b"&amp;IF(ДАННЫЕ!$Q658&gt;1,1,0)&amp;"PP"&amp;ДАННЫЕ!Z658&amp;"c"&amp;S658&amp;"x"&amp;IF(ДАННЫЕ!$BY658&gt;0,IF(YEAR(ДАННЫЕ!$F$1)=YEAR(ДАННЫЕ!$BY658),1,0),0)&amp;"n"&amp;IF(ДАННЫЕ!$BZ658&gt;0,IF(YEAR(ДАННЫЕ!$F$1)=YEAR(ДАННЫЕ!$BZ658),1,0),0)&amp;"u"&amp;D658&amp;"z"&amp;IF(ДАННЫЕ!$CL658&gt;0,IF(YEAR(ДАННЫЕ!$F$1)&gt;YEAR(ДАННЫЕ!$CL658),11,12),0)</f>
        <v>03mf0zpihbeCD0g0dlav0kstb0PPc0x0n0u0z0</v>
      </c>
      <c r="K658" s="28" t="str">
        <f ca="1">ДАННЫЕ!$I658&amp;"x"&amp;B658&amp;"w"&amp;IF(T658+ДАННЫЕ!AD658+ДАННЫЕ!AE658+ДАННЫЕ!AF658+ДАННЫЕ!AG658+ДАННЫЕ!AH658+ДАННЫЕ!$AL658+ДАННЫЕ!AI658+ДАННЫЕ!AJ658+ДАННЫЕ!AK658+ДАННЫЕ!AP658+ДАННЫЕ!AQ658+ДАННЫЕ!AR658+ДАННЫЕ!$AM658+ДАННЫЕ!$AN658+ДАННЫЕ!AS658+ДАННЫЕ!AT658&gt;0,1,0)&amp;IF(OR(T658=2,ДАННЫЕ!AD658=2,ДАННЫЕ!AE658=2,ДАННЫЕ!AF658=2,ДАННЫЕ!AG658=2,ДАННЫЕ!AH658=2,ДАННЫЕ!$AL658=2,ДАННЫЕ!AI658=2,ДАННЫЕ!AJ658=2,ДАННЫЕ!AK658=2,ДАННЫЕ!AP658=2,ДАННЫЕ!AQ658=2,ДАННЫЕ!AR658=2,ДАННЫЕ!$AM658=2,ДАННЫЕ!$AN658=2,ДАННЫЕ!AS658=2,ДАННЫЕ!AT658=2),2,0)&amp;"t"&amp;IF(T658&gt;0,"1"&amp;T658,"00")&amp;"f"&amp;IF(ДАННЫЕ!$AC658,"1"&amp;ДАННЫЕ!$AC658,"00")&amp;"b"&amp;IF(ДАННЫЕ!$AD658,"1"&amp;ДАННЫЕ!$AD658,"00")&amp;"g"&amp;IF(ДАННЫЕ!$AF658,"1"&amp;ДАННЫЕ!$AF658,"00")&amp;"c"&amp;IF(ДАННЫЕ!$AG658,"1"&amp;ДАННЫЕ!$AG658,"00")&amp;"i"&amp;IF(ДАННЫЕ!$AH658,"1"&amp;ДАННЫЕ!$AH658,"00")&amp;"r"&amp;IF(ДАННЫЕ!$AL658,"1"&amp;ДАННЫЕ!$AL658,"00")&amp;"m"&amp;IF(ДАННЫЕ!$AI658,"1"&amp;ДАННЫЕ!$AI658,"00")&amp;"hS"&amp;IF(ДАННЫЕ!$AJ658,"1"&amp;ДАННЫЕ!$AJ658,"00")&amp;"hZ"&amp;IF(ДАННЫЕ!$AK658,"1"&amp;ДАННЫЕ!$AK658,"00")&amp;"p"&amp;IF(ДАННЫЕ!$AP658,"1"&amp;ДАННЫЕ!$AP658,"00")&amp;"k"&amp;IF(ДАННЫЕ!$AQ658,"1"&amp;ДАННЫЕ!$AQ658,"00")&amp;"z"&amp;IF(ДАННЫЕ!$AR658,"1"&amp;ДАННЫЕ!$AR658,"00")&amp;"j"&amp;IF(ДАННЫЕ!$AM658,"1"&amp;ДАННЫЕ!$AM658,"00")&amp;"n"&amp;IF(ДАННЫЕ!$AN658,"1"&amp;ДАННЫЕ!$AN658,"00")&amp;"E"&amp;ДАННЫЕ!BI658&amp;"L"&amp;ДАННЫЕ!AO658&amp;"h"&amp;IF(ДАННЫЕ!$AU658&gt;0,1,0)&amp;"v"&amp;IF(ДАННЫЕ!$AW658&gt;0,1,0)&amp;"a"&amp;IF(ДАННЫЕ!$AS658,"1"&amp;ДАННЫЕ!$AS658,"00")&amp;"s"&amp;IF(ДАННЫЕ!$AT658,"1"&amp;ДАННЫЕ!$AT658,"00")&amp;"u"&amp;IF(ДАННЫЕ!$CJ658&gt;0,1,0)&amp;"y"&amp;B658&amp;"d"&amp;H658&amp;"e"&amp;F658&amp;G658</f>
        <v>x0w00t00f00b00g00c00i00r00m00hS00hZ00p00k00z00j00n00ELh0v0a00s00u0y0de</v>
      </c>
      <c r="L658" s="28" t="str">
        <f ca="1">ДАННЫЕ!$I658&amp;"VN"&amp;IF(ДАННЫЕ!AW658&gt;0,11,10)&amp;"CD"&amp;IF(ДАННЫЕ!BF658&gt;500,16,IF(ДАННЫЕ!BF658&gt;350,15,IF(ДАННЫЕ!BF658&gt;=200,14,IF(ДАННЫЕ!BF658&gt;=100,13,IF(ДАННЫЕ!BF658&gt;=50,12,IF(ДАННЫЕ!BF658&gt;0,11,10))))))&amp;"AR"&amp;IF(ДАННЫЕ!BX658&gt;0,1,0)&amp;"GD"&amp;B658&amp;"VV"&amp;IF(E658&gt;=5,IF(E658&lt;18,1,0),0)</f>
        <v>VN10CD10AR0GD0VV0</v>
      </c>
      <c r="M658" s="28" t="str">
        <f>ДАННЫЕ!$I658&amp;"b"&amp;ДАННЫЕ!$BI658&amp;"r"&amp;ДАННЫЕ!$BJ658&amp;"CD"&amp;IF(ДАННЫЕ!BF658&gt;0,IF(ДАННЫЕ!BF658&lt;200,1,IF(ДАННЫЕ!BF658&lt;350,2,3)),0)&amp;"h"&amp;IF(ДАННЫЕ!$BK658+ДАННЫЕ!$BL658+ДАННЫЕ!$BM658&gt;0,1,0)&amp;"x"&amp;ДАННЫЕ!$BK658&amp;"y"&amp;ДАННЫЕ!$BL658&amp;"z"&amp;ДАННЫЕ!$BM658&amp;"c"&amp;IF(ДАННЫЕ!$BK658+ДАННЫЕ!$BL658+ДАННЫЕ!$BM658=3,1,0)&amp;"a"&amp;IF(ДАННЫЕ!$BQ658+ДАННЫЕ!$BR658&gt;0,1,0)&amp;"d"&amp;ДАННЫЕ!$BQ658&amp;"v"&amp;ДАННЫЕ!$BR658&amp;"p"&amp;ДАННЫЕ!$BS658&amp;"n"&amp;ДАННЫЕ!$BU658&amp;"t"&amp;ДАННЫЕ!$BV658&amp;"o"&amp;ДАННЫЕ!$BT658&amp;"l"&amp;IF(ДАННЫЕ!$BN658&gt;0,1,0)&amp;ДАННЫЕ!$BN658&amp;"g"&amp;ДАННЫЕ!$BO658&amp;"s"&amp;ДАННЫЕ!$BP658&amp;"DZ"&amp;IF(ДАННЫЕ!B658-ДАННЫЕ!G658 &lt; 60,IF(ДАННЫЕ!B658-ДАННЫЕ!G658 &gt;= 0,1,0),0)&amp;"u"&amp;IF(ДАННЫЕ!$CJ658&gt;0,1,0)</f>
        <v>brCD0h0xyzc0a0dvpntol0gsDZ1u0</v>
      </c>
      <c r="N658" s="28" t="str">
        <f ca="1">ДАННЫЕ!$F658&amp;ДАННЫЕ!$I658&amp;"g"&amp;B658&amp;"cf"&amp;D658&amp;"a"&amp;IF(ДАННЫЕ!$BX658&gt;0,1,0)&amp;IF(ДАННЫЕ!$BF658&gt;500,1,IF(ДАННЫЕ!$BF658&gt;350,2,IF(ДАННЫЕ!$BF658&gt;=200,3,IF(ДАННЫЕ!$BF658&gt;=100,4,IF(ДАННЫЕ!$BF658&gt;=50,5,IF(ДАННЫЕ!$BF658&lt;50,6,0))))))&amp;"AR"&amp;IF(DATEDIF(ДАННЫЕ!$BX658,ДАННЫЕ!$F$1,"y")&gt;1,1,0)&amp;"VG"&amp;IF(ДАННЫЕ!$BH658="0",1,0)&amp;"o"&amp;IF(T658+ДАННЫЕ!$AF658+ДАННЫЕ!$AG658+ДАННЫЕ!$AH658+ДАННЫЕ!$AI658+ДАННЫЕ!$AJ658+ДАННЫЕ!$AP658+ДАННЫЕ!$AQ658+ДАННЫЕ!$AR658+ДАННЫЕ!$AU658+ДАННЫЕ!$AW658+ДАННЫЕ!$AS658+ДАННЫЕ!$AT658&gt;0,1,0)&amp;"x"&amp;ДАННЫЕ!$AG658&amp;"p"&amp;IF(ДАННЫЕ!$BY658&gt;0,1,0)&amp;"v"&amp;IF(ДАННЫЕ!$BZ658&gt;0,1,0)&amp;"n"&amp;ДАННЫЕ!$CA658&amp;"t"&amp;ДАННЫЕ!$AY658&amp;"k"&amp;ДАННЫЕ!$CB658&amp;"q"&amp;ДАННЫЕ!$CC658&amp;"w"&amp;ДАННЫЕ!$CD658&amp;"e"&amp;ДАННЫЕ!$CE658&amp;"m"&amp;ДАННЫЕ!$CF658&amp;"c"&amp;ДАННЫЕ!$CG658&amp;"z"&amp;ДАННЫЕ!$CH658&amp;"d"&amp;IF(H658=4,1,0)&amp;"s"&amp;IF(ДАННЫЕ!$J658=1,0,1)&amp;"u"&amp;IF(ДАННЫЕ!$CJ658&gt;0,1,0)</f>
        <v>g0cf0a06AR1VG0o0xp0v0ntkqwemczd0s1u0</v>
      </c>
      <c r="O658" s="28" t="str">
        <f>ДАННЫЕ!$I658&amp;"g"&amp;B658&amp;A658&amp;"f"&amp;P658&amp;"c"&amp;IF(ДАННЫЕ!$U658&gt;0,1,0)&amp;"s"&amp;IF(ДАННЫЕ!$Q658&gt;0,IF(YEAR(ДАННЫЕ!$F$1)=YEAR(ДАННЫЕ!$Q658),IF(MONTH(ДАННЫЕ!$F$1)=MONTH(ДАННЫЕ!$Q658),111,11),1),0)&amp;"i"&amp;IF(ДАННЫЕ!$R658+ДАННЫЕ!$S658+ДАННЫЕ!$T658=0,0,1)&amp;"h"&amp;IF(ДАННЫЕ!$P658&gt;0,1,0)&amp;"p"&amp;IF(ДАННЫЕ!$CI658&gt;0,IF(YEAR(ДАННЫЕ!$F$1)=YEAR(ДАННЫЕ!$CI658),IF(MONTH(ДАННЫЕ!$F$1)=MONTH(ДАННЫЕ!$CI658),111,11),1),0)&amp;"d"&amp;IF(ДАННЫЕ!$CJ658&gt;0,IF(YEAR(ДАННЫЕ!$F$1)=YEAR(ДАННЫЕ!$CJ658),IF(MONTH(ДАННЫЕ!$F$1)=MONTH(ДАННЫЕ!$CJ658),111,11),1),0)&amp;"o"&amp;IF(ДАННЫЕ!$CK658&gt;0,IF(MONTH(ДАННЫЕ!$F$1)=MONTH(ДАННЫЕ!$CK658),111,11),0)&amp;"v"&amp;IF(ДАННЫЕ!$BE658&gt;0,IF(MONTH(ДАННЫЕ!$F$1)=MONTH(ДАННЫЕ!$BE658),111,11),0)</f>
        <v>g00f0c0s0i0h0p0d0o0v0</v>
      </c>
      <c r="P658" s="15">
        <f t="shared" si="32"/>
        <v>0</v>
      </c>
      <c r="Q658" s="15">
        <f>IF(ДАННЫЕ!$F$1&gt;ДАННЫЕ!$N658,IF(YEAR(ДАННЫЕ!$F$1)=YEAR(ДАННЫЕ!M658),1,0),0)</f>
        <v>0</v>
      </c>
      <c r="R658" s="15">
        <f>IF(ДАННЫЕ!$F$1&gt;ДАННЫЕ!$N658,IF(YEAR(ДАННЫЕ!$F$1)=YEAR(ДАННЫЕ!N658),1,0),0)</f>
        <v>0</v>
      </c>
      <c r="S658" s="15">
        <f>IF(ДАННЫЕ!$AA658="2А",1,IF(ДАННЫЕ!$AA658="2Б",2,IF(ДАННЫЕ!$AA658="2В",3,IF(ДАННЫЕ!$AA658=3,4,IF(ДАННЫЕ!$AA658="4А",5,IF(ДАННЫЕ!$AA658="4Б",6,IF(ДАННЫЕ!$AA658="4В",7,IF(ДАННЫЕ!$AA658=5,8,0))))))))</f>
        <v>0</v>
      </c>
      <c r="T658" s="15">
        <f>IF(OR(ДАННЫЕ!$AC658=2,ДАННЫЕ!$AD658=2,ДАННЫЕ!$AE658=2),2,IF(OR(ДАННЫЕ!$AC658=1,ДАННЫЕ!$AD658=1,ДАННЫЕ!$AE658=1),1,0))</f>
        <v>0</v>
      </c>
    </row>
    <row r="659" spans="1:20" ht="15" customHeight="1" x14ac:dyDescent="0.2">
      <c r="A659" s="78">
        <f>IF(B659&gt;0,IF(MONTH(ДАННЫЕ!$F$1)=MONTH(ДАННЫЕ!$B659),1,0),0)</f>
        <v>0</v>
      </c>
      <c r="B659" s="14">
        <f>IF(ДАННЫЕ!$B659&gt;0,IF(YEAR(ДАННЫЕ!$F$1)=YEAR(ДАННЫЕ!$B659),1,0),0)</f>
        <v>0</v>
      </c>
      <c r="C659" s="14">
        <f>IF(ДАННЫЕ!$CM659&gt;0,IF(YEAR(ДАННЫЕ!$F$1)=YEAR(ДАННЫЕ!$CM659),1,0),0)</f>
        <v>0</v>
      </c>
      <c r="D659" s="14">
        <f>IF(ДАННЫЕ!$CJ659&gt;0,IF(ДАННЫЕ!$CL659&gt;ДАННЫЕ!$F$1,1,IF(ДАННЫЕ!$CL659&gt;0,0,1)),0)</f>
        <v>0</v>
      </c>
      <c r="E659" s="43" t="str">
        <f ca="1">IF(ДАННЫЕ!$F$1&gt;0,IF(ДАННЫЕ!$G659&gt;0,DATEDIF(ДАННЫЕ!$G659,ДАННЫЕ!$F$1,"y"),""),IF(ДАННЫЕ!$G659&gt;0,DATEDIF(ДАННЫЕ!$G659,TODAY(),"y"),""))</f>
        <v/>
      </c>
      <c r="F659" s="43" t="str">
        <f xml:space="preserve"> IF(ДАННЫЕ!$F659="М",IF(E659&gt;=18,IF(E659&lt;60,1,""),""),"")&amp;IF(ДАННЫЕ!$F659="Ж",IF(E659&gt;=18,IF(E659&lt;55,1,""),""),"")</f>
        <v/>
      </c>
      <c r="G659" s="43" t="str">
        <f xml:space="preserve"> IF(ДАННЫЕ!$F659="М",IF(E659&gt;=60,2,""),"")&amp;IF(ДАННЫЕ!$F659="Ж",IF(E659&gt;=55,2,""),"")</f>
        <v/>
      </c>
      <c r="H659" s="43" t="str">
        <f t="shared" ca="1" si="30"/>
        <v/>
      </c>
      <c r="I659" s="43" t="str">
        <f t="shared" ca="1" si="31"/>
        <v>03</v>
      </c>
      <c r="J659" s="28" t="str">
        <f ca="1">ДАННЫЕ!$F659&amp;H659&amp;I659&amp;ДАННЫЕ!$I659&amp;"m"&amp;IF(ДАННЫЕ!$I659&gt;0,IF(ДАННЫЕ!$J659&gt;0,0,1),"")&amp;"f"&amp;IF(ДАННЫЕ!$R659&gt;0,IF(YEAR(ДАННЫЕ!$F$1)=YEAR(ДАННЫЕ!$R659),1,0),0)&amp;"z"&amp;ДАННЫЕ!$R659&amp;"p"&amp;ДАННЫЕ!$S659&amp;"i"&amp;ДАННЫЕ!$T659&amp;"h"&amp;ДАННЫЕ!$K659&amp;"be"&amp;ДАННЫЕ!$BI659&amp;"CD"&amp;IF(ДАННЫЕ!BF659&gt;500,4,IF(ДАННЫЕ!BF659&gt;350,3,IF(ДАННЫЕ!BF659&gt;200,2,IF(ДАННЫЕ!BF659&gt;0,1,0))))&amp;"g"&amp;B659&amp;"d"&amp;H659&amp;"l"&amp;ДАННЫЕ!AT659&amp;"a"&amp;ДАННЫЕ!$V659&amp;"v"&amp;R659&amp;"k"&amp;ДАННЫЕ!$U659&amp;"s"&amp;ДАННЫЕ!$Y659&amp;"t"&amp;ДАННЫЕ!$X659&amp;"b"&amp;IF(ДАННЫЕ!$Q659&gt;1,1,0)&amp;"PP"&amp;ДАННЫЕ!Z659&amp;"c"&amp;S659&amp;"x"&amp;IF(ДАННЫЕ!$BY659&gt;0,IF(YEAR(ДАННЫЕ!$F$1)=YEAR(ДАННЫЕ!$BY659),1,0),0)&amp;"n"&amp;IF(ДАННЫЕ!$BZ659&gt;0,IF(YEAR(ДАННЫЕ!$F$1)=YEAR(ДАННЫЕ!$BZ659),1,0),0)&amp;"u"&amp;D659&amp;"z"&amp;IF(ДАННЫЕ!$CL659&gt;0,IF(YEAR(ДАННЫЕ!$F$1)&gt;YEAR(ДАННЫЕ!$CL659),11,12),0)</f>
        <v>03mf0zpihbeCD0g0dlav0kstb0PPc0x0n0u0z0</v>
      </c>
      <c r="K659" s="28" t="str">
        <f ca="1">ДАННЫЕ!$I659&amp;"x"&amp;B659&amp;"w"&amp;IF(T659+ДАННЫЕ!AD659+ДАННЫЕ!AE659+ДАННЫЕ!AF659+ДАННЫЕ!AG659+ДАННЫЕ!AH659+ДАННЫЕ!$AL659+ДАННЫЕ!AI659+ДАННЫЕ!AJ659+ДАННЫЕ!AK659+ДАННЫЕ!AP659+ДАННЫЕ!AQ659+ДАННЫЕ!AR659+ДАННЫЕ!$AM659+ДАННЫЕ!$AN659+ДАННЫЕ!AS659+ДАННЫЕ!AT659&gt;0,1,0)&amp;IF(OR(T659=2,ДАННЫЕ!AD659=2,ДАННЫЕ!AE659=2,ДАННЫЕ!AF659=2,ДАННЫЕ!AG659=2,ДАННЫЕ!AH659=2,ДАННЫЕ!$AL659=2,ДАННЫЕ!AI659=2,ДАННЫЕ!AJ659=2,ДАННЫЕ!AK659=2,ДАННЫЕ!AP659=2,ДАННЫЕ!AQ659=2,ДАННЫЕ!AR659=2,ДАННЫЕ!$AM659=2,ДАННЫЕ!$AN659=2,ДАННЫЕ!AS659=2,ДАННЫЕ!AT659=2),2,0)&amp;"t"&amp;IF(T659&gt;0,"1"&amp;T659,"00")&amp;"f"&amp;IF(ДАННЫЕ!$AC659,"1"&amp;ДАННЫЕ!$AC659,"00")&amp;"b"&amp;IF(ДАННЫЕ!$AD659,"1"&amp;ДАННЫЕ!$AD659,"00")&amp;"g"&amp;IF(ДАННЫЕ!$AF659,"1"&amp;ДАННЫЕ!$AF659,"00")&amp;"c"&amp;IF(ДАННЫЕ!$AG659,"1"&amp;ДАННЫЕ!$AG659,"00")&amp;"i"&amp;IF(ДАННЫЕ!$AH659,"1"&amp;ДАННЫЕ!$AH659,"00")&amp;"r"&amp;IF(ДАННЫЕ!$AL659,"1"&amp;ДАННЫЕ!$AL659,"00")&amp;"m"&amp;IF(ДАННЫЕ!$AI659,"1"&amp;ДАННЫЕ!$AI659,"00")&amp;"hS"&amp;IF(ДАННЫЕ!$AJ659,"1"&amp;ДАННЫЕ!$AJ659,"00")&amp;"hZ"&amp;IF(ДАННЫЕ!$AK659,"1"&amp;ДАННЫЕ!$AK659,"00")&amp;"p"&amp;IF(ДАННЫЕ!$AP659,"1"&amp;ДАННЫЕ!$AP659,"00")&amp;"k"&amp;IF(ДАННЫЕ!$AQ659,"1"&amp;ДАННЫЕ!$AQ659,"00")&amp;"z"&amp;IF(ДАННЫЕ!$AR659,"1"&amp;ДАННЫЕ!$AR659,"00")&amp;"j"&amp;IF(ДАННЫЕ!$AM659,"1"&amp;ДАННЫЕ!$AM659,"00")&amp;"n"&amp;IF(ДАННЫЕ!$AN659,"1"&amp;ДАННЫЕ!$AN659,"00")&amp;"E"&amp;ДАННЫЕ!BI659&amp;"L"&amp;ДАННЫЕ!AO659&amp;"h"&amp;IF(ДАННЫЕ!$AU659&gt;0,1,0)&amp;"v"&amp;IF(ДАННЫЕ!$AW659&gt;0,1,0)&amp;"a"&amp;IF(ДАННЫЕ!$AS659,"1"&amp;ДАННЫЕ!$AS659,"00")&amp;"s"&amp;IF(ДАННЫЕ!$AT659,"1"&amp;ДАННЫЕ!$AT659,"00")&amp;"u"&amp;IF(ДАННЫЕ!$CJ659&gt;0,1,0)&amp;"y"&amp;B659&amp;"d"&amp;H659&amp;"e"&amp;F659&amp;G659</f>
        <v>x0w00t00f00b00g00c00i00r00m00hS00hZ00p00k00z00j00n00ELh0v0a00s00u0y0de</v>
      </c>
      <c r="L659" s="28" t="str">
        <f ca="1">ДАННЫЕ!$I659&amp;"VN"&amp;IF(ДАННЫЕ!AW659&gt;0,11,10)&amp;"CD"&amp;IF(ДАННЫЕ!BF659&gt;500,16,IF(ДАННЫЕ!BF659&gt;350,15,IF(ДАННЫЕ!BF659&gt;=200,14,IF(ДАННЫЕ!BF659&gt;=100,13,IF(ДАННЫЕ!BF659&gt;=50,12,IF(ДАННЫЕ!BF659&gt;0,11,10))))))&amp;"AR"&amp;IF(ДАННЫЕ!BX659&gt;0,1,0)&amp;"GD"&amp;B659&amp;"VV"&amp;IF(E659&gt;=5,IF(E659&lt;18,1,0),0)</f>
        <v>VN10CD10AR0GD0VV0</v>
      </c>
      <c r="M659" s="28" t="str">
        <f>ДАННЫЕ!$I659&amp;"b"&amp;ДАННЫЕ!$BI659&amp;"r"&amp;ДАННЫЕ!$BJ659&amp;"CD"&amp;IF(ДАННЫЕ!BF659&gt;0,IF(ДАННЫЕ!BF659&lt;200,1,IF(ДАННЫЕ!BF659&lt;350,2,3)),0)&amp;"h"&amp;IF(ДАННЫЕ!$BK659+ДАННЫЕ!$BL659+ДАННЫЕ!$BM659&gt;0,1,0)&amp;"x"&amp;ДАННЫЕ!$BK659&amp;"y"&amp;ДАННЫЕ!$BL659&amp;"z"&amp;ДАННЫЕ!$BM659&amp;"c"&amp;IF(ДАННЫЕ!$BK659+ДАННЫЕ!$BL659+ДАННЫЕ!$BM659=3,1,0)&amp;"a"&amp;IF(ДАННЫЕ!$BQ659+ДАННЫЕ!$BR659&gt;0,1,0)&amp;"d"&amp;ДАННЫЕ!$BQ659&amp;"v"&amp;ДАННЫЕ!$BR659&amp;"p"&amp;ДАННЫЕ!$BS659&amp;"n"&amp;ДАННЫЕ!$BU659&amp;"t"&amp;ДАННЫЕ!$BV659&amp;"o"&amp;ДАННЫЕ!$BT659&amp;"l"&amp;IF(ДАННЫЕ!$BN659&gt;0,1,0)&amp;ДАННЫЕ!$BN659&amp;"g"&amp;ДАННЫЕ!$BO659&amp;"s"&amp;ДАННЫЕ!$BP659&amp;"DZ"&amp;IF(ДАННЫЕ!B659-ДАННЫЕ!G659 &lt; 60,IF(ДАННЫЕ!B659-ДАННЫЕ!G659 &gt;= 0,1,0),0)&amp;"u"&amp;IF(ДАННЫЕ!$CJ659&gt;0,1,0)</f>
        <v>brCD0h0xyzc0a0dvpntol0gsDZ1u0</v>
      </c>
      <c r="N659" s="28" t="str">
        <f ca="1">ДАННЫЕ!$F659&amp;ДАННЫЕ!$I659&amp;"g"&amp;B659&amp;"cf"&amp;D659&amp;"a"&amp;IF(ДАННЫЕ!$BX659&gt;0,1,0)&amp;IF(ДАННЫЕ!$BF659&gt;500,1,IF(ДАННЫЕ!$BF659&gt;350,2,IF(ДАННЫЕ!$BF659&gt;=200,3,IF(ДАННЫЕ!$BF659&gt;=100,4,IF(ДАННЫЕ!$BF659&gt;=50,5,IF(ДАННЫЕ!$BF659&lt;50,6,0))))))&amp;"AR"&amp;IF(DATEDIF(ДАННЫЕ!$BX659,ДАННЫЕ!$F$1,"y")&gt;1,1,0)&amp;"VG"&amp;IF(ДАННЫЕ!$BH659="0",1,0)&amp;"o"&amp;IF(T659+ДАННЫЕ!$AF659+ДАННЫЕ!$AG659+ДАННЫЕ!$AH659+ДАННЫЕ!$AI659+ДАННЫЕ!$AJ659+ДАННЫЕ!$AP659+ДАННЫЕ!$AQ659+ДАННЫЕ!$AR659+ДАННЫЕ!$AU659+ДАННЫЕ!$AW659+ДАННЫЕ!$AS659+ДАННЫЕ!$AT659&gt;0,1,0)&amp;"x"&amp;ДАННЫЕ!$AG659&amp;"p"&amp;IF(ДАННЫЕ!$BY659&gt;0,1,0)&amp;"v"&amp;IF(ДАННЫЕ!$BZ659&gt;0,1,0)&amp;"n"&amp;ДАННЫЕ!$CA659&amp;"t"&amp;ДАННЫЕ!$AY659&amp;"k"&amp;ДАННЫЕ!$CB659&amp;"q"&amp;ДАННЫЕ!$CC659&amp;"w"&amp;ДАННЫЕ!$CD659&amp;"e"&amp;ДАННЫЕ!$CE659&amp;"m"&amp;ДАННЫЕ!$CF659&amp;"c"&amp;ДАННЫЕ!$CG659&amp;"z"&amp;ДАННЫЕ!$CH659&amp;"d"&amp;IF(H659=4,1,0)&amp;"s"&amp;IF(ДАННЫЕ!$J659=1,0,1)&amp;"u"&amp;IF(ДАННЫЕ!$CJ659&gt;0,1,0)</f>
        <v>g0cf0a06AR1VG0o0xp0v0ntkqwemczd0s1u0</v>
      </c>
      <c r="O659" s="28" t="str">
        <f>ДАННЫЕ!$I659&amp;"g"&amp;B659&amp;A659&amp;"f"&amp;P659&amp;"c"&amp;IF(ДАННЫЕ!$U659&gt;0,1,0)&amp;"s"&amp;IF(ДАННЫЕ!$Q659&gt;0,IF(YEAR(ДАННЫЕ!$F$1)=YEAR(ДАННЫЕ!$Q659),IF(MONTH(ДАННЫЕ!$F$1)=MONTH(ДАННЫЕ!$Q659),111,11),1),0)&amp;"i"&amp;IF(ДАННЫЕ!$R659+ДАННЫЕ!$S659+ДАННЫЕ!$T659=0,0,1)&amp;"h"&amp;IF(ДАННЫЕ!$P659&gt;0,1,0)&amp;"p"&amp;IF(ДАННЫЕ!$CI659&gt;0,IF(YEAR(ДАННЫЕ!$F$1)=YEAR(ДАННЫЕ!$CI659),IF(MONTH(ДАННЫЕ!$F$1)=MONTH(ДАННЫЕ!$CI659),111,11),1),0)&amp;"d"&amp;IF(ДАННЫЕ!$CJ659&gt;0,IF(YEAR(ДАННЫЕ!$F$1)=YEAR(ДАННЫЕ!$CJ659),IF(MONTH(ДАННЫЕ!$F$1)=MONTH(ДАННЫЕ!$CJ659),111,11),1),0)&amp;"o"&amp;IF(ДАННЫЕ!$CK659&gt;0,IF(MONTH(ДАННЫЕ!$F$1)=MONTH(ДАННЫЕ!$CK659),111,11),0)&amp;"v"&amp;IF(ДАННЫЕ!$BE659&gt;0,IF(MONTH(ДАННЫЕ!$F$1)=MONTH(ДАННЫЕ!$BE659),111,11),0)</f>
        <v>g00f0c0s0i0h0p0d0o0v0</v>
      </c>
      <c r="P659" s="15">
        <f t="shared" si="32"/>
        <v>0</v>
      </c>
      <c r="Q659" s="15">
        <f>IF(ДАННЫЕ!$F$1&gt;ДАННЫЕ!$N659,IF(YEAR(ДАННЫЕ!$F$1)=YEAR(ДАННЫЕ!M659),1,0),0)</f>
        <v>0</v>
      </c>
      <c r="R659" s="15">
        <f>IF(ДАННЫЕ!$F$1&gt;ДАННЫЕ!$N659,IF(YEAR(ДАННЫЕ!$F$1)=YEAR(ДАННЫЕ!N659),1,0),0)</f>
        <v>0</v>
      </c>
      <c r="S659" s="15">
        <f>IF(ДАННЫЕ!$AA659="2А",1,IF(ДАННЫЕ!$AA659="2Б",2,IF(ДАННЫЕ!$AA659="2В",3,IF(ДАННЫЕ!$AA659=3,4,IF(ДАННЫЕ!$AA659="4А",5,IF(ДАННЫЕ!$AA659="4Б",6,IF(ДАННЫЕ!$AA659="4В",7,IF(ДАННЫЕ!$AA659=5,8,0))))))))</f>
        <v>0</v>
      </c>
      <c r="T659" s="15">
        <f>IF(OR(ДАННЫЕ!$AC659=2,ДАННЫЕ!$AD659=2,ДАННЫЕ!$AE659=2),2,IF(OR(ДАННЫЕ!$AC659=1,ДАННЫЕ!$AD659=1,ДАННЫЕ!$AE659=1),1,0))</f>
        <v>0</v>
      </c>
    </row>
    <row r="660" spans="1:20" ht="15" customHeight="1" x14ac:dyDescent="0.2">
      <c r="A660" s="78">
        <f>IF(B660&gt;0,IF(MONTH(ДАННЫЕ!$F$1)=MONTH(ДАННЫЕ!$B660),1,0),0)</f>
        <v>0</v>
      </c>
      <c r="B660" s="14">
        <f>IF(ДАННЫЕ!$B660&gt;0,IF(YEAR(ДАННЫЕ!$F$1)=YEAR(ДАННЫЕ!$B660),1,0),0)</f>
        <v>0</v>
      </c>
      <c r="C660" s="14">
        <f>IF(ДАННЫЕ!$CM660&gt;0,IF(YEAR(ДАННЫЕ!$F$1)=YEAR(ДАННЫЕ!$CM660),1,0),0)</f>
        <v>0</v>
      </c>
      <c r="D660" s="14">
        <f>IF(ДАННЫЕ!$CJ660&gt;0,IF(ДАННЫЕ!$CL660&gt;ДАННЫЕ!$F$1,1,IF(ДАННЫЕ!$CL660&gt;0,0,1)),0)</f>
        <v>0</v>
      </c>
      <c r="E660" s="43" t="str">
        <f ca="1">IF(ДАННЫЕ!$F$1&gt;0,IF(ДАННЫЕ!$G660&gt;0,DATEDIF(ДАННЫЕ!$G660,ДАННЫЕ!$F$1,"y"),""),IF(ДАННЫЕ!$G660&gt;0,DATEDIF(ДАННЫЕ!$G660,TODAY(),"y"),""))</f>
        <v/>
      </c>
      <c r="F660" s="43" t="str">
        <f xml:space="preserve"> IF(ДАННЫЕ!$F660="М",IF(E660&gt;=18,IF(E660&lt;60,1,""),""),"")&amp;IF(ДАННЫЕ!$F660="Ж",IF(E660&gt;=18,IF(E660&lt;55,1,""),""),"")</f>
        <v/>
      </c>
      <c r="G660" s="43" t="str">
        <f xml:space="preserve"> IF(ДАННЫЕ!$F660="М",IF(E660&gt;=60,2,""),"")&amp;IF(ДАННЫЕ!$F660="Ж",IF(E660&gt;=55,2,""),"")</f>
        <v/>
      </c>
      <c r="H660" s="43" t="str">
        <f t="shared" ca="1" si="30"/>
        <v/>
      </c>
      <c r="I660" s="43" t="str">
        <f t="shared" ca="1" si="31"/>
        <v>03</v>
      </c>
      <c r="J660" s="28" t="str">
        <f ca="1">ДАННЫЕ!$F660&amp;H660&amp;I660&amp;ДАННЫЕ!$I660&amp;"m"&amp;IF(ДАННЫЕ!$I660&gt;0,IF(ДАННЫЕ!$J660&gt;0,0,1),"")&amp;"f"&amp;IF(ДАННЫЕ!$R660&gt;0,IF(YEAR(ДАННЫЕ!$F$1)=YEAR(ДАННЫЕ!$R660),1,0),0)&amp;"z"&amp;ДАННЫЕ!$R660&amp;"p"&amp;ДАННЫЕ!$S660&amp;"i"&amp;ДАННЫЕ!$T660&amp;"h"&amp;ДАННЫЕ!$K660&amp;"be"&amp;ДАННЫЕ!$BI660&amp;"CD"&amp;IF(ДАННЫЕ!BF660&gt;500,4,IF(ДАННЫЕ!BF660&gt;350,3,IF(ДАННЫЕ!BF660&gt;200,2,IF(ДАННЫЕ!BF660&gt;0,1,0))))&amp;"g"&amp;B660&amp;"d"&amp;H660&amp;"l"&amp;ДАННЫЕ!AT660&amp;"a"&amp;ДАННЫЕ!$V660&amp;"v"&amp;R660&amp;"k"&amp;ДАННЫЕ!$U660&amp;"s"&amp;ДАННЫЕ!$Y660&amp;"t"&amp;ДАННЫЕ!$X660&amp;"b"&amp;IF(ДАННЫЕ!$Q660&gt;1,1,0)&amp;"PP"&amp;ДАННЫЕ!Z660&amp;"c"&amp;S660&amp;"x"&amp;IF(ДАННЫЕ!$BY660&gt;0,IF(YEAR(ДАННЫЕ!$F$1)=YEAR(ДАННЫЕ!$BY660),1,0),0)&amp;"n"&amp;IF(ДАННЫЕ!$BZ660&gt;0,IF(YEAR(ДАННЫЕ!$F$1)=YEAR(ДАННЫЕ!$BZ660),1,0),0)&amp;"u"&amp;D660&amp;"z"&amp;IF(ДАННЫЕ!$CL660&gt;0,IF(YEAR(ДАННЫЕ!$F$1)&gt;YEAR(ДАННЫЕ!$CL660),11,12),0)</f>
        <v>03mf0zpihbeCD0g0dlav0kstb0PPc0x0n0u0z0</v>
      </c>
      <c r="K660" s="28" t="str">
        <f ca="1">ДАННЫЕ!$I660&amp;"x"&amp;B660&amp;"w"&amp;IF(T660+ДАННЫЕ!AD660+ДАННЫЕ!AE660+ДАННЫЕ!AF660+ДАННЫЕ!AG660+ДАННЫЕ!AH660+ДАННЫЕ!$AL660+ДАННЫЕ!AI660+ДАННЫЕ!AJ660+ДАННЫЕ!AK660+ДАННЫЕ!AP660+ДАННЫЕ!AQ660+ДАННЫЕ!AR660+ДАННЫЕ!$AM660+ДАННЫЕ!$AN660+ДАННЫЕ!AS660+ДАННЫЕ!AT660&gt;0,1,0)&amp;IF(OR(T660=2,ДАННЫЕ!AD660=2,ДАННЫЕ!AE660=2,ДАННЫЕ!AF660=2,ДАННЫЕ!AG660=2,ДАННЫЕ!AH660=2,ДАННЫЕ!$AL660=2,ДАННЫЕ!AI660=2,ДАННЫЕ!AJ660=2,ДАННЫЕ!AK660=2,ДАННЫЕ!AP660=2,ДАННЫЕ!AQ660=2,ДАННЫЕ!AR660=2,ДАННЫЕ!$AM660=2,ДАННЫЕ!$AN660=2,ДАННЫЕ!AS660=2,ДАННЫЕ!AT660=2),2,0)&amp;"t"&amp;IF(T660&gt;0,"1"&amp;T660,"00")&amp;"f"&amp;IF(ДАННЫЕ!$AC660,"1"&amp;ДАННЫЕ!$AC660,"00")&amp;"b"&amp;IF(ДАННЫЕ!$AD660,"1"&amp;ДАННЫЕ!$AD660,"00")&amp;"g"&amp;IF(ДАННЫЕ!$AF660,"1"&amp;ДАННЫЕ!$AF660,"00")&amp;"c"&amp;IF(ДАННЫЕ!$AG660,"1"&amp;ДАННЫЕ!$AG660,"00")&amp;"i"&amp;IF(ДАННЫЕ!$AH660,"1"&amp;ДАННЫЕ!$AH660,"00")&amp;"r"&amp;IF(ДАННЫЕ!$AL660,"1"&amp;ДАННЫЕ!$AL660,"00")&amp;"m"&amp;IF(ДАННЫЕ!$AI660,"1"&amp;ДАННЫЕ!$AI660,"00")&amp;"hS"&amp;IF(ДАННЫЕ!$AJ660,"1"&amp;ДАННЫЕ!$AJ660,"00")&amp;"hZ"&amp;IF(ДАННЫЕ!$AK660,"1"&amp;ДАННЫЕ!$AK660,"00")&amp;"p"&amp;IF(ДАННЫЕ!$AP660,"1"&amp;ДАННЫЕ!$AP660,"00")&amp;"k"&amp;IF(ДАННЫЕ!$AQ660,"1"&amp;ДАННЫЕ!$AQ660,"00")&amp;"z"&amp;IF(ДАННЫЕ!$AR660,"1"&amp;ДАННЫЕ!$AR660,"00")&amp;"j"&amp;IF(ДАННЫЕ!$AM660,"1"&amp;ДАННЫЕ!$AM660,"00")&amp;"n"&amp;IF(ДАННЫЕ!$AN660,"1"&amp;ДАННЫЕ!$AN660,"00")&amp;"E"&amp;ДАННЫЕ!BI660&amp;"L"&amp;ДАННЫЕ!AO660&amp;"h"&amp;IF(ДАННЫЕ!$AU660&gt;0,1,0)&amp;"v"&amp;IF(ДАННЫЕ!$AW660&gt;0,1,0)&amp;"a"&amp;IF(ДАННЫЕ!$AS660,"1"&amp;ДАННЫЕ!$AS660,"00")&amp;"s"&amp;IF(ДАННЫЕ!$AT660,"1"&amp;ДАННЫЕ!$AT660,"00")&amp;"u"&amp;IF(ДАННЫЕ!$CJ660&gt;0,1,0)&amp;"y"&amp;B660&amp;"d"&amp;H660&amp;"e"&amp;F660&amp;G660</f>
        <v>x0w00t00f00b00g00c00i00r00m00hS00hZ00p00k00z00j00n00ELh0v0a00s00u0y0de</v>
      </c>
      <c r="L660" s="28" t="str">
        <f ca="1">ДАННЫЕ!$I660&amp;"VN"&amp;IF(ДАННЫЕ!AW660&gt;0,11,10)&amp;"CD"&amp;IF(ДАННЫЕ!BF660&gt;500,16,IF(ДАННЫЕ!BF660&gt;350,15,IF(ДАННЫЕ!BF660&gt;=200,14,IF(ДАННЫЕ!BF660&gt;=100,13,IF(ДАННЫЕ!BF660&gt;=50,12,IF(ДАННЫЕ!BF660&gt;0,11,10))))))&amp;"AR"&amp;IF(ДАННЫЕ!BX660&gt;0,1,0)&amp;"GD"&amp;B660&amp;"VV"&amp;IF(E660&gt;=5,IF(E660&lt;18,1,0),0)</f>
        <v>VN10CD10AR0GD0VV0</v>
      </c>
      <c r="M660" s="28" t="str">
        <f>ДАННЫЕ!$I660&amp;"b"&amp;ДАННЫЕ!$BI660&amp;"r"&amp;ДАННЫЕ!$BJ660&amp;"CD"&amp;IF(ДАННЫЕ!BF660&gt;0,IF(ДАННЫЕ!BF660&lt;200,1,IF(ДАННЫЕ!BF660&lt;350,2,3)),0)&amp;"h"&amp;IF(ДАННЫЕ!$BK660+ДАННЫЕ!$BL660+ДАННЫЕ!$BM660&gt;0,1,0)&amp;"x"&amp;ДАННЫЕ!$BK660&amp;"y"&amp;ДАННЫЕ!$BL660&amp;"z"&amp;ДАННЫЕ!$BM660&amp;"c"&amp;IF(ДАННЫЕ!$BK660+ДАННЫЕ!$BL660+ДАННЫЕ!$BM660=3,1,0)&amp;"a"&amp;IF(ДАННЫЕ!$BQ660+ДАННЫЕ!$BR660&gt;0,1,0)&amp;"d"&amp;ДАННЫЕ!$BQ660&amp;"v"&amp;ДАННЫЕ!$BR660&amp;"p"&amp;ДАННЫЕ!$BS660&amp;"n"&amp;ДАННЫЕ!$BU660&amp;"t"&amp;ДАННЫЕ!$BV660&amp;"o"&amp;ДАННЫЕ!$BT660&amp;"l"&amp;IF(ДАННЫЕ!$BN660&gt;0,1,0)&amp;ДАННЫЕ!$BN660&amp;"g"&amp;ДАННЫЕ!$BO660&amp;"s"&amp;ДАННЫЕ!$BP660&amp;"DZ"&amp;IF(ДАННЫЕ!B660-ДАННЫЕ!G660 &lt; 60,IF(ДАННЫЕ!B660-ДАННЫЕ!G660 &gt;= 0,1,0),0)&amp;"u"&amp;IF(ДАННЫЕ!$CJ660&gt;0,1,0)</f>
        <v>brCD0h0xyzc0a0dvpntol0gsDZ1u0</v>
      </c>
      <c r="N660" s="28" t="str">
        <f ca="1">ДАННЫЕ!$F660&amp;ДАННЫЕ!$I660&amp;"g"&amp;B660&amp;"cf"&amp;D660&amp;"a"&amp;IF(ДАННЫЕ!$BX660&gt;0,1,0)&amp;IF(ДАННЫЕ!$BF660&gt;500,1,IF(ДАННЫЕ!$BF660&gt;350,2,IF(ДАННЫЕ!$BF660&gt;=200,3,IF(ДАННЫЕ!$BF660&gt;=100,4,IF(ДАННЫЕ!$BF660&gt;=50,5,IF(ДАННЫЕ!$BF660&lt;50,6,0))))))&amp;"AR"&amp;IF(DATEDIF(ДАННЫЕ!$BX660,ДАННЫЕ!$F$1,"y")&gt;1,1,0)&amp;"VG"&amp;IF(ДАННЫЕ!$BH660="0",1,0)&amp;"o"&amp;IF(T660+ДАННЫЕ!$AF660+ДАННЫЕ!$AG660+ДАННЫЕ!$AH660+ДАННЫЕ!$AI660+ДАННЫЕ!$AJ660+ДАННЫЕ!$AP660+ДАННЫЕ!$AQ660+ДАННЫЕ!$AR660+ДАННЫЕ!$AU660+ДАННЫЕ!$AW660+ДАННЫЕ!$AS660+ДАННЫЕ!$AT660&gt;0,1,0)&amp;"x"&amp;ДАННЫЕ!$AG660&amp;"p"&amp;IF(ДАННЫЕ!$BY660&gt;0,1,0)&amp;"v"&amp;IF(ДАННЫЕ!$BZ660&gt;0,1,0)&amp;"n"&amp;ДАННЫЕ!$CA660&amp;"t"&amp;ДАННЫЕ!$AY660&amp;"k"&amp;ДАННЫЕ!$CB660&amp;"q"&amp;ДАННЫЕ!$CC660&amp;"w"&amp;ДАННЫЕ!$CD660&amp;"e"&amp;ДАННЫЕ!$CE660&amp;"m"&amp;ДАННЫЕ!$CF660&amp;"c"&amp;ДАННЫЕ!$CG660&amp;"z"&amp;ДАННЫЕ!$CH660&amp;"d"&amp;IF(H660=4,1,0)&amp;"s"&amp;IF(ДАННЫЕ!$J660=1,0,1)&amp;"u"&amp;IF(ДАННЫЕ!$CJ660&gt;0,1,0)</f>
        <v>g0cf0a06AR1VG0o0xp0v0ntkqwemczd0s1u0</v>
      </c>
      <c r="O660" s="28" t="str">
        <f>ДАННЫЕ!$I660&amp;"g"&amp;B660&amp;A660&amp;"f"&amp;P660&amp;"c"&amp;IF(ДАННЫЕ!$U660&gt;0,1,0)&amp;"s"&amp;IF(ДАННЫЕ!$Q660&gt;0,IF(YEAR(ДАННЫЕ!$F$1)=YEAR(ДАННЫЕ!$Q660),IF(MONTH(ДАННЫЕ!$F$1)=MONTH(ДАННЫЕ!$Q660),111,11),1),0)&amp;"i"&amp;IF(ДАННЫЕ!$R660+ДАННЫЕ!$S660+ДАННЫЕ!$T660=0,0,1)&amp;"h"&amp;IF(ДАННЫЕ!$P660&gt;0,1,0)&amp;"p"&amp;IF(ДАННЫЕ!$CI660&gt;0,IF(YEAR(ДАННЫЕ!$F$1)=YEAR(ДАННЫЕ!$CI660),IF(MONTH(ДАННЫЕ!$F$1)=MONTH(ДАННЫЕ!$CI660),111,11),1),0)&amp;"d"&amp;IF(ДАННЫЕ!$CJ660&gt;0,IF(YEAR(ДАННЫЕ!$F$1)=YEAR(ДАННЫЕ!$CJ660),IF(MONTH(ДАННЫЕ!$F$1)=MONTH(ДАННЫЕ!$CJ660),111,11),1),0)&amp;"o"&amp;IF(ДАННЫЕ!$CK660&gt;0,IF(MONTH(ДАННЫЕ!$F$1)=MONTH(ДАННЫЕ!$CK660),111,11),0)&amp;"v"&amp;IF(ДАННЫЕ!$BE660&gt;0,IF(MONTH(ДАННЫЕ!$F$1)=MONTH(ДАННЫЕ!$BE660),111,11),0)</f>
        <v>g00f0c0s0i0h0p0d0o0v0</v>
      </c>
      <c r="P660" s="15">
        <f t="shared" si="32"/>
        <v>0</v>
      </c>
      <c r="Q660" s="15">
        <f>IF(ДАННЫЕ!$F$1&gt;ДАННЫЕ!$N660,IF(YEAR(ДАННЫЕ!$F$1)=YEAR(ДАННЫЕ!M660),1,0),0)</f>
        <v>0</v>
      </c>
      <c r="R660" s="15">
        <f>IF(ДАННЫЕ!$F$1&gt;ДАННЫЕ!$N660,IF(YEAR(ДАННЫЕ!$F$1)=YEAR(ДАННЫЕ!N660),1,0),0)</f>
        <v>0</v>
      </c>
      <c r="S660" s="15">
        <f>IF(ДАННЫЕ!$AA660="2А",1,IF(ДАННЫЕ!$AA660="2Б",2,IF(ДАННЫЕ!$AA660="2В",3,IF(ДАННЫЕ!$AA660=3,4,IF(ДАННЫЕ!$AA660="4А",5,IF(ДАННЫЕ!$AA660="4Б",6,IF(ДАННЫЕ!$AA660="4В",7,IF(ДАННЫЕ!$AA660=5,8,0))))))))</f>
        <v>0</v>
      </c>
      <c r="T660" s="15">
        <f>IF(OR(ДАННЫЕ!$AC660=2,ДАННЫЕ!$AD660=2,ДАННЫЕ!$AE660=2),2,IF(OR(ДАННЫЕ!$AC660=1,ДАННЫЕ!$AD660=1,ДАННЫЕ!$AE660=1),1,0))</f>
        <v>0</v>
      </c>
    </row>
    <row r="661" spans="1:20" ht="15" customHeight="1" x14ac:dyDescent="0.2">
      <c r="A661" s="78">
        <f>IF(B661&gt;0,IF(MONTH(ДАННЫЕ!$F$1)=MONTH(ДАННЫЕ!$B661),1,0),0)</f>
        <v>0</v>
      </c>
      <c r="B661" s="14">
        <f>IF(ДАННЫЕ!$B661&gt;0,IF(YEAR(ДАННЫЕ!$F$1)=YEAR(ДАННЫЕ!$B661),1,0),0)</f>
        <v>0</v>
      </c>
      <c r="C661" s="14">
        <f>IF(ДАННЫЕ!$CM661&gt;0,IF(YEAR(ДАННЫЕ!$F$1)=YEAR(ДАННЫЕ!$CM661),1,0),0)</f>
        <v>0</v>
      </c>
      <c r="D661" s="14">
        <f>IF(ДАННЫЕ!$CJ661&gt;0,IF(ДАННЫЕ!$CL661&gt;ДАННЫЕ!$F$1,1,IF(ДАННЫЕ!$CL661&gt;0,0,1)),0)</f>
        <v>0</v>
      </c>
      <c r="E661" s="43" t="str">
        <f ca="1">IF(ДАННЫЕ!$F$1&gt;0,IF(ДАННЫЕ!$G661&gt;0,DATEDIF(ДАННЫЕ!$G661,ДАННЫЕ!$F$1,"y"),""),IF(ДАННЫЕ!$G661&gt;0,DATEDIF(ДАННЫЕ!$G661,TODAY(),"y"),""))</f>
        <v/>
      </c>
      <c r="F661" s="43" t="str">
        <f xml:space="preserve"> IF(ДАННЫЕ!$F661="М",IF(E661&gt;=18,IF(E661&lt;60,1,""),""),"")&amp;IF(ДАННЫЕ!$F661="Ж",IF(E661&gt;=18,IF(E661&lt;55,1,""),""),"")</f>
        <v/>
      </c>
      <c r="G661" s="43" t="str">
        <f xml:space="preserve"> IF(ДАННЫЕ!$F661="М",IF(E661&gt;=60,2,""),"")&amp;IF(ДАННЫЕ!$F661="Ж",IF(E661&gt;=55,2,""),"")</f>
        <v/>
      </c>
      <c r="H661" s="43" t="str">
        <f t="shared" ca="1" si="30"/>
        <v/>
      </c>
      <c r="I661" s="43" t="str">
        <f t="shared" ca="1" si="31"/>
        <v>03</v>
      </c>
      <c r="J661" s="28" t="str">
        <f ca="1">ДАННЫЕ!$F661&amp;H661&amp;I661&amp;ДАННЫЕ!$I661&amp;"m"&amp;IF(ДАННЫЕ!$I661&gt;0,IF(ДАННЫЕ!$J661&gt;0,0,1),"")&amp;"f"&amp;IF(ДАННЫЕ!$R661&gt;0,IF(YEAR(ДАННЫЕ!$F$1)=YEAR(ДАННЫЕ!$R661),1,0),0)&amp;"z"&amp;ДАННЫЕ!$R661&amp;"p"&amp;ДАННЫЕ!$S661&amp;"i"&amp;ДАННЫЕ!$T661&amp;"h"&amp;ДАННЫЕ!$K661&amp;"be"&amp;ДАННЫЕ!$BI661&amp;"CD"&amp;IF(ДАННЫЕ!BF661&gt;500,4,IF(ДАННЫЕ!BF661&gt;350,3,IF(ДАННЫЕ!BF661&gt;200,2,IF(ДАННЫЕ!BF661&gt;0,1,0))))&amp;"g"&amp;B661&amp;"d"&amp;H661&amp;"l"&amp;ДАННЫЕ!AT661&amp;"a"&amp;ДАННЫЕ!$V661&amp;"v"&amp;R661&amp;"k"&amp;ДАННЫЕ!$U661&amp;"s"&amp;ДАННЫЕ!$Y661&amp;"t"&amp;ДАННЫЕ!$X661&amp;"b"&amp;IF(ДАННЫЕ!$Q661&gt;1,1,0)&amp;"PP"&amp;ДАННЫЕ!Z661&amp;"c"&amp;S661&amp;"x"&amp;IF(ДАННЫЕ!$BY661&gt;0,IF(YEAR(ДАННЫЕ!$F$1)=YEAR(ДАННЫЕ!$BY661),1,0),0)&amp;"n"&amp;IF(ДАННЫЕ!$BZ661&gt;0,IF(YEAR(ДАННЫЕ!$F$1)=YEAR(ДАННЫЕ!$BZ661),1,0),0)&amp;"u"&amp;D661&amp;"z"&amp;IF(ДАННЫЕ!$CL661&gt;0,IF(YEAR(ДАННЫЕ!$F$1)&gt;YEAR(ДАННЫЕ!$CL661),11,12),0)</f>
        <v>03mf0zpihbeCD0g0dlav0kstb0PPc0x0n0u0z0</v>
      </c>
      <c r="K661" s="28" t="str">
        <f ca="1">ДАННЫЕ!$I661&amp;"x"&amp;B661&amp;"w"&amp;IF(T661+ДАННЫЕ!AD661+ДАННЫЕ!AE661+ДАННЫЕ!AF661+ДАННЫЕ!AG661+ДАННЫЕ!AH661+ДАННЫЕ!$AL661+ДАННЫЕ!AI661+ДАННЫЕ!AJ661+ДАННЫЕ!AK661+ДАННЫЕ!AP661+ДАННЫЕ!AQ661+ДАННЫЕ!AR661+ДАННЫЕ!$AM661+ДАННЫЕ!$AN661+ДАННЫЕ!AS661+ДАННЫЕ!AT661&gt;0,1,0)&amp;IF(OR(T661=2,ДАННЫЕ!AD661=2,ДАННЫЕ!AE661=2,ДАННЫЕ!AF661=2,ДАННЫЕ!AG661=2,ДАННЫЕ!AH661=2,ДАННЫЕ!$AL661=2,ДАННЫЕ!AI661=2,ДАННЫЕ!AJ661=2,ДАННЫЕ!AK661=2,ДАННЫЕ!AP661=2,ДАННЫЕ!AQ661=2,ДАННЫЕ!AR661=2,ДАННЫЕ!$AM661=2,ДАННЫЕ!$AN661=2,ДАННЫЕ!AS661=2,ДАННЫЕ!AT661=2),2,0)&amp;"t"&amp;IF(T661&gt;0,"1"&amp;T661,"00")&amp;"f"&amp;IF(ДАННЫЕ!$AC661,"1"&amp;ДАННЫЕ!$AC661,"00")&amp;"b"&amp;IF(ДАННЫЕ!$AD661,"1"&amp;ДАННЫЕ!$AD661,"00")&amp;"g"&amp;IF(ДАННЫЕ!$AF661,"1"&amp;ДАННЫЕ!$AF661,"00")&amp;"c"&amp;IF(ДАННЫЕ!$AG661,"1"&amp;ДАННЫЕ!$AG661,"00")&amp;"i"&amp;IF(ДАННЫЕ!$AH661,"1"&amp;ДАННЫЕ!$AH661,"00")&amp;"r"&amp;IF(ДАННЫЕ!$AL661,"1"&amp;ДАННЫЕ!$AL661,"00")&amp;"m"&amp;IF(ДАННЫЕ!$AI661,"1"&amp;ДАННЫЕ!$AI661,"00")&amp;"hS"&amp;IF(ДАННЫЕ!$AJ661,"1"&amp;ДАННЫЕ!$AJ661,"00")&amp;"hZ"&amp;IF(ДАННЫЕ!$AK661,"1"&amp;ДАННЫЕ!$AK661,"00")&amp;"p"&amp;IF(ДАННЫЕ!$AP661,"1"&amp;ДАННЫЕ!$AP661,"00")&amp;"k"&amp;IF(ДАННЫЕ!$AQ661,"1"&amp;ДАННЫЕ!$AQ661,"00")&amp;"z"&amp;IF(ДАННЫЕ!$AR661,"1"&amp;ДАННЫЕ!$AR661,"00")&amp;"j"&amp;IF(ДАННЫЕ!$AM661,"1"&amp;ДАННЫЕ!$AM661,"00")&amp;"n"&amp;IF(ДАННЫЕ!$AN661,"1"&amp;ДАННЫЕ!$AN661,"00")&amp;"E"&amp;ДАННЫЕ!BI661&amp;"L"&amp;ДАННЫЕ!AO661&amp;"h"&amp;IF(ДАННЫЕ!$AU661&gt;0,1,0)&amp;"v"&amp;IF(ДАННЫЕ!$AW661&gt;0,1,0)&amp;"a"&amp;IF(ДАННЫЕ!$AS661,"1"&amp;ДАННЫЕ!$AS661,"00")&amp;"s"&amp;IF(ДАННЫЕ!$AT661,"1"&amp;ДАННЫЕ!$AT661,"00")&amp;"u"&amp;IF(ДАННЫЕ!$CJ661&gt;0,1,0)&amp;"y"&amp;B661&amp;"d"&amp;H661&amp;"e"&amp;F661&amp;G661</f>
        <v>x0w00t00f00b00g00c00i00r00m00hS00hZ00p00k00z00j00n00ELh0v0a00s00u0y0de</v>
      </c>
      <c r="L661" s="28" t="str">
        <f ca="1">ДАННЫЕ!$I661&amp;"VN"&amp;IF(ДАННЫЕ!AW661&gt;0,11,10)&amp;"CD"&amp;IF(ДАННЫЕ!BF661&gt;500,16,IF(ДАННЫЕ!BF661&gt;350,15,IF(ДАННЫЕ!BF661&gt;=200,14,IF(ДАННЫЕ!BF661&gt;=100,13,IF(ДАННЫЕ!BF661&gt;=50,12,IF(ДАННЫЕ!BF661&gt;0,11,10))))))&amp;"AR"&amp;IF(ДАННЫЕ!BX661&gt;0,1,0)&amp;"GD"&amp;B661&amp;"VV"&amp;IF(E661&gt;=5,IF(E661&lt;18,1,0),0)</f>
        <v>VN10CD10AR0GD0VV0</v>
      </c>
      <c r="M661" s="28" t="str">
        <f>ДАННЫЕ!$I661&amp;"b"&amp;ДАННЫЕ!$BI661&amp;"r"&amp;ДАННЫЕ!$BJ661&amp;"CD"&amp;IF(ДАННЫЕ!BF661&gt;0,IF(ДАННЫЕ!BF661&lt;200,1,IF(ДАННЫЕ!BF661&lt;350,2,3)),0)&amp;"h"&amp;IF(ДАННЫЕ!$BK661+ДАННЫЕ!$BL661+ДАННЫЕ!$BM661&gt;0,1,0)&amp;"x"&amp;ДАННЫЕ!$BK661&amp;"y"&amp;ДАННЫЕ!$BL661&amp;"z"&amp;ДАННЫЕ!$BM661&amp;"c"&amp;IF(ДАННЫЕ!$BK661+ДАННЫЕ!$BL661+ДАННЫЕ!$BM661=3,1,0)&amp;"a"&amp;IF(ДАННЫЕ!$BQ661+ДАННЫЕ!$BR661&gt;0,1,0)&amp;"d"&amp;ДАННЫЕ!$BQ661&amp;"v"&amp;ДАННЫЕ!$BR661&amp;"p"&amp;ДАННЫЕ!$BS661&amp;"n"&amp;ДАННЫЕ!$BU661&amp;"t"&amp;ДАННЫЕ!$BV661&amp;"o"&amp;ДАННЫЕ!$BT661&amp;"l"&amp;IF(ДАННЫЕ!$BN661&gt;0,1,0)&amp;ДАННЫЕ!$BN661&amp;"g"&amp;ДАННЫЕ!$BO661&amp;"s"&amp;ДАННЫЕ!$BP661&amp;"DZ"&amp;IF(ДАННЫЕ!B661-ДАННЫЕ!G661 &lt; 60,IF(ДАННЫЕ!B661-ДАННЫЕ!G661 &gt;= 0,1,0),0)&amp;"u"&amp;IF(ДАННЫЕ!$CJ661&gt;0,1,0)</f>
        <v>brCD0h0xyzc0a0dvpntol0gsDZ1u0</v>
      </c>
      <c r="N661" s="28" t="str">
        <f ca="1">ДАННЫЕ!$F661&amp;ДАННЫЕ!$I661&amp;"g"&amp;B661&amp;"cf"&amp;D661&amp;"a"&amp;IF(ДАННЫЕ!$BX661&gt;0,1,0)&amp;IF(ДАННЫЕ!$BF661&gt;500,1,IF(ДАННЫЕ!$BF661&gt;350,2,IF(ДАННЫЕ!$BF661&gt;=200,3,IF(ДАННЫЕ!$BF661&gt;=100,4,IF(ДАННЫЕ!$BF661&gt;=50,5,IF(ДАННЫЕ!$BF661&lt;50,6,0))))))&amp;"AR"&amp;IF(DATEDIF(ДАННЫЕ!$BX661,ДАННЫЕ!$F$1,"y")&gt;1,1,0)&amp;"VG"&amp;IF(ДАННЫЕ!$BH661="0",1,0)&amp;"o"&amp;IF(T661+ДАННЫЕ!$AF661+ДАННЫЕ!$AG661+ДАННЫЕ!$AH661+ДАННЫЕ!$AI661+ДАННЫЕ!$AJ661+ДАННЫЕ!$AP661+ДАННЫЕ!$AQ661+ДАННЫЕ!$AR661+ДАННЫЕ!$AU661+ДАННЫЕ!$AW661+ДАННЫЕ!$AS661+ДАННЫЕ!$AT661&gt;0,1,0)&amp;"x"&amp;ДАННЫЕ!$AG661&amp;"p"&amp;IF(ДАННЫЕ!$BY661&gt;0,1,0)&amp;"v"&amp;IF(ДАННЫЕ!$BZ661&gt;0,1,0)&amp;"n"&amp;ДАННЫЕ!$CA661&amp;"t"&amp;ДАННЫЕ!$AY661&amp;"k"&amp;ДАННЫЕ!$CB661&amp;"q"&amp;ДАННЫЕ!$CC661&amp;"w"&amp;ДАННЫЕ!$CD661&amp;"e"&amp;ДАННЫЕ!$CE661&amp;"m"&amp;ДАННЫЕ!$CF661&amp;"c"&amp;ДАННЫЕ!$CG661&amp;"z"&amp;ДАННЫЕ!$CH661&amp;"d"&amp;IF(H661=4,1,0)&amp;"s"&amp;IF(ДАННЫЕ!$J661=1,0,1)&amp;"u"&amp;IF(ДАННЫЕ!$CJ661&gt;0,1,0)</f>
        <v>g0cf0a06AR1VG0o0xp0v0ntkqwemczd0s1u0</v>
      </c>
      <c r="O661" s="28" t="str">
        <f>ДАННЫЕ!$I661&amp;"g"&amp;B661&amp;A661&amp;"f"&amp;P661&amp;"c"&amp;IF(ДАННЫЕ!$U661&gt;0,1,0)&amp;"s"&amp;IF(ДАННЫЕ!$Q661&gt;0,IF(YEAR(ДАННЫЕ!$F$1)=YEAR(ДАННЫЕ!$Q661),IF(MONTH(ДАННЫЕ!$F$1)=MONTH(ДАННЫЕ!$Q661),111,11),1),0)&amp;"i"&amp;IF(ДАННЫЕ!$R661+ДАННЫЕ!$S661+ДАННЫЕ!$T661=0,0,1)&amp;"h"&amp;IF(ДАННЫЕ!$P661&gt;0,1,0)&amp;"p"&amp;IF(ДАННЫЕ!$CI661&gt;0,IF(YEAR(ДАННЫЕ!$F$1)=YEAR(ДАННЫЕ!$CI661),IF(MONTH(ДАННЫЕ!$F$1)=MONTH(ДАННЫЕ!$CI661),111,11),1),0)&amp;"d"&amp;IF(ДАННЫЕ!$CJ661&gt;0,IF(YEAR(ДАННЫЕ!$F$1)=YEAR(ДАННЫЕ!$CJ661),IF(MONTH(ДАННЫЕ!$F$1)=MONTH(ДАННЫЕ!$CJ661),111,11),1),0)&amp;"o"&amp;IF(ДАННЫЕ!$CK661&gt;0,IF(MONTH(ДАННЫЕ!$F$1)=MONTH(ДАННЫЕ!$CK661),111,11),0)&amp;"v"&amp;IF(ДАННЫЕ!$BE661&gt;0,IF(MONTH(ДАННЫЕ!$F$1)=MONTH(ДАННЫЕ!$BE661),111,11),0)</f>
        <v>g00f0c0s0i0h0p0d0o0v0</v>
      </c>
      <c r="P661" s="15">
        <f t="shared" si="32"/>
        <v>0</v>
      </c>
      <c r="Q661" s="15">
        <f>IF(ДАННЫЕ!$F$1&gt;ДАННЫЕ!$N661,IF(YEAR(ДАННЫЕ!$F$1)=YEAR(ДАННЫЕ!M661),1,0),0)</f>
        <v>0</v>
      </c>
      <c r="R661" s="15">
        <f>IF(ДАННЫЕ!$F$1&gt;ДАННЫЕ!$N661,IF(YEAR(ДАННЫЕ!$F$1)=YEAR(ДАННЫЕ!N661),1,0),0)</f>
        <v>0</v>
      </c>
      <c r="S661" s="15">
        <f>IF(ДАННЫЕ!$AA661="2А",1,IF(ДАННЫЕ!$AA661="2Б",2,IF(ДАННЫЕ!$AA661="2В",3,IF(ДАННЫЕ!$AA661=3,4,IF(ДАННЫЕ!$AA661="4А",5,IF(ДАННЫЕ!$AA661="4Б",6,IF(ДАННЫЕ!$AA661="4В",7,IF(ДАННЫЕ!$AA661=5,8,0))))))))</f>
        <v>0</v>
      </c>
      <c r="T661" s="15">
        <f>IF(OR(ДАННЫЕ!$AC661=2,ДАННЫЕ!$AD661=2,ДАННЫЕ!$AE661=2),2,IF(OR(ДАННЫЕ!$AC661=1,ДАННЫЕ!$AD661=1,ДАННЫЕ!$AE661=1),1,0))</f>
        <v>0</v>
      </c>
    </row>
    <row r="662" spans="1:20" ht="15" customHeight="1" x14ac:dyDescent="0.2">
      <c r="A662" s="78">
        <f>IF(B662&gt;0,IF(MONTH(ДАННЫЕ!$F$1)=MONTH(ДАННЫЕ!$B662),1,0),0)</f>
        <v>0</v>
      </c>
      <c r="B662" s="14">
        <f>IF(ДАННЫЕ!$B662&gt;0,IF(YEAR(ДАННЫЕ!$F$1)=YEAR(ДАННЫЕ!$B662),1,0),0)</f>
        <v>0</v>
      </c>
      <c r="C662" s="14">
        <f>IF(ДАННЫЕ!$CM662&gt;0,IF(YEAR(ДАННЫЕ!$F$1)=YEAR(ДАННЫЕ!$CM662),1,0),0)</f>
        <v>0</v>
      </c>
      <c r="D662" s="14">
        <f>IF(ДАННЫЕ!$CJ662&gt;0,IF(ДАННЫЕ!$CL662&gt;ДАННЫЕ!$F$1,1,IF(ДАННЫЕ!$CL662&gt;0,0,1)),0)</f>
        <v>0</v>
      </c>
      <c r="E662" s="43" t="str">
        <f ca="1">IF(ДАННЫЕ!$F$1&gt;0,IF(ДАННЫЕ!$G662&gt;0,DATEDIF(ДАННЫЕ!$G662,ДАННЫЕ!$F$1,"y"),""),IF(ДАННЫЕ!$G662&gt;0,DATEDIF(ДАННЫЕ!$G662,TODAY(),"y"),""))</f>
        <v/>
      </c>
      <c r="F662" s="43" t="str">
        <f xml:space="preserve"> IF(ДАННЫЕ!$F662="М",IF(E662&gt;=18,IF(E662&lt;60,1,""),""),"")&amp;IF(ДАННЫЕ!$F662="Ж",IF(E662&gt;=18,IF(E662&lt;55,1,""),""),"")</f>
        <v/>
      </c>
      <c r="G662" s="43" t="str">
        <f xml:space="preserve"> IF(ДАННЫЕ!$F662="М",IF(E662&gt;=60,2,""),"")&amp;IF(ДАННЫЕ!$F662="Ж",IF(E662&gt;=55,2,""),"")</f>
        <v/>
      </c>
      <c r="H662" s="43" t="str">
        <f t="shared" ca="1" si="30"/>
        <v/>
      </c>
      <c r="I662" s="43" t="str">
        <f t="shared" ca="1" si="31"/>
        <v>03</v>
      </c>
      <c r="J662" s="28" t="str">
        <f ca="1">ДАННЫЕ!$F662&amp;H662&amp;I662&amp;ДАННЫЕ!$I662&amp;"m"&amp;IF(ДАННЫЕ!$I662&gt;0,IF(ДАННЫЕ!$J662&gt;0,0,1),"")&amp;"f"&amp;IF(ДАННЫЕ!$R662&gt;0,IF(YEAR(ДАННЫЕ!$F$1)=YEAR(ДАННЫЕ!$R662),1,0),0)&amp;"z"&amp;ДАННЫЕ!$R662&amp;"p"&amp;ДАННЫЕ!$S662&amp;"i"&amp;ДАННЫЕ!$T662&amp;"h"&amp;ДАННЫЕ!$K662&amp;"be"&amp;ДАННЫЕ!$BI662&amp;"CD"&amp;IF(ДАННЫЕ!BF662&gt;500,4,IF(ДАННЫЕ!BF662&gt;350,3,IF(ДАННЫЕ!BF662&gt;200,2,IF(ДАННЫЕ!BF662&gt;0,1,0))))&amp;"g"&amp;B662&amp;"d"&amp;H662&amp;"l"&amp;ДАННЫЕ!AT662&amp;"a"&amp;ДАННЫЕ!$V662&amp;"v"&amp;R662&amp;"k"&amp;ДАННЫЕ!$U662&amp;"s"&amp;ДАННЫЕ!$Y662&amp;"t"&amp;ДАННЫЕ!$X662&amp;"b"&amp;IF(ДАННЫЕ!$Q662&gt;1,1,0)&amp;"PP"&amp;ДАННЫЕ!Z662&amp;"c"&amp;S662&amp;"x"&amp;IF(ДАННЫЕ!$BY662&gt;0,IF(YEAR(ДАННЫЕ!$F$1)=YEAR(ДАННЫЕ!$BY662),1,0),0)&amp;"n"&amp;IF(ДАННЫЕ!$BZ662&gt;0,IF(YEAR(ДАННЫЕ!$F$1)=YEAR(ДАННЫЕ!$BZ662),1,0),0)&amp;"u"&amp;D662&amp;"z"&amp;IF(ДАННЫЕ!$CL662&gt;0,IF(YEAR(ДАННЫЕ!$F$1)&gt;YEAR(ДАННЫЕ!$CL662),11,12),0)</f>
        <v>03mf0zpihbeCD0g0dlav0kstb0PPc0x0n0u0z0</v>
      </c>
      <c r="K662" s="28" t="str">
        <f ca="1">ДАННЫЕ!$I662&amp;"x"&amp;B662&amp;"w"&amp;IF(T662+ДАННЫЕ!AD662+ДАННЫЕ!AE662+ДАННЫЕ!AF662+ДАННЫЕ!AG662+ДАННЫЕ!AH662+ДАННЫЕ!$AL662+ДАННЫЕ!AI662+ДАННЫЕ!AJ662+ДАННЫЕ!AK662+ДАННЫЕ!AP662+ДАННЫЕ!AQ662+ДАННЫЕ!AR662+ДАННЫЕ!$AM662+ДАННЫЕ!$AN662+ДАННЫЕ!AS662+ДАННЫЕ!AT662&gt;0,1,0)&amp;IF(OR(T662=2,ДАННЫЕ!AD662=2,ДАННЫЕ!AE662=2,ДАННЫЕ!AF662=2,ДАННЫЕ!AG662=2,ДАННЫЕ!AH662=2,ДАННЫЕ!$AL662=2,ДАННЫЕ!AI662=2,ДАННЫЕ!AJ662=2,ДАННЫЕ!AK662=2,ДАННЫЕ!AP662=2,ДАННЫЕ!AQ662=2,ДАННЫЕ!AR662=2,ДАННЫЕ!$AM662=2,ДАННЫЕ!$AN662=2,ДАННЫЕ!AS662=2,ДАННЫЕ!AT662=2),2,0)&amp;"t"&amp;IF(T662&gt;0,"1"&amp;T662,"00")&amp;"f"&amp;IF(ДАННЫЕ!$AC662,"1"&amp;ДАННЫЕ!$AC662,"00")&amp;"b"&amp;IF(ДАННЫЕ!$AD662,"1"&amp;ДАННЫЕ!$AD662,"00")&amp;"g"&amp;IF(ДАННЫЕ!$AF662,"1"&amp;ДАННЫЕ!$AF662,"00")&amp;"c"&amp;IF(ДАННЫЕ!$AG662,"1"&amp;ДАННЫЕ!$AG662,"00")&amp;"i"&amp;IF(ДАННЫЕ!$AH662,"1"&amp;ДАННЫЕ!$AH662,"00")&amp;"r"&amp;IF(ДАННЫЕ!$AL662,"1"&amp;ДАННЫЕ!$AL662,"00")&amp;"m"&amp;IF(ДАННЫЕ!$AI662,"1"&amp;ДАННЫЕ!$AI662,"00")&amp;"hS"&amp;IF(ДАННЫЕ!$AJ662,"1"&amp;ДАННЫЕ!$AJ662,"00")&amp;"hZ"&amp;IF(ДАННЫЕ!$AK662,"1"&amp;ДАННЫЕ!$AK662,"00")&amp;"p"&amp;IF(ДАННЫЕ!$AP662,"1"&amp;ДАННЫЕ!$AP662,"00")&amp;"k"&amp;IF(ДАННЫЕ!$AQ662,"1"&amp;ДАННЫЕ!$AQ662,"00")&amp;"z"&amp;IF(ДАННЫЕ!$AR662,"1"&amp;ДАННЫЕ!$AR662,"00")&amp;"j"&amp;IF(ДАННЫЕ!$AM662,"1"&amp;ДАННЫЕ!$AM662,"00")&amp;"n"&amp;IF(ДАННЫЕ!$AN662,"1"&amp;ДАННЫЕ!$AN662,"00")&amp;"E"&amp;ДАННЫЕ!BI662&amp;"L"&amp;ДАННЫЕ!AO662&amp;"h"&amp;IF(ДАННЫЕ!$AU662&gt;0,1,0)&amp;"v"&amp;IF(ДАННЫЕ!$AW662&gt;0,1,0)&amp;"a"&amp;IF(ДАННЫЕ!$AS662,"1"&amp;ДАННЫЕ!$AS662,"00")&amp;"s"&amp;IF(ДАННЫЕ!$AT662,"1"&amp;ДАННЫЕ!$AT662,"00")&amp;"u"&amp;IF(ДАННЫЕ!$CJ662&gt;0,1,0)&amp;"y"&amp;B662&amp;"d"&amp;H662&amp;"e"&amp;F662&amp;G662</f>
        <v>x0w00t00f00b00g00c00i00r00m00hS00hZ00p00k00z00j00n00ELh0v0a00s00u0y0de</v>
      </c>
      <c r="L662" s="28" t="str">
        <f ca="1">ДАННЫЕ!$I662&amp;"VN"&amp;IF(ДАННЫЕ!AW662&gt;0,11,10)&amp;"CD"&amp;IF(ДАННЫЕ!BF662&gt;500,16,IF(ДАННЫЕ!BF662&gt;350,15,IF(ДАННЫЕ!BF662&gt;=200,14,IF(ДАННЫЕ!BF662&gt;=100,13,IF(ДАННЫЕ!BF662&gt;=50,12,IF(ДАННЫЕ!BF662&gt;0,11,10))))))&amp;"AR"&amp;IF(ДАННЫЕ!BX662&gt;0,1,0)&amp;"GD"&amp;B662&amp;"VV"&amp;IF(E662&gt;=5,IF(E662&lt;18,1,0),0)</f>
        <v>VN10CD10AR0GD0VV0</v>
      </c>
      <c r="M662" s="28" t="str">
        <f>ДАННЫЕ!$I662&amp;"b"&amp;ДАННЫЕ!$BI662&amp;"r"&amp;ДАННЫЕ!$BJ662&amp;"CD"&amp;IF(ДАННЫЕ!BF662&gt;0,IF(ДАННЫЕ!BF662&lt;200,1,IF(ДАННЫЕ!BF662&lt;350,2,3)),0)&amp;"h"&amp;IF(ДАННЫЕ!$BK662+ДАННЫЕ!$BL662+ДАННЫЕ!$BM662&gt;0,1,0)&amp;"x"&amp;ДАННЫЕ!$BK662&amp;"y"&amp;ДАННЫЕ!$BL662&amp;"z"&amp;ДАННЫЕ!$BM662&amp;"c"&amp;IF(ДАННЫЕ!$BK662+ДАННЫЕ!$BL662+ДАННЫЕ!$BM662=3,1,0)&amp;"a"&amp;IF(ДАННЫЕ!$BQ662+ДАННЫЕ!$BR662&gt;0,1,0)&amp;"d"&amp;ДАННЫЕ!$BQ662&amp;"v"&amp;ДАННЫЕ!$BR662&amp;"p"&amp;ДАННЫЕ!$BS662&amp;"n"&amp;ДАННЫЕ!$BU662&amp;"t"&amp;ДАННЫЕ!$BV662&amp;"o"&amp;ДАННЫЕ!$BT662&amp;"l"&amp;IF(ДАННЫЕ!$BN662&gt;0,1,0)&amp;ДАННЫЕ!$BN662&amp;"g"&amp;ДАННЫЕ!$BO662&amp;"s"&amp;ДАННЫЕ!$BP662&amp;"DZ"&amp;IF(ДАННЫЕ!B662-ДАННЫЕ!G662 &lt; 60,IF(ДАННЫЕ!B662-ДАННЫЕ!G662 &gt;= 0,1,0),0)&amp;"u"&amp;IF(ДАННЫЕ!$CJ662&gt;0,1,0)</f>
        <v>brCD0h0xyzc0a0dvpntol0gsDZ1u0</v>
      </c>
      <c r="N662" s="28" t="str">
        <f ca="1">ДАННЫЕ!$F662&amp;ДАННЫЕ!$I662&amp;"g"&amp;B662&amp;"cf"&amp;D662&amp;"a"&amp;IF(ДАННЫЕ!$BX662&gt;0,1,0)&amp;IF(ДАННЫЕ!$BF662&gt;500,1,IF(ДАННЫЕ!$BF662&gt;350,2,IF(ДАННЫЕ!$BF662&gt;=200,3,IF(ДАННЫЕ!$BF662&gt;=100,4,IF(ДАННЫЕ!$BF662&gt;=50,5,IF(ДАННЫЕ!$BF662&lt;50,6,0))))))&amp;"AR"&amp;IF(DATEDIF(ДАННЫЕ!$BX662,ДАННЫЕ!$F$1,"y")&gt;1,1,0)&amp;"VG"&amp;IF(ДАННЫЕ!$BH662="0",1,0)&amp;"o"&amp;IF(T662+ДАННЫЕ!$AF662+ДАННЫЕ!$AG662+ДАННЫЕ!$AH662+ДАННЫЕ!$AI662+ДАННЫЕ!$AJ662+ДАННЫЕ!$AP662+ДАННЫЕ!$AQ662+ДАННЫЕ!$AR662+ДАННЫЕ!$AU662+ДАННЫЕ!$AW662+ДАННЫЕ!$AS662+ДАННЫЕ!$AT662&gt;0,1,0)&amp;"x"&amp;ДАННЫЕ!$AG662&amp;"p"&amp;IF(ДАННЫЕ!$BY662&gt;0,1,0)&amp;"v"&amp;IF(ДАННЫЕ!$BZ662&gt;0,1,0)&amp;"n"&amp;ДАННЫЕ!$CA662&amp;"t"&amp;ДАННЫЕ!$AY662&amp;"k"&amp;ДАННЫЕ!$CB662&amp;"q"&amp;ДАННЫЕ!$CC662&amp;"w"&amp;ДАННЫЕ!$CD662&amp;"e"&amp;ДАННЫЕ!$CE662&amp;"m"&amp;ДАННЫЕ!$CF662&amp;"c"&amp;ДАННЫЕ!$CG662&amp;"z"&amp;ДАННЫЕ!$CH662&amp;"d"&amp;IF(H662=4,1,0)&amp;"s"&amp;IF(ДАННЫЕ!$J662=1,0,1)&amp;"u"&amp;IF(ДАННЫЕ!$CJ662&gt;0,1,0)</f>
        <v>g0cf0a06AR1VG0o0xp0v0ntkqwemczd0s1u0</v>
      </c>
      <c r="O662" s="28" t="str">
        <f>ДАННЫЕ!$I662&amp;"g"&amp;B662&amp;A662&amp;"f"&amp;P662&amp;"c"&amp;IF(ДАННЫЕ!$U662&gt;0,1,0)&amp;"s"&amp;IF(ДАННЫЕ!$Q662&gt;0,IF(YEAR(ДАННЫЕ!$F$1)=YEAR(ДАННЫЕ!$Q662),IF(MONTH(ДАННЫЕ!$F$1)=MONTH(ДАННЫЕ!$Q662),111,11),1),0)&amp;"i"&amp;IF(ДАННЫЕ!$R662+ДАННЫЕ!$S662+ДАННЫЕ!$T662=0,0,1)&amp;"h"&amp;IF(ДАННЫЕ!$P662&gt;0,1,0)&amp;"p"&amp;IF(ДАННЫЕ!$CI662&gt;0,IF(YEAR(ДАННЫЕ!$F$1)=YEAR(ДАННЫЕ!$CI662),IF(MONTH(ДАННЫЕ!$F$1)=MONTH(ДАННЫЕ!$CI662),111,11),1),0)&amp;"d"&amp;IF(ДАННЫЕ!$CJ662&gt;0,IF(YEAR(ДАННЫЕ!$F$1)=YEAR(ДАННЫЕ!$CJ662),IF(MONTH(ДАННЫЕ!$F$1)=MONTH(ДАННЫЕ!$CJ662),111,11),1),0)&amp;"o"&amp;IF(ДАННЫЕ!$CK662&gt;0,IF(MONTH(ДАННЫЕ!$F$1)=MONTH(ДАННЫЕ!$CK662),111,11),0)&amp;"v"&amp;IF(ДАННЫЕ!$BE662&gt;0,IF(MONTH(ДАННЫЕ!$F$1)=MONTH(ДАННЫЕ!$BE662),111,11),0)</f>
        <v>g00f0c0s0i0h0p0d0o0v0</v>
      </c>
      <c r="P662" s="15">
        <f t="shared" si="32"/>
        <v>0</v>
      </c>
      <c r="Q662" s="15">
        <f>IF(ДАННЫЕ!$F$1&gt;ДАННЫЕ!$N662,IF(YEAR(ДАННЫЕ!$F$1)=YEAR(ДАННЫЕ!M662),1,0),0)</f>
        <v>0</v>
      </c>
      <c r="R662" s="15">
        <f>IF(ДАННЫЕ!$F$1&gt;ДАННЫЕ!$N662,IF(YEAR(ДАННЫЕ!$F$1)=YEAR(ДАННЫЕ!N662),1,0),0)</f>
        <v>0</v>
      </c>
      <c r="S662" s="15">
        <f>IF(ДАННЫЕ!$AA662="2А",1,IF(ДАННЫЕ!$AA662="2Б",2,IF(ДАННЫЕ!$AA662="2В",3,IF(ДАННЫЕ!$AA662=3,4,IF(ДАННЫЕ!$AA662="4А",5,IF(ДАННЫЕ!$AA662="4Б",6,IF(ДАННЫЕ!$AA662="4В",7,IF(ДАННЫЕ!$AA662=5,8,0))))))))</f>
        <v>0</v>
      </c>
      <c r="T662" s="15">
        <f>IF(OR(ДАННЫЕ!$AC662=2,ДАННЫЕ!$AD662=2,ДАННЫЕ!$AE662=2),2,IF(OR(ДАННЫЕ!$AC662=1,ДАННЫЕ!$AD662=1,ДАННЫЕ!$AE662=1),1,0))</f>
        <v>0</v>
      </c>
    </row>
    <row r="663" spans="1:20" ht="15" customHeight="1" x14ac:dyDescent="0.2">
      <c r="A663" s="78">
        <f>IF(B663&gt;0,IF(MONTH(ДАННЫЕ!$F$1)=MONTH(ДАННЫЕ!$B663),1,0),0)</f>
        <v>0</v>
      </c>
      <c r="B663" s="14">
        <f>IF(ДАННЫЕ!$B663&gt;0,IF(YEAR(ДАННЫЕ!$F$1)=YEAR(ДАННЫЕ!$B663),1,0),0)</f>
        <v>0</v>
      </c>
      <c r="C663" s="14">
        <f>IF(ДАННЫЕ!$CM663&gt;0,IF(YEAR(ДАННЫЕ!$F$1)=YEAR(ДАННЫЕ!$CM663),1,0),0)</f>
        <v>0</v>
      </c>
      <c r="D663" s="14">
        <f>IF(ДАННЫЕ!$CJ663&gt;0,IF(ДАННЫЕ!$CL663&gt;ДАННЫЕ!$F$1,1,IF(ДАННЫЕ!$CL663&gt;0,0,1)),0)</f>
        <v>0</v>
      </c>
      <c r="E663" s="43" t="str">
        <f ca="1">IF(ДАННЫЕ!$F$1&gt;0,IF(ДАННЫЕ!$G663&gt;0,DATEDIF(ДАННЫЕ!$G663,ДАННЫЕ!$F$1,"y"),""),IF(ДАННЫЕ!$G663&gt;0,DATEDIF(ДАННЫЕ!$G663,TODAY(),"y"),""))</f>
        <v/>
      </c>
      <c r="F663" s="43" t="str">
        <f xml:space="preserve"> IF(ДАННЫЕ!$F663="М",IF(E663&gt;=18,IF(E663&lt;60,1,""),""),"")&amp;IF(ДАННЫЕ!$F663="Ж",IF(E663&gt;=18,IF(E663&lt;55,1,""),""),"")</f>
        <v/>
      </c>
      <c r="G663" s="43" t="str">
        <f xml:space="preserve"> IF(ДАННЫЕ!$F663="М",IF(E663&gt;=60,2,""),"")&amp;IF(ДАННЫЕ!$F663="Ж",IF(E663&gt;=55,2,""),"")</f>
        <v/>
      </c>
      <c r="H663" s="43" t="str">
        <f t="shared" ca="1" si="30"/>
        <v/>
      </c>
      <c r="I663" s="43" t="str">
        <f t="shared" ca="1" si="31"/>
        <v>03</v>
      </c>
      <c r="J663" s="28" t="str">
        <f ca="1">ДАННЫЕ!$F663&amp;H663&amp;I663&amp;ДАННЫЕ!$I663&amp;"m"&amp;IF(ДАННЫЕ!$I663&gt;0,IF(ДАННЫЕ!$J663&gt;0,0,1),"")&amp;"f"&amp;IF(ДАННЫЕ!$R663&gt;0,IF(YEAR(ДАННЫЕ!$F$1)=YEAR(ДАННЫЕ!$R663),1,0),0)&amp;"z"&amp;ДАННЫЕ!$R663&amp;"p"&amp;ДАННЫЕ!$S663&amp;"i"&amp;ДАННЫЕ!$T663&amp;"h"&amp;ДАННЫЕ!$K663&amp;"be"&amp;ДАННЫЕ!$BI663&amp;"CD"&amp;IF(ДАННЫЕ!BF663&gt;500,4,IF(ДАННЫЕ!BF663&gt;350,3,IF(ДАННЫЕ!BF663&gt;200,2,IF(ДАННЫЕ!BF663&gt;0,1,0))))&amp;"g"&amp;B663&amp;"d"&amp;H663&amp;"l"&amp;ДАННЫЕ!AT663&amp;"a"&amp;ДАННЫЕ!$V663&amp;"v"&amp;R663&amp;"k"&amp;ДАННЫЕ!$U663&amp;"s"&amp;ДАННЫЕ!$Y663&amp;"t"&amp;ДАННЫЕ!$X663&amp;"b"&amp;IF(ДАННЫЕ!$Q663&gt;1,1,0)&amp;"PP"&amp;ДАННЫЕ!Z663&amp;"c"&amp;S663&amp;"x"&amp;IF(ДАННЫЕ!$BY663&gt;0,IF(YEAR(ДАННЫЕ!$F$1)=YEAR(ДАННЫЕ!$BY663),1,0),0)&amp;"n"&amp;IF(ДАННЫЕ!$BZ663&gt;0,IF(YEAR(ДАННЫЕ!$F$1)=YEAR(ДАННЫЕ!$BZ663),1,0),0)&amp;"u"&amp;D663&amp;"z"&amp;IF(ДАННЫЕ!$CL663&gt;0,IF(YEAR(ДАННЫЕ!$F$1)&gt;YEAR(ДАННЫЕ!$CL663),11,12),0)</f>
        <v>03mf0zpihbeCD0g0dlav0kstb0PPc0x0n0u0z0</v>
      </c>
      <c r="K663" s="28" t="str">
        <f ca="1">ДАННЫЕ!$I663&amp;"x"&amp;B663&amp;"w"&amp;IF(T663+ДАННЫЕ!AD663+ДАННЫЕ!AE663+ДАННЫЕ!AF663+ДАННЫЕ!AG663+ДАННЫЕ!AH663+ДАННЫЕ!$AL663+ДАННЫЕ!AI663+ДАННЫЕ!AJ663+ДАННЫЕ!AK663+ДАННЫЕ!AP663+ДАННЫЕ!AQ663+ДАННЫЕ!AR663+ДАННЫЕ!$AM663+ДАННЫЕ!$AN663+ДАННЫЕ!AS663+ДАННЫЕ!AT663&gt;0,1,0)&amp;IF(OR(T663=2,ДАННЫЕ!AD663=2,ДАННЫЕ!AE663=2,ДАННЫЕ!AF663=2,ДАННЫЕ!AG663=2,ДАННЫЕ!AH663=2,ДАННЫЕ!$AL663=2,ДАННЫЕ!AI663=2,ДАННЫЕ!AJ663=2,ДАННЫЕ!AK663=2,ДАННЫЕ!AP663=2,ДАННЫЕ!AQ663=2,ДАННЫЕ!AR663=2,ДАННЫЕ!$AM663=2,ДАННЫЕ!$AN663=2,ДАННЫЕ!AS663=2,ДАННЫЕ!AT663=2),2,0)&amp;"t"&amp;IF(T663&gt;0,"1"&amp;T663,"00")&amp;"f"&amp;IF(ДАННЫЕ!$AC663,"1"&amp;ДАННЫЕ!$AC663,"00")&amp;"b"&amp;IF(ДАННЫЕ!$AD663,"1"&amp;ДАННЫЕ!$AD663,"00")&amp;"g"&amp;IF(ДАННЫЕ!$AF663,"1"&amp;ДАННЫЕ!$AF663,"00")&amp;"c"&amp;IF(ДАННЫЕ!$AG663,"1"&amp;ДАННЫЕ!$AG663,"00")&amp;"i"&amp;IF(ДАННЫЕ!$AH663,"1"&amp;ДАННЫЕ!$AH663,"00")&amp;"r"&amp;IF(ДАННЫЕ!$AL663,"1"&amp;ДАННЫЕ!$AL663,"00")&amp;"m"&amp;IF(ДАННЫЕ!$AI663,"1"&amp;ДАННЫЕ!$AI663,"00")&amp;"hS"&amp;IF(ДАННЫЕ!$AJ663,"1"&amp;ДАННЫЕ!$AJ663,"00")&amp;"hZ"&amp;IF(ДАННЫЕ!$AK663,"1"&amp;ДАННЫЕ!$AK663,"00")&amp;"p"&amp;IF(ДАННЫЕ!$AP663,"1"&amp;ДАННЫЕ!$AP663,"00")&amp;"k"&amp;IF(ДАННЫЕ!$AQ663,"1"&amp;ДАННЫЕ!$AQ663,"00")&amp;"z"&amp;IF(ДАННЫЕ!$AR663,"1"&amp;ДАННЫЕ!$AR663,"00")&amp;"j"&amp;IF(ДАННЫЕ!$AM663,"1"&amp;ДАННЫЕ!$AM663,"00")&amp;"n"&amp;IF(ДАННЫЕ!$AN663,"1"&amp;ДАННЫЕ!$AN663,"00")&amp;"E"&amp;ДАННЫЕ!BI663&amp;"L"&amp;ДАННЫЕ!AO663&amp;"h"&amp;IF(ДАННЫЕ!$AU663&gt;0,1,0)&amp;"v"&amp;IF(ДАННЫЕ!$AW663&gt;0,1,0)&amp;"a"&amp;IF(ДАННЫЕ!$AS663,"1"&amp;ДАННЫЕ!$AS663,"00")&amp;"s"&amp;IF(ДАННЫЕ!$AT663,"1"&amp;ДАННЫЕ!$AT663,"00")&amp;"u"&amp;IF(ДАННЫЕ!$CJ663&gt;0,1,0)&amp;"y"&amp;B663&amp;"d"&amp;H663&amp;"e"&amp;F663&amp;G663</f>
        <v>x0w00t00f00b00g00c00i00r00m00hS00hZ00p00k00z00j00n00ELh0v0a00s00u0y0de</v>
      </c>
      <c r="L663" s="28" t="str">
        <f ca="1">ДАННЫЕ!$I663&amp;"VN"&amp;IF(ДАННЫЕ!AW663&gt;0,11,10)&amp;"CD"&amp;IF(ДАННЫЕ!BF663&gt;500,16,IF(ДАННЫЕ!BF663&gt;350,15,IF(ДАННЫЕ!BF663&gt;=200,14,IF(ДАННЫЕ!BF663&gt;=100,13,IF(ДАННЫЕ!BF663&gt;=50,12,IF(ДАННЫЕ!BF663&gt;0,11,10))))))&amp;"AR"&amp;IF(ДАННЫЕ!BX663&gt;0,1,0)&amp;"GD"&amp;B663&amp;"VV"&amp;IF(E663&gt;=5,IF(E663&lt;18,1,0),0)</f>
        <v>VN10CD10AR0GD0VV0</v>
      </c>
      <c r="M663" s="28" t="str">
        <f>ДАННЫЕ!$I663&amp;"b"&amp;ДАННЫЕ!$BI663&amp;"r"&amp;ДАННЫЕ!$BJ663&amp;"CD"&amp;IF(ДАННЫЕ!BF663&gt;0,IF(ДАННЫЕ!BF663&lt;200,1,IF(ДАННЫЕ!BF663&lt;350,2,3)),0)&amp;"h"&amp;IF(ДАННЫЕ!$BK663+ДАННЫЕ!$BL663+ДАННЫЕ!$BM663&gt;0,1,0)&amp;"x"&amp;ДАННЫЕ!$BK663&amp;"y"&amp;ДАННЫЕ!$BL663&amp;"z"&amp;ДАННЫЕ!$BM663&amp;"c"&amp;IF(ДАННЫЕ!$BK663+ДАННЫЕ!$BL663+ДАННЫЕ!$BM663=3,1,0)&amp;"a"&amp;IF(ДАННЫЕ!$BQ663+ДАННЫЕ!$BR663&gt;0,1,0)&amp;"d"&amp;ДАННЫЕ!$BQ663&amp;"v"&amp;ДАННЫЕ!$BR663&amp;"p"&amp;ДАННЫЕ!$BS663&amp;"n"&amp;ДАННЫЕ!$BU663&amp;"t"&amp;ДАННЫЕ!$BV663&amp;"o"&amp;ДАННЫЕ!$BT663&amp;"l"&amp;IF(ДАННЫЕ!$BN663&gt;0,1,0)&amp;ДАННЫЕ!$BN663&amp;"g"&amp;ДАННЫЕ!$BO663&amp;"s"&amp;ДАННЫЕ!$BP663&amp;"DZ"&amp;IF(ДАННЫЕ!B663-ДАННЫЕ!G663 &lt; 60,IF(ДАННЫЕ!B663-ДАННЫЕ!G663 &gt;= 0,1,0),0)&amp;"u"&amp;IF(ДАННЫЕ!$CJ663&gt;0,1,0)</f>
        <v>brCD0h0xyzc0a0dvpntol0gsDZ1u0</v>
      </c>
      <c r="N663" s="28" t="str">
        <f ca="1">ДАННЫЕ!$F663&amp;ДАННЫЕ!$I663&amp;"g"&amp;B663&amp;"cf"&amp;D663&amp;"a"&amp;IF(ДАННЫЕ!$BX663&gt;0,1,0)&amp;IF(ДАННЫЕ!$BF663&gt;500,1,IF(ДАННЫЕ!$BF663&gt;350,2,IF(ДАННЫЕ!$BF663&gt;=200,3,IF(ДАННЫЕ!$BF663&gt;=100,4,IF(ДАННЫЕ!$BF663&gt;=50,5,IF(ДАННЫЕ!$BF663&lt;50,6,0))))))&amp;"AR"&amp;IF(DATEDIF(ДАННЫЕ!$BX663,ДАННЫЕ!$F$1,"y")&gt;1,1,0)&amp;"VG"&amp;IF(ДАННЫЕ!$BH663="0",1,0)&amp;"o"&amp;IF(T663+ДАННЫЕ!$AF663+ДАННЫЕ!$AG663+ДАННЫЕ!$AH663+ДАННЫЕ!$AI663+ДАННЫЕ!$AJ663+ДАННЫЕ!$AP663+ДАННЫЕ!$AQ663+ДАННЫЕ!$AR663+ДАННЫЕ!$AU663+ДАННЫЕ!$AW663+ДАННЫЕ!$AS663+ДАННЫЕ!$AT663&gt;0,1,0)&amp;"x"&amp;ДАННЫЕ!$AG663&amp;"p"&amp;IF(ДАННЫЕ!$BY663&gt;0,1,0)&amp;"v"&amp;IF(ДАННЫЕ!$BZ663&gt;0,1,0)&amp;"n"&amp;ДАННЫЕ!$CA663&amp;"t"&amp;ДАННЫЕ!$AY663&amp;"k"&amp;ДАННЫЕ!$CB663&amp;"q"&amp;ДАННЫЕ!$CC663&amp;"w"&amp;ДАННЫЕ!$CD663&amp;"e"&amp;ДАННЫЕ!$CE663&amp;"m"&amp;ДАННЫЕ!$CF663&amp;"c"&amp;ДАННЫЕ!$CG663&amp;"z"&amp;ДАННЫЕ!$CH663&amp;"d"&amp;IF(H663=4,1,0)&amp;"s"&amp;IF(ДАННЫЕ!$J663=1,0,1)&amp;"u"&amp;IF(ДАННЫЕ!$CJ663&gt;0,1,0)</f>
        <v>g0cf0a06AR1VG0o0xp0v0ntkqwemczd0s1u0</v>
      </c>
      <c r="O663" s="28" t="str">
        <f>ДАННЫЕ!$I663&amp;"g"&amp;B663&amp;A663&amp;"f"&amp;P663&amp;"c"&amp;IF(ДАННЫЕ!$U663&gt;0,1,0)&amp;"s"&amp;IF(ДАННЫЕ!$Q663&gt;0,IF(YEAR(ДАННЫЕ!$F$1)=YEAR(ДАННЫЕ!$Q663),IF(MONTH(ДАННЫЕ!$F$1)=MONTH(ДАННЫЕ!$Q663),111,11),1),0)&amp;"i"&amp;IF(ДАННЫЕ!$R663+ДАННЫЕ!$S663+ДАННЫЕ!$T663=0,0,1)&amp;"h"&amp;IF(ДАННЫЕ!$P663&gt;0,1,0)&amp;"p"&amp;IF(ДАННЫЕ!$CI663&gt;0,IF(YEAR(ДАННЫЕ!$F$1)=YEAR(ДАННЫЕ!$CI663),IF(MONTH(ДАННЫЕ!$F$1)=MONTH(ДАННЫЕ!$CI663),111,11),1),0)&amp;"d"&amp;IF(ДАННЫЕ!$CJ663&gt;0,IF(YEAR(ДАННЫЕ!$F$1)=YEAR(ДАННЫЕ!$CJ663),IF(MONTH(ДАННЫЕ!$F$1)=MONTH(ДАННЫЕ!$CJ663),111,11),1),0)&amp;"o"&amp;IF(ДАННЫЕ!$CK663&gt;0,IF(MONTH(ДАННЫЕ!$F$1)=MONTH(ДАННЫЕ!$CK663),111,11),0)&amp;"v"&amp;IF(ДАННЫЕ!$BE663&gt;0,IF(MONTH(ДАННЫЕ!$F$1)=MONTH(ДАННЫЕ!$BE663),111,11),0)</f>
        <v>g00f0c0s0i0h0p0d0o0v0</v>
      </c>
      <c r="P663" s="15">
        <f t="shared" si="32"/>
        <v>0</v>
      </c>
      <c r="Q663" s="15">
        <f>IF(ДАННЫЕ!$F$1&gt;ДАННЫЕ!$N663,IF(YEAR(ДАННЫЕ!$F$1)=YEAR(ДАННЫЕ!M663),1,0),0)</f>
        <v>0</v>
      </c>
      <c r="R663" s="15">
        <f>IF(ДАННЫЕ!$F$1&gt;ДАННЫЕ!$N663,IF(YEAR(ДАННЫЕ!$F$1)=YEAR(ДАННЫЕ!N663),1,0),0)</f>
        <v>0</v>
      </c>
      <c r="S663" s="15">
        <f>IF(ДАННЫЕ!$AA663="2А",1,IF(ДАННЫЕ!$AA663="2Б",2,IF(ДАННЫЕ!$AA663="2В",3,IF(ДАННЫЕ!$AA663=3,4,IF(ДАННЫЕ!$AA663="4А",5,IF(ДАННЫЕ!$AA663="4Б",6,IF(ДАННЫЕ!$AA663="4В",7,IF(ДАННЫЕ!$AA663=5,8,0))))))))</f>
        <v>0</v>
      </c>
      <c r="T663" s="15">
        <f>IF(OR(ДАННЫЕ!$AC663=2,ДАННЫЕ!$AD663=2,ДАННЫЕ!$AE663=2),2,IF(OR(ДАННЫЕ!$AC663=1,ДАННЫЕ!$AD663=1,ДАННЫЕ!$AE663=1),1,0))</f>
        <v>0</v>
      </c>
    </row>
    <row r="664" spans="1:20" ht="15" customHeight="1" x14ac:dyDescent="0.2">
      <c r="A664" s="78">
        <f>IF(B664&gt;0,IF(MONTH(ДАННЫЕ!$F$1)=MONTH(ДАННЫЕ!$B664),1,0),0)</f>
        <v>0</v>
      </c>
      <c r="B664" s="14">
        <f>IF(ДАННЫЕ!$B664&gt;0,IF(YEAR(ДАННЫЕ!$F$1)=YEAR(ДАННЫЕ!$B664),1,0),0)</f>
        <v>0</v>
      </c>
      <c r="C664" s="14">
        <f>IF(ДАННЫЕ!$CM664&gt;0,IF(YEAR(ДАННЫЕ!$F$1)=YEAR(ДАННЫЕ!$CM664),1,0),0)</f>
        <v>0</v>
      </c>
      <c r="D664" s="14">
        <f>IF(ДАННЫЕ!$CJ664&gt;0,IF(ДАННЫЕ!$CL664&gt;ДАННЫЕ!$F$1,1,IF(ДАННЫЕ!$CL664&gt;0,0,1)),0)</f>
        <v>0</v>
      </c>
      <c r="E664" s="43" t="str">
        <f ca="1">IF(ДАННЫЕ!$F$1&gt;0,IF(ДАННЫЕ!$G664&gt;0,DATEDIF(ДАННЫЕ!$G664,ДАННЫЕ!$F$1,"y"),""),IF(ДАННЫЕ!$G664&gt;0,DATEDIF(ДАННЫЕ!$G664,TODAY(),"y"),""))</f>
        <v/>
      </c>
      <c r="F664" s="43" t="str">
        <f xml:space="preserve"> IF(ДАННЫЕ!$F664="М",IF(E664&gt;=18,IF(E664&lt;60,1,""),""),"")&amp;IF(ДАННЫЕ!$F664="Ж",IF(E664&gt;=18,IF(E664&lt;55,1,""),""),"")</f>
        <v/>
      </c>
      <c r="G664" s="43" t="str">
        <f xml:space="preserve"> IF(ДАННЫЕ!$F664="М",IF(E664&gt;=60,2,""),"")&amp;IF(ДАННЫЕ!$F664="Ж",IF(E664&gt;=55,2,""),"")</f>
        <v/>
      </c>
      <c r="H664" s="43" t="str">
        <f t="shared" ca="1" si="30"/>
        <v/>
      </c>
      <c r="I664" s="43" t="str">
        <f t="shared" ca="1" si="31"/>
        <v>03</v>
      </c>
      <c r="J664" s="28" t="str">
        <f ca="1">ДАННЫЕ!$F664&amp;H664&amp;I664&amp;ДАННЫЕ!$I664&amp;"m"&amp;IF(ДАННЫЕ!$I664&gt;0,IF(ДАННЫЕ!$J664&gt;0,0,1),"")&amp;"f"&amp;IF(ДАННЫЕ!$R664&gt;0,IF(YEAR(ДАННЫЕ!$F$1)=YEAR(ДАННЫЕ!$R664),1,0),0)&amp;"z"&amp;ДАННЫЕ!$R664&amp;"p"&amp;ДАННЫЕ!$S664&amp;"i"&amp;ДАННЫЕ!$T664&amp;"h"&amp;ДАННЫЕ!$K664&amp;"be"&amp;ДАННЫЕ!$BI664&amp;"CD"&amp;IF(ДАННЫЕ!BF664&gt;500,4,IF(ДАННЫЕ!BF664&gt;350,3,IF(ДАННЫЕ!BF664&gt;200,2,IF(ДАННЫЕ!BF664&gt;0,1,0))))&amp;"g"&amp;B664&amp;"d"&amp;H664&amp;"l"&amp;ДАННЫЕ!AT664&amp;"a"&amp;ДАННЫЕ!$V664&amp;"v"&amp;R664&amp;"k"&amp;ДАННЫЕ!$U664&amp;"s"&amp;ДАННЫЕ!$Y664&amp;"t"&amp;ДАННЫЕ!$X664&amp;"b"&amp;IF(ДАННЫЕ!$Q664&gt;1,1,0)&amp;"PP"&amp;ДАННЫЕ!Z664&amp;"c"&amp;S664&amp;"x"&amp;IF(ДАННЫЕ!$BY664&gt;0,IF(YEAR(ДАННЫЕ!$F$1)=YEAR(ДАННЫЕ!$BY664),1,0),0)&amp;"n"&amp;IF(ДАННЫЕ!$BZ664&gt;0,IF(YEAR(ДАННЫЕ!$F$1)=YEAR(ДАННЫЕ!$BZ664),1,0),0)&amp;"u"&amp;D664&amp;"z"&amp;IF(ДАННЫЕ!$CL664&gt;0,IF(YEAR(ДАННЫЕ!$F$1)&gt;YEAR(ДАННЫЕ!$CL664),11,12),0)</f>
        <v>03mf0zpihbeCD0g0dlav0kstb0PPc0x0n0u0z0</v>
      </c>
      <c r="K664" s="28" t="str">
        <f ca="1">ДАННЫЕ!$I664&amp;"x"&amp;B664&amp;"w"&amp;IF(T664+ДАННЫЕ!AD664+ДАННЫЕ!AE664+ДАННЫЕ!AF664+ДАННЫЕ!AG664+ДАННЫЕ!AH664+ДАННЫЕ!$AL664+ДАННЫЕ!AI664+ДАННЫЕ!AJ664+ДАННЫЕ!AK664+ДАННЫЕ!AP664+ДАННЫЕ!AQ664+ДАННЫЕ!AR664+ДАННЫЕ!$AM664+ДАННЫЕ!$AN664+ДАННЫЕ!AS664+ДАННЫЕ!AT664&gt;0,1,0)&amp;IF(OR(T664=2,ДАННЫЕ!AD664=2,ДАННЫЕ!AE664=2,ДАННЫЕ!AF664=2,ДАННЫЕ!AG664=2,ДАННЫЕ!AH664=2,ДАННЫЕ!$AL664=2,ДАННЫЕ!AI664=2,ДАННЫЕ!AJ664=2,ДАННЫЕ!AK664=2,ДАННЫЕ!AP664=2,ДАННЫЕ!AQ664=2,ДАННЫЕ!AR664=2,ДАННЫЕ!$AM664=2,ДАННЫЕ!$AN664=2,ДАННЫЕ!AS664=2,ДАННЫЕ!AT664=2),2,0)&amp;"t"&amp;IF(T664&gt;0,"1"&amp;T664,"00")&amp;"f"&amp;IF(ДАННЫЕ!$AC664,"1"&amp;ДАННЫЕ!$AC664,"00")&amp;"b"&amp;IF(ДАННЫЕ!$AD664,"1"&amp;ДАННЫЕ!$AD664,"00")&amp;"g"&amp;IF(ДАННЫЕ!$AF664,"1"&amp;ДАННЫЕ!$AF664,"00")&amp;"c"&amp;IF(ДАННЫЕ!$AG664,"1"&amp;ДАННЫЕ!$AG664,"00")&amp;"i"&amp;IF(ДАННЫЕ!$AH664,"1"&amp;ДАННЫЕ!$AH664,"00")&amp;"r"&amp;IF(ДАННЫЕ!$AL664,"1"&amp;ДАННЫЕ!$AL664,"00")&amp;"m"&amp;IF(ДАННЫЕ!$AI664,"1"&amp;ДАННЫЕ!$AI664,"00")&amp;"hS"&amp;IF(ДАННЫЕ!$AJ664,"1"&amp;ДАННЫЕ!$AJ664,"00")&amp;"hZ"&amp;IF(ДАННЫЕ!$AK664,"1"&amp;ДАННЫЕ!$AK664,"00")&amp;"p"&amp;IF(ДАННЫЕ!$AP664,"1"&amp;ДАННЫЕ!$AP664,"00")&amp;"k"&amp;IF(ДАННЫЕ!$AQ664,"1"&amp;ДАННЫЕ!$AQ664,"00")&amp;"z"&amp;IF(ДАННЫЕ!$AR664,"1"&amp;ДАННЫЕ!$AR664,"00")&amp;"j"&amp;IF(ДАННЫЕ!$AM664,"1"&amp;ДАННЫЕ!$AM664,"00")&amp;"n"&amp;IF(ДАННЫЕ!$AN664,"1"&amp;ДАННЫЕ!$AN664,"00")&amp;"E"&amp;ДАННЫЕ!BI664&amp;"L"&amp;ДАННЫЕ!AO664&amp;"h"&amp;IF(ДАННЫЕ!$AU664&gt;0,1,0)&amp;"v"&amp;IF(ДАННЫЕ!$AW664&gt;0,1,0)&amp;"a"&amp;IF(ДАННЫЕ!$AS664,"1"&amp;ДАННЫЕ!$AS664,"00")&amp;"s"&amp;IF(ДАННЫЕ!$AT664,"1"&amp;ДАННЫЕ!$AT664,"00")&amp;"u"&amp;IF(ДАННЫЕ!$CJ664&gt;0,1,0)&amp;"y"&amp;B664&amp;"d"&amp;H664&amp;"e"&amp;F664&amp;G664</f>
        <v>x0w00t00f00b00g00c00i00r00m00hS00hZ00p00k00z00j00n00ELh0v0a00s00u0y0de</v>
      </c>
      <c r="L664" s="28" t="str">
        <f ca="1">ДАННЫЕ!$I664&amp;"VN"&amp;IF(ДАННЫЕ!AW664&gt;0,11,10)&amp;"CD"&amp;IF(ДАННЫЕ!BF664&gt;500,16,IF(ДАННЫЕ!BF664&gt;350,15,IF(ДАННЫЕ!BF664&gt;=200,14,IF(ДАННЫЕ!BF664&gt;=100,13,IF(ДАННЫЕ!BF664&gt;=50,12,IF(ДАННЫЕ!BF664&gt;0,11,10))))))&amp;"AR"&amp;IF(ДАННЫЕ!BX664&gt;0,1,0)&amp;"GD"&amp;B664&amp;"VV"&amp;IF(E664&gt;=5,IF(E664&lt;18,1,0),0)</f>
        <v>VN10CD10AR0GD0VV0</v>
      </c>
      <c r="M664" s="28" t="str">
        <f>ДАННЫЕ!$I664&amp;"b"&amp;ДАННЫЕ!$BI664&amp;"r"&amp;ДАННЫЕ!$BJ664&amp;"CD"&amp;IF(ДАННЫЕ!BF664&gt;0,IF(ДАННЫЕ!BF664&lt;200,1,IF(ДАННЫЕ!BF664&lt;350,2,3)),0)&amp;"h"&amp;IF(ДАННЫЕ!$BK664+ДАННЫЕ!$BL664+ДАННЫЕ!$BM664&gt;0,1,0)&amp;"x"&amp;ДАННЫЕ!$BK664&amp;"y"&amp;ДАННЫЕ!$BL664&amp;"z"&amp;ДАННЫЕ!$BM664&amp;"c"&amp;IF(ДАННЫЕ!$BK664+ДАННЫЕ!$BL664+ДАННЫЕ!$BM664=3,1,0)&amp;"a"&amp;IF(ДАННЫЕ!$BQ664+ДАННЫЕ!$BR664&gt;0,1,0)&amp;"d"&amp;ДАННЫЕ!$BQ664&amp;"v"&amp;ДАННЫЕ!$BR664&amp;"p"&amp;ДАННЫЕ!$BS664&amp;"n"&amp;ДАННЫЕ!$BU664&amp;"t"&amp;ДАННЫЕ!$BV664&amp;"o"&amp;ДАННЫЕ!$BT664&amp;"l"&amp;IF(ДАННЫЕ!$BN664&gt;0,1,0)&amp;ДАННЫЕ!$BN664&amp;"g"&amp;ДАННЫЕ!$BO664&amp;"s"&amp;ДАННЫЕ!$BP664&amp;"DZ"&amp;IF(ДАННЫЕ!B664-ДАННЫЕ!G664 &lt; 60,IF(ДАННЫЕ!B664-ДАННЫЕ!G664 &gt;= 0,1,0),0)&amp;"u"&amp;IF(ДАННЫЕ!$CJ664&gt;0,1,0)</f>
        <v>brCD0h0xyzc0a0dvpntol0gsDZ1u0</v>
      </c>
      <c r="N664" s="28" t="str">
        <f ca="1">ДАННЫЕ!$F664&amp;ДАННЫЕ!$I664&amp;"g"&amp;B664&amp;"cf"&amp;D664&amp;"a"&amp;IF(ДАННЫЕ!$BX664&gt;0,1,0)&amp;IF(ДАННЫЕ!$BF664&gt;500,1,IF(ДАННЫЕ!$BF664&gt;350,2,IF(ДАННЫЕ!$BF664&gt;=200,3,IF(ДАННЫЕ!$BF664&gt;=100,4,IF(ДАННЫЕ!$BF664&gt;=50,5,IF(ДАННЫЕ!$BF664&lt;50,6,0))))))&amp;"AR"&amp;IF(DATEDIF(ДАННЫЕ!$BX664,ДАННЫЕ!$F$1,"y")&gt;1,1,0)&amp;"VG"&amp;IF(ДАННЫЕ!$BH664="0",1,0)&amp;"o"&amp;IF(T664+ДАННЫЕ!$AF664+ДАННЫЕ!$AG664+ДАННЫЕ!$AH664+ДАННЫЕ!$AI664+ДАННЫЕ!$AJ664+ДАННЫЕ!$AP664+ДАННЫЕ!$AQ664+ДАННЫЕ!$AR664+ДАННЫЕ!$AU664+ДАННЫЕ!$AW664+ДАННЫЕ!$AS664+ДАННЫЕ!$AT664&gt;0,1,0)&amp;"x"&amp;ДАННЫЕ!$AG664&amp;"p"&amp;IF(ДАННЫЕ!$BY664&gt;0,1,0)&amp;"v"&amp;IF(ДАННЫЕ!$BZ664&gt;0,1,0)&amp;"n"&amp;ДАННЫЕ!$CA664&amp;"t"&amp;ДАННЫЕ!$AY664&amp;"k"&amp;ДАННЫЕ!$CB664&amp;"q"&amp;ДАННЫЕ!$CC664&amp;"w"&amp;ДАННЫЕ!$CD664&amp;"e"&amp;ДАННЫЕ!$CE664&amp;"m"&amp;ДАННЫЕ!$CF664&amp;"c"&amp;ДАННЫЕ!$CG664&amp;"z"&amp;ДАННЫЕ!$CH664&amp;"d"&amp;IF(H664=4,1,0)&amp;"s"&amp;IF(ДАННЫЕ!$J664=1,0,1)&amp;"u"&amp;IF(ДАННЫЕ!$CJ664&gt;0,1,0)</f>
        <v>g0cf0a06AR1VG0o0xp0v0ntkqwemczd0s1u0</v>
      </c>
      <c r="O664" s="28" t="str">
        <f>ДАННЫЕ!$I664&amp;"g"&amp;B664&amp;A664&amp;"f"&amp;P664&amp;"c"&amp;IF(ДАННЫЕ!$U664&gt;0,1,0)&amp;"s"&amp;IF(ДАННЫЕ!$Q664&gt;0,IF(YEAR(ДАННЫЕ!$F$1)=YEAR(ДАННЫЕ!$Q664),IF(MONTH(ДАННЫЕ!$F$1)=MONTH(ДАННЫЕ!$Q664),111,11),1),0)&amp;"i"&amp;IF(ДАННЫЕ!$R664+ДАННЫЕ!$S664+ДАННЫЕ!$T664=0,0,1)&amp;"h"&amp;IF(ДАННЫЕ!$P664&gt;0,1,0)&amp;"p"&amp;IF(ДАННЫЕ!$CI664&gt;0,IF(YEAR(ДАННЫЕ!$F$1)=YEAR(ДАННЫЕ!$CI664),IF(MONTH(ДАННЫЕ!$F$1)=MONTH(ДАННЫЕ!$CI664),111,11),1),0)&amp;"d"&amp;IF(ДАННЫЕ!$CJ664&gt;0,IF(YEAR(ДАННЫЕ!$F$1)=YEAR(ДАННЫЕ!$CJ664),IF(MONTH(ДАННЫЕ!$F$1)=MONTH(ДАННЫЕ!$CJ664),111,11),1),0)&amp;"o"&amp;IF(ДАННЫЕ!$CK664&gt;0,IF(MONTH(ДАННЫЕ!$F$1)=MONTH(ДАННЫЕ!$CK664),111,11),0)&amp;"v"&amp;IF(ДАННЫЕ!$BE664&gt;0,IF(MONTH(ДАННЫЕ!$F$1)=MONTH(ДАННЫЕ!$BE664),111,11),0)</f>
        <v>g00f0c0s0i0h0p0d0o0v0</v>
      </c>
      <c r="P664" s="15">
        <f t="shared" si="32"/>
        <v>0</v>
      </c>
      <c r="Q664" s="15">
        <f>IF(ДАННЫЕ!$F$1&gt;ДАННЫЕ!$N664,IF(YEAR(ДАННЫЕ!$F$1)=YEAR(ДАННЫЕ!M664),1,0),0)</f>
        <v>0</v>
      </c>
      <c r="R664" s="15">
        <f>IF(ДАННЫЕ!$F$1&gt;ДАННЫЕ!$N664,IF(YEAR(ДАННЫЕ!$F$1)=YEAR(ДАННЫЕ!N664),1,0),0)</f>
        <v>0</v>
      </c>
      <c r="S664" s="15">
        <f>IF(ДАННЫЕ!$AA664="2А",1,IF(ДАННЫЕ!$AA664="2Б",2,IF(ДАННЫЕ!$AA664="2В",3,IF(ДАННЫЕ!$AA664=3,4,IF(ДАННЫЕ!$AA664="4А",5,IF(ДАННЫЕ!$AA664="4Б",6,IF(ДАННЫЕ!$AA664="4В",7,IF(ДАННЫЕ!$AA664=5,8,0))))))))</f>
        <v>0</v>
      </c>
      <c r="T664" s="15">
        <f>IF(OR(ДАННЫЕ!$AC664=2,ДАННЫЕ!$AD664=2,ДАННЫЕ!$AE664=2),2,IF(OR(ДАННЫЕ!$AC664=1,ДАННЫЕ!$AD664=1,ДАННЫЕ!$AE664=1),1,0))</f>
        <v>0</v>
      </c>
    </row>
    <row r="665" spans="1:20" ht="15" customHeight="1" x14ac:dyDescent="0.2">
      <c r="A665" s="78">
        <f>IF(B665&gt;0,IF(MONTH(ДАННЫЕ!$F$1)=MONTH(ДАННЫЕ!$B665),1,0),0)</f>
        <v>0</v>
      </c>
      <c r="B665" s="14">
        <f>IF(ДАННЫЕ!$B665&gt;0,IF(YEAR(ДАННЫЕ!$F$1)=YEAR(ДАННЫЕ!$B665),1,0),0)</f>
        <v>0</v>
      </c>
      <c r="C665" s="14">
        <f>IF(ДАННЫЕ!$CM665&gt;0,IF(YEAR(ДАННЫЕ!$F$1)=YEAR(ДАННЫЕ!$CM665),1,0),0)</f>
        <v>0</v>
      </c>
      <c r="D665" s="14">
        <f>IF(ДАННЫЕ!$CJ665&gt;0,IF(ДАННЫЕ!$CL665&gt;ДАННЫЕ!$F$1,1,IF(ДАННЫЕ!$CL665&gt;0,0,1)),0)</f>
        <v>0</v>
      </c>
      <c r="E665" s="43" t="str">
        <f ca="1">IF(ДАННЫЕ!$F$1&gt;0,IF(ДАННЫЕ!$G665&gt;0,DATEDIF(ДАННЫЕ!$G665,ДАННЫЕ!$F$1,"y"),""),IF(ДАННЫЕ!$G665&gt;0,DATEDIF(ДАННЫЕ!$G665,TODAY(),"y"),""))</f>
        <v/>
      </c>
      <c r="F665" s="43" t="str">
        <f xml:space="preserve"> IF(ДАННЫЕ!$F665="М",IF(E665&gt;=18,IF(E665&lt;60,1,""),""),"")&amp;IF(ДАННЫЕ!$F665="Ж",IF(E665&gt;=18,IF(E665&lt;55,1,""),""),"")</f>
        <v/>
      </c>
      <c r="G665" s="43" t="str">
        <f xml:space="preserve"> IF(ДАННЫЕ!$F665="М",IF(E665&gt;=60,2,""),"")&amp;IF(ДАННЫЕ!$F665="Ж",IF(E665&gt;=55,2,""),"")</f>
        <v/>
      </c>
      <c r="H665" s="43" t="str">
        <f t="shared" ca="1" si="30"/>
        <v/>
      </c>
      <c r="I665" s="43" t="str">
        <f t="shared" ca="1" si="31"/>
        <v>03</v>
      </c>
      <c r="J665" s="28" t="str">
        <f ca="1">ДАННЫЕ!$F665&amp;H665&amp;I665&amp;ДАННЫЕ!$I665&amp;"m"&amp;IF(ДАННЫЕ!$I665&gt;0,IF(ДАННЫЕ!$J665&gt;0,0,1),"")&amp;"f"&amp;IF(ДАННЫЕ!$R665&gt;0,IF(YEAR(ДАННЫЕ!$F$1)=YEAR(ДАННЫЕ!$R665),1,0),0)&amp;"z"&amp;ДАННЫЕ!$R665&amp;"p"&amp;ДАННЫЕ!$S665&amp;"i"&amp;ДАННЫЕ!$T665&amp;"h"&amp;ДАННЫЕ!$K665&amp;"be"&amp;ДАННЫЕ!$BI665&amp;"CD"&amp;IF(ДАННЫЕ!BF665&gt;500,4,IF(ДАННЫЕ!BF665&gt;350,3,IF(ДАННЫЕ!BF665&gt;200,2,IF(ДАННЫЕ!BF665&gt;0,1,0))))&amp;"g"&amp;B665&amp;"d"&amp;H665&amp;"l"&amp;ДАННЫЕ!AT665&amp;"a"&amp;ДАННЫЕ!$V665&amp;"v"&amp;R665&amp;"k"&amp;ДАННЫЕ!$U665&amp;"s"&amp;ДАННЫЕ!$Y665&amp;"t"&amp;ДАННЫЕ!$X665&amp;"b"&amp;IF(ДАННЫЕ!$Q665&gt;1,1,0)&amp;"PP"&amp;ДАННЫЕ!Z665&amp;"c"&amp;S665&amp;"x"&amp;IF(ДАННЫЕ!$BY665&gt;0,IF(YEAR(ДАННЫЕ!$F$1)=YEAR(ДАННЫЕ!$BY665),1,0),0)&amp;"n"&amp;IF(ДАННЫЕ!$BZ665&gt;0,IF(YEAR(ДАННЫЕ!$F$1)=YEAR(ДАННЫЕ!$BZ665),1,0),0)&amp;"u"&amp;D665&amp;"z"&amp;IF(ДАННЫЕ!$CL665&gt;0,IF(YEAR(ДАННЫЕ!$F$1)&gt;YEAR(ДАННЫЕ!$CL665),11,12),0)</f>
        <v>03mf0zpihbeCD0g0dlav0kstb0PPc0x0n0u0z0</v>
      </c>
      <c r="K665" s="28" t="str">
        <f ca="1">ДАННЫЕ!$I665&amp;"x"&amp;B665&amp;"w"&amp;IF(T665+ДАННЫЕ!AD665+ДАННЫЕ!AE665+ДАННЫЕ!AF665+ДАННЫЕ!AG665+ДАННЫЕ!AH665+ДАННЫЕ!$AL665+ДАННЫЕ!AI665+ДАННЫЕ!AJ665+ДАННЫЕ!AK665+ДАННЫЕ!AP665+ДАННЫЕ!AQ665+ДАННЫЕ!AR665+ДАННЫЕ!$AM665+ДАННЫЕ!$AN665+ДАННЫЕ!AS665+ДАННЫЕ!AT665&gt;0,1,0)&amp;IF(OR(T665=2,ДАННЫЕ!AD665=2,ДАННЫЕ!AE665=2,ДАННЫЕ!AF665=2,ДАННЫЕ!AG665=2,ДАННЫЕ!AH665=2,ДАННЫЕ!$AL665=2,ДАННЫЕ!AI665=2,ДАННЫЕ!AJ665=2,ДАННЫЕ!AK665=2,ДАННЫЕ!AP665=2,ДАННЫЕ!AQ665=2,ДАННЫЕ!AR665=2,ДАННЫЕ!$AM665=2,ДАННЫЕ!$AN665=2,ДАННЫЕ!AS665=2,ДАННЫЕ!AT665=2),2,0)&amp;"t"&amp;IF(T665&gt;0,"1"&amp;T665,"00")&amp;"f"&amp;IF(ДАННЫЕ!$AC665,"1"&amp;ДАННЫЕ!$AC665,"00")&amp;"b"&amp;IF(ДАННЫЕ!$AD665,"1"&amp;ДАННЫЕ!$AD665,"00")&amp;"g"&amp;IF(ДАННЫЕ!$AF665,"1"&amp;ДАННЫЕ!$AF665,"00")&amp;"c"&amp;IF(ДАННЫЕ!$AG665,"1"&amp;ДАННЫЕ!$AG665,"00")&amp;"i"&amp;IF(ДАННЫЕ!$AH665,"1"&amp;ДАННЫЕ!$AH665,"00")&amp;"r"&amp;IF(ДАННЫЕ!$AL665,"1"&amp;ДАННЫЕ!$AL665,"00")&amp;"m"&amp;IF(ДАННЫЕ!$AI665,"1"&amp;ДАННЫЕ!$AI665,"00")&amp;"hS"&amp;IF(ДАННЫЕ!$AJ665,"1"&amp;ДАННЫЕ!$AJ665,"00")&amp;"hZ"&amp;IF(ДАННЫЕ!$AK665,"1"&amp;ДАННЫЕ!$AK665,"00")&amp;"p"&amp;IF(ДАННЫЕ!$AP665,"1"&amp;ДАННЫЕ!$AP665,"00")&amp;"k"&amp;IF(ДАННЫЕ!$AQ665,"1"&amp;ДАННЫЕ!$AQ665,"00")&amp;"z"&amp;IF(ДАННЫЕ!$AR665,"1"&amp;ДАННЫЕ!$AR665,"00")&amp;"j"&amp;IF(ДАННЫЕ!$AM665,"1"&amp;ДАННЫЕ!$AM665,"00")&amp;"n"&amp;IF(ДАННЫЕ!$AN665,"1"&amp;ДАННЫЕ!$AN665,"00")&amp;"E"&amp;ДАННЫЕ!BI665&amp;"L"&amp;ДАННЫЕ!AO665&amp;"h"&amp;IF(ДАННЫЕ!$AU665&gt;0,1,0)&amp;"v"&amp;IF(ДАННЫЕ!$AW665&gt;0,1,0)&amp;"a"&amp;IF(ДАННЫЕ!$AS665,"1"&amp;ДАННЫЕ!$AS665,"00")&amp;"s"&amp;IF(ДАННЫЕ!$AT665,"1"&amp;ДАННЫЕ!$AT665,"00")&amp;"u"&amp;IF(ДАННЫЕ!$CJ665&gt;0,1,0)&amp;"y"&amp;B665&amp;"d"&amp;H665&amp;"e"&amp;F665&amp;G665</f>
        <v>x0w00t00f00b00g00c00i00r00m00hS00hZ00p00k00z00j00n00ELh0v0a00s00u0y0de</v>
      </c>
      <c r="L665" s="28" t="str">
        <f ca="1">ДАННЫЕ!$I665&amp;"VN"&amp;IF(ДАННЫЕ!AW665&gt;0,11,10)&amp;"CD"&amp;IF(ДАННЫЕ!BF665&gt;500,16,IF(ДАННЫЕ!BF665&gt;350,15,IF(ДАННЫЕ!BF665&gt;=200,14,IF(ДАННЫЕ!BF665&gt;=100,13,IF(ДАННЫЕ!BF665&gt;=50,12,IF(ДАННЫЕ!BF665&gt;0,11,10))))))&amp;"AR"&amp;IF(ДАННЫЕ!BX665&gt;0,1,0)&amp;"GD"&amp;B665&amp;"VV"&amp;IF(E665&gt;=5,IF(E665&lt;18,1,0),0)</f>
        <v>VN10CD10AR0GD0VV0</v>
      </c>
      <c r="M665" s="28" t="str">
        <f>ДАННЫЕ!$I665&amp;"b"&amp;ДАННЫЕ!$BI665&amp;"r"&amp;ДАННЫЕ!$BJ665&amp;"CD"&amp;IF(ДАННЫЕ!BF665&gt;0,IF(ДАННЫЕ!BF665&lt;200,1,IF(ДАННЫЕ!BF665&lt;350,2,3)),0)&amp;"h"&amp;IF(ДАННЫЕ!$BK665+ДАННЫЕ!$BL665+ДАННЫЕ!$BM665&gt;0,1,0)&amp;"x"&amp;ДАННЫЕ!$BK665&amp;"y"&amp;ДАННЫЕ!$BL665&amp;"z"&amp;ДАННЫЕ!$BM665&amp;"c"&amp;IF(ДАННЫЕ!$BK665+ДАННЫЕ!$BL665+ДАННЫЕ!$BM665=3,1,0)&amp;"a"&amp;IF(ДАННЫЕ!$BQ665+ДАННЫЕ!$BR665&gt;0,1,0)&amp;"d"&amp;ДАННЫЕ!$BQ665&amp;"v"&amp;ДАННЫЕ!$BR665&amp;"p"&amp;ДАННЫЕ!$BS665&amp;"n"&amp;ДАННЫЕ!$BU665&amp;"t"&amp;ДАННЫЕ!$BV665&amp;"o"&amp;ДАННЫЕ!$BT665&amp;"l"&amp;IF(ДАННЫЕ!$BN665&gt;0,1,0)&amp;ДАННЫЕ!$BN665&amp;"g"&amp;ДАННЫЕ!$BO665&amp;"s"&amp;ДАННЫЕ!$BP665&amp;"DZ"&amp;IF(ДАННЫЕ!B665-ДАННЫЕ!G665 &lt; 60,IF(ДАННЫЕ!B665-ДАННЫЕ!G665 &gt;= 0,1,0),0)&amp;"u"&amp;IF(ДАННЫЕ!$CJ665&gt;0,1,0)</f>
        <v>brCD0h0xyzc0a0dvpntol0gsDZ1u0</v>
      </c>
      <c r="N665" s="28" t="str">
        <f ca="1">ДАННЫЕ!$F665&amp;ДАННЫЕ!$I665&amp;"g"&amp;B665&amp;"cf"&amp;D665&amp;"a"&amp;IF(ДАННЫЕ!$BX665&gt;0,1,0)&amp;IF(ДАННЫЕ!$BF665&gt;500,1,IF(ДАННЫЕ!$BF665&gt;350,2,IF(ДАННЫЕ!$BF665&gt;=200,3,IF(ДАННЫЕ!$BF665&gt;=100,4,IF(ДАННЫЕ!$BF665&gt;=50,5,IF(ДАННЫЕ!$BF665&lt;50,6,0))))))&amp;"AR"&amp;IF(DATEDIF(ДАННЫЕ!$BX665,ДАННЫЕ!$F$1,"y")&gt;1,1,0)&amp;"VG"&amp;IF(ДАННЫЕ!$BH665="0",1,0)&amp;"o"&amp;IF(T665+ДАННЫЕ!$AF665+ДАННЫЕ!$AG665+ДАННЫЕ!$AH665+ДАННЫЕ!$AI665+ДАННЫЕ!$AJ665+ДАННЫЕ!$AP665+ДАННЫЕ!$AQ665+ДАННЫЕ!$AR665+ДАННЫЕ!$AU665+ДАННЫЕ!$AW665+ДАННЫЕ!$AS665+ДАННЫЕ!$AT665&gt;0,1,0)&amp;"x"&amp;ДАННЫЕ!$AG665&amp;"p"&amp;IF(ДАННЫЕ!$BY665&gt;0,1,0)&amp;"v"&amp;IF(ДАННЫЕ!$BZ665&gt;0,1,0)&amp;"n"&amp;ДАННЫЕ!$CA665&amp;"t"&amp;ДАННЫЕ!$AY665&amp;"k"&amp;ДАННЫЕ!$CB665&amp;"q"&amp;ДАННЫЕ!$CC665&amp;"w"&amp;ДАННЫЕ!$CD665&amp;"e"&amp;ДАННЫЕ!$CE665&amp;"m"&amp;ДАННЫЕ!$CF665&amp;"c"&amp;ДАННЫЕ!$CG665&amp;"z"&amp;ДАННЫЕ!$CH665&amp;"d"&amp;IF(H665=4,1,0)&amp;"s"&amp;IF(ДАННЫЕ!$J665=1,0,1)&amp;"u"&amp;IF(ДАННЫЕ!$CJ665&gt;0,1,0)</f>
        <v>g0cf0a06AR1VG0o0xp0v0ntkqwemczd0s1u0</v>
      </c>
      <c r="O665" s="28" t="str">
        <f>ДАННЫЕ!$I665&amp;"g"&amp;B665&amp;A665&amp;"f"&amp;P665&amp;"c"&amp;IF(ДАННЫЕ!$U665&gt;0,1,0)&amp;"s"&amp;IF(ДАННЫЕ!$Q665&gt;0,IF(YEAR(ДАННЫЕ!$F$1)=YEAR(ДАННЫЕ!$Q665),IF(MONTH(ДАННЫЕ!$F$1)=MONTH(ДАННЫЕ!$Q665),111,11),1),0)&amp;"i"&amp;IF(ДАННЫЕ!$R665+ДАННЫЕ!$S665+ДАННЫЕ!$T665=0,0,1)&amp;"h"&amp;IF(ДАННЫЕ!$P665&gt;0,1,0)&amp;"p"&amp;IF(ДАННЫЕ!$CI665&gt;0,IF(YEAR(ДАННЫЕ!$F$1)=YEAR(ДАННЫЕ!$CI665),IF(MONTH(ДАННЫЕ!$F$1)=MONTH(ДАННЫЕ!$CI665),111,11),1),0)&amp;"d"&amp;IF(ДАННЫЕ!$CJ665&gt;0,IF(YEAR(ДАННЫЕ!$F$1)=YEAR(ДАННЫЕ!$CJ665),IF(MONTH(ДАННЫЕ!$F$1)=MONTH(ДАННЫЕ!$CJ665),111,11),1),0)&amp;"o"&amp;IF(ДАННЫЕ!$CK665&gt;0,IF(MONTH(ДАННЫЕ!$F$1)=MONTH(ДАННЫЕ!$CK665),111,11),0)&amp;"v"&amp;IF(ДАННЫЕ!$BE665&gt;0,IF(MONTH(ДАННЫЕ!$F$1)=MONTH(ДАННЫЕ!$BE665),111,11),0)</f>
        <v>g00f0c0s0i0h0p0d0o0v0</v>
      </c>
      <c r="P665" s="15">
        <f t="shared" si="32"/>
        <v>0</v>
      </c>
      <c r="Q665" s="15">
        <f>IF(ДАННЫЕ!$F$1&gt;ДАННЫЕ!$N665,IF(YEAR(ДАННЫЕ!$F$1)=YEAR(ДАННЫЕ!M665),1,0),0)</f>
        <v>0</v>
      </c>
      <c r="R665" s="15">
        <f>IF(ДАННЫЕ!$F$1&gt;ДАННЫЕ!$N665,IF(YEAR(ДАННЫЕ!$F$1)=YEAR(ДАННЫЕ!N665),1,0),0)</f>
        <v>0</v>
      </c>
      <c r="S665" s="15">
        <f>IF(ДАННЫЕ!$AA665="2А",1,IF(ДАННЫЕ!$AA665="2Б",2,IF(ДАННЫЕ!$AA665="2В",3,IF(ДАННЫЕ!$AA665=3,4,IF(ДАННЫЕ!$AA665="4А",5,IF(ДАННЫЕ!$AA665="4Б",6,IF(ДАННЫЕ!$AA665="4В",7,IF(ДАННЫЕ!$AA665=5,8,0))))))))</f>
        <v>0</v>
      </c>
      <c r="T665" s="15">
        <f>IF(OR(ДАННЫЕ!$AC665=2,ДАННЫЕ!$AD665=2,ДАННЫЕ!$AE665=2),2,IF(OR(ДАННЫЕ!$AC665=1,ДАННЫЕ!$AD665=1,ДАННЫЕ!$AE665=1),1,0))</f>
        <v>0</v>
      </c>
    </row>
    <row r="666" spans="1:20" ht="15" customHeight="1" x14ac:dyDescent="0.2">
      <c r="A666" s="78">
        <f>IF(B666&gt;0,IF(MONTH(ДАННЫЕ!$F$1)=MONTH(ДАННЫЕ!$B666),1,0),0)</f>
        <v>0</v>
      </c>
      <c r="B666" s="14">
        <f>IF(ДАННЫЕ!$B666&gt;0,IF(YEAR(ДАННЫЕ!$F$1)=YEAR(ДАННЫЕ!$B666),1,0),0)</f>
        <v>0</v>
      </c>
      <c r="C666" s="14">
        <f>IF(ДАННЫЕ!$CM666&gt;0,IF(YEAR(ДАННЫЕ!$F$1)=YEAR(ДАННЫЕ!$CM666),1,0),0)</f>
        <v>0</v>
      </c>
      <c r="D666" s="14">
        <f>IF(ДАННЫЕ!$CJ666&gt;0,IF(ДАННЫЕ!$CL666&gt;ДАННЫЕ!$F$1,1,IF(ДАННЫЕ!$CL666&gt;0,0,1)),0)</f>
        <v>0</v>
      </c>
      <c r="E666" s="43" t="str">
        <f ca="1">IF(ДАННЫЕ!$F$1&gt;0,IF(ДАННЫЕ!$G666&gt;0,DATEDIF(ДАННЫЕ!$G666,ДАННЫЕ!$F$1,"y"),""),IF(ДАННЫЕ!$G666&gt;0,DATEDIF(ДАННЫЕ!$G666,TODAY(),"y"),""))</f>
        <v/>
      </c>
      <c r="F666" s="43" t="str">
        <f xml:space="preserve"> IF(ДАННЫЕ!$F666="М",IF(E666&gt;=18,IF(E666&lt;60,1,""),""),"")&amp;IF(ДАННЫЕ!$F666="Ж",IF(E666&gt;=18,IF(E666&lt;55,1,""),""),"")</f>
        <v/>
      </c>
      <c r="G666" s="43" t="str">
        <f xml:space="preserve"> IF(ДАННЫЕ!$F666="М",IF(E666&gt;=60,2,""),"")&amp;IF(ДАННЫЕ!$F666="Ж",IF(E666&gt;=55,2,""),"")</f>
        <v/>
      </c>
      <c r="H666" s="43" t="str">
        <f t="shared" ca="1" si="30"/>
        <v/>
      </c>
      <c r="I666" s="43" t="str">
        <f t="shared" ca="1" si="31"/>
        <v>03</v>
      </c>
      <c r="J666" s="28" t="str">
        <f ca="1">ДАННЫЕ!$F666&amp;H666&amp;I666&amp;ДАННЫЕ!$I666&amp;"m"&amp;IF(ДАННЫЕ!$I666&gt;0,IF(ДАННЫЕ!$J666&gt;0,0,1),"")&amp;"f"&amp;IF(ДАННЫЕ!$R666&gt;0,IF(YEAR(ДАННЫЕ!$F$1)=YEAR(ДАННЫЕ!$R666),1,0),0)&amp;"z"&amp;ДАННЫЕ!$R666&amp;"p"&amp;ДАННЫЕ!$S666&amp;"i"&amp;ДАННЫЕ!$T666&amp;"h"&amp;ДАННЫЕ!$K666&amp;"be"&amp;ДАННЫЕ!$BI666&amp;"CD"&amp;IF(ДАННЫЕ!BF666&gt;500,4,IF(ДАННЫЕ!BF666&gt;350,3,IF(ДАННЫЕ!BF666&gt;200,2,IF(ДАННЫЕ!BF666&gt;0,1,0))))&amp;"g"&amp;B666&amp;"d"&amp;H666&amp;"l"&amp;ДАННЫЕ!AT666&amp;"a"&amp;ДАННЫЕ!$V666&amp;"v"&amp;R666&amp;"k"&amp;ДАННЫЕ!$U666&amp;"s"&amp;ДАННЫЕ!$Y666&amp;"t"&amp;ДАННЫЕ!$X666&amp;"b"&amp;IF(ДАННЫЕ!$Q666&gt;1,1,0)&amp;"PP"&amp;ДАННЫЕ!Z666&amp;"c"&amp;S666&amp;"x"&amp;IF(ДАННЫЕ!$BY666&gt;0,IF(YEAR(ДАННЫЕ!$F$1)=YEAR(ДАННЫЕ!$BY666),1,0),0)&amp;"n"&amp;IF(ДАННЫЕ!$BZ666&gt;0,IF(YEAR(ДАННЫЕ!$F$1)=YEAR(ДАННЫЕ!$BZ666),1,0),0)&amp;"u"&amp;D666&amp;"z"&amp;IF(ДАННЫЕ!$CL666&gt;0,IF(YEAR(ДАННЫЕ!$F$1)&gt;YEAR(ДАННЫЕ!$CL666),11,12),0)</f>
        <v>03mf0zpihbeCD0g0dlav0kstb0PPc0x0n0u0z0</v>
      </c>
      <c r="K666" s="28" t="str">
        <f ca="1">ДАННЫЕ!$I666&amp;"x"&amp;B666&amp;"w"&amp;IF(T666+ДАННЫЕ!AD666+ДАННЫЕ!AE666+ДАННЫЕ!AF666+ДАННЫЕ!AG666+ДАННЫЕ!AH666+ДАННЫЕ!$AL666+ДАННЫЕ!AI666+ДАННЫЕ!AJ666+ДАННЫЕ!AK666+ДАННЫЕ!AP666+ДАННЫЕ!AQ666+ДАННЫЕ!AR666+ДАННЫЕ!$AM666+ДАННЫЕ!$AN666+ДАННЫЕ!AS666+ДАННЫЕ!AT666&gt;0,1,0)&amp;IF(OR(T666=2,ДАННЫЕ!AD666=2,ДАННЫЕ!AE666=2,ДАННЫЕ!AF666=2,ДАННЫЕ!AG666=2,ДАННЫЕ!AH666=2,ДАННЫЕ!$AL666=2,ДАННЫЕ!AI666=2,ДАННЫЕ!AJ666=2,ДАННЫЕ!AK666=2,ДАННЫЕ!AP666=2,ДАННЫЕ!AQ666=2,ДАННЫЕ!AR666=2,ДАННЫЕ!$AM666=2,ДАННЫЕ!$AN666=2,ДАННЫЕ!AS666=2,ДАННЫЕ!AT666=2),2,0)&amp;"t"&amp;IF(T666&gt;0,"1"&amp;T666,"00")&amp;"f"&amp;IF(ДАННЫЕ!$AC666,"1"&amp;ДАННЫЕ!$AC666,"00")&amp;"b"&amp;IF(ДАННЫЕ!$AD666,"1"&amp;ДАННЫЕ!$AD666,"00")&amp;"g"&amp;IF(ДАННЫЕ!$AF666,"1"&amp;ДАННЫЕ!$AF666,"00")&amp;"c"&amp;IF(ДАННЫЕ!$AG666,"1"&amp;ДАННЫЕ!$AG666,"00")&amp;"i"&amp;IF(ДАННЫЕ!$AH666,"1"&amp;ДАННЫЕ!$AH666,"00")&amp;"r"&amp;IF(ДАННЫЕ!$AL666,"1"&amp;ДАННЫЕ!$AL666,"00")&amp;"m"&amp;IF(ДАННЫЕ!$AI666,"1"&amp;ДАННЫЕ!$AI666,"00")&amp;"hS"&amp;IF(ДАННЫЕ!$AJ666,"1"&amp;ДАННЫЕ!$AJ666,"00")&amp;"hZ"&amp;IF(ДАННЫЕ!$AK666,"1"&amp;ДАННЫЕ!$AK666,"00")&amp;"p"&amp;IF(ДАННЫЕ!$AP666,"1"&amp;ДАННЫЕ!$AP666,"00")&amp;"k"&amp;IF(ДАННЫЕ!$AQ666,"1"&amp;ДАННЫЕ!$AQ666,"00")&amp;"z"&amp;IF(ДАННЫЕ!$AR666,"1"&amp;ДАННЫЕ!$AR666,"00")&amp;"j"&amp;IF(ДАННЫЕ!$AM666,"1"&amp;ДАННЫЕ!$AM666,"00")&amp;"n"&amp;IF(ДАННЫЕ!$AN666,"1"&amp;ДАННЫЕ!$AN666,"00")&amp;"E"&amp;ДАННЫЕ!BI666&amp;"L"&amp;ДАННЫЕ!AO666&amp;"h"&amp;IF(ДАННЫЕ!$AU666&gt;0,1,0)&amp;"v"&amp;IF(ДАННЫЕ!$AW666&gt;0,1,0)&amp;"a"&amp;IF(ДАННЫЕ!$AS666,"1"&amp;ДАННЫЕ!$AS666,"00")&amp;"s"&amp;IF(ДАННЫЕ!$AT666,"1"&amp;ДАННЫЕ!$AT666,"00")&amp;"u"&amp;IF(ДАННЫЕ!$CJ666&gt;0,1,0)&amp;"y"&amp;B666&amp;"d"&amp;H666&amp;"e"&amp;F666&amp;G666</f>
        <v>x0w00t00f00b00g00c00i00r00m00hS00hZ00p00k00z00j00n00ELh0v0a00s00u0y0de</v>
      </c>
      <c r="L666" s="28" t="str">
        <f ca="1">ДАННЫЕ!$I666&amp;"VN"&amp;IF(ДАННЫЕ!AW666&gt;0,11,10)&amp;"CD"&amp;IF(ДАННЫЕ!BF666&gt;500,16,IF(ДАННЫЕ!BF666&gt;350,15,IF(ДАННЫЕ!BF666&gt;=200,14,IF(ДАННЫЕ!BF666&gt;=100,13,IF(ДАННЫЕ!BF666&gt;=50,12,IF(ДАННЫЕ!BF666&gt;0,11,10))))))&amp;"AR"&amp;IF(ДАННЫЕ!BX666&gt;0,1,0)&amp;"GD"&amp;B666&amp;"VV"&amp;IF(E666&gt;=5,IF(E666&lt;18,1,0),0)</f>
        <v>VN10CD10AR0GD0VV0</v>
      </c>
      <c r="M666" s="28" t="str">
        <f>ДАННЫЕ!$I666&amp;"b"&amp;ДАННЫЕ!$BI666&amp;"r"&amp;ДАННЫЕ!$BJ666&amp;"CD"&amp;IF(ДАННЫЕ!BF666&gt;0,IF(ДАННЫЕ!BF666&lt;200,1,IF(ДАННЫЕ!BF666&lt;350,2,3)),0)&amp;"h"&amp;IF(ДАННЫЕ!$BK666+ДАННЫЕ!$BL666+ДАННЫЕ!$BM666&gt;0,1,0)&amp;"x"&amp;ДАННЫЕ!$BK666&amp;"y"&amp;ДАННЫЕ!$BL666&amp;"z"&amp;ДАННЫЕ!$BM666&amp;"c"&amp;IF(ДАННЫЕ!$BK666+ДАННЫЕ!$BL666+ДАННЫЕ!$BM666=3,1,0)&amp;"a"&amp;IF(ДАННЫЕ!$BQ666+ДАННЫЕ!$BR666&gt;0,1,0)&amp;"d"&amp;ДАННЫЕ!$BQ666&amp;"v"&amp;ДАННЫЕ!$BR666&amp;"p"&amp;ДАННЫЕ!$BS666&amp;"n"&amp;ДАННЫЕ!$BU666&amp;"t"&amp;ДАННЫЕ!$BV666&amp;"o"&amp;ДАННЫЕ!$BT666&amp;"l"&amp;IF(ДАННЫЕ!$BN666&gt;0,1,0)&amp;ДАННЫЕ!$BN666&amp;"g"&amp;ДАННЫЕ!$BO666&amp;"s"&amp;ДАННЫЕ!$BP666&amp;"DZ"&amp;IF(ДАННЫЕ!B666-ДАННЫЕ!G666 &lt; 60,IF(ДАННЫЕ!B666-ДАННЫЕ!G666 &gt;= 0,1,0),0)&amp;"u"&amp;IF(ДАННЫЕ!$CJ666&gt;0,1,0)</f>
        <v>brCD0h0xyzc0a0dvpntol0gsDZ1u0</v>
      </c>
      <c r="N666" s="28" t="str">
        <f ca="1">ДАННЫЕ!$F666&amp;ДАННЫЕ!$I666&amp;"g"&amp;B666&amp;"cf"&amp;D666&amp;"a"&amp;IF(ДАННЫЕ!$BX666&gt;0,1,0)&amp;IF(ДАННЫЕ!$BF666&gt;500,1,IF(ДАННЫЕ!$BF666&gt;350,2,IF(ДАННЫЕ!$BF666&gt;=200,3,IF(ДАННЫЕ!$BF666&gt;=100,4,IF(ДАННЫЕ!$BF666&gt;=50,5,IF(ДАННЫЕ!$BF666&lt;50,6,0))))))&amp;"AR"&amp;IF(DATEDIF(ДАННЫЕ!$BX666,ДАННЫЕ!$F$1,"y")&gt;1,1,0)&amp;"VG"&amp;IF(ДАННЫЕ!$BH666="0",1,0)&amp;"o"&amp;IF(T666+ДАННЫЕ!$AF666+ДАННЫЕ!$AG666+ДАННЫЕ!$AH666+ДАННЫЕ!$AI666+ДАННЫЕ!$AJ666+ДАННЫЕ!$AP666+ДАННЫЕ!$AQ666+ДАННЫЕ!$AR666+ДАННЫЕ!$AU666+ДАННЫЕ!$AW666+ДАННЫЕ!$AS666+ДАННЫЕ!$AT666&gt;0,1,0)&amp;"x"&amp;ДАННЫЕ!$AG666&amp;"p"&amp;IF(ДАННЫЕ!$BY666&gt;0,1,0)&amp;"v"&amp;IF(ДАННЫЕ!$BZ666&gt;0,1,0)&amp;"n"&amp;ДАННЫЕ!$CA666&amp;"t"&amp;ДАННЫЕ!$AY666&amp;"k"&amp;ДАННЫЕ!$CB666&amp;"q"&amp;ДАННЫЕ!$CC666&amp;"w"&amp;ДАННЫЕ!$CD666&amp;"e"&amp;ДАННЫЕ!$CE666&amp;"m"&amp;ДАННЫЕ!$CF666&amp;"c"&amp;ДАННЫЕ!$CG666&amp;"z"&amp;ДАННЫЕ!$CH666&amp;"d"&amp;IF(H666=4,1,0)&amp;"s"&amp;IF(ДАННЫЕ!$J666=1,0,1)&amp;"u"&amp;IF(ДАННЫЕ!$CJ666&gt;0,1,0)</f>
        <v>g0cf0a06AR1VG0o0xp0v0ntkqwemczd0s1u0</v>
      </c>
      <c r="O666" s="28" t="str">
        <f>ДАННЫЕ!$I666&amp;"g"&amp;B666&amp;A666&amp;"f"&amp;P666&amp;"c"&amp;IF(ДАННЫЕ!$U666&gt;0,1,0)&amp;"s"&amp;IF(ДАННЫЕ!$Q666&gt;0,IF(YEAR(ДАННЫЕ!$F$1)=YEAR(ДАННЫЕ!$Q666),IF(MONTH(ДАННЫЕ!$F$1)=MONTH(ДАННЫЕ!$Q666),111,11),1),0)&amp;"i"&amp;IF(ДАННЫЕ!$R666+ДАННЫЕ!$S666+ДАННЫЕ!$T666=0,0,1)&amp;"h"&amp;IF(ДАННЫЕ!$P666&gt;0,1,0)&amp;"p"&amp;IF(ДАННЫЕ!$CI666&gt;0,IF(YEAR(ДАННЫЕ!$F$1)=YEAR(ДАННЫЕ!$CI666),IF(MONTH(ДАННЫЕ!$F$1)=MONTH(ДАННЫЕ!$CI666),111,11),1),0)&amp;"d"&amp;IF(ДАННЫЕ!$CJ666&gt;0,IF(YEAR(ДАННЫЕ!$F$1)=YEAR(ДАННЫЕ!$CJ666),IF(MONTH(ДАННЫЕ!$F$1)=MONTH(ДАННЫЕ!$CJ666),111,11),1),0)&amp;"o"&amp;IF(ДАННЫЕ!$CK666&gt;0,IF(MONTH(ДАННЫЕ!$F$1)=MONTH(ДАННЫЕ!$CK666),111,11),0)&amp;"v"&amp;IF(ДАННЫЕ!$BE666&gt;0,IF(MONTH(ДАННЫЕ!$F$1)=MONTH(ДАННЫЕ!$BE666),111,11),0)</f>
        <v>g00f0c0s0i0h0p0d0o0v0</v>
      </c>
      <c r="P666" s="15">
        <f t="shared" si="32"/>
        <v>0</v>
      </c>
      <c r="Q666" s="15">
        <f>IF(ДАННЫЕ!$F$1&gt;ДАННЫЕ!$N666,IF(YEAR(ДАННЫЕ!$F$1)=YEAR(ДАННЫЕ!M666),1,0),0)</f>
        <v>0</v>
      </c>
      <c r="R666" s="15">
        <f>IF(ДАННЫЕ!$F$1&gt;ДАННЫЕ!$N666,IF(YEAR(ДАННЫЕ!$F$1)=YEAR(ДАННЫЕ!N666),1,0),0)</f>
        <v>0</v>
      </c>
      <c r="S666" s="15">
        <f>IF(ДАННЫЕ!$AA666="2А",1,IF(ДАННЫЕ!$AA666="2Б",2,IF(ДАННЫЕ!$AA666="2В",3,IF(ДАННЫЕ!$AA666=3,4,IF(ДАННЫЕ!$AA666="4А",5,IF(ДАННЫЕ!$AA666="4Б",6,IF(ДАННЫЕ!$AA666="4В",7,IF(ДАННЫЕ!$AA666=5,8,0))))))))</f>
        <v>0</v>
      </c>
      <c r="T666" s="15">
        <f>IF(OR(ДАННЫЕ!$AC666=2,ДАННЫЕ!$AD666=2,ДАННЫЕ!$AE666=2),2,IF(OR(ДАННЫЕ!$AC666=1,ДАННЫЕ!$AD666=1,ДАННЫЕ!$AE666=1),1,0))</f>
        <v>0</v>
      </c>
    </row>
    <row r="667" spans="1:20" ht="15" customHeight="1" x14ac:dyDescent="0.2">
      <c r="A667" s="78">
        <f>IF(B667&gt;0,IF(MONTH(ДАННЫЕ!$F$1)=MONTH(ДАННЫЕ!$B667),1,0),0)</f>
        <v>0</v>
      </c>
      <c r="B667" s="14">
        <f>IF(ДАННЫЕ!$B667&gt;0,IF(YEAR(ДАННЫЕ!$F$1)=YEAR(ДАННЫЕ!$B667),1,0),0)</f>
        <v>0</v>
      </c>
      <c r="C667" s="14">
        <f>IF(ДАННЫЕ!$CM667&gt;0,IF(YEAR(ДАННЫЕ!$F$1)=YEAR(ДАННЫЕ!$CM667),1,0),0)</f>
        <v>0</v>
      </c>
      <c r="D667" s="14">
        <f>IF(ДАННЫЕ!$CJ667&gt;0,IF(ДАННЫЕ!$CL667&gt;ДАННЫЕ!$F$1,1,IF(ДАННЫЕ!$CL667&gt;0,0,1)),0)</f>
        <v>0</v>
      </c>
      <c r="E667" s="43" t="str">
        <f ca="1">IF(ДАННЫЕ!$F$1&gt;0,IF(ДАННЫЕ!$G667&gt;0,DATEDIF(ДАННЫЕ!$G667,ДАННЫЕ!$F$1,"y"),""),IF(ДАННЫЕ!$G667&gt;0,DATEDIF(ДАННЫЕ!$G667,TODAY(),"y"),""))</f>
        <v/>
      </c>
      <c r="F667" s="43" t="str">
        <f xml:space="preserve"> IF(ДАННЫЕ!$F667="М",IF(E667&gt;=18,IF(E667&lt;60,1,""),""),"")&amp;IF(ДАННЫЕ!$F667="Ж",IF(E667&gt;=18,IF(E667&lt;55,1,""),""),"")</f>
        <v/>
      </c>
      <c r="G667" s="43" t="str">
        <f xml:space="preserve"> IF(ДАННЫЕ!$F667="М",IF(E667&gt;=60,2,""),"")&amp;IF(ДАННЫЕ!$F667="Ж",IF(E667&gt;=55,2,""),"")</f>
        <v/>
      </c>
      <c r="H667" s="43" t="str">
        <f t="shared" ca="1" si="30"/>
        <v/>
      </c>
      <c r="I667" s="43" t="str">
        <f t="shared" ca="1" si="31"/>
        <v>03</v>
      </c>
      <c r="J667" s="28" t="str">
        <f ca="1">ДАННЫЕ!$F667&amp;H667&amp;I667&amp;ДАННЫЕ!$I667&amp;"m"&amp;IF(ДАННЫЕ!$I667&gt;0,IF(ДАННЫЕ!$J667&gt;0,0,1),"")&amp;"f"&amp;IF(ДАННЫЕ!$R667&gt;0,IF(YEAR(ДАННЫЕ!$F$1)=YEAR(ДАННЫЕ!$R667),1,0),0)&amp;"z"&amp;ДАННЫЕ!$R667&amp;"p"&amp;ДАННЫЕ!$S667&amp;"i"&amp;ДАННЫЕ!$T667&amp;"h"&amp;ДАННЫЕ!$K667&amp;"be"&amp;ДАННЫЕ!$BI667&amp;"CD"&amp;IF(ДАННЫЕ!BF667&gt;500,4,IF(ДАННЫЕ!BF667&gt;350,3,IF(ДАННЫЕ!BF667&gt;200,2,IF(ДАННЫЕ!BF667&gt;0,1,0))))&amp;"g"&amp;B667&amp;"d"&amp;H667&amp;"l"&amp;ДАННЫЕ!AT667&amp;"a"&amp;ДАННЫЕ!$V667&amp;"v"&amp;R667&amp;"k"&amp;ДАННЫЕ!$U667&amp;"s"&amp;ДАННЫЕ!$Y667&amp;"t"&amp;ДАННЫЕ!$X667&amp;"b"&amp;IF(ДАННЫЕ!$Q667&gt;1,1,0)&amp;"PP"&amp;ДАННЫЕ!Z667&amp;"c"&amp;S667&amp;"x"&amp;IF(ДАННЫЕ!$BY667&gt;0,IF(YEAR(ДАННЫЕ!$F$1)=YEAR(ДАННЫЕ!$BY667),1,0),0)&amp;"n"&amp;IF(ДАННЫЕ!$BZ667&gt;0,IF(YEAR(ДАННЫЕ!$F$1)=YEAR(ДАННЫЕ!$BZ667),1,0),0)&amp;"u"&amp;D667&amp;"z"&amp;IF(ДАННЫЕ!$CL667&gt;0,IF(YEAR(ДАННЫЕ!$F$1)&gt;YEAR(ДАННЫЕ!$CL667),11,12),0)</f>
        <v>03mf0zpihbeCD0g0dlav0kstb0PPc0x0n0u0z0</v>
      </c>
      <c r="K667" s="28" t="str">
        <f ca="1">ДАННЫЕ!$I667&amp;"x"&amp;B667&amp;"w"&amp;IF(T667+ДАННЫЕ!AD667+ДАННЫЕ!AE667+ДАННЫЕ!AF667+ДАННЫЕ!AG667+ДАННЫЕ!AH667+ДАННЫЕ!$AL667+ДАННЫЕ!AI667+ДАННЫЕ!AJ667+ДАННЫЕ!AK667+ДАННЫЕ!AP667+ДАННЫЕ!AQ667+ДАННЫЕ!AR667+ДАННЫЕ!$AM667+ДАННЫЕ!$AN667+ДАННЫЕ!AS667+ДАННЫЕ!AT667&gt;0,1,0)&amp;IF(OR(T667=2,ДАННЫЕ!AD667=2,ДАННЫЕ!AE667=2,ДАННЫЕ!AF667=2,ДАННЫЕ!AG667=2,ДАННЫЕ!AH667=2,ДАННЫЕ!$AL667=2,ДАННЫЕ!AI667=2,ДАННЫЕ!AJ667=2,ДАННЫЕ!AK667=2,ДАННЫЕ!AP667=2,ДАННЫЕ!AQ667=2,ДАННЫЕ!AR667=2,ДАННЫЕ!$AM667=2,ДАННЫЕ!$AN667=2,ДАННЫЕ!AS667=2,ДАННЫЕ!AT667=2),2,0)&amp;"t"&amp;IF(T667&gt;0,"1"&amp;T667,"00")&amp;"f"&amp;IF(ДАННЫЕ!$AC667,"1"&amp;ДАННЫЕ!$AC667,"00")&amp;"b"&amp;IF(ДАННЫЕ!$AD667,"1"&amp;ДАННЫЕ!$AD667,"00")&amp;"g"&amp;IF(ДАННЫЕ!$AF667,"1"&amp;ДАННЫЕ!$AF667,"00")&amp;"c"&amp;IF(ДАННЫЕ!$AG667,"1"&amp;ДАННЫЕ!$AG667,"00")&amp;"i"&amp;IF(ДАННЫЕ!$AH667,"1"&amp;ДАННЫЕ!$AH667,"00")&amp;"r"&amp;IF(ДАННЫЕ!$AL667,"1"&amp;ДАННЫЕ!$AL667,"00")&amp;"m"&amp;IF(ДАННЫЕ!$AI667,"1"&amp;ДАННЫЕ!$AI667,"00")&amp;"hS"&amp;IF(ДАННЫЕ!$AJ667,"1"&amp;ДАННЫЕ!$AJ667,"00")&amp;"hZ"&amp;IF(ДАННЫЕ!$AK667,"1"&amp;ДАННЫЕ!$AK667,"00")&amp;"p"&amp;IF(ДАННЫЕ!$AP667,"1"&amp;ДАННЫЕ!$AP667,"00")&amp;"k"&amp;IF(ДАННЫЕ!$AQ667,"1"&amp;ДАННЫЕ!$AQ667,"00")&amp;"z"&amp;IF(ДАННЫЕ!$AR667,"1"&amp;ДАННЫЕ!$AR667,"00")&amp;"j"&amp;IF(ДАННЫЕ!$AM667,"1"&amp;ДАННЫЕ!$AM667,"00")&amp;"n"&amp;IF(ДАННЫЕ!$AN667,"1"&amp;ДАННЫЕ!$AN667,"00")&amp;"E"&amp;ДАННЫЕ!BI667&amp;"L"&amp;ДАННЫЕ!AO667&amp;"h"&amp;IF(ДАННЫЕ!$AU667&gt;0,1,0)&amp;"v"&amp;IF(ДАННЫЕ!$AW667&gt;0,1,0)&amp;"a"&amp;IF(ДАННЫЕ!$AS667,"1"&amp;ДАННЫЕ!$AS667,"00")&amp;"s"&amp;IF(ДАННЫЕ!$AT667,"1"&amp;ДАННЫЕ!$AT667,"00")&amp;"u"&amp;IF(ДАННЫЕ!$CJ667&gt;0,1,0)&amp;"y"&amp;B667&amp;"d"&amp;H667&amp;"e"&amp;F667&amp;G667</f>
        <v>x0w00t00f00b00g00c00i00r00m00hS00hZ00p00k00z00j00n00ELh0v0a00s00u0y0de</v>
      </c>
      <c r="L667" s="28" t="str">
        <f ca="1">ДАННЫЕ!$I667&amp;"VN"&amp;IF(ДАННЫЕ!AW667&gt;0,11,10)&amp;"CD"&amp;IF(ДАННЫЕ!BF667&gt;500,16,IF(ДАННЫЕ!BF667&gt;350,15,IF(ДАННЫЕ!BF667&gt;=200,14,IF(ДАННЫЕ!BF667&gt;=100,13,IF(ДАННЫЕ!BF667&gt;=50,12,IF(ДАННЫЕ!BF667&gt;0,11,10))))))&amp;"AR"&amp;IF(ДАННЫЕ!BX667&gt;0,1,0)&amp;"GD"&amp;B667&amp;"VV"&amp;IF(E667&gt;=5,IF(E667&lt;18,1,0),0)</f>
        <v>VN10CD10AR0GD0VV0</v>
      </c>
      <c r="M667" s="28" t="str">
        <f>ДАННЫЕ!$I667&amp;"b"&amp;ДАННЫЕ!$BI667&amp;"r"&amp;ДАННЫЕ!$BJ667&amp;"CD"&amp;IF(ДАННЫЕ!BF667&gt;0,IF(ДАННЫЕ!BF667&lt;200,1,IF(ДАННЫЕ!BF667&lt;350,2,3)),0)&amp;"h"&amp;IF(ДАННЫЕ!$BK667+ДАННЫЕ!$BL667+ДАННЫЕ!$BM667&gt;0,1,0)&amp;"x"&amp;ДАННЫЕ!$BK667&amp;"y"&amp;ДАННЫЕ!$BL667&amp;"z"&amp;ДАННЫЕ!$BM667&amp;"c"&amp;IF(ДАННЫЕ!$BK667+ДАННЫЕ!$BL667+ДАННЫЕ!$BM667=3,1,0)&amp;"a"&amp;IF(ДАННЫЕ!$BQ667+ДАННЫЕ!$BR667&gt;0,1,0)&amp;"d"&amp;ДАННЫЕ!$BQ667&amp;"v"&amp;ДАННЫЕ!$BR667&amp;"p"&amp;ДАННЫЕ!$BS667&amp;"n"&amp;ДАННЫЕ!$BU667&amp;"t"&amp;ДАННЫЕ!$BV667&amp;"o"&amp;ДАННЫЕ!$BT667&amp;"l"&amp;IF(ДАННЫЕ!$BN667&gt;0,1,0)&amp;ДАННЫЕ!$BN667&amp;"g"&amp;ДАННЫЕ!$BO667&amp;"s"&amp;ДАННЫЕ!$BP667&amp;"DZ"&amp;IF(ДАННЫЕ!B667-ДАННЫЕ!G667 &lt; 60,IF(ДАННЫЕ!B667-ДАННЫЕ!G667 &gt;= 0,1,0),0)&amp;"u"&amp;IF(ДАННЫЕ!$CJ667&gt;0,1,0)</f>
        <v>brCD0h0xyzc0a0dvpntol0gsDZ1u0</v>
      </c>
      <c r="N667" s="28" t="str">
        <f ca="1">ДАННЫЕ!$F667&amp;ДАННЫЕ!$I667&amp;"g"&amp;B667&amp;"cf"&amp;D667&amp;"a"&amp;IF(ДАННЫЕ!$BX667&gt;0,1,0)&amp;IF(ДАННЫЕ!$BF667&gt;500,1,IF(ДАННЫЕ!$BF667&gt;350,2,IF(ДАННЫЕ!$BF667&gt;=200,3,IF(ДАННЫЕ!$BF667&gt;=100,4,IF(ДАННЫЕ!$BF667&gt;=50,5,IF(ДАННЫЕ!$BF667&lt;50,6,0))))))&amp;"AR"&amp;IF(DATEDIF(ДАННЫЕ!$BX667,ДАННЫЕ!$F$1,"y")&gt;1,1,0)&amp;"VG"&amp;IF(ДАННЫЕ!$BH667="0",1,0)&amp;"o"&amp;IF(T667+ДАННЫЕ!$AF667+ДАННЫЕ!$AG667+ДАННЫЕ!$AH667+ДАННЫЕ!$AI667+ДАННЫЕ!$AJ667+ДАННЫЕ!$AP667+ДАННЫЕ!$AQ667+ДАННЫЕ!$AR667+ДАННЫЕ!$AU667+ДАННЫЕ!$AW667+ДАННЫЕ!$AS667+ДАННЫЕ!$AT667&gt;0,1,0)&amp;"x"&amp;ДАННЫЕ!$AG667&amp;"p"&amp;IF(ДАННЫЕ!$BY667&gt;0,1,0)&amp;"v"&amp;IF(ДАННЫЕ!$BZ667&gt;0,1,0)&amp;"n"&amp;ДАННЫЕ!$CA667&amp;"t"&amp;ДАННЫЕ!$AY667&amp;"k"&amp;ДАННЫЕ!$CB667&amp;"q"&amp;ДАННЫЕ!$CC667&amp;"w"&amp;ДАННЫЕ!$CD667&amp;"e"&amp;ДАННЫЕ!$CE667&amp;"m"&amp;ДАННЫЕ!$CF667&amp;"c"&amp;ДАННЫЕ!$CG667&amp;"z"&amp;ДАННЫЕ!$CH667&amp;"d"&amp;IF(H667=4,1,0)&amp;"s"&amp;IF(ДАННЫЕ!$J667=1,0,1)&amp;"u"&amp;IF(ДАННЫЕ!$CJ667&gt;0,1,0)</f>
        <v>g0cf0a06AR1VG0o0xp0v0ntkqwemczd0s1u0</v>
      </c>
      <c r="O667" s="28" t="str">
        <f>ДАННЫЕ!$I667&amp;"g"&amp;B667&amp;A667&amp;"f"&amp;P667&amp;"c"&amp;IF(ДАННЫЕ!$U667&gt;0,1,0)&amp;"s"&amp;IF(ДАННЫЕ!$Q667&gt;0,IF(YEAR(ДАННЫЕ!$F$1)=YEAR(ДАННЫЕ!$Q667),IF(MONTH(ДАННЫЕ!$F$1)=MONTH(ДАННЫЕ!$Q667),111,11),1),0)&amp;"i"&amp;IF(ДАННЫЕ!$R667+ДАННЫЕ!$S667+ДАННЫЕ!$T667=0,0,1)&amp;"h"&amp;IF(ДАННЫЕ!$P667&gt;0,1,0)&amp;"p"&amp;IF(ДАННЫЕ!$CI667&gt;0,IF(YEAR(ДАННЫЕ!$F$1)=YEAR(ДАННЫЕ!$CI667),IF(MONTH(ДАННЫЕ!$F$1)=MONTH(ДАННЫЕ!$CI667),111,11),1),0)&amp;"d"&amp;IF(ДАННЫЕ!$CJ667&gt;0,IF(YEAR(ДАННЫЕ!$F$1)=YEAR(ДАННЫЕ!$CJ667),IF(MONTH(ДАННЫЕ!$F$1)=MONTH(ДАННЫЕ!$CJ667),111,11),1),0)&amp;"o"&amp;IF(ДАННЫЕ!$CK667&gt;0,IF(MONTH(ДАННЫЕ!$F$1)=MONTH(ДАННЫЕ!$CK667),111,11),0)&amp;"v"&amp;IF(ДАННЫЕ!$BE667&gt;0,IF(MONTH(ДАННЫЕ!$F$1)=MONTH(ДАННЫЕ!$BE667),111,11),0)</f>
        <v>g00f0c0s0i0h0p0d0o0v0</v>
      </c>
      <c r="P667" s="15">
        <f t="shared" si="32"/>
        <v>0</v>
      </c>
      <c r="Q667" s="15">
        <f>IF(ДАННЫЕ!$F$1&gt;ДАННЫЕ!$N667,IF(YEAR(ДАННЫЕ!$F$1)=YEAR(ДАННЫЕ!M667),1,0),0)</f>
        <v>0</v>
      </c>
      <c r="R667" s="15">
        <f>IF(ДАННЫЕ!$F$1&gt;ДАННЫЕ!$N667,IF(YEAR(ДАННЫЕ!$F$1)=YEAR(ДАННЫЕ!N667),1,0),0)</f>
        <v>0</v>
      </c>
      <c r="S667" s="15">
        <f>IF(ДАННЫЕ!$AA667="2А",1,IF(ДАННЫЕ!$AA667="2Б",2,IF(ДАННЫЕ!$AA667="2В",3,IF(ДАННЫЕ!$AA667=3,4,IF(ДАННЫЕ!$AA667="4А",5,IF(ДАННЫЕ!$AA667="4Б",6,IF(ДАННЫЕ!$AA667="4В",7,IF(ДАННЫЕ!$AA667=5,8,0))))))))</f>
        <v>0</v>
      </c>
      <c r="T667" s="15">
        <f>IF(OR(ДАННЫЕ!$AC667=2,ДАННЫЕ!$AD667=2,ДАННЫЕ!$AE667=2),2,IF(OR(ДАННЫЕ!$AC667=1,ДАННЫЕ!$AD667=1,ДАННЫЕ!$AE667=1),1,0))</f>
        <v>0</v>
      </c>
    </row>
    <row r="668" spans="1:20" ht="15" customHeight="1" x14ac:dyDescent="0.2">
      <c r="A668" s="78">
        <f>IF(B668&gt;0,IF(MONTH(ДАННЫЕ!$F$1)=MONTH(ДАННЫЕ!$B668),1,0),0)</f>
        <v>0</v>
      </c>
      <c r="B668" s="14">
        <f>IF(ДАННЫЕ!$B668&gt;0,IF(YEAR(ДАННЫЕ!$F$1)=YEAR(ДАННЫЕ!$B668),1,0),0)</f>
        <v>0</v>
      </c>
      <c r="C668" s="14">
        <f>IF(ДАННЫЕ!$CM668&gt;0,IF(YEAR(ДАННЫЕ!$F$1)=YEAR(ДАННЫЕ!$CM668),1,0),0)</f>
        <v>0</v>
      </c>
      <c r="D668" s="14">
        <f>IF(ДАННЫЕ!$CJ668&gt;0,IF(ДАННЫЕ!$CL668&gt;ДАННЫЕ!$F$1,1,IF(ДАННЫЕ!$CL668&gt;0,0,1)),0)</f>
        <v>0</v>
      </c>
      <c r="E668" s="43" t="str">
        <f ca="1">IF(ДАННЫЕ!$F$1&gt;0,IF(ДАННЫЕ!$G668&gt;0,DATEDIF(ДАННЫЕ!$G668,ДАННЫЕ!$F$1,"y"),""),IF(ДАННЫЕ!$G668&gt;0,DATEDIF(ДАННЫЕ!$G668,TODAY(),"y"),""))</f>
        <v/>
      </c>
      <c r="F668" s="43" t="str">
        <f xml:space="preserve"> IF(ДАННЫЕ!$F668="М",IF(E668&gt;=18,IF(E668&lt;60,1,""),""),"")&amp;IF(ДАННЫЕ!$F668="Ж",IF(E668&gt;=18,IF(E668&lt;55,1,""),""),"")</f>
        <v/>
      </c>
      <c r="G668" s="43" t="str">
        <f xml:space="preserve"> IF(ДАННЫЕ!$F668="М",IF(E668&gt;=60,2,""),"")&amp;IF(ДАННЫЕ!$F668="Ж",IF(E668&gt;=55,2,""),"")</f>
        <v/>
      </c>
      <c r="H668" s="43" t="str">
        <f t="shared" ca="1" si="30"/>
        <v/>
      </c>
      <c r="I668" s="43" t="str">
        <f t="shared" ca="1" si="31"/>
        <v>03</v>
      </c>
      <c r="J668" s="28" t="str">
        <f ca="1">ДАННЫЕ!$F668&amp;H668&amp;I668&amp;ДАННЫЕ!$I668&amp;"m"&amp;IF(ДАННЫЕ!$I668&gt;0,IF(ДАННЫЕ!$J668&gt;0,0,1),"")&amp;"f"&amp;IF(ДАННЫЕ!$R668&gt;0,IF(YEAR(ДАННЫЕ!$F$1)=YEAR(ДАННЫЕ!$R668),1,0),0)&amp;"z"&amp;ДАННЫЕ!$R668&amp;"p"&amp;ДАННЫЕ!$S668&amp;"i"&amp;ДАННЫЕ!$T668&amp;"h"&amp;ДАННЫЕ!$K668&amp;"be"&amp;ДАННЫЕ!$BI668&amp;"CD"&amp;IF(ДАННЫЕ!BF668&gt;500,4,IF(ДАННЫЕ!BF668&gt;350,3,IF(ДАННЫЕ!BF668&gt;200,2,IF(ДАННЫЕ!BF668&gt;0,1,0))))&amp;"g"&amp;B668&amp;"d"&amp;H668&amp;"l"&amp;ДАННЫЕ!AT668&amp;"a"&amp;ДАННЫЕ!$V668&amp;"v"&amp;R668&amp;"k"&amp;ДАННЫЕ!$U668&amp;"s"&amp;ДАННЫЕ!$Y668&amp;"t"&amp;ДАННЫЕ!$X668&amp;"b"&amp;IF(ДАННЫЕ!$Q668&gt;1,1,0)&amp;"PP"&amp;ДАННЫЕ!Z668&amp;"c"&amp;S668&amp;"x"&amp;IF(ДАННЫЕ!$BY668&gt;0,IF(YEAR(ДАННЫЕ!$F$1)=YEAR(ДАННЫЕ!$BY668),1,0),0)&amp;"n"&amp;IF(ДАННЫЕ!$BZ668&gt;0,IF(YEAR(ДАННЫЕ!$F$1)=YEAR(ДАННЫЕ!$BZ668),1,0),0)&amp;"u"&amp;D668&amp;"z"&amp;IF(ДАННЫЕ!$CL668&gt;0,IF(YEAR(ДАННЫЕ!$F$1)&gt;YEAR(ДАННЫЕ!$CL668),11,12),0)</f>
        <v>03mf0zpihbeCD0g0dlav0kstb0PPc0x0n0u0z0</v>
      </c>
      <c r="K668" s="28" t="str">
        <f ca="1">ДАННЫЕ!$I668&amp;"x"&amp;B668&amp;"w"&amp;IF(T668+ДАННЫЕ!AD668+ДАННЫЕ!AE668+ДАННЫЕ!AF668+ДАННЫЕ!AG668+ДАННЫЕ!AH668+ДАННЫЕ!$AL668+ДАННЫЕ!AI668+ДАННЫЕ!AJ668+ДАННЫЕ!AK668+ДАННЫЕ!AP668+ДАННЫЕ!AQ668+ДАННЫЕ!AR668+ДАННЫЕ!$AM668+ДАННЫЕ!$AN668+ДАННЫЕ!AS668+ДАННЫЕ!AT668&gt;0,1,0)&amp;IF(OR(T668=2,ДАННЫЕ!AD668=2,ДАННЫЕ!AE668=2,ДАННЫЕ!AF668=2,ДАННЫЕ!AG668=2,ДАННЫЕ!AH668=2,ДАННЫЕ!$AL668=2,ДАННЫЕ!AI668=2,ДАННЫЕ!AJ668=2,ДАННЫЕ!AK668=2,ДАННЫЕ!AP668=2,ДАННЫЕ!AQ668=2,ДАННЫЕ!AR668=2,ДАННЫЕ!$AM668=2,ДАННЫЕ!$AN668=2,ДАННЫЕ!AS668=2,ДАННЫЕ!AT668=2),2,0)&amp;"t"&amp;IF(T668&gt;0,"1"&amp;T668,"00")&amp;"f"&amp;IF(ДАННЫЕ!$AC668,"1"&amp;ДАННЫЕ!$AC668,"00")&amp;"b"&amp;IF(ДАННЫЕ!$AD668,"1"&amp;ДАННЫЕ!$AD668,"00")&amp;"g"&amp;IF(ДАННЫЕ!$AF668,"1"&amp;ДАННЫЕ!$AF668,"00")&amp;"c"&amp;IF(ДАННЫЕ!$AG668,"1"&amp;ДАННЫЕ!$AG668,"00")&amp;"i"&amp;IF(ДАННЫЕ!$AH668,"1"&amp;ДАННЫЕ!$AH668,"00")&amp;"r"&amp;IF(ДАННЫЕ!$AL668,"1"&amp;ДАННЫЕ!$AL668,"00")&amp;"m"&amp;IF(ДАННЫЕ!$AI668,"1"&amp;ДАННЫЕ!$AI668,"00")&amp;"hS"&amp;IF(ДАННЫЕ!$AJ668,"1"&amp;ДАННЫЕ!$AJ668,"00")&amp;"hZ"&amp;IF(ДАННЫЕ!$AK668,"1"&amp;ДАННЫЕ!$AK668,"00")&amp;"p"&amp;IF(ДАННЫЕ!$AP668,"1"&amp;ДАННЫЕ!$AP668,"00")&amp;"k"&amp;IF(ДАННЫЕ!$AQ668,"1"&amp;ДАННЫЕ!$AQ668,"00")&amp;"z"&amp;IF(ДАННЫЕ!$AR668,"1"&amp;ДАННЫЕ!$AR668,"00")&amp;"j"&amp;IF(ДАННЫЕ!$AM668,"1"&amp;ДАННЫЕ!$AM668,"00")&amp;"n"&amp;IF(ДАННЫЕ!$AN668,"1"&amp;ДАННЫЕ!$AN668,"00")&amp;"E"&amp;ДАННЫЕ!BI668&amp;"L"&amp;ДАННЫЕ!AO668&amp;"h"&amp;IF(ДАННЫЕ!$AU668&gt;0,1,0)&amp;"v"&amp;IF(ДАННЫЕ!$AW668&gt;0,1,0)&amp;"a"&amp;IF(ДАННЫЕ!$AS668,"1"&amp;ДАННЫЕ!$AS668,"00")&amp;"s"&amp;IF(ДАННЫЕ!$AT668,"1"&amp;ДАННЫЕ!$AT668,"00")&amp;"u"&amp;IF(ДАННЫЕ!$CJ668&gt;0,1,0)&amp;"y"&amp;B668&amp;"d"&amp;H668&amp;"e"&amp;F668&amp;G668</f>
        <v>x0w00t00f00b00g00c00i00r00m00hS00hZ00p00k00z00j00n00ELh0v0a00s00u0y0de</v>
      </c>
      <c r="L668" s="28" t="str">
        <f ca="1">ДАННЫЕ!$I668&amp;"VN"&amp;IF(ДАННЫЕ!AW668&gt;0,11,10)&amp;"CD"&amp;IF(ДАННЫЕ!BF668&gt;500,16,IF(ДАННЫЕ!BF668&gt;350,15,IF(ДАННЫЕ!BF668&gt;=200,14,IF(ДАННЫЕ!BF668&gt;=100,13,IF(ДАННЫЕ!BF668&gt;=50,12,IF(ДАННЫЕ!BF668&gt;0,11,10))))))&amp;"AR"&amp;IF(ДАННЫЕ!BX668&gt;0,1,0)&amp;"GD"&amp;B668&amp;"VV"&amp;IF(E668&gt;=5,IF(E668&lt;18,1,0),0)</f>
        <v>VN10CD10AR0GD0VV0</v>
      </c>
      <c r="M668" s="28" t="str">
        <f>ДАННЫЕ!$I668&amp;"b"&amp;ДАННЫЕ!$BI668&amp;"r"&amp;ДАННЫЕ!$BJ668&amp;"CD"&amp;IF(ДАННЫЕ!BF668&gt;0,IF(ДАННЫЕ!BF668&lt;200,1,IF(ДАННЫЕ!BF668&lt;350,2,3)),0)&amp;"h"&amp;IF(ДАННЫЕ!$BK668+ДАННЫЕ!$BL668+ДАННЫЕ!$BM668&gt;0,1,0)&amp;"x"&amp;ДАННЫЕ!$BK668&amp;"y"&amp;ДАННЫЕ!$BL668&amp;"z"&amp;ДАННЫЕ!$BM668&amp;"c"&amp;IF(ДАННЫЕ!$BK668+ДАННЫЕ!$BL668+ДАННЫЕ!$BM668=3,1,0)&amp;"a"&amp;IF(ДАННЫЕ!$BQ668+ДАННЫЕ!$BR668&gt;0,1,0)&amp;"d"&amp;ДАННЫЕ!$BQ668&amp;"v"&amp;ДАННЫЕ!$BR668&amp;"p"&amp;ДАННЫЕ!$BS668&amp;"n"&amp;ДАННЫЕ!$BU668&amp;"t"&amp;ДАННЫЕ!$BV668&amp;"o"&amp;ДАННЫЕ!$BT668&amp;"l"&amp;IF(ДАННЫЕ!$BN668&gt;0,1,0)&amp;ДАННЫЕ!$BN668&amp;"g"&amp;ДАННЫЕ!$BO668&amp;"s"&amp;ДАННЫЕ!$BP668&amp;"DZ"&amp;IF(ДАННЫЕ!B668-ДАННЫЕ!G668 &lt; 60,IF(ДАННЫЕ!B668-ДАННЫЕ!G668 &gt;= 0,1,0),0)&amp;"u"&amp;IF(ДАННЫЕ!$CJ668&gt;0,1,0)</f>
        <v>brCD0h0xyzc0a0dvpntol0gsDZ1u0</v>
      </c>
      <c r="N668" s="28" t="str">
        <f ca="1">ДАННЫЕ!$F668&amp;ДАННЫЕ!$I668&amp;"g"&amp;B668&amp;"cf"&amp;D668&amp;"a"&amp;IF(ДАННЫЕ!$BX668&gt;0,1,0)&amp;IF(ДАННЫЕ!$BF668&gt;500,1,IF(ДАННЫЕ!$BF668&gt;350,2,IF(ДАННЫЕ!$BF668&gt;=200,3,IF(ДАННЫЕ!$BF668&gt;=100,4,IF(ДАННЫЕ!$BF668&gt;=50,5,IF(ДАННЫЕ!$BF668&lt;50,6,0))))))&amp;"AR"&amp;IF(DATEDIF(ДАННЫЕ!$BX668,ДАННЫЕ!$F$1,"y")&gt;1,1,0)&amp;"VG"&amp;IF(ДАННЫЕ!$BH668="0",1,0)&amp;"o"&amp;IF(T668+ДАННЫЕ!$AF668+ДАННЫЕ!$AG668+ДАННЫЕ!$AH668+ДАННЫЕ!$AI668+ДАННЫЕ!$AJ668+ДАННЫЕ!$AP668+ДАННЫЕ!$AQ668+ДАННЫЕ!$AR668+ДАННЫЕ!$AU668+ДАННЫЕ!$AW668+ДАННЫЕ!$AS668+ДАННЫЕ!$AT668&gt;0,1,0)&amp;"x"&amp;ДАННЫЕ!$AG668&amp;"p"&amp;IF(ДАННЫЕ!$BY668&gt;0,1,0)&amp;"v"&amp;IF(ДАННЫЕ!$BZ668&gt;0,1,0)&amp;"n"&amp;ДАННЫЕ!$CA668&amp;"t"&amp;ДАННЫЕ!$AY668&amp;"k"&amp;ДАННЫЕ!$CB668&amp;"q"&amp;ДАННЫЕ!$CC668&amp;"w"&amp;ДАННЫЕ!$CD668&amp;"e"&amp;ДАННЫЕ!$CE668&amp;"m"&amp;ДАННЫЕ!$CF668&amp;"c"&amp;ДАННЫЕ!$CG668&amp;"z"&amp;ДАННЫЕ!$CH668&amp;"d"&amp;IF(H668=4,1,0)&amp;"s"&amp;IF(ДАННЫЕ!$J668=1,0,1)&amp;"u"&amp;IF(ДАННЫЕ!$CJ668&gt;0,1,0)</f>
        <v>g0cf0a06AR1VG0o0xp0v0ntkqwemczd0s1u0</v>
      </c>
      <c r="O668" s="28" t="str">
        <f>ДАННЫЕ!$I668&amp;"g"&amp;B668&amp;A668&amp;"f"&amp;P668&amp;"c"&amp;IF(ДАННЫЕ!$U668&gt;0,1,0)&amp;"s"&amp;IF(ДАННЫЕ!$Q668&gt;0,IF(YEAR(ДАННЫЕ!$F$1)=YEAR(ДАННЫЕ!$Q668),IF(MONTH(ДАННЫЕ!$F$1)=MONTH(ДАННЫЕ!$Q668),111,11),1),0)&amp;"i"&amp;IF(ДАННЫЕ!$R668+ДАННЫЕ!$S668+ДАННЫЕ!$T668=0,0,1)&amp;"h"&amp;IF(ДАННЫЕ!$P668&gt;0,1,0)&amp;"p"&amp;IF(ДАННЫЕ!$CI668&gt;0,IF(YEAR(ДАННЫЕ!$F$1)=YEAR(ДАННЫЕ!$CI668),IF(MONTH(ДАННЫЕ!$F$1)=MONTH(ДАННЫЕ!$CI668),111,11),1),0)&amp;"d"&amp;IF(ДАННЫЕ!$CJ668&gt;0,IF(YEAR(ДАННЫЕ!$F$1)=YEAR(ДАННЫЕ!$CJ668),IF(MONTH(ДАННЫЕ!$F$1)=MONTH(ДАННЫЕ!$CJ668),111,11),1),0)&amp;"o"&amp;IF(ДАННЫЕ!$CK668&gt;0,IF(MONTH(ДАННЫЕ!$F$1)=MONTH(ДАННЫЕ!$CK668),111,11),0)&amp;"v"&amp;IF(ДАННЫЕ!$BE668&gt;0,IF(MONTH(ДАННЫЕ!$F$1)=MONTH(ДАННЫЕ!$BE668),111,11),0)</f>
        <v>g00f0c0s0i0h0p0d0o0v0</v>
      </c>
      <c r="P668" s="15">
        <f t="shared" si="32"/>
        <v>0</v>
      </c>
      <c r="Q668" s="15">
        <f>IF(ДАННЫЕ!$F$1&gt;ДАННЫЕ!$N668,IF(YEAR(ДАННЫЕ!$F$1)=YEAR(ДАННЫЕ!M668),1,0),0)</f>
        <v>0</v>
      </c>
      <c r="R668" s="15">
        <f>IF(ДАННЫЕ!$F$1&gt;ДАННЫЕ!$N668,IF(YEAR(ДАННЫЕ!$F$1)=YEAR(ДАННЫЕ!N668),1,0),0)</f>
        <v>0</v>
      </c>
      <c r="S668" s="15">
        <f>IF(ДАННЫЕ!$AA668="2А",1,IF(ДАННЫЕ!$AA668="2Б",2,IF(ДАННЫЕ!$AA668="2В",3,IF(ДАННЫЕ!$AA668=3,4,IF(ДАННЫЕ!$AA668="4А",5,IF(ДАННЫЕ!$AA668="4Б",6,IF(ДАННЫЕ!$AA668="4В",7,IF(ДАННЫЕ!$AA668=5,8,0))))))))</f>
        <v>0</v>
      </c>
      <c r="T668" s="15">
        <f>IF(OR(ДАННЫЕ!$AC668=2,ДАННЫЕ!$AD668=2,ДАННЫЕ!$AE668=2),2,IF(OR(ДАННЫЕ!$AC668=1,ДАННЫЕ!$AD668=1,ДАННЫЕ!$AE668=1),1,0))</f>
        <v>0</v>
      </c>
    </row>
    <row r="669" spans="1:20" ht="15" customHeight="1" x14ac:dyDescent="0.2">
      <c r="A669" s="78">
        <f>IF(B669&gt;0,IF(MONTH(ДАННЫЕ!$F$1)=MONTH(ДАННЫЕ!$B669),1,0),0)</f>
        <v>0</v>
      </c>
      <c r="B669" s="14">
        <f>IF(ДАННЫЕ!$B669&gt;0,IF(YEAR(ДАННЫЕ!$F$1)=YEAR(ДАННЫЕ!$B669),1,0),0)</f>
        <v>0</v>
      </c>
      <c r="C669" s="14">
        <f>IF(ДАННЫЕ!$CM669&gt;0,IF(YEAR(ДАННЫЕ!$F$1)=YEAR(ДАННЫЕ!$CM669),1,0),0)</f>
        <v>0</v>
      </c>
      <c r="D669" s="14">
        <f>IF(ДАННЫЕ!$CJ669&gt;0,IF(ДАННЫЕ!$CL669&gt;ДАННЫЕ!$F$1,1,IF(ДАННЫЕ!$CL669&gt;0,0,1)),0)</f>
        <v>0</v>
      </c>
      <c r="E669" s="43" t="str">
        <f ca="1">IF(ДАННЫЕ!$F$1&gt;0,IF(ДАННЫЕ!$G669&gt;0,DATEDIF(ДАННЫЕ!$G669,ДАННЫЕ!$F$1,"y"),""),IF(ДАННЫЕ!$G669&gt;0,DATEDIF(ДАННЫЕ!$G669,TODAY(),"y"),""))</f>
        <v/>
      </c>
      <c r="F669" s="43" t="str">
        <f xml:space="preserve"> IF(ДАННЫЕ!$F669="М",IF(E669&gt;=18,IF(E669&lt;60,1,""),""),"")&amp;IF(ДАННЫЕ!$F669="Ж",IF(E669&gt;=18,IF(E669&lt;55,1,""),""),"")</f>
        <v/>
      </c>
      <c r="G669" s="43" t="str">
        <f xml:space="preserve"> IF(ДАННЫЕ!$F669="М",IF(E669&gt;=60,2,""),"")&amp;IF(ДАННЫЕ!$F669="Ж",IF(E669&gt;=55,2,""),"")</f>
        <v/>
      </c>
      <c r="H669" s="43" t="str">
        <f t="shared" ca="1" si="30"/>
        <v/>
      </c>
      <c r="I669" s="43" t="str">
        <f t="shared" ca="1" si="31"/>
        <v>03</v>
      </c>
      <c r="J669" s="28" t="str">
        <f ca="1">ДАННЫЕ!$F669&amp;H669&amp;I669&amp;ДАННЫЕ!$I669&amp;"m"&amp;IF(ДАННЫЕ!$I669&gt;0,IF(ДАННЫЕ!$J669&gt;0,0,1),"")&amp;"f"&amp;IF(ДАННЫЕ!$R669&gt;0,IF(YEAR(ДАННЫЕ!$F$1)=YEAR(ДАННЫЕ!$R669),1,0),0)&amp;"z"&amp;ДАННЫЕ!$R669&amp;"p"&amp;ДАННЫЕ!$S669&amp;"i"&amp;ДАННЫЕ!$T669&amp;"h"&amp;ДАННЫЕ!$K669&amp;"be"&amp;ДАННЫЕ!$BI669&amp;"CD"&amp;IF(ДАННЫЕ!BF669&gt;500,4,IF(ДАННЫЕ!BF669&gt;350,3,IF(ДАННЫЕ!BF669&gt;200,2,IF(ДАННЫЕ!BF669&gt;0,1,0))))&amp;"g"&amp;B669&amp;"d"&amp;H669&amp;"l"&amp;ДАННЫЕ!AT669&amp;"a"&amp;ДАННЫЕ!$V669&amp;"v"&amp;R669&amp;"k"&amp;ДАННЫЕ!$U669&amp;"s"&amp;ДАННЫЕ!$Y669&amp;"t"&amp;ДАННЫЕ!$X669&amp;"b"&amp;IF(ДАННЫЕ!$Q669&gt;1,1,0)&amp;"PP"&amp;ДАННЫЕ!Z669&amp;"c"&amp;S669&amp;"x"&amp;IF(ДАННЫЕ!$BY669&gt;0,IF(YEAR(ДАННЫЕ!$F$1)=YEAR(ДАННЫЕ!$BY669),1,0),0)&amp;"n"&amp;IF(ДАННЫЕ!$BZ669&gt;0,IF(YEAR(ДАННЫЕ!$F$1)=YEAR(ДАННЫЕ!$BZ669),1,0),0)&amp;"u"&amp;D669&amp;"z"&amp;IF(ДАННЫЕ!$CL669&gt;0,IF(YEAR(ДАННЫЕ!$F$1)&gt;YEAR(ДАННЫЕ!$CL669),11,12),0)</f>
        <v>03mf0zpihbeCD0g0dlav0kstb0PPc0x0n0u0z0</v>
      </c>
      <c r="K669" s="28" t="str">
        <f ca="1">ДАННЫЕ!$I669&amp;"x"&amp;B669&amp;"w"&amp;IF(T669+ДАННЫЕ!AD669+ДАННЫЕ!AE669+ДАННЫЕ!AF669+ДАННЫЕ!AG669+ДАННЫЕ!AH669+ДАННЫЕ!$AL669+ДАННЫЕ!AI669+ДАННЫЕ!AJ669+ДАННЫЕ!AK669+ДАННЫЕ!AP669+ДАННЫЕ!AQ669+ДАННЫЕ!AR669+ДАННЫЕ!$AM669+ДАННЫЕ!$AN669+ДАННЫЕ!AS669+ДАННЫЕ!AT669&gt;0,1,0)&amp;IF(OR(T669=2,ДАННЫЕ!AD669=2,ДАННЫЕ!AE669=2,ДАННЫЕ!AF669=2,ДАННЫЕ!AG669=2,ДАННЫЕ!AH669=2,ДАННЫЕ!$AL669=2,ДАННЫЕ!AI669=2,ДАННЫЕ!AJ669=2,ДАННЫЕ!AK669=2,ДАННЫЕ!AP669=2,ДАННЫЕ!AQ669=2,ДАННЫЕ!AR669=2,ДАННЫЕ!$AM669=2,ДАННЫЕ!$AN669=2,ДАННЫЕ!AS669=2,ДАННЫЕ!AT669=2),2,0)&amp;"t"&amp;IF(T669&gt;0,"1"&amp;T669,"00")&amp;"f"&amp;IF(ДАННЫЕ!$AC669,"1"&amp;ДАННЫЕ!$AC669,"00")&amp;"b"&amp;IF(ДАННЫЕ!$AD669,"1"&amp;ДАННЫЕ!$AD669,"00")&amp;"g"&amp;IF(ДАННЫЕ!$AF669,"1"&amp;ДАННЫЕ!$AF669,"00")&amp;"c"&amp;IF(ДАННЫЕ!$AG669,"1"&amp;ДАННЫЕ!$AG669,"00")&amp;"i"&amp;IF(ДАННЫЕ!$AH669,"1"&amp;ДАННЫЕ!$AH669,"00")&amp;"r"&amp;IF(ДАННЫЕ!$AL669,"1"&amp;ДАННЫЕ!$AL669,"00")&amp;"m"&amp;IF(ДАННЫЕ!$AI669,"1"&amp;ДАННЫЕ!$AI669,"00")&amp;"hS"&amp;IF(ДАННЫЕ!$AJ669,"1"&amp;ДАННЫЕ!$AJ669,"00")&amp;"hZ"&amp;IF(ДАННЫЕ!$AK669,"1"&amp;ДАННЫЕ!$AK669,"00")&amp;"p"&amp;IF(ДАННЫЕ!$AP669,"1"&amp;ДАННЫЕ!$AP669,"00")&amp;"k"&amp;IF(ДАННЫЕ!$AQ669,"1"&amp;ДАННЫЕ!$AQ669,"00")&amp;"z"&amp;IF(ДАННЫЕ!$AR669,"1"&amp;ДАННЫЕ!$AR669,"00")&amp;"j"&amp;IF(ДАННЫЕ!$AM669,"1"&amp;ДАННЫЕ!$AM669,"00")&amp;"n"&amp;IF(ДАННЫЕ!$AN669,"1"&amp;ДАННЫЕ!$AN669,"00")&amp;"E"&amp;ДАННЫЕ!BI669&amp;"L"&amp;ДАННЫЕ!AO669&amp;"h"&amp;IF(ДАННЫЕ!$AU669&gt;0,1,0)&amp;"v"&amp;IF(ДАННЫЕ!$AW669&gt;0,1,0)&amp;"a"&amp;IF(ДАННЫЕ!$AS669,"1"&amp;ДАННЫЕ!$AS669,"00")&amp;"s"&amp;IF(ДАННЫЕ!$AT669,"1"&amp;ДАННЫЕ!$AT669,"00")&amp;"u"&amp;IF(ДАННЫЕ!$CJ669&gt;0,1,0)&amp;"y"&amp;B669&amp;"d"&amp;H669&amp;"e"&amp;F669&amp;G669</f>
        <v>x0w00t00f00b00g00c00i00r00m00hS00hZ00p00k00z00j00n00ELh0v0a00s00u0y0de</v>
      </c>
      <c r="L669" s="28" t="str">
        <f ca="1">ДАННЫЕ!$I669&amp;"VN"&amp;IF(ДАННЫЕ!AW669&gt;0,11,10)&amp;"CD"&amp;IF(ДАННЫЕ!BF669&gt;500,16,IF(ДАННЫЕ!BF669&gt;350,15,IF(ДАННЫЕ!BF669&gt;=200,14,IF(ДАННЫЕ!BF669&gt;=100,13,IF(ДАННЫЕ!BF669&gt;=50,12,IF(ДАННЫЕ!BF669&gt;0,11,10))))))&amp;"AR"&amp;IF(ДАННЫЕ!BX669&gt;0,1,0)&amp;"GD"&amp;B669&amp;"VV"&amp;IF(E669&gt;=5,IF(E669&lt;18,1,0),0)</f>
        <v>VN10CD10AR0GD0VV0</v>
      </c>
      <c r="M669" s="28" t="str">
        <f>ДАННЫЕ!$I669&amp;"b"&amp;ДАННЫЕ!$BI669&amp;"r"&amp;ДАННЫЕ!$BJ669&amp;"CD"&amp;IF(ДАННЫЕ!BF669&gt;0,IF(ДАННЫЕ!BF669&lt;200,1,IF(ДАННЫЕ!BF669&lt;350,2,3)),0)&amp;"h"&amp;IF(ДАННЫЕ!$BK669+ДАННЫЕ!$BL669+ДАННЫЕ!$BM669&gt;0,1,0)&amp;"x"&amp;ДАННЫЕ!$BK669&amp;"y"&amp;ДАННЫЕ!$BL669&amp;"z"&amp;ДАННЫЕ!$BM669&amp;"c"&amp;IF(ДАННЫЕ!$BK669+ДАННЫЕ!$BL669+ДАННЫЕ!$BM669=3,1,0)&amp;"a"&amp;IF(ДАННЫЕ!$BQ669+ДАННЫЕ!$BR669&gt;0,1,0)&amp;"d"&amp;ДАННЫЕ!$BQ669&amp;"v"&amp;ДАННЫЕ!$BR669&amp;"p"&amp;ДАННЫЕ!$BS669&amp;"n"&amp;ДАННЫЕ!$BU669&amp;"t"&amp;ДАННЫЕ!$BV669&amp;"o"&amp;ДАННЫЕ!$BT669&amp;"l"&amp;IF(ДАННЫЕ!$BN669&gt;0,1,0)&amp;ДАННЫЕ!$BN669&amp;"g"&amp;ДАННЫЕ!$BO669&amp;"s"&amp;ДАННЫЕ!$BP669&amp;"DZ"&amp;IF(ДАННЫЕ!B669-ДАННЫЕ!G669 &lt; 60,IF(ДАННЫЕ!B669-ДАННЫЕ!G669 &gt;= 0,1,0),0)&amp;"u"&amp;IF(ДАННЫЕ!$CJ669&gt;0,1,0)</f>
        <v>brCD0h0xyzc0a0dvpntol0gsDZ1u0</v>
      </c>
      <c r="N669" s="28" t="str">
        <f ca="1">ДАННЫЕ!$F669&amp;ДАННЫЕ!$I669&amp;"g"&amp;B669&amp;"cf"&amp;D669&amp;"a"&amp;IF(ДАННЫЕ!$BX669&gt;0,1,0)&amp;IF(ДАННЫЕ!$BF669&gt;500,1,IF(ДАННЫЕ!$BF669&gt;350,2,IF(ДАННЫЕ!$BF669&gt;=200,3,IF(ДАННЫЕ!$BF669&gt;=100,4,IF(ДАННЫЕ!$BF669&gt;=50,5,IF(ДАННЫЕ!$BF669&lt;50,6,0))))))&amp;"AR"&amp;IF(DATEDIF(ДАННЫЕ!$BX669,ДАННЫЕ!$F$1,"y")&gt;1,1,0)&amp;"VG"&amp;IF(ДАННЫЕ!$BH669="0",1,0)&amp;"o"&amp;IF(T669+ДАННЫЕ!$AF669+ДАННЫЕ!$AG669+ДАННЫЕ!$AH669+ДАННЫЕ!$AI669+ДАННЫЕ!$AJ669+ДАННЫЕ!$AP669+ДАННЫЕ!$AQ669+ДАННЫЕ!$AR669+ДАННЫЕ!$AU669+ДАННЫЕ!$AW669+ДАННЫЕ!$AS669+ДАННЫЕ!$AT669&gt;0,1,0)&amp;"x"&amp;ДАННЫЕ!$AG669&amp;"p"&amp;IF(ДАННЫЕ!$BY669&gt;0,1,0)&amp;"v"&amp;IF(ДАННЫЕ!$BZ669&gt;0,1,0)&amp;"n"&amp;ДАННЫЕ!$CA669&amp;"t"&amp;ДАННЫЕ!$AY669&amp;"k"&amp;ДАННЫЕ!$CB669&amp;"q"&amp;ДАННЫЕ!$CC669&amp;"w"&amp;ДАННЫЕ!$CD669&amp;"e"&amp;ДАННЫЕ!$CE669&amp;"m"&amp;ДАННЫЕ!$CF669&amp;"c"&amp;ДАННЫЕ!$CG669&amp;"z"&amp;ДАННЫЕ!$CH669&amp;"d"&amp;IF(H669=4,1,0)&amp;"s"&amp;IF(ДАННЫЕ!$J669=1,0,1)&amp;"u"&amp;IF(ДАННЫЕ!$CJ669&gt;0,1,0)</f>
        <v>g0cf0a06AR1VG0o0xp0v0ntkqwemczd0s1u0</v>
      </c>
      <c r="O669" s="28" t="str">
        <f>ДАННЫЕ!$I669&amp;"g"&amp;B669&amp;A669&amp;"f"&amp;P669&amp;"c"&amp;IF(ДАННЫЕ!$U669&gt;0,1,0)&amp;"s"&amp;IF(ДАННЫЕ!$Q669&gt;0,IF(YEAR(ДАННЫЕ!$F$1)=YEAR(ДАННЫЕ!$Q669),IF(MONTH(ДАННЫЕ!$F$1)=MONTH(ДАННЫЕ!$Q669),111,11),1),0)&amp;"i"&amp;IF(ДАННЫЕ!$R669+ДАННЫЕ!$S669+ДАННЫЕ!$T669=0,0,1)&amp;"h"&amp;IF(ДАННЫЕ!$P669&gt;0,1,0)&amp;"p"&amp;IF(ДАННЫЕ!$CI669&gt;0,IF(YEAR(ДАННЫЕ!$F$1)=YEAR(ДАННЫЕ!$CI669),IF(MONTH(ДАННЫЕ!$F$1)=MONTH(ДАННЫЕ!$CI669),111,11),1),0)&amp;"d"&amp;IF(ДАННЫЕ!$CJ669&gt;0,IF(YEAR(ДАННЫЕ!$F$1)=YEAR(ДАННЫЕ!$CJ669),IF(MONTH(ДАННЫЕ!$F$1)=MONTH(ДАННЫЕ!$CJ669),111,11),1),0)&amp;"o"&amp;IF(ДАННЫЕ!$CK669&gt;0,IF(MONTH(ДАННЫЕ!$F$1)=MONTH(ДАННЫЕ!$CK669),111,11),0)&amp;"v"&amp;IF(ДАННЫЕ!$BE669&gt;0,IF(MONTH(ДАННЫЕ!$F$1)=MONTH(ДАННЫЕ!$BE669),111,11),0)</f>
        <v>g00f0c0s0i0h0p0d0o0v0</v>
      </c>
      <c r="P669" s="15">
        <f t="shared" si="32"/>
        <v>0</v>
      </c>
      <c r="Q669" s="15">
        <f>IF(ДАННЫЕ!$F$1&gt;ДАННЫЕ!$N669,IF(YEAR(ДАННЫЕ!$F$1)=YEAR(ДАННЫЕ!M669),1,0),0)</f>
        <v>0</v>
      </c>
      <c r="R669" s="15">
        <f>IF(ДАННЫЕ!$F$1&gt;ДАННЫЕ!$N669,IF(YEAR(ДАННЫЕ!$F$1)=YEAR(ДАННЫЕ!N669),1,0),0)</f>
        <v>0</v>
      </c>
      <c r="S669" s="15">
        <f>IF(ДАННЫЕ!$AA669="2А",1,IF(ДАННЫЕ!$AA669="2Б",2,IF(ДАННЫЕ!$AA669="2В",3,IF(ДАННЫЕ!$AA669=3,4,IF(ДАННЫЕ!$AA669="4А",5,IF(ДАННЫЕ!$AA669="4Б",6,IF(ДАННЫЕ!$AA669="4В",7,IF(ДАННЫЕ!$AA669=5,8,0))))))))</f>
        <v>0</v>
      </c>
      <c r="T669" s="15">
        <f>IF(OR(ДАННЫЕ!$AC669=2,ДАННЫЕ!$AD669=2,ДАННЫЕ!$AE669=2),2,IF(OR(ДАННЫЕ!$AC669=1,ДАННЫЕ!$AD669=1,ДАННЫЕ!$AE669=1),1,0))</f>
        <v>0</v>
      </c>
    </row>
    <row r="670" spans="1:20" ht="15" customHeight="1" x14ac:dyDescent="0.2">
      <c r="A670" s="78">
        <f>IF(B670&gt;0,IF(MONTH(ДАННЫЕ!$F$1)=MONTH(ДАННЫЕ!$B670),1,0),0)</f>
        <v>0</v>
      </c>
      <c r="B670" s="14">
        <f>IF(ДАННЫЕ!$B670&gt;0,IF(YEAR(ДАННЫЕ!$F$1)=YEAR(ДАННЫЕ!$B670),1,0),0)</f>
        <v>0</v>
      </c>
      <c r="C670" s="14">
        <f>IF(ДАННЫЕ!$CM670&gt;0,IF(YEAR(ДАННЫЕ!$F$1)=YEAR(ДАННЫЕ!$CM670),1,0),0)</f>
        <v>0</v>
      </c>
      <c r="D670" s="14">
        <f>IF(ДАННЫЕ!$CJ670&gt;0,IF(ДАННЫЕ!$CL670&gt;ДАННЫЕ!$F$1,1,IF(ДАННЫЕ!$CL670&gt;0,0,1)),0)</f>
        <v>0</v>
      </c>
      <c r="E670" s="43" t="str">
        <f ca="1">IF(ДАННЫЕ!$F$1&gt;0,IF(ДАННЫЕ!$G670&gt;0,DATEDIF(ДАННЫЕ!$G670,ДАННЫЕ!$F$1,"y"),""),IF(ДАННЫЕ!$G670&gt;0,DATEDIF(ДАННЫЕ!$G670,TODAY(),"y"),""))</f>
        <v/>
      </c>
      <c r="F670" s="43" t="str">
        <f xml:space="preserve"> IF(ДАННЫЕ!$F670="М",IF(E670&gt;=18,IF(E670&lt;60,1,""),""),"")&amp;IF(ДАННЫЕ!$F670="Ж",IF(E670&gt;=18,IF(E670&lt;55,1,""),""),"")</f>
        <v/>
      </c>
      <c r="G670" s="43" t="str">
        <f xml:space="preserve"> IF(ДАННЫЕ!$F670="М",IF(E670&gt;=60,2,""),"")&amp;IF(ДАННЫЕ!$F670="Ж",IF(E670&gt;=55,2,""),"")</f>
        <v/>
      </c>
      <c r="H670" s="43" t="str">
        <f t="shared" ca="1" si="30"/>
        <v/>
      </c>
      <c r="I670" s="43" t="str">
        <f t="shared" ca="1" si="31"/>
        <v>03</v>
      </c>
      <c r="J670" s="28" t="str">
        <f ca="1">ДАННЫЕ!$F670&amp;H670&amp;I670&amp;ДАННЫЕ!$I670&amp;"m"&amp;IF(ДАННЫЕ!$I670&gt;0,IF(ДАННЫЕ!$J670&gt;0,0,1),"")&amp;"f"&amp;IF(ДАННЫЕ!$R670&gt;0,IF(YEAR(ДАННЫЕ!$F$1)=YEAR(ДАННЫЕ!$R670),1,0),0)&amp;"z"&amp;ДАННЫЕ!$R670&amp;"p"&amp;ДАННЫЕ!$S670&amp;"i"&amp;ДАННЫЕ!$T670&amp;"h"&amp;ДАННЫЕ!$K670&amp;"be"&amp;ДАННЫЕ!$BI670&amp;"CD"&amp;IF(ДАННЫЕ!BF670&gt;500,4,IF(ДАННЫЕ!BF670&gt;350,3,IF(ДАННЫЕ!BF670&gt;200,2,IF(ДАННЫЕ!BF670&gt;0,1,0))))&amp;"g"&amp;B670&amp;"d"&amp;H670&amp;"l"&amp;ДАННЫЕ!AT670&amp;"a"&amp;ДАННЫЕ!$V670&amp;"v"&amp;R670&amp;"k"&amp;ДАННЫЕ!$U670&amp;"s"&amp;ДАННЫЕ!$Y670&amp;"t"&amp;ДАННЫЕ!$X670&amp;"b"&amp;IF(ДАННЫЕ!$Q670&gt;1,1,0)&amp;"PP"&amp;ДАННЫЕ!Z670&amp;"c"&amp;S670&amp;"x"&amp;IF(ДАННЫЕ!$BY670&gt;0,IF(YEAR(ДАННЫЕ!$F$1)=YEAR(ДАННЫЕ!$BY670),1,0),0)&amp;"n"&amp;IF(ДАННЫЕ!$BZ670&gt;0,IF(YEAR(ДАННЫЕ!$F$1)=YEAR(ДАННЫЕ!$BZ670),1,0),0)&amp;"u"&amp;D670&amp;"z"&amp;IF(ДАННЫЕ!$CL670&gt;0,IF(YEAR(ДАННЫЕ!$F$1)&gt;YEAR(ДАННЫЕ!$CL670),11,12),0)</f>
        <v>03mf0zpihbeCD0g0dlav0kstb0PPc0x0n0u0z0</v>
      </c>
      <c r="K670" s="28" t="str">
        <f ca="1">ДАННЫЕ!$I670&amp;"x"&amp;B670&amp;"w"&amp;IF(T670+ДАННЫЕ!AD670+ДАННЫЕ!AE670+ДАННЫЕ!AF670+ДАННЫЕ!AG670+ДАННЫЕ!AH670+ДАННЫЕ!$AL670+ДАННЫЕ!AI670+ДАННЫЕ!AJ670+ДАННЫЕ!AK670+ДАННЫЕ!AP670+ДАННЫЕ!AQ670+ДАННЫЕ!AR670+ДАННЫЕ!$AM670+ДАННЫЕ!$AN670+ДАННЫЕ!AS670+ДАННЫЕ!AT670&gt;0,1,0)&amp;IF(OR(T670=2,ДАННЫЕ!AD670=2,ДАННЫЕ!AE670=2,ДАННЫЕ!AF670=2,ДАННЫЕ!AG670=2,ДАННЫЕ!AH670=2,ДАННЫЕ!$AL670=2,ДАННЫЕ!AI670=2,ДАННЫЕ!AJ670=2,ДАННЫЕ!AK670=2,ДАННЫЕ!AP670=2,ДАННЫЕ!AQ670=2,ДАННЫЕ!AR670=2,ДАННЫЕ!$AM670=2,ДАННЫЕ!$AN670=2,ДАННЫЕ!AS670=2,ДАННЫЕ!AT670=2),2,0)&amp;"t"&amp;IF(T670&gt;0,"1"&amp;T670,"00")&amp;"f"&amp;IF(ДАННЫЕ!$AC670,"1"&amp;ДАННЫЕ!$AC670,"00")&amp;"b"&amp;IF(ДАННЫЕ!$AD670,"1"&amp;ДАННЫЕ!$AD670,"00")&amp;"g"&amp;IF(ДАННЫЕ!$AF670,"1"&amp;ДАННЫЕ!$AF670,"00")&amp;"c"&amp;IF(ДАННЫЕ!$AG670,"1"&amp;ДАННЫЕ!$AG670,"00")&amp;"i"&amp;IF(ДАННЫЕ!$AH670,"1"&amp;ДАННЫЕ!$AH670,"00")&amp;"r"&amp;IF(ДАННЫЕ!$AL670,"1"&amp;ДАННЫЕ!$AL670,"00")&amp;"m"&amp;IF(ДАННЫЕ!$AI670,"1"&amp;ДАННЫЕ!$AI670,"00")&amp;"hS"&amp;IF(ДАННЫЕ!$AJ670,"1"&amp;ДАННЫЕ!$AJ670,"00")&amp;"hZ"&amp;IF(ДАННЫЕ!$AK670,"1"&amp;ДАННЫЕ!$AK670,"00")&amp;"p"&amp;IF(ДАННЫЕ!$AP670,"1"&amp;ДАННЫЕ!$AP670,"00")&amp;"k"&amp;IF(ДАННЫЕ!$AQ670,"1"&amp;ДАННЫЕ!$AQ670,"00")&amp;"z"&amp;IF(ДАННЫЕ!$AR670,"1"&amp;ДАННЫЕ!$AR670,"00")&amp;"j"&amp;IF(ДАННЫЕ!$AM670,"1"&amp;ДАННЫЕ!$AM670,"00")&amp;"n"&amp;IF(ДАННЫЕ!$AN670,"1"&amp;ДАННЫЕ!$AN670,"00")&amp;"E"&amp;ДАННЫЕ!BI670&amp;"L"&amp;ДАННЫЕ!AO670&amp;"h"&amp;IF(ДАННЫЕ!$AU670&gt;0,1,0)&amp;"v"&amp;IF(ДАННЫЕ!$AW670&gt;0,1,0)&amp;"a"&amp;IF(ДАННЫЕ!$AS670,"1"&amp;ДАННЫЕ!$AS670,"00")&amp;"s"&amp;IF(ДАННЫЕ!$AT670,"1"&amp;ДАННЫЕ!$AT670,"00")&amp;"u"&amp;IF(ДАННЫЕ!$CJ670&gt;0,1,0)&amp;"y"&amp;B670&amp;"d"&amp;H670&amp;"e"&amp;F670&amp;G670</f>
        <v>x0w00t00f00b00g00c00i00r00m00hS00hZ00p00k00z00j00n00ELh0v0a00s00u0y0de</v>
      </c>
      <c r="L670" s="28" t="str">
        <f ca="1">ДАННЫЕ!$I670&amp;"VN"&amp;IF(ДАННЫЕ!AW670&gt;0,11,10)&amp;"CD"&amp;IF(ДАННЫЕ!BF670&gt;500,16,IF(ДАННЫЕ!BF670&gt;350,15,IF(ДАННЫЕ!BF670&gt;=200,14,IF(ДАННЫЕ!BF670&gt;=100,13,IF(ДАННЫЕ!BF670&gt;=50,12,IF(ДАННЫЕ!BF670&gt;0,11,10))))))&amp;"AR"&amp;IF(ДАННЫЕ!BX670&gt;0,1,0)&amp;"GD"&amp;B670&amp;"VV"&amp;IF(E670&gt;=5,IF(E670&lt;18,1,0),0)</f>
        <v>VN10CD10AR0GD0VV0</v>
      </c>
      <c r="M670" s="28" t="str">
        <f>ДАННЫЕ!$I670&amp;"b"&amp;ДАННЫЕ!$BI670&amp;"r"&amp;ДАННЫЕ!$BJ670&amp;"CD"&amp;IF(ДАННЫЕ!BF670&gt;0,IF(ДАННЫЕ!BF670&lt;200,1,IF(ДАННЫЕ!BF670&lt;350,2,3)),0)&amp;"h"&amp;IF(ДАННЫЕ!$BK670+ДАННЫЕ!$BL670+ДАННЫЕ!$BM670&gt;0,1,0)&amp;"x"&amp;ДАННЫЕ!$BK670&amp;"y"&amp;ДАННЫЕ!$BL670&amp;"z"&amp;ДАННЫЕ!$BM670&amp;"c"&amp;IF(ДАННЫЕ!$BK670+ДАННЫЕ!$BL670+ДАННЫЕ!$BM670=3,1,0)&amp;"a"&amp;IF(ДАННЫЕ!$BQ670+ДАННЫЕ!$BR670&gt;0,1,0)&amp;"d"&amp;ДАННЫЕ!$BQ670&amp;"v"&amp;ДАННЫЕ!$BR670&amp;"p"&amp;ДАННЫЕ!$BS670&amp;"n"&amp;ДАННЫЕ!$BU670&amp;"t"&amp;ДАННЫЕ!$BV670&amp;"o"&amp;ДАННЫЕ!$BT670&amp;"l"&amp;IF(ДАННЫЕ!$BN670&gt;0,1,0)&amp;ДАННЫЕ!$BN670&amp;"g"&amp;ДАННЫЕ!$BO670&amp;"s"&amp;ДАННЫЕ!$BP670&amp;"DZ"&amp;IF(ДАННЫЕ!B670-ДАННЫЕ!G670 &lt; 60,IF(ДАННЫЕ!B670-ДАННЫЕ!G670 &gt;= 0,1,0),0)&amp;"u"&amp;IF(ДАННЫЕ!$CJ670&gt;0,1,0)</f>
        <v>brCD0h0xyzc0a0dvpntol0gsDZ1u0</v>
      </c>
      <c r="N670" s="28" t="str">
        <f ca="1">ДАННЫЕ!$F670&amp;ДАННЫЕ!$I670&amp;"g"&amp;B670&amp;"cf"&amp;D670&amp;"a"&amp;IF(ДАННЫЕ!$BX670&gt;0,1,0)&amp;IF(ДАННЫЕ!$BF670&gt;500,1,IF(ДАННЫЕ!$BF670&gt;350,2,IF(ДАННЫЕ!$BF670&gt;=200,3,IF(ДАННЫЕ!$BF670&gt;=100,4,IF(ДАННЫЕ!$BF670&gt;=50,5,IF(ДАННЫЕ!$BF670&lt;50,6,0))))))&amp;"AR"&amp;IF(DATEDIF(ДАННЫЕ!$BX670,ДАННЫЕ!$F$1,"y")&gt;1,1,0)&amp;"VG"&amp;IF(ДАННЫЕ!$BH670="0",1,0)&amp;"o"&amp;IF(T670+ДАННЫЕ!$AF670+ДАННЫЕ!$AG670+ДАННЫЕ!$AH670+ДАННЫЕ!$AI670+ДАННЫЕ!$AJ670+ДАННЫЕ!$AP670+ДАННЫЕ!$AQ670+ДАННЫЕ!$AR670+ДАННЫЕ!$AU670+ДАННЫЕ!$AW670+ДАННЫЕ!$AS670+ДАННЫЕ!$AT670&gt;0,1,0)&amp;"x"&amp;ДАННЫЕ!$AG670&amp;"p"&amp;IF(ДАННЫЕ!$BY670&gt;0,1,0)&amp;"v"&amp;IF(ДАННЫЕ!$BZ670&gt;0,1,0)&amp;"n"&amp;ДАННЫЕ!$CA670&amp;"t"&amp;ДАННЫЕ!$AY670&amp;"k"&amp;ДАННЫЕ!$CB670&amp;"q"&amp;ДАННЫЕ!$CC670&amp;"w"&amp;ДАННЫЕ!$CD670&amp;"e"&amp;ДАННЫЕ!$CE670&amp;"m"&amp;ДАННЫЕ!$CF670&amp;"c"&amp;ДАННЫЕ!$CG670&amp;"z"&amp;ДАННЫЕ!$CH670&amp;"d"&amp;IF(H670=4,1,0)&amp;"s"&amp;IF(ДАННЫЕ!$J670=1,0,1)&amp;"u"&amp;IF(ДАННЫЕ!$CJ670&gt;0,1,0)</f>
        <v>g0cf0a06AR1VG0o0xp0v0ntkqwemczd0s1u0</v>
      </c>
      <c r="O670" s="28" t="str">
        <f>ДАННЫЕ!$I670&amp;"g"&amp;B670&amp;A670&amp;"f"&amp;P670&amp;"c"&amp;IF(ДАННЫЕ!$U670&gt;0,1,0)&amp;"s"&amp;IF(ДАННЫЕ!$Q670&gt;0,IF(YEAR(ДАННЫЕ!$F$1)=YEAR(ДАННЫЕ!$Q670),IF(MONTH(ДАННЫЕ!$F$1)=MONTH(ДАННЫЕ!$Q670),111,11),1),0)&amp;"i"&amp;IF(ДАННЫЕ!$R670+ДАННЫЕ!$S670+ДАННЫЕ!$T670=0,0,1)&amp;"h"&amp;IF(ДАННЫЕ!$P670&gt;0,1,0)&amp;"p"&amp;IF(ДАННЫЕ!$CI670&gt;0,IF(YEAR(ДАННЫЕ!$F$1)=YEAR(ДАННЫЕ!$CI670),IF(MONTH(ДАННЫЕ!$F$1)=MONTH(ДАННЫЕ!$CI670),111,11),1),0)&amp;"d"&amp;IF(ДАННЫЕ!$CJ670&gt;0,IF(YEAR(ДАННЫЕ!$F$1)=YEAR(ДАННЫЕ!$CJ670),IF(MONTH(ДАННЫЕ!$F$1)=MONTH(ДАННЫЕ!$CJ670),111,11),1),0)&amp;"o"&amp;IF(ДАННЫЕ!$CK670&gt;0,IF(MONTH(ДАННЫЕ!$F$1)=MONTH(ДАННЫЕ!$CK670),111,11),0)&amp;"v"&amp;IF(ДАННЫЕ!$BE670&gt;0,IF(MONTH(ДАННЫЕ!$F$1)=MONTH(ДАННЫЕ!$BE670),111,11),0)</f>
        <v>g00f0c0s0i0h0p0d0o0v0</v>
      </c>
      <c r="P670" s="15">
        <f t="shared" si="32"/>
        <v>0</v>
      </c>
      <c r="Q670" s="15">
        <f>IF(ДАННЫЕ!$F$1&gt;ДАННЫЕ!$N670,IF(YEAR(ДАННЫЕ!$F$1)=YEAR(ДАННЫЕ!M670),1,0),0)</f>
        <v>0</v>
      </c>
      <c r="R670" s="15">
        <f>IF(ДАННЫЕ!$F$1&gt;ДАННЫЕ!$N670,IF(YEAR(ДАННЫЕ!$F$1)=YEAR(ДАННЫЕ!N670),1,0),0)</f>
        <v>0</v>
      </c>
      <c r="S670" s="15">
        <f>IF(ДАННЫЕ!$AA670="2А",1,IF(ДАННЫЕ!$AA670="2Б",2,IF(ДАННЫЕ!$AA670="2В",3,IF(ДАННЫЕ!$AA670=3,4,IF(ДАННЫЕ!$AA670="4А",5,IF(ДАННЫЕ!$AA670="4Б",6,IF(ДАННЫЕ!$AA670="4В",7,IF(ДАННЫЕ!$AA670=5,8,0))))))))</f>
        <v>0</v>
      </c>
      <c r="T670" s="15">
        <f>IF(OR(ДАННЫЕ!$AC670=2,ДАННЫЕ!$AD670=2,ДАННЫЕ!$AE670=2),2,IF(OR(ДАННЫЕ!$AC670=1,ДАННЫЕ!$AD670=1,ДАННЫЕ!$AE670=1),1,0))</f>
        <v>0</v>
      </c>
    </row>
    <row r="671" spans="1:20" ht="15" customHeight="1" x14ac:dyDescent="0.2">
      <c r="A671" s="78">
        <f>IF(B671&gt;0,IF(MONTH(ДАННЫЕ!$F$1)=MONTH(ДАННЫЕ!$B671),1,0),0)</f>
        <v>0</v>
      </c>
      <c r="B671" s="14">
        <f>IF(ДАННЫЕ!$B671&gt;0,IF(YEAR(ДАННЫЕ!$F$1)=YEAR(ДАННЫЕ!$B671),1,0),0)</f>
        <v>0</v>
      </c>
      <c r="C671" s="14">
        <f>IF(ДАННЫЕ!$CM671&gt;0,IF(YEAR(ДАННЫЕ!$F$1)=YEAR(ДАННЫЕ!$CM671),1,0),0)</f>
        <v>0</v>
      </c>
      <c r="D671" s="14">
        <f>IF(ДАННЫЕ!$CJ671&gt;0,IF(ДАННЫЕ!$CL671&gt;ДАННЫЕ!$F$1,1,IF(ДАННЫЕ!$CL671&gt;0,0,1)),0)</f>
        <v>0</v>
      </c>
      <c r="E671" s="43" t="str">
        <f ca="1">IF(ДАННЫЕ!$F$1&gt;0,IF(ДАННЫЕ!$G671&gt;0,DATEDIF(ДАННЫЕ!$G671,ДАННЫЕ!$F$1,"y"),""),IF(ДАННЫЕ!$G671&gt;0,DATEDIF(ДАННЫЕ!$G671,TODAY(),"y"),""))</f>
        <v/>
      </c>
      <c r="F671" s="43" t="str">
        <f xml:space="preserve"> IF(ДАННЫЕ!$F671="М",IF(E671&gt;=18,IF(E671&lt;60,1,""),""),"")&amp;IF(ДАННЫЕ!$F671="Ж",IF(E671&gt;=18,IF(E671&lt;55,1,""),""),"")</f>
        <v/>
      </c>
      <c r="G671" s="43" t="str">
        <f xml:space="preserve"> IF(ДАННЫЕ!$F671="М",IF(E671&gt;=60,2,""),"")&amp;IF(ДАННЫЕ!$F671="Ж",IF(E671&gt;=55,2,""),"")</f>
        <v/>
      </c>
      <c r="H671" s="43" t="str">
        <f t="shared" ca="1" si="30"/>
        <v/>
      </c>
      <c r="I671" s="43" t="str">
        <f t="shared" ca="1" si="31"/>
        <v>03</v>
      </c>
      <c r="J671" s="28" t="str">
        <f ca="1">ДАННЫЕ!$F671&amp;H671&amp;I671&amp;ДАННЫЕ!$I671&amp;"m"&amp;IF(ДАННЫЕ!$I671&gt;0,IF(ДАННЫЕ!$J671&gt;0,0,1),"")&amp;"f"&amp;IF(ДАННЫЕ!$R671&gt;0,IF(YEAR(ДАННЫЕ!$F$1)=YEAR(ДАННЫЕ!$R671),1,0),0)&amp;"z"&amp;ДАННЫЕ!$R671&amp;"p"&amp;ДАННЫЕ!$S671&amp;"i"&amp;ДАННЫЕ!$T671&amp;"h"&amp;ДАННЫЕ!$K671&amp;"be"&amp;ДАННЫЕ!$BI671&amp;"CD"&amp;IF(ДАННЫЕ!BF671&gt;500,4,IF(ДАННЫЕ!BF671&gt;350,3,IF(ДАННЫЕ!BF671&gt;200,2,IF(ДАННЫЕ!BF671&gt;0,1,0))))&amp;"g"&amp;B671&amp;"d"&amp;H671&amp;"l"&amp;ДАННЫЕ!AT671&amp;"a"&amp;ДАННЫЕ!$V671&amp;"v"&amp;R671&amp;"k"&amp;ДАННЫЕ!$U671&amp;"s"&amp;ДАННЫЕ!$Y671&amp;"t"&amp;ДАННЫЕ!$X671&amp;"b"&amp;IF(ДАННЫЕ!$Q671&gt;1,1,0)&amp;"PP"&amp;ДАННЫЕ!Z671&amp;"c"&amp;S671&amp;"x"&amp;IF(ДАННЫЕ!$BY671&gt;0,IF(YEAR(ДАННЫЕ!$F$1)=YEAR(ДАННЫЕ!$BY671),1,0),0)&amp;"n"&amp;IF(ДАННЫЕ!$BZ671&gt;0,IF(YEAR(ДАННЫЕ!$F$1)=YEAR(ДАННЫЕ!$BZ671),1,0),0)&amp;"u"&amp;D671&amp;"z"&amp;IF(ДАННЫЕ!$CL671&gt;0,IF(YEAR(ДАННЫЕ!$F$1)&gt;YEAR(ДАННЫЕ!$CL671),11,12),0)</f>
        <v>03mf0zpihbeCD0g0dlav0kstb0PPc0x0n0u0z0</v>
      </c>
      <c r="K671" s="28" t="str">
        <f ca="1">ДАННЫЕ!$I671&amp;"x"&amp;B671&amp;"w"&amp;IF(T671+ДАННЫЕ!AD671+ДАННЫЕ!AE671+ДАННЫЕ!AF671+ДАННЫЕ!AG671+ДАННЫЕ!AH671+ДАННЫЕ!$AL671+ДАННЫЕ!AI671+ДАННЫЕ!AJ671+ДАННЫЕ!AK671+ДАННЫЕ!AP671+ДАННЫЕ!AQ671+ДАННЫЕ!AR671+ДАННЫЕ!$AM671+ДАННЫЕ!$AN671+ДАННЫЕ!AS671+ДАННЫЕ!AT671&gt;0,1,0)&amp;IF(OR(T671=2,ДАННЫЕ!AD671=2,ДАННЫЕ!AE671=2,ДАННЫЕ!AF671=2,ДАННЫЕ!AG671=2,ДАННЫЕ!AH671=2,ДАННЫЕ!$AL671=2,ДАННЫЕ!AI671=2,ДАННЫЕ!AJ671=2,ДАННЫЕ!AK671=2,ДАННЫЕ!AP671=2,ДАННЫЕ!AQ671=2,ДАННЫЕ!AR671=2,ДАННЫЕ!$AM671=2,ДАННЫЕ!$AN671=2,ДАННЫЕ!AS671=2,ДАННЫЕ!AT671=2),2,0)&amp;"t"&amp;IF(T671&gt;0,"1"&amp;T671,"00")&amp;"f"&amp;IF(ДАННЫЕ!$AC671,"1"&amp;ДАННЫЕ!$AC671,"00")&amp;"b"&amp;IF(ДАННЫЕ!$AD671,"1"&amp;ДАННЫЕ!$AD671,"00")&amp;"g"&amp;IF(ДАННЫЕ!$AF671,"1"&amp;ДАННЫЕ!$AF671,"00")&amp;"c"&amp;IF(ДАННЫЕ!$AG671,"1"&amp;ДАННЫЕ!$AG671,"00")&amp;"i"&amp;IF(ДАННЫЕ!$AH671,"1"&amp;ДАННЫЕ!$AH671,"00")&amp;"r"&amp;IF(ДАННЫЕ!$AL671,"1"&amp;ДАННЫЕ!$AL671,"00")&amp;"m"&amp;IF(ДАННЫЕ!$AI671,"1"&amp;ДАННЫЕ!$AI671,"00")&amp;"hS"&amp;IF(ДАННЫЕ!$AJ671,"1"&amp;ДАННЫЕ!$AJ671,"00")&amp;"hZ"&amp;IF(ДАННЫЕ!$AK671,"1"&amp;ДАННЫЕ!$AK671,"00")&amp;"p"&amp;IF(ДАННЫЕ!$AP671,"1"&amp;ДАННЫЕ!$AP671,"00")&amp;"k"&amp;IF(ДАННЫЕ!$AQ671,"1"&amp;ДАННЫЕ!$AQ671,"00")&amp;"z"&amp;IF(ДАННЫЕ!$AR671,"1"&amp;ДАННЫЕ!$AR671,"00")&amp;"j"&amp;IF(ДАННЫЕ!$AM671,"1"&amp;ДАННЫЕ!$AM671,"00")&amp;"n"&amp;IF(ДАННЫЕ!$AN671,"1"&amp;ДАННЫЕ!$AN671,"00")&amp;"E"&amp;ДАННЫЕ!BI671&amp;"L"&amp;ДАННЫЕ!AO671&amp;"h"&amp;IF(ДАННЫЕ!$AU671&gt;0,1,0)&amp;"v"&amp;IF(ДАННЫЕ!$AW671&gt;0,1,0)&amp;"a"&amp;IF(ДАННЫЕ!$AS671,"1"&amp;ДАННЫЕ!$AS671,"00")&amp;"s"&amp;IF(ДАННЫЕ!$AT671,"1"&amp;ДАННЫЕ!$AT671,"00")&amp;"u"&amp;IF(ДАННЫЕ!$CJ671&gt;0,1,0)&amp;"y"&amp;B671&amp;"d"&amp;H671&amp;"e"&amp;F671&amp;G671</f>
        <v>x0w00t00f00b00g00c00i00r00m00hS00hZ00p00k00z00j00n00ELh0v0a00s00u0y0de</v>
      </c>
      <c r="L671" s="28" t="str">
        <f ca="1">ДАННЫЕ!$I671&amp;"VN"&amp;IF(ДАННЫЕ!AW671&gt;0,11,10)&amp;"CD"&amp;IF(ДАННЫЕ!BF671&gt;500,16,IF(ДАННЫЕ!BF671&gt;350,15,IF(ДАННЫЕ!BF671&gt;=200,14,IF(ДАННЫЕ!BF671&gt;=100,13,IF(ДАННЫЕ!BF671&gt;=50,12,IF(ДАННЫЕ!BF671&gt;0,11,10))))))&amp;"AR"&amp;IF(ДАННЫЕ!BX671&gt;0,1,0)&amp;"GD"&amp;B671&amp;"VV"&amp;IF(E671&gt;=5,IF(E671&lt;18,1,0),0)</f>
        <v>VN10CD10AR0GD0VV0</v>
      </c>
      <c r="M671" s="28" t="str">
        <f>ДАННЫЕ!$I671&amp;"b"&amp;ДАННЫЕ!$BI671&amp;"r"&amp;ДАННЫЕ!$BJ671&amp;"CD"&amp;IF(ДАННЫЕ!BF671&gt;0,IF(ДАННЫЕ!BF671&lt;200,1,IF(ДАННЫЕ!BF671&lt;350,2,3)),0)&amp;"h"&amp;IF(ДАННЫЕ!$BK671+ДАННЫЕ!$BL671+ДАННЫЕ!$BM671&gt;0,1,0)&amp;"x"&amp;ДАННЫЕ!$BK671&amp;"y"&amp;ДАННЫЕ!$BL671&amp;"z"&amp;ДАННЫЕ!$BM671&amp;"c"&amp;IF(ДАННЫЕ!$BK671+ДАННЫЕ!$BL671+ДАННЫЕ!$BM671=3,1,0)&amp;"a"&amp;IF(ДАННЫЕ!$BQ671+ДАННЫЕ!$BR671&gt;0,1,0)&amp;"d"&amp;ДАННЫЕ!$BQ671&amp;"v"&amp;ДАННЫЕ!$BR671&amp;"p"&amp;ДАННЫЕ!$BS671&amp;"n"&amp;ДАННЫЕ!$BU671&amp;"t"&amp;ДАННЫЕ!$BV671&amp;"o"&amp;ДАННЫЕ!$BT671&amp;"l"&amp;IF(ДАННЫЕ!$BN671&gt;0,1,0)&amp;ДАННЫЕ!$BN671&amp;"g"&amp;ДАННЫЕ!$BO671&amp;"s"&amp;ДАННЫЕ!$BP671&amp;"DZ"&amp;IF(ДАННЫЕ!B671-ДАННЫЕ!G671 &lt; 60,IF(ДАННЫЕ!B671-ДАННЫЕ!G671 &gt;= 0,1,0),0)&amp;"u"&amp;IF(ДАННЫЕ!$CJ671&gt;0,1,0)</f>
        <v>brCD0h0xyzc0a0dvpntol0gsDZ1u0</v>
      </c>
      <c r="N671" s="28" t="str">
        <f ca="1">ДАННЫЕ!$F671&amp;ДАННЫЕ!$I671&amp;"g"&amp;B671&amp;"cf"&amp;D671&amp;"a"&amp;IF(ДАННЫЕ!$BX671&gt;0,1,0)&amp;IF(ДАННЫЕ!$BF671&gt;500,1,IF(ДАННЫЕ!$BF671&gt;350,2,IF(ДАННЫЕ!$BF671&gt;=200,3,IF(ДАННЫЕ!$BF671&gt;=100,4,IF(ДАННЫЕ!$BF671&gt;=50,5,IF(ДАННЫЕ!$BF671&lt;50,6,0))))))&amp;"AR"&amp;IF(DATEDIF(ДАННЫЕ!$BX671,ДАННЫЕ!$F$1,"y")&gt;1,1,0)&amp;"VG"&amp;IF(ДАННЫЕ!$BH671="0",1,0)&amp;"o"&amp;IF(T671+ДАННЫЕ!$AF671+ДАННЫЕ!$AG671+ДАННЫЕ!$AH671+ДАННЫЕ!$AI671+ДАННЫЕ!$AJ671+ДАННЫЕ!$AP671+ДАННЫЕ!$AQ671+ДАННЫЕ!$AR671+ДАННЫЕ!$AU671+ДАННЫЕ!$AW671+ДАННЫЕ!$AS671+ДАННЫЕ!$AT671&gt;0,1,0)&amp;"x"&amp;ДАННЫЕ!$AG671&amp;"p"&amp;IF(ДАННЫЕ!$BY671&gt;0,1,0)&amp;"v"&amp;IF(ДАННЫЕ!$BZ671&gt;0,1,0)&amp;"n"&amp;ДАННЫЕ!$CA671&amp;"t"&amp;ДАННЫЕ!$AY671&amp;"k"&amp;ДАННЫЕ!$CB671&amp;"q"&amp;ДАННЫЕ!$CC671&amp;"w"&amp;ДАННЫЕ!$CD671&amp;"e"&amp;ДАННЫЕ!$CE671&amp;"m"&amp;ДАННЫЕ!$CF671&amp;"c"&amp;ДАННЫЕ!$CG671&amp;"z"&amp;ДАННЫЕ!$CH671&amp;"d"&amp;IF(H671=4,1,0)&amp;"s"&amp;IF(ДАННЫЕ!$J671=1,0,1)&amp;"u"&amp;IF(ДАННЫЕ!$CJ671&gt;0,1,0)</f>
        <v>g0cf0a06AR1VG0o0xp0v0ntkqwemczd0s1u0</v>
      </c>
      <c r="O671" s="28" t="str">
        <f>ДАННЫЕ!$I671&amp;"g"&amp;B671&amp;A671&amp;"f"&amp;P671&amp;"c"&amp;IF(ДАННЫЕ!$U671&gt;0,1,0)&amp;"s"&amp;IF(ДАННЫЕ!$Q671&gt;0,IF(YEAR(ДАННЫЕ!$F$1)=YEAR(ДАННЫЕ!$Q671),IF(MONTH(ДАННЫЕ!$F$1)=MONTH(ДАННЫЕ!$Q671),111,11),1),0)&amp;"i"&amp;IF(ДАННЫЕ!$R671+ДАННЫЕ!$S671+ДАННЫЕ!$T671=0,0,1)&amp;"h"&amp;IF(ДАННЫЕ!$P671&gt;0,1,0)&amp;"p"&amp;IF(ДАННЫЕ!$CI671&gt;0,IF(YEAR(ДАННЫЕ!$F$1)=YEAR(ДАННЫЕ!$CI671),IF(MONTH(ДАННЫЕ!$F$1)=MONTH(ДАННЫЕ!$CI671),111,11),1),0)&amp;"d"&amp;IF(ДАННЫЕ!$CJ671&gt;0,IF(YEAR(ДАННЫЕ!$F$1)=YEAR(ДАННЫЕ!$CJ671),IF(MONTH(ДАННЫЕ!$F$1)=MONTH(ДАННЫЕ!$CJ671),111,11),1),0)&amp;"o"&amp;IF(ДАННЫЕ!$CK671&gt;0,IF(MONTH(ДАННЫЕ!$F$1)=MONTH(ДАННЫЕ!$CK671),111,11),0)&amp;"v"&amp;IF(ДАННЫЕ!$BE671&gt;0,IF(MONTH(ДАННЫЕ!$F$1)=MONTH(ДАННЫЕ!$BE671),111,11),0)</f>
        <v>g00f0c0s0i0h0p0d0o0v0</v>
      </c>
      <c r="P671" s="15">
        <f t="shared" si="32"/>
        <v>0</v>
      </c>
      <c r="Q671" s="15">
        <f>IF(ДАННЫЕ!$F$1&gt;ДАННЫЕ!$N671,IF(YEAR(ДАННЫЕ!$F$1)=YEAR(ДАННЫЕ!M671),1,0),0)</f>
        <v>0</v>
      </c>
      <c r="R671" s="15">
        <f>IF(ДАННЫЕ!$F$1&gt;ДАННЫЕ!$N671,IF(YEAR(ДАННЫЕ!$F$1)=YEAR(ДАННЫЕ!N671),1,0),0)</f>
        <v>0</v>
      </c>
      <c r="S671" s="15">
        <f>IF(ДАННЫЕ!$AA671="2А",1,IF(ДАННЫЕ!$AA671="2Б",2,IF(ДАННЫЕ!$AA671="2В",3,IF(ДАННЫЕ!$AA671=3,4,IF(ДАННЫЕ!$AA671="4А",5,IF(ДАННЫЕ!$AA671="4Б",6,IF(ДАННЫЕ!$AA671="4В",7,IF(ДАННЫЕ!$AA671=5,8,0))))))))</f>
        <v>0</v>
      </c>
      <c r="T671" s="15">
        <f>IF(OR(ДАННЫЕ!$AC671=2,ДАННЫЕ!$AD671=2,ДАННЫЕ!$AE671=2),2,IF(OR(ДАННЫЕ!$AC671=1,ДАННЫЕ!$AD671=1,ДАННЫЕ!$AE671=1),1,0))</f>
        <v>0</v>
      </c>
    </row>
    <row r="672" spans="1:20" ht="15" customHeight="1" x14ac:dyDescent="0.2">
      <c r="A672" s="78">
        <f>IF(B672&gt;0,IF(MONTH(ДАННЫЕ!$F$1)=MONTH(ДАННЫЕ!$B672),1,0),0)</f>
        <v>0</v>
      </c>
      <c r="B672" s="14">
        <f>IF(ДАННЫЕ!$B672&gt;0,IF(YEAR(ДАННЫЕ!$F$1)=YEAR(ДАННЫЕ!$B672),1,0),0)</f>
        <v>0</v>
      </c>
      <c r="C672" s="14">
        <f>IF(ДАННЫЕ!$CM672&gt;0,IF(YEAR(ДАННЫЕ!$F$1)=YEAR(ДАННЫЕ!$CM672),1,0),0)</f>
        <v>0</v>
      </c>
      <c r="D672" s="14">
        <f>IF(ДАННЫЕ!$CJ672&gt;0,IF(ДАННЫЕ!$CL672&gt;ДАННЫЕ!$F$1,1,IF(ДАННЫЕ!$CL672&gt;0,0,1)),0)</f>
        <v>0</v>
      </c>
      <c r="E672" s="43" t="str">
        <f ca="1">IF(ДАННЫЕ!$F$1&gt;0,IF(ДАННЫЕ!$G672&gt;0,DATEDIF(ДАННЫЕ!$G672,ДАННЫЕ!$F$1,"y"),""),IF(ДАННЫЕ!$G672&gt;0,DATEDIF(ДАННЫЕ!$G672,TODAY(),"y"),""))</f>
        <v/>
      </c>
      <c r="F672" s="43" t="str">
        <f xml:space="preserve"> IF(ДАННЫЕ!$F672="М",IF(E672&gt;=18,IF(E672&lt;60,1,""),""),"")&amp;IF(ДАННЫЕ!$F672="Ж",IF(E672&gt;=18,IF(E672&lt;55,1,""),""),"")</f>
        <v/>
      </c>
      <c r="G672" s="43" t="str">
        <f xml:space="preserve"> IF(ДАННЫЕ!$F672="М",IF(E672&gt;=60,2,""),"")&amp;IF(ДАННЫЕ!$F672="Ж",IF(E672&gt;=55,2,""),"")</f>
        <v/>
      </c>
      <c r="H672" s="43" t="str">
        <f t="shared" ca="1" si="30"/>
        <v/>
      </c>
      <c r="I672" s="43" t="str">
        <f t="shared" ca="1" si="31"/>
        <v>03</v>
      </c>
      <c r="J672" s="28" t="str">
        <f ca="1">ДАННЫЕ!$F672&amp;H672&amp;I672&amp;ДАННЫЕ!$I672&amp;"m"&amp;IF(ДАННЫЕ!$I672&gt;0,IF(ДАННЫЕ!$J672&gt;0,0,1),"")&amp;"f"&amp;IF(ДАННЫЕ!$R672&gt;0,IF(YEAR(ДАННЫЕ!$F$1)=YEAR(ДАННЫЕ!$R672),1,0),0)&amp;"z"&amp;ДАННЫЕ!$R672&amp;"p"&amp;ДАННЫЕ!$S672&amp;"i"&amp;ДАННЫЕ!$T672&amp;"h"&amp;ДАННЫЕ!$K672&amp;"be"&amp;ДАННЫЕ!$BI672&amp;"CD"&amp;IF(ДАННЫЕ!BF672&gt;500,4,IF(ДАННЫЕ!BF672&gt;350,3,IF(ДАННЫЕ!BF672&gt;200,2,IF(ДАННЫЕ!BF672&gt;0,1,0))))&amp;"g"&amp;B672&amp;"d"&amp;H672&amp;"l"&amp;ДАННЫЕ!AT672&amp;"a"&amp;ДАННЫЕ!$V672&amp;"v"&amp;R672&amp;"k"&amp;ДАННЫЕ!$U672&amp;"s"&amp;ДАННЫЕ!$Y672&amp;"t"&amp;ДАННЫЕ!$X672&amp;"b"&amp;IF(ДАННЫЕ!$Q672&gt;1,1,0)&amp;"PP"&amp;ДАННЫЕ!Z672&amp;"c"&amp;S672&amp;"x"&amp;IF(ДАННЫЕ!$BY672&gt;0,IF(YEAR(ДАННЫЕ!$F$1)=YEAR(ДАННЫЕ!$BY672),1,0),0)&amp;"n"&amp;IF(ДАННЫЕ!$BZ672&gt;0,IF(YEAR(ДАННЫЕ!$F$1)=YEAR(ДАННЫЕ!$BZ672),1,0),0)&amp;"u"&amp;D672&amp;"z"&amp;IF(ДАННЫЕ!$CL672&gt;0,IF(YEAR(ДАННЫЕ!$F$1)&gt;YEAR(ДАННЫЕ!$CL672),11,12),0)</f>
        <v>03mf0zpihbeCD0g0dlav0kstb0PPc0x0n0u0z0</v>
      </c>
      <c r="K672" s="28" t="str">
        <f ca="1">ДАННЫЕ!$I672&amp;"x"&amp;B672&amp;"w"&amp;IF(T672+ДАННЫЕ!AD672+ДАННЫЕ!AE672+ДАННЫЕ!AF672+ДАННЫЕ!AG672+ДАННЫЕ!AH672+ДАННЫЕ!$AL672+ДАННЫЕ!AI672+ДАННЫЕ!AJ672+ДАННЫЕ!AK672+ДАННЫЕ!AP672+ДАННЫЕ!AQ672+ДАННЫЕ!AR672+ДАННЫЕ!$AM672+ДАННЫЕ!$AN672+ДАННЫЕ!AS672+ДАННЫЕ!AT672&gt;0,1,0)&amp;IF(OR(T672=2,ДАННЫЕ!AD672=2,ДАННЫЕ!AE672=2,ДАННЫЕ!AF672=2,ДАННЫЕ!AG672=2,ДАННЫЕ!AH672=2,ДАННЫЕ!$AL672=2,ДАННЫЕ!AI672=2,ДАННЫЕ!AJ672=2,ДАННЫЕ!AK672=2,ДАННЫЕ!AP672=2,ДАННЫЕ!AQ672=2,ДАННЫЕ!AR672=2,ДАННЫЕ!$AM672=2,ДАННЫЕ!$AN672=2,ДАННЫЕ!AS672=2,ДАННЫЕ!AT672=2),2,0)&amp;"t"&amp;IF(T672&gt;0,"1"&amp;T672,"00")&amp;"f"&amp;IF(ДАННЫЕ!$AC672,"1"&amp;ДАННЫЕ!$AC672,"00")&amp;"b"&amp;IF(ДАННЫЕ!$AD672,"1"&amp;ДАННЫЕ!$AD672,"00")&amp;"g"&amp;IF(ДАННЫЕ!$AF672,"1"&amp;ДАННЫЕ!$AF672,"00")&amp;"c"&amp;IF(ДАННЫЕ!$AG672,"1"&amp;ДАННЫЕ!$AG672,"00")&amp;"i"&amp;IF(ДАННЫЕ!$AH672,"1"&amp;ДАННЫЕ!$AH672,"00")&amp;"r"&amp;IF(ДАННЫЕ!$AL672,"1"&amp;ДАННЫЕ!$AL672,"00")&amp;"m"&amp;IF(ДАННЫЕ!$AI672,"1"&amp;ДАННЫЕ!$AI672,"00")&amp;"hS"&amp;IF(ДАННЫЕ!$AJ672,"1"&amp;ДАННЫЕ!$AJ672,"00")&amp;"hZ"&amp;IF(ДАННЫЕ!$AK672,"1"&amp;ДАННЫЕ!$AK672,"00")&amp;"p"&amp;IF(ДАННЫЕ!$AP672,"1"&amp;ДАННЫЕ!$AP672,"00")&amp;"k"&amp;IF(ДАННЫЕ!$AQ672,"1"&amp;ДАННЫЕ!$AQ672,"00")&amp;"z"&amp;IF(ДАННЫЕ!$AR672,"1"&amp;ДАННЫЕ!$AR672,"00")&amp;"j"&amp;IF(ДАННЫЕ!$AM672,"1"&amp;ДАННЫЕ!$AM672,"00")&amp;"n"&amp;IF(ДАННЫЕ!$AN672,"1"&amp;ДАННЫЕ!$AN672,"00")&amp;"E"&amp;ДАННЫЕ!BI672&amp;"L"&amp;ДАННЫЕ!AO672&amp;"h"&amp;IF(ДАННЫЕ!$AU672&gt;0,1,0)&amp;"v"&amp;IF(ДАННЫЕ!$AW672&gt;0,1,0)&amp;"a"&amp;IF(ДАННЫЕ!$AS672,"1"&amp;ДАННЫЕ!$AS672,"00")&amp;"s"&amp;IF(ДАННЫЕ!$AT672,"1"&amp;ДАННЫЕ!$AT672,"00")&amp;"u"&amp;IF(ДАННЫЕ!$CJ672&gt;0,1,0)&amp;"y"&amp;B672&amp;"d"&amp;H672&amp;"e"&amp;F672&amp;G672</f>
        <v>x0w00t00f00b00g00c00i00r00m00hS00hZ00p00k00z00j00n00ELh0v0a00s00u0y0de</v>
      </c>
      <c r="L672" s="28" t="str">
        <f ca="1">ДАННЫЕ!$I672&amp;"VN"&amp;IF(ДАННЫЕ!AW672&gt;0,11,10)&amp;"CD"&amp;IF(ДАННЫЕ!BF672&gt;500,16,IF(ДАННЫЕ!BF672&gt;350,15,IF(ДАННЫЕ!BF672&gt;=200,14,IF(ДАННЫЕ!BF672&gt;=100,13,IF(ДАННЫЕ!BF672&gt;=50,12,IF(ДАННЫЕ!BF672&gt;0,11,10))))))&amp;"AR"&amp;IF(ДАННЫЕ!BX672&gt;0,1,0)&amp;"GD"&amp;B672&amp;"VV"&amp;IF(E672&gt;=5,IF(E672&lt;18,1,0),0)</f>
        <v>VN10CD10AR0GD0VV0</v>
      </c>
      <c r="M672" s="28" t="str">
        <f>ДАННЫЕ!$I672&amp;"b"&amp;ДАННЫЕ!$BI672&amp;"r"&amp;ДАННЫЕ!$BJ672&amp;"CD"&amp;IF(ДАННЫЕ!BF672&gt;0,IF(ДАННЫЕ!BF672&lt;200,1,IF(ДАННЫЕ!BF672&lt;350,2,3)),0)&amp;"h"&amp;IF(ДАННЫЕ!$BK672+ДАННЫЕ!$BL672+ДАННЫЕ!$BM672&gt;0,1,0)&amp;"x"&amp;ДАННЫЕ!$BK672&amp;"y"&amp;ДАННЫЕ!$BL672&amp;"z"&amp;ДАННЫЕ!$BM672&amp;"c"&amp;IF(ДАННЫЕ!$BK672+ДАННЫЕ!$BL672+ДАННЫЕ!$BM672=3,1,0)&amp;"a"&amp;IF(ДАННЫЕ!$BQ672+ДАННЫЕ!$BR672&gt;0,1,0)&amp;"d"&amp;ДАННЫЕ!$BQ672&amp;"v"&amp;ДАННЫЕ!$BR672&amp;"p"&amp;ДАННЫЕ!$BS672&amp;"n"&amp;ДАННЫЕ!$BU672&amp;"t"&amp;ДАННЫЕ!$BV672&amp;"o"&amp;ДАННЫЕ!$BT672&amp;"l"&amp;IF(ДАННЫЕ!$BN672&gt;0,1,0)&amp;ДАННЫЕ!$BN672&amp;"g"&amp;ДАННЫЕ!$BO672&amp;"s"&amp;ДАННЫЕ!$BP672&amp;"DZ"&amp;IF(ДАННЫЕ!B672-ДАННЫЕ!G672 &lt; 60,IF(ДАННЫЕ!B672-ДАННЫЕ!G672 &gt;= 0,1,0),0)&amp;"u"&amp;IF(ДАННЫЕ!$CJ672&gt;0,1,0)</f>
        <v>brCD0h0xyzc0a0dvpntol0gsDZ1u0</v>
      </c>
      <c r="N672" s="28" t="str">
        <f ca="1">ДАННЫЕ!$F672&amp;ДАННЫЕ!$I672&amp;"g"&amp;B672&amp;"cf"&amp;D672&amp;"a"&amp;IF(ДАННЫЕ!$BX672&gt;0,1,0)&amp;IF(ДАННЫЕ!$BF672&gt;500,1,IF(ДАННЫЕ!$BF672&gt;350,2,IF(ДАННЫЕ!$BF672&gt;=200,3,IF(ДАННЫЕ!$BF672&gt;=100,4,IF(ДАННЫЕ!$BF672&gt;=50,5,IF(ДАННЫЕ!$BF672&lt;50,6,0))))))&amp;"AR"&amp;IF(DATEDIF(ДАННЫЕ!$BX672,ДАННЫЕ!$F$1,"y")&gt;1,1,0)&amp;"VG"&amp;IF(ДАННЫЕ!$BH672="0",1,0)&amp;"o"&amp;IF(T672+ДАННЫЕ!$AF672+ДАННЫЕ!$AG672+ДАННЫЕ!$AH672+ДАННЫЕ!$AI672+ДАННЫЕ!$AJ672+ДАННЫЕ!$AP672+ДАННЫЕ!$AQ672+ДАННЫЕ!$AR672+ДАННЫЕ!$AU672+ДАННЫЕ!$AW672+ДАННЫЕ!$AS672+ДАННЫЕ!$AT672&gt;0,1,0)&amp;"x"&amp;ДАННЫЕ!$AG672&amp;"p"&amp;IF(ДАННЫЕ!$BY672&gt;0,1,0)&amp;"v"&amp;IF(ДАННЫЕ!$BZ672&gt;0,1,0)&amp;"n"&amp;ДАННЫЕ!$CA672&amp;"t"&amp;ДАННЫЕ!$AY672&amp;"k"&amp;ДАННЫЕ!$CB672&amp;"q"&amp;ДАННЫЕ!$CC672&amp;"w"&amp;ДАННЫЕ!$CD672&amp;"e"&amp;ДАННЫЕ!$CE672&amp;"m"&amp;ДАННЫЕ!$CF672&amp;"c"&amp;ДАННЫЕ!$CG672&amp;"z"&amp;ДАННЫЕ!$CH672&amp;"d"&amp;IF(H672=4,1,0)&amp;"s"&amp;IF(ДАННЫЕ!$J672=1,0,1)&amp;"u"&amp;IF(ДАННЫЕ!$CJ672&gt;0,1,0)</f>
        <v>g0cf0a06AR1VG0o0xp0v0ntkqwemczd0s1u0</v>
      </c>
      <c r="O672" s="28" t="str">
        <f>ДАННЫЕ!$I672&amp;"g"&amp;B672&amp;A672&amp;"f"&amp;P672&amp;"c"&amp;IF(ДАННЫЕ!$U672&gt;0,1,0)&amp;"s"&amp;IF(ДАННЫЕ!$Q672&gt;0,IF(YEAR(ДАННЫЕ!$F$1)=YEAR(ДАННЫЕ!$Q672),IF(MONTH(ДАННЫЕ!$F$1)=MONTH(ДАННЫЕ!$Q672),111,11),1),0)&amp;"i"&amp;IF(ДАННЫЕ!$R672+ДАННЫЕ!$S672+ДАННЫЕ!$T672=0,0,1)&amp;"h"&amp;IF(ДАННЫЕ!$P672&gt;0,1,0)&amp;"p"&amp;IF(ДАННЫЕ!$CI672&gt;0,IF(YEAR(ДАННЫЕ!$F$1)=YEAR(ДАННЫЕ!$CI672),IF(MONTH(ДАННЫЕ!$F$1)=MONTH(ДАННЫЕ!$CI672),111,11),1),0)&amp;"d"&amp;IF(ДАННЫЕ!$CJ672&gt;0,IF(YEAR(ДАННЫЕ!$F$1)=YEAR(ДАННЫЕ!$CJ672),IF(MONTH(ДАННЫЕ!$F$1)=MONTH(ДАННЫЕ!$CJ672),111,11),1),0)&amp;"o"&amp;IF(ДАННЫЕ!$CK672&gt;0,IF(MONTH(ДАННЫЕ!$F$1)=MONTH(ДАННЫЕ!$CK672),111,11),0)&amp;"v"&amp;IF(ДАННЫЕ!$BE672&gt;0,IF(MONTH(ДАННЫЕ!$F$1)=MONTH(ДАННЫЕ!$BE672),111,11),0)</f>
        <v>g00f0c0s0i0h0p0d0o0v0</v>
      </c>
      <c r="P672" s="15">
        <f t="shared" si="32"/>
        <v>0</v>
      </c>
      <c r="Q672" s="15">
        <f>IF(ДАННЫЕ!$F$1&gt;ДАННЫЕ!$N672,IF(YEAR(ДАННЫЕ!$F$1)=YEAR(ДАННЫЕ!M672),1,0),0)</f>
        <v>0</v>
      </c>
      <c r="R672" s="15">
        <f>IF(ДАННЫЕ!$F$1&gt;ДАННЫЕ!$N672,IF(YEAR(ДАННЫЕ!$F$1)=YEAR(ДАННЫЕ!N672),1,0),0)</f>
        <v>0</v>
      </c>
      <c r="S672" s="15">
        <f>IF(ДАННЫЕ!$AA672="2А",1,IF(ДАННЫЕ!$AA672="2Б",2,IF(ДАННЫЕ!$AA672="2В",3,IF(ДАННЫЕ!$AA672=3,4,IF(ДАННЫЕ!$AA672="4А",5,IF(ДАННЫЕ!$AA672="4Б",6,IF(ДАННЫЕ!$AA672="4В",7,IF(ДАННЫЕ!$AA672=5,8,0))))))))</f>
        <v>0</v>
      </c>
      <c r="T672" s="15">
        <f>IF(OR(ДАННЫЕ!$AC672=2,ДАННЫЕ!$AD672=2,ДАННЫЕ!$AE672=2),2,IF(OR(ДАННЫЕ!$AC672=1,ДАННЫЕ!$AD672=1,ДАННЫЕ!$AE672=1),1,0))</f>
        <v>0</v>
      </c>
    </row>
    <row r="673" spans="1:20" ht="15" customHeight="1" x14ac:dyDescent="0.2">
      <c r="A673" s="78">
        <f>IF(B673&gt;0,IF(MONTH(ДАННЫЕ!$F$1)=MONTH(ДАННЫЕ!$B673),1,0),0)</f>
        <v>0</v>
      </c>
      <c r="B673" s="14">
        <f>IF(ДАННЫЕ!$B673&gt;0,IF(YEAR(ДАННЫЕ!$F$1)=YEAR(ДАННЫЕ!$B673),1,0),0)</f>
        <v>0</v>
      </c>
      <c r="C673" s="14">
        <f>IF(ДАННЫЕ!$CM673&gt;0,IF(YEAR(ДАННЫЕ!$F$1)=YEAR(ДАННЫЕ!$CM673),1,0),0)</f>
        <v>0</v>
      </c>
      <c r="D673" s="14">
        <f>IF(ДАННЫЕ!$CJ673&gt;0,IF(ДАННЫЕ!$CL673&gt;ДАННЫЕ!$F$1,1,IF(ДАННЫЕ!$CL673&gt;0,0,1)),0)</f>
        <v>0</v>
      </c>
      <c r="E673" s="43" t="str">
        <f ca="1">IF(ДАННЫЕ!$F$1&gt;0,IF(ДАННЫЕ!$G673&gt;0,DATEDIF(ДАННЫЕ!$G673,ДАННЫЕ!$F$1,"y"),""),IF(ДАННЫЕ!$G673&gt;0,DATEDIF(ДАННЫЕ!$G673,TODAY(),"y"),""))</f>
        <v/>
      </c>
      <c r="F673" s="43" t="str">
        <f xml:space="preserve"> IF(ДАННЫЕ!$F673="М",IF(E673&gt;=18,IF(E673&lt;60,1,""),""),"")&amp;IF(ДАННЫЕ!$F673="Ж",IF(E673&gt;=18,IF(E673&lt;55,1,""),""),"")</f>
        <v/>
      </c>
      <c r="G673" s="43" t="str">
        <f xml:space="preserve"> IF(ДАННЫЕ!$F673="М",IF(E673&gt;=60,2,""),"")&amp;IF(ДАННЫЕ!$F673="Ж",IF(E673&gt;=55,2,""),"")</f>
        <v/>
      </c>
      <c r="H673" s="43" t="str">
        <f t="shared" ca="1" si="30"/>
        <v/>
      </c>
      <c r="I673" s="43" t="str">
        <f t="shared" ca="1" si="31"/>
        <v>03</v>
      </c>
      <c r="J673" s="28" t="str">
        <f ca="1">ДАННЫЕ!$F673&amp;H673&amp;I673&amp;ДАННЫЕ!$I673&amp;"m"&amp;IF(ДАННЫЕ!$I673&gt;0,IF(ДАННЫЕ!$J673&gt;0,0,1),"")&amp;"f"&amp;IF(ДАННЫЕ!$R673&gt;0,IF(YEAR(ДАННЫЕ!$F$1)=YEAR(ДАННЫЕ!$R673),1,0),0)&amp;"z"&amp;ДАННЫЕ!$R673&amp;"p"&amp;ДАННЫЕ!$S673&amp;"i"&amp;ДАННЫЕ!$T673&amp;"h"&amp;ДАННЫЕ!$K673&amp;"be"&amp;ДАННЫЕ!$BI673&amp;"CD"&amp;IF(ДАННЫЕ!BF673&gt;500,4,IF(ДАННЫЕ!BF673&gt;350,3,IF(ДАННЫЕ!BF673&gt;200,2,IF(ДАННЫЕ!BF673&gt;0,1,0))))&amp;"g"&amp;B673&amp;"d"&amp;H673&amp;"l"&amp;ДАННЫЕ!AT673&amp;"a"&amp;ДАННЫЕ!$V673&amp;"v"&amp;R673&amp;"k"&amp;ДАННЫЕ!$U673&amp;"s"&amp;ДАННЫЕ!$Y673&amp;"t"&amp;ДАННЫЕ!$X673&amp;"b"&amp;IF(ДАННЫЕ!$Q673&gt;1,1,0)&amp;"PP"&amp;ДАННЫЕ!Z673&amp;"c"&amp;S673&amp;"x"&amp;IF(ДАННЫЕ!$BY673&gt;0,IF(YEAR(ДАННЫЕ!$F$1)=YEAR(ДАННЫЕ!$BY673),1,0),0)&amp;"n"&amp;IF(ДАННЫЕ!$BZ673&gt;0,IF(YEAR(ДАННЫЕ!$F$1)=YEAR(ДАННЫЕ!$BZ673),1,0),0)&amp;"u"&amp;D673&amp;"z"&amp;IF(ДАННЫЕ!$CL673&gt;0,IF(YEAR(ДАННЫЕ!$F$1)&gt;YEAR(ДАННЫЕ!$CL673),11,12),0)</f>
        <v>03mf0zpihbeCD0g0dlav0kstb0PPc0x0n0u0z0</v>
      </c>
      <c r="K673" s="28" t="str">
        <f ca="1">ДАННЫЕ!$I673&amp;"x"&amp;B673&amp;"w"&amp;IF(T673+ДАННЫЕ!AD673+ДАННЫЕ!AE673+ДАННЫЕ!AF673+ДАННЫЕ!AG673+ДАННЫЕ!AH673+ДАННЫЕ!$AL673+ДАННЫЕ!AI673+ДАННЫЕ!AJ673+ДАННЫЕ!AK673+ДАННЫЕ!AP673+ДАННЫЕ!AQ673+ДАННЫЕ!AR673+ДАННЫЕ!$AM673+ДАННЫЕ!$AN673+ДАННЫЕ!AS673+ДАННЫЕ!AT673&gt;0,1,0)&amp;IF(OR(T673=2,ДАННЫЕ!AD673=2,ДАННЫЕ!AE673=2,ДАННЫЕ!AF673=2,ДАННЫЕ!AG673=2,ДАННЫЕ!AH673=2,ДАННЫЕ!$AL673=2,ДАННЫЕ!AI673=2,ДАННЫЕ!AJ673=2,ДАННЫЕ!AK673=2,ДАННЫЕ!AP673=2,ДАННЫЕ!AQ673=2,ДАННЫЕ!AR673=2,ДАННЫЕ!$AM673=2,ДАННЫЕ!$AN673=2,ДАННЫЕ!AS673=2,ДАННЫЕ!AT673=2),2,0)&amp;"t"&amp;IF(T673&gt;0,"1"&amp;T673,"00")&amp;"f"&amp;IF(ДАННЫЕ!$AC673,"1"&amp;ДАННЫЕ!$AC673,"00")&amp;"b"&amp;IF(ДАННЫЕ!$AD673,"1"&amp;ДАННЫЕ!$AD673,"00")&amp;"g"&amp;IF(ДАННЫЕ!$AF673,"1"&amp;ДАННЫЕ!$AF673,"00")&amp;"c"&amp;IF(ДАННЫЕ!$AG673,"1"&amp;ДАННЫЕ!$AG673,"00")&amp;"i"&amp;IF(ДАННЫЕ!$AH673,"1"&amp;ДАННЫЕ!$AH673,"00")&amp;"r"&amp;IF(ДАННЫЕ!$AL673,"1"&amp;ДАННЫЕ!$AL673,"00")&amp;"m"&amp;IF(ДАННЫЕ!$AI673,"1"&amp;ДАННЫЕ!$AI673,"00")&amp;"hS"&amp;IF(ДАННЫЕ!$AJ673,"1"&amp;ДАННЫЕ!$AJ673,"00")&amp;"hZ"&amp;IF(ДАННЫЕ!$AK673,"1"&amp;ДАННЫЕ!$AK673,"00")&amp;"p"&amp;IF(ДАННЫЕ!$AP673,"1"&amp;ДАННЫЕ!$AP673,"00")&amp;"k"&amp;IF(ДАННЫЕ!$AQ673,"1"&amp;ДАННЫЕ!$AQ673,"00")&amp;"z"&amp;IF(ДАННЫЕ!$AR673,"1"&amp;ДАННЫЕ!$AR673,"00")&amp;"j"&amp;IF(ДАННЫЕ!$AM673,"1"&amp;ДАННЫЕ!$AM673,"00")&amp;"n"&amp;IF(ДАННЫЕ!$AN673,"1"&amp;ДАННЫЕ!$AN673,"00")&amp;"E"&amp;ДАННЫЕ!BI673&amp;"L"&amp;ДАННЫЕ!AO673&amp;"h"&amp;IF(ДАННЫЕ!$AU673&gt;0,1,0)&amp;"v"&amp;IF(ДАННЫЕ!$AW673&gt;0,1,0)&amp;"a"&amp;IF(ДАННЫЕ!$AS673,"1"&amp;ДАННЫЕ!$AS673,"00")&amp;"s"&amp;IF(ДАННЫЕ!$AT673,"1"&amp;ДАННЫЕ!$AT673,"00")&amp;"u"&amp;IF(ДАННЫЕ!$CJ673&gt;0,1,0)&amp;"y"&amp;B673&amp;"d"&amp;H673&amp;"e"&amp;F673&amp;G673</f>
        <v>x0w00t00f00b00g00c00i00r00m00hS00hZ00p00k00z00j00n00ELh0v0a00s00u0y0de</v>
      </c>
      <c r="L673" s="28" t="str">
        <f ca="1">ДАННЫЕ!$I673&amp;"VN"&amp;IF(ДАННЫЕ!AW673&gt;0,11,10)&amp;"CD"&amp;IF(ДАННЫЕ!BF673&gt;500,16,IF(ДАННЫЕ!BF673&gt;350,15,IF(ДАННЫЕ!BF673&gt;=200,14,IF(ДАННЫЕ!BF673&gt;=100,13,IF(ДАННЫЕ!BF673&gt;=50,12,IF(ДАННЫЕ!BF673&gt;0,11,10))))))&amp;"AR"&amp;IF(ДАННЫЕ!BX673&gt;0,1,0)&amp;"GD"&amp;B673&amp;"VV"&amp;IF(E673&gt;=5,IF(E673&lt;18,1,0),0)</f>
        <v>VN10CD10AR0GD0VV0</v>
      </c>
      <c r="M673" s="28" t="str">
        <f>ДАННЫЕ!$I673&amp;"b"&amp;ДАННЫЕ!$BI673&amp;"r"&amp;ДАННЫЕ!$BJ673&amp;"CD"&amp;IF(ДАННЫЕ!BF673&gt;0,IF(ДАННЫЕ!BF673&lt;200,1,IF(ДАННЫЕ!BF673&lt;350,2,3)),0)&amp;"h"&amp;IF(ДАННЫЕ!$BK673+ДАННЫЕ!$BL673+ДАННЫЕ!$BM673&gt;0,1,0)&amp;"x"&amp;ДАННЫЕ!$BK673&amp;"y"&amp;ДАННЫЕ!$BL673&amp;"z"&amp;ДАННЫЕ!$BM673&amp;"c"&amp;IF(ДАННЫЕ!$BK673+ДАННЫЕ!$BL673+ДАННЫЕ!$BM673=3,1,0)&amp;"a"&amp;IF(ДАННЫЕ!$BQ673+ДАННЫЕ!$BR673&gt;0,1,0)&amp;"d"&amp;ДАННЫЕ!$BQ673&amp;"v"&amp;ДАННЫЕ!$BR673&amp;"p"&amp;ДАННЫЕ!$BS673&amp;"n"&amp;ДАННЫЕ!$BU673&amp;"t"&amp;ДАННЫЕ!$BV673&amp;"o"&amp;ДАННЫЕ!$BT673&amp;"l"&amp;IF(ДАННЫЕ!$BN673&gt;0,1,0)&amp;ДАННЫЕ!$BN673&amp;"g"&amp;ДАННЫЕ!$BO673&amp;"s"&amp;ДАННЫЕ!$BP673&amp;"DZ"&amp;IF(ДАННЫЕ!B673-ДАННЫЕ!G673 &lt; 60,IF(ДАННЫЕ!B673-ДАННЫЕ!G673 &gt;= 0,1,0),0)&amp;"u"&amp;IF(ДАННЫЕ!$CJ673&gt;0,1,0)</f>
        <v>brCD0h0xyzc0a0dvpntol0gsDZ1u0</v>
      </c>
      <c r="N673" s="28" t="str">
        <f ca="1">ДАННЫЕ!$F673&amp;ДАННЫЕ!$I673&amp;"g"&amp;B673&amp;"cf"&amp;D673&amp;"a"&amp;IF(ДАННЫЕ!$BX673&gt;0,1,0)&amp;IF(ДАННЫЕ!$BF673&gt;500,1,IF(ДАННЫЕ!$BF673&gt;350,2,IF(ДАННЫЕ!$BF673&gt;=200,3,IF(ДАННЫЕ!$BF673&gt;=100,4,IF(ДАННЫЕ!$BF673&gt;=50,5,IF(ДАННЫЕ!$BF673&lt;50,6,0))))))&amp;"AR"&amp;IF(DATEDIF(ДАННЫЕ!$BX673,ДАННЫЕ!$F$1,"y")&gt;1,1,0)&amp;"VG"&amp;IF(ДАННЫЕ!$BH673="0",1,0)&amp;"o"&amp;IF(T673+ДАННЫЕ!$AF673+ДАННЫЕ!$AG673+ДАННЫЕ!$AH673+ДАННЫЕ!$AI673+ДАННЫЕ!$AJ673+ДАННЫЕ!$AP673+ДАННЫЕ!$AQ673+ДАННЫЕ!$AR673+ДАННЫЕ!$AU673+ДАННЫЕ!$AW673+ДАННЫЕ!$AS673+ДАННЫЕ!$AT673&gt;0,1,0)&amp;"x"&amp;ДАННЫЕ!$AG673&amp;"p"&amp;IF(ДАННЫЕ!$BY673&gt;0,1,0)&amp;"v"&amp;IF(ДАННЫЕ!$BZ673&gt;0,1,0)&amp;"n"&amp;ДАННЫЕ!$CA673&amp;"t"&amp;ДАННЫЕ!$AY673&amp;"k"&amp;ДАННЫЕ!$CB673&amp;"q"&amp;ДАННЫЕ!$CC673&amp;"w"&amp;ДАННЫЕ!$CD673&amp;"e"&amp;ДАННЫЕ!$CE673&amp;"m"&amp;ДАННЫЕ!$CF673&amp;"c"&amp;ДАННЫЕ!$CG673&amp;"z"&amp;ДАННЫЕ!$CH673&amp;"d"&amp;IF(H673=4,1,0)&amp;"s"&amp;IF(ДАННЫЕ!$J673=1,0,1)&amp;"u"&amp;IF(ДАННЫЕ!$CJ673&gt;0,1,0)</f>
        <v>g0cf0a06AR1VG0o0xp0v0ntkqwemczd0s1u0</v>
      </c>
      <c r="O673" s="28" t="str">
        <f>ДАННЫЕ!$I673&amp;"g"&amp;B673&amp;A673&amp;"f"&amp;P673&amp;"c"&amp;IF(ДАННЫЕ!$U673&gt;0,1,0)&amp;"s"&amp;IF(ДАННЫЕ!$Q673&gt;0,IF(YEAR(ДАННЫЕ!$F$1)=YEAR(ДАННЫЕ!$Q673),IF(MONTH(ДАННЫЕ!$F$1)=MONTH(ДАННЫЕ!$Q673),111,11),1),0)&amp;"i"&amp;IF(ДАННЫЕ!$R673+ДАННЫЕ!$S673+ДАННЫЕ!$T673=0,0,1)&amp;"h"&amp;IF(ДАННЫЕ!$P673&gt;0,1,0)&amp;"p"&amp;IF(ДАННЫЕ!$CI673&gt;0,IF(YEAR(ДАННЫЕ!$F$1)=YEAR(ДАННЫЕ!$CI673),IF(MONTH(ДАННЫЕ!$F$1)=MONTH(ДАННЫЕ!$CI673),111,11),1),0)&amp;"d"&amp;IF(ДАННЫЕ!$CJ673&gt;0,IF(YEAR(ДАННЫЕ!$F$1)=YEAR(ДАННЫЕ!$CJ673),IF(MONTH(ДАННЫЕ!$F$1)=MONTH(ДАННЫЕ!$CJ673),111,11),1),0)&amp;"o"&amp;IF(ДАННЫЕ!$CK673&gt;0,IF(MONTH(ДАННЫЕ!$F$1)=MONTH(ДАННЫЕ!$CK673),111,11),0)&amp;"v"&amp;IF(ДАННЫЕ!$BE673&gt;0,IF(MONTH(ДАННЫЕ!$F$1)=MONTH(ДАННЫЕ!$BE673),111,11),0)</f>
        <v>g00f0c0s0i0h0p0d0o0v0</v>
      </c>
      <c r="P673" s="15">
        <f t="shared" si="32"/>
        <v>0</v>
      </c>
      <c r="Q673" s="15">
        <f>IF(ДАННЫЕ!$F$1&gt;ДАННЫЕ!$N673,IF(YEAR(ДАННЫЕ!$F$1)=YEAR(ДАННЫЕ!M673),1,0),0)</f>
        <v>0</v>
      </c>
      <c r="R673" s="15">
        <f>IF(ДАННЫЕ!$F$1&gt;ДАННЫЕ!$N673,IF(YEAR(ДАННЫЕ!$F$1)=YEAR(ДАННЫЕ!N673),1,0),0)</f>
        <v>0</v>
      </c>
      <c r="S673" s="15">
        <f>IF(ДАННЫЕ!$AA673="2А",1,IF(ДАННЫЕ!$AA673="2Б",2,IF(ДАННЫЕ!$AA673="2В",3,IF(ДАННЫЕ!$AA673=3,4,IF(ДАННЫЕ!$AA673="4А",5,IF(ДАННЫЕ!$AA673="4Б",6,IF(ДАННЫЕ!$AA673="4В",7,IF(ДАННЫЕ!$AA673=5,8,0))))))))</f>
        <v>0</v>
      </c>
      <c r="T673" s="15">
        <f>IF(OR(ДАННЫЕ!$AC673=2,ДАННЫЕ!$AD673=2,ДАННЫЕ!$AE673=2),2,IF(OR(ДАННЫЕ!$AC673=1,ДАННЫЕ!$AD673=1,ДАННЫЕ!$AE673=1),1,0))</f>
        <v>0</v>
      </c>
    </row>
    <row r="674" spans="1:20" ht="15" customHeight="1" x14ac:dyDescent="0.2">
      <c r="A674" s="78">
        <f>IF(B674&gt;0,IF(MONTH(ДАННЫЕ!$F$1)=MONTH(ДАННЫЕ!$B674),1,0),0)</f>
        <v>0</v>
      </c>
      <c r="B674" s="14">
        <f>IF(ДАННЫЕ!$B674&gt;0,IF(YEAR(ДАННЫЕ!$F$1)=YEAR(ДАННЫЕ!$B674),1,0),0)</f>
        <v>0</v>
      </c>
      <c r="C674" s="14">
        <f>IF(ДАННЫЕ!$CM674&gt;0,IF(YEAR(ДАННЫЕ!$F$1)=YEAR(ДАННЫЕ!$CM674),1,0),0)</f>
        <v>0</v>
      </c>
      <c r="D674" s="14">
        <f>IF(ДАННЫЕ!$CJ674&gt;0,IF(ДАННЫЕ!$CL674&gt;ДАННЫЕ!$F$1,1,IF(ДАННЫЕ!$CL674&gt;0,0,1)),0)</f>
        <v>0</v>
      </c>
      <c r="E674" s="43" t="str">
        <f ca="1">IF(ДАННЫЕ!$F$1&gt;0,IF(ДАННЫЕ!$G674&gt;0,DATEDIF(ДАННЫЕ!$G674,ДАННЫЕ!$F$1,"y"),""),IF(ДАННЫЕ!$G674&gt;0,DATEDIF(ДАННЫЕ!$G674,TODAY(),"y"),""))</f>
        <v/>
      </c>
      <c r="F674" s="43" t="str">
        <f xml:space="preserve"> IF(ДАННЫЕ!$F674="М",IF(E674&gt;=18,IF(E674&lt;60,1,""),""),"")&amp;IF(ДАННЫЕ!$F674="Ж",IF(E674&gt;=18,IF(E674&lt;55,1,""),""),"")</f>
        <v/>
      </c>
      <c r="G674" s="43" t="str">
        <f xml:space="preserve"> IF(ДАННЫЕ!$F674="М",IF(E674&gt;=60,2,""),"")&amp;IF(ДАННЫЕ!$F674="Ж",IF(E674&gt;=55,2,""),"")</f>
        <v/>
      </c>
      <c r="H674" s="43" t="str">
        <f t="shared" ca="1" si="30"/>
        <v/>
      </c>
      <c r="I674" s="43" t="str">
        <f t="shared" ca="1" si="31"/>
        <v>03</v>
      </c>
      <c r="J674" s="28" t="str">
        <f ca="1">ДАННЫЕ!$F674&amp;H674&amp;I674&amp;ДАННЫЕ!$I674&amp;"m"&amp;IF(ДАННЫЕ!$I674&gt;0,IF(ДАННЫЕ!$J674&gt;0,0,1),"")&amp;"f"&amp;IF(ДАННЫЕ!$R674&gt;0,IF(YEAR(ДАННЫЕ!$F$1)=YEAR(ДАННЫЕ!$R674),1,0),0)&amp;"z"&amp;ДАННЫЕ!$R674&amp;"p"&amp;ДАННЫЕ!$S674&amp;"i"&amp;ДАННЫЕ!$T674&amp;"h"&amp;ДАННЫЕ!$K674&amp;"be"&amp;ДАННЫЕ!$BI674&amp;"CD"&amp;IF(ДАННЫЕ!BF674&gt;500,4,IF(ДАННЫЕ!BF674&gt;350,3,IF(ДАННЫЕ!BF674&gt;200,2,IF(ДАННЫЕ!BF674&gt;0,1,0))))&amp;"g"&amp;B674&amp;"d"&amp;H674&amp;"l"&amp;ДАННЫЕ!AT674&amp;"a"&amp;ДАННЫЕ!$V674&amp;"v"&amp;R674&amp;"k"&amp;ДАННЫЕ!$U674&amp;"s"&amp;ДАННЫЕ!$Y674&amp;"t"&amp;ДАННЫЕ!$X674&amp;"b"&amp;IF(ДАННЫЕ!$Q674&gt;1,1,0)&amp;"PP"&amp;ДАННЫЕ!Z674&amp;"c"&amp;S674&amp;"x"&amp;IF(ДАННЫЕ!$BY674&gt;0,IF(YEAR(ДАННЫЕ!$F$1)=YEAR(ДАННЫЕ!$BY674),1,0),0)&amp;"n"&amp;IF(ДАННЫЕ!$BZ674&gt;0,IF(YEAR(ДАННЫЕ!$F$1)=YEAR(ДАННЫЕ!$BZ674),1,0),0)&amp;"u"&amp;D674&amp;"z"&amp;IF(ДАННЫЕ!$CL674&gt;0,IF(YEAR(ДАННЫЕ!$F$1)&gt;YEAR(ДАННЫЕ!$CL674),11,12),0)</f>
        <v>03mf0zpihbeCD0g0dlav0kstb0PPc0x0n0u0z0</v>
      </c>
      <c r="K674" s="28" t="str">
        <f ca="1">ДАННЫЕ!$I674&amp;"x"&amp;B674&amp;"w"&amp;IF(T674+ДАННЫЕ!AD674+ДАННЫЕ!AE674+ДАННЫЕ!AF674+ДАННЫЕ!AG674+ДАННЫЕ!AH674+ДАННЫЕ!$AL674+ДАННЫЕ!AI674+ДАННЫЕ!AJ674+ДАННЫЕ!AK674+ДАННЫЕ!AP674+ДАННЫЕ!AQ674+ДАННЫЕ!AR674+ДАННЫЕ!$AM674+ДАННЫЕ!$AN674+ДАННЫЕ!AS674+ДАННЫЕ!AT674&gt;0,1,0)&amp;IF(OR(T674=2,ДАННЫЕ!AD674=2,ДАННЫЕ!AE674=2,ДАННЫЕ!AF674=2,ДАННЫЕ!AG674=2,ДАННЫЕ!AH674=2,ДАННЫЕ!$AL674=2,ДАННЫЕ!AI674=2,ДАННЫЕ!AJ674=2,ДАННЫЕ!AK674=2,ДАННЫЕ!AP674=2,ДАННЫЕ!AQ674=2,ДАННЫЕ!AR674=2,ДАННЫЕ!$AM674=2,ДАННЫЕ!$AN674=2,ДАННЫЕ!AS674=2,ДАННЫЕ!AT674=2),2,0)&amp;"t"&amp;IF(T674&gt;0,"1"&amp;T674,"00")&amp;"f"&amp;IF(ДАННЫЕ!$AC674,"1"&amp;ДАННЫЕ!$AC674,"00")&amp;"b"&amp;IF(ДАННЫЕ!$AD674,"1"&amp;ДАННЫЕ!$AD674,"00")&amp;"g"&amp;IF(ДАННЫЕ!$AF674,"1"&amp;ДАННЫЕ!$AF674,"00")&amp;"c"&amp;IF(ДАННЫЕ!$AG674,"1"&amp;ДАННЫЕ!$AG674,"00")&amp;"i"&amp;IF(ДАННЫЕ!$AH674,"1"&amp;ДАННЫЕ!$AH674,"00")&amp;"r"&amp;IF(ДАННЫЕ!$AL674,"1"&amp;ДАННЫЕ!$AL674,"00")&amp;"m"&amp;IF(ДАННЫЕ!$AI674,"1"&amp;ДАННЫЕ!$AI674,"00")&amp;"hS"&amp;IF(ДАННЫЕ!$AJ674,"1"&amp;ДАННЫЕ!$AJ674,"00")&amp;"hZ"&amp;IF(ДАННЫЕ!$AK674,"1"&amp;ДАННЫЕ!$AK674,"00")&amp;"p"&amp;IF(ДАННЫЕ!$AP674,"1"&amp;ДАННЫЕ!$AP674,"00")&amp;"k"&amp;IF(ДАННЫЕ!$AQ674,"1"&amp;ДАННЫЕ!$AQ674,"00")&amp;"z"&amp;IF(ДАННЫЕ!$AR674,"1"&amp;ДАННЫЕ!$AR674,"00")&amp;"j"&amp;IF(ДАННЫЕ!$AM674,"1"&amp;ДАННЫЕ!$AM674,"00")&amp;"n"&amp;IF(ДАННЫЕ!$AN674,"1"&amp;ДАННЫЕ!$AN674,"00")&amp;"E"&amp;ДАННЫЕ!BI674&amp;"L"&amp;ДАННЫЕ!AO674&amp;"h"&amp;IF(ДАННЫЕ!$AU674&gt;0,1,0)&amp;"v"&amp;IF(ДАННЫЕ!$AW674&gt;0,1,0)&amp;"a"&amp;IF(ДАННЫЕ!$AS674,"1"&amp;ДАННЫЕ!$AS674,"00")&amp;"s"&amp;IF(ДАННЫЕ!$AT674,"1"&amp;ДАННЫЕ!$AT674,"00")&amp;"u"&amp;IF(ДАННЫЕ!$CJ674&gt;0,1,0)&amp;"y"&amp;B674&amp;"d"&amp;H674&amp;"e"&amp;F674&amp;G674</f>
        <v>x0w00t00f00b00g00c00i00r00m00hS00hZ00p00k00z00j00n00ELh0v0a00s00u0y0de</v>
      </c>
      <c r="L674" s="28" t="str">
        <f ca="1">ДАННЫЕ!$I674&amp;"VN"&amp;IF(ДАННЫЕ!AW674&gt;0,11,10)&amp;"CD"&amp;IF(ДАННЫЕ!BF674&gt;500,16,IF(ДАННЫЕ!BF674&gt;350,15,IF(ДАННЫЕ!BF674&gt;=200,14,IF(ДАННЫЕ!BF674&gt;=100,13,IF(ДАННЫЕ!BF674&gt;=50,12,IF(ДАННЫЕ!BF674&gt;0,11,10))))))&amp;"AR"&amp;IF(ДАННЫЕ!BX674&gt;0,1,0)&amp;"GD"&amp;B674&amp;"VV"&amp;IF(E674&gt;=5,IF(E674&lt;18,1,0),0)</f>
        <v>VN10CD10AR0GD0VV0</v>
      </c>
      <c r="M674" s="28" t="str">
        <f>ДАННЫЕ!$I674&amp;"b"&amp;ДАННЫЕ!$BI674&amp;"r"&amp;ДАННЫЕ!$BJ674&amp;"CD"&amp;IF(ДАННЫЕ!BF674&gt;0,IF(ДАННЫЕ!BF674&lt;200,1,IF(ДАННЫЕ!BF674&lt;350,2,3)),0)&amp;"h"&amp;IF(ДАННЫЕ!$BK674+ДАННЫЕ!$BL674+ДАННЫЕ!$BM674&gt;0,1,0)&amp;"x"&amp;ДАННЫЕ!$BK674&amp;"y"&amp;ДАННЫЕ!$BL674&amp;"z"&amp;ДАННЫЕ!$BM674&amp;"c"&amp;IF(ДАННЫЕ!$BK674+ДАННЫЕ!$BL674+ДАННЫЕ!$BM674=3,1,0)&amp;"a"&amp;IF(ДАННЫЕ!$BQ674+ДАННЫЕ!$BR674&gt;0,1,0)&amp;"d"&amp;ДАННЫЕ!$BQ674&amp;"v"&amp;ДАННЫЕ!$BR674&amp;"p"&amp;ДАННЫЕ!$BS674&amp;"n"&amp;ДАННЫЕ!$BU674&amp;"t"&amp;ДАННЫЕ!$BV674&amp;"o"&amp;ДАННЫЕ!$BT674&amp;"l"&amp;IF(ДАННЫЕ!$BN674&gt;0,1,0)&amp;ДАННЫЕ!$BN674&amp;"g"&amp;ДАННЫЕ!$BO674&amp;"s"&amp;ДАННЫЕ!$BP674&amp;"DZ"&amp;IF(ДАННЫЕ!B674-ДАННЫЕ!G674 &lt; 60,IF(ДАННЫЕ!B674-ДАННЫЕ!G674 &gt;= 0,1,0),0)&amp;"u"&amp;IF(ДАННЫЕ!$CJ674&gt;0,1,0)</f>
        <v>brCD0h0xyzc0a0dvpntol0gsDZ1u0</v>
      </c>
      <c r="N674" s="28" t="str">
        <f ca="1">ДАННЫЕ!$F674&amp;ДАННЫЕ!$I674&amp;"g"&amp;B674&amp;"cf"&amp;D674&amp;"a"&amp;IF(ДАННЫЕ!$BX674&gt;0,1,0)&amp;IF(ДАННЫЕ!$BF674&gt;500,1,IF(ДАННЫЕ!$BF674&gt;350,2,IF(ДАННЫЕ!$BF674&gt;=200,3,IF(ДАННЫЕ!$BF674&gt;=100,4,IF(ДАННЫЕ!$BF674&gt;=50,5,IF(ДАННЫЕ!$BF674&lt;50,6,0))))))&amp;"AR"&amp;IF(DATEDIF(ДАННЫЕ!$BX674,ДАННЫЕ!$F$1,"y")&gt;1,1,0)&amp;"VG"&amp;IF(ДАННЫЕ!$BH674="0",1,0)&amp;"o"&amp;IF(T674+ДАННЫЕ!$AF674+ДАННЫЕ!$AG674+ДАННЫЕ!$AH674+ДАННЫЕ!$AI674+ДАННЫЕ!$AJ674+ДАННЫЕ!$AP674+ДАННЫЕ!$AQ674+ДАННЫЕ!$AR674+ДАННЫЕ!$AU674+ДАННЫЕ!$AW674+ДАННЫЕ!$AS674+ДАННЫЕ!$AT674&gt;0,1,0)&amp;"x"&amp;ДАННЫЕ!$AG674&amp;"p"&amp;IF(ДАННЫЕ!$BY674&gt;0,1,0)&amp;"v"&amp;IF(ДАННЫЕ!$BZ674&gt;0,1,0)&amp;"n"&amp;ДАННЫЕ!$CA674&amp;"t"&amp;ДАННЫЕ!$AY674&amp;"k"&amp;ДАННЫЕ!$CB674&amp;"q"&amp;ДАННЫЕ!$CC674&amp;"w"&amp;ДАННЫЕ!$CD674&amp;"e"&amp;ДАННЫЕ!$CE674&amp;"m"&amp;ДАННЫЕ!$CF674&amp;"c"&amp;ДАННЫЕ!$CG674&amp;"z"&amp;ДАННЫЕ!$CH674&amp;"d"&amp;IF(H674=4,1,0)&amp;"s"&amp;IF(ДАННЫЕ!$J674=1,0,1)&amp;"u"&amp;IF(ДАННЫЕ!$CJ674&gt;0,1,0)</f>
        <v>g0cf0a06AR1VG0o0xp0v0ntkqwemczd0s1u0</v>
      </c>
      <c r="O674" s="28" t="str">
        <f>ДАННЫЕ!$I674&amp;"g"&amp;B674&amp;A674&amp;"f"&amp;P674&amp;"c"&amp;IF(ДАННЫЕ!$U674&gt;0,1,0)&amp;"s"&amp;IF(ДАННЫЕ!$Q674&gt;0,IF(YEAR(ДАННЫЕ!$F$1)=YEAR(ДАННЫЕ!$Q674),IF(MONTH(ДАННЫЕ!$F$1)=MONTH(ДАННЫЕ!$Q674),111,11),1),0)&amp;"i"&amp;IF(ДАННЫЕ!$R674+ДАННЫЕ!$S674+ДАННЫЕ!$T674=0,0,1)&amp;"h"&amp;IF(ДАННЫЕ!$P674&gt;0,1,0)&amp;"p"&amp;IF(ДАННЫЕ!$CI674&gt;0,IF(YEAR(ДАННЫЕ!$F$1)=YEAR(ДАННЫЕ!$CI674),IF(MONTH(ДАННЫЕ!$F$1)=MONTH(ДАННЫЕ!$CI674),111,11),1),0)&amp;"d"&amp;IF(ДАННЫЕ!$CJ674&gt;0,IF(YEAR(ДАННЫЕ!$F$1)=YEAR(ДАННЫЕ!$CJ674),IF(MONTH(ДАННЫЕ!$F$1)=MONTH(ДАННЫЕ!$CJ674),111,11),1),0)&amp;"o"&amp;IF(ДАННЫЕ!$CK674&gt;0,IF(MONTH(ДАННЫЕ!$F$1)=MONTH(ДАННЫЕ!$CK674),111,11),0)&amp;"v"&amp;IF(ДАННЫЕ!$BE674&gt;0,IF(MONTH(ДАННЫЕ!$F$1)=MONTH(ДАННЫЕ!$BE674),111,11),0)</f>
        <v>g00f0c0s0i0h0p0d0o0v0</v>
      </c>
      <c r="P674" s="15">
        <f t="shared" si="32"/>
        <v>0</v>
      </c>
      <c r="Q674" s="15">
        <f>IF(ДАННЫЕ!$F$1&gt;ДАННЫЕ!$N674,IF(YEAR(ДАННЫЕ!$F$1)=YEAR(ДАННЫЕ!M674),1,0),0)</f>
        <v>0</v>
      </c>
      <c r="R674" s="15">
        <f>IF(ДАННЫЕ!$F$1&gt;ДАННЫЕ!$N674,IF(YEAR(ДАННЫЕ!$F$1)=YEAR(ДАННЫЕ!N674),1,0),0)</f>
        <v>0</v>
      </c>
      <c r="S674" s="15">
        <f>IF(ДАННЫЕ!$AA674="2А",1,IF(ДАННЫЕ!$AA674="2Б",2,IF(ДАННЫЕ!$AA674="2В",3,IF(ДАННЫЕ!$AA674=3,4,IF(ДАННЫЕ!$AA674="4А",5,IF(ДАННЫЕ!$AA674="4Б",6,IF(ДАННЫЕ!$AA674="4В",7,IF(ДАННЫЕ!$AA674=5,8,0))))))))</f>
        <v>0</v>
      </c>
      <c r="T674" s="15">
        <f>IF(OR(ДАННЫЕ!$AC674=2,ДАННЫЕ!$AD674=2,ДАННЫЕ!$AE674=2),2,IF(OR(ДАННЫЕ!$AC674=1,ДАННЫЕ!$AD674=1,ДАННЫЕ!$AE674=1),1,0))</f>
        <v>0</v>
      </c>
    </row>
    <row r="675" spans="1:20" ht="15" customHeight="1" x14ac:dyDescent="0.2">
      <c r="A675" s="78">
        <f>IF(B675&gt;0,IF(MONTH(ДАННЫЕ!$F$1)=MONTH(ДАННЫЕ!$B675),1,0),0)</f>
        <v>0</v>
      </c>
      <c r="B675" s="14">
        <f>IF(ДАННЫЕ!$B675&gt;0,IF(YEAR(ДАННЫЕ!$F$1)=YEAR(ДАННЫЕ!$B675),1,0),0)</f>
        <v>0</v>
      </c>
      <c r="C675" s="14">
        <f>IF(ДАННЫЕ!$CM675&gt;0,IF(YEAR(ДАННЫЕ!$F$1)=YEAR(ДАННЫЕ!$CM675),1,0),0)</f>
        <v>0</v>
      </c>
      <c r="D675" s="14">
        <f>IF(ДАННЫЕ!$CJ675&gt;0,IF(ДАННЫЕ!$CL675&gt;ДАННЫЕ!$F$1,1,IF(ДАННЫЕ!$CL675&gt;0,0,1)),0)</f>
        <v>0</v>
      </c>
      <c r="E675" s="43" t="str">
        <f ca="1">IF(ДАННЫЕ!$F$1&gt;0,IF(ДАННЫЕ!$G675&gt;0,DATEDIF(ДАННЫЕ!$G675,ДАННЫЕ!$F$1,"y"),""),IF(ДАННЫЕ!$G675&gt;0,DATEDIF(ДАННЫЕ!$G675,TODAY(),"y"),""))</f>
        <v/>
      </c>
      <c r="F675" s="43" t="str">
        <f xml:space="preserve"> IF(ДАННЫЕ!$F675="М",IF(E675&gt;=18,IF(E675&lt;60,1,""),""),"")&amp;IF(ДАННЫЕ!$F675="Ж",IF(E675&gt;=18,IF(E675&lt;55,1,""),""),"")</f>
        <v/>
      </c>
      <c r="G675" s="43" t="str">
        <f xml:space="preserve"> IF(ДАННЫЕ!$F675="М",IF(E675&gt;=60,2,""),"")&amp;IF(ДАННЫЕ!$F675="Ж",IF(E675&gt;=55,2,""),"")</f>
        <v/>
      </c>
      <c r="H675" s="43" t="str">
        <f t="shared" ca="1" si="30"/>
        <v/>
      </c>
      <c r="I675" s="43" t="str">
        <f t="shared" ca="1" si="31"/>
        <v>03</v>
      </c>
      <c r="J675" s="28" t="str">
        <f ca="1">ДАННЫЕ!$F675&amp;H675&amp;I675&amp;ДАННЫЕ!$I675&amp;"m"&amp;IF(ДАННЫЕ!$I675&gt;0,IF(ДАННЫЕ!$J675&gt;0,0,1),"")&amp;"f"&amp;IF(ДАННЫЕ!$R675&gt;0,IF(YEAR(ДАННЫЕ!$F$1)=YEAR(ДАННЫЕ!$R675),1,0),0)&amp;"z"&amp;ДАННЫЕ!$R675&amp;"p"&amp;ДАННЫЕ!$S675&amp;"i"&amp;ДАННЫЕ!$T675&amp;"h"&amp;ДАННЫЕ!$K675&amp;"be"&amp;ДАННЫЕ!$BI675&amp;"CD"&amp;IF(ДАННЫЕ!BF675&gt;500,4,IF(ДАННЫЕ!BF675&gt;350,3,IF(ДАННЫЕ!BF675&gt;200,2,IF(ДАННЫЕ!BF675&gt;0,1,0))))&amp;"g"&amp;B675&amp;"d"&amp;H675&amp;"l"&amp;ДАННЫЕ!AT675&amp;"a"&amp;ДАННЫЕ!$V675&amp;"v"&amp;R675&amp;"k"&amp;ДАННЫЕ!$U675&amp;"s"&amp;ДАННЫЕ!$Y675&amp;"t"&amp;ДАННЫЕ!$X675&amp;"b"&amp;IF(ДАННЫЕ!$Q675&gt;1,1,0)&amp;"PP"&amp;ДАННЫЕ!Z675&amp;"c"&amp;S675&amp;"x"&amp;IF(ДАННЫЕ!$BY675&gt;0,IF(YEAR(ДАННЫЕ!$F$1)=YEAR(ДАННЫЕ!$BY675),1,0),0)&amp;"n"&amp;IF(ДАННЫЕ!$BZ675&gt;0,IF(YEAR(ДАННЫЕ!$F$1)=YEAR(ДАННЫЕ!$BZ675),1,0),0)&amp;"u"&amp;D675&amp;"z"&amp;IF(ДАННЫЕ!$CL675&gt;0,IF(YEAR(ДАННЫЕ!$F$1)&gt;YEAR(ДАННЫЕ!$CL675),11,12),0)</f>
        <v>03mf0zpihbeCD0g0dlav0kstb0PPc0x0n0u0z0</v>
      </c>
      <c r="K675" s="28" t="str">
        <f ca="1">ДАННЫЕ!$I675&amp;"x"&amp;B675&amp;"w"&amp;IF(T675+ДАННЫЕ!AD675+ДАННЫЕ!AE675+ДАННЫЕ!AF675+ДАННЫЕ!AG675+ДАННЫЕ!AH675+ДАННЫЕ!$AL675+ДАННЫЕ!AI675+ДАННЫЕ!AJ675+ДАННЫЕ!AK675+ДАННЫЕ!AP675+ДАННЫЕ!AQ675+ДАННЫЕ!AR675+ДАННЫЕ!$AM675+ДАННЫЕ!$AN675+ДАННЫЕ!AS675+ДАННЫЕ!AT675&gt;0,1,0)&amp;IF(OR(T675=2,ДАННЫЕ!AD675=2,ДАННЫЕ!AE675=2,ДАННЫЕ!AF675=2,ДАННЫЕ!AG675=2,ДАННЫЕ!AH675=2,ДАННЫЕ!$AL675=2,ДАННЫЕ!AI675=2,ДАННЫЕ!AJ675=2,ДАННЫЕ!AK675=2,ДАННЫЕ!AP675=2,ДАННЫЕ!AQ675=2,ДАННЫЕ!AR675=2,ДАННЫЕ!$AM675=2,ДАННЫЕ!$AN675=2,ДАННЫЕ!AS675=2,ДАННЫЕ!AT675=2),2,0)&amp;"t"&amp;IF(T675&gt;0,"1"&amp;T675,"00")&amp;"f"&amp;IF(ДАННЫЕ!$AC675,"1"&amp;ДАННЫЕ!$AC675,"00")&amp;"b"&amp;IF(ДАННЫЕ!$AD675,"1"&amp;ДАННЫЕ!$AD675,"00")&amp;"g"&amp;IF(ДАННЫЕ!$AF675,"1"&amp;ДАННЫЕ!$AF675,"00")&amp;"c"&amp;IF(ДАННЫЕ!$AG675,"1"&amp;ДАННЫЕ!$AG675,"00")&amp;"i"&amp;IF(ДАННЫЕ!$AH675,"1"&amp;ДАННЫЕ!$AH675,"00")&amp;"r"&amp;IF(ДАННЫЕ!$AL675,"1"&amp;ДАННЫЕ!$AL675,"00")&amp;"m"&amp;IF(ДАННЫЕ!$AI675,"1"&amp;ДАННЫЕ!$AI675,"00")&amp;"hS"&amp;IF(ДАННЫЕ!$AJ675,"1"&amp;ДАННЫЕ!$AJ675,"00")&amp;"hZ"&amp;IF(ДАННЫЕ!$AK675,"1"&amp;ДАННЫЕ!$AK675,"00")&amp;"p"&amp;IF(ДАННЫЕ!$AP675,"1"&amp;ДАННЫЕ!$AP675,"00")&amp;"k"&amp;IF(ДАННЫЕ!$AQ675,"1"&amp;ДАННЫЕ!$AQ675,"00")&amp;"z"&amp;IF(ДАННЫЕ!$AR675,"1"&amp;ДАННЫЕ!$AR675,"00")&amp;"j"&amp;IF(ДАННЫЕ!$AM675,"1"&amp;ДАННЫЕ!$AM675,"00")&amp;"n"&amp;IF(ДАННЫЕ!$AN675,"1"&amp;ДАННЫЕ!$AN675,"00")&amp;"E"&amp;ДАННЫЕ!BI675&amp;"L"&amp;ДАННЫЕ!AO675&amp;"h"&amp;IF(ДАННЫЕ!$AU675&gt;0,1,0)&amp;"v"&amp;IF(ДАННЫЕ!$AW675&gt;0,1,0)&amp;"a"&amp;IF(ДАННЫЕ!$AS675,"1"&amp;ДАННЫЕ!$AS675,"00")&amp;"s"&amp;IF(ДАННЫЕ!$AT675,"1"&amp;ДАННЫЕ!$AT675,"00")&amp;"u"&amp;IF(ДАННЫЕ!$CJ675&gt;0,1,0)&amp;"y"&amp;B675&amp;"d"&amp;H675&amp;"e"&amp;F675&amp;G675</f>
        <v>x0w00t00f00b00g00c00i00r00m00hS00hZ00p00k00z00j00n00ELh0v0a00s00u0y0de</v>
      </c>
      <c r="L675" s="28" t="str">
        <f ca="1">ДАННЫЕ!$I675&amp;"VN"&amp;IF(ДАННЫЕ!AW675&gt;0,11,10)&amp;"CD"&amp;IF(ДАННЫЕ!BF675&gt;500,16,IF(ДАННЫЕ!BF675&gt;350,15,IF(ДАННЫЕ!BF675&gt;=200,14,IF(ДАННЫЕ!BF675&gt;=100,13,IF(ДАННЫЕ!BF675&gt;=50,12,IF(ДАННЫЕ!BF675&gt;0,11,10))))))&amp;"AR"&amp;IF(ДАННЫЕ!BX675&gt;0,1,0)&amp;"GD"&amp;B675&amp;"VV"&amp;IF(E675&gt;=5,IF(E675&lt;18,1,0),0)</f>
        <v>VN10CD10AR0GD0VV0</v>
      </c>
      <c r="M675" s="28" t="str">
        <f>ДАННЫЕ!$I675&amp;"b"&amp;ДАННЫЕ!$BI675&amp;"r"&amp;ДАННЫЕ!$BJ675&amp;"CD"&amp;IF(ДАННЫЕ!BF675&gt;0,IF(ДАННЫЕ!BF675&lt;200,1,IF(ДАННЫЕ!BF675&lt;350,2,3)),0)&amp;"h"&amp;IF(ДАННЫЕ!$BK675+ДАННЫЕ!$BL675+ДАННЫЕ!$BM675&gt;0,1,0)&amp;"x"&amp;ДАННЫЕ!$BK675&amp;"y"&amp;ДАННЫЕ!$BL675&amp;"z"&amp;ДАННЫЕ!$BM675&amp;"c"&amp;IF(ДАННЫЕ!$BK675+ДАННЫЕ!$BL675+ДАННЫЕ!$BM675=3,1,0)&amp;"a"&amp;IF(ДАННЫЕ!$BQ675+ДАННЫЕ!$BR675&gt;0,1,0)&amp;"d"&amp;ДАННЫЕ!$BQ675&amp;"v"&amp;ДАННЫЕ!$BR675&amp;"p"&amp;ДАННЫЕ!$BS675&amp;"n"&amp;ДАННЫЕ!$BU675&amp;"t"&amp;ДАННЫЕ!$BV675&amp;"o"&amp;ДАННЫЕ!$BT675&amp;"l"&amp;IF(ДАННЫЕ!$BN675&gt;0,1,0)&amp;ДАННЫЕ!$BN675&amp;"g"&amp;ДАННЫЕ!$BO675&amp;"s"&amp;ДАННЫЕ!$BP675&amp;"DZ"&amp;IF(ДАННЫЕ!B675-ДАННЫЕ!G675 &lt; 60,IF(ДАННЫЕ!B675-ДАННЫЕ!G675 &gt;= 0,1,0),0)&amp;"u"&amp;IF(ДАННЫЕ!$CJ675&gt;0,1,0)</f>
        <v>brCD0h0xyzc0a0dvpntol0gsDZ1u0</v>
      </c>
      <c r="N675" s="28" t="str">
        <f ca="1">ДАННЫЕ!$F675&amp;ДАННЫЕ!$I675&amp;"g"&amp;B675&amp;"cf"&amp;D675&amp;"a"&amp;IF(ДАННЫЕ!$BX675&gt;0,1,0)&amp;IF(ДАННЫЕ!$BF675&gt;500,1,IF(ДАННЫЕ!$BF675&gt;350,2,IF(ДАННЫЕ!$BF675&gt;=200,3,IF(ДАННЫЕ!$BF675&gt;=100,4,IF(ДАННЫЕ!$BF675&gt;=50,5,IF(ДАННЫЕ!$BF675&lt;50,6,0))))))&amp;"AR"&amp;IF(DATEDIF(ДАННЫЕ!$BX675,ДАННЫЕ!$F$1,"y")&gt;1,1,0)&amp;"VG"&amp;IF(ДАННЫЕ!$BH675="0",1,0)&amp;"o"&amp;IF(T675+ДАННЫЕ!$AF675+ДАННЫЕ!$AG675+ДАННЫЕ!$AH675+ДАННЫЕ!$AI675+ДАННЫЕ!$AJ675+ДАННЫЕ!$AP675+ДАННЫЕ!$AQ675+ДАННЫЕ!$AR675+ДАННЫЕ!$AU675+ДАННЫЕ!$AW675+ДАННЫЕ!$AS675+ДАННЫЕ!$AT675&gt;0,1,0)&amp;"x"&amp;ДАННЫЕ!$AG675&amp;"p"&amp;IF(ДАННЫЕ!$BY675&gt;0,1,0)&amp;"v"&amp;IF(ДАННЫЕ!$BZ675&gt;0,1,0)&amp;"n"&amp;ДАННЫЕ!$CA675&amp;"t"&amp;ДАННЫЕ!$AY675&amp;"k"&amp;ДАННЫЕ!$CB675&amp;"q"&amp;ДАННЫЕ!$CC675&amp;"w"&amp;ДАННЫЕ!$CD675&amp;"e"&amp;ДАННЫЕ!$CE675&amp;"m"&amp;ДАННЫЕ!$CF675&amp;"c"&amp;ДАННЫЕ!$CG675&amp;"z"&amp;ДАННЫЕ!$CH675&amp;"d"&amp;IF(H675=4,1,0)&amp;"s"&amp;IF(ДАННЫЕ!$J675=1,0,1)&amp;"u"&amp;IF(ДАННЫЕ!$CJ675&gt;0,1,0)</f>
        <v>g0cf0a06AR1VG0o0xp0v0ntkqwemczd0s1u0</v>
      </c>
      <c r="O675" s="28" t="str">
        <f>ДАННЫЕ!$I675&amp;"g"&amp;B675&amp;A675&amp;"f"&amp;P675&amp;"c"&amp;IF(ДАННЫЕ!$U675&gt;0,1,0)&amp;"s"&amp;IF(ДАННЫЕ!$Q675&gt;0,IF(YEAR(ДАННЫЕ!$F$1)=YEAR(ДАННЫЕ!$Q675),IF(MONTH(ДАННЫЕ!$F$1)=MONTH(ДАННЫЕ!$Q675),111,11),1),0)&amp;"i"&amp;IF(ДАННЫЕ!$R675+ДАННЫЕ!$S675+ДАННЫЕ!$T675=0,0,1)&amp;"h"&amp;IF(ДАННЫЕ!$P675&gt;0,1,0)&amp;"p"&amp;IF(ДАННЫЕ!$CI675&gt;0,IF(YEAR(ДАННЫЕ!$F$1)=YEAR(ДАННЫЕ!$CI675),IF(MONTH(ДАННЫЕ!$F$1)=MONTH(ДАННЫЕ!$CI675),111,11),1),0)&amp;"d"&amp;IF(ДАННЫЕ!$CJ675&gt;0,IF(YEAR(ДАННЫЕ!$F$1)=YEAR(ДАННЫЕ!$CJ675),IF(MONTH(ДАННЫЕ!$F$1)=MONTH(ДАННЫЕ!$CJ675),111,11),1),0)&amp;"o"&amp;IF(ДАННЫЕ!$CK675&gt;0,IF(MONTH(ДАННЫЕ!$F$1)=MONTH(ДАННЫЕ!$CK675),111,11),0)&amp;"v"&amp;IF(ДАННЫЕ!$BE675&gt;0,IF(MONTH(ДАННЫЕ!$F$1)=MONTH(ДАННЫЕ!$BE675),111,11),0)</f>
        <v>g00f0c0s0i0h0p0d0o0v0</v>
      </c>
      <c r="P675" s="15">
        <f t="shared" si="32"/>
        <v>0</v>
      </c>
      <c r="Q675" s="15">
        <f>IF(ДАННЫЕ!$F$1&gt;ДАННЫЕ!$N675,IF(YEAR(ДАННЫЕ!$F$1)=YEAR(ДАННЫЕ!M675),1,0),0)</f>
        <v>0</v>
      </c>
      <c r="R675" s="15">
        <f>IF(ДАННЫЕ!$F$1&gt;ДАННЫЕ!$N675,IF(YEAR(ДАННЫЕ!$F$1)=YEAR(ДАННЫЕ!N675),1,0),0)</f>
        <v>0</v>
      </c>
      <c r="S675" s="15">
        <f>IF(ДАННЫЕ!$AA675="2А",1,IF(ДАННЫЕ!$AA675="2Б",2,IF(ДАННЫЕ!$AA675="2В",3,IF(ДАННЫЕ!$AA675=3,4,IF(ДАННЫЕ!$AA675="4А",5,IF(ДАННЫЕ!$AA675="4Б",6,IF(ДАННЫЕ!$AA675="4В",7,IF(ДАННЫЕ!$AA675=5,8,0))))))))</f>
        <v>0</v>
      </c>
      <c r="T675" s="15">
        <f>IF(OR(ДАННЫЕ!$AC675=2,ДАННЫЕ!$AD675=2,ДАННЫЕ!$AE675=2),2,IF(OR(ДАННЫЕ!$AC675=1,ДАННЫЕ!$AD675=1,ДАННЫЕ!$AE675=1),1,0))</f>
        <v>0</v>
      </c>
    </row>
    <row r="676" spans="1:20" ht="15" customHeight="1" x14ac:dyDescent="0.2">
      <c r="A676" s="78">
        <f>IF(B676&gt;0,IF(MONTH(ДАННЫЕ!$F$1)=MONTH(ДАННЫЕ!$B676),1,0),0)</f>
        <v>0</v>
      </c>
      <c r="B676" s="14">
        <f>IF(ДАННЫЕ!$B676&gt;0,IF(YEAR(ДАННЫЕ!$F$1)=YEAR(ДАННЫЕ!$B676),1,0),0)</f>
        <v>0</v>
      </c>
      <c r="C676" s="14">
        <f>IF(ДАННЫЕ!$CM676&gt;0,IF(YEAR(ДАННЫЕ!$F$1)=YEAR(ДАННЫЕ!$CM676),1,0),0)</f>
        <v>0</v>
      </c>
      <c r="D676" s="14">
        <f>IF(ДАННЫЕ!$CJ676&gt;0,IF(ДАННЫЕ!$CL676&gt;ДАННЫЕ!$F$1,1,IF(ДАННЫЕ!$CL676&gt;0,0,1)),0)</f>
        <v>0</v>
      </c>
      <c r="E676" s="43" t="str">
        <f ca="1">IF(ДАННЫЕ!$F$1&gt;0,IF(ДАННЫЕ!$G676&gt;0,DATEDIF(ДАННЫЕ!$G676,ДАННЫЕ!$F$1,"y"),""),IF(ДАННЫЕ!$G676&gt;0,DATEDIF(ДАННЫЕ!$G676,TODAY(),"y"),""))</f>
        <v/>
      </c>
      <c r="F676" s="43" t="str">
        <f xml:space="preserve"> IF(ДАННЫЕ!$F676="М",IF(E676&gt;=18,IF(E676&lt;60,1,""),""),"")&amp;IF(ДАННЫЕ!$F676="Ж",IF(E676&gt;=18,IF(E676&lt;55,1,""),""),"")</f>
        <v/>
      </c>
      <c r="G676" s="43" t="str">
        <f xml:space="preserve"> IF(ДАННЫЕ!$F676="М",IF(E676&gt;=60,2,""),"")&amp;IF(ДАННЫЕ!$F676="Ж",IF(E676&gt;=55,2,""),"")</f>
        <v/>
      </c>
      <c r="H676" s="43" t="str">
        <f t="shared" ca="1" si="30"/>
        <v/>
      </c>
      <c r="I676" s="43" t="str">
        <f t="shared" ca="1" si="31"/>
        <v>03</v>
      </c>
      <c r="J676" s="28" t="str">
        <f ca="1">ДАННЫЕ!$F676&amp;H676&amp;I676&amp;ДАННЫЕ!$I676&amp;"m"&amp;IF(ДАННЫЕ!$I676&gt;0,IF(ДАННЫЕ!$J676&gt;0,0,1),"")&amp;"f"&amp;IF(ДАННЫЕ!$R676&gt;0,IF(YEAR(ДАННЫЕ!$F$1)=YEAR(ДАННЫЕ!$R676),1,0),0)&amp;"z"&amp;ДАННЫЕ!$R676&amp;"p"&amp;ДАННЫЕ!$S676&amp;"i"&amp;ДАННЫЕ!$T676&amp;"h"&amp;ДАННЫЕ!$K676&amp;"be"&amp;ДАННЫЕ!$BI676&amp;"CD"&amp;IF(ДАННЫЕ!BF676&gt;500,4,IF(ДАННЫЕ!BF676&gt;350,3,IF(ДАННЫЕ!BF676&gt;200,2,IF(ДАННЫЕ!BF676&gt;0,1,0))))&amp;"g"&amp;B676&amp;"d"&amp;H676&amp;"l"&amp;ДАННЫЕ!AT676&amp;"a"&amp;ДАННЫЕ!$V676&amp;"v"&amp;R676&amp;"k"&amp;ДАННЫЕ!$U676&amp;"s"&amp;ДАННЫЕ!$Y676&amp;"t"&amp;ДАННЫЕ!$X676&amp;"b"&amp;IF(ДАННЫЕ!$Q676&gt;1,1,0)&amp;"PP"&amp;ДАННЫЕ!Z676&amp;"c"&amp;S676&amp;"x"&amp;IF(ДАННЫЕ!$BY676&gt;0,IF(YEAR(ДАННЫЕ!$F$1)=YEAR(ДАННЫЕ!$BY676),1,0),0)&amp;"n"&amp;IF(ДАННЫЕ!$BZ676&gt;0,IF(YEAR(ДАННЫЕ!$F$1)=YEAR(ДАННЫЕ!$BZ676),1,0),0)&amp;"u"&amp;D676&amp;"z"&amp;IF(ДАННЫЕ!$CL676&gt;0,IF(YEAR(ДАННЫЕ!$F$1)&gt;YEAR(ДАННЫЕ!$CL676),11,12),0)</f>
        <v>03mf0zpihbeCD0g0dlav0kstb0PPc0x0n0u0z0</v>
      </c>
      <c r="K676" s="28" t="str">
        <f ca="1">ДАННЫЕ!$I676&amp;"x"&amp;B676&amp;"w"&amp;IF(T676+ДАННЫЕ!AD676+ДАННЫЕ!AE676+ДАННЫЕ!AF676+ДАННЫЕ!AG676+ДАННЫЕ!AH676+ДАННЫЕ!$AL676+ДАННЫЕ!AI676+ДАННЫЕ!AJ676+ДАННЫЕ!AK676+ДАННЫЕ!AP676+ДАННЫЕ!AQ676+ДАННЫЕ!AR676+ДАННЫЕ!$AM676+ДАННЫЕ!$AN676+ДАННЫЕ!AS676+ДАННЫЕ!AT676&gt;0,1,0)&amp;IF(OR(T676=2,ДАННЫЕ!AD676=2,ДАННЫЕ!AE676=2,ДАННЫЕ!AF676=2,ДАННЫЕ!AG676=2,ДАННЫЕ!AH676=2,ДАННЫЕ!$AL676=2,ДАННЫЕ!AI676=2,ДАННЫЕ!AJ676=2,ДАННЫЕ!AK676=2,ДАННЫЕ!AP676=2,ДАННЫЕ!AQ676=2,ДАННЫЕ!AR676=2,ДАННЫЕ!$AM676=2,ДАННЫЕ!$AN676=2,ДАННЫЕ!AS676=2,ДАННЫЕ!AT676=2),2,0)&amp;"t"&amp;IF(T676&gt;0,"1"&amp;T676,"00")&amp;"f"&amp;IF(ДАННЫЕ!$AC676,"1"&amp;ДАННЫЕ!$AC676,"00")&amp;"b"&amp;IF(ДАННЫЕ!$AD676,"1"&amp;ДАННЫЕ!$AD676,"00")&amp;"g"&amp;IF(ДАННЫЕ!$AF676,"1"&amp;ДАННЫЕ!$AF676,"00")&amp;"c"&amp;IF(ДАННЫЕ!$AG676,"1"&amp;ДАННЫЕ!$AG676,"00")&amp;"i"&amp;IF(ДАННЫЕ!$AH676,"1"&amp;ДАННЫЕ!$AH676,"00")&amp;"r"&amp;IF(ДАННЫЕ!$AL676,"1"&amp;ДАННЫЕ!$AL676,"00")&amp;"m"&amp;IF(ДАННЫЕ!$AI676,"1"&amp;ДАННЫЕ!$AI676,"00")&amp;"hS"&amp;IF(ДАННЫЕ!$AJ676,"1"&amp;ДАННЫЕ!$AJ676,"00")&amp;"hZ"&amp;IF(ДАННЫЕ!$AK676,"1"&amp;ДАННЫЕ!$AK676,"00")&amp;"p"&amp;IF(ДАННЫЕ!$AP676,"1"&amp;ДАННЫЕ!$AP676,"00")&amp;"k"&amp;IF(ДАННЫЕ!$AQ676,"1"&amp;ДАННЫЕ!$AQ676,"00")&amp;"z"&amp;IF(ДАННЫЕ!$AR676,"1"&amp;ДАННЫЕ!$AR676,"00")&amp;"j"&amp;IF(ДАННЫЕ!$AM676,"1"&amp;ДАННЫЕ!$AM676,"00")&amp;"n"&amp;IF(ДАННЫЕ!$AN676,"1"&amp;ДАННЫЕ!$AN676,"00")&amp;"E"&amp;ДАННЫЕ!BI676&amp;"L"&amp;ДАННЫЕ!AO676&amp;"h"&amp;IF(ДАННЫЕ!$AU676&gt;0,1,0)&amp;"v"&amp;IF(ДАННЫЕ!$AW676&gt;0,1,0)&amp;"a"&amp;IF(ДАННЫЕ!$AS676,"1"&amp;ДАННЫЕ!$AS676,"00")&amp;"s"&amp;IF(ДАННЫЕ!$AT676,"1"&amp;ДАННЫЕ!$AT676,"00")&amp;"u"&amp;IF(ДАННЫЕ!$CJ676&gt;0,1,0)&amp;"y"&amp;B676&amp;"d"&amp;H676&amp;"e"&amp;F676&amp;G676</f>
        <v>x0w00t00f00b00g00c00i00r00m00hS00hZ00p00k00z00j00n00ELh0v0a00s00u0y0de</v>
      </c>
      <c r="L676" s="28" t="str">
        <f ca="1">ДАННЫЕ!$I676&amp;"VN"&amp;IF(ДАННЫЕ!AW676&gt;0,11,10)&amp;"CD"&amp;IF(ДАННЫЕ!BF676&gt;500,16,IF(ДАННЫЕ!BF676&gt;350,15,IF(ДАННЫЕ!BF676&gt;=200,14,IF(ДАННЫЕ!BF676&gt;=100,13,IF(ДАННЫЕ!BF676&gt;=50,12,IF(ДАННЫЕ!BF676&gt;0,11,10))))))&amp;"AR"&amp;IF(ДАННЫЕ!BX676&gt;0,1,0)&amp;"GD"&amp;B676&amp;"VV"&amp;IF(E676&gt;=5,IF(E676&lt;18,1,0),0)</f>
        <v>VN10CD10AR0GD0VV0</v>
      </c>
      <c r="M676" s="28" t="str">
        <f>ДАННЫЕ!$I676&amp;"b"&amp;ДАННЫЕ!$BI676&amp;"r"&amp;ДАННЫЕ!$BJ676&amp;"CD"&amp;IF(ДАННЫЕ!BF676&gt;0,IF(ДАННЫЕ!BF676&lt;200,1,IF(ДАННЫЕ!BF676&lt;350,2,3)),0)&amp;"h"&amp;IF(ДАННЫЕ!$BK676+ДАННЫЕ!$BL676+ДАННЫЕ!$BM676&gt;0,1,0)&amp;"x"&amp;ДАННЫЕ!$BK676&amp;"y"&amp;ДАННЫЕ!$BL676&amp;"z"&amp;ДАННЫЕ!$BM676&amp;"c"&amp;IF(ДАННЫЕ!$BK676+ДАННЫЕ!$BL676+ДАННЫЕ!$BM676=3,1,0)&amp;"a"&amp;IF(ДАННЫЕ!$BQ676+ДАННЫЕ!$BR676&gt;0,1,0)&amp;"d"&amp;ДАННЫЕ!$BQ676&amp;"v"&amp;ДАННЫЕ!$BR676&amp;"p"&amp;ДАННЫЕ!$BS676&amp;"n"&amp;ДАННЫЕ!$BU676&amp;"t"&amp;ДАННЫЕ!$BV676&amp;"o"&amp;ДАННЫЕ!$BT676&amp;"l"&amp;IF(ДАННЫЕ!$BN676&gt;0,1,0)&amp;ДАННЫЕ!$BN676&amp;"g"&amp;ДАННЫЕ!$BO676&amp;"s"&amp;ДАННЫЕ!$BP676&amp;"DZ"&amp;IF(ДАННЫЕ!B676-ДАННЫЕ!G676 &lt; 60,IF(ДАННЫЕ!B676-ДАННЫЕ!G676 &gt;= 0,1,0),0)&amp;"u"&amp;IF(ДАННЫЕ!$CJ676&gt;0,1,0)</f>
        <v>brCD0h0xyzc0a0dvpntol0gsDZ1u0</v>
      </c>
      <c r="N676" s="28" t="str">
        <f ca="1">ДАННЫЕ!$F676&amp;ДАННЫЕ!$I676&amp;"g"&amp;B676&amp;"cf"&amp;D676&amp;"a"&amp;IF(ДАННЫЕ!$BX676&gt;0,1,0)&amp;IF(ДАННЫЕ!$BF676&gt;500,1,IF(ДАННЫЕ!$BF676&gt;350,2,IF(ДАННЫЕ!$BF676&gt;=200,3,IF(ДАННЫЕ!$BF676&gt;=100,4,IF(ДАННЫЕ!$BF676&gt;=50,5,IF(ДАННЫЕ!$BF676&lt;50,6,0))))))&amp;"AR"&amp;IF(DATEDIF(ДАННЫЕ!$BX676,ДАННЫЕ!$F$1,"y")&gt;1,1,0)&amp;"VG"&amp;IF(ДАННЫЕ!$BH676="0",1,0)&amp;"o"&amp;IF(T676+ДАННЫЕ!$AF676+ДАННЫЕ!$AG676+ДАННЫЕ!$AH676+ДАННЫЕ!$AI676+ДАННЫЕ!$AJ676+ДАННЫЕ!$AP676+ДАННЫЕ!$AQ676+ДАННЫЕ!$AR676+ДАННЫЕ!$AU676+ДАННЫЕ!$AW676+ДАННЫЕ!$AS676+ДАННЫЕ!$AT676&gt;0,1,0)&amp;"x"&amp;ДАННЫЕ!$AG676&amp;"p"&amp;IF(ДАННЫЕ!$BY676&gt;0,1,0)&amp;"v"&amp;IF(ДАННЫЕ!$BZ676&gt;0,1,0)&amp;"n"&amp;ДАННЫЕ!$CA676&amp;"t"&amp;ДАННЫЕ!$AY676&amp;"k"&amp;ДАННЫЕ!$CB676&amp;"q"&amp;ДАННЫЕ!$CC676&amp;"w"&amp;ДАННЫЕ!$CD676&amp;"e"&amp;ДАННЫЕ!$CE676&amp;"m"&amp;ДАННЫЕ!$CF676&amp;"c"&amp;ДАННЫЕ!$CG676&amp;"z"&amp;ДАННЫЕ!$CH676&amp;"d"&amp;IF(H676=4,1,0)&amp;"s"&amp;IF(ДАННЫЕ!$J676=1,0,1)&amp;"u"&amp;IF(ДАННЫЕ!$CJ676&gt;0,1,0)</f>
        <v>g0cf0a06AR1VG0o0xp0v0ntkqwemczd0s1u0</v>
      </c>
      <c r="O676" s="28" t="str">
        <f>ДАННЫЕ!$I676&amp;"g"&amp;B676&amp;A676&amp;"f"&amp;P676&amp;"c"&amp;IF(ДАННЫЕ!$U676&gt;0,1,0)&amp;"s"&amp;IF(ДАННЫЕ!$Q676&gt;0,IF(YEAR(ДАННЫЕ!$F$1)=YEAR(ДАННЫЕ!$Q676),IF(MONTH(ДАННЫЕ!$F$1)=MONTH(ДАННЫЕ!$Q676),111,11),1),0)&amp;"i"&amp;IF(ДАННЫЕ!$R676+ДАННЫЕ!$S676+ДАННЫЕ!$T676=0,0,1)&amp;"h"&amp;IF(ДАННЫЕ!$P676&gt;0,1,0)&amp;"p"&amp;IF(ДАННЫЕ!$CI676&gt;0,IF(YEAR(ДАННЫЕ!$F$1)=YEAR(ДАННЫЕ!$CI676),IF(MONTH(ДАННЫЕ!$F$1)=MONTH(ДАННЫЕ!$CI676),111,11),1),0)&amp;"d"&amp;IF(ДАННЫЕ!$CJ676&gt;0,IF(YEAR(ДАННЫЕ!$F$1)=YEAR(ДАННЫЕ!$CJ676),IF(MONTH(ДАННЫЕ!$F$1)=MONTH(ДАННЫЕ!$CJ676),111,11),1),0)&amp;"o"&amp;IF(ДАННЫЕ!$CK676&gt;0,IF(MONTH(ДАННЫЕ!$F$1)=MONTH(ДАННЫЕ!$CK676),111,11),0)&amp;"v"&amp;IF(ДАННЫЕ!$BE676&gt;0,IF(MONTH(ДАННЫЕ!$F$1)=MONTH(ДАННЫЕ!$BE676),111,11),0)</f>
        <v>g00f0c0s0i0h0p0d0o0v0</v>
      </c>
      <c r="P676" s="15">
        <f t="shared" si="32"/>
        <v>0</v>
      </c>
      <c r="Q676" s="15">
        <f>IF(ДАННЫЕ!$F$1&gt;ДАННЫЕ!$N676,IF(YEAR(ДАННЫЕ!$F$1)=YEAR(ДАННЫЕ!M676),1,0),0)</f>
        <v>0</v>
      </c>
      <c r="R676" s="15">
        <f>IF(ДАННЫЕ!$F$1&gt;ДАННЫЕ!$N676,IF(YEAR(ДАННЫЕ!$F$1)=YEAR(ДАННЫЕ!N676),1,0),0)</f>
        <v>0</v>
      </c>
      <c r="S676" s="15">
        <f>IF(ДАННЫЕ!$AA676="2А",1,IF(ДАННЫЕ!$AA676="2Б",2,IF(ДАННЫЕ!$AA676="2В",3,IF(ДАННЫЕ!$AA676=3,4,IF(ДАННЫЕ!$AA676="4А",5,IF(ДАННЫЕ!$AA676="4Б",6,IF(ДАННЫЕ!$AA676="4В",7,IF(ДАННЫЕ!$AA676=5,8,0))))))))</f>
        <v>0</v>
      </c>
      <c r="T676" s="15">
        <f>IF(OR(ДАННЫЕ!$AC676=2,ДАННЫЕ!$AD676=2,ДАННЫЕ!$AE676=2),2,IF(OR(ДАННЫЕ!$AC676=1,ДАННЫЕ!$AD676=1,ДАННЫЕ!$AE676=1),1,0))</f>
        <v>0</v>
      </c>
    </row>
    <row r="677" spans="1:20" ht="15" customHeight="1" x14ac:dyDescent="0.2">
      <c r="A677" s="78">
        <f>IF(B677&gt;0,IF(MONTH(ДАННЫЕ!$F$1)=MONTH(ДАННЫЕ!$B677),1,0),0)</f>
        <v>0</v>
      </c>
      <c r="B677" s="14">
        <f>IF(ДАННЫЕ!$B677&gt;0,IF(YEAR(ДАННЫЕ!$F$1)=YEAR(ДАННЫЕ!$B677),1,0),0)</f>
        <v>0</v>
      </c>
      <c r="C677" s="14">
        <f>IF(ДАННЫЕ!$CM677&gt;0,IF(YEAR(ДАННЫЕ!$F$1)=YEAR(ДАННЫЕ!$CM677),1,0),0)</f>
        <v>0</v>
      </c>
      <c r="D677" s="14">
        <f>IF(ДАННЫЕ!$CJ677&gt;0,IF(ДАННЫЕ!$CL677&gt;ДАННЫЕ!$F$1,1,IF(ДАННЫЕ!$CL677&gt;0,0,1)),0)</f>
        <v>0</v>
      </c>
      <c r="E677" s="43" t="str">
        <f ca="1">IF(ДАННЫЕ!$F$1&gt;0,IF(ДАННЫЕ!$G677&gt;0,DATEDIF(ДАННЫЕ!$G677,ДАННЫЕ!$F$1,"y"),""),IF(ДАННЫЕ!$G677&gt;0,DATEDIF(ДАННЫЕ!$G677,TODAY(),"y"),""))</f>
        <v/>
      </c>
      <c r="F677" s="43" t="str">
        <f xml:space="preserve"> IF(ДАННЫЕ!$F677="М",IF(E677&gt;=18,IF(E677&lt;60,1,""),""),"")&amp;IF(ДАННЫЕ!$F677="Ж",IF(E677&gt;=18,IF(E677&lt;55,1,""),""),"")</f>
        <v/>
      </c>
      <c r="G677" s="43" t="str">
        <f xml:space="preserve"> IF(ДАННЫЕ!$F677="М",IF(E677&gt;=60,2,""),"")&amp;IF(ДАННЫЕ!$F677="Ж",IF(E677&gt;=55,2,""),"")</f>
        <v/>
      </c>
      <c r="H677" s="43" t="str">
        <f t="shared" ca="1" si="30"/>
        <v/>
      </c>
      <c r="I677" s="43" t="str">
        <f t="shared" ca="1" si="31"/>
        <v>03</v>
      </c>
      <c r="J677" s="28" t="str">
        <f ca="1">ДАННЫЕ!$F677&amp;H677&amp;I677&amp;ДАННЫЕ!$I677&amp;"m"&amp;IF(ДАННЫЕ!$I677&gt;0,IF(ДАННЫЕ!$J677&gt;0,0,1),"")&amp;"f"&amp;IF(ДАННЫЕ!$R677&gt;0,IF(YEAR(ДАННЫЕ!$F$1)=YEAR(ДАННЫЕ!$R677),1,0),0)&amp;"z"&amp;ДАННЫЕ!$R677&amp;"p"&amp;ДАННЫЕ!$S677&amp;"i"&amp;ДАННЫЕ!$T677&amp;"h"&amp;ДАННЫЕ!$K677&amp;"be"&amp;ДАННЫЕ!$BI677&amp;"CD"&amp;IF(ДАННЫЕ!BF677&gt;500,4,IF(ДАННЫЕ!BF677&gt;350,3,IF(ДАННЫЕ!BF677&gt;200,2,IF(ДАННЫЕ!BF677&gt;0,1,0))))&amp;"g"&amp;B677&amp;"d"&amp;H677&amp;"l"&amp;ДАННЫЕ!AT677&amp;"a"&amp;ДАННЫЕ!$V677&amp;"v"&amp;R677&amp;"k"&amp;ДАННЫЕ!$U677&amp;"s"&amp;ДАННЫЕ!$Y677&amp;"t"&amp;ДАННЫЕ!$X677&amp;"b"&amp;IF(ДАННЫЕ!$Q677&gt;1,1,0)&amp;"PP"&amp;ДАННЫЕ!Z677&amp;"c"&amp;S677&amp;"x"&amp;IF(ДАННЫЕ!$BY677&gt;0,IF(YEAR(ДАННЫЕ!$F$1)=YEAR(ДАННЫЕ!$BY677),1,0),0)&amp;"n"&amp;IF(ДАННЫЕ!$BZ677&gt;0,IF(YEAR(ДАННЫЕ!$F$1)=YEAR(ДАННЫЕ!$BZ677),1,0),0)&amp;"u"&amp;D677&amp;"z"&amp;IF(ДАННЫЕ!$CL677&gt;0,IF(YEAR(ДАННЫЕ!$F$1)&gt;YEAR(ДАННЫЕ!$CL677),11,12),0)</f>
        <v>03mf0zpihbeCD0g0dlav0kstb0PPc0x0n0u0z0</v>
      </c>
      <c r="K677" s="28" t="str">
        <f ca="1">ДАННЫЕ!$I677&amp;"x"&amp;B677&amp;"w"&amp;IF(T677+ДАННЫЕ!AD677+ДАННЫЕ!AE677+ДАННЫЕ!AF677+ДАННЫЕ!AG677+ДАННЫЕ!AH677+ДАННЫЕ!$AL677+ДАННЫЕ!AI677+ДАННЫЕ!AJ677+ДАННЫЕ!AK677+ДАННЫЕ!AP677+ДАННЫЕ!AQ677+ДАННЫЕ!AR677+ДАННЫЕ!$AM677+ДАННЫЕ!$AN677+ДАННЫЕ!AS677+ДАННЫЕ!AT677&gt;0,1,0)&amp;IF(OR(T677=2,ДАННЫЕ!AD677=2,ДАННЫЕ!AE677=2,ДАННЫЕ!AF677=2,ДАННЫЕ!AG677=2,ДАННЫЕ!AH677=2,ДАННЫЕ!$AL677=2,ДАННЫЕ!AI677=2,ДАННЫЕ!AJ677=2,ДАННЫЕ!AK677=2,ДАННЫЕ!AP677=2,ДАННЫЕ!AQ677=2,ДАННЫЕ!AR677=2,ДАННЫЕ!$AM677=2,ДАННЫЕ!$AN677=2,ДАННЫЕ!AS677=2,ДАННЫЕ!AT677=2),2,0)&amp;"t"&amp;IF(T677&gt;0,"1"&amp;T677,"00")&amp;"f"&amp;IF(ДАННЫЕ!$AC677,"1"&amp;ДАННЫЕ!$AC677,"00")&amp;"b"&amp;IF(ДАННЫЕ!$AD677,"1"&amp;ДАННЫЕ!$AD677,"00")&amp;"g"&amp;IF(ДАННЫЕ!$AF677,"1"&amp;ДАННЫЕ!$AF677,"00")&amp;"c"&amp;IF(ДАННЫЕ!$AG677,"1"&amp;ДАННЫЕ!$AG677,"00")&amp;"i"&amp;IF(ДАННЫЕ!$AH677,"1"&amp;ДАННЫЕ!$AH677,"00")&amp;"r"&amp;IF(ДАННЫЕ!$AL677,"1"&amp;ДАННЫЕ!$AL677,"00")&amp;"m"&amp;IF(ДАННЫЕ!$AI677,"1"&amp;ДАННЫЕ!$AI677,"00")&amp;"hS"&amp;IF(ДАННЫЕ!$AJ677,"1"&amp;ДАННЫЕ!$AJ677,"00")&amp;"hZ"&amp;IF(ДАННЫЕ!$AK677,"1"&amp;ДАННЫЕ!$AK677,"00")&amp;"p"&amp;IF(ДАННЫЕ!$AP677,"1"&amp;ДАННЫЕ!$AP677,"00")&amp;"k"&amp;IF(ДАННЫЕ!$AQ677,"1"&amp;ДАННЫЕ!$AQ677,"00")&amp;"z"&amp;IF(ДАННЫЕ!$AR677,"1"&amp;ДАННЫЕ!$AR677,"00")&amp;"j"&amp;IF(ДАННЫЕ!$AM677,"1"&amp;ДАННЫЕ!$AM677,"00")&amp;"n"&amp;IF(ДАННЫЕ!$AN677,"1"&amp;ДАННЫЕ!$AN677,"00")&amp;"E"&amp;ДАННЫЕ!BI677&amp;"L"&amp;ДАННЫЕ!AO677&amp;"h"&amp;IF(ДАННЫЕ!$AU677&gt;0,1,0)&amp;"v"&amp;IF(ДАННЫЕ!$AW677&gt;0,1,0)&amp;"a"&amp;IF(ДАННЫЕ!$AS677,"1"&amp;ДАННЫЕ!$AS677,"00")&amp;"s"&amp;IF(ДАННЫЕ!$AT677,"1"&amp;ДАННЫЕ!$AT677,"00")&amp;"u"&amp;IF(ДАННЫЕ!$CJ677&gt;0,1,0)&amp;"y"&amp;B677&amp;"d"&amp;H677&amp;"e"&amp;F677&amp;G677</f>
        <v>x0w00t00f00b00g00c00i00r00m00hS00hZ00p00k00z00j00n00ELh0v0a00s00u0y0de</v>
      </c>
      <c r="L677" s="28" t="str">
        <f ca="1">ДАННЫЕ!$I677&amp;"VN"&amp;IF(ДАННЫЕ!AW677&gt;0,11,10)&amp;"CD"&amp;IF(ДАННЫЕ!BF677&gt;500,16,IF(ДАННЫЕ!BF677&gt;350,15,IF(ДАННЫЕ!BF677&gt;=200,14,IF(ДАННЫЕ!BF677&gt;=100,13,IF(ДАННЫЕ!BF677&gt;=50,12,IF(ДАННЫЕ!BF677&gt;0,11,10))))))&amp;"AR"&amp;IF(ДАННЫЕ!BX677&gt;0,1,0)&amp;"GD"&amp;B677&amp;"VV"&amp;IF(E677&gt;=5,IF(E677&lt;18,1,0),0)</f>
        <v>VN10CD10AR0GD0VV0</v>
      </c>
      <c r="M677" s="28" t="str">
        <f>ДАННЫЕ!$I677&amp;"b"&amp;ДАННЫЕ!$BI677&amp;"r"&amp;ДАННЫЕ!$BJ677&amp;"CD"&amp;IF(ДАННЫЕ!BF677&gt;0,IF(ДАННЫЕ!BF677&lt;200,1,IF(ДАННЫЕ!BF677&lt;350,2,3)),0)&amp;"h"&amp;IF(ДАННЫЕ!$BK677+ДАННЫЕ!$BL677+ДАННЫЕ!$BM677&gt;0,1,0)&amp;"x"&amp;ДАННЫЕ!$BK677&amp;"y"&amp;ДАННЫЕ!$BL677&amp;"z"&amp;ДАННЫЕ!$BM677&amp;"c"&amp;IF(ДАННЫЕ!$BK677+ДАННЫЕ!$BL677+ДАННЫЕ!$BM677=3,1,0)&amp;"a"&amp;IF(ДАННЫЕ!$BQ677+ДАННЫЕ!$BR677&gt;0,1,0)&amp;"d"&amp;ДАННЫЕ!$BQ677&amp;"v"&amp;ДАННЫЕ!$BR677&amp;"p"&amp;ДАННЫЕ!$BS677&amp;"n"&amp;ДАННЫЕ!$BU677&amp;"t"&amp;ДАННЫЕ!$BV677&amp;"o"&amp;ДАННЫЕ!$BT677&amp;"l"&amp;IF(ДАННЫЕ!$BN677&gt;0,1,0)&amp;ДАННЫЕ!$BN677&amp;"g"&amp;ДАННЫЕ!$BO677&amp;"s"&amp;ДАННЫЕ!$BP677&amp;"DZ"&amp;IF(ДАННЫЕ!B677-ДАННЫЕ!G677 &lt; 60,IF(ДАННЫЕ!B677-ДАННЫЕ!G677 &gt;= 0,1,0),0)&amp;"u"&amp;IF(ДАННЫЕ!$CJ677&gt;0,1,0)</f>
        <v>brCD0h0xyzc0a0dvpntol0gsDZ1u0</v>
      </c>
      <c r="N677" s="28" t="str">
        <f ca="1">ДАННЫЕ!$F677&amp;ДАННЫЕ!$I677&amp;"g"&amp;B677&amp;"cf"&amp;D677&amp;"a"&amp;IF(ДАННЫЕ!$BX677&gt;0,1,0)&amp;IF(ДАННЫЕ!$BF677&gt;500,1,IF(ДАННЫЕ!$BF677&gt;350,2,IF(ДАННЫЕ!$BF677&gt;=200,3,IF(ДАННЫЕ!$BF677&gt;=100,4,IF(ДАННЫЕ!$BF677&gt;=50,5,IF(ДАННЫЕ!$BF677&lt;50,6,0))))))&amp;"AR"&amp;IF(DATEDIF(ДАННЫЕ!$BX677,ДАННЫЕ!$F$1,"y")&gt;1,1,0)&amp;"VG"&amp;IF(ДАННЫЕ!$BH677="0",1,0)&amp;"o"&amp;IF(T677+ДАННЫЕ!$AF677+ДАННЫЕ!$AG677+ДАННЫЕ!$AH677+ДАННЫЕ!$AI677+ДАННЫЕ!$AJ677+ДАННЫЕ!$AP677+ДАННЫЕ!$AQ677+ДАННЫЕ!$AR677+ДАННЫЕ!$AU677+ДАННЫЕ!$AW677+ДАННЫЕ!$AS677+ДАННЫЕ!$AT677&gt;0,1,0)&amp;"x"&amp;ДАННЫЕ!$AG677&amp;"p"&amp;IF(ДАННЫЕ!$BY677&gt;0,1,0)&amp;"v"&amp;IF(ДАННЫЕ!$BZ677&gt;0,1,0)&amp;"n"&amp;ДАННЫЕ!$CA677&amp;"t"&amp;ДАННЫЕ!$AY677&amp;"k"&amp;ДАННЫЕ!$CB677&amp;"q"&amp;ДАННЫЕ!$CC677&amp;"w"&amp;ДАННЫЕ!$CD677&amp;"e"&amp;ДАННЫЕ!$CE677&amp;"m"&amp;ДАННЫЕ!$CF677&amp;"c"&amp;ДАННЫЕ!$CG677&amp;"z"&amp;ДАННЫЕ!$CH677&amp;"d"&amp;IF(H677=4,1,0)&amp;"s"&amp;IF(ДАННЫЕ!$J677=1,0,1)&amp;"u"&amp;IF(ДАННЫЕ!$CJ677&gt;0,1,0)</f>
        <v>g0cf0a06AR1VG0o0xp0v0ntkqwemczd0s1u0</v>
      </c>
      <c r="O677" s="28" t="str">
        <f>ДАННЫЕ!$I677&amp;"g"&amp;B677&amp;A677&amp;"f"&amp;P677&amp;"c"&amp;IF(ДАННЫЕ!$U677&gt;0,1,0)&amp;"s"&amp;IF(ДАННЫЕ!$Q677&gt;0,IF(YEAR(ДАННЫЕ!$F$1)=YEAR(ДАННЫЕ!$Q677),IF(MONTH(ДАННЫЕ!$F$1)=MONTH(ДАННЫЕ!$Q677),111,11),1),0)&amp;"i"&amp;IF(ДАННЫЕ!$R677+ДАННЫЕ!$S677+ДАННЫЕ!$T677=0,0,1)&amp;"h"&amp;IF(ДАННЫЕ!$P677&gt;0,1,0)&amp;"p"&amp;IF(ДАННЫЕ!$CI677&gt;0,IF(YEAR(ДАННЫЕ!$F$1)=YEAR(ДАННЫЕ!$CI677),IF(MONTH(ДАННЫЕ!$F$1)=MONTH(ДАННЫЕ!$CI677),111,11),1),0)&amp;"d"&amp;IF(ДАННЫЕ!$CJ677&gt;0,IF(YEAR(ДАННЫЕ!$F$1)=YEAR(ДАННЫЕ!$CJ677),IF(MONTH(ДАННЫЕ!$F$1)=MONTH(ДАННЫЕ!$CJ677),111,11),1),0)&amp;"o"&amp;IF(ДАННЫЕ!$CK677&gt;0,IF(MONTH(ДАННЫЕ!$F$1)=MONTH(ДАННЫЕ!$CK677),111,11),0)&amp;"v"&amp;IF(ДАННЫЕ!$BE677&gt;0,IF(MONTH(ДАННЫЕ!$F$1)=MONTH(ДАННЫЕ!$BE677),111,11),0)</f>
        <v>g00f0c0s0i0h0p0d0o0v0</v>
      </c>
      <c r="P677" s="15">
        <f t="shared" si="32"/>
        <v>0</v>
      </c>
      <c r="Q677" s="15">
        <f>IF(ДАННЫЕ!$F$1&gt;ДАННЫЕ!$N677,IF(YEAR(ДАННЫЕ!$F$1)=YEAR(ДАННЫЕ!M677),1,0),0)</f>
        <v>0</v>
      </c>
      <c r="R677" s="15">
        <f>IF(ДАННЫЕ!$F$1&gt;ДАННЫЕ!$N677,IF(YEAR(ДАННЫЕ!$F$1)=YEAR(ДАННЫЕ!N677),1,0),0)</f>
        <v>0</v>
      </c>
      <c r="S677" s="15">
        <f>IF(ДАННЫЕ!$AA677="2А",1,IF(ДАННЫЕ!$AA677="2Б",2,IF(ДАННЫЕ!$AA677="2В",3,IF(ДАННЫЕ!$AA677=3,4,IF(ДАННЫЕ!$AA677="4А",5,IF(ДАННЫЕ!$AA677="4Б",6,IF(ДАННЫЕ!$AA677="4В",7,IF(ДАННЫЕ!$AA677=5,8,0))))))))</f>
        <v>0</v>
      </c>
      <c r="T677" s="15">
        <f>IF(OR(ДАННЫЕ!$AC677=2,ДАННЫЕ!$AD677=2,ДАННЫЕ!$AE677=2),2,IF(OR(ДАННЫЕ!$AC677=1,ДАННЫЕ!$AD677=1,ДАННЫЕ!$AE677=1),1,0))</f>
        <v>0</v>
      </c>
    </row>
    <row r="678" spans="1:20" ht="15" customHeight="1" x14ac:dyDescent="0.2">
      <c r="A678" s="78">
        <f>IF(B678&gt;0,IF(MONTH(ДАННЫЕ!$F$1)=MONTH(ДАННЫЕ!$B678),1,0),0)</f>
        <v>0</v>
      </c>
      <c r="B678" s="14">
        <f>IF(ДАННЫЕ!$B678&gt;0,IF(YEAR(ДАННЫЕ!$F$1)=YEAR(ДАННЫЕ!$B678),1,0),0)</f>
        <v>0</v>
      </c>
      <c r="C678" s="14">
        <f>IF(ДАННЫЕ!$CM678&gt;0,IF(YEAR(ДАННЫЕ!$F$1)=YEAR(ДАННЫЕ!$CM678),1,0),0)</f>
        <v>0</v>
      </c>
      <c r="D678" s="14">
        <f>IF(ДАННЫЕ!$CJ678&gt;0,IF(ДАННЫЕ!$CL678&gt;ДАННЫЕ!$F$1,1,IF(ДАННЫЕ!$CL678&gt;0,0,1)),0)</f>
        <v>0</v>
      </c>
      <c r="E678" s="43" t="str">
        <f ca="1">IF(ДАННЫЕ!$F$1&gt;0,IF(ДАННЫЕ!$G678&gt;0,DATEDIF(ДАННЫЕ!$G678,ДАННЫЕ!$F$1,"y"),""),IF(ДАННЫЕ!$G678&gt;0,DATEDIF(ДАННЫЕ!$G678,TODAY(),"y"),""))</f>
        <v/>
      </c>
      <c r="F678" s="43" t="str">
        <f xml:space="preserve"> IF(ДАННЫЕ!$F678="М",IF(E678&gt;=18,IF(E678&lt;60,1,""),""),"")&amp;IF(ДАННЫЕ!$F678="Ж",IF(E678&gt;=18,IF(E678&lt;55,1,""),""),"")</f>
        <v/>
      </c>
      <c r="G678" s="43" t="str">
        <f xml:space="preserve"> IF(ДАННЫЕ!$F678="М",IF(E678&gt;=60,2,""),"")&amp;IF(ДАННЫЕ!$F678="Ж",IF(E678&gt;=55,2,""),"")</f>
        <v/>
      </c>
      <c r="H678" s="43" t="str">
        <f t="shared" ca="1" si="30"/>
        <v/>
      </c>
      <c r="I678" s="43" t="str">
        <f t="shared" ca="1" si="31"/>
        <v>03</v>
      </c>
      <c r="J678" s="28" t="str">
        <f ca="1">ДАННЫЕ!$F678&amp;H678&amp;I678&amp;ДАННЫЕ!$I678&amp;"m"&amp;IF(ДАННЫЕ!$I678&gt;0,IF(ДАННЫЕ!$J678&gt;0,0,1),"")&amp;"f"&amp;IF(ДАННЫЕ!$R678&gt;0,IF(YEAR(ДАННЫЕ!$F$1)=YEAR(ДАННЫЕ!$R678),1,0),0)&amp;"z"&amp;ДАННЫЕ!$R678&amp;"p"&amp;ДАННЫЕ!$S678&amp;"i"&amp;ДАННЫЕ!$T678&amp;"h"&amp;ДАННЫЕ!$K678&amp;"be"&amp;ДАННЫЕ!$BI678&amp;"CD"&amp;IF(ДАННЫЕ!BF678&gt;500,4,IF(ДАННЫЕ!BF678&gt;350,3,IF(ДАННЫЕ!BF678&gt;200,2,IF(ДАННЫЕ!BF678&gt;0,1,0))))&amp;"g"&amp;B678&amp;"d"&amp;H678&amp;"l"&amp;ДАННЫЕ!AT678&amp;"a"&amp;ДАННЫЕ!$V678&amp;"v"&amp;R678&amp;"k"&amp;ДАННЫЕ!$U678&amp;"s"&amp;ДАННЫЕ!$Y678&amp;"t"&amp;ДАННЫЕ!$X678&amp;"b"&amp;IF(ДАННЫЕ!$Q678&gt;1,1,0)&amp;"PP"&amp;ДАННЫЕ!Z678&amp;"c"&amp;S678&amp;"x"&amp;IF(ДАННЫЕ!$BY678&gt;0,IF(YEAR(ДАННЫЕ!$F$1)=YEAR(ДАННЫЕ!$BY678),1,0),0)&amp;"n"&amp;IF(ДАННЫЕ!$BZ678&gt;0,IF(YEAR(ДАННЫЕ!$F$1)=YEAR(ДАННЫЕ!$BZ678),1,0),0)&amp;"u"&amp;D678&amp;"z"&amp;IF(ДАННЫЕ!$CL678&gt;0,IF(YEAR(ДАННЫЕ!$F$1)&gt;YEAR(ДАННЫЕ!$CL678),11,12),0)</f>
        <v>03mf0zpihbeCD0g0dlav0kstb0PPc0x0n0u0z0</v>
      </c>
      <c r="K678" s="28" t="str">
        <f ca="1">ДАННЫЕ!$I678&amp;"x"&amp;B678&amp;"w"&amp;IF(T678+ДАННЫЕ!AD678+ДАННЫЕ!AE678+ДАННЫЕ!AF678+ДАННЫЕ!AG678+ДАННЫЕ!AH678+ДАННЫЕ!$AL678+ДАННЫЕ!AI678+ДАННЫЕ!AJ678+ДАННЫЕ!AK678+ДАННЫЕ!AP678+ДАННЫЕ!AQ678+ДАННЫЕ!AR678+ДАННЫЕ!$AM678+ДАННЫЕ!$AN678+ДАННЫЕ!AS678+ДАННЫЕ!AT678&gt;0,1,0)&amp;IF(OR(T678=2,ДАННЫЕ!AD678=2,ДАННЫЕ!AE678=2,ДАННЫЕ!AF678=2,ДАННЫЕ!AG678=2,ДАННЫЕ!AH678=2,ДАННЫЕ!$AL678=2,ДАННЫЕ!AI678=2,ДАННЫЕ!AJ678=2,ДАННЫЕ!AK678=2,ДАННЫЕ!AP678=2,ДАННЫЕ!AQ678=2,ДАННЫЕ!AR678=2,ДАННЫЕ!$AM678=2,ДАННЫЕ!$AN678=2,ДАННЫЕ!AS678=2,ДАННЫЕ!AT678=2),2,0)&amp;"t"&amp;IF(T678&gt;0,"1"&amp;T678,"00")&amp;"f"&amp;IF(ДАННЫЕ!$AC678,"1"&amp;ДАННЫЕ!$AC678,"00")&amp;"b"&amp;IF(ДАННЫЕ!$AD678,"1"&amp;ДАННЫЕ!$AD678,"00")&amp;"g"&amp;IF(ДАННЫЕ!$AF678,"1"&amp;ДАННЫЕ!$AF678,"00")&amp;"c"&amp;IF(ДАННЫЕ!$AG678,"1"&amp;ДАННЫЕ!$AG678,"00")&amp;"i"&amp;IF(ДАННЫЕ!$AH678,"1"&amp;ДАННЫЕ!$AH678,"00")&amp;"r"&amp;IF(ДАННЫЕ!$AL678,"1"&amp;ДАННЫЕ!$AL678,"00")&amp;"m"&amp;IF(ДАННЫЕ!$AI678,"1"&amp;ДАННЫЕ!$AI678,"00")&amp;"hS"&amp;IF(ДАННЫЕ!$AJ678,"1"&amp;ДАННЫЕ!$AJ678,"00")&amp;"hZ"&amp;IF(ДАННЫЕ!$AK678,"1"&amp;ДАННЫЕ!$AK678,"00")&amp;"p"&amp;IF(ДАННЫЕ!$AP678,"1"&amp;ДАННЫЕ!$AP678,"00")&amp;"k"&amp;IF(ДАННЫЕ!$AQ678,"1"&amp;ДАННЫЕ!$AQ678,"00")&amp;"z"&amp;IF(ДАННЫЕ!$AR678,"1"&amp;ДАННЫЕ!$AR678,"00")&amp;"j"&amp;IF(ДАННЫЕ!$AM678,"1"&amp;ДАННЫЕ!$AM678,"00")&amp;"n"&amp;IF(ДАННЫЕ!$AN678,"1"&amp;ДАННЫЕ!$AN678,"00")&amp;"E"&amp;ДАННЫЕ!BI678&amp;"L"&amp;ДАННЫЕ!AO678&amp;"h"&amp;IF(ДАННЫЕ!$AU678&gt;0,1,0)&amp;"v"&amp;IF(ДАННЫЕ!$AW678&gt;0,1,0)&amp;"a"&amp;IF(ДАННЫЕ!$AS678,"1"&amp;ДАННЫЕ!$AS678,"00")&amp;"s"&amp;IF(ДАННЫЕ!$AT678,"1"&amp;ДАННЫЕ!$AT678,"00")&amp;"u"&amp;IF(ДАННЫЕ!$CJ678&gt;0,1,0)&amp;"y"&amp;B678&amp;"d"&amp;H678&amp;"e"&amp;F678&amp;G678</f>
        <v>x0w00t00f00b00g00c00i00r00m00hS00hZ00p00k00z00j00n00ELh0v0a00s00u0y0de</v>
      </c>
      <c r="L678" s="28" t="str">
        <f ca="1">ДАННЫЕ!$I678&amp;"VN"&amp;IF(ДАННЫЕ!AW678&gt;0,11,10)&amp;"CD"&amp;IF(ДАННЫЕ!BF678&gt;500,16,IF(ДАННЫЕ!BF678&gt;350,15,IF(ДАННЫЕ!BF678&gt;=200,14,IF(ДАННЫЕ!BF678&gt;=100,13,IF(ДАННЫЕ!BF678&gt;=50,12,IF(ДАННЫЕ!BF678&gt;0,11,10))))))&amp;"AR"&amp;IF(ДАННЫЕ!BX678&gt;0,1,0)&amp;"GD"&amp;B678&amp;"VV"&amp;IF(E678&gt;=5,IF(E678&lt;18,1,0),0)</f>
        <v>VN10CD10AR0GD0VV0</v>
      </c>
      <c r="M678" s="28" t="str">
        <f>ДАННЫЕ!$I678&amp;"b"&amp;ДАННЫЕ!$BI678&amp;"r"&amp;ДАННЫЕ!$BJ678&amp;"CD"&amp;IF(ДАННЫЕ!BF678&gt;0,IF(ДАННЫЕ!BF678&lt;200,1,IF(ДАННЫЕ!BF678&lt;350,2,3)),0)&amp;"h"&amp;IF(ДАННЫЕ!$BK678+ДАННЫЕ!$BL678+ДАННЫЕ!$BM678&gt;0,1,0)&amp;"x"&amp;ДАННЫЕ!$BK678&amp;"y"&amp;ДАННЫЕ!$BL678&amp;"z"&amp;ДАННЫЕ!$BM678&amp;"c"&amp;IF(ДАННЫЕ!$BK678+ДАННЫЕ!$BL678+ДАННЫЕ!$BM678=3,1,0)&amp;"a"&amp;IF(ДАННЫЕ!$BQ678+ДАННЫЕ!$BR678&gt;0,1,0)&amp;"d"&amp;ДАННЫЕ!$BQ678&amp;"v"&amp;ДАННЫЕ!$BR678&amp;"p"&amp;ДАННЫЕ!$BS678&amp;"n"&amp;ДАННЫЕ!$BU678&amp;"t"&amp;ДАННЫЕ!$BV678&amp;"o"&amp;ДАННЫЕ!$BT678&amp;"l"&amp;IF(ДАННЫЕ!$BN678&gt;0,1,0)&amp;ДАННЫЕ!$BN678&amp;"g"&amp;ДАННЫЕ!$BO678&amp;"s"&amp;ДАННЫЕ!$BP678&amp;"DZ"&amp;IF(ДАННЫЕ!B678-ДАННЫЕ!G678 &lt; 60,IF(ДАННЫЕ!B678-ДАННЫЕ!G678 &gt;= 0,1,0),0)&amp;"u"&amp;IF(ДАННЫЕ!$CJ678&gt;0,1,0)</f>
        <v>brCD0h0xyzc0a0dvpntol0gsDZ1u0</v>
      </c>
      <c r="N678" s="28" t="str">
        <f ca="1">ДАННЫЕ!$F678&amp;ДАННЫЕ!$I678&amp;"g"&amp;B678&amp;"cf"&amp;D678&amp;"a"&amp;IF(ДАННЫЕ!$BX678&gt;0,1,0)&amp;IF(ДАННЫЕ!$BF678&gt;500,1,IF(ДАННЫЕ!$BF678&gt;350,2,IF(ДАННЫЕ!$BF678&gt;=200,3,IF(ДАННЫЕ!$BF678&gt;=100,4,IF(ДАННЫЕ!$BF678&gt;=50,5,IF(ДАННЫЕ!$BF678&lt;50,6,0))))))&amp;"AR"&amp;IF(DATEDIF(ДАННЫЕ!$BX678,ДАННЫЕ!$F$1,"y")&gt;1,1,0)&amp;"VG"&amp;IF(ДАННЫЕ!$BH678="0",1,0)&amp;"o"&amp;IF(T678+ДАННЫЕ!$AF678+ДАННЫЕ!$AG678+ДАННЫЕ!$AH678+ДАННЫЕ!$AI678+ДАННЫЕ!$AJ678+ДАННЫЕ!$AP678+ДАННЫЕ!$AQ678+ДАННЫЕ!$AR678+ДАННЫЕ!$AU678+ДАННЫЕ!$AW678+ДАННЫЕ!$AS678+ДАННЫЕ!$AT678&gt;0,1,0)&amp;"x"&amp;ДАННЫЕ!$AG678&amp;"p"&amp;IF(ДАННЫЕ!$BY678&gt;0,1,0)&amp;"v"&amp;IF(ДАННЫЕ!$BZ678&gt;0,1,0)&amp;"n"&amp;ДАННЫЕ!$CA678&amp;"t"&amp;ДАННЫЕ!$AY678&amp;"k"&amp;ДАННЫЕ!$CB678&amp;"q"&amp;ДАННЫЕ!$CC678&amp;"w"&amp;ДАННЫЕ!$CD678&amp;"e"&amp;ДАННЫЕ!$CE678&amp;"m"&amp;ДАННЫЕ!$CF678&amp;"c"&amp;ДАННЫЕ!$CG678&amp;"z"&amp;ДАННЫЕ!$CH678&amp;"d"&amp;IF(H678=4,1,0)&amp;"s"&amp;IF(ДАННЫЕ!$J678=1,0,1)&amp;"u"&amp;IF(ДАННЫЕ!$CJ678&gt;0,1,0)</f>
        <v>g0cf0a06AR1VG0o0xp0v0ntkqwemczd0s1u0</v>
      </c>
      <c r="O678" s="28" t="str">
        <f>ДАННЫЕ!$I678&amp;"g"&amp;B678&amp;A678&amp;"f"&amp;P678&amp;"c"&amp;IF(ДАННЫЕ!$U678&gt;0,1,0)&amp;"s"&amp;IF(ДАННЫЕ!$Q678&gt;0,IF(YEAR(ДАННЫЕ!$F$1)=YEAR(ДАННЫЕ!$Q678),IF(MONTH(ДАННЫЕ!$F$1)=MONTH(ДАННЫЕ!$Q678),111,11),1),0)&amp;"i"&amp;IF(ДАННЫЕ!$R678+ДАННЫЕ!$S678+ДАННЫЕ!$T678=0,0,1)&amp;"h"&amp;IF(ДАННЫЕ!$P678&gt;0,1,0)&amp;"p"&amp;IF(ДАННЫЕ!$CI678&gt;0,IF(YEAR(ДАННЫЕ!$F$1)=YEAR(ДАННЫЕ!$CI678),IF(MONTH(ДАННЫЕ!$F$1)=MONTH(ДАННЫЕ!$CI678),111,11),1),0)&amp;"d"&amp;IF(ДАННЫЕ!$CJ678&gt;0,IF(YEAR(ДАННЫЕ!$F$1)=YEAR(ДАННЫЕ!$CJ678),IF(MONTH(ДАННЫЕ!$F$1)=MONTH(ДАННЫЕ!$CJ678),111,11),1),0)&amp;"o"&amp;IF(ДАННЫЕ!$CK678&gt;0,IF(MONTH(ДАННЫЕ!$F$1)=MONTH(ДАННЫЕ!$CK678),111,11),0)&amp;"v"&amp;IF(ДАННЫЕ!$BE678&gt;0,IF(MONTH(ДАННЫЕ!$F$1)=MONTH(ДАННЫЕ!$BE678),111,11),0)</f>
        <v>g00f0c0s0i0h0p0d0o0v0</v>
      </c>
      <c r="P678" s="15">
        <f t="shared" si="32"/>
        <v>0</v>
      </c>
      <c r="Q678" s="15">
        <f>IF(ДАННЫЕ!$F$1&gt;ДАННЫЕ!$N678,IF(YEAR(ДАННЫЕ!$F$1)=YEAR(ДАННЫЕ!M678),1,0),0)</f>
        <v>0</v>
      </c>
      <c r="R678" s="15">
        <f>IF(ДАННЫЕ!$F$1&gt;ДАННЫЕ!$N678,IF(YEAR(ДАННЫЕ!$F$1)=YEAR(ДАННЫЕ!N678),1,0),0)</f>
        <v>0</v>
      </c>
      <c r="S678" s="15">
        <f>IF(ДАННЫЕ!$AA678="2А",1,IF(ДАННЫЕ!$AA678="2Б",2,IF(ДАННЫЕ!$AA678="2В",3,IF(ДАННЫЕ!$AA678=3,4,IF(ДАННЫЕ!$AA678="4А",5,IF(ДАННЫЕ!$AA678="4Б",6,IF(ДАННЫЕ!$AA678="4В",7,IF(ДАННЫЕ!$AA678=5,8,0))))))))</f>
        <v>0</v>
      </c>
      <c r="T678" s="15">
        <f>IF(OR(ДАННЫЕ!$AC678=2,ДАННЫЕ!$AD678=2,ДАННЫЕ!$AE678=2),2,IF(OR(ДАННЫЕ!$AC678=1,ДАННЫЕ!$AD678=1,ДАННЫЕ!$AE678=1),1,0))</f>
        <v>0</v>
      </c>
    </row>
    <row r="679" spans="1:20" ht="15" customHeight="1" x14ac:dyDescent="0.2">
      <c r="A679" s="78">
        <f>IF(B679&gt;0,IF(MONTH(ДАННЫЕ!$F$1)=MONTH(ДАННЫЕ!$B679),1,0),0)</f>
        <v>0</v>
      </c>
      <c r="B679" s="14">
        <f>IF(ДАННЫЕ!$B679&gt;0,IF(YEAR(ДАННЫЕ!$F$1)=YEAR(ДАННЫЕ!$B679),1,0),0)</f>
        <v>0</v>
      </c>
      <c r="C679" s="14">
        <f>IF(ДАННЫЕ!$CM679&gt;0,IF(YEAR(ДАННЫЕ!$F$1)=YEAR(ДАННЫЕ!$CM679),1,0),0)</f>
        <v>0</v>
      </c>
      <c r="D679" s="14">
        <f>IF(ДАННЫЕ!$CJ679&gt;0,IF(ДАННЫЕ!$CL679&gt;ДАННЫЕ!$F$1,1,IF(ДАННЫЕ!$CL679&gt;0,0,1)),0)</f>
        <v>0</v>
      </c>
      <c r="E679" s="43" t="str">
        <f ca="1">IF(ДАННЫЕ!$F$1&gt;0,IF(ДАННЫЕ!$G679&gt;0,DATEDIF(ДАННЫЕ!$G679,ДАННЫЕ!$F$1,"y"),""),IF(ДАННЫЕ!$G679&gt;0,DATEDIF(ДАННЫЕ!$G679,TODAY(),"y"),""))</f>
        <v/>
      </c>
      <c r="F679" s="43" t="str">
        <f xml:space="preserve"> IF(ДАННЫЕ!$F679="М",IF(E679&gt;=18,IF(E679&lt;60,1,""),""),"")&amp;IF(ДАННЫЕ!$F679="Ж",IF(E679&gt;=18,IF(E679&lt;55,1,""),""),"")</f>
        <v/>
      </c>
      <c r="G679" s="43" t="str">
        <f xml:space="preserve"> IF(ДАННЫЕ!$F679="М",IF(E679&gt;=60,2,""),"")&amp;IF(ДАННЫЕ!$F679="Ж",IF(E679&gt;=55,2,""),"")</f>
        <v/>
      </c>
      <c r="H679" s="43" t="str">
        <f t="shared" ca="1" si="30"/>
        <v/>
      </c>
      <c r="I679" s="43" t="str">
        <f t="shared" ca="1" si="31"/>
        <v>03</v>
      </c>
      <c r="J679" s="28" t="str">
        <f ca="1">ДАННЫЕ!$F679&amp;H679&amp;I679&amp;ДАННЫЕ!$I679&amp;"m"&amp;IF(ДАННЫЕ!$I679&gt;0,IF(ДАННЫЕ!$J679&gt;0,0,1),"")&amp;"f"&amp;IF(ДАННЫЕ!$R679&gt;0,IF(YEAR(ДАННЫЕ!$F$1)=YEAR(ДАННЫЕ!$R679),1,0),0)&amp;"z"&amp;ДАННЫЕ!$R679&amp;"p"&amp;ДАННЫЕ!$S679&amp;"i"&amp;ДАННЫЕ!$T679&amp;"h"&amp;ДАННЫЕ!$K679&amp;"be"&amp;ДАННЫЕ!$BI679&amp;"CD"&amp;IF(ДАННЫЕ!BF679&gt;500,4,IF(ДАННЫЕ!BF679&gt;350,3,IF(ДАННЫЕ!BF679&gt;200,2,IF(ДАННЫЕ!BF679&gt;0,1,0))))&amp;"g"&amp;B679&amp;"d"&amp;H679&amp;"l"&amp;ДАННЫЕ!AT679&amp;"a"&amp;ДАННЫЕ!$V679&amp;"v"&amp;R679&amp;"k"&amp;ДАННЫЕ!$U679&amp;"s"&amp;ДАННЫЕ!$Y679&amp;"t"&amp;ДАННЫЕ!$X679&amp;"b"&amp;IF(ДАННЫЕ!$Q679&gt;1,1,0)&amp;"PP"&amp;ДАННЫЕ!Z679&amp;"c"&amp;S679&amp;"x"&amp;IF(ДАННЫЕ!$BY679&gt;0,IF(YEAR(ДАННЫЕ!$F$1)=YEAR(ДАННЫЕ!$BY679),1,0),0)&amp;"n"&amp;IF(ДАННЫЕ!$BZ679&gt;0,IF(YEAR(ДАННЫЕ!$F$1)=YEAR(ДАННЫЕ!$BZ679),1,0),0)&amp;"u"&amp;D679&amp;"z"&amp;IF(ДАННЫЕ!$CL679&gt;0,IF(YEAR(ДАННЫЕ!$F$1)&gt;YEAR(ДАННЫЕ!$CL679),11,12),0)</f>
        <v>03mf0zpihbeCD0g0dlav0kstb0PPc0x0n0u0z0</v>
      </c>
      <c r="K679" s="28" t="str">
        <f ca="1">ДАННЫЕ!$I679&amp;"x"&amp;B679&amp;"w"&amp;IF(T679+ДАННЫЕ!AD679+ДАННЫЕ!AE679+ДАННЫЕ!AF679+ДАННЫЕ!AG679+ДАННЫЕ!AH679+ДАННЫЕ!$AL679+ДАННЫЕ!AI679+ДАННЫЕ!AJ679+ДАННЫЕ!AK679+ДАННЫЕ!AP679+ДАННЫЕ!AQ679+ДАННЫЕ!AR679+ДАННЫЕ!$AM679+ДАННЫЕ!$AN679+ДАННЫЕ!AS679+ДАННЫЕ!AT679&gt;0,1,0)&amp;IF(OR(T679=2,ДАННЫЕ!AD679=2,ДАННЫЕ!AE679=2,ДАННЫЕ!AF679=2,ДАННЫЕ!AG679=2,ДАННЫЕ!AH679=2,ДАННЫЕ!$AL679=2,ДАННЫЕ!AI679=2,ДАННЫЕ!AJ679=2,ДАННЫЕ!AK679=2,ДАННЫЕ!AP679=2,ДАННЫЕ!AQ679=2,ДАННЫЕ!AR679=2,ДАННЫЕ!$AM679=2,ДАННЫЕ!$AN679=2,ДАННЫЕ!AS679=2,ДАННЫЕ!AT679=2),2,0)&amp;"t"&amp;IF(T679&gt;0,"1"&amp;T679,"00")&amp;"f"&amp;IF(ДАННЫЕ!$AC679,"1"&amp;ДАННЫЕ!$AC679,"00")&amp;"b"&amp;IF(ДАННЫЕ!$AD679,"1"&amp;ДАННЫЕ!$AD679,"00")&amp;"g"&amp;IF(ДАННЫЕ!$AF679,"1"&amp;ДАННЫЕ!$AF679,"00")&amp;"c"&amp;IF(ДАННЫЕ!$AG679,"1"&amp;ДАННЫЕ!$AG679,"00")&amp;"i"&amp;IF(ДАННЫЕ!$AH679,"1"&amp;ДАННЫЕ!$AH679,"00")&amp;"r"&amp;IF(ДАННЫЕ!$AL679,"1"&amp;ДАННЫЕ!$AL679,"00")&amp;"m"&amp;IF(ДАННЫЕ!$AI679,"1"&amp;ДАННЫЕ!$AI679,"00")&amp;"hS"&amp;IF(ДАННЫЕ!$AJ679,"1"&amp;ДАННЫЕ!$AJ679,"00")&amp;"hZ"&amp;IF(ДАННЫЕ!$AK679,"1"&amp;ДАННЫЕ!$AK679,"00")&amp;"p"&amp;IF(ДАННЫЕ!$AP679,"1"&amp;ДАННЫЕ!$AP679,"00")&amp;"k"&amp;IF(ДАННЫЕ!$AQ679,"1"&amp;ДАННЫЕ!$AQ679,"00")&amp;"z"&amp;IF(ДАННЫЕ!$AR679,"1"&amp;ДАННЫЕ!$AR679,"00")&amp;"j"&amp;IF(ДАННЫЕ!$AM679,"1"&amp;ДАННЫЕ!$AM679,"00")&amp;"n"&amp;IF(ДАННЫЕ!$AN679,"1"&amp;ДАННЫЕ!$AN679,"00")&amp;"E"&amp;ДАННЫЕ!BI679&amp;"L"&amp;ДАННЫЕ!AO679&amp;"h"&amp;IF(ДАННЫЕ!$AU679&gt;0,1,0)&amp;"v"&amp;IF(ДАННЫЕ!$AW679&gt;0,1,0)&amp;"a"&amp;IF(ДАННЫЕ!$AS679,"1"&amp;ДАННЫЕ!$AS679,"00")&amp;"s"&amp;IF(ДАННЫЕ!$AT679,"1"&amp;ДАННЫЕ!$AT679,"00")&amp;"u"&amp;IF(ДАННЫЕ!$CJ679&gt;0,1,0)&amp;"y"&amp;B679&amp;"d"&amp;H679&amp;"e"&amp;F679&amp;G679</f>
        <v>x0w00t00f00b00g00c00i00r00m00hS00hZ00p00k00z00j00n00ELh0v0a00s00u0y0de</v>
      </c>
      <c r="L679" s="28" t="str">
        <f ca="1">ДАННЫЕ!$I679&amp;"VN"&amp;IF(ДАННЫЕ!AW679&gt;0,11,10)&amp;"CD"&amp;IF(ДАННЫЕ!BF679&gt;500,16,IF(ДАННЫЕ!BF679&gt;350,15,IF(ДАННЫЕ!BF679&gt;=200,14,IF(ДАННЫЕ!BF679&gt;=100,13,IF(ДАННЫЕ!BF679&gt;=50,12,IF(ДАННЫЕ!BF679&gt;0,11,10))))))&amp;"AR"&amp;IF(ДАННЫЕ!BX679&gt;0,1,0)&amp;"GD"&amp;B679&amp;"VV"&amp;IF(E679&gt;=5,IF(E679&lt;18,1,0),0)</f>
        <v>VN10CD10AR0GD0VV0</v>
      </c>
      <c r="M679" s="28" t="str">
        <f>ДАННЫЕ!$I679&amp;"b"&amp;ДАННЫЕ!$BI679&amp;"r"&amp;ДАННЫЕ!$BJ679&amp;"CD"&amp;IF(ДАННЫЕ!BF679&gt;0,IF(ДАННЫЕ!BF679&lt;200,1,IF(ДАННЫЕ!BF679&lt;350,2,3)),0)&amp;"h"&amp;IF(ДАННЫЕ!$BK679+ДАННЫЕ!$BL679+ДАННЫЕ!$BM679&gt;0,1,0)&amp;"x"&amp;ДАННЫЕ!$BK679&amp;"y"&amp;ДАННЫЕ!$BL679&amp;"z"&amp;ДАННЫЕ!$BM679&amp;"c"&amp;IF(ДАННЫЕ!$BK679+ДАННЫЕ!$BL679+ДАННЫЕ!$BM679=3,1,0)&amp;"a"&amp;IF(ДАННЫЕ!$BQ679+ДАННЫЕ!$BR679&gt;0,1,0)&amp;"d"&amp;ДАННЫЕ!$BQ679&amp;"v"&amp;ДАННЫЕ!$BR679&amp;"p"&amp;ДАННЫЕ!$BS679&amp;"n"&amp;ДАННЫЕ!$BU679&amp;"t"&amp;ДАННЫЕ!$BV679&amp;"o"&amp;ДАННЫЕ!$BT679&amp;"l"&amp;IF(ДАННЫЕ!$BN679&gt;0,1,0)&amp;ДАННЫЕ!$BN679&amp;"g"&amp;ДАННЫЕ!$BO679&amp;"s"&amp;ДАННЫЕ!$BP679&amp;"DZ"&amp;IF(ДАННЫЕ!B679-ДАННЫЕ!G679 &lt; 60,IF(ДАННЫЕ!B679-ДАННЫЕ!G679 &gt;= 0,1,0),0)&amp;"u"&amp;IF(ДАННЫЕ!$CJ679&gt;0,1,0)</f>
        <v>brCD0h0xyzc0a0dvpntol0gsDZ1u0</v>
      </c>
      <c r="N679" s="28" t="str">
        <f ca="1">ДАННЫЕ!$F679&amp;ДАННЫЕ!$I679&amp;"g"&amp;B679&amp;"cf"&amp;D679&amp;"a"&amp;IF(ДАННЫЕ!$BX679&gt;0,1,0)&amp;IF(ДАННЫЕ!$BF679&gt;500,1,IF(ДАННЫЕ!$BF679&gt;350,2,IF(ДАННЫЕ!$BF679&gt;=200,3,IF(ДАННЫЕ!$BF679&gt;=100,4,IF(ДАННЫЕ!$BF679&gt;=50,5,IF(ДАННЫЕ!$BF679&lt;50,6,0))))))&amp;"AR"&amp;IF(DATEDIF(ДАННЫЕ!$BX679,ДАННЫЕ!$F$1,"y")&gt;1,1,0)&amp;"VG"&amp;IF(ДАННЫЕ!$BH679="0",1,0)&amp;"o"&amp;IF(T679+ДАННЫЕ!$AF679+ДАННЫЕ!$AG679+ДАННЫЕ!$AH679+ДАННЫЕ!$AI679+ДАННЫЕ!$AJ679+ДАННЫЕ!$AP679+ДАННЫЕ!$AQ679+ДАННЫЕ!$AR679+ДАННЫЕ!$AU679+ДАННЫЕ!$AW679+ДАННЫЕ!$AS679+ДАННЫЕ!$AT679&gt;0,1,0)&amp;"x"&amp;ДАННЫЕ!$AG679&amp;"p"&amp;IF(ДАННЫЕ!$BY679&gt;0,1,0)&amp;"v"&amp;IF(ДАННЫЕ!$BZ679&gt;0,1,0)&amp;"n"&amp;ДАННЫЕ!$CA679&amp;"t"&amp;ДАННЫЕ!$AY679&amp;"k"&amp;ДАННЫЕ!$CB679&amp;"q"&amp;ДАННЫЕ!$CC679&amp;"w"&amp;ДАННЫЕ!$CD679&amp;"e"&amp;ДАННЫЕ!$CE679&amp;"m"&amp;ДАННЫЕ!$CF679&amp;"c"&amp;ДАННЫЕ!$CG679&amp;"z"&amp;ДАННЫЕ!$CH679&amp;"d"&amp;IF(H679=4,1,0)&amp;"s"&amp;IF(ДАННЫЕ!$J679=1,0,1)&amp;"u"&amp;IF(ДАННЫЕ!$CJ679&gt;0,1,0)</f>
        <v>g0cf0a06AR1VG0o0xp0v0ntkqwemczd0s1u0</v>
      </c>
      <c r="O679" s="28" t="str">
        <f>ДАННЫЕ!$I679&amp;"g"&amp;B679&amp;A679&amp;"f"&amp;P679&amp;"c"&amp;IF(ДАННЫЕ!$U679&gt;0,1,0)&amp;"s"&amp;IF(ДАННЫЕ!$Q679&gt;0,IF(YEAR(ДАННЫЕ!$F$1)=YEAR(ДАННЫЕ!$Q679),IF(MONTH(ДАННЫЕ!$F$1)=MONTH(ДАННЫЕ!$Q679),111,11),1),0)&amp;"i"&amp;IF(ДАННЫЕ!$R679+ДАННЫЕ!$S679+ДАННЫЕ!$T679=0,0,1)&amp;"h"&amp;IF(ДАННЫЕ!$P679&gt;0,1,0)&amp;"p"&amp;IF(ДАННЫЕ!$CI679&gt;0,IF(YEAR(ДАННЫЕ!$F$1)=YEAR(ДАННЫЕ!$CI679),IF(MONTH(ДАННЫЕ!$F$1)=MONTH(ДАННЫЕ!$CI679),111,11),1),0)&amp;"d"&amp;IF(ДАННЫЕ!$CJ679&gt;0,IF(YEAR(ДАННЫЕ!$F$1)=YEAR(ДАННЫЕ!$CJ679),IF(MONTH(ДАННЫЕ!$F$1)=MONTH(ДАННЫЕ!$CJ679),111,11),1),0)&amp;"o"&amp;IF(ДАННЫЕ!$CK679&gt;0,IF(MONTH(ДАННЫЕ!$F$1)=MONTH(ДАННЫЕ!$CK679),111,11),0)&amp;"v"&amp;IF(ДАННЫЕ!$BE679&gt;0,IF(MONTH(ДАННЫЕ!$F$1)=MONTH(ДАННЫЕ!$BE679),111,11),0)</f>
        <v>g00f0c0s0i0h0p0d0o0v0</v>
      </c>
      <c r="P679" s="15">
        <f t="shared" si="32"/>
        <v>0</v>
      </c>
      <c r="Q679" s="15">
        <f>IF(ДАННЫЕ!$F$1&gt;ДАННЫЕ!$N679,IF(YEAR(ДАННЫЕ!$F$1)=YEAR(ДАННЫЕ!M679),1,0),0)</f>
        <v>0</v>
      </c>
      <c r="R679" s="15">
        <f>IF(ДАННЫЕ!$F$1&gt;ДАННЫЕ!$N679,IF(YEAR(ДАННЫЕ!$F$1)=YEAR(ДАННЫЕ!N679),1,0),0)</f>
        <v>0</v>
      </c>
      <c r="S679" s="15">
        <f>IF(ДАННЫЕ!$AA679="2А",1,IF(ДАННЫЕ!$AA679="2Б",2,IF(ДАННЫЕ!$AA679="2В",3,IF(ДАННЫЕ!$AA679=3,4,IF(ДАННЫЕ!$AA679="4А",5,IF(ДАННЫЕ!$AA679="4Б",6,IF(ДАННЫЕ!$AA679="4В",7,IF(ДАННЫЕ!$AA679=5,8,0))))))))</f>
        <v>0</v>
      </c>
      <c r="T679" s="15">
        <f>IF(OR(ДАННЫЕ!$AC679=2,ДАННЫЕ!$AD679=2,ДАННЫЕ!$AE679=2),2,IF(OR(ДАННЫЕ!$AC679=1,ДАННЫЕ!$AD679=1,ДАННЫЕ!$AE679=1),1,0))</f>
        <v>0</v>
      </c>
    </row>
    <row r="680" spans="1:20" ht="15" customHeight="1" x14ac:dyDescent="0.2">
      <c r="A680" s="78">
        <f>IF(B680&gt;0,IF(MONTH(ДАННЫЕ!$F$1)=MONTH(ДАННЫЕ!$B680),1,0),0)</f>
        <v>0</v>
      </c>
      <c r="B680" s="14">
        <f>IF(ДАННЫЕ!$B680&gt;0,IF(YEAR(ДАННЫЕ!$F$1)=YEAR(ДАННЫЕ!$B680),1,0),0)</f>
        <v>0</v>
      </c>
      <c r="C680" s="14">
        <f>IF(ДАННЫЕ!$CM680&gt;0,IF(YEAR(ДАННЫЕ!$F$1)=YEAR(ДАННЫЕ!$CM680),1,0),0)</f>
        <v>0</v>
      </c>
      <c r="D680" s="14">
        <f>IF(ДАННЫЕ!$CJ680&gt;0,IF(ДАННЫЕ!$CL680&gt;ДАННЫЕ!$F$1,1,IF(ДАННЫЕ!$CL680&gt;0,0,1)),0)</f>
        <v>0</v>
      </c>
      <c r="E680" s="43" t="str">
        <f ca="1">IF(ДАННЫЕ!$F$1&gt;0,IF(ДАННЫЕ!$G680&gt;0,DATEDIF(ДАННЫЕ!$G680,ДАННЫЕ!$F$1,"y"),""),IF(ДАННЫЕ!$G680&gt;0,DATEDIF(ДАННЫЕ!$G680,TODAY(),"y"),""))</f>
        <v/>
      </c>
      <c r="F680" s="43" t="str">
        <f xml:space="preserve"> IF(ДАННЫЕ!$F680="М",IF(E680&gt;=18,IF(E680&lt;60,1,""),""),"")&amp;IF(ДАННЫЕ!$F680="Ж",IF(E680&gt;=18,IF(E680&lt;55,1,""),""),"")</f>
        <v/>
      </c>
      <c r="G680" s="43" t="str">
        <f xml:space="preserve"> IF(ДАННЫЕ!$F680="М",IF(E680&gt;=60,2,""),"")&amp;IF(ДАННЫЕ!$F680="Ж",IF(E680&gt;=55,2,""),"")</f>
        <v/>
      </c>
      <c r="H680" s="43" t="str">
        <f t="shared" ca="1" si="30"/>
        <v/>
      </c>
      <c r="I680" s="43" t="str">
        <f t="shared" ca="1" si="31"/>
        <v>03</v>
      </c>
      <c r="J680" s="28" t="str">
        <f ca="1">ДАННЫЕ!$F680&amp;H680&amp;I680&amp;ДАННЫЕ!$I680&amp;"m"&amp;IF(ДАННЫЕ!$I680&gt;0,IF(ДАННЫЕ!$J680&gt;0,0,1),"")&amp;"f"&amp;IF(ДАННЫЕ!$R680&gt;0,IF(YEAR(ДАННЫЕ!$F$1)=YEAR(ДАННЫЕ!$R680),1,0),0)&amp;"z"&amp;ДАННЫЕ!$R680&amp;"p"&amp;ДАННЫЕ!$S680&amp;"i"&amp;ДАННЫЕ!$T680&amp;"h"&amp;ДАННЫЕ!$K680&amp;"be"&amp;ДАННЫЕ!$BI680&amp;"CD"&amp;IF(ДАННЫЕ!BF680&gt;500,4,IF(ДАННЫЕ!BF680&gt;350,3,IF(ДАННЫЕ!BF680&gt;200,2,IF(ДАННЫЕ!BF680&gt;0,1,0))))&amp;"g"&amp;B680&amp;"d"&amp;H680&amp;"l"&amp;ДАННЫЕ!AT680&amp;"a"&amp;ДАННЫЕ!$V680&amp;"v"&amp;R680&amp;"k"&amp;ДАННЫЕ!$U680&amp;"s"&amp;ДАННЫЕ!$Y680&amp;"t"&amp;ДАННЫЕ!$X680&amp;"b"&amp;IF(ДАННЫЕ!$Q680&gt;1,1,0)&amp;"PP"&amp;ДАННЫЕ!Z680&amp;"c"&amp;S680&amp;"x"&amp;IF(ДАННЫЕ!$BY680&gt;0,IF(YEAR(ДАННЫЕ!$F$1)=YEAR(ДАННЫЕ!$BY680),1,0),0)&amp;"n"&amp;IF(ДАННЫЕ!$BZ680&gt;0,IF(YEAR(ДАННЫЕ!$F$1)=YEAR(ДАННЫЕ!$BZ680),1,0),0)&amp;"u"&amp;D680&amp;"z"&amp;IF(ДАННЫЕ!$CL680&gt;0,IF(YEAR(ДАННЫЕ!$F$1)&gt;YEAR(ДАННЫЕ!$CL680),11,12),0)</f>
        <v>03mf0zpihbeCD0g0dlav0kstb0PPc0x0n0u0z0</v>
      </c>
      <c r="K680" s="28" t="str">
        <f ca="1">ДАННЫЕ!$I680&amp;"x"&amp;B680&amp;"w"&amp;IF(T680+ДАННЫЕ!AD680+ДАННЫЕ!AE680+ДАННЫЕ!AF680+ДАННЫЕ!AG680+ДАННЫЕ!AH680+ДАННЫЕ!$AL680+ДАННЫЕ!AI680+ДАННЫЕ!AJ680+ДАННЫЕ!AK680+ДАННЫЕ!AP680+ДАННЫЕ!AQ680+ДАННЫЕ!AR680+ДАННЫЕ!$AM680+ДАННЫЕ!$AN680+ДАННЫЕ!AS680+ДАННЫЕ!AT680&gt;0,1,0)&amp;IF(OR(T680=2,ДАННЫЕ!AD680=2,ДАННЫЕ!AE680=2,ДАННЫЕ!AF680=2,ДАННЫЕ!AG680=2,ДАННЫЕ!AH680=2,ДАННЫЕ!$AL680=2,ДАННЫЕ!AI680=2,ДАННЫЕ!AJ680=2,ДАННЫЕ!AK680=2,ДАННЫЕ!AP680=2,ДАННЫЕ!AQ680=2,ДАННЫЕ!AR680=2,ДАННЫЕ!$AM680=2,ДАННЫЕ!$AN680=2,ДАННЫЕ!AS680=2,ДАННЫЕ!AT680=2),2,0)&amp;"t"&amp;IF(T680&gt;0,"1"&amp;T680,"00")&amp;"f"&amp;IF(ДАННЫЕ!$AC680,"1"&amp;ДАННЫЕ!$AC680,"00")&amp;"b"&amp;IF(ДАННЫЕ!$AD680,"1"&amp;ДАННЫЕ!$AD680,"00")&amp;"g"&amp;IF(ДАННЫЕ!$AF680,"1"&amp;ДАННЫЕ!$AF680,"00")&amp;"c"&amp;IF(ДАННЫЕ!$AG680,"1"&amp;ДАННЫЕ!$AG680,"00")&amp;"i"&amp;IF(ДАННЫЕ!$AH680,"1"&amp;ДАННЫЕ!$AH680,"00")&amp;"r"&amp;IF(ДАННЫЕ!$AL680,"1"&amp;ДАННЫЕ!$AL680,"00")&amp;"m"&amp;IF(ДАННЫЕ!$AI680,"1"&amp;ДАННЫЕ!$AI680,"00")&amp;"hS"&amp;IF(ДАННЫЕ!$AJ680,"1"&amp;ДАННЫЕ!$AJ680,"00")&amp;"hZ"&amp;IF(ДАННЫЕ!$AK680,"1"&amp;ДАННЫЕ!$AK680,"00")&amp;"p"&amp;IF(ДАННЫЕ!$AP680,"1"&amp;ДАННЫЕ!$AP680,"00")&amp;"k"&amp;IF(ДАННЫЕ!$AQ680,"1"&amp;ДАННЫЕ!$AQ680,"00")&amp;"z"&amp;IF(ДАННЫЕ!$AR680,"1"&amp;ДАННЫЕ!$AR680,"00")&amp;"j"&amp;IF(ДАННЫЕ!$AM680,"1"&amp;ДАННЫЕ!$AM680,"00")&amp;"n"&amp;IF(ДАННЫЕ!$AN680,"1"&amp;ДАННЫЕ!$AN680,"00")&amp;"E"&amp;ДАННЫЕ!BI680&amp;"L"&amp;ДАННЫЕ!AO680&amp;"h"&amp;IF(ДАННЫЕ!$AU680&gt;0,1,0)&amp;"v"&amp;IF(ДАННЫЕ!$AW680&gt;0,1,0)&amp;"a"&amp;IF(ДАННЫЕ!$AS680,"1"&amp;ДАННЫЕ!$AS680,"00")&amp;"s"&amp;IF(ДАННЫЕ!$AT680,"1"&amp;ДАННЫЕ!$AT680,"00")&amp;"u"&amp;IF(ДАННЫЕ!$CJ680&gt;0,1,0)&amp;"y"&amp;B680&amp;"d"&amp;H680&amp;"e"&amp;F680&amp;G680</f>
        <v>x0w00t00f00b00g00c00i00r00m00hS00hZ00p00k00z00j00n00ELh0v0a00s00u0y0de</v>
      </c>
      <c r="L680" s="28" t="str">
        <f ca="1">ДАННЫЕ!$I680&amp;"VN"&amp;IF(ДАННЫЕ!AW680&gt;0,11,10)&amp;"CD"&amp;IF(ДАННЫЕ!BF680&gt;500,16,IF(ДАННЫЕ!BF680&gt;350,15,IF(ДАННЫЕ!BF680&gt;=200,14,IF(ДАННЫЕ!BF680&gt;=100,13,IF(ДАННЫЕ!BF680&gt;=50,12,IF(ДАННЫЕ!BF680&gt;0,11,10))))))&amp;"AR"&amp;IF(ДАННЫЕ!BX680&gt;0,1,0)&amp;"GD"&amp;B680&amp;"VV"&amp;IF(E680&gt;=5,IF(E680&lt;18,1,0),0)</f>
        <v>VN10CD10AR0GD0VV0</v>
      </c>
      <c r="M680" s="28" t="str">
        <f>ДАННЫЕ!$I680&amp;"b"&amp;ДАННЫЕ!$BI680&amp;"r"&amp;ДАННЫЕ!$BJ680&amp;"CD"&amp;IF(ДАННЫЕ!BF680&gt;0,IF(ДАННЫЕ!BF680&lt;200,1,IF(ДАННЫЕ!BF680&lt;350,2,3)),0)&amp;"h"&amp;IF(ДАННЫЕ!$BK680+ДАННЫЕ!$BL680+ДАННЫЕ!$BM680&gt;0,1,0)&amp;"x"&amp;ДАННЫЕ!$BK680&amp;"y"&amp;ДАННЫЕ!$BL680&amp;"z"&amp;ДАННЫЕ!$BM680&amp;"c"&amp;IF(ДАННЫЕ!$BK680+ДАННЫЕ!$BL680+ДАННЫЕ!$BM680=3,1,0)&amp;"a"&amp;IF(ДАННЫЕ!$BQ680+ДАННЫЕ!$BR680&gt;0,1,0)&amp;"d"&amp;ДАННЫЕ!$BQ680&amp;"v"&amp;ДАННЫЕ!$BR680&amp;"p"&amp;ДАННЫЕ!$BS680&amp;"n"&amp;ДАННЫЕ!$BU680&amp;"t"&amp;ДАННЫЕ!$BV680&amp;"o"&amp;ДАННЫЕ!$BT680&amp;"l"&amp;IF(ДАННЫЕ!$BN680&gt;0,1,0)&amp;ДАННЫЕ!$BN680&amp;"g"&amp;ДАННЫЕ!$BO680&amp;"s"&amp;ДАННЫЕ!$BP680&amp;"DZ"&amp;IF(ДАННЫЕ!B680-ДАННЫЕ!G680 &lt; 60,IF(ДАННЫЕ!B680-ДАННЫЕ!G680 &gt;= 0,1,0),0)&amp;"u"&amp;IF(ДАННЫЕ!$CJ680&gt;0,1,0)</f>
        <v>brCD0h0xyzc0a0dvpntol0gsDZ1u0</v>
      </c>
      <c r="N680" s="28" t="str">
        <f ca="1">ДАННЫЕ!$F680&amp;ДАННЫЕ!$I680&amp;"g"&amp;B680&amp;"cf"&amp;D680&amp;"a"&amp;IF(ДАННЫЕ!$BX680&gt;0,1,0)&amp;IF(ДАННЫЕ!$BF680&gt;500,1,IF(ДАННЫЕ!$BF680&gt;350,2,IF(ДАННЫЕ!$BF680&gt;=200,3,IF(ДАННЫЕ!$BF680&gt;=100,4,IF(ДАННЫЕ!$BF680&gt;=50,5,IF(ДАННЫЕ!$BF680&lt;50,6,0))))))&amp;"AR"&amp;IF(DATEDIF(ДАННЫЕ!$BX680,ДАННЫЕ!$F$1,"y")&gt;1,1,0)&amp;"VG"&amp;IF(ДАННЫЕ!$BH680="0",1,0)&amp;"o"&amp;IF(T680+ДАННЫЕ!$AF680+ДАННЫЕ!$AG680+ДАННЫЕ!$AH680+ДАННЫЕ!$AI680+ДАННЫЕ!$AJ680+ДАННЫЕ!$AP680+ДАННЫЕ!$AQ680+ДАННЫЕ!$AR680+ДАННЫЕ!$AU680+ДАННЫЕ!$AW680+ДАННЫЕ!$AS680+ДАННЫЕ!$AT680&gt;0,1,0)&amp;"x"&amp;ДАННЫЕ!$AG680&amp;"p"&amp;IF(ДАННЫЕ!$BY680&gt;0,1,0)&amp;"v"&amp;IF(ДАННЫЕ!$BZ680&gt;0,1,0)&amp;"n"&amp;ДАННЫЕ!$CA680&amp;"t"&amp;ДАННЫЕ!$AY680&amp;"k"&amp;ДАННЫЕ!$CB680&amp;"q"&amp;ДАННЫЕ!$CC680&amp;"w"&amp;ДАННЫЕ!$CD680&amp;"e"&amp;ДАННЫЕ!$CE680&amp;"m"&amp;ДАННЫЕ!$CF680&amp;"c"&amp;ДАННЫЕ!$CG680&amp;"z"&amp;ДАННЫЕ!$CH680&amp;"d"&amp;IF(H680=4,1,0)&amp;"s"&amp;IF(ДАННЫЕ!$J680=1,0,1)&amp;"u"&amp;IF(ДАННЫЕ!$CJ680&gt;0,1,0)</f>
        <v>g0cf0a06AR1VG0o0xp0v0ntkqwemczd0s1u0</v>
      </c>
      <c r="O680" s="28" t="str">
        <f>ДАННЫЕ!$I680&amp;"g"&amp;B680&amp;A680&amp;"f"&amp;P680&amp;"c"&amp;IF(ДАННЫЕ!$U680&gt;0,1,0)&amp;"s"&amp;IF(ДАННЫЕ!$Q680&gt;0,IF(YEAR(ДАННЫЕ!$F$1)=YEAR(ДАННЫЕ!$Q680),IF(MONTH(ДАННЫЕ!$F$1)=MONTH(ДАННЫЕ!$Q680),111,11),1),0)&amp;"i"&amp;IF(ДАННЫЕ!$R680+ДАННЫЕ!$S680+ДАННЫЕ!$T680=0,0,1)&amp;"h"&amp;IF(ДАННЫЕ!$P680&gt;0,1,0)&amp;"p"&amp;IF(ДАННЫЕ!$CI680&gt;0,IF(YEAR(ДАННЫЕ!$F$1)=YEAR(ДАННЫЕ!$CI680),IF(MONTH(ДАННЫЕ!$F$1)=MONTH(ДАННЫЕ!$CI680),111,11),1),0)&amp;"d"&amp;IF(ДАННЫЕ!$CJ680&gt;0,IF(YEAR(ДАННЫЕ!$F$1)=YEAR(ДАННЫЕ!$CJ680),IF(MONTH(ДАННЫЕ!$F$1)=MONTH(ДАННЫЕ!$CJ680),111,11),1),0)&amp;"o"&amp;IF(ДАННЫЕ!$CK680&gt;0,IF(MONTH(ДАННЫЕ!$F$1)=MONTH(ДАННЫЕ!$CK680),111,11),0)&amp;"v"&amp;IF(ДАННЫЕ!$BE680&gt;0,IF(MONTH(ДАННЫЕ!$F$1)=MONTH(ДАННЫЕ!$BE680),111,11),0)</f>
        <v>g00f0c0s0i0h0p0d0o0v0</v>
      </c>
      <c r="P680" s="15">
        <f t="shared" si="32"/>
        <v>0</v>
      </c>
      <c r="Q680" s="15">
        <f>IF(ДАННЫЕ!$F$1&gt;ДАННЫЕ!$N680,IF(YEAR(ДАННЫЕ!$F$1)=YEAR(ДАННЫЕ!M680),1,0),0)</f>
        <v>0</v>
      </c>
      <c r="R680" s="15">
        <f>IF(ДАННЫЕ!$F$1&gt;ДАННЫЕ!$N680,IF(YEAR(ДАННЫЕ!$F$1)=YEAR(ДАННЫЕ!N680),1,0),0)</f>
        <v>0</v>
      </c>
      <c r="S680" s="15">
        <f>IF(ДАННЫЕ!$AA680="2А",1,IF(ДАННЫЕ!$AA680="2Б",2,IF(ДАННЫЕ!$AA680="2В",3,IF(ДАННЫЕ!$AA680=3,4,IF(ДАННЫЕ!$AA680="4А",5,IF(ДАННЫЕ!$AA680="4Б",6,IF(ДАННЫЕ!$AA680="4В",7,IF(ДАННЫЕ!$AA680=5,8,0))))))))</f>
        <v>0</v>
      </c>
      <c r="T680" s="15">
        <f>IF(OR(ДАННЫЕ!$AC680=2,ДАННЫЕ!$AD680=2,ДАННЫЕ!$AE680=2),2,IF(OR(ДАННЫЕ!$AC680=1,ДАННЫЕ!$AD680=1,ДАННЫЕ!$AE680=1),1,0))</f>
        <v>0</v>
      </c>
    </row>
    <row r="681" spans="1:20" ht="15" customHeight="1" x14ac:dyDescent="0.2">
      <c r="A681" s="78">
        <f>IF(B681&gt;0,IF(MONTH(ДАННЫЕ!$F$1)=MONTH(ДАННЫЕ!$B681),1,0),0)</f>
        <v>0</v>
      </c>
      <c r="B681" s="14">
        <f>IF(ДАННЫЕ!$B681&gt;0,IF(YEAR(ДАННЫЕ!$F$1)=YEAR(ДАННЫЕ!$B681),1,0),0)</f>
        <v>0</v>
      </c>
      <c r="C681" s="14">
        <f>IF(ДАННЫЕ!$CM681&gt;0,IF(YEAR(ДАННЫЕ!$F$1)=YEAR(ДАННЫЕ!$CM681),1,0),0)</f>
        <v>0</v>
      </c>
      <c r="D681" s="14">
        <f>IF(ДАННЫЕ!$CJ681&gt;0,IF(ДАННЫЕ!$CL681&gt;ДАННЫЕ!$F$1,1,IF(ДАННЫЕ!$CL681&gt;0,0,1)),0)</f>
        <v>0</v>
      </c>
      <c r="E681" s="43" t="str">
        <f ca="1">IF(ДАННЫЕ!$F$1&gt;0,IF(ДАННЫЕ!$G681&gt;0,DATEDIF(ДАННЫЕ!$G681,ДАННЫЕ!$F$1,"y"),""),IF(ДАННЫЕ!$G681&gt;0,DATEDIF(ДАННЫЕ!$G681,TODAY(),"y"),""))</f>
        <v/>
      </c>
      <c r="F681" s="43" t="str">
        <f xml:space="preserve"> IF(ДАННЫЕ!$F681="М",IF(E681&gt;=18,IF(E681&lt;60,1,""),""),"")&amp;IF(ДАННЫЕ!$F681="Ж",IF(E681&gt;=18,IF(E681&lt;55,1,""),""),"")</f>
        <v/>
      </c>
      <c r="G681" s="43" t="str">
        <f xml:space="preserve"> IF(ДАННЫЕ!$F681="М",IF(E681&gt;=60,2,""),"")&amp;IF(ДАННЫЕ!$F681="Ж",IF(E681&gt;=55,2,""),"")</f>
        <v/>
      </c>
      <c r="H681" s="43" t="str">
        <f t="shared" ca="1" si="30"/>
        <v/>
      </c>
      <c r="I681" s="43" t="str">
        <f t="shared" ca="1" si="31"/>
        <v>03</v>
      </c>
      <c r="J681" s="28" t="str">
        <f ca="1">ДАННЫЕ!$F681&amp;H681&amp;I681&amp;ДАННЫЕ!$I681&amp;"m"&amp;IF(ДАННЫЕ!$I681&gt;0,IF(ДАННЫЕ!$J681&gt;0,0,1),"")&amp;"f"&amp;IF(ДАННЫЕ!$R681&gt;0,IF(YEAR(ДАННЫЕ!$F$1)=YEAR(ДАННЫЕ!$R681),1,0),0)&amp;"z"&amp;ДАННЫЕ!$R681&amp;"p"&amp;ДАННЫЕ!$S681&amp;"i"&amp;ДАННЫЕ!$T681&amp;"h"&amp;ДАННЫЕ!$K681&amp;"be"&amp;ДАННЫЕ!$BI681&amp;"CD"&amp;IF(ДАННЫЕ!BF681&gt;500,4,IF(ДАННЫЕ!BF681&gt;350,3,IF(ДАННЫЕ!BF681&gt;200,2,IF(ДАННЫЕ!BF681&gt;0,1,0))))&amp;"g"&amp;B681&amp;"d"&amp;H681&amp;"l"&amp;ДАННЫЕ!AT681&amp;"a"&amp;ДАННЫЕ!$V681&amp;"v"&amp;R681&amp;"k"&amp;ДАННЫЕ!$U681&amp;"s"&amp;ДАННЫЕ!$Y681&amp;"t"&amp;ДАННЫЕ!$X681&amp;"b"&amp;IF(ДАННЫЕ!$Q681&gt;1,1,0)&amp;"PP"&amp;ДАННЫЕ!Z681&amp;"c"&amp;S681&amp;"x"&amp;IF(ДАННЫЕ!$BY681&gt;0,IF(YEAR(ДАННЫЕ!$F$1)=YEAR(ДАННЫЕ!$BY681),1,0),0)&amp;"n"&amp;IF(ДАННЫЕ!$BZ681&gt;0,IF(YEAR(ДАННЫЕ!$F$1)=YEAR(ДАННЫЕ!$BZ681),1,0),0)&amp;"u"&amp;D681&amp;"z"&amp;IF(ДАННЫЕ!$CL681&gt;0,IF(YEAR(ДАННЫЕ!$F$1)&gt;YEAR(ДАННЫЕ!$CL681),11,12),0)</f>
        <v>03mf0zpihbeCD0g0dlav0kstb0PPc0x0n0u0z0</v>
      </c>
      <c r="K681" s="28" t="str">
        <f ca="1">ДАННЫЕ!$I681&amp;"x"&amp;B681&amp;"w"&amp;IF(T681+ДАННЫЕ!AD681+ДАННЫЕ!AE681+ДАННЫЕ!AF681+ДАННЫЕ!AG681+ДАННЫЕ!AH681+ДАННЫЕ!$AL681+ДАННЫЕ!AI681+ДАННЫЕ!AJ681+ДАННЫЕ!AK681+ДАННЫЕ!AP681+ДАННЫЕ!AQ681+ДАННЫЕ!AR681+ДАННЫЕ!$AM681+ДАННЫЕ!$AN681+ДАННЫЕ!AS681+ДАННЫЕ!AT681&gt;0,1,0)&amp;IF(OR(T681=2,ДАННЫЕ!AD681=2,ДАННЫЕ!AE681=2,ДАННЫЕ!AF681=2,ДАННЫЕ!AG681=2,ДАННЫЕ!AH681=2,ДАННЫЕ!$AL681=2,ДАННЫЕ!AI681=2,ДАННЫЕ!AJ681=2,ДАННЫЕ!AK681=2,ДАННЫЕ!AP681=2,ДАННЫЕ!AQ681=2,ДАННЫЕ!AR681=2,ДАННЫЕ!$AM681=2,ДАННЫЕ!$AN681=2,ДАННЫЕ!AS681=2,ДАННЫЕ!AT681=2),2,0)&amp;"t"&amp;IF(T681&gt;0,"1"&amp;T681,"00")&amp;"f"&amp;IF(ДАННЫЕ!$AC681,"1"&amp;ДАННЫЕ!$AC681,"00")&amp;"b"&amp;IF(ДАННЫЕ!$AD681,"1"&amp;ДАННЫЕ!$AD681,"00")&amp;"g"&amp;IF(ДАННЫЕ!$AF681,"1"&amp;ДАННЫЕ!$AF681,"00")&amp;"c"&amp;IF(ДАННЫЕ!$AG681,"1"&amp;ДАННЫЕ!$AG681,"00")&amp;"i"&amp;IF(ДАННЫЕ!$AH681,"1"&amp;ДАННЫЕ!$AH681,"00")&amp;"r"&amp;IF(ДАННЫЕ!$AL681,"1"&amp;ДАННЫЕ!$AL681,"00")&amp;"m"&amp;IF(ДАННЫЕ!$AI681,"1"&amp;ДАННЫЕ!$AI681,"00")&amp;"hS"&amp;IF(ДАННЫЕ!$AJ681,"1"&amp;ДАННЫЕ!$AJ681,"00")&amp;"hZ"&amp;IF(ДАННЫЕ!$AK681,"1"&amp;ДАННЫЕ!$AK681,"00")&amp;"p"&amp;IF(ДАННЫЕ!$AP681,"1"&amp;ДАННЫЕ!$AP681,"00")&amp;"k"&amp;IF(ДАННЫЕ!$AQ681,"1"&amp;ДАННЫЕ!$AQ681,"00")&amp;"z"&amp;IF(ДАННЫЕ!$AR681,"1"&amp;ДАННЫЕ!$AR681,"00")&amp;"j"&amp;IF(ДАННЫЕ!$AM681,"1"&amp;ДАННЫЕ!$AM681,"00")&amp;"n"&amp;IF(ДАННЫЕ!$AN681,"1"&amp;ДАННЫЕ!$AN681,"00")&amp;"E"&amp;ДАННЫЕ!BI681&amp;"L"&amp;ДАННЫЕ!AO681&amp;"h"&amp;IF(ДАННЫЕ!$AU681&gt;0,1,0)&amp;"v"&amp;IF(ДАННЫЕ!$AW681&gt;0,1,0)&amp;"a"&amp;IF(ДАННЫЕ!$AS681,"1"&amp;ДАННЫЕ!$AS681,"00")&amp;"s"&amp;IF(ДАННЫЕ!$AT681,"1"&amp;ДАННЫЕ!$AT681,"00")&amp;"u"&amp;IF(ДАННЫЕ!$CJ681&gt;0,1,0)&amp;"y"&amp;B681&amp;"d"&amp;H681&amp;"e"&amp;F681&amp;G681</f>
        <v>x0w00t00f00b00g00c00i00r00m00hS00hZ00p00k00z00j00n00ELh0v0a00s00u0y0de</v>
      </c>
      <c r="L681" s="28" t="str">
        <f ca="1">ДАННЫЕ!$I681&amp;"VN"&amp;IF(ДАННЫЕ!AW681&gt;0,11,10)&amp;"CD"&amp;IF(ДАННЫЕ!BF681&gt;500,16,IF(ДАННЫЕ!BF681&gt;350,15,IF(ДАННЫЕ!BF681&gt;=200,14,IF(ДАННЫЕ!BF681&gt;=100,13,IF(ДАННЫЕ!BF681&gt;=50,12,IF(ДАННЫЕ!BF681&gt;0,11,10))))))&amp;"AR"&amp;IF(ДАННЫЕ!BX681&gt;0,1,0)&amp;"GD"&amp;B681&amp;"VV"&amp;IF(E681&gt;=5,IF(E681&lt;18,1,0),0)</f>
        <v>VN10CD10AR0GD0VV0</v>
      </c>
      <c r="M681" s="28" t="str">
        <f>ДАННЫЕ!$I681&amp;"b"&amp;ДАННЫЕ!$BI681&amp;"r"&amp;ДАННЫЕ!$BJ681&amp;"CD"&amp;IF(ДАННЫЕ!BF681&gt;0,IF(ДАННЫЕ!BF681&lt;200,1,IF(ДАННЫЕ!BF681&lt;350,2,3)),0)&amp;"h"&amp;IF(ДАННЫЕ!$BK681+ДАННЫЕ!$BL681+ДАННЫЕ!$BM681&gt;0,1,0)&amp;"x"&amp;ДАННЫЕ!$BK681&amp;"y"&amp;ДАННЫЕ!$BL681&amp;"z"&amp;ДАННЫЕ!$BM681&amp;"c"&amp;IF(ДАННЫЕ!$BK681+ДАННЫЕ!$BL681+ДАННЫЕ!$BM681=3,1,0)&amp;"a"&amp;IF(ДАННЫЕ!$BQ681+ДАННЫЕ!$BR681&gt;0,1,0)&amp;"d"&amp;ДАННЫЕ!$BQ681&amp;"v"&amp;ДАННЫЕ!$BR681&amp;"p"&amp;ДАННЫЕ!$BS681&amp;"n"&amp;ДАННЫЕ!$BU681&amp;"t"&amp;ДАННЫЕ!$BV681&amp;"o"&amp;ДАННЫЕ!$BT681&amp;"l"&amp;IF(ДАННЫЕ!$BN681&gt;0,1,0)&amp;ДАННЫЕ!$BN681&amp;"g"&amp;ДАННЫЕ!$BO681&amp;"s"&amp;ДАННЫЕ!$BP681&amp;"DZ"&amp;IF(ДАННЫЕ!B681-ДАННЫЕ!G681 &lt; 60,IF(ДАННЫЕ!B681-ДАННЫЕ!G681 &gt;= 0,1,0),0)&amp;"u"&amp;IF(ДАННЫЕ!$CJ681&gt;0,1,0)</f>
        <v>brCD0h0xyzc0a0dvpntol0gsDZ1u0</v>
      </c>
      <c r="N681" s="28" t="str">
        <f ca="1">ДАННЫЕ!$F681&amp;ДАННЫЕ!$I681&amp;"g"&amp;B681&amp;"cf"&amp;D681&amp;"a"&amp;IF(ДАННЫЕ!$BX681&gt;0,1,0)&amp;IF(ДАННЫЕ!$BF681&gt;500,1,IF(ДАННЫЕ!$BF681&gt;350,2,IF(ДАННЫЕ!$BF681&gt;=200,3,IF(ДАННЫЕ!$BF681&gt;=100,4,IF(ДАННЫЕ!$BF681&gt;=50,5,IF(ДАННЫЕ!$BF681&lt;50,6,0))))))&amp;"AR"&amp;IF(DATEDIF(ДАННЫЕ!$BX681,ДАННЫЕ!$F$1,"y")&gt;1,1,0)&amp;"VG"&amp;IF(ДАННЫЕ!$BH681="0",1,0)&amp;"o"&amp;IF(T681+ДАННЫЕ!$AF681+ДАННЫЕ!$AG681+ДАННЫЕ!$AH681+ДАННЫЕ!$AI681+ДАННЫЕ!$AJ681+ДАННЫЕ!$AP681+ДАННЫЕ!$AQ681+ДАННЫЕ!$AR681+ДАННЫЕ!$AU681+ДАННЫЕ!$AW681+ДАННЫЕ!$AS681+ДАННЫЕ!$AT681&gt;0,1,0)&amp;"x"&amp;ДАННЫЕ!$AG681&amp;"p"&amp;IF(ДАННЫЕ!$BY681&gt;0,1,0)&amp;"v"&amp;IF(ДАННЫЕ!$BZ681&gt;0,1,0)&amp;"n"&amp;ДАННЫЕ!$CA681&amp;"t"&amp;ДАННЫЕ!$AY681&amp;"k"&amp;ДАННЫЕ!$CB681&amp;"q"&amp;ДАННЫЕ!$CC681&amp;"w"&amp;ДАННЫЕ!$CD681&amp;"e"&amp;ДАННЫЕ!$CE681&amp;"m"&amp;ДАННЫЕ!$CF681&amp;"c"&amp;ДАННЫЕ!$CG681&amp;"z"&amp;ДАННЫЕ!$CH681&amp;"d"&amp;IF(H681=4,1,0)&amp;"s"&amp;IF(ДАННЫЕ!$J681=1,0,1)&amp;"u"&amp;IF(ДАННЫЕ!$CJ681&gt;0,1,0)</f>
        <v>g0cf0a06AR1VG0o0xp0v0ntkqwemczd0s1u0</v>
      </c>
      <c r="O681" s="28" t="str">
        <f>ДАННЫЕ!$I681&amp;"g"&amp;B681&amp;A681&amp;"f"&amp;P681&amp;"c"&amp;IF(ДАННЫЕ!$U681&gt;0,1,0)&amp;"s"&amp;IF(ДАННЫЕ!$Q681&gt;0,IF(YEAR(ДАННЫЕ!$F$1)=YEAR(ДАННЫЕ!$Q681),IF(MONTH(ДАННЫЕ!$F$1)=MONTH(ДАННЫЕ!$Q681),111,11),1),0)&amp;"i"&amp;IF(ДАННЫЕ!$R681+ДАННЫЕ!$S681+ДАННЫЕ!$T681=0,0,1)&amp;"h"&amp;IF(ДАННЫЕ!$P681&gt;0,1,0)&amp;"p"&amp;IF(ДАННЫЕ!$CI681&gt;0,IF(YEAR(ДАННЫЕ!$F$1)=YEAR(ДАННЫЕ!$CI681),IF(MONTH(ДАННЫЕ!$F$1)=MONTH(ДАННЫЕ!$CI681),111,11),1),0)&amp;"d"&amp;IF(ДАННЫЕ!$CJ681&gt;0,IF(YEAR(ДАННЫЕ!$F$1)=YEAR(ДАННЫЕ!$CJ681),IF(MONTH(ДАННЫЕ!$F$1)=MONTH(ДАННЫЕ!$CJ681),111,11),1),0)&amp;"o"&amp;IF(ДАННЫЕ!$CK681&gt;0,IF(MONTH(ДАННЫЕ!$F$1)=MONTH(ДАННЫЕ!$CK681),111,11),0)&amp;"v"&amp;IF(ДАННЫЕ!$BE681&gt;0,IF(MONTH(ДАННЫЕ!$F$1)=MONTH(ДАННЫЕ!$BE681),111,11),0)</f>
        <v>g00f0c0s0i0h0p0d0o0v0</v>
      </c>
      <c r="P681" s="15">
        <f t="shared" si="32"/>
        <v>0</v>
      </c>
      <c r="Q681" s="15">
        <f>IF(ДАННЫЕ!$F$1&gt;ДАННЫЕ!$N681,IF(YEAR(ДАННЫЕ!$F$1)=YEAR(ДАННЫЕ!M681),1,0),0)</f>
        <v>0</v>
      </c>
      <c r="R681" s="15">
        <f>IF(ДАННЫЕ!$F$1&gt;ДАННЫЕ!$N681,IF(YEAR(ДАННЫЕ!$F$1)=YEAR(ДАННЫЕ!N681),1,0),0)</f>
        <v>0</v>
      </c>
      <c r="S681" s="15">
        <f>IF(ДАННЫЕ!$AA681="2А",1,IF(ДАННЫЕ!$AA681="2Б",2,IF(ДАННЫЕ!$AA681="2В",3,IF(ДАННЫЕ!$AA681=3,4,IF(ДАННЫЕ!$AA681="4А",5,IF(ДАННЫЕ!$AA681="4Б",6,IF(ДАННЫЕ!$AA681="4В",7,IF(ДАННЫЕ!$AA681=5,8,0))))))))</f>
        <v>0</v>
      </c>
      <c r="T681" s="15">
        <f>IF(OR(ДАННЫЕ!$AC681=2,ДАННЫЕ!$AD681=2,ДАННЫЕ!$AE681=2),2,IF(OR(ДАННЫЕ!$AC681=1,ДАННЫЕ!$AD681=1,ДАННЫЕ!$AE681=1),1,0))</f>
        <v>0</v>
      </c>
    </row>
    <row r="682" spans="1:20" ht="15" customHeight="1" x14ac:dyDescent="0.2">
      <c r="A682" s="78">
        <f>IF(B682&gt;0,IF(MONTH(ДАННЫЕ!$F$1)=MONTH(ДАННЫЕ!$B682),1,0),0)</f>
        <v>0</v>
      </c>
      <c r="B682" s="14">
        <f>IF(ДАННЫЕ!$B682&gt;0,IF(YEAR(ДАННЫЕ!$F$1)=YEAR(ДАННЫЕ!$B682),1,0),0)</f>
        <v>0</v>
      </c>
      <c r="C682" s="14">
        <f>IF(ДАННЫЕ!$CM682&gt;0,IF(YEAR(ДАННЫЕ!$F$1)=YEAR(ДАННЫЕ!$CM682),1,0),0)</f>
        <v>0</v>
      </c>
      <c r="D682" s="14">
        <f>IF(ДАННЫЕ!$CJ682&gt;0,IF(ДАННЫЕ!$CL682&gt;ДАННЫЕ!$F$1,1,IF(ДАННЫЕ!$CL682&gt;0,0,1)),0)</f>
        <v>0</v>
      </c>
      <c r="E682" s="43" t="str">
        <f ca="1">IF(ДАННЫЕ!$F$1&gt;0,IF(ДАННЫЕ!$G682&gt;0,DATEDIF(ДАННЫЕ!$G682,ДАННЫЕ!$F$1,"y"),""),IF(ДАННЫЕ!$G682&gt;0,DATEDIF(ДАННЫЕ!$G682,TODAY(),"y"),""))</f>
        <v/>
      </c>
      <c r="F682" s="43" t="str">
        <f xml:space="preserve"> IF(ДАННЫЕ!$F682="М",IF(E682&gt;=18,IF(E682&lt;60,1,""),""),"")&amp;IF(ДАННЫЕ!$F682="Ж",IF(E682&gt;=18,IF(E682&lt;55,1,""),""),"")</f>
        <v/>
      </c>
      <c r="G682" s="43" t="str">
        <f xml:space="preserve"> IF(ДАННЫЕ!$F682="М",IF(E682&gt;=60,2,""),"")&amp;IF(ДАННЫЕ!$F682="Ж",IF(E682&gt;=55,2,""),"")</f>
        <v/>
      </c>
      <c r="H682" s="43" t="str">
        <f t="shared" ca="1" si="30"/>
        <v/>
      </c>
      <c r="I682" s="43" t="str">
        <f t="shared" ca="1" si="31"/>
        <v>03</v>
      </c>
      <c r="J682" s="28" t="str">
        <f ca="1">ДАННЫЕ!$F682&amp;H682&amp;I682&amp;ДАННЫЕ!$I682&amp;"m"&amp;IF(ДАННЫЕ!$I682&gt;0,IF(ДАННЫЕ!$J682&gt;0,0,1),"")&amp;"f"&amp;IF(ДАННЫЕ!$R682&gt;0,IF(YEAR(ДАННЫЕ!$F$1)=YEAR(ДАННЫЕ!$R682),1,0),0)&amp;"z"&amp;ДАННЫЕ!$R682&amp;"p"&amp;ДАННЫЕ!$S682&amp;"i"&amp;ДАННЫЕ!$T682&amp;"h"&amp;ДАННЫЕ!$K682&amp;"be"&amp;ДАННЫЕ!$BI682&amp;"CD"&amp;IF(ДАННЫЕ!BF682&gt;500,4,IF(ДАННЫЕ!BF682&gt;350,3,IF(ДАННЫЕ!BF682&gt;200,2,IF(ДАННЫЕ!BF682&gt;0,1,0))))&amp;"g"&amp;B682&amp;"d"&amp;H682&amp;"l"&amp;ДАННЫЕ!AT682&amp;"a"&amp;ДАННЫЕ!$V682&amp;"v"&amp;R682&amp;"k"&amp;ДАННЫЕ!$U682&amp;"s"&amp;ДАННЫЕ!$Y682&amp;"t"&amp;ДАННЫЕ!$X682&amp;"b"&amp;IF(ДАННЫЕ!$Q682&gt;1,1,0)&amp;"PP"&amp;ДАННЫЕ!Z682&amp;"c"&amp;S682&amp;"x"&amp;IF(ДАННЫЕ!$BY682&gt;0,IF(YEAR(ДАННЫЕ!$F$1)=YEAR(ДАННЫЕ!$BY682),1,0),0)&amp;"n"&amp;IF(ДАННЫЕ!$BZ682&gt;0,IF(YEAR(ДАННЫЕ!$F$1)=YEAR(ДАННЫЕ!$BZ682),1,0),0)&amp;"u"&amp;D682&amp;"z"&amp;IF(ДАННЫЕ!$CL682&gt;0,IF(YEAR(ДАННЫЕ!$F$1)&gt;YEAR(ДАННЫЕ!$CL682),11,12),0)</f>
        <v>03mf0zpihbeCD0g0dlav0kstb0PPc0x0n0u0z0</v>
      </c>
      <c r="K682" s="28" t="str">
        <f ca="1">ДАННЫЕ!$I682&amp;"x"&amp;B682&amp;"w"&amp;IF(T682+ДАННЫЕ!AD682+ДАННЫЕ!AE682+ДАННЫЕ!AF682+ДАННЫЕ!AG682+ДАННЫЕ!AH682+ДАННЫЕ!$AL682+ДАННЫЕ!AI682+ДАННЫЕ!AJ682+ДАННЫЕ!AK682+ДАННЫЕ!AP682+ДАННЫЕ!AQ682+ДАННЫЕ!AR682+ДАННЫЕ!$AM682+ДАННЫЕ!$AN682+ДАННЫЕ!AS682+ДАННЫЕ!AT682&gt;0,1,0)&amp;IF(OR(T682=2,ДАННЫЕ!AD682=2,ДАННЫЕ!AE682=2,ДАННЫЕ!AF682=2,ДАННЫЕ!AG682=2,ДАННЫЕ!AH682=2,ДАННЫЕ!$AL682=2,ДАННЫЕ!AI682=2,ДАННЫЕ!AJ682=2,ДАННЫЕ!AK682=2,ДАННЫЕ!AP682=2,ДАННЫЕ!AQ682=2,ДАННЫЕ!AR682=2,ДАННЫЕ!$AM682=2,ДАННЫЕ!$AN682=2,ДАННЫЕ!AS682=2,ДАННЫЕ!AT682=2),2,0)&amp;"t"&amp;IF(T682&gt;0,"1"&amp;T682,"00")&amp;"f"&amp;IF(ДАННЫЕ!$AC682,"1"&amp;ДАННЫЕ!$AC682,"00")&amp;"b"&amp;IF(ДАННЫЕ!$AD682,"1"&amp;ДАННЫЕ!$AD682,"00")&amp;"g"&amp;IF(ДАННЫЕ!$AF682,"1"&amp;ДАННЫЕ!$AF682,"00")&amp;"c"&amp;IF(ДАННЫЕ!$AG682,"1"&amp;ДАННЫЕ!$AG682,"00")&amp;"i"&amp;IF(ДАННЫЕ!$AH682,"1"&amp;ДАННЫЕ!$AH682,"00")&amp;"r"&amp;IF(ДАННЫЕ!$AL682,"1"&amp;ДАННЫЕ!$AL682,"00")&amp;"m"&amp;IF(ДАННЫЕ!$AI682,"1"&amp;ДАННЫЕ!$AI682,"00")&amp;"hS"&amp;IF(ДАННЫЕ!$AJ682,"1"&amp;ДАННЫЕ!$AJ682,"00")&amp;"hZ"&amp;IF(ДАННЫЕ!$AK682,"1"&amp;ДАННЫЕ!$AK682,"00")&amp;"p"&amp;IF(ДАННЫЕ!$AP682,"1"&amp;ДАННЫЕ!$AP682,"00")&amp;"k"&amp;IF(ДАННЫЕ!$AQ682,"1"&amp;ДАННЫЕ!$AQ682,"00")&amp;"z"&amp;IF(ДАННЫЕ!$AR682,"1"&amp;ДАННЫЕ!$AR682,"00")&amp;"j"&amp;IF(ДАННЫЕ!$AM682,"1"&amp;ДАННЫЕ!$AM682,"00")&amp;"n"&amp;IF(ДАННЫЕ!$AN682,"1"&amp;ДАННЫЕ!$AN682,"00")&amp;"E"&amp;ДАННЫЕ!BI682&amp;"L"&amp;ДАННЫЕ!AO682&amp;"h"&amp;IF(ДАННЫЕ!$AU682&gt;0,1,0)&amp;"v"&amp;IF(ДАННЫЕ!$AW682&gt;0,1,0)&amp;"a"&amp;IF(ДАННЫЕ!$AS682,"1"&amp;ДАННЫЕ!$AS682,"00")&amp;"s"&amp;IF(ДАННЫЕ!$AT682,"1"&amp;ДАННЫЕ!$AT682,"00")&amp;"u"&amp;IF(ДАННЫЕ!$CJ682&gt;0,1,0)&amp;"y"&amp;B682&amp;"d"&amp;H682&amp;"e"&amp;F682&amp;G682</f>
        <v>x0w00t00f00b00g00c00i00r00m00hS00hZ00p00k00z00j00n00ELh0v0a00s00u0y0de</v>
      </c>
      <c r="L682" s="28" t="str">
        <f ca="1">ДАННЫЕ!$I682&amp;"VN"&amp;IF(ДАННЫЕ!AW682&gt;0,11,10)&amp;"CD"&amp;IF(ДАННЫЕ!BF682&gt;500,16,IF(ДАННЫЕ!BF682&gt;350,15,IF(ДАННЫЕ!BF682&gt;=200,14,IF(ДАННЫЕ!BF682&gt;=100,13,IF(ДАННЫЕ!BF682&gt;=50,12,IF(ДАННЫЕ!BF682&gt;0,11,10))))))&amp;"AR"&amp;IF(ДАННЫЕ!BX682&gt;0,1,0)&amp;"GD"&amp;B682&amp;"VV"&amp;IF(E682&gt;=5,IF(E682&lt;18,1,0),0)</f>
        <v>VN10CD10AR0GD0VV0</v>
      </c>
      <c r="M682" s="28" t="str">
        <f>ДАННЫЕ!$I682&amp;"b"&amp;ДАННЫЕ!$BI682&amp;"r"&amp;ДАННЫЕ!$BJ682&amp;"CD"&amp;IF(ДАННЫЕ!BF682&gt;0,IF(ДАННЫЕ!BF682&lt;200,1,IF(ДАННЫЕ!BF682&lt;350,2,3)),0)&amp;"h"&amp;IF(ДАННЫЕ!$BK682+ДАННЫЕ!$BL682+ДАННЫЕ!$BM682&gt;0,1,0)&amp;"x"&amp;ДАННЫЕ!$BK682&amp;"y"&amp;ДАННЫЕ!$BL682&amp;"z"&amp;ДАННЫЕ!$BM682&amp;"c"&amp;IF(ДАННЫЕ!$BK682+ДАННЫЕ!$BL682+ДАННЫЕ!$BM682=3,1,0)&amp;"a"&amp;IF(ДАННЫЕ!$BQ682+ДАННЫЕ!$BR682&gt;0,1,0)&amp;"d"&amp;ДАННЫЕ!$BQ682&amp;"v"&amp;ДАННЫЕ!$BR682&amp;"p"&amp;ДАННЫЕ!$BS682&amp;"n"&amp;ДАННЫЕ!$BU682&amp;"t"&amp;ДАННЫЕ!$BV682&amp;"o"&amp;ДАННЫЕ!$BT682&amp;"l"&amp;IF(ДАННЫЕ!$BN682&gt;0,1,0)&amp;ДАННЫЕ!$BN682&amp;"g"&amp;ДАННЫЕ!$BO682&amp;"s"&amp;ДАННЫЕ!$BP682&amp;"DZ"&amp;IF(ДАННЫЕ!B682-ДАННЫЕ!G682 &lt; 60,IF(ДАННЫЕ!B682-ДАННЫЕ!G682 &gt;= 0,1,0),0)&amp;"u"&amp;IF(ДАННЫЕ!$CJ682&gt;0,1,0)</f>
        <v>brCD0h0xyzc0a0dvpntol0gsDZ1u0</v>
      </c>
      <c r="N682" s="28" t="str">
        <f ca="1">ДАННЫЕ!$F682&amp;ДАННЫЕ!$I682&amp;"g"&amp;B682&amp;"cf"&amp;D682&amp;"a"&amp;IF(ДАННЫЕ!$BX682&gt;0,1,0)&amp;IF(ДАННЫЕ!$BF682&gt;500,1,IF(ДАННЫЕ!$BF682&gt;350,2,IF(ДАННЫЕ!$BF682&gt;=200,3,IF(ДАННЫЕ!$BF682&gt;=100,4,IF(ДАННЫЕ!$BF682&gt;=50,5,IF(ДАННЫЕ!$BF682&lt;50,6,0))))))&amp;"AR"&amp;IF(DATEDIF(ДАННЫЕ!$BX682,ДАННЫЕ!$F$1,"y")&gt;1,1,0)&amp;"VG"&amp;IF(ДАННЫЕ!$BH682="0",1,0)&amp;"o"&amp;IF(T682+ДАННЫЕ!$AF682+ДАННЫЕ!$AG682+ДАННЫЕ!$AH682+ДАННЫЕ!$AI682+ДАННЫЕ!$AJ682+ДАННЫЕ!$AP682+ДАННЫЕ!$AQ682+ДАННЫЕ!$AR682+ДАННЫЕ!$AU682+ДАННЫЕ!$AW682+ДАННЫЕ!$AS682+ДАННЫЕ!$AT682&gt;0,1,0)&amp;"x"&amp;ДАННЫЕ!$AG682&amp;"p"&amp;IF(ДАННЫЕ!$BY682&gt;0,1,0)&amp;"v"&amp;IF(ДАННЫЕ!$BZ682&gt;0,1,0)&amp;"n"&amp;ДАННЫЕ!$CA682&amp;"t"&amp;ДАННЫЕ!$AY682&amp;"k"&amp;ДАННЫЕ!$CB682&amp;"q"&amp;ДАННЫЕ!$CC682&amp;"w"&amp;ДАННЫЕ!$CD682&amp;"e"&amp;ДАННЫЕ!$CE682&amp;"m"&amp;ДАННЫЕ!$CF682&amp;"c"&amp;ДАННЫЕ!$CG682&amp;"z"&amp;ДАННЫЕ!$CH682&amp;"d"&amp;IF(H682=4,1,0)&amp;"s"&amp;IF(ДАННЫЕ!$J682=1,0,1)&amp;"u"&amp;IF(ДАННЫЕ!$CJ682&gt;0,1,0)</f>
        <v>g0cf0a06AR1VG0o0xp0v0ntkqwemczd0s1u0</v>
      </c>
      <c r="O682" s="28" t="str">
        <f>ДАННЫЕ!$I682&amp;"g"&amp;B682&amp;A682&amp;"f"&amp;P682&amp;"c"&amp;IF(ДАННЫЕ!$U682&gt;0,1,0)&amp;"s"&amp;IF(ДАННЫЕ!$Q682&gt;0,IF(YEAR(ДАННЫЕ!$F$1)=YEAR(ДАННЫЕ!$Q682),IF(MONTH(ДАННЫЕ!$F$1)=MONTH(ДАННЫЕ!$Q682),111,11),1),0)&amp;"i"&amp;IF(ДАННЫЕ!$R682+ДАННЫЕ!$S682+ДАННЫЕ!$T682=0,0,1)&amp;"h"&amp;IF(ДАННЫЕ!$P682&gt;0,1,0)&amp;"p"&amp;IF(ДАННЫЕ!$CI682&gt;0,IF(YEAR(ДАННЫЕ!$F$1)=YEAR(ДАННЫЕ!$CI682),IF(MONTH(ДАННЫЕ!$F$1)=MONTH(ДАННЫЕ!$CI682),111,11),1),0)&amp;"d"&amp;IF(ДАННЫЕ!$CJ682&gt;0,IF(YEAR(ДАННЫЕ!$F$1)=YEAR(ДАННЫЕ!$CJ682),IF(MONTH(ДАННЫЕ!$F$1)=MONTH(ДАННЫЕ!$CJ682),111,11),1),0)&amp;"o"&amp;IF(ДАННЫЕ!$CK682&gt;0,IF(MONTH(ДАННЫЕ!$F$1)=MONTH(ДАННЫЕ!$CK682),111,11),0)&amp;"v"&amp;IF(ДАННЫЕ!$BE682&gt;0,IF(MONTH(ДАННЫЕ!$F$1)=MONTH(ДАННЫЕ!$BE682),111,11),0)</f>
        <v>g00f0c0s0i0h0p0d0o0v0</v>
      </c>
      <c r="P682" s="15">
        <f t="shared" si="32"/>
        <v>0</v>
      </c>
      <c r="Q682" s="15">
        <f>IF(ДАННЫЕ!$F$1&gt;ДАННЫЕ!$N682,IF(YEAR(ДАННЫЕ!$F$1)=YEAR(ДАННЫЕ!M682),1,0),0)</f>
        <v>0</v>
      </c>
      <c r="R682" s="15">
        <f>IF(ДАННЫЕ!$F$1&gt;ДАННЫЕ!$N682,IF(YEAR(ДАННЫЕ!$F$1)=YEAR(ДАННЫЕ!N682),1,0),0)</f>
        <v>0</v>
      </c>
      <c r="S682" s="15">
        <f>IF(ДАННЫЕ!$AA682="2А",1,IF(ДАННЫЕ!$AA682="2Б",2,IF(ДАННЫЕ!$AA682="2В",3,IF(ДАННЫЕ!$AA682=3,4,IF(ДАННЫЕ!$AA682="4А",5,IF(ДАННЫЕ!$AA682="4Б",6,IF(ДАННЫЕ!$AA682="4В",7,IF(ДАННЫЕ!$AA682=5,8,0))))))))</f>
        <v>0</v>
      </c>
      <c r="T682" s="15">
        <f>IF(OR(ДАННЫЕ!$AC682=2,ДАННЫЕ!$AD682=2,ДАННЫЕ!$AE682=2),2,IF(OR(ДАННЫЕ!$AC682=1,ДАННЫЕ!$AD682=1,ДАННЫЕ!$AE682=1),1,0))</f>
        <v>0</v>
      </c>
    </row>
    <row r="683" spans="1:20" ht="15" customHeight="1" x14ac:dyDescent="0.2">
      <c r="A683" s="78">
        <f>IF(B683&gt;0,IF(MONTH(ДАННЫЕ!$F$1)=MONTH(ДАННЫЕ!$B683),1,0),0)</f>
        <v>0</v>
      </c>
      <c r="B683" s="14">
        <f>IF(ДАННЫЕ!$B683&gt;0,IF(YEAR(ДАННЫЕ!$F$1)=YEAR(ДАННЫЕ!$B683),1,0),0)</f>
        <v>0</v>
      </c>
      <c r="C683" s="14">
        <f>IF(ДАННЫЕ!$CM683&gt;0,IF(YEAR(ДАННЫЕ!$F$1)=YEAR(ДАННЫЕ!$CM683),1,0),0)</f>
        <v>0</v>
      </c>
      <c r="D683" s="14">
        <f>IF(ДАННЫЕ!$CJ683&gt;0,IF(ДАННЫЕ!$CL683&gt;ДАННЫЕ!$F$1,1,IF(ДАННЫЕ!$CL683&gt;0,0,1)),0)</f>
        <v>0</v>
      </c>
      <c r="E683" s="43" t="str">
        <f ca="1">IF(ДАННЫЕ!$F$1&gt;0,IF(ДАННЫЕ!$G683&gt;0,DATEDIF(ДАННЫЕ!$G683,ДАННЫЕ!$F$1,"y"),""),IF(ДАННЫЕ!$G683&gt;0,DATEDIF(ДАННЫЕ!$G683,TODAY(),"y"),""))</f>
        <v/>
      </c>
      <c r="F683" s="43" t="str">
        <f xml:space="preserve"> IF(ДАННЫЕ!$F683="М",IF(E683&gt;=18,IF(E683&lt;60,1,""),""),"")&amp;IF(ДАННЫЕ!$F683="Ж",IF(E683&gt;=18,IF(E683&lt;55,1,""),""),"")</f>
        <v/>
      </c>
      <c r="G683" s="43" t="str">
        <f xml:space="preserve"> IF(ДАННЫЕ!$F683="М",IF(E683&gt;=60,2,""),"")&amp;IF(ДАННЫЕ!$F683="Ж",IF(E683&gt;=55,2,""),"")</f>
        <v/>
      </c>
      <c r="H683" s="43" t="str">
        <f t="shared" ca="1" si="30"/>
        <v/>
      </c>
      <c r="I683" s="43" t="str">
        <f t="shared" ca="1" si="31"/>
        <v>03</v>
      </c>
      <c r="J683" s="28" t="str">
        <f ca="1">ДАННЫЕ!$F683&amp;H683&amp;I683&amp;ДАННЫЕ!$I683&amp;"m"&amp;IF(ДАННЫЕ!$I683&gt;0,IF(ДАННЫЕ!$J683&gt;0,0,1),"")&amp;"f"&amp;IF(ДАННЫЕ!$R683&gt;0,IF(YEAR(ДАННЫЕ!$F$1)=YEAR(ДАННЫЕ!$R683),1,0),0)&amp;"z"&amp;ДАННЫЕ!$R683&amp;"p"&amp;ДАННЫЕ!$S683&amp;"i"&amp;ДАННЫЕ!$T683&amp;"h"&amp;ДАННЫЕ!$K683&amp;"be"&amp;ДАННЫЕ!$BI683&amp;"CD"&amp;IF(ДАННЫЕ!BF683&gt;500,4,IF(ДАННЫЕ!BF683&gt;350,3,IF(ДАННЫЕ!BF683&gt;200,2,IF(ДАННЫЕ!BF683&gt;0,1,0))))&amp;"g"&amp;B683&amp;"d"&amp;H683&amp;"l"&amp;ДАННЫЕ!AT683&amp;"a"&amp;ДАННЫЕ!$V683&amp;"v"&amp;R683&amp;"k"&amp;ДАННЫЕ!$U683&amp;"s"&amp;ДАННЫЕ!$Y683&amp;"t"&amp;ДАННЫЕ!$X683&amp;"b"&amp;IF(ДАННЫЕ!$Q683&gt;1,1,0)&amp;"PP"&amp;ДАННЫЕ!Z683&amp;"c"&amp;S683&amp;"x"&amp;IF(ДАННЫЕ!$BY683&gt;0,IF(YEAR(ДАННЫЕ!$F$1)=YEAR(ДАННЫЕ!$BY683),1,0),0)&amp;"n"&amp;IF(ДАННЫЕ!$BZ683&gt;0,IF(YEAR(ДАННЫЕ!$F$1)=YEAR(ДАННЫЕ!$BZ683),1,0),0)&amp;"u"&amp;D683&amp;"z"&amp;IF(ДАННЫЕ!$CL683&gt;0,IF(YEAR(ДАННЫЕ!$F$1)&gt;YEAR(ДАННЫЕ!$CL683),11,12),0)</f>
        <v>03mf0zpihbeCD0g0dlav0kstb0PPc0x0n0u0z0</v>
      </c>
      <c r="K683" s="28" t="str">
        <f ca="1">ДАННЫЕ!$I683&amp;"x"&amp;B683&amp;"w"&amp;IF(T683+ДАННЫЕ!AD683+ДАННЫЕ!AE683+ДАННЫЕ!AF683+ДАННЫЕ!AG683+ДАННЫЕ!AH683+ДАННЫЕ!$AL683+ДАННЫЕ!AI683+ДАННЫЕ!AJ683+ДАННЫЕ!AK683+ДАННЫЕ!AP683+ДАННЫЕ!AQ683+ДАННЫЕ!AR683+ДАННЫЕ!$AM683+ДАННЫЕ!$AN683+ДАННЫЕ!AS683+ДАННЫЕ!AT683&gt;0,1,0)&amp;IF(OR(T683=2,ДАННЫЕ!AD683=2,ДАННЫЕ!AE683=2,ДАННЫЕ!AF683=2,ДАННЫЕ!AG683=2,ДАННЫЕ!AH683=2,ДАННЫЕ!$AL683=2,ДАННЫЕ!AI683=2,ДАННЫЕ!AJ683=2,ДАННЫЕ!AK683=2,ДАННЫЕ!AP683=2,ДАННЫЕ!AQ683=2,ДАННЫЕ!AR683=2,ДАННЫЕ!$AM683=2,ДАННЫЕ!$AN683=2,ДАННЫЕ!AS683=2,ДАННЫЕ!AT683=2),2,0)&amp;"t"&amp;IF(T683&gt;0,"1"&amp;T683,"00")&amp;"f"&amp;IF(ДАННЫЕ!$AC683,"1"&amp;ДАННЫЕ!$AC683,"00")&amp;"b"&amp;IF(ДАННЫЕ!$AD683,"1"&amp;ДАННЫЕ!$AD683,"00")&amp;"g"&amp;IF(ДАННЫЕ!$AF683,"1"&amp;ДАННЫЕ!$AF683,"00")&amp;"c"&amp;IF(ДАННЫЕ!$AG683,"1"&amp;ДАННЫЕ!$AG683,"00")&amp;"i"&amp;IF(ДАННЫЕ!$AH683,"1"&amp;ДАННЫЕ!$AH683,"00")&amp;"r"&amp;IF(ДАННЫЕ!$AL683,"1"&amp;ДАННЫЕ!$AL683,"00")&amp;"m"&amp;IF(ДАННЫЕ!$AI683,"1"&amp;ДАННЫЕ!$AI683,"00")&amp;"hS"&amp;IF(ДАННЫЕ!$AJ683,"1"&amp;ДАННЫЕ!$AJ683,"00")&amp;"hZ"&amp;IF(ДАННЫЕ!$AK683,"1"&amp;ДАННЫЕ!$AK683,"00")&amp;"p"&amp;IF(ДАННЫЕ!$AP683,"1"&amp;ДАННЫЕ!$AP683,"00")&amp;"k"&amp;IF(ДАННЫЕ!$AQ683,"1"&amp;ДАННЫЕ!$AQ683,"00")&amp;"z"&amp;IF(ДАННЫЕ!$AR683,"1"&amp;ДАННЫЕ!$AR683,"00")&amp;"j"&amp;IF(ДАННЫЕ!$AM683,"1"&amp;ДАННЫЕ!$AM683,"00")&amp;"n"&amp;IF(ДАННЫЕ!$AN683,"1"&amp;ДАННЫЕ!$AN683,"00")&amp;"E"&amp;ДАННЫЕ!BI683&amp;"L"&amp;ДАННЫЕ!AO683&amp;"h"&amp;IF(ДАННЫЕ!$AU683&gt;0,1,0)&amp;"v"&amp;IF(ДАННЫЕ!$AW683&gt;0,1,0)&amp;"a"&amp;IF(ДАННЫЕ!$AS683,"1"&amp;ДАННЫЕ!$AS683,"00")&amp;"s"&amp;IF(ДАННЫЕ!$AT683,"1"&amp;ДАННЫЕ!$AT683,"00")&amp;"u"&amp;IF(ДАННЫЕ!$CJ683&gt;0,1,0)&amp;"y"&amp;B683&amp;"d"&amp;H683&amp;"e"&amp;F683&amp;G683</f>
        <v>x0w00t00f00b00g00c00i00r00m00hS00hZ00p00k00z00j00n00ELh0v0a00s00u0y0de</v>
      </c>
      <c r="L683" s="28" t="str">
        <f ca="1">ДАННЫЕ!$I683&amp;"VN"&amp;IF(ДАННЫЕ!AW683&gt;0,11,10)&amp;"CD"&amp;IF(ДАННЫЕ!BF683&gt;500,16,IF(ДАННЫЕ!BF683&gt;350,15,IF(ДАННЫЕ!BF683&gt;=200,14,IF(ДАННЫЕ!BF683&gt;=100,13,IF(ДАННЫЕ!BF683&gt;=50,12,IF(ДАННЫЕ!BF683&gt;0,11,10))))))&amp;"AR"&amp;IF(ДАННЫЕ!BX683&gt;0,1,0)&amp;"GD"&amp;B683&amp;"VV"&amp;IF(E683&gt;=5,IF(E683&lt;18,1,0),0)</f>
        <v>VN10CD10AR0GD0VV0</v>
      </c>
      <c r="M683" s="28" t="str">
        <f>ДАННЫЕ!$I683&amp;"b"&amp;ДАННЫЕ!$BI683&amp;"r"&amp;ДАННЫЕ!$BJ683&amp;"CD"&amp;IF(ДАННЫЕ!BF683&gt;0,IF(ДАННЫЕ!BF683&lt;200,1,IF(ДАННЫЕ!BF683&lt;350,2,3)),0)&amp;"h"&amp;IF(ДАННЫЕ!$BK683+ДАННЫЕ!$BL683+ДАННЫЕ!$BM683&gt;0,1,0)&amp;"x"&amp;ДАННЫЕ!$BK683&amp;"y"&amp;ДАННЫЕ!$BL683&amp;"z"&amp;ДАННЫЕ!$BM683&amp;"c"&amp;IF(ДАННЫЕ!$BK683+ДАННЫЕ!$BL683+ДАННЫЕ!$BM683=3,1,0)&amp;"a"&amp;IF(ДАННЫЕ!$BQ683+ДАННЫЕ!$BR683&gt;0,1,0)&amp;"d"&amp;ДАННЫЕ!$BQ683&amp;"v"&amp;ДАННЫЕ!$BR683&amp;"p"&amp;ДАННЫЕ!$BS683&amp;"n"&amp;ДАННЫЕ!$BU683&amp;"t"&amp;ДАННЫЕ!$BV683&amp;"o"&amp;ДАННЫЕ!$BT683&amp;"l"&amp;IF(ДАННЫЕ!$BN683&gt;0,1,0)&amp;ДАННЫЕ!$BN683&amp;"g"&amp;ДАННЫЕ!$BO683&amp;"s"&amp;ДАННЫЕ!$BP683&amp;"DZ"&amp;IF(ДАННЫЕ!B683-ДАННЫЕ!G683 &lt; 60,IF(ДАННЫЕ!B683-ДАННЫЕ!G683 &gt;= 0,1,0),0)&amp;"u"&amp;IF(ДАННЫЕ!$CJ683&gt;0,1,0)</f>
        <v>brCD0h0xyzc0a0dvpntol0gsDZ1u0</v>
      </c>
      <c r="N683" s="28" t="str">
        <f ca="1">ДАННЫЕ!$F683&amp;ДАННЫЕ!$I683&amp;"g"&amp;B683&amp;"cf"&amp;D683&amp;"a"&amp;IF(ДАННЫЕ!$BX683&gt;0,1,0)&amp;IF(ДАННЫЕ!$BF683&gt;500,1,IF(ДАННЫЕ!$BF683&gt;350,2,IF(ДАННЫЕ!$BF683&gt;=200,3,IF(ДАННЫЕ!$BF683&gt;=100,4,IF(ДАННЫЕ!$BF683&gt;=50,5,IF(ДАННЫЕ!$BF683&lt;50,6,0))))))&amp;"AR"&amp;IF(DATEDIF(ДАННЫЕ!$BX683,ДАННЫЕ!$F$1,"y")&gt;1,1,0)&amp;"VG"&amp;IF(ДАННЫЕ!$BH683="0",1,0)&amp;"o"&amp;IF(T683+ДАННЫЕ!$AF683+ДАННЫЕ!$AG683+ДАННЫЕ!$AH683+ДАННЫЕ!$AI683+ДАННЫЕ!$AJ683+ДАННЫЕ!$AP683+ДАННЫЕ!$AQ683+ДАННЫЕ!$AR683+ДАННЫЕ!$AU683+ДАННЫЕ!$AW683+ДАННЫЕ!$AS683+ДАННЫЕ!$AT683&gt;0,1,0)&amp;"x"&amp;ДАННЫЕ!$AG683&amp;"p"&amp;IF(ДАННЫЕ!$BY683&gt;0,1,0)&amp;"v"&amp;IF(ДАННЫЕ!$BZ683&gt;0,1,0)&amp;"n"&amp;ДАННЫЕ!$CA683&amp;"t"&amp;ДАННЫЕ!$AY683&amp;"k"&amp;ДАННЫЕ!$CB683&amp;"q"&amp;ДАННЫЕ!$CC683&amp;"w"&amp;ДАННЫЕ!$CD683&amp;"e"&amp;ДАННЫЕ!$CE683&amp;"m"&amp;ДАННЫЕ!$CF683&amp;"c"&amp;ДАННЫЕ!$CG683&amp;"z"&amp;ДАННЫЕ!$CH683&amp;"d"&amp;IF(H683=4,1,0)&amp;"s"&amp;IF(ДАННЫЕ!$J683=1,0,1)&amp;"u"&amp;IF(ДАННЫЕ!$CJ683&gt;0,1,0)</f>
        <v>g0cf0a06AR1VG0o0xp0v0ntkqwemczd0s1u0</v>
      </c>
      <c r="O683" s="28" t="str">
        <f>ДАННЫЕ!$I683&amp;"g"&amp;B683&amp;A683&amp;"f"&amp;P683&amp;"c"&amp;IF(ДАННЫЕ!$U683&gt;0,1,0)&amp;"s"&amp;IF(ДАННЫЕ!$Q683&gt;0,IF(YEAR(ДАННЫЕ!$F$1)=YEAR(ДАННЫЕ!$Q683),IF(MONTH(ДАННЫЕ!$F$1)=MONTH(ДАННЫЕ!$Q683),111,11),1),0)&amp;"i"&amp;IF(ДАННЫЕ!$R683+ДАННЫЕ!$S683+ДАННЫЕ!$T683=0,0,1)&amp;"h"&amp;IF(ДАННЫЕ!$P683&gt;0,1,0)&amp;"p"&amp;IF(ДАННЫЕ!$CI683&gt;0,IF(YEAR(ДАННЫЕ!$F$1)=YEAR(ДАННЫЕ!$CI683),IF(MONTH(ДАННЫЕ!$F$1)=MONTH(ДАННЫЕ!$CI683),111,11),1),0)&amp;"d"&amp;IF(ДАННЫЕ!$CJ683&gt;0,IF(YEAR(ДАННЫЕ!$F$1)=YEAR(ДАННЫЕ!$CJ683),IF(MONTH(ДАННЫЕ!$F$1)=MONTH(ДАННЫЕ!$CJ683),111,11),1),0)&amp;"o"&amp;IF(ДАННЫЕ!$CK683&gt;0,IF(MONTH(ДАННЫЕ!$F$1)=MONTH(ДАННЫЕ!$CK683),111,11),0)&amp;"v"&amp;IF(ДАННЫЕ!$BE683&gt;0,IF(MONTH(ДАННЫЕ!$F$1)=MONTH(ДАННЫЕ!$BE683),111,11),0)</f>
        <v>g00f0c0s0i0h0p0d0o0v0</v>
      </c>
      <c r="P683" s="15">
        <f t="shared" si="32"/>
        <v>0</v>
      </c>
      <c r="Q683" s="15">
        <f>IF(ДАННЫЕ!$F$1&gt;ДАННЫЕ!$N683,IF(YEAR(ДАННЫЕ!$F$1)=YEAR(ДАННЫЕ!M683),1,0),0)</f>
        <v>0</v>
      </c>
      <c r="R683" s="15">
        <f>IF(ДАННЫЕ!$F$1&gt;ДАННЫЕ!$N683,IF(YEAR(ДАННЫЕ!$F$1)=YEAR(ДАННЫЕ!N683),1,0),0)</f>
        <v>0</v>
      </c>
      <c r="S683" s="15">
        <f>IF(ДАННЫЕ!$AA683="2А",1,IF(ДАННЫЕ!$AA683="2Б",2,IF(ДАННЫЕ!$AA683="2В",3,IF(ДАННЫЕ!$AA683=3,4,IF(ДАННЫЕ!$AA683="4А",5,IF(ДАННЫЕ!$AA683="4Б",6,IF(ДАННЫЕ!$AA683="4В",7,IF(ДАННЫЕ!$AA683=5,8,0))))))))</f>
        <v>0</v>
      </c>
      <c r="T683" s="15">
        <f>IF(OR(ДАННЫЕ!$AC683=2,ДАННЫЕ!$AD683=2,ДАННЫЕ!$AE683=2),2,IF(OR(ДАННЫЕ!$AC683=1,ДАННЫЕ!$AD683=1,ДАННЫЕ!$AE683=1),1,0))</f>
        <v>0</v>
      </c>
    </row>
    <row r="684" spans="1:20" ht="15" customHeight="1" x14ac:dyDescent="0.2">
      <c r="A684" s="78">
        <f>IF(B684&gt;0,IF(MONTH(ДАННЫЕ!$F$1)=MONTH(ДАННЫЕ!$B684),1,0),0)</f>
        <v>0</v>
      </c>
      <c r="B684" s="14">
        <f>IF(ДАННЫЕ!$B684&gt;0,IF(YEAR(ДАННЫЕ!$F$1)=YEAR(ДАННЫЕ!$B684),1,0),0)</f>
        <v>0</v>
      </c>
      <c r="C684" s="14">
        <f>IF(ДАННЫЕ!$CM684&gt;0,IF(YEAR(ДАННЫЕ!$F$1)=YEAR(ДАННЫЕ!$CM684),1,0),0)</f>
        <v>0</v>
      </c>
      <c r="D684" s="14">
        <f>IF(ДАННЫЕ!$CJ684&gt;0,IF(ДАННЫЕ!$CL684&gt;ДАННЫЕ!$F$1,1,IF(ДАННЫЕ!$CL684&gt;0,0,1)),0)</f>
        <v>0</v>
      </c>
      <c r="E684" s="43" t="str">
        <f ca="1">IF(ДАННЫЕ!$F$1&gt;0,IF(ДАННЫЕ!$G684&gt;0,DATEDIF(ДАННЫЕ!$G684,ДАННЫЕ!$F$1,"y"),""),IF(ДАННЫЕ!$G684&gt;0,DATEDIF(ДАННЫЕ!$G684,TODAY(),"y"),""))</f>
        <v/>
      </c>
      <c r="F684" s="43" t="str">
        <f xml:space="preserve"> IF(ДАННЫЕ!$F684="М",IF(E684&gt;=18,IF(E684&lt;60,1,""),""),"")&amp;IF(ДАННЫЕ!$F684="Ж",IF(E684&gt;=18,IF(E684&lt;55,1,""),""),"")</f>
        <v/>
      </c>
      <c r="G684" s="43" t="str">
        <f xml:space="preserve"> IF(ДАННЫЕ!$F684="М",IF(E684&gt;=60,2,""),"")&amp;IF(ДАННЫЕ!$F684="Ж",IF(E684&gt;=55,2,""),"")</f>
        <v/>
      </c>
      <c r="H684" s="43" t="str">
        <f t="shared" ca="1" si="30"/>
        <v/>
      </c>
      <c r="I684" s="43" t="str">
        <f t="shared" ca="1" si="31"/>
        <v>03</v>
      </c>
      <c r="J684" s="28" t="str">
        <f ca="1">ДАННЫЕ!$F684&amp;H684&amp;I684&amp;ДАННЫЕ!$I684&amp;"m"&amp;IF(ДАННЫЕ!$I684&gt;0,IF(ДАННЫЕ!$J684&gt;0,0,1),"")&amp;"f"&amp;IF(ДАННЫЕ!$R684&gt;0,IF(YEAR(ДАННЫЕ!$F$1)=YEAR(ДАННЫЕ!$R684),1,0),0)&amp;"z"&amp;ДАННЫЕ!$R684&amp;"p"&amp;ДАННЫЕ!$S684&amp;"i"&amp;ДАННЫЕ!$T684&amp;"h"&amp;ДАННЫЕ!$K684&amp;"be"&amp;ДАННЫЕ!$BI684&amp;"CD"&amp;IF(ДАННЫЕ!BF684&gt;500,4,IF(ДАННЫЕ!BF684&gt;350,3,IF(ДАННЫЕ!BF684&gt;200,2,IF(ДАННЫЕ!BF684&gt;0,1,0))))&amp;"g"&amp;B684&amp;"d"&amp;H684&amp;"l"&amp;ДАННЫЕ!AT684&amp;"a"&amp;ДАННЫЕ!$V684&amp;"v"&amp;R684&amp;"k"&amp;ДАННЫЕ!$U684&amp;"s"&amp;ДАННЫЕ!$Y684&amp;"t"&amp;ДАННЫЕ!$X684&amp;"b"&amp;IF(ДАННЫЕ!$Q684&gt;1,1,0)&amp;"PP"&amp;ДАННЫЕ!Z684&amp;"c"&amp;S684&amp;"x"&amp;IF(ДАННЫЕ!$BY684&gt;0,IF(YEAR(ДАННЫЕ!$F$1)=YEAR(ДАННЫЕ!$BY684),1,0),0)&amp;"n"&amp;IF(ДАННЫЕ!$BZ684&gt;0,IF(YEAR(ДАННЫЕ!$F$1)=YEAR(ДАННЫЕ!$BZ684),1,0),0)&amp;"u"&amp;D684&amp;"z"&amp;IF(ДАННЫЕ!$CL684&gt;0,IF(YEAR(ДАННЫЕ!$F$1)&gt;YEAR(ДАННЫЕ!$CL684),11,12),0)</f>
        <v>03mf0zpihbeCD0g0dlav0kstb0PPc0x0n0u0z0</v>
      </c>
      <c r="K684" s="28" t="str">
        <f ca="1">ДАННЫЕ!$I684&amp;"x"&amp;B684&amp;"w"&amp;IF(T684+ДАННЫЕ!AD684+ДАННЫЕ!AE684+ДАННЫЕ!AF684+ДАННЫЕ!AG684+ДАННЫЕ!AH684+ДАННЫЕ!$AL684+ДАННЫЕ!AI684+ДАННЫЕ!AJ684+ДАННЫЕ!AK684+ДАННЫЕ!AP684+ДАННЫЕ!AQ684+ДАННЫЕ!AR684+ДАННЫЕ!$AM684+ДАННЫЕ!$AN684+ДАННЫЕ!AS684+ДАННЫЕ!AT684&gt;0,1,0)&amp;IF(OR(T684=2,ДАННЫЕ!AD684=2,ДАННЫЕ!AE684=2,ДАННЫЕ!AF684=2,ДАННЫЕ!AG684=2,ДАННЫЕ!AH684=2,ДАННЫЕ!$AL684=2,ДАННЫЕ!AI684=2,ДАННЫЕ!AJ684=2,ДАННЫЕ!AK684=2,ДАННЫЕ!AP684=2,ДАННЫЕ!AQ684=2,ДАННЫЕ!AR684=2,ДАННЫЕ!$AM684=2,ДАННЫЕ!$AN684=2,ДАННЫЕ!AS684=2,ДАННЫЕ!AT684=2),2,0)&amp;"t"&amp;IF(T684&gt;0,"1"&amp;T684,"00")&amp;"f"&amp;IF(ДАННЫЕ!$AC684,"1"&amp;ДАННЫЕ!$AC684,"00")&amp;"b"&amp;IF(ДАННЫЕ!$AD684,"1"&amp;ДАННЫЕ!$AD684,"00")&amp;"g"&amp;IF(ДАННЫЕ!$AF684,"1"&amp;ДАННЫЕ!$AF684,"00")&amp;"c"&amp;IF(ДАННЫЕ!$AG684,"1"&amp;ДАННЫЕ!$AG684,"00")&amp;"i"&amp;IF(ДАННЫЕ!$AH684,"1"&amp;ДАННЫЕ!$AH684,"00")&amp;"r"&amp;IF(ДАННЫЕ!$AL684,"1"&amp;ДАННЫЕ!$AL684,"00")&amp;"m"&amp;IF(ДАННЫЕ!$AI684,"1"&amp;ДАННЫЕ!$AI684,"00")&amp;"hS"&amp;IF(ДАННЫЕ!$AJ684,"1"&amp;ДАННЫЕ!$AJ684,"00")&amp;"hZ"&amp;IF(ДАННЫЕ!$AK684,"1"&amp;ДАННЫЕ!$AK684,"00")&amp;"p"&amp;IF(ДАННЫЕ!$AP684,"1"&amp;ДАННЫЕ!$AP684,"00")&amp;"k"&amp;IF(ДАННЫЕ!$AQ684,"1"&amp;ДАННЫЕ!$AQ684,"00")&amp;"z"&amp;IF(ДАННЫЕ!$AR684,"1"&amp;ДАННЫЕ!$AR684,"00")&amp;"j"&amp;IF(ДАННЫЕ!$AM684,"1"&amp;ДАННЫЕ!$AM684,"00")&amp;"n"&amp;IF(ДАННЫЕ!$AN684,"1"&amp;ДАННЫЕ!$AN684,"00")&amp;"E"&amp;ДАННЫЕ!BI684&amp;"L"&amp;ДАННЫЕ!AO684&amp;"h"&amp;IF(ДАННЫЕ!$AU684&gt;0,1,0)&amp;"v"&amp;IF(ДАННЫЕ!$AW684&gt;0,1,0)&amp;"a"&amp;IF(ДАННЫЕ!$AS684,"1"&amp;ДАННЫЕ!$AS684,"00")&amp;"s"&amp;IF(ДАННЫЕ!$AT684,"1"&amp;ДАННЫЕ!$AT684,"00")&amp;"u"&amp;IF(ДАННЫЕ!$CJ684&gt;0,1,0)&amp;"y"&amp;B684&amp;"d"&amp;H684&amp;"e"&amp;F684&amp;G684</f>
        <v>x0w00t00f00b00g00c00i00r00m00hS00hZ00p00k00z00j00n00ELh0v0a00s00u0y0de</v>
      </c>
      <c r="L684" s="28" t="str">
        <f ca="1">ДАННЫЕ!$I684&amp;"VN"&amp;IF(ДАННЫЕ!AW684&gt;0,11,10)&amp;"CD"&amp;IF(ДАННЫЕ!BF684&gt;500,16,IF(ДАННЫЕ!BF684&gt;350,15,IF(ДАННЫЕ!BF684&gt;=200,14,IF(ДАННЫЕ!BF684&gt;=100,13,IF(ДАННЫЕ!BF684&gt;=50,12,IF(ДАННЫЕ!BF684&gt;0,11,10))))))&amp;"AR"&amp;IF(ДАННЫЕ!BX684&gt;0,1,0)&amp;"GD"&amp;B684&amp;"VV"&amp;IF(E684&gt;=5,IF(E684&lt;18,1,0),0)</f>
        <v>VN10CD10AR0GD0VV0</v>
      </c>
      <c r="M684" s="28" t="str">
        <f>ДАННЫЕ!$I684&amp;"b"&amp;ДАННЫЕ!$BI684&amp;"r"&amp;ДАННЫЕ!$BJ684&amp;"CD"&amp;IF(ДАННЫЕ!BF684&gt;0,IF(ДАННЫЕ!BF684&lt;200,1,IF(ДАННЫЕ!BF684&lt;350,2,3)),0)&amp;"h"&amp;IF(ДАННЫЕ!$BK684+ДАННЫЕ!$BL684+ДАННЫЕ!$BM684&gt;0,1,0)&amp;"x"&amp;ДАННЫЕ!$BK684&amp;"y"&amp;ДАННЫЕ!$BL684&amp;"z"&amp;ДАННЫЕ!$BM684&amp;"c"&amp;IF(ДАННЫЕ!$BK684+ДАННЫЕ!$BL684+ДАННЫЕ!$BM684=3,1,0)&amp;"a"&amp;IF(ДАННЫЕ!$BQ684+ДАННЫЕ!$BR684&gt;0,1,0)&amp;"d"&amp;ДАННЫЕ!$BQ684&amp;"v"&amp;ДАННЫЕ!$BR684&amp;"p"&amp;ДАННЫЕ!$BS684&amp;"n"&amp;ДАННЫЕ!$BU684&amp;"t"&amp;ДАННЫЕ!$BV684&amp;"o"&amp;ДАННЫЕ!$BT684&amp;"l"&amp;IF(ДАННЫЕ!$BN684&gt;0,1,0)&amp;ДАННЫЕ!$BN684&amp;"g"&amp;ДАННЫЕ!$BO684&amp;"s"&amp;ДАННЫЕ!$BP684&amp;"DZ"&amp;IF(ДАННЫЕ!B684-ДАННЫЕ!G684 &lt; 60,IF(ДАННЫЕ!B684-ДАННЫЕ!G684 &gt;= 0,1,0),0)&amp;"u"&amp;IF(ДАННЫЕ!$CJ684&gt;0,1,0)</f>
        <v>brCD0h0xyzc0a0dvpntol0gsDZ1u0</v>
      </c>
      <c r="N684" s="28" t="str">
        <f ca="1">ДАННЫЕ!$F684&amp;ДАННЫЕ!$I684&amp;"g"&amp;B684&amp;"cf"&amp;D684&amp;"a"&amp;IF(ДАННЫЕ!$BX684&gt;0,1,0)&amp;IF(ДАННЫЕ!$BF684&gt;500,1,IF(ДАННЫЕ!$BF684&gt;350,2,IF(ДАННЫЕ!$BF684&gt;=200,3,IF(ДАННЫЕ!$BF684&gt;=100,4,IF(ДАННЫЕ!$BF684&gt;=50,5,IF(ДАННЫЕ!$BF684&lt;50,6,0))))))&amp;"AR"&amp;IF(DATEDIF(ДАННЫЕ!$BX684,ДАННЫЕ!$F$1,"y")&gt;1,1,0)&amp;"VG"&amp;IF(ДАННЫЕ!$BH684="0",1,0)&amp;"o"&amp;IF(T684+ДАННЫЕ!$AF684+ДАННЫЕ!$AG684+ДАННЫЕ!$AH684+ДАННЫЕ!$AI684+ДАННЫЕ!$AJ684+ДАННЫЕ!$AP684+ДАННЫЕ!$AQ684+ДАННЫЕ!$AR684+ДАННЫЕ!$AU684+ДАННЫЕ!$AW684+ДАННЫЕ!$AS684+ДАННЫЕ!$AT684&gt;0,1,0)&amp;"x"&amp;ДАННЫЕ!$AG684&amp;"p"&amp;IF(ДАННЫЕ!$BY684&gt;0,1,0)&amp;"v"&amp;IF(ДАННЫЕ!$BZ684&gt;0,1,0)&amp;"n"&amp;ДАННЫЕ!$CA684&amp;"t"&amp;ДАННЫЕ!$AY684&amp;"k"&amp;ДАННЫЕ!$CB684&amp;"q"&amp;ДАННЫЕ!$CC684&amp;"w"&amp;ДАННЫЕ!$CD684&amp;"e"&amp;ДАННЫЕ!$CE684&amp;"m"&amp;ДАННЫЕ!$CF684&amp;"c"&amp;ДАННЫЕ!$CG684&amp;"z"&amp;ДАННЫЕ!$CH684&amp;"d"&amp;IF(H684=4,1,0)&amp;"s"&amp;IF(ДАННЫЕ!$J684=1,0,1)&amp;"u"&amp;IF(ДАННЫЕ!$CJ684&gt;0,1,0)</f>
        <v>g0cf0a06AR1VG0o0xp0v0ntkqwemczd0s1u0</v>
      </c>
      <c r="O684" s="28" t="str">
        <f>ДАННЫЕ!$I684&amp;"g"&amp;B684&amp;A684&amp;"f"&amp;P684&amp;"c"&amp;IF(ДАННЫЕ!$U684&gt;0,1,0)&amp;"s"&amp;IF(ДАННЫЕ!$Q684&gt;0,IF(YEAR(ДАННЫЕ!$F$1)=YEAR(ДАННЫЕ!$Q684),IF(MONTH(ДАННЫЕ!$F$1)=MONTH(ДАННЫЕ!$Q684),111,11),1),0)&amp;"i"&amp;IF(ДАННЫЕ!$R684+ДАННЫЕ!$S684+ДАННЫЕ!$T684=0,0,1)&amp;"h"&amp;IF(ДАННЫЕ!$P684&gt;0,1,0)&amp;"p"&amp;IF(ДАННЫЕ!$CI684&gt;0,IF(YEAR(ДАННЫЕ!$F$1)=YEAR(ДАННЫЕ!$CI684),IF(MONTH(ДАННЫЕ!$F$1)=MONTH(ДАННЫЕ!$CI684),111,11),1),0)&amp;"d"&amp;IF(ДАННЫЕ!$CJ684&gt;0,IF(YEAR(ДАННЫЕ!$F$1)=YEAR(ДАННЫЕ!$CJ684),IF(MONTH(ДАННЫЕ!$F$1)=MONTH(ДАННЫЕ!$CJ684),111,11),1),0)&amp;"o"&amp;IF(ДАННЫЕ!$CK684&gt;0,IF(MONTH(ДАННЫЕ!$F$1)=MONTH(ДАННЫЕ!$CK684),111,11),0)&amp;"v"&amp;IF(ДАННЫЕ!$BE684&gt;0,IF(MONTH(ДАННЫЕ!$F$1)=MONTH(ДАННЫЕ!$BE684),111,11),0)</f>
        <v>g00f0c0s0i0h0p0d0o0v0</v>
      </c>
      <c r="P684" s="15">
        <f t="shared" si="32"/>
        <v>0</v>
      </c>
      <c r="Q684" s="15">
        <f>IF(ДАННЫЕ!$F$1&gt;ДАННЫЕ!$N684,IF(YEAR(ДАННЫЕ!$F$1)=YEAR(ДАННЫЕ!M684),1,0),0)</f>
        <v>0</v>
      </c>
      <c r="R684" s="15">
        <f>IF(ДАННЫЕ!$F$1&gt;ДАННЫЕ!$N684,IF(YEAR(ДАННЫЕ!$F$1)=YEAR(ДАННЫЕ!N684),1,0),0)</f>
        <v>0</v>
      </c>
      <c r="S684" s="15">
        <f>IF(ДАННЫЕ!$AA684="2А",1,IF(ДАННЫЕ!$AA684="2Б",2,IF(ДАННЫЕ!$AA684="2В",3,IF(ДАННЫЕ!$AA684=3,4,IF(ДАННЫЕ!$AA684="4А",5,IF(ДАННЫЕ!$AA684="4Б",6,IF(ДАННЫЕ!$AA684="4В",7,IF(ДАННЫЕ!$AA684=5,8,0))))))))</f>
        <v>0</v>
      </c>
      <c r="T684" s="15">
        <f>IF(OR(ДАННЫЕ!$AC684=2,ДАННЫЕ!$AD684=2,ДАННЫЕ!$AE684=2),2,IF(OR(ДАННЫЕ!$AC684=1,ДАННЫЕ!$AD684=1,ДАННЫЕ!$AE684=1),1,0))</f>
        <v>0</v>
      </c>
    </row>
    <row r="685" spans="1:20" ht="15" customHeight="1" x14ac:dyDescent="0.2">
      <c r="A685" s="78">
        <f>IF(B685&gt;0,IF(MONTH(ДАННЫЕ!$F$1)=MONTH(ДАННЫЕ!$B685),1,0),0)</f>
        <v>0</v>
      </c>
      <c r="B685" s="14">
        <f>IF(ДАННЫЕ!$B685&gt;0,IF(YEAR(ДАННЫЕ!$F$1)=YEAR(ДАННЫЕ!$B685),1,0),0)</f>
        <v>0</v>
      </c>
      <c r="C685" s="14">
        <f>IF(ДАННЫЕ!$CM685&gt;0,IF(YEAR(ДАННЫЕ!$F$1)=YEAR(ДАННЫЕ!$CM685),1,0),0)</f>
        <v>0</v>
      </c>
      <c r="D685" s="14">
        <f>IF(ДАННЫЕ!$CJ685&gt;0,IF(ДАННЫЕ!$CL685&gt;ДАННЫЕ!$F$1,1,IF(ДАННЫЕ!$CL685&gt;0,0,1)),0)</f>
        <v>0</v>
      </c>
      <c r="E685" s="43" t="str">
        <f ca="1">IF(ДАННЫЕ!$F$1&gt;0,IF(ДАННЫЕ!$G685&gt;0,DATEDIF(ДАННЫЕ!$G685,ДАННЫЕ!$F$1,"y"),""),IF(ДАННЫЕ!$G685&gt;0,DATEDIF(ДАННЫЕ!$G685,TODAY(),"y"),""))</f>
        <v/>
      </c>
      <c r="F685" s="43" t="str">
        <f xml:space="preserve"> IF(ДАННЫЕ!$F685="М",IF(E685&gt;=18,IF(E685&lt;60,1,""),""),"")&amp;IF(ДАННЫЕ!$F685="Ж",IF(E685&gt;=18,IF(E685&lt;55,1,""),""),"")</f>
        <v/>
      </c>
      <c r="G685" s="43" t="str">
        <f xml:space="preserve"> IF(ДАННЫЕ!$F685="М",IF(E685&gt;=60,2,""),"")&amp;IF(ДАННЫЕ!$F685="Ж",IF(E685&gt;=55,2,""),"")</f>
        <v/>
      </c>
      <c r="H685" s="43" t="str">
        <f t="shared" ca="1" si="30"/>
        <v/>
      </c>
      <c r="I685" s="43" t="str">
        <f t="shared" ca="1" si="31"/>
        <v>03</v>
      </c>
      <c r="J685" s="28" t="str">
        <f ca="1">ДАННЫЕ!$F685&amp;H685&amp;I685&amp;ДАННЫЕ!$I685&amp;"m"&amp;IF(ДАННЫЕ!$I685&gt;0,IF(ДАННЫЕ!$J685&gt;0,0,1),"")&amp;"f"&amp;IF(ДАННЫЕ!$R685&gt;0,IF(YEAR(ДАННЫЕ!$F$1)=YEAR(ДАННЫЕ!$R685),1,0),0)&amp;"z"&amp;ДАННЫЕ!$R685&amp;"p"&amp;ДАННЫЕ!$S685&amp;"i"&amp;ДАННЫЕ!$T685&amp;"h"&amp;ДАННЫЕ!$K685&amp;"be"&amp;ДАННЫЕ!$BI685&amp;"CD"&amp;IF(ДАННЫЕ!BF685&gt;500,4,IF(ДАННЫЕ!BF685&gt;350,3,IF(ДАННЫЕ!BF685&gt;200,2,IF(ДАННЫЕ!BF685&gt;0,1,0))))&amp;"g"&amp;B685&amp;"d"&amp;H685&amp;"l"&amp;ДАННЫЕ!AT685&amp;"a"&amp;ДАННЫЕ!$V685&amp;"v"&amp;R685&amp;"k"&amp;ДАННЫЕ!$U685&amp;"s"&amp;ДАННЫЕ!$Y685&amp;"t"&amp;ДАННЫЕ!$X685&amp;"b"&amp;IF(ДАННЫЕ!$Q685&gt;1,1,0)&amp;"PP"&amp;ДАННЫЕ!Z685&amp;"c"&amp;S685&amp;"x"&amp;IF(ДАННЫЕ!$BY685&gt;0,IF(YEAR(ДАННЫЕ!$F$1)=YEAR(ДАННЫЕ!$BY685),1,0),0)&amp;"n"&amp;IF(ДАННЫЕ!$BZ685&gt;0,IF(YEAR(ДАННЫЕ!$F$1)=YEAR(ДАННЫЕ!$BZ685),1,0),0)&amp;"u"&amp;D685&amp;"z"&amp;IF(ДАННЫЕ!$CL685&gt;0,IF(YEAR(ДАННЫЕ!$F$1)&gt;YEAR(ДАННЫЕ!$CL685),11,12),0)</f>
        <v>03mf0zpihbeCD0g0dlav0kstb0PPc0x0n0u0z0</v>
      </c>
      <c r="K685" s="28" t="str">
        <f ca="1">ДАННЫЕ!$I685&amp;"x"&amp;B685&amp;"w"&amp;IF(T685+ДАННЫЕ!AD685+ДАННЫЕ!AE685+ДАННЫЕ!AF685+ДАННЫЕ!AG685+ДАННЫЕ!AH685+ДАННЫЕ!$AL685+ДАННЫЕ!AI685+ДАННЫЕ!AJ685+ДАННЫЕ!AK685+ДАННЫЕ!AP685+ДАННЫЕ!AQ685+ДАННЫЕ!AR685+ДАННЫЕ!$AM685+ДАННЫЕ!$AN685+ДАННЫЕ!AS685+ДАННЫЕ!AT685&gt;0,1,0)&amp;IF(OR(T685=2,ДАННЫЕ!AD685=2,ДАННЫЕ!AE685=2,ДАННЫЕ!AF685=2,ДАННЫЕ!AG685=2,ДАННЫЕ!AH685=2,ДАННЫЕ!$AL685=2,ДАННЫЕ!AI685=2,ДАННЫЕ!AJ685=2,ДАННЫЕ!AK685=2,ДАННЫЕ!AP685=2,ДАННЫЕ!AQ685=2,ДАННЫЕ!AR685=2,ДАННЫЕ!$AM685=2,ДАННЫЕ!$AN685=2,ДАННЫЕ!AS685=2,ДАННЫЕ!AT685=2),2,0)&amp;"t"&amp;IF(T685&gt;0,"1"&amp;T685,"00")&amp;"f"&amp;IF(ДАННЫЕ!$AC685,"1"&amp;ДАННЫЕ!$AC685,"00")&amp;"b"&amp;IF(ДАННЫЕ!$AD685,"1"&amp;ДАННЫЕ!$AD685,"00")&amp;"g"&amp;IF(ДАННЫЕ!$AF685,"1"&amp;ДАННЫЕ!$AF685,"00")&amp;"c"&amp;IF(ДАННЫЕ!$AG685,"1"&amp;ДАННЫЕ!$AG685,"00")&amp;"i"&amp;IF(ДАННЫЕ!$AH685,"1"&amp;ДАННЫЕ!$AH685,"00")&amp;"r"&amp;IF(ДАННЫЕ!$AL685,"1"&amp;ДАННЫЕ!$AL685,"00")&amp;"m"&amp;IF(ДАННЫЕ!$AI685,"1"&amp;ДАННЫЕ!$AI685,"00")&amp;"hS"&amp;IF(ДАННЫЕ!$AJ685,"1"&amp;ДАННЫЕ!$AJ685,"00")&amp;"hZ"&amp;IF(ДАННЫЕ!$AK685,"1"&amp;ДАННЫЕ!$AK685,"00")&amp;"p"&amp;IF(ДАННЫЕ!$AP685,"1"&amp;ДАННЫЕ!$AP685,"00")&amp;"k"&amp;IF(ДАННЫЕ!$AQ685,"1"&amp;ДАННЫЕ!$AQ685,"00")&amp;"z"&amp;IF(ДАННЫЕ!$AR685,"1"&amp;ДАННЫЕ!$AR685,"00")&amp;"j"&amp;IF(ДАННЫЕ!$AM685,"1"&amp;ДАННЫЕ!$AM685,"00")&amp;"n"&amp;IF(ДАННЫЕ!$AN685,"1"&amp;ДАННЫЕ!$AN685,"00")&amp;"E"&amp;ДАННЫЕ!BI685&amp;"L"&amp;ДАННЫЕ!AO685&amp;"h"&amp;IF(ДАННЫЕ!$AU685&gt;0,1,0)&amp;"v"&amp;IF(ДАННЫЕ!$AW685&gt;0,1,0)&amp;"a"&amp;IF(ДАННЫЕ!$AS685,"1"&amp;ДАННЫЕ!$AS685,"00")&amp;"s"&amp;IF(ДАННЫЕ!$AT685,"1"&amp;ДАННЫЕ!$AT685,"00")&amp;"u"&amp;IF(ДАННЫЕ!$CJ685&gt;0,1,0)&amp;"y"&amp;B685&amp;"d"&amp;H685&amp;"e"&amp;F685&amp;G685</f>
        <v>x0w00t00f00b00g00c00i00r00m00hS00hZ00p00k00z00j00n00ELh0v0a00s00u0y0de</v>
      </c>
      <c r="L685" s="28" t="str">
        <f ca="1">ДАННЫЕ!$I685&amp;"VN"&amp;IF(ДАННЫЕ!AW685&gt;0,11,10)&amp;"CD"&amp;IF(ДАННЫЕ!BF685&gt;500,16,IF(ДАННЫЕ!BF685&gt;350,15,IF(ДАННЫЕ!BF685&gt;=200,14,IF(ДАННЫЕ!BF685&gt;=100,13,IF(ДАННЫЕ!BF685&gt;=50,12,IF(ДАННЫЕ!BF685&gt;0,11,10))))))&amp;"AR"&amp;IF(ДАННЫЕ!BX685&gt;0,1,0)&amp;"GD"&amp;B685&amp;"VV"&amp;IF(E685&gt;=5,IF(E685&lt;18,1,0),0)</f>
        <v>VN10CD10AR0GD0VV0</v>
      </c>
      <c r="M685" s="28" t="str">
        <f>ДАННЫЕ!$I685&amp;"b"&amp;ДАННЫЕ!$BI685&amp;"r"&amp;ДАННЫЕ!$BJ685&amp;"CD"&amp;IF(ДАННЫЕ!BF685&gt;0,IF(ДАННЫЕ!BF685&lt;200,1,IF(ДАННЫЕ!BF685&lt;350,2,3)),0)&amp;"h"&amp;IF(ДАННЫЕ!$BK685+ДАННЫЕ!$BL685+ДАННЫЕ!$BM685&gt;0,1,0)&amp;"x"&amp;ДАННЫЕ!$BK685&amp;"y"&amp;ДАННЫЕ!$BL685&amp;"z"&amp;ДАННЫЕ!$BM685&amp;"c"&amp;IF(ДАННЫЕ!$BK685+ДАННЫЕ!$BL685+ДАННЫЕ!$BM685=3,1,0)&amp;"a"&amp;IF(ДАННЫЕ!$BQ685+ДАННЫЕ!$BR685&gt;0,1,0)&amp;"d"&amp;ДАННЫЕ!$BQ685&amp;"v"&amp;ДАННЫЕ!$BR685&amp;"p"&amp;ДАННЫЕ!$BS685&amp;"n"&amp;ДАННЫЕ!$BU685&amp;"t"&amp;ДАННЫЕ!$BV685&amp;"o"&amp;ДАННЫЕ!$BT685&amp;"l"&amp;IF(ДАННЫЕ!$BN685&gt;0,1,0)&amp;ДАННЫЕ!$BN685&amp;"g"&amp;ДАННЫЕ!$BO685&amp;"s"&amp;ДАННЫЕ!$BP685&amp;"DZ"&amp;IF(ДАННЫЕ!B685-ДАННЫЕ!G685 &lt; 60,IF(ДАННЫЕ!B685-ДАННЫЕ!G685 &gt;= 0,1,0),0)&amp;"u"&amp;IF(ДАННЫЕ!$CJ685&gt;0,1,0)</f>
        <v>brCD0h0xyzc0a0dvpntol0gsDZ1u0</v>
      </c>
      <c r="N685" s="28" t="str">
        <f ca="1">ДАННЫЕ!$F685&amp;ДАННЫЕ!$I685&amp;"g"&amp;B685&amp;"cf"&amp;D685&amp;"a"&amp;IF(ДАННЫЕ!$BX685&gt;0,1,0)&amp;IF(ДАННЫЕ!$BF685&gt;500,1,IF(ДАННЫЕ!$BF685&gt;350,2,IF(ДАННЫЕ!$BF685&gt;=200,3,IF(ДАННЫЕ!$BF685&gt;=100,4,IF(ДАННЫЕ!$BF685&gt;=50,5,IF(ДАННЫЕ!$BF685&lt;50,6,0))))))&amp;"AR"&amp;IF(DATEDIF(ДАННЫЕ!$BX685,ДАННЫЕ!$F$1,"y")&gt;1,1,0)&amp;"VG"&amp;IF(ДАННЫЕ!$BH685="0",1,0)&amp;"o"&amp;IF(T685+ДАННЫЕ!$AF685+ДАННЫЕ!$AG685+ДАННЫЕ!$AH685+ДАННЫЕ!$AI685+ДАННЫЕ!$AJ685+ДАННЫЕ!$AP685+ДАННЫЕ!$AQ685+ДАННЫЕ!$AR685+ДАННЫЕ!$AU685+ДАННЫЕ!$AW685+ДАННЫЕ!$AS685+ДАННЫЕ!$AT685&gt;0,1,0)&amp;"x"&amp;ДАННЫЕ!$AG685&amp;"p"&amp;IF(ДАННЫЕ!$BY685&gt;0,1,0)&amp;"v"&amp;IF(ДАННЫЕ!$BZ685&gt;0,1,0)&amp;"n"&amp;ДАННЫЕ!$CA685&amp;"t"&amp;ДАННЫЕ!$AY685&amp;"k"&amp;ДАННЫЕ!$CB685&amp;"q"&amp;ДАННЫЕ!$CC685&amp;"w"&amp;ДАННЫЕ!$CD685&amp;"e"&amp;ДАННЫЕ!$CE685&amp;"m"&amp;ДАННЫЕ!$CF685&amp;"c"&amp;ДАННЫЕ!$CG685&amp;"z"&amp;ДАННЫЕ!$CH685&amp;"d"&amp;IF(H685=4,1,0)&amp;"s"&amp;IF(ДАННЫЕ!$J685=1,0,1)&amp;"u"&amp;IF(ДАННЫЕ!$CJ685&gt;0,1,0)</f>
        <v>g0cf0a06AR1VG0o0xp0v0ntkqwemczd0s1u0</v>
      </c>
      <c r="O685" s="28" t="str">
        <f>ДАННЫЕ!$I685&amp;"g"&amp;B685&amp;A685&amp;"f"&amp;P685&amp;"c"&amp;IF(ДАННЫЕ!$U685&gt;0,1,0)&amp;"s"&amp;IF(ДАННЫЕ!$Q685&gt;0,IF(YEAR(ДАННЫЕ!$F$1)=YEAR(ДАННЫЕ!$Q685),IF(MONTH(ДАННЫЕ!$F$1)=MONTH(ДАННЫЕ!$Q685),111,11),1),0)&amp;"i"&amp;IF(ДАННЫЕ!$R685+ДАННЫЕ!$S685+ДАННЫЕ!$T685=0,0,1)&amp;"h"&amp;IF(ДАННЫЕ!$P685&gt;0,1,0)&amp;"p"&amp;IF(ДАННЫЕ!$CI685&gt;0,IF(YEAR(ДАННЫЕ!$F$1)=YEAR(ДАННЫЕ!$CI685),IF(MONTH(ДАННЫЕ!$F$1)=MONTH(ДАННЫЕ!$CI685),111,11),1),0)&amp;"d"&amp;IF(ДАННЫЕ!$CJ685&gt;0,IF(YEAR(ДАННЫЕ!$F$1)=YEAR(ДАННЫЕ!$CJ685),IF(MONTH(ДАННЫЕ!$F$1)=MONTH(ДАННЫЕ!$CJ685),111,11),1),0)&amp;"o"&amp;IF(ДАННЫЕ!$CK685&gt;0,IF(MONTH(ДАННЫЕ!$F$1)=MONTH(ДАННЫЕ!$CK685),111,11),0)&amp;"v"&amp;IF(ДАННЫЕ!$BE685&gt;0,IF(MONTH(ДАННЫЕ!$F$1)=MONTH(ДАННЫЕ!$BE685),111,11),0)</f>
        <v>g00f0c0s0i0h0p0d0o0v0</v>
      </c>
      <c r="P685" s="15">
        <f t="shared" si="32"/>
        <v>0</v>
      </c>
      <c r="Q685" s="15">
        <f>IF(ДАННЫЕ!$F$1&gt;ДАННЫЕ!$N685,IF(YEAR(ДАННЫЕ!$F$1)=YEAR(ДАННЫЕ!M685),1,0),0)</f>
        <v>0</v>
      </c>
      <c r="R685" s="15">
        <f>IF(ДАННЫЕ!$F$1&gt;ДАННЫЕ!$N685,IF(YEAR(ДАННЫЕ!$F$1)=YEAR(ДАННЫЕ!N685),1,0),0)</f>
        <v>0</v>
      </c>
      <c r="S685" s="15">
        <f>IF(ДАННЫЕ!$AA685="2А",1,IF(ДАННЫЕ!$AA685="2Б",2,IF(ДАННЫЕ!$AA685="2В",3,IF(ДАННЫЕ!$AA685=3,4,IF(ДАННЫЕ!$AA685="4А",5,IF(ДАННЫЕ!$AA685="4Б",6,IF(ДАННЫЕ!$AA685="4В",7,IF(ДАННЫЕ!$AA685=5,8,0))))))))</f>
        <v>0</v>
      </c>
      <c r="T685" s="15">
        <f>IF(OR(ДАННЫЕ!$AC685=2,ДАННЫЕ!$AD685=2,ДАННЫЕ!$AE685=2),2,IF(OR(ДАННЫЕ!$AC685=1,ДАННЫЕ!$AD685=1,ДАННЫЕ!$AE685=1),1,0))</f>
        <v>0</v>
      </c>
    </row>
    <row r="686" spans="1:20" ht="15" customHeight="1" x14ac:dyDescent="0.2">
      <c r="A686" s="78">
        <f>IF(B686&gt;0,IF(MONTH(ДАННЫЕ!$F$1)=MONTH(ДАННЫЕ!$B686),1,0),0)</f>
        <v>0</v>
      </c>
      <c r="B686" s="14">
        <f>IF(ДАННЫЕ!$B686&gt;0,IF(YEAR(ДАННЫЕ!$F$1)=YEAR(ДАННЫЕ!$B686),1,0),0)</f>
        <v>0</v>
      </c>
      <c r="C686" s="14">
        <f>IF(ДАННЫЕ!$CM686&gt;0,IF(YEAR(ДАННЫЕ!$F$1)=YEAR(ДАННЫЕ!$CM686),1,0),0)</f>
        <v>0</v>
      </c>
      <c r="D686" s="14">
        <f>IF(ДАННЫЕ!$CJ686&gt;0,IF(ДАННЫЕ!$CL686&gt;ДАННЫЕ!$F$1,1,IF(ДАННЫЕ!$CL686&gt;0,0,1)),0)</f>
        <v>0</v>
      </c>
      <c r="E686" s="43" t="str">
        <f ca="1">IF(ДАННЫЕ!$F$1&gt;0,IF(ДАННЫЕ!$G686&gt;0,DATEDIF(ДАННЫЕ!$G686,ДАННЫЕ!$F$1,"y"),""),IF(ДАННЫЕ!$G686&gt;0,DATEDIF(ДАННЫЕ!$G686,TODAY(),"y"),""))</f>
        <v/>
      </c>
      <c r="F686" s="43" t="str">
        <f xml:space="preserve"> IF(ДАННЫЕ!$F686="М",IF(E686&gt;=18,IF(E686&lt;60,1,""),""),"")&amp;IF(ДАННЫЕ!$F686="Ж",IF(E686&gt;=18,IF(E686&lt;55,1,""),""),"")</f>
        <v/>
      </c>
      <c r="G686" s="43" t="str">
        <f xml:space="preserve"> IF(ДАННЫЕ!$F686="М",IF(E686&gt;=60,2,""),"")&amp;IF(ДАННЫЕ!$F686="Ж",IF(E686&gt;=55,2,""),"")</f>
        <v/>
      </c>
      <c r="H686" s="43" t="str">
        <f t="shared" ca="1" si="30"/>
        <v/>
      </c>
      <c r="I686" s="43" t="str">
        <f t="shared" ca="1" si="31"/>
        <v>03</v>
      </c>
      <c r="J686" s="28" t="str">
        <f ca="1">ДАННЫЕ!$F686&amp;H686&amp;I686&amp;ДАННЫЕ!$I686&amp;"m"&amp;IF(ДАННЫЕ!$I686&gt;0,IF(ДАННЫЕ!$J686&gt;0,0,1),"")&amp;"f"&amp;IF(ДАННЫЕ!$R686&gt;0,IF(YEAR(ДАННЫЕ!$F$1)=YEAR(ДАННЫЕ!$R686),1,0),0)&amp;"z"&amp;ДАННЫЕ!$R686&amp;"p"&amp;ДАННЫЕ!$S686&amp;"i"&amp;ДАННЫЕ!$T686&amp;"h"&amp;ДАННЫЕ!$K686&amp;"be"&amp;ДАННЫЕ!$BI686&amp;"CD"&amp;IF(ДАННЫЕ!BF686&gt;500,4,IF(ДАННЫЕ!BF686&gt;350,3,IF(ДАННЫЕ!BF686&gt;200,2,IF(ДАННЫЕ!BF686&gt;0,1,0))))&amp;"g"&amp;B686&amp;"d"&amp;H686&amp;"l"&amp;ДАННЫЕ!AT686&amp;"a"&amp;ДАННЫЕ!$V686&amp;"v"&amp;R686&amp;"k"&amp;ДАННЫЕ!$U686&amp;"s"&amp;ДАННЫЕ!$Y686&amp;"t"&amp;ДАННЫЕ!$X686&amp;"b"&amp;IF(ДАННЫЕ!$Q686&gt;1,1,0)&amp;"PP"&amp;ДАННЫЕ!Z686&amp;"c"&amp;S686&amp;"x"&amp;IF(ДАННЫЕ!$BY686&gt;0,IF(YEAR(ДАННЫЕ!$F$1)=YEAR(ДАННЫЕ!$BY686),1,0),0)&amp;"n"&amp;IF(ДАННЫЕ!$BZ686&gt;0,IF(YEAR(ДАННЫЕ!$F$1)=YEAR(ДАННЫЕ!$BZ686),1,0),0)&amp;"u"&amp;D686&amp;"z"&amp;IF(ДАННЫЕ!$CL686&gt;0,IF(YEAR(ДАННЫЕ!$F$1)&gt;YEAR(ДАННЫЕ!$CL686),11,12),0)</f>
        <v>03mf0zpihbeCD0g0dlav0kstb0PPc0x0n0u0z0</v>
      </c>
      <c r="K686" s="28" t="str">
        <f ca="1">ДАННЫЕ!$I686&amp;"x"&amp;B686&amp;"w"&amp;IF(T686+ДАННЫЕ!AD686+ДАННЫЕ!AE686+ДАННЫЕ!AF686+ДАННЫЕ!AG686+ДАННЫЕ!AH686+ДАННЫЕ!$AL686+ДАННЫЕ!AI686+ДАННЫЕ!AJ686+ДАННЫЕ!AK686+ДАННЫЕ!AP686+ДАННЫЕ!AQ686+ДАННЫЕ!AR686+ДАННЫЕ!$AM686+ДАННЫЕ!$AN686+ДАННЫЕ!AS686+ДАННЫЕ!AT686&gt;0,1,0)&amp;IF(OR(T686=2,ДАННЫЕ!AD686=2,ДАННЫЕ!AE686=2,ДАННЫЕ!AF686=2,ДАННЫЕ!AG686=2,ДАННЫЕ!AH686=2,ДАННЫЕ!$AL686=2,ДАННЫЕ!AI686=2,ДАННЫЕ!AJ686=2,ДАННЫЕ!AK686=2,ДАННЫЕ!AP686=2,ДАННЫЕ!AQ686=2,ДАННЫЕ!AR686=2,ДАННЫЕ!$AM686=2,ДАННЫЕ!$AN686=2,ДАННЫЕ!AS686=2,ДАННЫЕ!AT686=2),2,0)&amp;"t"&amp;IF(T686&gt;0,"1"&amp;T686,"00")&amp;"f"&amp;IF(ДАННЫЕ!$AC686,"1"&amp;ДАННЫЕ!$AC686,"00")&amp;"b"&amp;IF(ДАННЫЕ!$AD686,"1"&amp;ДАННЫЕ!$AD686,"00")&amp;"g"&amp;IF(ДАННЫЕ!$AF686,"1"&amp;ДАННЫЕ!$AF686,"00")&amp;"c"&amp;IF(ДАННЫЕ!$AG686,"1"&amp;ДАННЫЕ!$AG686,"00")&amp;"i"&amp;IF(ДАННЫЕ!$AH686,"1"&amp;ДАННЫЕ!$AH686,"00")&amp;"r"&amp;IF(ДАННЫЕ!$AL686,"1"&amp;ДАННЫЕ!$AL686,"00")&amp;"m"&amp;IF(ДАННЫЕ!$AI686,"1"&amp;ДАННЫЕ!$AI686,"00")&amp;"hS"&amp;IF(ДАННЫЕ!$AJ686,"1"&amp;ДАННЫЕ!$AJ686,"00")&amp;"hZ"&amp;IF(ДАННЫЕ!$AK686,"1"&amp;ДАННЫЕ!$AK686,"00")&amp;"p"&amp;IF(ДАННЫЕ!$AP686,"1"&amp;ДАННЫЕ!$AP686,"00")&amp;"k"&amp;IF(ДАННЫЕ!$AQ686,"1"&amp;ДАННЫЕ!$AQ686,"00")&amp;"z"&amp;IF(ДАННЫЕ!$AR686,"1"&amp;ДАННЫЕ!$AR686,"00")&amp;"j"&amp;IF(ДАННЫЕ!$AM686,"1"&amp;ДАННЫЕ!$AM686,"00")&amp;"n"&amp;IF(ДАННЫЕ!$AN686,"1"&amp;ДАННЫЕ!$AN686,"00")&amp;"E"&amp;ДАННЫЕ!BI686&amp;"L"&amp;ДАННЫЕ!AO686&amp;"h"&amp;IF(ДАННЫЕ!$AU686&gt;0,1,0)&amp;"v"&amp;IF(ДАННЫЕ!$AW686&gt;0,1,0)&amp;"a"&amp;IF(ДАННЫЕ!$AS686,"1"&amp;ДАННЫЕ!$AS686,"00")&amp;"s"&amp;IF(ДАННЫЕ!$AT686,"1"&amp;ДАННЫЕ!$AT686,"00")&amp;"u"&amp;IF(ДАННЫЕ!$CJ686&gt;0,1,0)&amp;"y"&amp;B686&amp;"d"&amp;H686&amp;"e"&amp;F686&amp;G686</f>
        <v>x0w00t00f00b00g00c00i00r00m00hS00hZ00p00k00z00j00n00ELh0v0a00s00u0y0de</v>
      </c>
      <c r="L686" s="28" t="str">
        <f ca="1">ДАННЫЕ!$I686&amp;"VN"&amp;IF(ДАННЫЕ!AW686&gt;0,11,10)&amp;"CD"&amp;IF(ДАННЫЕ!BF686&gt;500,16,IF(ДАННЫЕ!BF686&gt;350,15,IF(ДАННЫЕ!BF686&gt;=200,14,IF(ДАННЫЕ!BF686&gt;=100,13,IF(ДАННЫЕ!BF686&gt;=50,12,IF(ДАННЫЕ!BF686&gt;0,11,10))))))&amp;"AR"&amp;IF(ДАННЫЕ!BX686&gt;0,1,0)&amp;"GD"&amp;B686&amp;"VV"&amp;IF(E686&gt;=5,IF(E686&lt;18,1,0),0)</f>
        <v>VN10CD10AR0GD0VV0</v>
      </c>
      <c r="M686" s="28" t="str">
        <f>ДАННЫЕ!$I686&amp;"b"&amp;ДАННЫЕ!$BI686&amp;"r"&amp;ДАННЫЕ!$BJ686&amp;"CD"&amp;IF(ДАННЫЕ!BF686&gt;0,IF(ДАННЫЕ!BF686&lt;200,1,IF(ДАННЫЕ!BF686&lt;350,2,3)),0)&amp;"h"&amp;IF(ДАННЫЕ!$BK686+ДАННЫЕ!$BL686+ДАННЫЕ!$BM686&gt;0,1,0)&amp;"x"&amp;ДАННЫЕ!$BK686&amp;"y"&amp;ДАННЫЕ!$BL686&amp;"z"&amp;ДАННЫЕ!$BM686&amp;"c"&amp;IF(ДАННЫЕ!$BK686+ДАННЫЕ!$BL686+ДАННЫЕ!$BM686=3,1,0)&amp;"a"&amp;IF(ДАННЫЕ!$BQ686+ДАННЫЕ!$BR686&gt;0,1,0)&amp;"d"&amp;ДАННЫЕ!$BQ686&amp;"v"&amp;ДАННЫЕ!$BR686&amp;"p"&amp;ДАННЫЕ!$BS686&amp;"n"&amp;ДАННЫЕ!$BU686&amp;"t"&amp;ДАННЫЕ!$BV686&amp;"o"&amp;ДАННЫЕ!$BT686&amp;"l"&amp;IF(ДАННЫЕ!$BN686&gt;0,1,0)&amp;ДАННЫЕ!$BN686&amp;"g"&amp;ДАННЫЕ!$BO686&amp;"s"&amp;ДАННЫЕ!$BP686&amp;"DZ"&amp;IF(ДАННЫЕ!B686-ДАННЫЕ!G686 &lt; 60,IF(ДАННЫЕ!B686-ДАННЫЕ!G686 &gt;= 0,1,0),0)&amp;"u"&amp;IF(ДАННЫЕ!$CJ686&gt;0,1,0)</f>
        <v>brCD0h0xyzc0a0dvpntol0gsDZ1u0</v>
      </c>
      <c r="N686" s="28" t="str">
        <f ca="1">ДАННЫЕ!$F686&amp;ДАННЫЕ!$I686&amp;"g"&amp;B686&amp;"cf"&amp;D686&amp;"a"&amp;IF(ДАННЫЕ!$BX686&gt;0,1,0)&amp;IF(ДАННЫЕ!$BF686&gt;500,1,IF(ДАННЫЕ!$BF686&gt;350,2,IF(ДАННЫЕ!$BF686&gt;=200,3,IF(ДАННЫЕ!$BF686&gt;=100,4,IF(ДАННЫЕ!$BF686&gt;=50,5,IF(ДАННЫЕ!$BF686&lt;50,6,0))))))&amp;"AR"&amp;IF(DATEDIF(ДАННЫЕ!$BX686,ДАННЫЕ!$F$1,"y")&gt;1,1,0)&amp;"VG"&amp;IF(ДАННЫЕ!$BH686="0",1,0)&amp;"o"&amp;IF(T686+ДАННЫЕ!$AF686+ДАННЫЕ!$AG686+ДАННЫЕ!$AH686+ДАННЫЕ!$AI686+ДАННЫЕ!$AJ686+ДАННЫЕ!$AP686+ДАННЫЕ!$AQ686+ДАННЫЕ!$AR686+ДАННЫЕ!$AU686+ДАННЫЕ!$AW686+ДАННЫЕ!$AS686+ДАННЫЕ!$AT686&gt;0,1,0)&amp;"x"&amp;ДАННЫЕ!$AG686&amp;"p"&amp;IF(ДАННЫЕ!$BY686&gt;0,1,0)&amp;"v"&amp;IF(ДАННЫЕ!$BZ686&gt;0,1,0)&amp;"n"&amp;ДАННЫЕ!$CA686&amp;"t"&amp;ДАННЫЕ!$AY686&amp;"k"&amp;ДАННЫЕ!$CB686&amp;"q"&amp;ДАННЫЕ!$CC686&amp;"w"&amp;ДАННЫЕ!$CD686&amp;"e"&amp;ДАННЫЕ!$CE686&amp;"m"&amp;ДАННЫЕ!$CF686&amp;"c"&amp;ДАННЫЕ!$CG686&amp;"z"&amp;ДАННЫЕ!$CH686&amp;"d"&amp;IF(H686=4,1,0)&amp;"s"&amp;IF(ДАННЫЕ!$J686=1,0,1)&amp;"u"&amp;IF(ДАННЫЕ!$CJ686&gt;0,1,0)</f>
        <v>g0cf0a06AR1VG0o0xp0v0ntkqwemczd0s1u0</v>
      </c>
      <c r="O686" s="28" t="str">
        <f>ДАННЫЕ!$I686&amp;"g"&amp;B686&amp;A686&amp;"f"&amp;P686&amp;"c"&amp;IF(ДАННЫЕ!$U686&gt;0,1,0)&amp;"s"&amp;IF(ДАННЫЕ!$Q686&gt;0,IF(YEAR(ДАННЫЕ!$F$1)=YEAR(ДАННЫЕ!$Q686),IF(MONTH(ДАННЫЕ!$F$1)=MONTH(ДАННЫЕ!$Q686),111,11),1),0)&amp;"i"&amp;IF(ДАННЫЕ!$R686+ДАННЫЕ!$S686+ДАННЫЕ!$T686=0,0,1)&amp;"h"&amp;IF(ДАННЫЕ!$P686&gt;0,1,0)&amp;"p"&amp;IF(ДАННЫЕ!$CI686&gt;0,IF(YEAR(ДАННЫЕ!$F$1)=YEAR(ДАННЫЕ!$CI686),IF(MONTH(ДАННЫЕ!$F$1)=MONTH(ДАННЫЕ!$CI686),111,11),1),0)&amp;"d"&amp;IF(ДАННЫЕ!$CJ686&gt;0,IF(YEAR(ДАННЫЕ!$F$1)=YEAR(ДАННЫЕ!$CJ686),IF(MONTH(ДАННЫЕ!$F$1)=MONTH(ДАННЫЕ!$CJ686),111,11),1),0)&amp;"o"&amp;IF(ДАННЫЕ!$CK686&gt;0,IF(MONTH(ДАННЫЕ!$F$1)=MONTH(ДАННЫЕ!$CK686),111,11),0)&amp;"v"&amp;IF(ДАННЫЕ!$BE686&gt;0,IF(MONTH(ДАННЫЕ!$F$1)=MONTH(ДАННЫЕ!$BE686),111,11),0)</f>
        <v>g00f0c0s0i0h0p0d0o0v0</v>
      </c>
      <c r="P686" s="15">
        <f t="shared" si="32"/>
        <v>0</v>
      </c>
      <c r="Q686" s="15">
        <f>IF(ДАННЫЕ!$F$1&gt;ДАННЫЕ!$N686,IF(YEAR(ДАННЫЕ!$F$1)=YEAR(ДАННЫЕ!M686),1,0),0)</f>
        <v>0</v>
      </c>
      <c r="R686" s="15">
        <f>IF(ДАННЫЕ!$F$1&gt;ДАННЫЕ!$N686,IF(YEAR(ДАННЫЕ!$F$1)=YEAR(ДАННЫЕ!N686),1,0),0)</f>
        <v>0</v>
      </c>
      <c r="S686" s="15">
        <f>IF(ДАННЫЕ!$AA686="2А",1,IF(ДАННЫЕ!$AA686="2Б",2,IF(ДАННЫЕ!$AA686="2В",3,IF(ДАННЫЕ!$AA686=3,4,IF(ДАННЫЕ!$AA686="4А",5,IF(ДАННЫЕ!$AA686="4Б",6,IF(ДАННЫЕ!$AA686="4В",7,IF(ДАННЫЕ!$AA686=5,8,0))))))))</f>
        <v>0</v>
      </c>
      <c r="T686" s="15">
        <f>IF(OR(ДАННЫЕ!$AC686=2,ДАННЫЕ!$AD686=2,ДАННЫЕ!$AE686=2),2,IF(OR(ДАННЫЕ!$AC686=1,ДАННЫЕ!$AD686=1,ДАННЫЕ!$AE686=1),1,0))</f>
        <v>0</v>
      </c>
    </row>
    <row r="687" spans="1:20" ht="15" customHeight="1" x14ac:dyDescent="0.2">
      <c r="A687" s="78">
        <f>IF(B687&gt;0,IF(MONTH(ДАННЫЕ!$F$1)=MONTH(ДАННЫЕ!$B687),1,0),0)</f>
        <v>0</v>
      </c>
      <c r="B687" s="14">
        <f>IF(ДАННЫЕ!$B687&gt;0,IF(YEAR(ДАННЫЕ!$F$1)=YEAR(ДАННЫЕ!$B687),1,0),0)</f>
        <v>0</v>
      </c>
      <c r="C687" s="14">
        <f>IF(ДАННЫЕ!$CM687&gt;0,IF(YEAR(ДАННЫЕ!$F$1)=YEAR(ДАННЫЕ!$CM687),1,0),0)</f>
        <v>0</v>
      </c>
      <c r="D687" s="14">
        <f>IF(ДАННЫЕ!$CJ687&gt;0,IF(ДАННЫЕ!$CL687&gt;ДАННЫЕ!$F$1,1,IF(ДАННЫЕ!$CL687&gt;0,0,1)),0)</f>
        <v>0</v>
      </c>
      <c r="E687" s="43" t="str">
        <f ca="1">IF(ДАННЫЕ!$F$1&gt;0,IF(ДАННЫЕ!$G687&gt;0,DATEDIF(ДАННЫЕ!$G687,ДАННЫЕ!$F$1,"y"),""),IF(ДАННЫЕ!$G687&gt;0,DATEDIF(ДАННЫЕ!$G687,TODAY(),"y"),""))</f>
        <v/>
      </c>
      <c r="F687" s="43" t="str">
        <f xml:space="preserve"> IF(ДАННЫЕ!$F687="М",IF(E687&gt;=18,IF(E687&lt;60,1,""),""),"")&amp;IF(ДАННЫЕ!$F687="Ж",IF(E687&gt;=18,IF(E687&lt;55,1,""),""),"")</f>
        <v/>
      </c>
      <c r="G687" s="43" t="str">
        <f xml:space="preserve"> IF(ДАННЫЕ!$F687="М",IF(E687&gt;=60,2,""),"")&amp;IF(ДАННЫЕ!$F687="Ж",IF(E687&gt;=55,2,""),"")</f>
        <v/>
      </c>
      <c r="H687" s="43" t="str">
        <f t="shared" ca="1" si="30"/>
        <v/>
      </c>
      <c r="I687" s="43" t="str">
        <f t="shared" ca="1" si="31"/>
        <v>03</v>
      </c>
      <c r="J687" s="28" t="str">
        <f ca="1">ДАННЫЕ!$F687&amp;H687&amp;I687&amp;ДАННЫЕ!$I687&amp;"m"&amp;IF(ДАННЫЕ!$I687&gt;0,IF(ДАННЫЕ!$J687&gt;0,0,1),"")&amp;"f"&amp;IF(ДАННЫЕ!$R687&gt;0,IF(YEAR(ДАННЫЕ!$F$1)=YEAR(ДАННЫЕ!$R687),1,0),0)&amp;"z"&amp;ДАННЫЕ!$R687&amp;"p"&amp;ДАННЫЕ!$S687&amp;"i"&amp;ДАННЫЕ!$T687&amp;"h"&amp;ДАННЫЕ!$K687&amp;"be"&amp;ДАННЫЕ!$BI687&amp;"CD"&amp;IF(ДАННЫЕ!BF687&gt;500,4,IF(ДАННЫЕ!BF687&gt;350,3,IF(ДАННЫЕ!BF687&gt;200,2,IF(ДАННЫЕ!BF687&gt;0,1,0))))&amp;"g"&amp;B687&amp;"d"&amp;H687&amp;"l"&amp;ДАННЫЕ!AT687&amp;"a"&amp;ДАННЫЕ!$V687&amp;"v"&amp;R687&amp;"k"&amp;ДАННЫЕ!$U687&amp;"s"&amp;ДАННЫЕ!$Y687&amp;"t"&amp;ДАННЫЕ!$X687&amp;"b"&amp;IF(ДАННЫЕ!$Q687&gt;1,1,0)&amp;"PP"&amp;ДАННЫЕ!Z687&amp;"c"&amp;S687&amp;"x"&amp;IF(ДАННЫЕ!$BY687&gt;0,IF(YEAR(ДАННЫЕ!$F$1)=YEAR(ДАННЫЕ!$BY687),1,0),0)&amp;"n"&amp;IF(ДАННЫЕ!$BZ687&gt;0,IF(YEAR(ДАННЫЕ!$F$1)=YEAR(ДАННЫЕ!$BZ687),1,0),0)&amp;"u"&amp;D687&amp;"z"&amp;IF(ДАННЫЕ!$CL687&gt;0,IF(YEAR(ДАННЫЕ!$F$1)&gt;YEAR(ДАННЫЕ!$CL687),11,12),0)</f>
        <v>03mf0zpihbeCD0g0dlav0kstb0PPc0x0n0u0z0</v>
      </c>
      <c r="K687" s="28" t="str">
        <f ca="1">ДАННЫЕ!$I687&amp;"x"&amp;B687&amp;"w"&amp;IF(T687+ДАННЫЕ!AD687+ДАННЫЕ!AE687+ДАННЫЕ!AF687+ДАННЫЕ!AG687+ДАННЫЕ!AH687+ДАННЫЕ!$AL687+ДАННЫЕ!AI687+ДАННЫЕ!AJ687+ДАННЫЕ!AK687+ДАННЫЕ!AP687+ДАННЫЕ!AQ687+ДАННЫЕ!AR687+ДАННЫЕ!$AM687+ДАННЫЕ!$AN687+ДАННЫЕ!AS687+ДАННЫЕ!AT687&gt;0,1,0)&amp;IF(OR(T687=2,ДАННЫЕ!AD687=2,ДАННЫЕ!AE687=2,ДАННЫЕ!AF687=2,ДАННЫЕ!AG687=2,ДАННЫЕ!AH687=2,ДАННЫЕ!$AL687=2,ДАННЫЕ!AI687=2,ДАННЫЕ!AJ687=2,ДАННЫЕ!AK687=2,ДАННЫЕ!AP687=2,ДАННЫЕ!AQ687=2,ДАННЫЕ!AR687=2,ДАННЫЕ!$AM687=2,ДАННЫЕ!$AN687=2,ДАННЫЕ!AS687=2,ДАННЫЕ!AT687=2),2,0)&amp;"t"&amp;IF(T687&gt;0,"1"&amp;T687,"00")&amp;"f"&amp;IF(ДАННЫЕ!$AC687,"1"&amp;ДАННЫЕ!$AC687,"00")&amp;"b"&amp;IF(ДАННЫЕ!$AD687,"1"&amp;ДАННЫЕ!$AD687,"00")&amp;"g"&amp;IF(ДАННЫЕ!$AF687,"1"&amp;ДАННЫЕ!$AF687,"00")&amp;"c"&amp;IF(ДАННЫЕ!$AG687,"1"&amp;ДАННЫЕ!$AG687,"00")&amp;"i"&amp;IF(ДАННЫЕ!$AH687,"1"&amp;ДАННЫЕ!$AH687,"00")&amp;"r"&amp;IF(ДАННЫЕ!$AL687,"1"&amp;ДАННЫЕ!$AL687,"00")&amp;"m"&amp;IF(ДАННЫЕ!$AI687,"1"&amp;ДАННЫЕ!$AI687,"00")&amp;"hS"&amp;IF(ДАННЫЕ!$AJ687,"1"&amp;ДАННЫЕ!$AJ687,"00")&amp;"hZ"&amp;IF(ДАННЫЕ!$AK687,"1"&amp;ДАННЫЕ!$AK687,"00")&amp;"p"&amp;IF(ДАННЫЕ!$AP687,"1"&amp;ДАННЫЕ!$AP687,"00")&amp;"k"&amp;IF(ДАННЫЕ!$AQ687,"1"&amp;ДАННЫЕ!$AQ687,"00")&amp;"z"&amp;IF(ДАННЫЕ!$AR687,"1"&amp;ДАННЫЕ!$AR687,"00")&amp;"j"&amp;IF(ДАННЫЕ!$AM687,"1"&amp;ДАННЫЕ!$AM687,"00")&amp;"n"&amp;IF(ДАННЫЕ!$AN687,"1"&amp;ДАННЫЕ!$AN687,"00")&amp;"E"&amp;ДАННЫЕ!BI687&amp;"L"&amp;ДАННЫЕ!AO687&amp;"h"&amp;IF(ДАННЫЕ!$AU687&gt;0,1,0)&amp;"v"&amp;IF(ДАННЫЕ!$AW687&gt;0,1,0)&amp;"a"&amp;IF(ДАННЫЕ!$AS687,"1"&amp;ДАННЫЕ!$AS687,"00")&amp;"s"&amp;IF(ДАННЫЕ!$AT687,"1"&amp;ДАННЫЕ!$AT687,"00")&amp;"u"&amp;IF(ДАННЫЕ!$CJ687&gt;0,1,0)&amp;"y"&amp;B687&amp;"d"&amp;H687&amp;"e"&amp;F687&amp;G687</f>
        <v>x0w00t00f00b00g00c00i00r00m00hS00hZ00p00k00z00j00n00ELh0v0a00s00u0y0de</v>
      </c>
      <c r="L687" s="28" t="str">
        <f ca="1">ДАННЫЕ!$I687&amp;"VN"&amp;IF(ДАННЫЕ!AW687&gt;0,11,10)&amp;"CD"&amp;IF(ДАННЫЕ!BF687&gt;500,16,IF(ДАННЫЕ!BF687&gt;350,15,IF(ДАННЫЕ!BF687&gt;=200,14,IF(ДАННЫЕ!BF687&gt;=100,13,IF(ДАННЫЕ!BF687&gt;=50,12,IF(ДАННЫЕ!BF687&gt;0,11,10))))))&amp;"AR"&amp;IF(ДАННЫЕ!BX687&gt;0,1,0)&amp;"GD"&amp;B687&amp;"VV"&amp;IF(E687&gt;=5,IF(E687&lt;18,1,0),0)</f>
        <v>VN10CD10AR0GD0VV0</v>
      </c>
      <c r="M687" s="28" t="str">
        <f>ДАННЫЕ!$I687&amp;"b"&amp;ДАННЫЕ!$BI687&amp;"r"&amp;ДАННЫЕ!$BJ687&amp;"CD"&amp;IF(ДАННЫЕ!BF687&gt;0,IF(ДАННЫЕ!BF687&lt;200,1,IF(ДАННЫЕ!BF687&lt;350,2,3)),0)&amp;"h"&amp;IF(ДАННЫЕ!$BK687+ДАННЫЕ!$BL687+ДАННЫЕ!$BM687&gt;0,1,0)&amp;"x"&amp;ДАННЫЕ!$BK687&amp;"y"&amp;ДАННЫЕ!$BL687&amp;"z"&amp;ДАННЫЕ!$BM687&amp;"c"&amp;IF(ДАННЫЕ!$BK687+ДАННЫЕ!$BL687+ДАННЫЕ!$BM687=3,1,0)&amp;"a"&amp;IF(ДАННЫЕ!$BQ687+ДАННЫЕ!$BR687&gt;0,1,0)&amp;"d"&amp;ДАННЫЕ!$BQ687&amp;"v"&amp;ДАННЫЕ!$BR687&amp;"p"&amp;ДАННЫЕ!$BS687&amp;"n"&amp;ДАННЫЕ!$BU687&amp;"t"&amp;ДАННЫЕ!$BV687&amp;"o"&amp;ДАННЫЕ!$BT687&amp;"l"&amp;IF(ДАННЫЕ!$BN687&gt;0,1,0)&amp;ДАННЫЕ!$BN687&amp;"g"&amp;ДАННЫЕ!$BO687&amp;"s"&amp;ДАННЫЕ!$BP687&amp;"DZ"&amp;IF(ДАННЫЕ!B687-ДАННЫЕ!G687 &lt; 60,IF(ДАННЫЕ!B687-ДАННЫЕ!G687 &gt;= 0,1,0),0)&amp;"u"&amp;IF(ДАННЫЕ!$CJ687&gt;0,1,0)</f>
        <v>brCD0h0xyzc0a0dvpntol0gsDZ1u0</v>
      </c>
      <c r="N687" s="28" t="str">
        <f ca="1">ДАННЫЕ!$F687&amp;ДАННЫЕ!$I687&amp;"g"&amp;B687&amp;"cf"&amp;D687&amp;"a"&amp;IF(ДАННЫЕ!$BX687&gt;0,1,0)&amp;IF(ДАННЫЕ!$BF687&gt;500,1,IF(ДАННЫЕ!$BF687&gt;350,2,IF(ДАННЫЕ!$BF687&gt;=200,3,IF(ДАННЫЕ!$BF687&gt;=100,4,IF(ДАННЫЕ!$BF687&gt;=50,5,IF(ДАННЫЕ!$BF687&lt;50,6,0))))))&amp;"AR"&amp;IF(DATEDIF(ДАННЫЕ!$BX687,ДАННЫЕ!$F$1,"y")&gt;1,1,0)&amp;"VG"&amp;IF(ДАННЫЕ!$BH687="0",1,0)&amp;"o"&amp;IF(T687+ДАННЫЕ!$AF687+ДАННЫЕ!$AG687+ДАННЫЕ!$AH687+ДАННЫЕ!$AI687+ДАННЫЕ!$AJ687+ДАННЫЕ!$AP687+ДАННЫЕ!$AQ687+ДАННЫЕ!$AR687+ДАННЫЕ!$AU687+ДАННЫЕ!$AW687+ДАННЫЕ!$AS687+ДАННЫЕ!$AT687&gt;0,1,0)&amp;"x"&amp;ДАННЫЕ!$AG687&amp;"p"&amp;IF(ДАННЫЕ!$BY687&gt;0,1,0)&amp;"v"&amp;IF(ДАННЫЕ!$BZ687&gt;0,1,0)&amp;"n"&amp;ДАННЫЕ!$CA687&amp;"t"&amp;ДАННЫЕ!$AY687&amp;"k"&amp;ДАННЫЕ!$CB687&amp;"q"&amp;ДАННЫЕ!$CC687&amp;"w"&amp;ДАННЫЕ!$CD687&amp;"e"&amp;ДАННЫЕ!$CE687&amp;"m"&amp;ДАННЫЕ!$CF687&amp;"c"&amp;ДАННЫЕ!$CG687&amp;"z"&amp;ДАННЫЕ!$CH687&amp;"d"&amp;IF(H687=4,1,0)&amp;"s"&amp;IF(ДАННЫЕ!$J687=1,0,1)&amp;"u"&amp;IF(ДАННЫЕ!$CJ687&gt;0,1,0)</f>
        <v>g0cf0a06AR1VG0o0xp0v0ntkqwemczd0s1u0</v>
      </c>
      <c r="O687" s="28" t="str">
        <f>ДАННЫЕ!$I687&amp;"g"&amp;B687&amp;A687&amp;"f"&amp;P687&amp;"c"&amp;IF(ДАННЫЕ!$U687&gt;0,1,0)&amp;"s"&amp;IF(ДАННЫЕ!$Q687&gt;0,IF(YEAR(ДАННЫЕ!$F$1)=YEAR(ДАННЫЕ!$Q687),IF(MONTH(ДАННЫЕ!$F$1)=MONTH(ДАННЫЕ!$Q687),111,11),1),0)&amp;"i"&amp;IF(ДАННЫЕ!$R687+ДАННЫЕ!$S687+ДАННЫЕ!$T687=0,0,1)&amp;"h"&amp;IF(ДАННЫЕ!$P687&gt;0,1,0)&amp;"p"&amp;IF(ДАННЫЕ!$CI687&gt;0,IF(YEAR(ДАННЫЕ!$F$1)=YEAR(ДАННЫЕ!$CI687),IF(MONTH(ДАННЫЕ!$F$1)=MONTH(ДАННЫЕ!$CI687),111,11),1),0)&amp;"d"&amp;IF(ДАННЫЕ!$CJ687&gt;0,IF(YEAR(ДАННЫЕ!$F$1)=YEAR(ДАННЫЕ!$CJ687),IF(MONTH(ДАННЫЕ!$F$1)=MONTH(ДАННЫЕ!$CJ687),111,11),1),0)&amp;"o"&amp;IF(ДАННЫЕ!$CK687&gt;0,IF(MONTH(ДАННЫЕ!$F$1)=MONTH(ДАННЫЕ!$CK687),111,11),0)&amp;"v"&amp;IF(ДАННЫЕ!$BE687&gt;0,IF(MONTH(ДАННЫЕ!$F$1)=MONTH(ДАННЫЕ!$BE687),111,11),0)</f>
        <v>g00f0c0s0i0h0p0d0o0v0</v>
      </c>
      <c r="P687" s="15">
        <f t="shared" si="32"/>
        <v>0</v>
      </c>
      <c r="Q687" s="15">
        <f>IF(ДАННЫЕ!$F$1&gt;ДАННЫЕ!$N687,IF(YEAR(ДАННЫЕ!$F$1)=YEAR(ДАННЫЕ!M687),1,0),0)</f>
        <v>0</v>
      </c>
      <c r="R687" s="15">
        <f>IF(ДАННЫЕ!$F$1&gt;ДАННЫЕ!$N687,IF(YEAR(ДАННЫЕ!$F$1)=YEAR(ДАННЫЕ!N687),1,0),0)</f>
        <v>0</v>
      </c>
      <c r="S687" s="15">
        <f>IF(ДАННЫЕ!$AA687="2А",1,IF(ДАННЫЕ!$AA687="2Б",2,IF(ДАННЫЕ!$AA687="2В",3,IF(ДАННЫЕ!$AA687=3,4,IF(ДАННЫЕ!$AA687="4А",5,IF(ДАННЫЕ!$AA687="4Б",6,IF(ДАННЫЕ!$AA687="4В",7,IF(ДАННЫЕ!$AA687=5,8,0))))))))</f>
        <v>0</v>
      </c>
      <c r="T687" s="15">
        <f>IF(OR(ДАННЫЕ!$AC687=2,ДАННЫЕ!$AD687=2,ДАННЫЕ!$AE687=2),2,IF(OR(ДАННЫЕ!$AC687=1,ДАННЫЕ!$AD687=1,ДАННЫЕ!$AE687=1),1,0))</f>
        <v>0</v>
      </c>
    </row>
    <row r="688" spans="1:20" ht="15" customHeight="1" x14ac:dyDescent="0.2">
      <c r="A688" s="78">
        <f>IF(B688&gt;0,IF(MONTH(ДАННЫЕ!$F$1)=MONTH(ДАННЫЕ!$B688),1,0),0)</f>
        <v>0</v>
      </c>
      <c r="B688" s="14">
        <f>IF(ДАННЫЕ!$B688&gt;0,IF(YEAR(ДАННЫЕ!$F$1)=YEAR(ДАННЫЕ!$B688),1,0),0)</f>
        <v>0</v>
      </c>
      <c r="C688" s="14">
        <f>IF(ДАННЫЕ!$CM688&gt;0,IF(YEAR(ДАННЫЕ!$F$1)=YEAR(ДАННЫЕ!$CM688),1,0),0)</f>
        <v>0</v>
      </c>
      <c r="D688" s="14">
        <f>IF(ДАННЫЕ!$CJ688&gt;0,IF(ДАННЫЕ!$CL688&gt;ДАННЫЕ!$F$1,1,IF(ДАННЫЕ!$CL688&gt;0,0,1)),0)</f>
        <v>0</v>
      </c>
      <c r="E688" s="43" t="str">
        <f ca="1">IF(ДАННЫЕ!$F$1&gt;0,IF(ДАННЫЕ!$G688&gt;0,DATEDIF(ДАННЫЕ!$G688,ДАННЫЕ!$F$1,"y"),""),IF(ДАННЫЕ!$G688&gt;0,DATEDIF(ДАННЫЕ!$G688,TODAY(),"y"),""))</f>
        <v/>
      </c>
      <c r="F688" s="43" t="str">
        <f xml:space="preserve"> IF(ДАННЫЕ!$F688="М",IF(E688&gt;=18,IF(E688&lt;60,1,""),""),"")&amp;IF(ДАННЫЕ!$F688="Ж",IF(E688&gt;=18,IF(E688&lt;55,1,""),""),"")</f>
        <v/>
      </c>
      <c r="G688" s="43" t="str">
        <f xml:space="preserve"> IF(ДАННЫЕ!$F688="М",IF(E688&gt;=60,2,""),"")&amp;IF(ДАННЫЕ!$F688="Ж",IF(E688&gt;=55,2,""),"")</f>
        <v/>
      </c>
      <c r="H688" s="43" t="str">
        <f t="shared" ca="1" si="30"/>
        <v/>
      </c>
      <c r="I688" s="43" t="str">
        <f t="shared" ca="1" si="31"/>
        <v>03</v>
      </c>
      <c r="J688" s="28" t="str">
        <f ca="1">ДАННЫЕ!$F688&amp;H688&amp;I688&amp;ДАННЫЕ!$I688&amp;"m"&amp;IF(ДАННЫЕ!$I688&gt;0,IF(ДАННЫЕ!$J688&gt;0,0,1),"")&amp;"f"&amp;IF(ДАННЫЕ!$R688&gt;0,IF(YEAR(ДАННЫЕ!$F$1)=YEAR(ДАННЫЕ!$R688),1,0),0)&amp;"z"&amp;ДАННЫЕ!$R688&amp;"p"&amp;ДАННЫЕ!$S688&amp;"i"&amp;ДАННЫЕ!$T688&amp;"h"&amp;ДАННЫЕ!$K688&amp;"be"&amp;ДАННЫЕ!$BI688&amp;"CD"&amp;IF(ДАННЫЕ!BF688&gt;500,4,IF(ДАННЫЕ!BF688&gt;350,3,IF(ДАННЫЕ!BF688&gt;200,2,IF(ДАННЫЕ!BF688&gt;0,1,0))))&amp;"g"&amp;B688&amp;"d"&amp;H688&amp;"l"&amp;ДАННЫЕ!AT688&amp;"a"&amp;ДАННЫЕ!$V688&amp;"v"&amp;R688&amp;"k"&amp;ДАННЫЕ!$U688&amp;"s"&amp;ДАННЫЕ!$Y688&amp;"t"&amp;ДАННЫЕ!$X688&amp;"b"&amp;IF(ДАННЫЕ!$Q688&gt;1,1,0)&amp;"PP"&amp;ДАННЫЕ!Z688&amp;"c"&amp;S688&amp;"x"&amp;IF(ДАННЫЕ!$BY688&gt;0,IF(YEAR(ДАННЫЕ!$F$1)=YEAR(ДАННЫЕ!$BY688),1,0),0)&amp;"n"&amp;IF(ДАННЫЕ!$BZ688&gt;0,IF(YEAR(ДАННЫЕ!$F$1)=YEAR(ДАННЫЕ!$BZ688),1,0),0)&amp;"u"&amp;D688&amp;"z"&amp;IF(ДАННЫЕ!$CL688&gt;0,IF(YEAR(ДАННЫЕ!$F$1)&gt;YEAR(ДАННЫЕ!$CL688),11,12),0)</f>
        <v>03mf0zpihbeCD0g0dlav0kstb0PPc0x0n0u0z0</v>
      </c>
      <c r="K688" s="28" t="str">
        <f ca="1">ДАННЫЕ!$I688&amp;"x"&amp;B688&amp;"w"&amp;IF(T688+ДАННЫЕ!AD688+ДАННЫЕ!AE688+ДАННЫЕ!AF688+ДАННЫЕ!AG688+ДАННЫЕ!AH688+ДАННЫЕ!$AL688+ДАННЫЕ!AI688+ДАННЫЕ!AJ688+ДАННЫЕ!AK688+ДАННЫЕ!AP688+ДАННЫЕ!AQ688+ДАННЫЕ!AR688+ДАННЫЕ!$AM688+ДАННЫЕ!$AN688+ДАННЫЕ!AS688+ДАННЫЕ!AT688&gt;0,1,0)&amp;IF(OR(T688=2,ДАННЫЕ!AD688=2,ДАННЫЕ!AE688=2,ДАННЫЕ!AF688=2,ДАННЫЕ!AG688=2,ДАННЫЕ!AH688=2,ДАННЫЕ!$AL688=2,ДАННЫЕ!AI688=2,ДАННЫЕ!AJ688=2,ДАННЫЕ!AK688=2,ДАННЫЕ!AP688=2,ДАННЫЕ!AQ688=2,ДАННЫЕ!AR688=2,ДАННЫЕ!$AM688=2,ДАННЫЕ!$AN688=2,ДАННЫЕ!AS688=2,ДАННЫЕ!AT688=2),2,0)&amp;"t"&amp;IF(T688&gt;0,"1"&amp;T688,"00")&amp;"f"&amp;IF(ДАННЫЕ!$AC688,"1"&amp;ДАННЫЕ!$AC688,"00")&amp;"b"&amp;IF(ДАННЫЕ!$AD688,"1"&amp;ДАННЫЕ!$AD688,"00")&amp;"g"&amp;IF(ДАННЫЕ!$AF688,"1"&amp;ДАННЫЕ!$AF688,"00")&amp;"c"&amp;IF(ДАННЫЕ!$AG688,"1"&amp;ДАННЫЕ!$AG688,"00")&amp;"i"&amp;IF(ДАННЫЕ!$AH688,"1"&amp;ДАННЫЕ!$AH688,"00")&amp;"r"&amp;IF(ДАННЫЕ!$AL688,"1"&amp;ДАННЫЕ!$AL688,"00")&amp;"m"&amp;IF(ДАННЫЕ!$AI688,"1"&amp;ДАННЫЕ!$AI688,"00")&amp;"hS"&amp;IF(ДАННЫЕ!$AJ688,"1"&amp;ДАННЫЕ!$AJ688,"00")&amp;"hZ"&amp;IF(ДАННЫЕ!$AK688,"1"&amp;ДАННЫЕ!$AK688,"00")&amp;"p"&amp;IF(ДАННЫЕ!$AP688,"1"&amp;ДАННЫЕ!$AP688,"00")&amp;"k"&amp;IF(ДАННЫЕ!$AQ688,"1"&amp;ДАННЫЕ!$AQ688,"00")&amp;"z"&amp;IF(ДАННЫЕ!$AR688,"1"&amp;ДАННЫЕ!$AR688,"00")&amp;"j"&amp;IF(ДАННЫЕ!$AM688,"1"&amp;ДАННЫЕ!$AM688,"00")&amp;"n"&amp;IF(ДАННЫЕ!$AN688,"1"&amp;ДАННЫЕ!$AN688,"00")&amp;"E"&amp;ДАННЫЕ!BI688&amp;"L"&amp;ДАННЫЕ!AO688&amp;"h"&amp;IF(ДАННЫЕ!$AU688&gt;0,1,0)&amp;"v"&amp;IF(ДАННЫЕ!$AW688&gt;0,1,0)&amp;"a"&amp;IF(ДАННЫЕ!$AS688,"1"&amp;ДАННЫЕ!$AS688,"00")&amp;"s"&amp;IF(ДАННЫЕ!$AT688,"1"&amp;ДАННЫЕ!$AT688,"00")&amp;"u"&amp;IF(ДАННЫЕ!$CJ688&gt;0,1,0)&amp;"y"&amp;B688&amp;"d"&amp;H688&amp;"e"&amp;F688&amp;G688</f>
        <v>x0w00t00f00b00g00c00i00r00m00hS00hZ00p00k00z00j00n00ELh0v0a00s00u0y0de</v>
      </c>
      <c r="L688" s="28" t="str">
        <f ca="1">ДАННЫЕ!$I688&amp;"VN"&amp;IF(ДАННЫЕ!AW688&gt;0,11,10)&amp;"CD"&amp;IF(ДАННЫЕ!BF688&gt;500,16,IF(ДАННЫЕ!BF688&gt;350,15,IF(ДАННЫЕ!BF688&gt;=200,14,IF(ДАННЫЕ!BF688&gt;=100,13,IF(ДАННЫЕ!BF688&gt;=50,12,IF(ДАННЫЕ!BF688&gt;0,11,10))))))&amp;"AR"&amp;IF(ДАННЫЕ!BX688&gt;0,1,0)&amp;"GD"&amp;B688&amp;"VV"&amp;IF(E688&gt;=5,IF(E688&lt;18,1,0),0)</f>
        <v>VN10CD10AR0GD0VV0</v>
      </c>
      <c r="M688" s="28" t="str">
        <f>ДАННЫЕ!$I688&amp;"b"&amp;ДАННЫЕ!$BI688&amp;"r"&amp;ДАННЫЕ!$BJ688&amp;"CD"&amp;IF(ДАННЫЕ!BF688&gt;0,IF(ДАННЫЕ!BF688&lt;200,1,IF(ДАННЫЕ!BF688&lt;350,2,3)),0)&amp;"h"&amp;IF(ДАННЫЕ!$BK688+ДАННЫЕ!$BL688+ДАННЫЕ!$BM688&gt;0,1,0)&amp;"x"&amp;ДАННЫЕ!$BK688&amp;"y"&amp;ДАННЫЕ!$BL688&amp;"z"&amp;ДАННЫЕ!$BM688&amp;"c"&amp;IF(ДАННЫЕ!$BK688+ДАННЫЕ!$BL688+ДАННЫЕ!$BM688=3,1,0)&amp;"a"&amp;IF(ДАННЫЕ!$BQ688+ДАННЫЕ!$BR688&gt;0,1,0)&amp;"d"&amp;ДАННЫЕ!$BQ688&amp;"v"&amp;ДАННЫЕ!$BR688&amp;"p"&amp;ДАННЫЕ!$BS688&amp;"n"&amp;ДАННЫЕ!$BU688&amp;"t"&amp;ДАННЫЕ!$BV688&amp;"o"&amp;ДАННЫЕ!$BT688&amp;"l"&amp;IF(ДАННЫЕ!$BN688&gt;0,1,0)&amp;ДАННЫЕ!$BN688&amp;"g"&amp;ДАННЫЕ!$BO688&amp;"s"&amp;ДАННЫЕ!$BP688&amp;"DZ"&amp;IF(ДАННЫЕ!B688-ДАННЫЕ!G688 &lt; 60,IF(ДАННЫЕ!B688-ДАННЫЕ!G688 &gt;= 0,1,0),0)&amp;"u"&amp;IF(ДАННЫЕ!$CJ688&gt;0,1,0)</f>
        <v>brCD0h0xyzc0a0dvpntol0gsDZ1u0</v>
      </c>
      <c r="N688" s="28" t="str">
        <f ca="1">ДАННЫЕ!$F688&amp;ДАННЫЕ!$I688&amp;"g"&amp;B688&amp;"cf"&amp;D688&amp;"a"&amp;IF(ДАННЫЕ!$BX688&gt;0,1,0)&amp;IF(ДАННЫЕ!$BF688&gt;500,1,IF(ДАННЫЕ!$BF688&gt;350,2,IF(ДАННЫЕ!$BF688&gt;=200,3,IF(ДАННЫЕ!$BF688&gt;=100,4,IF(ДАННЫЕ!$BF688&gt;=50,5,IF(ДАННЫЕ!$BF688&lt;50,6,0))))))&amp;"AR"&amp;IF(DATEDIF(ДАННЫЕ!$BX688,ДАННЫЕ!$F$1,"y")&gt;1,1,0)&amp;"VG"&amp;IF(ДАННЫЕ!$BH688="0",1,0)&amp;"o"&amp;IF(T688+ДАННЫЕ!$AF688+ДАННЫЕ!$AG688+ДАННЫЕ!$AH688+ДАННЫЕ!$AI688+ДАННЫЕ!$AJ688+ДАННЫЕ!$AP688+ДАННЫЕ!$AQ688+ДАННЫЕ!$AR688+ДАННЫЕ!$AU688+ДАННЫЕ!$AW688+ДАННЫЕ!$AS688+ДАННЫЕ!$AT688&gt;0,1,0)&amp;"x"&amp;ДАННЫЕ!$AG688&amp;"p"&amp;IF(ДАННЫЕ!$BY688&gt;0,1,0)&amp;"v"&amp;IF(ДАННЫЕ!$BZ688&gt;0,1,0)&amp;"n"&amp;ДАННЫЕ!$CA688&amp;"t"&amp;ДАННЫЕ!$AY688&amp;"k"&amp;ДАННЫЕ!$CB688&amp;"q"&amp;ДАННЫЕ!$CC688&amp;"w"&amp;ДАННЫЕ!$CD688&amp;"e"&amp;ДАННЫЕ!$CE688&amp;"m"&amp;ДАННЫЕ!$CF688&amp;"c"&amp;ДАННЫЕ!$CG688&amp;"z"&amp;ДАННЫЕ!$CH688&amp;"d"&amp;IF(H688=4,1,0)&amp;"s"&amp;IF(ДАННЫЕ!$J688=1,0,1)&amp;"u"&amp;IF(ДАННЫЕ!$CJ688&gt;0,1,0)</f>
        <v>g0cf0a06AR1VG0o0xp0v0ntkqwemczd0s1u0</v>
      </c>
      <c r="O688" s="28" t="str">
        <f>ДАННЫЕ!$I688&amp;"g"&amp;B688&amp;A688&amp;"f"&amp;P688&amp;"c"&amp;IF(ДАННЫЕ!$U688&gt;0,1,0)&amp;"s"&amp;IF(ДАННЫЕ!$Q688&gt;0,IF(YEAR(ДАННЫЕ!$F$1)=YEAR(ДАННЫЕ!$Q688),IF(MONTH(ДАННЫЕ!$F$1)=MONTH(ДАННЫЕ!$Q688),111,11),1),0)&amp;"i"&amp;IF(ДАННЫЕ!$R688+ДАННЫЕ!$S688+ДАННЫЕ!$T688=0,0,1)&amp;"h"&amp;IF(ДАННЫЕ!$P688&gt;0,1,0)&amp;"p"&amp;IF(ДАННЫЕ!$CI688&gt;0,IF(YEAR(ДАННЫЕ!$F$1)=YEAR(ДАННЫЕ!$CI688),IF(MONTH(ДАННЫЕ!$F$1)=MONTH(ДАННЫЕ!$CI688),111,11),1),0)&amp;"d"&amp;IF(ДАННЫЕ!$CJ688&gt;0,IF(YEAR(ДАННЫЕ!$F$1)=YEAR(ДАННЫЕ!$CJ688),IF(MONTH(ДАННЫЕ!$F$1)=MONTH(ДАННЫЕ!$CJ688),111,11),1),0)&amp;"o"&amp;IF(ДАННЫЕ!$CK688&gt;0,IF(MONTH(ДАННЫЕ!$F$1)=MONTH(ДАННЫЕ!$CK688),111,11),0)&amp;"v"&amp;IF(ДАННЫЕ!$BE688&gt;0,IF(MONTH(ДАННЫЕ!$F$1)=MONTH(ДАННЫЕ!$BE688),111,11),0)</f>
        <v>g00f0c0s0i0h0p0d0o0v0</v>
      </c>
      <c r="P688" s="15">
        <f t="shared" si="32"/>
        <v>0</v>
      </c>
      <c r="Q688" s="15">
        <f>IF(ДАННЫЕ!$F$1&gt;ДАННЫЕ!$N688,IF(YEAR(ДАННЫЕ!$F$1)=YEAR(ДАННЫЕ!M688),1,0),0)</f>
        <v>0</v>
      </c>
      <c r="R688" s="15">
        <f>IF(ДАННЫЕ!$F$1&gt;ДАННЫЕ!$N688,IF(YEAR(ДАННЫЕ!$F$1)=YEAR(ДАННЫЕ!N688),1,0),0)</f>
        <v>0</v>
      </c>
      <c r="S688" s="15">
        <f>IF(ДАННЫЕ!$AA688="2А",1,IF(ДАННЫЕ!$AA688="2Б",2,IF(ДАННЫЕ!$AA688="2В",3,IF(ДАННЫЕ!$AA688=3,4,IF(ДАННЫЕ!$AA688="4А",5,IF(ДАННЫЕ!$AA688="4Б",6,IF(ДАННЫЕ!$AA688="4В",7,IF(ДАННЫЕ!$AA688=5,8,0))))))))</f>
        <v>0</v>
      </c>
      <c r="T688" s="15">
        <f>IF(OR(ДАННЫЕ!$AC688=2,ДАННЫЕ!$AD688=2,ДАННЫЕ!$AE688=2),2,IF(OR(ДАННЫЕ!$AC688=1,ДАННЫЕ!$AD688=1,ДАННЫЕ!$AE688=1),1,0))</f>
        <v>0</v>
      </c>
    </row>
    <row r="689" spans="1:20" ht="15" customHeight="1" x14ac:dyDescent="0.2">
      <c r="A689" s="78">
        <f>IF(B689&gt;0,IF(MONTH(ДАННЫЕ!$F$1)=MONTH(ДАННЫЕ!$B689),1,0),0)</f>
        <v>0</v>
      </c>
      <c r="B689" s="14">
        <f>IF(ДАННЫЕ!$B689&gt;0,IF(YEAR(ДАННЫЕ!$F$1)=YEAR(ДАННЫЕ!$B689),1,0),0)</f>
        <v>0</v>
      </c>
      <c r="C689" s="14">
        <f>IF(ДАННЫЕ!$CM689&gt;0,IF(YEAR(ДАННЫЕ!$F$1)=YEAR(ДАННЫЕ!$CM689),1,0),0)</f>
        <v>0</v>
      </c>
      <c r="D689" s="14">
        <f>IF(ДАННЫЕ!$CJ689&gt;0,IF(ДАННЫЕ!$CL689&gt;ДАННЫЕ!$F$1,1,IF(ДАННЫЕ!$CL689&gt;0,0,1)),0)</f>
        <v>0</v>
      </c>
      <c r="E689" s="43" t="str">
        <f ca="1">IF(ДАННЫЕ!$F$1&gt;0,IF(ДАННЫЕ!$G689&gt;0,DATEDIF(ДАННЫЕ!$G689,ДАННЫЕ!$F$1,"y"),""),IF(ДАННЫЕ!$G689&gt;0,DATEDIF(ДАННЫЕ!$G689,TODAY(),"y"),""))</f>
        <v/>
      </c>
      <c r="F689" s="43" t="str">
        <f xml:space="preserve"> IF(ДАННЫЕ!$F689="М",IF(E689&gt;=18,IF(E689&lt;60,1,""),""),"")&amp;IF(ДАННЫЕ!$F689="Ж",IF(E689&gt;=18,IF(E689&lt;55,1,""),""),"")</f>
        <v/>
      </c>
      <c r="G689" s="43" t="str">
        <f xml:space="preserve"> IF(ДАННЫЕ!$F689="М",IF(E689&gt;=60,2,""),"")&amp;IF(ДАННЫЕ!$F689="Ж",IF(E689&gt;=55,2,""),"")</f>
        <v/>
      </c>
      <c r="H689" s="43" t="str">
        <f t="shared" ca="1" si="30"/>
        <v/>
      </c>
      <c r="I689" s="43" t="str">
        <f t="shared" ca="1" si="31"/>
        <v>03</v>
      </c>
      <c r="J689" s="28" t="str">
        <f ca="1">ДАННЫЕ!$F689&amp;H689&amp;I689&amp;ДАННЫЕ!$I689&amp;"m"&amp;IF(ДАННЫЕ!$I689&gt;0,IF(ДАННЫЕ!$J689&gt;0,0,1),"")&amp;"f"&amp;IF(ДАННЫЕ!$R689&gt;0,IF(YEAR(ДАННЫЕ!$F$1)=YEAR(ДАННЫЕ!$R689),1,0),0)&amp;"z"&amp;ДАННЫЕ!$R689&amp;"p"&amp;ДАННЫЕ!$S689&amp;"i"&amp;ДАННЫЕ!$T689&amp;"h"&amp;ДАННЫЕ!$K689&amp;"be"&amp;ДАННЫЕ!$BI689&amp;"CD"&amp;IF(ДАННЫЕ!BF689&gt;500,4,IF(ДАННЫЕ!BF689&gt;350,3,IF(ДАННЫЕ!BF689&gt;200,2,IF(ДАННЫЕ!BF689&gt;0,1,0))))&amp;"g"&amp;B689&amp;"d"&amp;H689&amp;"l"&amp;ДАННЫЕ!AT689&amp;"a"&amp;ДАННЫЕ!$V689&amp;"v"&amp;R689&amp;"k"&amp;ДАННЫЕ!$U689&amp;"s"&amp;ДАННЫЕ!$Y689&amp;"t"&amp;ДАННЫЕ!$X689&amp;"b"&amp;IF(ДАННЫЕ!$Q689&gt;1,1,0)&amp;"PP"&amp;ДАННЫЕ!Z689&amp;"c"&amp;S689&amp;"x"&amp;IF(ДАННЫЕ!$BY689&gt;0,IF(YEAR(ДАННЫЕ!$F$1)=YEAR(ДАННЫЕ!$BY689),1,0),0)&amp;"n"&amp;IF(ДАННЫЕ!$BZ689&gt;0,IF(YEAR(ДАННЫЕ!$F$1)=YEAR(ДАННЫЕ!$BZ689),1,0),0)&amp;"u"&amp;D689&amp;"z"&amp;IF(ДАННЫЕ!$CL689&gt;0,IF(YEAR(ДАННЫЕ!$F$1)&gt;YEAR(ДАННЫЕ!$CL689),11,12),0)</f>
        <v>03mf0zpihbeCD0g0dlav0kstb0PPc0x0n0u0z0</v>
      </c>
      <c r="K689" s="28" t="str">
        <f ca="1">ДАННЫЕ!$I689&amp;"x"&amp;B689&amp;"w"&amp;IF(T689+ДАННЫЕ!AD689+ДАННЫЕ!AE689+ДАННЫЕ!AF689+ДАННЫЕ!AG689+ДАННЫЕ!AH689+ДАННЫЕ!$AL689+ДАННЫЕ!AI689+ДАННЫЕ!AJ689+ДАННЫЕ!AK689+ДАННЫЕ!AP689+ДАННЫЕ!AQ689+ДАННЫЕ!AR689+ДАННЫЕ!$AM689+ДАННЫЕ!$AN689+ДАННЫЕ!AS689+ДАННЫЕ!AT689&gt;0,1,0)&amp;IF(OR(T689=2,ДАННЫЕ!AD689=2,ДАННЫЕ!AE689=2,ДАННЫЕ!AF689=2,ДАННЫЕ!AG689=2,ДАННЫЕ!AH689=2,ДАННЫЕ!$AL689=2,ДАННЫЕ!AI689=2,ДАННЫЕ!AJ689=2,ДАННЫЕ!AK689=2,ДАННЫЕ!AP689=2,ДАННЫЕ!AQ689=2,ДАННЫЕ!AR689=2,ДАННЫЕ!$AM689=2,ДАННЫЕ!$AN689=2,ДАННЫЕ!AS689=2,ДАННЫЕ!AT689=2),2,0)&amp;"t"&amp;IF(T689&gt;0,"1"&amp;T689,"00")&amp;"f"&amp;IF(ДАННЫЕ!$AC689,"1"&amp;ДАННЫЕ!$AC689,"00")&amp;"b"&amp;IF(ДАННЫЕ!$AD689,"1"&amp;ДАННЫЕ!$AD689,"00")&amp;"g"&amp;IF(ДАННЫЕ!$AF689,"1"&amp;ДАННЫЕ!$AF689,"00")&amp;"c"&amp;IF(ДАННЫЕ!$AG689,"1"&amp;ДАННЫЕ!$AG689,"00")&amp;"i"&amp;IF(ДАННЫЕ!$AH689,"1"&amp;ДАННЫЕ!$AH689,"00")&amp;"r"&amp;IF(ДАННЫЕ!$AL689,"1"&amp;ДАННЫЕ!$AL689,"00")&amp;"m"&amp;IF(ДАННЫЕ!$AI689,"1"&amp;ДАННЫЕ!$AI689,"00")&amp;"hS"&amp;IF(ДАННЫЕ!$AJ689,"1"&amp;ДАННЫЕ!$AJ689,"00")&amp;"hZ"&amp;IF(ДАННЫЕ!$AK689,"1"&amp;ДАННЫЕ!$AK689,"00")&amp;"p"&amp;IF(ДАННЫЕ!$AP689,"1"&amp;ДАННЫЕ!$AP689,"00")&amp;"k"&amp;IF(ДАННЫЕ!$AQ689,"1"&amp;ДАННЫЕ!$AQ689,"00")&amp;"z"&amp;IF(ДАННЫЕ!$AR689,"1"&amp;ДАННЫЕ!$AR689,"00")&amp;"j"&amp;IF(ДАННЫЕ!$AM689,"1"&amp;ДАННЫЕ!$AM689,"00")&amp;"n"&amp;IF(ДАННЫЕ!$AN689,"1"&amp;ДАННЫЕ!$AN689,"00")&amp;"E"&amp;ДАННЫЕ!BI689&amp;"L"&amp;ДАННЫЕ!AO689&amp;"h"&amp;IF(ДАННЫЕ!$AU689&gt;0,1,0)&amp;"v"&amp;IF(ДАННЫЕ!$AW689&gt;0,1,0)&amp;"a"&amp;IF(ДАННЫЕ!$AS689,"1"&amp;ДАННЫЕ!$AS689,"00")&amp;"s"&amp;IF(ДАННЫЕ!$AT689,"1"&amp;ДАННЫЕ!$AT689,"00")&amp;"u"&amp;IF(ДАННЫЕ!$CJ689&gt;0,1,0)&amp;"y"&amp;B689&amp;"d"&amp;H689&amp;"e"&amp;F689&amp;G689</f>
        <v>x0w00t00f00b00g00c00i00r00m00hS00hZ00p00k00z00j00n00ELh0v0a00s00u0y0de</v>
      </c>
      <c r="L689" s="28" t="str">
        <f ca="1">ДАННЫЕ!$I689&amp;"VN"&amp;IF(ДАННЫЕ!AW689&gt;0,11,10)&amp;"CD"&amp;IF(ДАННЫЕ!BF689&gt;500,16,IF(ДАННЫЕ!BF689&gt;350,15,IF(ДАННЫЕ!BF689&gt;=200,14,IF(ДАННЫЕ!BF689&gt;=100,13,IF(ДАННЫЕ!BF689&gt;=50,12,IF(ДАННЫЕ!BF689&gt;0,11,10))))))&amp;"AR"&amp;IF(ДАННЫЕ!BX689&gt;0,1,0)&amp;"GD"&amp;B689&amp;"VV"&amp;IF(E689&gt;=5,IF(E689&lt;18,1,0),0)</f>
        <v>VN10CD10AR0GD0VV0</v>
      </c>
      <c r="M689" s="28" t="str">
        <f>ДАННЫЕ!$I689&amp;"b"&amp;ДАННЫЕ!$BI689&amp;"r"&amp;ДАННЫЕ!$BJ689&amp;"CD"&amp;IF(ДАННЫЕ!BF689&gt;0,IF(ДАННЫЕ!BF689&lt;200,1,IF(ДАННЫЕ!BF689&lt;350,2,3)),0)&amp;"h"&amp;IF(ДАННЫЕ!$BK689+ДАННЫЕ!$BL689+ДАННЫЕ!$BM689&gt;0,1,0)&amp;"x"&amp;ДАННЫЕ!$BK689&amp;"y"&amp;ДАННЫЕ!$BL689&amp;"z"&amp;ДАННЫЕ!$BM689&amp;"c"&amp;IF(ДАННЫЕ!$BK689+ДАННЫЕ!$BL689+ДАННЫЕ!$BM689=3,1,0)&amp;"a"&amp;IF(ДАННЫЕ!$BQ689+ДАННЫЕ!$BR689&gt;0,1,0)&amp;"d"&amp;ДАННЫЕ!$BQ689&amp;"v"&amp;ДАННЫЕ!$BR689&amp;"p"&amp;ДАННЫЕ!$BS689&amp;"n"&amp;ДАННЫЕ!$BU689&amp;"t"&amp;ДАННЫЕ!$BV689&amp;"o"&amp;ДАННЫЕ!$BT689&amp;"l"&amp;IF(ДАННЫЕ!$BN689&gt;0,1,0)&amp;ДАННЫЕ!$BN689&amp;"g"&amp;ДАННЫЕ!$BO689&amp;"s"&amp;ДАННЫЕ!$BP689&amp;"DZ"&amp;IF(ДАННЫЕ!B689-ДАННЫЕ!G689 &lt; 60,IF(ДАННЫЕ!B689-ДАННЫЕ!G689 &gt;= 0,1,0),0)&amp;"u"&amp;IF(ДАННЫЕ!$CJ689&gt;0,1,0)</f>
        <v>brCD0h0xyzc0a0dvpntol0gsDZ1u0</v>
      </c>
      <c r="N689" s="28" t="str">
        <f ca="1">ДАННЫЕ!$F689&amp;ДАННЫЕ!$I689&amp;"g"&amp;B689&amp;"cf"&amp;D689&amp;"a"&amp;IF(ДАННЫЕ!$BX689&gt;0,1,0)&amp;IF(ДАННЫЕ!$BF689&gt;500,1,IF(ДАННЫЕ!$BF689&gt;350,2,IF(ДАННЫЕ!$BF689&gt;=200,3,IF(ДАННЫЕ!$BF689&gt;=100,4,IF(ДАННЫЕ!$BF689&gt;=50,5,IF(ДАННЫЕ!$BF689&lt;50,6,0))))))&amp;"AR"&amp;IF(DATEDIF(ДАННЫЕ!$BX689,ДАННЫЕ!$F$1,"y")&gt;1,1,0)&amp;"VG"&amp;IF(ДАННЫЕ!$BH689="0",1,0)&amp;"o"&amp;IF(T689+ДАННЫЕ!$AF689+ДАННЫЕ!$AG689+ДАННЫЕ!$AH689+ДАННЫЕ!$AI689+ДАННЫЕ!$AJ689+ДАННЫЕ!$AP689+ДАННЫЕ!$AQ689+ДАННЫЕ!$AR689+ДАННЫЕ!$AU689+ДАННЫЕ!$AW689+ДАННЫЕ!$AS689+ДАННЫЕ!$AT689&gt;0,1,0)&amp;"x"&amp;ДАННЫЕ!$AG689&amp;"p"&amp;IF(ДАННЫЕ!$BY689&gt;0,1,0)&amp;"v"&amp;IF(ДАННЫЕ!$BZ689&gt;0,1,0)&amp;"n"&amp;ДАННЫЕ!$CA689&amp;"t"&amp;ДАННЫЕ!$AY689&amp;"k"&amp;ДАННЫЕ!$CB689&amp;"q"&amp;ДАННЫЕ!$CC689&amp;"w"&amp;ДАННЫЕ!$CD689&amp;"e"&amp;ДАННЫЕ!$CE689&amp;"m"&amp;ДАННЫЕ!$CF689&amp;"c"&amp;ДАННЫЕ!$CG689&amp;"z"&amp;ДАННЫЕ!$CH689&amp;"d"&amp;IF(H689=4,1,0)&amp;"s"&amp;IF(ДАННЫЕ!$J689=1,0,1)&amp;"u"&amp;IF(ДАННЫЕ!$CJ689&gt;0,1,0)</f>
        <v>g0cf0a06AR1VG0o0xp0v0ntkqwemczd0s1u0</v>
      </c>
      <c r="O689" s="28" t="str">
        <f>ДАННЫЕ!$I689&amp;"g"&amp;B689&amp;A689&amp;"f"&amp;P689&amp;"c"&amp;IF(ДАННЫЕ!$U689&gt;0,1,0)&amp;"s"&amp;IF(ДАННЫЕ!$Q689&gt;0,IF(YEAR(ДАННЫЕ!$F$1)=YEAR(ДАННЫЕ!$Q689),IF(MONTH(ДАННЫЕ!$F$1)=MONTH(ДАННЫЕ!$Q689),111,11),1),0)&amp;"i"&amp;IF(ДАННЫЕ!$R689+ДАННЫЕ!$S689+ДАННЫЕ!$T689=0,0,1)&amp;"h"&amp;IF(ДАННЫЕ!$P689&gt;0,1,0)&amp;"p"&amp;IF(ДАННЫЕ!$CI689&gt;0,IF(YEAR(ДАННЫЕ!$F$1)=YEAR(ДАННЫЕ!$CI689),IF(MONTH(ДАННЫЕ!$F$1)=MONTH(ДАННЫЕ!$CI689),111,11),1),0)&amp;"d"&amp;IF(ДАННЫЕ!$CJ689&gt;0,IF(YEAR(ДАННЫЕ!$F$1)=YEAR(ДАННЫЕ!$CJ689),IF(MONTH(ДАННЫЕ!$F$1)=MONTH(ДАННЫЕ!$CJ689),111,11),1),0)&amp;"o"&amp;IF(ДАННЫЕ!$CK689&gt;0,IF(MONTH(ДАННЫЕ!$F$1)=MONTH(ДАННЫЕ!$CK689),111,11),0)&amp;"v"&amp;IF(ДАННЫЕ!$BE689&gt;0,IF(MONTH(ДАННЫЕ!$F$1)=MONTH(ДАННЫЕ!$BE689),111,11),0)</f>
        <v>g00f0c0s0i0h0p0d0o0v0</v>
      </c>
      <c r="P689" s="15">
        <f t="shared" si="32"/>
        <v>0</v>
      </c>
      <c r="Q689" s="15">
        <f>IF(ДАННЫЕ!$F$1&gt;ДАННЫЕ!$N689,IF(YEAR(ДАННЫЕ!$F$1)=YEAR(ДАННЫЕ!M689),1,0),0)</f>
        <v>0</v>
      </c>
      <c r="R689" s="15">
        <f>IF(ДАННЫЕ!$F$1&gt;ДАННЫЕ!$N689,IF(YEAR(ДАННЫЕ!$F$1)=YEAR(ДАННЫЕ!N689),1,0),0)</f>
        <v>0</v>
      </c>
      <c r="S689" s="15">
        <f>IF(ДАННЫЕ!$AA689="2А",1,IF(ДАННЫЕ!$AA689="2Б",2,IF(ДАННЫЕ!$AA689="2В",3,IF(ДАННЫЕ!$AA689=3,4,IF(ДАННЫЕ!$AA689="4А",5,IF(ДАННЫЕ!$AA689="4Б",6,IF(ДАННЫЕ!$AA689="4В",7,IF(ДАННЫЕ!$AA689=5,8,0))))))))</f>
        <v>0</v>
      </c>
      <c r="T689" s="15">
        <f>IF(OR(ДАННЫЕ!$AC689=2,ДАННЫЕ!$AD689=2,ДАННЫЕ!$AE689=2),2,IF(OR(ДАННЫЕ!$AC689=1,ДАННЫЕ!$AD689=1,ДАННЫЕ!$AE689=1),1,0))</f>
        <v>0</v>
      </c>
    </row>
    <row r="690" spans="1:20" ht="15" customHeight="1" x14ac:dyDescent="0.2">
      <c r="A690" s="78">
        <f>IF(B690&gt;0,IF(MONTH(ДАННЫЕ!$F$1)=MONTH(ДАННЫЕ!$B690),1,0),0)</f>
        <v>0</v>
      </c>
      <c r="B690" s="14">
        <f>IF(ДАННЫЕ!$B690&gt;0,IF(YEAR(ДАННЫЕ!$F$1)=YEAR(ДАННЫЕ!$B690),1,0),0)</f>
        <v>0</v>
      </c>
      <c r="C690" s="14">
        <f>IF(ДАННЫЕ!$CM690&gt;0,IF(YEAR(ДАННЫЕ!$F$1)=YEAR(ДАННЫЕ!$CM690),1,0),0)</f>
        <v>0</v>
      </c>
      <c r="D690" s="14">
        <f>IF(ДАННЫЕ!$CJ690&gt;0,IF(ДАННЫЕ!$CL690&gt;ДАННЫЕ!$F$1,1,IF(ДАННЫЕ!$CL690&gt;0,0,1)),0)</f>
        <v>0</v>
      </c>
      <c r="E690" s="43" t="str">
        <f ca="1">IF(ДАННЫЕ!$F$1&gt;0,IF(ДАННЫЕ!$G690&gt;0,DATEDIF(ДАННЫЕ!$G690,ДАННЫЕ!$F$1,"y"),""),IF(ДАННЫЕ!$G690&gt;0,DATEDIF(ДАННЫЕ!$G690,TODAY(),"y"),""))</f>
        <v/>
      </c>
      <c r="F690" s="43" t="str">
        <f xml:space="preserve"> IF(ДАННЫЕ!$F690="М",IF(E690&gt;=18,IF(E690&lt;60,1,""),""),"")&amp;IF(ДАННЫЕ!$F690="Ж",IF(E690&gt;=18,IF(E690&lt;55,1,""),""),"")</f>
        <v/>
      </c>
      <c r="G690" s="43" t="str">
        <f xml:space="preserve"> IF(ДАННЫЕ!$F690="М",IF(E690&gt;=60,2,""),"")&amp;IF(ДАННЫЕ!$F690="Ж",IF(E690&gt;=55,2,""),"")</f>
        <v/>
      </c>
      <c r="H690" s="43" t="str">
        <f t="shared" ca="1" si="30"/>
        <v/>
      </c>
      <c r="I690" s="43" t="str">
        <f t="shared" ca="1" si="31"/>
        <v>03</v>
      </c>
      <c r="J690" s="28" t="str">
        <f ca="1">ДАННЫЕ!$F690&amp;H690&amp;I690&amp;ДАННЫЕ!$I690&amp;"m"&amp;IF(ДАННЫЕ!$I690&gt;0,IF(ДАННЫЕ!$J690&gt;0,0,1),"")&amp;"f"&amp;IF(ДАННЫЕ!$R690&gt;0,IF(YEAR(ДАННЫЕ!$F$1)=YEAR(ДАННЫЕ!$R690),1,0),0)&amp;"z"&amp;ДАННЫЕ!$R690&amp;"p"&amp;ДАННЫЕ!$S690&amp;"i"&amp;ДАННЫЕ!$T690&amp;"h"&amp;ДАННЫЕ!$K690&amp;"be"&amp;ДАННЫЕ!$BI690&amp;"CD"&amp;IF(ДАННЫЕ!BF690&gt;500,4,IF(ДАННЫЕ!BF690&gt;350,3,IF(ДАННЫЕ!BF690&gt;200,2,IF(ДАННЫЕ!BF690&gt;0,1,0))))&amp;"g"&amp;B690&amp;"d"&amp;H690&amp;"l"&amp;ДАННЫЕ!AT690&amp;"a"&amp;ДАННЫЕ!$V690&amp;"v"&amp;R690&amp;"k"&amp;ДАННЫЕ!$U690&amp;"s"&amp;ДАННЫЕ!$Y690&amp;"t"&amp;ДАННЫЕ!$X690&amp;"b"&amp;IF(ДАННЫЕ!$Q690&gt;1,1,0)&amp;"PP"&amp;ДАННЫЕ!Z690&amp;"c"&amp;S690&amp;"x"&amp;IF(ДАННЫЕ!$BY690&gt;0,IF(YEAR(ДАННЫЕ!$F$1)=YEAR(ДАННЫЕ!$BY690),1,0),0)&amp;"n"&amp;IF(ДАННЫЕ!$BZ690&gt;0,IF(YEAR(ДАННЫЕ!$F$1)=YEAR(ДАННЫЕ!$BZ690),1,0),0)&amp;"u"&amp;D690&amp;"z"&amp;IF(ДАННЫЕ!$CL690&gt;0,IF(YEAR(ДАННЫЕ!$F$1)&gt;YEAR(ДАННЫЕ!$CL690),11,12),0)</f>
        <v>03mf0zpihbeCD0g0dlav0kstb0PPc0x0n0u0z0</v>
      </c>
      <c r="K690" s="28" t="str">
        <f ca="1">ДАННЫЕ!$I690&amp;"x"&amp;B690&amp;"w"&amp;IF(T690+ДАННЫЕ!AD690+ДАННЫЕ!AE690+ДАННЫЕ!AF690+ДАННЫЕ!AG690+ДАННЫЕ!AH690+ДАННЫЕ!$AL690+ДАННЫЕ!AI690+ДАННЫЕ!AJ690+ДАННЫЕ!AK690+ДАННЫЕ!AP690+ДАННЫЕ!AQ690+ДАННЫЕ!AR690+ДАННЫЕ!$AM690+ДАННЫЕ!$AN690+ДАННЫЕ!AS690+ДАННЫЕ!AT690&gt;0,1,0)&amp;IF(OR(T690=2,ДАННЫЕ!AD690=2,ДАННЫЕ!AE690=2,ДАННЫЕ!AF690=2,ДАННЫЕ!AG690=2,ДАННЫЕ!AH690=2,ДАННЫЕ!$AL690=2,ДАННЫЕ!AI690=2,ДАННЫЕ!AJ690=2,ДАННЫЕ!AK690=2,ДАННЫЕ!AP690=2,ДАННЫЕ!AQ690=2,ДАННЫЕ!AR690=2,ДАННЫЕ!$AM690=2,ДАННЫЕ!$AN690=2,ДАННЫЕ!AS690=2,ДАННЫЕ!AT690=2),2,0)&amp;"t"&amp;IF(T690&gt;0,"1"&amp;T690,"00")&amp;"f"&amp;IF(ДАННЫЕ!$AC690,"1"&amp;ДАННЫЕ!$AC690,"00")&amp;"b"&amp;IF(ДАННЫЕ!$AD690,"1"&amp;ДАННЫЕ!$AD690,"00")&amp;"g"&amp;IF(ДАННЫЕ!$AF690,"1"&amp;ДАННЫЕ!$AF690,"00")&amp;"c"&amp;IF(ДАННЫЕ!$AG690,"1"&amp;ДАННЫЕ!$AG690,"00")&amp;"i"&amp;IF(ДАННЫЕ!$AH690,"1"&amp;ДАННЫЕ!$AH690,"00")&amp;"r"&amp;IF(ДАННЫЕ!$AL690,"1"&amp;ДАННЫЕ!$AL690,"00")&amp;"m"&amp;IF(ДАННЫЕ!$AI690,"1"&amp;ДАННЫЕ!$AI690,"00")&amp;"hS"&amp;IF(ДАННЫЕ!$AJ690,"1"&amp;ДАННЫЕ!$AJ690,"00")&amp;"hZ"&amp;IF(ДАННЫЕ!$AK690,"1"&amp;ДАННЫЕ!$AK690,"00")&amp;"p"&amp;IF(ДАННЫЕ!$AP690,"1"&amp;ДАННЫЕ!$AP690,"00")&amp;"k"&amp;IF(ДАННЫЕ!$AQ690,"1"&amp;ДАННЫЕ!$AQ690,"00")&amp;"z"&amp;IF(ДАННЫЕ!$AR690,"1"&amp;ДАННЫЕ!$AR690,"00")&amp;"j"&amp;IF(ДАННЫЕ!$AM690,"1"&amp;ДАННЫЕ!$AM690,"00")&amp;"n"&amp;IF(ДАННЫЕ!$AN690,"1"&amp;ДАННЫЕ!$AN690,"00")&amp;"E"&amp;ДАННЫЕ!BI690&amp;"L"&amp;ДАННЫЕ!AO690&amp;"h"&amp;IF(ДАННЫЕ!$AU690&gt;0,1,0)&amp;"v"&amp;IF(ДАННЫЕ!$AW690&gt;0,1,0)&amp;"a"&amp;IF(ДАННЫЕ!$AS690,"1"&amp;ДАННЫЕ!$AS690,"00")&amp;"s"&amp;IF(ДАННЫЕ!$AT690,"1"&amp;ДАННЫЕ!$AT690,"00")&amp;"u"&amp;IF(ДАННЫЕ!$CJ690&gt;0,1,0)&amp;"y"&amp;B690&amp;"d"&amp;H690&amp;"e"&amp;F690&amp;G690</f>
        <v>x0w00t00f00b00g00c00i00r00m00hS00hZ00p00k00z00j00n00ELh0v0a00s00u0y0de</v>
      </c>
      <c r="L690" s="28" t="str">
        <f ca="1">ДАННЫЕ!$I690&amp;"VN"&amp;IF(ДАННЫЕ!AW690&gt;0,11,10)&amp;"CD"&amp;IF(ДАННЫЕ!BF690&gt;500,16,IF(ДАННЫЕ!BF690&gt;350,15,IF(ДАННЫЕ!BF690&gt;=200,14,IF(ДАННЫЕ!BF690&gt;=100,13,IF(ДАННЫЕ!BF690&gt;=50,12,IF(ДАННЫЕ!BF690&gt;0,11,10))))))&amp;"AR"&amp;IF(ДАННЫЕ!BX690&gt;0,1,0)&amp;"GD"&amp;B690&amp;"VV"&amp;IF(E690&gt;=5,IF(E690&lt;18,1,0),0)</f>
        <v>VN10CD10AR0GD0VV0</v>
      </c>
      <c r="M690" s="28" t="str">
        <f>ДАННЫЕ!$I690&amp;"b"&amp;ДАННЫЕ!$BI690&amp;"r"&amp;ДАННЫЕ!$BJ690&amp;"CD"&amp;IF(ДАННЫЕ!BF690&gt;0,IF(ДАННЫЕ!BF690&lt;200,1,IF(ДАННЫЕ!BF690&lt;350,2,3)),0)&amp;"h"&amp;IF(ДАННЫЕ!$BK690+ДАННЫЕ!$BL690+ДАННЫЕ!$BM690&gt;0,1,0)&amp;"x"&amp;ДАННЫЕ!$BK690&amp;"y"&amp;ДАННЫЕ!$BL690&amp;"z"&amp;ДАННЫЕ!$BM690&amp;"c"&amp;IF(ДАННЫЕ!$BK690+ДАННЫЕ!$BL690+ДАННЫЕ!$BM690=3,1,0)&amp;"a"&amp;IF(ДАННЫЕ!$BQ690+ДАННЫЕ!$BR690&gt;0,1,0)&amp;"d"&amp;ДАННЫЕ!$BQ690&amp;"v"&amp;ДАННЫЕ!$BR690&amp;"p"&amp;ДАННЫЕ!$BS690&amp;"n"&amp;ДАННЫЕ!$BU690&amp;"t"&amp;ДАННЫЕ!$BV690&amp;"o"&amp;ДАННЫЕ!$BT690&amp;"l"&amp;IF(ДАННЫЕ!$BN690&gt;0,1,0)&amp;ДАННЫЕ!$BN690&amp;"g"&amp;ДАННЫЕ!$BO690&amp;"s"&amp;ДАННЫЕ!$BP690&amp;"DZ"&amp;IF(ДАННЫЕ!B690-ДАННЫЕ!G690 &lt; 60,IF(ДАННЫЕ!B690-ДАННЫЕ!G690 &gt;= 0,1,0),0)&amp;"u"&amp;IF(ДАННЫЕ!$CJ690&gt;0,1,0)</f>
        <v>brCD0h0xyzc0a0dvpntol0gsDZ1u0</v>
      </c>
      <c r="N690" s="28" t="str">
        <f ca="1">ДАННЫЕ!$F690&amp;ДАННЫЕ!$I690&amp;"g"&amp;B690&amp;"cf"&amp;D690&amp;"a"&amp;IF(ДАННЫЕ!$BX690&gt;0,1,0)&amp;IF(ДАННЫЕ!$BF690&gt;500,1,IF(ДАННЫЕ!$BF690&gt;350,2,IF(ДАННЫЕ!$BF690&gt;=200,3,IF(ДАННЫЕ!$BF690&gt;=100,4,IF(ДАННЫЕ!$BF690&gt;=50,5,IF(ДАННЫЕ!$BF690&lt;50,6,0))))))&amp;"AR"&amp;IF(DATEDIF(ДАННЫЕ!$BX690,ДАННЫЕ!$F$1,"y")&gt;1,1,0)&amp;"VG"&amp;IF(ДАННЫЕ!$BH690="0",1,0)&amp;"o"&amp;IF(T690+ДАННЫЕ!$AF690+ДАННЫЕ!$AG690+ДАННЫЕ!$AH690+ДАННЫЕ!$AI690+ДАННЫЕ!$AJ690+ДАННЫЕ!$AP690+ДАННЫЕ!$AQ690+ДАННЫЕ!$AR690+ДАННЫЕ!$AU690+ДАННЫЕ!$AW690+ДАННЫЕ!$AS690+ДАННЫЕ!$AT690&gt;0,1,0)&amp;"x"&amp;ДАННЫЕ!$AG690&amp;"p"&amp;IF(ДАННЫЕ!$BY690&gt;0,1,0)&amp;"v"&amp;IF(ДАННЫЕ!$BZ690&gt;0,1,0)&amp;"n"&amp;ДАННЫЕ!$CA690&amp;"t"&amp;ДАННЫЕ!$AY690&amp;"k"&amp;ДАННЫЕ!$CB690&amp;"q"&amp;ДАННЫЕ!$CC690&amp;"w"&amp;ДАННЫЕ!$CD690&amp;"e"&amp;ДАННЫЕ!$CE690&amp;"m"&amp;ДАННЫЕ!$CF690&amp;"c"&amp;ДАННЫЕ!$CG690&amp;"z"&amp;ДАННЫЕ!$CH690&amp;"d"&amp;IF(H690=4,1,0)&amp;"s"&amp;IF(ДАННЫЕ!$J690=1,0,1)&amp;"u"&amp;IF(ДАННЫЕ!$CJ690&gt;0,1,0)</f>
        <v>g0cf0a06AR1VG0o0xp0v0ntkqwemczd0s1u0</v>
      </c>
      <c r="O690" s="28" t="str">
        <f>ДАННЫЕ!$I690&amp;"g"&amp;B690&amp;A690&amp;"f"&amp;P690&amp;"c"&amp;IF(ДАННЫЕ!$U690&gt;0,1,0)&amp;"s"&amp;IF(ДАННЫЕ!$Q690&gt;0,IF(YEAR(ДАННЫЕ!$F$1)=YEAR(ДАННЫЕ!$Q690),IF(MONTH(ДАННЫЕ!$F$1)=MONTH(ДАННЫЕ!$Q690),111,11),1),0)&amp;"i"&amp;IF(ДАННЫЕ!$R690+ДАННЫЕ!$S690+ДАННЫЕ!$T690=0,0,1)&amp;"h"&amp;IF(ДАННЫЕ!$P690&gt;0,1,0)&amp;"p"&amp;IF(ДАННЫЕ!$CI690&gt;0,IF(YEAR(ДАННЫЕ!$F$1)=YEAR(ДАННЫЕ!$CI690),IF(MONTH(ДАННЫЕ!$F$1)=MONTH(ДАННЫЕ!$CI690),111,11),1),0)&amp;"d"&amp;IF(ДАННЫЕ!$CJ690&gt;0,IF(YEAR(ДАННЫЕ!$F$1)=YEAR(ДАННЫЕ!$CJ690),IF(MONTH(ДАННЫЕ!$F$1)=MONTH(ДАННЫЕ!$CJ690),111,11),1),0)&amp;"o"&amp;IF(ДАННЫЕ!$CK690&gt;0,IF(MONTH(ДАННЫЕ!$F$1)=MONTH(ДАННЫЕ!$CK690),111,11),0)&amp;"v"&amp;IF(ДАННЫЕ!$BE690&gt;0,IF(MONTH(ДАННЫЕ!$F$1)=MONTH(ДАННЫЕ!$BE690),111,11),0)</f>
        <v>g00f0c0s0i0h0p0d0o0v0</v>
      </c>
      <c r="P690" s="15">
        <f t="shared" si="32"/>
        <v>0</v>
      </c>
      <c r="Q690" s="15">
        <f>IF(ДАННЫЕ!$F$1&gt;ДАННЫЕ!$N690,IF(YEAR(ДАННЫЕ!$F$1)=YEAR(ДАННЫЕ!M690),1,0),0)</f>
        <v>0</v>
      </c>
      <c r="R690" s="15">
        <f>IF(ДАННЫЕ!$F$1&gt;ДАННЫЕ!$N690,IF(YEAR(ДАННЫЕ!$F$1)=YEAR(ДАННЫЕ!N690),1,0),0)</f>
        <v>0</v>
      </c>
      <c r="S690" s="15">
        <f>IF(ДАННЫЕ!$AA690="2А",1,IF(ДАННЫЕ!$AA690="2Б",2,IF(ДАННЫЕ!$AA690="2В",3,IF(ДАННЫЕ!$AA690=3,4,IF(ДАННЫЕ!$AA690="4А",5,IF(ДАННЫЕ!$AA690="4Б",6,IF(ДАННЫЕ!$AA690="4В",7,IF(ДАННЫЕ!$AA690=5,8,0))))))))</f>
        <v>0</v>
      </c>
      <c r="T690" s="15">
        <f>IF(OR(ДАННЫЕ!$AC690=2,ДАННЫЕ!$AD690=2,ДАННЫЕ!$AE690=2),2,IF(OR(ДАННЫЕ!$AC690=1,ДАННЫЕ!$AD690=1,ДАННЫЕ!$AE690=1),1,0))</f>
        <v>0</v>
      </c>
    </row>
    <row r="691" spans="1:20" ht="15" customHeight="1" x14ac:dyDescent="0.2">
      <c r="A691" s="78">
        <f>IF(B691&gt;0,IF(MONTH(ДАННЫЕ!$F$1)=MONTH(ДАННЫЕ!$B691),1,0),0)</f>
        <v>0</v>
      </c>
      <c r="B691" s="14">
        <f>IF(ДАННЫЕ!$B691&gt;0,IF(YEAR(ДАННЫЕ!$F$1)=YEAR(ДАННЫЕ!$B691),1,0),0)</f>
        <v>0</v>
      </c>
      <c r="C691" s="14">
        <f>IF(ДАННЫЕ!$CM691&gt;0,IF(YEAR(ДАННЫЕ!$F$1)=YEAR(ДАННЫЕ!$CM691),1,0),0)</f>
        <v>0</v>
      </c>
      <c r="D691" s="14">
        <f>IF(ДАННЫЕ!$CJ691&gt;0,IF(ДАННЫЕ!$CL691&gt;ДАННЫЕ!$F$1,1,IF(ДАННЫЕ!$CL691&gt;0,0,1)),0)</f>
        <v>0</v>
      </c>
      <c r="E691" s="43" t="str">
        <f ca="1">IF(ДАННЫЕ!$F$1&gt;0,IF(ДАННЫЕ!$G691&gt;0,DATEDIF(ДАННЫЕ!$G691,ДАННЫЕ!$F$1,"y"),""),IF(ДАННЫЕ!$G691&gt;0,DATEDIF(ДАННЫЕ!$G691,TODAY(),"y"),""))</f>
        <v/>
      </c>
      <c r="F691" s="43" t="str">
        <f xml:space="preserve"> IF(ДАННЫЕ!$F691="М",IF(E691&gt;=18,IF(E691&lt;60,1,""),""),"")&amp;IF(ДАННЫЕ!$F691="Ж",IF(E691&gt;=18,IF(E691&lt;55,1,""),""),"")</f>
        <v/>
      </c>
      <c r="G691" s="43" t="str">
        <f xml:space="preserve"> IF(ДАННЫЕ!$F691="М",IF(E691&gt;=60,2,""),"")&amp;IF(ДАННЫЕ!$F691="Ж",IF(E691&gt;=55,2,""),"")</f>
        <v/>
      </c>
      <c r="H691" s="43" t="str">
        <f t="shared" ca="1" si="30"/>
        <v/>
      </c>
      <c r="I691" s="43" t="str">
        <f t="shared" ca="1" si="31"/>
        <v>03</v>
      </c>
      <c r="J691" s="28" t="str">
        <f ca="1">ДАННЫЕ!$F691&amp;H691&amp;I691&amp;ДАННЫЕ!$I691&amp;"m"&amp;IF(ДАННЫЕ!$I691&gt;0,IF(ДАННЫЕ!$J691&gt;0,0,1),"")&amp;"f"&amp;IF(ДАННЫЕ!$R691&gt;0,IF(YEAR(ДАННЫЕ!$F$1)=YEAR(ДАННЫЕ!$R691),1,0),0)&amp;"z"&amp;ДАННЫЕ!$R691&amp;"p"&amp;ДАННЫЕ!$S691&amp;"i"&amp;ДАННЫЕ!$T691&amp;"h"&amp;ДАННЫЕ!$K691&amp;"be"&amp;ДАННЫЕ!$BI691&amp;"CD"&amp;IF(ДАННЫЕ!BF691&gt;500,4,IF(ДАННЫЕ!BF691&gt;350,3,IF(ДАННЫЕ!BF691&gt;200,2,IF(ДАННЫЕ!BF691&gt;0,1,0))))&amp;"g"&amp;B691&amp;"d"&amp;H691&amp;"l"&amp;ДАННЫЕ!AT691&amp;"a"&amp;ДАННЫЕ!$V691&amp;"v"&amp;R691&amp;"k"&amp;ДАННЫЕ!$U691&amp;"s"&amp;ДАННЫЕ!$Y691&amp;"t"&amp;ДАННЫЕ!$X691&amp;"b"&amp;IF(ДАННЫЕ!$Q691&gt;1,1,0)&amp;"PP"&amp;ДАННЫЕ!Z691&amp;"c"&amp;S691&amp;"x"&amp;IF(ДАННЫЕ!$BY691&gt;0,IF(YEAR(ДАННЫЕ!$F$1)=YEAR(ДАННЫЕ!$BY691),1,0),0)&amp;"n"&amp;IF(ДАННЫЕ!$BZ691&gt;0,IF(YEAR(ДАННЫЕ!$F$1)=YEAR(ДАННЫЕ!$BZ691),1,0),0)&amp;"u"&amp;D691&amp;"z"&amp;IF(ДАННЫЕ!$CL691&gt;0,IF(YEAR(ДАННЫЕ!$F$1)&gt;YEAR(ДАННЫЕ!$CL691),11,12),0)</f>
        <v>03mf0zpihbeCD0g0dlav0kstb0PPc0x0n0u0z0</v>
      </c>
      <c r="K691" s="28" t="str">
        <f ca="1">ДАННЫЕ!$I691&amp;"x"&amp;B691&amp;"w"&amp;IF(T691+ДАННЫЕ!AD691+ДАННЫЕ!AE691+ДАННЫЕ!AF691+ДАННЫЕ!AG691+ДАННЫЕ!AH691+ДАННЫЕ!$AL691+ДАННЫЕ!AI691+ДАННЫЕ!AJ691+ДАННЫЕ!AK691+ДАННЫЕ!AP691+ДАННЫЕ!AQ691+ДАННЫЕ!AR691+ДАННЫЕ!$AM691+ДАННЫЕ!$AN691+ДАННЫЕ!AS691+ДАННЫЕ!AT691&gt;0,1,0)&amp;IF(OR(T691=2,ДАННЫЕ!AD691=2,ДАННЫЕ!AE691=2,ДАННЫЕ!AF691=2,ДАННЫЕ!AG691=2,ДАННЫЕ!AH691=2,ДАННЫЕ!$AL691=2,ДАННЫЕ!AI691=2,ДАННЫЕ!AJ691=2,ДАННЫЕ!AK691=2,ДАННЫЕ!AP691=2,ДАННЫЕ!AQ691=2,ДАННЫЕ!AR691=2,ДАННЫЕ!$AM691=2,ДАННЫЕ!$AN691=2,ДАННЫЕ!AS691=2,ДАННЫЕ!AT691=2),2,0)&amp;"t"&amp;IF(T691&gt;0,"1"&amp;T691,"00")&amp;"f"&amp;IF(ДАННЫЕ!$AC691,"1"&amp;ДАННЫЕ!$AC691,"00")&amp;"b"&amp;IF(ДАННЫЕ!$AD691,"1"&amp;ДАННЫЕ!$AD691,"00")&amp;"g"&amp;IF(ДАННЫЕ!$AF691,"1"&amp;ДАННЫЕ!$AF691,"00")&amp;"c"&amp;IF(ДАННЫЕ!$AG691,"1"&amp;ДАННЫЕ!$AG691,"00")&amp;"i"&amp;IF(ДАННЫЕ!$AH691,"1"&amp;ДАННЫЕ!$AH691,"00")&amp;"r"&amp;IF(ДАННЫЕ!$AL691,"1"&amp;ДАННЫЕ!$AL691,"00")&amp;"m"&amp;IF(ДАННЫЕ!$AI691,"1"&amp;ДАННЫЕ!$AI691,"00")&amp;"hS"&amp;IF(ДАННЫЕ!$AJ691,"1"&amp;ДАННЫЕ!$AJ691,"00")&amp;"hZ"&amp;IF(ДАННЫЕ!$AK691,"1"&amp;ДАННЫЕ!$AK691,"00")&amp;"p"&amp;IF(ДАННЫЕ!$AP691,"1"&amp;ДАННЫЕ!$AP691,"00")&amp;"k"&amp;IF(ДАННЫЕ!$AQ691,"1"&amp;ДАННЫЕ!$AQ691,"00")&amp;"z"&amp;IF(ДАННЫЕ!$AR691,"1"&amp;ДАННЫЕ!$AR691,"00")&amp;"j"&amp;IF(ДАННЫЕ!$AM691,"1"&amp;ДАННЫЕ!$AM691,"00")&amp;"n"&amp;IF(ДАННЫЕ!$AN691,"1"&amp;ДАННЫЕ!$AN691,"00")&amp;"E"&amp;ДАННЫЕ!BI691&amp;"L"&amp;ДАННЫЕ!AO691&amp;"h"&amp;IF(ДАННЫЕ!$AU691&gt;0,1,0)&amp;"v"&amp;IF(ДАННЫЕ!$AW691&gt;0,1,0)&amp;"a"&amp;IF(ДАННЫЕ!$AS691,"1"&amp;ДАННЫЕ!$AS691,"00")&amp;"s"&amp;IF(ДАННЫЕ!$AT691,"1"&amp;ДАННЫЕ!$AT691,"00")&amp;"u"&amp;IF(ДАННЫЕ!$CJ691&gt;0,1,0)&amp;"y"&amp;B691&amp;"d"&amp;H691&amp;"e"&amp;F691&amp;G691</f>
        <v>x0w00t00f00b00g00c00i00r00m00hS00hZ00p00k00z00j00n00ELh0v0a00s00u0y0de</v>
      </c>
      <c r="L691" s="28" t="str">
        <f ca="1">ДАННЫЕ!$I691&amp;"VN"&amp;IF(ДАННЫЕ!AW691&gt;0,11,10)&amp;"CD"&amp;IF(ДАННЫЕ!BF691&gt;500,16,IF(ДАННЫЕ!BF691&gt;350,15,IF(ДАННЫЕ!BF691&gt;=200,14,IF(ДАННЫЕ!BF691&gt;=100,13,IF(ДАННЫЕ!BF691&gt;=50,12,IF(ДАННЫЕ!BF691&gt;0,11,10))))))&amp;"AR"&amp;IF(ДАННЫЕ!BX691&gt;0,1,0)&amp;"GD"&amp;B691&amp;"VV"&amp;IF(E691&gt;=5,IF(E691&lt;18,1,0),0)</f>
        <v>VN10CD10AR0GD0VV0</v>
      </c>
      <c r="M691" s="28" t="str">
        <f>ДАННЫЕ!$I691&amp;"b"&amp;ДАННЫЕ!$BI691&amp;"r"&amp;ДАННЫЕ!$BJ691&amp;"CD"&amp;IF(ДАННЫЕ!BF691&gt;0,IF(ДАННЫЕ!BF691&lt;200,1,IF(ДАННЫЕ!BF691&lt;350,2,3)),0)&amp;"h"&amp;IF(ДАННЫЕ!$BK691+ДАННЫЕ!$BL691+ДАННЫЕ!$BM691&gt;0,1,0)&amp;"x"&amp;ДАННЫЕ!$BK691&amp;"y"&amp;ДАННЫЕ!$BL691&amp;"z"&amp;ДАННЫЕ!$BM691&amp;"c"&amp;IF(ДАННЫЕ!$BK691+ДАННЫЕ!$BL691+ДАННЫЕ!$BM691=3,1,0)&amp;"a"&amp;IF(ДАННЫЕ!$BQ691+ДАННЫЕ!$BR691&gt;0,1,0)&amp;"d"&amp;ДАННЫЕ!$BQ691&amp;"v"&amp;ДАННЫЕ!$BR691&amp;"p"&amp;ДАННЫЕ!$BS691&amp;"n"&amp;ДАННЫЕ!$BU691&amp;"t"&amp;ДАННЫЕ!$BV691&amp;"o"&amp;ДАННЫЕ!$BT691&amp;"l"&amp;IF(ДАННЫЕ!$BN691&gt;0,1,0)&amp;ДАННЫЕ!$BN691&amp;"g"&amp;ДАННЫЕ!$BO691&amp;"s"&amp;ДАННЫЕ!$BP691&amp;"DZ"&amp;IF(ДАННЫЕ!B691-ДАННЫЕ!G691 &lt; 60,IF(ДАННЫЕ!B691-ДАННЫЕ!G691 &gt;= 0,1,0),0)&amp;"u"&amp;IF(ДАННЫЕ!$CJ691&gt;0,1,0)</f>
        <v>brCD0h0xyzc0a0dvpntol0gsDZ1u0</v>
      </c>
      <c r="N691" s="28" t="str">
        <f ca="1">ДАННЫЕ!$F691&amp;ДАННЫЕ!$I691&amp;"g"&amp;B691&amp;"cf"&amp;D691&amp;"a"&amp;IF(ДАННЫЕ!$BX691&gt;0,1,0)&amp;IF(ДАННЫЕ!$BF691&gt;500,1,IF(ДАННЫЕ!$BF691&gt;350,2,IF(ДАННЫЕ!$BF691&gt;=200,3,IF(ДАННЫЕ!$BF691&gt;=100,4,IF(ДАННЫЕ!$BF691&gt;=50,5,IF(ДАННЫЕ!$BF691&lt;50,6,0))))))&amp;"AR"&amp;IF(DATEDIF(ДАННЫЕ!$BX691,ДАННЫЕ!$F$1,"y")&gt;1,1,0)&amp;"VG"&amp;IF(ДАННЫЕ!$BH691="0",1,0)&amp;"o"&amp;IF(T691+ДАННЫЕ!$AF691+ДАННЫЕ!$AG691+ДАННЫЕ!$AH691+ДАННЫЕ!$AI691+ДАННЫЕ!$AJ691+ДАННЫЕ!$AP691+ДАННЫЕ!$AQ691+ДАННЫЕ!$AR691+ДАННЫЕ!$AU691+ДАННЫЕ!$AW691+ДАННЫЕ!$AS691+ДАННЫЕ!$AT691&gt;0,1,0)&amp;"x"&amp;ДАННЫЕ!$AG691&amp;"p"&amp;IF(ДАННЫЕ!$BY691&gt;0,1,0)&amp;"v"&amp;IF(ДАННЫЕ!$BZ691&gt;0,1,0)&amp;"n"&amp;ДАННЫЕ!$CA691&amp;"t"&amp;ДАННЫЕ!$AY691&amp;"k"&amp;ДАННЫЕ!$CB691&amp;"q"&amp;ДАННЫЕ!$CC691&amp;"w"&amp;ДАННЫЕ!$CD691&amp;"e"&amp;ДАННЫЕ!$CE691&amp;"m"&amp;ДАННЫЕ!$CF691&amp;"c"&amp;ДАННЫЕ!$CG691&amp;"z"&amp;ДАННЫЕ!$CH691&amp;"d"&amp;IF(H691=4,1,0)&amp;"s"&amp;IF(ДАННЫЕ!$J691=1,0,1)&amp;"u"&amp;IF(ДАННЫЕ!$CJ691&gt;0,1,0)</f>
        <v>g0cf0a06AR1VG0o0xp0v0ntkqwemczd0s1u0</v>
      </c>
      <c r="O691" s="28" t="str">
        <f>ДАННЫЕ!$I691&amp;"g"&amp;B691&amp;A691&amp;"f"&amp;P691&amp;"c"&amp;IF(ДАННЫЕ!$U691&gt;0,1,0)&amp;"s"&amp;IF(ДАННЫЕ!$Q691&gt;0,IF(YEAR(ДАННЫЕ!$F$1)=YEAR(ДАННЫЕ!$Q691),IF(MONTH(ДАННЫЕ!$F$1)=MONTH(ДАННЫЕ!$Q691),111,11),1),0)&amp;"i"&amp;IF(ДАННЫЕ!$R691+ДАННЫЕ!$S691+ДАННЫЕ!$T691=0,0,1)&amp;"h"&amp;IF(ДАННЫЕ!$P691&gt;0,1,0)&amp;"p"&amp;IF(ДАННЫЕ!$CI691&gt;0,IF(YEAR(ДАННЫЕ!$F$1)=YEAR(ДАННЫЕ!$CI691),IF(MONTH(ДАННЫЕ!$F$1)=MONTH(ДАННЫЕ!$CI691),111,11),1),0)&amp;"d"&amp;IF(ДАННЫЕ!$CJ691&gt;0,IF(YEAR(ДАННЫЕ!$F$1)=YEAR(ДАННЫЕ!$CJ691),IF(MONTH(ДАННЫЕ!$F$1)=MONTH(ДАННЫЕ!$CJ691),111,11),1),0)&amp;"o"&amp;IF(ДАННЫЕ!$CK691&gt;0,IF(MONTH(ДАННЫЕ!$F$1)=MONTH(ДАННЫЕ!$CK691),111,11),0)&amp;"v"&amp;IF(ДАННЫЕ!$BE691&gt;0,IF(MONTH(ДАННЫЕ!$F$1)=MONTH(ДАННЫЕ!$BE691),111,11),0)</f>
        <v>g00f0c0s0i0h0p0d0o0v0</v>
      </c>
      <c r="P691" s="15">
        <f t="shared" si="32"/>
        <v>0</v>
      </c>
      <c r="Q691" s="15">
        <f>IF(ДАННЫЕ!$F$1&gt;ДАННЫЕ!$N691,IF(YEAR(ДАННЫЕ!$F$1)=YEAR(ДАННЫЕ!M691),1,0),0)</f>
        <v>0</v>
      </c>
      <c r="R691" s="15">
        <f>IF(ДАННЫЕ!$F$1&gt;ДАННЫЕ!$N691,IF(YEAR(ДАННЫЕ!$F$1)=YEAR(ДАННЫЕ!N691),1,0),0)</f>
        <v>0</v>
      </c>
      <c r="S691" s="15">
        <f>IF(ДАННЫЕ!$AA691="2А",1,IF(ДАННЫЕ!$AA691="2Б",2,IF(ДАННЫЕ!$AA691="2В",3,IF(ДАННЫЕ!$AA691=3,4,IF(ДАННЫЕ!$AA691="4А",5,IF(ДАННЫЕ!$AA691="4Б",6,IF(ДАННЫЕ!$AA691="4В",7,IF(ДАННЫЕ!$AA691=5,8,0))))))))</f>
        <v>0</v>
      </c>
      <c r="T691" s="15">
        <f>IF(OR(ДАННЫЕ!$AC691=2,ДАННЫЕ!$AD691=2,ДАННЫЕ!$AE691=2),2,IF(OR(ДАННЫЕ!$AC691=1,ДАННЫЕ!$AD691=1,ДАННЫЕ!$AE691=1),1,0))</f>
        <v>0</v>
      </c>
    </row>
    <row r="692" spans="1:20" ht="15" customHeight="1" x14ac:dyDescent="0.2">
      <c r="A692" s="78">
        <f>IF(B692&gt;0,IF(MONTH(ДАННЫЕ!$F$1)=MONTH(ДАННЫЕ!$B692),1,0),0)</f>
        <v>0</v>
      </c>
      <c r="B692" s="14">
        <f>IF(ДАННЫЕ!$B692&gt;0,IF(YEAR(ДАННЫЕ!$F$1)=YEAR(ДАННЫЕ!$B692),1,0),0)</f>
        <v>0</v>
      </c>
      <c r="C692" s="14">
        <f>IF(ДАННЫЕ!$CM692&gt;0,IF(YEAR(ДАННЫЕ!$F$1)=YEAR(ДАННЫЕ!$CM692),1,0),0)</f>
        <v>0</v>
      </c>
      <c r="D692" s="14">
        <f>IF(ДАННЫЕ!$CJ692&gt;0,IF(ДАННЫЕ!$CL692&gt;ДАННЫЕ!$F$1,1,IF(ДАННЫЕ!$CL692&gt;0,0,1)),0)</f>
        <v>0</v>
      </c>
      <c r="E692" s="43" t="str">
        <f ca="1">IF(ДАННЫЕ!$F$1&gt;0,IF(ДАННЫЕ!$G692&gt;0,DATEDIF(ДАННЫЕ!$G692,ДАННЫЕ!$F$1,"y"),""),IF(ДАННЫЕ!$G692&gt;0,DATEDIF(ДАННЫЕ!$G692,TODAY(),"y"),""))</f>
        <v/>
      </c>
      <c r="F692" s="43" t="str">
        <f xml:space="preserve"> IF(ДАННЫЕ!$F692="М",IF(E692&gt;=18,IF(E692&lt;60,1,""),""),"")&amp;IF(ДАННЫЕ!$F692="Ж",IF(E692&gt;=18,IF(E692&lt;55,1,""),""),"")</f>
        <v/>
      </c>
      <c r="G692" s="43" t="str">
        <f xml:space="preserve"> IF(ДАННЫЕ!$F692="М",IF(E692&gt;=60,2,""),"")&amp;IF(ДАННЫЕ!$F692="Ж",IF(E692&gt;=55,2,""),"")</f>
        <v/>
      </c>
      <c r="H692" s="43" t="str">
        <f t="shared" ca="1" si="30"/>
        <v/>
      </c>
      <c r="I692" s="43" t="str">
        <f t="shared" ca="1" si="31"/>
        <v>03</v>
      </c>
      <c r="J692" s="28" t="str">
        <f ca="1">ДАННЫЕ!$F692&amp;H692&amp;I692&amp;ДАННЫЕ!$I692&amp;"m"&amp;IF(ДАННЫЕ!$I692&gt;0,IF(ДАННЫЕ!$J692&gt;0,0,1),"")&amp;"f"&amp;IF(ДАННЫЕ!$R692&gt;0,IF(YEAR(ДАННЫЕ!$F$1)=YEAR(ДАННЫЕ!$R692),1,0),0)&amp;"z"&amp;ДАННЫЕ!$R692&amp;"p"&amp;ДАННЫЕ!$S692&amp;"i"&amp;ДАННЫЕ!$T692&amp;"h"&amp;ДАННЫЕ!$K692&amp;"be"&amp;ДАННЫЕ!$BI692&amp;"CD"&amp;IF(ДАННЫЕ!BF692&gt;500,4,IF(ДАННЫЕ!BF692&gt;350,3,IF(ДАННЫЕ!BF692&gt;200,2,IF(ДАННЫЕ!BF692&gt;0,1,0))))&amp;"g"&amp;B692&amp;"d"&amp;H692&amp;"l"&amp;ДАННЫЕ!AT692&amp;"a"&amp;ДАННЫЕ!$V692&amp;"v"&amp;R692&amp;"k"&amp;ДАННЫЕ!$U692&amp;"s"&amp;ДАННЫЕ!$Y692&amp;"t"&amp;ДАННЫЕ!$X692&amp;"b"&amp;IF(ДАННЫЕ!$Q692&gt;1,1,0)&amp;"PP"&amp;ДАННЫЕ!Z692&amp;"c"&amp;S692&amp;"x"&amp;IF(ДАННЫЕ!$BY692&gt;0,IF(YEAR(ДАННЫЕ!$F$1)=YEAR(ДАННЫЕ!$BY692),1,0),0)&amp;"n"&amp;IF(ДАННЫЕ!$BZ692&gt;0,IF(YEAR(ДАННЫЕ!$F$1)=YEAR(ДАННЫЕ!$BZ692),1,0),0)&amp;"u"&amp;D692&amp;"z"&amp;IF(ДАННЫЕ!$CL692&gt;0,IF(YEAR(ДАННЫЕ!$F$1)&gt;YEAR(ДАННЫЕ!$CL692),11,12),0)</f>
        <v>03mf0zpihbeCD0g0dlav0kstb0PPc0x0n0u0z0</v>
      </c>
      <c r="K692" s="28" t="str">
        <f ca="1">ДАННЫЕ!$I692&amp;"x"&amp;B692&amp;"w"&amp;IF(T692+ДАННЫЕ!AD692+ДАННЫЕ!AE692+ДАННЫЕ!AF692+ДАННЫЕ!AG692+ДАННЫЕ!AH692+ДАННЫЕ!$AL692+ДАННЫЕ!AI692+ДАННЫЕ!AJ692+ДАННЫЕ!AK692+ДАННЫЕ!AP692+ДАННЫЕ!AQ692+ДАННЫЕ!AR692+ДАННЫЕ!$AM692+ДАННЫЕ!$AN692+ДАННЫЕ!AS692+ДАННЫЕ!AT692&gt;0,1,0)&amp;IF(OR(T692=2,ДАННЫЕ!AD692=2,ДАННЫЕ!AE692=2,ДАННЫЕ!AF692=2,ДАННЫЕ!AG692=2,ДАННЫЕ!AH692=2,ДАННЫЕ!$AL692=2,ДАННЫЕ!AI692=2,ДАННЫЕ!AJ692=2,ДАННЫЕ!AK692=2,ДАННЫЕ!AP692=2,ДАННЫЕ!AQ692=2,ДАННЫЕ!AR692=2,ДАННЫЕ!$AM692=2,ДАННЫЕ!$AN692=2,ДАННЫЕ!AS692=2,ДАННЫЕ!AT692=2),2,0)&amp;"t"&amp;IF(T692&gt;0,"1"&amp;T692,"00")&amp;"f"&amp;IF(ДАННЫЕ!$AC692,"1"&amp;ДАННЫЕ!$AC692,"00")&amp;"b"&amp;IF(ДАННЫЕ!$AD692,"1"&amp;ДАННЫЕ!$AD692,"00")&amp;"g"&amp;IF(ДАННЫЕ!$AF692,"1"&amp;ДАННЫЕ!$AF692,"00")&amp;"c"&amp;IF(ДАННЫЕ!$AG692,"1"&amp;ДАННЫЕ!$AG692,"00")&amp;"i"&amp;IF(ДАННЫЕ!$AH692,"1"&amp;ДАННЫЕ!$AH692,"00")&amp;"r"&amp;IF(ДАННЫЕ!$AL692,"1"&amp;ДАННЫЕ!$AL692,"00")&amp;"m"&amp;IF(ДАННЫЕ!$AI692,"1"&amp;ДАННЫЕ!$AI692,"00")&amp;"hS"&amp;IF(ДАННЫЕ!$AJ692,"1"&amp;ДАННЫЕ!$AJ692,"00")&amp;"hZ"&amp;IF(ДАННЫЕ!$AK692,"1"&amp;ДАННЫЕ!$AK692,"00")&amp;"p"&amp;IF(ДАННЫЕ!$AP692,"1"&amp;ДАННЫЕ!$AP692,"00")&amp;"k"&amp;IF(ДАННЫЕ!$AQ692,"1"&amp;ДАННЫЕ!$AQ692,"00")&amp;"z"&amp;IF(ДАННЫЕ!$AR692,"1"&amp;ДАННЫЕ!$AR692,"00")&amp;"j"&amp;IF(ДАННЫЕ!$AM692,"1"&amp;ДАННЫЕ!$AM692,"00")&amp;"n"&amp;IF(ДАННЫЕ!$AN692,"1"&amp;ДАННЫЕ!$AN692,"00")&amp;"E"&amp;ДАННЫЕ!BI692&amp;"L"&amp;ДАННЫЕ!AO692&amp;"h"&amp;IF(ДАННЫЕ!$AU692&gt;0,1,0)&amp;"v"&amp;IF(ДАННЫЕ!$AW692&gt;0,1,0)&amp;"a"&amp;IF(ДАННЫЕ!$AS692,"1"&amp;ДАННЫЕ!$AS692,"00")&amp;"s"&amp;IF(ДАННЫЕ!$AT692,"1"&amp;ДАННЫЕ!$AT692,"00")&amp;"u"&amp;IF(ДАННЫЕ!$CJ692&gt;0,1,0)&amp;"y"&amp;B692&amp;"d"&amp;H692&amp;"e"&amp;F692&amp;G692</f>
        <v>x0w00t00f00b00g00c00i00r00m00hS00hZ00p00k00z00j00n00ELh0v0a00s00u0y0de</v>
      </c>
      <c r="L692" s="28" t="str">
        <f ca="1">ДАННЫЕ!$I692&amp;"VN"&amp;IF(ДАННЫЕ!AW692&gt;0,11,10)&amp;"CD"&amp;IF(ДАННЫЕ!BF692&gt;500,16,IF(ДАННЫЕ!BF692&gt;350,15,IF(ДАННЫЕ!BF692&gt;=200,14,IF(ДАННЫЕ!BF692&gt;=100,13,IF(ДАННЫЕ!BF692&gt;=50,12,IF(ДАННЫЕ!BF692&gt;0,11,10))))))&amp;"AR"&amp;IF(ДАННЫЕ!BX692&gt;0,1,0)&amp;"GD"&amp;B692&amp;"VV"&amp;IF(E692&gt;=5,IF(E692&lt;18,1,0),0)</f>
        <v>VN10CD10AR0GD0VV0</v>
      </c>
      <c r="M692" s="28" t="str">
        <f>ДАННЫЕ!$I692&amp;"b"&amp;ДАННЫЕ!$BI692&amp;"r"&amp;ДАННЫЕ!$BJ692&amp;"CD"&amp;IF(ДАННЫЕ!BF692&gt;0,IF(ДАННЫЕ!BF692&lt;200,1,IF(ДАННЫЕ!BF692&lt;350,2,3)),0)&amp;"h"&amp;IF(ДАННЫЕ!$BK692+ДАННЫЕ!$BL692+ДАННЫЕ!$BM692&gt;0,1,0)&amp;"x"&amp;ДАННЫЕ!$BK692&amp;"y"&amp;ДАННЫЕ!$BL692&amp;"z"&amp;ДАННЫЕ!$BM692&amp;"c"&amp;IF(ДАННЫЕ!$BK692+ДАННЫЕ!$BL692+ДАННЫЕ!$BM692=3,1,0)&amp;"a"&amp;IF(ДАННЫЕ!$BQ692+ДАННЫЕ!$BR692&gt;0,1,0)&amp;"d"&amp;ДАННЫЕ!$BQ692&amp;"v"&amp;ДАННЫЕ!$BR692&amp;"p"&amp;ДАННЫЕ!$BS692&amp;"n"&amp;ДАННЫЕ!$BU692&amp;"t"&amp;ДАННЫЕ!$BV692&amp;"o"&amp;ДАННЫЕ!$BT692&amp;"l"&amp;IF(ДАННЫЕ!$BN692&gt;0,1,0)&amp;ДАННЫЕ!$BN692&amp;"g"&amp;ДАННЫЕ!$BO692&amp;"s"&amp;ДАННЫЕ!$BP692&amp;"DZ"&amp;IF(ДАННЫЕ!B692-ДАННЫЕ!G692 &lt; 60,IF(ДАННЫЕ!B692-ДАННЫЕ!G692 &gt;= 0,1,0),0)&amp;"u"&amp;IF(ДАННЫЕ!$CJ692&gt;0,1,0)</f>
        <v>brCD0h0xyzc0a0dvpntol0gsDZ1u0</v>
      </c>
      <c r="N692" s="28" t="str">
        <f ca="1">ДАННЫЕ!$F692&amp;ДАННЫЕ!$I692&amp;"g"&amp;B692&amp;"cf"&amp;D692&amp;"a"&amp;IF(ДАННЫЕ!$BX692&gt;0,1,0)&amp;IF(ДАННЫЕ!$BF692&gt;500,1,IF(ДАННЫЕ!$BF692&gt;350,2,IF(ДАННЫЕ!$BF692&gt;=200,3,IF(ДАННЫЕ!$BF692&gt;=100,4,IF(ДАННЫЕ!$BF692&gt;=50,5,IF(ДАННЫЕ!$BF692&lt;50,6,0))))))&amp;"AR"&amp;IF(DATEDIF(ДАННЫЕ!$BX692,ДАННЫЕ!$F$1,"y")&gt;1,1,0)&amp;"VG"&amp;IF(ДАННЫЕ!$BH692="0",1,0)&amp;"o"&amp;IF(T692+ДАННЫЕ!$AF692+ДАННЫЕ!$AG692+ДАННЫЕ!$AH692+ДАННЫЕ!$AI692+ДАННЫЕ!$AJ692+ДАННЫЕ!$AP692+ДАННЫЕ!$AQ692+ДАННЫЕ!$AR692+ДАННЫЕ!$AU692+ДАННЫЕ!$AW692+ДАННЫЕ!$AS692+ДАННЫЕ!$AT692&gt;0,1,0)&amp;"x"&amp;ДАННЫЕ!$AG692&amp;"p"&amp;IF(ДАННЫЕ!$BY692&gt;0,1,0)&amp;"v"&amp;IF(ДАННЫЕ!$BZ692&gt;0,1,0)&amp;"n"&amp;ДАННЫЕ!$CA692&amp;"t"&amp;ДАННЫЕ!$AY692&amp;"k"&amp;ДАННЫЕ!$CB692&amp;"q"&amp;ДАННЫЕ!$CC692&amp;"w"&amp;ДАННЫЕ!$CD692&amp;"e"&amp;ДАННЫЕ!$CE692&amp;"m"&amp;ДАННЫЕ!$CF692&amp;"c"&amp;ДАННЫЕ!$CG692&amp;"z"&amp;ДАННЫЕ!$CH692&amp;"d"&amp;IF(H692=4,1,0)&amp;"s"&amp;IF(ДАННЫЕ!$J692=1,0,1)&amp;"u"&amp;IF(ДАННЫЕ!$CJ692&gt;0,1,0)</f>
        <v>g0cf0a06AR1VG0o0xp0v0ntkqwemczd0s1u0</v>
      </c>
      <c r="O692" s="28" t="str">
        <f>ДАННЫЕ!$I692&amp;"g"&amp;B692&amp;A692&amp;"f"&amp;P692&amp;"c"&amp;IF(ДАННЫЕ!$U692&gt;0,1,0)&amp;"s"&amp;IF(ДАННЫЕ!$Q692&gt;0,IF(YEAR(ДАННЫЕ!$F$1)=YEAR(ДАННЫЕ!$Q692),IF(MONTH(ДАННЫЕ!$F$1)=MONTH(ДАННЫЕ!$Q692),111,11),1),0)&amp;"i"&amp;IF(ДАННЫЕ!$R692+ДАННЫЕ!$S692+ДАННЫЕ!$T692=0,0,1)&amp;"h"&amp;IF(ДАННЫЕ!$P692&gt;0,1,0)&amp;"p"&amp;IF(ДАННЫЕ!$CI692&gt;0,IF(YEAR(ДАННЫЕ!$F$1)=YEAR(ДАННЫЕ!$CI692),IF(MONTH(ДАННЫЕ!$F$1)=MONTH(ДАННЫЕ!$CI692),111,11),1),0)&amp;"d"&amp;IF(ДАННЫЕ!$CJ692&gt;0,IF(YEAR(ДАННЫЕ!$F$1)=YEAR(ДАННЫЕ!$CJ692),IF(MONTH(ДАННЫЕ!$F$1)=MONTH(ДАННЫЕ!$CJ692),111,11),1),0)&amp;"o"&amp;IF(ДАННЫЕ!$CK692&gt;0,IF(MONTH(ДАННЫЕ!$F$1)=MONTH(ДАННЫЕ!$CK692),111,11),0)&amp;"v"&amp;IF(ДАННЫЕ!$BE692&gt;0,IF(MONTH(ДАННЫЕ!$F$1)=MONTH(ДАННЫЕ!$BE692),111,11),0)</f>
        <v>g00f0c0s0i0h0p0d0o0v0</v>
      </c>
      <c r="P692" s="15">
        <f t="shared" si="32"/>
        <v>0</v>
      </c>
      <c r="Q692" s="15">
        <f>IF(ДАННЫЕ!$F$1&gt;ДАННЫЕ!$N692,IF(YEAR(ДАННЫЕ!$F$1)=YEAR(ДАННЫЕ!M692),1,0),0)</f>
        <v>0</v>
      </c>
      <c r="R692" s="15">
        <f>IF(ДАННЫЕ!$F$1&gt;ДАННЫЕ!$N692,IF(YEAR(ДАННЫЕ!$F$1)=YEAR(ДАННЫЕ!N692),1,0),0)</f>
        <v>0</v>
      </c>
      <c r="S692" s="15">
        <f>IF(ДАННЫЕ!$AA692="2А",1,IF(ДАННЫЕ!$AA692="2Б",2,IF(ДАННЫЕ!$AA692="2В",3,IF(ДАННЫЕ!$AA692=3,4,IF(ДАННЫЕ!$AA692="4А",5,IF(ДАННЫЕ!$AA692="4Б",6,IF(ДАННЫЕ!$AA692="4В",7,IF(ДАННЫЕ!$AA692=5,8,0))))))))</f>
        <v>0</v>
      </c>
      <c r="T692" s="15">
        <f>IF(OR(ДАННЫЕ!$AC692=2,ДАННЫЕ!$AD692=2,ДАННЫЕ!$AE692=2),2,IF(OR(ДАННЫЕ!$AC692=1,ДАННЫЕ!$AD692=1,ДАННЫЕ!$AE692=1),1,0))</f>
        <v>0</v>
      </c>
    </row>
    <row r="693" spans="1:20" ht="15" customHeight="1" x14ac:dyDescent="0.2">
      <c r="A693" s="78">
        <f>IF(B693&gt;0,IF(MONTH(ДАННЫЕ!$F$1)=MONTH(ДАННЫЕ!$B693),1,0),0)</f>
        <v>0</v>
      </c>
      <c r="B693" s="14">
        <f>IF(ДАННЫЕ!$B693&gt;0,IF(YEAR(ДАННЫЕ!$F$1)=YEAR(ДАННЫЕ!$B693),1,0),0)</f>
        <v>0</v>
      </c>
      <c r="C693" s="14">
        <f>IF(ДАННЫЕ!$CM693&gt;0,IF(YEAR(ДАННЫЕ!$F$1)=YEAR(ДАННЫЕ!$CM693),1,0),0)</f>
        <v>0</v>
      </c>
      <c r="D693" s="14">
        <f>IF(ДАННЫЕ!$CJ693&gt;0,IF(ДАННЫЕ!$CL693&gt;ДАННЫЕ!$F$1,1,IF(ДАННЫЕ!$CL693&gt;0,0,1)),0)</f>
        <v>0</v>
      </c>
      <c r="E693" s="43" t="str">
        <f ca="1">IF(ДАННЫЕ!$F$1&gt;0,IF(ДАННЫЕ!$G693&gt;0,DATEDIF(ДАННЫЕ!$G693,ДАННЫЕ!$F$1,"y"),""),IF(ДАННЫЕ!$G693&gt;0,DATEDIF(ДАННЫЕ!$G693,TODAY(),"y"),""))</f>
        <v/>
      </c>
      <c r="F693" s="43" t="str">
        <f xml:space="preserve"> IF(ДАННЫЕ!$F693="М",IF(E693&gt;=18,IF(E693&lt;60,1,""),""),"")&amp;IF(ДАННЫЕ!$F693="Ж",IF(E693&gt;=18,IF(E693&lt;55,1,""),""),"")</f>
        <v/>
      </c>
      <c r="G693" s="43" t="str">
        <f xml:space="preserve"> IF(ДАННЫЕ!$F693="М",IF(E693&gt;=60,2,""),"")&amp;IF(ДАННЫЕ!$F693="Ж",IF(E693&gt;=55,2,""),"")</f>
        <v/>
      </c>
      <c r="H693" s="43" t="str">
        <f t="shared" ca="1" si="30"/>
        <v/>
      </c>
      <c r="I693" s="43" t="str">
        <f t="shared" ca="1" si="31"/>
        <v>03</v>
      </c>
      <c r="J693" s="28" t="str">
        <f ca="1">ДАННЫЕ!$F693&amp;H693&amp;I693&amp;ДАННЫЕ!$I693&amp;"m"&amp;IF(ДАННЫЕ!$I693&gt;0,IF(ДАННЫЕ!$J693&gt;0,0,1),"")&amp;"f"&amp;IF(ДАННЫЕ!$R693&gt;0,IF(YEAR(ДАННЫЕ!$F$1)=YEAR(ДАННЫЕ!$R693),1,0),0)&amp;"z"&amp;ДАННЫЕ!$R693&amp;"p"&amp;ДАННЫЕ!$S693&amp;"i"&amp;ДАННЫЕ!$T693&amp;"h"&amp;ДАННЫЕ!$K693&amp;"be"&amp;ДАННЫЕ!$BI693&amp;"CD"&amp;IF(ДАННЫЕ!BF693&gt;500,4,IF(ДАННЫЕ!BF693&gt;350,3,IF(ДАННЫЕ!BF693&gt;200,2,IF(ДАННЫЕ!BF693&gt;0,1,0))))&amp;"g"&amp;B693&amp;"d"&amp;H693&amp;"l"&amp;ДАННЫЕ!AT693&amp;"a"&amp;ДАННЫЕ!$V693&amp;"v"&amp;R693&amp;"k"&amp;ДАННЫЕ!$U693&amp;"s"&amp;ДАННЫЕ!$Y693&amp;"t"&amp;ДАННЫЕ!$X693&amp;"b"&amp;IF(ДАННЫЕ!$Q693&gt;1,1,0)&amp;"PP"&amp;ДАННЫЕ!Z693&amp;"c"&amp;S693&amp;"x"&amp;IF(ДАННЫЕ!$BY693&gt;0,IF(YEAR(ДАННЫЕ!$F$1)=YEAR(ДАННЫЕ!$BY693),1,0),0)&amp;"n"&amp;IF(ДАННЫЕ!$BZ693&gt;0,IF(YEAR(ДАННЫЕ!$F$1)=YEAR(ДАННЫЕ!$BZ693),1,0),0)&amp;"u"&amp;D693&amp;"z"&amp;IF(ДАННЫЕ!$CL693&gt;0,IF(YEAR(ДАННЫЕ!$F$1)&gt;YEAR(ДАННЫЕ!$CL693),11,12),0)</f>
        <v>03mf0zpihbeCD0g0dlav0kstb0PPc0x0n0u0z0</v>
      </c>
      <c r="K693" s="28" t="str">
        <f ca="1">ДАННЫЕ!$I693&amp;"x"&amp;B693&amp;"w"&amp;IF(T693+ДАННЫЕ!AD693+ДАННЫЕ!AE693+ДАННЫЕ!AF693+ДАННЫЕ!AG693+ДАННЫЕ!AH693+ДАННЫЕ!$AL693+ДАННЫЕ!AI693+ДАННЫЕ!AJ693+ДАННЫЕ!AK693+ДАННЫЕ!AP693+ДАННЫЕ!AQ693+ДАННЫЕ!AR693+ДАННЫЕ!$AM693+ДАННЫЕ!$AN693+ДАННЫЕ!AS693+ДАННЫЕ!AT693&gt;0,1,0)&amp;IF(OR(T693=2,ДАННЫЕ!AD693=2,ДАННЫЕ!AE693=2,ДАННЫЕ!AF693=2,ДАННЫЕ!AG693=2,ДАННЫЕ!AH693=2,ДАННЫЕ!$AL693=2,ДАННЫЕ!AI693=2,ДАННЫЕ!AJ693=2,ДАННЫЕ!AK693=2,ДАННЫЕ!AP693=2,ДАННЫЕ!AQ693=2,ДАННЫЕ!AR693=2,ДАННЫЕ!$AM693=2,ДАННЫЕ!$AN693=2,ДАННЫЕ!AS693=2,ДАННЫЕ!AT693=2),2,0)&amp;"t"&amp;IF(T693&gt;0,"1"&amp;T693,"00")&amp;"f"&amp;IF(ДАННЫЕ!$AC693,"1"&amp;ДАННЫЕ!$AC693,"00")&amp;"b"&amp;IF(ДАННЫЕ!$AD693,"1"&amp;ДАННЫЕ!$AD693,"00")&amp;"g"&amp;IF(ДАННЫЕ!$AF693,"1"&amp;ДАННЫЕ!$AF693,"00")&amp;"c"&amp;IF(ДАННЫЕ!$AG693,"1"&amp;ДАННЫЕ!$AG693,"00")&amp;"i"&amp;IF(ДАННЫЕ!$AH693,"1"&amp;ДАННЫЕ!$AH693,"00")&amp;"r"&amp;IF(ДАННЫЕ!$AL693,"1"&amp;ДАННЫЕ!$AL693,"00")&amp;"m"&amp;IF(ДАННЫЕ!$AI693,"1"&amp;ДАННЫЕ!$AI693,"00")&amp;"hS"&amp;IF(ДАННЫЕ!$AJ693,"1"&amp;ДАННЫЕ!$AJ693,"00")&amp;"hZ"&amp;IF(ДАННЫЕ!$AK693,"1"&amp;ДАННЫЕ!$AK693,"00")&amp;"p"&amp;IF(ДАННЫЕ!$AP693,"1"&amp;ДАННЫЕ!$AP693,"00")&amp;"k"&amp;IF(ДАННЫЕ!$AQ693,"1"&amp;ДАННЫЕ!$AQ693,"00")&amp;"z"&amp;IF(ДАННЫЕ!$AR693,"1"&amp;ДАННЫЕ!$AR693,"00")&amp;"j"&amp;IF(ДАННЫЕ!$AM693,"1"&amp;ДАННЫЕ!$AM693,"00")&amp;"n"&amp;IF(ДАННЫЕ!$AN693,"1"&amp;ДАННЫЕ!$AN693,"00")&amp;"E"&amp;ДАННЫЕ!BI693&amp;"L"&amp;ДАННЫЕ!AO693&amp;"h"&amp;IF(ДАННЫЕ!$AU693&gt;0,1,0)&amp;"v"&amp;IF(ДАННЫЕ!$AW693&gt;0,1,0)&amp;"a"&amp;IF(ДАННЫЕ!$AS693,"1"&amp;ДАННЫЕ!$AS693,"00")&amp;"s"&amp;IF(ДАННЫЕ!$AT693,"1"&amp;ДАННЫЕ!$AT693,"00")&amp;"u"&amp;IF(ДАННЫЕ!$CJ693&gt;0,1,0)&amp;"y"&amp;B693&amp;"d"&amp;H693&amp;"e"&amp;F693&amp;G693</f>
        <v>x0w00t00f00b00g00c00i00r00m00hS00hZ00p00k00z00j00n00ELh0v0a00s00u0y0de</v>
      </c>
      <c r="L693" s="28" t="str">
        <f ca="1">ДАННЫЕ!$I693&amp;"VN"&amp;IF(ДАННЫЕ!AW693&gt;0,11,10)&amp;"CD"&amp;IF(ДАННЫЕ!BF693&gt;500,16,IF(ДАННЫЕ!BF693&gt;350,15,IF(ДАННЫЕ!BF693&gt;=200,14,IF(ДАННЫЕ!BF693&gt;=100,13,IF(ДАННЫЕ!BF693&gt;=50,12,IF(ДАННЫЕ!BF693&gt;0,11,10))))))&amp;"AR"&amp;IF(ДАННЫЕ!BX693&gt;0,1,0)&amp;"GD"&amp;B693&amp;"VV"&amp;IF(E693&gt;=5,IF(E693&lt;18,1,0),0)</f>
        <v>VN10CD10AR0GD0VV0</v>
      </c>
      <c r="M693" s="28" t="str">
        <f>ДАННЫЕ!$I693&amp;"b"&amp;ДАННЫЕ!$BI693&amp;"r"&amp;ДАННЫЕ!$BJ693&amp;"CD"&amp;IF(ДАННЫЕ!BF693&gt;0,IF(ДАННЫЕ!BF693&lt;200,1,IF(ДАННЫЕ!BF693&lt;350,2,3)),0)&amp;"h"&amp;IF(ДАННЫЕ!$BK693+ДАННЫЕ!$BL693+ДАННЫЕ!$BM693&gt;0,1,0)&amp;"x"&amp;ДАННЫЕ!$BK693&amp;"y"&amp;ДАННЫЕ!$BL693&amp;"z"&amp;ДАННЫЕ!$BM693&amp;"c"&amp;IF(ДАННЫЕ!$BK693+ДАННЫЕ!$BL693+ДАННЫЕ!$BM693=3,1,0)&amp;"a"&amp;IF(ДАННЫЕ!$BQ693+ДАННЫЕ!$BR693&gt;0,1,0)&amp;"d"&amp;ДАННЫЕ!$BQ693&amp;"v"&amp;ДАННЫЕ!$BR693&amp;"p"&amp;ДАННЫЕ!$BS693&amp;"n"&amp;ДАННЫЕ!$BU693&amp;"t"&amp;ДАННЫЕ!$BV693&amp;"o"&amp;ДАННЫЕ!$BT693&amp;"l"&amp;IF(ДАННЫЕ!$BN693&gt;0,1,0)&amp;ДАННЫЕ!$BN693&amp;"g"&amp;ДАННЫЕ!$BO693&amp;"s"&amp;ДАННЫЕ!$BP693&amp;"DZ"&amp;IF(ДАННЫЕ!B693-ДАННЫЕ!G693 &lt; 60,IF(ДАННЫЕ!B693-ДАННЫЕ!G693 &gt;= 0,1,0),0)&amp;"u"&amp;IF(ДАННЫЕ!$CJ693&gt;0,1,0)</f>
        <v>brCD0h0xyzc0a0dvpntol0gsDZ1u0</v>
      </c>
      <c r="N693" s="28" t="str">
        <f ca="1">ДАННЫЕ!$F693&amp;ДАННЫЕ!$I693&amp;"g"&amp;B693&amp;"cf"&amp;D693&amp;"a"&amp;IF(ДАННЫЕ!$BX693&gt;0,1,0)&amp;IF(ДАННЫЕ!$BF693&gt;500,1,IF(ДАННЫЕ!$BF693&gt;350,2,IF(ДАННЫЕ!$BF693&gt;=200,3,IF(ДАННЫЕ!$BF693&gt;=100,4,IF(ДАННЫЕ!$BF693&gt;=50,5,IF(ДАННЫЕ!$BF693&lt;50,6,0))))))&amp;"AR"&amp;IF(DATEDIF(ДАННЫЕ!$BX693,ДАННЫЕ!$F$1,"y")&gt;1,1,0)&amp;"VG"&amp;IF(ДАННЫЕ!$BH693="0",1,0)&amp;"o"&amp;IF(T693+ДАННЫЕ!$AF693+ДАННЫЕ!$AG693+ДАННЫЕ!$AH693+ДАННЫЕ!$AI693+ДАННЫЕ!$AJ693+ДАННЫЕ!$AP693+ДАННЫЕ!$AQ693+ДАННЫЕ!$AR693+ДАННЫЕ!$AU693+ДАННЫЕ!$AW693+ДАННЫЕ!$AS693+ДАННЫЕ!$AT693&gt;0,1,0)&amp;"x"&amp;ДАННЫЕ!$AG693&amp;"p"&amp;IF(ДАННЫЕ!$BY693&gt;0,1,0)&amp;"v"&amp;IF(ДАННЫЕ!$BZ693&gt;0,1,0)&amp;"n"&amp;ДАННЫЕ!$CA693&amp;"t"&amp;ДАННЫЕ!$AY693&amp;"k"&amp;ДАННЫЕ!$CB693&amp;"q"&amp;ДАННЫЕ!$CC693&amp;"w"&amp;ДАННЫЕ!$CD693&amp;"e"&amp;ДАННЫЕ!$CE693&amp;"m"&amp;ДАННЫЕ!$CF693&amp;"c"&amp;ДАННЫЕ!$CG693&amp;"z"&amp;ДАННЫЕ!$CH693&amp;"d"&amp;IF(H693=4,1,0)&amp;"s"&amp;IF(ДАННЫЕ!$J693=1,0,1)&amp;"u"&amp;IF(ДАННЫЕ!$CJ693&gt;0,1,0)</f>
        <v>g0cf0a06AR1VG0o0xp0v0ntkqwemczd0s1u0</v>
      </c>
      <c r="O693" s="28" t="str">
        <f>ДАННЫЕ!$I693&amp;"g"&amp;B693&amp;A693&amp;"f"&amp;P693&amp;"c"&amp;IF(ДАННЫЕ!$U693&gt;0,1,0)&amp;"s"&amp;IF(ДАННЫЕ!$Q693&gt;0,IF(YEAR(ДАННЫЕ!$F$1)=YEAR(ДАННЫЕ!$Q693),IF(MONTH(ДАННЫЕ!$F$1)=MONTH(ДАННЫЕ!$Q693),111,11),1),0)&amp;"i"&amp;IF(ДАННЫЕ!$R693+ДАННЫЕ!$S693+ДАННЫЕ!$T693=0,0,1)&amp;"h"&amp;IF(ДАННЫЕ!$P693&gt;0,1,0)&amp;"p"&amp;IF(ДАННЫЕ!$CI693&gt;0,IF(YEAR(ДАННЫЕ!$F$1)=YEAR(ДАННЫЕ!$CI693),IF(MONTH(ДАННЫЕ!$F$1)=MONTH(ДАННЫЕ!$CI693),111,11),1),0)&amp;"d"&amp;IF(ДАННЫЕ!$CJ693&gt;0,IF(YEAR(ДАННЫЕ!$F$1)=YEAR(ДАННЫЕ!$CJ693),IF(MONTH(ДАННЫЕ!$F$1)=MONTH(ДАННЫЕ!$CJ693),111,11),1),0)&amp;"o"&amp;IF(ДАННЫЕ!$CK693&gt;0,IF(MONTH(ДАННЫЕ!$F$1)=MONTH(ДАННЫЕ!$CK693),111,11),0)&amp;"v"&amp;IF(ДАННЫЕ!$BE693&gt;0,IF(MONTH(ДАННЫЕ!$F$1)=MONTH(ДАННЫЕ!$BE693),111,11),0)</f>
        <v>g00f0c0s0i0h0p0d0o0v0</v>
      </c>
      <c r="P693" s="15">
        <f t="shared" si="32"/>
        <v>0</v>
      </c>
      <c r="Q693" s="15">
        <f>IF(ДАННЫЕ!$F$1&gt;ДАННЫЕ!$N693,IF(YEAR(ДАННЫЕ!$F$1)=YEAR(ДАННЫЕ!M693),1,0),0)</f>
        <v>0</v>
      </c>
      <c r="R693" s="15">
        <f>IF(ДАННЫЕ!$F$1&gt;ДАННЫЕ!$N693,IF(YEAR(ДАННЫЕ!$F$1)=YEAR(ДАННЫЕ!N693),1,0),0)</f>
        <v>0</v>
      </c>
      <c r="S693" s="15">
        <f>IF(ДАННЫЕ!$AA693="2А",1,IF(ДАННЫЕ!$AA693="2Б",2,IF(ДАННЫЕ!$AA693="2В",3,IF(ДАННЫЕ!$AA693=3,4,IF(ДАННЫЕ!$AA693="4А",5,IF(ДАННЫЕ!$AA693="4Б",6,IF(ДАННЫЕ!$AA693="4В",7,IF(ДАННЫЕ!$AA693=5,8,0))))))))</f>
        <v>0</v>
      </c>
      <c r="T693" s="15">
        <f>IF(OR(ДАННЫЕ!$AC693=2,ДАННЫЕ!$AD693=2,ДАННЫЕ!$AE693=2),2,IF(OR(ДАННЫЕ!$AC693=1,ДАННЫЕ!$AD693=1,ДАННЫЕ!$AE693=1),1,0))</f>
        <v>0</v>
      </c>
    </row>
    <row r="694" spans="1:20" ht="15" customHeight="1" x14ac:dyDescent="0.2">
      <c r="A694" s="78">
        <f>IF(B694&gt;0,IF(MONTH(ДАННЫЕ!$F$1)=MONTH(ДАННЫЕ!$B694),1,0),0)</f>
        <v>0</v>
      </c>
      <c r="B694" s="14">
        <f>IF(ДАННЫЕ!$B694&gt;0,IF(YEAR(ДАННЫЕ!$F$1)=YEAR(ДАННЫЕ!$B694),1,0),0)</f>
        <v>0</v>
      </c>
      <c r="C694" s="14">
        <f>IF(ДАННЫЕ!$CM694&gt;0,IF(YEAR(ДАННЫЕ!$F$1)=YEAR(ДАННЫЕ!$CM694),1,0),0)</f>
        <v>0</v>
      </c>
      <c r="D694" s="14">
        <f>IF(ДАННЫЕ!$CJ694&gt;0,IF(ДАННЫЕ!$CL694&gt;ДАННЫЕ!$F$1,1,IF(ДАННЫЕ!$CL694&gt;0,0,1)),0)</f>
        <v>0</v>
      </c>
      <c r="E694" s="43" t="str">
        <f ca="1">IF(ДАННЫЕ!$F$1&gt;0,IF(ДАННЫЕ!$G694&gt;0,DATEDIF(ДАННЫЕ!$G694,ДАННЫЕ!$F$1,"y"),""),IF(ДАННЫЕ!$G694&gt;0,DATEDIF(ДАННЫЕ!$G694,TODAY(),"y"),""))</f>
        <v/>
      </c>
      <c r="F694" s="43" t="str">
        <f xml:space="preserve"> IF(ДАННЫЕ!$F694="М",IF(E694&gt;=18,IF(E694&lt;60,1,""),""),"")&amp;IF(ДАННЫЕ!$F694="Ж",IF(E694&gt;=18,IF(E694&lt;55,1,""),""),"")</f>
        <v/>
      </c>
      <c r="G694" s="43" t="str">
        <f xml:space="preserve"> IF(ДАННЫЕ!$F694="М",IF(E694&gt;=60,2,""),"")&amp;IF(ДАННЫЕ!$F694="Ж",IF(E694&gt;=55,2,""),"")</f>
        <v/>
      </c>
      <c r="H694" s="43" t="str">
        <f t="shared" ca="1" si="30"/>
        <v/>
      </c>
      <c r="I694" s="43" t="str">
        <f t="shared" ca="1" si="31"/>
        <v>03</v>
      </c>
      <c r="J694" s="28" t="str">
        <f ca="1">ДАННЫЕ!$F694&amp;H694&amp;I694&amp;ДАННЫЕ!$I694&amp;"m"&amp;IF(ДАННЫЕ!$I694&gt;0,IF(ДАННЫЕ!$J694&gt;0,0,1),"")&amp;"f"&amp;IF(ДАННЫЕ!$R694&gt;0,IF(YEAR(ДАННЫЕ!$F$1)=YEAR(ДАННЫЕ!$R694),1,0),0)&amp;"z"&amp;ДАННЫЕ!$R694&amp;"p"&amp;ДАННЫЕ!$S694&amp;"i"&amp;ДАННЫЕ!$T694&amp;"h"&amp;ДАННЫЕ!$K694&amp;"be"&amp;ДАННЫЕ!$BI694&amp;"CD"&amp;IF(ДАННЫЕ!BF694&gt;500,4,IF(ДАННЫЕ!BF694&gt;350,3,IF(ДАННЫЕ!BF694&gt;200,2,IF(ДАННЫЕ!BF694&gt;0,1,0))))&amp;"g"&amp;B694&amp;"d"&amp;H694&amp;"l"&amp;ДАННЫЕ!AT694&amp;"a"&amp;ДАННЫЕ!$V694&amp;"v"&amp;R694&amp;"k"&amp;ДАННЫЕ!$U694&amp;"s"&amp;ДАННЫЕ!$Y694&amp;"t"&amp;ДАННЫЕ!$X694&amp;"b"&amp;IF(ДАННЫЕ!$Q694&gt;1,1,0)&amp;"PP"&amp;ДАННЫЕ!Z694&amp;"c"&amp;S694&amp;"x"&amp;IF(ДАННЫЕ!$BY694&gt;0,IF(YEAR(ДАННЫЕ!$F$1)=YEAR(ДАННЫЕ!$BY694),1,0),0)&amp;"n"&amp;IF(ДАННЫЕ!$BZ694&gt;0,IF(YEAR(ДАННЫЕ!$F$1)=YEAR(ДАННЫЕ!$BZ694),1,0),0)&amp;"u"&amp;D694&amp;"z"&amp;IF(ДАННЫЕ!$CL694&gt;0,IF(YEAR(ДАННЫЕ!$F$1)&gt;YEAR(ДАННЫЕ!$CL694),11,12),0)</f>
        <v>03mf0zpihbeCD0g0dlav0kstb0PPc0x0n0u0z0</v>
      </c>
      <c r="K694" s="28" t="str">
        <f ca="1">ДАННЫЕ!$I694&amp;"x"&amp;B694&amp;"w"&amp;IF(T694+ДАННЫЕ!AD694+ДАННЫЕ!AE694+ДАННЫЕ!AF694+ДАННЫЕ!AG694+ДАННЫЕ!AH694+ДАННЫЕ!$AL694+ДАННЫЕ!AI694+ДАННЫЕ!AJ694+ДАННЫЕ!AK694+ДАННЫЕ!AP694+ДАННЫЕ!AQ694+ДАННЫЕ!AR694+ДАННЫЕ!$AM694+ДАННЫЕ!$AN694+ДАННЫЕ!AS694+ДАННЫЕ!AT694&gt;0,1,0)&amp;IF(OR(T694=2,ДАННЫЕ!AD694=2,ДАННЫЕ!AE694=2,ДАННЫЕ!AF694=2,ДАННЫЕ!AG694=2,ДАННЫЕ!AH694=2,ДАННЫЕ!$AL694=2,ДАННЫЕ!AI694=2,ДАННЫЕ!AJ694=2,ДАННЫЕ!AK694=2,ДАННЫЕ!AP694=2,ДАННЫЕ!AQ694=2,ДАННЫЕ!AR694=2,ДАННЫЕ!$AM694=2,ДАННЫЕ!$AN694=2,ДАННЫЕ!AS694=2,ДАННЫЕ!AT694=2),2,0)&amp;"t"&amp;IF(T694&gt;0,"1"&amp;T694,"00")&amp;"f"&amp;IF(ДАННЫЕ!$AC694,"1"&amp;ДАННЫЕ!$AC694,"00")&amp;"b"&amp;IF(ДАННЫЕ!$AD694,"1"&amp;ДАННЫЕ!$AD694,"00")&amp;"g"&amp;IF(ДАННЫЕ!$AF694,"1"&amp;ДАННЫЕ!$AF694,"00")&amp;"c"&amp;IF(ДАННЫЕ!$AG694,"1"&amp;ДАННЫЕ!$AG694,"00")&amp;"i"&amp;IF(ДАННЫЕ!$AH694,"1"&amp;ДАННЫЕ!$AH694,"00")&amp;"r"&amp;IF(ДАННЫЕ!$AL694,"1"&amp;ДАННЫЕ!$AL694,"00")&amp;"m"&amp;IF(ДАННЫЕ!$AI694,"1"&amp;ДАННЫЕ!$AI694,"00")&amp;"hS"&amp;IF(ДАННЫЕ!$AJ694,"1"&amp;ДАННЫЕ!$AJ694,"00")&amp;"hZ"&amp;IF(ДАННЫЕ!$AK694,"1"&amp;ДАННЫЕ!$AK694,"00")&amp;"p"&amp;IF(ДАННЫЕ!$AP694,"1"&amp;ДАННЫЕ!$AP694,"00")&amp;"k"&amp;IF(ДАННЫЕ!$AQ694,"1"&amp;ДАННЫЕ!$AQ694,"00")&amp;"z"&amp;IF(ДАННЫЕ!$AR694,"1"&amp;ДАННЫЕ!$AR694,"00")&amp;"j"&amp;IF(ДАННЫЕ!$AM694,"1"&amp;ДАННЫЕ!$AM694,"00")&amp;"n"&amp;IF(ДАННЫЕ!$AN694,"1"&amp;ДАННЫЕ!$AN694,"00")&amp;"E"&amp;ДАННЫЕ!BI694&amp;"L"&amp;ДАННЫЕ!AO694&amp;"h"&amp;IF(ДАННЫЕ!$AU694&gt;0,1,0)&amp;"v"&amp;IF(ДАННЫЕ!$AW694&gt;0,1,0)&amp;"a"&amp;IF(ДАННЫЕ!$AS694,"1"&amp;ДАННЫЕ!$AS694,"00")&amp;"s"&amp;IF(ДАННЫЕ!$AT694,"1"&amp;ДАННЫЕ!$AT694,"00")&amp;"u"&amp;IF(ДАННЫЕ!$CJ694&gt;0,1,0)&amp;"y"&amp;B694&amp;"d"&amp;H694&amp;"e"&amp;F694&amp;G694</f>
        <v>x0w00t00f00b00g00c00i00r00m00hS00hZ00p00k00z00j00n00ELh0v0a00s00u0y0de</v>
      </c>
      <c r="L694" s="28" t="str">
        <f ca="1">ДАННЫЕ!$I694&amp;"VN"&amp;IF(ДАННЫЕ!AW694&gt;0,11,10)&amp;"CD"&amp;IF(ДАННЫЕ!BF694&gt;500,16,IF(ДАННЫЕ!BF694&gt;350,15,IF(ДАННЫЕ!BF694&gt;=200,14,IF(ДАННЫЕ!BF694&gt;=100,13,IF(ДАННЫЕ!BF694&gt;=50,12,IF(ДАННЫЕ!BF694&gt;0,11,10))))))&amp;"AR"&amp;IF(ДАННЫЕ!BX694&gt;0,1,0)&amp;"GD"&amp;B694&amp;"VV"&amp;IF(E694&gt;=5,IF(E694&lt;18,1,0),0)</f>
        <v>VN10CD10AR0GD0VV0</v>
      </c>
      <c r="M694" s="28" t="str">
        <f>ДАННЫЕ!$I694&amp;"b"&amp;ДАННЫЕ!$BI694&amp;"r"&amp;ДАННЫЕ!$BJ694&amp;"CD"&amp;IF(ДАННЫЕ!BF694&gt;0,IF(ДАННЫЕ!BF694&lt;200,1,IF(ДАННЫЕ!BF694&lt;350,2,3)),0)&amp;"h"&amp;IF(ДАННЫЕ!$BK694+ДАННЫЕ!$BL694+ДАННЫЕ!$BM694&gt;0,1,0)&amp;"x"&amp;ДАННЫЕ!$BK694&amp;"y"&amp;ДАННЫЕ!$BL694&amp;"z"&amp;ДАННЫЕ!$BM694&amp;"c"&amp;IF(ДАННЫЕ!$BK694+ДАННЫЕ!$BL694+ДАННЫЕ!$BM694=3,1,0)&amp;"a"&amp;IF(ДАННЫЕ!$BQ694+ДАННЫЕ!$BR694&gt;0,1,0)&amp;"d"&amp;ДАННЫЕ!$BQ694&amp;"v"&amp;ДАННЫЕ!$BR694&amp;"p"&amp;ДАННЫЕ!$BS694&amp;"n"&amp;ДАННЫЕ!$BU694&amp;"t"&amp;ДАННЫЕ!$BV694&amp;"o"&amp;ДАННЫЕ!$BT694&amp;"l"&amp;IF(ДАННЫЕ!$BN694&gt;0,1,0)&amp;ДАННЫЕ!$BN694&amp;"g"&amp;ДАННЫЕ!$BO694&amp;"s"&amp;ДАННЫЕ!$BP694&amp;"DZ"&amp;IF(ДАННЫЕ!B694-ДАННЫЕ!G694 &lt; 60,IF(ДАННЫЕ!B694-ДАННЫЕ!G694 &gt;= 0,1,0),0)&amp;"u"&amp;IF(ДАННЫЕ!$CJ694&gt;0,1,0)</f>
        <v>brCD0h0xyzc0a0dvpntol0gsDZ1u0</v>
      </c>
      <c r="N694" s="28" t="str">
        <f ca="1">ДАННЫЕ!$F694&amp;ДАННЫЕ!$I694&amp;"g"&amp;B694&amp;"cf"&amp;D694&amp;"a"&amp;IF(ДАННЫЕ!$BX694&gt;0,1,0)&amp;IF(ДАННЫЕ!$BF694&gt;500,1,IF(ДАННЫЕ!$BF694&gt;350,2,IF(ДАННЫЕ!$BF694&gt;=200,3,IF(ДАННЫЕ!$BF694&gt;=100,4,IF(ДАННЫЕ!$BF694&gt;=50,5,IF(ДАННЫЕ!$BF694&lt;50,6,0))))))&amp;"AR"&amp;IF(DATEDIF(ДАННЫЕ!$BX694,ДАННЫЕ!$F$1,"y")&gt;1,1,0)&amp;"VG"&amp;IF(ДАННЫЕ!$BH694="0",1,0)&amp;"o"&amp;IF(T694+ДАННЫЕ!$AF694+ДАННЫЕ!$AG694+ДАННЫЕ!$AH694+ДАННЫЕ!$AI694+ДАННЫЕ!$AJ694+ДАННЫЕ!$AP694+ДАННЫЕ!$AQ694+ДАННЫЕ!$AR694+ДАННЫЕ!$AU694+ДАННЫЕ!$AW694+ДАННЫЕ!$AS694+ДАННЫЕ!$AT694&gt;0,1,0)&amp;"x"&amp;ДАННЫЕ!$AG694&amp;"p"&amp;IF(ДАННЫЕ!$BY694&gt;0,1,0)&amp;"v"&amp;IF(ДАННЫЕ!$BZ694&gt;0,1,0)&amp;"n"&amp;ДАННЫЕ!$CA694&amp;"t"&amp;ДАННЫЕ!$AY694&amp;"k"&amp;ДАННЫЕ!$CB694&amp;"q"&amp;ДАННЫЕ!$CC694&amp;"w"&amp;ДАННЫЕ!$CD694&amp;"e"&amp;ДАННЫЕ!$CE694&amp;"m"&amp;ДАННЫЕ!$CF694&amp;"c"&amp;ДАННЫЕ!$CG694&amp;"z"&amp;ДАННЫЕ!$CH694&amp;"d"&amp;IF(H694=4,1,0)&amp;"s"&amp;IF(ДАННЫЕ!$J694=1,0,1)&amp;"u"&amp;IF(ДАННЫЕ!$CJ694&gt;0,1,0)</f>
        <v>g0cf0a06AR1VG0o0xp0v0ntkqwemczd0s1u0</v>
      </c>
      <c r="O694" s="28" t="str">
        <f>ДАННЫЕ!$I694&amp;"g"&amp;B694&amp;A694&amp;"f"&amp;P694&amp;"c"&amp;IF(ДАННЫЕ!$U694&gt;0,1,0)&amp;"s"&amp;IF(ДАННЫЕ!$Q694&gt;0,IF(YEAR(ДАННЫЕ!$F$1)=YEAR(ДАННЫЕ!$Q694),IF(MONTH(ДАННЫЕ!$F$1)=MONTH(ДАННЫЕ!$Q694),111,11),1),0)&amp;"i"&amp;IF(ДАННЫЕ!$R694+ДАННЫЕ!$S694+ДАННЫЕ!$T694=0,0,1)&amp;"h"&amp;IF(ДАННЫЕ!$P694&gt;0,1,0)&amp;"p"&amp;IF(ДАННЫЕ!$CI694&gt;0,IF(YEAR(ДАННЫЕ!$F$1)=YEAR(ДАННЫЕ!$CI694),IF(MONTH(ДАННЫЕ!$F$1)=MONTH(ДАННЫЕ!$CI694),111,11),1),0)&amp;"d"&amp;IF(ДАННЫЕ!$CJ694&gt;0,IF(YEAR(ДАННЫЕ!$F$1)=YEAR(ДАННЫЕ!$CJ694),IF(MONTH(ДАННЫЕ!$F$1)=MONTH(ДАННЫЕ!$CJ694),111,11),1),0)&amp;"o"&amp;IF(ДАННЫЕ!$CK694&gt;0,IF(MONTH(ДАННЫЕ!$F$1)=MONTH(ДАННЫЕ!$CK694),111,11),0)&amp;"v"&amp;IF(ДАННЫЕ!$BE694&gt;0,IF(MONTH(ДАННЫЕ!$F$1)=MONTH(ДАННЫЕ!$BE694),111,11),0)</f>
        <v>g00f0c0s0i0h0p0d0o0v0</v>
      </c>
      <c r="P694" s="15">
        <f t="shared" si="32"/>
        <v>0</v>
      </c>
      <c r="Q694" s="15">
        <f>IF(ДАННЫЕ!$F$1&gt;ДАННЫЕ!$N694,IF(YEAR(ДАННЫЕ!$F$1)=YEAR(ДАННЫЕ!M694),1,0),0)</f>
        <v>0</v>
      </c>
      <c r="R694" s="15">
        <f>IF(ДАННЫЕ!$F$1&gt;ДАННЫЕ!$N694,IF(YEAR(ДАННЫЕ!$F$1)=YEAR(ДАННЫЕ!N694),1,0),0)</f>
        <v>0</v>
      </c>
      <c r="S694" s="15">
        <f>IF(ДАННЫЕ!$AA694="2А",1,IF(ДАННЫЕ!$AA694="2Б",2,IF(ДАННЫЕ!$AA694="2В",3,IF(ДАННЫЕ!$AA694=3,4,IF(ДАННЫЕ!$AA694="4А",5,IF(ДАННЫЕ!$AA694="4Б",6,IF(ДАННЫЕ!$AA694="4В",7,IF(ДАННЫЕ!$AA694=5,8,0))))))))</f>
        <v>0</v>
      </c>
      <c r="T694" s="15">
        <f>IF(OR(ДАННЫЕ!$AC694=2,ДАННЫЕ!$AD694=2,ДАННЫЕ!$AE694=2),2,IF(OR(ДАННЫЕ!$AC694=1,ДАННЫЕ!$AD694=1,ДАННЫЕ!$AE694=1),1,0))</f>
        <v>0</v>
      </c>
    </row>
    <row r="695" spans="1:20" ht="15" customHeight="1" x14ac:dyDescent="0.2">
      <c r="A695" s="78">
        <f>IF(B695&gt;0,IF(MONTH(ДАННЫЕ!$F$1)=MONTH(ДАННЫЕ!$B695),1,0),0)</f>
        <v>0</v>
      </c>
      <c r="B695" s="14">
        <f>IF(ДАННЫЕ!$B695&gt;0,IF(YEAR(ДАННЫЕ!$F$1)=YEAR(ДАННЫЕ!$B695),1,0),0)</f>
        <v>0</v>
      </c>
      <c r="C695" s="14">
        <f>IF(ДАННЫЕ!$CM695&gt;0,IF(YEAR(ДАННЫЕ!$F$1)=YEAR(ДАННЫЕ!$CM695),1,0),0)</f>
        <v>0</v>
      </c>
      <c r="D695" s="14">
        <f>IF(ДАННЫЕ!$CJ695&gt;0,IF(ДАННЫЕ!$CL695&gt;ДАННЫЕ!$F$1,1,IF(ДАННЫЕ!$CL695&gt;0,0,1)),0)</f>
        <v>0</v>
      </c>
      <c r="E695" s="43" t="str">
        <f ca="1">IF(ДАННЫЕ!$F$1&gt;0,IF(ДАННЫЕ!$G695&gt;0,DATEDIF(ДАННЫЕ!$G695,ДАННЫЕ!$F$1,"y"),""),IF(ДАННЫЕ!$G695&gt;0,DATEDIF(ДАННЫЕ!$G695,TODAY(),"y"),""))</f>
        <v/>
      </c>
      <c r="F695" s="43" t="str">
        <f xml:space="preserve"> IF(ДАННЫЕ!$F695="М",IF(E695&gt;=18,IF(E695&lt;60,1,""),""),"")&amp;IF(ДАННЫЕ!$F695="Ж",IF(E695&gt;=18,IF(E695&lt;55,1,""),""),"")</f>
        <v/>
      </c>
      <c r="G695" s="43" t="str">
        <f xml:space="preserve"> IF(ДАННЫЕ!$F695="М",IF(E695&gt;=60,2,""),"")&amp;IF(ДАННЫЕ!$F695="Ж",IF(E695&gt;=55,2,""),"")</f>
        <v/>
      </c>
      <c r="H695" s="43" t="str">
        <f t="shared" ca="1" si="30"/>
        <v/>
      </c>
      <c r="I695" s="43" t="str">
        <f t="shared" ca="1" si="31"/>
        <v>03</v>
      </c>
      <c r="J695" s="28" t="str">
        <f ca="1">ДАННЫЕ!$F695&amp;H695&amp;I695&amp;ДАННЫЕ!$I695&amp;"m"&amp;IF(ДАННЫЕ!$I695&gt;0,IF(ДАННЫЕ!$J695&gt;0,0,1),"")&amp;"f"&amp;IF(ДАННЫЕ!$R695&gt;0,IF(YEAR(ДАННЫЕ!$F$1)=YEAR(ДАННЫЕ!$R695),1,0),0)&amp;"z"&amp;ДАННЫЕ!$R695&amp;"p"&amp;ДАННЫЕ!$S695&amp;"i"&amp;ДАННЫЕ!$T695&amp;"h"&amp;ДАННЫЕ!$K695&amp;"be"&amp;ДАННЫЕ!$BI695&amp;"CD"&amp;IF(ДАННЫЕ!BF695&gt;500,4,IF(ДАННЫЕ!BF695&gt;350,3,IF(ДАННЫЕ!BF695&gt;200,2,IF(ДАННЫЕ!BF695&gt;0,1,0))))&amp;"g"&amp;B695&amp;"d"&amp;H695&amp;"l"&amp;ДАННЫЕ!AT695&amp;"a"&amp;ДАННЫЕ!$V695&amp;"v"&amp;R695&amp;"k"&amp;ДАННЫЕ!$U695&amp;"s"&amp;ДАННЫЕ!$Y695&amp;"t"&amp;ДАННЫЕ!$X695&amp;"b"&amp;IF(ДАННЫЕ!$Q695&gt;1,1,0)&amp;"PP"&amp;ДАННЫЕ!Z695&amp;"c"&amp;S695&amp;"x"&amp;IF(ДАННЫЕ!$BY695&gt;0,IF(YEAR(ДАННЫЕ!$F$1)=YEAR(ДАННЫЕ!$BY695),1,0),0)&amp;"n"&amp;IF(ДАННЫЕ!$BZ695&gt;0,IF(YEAR(ДАННЫЕ!$F$1)=YEAR(ДАННЫЕ!$BZ695),1,0),0)&amp;"u"&amp;D695&amp;"z"&amp;IF(ДАННЫЕ!$CL695&gt;0,IF(YEAR(ДАННЫЕ!$F$1)&gt;YEAR(ДАННЫЕ!$CL695),11,12),0)</f>
        <v>03mf0zpihbeCD0g0dlav0kstb0PPc0x0n0u0z0</v>
      </c>
      <c r="K695" s="28" t="str">
        <f ca="1">ДАННЫЕ!$I695&amp;"x"&amp;B695&amp;"w"&amp;IF(T695+ДАННЫЕ!AD695+ДАННЫЕ!AE695+ДАННЫЕ!AF695+ДАННЫЕ!AG695+ДАННЫЕ!AH695+ДАННЫЕ!$AL695+ДАННЫЕ!AI695+ДАННЫЕ!AJ695+ДАННЫЕ!AK695+ДАННЫЕ!AP695+ДАННЫЕ!AQ695+ДАННЫЕ!AR695+ДАННЫЕ!$AM695+ДАННЫЕ!$AN695+ДАННЫЕ!AS695+ДАННЫЕ!AT695&gt;0,1,0)&amp;IF(OR(T695=2,ДАННЫЕ!AD695=2,ДАННЫЕ!AE695=2,ДАННЫЕ!AF695=2,ДАННЫЕ!AG695=2,ДАННЫЕ!AH695=2,ДАННЫЕ!$AL695=2,ДАННЫЕ!AI695=2,ДАННЫЕ!AJ695=2,ДАННЫЕ!AK695=2,ДАННЫЕ!AP695=2,ДАННЫЕ!AQ695=2,ДАННЫЕ!AR695=2,ДАННЫЕ!$AM695=2,ДАННЫЕ!$AN695=2,ДАННЫЕ!AS695=2,ДАННЫЕ!AT695=2),2,0)&amp;"t"&amp;IF(T695&gt;0,"1"&amp;T695,"00")&amp;"f"&amp;IF(ДАННЫЕ!$AC695,"1"&amp;ДАННЫЕ!$AC695,"00")&amp;"b"&amp;IF(ДАННЫЕ!$AD695,"1"&amp;ДАННЫЕ!$AD695,"00")&amp;"g"&amp;IF(ДАННЫЕ!$AF695,"1"&amp;ДАННЫЕ!$AF695,"00")&amp;"c"&amp;IF(ДАННЫЕ!$AG695,"1"&amp;ДАННЫЕ!$AG695,"00")&amp;"i"&amp;IF(ДАННЫЕ!$AH695,"1"&amp;ДАННЫЕ!$AH695,"00")&amp;"r"&amp;IF(ДАННЫЕ!$AL695,"1"&amp;ДАННЫЕ!$AL695,"00")&amp;"m"&amp;IF(ДАННЫЕ!$AI695,"1"&amp;ДАННЫЕ!$AI695,"00")&amp;"hS"&amp;IF(ДАННЫЕ!$AJ695,"1"&amp;ДАННЫЕ!$AJ695,"00")&amp;"hZ"&amp;IF(ДАННЫЕ!$AK695,"1"&amp;ДАННЫЕ!$AK695,"00")&amp;"p"&amp;IF(ДАННЫЕ!$AP695,"1"&amp;ДАННЫЕ!$AP695,"00")&amp;"k"&amp;IF(ДАННЫЕ!$AQ695,"1"&amp;ДАННЫЕ!$AQ695,"00")&amp;"z"&amp;IF(ДАННЫЕ!$AR695,"1"&amp;ДАННЫЕ!$AR695,"00")&amp;"j"&amp;IF(ДАННЫЕ!$AM695,"1"&amp;ДАННЫЕ!$AM695,"00")&amp;"n"&amp;IF(ДАННЫЕ!$AN695,"1"&amp;ДАННЫЕ!$AN695,"00")&amp;"E"&amp;ДАННЫЕ!BI695&amp;"L"&amp;ДАННЫЕ!AO695&amp;"h"&amp;IF(ДАННЫЕ!$AU695&gt;0,1,0)&amp;"v"&amp;IF(ДАННЫЕ!$AW695&gt;0,1,0)&amp;"a"&amp;IF(ДАННЫЕ!$AS695,"1"&amp;ДАННЫЕ!$AS695,"00")&amp;"s"&amp;IF(ДАННЫЕ!$AT695,"1"&amp;ДАННЫЕ!$AT695,"00")&amp;"u"&amp;IF(ДАННЫЕ!$CJ695&gt;0,1,0)&amp;"y"&amp;B695&amp;"d"&amp;H695&amp;"e"&amp;F695&amp;G695</f>
        <v>x0w00t00f00b00g00c00i00r00m00hS00hZ00p00k00z00j00n00ELh0v0a00s00u0y0de</v>
      </c>
      <c r="L695" s="28" t="str">
        <f ca="1">ДАННЫЕ!$I695&amp;"VN"&amp;IF(ДАННЫЕ!AW695&gt;0,11,10)&amp;"CD"&amp;IF(ДАННЫЕ!BF695&gt;500,16,IF(ДАННЫЕ!BF695&gt;350,15,IF(ДАННЫЕ!BF695&gt;=200,14,IF(ДАННЫЕ!BF695&gt;=100,13,IF(ДАННЫЕ!BF695&gt;=50,12,IF(ДАННЫЕ!BF695&gt;0,11,10))))))&amp;"AR"&amp;IF(ДАННЫЕ!BX695&gt;0,1,0)&amp;"GD"&amp;B695&amp;"VV"&amp;IF(E695&gt;=5,IF(E695&lt;18,1,0),0)</f>
        <v>VN10CD10AR0GD0VV0</v>
      </c>
      <c r="M695" s="28" t="str">
        <f>ДАННЫЕ!$I695&amp;"b"&amp;ДАННЫЕ!$BI695&amp;"r"&amp;ДАННЫЕ!$BJ695&amp;"CD"&amp;IF(ДАННЫЕ!BF695&gt;0,IF(ДАННЫЕ!BF695&lt;200,1,IF(ДАННЫЕ!BF695&lt;350,2,3)),0)&amp;"h"&amp;IF(ДАННЫЕ!$BK695+ДАННЫЕ!$BL695+ДАННЫЕ!$BM695&gt;0,1,0)&amp;"x"&amp;ДАННЫЕ!$BK695&amp;"y"&amp;ДАННЫЕ!$BL695&amp;"z"&amp;ДАННЫЕ!$BM695&amp;"c"&amp;IF(ДАННЫЕ!$BK695+ДАННЫЕ!$BL695+ДАННЫЕ!$BM695=3,1,0)&amp;"a"&amp;IF(ДАННЫЕ!$BQ695+ДАННЫЕ!$BR695&gt;0,1,0)&amp;"d"&amp;ДАННЫЕ!$BQ695&amp;"v"&amp;ДАННЫЕ!$BR695&amp;"p"&amp;ДАННЫЕ!$BS695&amp;"n"&amp;ДАННЫЕ!$BU695&amp;"t"&amp;ДАННЫЕ!$BV695&amp;"o"&amp;ДАННЫЕ!$BT695&amp;"l"&amp;IF(ДАННЫЕ!$BN695&gt;0,1,0)&amp;ДАННЫЕ!$BN695&amp;"g"&amp;ДАННЫЕ!$BO695&amp;"s"&amp;ДАННЫЕ!$BP695&amp;"DZ"&amp;IF(ДАННЫЕ!B695-ДАННЫЕ!G695 &lt; 60,IF(ДАННЫЕ!B695-ДАННЫЕ!G695 &gt;= 0,1,0),0)&amp;"u"&amp;IF(ДАННЫЕ!$CJ695&gt;0,1,0)</f>
        <v>brCD0h0xyzc0a0dvpntol0gsDZ1u0</v>
      </c>
      <c r="N695" s="28" t="str">
        <f ca="1">ДАННЫЕ!$F695&amp;ДАННЫЕ!$I695&amp;"g"&amp;B695&amp;"cf"&amp;D695&amp;"a"&amp;IF(ДАННЫЕ!$BX695&gt;0,1,0)&amp;IF(ДАННЫЕ!$BF695&gt;500,1,IF(ДАННЫЕ!$BF695&gt;350,2,IF(ДАННЫЕ!$BF695&gt;=200,3,IF(ДАННЫЕ!$BF695&gt;=100,4,IF(ДАННЫЕ!$BF695&gt;=50,5,IF(ДАННЫЕ!$BF695&lt;50,6,0))))))&amp;"AR"&amp;IF(DATEDIF(ДАННЫЕ!$BX695,ДАННЫЕ!$F$1,"y")&gt;1,1,0)&amp;"VG"&amp;IF(ДАННЫЕ!$BH695="0",1,0)&amp;"o"&amp;IF(T695+ДАННЫЕ!$AF695+ДАННЫЕ!$AG695+ДАННЫЕ!$AH695+ДАННЫЕ!$AI695+ДАННЫЕ!$AJ695+ДАННЫЕ!$AP695+ДАННЫЕ!$AQ695+ДАННЫЕ!$AR695+ДАННЫЕ!$AU695+ДАННЫЕ!$AW695+ДАННЫЕ!$AS695+ДАННЫЕ!$AT695&gt;0,1,0)&amp;"x"&amp;ДАННЫЕ!$AG695&amp;"p"&amp;IF(ДАННЫЕ!$BY695&gt;0,1,0)&amp;"v"&amp;IF(ДАННЫЕ!$BZ695&gt;0,1,0)&amp;"n"&amp;ДАННЫЕ!$CA695&amp;"t"&amp;ДАННЫЕ!$AY695&amp;"k"&amp;ДАННЫЕ!$CB695&amp;"q"&amp;ДАННЫЕ!$CC695&amp;"w"&amp;ДАННЫЕ!$CD695&amp;"e"&amp;ДАННЫЕ!$CE695&amp;"m"&amp;ДАННЫЕ!$CF695&amp;"c"&amp;ДАННЫЕ!$CG695&amp;"z"&amp;ДАННЫЕ!$CH695&amp;"d"&amp;IF(H695=4,1,0)&amp;"s"&amp;IF(ДАННЫЕ!$J695=1,0,1)&amp;"u"&amp;IF(ДАННЫЕ!$CJ695&gt;0,1,0)</f>
        <v>g0cf0a06AR1VG0o0xp0v0ntkqwemczd0s1u0</v>
      </c>
      <c r="O695" s="28" t="str">
        <f>ДАННЫЕ!$I695&amp;"g"&amp;B695&amp;A695&amp;"f"&amp;P695&amp;"c"&amp;IF(ДАННЫЕ!$U695&gt;0,1,0)&amp;"s"&amp;IF(ДАННЫЕ!$Q695&gt;0,IF(YEAR(ДАННЫЕ!$F$1)=YEAR(ДАННЫЕ!$Q695),IF(MONTH(ДАННЫЕ!$F$1)=MONTH(ДАННЫЕ!$Q695),111,11),1),0)&amp;"i"&amp;IF(ДАННЫЕ!$R695+ДАННЫЕ!$S695+ДАННЫЕ!$T695=0,0,1)&amp;"h"&amp;IF(ДАННЫЕ!$P695&gt;0,1,0)&amp;"p"&amp;IF(ДАННЫЕ!$CI695&gt;0,IF(YEAR(ДАННЫЕ!$F$1)=YEAR(ДАННЫЕ!$CI695),IF(MONTH(ДАННЫЕ!$F$1)=MONTH(ДАННЫЕ!$CI695),111,11),1),0)&amp;"d"&amp;IF(ДАННЫЕ!$CJ695&gt;0,IF(YEAR(ДАННЫЕ!$F$1)=YEAR(ДАННЫЕ!$CJ695),IF(MONTH(ДАННЫЕ!$F$1)=MONTH(ДАННЫЕ!$CJ695),111,11),1),0)&amp;"o"&amp;IF(ДАННЫЕ!$CK695&gt;0,IF(MONTH(ДАННЫЕ!$F$1)=MONTH(ДАННЫЕ!$CK695),111,11),0)&amp;"v"&amp;IF(ДАННЫЕ!$BE695&gt;0,IF(MONTH(ДАННЫЕ!$F$1)=MONTH(ДАННЫЕ!$BE695),111,11),0)</f>
        <v>g00f0c0s0i0h0p0d0o0v0</v>
      </c>
      <c r="P695" s="15">
        <f t="shared" si="32"/>
        <v>0</v>
      </c>
      <c r="Q695" s="15">
        <f>IF(ДАННЫЕ!$F$1&gt;ДАННЫЕ!$N695,IF(YEAR(ДАННЫЕ!$F$1)=YEAR(ДАННЫЕ!M695),1,0),0)</f>
        <v>0</v>
      </c>
      <c r="R695" s="15">
        <f>IF(ДАННЫЕ!$F$1&gt;ДАННЫЕ!$N695,IF(YEAR(ДАННЫЕ!$F$1)=YEAR(ДАННЫЕ!N695),1,0),0)</f>
        <v>0</v>
      </c>
      <c r="S695" s="15">
        <f>IF(ДАННЫЕ!$AA695="2А",1,IF(ДАННЫЕ!$AA695="2Б",2,IF(ДАННЫЕ!$AA695="2В",3,IF(ДАННЫЕ!$AA695=3,4,IF(ДАННЫЕ!$AA695="4А",5,IF(ДАННЫЕ!$AA695="4Б",6,IF(ДАННЫЕ!$AA695="4В",7,IF(ДАННЫЕ!$AA695=5,8,0))))))))</f>
        <v>0</v>
      </c>
      <c r="T695" s="15">
        <f>IF(OR(ДАННЫЕ!$AC695=2,ДАННЫЕ!$AD695=2,ДАННЫЕ!$AE695=2),2,IF(OR(ДАННЫЕ!$AC695=1,ДАННЫЕ!$AD695=1,ДАННЫЕ!$AE695=1),1,0))</f>
        <v>0</v>
      </c>
    </row>
    <row r="696" spans="1:20" ht="15" customHeight="1" x14ac:dyDescent="0.2">
      <c r="A696" s="78">
        <f>IF(B696&gt;0,IF(MONTH(ДАННЫЕ!$F$1)=MONTH(ДАННЫЕ!$B696),1,0),0)</f>
        <v>0</v>
      </c>
      <c r="B696" s="14">
        <f>IF(ДАННЫЕ!$B696&gt;0,IF(YEAR(ДАННЫЕ!$F$1)=YEAR(ДАННЫЕ!$B696),1,0),0)</f>
        <v>0</v>
      </c>
      <c r="C696" s="14">
        <f>IF(ДАННЫЕ!$CM696&gt;0,IF(YEAR(ДАННЫЕ!$F$1)=YEAR(ДАННЫЕ!$CM696),1,0),0)</f>
        <v>0</v>
      </c>
      <c r="D696" s="14">
        <f>IF(ДАННЫЕ!$CJ696&gt;0,IF(ДАННЫЕ!$CL696&gt;ДАННЫЕ!$F$1,1,IF(ДАННЫЕ!$CL696&gt;0,0,1)),0)</f>
        <v>0</v>
      </c>
      <c r="E696" s="43" t="str">
        <f ca="1">IF(ДАННЫЕ!$F$1&gt;0,IF(ДАННЫЕ!$G696&gt;0,DATEDIF(ДАННЫЕ!$G696,ДАННЫЕ!$F$1,"y"),""),IF(ДАННЫЕ!$G696&gt;0,DATEDIF(ДАННЫЕ!$G696,TODAY(),"y"),""))</f>
        <v/>
      </c>
      <c r="F696" s="43" t="str">
        <f xml:space="preserve"> IF(ДАННЫЕ!$F696="М",IF(E696&gt;=18,IF(E696&lt;60,1,""),""),"")&amp;IF(ДАННЫЕ!$F696="Ж",IF(E696&gt;=18,IF(E696&lt;55,1,""),""),"")</f>
        <v/>
      </c>
      <c r="G696" s="43" t="str">
        <f xml:space="preserve"> IF(ДАННЫЕ!$F696="М",IF(E696&gt;=60,2,""),"")&amp;IF(ДАННЫЕ!$F696="Ж",IF(E696&gt;=55,2,""),"")</f>
        <v/>
      </c>
      <c r="H696" s="43" t="str">
        <f t="shared" ca="1" si="30"/>
        <v/>
      </c>
      <c r="I696" s="43" t="str">
        <f t="shared" ca="1" si="31"/>
        <v>03</v>
      </c>
      <c r="J696" s="28" t="str">
        <f ca="1">ДАННЫЕ!$F696&amp;H696&amp;I696&amp;ДАННЫЕ!$I696&amp;"m"&amp;IF(ДАННЫЕ!$I696&gt;0,IF(ДАННЫЕ!$J696&gt;0,0,1),"")&amp;"f"&amp;IF(ДАННЫЕ!$R696&gt;0,IF(YEAR(ДАННЫЕ!$F$1)=YEAR(ДАННЫЕ!$R696),1,0),0)&amp;"z"&amp;ДАННЫЕ!$R696&amp;"p"&amp;ДАННЫЕ!$S696&amp;"i"&amp;ДАННЫЕ!$T696&amp;"h"&amp;ДАННЫЕ!$K696&amp;"be"&amp;ДАННЫЕ!$BI696&amp;"CD"&amp;IF(ДАННЫЕ!BF696&gt;500,4,IF(ДАННЫЕ!BF696&gt;350,3,IF(ДАННЫЕ!BF696&gt;200,2,IF(ДАННЫЕ!BF696&gt;0,1,0))))&amp;"g"&amp;B696&amp;"d"&amp;H696&amp;"l"&amp;ДАННЫЕ!AT696&amp;"a"&amp;ДАННЫЕ!$V696&amp;"v"&amp;R696&amp;"k"&amp;ДАННЫЕ!$U696&amp;"s"&amp;ДАННЫЕ!$Y696&amp;"t"&amp;ДАННЫЕ!$X696&amp;"b"&amp;IF(ДАННЫЕ!$Q696&gt;1,1,0)&amp;"PP"&amp;ДАННЫЕ!Z696&amp;"c"&amp;S696&amp;"x"&amp;IF(ДАННЫЕ!$BY696&gt;0,IF(YEAR(ДАННЫЕ!$F$1)=YEAR(ДАННЫЕ!$BY696),1,0),0)&amp;"n"&amp;IF(ДАННЫЕ!$BZ696&gt;0,IF(YEAR(ДАННЫЕ!$F$1)=YEAR(ДАННЫЕ!$BZ696),1,0),0)&amp;"u"&amp;D696&amp;"z"&amp;IF(ДАННЫЕ!$CL696&gt;0,IF(YEAR(ДАННЫЕ!$F$1)&gt;YEAR(ДАННЫЕ!$CL696),11,12),0)</f>
        <v>03mf0zpihbeCD0g0dlav0kstb0PPc0x0n0u0z0</v>
      </c>
      <c r="K696" s="28" t="str">
        <f ca="1">ДАННЫЕ!$I696&amp;"x"&amp;B696&amp;"w"&amp;IF(T696+ДАННЫЕ!AD696+ДАННЫЕ!AE696+ДАННЫЕ!AF696+ДАННЫЕ!AG696+ДАННЫЕ!AH696+ДАННЫЕ!$AL696+ДАННЫЕ!AI696+ДАННЫЕ!AJ696+ДАННЫЕ!AK696+ДАННЫЕ!AP696+ДАННЫЕ!AQ696+ДАННЫЕ!AR696+ДАННЫЕ!$AM696+ДАННЫЕ!$AN696+ДАННЫЕ!AS696+ДАННЫЕ!AT696&gt;0,1,0)&amp;IF(OR(T696=2,ДАННЫЕ!AD696=2,ДАННЫЕ!AE696=2,ДАННЫЕ!AF696=2,ДАННЫЕ!AG696=2,ДАННЫЕ!AH696=2,ДАННЫЕ!$AL696=2,ДАННЫЕ!AI696=2,ДАННЫЕ!AJ696=2,ДАННЫЕ!AK696=2,ДАННЫЕ!AP696=2,ДАННЫЕ!AQ696=2,ДАННЫЕ!AR696=2,ДАННЫЕ!$AM696=2,ДАННЫЕ!$AN696=2,ДАННЫЕ!AS696=2,ДАННЫЕ!AT696=2),2,0)&amp;"t"&amp;IF(T696&gt;0,"1"&amp;T696,"00")&amp;"f"&amp;IF(ДАННЫЕ!$AC696,"1"&amp;ДАННЫЕ!$AC696,"00")&amp;"b"&amp;IF(ДАННЫЕ!$AD696,"1"&amp;ДАННЫЕ!$AD696,"00")&amp;"g"&amp;IF(ДАННЫЕ!$AF696,"1"&amp;ДАННЫЕ!$AF696,"00")&amp;"c"&amp;IF(ДАННЫЕ!$AG696,"1"&amp;ДАННЫЕ!$AG696,"00")&amp;"i"&amp;IF(ДАННЫЕ!$AH696,"1"&amp;ДАННЫЕ!$AH696,"00")&amp;"r"&amp;IF(ДАННЫЕ!$AL696,"1"&amp;ДАННЫЕ!$AL696,"00")&amp;"m"&amp;IF(ДАННЫЕ!$AI696,"1"&amp;ДАННЫЕ!$AI696,"00")&amp;"hS"&amp;IF(ДАННЫЕ!$AJ696,"1"&amp;ДАННЫЕ!$AJ696,"00")&amp;"hZ"&amp;IF(ДАННЫЕ!$AK696,"1"&amp;ДАННЫЕ!$AK696,"00")&amp;"p"&amp;IF(ДАННЫЕ!$AP696,"1"&amp;ДАННЫЕ!$AP696,"00")&amp;"k"&amp;IF(ДАННЫЕ!$AQ696,"1"&amp;ДАННЫЕ!$AQ696,"00")&amp;"z"&amp;IF(ДАННЫЕ!$AR696,"1"&amp;ДАННЫЕ!$AR696,"00")&amp;"j"&amp;IF(ДАННЫЕ!$AM696,"1"&amp;ДАННЫЕ!$AM696,"00")&amp;"n"&amp;IF(ДАННЫЕ!$AN696,"1"&amp;ДАННЫЕ!$AN696,"00")&amp;"E"&amp;ДАННЫЕ!BI696&amp;"L"&amp;ДАННЫЕ!AO696&amp;"h"&amp;IF(ДАННЫЕ!$AU696&gt;0,1,0)&amp;"v"&amp;IF(ДАННЫЕ!$AW696&gt;0,1,0)&amp;"a"&amp;IF(ДАННЫЕ!$AS696,"1"&amp;ДАННЫЕ!$AS696,"00")&amp;"s"&amp;IF(ДАННЫЕ!$AT696,"1"&amp;ДАННЫЕ!$AT696,"00")&amp;"u"&amp;IF(ДАННЫЕ!$CJ696&gt;0,1,0)&amp;"y"&amp;B696&amp;"d"&amp;H696&amp;"e"&amp;F696&amp;G696</f>
        <v>x0w00t00f00b00g00c00i00r00m00hS00hZ00p00k00z00j00n00ELh0v0a00s00u0y0de</v>
      </c>
      <c r="L696" s="28" t="str">
        <f ca="1">ДАННЫЕ!$I696&amp;"VN"&amp;IF(ДАННЫЕ!AW696&gt;0,11,10)&amp;"CD"&amp;IF(ДАННЫЕ!BF696&gt;500,16,IF(ДАННЫЕ!BF696&gt;350,15,IF(ДАННЫЕ!BF696&gt;=200,14,IF(ДАННЫЕ!BF696&gt;=100,13,IF(ДАННЫЕ!BF696&gt;=50,12,IF(ДАННЫЕ!BF696&gt;0,11,10))))))&amp;"AR"&amp;IF(ДАННЫЕ!BX696&gt;0,1,0)&amp;"GD"&amp;B696&amp;"VV"&amp;IF(E696&gt;=5,IF(E696&lt;18,1,0),0)</f>
        <v>VN10CD10AR0GD0VV0</v>
      </c>
      <c r="M696" s="28" t="str">
        <f>ДАННЫЕ!$I696&amp;"b"&amp;ДАННЫЕ!$BI696&amp;"r"&amp;ДАННЫЕ!$BJ696&amp;"CD"&amp;IF(ДАННЫЕ!BF696&gt;0,IF(ДАННЫЕ!BF696&lt;200,1,IF(ДАННЫЕ!BF696&lt;350,2,3)),0)&amp;"h"&amp;IF(ДАННЫЕ!$BK696+ДАННЫЕ!$BL696+ДАННЫЕ!$BM696&gt;0,1,0)&amp;"x"&amp;ДАННЫЕ!$BK696&amp;"y"&amp;ДАННЫЕ!$BL696&amp;"z"&amp;ДАННЫЕ!$BM696&amp;"c"&amp;IF(ДАННЫЕ!$BK696+ДАННЫЕ!$BL696+ДАННЫЕ!$BM696=3,1,0)&amp;"a"&amp;IF(ДАННЫЕ!$BQ696+ДАННЫЕ!$BR696&gt;0,1,0)&amp;"d"&amp;ДАННЫЕ!$BQ696&amp;"v"&amp;ДАННЫЕ!$BR696&amp;"p"&amp;ДАННЫЕ!$BS696&amp;"n"&amp;ДАННЫЕ!$BU696&amp;"t"&amp;ДАННЫЕ!$BV696&amp;"o"&amp;ДАННЫЕ!$BT696&amp;"l"&amp;IF(ДАННЫЕ!$BN696&gt;0,1,0)&amp;ДАННЫЕ!$BN696&amp;"g"&amp;ДАННЫЕ!$BO696&amp;"s"&amp;ДАННЫЕ!$BP696&amp;"DZ"&amp;IF(ДАННЫЕ!B696-ДАННЫЕ!G696 &lt; 60,IF(ДАННЫЕ!B696-ДАННЫЕ!G696 &gt;= 0,1,0),0)&amp;"u"&amp;IF(ДАННЫЕ!$CJ696&gt;0,1,0)</f>
        <v>brCD0h0xyzc0a0dvpntol0gsDZ1u0</v>
      </c>
      <c r="N696" s="28" t="str">
        <f ca="1">ДАННЫЕ!$F696&amp;ДАННЫЕ!$I696&amp;"g"&amp;B696&amp;"cf"&amp;D696&amp;"a"&amp;IF(ДАННЫЕ!$BX696&gt;0,1,0)&amp;IF(ДАННЫЕ!$BF696&gt;500,1,IF(ДАННЫЕ!$BF696&gt;350,2,IF(ДАННЫЕ!$BF696&gt;=200,3,IF(ДАННЫЕ!$BF696&gt;=100,4,IF(ДАННЫЕ!$BF696&gt;=50,5,IF(ДАННЫЕ!$BF696&lt;50,6,0))))))&amp;"AR"&amp;IF(DATEDIF(ДАННЫЕ!$BX696,ДАННЫЕ!$F$1,"y")&gt;1,1,0)&amp;"VG"&amp;IF(ДАННЫЕ!$BH696="0",1,0)&amp;"o"&amp;IF(T696+ДАННЫЕ!$AF696+ДАННЫЕ!$AG696+ДАННЫЕ!$AH696+ДАННЫЕ!$AI696+ДАННЫЕ!$AJ696+ДАННЫЕ!$AP696+ДАННЫЕ!$AQ696+ДАННЫЕ!$AR696+ДАННЫЕ!$AU696+ДАННЫЕ!$AW696+ДАННЫЕ!$AS696+ДАННЫЕ!$AT696&gt;0,1,0)&amp;"x"&amp;ДАННЫЕ!$AG696&amp;"p"&amp;IF(ДАННЫЕ!$BY696&gt;0,1,0)&amp;"v"&amp;IF(ДАННЫЕ!$BZ696&gt;0,1,0)&amp;"n"&amp;ДАННЫЕ!$CA696&amp;"t"&amp;ДАННЫЕ!$AY696&amp;"k"&amp;ДАННЫЕ!$CB696&amp;"q"&amp;ДАННЫЕ!$CC696&amp;"w"&amp;ДАННЫЕ!$CD696&amp;"e"&amp;ДАННЫЕ!$CE696&amp;"m"&amp;ДАННЫЕ!$CF696&amp;"c"&amp;ДАННЫЕ!$CG696&amp;"z"&amp;ДАННЫЕ!$CH696&amp;"d"&amp;IF(H696=4,1,0)&amp;"s"&amp;IF(ДАННЫЕ!$J696=1,0,1)&amp;"u"&amp;IF(ДАННЫЕ!$CJ696&gt;0,1,0)</f>
        <v>g0cf0a06AR1VG0o0xp0v0ntkqwemczd0s1u0</v>
      </c>
      <c r="O696" s="28" t="str">
        <f>ДАННЫЕ!$I696&amp;"g"&amp;B696&amp;A696&amp;"f"&amp;P696&amp;"c"&amp;IF(ДАННЫЕ!$U696&gt;0,1,0)&amp;"s"&amp;IF(ДАННЫЕ!$Q696&gt;0,IF(YEAR(ДАННЫЕ!$F$1)=YEAR(ДАННЫЕ!$Q696),IF(MONTH(ДАННЫЕ!$F$1)=MONTH(ДАННЫЕ!$Q696),111,11),1),0)&amp;"i"&amp;IF(ДАННЫЕ!$R696+ДАННЫЕ!$S696+ДАННЫЕ!$T696=0,0,1)&amp;"h"&amp;IF(ДАННЫЕ!$P696&gt;0,1,0)&amp;"p"&amp;IF(ДАННЫЕ!$CI696&gt;0,IF(YEAR(ДАННЫЕ!$F$1)=YEAR(ДАННЫЕ!$CI696),IF(MONTH(ДАННЫЕ!$F$1)=MONTH(ДАННЫЕ!$CI696),111,11),1),0)&amp;"d"&amp;IF(ДАННЫЕ!$CJ696&gt;0,IF(YEAR(ДАННЫЕ!$F$1)=YEAR(ДАННЫЕ!$CJ696),IF(MONTH(ДАННЫЕ!$F$1)=MONTH(ДАННЫЕ!$CJ696),111,11),1),0)&amp;"o"&amp;IF(ДАННЫЕ!$CK696&gt;0,IF(MONTH(ДАННЫЕ!$F$1)=MONTH(ДАННЫЕ!$CK696),111,11),0)&amp;"v"&amp;IF(ДАННЫЕ!$BE696&gt;0,IF(MONTH(ДАННЫЕ!$F$1)=MONTH(ДАННЫЕ!$BE696),111,11),0)</f>
        <v>g00f0c0s0i0h0p0d0o0v0</v>
      </c>
      <c r="P696" s="15">
        <f t="shared" si="32"/>
        <v>0</v>
      </c>
      <c r="Q696" s="15">
        <f>IF(ДАННЫЕ!$F$1&gt;ДАННЫЕ!$N696,IF(YEAR(ДАННЫЕ!$F$1)=YEAR(ДАННЫЕ!M696),1,0),0)</f>
        <v>0</v>
      </c>
      <c r="R696" s="15">
        <f>IF(ДАННЫЕ!$F$1&gt;ДАННЫЕ!$N696,IF(YEAR(ДАННЫЕ!$F$1)=YEAR(ДАННЫЕ!N696),1,0),0)</f>
        <v>0</v>
      </c>
      <c r="S696" s="15">
        <f>IF(ДАННЫЕ!$AA696="2А",1,IF(ДАННЫЕ!$AA696="2Б",2,IF(ДАННЫЕ!$AA696="2В",3,IF(ДАННЫЕ!$AA696=3,4,IF(ДАННЫЕ!$AA696="4А",5,IF(ДАННЫЕ!$AA696="4Б",6,IF(ДАННЫЕ!$AA696="4В",7,IF(ДАННЫЕ!$AA696=5,8,0))))))))</f>
        <v>0</v>
      </c>
      <c r="T696" s="15">
        <f>IF(OR(ДАННЫЕ!$AC696=2,ДАННЫЕ!$AD696=2,ДАННЫЕ!$AE696=2),2,IF(OR(ДАННЫЕ!$AC696=1,ДАННЫЕ!$AD696=1,ДАННЫЕ!$AE696=1),1,0))</f>
        <v>0</v>
      </c>
    </row>
    <row r="697" spans="1:20" ht="15" customHeight="1" x14ac:dyDescent="0.2">
      <c r="A697" s="78">
        <f>IF(B697&gt;0,IF(MONTH(ДАННЫЕ!$F$1)=MONTH(ДАННЫЕ!$B697),1,0),0)</f>
        <v>0</v>
      </c>
      <c r="B697" s="14">
        <f>IF(ДАННЫЕ!$B697&gt;0,IF(YEAR(ДАННЫЕ!$F$1)=YEAR(ДАННЫЕ!$B697),1,0),0)</f>
        <v>0</v>
      </c>
      <c r="C697" s="14">
        <f>IF(ДАННЫЕ!$CM697&gt;0,IF(YEAR(ДАННЫЕ!$F$1)=YEAR(ДАННЫЕ!$CM697),1,0),0)</f>
        <v>0</v>
      </c>
      <c r="D697" s="14">
        <f>IF(ДАННЫЕ!$CJ697&gt;0,IF(ДАННЫЕ!$CL697&gt;ДАННЫЕ!$F$1,1,IF(ДАННЫЕ!$CL697&gt;0,0,1)),0)</f>
        <v>0</v>
      </c>
      <c r="E697" s="43" t="str">
        <f ca="1">IF(ДАННЫЕ!$F$1&gt;0,IF(ДАННЫЕ!$G697&gt;0,DATEDIF(ДАННЫЕ!$G697,ДАННЫЕ!$F$1,"y"),""),IF(ДАННЫЕ!$G697&gt;0,DATEDIF(ДАННЫЕ!$G697,TODAY(),"y"),""))</f>
        <v/>
      </c>
      <c r="F697" s="43" t="str">
        <f xml:space="preserve"> IF(ДАННЫЕ!$F697="М",IF(E697&gt;=18,IF(E697&lt;60,1,""),""),"")&amp;IF(ДАННЫЕ!$F697="Ж",IF(E697&gt;=18,IF(E697&lt;55,1,""),""),"")</f>
        <v/>
      </c>
      <c r="G697" s="43" t="str">
        <f xml:space="preserve"> IF(ДАННЫЕ!$F697="М",IF(E697&gt;=60,2,""),"")&amp;IF(ДАННЫЕ!$F697="Ж",IF(E697&gt;=55,2,""),"")</f>
        <v/>
      </c>
      <c r="H697" s="43" t="str">
        <f t="shared" ca="1" si="30"/>
        <v/>
      </c>
      <c r="I697" s="43" t="str">
        <f t="shared" ca="1" si="31"/>
        <v>03</v>
      </c>
      <c r="J697" s="28" t="str">
        <f ca="1">ДАННЫЕ!$F697&amp;H697&amp;I697&amp;ДАННЫЕ!$I697&amp;"m"&amp;IF(ДАННЫЕ!$I697&gt;0,IF(ДАННЫЕ!$J697&gt;0,0,1),"")&amp;"f"&amp;IF(ДАННЫЕ!$R697&gt;0,IF(YEAR(ДАННЫЕ!$F$1)=YEAR(ДАННЫЕ!$R697),1,0),0)&amp;"z"&amp;ДАННЫЕ!$R697&amp;"p"&amp;ДАННЫЕ!$S697&amp;"i"&amp;ДАННЫЕ!$T697&amp;"h"&amp;ДАННЫЕ!$K697&amp;"be"&amp;ДАННЫЕ!$BI697&amp;"CD"&amp;IF(ДАННЫЕ!BF697&gt;500,4,IF(ДАННЫЕ!BF697&gt;350,3,IF(ДАННЫЕ!BF697&gt;200,2,IF(ДАННЫЕ!BF697&gt;0,1,0))))&amp;"g"&amp;B697&amp;"d"&amp;H697&amp;"l"&amp;ДАННЫЕ!AT697&amp;"a"&amp;ДАННЫЕ!$V697&amp;"v"&amp;R697&amp;"k"&amp;ДАННЫЕ!$U697&amp;"s"&amp;ДАННЫЕ!$Y697&amp;"t"&amp;ДАННЫЕ!$X697&amp;"b"&amp;IF(ДАННЫЕ!$Q697&gt;1,1,0)&amp;"PP"&amp;ДАННЫЕ!Z697&amp;"c"&amp;S697&amp;"x"&amp;IF(ДАННЫЕ!$BY697&gt;0,IF(YEAR(ДАННЫЕ!$F$1)=YEAR(ДАННЫЕ!$BY697),1,0),0)&amp;"n"&amp;IF(ДАННЫЕ!$BZ697&gt;0,IF(YEAR(ДАННЫЕ!$F$1)=YEAR(ДАННЫЕ!$BZ697),1,0),0)&amp;"u"&amp;D697&amp;"z"&amp;IF(ДАННЫЕ!$CL697&gt;0,IF(YEAR(ДАННЫЕ!$F$1)&gt;YEAR(ДАННЫЕ!$CL697),11,12),0)</f>
        <v>03mf0zpihbeCD0g0dlav0kstb0PPc0x0n0u0z0</v>
      </c>
      <c r="K697" s="28" t="str">
        <f ca="1">ДАННЫЕ!$I697&amp;"x"&amp;B697&amp;"w"&amp;IF(T697+ДАННЫЕ!AD697+ДАННЫЕ!AE697+ДАННЫЕ!AF697+ДАННЫЕ!AG697+ДАННЫЕ!AH697+ДАННЫЕ!$AL697+ДАННЫЕ!AI697+ДАННЫЕ!AJ697+ДАННЫЕ!AK697+ДАННЫЕ!AP697+ДАННЫЕ!AQ697+ДАННЫЕ!AR697+ДАННЫЕ!$AM697+ДАННЫЕ!$AN697+ДАННЫЕ!AS697+ДАННЫЕ!AT697&gt;0,1,0)&amp;IF(OR(T697=2,ДАННЫЕ!AD697=2,ДАННЫЕ!AE697=2,ДАННЫЕ!AF697=2,ДАННЫЕ!AG697=2,ДАННЫЕ!AH697=2,ДАННЫЕ!$AL697=2,ДАННЫЕ!AI697=2,ДАННЫЕ!AJ697=2,ДАННЫЕ!AK697=2,ДАННЫЕ!AP697=2,ДАННЫЕ!AQ697=2,ДАННЫЕ!AR697=2,ДАННЫЕ!$AM697=2,ДАННЫЕ!$AN697=2,ДАННЫЕ!AS697=2,ДАННЫЕ!AT697=2),2,0)&amp;"t"&amp;IF(T697&gt;0,"1"&amp;T697,"00")&amp;"f"&amp;IF(ДАННЫЕ!$AC697,"1"&amp;ДАННЫЕ!$AC697,"00")&amp;"b"&amp;IF(ДАННЫЕ!$AD697,"1"&amp;ДАННЫЕ!$AD697,"00")&amp;"g"&amp;IF(ДАННЫЕ!$AF697,"1"&amp;ДАННЫЕ!$AF697,"00")&amp;"c"&amp;IF(ДАННЫЕ!$AG697,"1"&amp;ДАННЫЕ!$AG697,"00")&amp;"i"&amp;IF(ДАННЫЕ!$AH697,"1"&amp;ДАННЫЕ!$AH697,"00")&amp;"r"&amp;IF(ДАННЫЕ!$AL697,"1"&amp;ДАННЫЕ!$AL697,"00")&amp;"m"&amp;IF(ДАННЫЕ!$AI697,"1"&amp;ДАННЫЕ!$AI697,"00")&amp;"hS"&amp;IF(ДАННЫЕ!$AJ697,"1"&amp;ДАННЫЕ!$AJ697,"00")&amp;"hZ"&amp;IF(ДАННЫЕ!$AK697,"1"&amp;ДАННЫЕ!$AK697,"00")&amp;"p"&amp;IF(ДАННЫЕ!$AP697,"1"&amp;ДАННЫЕ!$AP697,"00")&amp;"k"&amp;IF(ДАННЫЕ!$AQ697,"1"&amp;ДАННЫЕ!$AQ697,"00")&amp;"z"&amp;IF(ДАННЫЕ!$AR697,"1"&amp;ДАННЫЕ!$AR697,"00")&amp;"j"&amp;IF(ДАННЫЕ!$AM697,"1"&amp;ДАННЫЕ!$AM697,"00")&amp;"n"&amp;IF(ДАННЫЕ!$AN697,"1"&amp;ДАННЫЕ!$AN697,"00")&amp;"E"&amp;ДАННЫЕ!BI697&amp;"L"&amp;ДАННЫЕ!AO697&amp;"h"&amp;IF(ДАННЫЕ!$AU697&gt;0,1,0)&amp;"v"&amp;IF(ДАННЫЕ!$AW697&gt;0,1,0)&amp;"a"&amp;IF(ДАННЫЕ!$AS697,"1"&amp;ДАННЫЕ!$AS697,"00")&amp;"s"&amp;IF(ДАННЫЕ!$AT697,"1"&amp;ДАННЫЕ!$AT697,"00")&amp;"u"&amp;IF(ДАННЫЕ!$CJ697&gt;0,1,0)&amp;"y"&amp;B697&amp;"d"&amp;H697&amp;"e"&amp;F697&amp;G697</f>
        <v>x0w00t00f00b00g00c00i00r00m00hS00hZ00p00k00z00j00n00ELh0v0a00s00u0y0de</v>
      </c>
      <c r="L697" s="28" t="str">
        <f ca="1">ДАННЫЕ!$I697&amp;"VN"&amp;IF(ДАННЫЕ!AW697&gt;0,11,10)&amp;"CD"&amp;IF(ДАННЫЕ!BF697&gt;500,16,IF(ДАННЫЕ!BF697&gt;350,15,IF(ДАННЫЕ!BF697&gt;=200,14,IF(ДАННЫЕ!BF697&gt;=100,13,IF(ДАННЫЕ!BF697&gt;=50,12,IF(ДАННЫЕ!BF697&gt;0,11,10))))))&amp;"AR"&amp;IF(ДАННЫЕ!BX697&gt;0,1,0)&amp;"GD"&amp;B697&amp;"VV"&amp;IF(E697&gt;=5,IF(E697&lt;18,1,0),0)</f>
        <v>VN10CD10AR0GD0VV0</v>
      </c>
      <c r="M697" s="28" t="str">
        <f>ДАННЫЕ!$I697&amp;"b"&amp;ДАННЫЕ!$BI697&amp;"r"&amp;ДАННЫЕ!$BJ697&amp;"CD"&amp;IF(ДАННЫЕ!BF697&gt;0,IF(ДАННЫЕ!BF697&lt;200,1,IF(ДАННЫЕ!BF697&lt;350,2,3)),0)&amp;"h"&amp;IF(ДАННЫЕ!$BK697+ДАННЫЕ!$BL697+ДАННЫЕ!$BM697&gt;0,1,0)&amp;"x"&amp;ДАННЫЕ!$BK697&amp;"y"&amp;ДАННЫЕ!$BL697&amp;"z"&amp;ДАННЫЕ!$BM697&amp;"c"&amp;IF(ДАННЫЕ!$BK697+ДАННЫЕ!$BL697+ДАННЫЕ!$BM697=3,1,0)&amp;"a"&amp;IF(ДАННЫЕ!$BQ697+ДАННЫЕ!$BR697&gt;0,1,0)&amp;"d"&amp;ДАННЫЕ!$BQ697&amp;"v"&amp;ДАННЫЕ!$BR697&amp;"p"&amp;ДАННЫЕ!$BS697&amp;"n"&amp;ДАННЫЕ!$BU697&amp;"t"&amp;ДАННЫЕ!$BV697&amp;"o"&amp;ДАННЫЕ!$BT697&amp;"l"&amp;IF(ДАННЫЕ!$BN697&gt;0,1,0)&amp;ДАННЫЕ!$BN697&amp;"g"&amp;ДАННЫЕ!$BO697&amp;"s"&amp;ДАННЫЕ!$BP697&amp;"DZ"&amp;IF(ДАННЫЕ!B697-ДАННЫЕ!G697 &lt; 60,IF(ДАННЫЕ!B697-ДАННЫЕ!G697 &gt;= 0,1,0),0)&amp;"u"&amp;IF(ДАННЫЕ!$CJ697&gt;0,1,0)</f>
        <v>brCD0h0xyzc0a0dvpntol0gsDZ1u0</v>
      </c>
      <c r="N697" s="28" t="str">
        <f ca="1">ДАННЫЕ!$F697&amp;ДАННЫЕ!$I697&amp;"g"&amp;B697&amp;"cf"&amp;D697&amp;"a"&amp;IF(ДАННЫЕ!$BX697&gt;0,1,0)&amp;IF(ДАННЫЕ!$BF697&gt;500,1,IF(ДАННЫЕ!$BF697&gt;350,2,IF(ДАННЫЕ!$BF697&gt;=200,3,IF(ДАННЫЕ!$BF697&gt;=100,4,IF(ДАННЫЕ!$BF697&gt;=50,5,IF(ДАННЫЕ!$BF697&lt;50,6,0))))))&amp;"AR"&amp;IF(DATEDIF(ДАННЫЕ!$BX697,ДАННЫЕ!$F$1,"y")&gt;1,1,0)&amp;"VG"&amp;IF(ДАННЫЕ!$BH697="0",1,0)&amp;"o"&amp;IF(T697+ДАННЫЕ!$AF697+ДАННЫЕ!$AG697+ДАННЫЕ!$AH697+ДАННЫЕ!$AI697+ДАННЫЕ!$AJ697+ДАННЫЕ!$AP697+ДАННЫЕ!$AQ697+ДАННЫЕ!$AR697+ДАННЫЕ!$AU697+ДАННЫЕ!$AW697+ДАННЫЕ!$AS697+ДАННЫЕ!$AT697&gt;0,1,0)&amp;"x"&amp;ДАННЫЕ!$AG697&amp;"p"&amp;IF(ДАННЫЕ!$BY697&gt;0,1,0)&amp;"v"&amp;IF(ДАННЫЕ!$BZ697&gt;0,1,0)&amp;"n"&amp;ДАННЫЕ!$CA697&amp;"t"&amp;ДАННЫЕ!$AY697&amp;"k"&amp;ДАННЫЕ!$CB697&amp;"q"&amp;ДАННЫЕ!$CC697&amp;"w"&amp;ДАННЫЕ!$CD697&amp;"e"&amp;ДАННЫЕ!$CE697&amp;"m"&amp;ДАННЫЕ!$CF697&amp;"c"&amp;ДАННЫЕ!$CG697&amp;"z"&amp;ДАННЫЕ!$CH697&amp;"d"&amp;IF(H697=4,1,0)&amp;"s"&amp;IF(ДАННЫЕ!$J697=1,0,1)&amp;"u"&amp;IF(ДАННЫЕ!$CJ697&gt;0,1,0)</f>
        <v>g0cf0a06AR1VG0o0xp0v0ntkqwemczd0s1u0</v>
      </c>
      <c r="O697" s="28" t="str">
        <f>ДАННЫЕ!$I697&amp;"g"&amp;B697&amp;A697&amp;"f"&amp;P697&amp;"c"&amp;IF(ДАННЫЕ!$U697&gt;0,1,0)&amp;"s"&amp;IF(ДАННЫЕ!$Q697&gt;0,IF(YEAR(ДАННЫЕ!$F$1)=YEAR(ДАННЫЕ!$Q697),IF(MONTH(ДАННЫЕ!$F$1)=MONTH(ДАННЫЕ!$Q697),111,11),1),0)&amp;"i"&amp;IF(ДАННЫЕ!$R697+ДАННЫЕ!$S697+ДАННЫЕ!$T697=0,0,1)&amp;"h"&amp;IF(ДАННЫЕ!$P697&gt;0,1,0)&amp;"p"&amp;IF(ДАННЫЕ!$CI697&gt;0,IF(YEAR(ДАННЫЕ!$F$1)=YEAR(ДАННЫЕ!$CI697),IF(MONTH(ДАННЫЕ!$F$1)=MONTH(ДАННЫЕ!$CI697),111,11),1),0)&amp;"d"&amp;IF(ДАННЫЕ!$CJ697&gt;0,IF(YEAR(ДАННЫЕ!$F$1)=YEAR(ДАННЫЕ!$CJ697),IF(MONTH(ДАННЫЕ!$F$1)=MONTH(ДАННЫЕ!$CJ697),111,11),1),0)&amp;"o"&amp;IF(ДАННЫЕ!$CK697&gt;0,IF(MONTH(ДАННЫЕ!$F$1)=MONTH(ДАННЫЕ!$CK697),111,11),0)&amp;"v"&amp;IF(ДАННЫЕ!$BE697&gt;0,IF(MONTH(ДАННЫЕ!$F$1)=MONTH(ДАННЫЕ!$BE697),111,11),0)</f>
        <v>g00f0c0s0i0h0p0d0o0v0</v>
      </c>
      <c r="P697" s="15">
        <f t="shared" si="32"/>
        <v>0</v>
      </c>
      <c r="Q697" s="15">
        <f>IF(ДАННЫЕ!$F$1&gt;ДАННЫЕ!$N697,IF(YEAR(ДАННЫЕ!$F$1)=YEAR(ДАННЫЕ!M697),1,0),0)</f>
        <v>0</v>
      </c>
      <c r="R697" s="15">
        <f>IF(ДАННЫЕ!$F$1&gt;ДАННЫЕ!$N697,IF(YEAR(ДАННЫЕ!$F$1)=YEAR(ДАННЫЕ!N697),1,0),0)</f>
        <v>0</v>
      </c>
      <c r="S697" s="15">
        <f>IF(ДАННЫЕ!$AA697="2А",1,IF(ДАННЫЕ!$AA697="2Б",2,IF(ДАННЫЕ!$AA697="2В",3,IF(ДАННЫЕ!$AA697=3,4,IF(ДАННЫЕ!$AA697="4А",5,IF(ДАННЫЕ!$AA697="4Б",6,IF(ДАННЫЕ!$AA697="4В",7,IF(ДАННЫЕ!$AA697=5,8,0))))))))</f>
        <v>0</v>
      </c>
      <c r="T697" s="15">
        <f>IF(OR(ДАННЫЕ!$AC697=2,ДАННЫЕ!$AD697=2,ДАННЫЕ!$AE697=2),2,IF(OR(ДАННЫЕ!$AC697=1,ДАННЫЕ!$AD697=1,ДАННЫЕ!$AE697=1),1,0))</f>
        <v>0</v>
      </c>
    </row>
    <row r="698" spans="1:20" ht="15" customHeight="1" x14ac:dyDescent="0.2">
      <c r="A698" s="78">
        <f>IF(B698&gt;0,IF(MONTH(ДАННЫЕ!$F$1)=MONTH(ДАННЫЕ!$B698),1,0),0)</f>
        <v>0</v>
      </c>
      <c r="B698" s="14">
        <f>IF(ДАННЫЕ!$B698&gt;0,IF(YEAR(ДАННЫЕ!$F$1)=YEAR(ДАННЫЕ!$B698),1,0),0)</f>
        <v>0</v>
      </c>
      <c r="C698" s="14">
        <f>IF(ДАННЫЕ!$CM698&gt;0,IF(YEAR(ДАННЫЕ!$F$1)=YEAR(ДАННЫЕ!$CM698),1,0),0)</f>
        <v>0</v>
      </c>
      <c r="D698" s="14">
        <f>IF(ДАННЫЕ!$CJ698&gt;0,IF(ДАННЫЕ!$CL698&gt;ДАННЫЕ!$F$1,1,IF(ДАННЫЕ!$CL698&gt;0,0,1)),0)</f>
        <v>0</v>
      </c>
      <c r="E698" s="43" t="str">
        <f ca="1">IF(ДАННЫЕ!$F$1&gt;0,IF(ДАННЫЕ!$G698&gt;0,DATEDIF(ДАННЫЕ!$G698,ДАННЫЕ!$F$1,"y"),""),IF(ДАННЫЕ!$G698&gt;0,DATEDIF(ДАННЫЕ!$G698,TODAY(),"y"),""))</f>
        <v/>
      </c>
      <c r="F698" s="43" t="str">
        <f xml:space="preserve"> IF(ДАННЫЕ!$F698="М",IF(E698&gt;=18,IF(E698&lt;60,1,""),""),"")&amp;IF(ДАННЫЕ!$F698="Ж",IF(E698&gt;=18,IF(E698&lt;55,1,""),""),"")</f>
        <v/>
      </c>
      <c r="G698" s="43" t="str">
        <f xml:space="preserve"> IF(ДАННЫЕ!$F698="М",IF(E698&gt;=60,2,""),"")&amp;IF(ДАННЫЕ!$F698="Ж",IF(E698&gt;=55,2,""),"")</f>
        <v/>
      </c>
      <c r="H698" s="43" t="str">
        <f t="shared" ca="1" si="30"/>
        <v/>
      </c>
      <c r="I698" s="43" t="str">
        <f t="shared" ca="1" si="31"/>
        <v>03</v>
      </c>
      <c r="J698" s="28" t="str">
        <f ca="1">ДАННЫЕ!$F698&amp;H698&amp;I698&amp;ДАННЫЕ!$I698&amp;"m"&amp;IF(ДАННЫЕ!$I698&gt;0,IF(ДАННЫЕ!$J698&gt;0,0,1),"")&amp;"f"&amp;IF(ДАННЫЕ!$R698&gt;0,IF(YEAR(ДАННЫЕ!$F$1)=YEAR(ДАННЫЕ!$R698),1,0),0)&amp;"z"&amp;ДАННЫЕ!$R698&amp;"p"&amp;ДАННЫЕ!$S698&amp;"i"&amp;ДАННЫЕ!$T698&amp;"h"&amp;ДАННЫЕ!$K698&amp;"be"&amp;ДАННЫЕ!$BI698&amp;"CD"&amp;IF(ДАННЫЕ!BF698&gt;500,4,IF(ДАННЫЕ!BF698&gt;350,3,IF(ДАННЫЕ!BF698&gt;200,2,IF(ДАННЫЕ!BF698&gt;0,1,0))))&amp;"g"&amp;B698&amp;"d"&amp;H698&amp;"l"&amp;ДАННЫЕ!AT698&amp;"a"&amp;ДАННЫЕ!$V698&amp;"v"&amp;R698&amp;"k"&amp;ДАННЫЕ!$U698&amp;"s"&amp;ДАННЫЕ!$Y698&amp;"t"&amp;ДАННЫЕ!$X698&amp;"b"&amp;IF(ДАННЫЕ!$Q698&gt;1,1,0)&amp;"PP"&amp;ДАННЫЕ!Z698&amp;"c"&amp;S698&amp;"x"&amp;IF(ДАННЫЕ!$BY698&gt;0,IF(YEAR(ДАННЫЕ!$F$1)=YEAR(ДАННЫЕ!$BY698),1,0),0)&amp;"n"&amp;IF(ДАННЫЕ!$BZ698&gt;0,IF(YEAR(ДАННЫЕ!$F$1)=YEAR(ДАННЫЕ!$BZ698),1,0),0)&amp;"u"&amp;D698&amp;"z"&amp;IF(ДАННЫЕ!$CL698&gt;0,IF(YEAR(ДАННЫЕ!$F$1)&gt;YEAR(ДАННЫЕ!$CL698),11,12),0)</f>
        <v>03mf0zpihbeCD0g0dlav0kstb0PPc0x0n0u0z0</v>
      </c>
      <c r="K698" s="28" t="str">
        <f ca="1">ДАННЫЕ!$I698&amp;"x"&amp;B698&amp;"w"&amp;IF(T698+ДАННЫЕ!AD698+ДАННЫЕ!AE698+ДАННЫЕ!AF698+ДАННЫЕ!AG698+ДАННЫЕ!AH698+ДАННЫЕ!$AL698+ДАННЫЕ!AI698+ДАННЫЕ!AJ698+ДАННЫЕ!AK698+ДАННЫЕ!AP698+ДАННЫЕ!AQ698+ДАННЫЕ!AR698+ДАННЫЕ!$AM698+ДАННЫЕ!$AN698+ДАННЫЕ!AS698+ДАННЫЕ!AT698&gt;0,1,0)&amp;IF(OR(T698=2,ДАННЫЕ!AD698=2,ДАННЫЕ!AE698=2,ДАННЫЕ!AF698=2,ДАННЫЕ!AG698=2,ДАННЫЕ!AH698=2,ДАННЫЕ!$AL698=2,ДАННЫЕ!AI698=2,ДАННЫЕ!AJ698=2,ДАННЫЕ!AK698=2,ДАННЫЕ!AP698=2,ДАННЫЕ!AQ698=2,ДАННЫЕ!AR698=2,ДАННЫЕ!$AM698=2,ДАННЫЕ!$AN698=2,ДАННЫЕ!AS698=2,ДАННЫЕ!AT698=2),2,0)&amp;"t"&amp;IF(T698&gt;0,"1"&amp;T698,"00")&amp;"f"&amp;IF(ДАННЫЕ!$AC698,"1"&amp;ДАННЫЕ!$AC698,"00")&amp;"b"&amp;IF(ДАННЫЕ!$AD698,"1"&amp;ДАННЫЕ!$AD698,"00")&amp;"g"&amp;IF(ДАННЫЕ!$AF698,"1"&amp;ДАННЫЕ!$AF698,"00")&amp;"c"&amp;IF(ДАННЫЕ!$AG698,"1"&amp;ДАННЫЕ!$AG698,"00")&amp;"i"&amp;IF(ДАННЫЕ!$AH698,"1"&amp;ДАННЫЕ!$AH698,"00")&amp;"r"&amp;IF(ДАННЫЕ!$AL698,"1"&amp;ДАННЫЕ!$AL698,"00")&amp;"m"&amp;IF(ДАННЫЕ!$AI698,"1"&amp;ДАННЫЕ!$AI698,"00")&amp;"hS"&amp;IF(ДАННЫЕ!$AJ698,"1"&amp;ДАННЫЕ!$AJ698,"00")&amp;"hZ"&amp;IF(ДАННЫЕ!$AK698,"1"&amp;ДАННЫЕ!$AK698,"00")&amp;"p"&amp;IF(ДАННЫЕ!$AP698,"1"&amp;ДАННЫЕ!$AP698,"00")&amp;"k"&amp;IF(ДАННЫЕ!$AQ698,"1"&amp;ДАННЫЕ!$AQ698,"00")&amp;"z"&amp;IF(ДАННЫЕ!$AR698,"1"&amp;ДАННЫЕ!$AR698,"00")&amp;"j"&amp;IF(ДАННЫЕ!$AM698,"1"&amp;ДАННЫЕ!$AM698,"00")&amp;"n"&amp;IF(ДАННЫЕ!$AN698,"1"&amp;ДАННЫЕ!$AN698,"00")&amp;"E"&amp;ДАННЫЕ!BI698&amp;"L"&amp;ДАННЫЕ!AO698&amp;"h"&amp;IF(ДАННЫЕ!$AU698&gt;0,1,0)&amp;"v"&amp;IF(ДАННЫЕ!$AW698&gt;0,1,0)&amp;"a"&amp;IF(ДАННЫЕ!$AS698,"1"&amp;ДАННЫЕ!$AS698,"00")&amp;"s"&amp;IF(ДАННЫЕ!$AT698,"1"&amp;ДАННЫЕ!$AT698,"00")&amp;"u"&amp;IF(ДАННЫЕ!$CJ698&gt;0,1,0)&amp;"y"&amp;B698&amp;"d"&amp;H698&amp;"e"&amp;F698&amp;G698</f>
        <v>x0w00t00f00b00g00c00i00r00m00hS00hZ00p00k00z00j00n00ELh0v0a00s00u0y0de</v>
      </c>
      <c r="L698" s="28" t="str">
        <f ca="1">ДАННЫЕ!$I698&amp;"VN"&amp;IF(ДАННЫЕ!AW698&gt;0,11,10)&amp;"CD"&amp;IF(ДАННЫЕ!BF698&gt;500,16,IF(ДАННЫЕ!BF698&gt;350,15,IF(ДАННЫЕ!BF698&gt;=200,14,IF(ДАННЫЕ!BF698&gt;=100,13,IF(ДАННЫЕ!BF698&gt;=50,12,IF(ДАННЫЕ!BF698&gt;0,11,10))))))&amp;"AR"&amp;IF(ДАННЫЕ!BX698&gt;0,1,0)&amp;"GD"&amp;B698&amp;"VV"&amp;IF(E698&gt;=5,IF(E698&lt;18,1,0),0)</f>
        <v>VN10CD10AR0GD0VV0</v>
      </c>
      <c r="M698" s="28" t="str">
        <f>ДАННЫЕ!$I698&amp;"b"&amp;ДАННЫЕ!$BI698&amp;"r"&amp;ДАННЫЕ!$BJ698&amp;"CD"&amp;IF(ДАННЫЕ!BF698&gt;0,IF(ДАННЫЕ!BF698&lt;200,1,IF(ДАННЫЕ!BF698&lt;350,2,3)),0)&amp;"h"&amp;IF(ДАННЫЕ!$BK698+ДАННЫЕ!$BL698+ДАННЫЕ!$BM698&gt;0,1,0)&amp;"x"&amp;ДАННЫЕ!$BK698&amp;"y"&amp;ДАННЫЕ!$BL698&amp;"z"&amp;ДАННЫЕ!$BM698&amp;"c"&amp;IF(ДАННЫЕ!$BK698+ДАННЫЕ!$BL698+ДАННЫЕ!$BM698=3,1,0)&amp;"a"&amp;IF(ДАННЫЕ!$BQ698+ДАННЫЕ!$BR698&gt;0,1,0)&amp;"d"&amp;ДАННЫЕ!$BQ698&amp;"v"&amp;ДАННЫЕ!$BR698&amp;"p"&amp;ДАННЫЕ!$BS698&amp;"n"&amp;ДАННЫЕ!$BU698&amp;"t"&amp;ДАННЫЕ!$BV698&amp;"o"&amp;ДАННЫЕ!$BT698&amp;"l"&amp;IF(ДАННЫЕ!$BN698&gt;0,1,0)&amp;ДАННЫЕ!$BN698&amp;"g"&amp;ДАННЫЕ!$BO698&amp;"s"&amp;ДАННЫЕ!$BP698&amp;"DZ"&amp;IF(ДАННЫЕ!B698-ДАННЫЕ!G698 &lt; 60,IF(ДАННЫЕ!B698-ДАННЫЕ!G698 &gt;= 0,1,0),0)&amp;"u"&amp;IF(ДАННЫЕ!$CJ698&gt;0,1,0)</f>
        <v>brCD0h0xyzc0a0dvpntol0gsDZ1u0</v>
      </c>
      <c r="N698" s="28" t="str">
        <f ca="1">ДАННЫЕ!$F698&amp;ДАННЫЕ!$I698&amp;"g"&amp;B698&amp;"cf"&amp;D698&amp;"a"&amp;IF(ДАННЫЕ!$BX698&gt;0,1,0)&amp;IF(ДАННЫЕ!$BF698&gt;500,1,IF(ДАННЫЕ!$BF698&gt;350,2,IF(ДАННЫЕ!$BF698&gt;=200,3,IF(ДАННЫЕ!$BF698&gt;=100,4,IF(ДАННЫЕ!$BF698&gt;=50,5,IF(ДАННЫЕ!$BF698&lt;50,6,0))))))&amp;"AR"&amp;IF(DATEDIF(ДАННЫЕ!$BX698,ДАННЫЕ!$F$1,"y")&gt;1,1,0)&amp;"VG"&amp;IF(ДАННЫЕ!$BH698="0",1,0)&amp;"o"&amp;IF(T698+ДАННЫЕ!$AF698+ДАННЫЕ!$AG698+ДАННЫЕ!$AH698+ДАННЫЕ!$AI698+ДАННЫЕ!$AJ698+ДАННЫЕ!$AP698+ДАННЫЕ!$AQ698+ДАННЫЕ!$AR698+ДАННЫЕ!$AU698+ДАННЫЕ!$AW698+ДАННЫЕ!$AS698+ДАННЫЕ!$AT698&gt;0,1,0)&amp;"x"&amp;ДАННЫЕ!$AG698&amp;"p"&amp;IF(ДАННЫЕ!$BY698&gt;0,1,0)&amp;"v"&amp;IF(ДАННЫЕ!$BZ698&gt;0,1,0)&amp;"n"&amp;ДАННЫЕ!$CA698&amp;"t"&amp;ДАННЫЕ!$AY698&amp;"k"&amp;ДАННЫЕ!$CB698&amp;"q"&amp;ДАННЫЕ!$CC698&amp;"w"&amp;ДАННЫЕ!$CD698&amp;"e"&amp;ДАННЫЕ!$CE698&amp;"m"&amp;ДАННЫЕ!$CF698&amp;"c"&amp;ДАННЫЕ!$CG698&amp;"z"&amp;ДАННЫЕ!$CH698&amp;"d"&amp;IF(H698=4,1,0)&amp;"s"&amp;IF(ДАННЫЕ!$J698=1,0,1)&amp;"u"&amp;IF(ДАННЫЕ!$CJ698&gt;0,1,0)</f>
        <v>g0cf0a06AR1VG0o0xp0v0ntkqwemczd0s1u0</v>
      </c>
      <c r="O698" s="28" t="str">
        <f>ДАННЫЕ!$I698&amp;"g"&amp;B698&amp;A698&amp;"f"&amp;P698&amp;"c"&amp;IF(ДАННЫЕ!$U698&gt;0,1,0)&amp;"s"&amp;IF(ДАННЫЕ!$Q698&gt;0,IF(YEAR(ДАННЫЕ!$F$1)=YEAR(ДАННЫЕ!$Q698),IF(MONTH(ДАННЫЕ!$F$1)=MONTH(ДАННЫЕ!$Q698),111,11),1),0)&amp;"i"&amp;IF(ДАННЫЕ!$R698+ДАННЫЕ!$S698+ДАННЫЕ!$T698=0,0,1)&amp;"h"&amp;IF(ДАННЫЕ!$P698&gt;0,1,0)&amp;"p"&amp;IF(ДАННЫЕ!$CI698&gt;0,IF(YEAR(ДАННЫЕ!$F$1)=YEAR(ДАННЫЕ!$CI698),IF(MONTH(ДАННЫЕ!$F$1)=MONTH(ДАННЫЕ!$CI698),111,11),1),0)&amp;"d"&amp;IF(ДАННЫЕ!$CJ698&gt;0,IF(YEAR(ДАННЫЕ!$F$1)=YEAR(ДАННЫЕ!$CJ698),IF(MONTH(ДАННЫЕ!$F$1)=MONTH(ДАННЫЕ!$CJ698),111,11),1),0)&amp;"o"&amp;IF(ДАННЫЕ!$CK698&gt;0,IF(MONTH(ДАННЫЕ!$F$1)=MONTH(ДАННЫЕ!$CK698),111,11),0)&amp;"v"&amp;IF(ДАННЫЕ!$BE698&gt;0,IF(MONTH(ДАННЫЕ!$F$1)=MONTH(ДАННЫЕ!$BE698),111,11),0)</f>
        <v>g00f0c0s0i0h0p0d0o0v0</v>
      </c>
      <c r="P698" s="15">
        <f t="shared" si="32"/>
        <v>0</v>
      </c>
      <c r="Q698" s="15">
        <f>IF(ДАННЫЕ!$F$1&gt;ДАННЫЕ!$N698,IF(YEAR(ДАННЫЕ!$F$1)=YEAR(ДАННЫЕ!M698),1,0),0)</f>
        <v>0</v>
      </c>
      <c r="R698" s="15">
        <f>IF(ДАННЫЕ!$F$1&gt;ДАННЫЕ!$N698,IF(YEAR(ДАННЫЕ!$F$1)=YEAR(ДАННЫЕ!N698),1,0),0)</f>
        <v>0</v>
      </c>
      <c r="S698" s="15">
        <f>IF(ДАННЫЕ!$AA698="2А",1,IF(ДАННЫЕ!$AA698="2Б",2,IF(ДАННЫЕ!$AA698="2В",3,IF(ДАННЫЕ!$AA698=3,4,IF(ДАННЫЕ!$AA698="4А",5,IF(ДАННЫЕ!$AA698="4Б",6,IF(ДАННЫЕ!$AA698="4В",7,IF(ДАННЫЕ!$AA698=5,8,0))))))))</f>
        <v>0</v>
      </c>
      <c r="T698" s="15">
        <f>IF(OR(ДАННЫЕ!$AC698=2,ДАННЫЕ!$AD698=2,ДАННЫЕ!$AE698=2),2,IF(OR(ДАННЫЕ!$AC698=1,ДАННЫЕ!$AD698=1,ДАННЫЕ!$AE698=1),1,0))</f>
        <v>0</v>
      </c>
    </row>
    <row r="699" spans="1:20" ht="15" customHeight="1" x14ac:dyDescent="0.2">
      <c r="A699" s="78">
        <f>IF(B699&gt;0,IF(MONTH(ДАННЫЕ!$F$1)=MONTH(ДАННЫЕ!$B699),1,0),0)</f>
        <v>0</v>
      </c>
      <c r="B699" s="14">
        <f>IF(ДАННЫЕ!$B699&gt;0,IF(YEAR(ДАННЫЕ!$F$1)=YEAR(ДАННЫЕ!$B699),1,0),0)</f>
        <v>0</v>
      </c>
      <c r="C699" s="14">
        <f>IF(ДАННЫЕ!$CM699&gt;0,IF(YEAR(ДАННЫЕ!$F$1)=YEAR(ДАННЫЕ!$CM699),1,0),0)</f>
        <v>0</v>
      </c>
      <c r="D699" s="14">
        <f>IF(ДАННЫЕ!$CJ699&gt;0,IF(ДАННЫЕ!$CL699&gt;ДАННЫЕ!$F$1,1,IF(ДАННЫЕ!$CL699&gt;0,0,1)),0)</f>
        <v>0</v>
      </c>
      <c r="E699" s="43" t="str">
        <f ca="1">IF(ДАННЫЕ!$F$1&gt;0,IF(ДАННЫЕ!$G699&gt;0,DATEDIF(ДАННЫЕ!$G699,ДАННЫЕ!$F$1,"y"),""),IF(ДАННЫЕ!$G699&gt;0,DATEDIF(ДАННЫЕ!$G699,TODAY(),"y"),""))</f>
        <v/>
      </c>
      <c r="F699" s="43" t="str">
        <f xml:space="preserve"> IF(ДАННЫЕ!$F699="М",IF(E699&gt;=18,IF(E699&lt;60,1,""),""),"")&amp;IF(ДАННЫЕ!$F699="Ж",IF(E699&gt;=18,IF(E699&lt;55,1,""),""),"")</f>
        <v/>
      </c>
      <c r="G699" s="43" t="str">
        <f xml:space="preserve"> IF(ДАННЫЕ!$F699="М",IF(E699&gt;=60,2,""),"")&amp;IF(ДАННЫЕ!$F699="Ж",IF(E699&gt;=55,2,""),"")</f>
        <v/>
      </c>
      <c r="H699" s="43" t="str">
        <f t="shared" ca="1" si="30"/>
        <v/>
      </c>
      <c r="I699" s="43" t="str">
        <f t="shared" ca="1" si="31"/>
        <v>03</v>
      </c>
      <c r="J699" s="28" t="str">
        <f ca="1">ДАННЫЕ!$F699&amp;H699&amp;I699&amp;ДАННЫЕ!$I699&amp;"m"&amp;IF(ДАННЫЕ!$I699&gt;0,IF(ДАННЫЕ!$J699&gt;0,0,1),"")&amp;"f"&amp;IF(ДАННЫЕ!$R699&gt;0,IF(YEAR(ДАННЫЕ!$F$1)=YEAR(ДАННЫЕ!$R699),1,0),0)&amp;"z"&amp;ДАННЫЕ!$R699&amp;"p"&amp;ДАННЫЕ!$S699&amp;"i"&amp;ДАННЫЕ!$T699&amp;"h"&amp;ДАННЫЕ!$K699&amp;"be"&amp;ДАННЫЕ!$BI699&amp;"CD"&amp;IF(ДАННЫЕ!BF699&gt;500,4,IF(ДАННЫЕ!BF699&gt;350,3,IF(ДАННЫЕ!BF699&gt;200,2,IF(ДАННЫЕ!BF699&gt;0,1,0))))&amp;"g"&amp;B699&amp;"d"&amp;H699&amp;"l"&amp;ДАННЫЕ!AT699&amp;"a"&amp;ДАННЫЕ!$V699&amp;"v"&amp;R699&amp;"k"&amp;ДАННЫЕ!$U699&amp;"s"&amp;ДАННЫЕ!$Y699&amp;"t"&amp;ДАННЫЕ!$X699&amp;"b"&amp;IF(ДАННЫЕ!$Q699&gt;1,1,0)&amp;"PP"&amp;ДАННЫЕ!Z699&amp;"c"&amp;S699&amp;"x"&amp;IF(ДАННЫЕ!$BY699&gt;0,IF(YEAR(ДАННЫЕ!$F$1)=YEAR(ДАННЫЕ!$BY699),1,0),0)&amp;"n"&amp;IF(ДАННЫЕ!$BZ699&gt;0,IF(YEAR(ДАННЫЕ!$F$1)=YEAR(ДАННЫЕ!$BZ699),1,0),0)&amp;"u"&amp;D699&amp;"z"&amp;IF(ДАННЫЕ!$CL699&gt;0,IF(YEAR(ДАННЫЕ!$F$1)&gt;YEAR(ДАННЫЕ!$CL699),11,12),0)</f>
        <v>03mf0zpihbeCD0g0dlav0kstb0PPc0x0n0u0z0</v>
      </c>
      <c r="K699" s="28" t="str">
        <f ca="1">ДАННЫЕ!$I699&amp;"x"&amp;B699&amp;"w"&amp;IF(T699+ДАННЫЕ!AD699+ДАННЫЕ!AE699+ДАННЫЕ!AF699+ДАННЫЕ!AG699+ДАННЫЕ!AH699+ДАННЫЕ!$AL699+ДАННЫЕ!AI699+ДАННЫЕ!AJ699+ДАННЫЕ!AK699+ДАННЫЕ!AP699+ДАННЫЕ!AQ699+ДАННЫЕ!AR699+ДАННЫЕ!$AM699+ДАННЫЕ!$AN699+ДАННЫЕ!AS699+ДАННЫЕ!AT699&gt;0,1,0)&amp;IF(OR(T699=2,ДАННЫЕ!AD699=2,ДАННЫЕ!AE699=2,ДАННЫЕ!AF699=2,ДАННЫЕ!AG699=2,ДАННЫЕ!AH699=2,ДАННЫЕ!$AL699=2,ДАННЫЕ!AI699=2,ДАННЫЕ!AJ699=2,ДАННЫЕ!AK699=2,ДАННЫЕ!AP699=2,ДАННЫЕ!AQ699=2,ДАННЫЕ!AR699=2,ДАННЫЕ!$AM699=2,ДАННЫЕ!$AN699=2,ДАННЫЕ!AS699=2,ДАННЫЕ!AT699=2),2,0)&amp;"t"&amp;IF(T699&gt;0,"1"&amp;T699,"00")&amp;"f"&amp;IF(ДАННЫЕ!$AC699,"1"&amp;ДАННЫЕ!$AC699,"00")&amp;"b"&amp;IF(ДАННЫЕ!$AD699,"1"&amp;ДАННЫЕ!$AD699,"00")&amp;"g"&amp;IF(ДАННЫЕ!$AF699,"1"&amp;ДАННЫЕ!$AF699,"00")&amp;"c"&amp;IF(ДАННЫЕ!$AG699,"1"&amp;ДАННЫЕ!$AG699,"00")&amp;"i"&amp;IF(ДАННЫЕ!$AH699,"1"&amp;ДАННЫЕ!$AH699,"00")&amp;"r"&amp;IF(ДАННЫЕ!$AL699,"1"&amp;ДАННЫЕ!$AL699,"00")&amp;"m"&amp;IF(ДАННЫЕ!$AI699,"1"&amp;ДАННЫЕ!$AI699,"00")&amp;"hS"&amp;IF(ДАННЫЕ!$AJ699,"1"&amp;ДАННЫЕ!$AJ699,"00")&amp;"hZ"&amp;IF(ДАННЫЕ!$AK699,"1"&amp;ДАННЫЕ!$AK699,"00")&amp;"p"&amp;IF(ДАННЫЕ!$AP699,"1"&amp;ДАННЫЕ!$AP699,"00")&amp;"k"&amp;IF(ДАННЫЕ!$AQ699,"1"&amp;ДАННЫЕ!$AQ699,"00")&amp;"z"&amp;IF(ДАННЫЕ!$AR699,"1"&amp;ДАННЫЕ!$AR699,"00")&amp;"j"&amp;IF(ДАННЫЕ!$AM699,"1"&amp;ДАННЫЕ!$AM699,"00")&amp;"n"&amp;IF(ДАННЫЕ!$AN699,"1"&amp;ДАННЫЕ!$AN699,"00")&amp;"E"&amp;ДАННЫЕ!BI699&amp;"L"&amp;ДАННЫЕ!AO699&amp;"h"&amp;IF(ДАННЫЕ!$AU699&gt;0,1,0)&amp;"v"&amp;IF(ДАННЫЕ!$AW699&gt;0,1,0)&amp;"a"&amp;IF(ДАННЫЕ!$AS699,"1"&amp;ДАННЫЕ!$AS699,"00")&amp;"s"&amp;IF(ДАННЫЕ!$AT699,"1"&amp;ДАННЫЕ!$AT699,"00")&amp;"u"&amp;IF(ДАННЫЕ!$CJ699&gt;0,1,0)&amp;"y"&amp;B699&amp;"d"&amp;H699&amp;"e"&amp;F699&amp;G699</f>
        <v>x0w00t00f00b00g00c00i00r00m00hS00hZ00p00k00z00j00n00ELh0v0a00s00u0y0de</v>
      </c>
      <c r="L699" s="28" t="str">
        <f ca="1">ДАННЫЕ!$I699&amp;"VN"&amp;IF(ДАННЫЕ!AW699&gt;0,11,10)&amp;"CD"&amp;IF(ДАННЫЕ!BF699&gt;500,16,IF(ДАННЫЕ!BF699&gt;350,15,IF(ДАННЫЕ!BF699&gt;=200,14,IF(ДАННЫЕ!BF699&gt;=100,13,IF(ДАННЫЕ!BF699&gt;=50,12,IF(ДАННЫЕ!BF699&gt;0,11,10))))))&amp;"AR"&amp;IF(ДАННЫЕ!BX699&gt;0,1,0)&amp;"GD"&amp;B699&amp;"VV"&amp;IF(E699&gt;=5,IF(E699&lt;18,1,0),0)</f>
        <v>VN10CD10AR0GD0VV0</v>
      </c>
      <c r="M699" s="28" t="str">
        <f>ДАННЫЕ!$I699&amp;"b"&amp;ДАННЫЕ!$BI699&amp;"r"&amp;ДАННЫЕ!$BJ699&amp;"CD"&amp;IF(ДАННЫЕ!BF699&gt;0,IF(ДАННЫЕ!BF699&lt;200,1,IF(ДАННЫЕ!BF699&lt;350,2,3)),0)&amp;"h"&amp;IF(ДАННЫЕ!$BK699+ДАННЫЕ!$BL699+ДАННЫЕ!$BM699&gt;0,1,0)&amp;"x"&amp;ДАННЫЕ!$BK699&amp;"y"&amp;ДАННЫЕ!$BL699&amp;"z"&amp;ДАННЫЕ!$BM699&amp;"c"&amp;IF(ДАННЫЕ!$BK699+ДАННЫЕ!$BL699+ДАННЫЕ!$BM699=3,1,0)&amp;"a"&amp;IF(ДАННЫЕ!$BQ699+ДАННЫЕ!$BR699&gt;0,1,0)&amp;"d"&amp;ДАННЫЕ!$BQ699&amp;"v"&amp;ДАННЫЕ!$BR699&amp;"p"&amp;ДАННЫЕ!$BS699&amp;"n"&amp;ДАННЫЕ!$BU699&amp;"t"&amp;ДАННЫЕ!$BV699&amp;"o"&amp;ДАННЫЕ!$BT699&amp;"l"&amp;IF(ДАННЫЕ!$BN699&gt;0,1,0)&amp;ДАННЫЕ!$BN699&amp;"g"&amp;ДАННЫЕ!$BO699&amp;"s"&amp;ДАННЫЕ!$BP699&amp;"DZ"&amp;IF(ДАННЫЕ!B699-ДАННЫЕ!G699 &lt; 60,IF(ДАННЫЕ!B699-ДАННЫЕ!G699 &gt;= 0,1,0),0)&amp;"u"&amp;IF(ДАННЫЕ!$CJ699&gt;0,1,0)</f>
        <v>brCD0h0xyzc0a0dvpntol0gsDZ1u0</v>
      </c>
      <c r="N699" s="28" t="str">
        <f ca="1">ДАННЫЕ!$F699&amp;ДАННЫЕ!$I699&amp;"g"&amp;B699&amp;"cf"&amp;D699&amp;"a"&amp;IF(ДАННЫЕ!$BX699&gt;0,1,0)&amp;IF(ДАННЫЕ!$BF699&gt;500,1,IF(ДАННЫЕ!$BF699&gt;350,2,IF(ДАННЫЕ!$BF699&gt;=200,3,IF(ДАННЫЕ!$BF699&gt;=100,4,IF(ДАННЫЕ!$BF699&gt;=50,5,IF(ДАННЫЕ!$BF699&lt;50,6,0))))))&amp;"AR"&amp;IF(DATEDIF(ДАННЫЕ!$BX699,ДАННЫЕ!$F$1,"y")&gt;1,1,0)&amp;"VG"&amp;IF(ДАННЫЕ!$BH699="0",1,0)&amp;"o"&amp;IF(T699+ДАННЫЕ!$AF699+ДАННЫЕ!$AG699+ДАННЫЕ!$AH699+ДАННЫЕ!$AI699+ДАННЫЕ!$AJ699+ДАННЫЕ!$AP699+ДАННЫЕ!$AQ699+ДАННЫЕ!$AR699+ДАННЫЕ!$AU699+ДАННЫЕ!$AW699+ДАННЫЕ!$AS699+ДАННЫЕ!$AT699&gt;0,1,0)&amp;"x"&amp;ДАННЫЕ!$AG699&amp;"p"&amp;IF(ДАННЫЕ!$BY699&gt;0,1,0)&amp;"v"&amp;IF(ДАННЫЕ!$BZ699&gt;0,1,0)&amp;"n"&amp;ДАННЫЕ!$CA699&amp;"t"&amp;ДАННЫЕ!$AY699&amp;"k"&amp;ДАННЫЕ!$CB699&amp;"q"&amp;ДАННЫЕ!$CC699&amp;"w"&amp;ДАННЫЕ!$CD699&amp;"e"&amp;ДАННЫЕ!$CE699&amp;"m"&amp;ДАННЫЕ!$CF699&amp;"c"&amp;ДАННЫЕ!$CG699&amp;"z"&amp;ДАННЫЕ!$CH699&amp;"d"&amp;IF(H699=4,1,0)&amp;"s"&amp;IF(ДАННЫЕ!$J699=1,0,1)&amp;"u"&amp;IF(ДАННЫЕ!$CJ699&gt;0,1,0)</f>
        <v>g0cf0a06AR1VG0o0xp0v0ntkqwemczd0s1u0</v>
      </c>
      <c r="O699" s="28" t="str">
        <f>ДАННЫЕ!$I699&amp;"g"&amp;B699&amp;A699&amp;"f"&amp;P699&amp;"c"&amp;IF(ДАННЫЕ!$U699&gt;0,1,0)&amp;"s"&amp;IF(ДАННЫЕ!$Q699&gt;0,IF(YEAR(ДАННЫЕ!$F$1)=YEAR(ДАННЫЕ!$Q699),IF(MONTH(ДАННЫЕ!$F$1)=MONTH(ДАННЫЕ!$Q699),111,11),1),0)&amp;"i"&amp;IF(ДАННЫЕ!$R699+ДАННЫЕ!$S699+ДАННЫЕ!$T699=0,0,1)&amp;"h"&amp;IF(ДАННЫЕ!$P699&gt;0,1,0)&amp;"p"&amp;IF(ДАННЫЕ!$CI699&gt;0,IF(YEAR(ДАННЫЕ!$F$1)=YEAR(ДАННЫЕ!$CI699),IF(MONTH(ДАННЫЕ!$F$1)=MONTH(ДАННЫЕ!$CI699),111,11),1),0)&amp;"d"&amp;IF(ДАННЫЕ!$CJ699&gt;0,IF(YEAR(ДАННЫЕ!$F$1)=YEAR(ДАННЫЕ!$CJ699),IF(MONTH(ДАННЫЕ!$F$1)=MONTH(ДАННЫЕ!$CJ699),111,11),1),0)&amp;"o"&amp;IF(ДАННЫЕ!$CK699&gt;0,IF(MONTH(ДАННЫЕ!$F$1)=MONTH(ДАННЫЕ!$CK699),111,11),0)&amp;"v"&amp;IF(ДАННЫЕ!$BE699&gt;0,IF(MONTH(ДАННЫЕ!$F$1)=MONTH(ДАННЫЕ!$BE699),111,11),0)</f>
        <v>g00f0c0s0i0h0p0d0o0v0</v>
      </c>
      <c r="P699" s="15">
        <f t="shared" si="32"/>
        <v>0</v>
      </c>
      <c r="Q699" s="15">
        <f>IF(ДАННЫЕ!$F$1&gt;ДАННЫЕ!$N699,IF(YEAR(ДАННЫЕ!$F$1)=YEAR(ДАННЫЕ!M699),1,0),0)</f>
        <v>0</v>
      </c>
      <c r="R699" s="15">
        <f>IF(ДАННЫЕ!$F$1&gt;ДАННЫЕ!$N699,IF(YEAR(ДАННЫЕ!$F$1)=YEAR(ДАННЫЕ!N699),1,0),0)</f>
        <v>0</v>
      </c>
      <c r="S699" s="15">
        <f>IF(ДАННЫЕ!$AA699="2А",1,IF(ДАННЫЕ!$AA699="2Б",2,IF(ДАННЫЕ!$AA699="2В",3,IF(ДАННЫЕ!$AA699=3,4,IF(ДАННЫЕ!$AA699="4А",5,IF(ДАННЫЕ!$AA699="4Б",6,IF(ДАННЫЕ!$AA699="4В",7,IF(ДАННЫЕ!$AA699=5,8,0))))))))</f>
        <v>0</v>
      </c>
      <c r="T699" s="15">
        <f>IF(OR(ДАННЫЕ!$AC699=2,ДАННЫЕ!$AD699=2,ДАННЫЕ!$AE699=2),2,IF(OR(ДАННЫЕ!$AC699=1,ДАННЫЕ!$AD699=1,ДАННЫЕ!$AE699=1),1,0))</f>
        <v>0</v>
      </c>
    </row>
    <row r="700" spans="1:20" ht="15" customHeight="1" x14ac:dyDescent="0.2">
      <c r="A700" s="78">
        <f>IF(B700&gt;0,IF(MONTH(ДАННЫЕ!$F$1)=MONTH(ДАННЫЕ!$B700),1,0),0)</f>
        <v>0</v>
      </c>
      <c r="B700" s="14">
        <f>IF(ДАННЫЕ!$B700&gt;0,IF(YEAR(ДАННЫЕ!$F$1)=YEAR(ДАННЫЕ!$B700),1,0),0)</f>
        <v>0</v>
      </c>
      <c r="C700" s="14">
        <f>IF(ДАННЫЕ!$CM700&gt;0,IF(YEAR(ДАННЫЕ!$F$1)=YEAR(ДАННЫЕ!$CM700),1,0),0)</f>
        <v>0</v>
      </c>
      <c r="D700" s="14">
        <f>IF(ДАННЫЕ!$CJ700&gt;0,IF(ДАННЫЕ!$CL700&gt;ДАННЫЕ!$F$1,1,IF(ДАННЫЕ!$CL700&gt;0,0,1)),0)</f>
        <v>0</v>
      </c>
      <c r="E700" s="43" t="str">
        <f ca="1">IF(ДАННЫЕ!$F$1&gt;0,IF(ДАННЫЕ!$G700&gt;0,DATEDIF(ДАННЫЕ!$G700,ДАННЫЕ!$F$1,"y"),""),IF(ДАННЫЕ!$G700&gt;0,DATEDIF(ДАННЫЕ!$G700,TODAY(),"y"),""))</f>
        <v/>
      </c>
      <c r="F700" s="43" t="str">
        <f xml:space="preserve"> IF(ДАННЫЕ!$F700="М",IF(E700&gt;=18,IF(E700&lt;60,1,""),""),"")&amp;IF(ДАННЫЕ!$F700="Ж",IF(E700&gt;=18,IF(E700&lt;55,1,""),""),"")</f>
        <v/>
      </c>
      <c r="G700" s="43" t="str">
        <f xml:space="preserve"> IF(ДАННЫЕ!$F700="М",IF(E700&gt;=60,2,""),"")&amp;IF(ДАННЫЕ!$F700="Ж",IF(E700&gt;=55,2,""),"")</f>
        <v/>
      </c>
      <c r="H700" s="43" t="str">
        <f t="shared" ca="1" si="30"/>
        <v/>
      </c>
      <c r="I700" s="43" t="str">
        <f t="shared" ca="1" si="31"/>
        <v>03</v>
      </c>
      <c r="J700" s="28" t="str">
        <f ca="1">ДАННЫЕ!$F700&amp;H700&amp;I700&amp;ДАННЫЕ!$I700&amp;"m"&amp;IF(ДАННЫЕ!$I700&gt;0,IF(ДАННЫЕ!$J700&gt;0,0,1),"")&amp;"f"&amp;IF(ДАННЫЕ!$R700&gt;0,IF(YEAR(ДАННЫЕ!$F$1)=YEAR(ДАННЫЕ!$R700),1,0),0)&amp;"z"&amp;ДАННЫЕ!$R700&amp;"p"&amp;ДАННЫЕ!$S700&amp;"i"&amp;ДАННЫЕ!$T700&amp;"h"&amp;ДАННЫЕ!$K700&amp;"be"&amp;ДАННЫЕ!$BI700&amp;"CD"&amp;IF(ДАННЫЕ!BF700&gt;500,4,IF(ДАННЫЕ!BF700&gt;350,3,IF(ДАННЫЕ!BF700&gt;200,2,IF(ДАННЫЕ!BF700&gt;0,1,0))))&amp;"g"&amp;B700&amp;"d"&amp;H700&amp;"l"&amp;ДАННЫЕ!AT700&amp;"a"&amp;ДАННЫЕ!$V700&amp;"v"&amp;R700&amp;"k"&amp;ДАННЫЕ!$U700&amp;"s"&amp;ДАННЫЕ!$Y700&amp;"t"&amp;ДАННЫЕ!$X700&amp;"b"&amp;IF(ДАННЫЕ!$Q700&gt;1,1,0)&amp;"PP"&amp;ДАННЫЕ!Z700&amp;"c"&amp;S700&amp;"x"&amp;IF(ДАННЫЕ!$BY700&gt;0,IF(YEAR(ДАННЫЕ!$F$1)=YEAR(ДАННЫЕ!$BY700),1,0),0)&amp;"n"&amp;IF(ДАННЫЕ!$BZ700&gt;0,IF(YEAR(ДАННЫЕ!$F$1)=YEAR(ДАННЫЕ!$BZ700),1,0),0)&amp;"u"&amp;D700&amp;"z"&amp;IF(ДАННЫЕ!$CL700&gt;0,IF(YEAR(ДАННЫЕ!$F$1)&gt;YEAR(ДАННЫЕ!$CL700),11,12),0)</f>
        <v>03mf0zpihbeCD0g0dlav0kstb0PPc0x0n0u0z0</v>
      </c>
      <c r="K700" s="28" t="str">
        <f ca="1">ДАННЫЕ!$I700&amp;"x"&amp;B700&amp;"w"&amp;IF(T700+ДАННЫЕ!AD700+ДАННЫЕ!AE700+ДАННЫЕ!AF700+ДАННЫЕ!AG700+ДАННЫЕ!AH700+ДАННЫЕ!$AL700+ДАННЫЕ!AI700+ДАННЫЕ!AJ700+ДАННЫЕ!AK700+ДАННЫЕ!AP700+ДАННЫЕ!AQ700+ДАННЫЕ!AR700+ДАННЫЕ!$AM700+ДАННЫЕ!$AN700+ДАННЫЕ!AS700+ДАННЫЕ!AT700&gt;0,1,0)&amp;IF(OR(T700=2,ДАННЫЕ!AD700=2,ДАННЫЕ!AE700=2,ДАННЫЕ!AF700=2,ДАННЫЕ!AG700=2,ДАННЫЕ!AH700=2,ДАННЫЕ!$AL700=2,ДАННЫЕ!AI700=2,ДАННЫЕ!AJ700=2,ДАННЫЕ!AK700=2,ДАННЫЕ!AP700=2,ДАННЫЕ!AQ700=2,ДАННЫЕ!AR700=2,ДАННЫЕ!$AM700=2,ДАННЫЕ!$AN700=2,ДАННЫЕ!AS700=2,ДАННЫЕ!AT700=2),2,0)&amp;"t"&amp;IF(T700&gt;0,"1"&amp;T700,"00")&amp;"f"&amp;IF(ДАННЫЕ!$AC700,"1"&amp;ДАННЫЕ!$AC700,"00")&amp;"b"&amp;IF(ДАННЫЕ!$AD700,"1"&amp;ДАННЫЕ!$AD700,"00")&amp;"g"&amp;IF(ДАННЫЕ!$AF700,"1"&amp;ДАННЫЕ!$AF700,"00")&amp;"c"&amp;IF(ДАННЫЕ!$AG700,"1"&amp;ДАННЫЕ!$AG700,"00")&amp;"i"&amp;IF(ДАННЫЕ!$AH700,"1"&amp;ДАННЫЕ!$AH700,"00")&amp;"r"&amp;IF(ДАННЫЕ!$AL700,"1"&amp;ДАННЫЕ!$AL700,"00")&amp;"m"&amp;IF(ДАННЫЕ!$AI700,"1"&amp;ДАННЫЕ!$AI700,"00")&amp;"hS"&amp;IF(ДАННЫЕ!$AJ700,"1"&amp;ДАННЫЕ!$AJ700,"00")&amp;"hZ"&amp;IF(ДАННЫЕ!$AK700,"1"&amp;ДАННЫЕ!$AK700,"00")&amp;"p"&amp;IF(ДАННЫЕ!$AP700,"1"&amp;ДАННЫЕ!$AP700,"00")&amp;"k"&amp;IF(ДАННЫЕ!$AQ700,"1"&amp;ДАННЫЕ!$AQ700,"00")&amp;"z"&amp;IF(ДАННЫЕ!$AR700,"1"&amp;ДАННЫЕ!$AR700,"00")&amp;"j"&amp;IF(ДАННЫЕ!$AM700,"1"&amp;ДАННЫЕ!$AM700,"00")&amp;"n"&amp;IF(ДАННЫЕ!$AN700,"1"&amp;ДАННЫЕ!$AN700,"00")&amp;"E"&amp;ДАННЫЕ!BI700&amp;"L"&amp;ДАННЫЕ!AO700&amp;"h"&amp;IF(ДАННЫЕ!$AU700&gt;0,1,0)&amp;"v"&amp;IF(ДАННЫЕ!$AW700&gt;0,1,0)&amp;"a"&amp;IF(ДАННЫЕ!$AS700,"1"&amp;ДАННЫЕ!$AS700,"00")&amp;"s"&amp;IF(ДАННЫЕ!$AT700,"1"&amp;ДАННЫЕ!$AT700,"00")&amp;"u"&amp;IF(ДАННЫЕ!$CJ700&gt;0,1,0)&amp;"y"&amp;B700&amp;"d"&amp;H700&amp;"e"&amp;F700&amp;G700</f>
        <v>x0w00t00f00b00g00c00i00r00m00hS00hZ00p00k00z00j00n00ELh0v0a00s00u0y0de</v>
      </c>
      <c r="L700" s="28" t="str">
        <f ca="1">ДАННЫЕ!$I700&amp;"VN"&amp;IF(ДАННЫЕ!AW700&gt;0,11,10)&amp;"CD"&amp;IF(ДАННЫЕ!BF700&gt;500,16,IF(ДАННЫЕ!BF700&gt;350,15,IF(ДАННЫЕ!BF700&gt;=200,14,IF(ДАННЫЕ!BF700&gt;=100,13,IF(ДАННЫЕ!BF700&gt;=50,12,IF(ДАННЫЕ!BF700&gt;0,11,10))))))&amp;"AR"&amp;IF(ДАННЫЕ!BX700&gt;0,1,0)&amp;"GD"&amp;B700&amp;"VV"&amp;IF(E700&gt;=5,IF(E700&lt;18,1,0),0)</f>
        <v>VN10CD10AR0GD0VV0</v>
      </c>
      <c r="M700" s="28" t="str">
        <f>ДАННЫЕ!$I700&amp;"b"&amp;ДАННЫЕ!$BI700&amp;"r"&amp;ДАННЫЕ!$BJ700&amp;"CD"&amp;IF(ДАННЫЕ!BF700&gt;0,IF(ДАННЫЕ!BF700&lt;200,1,IF(ДАННЫЕ!BF700&lt;350,2,3)),0)&amp;"h"&amp;IF(ДАННЫЕ!$BK700+ДАННЫЕ!$BL700+ДАННЫЕ!$BM700&gt;0,1,0)&amp;"x"&amp;ДАННЫЕ!$BK700&amp;"y"&amp;ДАННЫЕ!$BL700&amp;"z"&amp;ДАННЫЕ!$BM700&amp;"c"&amp;IF(ДАННЫЕ!$BK700+ДАННЫЕ!$BL700+ДАННЫЕ!$BM700=3,1,0)&amp;"a"&amp;IF(ДАННЫЕ!$BQ700+ДАННЫЕ!$BR700&gt;0,1,0)&amp;"d"&amp;ДАННЫЕ!$BQ700&amp;"v"&amp;ДАННЫЕ!$BR700&amp;"p"&amp;ДАННЫЕ!$BS700&amp;"n"&amp;ДАННЫЕ!$BU700&amp;"t"&amp;ДАННЫЕ!$BV700&amp;"o"&amp;ДАННЫЕ!$BT700&amp;"l"&amp;IF(ДАННЫЕ!$BN700&gt;0,1,0)&amp;ДАННЫЕ!$BN700&amp;"g"&amp;ДАННЫЕ!$BO700&amp;"s"&amp;ДАННЫЕ!$BP700&amp;"DZ"&amp;IF(ДАННЫЕ!B700-ДАННЫЕ!G700 &lt; 60,IF(ДАННЫЕ!B700-ДАННЫЕ!G700 &gt;= 0,1,0),0)&amp;"u"&amp;IF(ДАННЫЕ!$CJ700&gt;0,1,0)</f>
        <v>brCD0h0xyzc0a0dvpntol0gsDZ1u0</v>
      </c>
      <c r="N700" s="28" t="str">
        <f ca="1">ДАННЫЕ!$F700&amp;ДАННЫЕ!$I700&amp;"g"&amp;B700&amp;"cf"&amp;D700&amp;"a"&amp;IF(ДАННЫЕ!$BX700&gt;0,1,0)&amp;IF(ДАННЫЕ!$BF700&gt;500,1,IF(ДАННЫЕ!$BF700&gt;350,2,IF(ДАННЫЕ!$BF700&gt;=200,3,IF(ДАННЫЕ!$BF700&gt;=100,4,IF(ДАННЫЕ!$BF700&gt;=50,5,IF(ДАННЫЕ!$BF700&lt;50,6,0))))))&amp;"AR"&amp;IF(DATEDIF(ДАННЫЕ!$BX700,ДАННЫЕ!$F$1,"y")&gt;1,1,0)&amp;"VG"&amp;IF(ДАННЫЕ!$BH700="0",1,0)&amp;"o"&amp;IF(T700+ДАННЫЕ!$AF700+ДАННЫЕ!$AG700+ДАННЫЕ!$AH700+ДАННЫЕ!$AI700+ДАННЫЕ!$AJ700+ДАННЫЕ!$AP700+ДАННЫЕ!$AQ700+ДАННЫЕ!$AR700+ДАННЫЕ!$AU700+ДАННЫЕ!$AW700+ДАННЫЕ!$AS700+ДАННЫЕ!$AT700&gt;0,1,0)&amp;"x"&amp;ДАННЫЕ!$AG700&amp;"p"&amp;IF(ДАННЫЕ!$BY700&gt;0,1,0)&amp;"v"&amp;IF(ДАННЫЕ!$BZ700&gt;0,1,0)&amp;"n"&amp;ДАННЫЕ!$CA700&amp;"t"&amp;ДАННЫЕ!$AY700&amp;"k"&amp;ДАННЫЕ!$CB700&amp;"q"&amp;ДАННЫЕ!$CC700&amp;"w"&amp;ДАННЫЕ!$CD700&amp;"e"&amp;ДАННЫЕ!$CE700&amp;"m"&amp;ДАННЫЕ!$CF700&amp;"c"&amp;ДАННЫЕ!$CG700&amp;"z"&amp;ДАННЫЕ!$CH700&amp;"d"&amp;IF(H700=4,1,0)&amp;"s"&amp;IF(ДАННЫЕ!$J700=1,0,1)&amp;"u"&amp;IF(ДАННЫЕ!$CJ700&gt;0,1,0)</f>
        <v>g0cf0a06AR1VG0o0xp0v0ntkqwemczd0s1u0</v>
      </c>
      <c r="O700" s="28" t="str">
        <f>ДАННЫЕ!$I700&amp;"g"&amp;B700&amp;A700&amp;"f"&amp;P700&amp;"c"&amp;IF(ДАННЫЕ!$U700&gt;0,1,0)&amp;"s"&amp;IF(ДАННЫЕ!$Q700&gt;0,IF(YEAR(ДАННЫЕ!$F$1)=YEAR(ДАННЫЕ!$Q700),IF(MONTH(ДАННЫЕ!$F$1)=MONTH(ДАННЫЕ!$Q700),111,11),1),0)&amp;"i"&amp;IF(ДАННЫЕ!$R700+ДАННЫЕ!$S700+ДАННЫЕ!$T700=0,0,1)&amp;"h"&amp;IF(ДАННЫЕ!$P700&gt;0,1,0)&amp;"p"&amp;IF(ДАННЫЕ!$CI700&gt;0,IF(YEAR(ДАННЫЕ!$F$1)=YEAR(ДАННЫЕ!$CI700),IF(MONTH(ДАННЫЕ!$F$1)=MONTH(ДАННЫЕ!$CI700),111,11),1),0)&amp;"d"&amp;IF(ДАННЫЕ!$CJ700&gt;0,IF(YEAR(ДАННЫЕ!$F$1)=YEAR(ДАННЫЕ!$CJ700),IF(MONTH(ДАННЫЕ!$F$1)=MONTH(ДАННЫЕ!$CJ700),111,11),1),0)&amp;"o"&amp;IF(ДАННЫЕ!$CK700&gt;0,IF(MONTH(ДАННЫЕ!$F$1)=MONTH(ДАННЫЕ!$CK700),111,11),0)&amp;"v"&amp;IF(ДАННЫЕ!$BE700&gt;0,IF(MONTH(ДАННЫЕ!$F$1)=MONTH(ДАННЫЕ!$BE700),111,11),0)</f>
        <v>g00f0c0s0i0h0p0d0o0v0</v>
      </c>
      <c r="P700" s="15">
        <f t="shared" si="32"/>
        <v>0</v>
      </c>
      <c r="Q700" s="15">
        <f>IF(ДАННЫЕ!$F$1&gt;ДАННЫЕ!$N700,IF(YEAR(ДАННЫЕ!$F$1)=YEAR(ДАННЫЕ!M700),1,0),0)</f>
        <v>0</v>
      </c>
      <c r="R700" s="15">
        <f>IF(ДАННЫЕ!$F$1&gt;ДАННЫЕ!$N700,IF(YEAR(ДАННЫЕ!$F$1)=YEAR(ДАННЫЕ!N700),1,0),0)</f>
        <v>0</v>
      </c>
      <c r="S700" s="15">
        <f>IF(ДАННЫЕ!$AA700="2А",1,IF(ДАННЫЕ!$AA700="2Б",2,IF(ДАННЫЕ!$AA700="2В",3,IF(ДАННЫЕ!$AA700=3,4,IF(ДАННЫЕ!$AA700="4А",5,IF(ДАННЫЕ!$AA700="4Б",6,IF(ДАННЫЕ!$AA700="4В",7,IF(ДАННЫЕ!$AA700=5,8,0))))))))</f>
        <v>0</v>
      </c>
      <c r="T700" s="15">
        <f>IF(OR(ДАННЫЕ!$AC700=2,ДАННЫЕ!$AD700=2,ДАННЫЕ!$AE700=2),2,IF(OR(ДАННЫЕ!$AC700=1,ДАННЫЕ!$AD700=1,ДАННЫЕ!$AE700=1),1,0))</f>
        <v>0</v>
      </c>
    </row>
    <row r="701" spans="1:20" ht="15" customHeight="1" x14ac:dyDescent="0.2">
      <c r="A701" s="78">
        <f>IF(B701&gt;0,IF(MONTH(ДАННЫЕ!$F$1)=MONTH(ДАННЫЕ!$B701),1,0),0)</f>
        <v>0</v>
      </c>
      <c r="B701" s="14">
        <f>IF(ДАННЫЕ!$B701&gt;0,IF(YEAR(ДАННЫЕ!$F$1)=YEAR(ДАННЫЕ!$B701),1,0),0)</f>
        <v>0</v>
      </c>
      <c r="C701" s="14">
        <f>IF(ДАННЫЕ!$CM701&gt;0,IF(YEAR(ДАННЫЕ!$F$1)=YEAR(ДАННЫЕ!$CM701),1,0),0)</f>
        <v>0</v>
      </c>
      <c r="D701" s="14">
        <f>IF(ДАННЫЕ!$CJ701&gt;0,IF(ДАННЫЕ!$CL701&gt;ДАННЫЕ!$F$1,1,IF(ДАННЫЕ!$CL701&gt;0,0,1)),0)</f>
        <v>0</v>
      </c>
      <c r="E701" s="43" t="str">
        <f ca="1">IF(ДАННЫЕ!$F$1&gt;0,IF(ДАННЫЕ!$G701&gt;0,DATEDIF(ДАННЫЕ!$G701,ДАННЫЕ!$F$1,"y"),""),IF(ДАННЫЕ!$G701&gt;0,DATEDIF(ДАННЫЕ!$G701,TODAY(),"y"),""))</f>
        <v/>
      </c>
      <c r="F701" s="43" t="str">
        <f xml:space="preserve"> IF(ДАННЫЕ!$F701="М",IF(E701&gt;=18,IF(E701&lt;60,1,""),""),"")&amp;IF(ДАННЫЕ!$F701="Ж",IF(E701&gt;=18,IF(E701&lt;55,1,""),""),"")</f>
        <v/>
      </c>
      <c r="G701" s="43" t="str">
        <f xml:space="preserve"> IF(ДАННЫЕ!$F701="М",IF(E701&gt;=60,2,""),"")&amp;IF(ДАННЫЕ!$F701="Ж",IF(E701&gt;=55,2,""),"")</f>
        <v/>
      </c>
      <c r="H701" s="43" t="str">
        <f t="shared" ca="1" si="30"/>
        <v/>
      </c>
      <c r="I701" s="43" t="str">
        <f t="shared" ca="1" si="31"/>
        <v>03</v>
      </c>
      <c r="J701" s="28" t="str">
        <f ca="1">ДАННЫЕ!$F701&amp;H701&amp;I701&amp;ДАННЫЕ!$I701&amp;"m"&amp;IF(ДАННЫЕ!$I701&gt;0,IF(ДАННЫЕ!$J701&gt;0,0,1),"")&amp;"f"&amp;IF(ДАННЫЕ!$R701&gt;0,IF(YEAR(ДАННЫЕ!$F$1)=YEAR(ДАННЫЕ!$R701),1,0),0)&amp;"z"&amp;ДАННЫЕ!$R701&amp;"p"&amp;ДАННЫЕ!$S701&amp;"i"&amp;ДАННЫЕ!$T701&amp;"h"&amp;ДАННЫЕ!$K701&amp;"be"&amp;ДАННЫЕ!$BI701&amp;"CD"&amp;IF(ДАННЫЕ!BF701&gt;500,4,IF(ДАННЫЕ!BF701&gt;350,3,IF(ДАННЫЕ!BF701&gt;200,2,IF(ДАННЫЕ!BF701&gt;0,1,0))))&amp;"g"&amp;B701&amp;"d"&amp;H701&amp;"l"&amp;ДАННЫЕ!AT701&amp;"a"&amp;ДАННЫЕ!$V701&amp;"v"&amp;R701&amp;"k"&amp;ДАННЫЕ!$U701&amp;"s"&amp;ДАННЫЕ!$Y701&amp;"t"&amp;ДАННЫЕ!$X701&amp;"b"&amp;IF(ДАННЫЕ!$Q701&gt;1,1,0)&amp;"PP"&amp;ДАННЫЕ!Z701&amp;"c"&amp;S701&amp;"x"&amp;IF(ДАННЫЕ!$BY701&gt;0,IF(YEAR(ДАННЫЕ!$F$1)=YEAR(ДАННЫЕ!$BY701),1,0),0)&amp;"n"&amp;IF(ДАННЫЕ!$BZ701&gt;0,IF(YEAR(ДАННЫЕ!$F$1)=YEAR(ДАННЫЕ!$BZ701),1,0),0)&amp;"u"&amp;D701&amp;"z"&amp;IF(ДАННЫЕ!$CL701&gt;0,IF(YEAR(ДАННЫЕ!$F$1)&gt;YEAR(ДАННЫЕ!$CL701),11,12),0)</f>
        <v>03mf0zpihbeCD0g0dlav0kstb0PPc0x0n0u0z0</v>
      </c>
      <c r="K701" s="28" t="str">
        <f ca="1">ДАННЫЕ!$I701&amp;"x"&amp;B701&amp;"w"&amp;IF(T701+ДАННЫЕ!AD701+ДАННЫЕ!AE701+ДАННЫЕ!AF701+ДАННЫЕ!AG701+ДАННЫЕ!AH701+ДАННЫЕ!$AL701+ДАННЫЕ!AI701+ДАННЫЕ!AJ701+ДАННЫЕ!AK701+ДАННЫЕ!AP701+ДАННЫЕ!AQ701+ДАННЫЕ!AR701+ДАННЫЕ!$AM701+ДАННЫЕ!$AN701+ДАННЫЕ!AS701+ДАННЫЕ!AT701&gt;0,1,0)&amp;IF(OR(T701=2,ДАННЫЕ!AD701=2,ДАННЫЕ!AE701=2,ДАННЫЕ!AF701=2,ДАННЫЕ!AG701=2,ДАННЫЕ!AH701=2,ДАННЫЕ!$AL701=2,ДАННЫЕ!AI701=2,ДАННЫЕ!AJ701=2,ДАННЫЕ!AK701=2,ДАННЫЕ!AP701=2,ДАННЫЕ!AQ701=2,ДАННЫЕ!AR701=2,ДАННЫЕ!$AM701=2,ДАННЫЕ!$AN701=2,ДАННЫЕ!AS701=2,ДАННЫЕ!AT701=2),2,0)&amp;"t"&amp;IF(T701&gt;0,"1"&amp;T701,"00")&amp;"f"&amp;IF(ДАННЫЕ!$AC701,"1"&amp;ДАННЫЕ!$AC701,"00")&amp;"b"&amp;IF(ДАННЫЕ!$AD701,"1"&amp;ДАННЫЕ!$AD701,"00")&amp;"g"&amp;IF(ДАННЫЕ!$AF701,"1"&amp;ДАННЫЕ!$AF701,"00")&amp;"c"&amp;IF(ДАННЫЕ!$AG701,"1"&amp;ДАННЫЕ!$AG701,"00")&amp;"i"&amp;IF(ДАННЫЕ!$AH701,"1"&amp;ДАННЫЕ!$AH701,"00")&amp;"r"&amp;IF(ДАННЫЕ!$AL701,"1"&amp;ДАННЫЕ!$AL701,"00")&amp;"m"&amp;IF(ДАННЫЕ!$AI701,"1"&amp;ДАННЫЕ!$AI701,"00")&amp;"hS"&amp;IF(ДАННЫЕ!$AJ701,"1"&amp;ДАННЫЕ!$AJ701,"00")&amp;"hZ"&amp;IF(ДАННЫЕ!$AK701,"1"&amp;ДАННЫЕ!$AK701,"00")&amp;"p"&amp;IF(ДАННЫЕ!$AP701,"1"&amp;ДАННЫЕ!$AP701,"00")&amp;"k"&amp;IF(ДАННЫЕ!$AQ701,"1"&amp;ДАННЫЕ!$AQ701,"00")&amp;"z"&amp;IF(ДАННЫЕ!$AR701,"1"&amp;ДАННЫЕ!$AR701,"00")&amp;"j"&amp;IF(ДАННЫЕ!$AM701,"1"&amp;ДАННЫЕ!$AM701,"00")&amp;"n"&amp;IF(ДАННЫЕ!$AN701,"1"&amp;ДАННЫЕ!$AN701,"00")&amp;"E"&amp;ДАННЫЕ!BI701&amp;"L"&amp;ДАННЫЕ!AO701&amp;"h"&amp;IF(ДАННЫЕ!$AU701&gt;0,1,0)&amp;"v"&amp;IF(ДАННЫЕ!$AW701&gt;0,1,0)&amp;"a"&amp;IF(ДАННЫЕ!$AS701,"1"&amp;ДАННЫЕ!$AS701,"00")&amp;"s"&amp;IF(ДАННЫЕ!$AT701,"1"&amp;ДАННЫЕ!$AT701,"00")&amp;"u"&amp;IF(ДАННЫЕ!$CJ701&gt;0,1,0)&amp;"y"&amp;B701&amp;"d"&amp;H701&amp;"e"&amp;F701&amp;G701</f>
        <v>x0w00t00f00b00g00c00i00r00m00hS00hZ00p00k00z00j00n00ELh0v0a00s00u0y0de</v>
      </c>
      <c r="L701" s="28" t="str">
        <f ca="1">ДАННЫЕ!$I701&amp;"VN"&amp;IF(ДАННЫЕ!AW701&gt;0,11,10)&amp;"CD"&amp;IF(ДАННЫЕ!BF701&gt;500,16,IF(ДАННЫЕ!BF701&gt;350,15,IF(ДАННЫЕ!BF701&gt;=200,14,IF(ДАННЫЕ!BF701&gt;=100,13,IF(ДАННЫЕ!BF701&gt;=50,12,IF(ДАННЫЕ!BF701&gt;0,11,10))))))&amp;"AR"&amp;IF(ДАННЫЕ!BX701&gt;0,1,0)&amp;"GD"&amp;B701&amp;"VV"&amp;IF(E701&gt;=5,IF(E701&lt;18,1,0),0)</f>
        <v>VN10CD10AR0GD0VV0</v>
      </c>
      <c r="M701" s="28" t="str">
        <f>ДАННЫЕ!$I701&amp;"b"&amp;ДАННЫЕ!$BI701&amp;"r"&amp;ДАННЫЕ!$BJ701&amp;"CD"&amp;IF(ДАННЫЕ!BF701&gt;0,IF(ДАННЫЕ!BF701&lt;200,1,IF(ДАННЫЕ!BF701&lt;350,2,3)),0)&amp;"h"&amp;IF(ДАННЫЕ!$BK701+ДАННЫЕ!$BL701+ДАННЫЕ!$BM701&gt;0,1,0)&amp;"x"&amp;ДАННЫЕ!$BK701&amp;"y"&amp;ДАННЫЕ!$BL701&amp;"z"&amp;ДАННЫЕ!$BM701&amp;"c"&amp;IF(ДАННЫЕ!$BK701+ДАННЫЕ!$BL701+ДАННЫЕ!$BM701=3,1,0)&amp;"a"&amp;IF(ДАННЫЕ!$BQ701+ДАННЫЕ!$BR701&gt;0,1,0)&amp;"d"&amp;ДАННЫЕ!$BQ701&amp;"v"&amp;ДАННЫЕ!$BR701&amp;"p"&amp;ДАННЫЕ!$BS701&amp;"n"&amp;ДАННЫЕ!$BU701&amp;"t"&amp;ДАННЫЕ!$BV701&amp;"o"&amp;ДАННЫЕ!$BT701&amp;"l"&amp;IF(ДАННЫЕ!$BN701&gt;0,1,0)&amp;ДАННЫЕ!$BN701&amp;"g"&amp;ДАННЫЕ!$BO701&amp;"s"&amp;ДАННЫЕ!$BP701&amp;"DZ"&amp;IF(ДАННЫЕ!B701-ДАННЫЕ!G701 &lt; 60,IF(ДАННЫЕ!B701-ДАННЫЕ!G701 &gt;= 0,1,0),0)&amp;"u"&amp;IF(ДАННЫЕ!$CJ701&gt;0,1,0)</f>
        <v>brCD0h0xyzc0a0dvpntol0gsDZ1u0</v>
      </c>
      <c r="N701" s="28" t="str">
        <f ca="1">ДАННЫЕ!$F701&amp;ДАННЫЕ!$I701&amp;"g"&amp;B701&amp;"cf"&amp;D701&amp;"a"&amp;IF(ДАННЫЕ!$BX701&gt;0,1,0)&amp;IF(ДАННЫЕ!$BF701&gt;500,1,IF(ДАННЫЕ!$BF701&gt;350,2,IF(ДАННЫЕ!$BF701&gt;=200,3,IF(ДАННЫЕ!$BF701&gt;=100,4,IF(ДАННЫЕ!$BF701&gt;=50,5,IF(ДАННЫЕ!$BF701&lt;50,6,0))))))&amp;"AR"&amp;IF(DATEDIF(ДАННЫЕ!$BX701,ДАННЫЕ!$F$1,"y")&gt;1,1,0)&amp;"VG"&amp;IF(ДАННЫЕ!$BH701="0",1,0)&amp;"o"&amp;IF(T701+ДАННЫЕ!$AF701+ДАННЫЕ!$AG701+ДАННЫЕ!$AH701+ДАННЫЕ!$AI701+ДАННЫЕ!$AJ701+ДАННЫЕ!$AP701+ДАННЫЕ!$AQ701+ДАННЫЕ!$AR701+ДАННЫЕ!$AU701+ДАННЫЕ!$AW701+ДАННЫЕ!$AS701+ДАННЫЕ!$AT701&gt;0,1,0)&amp;"x"&amp;ДАННЫЕ!$AG701&amp;"p"&amp;IF(ДАННЫЕ!$BY701&gt;0,1,0)&amp;"v"&amp;IF(ДАННЫЕ!$BZ701&gt;0,1,0)&amp;"n"&amp;ДАННЫЕ!$CA701&amp;"t"&amp;ДАННЫЕ!$AY701&amp;"k"&amp;ДАННЫЕ!$CB701&amp;"q"&amp;ДАННЫЕ!$CC701&amp;"w"&amp;ДАННЫЕ!$CD701&amp;"e"&amp;ДАННЫЕ!$CE701&amp;"m"&amp;ДАННЫЕ!$CF701&amp;"c"&amp;ДАННЫЕ!$CG701&amp;"z"&amp;ДАННЫЕ!$CH701&amp;"d"&amp;IF(H701=4,1,0)&amp;"s"&amp;IF(ДАННЫЕ!$J701=1,0,1)&amp;"u"&amp;IF(ДАННЫЕ!$CJ701&gt;0,1,0)</f>
        <v>g0cf0a06AR1VG0o0xp0v0ntkqwemczd0s1u0</v>
      </c>
      <c r="O701" s="28" t="str">
        <f>ДАННЫЕ!$I701&amp;"g"&amp;B701&amp;A701&amp;"f"&amp;P701&amp;"c"&amp;IF(ДАННЫЕ!$U701&gt;0,1,0)&amp;"s"&amp;IF(ДАННЫЕ!$Q701&gt;0,IF(YEAR(ДАННЫЕ!$F$1)=YEAR(ДАННЫЕ!$Q701),IF(MONTH(ДАННЫЕ!$F$1)=MONTH(ДАННЫЕ!$Q701),111,11),1),0)&amp;"i"&amp;IF(ДАННЫЕ!$R701+ДАННЫЕ!$S701+ДАННЫЕ!$T701=0,0,1)&amp;"h"&amp;IF(ДАННЫЕ!$P701&gt;0,1,0)&amp;"p"&amp;IF(ДАННЫЕ!$CI701&gt;0,IF(YEAR(ДАННЫЕ!$F$1)=YEAR(ДАННЫЕ!$CI701),IF(MONTH(ДАННЫЕ!$F$1)=MONTH(ДАННЫЕ!$CI701),111,11),1),0)&amp;"d"&amp;IF(ДАННЫЕ!$CJ701&gt;0,IF(YEAR(ДАННЫЕ!$F$1)=YEAR(ДАННЫЕ!$CJ701),IF(MONTH(ДАННЫЕ!$F$1)=MONTH(ДАННЫЕ!$CJ701),111,11),1),0)&amp;"o"&amp;IF(ДАННЫЕ!$CK701&gt;0,IF(MONTH(ДАННЫЕ!$F$1)=MONTH(ДАННЫЕ!$CK701),111,11),0)&amp;"v"&amp;IF(ДАННЫЕ!$BE701&gt;0,IF(MONTH(ДАННЫЕ!$F$1)=MONTH(ДАННЫЕ!$BE701),111,11),0)</f>
        <v>g00f0c0s0i0h0p0d0o0v0</v>
      </c>
      <c r="P701" s="15">
        <f t="shared" si="32"/>
        <v>0</v>
      </c>
      <c r="Q701" s="15">
        <f>IF(ДАННЫЕ!$F$1&gt;ДАННЫЕ!$N701,IF(YEAR(ДАННЫЕ!$F$1)=YEAR(ДАННЫЕ!M701),1,0),0)</f>
        <v>0</v>
      </c>
      <c r="R701" s="15">
        <f>IF(ДАННЫЕ!$F$1&gt;ДАННЫЕ!$N701,IF(YEAR(ДАННЫЕ!$F$1)=YEAR(ДАННЫЕ!N701),1,0),0)</f>
        <v>0</v>
      </c>
      <c r="S701" s="15">
        <f>IF(ДАННЫЕ!$AA701="2А",1,IF(ДАННЫЕ!$AA701="2Б",2,IF(ДАННЫЕ!$AA701="2В",3,IF(ДАННЫЕ!$AA701=3,4,IF(ДАННЫЕ!$AA701="4А",5,IF(ДАННЫЕ!$AA701="4Б",6,IF(ДАННЫЕ!$AA701="4В",7,IF(ДАННЫЕ!$AA701=5,8,0))))))))</f>
        <v>0</v>
      </c>
      <c r="T701" s="15">
        <f>IF(OR(ДАННЫЕ!$AC701=2,ДАННЫЕ!$AD701=2,ДАННЫЕ!$AE701=2),2,IF(OR(ДАННЫЕ!$AC701=1,ДАННЫЕ!$AD701=1,ДАННЫЕ!$AE701=1),1,0))</f>
        <v>0</v>
      </c>
    </row>
    <row r="702" spans="1:20" ht="15" customHeight="1" x14ac:dyDescent="0.2">
      <c r="A702" s="78">
        <f>IF(B702&gt;0,IF(MONTH(ДАННЫЕ!$F$1)=MONTH(ДАННЫЕ!$B702),1,0),0)</f>
        <v>0</v>
      </c>
      <c r="B702" s="14">
        <f>IF(ДАННЫЕ!$B702&gt;0,IF(YEAR(ДАННЫЕ!$F$1)=YEAR(ДАННЫЕ!$B702),1,0),0)</f>
        <v>0</v>
      </c>
      <c r="C702" s="14">
        <f>IF(ДАННЫЕ!$CM702&gt;0,IF(YEAR(ДАННЫЕ!$F$1)=YEAR(ДАННЫЕ!$CM702),1,0),0)</f>
        <v>0</v>
      </c>
      <c r="D702" s="14">
        <f>IF(ДАННЫЕ!$CJ702&gt;0,IF(ДАННЫЕ!$CL702&gt;ДАННЫЕ!$F$1,1,IF(ДАННЫЕ!$CL702&gt;0,0,1)),0)</f>
        <v>0</v>
      </c>
      <c r="E702" s="43" t="str">
        <f ca="1">IF(ДАННЫЕ!$F$1&gt;0,IF(ДАННЫЕ!$G702&gt;0,DATEDIF(ДАННЫЕ!$G702,ДАННЫЕ!$F$1,"y"),""),IF(ДАННЫЕ!$G702&gt;0,DATEDIF(ДАННЫЕ!$G702,TODAY(),"y"),""))</f>
        <v/>
      </c>
      <c r="F702" s="43" t="str">
        <f xml:space="preserve"> IF(ДАННЫЕ!$F702="М",IF(E702&gt;=18,IF(E702&lt;60,1,""),""),"")&amp;IF(ДАННЫЕ!$F702="Ж",IF(E702&gt;=18,IF(E702&lt;55,1,""),""),"")</f>
        <v/>
      </c>
      <c r="G702" s="43" t="str">
        <f xml:space="preserve"> IF(ДАННЫЕ!$F702="М",IF(E702&gt;=60,2,""),"")&amp;IF(ДАННЫЕ!$F702="Ж",IF(E702&gt;=55,2,""),"")</f>
        <v/>
      </c>
      <c r="H702" s="43" t="str">
        <f t="shared" ca="1" si="30"/>
        <v/>
      </c>
      <c r="I702" s="43" t="str">
        <f t="shared" ca="1" si="31"/>
        <v>03</v>
      </c>
      <c r="J702" s="28" t="str">
        <f ca="1">ДАННЫЕ!$F702&amp;H702&amp;I702&amp;ДАННЫЕ!$I702&amp;"m"&amp;IF(ДАННЫЕ!$I702&gt;0,IF(ДАННЫЕ!$J702&gt;0,0,1),"")&amp;"f"&amp;IF(ДАННЫЕ!$R702&gt;0,IF(YEAR(ДАННЫЕ!$F$1)=YEAR(ДАННЫЕ!$R702),1,0),0)&amp;"z"&amp;ДАННЫЕ!$R702&amp;"p"&amp;ДАННЫЕ!$S702&amp;"i"&amp;ДАННЫЕ!$T702&amp;"h"&amp;ДАННЫЕ!$K702&amp;"be"&amp;ДАННЫЕ!$BI702&amp;"CD"&amp;IF(ДАННЫЕ!BF702&gt;500,4,IF(ДАННЫЕ!BF702&gt;350,3,IF(ДАННЫЕ!BF702&gt;200,2,IF(ДАННЫЕ!BF702&gt;0,1,0))))&amp;"g"&amp;B702&amp;"d"&amp;H702&amp;"l"&amp;ДАННЫЕ!AT702&amp;"a"&amp;ДАННЫЕ!$V702&amp;"v"&amp;R702&amp;"k"&amp;ДАННЫЕ!$U702&amp;"s"&amp;ДАННЫЕ!$Y702&amp;"t"&amp;ДАННЫЕ!$X702&amp;"b"&amp;IF(ДАННЫЕ!$Q702&gt;1,1,0)&amp;"PP"&amp;ДАННЫЕ!Z702&amp;"c"&amp;S702&amp;"x"&amp;IF(ДАННЫЕ!$BY702&gt;0,IF(YEAR(ДАННЫЕ!$F$1)=YEAR(ДАННЫЕ!$BY702),1,0),0)&amp;"n"&amp;IF(ДАННЫЕ!$BZ702&gt;0,IF(YEAR(ДАННЫЕ!$F$1)=YEAR(ДАННЫЕ!$BZ702),1,0),0)&amp;"u"&amp;D702&amp;"z"&amp;IF(ДАННЫЕ!$CL702&gt;0,IF(YEAR(ДАННЫЕ!$F$1)&gt;YEAR(ДАННЫЕ!$CL702),11,12),0)</f>
        <v>03mf0zpihbeCD0g0dlav0kstb0PPc0x0n0u0z0</v>
      </c>
      <c r="K702" s="28" t="str">
        <f ca="1">ДАННЫЕ!$I702&amp;"x"&amp;B702&amp;"w"&amp;IF(T702+ДАННЫЕ!AD702+ДАННЫЕ!AE702+ДАННЫЕ!AF702+ДАННЫЕ!AG702+ДАННЫЕ!AH702+ДАННЫЕ!$AL702+ДАННЫЕ!AI702+ДАННЫЕ!AJ702+ДАННЫЕ!AK702+ДАННЫЕ!AP702+ДАННЫЕ!AQ702+ДАННЫЕ!AR702+ДАННЫЕ!$AM702+ДАННЫЕ!$AN702+ДАННЫЕ!AS702+ДАННЫЕ!AT702&gt;0,1,0)&amp;IF(OR(T702=2,ДАННЫЕ!AD702=2,ДАННЫЕ!AE702=2,ДАННЫЕ!AF702=2,ДАННЫЕ!AG702=2,ДАННЫЕ!AH702=2,ДАННЫЕ!$AL702=2,ДАННЫЕ!AI702=2,ДАННЫЕ!AJ702=2,ДАННЫЕ!AK702=2,ДАННЫЕ!AP702=2,ДАННЫЕ!AQ702=2,ДАННЫЕ!AR702=2,ДАННЫЕ!$AM702=2,ДАННЫЕ!$AN702=2,ДАННЫЕ!AS702=2,ДАННЫЕ!AT702=2),2,0)&amp;"t"&amp;IF(T702&gt;0,"1"&amp;T702,"00")&amp;"f"&amp;IF(ДАННЫЕ!$AC702,"1"&amp;ДАННЫЕ!$AC702,"00")&amp;"b"&amp;IF(ДАННЫЕ!$AD702,"1"&amp;ДАННЫЕ!$AD702,"00")&amp;"g"&amp;IF(ДАННЫЕ!$AF702,"1"&amp;ДАННЫЕ!$AF702,"00")&amp;"c"&amp;IF(ДАННЫЕ!$AG702,"1"&amp;ДАННЫЕ!$AG702,"00")&amp;"i"&amp;IF(ДАННЫЕ!$AH702,"1"&amp;ДАННЫЕ!$AH702,"00")&amp;"r"&amp;IF(ДАННЫЕ!$AL702,"1"&amp;ДАННЫЕ!$AL702,"00")&amp;"m"&amp;IF(ДАННЫЕ!$AI702,"1"&amp;ДАННЫЕ!$AI702,"00")&amp;"hS"&amp;IF(ДАННЫЕ!$AJ702,"1"&amp;ДАННЫЕ!$AJ702,"00")&amp;"hZ"&amp;IF(ДАННЫЕ!$AK702,"1"&amp;ДАННЫЕ!$AK702,"00")&amp;"p"&amp;IF(ДАННЫЕ!$AP702,"1"&amp;ДАННЫЕ!$AP702,"00")&amp;"k"&amp;IF(ДАННЫЕ!$AQ702,"1"&amp;ДАННЫЕ!$AQ702,"00")&amp;"z"&amp;IF(ДАННЫЕ!$AR702,"1"&amp;ДАННЫЕ!$AR702,"00")&amp;"j"&amp;IF(ДАННЫЕ!$AM702,"1"&amp;ДАННЫЕ!$AM702,"00")&amp;"n"&amp;IF(ДАННЫЕ!$AN702,"1"&amp;ДАННЫЕ!$AN702,"00")&amp;"E"&amp;ДАННЫЕ!BI702&amp;"L"&amp;ДАННЫЕ!AO702&amp;"h"&amp;IF(ДАННЫЕ!$AU702&gt;0,1,0)&amp;"v"&amp;IF(ДАННЫЕ!$AW702&gt;0,1,0)&amp;"a"&amp;IF(ДАННЫЕ!$AS702,"1"&amp;ДАННЫЕ!$AS702,"00")&amp;"s"&amp;IF(ДАННЫЕ!$AT702,"1"&amp;ДАННЫЕ!$AT702,"00")&amp;"u"&amp;IF(ДАННЫЕ!$CJ702&gt;0,1,0)&amp;"y"&amp;B702&amp;"d"&amp;H702&amp;"e"&amp;F702&amp;G702</f>
        <v>x0w00t00f00b00g00c00i00r00m00hS00hZ00p00k00z00j00n00ELh0v0a00s00u0y0de</v>
      </c>
      <c r="L702" s="28" t="str">
        <f ca="1">ДАННЫЕ!$I702&amp;"VN"&amp;IF(ДАННЫЕ!AW702&gt;0,11,10)&amp;"CD"&amp;IF(ДАННЫЕ!BF702&gt;500,16,IF(ДАННЫЕ!BF702&gt;350,15,IF(ДАННЫЕ!BF702&gt;=200,14,IF(ДАННЫЕ!BF702&gt;=100,13,IF(ДАННЫЕ!BF702&gt;=50,12,IF(ДАННЫЕ!BF702&gt;0,11,10))))))&amp;"AR"&amp;IF(ДАННЫЕ!BX702&gt;0,1,0)&amp;"GD"&amp;B702&amp;"VV"&amp;IF(E702&gt;=5,IF(E702&lt;18,1,0),0)</f>
        <v>VN10CD10AR0GD0VV0</v>
      </c>
      <c r="M702" s="28" t="str">
        <f>ДАННЫЕ!$I702&amp;"b"&amp;ДАННЫЕ!$BI702&amp;"r"&amp;ДАННЫЕ!$BJ702&amp;"CD"&amp;IF(ДАННЫЕ!BF702&gt;0,IF(ДАННЫЕ!BF702&lt;200,1,IF(ДАННЫЕ!BF702&lt;350,2,3)),0)&amp;"h"&amp;IF(ДАННЫЕ!$BK702+ДАННЫЕ!$BL702+ДАННЫЕ!$BM702&gt;0,1,0)&amp;"x"&amp;ДАННЫЕ!$BK702&amp;"y"&amp;ДАННЫЕ!$BL702&amp;"z"&amp;ДАННЫЕ!$BM702&amp;"c"&amp;IF(ДАННЫЕ!$BK702+ДАННЫЕ!$BL702+ДАННЫЕ!$BM702=3,1,0)&amp;"a"&amp;IF(ДАННЫЕ!$BQ702+ДАННЫЕ!$BR702&gt;0,1,0)&amp;"d"&amp;ДАННЫЕ!$BQ702&amp;"v"&amp;ДАННЫЕ!$BR702&amp;"p"&amp;ДАННЫЕ!$BS702&amp;"n"&amp;ДАННЫЕ!$BU702&amp;"t"&amp;ДАННЫЕ!$BV702&amp;"o"&amp;ДАННЫЕ!$BT702&amp;"l"&amp;IF(ДАННЫЕ!$BN702&gt;0,1,0)&amp;ДАННЫЕ!$BN702&amp;"g"&amp;ДАННЫЕ!$BO702&amp;"s"&amp;ДАННЫЕ!$BP702&amp;"DZ"&amp;IF(ДАННЫЕ!B702-ДАННЫЕ!G702 &lt; 60,IF(ДАННЫЕ!B702-ДАННЫЕ!G702 &gt;= 0,1,0),0)&amp;"u"&amp;IF(ДАННЫЕ!$CJ702&gt;0,1,0)</f>
        <v>brCD0h0xyzc0a0dvpntol0gsDZ1u0</v>
      </c>
      <c r="N702" s="28" t="str">
        <f ca="1">ДАННЫЕ!$F702&amp;ДАННЫЕ!$I702&amp;"g"&amp;B702&amp;"cf"&amp;D702&amp;"a"&amp;IF(ДАННЫЕ!$BX702&gt;0,1,0)&amp;IF(ДАННЫЕ!$BF702&gt;500,1,IF(ДАННЫЕ!$BF702&gt;350,2,IF(ДАННЫЕ!$BF702&gt;=200,3,IF(ДАННЫЕ!$BF702&gt;=100,4,IF(ДАННЫЕ!$BF702&gt;=50,5,IF(ДАННЫЕ!$BF702&lt;50,6,0))))))&amp;"AR"&amp;IF(DATEDIF(ДАННЫЕ!$BX702,ДАННЫЕ!$F$1,"y")&gt;1,1,0)&amp;"VG"&amp;IF(ДАННЫЕ!$BH702="0",1,0)&amp;"o"&amp;IF(T702+ДАННЫЕ!$AF702+ДАННЫЕ!$AG702+ДАННЫЕ!$AH702+ДАННЫЕ!$AI702+ДАННЫЕ!$AJ702+ДАННЫЕ!$AP702+ДАННЫЕ!$AQ702+ДАННЫЕ!$AR702+ДАННЫЕ!$AU702+ДАННЫЕ!$AW702+ДАННЫЕ!$AS702+ДАННЫЕ!$AT702&gt;0,1,0)&amp;"x"&amp;ДАННЫЕ!$AG702&amp;"p"&amp;IF(ДАННЫЕ!$BY702&gt;0,1,0)&amp;"v"&amp;IF(ДАННЫЕ!$BZ702&gt;0,1,0)&amp;"n"&amp;ДАННЫЕ!$CA702&amp;"t"&amp;ДАННЫЕ!$AY702&amp;"k"&amp;ДАННЫЕ!$CB702&amp;"q"&amp;ДАННЫЕ!$CC702&amp;"w"&amp;ДАННЫЕ!$CD702&amp;"e"&amp;ДАННЫЕ!$CE702&amp;"m"&amp;ДАННЫЕ!$CF702&amp;"c"&amp;ДАННЫЕ!$CG702&amp;"z"&amp;ДАННЫЕ!$CH702&amp;"d"&amp;IF(H702=4,1,0)&amp;"s"&amp;IF(ДАННЫЕ!$J702=1,0,1)&amp;"u"&amp;IF(ДАННЫЕ!$CJ702&gt;0,1,0)</f>
        <v>g0cf0a06AR1VG0o0xp0v0ntkqwemczd0s1u0</v>
      </c>
      <c r="O702" s="28" t="str">
        <f>ДАННЫЕ!$I702&amp;"g"&amp;B702&amp;A702&amp;"f"&amp;P702&amp;"c"&amp;IF(ДАННЫЕ!$U702&gt;0,1,0)&amp;"s"&amp;IF(ДАННЫЕ!$Q702&gt;0,IF(YEAR(ДАННЫЕ!$F$1)=YEAR(ДАННЫЕ!$Q702),IF(MONTH(ДАННЫЕ!$F$1)=MONTH(ДАННЫЕ!$Q702),111,11),1),0)&amp;"i"&amp;IF(ДАННЫЕ!$R702+ДАННЫЕ!$S702+ДАННЫЕ!$T702=0,0,1)&amp;"h"&amp;IF(ДАННЫЕ!$P702&gt;0,1,0)&amp;"p"&amp;IF(ДАННЫЕ!$CI702&gt;0,IF(YEAR(ДАННЫЕ!$F$1)=YEAR(ДАННЫЕ!$CI702),IF(MONTH(ДАННЫЕ!$F$1)=MONTH(ДАННЫЕ!$CI702),111,11),1),0)&amp;"d"&amp;IF(ДАННЫЕ!$CJ702&gt;0,IF(YEAR(ДАННЫЕ!$F$1)=YEAR(ДАННЫЕ!$CJ702),IF(MONTH(ДАННЫЕ!$F$1)=MONTH(ДАННЫЕ!$CJ702),111,11),1),0)&amp;"o"&amp;IF(ДАННЫЕ!$CK702&gt;0,IF(MONTH(ДАННЫЕ!$F$1)=MONTH(ДАННЫЕ!$CK702),111,11),0)&amp;"v"&amp;IF(ДАННЫЕ!$BE702&gt;0,IF(MONTH(ДАННЫЕ!$F$1)=MONTH(ДАННЫЕ!$BE702),111,11),0)</f>
        <v>g00f0c0s0i0h0p0d0o0v0</v>
      </c>
      <c r="P702" s="15">
        <f t="shared" si="32"/>
        <v>0</v>
      </c>
      <c r="Q702" s="15">
        <f>IF(ДАННЫЕ!$F$1&gt;ДАННЫЕ!$N702,IF(YEAR(ДАННЫЕ!$F$1)=YEAR(ДАННЫЕ!M702),1,0),0)</f>
        <v>0</v>
      </c>
      <c r="R702" s="15">
        <f>IF(ДАННЫЕ!$F$1&gt;ДАННЫЕ!$N702,IF(YEAR(ДАННЫЕ!$F$1)=YEAR(ДАННЫЕ!N702),1,0),0)</f>
        <v>0</v>
      </c>
      <c r="S702" s="15">
        <f>IF(ДАННЫЕ!$AA702="2А",1,IF(ДАННЫЕ!$AA702="2Б",2,IF(ДАННЫЕ!$AA702="2В",3,IF(ДАННЫЕ!$AA702=3,4,IF(ДАННЫЕ!$AA702="4А",5,IF(ДАННЫЕ!$AA702="4Б",6,IF(ДАННЫЕ!$AA702="4В",7,IF(ДАННЫЕ!$AA702=5,8,0))))))))</f>
        <v>0</v>
      </c>
      <c r="T702" s="15">
        <f>IF(OR(ДАННЫЕ!$AC702=2,ДАННЫЕ!$AD702=2,ДАННЫЕ!$AE702=2),2,IF(OR(ДАННЫЕ!$AC702=1,ДАННЫЕ!$AD702=1,ДАННЫЕ!$AE702=1),1,0))</f>
        <v>0</v>
      </c>
    </row>
    <row r="703" spans="1:20" ht="15" customHeight="1" x14ac:dyDescent="0.2">
      <c r="A703" s="78">
        <f>IF(B703&gt;0,IF(MONTH(ДАННЫЕ!$F$1)=MONTH(ДАННЫЕ!$B703),1,0),0)</f>
        <v>0</v>
      </c>
      <c r="B703" s="14">
        <f>IF(ДАННЫЕ!$B703&gt;0,IF(YEAR(ДАННЫЕ!$F$1)=YEAR(ДАННЫЕ!$B703),1,0),0)</f>
        <v>0</v>
      </c>
      <c r="C703" s="14">
        <f>IF(ДАННЫЕ!$CM703&gt;0,IF(YEAR(ДАННЫЕ!$F$1)=YEAR(ДАННЫЕ!$CM703),1,0),0)</f>
        <v>0</v>
      </c>
      <c r="D703" s="14">
        <f>IF(ДАННЫЕ!$CJ703&gt;0,IF(ДАННЫЕ!$CL703&gt;ДАННЫЕ!$F$1,1,IF(ДАННЫЕ!$CL703&gt;0,0,1)),0)</f>
        <v>0</v>
      </c>
      <c r="E703" s="43" t="str">
        <f ca="1">IF(ДАННЫЕ!$F$1&gt;0,IF(ДАННЫЕ!$G703&gt;0,DATEDIF(ДАННЫЕ!$G703,ДАННЫЕ!$F$1,"y"),""),IF(ДАННЫЕ!$G703&gt;0,DATEDIF(ДАННЫЕ!$G703,TODAY(),"y"),""))</f>
        <v/>
      </c>
      <c r="F703" s="43" t="str">
        <f xml:space="preserve"> IF(ДАННЫЕ!$F703="М",IF(E703&gt;=18,IF(E703&lt;60,1,""),""),"")&amp;IF(ДАННЫЕ!$F703="Ж",IF(E703&gt;=18,IF(E703&lt;55,1,""),""),"")</f>
        <v/>
      </c>
      <c r="G703" s="43" t="str">
        <f xml:space="preserve"> IF(ДАННЫЕ!$F703="М",IF(E703&gt;=60,2,""),"")&amp;IF(ДАННЫЕ!$F703="Ж",IF(E703&gt;=55,2,""),"")</f>
        <v/>
      </c>
      <c r="H703" s="43" t="str">
        <f t="shared" ca="1" si="30"/>
        <v/>
      </c>
      <c r="I703" s="43" t="str">
        <f t="shared" ca="1" si="31"/>
        <v>03</v>
      </c>
      <c r="J703" s="28" t="str">
        <f ca="1">ДАННЫЕ!$F703&amp;H703&amp;I703&amp;ДАННЫЕ!$I703&amp;"m"&amp;IF(ДАННЫЕ!$I703&gt;0,IF(ДАННЫЕ!$J703&gt;0,0,1),"")&amp;"f"&amp;IF(ДАННЫЕ!$R703&gt;0,IF(YEAR(ДАННЫЕ!$F$1)=YEAR(ДАННЫЕ!$R703),1,0),0)&amp;"z"&amp;ДАННЫЕ!$R703&amp;"p"&amp;ДАННЫЕ!$S703&amp;"i"&amp;ДАННЫЕ!$T703&amp;"h"&amp;ДАННЫЕ!$K703&amp;"be"&amp;ДАННЫЕ!$BI703&amp;"CD"&amp;IF(ДАННЫЕ!BF703&gt;500,4,IF(ДАННЫЕ!BF703&gt;350,3,IF(ДАННЫЕ!BF703&gt;200,2,IF(ДАННЫЕ!BF703&gt;0,1,0))))&amp;"g"&amp;B703&amp;"d"&amp;H703&amp;"l"&amp;ДАННЫЕ!AT703&amp;"a"&amp;ДАННЫЕ!$V703&amp;"v"&amp;R703&amp;"k"&amp;ДАННЫЕ!$U703&amp;"s"&amp;ДАННЫЕ!$Y703&amp;"t"&amp;ДАННЫЕ!$X703&amp;"b"&amp;IF(ДАННЫЕ!$Q703&gt;1,1,0)&amp;"PP"&amp;ДАННЫЕ!Z703&amp;"c"&amp;S703&amp;"x"&amp;IF(ДАННЫЕ!$BY703&gt;0,IF(YEAR(ДАННЫЕ!$F$1)=YEAR(ДАННЫЕ!$BY703),1,0),0)&amp;"n"&amp;IF(ДАННЫЕ!$BZ703&gt;0,IF(YEAR(ДАННЫЕ!$F$1)=YEAR(ДАННЫЕ!$BZ703),1,0),0)&amp;"u"&amp;D703&amp;"z"&amp;IF(ДАННЫЕ!$CL703&gt;0,IF(YEAR(ДАННЫЕ!$F$1)&gt;YEAR(ДАННЫЕ!$CL703),11,12),0)</f>
        <v>03mf0zpihbeCD0g0dlav0kstb0PPc0x0n0u0z0</v>
      </c>
      <c r="K703" s="28" t="str">
        <f ca="1">ДАННЫЕ!$I703&amp;"x"&amp;B703&amp;"w"&amp;IF(T703+ДАННЫЕ!AD703+ДАННЫЕ!AE703+ДАННЫЕ!AF703+ДАННЫЕ!AG703+ДАННЫЕ!AH703+ДАННЫЕ!$AL703+ДАННЫЕ!AI703+ДАННЫЕ!AJ703+ДАННЫЕ!AK703+ДАННЫЕ!AP703+ДАННЫЕ!AQ703+ДАННЫЕ!AR703+ДАННЫЕ!$AM703+ДАННЫЕ!$AN703+ДАННЫЕ!AS703+ДАННЫЕ!AT703&gt;0,1,0)&amp;IF(OR(T703=2,ДАННЫЕ!AD703=2,ДАННЫЕ!AE703=2,ДАННЫЕ!AF703=2,ДАННЫЕ!AG703=2,ДАННЫЕ!AH703=2,ДАННЫЕ!$AL703=2,ДАННЫЕ!AI703=2,ДАННЫЕ!AJ703=2,ДАННЫЕ!AK703=2,ДАННЫЕ!AP703=2,ДАННЫЕ!AQ703=2,ДАННЫЕ!AR703=2,ДАННЫЕ!$AM703=2,ДАННЫЕ!$AN703=2,ДАННЫЕ!AS703=2,ДАННЫЕ!AT703=2),2,0)&amp;"t"&amp;IF(T703&gt;0,"1"&amp;T703,"00")&amp;"f"&amp;IF(ДАННЫЕ!$AC703,"1"&amp;ДАННЫЕ!$AC703,"00")&amp;"b"&amp;IF(ДАННЫЕ!$AD703,"1"&amp;ДАННЫЕ!$AD703,"00")&amp;"g"&amp;IF(ДАННЫЕ!$AF703,"1"&amp;ДАННЫЕ!$AF703,"00")&amp;"c"&amp;IF(ДАННЫЕ!$AG703,"1"&amp;ДАННЫЕ!$AG703,"00")&amp;"i"&amp;IF(ДАННЫЕ!$AH703,"1"&amp;ДАННЫЕ!$AH703,"00")&amp;"r"&amp;IF(ДАННЫЕ!$AL703,"1"&amp;ДАННЫЕ!$AL703,"00")&amp;"m"&amp;IF(ДАННЫЕ!$AI703,"1"&amp;ДАННЫЕ!$AI703,"00")&amp;"hS"&amp;IF(ДАННЫЕ!$AJ703,"1"&amp;ДАННЫЕ!$AJ703,"00")&amp;"hZ"&amp;IF(ДАННЫЕ!$AK703,"1"&amp;ДАННЫЕ!$AK703,"00")&amp;"p"&amp;IF(ДАННЫЕ!$AP703,"1"&amp;ДАННЫЕ!$AP703,"00")&amp;"k"&amp;IF(ДАННЫЕ!$AQ703,"1"&amp;ДАННЫЕ!$AQ703,"00")&amp;"z"&amp;IF(ДАННЫЕ!$AR703,"1"&amp;ДАННЫЕ!$AR703,"00")&amp;"j"&amp;IF(ДАННЫЕ!$AM703,"1"&amp;ДАННЫЕ!$AM703,"00")&amp;"n"&amp;IF(ДАННЫЕ!$AN703,"1"&amp;ДАННЫЕ!$AN703,"00")&amp;"E"&amp;ДАННЫЕ!BI703&amp;"L"&amp;ДАННЫЕ!AO703&amp;"h"&amp;IF(ДАННЫЕ!$AU703&gt;0,1,0)&amp;"v"&amp;IF(ДАННЫЕ!$AW703&gt;0,1,0)&amp;"a"&amp;IF(ДАННЫЕ!$AS703,"1"&amp;ДАННЫЕ!$AS703,"00")&amp;"s"&amp;IF(ДАННЫЕ!$AT703,"1"&amp;ДАННЫЕ!$AT703,"00")&amp;"u"&amp;IF(ДАННЫЕ!$CJ703&gt;0,1,0)&amp;"y"&amp;B703&amp;"d"&amp;H703&amp;"e"&amp;F703&amp;G703</f>
        <v>x0w00t00f00b00g00c00i00r00m00hS00hZ00p00k00z00j00n00ELh0v0a00s00u0y0de</v>
      </c>
      <c r="L703" s="28" t="str">
        <f ca="1">ДАННЫЕ!$I703&amp;"VN"&amp;IF(ДАННЫЕ!AW703&gt;0,11,10)&amp;"CD"&amp;IF(ДАННЫЕ!BF703&gt;500,16,IF(ДАННЫЕ!BF703&gt;350,15,IF(ДАННЫЕ!BF703&gt;=200,14,IF(ДАННЫЕ!BF703&gt;=100,13,IF(ДАННЫЕ!BF703&gt;=50,12,IF(ДАННЫЕ!BF703&gt;0,11,10))))))&amp;"AR"&amp;IF(ДАННЫЕ!BX703&gt;0,1,0)&amp;"GD"&amp;B703&amp;"VV"&amp;IF(E703&gt;=5,IF(E703&lt;18,1,0),0)</f>
        <v>VN10CD10AR0GD0VV0</v>
      </c>
      <c r="M703" s="28" t="str">
        <f>ДАННЫЕ!$I703&amp;"b"&amp;ДАННЫЕ!$BI703&amp;"r"&amp;ДАННЫЕ!$BJ703&amp;"CD"&amp;IF(ДАННЫЕ!BF703&gt;0,IF(ДАННЫЕ!BF703&lt;200,1,IF(ДАННЫЕ!BF703&lt;350,2,3)),0)&amp;"h"&amp;IF(ДАННЫЕ!$BK703+ДАННЫЕ!$BL703+ДАННЫЕ!$BM703&gt;0,1,0)&amp;"x"&amp;ДАННЫЕ!$BK703&amp;"y"&amp;ДАННЫЕ!$BL703&amp;"z"&amp;ДАННЫЕ!$BM703&amp;"c"&amp;IF(ДАННЫЕ!$BK703+ДАННЫЕ!$BL703+ДАННЫЕ!$BM703=3,1,0)&amp;"a"&amp;IF(ДАННЫЕ!$BQ703+ДАННЫЕ!$BR703&gt;0,1,0)&amp;"d"&amp;ДАННЫЕ!$BQ703&amp;"v"&amp;ДАННЫЕ!$BR703&amp;"p"&amp;ДАННЫЕ!$BS703&amp;"n"&amp;ДАННЫЕ!$BU703&amp;"t"&amp;ДАННЫЕ!$BV703&amp;"o"&amp;ДАННЫЕ!$BT703&amp;"l"&amp;IF(ДАННЫЕ!$BN703&gt;0,1,0)&amp;ДАННЫЕ!$BN703&amp;"g"&amp;ДАННЫЕ!$BO703&amp;"s"&amp;ДАННЫЕ!$BP703&amp;"DZ"&amp;IF(ДАННЫЕ!B703-ДАННЫЕ!G703 &lt; 60,IF(ДАННЫЕ!B703-ДАННЫЕ!G703 &gt;= 0,1,0),0)&amp;"u"&amp;IF(ДАННЫЕ!$CJ703&gt;0,1,0)</f>
        <v>brCD0h0xyzc0a0dvpntol0gsDZ1u0</v>
      </c>
      <c r="N703" s="28" t="str">
        <f ca="1">ДАННЫЕ!$F703&amp;ДАННЫЕ!$I703&amp;"g"&amp;B703&amp;"cf"&amp;D703&amp;"a"&amp;IF(ДАННЫЕ!$BX703&gt;0,1,0)&amp;IF(ДАННЫЕ!$BF703&gt;500,1,IF(ДАННЫЕ!$BF703&gt;350,2,IF(ДАННЫЕ!$BF703&gt;=200,3,IF(ДАННЫЕ!$BF703&gt;=100,4,IF(ДАННЫЕ!$BF703&gt;=50,5,IF(ДАННЫЕ!$BF703&lt;50,6,0))))))&amp;"AR"&amp;IF(DATEDIF(ДАННЫЕ!$BX703,ДАННЫЕ!$F$1,"y")&gt;1,1,0)&amp;"VG"&amp;IF(ДАННЫЕ!$BH703="0",1,0)&amp;"o"&amp;IF(T703+ДАННЫЕ!$AF703+ДАННЫЕ!$AG703+ДАННЫЕ!$AH703+ДАННЫЕ!$AI703+ДАННЫЕ!$AJ703+ДАННЫЕ!$AP703+ДАННЫЕ!$AQ703+ДАННЫЕ!$AR703+ДАННЫЕ!$AU703+ДАННЫЕ!$AW703+ДАННЫЕ!$AS703+ДАННЫЕ!$AT703&gt;0,1,0)&amp;"x"&amp;ДАННЫЕ!$AG703&amp;"p"&amp;IF(ДАННЫЕ!$BY703&gt;0,1,0)&amp;"v"&amp;IF(ДАННЫЕ!$BZ703&gt;0,1,0)&amp;"n"&amp;ДАННЫЕ!$CA703&amp;"t"&amp;ДАННЫЕ!$AY703&amp;"k"&amp;ДАННЫЕ!$CB703&amp;"q"&amp;ДАННЫЕ!$CC703&amp;"w"&amp;ДАННЫЕ!$CD703&amp;"e"&amp;ДАННЫЕ!$CE703&amp;"m"&amp;ДАННЫЕ!$CF703&amp;"c"&amp;ДАННЫЕ!$CG703&amp;"z"&amp;ДАННЫЕ!$CH703&amp;"d"&amp;IF(H703=4,1,0)&amp;"s"&amp;IF(ДАННЫЕ!$J703=1,0,1)&amp;"u"&amp;IF(ДАННЫЕ!$CJ703&gt;0,1,0)</f>
        <v>g0cf0a06AR1VG0o0xp0v0ntkqwemczd0s1u0</v>
      </c>
      <c r="O703" s="28" t="str">
        <f>ДАННЫЕ!$I703&amp;"g"&amp;B703&amp;A703&amp;"f"&amp;P703&amp;"c"&amp;IF(ДАННЫЕ!$U703&gt;0,1,0)&amp;"s"&amp;IF(ДАННЫЕ!$Q703&gt;0,IF(YEAR(ДАННЫЕ!$F$1)=YEAR(ДАННЫЕ!$Q703),IF(MONTH(ДАННЫЕ!$F$1)=MONTH(ДАННЫЕ!$Q703),111,11),1),0)&amp;"i"&amp;IF(ДАННЫЕ!$R703+ДАННЫЕ!$S703+ДАННЫЕ!$T703=0,0,1)&amp;"h"&amp;IF(ДАННЫЕ!$P703&gt;0,1,0)&amp;"p"&amp;IF(ДАННЫЕ!$CI703&gt;0,IF(YEAR(ДАННЫЕ!$F$1)=YEAR(ДАННЫЕ!$CI703),IF(MONTH(ДАННЫЕ!$F$1)=MONTH(ДАННЫЕ!$CI703),111,11),1),0)&amp;"d"&amp;IF(ДАННЫЕ!$CJ703&gt;0,IF(YEAR(ДАННЫЕ!$F$1)=YEAR(ДАННЫЕ!$CJ703),IF(MONTH(ДАННЫЕ!$F$1)=MONTH(ДАННЫЕ!$CJ703),111,11),1),0)&amp;"o"&amp;IF(ДАННЫЕ!$CK703&gt;0,IF(MONTH(ДАННЫЕ!$F$1)=MONTH(ДАННЫЕ!$CK703),111,11),0)&amp;"v"&amp;IF(ДАННЫЕ!$BE703&gt;0,IF(MONTH(ДАННЫЕ!$F$1)=MONTH(ДАННЫЕ!$BE703),111,11),0)</f>
        <v>g00f0c0s0i0h0p0d0o0v0</v>
      </c>
      <c r="P703" s="15">
        <f t="shared" si="32"/>
        <v>0</v>
      </c>
      <c r="Q703" s="15">
        <f>IF(ДАННЫЕ!$F$1&gt;ДАННЫЕ!$N703,IF(YEAR(ДАННЫЕ!$F$1)=YEAR(ДАННЫЕ!M703),1,0),0)</f>
        <v>0</v>
      </c>
      <c r="R703" s="15">
        <f>IF(ДАННЫЕ!$F$1&gt;ДАННЫЕ!$N703,IF(YEAR(ДАННЫЕ!$F$1)=YEAR(ДАННЫЕ!N703),1,0),0)</f>
        <v>0</v>
      </c>
      <c r="S703" s="15">
        <f>IF(ДАННЫЕ!$AA703="2А",1,IF(ДАННЫЕ!$AA703="2Б",2,IF(ДАННЫЕ!$AA703="2В",3,IF(ДАННЫЕ!$AA703=3,4,IF(ДАННЫЕ!$AA703="4А",5,IF(ДАННЫЕ!$AA703="4Б",6,IF(ДАННЫЕ!$AA703="4В",7,IF(ДАННЫЕ!$AA703=5,8,0))))))))</f>
        <v>0</v>
      </c>
      <c r="T703" s="15">
        <f>IF(OR(ДАННЫЕ!$AC703=2,ДАННЫЕ!$AD703=2,ДАННЫЕ!$AE703=2),2,IF(OR(ДАННЫЕ!$AC703=1,ДАННЫЕ!$AD703=1,ДАННЫЕ!$AE703=1),1,0))</f>
        <v>0</v>
      </c>
    </row>
    <row r="704" spans="1:20" ht="15" customHeight="1" x14ac:dyDescent="0.2">
      <c r="A704" s="78">
        <f>IF(B704&gt;0,IF(MONTH(ДАННЫЕ!$F$1)=MONTH(ДАННЫЕ!$B704),1,0),0)</f>
        <v>0</v>
      </c>
      <c r="B704" s="14">
        <f>IF(ДАННЫЕ!$B704&gt;0,IF(YEAR(ДАННЫЕ!$F$1)=YEAR(ДАННЫЕ!$B704),1,0),0)</f>
        <v>0</v>
      </c>
      <c r="C704" s="14">
        <f>IF(ДАННЫЕ!$CM704&gt;0,IF(YEAR(ДАННЫЕ!$F$1)=YEAR(ДАННЫЕ!$CM704),1,0),0)</f>
        <v>0</v>
      </c>
      <c r="D704" s="14">
        <f>IF(ДАННЫЕ!$CJ704&gt;0,IF(ДАННЫЕ!$CL704&gt;ДАННЫЕ!$F$1,1,IF(ДАННЫЕ!$CL704&gt;0,0,1)),0)</f>
        <v>0</v>
      </c>
      <c r="E704" s="43" t="str">
        <f ca="1">IF(ДАННЫЕ!$F$1&gt;0,IF(ДАННЫЕ!$G704&gt;0,DATEDIF(ДАННЫЕ!$G704,ДАННЫЕ!$F$1,"y"),""),IF(ДАННЫЕ!$G704&gt;0,DATEDIF(ДАННЫЕ!$G704,TODAY(),"y"),""))</f>
        <v/>
      </c>
      <c r="F704" s="43" t="str">
        <f xml:space="preserve"> IF(ДАННЫЕ!$F704="М",IF(E704&gt;=18,IF(E704&lt;60,1,""),""),"")&amp;IF(ДАННЫЕ!$F704="Ж",IF(E704&gt;=18,IF(E704&lt;55,1,""),""),"")</f>
        <v/>
      </c>
      <c r="G704" s="43" t="str">
        <f xml:space="preserve"> IF(ДАННЫЕ!$F704="М",IF(E704&gt;=60,2,""),"")&amp;IF(ДАННЫЕ!$F704="Ж",IF(E704&gt;=55,2,""),"")</f>
        <v/>
      </c>
      <c r="H704" s="43" t="str">
        <f t="shared" ca="1" si="30"/>
        <v/>
      </c>
      <c r="I704" s="43" t="str">
        <f t="shared" ca="1" si="31"/>
        <v>03</v>
      </c>
      <c r="J704" s="28" t="str">
        <f ca="1">ДАННЫЕ!$F704&amp;H704&amp;I704&amp;ДАННЫЕ!$I704&amp;"m"&amp;IF(ДАННЫЕ!$I704&gt;0,IF(ДАННЫЕ!$J704&gt;0,0,1),"")&amp;"f"&amp;IF(ДАННЫЕ!$R704&gt;0,IF(YEAR(ДАННЫЕ!$F$1)=YEAR(ДАННЫЕ!$R704),1,0),0)&amp;"z"&amp;ДАННЫЕ!$R704&amp;"p"&amp;ДАННЫЕ!$S704&amp;"i"&amp;ДАННЫЕ!$T704&amp;"h"&amp;ДАННЫЕ!$K704&amp;"be"&amp;ДАННЫЕ!$BI704&amp;"CD"&amp;IF(ДАННЫЕ!BF704&gt;500,4,IF(ДАННЫЕ!BF704&gt;350,3,IF(ДАННЫЕ!BF704&gt;200,2,IF(ДАННЫЕ!BF704&gt;0,1,0))))&amp;"g"&amp;B704&amp;"d"&amp;H704&amp;"l"&amp;ДАННЫЕ!AT704&amp;"a"&amp;ДАННЫЕ!$V704&amp;"v"&amp;R704&amp;"k"&amp;ДАННЫЕ!$U704&amp;"s"&amp;ДАННЫЕ!$Y704&amp;"t"&amp;ДАННЫЕ!$X704&amp;"b"&amp;IF(ДАННЫЕ!$Q704&gt;1,1,0)&amp;"PP"&amp;ДАННЫЕ!Z704&amp;"c"&amp;S704&amp;"x"&amp;IF(ДАННЫЕ!$BY704&gt;0,IF(YEAR(ДАННЫЕ!$F$1)=YEAR(ДАННЫЕ!$BY704),1,0),0)&amp;"n"&amp;IF(ДАННЫЕ!$BZ704&gt;0,IF(YEAR(ДАННЫЕ!$F$1)=YEAR(ДАННЫЕ!$BZ704),1,0),0)&amp;"u"&amp;D704&amp;"z"&amp;IF(ДАННЫЕ!$CL704&gt;0,IF(YEAR(ДАННЫЕ!$F$1)&gt;YEAR(ДАННЫЕ!$CL704),11,12),0)</f>
        <v>03mf0zpihbeCD0g0dlav0kstb0PPc0x0n0u0z0</v>
      </c>
      <c r="K704" s="28" t="str">
        <f ca="1">ДАННЫЕ!$I704&amp;"x"&amp;B704&amp;"w"&amp;IF(T704+ДАННЫЕ!AD704+ДАННЫЕ!AE704+ДАННЫЕ!AF704+ДАННЫЕ!AG704+ДАННЫЕ!AH704+ДАННЫЕ!$AL704+ДАННЫЕ!AI704+ДАННЫЕ!AJ704+ДАННЫЕ!AK704+ДАННЫЕ!AP704+ДАННЫЕ!AQ704+ДАННЫЕ!AR704+ДАННЫЕ!$AM704+ДАННЫЕ!$AN704+ДАННЫЕ!AS704+ДАННЫЕ!AT704&gt;0,1,0)&amp;IF(OR(T704=2,ДАННЫЕ!AD704=2,ДАННЫЕ!AE704=2,ДАННЫЕ!AF704=2,ДАННЫЕ!AG704=2,ДАННЫЕ!AH704=2,ДАННЫЕ!$AL704=2,ДАННЫЕ!AI704=2,ДАННЫЕ!AJ704=2,ДАННЫЕ!AK704=2,ДАННЫЕ!AP704=2,ДАННЫЕ!AQ704=2,ДАННЫЕ!AR704=2,ДАННЫЕ!$AM704=2,ДАННЫЕ!$AN704=2,ДАННЫЕ!AS704=2,ДАННЫЕ!AT704=2),2,0)&amp;"t"&amp;IF(T704&gt;0,"1"&amp;T704,"00")&amp;"f"&amp;IF(ДАННЫЕ!$AC704,"1"&amp;ДАННЫЕ!$AC704,"00")&amp;"b"&amp;IF(ДАННЫЕ!$AD704,"1"&amp;ДАННЫЕ!$AD704,"00")&amp;"g"&amp;IF(ДАННЫЕ!$AF704,"1"&amp;ДАННЫЕ!$AF704,"00")&amp;"c"&amp;IF(ДАННЫЕ!$AG704,"1"&amp;ДАННЫЕ!$AG704,"00")&amp;"i"&amp;IF(ДАННЫЕ!$AH704,"1"&amp;ДАННЫЕ!$AH704,"00")&amp;"r"&amp;IF(ДАННЫЕ!$AL704,"1"&amp;ДАННЫЕ!$AL704,"00")&amp;"m"&amp;IF(ДАННЫЕ!$AI704,"1"&amp;ДАННЫЕ!$AI704,"00")&amp;"hS"&amp;IF(ДАННЫЕ!$AJ704,"1"&amp;ДАННЫЕ!$AJ704,"00")&amp;"hZ"&amp;IF(ДАННЫЕ!$AK704,"1"&amp;ДАННЫЕ!$AK704,"00")&amp;"p"&amp;IF(ДАННЫЕ!$AP704,"1"&amp;ДАННЫЕ!$AP704,"00")&amp;"k"&amp;IF(ДАННЫЕ!$AQ704,"1"&amp;ДАННЫЕ!$AQ704,"00")&amp;"z"&amp;IF(ДАННЫЕ!$AR704,"1"&amp;ДАННЫЕ!$AR704,"00")&amp;"j"&amp;IF(ДАННЫЕ!$AM704,"1"&amp;ДАННЫЕ!$AM704,"00")&amp;"n"&amp;IF(ДАННЫЕ!$AN704,"1"&amp;ДАННЫЕ!$AN704,"00")&amp;"E"&amp;ДАННЫЕ!BI704&amp;"L"&amp;ДАННЫЕ!AO704&amp;"h"&amp;IF(ДАННЫЕ!$AU704&gt;0,1,0)&amp;"v"&amp;IF(ДАННЫЕ!$AW704&gt;0,1,0)&amp;"a"&amp;IF(ДАННЫЕ!$AS704,"1"&amp;ДАННЫЕ!$AS704,"00")&amp;"s"&amp;IF(ДАННЫЕ!$AT704,"1"&amp;ДАННЫЕ!$AT704,"00")&amp;"u"&amp;IF(ДАННЫЕ!$CJ704&gt;0,1,0)&amp;"y"&amp;B704&amp;"d"&amp;H704&amp;"e"&amp;F704&amp;G704</f>
        <v>x0w00t00f00b00g00c00i00r00m00hS00hZ00p00k00z00j00n00ELh0v0a00s00u0y0de</v>
      </c>
      <c r="L704" s="28" t="str">
        <f ca="1">ДАННЫЕ!$I704&amp;"VN"&amp;IF(ДАННЫЕ!AW704&gt;0,11,10)&amp;"CD"&amp;IF(ДАННЫЕ!BF704&gt;500,16,IF(ДАННЫЕ!BF704&gt;350,15,IF(ДАННЫЕ!BF704&gt;=200,14,IF(ДАННЫЕ!BF704&gt;=100,13,IF(ДАННЫЕ!BF704&gt;=50,12,IF(ДАННЫЕ!BF704&gt;0,11,10))))))&amp;"AR"&amp;IF(ДАННЫЕ!BX704&gt;0,1,0)&amp;"GD"&amp;B704&amp;"VV"&amp;IF(E704&gt;=5,IF(E704&lt;18,1,0),0)</f>
        <v>VN10CD10AR0GD0VV0</v>
      </c>
      <c r="M704" s="28" t="str">
        <f>ДАННЫЕ!$I704&amp;"b"&amp;ДАННЫЕ!$BI704&amp;"r"&amp;ДАННЫЕ!$BJ704&amp;"CD"&amp;IF(ДАННЫЕ!BF704&gt;0,IF(ДАННЫЕ!BF704&lt;200,1,IF(ДАННЫЕ!BF704&lt;350,2,3)),0)&amp;"h"&amp;IF(ДАННЫЕ!$BK704+ДАННЫЕ!$BL704+ДАННЫЕ!$BM704&gt;0,1,0)&amp;"x"&amp;ДАННЫЕ!$BK704&amp;"y"&amp;ДАННЫЕ!$BL704&amp;"z"&amp;ДАННЫЕ!$BM704&amp;"c"&amp;IF(ДАННЫЕ!$BK704+ДАННЫЕ!$BL704+ДАННЫЕ!$BM704=3,1,0)&amp;"a"&amp;IF(ДАННЫЕ!$BQ704+ДАННЫЕ!$BR704&gt;0,1,0)&amp;"d"&amp;ДАННЫЕ!$BQ704&amp;"v"&amp;ДАННЫЕ!$BR704&amp;"p"&amp;ДАННЫЕ!$BS704&amp;"n"&amp;ДАННЫЕ!$BU704&amp;"t"&amp;ДАННЫЕ!$BV704&amp;"o"&amp;ДАННЫЕ!$BT704&amp;"l"&amp;IF(ДАННЫЕ!$BN704&gt;0,1,0)&amp;ДАННЫЕ!$BN704&amp;"g"&amp;ДАННЫЕ!$BO704&amp;"s"&amp;ДАННЫЕ!$BP704&amp;"DZ"&amp;IF(ДАННЫЕ!B704-ДАННЫЕ!G704 &lt; 60,IF(ДАННЫЕ!B704-ДАННЫЕ!G704 &gt;= 0,1,0),0)&amp;"u"&amp;IF(ДАННЫЕ!$CJ704&gt;0,1,0)</f>
        <v>brCD0h0xyzc0a0dvpntol0gsDZ1u0</v>
      </c>
      <c r="N704" s="28" t="str">
        <f ca="1">ДАННЫЕ!$F704&amp;ДАННЫЕ!$I704&amp;"g"&amp;B704&amp;"cf"&amp;D704&amp;"a"&amp;IF(ДАННЫЕ!$BX704&gt;0,1,0)&amp;IF(ДАННЫЕ!$BF704&gt;500,1,IF(ДАННЫЕ!$BF704&gt;350,2,IF(ДАННЫЕ!$BF704&gt;=200,3,IF(ДАННЫЕ!$BF704&gt;=100,4,IF(ДАННЫЕ!$BF704&gt;=50,5,IF(ДАННЫЕ!$BF704&lt;50,6,0))))))&amp;"AR"&amp;IF(DATEDIF(ДАННЫЕ!$BX704,ДАННЫЕ!$F$1,"y")&gt;1,1,0)&amp;"VG"&amp;IF(ДАННЫЕ!$BH704="0",1,0)&amp;"o"&amp;IF(T704+ДАННЫЕ!$AF704+ДАННЫЕ!$AG704+ДАННЫЕ!$AH704+ДАННЫЕ!$AI704+ДАННЫЕ!$AJ704+ДАННЫЕ!$AP704+ДАННЫЕ!$AQ704+ДАННЫЕ!$AR704+ДАННЫЕ!$AU704+ДАННЫЕ!$AW704+ДАННЫЕ!$AS704+ДАННЫЕ!$AT704&gt;0,1,0)&amp;"x"&amp;ДАННЫЕ!$AG704&amp;"p"&amp;IF(ДАННЫЕ!$BY704&gt;0,1,0)&amp;"v"&amp;IF(ДАННЫЕ!$BZ704&gt;0,1,0)&amp;"n"&amp;ДАННЫЕ!$CA704&amp;"t"&amp;ДАННЫЕ!$AY704&amp;"k"&amp;ДАННЫЕ!$CB704&amp;"q"&amp;ДАННЫЕ!$CC704&amp;"w"&amp;ДАННЫЕ!$CD704&amp;"e"&amp;ДАННЫЕ!$CE704&amp;"m"&amp;ДАННЫЕ!$CF704&amp;"c"&amp;ДАННЫЕ!$CG704&amp;"z"&amp;ДАННЫЕ!$CH704&amp;"d"&amp;IF(H704=4,1,0)&amp;"s"&amp;IF(ДАННЫЕ!$J704=1,0,1)&amp;"u"&amp;IF(ДАННЫЕ!$CJ704&gt;0,1,0)</f>
        <v>g0cf0a06AR1VG0o0xp0v0ntkqwemczd0s1u0</v>
      </c>
      <c r="O704" s="28" t="str">
        <f>ДАННЫЕ!$I704&amp;"g"&amp;B704&amp;A704&amp;"f"&amp;P704&amp;"c"&amp;IF(ДАННЫЕ!$U704&gt;0,1,0)&amp;"s"&amp;IF(ДАННЫЕ!$Q704&gt;0,IF(YEAR(ДАННЫЕ!$F$1)=YEAR(ДАННЫЕ!$Q704),IF(MONTH(ДАННЫЕ!$F$1)=MONTH(ДАННЫЕ!$Q704),111,11),1),0)&amp;"i"&amp;IF(ДАННЫЕ!$R704+ДАННЫЕ!$S704+ДАННЫЕ!$T704=0,0,1)&amp;"h"&amp;IF(ДАННЫЕ!$P704&gt;0,1,0)&amp;"p"&amp;IF(ДАННЫЕ!$CI704&gt;0,IF(YEAR(ДАННЫЕ!$F$1)=YEAR(ДАННЫЕ!$CI704),IF(MONTH(ДАННЫЕ!$F$1)=MONTH(ДАННЫЕ!$CI704),111,11),1),0)&amp;"d"&amp;IF(ДАННЫЕ!$CJ704&gt;0,IF(YEAR(ДАННЫЕ!$F$1)=YEAR(ДАННЫЕ!$CJ704),IF(MONTH(ДАННЫЕ!$F$1)=MONTH(ДАННЫЕ!$CJ704),111,11),1),0)&amp;"o"&amp;IF(ДАННЫЕ!$CK704&gt;0,IF(MONTH(ДАННЫЕ!$F$1)=MONTH(ДАННЫЕ!$CK704),111,11),0)&amp;"v"&amp;IF(ДАННЫЕ!$BE704&gt;0,IF(MONTH(ДАННЫЕ!$F$1)=MONTH(ДАННЫЕ!$BE704),111,11),0)</f>
        <v>g00f0c0s0i0h0p0d0o0v0</v>
      </c>
      <c r="P704" s="15">
        <f t="shared" si="32"/>
        <v>0</v>
      </c>
      <c r="Q704" s="15">
        <f>IF(ДАННЫЕ!$F$1&gt;ДАННЫЕ!$N704,IF(YEAR(ДАННЫЕ!$F$1)=YEAR(ДАННЫЕ!M704),1,0),0)</f>
        <v>0</v>
      </c>
      <c r="R704" s="15">
        <f>IF(ДАННЫЕ!$F$1&gt;ДАННЫЕ!$N704,IF(YEAR(ДАННЫЕ!$F$1)=YEAR(ДАННЫЕ!N704),1,0),0)</f>
        <v>0</v>
      </c>
      <c r="S704" s="15">
        <f>IF(ДАННЫЕ!$AA704="2А",1,IF(ДАННЫЕ!$AA704="2Б",2,IF(ДАННЫЕ!$AA704="2В",3,IF(ДАННЫЕ!$AA704=3,4,IF(ДАННЫЕ!$AA704="4А",5,IF(ДАННЫЕ!$AA704="4Б",6,IF(ДАННЫЕ!$AA704="4В",7,IF(ДАННЫЕ!$AA704=5,8,0))))))))</f>
        <v>0</v>
      </c>
      <c r="T704" s="15">
        <f>IF(OR(ДАННЫЕ!$AC704=2,ДАННЫЕ!$AD704=2,ДАННЫЕ!$AE704=2),2,IF(OR(ДАННЫЕ!$AC704=1,ДАННЫЕ!$AD704=1,ДАННЫЕ!$AE704=1),1,0))</f>
        <v>0</v>
      </c>
    </row>
    <row r="705" spans="1:20" ht="15" customHeight="1" x14ac:dyDescent="0.2">
      <c r="A705" s="78">
        <f>IF(B705&gt;0,IF(MONTH(ДАННЫЕ!$F$1)=MONTH(ДАННЫЕ!$B705),1,0),0)</f>
        <v>0</v>
      </c>
      <c r="B705" s="14">
        <f>IF(ДАННЫЕ!$B705&gt;0,IF(YEAR(ДАННЫЕ!$F$1)=YEAR(ДАННЫЕ!$B705),1,0),0)</f>
        <v>0</v>
      </c>
      <c r="C705" s="14">
        <f>IF(ДАННЫЕ!$CM705&gt;0,IF(YEAR(ДАННЫЕ!$F$1)=YEAR(ДАННЫЕ!$CM705),1,0),0)</f>
        <v>0</v>
      </c>
      <c r="D705" s="14">
        <f>IF(ДАННЫЕ!$CJ705&gt;0,IF(ДАННЫЕ!$CL705&gt;ДАННЫЕ!$F$1,1,IF(ДАННЫЕ!$CL705&gt;0,0,1)),0)</f>
        <v>0</v>
      </c>
      <c r="E705" s="43" t="str">
        <f ca="1">IF(ДАННЫЕ!$F$1&gt;0,IF(ДАННЫЕ!$G705&gt;0,DATEDIF(ДАННЫЕ!$G705,ДАННЫЕ!$F$1,"y"),""),IF(ДАННЫЕ!$G705&gt;0,DATEDIF(ДАННЫЕ!$G705,TODAY(),"y"),""))</f>
        <v/>
      </c>
      <c r="F705" s="43" t="str">
        <f xml:space="preserve"> IF(ДАННЫЕ!$F705="М",IF(E705&gt;=18,IF(E705&lt;60,1,""),""),"")&amp;IF(ДАННЫЕ!$F705="Ж",IF(E705&gt;=18,IF(E705&lt;55,1,""),""),"")</f>
        <v/>
      </c>
      <c r="G705" s="43" t="str">
        <f xml:space="preserve"> IF(ДАННЫЕ!$F705="М",IF(E705&gt;=60,2,""),"")&amp;IF(ДАННЫЕ!$F705="Ж",IF(E705&gt;=55,2,""),"")</f>
        <v/>
      </c>
      <c r="H705" s="43" t="str">
        <f t="shared" ca="1" si="30"/>
        <v/>
      </c>
      <c r="I705" s="43" t="str">
        <f t="shared" ca="1" si="31"/>
        <v>03</v>
      </c>
      <c r="J705" s="28" t="str">
        <f ca="1">ДАННЫЕ!$F705&amp;H705&amp;I705&amp;ДАННЫЕ!$I705&amp;"m"&amp;IF(ДАННЫЕ!$I705&gt;0,IF(ДАННЫЕ!$J705&gt;0,0,1),"")&amp;"f"&amp;IF(ДАННЫЕ!$R705&gt;0,IF(YEAR(ДАННЫЕ!$F$1)=YEAR(ДАННЫЕ!$R705),1,0),0)&amp;"z"&amp;ДАННЫЕ!$R705&amp;"p"&amp;ДАННЫЕ!$S705&amp;"i"&amp;ДАННЫЕ!$T705&amp;"h"&amp;ДАННЫЕ!$K705&amp;"be"&amp;ДАННЫЕ!$BI705&amp;"CD"&amp;IF(ДАННЫЕ!BF705&gt;500,4,IF(ДАННЫЕ!BF705&gt;350,3,IF(ДАННЫЕ!BF705&gt;200,2,IF(ДАННЫЕ!BF705&gt;0,1,0))))&amp;"g"&amp;B705&amp;"d"&amp;H705&amp;"l"&amp;ДАННЫЕ!AT705&amp;"a"&amp;ДАННЫЕ!$V705&amp;"v"&amp;R705&amp;"k"&amp;ДАННЫЕ!$U705&amp;"s"&amp;ДАННЫЕ!$Y705&amp;"t"&amp;ДАННЫЕ!$X705&amp;"b"&amp;IF(ДАННЫЕ!$Q705&gt;1,1,0)&amp;"PP"&amp;ДАННЫЕ!Z705&amp;"c"&amp;S705&amp;"x"&amp;IF(ДАННЫЕ!$BY705&gt;0,IF(YEAR(ДАННЫЕ!$F$1)=YEAR(ДАННЫЕ!$BY705),1,0),0)&amp;"n"&amp;IF(ДАННЫЕ!$BZ705&gt;0,IF(YEAR(ДАННЫЕ!$F$1)=YEAR(ДАННЫЕ!$BZ705),1,0),0)&amp;"u"&amp;D705&amp;"z"&amp;IF(ДАННЫЕ!$CL705&gt;0,IF(YEAR(ДАННЫЕ!$F$1)&gt;YEAR(ДАННЫЕ!$CL705),11,12),0)</f>
        <v>03mf0zpihbeCD0g0dlav0kstb0PPc0x0n0u0z0</v>
      </c>
      <c r="K705" s="28" t="str">
        <f ca="1">ДАННЫЕ!$I705&amp;"x"&amp;B705&amp;"w"&amp;IF(T705+ДАННЫЕ!AD705+ДАННЫЕ!AE705+ДАННЫЕ!AF705+ДАННЫЕ!AG705+ДАННЫЕ!AH705+ДАННЫЕ!$AL705+ДАННЫЕ!AI705+ДАННЫЕ!AJ705+ДАННЫЕ!AK705+ДАННЫЕ!AP705+ДАННЫЕ!AQ705+ДАННЫЕ!AR705+ДАННЫЕ!$AM705+ДАННЫЕ!$AN705+ДАННЫЕ!AS705+ДАННЫЕ!AT705&gt;0,1,0)&amp;IF(OR(T705=2,ДАННЫЕ!AD705=2,ДАННЫЕ!AE705=2,ДАННЫЕ!AF705=2,ДАННЫЕ!AG705=2,ДАННЫЕ!AH705=2,ДАННЫЕ!$AL705=2,ДАННЫЕ!AI705=2,ДАННЫЕ!AJ705=2,ДАННЫЕ!AK705=2,ДАННЫЕ!AP705=2,ДАННЫЕ!AQ705=2,ДАННЫЕ!AR705=2,ДАННЫЕ!$AM705=2,ДАННЫЕ!$AN705=2,ДАННЫЕ!AS705=2,ДАННЫЕ!AT705=2),2,0)&amp;"t"&amp;IF(T705&gt;0,"1"&amp;T705,"00")&amp;"f"&amp;IF(ДАННЫЕ!$AC705,"1"&amp;ДАННЫЕ!$AC705,"00")&amp;"b"&amp;IF(ДАННЫЕ!$AD705,"1"&amp;ДАННЫЕ!$AD705,"00")&amp;"g"&amp;IF(ДАННЫЕ!$AF705,"1"&amp;ДАННЫЕ!$AF705,"00")&amp;"c"&amp;IF(ДАННЫЕ!$AG705,"1"&amp;ДАННЫЕ!$AG705,"00")&amp;"i"&amp;IF(ДАННЫЕ!$AH705,"1"&amp;ДАННЫЕ!$AH705,"00")&amp;"r"&amp;IF(ДАННЫЕ!$AL705,"1"&amp;ДАННЫЕ!$AL705,"00")&amp;"m"&amp;IF(ДАННЫЕ!$AI705,"1"&amp;ДАННЫЕ!$AI705,"00")&amp;"hS"&amp;IF(ДАННЫЕ!$AJ705,"1"&amp;ДАННЫЕ!$AJ705,"00")&amp;"hZ"&amp;IF(ДАННЫЕ!$AK705,"1"&amp;ДАННЫЕ!$AK705,"00")&amp;"p"&amp;IF(ДАННЫЕ!$AP705,"1"&amp;ДАННЫЕ!$AP705,"00")&amp;"k"&amp;IF(ДАННЫЕ!$AQ705,"1"&amp;ДАННЫЕ!$AQ705,"00")&amp;"z"&amp;IF(ДАННЫЕ!$AR705,"1"&amp;ДАННЫЕ!$AR705,"00")&amp;"j"&amp;IF(ДАННЫЕ!$AM705,"1"&amp;ДАННЫЕ!$AM705,"00")&amp;"n"&amp;IF(ДАННЫЕ!$AN705,"1"&amp;ДАННЫЕ!$AN705,"00")&amp;"E"&amp;ДАННЫЕ!BI705&amp;"L"&amp;ДАННЫЕ!AO705&amp;"h"&amp;IF(ДАННЫЕ!$AU705&gt;0,1,0)&amp;"v"&amp;IF(ДАННЫЕ!$AW705&gt;0,1,0)&amp;"a"&amp;IF(ДАННЫЕ!$AS705,"1"&amp;ДАННЫЕ!$AS705,"00")&amp;"s"&amp;IF(ДАННЫЕ!$AT705,"1"&amp;ДАННЫЕ!$AT705,"00")&amp;"u"&amp;IF(ДАННЫЕ!$CJ705&gt;0,1,0)&amp;"y"&amp;B705&amp;"d"&amp;H705&amp;"e"&amp;F705&amp;G705</f>
        <v>x0w00t00f00b00g00c00i00r00m00hS00hZ00p00k00z00j00n00ELh0v0a00s00u0y0de</v>
      </c>
      <c r="L705" s="28" t="str">
        <f ca="1">ДАННЫЕ!$I705&amp;"VN"&amp;IF(ДАННЫЕ!AW705&gt;0,11,10)&amp;"CD"&amp;IF(ДАННЫЕ!BF705&gt;500,16,IF(ДАННЫЕ!BF705&gt;350,15,IF(ДАННЫЕ!BF705&gt;=200,14,IF(ДАННЫЕ!BF705&gt;=100,13,IF(ДАННЫЕ!BF705&gt;=50,12,IF(ДАННЫЕ!BF705&gt;0,11,10))))))&amp;"AR"&amp;IF(ДАННЫЕ!BX705&gt;0,1,0)&amp;"GD"&amp;B705&amp;"VV"&amp;IF(E705&gt;=5,IF(E705&lt;18,1,0),0)</f>
        <v>VN10CD10AR0GD0VV0</v>
      </c>
      <c r="M705" s="28" t="str">
        <f>ДАННЫЕ!$I705&amp;"b"&amp;ДАННЫЕ!$BI705&amp;"r"&amp;ДАННЫЕ!$BJ705&amp;"CD"&amp;IF(ДАННЫЕ!BF705&gt;0,IF(ДАННЫЕ!BF705&lt;200,1,IF(ДАННЫЕ!BF705&lt;350,2,3)),0)&amp;"h"&amp;IF(ДАННЫЕ!$BK705+ДАННЫЕ!$BL705+ДАННЫЕ!$BM705&gt;0,1,0)&amp;"x"&amp;ДАННЫЕ!$BK705&amp;"y"&amp;ДАННЫЕ!$BL705&amp;"z"&amp;ДАННЫЕ!$BM705&amp;"c"&amp;IF(ДАННЫЕ!$BK705+ДАННЫЕ!$BL705+ДАННЫЕ!$BM705=3,1,0)&amp;"a"&amp;IF(ДАННЫЕ!$BQ705+ДАННЫЕ!$BR705&gt;0,1,0)&amp;"d"&amp;ДАННЫЕ!$BQ705&amp;"v"&amp;ДАННЫЕ!$BR705&amp;"p"&amp;ДАННЫЕ!$BS705&amp;"n"&amp;ДАННЫЕ!$BU705&amp;"t"&amp;ДАННЫЕ!$BV705&amp;"o"&amp;ДАННЫЕ!$BT705&amp;"l"&amp;IF(ДАННЫЕ!$BN705&gt;0,1,0)&amp;ДАННЫЕ!$BN705&amp;"g"&amp;ДАННЫЕ!$BO705&amp;"s"&amp;ДАННЫЕ!$BP705&amp;"DZ"&amp;IF(ДАННЫЕ!B705-ДАННЫЕ!G705 &lt; 60,IF(ДАННЫЕ!B705-ДАННЫЕ!G705 &gt;= 0,1,0),0)&amp;"u"&amp;IF(ДАННЫЕ!$CJ705&gt;0,1,0)</f>
        <v>brCD0h0xyzc0a0dvpntol0gsDZ1u0</v>
      </c>
      <c r="N705" s="28" t="str">
        <f ca="1">ДАННЫЕ!$F705&amp;ДАННЫЕ!$I705&amp;"g"&amp;B705&amp;"cf"&amp;D705&amp;"a"&amp;IF(ДАННЫЕ!$BX705&gt;0,1,0)&amp;IF(ДАННЫЕ!$BF705&gt;500,1,IF(ДАННЫЕ!$BF705&gt;350,2,IF(ДАННЫЕ!$BF705&gt;=200,3,IF(ДАННЫЕ!$BF705&gt;=100,4,IF(ДАННЫЕ!$BF705&gt;=50,5,IF(ДАННЫЕ!$BF705&lt;50,6,0))))))&amp;"AR"&amp;IF(DATEDIF(ДАННЫЕ!$BX705,ДАННЫЕ!$F$1,"y")&gt;1,1,0)&amp;"VG"&amp;IF(ДАННЫЕ!$BH705="0",1,0)&amp;"o"&amp;IF(T705+ДАННЫЕ!$AF705+ДАННЫЕ!$AG705+ДАННЫЕ!$AH705+ДАННЫЕ!$AI705+ДАННЫЕ!$AJ705+ДАННЫЕ!$AP705+ДАННЫЕ!$AQ705+ДАННЫЕ!$AR705+ДАННЫЕ!$AU705+ДАННЫЕ!$AW705+ДАННЫЕ!$AS705+ДАННЫЕ!$AT705&gt;0,1,0)&amp;"x"&amp;ДАННЫЕ!$AG705&amp;"p"&amp;IF(ДАННЫЕ!$BY705&gt;0,1,0)&amp;"v"&amp;IF(ДАННЫЕ!$BZ705&gt;0,1,0)&amp;"n"&amp;ДАННЫЕ!$CA705&amp;"t"&amp;ДАННЫЕ!$AY705&amp;"k"&amp;ДАННЫЕ!$CB705&amp;"q"&amp;ДАННЫЕ!$CC705&amp;"w"&amp;ДАННЫЕ!$CD705&amp;"e"&amp;ДАННЫЕ!$CE705&amp;"m"&amp;ДАННЫЕ!$CF705&amp;"c"&amp;ДАННЫЕ!$CG705&amp;"z"&amp;ДАННЫЕ!$CH705&amp;"d"&amp;IF(H705=4,1,0)&amp;"s"&amp;IF(ДАННЫЕ!$J705=1,0,1)&amp;"u"&amp;IF(ДАННЫЕ!$CJ705&gt;0,1,0)</f>
        <v>g0cf0a06AR1VG0o0xp0v0ntkqwemczd0s1u0</v>
      </c>
      <c r="O705" s="28" t="str">
        <f>ДАННЫЕ!$I705&amp;"g"&amp;B705&amp;A705&amp;"f"&amp;P705&amp;"c"&amp;IF(ДАННЫЕ!$U705&gt;0,1,0)&amp;"s"&amp;IF(ДАННЫЕ!$Q705&gt;0,IF(YEAR(ДАННЫЕ!$F$1)=YEAR(ДАННЫЕ!$Q705),IF(MONTH(ДАННЫЕ!$F$1)=MONTH(ДАННЫЕ!$Q705),111,11),1),0)&amp;"i"&amp;IF(ДАННЫЕ!$R705+ДАННЫЕ!$S705+ДАННЫЕ!$T705=0,0,1)&amp;"h"&amp;IF(ДАННЫЕ!$P705&gt;0,1,0)&amp;"p"&amp;IF(ДАННЫЕ!$CI705&gt;0,IF(YEAR(ДАННЫЕ!$F$1)=YEAR(ДАННЫЕ!$CI705),IF(MONTH(ДАННЫЕ!$F$1)=MONTH(ДАННЫЕ!$CI705),111,11),1),0)&amp;"d"&amp;IF(ДАННЫЕ!$CJ705&gt;0,IF(YEAR(ДАННЫЕ!$F$1)=YEAR(ДАННЫЕ!$CJ705),IF(MONTH(ДАННЫЕ!$F$1)=MONTH(ДАННЫЕ!$CJ705),111,11),1),0)&amp;"o"&amp;IF(ДАННЫЕ!$CK705&gt;0,IF(MONTH(ДАННЫЕ!$F$1)=MONTH(ДАННЫЕ!$CK705),111,11),0)&amp;"v"&amp;IF(ДАННЫЕ!$BE705&gt;0,IF(MONTH(ДАННЫЕ!$F$1)=MONTH(ДАННЫЕ!$BE705),111,11),0)</f>
        <v>g00f0c0s0i0h0p0d0o0v0</v>
      </c>
      <c r="P705" s="15">
        <f t="shared" si="32"/>
        <v>0</v>
      </c>
      <c r="Q705" s="15">
        <f>IF(ДАННЫЕ!$F$1&gt;ДАННЫЕ!$N705,IF(YEAR(ДАННЫЕ!$F$1)=YEAR(ДАННЫЕ!M705),1,0),0)</f>
        <v>0</v>
      </c>
      <c r="R705" s="15">
        <f>IF(ДАННЫЕ!$F$1&gt;ДАННЫЕ!$N705,IF(YEAR(ДАННЫЕ!$F$1)=YEAR(ДАННЫЕ!N705),1,0),0)</f>
        <v>0</v>
      </c>
      <c r="S705" s="15">
        <f>IF(ДАННЫЕ!$AA705="2А",1,IF(ДАННЫЕ!$AA705="2Б",2,IF(ДАННЫЕ!$AA705="2В",3,IF(ДАННЫЕ!$AA705=3,4,IF(ДАННЫЕ!$AA705="4А",5,IF(ДАННЫЕ!$AA705="4Б",6,IF(ДАННЫЕ!$AA705="4В",7,IF(ДАННЫЕ!$AA705=5,8,0))))))))</f>
        <v>0</v>
      </c>
      <c r="T705" s="15">
        <f>IF(OR(ДАННЫЕ!$AC705=2,ДАННЫЕ!$AD705=2,ДАННЫЕ!$AE705=2),2,IF(OR(ДАННЫЕ!$AC705=1,ДАННЫЕ!$AD705=1,ДАННЫЕ!$AE705=1),1,0))</f>
        <v>0</v>
      </c>
    </row>
    <row r="706" spans="1:20" ht="15" customHeight="1" x14ac:dyDescent="0.2">
      <c r="A706" s="78">
        <f>IF(B706&gt;0,IF(MONTH(ДАННЫЕ!$F$1)=MONTH(ДАННЫЕ!$B706),1,0),0)</f>
        <v>0</v>
      </c>
      <c r="B706" s="14">
        <f>IF(ДАННЫЕ!$B706&gt;0,IF(YEAR(ДАННЫЕ!$F$1)=YEAR(ДАННЫЕ!$B706),1,0),0)</f>
        <v>0</v>
      </c>
      <c r="C706" s="14">
        <f>IF(ДАННЫЕ!$CM706&gt;0,IF(YEAR(ДАННЫЕ!$F$1)=YEAR(ДАННЫЕ!$CM706),1,0),0)</f>
        <v>0</v>
      </c>
      <c r="D706" s="14">
        <f>IF(ДАННЫЕ!$CJ706&gt;0,IF(ДАННЫЕ!$CL706&gt;ДАННЫЕ!$F$1,1,IF(ДАННЫЕ!$CL706&gt;0,0,1)),0)</f>
        <v>0</v>
      </c>
      <c r="E706" s="43" t="str">
        <f ca="1">IF(ДАННЫЕ!$F$1&gt;0,IF(ДАННЫЕ!$G706&gt;0,DATEDIF(ДАННЫЕ!$G706,ДАННЫЕ!$F$1,"y"),""),IF(ДАННЫЕ!$G706&gt;0,DATEDIF(ДАННЫЕ!$G706,TODAY(),"y"),""))</f>
        <v/>
      </c>
      <c r="F706" s="43" t="str">
        <f xml:space="preserve"> IF(ДАННЫЕ!$F706="М",IF(E706&gt;=18,IF(E706&lt;60,1,""),""),"")&amp;IF(ДАННЫЕ!$F706="Ж",IF(E706&gt;=18,IF(E706&lt;55,1,""),""),"")</f>
        <v/>
      </c>
      <c r="G706" s="43" t="str">
        <f xml:space="preserve"> IF(ДАННЫЕ!$F706="М",IF(E706&gt;=60,2,""),"")&amp;IF(ДАННЫЕ!$F706="Ж",IF(E706&gt;=55,2,""),"")</f>
        <v/>
      </c>
      <c r="H706" s="43" t="str">
        <f t="shared" ca="1" si="30"/>
        <v/>
      </c>
      <c r="I706" s="43" t="str">
        <f t="shared" ca="1" si="31"/>
        <v>03</v>
      </c>
      <c r="J706" s="28" t="str">
        <f ca="1">ДАННЫЕ!$F706&amp;H706&amp;I706&amp;ДАННЫЕ!$I706&amp;"m"&amp;IF(ДАННЫЕ!$I706&gt;0,IF(ДАННЫЕ!$J706&gt;0,0,1),"")&amp;"f"&amp;IF(ДАННЫЕ!$R706&gt;0,IF(YEAR(ДАННЫЕ!$F$1)=YEAR(ДАННЫЕ!$R706),1,0),0)&amp;"z"&amp;ДАННЫЕ!$R706&amp;"p"&amp;ДАННЫЕ!$S706&amp;"i"&amp;ДАННЫЕ!$T706&amp;"h"&amp;ДАННЫЕ!$K706&amp;"be"&amp;ДАННЫЕ!$BI706&amp;"CD"&amp;IF(ДАННЫЕ!BF706&gt;500,4,IF(ДАННЫЕ!BF706&gt;350,3,IF(ДАННЫЕ!BF706&gt;200,2,IF(ДАННЫЕ!BF706&gt;0,1,0))))&amp;"g"&amp;B706&amp;"d"&amp;H706&amp;"l"&amp;ДАННЫЕ!AT706&amp;"a"&amp;ДАННЫЕ!$V706&amp;"v"&amp;R706&amp;"k"&amp;ДАННЫЕ!$U706&amp;"s"&amp;ДАННЫЕ!$Y706&amp;"t"&amp;ДАННЫЕ!$X706&amp;"b"&amp;IF(ДАННЫЕ!$Q706&gt;1,1,0)&amp;"PP"&amp;ДАННЫЕ!Z706&amp;"c"&amp;S706&amp;"x"&amp;IF(ДАННЫЕ!$BY706&gt;0,IF(YEAR(ДАННЫЕ!$F$1)=YEAR(ДАННЫЕ!$BY706),1,0),0)&amp;"n"&amp;IF(ДАННЫЕ!$BZ706&gt;0,IF(YEAR(ДАННЫЕ!$F$1)=YEAR(ДАННЫЕ!$BZ706),1,0),0)&amp;"u"&amp;D706&amp;"z"&amp;IF(ДАННЫЕ!$CL706&gt;0,IF(YEAR(ДАННЫЕ!$F$1)&gt;YEAR(ДАННЫЕ!$CL706),11,12),0)</f>
        <v>03mf0zpihbeCD0g0dlav0kstb0PPc0x0n0u0z0</v>
      </c>
      <c r="K706" s="28" t="str">
        <f ca="1">ДАННЫЕ!$I706&amp;"x"&amp;B706&amp;"w"&amp;IF(T706+ДАННЫЕ!AD706+ДАННЫЕ!AE706+ДАННЫЕ!AF706+ДАННЫЕ!AG706+ДАННЫЕ!AH706+ДАННЫЕ!$AL706+ДАННЫЕ!AI706+ДАННЫЕ!AJ706+ДАННЫЕ!AK706+ДАННЫЕ!AP706+ДАННЫЕ!AQ706+ДАННЫЕ!AR706+ДАННЫЕ!$AM706+ДАННЫЕ!$AN706+ДАННЫЕ!AS706+ДАННЫЕ!AT706&gt;0,1,0)&amp;IF(OR(T706=2,ДАННЫЕ!AD706=2,ДАННЫЕ!AE706=2,ДАННЫЕ!AF706=2,ДАННЫЕ!AG706=2,ДАННЫЕ!AH706=2,ДАННЫЕ!$AL706=2,ДАННЫЕ!AI706=2,ДАННЫЕ!AJ706=2,ДАННЫЕ!AK706=2,ДАННЫЕ!AP706=2,ДАННЫЕ!AQ706=2,ДАННЫЕ!AR706=2,ДАННЫЕ!$AM706=2,ДАННЫЕ!$AN706=2,ДАННЫЕ!AS706=2,ДАННЫЕ!AT706=2),2,0)&amp;"t"&amp;IF(T706&gt;0,"1"&amp;T706,"00")&amp;"f"&amp;IF(ДАННЫЕ!$AC706,"1"&amp;ДАННЫЕ!$AC706,"00")&amp;"b"&amp;IF(ДАННЫЕ!$AD706,"1"&amp;ДАННЫЕ!$AD706,"00")&amp;"g"&amp;IF(ДАННЫЕ!$AF706,"1"&amp;ДАННЫЕ!$AF706,"00")&amp;"c"&amp;IF(ДАННЫЕ!$AG706,"1"&amp;ДАННЫЕ!$AG706,"00")&amp;"i"&amp;IF(ДАННЫЕ!$AH706,"1"&amp;ДАННЫЕ!$AH706,"00")&amp;"r"&amp;IF(ДАННЫЕ!$AL706,"1"&amp;ДАННЫЕ!$AL706,"00")&amp;"m"&amp;IF(ДАННЫЕ!$AI706,"1"&amp;ДАННЫЕ!$AI706,"00")&amp;"hS"&amp;IF(ДАННЫЕ!$AJ706,"1"&amp;ДАННЫЕ!$AJ706,"00")&amp;"hZ"&amp;IF(ДАННЫЕ!$AK706,"1"&amp;ДАННЫЕ!$AK706,"00")&amp;"p"&amp;IF(ДАННЫЕ!$AP706,"1"&amp;ДАННЫЕ!$AP706,"00")&amp;"k"&amp;IF(ДАННЫЕ!$AQ706,"1"&amp;ДАННЫЕ!$AQ706,"00")&amp;"z"&amp;IF(ДАННЫЕ!$AR706,"1"&amp;ДАННЫЕ!$AR706,"00")&amp;"j"&amp;IF(ДАННЫЕ!$AM706,"1"&amp;ДАННЫЕ!$AM706,"00")&amp;"n"&amp;IF(ДАННЫЕ!$AN706,"1"&amp;ДАННЫЕ!$AN706,"00")&amp;"E"&amp;ДАННЫЕ!BI706&amp;"L"&amp;ДАННЫЕ!AO706&amp;"h"&amp;IF(ДАННЫЕ!$AU706&gt;0,1,0)&amp;"v"&amp;IF(ДАННЫЕ!$AW706&gt;0,1,0)&amp;"a"&amp;IF(ДАННЫЕ!$AS706,"1"&amp;ДАННЫЕ!$AS706,"00")&amp;"s"&amp;IF(ДАННЫЕ!$AT706,"1"&amp;ДАННЫЕ!$AT706,"00")&amp;"u"&amp;IF(ДАННЫЕ!$CJ706&gt;0,1,0)&amp;"y"&amp;B706&amp;"d"&amp;H706&amp;"e"&amp;F706&amp;G706</f>
        <v>x0w00t00f00b00g00c00i00r00m00hS00hZ00p00k00z00j00n00ELh0v0a00s00u0y0de</v>
      </c>
      <c r="L706" s="28" t="str">
        <f ca="1">ДАННЫЕ!$I706&amp;"VN"&amp;IF(ДАННЫЕ!AW706&gt;0,11,10)&amp;"CD"&amp;IF(ДАННЫЕ!BF706&gt;500,16,IF(ДАННЫЕ!BF706&gt;350,15,IF(ДАННЫЕ!BF706&gt;=200,14,IF(ДАННЫЕ!BF706&gt;=100,13,IF(ДАННЫЕ!BF706&gt;=50,12,IF(ДАННЫЕ!BF706&gt;0,11,10))))))&amp;"AR"&amp;IF(ДАННЫЕ!BX706&gt;0,1,0)&amp;"GD"&amp;B706&amp;"VV"&amp;IF(E706&gt;=5,IF(E706&lt;18,1,0),0)</f>
        <v>VN10CD10AR0GD0VV0</v>
      </c>
      <c r="M706" s="28" t="str">
        <f>ДАННЫЕ!$I706&amp;"b"&amp;ДАННЫЕ!$BI706&amp;"r"&amp;ДАННЫЕ!$BJ706&amp;"CD"&amp;IF(ДАННЫЕ!BF706&gt;0,IF(ДАННЫЕ!BF706&lt;200,1,IF(ДАННЫЕ!BF706&lt;350,2,3)),0)&amp;"h"&amp;IF(ДАННЫЕ!$BK706+ДАННЫЕ!$BL706+ДАННЫЕ!$BM706&gt;0,1,0)&amp;"x"&amp;ДАННЫЕ!$BK706&amp;"y"&amp;ДАННЫЕ!$BL706&amp;"z"&amp;ДАННЫЕ!$BM706&amp;"c"&amp;IF(ДАННЫЕ!$BK706+ДАННЫЕ!$BL706+ДАННЫЕ!$BM706=3,1,0)&amp;"a"&amp;IF(ДАННЫЕ!$BQ706+ДАННЫЕ!$BR706&gt;0,1,0)&amp;"d"&amp;ДАННЫЕ!$BQ706&amp;"v"&amp;ДАННЫЕ!$BR706&amp;"p"&amp;ДАННЫЕ!$BS706&amp;"n"&amp;ДАННЫЕ!$BU706&amp;"t"&amp;ДАННЫЕ!$BV706&amp;"o"&amp;ДАННЫЕ!$BT706&amp;"l"&amp;IF(ДАННЫЕ!$BN706&gt;0,1,0)&amp;ДАННЫЕ!$BN706&amp;"g"&amp;ДАННЫЕ!$BO706&amp;"s"&amp;ДАННЫЕ!$BP706&amp;"DZ"&amp;IF(ДАННЫЕ!B706-ДАННЫЕ!G706 &lt; 60,IF(ДАННЫЕ!B706-ДАННЫЕ!G706 &gt;= 0,1,0),0)&amp;"u"&amp;IF(ДАННЫЕ!$CJ706&gt;0,1,0)</f>
        <v>brCD0h0xyzc0a0dvpntol0gsDZ1u0</v>
      </c>
      <c r="N706" s="28" t="str">
        <f ca="1">ДАННЫЕ!$F706&amp;ДАННЫЕ!$I706&amp;"g"&amp;B706&amp;"cf"&amp;D706&amp;"a"&amp;IF(ДАННЫЕ!$BX706&gt;0,1,0)&amp;IF(ДАННЫЕ!$BF706&gt;500,1,IF(ДАННЫЕ!$BF706&gt;350,2,IF(ДАННЫЕ!$BF706&gt;=200,3,IF(ДАННЫЕ!$BF706&gt;=100,4,IF(ДАННЫЕ!$BF706&gt;=50,5,IF(ДАННЫЕ!$BF706&lt;50,6,0))))))&amp;"AR"&amp;IF(DATEDIF(ДАННЫЕ!$BX706,ДАННЫЕ!$F$1,"y")&gt;1,1,0)&amp;"VG"&amp;IF(ДАННЫЕ!$BH706="0",1,0)&amp;"o"&amp;IF(T706+ДАННЫЕ!$AF706+ДАННЫЕ!$AG706+ДАННЫЕ!$AH706+ДАННЫЕ!$AI706+ДАННЫЕ!$AJ706+ДАННЫЕ!$AP706+ДАННЫЕ!$AQ706+ДАННЫЕ!$AR706+ДАННЫЕ!$AU706+ДАННЫЕ!$AW706+ДАННЫЕ!$AS706+ДАННЫЕ!$AT706&gt;0,1,0)&amp;"x"&amp;ДАННЫЕ!$AG706&amp;"p"&amp;IF(ДАННЫЕ!$BY706&gt;0,1,0)&amp;"v"&amp;IF(ДАННЫЕ!$BZ706&gt;0,1,0)&amp;"n"&amp;ДАННЫЕ!$CA706&amp;"t"&amp;ДАННЫЕ!$AY706&amp;"k"&amp;ДАННЫЕ!$CB706&amp;"q"&amp;ДАННЫЕ!$CC706&amp;"w"&amp;ДАННЫЕ!$CD706&amp;"e"&amp;ДАННЫЕ!$CE706&amp;"m"&amp;ДАННЫЕ!$CF706&amp;"c"&amp;ДАННЫЕ!$CG706&amp;"z"&amp;ДАННЫЕ!$CH706&amp;"d"&amp;IF(H706=4,1,0)&amp;"s"&amp;IF(ДАННЫЕ!$J706=1,0,1)&amp;"u"&amp;IF(ДАННЫЕ!$CJ706&gt;0,1,0)</f>
        <v>g0cf0a06AR1VG0o0xp0v0ntkqwemczd0s1u0</v>
      </c>
      <c r="O706" s="28" t="str">
        <f>ДАННЫЕ!$I706&amp;"g"&amp;B706&amp;A706&amp;"f"&amp;P706&amp;"c"&amp;IF(ДАННЫЕ!$U706&gt;0,1,0)&amp;"s"&amp;IF(ДАННЫЕ!$Q706&gt;0,IF(YEAR(ДАННЫЕ!$F$1)=YEAR(ДАННЫЕ!$Q706),IF(MONTH(ДАННЫЕ!$F$1)=MONTH(ДАННЫЕ!$Q706),111,11),1),0)&amp;"i"&amp;IF(ДАННЫЕ!$R706+ДАННЫЕ!$S706+ДАННЫЕ!$T706=0,0,1)&amp;"h"&amp;IF(ДАННЫЕ!$P706&gt;0,1,0)&amp;"p"&amp;IF(ДАННЫЕ!$CI706&gt;0,IF(YEAR(ДАННЫЕ!$F$1)=YEAR(ДАННЫЕ!$CI706),IF(MONTH(ДАННЫЕ!$F$1)=MONTH(ДАННЫЕ!$CI706),111,11),1),0)&amp;"d"&amp;IF(ДАННЫЕ!$CJ706&gt;0,IF(YEAR(ДАННЫЕ!$F$1)=YEAR(ДАННЫЕ!$CJ706),IF(MONTH(ДАННЫЕ!$F$1)=MONTH(ДАННЫЕ!$CJ706),111,11),1),0)&amp;"o"&amp;IF(ДАННЫЕ!$CK706&gt;0,IF(MONTH(ДАННЫЕ!$F$1)=MONTH(ДАННЫЕ!$CK706),111,11),0)&amp;"v"&amp;IF(ДАННЫЕ!$BE706&gt;0,IF(MONTH(ДАННЫЕ!$F$1)=MONTH(ДАННЫЕ!$BE706),111,11),0)</f>
        <v>g00f0c0s0i0h0p0d0o0v0</v>
      </c>
      <c r="P706" s="15">
        <f t="shared" si="32"/>
        <v>0</v>
      </c>
      <c r="Q706" s="15">
        <f>IF(ДАННЫЕ!$F$1&gt;ДАННЫЕ!$N706,IF(YEAR(ДАННЫЕ!$F$1)=YEAR(ДАННЫЕ!M706),1,0),0)</f>
        <v>0</v>
      </c>
      <c r="R706" s="15">
        <f>IF(ДАННЫЕ!$F$1&gt;ДАННЫЕ!$N706,IF(YEAR(ДАННЫЕ!$F$1)=YEAR(ДАННЫЕ!N706),1,0),0)</f>
        <v>0</v>
      </c>
      <c r="S706" s="15">
        <f>IF(ДАННЫЕ!$AA706="2А",1,IF(ДАННЫЕ!$AA706="2Б",2,IF(ДАННЫЕ!$AA706="2В",3,IF(ДАННЫЕ!$AA706=3,4,IF(ДАННЫЕ!$AA706="4А",5,IF(ДАННЫЕ!$AA706="4Б",6,IF(ДАННЫЕ!$AA706="4В",7,IF(ДАННЫЕ!$AA706=5,8,0))))))))</f>
        <v>0</v>
      </c>
      <c r="T706" s="15">
        <f>IF(OR(ДАННЫЕ!$AC706=2,ДАННЫЕ!$AD706=2,ДАННЫЕ!$AE706=2),2,IF(OR(ДАННЫЕ!$AC706=1,ДАННЫЕ!$AD706=1,ДАННЫЕ!$AE706=1),1,0))</f>
        <v>0</v>
      </c>
    </row>
    <row r="707" spans="1:20" ht="15" customHeight="1" x14ac:dyDescent="0.2">
      <c r="A707" s="78">
        <f>IF(B707&gt;0,IF(MONTH(ДАННЫЕ!$F$1)=MONTH(ДАННЫЕ!$B707),1,0),0)</f>
        <v>0</v>
      </c>
      <c r="B707" s="14">
        <f>IF(ДАННЫЕ!$B707&gt;0,IF(YEAR(ДАННЫЕ!$F$1)=YEAR(ДАННЫЕ!$B707),1,0),0)</f>
        <v>0</v>
      </c>
      <c r="C707" s="14">
        <f>IF(ДАННЫЕ!$CM707&gt;0,IF(YEAR(ДАННЫЕ!$F$1)=YEAR(ДАННЫЕ!$CM707),1,0),0)</f>
        <v>0</v>
      </c>
      <c r="D707" s="14">
        <f>IF(ДАННЫЕ!$CJ707&gt;0,IF(ДАННЫЕ!$CL707&gt;ДАННЫЕ!$F$1,1,IF(ДАННЫЕ!$CL707&gt;0,0,1)),0)</f>
        <v>0</v>
      </c>
      <c r="E707" s="43" t="str">
        <f ca="1">IF(ДАННЫЕ!$F$1&gt;0,IF(ДАННЫЕ!$G707&gt;0,DATEDIF(ДАННЫЕ!$G707,ДАННЫЕ!$F$1,"y"),""),IF(ДАННЫЕ!$G707&gt;0,DATEDIF(ДАННЫЕ!$G707,TODAY(),"y"),""))</f>
        <v/>
      </c>
      <c r="F707" s="43" t="str">
        <f xml:space="preserve"> IF(ДАННЫЕ!$F707="М",IF(E707&gt;=18,IF(E707&lt;60,1,""),""),"")&amp;IF(ДАННЫЕ!$F707="Ж",IF(E707&gt;=18,IF(E707&lt;55,1,""),""),"")</f>
        <v/>
      </c>
      <c r="G707" s="43" t="str">
        <f xml:space="preserve"> IF(ДАННЫЕ!$F707="М",IF(E707&gt;=60,2,""),"")&amp;IF(ДАННЫЕ!$F707="Ж",IF(E707&gt;=55,2,""),"")</f>
        <v/>
      </c>
      <c r="H707" s="43" t="str">
        <f t="shared" ca="1" si="30"/>
        <v/>
      </c>
      <c r="I707" s="43" t="str">
        <f t="shared" ca="1" si="31"/>
        <v>03</v>
      </c>
      <c r="J707" s="28" t="str">
        <f ca="1">ДАННЫЕ!$F707&amp;H707&amp;I707&amp;ДАННЫЕ!$I707&amp;"m"&amp;IF(ДАННЫЕ!$I707&gt;0,IF(ДАННЫЕ!$J707&gt;0,0,1),"")&amp;"f"&amp;IF(ДАННЫЕ!$R707&gt;0,IF(YEAR(ДАННЫЕ!$F$1)=YEAR(ДАННЫЕ!$R707),1,0),0)&amp;"z"&amp;ДАННЫЕ!$R707&amp;"p"&amp;ДАННЫЕ!$S707&amp;"i"&amp;ДАННЫЕ!$T707&amp;"h"&amp;ДАННЫЕ!$K707&amp;"be"&amp;ДАННЫЕ!$BI707&amp;"CD"&amp;IF(ДАННЫЕ!BF707&gt;500,4,IF(ДАННЫЕ!BF707&gt;350,3,IF(ДАННЫЕ!BF707&gt;200,2,IF(ДАННЫЕ!BF707&gt;0,1,0))))&amp;"g"&amp;B707&amp;"d"&amp;H707&amp;"l"&amp;ДАННЫЕ!AT707&amp;"a"&amp;ДАННЫЕ!$V707&amp;"v"&amp;R707&amp;"k"&amp;ДАННЫЕ!$U707&amp;"s"&amp;ДАННЫЕ!$Y707&amp;"t"&amp;ДАННЫЕ!$X707&amp;"b"&amp;IF(ДАННЫЕ!$Q707&gt;1,1,0)&amp;"PP"&amp;ДАННЫЕ!Z707&amp;"c"&amp;S707&amp;"x"&amp;IF(ДАННЫЕ!$BY707&gt;0,IF(YEAR(ДАННЫЕ!$F$1)=YEAR(ДАННЫЕ!$BY707),1,0),0)&amp;"n"&amp;IF(ДАННЫЕ!$BZ707&gt;0,IF(YEAR(ДАННЫЕ!$F$1)=YEAR(ДАННЫЕ!$BZ707),1,0),0)&amp;"u"&amp;D707&amp;"z"&amp;IF(ДАННЫЕ!$CL707&gt;0,IF(YEAR(ДАННЫЕ!$F$1)&gt;YEAR(ДАННЫЕ!$CL707),11,12),0)</f>
        <v>03mf0zpihbeCD0g0dlav0kstb0PPc0x0n0u0z0</v>
      </c>
      <c r="K707" s="28" t="str">
        <f ca="1">ДАННЫЕ!$I707&amp;"x"&amp;B707&amp;"w"&amp;IF(T707+ДАННЫЕ!AD707+ДАННЫЕ!AE707+ДАННЫЕ!AF707+ДАННЫЕ!AG707+ДАННЫЕ!AH707+ДАННЫЕ!$AL707+ДАННЫЕ!AI707+ДАННЫЕ!AJ707+ДАННЫЕ!AK707+ДАННЫЕ!AP707+ДАННЫЕ!AQ707+ДАННЫЕ!AR707+ДАННЫЕ!$AM707+ДАННЫЕ!$AN707+ДАННЫЕ!AS707+ДАННЫЕ!AT707&gt;0,1,0)&amp;IF(OR(T707=2,ДАННЫЕ!AD707=2,ДАННЫЕ!AE707=2,ДАННЫЕ!AF707=2,ДАННЫЕ!AG707=2,ДАННЫЕ!AH707=2,ДАННЫЕ!$AL707=2,ДАННЫЕ!AI707=2,ДАННЫЕ!AJ707=2,ДАННЫЕ!AK707=2,ДАННЫЕ!AP707=2,ДАННЫЕ!AQ707=2,ДАННЫЕ!AR707=2,ДАННЫЕ!$AM707=2,ДАННЫЕ!$AN707=2,ДАННЫЕ!AS707=2,ДАННЫЕ!AT707=2),2,0)&amp;"t"&amp;IF(T707&gt;0,"1"&amp;T707,"00")&amp;"f"&amp;IF(ДАННЫЕ!$AC707,"1"&amp;ДАННЫЕ!$AC707,"00")&amp;"b"&amp;IF(ДАННЫЕ!$AD707,"1"&amp;ДАННЫЕ!$AD707,"00")&amp;"g"&amp;IF(ДАННЫЕ!$AF707,"1"&amp;ДАННЫЕ!$AF707,"00")&amp;"c"&amp;IF(ДАННЫЕ!$AG707,"1"&amp;ДАННЫЕ!$AG707,"00")&amp;"i"&amp;IF(ДАННЫЕ!$AH707,"1"&amp;ДАННЫЕ!$AH707,"00")&amp;"r"&amp;IF(ДАННЫЕ!$AL707,"1"&amp;ДАННЫЕ!$AL707,"00")&amp;"m"&amp;IF(ДАННЫЕ!$AI707,"1"&amp;ДАННЫЕ!$AI707,"00")&amp;"hS"&amp;IF(ДАННЫЕ!$AJ707,"1"&amp;ДАННЫЕ!$AJ707,"00")&amp;"hZ"&amp;IF(ДАННЫЕ!$AK707,"1"&amp;ДАННЫЕ!$AK707,"00")&amp;"p"&amp;IF(ДАННЫЕ!$AP707,"1"&amp;ДАННЫЕ!$AP707,"00")&amp;"k"&amp;IF(ДАННЫЕ!$AQ707,"1"&amp;ДАННЫЕ!$AQ707,"00")&amp;"z"&amp;IF(ДАННЫЕ!$AR707,"1"&amp;ДАННЫЕ!$AR707,"00")&amp;"j"&amp;IF(ДАННЫЕ!$AM707,"1"&amp;ДАННЫЕ!$AM707,"00")&amp;"n"&amp;IF(ДАННЫЕ!$AN707,"1"&amp;ДАННЫЕ!$AN707,"00")&amp;"E"&amp;ДАННЫЕ!BI707&amp;"L"&amp;ДАННЫЕ!AO707&amp;"h"&amp;IF(ДАННЫЕ!$AU707&gt;0,1,0)&amp;"v"&amp;IF(ДАННЫЕ!$AW707&gt;0,1,0)&amp;"a"&amp;IF(ДАННЫЕ!$AS707,"1"&amp;ДАННЫЕ!$AS707,"00")&amp;"s"&amp;IF(ДАННЫЕ!$AT707,"1"&amp;ДАННЫЕ!$AT707,"00")&amp;"u"&amp;IF(ДАННЫЕ!$CJ707&gt;0,1,0)&amp;"y"&amp;B707&amp;"d"&amp;H707&amp;"e"&amp;F707&amp;G707</f>
        <v>x0w00t00f00b00g00c00i00r00m00hS00hZ00p00k00z00j00n00ELh0v0a00s00u0y0de</v>
      </c>
      <c r="L707" s="28" t="str">
        <f ca="1">ДАННЫЕ!$I707&amp;"VN"&amp;IF(ДАННЫЕ!AW707&gt;0,11,10)&amp;"CD"&amp;IF(ДАННЫЕ!BF707&gt;500,16,IF(ДАННЫЕ!BF707&gt;350,15,IF(ДАННЫЕ!BF707&gt;=200,14,IF(ДАННЫЕ!BF707&gt;=100,13,IF(ДАННЫЕ!BF707&gt;=50,12,IF(ДАННЫЕ!BF707&gt;0,11,10))))))&amp;"AR"&amp;IF(ДАННЫЕ!BX707&gt;0,1,0)&amp;"GD"&amp;B707&amp;"VV"&amp;IF(E707&gt;=5,IF(E707&lt;18,1,0),0)</f>
        <v>VN10CD10AR0GD0VV0</v>
      </c>
      <c r="M707" s="28" t="str">
        <f>ДАННЫЕ!$I707&amp;"b"&amp;ДАННЫЕ!$BI707&amp;"r"&amp;ДАННЫЕ!$BJ707&amp;"CD"&amp;IF(ДАННЫЕ!BF707&gt;0,IF(ДАННЫЕ!BF707&lt;200,1,IF(ДАННЫЕ!BF707&lt;350,2,3)),0)&amp;"h"&amp;IF(ДАННЫЕ!$BK707+ДАННЫЕ!$BL707+ДАННЫЕ!$BM707&gt;0,1,0)&amp;"x"&amp;ДАННЫЕ!$BK707&amp;"y"&amp;ДАННЫЕ!$BL707&amp;"z"&amp;ДАННЫЕ!$BM707&amp;"c"&amp;IF(ДАННЫЕ!$BK707+ДАННЫЕ!$BL707+ДАННЫЕ!$BM707=3,1,0)&amp;"a"&amp;IF(ДАННЫЕ!$BQ707+ДАННЫЕ!$BR707&gt;0,1,0)&amp;"d"&amp;ДАННЫЕ!$BQ707&amp;"v"&amp;ДАННЫЕ!$BR707&amp;"p"&amp;ДАННЫЕ!$BS707&amp;"n"&amp;ДАННЫЕ!$BU707&amp;"t"&amp;ДАННЫЕ!$BV707&amp;"o"&amp;ДАННЫЕ!$BT707&amp;"l"&amp;IF(ДАННЫЕ!$BN707&gt;0,1,0)&amp;ДАННЫЕ!$BN707&amp;"g"&amp;ДАННЫЕ!$BO707&amp;"s"&amp;ДАННЫЕ!$BP707&amp;"DZ"&amp;IF(ДАННЫЕ!B707-ДАННЫЕ!G707 &lt; 60,IF(ДАННЫЕ!B707-ДАННЫЕ!G707 &gt;= 0,1,0),0)&amp;"u"&amp;IF(ДАННЫЕ!$CJ707&gt;0,1,0)</f>
        <v>brCD0h0xyzc0a0dvpntol0gsDZ1u0</v>
      </c>
      <c r="N707" s="28" t="str">
        <f ca="1">ДАННЫЕ!$F707&amp;ДАННЫЕ!$I707&amp;"g"&amp;B707&amp;"cf"&amp;D707&amp;"a"&amp;IF(ДАННЫЕ!$BX707&gt;0,1,0)&amp;IF(ДАННЫЕ!$BF707&gt;500,1,IF(ДАННЫЕ!$BF707&gt;350,2,IF(ДАННЫЕ!$BF707&gt;=200,3,IF(ДАННЫЕ!$BF707&gt;=100,4,IF(ДАННЫЕ!$BF707&gt;=50,5,IF(ДАННЫЕ!$BF707&lt;50,6,0))))))&amp;"AR"&amp;IF(DATEDIF(ДАННЫЕ!$BX707,ДАННЫЕ!$F$1,"y")&gt;1,1,0)&amp;"VG"&amp;IF(ДАННЫЕ!$BH707="0",1,0)&amp;"o"&amp;IF(T707+ДАННЫЕ!$AF707+ДАННЫЕ!$AG707+ДАННЫЕ!$AH707+ДАННЫЕ!$AI707+ДАННЫЕ!$AJ707+ДАННЫЕ!$AP707+ДАННЫЕ!$AQ707+ДАННЫЕ!$AR707+ДАННЫЕ!$AU707+ДАННЫЕ!$AW707+ДАННЫЕ!$AS707+ДАННЫЕ!$AT707&gt;0,1,0)&amp;"x"&amp;ДАННЫЕ!$AG707&amp;"p"&amp;IF(ДАННЫЕ!$BY707&gt;0,1,0)&amp;"v"&amp;IF(ДАННЫЕ!$BZ707&gt;0,1,0)&amp;"n"&amp;ДАННЫЕ!$CA707&amp;"t"&amp;ДАННЫЕ!$AY707&amp;"k"&amp;ДАННЫЕ!$CB707&amp;"q"&amp;ДАННЫЕ!$CC707&amp;"w"&amp;ДАННЫЕ!$CD707&amp;"e"&amp;ДАННЫЕ!$CE707&amp;"m"&amp;ДАННЫЕ!$CF707&amp;"c"&amp;ДАННЫЕ!$CG707&amp;"z"&amp;ДАННЫЕ!$CH707&amp;"d"&amp;IF(H707=4,1,0)&amp;"s"&amp;IF(ДАННЫЕ!$J707=1,0,1)&amp;"u"&amp;IF(ДАННЫЕ!$CJ707&gt;0,1,0)</f>
        <v>g0cf0a06AR1VG0o0xp0v0ntkqwemczd0s1u0</v>
      </c>
      <c r="O707" s="28" t="str">
        <f>ДАННЫЕ!$I707&amp;"g"&amp;B707&amp;A707&amp;"f"&amp;P707&amp;"c"&amp;IF(ДАННЫЕ!$U707&gt;0,1,0)&amp;"s"&amp;IF(ДАННЫЕ!$Q707&gt;0,IF(YEAR(ДАННЫЕ!$F$1)=YEAR(ДАННЫЕ!$Q707),IF(MONTH(ДАННЫЕ!$F$1)=MONTH(ДАННЫЕ!$Q707),111,11),1),0)&amp;"i"&amp;IF(ДАННЫЕ!$R707+ДАННЫЕ!$S707+ДАННЫЕ!$T707=0,0,1)&amp;"h"&amp;IF(ДАННЫЕ!$P707&gt;0,1,0)&amp;"p"&amp;IF(ДАННЫЕ!$CI707&gt;0,IF(YEAR(ДАННЫЕ!$F$1)=YEAR(ДАННЫЕ!$CI707),IF(MONTH(ДАННЫЕ!$F$1)=MONTH(ДАННЫЕ!$CI707),111,11),1),0)&amp;"d"&amp;IF(ДАННЫЕ!$CJ707&gt;0,IF(YEAR(ДАННЫЕ!$F$1)=YEAR(ДАННЫЕ!$CJ707),IF(MONTH(ДАННЫЕ!$F$1)=MONTH(ДАННЫЕ!$CJ707),111,11),1),0)&amp;"o"&amp;IF(ДАННЫЕ!$CK707&gt;0,IF(MONTH(ДАННЫЕ!$F$1)=MONTH(ДАННЫЕ!$CK707),111,11),0)&amp;"v"&amp;IF(ДАННЫЕ!$BE707&gt;0,IF(MONTH(ДАННЫЕ!$F$1)=MONTH(ДАННЫЕ!$BE707),111,11),0)</f>
        <v>g00f0c0s0i0h0p0d0o0v0</v>
      </c>
      <c r="P707" s="15">
        <f t="shared" si="32"/>
        <v>0</v>
      </c>
      <c r="Q707" s="15">
        <f>IF(ДАННЫЕ!$F$1&gt;ДАННЫЕ!$N707,IF(YEAR(ДАННЫЕ!$F$1)=YEAR(ДАННЫЕ!M707),1,0),0)</f>
        <v>0</v>
      </c>
      <c r="R707" s="15">
        <f>IF(ДАННЫЕ!$F$1&gt;ДАННЫЕ!$N707,IF(YEAR(ДАННЫЕ!$F$1)=YEAR(ДАННЫЕ!N707),1,0),0)</f>
        <v>0</v>
      </c>
      <c r="S707" s="15">
        <f>IF(ДАННЫЕ!$AA707="2А",1,IF(ДАННЫЕ!$AA707="2Б",2,IF(ДАННЫЕ!$AA707="2В",3,IF(ДАННЫЕ!$AA707=3,4,IF(ДАННЫЕ!$AA707="4А",5,IF(ДАННЫЕ!$AA707="4Б",6,IF(ДАННЫЕ!$AA707="4В",7,IF(ДАННЫЕ!$AA707=5,8,0))))))))</f>
        <v>0</v>
      </c>
      <c r="T707" s="15">
        <f>IF(OR(ДАННЫЕ!$AC707=2,ДАННЫЕ!$AD707=2,ДАННЫЕ!$AE707=2),2,IF(OR(ДАННЫЕ!$AC707=1,ДАННЫЕ!$AD707=1,ДАННЫЕ!$AE707=1),1,0))</f>
        <v>0</v>
      </c>
    </row>
    <row r="708" spans="1:20" ht="15" customHeight="1" x14ac:dyDescent="0.2">
      <c r="A708" s="78">
        <f>IF(B708&gt;0,IF(MONTH(ДАННЫЕ!$F$1)=MONTH(ДАННЫЕ!$B708),1,0),0)</f>
        <v>0</v>
      </c>
      <c r="B708" s="14">
        <f>IF(ДАННЫЕ!$B708&gt;0,IF(YEAR(ДАННЫЕ!$F$1)=YEAR(ДАННЫЕ!$B708),1,0),0)</f>
        <v>0</v>
      </c>
      <c r="C708" s="14">
        <f>IF(ДАННЫЕ!$CM708&gt;0,IF(YEAR(ДАННЫЕ!$F$1)=YEAR(ДАННЫЕ!$CM708),1,0),0)</f>
        <v>0</v>
      </c>
      <c r="D708" s="14">
        <f>IF(ДАННЫЕ!$CJ708&gt;0,IF(ДАННЫЕ!$CL708&gt;ДАННЫЕ!$F$1,1,IF(ДАННЫЕ!$CL708&gt;0,0,1)),0)</f>
        <v>0</v>
      </c>
      <c r="E708" s="43" t="str">
        <f ca="1">IF(ДАННЫЕ!$F$1&gt;0,IF(ДАННЫЕ!$G708&gt;0,DATEDIF(ДАННЫЕ!$G708,ДАННЫЕ!$F$1,"y"),""),IF(ДАННЫЕ!$G708&gt;0,DATEDIF(ДАННЫЕ!$G708,TODAY(),"y"),""))</f>
        <v/>
      </c>
      <c r="F708" s="43" t="str">
        <f xml:space="preserve"> IF(ДАННЫЕ!$F708="М",IF(E708&gt;=18,IF(E708&lt;60,1,""),""),"")&amp;IF(ДАННЫЕ!$F708="Ж",IF(E708&gt;=18,IF(E708&lt;55,1,""),""),"")</f>
        <v/>
      </c>
      <c r="G708" s="43" t="str">
        <f xml:space="preserve"> IF(ДАННЫЕ!$F708="М",IF(E708&gt;=60,2,""),"")&amp;IF(ДАННЫЕ!$F708="Ж",IF(E708&gt;=55,2,""),"")</f>
        <v/>
      </c>
      <c r="H708" s="43" t="str">
        <f t="shared" ca="1" si="30"/>
        <v/>
      </c>
      <c r="I708" s="43" t="str">
        <f t="shared" ca="1" si="31"/>
        <v>03</v>
      </c>
      <c r="J708" s="28" t="str">
        <f ca="1">ДАННЫЕ!$F708&amp;H708&amp;I708&amp;ДАННЫЕ!$I708&amp;"m"&amp;IF(ДАННЫЕ!$I708&gt;0,IF(ДАННЫЕ!$J708&gt;0,0,1),"")&amp;"f"&amp;IF(ДАННЫЕ!$R708&gt;0,IF(YEAR(ДАННЫЕ!$F$1)=YEAR(ДАННЫЕ!$R708),1,0),0)&amp;"z"&amp;ДАННЫЕ!$R708&amp;"p"&amp;ДАННЫЕ!$S708&amp;"i"&amp;ДАННЫЕ!$T708&amp;"h"&amp;ДАННЫЕ!$K708&amp;"be"&amp;ДАННЫЕ!$BI708&amp;"CD"&amp;IF(ДАННЫЕ!BF708&gt;500,4,IF(ДАННЫЕ!BF708&gt;350,3,IF(ДАННЫЕ!BF708&gt;200,2,IF(ДАННЫЕ!BF708&gt;0,1,0))))&amp;"g"&amp;B708&amp;"d"&amp;H708&amp;"l"&amp;ДАННЫЕ!AT708&amp;"a"&amp;ДАННЫЕ!$V708&amp;"v"&amp;R708&amp;"k"&amp;ДАННЫЕ!$U708&amp;"s"&amp;ДАННЫЕ!$Y708&amp;"t"&amp;ДАННЫЕ!$X708&amp;"b"&amp;IF(ДАННЫЕ!$Q708&gt;1,1,0)&amp;"PP"&amp;ДАННЫЕ!Z708&amp;"c"&amp;S708&amp;"x"&amp;IF(ДАННЫЕ!$BY708&gt;0,IF(YEAR(ДАННЫЕ!$F$1)=YEAR(ДАННЫЕ!$BY708),1,0),0)&amp;"n"&amp;IF(ДАННЫЕ!$BZ708&gt;0,IF(YEAR(ДАННЫЕ!$F$1)=YEAR(ДАННЫЕ!$BZ708),1,0),0)&amp;"u"&amp;D708&amp;"z"&amp;IF(ДАННЫЕ!$CL708&gt;0,IF(YEAR(ДАННЫЕ!$F$1)&gt;YEAR(ДАННЫЕ!$CL708),11,12),0)</f>
        <v>03mf0zpihbeCD0g0dlav0kstb0PPc0x0n0u0z0</v>
      </c>
      <c r="K708" s="28" t="str">
        <f ca="1">ДАННЫЕ!$I708&amp;"x"&amp;B708&amp;"w"&amp;IF(T708+ДАННЫЕ!AD708+ДАННЫЕ!AE708+ДАННЫЕ!AF708+ДАННЫЕ!AG708+ДАННЫЕ!AH708+ДАННЫЕ!$AL708+ДАННЫЕ!AI708+ДАННЫЕ!AJ708+ДАННЫЕ!AK708+ДАННЫЕ!AP708+ДАННЫЕ!AQ708+ДАННЫЕ!AR708+ДАННЫЕ!$AM708+ДАННЫЕ!$AN708+ДАННЫЕ!AS708+ДАННЫЕ!AT708&gt;0,1,0)&amp;IF(OR(T708=2,ДАННЫЕ!AD708=2,ДАННЫЕ!AE708=2,ДАННЫЕ!AF708=2,ДАННЫЕ!AG708=2,ДАННЫЕ!AH708=2,ДАННЫЕ!$AL708=2,ДАННЫЕ!AI708=2,ДАННЫЕ!AJ708=2,ДАННЫЕ!AK708=2,ДАННЫЕ!AP708=2,ДАННЫЕ!AQ708=2,ДАННЫЕ!AR708=2,ДАННЫЕ!$AM708=2,ДАННЫЕ!$AN708=2,ДАННЫЕ!AS708=2,ДАННЫЕ!AT708=2),2,0)&amp;"t"&amp;IF(T708&gt;0,"1"&amp;T708,"00")&amp;"f"&amp;IF(ДАННЫЕ!$AC708,"1"&amp;ДАННЫЕ!$AC708,"00")&amp;"b"&amp;IF(ДАННЫЕ!$AD708,"1"&amp;ДАННЫЕ!$AD708,"00")&amp;"g"&amp;IF(ДАННЫЕ!$AF708,"1"&amp;ДАННЫЕ!$AF708,"00")&amp;"c"&amp;IF(ДАННЫЕ!$AG708,"1"&amp;ДАННЫЕ!$AG708,"00")&amp;"i"&amp;IF(ДАННЫЕ!$AH708,"1"&amp;ДАННЫЕ!$AH708,"00")&amp;"r"&amp;IF(ДАННЫЕ!$AL708,"1"&amp;ДАННЫЕ!$AL708,"00")&amp;"m"&amp;IF(ДАННЫЕ!$AI708,"1"&amp;ДАННЫЕ!$AI708,"00")&amp;"hS"&amp;IF(ДАННЫЕ!$AJ708,"1"&amp;ДАННЫЕ!$AJ708,"00")&amp;"hZ"&amp;IF(ДАННЫЕ!$AK708,"1"&amp;ДАННЫЕ!$AK708,"00")&amp;"p"&amp;IF(ДАННЫЕ!$AP708,"1"&amp;ДАННЫЕ!$AP708,"00")&amp;"k"&amp;IF(ДАННЫЕ!$AQ708,"1"&amp;ДАННЫЕ!$AQ708,"00")&amp;"z"&amp;IF(ДАННЫЕ!$AR708,"1"&amp;ДАННЫЕ!$AR708,"00")&amp;"j"&amp;IF(ДАННЫЕ!$AM708,"1"&amp;ДАННЫЕ!$AM708,"00")&amp;"n"&amp;IF(ДАННЫЕ!$AN708,"1"&amp;ДАННЫЕ!$AN708,"00")&amp;"E"&amp;ДАННЫЕ!BI708&amp;"L"&amp;ДАННЫЕ!AO708&amp;"h"&amp;IF(ДАННЫЕ!$AU708&gt;0,1,0)&amp;"v"&amp;IF(ДАННЫЕ!$AW708&gt;0,1,0)&amp;"a"&amp;IF(ДАННЫЕ!$AS708,"1"&amp;ДАННЫЕ!$AS708,"00")&amp;"s"&amp;IF(ДАННЫЕ!$AT708,"1"&amp;ДАННЫЕ!$AT708,"00")&amp;"u"&amp;IF(ДАННЫЕ!$CJ708&gt;0,1,0)&amp;"y"&amp;B708&amp;"d"&amp;H708&amp;"e"&amp;F708&amp;G708</f>
        <v>x0w00t00f00b00g00c00i00r00m00hS00hZ00p00k00z00j00n00ELh0v0a00s00u0y0de</v>
      </c>
      <c r="L708" s="28" t="str">
        <f ca="1">ДАННЫЕ!$I708&amp;"VN"&amp;IF(ДАННЫЕ!AW708&gt;0,11,10)&amp;"CD"&amp;IF(ДАННЫЕ!BF708&gt;500,16,IF(ДАННЫЕ!BF708&gt;350,15,IF(ДАННЫЕ!BF708&gt;=200,14,IF(ДАННЫЕ!BF708&gt;=100,13,IF(ДАННЫЕ!BF708&gt;=50,12,IF(ДАННЫЕ!BF708&gt;0,11,10))))))&amp;"AR"&amp;IF(ДАННЫЕ!BX708&gt;0,1,0)&amp;"GD"&amp;B708&amp;"VV"&amp;IF(E708&gt;=5,IF(E708&lt;18,1,0),0)</f>
        <v>VN10CD10AR0GD0VV0</v>
      </c>
      <c r="M708" s="28" t="str">
        <f>ДАННЫЕ!$I708&amp;"b"&amp;ДАННЫЕ!$BI708&amp;"r"&amp;ДАННЫЕ!$BJ708&amp;"CD"&amp;IF(ДАННЫЕ!BF708&gt;0,IF(ДАННЫЕ!BF708&lt;200,1,IF(ДАННЫЕ!BF708&lt;350,2,3)),0)&amp;"h"&amp;IF(ДАННЫЕ!$BK708+ДАННЫЕ!$BL708+ДАННЫЕ!$BM708&gt;0,1,0)&amp;"x"&amp;ДАННЫЕ!$BK708&amp;"y"&amp;ДАННЫЕ!$BL708&amp;"z"&amp;ДАННЫЕ!$BM708&amp;"c"&amp;IF(ДАННЫЕ!$BK708+ДАННЫЕ!$BL708+ДАННЫЕ!$BM708=3,1,0)&amp;"a"&amp;IF(ДАННЫЕ!$BQ708+ДАННЫЕ!$BR708&gt;0,1,0)&amp;"d"&amp;ДАННЫЕ!$BQ708&amp;"v"&amp;ДАННЫЕ!$BR708&amp;"p"&amp;ДАННЫЕ!$BS708&amp;"n"&amp;ДАННЫЕ!$BU708&amp;"t"&amp;ДАННЫЕ!$BV708&amp;"o"&amp;ДАННЫЕ!$BT708&amp;"l"&amp;IF(ДАННЫЕ!$BN708&gt;0,1,0)&amp;ДАННЫЕ!$BN708&amp;"g"&amp;ДАННЫЕ!$BO708&amp;"s"&amp;ДАННЫЕ!$BP708&amp;"DZ"&amp;IF(ДАННЫЕ!B708-ДАННЫЕ!G708 &lt; 60,IF(ДАННЫЕ!B708-ДАННЫЕ!G708 &gt;= 0,1,0),0)&amp;"u"&amp;IF(ДАННЫЕ!$CJ708&gt;0,1,0)</f>
        <v>brCD0h0xyzc0a0dvpntol0gsDZ1u0</v>
      </c>
      <c r="N708" s="28" t="str">
        <f ca="1">ДАННЫЕ!$F708&amp;ДАННЫЕ!$I708&amp;"g"&amp;B708&amp;"cf"&amp;D708&amp;"a"&amp;IF(ДАННЫЕ!$BX708&gt;0,1,0)&amp;IF(ДАННЫЕ!$BF708&gt;500,1,IF(ДАННЫЕ!$BF708&gt;350,2,IF(ДАННЫЕ!$BF708&gt;=200,3,IF(ДАННЫЕ!$BF708&gt;=100,4,IF(ДАННЫЕ!$BF708&gt;=50,5,IF(ДАННЫЕ!$BF708&lt;50,6,0))))))&amp;"AR"&amp;IF(DATEDIF(ДАННЫЕ!$BX708,ДАННЫЕ!$F$1,"y")&gt;1,1,0)&amp;"VG"&amp;IF(ДАННЫЕ!$BH708="0",1,0)&amp;"o"&amp;IF(T708+ДАННЫЕ!$AF708+ДАННЫЕ!$AG708+ДАННЫЕ!$AH708+ДАННЫЕ!$AI708+ДАННЫЕ!$AJ708+ДАННЫЕ!$AP708+ДАННЫЕ!$AQ708+ДАННЫЕ!$AR708+ДАННЫЕ!$AU708+ДАННЫЕ!$AW708+ДАННЫЕ!$AS708+ДАННЫЕ!$AT708&gt;0,1,0)&amp;"x"&amp;ДАННЫЕ!$AG708&amp;"p"&amp;IF(ДАННЫЕ!$BY708&gt;0,1,0)&amp;"v"&amp;IF(ДАННЫЕ!$BZ708&gt;0,1,0)&amp;"n"&amp;ДАННЫЕ!$CA708&amp;"t"&amp;ДАННЫЕ!$AY708&amp;"k"&amp;ДАННЫЕ!$CB708&amp;"q"&amp;ДАННЫЕ!$CC708&amp;"w"&amp;ДАННЫЕ!$CD708&amp;"e"&amp;ДАННЫЕ!$CE708&amp;"m"&amp;ДАННЫЕ!$CF708&amp;"c"&amp;ДАННЫЕ!$CG708&amp;"z"&amp;ДАННЫЕ!$CH708&amp;"d"&amp;IF(H708=4,1,0)&amp;"s"&amp;IF(ДАННЫЕ!$J708=1,0,1)&amp;"u"&amp;IF(ДАННЫЕ!$CJ708&gt;0,1,0)</f>
        <v>g0cf0a06AR1VG0o0xp0v0ntkqwemczd0s1u0</v>
      </c>
      <c r="O708" s="28" t="str">
        <f>ДАННЫЕ!$I708&amp;"g"&amp;B708&amp;A708&amp;"f"&amp;P708&amp;"c"&amp;IF(ДАННЫЕ!$U708&gt;0,1,0)&amp;"s"&amp;IF(ДАННЫЕ!$Q708&gt;0,IF(YEAR(ДАННЫЕ!$F$1)=YEAR(ДАННЫЕ!$Q708),IF(MONTH(ДАННЫЕ!$F$1)=MONTH(ДАННЫЕ!$Q708),111,11),1),0)&amp;"i"&amp;IF(ДАННЫЕ!$R708+ДАННЫЕ!$S708+ДАННЫЕ!$T708=0,0,1)&amp;"h"&amp;IF(ДАННЫЕ!$P708&gt;0,1,0)&amp;"p"&amp;IF(ДАННЫЕ!$CI708&gt;0,IF(YEAR(ДАННЫЕ!$F$1)=YEAR(ДАННЫЕ!$CI708),IF(MONTH(ДАННЫЕ!$F$1)=MONTH(ДАННЫЕ!$CI708),111,11),1),0)&amp;"d"&amp;IF(ДАННЫЕ!$CJ708&gt;0,IF(YEAR(ДАННЫЕ!$F$1)=YEAR(ДАННЫЕ!$CJ708),IF(MONTH(ДАННЫЕ!$F$1)=MONTH(ДАННЫЕ!$CJ708),111,11),1),0)&amp;"o"&amp;IF(ДАННЫЕ!$CK708&gt;0,IF(MONTH(ДАННЫЕ!$F$1)=MONTH(ДАННЫЕ!$CK708),111,11),0)&amp;"v"&amp;IF(ДАННЫЕ!$BE708&gt;0,IF(MONTH(ДАННЫЕ!$F$1)=MONTH(ДАННЫЕ!$BE708),111,11),0)</f>
        <v>g00f0c0s0i0h0p0d0o0v0</v>
      </c>
      <c r="P708" s="15">
        <f t="shared" si="32"/>
        <v>0</v>
      </c>
      <c r="Q708" s="15">
        <f>IF(ДАННЫЕ!$F$1&gt;ДАННЫЕ!$N708,IF(YEAR(ДАННЫЕ!$F$1)=YEAR(ДАННЫЕ!M708),1,0),0)</f>
        <v>0</v>
      </c>
      <c r="R708" s="15">
        <f>IF(ДАННЫЕ!$F$1&gt;ДАННЫЕ!$N708,IF(YEAR(ДАННЫЕ!$F$1)=YEAR(ДАННЫЕ!N708),1,0),0)</f>
        <v>0</v>
      </c>
      <c r="S708" s="15">
        <f>IF(ДАННЫЕ!$AA708="2А",1,IF(ДАННЫЕ!$AA708="2Б",2,IF(ДАННЫЕ!$AA708="2В",3,IF(ДАННЫЕ!$AA708=3,4,IF(ДАННЫЕ!$AA708="4А",5,IF(ДАННЫЕ!$AA708="4Б",6,IF(ДАННЫЕ!$AA708="4В",7,IF(ДАННЫЕ!$AA708=5,8,0))))))))</f>
        <v>0</v>
      </c>
      <c r="T708" s="15">
        <f>IF(OR(ДАННЫЕ!$AC708=2,ДАННЫЕ!$AD708=2,ДАННЫЕ!$AE708=2),2,IF(OR(ДАННЫЕ!$AC708=1,ДАННЫЕ!$AD708=1,ДАННЫЕ!$AE708=1),1,0))</f>
        <v>0</v>
      </c>
    </row>
    <row r="709" spans="1:20" ht="15" customHeight="1" x14ac:dyDescent="0.2">
      <c r="A709" s="78">
        <f>IF(B709&gt;0,IF(MONTH(ДАННЫЕ!$F$1)=MONTH(ДАННЫЕ!$B709),1,0),0)</f>
        <v>0</v>
      </c>
      <c r="B709" s="14">
        <f>IF(ДАННЫЕ!$B709&gt;0,IF(YEAR(ДАННЫЕ!$F$1)=YEAR(ДАННЫЕ!$B709),1,0),0)</f>
        <v>0</v>
      </c>
      <c r="C709" s="14">
        <f>IF(ДАННЫЕ!$CM709&gt;0,IF(YEAR(ДАННЫЕ!$F$1)=YEAR(ДАННЫЕ!$CM709),1,0),0)</f>
        <v>0</v>
      </c>
      <c r="D709" s="14">
        <f>IF(ДАННЫЕ!$CJ709&gt;0,IF(ДАННЫЕ!$CL709&gt;ДАННЫЕ!$F$1,1,IF(ДАННЫЕ!$CL709&gt;0,0,1)),0)</f>
        <v>0</v>
      </c>
      <c r="E709" s="43" t="str">
        <f ca="1">IF(ДАННЫЕ!$F$1&gt;0,IF(ДАННЫЕ!$G709&gt;0,DATEDIF(ДАННЫЕ!$G709,ДАННЫЕ!$F$1,"y"),""),IF(ДАННЫЕ!$G709&gt;0,DATEDIF(ДАННЫЕ!$G709,TODAY(),"y"),""))</f>
        <v/>
      </c>
      <c r="F709" s="43" t="str">
        <f xml:space="preserve"> IF(ДАННЫЕ!$F709="М",IF(E709&gt;=18,IF(E709&lt;60,1,""),""),"")&amp;IF(ДАННЫЕ!$F709="Ж",IF(E709&gt;=18,IF(E709&lt;55,1,""),""),"")</f>
        <v/>
      </c>
      <c r="G709" s="43" t="str">
        <f xml:space="preserve"> IF(ДАННЫЕ!$F709="М",IF(E709&gt;=60,2,""),"")&amp;IF(ДАННЫЕ!$F709="Ж",IF(E709&gt;=55,2,""),"")</f>
        <v/>
      </c>
      <c r="H709" s="43" t="str">
        <f t="shared" ca="1" si="30"/>
        <v/>
      </c>
      <c r="I709" s="43" t="str">
        <f t="shared" ca="1" si="31"/>
        <v>03</v>
      </c>
      <c r="J709" s="28" t="str">
        <f ca="1">ДАННЫЕ!$F709&amp;H709&amp;I709&amp;ДАННЫЕ!$I709&amp;"m"&amp;IF(ДАННЫЕ!$I709&gt;0,IF(ДАННЫЕ!$J709&gt;0,0,1),"")&amp;"f"&amp;IF(ДАННЫЕ!$R709&gt;0,IF(YEAR(ДАННЫЕ!$F$1)=YEAR(ДАННЫЕ!$R709),1,0),0)&amp;"z"&amp;ДАННЫЕ!$R709&amp;"p"&amp;ДАННЫЕ!$S709&amp;"i"&amp;ДАННЫЕ!$T709&amp;"h"&amp;ДАННЫЕ!$K709&amp;"be"&amp;ДАННЫЕ!$BI709&amp;"CD"&amp;IF(ДАННЫЕ!BF709&gt;500,4,IF(ДАННЫЕ!BF709&gt;350,3,IF(ДАННЫЕ!BF709&gt;200,2,IF(ДАННЫЕ!BF709&gt;0,1,0))))&amp;"g"&amp;B709&amp;"d"&amp;H709&amp;"l"&amp;ДАННЫЕ!AT709&amp;"a"&amp;ДАННЫЕ!$V709&amp;"v"&amp;R709&amp;"k"&amp;ДАННЫЕ!$U709&amp;"s"&amp;ДАННЫЕ!$Y709&amp;"t"&amp;ДАННЫЕ!$X709&amp;"b"&amp;IF(ДАННЫЕ!$Q709&gt;1,1,0)&amp;"PP"&amp;ДАННЫЕ!Z709&amp;"c"&amp;S709&amp;"x"&amp;IF(ДАННЫЕ!$BY709&gt;0,IF(YEAR(ДАННЫЕ!$F$1)=YEAR(ДАННЫЕ!$BY709),1,0),0)&amp;"n"&amp;IF(ДАННЫЕ!$BZ709&gt;0,IF(YEAR(ДАННЫЕ!$F$1)=YEAR(ДАННЫЕ!$BZ709),1,0),0)&amp;"u"&amp;D709&amp;"z"&amp;IF(ДАННЫЕ!$CL709&gt;0,IF(YEAR(ДАННЫЕ!$F$1)&gt;YEAR(ДАННЫЕ!$CL709),11,12),0)</f>
        <v>03mf0zpihbeCD0g0dlav0kstb0PPc0x0n0u0z0</v>
      </c>
      <c r="K709" s="28" t="str">
        <f ca="1">ДАННЫЕ!$I709&amp;"x"&amp;B709&amp;"w"&amp;IF(T709+ДАННЫЕ!AD709+ДАННЫЕ!AE709+ДАННЫЕ!AF709+ДАННЫЕ!AG709+ДАННЫЕ!AH709+ДАННЫЕ!$AL709+ДАННЫЕ!AI709+ДАННЫЕ!AJ709+ДАННЫЕ!AK709+ДАННЫЕ!AP709+ДАННЫЕ!AQ709+ДАННЫЕ!AR709+ДАННЫЕ!$AM709+ДАННЫЕ!$AN709+ДАННЫЕ!AS709+ДАННЫЕ!AT709&gt;0,1,0)&amp;IF(OR(T709=2,ДАННЫЕ!AD709=2,ДАННЫЕ!AE709=2,ДАННЫЕ!AF709=2,ДАННЫЕ!AG709=2,ДАННЫЕ!AH709=2,ДАННЫЕ!$AL709=2,ДАННЫЕ!AI709=2,ДАННЫЕ!AJ709=2,ДАННЫЕ!AK709=2,ДАННЫЕ!AP709=2,ДАННЫЕ!AQ709=2,ДАННЫЕ!AR709=2,ДАННЫЕ!$AM709=2,ДАННЫЕ!$AN709=2,ДАННЫЕ!AS709=2,ДАННЫЕ!AT709=2),2,0)&amp;"t"&amp;IF(T709&gt;0,"1"&amp;T709,"00")&amp;"f"&amp;IF(ДАННЫЕ!$AC709,"1"&amp;ДАННЫЕ!$AC709,"00")&amp;"b"&amp;IF(ДАННЫЕ!$AD709,"1"&amp;ДАННЫЕ!$AD709,"00")&amp;"g"&amp;IF(ДАННЫЕ!$AF709,"1"&amp;ДАННЫЕ!$AF709,"00")&amp;"c"&amp;IF(ДАННЫЕ!$AG709,"1"&amp;ДАННЫЕ!$AG709,"00")&amp;"i"&amp;IF(ДАННЫЕ!$AH709,"1"&amp;ДАННЫЕ!$AH709,"00")&amp;"r"&amp;IF(ДАННЫЕ!$AL709,"1"&amp;ДАННЫЕ!$AL709,"00")&amp;"m"&amp;IF(ДАННЫЕ!$AI709,"1"&amp;ДАННЫЕ!$AI709,"00")&amp;"hS"&amp;IF(ДАННЫЕ!$AJ709,"1"&amp;ДАННЫЕ!$AJ709,"00")&amp;"hZ"&amp;IF(ДАННЫЕ!$AK709,"1"&amp;ДАННЫЕ!$AK709,"00")&amp;"p"&amp;IF(ДАННЫЕ!$AP709,"1"&amp;ДАННЫЕ!$AP709,"00")&amp;"k"&amp;IF(ДАННЫЕ!$AQ709,"1"&amp;ДАННЫЕ!$AQ709,"00")&amp;"z"&amp;IF(ДАННЫЕ!$AR709,"1"&amp;ДАННЫЕ!$AR709,"00")&amp;"j"&amp;IF(ДАННЫЕ!$AM709,"1"&amp;ДАННЫЕ!$AM709,"00")&amp;"n"&amp;IF(ДАННЫЕ!$AN709,"1"&amp;ДАННЫЕ!$AN709,"00")&amp;"E"&amp;ДАННЫЕ!BI709&amp;"L"&amp;ДАННЫЕ!AO709&amp;"h"&amp;IF(ДАННЫЕ!$AU709&gt;0,1,0)&amp;"v"&amp;IF(ДАННЫЕ!$AW709&gt;0,1,0)&amp;"a"&amp;IF(ДАННЫЕ!$AS709,"1"&amp;ДАННЫЕ!$AS709,"00")&amp;"s"&amp;IF(ДАННЫЕ!$AT709,"1"&amp;ДАННЫЕ!$AT709,"00")&amp;"u"&amp;IF(ДАННЫЕ!$CJ709&gt;0,1,0)&amp;"y"&amp;B709&amp;"d"&amp;H709&amp;"e"&amp;F709&amp;G709</f>
        <v>x0w00t00f00b00g00c00i00r00m00hS00hZ00p00k00z00j00n00ELh0v0a00s00u0y0de</v>
      </c>
      <c r="L709" s="28" t="str">
        <f ca="1">ДАННЫЕ!$I709&amp;"VN"&amp;IF(ДАННЫЕ!AW709&gt;0,11,10)&amp;"CD"&amp;IF(ДАННЫЕ!BF709&gt;500,16,IF(ДАННЫЕ!BF709&gt;350,15,IF(ДАННЫЕ!BF709&gt;=200,14,IF(ДАННЫЕ!BF709&gt;=100,13,IF(ДАННЫЕ!BF709&gt;=50,12,IF(ДАННЫЕ!BF709&gt;0,11,10))))))&amp;"AR"&amp;IF(ДАННЫЕ!BX709&gt;0,1,0)&amp;"GD"&amp;B709&amp;"VV"&amp;IF(E709&gt;=5,IF(E709&lt;18,1,0),0)</f>
        <v>VN10CD10AR0GD0VV0</v>
      </c>
      <c r="M709" s="28" t="str">
        <f>ДАННЫЕ!$I709&amp;"b"&amp;ДАННЫЕ!$BI709&amp;"r"&amp;ДАННЫЕ!$BJ709&amp;"CD"&amp;IF(ДАННЫЕ!BF709&gt;0,IF(ДАННЫЕ!BF709&lt;200,1,IF(ДАННЫЕ!BF709&lt;350,2,3)),0)&amp;"h"&amp;IF(ДАННЫЕ!$BK709+ДАННЫЕ!$BL709+ДАННЫЕ!$BM709&gt;0,1,0)&amp;"x"&amp;ДАННЫЕ!$BK709&amp;"y"&amp;ДАННЫЕ!$BL709&amp;"z"&amp;ДАННЫЕ!$BM709&amp;"c"&amp;IF(ДАННЫЕ!$BK709+ДАННЫЕ!$BL709+ДАННЫЕ!$BM709=3,1,0)&amp;"a"&amp;IF(ДАННЫЕ!$BQ709+ДАННЫЕ!$BR709&gt;0,1,0)&amp;"d"&amp;ДАННЫЕ!$BQ709&amp;"v"&amp;ДАННЫЕ!$BR709&amp;"p"&amp;ДАННЫЕ!$BS709&amp;"n"&amp;ДАННЫЕ!$BU709&amp;"t"&amp;ДАННЫЕ!$BV709&amp;"o"&amp;ДАННЫЕ!$BT709&amp;"l"&amp;IF(ДАННЫЕ!$BN709&gt;0,1,0)&amp;ДАННЫЕ!$BN709&amp;"g"&amp;ДАННЫЕ!$BO709&amp;"s"&amp;ДАННЫЕ!$BP709&amp;"DZ"&amp;IF(ДАННЫЕ!B709-ДАННЫЕ!G709 &lt; 60,IF(ДАННЫЕ!B709-ДАННЫЕ!G709 &gt;= 0,1,0),0)&amp;"u"&amp;IF(ДАННЫЕ!$CJ709&gt;0,1,0)</f>
        <v>brCD0h0xyzc0a0dvpntol0gsDZ1u0</v>
      </c>
      <c r="N709" s="28" t="str">
        <f ca="1">ДАННЫЕ!$F709&amp;ДАННЫЕ!$I709&amp;"g"&amp;B709&amp;"cf"&amp;D709&amp;"a"&amp;IF(ДАННЫЕ!$BX709&gt;0,1,0)&amp;IF(ДАННЫЕ!$BF709&gt;500,1,IF(ДАННЫЕ!$BF709&gt;350,2,IF(ДАННЫЕ!$BF709&gt;=200,3,IF(ДАННЫЕ!$BF709&gt;=100,4,IF(ДАННЫЕ!$BF709&gt;=50,5,IF(ДАННЫЕ!$BF709&lt;50,6,0))))))&amp;"AR"&amp;IF(DATEDIF(ДАННЫЕ!$BX709,ДАННЫЕ!$F$1,"y")&gt;1,1,0)&amp;"VG"&amp;IF(ДАННЫЕ!$BH709="0",1,0)&amp;"o"&amp;IF(T709+ДАННЫЕ!$AF709+ДАННЫЕ!$AG709+ДАННЫЕ!$AH709+ДАННЫЕ!$AI709+ДАННЫЕ!$AJ709+ДАННЫЕ!$AP709+ДАННЫЕ!$AQ709+ДАННЫЕ!$AR709+ДАННЫЕ!$AU709+ДАННЫЕ!$AW709+ДАННЫЕ!$AS709+ДАННЫЕ!$AT709&gt;0,1,0)&amp;"x"&amp;ДАННЫЕ!$AG709&amp;"p"&amp;IF(ДАННЫЕ!$BY709&gt;0,1,0)&amp;"v"&amp;IF(ДАННЫЕ!$BZ709&gt;0,1,0)&amp;"n"&amp;ДАННЫЕ!$CA709&amp;"t"&amp;ДАННЫЕ!$AY709&amp;"k"&amp;ДАННЫЕ!$CB709&amp;"q"&amp;ДАННЫЕ!$CC709&amp;"w"&amp;ДАННЫЕ!$CD709&amp;"e"&amp;ДАННЫЕ!$CE709&amp;"m"&amp;ДАННЫЕ!$CF709&amp;"c"&amp;ДАННЫЕ!$CG709&amp;"z"&amp;ДАННЫЕ!$CH709&amp;"d"&amp;IF(H709=4,1,0)&amp;"s"&amp;IF(ДАННЫЕ!$J709=1,0,1)&amp;"u"&amp;IF(ДАННЫЕ!$CJ709&gt;0,1,0)</f>
        <v>g0cf0a06AR1VG0o0xp0v0ntkqwemczd0s1u0</v>
      </c>
      <c r="O709" s="28" t="str">
        <f>ДАННЫЕ!$I709&amp;"g"&amp;B709&amp;A709&amp;"f"&amp;P709&amp;"c"&amp;IF(ДАННЫЕ!$U709&gt;0,1,0)&amp;"s"&amp;IF(ДАННЫЕ!$Q709&gt;0,IF(YEAR(ДАННЫЕ!$F$1)=YEAR(ДАННЫЕ!$Q709),IF(MONTH(ДАННЫЕ!$F$1)=MONTH(ДАННЫЕ!$Q709),111,11),1),0)&amp;"i"&amp;IF(ДАННЫЕ!$R709+ДАННЫЕ!$S709+ДАННЫЕ!$T709=0,0,1)&amp;"h"&amp;IF(ДАННЫЕ!$P709&gt;0,1,0)&amp;"p"&amp;IF(ДАННЫЕ!$CI709&gt;0,IF(YEAR(ДАННЫЕ!$F$1)=YEAR(ДАННЫЕ!$CI709),IF(MONTH(ДАННЫЕ!$F$1)=MONTH(ДАННЫЕ!$CI709),111,11),1),0)&amp;"d"&amp;IF(ДАННЫЕ!$CJ709&gt;0,IF(YEAR(ДАННЫЕ!$F$1)=YEAR(ДАННЫЕ!$CJ709),IF(MONTH(ДАННЫЕ!$F$1)=MONTH(ДАННЫЕ!$CJ709),111,11),1),0)&amp;"o"&amp;IF(ДАННЫЕ!$CK709&gt;0,IF(MONTH(ДАННЫЕ!$F$1)=MONTH(ДАННЫЕ!$CK709),111,11),0)&amp;"v"&amp;IF(ДАННЫЕ!$BE709&gt;0,IF(MONTH(ДАННЫЕ!$F$1)=MONTH(ДАННЫЕ!$BE709),111,11),0)</f>
        <v>g00f0c0s0i0h0p0d0o0v0</v>
      </c>
      <c r="P709" s="15">
        <f t="shared" si="32"/>
        <v>0</v>
      </c>
      <c r="Q709" s="15">
        <f>IF(ДАННЫЕ!$F$1&gt;ДАННЫЕ!$N709,IF(YEAR(ДАННЫЕ!$F$1)=YEAR(ДАННЫЕ!M709),1,0),0)</f>
        <v>0</v>
      </c>
      <c r="R709" s="15">
        <f>IF(ДАННЫЕ!$F$1&gt;ДАННЫЕ!$N709,IF(YEAR(ДАННЫЕ!$F$1)=YEAR(ДАННЫЕ!N709),1,0),0)</f>
        <v>0</v>
      </c>
      <c r="S709" s="15">
        <f>IF(ДАННЫЕ!$AA709="2А",1,IF(ДАННЫЕ!$AA709="2Б",2,IF(ДАННЫЕ!$AA709="2В",3,IF(ДАННЫЕ!$AA709=3,4,IF(ДАННЫЕ!$AA709="4А",5,IF(ДАННЫЕ!$AA709="4Б",6,IF(ДАННЫЕ!$AA709="4В",7,IF(ДАННЫЕ!$AA709=5,8,0))))))))</f>
        <v>0</v>
      </c>
      <c r="T709" s="15">
        <f>IF(OR(ДАННЫЕ!$AC709=2,ДАННЫЕ!$AD709=2,ДАННЫЕ!$AE709=2),2,IF(OR(ДАННЫЕ!$AC709=1,ДАННЫЕ!$AD709=1,ДАННЫЕ!$AE709=1),1,0))</f>
        <v>0</v>
      </c>
    </row>
    <row r="710" spans="1:20" ht="15" customHeight="1" x14ac:dyDescent="0.2">
      <c r="A710" s="78">
        <f>IF(B710&gt;0,IF(MONTH(ДАННЫЕ!$F$1)=MONTH(ДАННЫЕ!$B710),1,0),0)</f>
        <v>0</v>
      </c>
      <c r="B710" s="14">
        <f>IF(ДАННЫЕ!$B710&gt;0,IF(YEAR(ДАННЫЕ!$F$1)=YEAR(ДАННЫЕ!$B710),1,0),0)</f>
        <v>0</v>
      </c>
      <c r="C710" s="14">
        <f>IF(ДАННЫЕ!$CM710&gt;0,IF(YEAR(ДАННЫЕ!$F$1)=YEAR(ДАННЫЕ!$CM710),1,0),0)</f>
        <v>0</v>
      </c>
      <c r="D710" s="14">
        <f>IF(ДАННЫЕ!$CJ710&gt;0,IF(ДАННЫЕ!$CL710&gt;ДАННЫЕ!$F$1,1,IF(ДАННЫЕ!$CL710&gt;0,0,1)),0)</f>
        <v>0</v>
      </c>
      <c r="E710" s="43" t="str">
        <f ca="1">IF(ДАННЫЕ!$F$1&gt;0,IF(ДАННЫЕ!$G710&gt;0,DATEDIF(ДАННЫЕ!$G710,ДАННЫЕ!$F$1,"y"),""),IF(ДАННЫЕ!$G710&gt;0,DATEDIF(ДАННЫЕ!$G710,TODAY(),"y"),""))</f>
        <v/>
      </c>
      <c r="F710" s="43" t="str">
        <f xml:space="preserve"> IF(ДАННЫЕ!$F710="М",IF(E710&gt;=18,IF(E710&lt;60,1,""),""),"")&amp;IF(ДАННЫЕ!$F710="Ж",IF(E710&gt;=18,IF(E710&lt;55,1,""),""),"")</f>
        <v/>
      </c>
      <c r="G710" s="43" t="str">
        <f xml:space="preserve"> IF(ДАННЫЕ!$F710="М",IF(E710&gt;=60,2,""),"")&amp;IF(ДАННЫЕ!$F710="Ж",IF(E710&gt;=55,2,""),"")</f>
        <v/>
      </c>
      <c r="H710" s="43" t="str">
        <f t="shared" ca="1" si="30"/>
        <v/>
      </c>
      <c r="I710" s="43" t="str">
        <f t="shared" ca="1" si="31"/>
        <v>03</v>
      </c>
      <c r="J710" s="28" t="str">
        <f ca="1">ДАННЫЕ!$F710&amp;H710&amp;I710&amp;ДАННЫЕ!$I710&amp;"m"&amp;IF(ДАННЫЕ!$I710&gt;0,IF(ДАННЫЕ!$J710&gt;0,0,1),"")&amp;"f"&amp;IF(ДАННЫЕ!$R710&gt;0,IF(YEAR(ДАННЫЕ!$F$1)=YEAR(ДАННЫЕ!$R710),1,0),0)&amp;"z"&amp;ДАННЫЕ!$R710&amp;"p"&amp;ДАННЫЕ!$S710&amp;"i"&amp;ДАННЫЕ!$T710&amp;"h"&amp;ДАННЫЕ!$K710&amp;"be"&amp;ДАННЫЕ!$BI710&amp;"CD"&amp;IF(ДАННЫЕ!BF710&gt;500,4,IF(ДАННЫЕ!BF710&gt;350,3,IF(ДАННЫЕ!BF710&gt;200,2,IF(ДАННЫЕ!BF710&gt;0,1,0))))&amp;"g"&amp;B710&amp;"d"&amp;H710&amp;"l"&amp;ДАННЫЕ!AT710&amp;"a"&amp;ДАННЫЕ!$V710&amp;"v"&amp;R710&amp;"k"&amp;ДАННЫЕ!$U710&amp;"s"&amp;ДАННЫЕ!$Y710&amp;"t"&amp;ДАННЫЕ!$X710&amp;"b"&amp;IF(ДАННЫЕ!$Q710&gt;1,1,0)&amp;"PP"&amp;ДАННЫЕ!Z710&amp;"c"&amp;S710&amp;"x"&amp;IF(ДАННЫЕ!$BY710&gt;0,IF(YEAR(ДАННЫЕ!$F$1)=YEAR(ДАННЫЕ!$BY710),1,0),0)&amp;"n"&amp;IF(ДАННЫЕ!$BZ710&gt;0,IF(YEAR(ДАННЫЕ!$F$1)=YEAR(ДАННЫЕ!$BZ710),1,0),0)&amp;"u"&amp;D710&amp;"z"&amp;IF(ДАННЫЕ!$CL710&gt;0,IF(YEAR(ДАННЫЕ!$F$1)&gt;YEAR(ДАННЫЕ!$CL710),11,12),0)</f>
        <v>03mf0zpihbeCD0g0dlav0kstb0PPc0x0n0u0z0</v>
      </c>
      <c r="K710" s="28" t="str">
        <f ca="1">ДАННЫЕ!$I710&amp;"x"&amp;B710&amp;"w"&amp;IF(T710+ДАННЫЕ!AD710+ДАННЫЕ!AE710+ДАННЫЕ!AF710+ДАННЫЕ!AG710+ДАННЫЕ!AH710+ДАННЫЕ!$AL710+ДАННЫЕ!AI710+ДАННЫЕ!AJ710+ДАННЫЕ!AK710+ДАННЫЕ!AP710+ДАННЫЕ!AQ710+ДАННЫЕ!AR710+ДАННЫЕ!$AM710+ДАННЫЕ!$AN710+ДАННЫЕ!AS710+ДАННЫЕ!AT710&gt;0,1,0)&amp;IF(OR(T710=2,ДАННЫЕ!AD710=2,ДАННЫЕ!AE710=2,ДАННЫЕ!AF710=2,ДАННЫЕ!AG710=2,ДАННЫЕ!AH710=2,ДАННЫЕ!$AL710=2,ДАННЫЕ!AI710=2,ДАННЫЕ!AJ710=2,ДАННЫЕ!AK710=2,ДАННЫЕ!AP710=2,ДАННЫЕ!AQ710=2,ДАННЫЕ!AR710=2,ДАННЫЕ!$AM710=2,ДАННЫЕ!$AN710=2,ДАННЫЕ!AS710=2,ДАННЫЕ!AT710=2),2,0)&amp;"t"&amp;IF(T710&gt;0,"1"&amp;T710,"00")&amp;"f"&amp;IF(ДАННЫЕ!$AC710,"1"&amp;ДАННЫЕ!$AC710,"00")&amp;"b"&amp;IF(ДАННЫЕ!$AD710,"1"&amp;ДАННЫЕ!$AD710,"00")&amp;"g"&amp;IF(ДАННЫЕ!$AF710,"1"&amp;ДАННЫЕ!$AF710,"00")&amp;"c"&amp;IF(ДАННЫЕ!$AG710,"1"&amp;ДАННЫЕ!$AG710,"00")&amp;"i"&amp;IF(ДАННЫЕ!$AH710,"1"&amp;ДАННЫЕ!$AH710,"00")&amp;"r"&amp;IF(ДАННЫЕ!$AL710,"1"&amp;ДАННЫЕ!$AL710,"00")&amp;"m"&amp;IF(ДАННЫЕ!$AI710,"1"&amp;ДАННЫЕ!$AI710,"00")&amp;"hS"&amp;IF(ДАННЫЕ!$AJ710,"1"&amp;ДАННЫЕ!$AJ710,"00")&amp;"hZ"&amp;IF(ДАННЫЕ!$AK710,"1"&amp;ДАННЫЕ!$AK710,"00")&amp;"p"&amp;IF(ДАННЫЕ!$AP710,"1"&amp;ДАННЫЕ!$AP710,"00")&amp;"k"&amp;IF(ДАННЫЕ!$AQ710,"1"&amp;ДАННЫЕ!$AQ710,"00")&amp;"z"&amp;IF(ДАННЫЕ!$AR710,"1"&amp;ДАННЫЕ!$AR710,"00")&amp;"j"&amp;IF(ДАННЫЕ!$AM710,"1"&amp;ДАННЫЕ!$AM710,"00")&amp;"n"&amp;IF(ДАННЫЕ!$AN710,"1"&amp;ДАННЫЕ!$AN710,"00")&amp;"E"&amp;ДАННЫЕ!BI710&amp;"L"&amp;ДАННЫЕ!AO710&amp;"h"&amp;IF(ДАННЫЕ!$AU710&gt;0,1,0)&amp;"v"&amp;IF(ДАННЫЕ!$AW710&gt;0,1,0)&amp;"a"&amp;IF(ДАННЫЕ!$AS710,"1"&amp;ДАННЫЕ!$AS710,"00")&amp;"s"&amp;IF(ДАННЫЕ!$AT710,"1"&amp;ДАННЫЕ!$AT710,"00")&amp;"u"&amp;IF(ДАННЫЕ!$CJ710&gt;0,1,0)&amp;"y"&amp;B710&amp;"d"&amp;H710&amp;"e"&amp;F710&amp;G710</f>
        <v>x0w00t00f00b00g00c00i00r00m00hS00hZ00p00k00z00j00n00ELh0v0a00s00u0y0de</v>
      </c>
      <c r="L710" s="28" t="str">
        <f ca="1">ДАННЫЕ!$I710&amp;"VN"&amp;IF(ДАННЫЕ!AW710&gt;0,11,10)&amp;"CD"&amp;IF(ДАННЫЕ!BF710&gt;500,16,IF(ДАННЫЕ!BF710&gt;350,15,IF(ДАННЫЕ!BF710&gt;=200,14,IF(ДАННЫЕ!BF710&gt;=100,13,IF(ДАННЫЕ!BF710&gt;=50,12,IF(ДАННЫЕ!BF710&gt;0,11,10))))))&amp;"AR"&amp;IF(ДАННЫЕ!BX710&gt;0,1,0)&amp;"GD"&amp;B710&amp;"VV"&amp;IF(E710&gt;=5,IF(E710&lt;18,1,0),0)</f>
        <v>VN10CD10AR0GD0VV0</v>
      </c>
      <c r="M710" s="28" t="str">
        <f>ДАННЫЕ!$I710&amp;"b"&amp;ДАННЫЕ!$BI710&amp;"r"&amp;ДАННЫЕ!$BJ710&amp;"CD"&amp;IF(ДАННЫЕ!BF710&gt;0,IF(ДАННЫЕ!BF710&lt;200,1,IF(ДАННЫЕ!BF710&lt;350,2,3)),0)&amp;"h"&amp;IF(ДАННЫЕ!$BK710+ДАННЫЕ!$BL710+ДАННЫЕ!$BM710&gt;0,1,0)&amp;"x"&amp;ДАННЫЕ!$BK710&amp;"y"&amp;ДАННЫЕ!$BL710&amp;"z"&amp;ДАННЫЕ!$BM710&amp;"c"&amp;IF(ДАННЫЕ!$BK710+ДАННЫЕ!$BL710+ДАННЫЕ!$BM710=3,1,0)&amp;"a"&amp;IF(ДАННЫЕ!$BQ710+ДАННЫЕ!$BR710&gt;0,1,0)&amp;"d"&amp;ДАННЫЕ!$BQ710&amp;"v"&amp;ДАННЫЕ!$BR710&amp;"p"&amp;ДАННЫЕ!$BS710&amp;"n"&amp;ДАННЫЕ!$BU710&amp;"t"&amp;ДАННЫЕ!$BV710&amp;"o"&amp;ДАННЫЕ!$BT710&amp;"l"&amp;IF(ДАННЫЕ!$BN710&gt;0,1,0)&amp;ДАННЫЕ!$BN710&amp;"g"&amp;ДАННЫЕ!$BO710&amp;"s"&amp;ДАННЫЕ!$BP710&amp;"DZ"&amp;IF(ДАННЫЕ!B710-ДАННЫЕ!G710 &lt; 60,IF(ДАННЫЕ!B710-ДАННЫЕ!G710 &gt;= 0,1,0),0)&amp;"u"&amp;IF(ДАННЫЕ!$CJ710&gt;0,1,0)</f>
        <v>brCD0h0xyzc0a0dvpntol0gsDZ1u0</v>
      </c>
      <c r="N710" s="28" t="str">
        <f ca="1">ДАННЫЕ!$F710&amp;ДАННЫЕ!$I710&amp;"g"&amp;B710&amp;"cf"&amp;D710&amp;"a"&amp;IF(ДАННЫЕ!$BX710&gt;0,1,0)&amp;IF(ДАННЫЕ!$BF710&gt;500,1,IF(ДАННЫЕ!$BF710&gt;350,2,IF(ДАННЫЕ!$BF710&gt;=200,3,IF(ДАННЫЕ!$BF710&gt;=100,4,IF(ДАННЫЕ!$BF710&gt;=50,5,IF(ДАННЫЕ!$BF710&lt;50,6,0))))))&amp;"AR"&amp;IF(DATEDIF(ДАННЫЕ!$BX710,ДАННЫЕ!$F$1,"y")&gt;1,1,0)&amp;"VG"&amp;IF(ДАННЫЕ!$BH710="0",1,0)&amp;"o"&amp;IF(T710+ДАННЫЕ!$AF710+ДАННЫЕ!$AG710+ДАННЫЕ!$AH710+ДАННЫЕ!$AI710+ДАННЫЕ!$AJ710+ДАННЫЕ!$AP710+ДАННЫЕ!$AQ710+ДАННЫЕ!$AR710+ДАННЫЕ!$AU710+ДАННЫЕ!$AW710+ДАННЫЕ!$AS710+ДАННЫЕ!$AT710&gt;0,1,0)&amp;"x"&amp;ДАННЫЕ!$AG710&amp;"p"&amp;IF(ДАННЫЕ!$BY710&gt;0,1,0)&amp;"v"&amp;IF(ДАННЫЕ!$BZ710&gt;0,1,0)&amp;"n"&amp;ДАННЫЕ!$CA710&amp;"t"&amp;ДАННЫЕ!$AY710&amp;"k"&amp;ДАННЫЕ!$CB710&amp;"q"&amp;ДАННЫЕ!$CC710&amp;"w"&amp;ДАННЫЕ!$CD710&amp;"e"&amp;ДАННЫЕ!$CE710&amp;"m"&amp;ДАННЫЕ!$CF710&amp;"c"&amp;ДАННЫЕ!$CG710&amp;"z"&amp;ДАННЫЕ!$CH710&amp;"d"&amp;IF(H710=4,1,0)&amp;"s"&amp;IF(ДАННЫЕ!$J710=1,0,1)&amp;"u"&amp;IF(ДАННЫЕ!$CJ710&gt;0,1,0)</f>
        <v>g0cf0a06AR1VG0o0xp0v0ntkqwemczd0s1u0</v>
      </c>
      <c r="O710" s="28" t="str">
        <f>ДАННЫЕ!$I710&amp;"g"&amp;B710&amp;A710&amp;"f"&amp;P710&amp;"c"&amp;IF(ДАННЫЕ!$U710&gt;0,1,0)&amp;"s"&amp;IF(ДАННЫЕ!$Q710&gt;0,IF(YEAR(ДАННЫЕ!$F$1)=YEAR(ДАННЫЕ!$Q710),IF(MONTH(ДАННЫЕ!$F$1)=MONTH(ДАННЫЕ!$Q710),111,11),1),0)&amp;"i"&amp;IF(ДАННЫЕ!$R710+ДАННЫЕ!$S710+ДАННЫЕ!$T710=0,0,1)&amp;"h"&amp;IF(ДАННЫЕ!$P710&gt;0,1,0)&amp;"p"&amp;IF(ДАННЫЕ!$CI710&gt;0,IF(YEAR(ДАННЫЕ!$F$1)=YEAR(ДАННЫЕ!$CI710),IF(MONTH(ДАННЫЕ!$F$1)=MONTH(ДАННЫЕ!$CI710),111,11),1),0)&amp;"d"&amp;IF(ДАННЫЕ!$CJ710&gt;0,IF(YEAR(ДАННЫЕ!$F$1)=YEAR(ДАННЫЕ!$CJ710),IF(MONTH(ДАННЫЕ!$F$1)=MONTH(ДАННЫЕ!$CJ710),111,11),1),0)&amp;"o"&amp;IF(ДАННЫЕ!$CK710&gt;0,IF(MONTH(ДАННЫЕ!$F$1)=MONTH(ДАННЫЕ!$CK710),111,11),0)&amp;"v"&amp;IF(ДАННЫЕ!$BE710&gt;0,IF(MONTH(ДАННЫЕ!$F$1)=MONTH(ДАННЫЕ!$BE710),111,11),0)</f>
        <v>g00f0c0s0i0h0p0d0o0v0</v>
      </c>
      <c r="P710" s="15">
        <f t="shared" si="32"/>
        <v>0</v>
      </c>
      <c r="Q710" s="15">
        <f>IF(ДАННЫЕ!$F$1&gt;ДАННЫЕ!$N710,IF(YEAR(ДАННЫЕ!$F$1)=YEAR(ДАННЫЕ!M710),1,0),0)</f>
        <v>0</v>
      </c>
      <c r="R710" s="15">
        <f>IF(ДАННЫЕ!$F$1&gt;ДАННЫЕ!$N710,IF(YEAR(ДАННЫЕ!$F$1)=YEAR(ДАННЫЕ!N710),1,0),0)</f>
        <v>0</v>
      </c>
      <c r="S710" s="15">
        <f>IF(ДАННЫЕ!$AA710="2А",1,IF(ДАННЫЕ!$AA710="2Б",2,IF(ДАННЫЕ!$AA710="2В",3,IF(ДАННЫЕ!$AA710=3,4,IF(ДАННЫЕ!$AA710="4А",5,IF(ДАННЫЕ!$AA710="4Б",6,IF(ДАННЫЕ!$AA710="4В",7,IF(ДАННЫЕ!$AA710=5,8,0))))))))</f>
        <v>0</v>
      </c>
      <c r="T710" s="15">
        <f>IF(OR(ДАННЫЕ!$AC710=2,ДАННЫЕ!$AD710=2,ДАННЫЕ!$AE710=2),2,IF(OR(ДАННЫЕ!$AC710=1,ДАННЫЕ!$AD710=1,ДАННЫЕ!$AE710=1),1,0))</f>
        <v>0</v>
      </c>
    </row>
    <row r="711" spans="1:20" ht="15" customHeight="1" x14ac:dyDescent="0.2">
      <c r="A711" s="78">
        <f>IF(B711&gt;0,IF(MONTH(ДАННЫЕ!$F$1)=MONTH(ДАННЫЕ!$B711),1,0),0)</f>
        <v>0</v>
      </c>
      <c r="B711" s="14">
        <f>IF(ДАННЫЕ!$B711&gt;0,IF(YEAR(ДАННЫЕ!$F$1)=YEAR(ДАННЫЕ!$B711),1,0),0)</f>
        <v>0</v>
      </c>
      <c r="C711" s="14">
        <f>IF(ДАННЫЕ!$CM711&gt;0,IF(YEAR(ДАННЫЕ!$F$1)=YEAR(ДАННЫЕ!$CM711),1,0),0)</f>
        <v>0</v>
      </c>
      <c r="D711" s="14">
        <f>IF(ДАННЫЕ!$CJ711&gt;0,IF(ДАННЫЕ!$CL711&gt;ДАННЫЕ!$F$1,1,IF(ДАННЫЕ!$CL711&gt;0,0,1)),0)</f>
        <v>0</v>
      </c>
      <c r="E711" s="43" t="str">
        <f ca="1">IF(ДАННЫЕ!$F$1&gt;0,IF(ДАННЫЕ!$G711&gt;0,DATEDIF(ДАННЫЕ!$G711,ДАННЫЕ!$F$1,"y"),""),IF(ДАННЫЕ!$G711&gt;0,DATEDIF(ДАННЫЕ!$G711,TODAY(),"y"),""))</f>
        <v/>
      </c>
      <c r="F711" s="43" t="str">
        <f xml:space="preserve"> IF(ДАННЫЕ!$F711="М",IF(E711&gt;=18,IF(E711&lt;60,1,""),""),"")&amp;IF(ДАННЫЕ!$F711="Ж",IF(E711&gt;=18,IF(E711&lt;55,1,""),""),"")</f>
        <v/>
      </c>
      <c r="G711" s="43" t="str">
        <f xml:space="preserve"> IF(ДАННЫЕ!$F711="М",IF(E711&gt;=60,2,""),"")&amp;IF(ДАННЫЕ!$F711="Ж",IF(E711&gt;=55,2,""),"")</f>
        <v/>
      </c>
      <c r="H711" s="43" t="str">
        <f t="shared" ca="1" si="30"/>
        <v/>
      </c>
      <c r="I711" s="43" t="str">
        <f t="shared" ca="1" si="31"/>
        <v>03</v>
      </c>
      <c r="J711" s="28" t="str">
        <f ca="1">ДАННЫЕ!$F711&amp;H711&amp;I711&amp;ДАННЫЕ!$I711&amp;"m"&amp;IF(ДАННЫЕ!$I711&gt;0,IF(ДАННЫЕ!$J711&gt;0,0,1),"")&amp;"f"&amp;IF(ДАННЫЕ!$R711&gt;0,IF(YEAR(ДАННЫЕ!$F$1)=YEAR(ДАННЫЕ!$R711),1,0),0)&amp;"z"&amp;ДАННЫЕ!$R711&amp;"p"&amp;ДАННЫЕ!$S711&amp;"i"&amp;ДАННЫЕ!$T711&amp;"h"&amp;ДАННЫЕ!$K711&amp;"be"&amp;ДАННЫЕ!$BI711&amp;"CD"&amp;IF(ДАННЫЕ!BF711&gt;500,4,IF(ДАННЫЕ!BF711&gt;350,3,IF(ДАННЫЕ!BF711&gt;200,2,IF(ДАННЫЕ!BF711&gt;0,1,0))))&amp;"g"&amp;B711&amp;"d"&amp;H711&amp;"l"&amp;ДАННЫЕ!AT711&amp;"a"&amp;ДАННЫЕ!$V711&amp;"v"&amp;R711&amp;"k"&amp;ДАННЫЕ!$U711&amp;"s"&amp;ДАННЫЕ!$Y711&amp;"t"&amp;ДАННЫЕ!$X711&amp;"b"&amp;IF(ДАННЫЕ!$Q711&gt;1,1,0)&amp;"PP"&amp;ДАННЫЕ!Z711&amp;"c"&amp;S711&amp;"x"&amp;IF(ДАННЫЕ!$BY711&gt;0,IF(YEAR(ДАННЫЕ!$F$1)=YEAR(ДАННЫЕ!$BY711),1,0),0)&amp;"n"&amp;IF(ДАННЫЕ!$BZ711&gt;0,IF(YEAR(ДАННЫЕ!$F$1)=YEAR(ДАННЫЕ!$BZ711),1,0),0)&amp;"u"&amp;D711&amp;"z"&amp;IF(ДАННЫЕ!$CL711&gt;0,IF(YEAR(ДАННЫЕ!$F$1)&gt;YEAR(ДАННЫЕ!$CL711),11,12),0)</f>
        <v>03mf0zpihbeCD0g0dlav0kstb0PPc0x0n0u0z0</v>
      </c>
      <c r="K711" s="28" t="str">
        <f ca="1">ДАННЫЕ!$I711&amp;"x"&amp;B711&amp;"w"&amp;IF(T711+ДАННЫЕ!AD711+ДАННЫЕ!AE711+ДАННЫЕ!AF711+ДАННЫЕ!AG711+ДАННЫЕ!AH711+ДАННЫЕ!$AL711+ДАННЫЕ!AI711+ДАННЫЕ!AJ711+ДАННЫЕ!AK711+ДАННЫЕ!AP711+ДАННЫЕ!AQ711+ДАННЫЕ!AR711+ДАННЫЕ!$AM711+ДАННЫЕ!$AN711+ДАННЫЕ!AS711+ДАННЫЕ!AT711&gt;0,1,0)&amp;IF(OR(T711=2,ДАННЫЕ!AD711=2,ДАННЫЕ!AE711=2,ДАННЫЕ!AF711=2,ДАННЫЕ!AG711=2,ДАННЫЕ!AH711=2,ДАННЫЕ!$AL711=2,ДАННЫЕ!AI711=2,ДАННЫЕ!AJ711=2,ДАННЫЕ!AK711=2,ДАННЫЕ!AP711=2,ДАННЫЕ!AQ711=2,ДАННЫЕ!AR711=2,ДАННЫЕ!$AM711=2,ДАННЫЕ!$AN711=2,ДАННЫЕ!AS711=2,ДАННЫЕ!AT711=2),2,0)&amp;"t"&amp;IF(T711&gt;0,"1"&amp;T711,"00")&amp;"f"&amp;IF(ДАННЫЕ!$AC711,"1"&amp;ДАННЫЕ!$AC711,"00")&amp;"b"&amp;IF(ДАННЫЕ!$AD711,"1"&amp;ДАННЫЕ!$AD711,"00")&amp;"g"&amp;IF(ДАННЫЕ!$AF711,"1"&amp;ДАННЫЕ!$AF711,"00")&amp;"c"&amp;IF(ДАННЫЕ!$AG711,"1"&amp;ДАННЫЕ!$AG711,"00")&amp;"i"&amp;IF(ДАННЫЕ!$AH711,"1"&amp;ДАННЫЕ!$AH711,"00")&amp;"r"&amp;IF(ДАННЫЕ!$AL711,"1"&amp;ДАННЫЕ!$AL711,"00")&amp;"m"&amp;IF(ДАННЫЕ!$AI711,"1"&amp;ДАННЫЕ!$AI711,"00")&amp;"hS"&amp;IF(ДАННЫЕ!$AJ711,"1"&amp;ДАННЫЕ!$AJ711,"00")&amp;"hZ"&amp;IF(ДАННЫЕ!$AK711,"1"&amp;ДАННЫЕ!$AK711,"00")&amp;"p"&amp;IF(ДАННЫЕ!$AP711,"1"&amp;ДАННЫЕ!$AP711,"00")&amp;"k"&amp;IF(ДАННЫЕ!$AQ711,"1"&amp;ДАННЫЕ!$AQ711,"00")&amp;"z"&amp;IF(ДАННЫЕ!$AR711,"1"&amp;ДАННЫЕ!$AR711,"00")&amp;"j"&amp;IF(ДАННЫЕ!$AM711,"1"&amp;ДАННЫЕ!$AM711,"00")&amp;"n"&amp;IF(ДАННЫЕ!$AN711,"1"&amp;ДАННЫЕ!$AN711,"00")&amp;"E"&amp;ДАННЫЕ!BI711&amp;"L"&amp;ДАННЫЕ!AO711&amp;"h"&amp;IF(ДАННЫЕ!$AU711&gt;0,1,0)&amp;"v"&amp;IF(ДАННЫЕ!$AW711&gt;0,1,0)&amp;"a"&amp;IF(ДАННЫЕ!$AS711,"1"&amp;ДАННЫЕ!$AS711,"00")&amp;"s"&amp;IF(ДАННЫЕ!$AT711,"1"&amp;ДАННЫЕ!$AT711,"00")&amp;"u"&amp;IF(ДАННЫЕ!$CJ711&gt;0,1,0)&amp;"y"&amp;B711&amp;"d"&amp;H711&amp;"e"&amp;F711&amp;G711</f>
        <v>x0w00t00f00b00g00c00i00r00m00hS00hZ00p00k00z00j00n00ELh0v0a00s00u0y0de</v>
      </c>
      <c r="L711" s="28" t="str">
        <f ca="1">ДАННЫЕ!$I711&amp;"VN"&amp;IF(ДАННЫЕ!AW711&gt;0,11,10)&amp;"CD"&amp;IF(ДАННЫЕ!BF711&gt;500,16,IF(ДАННЫЕ!BF711&gt;350,15,IF(ДАННЫЕ!BF711&gt;=200,14,IF(ДАННЫЕ!BF711&gt;=100,13,IF(ДАННЫЕ!BF711&gt;=50,12,IF(ДАННЫЕ!BF711&gt;0,11,10))))))&amp;"AR"&amp;IF(ДАННЫЕ!BX711&gt;0,1,0)&amp;"GD"&amp;B711&amp;"VV"&amp;IF(E711&gt;=5,IF(E711&lt;18,1,0),0)</f>
        <v>VN10CD10AR0GD0VV0</v>
      </c>
      <c r="M711" s="28" t="str">
        <f>ДАННЫЕ!$I711&amp;"b"&amp;ДАННЫЕ!$BI711&amp;"r"&amp;ДАННЫЕ!$BJ711&amp;"CD"&amp;IF(ДАННЫЕ!BF711&gt;0,IF(ДАННЫЕ!BF711&lt;200,1,IF(ДАННЫЕ!BF711&lt;350,2,3)),0)&amp;"h"&amp;IF(ДАННЫЕ!$BK711+ДАННЫЕ!$BL711+ДАННЫЕ!$BM711&gt;0,1,0)&amp;"x"&amp;ДАННЫЕ!$BK711&amp;"y"&amp;ДАННЫЕ!$BL711&amp;"z"&amp;ДАННЫЕ!$BM711&amp;"c"&amp;IF(ДАННЫЕ!$BK711+ДАННЫЕ!$BL711+ДАННЫЕ!$BM711=3,1,0)&amp;"a"&amp;IF(ДАННЫЕ!$BQ711+ДАННЫЕ!$BR711&gt;0,1,0)&amp;"d"&amp;ДАННЫЕ!$BQ711&amp;"v"&amp;ДАННЫЕ!$BR711&amp;"p"&amp;ДАННЫЕ!$BS711&amp;"n"&amp;ДАННЫЕ!$BU711&amp;"t"&amp;ДАННЫЕ!$BV711&amp;"o"&amp;ДАННЫЕ!$BT711&amp;"l"&amp;IF(ДАННЫЕ!$BN711&gt;0,1,0)&amp;ДАННЫЕ!$BN711&amp;"g"&amp;ДАННЫЕ!$BO711&amp;"s"&amp;ДАННЫЕ!$BP711&amp;"DZ"&amp;IF(ДАННЫЕ!B711-ДАННЫЕ!G711 &lt; 60,IF(ДАННЫЕ!B711-ДАННЫЕ!G711 &gt;= 0,1,0),0)&amp;"u"&amp;IF(ДАННЫЕ!$CJ711&gt;0,1,0)</f>
        <v>brCD0h0xyzc0a0dvpntol0gsDZ1u0</v>
      </c>
      <c r="N711" s="28" t="str">
        <f ca="1">ДАННЫЕ!$F711&amp;ДАННЫЕ!$I711&amp;"g"&amp;B711&amp;"cf"&amp;D711&amp;"a"&amp;IF(ДАННЫЕ!$BX711&gt;0,1,0)&amp;IF(ДАННЫЕ!$BF711&gt;500,1,IF(ДАННЫЕ!$BF711&gt;350,2,IF(ДАННЫЕ!$BF711&gt;=200,3,IF(ДАННЫЕ!$BF711&gt;=100,4,IF(ДАННЫЕ!$BF711&gt;=50,5,IF(ДАННЫЕ!$BF711&lt;50,6,0))))))&amp;"AR"&amp;IF(DATEDIF(ДАННЫЕ!$BX711,ДАННЫЕ!$F$1,"y")&gt;1,1,0)&amp;"VG"&amp;IF(ДАННЫЕ!$BH711="0",1,0)&amp;"o"&amp;IF(T711+ДАННЫЕ!$AF711+ДАННЫЕ!$AG711+ДАННЫЕ!$AH711+ДАННЫЕ!$AI711+ДАННЫЕ!$AJ711+ДАННЫЕ!$AP711+ДАННЫЕ!$AQ711+ДАННЫЕ!$AR711+ДАННЫЕ!$AU711+ДАННЫЕ!$AW711+ДАННЫЕ!$AS711+ДАННЫЕ!$AT711&gt;0,1,0)&amp;"x"&amp;ДАННЫЕ!$AG711&amp;"p"&amp;IF(ДАННЫЕ!$BY711&gt;0,1,0)&amp;"v"&amp;IF(ДАННЫЕ!$BZ711&gt;0,1,0)&amp;"n"&amp;ДАННЫЕ!$CA711&amp;"t"&amp;ДАННЫЕ!$AY711&amp;"k"&amp;ДАННЫЕ!$CB711&amp;"q"&amp;ДАННЫЕ!$CC711&amp;"w"&amp;ДАННЫЕ!$CD711&amp;"e"&amp;ДАННЫЕ!$CE711&amp;"m"&amp;ДАННЫЕ!$CF711&amp;"c"&amp;ДАННЫЕ!$CG711&amp;"z"&amp;ДАННЫЕ!$CH711&amp;"d"&amp;IF(H711=4,1,0)&amp;"s"&amp;IF(ДАННЫЕ!$J711=1,0,1)&amp;"u"&amp;IF(ДАННЫЕ!$CJ711&gt;0,1,0)</f>
        <v>g0cf0a06AR1VG0o0xp0v0ntkqwemczd0s1u0</v>
      </c>
      <c r="O711" s="28" t="str">
        <f>ДАННЫЕ!$I711&amp;"g"&amp;B711&amp;A711&amp;"f"&amp;P711&amp;"c"&amp;IF(ДАННЫЕ!$U711&gt;0,1,0)&amp;"s"&amp;IF(ДАННЫЕ!$Q711&gt;0,IF(YEAR(ДАННЫЕ!$F$1)=YEAR(ДАННЫЕ!$Q711),IF(MONTH(ДАННЫЕ!$F$1)=MONTH(ДАННЫЕ!$Q711),111,11),1),0)&amp;"i"&amp;IF(ДАННЫЕ!$R711+ДАННЫЕ!$S711+ДАННЫЕ!$T711=0,0,1)&amp;"h"&amp;IF(ДАННЫЕ!$P711&gt;0,1,0)&amp;"p"&amp;IF(ДАННЫЕ!$CI711&gt;0,IF(YEAR(ДАННЫЕ!$F$1)=YEAR(ДАННЫЕ!$CI711),IF(MONTH(ДАННЫЕ!$F$1)=MONTH(ДАННЫЕ!$CI711),111,11),1),0)&amp;"d"&amp;IF(ДАННЫЕ!$CJ711&gt;0,IF(YEAR(ДАННЫЕ!$F$1)=YEAR(ДАННЫЕ!$CJ711),IF(MONTH(ДАННЫЕ!$F$1)=MONTH(ДАННЫЕ!$CJ711),111,11),1),0)&amp;"o"&amp;IF(ДАННЫЕ!$CK711&gt;0,IF(MONTH(ДАННЫЕ!$F$1)=MONTH(ДАННЫЕ!$CK711),111,11),0)&amp;"v"&amp;IF(ДАННЫЕ!$BE711&gt;0,IF(MONTH(ДАННЫЕ!$F$1)=MONTH(ДАННЫЕ!$BE711),111,11),0)</f>
        <v>g00f0c0s0i0h0p0d0o0v0</v>
      </c>
      <c r="P711" s="15">
        <f t="shared" si="32"/>
        <v>0</v>
      </c>
      <c r="Q711" s="15">
        <f>IF(ДАННЫЕ!$F$1&gt;ДАННЫЕ!$N711,IF(YEAR(ДАННЫЕ!$F$1)=YEAR(ДАННЫЕ!M711),1,0),0)</f>
        <v>0</v>
      </c>
      <c r="R711" s="15">
        <f>IF(ДАННЫЕ!$F$1&gt;ДАННЫЕ!$N711,IF(YEAR(ДАННЫЕ!$F$1)=YEAR(ДАННЫЕ!N711),1,0),0)</f>
        <v>0</v>
      </c>
      <c r="S711" s="15">
        <f>IF(ДАННЫЕ!$AA711="2А",1,IF(ДАННЫЕ!$AA711="2Б",2,IF(ДАННЫЕ!$AA711="2В",3,IF(ДАННЫЕ!$AA711=3,4,IF(ДАННЫЕ!$AA711="4А",5,IF(ДАННЫЕ!$AA711="4Б",6,IF(ДАННЫЕ!$AA711="4В",7,IF(ДАННЫЕ!$AA711=5,8,0))))))))</f>
        <v>0</v>
      </c>
      <c r="T711" s="15">
        <f>IF(OR(ДАННЫЕ!$AC711=2,ДАННЫЕ!$AD711=2,ДАННЫЕ!$AE711=2),2,IF(OR(ДАННЫЕ!$AC711=1,ДАННЫЕ!$AD711=1,ДАННЫЕ!$AE711=1),1,0))</f>
        <v>0</v>
      </c>
    </row>
    <row r="712" spans="1:20" ht="15" customHeight="1" x14ac:dyDescent="0.2">
      <c r="A712" s="78">
        <f>IF(B712&gt;0,IF(MONTH(ДАННЫЕ!$F$1)=MONTH(ДАННЫЕ!$B712),1,0),0)</f>
        <v>0</v>
      </c>
      <c r="B712" s="14">
        <f>IF(ДАННЫЕ!$B712&gt;0,IF(YEAR(ДАННЫЕ!$F$1)=YEAR(ДАННЫЕ!$B712),1,0),0)</f>
        <v>0</v>
      </c>
      <c r="C712" s="14">
        <f>IF(ДАННЫЕ!$CM712&gt;0,IF(YEAR(ДАННЫЕ!$F$1)=YEAR(ДАННЫЕ!$CM712),1,0),0)</f>
        <v>0</v>
      </c>
      <c r="D712" s="14">
        <f>IF(ДАННЫЕ!$CJ712&gt;0,IF(ДАННЫЕ!$CL712&gt;ДАННЫЕ!$F$1,1,IF(ДАННЫЕ!$CL712&gt;0,0,1)),0)</f>
        <v>0</v>
      </c>
      <c r="E712" s="43" t="str">
        <f ca="1">IF(ДАННЫЕ!$F$1&gt;0,IF(ДАННЫЕ!$G712&gt;0,DATEDIF(ДАННЫЕ!$G712,ДАННЫЕ!$F$1,"y"),""),IF(ДАННЫЕ!$G712&gt;0,DATEDIF(ДАННЫЕ!$G712,TODAY(),"y"),""))</f>
        <v/>
      </c>
      <c r="F712" s="43" t="str">
        <f xml:space="preserve"> IF(ДАННЫЕ!$F712="М",IF(E712&gt;=18,IF(E712&lt;60,1,""),""),"")&amp;IF(ДАННЫЕ!$F712="Ж",IF(E712&gt;=18,IF(E712&lt;55,1,""),""),"")</f>
        <v/>
      </c>
      <c r="G712" s="43" t="str">
        <f xml:space="preserve"> IF(ДАННЫЕ!$F712="М",IF(E712&gt;=60,2,""),"")&amp;IF(ДАННЫЕ!$F712="Ж",IF(E712&gt;=55,2,""),"")</f>
        <v/>
      </c>
      <c r="H712" s="43" t="str">
        <f t="shared" ref="H712:H775" ca="1" si="33">IF(E712&lt;0,"-1",IF(E712&lt;1,11,IF(E712&lt;3,12,IF(E712&lt;5,13,IF(E712&lt;10,14,IF(E712&lt;15,15,IF(E712&lt;18,16,"")))))))</f>
        <v/>
      </c>
      <c r="I712" s="43" t="str">
        <f t="shared" ref="I712:I775" ca="1" si="34">IF(E712&gt;=60,"03",IF(E712&gt;=50,"02",IF(E712&gt;=45,"01",IF(E712&gt;=35,9,IF(E712&gt;=25,8,IF(E712&gt;=18,7,""))))))</f>
        <v>03</v>
      </c>
      <c r="J712" s="28" t="str">
        <f ca="1">ДАННЫЕ!$F712&amp;H712&amp;I712&amp;ДАННЫЕ!$I712&amp;"m"&amp;IF(ДАННЫЕ!$I712&gt;0,IF(ДАННЫЕ!$J712&gt;0,0,1),"")&amp;"f"&amp;IF(ДАННЫЕ!$R712&gt;0,IF(YEAR(ДАННЫЕ!$F$1)=YEAR(ДАННЫЕ!$R712),1,0),0)&amp;"z"&amp;ДАННЫЕ!$R712&amp;"p"&amp;ДАННЫЕ!$S712&amp;"i"&amp;ДАННЫЕ!$T712&amp;"h"&amp;ДАННЫЕ!$K712&amp;"be"&amp;ДАННЫЕ!$BI712&amp;"CD"&amp;IF(ДАННЫЕ!BF712&gt;500,4,IF(ДАННЫЕ!BF712&gt;350,3,IF(ДАННЫЕ!BF712&gt;200,2,IF(ДАННЫЕ!BF712&gt;0,1,0))))&amp;"g"&amp;B712&amp;"d"&amp;H712&amp;"l"&amp;ДАННЫЕ!AT712&amp;"a"&amp;ДАННЫЕ!$V712&amp;"v"&amp;R712&amp;"k"&amp;ДАННЫЕ!$U712&amp;"s"&amp;ДАННЫЕ!$Y712&amp;"t"&amp;ДАННЫЕ!$X712&amp;"b"&amp;IF(ДАННЫЕ!$Q712&gt;1,1,0)&amp;"PP"&amp;ДАННЫЕ!Z712&amp;"c"&amp;S712&amp;"x"&amp;IF(ДАННЫЕ!$BY712&gt;0,IF(YEAR(ДАННЫЕ!$F$1)=YEAR(ДАННЫЕ!$BY712),1,0),0)&amp;"n"&amp;IF(ДАННЫЕ!$BZ712&gt;0,IF(YEAR(ДАННЫЕ!$F$1)=YEAR(ДАННЫЕ!$BZ712),1,0),0)&amp;"u"&amp;D712&amp;"z"&amp;IF(ДАННЫЕ!$CL712&gt;0,IF(YEAR(ДАННЫЕ!$F$1)&gt;YEAR(ДАННЫЕ!$CL712),11,12),0)</f>
        <v>03mf0zpihbeCD0g0dlav0kstb0PPc0x0n0u0z0</v>
      </c>
      <c r="K712" s="28" t="str">
        <f ca="1">ДАННЫЕ!$I712&amp;"x"&amp;B712&amp;"w"&amp;IF(T712+ДАННЫЕ!AD712+ДАННЫЕ!AE712+ДАННЫЕ!AF712+ДАННЫЕ!AG712+ДАННЫЕ!AH712+ДАННЫЕ!$AL712+ДАННЫЕ!AI712+ДАННЫЕ!AJ712+ДАННЫЕ!AK712+ДАННЫЕ!AP712+ДАННЫЕ!AQ712+ДАННЫЕ!AR712+ДАННЫЕ!$AM712+ДАННЫЕ!$AN712+ДАННЫЕ!AS712+ДАННЫЕ!AT712&gt;0,1,0)&amp;IF(OR(T712=2,ДАННЫЕ!AD712=2,ДАННЫЕ!AE712=2,ДАННЫЕ!AF712=2,ДАННЫЕ!AG712=2,ДАННЫЕ!AH712=2,ДАННЫЕ!$AL712=2,ДАННЫЕ!AI712=2,ДАННЫЕ!AJ712=2,ДАННЫЕ!AK712=2,ДАННЫЕ!AP712=2,ДАННЫЕ!AQ712=2,ДАННЫЕ!AR712=2,ДАННЫЕ!$AM712=2,ДАННЫЕ!$AN712=2,ДАННЫЕ!AS712=2,ДАННЫЕ!AT712=2),2,0)&amp;"t"&amp;IF(T712&gt;0,"1"&amp;T712,"00")&amp;"f"&amp;IF(ДАННЫЕ!$AC712,"1"&amp;ДАННЫЕ!$AC712,"00")&amp;"b"&amp;IF(ДАННЫЕ!$AD712,"1"&amp;ДАННЫЕ!$AD712,"00")&amp;"g"&amp;IF(ДАННЫЕ!$AF712,"1"&amp;ДАННЫЕ!$AF712,"00")&amp;"c"&amp;IF(ДАННЫЕ!$AG712,"1"&amp;ДАННЫЕ!$AG712,"00")&amp;"i"&amp;IF(ДАННЫЕ!$AH712,"1"&amp;ДАННЫЕ!$AH712,"00")&amp;"r"&amp;IF(ДАННЫЕ!$AL712,"1"&amp;ДАННЫЕ!$AL712,"00")&amp;"m"&amp;IF(ДАННЫЕ!$AI712,"1"&amp;ДАННЫЕ!$AI712,"00")&amp;"hS"&amp;IF(ДАННЫЕ!$AJ712,"1"&amp;ДАННЫЕ!$AJ712,"00")&amp;"hZ"&amp;IF(ДАННЫЕ!$AK712,"1"&amp;ДАННЫЕ!$AK712,"00")&amp;"p"&amp;IF(ДАННЫЕ!$AP712,"1"&amp;ДАННЫЕ!$AP712,"00")&amp;"k"&amp;IF(ДАННЫЕ!$AQ712,"1"&amp;ДАННЫЕ!$AQ712,"00")&amp;"z"&amp;IF(ДАННЫЕ!$AR712,"1"&amp;ДАННЫЕ!$AR712,"00")&amp;"j"&amp;IF(ДАННЫЕ!$AM712,"1"&amp;ДАННЫЕ!$AM712,"00")&amp;"n"&amp;IF(ДАННЫЕ!$AN712,"1"&amp;ДАННЫЕ!$AN712,"00")&amp;"E"&amp;ДАННЫЕ!BI712&amp;"L"&amp;ДАННЫЕ!AO712&amp;"h"&amp;IF(ДАННЫЕ!$AU712&gt;0,1,0)&amp;"v"&amp;IF(ДАННЫЕ!$AW712&gt;0,1,0)&amp;"a"&amp;IF(ДАННЫЕ!$AS712,"1"&amp;ДАННЫЕ!$AS712,"00")&amp;"s"&amp;IF(ДАННЫЕ!$AT712,"1"&amp;ДАННЫЕ!$AT712,"00")&amp;"u"&amp;IF(ДАННЫЕ!$CJ712&gt;0,1,0)&amp;"y"&amp;B712&amp;"d"&amp;H712&amp;"e"&amp;F712&amp;G712</f>
        <v>x0w00t00f00b00g00c00i00r00m00hS00hZ00p00k00z00j00n00ELh0v0a00s00u0y0de</v>
      </c>
      <c r="L712" s="28" t="str">
        <f ca="1">ДАННЫЕ!$I712&amp;"VN"&amp;IF(ДАННЫЕ!AW712&gt;0,11,10)&amp;"CD"&amp;IF(ДАННЫЕ!BF712&gt;500,16,IF(ДАННЫЕ!BF712&gt;350,15,IF(ДАННЫЕ!BF712&gt;=200,14,IF(ДАННЫЕ!BF712&gt;=100,13,IF(ДАННЫЕ!BF712&gt;=50,12,IF(ДАННЫЕ!BF712&gt;0,11,10))))))&amp;"AR"&amp;IF(ДАННЫЕ!BX712&gt;0,1,0)&amp;"GD"&amp;B712&amp;"VV"&amp;IF(E712&gt;=5,IF(E712&lt;18,1,0),0)</f>
        <v>VN10CD10AR0GD0VV0</v>
      </c>
      <c r="M712" s="28" t="str">
        <f>ДАННЫЕ!$I712&amp;"b"&amp;ДАННЫЕ!$BI712&amp;"r"&amp;ДАННЫЕ!$BJ712&amp;"CD"&amp;IF(ДАННЫЕ!BF712&gt;0,IF(ДАННЫЕ!BF712&lt;200,1,IF(ДАННЫЕ!BF712&lt;350,2,3)),0)&amp;"h"&amp;IF(ДАННЫЕ!$BK712+ДАННЫЕ!$BL712+ДАННЫЕ!$BM712&gt;0,1,0)&amp;"x"&amp;ДАННЫЕ!$BK712&amp;"y"&amp;ДАННЫЕ!$BL712&amp;"z"&amp;ДАННЫЕ!$BM712&amp;"c"&amp;IF(ДАННЫЕ!$BK712+ДАННЫЕ!$BL712+ДАННЫЕ!$BM712=3,1,0)&amp;"a"&amp;IF(ДАННЫЕ!$BQ712+ДАННЫЕ!$BR712&gt;0,1,0)&amp;"d"&amp;ДАННЫЕ!$BQ712&amp;"v"&amp;ДАННЫЕ!$BR712&amp;"p"&amp;ДАННЫЕ!$BS712&amp;"n"&amp;ДАННЫЕ!$BU712&amp;"t"&amp;ДАННЫЕ!$BV712&amp;"o"&amp;ДАННЫЕ!$BT712&amp;"l"&amp;IF(ДАННЫЕ!$BN712&gt;0,1,0)&amp;ДАННЫЕ!$BN712&amp;"g"&amp;ДАННЫЕ!$BO712&amp;"s"&amp;ДАННЫЕ!$BP712&amp;"DZ"&amp;IF(ДАННЫЕ!B712-ДАННЫЕ!G712 &lt; 60,IF(ДАННЫЕ!B712-ДАННЫЕ!G712 &gt;= 0,1,0),0)&amp;"u"&amp;IF(ДАННЫЕ!$CJ712&gt;0,1,0)</f>
        <v>brCD0h0xyzc0a0dvpntol0gsDZ1u0</v>
      </c>
      <c r="N712" s="28" t="str">
        <f ca="1">ДАННЫЕ!$F712&amp;ДАННЫЕ!$I712&amp;"g"&amp;B712&amp;"cf"&amp;D712&amp;"a"&amp;IF(ДАННЫЕ!$BX712&gt;0,1,0)&amp;IF(ДАННЫЕ!$BF712&gt;500,1,IF(ДАННЫЕ!$BF712&gt;350,2,IF(ДАННЫЕ!$BF712&gt;=200,3,IF(ДАННЫЕ!$BF712&gt;=100,4,IF(ДАННЫЕ!$BF712&gt;=50,5,IF(ДАННЫЕ!$BF712&lt;50,6,0))))))&amp;"AR"&amp;IF(DATEDIF(ДАННЫЕ!$BX712,ДАННЫЕ!$F$1,"y")&gt;1,1,0)&amp;"VG"&amp;IF(ДАННЫЕ!$BH712="0",1,0)&amp;"o"&amp;IF(T712+ДАННЫЕ!$AF712+ДАННЫЕ!$AG712+ДАННЫЕ!$AH712+ДАННЫЕ!$AI712+ДАННЫЕ!$AJ712+ДАННЫЕ!$AP712+ДАННЫЕ!$AQ712+ДАННЫЕ!$AR712+ДАННЫЕ!$AU712+ДАННЫЕ!$AW712+ДАННЫЕ!$AS712+ДАННЫЕ!$AT712&gt;0,1,0)&amp;"x"&amp;ДАННЫЕ!$AG712&amp;"p"&amp;IF(ДАННЫЕ!$BY712&gt;0,1,0)&amp;"v"&amp;IF(ДАННЫЕ!$BZ712&gt;0,1,0)&amp;"n"&amp;ДАННЫЕ!$CA712&amp;"t"&amp;ДАННЫЕ!$AY712&amp;"k"&amp;ДАННЫЕ!$CB712&amp;"q"&amp;ДАННЫЕ!$CC712&amp;"w"&amp;ДАННЫЕ!$CD712&amp;"e"&amp;ДАННЫЕ!$CE712&amp;"m"&amp;ДАННЫЕ!$CF712&amp;"c"&amp;ДАННЫЕ!$CG712&amp;"z"&amp;ДАННЫЕ!$CH712&amp;"d"&amp;IF(H712=4,1,0)&amp;"s"&amp;IF(ДАННЫЕ!$J712=1,0,1)&amp;"u"&amp;IF(ДАННЫЕ!$CJ712&gt;0,1,0)</f>
        <v>g0cf0a06AR1VG0o0xp0v0ntkqwemczd0s1u0</v>
      </c>
      <c r="O712" s="28" t="str">
        <f>ДАННЫЕ!$I712&amp;"g"&amp;B712&amp;A712&amp;"f"&amp;P712&amp;"c"&amp;IF(ДАННЫЕ!$U712&gt;0,1,0)&amp;"s"&amp;IF(ДАННЫЕ!$Q712&gt;0,IF(YEAR(ДАННЫЕ!$F$1)=YEAR(ДАННЫЕ!$Q712),IF(MONTH(ДАННЫЕ!$F$1)=MONTH(ДАННЫЕ!$Q712),111,11),1),0)&amp;"i"&amp;IF(ДАННЫЕ!$R712+ДАННЫЕ!$S712+ДАННЫЕ!$T712=0,0,1)&amp;"h"&amp;IF(ДАННЫЕ!$P712&gt;0,1,0)&amp;"p"&amp;IF(ДАННЫЕ!$CI712&gt;0,IF(YEAR(ДАННЫЕ!$F$1)=YEAR(ДАННЫЕ!$CI712),IF(MONTH(ДАННЫЕ!$F$1)=MONTH(ДАННЫЕ!$CI712),111,11),1),0)&amp;"d"&amp;IF(ДАННЫЕ!$CJ712&gt;0,IF(YEAR(ДАННЫЕ!$F$1)=YEAR(ДАННЫЕ!$CJ712),IF(MONTH(ДАННЫЕ!$F$1)=MONTH(ДАННЫЕ!$CJ712),111,11),1),0)&amp;"o"&amp;IF(ДАННЫЕ!$CK712&gt;0,IF(MONTH(ДАННЫЕ!$F$1)=MONTH(ДАННЫЕ!$CK712),111,11),0)&amp;"v"&amp;IF(ДАННЫЕ!$BE712&gt;0,IF(MONTH(ДАННЫЕ!$F$1)=MONTH(ДАННЫЕ!$BE712),111,11),0)</f>
        <v>g00f0c0s0i0h0p0d0o0v0</v>
      </c>
      <c r="P712" s="15">
        <f t="shared" ref="P712:P775" si="35">IF(Q712&gt;R712,1,0)</f>
        <v>0</v>
      </c>
      <c r="Q712" s="15">
        <f>IF(ДАННЫЕ!$F$1&gt;ДАННЫЕ!$N712,IF(YEAR(ДАННЫЕ!$F$1)=YEAR(ДАННЫЕ!M712),1,0),0)</f>
        <v>0</v>
      </c>
      <c r="R712" s="15">
        <f>IF(ДАННЫЕ!$F$1&gt;ДАННЫЕ!$N712,IF(YEAR(ДАННЫЕ!$F$1)=YEAR(ДАННЫЕ!N712),1,0),0)</f>
        <v>0</v>
      </c>
      <c r="S712" s="15">
        <f>IF(ДАННЫЕ!$AA712="2А",1,IF(ДАННЫЕ!$AA712="2Б",2,IF(ДАННЫЕ!$AA712="2В",3,IF(ДАННЫЕ!$AA712=3,4,IF(ДАННЫЕ!$AA712="4А",5,IF(ДАННЫЕ!$AA712="4Б",6,IF(ДАННЫЕ!$AA712="4В",7,IF(ДАННЫЕ!$AA712=5,8,0))))))))</f>
        <v>0</v>
      </c>
      <c r="T712" s="15">
        <f>IF(OR(ДАННЫЕ!$AC712=2,ДАННЫЕ!$AD712=2,ДАННЫЕ!$AE712=2),2,IF(OR(ДАННЫЕ!$AC712=1,ДАННЫЕ!$AD712=1,ДАННЫЕ!$AE712=1),1,0))</f>
        <v>0</v>
      </c>
    </row>
    <row r="713" spans="1:20" ht="15" customHeight="1" x14ac:dyDescent="0.2">
      <c r="A713" s="78">
        <f>IF(B713&gt;0,IF(MONTH(ДАННЫЕ!$F$1)=MONTH(ДАННЫЕ!$B713),1,0),0)</f>
        <v>0</v>
      </c>
      <c r="B713" s="14">
        <f>IF(ДАННЫЕ!$B713&gt;0,IF(YEAR(ДАННЫЕ!$F$1)=YEAR(ДАННЫЕ!$B713),1,0),0)</f>
        <v>0</v>
      </c>
      <c r="C713" s="14">
        <f>IF(ДАННЫЕ!$CM713&gt;0,IF(YEAR(ДАННЫЕ!$F$1)=YEAR(ДАННЫЕ!$CM713),1,0),0)</f>
        <v>0</v>
      </c>
      <c r="D713" s="14">
        <f>IF(ДАННЫЕ!$CJ713&gt;0,IF(ДАННЫЕ!$CL713&gt;ДАННЫЕ!$F$1,1,IF(ДАННЫЕ!$CL713&gt;0,0,1)),0)</f>
        <v>0</v>
      </c>
      <c r="E713" s="43" t="str">
        <f ca="1">IF(ДАННЫЕ!$F$1&gt;0,IF(ДАННЫЕ!$G713&gt;0,DATEDIF(ДАННЫЕ!$G713,ДАННЫЕ!$F$1,"y"),""),IF(ДАННЫЕ!$G713&gt;0,DATEDIF(ДАННЫЕ!$G713,TODAY(),"y"),""))</f>
        <v/>
      </c>
      <c r="F713" s="43" t="str">
        <f xml:space="preserve"> IF(ДАННЫЕ!$F713="М",IF(E713&gt;=18,IF(E713&lt;60,1,""),""),"")&amp;IF(ДАННЫЕ!$F713="Ж",IF(E713&gt;=18,IF(E713&lt;55,1,""),""),"")</f>
        <v/>
      </c>
      <c r="G713" s="43" t="str">
        <f xml:space="preserve"> IF(ДАННЫЕ!$F713="М",IF(E713&gt;=60,2,""),"")&amp;IF(ДАННЫЕ!$F713="Ж",IF(E713&gt;=55,2,""),"")</f>
        <v/>
      </c>
      <c r="H713" s="43" t="str">
        <f t="shared" ca="1" si="33"/>
        <v/>
      </c>
      <c r="I713" s="43" t="str">
        <f t="shared" ca="1" si="34"/>
        <v>03</v>
      </c>
      <c r="J713" s="28" t="str">
        <f ca="1">ДАННЫЕ!$F713&amp;H713&amp;I713&amp;ДАННЫЕ!$I713&amp;"m"&amp;IF(ДАННЫЕ!$I713&gt;0,IF(ДАННЫЕ!$J713&gt;0,0,1),"")&amp;"f"&amp;IF(ДАННЫЕ!$R713&gt;0,IF(YEAR(ДАННЫЕ!$F$1)=YEAR(ДАННЫЕ!$R713),1,0),0)&amp;"z"&amp;ДАННЫЕ!$R713&amp;"p"&amp;ДАННЫЕ!$S713&amp;"i"&amp;ДАННЫЕ!$T713&amp;"h"&amp;ДАННЫЕ!$K713&amp;"be"&amp;ДАННЫЕ!$BI713&amp;"CD"&amp;IF(ДАННЫЕ!BF713&gt;500,4,IF(ДАННЫЕ!BF713&gt;350,3,IF(ДАННЫЕ!BF713&gt;200,2,IF(ДАННЫЕ!BF713&gt;0,1,0))))&amp;"g"&amp;B713&amp;"d"&amp;H713&amp;"l"&amp;ДАННЫЕ!AT713&amp;"a"&amp;ДАННЫЕ!$V713&amp;"v"&amp;R713&amp;"k"&amp;ДАННЫЕ!$U713&amp;"s"&amp;ДАННЫЕ!$Y713&amp;"t"&amp;ДАННЫЕ!$X713&amp;"b"&amp;IF(ДАННЫЕ!$Q713&gt;1,1,0)&amp;"PP"&amp;ДАННЫЕ!Z713&amp;"c"&amp;S713&amp;"x"&amp;IF(ДАННЫЕ!$BY713&gt;0,IF(YEAR(ДАННЫЕ!$F$1)=YEAR(ДАННЫЕ!$BY713),1,0),0)&amp;"n"&amp;IF(ДАННЫЕ!$BZ713&gt;0,IF(YEAR(ДАННЫЕ!$F$1)=YEAR(ДАННЫЕ!$BZ713),1,0),0)&amp;"u"&amp;D713&amp;"z"&amp;IF(ДАННЫЕ!$CL713&gt;0,IF(YEAR(ДАННЫЕ!$F$1)&gt;YEAR(ДАННЫЕ!$CL713),11,12),0)</f>
        <v>03mf0zpihbeCD0g0dlav0kstb0PPc0x0n0u0z0</v>
      </c>
      <c r="K713" s="28" t="str">
        <f ca="1">ДАННЫЕ!$I713&amp;"x"&amp;B713&amp;"w"&amp;IF(T713+ДАННЫЕ!AD713+ДАННЫЕ!AE713+ДАННЫЕ!AF713+ДАННЫЕ!AG713+ДАННЫЕ!AH713+ДАННЫЕ!$AL713+ДАННЫЕ!AI713+ДАННЫЕ!AJ713+ДАННЫЕ!AK713+ДАННЫЕ!AP713+ДАННЫЕ!AQ713+ДАННЫЕ!AR713+ДАННЫЕ!$AM713+ДАННЫЕ!$AN713+ДАННЫЕ!AS713+ДАННЫЕ!AT713&gt;0,1,0)&amp;IF(OR(T713=2,ДАННЫЕ!AD713=2,ДАННЫЕ!AE713=2,ДАННЫЕ!AF713=2,ДАННЫЕ!AG713=2,ДАННЫЕ!AH713=2,ДАННЫЕ!$AL713=2,ДАННЫЕ!AI713=2,ДАННЫЕ!AJ713=2,ДАННЫЕ!AK713=2,ДАННЫЕ!AP713=2,ДАННЫЕ!AQ713=2,ДАННЫЕ!AR713=2,ДАННЫЕ!$AM713=2,ДАННЫЕ!$AN713=2,ДАННЫЕ!AS713=2,ДАННЫЕ!AT713=2),2,0)&amp;"t"&amp;IF(T713&gt;0,"1"&amp;T713,"00")&amp;"f"&amp;IF(ДАННЫЕ!$AC713,"1"&amp;ДАННЫЕ!$AC713,"00")&amp;"b"&amp;IF(ДАННЫЕ!$AD713,"1"&amp;ДАННЫЕ!$AD713,"00")&amp;"g"&amp;IF(ДАННЫЕ!$AF713,"1"&amp;ДАННЫЕ!$AF713,"00")&amp;"c"&amp;IF(ДАННЫЕ!$AG713,"1"&amp;ДАННЫЕ!$AG713,"00")&amp;"i"&amp;IF(ДАННЫЕ!$AH713,"1"&amp;ДАННЫЕ!$AH713,"00")&amp;"r"&amp;IF(ДАННЫЕ!$AL713,"1"&amp;ДАННЫЕ!$AL713,"00")&amp;"m"&amp;IF(ДАННЫЕ!$AI713,"1"&amp;ДАННЫЕ!$AI713,"00")&amp;"hS"&amp;IF(ДАННЫЕ!$AJ713,"1"&amp;ДАННЫЕ!$AJ713,"00")&amp;"hZ"&amp;IF(ДАННЫЕ!$AK713,"1"&amp;ДАННЫЕ!$AK713,"00")&amp;"p"&amp;IF(ДАННЫЕ!$AP713,"1"&amp;ДАННЫЕ!$AP713,"00")&amp;"k"&amp;IF(ДАННЫЕ!$AQ713,"1"&amp;ДАННЫЕ!$AQ713,"00")&amp;"z"&amp;IF(ДАННЫЕ!$AR713,"1"&amp;ДАННЫЕ!$AR713,"00")&amp;"j"&amp;IF(ДАННЫЕ!$AM713,"1"&amp;ДАННЫЕ!$AM713,"00")&amp;"n"&amp;IF(ДАННЫЕ!$AN713,"1"&amp;ДАННЫЕ!$AN713,"00")&amp;"E"&amp;ДАННЫЕ!BI713&amp;"L"&amp;ДАННЫЕ!AO713&amp;"h"&amp;IF(ДАННЫЕ!$AU713&gt;0,1,0)&amp;"v"&amp;IF(ДАННЫЕ!$AW713&gt;0,1,0)&amp;"a"&amp;IF(ДАННЫЕ!$AS713,"1"&amp;ДАННЫЕ!$AS713,"00")&amp;"s"&amp;IF(ДАННЫЕ!$AT713,"1"&amp;ДАННЫЕ!$AT713,"00")&amp;"u"&amp;IF(ДАННЫЕ!$CJ713&gt;0,1,0)&amp;"y"&amp;B713&amp;"d"&amp;H713&amp;"e"&amp;F713&amp;G713</f>
        <v>x0w00t00f00b00g00c00i00r00m00hS00hZ00p00k00z00j00n00ELh0v0a00s00u0y0de</v>
      </c>
      <c r="L713" s="28" t="str">
        <f ca="1">ДАННЫЕ!$I713&amp;"VN"&amp;IF(ДАННЫЕ!AW713&gt;0,11,10)&amp;"CD"&amp;IF(ДАННЫЕ!BF713&gt;500,16,IF(ДАННЫЕ!BF713&gt;350,15,IF(ДАННЫЕ!BF713&gt;=200,14,IF(ДАННЫЕ!BF713&gt;=100,13,IF(ДАННЫЕ!BF713&gt;=50,12,IF(ДАННЫЕ!BF713&gt;0,11,10))))))&amp;"AR"&amp;IF(ДАННЫЕ!BX713&gt;0,1,0)&amp;"GD"&amp;B713&amp;"VV"&amp;IF(E713&gt;=5,IF(E713&lt;18,1,0),0)</f>
        <v>VN10CD10AR0GD0VV0</v>
      </c>
      <c r="M713" s="28" t="str">
        <f>ДАННЫЕ!$I713&amp;"b"&amp;ДАННЫЕ!$BI713&amp;"r"&amp;ДАННЫЕ!$BJ713&amp;"CD"&amp;IF(ДАННЫЕ!BF713&gt;0,IF(ДАННЫЕ!BF713&lt;200,1,IF(ДАННЫЕ!BF713&lt;350,2,3)),0)&amp;"h"&amp;IF(ДАННЫЕ!$BK713+ДАННЫЕ!$BL713+ДАННЫЕ!$BM713&gt;0,1,0)&amp;"x"&amp;ДАННЫЕ!$BK713&amp;"y"&amp;ДАННЫЕ!$BL713&amp;"z"&amp;ДАННЫЕ!$BM713&amp;"c"&amp;IF(ДАННЫЕ!$BK713+ДАННЫЕ!$BL713+ДАННЫЕ!$BM713=3,1,0)&amp;"a"&amp;IF(ДАННЫЕ!$BQ713+ДАННЫЕ!$BR713&gt;0,1,0)&amp;"d"&amp;ДАННЫЕ!$BQ713&amp;"v"&amp;ДАННЫЕ!$BR713&amp;"p"&amp;ДАННЫЕ!$BS713&amp;"n"&amp;ДАННЫЕ!$BU713&amp;"t"&amp;ДАННЫЕ!$BV713&amp;"o"&amp;ДАННЫЕ!$BT713&amp;"l"&amp;IF(ДАННЫЕ!$BN713&gt;0,1,0)&amp;ДАННЫЕ!$BN713&amp;"g"&amp;ДАННЫЕ!$BO713&amp;"s"&amp;ДАННЫЕ!$BP713&amp;"DZ"&amp;IF(ДАННЫЕ!B713-ДАННЫЕ!G713 &lt; 60,IF(ДАННЫЕ!B713-ДАННЫЕ!G713 &gt;= 0,1,0),0)&amp;"u"&amp;IF(ДАННЫЕ!$CJ713&gt;0,1,0)</f>
        <v>brCD0h0xyzc0a0dvpntol0gsDZ1u0</v>
      </c>
      <c r="N713" s="28" t="str">
        <f ca="1">ДАННЫЕ!$F713&amp;ДАННЫЕ!$I713&amp;"g"&amp;B713&amp;"cf"&amp;D713&amp;"a"&amp;IF(ДАННЫЕ!$BX713&gt;0,1,0)&amp;IF(ДАННЫЕ!$BF713&gt;500,1,IF(ДАННЫЕ!$BF713&gt;350,2,IF(ДАННЫЕ!$BF713&gt;=200,3,IF(ДАННЫЕ!$BF713&gt;=100,4,IF(ДАННЫЕ!$BF713&gt;=50,5,IF(ДАННЫЕ!$BF713&lt;50,6,0))))))&amp;"AR"&amp;IF(DATEDIF(ДАННЫЕ!$BX713,ДАННЫЕ!$F$1,"y")&gt;1,1,0)&amp;"VG"&amp;IF(ДАННЫЕ!$BH713="0",1,0)&amp;"o"&amp;IF(T713+ДАННЫЕ!$AF713+ДАННЫЕ!$AG713+ДАННЫЕ!$AH713+ДАННЫЕ!$AI713+ДАННЫЕ!$AJ713+ДАННЫЕ!$AP713+ДАННЫЕ!$AQ713+ДАННЫЕ!$AR713+ДАННЫЕ!$AU713+ДАННЫЕ!$AW713+ДАННЫЕ!$AS713+ДАННЫЕ!$AT713&gt;0,1,0)&amp;"x"&amp;ДАННЫЕ!$AG713&amp;"p"&amp;IF(ДАННЫЕ!$BY713&gt;0,1,0)&amp;"v"&amp;IF(ДАННЫЕ!$BZ713&gt;0,1,0)&amp;"n"&amp;ДАННЫЕ!$CA713&amp;"t"&amp;ДАННЫЕ!$AY713&amp;"k"&amp;ДАННЫЕ!$CB713&amp;"q"&amp;ДАННЫЕ!$CC713&amp;"w"&amp;ДАННЫЕ!$CD713&amp;"e"&amp;ДАННЫЕ!$CE713&amp;"m"&amp;ДАННЫЕ!$CF713&amp;"c"&amp;ДАННЫЕ!$CG713&amp;"z"&amp;ДАННЫЕ!$CH713&amp;"d"&amp;IF(H713=4,1,0)&amp;"s"&amp;IF(ДАННЫЕ!$J713=1,0,1)&amp;"u"&amp;IF(ДАННЫЕ!$CJ713&gt;0,1,0)</f>
        <v>g0cf0a06AR1VG0o0xp0v0ntkqwemczd0s1u0</v>
      </c>
      <c r="O713" s="28" t="str">
        <f>ДАННЫЕ!$I713&amp;"g"&amp;B713&amp;A713&amp;"f"&amp;P713&amp;"c"&amp;IF(ДАННЫЕ!$U713&gt;0,1,0)&amp;"s"&amp;IF(ДАННЫЕ!$Q713&gt;0,IF(YEAR(ДАННЫЕ!$F$1)=YEAR(ДАННЫЕ!$Q713),IF(MONTH(ДАННЫЕ!$F$1)=MONTH(ДАННЫЕ!$Q713),111,11),1),0)&amp;"i"&amp;IF(ДАННЫЕ!$R713+ДАННЫЕ!$S713+ДАННЫЕ!$T713=0,0,1)&amp;"h"&amp;IF(ДАННЫЕ!$P713&gt;0,1,0)&amp;"p"&amp;IF(ДАННЫЕ!$CI713&gt;0,IF(YEAR(ДАННЫЕ!$F$1)=YEAR(ДАННЫЕ!$CI713),IF(MONTH(ДАННЫЕ!$F$1)=MONTH(ДАННЫЕ!$CI713),111,11),1),0)&amp;"d"&amp;IF(ДАННЫЕ!$CJ713&gt;0,IF(YEAR(ДАННЫЕ!$F$1)=YEAR(ДАННЫЕ!$CJ713),IF(MONTH(ДАННЫЕ!$F$1)=MONTH(ДАННЫЕ!$CJ713),111,11),1),0)&amp;"o"&amp;IF(ДАННЫЕ!$CK713&gt;0,IF(MONTH(ДАННЫЕ!$F$1)=MONTH(ДАННЫЕ!$CK713),111,11),0)&amp;"v"&amp;IF(ДАННЫЕ!$BE713&gt;0,IF(MONTH(ДАННЫЕ!$F$1)=MONTH(ДАННЫЕ!$BE713),111,11),0)</f>
        <v>g00f0c0s0i0h0p0d0o0v0</v>
      </c>
      <c r="P713" s="15">
        <f t="shared" si="35"/>
        <v>0</v>
      </c>
      <c r="Q713" s="15">
        <f>IF(ДАННЫЕ!$F$1&gt;ДАННЫЕ!$N713,IF(YEAR(ДАННЫЕ!$F$1)=YEAR(ДАННЫЕ!M713),1,0),0)</f>
        <v>0</v>
      </c>
      <c r="R713" s="15">
        <f>IF(ДАННЫЕ!$F$1&gt;ДАННЫЕ!$N713,IF(YEAR(ДАННЫЕ!$F$1)=YEAR(ДАННЫЕ!N713),1,0),0)</f>
        <v>0</v>
      </c>
      <c r="S713" s="15">
        <f>IF(ДАННЫЕ!$AA713="2А",1,IF(ДАННЫЕ!$AA713="2Б",2,IF(ДАННЫЕ!$AA713="2В",3,IF(ДАННЫЕ!$AA713=3,4,IF(ДАННЫЕ!$AA713="4А",5,IF(ДАННЫЕ!$AA713="4Б",6,IF(ДАННЫЕ!$AA713="4В",7,IF(ДАННЫЕ!$AA713=5,8,0))))))))</f>
        <v>0</v>
      </c>
      <c r="T713" s="15">
        <f>IF(OR(ДАННЫЕ!$AC713=2,ДАННЫЕ!$AD713=2,ДАННЫЕ!$AE713=2),2,IF(OR(ДАННЫЕ!$AC713=1,ДАННЫЕ!$AD713=1,ДАННЫЕ!$AE713=1),1,0))</f>
        <v>0</v>
      </c>
    </row>
    <row r="714" spans="1:20" ht="15" customHeight="1" x14ac:dyDescent="0.2">
      <c r="A714" s="78">
        <f>IF(B714&gt;0,IF(MONTH(ДАННЫЕ!$F$1)=MONTH(ДАННЫЕ!$B714),1,0),0)</f>
        <v>0</v>
      </c>
      <c r="B714" s="14">
        <f>IF(ДАННЫЕ!$B714&gt;0,IF(YEAR(ДАННЫЕ!$F$1)=YEAR(ДАННЫЕ!$B714),1,0),0)</f>
        <v>0</v>
      </c>
      <c r="C714" s="14">
        <f>IF(ДАННЫЕ!$CM714&gt;0,IF(YEAR(ДАННЫЕ!$F$1)=YEAR(ДАННЫЕ!$CM714),1,0),0)</f>
        <v>0</v>
      </c>
      <c r="D714" s="14">
        <f>IF(ДАННЫЕ!$CJ714&gt;0,IF(ДАННЫЕ!$CL714&gt;ДАННЫЕ!$F$1,1,IF(ДАННЫЕ!$CL714&gt;0,0,1)),0)</f>
        <v>0</v>
      </c>
      <c r="E714" s="43" t="str">
        <f ca="1">IF(ДАННЫЕ!$F$1&gt;0,IF(ДАННЫЕ!$G714&gt;0,DATEDIF(ДАННЫЕ!$G714,ДАННЫЕ!$F$1,"y"),""),IF(ДАННЫЕ!$G714&gt;0,DATEDIF(ДАННЫЕ!$G714,TODAY(),"y"),""))</f>
        <v/>
      </c>
      <c r="F714" s="43" t="str">
        <f xml:space="preserve"> IF(ДАННЫЕ!$F714="М",IF(E714&gt;=18,IF(E714&lt;60,1,""),""),"")&amp;IF(ДАННЫЕ!$F714="Ж",IF(E714&gt;=18,IF(E714&lt;55,1,""),""),"")</f>
        <v/>
      </c>
      <c r="G714" s="43" t="str">
        <f xml:space="preserve"> IF(ДАННЫЕ!$F714="М",IF(E714&gt;=60,2,""),"")&amp;IF(ДАННЫЕ!$F714="Ж",IF(E714&gt;=55,2,""),"")</f>
        <v/>
      </c>
      <c r="H714" s="43" t="str">
        <f t="shared" ca="1" si="33"/>
        <v/>
      </c>
      <c r="I714" s="43" t="str">
        <f t="shared" ca="1" si="34"/>
        <v>03</v>
      </c>
      <c r="J714" s="28" t="str">
        <f ca="1">ДАННЫЕ!$F714&amp;H714&amp;I714&amp;ДАННЫЕ!$I714&amp;"m"&amp;IF(ДАННЫЕ!$I714&gt;0,IF(ДАННЫЕ!$J714&gt;0,0,1),"")&amp;"f"&amp;IF(ДАННЫЕ!$R714&gt;0,IF(YEAR(ДАННЫЕ!$F$1)=YEAR(ДАННЫЕ!$R714),1,0),0)&amp;"z"&amp;ДАННЫЕ!$R714&amp;"p"&amp;ДАННЫЕ!$S714&amp;"i"&amp;ДАННЫЕ!$T714&amp;"h"&amp;ДАННЫЕ!$K714&amp;"be"&amp;ДАННЫЕ!$BI714&amp;"CD"&amp;IF(ДАННЫЕ!BF714&gt;500,4,IF(ДАННЫЕ!BF714&gt;350,3,IF(ДАННЫЕ!BF714&gt;200,2,IF(ДАННЫЕ!BF714&gt;0,1,0))))&amp;"g"&amp;B714&amp;"d"&amp;H714&amp;"l"&amp;ДАННЫЕ!AT714&amp;"a"&amp;ДАННЫЕ!$V714&amp;"v"&amp;R714&amp;"k"&amp;ДАННЫЕ!$U714&amp;"s"&amp;ДАННЫЕ!$Y714&amp;"t"&amp;ДАННЫЕ!$X714&amp;"b"&amp;IF(ДАННЫЕ!$Q714&gt;1,1,0)&amp;"PP"&amp;ДАННЫЕ!Z714&amp;"c"&amp;S714&amp;"x"&amp;IF(ДАННЫЕ!$BY714&gt;0,IF(YEAR(ДАННЫЕ!$F$1)=YEAR(ДАННЫЕ!$BY714),1,0),0)&amp;"n"&amp;IF(ДАННЫЕ!$BZ714&gt;0,IF(YEAR(ДАННЫЕ!$F$1)=YEAR(ДАННЫЕ!$BZ714),1,0),0)&amp;"u"&amp;D714&amp;"z"&amp;IF(ДАННЫЕ!$CL714&gt;0,IF(YEAR(ДАННЫЕ!$F$1)&gt;YEAR(ДАННЫЕ!$CL714),11,12),0)</f>
        <v>03mf0zpihbeCD0g0dlav0kstb0PPc0x0n0u0z0</v>
      </c>
      <c r="K714" s="28" t="str">
        <f ca="1">ДАННЫЕ!$I714&amp;"x"&amp;B714&amp;"w"&amp;IF(T714+ДАННЫЕ!AD714+ДАННЫЕ!AE714+ДАННЫЕ!AF714+ДАННЫЕ!AG714+ДАННЫЕ!AH714+ДАННЫЕ!$AL714+ДАННЫЕ!AI714+ДАННЫЕ!AJ714+ДАННЫЕ!AK714+ДАННЫЕ!AP714+ДАННЫЕ!AQ714+ДАННЫЕ!AR714+ДАННЫЕ!$AM714+ДАННЫЕ!$AN714+ДАННЫЕ!AS714+ДАННЫЕ!AT714&gt;0,1,0)&amp;IF(OR(T714=2,ДАННЫЕ!AD714=2,ДАННЫЕ!AE714=2,ДАННЫЕ!AF714=2,ДАННЫЕ!AG714=2,ДАННЫЕ!AH714=2,ДАННЫЕ!$AL714=2,ДАННЫЕ!AI714=2,ДАННЫЕ!AJ714=2,ДАННЫЕ!AK714=2,ДАННЫЕ!AP714=2,ДАННЫЕ!AQ714=2,ДАННЫЕ!AR714=2,ДАННЫЕ!$AM714=2,ДАННЫЕ!$AN714=2,ДАННЫЕ!AS714=2,ДАННЫЕ!AT714=2),2,0)&amp;"t"&amp;IF(T714&gt;0,"1"&amp;T714,"00")&amp;"f"&amp;IF(ДАННЫЕ!$AC714,"1"&amp;ДАННЫЕ!$AC714,"00")&amp;"b"&amp;IF(ДАННЫЕ!$AD714,"1"&amp;ДАННЫЕ!$AD714,"00")&amp;"g"&amp;IF(ДАННЫЕ!$AF714,"1"&amp;ДАННЫЕ!$AF714,"00")&amp;"c"&amp;IF(ДАННЫЕ!$AG714,"1"&amp;ДАННЫЕ!$AG714,"00")&amp;"i"&amp;IF(ДАННЫЕ!$AH714,"1"&amp;ДАННЫЕ!$AH714,"00")&amp;"r"&amp;IF(ДАННЫЕ!$AL714,"1"&amp;ДАННЫЕ!$AL714,"00")&amp;"m"&amp;IF(ДАННЫЕ!$AI714,"1"&amp;ДАННЫЕ!$AI714,"00")&amp;"hS"&amp;IF(ДАННЫЕ!$AJ714,"1"&amp;ДАННЫЕ!$AJ714,"00")&amp;"hZ"&amp;IF(ДАННЫЕ!$AK714,"1"&amp;ДАННЫЕ!$AK714,"00")&amp;"p"&amp;IF(ДАННЫЕ!$AP714,"1"&amp;ДАННЫЕ!$AP714,"00")&amp;"k"&amp;IF(ДАННЫЕ!$AQ714,"1"&amp;ДАННЫЕ!$AQ714,"00")&amp;"z"&amp;IF(ДАННЫЕ!$AR714,"1"&amp;ДАННЫЕ!$AR714,"00")&amp;"j"&amp;IF(ДАННЫЕ!$AM714,"1"&amp;ДАННЫЕ!$AM714,"00")&amp;"n"&amp;IF(ДАННЫЕ!$AN714,"1"&amp;ДАННЫЕ!$AN714,"00")&amp;"E"&amp;ДАННЫЕ!BI714&amp;"L"&amp;ДАННЫЕ!AO714&amp;"h"&amp;IF(ДАННЫЕ!$AU714&gt;0,1,0)&amp;"v"&amp;IF(ДАННЫЕ!$AW714&gt;0,1,0)&amp;"a"&amp;IF(ДАННЫЕ!$AS714,"1"&amp;ДАННЫЕ!$AS714,"00")&amp;"s"&amp;IF(ДАННЫЕ!$AT714,"1"&amp;ДАННЫЕ!$AT714,"00")&amp;"u"&amp;IF(ДАННЫЕ!$CJ714&gt;0,1,0)&amp;"y"&amp;B714&amp;"d"&amp;H714&amp;"e"&amp;F714&amp;G714</f>
        <v>x0w00t00f00b00g00c00i00r00m00hS00hZ00p00k00z00j00n00ELh0v0a00s00u0y0de</v>
      </c>
      <c r="L714" s="28" t="str">
        <f ca="1">ДАННЫЕ!$I714&amp;"VN"&amp;IF(ДАННЫЕ!AW714&gt;0,11,10)&amp;"CD"&amp;IF(ДАННЫЕ!BF714&gt;500,16,IF(ДАННЫЕ!BF714&gt;350,15,IF(ДАННЫЕ!BF714&gt;=200,14,IF(ДАННЫЕ!BF714&gt;=100,13,IF(ДАННЫЕ!BF714&gt;=50,12,IF(ДАННЫЕ!BF714&gt;0,11,10))))))&amp;"AR"&amp;IF(ДАННЫЕ!BX714&gt;0,1,0)&amp;"GD"&amp;B714&amp;"VV"&amp;IF(E714&gt;=5,IF(E714&lt;18,1,0),0)</f>
        <v>VN10CD10AR0GD0VV0</v>
      </c>
      <c r="M714" s="28" t="str">
        <f>ДАННЫЕ!$I714&amp;"b"&amp;ДАННЫЕ!$BI714&amp;"r"&amp;ДАННЫЕ!$BJ714&amp;"CD"&amp;IF(ДАННЫЕ!BF714&gt;0,IF(ДАННЫЕ!BF714&lt;200,1,IF(ДАННЫЕ!BF714&lt;350,2,3)),0)&amp;"h"&amp;IF(ДАННЫЕ!$BK714+ДАННЫЕ!$BL714+ДАННЫЕ!$BM714&gt;0,1,0)&amp;"x"&amp;ДАННЫЕ!$BK714&amp;"y"&amp;ДАННЫЕ!$BL714&amp;"z"&amp;ДАННЫЕ!$BM714&amp;"c"&amp;IF(ДАННЫЕ!$BK714+ДАННЫЕ!$BL714+ДАННЫЕ!$BM714=3,1,0)&amp;"a"&amp;IF(ДАННЫЕ!$BQ714+ДАННЫЕ!$BR714&gt;0,1,0)&amp;"d"&amp;ДАННЫЕ!$BQ714&amp;"v"&amp;ДАННЫЕ!$BR714&amp;"p"&amp;ДАННЫЕ!$BS714&amp;"n"&amp;ДАННЫЕ!$BU714&amp;"t"&amp;ДАННЫЕ!$BV714&amp;"o"&amp;ДАННЫЕ!$BT714&amp;"l"&amp;IF(ДАННЫЕ!$BN714&gt;0,1,0)&amp;ДАННЫЕ!$BN714&amp;"g"&amp;ДАННЫЕ!$BO714&amp;"s"&amp;ДАННЫЕ!$BP714&amp;"DZ"&amp;IF(ДАННЫЕ!B714-ДАННЫЕ!G714 &lt; 60,IF(ДАННЫЕ!B714-ДАННЫЕ!G714 &gt;= 0,1,0),0)&amp;"u"&amp;IF(ДАННЫЕ!$CJ714&gt;0,1,0)</f>
        <v>brCD0h0xyzc0a0dvpntol0gsDZ1u0</v>
      </c>
      <c r="N714" s="28" t="str">
        <f ca="1">ДАННЫЕ!$F714&amp;ДАННЫЕ!$I714&amp;"g"&amp;B714&amp;"cf"&amp;D714&amp;"a"&amp;IF(ДАННЫЕ!$BX714&gt;0,1,0)&amp;IF(ДАННЫЕ!$BF714&gt;500,1,IF(ДАННЫЕ!$BF714&gt;350,2,IF(ДАННЫЕ!$BF714&gt;=200,3,IF(ДАННЫЕ!$BF714&gt;=100,4,IF(ДАННЫЕ!$BF714&gt;=50,5,IF(ДАННЫЕ!$BF714&lt;50,6,0))))))&amp;"AR"&amp;IF(DATEDIF(ДАННЫЕ!$BX714,ДАННЫЕ!$F$1,"y")&gt;1,1,0)&amp;"VG"&amp;IF(ДАННЫЕ!$BH714="0",1,0)&amp;"o"&amp;IF(T714+ДАННЫЕ!$AF714+ДАННЫЕ!$AG714+ДАННЫЕ!$AH714+ДАННЫЕ!$AI714+ДАННЫЕ!$AJ714+ДАННЫЕ!$AP714+ДАННЫЕ!$AQ714+ДАННЫЕ!$AR714+ДАННЫЕ!$AU714+ДАННЫЕ!$AW714+ДАННЫЕ!$AS714+ДАННЫЕ!$AT714&gt;0,1,0)&amp;"x"&amp;ДАННЫЕ!$AG714&amp;"p"&amp;IF(ДАННЫЕ!$BY714&gt;0,1,0)&amp;"v"&amp;IF(ДАННЫЕ!$BZ714&gt;0,1,0)&amp;"n"&amp;ДАННЫЕ!$CA714&amp;"t"&amp;ДАННЫЕ!$AY714&amp;"k"&amp;ДАННЫЕ!$CB714&amp;"q"&amp;ДАННЫЕ!$CC714&amp;"w"&amp;ДАННЫЕ!$CD714&amp;"e"&amp;ДАННЫЕ!$CE714&amp;"m"&amp;ДАННЫЕ!$CF714&amp;"c"&amp;ДАННЫЕ!$CG714&amp;"z"&amp;ДАННЫЕ!$CH714&amp;"d"&amp;IF(H714=4,1,0)&amp;"s"&amp;IF(ДАННЫЕ!$J714=1,0,1)&amp;"u"&amp;IF(ДАННЫЕ!$CJ714&gt;0,1,0)</f>
        <v>g0cf0a06AR1VG0o0xp0v0ntkqwemczd0s1u0</v>
      </c>
      <c r="O714" s="28" t="str">
        <f>ДАННЫЕ!$I714&amp;"g"&amp;B714&amp;A714&amp;"f"&amp;P714&amp;"c"&amp;IF(ДАННЫЕ!$U714&gt;0,1,0)&amp;"s"&amp;IF(ДАННЫЕ!$Q714&gt;0,IF(YEAR(ДАННЫЕ!$F$1)=YEAR(ДАННЫЕ!$Q714),IF(MONTH(ДАННЫЕ!$F$1)=MONTH(ДАННЫЕ!$Q714),111,11),1),0)&amp;"i"&amp;IF(ДАННЫЕ!$R714+ДАННЫЕ!$S714+ДАННЫЕ!$T714=0,0,1)&amp;"h"&amp;IF(ДАННЫЕ!$P714&gt;0,1,0)&amp;"p"&amp;IF(ДАННЫЕ!$CI714&gt;0,IF(YEAR(ДАННЫЕ!$F$1)=YEAR(ДАННЫЕ!$CI714),IF(MONTH(ДАННЫЕ!$F$1)=MONTH(ДАННЫЕ!$CI714),111,11),1),0)&amp;"d"&amp;IF(ДАННЫЕ!$CJ714&gt;0,IF(YEAR(ДАННЫЕ!$F$1)=YEAR(ДАННЫЕ!$CJ714),IF(MONTH(ДАННЫЕ!$F$1)=MONTH(ДАННЫЕ!$CJ714),111,11),1),0)&amp;"o"&amp;IF(ДАННЫЕ!$CK714&gt;0,IF(MONTH(ДАННЫЕ!$F$1)=MONTH(ДАННЫЕ!$CK714),111,11),0)&amp;"v"&amp;IF(ДАННЫЕ!$BE714&gt;0,IF(MONTH(ДАННЫЕ!$F$1)=MONTH(ДАННЫЕ!$BE714),111,11),0)</f>
        <v>g00f0c0s0i0h0p0d0o0v0</v>
      </c>
      <c r="P714" s="15">
        <f t="shared" si="35"/>
        <v>0</v>
      </c>
      <c r="Q714" s="15">
        <f>IF(ДАННЫЕ!$F$1&gt;ДАННЫЕ!$N714,IF(YEAR(ДАННЫЕ!$F$1)=YEAR(ДАННЫЕ!M714),1,0),0)</f>
        <v>0</v>
      </c>
      <c r="R714" s="15">
        <f>IF(ДАННЫЕ!$F$1&gt;ДАННЫЕ!$N714,IF(YEAR(ДАННЫЕ!$F$1)=YEAR(ДАННЫЕ!N714),1,0),0)</f>
        <v>0</v>
      </c>
      <c r="S714" s="15">
        <f>IF(ДАННЫЕ!$AA714="2А",1,IF(ДАННЫЕ!$AA714="2Б",2,IF(ДАННЫЕ!$AA714="2В",3,IF(ДАННЫЕ!$AA714=3,4,IF(ДАННЫЕ!$AA714="4А",5,IF(ДАННЫЕ!$AA714="4Б",6,IF(ДАННЫЕ!$AA714="4В",7,IF(ДАННЫЕ!$AA714=5,8,0))))))))</f>
        <v>0</v>
      </c>
      <c r="T714" s="15">
        <f>IF(OR(ДАННЫЕ!$AC714=2,ДАННЫЕ!$AD714=2,ДАННЫЕ!$AE714=2),2,IF(OR(ДАННЫЕ!$AC714=1,ДАННЫЕ!$AD714=1,ДАННЫЕ!$AE714=1),1,0))</f>
        <v>0</v>
      </c>
    </row>
    <row r="715" spans="1:20" ht="15" customHeight="1" x14ac:dyDescent="0.2">
      <c r="A715" s="78">
        <f>IF(B715&gt;0,IF(MONTH(ДАННЫЕ!$F$1)=MONTH(ДАННЫЕ!$B715),1,0),0)</f>
        <v>0</v>
      </c>
      <c r="B715" s="14">
        <f>IF(ДАННЫЕ!$B715&gt;0,IF(YEAR(ДАННЫЕ!$F$1)=YEAR(ДАННЫЕ!$B715),1,0),0)</f>
        <v>0</v>
      </c>
      <c r="C715" s="14">
        <f>IF(ДАННЫЕ!$CM715&gt;0,IF(YEAR(ДАННЫЕ!$F$1)=YEAR(ДАННЫЕ!$CM715),1,0),0)</f>
        <v>0</v>
      </c>
      <c r="D715" s="14">
        <f>IF(ДАННЫЕ!$CJ715&gt;0,IF(ДАННЫЕ!$CL715&gt;ДАННЫЕ!$F$1,1,IF(ДАННЫЕ!$CL715&gt;0,0,1)),0)</f>
        <v>0</v>
      </c>
      <c r="E715" s="43" t="str">
        <f ca="1">IF(ДАННЫЕ!$F$1&gt;0,IF(ДАННЫЕ!$G715&gt;0,DATEDIF(ДАННЫЕ!$G715,ДАННЫЕ!$F$1,"y"),""),IF(ДАННЫЕ!$G715&gt;0,DATEDIF(ДАННЫЕ!$G715,TODAY(),"y"),""))</f>
        <v/>
      </c>
      <c r="F715" s="43" t="str">
        <f xml:space="preserve"> IF(ДАННЫЕ!$F715="М",IF(E715&gt;=18,IF(E715&lt;60,1,""),""),"")&amp;IF(ДАННЫЕ!$F715="Ж",IF(E715&gt;=18,IF(E715&lt;55,1,""),""),"")</f>
        <v/>
      </c>
      <c r="G715" s="43" t="str">
        <f xml:space="preserve"> IF(ДАННЫЕ!$F715="М",IF(E715&gt;=60,2,""),"")&amp;IF(ДАННЫЕ!$F715="Ж",IF(E715&gt;=55,2,""),"")</f>
        <v/>
      </c>
      <c r="H715" s="43" t="str">
        <f t="shared" ca="1" si="33"/>
        <v/>
      </c>
      <c r="I715" s="43" t="str">
        <f t="shared" ca="1" si="34"/>
        <v>03</v>
      </c>
      <c r="J715" s="28" t="str">
        <f ca="1">ДАННЫЕ!$F715&amp;H715&amp;I715&amp;ДАННЫЕ!$I715&amp;"m"&amp;IF(ДАННЫЕ!$I715&gt;0,IF(ДАННЫЕ!$J715&gt;0,0,1),"")&amp;"f"&amp;IF(ДАННЫЕ!$R715&gt;0,IF(YEAR(ДАННЫЕ!$F$1)=YEAR(ДАННЫЕ!$R715),1,0),0)&amp;"z"&amp;ДАННЫЕ!$R715&amp;"p"&amp;ДАННЫЕ!$S715&amp;"i"&amp;ДАННЫЕ!$T715&amp;"h"&amp;ДАННЫЕ!$K715&amp;"be"&amp;ДАННЫЕ!$BI715&amp;"CD"&amp;IF(ДАННЫЕ!BF715&gt;500,4,IF(ДАННЫЕ!BF715&gt;350,3,IF(ДАННЫЕ!BF715&gt;200,2,IF(ДАННЫЕ!BF715&gt;0,1,0))))&amp;"g"&amp;B715&amp;"d"&amp;H715&amp;"l"&amp;ДАННЫЕ!AT715&amp;"a"&amp;ДАННЫЕ!$V715&amp;"v"&amp;R715&amp;"k"&amp;ДАННЫЕ!$U715&amp;"s"&amp;ДАННЫЕ!$Y715&amp;"t"&amp;ДАННЫЕ!$X715&amp;"b"&amp;IF(ДАННЫЕ!$Q715&gt;1,1,0)&amp;"PP"&amp;ДАННЫЕ!Z715&amp;"c"&amp;S715&amp;"x"&amp;IF(ДАННЫЕ!$BY715&gt;0,IF(YEAR(ДАННЫЕ!$F$1)=YEAR(ДАННЫЕ!$BY715),1,0),0)&amp;"n"&amp;IF(ДАННЫЕ!$BZ715&gt;0,IF(YEAR(ДАННЫЕ!$F$1)=YEAR(ДАННЫЕ!$BZ715),1,0),0)&amp;"u"&amp;D715&amp;"z"&amp;IF(ДАННЫЕ!$CL715&gt;0,IF(YEAR(ДАННЫЕ!$F$1)&gt;YEAR(ДАННЫЕ!$CL715),11,12),0)</f>
        <v>03mf0zpihbeCD0g0dlav0kstb0PPc0x0n0u0z0</v>
      </c>
      <c r="K715" s="28" t="str">
        <f ca="1">ДАННЫЕ!$I715&amp;"x"&amp;B715&amp;"w"&amp;IF(T715+ДАННЫЕ!AD715+ДАННЫЕ!AE715+ДАННЫЕ!AF715+ДАННЫЕ!AG715+ДАННЫЕ!AH715+ДАННЫЕ!$AL715+ДАННЫЕ!AI715+ДАННЫЕ!AJ715+ДАННЫЕ!AK715+ДАННЫЕ!AP715+ДАННЫЕ!AQ715+ДАННЫЕ!AR715+ДАННЫЕ!$AM715+ДАННЫЕ!$AN715+ДАННЫЕ!AS715+ДАННЫЕ!AT715&gt;0,1,0)&amp;IF(OR(T715=2,ДАННЫЕ!AD715=2,ДАННЫЕ!AE715=2,ДАННЫЕ!AF715=2,ДАННЫЕ!AG715=2,ДАННЫЕ!AH715=2,ДАННЫЕ!$AL715=2,ДАННЫЕ!AI715=2,ДАННЫЕ!AJ715=2,ДАННЫЕ!AK715=2,ДАННЫЕ!AP715=2,ДАННЫЕ!AQ715=2,ДАННЫЕ!AR715=2,ДАННЫЕ!$AM715=2,ДАННЫЕ!$AN715=2,ДАННЫЕ!AS715=2,ДАННЫЕ!AT715=2),2,0)&amp;"t"&amp;IF(T715&gt;0,"1"&amp;T715,"00")&amp;"f"&amp;IF(ДАННЫЕ!$AC715,"1"&amp;ДАННЫЕ!$AC715,"00")&amp;"b"&amp;IF(ДАННЫЕ!$AD715,"1"&amp;ДАННЫЕ!$AD715,"00")&amp;"g"&amp;IF(ДАННЫЕ!$AF715,"1"&amp;ДАННЫЕ!$AF715,"00")&amp;"c"&amp;IF(ДАННЫЕ!$AG715,"1"&amp;ДАННЫЕ!$AG715,"00")&amp;"i"&amp;IF(ДАННЫЕ!$AH715,"1"&amp;ДАННЫЕ!$AH715,"00")&amp;"r"&amp;IF(ДАННЫЕ!$AL715,"1"&amp;ДАННЫЕ!$AL715,"00")&amp;"m"&amp;IF(ДАННЫЕ!$AI715,"1"&amp;ДАННЫЕ!$AI715,"00")&amp;"hS"&amp;IF(ДАННЫЕ!$AJ715,"1"&amp;ДАННЫЕ!$AJ715,"00")&amp;"hZ"&amp;IF(ДАННЫЕ!$AK715,"1"&amp;ДАННЫЕ!$AK715,"00")&amp;"p"&amp;IF(ДАННЫЕ!$AP715,"1"&amp;ДАННЫЕ!$AP715,"00")&amp;"k"&amp;IF(ДАННЫЕ!$AQ715,"1"&amp;ДАННЫЕ!$AQ715,"00")&amp;"z"&amp;IF(ДАННЫЕ!$AR715,"1"&amp;ДАННЫЕ!$AR715,"00")&amp;"j"&amp;IF(ДАННЫЕ!$AM715,"1"&amp;ДАННЫЕ!$AM715,"00")&amp;"n"&amp;IF(ДАННЫЕ!$AN715,"1"&amp;ДАННЫЕ!$AN715,"00")&amp;"E"&amp;ДАННЫЕ!BI715&amp;"L"&amp;ДАННЫЕ!AO715&amp;"h"&amp;IF(ДАННЫЕ!$AU715&gt;0,1,0)&amp;"v"&amp;IF(ДАННЫЕ!$AW715&gt;0,1,0)&amp;"a"&amp;IF(ДАННЫЕ!$AS715,"1"&amp;ДАННЫЕ!$AS715,"00")&amp;"s"&amp;IF(ДАННЫЕ!$AT715,"1"&amp;ДАННЫЕ!$AT715,"00")&amp;"u"&amp;IF(ДАННЫЕ!$CJ715&gt;0,1,0)&amp;"y"&amp;B715&amp;"d"&amp;H715&amp;"e"&amp;F715&amp;G715</f>
        <v>x0w00t00f00b00g00c00i00r00m00hS00hZ00p00k00z00j00n00ELh0v0a00s00u0y0de</v>
      </c>
      <c r="L715" s="28" t="str">
        <f ca="1">ДАННЫЕ!$I715&amp;"VN"&amp;IF(ДАННЫЕ!AW715&gt;0,11,10)&amp;"CD"&amp;IF(ДАННЫЕ!BF715&gt;500,16,IF(ДАННЫЕ!BF715&gt;350,15,IF(ДАННЫЕ!BF715&gt;=200,14,IF(ДАННЫЕ!BF715&gt;=100,13,IF(ДАННЫЕ!BF715&gt;=50,12,IF(ДАННЫЕ!BF715&gt;0,11,10))))))&amp;"AR"&amp;IF(ДАННЫЕ!BX715&gt;0,1,0)&amp;"GD"&amp;B715&amp;"VV"&amp;IF(E715&gt;=5,IF(E715&lt;18,1,0),0)</f>
        <v>VN10CD10AR0GD0VV0</v>
      </c>
      <c r="M715" s="28" t="str">
        <f>ДАННЫЕ!$I715&amp;"b"&amp;ДАННЫЕ!$BI715&amp;"r"&amp;ДАННЫЕ!$BJ715&amp;"CD"&amp;IF(ДАННЫЕ!BF715&gt;0,IF(ДАННЫЕ!BF715&lt;200,1,IF(ДАННЫЕ!BF715&lt;350,2,3)),0)&amp;"h"&amp;IF(ДАННЫЕ!$BK715+ДАННЫЕ!$BL715+ДАННЫЕ!$BM715&gt;0,1,0)&amp;"x"&amp;ДАННЫЕ!$BK715&amp;"y"&amp;ДАННЫЕ!$BL715&amp;"z"&amp;ДАННЫЕ!$BM715&amp;"c"&amp;IF(ДАННЫЕ!$BK715+ДАННЫЕ!$BL715+ДАННЫЕ!$BM715=3,1,0)&amp;"a"&amp;IF(ДАННЫЕ!$BQ715+ДАННЫЕ!$BR715&gt;0,1,0)&amp;"d"&amp;ДАННЫЕ!$BQ715&amp;"v"&amp;ДАННЫЕ!$BR715&amp;"p"&amp;ДАННЫЕ!$BS715&amp;"n"&amp;ДАННЫЕ!$BU715&amp;"t"&amp;ДАННЫЕ!$BV715&amp;"o"&amp;ДАННЫЕ!$BT715&amp;"l"&amp;IF(ДАННЫЕ!$BN715&gt;0,1,0)&amp;ДАННЫЕ!$BN715&amp;"g"&amp;ДАННЫЕ!$BO715&amp;"s"&amp;ДАННЫЕ!$BP715&amp;"DZ"&amp;IF(ДАННЫЕ!B715-ДАННЫЕ!G715 &lt; 60,IF(ДАННЫЕ!B715-ДАННЫЕ!G715 &gt;= 0,1,0),0)&amp;"u"&amp;IF(ДАННЫЕ!$CJ715&gt;0,1,0)</f>
        <v>brCD0h0xyzc0a0dvpntol0gsDZ1u0</v>
      </c>
      <c r="N715" s="28" t="str">
        <f ca="1">ДАННЫЕ!$F715&amp;ДАННЫЕ!$I715&amp;"g"&amp;B715&amp;"cf"&amp;D715&amp;"a"&amp;IF(ДАННЫЕ!$BX715&gt;0,1,0)&amp;IF(ДАННЫЕ!$BF715&gt;500,1,IF(ДАННЫЕ!$BF715&gt;350,2,IF(ДАННЫЕ!$BF715&gt;=200,3,IF(ДАННЫЕ!$BF715&gt;=100,4,IF(ДАННЫЕ!$BF715&gt;=50,5,IF(ДАННЫЕ!$BF715&lt;50,6,0))))))&amp;"AR"&amp;IF(DATEDIF(ДАННЫЕ!$BX715,ДАННЫЕ!$F$1,"y")&gt;1,1,0)&amp;"VG"&amp;IF(ДАННЫЕ!$BH715="0",1,0)&amp;"o"&amp;IF(T715+ДАННЫЕ!$AF715+ДАННЫЕ!$AG715+ДАННЫЕ!$AH715+ДАННЫЕ!$AI715+ДАННЫЕ!$AJ715+ДАННЫЕ!$AP715+ДАННЫЕ!$AQ715+ДАННЫЕ!$AR715+ДАННЫЕ!$AU715+ДАННЫЕ!$AW715+ДАННЫЕ!$AS715+ДАННЫЕ!$AT715&gt;0,1,0)&amp;"x"&amp;ДАННЫЕ!$AG715&amp;"p"&amp;IF(ДАННЫЕ!$BY715&gt;0,1,0)&amp;"v"&amp;IF(ДАННЫЕ!$BZ715&gt;0,1,0)&amp;"n"&amp;ДАННЫЕ!$CA715&amp;"t"&amp;ДАННЫЕ!$AY715&amp;"k"&amp;ДАННЫЕ!$CB715&amp;"q"&amp;ДАННЫЕ!$CC715&amp;"w"&amp;ДАННЫЕ!$CD715&amp;"e"&amp;ДАННЫЕ!$CE715&amp;"m"&amp;ДАННЫЕ!$CF715&amp;"c"&amp;ДАННЫЕ!$CG715&amp;"z"&amp;ДАННЫЕ!$CH715&amp;"d"&amp;IF(H715=4,1,0)&amp;"s"&amp;IF(ДАННЫЕ!$J715=1,0,1)&amp;"u"&amp;IF(ДАННЫЕ!$CJ715&gt;0,1,0)</f>
        <v>g0cf0a06AR1VG0o0xp0v0ntkqwemczd0s1u0</v>
      </c>
      <c r="O715" s="28" t="str">
        <f>ДАННЫЕ!$I715&amp;"g"&amp;B715&amp;A715&amp;"f"&amp;P715&amp;"c"&amp;IF(ДАННЫЕ!$U715&gt;0,1,0)&amp;"s"&amp;IF(ДАННЫЕ!$Q715&gt;0,IF(YEAR(ДАННЫЕ!$F$1)=YEAR(ДАННЫЕ!$Q715),IF(MONTH(ДАННЫЕ!$F$1)=MONTH(ДАННЫЕ!$Q715),111,11),1),0)&amp;"i"&amp;IF(ДАННЫЕ!$R715+ДАННЫЕ!$S715+ДАННЫЕ!$T715=0,0,1)&amp;"h"&amp;IF(ДАННЫЕ!$P715&gt;0,1,0)&amp;"p"&amp;IF(ДАННЫЕ!$CI715&gt;0,IF(YEAR(ДАННЫЕ!$F$1)=YEAR(ДАННЫЕ!$CI715),IF(MONTH(ДАННЫЕ!$F$1)=MONTH(ДАННЫЕ!$CI715),111,11),1),0)&amp;"d"&amp;IF(ДАННЫЕ!$CJ715&gt;0,IF(YEAR(ДАННЫЕ!$F$1)=YEAR(ДАННЫЕ!$CJ715),IF(MONTH(ДАННЫЕ!$F$1)=MONTH(ДАННЫЕ!$CJ715),111,11),1),0)&amp;"o"&amp;IF(ДАННЫЕ!$CK715&gt;0,IF(MONTH(ДАННЫЕ!$F$1)=MONTH(ДАННЫЕ!$CK715),111,11),0)&amp;"v"&amp;IF(ДАННЫЕ!$BE715&gt;0,IF(MONTH(ДАННЫЕ!$F$1)=MONTH(ДАННЫЕ!$BE715),111,11),0)</f>
        <v>g00f0c0s0i0h0p0d0o0v0</v>
      </c>
      <c r="P715" s="15">
        <f t="shared" si="35"/>
        <v>0</v>
      </c>
      <c r="Q715" s="15">
        <f>IF(ДАННЫЕ!$F$1&gt;ДАННЫЕ!$N715,IF(YEAR(ДАННЫЕ!$F$1)=YEAR(ДАННЫЕ!M715),1,0),0)</f>
        <v>0</v>
      </c>
      <c r="R715" s="15">
        <f>IF(ДАННЫЕ!$F$1&gt;ДАННЫЕ!$N715,IF(YEAR(ДАННЫЕ!$F$1)=YEAR(ДАННЫЕ!N715),1,0),0)</f>
        <v>0</v>
      </c>
      <c r="S715" s="15">
        <f>IF(ДАННЫЕ!$AA715="2А",1,IF(ДАННЫЕ!$AA715="2Б",2,IF(ДАННЫЕ!$AA715="2В",3,IF(ДАННЫЕ!$AA715=3,4,IF(ДАННЫЕ!$AA715="4А",5,IF(ДАННЫЕ!$AA715="4Б",6,IF(ДАННЫЕ!$AA715="4В",7,IF(ДАННЫЕ!$AA715=5,8,0))))))))</f>
        <v>0</v>
      </c>
      <c r="T715" s="15">
        <f>IF(OR(ДАННЫЕ!$AC715=2,ДАННЫЕ!$AD715=2,ДАННЫЕ!$AE715=2),2,IF(OR(ДАННЫЕ!$AC715=1,ДАННЫЕ!$AD715=1,ДАННЫЕ!$AE715=1),1,0))</f>
        <v>0</v>
      </c>
    </row>
    <row r="716" spans="1:20" ht="15" customHeight="1" x14ac:dyDescent="0.2">
      <c r="A716" s="78">
        <f>IF(B716&gt;0,IF(MONTH(ДАННЫЕ!$F$1)=MONTH(ДАННЫЕ!$B716),1,0),0)</f>
        <v>0</v>
      </c>
      <c r="B716" s="14">
        <f>IF(ДАННЫЕ!$B716&gt;0,IF(YEAR(ДАННЫЕ!$F$1)=YEAR(ДАННЫЕ!$B716),1,0),0)</f>
        <v>0</v>
      </c>
      <c r="C716" s="14">
        <f>IF(ДАННЫЕ!$CM716&gt;0,IF(YEAR(ДАННЫЕ!$F$1)=YEAR(ДАННЫЕ!$CM716),1,0),0)</f>
        <v>0</v>
      </c>
      <c r="D716" s="14">
        <f>IF(ДАННЫЕ!$CJ716&gt;0,IF(ДАННЫЕ!$CL716&gt;ДАННЫЕ!$F$1,1,IF(ДАННЫЕ!$CL716&gt;0,0,1)),0)</f>
        <v>0</v>
      </c>
      <c r="E716" s="43" t="str">
        <f ca="1">IF(ДАННЫЕ!$F$1&gt;0,IF(ДАННЫЕ!$G716&gt;0,DATEDIF(ДАННЫЕ!$G716,ДАННЫЕ!$F$1,"y"),""),IF(ДАННЫЕ!$G716&gt;0,DATEDIF(ДАННЫЕ!$G716,TODAY(),"y"),""))</f>
        <v/>
      </c>
      <c r="F716" s="43" t="str">
        <f xml:space="preserve"> IF(ДАННЫЕ!$F716="М",IF(E716&gt;=18,IF(E716&lt;60,1,""),""),"")&amp;IF(ДАННЫЕ!$F716="Ж",IF(E716&gt;=18,IF(E716&lt;55,1,""),""),"")</f>
        <v/>
      </c>
      <c r="G716" s="43" t="str">
        <f xml:space="preserve"> IF(ДАННЫЕ!$F716="М",IF(E716&gt;=60,2,""),"")&amp;IF(ДАННЫЕ!$F716="Ж",IF(E716&gt;=55,2,""),"")</f>
        <v/>
      </c>
      <c r="H716" s="43" t="str">
        <f t="shared" ca="1" si="33"/>
        <v/>
      </c>
      <c r="I716" s="43" t="str">
        <f t="shared" ca="1" si="34"/>
        <v>03</v>
      </c>
      <c r="J716" s="28" t="str">
        <f ca="1">ДАННЫЕ!$F716&amp;H716&amp;I716&amp;ДАННЫЕ!$I716&amp;"m"&amp;IF(ДАННЫЕ!$I716&gt;0,IF(ДАННЫЕ!$J716&gt;0,0,1),"")&amp;"f"&amp;IF(ДАННЫЕ!$R716&gt;0,IF(YEAR(ДАННЫЕ!$F$1)=YEAR(ДАННЫЕ!$R716),1,0),0)&amp;"z"&amp;ДАННЫЕ!$R716&amp;"p"&amp;ДАННЫЕ!$S716&amp;"i"&amp;ДАННЫЕ!$T716&amp;"h"&amp;ДАННЫЕ!$K716&amp;"be"&amp;ДАННЫЕ!$BI716&amp;"CD"&amp;IF(ДАННЫЕ!BF716&gt;500,4,IF(ДАННЫЕ!BF716&gt;350,3,IF(ДАННЫЕ!BF716&gt;200,2,IF(ДАННЫЕ!BF716&gt;0,1,0))))&amp;"g"&amp;B716&amp;"d"&amp;H716&amp;"l"&amp;ДАННЫЕ!AT716&amp;"a"&amp;ДАННЫЕ!$V716&amp;"v"&amp;R716&amp;"k"&amp;ДАННЫЕ!$U716&amp;"s"&amp;ДАННЫЕ!$Y716&amp;"t"&amp;ДАННЫЕ!$X716&amp;"b"&amp;IF(ДАННЫЕ!$Q716&gt;1,1,0)&amp;"PP"&amp;ДАННЫЕ!Z716&amp;"c"&amp;S716&amp;"x"&amp;IF(ДАННЫЕ!$BY716&gt;0,IF(YEAR(ДАННЫЕ!$F$1)=YEAR(ДАННЫЕ!$BY716),1,0),0)&amp;"n"&amp;IF(ДАННЫЕ!$BZ716&gt;0,IF(YEAR(ДАННЫЕ!$F$1)=YEAR(ДАННЫЕ!$BZ716),1,0),0)&amp;"u"&amp;D716&amp;"z"&amp;IF(ДАННЫЕ!$CL716&gt;0,IF(YEAR(ДАННЫЕ!$F$1)&gt;YEAR(ДАННЫЕ!$CL716),11,12),0)</f>
        <v>03mf0zpihbeCD0g0dlav0kstb0PPc0x0n0u0z0</v>
      </c>
      <c r="K716" s="28" t="str">
        <f ca="1">ДАННЫЕ!$I716&amp;"x"&amp;B716&amp;"w"&amp;IF(T716+ДАННЫЕ!AD716+ДАННЫЕ!AE716+ДАННЫЕ!AF716+ДАННЫЕ!AG716+ДАННЫЕ!AH716+ДАННЫЕ!$AL716+ДАННЫЕ!AI716+ДАННЫЕ!AJ716+ДАННЫЕ!AK716+ДАННЫЕ!AP716+ДАННЫЕ!AQ716+ДАННЫЕ!AR716+ДАННЫЕ!$AM716+ДАННЫЕ!$AN716+ДАННЫЕ!AS716+ДАННЫЕ!AT716&gt;0,1,0)&amp;IF(OR(T716=2,ДАННЫЕ!AD716=2,ДАННЫЕ!AE716=2,ДАННЫЕ!AF716=2,ДАННЫЕ!AG716=2,ДАННЫЕ!AH716=2,ДАННЫЕ!$AL716=2,ДАННЫЕ!AI716=2,ДАННЫЕ!AJ716=2,ДАННЫЕ!AK716=2,ДАННЫЕ!AP716=2,ДАННЫЕ!AQ716=2,ДАННЫЕ!AR716=2,ДАННЫЕ!$AM716=2,ДАННЫЕ!$AN716=2,ДАННЫЕ!AS716=2,ДАННЫЕ!AT716=2),2,0)&amp;"t"&amp;IF(T716&gt;0,"1"&amp;T716,"00")&amp;"f"&amp;IF(ДАННЫЕ!$AC716,"1"&amp;ДАННЫЕ!$AC716,"00")&amp;"b"&amp;IF(ДАННЫЕ!$AD716,"1"&amp;ДАННЫЕ!$AD716,"00")&amp;"g"&amp;IF(ДАННЫЕ!$AF716,"1"&amp;ДАННЫЕ!$AF716,"00")&amp;"c"&amp;IF(ДАННЫЕ!$AG716,"1"&amp;ДАННЫЕ!$AG716,"00")&amp;"i"&amp;IF(ДАННЫЕ!$AH716,"1"&amp;ДАННЫЕ!$AH716,"00")&amp;"r"&amp;IF(ДАННЫЕ!$AL716,"1"&amp;ДАННЫЕ!$AL716,"00")&amp;"m"&amp;IF(ДАННЫЕ!$AI716,"1"&amp;ДАННЫЕ!$AI716,"00")&amp;"hS"&amp;IF(ДАННЫЕ!$AJ716,"1"&amp;ДАННЫЕ!$AJ716,"00")&amp;"hZ"&amp;IF(ДАННЫЕ!$AK716,"1"&amp;ДАННЫЕ!$AK716,"00")&amp;"p"&amp;IF(ДАННЫЕ!$AP716,"1"&amp;ДАННЫЕ!$AP716,"00")&amp;"k"&amp;IF(ДАННЫЕ!$AQ716,"1"&amp;ДАННЫЕ!$AQ716,"00")&amp;"z"&amp;IF(ДАННЫЕ!$AR716,"1"&amp;ДАННЫЕ!$AR716,"00")&amp;"j"&amp;IF(ДАННЫЕ!$AM716,"1"&amp;ДАННЫЕ!$AM716,"00")&amp;"n"&amp;IF(ДАННЫЕ!$AN716,"1"&amp;ДАННЫЕ!$AN716,"00")&amp;"E"&amp;ДАННЫЕ!BI716&amp;"L"&amp;ДАННЫЕ!AO716&amp;"h"&amp;IF(ДАННЫЕ!$AU716&gt;0,1,0)&amp;"v"&amp;IF(ДАННЫЕ!$AW716&gt;0,1,0)&amp;"a"&amp;IF(ДАННЫЕ!$AS716,"1"&amp;ДАННЫЕ!$AS716,"00")&amp;"s"&amp;IF(ДАННЫЕ!$AT716,"1"&amp;ДАННЫЕ!$AT716,"00")&amp;"u"&amp;IF(ДАННЫЕ!$CJ716&gt;0,1,0)&amp;"y"&amp;B716&amp;"d"&amp;H716&amp;"e"&amp;F716&amp;G716</f>
        <v>x0w00t00f00b00g00c00i00r00m00hS00hZ00p00k00z00j00n00ELh0v0a00s00u0y0de</v>
      </c>
      <c r="L716" s="28" t="str">
        <f ca="1">ДАННЫЕ!$I716&amp;"VN"&amp;IF(ДАННЫЕ!AW716&gt;0,11,10)&amp;"CD"&amp;IF(ДАННЫЕ!BF716&gt;500,16,IF(ДАННЫЕ!BF716&gt;350,15,IF(ДАННЫЕ!BF716&gt;=200,14,IF(ДАННЫЕ!BF716&gt;=100,13,IF(ДАННЫЕ!BF716&gt;=50,12,IF(ДАННЫЕ!BF716&gt;0,11,10))))))&amp;"AR"&amp;IF(ДАННЫЕ!BX716&gt;0,1,0)&amp;"GD"&amp;B716&amp;"VV"&amp;IF(E716&gt;=5,IF(E716&lt;18,1,0),0)</f>
        <v>VN10CD10AR0GD0VV0</v>
      </c>
      <c r="M716" s="28" t="str">
        <f>ДАННЫЕ!$I716&amp;"b"&amp;ДАННЫЕ!$BI716&amp;"r"&amp;ДАННЫЕ!$BJ716&amp;"CD"&amp;IF(ДАННЫЕ!BF716&gt;0,IF(ДАННЫЕ!BF716&lt;200,1,IF(ДАННЫЕ!BF716&lt;350,2,3)),0)&amp;"h"&amp;IF(ДАННЫЕ!$BK716+ДАННЫЕ!$BL716+ДАННЫЕ!$BM716&gt;0,1,0)&amp;"x"&amp;ДАННЫЕ!$BK716&amp;"y"&amp;ДАННЫЕ!$BL716&amp;"z"&amp;ДАННЫЕ!$BM716&amp;"c"&amp;IF(ДАННЫЕ!$BK716+ДАННЫЕ!$BL716+ДАННЫЕ!$BM716=3,1,0)&amp;"a"&amp;IF(ДАННЫЕ!$BQ716+ДАННЫЕ!$BR716&gt;0,1,0)&amp;"d"&amp;ДАННЫЕ!$BQ716&amp;"v"&amp;ДАННЫЕ!$BR716&amp;"p"&amp;ДАННЫЕ!$BS716&amp;"n"&amp;ДАННЫЕ!$BU716&amp;"t"&amp;ДАННЫЕ!$BV716&amp;"o"&amp;ДАННЫЕ!$BT716&amp;"l"&amp;IF(ДАННЫЕ!$BN716&gt;0,1,0)&amp;ДАННЫЕ!$BN716&amp;"g"&amp;ДАННЫЕ!$BO716&amp;"s"&amp;ДАННЫЕ!$BP716&amp;"DZ"&amp;IF(ДАННЫЕ!B716-ДАННЫЕ!G716 &lt; 60,IF(ДАННЫЕ!B716-ДАННЫЕ!G716 &gt;= 0,1,0),0)&amp;"u"&amp;IF(ДАННЫЕ!$CJ716&gt;0,1,0)</f>
        <v>brCD0h0xyzc0a0dvpntol0gsDZ1u0</v>
      </c>
      <c r="N716" s="28" t="str">
        <f ca="1">ДАННЫЕ!$F716&amp;ДАННЫЕ!$I716&amp;"g"&amp;B716&amp;"cf"&amp;D716&amp;"a"&amp;IF(ДАННЫЕ!$BX716&gt;0,1,0)&amp;IF(ДАННЫЕ!$BF716&gt;500,1,IF(ДАННЫЕ!$BF716&gt;350,2,IF(ДАННЫЕ!$BF716&gt;=200,3,IF(ДАННЫЕ!$BF716&gt;=100,4,IF(ДАННЫЕ!$BF716&gt;=50,5,IF(ДАННЫЕ!$BF716&lt;50,6,0))))))&amp;"AR"&amp;IF(DATEDIF(ДАННЫЕ!$BX716,ДАННЫЕ!$F$1,"y")&gt;1,1,0)&amp;"VG"&amp;IF(ДАННЫЕ!$BH716="0",1,0)&amp;"o"&amp;IF(T716+ДАННЫЕ!$AF716+ДАННЫЕ!$AG716+ДАННЫЕ!$AH716+ДАННЫЕ!$AI716+ДАННЫЕ!$AJ716+ДАННЫЕ!$AP716+ДАННЫЕ!$AQ716+ДАННЫЕ!$AR716+ДАННЫЕ!$AU716+ДАННЫЕ!$AW716+ДАННЫЕ!$AS716+ДАННЫЕ!$AT716&gt;0,1,0)&amp;"x"&amp;ДАННЫЕ!$AG716&amp;"p"&amp;IF(ДАННЫЕ!$BY716&gt;0,1,0)&amp;"v"&amp;IF(ДАННЫЕ!$BZ716&gt;0,1,0)&amp;"n"&amp;ДАННЫЕ!$CA716&amp;"t"&amp;ДАННЫЕ!$AY716&amp;"k"&amp;ДАННЫЕ!$CB716&amp;"q"&amp;ДАННЫЕ!$CC716&amp;"w"&amp;ДАННЫЕ!$CD716&amp;"e"&amp;ДАННЫЕ!$CE716&amp;"m"&amp;ДАННЫЕ!$CF716&amp;"c"&amp;ДАННЫЕ!$CG716&amp;"z"&amp;ДАННЫЕ!$CH716&amp;"d"&amp;IF(H716=4,1,0)&amp;"s"&amp;IF(ДАННЫЕ!$J716=1,0,1)&amp;"u"&amp;IF(ДАННЫЕ!$CJ716&gt;0,1,0)</f>
        <v>g0cf0a06AR1VG0o0xp0v0ntkqwemczd0s1u0</v>
      </c>
      <c r="O716" s="28" t="str">
        <f>ДАННЫЕ!$I716&amp;"g"&amp;B716&amp;A716&amp;"f"&amp;P716&amp;"c"&amp;IF(ДАННЫЕ!$U716&gt;0,1,0)&amp;"s"&amp;IF(ДАННЫЕ!$Q716&gt;0,IF(YEAR(ДАННЫЕ!$F$1)=YEAR(ДАННЫЕ!$Q716),IF(MONTH(ДАННЫЕ!$F$1)=MONTH(ДАННЫЕ!$Q716),111,11),1),0)&amp;"i"&amp;IF(ДАННЫЕ!$R716+ДАННЫЕ!$S716+ДАННЫЕ!$T716=0,0,1)&amp;"h"&amp;IF(ДАННЫЕ!$P716&gt;0,1,0)&amp;"p"&amp;IF(ДАННЫЕ!$CI716&gt;0,IF(YEAR(ДАННЫЕ!$F$1)=YEAR(ДАННЫЕ!$CI716),IF(MONTH(ДАННЫЕ!$F$1)=MONTH(ДАННЫЕ!$CI716),111,11),1),0)&amp;"d"&amp;IF(ДАННЫЕ!$CJ716&gt;0,IF(YEAR(ДАННЫЕ!$F$1)=YEAR(ДАННЫЕ!$CJ716),IF(MONTH(ДАННЫЕ!$F$1)=MONTH(ДАННЫЕ!$CJ716),111,11),1),0)&amp;"o"&amp;IF(ДАННЫЕ!$CK716&gt;0,IF(MONTH(ДАННЫЕ!$F$1)=MONTH(ДАННЫЕ!$CK716),111,11),0)&amp;"v"&amp;IF(ДАННЫЕ!$BE716&gt;0,IF(MONTH(ДАННЫЕ!$F$1)=MONTH(ДАННЫЕ!$BE716),111,11),0)</f>
        <v>g00f0c0s0i0h0p0d0o0v0</v>
      </c>
      <c r="P716" s="15">
        <f t="shared" si="35"/>
        <v>0</v>
      </c>
      <c r="Q716" s="15">
        <f>IF(ДАННЫЕ!$F$1&gt;ДАННЫЕ!$N716,IF(YEAR(ДАННЫЕ!$F$1)=YEAR(ДАННЫЕ!M716),1,0),0)</f>
        <v>0</v>
      </c>
      <c r="R716" s="15">
        <f>IF(ДАННЫЕ!$F$1&gt;ДАННЫЕ!$N716,IF(YEAR(ДАННЫЕ!$F$1)=YEAR(ДАННЫЕ!N716),1,0),0)</f>
        <v>0</v>
      </c>
      <c r="S716" s="15">
        <f>IF(ДАННЫЕ!$AA716="2А",1,IF(ДАННЫЕ!$AA716="2Б",2,IF(ДАННЫЕ!$AA716="2В",3,IF(ДАННЫЕ!$AA716=3,4,IF(ДАННЫЕ!$AA716="4А",5,IF(ДАННЫЕ!$AA716="4Б",6,IF(ДАННЫЕ!$AA716="4В",7,IF(ДАННЫЕ!$AA716=5,8,0))))))))</f>
        <v>0</v>
      </c>
      <c r="T716" s="15">
        <f>IF(OR(ДАННЫЕ!$AC716=2,ДАННЫЕ!$AD716=2,ДАННЫЕ!$AE716=2),2,IF(OR(ДАННЫЕ!$AC716=1,ДАННЫЕ!$AD716=1,ДАННЫЕ!$AE716=1),1,0))</f>
        <v>0</v>
      </c>
    </row>
    <row r="717" spans="1:20" ht="15" customHeight="1" x14ac:dyDescent="0.2">
      <c r="A717" s="78">
        <f>IF(B717&gt;0,IF(MONTH(ДАННЫЕ!$F$1)=MONTH(ДАННЫЕ!$B717),1,0),0)</f>
        <v>0</v>
      </c>
      <c r="B717" s="14">
        <f>IF(ДАННЫЕ!$B717&gt;0,IF(YEAR(ДАННЫЕ!$F$1)=YEAR(ДАННЫЕ!$B717),1,0),0)</f>
        <v>0</v>
      </c>
      <c r="C717" s="14">
        <f>IF(ДАННЫЕ!$CM717&gt;0,IF(YEAR(ДАННЫЕ!$F$1)=YEAR(ДАННЫЕ!$CM717),1,0),0)</f>
        <v>0</v>
      </c>
      <c r="D717" s="14">
        <f>IF(ДАННЫЕ!$CJ717&gt;0,IF(ДАННЫЕ!$CL717&gt;ДАННЫЕ!$F$1,1,IF(ДАННЫЕ!$CL717&gt;0,0,1)),0)</f>
        <v>0</v>
      </c>
      <c r="E717" s="43" t="str">
        <f ca="1">IF(ДАННЫЕ!$F$1&gt;0,IF(ДАННЫЕ!$G717&gt;0,DATEDIF(ДАННЫЕ!$G717,ДАННЫЕ!$F$1,"y"),""),IF(ДАННЫЕ!$G717&gt;0,DATEDIF(ДАННЫЕ!$G717,TODAY(),"y"),""))</f>
        <v/>
      </c>
      <c r="F717" s="43" t="str">
        <f xml:space="preserve"> IF(ДАННЫЕ!$F717="М",IF(E717&gt;=18,IF(E717&lt;60,1,""),""),"")&amp;IF(ДАННЫЕ!$F717="Ж",IF(E717&gt;=18,IF(E717&lt;55,1,""),""),"")</f>
        <v/>
      </c>
      <c r="G717" s="43" t="str">
        <f xml:space="preserve"> IF(ДАННЫЕ!$F717="М",IF(E717&gt;=60,2,""),"")&amp;IF(ДАННЫЕ!$F717="Ж",IF(E717&gt;=55,2,""),"")</f>
        <v/>
      </c>
      <c r="H717" s="43" t="str">
        <f t="shared" ca="1" si="33"/>
        <v/>
      </c>
      <c r="I717" s="43" t="str">
        <f t="shared" ca="1" si="34"/>
        <v>03</v>
      </c>
      <c r="J717" s="28" t="str">
        <f ca="1">ДАННЫЕ!$F717&amp;H717&amp;I717&amp;ДАННЫЕ!$I717&amp;"m"&amp;IF(ДАННЫЕ!$I717&gt;0,IF(ДАННЫЕ!$J717&gt;0,0,1),"")&amp;"f"&amp;IF(ДАННЫЕ!$R717&gt;0,IF(YEAR(ДАННЫЕ!$F$1)=YEAR(ДАННЫЕ!$R717),1,0),0)&amp;"z"&amp;ДАННЫЕ!$R717&amp;"p"&amp;ДАННЫЕ!$S717&amp;"i"&amp;ДАННЫЕ!$T717&amp;"h"&amp;ДАННЫЕ!$K717&amp;"be"&amp;ДАННЫЕ!$BI717&amp;"CD"&amp;IF(ДАННЫЕ!BF717&gt;500,4,IF(ДАННЫЕ!BF717&gt;350,3,IF(ДАННЫЕ!BF717&gt;200,2,IF(ДАННЫЕ!BF717&gt;0,1,0))))&amp;"g"&amp;B717&amp;"d"&amp;H717&amp;"l"&amp;ДАННЫЕ!AT717&amp;"a"&amp;ДАННЫЕ!$V717&amp;"v"&amp;R717&amp;"k"&amp;ДАННЫЕ!$U717&amp;"s"&amp;ДАННЫЕ!$Y717&amp;"t"&amp;ДАННЫЕ!$X717&amp;"b"&amp;IF(ДАННЫЕ!$Q717&gt;1,1,0)&amp;"PP"&amp;ДАННЫЕ!Z717&amp;"c"&amp;S717&amp;"x"&amp;IF(ДАННЫЕ!$BY717&gt;0,IF(YEAR(ДАННЫЕ!$F$1)=YEAR(ДАННЫЕ!$BY717),1,0),0)&amp;"n"&amp;IF(ДАННЫЕ!$BZ717&gt;0,IF(YEAR(ДАННЫЕ!$F$1)=YEAR(ДАННЫЕ!$BZ717),1,0),0)&amp;"u"&amp;D717&amp;"z"&amp;IF(ДАННЫЕ!$CL717&gt;0,IF(YEAR(ДАННЫЕ!$F$1)&gt;YEAR(ДАННЫЕ!$CL717),11,12),0)</f>
        <v>03mf0zpihbeCD0g0dlav0kstb0PPc0x0n0u0z0</v>
      </c>
      <c r="K717" s="28" t="str">
        <f ca="1">ДАННЫЕ!$I717&amp;"x"&amp;B717&amp;"w"&amp;IF(T717+ДАННЫЕ!AD717+ДАННЫЕ!AE717+ДАННЫЕ!AF717+ДАННЫЕ!AG717+ДАННЫЕ!AH717+ДАННЫЕ!$AL717+ДАННЫЕ!AI717+ДАННЫЕ!AJ717+ДАННЫЕ!AK717+ДАННЫЕ!AP717+ДАННЫЕ!AQ717+ДАННЫЕ!AR717+ДАННЫЕ!$AM717+ДАННЫЕ!$AN717+ДАННЫЕ!AS717+ДАННЫЕ!AT717&gt;0,1,0)&amp;IF(OR(T717=2,ДАННЫЕ!AD717=2,ДАННЫЕ!AE717=2,ДАННЫЕ!AF717=2,ДАННЫЕ!AG717=2,ДАННЫЕ!AH717=2,ДАННЫЕ!$AL717=2,ДАННЫЕ!AI717=2,ДАННЫЕ!AJ717=2,ДАННЫЕ!AK717=2,ДАННЫЕ!AP717=2,ДАННЫЕ!AQ717=2,ДАННЫЕ!AR717=2,ДАННЫЕ!$AM717=2,ДАННЫЕ!$AN717=2,ДАННЫЕ!AS717=2,ДАННЫЕ!AT717=2),2,0)&amp;"t"&amp;IF(T717&gt;0,"1"&amp;T717,"00")&amp;"f"&amp;IF(ДАННЫЕ!$AC717,"1"&amp;ДАННЫЕ!$AC717,"00")&amp;"b"&amp;IF(ДАННЫЕ!$AD717,"1"&amp;ДАННЫЕ!$AD717,"00")&amp;"g"&amp;IF(ДАННЫЕ!$AF717,"1"&amp;ДАННЫЕ!$AF717,"00")&amp;"c"&amp;IF(ДАННЫЕ!$AG717,"1"&amp;ДАННЫЕ!$AG717,"00")&amp;"i"&amp;IF(ДАННЫЕ!$AH717,"1"&amp;ДАННЫЕ!$AH717,"00")&amp;"r"&amp;IF(ДАННЫЕ!$AL717,"1"&amp;ДАННЫЕ!$AL717,"00")&amp;"m"&amp;IF(ДАННЫЕ!$AI717,"1"&amp;ДАННЫЕ!$AI717,"00")&amp;"hS"&amp;IF(ДАННЫЕ!$AJ717,"1"&amp;ДАННЫЕ!$AJ717,"00")&amp;"hZ"&amp;IF(ДАННЫЕ!$AK717,"1"&amp;ДАННЫЕ!$AK717,"00")&amp;"p"&amp;IF(ДАННЫЕ!$AP717,"1"&amp;ДАННЫЕ!$AP717,"00")&amp;"k"&amp;IF(ДАННЫЕ!$AQ717,"1"&amp;ДАННЫЕ!$AQ717,"00")&amp;"z"&amp;IF(ДАННЫЕ!$AR717,"1"&amp;ДАННЫЕ!$AR717,"00")&amp;"j"&amp;IF(ДАННЫЕ!$AM717,"1"&amp;ДАННЫЕ!$AM717,"00")&amp;"n"&amp;IF(ДАННЫЕ!$AN717,"1"&amp;ДАННЫЕ!$AN717,"00")&amp;"E"&amp;ДАННЫЕ!BI717&amp;"L"&amp;ДАННЫЕ!AO717&amp;"h"&amp;IF(ДАННЫЕ!$AU717&gt;0,1,0)&amp;"v"&amp;IF(ДАННЫЕ!$AW717&gt;0,1,0)&amp;"a"&amp;IF(ДАННЫЕ!$AS717,"1"&amp;ДАННЫЕ!$AS717,"00")&amp;"s"&amp;IF(ДАННЫЕ!$AT717,"1"&amp;ДАННЫЕ!$AT717,"00")&amp;"u"&amp;IF(ДАННЫЕ!$CJ717&gt;0,1,0)&amp;"y"&amp;B717&amp;"d"&amp;H717&amp;"e"&amp;F717&amp;G717</f>
        <v>x0w00t00f00b00g00c00i00r00m00hS00hZ00p00k00z00j00n00ELh0v0a00s00u0y0de</v>
      </c>
      <c r="L717" s="28" t="str">
        <f ca="1">ДАННЫЕ!$I717&amp;"VN"&amp;IF(ДАННЫЕ!AW717&gt;0,11,10)&amp;"CD"&amp;IF(ДАННЫЕ!BF717&gt;500,16,IF(ДАННЫЕ!BF717&gt;350,15,IF(ДАННЫЕ!BF717&gt;=200,14,IF(ДАННЫЕ!BF717&gt;=100,13,IF(ДАННЫЕ!BF717&gt;=50,12,IF(ДАННЫЕ!BF717&gt;0,11,10))))))&amp;"AR"&amp;IF(ДАННЫЕ!BX717&gt;0,1,0)&amp;"GD"&amp;B717&amp;"VV"&amp;IF(E717&gt;=5,IF(E717&lt;18,1,0),0)</f>
        <v>VN10CD10AR0GD0VV0</v>
      </c>
      <c r="M717" s="28" t="str">
        <f>ДАННЫЕ!$I717&amp;"b"&amp;ДАННЫЕ!$BI717&amp;"r"&amp;ДАННЫЕ!$BJ717&amp;"CD"&amp;IF(ДАННЫЕ!BF717&gt;0,IF(ДАННЫЕ!BF717&lt;200,1,IF(ДАННЫЕ!BF717&lt;350,2,3)),0)&amp;"h"&amp;IF(ДАННЫЕ!$BK717+ДАННЫЕ!$BL717+ДАННЫЕ!$BM717&gt;0,1,0)&amp;"x"&amp;ДАННЫЕ!$BK717&amp;"y"&amp;ДАННЫЕ!$BL717&amp;"z"&amp;ДАННЫЕ!$BM717&amp;"c"&amp;IF(ДАННЫЕ!$BK717+ДАННЫЕ!$BL717+ДАННЫЕ!$BM717=3,1,0)&amp;"a"&amp;IF(ДАННЫЕ!$BQ717+ДАННЫЕ!$BR717&gt;0,1,0)&amp;"d"&amp;ДАННЫЕ!$BQ717&amp;"v"&amp;ДАННЫЕ!$BR717&amp;"p"&amp;ДАННЫЕ!$BS717&amp;"n"&amp;ДАННЫЕ!$BU717&amp;"t"&amp;ДАННЫЕ!$BV717&amp;"o"&amp;ДАННЫЕ!$BT717&amp;"l"&amp;IF(ДАННЫЕ!$BN717&gt;0,1,0)&amp;ДАННЫЕ!$BN717&amp;"g"&amp;ДАННЫЕ!$BO717&amp;"s"&amp;ДАННЫЕ!$BP717&amp;"DZ"&amp;IF(ДАННЫЕ!B717-ДАННЫЕ!G717 &lt; 60,IF(ДАННЫЕ!B717-ДАННЫЕ!G717 &gt;= 0,1,0),0)&amp;"u"&amp;IF(ДАННЫЕ!$CJ717&gt;0,1,0)</f>
        <v>brCD0h0xyzc0a0dvpntol0gsDZ1u0</v>
      </c>
      <c r="N717" s="28" t="str">
        <f ca="1">ДАННЫЕ!$F717&amp;ДАННЫЕ!$I717&amp;"g"&amp;B717&amp;"cf"&amp;D717&amp;"a"&amp;IF(ДАННЫЕ!$BX717&gt;0,1,0)&amp;IF(ДАННЫЕ!$BF717&gt;500,1,IF(ДАННЫЕ!$BF717&gt;350,2,IF(ДАННЫЕ!$BF717&gt;=200,3,IF(ДАННЫЕ!$BF717&gt;=100,4,IF(ДАННЫЕ!$BF717&gt;=50,5,IF(ДАННЫЕ!$BF717&lt;50,6,0))))))&amp;"AR"&amp;IF(DATEDIF(ДАННЫЕ!$BX717,ДАННЫЕ!$F$1,"y")&gt;1,1,0)&amp;"VG"&amp;IF(ДАННЫЕ!$BH717="0",1,0)&amp;"o"&amp;IF(T717+ДАННЫЕ!$AF717+ДАННЫЕ!$AG717+ДАННЫЕ!$AH717+ДАННЫЕ!$AI717+ДАННЫЕ!$AJ717+ДАННЫЕ!$AP717+ДАННЫЕ!$AQ717+ДАННЫЕ!$AR717+ДАННЫЕ!$AU717+ДАННЫЕ!$AW717+ДАННЫЕ!$AS717+ДАННЫЕ!$AT717&gt;0,1,0)&amp;"x"&amp;ДАННЫЕ!$AG717&amp;"p"&amp;IF(ДАННЫЕ!$BY717&gt;0,1,0)&amp;"v"&amp;IF(ДАННЫЕ!$BZ717&gt;0,1,0)&amp;"n"&amp;ДАННЫЕ!$CA717&amp;"t"&amp;ДАННЫЕ!$AY717&amp;"k"&amp;ДАННЫЕ!$CB717&amp;"q"&amp;ДАННЫЕ!$CC717&amp;"w"&amp;ДАННЫЕ!$CD717&amp;"e"&amp;ДАННЫЕ!$CE717&amp;"m"&amp;ДАННЫЕ!$CF717&amp;"c"&amp;ДАННЫЕ!$CG717&amp;"z"&amp;ДАННЫЕ!$CH717&amp;"d"&amp;IF(H717=4,1,0)&amp;"s"&amp;IF(ДАННЫЕ!$J717=1,0,1)&amp;"u"&amp;IF(ДАННЫЕ!$CJ717&gt;0,1,0)</f>
        <v>g0cf0a06AR1VG0o0xp0v0ntkqwemczd0s1u0</v>
      </c>
      <c r="O717" s="28" t="str">
        <f>ДАННЫЕ!$I717&amp;"g"&amp;B717&amp;A717&amp;"f"&amp;P717&amp;"c"&amp;IF(ДАННЫЕ!$U717&gt;0,1,0)&amp;"s"&amp;IF(ДАННЫЕ!$Q717&gt;0,IF(YEAR(ДАННЫЕ!$F$1)=YEAR(ДАННЫЕ!$Q717),IF(MONTH(ДАННЫЕ!$F$1)=MONTH(ДАННЫЕ!$Q717),111,11),1),0)&amp;"i"&amp;IF(ДАННЫЕ!$R717+ДАННЫЕ!$S717+ДАННЫЕ!$T717=0,0,1)&amp;"h"&amp;IF(ДАННЫЕ!$P717&gt;0,1,0)&amp;"p"&amp;IF(ДАННЫЕ!$CI717&gt;0,IF(YEAR(ДАННЫЕ!$F$1)=YEAR(ДАННЫЕ!$CI717),IF(MONTH(ДАННЫЕ!$F$1)=MONTH(ДАННЫЕ!$CI717),111,11),1),0)&amp;"d"&amp;IF(ДАННЫЕ!$CJ717&gt;0,IF(YEAR(ДАННЫЕ!$F$1)=YEAR(ДАННЫЕ!$CJ717),IF(MONTH(ДАННЫЕ!$F$1)=MONTH(ДАННЫЕ!$CJ717),111,11),1),0)&amp;"o"&amp;IF(ДАННЫЕ!$CK717&gt;0,IF(MONTH(ДАННЫЕ!$F$1)=MONTH(ДАННЫЕ!$CK717),111,11),0)&amp;"v"&amp;IF(ДАННЫЕ!$BE717&gt;0,IF(MONTH(ДАННЫЕ!$F$1)=MONTH(ДАННЫЕ!$BE717),111,11),0)</f>
        <v>g00f0c0s0i0h0p0d0o0v0</v>
      </c>
      <c r="P717" s="15">
        <f t="shared" si="35"/>
        <v>0</v>
      </c>
      <c r="Q717" s="15">
        <f>IF(ДАННЫЕ!$F$1&gt;ДАННЫЕ!$N717,IF(YEAR(ДАННЫЕ!$F$1)=YEAR(ДАННЫЕ!M717),1,0),0)</f>
        <v>0</v>
      </c>
      <c r="R717" s="15">
        <f>IF(ДАННЫЕ!$F$1&gt;ДАННЫЕ!$N717,IF(YEAR(ДАННЫЕ!$F$1)=YEAR(ДАННЫЕ!N717),1,0),0)</f>
        <v>0</v>
      </c>
      <c r="S717" s="15">
        <f>IF(ДАННЫЕ!$AA717="2А",1,IF(ДАННЫЕ!$AA717="2Б",2,IF(ДАННЫЕ!$AA717="2В",3,IF(ДАННЫЕ!$AA717=3,4,IF(ДАННЫЕ!$AA717="4А",5,IF(ДАННЫЕ!$AA717="4Б",6,IF(ДАННЫЕ!$AA717="4В",7,IF(ДАННЫЕ!$AA717=5,8,0))))))))</f>
        <v>0</v>
      </c>
      <c r="T717" s="15">
        <f>IF(OR(ДАННЫЕ!$AC717=2,ДАННЫЕ!$AD717=2,ДАННЫЕ!$AE717=2),2,IF(OR(ДАННЫЕ!$AC717=1,ДАННЫЕ!$AD717=1,ДАННЫЕ!$AE717=1),1,0))</f>
        <v>0</v>
      </c>
    </row>
    <row r="718" spans="1:20" ht="15" customHeight="1" x14ac:dyDescent="0.2">
      <c r="A718" s="78">
        <f>IF(B718&gt;0,IF(MONTH(ДАННЫЕ!$F$1)=MONTH(ДАННЫЕ!$B718),1,0),0)</f>
        <v>0</v>
      </c>
      <c r="B718" s="14">
        <f>IF(ДАННЫЕ!$B718&gt;0,IF(YEAR(ДАННЫЕ!$F$1)=YEAR(ДАННЫЕ!$B718),1,0),0)</f>
        <v>0</v>
      </c>
      <c r="C718" s="14">
        <f>IF(ДАННЫЕ!$CM718&gt;0,IF(YEAR(ДАННЫЕ!$F$1)=YEAR(ДАННЫЕ!$CM718),1,0),0)</f>
        <v>0</v>
      </c>
      <c r="D718" s="14">
        <f>IF(ДАННЫЕ!$CJ718&gt;0,IF(ДАННЫЕ!$CL718&gt;ДАННЫЕ!$F$1,1,IF(ДАННЫЕ!$CL718&gt;0,0,1)),0)</f>
        <v>0</v>
      </c>
      <c r="E718" s="43" t="str">
        <f ca="1">IF(ДАННЫЕ!$F$1&gt;0,IF(ДАННЫЕ!$G718&gt;0,DATEDIF(ДАННЫЕ!$G718,ДАННЫЕ!$F$1,"y"),""),IF(ДАННЫЕ!$G718&gt;0,DATEDIF(ДАННЫЕ!$G718,TODAY(),"y"),""))</f>
        <v/>
      </c>
      <c r="F718" s="43" t="str">
        <f xml:space="preserve"> IF(ДАННЫЕ!$F718="М",IF(E718&gt;=18,IF(E718&lt;60,1,""),""),"")&amp;IF(ДАННЫЕ!$F718="Ж",IF(E718&gt;=18,IF(E718&lt;55,1,""),""),"")</f>
        <v/>
      </c>
      <c r="G718" s="43" t="str">
        <f xml:space="preserve"> IF(ДАННЫЕ!$F718="М",IF(E718&gt;=60,2,""),"")&amp;IF(ДАННЫЕ!$F718="Ж",IF(E718&gt;=55,2,""),"")</f>
        <v/>
      </c>
      <c r="H718" s="43" t="str">
        <f t="shared" ca="1" si="33"/>
        <v/>
      </c>
      <c r="I718" s="43" t="str">
        <f t="shared" ca="1" si="34"/>
        <v>03</v>
      </c>
      <c r="J718" s="28" t="str">
        <f ca="1">ДАННЫЕ!$F718&amp;H718&amp;I718&amp;ДАННЫЕ!$I718&amp;"m"&amp;IF(ДАННЫЕ!$I718&gt;0,IF(ДАННЫЕ!$J718&gt;0,0,1),"")&amp;"f"&amp;IF(ДАННЫЕ!$R718&gt;0,IF(YEAR(ДАННЫЕ!$F$1)=YEAR(ДАННЫЕ!$R718),1,0),0)&amp;"z"&amp;ДАННЫЕ!$R718&amp;"p"&amp;ДАННЫЕ!$S718&amp;"i"&amp;ДАННЫЕ!$T718&amp;"h"&amp;ДАННЫЕ!$K718&amp;"be"&amp;ДАННЫЕ!$BI718&amp;"CD"&amp;IF(ДАННЫЕ!BF718&gt;500,4,IF(ДАННЫЕ!BF718&gt;350,3,IF(ДАННЫЕ!BF718&gt;200,2,IF(ДАННЫЕ!BF718&gt;0,1,0))))&amp;"g"&amp;B718&amp;"d"&amp;H718&amp;"l"&amp;ДАННЫЕ!AT718&amp;"a"&amp;ДАННЫЕ!$V718&amp;"v"&amp;R718&amp;"k"&amp;ДАННЫЕ!$U718&amp;"s"&amp;ДАННЫЕ!$Y718&amp;"t"&amp;ДАННЫЕ!$X718&amp;"b"&amp;IF(ДАННЫЕ!$Q718&gt;1,1,0)&amp;"PP"&amp;ДАННЫЕ!Z718&amp;"c"&amp;S718&amp;"x"&amp;IF(ДАННЫЕ!$BY718&gt;0,IF(YEAR(ДАННЫЕ!$F$1)=YEAR(ДАННЫЕ!$BY718),1,0),0)&amp;"n"&amp;IF(ДАННЫЕ!$BZ718&gt;0,IF(YEAR(ДАННЫЕ!$F$1)=YEAR(ДАННЫЕ!$BZ718),1,0),0)&amp;"u"&amp;D718&amp;"z"&amp;IF(ДАННЫЕ!$CL718&gt;0,IF(YEAR(ДАННЫЕ!$F$1)&gt;YEAR(ДАННЫЕ!$CL718),11,12),0)</f>
        <v>03mf0zpihbeCD0g0dlav0kstb0PPc0x0n0u0z0</v>
      </c>
      <c r="K718" s="28" t="str">
        <f ca="1">ДАННЫЕ!$I718&amp;"x"&amp;B718&amp;"w"&amp;IF(T718+ДАННЫЕ!AD718+ДАННЫЕ!AE718+ДАННЫЕ!AF718+ДАННЫЕ!AG718+ДАННЫЕ!AH718+ДАННЫЕ!$AL718+ДАННЫЕ!AI718+ДАННЫЕ!AJ718+ДАННЫЕ!AK718+ДАННЫЕ!AP718+ДАННЫЕ!AQ718+ДАННЫЕ!AR718+ДАННЫЕ!$AM718+ДАННЫЕ!$AN718+ДАННЫЕ!AS718+ДАННЫЕ!AT718&gt;0,1,0)&amp;IF(OR(T718=2,ДАННЫЕ!AD718=2,ДАННЫЕ!AE718=2,ДАННЫЕ!AF718=2,ДАННЫЕ!AG718=2,ДАННЫЕ!AH718=2,ДАННЫЕ!$AL718=2,ДАННЫЕ!AI718=2,ДАННЫЕ!AJ718=2,ДАННЫЕ!AK718=2,ДАННЫЕ!AP718=2,ДАННЫЕ!AQ718=2,ДАННЫЕ!AR718=2,ДАННЫЕ!$AM718=2,ДАННЫЕ!$AN718=2,ДАННЫЕ!AS718=2,ДАННЫЕ!AT718=2),2,0)&amp;"t"&amp;IF(T718&gt;0,"1"&amp;T718,"00")&amp;"f"&amp;IF(ДАННЫЕ!$AC718,"1"&amp;ДАННЫЕ!$AC718,"00")&amp;"b"&amp;IF(ДАННЫЕ!$AD718,"1"&amp;ДАННЫЕ!$AD718,"00")&amp;"g"&amp;IF(ДАННЫЕ!$AF718,"1"&amp;ДАННЫЕ!$AF718,"00")&amp;"c"&amp;IF(ДАННЫЕ!$AG718,"1"&amp;ДАННЫЕ!$AG718,"00")&amp;"i"&amp;IF(ДАННЫЕ!$AH718,"1"&amp;ДАННЫЕ!$AH718,"00")&amp;"r"&amp;IF(ДАННЫЕ!$AL718,"1"&amp;ДАННЫЕ!$AL718,"00")&amp;"m"&amp;IF(ДАННЫЕ!$AI718,"1"&amp;ДАННЫЕ!$AI718,"00")&amp;"hS"&amp;IF(ДАННЫЕ!$AJ718,"1"&amp;ДАННЫЕ!$AJ718,"00")&amp;"hZ"&amp;IF(ДАННЫЕ!$AK718,"1"&amp;ДАННЫЕ!$AK718,"00")&amp;"p"&amp;IF(ДАННЫЕ!$AP718,"1"&amp;ДАННЫЕ!$AP718,"00")&amp;"k"&amp;IF(ДАННЫЕ!$AQ718,"1"&amp;ДАННЫЕ!$AQ718,"00")&amp;"z"&amp;IF(ДАННЫЕ!$AR718,"1"&amp;ДАННЫЕ!$AR718,"00")&amp;"j"&amp;IF(ДАННЫЕ!$AM718,"1"&amp;ДАННЫЕ!$AM718,"00")&amp;"n"&amp;IF(ДАННЫЕ!$AN718,"1"&amp;ДАННЫЕ!$AN718,"00")&amp;"E"&amp;ДАННЫЕ!BI718&amp;"L"&amp;ДАННЫЕ!AO718&amp;"h"&amp;IF(ДАННЫЕ!$AU718&gt;0,1,0)&amp;"v"&amp;IF(ДАННЫЕ!$AW718&gt;0,1,0)&amp;"a"&amp;IF(ДАННЫЕ!$AS718,"1"&amp;ДАННЫЕ!$AS718,"00")&amp;"s"&amp;IF(ДАННЫЕ!$AT718,"1"&amp;ДАННЫЕ!$AT718,"00")&amp;"u"&amp;IF(ДАННЫЕ!$CJ718&gt;0,1,0)&amp;"y"&amp;B718&amp;"d"&amp;H718&amp;"e"&amp;F718&amp;G718</f>
        <v>x0w00t00f00b00g00c00i00r00m00hS00hZ00p00k00z00j00n00ELh0v0a00s00u0y0de</v>
      </c>
      <c r="L718" s="28" t="str">
        <f ca="1">ДАННЫЕ!$I718&amp;"VN"&amp;IF(ДАННЫЕ!AW718&gt;0,11,10)&amp;"CD"&amp;IF(ДАННЫЕ!BF718&gt;500,16,IF(ДАННЫЕ!BF718&gt;350,15,IF(ДАННЫЕ!BF718&gt;=200,14,IF(ДАННЫЕ!BF718&gt;=100,13,IF(ДАННЫЕ!BF718&gt;=50,12,IF(ДАННЫЕ!BF718&gt;0,11,10))))))&amp;"AR"&amp;IF(ДАННЫЕ!BX718&gt;0,1,0)&amp;"GD"&amp;B718&amp;"VV"&amp;IF(E718&gt;=5,IF(E718&lt;18,1,0),0)</f>
        <v>VN10CD10AR0GD0VV0</v>
      </c>
      <c r="M718" s="28" t="str">
        <f>ДАННЫЕ!$I718&amp;"b"&amp;ДАННЫЕ!$BI718&amp;"r"&amp;ДАННЫЕ!$BJ718&amp;"CD"&amp;IF(ДАННЫЕ!BF718&gt;0,IF(ДАННЫЕ!BF718&lt;200,1,IF(ДАННЫЕ!BF718&lt;350,2,3)),0)&amp;"h"&amp;IF(ДАННЫЕ!$BK718+ДАННЫЕ!$BL718+ДАННЫЕ!$BM718&gt;0,1,0)&amp;"x"&amp;ДАННЫЕ!$BK718&amp;"y"&amp;ДАННЫЕ!$BL718&amp;"z"&amp;ДАННЫЕ!$BM718&amp;"c"&amp;IF(ДАННЫЕ!$BK718+ДАННЫЕ!$BL718+ДАННЫЕ!$BM718=3,1,0)&amp;"a"&amp;IF(ДАННЫЕ!$BQ718+ДАННЫЕ!$BR718&gt;0,1,0)&amp;"d"&amp;ДАННЫЕ!$BQ718&amp;"v"&amp;ДАННЫЕ!$BR718&amp;"p"&amp;ДАННЫЕ!$BS718&amp;"n"&amp;ДАННЫЕ!$BU718&amp;"t"&amp;ДАННЫЕ!$BV718&amp;"o"&amp;ДАННЫЕ!$BT718&amp;"l"&amp;IF(ДАННЫЕ!$BN718&gt;0,1,0)&amp;ДАННЫЕ!$BN718&amp;"g"&amp;ДАННЫЕ!$BO718&amp;"s"&amp;ДАННЫЕ!$BP718&amp;"DZ"&amp;IF(ДАННЫЕ!B718-ДАННЫЕ!G718 &lt; 60,IF(ДАННЫЕ!B718-ДАННЫЕ!G718 &gt;= 0,1,0),0)&amp;"u"&amp;IF(ДАННЫЕ!$CJ718&gt;0,1,0)</f>
        <v>brCD0h0xyzc0a0dvpntol0gsDZ1u0</v>
      </c>
      <c r="N718" s="28" t="str">
        <f ca="1">ДАННЫЕ!$F718&amp;ДАННЫЕ!$I718&amp;"g"&amp;B718&amp;"cf"&amp;D718&amp;"a"&amp;IF(ДАННЫЕ!$BX718&gt;0,1,0)&amp;IF(ДАННЫЕ!$BF718&gt;500,1,IF(ДАННЫЕ!$BF718&gt;350,2,IF(ДАННЫЕ!$BF718&gt;=200,3,IF(ДАННЫЕ!$BF718&gt;=100,4,IF(ДАННЫЕ!$BF718&gt;=50,5,IF(ДАННЫЕ!$BF718&lt;50,6,0))))))&amp;"AR"&amp;IF(DATEDIF(ДАННЫЕ!$BX718,ДАННЫЕ!$F$1,"y")&gt;1,1,0)&amp;"VG"&amp;IF(ДАННЫЕ!$BH718="0",1,0)&amp;"o"&amp;IF(T718+ДАННЫЕ!$AF718+ДАННЫЕ!$AG718+ДАННЫЕ!$AH718+ДАННЫЕ!$AI718+ДАННЫЕ!$AJ718+ДАННЫЕ!$AP718+ДАННЫЕ!$AQ718+ДАННЫЕ!$AR718+ДАННЫЕ!$AU718+ДАННЫЕ!$AW718+ДАННЫЕ!$AS718+ДАННЫЕ!$AT718&gt;0,1,0)&amp;"x"&amp;ДАННЫЕ!$AG718&amp;"p"&amp;IF(ДАННЫЕ!$BY718&gt;0,1,0)&amp;"v"&amp;IF(ДАННЫЕ!$BZ718&gt;0,1,0)&amp;"n"&amp;ДАННЫЕ!$CA718&amp;"t"&amp;ДАННЫЕ!$AY718&amp;"k"&amp;ДАННЫЕ!$CB718&amp;"q"&amp;ДАННЫЕ!$CC718&amp;"w"&amp;ДАННЫЕ!$CD718&amp;"e"&amp;ДАННЫЕ!$CE718&amp;"m"&amp;ДАННЫЕ!$CF718&amp;"c"&amp;ДАННЫЕ!$CG718&amp;"z"&amp;ДАННЫЕ!$CH718&amp;"d"&amp;IF(H718=4,1,0)&amp;"s"&amp;IF(ДАННЫЕ!$J718=1,0,1)&amp;"u"&amp;IF(ДАННЫЕ!$CJ718&gt;0,1,0)</f>
        <v>g0cf0a06AR1VG0o0xp0v0ntkqwemczd0s1u0</v>
      </c>
      <c r="O718" s="28" t="str">
        <f>ДАННЫЕ!$I718&amp;"g"&amp;B718&amp;A718&amp;"f"&amp;P718&amp;"c"&amp;IF(ДАННЫЕ!$U718&gt;0,1,0)&amp;"s"&amp;IF(ДАННЫЕ!$Q718&gt;0,IF(YEAR(ДАННЫЕ!$F$1)=YEAR(ДАННЫЕ!$Q718),IF(MONTH(ДАННЫЕ!$F$1)=MONTH(ДАННЫЕ!$Q718),111,11),1),0)&amp;"i"&amp;IF(ДАННЫЕ!$R718+ДАННЫЕ!$S718+ДАННЫЕ!$T718=0,0,1)&amp;"h"&amp;IF(ДАННЫЕ!$P718&gt;0,1,0)&amp;"p"&amp;IF(ДАННЫЕ!$CI718&gt;0,IF(YEAR(ДАННЫЕ!$F$1)=YEAR(ДАННЫЕ!$CI718),IF(MONTH(ДАННЫЕ!$F$1)=MONTH(ДАННЫЕ!$CI718),111,11),1),0)&amp;"d"&amp;IF(ДАННЫЕ!$CJ718&gt;0,IF(YEAR(ДАННЫЕ!$F$1)=YEAR(ДАННЫЕ!$CJ718),IF(MONTH(ДАННЫЕ!$F$1)=MONTH(ДАННЫЕ!$CJ718),111,11),1),0)&amp;"o"&amp;IF(ДАННЫЕ!$CK718&gt;0,IF(MONTH(ДАННЫЕ!$F$1)=MONTH(ДАННЫЕ!$CK718),111,11),0)&amp;"v"&amp;IF(ДАННЫЕ!$BE718&gt;0,IF(MONTH(ДАННЫЕ!$F$1)=MONTH(ДАННЫЕ!$BE718),111,11),0)</f>
        <v>g00f0c0s0i0h0p0d0o0v0</v>
      </c>
      <c r="P718" s="15">
        <f t="shared" si="35"/>
        <v>0</v>
      </c>
      <c r="Q718" s="15">
        <f>IF(ДАННЫЕ!$F$1&gt;ДАННЫЕ!$N718,IF(YEAR(ДАННЫЕ!$F$1)=YEAR(ДАННЫЕ!M718),1,0),0)</f>
        <v>0</v>
      </c>
      <c r="R718" s="15">
        <f>IF(ДАННЫЕ!$F$1&gt;ДАННЫЕ!$N718,IF(YEAR(ДАННЫЕ!$F$1)=YEAR(ДАННЫЕ!N718),1,0),0)</f>
        <v>0</v>
      </c>
      <c r="S718" s="15">
        <f>IF(ДАННЫЕ!$AA718="2А",1,IF(ДАННЫЕ!$AA718="2Б",2,IF(ДАННЫЕ!$AA718="2В",3,IF(ДАННЫЕ!$AA718=3,4,IF(ДАННЫЕ!$AA718="4А",5,IF(ДАННЫЕ!$AA718="4Б",6,IF(ДАННЫЕ!$AA718="4В",7,IF(ДАННЫЕ!$AA718=5,8,0))))))))</f>
        <v>0</v>
      </c>
      <c r="T718" s="15">
        <f>IF(OR(ДАННЫЕ!$AC718=2,ДАННЫЕ!$AD718=2,ДАННЫЕ!$AE718=2),2,IF(OR(ДАННЫЕ!$AC718=1,ДАННЫЕ!$AD718=1,ДАННЫЕ!$AE718=1),1,0))</f>
        <v>0</v>
      </c>
    </row>
    <row r="719" spans="1:20" ht="15" customHeight="1" x14ac:dyDescent="0.2">
      <c r="A719" s="78">
        <f>IF(B719&gt;0,IF(MONTH(ДАННЫЕ!$F$1)=MONTH(ДАННЫЕ!$B719),1,0),0)</f>
        <v>0</v>
      </c>
      <c r="B719" s="14">
        <f>IF(ДАННЫЕ!$B719&gt;0,IF(YEAR(ДАННЫЕ!$F$1)=YEAR(ДАННЫЕ!$B719),1,0),0)</f>
        <v>0</v>
      </c>
      <c r="C719" s="14">
        <f>IF(ДАННЫЕ!$CM719&gt;0,IF(YEAR(ДАННЫЕ!$F$1)=YEAR(ДАННЫЕ!$CM719),1,0),0)</f>
        <v>0</v>
      </c>
      <c r="D719" s="14">
        <f>IF(ДАННЫЕ!$CJ719&gt;0,IF(ДАННЫЕ!$CL719&gt;ДАННЫЕ!$F$1,1,IF(ДАННЫЕ!$CL719&gt;0,0,1)),0)</f>
        <v>0</v>
      </c>
      <c r="E719" s="43" t="str">
        <f ca="1">IF(ДАННЫЕ!$F$1&gt;0,IF(ДАННЫЕ!$G719&gt;0,DATEDIF(ДАННЫЕ!$G719,ДАННЫЕ!$F$1,"y"),""),IF(ДАННЫЕ!$G719&gt;0,DATEDIF(ДАННЫЕ!$G719,TODAY(),"y"),""))</f>
        <v/>
      </c>
      <c r="F719" s="43" t="str">
        <f xml:space="preserve"> IF(ДАННЫЕ!$F719="М",IF(E719&gt;=18,IF(E719&lt;60,1,""),""),"")&amp;IF(ДАННЫЕ!$F719="Ж",IF(E719&gt;=18,IF(E719&lt;55,1,""),""),"")</f>
        <v/>
      </c>
      <c r="G719" s="43" t="str">
        <f xml:space="preserve"> IF(ДАННЫЕ!$F719="М",IF(E719&gt;=60,2,""),"")&amp;IF(ДАННЫЕ!$F719="Ж",IF(E719&gt;=55,2,""),"")</f>
        <v/>
      </c>
      <c r="H719" s="43" t="str">
        <f t="shared" ca="1" si="33"/>
        <v/>
      </c>
      <c r="I719" s="43" t="str">
        <f t="shared" ca="1" si="34"/>
        <v>03</v>
      </c>
      <c r="J719" s="28" t="str">
        <f ca="1">ДАННЫЕ!$F719&amp;H719&amp;I719&amp;ДАННЫЕ!$I719&amp;"m"&amp;IF(ДАННЫЕ!$I719&gt;0,IF(ДАННЫЕ!$J719&gt;0,0,1),"")&amp;"f"&amp;IF(ДАННЫЕ!$R719&gt;0,IF(YEAR(ДАННЫЕ!$F$1)=YEAR(ДАННЫЕ!$R719),1,0),0)&amp;"z"&amp;ДАННЫЕ!$R719&amp;"p"&amp;ДАННЫЕ!$S719&amp;"i"&amp;ДАННЫЕ!$T719&amp;"h"&amp;ДАННЫЕ!$K719&amp;"be"&amp;ДАННЫЕ!$BI719&amp;"CD"&amp;IF(ДАННЫЕ!BF719&gt;500,4,IF(ДАННЫЕ!BF719&gt;350,3,IF(ДАННЫЕ!BF719&gt;200,2,IF(ДАННЫЕ!BF719&gt;0,1,0))))&amp;"g"&amp;B719&amp;"d"&amp;H719&amp;"l"&amp;ДАННЫЕ!AT719&amp;"a"&amp;ДАННЫЕ!$V719&amp;"v"&amp;R719&amp;"k"&amp;ДАННЫЕ!$U719&amp;"s"&amp;ДАННЫЕ!$Y719&amp;"t"&amp;ДАННЫЕ!$X719&amp;"b"&amp;IF(ДАННЫЕ!$Q719&gt;1,1,0)&amp;"PP"&amp;ДАННЫЕ!Z719&amp;"c"&amp;S719&amp;"x"&amp;IF(ДАННЫЕ!$BY719&gt;0,IF(YEAR(ДАННЫЕ!$F$1)=YEAR(ДАННЫЕ!$BY719),1,0),0)&amp;"n"&amp;IF(ДАННЫЕ!$BZ719&gt;0,IF(YEAR(ДАННЫЕ!$F$1)=YEAR(ДАННЫЕ!$BZ719),1,0),0)&amp;"u"&amp;D719&amp;"z"&amp;IF(ДАННЫЕ!$CL719&gt;0,IF(YEAR(ДАННЫЕ!$F$1)&gt;YEAR(ДАННЫЕ!$CL719),11,12),0)</f>
        <v>03mf0zpihbeCD0g0dlav0kstb0PPc0x0n0u0z0</v>
      </c>
      <c r="K719" s="28" t="str">
        <f ca="1">ДАННЫЕ!$I719&amp;"x"&amp;B719&amp;"w"&amp;IF(T719+ДАННЫЕ!AD719+ДАННЫЕ!AE719+ДАННЫЕ!AF719+ДАННЫЕ!AG719+ДАННЫЕ!AH719+ДАННЫЕ!$AL719+ДАННЫЕ!AI719+ДАННЫЕ!AJ719+ДАННЫЕ!AK719+ДАННЫЕ!AP719+ДАННЫЕ!AQ719+ДАННЫЕ!AR719+ДАННЫЕ!$AM719+ДАННЫЕ!$AN719+ДАННЫЕ!AS719+ДАННЫЕ!AT719&gt;0,1,0)&amp;IF(OR(T719=2,ДАННЫЕ!AD719=2,ДАННЫЕ!AE719=2,ДАННЫЕ!AF719=2,ДАННЫЕ!AG719=2,ДАННЫЕ!AH719=2,ДАННЫЕ!$AL719=2,ДАННЫЕ!AI719=2,ДАННЫЕ!AJ719=2,ДАННЫЕ!AK719=2,ДАННЫЕ!AP719=2,ДАННЫЕ!AQ719=2,ДАННЫЕ!AR719=2,ДАННЫЕ!$AM719=2,ДАННЫЕ!$AN719=2,ДАННЫЕ!AS719=2,ДАННЫЕ!AT719=2),2,0)&amp;"t"&amp;IF(T719&gt;0,"1"&amp;T719,"00")&amp;"f"&amp;IF(ДАННЫЕ!$AC719,"1"&amp;ДАННЫЕ!$AC719,"00")&amp;"b"&amp;IF(ДАННЫЕ!$AD719,"1"&amp;ДАННЫЕ!$AD719,"00")&amp;"g"&amp;IF(ДАННЫЕ!$AF719,"1"&amp;ДАННЫЕ!$AF719,"00")&amp;"c"&amp;IF(ДАННЫЕ!$AG719,"1"&amp;ДАННЫЕ!$AG719,"00")&amp;"i"&amp;IF(ДАННЫЕ!$AH719,"1"&amp;ДАННЫЕ!$AH719,"00")&amp;"r"&amp;IF(ДАННЫЕ!$AL719,"1"&amp;ДАННЫЕ!$AL719,"00")&amp;"m"&amp;IF(ДАННЫЕ!$AI719,"1"&amp;ДАННЫЕ!$AI719,"00")&amp;"hS"&amp;IF(ДАННЫЕ!$AJ719,"1"&amp;ДАННЫЕ!$AJ719,"00")&amp;"hZ"&amp;IF(ДАННЫЕ!$AK719,"1"&amp;ДАННЫЕ!$AK719,"00")&amp;"p"&amp;IF(ДАННЫЕ!$AP719,"1"&amp;ДАННЫЕ!$AP719,"00")&amp;"k"&amp;IF(ДАННЫЕ!$AQ719,"1"&amp;ДАННЫЕ!$AQ719,"00")&amp;"z"&amp;IF(ДАННЫЕ!$AR719,"1"&amp;ДАННЫЕ!$AR719,"00")&amp;"j"&amp;IF(ДАННЫЕ!$AM719,"1"&amp;ДАННЫЕ!$AM719,"00")&amp;"n"&amp;IF(ДАННЫЕ!$AN719,"1"&amp;ДАННЫЕ!$AN719,"00")&amp;"E"&amp;ДАННЫЕ!BI719&amp;"L"&amp;ДАННЫЕ!AO719&amp;"h"&amp;IF(ДАННЫЕ!$AU719&gt;0,1,0)&amp;"v"&amp;IF(ДАННЫЕ!$AW719&gt;0,1,0)&amp;"a"&amp;IF(ДАННЫЕ!$AS719,"1"&amp;ДАННЫЕ!$AS719,"00")&amp;"s"&amp;IF(ДАННЫЕ!$AT719,"1"&amp;ДАННЫЕ!$AT719,"00")&amp;"u"&amp;IF(ДАННЫЕ!$CJ719&gt;0,1,0)&amp;"y"&amp;B719&amp;"d"&amp;H719&amp;"e"&amp;F719&amp;G719</f>
        <v>x0w00t00f00b00g00c00i00r00m00hS00hZ00p00k00z00j00n00ELh0v0a00s00u0y0de</v>
      </c>
      <c r="L719" s="28" t="str">
        <f ca="1">ДАННЫЕ!$I719&amp;"VN"&amp;IF(ДАННЫЕ!AW719&gt;0,11,10)&amp;"CD"&amp;IF(ДАННЫЕ!BF719&gt;500,16,IF(ДАННЫЕ!BF719&gt;350,15,IF(ДАННЫЕ!BF719&gt;=200,14,IF(ДАННЫЕ!BF719&gt;=100,13,IF(ДАННЫЕ!BF719&gt;=50,12,IF(ДАННЫЕ!BF719&gt;0,11,10))))))&amp;"AR"&amp;IF(ДАННЫЕ!BX719&gt;0,1,0)&amp;"GD"&amp;B719&amp;"VV"&amp;IF(E719&gt;=5,IF(E719&lt;18,1,0),0)</f>
        <v>VN10CD10AR0GD0VV0</v>
      </c>
      <c r="M719" s="28" t="str">
        <f>ДАННЫЕ!$I719&amp;"b"&amp;ДАННЫЕ!$BI719&amp;"r"&amp;ДАННЫЕ!$BJ719&amp;"CD"&amp;IF(ДАННЫЕ!BF719&gt;0,IF(ДАННЫЕ!BF719&lt;200,1,IF(ДАННЫЕ!BF719&lt;350,2,3)),0)&amp;"h"&amp;IF(ДАННЫЕ!$BK719+ДАННЫЕ!$BL719+ДАННЫЕ!$BM719&gt;0,1,0)&amp;"x"&amp;ДАННЫЕ!$BK719&amp;"y"&amp;ДАННЫЕ!$BL719&amp;"z"&amp;ДАННЫЕ!$BM719&amp;"c"&amp;IF(ДАННЫЕ!$BK719+ДАННЫЕ!$BL719+ДАННЫЕ!$BM719=3,1,0)&amp;"a"&amp;IF(ДАННЫЕ!$BQ719+ДАННЫЕ!$BR719&gt;0,1,0)&amp;"d"&amp;ДАННЫЕ!$BQ719&amp;"v"&amp;ДАННЫЕ!$BR719&amp;"p"&amp;ДАННЫЕ!$BS719&amp;"n"&amp;ДАННЫЕ!$BU719&amp;"t"&amp;ДАННЫЕ!$BV719&amp;"o"&amp;ДАННЫЕ!$BT719&amp;"l"&amp;IF(ДАННЫЕ!$BN719&gt;0,1,0)&amp;ДАННЫЕ!$BN719&amp;"g"&amp;ДАННЫЕ!$BO719&amp;"s"&amp;ДАННЫЕ!$BP719&amp;"DZ"&amp;IF(ДАННЫЕ!B719-ДАННЫЕ!G719 &lt; 60,IF(ДАННЫЕ!B719-ДАННЫЕ!G719 &gt;= 0,1,0),0)&amp;"u"&amp;IF(ДАННЫЕ!$CJ719&gt;0,1,0)</f>
        <v>brCD0h0xyzc0a0dvpntol0gsDZ1u0</v>
      </c>
      <c r="N719" s="28" t="str">
        <f ca="1">ДАННЫЕ!$F719&amp;ДАННЫЕ!$I719&amp;"g"&amp;B719&amp;"cf"&amp;D719&amp;"a"&amp;IF(ДАННЫЕ!$BX719&gt;0,1,0)&amp;IF(ДАННЫЕ!$BF719&gt;500,1,IF(ДАННЫЕ!$BF719&gt;350,2,IF(ДАННЫЕ!$BF719&gt;=200,3,IF(ДАННЫЕ!$BF719&gt;=100,4,IF(ДАННЫЕ!$BF719&gt;=50,5,IF(ДАННЫЕ!$BF719&lt;50,6,0))))))&amp;"AR"&amp;IF(DATEDIF(ДАННЫЕ!$BX719,ДАННЫЕ!$F$1,"y")&gt;1,1,0)&amp;"VG"&amp;IF(ДАННЫЕ!$BH719="0",1,0)&amp;"o"&amp;IF(T719+ДАННЫЕ!$AF719+ДАННЫЕ!$AG719+ДАННЫЕ!$AH719+ДАННЫЕ!$AI719+ДАННЫЕ!$AJ719+ДАННЫЕ!$AP719+ДАННЫЕ!$AQ719+ДАННЫЕ!$AR719+ДАННЫЕ!$AU719+ДАННЫЕ!$AW719+ДАННЫЕ!$AS719+ДАННЫЕ!$AT719&gt;0,1,0)&amp;"x"&amp;ДАННЫЕ!$AG719&amp;"p"&amp;IF(ДАННЫЕ!$BY719&gt;0,1,0)&amp;"v"&amp;IF(ДАННЫЕ!$BZ719&gt;0,1,0)&amp;"n"&amp;ДАННЫЕ!$CA719&amp;"t"&amp;ДАННЫЕ!$AY719&amp;"k"&amp;ДАННЫЕ!$CB719&amp;"q"&amp;ДАННЫЕ!$CC719&amp;"w"&amp;ДАННЫЕ!$CD719&amp;"e"&amp;ДАННЫЕ!$CE719&amp;"m"&amp;ДАННЫЕ!$CF719&amp;"c"&amp;ДАННЫЕ!$CG719&amp;"z"&amp;ДАННЫЕ!$CH719&amp;"d"&amp;IF(H719=4,1,0)&amp;"s"&amp;IF(ДАННЫЕ!$J719=1,0,1)&amp;"u"&amp;IF(ДАННЫЕ!$CJ719&gt;0,1,0)</f>
        <v>g0cf0a06AR1VG0o0xp0v0ntkqwemczd0s1u0</v>
      </c>
      <c r="O719" s="28" t="str">
        <f>ДАННЫЕ!$I719&amp;"g"&amp;B719&amp;A719&amp;"f"&amp;P719&amp;"c"&amp;IF(ДАННЫЕ!$U719&gt;0,1,0)&amp;"s"&amp;IF(ДАННЫЕ!$Q719&gt;0,IF(YEAR(ДАННЫЕ!$F$1)=YEAR(ДАННЫЕ!$Q719),IF(MONTH(ДАННЫЕ!$F$1)=MONTH(ДАННЫЕ!$Q719),111,11),1),0)&amp;"i"&amp;IF(ДАННЫЕ!$R719+ДАННЫЕ!$S719+ДАННЫЕ!$T719=0,0,1)&amp;"h"&amp;IF(ДАННЫЕ!$P719&gt;0,1,0)&amp;"p"&amp;IF(ДАННЫЕ!$CI719&gt;0,IF(YEAR(ДАННЫЕ!$F$1)=YEAR(ДАННЫЕ!$CI719),IF(MONTH(ДАННЫЕ!$F$1)=MONTH(ДАННЫЕ!$CI719),111,11),1),0)&amp;"d"&amp;IF(ДАННЫЕ!$CJ719&gt;0,IF(YEAR(ДАННЫЕ!$F$1)=YEAR(ДАННЫЕ!$CJ719),IF(MONTH(ДАННЫЕ!$F$1)=MONTH(ДАННЫЕ!$CJ719),111,11),1),0)&amp;"o"&amp;IF(ДАННЫЕ!$CK719&gt;0,IF(MONTH(ДАННЫЕ!$F$1)=MONTH(ДАННЫЕ!$CK719),111,11),0)&amp;"v"&amp;IF(ДАННЫЕ!$BE719&gt;0,IF(MONTH(ДАННЫЕ!$F$1)=MONTH(ДАННЫЕ!$BE719),111,11),0)</f>
        <v>g00f0c0s0i0h0p0d0o0v0</v>
      </c>
      <c r="P719" s="15">
        <f t="shared" si="35"/>
        <v>0</v>
      </c>
      <c r="Q719" s="15">
        <f>IF(ДАННЫЕ!$F$1&gt;ДАННЫЕ!$N719,IF(YEAR(ДАННЫЕ!$F$1)=YEAR(ДАННЫЕ!M719),1,0),0)</f>
        <v>0</v>
      </c>
      <c r="R719" s="15">
        <f>IF(ДАННЫЕ!$F$1&gt;ДАННЫЕ!$N719,IF(YEAR(ДАННЫЕ!$F$1)=YEAR(ДАННЫЕ!N719),1,0),0)</f>
        <v>0</v>
      </c>
      <c r="S719" s="15">
        <f>IF(ДАННЫЕ!$AA719="2А",1,IF(ДАННЫЕ!$AA719="2Б",2,IF(ДАННЫЕ!$AA719="2В",3,IF(ДАННЫЕ!$AA719=3,4,IF(ДАННЫЕ!$AA719="4А",5,IF(ДАННЫЕ!$AA719="4Б",6,IF(ДАННЫЕ!$AA719="4В",7,IF(ДАННЫЕ!$AA719=5,8,0))))))))</f>
        <v>0</v>
      </c>
      <c r="T719" s="15">
        <f>IF(OR(ДАННЫЕ!$AC719=2,ДАННЫЕ!$AD719=2,ДАННЫЕ!$AE719=2),2,IF(OR(ДАННЫЕ!$AC719=1,ДАННЫЕ!$AD719=1,ДАННЫЕ!$AE719=1),1,0))</f>
        <v>0</v>
      </c>
    </row>
    <row r="720" spans="1:20" ht="15" customHeight="1" x14ac:dyDescent="0.2">
      <c r="A720" s="78">
        <f>IF(B720&gt;0,IF(MONTH(ДАННЫЕ!$F$1)=MONTH(ДАННЫЕ!$B720),1,0),0)</f>
        <v>0</v>
      </c>
      <c r="B720" s="14">
        <f>IF(ДАННЫЕ!$B720&gt;0,IF(YEAR(ДАННЫЕ!$F$1)=YEAR(ДАННЫЕ!$B720),1,0),0)</f>
        <v>0</v>
      </c>
      <c r="C720" s="14">
        <f>IF(ДАННЫЕ!$CM720&gt;0,IF(YEAR(ДАННЫЕ!$F$1)=YEAR(ДАННЫЕ!$CM720),1,0),0)</f>
        <v>0</v>
      </c>
      <c r="D720" s="14">
        <f>IF(ДАННЫЕ!$CJ720&gt;0,IF(ДАННЫЕ!$CL720&gt;ДАННЫЕ!$F$1,1,IF(ДАННЫЕ!$CL720&gt;0,0,1)),0)</f>
        <v>0</v>
      </c>
      <c r="E720" s="43" t="str">
        <f ca="1">IF(ДАННЫЕ!$F$1&gt;0,IF(ДАННЫЕ!$G720&gt;0,DATEDIF(ДАННЫЕ!$G720,ДАННЫЕ!$F$1,"y"),""),IF(ДАННЫЕ!$G720&gt;0,DATEDIF(ДАННЫЕ!$G720,TODAY(),"y"),""))</f>
        <v/>
      </c>
      <c r="F720" s="43" t="str">
        <f xml:space="preserve"> IF(ДАННЫЕ!$F720="М",IF(E720&gt;=18,IF(E720&lt;60,1,""),""),"")&amp;IF(ДАННЫЕ!$F720="Ж",IF(E720&gt;=18,IF(E720&lt;55,1,""),""),"")</f>
        <v/>
      </c>
      <c r="G720" s="43" t="str">
        <f xml:space="preserve"> IF(ДАННЫЕ!$F720="М",IF(E720&gt;=60,2,""),"")&amp;IF(ДАННЫЕ!$F720="Ж",IF(E720&gt;=55,2,""),"")</f>
        <v/>
      </c>
      <c r="H720" s="43" t="str">
        <f t="shared" ca="1" si="33"/>
        <v/>
      </c>
      <c r="I720" s="43" t="str">
        <f t="shared" ca="1" si="34"/>
        <v>03</v>
      </c>
      <c r="J720" s="28" t="str">
        <f ca="1">ДАННЫЕ!$F720&amp;H720&amp;I720&amp;ДАННЫЕ!$I720&amp;"m"&amp;IF(ДАННЫЕ!$I720&gt;0,IF(ДАННЫЕ!$J720&gt;0,0,1),"")&amp;"f"&amp;IF(ДАННЫЕ!$R720&gt;0,IF(YEAR(ДАННЫЕ!$F$1)=YEAR(ДАННЫЕ!$R720),1,0),0)&amp;"z"&amp;ДАННЫЕ!$R720&amp;"p"&amp;ДАННЫЕ!$S720&amp;"i"&amp;ДАННЫЕ!$T720&amp;"h"&amp;ДАННЫЕ!$K720&amp;"be"&amp;ДАННЫЕ!$BI720&amp;"CD"&amp;IF(ДАННЫЕ!BF720&gt;500,4,IF(ДАННЫЕ!BF720&gt;350,3,IF(ДАННЫЕ!BF720&gt;200,2,IF(ДАННЫЕ!BF720&gt;0,1,0))))&amp;"g"&amp;B720&amp;"d"&amp;H720&amp;"l"&amp;ДАННЫЕ!AT720&amp;"a"&amp;ДАННЫЕ!$V720&amp;"v"&amp;R720&amp;"k"&amp;ДАННЫЕ!$U720&amp;"s"&amp;ДАННЫЕ!$Y720&amp;"t"&amp;ДАННЫЕ!$X720&amp;"b"&amp;IF(ДАННЫЕ!$Q720&gt;1,1,0)&amp;"PP"&amp;ДАННЫЕ!Z720&amp;"c"&amp;S720&amp;"x"&amp;IF(ДАННЫЕ!$BY720&gt;0,IF(YEAR(ДАННЫЕ!$F$1)=YEAR(ДАННЫЕ!$BY720),1,0),0)&amp;"n"&amp;IF(ДАННЫЕ!$BZ720&gt;0,IF(YEAR(ДАННЫЕ!$F$1)=YEAR(ДАННЫЕ!$BZ720),1,0),0)&amp;"u"&amp;D720&amp;"z"&amp;IF(ДАННЫЕ!$CL720&gt;0,IF(YEAR(ДАННЫЕ!$F$1)&gt;YEAR(ДАННЫЕ!$CL720),11,12),0)</f>
        <v>03mf0zpihbeCD0g0dlav0kstb0PPc0x0n0u0z0</v>
      </c>
      <c r="K720" s="28" t="str">
        <f ca="1">ДАННЫЕ!$I720&amp;"x"&amp;B720&amp;"w"&amp;IF(T720+ДАННЫЕ!AD720+ДАННЫЕ!AE720+ДАННЫЕ!AF720+ДАННЫЕ!AG720+ДАННЫЕ!AH720+ДАННЫЕ!$AL720+ДАННЫЕ!AI720+ДАННЫЕ!AJ720+ДАННЫЕ!AK720+ДАННЫЕ!AP720+ДАННЫЕ!AQ720+ДАННЫЕ!AR720+ДАННЫЕ!$AM720+ДАННЫЕ!$AN720+ДАННЫЕ!AS720+ДАННЫЕ!AT720&gt;0,1,0)&amp;IF(OR(T720=2,ДАННЫЕ!AD720=2,ДАННЫЕ!AE720=2,ДАННЫЕ!AF720=2,ДАННЫЕ!AG720=2,ДАННЫЕ!AH720=2,ДАННЫЕ!$AL720=2,ДАННЫЕ!AI720=2,ДАННЫЕ!AJ720=2,ДАННЫЕ!AK720=2,ДАННЫЕ!AP720=2,ДАННЫЕ!AQ720=2,ДАННЫЕ!AR720=2,ДАННЫЕ!$AM720=2,ДАННЫЕ!$AN720=2,ДАННЫЕ!AS720=2,ДАННЫЕ!AT720=2),2,0)&amp;"t"&amp;IF(T720&gt;0,"1"&amp;T720,"00")&amp;"f"&amp;IF(ДАННЫЕ!$AC720,"1"&amp;ДАННЫЕ!$AC720,"00")&amp;"b"&amp;IF(ДАННЫЕ!$AD720,"1"&amp;ДАННЫЕ!$AD720,"00")&amp;"g"&amp;IF(ДАННЫЕ!$AF720,"1"&amp;ДАННЫЕ!$AF720,"00")&amp;"c"&amp;IF(ДАННЫЕ!$AG720,"1"&amp;ДАННЫЕ!$AG720,"00")&amp;"i"&amp;IF(ДАННЫЕ!$AH720,"1"&amp;ДАННЫЕ!$AH720,"00")&amp;"r"&amp;IF(ДАННЫЕ!$AL720,"1"&amp;ДАННЫЕ!$AL720,"00")&amp;"m"&amp;IF(ДАННЫЕ!$AI720,"1"&amp;ДАННЫЕ!$AI720,"00")&amp;"hS"&amp;IF(ДАННЫЕ!$AJ720,"1"&amp;ДАННЫЕ!$AJ720,"00")&amp;"hZ"&amp;IF(ДАННЫЕ!$AK720,"1"&amp;ДАННЫЕ!$AK720,"00")&amp;"p"&amp;IF(ДАННЫЕ!$AP720,"1"&amp;ДАННЫЕ!$AP720,"00")&amp;"k"&amp;IF(ДАННЫЕ!$AQ720,"1"&amp;ДАННЫЕ!$AQ720,"00")&amp;"z"&amp;IF(ДАННЫЕ!$AR720,"1"&amp;ДАННЫЕ!$AR720,"00")&amp;"j"&amp;IF(ДАННЫЕ!$AM720,"1"&amp;ДАННЫЕ!$AM720,"00")&amp;"n"&amp;IF(ДАННЫЕ!$AN720,"1"&amp;ДАННЫЕ!$AN720,"00")&amp;"E"&amp;ДАННЫЕ!BI720&amp;"L"&amp;ДАННЫЕ!AO720&amp;"h"&amp;IF(ДАННЫЕ!$AU720&gt;0,1,0)&amp;"v"&amp;IF(ДАННЫЕ!$AW720&gt;0,1,0)&amp;"a"&amp;IF(ДАННЫЕ!$AS720,"1"&amp;ДАННЫЕ!$AS720,"00")&amp;"s"&amp;IF(ДАННЫЕ!$AT720,"1"&amp;ДАННЫЕ!$AT720,"00")&amp;"u"&amp;IF(ДАННЫЕ!$CJ720&gt;0,1,0)&amp;"y"&amp;B720&amp;"d"&amp;H720&amp;"e"&amp;F720&amp;G720</f>
        <v>x0w00t00f00b00g00c00i00r00m00hS00hZ00p00k00z00j00n00ELh0v0a00s00u0y0de</v>
      </c>
      <c r="L720" s="28" t="str">
        <f ca="1">ДАННЫЕ!$I720&amp;"VN"&amp;IF(ДАННЫЕ!AW720&gt;0,11,10)&amp;"CD"&amp;IF(ДАННЫЕ!BF720&gt;500,16,IF(ДАННЫЕ!BF720&gt;350,15,IF(ДАННЫЕ!BF720&gt;=200,14,IF(ДАННЫЕ!BF720&gt;=100,13,IF(ДАННЫЕ!BF720&gt;=50,12,IF(ДАННЫЕ!BF720&gt;0,11,10))))))&amp;"AR"&amp;IF(ДАННЫЕ!BX720&gt;0,1,0)&amp;"GD"&amp;B720&amp;"VV"&amp;IF(E720&gt;=5,IF(E720&lt;18,1,0),0)</f>
        <v>VN10CD10AR0GD0VV0</v>
      </c>
      <c r="M720" s="28" t="str">
        <f>ДАННЫЕ!$I720&amp;"b"&amp;ДАННЫЕ!$BI720&amp;"r"&amp;ДАННЫЕ!$BJ720&amp;"CD"&amp;IF(ДАННЫЕ!BF720&gt;0,IF(ДАННЫЕ!BF720&lt;200,1,IF(ДАННЫЕ!BF720&lt;350,2,3)),0)&amp;"h"&amp;IF(ДАННЫЕ!$BK720+ДАННЫЕ!$BL720+ДАННЫЕ!$BM720&gt;0,1,0)&amp;"x"&amp;ДАННЫЕ!$BK720&amp;"y"&amp;ДАННЫЕ!$BL720&amp;"z"&amp;ДАННЫЕ!$BM720&amp;"c"&amp;IF(ДАННЫЕ!$BK720+ДАННЫЕ!$BL720+ДАННЫЕ!$BM720=3,1,0)&amp;"a"&amp;IF(ДАННЫЕ!$BQ720+ДАННЫЕ!$BR720&gt;0,1,0)&amp;"d"&amp;ДАННЫЕ!$BQ720&amp;"v"&amp;ДАННЫЕ!$BR720&amp;"p"&amp;ДАННЫЕ!$BS720&amp;"n"&amp;ДАННЫЕ!$BU720&amp;"t"&amp;ДАННЫЕ!$BV720&amp;"o"&amp;ДАННЫЕ!$BT720&amp;"l"&amp;IF(ДАННЫЕ!$BN720&gt;0,1,0)&amp;ДАННЫЕ!$BN720&amp;"g"&amp;ДАННЫЕ!$BO720&amp;"s"&amp;ДАННЫЕ!$BP720&amp;"DZ"&amp;IF(ДАННЫЕ!B720-ДАННЫЕ!G720 &lt; 60,IF(ДАННЫЕ!B720-ДАННЫЕ!G720 &gt;= 0,1,0),0)&amp;"u"&amp;IF(ДАННЫЕ!$CJ720&gt;0,1,0)</f>
        <v>brCD0h0xyzc0a0dvpntol0gsDZ1u0</v>
      </c>
      <c r="N720" s="28" t="str">
        <f ca="1">ДАННЫЕ!$F720&amp;ДАННЫЕ!$I720&amp;"g"&amp;B720&amp;"cf"&amp;D720&amp;"a"&amp;IF(ДАННЫЕ!$BX720&gt;0,1,0)&amp;IF(ДАННЫЕ!$BF720&gt;500,1,IF(ДАННЫЕ!$BF720&gt;350,2,IF(ДАННЫЕ!$BF720&gt;=200,3,IF(ДАННЫЕ!$BF720&gt;=100,4,IF(ДАННЫЕ!$BF720&gt;=50,5,IF(ДАННЫЕ!$BF720&lt;50,6,0))))))&amp;"AR"&amp;IF(DATEDIF(ДАННЫЕ!$BX720,ДАННЫЕ!$F$1,"y")&gt;1,1,0)&amp;"VG"&amp;IF(ДАННЫЕ!$BH720="0",1,0)&amp;"o"&amp;IF(T720+ДАННЫЕ!$AF720+ДАННЫЕ!$AG720+ДАННЫЕ!$AH720+ДАННЫЕ!$AI720+ДАННЫЕ!$AJ720+ДАННЫЕ!$AP720+ДАННЫЕ!$AQ720+ДАННЫЕ!$AR720+ДАННЫЕ!$AU720+ДАННЫЕ!$AW720+ДАННЫЕ!$AS720+ДАННЫЕ!$AT720&gt;0,1,0)&amp;"x"&amp;ДАННЫЕ!$AG720&amp;"p"&amp;IF(ДАННЫЕ!$BY720&gt;0,1,0)&amp;"v"&amp;IF(ДАННЫЕ!$BZ720&gt;0,1,0)&amp;"n"&amp;ДАННЫЕ!$CA720&amp;"t"&amp;ДАННЫЕ!$AY720&amp;"k"&amp;ДАННЫЕ!$CB720&amp;"q"&amp;ДАННЫЕ!$CC720&amp;"w"&amp;ДАННЫЕ!$CD720&amp;"e"&amp;ДАННЫЕ!$CE720&amp;"m"&amp;ДАННЫЕ!$CF720&amp;"c"&amp;ДАННЫЕ!$CG720&amp;"z"&amp;ДАННЫЕ!$CH720&amp;"d"&amp;IF(H720=4,1,0)&amp;"s"&amp;IF(ДАННЫЕ!$J720=1,0,1)&amp;"u"&amp;IF(ДАННЫЕ!$CJ720&gt;0,1,0)</f>
        <v>g0cf0a06AR1VG0o0xp0v0ntkqwemczd0s1u0</v>
      </c>
      <c r="O720" s="28" t="str">
        <f>ДАННЫЕ!$I720&amp;"g"&amp;B720&amp;A720&amp;"f"&amp;P720&amp;"c"&amp;IF(ДАННЫЕ!$U720&gt;0,1,0)&amp;"s"&amp;IF(ДАННЫЕ!$Q720&gt;0,IF(YEAR(ДАННЫЕ!$F$1)=YEAR(ДАННЫЕ!$Q720),IF(MONTH(ДАННЫЕ!$F$1)=MONTH(ДАННЫЕ!$Q720),111,11),1),0)&amp;"i"&amp;IF(ДАННЫЕ!$R720+ДАННЫЕ!$S720+ДАННЫЕ!$T720=0,0,1)&amp;"h"&amp;IF(ДАННЫЕ!$P720&gt;0,1,0)&amp;"p"&amp;IF(ДАННЫЕ!$CI720&gt;0,IF(YEAR(ДАННЫЕ!$F$1)=YEAR(ДАННЫЕ!$CI720),IF(MONTH(ДАННЫЕ!$F$1)=MONTH(ДАННЫЕ!$CI720),111,11),1),0)&amp;"d"&amp;IF(ДАННЫЕ!$CJ720&gt;0,IF(YEAR(ДАННЫЕ!$F$1)=YEAR(ДАННЫЕ!$CJ720),IF(MONTH(ДАННЫЕ!$F$1)=MONTH(ДАННЫЕ!$CJ720),111,11),1),0)&amp;"o"&amp;IF(ДАННЫЕ!$CK720&gt;0,IF(MONTH(ДАННЫЕ!$F$1)=MONTH(ДАННЫЕ!$CK720),111,11),0)&amp;"v"&amp;IF(ДАННЫЕ!$BE720&gt;0,IF(MONTH(ДАННЫЕ!$F$1)=MONTH(ДАННЫЕ!$BE720),111,11),0)</f>
        <v>g00f0c0s0i0h0p0d0o0v0</v>
      </c>
      <c r="P720" s="15">
        <f t="shared" si="35"/>
        <v>0</v>
      </c>
      <c r="Q720" s="15">
        <f>IF(ДАННЫЕ!$F$1&gt;ДАННЫЕ!$N720,IF(YEAR(ДАННЫЕ!$F$1)=YEAR(ДАННЫЕ!M720),1,0),0)</f>
        <v>0</v>
      </c>
      <c r="R720" s="15">
        <f>IF(ДАННЫЕ!$F$1&gt;ДАННЫЕ!$N720,IF(YEAR(ДАННЫЕ!$F$1)=YEAR(ДАННЫЕ!N720),1,0),0)</f>
        <v>0</v>
      </c>
      <c r="S720" s="15">
        <f>IF(ДАННЫЕ!$AA720="2А",1,IF(ДАННЫЕ!$AA720="2Б",2,IF(ДАННЫЕ!$AA720="2В",3,IF(ДАННЫЕ!$AA720=3,4,IF(ДАННЫЕ!$AA720="4А",5,IF(ДАННЫЕ!$AA720="4Б",6,IF(ДАННЫЕ!$AA720="4В",7,IF(ДАННЫЕ!$AA720=5,8,0))))))))</f>
        <v>0</v>
      </c>
      <c r="T720" s="15">
        <f>IF(OR(ДАННЫЕ!$AC720=2,ДАННЫЕ!$AD720=2,ДАННЫЕ!$AE720=2),2,IF(OR(ДАННЫЕ!$AC720=1,ДАННЫЕ!$AD720=1,ДАННЫЕ!$AE720=1),1,0))</f>
        <v>0</v>
      </c>
    </row>
    <row r="721" spans="1:20" ht="15" customHeight="1" x14ac:dyDescent="0.2">
      <c r="A721" s="78">
        <f>IF(B721&gt;0,IF(MONTH(ДАННЫЕ!$F$1)=MONTH(ДАННЫЕ!$B721),1,0),0)</f>
        <v>0</v>
      </c>
      <c r="B721" s="14">
        <f>IF(ДАННЫЕ!$B721&gt;0,IF(YEAR(ДАННЫЕ!$F$1)=YEAR(ДАННЫЕ!$B721),1,0),0)</f>
        <v>0</v>
      </c>
      <c r="C721" s="14">
        <f>IF(ДАННЫЕ!$CM721&gt;0,IF(YEAR(ДАННЫЕ!$F$1)=YEAR(ДАННЫЕ!$CM721),1,0),0)</f>
        <v>0</v>
      </c>
      <c r="D721" s="14">
        <f>IF(ДАННЫЕ!$CJ721&gt;0,IF(ДАННЫЕ!$CL721&gt;ДАННЫЕ!$F$1,1,IF(ДАННЫЕ!$CL721&gt;0,0,1)),0)</f>
        <v>0</v>
      </c>
      <c r="E721" s="43" t="str">
        <f ca="1">IF(ДАННЫЕ!$F$1&gt;0,IF(ДАННЫЕ!$G721&gt;0,DATEDIF(ДАННЫЕ!$G721,ДАННЫЕ!$F$1,"y"),""),IF(ДАННЫЕ!$G721&gt;0,DATEDIF(ДАННЫЕ!$G721,TODAY(),"y"),""))</f>
        <v/>
      </c>
      <c r="F721" s="43" t="str">
        <f xml:space="preserve"> IF(ДАННЫЕ!$F721="М",IF(E721&gt;=18,IF(E721&lt;60,1,""),""),"")&amp;IF(ДАННЫЕ!$F721="Ж",IF(E721&gt;=18,IF(E721&lt;55,1,""),""),"")</f>
        <v/>
      </c>
      <c r="G721" s="43" t="str">
        <f xml:space="preserve"> IF(ДАННЫЕ!$F721="М",IF(E721&gt;=60,2,""),"")&amp;IF(ДАННЫЕ!$F721="Ж",IF(E721&gt;=55,2,""),"")</f>
        <v/>
      </c>
      <c r="H721" s="43" t="str">
        <f t="shared" ca="1" si="33"/>
        <v/>
      </c>
      <c r="I721" s="43" t="str">
        <f t="shared" ca="1" si="34"/>
        <v>03</v>
      </c>
      <c r="J721" s="28" t="str">
        <f ca="1">ДАННЫЕ!$F721&amp;H721&amp;I721&amp;ДАННЫЕ!$I721&amp;"m"&amp;IF(ДАННЫЕ!$I721&gt;0,IF(ДАННЫЕ!$J721&gt;0,0,1),"")&amp;"f"&amp;IF(ДАННЫЕ!$R721&gt;0,IF(YEAR(ДАННЫЕ!$F$1)=YEAR(ДАННЫЕ!$R721),1,0),0)&amp;"z"&amp;ДАННЫЕ!$R721&amp;"p"&amp;ДАННЫЕ!$S721&amp;"i"&amp;ДАННЫЕ!$T721&amp;"h"&amp;ДАННЫЕ!$K721&amp;"be"&amp;ДАННЫЕ!$BI721&amp;"CD"&amp;IF(ДАННЫЕ!BF721&gt;500,4,IF(ДАННЫЕ!BF721&gt;350,3,IF(ДАННЫЕ!BF721&gt;200,2,IF(ДАННЫЕ!BF721&gt;0,1,0))))&amp;"g"&amp;B721&amp;"d"&amp;H721&amp;"l"&amp;ДАННЫЕ!AT721&amp;"a"&amp;ДАННЫЕ!$V721&amp;"v"&amp;R721&amp;"k"&amp;ДАННЫЕ!$U721&amp;"s"&amp;ДАННЫЕ!$Y721&amp;"t"&amp;ДАННЫЕ!$X721&amp;"b"&amp;IF(ДАННЫЕ!$Q721&gt;1,1,0)&amp;"PP"&amp;ДАННЫЕ!Z721&amp;"c"&amp;S721&amp;"x"&amp;IF(ДАННЫЕ!$BY721&gt;0,IF(YEAR(ДАННЫЕ!$F$1)=YEAR(ДАННЫЕ!$BY721),1,0),0)&amp;"n"&amp;IF(ДАННЫЕ!$BZ721&gt;0,IF(YEAR(ДАННЫЕ!$F$1)=YEAR(ДАННЫЕ!$BZ721),1,0),0)&amp;"u"&amp;D721&amp;"z"&amp;IF(ДАННЫЕ!$CL721&gt;0,IF(YEAR(ДАННЫЕ!$F$1)&gt;YEAR(ДАННЫЕ!$CL721),11,12),0)</f>
        <v>03mf0zpihbeCD0g0dlav0kstb0PPc0x0n0u0z0</v>
      </c>
      <c r="K721" s="28" t="str">
        <f ca="1">ДАННЫЕ!$I721&amp;"x"&amp;B721&amp;"w"&amp;IF(T721+ДАННЫЕ!AD721+ДАННЫЕ!AE721+ДАННЫЕ!AF721+ДАННЫЕ!AG721+ДАННЫЕ!AH721+ДАННЫЕ!$AL721+ДАННЫЕ!AI721+ДАННЫЕ!AJ721+ДАННЫЕ!AK721+ДАННЫЕ!AP721+ДАННЫЕ!AQ721+ДАННЫЕ!AR721+ДАННЫЕ!$AM721+ДАННЫЕ!$AN721+ДАННЫЕ!AS721+ДАННЫЕ!AT721&gt;0,1,0)&amp;IF(OR(T721=2,ДАННЫЕ!AD721=2,ДАННЫЕ!AE721=2,ДАННЫЕ!AF721=2,ДАННЫЕ!AG721=2,ДАННЫЕ!AH721=2,ДАННЫЕ!$AL721=2,ДАННЫЕ!AI721=2,ДАННЫЕ!AJ721=2,ДАННЫЕ!AK721=2,ДАННЫЕ!AP721=2,ДАННЫЕ!AQ721=2,ДАННЫЕ!AR721=2,ДАННЫЕ!$AM721=2,ДАННЫЕ!$AN721=2,ДАННЫЕ!AS721=2,ДАННЫЕ!AT721=2),2,0)&amp;"t"&amp;IF(T721&gt;0,"1"&amp;T721,"00")&amp;"f"&amp;IF(ДАННЫЕ!$AC721,"1"&amp;ДАННЫЕ!$AC721,"00")&amp;"b"&amp;IF(ДАННЫЕ!$AD721,"1"&amp;ДАННЫЕ!$AD721,"00")&amp;"g"&amp;IF(ДАННЫЕ!$AF721,"1"&amp;ДАННЫЕ!$AF721,"00")&amp;"c"&amp;IF(ДАННЫЕ!$AG721,"1"&amp;ДАННЫЕ!$AG721,"00")&amp;"i"&amp;IF(ДАННЫЕ!$AH721,"1"&amp;ДАННЫЕ!$AH721,"00")&amp;"r"&amp;IF(ДАННЫЕ!$AL721,"1"&amp;ДАННЫЕ!$AL721,"00")&amp;"m"&amp;IF(ДАННЫЕ!$AI721,"1"&amp;ДАННЫЕ!$AI721,"00")&amp;"hS"&amp;IF(ДАННЫЕ!$AJ721,"1"&amp;ДАННЫЕ!$AJ721,"00")&amp;"hZ"&amp;IF(ДАННЫЕ!$AK721,"1"&amp;ДАННЫЕ!$AK721,"00")&amp;"p"&amp;IF(ДАННЫЕ!$AP721,"1"&amp;ДАННЫЕ!$AP721,"00")&amp;"k"&amp;IF(ДАННЫЕ!$AQ721,"1"&amp;ДАННЫЕ!$AQ721,"00")&amp;"z"&amp;IF(ДАННЫЕ!$AR721,"1"&amp;ДАННЫЕ!$AR721,"00")&amp;"j"&amp;IF(ДАННЫЕ!$AM721,"1"&amp;ДАННЫЕ!$AM721,"00")&amp;"n"&amp;IF(ДАННЫЕ!$AN721,"1"&amp;ДАННЫЕ!$AN721,"00")&amp;"E"&amp;ДАННЫЕ!BI721&amp;"L"&amp;ДАННЫЕ!AO721&amp;"h"&amp;IF(ДАННЫЕ!$AU721&gt;0,1,0)&amp;"v"&amp;IF(ДАННЫЕ!$AW721&gt;0,1,0)&amp;"a"&amp;IF(ДАННЫЕ!$AS721,"1"&amp;ДАННЫЕ!$AS721,"00")&amp;"s"&amp;IF(ДАННЫЕ!$AT721,"1"&amp;ДАННЫЕ!$AT721,"00")&amp;"u"&amp;IF(ДАННЫЕ!$CJ721&gt;0,1,0)&amp;"y"&amp;B721&amp;"d"&amp;H721&amp;"e"&amp;F721&amp;G721</f>
        <v>x0w00t00f00b00g00c00i00r00m00hS00hZ00p00k00z00j00n00ELh0v0a00s00u0y0de</v>
      </c>
      <c r="L721" s="28" t="str">
        <f ca="1">ДАННЫЕ!$I721&amp;"VN"&amp;IF(ДАННЫЕ!AW721&gt;0,11,10)&amp;"CD"&amp;IF(ДАННЫЕ!BF721&gt;500,16,IF(ДАННЫЕ!BF721&gt;350,15,IF(ДАННЫЕ!BF721&gt;=200,14,IF(ДАННЫЕ!BF721&gt;=100,13,IF(ДАННЫЕ!BF721&gt;=50,12,IF(ДАННЫЕ!BF721&gt;0,11,10))))))&amp;"AR"&amp;IF(ДАННЫЕ!BX721&gt;0,1,0)&amp;"GD"&amp;B721&amp;"VV"&amp;IF(E721&gt;=5,IF(E721&lt;18,1,0),0)</f>
        <v>VN10CD10AR0GD0VV0</v>
      </c>
      <c r="M721" s="28" t="str">
        <f>ДАННЫЕ!$I721&amp;"b"&amp;ДАННЫЕ!$BI721&amp;"r"&amp;ДАННЫЕ!$BJ721&amp;"CD"&amp;IF(ДАННЫЕ!BF721&gt;0,IF(ДАННЫЕ!BF721&lt;200,1,IF(ДАННЫЕ!BF721&lt;350,2,3)),0)&amp;"h"&amp;IF(ДАННЫЕ!$BK721+ДАННЫЕ!$BL721+ДАННЫЕ!$BM721&gt;0,1,0)&amp;"x"&amp;ДАННЫЕ!$BK721&amp;"y"&amp;ДАННЫЕ!$BL721&amp;"z"&amp;ДАННЫЕ!$BM721&amp;"c"&amp;IF(ДАННЫЕ!$BK721+ДАННЫЕ!$BL721+ДАННЫЕ!$BM721=3,1,0)&amp;"a"&amp;IF(ДАННЫЕ!$BQ721+ДАННЫЕ!$BR721&gt;0,1,0)&amp;"d"&amp;ДАННЫЕ!$BQ721&amp;"v"&amp;ДАННЫЕ!$BR721&amp;"p"&amp;ДАННЫЕ!$BS721&amp;"n"&amp;ДАННЫЕ!$BU721&amp;"t"&amp;ДАННЫЕ!$BV721&amp;"o"&amp;ДАННЫЕ!$BT721&amp;"l"&amp;IF(ДАННЫЕ!$BN721&gt;0,1,0)&amp;ДАННЫЕ!$BN721&amp;"g"&amp;ДАННЫЕ!$BO721&amp;"s"&amp;ДАННЫЕ!$BP721&amp;"DZ"&amp;IF(ДАННЫЕ!B721-ДАННЫЕ!G721 &lt; 60,IF(ДАННЫЕ!B721-ДАННЫЕ!G721 &gt;= 0,1,0),0)&amp;"u"&amp;IF(ДАННЫЕ!$CJ721&gt;0,1,0)</f>
        <v>brCD0h0xyzc0a0dvpntol0gsDZ1u0</v>
      </c>
      <c r="N721" s="28" t="str">
        <f ca="1">ДАННЫЕ!$F721&amp;ДАННЫЕ!$I721&amp;"g"&amp;B721&amp;"cf"&amp;D721&amp;"a"&amp;IF(ДАННЫЕ!$BX721&gt;0,1,0)&amp;IF(ДАННЫЕ!$BF721&gt;500,1,IF(ДАННЫЕ!$BF721&gt;350,2,IF(ДАННЫЕ!$BF721&gt;=200,3,IF(ДАННЫЕ!$BF721&gt;=100,4,IF(ДАННЫЕ!$BF721&gt;=50,5,IF(ДАННЫЕ!$BF721&lt;50,6,0))))))&amp;"AR"&amp;IF(DATEDIF(ДАННЫЕ!$BX721,ДАННЫЕ!$F$1,"y")&gt;1,1,0)&amp;"VG"&amp;IF(ДАННЫЕ!$BH721="0",1,0)&amp;"o"&amp;IF(T721+ДАННЫЕ!$AF721+ДАННЫЕ!$AG721+ДАННЫЕ!$AH721+ДАННЫЕ!$AI721+ДАННЫЕ!$AJ721+ДАННЫЕ!$AP721+ДАННЫЕ!$AQ721+ДАННЫЕ!$AR721+ДАННЫЕ!$AU721+ДАННЫЕ!$AW721+ДАННЫЕ!$AS721+ДАННЫЕ!$AT721&gt;0,1,0)&amp;"x"&amp;ДАННЫЕ!$AG721&amp;"p"&amp;IF(ДАННЫЕ!$BY721&gt;0,1,0)&amp;"v"&amp;IF(ДАННЫЕ!$BZ721&gt;0,1,0)&amp;"n"&amp;ДАННЫЕ!$CA721&amp;"t"&amp;ДАННЫЕ!$AY721&amp;"k"&amp;ДАННЫЕ!$CB721&amp;"q"&amp;ДАННЫЕ!$CC721&amp;"w"&amp;ДАННЫЕ!$CD721&amp;"e"&amp;ДАННЫЕ!$CE721&amp;"m"&amp;ДАННЫЕ!$CF721&amp;"c"&amp;ДАННЫЕ!$CG721&amp;"z"&amp;ДАННЫЕ!$CH721&amp;"d"&amp;IF(H721=4,1,0)&amp;"s"&amp;IF(ДАННЫЕ!$J721=1,0,1)&amp;"u"&amp;IF(ДАННЫЕ!$CJ721&gt;0,1,0)</f>
        <v>g0cf0a06AR1VG0o0xp0v0ntkqwemczd0s1u0</v>
      </c>
      <c r="O721" s="28" t="str">
        <f>ДАННЫЕ!$I721&amp;"g"&amp;B721&amp;A721&amp;"f"&amp;P721&amp;"c"&amp;IF(ДАННЫЕ!$U721&gt;0,1,0)&amp;"s"&amp;IF(ДАННЫЕ!$Q721&gt;0,IF(YEAR(ДАННЫЕ!$F$1)=YEAR(ДАННЫЕ!$Q721),IF(MONTH(ДАННЫЕ!$F$1)=MONTH(ДАННЫЕ!$Q721),111,11),1),0)&amp;"i"&amp;IF(ДАННЫЕ!$R721+ДАННЫЕ!$S721+ДАННЫЕ!$T721=0,0,1)&amp;"h"&amp;IF(ДАННЫЕ!$P721&gt;0,1,0)&amp;"p"&amp;IF(ДАННЫЕ!$CI721&gt;0,IF(YEAR(ДАННЫЕ!$F$1)=YEAR(ДАННЫЕ!$CI721),IF(MONTH(ДАННЫЕ!$F$1)=MONTH(ДАННЫЕ!$CI721),111,11),1),0)&amp;"d"&amp;IF(ДАННЫЕ!$CJ721&gt;0,IF(YEAR(ДАННЫЕ!$F$1)=YEAR(ДАННЫЕ!$CJ721),IF(MONTH(ДАННЫЕ!$F$1)=MONTH(ДАННЫЕ!$CJ721),111,11),1),0)&amp;"o"&amp;IF(ДАННЫЕ!$CK721&gt;0,IF(MONTH(ДАННЫЕ!$F$1)=MONTH(ДАННЫЕ!$CK721),111,11),0)&amp;"v"&amp;IF(ДАННЫЕ!$BE721&gt;0,IF(MONTH(ДАННЫЕ!$F$1)=MONTH(ДАННЫЕ!$BE721),111,11),0)</f>
        <v>g00f0c0s0i0h0p0d0o0v0</v>
      </c>
      <c r="P721" s="15">
        <f t="shared" si="35"/>
        <v>0</v>
      </c>
      <c r="Q721" s="15">
        <f>IF(ДАННЫЕ!$F$1&gt;ДАННЫЕ!$N721,IF(YEAR(ДАННЫЕ!$F$1)=YEAR(ДАННЫЕ!M721),1,0),0)</f>
        <v>0</v>
      </c>
      <c r="R721" s="15">
        <f>IF(ДАННЫЕ!$F$1&gt;ДАННЫЕ!$N721,IF(YEAR(ДАННЫЕ!$F$1)=YEAR(ДАННЫЕ!N721),1,0),0)</f>
        <v>0</v>
      </c>
      <c r="S721" s="15">
        <f>IF(ДАННЫЕ!$AA721="2А",1,IF(ДАННЫЕ!$AA721="2Б",2,IF(ДАННЫЕ!$AA721="2В",3,IF(ДАННЫЕ!$AA721=3,4,IF(ДАННЫЕ!$AA721="4А",5,IF(ДАННЫЕ!$AA721="4Б",6,IF(ДАННЫЕ!$AA721="4В",7,IF(ДАННЫЕ!$AA721=5,8,0))))))))</f>
        <v>0</v>
      </c>
      <c r="T721" s="15">
        <f>IF(OR(ДАННЫЕ!$AC721=2,ДАННЫЕ!$AD721=2,ДАННЫЕ!$AE721=2),2,IF(OR(ДАННЫЕ!$AC721=1,ДАННЫЕ!$AD721=1,ДАННЫЕ!$AE721=1),1,0))</f>
        <v>0</v>
      </c>
    </row>
    <row r="722" spans="1:20" ht="15" customHeight="1" x14ac:dyDescent="0.2">
      <c r="A722" s="78">
        <f>IF(B722&gt;0,IF(MONTH(ДАННЫЕ!$F$1)=MONTH(ДАННЫЕ!$B722),1,0),0)</f>
        <v>0</v>
      </c>
      <c r="B722" s="14">
        <f>IF(ДАННЫЕ!$B722&gt;0,IF(YEAR(ДАННЫЕ!$F$1)=YEAR(ДАННЫЕ!$B722),1,0),0)</f>
        <v>0</v>
      </c>
      <c r="C722" s="14">
        <f>IF(ДАННЫЕ!$CM722&gt;0,IF(YEAR(ДАННЫЕ!$F$1)=YEAR(ДАННЫЕ!$CM722),1,0),0)</f>
        <v>0</v>
      </c>
      <c r="D722" s="14">
        <f>IF(ДАННЫЕ!$CJ722&gt;0,IF(ДАННЫЕ!$CL722&gt;ДАННЫЕ!$F$1,1,IF(ДАННЫЕ!$CL722&gt;0,0,1)),0)</f>
        <v>0</v>
      </c>
      <c r="E722" s="43" t="str">
        <f ca="1">IF(ДАННЫЕ!$F$1&gt;0,IF(ДАННЫЕ!$G722&gt;0,DATEDIF(ДАННЫЕ!$G722,ДАННЫЕ!$F$1,"y"),""),IF(ДАННЫЕ!$G722&gt;0,DATEDIF(ДАННЫЕ!$G722,TODAY(),"y"),""))</f>
        <v/>
      </c>
      <c r="F722" s="43" t="str">
        <f xml:space="preserve"> IF(ДАННЫЕ!$F722="М",IF(E722&gt;=18,IF(E722&lt;60,1,""),""),"")&amp;IF(ДАННЫЕ!$F722="Ж",IF(E722&gt;=18,IF(E722&lt;55,1,""),""),"")</f>
        <v/>
      </c>
      <c r="G722" s="43" t="str">
        <f xml:space="preserve"> IF(ДАННЫЕ!$F722="М",IF(E722&gt;=60,2,""),"")&amp;IF(ДАННЫЕ!$F722="Ж",IF(E722&gt;=55,2,""),"")</f>
        <v/>
      </c>
      <c r="H722" s="43" t="str">
        <f t="shared" ca="1" si="33"/>
        <v/>
      </c>
      <c r="I722" s="43" t="str">
        <f t="shared" ca="1" si="34"/>
        <v>03</v>
      </c>
      <c r="J722" s="28" t="str">
        <f ca="1">ДАННЫЕ!$F722&amp;H722&amp;I722&amp;ДАННЫЕ!$I722&amp;"m"&amp;IF(ДАННЫЕ!$I722&gt;0,IF(ДАННЫЕ!$J722&gt;0,0,1),"")&amp;"f"&amp;IF(ДАННЫЕ!$R722&gt;0,IF(YEAR(ДАННЫЕ!$F$1)=YEAR(ДАННЫЕ!$R722),1,0),0)&amp;"z"&amp;ДАННЫЕ!$R722&amp;"p"&amp;ДАННЫЕ!$S722&amp;"i"&amp;ДАННЫЕ!$T722&amp;"h"&amp;ДАННЫЕ!$K722&amp;"be"&amp;ДАННЫЕ!$BI722&amp;"CD"&amp;IF(ДАННЫЕ!BF722&gt;500,4,IF(ДАННЫЕ!BF722&gt;350,3,IF(ДАННЫЕ!BF722&gt;200,2,IF(ДАННЫЕ!BF722&gt;0,1,0))))&amp;"g"&amp;B722&amp;"d"&amp;H722&amp;"l"&amp;ДАННЫЕ!AT722&amp;"a"&amp;ДАННЫЕ!$V722&amp;"v"&amp;R722&amp;"k"&amp;ДАННЫЕ!$U722&amp;"s"&amp;ДАННЫЕ!$Y722&amp;"t"&amp;ДАННЫЕ!$X722&amp;"b"&amp;IF(ДАННЫЕ!$Q722&gt;1,1,0)&amp;"PP"&amp;ДАННЫЕ!Z722&amp;"c"&amp;S722&amp;"x"&amp;IF(ДАННЫЕ!$BY722&gt;0,IF(YEAR(ДАННЫЕ!$F$1)=YEAR(ДАННЫЕ!$BY722),1,0),0)&amp;"n"&amp;IF(ДАННЫЕ!$BZ722&gt;0,IF(YEAR(ДАННЫЕ!$F$1)=YEAR(ДАННЫЕ!$BZ722),1,0),0)&amp;"u"&amp;D722&amp;"z"&amp;IF(ДАННЫЕ!$CL722&gt;0,IF(YEAR(ДАННЫЕ!$F$1)&gt;YEAR(ДАННЫЕ!$CL722),11,12),0)</f>
        <v>03mf0zpihbeCD0g0dlav0kstb0PPc0x0n0u0z0</v>
      </c>
      <c r="K722" s="28" t="str">
        <f ca="1">ДАННЫЕ!$I722&amp;"x"&amp;B722&amp;"w"&amp;IF(T722+ДАННЫЕ!AD722+ДАННЫЕ!AE722+ДАННЫЕ!AF722+ДАННЫЕ!AG722+ДАННЫЕ!AH722+ДАННЫЕ!$AL722+ДАННЫЕ!AI722+ДАННЫЕ!AJ722+ДАННЫЕ!AK722+ДАННЫЕ!AP722+ДАННЫЕ!AQ722+ДАННЫЕ!AR722+ДАННЫЕ!$AM722+ДАННЫЕ!$AN722+ДАННЫЕ!AS722+ДАННЫЕ!AT722&gt;0,1,0)&amp;IF(OR(T722=2,ДАННЫЕ!AD722=2,ДАННЫЕ!AE722=2,ДАННЫЕ!AF722=2,ДАННЫЕ!AG722=2,ДАННЫЕ!AH722=2,ДАННЫЕ!$AL722=2,ДАННЫЕ!AI722=2,ДАННЫЕ!AJ722=2,ДАННЫЕ!AK722=2,ДАННЫЕ!AP722=2,ДАННЫЕ!AQ722=2,ДАННЫЕ!AR722=2,ДАННЫЕ!$AM722=2,ДАННЫЕ!$AN722=2,ДАННЫЕ!AS722=2,ДАННЫЕ!AT722=2),2,0)&amp;"t"&amp;IF(T722&gt;0,"1"&amp;T722,"00")&amp;"f"&amp;IF(ДАННЫЕ!$AC722,"1"&amp;ДАННЫЕ!$AC722,"00")&amp;"b"&amp;IF(ДАННЫЕ!$AD722,"1"&amp;ДАННЫЕ!$AD722,"00")&amp;"g"&amp;IF(ДАННЫЕ!$AF722,"1"&amp;ДАННЫЕ!$AF722,"00")&amp;"c"&amp;IF(ДАННЫЕ!$AG722,"1"&amp;ДАННЫЕ!$AG722,"00")&amp;"i"&amp;IF(ДАННЫЕ!$AH722,"1"&amp;ДАННЫЕ!$AH722,"00")&amp;"r"&amp;IF(ДАННЫЕ!$AL722,"1"&amp;ДАННЫЕ!$AL722,"00")&amp;"m"&amp;IF(ДАННЫЕ!$AI722,"1"&amp;ДАННЫЕ!$AI722,"00")&amp;"hS"&amp;IF(ДАННЫЕ!$AJ722,"1"&amp;ДАННЫЕ!$AJ722,"00")&amp;"hZ"&amp;IF(ДАННЫЕ!$AK722,"1"&amp;ДАННЫЕ!$AK722,"00")&amp;"p"&amp;IF(ДАННЫЕ!$AP722,"1"&amp;ДАННЫЕ!$AP722,"00")&amp;"k"&amp;IF(ДАННЫЕ!$AQ722,"1"&amp;ДАННЫЕ!$AQ722,"00")&amp;"z"&amp;IF(ДАННЫЕ!$AR722,"1"&amp;ДАННЫЕ!$AR722,"00")&amp;"j"&amp;IF(ДАННЫЕ!$AM722,"1"&amp;ДАННЫЕ!$AM722,"00")&amp;"n"&amp;IF(ДАННЫЕ!$AN722,"1"&amp;ДАННЫЕ!$AN722,"00")&amp;"E"&amp;ДАННЫЕ!BI722&amp;"L"&amp;ДАННЫЕ!AO722&amp;"h"&amp;IF(ДАННЫЕ!$AU722&gt;0,1,0)&amp;"v"&amp;IF(ДАННЫЕ!$AW722&gt;0,1,0)&amp;"a"&amp;IF(ДАННЫЕ!$AS722,"1"&amp;ДАННЫЕ!$AS722,"00")&amp;"s"&amp;IF(ДАННЫЕ!$AT722,"1"&amp;ДАННЫЕ!$AT722,"00")&amp;"u"&amp;IF(ДАННЫЕ!$CJ722&gt;0,1,0)&amp;"y"&amp;B722&amp;"d"&amp;H722&amp;"e"&amp;F722&amp;G722</f>
        <v>x0w00t00f00b00g00c00i00r00m00hS00hZ00p00k00z00j00n00ELh0v0a00s00u0y0de</v>
      </c>
      <c r="L722" s="28" t="str">
        <f ca="1">ДАННЫЕ!$I722&amp;"VN"&amp;IF(ДАННЫЕ!AW722&gt;0,11,10)&amp;"CD"&amp;IF(ДАННЫЕ!BF722&gt;500,16,IF(ДАННЫЕ!BF722&gt;350,15,IF(ДАННЫЕ!BF722&gt;=200,14,IF(ДАННЫЕ!BF722&gt;=100,13,IF(ДАННЫЕ!BF722&gt;=50,12,IF(ДАННЫЕ!BF722&gt;0,11,10))))))&amp;"AR"&amp;IF(ДАННЫЕ!BX722&gt;0,1,0)&amp;"GD"&amp;B722&amp;"VV"&amp;IF(E722&gt;=5,IF(E722&lt;18,1,0),0)</f>
        <v>VN10CD10AR0GD0VV0</v>
      </c>
      <c r="M722" s="28" t="str">
        <f>ДАННЫЕ!$I722&amp;"b"&amp;ДАННЫЕ!$BI722&amp;"r"&amp;ДАННЫЕ!$BJ722&amp;"CD"&amp;IF(ДАННЫЕ!BF722&gt;0,IF(ДАННЫЕ!BF722&lt;200,1,IF(ДАННЫЕ!BF722&lt;350,2,3)),0)&amp;"h"&amp;IF(ДАННЫЕ!$BK722+ДАННЫЕ!$BL722+ДАННЫЕ!$BM722&gt;0,1,0)&amp;"x"&amp;ДАННЫЕ!$BK722&amp;"y"&amp;ДАННЫЕ!$BL722&amp;"z"&amp;ДАННЫЕ!$BM722&amp;"c"&amp;IF(ДАННЫЕ!$BK722+ДАННЫЕ!$BL722+ДАННЫЕ!$BM722=3,1,0)&amp;"a"&amp;IF(ДАННЫЕ!$BQ722+ДАННЫЕ!$BR722&gt;0,1,0)&amp;"d"&amp;ДАННЫЕ!$BQ722&amp;"v"&amp;ДАННЫЕ!$BR722&amp;"p"&amp;ДАННЫЕ!$BS722&amp;"n"&amp;ДАННЫЕ!$BU722&amp;"t"&amp;ДАННЫЕ!$BV722&amp;"o"&amp;ДАННЫЕ!$BT722&amp;"l"&amp;IF(ДАННЫЕ!$BN722&gt;0,1,0)&amp;ДАННЫЕ!$BN722&amp;"g"&amp;ДАННЫЕ!$BO722&amp;"s"&amp;ДАННЫЕ!$BP722&amp;"DZ"&amp;IF(ДАННЫЕ!B722-ДАННЫЕ!G722 &lt; 60,IF(ДАННЫЕ!B722-ДАННЫЕ!G722 &gt;= 0,1,0),0)&amp;"u"&amp;IF(ДАННЫЕ!$CJ722&gt;0,1,0)</f>
        <v>brCD0h0xyzc0a0dvpntol0gsDZ1u0</v>
      </c>
      <c r="N722" s="28" t="str">
        <f ca="1">ДАННЫЕ!$F722&amp;ДАННЫЕ!$I722&amp;"g"&amp;B722&amp;"cf"&amp;D722&amp;"a"&amp;IF(ДАННЫЕ!$BX722&gt;0,1,0)&amp;IF(ДАННЫЕ!$BF722&gt;500,1,IF(ДАННЫЕ!$BF722&gt;350,2,IF(ДАННЫЕ!$BF722&gt;=200,3,IF(ДАННЫЕ!$BF722&gt;=100,4,IF(ДАННЫЕ!$BF722&gt;=50,5,IF(ДАННЫЕ!$BF722&lt;50,6,0))))))&amp;"AR"&amp;IF(DATEDIF(ДАННЫЕ!$BX722,ДАННЫЕ!$F$1,"y")&gt;1,1,0)&amp;"VG"&amp;IF(ДАННЫЕ!$BH722="0",1,0)&amp;"o"&amp;IF(T722+ДАННЫЕ!$AF722+ДАННЫЕ!$AG722+ДАННЫЕ!$AH722+ДАННЫЕ!$AI722+ДАННЫЕ!$AJ722+ДАННЫЕ!$AP722+ДАННЫЕ!$AQ722+ДАННЫЕ!$AR722+ДАННЫЕ!$AU722+ДАННЫЕ!$AW722+ДАННЫЕ!$AS722+ДАННЫЕ!$AT722&gt;0,1,0)&amp;"x"&amp;ДАННЫЕ!$AG722&amp;"p"&amp;IF(ДАННЫЕ!$BY722&gt;0,1,0)&amp;"v"&amp;IF(ДАННЫЕ!$BZ722&gt;0,1,0)&amp;"n"&amp;ДАННЫЕ!$CA722&amp;"t"&amp;ДАННЫЕ!$AY722&amp;"k"&amp;ДАННЫЕ!$CB722&amp;"q"&amp;ДАННЫЕ!$CC722&amp;"w"&amp;ДАННЫЕ!$CD722&amp;"e"&amp;ДАННЫЕ!$CE722&amp;"m"&amp;ДАННЫЕ!$CF722&amp;"c"&amp;ДАННЫЕ!$CG722&amp;"z"&amp;ДАННЫЕ!$CH722&amp;"d"&amp;IF(H722=4,1,0)&amp;"s"&amp;IF(ДАННЫЕ!$J722=1,0,1)&amp;"u"&amp;IF(ДАННЫЕ!$CJ722&gt;0,1,0)</f>
        <v>g0cf0a06AR1VG0o0xp0v0ntkqwemczd0s1u0</v>
      </c>
      <c r="O722" s="28" t="str">
        <f>ДАННЫЕ!$I722&amp;"g"&amp;B722&amp;A722&amp;"f"&amp;P722&amp;"c"&amp;IF(ДАННЫЕ!$U722&gt;0,1,0)&amp;"s"&amp;IF(ДАННЫЕ!$Q722&gt;0,IF(YEAR(ДАННЫЕ!$F$1)=YEAR(ДАННЫЕ!$Q722),IF(MONTH(ДАННЫЕ!$F$1)=MONTH(ДАННЫЕ!$Q722),111,11),1),0)&amp;"i"&amp;IF(ДАННЫЕ!$R722+ДАННЫЕ!$S722+ДАННЫЕ!$T722=0,0,1)&amp;"h"&amp;IF(ДАННЫЕ!$P722&gt;0,1,0)&amp;"p"&amp;IF(ДАННЫЕ!$CI722&gt;0,IF(YEAR(ДАННЫЕ!$F$1)=YEAR(ДАННЫЕ!$CI722),IF(MONTH(ДАННЫЕ!$F$1)=MONTH(ДАННЫЕ!$CI722),111,11),1),0)&amp;"d"&amp;IF(ДАННЫЕ!$CJ722&gt;0,IF(YEAR(ДАННЫЕ!$F$1)=YEAR(ДАННЫЕ!$CJ722),IF(MONTH(ДАННЫЕ!$F$1)=MONTH(ДАННЫЕ!$CJ722),111,11),1),0)&amp;"o"&amp;IF(ДАННЫЕ!$CK722&gt;0,IF(MONTH(ДАННЫЕ!$F$1)=MONTH(ДАННЫЕ!$CK722),111,11),0)&amp;"v"&amp;IF(ДАННЫЕ!$BE722&gt;0,IF(MONTH(ДАННЫЕ!$F$1)=MONTH(ДАННЫЕ!$BE722),111,11),0)</f>
        <v>g00f0c0s0i0h0p0d0o0v0</v>
      </c>
      <c r="P722" s="15">
        <f t="shared" si="35"/>
        <v>0</v>
      </c>
      <c r="Q722" s="15">
        <f>IF(ДАННЫЕ!$F$1&gt;ДАННЫЕ!$N722,IF(YEAR(ДАННЫЕ!$F$1)=YEAR(ДАННЫЕ!M722),1,0),0)</f>
        <v>0</v>
      </c>
      <c r="R722" s="15">
        <f>IF(ДАННЫЕ!$F$1&gt;ДАННЫЕ!$N722,IF(YEAR(ДАННЫЕ!$F$1)=YEAR(ДАННЫЕ!N722),1,0),0)</f>
        <v>0</v>
      </c>
      <c r="S722" s="15">
        <f>IF(ДАННЫЕ!$AA722="2А",1,IF(ДАННЫЕ!$AA722="2Б",2,IF(ДАННЫЕ!$AA722="2В",3,IF(ДАННЫЕ!$AA722=3,4,IF(ДАННЫЕ!$AA722="4А",5,IF(ДАННЫЕ!$AA722="4Б",6,IF(ДАННЫЕ!$AA722="4В",7,IF(ДАННЫЕ!$AA722=5,8,0))))))))</f>
        <v>0</v>
      </c>
      <c r="T722" s="15">
        <f>IF(OR(ДАННЫЕ!$AC722=2,ДАННЫЕ!$AD722=2,ДАННЫЕ!$AE722=2),2,IF(OR(ДАННЫЕ!$AC722=1,ДАННЫЕ!$AD722=1,ДАННЫЕ!$AE722=1),1,0))</f>
        <v>0</v>
      </c>
    </row>
    <row r="723" spans="1:20" ht="15" customHeight="1" x14ac:dyDescent="0.2">
      <c r="A723" s="78">
        <f>IF(B723&gt;0,IF(MONTH(ДАННЫЕ!$F$1)=MONTH(ДАННЫЕ!$B723),1,0),0)</f>
        <v>0</v>
      </c>
      <c r="B723" s="14">
        <f>IF(ДАННЫЕ!$B723&gt;0,IF(YEAR(ДАННЫЕ!$F$1)=YEAR(ДАННЫЕ!$B723),1,0),0)</f>
        <v>0</v>
      </c>
      <c r="C723" s="14">
        <f>IF(ДАННЫЕ!$CM723&gt;0,IF(YEAR(ДАННЫЕ!$F$1)=YEAR(ДАННЫЕ!$CM723),1,0),0)</f>
        <v>0</v>
      </c>
      <c r="D723" s="14">
        <f>IF(ДАННЫЕ!$CJ723&gt;0,IF(ДАННЫЕ!$CL723&gt;ДАННЫЕ!$F$1,1,IF(ДАННЫЕ!$CL723&gt;0,0,1)),0)</f>
        <v>0</v>
      </c>
      <c r="E723" s="43" t="str">
        <f ca="1">IF(ДАННЫЕ!$F$1&gt;0,IF(ДАННЫЕ!$G723&gt;0,DATEDIF(ДАННЫЕ!$G723,ДАННЫЕ!$F$1,"y"),""),IF(ДАННЫЕ!$G723&gt;0,DATEDIF(ДАННЫЕ!$G723,TODAY(),"y"),""))</f>
        <v/>
      </c>
      <c r="F723" s="43" t="str">
        <f xml:space="preserve"> IF(ДАННЫЕ!$F723="М",IF(E723&gt;=18,IF(E723&lt;60,1,""),""),"")&amp;IF(ДАННЫЕ!$F723="Ж",IF(E723&gt;=18,IF(E723&lt;55,1,""),""),"")</f>
        <v/>
      </c>
      <c r="G723" s="43" t="str">
        <f xml:space="preserve"> IF(ДАННЫЕ!$F723="М",IF(E723&gt;=60,2,""),"")&amp;IF(ДАННЫЕ!$F723="Ж",IF(E723&gt;=55,2,""),"")</f>
        <v/>
      </c>
      <c r="H723" s="43" t="str">
        <f t="shared" ca="1" si="33"/>
        <v/>
      </c>
      <c r="I723" s="43" t="str">
        <f t="shared" ca="1" si="34"/>
        <v>03</v>
      </c>
      <c r="J723" s="28" t="str">
        <f ca="1">ДАННЫЕ!$F723&amp;H723&amp;I723&amp;ДАННЫЕ!$I723&amp;"m"&amp;IF(ДАННЫЕ!$I723&gt;0,IF(ДАННЫЕ!$J723&gt;0,0,1),"")&amp;"f"&amp;IF(ДАННЫЕ!$R723&gt;0,IF(YEAR(ДАННЫЕ!$F$1)=YEAR(ДАННЫЕ!$R723),1,0),0)&amp;"z"&amp;ДАННЫЕ!$R723&amp;"p"&amp;ДАННЫЕ!$S723&amp;"i"&amp;ДАННЫЕ!$T723&amp;"h"&amp;ДАННЫЕ!$K723&amp;"be"&amp;ДАННЫЕ!$BI723&amp;"CD"&amp;IF(ДАННЫЕ!BF723&gt;500,4,IF(ДАННЫЕ!BF723&gt;350,3,IF(ДАННЫЕ!BF723&gt;200,2,IF(ДАННЫЕ!BF723&gt;0,1,0))))&amp;"g"&amp;B723&amp;"d"&amp;H723&amp;"l"&amp;ДАННЫЕ!AT723&amp;"a"&amp;ДАННЫЕ!$V723&amp;"v"&amp;R723&amp;"k"&amp;ДАННЫЕ!$U723&amp;"s"&amp;ДАННЫЕ!$Y723&amp;"t"&amp;ДАННЫЕ!$X723&amp;"b"&amp;IF(ДАННЫЕ!$Q723&gt;1,1,0)&amp;"PP"&amp;ДАННЫЕ!Z723&amp;"c"&amp;S723&amp;"x"&amp;IF(ДАННЫЕ!$BY723&gt;0,IF(YEAR(ДАННЫЕ!$F$1)=YEAR(ДАННЫЕ!$BY723),1,0),0)&amp;"n"&amp;IF(ДАННЫЕ!$BZ723&gt;0,IF(YEAR(ДАННЫЕ!$F$1)=YEAR(ДАННЫЕ!$BZ723),1,0),0)&amp;"u"&amp;D723&amp;"z"&amp;IF(ДАННЫЕ!$CL723&gt;0,IF(YEAR(ДАННЫЕ!$F$1)&gt;YEAR(ДАННЫЕ!$CL723),11,12),0)</f>
        <v>03mf0zpihbeCD0g0dlav0kstb0PPc0x0n0u0z0</v>
      </c>
      <c r="K723" s="28" t="str">
        <f ca="1">ДАННЫЕ!$I723&amp;"x"&amp;B723&amp;"w"&amp;IF(T723+ДАННЫЕ!AD723+ДАННЫЕ!AE723+ДАННЫЕ!AF723+ДАННЫЕ!AG723+ДАННЫЕ!AH723+ДАННЫЕ!$AL723+ДАННЫЕ!AI723+ДАННЫЕ!AJ723+ДАННЫЕ!AK723+ДАННЫЕ!AP723+ДАННЫЕ!AQ723+ДАННЫЕ!AR723+ДАННЫЕ!$AM723+ДАННЫЕ!$AN723+ДАННЫЕ!AS723+ДАННЫЕ!AT723&gt;0,1,0)&amp;IF(OR(T723=2,ДАННЫЕ!AD723=2,ДАННЫЕ!AE723=2,ДАННЫЕ!AF723=2,ДАННЫЕ!AG723=2,ДАННЫЕ!AH723=2,ДАННЫЕ!$AL723=2,ДАННЫЕ!AI723=2,ДАННЫЕ!AJ723=2,ДАННЫЕ!AK723=2,ДАННЫЕ!AP723=2,ДАННЫЕ!AQ723=2,ДАННЫЕ!AR723=2,ДАННЫЕ!$AM723=2,ДАННЫЕ!$AN723=2,ДАННЫЕ!AS723=2,ДАННЫЕ!AT723=2),2,0)&amp;"t"&amp;IF(T723&gt;0,"1"&amp;T723,"00")&amp;"f"&amp;IF(ДАННЫЕ!$AC723,"1"&amp;ДАННЫЕ!$AC723,"00")&amp;"b"&amp;IF(ДАННЫЕ!$AD723,"1"&amp;ДАННЫЕ!$AD723,"00")&amp;"g"&amp;IF(ДАННЫЕ!$AF723,"1"&amp;ДАННЫЕ!$AF723,"00")&amp;"c"&amp;IF(ДАННЫЕ!$AG723,"1"&amp;ДАННЫЕ!$AG723,"00")&amp;"i"&amp;IF(ДАННЫЕ!$AH723,"1"&amp;ДАННЫЕ!$AH723,"00")&amp;"r"&amp;IF(ДАННЫЕ!$AL723,"1"&amp;ДАННЫЕ!$AL723,"00")&amp;"m"&amp;IF(ДАННЫЕ!$AI723,"1"&amp;ДАННЫЕ!$AI723,"00")&amp;"hS"&amp;IF(ДАННЫЕ!$AJ723,"1"&amp;ДАННЫЕ!$AJ723,"00")&amp;"hZ"&amp;IF(ДАННЫЕ!$AK723,"1"&amp;ДАННЫЕ!$AK723,"00")&amp;"p"&amp;IF(ДАННЫЕ!$AP723,"1"&amp;ДАННЫЕ!$AP723,"00")&amp;"k"&amp;IF(ДАННЫЕ!$AQ723,"1"&amp;ДАННЫЕ!$AQ723,"00")&amp;"z"&amp;IF(ДАННЫЕ!$AR723,"1"&amp;ДАННЫЕ!$AR723,"00")&amp;"j"&amp;IF(ДАННЫЕ!$AM723,"1"&amp;ДАННЫЕ!$AM723,"00")&amp;"n"&amp;IF(ДАННЫЕ!$AN723,"1"&amp;ДАННЫЕ!$AN723,"00")&amp;"E"&amp;ДАННЫЕ!BI723&amp;"L"&amp;ДАННЫЕ!AO723&amp;"h"&amp;IF(ДАННЫЕ!$AU723&gt;0,1,0)&amp;"v"&amp;IF(ДАННЫЕ!$AW723&gt;0,1,0)&amp;"a"&amp;IF(ДАННЫЕ!$AS723,"1"&amp;ДАННЫЕ!$AS723,"00")&amp;"s"&amp;IF(ДАННЫЕ!$AT723,"1"&amp;ДАННЫЕ!$AT723,"00")&amp;"u"&amp;IF(ДАННЫЕ!$CJ723&gt;0,1,0)&amp;"y"&amp;B723&amp;"d"&amp;H723&amp;"e"&amp;F723&amp;G723</f>
        <v>x0w00t00f00b00g00c00i00r00m00hS00hZ00p00k00z00j00n00ELh0v0a00s00u0y0de</v>
      </c>
      <c r="L723" s="28" t="str">
        <f ca="1">ДАННЫЕ!$I723&amp;"VN"&amp;IF(ДАННЫЕ!AW723&gt;0,11,10)&amp;"CD"&amp;IF(ДАННЫЕ!BF723&gt;500,16,IF(ДАННЫЕ!BF723&gt;350,15,IF(ДАННЫЕ!BF723&gt;=200,14,IF(ДАННЫЕ!BF723&gt;=100,13,IF(ДАННЫЕ!BF723&gt;=50,12,IF(ДАННЫЕ!BF723&gt;0,11,10))))))&amp;"AR"&amp;IF(ДАННЫЕ!BX723&gt;0,1,0)&amp;"GD"&amp;B723&amp;"VV"&amp;IF(E723&gt;=5,IF(E723&lt;18,1,0),0)</f>
        <v>VN10CD10AR0GD0VV0</v>
      </c>
      <c r="M723" s="28" t="str">
        <f>ДАННЫЕ!$I723&amp;"b"&amp;ДАННЫЕ!$BI723&amp;"r"&amp;ДАННЫЕ!$BJ723&amp;"CD"&amp;IF(ДАННЫЕ!BF723&gt;0,IF(ДАННЫЕ!BF723&lt;200,1,IF(ДАННЫЕ!BF723&lt;350,2,3)),0)&amp;"h"&amp;IF(ДАННЫЕ!$BK723+ДАННЫЕ!$BL723+ДАННЫЕ!$BM723&gt;0,1,0)&amp;"x"&amp;ДАННЫЕ!$BK723&amp;"y"&amp;ДАННЫЕ!$BL723&amp;"z"&amp;ДАННЫЕ!$BM723&amp;"c"&amp;IF(ДАННЫЕ!$BK723+ДАННЫЕ!$BL723+ДАННЫЕ!$BM723=3,1,0)&amp;"a"&amp;IF(ДАННЫЕ!$BQ723+ДАННЫЕ!$BR723&gt;0,1,0)&amp;"d"&amp;ДАННЫЕ!$BQ723&amp;"v"&amp;ДАННЫЕ!$BR723&amp;"p"&amp;ДАННЫЕ!$BS723&amp;"n"&amp;ДАННЫЕ!$BU723&amp;"t"&amp;ДАННЫЕ!$BV723&amp;"o"&amp;ДАННЫЕ!$BT723&amp;"l"&amp;IF(ДАННЫЕ!$BN723&gt;0,1,0)&amp;ДАННЫЕ!$BN723&amp;"g"&amp;ДАННЫЕ!$BO723&amp;"s"&amp;ДАННЫЕ!$BP723&amp;"DZ"&amp;IF(ДАННЫЕ!B723-ДАННЫЕ!G723 &lt; 60,IF(ДАННЫЕ!B723-ДАННЫЕ!G723 &gt;= 0,1,0),0)&amp;"u"&amp;IF(ДАННЫЕ!$CJ723&gt;0,1,0)</f>
        <v>brCD0h0xyzc0a0dvpntol0gsDZ1u0</v>
      </c>
      <c r="N723" s="28" t="str">
        <f ca="1">ДАННЫЕ!$F723&amp;ДАННЫЕ!$I723&amp;"g"&amp;B723&amp;"cf"&amp;D723&amp;"a"&amp;IF(ДАННЫЕ!$BX723&gt;0,1,0)&amp;IF(ДАННЫЕ!$BF723&gt;500,1,IF(ДАННЫЕ!$BF723&gt;350,2,IF(ДАННЫЕ!$BF723&gt;=200,3,IF(ДАННЫЕ!$BF723&gt;=100,4,IF(ДАННЫЕ!$BF723&gt;=50,5,IF(ДАННЫЕ!$BF723&lt;50,6,0))))))&amp;"AR"&amp;IF(DATEDIF(ДАННЫЕ!$BX723,ДАННЫЕ!$F$1,"y")&gt;1,1,0)&amp;"VG"&amp;IF(ДАННЫЕ!$BH723="0",1,0)&amp;"o"&amp;IF(T723+ДАННЫЕ!$AF723+ДАННЫЕ!$AG723+ДАННЫЕ!$AH723+ДАННЫЕ!$AI723+ДАННЫЕ!$AJ723+ДАННЫЕ!$AP723+ДАННЫЕ!$AQ723+ДАННЫЕ!$AR723+ДАННЫЕ!$AU723+ДАННЫЕ!$AW723+ДАННЫЕ!$AS723+ДАННЫЕ!$AT723&gt;0,1,0)&amp;"x"&amp;ДАННЫЕ!$AG723&amp;"p"&amp;IF(ДАННЫЕ!$BY723&gt;0,1,0)&amp;"v"&amp;IF(ДАННЫЕ!$BZ723&gt;0,1,0)&amp;"n"&amp;ДАННЫЕ!$CA723&amp;"t"&amp;ДАННЫЕ!$AY723&amp;"k"&amp;ДАННЫЕ!$CB723&amp;"q"&amp;ДАННЫЕ!$CC723&amp;"w"&amp;ДАННЫЕ!$CD723&amp;"e"&amp;ДАННЫЕ!$CE723&amp;"m"&amp;ДАННЫЕ!$CF723&amp;"c"&amp;ДАННЫЕ!$CG723&amp;"z"&amp;ДАННЫЕ!$CH723&amp;"d"&amp;IF(H723=4,1,0)&amp;"s"&amp;IF(ДАННЫЕ!$J723=1,0,1)&amp;"u"&amp;IF(ДАННЫЕ!$CJ723&gt;0,1,0)</f>
        <v>g0cf0a06AR1VG0o0xp0v0ntkqwemczd0s1u0</v>
      </c>
      <c r="O723" s="28" t="str">
        <f>ДАННЫЕ!$I723&amp;"g"&amp;B723&amp;A723&amp;"f"&amp;P723&amp;"c"&amp;IF(ДАННЫЕ!$U723&gt;0,1,0)&amp;"s"&amp;IF(ДАННЫЕ!$Q723&gt;0,IF(YEAR(ДАННЫЕ!$F$1)=YEAR(ДАННЫЕ!$Q723),IF(MONTH(ДАННЫЕ!$F$1)=MONTH(ДАННЫЕ!$Q723),111,11),1),0)&amp;"i"&amp;IF(ДАННЫЕ!$R723+ДАННЫЕ!$S723+ДАННЫЕ!$T723=0,0,1)&amp;"h"&amp;IF(ДАННЫЕ!$P723&gt;0,1,0)&amp;"p"&amp;IF(ДАННЫЕ!$CI723&gt;0,IF(YEAR(ДАННЫЕ!$F$1)=YEAR(ДАННЫЕ!$CI723),IF(MONTH(ДАННЫЕ!$F$1)=MONTH(ДАННЫЕ!$CI723),111,11),1),0)&amp;"d"&amp;IF(ДАННЫЕ!$CJ723&gt;0,IF(YEAR(ДАННЫЕ!$F$1)=YEAR(ДАННЫЕ!$CJ723),IF(MONTH(ДАННЫЕ!$F$1)=MONTH(ДАННЫЕ!$CJ723),111,11),1),0)&amp;"o"&amp;IF(ДАННЫЕ!$CK723&gt;0,IF(MONTH(ДАННЫЕ!$F$1)=MONTH(ДАННЫЕ!$CK723),111,11),0)&amp;"v"&amp;IF(ДАННЫЕ!$BE723&gt;0,IF(MONTH(ДАННЫЕ!$F$1)=MONTH(ДАННЫЕ!$BE723),111,11),0)</f>
        <v>g00f0c0s0i0h0p0d0o0v0</v>
      </c>
      <c r="P723" s="15">
        <f t="shared" si="35"/>
        <v>0</v>
      </c>
      <c r="Q723" s="15">
        <f>IF(ДАННЫЕ!$F$1&gt;ДАННЫЕ!$N723,IF(YEAR(ДАННЫЕ!$F$1)=YEAR(ДАННЫЕ!M723),1,0),0)</f>
        <v>0</v>
      </c>
      <c r="R723" s="15">
        <f>IF(ДАННЫЕ!$F$1&gt;ДАННЫЕ!$N723,IF(YEAR(ДАННЫЕ!$F$1)=YEAR(ДАННЫЕ!N723),1,0),0)</f>
        <v>0</v>
      </c>
      <c r="S723" s="15">
        <f>IF(ДАННЫЕ!$AA723="2А",1,IF(ДАННЫЕ!$AA723="2Б",2,IF(ДАННЫЕ!$AA723="2В",3,IF(ДАННЫЕ!$AA723=3,4,IF(ДАННЫЕ!$AA723="4А",5,IF(ДАННЫЕ!$AA723="4Б",6,IF(ДАННЫЕ!$AA723="4В",7,IF(ДАННЫЕ!$AA723=5,8,0))))))))</f>
        <v>0</v>
      </c>
      <c r="T723" s="15">
        <f>IF(OR(ДАННЫЕ!$AC723=2,ДАННЫЕ!$AD723=2,ДАННЫЕ!$AE723=2),2,IF(OR(ДАННЫЕ!$AC723=1,ДАННЫЕ!$AD723=1,ДАННЫЕ!$AE723=1),1,0))</f>
        <v>0</v>
      </c>
    </row>
    <row r="724" spans="1:20" ht="15" customHeight="1" x14ac:dyDescent="0.2">
      <c r="A724" s="78">
        <f>IF(B724&gt;0,IF(MONTH(ДАННЫЕ!$F$1)=MONTH(ДАННЫЕ!$B724),1,0),0)</f>
        <v>0</v>
      </c>
      <c r="B724" s="14">
        <f>IF(ДАННЫЕ!$B724&gt;0,IF(YEAR(ДАННЫЕ!$F$1)=YEAR(ДАННЫЕ!$B724),1,0),0)</f>
        <v>0</v>
      </c>
      <c r="C724" s="14">
        <f>IF(ДАННЫЕ!$CM724&gt;0,IF(YEAR(ДАННЫЕ!$F$1)=YEAR(ДАННЫЕ!$CM724),1,0),0)</f>
        <v>0</v>
      </c>
      <c r="D724" s="14">
        <f>IF(ДАННЫЕ!$CJ724&gt;0,IF(ДАННЫЕ!$CL724&gt;ДАННЫЕ!$F$1,1,IF(ДАННЫЕ!$CL724&gt;0,0,1)),0)</f>
        <v>0</v>
      </c>
      <c r="E724" s="43" t="str">
        <f ca="1">IF(ДАННЫЕ!$F$1&gt;0,IF(ДАННЫЕ!$G724&gt;0,DATEDIF(ДАННЫЕ!$G724,ДАННЫЕ!$F$1,"y"),""),IF(ДАННЫЕ!$G724&gt;0,DATEDIF(ДАННЫЕ!$G724,TODAY(),"y"),""))</f>
        <v/>
      </c>
      <c r="F724" s="43" t="str">
        <f xml:space="preserve"> IF(ДАННЫЕ!$F724="М",IF(E724&gt;=18,IF(E724&lt;60,1,""),""),"")&amp;IF(ДАННЫЕ!$F724="Ж",IF(E724&gt;=18,IF(E724&lt;55,1,""),""),"")</f>
        <v/>
      </c>
      <c r="G724" s="43" t="str">
        <f xml:space="preserve"> IF(ДАННЫЕ!$F724="М",IF(E724&gt;=60,2,""),"")&amp;IF(ДАННЫЕ!$F724="Ж",IF(E724&gt;=55,2,""),"")</f>
        <v/>
      </c>
      <c r="H724" s="43" t="str">
        <f t="shared" ca="1" si="33"/>
        <v/>
      </c>
      <c r="I724" s="43" t="str">
        <f t="shared" ca="1" si="34"/>
        <v>03</v>
      </c>
      <c r="J724" s="28" t="str">
        <f ca="1">ДАННЫЕ!$F724&amp;H724&amp;I724&amp;ДАННЫЕ!$I724&amp;"m"&amp;IF(ДАННЫЕ!$I724&gt;0,IF(ДАННЫЕ!$J724&gt;0,0,1),"")&amp;"f"&amp;IF(ДАННЫЕ!$R724&gt;0,IF(YEAR(ДАННЫЕ!$F$1)=YEAR(ДАННЫЕ!$R724),1,0),0)&amp;"z"&amp;ДАННЫЕ!$R724&amp;"p"&amp;ДАННЫЕ!$S724&amp;"i"&amp;ДАННЫЕ!$T724&amp;"h"&amp;ДАННЫЕ!$K724&amp;"be"&amp;ДАННЫЕ!$BI724&amp;"CD"&amp;IF(ДАННЫЕ!BF724&gt;500,4,IF(ДАННЫЕ!BF724&gt;350,3,IF(ДАННЫЕ!BF724&gt;200,2,IF(ДАННЫЕ!BF724&gt;0,1,0))))&amp;"g"&amp;B724&amp;"d"&amp;H724&amp;"l"&amp;ДАННЫЕ!AT724&amp;"a"&amp;ДАННЫЕ!$V724&amp;"v"&amp;R724&amp;"k"&amp;ДАННЫЕ!$U724&amp;"s"&amp;ДАННЫЕ!$Y724&amp;"t"&amp;ДАННЫЕ!$X724&amp;"b"&amp;IF(ДАННЫЕ!$Q724&gt;1,1,0)&amp;"PP"&amp;ДАННЫЕ!Z724&amp;"c"&amp;S724&amp;"x"&amp;IF(ДАННЫЕ!$BY724&gt;0,IF(YEAR(ДАННЫЕ!$F$1)=YEAR(ДАННЫЕ!$BY724),1,0),0)&amp;"n"&amp;IF(ДАННЫЕ!$BZ724&gt;0,IF(YEAR(ДАННЫЕ!$F$1)=YEAR(ДАННЫЕ!$BZ724),1,0),0)&amp;"u"&amp;D724&amp;"z"&amp;IF(ДАННЫЕ!$CL724&gt;0,IF(YEAR(ДАННЫЕ!$F$1)&gt;YEAR(ДАННЫЕ!$CL724),11,12),0)</f>
        <v>03mf0zpihbeCD0g0dlav0kstb0PPc0x0n0u0z0</v>
      </c>
      <c r="K724" s="28" t="str">
        <f ca="1">ДАННЫЕ!$I724&amp;"x"&amp;B724&amp;"w"&amp;IF(T724+ДАННЫЕ!AD724+ДАННЫЕ!AE724+ДАННЫЕ!AF724+ДАННЫЕ!AG724+ДАННЫЕ!AH724+ДАННЫЕ!$AL724+ДАННЫЕ!AI724+ДАННЫЕ!AJ724+ДАННЫЕ!AK724+ДАННЫЕ!AP724+ДАННЫЕ!AQ724+ДАННЫЕ!AR724+ДАННЫЕ!$AM724+ДАННЫЕ!$AN724+ДАННЫЕ!AS724+ДАННЫЕ!AT724&gt;0,1,0)&amp;IF(OR(T724=2,ДАННЫЕ!AD724=2,ДАННЫЕ!AE724=2,ДАННЫЕ!AF724=2,ДАННЫЕ!AG724=2,ДАННЫЕ!AH724=2,ДАННЫЕ!$AL724=2,ДАННЫЕ!AI724=2,ДАННЫЕ!AJ724=2,ДАННЫЕ!AK724=2,ДАННЫЕ!AP724=2,ДАННЫЕ!AQ724=2,ДАННЫЕ!AR724=2,ДАННЫЕ!$AM724=2,ДАННЫЕ!$AN724=2,ДАННЫЕ!AS724=2,ДАННЫЕ!AT724=2),2,0)&amp;"t"&amp;IF(T724&gt;0,"1"&amp;T724,"00")&amp;"f"&amp;IF(ДАННЫЕ!$AC724,"1"&amp;ДАННЫЕ!$AC724,"00")&amp;"b"&amp;IF(ДАННЫЕ!$AD724,"1"&amp;ДАННЫЕ!$AD724,"00")&amp;"g"&amp;IF(ДАННЫЕ!$AF724,"1"&amp;ДАННЫЕ!$AF724,"00")&amp;"c"&amp;IF(ДАННЫЕ!$AG724,"1"&amp;ДАННЫЕ!$AG724,"00")&amp;"i"&amp;IF(ДАННЫЕ!$AH724,"1"&amp;ДАННЫЕ!$AH724,"00")&amp;"r"&amp;IF(ДАННЫЕ!$AL724,"1"&amp;ДАННЫЕ!$AL724,"00")&amp;"m"&amp;IF(ДАННЫЕ!$AI724,"1"&amp;ДАННЫЕ!$AI724,"00")&amp;"hS"&amp;IF(ДАННЫЕ!$AJ724,"1"&amp;ДАННЫЕ!$AJ724,"00")&amp;"hZ"&amp;IF(ДАННЫЕ!$AK724,"1"&amp;ДАННЫЕ!$AK724,"00")&amp;"p"&amp;IF(ДАННЫЕ!$AP724,"1"&amp;ДАННЫЕ!$AP724,"00")&amp;"k"&amp;IF(ДАННЫЕ!$AQ724,"1"&amp;ДАННЫЕ!$AQ724,"00")&amp;"z"&amp;IF(ДАННЫЕ!$AR724,"1"&amp;ДАННЫЕ!$AR724,"00")&amp;"j"&amp;IF(ДАННЫЕ!$AM724,"1"&amp;ДАННЫЕ!$AM724,"00")&amp;"n"&amp;IF(ДАННЫЕ!$AN724,"1"&amp;ДАННЫЕ!$AN724,"00")&amp;"E"&amp;ДАННЫЕ!BI724&amp;"L"&amp;ДАННЫЕ!AO724&amp;"h"&amp;IF(ДАННЫЕ!$AU724&gt;0,1,0)&amp;"v"&amp;IF(ДАННЫЕ!$AW724&gt;0,1,0)&amp;"a"&amp;IF(ДАННЫЕ!$AS724,"1"&amp;ДАННЫЕ!$AS724,"00")&amp;"s"&amp;IF(ДАННЫЕ!$AT724,"1"&amp;ДАННЫЕ!$AT724,"00")&amp;"u"&amp;IF(ДАННЫЕ!$CJ724&gt;0,1,0)&amp;"y"&amp;B724&amp;"d"&amp;H724&amp;"e"&amp;F724&amp;G724</f>
        <v>x0w00t00f00b00g00c00i00r00m00hS00hZ00p00k00z00j00n00ELh0v0a00s00u0y0de</v>
      </c>
      <c r="L724" s="28" t="str">
        <f ca="1">ДАННЫЕ!$I724&amp;"VN"&amp;IF(ДАННЫЕ!AW724&gt;0,11,10)&amp;"CD"&amp;IF(ДАННЫЕ!BF724&gt;500,16,IF(ДАННЫЕ!BF724&gt;350,15,IF(ДАННЫЕ!BF724&gt;=200,14,IF(ДАННЫЕ!BF724&gt;=100,13,IF(ДАННЫЕ!BF724&gt;=50,12,IF(ДАННЫЕ!BF724&gt;0,11,10))))))&amp;"AR"&amp;IF(ДАННЫЕ!BX724&gt;0,1,0)&amp;"GD"&amp;B724&amp;"VV"&amp;IF(E724&gt;=5,IF(E724&lt;18,1,0),0)</f>
        <v>VN10CD10AR0GD0VV0</v>
      </c>
      <c r="M724" s="28" t="str">
        <f>ДАННЫЕ!$I724&amp;"b"&amp;ДАННЫЕ!$BI724&amp;"r"&amp;ДАННЫЕ!$BJ724&amp;"CD"&amp;IF(ДАННЫЕ!BF724&gt;0,IF(ДАННЫЕ!BF724&lt;200,1,IF(ДАННЫЕ!BF724&lt;350,2,3)),0)&amp;"h"&amp;IF(ДАННЫЕ!$BK724+ДАННЫЕ!$BL724+ДАННЫЕ!$BM724&gt;0,1,0)&amp;"x"&amp;ДАННЫЕ!$BK724&amp;"y"&amp;ДАННЫЕ!$BL724&amp;"z"&amp;ДАННЫЕ!$BM724&amp;"c"&amp;IF(ДАННЫЕ!$BK724+ДАННЫЕ!$BL724+ДАННЫЕ!$BM724=3,1,0)&amp;"a"&amp;IF(ДАННЫЕ!$BQ724+ДАННЫЕ!$BR724&gt;0,1,0)&amp;"d"&amp;ДАННЫЕ!$BQ724&amp;"v"&amp;ДАННЫЕ!$BR724&amp;"p"&amp;ДАННЫЕ!$BS724&amp;"n"&amp;ДАННЫЕ!$BU724&amp;"t"&amp;ДАННЫЕ!$BV724&amp;"o"&amp;ДАННЫЕ!$BT724&amp;"l"&amp;IF(ДАННЫЕ!$BN724&gt;0,1,0)&amp;ДАННЫЕ!$BN724&amp;"g"&amp;ДАННЫЕ!$BO724&amp;"s"&amp;ДАННЫЕ!$BP724&amp;"DZ"&amp;IF(ДАННЫЕ!B724-ДАННЫЕ!G724 &lt; 60,IF(ДАННЫЕ!B724-ДАННЫЕ!G724 &gt;= 0,1,0),0)&amp;"u"&amp;IF(ДАННЫЕ!$CJ724&gt;0,1,0)</f>
        <v>brCD0h0xyzc0a0dvpntol0gsDZ1u0</v>
      </c>
      <c r="N724" s="28" t="str">
        <f ca="1">ДАННЫЕ!$F724&amp;ДАННЫЕ!$I724&amp;"g"&amp;B724&amp;"cf"&amp;D724&amp;"a"&amp;IF(ДАННЫЕ!$BX724&gt;0,1,0)&amp;IF(ДАННЫЕ!$BF724&gt;500,1,IF(ДАННЫЕ!$BF724&gt;350,2,IF(ДАННЫЕ!$BF724&gt;=200,3,IF(ДАННЫЕ!$BF724&gt;=100,4,IF(ДАННЫЕ!$BF724&gt;=50,5,IF(ДАННЫЕ!$BF724&lt;50,6,0))))))&amp;"AR"&amp;IF(DATEDIF(ДАННЫЕ!$BX724,ДАННЫЕ!$F$1,"y")&gt;1,1,0)&amp;"VG"&amp;IF(ДАННЫЕ!$BH724="0",1,0)&amp;"o"&amp;IF(T724+ДАННЫЕ!$AF724+ДАННЫЕ!$AG724+ДАННЫЕ!$AH724+ДАННЫЕ!$AI724+ДАННЫЕ!$AJ724+ДАННЫЕ!$AP724+ДАННЫЕ!$AQ724+ДАННЫЕ!$AR724+ДАННЫЕ!$AU724+ДАННЫЕ!$AW724+ДАННЫЕ!$AS724+ДАННЫЕ!$AT724&gt;0,1,0)&amp;"x"&amp;ДАННЫЕ!$AG724&amp;"p"&amp;IF(ДАННЫЕ!$BY724&gt;0,1,0)&amp;"v"&amp;IF(ДАННЫЕ!$BZ724&gt;0,1,0)&amp;"n"&amp;ДАННЫЕ!$CA724&amp;"t"&amp;ДАННЫЕ!$AY724&amp;"k"&amp;ДАННЫЕ!$CB724&amp;"q"&amp;ДАННЫЕ!$CC724&amp;"w"&amp;ДАННЫЕ!$CD724&amp;"e"&amp;ДАННЫЕ!$CE724&amp;"m"&amp;ДАННЫЕ!$CF724&amp;"c"&amp;ДАННЫЕ!$CG724&amp;"z"&amp;ДАННЫЕ!$CH724&amp;"d"&amp;IF(H724=4,1,0)&amp;"s"&amp;IF(ДАННЫЕ!$J724=1,0,1)&amp;"u"&amp;IF(ДАННЫЕ!$CJ724&gt;0,1,0)</f>
        <v>g0cf0a06AR1VG0o0xp0v0ntkqwemczd0s1u0</v>
      </c>
      <c r="O724" s="28" t="str">
        <f>ДАННЫЕ!$I724&amp;"g"&amp;B724&amp;A724&amp;"f"&amp;P724&amp;"c"&amp;IF(ДАННЫЕ!$U724&gt;0,1,0)&amp;"s"&amp;IF(ДАННЫЕ!$Q724&gt;0,IF(YEAR(ДАННЫЕ!$F$1)=YEAR(ДАННЫЕ!$Q724),IF(MONTH(ДАННЫЕ!$F$1)=MONTH(ДАННЫЕ!$Q724),111,11),1),0)&amp;"i"&amp;IF(ДАННЫЕ!$R724+ДАННЫЕ!$S724+ДАННЫЕ!$T724=0,0,1)&amp;"h"&amp;IF(ДАННЫЕ!$P724&gt;0,1,0)&amp;"p"&amp;IF(ДАННЫЕ!$CI724&gt;0,IF(YEAR(ДАННЫЕ!$F$1)=YEAR(ДАННЫЕ!$CI724),IF(MONTH(ДАННЫЕ!$F$1)=MONTH(ДАННЫЕ!$CI724),111,11),1),0)&amp;"d"&amp;IF(ДАННЫЕ!$CJ724&gt;0,IF(YEAR(ДАННЫЕ!$F$1)=YEAR(ДАННЫЕ!$CJ724),IF(MONTH(ДАННЫЕ!$F$1)=MONTH(ДАННЫЕ!$CJ724),111,11),1),0)&amp;"o"&amp;IF(ДАННЫЕ!$CK724&gt;0,IF(MONTH(ДАННЫЕ!$F$1)=MONTH(ДАННЫЕ!$CK724),111,11),0)&amp;"v"&amp;IF(ДАННЫЕ!$BE724&gt;0,IF(MONTH(ДАННЫЕ!$F$1)=MONTH(ДАННЫЕ!$BE724),111,11),0)</f>
        <v>g00f0c0s0i0h0p0d0o0v0</v>
      </c>
      <c r="P724" s="15">
        <f t="shared" si="35"/>
        <v>0</v>
      </c>
      <c r="Q724" s="15">
        <f>IF(ДАННЫЕ!$F$1&gt;ДАННЫЕ!$N724,IF(YEAR(ДАННЫЕ!$F$1)=YEAR(ДАННЫЕ!M724),1,0),0)</f>
        <v>0</v>
      </c>
      <c r="R724" s="15">
        <f>IF(ДАННЫЕ!$F$1&gt;ДАННЫЕ!$N724,IF(YEAR(ДАННЫЕ!$F$1)=YEAR(ДАННЫЕ!N724),1,0),0)</f>
        <v>0</v>
      </c>
      <c r="S724" s="15">
        <f>IF(ДАННЫЕ!$AA724="2А",1,IF(ДАННЫЕ!$AA724="2Б",2,IF(ДАННЫЕ!$AA724="2В",3,IF(ДАННЫЕ!$AA724=3,4,IF(ДАННЫЕ!$AA724="4А",5,IF(ДАННЫЕ!$AA724="4Б",6,IF(ДАННЫЕ!$AA724="4В",7,IF(ДАННЫЕ!$AA724=5,8,0))))))))</f>
        <v>0</v>
      </c>
      <c r="T724" s="15">
        <f>IF(OR(ДАННЫЕ!$AC724=2,ДАННЫЕ!$AD724=2,ДАННЫЕ!$AE724=2),2,IF(OR(ДАННЫЕ!$AC724=1,ДАННЫЕ!$AD724=1,ДАННЫЕ!$AE724=1),1,0))</f>
        <v>0</v>
      </c>
    </row>
    <row r="725" spans="1:20" ht="15" customHeight="1" x14ac:dyDescent="0.2">
      <c r="A725" s="78">
        <f>IF(B725&gt;0,IF(MONTH(ДАННЫЕ!$F$1)=MONTH(ДАННЫЕ!$B725),1,0),0)</f>
        <v>0</v>
      </c>
      <c r="B725" s="14">
        <f>IF(ДАННЫЕ!$B725&gt;0,IF(YEAR(ДАННЫЕ!$F$1)=YEAR(ДАННЫЕ!$B725),1,0),0)</f>
        <v>0</v>
      </c>
      <c r="C725" s="14">
        <f>IF(ДАННЫЕ!$CM725&gt;0,IF(YEAR(ДАННЫЕ!$F$1)=YEAR(ДАННЫЕ!$CM725),1,0),0)</f>
        <v>0</v>
      </c>
      <c r="D725" s="14">
        <f>IF(ДАННЫЕ!$CJ725&gt;0,IF(ДАННЫЕ!$CL725&gt;ДАННЫЕ!$F$1,1,IF(ДАННЫЕ!$CL725&gt;0,0,1)),0)</f>
        <v>0</v>
      </c>
      <c r="E725" s="43" t="str">
        <f ca="1">IF(ДАННЫЕ!$F$1&gt;0,IF(ДАННЫЕ!$G725&gt;0,DATEDIF(ДАННЫЕ!$G725,ДАННЫЕ!$F$1,"y"),""),IF(ДАННЫЕ!$G725&gt;0,DATEDIF(ДАННЫЕ!$G725,TODAY(),"y"),""))</f>
        <v/>
      </c>
      <c r="F725" s="43" t="str">
        <f xml:space="preserve"> IF(ДАННЫЕ!$F725="М",IF(E725&gt;=18,IF(E725&lt;60,1,""),""),"")&amp;IF(ДАННЫЕ!$F725="Ж",IF(E725&gt;=18,IF(E725&lt;55,1,""),""),"")</f>
        <v/>
      </c>
      <c r="G725" s="43" t="str">
        <f xml:space="preserve"> IF(ДАННЫЕ!$F725="М",IF(E725&gt;=60,2,""),"")&amp;IF(ДАННЫЕ!$F725="Ж",IF(E725&gt;=55,2,""),"")</f>
        <v/>
      </c>
      <c r="H725" s="43" t="str">
        <f t="shared" ca="1" si="33"/>
        <v/>
      </c>
      <c r="I725" s="43" t="str">
        <f t="shared" ca="1" si="34"/>
        <v>03</v>
      </c>
      <c r="J725" s="28" t="str">
        <f ca="1">ДАННЫЕ!$F725&amp;H725&amp;I725&amp;ДАННЫЕ!$I725&amp;"m"&amp;IF(ДАННЫЕ!$I725&gt;0,IF(ДАННЫЕ!$J725&gt;0,0,1),"")&amp;"f"&amp;IF(ДАННЫЕ!$R725&gt;0,IF(YEAR(ДАННЫЕ!$F$1)=YEAR(ДАННЫЕ!$R725),1,0),0)&amp;"z"&amp;ДАННЫЕ!$R725&amp;"p"&amp;ДАННЫЕ!$S725&amp;"i"&amp;ДАННЫЕ!$T725&amp;"h"&amp;ДАННЫЕ!$K725&amp;"be"&amp;ДАННЫЕ!$BI725&amp;"CD"&amp;IF(ДАННЫЕ!BF725&gt;500,4,IF(ДАННЫЕ!BF725&gt;350,3,IF(ДАННЫЕ!BF725&gt;200,2,IF(ДАННЫЕ!BF725&gt;0,1,0))))&amp;"g"&amp;B725&amp;"d"&amp;H725&amp;"l"&amp;ДАННЫЕ!AT725&amp;"a"&amp;ДАННЫЕ!$V725&amp;"v"&amp;R725&amp;"k"&amp;ДАННЫЕ!$U725&amp;"s"&amp;ДАННЫЕ!$Y725&amp;"t"&amp;ДАННЫЕ!$X725&amp;"b"&amp;IF(ДАННЫЕ!$Q725&gt;1,1,0)&amp;"PP"&amp;ДАННЫЕ!Z725&amp;"c"&amp;S725&amp;"x"&amp;IF(ДАННЫЕ!$BY725&gt;0,IF(YEAR(ДАННЫЕ!$F$1)=YEAR(ДАННЫЕ!$BY725),1,0),0)&amp;"n"&amp;IF(ДАННЫЕ!$BZ725&gt;0,IF(YEAR(ДАННЫЕ!$F$1)=YEAR(ДАННЫЕ!$BZ725),1,0),0)&amp;"u"&amp;D725&amp;"z"&amp;IF(ДАННЫЕ!$CL725&gt;0,IF(YEAR(ДАННЫЕ!$F$1)&gt;YEAR(ДАННЫЕ!$CL725),11,12),0)</f>
        <v>03mf0zpihbeCD0g0dlav0kstb0PPc0x0n0u0z0</v>
      </c>
      <c r="K725" s="28" t="str">
        <f ca="1">ДАННЫЕ!$I725&amp;"x"&amp;B725&amp;"w"&amp;IF(T725+ДАННЫЕ!AD725+ДАННЫЕ!AE725+ДАННЫЕ!AF725+ДАННЫЕ!AG725+ДАННЫЕ!AH725+ДАННЫЕ!$AL725+ДАННЫЕ!AI725+ДАННЫЕ!AJ725+ДАННЫЕ!AK725+ДАННЫЕ!AP725+ДАННЫЕ!AQ725+ДАННЫЕ!AR725+ДАННЫЕ!$AM725+ДАННЫЕ!$AN725+ДАННЫЕ!AS725+ДАННЫЕ!AT725&gt;0,1,0)&amp;IF(OR(T725=2,ДАННЫЕ!AD725=2,ДАННЫЕ!AE725=2,ДАННЫЕ!AF725=2,ДАННЫЕ!AG725=2,ДАННЫЕ!AH725=2,ДАННЫЕ!$AL725=2,ДАННЫЕ!AI725=2,ДАННЫЕ!AJ725=2,ДАННЫЕ!AK725=2,ДАННЫЕ!AP725=2,ДАННЫЕ!AQ725=2,ДАННЫЕ!AR725=2,ДАННЫЕ!$AM725=2,ДАННЫЕ!$AN725=2,ДАННЫЕ!AS725=2,ДАННЫЕ!AT725=2),2,0)&amp;"t"&amp;IF(T725&gt;0,"1"&amp;T725,"00")&amp;"f"&amp;IF(ДАННЫЕ!$AC725,"1"&amp;ДАННЫЕ!$AC725,"00")&amp;"b"&amp;IF(ДАННЫЕ!$AD725,"1"&amp;ДАННЫЕ!$AD725,"00")&amp;"g"&amp;IF(ДАННЫЕ!$AF725,"1"&amp;ДАННЫЕ!$AF725,"00")&amp;"c"&amp;IF(ДАННЫЕ!$AG725,"1"&amp;ДАННЫЕ!$AG725,"00")&amp;"i"&amp;IF(ДАННЫЕ!$AH725,"1"&amp;ДАННЫЕ!$AH725,"00")&amp;"r"&amp;IF(ДАННЫЕ!$AL725,"1"&amp;ДАННЫЕ!$AL725,"00")&amp;"m"&amp;IF(ДАННЫЕ!$AI725,"1"&amp;ДАННЫЕ!$AI725,"00")&amp;"hS"&amp;IF(ДАННЫЕ!$AJ725,"1"&amp;ДАННЫЕ!$AJ725,"00")&amp;"hZ"&amp;IF(ДАННЫЕ!$AK725,"1"&amp;ДАННЫЕ!$AK725,"00")&amp;"p"&amp;IF(ДАННЫЕ!$AP725,"1"&amp;ДАННЫЕ!$AP725,"00")&amp;"k"&amp;IF(ДАННЫЕ!$AQ725,"1"&amp;ДАННЫЕ!$AQ725,"00")&amp;"z"&amp;IF(ДАННЫЕ!$AR725,"1"&amp;ДАННЫЕ!$AR725,"00")&amp;"j"&amp;IF(ДАННЫЕ!$AM725,"1"&amp;ДАННЫЕ!$AM725,"00")&amp;"n"&amp;IF(ДАННЫЕ!$AN725,"1"&amp;ДАННЫЕ!$AN725,"00")&amp;"E"&amp;ДАННЫЕ!BI725&amp;"L"&amp;ДАННЫЕ!AO725&amp;"h"&amp;IF(ДАННЫЕ!$AU725&gt;0,1,0)&amp;"v"&amp;IF(ДАННЫЕ!$AW725&gt;0,1,0)&amp;"a"&amp;IF(ДАННЫЕ!$AS725,"1"&amp;ДАННЫЕ!$AS725,"00")&amp;"s"&amp;IF(ДАННЫЕ!$AT725,"1"&amp;ДАННЫЕ!$AT725,"00")&amp;"u"&amp;IF(ДАННЫЕ!$CJ725&gt;0,1,0)&amp;"y"&amp;B725&amp;"d"&amp;H725&amp;"e"&amp;F725&amp;G725</f>
        <v>x0w00t00f00b00g00c00i00r00m00hS00hZ00p00k00z00j00n00ELh0v0a00s00u0y0de</v>
      </c>
      <c r="L725" s="28" t="str">
        <f ca="1">ДАННЫЕ!$I725&amp;"VN"&amp;IF(ДАННЫЕ!AW725&gt;0,11,10)&amp;"CD"&amp;IF(ДАННЫЕ!BF725&gt;500,16,IF(ДАННЫЕ!BF725&gt;350,15,IF(ДАННЫЕ!BF725&gt;=200,14,IF(ДАННЫЕ!BF725&gt;=100,13,IF(ДАННЫЕ!BF725&gt;=50,12,IF(ДАННЫЕ!BF725&gt;0,11,10))))))&amp;"AR"&amp;IF(ДАННЫЕ!BX725&gt;0,1,0)&amp;"GD"&amp;B725&amp;"VV"&amp;IF(E725&gt;=5,IF(E725&lt;18,1,0),0)</f>
        <v>VN10CD10AR0GD0VV0</v>
      </c>
      <c r="M725" s="28" t="str">
        <f>ДАННЫЕ!$I725&amp;"b"&amp;ДАННЫЕ!$BI725&amp;"r"&amp;ДАННЫЕ!$BJ725&amp;"CD"&amp;IF(ДАННЫЕ!BF725&gt;0,IF(ДАННЫЕ!BF725&lt;200,1,IF(ДАННЫЕ!BF725&lt;350,2,3)),0)&amp;"h"&amp;IF(ДАННЫЕ!$BK725+ДАННЫЕ!$BL725+ДАННЫЕ!$BM725&gt;0,1,0)&amp;"x"&amp;ДАННЫЕ!$BK725&amp;"y"&amp;ДАННЫЕ!$BL725&amp;"z"&amp;ДАННЫЕ!$BM725&amp;"c"&amp;IF(ДАННЫЕ!$BK725+ДАННЫЕ!$BL725+ДАННЫЕ!$BM725=3,1,0)&amp;"a"&amp;IF(ДАННЫЕ!$BQ725+ДАННЫЕ!$BR725&gt;0,1,0)&amp;"d"&amp;ДАННЫЕ!$BQ725&amp;"v"&amp;ДАННЫЕ!$BR725&amp;"p"&amp;ДАННЫЕ!$BS725&amp;"n"&amp;ДАННЫЕ!$BU725&amp;"t"&amp;ДАННЫЕ!$BV725&amp;"o"&amp;ДАННЫЕ!$BT725&amp;"l"&amp;IF(ДАННЫЕ!$BN725&gt;0,1,0)&amp;ДАННЫЕ!$BN725&amp;"g"&amp;ДАННЫЕ!$BO725&amp;"s"&amp;ДАННЫЕ!$BP725&amp;"DZ"&amp;IF(ДАННЫЕ!B725-ДАННЫЕ!G725 &lt; 60,IF(ДАННЫЕ!B725-ДАННЫЕ!G725 &gt;= 0,1,0),0)&amp;"u"&amp;IF(ДАННЫЕ!$CJ725&gt;0,1,0)</f>
        <v>brCD0h0xyzc0a0dvpntol0gsDZ1u0</v>
      </c>
      <c r="N725" s="28" t="str">
        <f ca="1">ДАННЫЕ!$F725&amp;ДАННЫЕ!$I725&amp;"g"&amp;B725&amp;"cf"&amp;D725&amp;"a"&amp;IF(ДАННЫЕ!$BX725&gt;0,1,0)&amp;IF(ДАННЫЕ!$BF725&gt;500,1,IF(ДАННЫЕ!$BF725&gt;350,2,IF(ДАННЫЕ!$BF725&gt;=200,3,IF(ДАННЫЕ!$BF725&gt;=100,4,IF(ДАННЫЕ!$BF725&gt;=50,5,IF(ДАННЫЕ!$BF725&lt;50,6,0))))))&amp;"AR"&amp;IF(DATEDIF(ДАННЫЕ!$BX725,ДАННЫЕ!$F$1,"y")&gt;1,1,0)&amp;"VG"&amp;IF(ДАННЫЕ!$BH725="0",1,0)&amp;"o"&amp;IF(T725+ДАННЫЕ!$AF725+ДАННЫЕ!$AG725+ДАННЫЕ!$AH725+ДАННЫЕ!$AI725+ДАННЫЕ!$AJ725+ДАННЫЕ!$AP725+ДАННЫЕ!$AQ725+ДАННЫЕ!$AR725+ДАННЫЕ!$AU725+ДАННЫЕ!$AW725+ДАННЫЕ!$AS725+ДАННЫЕ!$AT725&gt;0,1,0)&amp;"x"&amp;ДАННЫЕ!$AG725&amp;"p"&amp;IF(ДАННЫЕ!$BY725&gt;0,1,0)&amp;"v"&amp;IF(ДАННЫЕ!$BZ725&gt;0,1,0)&amp;"n"&amp;ДАННЫЕ!$CA725&amp;"t"&amp;ДАННЫЕ!$AY725&amp;"k"&amp;ДАННЫЕ!$CB725&amp;"q"&amp;ДАННЫЕ!$CC725&amp;"w"&amp;ДАННЫЕ!$CD725&amp;"e"&amp;ДАННЫЕ!$CE725&amp;"m"&amp;ДАННЫЕ!$CF725&amp;"c"&amp;ДАННЫЕ!$CG725&amp;"z"&amp;ДАННЫЕ!$CH725&amp;"d"&amp;IF(H725=4,1,0)&amp;"s"&amp;IF(ДАННЫЕ!$J725=1,0,1)&amp;"u"&amp;IF(ДАННЫЕ!$CJ725&gt;0,1,0)</f>
        <v>g0cf0a06AR1VG0o0xp0v0ntkqwemczd0s1u0</v>
      </c>
      <c r="O725" s="28" t="str">
        <f>ДАННЫЕ!$I725&amp;"g"&amp;B725&amp;A725&amp;"f"&amp;P725&amp;"c"&amp;IF(ДАННЫЕ!$U725&gt;0,1,0)&amp;"s"&amp;IF(ДАННЫЕ!$Q725&gt;0,IF(YEAR(ДАННЫЕ!$F$1)=YEAR(ДАННЫЕ!$Q725),IF(MONTH(ДАННЫЕ!$F$1)=MONTH(ДАННЫЕ!$Q725),111,11),1),0)&amp;"i"&amp;IF(ДАННЫЕ!$R725+ДАННЫЕ!$S725+ДАННЫЕ!$T725=0,0,1)&amp;"h"&amp;IF(ДАННЫЕ!$P725&gt;0,1,0)&amp;"p"&amp;IF(ДАННЫЕ!$CI725&gt;0,IF(YEAR(ДАННЫЕ!$F$1)=YEAR(ДАННЫЕ!$CI725),IF(MONTH(ДАННЫЕ!$F$1)=MONTH(ДАННЫЕ!$CI725),111,11),1),0)&amp;"d"&amp;IF(ДАННЫЕ!$CJ725&gt;0,IF(YEAR(ДАННЫЕ!$F$1)=YEAR(ДАННЫЕ!$CJ725),IF(MONTH(ДАННЫЕ!$F$1)=MONTH(ДАННЫЕ!$CJ725),111,11),1),0)&amp;"o"&amp;IF(ДАННЫЕ!$CK725&gt;0,IF(MONTH(ДАННЫЕ!$F$1)=MONTH(ДАННЫЕ!$CK725),111,11),0)&amp;"v"&amp;IF(ДАННЫЕ!$BE725&gt;0,IF(MONTH(ДАННЫЕ!$F$1)=MONTH(ДАННЫЕ!$BE725),111,11),0)</f>
        <v>g00f0c0s0i0h0p0d0o0v0</v>
      </c>
      <c r="P725" s="15">
        <f t="shared" si="35"/>
        <v>0</v>
      </c>
      <c r="Q725" s="15">
        <f>IF(ДАННЫЕ!$F$1&gt;ДАННЫЕ!$N725,IF(YEAR(ДАННЫЕ!$F$1)=YEAR(ДАННЫЕ!M725),1,0),0)</f>
        <v>0</v>
      </c>
      <c r="R725" s="15">
        <f>IF(ДАННЫЕ!$F$1&gt;ДАННЫЕ!$N725,IF(YEAR(ДАННЫЕ!$F$1)=YEAR(ДАННЫЕ!N725),1,0),0)</f>
        <v>0</v>
      </c>
      <c r="S725" s="15">
        <f>IF(ДАННЫЕ!$AA725="2А",1,IF(ДАННЫЕ!$AA725="2Б",2,IF(ДАННЫЕ!$AA725="2В",3,IF(ДАННЫЕ!$AA725=3,4,IF(ДАННЫЕ!$AA725="4А",5,IF(ДАННЫЕ!$AA725="4Б",6,IF(ДАННЫЕ!$AA725="4В",7,IF(ДАННЫЕ!$AA725=5,8,0))))))))</f>
        <v>0</v>
      </c>
      <c r="T725" s="15">
        <f>IF(OR(ДАННЫЕ!$AC725=2,ДАННЫЕ!$AD725=2,ДАННЫЕ!$AE725=2),2,IF(OR(ДАННЫЕ!$AC725=1,ДАННЫЕ!$AD725=1,ДАННЫЕ!$AE725=1),1,0))</f>
        <v>0</v>
      </c>
    </row>
    <row r="726" spans="1:20" ht="15" customHeight="1" x14ac:dyDescent="0.2">
      <c r="A726" s="78">
        <f>IF(B726&gt;0,IF(MONTH(ДАННЫЕ!$F$1)=MONTH(ДАННЫЕ!$B726),1,0),0)</f>
        <v>0</v>
      </c>
      <c r="B726" s="14">
        <f>IF(ДАННЫЕ!$B726&gt;0,IF(YEAR(ДАННЫЕ!$F$1)=YEAR(ДАННЫЕ!$B726),1,0),0)</f>
        <v>0</v>
      </c>
      <c r="C726" s="14">
        <f>IF(ДАННЫЕ!$CM726&gt;0,IF(YEAR(ДАННЫЕ!$F$1)=YEAR(ДАННЫЕ!$CM726),1,0),0)</f>
        <v>0</v>
      </c>
      <c r="D726" s="14">
        <f>IF(ДАННЫЕ!$CJ726&gt;0,IF(ДАННЫЕ!$CL726&gt;ДАННЫЕ!$F$1,1,IF(ДАННЫЕ!$CL726&gt;0,0,1)),0)</f>
        <v>0</v>
      </c>
      <c r="E726" s="43" t="str">
        <f ca="1">IF(ДАННЫЕ!$F$1&gt;0,IF(ДАННЫЕ!$G726&gt;0,DATEDIF(ДАННЫЕ!$G726,ДАННЫЕ!$F$1,"y"),""),IF(ДАННЫЕ!$G726&gt;0,DATEDIF(ДАННЫЕ!$G726,TODAY(),"y"),""))</f>
        <v/>
      </c>
      <c r="F726" s="43" t="str">
        <f xml:space="preserve"> IF(ДАННЫЕ!$F726="М",IF(E726&gt;=18,IF(E726&lt;60,1,""),""),"")&amp;IF(ДАННЫЕ!$F726="Ж",IF(E726&gt;=18,IF(E726&lt;55,1,""),""),"")</f>
        <v/>
      </c>
      <c r="G726" s="43" t="str">
        <f xml:space="preserve"> IF(ДАННЫЕ!$F726="М",IF(E726&gt;=60,2,""),"")&amp;IF(ДАННЫЕ!$F726="Ж",IF(E726&gt;=55,2,""),"")</f>
        <v/>
      </c>
      <c r="H726" s="43" t="str">
        <f t="shared" ca="1" si="33"/>
        <v/>
      </c>
      <c r="I726" s="43" t="str">
        <f t="shared" ca="1" si="34"/>
        <v>03</v>
      </c>
      <c r="J726" s="28" t="str">
        <f ca="1">ДАННЫЕ!$F726&amp;H726&amp;I726&amp;ДАННЫЕ!$I726&amp;"m"&amp;IF(ДАННЫЕ!$I726&gt;0,IF(ДАННЫЕ!$J726&gt;0,0,1),"")&amp;"f"&amp;IF(ДАННЫЕ!$R726&gt;0,IF(YEAR(ДАННЫЕ!$F$1)=YEAR(ДАННЫЕ!$R726),1,0),0)&amp;"z"&amp;ДАННЫЕ!$R726&amp;"p"&amp;ДАННЫЕ!$S726&amp;"i"&amp;ДАННЫЕ!$T726&amp;"h"&amp;ДАННЫЕ!$K726&amp;"be"&amp;ДАННЫЕ!$BI726&amp;"CD"&amp;IF(ДАННЫЕ!BF726&gt;500,4,IF(ДАННЫЕ!BF726&gt;350,3,IF(ДАННЫЕ!BF726&gt;200,2,IF(ДАННЫЕ!BF726&gt;0,1,0))))&amp;"g"&amp;B726&amp;"d"&amp;H726&amp;"l"&amp;ДАННЫЕ!AT726&amp;"a"&amp;ДАННЫЕ!$V726&amp;"v"&amp;R726&amp;"k"&amp;ДАННЫЕ!$U726&amp;"s"&amp;ДАННЫЕ!$Y726&amp;"t"&amp;ДАННЫЕ!$X726&amp;"b"&amp;IF(ДАННЫЕ!$Q726&gt;1,1,0)&amp;"PP"&amp;ДАННЫЕ!Z726&amp;"c"&amp;S726&amp;"x"&amp;IF(ДАННЫЕ!$BY726&gt;0,IF(YEAR(ДАННЫЕ!$F$1)=YEAR(ДАННЫЕ!$BY726),1,0),0)&amp;"n"&amp;IF(ДАННЫЕ!$BZ726&gt;0,IF(YEAR(ДАННЫЕ!$F$1)=YEAR(ДАННЫЕ!$BZ726),1,0),0)&amp;"u"&amp;D726&amp;"z"&amp;IF(ДАННЫЕ!$CL726&gt;0,IF(YEAR(ДАННЫЕ!$F$1)&gt;YEAR(ДАННЫЕ!$CL726),11,12),0)</f>
        <v>03mf0zpihbeCD0g0dlav0kstb0PPc0x0n0u0z0</v>
      </c>
      <c r="K726" s="28" t="str">
        <f ca="1">ДАННЫЕ!$I726&amp;"x"&amp;B726&amp;"w"&amp;IF(T726+ДАННЫЕ!AD726+ДАННЫЕ!AE726+ДАННЫЕ!AF726+ДАННЫЕ!AG726+ДАННЫЕ!AH726+ДАННЫЕ!$AL726+ДАННЫЕ!AI726+ДАННЫЕ!AJ726+ДАННЫЕ!AK726+ДАННЫЕ!AP726+ДАННЫЕ!AQ726+ДАННЫЕ!AR726+ДАННЫЕ!$AM726+ДАННЫЕ!$AN726+ДАННЫЕ!AS726+ДАННЫЕ!AT726&gt;0,1,0)&amp;IF(OR(T726=2,ДАННЫЕ!AD726=2,ДАННЫЕ!AE726=2,ДАННЫЕ!AF726=2,ДАННЫЕ!AG726=2,ДАННЫЕ!AH726=2,ДАННЫЕ!$AL726=2,ДАННЫЕ!AI726=2,ДАННЫЕ!AJ726=2,ДАННЫЕ!AK726=2,ДАННЫЕ!AP726=2,ДАННЫЕ!AQ726=2,ДАННЫЕ!AR726=2,ДАННЫЕ!$AM726=2,ДАННЫЕ!$AN726=2,ДАННЫЕ!AS726=2,ДАННЫЕ!AT726=2),2,0)&amp;"t"&amp;IF(T726&gt;0,"1"&amp;T726,"00")&amp;"f"&amp;IF(ДАННЫЕ!$AC726,"1"&amp;ДАННЫЕ!$AC726,"00")&amp;"b"&amp;IF(ДАННЫЕ!$AD726,"1"&amp;ДАННЫЕ!$AD726,"00")&amp;"g"&amp;IF(ДАННЫЕ!$AF726,"1"&amp;ДАННЫЕ!$AF726,"00")&amp;"c"&amp;IF(ДАННЫЕ!$AG726,"1"&amp;ДАННЫЕ!$AG726,"00")&amp;"i"&amp;IF(ДАННЫЕ!$AH726,"1"&amp;ДАННЫЕ!$AH726,"00")&amp;"r"&amp;IF(ДАННЫЕ!$AL726,"1"&amp;ДАННЫЕ!$AL726,"00")&amp;"m"&amp;IF(ДАННЫЕ!$AI726,"1"&amp;ДАННЫЕ!$AI726,"00")&amp;"hS"&amp;IF(ДАННЫЕ!$AJ726,"1"&amp;ДАННЫЕ!$AJ726,"00")&amp;"hZ"&amp;IF(ДАННЫЕ!$AK726,"1"&amp;ДАННЫЕ!$AK726,"00")&amp;"p"&amp;IF(ДАННЫЕ!$AP726,"1"&amp;ДАННЫЕ!$AP726,"00")&amp;"k"&amp;IF(ДАННЫЕ!$AQ726,"1"&amp;ДАННЫЕ!$AQ726,"00")&amp;"z"&amp;IF(ДАННЫЕ!$AR726,"1"&amp;ДАННЫЕ!$AR726,"00")&amp;"j"&amp;IF(ДАННЫЕ!$AM726,"1"&amp;ДАННЫЕ!$AM726,"00")&amp;"n"&amp;IF(ДАННЫЕ!$AN726,"1"&amp;ДАННЫЕ!$AN726,"00")&amp;"E"&amp;ДАННЫЕ!BI726&amp;"L"&amp;ДАННЫЕ!AO726&amp;"h"&amp;IF(ДАННЫЕ!$AU726&gt;0,1,0)&amp;"v"&amp;IF(ДАННЫЕ!$AW726&gt;0,1,0)&amp;"a"&amp;IF(ДАННЫЕ!$AS726,"1"&amp;ДАННЫЕ!$AS726,"00")&amp;"s"&amp;IF(ДАННЫЕ!$AT726,"1"&amp;ДАННЫЕ!$AT726,"00")&amp;"u"&amp;IF(ДАННЫЕ!$CJ726&gt;0,1,0)&amp;"y"&amp;B726&amp;"d"&amp;H726&amp;"e"&amp;F726&amp;G726</f>
        <v>x0w00t00f00b00g00c00i00r00m00hS00hZ00p00k00z00j00n00ELh0v0a00s00u0y0de</v>
      </c>
      <c r="L726" s="28" t="str">
        <f ca="1">ДАННЫЕ!$I726&amp;"VN"&amp;IF(ДАННЫЕ!AW726&gt;0,11,10)&amp;"CD"&amp;IF(ДАННЫЕ!BF726&gt;500,16,IF(ДАННЫЕ!BF726&gt;350,15,IF(ДАННЫЕ!BF726&gt;=200,14,IF(ДАННЫЕ!BF726&gt;=100,13,IF(ДАННЫЕ!BF726&gt;=50,12,IF(ДАННЫЕ!BF726&gt;0,11,10))))))&amp;"AR"&amp;IF(ДАННЫЕ!BX726&gt;0,1,0)&amp;"GD"&amp;B726&amp;"VV"&amp;IF(E726&gt;=5,IF(E726&lt;18,1,0),0)</f>
        <v>VN10CD10AR0GD0VV0</v>
      </c>
      <c r="M726" s="28" t="str">
        <f>ДАННЫЕ!$I726&amp;"b"&amp;ДАННЫЕ!$BI726&amp;"r"&amp;ДАННЫЕ!$BJ726&amp;"CD"&amp;IF(ДАННЫЕ!BF726&gt;0,IF(ДАННЫЕ!BF726&lt;200,1,IF(ДАННЫЕ!BF726&lt;350,2,3)),0)&amp;"h"&amp;IF(ДАННЫЕ!$BK726+ДАННЫЕ!$BL726+ДАННЫЕ!$BM726&gt;0,1,0)&amp;"x"&amp;ДАННЫЕ!$BK726&amp;"y"&amp;ДАННЫЕ!$BL726&amp;"z"&amp;ДАННЫЕ!$BM726&amp;"c"&amp;IF(ДАННЫЕ!$BK726+ДАННЫЕ!$BL726+ДАННЫЕ!$BM726=3,1,0)&amp;"a"&amp;IF(ДАННЫЕ!$BQ726+ДАННЫЕ!$BR726&gt;0,1,0)&amp;"d"&amp;ДАННЫЕ!$BQ726&amp;"v"&amp;ДАННЫЕ!$BR726&amp;"p"&amp;ДАННЫЕ!$BS726&amp;"n"&amp;ДАННЫЕ!$BU726&amp;"t"&amp;ДАННЫЕ!$BV726&amp;"o"&amp;ДАННЫЕ!$BT726&amp;"l"&amp;IF(ДАННЫЕ!$BN726&gt;0,1,0)&amp;ДАННЫЕ!$BN726&amp;"g"&amp;ДАННЫЕ!$BO726&amp;"s"&amp;ДАННЫЕ!$BP726&amp;"DZ"&amp;IF(ДАННЫЕ!B726-ДАННЫЕ!G726 &lt; 60,IF(ДАННЫЕ!B726-ДАННЫЕ!G726 &gt;= 0,1,0),0)&amp;"u"&amp;IF(ДАННЫЕ!$CJ726&gt;0,1,0)</f>
        <v>brCD0h0xyzc0a0dvpntol0gsDZ1u0</v>
      </c>
      <c r="N726" s="28" t="str">
        <f ca="1">ДАННЫЕ!$F726&amp;ДАННЫЕ!$I726&amp;"g"&amp;B726&amp;"cf"&amp;D726&amp;"a"&amp;IF(ДАННЫЕ!$BX726&gt;0,1,0)&amp;IF(ДАННЫЕ!$BF726&gt;500,1,IF(ДАННЫЕ!$BF726&gt;350,2,IF(ДАННЫЕ!$BF726&gt;=200,3,IF(ДАННЫЕ!$BF726&gt;=100,4,IF(ДАННЫЕ!$BF726&gt;=50,5,IF(ДАННЫЕ!$BF726&lt;50,6,0))))))&amp;"AR"&amp;IF(DATEDIF(ДАННЫЕ!$BX726,ДАННЫЕ!$F$1,"y")&gt;1,1,0)&amp;"VG"&amp;IF(ДАННЫЕ!$BH726="0",1,0)&amp;"o"&amp;IF(T726+ДАННЫЕ!$AF726+ДАННЫЕ!$AG726+ДАННЫЕ!$AH726+ДАННЫЕ!$AI726+ДАННЫЕ!$AJ726+ДАННЫЕ!$AP726+ДАННЫЕ!$AQ726+ДАННЫЕ!$AR726+ДАННЫЕ!$AU726+ДАННЫЕ!$AW726+ДАННЫЕ!$AS726+ДАННЫЕ!$AT726&gt;0,1,0)&amp;"x"&amp;ДАННЫЕ!$AG726&amp;"p"&amp;IF(ДАННЫЕ!$BY726&gt;0,1,0)&amp;"v"&amp;IF(ДАННЫЕ!$BZ726&gt;0,1,0)&amp;"n"&amp;ДАННЫЕ!$CA726&amp;"t"&amp;ДАННЫЕ!$AY726&amp;"k"&amp;ДАННЫЕ!$CB726&amp;"q"&amp;ДАННЫЕ!$CC726&amp;"w"&amp;ДАННЫЕ!$CD726&amp;"e"&amp;ДАННЫЕ!$CE726&amp;"m"&amp;ДАННЫЕ!$CF726&amp;"c"&amp;ДАННЫЕ!$CG726&amp;"z"&amp;ДАННЫЕ!$CH726&amp;"d"&amp;IF(H726=4,1,0)&amp;"s"&amp;IF(ДАННЫЕ!$J726=1,0,1)&amp;"u"&amp;IF(ДАННЫЕ!$CJ726&gt;0,1,0)</f>
        <v>g0cf0a06AR1VG0o0xp0v0ntkqwemczd0s1u0</v>
      </c>
      <c r="O726" s="28" t="str">
        <f>ДАННЫЕ!$I726&amp;"g"&amp;B726&amp;A726&amp;"f"&amp;P726&amp;"c"&amp;IF(ДАННЫЕ!$U726&gt;0,1,0)&amp;"s"&amp;IF(ДАННЫЕ!$Q726&gt;0,IF(YEAR(ДАННЫЕ!$F$1)=YEAR(ДАННЫЕ!$Q726),IF(MONTH(ДАННЫЕ!$F$1)=MONTH(ДАННЫЕ!$Q726),111,11),1),0)&amp;"i"&amp;IF(ДАННЫЕ!$R726+ДАННЫЕ!$S726+ДАННЫЕ!$T726=0,0,1)&amp;"h"&amp;IF(ДАННЫЕ!$P726&gt;0,1,0)&amp;"p"&amp;IF(ДАННЫЕ!$CI726&gt;0,IF(YEAR(ДАННЫЕ!$F$1)=YEAR(ДАННЫЕ!$CI726),IF(MONTH(ДАННЫЕ!$F$1)=MONTH(ДАННЫЕ!$CI726),111,11),1),0)&amp;"d"&amp;IF(ДАННЫЕ!$CJ726&gt;0,IF(YEAR(ДАННЫЕ!$F$1)=YEAR(ДАННЫЕ!$CJ726),IF(MONTH(ДАННЫЕ!$F$1)=MONTH(ДАННЫЕ!$CJ726),111,11),1),0)&amp;"o"&amp;IF(ДАННЫЕ!$CK726&gt;0,IF(MONTH(ДАННЫЕ!$F$1)=MONTH(ДАННЫЕ!$CK726),111,11),0)&amp;"v"&amp;IF(ДАННЫЕ!$BE726&gt;0,IF(MONTH(ДАННЫЕ!$F$1)=MONTH(ДАННЫЕ!$BE726),111,11),0)</f>
        <v>g00f0c0s0i0h0p0d0o0v0</v>
      </c>
      <c r="P726" s="15">
        <f t="shared" si="35"/>
        <v>0</v>
      </c>
      <c r="Q726" s="15">
        <f>IF(ДАННЫЕ!$F$1&gt;ДАННЫЕ!$N726,IF(YEAR(ДАННЫЕ!$F$1)=YEAR(ДАННЫЕ!M726),1,0),0)</f>
        <v>0</v>
      </c>
      <c r="R726" s="15">
        <f>IF(ДАННЫЕ!$F$1&gt;ДАННЫЕ!$N726,IF(YEAR(ДАННЫЕ!$F$1)=YEAR(ДАННЫЕ!N726),1,0),0)</f>
        <v>0</v>
      </c>
      <c r="S726" s="15">
        <f>IF(ДАННЫЕ!$AA726="2А",1,IF(ДАННЫЕ!$AA726="2Б",2,IF(ДАННЫЕ!$AA726="2В",3,IF(ДАННЫЕ!$AA726=3,4,IF(ДАННЫЕ!$AA726="4А",5,IF(ДАННЫЕ!$AA726="4Б",6,IF(ДАННЫЕ!$AA726="4В",7,IF(ДАННЫЕ!$AA726=5,8,0))))))))</f>
        <v>0</v>
      </c>
      <c r="T726" s="15">
        <f>IF(OR(ДАННЫЕ!$AC726=2,ДАННЫЕ!$AD726=2,ДАННЫЕ!$AE726=2),2,IF(OR(ДАННЫЕ!$AC726=1,ДАННЫЕ!$AD726=1,ДАННЫЕ!$AE726=1),1,0))</f>
        <v>0</v>
      </c>
    </row>
    <row r="727" spans="1:20" ht="15" customHeight="1" x14ac:dyDescent="0.2">
      <c r="A727" s="78">
        <f>IF(B727&gt;0,IF(MONTH(ДАННЫЕ!$F$1)=MONTH(ДАННЫЕ!$B727),1,0),0)</f>
        <v>0</v>
      </c>
      <c r="B727" s="14">
        <f>IF(ДАННЫЕ!$B727&gt;0,IF(YEAR(ДАННЫЕ!$F$1)=YEAR(ДАННЫЕ!$B727),1,0),0)</f>
        <v>0</v>
      </c>
      <c r="C727" s="14">
        <f>IF(ДАННЫЕ!$CM727&gt;0,IF(YEAR(ДАННЫЕ!$F$1)=YEAR(ДАННЫЕ!$CM727),1,0),0)</f>
        <v>0</v>
      </c>
      <c r="D727" s="14">
        <f>IF(ДАННЫЕ!$CJ727&gt;0,IF(ДАННЫЕ!$CL727&gt;ДАННЫЕ!$F$1,1,IF(ДАННЫЕ!$CL727&gt;0,0,1)),0)</f>
        <v>0</v>
      </c>
      <c r="E727" s="43" t="str">
        <f ca="1">IF(ДАННЫЕ!$F$1&gt;0,IF(ДАННЫЕ!$G727&gt;0,DATEDIF(ДАННЫЕ!$G727,ДАННЫЕ!$F$1,"y"),""),IF(ДАННЫЕ!$G727&gt;0,DATEDIF(ДАННЫЕ!$G727,TODAY(),"y"),""))</f>
        <v/>
      </c>
      <c r="F727" s="43" t="str">
        <f xml:space="preserve"> IF(ДАННЫЕ!$F727="М",IF(E727&gt;=18,IF(E727&lt;60,1,""),""),"")&amp;IF(ДАННЫЕ!$F727="Ж",IF(E727&gt;=18,IF(E727&lt;55,1,""),""),"")</f>
        <v/>
      </c>
      <c r="G727" s="43" t="str">
        <f xml:space="preserve"> IF(ДАННЫЕ!$F727="М",IF(E727&gt;=60,2,""),"")&amp;IF(ДАННЫЕ!$F727="Ж",IF(E727&gt;=55,2,""),"")</f>
        <v/>
      </c>
      <c r="H727" s="43" t="str">
        <f t="shared" ca="1" si="33"/>
        <v/>
      </c>
      <c r="I727" s="43" t="str">
        <f t="shared" ca="1" si="34"/>
        <v>03</v>
      </c>
      <c r="J727" s="28" t="str">
        <f ca="1">ДАННЫЕ!$F727&amp;H727&amp;I727&amp;ДАННЫЕ!$I727&amp;"m"&amp;IF(ДАННЫЕ!$I727&gt;0,IF(ДАННЫЕ!$J727&gt;0,0,1),"")&amp;"f"&amp;IF(ДАННЫЕ!$R727&gt;0,IF(YEAR(ДАННЫЕ!$F$1)=YEAR(ДАННЫЕ!$R727),1,0),0)&amp;"z"&amp;ДАННЫЕ!$R727&amp;"p"&amp;ДАННЫЕ!$S727&amp;"i"&amp;ДАННЫЕ!$T727&amp;"h"&amp;ДАННЫЕ!$K727&amp;"be"&amp;ДАННЫЕ!$BI727&amp;"CD"&amp;IF(ДАННЫЕ!BF727&gt;500,4,IF(ДАННЫЕ!BF727&gt;350,3,IF(ДАННЫЕ!BF727&gt;200,2,IF(ДАННЫЕ!BF727&gt;0,1,0))))&amp;"g"&amp;B727&amp;"d"&amp;H727&amp;"l"&amp;ДАННЫЕ!AT727&amp;"a"&amp;ДАННЫЕ!$V727&amp;"v"&amp;R727&amp;"k"&amp;ДАННЫЕ!$U727&amp;"s"&amp;ДАННЫЕ!$Y727&amp;"t"&amp;ДАННЫЕ!$X727&amp;"b"&amp;IF(ДАННЫЕ!$Q727&gt;1,1,0)&amp;"PP"&amp;ДАННЫЕ!Z727&amp;"c"&amp;S727&amp;"x"&amp;IF(ДАННЫЕ!$BY727&gt;0,IF(YEAR(ДАННЫЕ!$F$1)=YEAR(ДАННЫЕ!$BY727),1,0),0)&amp;"n"&amp;IF(ДАННЫЕ!$BZ727&gt;0,IF(YEAR(ДАННЫЕ!$F$1)=YEAR(ДАННЫЕ!$BZ727),1,0),0)&amp;"u"&amp;D727&amp;"z"&amp;IF(ДАННЫЕ!$CL727&gt;0,IF(YEAR(ДАННЫЕ!$F$1)&gt;YEAR(ДАННЫЕ!$CL727),11,12),0)</f>
        <v>03mf0zpihbeCD0g0dlav0kstb0PPc0x0n0u0z0</v>
      </c>
      <c r="K727" s="28" t="str">
        <f ca="1">ДАННЫЕ!$I727&amp;"x"&amp;B727&amp;"w"&amp;IF(T727+ДАННЫЕ!AD727+ДАННЫЕ!AE727+ДАННЫЕ!AF727+ДАННЫЕ!AG727+ДАННЫЕ!AH727+ДАННЫЕ!$AL727+ДАННЫЕ!AI727+ДАННЫЕ!AJ727+ДАННЫЕ!AK727+ДАННЫЕ!AP727+ДАННЫЕ!AQ727+ДАННЫЕ!AR727+ДАННЫЕ!$AM727+ДАННЫЕ!$AN727+ДАННЫЕ!AS727+ДАННЫЕ!AT727&gt;0,1,0)&amp;IF(OR(T727=2,ДАННЫЕ!AD727=2,ДАННЫЕ!AE727=2,ДАННЫЕ!AF727=2,ДАННЫЕ!AG727=2,ДАННЫЕ!AH727=2,ДАННЫЕ!$AL727=2,ДАННЫЕ!AI727=2,ДАННЫЕ!AJ727=2,ДАННЫЕ!AK727=2,ДАННЫЕ!AP727=2,ДАННЫЕ!AQ727=2,ДАННЫЕ!AR727=2,ДАННЫЕ!$AM727=2,ДАННЫЕ!$AN727=2,ДАННЫЕ!AS727=2,ДАННЫЕ!AT727=2),2,0)&amp;"t"&amp;IF(T727&gt;0,"1"&amp;T727,"00")&amp;"f"&amp;IF(ДАННЫЕ!$AC727,"1"&amp;ДАННЫЕ!$AC727,"00")&amp;"b"&amp;IF(ДАННЫЕ!$AD727,"1"&amp;ДАННЫЕ!$AD727,"00")&amp;"g"&amp;IF(ДАННЫЕ!$AF727,"1"&amp;ДАННЫЕ!$AF727,"00")&amp;"c"&amp;IF(ДАННЫЕ!$AG727,"1"&amp;ДАННЫЕ!$AG727,"00")&amp;"i"&amp;IF(ДАННЫЕ!$AH727,"1"&amp;ДАННЫЕ!$AH727,"00")&amp;"r"&amp;IF(ДАННЫЕ!$AL727,"1"&amp;ДАННЫЕ!$AL727,"00")&amp;"m"&amp;IF(ДАННЫЕ!$AI727,"1"&amp;ДАННЫЕ!$AI727,"00")&amp;"hS"&amp;IF(ДАННЫЕ!$AJ727,"1"&amp;ДАННЫЕ!$AJ727,"00")&amp;"hZ"&amp;IF(ДАННЫЕ!$AK727,"1"&amp;ДАННЫЕ!$AK727,"00")&amp;"p"&amp;IF(ДАННЫЕ!$AP727,"1"&amp;ДАННЫЕ!$AP727,"00")&amp;"k"&amp;IF(ДАННЫЕ!$AQ727,"1"&amp;ДАННЫЕ!$AQ727,"00")&amp;"z"&amp;IF(ДАННЫЕ!$AR727,"1"&amp;ДАННЫЕ!$AR727,"00")&amp;"j"&amp;IF(ДАННЫЕ!$AM727,"1"&amp;ДАННЫЕ!$AM727,"00")&amp;"n"&amp;IF(ДАННЫЕ!$AN727,"1"&amp;ДАННЫЕ!$AN727,"00")&amp;"E"&amp;ДАННЫЕ!BI727&amp;"L"&amp;ДАННЫЕ!AO727&amp;"h"&amp;IF(ДАННЫЕ!$AU727&gt;0,1,0)&amp;"v"&amp;IF(ДАННЫЕ!$AW727&gt;0,1,0)&amp;"a"&amp;IF(ДАННЫЕ!$AS727,"1"&amp;ДАННЫЕ!$AS727,"00")&amp;"s"&amp;IF(ДАННЫЕ!$AT727,"1"&amp;ДАННЫЕ!$AT727,"00")&amp;"u"&amp;IF(ДАННЫЕ!$CJ727&gt;0,1,0)&amp;"y"&amp;B727&amp;"d"&amp;H727&amp;"e"&amp;F727&amp;G727</f>
        <v>x0w00t00f00b00g00c00i00r00m00hS00hZ00p00k00z00j00n00ELh0v0a00s00u0y0de</v>
      </c>
      <c r="L727" s="28" t="str">
        <f ca="1">ДАННЫЕ!$I727&amp;"VN"&amp;IF(ДАННЫЕ!AW727&gt;0,11,10)&amp;"CD"&amp;IF(ДАННЫЕ!BF727&gt;500,16,IF(ДАННЫЕ!BF727&gt;350,15,IF(ДАННЫЕ!BF727&gt;=200,14,IF(ДАННЫЕ!BF727&gt;=100,13,IF(ДАННЫЕ!BF727&gt;=50,12,IF(ДАННЫЕ!BF727&gt;0,11,10))))))&amp;"AR"&amp;IF(ДАННЫЕ!BX727&gt;0,1,0)&amp;"GD"&amp;B727&amp;"VV"&amp;IF(E727&gt;=5,IF(E727&lt;18,1,0),0)</f>
        <v>VN10CD10AR0GD0VV0</v>
      </c>
      <c r="M727" s="28" t="str">
        <f>ДАННЫЕ!$I727&amp;"b"&amp;ДАННЫЕ!$BI727&amp;"r"&amp;ДАННЫЕ!$BJ727&amp;"CD"&amp;IF(ДАННЫЕ!BF727&gt;0,IF(ДАННЫЕ!BF727&lt;200,1,IF(ДАННЫЕ!BF727&lt;350,2,3)),0)&amp;"h"&amp;IF(ДАННЫЕ!$BK727+ДАННЫЕ!$BL727+ДАННЫЕ!$BM727&gt;0,1,0)&amp;"x"&amp;ДАННЫЕ!$BK727&amp;"y"&amp;ДАННЫЕ!$BL727&amp;"z"&amp;ДАННЫЕ!$BM727&amp;"c"&amp;IF(ДАННЫЕ!$BK727+ДАННЫЕ!$BL727+ДАННЫЕ!$BM727=3,1,0)&amp;"a"&amp;IF(ДАННЫЕ!$BQ727+ДАННЫЕ!$BR727&gt;0,1,0)&amp;"d"&amp;ДАННЫЕ!$BQ727&amp;"v"&amp;ДАННЫЕ!$BR727&amp;"p"&amp;ДАННЫЕ!$BS727&amp;"n"&amp;ДАННЫЕ!$BU727&amp;"t"&amp;ДАННЫЕ!$BV727&amp;"o"&amp;ДАННЫЕ!$BT727&amp;"l"&amp;IF(ДАННЫЕ!$BN727&gt;0,1,0)&amp;ДАННЫЕ!$BN727&amp;"g"&amp;ДАННЫЕ!$BO727&amp;"s"&amp;ДАННЫЕ!$BP727&amp;"DZ"&amp;IF(ДАННЫЕ!B727-ДАННЫЕ!G727 &lt; 60,IF(ДАННЫЕ!B727-ДАННЫЕ!G727 &gt;= 0,1,0),0)&amp;"u"&amp;IF(ДАННЫЕ!$CJ727&gt;0,1,0)</f>
        <v>brCD0h0xyzc0a0dvpntol0gsDZ1u0</v>
      </c>
      <c r="N727" s="28" t="str">
        <f ca="1">ДАННЫЕ!$F727&amp;ДАННЫЕ!$I727&amp;"g"&amp;B727&amp;"cf"&amp;D727&amp;"a"&amp;IF(ДАННЫЕ!$BX727&gt;0,1,0)&amp;IF(ДАННЫЕ!$BF727&gt;500,1,IF(ДАННЫЕ!$BF727&gt;350,2,IF(ДАННЫЕ!$BF727&gt;=200,3,IF(ДАННЫЕ!$BF727&gt;=100,4,IF(ДАННЫЕ!$BF727&gt;=50,5,IF(ДАННЫЕ!$BF727&lt;50,6,0))))))&amp;"AR"&amp;IF(DATEDIF(ДАННЫЕ!$BX727,ДАННЫЕ!$F$1,"y")&gt;1,1,0)&amp;"VG"&amp;IF(ДАННЫЕ!$BH727="0",1,0)&amp;"o"&amp;IF(T727+ДАННЫЕ!$AF727+ДАННЫЕ!$AG727+ДАННЫЕ!$AH727+ДАННЫЕ!$AI727+ДАННЫЕ!$AJ727+ДАННЫЕ!$AP727+ДАННЫЕ!$AQ727+ДАННЫЕ!$AR727+ДАННЫЕ!$AU727+ДАННЫЕ!$AW727+ДАННЫЕ!$AS727+ДАННЫЕ!$AT727&gt;0,1,0)&amp;"x"&amp;ДАННЫЕ!$AG727&amp;"p"&amp;IF(ДАННЫЕ!$BY727&gt;0,1,0)&amp;"v"&amp;IF(ДАННЫЕ!$BZ727&gt;0,1,0)&amp;"n"&amp;ДАННЫЕ!$CA727&amp;"t"&amp;ДАННЫЕ!$AY727&amp;"k"&amp;ДАННЫЕ!$CB727&amp;"q"&amp;ДАННЫЕ!$CC727&amp;"w"&amp;ДАННЫЕ!$CD727&amp;"e"&amp;ДАННЫЕ!$CE727&amp;"m"&amp;ДАННЫЕ!$CF727&amp;"c"&amp;ДАННЫЕ!$CG727&amp;"z"&amp;ДАННЫЕ!$CH727&amp;"d"&amp;IF(H727=4,1,0)&amp;"s"&amp;IF(ДАННЫЕ!$J727=1,0,1)&amp;"u"&amp;IF(ДАННЫЕ!$CJ727&gt;0,1,0)</f>
        <v>g0cf0a06AR1VG0o0xp0v0ntkqwemczd0s1u0</v>
      </c>
      <c r="O727" s="28" t="str">
        <f>ДАННЫЕ!$I727&amp;"g"&amp;B727&amp;A727&amp;"f"&amp;P727&amp;"c"&amp;IF(ДАННЫЕ!$U727&gt;0,1,0)&amp;"s"&amp;IF(ДАННЫЕ!$Q727&gt;0,IF(YEAR(ДАННЫЕ!$F$1)=YEAR(ДАННЫЕ!$Q727),IF(MONTH(ДАННЫЕ!$F$1)=MONTH(ДАННЫЕ!$Q727),111,11),1),0)&amp;"i"&amp;IF(ДАННЫЕ!$R727+ДАННЫЕ!$S727+ДАННЫЕ!$T727=0,0,1)&amp;"h"&amp;IF(ДАННЫЕ!$P727&gt;0,1,0)&amp;"p"&amp;IF(ДАННЫЕ!$CI727&gt;0,IF(YEAR(ДАННЫЕ!$F$1)=YEAR(ДАННЫЕ!$CI727),IF(MONTH(ДАННЫЕ!$F$1)=MONTH(ДАННЫЕ!$CI727),111,11),1),0)&amp;"d"&amp;IF(ДАННЫЕ!$CJ727&gt;0,IF(YEAR(ДАННЫЕ!$F$1)=YEAR(ДАННЫЕ!$CJ727),IF(MONTH(ДАННЫЕ!$F$1)=MONTH(ДАННЫЕ!$CJ727),111,11),1),0)&amp;"o"&amp;IF(ДАННЫЕ!$CK727&gt;0,IF(MONTH(ДАННЫЕ!$F$1)=MONTH(ДАННЫЕ!$CK727),111,11),0)&amp;"v"&amp;IF(ДАННЫЕ!$BE727&gt;0,IF(MONTH(ДАННЫЕ!$F$1)=MONTH(ДАННЫЕ!$BE727),111,11),0)</f>
        <v>g00f0c0s0i0h0p0d0o0v0</v>
      </c>
      <c r="P727" s="15">
        <f t="shared" si="35"/>
        <v>0</v>
      </c>
      <c r="Q727" s="15">
        <f>IF(ДАННЫЕ!$F$1&gt;ДАННЫЕ!$N727,IF(YEAR(ДАННЫЕ!$F$1)=YEAR(ДАННЫЕ!M727),1,0),0)</f>
        <v>0</v>
      </c>
      <c r="R727" s="15">
        <f>IF(ДАННЫЕ!$F$1&gt;ДАННЫЕ!$N727,IF(YEAR(ДАННЫЕ!$F$1)=YEAR(ДАННЫЕ!N727),1,0),0)</f>
        <v>0</v>
      </c>
      <c r="S727" s="15">
        <f>IF(ДАННЫЕ!$AA727="2А",1,IF(ДАННЫЕ!$AA727="2Б",2,IF(ДАННЫЕ!$AA727="2В",3,IF(ДАННЫЕ!$AA727=3,4,IF(ДАННЫЕ!$AA727="4А",5,IF(ДАННЫЕ!$AA727="4Б",6,IF(ДАННЫЕ!$AA727="4В",7,IF(ДАННЫЕ!$AA727=5,8,0))))))))</f>
        <v>0</v>
      </c>
      <c r="T727" s="15">
        <f>IF(OR(ДАННЫЕ!$AC727=2,ДАННЫЕ!$AD727=2,ДАННЫЕ!$AE727=2),2,IF(OR(ДАННЫЕ!$AC727=1,ДАННЫЕ!$AD727=1,ДАННЫЕ!$AE727=1),1,0))</f>
        <v>0</v>
      </c>
    </row>
    <row r="728" spans="1:20" ht="15" customHeight="1" x14ac:dyDescent="0.2">
      <c r="A728" s="78">
        <f>IF(B728&gt;0,IF(MONTH(ДАННЫЕ!$F$1)=MONTH(ДАННЫЕ!$B728),1,0),0)</f>
        <v>0</v>
      </c>
      <c r="B728" s="14">
        <f>IF(ДАННЫЕ!$B728&gt;0,IF(YEAR(ДАННЫЕ!$F$1)=YEAR(ДАННЫЕ!$B728),1,0),0)</f>
        <v>0</v>
      </c>
      <c r="C728" s="14">
        <f>IF(ДАННЫЕ!$CM728&gt;0,IF(YEAR(ДАННЫЕ!$F$1)=YEAR(ДАННЫЕ!$CM728),1,0),0)</f>
        <v>0</v>
      </c>
      <c r="D728" s="14">
        <f>IF(ДАННЫЕ!$CJ728&gt;0,IF(ДАННЫЕ!$CL728&gt;ДАННЫЕ!$F$1,1,IF(ДАННЫЕ!$CL728&gt;0,0,1)),0)</f>
        <v>0</v>
      </c>
      <c r="E728" s="43" t="str">
        <f ca="1">IF(ДАННЫЕ!$F$1&gt;0,IF(ДАННЫЕ!$G728&gt;0,DATEDIF(ДАННЫЕ!$G728,ДАННЫЕ!$F$1,"y"),""),IF(ДАННЫЕ!$G728&gt;0,DATEDIF(ДАННЫЕ!$G728,TODAY(),"y"),""))</f>
        <v/>
      </c>
      <c r="F728" s="43" t="str">
        <f xml:space="preserve"> IF(ДАННЫЕ!$F728="М",IF(E728&gt;=18,IF(E728&lt;60,1,""),""),"")&amp;IF(ДАННЫЕ!$F728="Ж",IF(E728&gt;=18,IF(E728&lt;55,1,""),""),"")</f>
        <v/>
      </c>
      <c r="G728" s="43" t="str">
        <f xml:space="preserve"> IF(ДАННЫЕ!$F728="М",IF(E728&gt;=60,2,""),"")&amp;IF(ДАННЫЕ!$F728="Ж",IF(E728&gt;=55,2,""),"")</f>
        <v/>
      </c>
      <c r="H728" s="43" t="str">
        <f t="shared" ca="1" si="33"/>
        <v/>
      </c>
      <c r="I728" s="43" t="str">
        <f t="shared" ca="1" si="34"/>
        <v>03</v>
      </c>
      <c r="J728" s="28" t="str">
        <f ca="1">ДАННЫЕ!$F728&amp;H728&amp;I728&amp;ДАННЫЕ!$I728&amp;"m"&amp;IF(ДАННЫЕ!$I728&gt;0,IF(ДАННЫЕ!$J728&gt;0,0,1),"")&amp;"f"&amp;IF(ДАННЫЕ!$R728&gt;0,IF(YEAR(ДАННЫЕ!$F$1)=YEAR(ДАННЫЕ!$R728),1,0),0)&amp;"z"&amp;ДАННЫЕ!$R728&amp;"p"&amp;ДАННЫЕ!$S728&amp;"i"&amp;ДАННЫЕ!$T728&amp;"h"&amp;ДАННЫЕ!$K728&amp;"be"&amp;ДАННЫЕ!$BI728&amp;"CD"&amp;IF(ДАННЫЕ!BF728&gt;500,4,IF(ДАННЫЕ!BF728&gt;350,3,IF(ДАННЫЕ!BF728&gt;200,2,IF(ДАННЫЕ!BF728&gt;0,1,0))))&amp;"g"&amp;B728&amp;"d"&amp;H728&amp;"l"&amp;ДАННЫЕ!AT728&amp;"a"&amp;ДАННЫЕ!$V728&amp;"v"&amp;R728&amp;"k"&amp;ДАННЫЕ!$U728&amp;"s"&amp;ДАННЫЕ!$Y728&amp;"t"&amp;ДАННЫЕ!$X728&amp;"b"&amp;IF(ДАННЫЕ!$Q728&gt;1,1,0)&amp;"PP"&amp;ДАННЫЕ!Z728&amp;"c"&amp;S728&amp;"x"&amp;IF(ДАННЫЕ!$BY728&gt;0,IF(YEAR(ДАННЫЕ!$F$1)=YEAR(ДАННЫЕ!$BY728),1,0),0)&amp;"n"&amp;IF(ДАННЫЕ!$BZ728&gt;0,IF(YEAR(ДАННЫЕ!$F$1)=YEAR(ДАННЫЕ!$BZ728),1,0),0)&amp;"u"&amp;D728&amp;"z"&amp;IF(ДАННЫЕ!$CL728&gt;0,IF(YEAR(ДАННЫЕ!$F$1)&gt;YEAR(ДАННЫЕ!$CL728),11,12),0)</f>
        <v>03mf0zpihbeCD0g0dlav0kstb0PPc0x0n0u0z0</v>
      </c>
      <c r="K728" s="28" t="str">
        <f ca="1">ДАННЫЕ!$I728&amp;"x"&amp;B728&amp;"w"&amp;IF(T728+ДАННЫЕ!AD728+ДАННЫЕ!AE728+ДАННЫЕ!AF728+ДАННЫЕ!AG728+ДАННЫЕ!AH728+ДАННЫЕ!$AL728+ДАННЫЕ!AI728+ДАННЫЕ!AJ728+ДАННЫЕ!AK728+ДАННЫЕ!AP728+ДАННЫЕ!AQ728+ДАННЫЕ!AR728+ДАННЫЕ!$AM728+ДАННЫЕ!$AN728+ДАННЫЕ!AS728+ДАННЫЕ!AT728&gt;0,1,0)&amp;IF(OR(T728=2,ДАННЫЕ!AD728=2,ДАННЫЕ!AE728=2,ДАННЫЕ!AF728=2,ДАННЫЕ!AG728=2,ДАННЫЕ!AH728=2,ДАННЫЕ!$AL728=2,ДАННЫЕ!AI728=2,ДАННЫЕ!AJ728=2,ДАННЫЕ!AK728=2,ДАННЫЕ!AP728=2,ДАННЫЕ!AQ728=2,ДАННЫЕ!AR728=2,ДАННЫЕ!$AM728=2,ДАННЫЕ!$AN728=2,ДАННЫЕ!AS728=2,ДАННЫЕ!AT728=2),2,0)&amp;"t"&amp;IF(T728&gt;0,"1"&amp;T728,"00")&amp;"f"&amp;IF(ДАННЫЕ!$AC728,"1"&amp;ДАННЫЕ!$AC728,"00")&amp;"b"&amp;IF(ДАННЫЕ!$AD728,"1"&amp;ДАННЫЕ!$AD728,"00")&amp;"g"&amp;IF(ДАННЫЕ!$AF728,"1"&amp;ДАННЫЕ!$AF728,"00")&amp;"c"&amp;IF(ДАННЫЕ!$AG728,"1"&amp;ДАННЫЕ!$AG728,"00")&amp;"i"&amp;IF(ДАННЫЕ!$AH728,"1"&amp;ДАННЫЕ!$AH728,"00")&amp;"r"&amp;IF(ДАННЫЕ!$AL728,"1"&amp;ДАННЫЕ!$AL728,"00")&amp;"m"&amp;IF(ДАННЫЕ!$AI728,"1"&amp;ДАННЫЕ!$AI728,"00")&amp;"hS"&amp;IF(ДАННЫЕ!$AJ728,"1"&amp;ДАННЫЕ!$AJ728,"00")&amp;"hZ"&amp;IF(ДАННЫЕ!$AK728,"1"&amp;ДАННЫЕ!$AK728,"00")&amp;"p"&amp;IF(ДАННЫЕ!$AP728,"1"&amp;ДАННЫЕ!$AP728,"00")&amp;"k"&amp;IF(ДАННЫЕ!$AQ728,"1"&amp;ДАННЫЕ!$AQ728,"00")&amp;"z"&amp;IF(ДАННЫЕ!$AR728,"1"&amp;ДАННЫЕ!$AR728,"00")&amp;"j"&amp;IF(ДАННЫЕ!$AM728,"1"&amp;ДАННЫЕ!$AM728,"00")&amp;"n"&amp;IF(ДАННЫЕ!$AN728,"1"&amp;ДАННЫЕ!$AN728,"00")&amp;"E"&amp;ДАННЫЕ!BI728&amp;"L"&amp;ДАННЫЕ!AO728&amp;"h"&amp;IF(ДАННЫЕ!$AU728&gt;0,1,0)&amp;"v"&amp;IF(ДАННЫЕ!$AW728&gt;0,1,0)&amp;"a"&amp;IF(ДАННЫЕ!$AS728,"1"&amp;ДАННЫЕ!$AS728,"00")&amp;"s"&amp;IF(ДАННЫЕ!$AT728,"1"&amp;ДАННЫЕ!$AT728,"00")&amp;"u"&amp;IF(ДАННЫЕ!$CJ728&gt;0,1,0)&amp;"y"&amp;B728&amp;"d"&amp;H728&amp;"e"&amp;F728&amp;G728</f>
        <v>x0w00t00f00b00g00c00i00r00m00hS00hZ00p00k00z00j00n00ELh0v0a00s00u0y0de</v>
      </c>
      <c r="L728" s="28" t="str">
        <f ca="1">ДАННЫЕ!$I728&amp;"VN"&amp;IF(ДАННЫЕ!AW728&gt;0,11,10)&amp;"CD"&amp;IF(ДАННЫЕ!BF728&gt;500,16,IF(ДАННЫЕ!BF728&gt;350,15,IF(ДАННЫЕ!BF728&gt;=200,14,IF(ДАННЫЕ!BF728&gt;=100,13,IF(ДАННЫЕ!BF728&gt;=50,12,IF(ДАННЫЕ!BF728&gt;0,11,10))))))&amp;"AR"&amp;IF(ДАННЫЕ!BX728&gt;0,1,0)&amp;"GD"&amp;B728&amp;"VV"&amp;IF(E728&gt;=5,IF(E728&lt;18,1,0),0)</f>
        <v>VN10CD10AR0GD0VV0</v>
      </c>
      <c r="M728" s="28" t="str">
        <f>ДАННЫЕ!$I728&amp;"b"&amp;ДАННЫЕ!$BI728&amp;"r"&amp;ДАННЫЕ!$BJ728&amp;"CD"&amp;IF(ДАННЫЕ!BF728&gt;0,IF(ДАННЫЕ!BF728&lt;200,1,IF(ДАННЫЕ!BF728&lt;350,2,3)),0)&amp;"h"&amp;IF(ДАННЫЕ!$BK728+ДАННЫЕ!$BL728+ДАННЫЕ!$BM728&gt;0,1,0)&amp;"x"&amp;ДАННЫЕ!$BK728&amp;"y"&amp;ДАННЫЕ!$BL728&amp;"z"&amp;ДАННЫЕ!$BM728&amp;"c"&amp;IF(ДАННЫЕ!$BK728+ДАННЫЕ!$BL728+ДАННЫЕ!$BM728=3,1,0)&amp;"a"&amp;IF(ДАННЫЕ!$BQ728+ДАННЫЕ!$BR728&gt;0,1,0)&amp;"d"&amp;ДАННЫЕ!$BQ728&amp;"v"&amp;ДАННЫЕ!$BR728&amp;"p"&amp;ДАННЫЕ!$BS728&amp;"n"&amp;ДАННЫЕ!$BU728&amp;"t"&amp;ДАННЫЕ!$BV728&amp;"o"&amp;ДАННЫЕ!$BT728&amp;"l"&amp;IF(ДАННЫЕ!$BN728&gt;0,1,0)&amp;ДАННЫЕ!$BN728&amp;"g"&amp;ДАННЫЕ!$BO728&amp;"s"&amp;ДАННЫЕ!$BP728&amp;"DZ"&amp;IF(ДАННЫЕ!B728-ДАННЫЕ!G728 &lt; 60,IF(ДАННЫЕ!B728-ДАННЫЕ!G728 &gt;= 0,1,0),0)&amp;"u"&amp;IF(ДАННЫЕ!$CJ728&gt;0,1,0)</f>
        <v>brCD0h0xyzc0a0dvpntol0gsDZ1u0</v>
      </c>
      <c r="N728" s="28" t="str">
        <f ca="1">ДАННЫЕ!$F728&amp;ДАННЫЕ!$I728&amp;"g"&amp;B728&amp;"cf"&amp;D728&amp;"a"&amp;IF(ДАННЫЕ!$BX728&gt;0,1,0)&amp;IF(ДАННЫЕ!$BF728&gt;500,1,IF(ДАННЫЕ!$BF728&gt;350,2,IF(ДАННЫЕ!$BF728&gt;=200,3,IF(ДАННЫЕ!$BF728&gt;=100,4,IF(ДАННЫЕ!$BF728&gt;=50,5,IF(ДАННЫЕ!$BF728&lt;50,6,0))))))&amp;"AR"&amp;IF(DATEDIF(ДАННЫЕ!$BX728,ДАННЫЕ!$F$1,"y")&gt;1,1,0)&amp;"VG"&amp;IF(ДАННЫЕ!$BH728="0",1,0)&amp;"o"&amp;IF(T728+ДАННЫЕ!$AF728+ДАННЫЕ!$AG728+ДАННЫЕ!$AH728+ДАННЫЕ!$AI728+ДАННЫЕ!$AJ728+ДАННЫЕ!$AP728+ДАННЫЕ!$AQ728+ДАННЫЕ!$AR728+ДАННЫЕ!$AU728+ДАННЫЕ!$AW728+ДАННЫЕ!$AS728+ДАННЫЕ!$AT728&gt;0,1,0)&amp;"x"&amp;ДАННЫЕ!$AG728&amp;"p"&amp;IF(ДАННЫЕ!$BY728&gt;0,1,0)&amp;"v"&amp;IF(ДАННЫЕ!$BZ728&gt;0,1,0)&amp;"n"&amp;ДАННЫЕ!$CA728&amp;"t"&amp;ДАННЫЕ!$AY728&amp;"k"&amp;ДАННЫЕ!$CB728&amp;"q"&amp;ДАННЫЕ!$CC728&amp;"w"&amp;ДАННЫЕ!$CD728&amp;"e"&amp;ДАННЫЕ!$CE728&amp;"m"&amp;ДАННЫЕ!$CF728&amp;"c"&amp;ДАННЫЕ!$CG728&amp;"z"&amp;ДАННЫЕ!$CH728&amp;"d"&amp;IF(H728=4,1,0)&amp;"s"&amp;IF(ДАННЫЕ!$J728=1,0,1)&amp;"u"&amp;IF(ДАННЫЕ!$CJ728&gt;0,1,0)</f>
        <v>g0cf0a06AR1VG0o0xp0v0ntkqwemczd0s1u0</v>
      </c>
      <c r="O728" s="28" t="str">
        <f>ДАННЫЕ!$I728&amp;"g"&amp;B728&amp;A728&amp;"f"&amp;P728&amp;"c"&amp;IF(ДАННЫЕ!$U728&gt;0,1,0)&amp;"s"&amp;IF(ДАННЫЕ!$Q728&gt;0,IF(YEAR(ДАННЫЕ!$F$1)=YEAR(ДАННЫЕ!$Q728),IF(MONTH(ДАННЫЕ!$F$1)=MONTH(ДАННЫЕ!$Q728),111,11),1),0)&amp;"i"&amp;IF(ДАННЫЕ!$R728+ДАННЫЕ!$S728+ДАННЫЕ!$T728=0,0,1)&amp;"h"&amp;IF(ДАННЫЕ!$P728&gt;0,1,0)&amp;"p"&amp;IF(ДАННЫЕ!$CI728&gt;0,IF(YEAR(ДАННЫЕ!$F$1)=YEAR(ДАННЫЕ!$CI728),IF(MONTH(ДАННЫЕ!$F$1)=MONTH(ДАННЫЕ!$CI728),111,11),1),0)&amp;"d"&amp;IF(ДАННЫЕ!$CJ728&gt;0,IF(YEAR(ДАННЫЕ!$F$1)=YEAR(ДАННЫЕ!$CJ728),IF(MONTH(ДАННЫЕ!$F$1)=MONTH(ДАННЫЕ!$CJ728),111,11),1),0)&amp;"o"&amp;IF(ДАННЫЕ!$CK728&gt;0,IF(MONTH(ДАННЫЕ!$F$1)=MONTH(ДАННЫЕ!$CK728),111,11),0)&amp;"v"&amp;IF(ДАННЫЕ!$BE728&gt;0,IF(MONTH(ДАННЫЕ!$F$1)=MONTH(ДАННЫЕ!$BE728),111,11),0)</f>
        <v>g00f0c0s0i0h0p0d0o0v0</v>
      </c>
      <c r="P728" s="15">
        <f t="shared" si="35"/>
        <v>0</v>
      </c>
      <c r="Q728" s="15">
        <f>IF(ДАННЫЕ!$F$1&gt;ДАННЫЕ!$N728,IF(YEAR(ДАННЫЕ!$F$1)=YEAR(ДАННЫЕ!M728),1,0),0)</f>
        <v>0</v>
      </c>
      <c r="R728" s="15">
        <f>IF(ДАННЫЕ!$F$1&gt;ДАННЫЕ!$N728,IF(YEAR(ДАННЫЕ!$F$1)=YEAR(ДАННЫЕ!N728),1,0),0)</f>
        <v>0</v>
      </c>
      <c r="S728" s="15">
        <f>IF(ДАННЫЕ!$AA728="2А",1,IF(ДАННЫЕ!$AA728="2Б",2,IF(ДАННЫЕ!$AA728="2В",3,IF(ДАННЫЕ!$AA728=3,4,IF(ДАННЫЕ!$AA728="4А",5,IF(ДАННЫЕ!$AA728="4Б",6,IF(ДАННЫЕ!$AA728="4В",7,IF(ДАННЫЕ!$AA728=5,8,0))))))))</f>
        <v>0</v>
      </c>
      <c r="T728" s="15">
        <f>IF(OR(ДАННЫЕ!$AC728=2,ДАННЫЕ!$AD728=2,ДАННЫЕ!$AE728=2),2,IF(OR(ДАННЫЕ!$AC728=1,ДАННЫЕ!$AD728=1,ДАННЫЕ!$AE728=1),1,0))</f>
        <v>0</v>
      </c>
    </row>
    <row r="729" spans="1:20" ht="15" customHeight="1" x14ac:dyDescent="0.2">
      <c r="A729" s="78">
        <f>IF(B729&gt;0,IF(MONTH(ДАННЫЕ!$F$1)=MONTH(ДАННЫЕ!$B729),1,0),0)</f>
        <v>0</v>
      </c>
      <c r="B729" s="14">
        <f>IF(ДАННЫЕ!$B729&gt;0,IF(YEAR(ДАННЫЕ!$F$1)=YEAR(ДАННЫЕ!$B729),1,0),0)</f>
        <v>0</v>
      </c>
      <c r="C729" s="14">
        <f>IF(ДАННЫЕ!$CM729&gt;0,IF(YEAR(ДАННЫЕ!$F$1)=YEAR(ДАННЫЕ!$CM729),1,0),0)</f>
        <v>0</v>
      </c>
      <c r="D729" s="14">
        <f>IF(ДАННЫЕ!$CJ729&gt;0,IF(ДАННЫЕ!$CL729&gt;ДАННЫЕ!$F$1,1,IF(ДАННЫЕ!$CL729&gt;0,0,1)),0)</f>
        <v>0</v>
      </c>
      <c r="E729" s="43" t="str">
        <f ca="1">IF(ДАННЫЕ!$F$1&gt;0,IF(ДАННЫЕ!$G729&gt;0,DATEDIF(ДАННЫЕ!$G729,ДАННЫЕ!$F$1,"y"),""),IF(ДАННЫЕ!$G729&gt;0,DATEDIF(ДАННЫЕ!$G729,TODAY(),"y"),""))</f>
        <v/>
      </c>
      <c r="F729" s="43" t="str">
        <f xml:space="preserve"> IF(ДАННЫЕ!$F729="М",IF(E729&gt;=18,IF(E729&lt;60,1,""),""),"")&amp;IF(ДАННЫЕ!$F729="Ж",IF(E729&gt;=18,IF(E729&lt;55,1,""),""),"")</f>
        <v/>
      </c>
      <c r="G729" s="43" t="str">
        <f xml:space="preserve"> IF(ДАННЫЕ!$F729="М",IF(E729&gt;=60,2,""),"")&amp;IF(ДАННЫЕ!$F729="Ж",IF(E729&gt;=55,2,""),"")</f>
        <v/>
      </c>
      <c r="H729" s="43" t="str">
        <f t="shared" ca="1" si="33"/>
        <v/>
      </c>
      <c r="I729" s="43" t="str">
        <f t="shared" ca="1" si="34"/>
        <v>03</v>
      </c>
      <c r="J729" s="28" t="str">
        <f ca="1">ДАННЫЕ!$F729&amp;H729&amp;I729&amp;ДАННЫЕ!$I729&amp;"m"&amp;IF(ДАННЫЕ!$I729&gt;0,IF(ДАННЫЕ!$J729&gt;0,0,1),"")&amp;"f"&amp;IF(ДАННЫЕ!$R729&gt;0,IF(YEAR(ДАННЫЕ!$F$1)=YEAR(ДАННЫЕ!$R729),1,0),0)&amp;"z"&amp;ДАННЫЕ!$R729&amp;"p"&amp;ДАННЫЕ!$S729&amp;"i"&amp;ДАННЫЕ!$T729&amp;"h"&amp;ДАННЫЕ!$K729&amp;"be"&amp;ДАННЫЕ!$BI729&amp;"CD"&amp;IF(ДАННЫЕ!BF729&gt;500,4,IF(ДАННЫЕ!BF729&gt;350,3,IF(ДАННЫЕ!BF729&gt;200,2,IF(ДАННЫЕ!BF729&gt;0,1,0))))&amp;"g"&amp;B729&amp;"d"&amp;H729&amp;"l"&amp;ДАННЫЕ!AT729&amp;"a"&amp;ДАННЫЕ!$V729&amp;"v"&amp;R729&amp;"k"&amp;ДАННЫЕ!$U729&amp;"s"&amp;ДАННЫЕ!$Y729&amp;"t"&amp;ДАННЫЕ!$X729&amp;"b"&amp;IF(ДАННЫЕ!$Q729&gt;1,1,0)&amp;"PP"&amp;ДАННЫЕ!Z729&amp;"c"&amp;S729&amp;"x"&amp;IF(ДАННЫЕ!$BY729&gt;0,IF(YEAR(ДАННЫЕ!$F$1)=YEAR(ДАННЫЕ!$BY729),1,0),0)&amp;"n"&amp;IF(ДАННЫЕ!$BZ729&gt;0,IF(YEAR(ДАННЫЕ!$F$1)=YEAR(ДАННЫЕ!$BZ729),1,0),0)&amp;"u"&amp;D729&amp;"z"&amp;IF(ДАННЫЕ!$CL729&gt;0,IF(YEAR(ДАННЫЕ!$F$1)&gt;YEAR(ДАННЫЕ!$CL729),11,12),0)</f>
        <v>03mf0zpihbeCD0g0dlav0kstb0PPc0x0n0u0z0</v>
      </c>
      <c r="K729" s="28" t="str">
        <f ca="1">ДАННЫЕ!$I729&amp;"x"&amp;B729&amp;"w"&amp;IF(T729+ДАННЫЕ!AD729+ДАННЫЕ!AE729+ДАННЫЕ!AF729+ДАННЫЕ!AG729+ДАННЫЕ!AH729+ДАННЫЕ!$AL729+ДАННЫЕ!AI729+ДАННЫЕ!AJ729+ДАННЫЕ!AK729+ДАННЫЕ!AP729+ДАННЫЕ!AQ729+ДАННЫЕ!AR729+ДАННЫЕ!$AM729+ДАННЫЕ!$AN729+ДАННЫЕ!AS729+ДАННЫЕ!AT729&gt;0,1,0)&amp;IF(OR(T729=2,ДАННЫЕ!AD729=2,ДАННЫЕ!AE729=2,ДАННЫЕ!AF729=2,ДАННЫЕ!AG729=2,ДАННЫЕ!AH729=2,ДАННЫЕ!$AL729=2,ДАННЫЕ!AI729=2,ДАННЫЕ!AJ729=2,ДАННЫЕ!AK729=2,ДАННЫЕ!AP729=2,ДАННЫЕ!AQ729=2,ДАННЫЕ!AR729=2,ДАННЫЕ!$AM729=2,ДАННЫЕ!$AN729=2,ДАННЫЕ!AS729=2,ДАННЫЕ!AT729=2),2,0)&amp;"t"&amp;IF(T729&gt;0,"1"&amp;T729,"00")&amp;"f"&amp;IF(ДАННЫЕ!$AC729,"1"&amp;ДАННЫЕ!$AC729,"00")&amp;"b"&amp;IF(ДАННЫЕ!$AD729,"1"&amp;ДАННЫЕ!$AD729,"00")&amp;"g"&amp;IF(ДАННЫЕ!$AF729,"1"&amp;ДАННЫЕ!$AF729,"00")&amp;"c"&amp;IF(ДАННЫЕ!$AG729,"1"&amp;ДАННЫЕ!$AG729,"00")&amp;"i"&amp;IF(ДАННЫЕ!$AH729,"1"&amp;ДАННЫЕ!$AH729,"00")&amp;"r"&amp;IF(ДАННЫЕ!$AL729,"1"&amp;ДАННЫЕ!$AL729,"00")&amp;"m"&amp;IF(ДАННЫЕ!$AI729,"1"&amp;ДАННЫЕ!$AI729,"00")&amp;"hS"&amp;IF(ДАННЫЕ!$AJ729,"1"&amp;ДАННЫЕ!$AJ729,"00")&amp;"hZ"&amp;IF(ДАННЫЕ!$AK729,"1"&amp;ДАННЫЕ!$AK729,"00")&amp;"p"&amp;IF(ДАННЫЕ!$AP729,"1"&amp;ДАННЫЕ!$AP729,"00")&amp;"k"&amp;IF(ДАННЫЕ!$AQ729,"1"&amp;ДАННЫЕ!$AQ729,"00")&amp;"z"&amp;IF(ДАННЫЕ!$AR729,"1"&amp;ДАННЫЕ!$AR729,"00")&amp;"j"&amp;IF(ДАННЫЕ!$AM729,"1"&amp;ДАННЫЕ!$AM729,"00")&amp;"n"&amp;IF(ДАННЫЕ!$AN729,"1"&amp;ДАННЫЕ!$AN729,"00")&amp;"E"&amp;ДАННЫЕ!BI729&amp;"L"&amp;ДАННЫЕ!AO729&amp;"h"&amp;IF(ДАННЫЕ!$AU729&gt;0,1,0)&amp;"v"&amp;IF(ДАННЫЕ!$AW729&gt;0,1,0)&amp;"a"&amp;IF(ДАННЫЕ!$AS729,"1"&amp;ДАННЫЕ!$AS729,"00")&amp;"s"&amp;IF(ДАННЫЕ!$AT729,"1"&amp;ДАННЫЕ!$AT729,"00")&amp;"u"&amp;IF(ДАННЫЕ!$CJ729&gt;0,1,0)&amp;"y"&amp;B729&amp;"d"&amp;H729&amp;"e"&amp;F729&amp;G729</f>
        <v>x0w00t00f00b00g00c00i00r00m00hS00hZ00p00k00z00j00n00ELh0v0a00s00u0y0de</v>
      </c>
      <c r="L729" s="28" t="str">
        <f ca="1">ДАННЫЕ!$I729&amp;"VN"&amp;IF(ДАННЫЕ!AW729&gt;0,11,10)&amp;"CD"&amp;IF(ДАННЫЕ!BF729&gt;500,16,IF(ДАННЫЕ!BF729&gt;350,15,IF(ДАННЫЕ!BF729&gt;=200,14,IF(ДАННЫЕ!BF729&gt;=100,13,IF(ДАННЫЕ!BF729&gt;=50,12,IF(ДАННЫЕ!BF729&gt;0,11,10))))))&amp;"AR"&amp;IF(ДАННЫЕ!BX729&gt;0,1,0)&amp;"GD"&amp;B729&amp;"VV"&amp;IF(E729&gt;=5,IF(E729&lt;18,1,0),0)</f>
        <v>VN10CD10AR0GD0VV0</v>
      </c>
      <c r="M729" s="28" t="str">
        <f>ДАННЫЕ!$I729&amp;"b"&amp;ДАННЫЕ!$BI729&amp;"r"&amp;ДАННЫЕ!$BJ729&amp;"CD"&amp;IF(ДАННЫЕ!BF729&gt;0,IF(ДАННЫЕ!BF729&lt;200,1,IF(ДАННЫЕ!BF729&lt;350,2,3)),0)&amp;"h"&amp;IF(ДАННЫЕ!$BK729+ДАННЫЕ!$BL729+ДАННЫЕ!$BM729&gt;0,1,0)&amp;"x"&amp;ДАННЫЕ!$BK729&amp;"y"&amp;ДАННЫЕ!$BL729&amp;"z"&amp;ДАННЫЕ!$BM729&amp;"c"&amp;IF(ДАННЫЕ!$BK729+ДАННЫЕ!$BL729+ДАННЫЕ!$BM729=3,1,0)&amp;"a"&amp;IF(ДАННЫЕ!$BQ729+ДАННЫЕ!$BR729&gt;0,1,0)&amp;"d"&amp;ДАННЫЕ!$BQ729&amp;"v"&amp;ДАННЫЕ!$BR729&amp;"p"&amp;ДАННЫЕ!$BS729&amp;"n"&amp;ДАННЫЕ!$BU729&amp;"t"&amp;ДАННЫЕ!$BV729&amp;"o"&amp;ДАННЫЕ!$BT729&amp;"l"&amp;IF(ДАННЫЕ!$BN729&gt;0,1,0)&amp;ДАННЫЕ!$BN729&amp;"g"&amp;ДАННЫЕ!$BO729&amp;"s"&amp;ДАННЫЕ!$BP729&amp;"DZ"&amp;IF(ДАННЫЕ!B729-ДАННЫЕ!G729 &lt; 60,IF(ДАННЫЕ!B729-ДАННЫЕ!G729 &gt;= 0,1,0),0)&amp;"u"&amp;IF(ДАННЫЕ!$CJ729&gt;0,1,0)</f>
        <v>brCD0h0xyzc0a0dvpntol0gsDZ1u0</v>
      </c>
      <c r="N729" s="28" t="str">
        <f ca="1">ДАННЫЕ!$F729&amp;ДАННЫЕ!$I729&amp;"g"&amp;B729&amp;"cf"&amp;D729&amp;"a"&amp;IF(ДАННЫЕ!$BX729&gt;0,1,0)&amp;IF(ДАННЫЕ!$BF729&gt;500,1,IF(ДАННЫЕ!$BF729&gt;350,2,IF(ДАННЫЕ!$BF729&gt;=200,3,IF(ДАННЫЕ!$BF729&gt;=100,4,IF(ДАННЫЕ!$BF729&gt;=50,5,IF(ДАННЫЕ!$BF729&lt;50,6,0))))))&amp;"AR"&amp;IF(DATEDIF(ДАННЫЕ!$BX729,ДАННЫЕ!$F$1,"y")&gt;1,1,0)&amp;"VG"&amp;IF(ДАННЫЕ!$BH729="0",1,0)&amp;"o"&amp;IF(T729+ДАННЫЕ!$AF729+ДАННЫЕ!$AG729+ДАННЫЕ!$AH729+ДАННЫЕ!$AI729+ДАННЫЕ!$AJ729+ДАННЫЕ!$AP729+ДАННЫЕ!$AQ729+ДАННЫЕ!$AR729+ДАННЫЕ!$AU729+ДАННЫЕ!$AW729+ДАННЫЕ!$AS729+ДАННЫЕ!$AT729&gt;0,1,0)&amp;"x"&amp;ДАННЫЕ!$AG729&amp;"p"&amp;IF(ДАННЫЕ!$BY729&gt;0,1,0)&amp;"v"&amp;IF(ДАННЫЕ!$BZ729&gt;0,1,0)&amp;"n"&amp;ДАННЫЕ!$CA729&amp;"t"&amp;ДАННЫЕ!$AY729&amp;"k"&amp;ДАННЫЕ!$CB729&amp;"q"&amp;ДАННЫЕ!$CC729&amp;"w"&amp;ДАННЫЕ!$CD729&amp;"e"&amp;ДАННЫЕ!$CE729&amp;"m"&amp;ДАННЫЕ!$CF729&amp;"c"&amp;ДАННЫЕ!$CG729&amp;"z"&amp;ДАННЫЕ!$CH729&amp;"d"&amp;IF(H729=4,1,0)&amp;"s"&amp;IF(ДАННЫЕ!$J729=1,0,1)&amp;"u"&amp;IF(ДАННЫЕ!$CJ729&gt;0,1,0)</f>
        <v>g0cf0a06AR1VG0o0xp0v0ntkqwemczd0s1u0</v>
      </c>
      <c r="O729" s="28" t="str">
        <f>ДАННЫЕ!$I729&amp;"g"&amp;B729&amp;A729&amp;"f"&amp;P729&amp;"c"&amp;IF(ДАННЫЕ!$U729&gt;0,1,0)&amp;"s"&amp;IF(ДАННЫЕ!$Q729&gt;0,IF(YEAR(ДАННЫЕ!$F$1)=YEAR(ДАННЫЕ!$Q729),IF(MONTH(ДАННЫЕ!$F$1)=MONTH(ДАННЫЕ!$Q729),111,11),1),0)&amp;"i"&amp;IF(ДАННЫЕ!$R729+ДАННЫЕ!$S729+ДАННЫЕ!$T729=0,0,1)&amp;"h"&amp;IF(ДАННЫЕ!$P729&gt;0,1,0)&amp;"p"&amp;IF(ДАННЫЕ!$CI729&gt;0,IF(YEAR(ДАННЫЕ!$F$1)=YEAR(ДАННЫЕ!$CI729),IF(MONTH(ДАННЫЕ!$F$1)=MONTH(ДАННЫЕ!$CI729),111,11),1),0)&amp;"d"&amp;IF(ДАННЫЕ!$CJ729&gt;0,IF(YEAR(ДАННЫЕ!$F$1)=YEAR(ДАННЫЕ!$CJ729),IF(MONTH(ДАННЫЕ!$F$1)=MONTH(ДАННЫЕ!$CJ729),111,11),1),0)&amp;"o"&amp;IF(ДАННЫЕ!$CK729&gt;0,IF(MONTH(ДАННЫЕ!$F$1)=MONTH(ДАННЫЕ!$CK729),111,11),0)&amp;"v"&amp;IF(ДАННЫЕ!$BE729&gt;0,IF(MONTH(ДАННЫЕ!$F$1)=MONTH(ДАННЫЕ!$BE729),111,11),0)</f>
        <v>g00f0c0s0i0h0p0d0o0v0</v>
      </c>
      <c r="P729" s="15">
        <f t="shared" si="35"/>
        <v>0</v>
      </c>
      <c r="Q729" s="15">
        <f>IF(ДАННЫЕ!$F$1&gt;ДАННЫЕ!$N729,IF(YEAR(ДАННЫЕ!$F$1)=YEAR(ДАННЫЕ!M729),1,0),0)</f>
        <v>0</v>
      </c>
      <c r="R729" s="15">
        <f>IF(ДАННЫЕ!$F$1&gt;ДАННЫЕ!$N729,IF(YEAR(ДАННЫЕ!$F$1)=YEAR(ДАННЫЕ!N729),1,0),0)</f>
        <v>0</v>
      </c>
      <c r="S729" s="15">
        <f>IF(ДАННЫЕ!$AA729="2А",1,IF(ДАННЫЕ!$AA729="2Б",2,IF(ДАННЫЕ!$AA729="2В",3,IF(ДАННЫЕ!$AA729=3,4,IF(ДАННЫЕ!$AA729="4А",5,IF(ДАННЫЕ!$AA729="4Б",6,IF(ДАННЫЕ!$AA729="4В",7,IF(ДАННЫЕ!$AA729=5,8,0))))))))</f>
        <v>0</v>
      </c>
      <c r="T729" s="15">
        <f>IF(OR(ДАННЫЕ!$AC729=2,ДАННЫЕ!$AD729=2,ДАННЫЕ!$AE729=2),2,IF(OR(ДАННЫЕ!$AC729=1,ДАННЫЕ!$AD729=1,ДАННЫЕ!$AE729=1),1,0))</f>
        <v>0</v>
      </c>
    </row>
    <row r="730" spans="1:20" ht="15" customHeight="1" x14ac:dyDescent="0.2">
      <c r="A730" s="78">
        <f>IF(B730&gt;0,IF(MONTH(ДАННЫЕ!$F$1)=MONTH(ДАННЫЕ!$B730),1,0),0)</f>
        <v>0</v>
      </c>
      <c r="B730" s="14">
        <f>IF(ДАННЫЕ!$B730&gt;0,IF(YEAR(ДАННЫЕ!$F$1)=YEAR(ДАННЫЕ!$B730),1,0),0)</f>
        <v>0</v>
      </c>
      <c r="C730" s="14">
        <f>IF(ДАННЫЕ!$CM730&gt;0,IF(YEAR(ДАННЫЕ!$F$1)=YEAR(ДАННЫЕ!$CM730),1,0),0)</f>
        <v>0</v>
      </c>
      <c r="D730" s="14">
        <f>IF(ДАННЫЕ!$CJ730&gt;0,IF(ДАННЫЕ!$CL730&gt;ДАННЫЕ!$F$1,1,IF(ДАННЫЕ!$CL730&gt;0,0,1)),0)</f>
        <v>0</v>
      </c>
      <c r="E730" s="43" t="str">
        <f ca="1">IF(ДАННЫЕ!$F$1&gt;0,IF(ДАННЫЕ!$G730&gt;0,DATEDIF(ДАННЫЕ!$G730,ДАННЫЕ!$F$1,"y"),""),IF(ДАННЫЕ!$G730&gt;0,DATEDIF(ДАННЫЕ!$G730,TODAY(),"y"),""))</f>
        <v/>
      </c>
      <c r="F730" s="43" t="str">
        <f xml:space="preserve"> IF(ДАННЫЕ!$F730="М",IF(E730&gt;=18,IF(E730&lt;60,1,""),""),"")&amp;IF(ДАННЫЕ!$F730="Ж",IF(E730&gt;=18,IF(E730&lt;55,1,""),""),"")</f>
        <v/>
      </c>
      <c r="G730" s="43" t="str">
        <f xml:space="preserve"> IF(ДАННЫЕ!$F730="М",IF(E730&gt;=60,2,""),"")&amp;IF(ДАННЫЕ!$F730="Ж",IF(E730&gt;=55,2,""),"")</f>
        <v/>
      </c>
      <c r="H730" s="43" t="str">
        <f t="shared" ca="1" si="33"/>
        <v/>
      </c>
      <c r="I730" s="43" t="str">
        <f t="shared" ca="1" si="34"/>
        <v>03</v>
      </c>
      <c r="J730" s="28" t="str">
        <f ca="1">ДАННЫЕ!$F730&amp;H730&amp;I730&amp;ДАННЫЕ!$I730&amp;"m"&amp;IF(ДАННЫЕ!$I730&gt;0,IF(ДАННЫЕ!$J730&gt;0,0,1),"")&amp;"f"&amp;IF(ДАННЫЕ!$R730&gt;0,IF(YEAR(ДАННЫЕ!$F$1)=YEAR(ДАННЫЕ!$R730),1,0),0)&amp;"z"&amp;ДАННЫЕ!$R730&amp;"p"&amp;ДАННЫЕ!$S730&amp;"i"&amp;ДАННЫЕ!$T730&amp;"h"&amp;ДАННЫЕ!$K730&amp;"be"&amp;ДАННЫЕ!$BI730&amp;"CD"&amp;IF(ДАННЫЕ!BF730&gt;500,4,IF(ДАННЫЕ!BF730&gt;350,3,IF(ДАННЫЕ!BF730&gt;200,2,IF(ДАННЫЕ!BF730&gt;0,1,0))))&amp;"g"&amp;B730&amp;"d"&amp;H730&amp;"l"&amp;ДАННЫЕ!AT730&amp;"a"&amp;ДАННЫЕ!$V730&amp;"v"&amp;R730&amp;"k"&amp;ДАННЫЕ!$U730&amp;"s"&amp;ДАННЫЕ!$Y730&amp;"t"&amp;ДАННЫЕ!$X730&amp;"b"&amp;IF(ДАННЫЕ!$Q730&gt;1,1,0)&amp;"PP"&amp;ДАННЫЕ!Z730&amp;"c"&amp;S730&amp;"x"&amp;IF(ДАННЫЕ!$BY730&gt;0,IF(YEAR(ДАННЫЕ!$F$1)=YEAR(ДАННЫЕ!$BY730),1,0),0)&amp;"n"&amp;IF(ДАННЫЕ!$BZ730&gt;0,IF(YEAR(ДАННЫЕ!$F$1)=YEAR(ДАННЫЕ!$BZ730),1,0),0)&amp;"u"&amp;D730&amp;"z"&amp;IF(ДАННЫЕ!$CL730&gt;0,IF(YEAR(ДАННЫЕ!$F$1)&gt;YEAR(ДАННЫЕ!$CL730),11,12),0)</f>
        <v>03mf0zpihbeCD0g0dlav0kstb0PPc0x0n0u0z0</v>
      </c>
      <c r="K730" s="28" t="str">
        <f ca="1">ДАННЫЕ!$I730&amp;"x"&amp;B730&amp;"w"&amp;IF(T730+ДАННЫЕ!AD730+ДАННЫЕ!AE730+ДАННЫЕ!AF730+ДАННЫЕ!AG730+ДАННЫЕ!AH730+ДАННЫЕ!$AL730+ДАННЫЕ!AI730+ДАННЫЕ!AJ730+ДАННЫЕ!AK730+ДАННЫЕ!AP730+ДАННЫЕ!AQ730+ДАННЫЕ!AR730+ДАННЫЕ!$AM730+ДАННЫЕ!$AN730+ДАННЫЕ!AS730+ДАННЫЕ!AT730&gt;0,1,0)&amp;IF(OR(T730=2,ДАННЫЕ!AD730=2,ДАННЫЕ!AE730=2,ДАННЫЕ!AF730=2,ДАННЫЕ!AG730=2,ДАННЫЕ!AH730=2,ДАННЫЕ!$AL730=2,ДАННЫЕ!AI730=2,ДАННЫЕ!AJ730=2,ДАННЫЕ!AK730=2,ДАННЫЕ!AP730=2,ДАННЫЕ!AQ730=2,ДАННЫЕ!AR730=2,ДАННЫЕ!$AM730=2,ДАННЫЕ!$AN730=2,ДАННЫЕ!AS730=2,ДАННЫЕ!AT730=2),2,0)&amp;"t"&amp;IF(T730&gt;0,"1"&amp;T730,"00")&amp;"f"&amp;IF(ДАННЫЕ!$AC730,"1"&amp;ДАННЫЕ!$AC730,"00")&amp;"b"&amp;IF(ДАННЫЕ!$AD730,"1"&amp;ДАННЫЕ!$AD730,"00")&amp;"g"&amp;IF(ДАННЫЕ!$AF730,"1"&amp;ДАННЫЕ!$AF730,"00")&amp;"c"&amp;IF(ДАННЫЕ!$AG730,"1"&amp;ДАННЫЕ!$AG730,"00")&amp;"i"&amp;IF(ДАННЫЕ!$AH730,"1"&amp;ДАННЫЕ!$AH730,"00")&amp;"r"&amp;IF(ДАННЫЕ!$AL730,"1"&amp;ДАННЫЕ!$AL730,"00")&amp;"m"&amp;IF(ДАННЫЕ!$AI730,"1"&amp;ДАННЫЕ!$AI730,"00")&amp;"hS"&amp;IF(ДАННЫЕ!$AJ730,"1"&amp;ДАННЫЕ!$AJ730,"00")&amp;"hZ"&amp;IF(ДАННЫЕ!$AK730,"1"&amp;ДАННЫЕ!$AK730,"00")&amp;"p"&amp;IF(ДАННЫЕ!$AP730,"1"&amp;ДАННЫЕ!$AP730,"00")&amp;"k"&amp;IF(ДАННЫЕ!$AQ730,"1"&amp;ДАННЫЕ!$AQ730,"00")&amp;"z"&amp;IF(ДАННЫЕ!$AR730,"1"&amp;ДАННЫЕ!$AR730,"00")&amp;"j"&amp;IF(ДАННЫЕ!$AM730,"1"&amp;ДАННЫЕ!$AM730,"00")&amp;"n"&amp;IF(ДАННЫЕ!$AN730,"1"&amp;ДАННЫЕ!$AN730,"00")&amp;"E"&amp;ДАННЫЕ!BI730&amp;"L"&amp;ДАННЫЕ!AO730&amp;"h"&amp;IF(ДАННЫЕ!$AU730&gt;0,1,0)&amp;"v"&amp;IF(ДАННЫЕ!$AW730&gt;0,1,0)&amp;"a"&amp;IF(ДАННЫЕ!$AS730,"1"&amp;ДАННЫЕ!$AS730,"00")&amp;"s"&amp;IF(ДАННЫЕ!$AT730,"1"&amp;ДАННЫЕ!$AT730,"00")&amp;"u"&amp;IF(ДАННЫЕ!$CJ730&gt;0,1,0)&amp;"y"&amp;B730&amp;"d"&amp;H730&amp;"e"&amp;F730&amp;G730</f>
        <v>x0w00t00f00b00g00c00i00r00m00hS00hZ00p00k00z00j00n00ELh0v0a00s00u0y0de</v>
      </c>
      <c r="L730" s="28" t="str">
        <f ca="1">ДАННЫЕ!$I730&amp;"VN"&amp;IF(ДАННЫЕ!AW730&gt;0,11,10)&amp;"CD"&amp;IF(ДАННЫЕ!BF730&gt;500,16,IF(ДАННЫЕ!BF730&gt;350,15,IF(ДАННЫЕ!BF730&gt;=200,14,IF(ДАННЫЕ!BF730&gt;=100,13,IF(ДАННЫЕ!BF730&gt;=50,12,IF(ДАННЫЕ!BF730&gt;0,11,10))))))&amp;"AR"&amp;IF(ДАННЫЕ!BX730&gt;0,1,0)&amp;"GD"&amp;B730&amp;"VV"&amp;IF(E730&gt;=5,IF(E730&lt;18,1,0),0)</f>
        <v>VN10CD10AR0GD0VV0</v>
      </c>
      <c r="M730" s="28" t="str">
        <f>ДАННЫЕ!$I730&amp;"b"&amp;ДАННЫЕ!$BI730&amp;"r"&amp;ДАННЫЕ!$BJ730&amp;"CD"&amp;IF(ДАННЫЕ!BF730&gt;0,IF(ДАННЫЕ!BF730&lt;200,1,IF(ДАННЫЕ!BF730&lt;350,2,3)),0)&amp;"h"&amp;IF(ДАННЫЕ!$BK730+ДАННЫЕ!$BL730+ДАННЫЕ!$BM730&gt;0,1,0)&amp;"x"&amp;ДАННЫЕ!$BK730&amp;"y"&amp;ДАННЫЕ!$BL730&amp;"z"&amp;ДАННЫЕ!$BM730&amp;"c"&amp;IF(ДАННЫЕ!$BK730+ДАННЫЕ!$BL730+ДАННЫЕ!$BM730=3,1,0)&amp;"a"&amp;IF(ДАННЫЕ!$BQ730+ДАННЫЕ!$BR730&gt;0,1,0)&amp;"d"&amp;ДАННЫЕ!$BQ730&amp;"v"&amp;ДАННЫЕ!$BR730&amp;"p"&amp;ДАННЫЕ!$BS730&amp;"n"&amp;ДАННЫЕ!$BU730&amp;"t"&amp;ДАННЫЕ!$BV730&amp;"o"&amp;ДАННЫЕ!$BT730&amp;"l"&amp;IF(ДАННЫЕ!$BN730&gt;0,1,0)&amp;ДАННЫЕ!$BN730&amp;"g"&amp;ДАННЫЕ!$BO730&amp;"s"&amp;ДАННЫЕ!$BP730&amp;"DZ"&amp;IF(ДАННЫЕ!B730-ДАННЫЕ!G730 &lt; 60,IF(ДАННЫЕ!B730-ДАННЫЕ!G730 &gt;= 0,1,0),0)&amp;"u"&amp;IF(ДАННЫЕ!$CJ730&gt;0,1,0)</f>
        <v>brCD0h0xyzc0a0dvpntol0gsDZ1u0</v>
      </c>
      <c r="N730" s="28" t="str">
        <f ca="1">ДАННЫЕ!$F730&amp;ДАННЫЕ!$I730&amp;"g"&amp;B730&amp;"cf"&amp;D730&amp;"a"&amp;IF(ДАННЫЕ!$BX730&gt;0,1,0)&amp;IF(ДАННЫЕ!$BF730&gt;500,1,IF(ДАННЫЕ!$BF730&gt;350,2,IF(ДАННЫЕ!$BF730&gt;=200,3,IF(ДАННЫЕ!$BF730&gt;=100,4,IF(ДАННЫЕ!$BF730&gt;=50,5,IF(ДАННЫЕ!$BF730&lt;50,6,0))))))&amp;"AR"&amp;IF(DATEDIF(ДАННЫЕ!$BX730,ДАННЫЕ!$F$1,"y")&gt;1,1,0)&amp;"VG"&amp;IF(ДАННЫЕ!$BH730="0",1,0)&amp;"o"&amp;IF(T730+ДАННЫЕ!$AF730+ДАННЫЕ!$AG730+ДАННЫЕ!$AH730+ДАННЫЕ!$AI730+ДАННЫЕ!$AJ730+ДАННЫЕ!$AP730+ДАННЫЕ!$AQ730+ДАННЫЕ!$AR730+ДАННЫЕ!$AU730+ДАННЫЕ!$AW730+ДАННЫЕ!$AS730+ДАННЫЕ!$AT730&gt;0,1,0)&amp;"x"&amp;ДАННЫЕ!$AG730&amp;"p"&amp;IF(ДАННЫЕ!$BY730&gt;0,1,0)&amp;"v"&amp;IF(ДАННЫЕ!$BZ730&gt;0,1,0)&amp;"n"&amp;ДАННЫЕ!$CA730&amp;"t"&amp;ДАННЫЕ!$AY730&amp;"k"&amp;ДАННЫЕ!$CB730&amp;"q"&amp;ДАННЫЕ!$CC730&amp;"w"&amp;ДАННЫЕ!$CD730&amp;"e"&amp;ДАННЫЕ!$CE730&amp;"m"&amp;ДАННЫЕ!$CF730&amp;"c"&amp;ДАННЫЕ!$CG730&amp;"z"&amp;ДАННЫЕ!$CH730&amp;"d"&amp;IF(H730=4,1,0)&amp;"s"&amp;IF(ДАННЫЕ!$J730=1,0,1)&amp;"u"&amp;IF(ДАННЫЕ!$CJ730&gt;0,1,0)</f>
        <v>g0cf0a06AR1VG0o0xp0v0ntkqwemczd0s1u0</v>
      </c>
      <c r="O730" s="28" t="str">
        <f>ДАННЫЕ!$I730&amp;"g"&amp;B730&amp;A730&amp;"f"&amp;P730&amp;"c"&amp;IF(ДАННЫЕ!$U730&gt;0,1,0)&amp;"s"&amp;IF(ДАННЫЕ!$Q730&gt;0,IF(YEAR(ДАННЫЕ!$F$1)=YEAR(ДАННЫЕ!$Q730),IF(MONTH(ДАННЫЕ!$F$1)=MONTH(ДАННЫЕ!$Q730),111,11),1),0)&amp;"i"&amp;IF(ДАННЫЕ!$R730+ДАННЫЕ!$S730+ДАННЫЕ!$T730=0,0,1)&amp;"h"&amp;IF(ДАННЫЕ!$P730&gt;0,1,0)&amp;"p"&amp;IF(ДАННЫЕ!$CI730&gt;0,IF(YEAR(ДАННЫЕ!$F$1)=YEAR(ДАННЫЕ!$CI730),IF(MONTH(ДАННЫЕ!$F$1)=MONTH(ДАННЫЕ!$CI730),111,11),1),0)&amp;"d"&amp;IF(ДАННЫЕ!$CJ730&gt;0,IF(YEAR(ДАННЫЕ!$F$1)=YEAR(ДАННЫЕ!$CJ730),IF(MONTH(ДАННЫЕ!$F$1)=MONTH(ДАННЫЕ!$CJ730),111,11),1),0)&amp;"o"&amp;IF(ДАННЫЕ!$CK730&gt;0,IF(MONTH(ДАННЫЕ!$F$1)=MONTH(ДАННЫЕ!$CK730),111,11),0)&amp;"v"&amp;IF(ДАННЫЕ!$BE730&gt;0,IF(MONTH(ДАННЫЕ!$F$1)=MONTH(ДАННЫЕ!$BE730),111,11),0)</f>
        <v>g00f0c0s0i0h0p0d0o0v0</v>
      </c>
      <c r="P730" s="15">
        <f t="shared" si="35"/>
        <v>0</v>
      </c>
      <c r="Q730" s="15">
        <f>IF(ДАННЫЕ!$F$1&gt;ДАННЫЕ!$N730,IF(YEAR(ДАННЫЕ!$F$1)=YEAR(ДАННЫЕ!M730),1,0),0)</f>
        <v>0</v>
      </c>
      <c r="R730" s="15">
        <f>IF(ДАННЫЕ!$F$1&gt;ДАННЫЕ!$N730,IF(YEAR(ДАННЫЕ!$F$1)=YEAR(ДАННЫЕ!N730),1,0),0)</f>
        <v>0</v>
      </c>
      <c r="S730" s="15">
        <f>IF(ДАННЫЕ!$AA730="2А",1,IF(ДАННЫЕ!$AA730="2Б",2,IF(ДАННЫЕ!$AA730="2В",3,IF(ДАННЫЕ!$AA730=3,4,IF(ДАННЫЕ!$AA730="4А",5,IF(ДАННЫЕ!$AA730="4Б",6,IF(ДАННЫЕ!$AA730="4В",7,IF(ДАННЫЕ!$AA730=5,8,0))))))))</f>
        <v>0</v>
      </c>
      <c r="T730" s="15">
        <f>IF(OR(ДАННЫЕ!$AC730=2,ДАННЫЕ!$AD730=2,ДАННЫЕ!$AE730=2),2,IF(OR(ДАННЫЕ!$AC730=1,ДАННЫЕ!$AD730=1,ДАННЫЕ!$AE730=1),1,0))</f>
        <v>0</v>
      </c>
    </row>
    <row r="731" spans="1:20" ht="15" customHeight="1" x14ac:dyDescent="0.2">
      <c r="A731" s="78">
        <f>IF(B731&gt;0,IF(MONTH(ДАННЫЕ!$F$1)=MONTH(ДАННЫЕ!$B731),1,0),0)</f>
        <v>0</v>
      </c>
      <c r="B731" s="14">
        <f>IF(ДАННЫЕ!$B731&gt;0,IF(YEAR(ДАННЫЕ!$F$1)=YEAR(ДАННЫЕ!$B731),1,0),0)</f>
        <v>0</v>
      </c>
      <c r="C731" s="14">
        <f>IF(ДАННЫЕ!$CM731&gt;0,IF(YEAR(ДАННЫЕ!$F$1)=YEAR(ДАННЫЕ!$CM731),1,0),0)</f>
        <v>0</v>
      </c>
      <c r="D731" s="14">
        <f>IF(ДАННЫЕ!$CJ731&gt;0,IF(ДАННЫЕ!$CL731&gt;ДАННЫЕ!$F$1,1,IF(ДАННЫЕ!$CL731&gt;0,0,1)),0)</f>
        <v>0</v>
      </c>
      <c r="E731" s="43" t="str">
        <f ca="1">IF(ДАННЫЕ!$F$1&gt;0,IF(ДАННЫЕ!$G731&gt;0,DATEDIF(ДАННЫЕ!$G731,ДАННЫЕ!$F$1,"y"),""),IF(ДАННЫЕ!$G731&gt;0,DATEDIF(ДАННЫЕ!$G731,TODAY(),"y"),""))</f>
        <v/>
      </c>
      <c r="F731" s="43" t="str">
        <f xml:space="preserve"> IF(ДАННЫЕ!$F731="М",IF(E731&gt;=18,IF(E731&lt;60,1,""),""),"")&amp;IF(ДАННЫЕ!$F731="Ж",IF(E731&gt;=18,IF(E731&lt;55,1,""),""),"")</f>
        <v/>
      </c>
      <c r="G731" s="43" t="str">
        <f xml:space="preserve"> IF(ДАННЫЕ!$F731="М",IF(E731&gt;=60,2,""),"")&amp;IF(ДАННЫЕ!$F731="Ж",IF(E731&gt;=55,2,""),"")</f>
        <v/>
      </c>
      <c r="H731" s="43" t="str">
        <f t="shared" ca="1" si="33"/>
        <v/>
      </c>
      <c r="I731" s="43" t="str">
        <f t="shared" ca="1" si="34"/>
        <v>03</v>
      </c>
      <c r="J731" s="28" t="str">
        <f ca="1">ДАННЫЕ!$F731&amp;H731&amp;I731&amp;ДАННЫЕ!$I731&amp;"m"&amp;IF(ДАННЫЕ!$I731&gt;0,IF(ДАННЫЕ!$J731&gt;0,0,1),"")&amp;"f"&amp;IF(ДАННЫЕ!$R731&gt;0,IF(YEAR(ДАННЫЕ!$F$1)=YEAR(ДАННЫЕ!$R731),1,0),0)&amp;"z"&amp;ДАННЫЕ!$R731&amp;"p"&amp;ДАННЫЕ!$S731&amp;"i"&amp;ДАННЫЕ!$T731&amp;"h"&amp;ДАННЫЕ!$K731&amp;"be"&amp;ДАННЫЕ!$BI731&amp;"CD"&amp;IF(ДАННЫЕ!BF731&gt;500,4,IF(ДАННЫЕ!BF731&gt;350,3,IF(ДАННЫЕ!BF731&gt;200,2,IF(ДАННЫЕ!BF731&gt;0,1,0))))&amp;"g"&amp;B731&amp;"d"&amp;H731&amp;"l"&amp;ДАННЫЕ!AT731&amp;"a"&amp;ДАННЫЕ!$V731&amp;"v"&amp;R731&amp;"k"&amp;ДАННЫЕ!$U731&amp;"s"&amp;ДАННЫЕ!$Y731&amp;"t"&amp;ДАННЫЕ!$X731&amp;"b"&amp;IF(ДАННЫЕ!$Q731&gt;1,1,0)&amp;"PP"&amp;ДАННЫЕ!Z731&amp;"c"&amp;S731&amp;"x"&amp;IF(ДАННЫЕ!$BY731&gt;0,IF(YEAR(ДАННЫЕ!$F$1)=YEAR(ДАННЫЕ!$BY731),1,0),0)&amp;"n"&amp;IF(ДАННЫЕ!$BZ731&gt;0,IF(YEAR(ДАННЫЕ!$F$1)=YEAR(ДАННЫЕ!$BZ731),1,0),0)&amp;"u"&amp;D731&amp;"z"&amp;IF(ДАННЫЕ!$CL731&gt;0,IF(YEAR(ДАННЫЕ!$F$1)&gt;YEAR(ДАННЫЕ!$CL731),11,12),0)</f>
        <v>03mf0zpihbeCD0g0dlav0kstb0PPc0x0n0u0z0</v>
      </c>
      <c r="K731" s="28" t="str">
        <f ca="1">ДАННЫЕ!$I731&amp;"x"&amp;B731&amp;"w"&amp;IF(T731+ДАННЫЕ!AD731+ДАННЫЕ!AE731+ДАННЫЕ!AF731+ДАННЫЕ!AG731+ДАННЫЕ!AH731+ДАННЫЕ!$AL731+ДАННЫЕ!AI731+ДАННЫЕ!AJ731+ДАННЫЕ!AK731+ДАННЫЕ!AP731+ДАННЫЕ!AQ731+ДАННЫЕ!AR731+ДАННЫЕ!$AM731+ДАННЫЕ!$AN731+ДАННЫЕ!AS731+ДАННЫЕ!AT731&gt;0,1,0)&amp;IF(OR(T731=2,ДАННЫЕ!AD731=2,ДАННЫЕ!AE731=2,ДАННЫЕ!AF731=2,ДАННЫЕ!AG731=2,ДАННЫЕ!AH731=2,ДАННЫЕ!$AL731=2,ДАННЫЕ!AI731=2,ДАННЫЕ!AJ731=2,ДАННЫЕ!AK731=2,ДАННЫЕ!AP731=2,ДАННЫЕ!AQ731=2,ДАННЫЕ!AR731=2,ДАННЫЕ!$AM731=2,ДАННЫЕ!$AN731=2,ДАННЫЕ!AS731=2,ДАННЫЕ!AT731=2),2,0)&amp;"t"&amp;IF(T731&gt;0,"1"&amp;T731,"00")&amp;"f"&amp;IF(ДАННЫЕ!$AC731,"1"&amp;ДАННЫЕ!$AC731,"00")&amp;"b"&amp;IF(ДАННЫЕ!$AD731,"1"&amp;ДАННЫЕ!$AD731,"00")&amp;"g"&amp;IF(ДАННЫЕ!$AF731,"1"&amp;ДАННЫЕ!$AF731,"00")&amp;"c"&amp;IF(ДАННЫЕ!$AG731,"1"&amp;ДАННЫЕ!$AG731,"00")&amp;"i"&amp;IF(ДАННЫЕ!$AH731,"1"&amp;ДАННЫЕ!$AH731,"00")&amp;"r"&amp;IF(ДАННЫЕ!$AL731,"1"&amp;ДАННЫЕ!$AL731,"00")&amp;"m"&amp;IF(ДАННЫЕ!$AI731,"1"&amp;ДАННЫЕ!$AI731,"00")&amp;"hS"&amp;IF(ДАННЫЕ!$AJ731,"1"&amp;ДАННЫЕ!$AJ731,"00")&amp;"hZ"&amp;IF(ДАННЫЕ!$AK731,"1"&amp;ДАННЫЕ!$AK731,"00")&amp;"p"&amp;IF(ДАННЫЕ!$AP731,"1"&amp;ДАННЫЕ!$AP731,"00")&amp;"k"&amp;IF(ДАННЫЕ!$AQ731,"1"&amp;ДАННЫЕ!$AQ731,"00")&amp;"z"&amp;IF(ДАННЫЕ!$AR731,"1"&amp;ДАННЫЕ!$AR731,"00")&amp;"j"&amp;IF(ДАННЫЕ!$AM731,"1"&amp;ДАННЫЕ!$AM731,"00")&amp;"n"&amp;IF(ДАННЫЕ!$AN731,"1"&amp;ДАННЫЕ!$AN731,"00")&amp;"E"&amp;ДАННЫЕ!BI731&amp;"L"&amp;ДАННЫЕ!AO731&amp;"h"&amp;IF(ДАННЫЕ!$AU731&gt;0,1,0)&amp;"v"&amp;IF(ДАННЫЕ!$AW731&gt;0,1,0)&amp;"a"&amp;IF(ДАННЫЕ!$AS731,"1"&amp;ДАННЫЕ!$AS731,"00")&amp;"s"&amp;IF(ДАННЫЕ!$AT731,"1"&amp;ДАННЫЕ!$AT731,"00")&amp;"u"&amp;IF(ДАННЫЕ!$CJ731&gt;0,1,0)&amp;"y"&amp;B731&amp;"d"&amp;H731&amp;"e"&amp;F731&amp;G731</f>
        <v>x0w00t00f00b00g00c00i00r00m00hS00hZ00p00k00z00j00n00ELh0v0a00s00u0y0de</v>
      </c>
      <c r="L731" s="28" t="str">
        <f ca="1">ДАННЫЕ!$I731&amp;"VN"&amp;IF(ДАННЫЕ!AW731&gt;0,11,10)&amp;"CD"&amp;IF(ДАННЫЕ!BF731&gt;500,16,IF(ДАННЫЕ!BF731&gt;350,15,IF(ДАННЫЕ!BF731&gt;=200,14,IF(ДАННЫЕ!BF731&gt;=100,13,IF(ДАННЫЕ!BF731&gt;=50,12,IF(ДАННЫЕ!BF731&gt;0,11,10))))))&amp;"AR"&amp;IF(ДАННЫЕ!BX731&gt;0,1,0)&amp;"GD"&amp;B731&amp;"VV"&amp;IF(E731&gt;=5,IF(E731&lt;18,1,0),0)</f>
        <v>VN10CD10AR0GD0VV0</v>
      </c>
      <c r="M731" s="28" t="str">
        <f>ДАННЫЕ!$I731&amp;"b"&amp;ДАННЫЕ!$BI731&amp;"r"&amp;ДАННЫЕ!$BJ731&amp;"CD"&amp;IF(ДАННЫЕ!BF731&gt;0,IF(ДАННЫЕ!BF731&lt;200,1,IF(ДАННЫЕ!BF731&lt;350,2,3)),0)&amp;"h"&amp;IF(ДАННЫЕ!$BK731+ДАННЫЕ!$BL731+ДАННЫЕ!$BM731&gt;0,1,0)&amp;"x"&amp;ДАННЫЕ!$BK731&amp;"y"&amp;ДАННЫЕ!$BL731&amp;"z"&amp;ДАННЫЕ!$BM731&amp;"c"&amp;IF(ДАННЫЕ!$BK731+ДАННЫЕ!$BL731+ДАННЫЕ!$BM731=3,1,0)&amp;"a"&amp;IF(ДАННЫЕ!$BQ731+ДАННЫЕ!$BR731&gt;0,1,0)&amp;"d"&amp;ДАННЫЕ!$BQ731&amp;"v"&amp;ДАННЫЕ!$BR731&amp;"p"&amp;ДАННЫЕ!$BS731&amp;"n"&amp;ДАННЫЕ!$BU731&amp;"t"&amp;ДАННЫЕ!$BV731&amp;"o"&amp;ДАННЫЕ!$BT731&amp;"l"&amp;IF(ДАННЫЕ!$BN731&gt;0,1,0)&amp;ДАННЫЕ!$BN731&amp;"g"&amp;ДАННЫЕ!$BO731&amp;"s"&amp;ДАННЫЕ!$BP731&amp;"DZ"&amp;IF(ДАННЫЕ!B731-ДАННЫЕ!G731 &lt; 60,IF(ДАННЫЕ!B731-ДАННЫЕ!G731 &gt;= 0,1,0),0)&amp;"u"&amp;IF(ДАННЫЕ!$CJ731&gt;0,1,0)</f>
        <v>brCD0h0xyzc0a0dvpntol0gsDZ1u0</v>
      </c>
      <c r="N731" s="28" t="str">
        <f ca="1">ДАННЫЕ!$F731&amp;ДАННЫЕ!$I731&amp;"g"&amp;B731&amp;"cf"&amp;D731&amp;"a"&amp;IF(ДАННЫЕ!$BX731&gt;0,1,0)&amp;IF(ДАННЫЕ!$BF731&gt;500,1,IF(ДАННЫЕ!$BF731&gt;350,2,IF(ДАННЫЕ!$BF731&gt;=200,3,IF(ДАННЫЕ!$BF731&gt;=100,4,IF(ДАННЫЕ!$BF731&gt;=50,5,IF(ДАННЫЕ!$BF731&lt;50,6,0))))))&amp;"AR"&amp;IF(DATEDIF(ДАННЫЕ!$BX731,ДАННЫЕ!$F$1,"y")&gt;1,1,0)&amp;"VG"&amp;IF(ДАННЫЕ!$BH731="0",1,0)&amp;"o"&amp;IF(T731+ДАННЫЕ!$AF731+ДАННЫЕ!$AG731+ДАННЫЕ!$AH731+ДАННЫЕ!$AI731+ДАННЫЕ!$AJ731+ДАННЫЕ!$AP731+ДАННЫЕ!$AQ731+ДАННЫЕ!$AR731+ДАННЫЕ!$AU731+ДАННЫЕ!$AW731+ДАННЫЕ!$AS731+ДАННЫЕ!$AT731&gt;0,1,0)&amp;"x"&amp;ДАННЫЕ!$AG731&amp;"p"&amp;IF(ДАННЫЕ!$BY731&gt;0,1,0)&amp;"v"&amp;IF(ДАННЫЕ!$BZ731&gt;0,1,0)&amp;"n"&amp;ДАННЫЕ!$CA731&amp;"t"&amp;ДАННЫЕ!$AY731&amp;"k"&amp;ДАННЫЕ!$CB731&amp;"q"&amp;ДАННЫЕ!$CC731&amp;"w"&amp;ДАННЫЕ!$CD731&amp;"e"&amp;ДАННЫЕ!$CE731&amp;"m"&amp;ДАННЫЕ!$CF731&amp;"c"&amp;ДАННЫЕ!$CG731&amp;"z"&amp;ДАННЫЕ!$CH731&amp;"d"&amp;IF(H731=4,1,0)&amp;"s"&amp;IF(ДАННЫЕ!$J731=1,0,1)&amp;"u"&amp;IF(ДАННЫЕ!$CJ731&gt;0,1,0)</f>
        <v>g0cf0a06AR1VG0o0xp0v0ntkqwemczd0s1u0</v>
      </c>
      <c r="O731" s="28" t="str">
        <f>ДАННЫЕ!$I731&amp;"g"&amp;B731&amp;A731&amp;"f"&amp;P731&amp;"c"&amp;IF(ДАННЫЕ!$U731&gt;0,1,0)&amp;"s"&amp;IF(ДАННЫЕ!$Q731&gt;0,IF(YEAR(ДАННЫЕ!$F$1)=YEAR(ДАННЫЕ!$Q731),IF(MONTH(ДАННЫЕ!$F$1)=MONTH(ДАННЫЕ!$Q731),111,11),1),0)&amp;"i"&amp;IF(ДАННЫЕ!$R731+ДАННЫЕ!$S731+ДАННЫЕ!$T731=0,0,1)&amp;"h"&amp;IF(ДАННЫЕ!$P731&gt;0,1,0)&amp;"p"&amp;IF(ДАННЫЕ!$CI731&gt;0,IF(YEAR(ДАННЫЕ!$F$1)=YEAR(ДАННЫЕ!$CI731),IF(MONTH(ДАННЫЕ!$F$1)=MONTH(ДАННЫЕ!$CI731),111,11),1),0)&amp;"d"&amp;IF(ДАННЫЕ!$CJ731&gt;0,IF(YEAR(ДАННЫЕ!$F$1)=YEAR(ДАННЫЕ!$CJ731),IF(MONTH(ДАННЫЕ!$F$1)=MONTH(ДАННЫЕ!$CJ731),111,11),1),0)&amp;"o"&amp;IF(ДАННЫЕ!$CK731&gt;0,IF(MONTH(ДАННЫЕ!$F$1)=MONTH(ДАННЫЕ!$CK731),111,11),0)&amp;"v"&amp;IF(ДАННЫЕ!$BE731&gt;0,IF(MONTH(ДАННЫЕ!$F$1)=MONTH(ДАННЫЕ!$BE731),111,11),0)</f>
        <v>g00f0c0s0i0h0p0d0o0v0</v>
      </c>
      <c r="P731" s="15">
        <f t="shared" si="35"/>
        <v>0</v>
      </c>
      <c r="Q731" s="15">
        <f>IF(ДАННЫЕ!$F$1&gt;ДАННЫЕ!$N731,IF(YEAR(ДАННЫЕ!$F$1)=YEAR(ДАННЫЕ!M731),1,0),0)</f>
        <v>0</v>
      </c>
      <c r="R731" s="15">
        <f>IF(ДАННЫЕ!$F$1&gt;ДАННЫЕ!$N731,IF(YEAR(ДАННЫЕ!$F$1)=YEAR(ДАННЫЕ!N731),1,0),0)</f>
        <v>0</v>
      </c>
      <c r="S731" s="15">
        <f>IF(ДАННЫЕ!$AA731="2А",1,IF(ДАННЫЕ!$AA731="2Б",2,IF(ДАННЫЕ!$AA731="2В",3,IF(ДАННЫЕ!$AA731=3,4,IF(ДАННЫЕ!$AA731="4А",5,IF(ДАННЫЕ!$AA731="4Б",6,IF(ДАННЫЕ!$AA731="4В",7,IF(ДАННЫЕ!$AA731=5,8,0))))))))</f>
        <v>0</v>
      </c>
      <c r="T731" s="15">
        <f>IF(OR(ДАННЫЕ!$AC731=2,ДАННЫЕ!$AD731=2,ДАННЫЕ!$AE731=2),2,IF(OR(ДАННЫЕ!$AC731=1,ДАННЫЕ!$AD731=1,ДАННЫЕ!$AE731=1),1,0))</f>
        <v>0</v>
      </c>
    </row>
    <row r="732" spans="1:20" ht="15" customHeight="1" x14ac:dyDescent="0.2">
      <c r="A732" s="78">
        <f>IF(B732&gt;0,IF(MONTH(ДАННЫЕ!$F$1)=MONTH(ДАННЫЕ!$B732),1,0),0)</f>
        <v>0</v>
      </c>
      <c r="B732" s="14">
        <f>IF(ДАННЫЕ!$B732&gt;0,IF(YEAR(ДАННЫЕ!$F$1)=YEAR(ДАННЫЕ!$B732),1,0),0)</f>
        <v>0</v>
      </c>
      <c r="C732" s="14">
        <f>IF(ДАННЫЕ!$CM732&gt;0,IF(YEAR(ДАННЫЕ!$F$1)=YEAR(ДАННЫЕ!$CM732),1,0),0)</f>
        <v>0</v>
      </c>
      <c r="D732" s="14">
        <f>IF(ДАННЫЕ!$CJ732&gt;0,IF(ДАННЫЕ!$CL732&gt;ДАННЫЕ!$F$1,1,IF(ДАННЫЕ!$CL732&gt;0,0,1)),0)</f>
        <v>0</v>
      </c>
      <c r="E732" s="43" t="str">
        <f ca="1">IF(ДАННЫЕ!$F$1&gt;0,IF(ДАННЫЕ!$G732&gt;0,DATEDIF(ДАННЫЕ!$G732,ДАННЫЕ!$F$1,"y"),""),IF(ДАННЫЕ!$G732&gt;0,DATEDIF(ДАННЫЕ!$G732,TODAY(),"y"),""))</f>
        <v/>
      </c>
      <c r="F732" s="43" t="str">
        <f xml:space="preserve"> IF(ДАННЫЕ!$F732="М",IF(E732&gt;=18,IF(E732&lt;60,1,""),""),"")&amp;IF(ДАННЫЕ!$F732="Ж",IF(E732&gt;=18,IF(E732&lt;55,1,""),""),"")</f>
        <v/>
      </c>
      <c r="G732" s="43" t="str">
        <f xml:space="preserve"> IF(ДАННЫЕ!$F732="М",IF(E732&gt;=60,2,""),"")&amp;IF(ДАННЫЕ!$F732="Ж",IF(E732&gt;=55,2,""),"")</f>
        <v/>
      </c>
      <c r="H732" s="43" t="str">
        <f t="shared" ca="1" si="33"/>
        <v/>
      </c>
      <c r="I732" s="43" t="str">
        <f t="shared" ca="1" si="34"/>
        <v>03</v>
      </c>
      <c r="J732" s="28" t="str">
        <f ca="1">ДАННЫЕ!$F732&amp;H732&amp;I732&amp;ДАННЫЕ!$I732&amp;"m"&amp;IF(ДАННЫЕ!$I732&gt;0,IF(ДАННЫЕ!$J732&gt;0,0,1),"")&amp;"f"&amp;IF(ДАННЫЕ!$R732&gt;0,IF(YEAR(ДАННЫЕ!$F$1)=YEAR(ДАННЫЕ!$R732),1,0),0)&amp;"z"&amp;ДАННЫЕ!$R732&amp;"p"&amp;ДАННЫЕ!$S732&amp;"i"&amp;ДАННЫЕ!$T732&amp;"h"&amp;ДАННЫЕ!$K732&amp;"be"&amp;ДАННЫЕ!$BI732&amp;"CD"&amp;IF(ДАННЫЕ!BF732&gt;500,4,IF(ДАННЫЕ!BF732&gt;350,3,IF(ДАННЫЕ!BF732&gt;200,2,IF(ДАННЫЕ!BF732&gt;0,1,0))))&amp;"g"&amp;B732&amp;"d"&amp;H732&amp;"l"&amp;ДАННЫЕ!AT732&amp;"a"&amp;ДАННЫЕ!$V732&amp;"v"&amp;R732&amp;"k"&amp;ДАННЫЕ!$U732&amp;"s"&amp;ДАННЫЕ!$Y732&amp;"t"&amp;ДАННЫЕ!$X732&amp;"b"&amp;IF(ДАННЫЕ!$Q732&gt;1,1,0)&amp;"PP"&amp;ДАННЫЕ!Z732&amp;"c"&amp;S732&amp;"x"&amp;IF(ДАННЫЕ!$BY732&gt;0,IF(YEAR(ДАННЫЕ!$F$1)=YEAR(ДАННЫЕ!$BY732),1,0),0)&amp;"n"&amp;IF(ДАННЫЕ!$BZ732&gt;0,IF(YEAR(ДАННЫЕ!$F$1)=YEAR(ДАННЫЕ!$BZ732),1,0),0)&amp;"u"&amp;D732&amp;"z"&amp;IF(ДАННЫЕ!$CL732&gt;0,IF(YEAR(ДАННЫЕ!$F$1)&gt;YEAR(ДАННЫЕ!$CL732),11,12),0)</f>
        <v>03mf0zpihbeCD0g0dlav0kstb0PPc0x0n0u0z0</v>
      </c>
      <c r="K732" s="28" t="str">
        <f ca="1">ДАННЫЕ!$I732&amp;"x"&amp;B732&amp;"w"&amp;IF(T732+ДАННЫЕ!AD732+ДАННЫЕ!AE732+ДАННЫЕ!AF732+ДАННЫЕ!AG732+ДАННЫЕ!AH732+ДАННЫЕ!$AL732+ДАННЫЕ!AI732+ДАННЫЕ!AJ732+ДАННЫЕ!AK732+ДАННЫЕ!AP732+ДАННЫЕ!AQ732+ДАННЫЕ!AR732+ДАННЫЕ!$AM732+ДАННЫЕ!$AN732+ДАННЫЕ!AS732+ДАННЫЕ!AT732&gt;0,1,0)&amp;IF(OR(T732=2,ДАННЫЕ!AD732=2,ДАННЫЕ!AE732=2,ДАННЫЕ!AF732=2,ДАННЫЕ!AG732=2,ДАННЫЕ!AH732=2,ДАННЫЕ!$AL732=2,ДАННЫЕ!AI732=2,ДАННЫЕ!AJ732=2,ДАННЫЕ!AK732=2,ДАННЫЕ!AP732=2,ДАННЫЕ!AQ732=2,ДАННЫЕ!AR732=2,ДАННЫЕ!$AM732=2,ДАННЫЕ!$AN732=2,ДАННЫЕ!AS732=2,ДАННЫЕ!AT732=2),2,0)&amp;"t"&amp;IF(T732&gt;0,"1"&amp;T732,"00")&amp;"f"&amp;IF(ДАННЫЕ!$AC732,"1"&amp;ДАННЫЕ!$AC732,"00")&amp;"b"&amp;IF(ДАННЫЕ!$AD732,"1"&amp;ДАННЫЕ!$AD732,"00")&amp;"g"&amp;IF(ДАННЫЕ!$AF732,"1"&amp;ДАННЫЕ!$AF732,"00")&amp;"c"&amp;IF(ДАННЫЕ!$AG732,"1"&amp;ДАННЫЕ!$AG732,"00")&amp;"i"&amp;IF(ДАННЫЕ!$AH732,"1"&amp;ДАННЫЕ!$AH732,"00")&amp;"r"&amp;IF(ДАННЫЕ!$AL732,"1"&amp;ДАННЫЕ!$AL732,"00")&amp;"m"&amp;IF(ДАННЫЕ!$AI732,"1"&amp;ДАННЫЕ!$AI732,"00")&amp;"hS"&amp;IF(ДАННЫЕ!$AJ732,"1"&amp;ДАННЫЕ!$AJ732,"00")&amp;"hZ"&amp;IF(ДАННЫЕ!$AK732,"1"&amp;ДАННЫЕ!$AK732,"00")&amp;"p"&amp;IF(ДАННЫЕ!$AP732,"1"&amp;ДАННЫЕ!$AP732,"00")&amp;"k"&amp;IF(ДАННЫЕ!$AQ732,"1"&amp;ДАННЫЕ!$AQ732,"00")&amp;"z"&amp;IF(ДАННЫЕ!$AR732,"1"&amp;ДАННЫЕ!$AR732,"00")&amp;"j"&amp;IF(ДАННЫЕ!$AM732,"1"&amp;ДАННЫЕ!$AM732,"00")&amp;"n"&amp;IF(ДАННЫЕ!$AN732,"1"&amp;ДАННЫЕ!$AN732,"00")&amp;"E"&amp;ДАННЫЕ!BI732&amp;"L"&amp;ДАННЫЕ!AO732&amp;"h"&amp;IF(ДАННЫЕ!$AU732&gt;0,1,0)&amp;"v"&amp;IF(ДАННЫЕ!$AW732&gt;0,1,0)&amp;"a"&amp;IF(ДАННЫЕ!$AS732,"1"&amp;ДАННЫЕ!$AS732,"00")&amp;"s"&amp;IF(ДАННЫЕ!$AT732,"1"&amp;ДАННЫЕ!$AT732,"00")&amp;"u"&amp;IF(ДАННЫЕ!$CJ732&gt;0,1,0)&amp;"y"&amp;B732&amp;"d"&amp;H732&amp;"e"&amp;F732&amp;G732</f>
        <v>x0w00t00f00b00g00c00i00r00m00hS00hZ00p00k00z00j00n00ELh0v0a00s00u0y0de</v>
      </c>
      <c r="L732" s="28" t="str">
        <f ca="1">ДАННЫЕ!$I732&amp;"VN"&amp;IF(ДАННЫЕ!AW732&gt;0,11,10)&amp;"CD"&amp;IF(ДАННЫЕ!BF732&gt;500,16,IF(ДАННЫЕ!BF732&gt;350,15,IF(ДАННЫЕ!BF732&gt;=200,14,IF(ДАННЫЕ!BF732&gt;=100,13,IF(ДАННЫЕ!BF732&gt;=50,12,IF(ДАННЫЕ!BF732&gt;0,11,10))))))&amp;"AR"&amp;IF(ДАННЫЕ!BX732&gt;0,1,0)&amp;"GD"&amp;B732&amp;"VV"&amp;IF(E732&gt;=5,IF(E732&lt;18,1,0),0)</f>
        <v>VN10CD10AR0GD0VV0</v>
      </c>
      <c r="M732" s="28" t="str">
        <f>ДАННЫЕ!$I732&amp;"b"&amp;ДАННЫЕ!$BI732&amp;"r"&amp;ДАННЫЕ!$BJ732&amp;"CD"&amp;IF(ДАННЫЕ!BF732&gt;0,IF(ДАННЫЕ!BF732&lt;200,1,IF(ДАННЫЕ!BF732&lt;350,2,3)),0)&amp;"h"&amp;IF(ДАННЫЕ!$BK732+ДАННЫЕ!$BL732+ДАННЫЕ!$BM732&gt;0,1,0)&amp;"x"&amp;ДАННЫЕ!$BK732&amp;"y"&amp;ДАННЫЕ!$BL732&amp;"z"&amp;ДАННЫЕ!$BM732&amp;"c"&amp;IF(ДАННЫЕ!$BK732+ДАННЫЕ!$BL732+ДАННЫЕ!$BM732=3,1,0)&amp;"a"&amp;IF(ДАННЫЕ!$BQ732+ДАННЫЕ!$BR732&gt;0,1,0)&amp;"d"&amp;ДАННЫЕ!$BQ732&amp;"v"&amp;ДАННЫЕ!$BR732&amp;"p"&amp;ДАННЫЕ!$BS732&amp;"n"&amp;ДАННЫЕ!$BU732&amp;"t"&amp;ДАННЫЕ!$BV732&amp;"o"&amp;ДАННЫЕ!$BT732&amp;"l"&amp;IF(ДАННЫЕ!$BN732&gt;0,1,0)&amp;ДАННЫЕ!$BN732&amp;"g"&amp;ДАННЫЕ!$BO732&amp;"s"&amp;ДАННЫЕ!$BP732&amp;"DZ"&amp;IF(ДАННЫЕ!B732-ДАННЫЕ!G732 &lt; 60,IF(ДАННЫЕ!B732-ДАННЫЕ!G732 &gt;= 0,1,0),0)&amp;"u"&amp;IF(ДАННЫЕ!$CJ732&gt;0,1,0)</f>
        <v>brCD0h0xyzc0a0dvpntol0gsDZ1u0</v>
      </c>
      <c r="N732" s="28" t="str">
        <f ca="1">ДАННЫЕ!$F732&amp;ДАННЫЕ!$I732&amp;"g"&amp;B732&amp;"cf"&amp;D732&amp;"a"&amp;IF(ДАННЫЕ!$BX732&gt;0,1,0)&amp;IF(ДАННЫЕ!$BF732&gt;500,1,IF(ДАННЫЕ!$BF732&gt;350,2,IF(ДАННЫЕ!$BF732&gt;=200,3,IF(ДАННЫЕ!$BF732&gt;=100,4,IF(ДАННЫЕ!$BF732&gt;=50,5,IF(ДАННЫЕ!$BF732&lt;50,6,0))))))&amp;"AR"&amp;IF(DATEDIF(ДАННЫЕ!$BX732,ДАННЫЕ!$F$1,"y")&gt;1,1,0)&amp;"VG"&amp;IF(ДАННЫЕ!$BH732="0",1,0)&amp;"o"&amp;IF(T732+ДАННЫЕ!$AF732+ДАННЫЕ!$AG732+ДАННЫЕ!$AH732+ДАННЫЕ!$AI732+ДАННЫЕ!$AJ732+ДАННЫЕ!$AP732+ДАННЫЕ!$AQ732+ДАННЫЕ!$AR732+ДАННЫЕ!$AU732+ДАННЫЕ!$AW732+ДАННЫЕ!$AS732+ДАННЫЕ!$AT732&gt;0,1,0)&amp;"x"&amp;ДАННЫЕ!$AG732&amp;"p"&amp;IF(ДАННЫЕ!$BY732&gt;0,1,0)&amp;"v"&amp;IF(ДАННЫЕ!$BZ732&gt;0,1,0)&amp;"n"&amp;ДАННЫЕ!$CA732&amp;"t"&amp;ДАННЫЕ!$AY732&amp;"k"&amp;ДАННЫЕ!$CB732&amp;"q"&amp;ДАННЫЕ!$CC732&amp;"w"&amp;ДАННЫЕ!$CD732&amp;"e"&amp;ДАННЫЕ!$CE732&amp;"m"&amp;ДАННЫЕ!$CF732&amp;"c"&amp;ДАННЫЕ!$CG732&amp;"z"&amp;ДАННЫЕ!$CH732&amp;"d"&amp;IF(H732=4,1,0)&amp;"s"&amp;IF(ДАННЫЕ!$J732=1,0,1)&amp;"u"&amp;IF(ДАННЫЕ!$CJ732&gt;0,1,0)</f>
        <v>g0cf0a06AR1VG0o0xp0v0ntkqwemczd0s1u0</v>
      </c>
      <c r="O732" s="28" t="str">
        <f>ДАННЫЕ!$I732&amp;"g"&amp;B732&amp;A732&amp;"f"&amp;P732&amp;"c"&amp;IF(ДАННЫЕ!$U732&gt;0,1,0)&amp;"s"&amp;IF(ДАННЫЕ!$Q732&gt;0,IF(YEAR(ДАННЫЕ!$F$1)=YEAR(ДАННЫЕ!$Q732),IF(MONTH(ДАННЫЕ!$F$1)=MONTH(ДАННЫЕ!$Q732),111,11),1),0)&amp;"i"&amp;IF(ДАННЫЕ!$R732+ДАННЫЕ!$S732+ДАННЫЕ!$T732=0,0,1)&amp;"h"&amp;IF(ДАННЫЕ!$P732&gt;0,1,0)&amp;"p"&amp;IF(ДАННЫЕ!$CI732&gt;0,IF(YEAR(ДАННЫЕ!$F$1)=YEAR(ДАННЫЕ!$CI732),IF(MONTH(ДАННЫЕ!$F$1)=MONTH(ДАННЫЕ!$CI732),111,11),1),0)&amp;"d"&amp;IF(ДАННЫЕ!$CJ732&gt;0,IF(YEAR(ДАННЫЕ!$F$1)=YEAR(ДАННЫЕ!$CJ732),IF(MONTH(ДАННЫЕ!$F$1)=MONTH(ДАННЫЕ!$CJ732),111,11),1),0)&amp;"o"&amp;IF(ДАННЫЕ!$CK732&gt;0,IF(MONTH(ДАННЫЕ!$F$1)=MONTH(ДАННЫЕ!$CK732),111,11),0)&amp;"v"&amp;IF(ДАННЫЕ!$BE732&gt;0,IF(MONTH(ДАННЫЕ!$F$1)=MONTH(ДАННЫЕ!$BE732),111,11),0)</f>
        <v>g00f0c0s0i0h0p0d0o0v0</v>
      </c>
      <c r="P732" s="15">
        <f t="shared" si="35"/>
        <v>0</v>
      </c>
      <c r="Q732" s="15">
        <f>IF(ДАННЫЕ!$F$1&gt;ДАННЫЕ!$N732,IF(YEAR(ДАННЫЕ!$F$1)=YEAR(ДАННЫЕ!M732),1,0),0)</f>
        <v>0</v>
      </c>
      <c r="R732" s="15">
        <f>IF(ДАННЫЕ!$F$1&gt;ДАННЫЕ!$N732,IF(YEAR(ДАННЫЕ!$F$1)=YEAR(ДАННЫЕ!N732),1,0),0)</f>
        <v>0</v>
      </c>
      <c r="S732" s="15">
        <f>IF(ДАННЫЕ!$AA732="2А",1,IF(ДАННЫЕ!$AA732="2Б",2,IF(ДАННЫЕ!$AA732="2В",3,IF(ДАННЫЕ!$AA732=3,4,IF(ДАННЫЕ!$AA732="4А",5,IF(ДАННЫЕ!$AA732="4Б",6,IF(ДАННЫЕ!$AA732="4В",7,IF(ДАННЫЕ!$AA732=5,8,0))))))))</f>
        <v>0</v>
      </c>
      <c r="T732" s="15">
        <f>IF(OR(ДАННЫЕ!$AC732=2,ДАННЫЕ!$AD732=2,ДАННЫЕ!$AE732=2),2,IF(OR(ДАННЫЕ!$AC732=1,ДАННЫЕ!$AD732=1,ДАННЫЕ!$AE732=1),1,0))</f>
        <v>0</v>
      </c>
    </row>
    <row r="733" spans="1:20" ht="15" customHeight="1" x14ac:dyDescent="0.2">
      <c r="A733" s="78">
        <f>IF(B733&gt;0,IF(MONTH(ДАННЫЕ!$F$1)=MONTH(ДАННЫЕ!$B733),1,0),0)</f>
        <v>0</v>
      </c>
      <c r="B733" s="14">
        <f>IF(ДАННЫЕ!$B733&gt;0,IF(YEAR(ДАННЫЕ!$F$1)=YEAR(ДАННЫЕ!$B733),1,0),0)</f>
        <v>0</v>
      </c>
      <c r="C733" s="14">
        <f>IF(ДАННЫЕ!$CM733&gt;0,IF(YEAR(ДАННЫЕ!$F$1)=YEAR(ДАННЫЕ!$CM733),1,0),0)</f>
        <v>0</v>
      </c>
      <c r="D733" s="14">
        <f>IF(ДАННЫЕ!$CJ733&gt;0,IF(ДАННЫЕ!$CL733&gt;ДАННЫЕ!$F$1,1,IF(ДАННЫЕ!$CL733&gt;0,0,1)),0)</f>
        <v>0</v>
      </c>
      <c r="E733" s="43" t="str">
        <f ca="1">IF(ДАННЫЕ!$F$1&gt;0,IF(ДАННЫЕ!$G733&gt;0,DATEDIF(ДАННЫЕ!$G733,ДАННЫЕ!$F$1,"y"),""),IF(ДАННЫЕ!$G733&gt;0,DATEDIF(ДАННЫЕ!$G733,TODAY(),"y"),""))</f>
        <v/>
      </c>
      <c r="F733" s="43" t="str">
        <f xml:space="preserve"> IF(ДАННЫЕ!$F733="М",IF(E733&gt;=18,IF(E733&lt;60,1,""),""),"")&amp;IF(ДАННЫЕ!$F733="Ж",IF(E733&gt;=18,IF(E733&lt;55,1,""),""),"")</f>
        <v/>
      </c>
      <c r="G733" s="43" t="str">
        <f xml:space="preserve"> IF(ДАННЫЕ!$F733="М",IF(E733&gt;=60,2,""),"")&amp;IF(ДАННЫЕ!$F733="Ж",IF(E733&gt;=55,2,""),"")</f>
        <v/>
      </c>
      <c r="H733" s="43" t="str">
        <f t="shared" ca="1" si="33"/>
        <v/>
      </c>
      <c r="I733" s="43" t="str">
        <f t="shared" ca="1" si="34"/>
        <v>03</v>
      </c>
      <c r="J733" s="28" t="str">
        <f ca="1">ДАННЫЕ!$F733&amp;H733&amp;I733&amp;ДАННЫЕ!$I733&amp;"m"&amp;IF(ДАННЫЕ!$I733&gt;0,IF(ДАННЫЕ!$J733&gt;0,0,1),"")&amp;"f"&amp;IF(ДАННЫЕ!$R733&gt;0,IF(YEAR(ДАННЫЕ!$F$1)=YEAR(ДАННЫЕ!$R733),1,0),0)&amp;"z"&amp;ДАННЫЕ!$R733&amp;"p"&amp;ДАННЫЕ!$S733&amp;"i"&amp;ДАННЫЕ!$T733&amp;"h"&amp;ДАННЫЕ!$K733&amp;"be"&amp;ДАННЫЕ!$BI733&amp;"CD"&amp;IF(ДАННЫЕ!BF733&gt;500,4,IF(ДАННЫЕ!BF733&gt;350,3,IF(ДАННЫЕ!BF733&gt;200,2,IF(ДАННЫЕ!BF733&gt;0,1,0))))&amp;"g"&amp;B733&amp;"d"&amp;H733&amp;"l"&amp;ДАННЫЕ!AT733&amp;"a"&amp;ДАННЫЕ!$V733&amp;"v"&amp;R733&amp;"k"&amp;ДАННЫЕ!$U733&amp;"s"&amp;ДАННЫЕ!$Y733&amp;"t"&amp;ДАННЫЕ!$X733&amp;"b"&amp;IF(ДАННЫЕ!$Q733&gt;1,1,0)&amp;"PP"&amp;ДАННЫЕ!Z733&amp;"c"&amp;S733&amp;"x"&amp;IF(ДАННЫЕ!$BY733&gt;0,IF(YEAR(ДАННЫЕ!$F$1)=YEAR(ДАННЫЕ!$BY733),1,0),0)&amp;"n"&amp;IF(ДАННЫЕ!$BZ733&gt;0,IF(YEAR(ДАННЫЕ!$F$1)=YEAR(ДАННЫЕ!$BZ733),1,0),0)&amp;"u"&amp;D733&amp;"z"&amp;IF(ДАННЫЕ!$CL733&gt;0,IF(YEAR(ДАННЫЕ!$F$1)&gt;YEAR(ДАННЫЕ!$CL733),11,12),0)</f>
        <v>03mf0zpihbeCD0g0dlav0kstb0PPc0x0n0u0z0</v>
      </c>
      <c r="K733" s="28" t="str">
        <f ca="1">ДАННЫЕ!$I733&amp;"x"&amp;B733&amp;"w"&amp;IF(T733+ДАННЫЕ!AD733+ДАННЫЕ!AE733+ДАННЫЕ!AF733+ДАННЫЕ!AG733+ДАННЫЕ!AH733+ДАННЫЕ!$AL733+ДАННЫЕ!AI733+ДАННЫЕ!AJ733+ДАННЫЕ!AK733+ДАННЫЕ!AP733+ДАННЫЕ!AQ733+ДАННЫЕ!AR733+ДАННЫЕ!$AM733+ДАННЫЕ!$AN733+ДАННЫЕ!AS733+ДАННЫЕ!AT733&gt;0,1,0)&amp;IF(OR(T733=2,ДАННЫЕ!AD733=2,ДАННЫЕ!AE733=2,ДАННЫЕ!AF733=2,ДАННЫЕ!AG733=2,ДАННЫЕ!AH733=2,ДАННЫЕ!$AL733=2,ДАННЫЕ!AI733=2,ДАННЫЕ!AJ733=2,ДАННЫЕ!AK733=2,ДАННЫЕ!AP733=2,ДАННЫЕ!AQ733=2,ДАННЫЕ!AR733=2,ДАННЫЕ!$AM733=2,ДАННЫЕ!$AN733=2,ДАННЫЕ!AS733=2,ДАННЫЕ!AT733=2),2,0)&amp;"t"&amp;IF(T733&gt;0,"1"&amp;T733,"00")&amp;"f"&amp;IF(ДАННЫЕ!$AC733,"1"&amp;ДАННЫЕ!$AC733,"00")&amp;"b"&amp;IF(ДАННЫЕ!$AD733,"1"&amp;ДАННЫЕ!$AD733,"00")&amp;"g"&amp;IF(ДАННЫЕ!$AF733,"1"&amp;ДАННЫЕ!$AF733,"00")&amp;"c"&amp;IF(ДАННЫЕ!$AG733,"1"&amp;ДАННЫЕ!$AG733,"00")&amp;"i"&amp;IF(ДАННЫЕ!$AH733,"1"&amp;ДАННЫЕ!$AH733,"00")&amp;"r"&amp;IF(ДАННЫЕ!$AL733,"1"&amp;ДАННЫЕ!$AL733,"00")&amp;"m"&amp;IF(ДАННЫЕ!$AI733,"1"&amp;ДАННЫЕ!$AI733,"00")&amp;"hS"&amp;IF(ДАННЫЕ!$AJ733,"1"&amp;ДАННЫЕ!$AJ733,"00")&amp;"hZ"&amp;IF(ДАННЫЕ!$AK733,"1"&amp;ДАННЫЕ!$AK733,"00")&amp;"p"&amp;IF(ДАННЫЕ!$AP733,"1"&amp;ДАННЫЕ!$AP733,"00")&amp;"k"&amp;IF(ДАННЫЕ!$AQ733,"1"&amp;ДАННЫЕ!$AQ733,"00")&amp;"z"&amp;IF(ДАННЫЕ!$AR733,"1"&amp;ДАННЫЕ!$AR733,"00")&amp;"j"&amp;IF(ДАННЫЕ!$AM733,"1"&amp;ДАННЫЕ!$AM733,"00")&amp;"n"&amp;IF(ДАННЫЕ!$AN733,"1"&amp;ДАННЫЕ!$AN733,"00")&amp;"E"&amp;ДАННЫЕ!BI733&amp;"L"&amp;ДАННЫЕ!AO733&amp;"h"&amp;IF(ДАННЫЕ!$AU733&gt;0,1,0)&amp;"v"&amp;IF(ДАННЫЕ!$AW733&gt;0,1,0)&amp;"a"&amp;IF(ДАННЫЕ!$AS733,"1"&amp;ДАННЫЕ!$AS733,"00")&amp;"s"&amp;IF(ДАННЫЕ!$AT733,"1"&amp;ДАННЫЕ!$AT733,"00")&amp;"u"&amp;IF(ДАННЫЕ!$CJ733&gt;0,1,0)&amp;"y"&amp;B733&amp;"d"&amp;H733&amp;"e"&amp;F733&amp;G733</f>
        <v>x0w00t00f00b00g00c00i00r00m00hS00hZ00p00k00z00j00n00ELh0v0a00s00u0y0de</v>
      </c>
      <c r="L733" s="28" t="str">
        <f ca="1">ДАННЫЕ!$I733&amp;"VN"&amp;IF(ДАННЫЕ!AW733&gt;0,11,10)&amp;"CD"&amp;IF(ДАННЫЕ!BF733&gt;500,16,IF(ДАННЫЕ!BF733&gt;350,15,IF(ДАННЫЕ!BF733&gt;=200,14,IF(ДАННЫЕ!BF733&gt;=100,13,IF(ДАННЫЕ!BF733&gt;=50,12,IF(ДАННЫЕ!BF733&gt;0,11,10))))))&amp;"AR"&amp;IF(ДАННЫЕ!BX733&gt;0,1,0)&amp;"GD"&amp;B733&amp;"VV"&amp;IF(E733&gt;=5,IF(E733&lt;18,1,0),0)</f>
        <v>VN10CD10AR0GD0VV0</v>
      </c>
      <c r="M733" s="28" t="str">
        <f>ДАННЫЕ!$I733&amp;"b"&amp;ДАННЫЕ!$BI733&amp;"r"&amp;ДАННЫЕ!$BJ733&amp;"CD"&amp;IF(ДАННЫЕ!BF733&gt;0,IF(ДАННЫЕ!BF733&lt;200,1,IF(ДАННЫЕ!BF733&lt;350,2,3)),0)&amp;"h"&amp;IF(ДАННЫЕ!$BK733+ДАННЫЕ!$BL733+ДАННЫЕ!$BM733&gt;0,1,0)&amp;"x"&amp;ДАННЫЕ!$BK733&amp;"y"&amp;ДАННЫЕ!$BL733&amp;"z"&amp;ДАННЫЕ!$BM733&amp;"c"&amp;IF(ДАННЫЕ!$BK733+ДАННЫЕ!$BL733+ДАННЫЕ!$BM733=3,1,0)&amp;"a"&amp;IF(ДАННЫЕ!$BQ733+ДАННЫЕ!$BR733&gt;0,1,0)&amp;"d"&amp;ДАННЫЕ!$BQ733&amp;"v"&amp;ДАННЫЕ!$BR733&amp;"p"&amp;ДАННЫЕ!$BS733&amp;"n"&amp;ДАННЫЕ!$BU733&amp;"t"&amp;ДАННЫЕ!$BV733&amp;"o"&amp;ДАННЫЕ!$BT733&amp;"l"&amp;IF(ДАННЫЕ!$BN733&gt;0,1,0)&amp;ДАННЫЕ!$BN733&amp;"g"&amp;ДАННЫЕ!$BO733&amp;"s"&amp;ДАННЫЕ!$BP733&amp;"DZ"&amp;IF(ДАННЫЕ!B733-ДАННЫЕ!G733 &lt; 60,IF(ДАННЫЕ!B733-ДАННЫЕ!G733 &gt;= 0,1,0),0)&amp;"u"&amp;IF(ДАННЫЕ!$CJ733&gt;0,1,0)</f>
        <v>brCD0h0xyzc0a0dvpntol0gsDZ1u0</v>
      </c>
      <c r="N733" s="28" t="str">
        <f ca="1">ДАННЫЕ!$F733&amp;ДАННЫЕ!$I733&amp;"g"&amp;B733&amp;"cf"&amp;D733&amp;"a"&amp;IF(ДАННЫЕ!$BX733&gt;0,1,0)&amp;IF(ДАННЫЕ!$BF733&gt;500,1,IF(ДАННЫЕ!$BF733&gt;350,2,IF(ДАННЫЕ!$BF733&gt;=200,3,IF(ДАННЫЕ!$BF733&gt;=100,4,IF(ДАННЫЕ!$BF733&gt;=50,5,IF(ДАННЫЕ!$BF733&lt;50,6,0))))))&amp;"AR"&amp;IF(DATEDIF(ДАННЫЕ!$BX733,ДАННЫЕ!$F$1,"y")&gt;1,1,0)&amp;"VG"&amp;IF(ДАННЫЕ!$BH733="0",1,0)&amp;"o"&amp;IF(T733+ДАННЫЕ!$AF733+ДАННЫЕ!$AG733+ДАННЫЕ!$AH733+ДАННЫЕ!$AI733+ДАННЫЕ!$AJ733+ДАННЫЕ!$AP733+ДАННЫЕ!$AQ733+ДАННЫЕ!$AR733+ДАННЫЕ!$AU733+ДАННЫЕ!$AW733+ДАННЫЕ!$AS733+ДАННЫЕ!$AT733&gt;0,1,0)&amp;"x"&amp;ДАННЫЕ!$AG733&amp;"p"&amp;IF(ДАННЫЕ!$BY733&gt;0,1,0)&amp;"v"&amp;IF(ДАННЫЕ!$BZ733&gt;0,1,0)&amp;"n"&amp;ДАННЫЕ!$CA733&amp;"t"&amp;ДАННЫЕ!$AY733&amp;"k"&amp;ДАННЫЕ!$CB733&amp;"q"&amp;ДАННЫЕ!$CC733&amp;"w"&amp;ДАННЫЕ!$CD733&amp;"e"&amp;ДАННЫЕ!$CE733&amp;"m"&amp;ДАННЫЕ!$CF733&amp;"c"&amp;ДАННЫЕ!$CG733&amp;"z"&amp;ДАННЫЕ!$CH733&amp;"d"&amp;IF(H733=4,1,0)&amp;"s"&amp;IF(ДАННЫЕ!$J733=1,0,1)&amp;"u"&amp;IF(ДАННЫЕ!$CJ733&gt;0,1,0)</f>
        <v>g0cf0a06AR1VG0o0xp0v0ntkqwemczd0s1u0</v>
      </c>
      <c r="O733" s="28" t="str">
        <f>ДАННЫЕ!$I733&amp;"g"&amp;B733&amp;A733&amp;"f"&amp;P733&amp;"c"&amp;IF(ДАННЫЕ!$U733&gt;0,1,0)&amp;"s"&amp;IF(ДАННЫЕ!$Q733&gt;0,IF(YEAR(ДАННЫЕ!$F$1)=YEAR(ДАННЫЕ!$Q733),IF(MONTH(ДАННЫЕ!$F$1)=MONTH(ДАННЫЕ!$Q733),111,11),1),0)&amp;"i"&amp;IF(ДАННЫЕ!$R733+ДАННЫЕ!$S733+ДАННЫЕ!$T733=0,0,1)&amp;"h"&amp;IF(ДАННЫЕ!$P733&gt;0,1,0)&amp;"p"&amp;IF(ДАННЫЕ!$CI733&gt;0,IF(YEAR(ДАННЫЕ!$F$1)=YEAR(ДАННЫЕ!$CI733),IF(MONTH(ДАННЫЕ!$F$1)=MONTH(ДАННЫЕ!$CI733),111,11),1),0)&amp;"d"&amp;IF(ДАННЫЕ!$CJ733&gt;0,IF(YEAR(ДАННЫЕ!$F$1)=YEAR(ДАННЫЕ!$CJ733),IF(MONTH(ДАННЫЕ!$F$1)=MONTH(ДАННЫЕ!$CJ733),111,11),1),0)&amp;"o"&amp;IF(ДАННЫЕ!$CK733&gt;0,IF(MONTH(ДАННЫЕ!$F$1)=MONTH(ДАННЫЕ!$CK733),111,11),0)&amp;"v"&amp;IF(ДАННЫЕ!$BE733&gt;0,IF(MONTH(ДАННЫЕ!$F$1)=MONTH(ДАННЫЕ!$BE733),111,11),0)</f>
        <v>g00f0c0s0i0h0p0d0o0v0</v>
      </c>
      <c r="P733" s="15">
        <f t="shared" si="35"/>
        <v>0</v>
      </c>
      <c r="Q733" s="15">
        <f>IF(ДАННЫЕ!$F$1&gt;ДАННЫЕ!$N733,IF(YEAR(ДАННЫЕ!$F$1)=YEAR(ДАННЫЕ!M733),1,0),0)</f>
        <v>0</v>
      </c>
      <c r="R733" s="15">
        <f>IF(ДАННЫЕ!$F$1&gt;ДАННЫЕ!$N733,IF(YEAR(ДАННЫЕ!$F$1)=YEAR(ДАННЫЕ!N733),1,0),0)</f>
        <v>0</v>
      </c>
      <c r="S733" s="15">
        <f>IF(ДАННЫЕ!$AA733="2А",1,IF(ДАННЫЕ!$AA733="2Б",2,IF(ДАННЫЕ!$AA733="2В",3,IF(ДАННЫЕ!$AA733=3,4,IF(ДАННЫЕ!$AA733="4А",5,IF(ДАННЫЕ!$AA733="4Б",6,IF(ДАННЫЕ!$AA733="4В",7,IF(ДАННЫЕ!$AA733=5,8,0))))))))</f>
        <v>0</v>
      </c>
      <c r="T733" s="15">
        <f>IF(OR(ДАННЫЕ!$AC733=2,ДАННЫЕ!$AD733=2,ДАННЫЕ!$AE733=2),2,IF(OR(ДАННЫЕ!$AC733=1,ДАННЫЕ!$AD733=1,ДАННЫЕ!$AE733=1),1,0))</f>
        <v>0</v>
      </c>
    </row>
    <row r="734" spans="1:20" ht="15" customHeight="1" x14ac:dyDescent="0.2">
      <c r="A734" s="78">
        <f>IF(B734&gt;0,IF(MONTH(ДАННЫЕ!$F$1)=MONTH(ДАННЫЕ!$B734),1,0),0)</f>
        <v>0</v>
      </c>
      <c r="B734" s="14">
        <f>IF(ДАННЫЕ!$B734&gt;0,IF(YEAR(ДАННЫЕ!$F$1)=YEAR(ДАННЫЕ!$B734),1,0),0)</f>
        <v>0</v>
      </c>
      <c r="C734" s="14">
        <f>IF(ДАННЫЕ!$CM734&gt;0,IF(YEAR(ДАННЫЕ!$F$1)=YEAR(ДАННЫЕ!$CM734),1,0),0)</f>
        <v>0</v>
      </c>
      <c r="D734" s="14">
        <f>IF(ДАННЫЕ!$CJ734&gt;0,IF(ДАННЫЕ!$CL734&gt;ДАННЫЕ!$F$1,1,IF(ДАННЫЕ!$CL734&gt;0,0,1)),0)</f>
        <v>0</v>
      </c>
      <c r="E734" s="43" t="str">
        <f ca="1">IF(ДАННЫЕ!$F$1&gt;0,IF(ДАННЫЕ!$G734&gt;0,DATEDIF(ДАННЫЕ!$G734,ДАННЫЕ!$F$1,"y"),""),IF(ДАННЫЕ!$G734&gt;0,DATEDIF(ДАННЫЕ!$G734,TODAY(),"y"),""))</f>
        <v/>
      </c>
      <c r="F734" s="43" t="str">
        <f xml:space="preserve"> IF(ДАННЫЕ!$F734="М",IF(E734&gt;=18,IF(E734&lt;60,1,""),""),"")&amp;IF(ДАННЫЕ!$F734="Ж",IF(E734&gt;=18,IF(E734&lt;55,1,""),""),"")</f>
        <v/>
      </c>
      <c r="G734" s="43" t="str">
        <f xml:space="preserve"> IF(ДАННЫЕ!$F734="М",IF(E734&gt;=60,2,""),"")&amp;IF(ДАННЫЕ!$F734="Ж",IF(E734&gt;=55,2,""),"")</f>
        <v/>
      </c>
      <c r="H734" s="43" t="str">
        <f t="shared" ca="1" si="33"/>
        <v/>
      </c>
      <c r="I734" s="43" t="str">
        <f t="shared" ca="1" si="34"/>
        <v>03</v>
      </c>
      <c r="J734" s="28" t="str">
        <f ca="1">ДАННЫЕ!$F734&amp;H734&amp;I734&amp;ДАННЫЕ!$I734&amp;"m"&amp;IF(ДАННЫЕ!$I734&gt;0,IF(ДАННЫЕ!$J734&gt;0,0,1),"")&amp;"f"&amp;IF(ДАННЫЕ!$R734&gt;0,IF(YEAR(ДАННЫЕ!$F$1)=YEAR(ДАННЫЕ!$R734),1,0),0)&amp;"z"&amp;ДАННЫЕ!$R734&amp;"p"&amp;ДАННЫЕ!$S734&amp;"i"&amp;ДАННЫЕ!$T734&amp;"h"&amp;ДАННЫЕ!$K734&amp;"be"&amp;ДАННЫЕ!$BI734&amp;"CD"&amp;IF(ДАННЫЕ!BF734&gt;500,4,IF(ДАННЫЕ!BF734&gt;350,3,IF(ДАННЫЕ!BF734&gt;200,2,IF(ДАННЫЕ!BF734&gt;0,1,0))))&amp;"g"&amp;B734&amp;"d"&amp;H734&amp;"l"&amp;ДАННЫЕ!AT734&amp;"a"&amp;ДАННЫЕ!$V734&amp;"v"&amp;R734&amp;"k"&amp;ДАННЫЕ!$U734&amp;"s"&amp;ДАННЫЕ!$Y734&amp;"t"&amp;ДАННЫЕ!$X734&amp;"b"&amp;IF(ДАННЫЕ!$Q734&gt;1,1,0)&amp;"PP"&amp;ДАННЫЕ!Z734&amp;"c"&amp;S734&amp;"x"&amp;IF(ДАННЫЕ!$BY734&gt;0,IF(YEAR(ДАННЫЕ!$F$1)=YEAR(ДАННЫЕ!$BY734),1,0),0)&amp;"n"&amp;IF(ДАННЫЕ!$BZ734&gt;0,IF(YEAR(ДАННЫЕ!$F$1)=YEAR(ДАННЫЕ!$BZ734),1,0),0)&amp;"u"&amp;D734&amp;"z"&amp;IF(ДАННЫЕ!$CL734&gt;0,IF(YEAR(ДАННЫЕ!$F$1)&gt;YEAR(ДАННЫЕ!$CL734),11,12),0)</f>
        <v>03mf0zpihbeCD0g0dlav0kstb0PPc0x0n0u0z0</v>
      </c>
      <c r="K734" s="28" t="str">
        <f ca="1">ДАННЫЕ!$I734&amp;"x"&amp;B734&amp;"w"&amp;IF(T734+ДАННЫЕ!AD734+ДАННЫЕ!AE734+ДАННЫЕ!AF734+ДАННЫЕ!AG734+ДАННЫЕ!AH734+ДАННЫЕ!$AL734+ДАННЫЕ!AI734+ДАННЫЕ!AJ734+ДАННЫЕ!AK734+ДАННЫЕ!AP734+ДАННЫЕ!AQ734+ДАННЫЕ!AR734+ДАННЫЕ!$AM734+ДАННЫЕ!$AN734+ДАННЫЕ!AS734+ДАННЫЕ!AT734&gt;0,1,0)&amp;IF(OR(T734=2,ДАННЫЕ!AD734=2,ДАННЫЕ!AE734=2,ДАННЫЕ!AF734=2,ДАННЫЕ!AG734=2,ДАННЫЕ!AH734=2,ДАННЫЕ!$AL734=2,ДАННЫЕ!AI734=2,ДАННЫЕ!AJ734=2,ДАННЫЕ!AK734=2,ДАННЫЕ!AP734=2,ДАННЫЕ!AQ734=2,ДАННЫЕ!AR734=2,ДАННЫЕ!$AM734=2,ДАННЫЕ!$AN734=2,ДАННЫЕ!AS734=2,ДАННЫЕ!AT734=2),2,0)&amp;"t"&amp;IF(T734&gt;0,"1"&amp;T734,"00")&amp;"f"&amp;IF(ДАННЫЕ!$AC734,"1"&amp;ДАННЫЕ!$AC734,"00")&amp;"b"&amp;IF(ДАННЫЕ!$AD734,"1"&amp;ДАННЫЕ!$AD734,"00")&amp;"g"&amp;IF(ДАННЫЕ!$AF734,"1"&amp;ДАННЫЕ!$AF734,"00")&amp;"c"&amp;IF(ДАННЫЕ!$AG734,"1"&amp;ДАННЫЕ!$AG734,"00")&amp;"i"&amp;IF(ДАННЫЕ!$AH734,"1"&amp;ДАННЫЕ!$AH734,"00")&amp;"r"&amp;IF(ДАННЫЕ!$AL734,"1"&amp;ДАННЫЕ!$AL734,"00")&amp;"m"&amp;IF(ДАННЫЕ!$AI734,"1"&amp;ДАННЫЕ!$AI734,"00")&amp;"hS"&amp;IF(ДАННЫЕ!$AJ734,"1"&amp;ДАННЫЕ!$AJ734,"00")&amp;"hZ"&amp;IF(ДАННЫЕ!$AK734,"1"&amp;ДАННЫЕ!$AK734,"00")&amp;"p"&amp;IF(ДАННЫЕ!$AP734,"1"&amp;ДАННЫЕ!$AP734,"00")&amp;"k"&amp;IF(ДАННЫЕ!$AQ734,"1"&amp;ДАННЫЕ!$AQ734,"00")&amp;"z"&amp;IF(ДАННЫЕ!$AR734,"1"&amp;ДАННЫЕ!$AR734,"00")&amp;"j"&amp;IF(ДАННЫЕ!$AM734,"1"&amp;ДАННЫЕ!$AM734,"00")&amp;"n"&amp;IF(ДАННЫЕ!$AN734,"1"&amp;ДАННЫЕ!$AN734,"00")&amp;"E"&amp;ДАННЫЕ!BI734&amp;"L"&amp;ДАННЫЕ!AO734&amp;"h"&amp;IF(ДАННЫЕ!$AU734&gt;0,1,0)&amp;"v"&amp;IF(ДАННЫЕ!$AW734&gt;0,1,0)&amp;"a"&amp;IF(ДАННЫЕ!$AS734,"1"&amp;ДАННЫЕ!$AS734,"00")&amp;"s"&amp;IF(ДАННЫЕ!$AT734,"1"&amp;ДАННЫЕ!$AT734,"00")&amp;"u"&amp;IF(ДАННЫЕ!$CJ734&gt;0,1,0)&amp;"y"&amp;B734&amp;"d"&amp;H734&amp;"e"&amp;F734&amp;G734</f>
        <v>x0w00t00f00b00g00c00i00r00m00hS00hZ00p00k00z00j00n00ELh0v0a00s00u0y0de</v>
      </c>
      <c r="L734" s="28" t="str">
        <f ca="1">ДАННЫЕ!$I734&amp;"VN"&amp;IF(ДАННЫЕ!AW734&gt;0,11,10)&amp;"CD"&amp;IF(ДАННЫЕ!BF734&gt;500,16,IF(ДАННЫЕ!BF734&gt;350,15,IF(ДАННЫЕ!BF734&gt;=200,14,IF(ДАННЫЕ!BF734&gt;=100,13,IF(ДАННЫЕ!BF734&gt;=50,12,IF(ДАННЫЕ!BF734&gt;0,11,10))))))&amp;"AR"&amp;IF(ДАННЫЕ!BX734&gt;0,1,0)&amp;"GD"&amp;B734&amp;"VV"&amp;IF(E734&gt;=5,IF(E734&lt;18,1,0),0)</f>
        <v>VN10CD10AR0GD0VV0</v>
      </c>
      <c r="M734" s="28" t="str">
        <f>ДАННЫЕ!$I734&amp;"b"&amp;ДАННЫЕ!$BI734&amp;"r"&amp;ДАННЫЕ!$BJ734&amp;"CD"&amp;IF(ДАННЫЕ!BF734&gt;0,IF(ДАННЫЕ!BF734&lt;200,1,IF(ДАННЫЕ!BF734&lt;350,2,3)),0)&amp;"h"&amp;IF(ДАННЫЕ!$BK734+ДАННЫЕ!$BL734+ДАННЫЕ!$BM734&gt;0,1,0)&amp;"x"&amp;ДАННЫЕ!$BK734&amp;"y"&amp;ДАННЫЕ!$BL734&amp;"z"&amp;ДАННЫЕ!$BM734&amp;"c"&amp;IF(ДАННЫЕ!$BK734+ДАННЫЕ!$BL734+ДАННЫЕ!$BM734=3,1,0)&amp;"a"&amp;IF(ДАННЫЕ!$BQ734+ДАННЫЕ!$BR734&gt;0,1,0)&amp;"d"&amp;ДАННЫЕ!$BQ734&amp;"v"&amp;ДАННЫЕ!$BR734&amp;"p"&amp;ДАННЫЕ!$BS734&amp;"n"&amp;ДАННЫЕ!$BU734&amp;"t"&amp;ДАННЫЕ!$BV734&amp;"o"&amp;ДАННЫЕ!$BT734&amp;"l"&amp;IF(ДАННЫЕ!$BN734&gt;0,1,0)&amp;ДАННЫЕ!$BN734&amp;"g"&amp;ДАННЫЕ!$BO734&amp;"s"&amp;ДАННЫЕ!$BP734&amp;"DZ"&amp;IF(ДАННЫЕ!B734-ДАННЫЕ!G734 &lt; 60,IF(ДАННЫЕ!B734-ДАННЫЕ!G734 &gt;= 0,1,0),0)&amp;"u"&amp;IF(ДАННЫЕ!$CJ734&gt;0,1,0)</f>
        <v>brCD0h0xyzc0a0dvpntol0gsDZ1u0</v>
      </c>
      <c r="N734" s="28" t="str">
        <f ca="1">ДАННЫЕ!$F734&amp;ДАННЫЕ!$I734&amp;"g"&amp;B734&amp;"cf"&amp;D734&amp;"a"&amp;IF(ДАННЫЕ!$BX734&gt;0,1,0)&amp;IF(ДАННЫЕ!$BF734&gt;500,1,IF(ДАННЫЕ!$BF734&gt;350,2,IF(ДАННЫЕ!$BF734&gt;=200,3,IF(ДАННЫЕ!$BF734&gt;=100,4,IF(ДАННЫЕ!$BF734&gt;=50,5,IF(ДАННЫЕ!$BF734&lt;50,6,0))))))&amp;"AR"&amp;IF(DATEDIF(ДАННЫЕ!$BX734,ДАННЫЕ!$F$1,"y")&gt;1,1,0)&amp;"VG"&amp;IF(ДАННЫЕ!$BH734="0",1,0)&amp;"o"&amp;IF(T734+ДАННЫЕ!$AF734+ДАННЫЕ!$AG734+ДАННЫЕ!$AH734+ДАННЫЕ!$AI734+ДАННЫЕ!$AJ734+ДАННЫЕ!$AP734+ДАННЫЕ!$AQ734+ДАННЫЕ!$AR734+ДАННЫЕ!$AU734+ДАННЫЕ!$AW734+ДАННЫЕ!$AS734+ДАННЫЕ!$AT734&gt;0,1,0)&amp;"x"&amp;ДАННЫЕ!$AG734&amp;"p"&amp;IF(ДАННЫЕ!$BY734&gt;0,1,0)&amp;"v"&amp;IF(ДАННЫЕ!$BZ734&gt;0,1,0)&amp;"n"&amp;ДАННЫЕ!$CA734&amp;"t"&amp;ДАННЫЕ!$AY734&amp;"k"&amp;ДАННЫЕ!$CB734&amp;"q"&amp;ДАННЫЕ!$CC734&amp;"w"&amp;ДАННЫЕ!$CD734&amp;"e"&amp;ДАННЫЕ!$CE734&amp;"m"&amp;ДАННЫЕ!$CF734&amp;"c"&amp;ДАННЫЕ!$CG734&amp;"z"&amp;ДАННЫЕ!$CH734&amp;"d"&amp;IF(H734=4,1,0)&amp;"s"&amp;IF(ДАННЫЕ!$J734=1,0,1)&amp;"u"&amp;IF(ДАННЫЕ!$CJ734&gt;0,1,0)</f>
        <v>g0cf0a06AR1VG0o0xp0v0ntkqwemczd0s1u0</v>
      </c>
      <c r="O734" s="28" t="str">
        <f>ДАННЫЕ!$I734&amp;"g"&amp;B734&amp;A734&amp;"f"&amp;P734&amp;"c"&amp;IF(ДАННЫЕ!$U734&gt;0,1,0)&amp;"s"&amp;IF(ДАННЫЕ!$Q734&gt;0,IF(YEAR(ДАННЫЕ!$F$1)=YEAR(ДАННЫЕ!$Q734),IF(MONTH(ДАННЫЕ!$F$1)=MONTH(ДАННЫЕ!$Q734),111,11),1),0)&amp;"i"&amp;IF(ДАННЫЕ!$R734+ДАННЫЕ!$S734+ДАННЫЕ!$T734=0,0,1)&amp;"h"&amp;IF(ДАННЫЕ!$P734&gt;0,1,0)&amp;"p"&amp;IF(ДАННЫЕ!$CI734&gt;0,IF(YEAR(ДАННЫЕ!$F$1)=YEAR(ДАННЫЕ!$CI734),IF(MONTH(ДАННЫЕ!$F$1)=MONTH(ДАННЫЕ!$CI734),111,11),1),0)&amp;"d"&amp;IF(ДАННЫЕ!$CJ734&gt;0,IF(YEAR(ДАННЫЕ!$F$1)=YEAR(ДАННЫЕ!$CJ734),IF(MONTH(ДАННЫЕ!$F$1)=MONTH(ДАННЫЕ!$CJ734),111,11),1),0)&amp;"o"&amp;IF(ДАННЫЕ!$CK734&gt;0,IF(MONTH(ДАННЫЕ!$F$1)=MONTH(ДАННЫЕ!$CK734),111,11),0)&amp;"v"&amp;IF(ДАННЫЕ!$BE734&gt;0,IF(MONTH(ДАННЫЕ!$F$1)=MONTH(ДАННЫЕ!$BE734),111,11),0)</f>
        <v>g00f0c0s0i0h0p0d0o0v0</v>
      </c>
      <c r="P734" s="15">
        <f t="shared" si="35"/>
        <v>0</v>
      </c>
      <c r="Q734" s="15">
        <f>IF(ДАННЫЕ!$F$1&gt;ДАННЫЕ!$N734,IF(YEAR(ДАННЫЕ!$F$1)=YEAR(ДАННЫЕ!M734),1,0),0)</f>
        <v>0</v>
      </c>
      <c r="R734" s="15">
        <f>IF(ДАННЫЕ!$F$1&gt;ДАННЫЕ!$N734,IF(YEAR(ДАННЫЕ!$F$1)=YEAR(ДАННЫЕ!N734),1,0),0)</f>
        <v>0</v>
      </c>
      <c r="S734" s="15">
        <f>IF(ДАННЫЕ!$AA734="2А",1,IF(ДАННЫЕ!$AA734="2Б",2,IF(ДАННЫЕ!$AA734="2В",3,IF(ДАННЫЕ!$AA734=3,4,IF(ДАННЫЕ!$AA734="4А",5,IF(ДАННЫЕ!$AA734="4Б",6,IF(ДАННЫЕ!$AA734="4В",7,IF(ДАННЫЕ!$AA734=5,8,0))))))))</f>
        <v>0</v>
      </c>
      <c r="T734" s="15">
        <f>IF(OR(ДАННЫЕ!$AC734=2,ДАННЫЕ!$AD734=2,ДАННЫЕ!$AE734=2),2,IF(OR(ДАННЫЕ!$AC734=1,ДАННЫЕ!$AD734=1,ДАННЫЕ!$AE734=1),1,0))</f>
        <v>0</v>
      </c>
    </row>
    <row r="735" spans="1:20" ht="15" customHeight="1" x14ac:dyDescent="0.2">
      <c r="A735" s="78">
        <f>IF(B735&gt;0,IF(MONTH(ДАННЫЕ!$F$1)=MONTH(ДАННЫЕ!$B735),1,0),0)</f>
        <v>0</v>
      </c>
      <c r="B735" s="14">
        <f>IF(ДАННЫЕ!$B735&gt;0,IF(YEAR(ДАННЫЕ!$F$1)=YEAR(ДАННЫЕ!$B735),1,0),0)</f>
        <v>0</v>
      </c>
      <c r="C735" s="14">
        <f>IF(ДАННЫЕ!$CM735&gt;0,IF(YEAR(ДАННЫЕ!$F$1)=YEAR(ДАННЫЕ!$CM735),1,0),0)</f>
        <v>0</v>
      </c>
      <c r="D735" s="14">
        <f>IF(ДАННЫЕ!$CJ735&gt;0,IF(ДАННЫЕ!$CL735&gt;ДАННЫЕ!$F$1,1,IF(ДАННЫЕ!$CL735&gt;0,0,1)),0)</f>
        <v>0</v>
      </c>
      <c r="E735" s="43" t="str">
        <f ca="1">IF(ДАННЫЕ!$F$1&gt;0,IF(ДАННЫЕ!$G735&gt;0,DATEDIF(ДАННЫЕ!$G735,ДАННЫЕ!$F$1,"y"),""),IF(ДАННЫЕ!$G735&gt;0,DATEDIF(ДАННЫЕ!$G735,TODAY(),"y"),""))</f>
        <v/>
      </c>
      <c r="F735" s="43" t="str">
        <f xml:space="preserve"> IF(ДАННЫЕ!$F735="М",IF(E735&gt;=18,IF(E735&lt;60,1,""),""),"")&amp;IF(ДАННЫЕ!$F735="Ж",IF(E735&gt;=18,IF(E735&lt;55,1,""),""),"")</f>
        <v/>
      </c>
      <c r="G735" s="43" t="str">
        <f xml:space="preserve"> IF(ДАННЫЕ!$F735="М",IF(E735&gt;=60,2,""),"")&amp;IF(ДАННЫЕ!$F735="Ж",IF(E735&gt;=55,2,""),"")</f>
        <v/>
      </c>
      <c r="H735" s="43" t="str">
        <f t="shared" ca="1" si="33"/>
        <v/>
      </c>
      <c r="I735" s="43" t="str">
        <f t="shared" ca="1" si="34"/>
        <v>03</v>
      </c>
      <c r="J735" s="28" t="str">
        <f ca="1">ДАННЫЕ!$F735&amp;H735&amp;I735&amp;ДАННЫЕ!$I735&amp;"m"&amp;IF(ДАННЫЕ!$I735&gt;0,IF(ДАННЫЕ!$J735&gt;0,0,1),"")&amp;"f"&amp;IF(ДАННЫЕ!$R735&gt;0,IF(YEAR(ДАННЫЕ!$F$1)=YEAR(ДАННЫЕ!$R735),1,0),0)&amp;"z"&amp;ДАННЫЕ!$R735&amp;"p"&amp;ДАННЫЕ!$S735&amp;"i"&amp;ДАННЫЕ!$T735&amp;"h"&amp;ДАННЫЕ!$K735&amp;"be"&amp;ДАННЫЕ!$BI735&amp;"CD"&amp;IF(ДАННЫЕ!BF735&gt;500,4,IF(ДАННЫЕ!BF735&gt;350,3,IF(ДАННЫЕ!BF735&gt;200,2,IF(ДАННЫЕ!BF735&gt;0,1,0))))&amp;"g"&amp;B735&amp;"d"&amp;H735&amp;"l"&amp;ДАННЫЕ!AT735&amp;"a"&amp;ДАННЫЕ!$V735&amp;"v"&amp;R735&amp;"k"&amp;ДАННЫЕ!$U735&amp;"s"&amp;ДАННЫЕ!$Y735&amp;"t"&amp;ДАННЫЕ!$X735&amp;"b"&amp;IF(ДАННЫЕ!$Q735&gt;1,1,0)&amp;"PP"&amp;ДАННЫЕ!Z735&amp;"c"&amp;S735&amp;"x"&amp;IF(ДАННЫЕ!$BY735&gt;0,IF(YEAR(ДАННЫЕ!$F$1)=YEAR(ДАННЫЕ!$BY735),1,0),0)&amp;"n"&amp;IF(ДАННЫЕ!$BZ735&gt;0,IF(YEAR(ДАННЫЕ!$F$1)=YEAR(ДАННЫЕ!$BZ735),1,0),0)&amp;"u"&amp;D735&amp;"z"&amp;IF(ДАННЫЕ!$CL735&gt;0,IF(YEAR(ДАННЫЕ!$F$1)&gt;YEAR(ДАННЫЕ!$CL735),11,12),0)</f>
        <v>03mf0zpihbeCD0g0dlav0kstb0PPc0x0n0u0z0</v>
      </c>
      <c r="K735" s="28" t="str">
        <f ca="1">ДАННЫЕ!$I735&amp;"x"&amp;B735&amp;"w"&amp;IF(T735+ДАННЫЕ!AD735+ДАННЫЕ!AE735+ДАННЫЕ!AF735+ДАННЫЕ!AG735+ДАННЫЕ!AH735+ДАННЫЕ!$AL735+ДАННЫЕ!AI735+ДАННЫЕ!AJ735+ДАННЫЕ!AK735+ДАННЫЕ!AP735+ДАННЫЕ!AQ735+ДАННЫЕ!AR735+ДАННЫЕ!$AM735+ДАННЫЕ!$AN735+ДАННЫЕ!AS735+ДАННЫЕ!AT735&gt;0,1,0)&amp;IF(OR(T735=2,ДАННЫЕ!AD735=2,ДАННЫЕ!AE735=2,ДАННЫЕ!AF735=2,ДАННЫЕ!AG735=2,ДАННЫЕ!AH735=2,ДАННЫЕ!$AL735=2,ДАННЫЕ!AI735=2,ДАННЫЕ!AJ735=2,ДАННЫЕ!AK735=2,ДАННЫЕ!AP735=2,ДАННЫЕ!AQ735=2,ДАННЫЕ!AR735=2,ДАННЫЕ!$AM735=2,ДАННЫЕ!$AN735=2,ДАННЫЕ!AS735=2,ДАННЫЕ!AT735=2),2,0)&amp;"t"&amp;IF(T735&gt;0,"1"&amp;T735,"00")&amp;"f"&amp;IF(ДАННЫЕ!$AC735,"1"&amp;ДАННЫЕ!$AC735,"00")&amp;"b"&amp;IF(ДАННЫЕ!$AD735,"1"&amp;ДАННЫЕ!$AD735,"00")&amp;"g"&amp;IF(ДАННЫЕ!$AF735,"1"&amp;ДАННЫЕ!$AF735,"00")&amp;"c"&amp;IF(ДАННЫЕ!$AG735,"1"&amp;ДАННЫЕ!$AG735,"00")&amp;"i"&amp;IF(ДАННЫЕ!$AH735,"1"&amp;ДАННЫЕ!$AH735,"00")&amp;"r"&amp;IF(ДАННЫЕ!$AL735,"1"&amp;ДАННЫЕ!$AL735,"00")&amp;"m"&amp;IF(ДАННЫЕ!$AI735,"1"&amp;ДАННЫЕ!$AI735,"00")&amp;"hS"&amp;IF(ДАННЫЕ!$AJ735,"1"&amp;ДАННЫЕ!$AJ735,"00")&amp;"hZ"&amp;IF(ДАННЫЕ!$AK735,"1"&amp;ДАННЫЕ!$AK735,"00")&amp;"p"&amp;IF(ДАННЫЕ!$AP735,"1"&amp;ДАННЫЕ!$AP735,"00")&amp;"k"&amp;IF(ДАННЫЕ!$AQ735,"1"&amp;ДАННЫЕ!$AQ735,"00")&amp;"z"&amp;IF(ДАННЫЕ!$AR735,"1"&amp;ДАННЫЕ!$AR735,"00")&amp;"j"&amp;IF(ДАННЫЕ!$AM735,"1"&amp;ДАННЫЕ!$AM735,"00")&amp;"n"&amp;IF(ДАННЫЕ!$AN735,"1"&amp;ДАННЫЕ!$AN735,"00")&amp;"E"&amp;ДАННЫЕ!BI735&amp;"L"&amp;ДАННЫЕ!AO735&amp;"h"&amp;IF(ДАННЫЕ!$AU735&gt;0,1,0)&amp;"v"&amp;IF(ДАННЫЕ!$AW735&gt;0,1,0)&amp;"a"&amp;IF(ДАННЫЕ!$AS735,"1"&amp;ДАННЫЕ!$AS735,"00")&amp;"s"&amp;IF(ДАННЫЕ!$AT735,"1"&amp;ДАННЫЕ!$AT735,"00")&amp;"u"&amp;IF(ДАННЫЕ!$CJ735&gt;0,1,0)&amp;"y"&amp;B735&amp;"d"&amp;H735&amp;"e"&amp;F735&amp;G735</f>
        <v>x0w00t00f00b00g00c00i00r00m00hS00hZ00p00k00z00j00n00ELh0v0a00s00u0y0de</v>
      </c>
      <c r="L735" s="28" t="str">
        <f ca="1">ДАННЫЕ!$I735&amp;"VN"&amp;IF(ДАННЫЕ!AW735&gt;0,11,10)&amp;"CD"&amp;IF(ДАННЫЕ!BF735&gt;500,16,IF(ДАННЫЕ!BF735&gt;350,15,IF(ДАННЫЕ!BF735&gt;=200,14,IF(ДАННЫЕ!BF735&gt;=100,13,IF(ДАННЫЕ!BF735&gt;=50,12,IF(ДАННЫЕ!BF735&gt;0,11,10))))))&amp;"AR"&amp;IF(ДАННЫЕ!BX735&gt;0,1,0)&amp;"GD"&amp;B735&amp;"VV"&amp;IF(E735&gt;=5,IF(E735&lt;18,1,0),0)</f>
        <v>VN10CD10AR0GD0VV0</v>
      </c>
      <c r="M735" s="28" t="str">
        <f>ДАННЫЕ!$I735&amp;"b"&amp;ДАННЫЕ!$BI735&amp;"r"&amp;ДАННЫЕ!$BJ735&amp;"CD"&amp;IF(ДАННЫЕ!BF735&gt;0,IF(ДАННЫЕ!BF735&lt;200,1,IF(ДАННЫЕ!BF735&lt;350,2,3)),0)&amp;"h"&amp;IF(ДАННЫЕ!$BK735+ДАННЫЕ!$BL735+ДАННЫЕ!$BM735&gt;0,1,0)&amp;"x"&amp;ДАННЫЕ!$BK735&amp;"y"&amp;ДАННЫЕ!$BL735&amp;"z"&amp;ДАННЫЕ!$BM735&amp;"c"&amp;IF(ДАННЫЕ!$BK735+ДАННЫЕ!$BL735+ДАННЫЕ!$BM735=3,1,0)&amp;"a"&amp;IF(ДАННЫЕ!$BQ735+ДАННЫЕ!$BR735&gt;0,1,0)&amp;"d"&amp;ДАННЫЕ!$BQ735&amp;"v"&amp;ДАННЫЕ!$BR735&amp;"p"&amp;ДАННЫЕ!$BS735&amp;"n"&amp;ДАННЫЕ!$BU735&amp;"t"&amp;ДАННЫЕ!$BV735&amp;"o"&amp;ДАННЫЕ!$BT735&amp;"l"&amp;IF(ДАННЫЕ!$BN735&gt;0,1,0)&amp;ДАННЫЕ!$BN735&amp;"g"&amp;ДАННЫЕ!$BO735&amp;"s"&amp;ДАННЫЕ!$BP735&amp;"DZ"&amp;IF(ДАННЫЕ!B735-ДАННЫЕ!G735 &lt; 60,IF(ДАННЫЕ!B735-ДАННЫЕ!G735 &gt;= 0,1,0),0)&amp;"u"&amp;IF(ДАННЫЕ!$CJ735&gt;0,1,0)</f>
        <v>brCD0h0xyzc0a0dvpntol0gsDZ1u0</v>
      </c>
      <c r="N735" s="28" t="str">
        <f ca="1">ДАННЫЕ!$F735&amp;ДАННЫЕ!$I735&amp;"g"&amp;B735&amp;"cf"&amp;D735&amp;"a"&amp;IF(ДАННЫЕ!$BX735&gt;0,1,0)&amp;IF(ДАННЫЕ!$BF735&gt;500,1,IF(ДАННЫЕ!$BF735&gt;350,2,IF(ДАННЫЕ!$BF735&gt;=200,3,IF(ДАННЫЕ!$BF735&gt;=100,4,IF(ДАННЫЕ!$BF735&gt;=50,5,IF(ДАННЫЕ!$BF735&lt;50,6,0))))))&amp;"AR"&amp;IF(DATEDIF(ДАННЫЕ!$BX735,ДАННЫЕ!$F$1,"y")&gt;1,1,0)&amp;"VG"&amp;IF(ДАННЫЕ!$BH735="0",1,0)&amp;"o"&amp;IF(T735+ДАННЫЕ!$AF735+ДАННЫЕ!$AG735+ДАННЫЕ!$AH735+ДАННЫЕ!$AI735+ДАННЫЕ!$AJ735+ДАННЫЕ!$AP735+ДАННЫЕ!$AQ735+ДАННЫЕ!$AR735+ДАННЫЕ!$AU735+ДАННЫЕ!$AW735+ДАННЫЕ!$AS735+ДАННЫЕ!$AT735&gt;0,1,0)&amp;"x"&amp;ДАННЫЕ!$AG735&amp;"p"&amp;IF(ДАННЫЕ!$BY735&gt;0,1,0)&amp;"v"&amp;IF(ДАННЫЕ!$BZ735&gt;0,1,0)&amp;"n"&amp;ДАННЫЕ!$CA735&amp;"t"&amp;ДАННЫЕ!$AY735&amp;"k"&amp;ДАННЫЕ!$CB735&amp;"q"&amp;ДАННЫЕ!$CC735&amp;"w"&amp;ДАННЫЕ!$CD735&amp;"e"&amp;ДАННЫЕ!$CE735&amp;"m"&amp;ДАННЫЕ!$CF735&amp;"c"&amp;ДАННЫЕ!$CG735&amp;"z"&amp;ДАННЫЕ!$CH735&amp;"d"&amp;IF(H735=4,1,0)&amp;"s"&amp;IF(ДАННЫЕ!$J735=1,0,1)&amp;"u"&amp;IF(ДАННЫЕ!$CJ735&gt;0,1,0)</f>
        <v>g0cf0a06AR1VG0o0xp0v0ntkqwemczd0s1u0</v>
      </c>
      <c r="O735" s="28" t="str">
        <f>ДАННЫЕ!$I735&amp;"g"&amp;B735&amp;A735&amp;"f"&amp;P735&amp;"c"&amp;IF(ДАННЫЕ!$U735&gt;0,1,0)&amp;"s"&amp;IF(ДАННЫЕ!$Q735&gt;0,IF(YEAR(ДАННЫЕ!$F$1)=YEAR(ДАННЫЕ!$Q735),IF(MONTH(ДАННЫЕ!$F$1)=MONTH(ДАННЫЕ!$Q735),111,11),1),0)&amp;"i"&amp;IF(ДАННЫЕ!$R735+ДАННЫЕ!$S735+ДАННЫЕ!$T735=0,0,1)&amp;"h"&amp;IF(ДАННЫЕ!$P735&gt;0,1,0)&amp;"p"&amp;IF(ДАННЫЕ!$CI735&gt;0,IF(YEAR(ДАННЫЕ!$F$1)=YEAR(ДАННЫЕ!$CI735),IF(MONTH(ДАННЫЕ!$F$1)=MONTH(ДАННЫЕ!$CI735),111,11),1),0)&amp;"d"&amp;IF(ДАННЫЕ!$CJ735&gt;0,IF(YEAR(ДАННЫЕ!$F$1)=YEAR(ДАННЫЕ!$CJ735),IF(MONTH(ДАННЫЕ!$F$1)=MONTH(ДАННЫЕ!$CJ735),111,11),1),0)&amp;"o"&amp;IF(ДАННЫЕ!$CK735&gt;0,IF(MONTH(ДАННЫЕ!$F$1)=MONTH(ДАННЫЕ!$CK735),111,11),0)&amp;"v"&amp;IF(ДАННЫЕ!$BE735&gt;0,IF(MONTH(ДАННЫЕ!$F$1)=MONTH(ДАННЫЕ!$BE735),111,11),0)</f>
        <v>g00f0c0s0i0h0p0d0o0v0</v>
      </c>
      <c r="P735" s="15">
        <f t="shared" si="35"/>
        <v>0</v>
      </c>
      <c r="Q735" s="15">
        <f>IF(ДАННЫЕ!$F$1&gt;ДАННЫЕ!$N735,IF(YEAR(ДАННЫЕ!$F$1)=YEAR(ДАННЫЕ!M735),1,0),0)</f>
        <v>0</v>
      </c>
      <c r="R735" s="15">
        <f>IF(ДАННЫЕ!$F$1&gt;ДАННЫЕ!$N735,IF(YEAR(ДАННЫЕ!$F$1)=YEAR(ДАННЫЕ!N735),1,0),0)</f>
        <v>0</v>
      </c>
      <c r="S735" s="15">
        <f>IF(ДАННЫЕ!$AA735="2А",1,IF(ДАННЫЕ!$AA735="2Б",2,IF(ДАННЫЕ!$AA735="2В",3,IF(ДАННЫЕ!$AA735=3,4,IF(ДАННЫЕ!$AA735="4А",5,IF(ДАННЫЕ!$AA735="4Б",6,IF(ДАННЫЕ!$AA735="4В",7,IF(ДАННЫЕ!$AA735=5,8,0))))))))</f>
        <v>0</v>
      </c>
      <c r="T735" s="15">
        <f>IF(OR(ДАННЫЕ!$AC735=2,ДАННЫЕ!$AD735=2,ДАННЫЕ!$AE735=2),2,IF(OR(ДАННЫЕ!$AC735=1,ДАННЫЕ!$AD735=1,ДАННЫЕ!$AE735=1),1,0))</f>
        <v>0</v>
      </c>
    </row>
    <row r="736" spans="1:20" ht="15" customHeight="1" x14ac:dyDescent="0.2">
      <c r="A736" s="78">
        <f>IF(B736&gt;0,IF(MONTH(ДАННЫЕ!$F$1)=MONTH(ДАННЫЕ!$B736),1,0),0)</f>
        <v>0</v>
      </c>
      <c r="B736" s="14">
        <f>IF(ДАННЫЕ!$B736&gt;0,IF(YEAR(ДАННЫЕ!$F$1)=YEAR(ДАННЫЕ!$B736),1,0),0)</f>
        <v>0</v>
      </c>
      <c r="C736" s="14">
        <f>IF(ДАННЫЕ!$CM736&gt;0,IF(YEAR(ДАННЫЕ!$F$1)=YEAR(ДАННЫЕ!$CM736),1,0),0)</f>
        <v>0</v>
      </c>
      <c r="D736" s="14">
        <f>IF(ДАННЫЕ!$CJ736&gt;0,IF(ДАННЫЕ!$CL736&gt;ДАННЫЕ!$F$1,1,IF(ДАННЫЕ!$CL736&gt;0,0,1)),0)</f>
        <v>0</v>
      </c>
      <c r="E736" s="43" t="str">
        <f ca="1">IF(ДАННЫЕ!$F$1&gt;0,IF(ДАННЫЕ!$G736&gt;0,DATEDIF(ДАННЫЕ!$G736,ДАННЫЕ!$F$1,"y"),""),IF(ДАННЫЕ!$G736&gt;0,DATEDIF(ДАННЫЕ!$G736,TODAY(),"y"),""))</f>
        <v/>
      </c>
      <c r="F736" s="43" t="str">
        <f xml:space="preserve"> IF(ДАННЫЕ!$F736="М",IF(E736&gt;=18,IF(E736&lt;60,1,""),""),"")&amp;IF(ДАННЫЕ!$F736="Ж",IF(E736&gt;=18,IF(E736&lt;55,1,""),""),"")</f>
        <v/>
      </c>
      <c r="G736" s="43" t="str">
        <f xml:space="preserve"> IF(ДАННЫЕ!$F736="М",IF(E736&gt;=60,2,""),"")&amp;IF(ДАННЫЕ!$F736="Ж",IF(E736&gt;=55,2,""),"")</f>
        <v/>
      </c>
      <c r="H736" s="43" t="str">
        <f t="shared" ca="1" si="33"/>
        <v/>
      </c>
      <c r="I736" s="43" t="str">
        <f t="shared" ca="1" si="34"/>
        <v>03</v>
      </c>
      <c r="J736" s="28" t="str">
        <f ca="1">ДАННЫЕ!$F736&amp;H736&amp;I736&amp;ДАННЫЕ!$I736&amp;"m"&amp;IF(ДАННЫЕ!$I736&gt;0,IF(ДАННЫЕ!$J736&gt;0,0,1),"")&amp;"f"&amp;IF(ДАННЫЕ!$R736&gt;0,IF(YEAR(ДАННЫЕ!$F$1)=YEAR(ДАННЫЕ!$R736),1,0),0)&amp;"z"&amp;ДАННЫЕ!$R736&amp;"p"&amp;ДАННЫЕ!$S736&amp;"i"&amp;ДАННЫЕ!$T736&amp;"h"&amp;ДАННЫЕ!$K736&amp;"be"&amp;ДАННЫЕ!$BI736&amp;"CD"&amp;IF(ДАННЫЕ!BF736&gt;500,4,IF(ДАННЫЕ!BF736&gt;350,3,IF(ДАННЫЕ!BF736&gt;200,2,IF(ДАННЫЕ!BF736&gt;0,1,0))))&amp;"g"&amp;B736&amp;"d"&amp;H736&amp;"l"&amp;ДАННЫЕ!AT736&amp;"a"&amp;ДАННЫЕ!$V736&amp;"v"&amp;R736&amp;"k"&amp;ДАННЫЕ!$U736&amp;"s"&amp;ДАННЫЕ!$Y736&amp;"t"&amp;ДАННЫЕ!$X736&amp;"b"&amp;IF(ДАННЫЕ!$Q736&gt;1,1,0)&amp;"PP"&amp;ДАННЫЕ!Z736&amp;"c"&amp;S736&amp;"x"&amp;IF(ДАННЫЕ!$BY736&gt;0,IF(YEAR(ДАННЫЕ!$F$1)=YEAR(ДАННЫЕ!$BY736),1,0),0)&amp;"n"&amp;IF(ДАННЫЕ!$BZ736&gt;0,IF(YEAR(ДАННЫЕ!$F$1)=YEAR(ДАННЫЕ!$BZ736),1,0),0)&amp;"u"&amp;D736&amp;"z"&amp;IF(ДАННЫЕ!$CL736&gt;0,IF(YEAR(ДАННЫЕ!$F$1)&gt;YEAR(ДАННЫЕ!$CL736),11,12),0)</f>
        <v>03mf0zpihbeCD0g0dlav0kstb0PPc0x0n0u0z0</v>
      </c>
      <c r="K736" s="28" t="str">
        <f ca="1">ДАННЫЕ!$I736&amp;"x"&amp;B736&amp;"w"&amp;IF(T736+ДАННЫЕ!AD736+ДАННЫЕ!AE736+ДАННЫЕ!AF736+ДАННЫЕ!AG736+ДАННЫЕ!AH736+ДАННЫЕ!$AL736+ДАННЫЕ!AI736+ДАННЫЕ!AJ736+ДАННЫЕ!AK736+ДАННЫЕ!AP736+ДАННЫЕ!AQ736+ДАННЫЕ!AR736+ДАННЫЕ!$AM736+ДАННЫЕ!$AN736+ДАННЫЕ!AS736+ДАННЫЕ!AT736&gt;0,1,0)&amp;IF(OR(T736=2,ДАННЫЕ!AD736=2,ДАННЫЕ!AE736=2,ДАННЫЕ!AF736=2,ДАННЫЕ!AG736=2,ДАННЫЕ!AH736=2,ДАННЫЕ!$AL736=2,ДАННЫЕ!AI736=2,ДАННЫЕ!AJ736=2,ДАННЫЕ!AK736=2,ДАННЫЕ!AP736=2,ДАННЫЕ!AQ736=2,ДАННЫЕ!AR736=2,ДАННЫЕ!$AM736=2,ДАННЫЕ!$AN736=2,ДАННЫЕ!AS736=2,ДАННЫЕ!AT736=2),2,0)&amp;"t"&amp;IF(T736&gt;0,"1"&amp;T736,"00")&amp;"f"&amp;IF(ДАННЫЕ!$AC736,"1"&amp;ДАННЫЕ!$AC736,"00")&amp;"b"&amp;IF(ДАННЫЕ!$AD736,"1"&amp;ДАННЫЕ!$AD736,"00")&amp;"g"&amp;IF(ДАННЫЕ!$AF736,"1"&amp;ДАННЫЕ!$AF736,"00")&amp;"c"&amp;IF(ДАННЫЕ!$AG736,"1"&amp;ДАННЫЕ!$AG736,"00")&amp;"i"&amp;IF(ДАННЫЕ!$AH736,"1"&amp;ДАННЫЕ!$AH736,"00")&amp;"r"&amp;IF(ДАННЫЕ!$AL736,"1"&amp;ДАННЫЕ!$AL736,"00")&amp;"m"&amp;IF(ДАННЫЕ!$AI736,"1"&amp;ДАННЫЕ!$AI736,"00")&amp;"hS"&amp;IF(ДАННЫЕ!$AJ736,"1"&amp;ДАННЫЕ!$AJ736,"00")&amp;"hZ"&amp;IF(ДАННЫЕ!$AK736,"1"&amp;ДАННЫЕ!$AK736,"00")&amp;"p"&amp;IF(ДАННЫЕ!$AP736,"1"&amp;ДАННЫЕ!$AP736,"00")&amp;"k"&amp;IF(ДАННЫЕ!$AQ736,"1"&amp;ДАННЫЕ!$AQ736,"00")&amp;"z"&amp;IF(ДАННЫЕ!$AR736,"1"&amp;ДАННЫЕ!$AR736,"00")&amp;"j"&amp;IF(ДАННЫЕ!$AM736,"1"&amp;ДАННЫЕ!$AM736,"00")&amp;"n"&amp;IF(ДАННЫЕ!$AN736,"1"&amp;ДАННЫЕ!$AN736,"00")&amp;"E"&amp;ДАННЫЕ!BI736&amp;"L"&amp;ДАННЫЕ!AO736&amp;"h"&amp;IF(ДАННЫЕ!$AU736&gt;0,1,0)&amp;"v"&amp;IF(ДАННЫЕ!$AW736&gt;0,1,0)&amp;"a"&amp;IF(ДАННЫЕ!$AS736,"1"&amp;ДАННЫЕ!$AS736,"00")&amp;"s"&amp;IF(ДАННЫЕ!$AT736,"1"&amp;ДАННЫЕ!$AT736,"00")&amp;"u"&amp;IF(ДАННЫЕ!$CJ736&gt;0,1,0)&amp;"y"&amp;B736&amp;"d"&amp;H736&amp;"e"&amp;F736&amp;G736</f>
        <v>x0w00t00f00b00g00c00i00r00m00hS00hZ00p00k00z00j00n00ELh0v0a00s00u0y0de</v>
      </c>
      <c r="L736" s="28" t="str">
        <f ca="1">ДАННЫЕ!$I736&amp;"VN"&amp;IF(ДАННЫЕ!AW736&gt;0,11,10)&amp;"CD"&amp;IF(ДАННЫЕ!BF736&gt;500,16,IF(ДАННЫЕ!BF736&gt;350,15,IF(ДАННЫЕ!BF736&gt;=200,14,IF(ДАННЫЕ!BF736&gt;=100,13,IF(ДАННЫЕ!BF736&gt;=50,12,IF(ДАННЫЕ!BF736&gt;0,11,10))))))&amp;"AR"&amp;IF(ДАННЫЕ!BX736&gt;0,1,0)&amp;"GD"&amp;B736&amp;"VV"&amp;IF(E736&gt;=5,IF(E736&lt;18,1,0),0)</f>
        <v>VN10CD10AR0GD0VV0</v>
      </c>
      <c r="M736" s="28" t="str">
        <f>ДАННЫЕ!$I736&amp;"b"&amp;ДАННЫЕ!$BI736&amp;"r"&amp;ДАННЫЕ!$BJ736&amp;"CD"&amp;IF(ДАННЫЕ!BF736&gt;0,IF(ДАННЫЕ!BF736&lt;200,1,IF(ДАННЫЕ!BF736&lt;350,2,3)),0)&amp;"h"&amp;IF(ДАННЫЕ!$BK736+ДАННЫЕ!$BL736+ДАННЫЕ!$BM736&gt;0,1,0)&amp;"x"&amp;ДАННЫЕ!$BK736&amp;"y"&amp;ДАННЫЕ!$BL736&amp;"z"&amp;ДАННЫЕ!$BM736&amp;"c"&amp;IF(ДАННЫЕ!$BK736+ДАННЫЕ!$BL736+ДАННЫЕ!$BM736=3,1,0)&amp;"a"&amp;IF(ДАННЫЕ!$BQ736+ДАННЫЕ!$BR736&gt;0,1,0)&amp;"d"&amp;ДАННЫЕ!$BQ736&amp;"v"&amp;ДАННЫЕ!$BR736&amp;"p"&amp;ДАННЫЕ!$BS736&amp;"n"&amp;ДАННЫЕ!$BU736&amp;"t"&amp;ДАННЫЕ!$BV736&amp;"o"&amp;ДАННЫЕ!$BT736&amp;"l"&amp;IF(ДАННЫЕ!$BN736&gt;0,1,0)&amp;ДАННЫЕ!$BN736&amp;"g"&amp;ДАННЫЕ!$BO736&amp;"s"&amp;ДАННЫЕ!$BP736&amp;"DZ"&amp;IF(ДАННЫЕ!B736-ДАННЫЕ!G736 &lt; 60,IF(ДАННЫЕ!B736-ДАННЫЕ!G736 &gt;= 0,1,0),0)&amp;"u"&amp;IF(ДАННЫЕ!$CJ736&gt;0,1,0)</f>
        <v>brCD0h0xyzc0a0dvpntol0gsDZ1u0</v>
      </c>
      <c r="N736" s="28" t="str">
        <f ca="1">ДАННЫЕ!$F736&amp;ДАННЫЕ!$I736&amp;"g"&amp;B736&amp;"cf"&amp;D736&amp;"a"&amp;IF(ДАННЫЕ!$BX736&gt;0,1,0)&amp;IF(ДАННЫЕ!$BF736&gt;500,1,IF(ДАННЫЕ!$BF736&gt;350,2,IF(ДАННЫЕ!$BF736&gt;=200,3,IF(ДАННЫЕ!$BF736&gt;=100,4,IF(ДАННЫЕ!$BF736&gt;=50,5,IF(ДАННЫЕ!$BF736&lt;50,6,0))))))&amp;"AR"&amp;IF(DATEDIF(ДАННЫЕ!$BX736,ДАННЫЕ!$F$1,"y")&gt;1,1,0)&amp;"VG"&amp;IF(ДАННЫЕ!$BH736="0",1,0)&amp;"o"&amp;IF(T736+ДАННЫЕ!$AF736+ДАННЫЕ!$AG736+ДАННЫЕ!$AH736+ДАННЫЕ!$AI736+ДАННЫЕ!$AJ736+ДАННЫЕ!$AP736+ДАННЫЕ!$AQ736+ДАННЫЕ!$AR736+ДАННЫЕ!$AU736+ДАННЫЕ!$AW736+ДАННЫЕ!$AS736+ДАННЫЕ!$AT736&gt;0,1,0)&amp;"x"&amp;ДАННЫЕ!$AG736&amp;"p"&amp;IF(ДАННЫЕ!$BY736&gt;0,1,0)&amp;"v"&amp;IF(ДАННЫЕ!$BZ736&gt;0,1,0)&amp;"n"&amp;ДАННЫЕ!$CA736&amp;"t"&amp;ДАННЫЕ!$AY736&amp;"k"&amp;ДАННЫЕ!$CB736&amp;"q"&amp;ДАННЫЕ!$CC736&amp;"w"&amp;ДАННЫЕ!$CD736&amp;"e"&amp;ДАННЫЕ!$CE736&amp;"m"&amp;ДАННЫЕ!$CF736&amp;"c"&amp;ДАННЫЕ!$CG736&amp;"z"&amp;ДАННЫЕ!$CH736&amp;"d"&amp;IF(H736=4,1,0)&amp;"s"&amp;IF(ДАННЫЕ!$J736=1,0,1)&amp;"u"&amp;IF(ДАННЫЕ!$CJ736&gt;0,1,0)</f>
        <v>g0cf0a06AR1VG0o0xp0v0ntkqwemczd0s1u0</v>
      </c>
      <c r="O736" s="28" t="str">
        <f>ДАННЫЕ!$I736&amp;"g"&amp;B736&amp;A736&amp;"f"&amp;P736&amp;"c"&amp;IF(ДАННЫЕ!$U736&gt;0,1,0)&amp;"s"&amp;IF(ДАННЫЕ!$Q736&gt;0,IF(YEAR(ДАННЫЕ!$F$1)=YEAR(ДАННЫЕ!$Q736),IF(MONTH(ДАННЫЕ!$F$1)=MONTH(ДАННЫЕ!$Q736),111,11),1),0)&amp;"i"&amp;IF(ДАННЫЕ!$R736+ДАННЫЕ!$S736+ДАННЫЕ!$T736=0,0,1)&amp;"h"&amp;IF(ДАННЫЕ!$P736&gt;0,1,0)&amp;"p"&amp;IF(ДАННЫЕ!$CI736&gt;0,IF(YEAR(ДАННЫЕ!$F$1)=YEAR(ДАННЫЕ!$CI736),IF(MONTH(ДАННЫЕ!$F$1)=MONTH(ДАННЫЕ!$CI736),111,11),1),0)&amp;"d"&amp;IF(ДАННЫЕ!$CJ736&gt;0,IF(YEAR(ДАННЫЕ!$F$1)=YEAR(ДАННЫЕ!$CJ736),IF(MONTH(ДАННЫЕ!$F$1)=MONTH(ДАННЫЕ!$CJ736),111,11),1),0)&amp;"o"&amp;IF(ДАННЫЕ!$CK736&gt;0,IF(MONTH(ДАННЫЕ!$F$1)=MONTH(ДАННЫЕ!$CK736),111,11),0)&amp;"v"&amp;IF(ДАННЫЕ!$BE736&gt;0,IF(MONTH(ДАННЫЕ!$F$1)=MONTH(ДАННЫЕ!$BE736),111,11),0)</f>
        <v>g00f0c0s0i0h0p0d0o0v0</v>
      </c>
      <c r="P736" s="15">
        <f t="shared" si="35"/>
        <v>0</v>
      </c>
      <c r="Q736" s="15">
        <f>IF(ДАННЫЕ!$F$1&gt;ДАННЫЕ!$N736,IF(YEAR(ДАННЫЕ!$F$1)=YEAR(ДАННЫЕ!M736),1,0),0)</f>
        <v>0</v>
      </c>
      <c r="R736" s="15">
        <f>IF(ДАННЫЕ!$F$1&gt;ДАННЫЕ!$N736,IF(YEAR(ДАННЫЕ!$F$1)=YEAR(ДАННЫЕ!N736),1,0),0)</f>
        <v>0</v>
      </c>
      <c r="S736" s="15">
        <f>IF(ДАННЫЕ!$AA736="2А",1,IF(ДАННЫЕ!$AA736="2Б",2,IF(ДАННЫЕ!$AA736="2В",3,IF(ДАННЫЕ!$AA736=3,4,IF(ДАННЫЕ!$AA736="4А",5,IF(ДАННЫЕ!$AA736="4Б",6,IF(ДАННЫЕ!$AA736="4В",7,IF(ДАННЫЕ!$AA736=5,8,0))))))))</f>
        <v>0</v>
      </c>
      <c r="T736" s="15">
        <f>IF(OR(ДАННЫЕ!$AC736=2,ДАННЫЕ!$AD736=2,ДАННЫЕ!$AE736=2),2,IF(OR(ДАННЫЕ!$AC736=1,ДАННЫЕ!$AD736=1,ДАННЫЕ!$AE736=1),1,0))</f>
        <v>0</v>
      </c>
    </row>
    <row r="737" spans="1:20" ht="15" customHeight="1" x14ac:dyDescent="0.2">
      <c r="A737" s="78">
        <f>IF(B737&gt;0,IF(MONTH(ДАННЫЕ!$F$1)=MONTH(ДАННЫЕ!$B737),1,0),0)</f>
        <v>0</v>
      </c>
      <c r="B737" s="14">
        <f>IF(ДАННЫЕ!$B737&gt;0,IF(YEAR(ДАННЫЕ!$F$1)=YEAR(ДАННЫЕ!$B737),1,0),0)</f>
        <v>0</v>
      </c>
      <c r="C737" s="14">
        <f>IF(ДАННЫЕ!$CM737&gt;0,IF(YEAR(ДАННЫЕ!$F$1)=YEAR(ДАННЫЕ!$CM737),1,0),0)</f>
        <v>0</v>
      </c>
      <c r="D737" s="14">
        <f>IF(ДАННЫЕ!$CJ737&gt;0,IF(ДАННЫЕ!$CL737&gt;ДАННЫЕ!$F$1,1,IF(ДАННЫЕ!$CL737&gt;0,0,1)),0)</f>
        <v>0</v>
      </c>
      <c r="E737" s="43" t="str">
        <f ca="1">IF(ДАННЫЕ!$F$1&gt;0,IF(ДАННЫЕ!$G737&gt;0,DATEDIF(ДАННЫЕ!$G737,ДАННЫЕ!$F$1,"y"),""),IF(ДАННЫЕ!$G737&gt;0,DATEDIF(ДАННЫЕ!$G737,TODAY(),"y"),""))</f>
        <v/>
      </c>
      <c r="F737" s="43" t="str">
        <f xml:space="preserve"> IF(ДАННЫЕ!$F737="М",IF(E737&gt;=18,IF(E737&lt;60,1,""),""),"")&amp;IF(ДАННЫЕ!$F737="Ж",IF(E737&gt;=18,IF(E737&lt;55,1,""),""),"")</f>
        <v/>
      </c>
      <c r="G737" s="43" t="str">
        <f xml:space="preserve"> IF(ДАННЫЕ!$F737="М",IF(E737&gt;=60,2,""),"")&amp;IF(ДАННЫЕ!$F737="Ж",IF(E737&gt;=55,2,""),"")</f>
        <v/>
      </c>
      <c r="H737" s="43" t="str">
        <f t="shared" ca="1" si="33"/>
        <v/>
      </c>
      <c r="I737" s="43" t="str">
        <f t="shared" ca="1" si="34"/>
        <v>03</v>
      </c>
      <c r="J737" s="28" t="str">
        <f ca="1">ДАННЫЕ!$F737&amp;H737&amp;I737&amp;ДАННЫЕ!$I737&amp;"m"&amp;IF(ДАННЫЕ!$I737&gt;0,IF(ДАННЫЕ!$J737&gt;0,0,1),"")&amp;"f"&amp;IF(ДАННЫЕ!$R737&gt;0,IF(YEAR(ДАННЫЕ!$F$1)=YEAR(ДАННЫЕ!$R737),1,0),0)&amp;"z"&amp;ДАННЫЕ!$R737&amp;"p"&amp;ДАННЫЕ!$S737&amp;"i"&amp;ДАННЫЕ!$T737&amp;"h"&amp;ДАННЫЕ!$K737&amp;"be"&amp;ДАННЫЕ!$BI737&amp;"CD"&amp;IF(ДАННЫЕ!BF737&gt;500,4,IF(ДАННЫЕ!BF737&gt;350,3,IF(ДАННЫЕ!BF737&gt;200,2,IF(ДАННЫЕ!BF737&gt;0,1,0))))&amp;"g"&amp;B737&amp;"d"&amp;H737&amp;"l"&amp;ДАННЫЕ!AT737&amp;"a"&amp;ДАННЫЕ!$V737&amp;"v"&amp;R737&amp;"k"&amp;ДАННЫЕ!$U737&amp;"s"&amp;ДАННЫЕ!$Y737&amp;"t"&amp;ДАННЫЕ!$X737&amp;"b"&amp;IF(ДАННЫЕ!$Q737&gt;1,1,0)&amp;"PP"&amp;ДАННЫЕ!Z737&amp;"c"&amp;S737&amp;"x"&amp;IF(ДАННЫЕ!$BY737&gt;0,IF(YEAR(ДАННЫЕ!$F$1)=YEAR(ДАННЫЕ!$BY737),1,0),0)&amp;"n"&amp;IF(ДАННЫЕ!$BZ737&gt;0,IF(YEAR(ДАННЫЕ!$F$1)=YEAR(ДАННЫЕ!$BZ737),1,0),0)&amp;"u"&amp;D737&amp;"z"&amp;IF(ДАННЫЕ!$CL737&gt;0,IF(YEAR(ДАННЫЕ!$F$1)&gt;YEAR(ДАННЫЕ!$CL737),11,12),0)</f>
        <v>03mf0zpihbeCD0g0dlav0kstb0PPc0x0n0u0z0</v>
      </c>
      <c r="K737" s="28" t="str">
        <f ca="1">ДАННЫЕ!$I737&amp;"x"&amp;B737&amp;"w"&amp;IF(T737+ДАННЫЕ!AD737+ДАННЫЕ!AE737+ДАННЫЕ!AF737+ДАННЫЕ!AG737+ДАННЫЕ!AH737+ДАННЫЕ!$AL737+ДАННЫЕ!AI737+ДАННЫЕ!AJ737+ДАННЫЕ!AK737+ДАННЫЕ!AP737+ДАННЫЕ!AQ737+ДАННЫЕ!AR737+ДАННЫЕ!$AM737+ДАННЫЕ!$AN737+ДАННЫЕ!AS737+ДАННЫЕ!AT737&gt;0,1,0)&amp;IF(OR(T737=2,ДАННЫЕ!AD737=2,ДАННЫЕ!AE737=2,ДАННЫЕ!AF737=2,ДАННЫЕ!AG737=2,ДАННЫЕ!AH737=2,ДАННЫЕ!$AL737=2,ДАННЫЕ!AI737=2,ДАННЫЕ!AJ737=2,ДАННЫЕ!AK737=2,ДАННЫЕ!AP737=2,ДАННЫЕ!AQ737=2,ДАННЫЕ!AR737=2,ДАННЫЕ!$AM737=2,ДАННЫЕ!$AN737=2,ДАННЫЕ!AS737=2,ДАННЫЕ!AT737=2),2,0)&amp;"t"&amp;IF(T737&gt;0,"1"&amp;T737,"00")&amp;"f"&amp;IF(ДАННЫЕ!$AC737,"1"&amp;ДАННЫЕ!$AC737,"00")&amp;"b"&amp;IF(ДАННЫЕ!$AD737,"1"&amp;ДАННЫЕ!$AD737,"00")&amp;"g"&amp;IF(ДАННЫЕ!$AF737,"1"&amp;ДАННЫЕ!$AF737,"00")&amp;"c"&amp;IF(ДАННЫЕ!$AG737,"1"&amp;ДАННЫЕ!$AG737,"00")&amp;"i"&amp;IF(ДАННЫЕ!$AH737,"1"&amp;ДАННЫЕ!$AH737,"00")&amp;"r"&amp;IF(ДАННЫЕ!$AL737,"1"&amp;ДАННЫЕ!$AL737,"00")&amp;"m"&amp;IF(ДАННЫЕ!$AI737,"1"&amp;ДАННЫЕ!$AI737,"00")&amp;"hS"&amp;IF(ДАННЫЕ!$AJ737,"1"&amp;ДАННЫЕ!$AJ737,"00")&amp;"hZ"&amp;IF(ДАННЫЕ!$AK737,"1"&amp;ДАННЫЕ!$AK737,"00")&amp;"p"&amp;IF(ДАННЫЕ!$AP737,"1"&amp;ДАННЫЕ!$AP737,"00")&amp;"k"&amp;IF(ДАННЫЕ!$AQ737,"1"&amp;ДАННЫЕ!$AQ737,"00")&amp;"z"&amp;IF(ДАННЫЕ!$AR737,"1"&amp;ДАННЫЕ!$AR737,"00")&amp;"j"&amp;IF(ДАННЫЕ!$AM737,"1"&amp;ДАННЫЕ!$AM737,"00")&amp;"n"&amp;IF(ДАННЫЕ!$AN737,"1"&amp;ДАННЫЕ!$AN737,"00")&amp;"E"&amp;ДАННЫЕ!BI737&amp;"L"&amp;ДАННЫЕ!AO737&amp;"h"&amp;IF(ДАННЫЕ!$AU737&gt;0,1,0)&amp;"v"&amp;IF(ДАННЫЕ!$AW737&gt;0,1,0)&amp;"a"&amp;IF(ДАННЫЕ!$AS737,"1"&amp;ДАННЫЕ!$AS737,"00")&amp;"s"&amp;IF(ДАННЫЕ!$AT737,"1"&amp;ДАННЫЕ!$AT737,"00")&amp;"u"&amp;IF(ДАННЫЕ!$CJ737&gt;0,1,0)&amp;"y"&amp;B737&amp;"d"&amp;H737&amp;"e"&amp;F737&amp;G737</f>
        <v>x0w00t00f00b00g00c00i00r00m00hS00hZ00p00k00z00j00n00ELh0v0a00s00u0y0de</v>
      </c>
      <c r="L737" s="28" t="str">
        <f ca="1">ДАННЫЕ!$I737&amp;"VN"&amp;IF(ДАННЫЕ!AW737&gt;0,11,10)&amp;"CD"&amp;IF(ДАННЫЕ!BF737&gt;500,16,IF(ДАННЫЕ!BF737&gt;350,15,IF(ДАННЫЕ!BF737&gt;=200,14,IF(ДАННЫЕ!BF737&gt;=100,13,IF(ДАННЫЕ!BF737&gt;=50,12,IF(ДАННЫЕ!BF737&gt;0,11,10))))))&amp;"AR"&amp;IF(ДАННЫЕ!BX737&gt;0,1,0)&amp;"GD"&amp;B737&amp;"VV"&amp;IF(E737&gt;=5,IF(E737&lt;18,1,0),0)</f>
        <v>VN10CD10AR0GD0VV0</v>
      </c>
      <c r="M737" s="28" t="str">
        <f>ДАННЫЕ!$I737&amp;"b"&amp;ДАННЫЕ!$BI737&amp;"r"&amp;ДАННЫЕ!$BJ737&amp;"CD"&amp;IF(ДАННЫЕ!BF737&gt;0,IF(ДАННЫЕ!BF737&lt;200,1,IF(ДАННЫЕ!BF737&lt;350,2,3)),0)&amp;"h"&amp;IF(ДАННЫЕ!$BK737+ДАННЫЕ!$BL737+ДАННЫЕ!$BM737&gt;0,1,0)&amp;"x"&amp;ДАННЫЕ!$BK737&amp;"y"&amp;ДАННЫЕ!$BL737&amp;"z"&amp;ДАННЫЕ!$BM737&amp;"c"&amp;IF(ДАННЫЕ!$BK737+ДАННЫЕ!$BL737+ДАННЫЕ!$BM737=3,1,0)&amp;"a"&amp;IF(ДАННЫЕ!$BQ737+ДАННЫЕ!$BR737&gt;0,1,0)&amp;"d"&amp;ДАННЫЕ!$BQ737&amp;"v"&amp;ДАННЫЕ!$BR737&amp;"p"&amp;ДАННЫЕ!$BS737&amp;"n"&amp;ДАННЫЕ!$BU737&amp;"t"&amp;ДАННЫЕ!$BV737&amp;"o"&amp;ДАННЫЕ!$BT737&amp;"l"&amp;IF(ДАННЫЕ!$BN737&gt;0,1,0)&amp;ДАННЫЕ!$BN737&amp;"g"&amp;ДАННЫЕ!$BO737&amp;"s"&amp;ДАННЫЕ!$BP737&amp;"DZ"&amp;IF(ДАННЫЕ!B737-ДАННЫЕ!G737 &lt; 60,IF(ДАННЫЕ!B737-ДАННЫЕ!G737 &gt;= 0,1,0),0)&amp;"u"&amp;IF(ДАННЫЕ!$CJ737&gt;0,1,0)</f>
        <v>brCD0h0xyzc0a0dvpntol0gsDZ1u0</v>
      </c>
      <c r="N737" s="28" t="str">
        <f ca="1">ДАННЫЕ!$F737&amp;ДАННЫЕ!$I737&amp;"g"&amp;B737&amp;"cf"&amp;D737&amp;"a"&amp;IF(ДАННЫЕ!$BX737&gt;0,1,0)&amp;IF(ДАННЫЕ!$BF737&gt;500,1,IF(ДАННЫЕ!$BF737&gt;350,2,IF(ДАННЫЕ!$BF737&gt;=200,3,IF(ДАННЫЕ!$BF737&gt;=100,4,IF(ДАННЫЕ!$BF737&gt;=50,5,IF(ДАННЫЕ!$BF737&lt;50,6,0))))))&amp;"AR"&amp;IF(DATEDIF(ДАННЫЕ!$BX737,ДАННЫЕ!$F$1,"y")&gt;1,1,0)&amp;"VG"&amp;IF(ДАННЫЕ!$BH737="0",1,0)&amp;"o"&amp;IF(T737+ДАННЫЕ!$AF737+ДАННЫЕ!$AG737+ДАННЫЕ!$AH737+ДАННЫЕ!$AI737+ДАННЫЕ!$AJ737+ДАННЫЕ!$AP737+ДАННЫЕ!$AQ737+ДАННЫЕ!$AR737+ДАННЫЕ!$AU737+ДАННЫЕ!$AW737+ДАННЫЕ!$AS737+ДАННЫЕ!$AT737&gt;0,1,0)&amp;"x"&amp;ДАННЫЕ!$AG737&amp;"p"&amp;IF(ДАННЫЕ!$BY737&gt;0,1,0)&amp;"v"&amp;IF(ДАННЫЕ!$BZ737&gt;0,1,0)&amp;"n"&amp;ДАННЫЕ!$CA737&amp;"t"&amp;ДАННЫЕ!$AY737&amp;"k"&amp;ДАННЫЕ!$CB737&amp;"q"&amp;ДАННЫЕ!$CC737&amp;"w"&amp;ДАННЫЕ!$CD737&amp;"e"&amp;ДАННЫЕ!$CE737&amp;"m"&amp;ДАННЫЕ!$CF737&amp;"c"&amp;ДАННЫЕ!$CG737&amp;"z"&amp;ДАННЫЕ!$CH737&amp;"d"&amp;IF(H737=4,1,0)&amp;"s"&amp;IF(ДАННЫЕ!$J737=1,0,1)&amp;"u"&amp;IF(ДАННЫЕ!$CJ737&gt;0,1,0)</f>
        <v>g0cf0a06AR1VG0o0xp0v0ntkqwemczd0s1u0</v>
      </c>
      <c r="O737" s="28" t="str">
        <f>ДАННЫЕ!$I737&amp;"g"&amp;B737&amp;A737&amp;"f"&amp;P737&amp;"c"&amp;IF(ДАННЫЕ!$U737&gt;0,1,0)&amp;"s"&amp;IF(ДАННЫЕ!$Q737&gt;0,IF(YEAR(ДАННЫЕ!$F$1)=YEAR(ДАННЫЕ!$Q737),IF(MONTH(ДАННЫЕ!$F$1)=MONTH(ДАННЫЕ!$Q737),111,11),1),0)&amp;"i"&amp;IF(ДАННЫЕ!$R737+ДАННЫЕ!$S737+ДАННЫЕ!$T737=0,0,1)&amp;"h"&amp;IF(ДАННЫЕ!$P737&gt;0,1,0)&amp;"p"&amp;IF(ДАННЫЕ!$CI737&gt;0,IF(YEAR(ДАННЫЕ!$F$1)=YEAR(ДАННЫЕ!$CI737),IF(MONTH(ДАННЫЕ!$F$1)=MONTH(ДАННЫЕ!$CI737),111,11),1),0)&amp;"d"&amp;IF(ДАННЫЕ!$CJ737&gt;0,IF(YEAR(ДАННЫЕ!$F$1)=YEAR(ДАННЫЕ!$CJ737),IF(MONTH(ДАННЫЕ!$F$1)=MONTH(ДАННЫЕ!$CJ737),111,11),1),0)&amp;"o"&amp;IF(ДАННЫЕ!$CK737&gt;0,IF(MONTH(ДАННЫЕ!$F$1)=MONTH(ДАННЫЕ!$CK737),111,11),0)&amp;"v"&amp;IF(ДАННЫЕ!$BE737&gt;0,IF(MONTH(ДАННЫЕ!$F$1)=MONTH(ДАННЫЕ!$BE737),111,11),0)</f>
        <v>g00f0c0s0i0h0p0d0o0v0</v>
      </c>
      <c r="P737" s="15">
        <f t="shared" si="35"/>
        <v>0</v>
      </c>
      <c r="Q737" s="15">
        <f>IF(ДАННЫЕ!$F$1&gt;ДАННЫЕ!$N737,IF(YEAR(ДАННЫЕ!$F$1)=YEAR(ДАННЫЕ!M737),1,0),0)</f>
        <v>0</v>
      </c>
      <c r="R737" s="15">
        <f>IF(ДАННЫЕ!$F$1&gt;ДАННЫЕ!$N737,IF(YEAR(ДАННЫЕ!$F$1)=YEAR(ДАННЫЕ!N737),1,0),0)</f>
        <v>0</v>
      </c>
      <c r="S737" s="15">
        <f>IF(ДАННЫЕ!$AA737="2А",1,IF(ДАННЫЕ!$AA737="2Б",2,IF(ДАННЫЕ!$AA737="2В",3,IF(ДАННЫЕ!$AA737=3,4,IF(ДАННЫЕ!$AA737="4А",5,IF(ДАННЫЕ!$AA737="4Б",6,IF(ДАННЫЕ!$AA737="4В",7,IF(ДАННЫЕ!$AA737=5,8,0))))))))</f>
        <v>0</v>
      </c>
      <c r="T737" s="15">
        <f>IF(OR(ДАННЫЕ!$AC737=2,ДАННЫЕ!$AD737=2,ДАННЫЕ!$AE737=2),2,IF(OR(ДАННЫЕ!$AC737=1,ДАННЫЕ!$AD737=1,ДАННЫЕ!$AE737=1),1,0))</f>
        <v>0</v>
      </c>
    </row>
    <row r="738" spans="1:20" ht="15" customHeight="1" x14ac:dyDescent="0.2">
      <c r="A738" s="78">
        <f>IF(B738&gt;0,IF(MONTH(ДАННЫЕ!$F$1)=MONTH(ДАННЫЕ!$B738),1,0),0)</f>
        <v>0</v>
      </c>
      <c r="B738" s="14">
        <f>IF(ДАННЫЕ!$B738&gt;0,IF(YEAR(ДАННЫЕ!$F$1)=YEAR(ДАННЫЕ!$B738),1,0),0)</f>
        <v>0</v>
      </c>
      <c r="C738" s="14">
        <f>IF(ДАННЫЕ!$CM738&gt;0,IF(YEAR(ДАННЫЕ!$F$1)=YEAR(ДАННЫЕ!$CM738),1,0),0)</f>
        <v>0</v>
      </c>
      <c r="D738" s="14">
        <f>IF(ДАННЫЕ!$CJ738&gt;0,IF(ДАННЫЕ!$CL738&gt;ДАННЫЕ!$F$1,1,IF(ДАННЫЕ!$CL738&gt;0,0,1)),0)</f>
        <v>0</v>
      </c>
      <c r="E738" s="43" t="str">
        <f ca="1">IF(ДАННЫЕ!$F$1&gt;0,IF(ДАННЫЕ!$G738&gt;0,DATEDIF(ДАННЫЕ!$G738,ДАННЫЕ!$F$1,"y"),""),IF(ДАННЫЕ!$G738&gt;0,DATEDIF(ДАННЫЕ!$G738,TODAY(),"y"),""))</f>
        <v/>
      </c>
      <c r="F738" s="43" t="str">
        <f xml:space="preserve"> IF(ДАННЫЕ!$F738="М",IF(E738&gt;=18,IF(E738&lt;60,1,""),""),"")&amp;IF(ДАННЫЕ!$F738="Ж",IF(E738&gt;=18,IF(E738&lt;55,1,""),""),"")</f>
        <v/>
      </c>
      <c r="G738" s="43" t="str">
        <f xml:space="preserve"> IF(ДАННЫЕ!$F738="М",IF(E738&gt;=60,2,""),"")&amp;IF(ДАННЫЕ!$F738="Ж",IF(E738&gt;=55,2,""),"")</f>
        <v/>
      </c>
      <c r="H738" s="43" t="str">
        <f t="shared" ca="1" si="33"/>
        <v/>
      </c>
      <c r="I738" s="43" t="str">
        <f t="shared" ca="1" si="34"/>
        <v>03</v>
      </c>
      <c r="J738" s="28" t="str">
        <f ca="1">ДАННЫЕ!$F738&amp;H738&amp;I738&amp;ДАННЫЕ!$I738&amp;"m"&amp;IF(ДАННЫЕ!$I738&gt;0,IF(ДАННЫЕ!$J738&gt;0,0,1),"")&amp;"f"&amp;IF(ДАННЫЕ!$R738&gt;0,IF(YEAR(ДАННЫЕ!$F$1)=YEAR(ДАННЫЕ!$R738),1,0),0)&amp;"z"&amp;ДАННЫЕ!$R738&amp;"p"&amp;ДАННЫЕ!$S738&amp;"i"&amp;ДАННЫЕ!$T738&amp;"h"&amp;ДАННЫЕ!$K738&amp;"be"&amp;ДАННЫЕ!$BI738&amp;"CD"&amp;IF(ДАННЫЕ!BF738&gt;500,4,IF(ДАННЫЕ!BF738&gt;350,3,IF(ДАННЫЕ!BF738&gt;200,2,IF(ДАННЫЕ!BF738&gt;0,1,0))))&amp;"g"&amp;B738&amp;"d"&amp;H738&amp;"l"&amp;ДАННЫЕ!AT738&amp;"a"&amp;ДАННЫЕ!$V738&amp;"v"&amp;R738&amp;"k"&amp;ДАННЫЕ!$U738&amp;"s"&amp;ДАННЫЕ!$Y738&amp;"t"&amp;ДАННЫЕ!$X738&amp;"b"&amp;IF(ДАННЫЕ!$Q738&gt;1,1,0)&amp;"PP"&amp;ДАННЫЕ!Z738&amp;"c"&amp;S738&amp;"x"&amp;IF(ДАННЫЕ!$BY738&gt;0,IF(YEAR(ДАННЫЕ!$F$1)=YEAR(ДАННЫЕ!$BY738),1,0),0)&amp;"n"&amp;IF(ДАННЫЕ!$BZ738&gt;0,IF(YEAR(ДАННЫЕ!$F$1)=YEAR(ДАННЫЕ!$BZ738),1,0),0)&amp;"u"&amp;D738&amp;"z"&amp;IF(ДАННЫЕ!$CL738&gt;0,IF(YEAR(ДАННЫЕ!$F$1)&gt;YEAR(ДАННЫЕ!$CL738),11,12),0)</f>
        <v>03mf0zpihbeCD0g0dlav0kstb0PPc0x0n0u0z0</v>
      </c>
      <c r="K738" s="28" t="str">
        <f ca="1">ДАННЫЕ!$I738&amp;"x"&amp;B738&amp;"w"&amp;IF(T738+ДАННЫЕ!AD738+ДАННЫЕ!AE738+ДАННЫЕ!AF738+ДАННЫЕ!AG738+ДАННЫЕ!AH738+ДАННЫЕ!$AL738+ДАННЫЕ!AI738+ДАННЫЕ!AJ738+ДАННЫЕ!AK738+ДАННЫЕ!AP738+ДАННЫЕ!AQ738+ДАННЫЕ!AR738+ДАННЫЕ!$AM738+ДАННЫЕ!$AN738+ДАННЫЕ!AS738+ДАННЫЕ!AT738&gt;0,1,0)&amp;IF(OR(T738=2,ДАННЫЕ!AD738=2,ДАННЫЕ!AE738=2,ДАННЫЕ!AF738=2,ДАННЫЕ!AG738=2,ДАННЫЕ!AH738=2,ДАННЫЕ!$AL738=2,ДАННЫЕ!AI738=2,ДАННЫЕ!AJ738=2,ДАННЫЕ!AK738=2,ДАННЫЕ!AP738=2,ДАННЫЕ!AQ738=2,ДАННЫЕ!AR738=2,ДАННЫЕ!$AM738=2,ДАННЫЕ!$AN738=2,ДАННЫЕ!AS738=2,ДАННЫЕ!AT738=2),2,0)&amp;"t"&amp;IF(T738&gt;0,"1"&amp;T738,"00")&amp;"f"&amp;IF(ДАННЫЕ!$AC738,"1"&amp;ДАННЫЕ!$AC738,"00")&amp;"b"&amp;IF(ДАННЫЕ!$AD738,"1"&amp;ДАННЫЕ!$AD738,"00")&amp;"g"&amp;IF(ДАННЫЕ!$AF738,"1"&amp;ДАННЫЕ!$AF738,"00")&amp;"c"&amp;IF(ДАННЫЕ!$AG738,"1"&amp;ДАННЫЕ!$AG738,"00")&amp;"i"&amp;IF(ДАННЫЕ!$AH738,"1"&amp;ДАННЫЕ!$AH738,"00")&amp;"r"&amp;IF(ДАННЫЕ!$AL738,"1"&amp;ДАННЫЕ!$AL738,"00")&amp;"m"&amp;IF(ДАННЫЕ!$AI738,"1"&amp;ДАННЫЕ!$AI738,"00")&amp;"hS"&amp;IF(ДАННЫЕ!$AJ738,"1"&amp;ДАННЫЕ!$AJ738,"00")&amp;"hZ"&amp;IF(ДАННЫЕ!$AK738,"1"&amp;ДАННЫЕ!$AK738,"00")&amp;"p"&amp;IF(ДАННЫЕ!$AP738,"1"&amp;ДАННЫЕ!$AP738,"00")&amp;"k"&amp;IF(ДАННЫЕ!$AQ738,"1"&amp;ДАННЫЕ!$AQ738,"00")&amp;"z"&amp;IF(ДАННЫЕ!$AR738,"1"&amp;ДАННЫЕ!$AR738,"00")&amp;"j"&amp;IF(ДАННЫЕ!$AM738,"1"&amp;ДАННЫЕ!$AM738,"00")&amp;"n"&amp;IF(ДАННЫЕ!$AN738,"1"&amp;ДАННЫЕ!$AN738,"00")&amp;"E"&amp;ДАННЫЕ!BI738&amp;"L"&amp;ДАННЫЕ!AO738&amp;"h"&amp;IF(ДАННЫЕ!$AU738&gt;0,1,0)&amp;"v"&amp;IF(ДАННЫЕ!$AW738&gt;0,1,0)&amp;"a"&amp;IF(ДАННЫЕ!$AS738,"1"&amp;ДАННЫЕ!$AS738,"00")&amp;"s"&amp;IF(ДАННЫЕ!$AT738,"1"&amp;ДАННЫЕ!$AT738,"00")&amp;"u"&amp;IF(ДАННЫЕ!$CJ738&gt;0,1,0)&amp;"y"&amp;B738&amp;"d"&amp;H738&amp;"e"&amp;F738&amp;G738</f>
        <v>x0w00t00f00b00g00c00i00r00m00hS00hZ00p00k00z00j00n00ELh0v0a00s00u0y0de</v>
      </c>
      <c r="L738" s="28" t="str">
        <f ca="1">ДАННЫЕ!$I738&amp;"VN"&amp;IF(ДАННЫЕ!AW738&gt;0,11,10)&amp;"CD"&amp;IF(ДАННЫЕ!BF738&gt;500,16,IF(ДАННЫЕ!BF738&gt;350,15,IF(ДАННЫЕ!BF738&gt;=200,14,IF(ДАННЫЕ!BF738&gt;=100,13,IF(ДАННЫЕ!BF738&gt;=50,12,IF(ДАННЫЕ!BF738&gt;0,11,10))))))&amp;"AR"&amp;IF(ДАННЫЕ!BX738&gt;0,1,0)&amp;"GD"&amp;B738&amp;"VV"&amp;IF(E738&gt;=5,IF(E738&lt;18,1,0),0)</f>
        <v>VN10CD10AR0GD0VV0</v>
      </c>
      <c r="M738" s="28" t="str">
        <f>ДАННЫЕ!$I738&amp;"b"&amp;ДАННЫЕ!$BI738&amp;"r"&amp;ДАННЫЕ!$BJ738&amp;"CD"&amp;IF(ДАННЫЕ!BF738&gt;0,IF(ДАННЫЕ!BF738&lt;200,1,IF(ДАННЫЕ!BF738&lt;350,2,3)),0)&amp;"h"&amp;IF(ДАННЫЕ!$BK738+ДАННЫЕ!$BL738+ДАННЫЕ!$BM738&gt;0,1,0)&amp;"x"&amp;ДАННЫЕ!$BK738&amp;"y"&amp;ДАННЫЕ!$BL738&amp;"z"&amp;ДАННЫЕ!$BM738&amp;"c"&amp;IF(ДАННЫЕ!$BK738+ДАННЫЕ!$BL738+ДАННЫЕ!$BM738=3,1,0)&amp;"a"&amp;IF(ДАННЫЕ!$BQ738+ДАННЫЕ!$BR738&gt;0,1,0)&amp;"d"&amp;ДАННЫЕ!$BQ738&amp;"v"&amp;ДАННЫЕ!$BR738&amp;"p"&amp;ДАННЫЕ!$BS738&amp;"n"&amp;ДАННЫЕ!$BU738&amp;"t"&amp;ДАННЫЕ!$BV738&amp;"o"&amp;ДАННЫЕ!$BT738&amp;"l"&amp;IF(ДАННЫЕ!$BN738&gt;0,1,0)&amp;ДАННЫЕ!$BN738&amp;"g"&amp;ДАННЫЕ!$BO738&amp;"s"&amp;ДАННЫЕ!$BP738&amp;"DZ"&amp;IF(ДАННЫЕ!B738-ДАННЫЕ!G738 &lt; 60,IF(ДАННЫЕ!B738-ДАННЫЕ!G738 &gt;= 0,1,0),0)&amp;"u"&amp;IF(ДАННЫЕ!$CJ738&gt;0,1,0)</f>
        <v>brCD0h0xyzc0a0dvpntol0gsDZ1u0</v>
      </c>
      <c r="N738" s="28" t="str">
        <f ca="1">ДАННЫЕ!$F738&amp;ДАННЫЕ!$I738&amp;"g"&amp;B738&amp;"cf"&amp;D738&amp;"a"&amp;IF(ДАННЫЕ!$BX738&gt;0,1,0)&amp;IF(ДАННЫЕ!$BF738&gt;500,1,IF(ДАННЫЕ!$BF738&gt;350,2,IF(ДАННЫЕ!$BF738&gt;=200,3,IF(ДАННЫЕ!$BF738&gt;=100,4,IF(ДАННЫЕ!$BF738&gt;=50,5,IF(ДАННЫЕ!$BF738&lt;50,6,0))))))&amp;"AR"&amp;IF(DATEDIF(ДАННЫЕ!$BX738,ДАННЫЕ!$F$1,"y")&gt;1,1,0)&amp;"VG"&amp;IF(ДАННЫЕ!$BH738="0",1,0)&amp;"o"&amp;IF(T738+ДАННЫЕ!$AF738+ДАННЫЕ!$AG738+ДАННЫЕ!$AH738+ДАННЫЕ!$AI738+ДАННЫЕ!$AJ738+ДАННЫЕ!$AP738+ДАННЫЕ!$AQ738+ДАННЫЕ!$AR738+ДАННЫЕ!$AU738+ДАННЫЕ!$AW738+ДАННЫЕ!$AS738+ДАННЫЕ!$AT738&gt;0,1,0)&amp;"x"&amp;ДАННЫЕ!$AG738&amp;"p"&amp;IF(ДАННЫЕ!$BY738&gt;0,1,0)&amp;"v"&amp;IF(ДАННЫЕ!$BZ738&gt;0,1,0)&amp;"n"&amp;ДАННЫЕ!$CA738&amp;"t"&amp;ДАННЫЕ!$AY738&amp;"k"&amp;ДАННЫЕ!$CB738&amp;"q"&amp;ДАННЫЕ!$CC738&amp;"w"&amp;ДАННЫЕ!$CD738&amp;"e"&amp;ДАННЫЕ!$CE738&amp;"m"&amp;ДАННЫЕ!$CF738&amp;"c"&amp;ДАННЫЕ!$CG738&amp;"z"&amp;ДАННЫЕ!$CH738&amp;"d"&amp;IF(H738=4,1,0)&amp;"s"&amp;IF(ДАННЫЕ!$J738=1,0,1)&amp;"u"&amp;IF(ДАННЫЕ!$CJ738&gt;0,1,0)</f>
        <v>g0cf0a06AR1VG0o0xp0v0ntkqwemczd0s1u0</v>
      </c>
      <c r="O738" s="28" t="str">
        <f>ДАННЫЕ!$I738&amp;"g"&amp;B738&amp;A738&amp;"f"&amp;P738&amp;"c"&amp;IF(ДАННЫЕ!$U738&gt;0,1,0)&amp;"s"&amp;IF(ДАННЫЕ!$Q738&gt;0,IF(YEAR(ДАННЫЕ!$F$1)=YEAR(ДАННЫЕ!$Q738),IF(MONTH(ДАННЫЕ!$F$1)=MONTH(ДАННЫЕ!$Q738),111,11),1),0)&amp;"i"&amp;IF(ДАННЫЕ!$R738+ДАННЫЕ!$S738+ДАННЫЕ!$T738=0,0,1)&amp;"h"&amp;IF(ДАННЫЕ!$P738&gt;0,1,0)&amp;"p"&amp;IF(ДАННЫЕ!$CI738&gt;0,IF(YEAR(ДАННЫЕ!$F$1)=YEAR(ДАННЫЕ!$CI738),IF(MONTH(ДАННЫЕ!$F$1)=MONTH(ДАННЫЕ!$CI738),111,11),1),0)&amp;"d"&amp;IF(ДАННЫЕ!$CJ738&gt;0,IF(YEAR(ДАННЫЕ!$F$1)=YEAR(ДАННЫЕ!$CJ738),IF(MONTH(ДАННЫЕ!$F$1)=MONTH(ДАННЫЕ!$CJ738),111,11),1),0)&amp;"o"&amp;IF(ДАННЫЕ!$CK738&gt;0,IF(MONTH(ДАННЫЕ!$F$1)=MONTH(ДАННЫЕ!$CK738),111,11),0)&amp;"v"&amp;IF(ДАННЫЕ!$BE738&gt;0,IF(MONTH(ДАННЫЕ!$F$1)=MONTH(ДАННЫЕ!$BE738),111,11),0)</f>
        <v>g00f0c0s0i0h0p0d0o0v0</v>
      </c>
      <c r="P738" s="15">
        <f t="shared" si="35"/>
        <v>0</v>
      </c>
      <c r="Q738" s="15">
        <f>IF(ДАННЫЕ!$F$1&gt;ДАННЫЕ!$N738,IF(YEAR(ДАННЫЕ!$F$1)=YEAR(ДАННЫЕ!M738),1,0),0)</f>
        <v>0</v>
      </c>
      <c r="R738" s="15">
        <f>IF(ДАННЫЕ!$F$1&gt;ДАННЫЕ!$N738,IF(YEAR(ДАННЫЕ!$F$1)=YEAR(ДАННЫЕ!N738),1,0),0)</f>
        <v>0</v>
      </c>
      <c r="S738" s="15">
        <f>IF(ДАННЫЕ!$AA738="2А",1,IF(ДАННЫЕ!$AA738="2Б",2,IF(ДАННЫЕ!$AA738="2В",3,IF(ДАННЫЕ!$AA738=3,4,IF(ДАННЫЕ!$AA738="4А",5,IF(ДАННЫЕ!$AA738="4Б",6,IF(ДАННЫЕ!$AA738="4В",7,IF(ДАННЫЕ!$AA738=5,8,0))))))))</f>
        <v>0</v>
      </c>
      <c r="T738" s="15">
        <f>IF(OR(ДАННЫЕ!$AC738=2,ДАННЫЕ!$AD738=2,ДАННЫЕ!$AE738=2),2,IF(OR(ДАННЫЕ!$AC738=1,ДАННЫЕ!$AD738=1,ДАННЫЕ!$AE738=1),1,0))</f>
        <v>0</v>
      </c>
    </row>
    <row r="739" spans="1:20" ht="15" customHeight="1" x14ac:dyDescent="0.2">
      <c r="A739" s="78">
        <f>IF(B739&gt;0,IF(MONTH(ДАННЫЕ!$F$1)=MONTH(ДАННЫЕ!$B739),1,0),0)</f>
        <v>0</v>
      </c>
      <c r="B739" s="14">
        <f>IF(ДАННЫЕ!$B739&gt;0,IF(YEAR(ДАННЫЕ!$F$1)=YEAR(ДАННЫЕ!$B739),1,0),0)</f>
        <v>0</v>
      </c>
      <c r="C739" s="14">
        <f>IF(ДАННЫЕ!$CM739&gt;0,IF(YEAR(ДАННЫЕ!$F$1)=YEAR(ДАННЫЕ!$CM739),1,0),0)</f>
        <v>0</v>
      </c>
      <c r="D739" s="14">
        <f>IF(ДАННЫЕ!$CJ739&gt;0,IF(ДАННЫЕ!$CL739&gt;ДАННЫЕ!$F$1,1,IF(ДАННЫЕ!$CL739&gt;0,0,1)),0)</f>
        <v>0</v>
      </c>
      <c r="E739" s="43" t="str">
        <f ca="1">IF(ДАННЫЕ!$F$1&gt;0,IF(ДАННЫЕ!$G739&gt;0,DATEDIF(ДАННЫЕ!$G739,ДАННЫЕ!$F$1,"y"),""),IF(ДАННЫЕ!$G739&gt;0,DATEDIF(ДАННЫЕ!$G739,TODAY(),"y"),""))</f>
        <v/>
      </c>
      <c r="F739" s="43" t="str">
        <f xml:space="preserve"> IF(ДАННЫЕ!$F739="М",IF(E739&gt;=18,IF(E739&lt;60,1,""),""),"")&amp;IF(ДАННЫЕ!$F739="Ж",IF(E739&gt;=18,IF(E739&lt;55,1,""),""),"")</f>
        <v/>
      </c>
      <c r="G739" s="43" t="str">
        <f xml:space="preserve"> IF(ДАННЫЕ!$F739="М",IF(E739&gt;=60,2,""),"")&amp;IF(ДАННЫЕ!$F739="Ж",IF(E739&gt;=55,2,""),"")</f>
        <v/>
      </c>
      <c r="H739" s="43" t="str">
        <f t="shared" ca="1" si="33"/>
        <v/>
      </c>
      <c r="I739" s="43" t="str">
        <f t="shared" ca="1" si="34"/>
        <v>03</v>
      </c>
      <c r="J739" s="28" t="str">
        <f ca="1">ДАННЫЕ!$F739&amp;H739&amp;I739&amp;ДАННЫЕ!$I739&amp;"m"&amp;IF(ДАННЫЕ!$I739&gt;0,IF(ДАННЫЕ!$J739&gt;0,0,1),"")&amp;"f"&amp;IF(ДАННЫЕ!$R739&gt;0,IF(YEAR(ДАННЫЕ!$F$1)=YEAR(ДАННЫЕ!$R739),1,0),0)&amp;"z"&amp;ДАННЫЕ!$R739&amp;"p"&amp;ДАННЫЕ!$S739&amp;"i"&amp;ДАННЫЕ!$T739&amp;"h"&amp;ДАННЫЕ!$K739&amp;"be"&amp;ДАННЫЕ!$BI739&amp;"CD"&amp;IF(ДАННЫЕ!BF739&gt;500,4,IF(ДАННЫЕ!BF739&gt;350,3,IF(ДАННЫЕ!BF739&gt;200,2,IF(ДАННЫЕ!BF739&gt;0,1,0))))&amp;"g"&amp;B739&amp;"d"&amp;H739&amp;"l"&amp;ДАННЫЕ!AT739&amp;"a"&amp;ДАННЫЕ!$V739&amp;"v"&amp;R739&amp;"k"&amp;ДАННЫЕ!$U739&amp;"s"&amp;ДАННЫЕ!$Y739&amp;"t"&amp;ДАННЫЕ!$X739&amp;"b"&amp;IF(ДАННЫЕ!$Q739&gt;1,1,0)&amp;"PP"&amp;ДАННЫЕ!Z739&amp;"c"&amp;S739&amp;"x"&amp;IF(ДАННЫЕ!$BY739&gt;0,IF(YEAR(ДАННЫЕ!$F$1)=YEAR(ДАННЫЕ!$BY739),1,0),0)&amp;"n"&amp;IF(ДАННЫЕ!$BZ739&gt;0,IF(YEAR(ДАННЫЕ!$F$1)=YEAR(ДАННЫЕ!$BZ739),1,0),0)&amp;"u"&amp;D739&amp;"z"&amp;IF(ДАННЫЕ!$CL739&gt;0,IF(YEAR(ДАННЫЕ!$F$1)&gt;YEAR(ДАННЫЕ!$CL739),11,12),0)</f>
        <v>03mf0zpihbeCD0g0dlav0kstb0PPc0x0n0u0z0</v>
      </c>
      <c r="K739" s="28" t="str">
        <f ca="1">ДАННЫЕ!$I739&amp;"x"&amp;B739&amp;"w"&amp;IF(T739+ДАННЫЕ!AD739+ДАННЫЕ!AE739+ДАННЫЕ!AF739+ДАННЫЕ!AG739+ДАННЫЕ!AH739+ДАННЫЕ!$AL739+ДАННЫЕ!AI739+ДАННЫЕ!AJ739+ДАННЫЕ!AK739+ДАННЫЕ!AP739+ДАННЫЕ!AQ739+ДАННЫЕ!AR739+ДАННЫЕ!$AM739+ДАННЫЕ!$AN739+ДАННЫЕ!AS739+ДАННЫЕ!AT739&gt;0,1,0)&amp;IF(OR(T739=2,ДАННЫЕ!AD739=2,ДАННЫЕ!AE739=2,ДАННЫЕ!AF739=2,ДАННЫЕ!AG739=2,ДАННЫЕ!AH739=2,ДАННЫЕ!$AL739=2,ДАННЫЕ!AI739=2,ДАННЫЕ!AJ739=2,ДАННЫЕ!AK739=2,ДАННЫЕ!AP739=2,ДАННЫЕ!AQ739=2,ДАННЫЕ!AR739=2,ДАННЫЕ!$AM739=2,ДАННЫЕ!$AN739=2,ДАННЫЕ!AS739=2,ДАННЫЕ!AT739=2),2,0)&amp;"t"&amp;IF(T739&gt;0,"1"&amp;T739,"00")&amp;"f"&amp;IF(ДАННЫЕ!$AC739,"1"&amp;ДАННЫЕ!$AC739,"00")&amp;"b"&amp;IF(ДАННЫЕ!$AD739,"1"&amp;ДАННЫЕ!$AD739,"00")&amp;"g"&amp;IF(ДАННЫЕ!$AF739,"1"&amp;ДАННЫЕ!$AF739,"00")&amp;"c"&amp;IF(ДАННЫЕ!$AG739,"1"&amp;ДАННЫЕ!$AG739,"00")&amp;"i"&amp;IF(ДАННЫЕ!$AH739,"1"&amp;ДАННЫЕ!$AH739,"00")&amp;"r"&amp;IF(ДАННЫЕ!$AL739,"1"&amp;ДАННЫЕ!$AL739,"00")&amp;"m"&amp;IF(ДАННЫЕ!$AI739,"1"&amp;ДАННЫЕ!$AI739,"00")&amp;"hS"&amp;IF(ДАННЫЕ!$AJ739,"1"&amp;ДАННЫЕ!$AJ739,"00")&amp;"hZ"&amp;IF(ДАННЫЕ!$AK739,"1"&amp;ДАННЫЕ!$AK739,"00")&amp;"p"&amp;IF(ДАННЫЕ!$AP739,"1"&amp;ДАННЫЕ!$AP739,"00")&amp;"k"&amp;IF(ДАННЫЕ!$AQ739,"1"&amp;ДАННЫЕ!$AQ739,"00")&amp;"z"&amp;IF(ДАННЫЕ!$AR739,"1"&amp;ДАННЫЕ!$AR739,"00")&amp;"j"&amp;IF(ДАННЫЕ!$AM739,"1"&amp;ДАННЫЕ!$AM739,"00")&amp;"n"&amp;IF(ДАННЫЕ!$AN739,"1"&amp;ДАННЫЕ!$AN739,"00")&amp;"E"&amp;ДАННЫЕ!BI739&amp;"L"&amp;ДАННЫЕ!AO739&amp;"h"&amp;IF(ДАННЫЕ!$AU739&gt;0,1,0)&amp;"v"&amp;IF(ДАННЫЕ!$AW739&gt;0,1,0)&amp;"a"&amp;IF(ДАННЫЕ!$AS739,"1"&amp;ДАННЫЕ!$AS739,"00")&amp;"s"&amp;IF(ДАННЫЕ!$AT739,"1"&amp;ДАННЫЕ!$AT739,"00")&amp;"u"&amp;IF(ДАННЫЕ!$CJ739&gt;0,1,0)&amp;"y"&amp;B739&amp;"d"&amp;H739&amp;"e"&amp;F739&amp;G739</f>
        <v>x0w00t00f00b00g00c00i00r00m00hS00hZ00p00k00z00j00n00ELh0v0a00s00u0y0de</v>
      </c>
      <c r="L739" s="28" t="str">
        <f ca="1">ДАННЫЕ!$I739&amp;"VN"&amp;IF(ДАННЫЕ!AW739&gt;0,11,10)&amp;"CD"&amp;IF(ДАННЫЕ!BF739&gt;500,16,IF(ДАННЫЕ!BF739&gt;350,15,IF(ДАННЫЕ!BF739&gt;=200,14,IF(ДАННЫЕ!BF739&gt;=100,13,IF(ДАННЫЕ!BF739&gt;=50,12,IF(ДАННЫЕ!BF739&gt;0,11,10))))))&amp;"AR"&amp;IF(ДАННЫЕ!BX739&gt;0,1,0)&amp;"GD"&amp;B739&amp;"VV"&amp;IF(E739&gt;=5,IF(E739&lt;18,1,0),0)</f>
        <v>VN10CD10AR0GD0VV0</v>
      </c>
      <c r="M739" s="28" t="str">
        <f>ДАННЫЕ!$I739&amp;"b"&amp;ДАННЫЕ!$BI739&amp;"r"&amp;ДАННЫЕ!$BJ739&amp;"CD"&amp;IF(ДАННЫЕ!BF739&gt;0,IF(ДАННЫЕ!BF739&lt;200,1,IF(ДАННЫЕ!BF739&lt;350,2,3)),0)&amp;"h"&amp;IF(ДАННЫЕ!$BK739+ДАННЫЕ!$BL739+ДАННЫЕ!$BM739&gt;0,1,0)&amp;"x"&amp;ДАННЫЕ!$BK739&amp;"y"&amp;ДАННЫЕ!$BL739&amp;"z"&amp;ДАННЫЕ!$BM739&amp;"c"&amp;IF(ДАННЫЕ!$BK739+ДАННЫЕ!$BL739+ДАННЫЕ!$BM739=3,1,0)&amp;"a"&amp;IF(ДАННЫЕ!$BQ739+ДАННЫЕ!$BR739&gt;0,1,0)&amp;"d"&amp;ДАННЫЕ!$BQ739&amp;"v"&amp;ДАННЫЕ!$BR739&amp;"p"&amp;ДАННЫЕ!$BS739&amp;"n"&amp;ДАННЫЕ!$BU739&amp;"t"&amp;ДАННЫЕ!$BV739&amp;"o"&amp;ДАННЫЕ!$BT739&amp;"l"&amp;IF(ДАННЫЕ!$BN739&gt;0,1,0)&amp;ДАННЫЕ!$BN739&amp;"g"&amp;ДАННЫЕ!$BO739&amp;"s"&amp;ДАННЫЕ!$BP739&amp;"DZ"&amp;IF(ДАННЫЕ!B739-ДАННЫЕ!G739 &lt; 60,IF(ДАННЫЕ!B739-ДАННЫЕ!G739 &gt;= 0,1,0),0)&amp;"u"&amp;IF(ДАННЫЕ!$CJ739&gt;0,1,0)</f>
        <v>brCD0h0xyzc0a0dvpntol0gsDZ1u0</v>
      </c>
      <c r="N739" s="28" t="str">
        <f ca="1">ДАННЫЕ!$F739&amp;ДАННЫЕ!$I739&amp;"g"&amp;B739&amp;"cf"&amp;D739&amp;"a"&amp;IF(ДАННЫЕ!$BX739&gt;0,1,0)&amp;IF(ДАННЫЕ!$BF739&gt;500,1,IF(ДАННЫЕ!$BF739&gt;350,2,IF(ДАННЫЕ!$BF739&gt;=200,3,IF(ДАННЫЕ!$BF739&gt;=100,4,IF(ДАННЫЕ!$BF739&gt;=50,5,IF(ДАННЫЕ!$BF739&lt;50,6,0))))))&amp;"AR"&amp;IF(DATEDIF(ДАННЫЕ!$BX739,ДАННЫЕ!$F$1,"y")&gt;1,1,0)&amp;"VG"&amp;IF(ДАННЫЕ!$BH739="0",1,0)&amp;"o"&amp;IF(T739+ДАННЫЕ!$AF739+ДАННЫЕ!$AG739+ДАННЫЕ!$AH739+ДАННЫЕ!$AI739+ДАННЫЕ!$AJ739+ДАННЫЕ!$AP739+ДАННЫЕ!$AQ739+ДАННЫЕ!$AR739+ДАННЫЕ!$AU739+ДАННЫЕ!$AW739+ДАННЫЕ!$AS739+ДАННЫЕ!$AT739&gt;0,1,0)&amp;"x"&amp;ДАННЫЕ!$AG739&amp;"p"&amp;IF(ДАННЫЕ!$BY739&gt;0,1,0)&amp;"v"&amp;IF(ДАННЫЕ!$BZ739&gt;0,1,0)&amp;"n"&amp;ДАННЫЕ!$CA739&amp;"t"&amp;ДАННЫЕ!$AY739&amp;"k"&amp;ДАННЫЕ!$CB739&amp;"q"&amp;ДАННЫЕ!$CC739&amp;"w"&amp;ДАННЫЕ!$CD739&amp;"e"&amp;ДАННЫЕ!$CE739&amp;"m"&amp;ДАННЫЕ!$CF739&amp;"c"&amp;ДАННЫЕ!$CG739&amp;"z"&amp;ДАННЫЕ!$CH739&amp;"d"&amp;IF(H739=4,1,0)&amp;"s"&amp;IF(ДАННЫЕ!$J739=1,0,1)&amp;"u"&amp;IF(ДАННЫЕ!$CJ739&gt;0,1,0)</f>
        <v>g0cf0a06AR1VG0o0xp0v0ntkqwemczd0s1u0</v>
      </c>
      <c r="O739" s="28" t="str">
        <f>ДАННЫЕ!$I739&amp;"g"&amp;B739&amp;A739&amp;"f"&amp;P739&amp;"c"&amp;IF(ДАННЫЕ!$U739&gt;0,1,0)&amp;"s"&amp;IF(ДАННЫЕ!$Q739&gt;0,IF(YEAR(ДАННЫЕ!$F$1)=YEAR(ДАННЫЕ!$Q739),IF(MONTH(ДАННЫЕ!$F$1)=MONTH(ДАННЫЕ!$Q739),111,11),1),0)&amp;"i"&amp;IF(ДАННЫЕ!$R739+ДАННЫЕ!$S739+ДАННЫЕ!$T739=0,0,1)&amp;"h"&amp;IF(ДАННЫЕ!$P739&gt;0,1,0)&amp;"p"&amp;IF(ДАННЫЕ!$CI739&gt;0,IF(YEAR(ДАННЫЕ!$F$1)=YEAR(ДАННЫЕ!$CI739),IF(MONTH(ДАННЫЕ!$F$1)=MONTH(ДАННЫЕ!$CI739),111,11),1),0)&amp;"d"&amp;IF(ДАННЫЕ!$CJ739&gt;0,IF(YEAR(ДАННЫЕ!$F$1)=YEAR(ДАННЫЕ!$CJ739),IF(MONTH(ДАННЫЕ!$F$1)=MONTH(ДАННЫЕ!$CJ739),111,11),1),0)&amp;"o"&amp;IF(ДАННЫЕ!$CK739&gt;0,IF(MONTH(ДАННЫЕ!$F$1)=MONTH(ДАННЫЕ!$CK739),111,11),0)&amp;"v"&amp;IF(ДАННЫЕ!$BE739&gt;0,IF(MONTH(ДАННЫЕ!$F$1)=MONTH(ДАННЫЕ!$BE739),111,11),0)</f>
        <v>g00f0c0s0i0h0p0d0o0v0</v>
      </c>
      <c r="P739" s="15">
        <f t="shared" si="35"/>
        <v>0</v>
      </c>
      <c r="Q739" s="15">
        <f>IF(ДАННЫЕ!$F$1&gt;ДАННЫЕ!$N739,IF(YEAR(ДАННЫЕ!$F$1)=YEAR(ДАННЫЕ!M739),1,0),0)</f>
        <v>0</v>
      </c>
      <c r="R739" s="15">
        <f>IF(ДАННЫЕ!$F$1&gt;ДАННЫЕ!$N739,IF(YEAR(ДАННЫЕ!$F$1)=YEAR(ДАННЫЕ!N739),1,0),0)</f>
        <v>0</v>
      </c>
      <c r="S739" s="15">
        <f>IF(ДАННЫЕ!$AA739="2А",1,IF(ДАННЫЕ!$AA739="2Б",2,IF(ДАННЫЕ!$AA739="2В",3,IF(ДАННЫЕ!$AA739=3,4,IF(ДАННЫЕ!$AA739="4А",5,IF(ДАННЫЕ!$AA739="4Б",6,IF(ДАННЫЕ!$AA739="4В",7,IF(ДАННЫЕ!$AA739=5,8,0))))))))</f>
        <v>0</v>
      </c>
      <c r="T739" s="15">
        <f>IF(OR(ДАННЫЕ!$AC739=2,ДАННЫЕ!$AD739=2,ДАННЫЕ!$AE739=2),2,IF(OR(ДАННЫЕ!$AC739=1,ДАННЫЕ!$AD739=1,ДАННЫЕ!$AE739=1),1,0))</f>
        <v>0</v>
      </c>
    </row>
    <row r="740" spans="1:20" ht="15" customHeight="1" x14ac:dyDescent="0.2">
      <c r="A740" s="78">
        <f>IF(B740&gt;0,IF(MONTH(ДАННЫЕ!$F$1)=MONTH(ДАННЫЕ!$B740),1,0),0)</f>
        <v>0</v>
      </c>
      <c r="B740" s="14">
        <f>IF(ДАННЫЕ!$B740&gt;0,IF(YEAR(ДАННЫЕ!$F$1)=YEAR(ДАННЫЕ!$B740),1,0),0)</f>
        <v>0</v>
      </c>
      <c r="C740" s="14">
        <f>IF(ДАННЫЕ!$CM740&gt;0,IF(YEAR(ДАННЫЕ!$F$1)=YEAR(ДАННЫЕ!$CM740),1,0),0)</f>
        <v>0</v>
      </c>
      <c r="D740" s="14">
        <f>IF(ДАННЫЕ!$CJ740&gt;0,IF(ДАННЫЕ!$CL740&gt;ДАННЫЕ!$F$1,1,IF(ДАННЫЕ!$CL740&gt;0,0,1)),0)</f>
        <v>0</v>
      </c>
      <c r="E740" s="43" t="str">
        <f ca="1">IF(ДАННЫЕ!$F$1&gt;0,IF(ДАННЫЕ!$G740&gt;0,DATEDIF(ДАННЫЕ!$G740,ДАННЫЕ!$F$1,"y"),""),IF(ДАННЫЕ!$G740&gt;0,DATEDIF(ДАННЫЕ!$G740,TODAY(),"y"),""))</f>
        <v/>
      </c>
      <c r="F740" s="43" t="str">
        <f xml:space="preserve"> IF(ДАННЫЕ!$F740="М",IF(E740&gt;=18,IF(E740&lt;60,1,""),""),"")&amp;IF(ДАННЫЕ!$F740="Ж",IF(E740&gt;=18,IF(E740&lt;55,1,""),""),"")</f>
        <v/>
      </c>
      <c r="G740" s="43" t="str">
        <f xml:space="preserve"> IF(ДАННЫЕ!$F740="М",IF(E740&gt;=60,2,""),"")&amp;IF(ДАННЫЕ!$F740="Ж",IF(E740&gt;=55,2,""),"")</f>
        <v/>
      </c>
      <c r="H740" s="43" t="str">
        <f t="shared" ca="1" si="33"/>
        <v/>
      </c>
      <c r="I740" s="43" t="str">
        <f t="shared" ca="1" si="34"/>
        <v>03</v>
      </c>
      <c r="J740" s="28" t="str">
        <f ca="1">ДАННЫЕ!$F740&amp;H740&amp;I740&amp;ДАННЫЕ!$I740&amp;"m"&amp;IF(ДАННЫЕ!$I740&gt;0,IF(ДАННЫЕ!$J740&gt;0,0,1),"")&amp;"f"&amp;IF(ДАННЫЕ!$R740&gt;0,IF(YEAR(ДАННЫЕ!$F$1)=YEAR(ДАННЫЕ!$R740),1,0),0)&amp;"z"&amp;ДАННЫЕ!$R740&amp;"p"&amp;ДАННЫЕ!$S740&amp;"i"&amp;ДАННЫЕ!$T740&amp;"h"&amp;ДАННЫЕ!$K740&amp;"be"&amp;ДАННЫЕ!$BI740&amp;"CD"&amp;IF(ДАННЫЕ!BF740&gt;500,4,IF(ДАННЫЕ!BF740&gt;350,3,IF(ДАННЫЕ!BF740&gt;200,2,IF(ДАННЫЕ!BF740&gt;0,1,0))))&amp;"g"&amp;B740&amp;"d"&amp;H740&amp;"l"&amp;ДАННЫЕ!AT740&amp;"a"&amp;ДАННЫЕ!$V740&amp;"v"&amp;R740&amp;"k"&amp;ДАННЫЕ!$U740&amp;"s"&amp;ДАННЫЕ!$Y740&amp;"t"&amp;ДАННЫЕ!$X740&amp;"b"&amp;IF(ДАННЫЕ!$Q740&gt;1,1,0)&amp;"PP"&amp;ДАННЫЕ!Z740&amp;"c"&amp;S740&amp;"x"&amp;IF(ДАННЫЕ!$BY740&gt;0,IF(YEAR(ДАННЫЕ!$F$1)=YEAR(ДАННЫЕ!$BY740),1,0),0)&amp;"n"&amp;IF(ДАННЫЕ!$BZ740&gt;0,IF(YEAR(ДАННЫЕ!$F$1)=YEAR(ДАННЫЕ!$BZ740),1,0),0)&amp;"u"&amp;D740&amp;"z"&amp;IF(ДАННЫЕ!$CL740&gt;0,IF(YEAR(ДАННЫЕ!$F$1)&gt;YEAR(ДАННЫЕ!$CL740),11,12),0)</f>
        <v>03mf0zpihbeCD0g0dlav0kstb0PPc0x0n0u0z0</v>
      </c>
      <c r="K740" s="28" t="str">
        <f ca="1">ДАННЫЕ!$I740&amp;"x"&amp;B740&amp;"w"&amp;IF(T740+ДАННЫЕ!AD740+ДАННЫЕ!AE740+ДАННЫЕ!AF740+ДАННЫЕ!AG740+ДАННЫЕ!AH740+ДАННЫЕ!$AL740+ДАННЫЕ!AI740+ДАННЫЕ!AJ740+ДАННЫЕ!AK740+ДАННЫЕ!AP740+ДАННЫЕ!AQ740+ДАННЫЕ!AR740+ДАННЫЕ!$AM740+ДАННЫЕ!$AN740+ДАННЫЕ!AS740+ДАННЫЕ!AT740&gt;0,1,0)&amp;IF(OR(T740=2,ДАННЫЕ!AD740=2,ДАННЫЕ!AE740=2,ДАННЫЕ!AF740=2,ДАННЫЕ!AG740=2,ДАННЫЕ!AH740=2,ДАННЫЕ!$AL740=2,ДАННЫЕ!AI740=2,ДАННЫЕ!AJ740=2,ДАННЫЕ!AK740=2,ДАННЫЕ!AP740=2,ДАННЫЕ!AQ740=2,ДАННЫЕ!AR740=2,ДАННЫЕ!$AM740=2,ДАННЫЕ!$AN740=2,ДАННЫЕ!AS740=2,ДАННЫЕ!AT740=2),2,0)&amp;"t"&amp;IF(T740&gt;0,"1"&amp;T740,"00")&amp;"f"&amp;IF(ДАННЫЕ!$AC740,"1"&amp;ДАННЫЕ!$AC740,"00")&amp;"b"&amp;IF(ДАННЫЕ!$AD740,"1"&amp;ДАННЫЕ!$AD740,"00")&amp;"g"&amp;IF(ДАННЫЕ!$AF740,"1"&amp;ДАННЫЕ!$AF740,"00")&amp;"c"&amp;IF(ДАННЫЕ!$AG740,"1"&amp;ДАННЫЕ!$AG740,"00")&amp;"i"&amp;IF(ДАННЫЕ!$AH740,"1"&amp;ДАННЫЕ!$AH740,"00")&amp;"r"&amp;IF(ДАННЫЕ!$AL740,"1"&amp;ДАННЫЕ!$AL740,"00")&amp;"m"&amp;IF(ДАННЫЕ!$AI740,"1"&amp;ДАННЫЕ!$AI740,"00")&amp;"hS"&amp;IF(ДАННЫЕ!$AJ740,"1"&amp;ДАННЫЕ!$AJ740,"00")&amp;"hZ"&amp;IF(ДАННЫЕ!$AK740,"1"&amp;ДАННЫЕ!$AK740,"00")&amp;"p"&amp;IF(ДАННЫЕ!$AP740,"1"&amp;ДАННЫЕ!$AP740,"00")&amp;"k"&amp;IF(ДАННЫЕ!$AQ740,"1"&amp;ДАННЫЕ!$AQ740,"00")&amp;"z"&amp;IF(ДАННЫЕ!$AR740,"1"&amp;ДАННЫЕ!$AR740,"00")&amp;"j"&amp;IF(ДАННЫЕ!$AM740,"1"&amp;ДАННЫЕ!$AM740,"00")&amp;"n"&amp;IF(ДАННЫЕ!$AN740,"1"&amp;ДАННЫЕ!$AN740,"00")&amp;"E"&amp;ДАННЫЕ!BI740&amp;"L"&amp;ДАННЫЕ!AO740&amp;"h"&amp;IF(ДАННЫЕ!$AU740&gt;0,1,0)&amp;"v"&amp;IF(ДАННЫЕ!$AW740&gt;0,1,0)&amp;"a"&amp;IF(ДАННЫЕ!$AS740,"1"&amp;ДАННЫЕ!$AS740,"00")&amp;"s"&amp;IF(ДАННЫЕ!$AT740,"1"&amp;ДАННЫЕ!$AT740,"00")&amp;"u"&amp;IF(ДАННЫЕ!$CJ740&gt;0,1,0)&amp;"y"&amp;B740&amp;"d"&amp;H740&amp;"e"&amp;F740&amp;G740</f>
        <v>x0w00t00f00b00g00c00i00r00m00hS00hZ00p00k00z00j00n00ELh0v0a00s00u0y0de</v>
      </c>
      <c r="L740" s="28" t="str">
        <f ca="1">ДАННЫЕ!$I740&amp;"VN"&amp;IF(ДАННЫЕ!AW740&gt;0,11,10)&amp;"CD"&amp;IF(ДАННЫЕ!BF740&gt;500,16,IF(ДАННЫЕ!BF740&gt;350,15,IF(ДАННЫЕ!BF740&gt;=200,14,IF(ДАННЫЕ!BF740&gt;=100,13,IF(ДАННЫЕ!BF740&gt;=50,12,IF(ДАННЫЕ!BF740&gt;0,11,10))))))&amp;"AR"&amp;IF(ДАННЫЕ!BX740&gt;0,1,0)&amp;"GD"&amp;B740&amp;"VV"&amp;IF(E740&gt;=5,IF(E740&lt;18,1,0),0)</f>
        <v>VN10CD10AR0GD0VV0</v>
      </c>
      <c r="M740" s="28" t="str">
        <f>ДАННЫЕ!$I740&amp;"b"&amp;ДАННЫЕ!$BI740&amp;"r"&amp;ДАННЫЕ!$BJ740&amp;"CD"&amp;IF(ДАННЫЕ!BF740&gt;0,IF(ДАННЫЕ!BF740&lt;200,1,IF(ДАННЫЕ!BF740&lt;350,2,3)),0)&amp;"h"&amp;IF(ДАННЫЕ!$BK740+ДАННЫЕ!$BL740+ДАННЫЕ!$BM740&gt;0,1,0)&amp;"x"&amp;ДАННЫЕ!$BK740&amp;"y"&amp;ДАННЫЕ!$BL740&amp;"z"&amp;ДАННЫЕ!$BM740&amp;"c"&amp;IF(ДАННЫЕ!$BK740+ДАННЫЕ!$BL740+ДАННЫЕ!$BM740=3,1,0)&amp;"a"&amp;IF(ДАННЫЕ!$BQ740+ДАННЫЕ!$BR740&gt;0,1,0)&amp;"d"&amp;ДАННЫЕ!$BQ740&amp;"v"&amp;ДАННЫЕ!$BR740&amp;"p"&amp;ДАННЫЕ!$BS740&amp;"n"&amp;ДАННЫЕ!$BU740&amp;"t"&amp;ДАННЫЕ!$BV740&amp;"o"&amp;ДАННЫЕ!$BT740&amp;"l"&amp;IF(ДАННЫЕ!$BN740&gt;0,1,0)&amp;ДАННЫЕ!$BN740&amp;"g"&amp;ДАННЫЕ!$BO740&amp;"s"&amp;ДАННЫЕ!$BP740&amp;"DZ"&amp;IF(ДАННЫЕ!B740-ДАННЫЕ!G740 &lt; 60,IF(ДАННЫЕ!B740-ДАННЫЕ!G740 &gt;= 0,1,0),0)&amp;"u"&amp;IF(ДАННЫЕ!$CJ740&gt;0,1,0)</f>
        <v>brCD0h0xyzc0a0dvpntol0gsDZ1u0</v>
      </c>
      <c r="N740" s="28" t="str">
        <f ca="1">ДАННЫЕ!$F740&amp;ДАННЫЕ!$I740&amp;"g"&amp;B740&amp;"cf"&amp;D740&amp;"a"&amp;IF(ДАННЫЕ!$BX740&gt;0,1,0)&amp;IF(ДАННЫЕ!$BF740&gt;500,1,IF(ДАННЫЕ!$BF740&gt;350,2,IF(ДАННЫЕ!$BF740&gt;=200,3,IF(ДАННЫЕ!$BF740&gt;=100,4,IF(ДАННЫЕ!$BF740&gt;=50,5,IF(ДАННЫЕ!$BF740&lt;50,6,0))))))&amp;"AR"&amp;IF(DATEDIF(ДАННЫЕ!$BX740,ДАННЫЕ!$F$1,"y")&gt;1,1,0)&amp;"VG"&amp;IF(ДАННЫЕ!$BH740="0",1,0)&amp;"o"&amp;IF(T740+ДАННЫЕ!$AF740+ДАННЫЕ!$AG740+ДАННЫЕ!$AH740+ДАННЫЕ!$AI740+ДАННЫЕ!$AJ740+ДАННЫЕ!$AP740+ДАННЫЕ!$AQ740+ДАННЫЕ!$AR740+ДАННЫЕ!$AU740+ДАННЫЕ!$AW740+ДАННЫЕ!$AS740+ДАННЫЕ!$AT740&gt;0,1,0)&amp;"x"&amp;ДАННЫЕ!$AG740&amp;"p"&amp;IF(ДАННЫЕ!$BY740&gt;0,1,0)&amp;"v"&amp;IF(ДАННЫЕ!$BZ740&gt;0,1,0)&amp;"n"&amp;ДАННЫЕ!$CA740&amp;"t"&amp;ДАННЫЕ!$AY740&amp;"k"&amp;ДАННЫЕ!$CB740&amp;"q"&amp;ДАННЫЕ!$CC740&amp;"w"&amp;ДАННЫЕ!$CD740&amp;"e"&amp;ДАННЫЕ!$CE740&amp;"m"&amp;ДАННЫЕ!$CF740&amp;"c"&amp;ДАННЫЕ!$CG740&amp;"z"&amp;ДАННЫЕ!$CH740&amp;"d"&amp;IF(H740=4,1,0)&amp;"s"&amp;IF(ДАННЫЕ!$J740=1,0,1)&amp;"u"&amp;IF(ДАННЫЕ!$CJ740&gt;0,1,0)</f>
        <v>g0cf0a06AR1VG0o0xp0v0ntkqwemczd0s1u0</v>
      </c>
      <c r="O740" s="28" t="str">
        <f>ДАННЫЕ!$I740&amp;"g"&amp;B740&amp;A740&amp;"f"&amp;P740&amp;"c"&amp;IF(ДАННЫЕ!$U740&gt;0,1,0)&amp;"s"&amp;IF(ДАННЫЕ!$Q740&gt;0,IF(YEAR(ДАННЫЕ!$F$1)=YEAR(ДАННЫЕ!$Q740),IF(MONTH(ДАННЫЕ!$F$1)=MONTH(ДАННЫЕ!$Q740),111,11),1),0)&amp;"i"&amp;IF(ДАННЫЕ!$R740+ДАННЫЕ!$S740+ДАННЫЕ!$T740=0,0,1)&amp;"h"&amp;IF(ДАННЫЕ!$P740&gt;0,1,0)&amp;"p"&amp;IF(ДАННЫЕ!$CI740&gt;0,IF(YEAR(ДАННЫЕ!$F$1)=YEAR(ДАННЫЕ!$CI740),IF(MONTH(ДАННЫЕ!$F$1)=MONTH(ДАННЫЕ!$CI740),111,11),1),0)&amp;"d"&amp;IF(ДАННЫЕ!$CJ740&gt;0,IF(YEAR(ДАННЫЕ!$F$1)=YEAR(ДАННЫЕ!$CJ740),IF(MONTH(ДАННЫЕ!$F$1)=MONTH(ДАННЫЕ!$CJ740),111,11),1),0)&amp;"o"&amp;IF(ДАННЫЕ!$CK740&gt;0,IF(MONTH(ДАННЫЕ!$F$1)=MONTH(ДАННЫЕ!$CK740),111,11),0)&amp;"v"&amp;IF(ДАННЫЕ!$BE740&gt;0,IF(MONTH(ДАННЫЕ!$F$1)=MONTH(ДАННЫЕ!$BE740),111,11),0)</f>
        <v>g00f0c0s0i0h0p0d0o0v0</v>
      </c>
      <c r="P740" s="15">
        <f t="shared" si="35"/>
        <v>0</v>
      </c>
      <c r="Q740" s="15">
        <f>IF(ДАННЫЕ!$F$1&gt;ДАННЫЕ!$N740,IF(YEAR(ДАННЫЕ!$F$1)=YEAR(ДАННЫЕ!M740),1,0),0)</f>
        <v>0</v>
      </c>
      <c r="R740" s="15">
        <f>IF(ДАННЫЕ!$F$1&gt;ДАННЫЕ!$N740,IF(YEAR(ДАННЫЕ!$F$1)=YEAR(ДАННЫЕ!N740),1,0),0)</f>
        <v>0</v>
      </c>
      <c r="S740" s="15">
        <f>IF(ДАННЫЕ!$AA740="2А",1,IF(ДАННЫЕ!$AA740="2Б",2,IF(ДАННЫЕ!$AA740="2В",3,IF(ДАННЫЕ!$AA740=3,4,IF(ДАННЫЕ!$AA740="4А",5,IF(ДАННЫЕ!$AA740="4Б",6,IF(ДАННЫЕ!$AA740="4В",7,IF(ДАННЫЕ!$AA740=5,8,0))))))))</f>
        <v>0</v>
      </c>
      <c r="T740" s="15">
        <f>IF(OR(ДАННЫЕ!$AC740=2,ДАННЫЕ!$AD740=2,ДАННЫЕ!$AE740=2),2,IF(OR(ДАННЫЕ!$AC740=1,ДАННЫЕ!$AD740=1,ДАННЫЕ!$AE740=1),1,0))</f>
        <v>0</v>
      </c>
    </row>
    <row r="741" spans="1:20" ht="15" customHeight="1" x14ac:dyDescent="0.2">
      <c r="A741" s="78">
        <f>IF(B741&gt;0,IF(MONTH(ДАННЫЕ!$F$1)=MONTH(ДАННЫЕ!$B741),1,0),0)</f>
        <v>0</v>
      </c>
      <c r="B741" s="14">
        <f>IF(ДАННЫЕ!$B741&gt;0,IF(YEAR(ДАННЫЕ!$F$1)=YEAR(ДАННЫЕ!$B741),1,0),0)</f>
        <v>0</v>
      </c>
      <c r="C741" s="14">
        <f>IF(ДАННЫЕ!$CM741&gt;0,IF(YEAR(ДАННЫЕ!$F$1)=YEAR(ДАННЫЕ!$CM741),1,0),0)</f>
        <v>0</v>
      </c>
      <c r="D741" s="14">
        <f>IF(ДАННЫЕ!$CJ741&gt;0,IF(ДАННЫЕ!$CL741&gt;ДАННЫЕ!$F$1,1,IF(ДАННЫЕ!$CL741&gt;0,0,1)),0)</f>
        <v>0</v>
      </c>
      <c r="E741" s="43" t="str">
        <f ca="1">IF(ДАННЫЕ!$F$1&gt;0,IF(ДАННЫЕ!$G741&gt;0,DATEDIF(ДАННЫЕ!$G741,ДАННЫЕ!$F$1,"y"),""),IF(ДАННЫЕ!$G741&gt;0,DATEDIF(ДАННЫЕ!$G741,TODAY(),"y"),""))</f>
        <v/>
      </c>
      <c r="F741" s="43" t="str">
        <f xml:space="preserve"> IF(ДАННЫЕ!$F741="М",IF(E741&gt;=18,IF(E741&lt;60,1,""),""),"")&amp;IF(ДАННЫЕ!$F741="Ж",IF(E741&gt;=18,IF(E741&lt;55,1,""),""),"")</f>
        <v/>
      </c>
      <c r="G741" s="43" t="str">
        <f xml:space="preserve"> IF(ДАННЫЕ!$F741="М",IF(E741&gt;=60,2,""),"")&amp;IF(ДАННЫЕ!$F741="Ж",IF(E741&gt;=55,2,""),"")</f>
        <v/>
      </c>
      <c r="H741" s="43" t="str">
        <f t="shared" ca="1" si="33"/>
        <v/>
      </c>
      <c r="I741" s="43" t="str">
        <f t="shared" ca="1" si="34"/>
        <v>03</v>
      </c>
      <c r="J741" s="28" t="str">
        <f ca="1">ДАННЫЕ!$F741&amp;H741&amp;I741&amp;ДАННЫЕ!$I741&amp;"m"&amp;IF(ДАННЫЕ!$I741&gt;0,IF(ДАННЫЕ!$J741&gt;0,0,1),"")&amp;"f"&amp;IF(ДАННЫЕ!$R741&gt;0,IF(YEAR(ДАННЫЕ!$F$1)=YEAR(ДАННЫЕ!$R741),1,0),0)&amp;"z"&amp;ДАННЫЕ!$R741&amp;"p"&amp;ДАННЫЕ!$S741&amp;"i"&amp;ДАННЫЕ!$T741&amp;"h"&amp;ДАННЫЕ!$K741&amp;"be"&amp;ДАННЫЕ!$BI741&amp;"CD"&amp;IF(ДАННЫЕ!BF741&gt;500,4,IF(ДАННЫЕ!BF741&gt;350,3,IF(ДАННЫЕ!BF741&gt;200,2,IF(ДАННЫЕ!BF741&gt;0,1,0))))&amp;"g"&amp;B741&amp;"d"&amp;H741&amp;"l"&amp;ДАННЫЕ!AT741&amp;"a"&amp;ДАННЫЕ!$V741&amp;"v"&amp;R741&amp;"k"&amp;ДАННЫЕ!$U741&amp;"s"&amp;ДАННЫЕ!$Y741&amp;"t"&amp;ДАННЫЕ!$X741&amp;"b"&amp;IF(ДАННЫЕ!$Q741&gt;1,1,0)&amp;"PP"&amp;ДАННЫЕ!Z741&amp;"c"&amp;S741&amp;"x"&amp;IF(ДАННЫЕ!$BY741&gt;0,IF(YEAR(ДАННЫЕ!$F$1)=YEAR(ДАННЫЕ!$BY741),1,0),0)&amp;"n"&amp;IF(ДАННЫЕ!$BZ741&gt;0,IF(YEAR(ДАННЫЕ!$F$1)=YEAR(ДАННЫЕ!$BZ741),1,0),0)&amp;"u"&amp;D741&amp;"z"&amp;IF(ДАННЫЕ!$CL741&gt;0,IF(YEAR(ДАННЫЕ!$F$1)&gt;YEAR(ДАННЫЕ!$CL741),11,12),0)</f>
        <v>03mf0zpihbeCD0g0dlav0kstb0PPc0x0n0u0z0</v>
      </c>
      <c r="K741" s="28" t="str">
        <f ca="1">ДАННЫЕ!$I741&amp;"x"&amp;B741&amp;"w"&amp;IF(T741+ДАННЫЕ!AD741+ДАННЫЕ!AE741+ДАННЫЕ!AF741+ДАННЫЕ!AG741+ДАННЫЕ!AH741+ДАННЫЕ!$AL741+ДАННЫЕ!AI741+ДАННЫЕ!AJ741+ДАННЫЕ!AK741+ДАННЫЕ!AP741+ДАННЫЕ!AQ741+ДАННЫЕ!AR741+ДАННЫЕ!$AM741+ДАННЫЕ!$AN741+ДАННЫЕ!AS741+ДАННЫЕ!AT741&gt;0,1,0)&amp;IF(OR(T741=2,ДАННЫЕ!AD741=2,ДАННЫЕ!AE741=2,ДАННЫЕ!AF741=2,ДАННЫЕ!AG741=2,ДАННЫЕ!AH741=2,ДАННЫЕ!$AL741=2,ДАННЫЕ!AI741=2,ДАННЫЕ!AJ741=2,ДАННЫЕ!AK741=2,ДАННЫЕ!AP741=2,ДАННЫЕ!AQ741=2,ДАННЫЕ!AR741=2,ДАННЫЕ!$AM741=2,ДАННЫЕ!$AN741=2,ДАННЫЕ!AS741=2,ДАННЫЕ!AT741=2),2,0)&amp;"t"&amp;IF(T741&gt;0,"1"&amp;T741,"00")&amp;"f"&amp;IF(ДАННЫЕ!$AC741,"1"&amp;ДАННЫЕ!$AC741,"00")&amp;"b"&amp;IF(ДАННЫЕ!$AD741,"1"&amp;ДАННЫЕ!$AD741,"00")&amp;"g"&amp;IF(ДАННЫЕ!$AF741,"1"&amp;ДАННЫЕ!$AF741,"00")&amp;"c"&amp;IF(ДАННЫЕ!$AG741,"1"&amp;ДАННЫЕ!$AG741,"00")&amp;"i"&amp;IF(ДАННЫЕ!$AH741,"1"&amp;ДАННЫЕ!$AH741,"00")&amp;"r"&amp;IF(ДАННЫЕ!$AL741,"1"&amp;ДАННЫЕ!$AL741,"00")&amp;"m"&amp;IF(ДАННЫЕ!$AI741,"1"&amp;ДАННЫЕ!$AI741,"00")&amp;"hS"&amp;IF(ДАННЫЕ!$AJ741,"1"&amp;ДАННЫЕ!$AJ741,"00")&amp;"hZ"&amp;IF(ДАННЫЕ!$AK741,"1"&amp;ДАННЫЕ!$AK741,"00")&amp;"p"&amp;IF(ДАННЫЕ!$AP741,"1"&amp;ДАННЫЕ!$AP741,"00")&amp;"k"&amp;IF(ДАННЫЕ!$AQ741,"1"&amp;ДАННЫЕ!$AQ741,"00")&amp;"z"&amp;IF(ДАННЫЕ!$AR741,"1"&amp;ДАННЫЕ!$AR741,"00")&amp;"j"&amp;IF(ДАННЫЕ!$AM741,"1"&amp;ДАННЫЕ!$AM741,"00")&amp;"n"&amp;IF(ДАННЫЕ!$AN741,"1"&amp;ДАННЫЕ!$AN741,"00")&amp;"E"&amp;ДАННЫЕ!BI741&amp;"L"&amp;ДАННЫЕ!AO741&amp;"h"&amp;IF(ДАННЫЕ!$AU741&gt;0,1,0)&amp;"v"&amp;IF(ДАННЫЕ!$AW741&gt;0,1,0)&amp;"a"&amp;IF(ДАННЫЕ!$AS741,"1"&amp;ДАННЫЕ!$AS741,"00")&amp;"s"&amp;IF(ДАННЫЕ!$AT741,"1"&amp;ДАННЫЕ!$AT741,"00")&amp;"u"&amp;IF(ДАННЫЕ!$CJ741&gt;0,1,0)&amp;"y"&amp;B741&amp;"d"&amp;H741&amp;"e"&amp;F741&amp;G741</f>
        <v>x0w00t00f00b00g00c00i00r00m00hS00hZ00p00k00z00j00n00ELh0v0a00s00u0y0de</v>
      </c>
      <c r="L741" s="28" t="str">
        <f ca="1">ДАННЫЕ!$I741&amp;"VN"&amp;IF(ДАННЫЕ!AW741&gt;0,11,10)&amp;"CD"&amp;IF(ДАННЫЕ!BF741&gt;500,16,IF(ДАННЫЕ!BF741&gt;350,15,IF(ДАННЫЕ!BF741&gt;=200,14,IF(ДАННЫЕ!BF741&gt;=100,13,IF(ДАННЫЕ!BF741&gt;=50,12,IF(ДАННЫЕ!BF741&gt;0,11,10))))))&amp;"AR"&amp;IF(ДАННЫЕ!BX741&gt;0,1,0)&amp;"GD"&amp;B741&amp;"VV"&amp;IF(E741&gt;=5,IF(E741&lt;18,1,0),0)</f>
        <v>VN10CD10AR0GD0VV0</v>
      </c>
      <c r="M741" s="28" t="str">
        <f>ДАННЫЕ!$I741&amp;"b"&amp;ДАННЫЕ!$BI741&amp;"r"&amp;ДАННЫЕ!$BJ741&amp;"CD"&amp;IF(ДАННЫЕ!BF741&gt;0,IF(ДАННЫЕ!BF741&lt;200,1,IF(ДАННЫЕ!BF741&lt;350,2,3)),0)&amp;"h"&amp;IF(ДАННЫЕ!$BK741+ДАННЫЕ!$BL741+ДАННЫЕ!$BM741&gt;0,1,0)&amp;"x"&amp;ДАННЫЕ!$BK741&amp;"y"&amp;ДАННЫЕ!$BL741&amp;"z"&amp;ДАННЫЕ!$BM741&amp;"c"&amp;IF(ДАННЫЕ!$BK741+ДАННЫЕ!$BL741+ДАННЫЕ!$BM741=3,1,0)&amp;"a"&amp;IF(ДАННЫЕ!$BQ741+ДАННЫЕ!$BR741&gt;0,1,0)&amp;"d"&amp;ДАННЫЕ!$BQ741&amp;"v"&amp;ДАННЫЕ!$BR741&amp;"p"&amp;ДАННЫЕ!$BS741&amp;"n"&amp;ДАННЫЕ!$BU741&amp;"t"&amp;ДАННЫЕ!$BV741&amp;"o"&amp;ДАННЫЕ!$BT741&amp;"l"&amp;IF(ДАННЫЕ!$BN741&gt;0,1,0)&amp;ДАННЫЕ!$BN741&amp;"g"&amp;ДАННЫЕ!$BO741&amp;"s"&amp;ДАННЫЕ!$BP741&amp;"DZ"&amp;IF(ДАННЫЕ!B741-ДАННЫЕ!G741 &lt; 60,IF(ДАННЫЕ!B741-ДАННЫЕ!G741 &gt;= 0,1,0),0)&amp;"u"&amp;IF(ДАННЫЕ!$CJ741&gt;0,1,0)</f>
        <v>brCD0h0xyzc0a0dvpntol0gsDZ1u0</v>
      </c>
      <c r="N741" s="28" t="str">
        <f ca="1">ДАННЫЕ!$F741&amp;ДАННЫЕ!$I741&amp;"g"&amp;B741&amp;"cf"&amp;D741&amp;"a"&amp;IF(ДАННЫЕ!$BX741&gt;0,1,0)&amp;IF(ДАННЫЕ!$BF741&gt;500,1,IF(ДАННЫЕ!$BF741&gt;350,2,IF(ДАННЫЕ!$BF741&gt;=200,3,IF(ДАННЫЕ!$BF741&gt;=100,4,IF(ДАННЫЕ!$BF741&gt;=50,5,IF(ДАННЫЕ!$BF741&lt;50,6,0))))))&amp;"AR"&amp;IF(DATEDIF(ДАННЫЕ!$BX741,ДАННЫЕ!$F$1,"y")&gt;1,1,0)&amp;"VG"&amp;IF(ДАННЫЕ!$BH741="0",1,0)&amp;"o"&amp;IF(T741+ДАННЫЕ!$AF741+ДАННЫЕ!$AG741+ДАННЫЕ!$AH741+ДАННЫЕ!$AI741+ДАННЫЕ!$AJ741+ДАННЫЕ!$AP741+ДАННЫЕ!$AQ741+ДАННЫЕ!$AR741+ДАННЫЕ!$AU741+ДАННЫЕ!$AW741+ДАННЫЕ!$AS741+ДАННЫЕ!$AT741&gt;0,1,0)&amp;"x"&amp;ДАННЫЕ!$AG741&amp;"p"&amp;IF(ДАННЫЕ!$BY741&gt;0,1,0)&amp;"v"&amp;IF(ДАННЫЕ!$BZ741&gt;0,1,0)&amp;"n"&amp;ДАННЫЕ!$CA741&amp;"t"&amp;ДАННЫЕ!$AY741&amp;"k"&amp;ДАННЫЕ!$CB741&amp;"q"&amp;ДАННЫЕ!$CC741&amp;"w"&amp;ДАННЫЕ!$CD741&amp;"e"&amp;ДАННЫЕ!$CE741&amp;"m"&amp;ДАННЫЕ!$CF741&amp;"c"&amp;ДАННЫЕ!$CG741&amp;"z"&amp;ДАННЫЕ!$CH741&amp;"d"&amp;IF(H741=4,1,0)&amp;"s"&amp;IF(ДАННЫЕ!$J741=1,0,1)&amp;"u"&amp;IF(ДАННЫЕ!$CJ741&gt;0,1,0)</f>
        <v>g0cf0a06AR1VG0o0xp0v0ntkqwemczd0s1u0</v>
      </c>
      <c r="O741" s="28" t="str">
        <f>ДАННЫЕ!$I741&amp;"g"&amp;B741&amp;A741&amp;"f"&amp;P741&amp;"c"&amp;IF(ДАННЫЕ!$U741&gt;0,1,0)&amp;"s"&amp;IF(ДАННЫЕ!$Q741&gt;0,IF(YEAR(ДАННЫЕ!$F$1)=YEAR(ДАННЫЕ!$Q741),IF(MONTH(ДАННЫЕ!$F$1)=MONTH(ДАННЫЕ!$Q741),111,11),1),0)&amp;"i"&amp;IF(ДАННЫЕ!$R741+ДАННЫЕ!$S741+ДАННЫЕ!$T741=0,0,1)&amp;"h"&amp;IF(ДАННЫЕ!$P741&gt;0,1,0)&amp;"p"&amp;IF(ДАННЫЕ!$CI741&gt;0,IF(YEAR(ДАННЫЕ!$F$1)=YEAR(ДАННЫЕ!$CI741),IF(MONTH(ДАННЫЕ!$F$1)=MONTH(ДАННЫЕ!$CI741),111,11),1),0)&amp;"d"&amp;IF(ДАННЫЕ!$CJ741&gt;0,IF(YEAR(ДАННЫЕ!$F$1)=YEAR(ДАННЫЕ!$CJ741),IF(MONTH(ДАННЫЕ!$F$1)=MONTH(ДАННЫЕ!$CJ741),111,11),1),0)&amp;"o"&amp;IF(ДАННЫЕ!$CK741&gt;0,IF(MONTH(ДАННЫЕ!$F$1)=MONTH(ДАННЫЕ!$CK741),111,11),0)&amp;"v"&amp;IF(ДАННЫЕ!$BE741&gt;0,IF(MONTH(ДАННЫЕ!$F$1)=MONTH(ДАННЫЕ!$BE741),111,11),0)</f>
        <v>g00f0c0s0i0h0p0d0o0v0</v>
      </c>
      <c r="P741" s="15">
        <f t="shared" si="35"/>
        <v>0</v>
      </c>
      <c r="Q741" s="15">
        <f>IF(ДАННЫЕ!$F$1&gt;ДАННЫЕ!$N741,IF(YEAR(ДАННЫЕ!$F$1)=YEAR(ДАННЫЕ!M741),1,0),0)</f>
        <v>0</v>
      </c>
      <c r="R741" s="15">
        <f>IF(ДАННЫЕ!$F$1&gt;ДАННЫЕ!$N741,IF(YEAR(ДАННЫЕ!$F$1)=YEAR(ДАННЫЕ!N741),1,0),0)</f>
        <v>0</v>
      </c>
      <c r="S741" s="15">
        <f>IF(ДАННЫЕ!$AA741="2А",1,IF(ДАННЫЕ!$AA741="2Б",2,IF(ДАННЫЕ!$AA741="2В",3,IF(ДАННЫЕ!$AA741=3,4,IF(ДАННЫЕ!$AA741="4А",5,IF(ДАННЫЕ!$AA741="4Б",6,IF(ДАННЫЕ!$AA741="4В",7,IF(ДАННЫЕ!$AA741=5,8,0))))))))</f>
        <v>0</v>
      </c>
      <c r="T741" s="15">
        <f>IF(OR(ДАННЫЕ!$AC741=2,ДАННЫЕ!$AD741=2,ДАННЫЕ!$AE741=2),2,IF(OR(ДАННЫЕ!$AC741=1,ДАННЫЕ!$AD741=1,ДАННЫЕ!$AE741=1),1,0))</f>
        <v>0</v>
      </c>
    </row>
    <row r="742" spans="1:20" ht="15" customHeight="1" x14ac:dyDescent="0.2">
      <c r="A742" s="78">
        <f>IF(B742&gt;0,IF(MONTH(ДАННЫЕ!$F$1)=MONTH(ДАННЫЕ!$B742),1,0),0)</f>
        <v>0</v>
      </c>
      <c r="B742" s="14">
        <f>IF(ДАННЫЕ!$B742&gt;0,IF(YEAR(ДАННЫЕ!$F$1)=YEAR(ДАННЫЕ!$B742),1,0),0)</f>
        <v>0</v>
      </c>
      <c r="C742" s="14">
        <f>IF(ДАННЫЕ!$CM742&gt;0,IF(YEAR(ДАННЫЕ!$F$1)=YEAR(ДАННЫЕ!$CM742),1,0),0)</f>
        <v>0</v>
      </c>
      <c r="D742" s="14">
        <f>IF(ДАННЫЕ!$CJ742&gt;0,IF(ДАННЫЕ!$CL742&gt;ДАННЫЕ!$F$1,1,IF(ДАННЫЕ!$CL742&gt;0,0,1)),0)</f>
        <v>0</v>
      </c>
      <c r="E742" s="43" t="str">
        <f ca="1">IF(ДАННЫЕ!$F$1&gt;0,IF(ДАННЫЕ!$G742&gt;0,DATEDIF(ДАННЫЕ!$G742,ДАННЫЕ!$F$1,"y"),""),IF(ДАННЫЕ!$G742&gt;0,DATEDIF(ДАННЫЕ!$G742,TODAY(),"y"),""))</f>
        <v/>
      </c>
      <c r="F742" s="43" t="str">
        <f xml:space="preserve"> IF(ДАННЫЕ!$F742="М",IF(E742&gt;=18,IF(E742&lt;60,1,""),""),"")&amp;IF(ДАННЫЕ!$F742="Ж",IF(E742&gt;=18,IF(E742&lt;55,1,""),""),"")</f>
        <v/>
      </c>
      <c r="G742" s="43" t="str">
        <f xml:space="preserve"> IF(ДАННЫЕ!$F742="М",IF(E742&gt;=60,2,""),"")&amp;IF(ДАННЫЕ!$F742="Ж",IF(E742&gt;=55,2,""),"")</f>
        <v/>
      </c>
      <c r="H742" s="43" t="str">
        <f t="shared" ca="1" si="33"/>
        <v/>
      </c>
      <c r="I742" s="43" t="str">
        <f t="shared" ca="1" si="34"/>
        <v>03</v>
      </c>
      <c r="J742" s="28" t="str">
        <f ca="1">ДАННЫЕ!$F742&amp;H742&amp;I742&amp;ДАННЫЕ!$I742&amp;"m"&amp;IF(ДАННЫЕ!$I742&gt;0,IF(ДАННЫЕ!$J742&gt;0,0,1),"")&amp;"f"&amp;IF(ДАННЫЕ!$R742&gt;0,IF(YEAR(ДАННЫЕ!$F$1)=YEAR(ДАННЫЕ!$R742),1,0),0)&amp;"z"&amp;ДАННЫЕ!$R742&amp;"p"&amp;ДАННЫЕ!$S742&amp;"i"&amp;ДАННЫЕ!$T742&amp;"h"&amp;ДАННЫЕ!$K742&amp;"be"&amp;ДАННЫЕ!$BI742&amp;"CD"&amp;IF(ДАННЫЕ!BF742&gt;500,4,IF(ДАННЫЕ!BF742&gt;350,3,IF(ДАННЫЕ!BF742&gt;200,2,IF(ДАННЫЕ!BF742&gt;0,1,0))))&amp;"g"&amp;B742&amp;"d"&amp;H742&amp;"l"&amp;ДАННЫЕ!AT742&amp;"a"&amp;ДАННЫЕ!$V742&amp;"v"&amp;R742&amp;"k"&amp;ДАННЫЕ!$U742&amp;"s"&amp;ДАННЫЕ!$Y742&amp;"t"&amp;ДАННЫЕ!$X742&amp;"b"&amp;IF(ДАННЫЕ!$Q742&gt;1,1,0)&amp;"PP"&amp;ДАННЫЕ!Z742&amp;"c"&amp;S742&amp;"x"&amp;IF(ДАННЫЕ!$BY742&gt;0,IF(YEAR(ДАННЫЕ!$F$1)=YEAR(ДАННЫЕ!$BY742),1,0),0)&amp;"n"&amp;IF(ДАННЫЕ!$BZ742&gt;0,IF(YEAR(ДАННЫЕ!$F$1)=YEAR(ДАННЫЕ!$BZ742),1,0),0)&amp;"u"&amp;D742&amp;"z"&amp;IF(ДАННЫЕ!$CL742&gt;0,IF(YEAR(ДАННЫЕ!$F$1)&gt;YEAR(ДАННЫЕ!$CL742),11,12),0)</f>
        <v>03mf0zpihbeCD0g0dlav0kstb0PPc0x0n0u0z0</v>
      </c>
      <c r="K742" s="28" t="str">
        <f ca="1">ДАННЫЕ!$I742&amp;"x"&amp;B742&amp;"w"&amp;IF(T742+ДАННЫЕ!AD742+ДАННЫЕ!AE742+ДАННЫЕ!AF742+ДАННЫЕ!AG742+ДАННЫЕ!AH742+ДАННЫЕ!$AL742+ДАННЫЕ!AI742+ДАННЫЕ!AJ742+ДАННЫЕ!AK742+ДАННЫЕ!AP742+ДАННЫЕ!AQ742+ДАННЫЕ!AR742+ДАННЫЕ!$AM742+ДАННЫЕ!$AN742+ДАННЫЕ!AS742+ДАННЫЕ!AT742&gt;0,1,0)&amp;IF(OR(T742=2,ДАННЫЕ!AD742=2,ДАННЫЕ!AE742=2,ДАННЫЕ!AF742=2,ДАННЫЕ!AG742=2,ДАННЫЕ!AH742=2,ДАННЫЕ!$AL742=2,ДАННЫЕ!AI742=2,ДАННЫЕ!AJ742=2,ДАННЫЕ!AK742=2,ДАННЫЕ!AP742=2,ДАННЫЕ!AQ742=2,ДАННЫЕ!AR742=2,ДАННЫЕ!$AM742=2,ДАННЫЕ!$AN742=2,ДАННЫЕ!AS742=2,ДАННЫЕ!AT742=2),2,0)&amp;"t"&amp;IF(T742&gt;0,"1"&amp;T742,"00")&amp;"f"&amp;IF(ДАННЫЕ!$AC742,"1"&amp;ДАННЫЕ!$AC742,"00")&amp;"b"&amp;IF(ДАННЫЕ!$AD742,"1"&amp;ДАННЫЕ!$AD742,"00")&amp;"g"&amp;IF(ДАННЫЕ!$AF742,"1"&amp;ДАННЫЕ!$AF742,"00")&amp;"c"&amp;IF(ДАННЫЕ!$AG742,"1"&amp;ДАННЫЕ!$AG742,"00")&amp;"i"&amp;IF(ДАННЫЕ!$AH742,"1"&amp;ДАННЫЕ!$AH742,"00")&amp;"r"&amp;IF(ДАННЫЕ!$AL742,"1"&amp;ДАННЫЕ!$AL742,"00")&amp;"m"&amp;IF(ДАННЫЕ!$AI742,"1"&amp;ДАННЫЕ!$AI742,"00")&amp;"hS"&amp;IF(ДАННЫЕ!$AJ742,"1"&amp;ДАННЫЕ!$AJ742,"00")&amp;"hZ"&amp;IF(ДАННЫЕ!$AK742,"1"&amp;ДАННЫЕ!$AK742,"00")&amp;"p"&amp;IF(ДАННЫЕ!$AP742,"1"&amp;ДАННЫЕ!$AP742,"00")&amp;"k"&amp;IF(ДАННЫЕ!$AQ742,"1"&amp;ДАННЫЕ!$AQ742,"00")&amp;"z"&amp;IF(ДАННЫЕ!$AR742,"1"&amp;ДАННЫЕ!$AR742,"00")&amp;"j"&amp;IF(ДАННЫЕ!$AM742,"1"&amp;ДАННЫЕ!$AM742,"00")&amp;"n"&amp;IF(ДАННЫЕ!$AN742,"1"&amp;ДАННЫЕ!$AN742,"00")&amp;"E"&amp;ДАННЫЕ!BI742&amp;"L"&amp;ДАННЫЕ!AO742&amp;"h"&amp;IF(ДАННЫЕ!$AU742&gt;0,1,0)&amp;"v"&amp;IF(ДАННЫЕ!$AW742&gt;0,1,0)&amp;"a"&amp;IF(ДАННЫЕ!$AS742,"1"&amp;ДАННЫЕ!$AS742,"00")&amp;"s"&amp;IF(ДАННЫЕ!$AT742,"1"&amp;ДАННЫЕ!$AT742,"00")&amp;"u"&amp;IF(ДАННЫЕ!$CJ742&gt;0,1,0)&amp;"y"&amp;B742&amp;"d"&amp;H742&amp;"e"&amp;F742&amp;G742</f>
        <v>x0w00t00f00b00g00c00i00r00m00hS00hZ00p00k00z00j00n00ELh0v0a00s00u0y0de</v>
      </c>
      <c r="L742" s="28" t="str">
        <f ca="1">ДАННЫЕ!$I742&amp;"VN"&amp;IF(ДАННЫЕ!AW742&gt;0,11,10)&amp;"CD"&amp;IF(ДАННЫЕ!BF742&gt;500,16,IF(ДАННЫЕ!BF742&gt;350,15,IF(ДАННЫЕ!BF742&gt;=200,14,IF(ДАННЫЕ!BF742&gt;=100,13,IF(ДАННЫЕ!BF742&gt;=50,12,IF(ДАННЫЕ!BF742&gt;0,11,10))))))&amp;"AR"&amp;IF(ДАННЫЕ!BX742&gt;0,1,0)&amp;"GD"&amp;B742&amp;"VV"&amp;IF(E742&gt;=5,IF(E742&lt;18,1,0),0)</f>
        <v>VN10CD10AR0GD0VV0</v>
      </c>
      <c r="M742" s="28" t="str">
        <f>ДАННЫЕ!$I742&amp;"b"&amp;ДАННЫЕ!$BI742&amp;"r"&amp;ДАННЫЕ!$BJ742&amp;"CD"&amp;IF(ДАННЫЕ!BF742&gt;0,IF(ДАННЫЕ!BF742&lt;200,1,IF(ДАННЫЕ!BF742&lt;350,2,3)),0)&amp;"h"&amp;IF(ДАННЫЕ!$BK742+ДАННЫЕ!$BL742+ДАННЫЕ!$BM742&gt;0,1,0)&amp;"x"&amp;ДАННЫЕ!$BK742&amp;"y"&amp;ДАННЫЕ!$BL742&amp;"z"&amp;ДАННЫЕ!$BM742&amp;"c"&amp;IF(ДАННЫЕ!$BK742+ДАННЫЕ!$BL742+ДАННЫЕ!$BM742=3,1,0)&amp;"a"&amp;IF(ДАННЫЕ!$BQ742+ДАННЫЕ!$BR742&gt;0,1,0)&amp;"d"&amp;ДАННЫЕ!$BQ742&amp;"v"&amp;ДАННЫЕ!$BR742&amp;"p"&amp;ДАННЫЕ!$BS742&amp;"n"&amp;ДАННЫЕ!$BU742&amp;"t"&amp;ДАННЫЕ!$BV742&amp;"o"&amp;ДАННЫЕ!$BT742&amp;"l"&amp;IF(ДАННЫЕ!$BN742&gt;0,1,0)&amp;ДАННЫЕ!$BN742&amp;"g"&amp;ДАННЫЕ!$BO742&amp;"s"&amp;ДАННЫЕ!$BP742&amp;"DZ"&amp;IF(ДАННЫЕ!B742-ДАННЫЕ!G742 &lt; 60,IF(ДАННЫЕ!B742-ДАННЫЕ!G742 &gt;= 0,1,0),0)&amp;"u"&amp;IF(ДАННЫЕ!$CJ742&gt;0,1,0)</f>
        <v>brCD0h0xyzc0a0dvpntol0gsDZ1u0</v>
      </c>
      <c r="N742" s="28" t="str">
        <f ca="1">ДАННЫЕ!$F742&amp;ДАННЫЕ!$I742&amp;"g"&amp;B742&amp;"cf"&amp;D742&amp;"a"&amp;IF(ДАННЫЕ!$BX742&gt;0,1,0)&amp;IF(ДАННЫЕ!$BF742&gt;500,1,IF(ДАННЫЕ!$BF742&gt;350,2,IF(ДАННЫЕ!$BF742&gt;=200,3,IF(ДАННЫЕ!$BF742&gt;=100,4,IF(ДАННЫЕ!$BF742&gt;=50,5,IF(ДАННЫЕ!$BF742&lt;50,6,0))))))&amp;"AR"&amp;IF(DATEDIF(ДАННЫЕ!$BX742,ДАННЫЕ!$F$1,"y")&gt;1,1,0)&amp;"VG"&amp;IF(ДАННЫЕ!$BH742="0",1,0)&amp;"o"&amp;IF(T742+ДАННЫЕ!$AF742+ДАННЫЕ!$AG742+ДАННЫЕ!$AH742+ДАННЫЕ!$AI742+ДАННЫЕ!$AJ742+ДАННЫЕ!$AP742+ДАННЫЕ!$AQ742+ДАННЫЕ!$AR742+ДАННЫЕ!$AU742+ДАННЫЕ!$AW742+ДАННЫЕ!$AS742+ДАННЫЕ!$AT742&gt;0,1,0)&amp;"x"&amp;ДАННЫЕ!$AG742&amp;"p"&amp;IF(ДАННЫЕ!$BY742&gt;0,1,0)&amp;"v"&amp;IF(ДАННЫЕ!$BZ742&gt;0,1,0)&amp;"n"&amp;ДАННЫЕ!$CA742&amp;"t"&amp;ДАННЫЕ!$AY742&amp;"k"&amp;ДАННЫЕ!$CB742&amp;"q"&amp;ДАННЫЕ!$CC742&amp;"w"&amp;ДАННЫЕ!$CD742&amp;"e"&amp;ДАННЫЕ!$CE742&amp;"m"&amp;ДАННЫЕ!$CF742&amp;"c"&amp;ДАННЫЕ!$CG742&amp;"z"&amp;ДАННЫЕ!$CH742&amp;"d"&amp;IF(H742=4,1,0)&amp;"s"&amp;IF(ДАННЫЕ!$J742=1,0,1)&amp;"u"&amp;IF(ДАННЫЕ!$CJ742&gt;0,1,0)</f>
        <v>g0cf0a06AR1VG0o0xp0v0ntkqwemczd0s1u0</v>
      </c>
      <c r="O742" s="28" t="str">
        <f>ДАННЫЕ!$I742&amp;"g"&amp;B742&amp;A742&amp;"f"&amp;P742&amp;"c"&amp;IF(ДАННЫЕ!$U742&gt;0,1,0)&amp;"s"&amp;IF(ДАННЫЕ!$Q742&gt;0,IF(YEAR(ДАННЫЕ!$F$1)=YEAR(ДАННЫЕ!$Q742),IF(MONTH(ДАННЫЕ!$F$1)=MONTH(ДАННЫЕ!$Q742),111,11),1),0)&amp;"i"&amp;IF(ДАННЫЕ!$R742+ДАННЫЕ!$S742+ДАННЫЕ!$T742=0,0,1)&amp;"h"&amp;IF(ДАННЫЕ!$P742&gt;0,1,0)&amp;"p"&amp;IF(ДАННЫЕ!$CI742&gt;0,IF(YEAR(ДАННЫЕ!$F$1)=YEAR(ДАННЫЕ!$CI742),IF(MONTH(ДАННЫЕ!$F$1)=MONTH(ДАННЫЕ!$CI742),111,11),1),0)&amp;"d"&amp;IF(ДАННЫЕ!$CJ742&gt;0,IF(YEAR(ДАННЫЕ!$F$1)=YEAR(ДАННЫЕ!$CJ742),IF(MONTH(ДАННЫЕ!$F$1)=MONTH(ДАННЫЕ!$CJ742),111,11),1),0)&amp;"o"&amp;IF(ДАННЫЕ!$CK742&gt;0,IF(MONTH(ДАННЫЕ!$F$1)=MONTH(ДАННЫЕ!$CK742),111,11),0)&amp;"v"&amp;IF(ДАННЫЕ!$BE742&gt;0,IF(MONTH(ДАННЫЕ!$F$1)=MONTH(ДАННЫЕ!$BE742),111,11),0)</f>
        <v>g00f0c0s0i0h0p0d0o0v0</v>
      </c>
      <c r="P742" s="15">
        <f t="shared" si="35"/>
        <v>0</v>
      </c>
      <c r="Q742" s="15">
        <f>IF(ДАННЫЕ!$F$1&gt;ДАННЫЕ!$N742,IF(YEAR(ДАННЫЕ!$F$1)=YEAR(ДАННЫЕ!M742),1,0),0)</f>
        <v>0</v>
      </c>
      <c r="R742" s="15">
        <f>IF(ДАННЫЕ!$F$1&gt;ДАННЫЕ!$N742,IF(YEAR(ДАННЫЕ!$F$1)=YEAR(ДАННЫЕ!N742),1,0),0)</f>
        <v>0</v>
      </c>
      <c r="S742" s="15">
        <f>IF(ДАННЫЕ!$AA742="2А",1,IF(ДАННЫЕ!$AA742="2Б",2,IF(ДАННЫЕ!$AA742="2В",3,IF(ДАННЫЕ!$AA742=3,4,IF(ДАННЫЕ!$AA742="4А",5,IF(ДАННЫЕ!$AA742="4Б",6,IF(ДАННЫЕ!$AA742="4В",7,IF(ДАННЫЕ!$AA742=5,8,0))))))))</f>
        <v>0</v>
      </c>
      <c r="T742" s="15">
        <f>IF(OR(ДАННЫЕ!$AC742=2,ДАННЫЕ!$AD742=2,ДАННЫЕ!$AE742=2),2,IF(OR(ДАННЫЕ!$AC742=1,ДАННЫЕ!$AD742=1,ДАННЫЕ!$AE742=1),1,0))</f>
        <v>0</v>
      </c>
    </row>
    <row r="743" spans="1:20" ht="15" customHeight="1" x14ac:dyDescent="0.2">
      <c r="A743" s="78">
        <f>IF(B743&gt;0,IF(MONTH(ДАННЫЕ!$F$1)=MONTH(ДАННЫЕ!$B743),1,0),0)</f>
        <v>0</v>
      </c>
      <c r="B743" s="14">
        <f>IF(ДАННЫЕ!$B743&gt;0,IF(YEAR(ДАННЫЕ!$F$1)=YEAR(ДАННЫЕ!$B743),1,0),0)</f>
        <v>0</v>
      </c>
      <c r="C743" s="14">
        <f>IF(ДАННЫЕ!$CM743&gt;0,IF(YEAR(ДАННЫЕ!$F$1)=YEAR(ДАННЫЕ!$CM743),1,0),0)</f>
        <v>0</v>
      </c>
      <c r="D743" s="14">
        <f>IF(ДАННЫЕ!$CJ743&gt;0,IF(ДАННЫЕ!$CL743&gt;ДАННЫЕ!$F$1,1,IF(ДАННЫЕ!$CL743&gt;0,0,1)),0)</f>
        <v>0</v>
      </c>
      <c r="E743" s="43" t="str">
        <f ca="1">IF(ДАННЫЕ!$F$1&gt;0,IF(ДАННЫЕ!$G743&gt;0,DATEDIF(ДАННЫЕ!$G743,ДАННЫЕ!$F$1,"y"),""),IF(ДАННЫЕ!$G743&gt;0,DATEDIF(ДАННЫЕ!$G743,TODAY(),"y"),""))</f>
        <v/>
      </c>
      <c r="F743" s="43" t="str">
        <f xml:space="preserve"> IF(ДАННЫЕ!$F743="М",IF(E743&gt;=18,IF(E743&lt;60,1,""),""),"")&amp;IF(ДАННЫЕ!$F743="Ж",IF(E743&gt;=18,IF(E743&lt;55,1,""),""),"")</f>
        <v/>
      </c>
      <c r="G743" s="43" t="str">
        <f xml:space="preserve"> IF(ДАННЫЕ!$F743="М",IF(E743&gt;=60,2,""),"")&amp;IF(ДАННЫЕ!$F743="Ж",IF(E743&gt;=55,2,""),"")</f>
        <v/>
      </c>
      <c r="H743" s="43" t="str">
        <f t="shared" ca="1" si="33"/>
        <v/>
      </c>
      <c r="I743" s="43" t="str">
        <f t="shared" ca="1" si="34"/>
        <v>03</v>
      </c>
      <c r="J743" s="28" t="str">
        <f ca="1">ДАННЫЕ!$F743&amp;H743&amp;I743&amp;ДАННЫЕ!$I743&amp;"m"&amp;IF(ДАННЫЕ!$I743&gt;0,IF(ДАННЫЕ!$J743&gt;0,0,1),"")&amp;"f"&amp;IF(ДАННЫЕ!$R743&gt;0,IF(YEAR(ДАННЫЕ!$F$1)=YEAR(ДАННЫЕ!$R743),1,0),0)&amp;"z"&amp;ДАННЫЕ!$R743&amp;"p"&amp;ДАННЫЕ!$S743&amp;"i"&amp;ДАННЫЕ!$T743&amp;"h"&amp;ДАННЫЕ!$K743&amp;"be"&amp;ДАННЫЕ!$BI743&amp;"CD"&amp;IF(ДАННЫЕ!BF743&gt;500,4,IF(ДАННЫЕ!BF743&gt;350,3,IF(ДАННЫЕ!BF743&gt;200,2,IF(ДАННЫЕ!BF743&gt;0,1,0))))&amp;"g"&amp;B743&amp;"d"&amp;H743&amp;"l"&amp;ДАННЫЕ!AT743&amp;"a"&amp;ДАННЫЕ!$V743&amp;"v"&amp;R743&amp;"k"&amp;ДАННЫЕ!$U743&amp;"s"&amp;ДАННЫЕ!$Y743&amp;"t"&amp;ДАННЫЕ!$X743&amp;"b"&amp;IF(ДАННЫЕ!$Q743&gt;1,1,0)&amp;"PP"&amp;ДАННЫЕ!Z743&amp;"c"&amp;S743&amp;"x"&amp;IF(ДАННЫЕ!$BY743&gt;0,IF(YEAR(ДАННЫЕ!$F$1)=YEAR(ДАННЫЕ!$BY743),1,0),0)&amp;"n"&amp;IF(ДАННЫЕ!$BZ743&gt;0,IF(YEAR(ДАННЫЕ!$F$1)=YEAR(ДАННЫЕ!$BZ743),1,0),0)&amp;"u"&amp;D743&amp;"z"&amp;IF(ДАННЫЕ!$CL743&gt;0,IF(YEAR(ДАННЫЕ!$F$1)&gt;YEAR(ДАННЫЕ!$CL743),11,12),0)</f>
        <v>03mf0zpihbeCD0g0dlav0kstb0PPc0x0n0u0z0</v>
      </c>
      <c r="K743" s="28" t="str">
        <f ca="1">ДАННЫЕ!$I743&amp;"x"&amp;B743&amp;"w"&amp;IF(T743+ДАННЫЕ!AD743+ДАННЫЕ!AE743+ДАННЫЕ!AF743+ДАННЫЕ!AG743+ДАННЫЕ!AH743+ДАННЫЕ!$AL743+ДАННЫЕ!AI743+ДАННЫЕ!AJ743+ДАННЫЕ!AK743+ДАННЫЕ!AP743+ДАННЫЕ!AQ743+ДАННЫЕ!AR743+ДАННЫЕ!$AM743+ДАННЫЕ!$AN743+ДАННЫЕ!AS743+ДАННЫЕ!AT743&gt;0,1,0)&amp;IF(OR(T743=2,ДАННЫЕ!AD743=2,ДАННЫЕ!AE743=2,ДАННЫЕ!AF743=2,ДАННЫЕ!AG743=2,ДАННЫЕ!AH743=2,ДАННЫЕ!$AL743=2,ДАННЫЕ!AI743=2,ДАННЫЕ!AJ743=2,ДАННЫЕ!AK743=2,ДАННЫЕ!AP743=2,ДАННЫЕ!AQ743=2,ДАННЫЕ!AR743=2,ДАННЫЕ!$AM743=2,ДАННЫЕ!$AN743=2,ДАННЫЕ!AS743=2,ДАННЫЕ!AT743=2),2,0)&amp;"t"&amp;IF(T743&gt;0,"1"&amp;T743,"00")&amp;"f"&amp;IF(ДАННЫЕ!$AC743,"1"&amp;ДАННЫЕ!$AC743,"00")&amp;"b"&amp;IF(ДАННЫЕ!$AD743,"1"&amp;ДАННЫЕ!$AD743,"00")&amp;"g"&amp;IF(ДАННЫЕ!$AF743,"1"&amp;ДАННЫЕ!$AF743,"00")&amp;"c"&amp;IF(ДАННЫЕ!$AG743,"1"&amp;ДАННЫЕ!$AG743,"00")&amp;"i"&amp;IF(ДАННЫЕ!$AH743,"1"&amp;ДАННЫЕ!$AH743,"00")&amp;"r"&amp;IF(ДАННЫЕ!$AL743,"1"&amp;ДАННЫЕ!$AL743,"00")&amp;"m"&amp;IF(ДАННЫЕ!$AI743,"1"&amp;ДАННЫЕ!$AI743,"00")&amp;"hS"&amp;IF(ДАННЫЕ!$AJ743,"1"&amp;ДАННЫЕ!$AJ743,"00")&amp;"hZ"&amp;IF(ДАННЫЕ!$AK743,"1"&amp;ДАННЫЕ!$AK743,"00")&amp;"p"&amp;IF(ДАННЫЕ!$AP743,"1"&amp;ДАННЫЕ!$AP743,"00")&amp;"k"&amp;IF(ДАННЫЕ!$AQ743,"1"&amp;ДАННЫЕ!$AQ743,"00")&amp;"z"&amp;IF(ДАННЫЕ!$AR743,"1"&amp;ДАННЫЕ!$AR743,"00")&amp;"j"&amp;IF(ДАННЫЕ!$AM743,"1"&amp;ДАННЫЕ!$AM743,"00")&amp;"n"&amp;IF(ДАННЫЕ!$AN743,"1"&amp;ДАННЫЕ!$AN743,"00")&amp;"E"&amp;ДАННЫЕ!BI743&amp;"L"&amp;ДАННЫЕ!AO743&amp;"h"&amp;IF(ДАННЫЕ!$AU743&gt;0,1,0)&amp;"v"&amp;IF(ДАННЫЕ!$AW743&gt;0,1,0)&amp;"a"&amp;IF(ДАННЫЕ!$AS743,"1"&amp;ДАННЫЕ!$AS743,"00")&amp;"s"&amp;IF(ДАННЫЕ!$AT743,"1"&amp;ДАННЫЕ!$AT743,"00")&amp;"u"&amp;IF(ДАННЫЕ!$CJ743&gt;0,1,0)&amp;"y"&amp;B743&amp;"d"&amp;H743&amp;"e"&amp;F743&amp;G743</f>
        <v>x0w00t00f00b00g00c00i00r00m00hS00hZ00p00k00z00j00n00ELh0v0a00s00u0y0de</v>
      </c>
      <c r="L743" s="28" t="str">
        <f ca="1">ДАННЫЕ!$I743&amp;"VN"&amp;IF(ДАННЫЕ!AW743&gt;0,11,10)&amp;"CD"&amp;IF(ДАННЫЕ!BF743&gt;500,16,IF(ДАННЫЕ!BF743&gt;350,15,IF(ДАННЫЕ!BF743&gt;=200,14,IF(ДАННЫЕ!BF743&gt;=100,13,IF(ДАННЫЕ!BF743&gt;=50,12,IF(ДАННЫЕ!BF743&gt;0,11,10))))))&amp;"AR"&amp;IF(ДАННЫЕ!BX743&gt;0,1,0)&amp;"GD"&amp;B743&amp;"VV"&amp;IF(E743&gt;=5,IF(E743&lt;18,1,0),0)</f>
        <v>VN10CD10AR0GD0VV0</v>
      </c>
      <c r="M743" s="28" t="str">
        <f>ДАННЫЕ!$I743&amp;"b"&amp;ДАННЫЕ!$BI743&amp;"r"&amp;ДАННЫЕ!$BJ743&amp;"CD"&amp;IF(ДАННЫЕ!BF743&gt;0,IF(ДАННЫЕ!BF743&lt;200,1,IF(ДАННЫЕ!BF743&lt;350,2,3)),0)&amp;"h"&amp;IF(ДАННЫЕ!$BK743+ДАННЫЕ!$BL743+ДАННЫЕ!$BM743&gt;0,1,0)&amp;"x"&amp;ДАННЫЕ!$BK743&amp;"y"&amp;ДАННЫЕ!$BL743&amp;"z"&amp;ДАННЫЕ!$BM743&amp;"c"&amp;IF(ДАННЫЕ!$BK743+ДАННЫЕ!$BL743+ДАННЫЕ!$BM743=3,1,0)&amp;"a"&amp;IF(ДАННЫЕ!$BQ743+ДАННЫЕ!$BR743&gt;0,1,0)&amp;"d"&amp;ДАННЫЕ!$BQ743&amp;"v"&amp;ДАННЫЕ!$BR743&amp;"p"&amp;ДАННЫЕ!$BS743&amp;"n"&amp;ДАННЫЕ!$BU743&amp;"t"&amp;ДАННЫЕ!$BV743&amp;"o"&amp;ДАННЫЕ!$BT743&amp;"l"&amp;IF(ДАННЫЕ!$BN743&gt;0,1,0)&amp;ДАННЫЕ!$BN743&amp;"g"&amp;ДАННЫЕ!$BO743&amp;"s"&amp;ДАННЫЕ!$BP743&amp;"DZ"&amp;IF(ДАННЫЕ!B743-ДАННЫЕ!G743 &lt; 60,IF(ДАННЫЕ!B743-ДАННЫЕ!G743 &gt;= 0,1,0),0)&amp;"u"&amp;IF(ДАННЫЕ!$CJ743&gt;0,1,0)</f>
        <v>brCD0h0xyzc0a0dvpntol0gsDZ1u0</v>
      </c>
      <c r="N743" s="28" t="str">
        <f ca="1">ДАННЫЕ!$F743&amp;ДАННЫЕ!$I743&amp;"g"&amp;B743&amp;"cf"&amp;D743&amp;"a"&amp;IF(ДАННЫЕ!$BX743&gt;0,1,0)&amp;IF(ДАННЫЕ!$BF743&gt;500,1,IF(ДАННЫЕ!$BF743&gt;350,2,IF(ДАННЫЕ!$BF743&gt;=200,3,IF(ДАННЫЕ!$BF743&gt;=100,4,IF(ДАННЫЕ!$BF743&gt;=50,5,IF(ДАННЫЕ!$BF743&lt;50,6,0))))))&amp;"AR"&amp;IF(DATEDIF(ДАННЫЕ!$BX743,ДАННЫЕ!$F$1,"y")&gt;1,1,0)&amp;"VG"&amp;IF(ДАННЫЕ!$BH743="0",1,0)&amp;"o"&amp;IF(T743+ДАННЫЕ!$AF743+ДАННЫЕ!$AG743+ДАННЫЕ!$AH743+ДАННЫЕ!$AI743+ДАННЫЕ!$AJ743+ДАННЫЕ!$AP743+ДАННЫЕ!$AQ743+ДАННЫЕ!$AR743+ДАННЫЕ!$AU743+ДАННЫЕ!$AW743+ДАННЫЕ!$AS743+ДАННЫЕ!$AT743&gt;0,1,0)&amp;"x"&amp;ДАННЫЕ!$AG743&amp;"p"&amp;IF(ДАННЫЕ!$BY743&gt;0,1,0)&amp;"v"&amp;IF(ДАННЫЕ!$BZ743&gt;0,1,0)&amp;"n"&amp;ДАННЫЕ!$CA743&amp;"t"&amp;ДАННЫЕ!$AY743&amp;"k"&amp;ДАННЫЕ!$CB743&amp;"q"&amp;ДАННЫЕ!$CC743&amp;"w"&amp;ДАННЫЕ!$CD743&amp;"e"&amp;ДАННЫЕ!$CE743&amp;"m"&amp;ДАННЫЕ!$CF743&amp;"c"&amp;ДАННЫЕ!$CG743&amp;"z"&amp;ДАННЫЕ!$CH743&amp;"d"&amp;IF(H743=4,1,0)&amp;"s"&amp;IF(ДАННЫЕ!$J743=1,0,1)&amp;"u"&amp;IF(ДАННЫЕ!$CJ743&gt;0,1,0)</f>
        <v>g0cf0a06AR1VG0o0xp0v0ntkqwemczd0s1u0</v>
      </c>
      <c r="O743" s="28" t="str">
        <f>ДАННЫЕ!$I743&amp;"g"&amp;B743&amp;A743&amp;"f"&amp;P743&amp;"c"&amp;IF(ДАННЫЕ!$U743&gt;0,1,0)&amp;"s"&amp;IF(ДАННЫЕ!$Q743&gt;0,IF(YEAR(ДАННЫЕ!$F$1)=YEAR(ДАННЫЕ!$Q743),IF(MONTH(ДАННЫЕ!$F$1)=MONTH(ДАННЫЕ!$Q743),111,11),1),0)&amp;"i"&amp;IF(ДАННЫЕ!$R743+ДАННЫЕ!$S743+ДАННЫЕ!$T743=0,0,1)&amp;"h"&amp;IF(ДАННЫЕ!$P743&gt;0,1,0)&amp;"p"&amp;IF(ДАННЫЕ!$CI743&gt;0,IF(YEAR(ДАННЫЕ!$F$1)=YEAR(ДАННЫЕ!$CI743),IF(MONTH(ДАННЫЕ!$F$1)=MONTH(ДАННЫЕ!$CI743),111,11),1),0)&amp;"d"&amp;IF(ДАННЫЕ!$CJ743&gt;0,IF(YEAR(ДАННЫЕ!$F$1)=YEAR(ДАННЫЕ!$CJ743),IF(MONTH(ДАННЫЕ!$F$1)=MONTH(ДАННЫЕ!$CJ743),111,11),1),0)&amp;"o"&amp;IF(ДАННЫЕ!$CK743&gt;0,IF(MONTH(ДАННЫЕ!$F$1)=MONTH(ДАННЫЕ!$CK743),111,11),0)&amp;"v"&amp;IF(ДАННЫЕ!$BE743&gt;0,IF(MONTH(ДАННЫЕ!$F$1)=MONTH(ДАННЫЕ!$BE743),111,11),0)</f>
        <v>g00f0c0s0i0h0p0d0o0v0</v>
      </c>
      <c r="P743" s="15">
        <f t="shared" si="35"/>
        <v>0</v>
      </c>
      <c r="Q743" s="15">
        <f>IF(ДАННЫЕ!$F$1&gt;ДАННЫЕ!$N743,IF(YEAR(ДАННЫЕ!$F$1)=YEAR(ДАННЫЕ!M743),1,0),0)</f>
        <v>0</v>
      </c>
      <c r="R743" s="15">
        <f>IF(ДАННЫЕ!$F$1&gt;ДАННЫЕ!$N743,IF(YEAR(ДАННЫЕ!$F$1)=YEAR(ДАННЫЕ!N743),1,0),0)</f>
        <v>0</v>
      </c>
      <c r="S743" s="15">
        <f>IF(ДАННЫЕ!$AA743="2А",1,IF(ДАННЫЕ!$AA743="2Б",2,IF(ДАННЫЕ!$AA743="2В",3,IF(ДАННЫЕ!$AA743=3,4,IF(ДАННЫЕ!$AA743="4А",5,IF(ДАННЫЕ!$AA743="4Б",6,IF(ДАННЫЕ!$AA743="4В",7,IF(ДАННЫЕ!$AA743=5,8,0))))))))</f>
        <v>0</v>
      </c>
      <c r="T743" s="15">
        <f>IF(OR(ДАННЫЕ!$AC743=2,ДАННЫЕ!$AD743=2,ДАННЫЕ!$AE743=2),2,IF(OR(ДАННЫЕ!$AC743=1,ДАННЫЕ!$AD743=1,ДАННЫЕ!$AE743=1),1,0))</f>
        <v>0</v>
      </c>
    </row>
    <row r="744" spans="1:20" ht="15" customHeight="1" x14ac:dyDescent="0.2">
      <c r="A744" s="78">
        <f>IF(B744&gt;0,IF(MONTH(ДАННЫЕ!$F$1)=MONTH(ДАННЫЕ!$B744),1,0),0)</f>
        <v>0</v>
      </c>
      <c r="B744" s="14">
        <f>IF(ДАННЫЕ!$B744&gt;0,IF(YEAR(ДАННЫЕ!$F$1)=YEAR(ДАННЫЕ!$B744),1,0),0)</f>
        <v>0</v>
      </c>
      <c r="C744" s="14">
        <f>IF(ДАННЫЕ!$CM744&gt;0,IF(YEAR(ДАННЫЕ!$F$1)=YEAR(ДАННЫЕ!$CM744),1,0),0)</f>
        <v>0</v>
      </c>
      <c r="D744" s="14">
        <f>IF(ДАННЫЕ!$CJ744&gt;0,IF(ДАННЫЕ!$CL744&gt;ДАННЫЕ!$F$1,1,IF(ДАННЫЕ!$CL744&gt;0,0,1)),0)</f>
        <v>0</v>
      </c>
      <c r="E744" s="43" t="str">
        <f ca="1">IF(ДАННЫЕ!$F$1&gt;0,IF(ДАННЫЕ!$G744&gt;0,DATEDIF(ДАННЫЕ!$G744,ДАННЫЕ!$F$1,"y"),""),IF(ДАННЫЕ!$G744&gt;0,DATEDIF(ДАННЫЕ!$G744,TODAY(),"y"),""))</f>
        <v/>
      </c>
      <c r="F744" s="43" t="str">
        <f xml:space="preserve"> IF(ДАННЫЕ!$F744="М",IF(E744&gt;=18,IF(E744&lt;60,1,""),""),"")&amp;IF(ДАННЫЕ!$F744="Ж",IF(E744&gt;=18,IF(E744&lt;55,1,""),""),"")</f>
        <v/>
      </c>
      <c r="G744" s="43" t="str">
        <f xml:space="preserve"> IF(ДАННЫЕ!$F744="М",IF(E744&gt;=60,2,""),"")&amp;IF(ДАННЫЕ!$F744="Ж",IF(E744&gt;=55,2,""),"")</f>
        <v/>
      </c>
      <c r="H744" s="43" t="str">
        <f t="shared" ca="1" si="33"/>
        <v/>
      </c>
      <c r="I744" s="43" t="str">
        <f t="shared" ca="1" si="34"/>
        <v>03</v>
      </c>
      <c r="J744" s="28" t="str">
        <f ca="1">ДАННЫЕ!$F744&amp;H744&amp;I744&amp;ДАННЫЕ!$I744&amp;"m"&amp;IF(ДАННЫЕ!$I744&gt;0,IF(ДАННЫЕ!$J744&gt;0,0,1),"")&amp;"f"&amp;IF(ДАННЫЕ!$R744&gt;0,IF(YEAR(ДАННЫЕ!$F$1)=YEAR(ДАННЫЕ!$R744),1,0),0)&amp;"z"&amp;ДАННЫЕ!$R744&amp;"p"&amp;ДАННЫЕ!$S744&amp;"i"&amp;ДАННЫЕ!$T744&amp;"h"&amp;ДАННЫЕ!$K744&amp;"be"&amp;ДАННЫЕ!$BI744&amp;"CD"&amp;IF(ДАННЫЕ!BF744&gt;500,4,IF(ДАННЫЕ!BF744&gt;350,3,IF(ДАННЫЕ!BF744&gt;200,2,IF(ДАННЫЕ!BF744&gt;0,1,0))))&amp;"g"&amp;B744&amp;"d"&amp;H744&amp;"l"&amp;ДАННЫЕ!AT744&amp;"a"&amp;ДАННЫЕ!$V744&amp;"v"&amp;R744&amp;"k"&amp;ДАННЫЕ!$U744&amp;"s"&amp;ДАННЫЕ!$Y744&amp;"t"&amp;ДАННЫЕ!$X744&amp;"b"&amp;IF(ДАННЫЕ!$Q744&gt;1,1,0)&amp;"PP"&amp;ДАННЫЕ!Z744&amp;"c"&amp;S744&amp;"x"&amp;IF(ДАННЫЕ!$BY744&gt;0,IF(YEAR(ДАННЫЕ!$F$1)=YEAR(ДАННЫЕ!$BY744),1,0),0)&amp;"n"&amp;IF(ДАННЫЕ!$BZ744&gt;0,IF(YEAR(ДАННЫЕ!$F$1)=YEAR(ДАННЫЕ!$BZ744),1,0),0)&amp;"u"&amp;D744&amp;"z"&amp;IF(ДАННЫЕ!$CL744&gt;0,IF(YEAR(ДАННЫЕ!$F$1)&gt;YEAR(ДАННЫЕ!$CL744),11,12),0)</f>
        <v>03mf0zpihbeCD0g0dlav0kstb0PPc0x0n0u0z0</v>
      </c>
      <c r="K744" s="28" t="str">
        <f ca="1">ДАННЫЕ!$I744&amp;"x"&amp;B744&amp;"w"&amp;IF(T744+ДАННЫЕ!AD744+ДАННЫЕ!AE744+ДАННЫЕ!AF744+ДАННЫЕ!AG744+ДАННЫЕ!AH744+ДАННЫЕ!$AL744+ДАННЫЕ!AI744+ДАННЫЕ!AJ744+ДАННЫЕ!AK744+ДАННЫЕ!AP744+ДАННЫЕ!AQ744+ДАННЫЕ!AR744+ДАННЫЕ!$AM744+ДАННЫЕ!$AN744+ДАННЫЕ!AS744+ДАННЫЕ!AT744&gt;0,1,0)&amp;IF(OR(T744=2,ДАННЫЕ!AD744=2,ДАННЫЕ!AE744=2,ДАННЫЕ!AF744=2,ДАННЫЕ!AG744=2,ДАННЫЕ!AH744=2,ДАННЫЕ!$AL744=2,ДАННЫЕ!AI744=2,ДАННЫЕ!AJ744=2,ДАННЫЕ!AK744=2,ДАННЫЕ!AP744=2,ДАННЫЕ!AQ744=2,ДАННЫЕ!AR744=2,ДАННЫЕ!$AM744=2,ДАННЫЕ!$AN744=2,ДАННЫЕ!AS744=2,ДАННЫЕ!AT744=2),2,0)&amp;"t"&amp;IF(T744&gt;0,"1"&amp;T744,"00")&amp;"f"&amp;IF(ДАННЫЕ!$AC744,"1"&amp;ДАННЫЕ!$AC744,"00")&amp;"b"&amp;IF(ДАННЫЕ!$AD744,"1"&amp;ДАННЫЕ!$AD744,"00")&amp;"g"&amp;IF(ДАННЫЕ!$AF744,"1"&amp;ДАННЫЕ!$AF744,"00")&amp;"c"&amp;IF(ДАННЫЕ!$AG744,"1"&amp;ДАННЫЕ!$AG744,"00")&amp;"i"&amp;IF(ДАННЫЕ!$AH744,"1"&amp;ДАННЫЕ!$AH744,"00")&amp;"r"&amp;IF(ДАННЫЕ!$AL744,"1"&amp;ДАННЫЕ!$AL744,"00")&amp;"m"&amp;IF(ДАННЫЕ!$AI744,"1"&amp;ДАННЫЕ!$AI744,"00")&amp;"hS"&amp;IF(ДАННЫЕ!$AJ744,"1"&amp;ДАННЫЕ!$AJ744,"00")&amp;"hZ"&amp;IF(ДАННЫЕ!$AK744,"1"&amp;ДАННЫЕ!$AK744,"00")&amp;"p"&amp;IF(ДАННЫЕ!$AP744,"1"&amp;ДАННЫЕ!$AP744,"00")&amp;"k"&amp;IF(ДАННЫЕ!$AQ744,"1"&amp;ДАННЫЕ!$AQ744,"00")&amp;"z"&amp;IF(ДАННЫЕ!$AR744,"1"&amp;ДАННЫЕ!$AR744,"00")&amp;"j"&amp;IF(ДАННЫЕ!$AM744,"1"&amp;ДАННЫЕ!$AM744,"00")&amp;"n"&amp;IF(ДАННЫЕ!$AN744,"1"&amp;ДАННЫЕ!$AN744,"00")&amp;"E"&amp;ДАННЫЕ!BI744&amp;"L"&amp;ДАННЫЕ!AO744&amp;"h"&amp;IF(ДАННЫЕ!$AU744&gt;0,1,0)&amp;"v"&amp;IF(ДАННЫЕ!$AW744&gt;0,1,0)&amp;"a"&amp;IF(ДАННЫЕ!$AS744,"1"&amp;ДАННЫЕ!$AS744,"00")&amp;"s"&amp;IF(ДАННЫЕ!$AT744,"1"&amp;ДАННЫЕ!$AT744,"00")&amp;"u"&amp;IF(ДАННЫЕ!$CJ744&gt;0,1,0)&amp;"y"&amp;B744&amp;"d"&amp;H744&amp;"e"&amp;F744&amp;G744</f>
        <v>x0w00t00f00b00g00c00i00r00m00hS00hZ00p00k00z00j00n00ELh0v0a00s00u0y0de</v>
      </c>
      <c r="L744" s="28" t="str">
        <f ca="1">ДАННЫЕ!$I744&amp;"VN"&amp;IF(ДАННЫЕ!AW744&gt;0,11,10)&amp;"CD"&amp;IF(ДАННЫЕ!BF744&gt;500,16,IF(ДАННЫЕ!BF744&gt;350,15,IF(ДАННЫЕ!BF744&gt;=200,14,IF(ДАННЫЕ!BF744&gt;=100,13,IF(ДАННЫЕ!BF744&gt;=50,12,IF(ДАННЫЕ!BF744&gt;0,11,10))))))&amp;"AR"&amp;IF(ДАННЫЕ!BX744&gt;0,1,0)&amp;"GD"&amp;B744&amp;"VV"&amp;IF(E744&gt;=5,IF(E744&lt;18,1,0),0)</f>
        <v>VN10CD10AR0GD0VV0</v>
      </c>
      <c r="M744" s="28" t="str">
        <f>ДАННЫЕ!$I744&amp;"b"&amp;ДАННЫЕ!$BI744&amp;"r"&amp;ДАННЫЕ!$BJ744&amp;"CD"&amp;IF(ДАННЫЕ!BF744&gt;0,IF(ДАННЫЕ!BF744&lt;200,1,IF(ДАННЫЕ!BF744&lt;350,2,3)),0)&amp;"h"&amp;IF(ДАННЫЕ!$BK744+ДАННЫЕ!$BL744+ДАННЫЕ!$BM744&gt;0,1,0)&amp;"x"&amp;ДАННЫЕ!$BK744&amp;"y"&amp;ДАННЫЕ!$BL744&amp;"z"&amp;ДАННЫЕ!$BM744&amp;"c"&amp;IF(ДАННЫЕ!$BK744+ДАННЫЕ!$BL744+ДАННЫЕ!$BM744=3,1,0)&amp;"a"&amp;IF(ДАННЫЕ!$BQ744+ДАННЫЕ!$BR744&gt;0,1,0)&amp;"d"&amp;ДАННЫЕ!$BQ744&amp;"v"&amp;ДАННЫЕ!$BR744&amp;"p"&amp;ДАННЫЕ!$BS744&amp;"n"&amp;ДАННЫЕ!$BU744&amp;"t"&amp;ДАННЫЕ!$BV744&amp;"o"&amp;ДАННЫЕ!$BT744&amp;"l"&amp;IF(ДАННЫЕ!$BN744&gt;0,1,0)&amp;ДАННЫЕ!$BN744&amp;"g"&amp;ДАННЫЕ!$BO744&amp;"s"&amp;ДАННЫЕ!$BP744&amp;"DZ"&amp;IF(ДАННЫЕ!B744-ДАННЫЕ!G744 &lt; 60,IF(ДАННЫЕ!B744-ДАННЫЕ!G744 &gt;= 0,1,0),0)&amp;"u"&amp;IF(ДАННЫЕ!$CJ744&gt;0,1,0)</f>
        <v>brCD0h0xyzc0a0dvpntol0gsDZ1u0</v>
      </c>
      <c r="N744" s="28" t="str">
        <f ca="1">ДАННЫЕ!$F744&amp;ДАННЫЕ!$I744&amp;"g"&amp;B744&amp;"cf"&amp;D744&amp;"a"&amp;IF(ДАННЫЕ!$BX744&gt;0,1,0)&amp;IF(ДАННЫЕ!$BF744&gt;500,1,IF(ДАННЫЕ!$BF744&gt;350,2,IF(ДАННЫЕ!$BF744&gt;=200,3,IF(ДАННЫЕ!$BF744&gt;=100,4,IF(ДАННЫЕ!$BF744&gt;=50,5,IF(ДАННЫЕ!$BF744&lt;50,6,0))))))&amp;"AR"&amp;IF(DATEDIF(ДАННЫЕ!$BX744,ДАННЫЕ!$F$1,"y")&gt;1,1,0)&amp;"VG"&amp;IF(ДАННЫЕ!$BH744="0",1,0)&amp;"o"&amp;IF(T744+ДАННЫЕ!$AF744+ДАННЫЕ!$AG744+ДАННЫЕ!$AH744+ДАННЫЕ!$AI744+ДАННЫЕ!$AJ744+ДАННЫЕ!$AP744+ДАННЫЕ!$AQ744+ДАННЫЕ!$AR744+ДАННЫЕ!$AU744+ДАННЫЕ!$AW744+ДАННЫЕ!$AS744+ДАННЫЕ!$AT744&gt;0,1,0)&amp;"x"&amp;ДАННЫЕ!$AG744&amp;"p"&amp;IF(ДАННЫЕ!$BY744&gt;0,1,0)&amp;"v"&amp;IF(ДАННЫЕ!$BZ744&gt;0,1,0)&amp;"n"&amp;ДАННЫЕ!$CA744&amp;"t"&amp;ДАННЫЕ!$AY744&amp;"k"&amp;ДАННЫЕ!$CB744&amp;"q"&amp;ДАННЫЕ!$CC744&amp;"w"&amp;ДАННЫЕ!$CD744&amp;"e"&amp;ДАННЫЕ!$CE744&amp;"m"&amp;ДАННЫЕ!$CF744&amp;"c"&amp;ДАННЫЕ!$CG744&amp;"z"&amp;ДАННЫЕ!$CH744&amp;"d"&amp;IF(H744=4,1,0)&amp;"s"&amp;IF(ДАННЫЕ!$J744=1,0,1)&amp;"u"&amp;IF(ДАННЫЕ!$CJ744&gt;0,1,0)</f>
        <v>g0cf0a06AR1VG0o0xp0v0ntkqwemczd0s1u0</v>
      </c>
      <c r="O744" s="28" t="str">
        <f>ДАННЫЕ!$I744&amp;"g"&amp;B744&amp;A744&amp;"f"&amp;P744&amp;"c"&amp;IF(ДАННЫЕ!$U744&gt;0,1,0)&amp;"s"&amp;IF(ДАННЫЕ!$Q744&gt;0,IF(YEAR(ДАННЫЕ!$F$1)=YEAR(ДАННЫЕ!$Q744),IF(MONTH(ДАННЫЕ!$F$1)=MONTH(ДАННЫЕ!$Q744),111,11),1),0)&amp;"i"&amp;IF(ДАННЫЕ!$R744+ДАННЫЕ!$S744+ДАННЫЕ!$T744=0,0,1)&amp;"h"&amp;IF(ДАННЫЕ!$P744&gt;0,1,0)&amp;"p"&amp;IF(ДАННЫЕ!$CI744&gt;0,IF(YEAR(ДАННЫЕ!$F$1)=YEAR(ДАННЫЕ!$CI744),IF(MONTH(ДАННЫЕ!$F$1)=MONTH(ДАННЫЕ!$CI744),111,11),1),0)&amp;"d"&amp;IF(ДАННЫЕ!$CJ744&gt;0,IF(YEAR(ДАННЫЕ!$F$1)=YEAR(ДАННЫЕ!$CJ744),IF(MONTH(ДАННЫЕ!$F$1)=MONTH(ДАННЫЕ!$CJ744),111,11),1),0)&amp;"o"&amp;IF(ДАННЫЕ!$CK744&gt;0,IF(MONTH(ДАННЫЕ!$F$1)=MONTH(ДАННЫЕ!$CK744),111,11),0)&amp;"v"&amp;IF(ДАННЫЕ!$BE744&gt;0,IF(MONTH(ДАННЫЕ!$F$1)=MONTH(ДАННЫЕ!$BE744),111,11),0)</f>
        <v>g00f0c0s0i0h0p0d0o0v0</v>
      </c>
      <c r="P744" s="15">
        <f t="shared" si="35"/>
        <v>0</v>
      </c>
      <c r="Q744" s="15">
        <f>IF(ДАННЫЕ!$F$1&gt;ДАННЫЕ!$N744,IF(YEAR(ДАННЫЕ!$F$1)=YEAR(ДАННЫЕ!M744),1,0),0)</f>
        <v>0</v>
      </c>
      <c r="R744" s="15">
        <f>IF(ДАННЫЕ!$F$1&gt;ДАННЫЕ!$N744,IF(YEAR(ДАННЫЕ!$F$1)=YEAR(ДАННЫЕ!N744),1,0),0)</f>
        <v>0</v>
      </c>
      <c r="S744" s="15">
        <f>IF(ДАННЫЕ!$AA744="2А",1,IF(ДАННЫЕ!$AA744="2Б",2,IF(ДАННЫЕ!$AA744="2В",3,IF(ДАННЫЕ!$AA744=3,4,IF(ДАННЫЕ!$AA744="4А",5,IF(ДАННЫЕ!$AA744="4Б",6,IF(ДАННЫЕ!$AA744="4В",7,IF(ДАННЫЕ!$AA744=5,8,0))))))))</f>
        <v>0</v>
      </c>
      <c r="T744" s="15">
        <f>IF(OR(ДАННЫЕ!$AC744=2,ДАННЫЕ!$AD744=2,ДАННЫЕ!$AE744=2),2,IF(OR(ДАННЫЕ!$AC744=1,ДАННЫЕ!$AD744=1,ДАННЫЕ!$AE744=1),1,0))</f>
        <v>0</v>
      </c>
    </row>
    <row r="745" spans="1:20" ht="15" customHeight="1" x14ac:dyDescent="0.2">
      <c r="A745" s="78">
        <f>IF(B745&gt;0,IF(MONTH(ДАННЫЕ!$F$1)=MONTH(ДАННЫЕ!$B745),1,0),0)</f>
        <v>0</v>
      </c>
      <c r="B745" s="14">
        <f>IF(ДАННЫЕ!$B745&gt;0,IF(YEAR(ДАННЫЕ!$F$1)=YEAR(ДАННЫЕ!$B745),1,0),0)</f>
        <v>0</v>
      </c>
      <c r="C745" s="14">
        <f>IF(ДАННЫЕ!$CM745&gt;0,IF(YEAR(ДАННЫЕ!$F$1)=YEAR(ДАННЫЕ!$CM745),1,0),0)</f>
        <v>0</v>
      </c>
      <c r="D745" s="14">
        <f>IF(ДАННЫЕ!$CJ745&gt;0,IF(ДАННЫЕ!$CL745&gt;ДАННЫЕ!$F$1,1,IF(ДАННЫЕ!$CL745&gt;0,0,1)),0)</f>
        <v>0</v>
      </c>
      <c r="E745" s="43" t="str">
        <f ca="1">IF(ДАННЫЕ!$F$1&gt;0,IF(ДАННЫЕ!$G745&gt;0,DATEDIF(ДАННЫЕ!$G745,ДАННЫЕ!$F$1,"y"),""),IF(ДАННЫЕ!$G745&gt;0,DATEDIF(ДАННЫЕ!$G745,TODAY(),"y"),""))</f>
        <v/>
      </c>
      <c r="F745" s="43" t="str">
        <f xml:space="preserve"> IF(ДАННЫЕ!$F745="М",IF(E745&gt;=18,IF(E745&lt;60,1,""),""),"")&amp;IF(ДАННЫЕ!$F745="Ж",IF(E745&gt;=18,IF(E745&lt;55,1,""),""),"")</f>
        <v/>
      </c>
      <c r="G745" s="43" t="str">
        <f xml:space="preserve"> IF(ДАННЫЕ!$F745="М",IF(E745&gt;=60,2,""),"")&amp;IF(ДАННЫЕ!$F745="Ж",IF(E745&gt;=55,2,""),"")</f>
        <v/>
      </c>
      <c r="H745" s="43" t="str">
        <f t="shared" ca="1" si="33"/>
        <v/>
      </c>
      <c r="I745" s="43" t="str">
        <f t="shared" ca="1" si="34"/>
        <v>03</v>
      </c>
      <c r="J745" s="28" t="str">
        <f ca="1">ДАННЫЕ!$F745&amp;H745&amp;I745&amp;ДАННЫЕ!$I745&amp;"m"&amp;IF(ДАННЫЕ!$I745&gt;0,IF(ДАННЫЕ!$J745&gt;0,0,1),"")&amp;"f"&amp;IF(ДАННЫЕ!$R745&gt;0,IF(YEAR(ДАННЫЕ!$F$1)=YEAR(ДАННЫЕ!$R745),1,0),0)&amp;"z"&amp;ДАННЫЕ!$R745&amp;"p"&amp;ДАННЫЕ!$S745&amp;"i"&amp;ДАННЫЕ!$T745&amp;"h"&amp;ДАННЫЕ!$K745&amp;"be"&amp;ДАННЫЕ!$BI745&amp;"CD"&amp;IF(ДАННЫЕ!BF745&gt;500,4,IF(ДАННЫЕ!BF745&gt;350,3,IF(ДАННЫЕ!BF745&gt;200,2,IF(ДАННЫЕ!BF745&gt;0,1,0))))&amp;"g"&amp;B745&amp;"d"&amp;H745&amp;"l"&amp;ДАННЫЕ!AT745&amp;"a"&amp;ДАННЫЕ!$V745&amp;"v"&amp;R745&amp;"k"&amp;ДАННЫЕ!$U745&amp;"s"&amp;ДАННЫЕ!$Y745&amp;"t"&amp;ДАННЫЕ!$X745&amp;"b"&amp;IF(ДАННЫЕ!$Q745&gt;1,1,0)&amp;"PP"&amp;ДАННЫЕ!Z745&amp;"c"&amp;S745&amp;"x"&amp;IF(ДАННЫЕ!$BY745&gt;0,IF(YEAR(ДАННЫЕ!$F$1)=YEAR(ДАННЫЕ!$BY745),1,0),0)&amp;"n"&amp;IF(ДАННЫЕ!$BZ745&gt;0,IF(YEAR(ДАННЫЕ!$F$1)=YEAR(ДАННЫЕ!$BZ745),1,0),0)&amp;"u"&amp;D745&amp;"z"&amp;IF(ДАННЫЕ!$CL745&gt;0,IF(YEAR(ДАННЫЕ!$F$1)&gt;YEAR(ДАННЫЕ!$CL745),11,12),0)</f>
        <v>03mf0zpihbeCD0g0dlav0kstb0PPc0x0n0u0z0</v>
      </c>
      <c r="K745" s="28" t="str">
        <f ca="1">ДАННЫЕ!$I745&amp;"x"&amp;B745&amp;"w"&amp;IF(T745+ДАННЫЕ!AD745+ДАННЫЕ!AE745+ДАННЫЕ!AF745+ДАННЫЕ!AG745+ДАННЫЕ!AH745+ДАННЫЕ!$AL745+ДАННЫЕ!AI745+ДАННЫЕ!AJ745+ДАННЫЕ!AK745+ДАННЫЕ!AP745+ДАННЫЕ!AQ745+ДАННЫЕ!AR745+ДАННЫЕ!$AM745+ДАННЫЕ!$AN745+ДАННЫЕ!AS745+ДАННЫЕ!AT745&gt;0,1,0)&amp;IF(OR(T745=2,ДАННЫЕ!AD745=2,ДАННЫЕ!AE745=2,ДАННЫЕ!AF745=2,ДАННЫЕ!AG745=2,ДАННЫЕ!AH745=2,ДАННЫЕ!$AL745=2,ДАННЫЕ!AI745=2,ДАННЫЕ!AJ745=2,ДАННЫЕ!AK745=2,ДАННЫЕ!AP745=2,ДАННЫЕ!AQ745=2,ДАННЫЕ!AR745=2,ДАННЫЕ!$AM745=2,ДАННЫЕ!$AN745=2,ДАННЫЕ!AS745=2,ДАННЫЕ!AT745=2),2,0)&amp;"t"&amp;IF(T745&gt;0,"1"&amp;T745,"00")&amp;"f"&amp;IF(ДАННЫЕ!$AC745,"1"&amp;ДАННЫЕ!$AC745,"00")&amp;"b"&amp;IF(ДАННЫЕ!$AD745,"1"&amp;ДАННЫЕ!$AD745,"00")&amp;"g"&amp;IF(ДАННЫЕ!$AF745,"1"&amp;ДАННЫЕ!$AF745,"00")&amp;"c"&amp;IF(ДАННЫЕ!$AG745,"1"&amp;ДАННЫЕ!$AG745,"00")&amp;"i"&amp;IF(ДАННЫЕ!$AH745,"1"&amp;ДАННЫЕ!$AH745,"00")&amp;"r"&amp;IF(ДАННЫЕ!$AL745,"1"&amp;ДАННЫЕ!$AL745,"00")&amp;"m"&amp;IF(ДАННЫЕ!$AI745,"1"&amp;ДАННЫЕ!$AI745,"00")&amp;"hS"&amp;IF(ДАННЫЕ!$AJ745,"1"&amp;ДАННЫЕ!$AJ745,"00")&amp;"hZ"&amp;IF(ДАННЫЕ!$AK745,"1"&amp;ДАННЫЕ!$AK745,"00")&amp;"p"&amp;IF(ДАННЫЕ!$AP745,"1"&amp;ДАННЫЕ!$AP745,"00")&amp;"k"&amp;IF(ДАННЫЕ!$AQ745,"1"&amp;ДАННЫЕ!$AQ745,"00")&amp;"z"&amp;IF(ДАННЫЕ!$AR745,"1"&amp;ДАННЫЕ!$AR745,"00")&amp;"j"&amp;IF(ДАННЫЕ!$AM745,"1"&amp;ДАННЫЕ!$AM745,"00")&amp;"n"&amp;IF(ДАННЫЕ!$AN745,"1"&amp;ДАННЫЕ!$AN745,"00")&amp;"E"&amp;ДАННЫЕ!BI745&amp;"L"&amp;ДАННЫЕ!AO745&amp;"h"&amp;IF(ДАННЫЕ!$AU745&gt;0,1,0)&amp;"v"&amp;IF(ДАННЫЕ!$AW745&gt;0,1,0)&amp;"a"&amp;IF(ДАННЫЕ!$AS745,"1"&amp;ДАННЫЕ!$AS745,"00")&amp;"s"&amp;IF(ДАННЫЕ!$AT745,"1"&amp;ДАННЫЕ!$AT745,"00")&amp;"u"&amp;IF(ДАННЫЕ!$CJ745&gt;0,1,0)&amp;"y"&amp;B745&amp;"d"&amp;H745&amp;"e"&amp;F745&amp;G745</f>
        <v>x0w00t00f00b00g00c00i00r00m00hS00hZ00p00k00z00j00n00ELh0v0a00s00u0y0de</v>
      </c>
      <c r="L745" s="28" t="str">
        <f ca="1">ДАННЫЕ!$I745&amp;"VN"&amp;IF(ДАННЫЕ!AW745&gt;0,11,10)&amp;"CD"&amp;IF(ДАННЫЕ!BF745&gt;500,16,IF(ДАННЫЕ!BF745&gt;350,15,IF(ДАННЫЕ!BF745&gt;=200,14,IF(ДАННЫЕ!BF745&gt;=100,13,IF(ДАННЫЕ!BF745&gt;=50,12,IF(ДАННЫЕ!BF745&gt;0,11,10))))))&amp;"AR"&amp;IF(ДАННЫЕ!BX745&gt;0,1,0)&amp;"GD"&amp;B745&amp;"VV"&amp;IF(E745&gt;=5,IF(E745&lt;18,1,0),0)</f>
        <v>VN10CD10AR0GD0VV0</v>
      </c>
      <c r="M745" s="28" t="str">
        <f>ДАННЫЕ!$I745&amp;"b"&amp;ДАННЫЕ!$BI745&amp;"r"&amp;ДАННЫЕ!$BJ745&amp;"CD"&amp;IF(ДАННЫЕ!BF745&gt;0,IF(ДАННЫЕ!BF745&lt;200,1,IF(ДАННЫЕ!BF745&lt;350,2,3)),0)&amp;"h"&amp;IF(ДАННЫЕ!$BK745+ДАННЫЕ!$BL745+ДАННЫЕ!$BM745&gt;0,1,0)&amp;"x"&amp;ДАННЫЕ!$BK745&amp;"y"&amp;ДАННЫЕ!$BL745&amp;"z"&amp;ДАННЫЕ!$BM745&amp;"c"&amp;IF(ДАННЫЕ!$BK745+ДАННЫЕ!$BL745+ДАННЫЕ!$BM745=3,1,0)&amp;"a"&amp;IF(ДАННЫЕ!$BQ745+ДАННЫЕ!$BR745&gt;0,1,0)&amp;"d"&amp;ДАННЫЕ!$BQ745&amp;"v"&amp;ДАННЫЕ!$BR745&amp;"p"&amp;ДАННЫЕ!$BS745&amp;"n"&amp;ДАННЫЕ!$BU745&amp;"t"&amp;ДАННЫЕ!$BV745&amp;"o"&amp;ДАННЫЕ!$BT745&amp;"l"&amp;IF(ДАННЫЕ!$BN745&gt;0,1,0)&amp;ДАННЫЕ!$BN745&amp;"g"&amp;ДАННЫЕ!$BO745&amp;"s"&amp;ДАННЫЕ!$BP745&amp;"DZ"&amp;IF(ДАННЫЕ!B745-ДАННЫЕ!G745 &lt; 60,IF(ДАННЫЕ!B745-ДАННЫЕ!G745 &gt;= 0,1,0),0)&amp;"u"&amp;IF(ДАННЫЕ!$CJ745&gt;0,1,0)</f>
        <v>brCD0h0xyzc0a0dvpntol0gsDZ1u0</v>
      </c>
      <c r="N745" s="28" t="str">
        <f ca="1">ДАННЫЕ!$F745&amp;ДАННЫЕ!$I745&amp;"g"&amp;B745&amp;"cf"&amp;D745&amp;"a"&amp;IF(ДАННЫЕ!$BX745&gt;0,1,0)&amp;IF(ДАННЫЕ!$BF745&gt;500,1,IF(ДАННЫЕ!$BF745&gt;350,2,IF(ДАННЫЕ!$BF745&gt;=200,3,IF(ДАННЫЕ!$BF745&gt;=100,4,IF(ДАННЫЕ!$BF745&gt;=50,5,IF(ДАННЫЕ!$BF745&lt;50,6,0))))))&amp;"AR"&amp;IF(DATEDIF(ДАННЫЕ!$BX745,ДАННЫЕ!$F$1,"y")&gt;1,1,0)&amp;"VG"&amp;IF(ДАННЫЕ!$BH745="0",1,0)&amp;"o"&amp;IF(T745+ДАННЫЕ!$AF745+ДАННЫЕ!$AG745+ДАННЫЕ!$AH745+ДАННЫЕ!$AI745+ДАННЫЕ!$AJ745+ДАННЫЕ!$AP745+ДАННЫЕ!$AQ745+ДАННЫЕ!$AR745+ДАННЫЕ!$AU745+ДАННЫЕ!$AW745+ДАННЫЕ!$AS745+ДАННЫЕ!$AT745&gt;0,1,0)&amp;"x"&amp;ДАННЫЕ!$AG745&amp;"p"&amp;IF(ДАННЫЕ!$BY745&gt;0,1,0)&amp;"v"&amp;IF(ДАННЫЕ!$BZ745&gt;0,1,0)&amp;"n"&amp;ДАННЫЕ!$CA745&amp;"t"&amp;ДАННЫЕ!$AY745&amp;"k"&amp;ДАННЫЕ!$CB745&amp;"q"&amp;ДАННЫЕ!$CC745&amp;"w"&amp;ДАННЫЕ!$CD745&amp;"e"&amp;ДАННЫЕ!$CE745&amp;"m"&amp;ДАННЫЕ!$CF745&amp;"c"&amp;ДАННЫЕ!$CG745&amp;"z"&amp;ДАННЫЕ!$CH745&amp;"d"&amp;IF(H745=4,1,0)&amp;"s"&amp;IF(ДАННЫЕ!$J745=1,0,1)&amp;"u"&amp;IF(ДАННЫЕ!$CJ745&gt;0,1,0)</f>
        <v>g0cf0a06AR1VG0o0xp0v0ntkqwemczd0s1u0</v>
      </c>
      <c r="O745" s="28" t="str">
        <f>ДАННЫЕ!$I745&amp;"g"&amp;B745&amp;A745&amp;"f"&amp;P745&amp;"c"&amp;IF(ДАННЫЕ!$U745&gt;0,1,0)&amp;"s"&amp;IF(ДАННЫЕ!$Q745&gt;0,IF(YEAR(ДАННЫЕ!$F$1)=YEAR(ДАННЫЕ!$Q745),IF(MONTH(ДАННЫЕ!$F$1)=MONTH(ДАННЫЕ!$Q745),111,11),1),0)&amp;"i"&amp;IF(ДАННЫЕ!$R745+ДАННЫЕ!$S745+ДАННЫЕ!$T745=0,0,1)&amp;"h"&amp;IF(ДАННЫЕ!$P745&gt;0,1,0)&amp;"p"&amp;IF(ДАННЫЕ!$CI745&gt;0,IF(YEAR(ДАННЫЕ!$F$1)=YEAR(ДАННЫЕ!$CI745),IF(MONTH(ДАННЫЕ!$F$1)=MONTH(ДАННЫЕ!$CI745),111,11),1),0)&amp;"d"&amp;IF(ДАННЫЕ!$CJ745&gt;0,IF(YEAR(ДАННЫЕ!$F$1)=YEAR(ДАННЫЕ!$CJ745),IF(MONTH(ДАННЫЕ!$F$1)=MONTH(ДАННЫЕ!$CJ745),111,11),1),0)&amp;"o"&amp;IF(ДАННЫЕ!$CK745&gt;0,IF(MONTH(ДАННЫЕ!$F$1)=MONTH(ДАННЫЕ!$CK745),111,11),0)&amp;"v"&amp;IF(ДАННЫЕ!$BE745&gt;0,IF(MONTH(ДАННЫЕ!$F$1)=MONTH(ДАННЫЕ!$BE745),111,11),0)</f>
        <v>g00f0c0s0i0h0p0d0o0v0</v>
      </c>
      <c r="P745" s="15">
        <f t="shared" si="35"/>
        <v>0</v>
      </c>
      <c r="Q745" s="15">
        <f>IF(ДАННЫЕ!$F$1&gt;ДАННЫЕ!$N745,IF(YEAR(ДАННЫЕ!$F$1)=YEAR(ДАННЫЕ!M745),1,0),0)</f>
        <v>0</v>
      </c>
      <c r="R745" s="15">
        <f>IF(ДАННЫЕ!$F$1&gt;ДАННЫЕ!$N745,IF(YEAR(ДАННЫЕ!$F$1)=YEAR(ДАННЫЕ!N745),1,0),0)</f>
        <v>0</v>
      </c>
      <c r="S745" s="15">
        <f>IF(ДАННЫЕ!$AA745="2А",1,IF(ДАННЫЕ!$AA745="2Б",2,IF(ДАННЫЕ!$AA745="2В",3,IF(ДАННЫЕ!$AA745=3,4,IF(ДАННЫЕ!$AA745="4А",5,IF(ДАННЫЕ!$AA745="4Б",6,IF(ДАННЫЕ!$AA745="4В",7,IF(ДАННЫЕ!$AA745=5,8,0))))))))</f>
        <v>0</v>
      </c>
      <c r="T745" s="15">
        <f>IF(OR(ДАННЫЕ!$AC745=2,ДАННЫЕ!$AD745=2,ДАННЫЕ!$AE745=2),2,IF(OR(ДАННЫЕ!$AC745=1,ДАННЫЕ!$AD745=1,ДАННЫЕ!$AE745=1),1,0))</f>
        <v>0</v>
      </c>
    </row>
    <row r="746" spans="1:20" ht="15" customHeight="1" x14ac:dyDescent="0.2">
      <c r="A746" s="78">
        <f>IF(B746&gt;0,IF(MONTH(ДАННЫЕ!$F$1)=MONTH(ДАННЫЕ!$B746),1,0),0)</f>
        <v>0</v>
      </c>
      <c r="B746" s="14">
        <f>IF(ДАННЫЕ!$B746&gt;0,IF(YEAR(ДАННЫЕ!$F$1)=YEAR(ДАННЫЕ!$B746),1,0),0)</f>
        <v>0</v>
      </c>
      <c r="C746" s="14">
        <f>IF(ДАННЫЕ!$CM746&gt;0,IF(YEAR(ДАННЫЕ!$F$1)=YEAR(ДАННЫЕ!$CM746),1,0),0)</f>
        <v>0</v>
      </c>
      <c r="D746" s="14">
        <f>IF(ДАННЫЕ!$CJ746&gt;0,IF(ДАННЫЕ!$CL746&gt;ДАННЫЕ!$F$1,1,IF(ДАННЫЕ!$CL746&gt;0,0,1)),0)</f>
        <v>0</v>
      </c>
      <c r="E746" s="43" t="str">
        <f ca="1">IF(ДАННЫЕ!$F$1&gt;0,IF(ДАННЫЕ!$G746&gt;0,DATEDIF(ДАННЫЕ!$G746,ДАННЫЕ!$F$1,"y"),""),IF(ДАННЫЕ!$G746&gt;0,DATEDIF(ДАННЫЕ!$G746,TODAY(),"y"),""))</f>
        <v/>
      </c>
      <c r="F746" s="43" t="str">
        <f xml:space="preserve"> IF(ДАННЫЕ!$F746="М",IF(E746&gt;=18,IF(E746&lt;60,1,""),""),"")&amp;IF(ДАННЫЕ!$F746="Ж",IF(E746&gt;=18,IF(E746&lt;55,1,""),""),"")</f>
        <v/>
      </c>
      <c r="G746" s="43" t="str">
        <f xml:space="preserve"> IF(ДАННЫЕ!$F746="М",IF(E746&gt;=60,2,""),"")&amp;IF(ДАННЫЕ!$F746="Ж",IF(E746&gt;=55,2,""),"")</f>
        <v/>
      </c>
      <c r="H746" s="43" t="str">
        <f t="shared" ca="1" si="33"/>
        <v/>
      </c>
      <c r="I746" s="43" t="str">
        <f t="shared" ca="1" si="34"/>
        <v>03</v>
      </c>
      <c r="J746" s="28" t="str">
        <f ca="1">ДАННЫЕ!$F746&amp;H746&amp;I746&amp;ДАННЫЕ!$I746&amp;"m"&amp;IF(ДАННЫЕ!$I746&gt;0,IF(ДАННЫЕ!$J746&gt;0,0,1),"")&amp;"f"&amp;IF(ДАННЫЕ!$R746&gt;0,IF(YEAR(ДАННЫЕ!$F$1)=YEAR(ДАННЫЕ!$R746),1,0),0)&amp;"z"&amp;ДАННЫЕ!$R746&amp;"p"&amp;ДАННЫЕ!$S746&amp;"i"&amp;ДАННЫЕ!$T746&amp;"h"&amp;ДАННЫЕ!$K746&amp;"be"&amp;ДАННЫЕ!$BI746&amp;"CD"&amp;IF(ДАННЫЕ!BF746&gt;500,4,IF(ДАННЫЕ!BF746&gt;350,3,IF(ДАННЫЕ!BF746&gt;200,2,IF(ДАННЫЕ!BF746&gt;0,1,0))))&amp;"g"&amp;B746&amp;"d"&amp;H746&amp;"l"&amp;ДАННЫЕ!AT746&amp;"a"&amp;ДАННЫЕ!$V746&amp;"v"&amp;R746&amp;"k"&amp;ДАННЫЕ!$U746&amp;"s"&amp;ДАННЫЕ!$Y746&amp;"t"&amp;ДАННЫЕ!$X746&amp;"b"&amp;IF(ДАННЫЕ!$Q746&gt;1,1,0)&amp;"PP"&amp;ДАННЫЕ!Z746&amp;"c"&amp;S746&amp;"x"&amp;IF(ДАННЫЕ!$BY746&gt;0,IF(YEAR(ДАННЫЕ!$F$1)=YEAR(ДАННЫЕ!$BY746),1,0),0)&amp;"n"&amp;IF(ДАННЫЕ!$BZ746&gt;0,IF(YEAR(ДАННЫЕ!$F$1)=YEAR(ДАННЫЕ!$BZ746),1,0),0)&amp;"u"&amp;D746&amp;"z"&amp;IF(ДАННЫЕ!$CL746&gt;0,IF(YEAR(ДАННЫЕ!$F$1)&gt;YEAR(ДАННЫЕ!$CL746),11,12),0)</f>
        <v>03mf0zpihbeCD0g0dlav0kstb0PPc0x0n0u0z0</v>
      </c>
      <c r="K746" s="28" t="str">
        <f ca="1">ДАННЫЕ!$I746&amp;"x"&amp;B746&amp;"w"&amp;IF(T746+ДАННЫЕ!AD746+ДАННЫЕ!AE746+ДАННЫЕ!AF746+ДАННЫЕ!AG746+ДАННЫЕ!AH746+ДАННЫЕ!$AL746+ДАННЫЕ!AI746+ДАННЫЕ!AJ746+ДАННЫЕ!AK746+ДАННЫЕ!AP746+ДАННЫЕ!AQ746+ДАННЫЕ!AR746+ДАННЫЕ!$AM746+ДАННЫЕ!$AN746+ДАННЫЕ!AS746+ДАННЫЕ!AT746&gt;0,1,0)&amp;IF(OR(T746=2,ДАННЫЕ!AD746=2,ДАННЫЕ!AE746=2,ДАННЫЕ!AF746=2,ДАННЫЕ!AG746=2,ДАННЫЕ!AH746=2,ДАННЫЕ!$AL746=2,ДАННЫЕ!AI746=2,ДАННЫЕ!AJ746=2,ДАННЫЕ!AK746=2,ДАННЫЕ!AP746=2,ДАННЫЕ!AQ746=2,ДАННЫЕ!AR746=2,ДАННЫЕ!$AM746=2,ДАННЫЕ!$AN746=2,ДАННЫЕ!AS746=2,ДАННЫЕ!AT746=2),2,0)&amp;"t"&amp;IF(T746&gt;0,"1"&amp;T746,"00")&amp;"f"&amp;IF(ДАННЫЕ!$AC746,"1"&amp;ДАННЫЕ!$AC746,"00")&amp;"b"&amp;IF(ДАННЫЕ!$AD746,"1"&amp;ДАННЫЕ!$AD746,"00")&amp;"g"&amp;IF(ДАННЫЕ!$AF746,"1"&amp;ДАННЫЕ!$AF746,"00")&amp;"c"&amp;IF(ДАННЫЕ!$AG746,"1"&amp;ДАННЫЕ!$AG746,"00")&amp;"i"&amp;IF(ДАННЫЕ!$AH746,"1"&amp;ДАННЫЕ!$AH746,"00")&amp;"r"&amp;IF(ДАННЫЕ!$AL746,"1"&amp;ДАННЫЕ!$AL746,"00")&amp;"m"&amp;IF(ДАННЫЕ!$AI746,"1"&amp;ДАННЫЕ!$AI746,"00")&amp;"hS"&amp;IF(ДАННЫЕ!$AJ746,"1"&amp;ДАННЫЕ!$AJ746,"00")&amp;"hZ"&amp;IF(ДАННЫЕ!$AK746,"1"&amp;ДАННЫЕ!$AK746,"00")&amp;"p"&amp;IF(ДАННЫЕ!$AP746,"1"&amp;ДАННЫЕ!$AP746,"00")&amp;"k"&amp;IF(ДАННЫЕ!$AQ746,"1"&amp;ДАННЫЕ!$AQ746,"00")&amp;"z"&amp;IF(ДАННЫЕ!$AR746,"1"&amp;ДАННЫЕ!$AR746,"00")&amp;"j"&amp;IF(ДАННЫЕ!$AM746,"1"&amp;ДАННЫЕ!$AM746,"00")&amp;"n"&amp;IF(ДАННЫЕ!$AN746,"1"&amp;ДАННЫЕ!$AN746,"00")&amp;"E"&amp;ДАННЫЕ!BI746&amp;"L"&amp;ДАННЫЕ!AO746&amp;"h"&amp;IF(ДАННЫЕ!$AU746&gt;0,1,0)&amp;"v"&amp;IF(ДАННЫЕ!$AW746&gt;0,1,0)&amp;"a"&amp;IF(ДАННЫЕ!$AS746,"1"&amp;ДАННЫЕ!$AS746,"00")&amp;"s"&amp;IF(ДАННЫЕ!$AT746,"1"&amp;ДАННЫЕ!$AT746,"00")&amp;"u"&amp;IF(ДАННЫЕ!$CJ746&gt;0,1,0)&amp;"y"&amp;B746&amp;"d"&amp;H746&amp;"e"&amp;F746&amp;G746</f>
        <v>x0w00t00f00b00g00c00i00r00m00hS00hZ00p00k00z00j00n00ELh0v0a00s00u0y0de</v>
      </c>
      <c r="L746" s="28" t="str">
        <f ca="1">ДАННЫЕ!$I746&amp;"VN"&amp;IF(ДАННЫЕ!AW746&gt;0,11,10)&amp;"CD"&amp;IF(ДАННЫЕ!BF746&gt;500,16,IF(ДАННЫЕ!BF746&gt;350,15,IF(ДАННЫЕ!BF746&gt;=200,14,IF(ДАННЫЕ!BF746&gt;=100,13,IF(ДАННЫЕ!BF746&gt;=50,12,IF(ДАННЫЕ!BF746&gt;0,11,10))))))&amp;"AR"&amp;IF(ДАННЫЕ!BX746&gt;0,1,0)&amp;"GD"&amp;B746&amp;"VV"&amp;IF(E746&gt;=5,IF(E746&lt;18,1,0),0)</f>
        <v>VN10CD10AR0GD0VV0</v>
      </c>
      <c r="M746" s="28" t="str">
        <f>ДАННЫЕ!$I746&amp;"b"&amp;ДАННЫЕ!$BI746&amp;"r"&amp;ДАННЫЕ!$BJ746&amp;"CD"&amp;IF(ДАННЫЕ!BF746&gt;0,IF(ДАННЫЕ!BF746&lt;200,1,IF(ДАННЫЕ!BF746&lt;350,2,3)),0)&amp;"h"&amp;IF(ДАННЫЕ!$BK746+ДАННЫЕ!$BL746+ДАННЫЕ!$BM746&gt;0,1,0)&amp;"x"&amp;ДАННЫЕ!$BK746&amp;"y"&amp;ДАННЫЕ!$BL746&amp;"z"&amp;ДАННЫЕ!$BM746&amp;"c"&amp;IF(ДАННЫЕ!$BK746+ДАННЫЕ!$BL746+ДАННЫЕ!$BM746=3,1,0)&amp;"a"&amp;IF(ДАННЫЕ!$BQ746+ДАННЫЕ!$BR746&gt;0,1,0)&amp;"d"&amp;ДАННЫЕ!$BQ746&amp;"v"&amp;ДАННЫЕ!$BR746&amp;"p"&amp;ДАННЫЕ!$BS746&amp;"n"&amp;ДАННЫЕ!$BU746&amp;"t"&amp;ДАННЫЕ!$BV746&amp;"o"&amp;ДАННЫЕ!$BT746&amp;"l"&amp;IF(ДАННЫЕ!$BN746&gt;0,1,0)&amp;ДАННЫЕ!$BN746&amp;"g"&amp;ДАННЫЕ!$BO746&amp;"s"&amp;ДАННЫЕ!$BP746&amp;"DZ"&amp;IF(ДАННЫЕ!B746-ДАННЫЕ!G746 &lt; 60,IF(ДАННЫЕ!B746-ДАННЫЕ!G746 &gt;= 0,1,0),0)&amp;"u"&amp;IF(ДАННЫЕ!$CJ746&gt;0,1,0)</f>
        <v>brCD0h0xyzc0a0dvpntol0gsDZ1u0</v>
      </c>
      <c r="N746" s="28" t="str">
        <f ca="1">ДАННЫЕ!$F746&amp;ДАННЫЕ!$I746&amp;"g"&amp;B746&amp;"cf"&amp;D746&amp;"a"&amp;IF(ДАННЫЕ!$BX746&gt;0,1,0)&amp;IF(ДАННЫЕ!$BF746&gt;500,1,IF(ДАННЫЕ!$BF746&gt;350,2,IF(ДАННЫЕ!$BF746&gt;=200,3,IF(ДАННЫЕ!$BF746&gt;=100,4,IF(ДАННЫЕ!$BF746&gt;=50,5,IF(ДАННЫЕ!$BF746&lt;50,6,0))))))&amp;"AR"&amp;IF(DATEDIF(ДАННЫЕ!$BX746,ДАННЫЕ!$F$1,"y")&gt;1,1,0)&amp;"VG"&amp;IF(ДАННЫЕ!$BH746="0",1,0)&amp;"o"&amp;IF(T746+ДАННЫЕ!$AF746+ДАННЫЕ!$AG746+ДАННЫЕ!$AH746+ДАННЫЕ!$AI746+ДАННЫЕ!$AJ746+ДАННЫЕ!$AP746+ДАННЫЕ!$AQ746+ДАННЫЕ!$AR746+ДАННЫЕ!$AU746+ДАННЫЕ!$AW746+ДАННЫЕ!$AS746+ДАННЫЕ!$AT746&gt;0,1,0)&amp;"x"&amp;ДАННЫЕ!$AG746&amp;"p"&amp;IF(ДАННЫЕ!$BY746&gt;0,1,0)&amp;"v"&amp;IF(ДАННЫЕ!$BZ746&gt;0,1,0)&amp;"n"&amp;ДАННЫЕ!$CA746&amp;"t"&amp;ДАННЫЕ!$AY746&amp;"k"&amp;ДАННЫЕ!$CB746&amp;"q"&amp;ДАННЫЕ!$CC746&amp;"w"&amp;ДАННЫЕ!$CD746&amp;"e"&amp;ДАННЫЕ!$CE746&amp;"m"&amp;ДАННЫЕ!$CF746&amp;"c"&amp;ДАННЫЕ!$CG746&amp;"z"&amp;ДАННЫЕ!$CH746&amp;"d"&amp;IF(H746=4,1,0)&amp;"s"&amp;IF(ДАННЫЕ!$J746=1,0,1)&amp;"u"&amp;IF(ДАННЫЕ!$CJ746&gt;0,1,0)</f>
        <v>g0cf0a06AR1VG0o0xp0v0ntkqwemczd0s1u0</v>
      </c>
      <c r="O746" s="28" t="str">
        <f>ДАННЫЕ!$I746&amp;"g"&amp;B746&amp;A746&amp;"f"&amp;P746&amp;"c"&amp;IF(ДАННЫЕ!$U746&gt;0,1,0)&amp;"s"&amp;IF(ДАННЫЕ!$Q746&gt;0,IF(YEAR(ДАННЫЕ!$F$1)=YEAR(ДАННЫЕ!$Q746),IF(MONTH(ДАННЫЕ!$F$1)=MONTH(ДАННЫЕ!$Q746),111,11),1),0)&amp;"i"&amp;IF(ДАННЫЕ!$R746+ДАННЫЕ!$S746+ДАННЫЕ!$T746=0,0,1)&amp;"h"&amp;IF(ДАННЫЕ!$P746&gt;0,1,0)&amp;"p"&amp;IF(ДАННЫЕ!$CI746&gt;0,IF(YEAR(ДАННЫЕ!$F$1)=YEAR(ДАННЫЕ!$CI746),IF(MONTH(ДАННЫЕ!$F$1)=MONTH(ДАННЫЕ!$CI746),111,11),1),0)&amp;"d"&amp;IF(ДАННЫЕ!$CJ746&gt;0,IF(YEAR(ДАННЫЕ!$F$1)=YEAR(ДАННЫЕ!$CJ746),IF(MONTH(ДАННЫЕ!$F$1)=MONTH(ДАННЫЕ!$CJ746),111,11),1),0)&amp;"o"&amp;IF(ДАННЫЕ!$CK746&gt;0,IF(MONTH(ДАННЫЕ!$F$1)=MONTH(ДАННЫЕ!$CK746),111,11),0)&amp;"v"&amp;IF(ДАННЫЕ!$BE746&gt;0,IF(MONTH(ДАННЫЕ!$F$1)=MONTH(ДАННЫЕ!$BE746),111,11),0)</f>
        <v>g00f0c0s0i0h0p0d0o0v0</v>
      </c>
      <c r="P746" s="15">
        <f t="shared" si="35"/>
        <v>0</v>
      </c>
      <c r="Q746" s="15">
        <f>IF(ДАННЫЕ!$F$1&gt;ДАННЫЕ!$N746,IF(YEAR(ДАННЫЕ!$F$1)=YEAR(ДАННЫЕ!M746),1,0),0)</f>
        <v>0</v>
      </c>
      <c r="R746" s="15">
        <f>IF(ДАННЫЕ!$F$1&gt;ДАННЫЕ!$N746,IF(YEAR(ДАННЫЕ!$F$1)=YEAR(ДАННЫЕ!N746),1,0),0)</f>
        <v>0</v>
      </c>
      <c r="S746" s="15">
        <f>IF(ДАННЫЕ!$AA746="2А",1,IF(ДАННЫЕ!$AA746="2Б",2,IF(ДАННЫЕ!$AA746="2В",3,IF(ДАННЫЕ!$AA746=3,4,IF(ДАННЫЕ!$AA746="4А",5,IF(ДАННЫЕ!$AA746="4Б",6,IF(ДАННЫЕ!$AA746="4В",7,IF(ДАННЫЕ!$AA746=5,8,0))))))))</f>
        <v>0</v>
      </c>
      <c r="T746" s="15">
        <f>IF(OR(ДАННЫЕ!$AC746=2,ДАННЫЕ!$AD746=2,ДАННЫЕ!$AE746=2),2,IF(OR(ДАННЫЕ!$AC746=1,ДАННЫЕ!$AD746=1,ДАННЫЕ!$AE746=1),1,0))</f>
        <v>0</v>
      </c>
    </row>
    <row r="747" spans="1:20" ht="15" customHeight="1" x14ac:dyDescent="0.2">
      <c r="A747" s="78">
        <f>IF(B747&gt;0,IF(MONTH(ДАННЫЕ!$F$1)=MONTH(ДАННЫЕ!$B747),1,0),0)</f>
        <v>0</v>
      </c>
      <c r="B747" s="14">
        <f>IF(ДАННЫЕ!$B747&gt;0,IF(YEAR(ДАННЫЕ!$F$1)=YEAR(ДАННЫЕ!$B747),1,0),0)</f>
        <v>0</v>
      </c>
      <c r="C747" s="14">
        <f>IF(ДАННЫЕ!$CM747&gt;0,IF(YEAR(ДАННЫЕ!$F$1)=YEAR(ДАННЫЕ!$CM747),1,0),0)</f>
        <v>0</v>
      </c>
      <c r="D747" s="14">
        <f>IF(ДАННЫЕ!$CJ747&gt;0,IF(ДАННЫЕ!$CL747&gt;ДАННЫЕ!$F$1,1,IF(ДАННЫЕ!$CL747&gt;0,0,1)),0)</f>
        <v>0</v>
      </c>
      <c r="E747" s="43" t="str">
        <f ca="1">IF(ДАННЫЕ!$F$1&gt;0,IF(ДАННЫЕ!$G747&gt;0,DATEDIF(ДАННЫЕ!$G747,ДАННЫЕ!$F$1,"y"),""),IF(ДАННЫЕ!$G747&gt;0,DATEDIF(ДАННЫЕ!$G747,TODAY(),"y"),""))</f>
        <v/>
      </c>
      <c r="F747" s="43" t="str">
        <f xml:space="preserve"> IF(ДАННЫЕ!$F747="М",IF(E747&gt;=18,IF(E747&lt;60,1,""),""),"")&amp;IF(ДАННЫЕ!$F747="Ж",IF(E747&gt;=18,IF(E747&lt;55,1,""),""),"")</f>
        <v/>
      </c>
      <c r="G747" s="43" t="str">
        <f xml:space="preserve"> IF(ДАННЫЕ!$F747="М",IF(E747&gt;=60,2,""),"")&amp;IF(ДАННЫЕ!$F747="Ж",IF(E747&gt;=55,2,""),"")</f>
        <v/>
      </c>
      <c r="H747" s="43" t="str">
        <f t="shared" ca="1" si="33"/>
        <v/>
      </c>
      <c r="I747" s="43" t="str">
        <f t="shared" ca="1" si="34"/>
        <v>03</v>
      </c>
      <c r="J747" s="28" t="str">
        <f ca="1">ДАННЫЕ!$F747&amp;H747&amp;I747&amp;ДАННЫЕ!$I747&amp;"m"&amp;IF(ДАННЫЕ!$I747&gt;0,IF(ДАННЫЕ!$J747&gt;0,0,1),"")&amp;"f"&amp;IF(ДАННЫЕ!$R747&gt;0,IF(YEAR(ДАННЫЕ!$F$1)=YEAR(ДАННЫЕ!$R747),1,0),0)&amp;"z"&amp;ДАННЫЕ!$R747&amp;"p"&amp;ДАННЫЕ!$S747&amp;"i"&amp;ДАННЫЕ!$T747&amp;"h"&amp;ДАННЫЕ!$K747&amp;"be"&amp;ДАННЫЕ!$BI747&amp;"CD"&amp;IF(ДАННЫЕ!BF747&gt;500,4,IF(ДАННЫЕ!BF747&gt;350,3,IF(ДАННЫЕ!BF747&gt;200,2,IF(ДАННЫЕ!BF747&gt;0,1,0))))&amp;"g"&amp;B747&amp;"d"&amp;H747&amp;"l"&amp;ДАННЫЕ!AT747&amp;"a"&amp;ДАННЫЕ!$V747&amp;"v"&amp;R747&amp;"k"&amp;ДАННЫЕ!$U747&amp;"s"&amp;ДАННЫЕ!$Y747&amp;"t"&amp;ДАННЫЕ!$X747&amp;"b"&amp;IF(ДАННЫЕ!$Q747&gt;1,1,0)&amp;"PP"&amp;ДАННЫЕ!Z747&amp;"c"&amp;S747&amp;"x"&amp;IF(ДАННЫЕ!$BY747&gt;0,IF(YEAR(ДАННЫЕ!$F$1)=YEAR(ДАННЫЕ!$BY747),1,0),0)&amp;"n"&amp;IF(ДАННЫЕ!$BZ747&gt;0,IF(YEAR(ДАННЫЕ!$F$1)=YEAR(ДАННЫЕ!$BZ747),1,0),0)&amp;"u"&amp;D747&amp;"z"&amp;IF(ДАННЫЕ!$CL747&gt;0,IF(YEAR(ДАННЫЕ!$F$1)&gt;YEAR(ДАННЫЕ!$CL747),11,12),0)</f>
        <v>03mf0zpihbeCD0g0dlav0kstb0PPc0x0n0u0z0</v>
      </c>
      <c r="K747" s="28" t="str">
        <f ca="1">ДАННЫЕ!$I747&amp;"x"&amp;B747&amp;"w"&amp;IF(T747+ДАННЫЕ!AD747+ДАННЫЕ!AE747+ДАННЫЕ!AF747+ДАННЫЕ!AG747+ДАННЫЕ!AH747+ДАННЫЕ!$AL747+ДАННЫЕ!AI747+ДАННЫЕ!AJ747+ДАННЫЕ!AK747+ДАННЫЕ!AP747+ДАННЫЕ!AQ747+ДАННЫЕ!AR747+ДАННЫЕ!$AM747+ДАННЫЕ!$AN747+ДАННЫЕ!AS747+ДАННЫЕ!AT747&gt;0,1,0)&amp;IF(OR(T747=2,ДАННЫЕ!AD747=2,ДАННЫЕ!AE747=2,ДАННЫЕ!AF747=2,ДАННЫЕ!AG747=2,ДАННЫЕ!AH747=2,ДАННЫЕ!$AL747=2,ДАННЫЕ!AI747=2,ДАННЫЕ!AJ747=2,ДАННЫЕ!AK747=2,ДАННЫЕ!AP747=2,ДАННЫЕ!AQ747=2,ДАННЫЕ!AR747=2,ДАННЫЕ!$AM747=2,ДАННЫЕ!$AN747=2,ДАННЫЕ!AS747=2,ДАННЫЕ!AT747=2),2,0)&amp;"t"&amp;IF(T747&gt;0,"1"&amp;T747,"00")&amp;"f"&amp;IF(ДАННЫЕ!$AC747,"1"&amp;ДАННЫЕ!$AC747,"00")&amp;"b"&amp;IF(ДАННЫЕ!$AD747,"1"&amp;ДАННЫЕ!$AD747,"00")&amp;"g"&amp;IF(ДАННЫЕ!$AF747,"1"&amp;ДАННЫЕ!$AF747,"00")&amp;"c"&amp;IF(ДАННЫЕ!$AG747,"1"&amp;ДАННЫЕ!$AG747,"00")&amp;"i"&amp;IF(ДАННЫЕ!$AH747,"1"&amp;ДАННЫЕ!$AH747,"00")&amp;"r"&amp;IF(ДАННЫЕ!$AL747,"1"&amp;ДАННЫЕ!$AL747,"00")&amp;"m"&amp;IF(ДАННЫЕ!$AI747,"1"&amp;ДАННЫЕ!$AI747,"00")&amp;"hS"&amp;IF(ДАННЫЕ!$AJ747,"1"&amp;ДАННЫЕ!$AJ747,"00")&amp;"hZ"&amp;IF(ДАННЫЕ!$AK747,"1"&amp;ДАННЫЕ!$AK747,"00")&amp;"p"&amp;IF(ДАННЫЕ!$AP747,"1"&amp;ДАННЫЕ!$AP747,"00")&amp;"k"&amp;IF(ДАННЫЕ!$AQ747,"1"&amp;ДАННЫЕ!$AQ747,"00")&amp;"z"&amp;IF(ДАННЫЕ!$AR747,"1"&amp;ДАННЫЕ!$AR747,"00")&amp;"j"&amp;IF(ДАННЫЕ!$AM747,"1"&amp;ДАННЫЕ!$AM747,"00")&amp;"n"&amp;IF(ДАННЫЕ!$AN747,"1"&amp;ДАННЫЕ!$AN747,"00")&amp;"E"&amp;ДАННЫЕ!BI747&amp;"L"&amp;ДАННЫЕ!AO747&amp;"h"&amp;IF(ДАННЫЕ!$AU747&gt;0,1,0)&amp;"v"&amp;IF(ДАННЫЕ!$AW747&gt;0,1,0)&amp;"a"&amp;IF(ДАННЫЕ!$AS747,"1"&amp;ДАННЫЕ!$AS747,"00")&amp;"s"&amp;IF(ДАННЫЕ!$AT747,"1"&amp;ДАННЫЕ!$AT747,"00")&amp;"u"&amp;IF(ДАННЫЕ!$CJ747&gt;0,1,0)&amp;"y"&amp;B747&amp;"d"&amp;H747&amp;"e"&amp;F747&amp;G747</f>
        <v>x0w00t00f00b00g00c00i00r00m00hS00hZ00p00k00z00j00n00ELh0v0a00s00u0y0de</v>
      </c>
      <c r="L747" s="28" t="str">
        <f ca="1">ДАННЫЕ!$I747&amp;"VN"&amp;IF(ДАННЫЕ!AW747&gt;0,11,10)&amp;"CD"&amp;IF(ДАННЫЕ!BF747&gt;500,16,IF(ДАННЫЕ!BF747&gt;350,15,IF(ДАННЫЕ!BF747&gt;=200,14,IF(ДАННЫЕ!BF747&gt;=100,13,IF(ДАННЫЕ!BF747&gt;=50,12,IF(ДАННЫЕ!BF747&gt;0,11,10))))))&amp;"AR"&amp;IF(ДАННЫЕ!BX747&gt;0,1,0)&amp;"GD"&amp;B747&amp;"VV"&amp;IF(E747&gt;=5,IF(E747&lt;18,1,0),0)</f>
        <v>VN10CD10AR0GD0VV0</v>
      </c>
      <c r="M747" s="28" t="str">
        <f>ДАННЫЕ!$I747&amp;"b"&amp;ДАННЫЕ!$BI747&amp;"r"&amp;ДАННЫЕ!$BJ747&amp;"CD"&amp;IF(ДАННЫЕ!BF747&gt;0,IF(ДАННЫЕ!BF747&lt;200,1,IF(ДАННЫЕ!BF747&lt;350,2,3)),0)&amp;"h"&amp;IF(ДАННЫЕ!$BK747+ДАННЫЕ!$BL747+ДАННЫЕ!$BM747&gt;0,1,0)&amp;"x"&amp;ДАННЫЕ!$BK747&amp;"y"&amp;ДАННЫЕ!$BL747&amp;"z"&amp;ДАННЫЕ!$BM747&amp;"c"&amp;IF(ДАННЫЕ!$BK747+ДАННЫЕ!$BL747+ДАННЫЕ!$BM747=3,1,0)&amp;"a"&amp;IF(ДАННЫЕ!$BQ747+ДАННЫЕ!$BR747&gt;0,1,0)&amp;"d"&amp;ДАННЫЕ!$BQ747&amp;"v"&amp;ДАННЫЕ!$BR747&amp;"p"&amp;ДАННЫЕ!$BS747&amp;"n"&amp;ДАННЫЕ!$BU747&amp;"t"&amp;ДАННЫЕ!$BV747&amp;"o"&amp;ДАННЫЕ!$BT747&amp;"l"&amp;IF(ДАННЫЕ!$BN747&gt;0,1,0)&amp;ДАННЫЕ!$BN747&amp;"g"&amp;ДАННЫЕ!$BO747&amp;"s"&amp;ДАННЫЕ!$BP747&amp;"DZ"&amp;IF(ДАННЫЕ!B747-ДАННЫЕ!G747 &lt; 60,IF(ДАННЫЕ!B747-ДАННЫЕ!G747 &gt;= 0,1,0),0)&amp;"u"&amp;IF(ДАННЫЕ!$CJ747&gt;0,1,0)</f>
        <v>brCD0h0xyzc0a0dvpntol0gsDZ1u0</v>
      </c>
      <c r="N747" s="28" t="str">
        <f ca="1">ДАННЫЕ!$F747&amp;ДАННЫЕ!$I747&amp;"g"&amp;B747&amp;"cf"&amp;D747&amp;"a"&amp;IF(ДАННЫЕ!$BX747&gt;0,1,0)&amp;IF(ДАННЫЕ!$BF747&gt;500,1,IF(ДАННЫЕ!$BF747&gt;350,2,IF(ДАННЫЕ!$BF747&gt;=200,3,IF(ДАННЫЕ!$BF747&gt;=100,4,IF(ДАННЫЕ!$BF747&gt;=50,5,IF(ДАННЫЕ!$BF747&lt;50,6,0))))))&amp;"AR"&amp;IF(DATEDIF(ДАННЫЕ!$BX747,ДАННЫЕ!$F$1,"y")&gt;1,1,0)&amp;"VG"&amp;IF(ДАННЫЕ!$BH747="0",1,0)&amp;"o"&amp;IF(T747+ДАННЫЕ!$AF747+ДАННЫЕ!$AG747+ДАННЫЕ!$AH747+ДАННЫЕ!$AI747+ДАННЫЕ!$AJ747+ДАННЫЕ!$AP747+ДАННЫЕ!$AQ747+ДАННЫЕ!$AR747+ДАННЫЕ!$AU747+ДАННЫЕ!$AW747+ДАННЫЕ!$AS747+ДАННЫЕ!$AT747&gt;0,1,0)&amp;"x"&amp;ДАННЫЕ!$AG747&amp;"p"&amp;IF(ДАННЫЕ!$BY747&gt;0,1,0)&amp;"v"&amp;IF(ДАННЫЕ!$BZ747&gt;0,1,0)&amp;"n"&amp;ДАННЫЕ!$CA747&amp;"t"&amp;ДАННЫЕ!$AY747&amp;"k"&amp;ДАННЫЕ!$CB747&amp;"q"&amp;ДАННЫЕ!$CC747&amp;"w"&amp;ДАННЫЕ!$CD747&amp;"e"&amp;ДАННЫЕ!$CE747&amp;"m"&amp;ДАННЫЕ!$CF747&amp;"c"&amp;ДАННЫЕ!$CG747&amp;"z"&amp;ДАННЫЕ!$CH747&amp;"d"&amp;IF(H747=4,1,0)&amp;"s"&amp;IF(ДАННЫЕ!$J747=1,0,1)&amp;"u"&amp;IF(ДАННЫЕ!$CJ747&gt;0,1,0)</f>
        <v>g0cf0a06AR1VG0o0xp0v0ntkqwemczd0s1u0</v>
      </c>
      <c r="O747" s="28" t="str">
        <f>ДАННЫЕ!$I747&amp;"g"&amp;B747&amp;A747&amp;"f"&amp;P747&amp;"c"&amp;IF(ДАННЫЕ!$U747&gt;0,1,0)&amp;"s"&amp;IF(ДАННЫЕ!$Q747&gt;0,IF(YEAR(ДАННЫЕ!$F$1)=YEAR(ДАННЫЕ!$Q747),IF(MONTH(ДАННЫЕ!$F$1)=MONTH(ДАННЫЕ!$Q747),111,11),1),0)&amp;"i"&amp;IF(ДАННЫЕ!$R747+ДАННЫЕ!$S747+ДАННЫЕ!$T747=0,0,1)&amp;"h"&amp;IF(ДАННЫЕ!$P747&gt;0,1,0)&amp;"p"&amp;IF(ДАННЫЕ!$CI747&gt;0,IF(YEAR(ДАННЫЕ!$F$1)=YEAR(ДАННЫЕ!$CI747),IF(MONTH(ДАННЫЕ!$F$1)=MONTH(ДАННЫЕ!$CI747),111,11),1),0)&amp;"d"&amp;IF(ДАННЫЕ!$CJ747&gt;0,IF(YEAR(ДАННЫЕ!$F$1)=YEAR(ДАННЫЕ!$CJ747),IF(MONTH(ДАННЫЕ!$F$1)=MONTH(ДАННЫЕ!$CJ747),111,11),1),0)&amp;"o"&amp;IF(ДАННЫЕ!$CK747&gt;0,IF(MONTH(ДАННЫЕ!$F$1)=MONTH(ДАННЫЕ!$CK747),111,11),0)&amp;"v"&amp;IF(ДАННЫЕ!$BE747&gt;0,IF(MONTH(ДАННЫЕ!$F$1)=MONTH(ДАННЫЕ!$BE747),111,11),0)</f>
        <v>g00f0c0s0i0h0p0d0o0v0</v>
      </c>
      <c r="P747" s="15">
        <f t="shared" si="35"/>
        <v>0</v>
      </c>
      <c r="Q747" s="15">
        <f>IF(ДАННЫЕ!$F$1&gt;ДАННЫЕ!$N747,IF(YEAR(ДАННЫЕ!$F$1)=YEAR(ДАННЫЕ!M747),1,0),0)</f>
        <v>0</v>
      </c>
      <c r="R747" s="15">
        <f>IF(ДАННЫЕ!$F$1&gt;ДАННЫЕ!$N747,IF(YEAR(ДАННЫЕ!$F$1)=YEAR(ДАННЫЕ!N747),1,0),0)</f>
        <v>0</v>
      </c>
      <c r="S747" s="15">
        <f>IF(ДАННЫЕ!$AA747="2А",1,IF(ДАННЫЕ!$AA747="2Б",2,IF(ДАННЫЕ!$AA747="2В",3,IF(ДАННЫЕ!$AA747=3,4,IF(ДАННЫЕ!$AA747="4А",5,IF(ДАННЫЕ!$AA747="4Б",6,IF(ДАННЫЕ!$AA747="4В",7,IF(ДАННЫЕ!$AA747=5,8,0))))))))</f>
        <v>0</v>
      </c>
      <c r="T747" s="15">
        <f>IF(OR(ДАННЫЕ!$AC747=2,ДАННЫЕ!$AD747=2,ДАННЫЕ!$AE747=2),2,IF(OR(ДАННЫЕ!$AC747=1,ДАННЫЕ!$AD747=1,ДАННЫЕ!$AE747=1),1,0))</f>
        <v>0</v>
      </c>
    </row>
    <row r="748" spans="1:20" ht="15" customHeight="1" x14ac:dyDescent="0.2">
      <c r="A748" s="78">
        <f>IF(B748&gt;0,IF(MONTH(ДАННЫЕ!$F$1)=MONTH(ДАННЫЕ!$B748),1,0),0)</f>
        <v>0</v>
      </c>
      <c r="B748" s="14">
        <f>IF(ДАННЫЕ!$B748&gt;0,IF(YEAR(ДАННЫЕ!$F$1)=YEAR(ДАННЫЕ!$B748),1,0),0)</f>
        <v>0</v>
      </c>
      <c r="C748" s="14">
        <f>IF(ДАННЫЕ!$CM748&gt;0,IF(YEAR(ДАННЫЕ!$F$1)=YEAR(ДАННЫЕ!$CM748),1,0),0)</f>
        <v>0</v>
      </c>
      <c r="D748" s="14">
        <f>IF(ДАННЫЕ!$CJ748&gt;0,IF(ДАННЫЕ!$CL748&gt;ДАННЫЕ!$F$1,1,IF(ДАННЫЕ!$CL748&gt;0,0,1)),0)</f>
        <v>0</v>
      </c>
      <c r="E748" s="43" t="str">
        <f ca="1">IF(ДАННЫЕ!$F$1&gt;0,IF(ДАННЫЕ!$G748&gt;0,DATEDIF(ДАННЫЕ!$G748,ДАННЫЕ!$F$1,"y"),""),IF(ДАННЫЕ!$G748&gt;0,DATEDIF(ДАННЫЕ!$G748,TODAY(),"y"),""))</f>
        <v/>
      </c>
      <c r="F748" s="43" t="str">
        <f xml:space="preserve"> IF(ДАННЫЕ!$F748="М",IF(E748&gt;=18,IF(E748&lt;60,1,""),""),"")&amp;IF(ДАННЫЕ!$F748="Ж",IF(E748&gt;=18,IF(E748&lt;55,1,""),""),"")</f>
        <v/>
      </c>
      <c r="G748" s="43" t="str">
        <f xml:space="preserve"> IF(ДАННЫЕ!$F748="М",IF(E748&gt;=60,2,""),"")&amp;IF(ДАННЫЕ!$F748="Ж",IF(E748&gt;=55,2,""),"")</f>
        <v/>
      </c>
      <c r="H748" s="43" t="str">
        <f t="shared" ca="1" si="33"/>
        <v/>
      </c>
      <c r="I748" s="43" t="str">
        <f t="shared" ca="1" si="34"/>
        <v>03</v>
      </c>
      <c r="J748" s="28" t="str">
        <f ca="1">ДАННЫЕ!$F748&amp;H748&amp;I748&amp;ДАННЫЕ!$I748&amp;"m"&amp;IF(ДАННЫЕ!$I748&gt;0,IF(ДАННЫЕ!$J748&gt;0,0,1),"")&amp;"f"&amp;IF(ДАННЫЕ!$R748&gt;0,IF(YEAR(ДАННЫЕ!$F$1)=YEAR(ДАННЫЕ!$R748),1,0),0)&amp;"z"&amp;ДАННЫЕ!$R748&amp;"p"&amp;ДАННЫЕ!$S748&amp;"i"&amp;ДАННЫЕ!$T748&amp;"h"&amp;ДАННЫЕ!$K748&amp;"be"&amp;ДАННЫЕ!$BI748&amp;"CD"&amp;IF(ДАННЫЕ!BF748&gt;500,4,IF(ДАННЫЕ!BF748&gt;350,3,IF(ДАННЫЕ!BF748&gt;200,2,IF(ДАННЫЕ!BF748&gt;0,1,0))))&amp;"g"&amp;B748&amp;"d"&amp;H748&amp;"l"&amp;ДАННЫЕ!AT748&amp;"a"&amp;ДАННЫЕ!$V748&amp;"v"&amp;R748&amp;"k"&amp;ДАННЫЕ!$U748&amp;"s"&amp;ДАННЫЕ!$Y748&amp;"t"&amp;ДАННЫЕ!$X748&amp;"b"&amp;IF(ДАННЫЕ!$Q748&gt;1,1,0)&amp;"PP"&amp;ДАННЫЕ!Z748&amp;"c"&amp;S748&amp;"x"&amp;IF(ДАННЫЕ!$BY748&gt;0,IF(YEAR(ДАННЫЕ!$F$1)=YEAR(ДАННЫЕ!$BY748),1,0),0)&amp;"n"&amp;IF(ДАННЫЕ!$BZ748&gt;0,IF(YEAR(ДАННЫЕ!$F$1)=YEAR(ДАННЫЕ!$BZ748),1,0),0)&amp;"u"&amp;D748&amp;"z"&amp;IF(ДАННЫЕ!$CL748&gt;0,IF(YEAR(ДАННЫЕ!$F$1)&gt;YEAR(ДАННЫЕ!$CL748),11,12),0)</f>
        <v>03mf0zpihbeCD0g0dlav0kstb0PPc0x0n0u0z0</v>
      </c>
      <c r="K748" s="28" t="str">
        <f ca="1">ДАННЫЕ!$I748&amp;"x"&amp;B748&amp;"w"&amp;IF(T748+ДАННЫЕ!AD748+ДАННЫЕ!AE748+ДАННЫЕ!AF748+ДАННЫЕ!AG748+ДАННЫЕ!AH748+ДАННЫЕ!$AL748+ДАННЫЕ!AI748+ДАННЫЕ!AJ748+ДАННЫЕ!AK748+ДАННЫЕ!AP748+ДАННЫЕ!AQ748+ДАННЫЕ!AR748+ДАННЫЕ!$AM748+ДАННЫЕ!$AN748+ДАННЫЕ!AS748+ДАННЫЕ!AT748&gt;0,1,0)&amp;IF(OR(T748=2,ДАННЫЕ!AD748=2,ДАННЫЕ!AE748=2,ДАННЫЕ!AF748=2,ДАННЫЕ!AG748=2,ДАННЫЕ!AH748=2,ДАННЫЕ!$AL748=2,ДАННЫЕ!AI748=2,ДАННЫЕ!AJ748=2,ДАННЫЕ!AK748=2,ДАННЫЕ!AP748=2,ДАННЫЕ!AQ748=2,ДАННЫЕ!AR748=2,ДАННЫЕ!$AM748=2,ДАННЫЕ!$AN748=2,ДАННЫЕ!AS748=2,ДАННЫЕ!AT748=2),2,0)&amp;"t"&amp;IF(T748&gt;0,"1"&amp;T748,"00")&amp;"f"&amp;IF(ДАННЫЕ!$AC748,"1"&amp;ДАННЫЕ!$AC748,"00")&amp;"b"&amp;IF(ДАННЫЕ!$AD748,"1"&amp;ДАННЫЕ!$AD748,"00")&amp;"g"&amp;IF(ДАННЫЕ!$AF748,"1"&amp;ДАННЫЕ!$AF748,"00")&amp;"c"&amp;IF(ДАННЫЕ!$AG748,"1"&amp;ДАННЫЕ!$AG748,"00")&amp;"i"&amp;IF(ДАННЫЕ!$AH748,"1"&amp;ДАННЫЕ!$AH748,"00")&amp;"r"&amp;IF(ДАННЫЕ!$AL748,"1"&amp;ДАННЫЕ!$AL748,"00")&amp;"m"&amp;IF(ДАННЫЕ!$AI748,"1"&amp;ДАННЫЕ!$AI748,"00")&amp;"hS"&amp;IF(ДАННЫЕ!$AJ748,"1"&amp;ДАННЫЕ!$AJ748,"00")&amp;"hZ"&amp;IF(ДАННЫЕ!$AK748,"1"&amp;ДАННЫЕ!$AK748,"00")&amp;"p"&amp;IF(ДАННЫЕ!$AP748,"1"&amp;ДАННЫЕ!$AP748,"00")&amp;"k"&amp;IF(ДАННЫЕ!$AQ748,"1"&amp;ДАННЫЕ!$AQ748,"00")&amp;"z"&amp;IF(ДАННЫЕ!$AR748,"1"&amp;ДАННЫЕ!$AR748,"00")&amp;"j"&amp;IF(ДАННЫЕ!$AM748,"1"&amp;ДАННЫЕ!$AM748,"00")&amp;"n"&amp;IF(ДАННЫЕ!$AN748,"1"&amp;ДАННЫЕ!$AN748,"00")&amp;"E"&amp;ДАННЫЕ!BI748&amp;"L"&amp;ДАННЫЕ!AO748&amp;"h"&amp;IF(ДАННЫЕ!$AU748&gt;0,1,0)&amp;"v"&amp;IF(ДАННЫЕ!$AW748&gt;0,1,0)&amp;"a"&amp;IF(ДАННЫЕ!$AS748,"1"&amp;ДАННЫЕ!$AS748,"00")&amp;"s"&amp;IF(ДАННЫЕ!$AT748,"1"&amp;ДАННЫЕ!$AT748,"00")&amp;"u"&amp;IF(ДАННЫЕ!$CJ748&gt;0,1,0)&amp;"y"&amp;B748&amp;"d"&amp;H748&amp;"e"&amp;F748&amp;G748</f>
        <v>x0w00t00f00b00g00c00i00r00m00hS00hZ00p00k00z00j00n00ELh0v0a00s00u0y0de</v>
      </c>
      <c r="L748" s="28" t="str">
        <f ca="1">ДАННЫЕ!$I748&amp;"VN"&amp;IF(ДАННЫЕ!AW748&gt;0,11,10)&amp;"CD"&amp;IF(ДАННЫЕ!BF748&gt;500,16,IF(ДАННЫЕ!BF748&gt;350,15,IF(ДАННЫЕ!BF748&gt;=200,14,IF(ДАННЫЕ!BF748&gt;=100,13,IF(ДАННЫЕ!BF748&gt;=50,12,IF(ДАННЫЕ!BF748&gt;0,11,10))))))&amp;"AR"&amp;IF(ДАННЫЕ!BX748&gt;0,1,0)&amp;"GD"&amp;B748&amp;"VV"&amp;IF(E748&gt;=5,IF(E748&lt;18,1,0),0)</f>
        <v>VN10CD10AR0GD0VV0</v>
      </c>
      <c r="M748" s="28" t="str">
        <f>ДАННЫЕ!$I748&amp;"b"&amp;ДАННЫЕ!$BI748&amp;"r"&amp;ДАННЫЕ!$BJ748&amp;"CD"&amp;IF(ДАННЫЕ!BF748&gt;0,IF(ДАННЫЕ!BF748&lt;200,1,IF(ДАННЫЕ!BF748&lt;350,2,3)),0)&amp;"h"&amp;IF(ДАННЫЕ!$BK748+ДАННЫЕ!$BL748+ДАННЫЕ!$BM748&gt;0,1,0)&amp;"x"&amp;ДАННЫЕ!$BK748&amp;"y"&amp;ДАННЫЕ!$BL748&amp;"z"&amp;ДАННЫЕ!$BM748&amp;"c"&amp;IF(ДАННЫЕ!$BK748+ДАННЫЕ!$BL748+ДАННЫЕ!$BM748=3,1,0)&amp;"a"&amp;IF(ДАННЫЕ!$BQ748+ДАННЫЕ!$BR748&gt;0,1,0)&amp;"d"&amp;ДАННЫЕ!$BQ748&amp;"v"&amp;ДАННЫЕ!$BR748&amp;"p"&amp;ДАННЫЕ!$BS748&amp;"n"&amp;ДАННЫЕ!$BU748&amp;"t"&amp;ДАННЫЕ!$BV748&amp;"o"&amp;ДАННЫЕ!$BT748&amp;"l"&amp;IF(ДАННЫЕ!$BN748&gt;0,1,0)&amp;ДАННЫЕ!$BN748&amp;"g"&amp;ДАННЫЕ!$BO748&amp;"s"&amp;ДАННЫЕ!$BP748&amp;"DZ"&amp;IF(ДАННЫЕ!B748-ДАННЫЕ!G748 &lt; 60,IF(ДАННЫЕ!B748-ДАННЫЕ!G748 &gt;= 0,1,0),0)&amp;"u"&amp;IF(ДАННЫЕ!$CJ748&gt;0,1,0)</f>
        <v>brCD0h0xyzc0a0dvpntol0gsDZ1u0</v>
      </c>
      <c r="N748" s="28" t="str">
        <f ca="1">ДАННЫЕ!$F748&amp;ДАННЫЕ!$I748&amp;"g"&amp;B748&amp;"cf"&amp;D748&amp;"a"&amp;IF(ДАННЫЕ!$BX748&gt;0,1,0)&amp;IF(ДАННЫЕ!$BF748&gt;500,1,IF(ДАННЫЕ!$BF748&gt;350,2,IF(ДАННЫЕ!$BF748&gt;=200,3,IF(ДАННЫЕ!$BF748&gt;=100,4,IF(ДАННЫЕ!$BF748&gt;=50,5,IF(ДАННЫЕ!$BF748&lt;50,6,0))))))&amp;"AR"&amp;IF(DATEDIF(ДАННЫЕ!$BX748,ДАННЫЕ!$F$1,"y")&gt;1,1,0)&amp;"VG"&amp;IF(ДАННЫЕ!$BH748="0",1,0)&amp;"o"&amp;IF(T748+ДАННЫЕ!$AF748+ДАННЫЕ!$AG748+ДАННЫЕ!$AH748+ДАННЫЕ!$AI748+ДАННЫЕ!$AJ748+ДАННЫЕ!$AP748+ДАННЫЕ!$AQ748+ДАННЫЕ!$AR748+ДАННЫЕ!$AU748+ДАННЫЕ!$AW748+ДАННЫЕ!$AS748+ДАННЫЕ!$AT748&gt;0,1,0)&amp;"x"&amp;ДАННЫЕ!$AG748&amp;"p"&amp;IF(ДАННЫЕ!$BY748&gt;0,1,0)&amp;"v"&amp;IF(ДАННЫЕ!$BZ748&gt;0,1,0)&amp;"n"&amp;ДАННЫЕ!$CA748&amp;"t"&amp;ДАННЫЕ!$AY748&amp;"k"&amp;ДАННЫЕ!$CB748&amp;"q"&amp;ДАННЫЕ!$CC748&amp;"w"&amp;ДАННЫЕ!$CD748&amp;"e"&amp;ДАННЫЕ!$CE748&amp;"m"&amp;ДАННЫЕ!$CF748&amp;"c"&amp;ДАННЫЕ!$CG748&amp;"z"&amp;ДАННЫЕ!$CH748&amp;"d"&amp;IF(H748=4,1,0)&amp;"s"&amp;IF(ДАННЫЕ!$J748=1,0,1)&amp;"u"&amp;IF(ДАННЫЕ!$CJ748&gt;0,1,0)</f>
        <v>g0cf0a06AR1VG0o0xp0v0ntkqwemczd0s1u0</v>
      </c>
      <c r="O748" s="28" t="str">
        <f>ДАННЫЕ!$I748&amp;"g"&amp;B748&amp;A748&amp;"f"&amp;P748&amp;"c"&amp;IF(ДАННЫЕ!$U748&gt;0,1,0)&amp;"s"&amp;IF(ДАННЫЕ!$Q748&gt;0,IF(YEAR(ДАННЫЕ!$F$1)=YEAR(ДАННЫЕ!$Q748),IF(MONTH(ДАННЫЕ!$F$1)=MONTH(ДАННЫЕ!$Q748),111,11),1),0)&amp;"i"&amp;IF(ДАННЫЕ!$R748+ДАННЫЕ!$S748+ДАННЫЕ!$T748=0,0,1)&amp;"h"&amp;IF(ДАННЫЕ!$P748&gt;0,1,0)&amp;"p"&amp;IF(ДАННЫЕ!$CI748&gt;0,IF(YEAR(ДАННЫЕ!$F$1)=YEAR(ДАННЫЕ!$CI748),IF(MONTH(ДАННЫЕ!$F$1)=MONTH(ДАННЫЕ!$CI748),111,11),1),0)&amp;"d"&amp;IF(ДАННЫЕ!$CJ748&gt;0,IF(YEAR(ДАННЫЕ!$F$1)=YEAR(ДАННЫЕ!$CJ748),IF(MONTH(ДАННЫЕ!$F$1)=MONTH(ДАННЫЕ!$CJ748),111,11),1),0)&amp;"o"&amp;IF(ДАННЫЕ!$CK748&gt;0,IF(MONTH(ДАННЫЕ!$F$1)=MONTH(ДАННЫЕ!$CK748),111,11),0)&amp;"v"&amp;IF(ДАННЫЕ!$BE748&gt;0,IF(MONTH(ДАННЫЕ!$F$1)=MONTH(ДАННЫЕ!$BE748),111,11),0)</f>
        <v>g00f0c0s0i0h0p0d0o0v0</v>
      </c>
      <c r="P748" s="15">
        <f t="shared" si="35"/>
        <v>0</v>
      </c>
      <c r="Q748" s="15">
        <f>IF(ДАННЫЕ!$F$1&gt;ДАННЫЕ!$N748,IF(YEAR(ДАННЫЕ!$F$1)=YEAR(ДАННЫЕ!M748),1,0),0)</f>
        <v>0</v>
      </c>
      <c r="R748" s="15">
        <f>IF(ДАННЫЕ!$F$1&gt;ДАННЫЕ!$N748,IF(YEAR(ДАННЫЕ!$F$1)=YEAR(ДАННЫЕ!N748),1,0),0)</f>
        <v>0</v>
      </c>
      <c r="S748" s="15">
        <f>IF(ДАННЫЕ!$AA748="2А",1,IF(ДАННЫЕ!$AA748="2Б",2,IF(ДАННЫЕ!$AA748="2В",3,IF(ДАННЫЕ!$AA748=3,4,IF(ДАННЫЕ!$AA748="4А",5,IF(ДАННЫЕ!$AA748="4Б",6,IF(ДАННЫЕ!$AA748="4В",7,IF(ДАННЫЕ!$AA748=5,8,0))))))))</f>
        <v>0</v>
      </c>
      <c r="T748" s="15">
        <f>IF(OR(ДАННЫЕ!$AC748=2,ДАННЫЕ!$AD748=2,ДАННЫЕ!$AE748=2),2,IF(OR(ДАННЫЕ!$AC748=1,ДАННЫЕ!$AD748=1,ДАННЫЕ!$AE748=1),1,0))</f>
        <v>0</v>
      </c>
    </row>
    <row r="749" spans="1:20" ht="15" customHeight="1" x14ac:dyDescent="0.2">
      <c r="A749" s="78">
        <f>IF(B749&gt;0,IF(MONTH(ДАННЫЕ!$F$1)=MONTH(ДАННЫЕ!$B749),1,0),0)</f>
        <v>0</v>
      </c>
      <c r="B749" s="14">
        <f>IF(ДАННЫЕ!$B749&gt;0,IF(YEAR(ДАННЫЕ!$F$1)=YEAR(ДАННЫЕ!$B749),1,0),0)</f>
        <v>0</v>
      </c>
      <c r="C749" s="14">
        <f>IF(ДАННЫЕ!$CM749&gt;0,IF(YEAR(ДАННЫЕ!$F$1)=YEAR(ДАННЫЕ!$CM749),1,0),0)</f>
        <v>0</v>
      </c>
      <c r="D749" s="14">
        <f>IF(ДАННЫЕ!$CJ749&gt;0,IF(ДАННЫЕ!$CL749&gt;ДАННЫЕ!$F$1,1,IF(ДАННЫЕ!$CL749&gt;0,0,1)),0)</f>
        <v>0</v>
      </c>
      <c r="E749" s="43" t="str">
        <f ca="1">IF(ДАННЫЕ!$F$1&gt;0,IF(ДАННЫЕ!$G749&gt;0,DATEDIF(ДАННЫЕ!$G749,ДАННЫЕ!$F$1,"y"),""),IF(ДАННЫЕ!$G749&gt;0,DATEDIF(ДАННЫЕ!$G749,TODAY(),"y"),""))</f>
        <v/>
      </c>
      <c r="F749" s="43" t="str">
        <f xml:space="preserve"> IF(ДАННЫЕ!$F749="М",IF(E749&gt;=18,IF(E749&lt;60,1,""),""),"")&amp;IF(ДАННЫЕ!$F749="Ж",IF(E749&gt;=18,IF(E749&lt;55,1,""),""),"")</f>
        <v/>
      </c>
      <c r="G749" s="43" t="str">
        <f xml:space="preserve"> IF(ДАННЫЕ!$F749="М",IF(E749&gt;=60,2,""),"")&amp;IF(ДАННЫЕ!$F749="Ж",IF(E749&gt;=55,2,""),"")</f>
        <v/>
      </c>
      <c r="H749" s="43" t="str">
        <f t="shared" ca="1" si="33"/>
        <v/>
      </c>
      <c r="I749" s="43" t="str">
        <f t="shared" ca="1" si="34"/>
        <v>03</v>
      </c>
      <c r="J749" s="28" t="str">
        <f ca="1">ДАННЫЕ!$F749&amp;H749&amp;I749&amp;ДАННЫЕ!$I749&amp;"m"&amp;IF(ДАННЫЕ!$I749&gt;0,IF(ДАННЫЕ!$J749&gt;0,0,1),"")&amp;"f"&amp;IF(ДАННЫЕ!$R749&gt;0,IF(YEAR(ДАННЫЕ!$F$1)=YEAR(ДАННЫЕ!$R749),1,0),0)&amp;"z"&amp;ДАННЫЕ!$R749&amp;"p"&amp;ДАННЫЕ!$S749&amp;"i"&amp;ДАННЫЕ!$T749&amp;"h"&amp;ДАННЫЕ!$K749&amp;"be"&amp;ДАННЫЕ!$BI749&amp;"CD"&amp;IF(ДАННЫЕ!BF749&gt;500,4,IF(ДАННЫЕ!BF749&gt;350,3,IF(ДАННЫЕ!BF749&gt;200,2,IF(ДАННЫЕ!BF749&gt;0,1,0))))&amp;"g"&amp;B749&amp;"d"&amp;H749&amp;"l"&amp;ДАННЫЕ!AT749&amp;"a"&amp;ДАННЫЕ!$V749&amp;"v"&amp;R749&amp;"k"&amp;ДАННЫЕ!$U749&amp;"s"&amp;ДАННЫЕ!$Y749&amp;"t"&amp;ДАННЫЕ!$X749&amp;"b"&amp;IF(ДАННЫЕ!$Q749&gt;1,1,0)&amp;"PP"&amp;ДАННЫЕ!Z749&amp;"c"&amp;S749&amp;"x"&amp;IF(ДАННЫЕ!$BY749&gt;0,IF(YEAR(ДАННЫЕ!$F$1)=YEAR(ДАННЫЕ!$BY749),1,0),0)&amp;"n"&amp;IF(ДАННЫЕ!$BZ749&gt;0,IF(YEAR(ДАННЫЕ!$F$1)=YEAR(ДАННЫЕ!$BZ749),1,0),0)&amp;"u"&amp;D749&amp;"z"&amp;IF(ДАННЫЕ!$CL749&gt;0,IF(YEAR(ДАННЫЕ!$F$1)&gt;YEAR(ДАННЫЕ!$CL749),11,12),0)</f>
        <v>03mf0zpihbeCD0g0dlav0kstb0PPc0x0n0u0z0</v>
      </c>
      <c r="K749" s="28" t="str">
        <f ca="1">ДАННЫЕ!$I749&amp;"x"&amp;B749&amp;"w"&amp;IF(T749+ДАННЫЕ!AD749+ДАННЫЕ!AE749+ДАННЫЕ!AF749+ДАННЫЕ!AG749+ДАННЫЕ!AH749+ДАННЫЕ!$AL749+ДАННЫЕ!AI749+ДАННЫЕ!AJ749+ДАННЫЕ!AK749+ДАННЫЕ!AP749+ДАННЫЕ!AQ749+ДАННЫЕ!AR749+ДАННЫЕ!$AM749+ДАННЫЕ!$AN749+ДАННЫЕ!AS749+ДАННЫЕ!AT749&gt;0,1,0)&amp;IF(OR(T749=2,ДАННЫЕ!AD749=2,ДАННЫЕ!AE749=2,ДАННЫЕ!AF749=2,ДАННЫЕ!AG749=2,ДАННЫЕ!AH749=2,ДАННЫЕ!$AL749=2,ДАННЫЕ!AI749=2,ДАННЫЕ!AJ749=2,ДАННЫЕ!AK749=2,ДАННЫЕ!AP749=2,ДАННЫЕ!AQ749=2,ДАННЫЕ!AR749=2,ДАННЫЕ!$AM749=2,ДАННЫЕ!$AN749=2,ДАННЫЕ!AS749=2,ДАННЫЕ!AT749=2),2,0)&amp;"t"&amp;IF(T749&gt;0,"1"&amp;T749,"00")&amp;"f"&amp;IF(ДАННЫЕ!$AC749,"1"&amp;ДАННЫЕ!$AC749,"00")&amp;"b"&amp;IF(ДАННЫЕ!$AD749,"1"&amp;ДАННЫЕ!$AD749,"00")&amp;"g"&amp;IF(ДАННЫЕ!$AF749,"1"&amp;ДАННЫЕ!$AF749,"00")&amp;"c"&amp;IF(ДАННЫЕ!$AG749,"1"&amp;ДАННЫЕ!$AG749,"00")&amp;"i"&amp;IF(ДАННЫЕ!$AH749,"1"&amp;ДАННЫЕ!$AH749,"00")&amp;"r"&amp;IF(ДАННЫЕ!$AL749,"1"&amp;ДАННЫЕ!$AL749,"00")&amp;"m"&amp;IF(ДАННЫЕ!$AI749,"1"&amp;ДАННЫЕ!$AI749,"00")&amp;"hS"&amp;IF(ДАННЫЕ!$AJ749,"1"&amp;ДАННЫЕ!$AJ749,"00")&amp;"hZ"&amp;IF(ДАННЫЕ!$AK749,"1"&amp;ДАННЫЕ!$AK749,"00")&amp;"p"&amp;IF(ДАННЫЕ!$AP749,"1"&amp;ДАННЫЕ!$AP749,"00")&amp;"k"&amp;IF(ДАННЫЕ!$AQ749,"1"&amp;ДАННЫЕ!$AQ749,"00")&amp;"z"&amp;IF(ДАННЫЕ!$AR749,"1"&amp;ДАННЫЕ!$AR749,"00")&amp;"j"&amp;IF(ДАННЫЕ!$AM749,"1"&amp;ДАННЫЕ!$AM749,"00")&amp;"n"&amp;IF(ДАННЫЕ!$AN749,"1"&amp;ДАННЫЕ!$AN749,"00")&amp;"E"&amp;ДАННЫЕ!BI749&amp;"L"&amp;ДАННЫЕ!AO749&amp;"h"&amp;IF(ДАННЫЕ!$AU749&gt;0,1,0)&amp;"v"&amp;IF(ДАННЫЕ!$AW749&gt;0,1,0)&amp;"a"&amp;IF(ДАННЫЕ!$AS749,"1"&amp;ДАННЫЕ!$AS749,"00")&amp;"s"&amp;IF(ДАННЫЕ!$AT749,"1"&amp;ДАННЫЕ!$AT749,"00")&amp;"u"&amp;IF(ДАННЫЕ!$CJ749&gt;0,1,0)&amp;"y"&amp;B749&amp;"d"&amp;H749&amp;"e"&amp;F749&amp;G749</f>
        <v>x0w00t00f00b00g00c00i00r00m00hS00hZ00p00k00z00j00n00ELh0v0a00s00u0y0de</v>
      </c>
      <c r="L749" s="28" t="str">
        <f ca="1">ДАННЫЕ!$I749&amp;"VN"&amp;IF(ДАННЫЕ!AW749&gt;0,11,10)&amp;"CD"&amp;IF(ДАННЫЕ!BF749&gt;500,16,IF(ДАННЫЕ!BF749&gt;350,15,IF(ДАННЫЕ!BF749&gt;=200,14,IF(ДАННЫЕ!BF749&gt;=100,13,IF(ДАННЫЕ!BF749&gt;=50,12,IF(ДАННЫЕ!BF749&gt;0,11,10))))))&amp;"AR"&amp;IF(ДАННЫЕ!BX749&gt;0,1,0)&amp;"GD"&amp;B749&amp;"VV"&amp;IF(E749&gt;=5,IF(E749&lt;18,1,0),0)</f>
        <v>VN10CD10AR0GD0VV0</v>
      </c>
      <c r="M749" s="28" t="str">
        <f>ДАННЫЕ!$I749&amp;"b"&amp;ДАННЫЕ!$BI749&amp;"r"&amp;ДАННЫЕ!$BJ749&amp;"CD"&amp;IF(ДАННЫЕ!BF749&gt;0,IF(ДАННЫЕ!BF749&lt;200,1,IF(ДАННЫЕ!BF749&lt;350,2,3)),0)&amp;"h"&amp;IF(ДАННЫЕ!$BK749+ДАННЫЕ!$BL749+ДАННЫЕ!$BM749&gt;0,1,0)&amp;"x"&amp;ДАННЫЕ!$BK749&amp;"y"&amp;ДАННЫЕ!$BL749&amp;"z"&amp;ДАННЫЕ!$BM749&amp;"c"&amp;IF(ДАННЫЕ!$BK749+ДАННЫЕ!$BL749+ДАННЫЕ!$BM749=3,1,0)&amp;"a"&amp;IF(ДАННЫЕ!$BQ749+ДАННЫЕ!$BR749&gt;0,1,0)&amp;"d"&amp;ДАННЫЕ!$BQ749&amp;"v"&amp;ДАННЫЕ!$BR749&amp;"p"&amp;ДАННЫЕ!$BS749&amp;"n"&amp;ДАННЫЕ!$BU749&amp;"t"&amp;ДАННЫЕ!$BV749&amp;"o"&amp;ДАННЫЕ!$BT749&amp;"l"&amp;IF(ДАННЫЕ!$BN749&gt;0,1,0)&amp;ДАННЫЕ!$BN749&amp;"g"&amp;ДАННЫЕ!$BO749&amp;"s"&amp;ДАННЫЕ!$BP749&amp;"DZ"&amp;IF(ДАННЫЕ!B749-ДАННЫЕ!G749 &lt; 60,IF(ДАННЫЕ!B749-ДАННЫЕ!G749 &gt;= 0,1,0),0)&amp;"u"&amp;IF(ДАННЫЕ!$CJ749&gt;0,1,0)</f>
        <v>brCD0h0xyzc0a0dvpntol0gsDZ1u0</v>
      </c>
      <c r="N749" s="28" t="str">
        <f ca="1">ДАННЫЕ!$F749&amp;ДАННЫЕ!$I749&amp;"g"&amp;B749&amp;"cf"&amp;D749&amp;"a"&amp;IF(ДАННЫЕ!$BX749&gt;0,1,0)&amp;IF(ДАННЫЕ!$BF749&gt;500,1,IF(ДАННЫЕ!$BF749&gt;350,2,IF(ДАННЫЕ!$BF749&gt;=200,3,IF(ДАННЫЕ!$BF749&gt;=100,4,IF(ДАННЫЕ!$BF749&gt;=50,5,IF(ДАННЫЕ!$BF749&lt;50,6,0))))))&amp;"AR"&amp;IF(DATEDIF(ДАННЫЕ!$BX749,ДАННЫЕ!$F$1,"y")&gt;1,1,0)&amp;"VG"&amp;IF(ДАННЫЕ!$BH749="0",1,0)&amp;"o"&amp;IF(T749+ДАННЫЕ!$AF749+ДАННЫЕ!$AG749+ДАННЫЕ!$AH749+ДАННЫЕ!$AI749+ДАННЫЕ!$AJ749+ДАННЫЕ!$AP749+ДАННЫЕ!$AQ749+ДАННЫЕ!$AR749+ДАННЫЕ!$AU749+ДАННЫЕ!$AW749+ДАННЫЕ!$AS749+ДАННЫЕ!$AT749&gt;0,1,0)&amp;"x"&amp;ДАННЫЕ!$AG749&amp;"p"&amp;IF(ДАННЫЕ!$BY749&gt;0,1,0)&amp;"v"&amp;IF(ДАННЫЕ!$BZ749&gt;0,1,0)&amp;"n"&amp;ДАННЫЕ!$CA749&amp;"t"&amp;ДАННЫЕ!$AY749&amp;"k"&amp;ДАННЫЕ!$CB749&amp;"q"&amp;ДАННЫЕ!$CC749&amp;"w"&amp;ДАННЫЕ!$CD749&amp;"e"&amp;ДАННЫЕ!$CE749&amp;"m"&amp;ДАННЫЕ!$CF749&amp;"c"&amp;ДАННЫЕ!$CG749&amp;"z"&amp;ДАННЫЕ!$CH749&amp;"d"&amp;IF(H749=4,1,0)&amp;"s"&amp;IF(ДАННЫЕ!$J749=1,0,1)&amp;"u"&amp;IF(ДАННЫЕ!$CJ749&gt;0,1,0)</f>
        <v>g0cf0a06AR1VG0o0xp0v0ntkqwemczd0s1u0</v>
      </c>
      <c r="O749" s="28" t="str">
        <f>ДАННЫЕ!$I749&amp;"g"&amp;B749&amp;A749&amp;"f"&amp;P749&amp;"c"&amp;IF(ДАННЫЕ!$U749&gt;0,1,0)&amp;"s"&amp;IF(ДАННЫЕ!$Q749&gt;0,IF(YEAR(ДАННЫЕ!$F$1)=YEAR(ДАННЫЕ!$Q749),IF(MONTH(ДАННЫЕ!$F$1)=MONTH(ДАННЫЕ!$Q749),111,11),1),0)&amp;"i"&amp;IF(ДАННЫЕ!$R749+ДАННЫЕ!$S749+ДАННЫЕ!$T749=0,0,1)&amp;"h"&amp;IF(ДАННЫЕ!$P749&gt;0,1,0)&amp;"p"&amp;IF(ДАННЫЕ!$CI749&gt;0,IF(YEAR(ДАННЫЕ!$F$1)=YEAR(ДАННЫЕ!$CI749),IF(MONTH(ДАННЫЕ!$F$1)=MONTH(ДАННЫЕ!$CI749),111,11),1),0)&amp;"d"&amp;IF(ДАННЫЕ!$CJ749&gt;0,IF(YEAR(ДАННЫЕ!$F$1)=YEAR(ДАННЫЕ!$CJ749),IF(MONTH(ДАННЫЕ!$F$1)=MONTH(ДАННЫЕ!$CJ749),111,11),1),0)&amp;"o"&amp;IF(ДАННЫЕ!$CK749&gt;0,IF(MONTH(ДАННЫЕ!$F$1)=MONTH(ДАННЫЕ!$CK749),111,11),0)&amp;"v"&amp;IF(ДАННЫЕ!$BE749&gt;0,IF(MONTH(ДАННЫЕ!$F$1)=MONTH(ДАННЫЕ!$BE749),111,11),0)</f>
        <v>g00f0c0s0i0h0p0d0o0v0</v>
      </c>
      <c r="P749" s="15">
        <f t="shared" si="35"/>
        <v>0</v>
      </c>
      <c r="Q749" s="15">
        <f>IF(ДАННЫЕ!$F$1&gt;ДАННЫЕ!$N749,IF(YEAR(ДАННЫЕ!$F$1)=YEAR(ДАННЫЕ!M749),1,0),0)</f>
        <v>0</v>
      </c>
      <c r="R749" s="15">
        <f>IF(ДАННЫЕ!$F$1&gt;ДАННЫЕ!$N749,IF(YEAR(ДАННЫЕ!$F$1)=YEAR(ДАННЫЕ!N749),1,0),0)</f>
        <v>0</v>
      </c>
      <c r="S749" s="15">
        <f>IF(ДАННЫЕ!$AA749="2А",1,IF(ДАННЫЕ!$AA749="2Б",2,IF(ДАННЫЕ!$AA749="2В",3,IF(ДАННЫЕ!$AA749=3,4,IF(ДАННЫЕ!$AA749="4А",5,IF(ДАННЫЕ!$AA749="4Б",6,IF(ДАННЫЕ!$AA749="4В",7,IF(ДАННЫЕ!$AA749=5,8,0))))))))</f>
        <v>0</v>
      </c>
      <c r="T749" s="15">
        <f>IF(OR(ДАННЫЕ!$AC749=2,ДАННЫЕ!$AD749=2,ДАННЫЕ!$AE749=2),2,IF(OR(ДАННЫЕ!$AC749=1,ДАННЫЕ!$AD749=1,ДАННЫЕ!$AE749=1),1,0))</f>
        <v>0</v>
      </c>
    </row>
    <row r="750" spans="1:20" ht="15" customHeight="1" x14ac:dyDescent="0.2">
      <c r="A750" s="78">
        <f>IF(B750&gt;0,IF(MONTH(ДАННЫЕ!$F$1)=MONTH(ДАННЫЕ!$B750),1,0),0)</f>
        <v>0</v>
      </c>
      <c r="B750" s="14">
        <f>IF(ДАННЫЕ!$B750&gt;0,IF(YEAR(ДАННЫЕ!$F$1)=YEAR(ДАННЫЕ!$B750),1,0),0)</f>
        <v>0</v>
      </c>
      <c r="C750" s="14">
        <f>IF(ДАННЫЕ!$CM750&gt;0,IF(YEAR(ДАННЫЕ!$F$1)=YEAR(ДАННЫЕ!$CM750),1,0),0)</f>
        <v>0</v>
      </c>
      <c r="D750" s="14">
        <f>IF(ДАННЫЕ!$CJ750&gt;0,IF(ДАННЫЕ!$CL750&gt;ДАННЫЕ!$F$1,1,IF(ДАННЫЕ!$CL750&gt;0,0,1)),0)</f>
        <v>0</v>
      </c>
      <c r="E750" s="43" t="str">
        <f ca="1">IF(ДАННЫЕ!$F$1&gt;0,IF(ДАННЫЕ!$G750&gt;0,DATEDIF(ДАННЫЕ!$G750,ДАННЫЕ!$F$1,"y"),""),IF(ДАННЫЕ!$G750&gt;0,DATEDIF(ДАННЫЕ!$G750,TODAY(),"y"),""))</f>
        <v/>
      </c>
      <c r="F750" s="43" t="str">
        <f xml:space="preserve"> IF(ДАННЫЕ!$F750="М",IF(E750&gt;=18,IF(E750&lt;60,1,""),""),"")&amp;IF(ДАННЫЕ!$F750="Ж",IF(E750&gt;=18,IF(E750&lt;55,1,""),""),"")</f>
        <v/>
      </c>
      <c r="G750" s="43" t="str">
        <f xml:space="preserve"> IF(ДАННЫЕ!$F750="М",IF(E750&gt;=60,2,""),"")&amp;IF(ДАННЫЕ!$F750="Ж",IF(E750&gt;=55,2,""),"")</f>
        <v/>
      </c>
      <c r="H750" s="43" t="str">
        <f t="shared" ca="1" si="33"/>
        <v/>
      </c>
      <c r="I750" s="43" t="str">
        <f t="shared" ca="1" si="34"/>
        <v>03</v>
      </c>
      <c r="J750" s="28" t="str">
        <f ca="1">ДАННЫЕ!$F750&amp;H750&amp;I750&amp;ДАННЫЕ!$I750&amp;"m"&amp;IF(ДАННЫЕ!$I750&gt;0,IF(ДАННЫЕ!$J750&gt;0,0,1),"")&amp;"f"&amp;IF(ДАННЫЕ!$R750&gt;0,IF(YEAR(ДАННЫЕ!$F$1)=YEAR(ДАННЫЕ!$R750),1,0),0)&amp;"z"&amp;ДАННЫЕ!$R750&amp;"p"&amp;ДАННЫЕ!$S750&amp;"i"&amp;ДАННЫЕ!$T750&amp;"h"&amp;ДАННЫЕ!$K750&amp;"be"&amp;ДАННЫЕ!$BI750&amp;"CD"&amp;IF(ДАННЫЕ!BF750&gt;500,4,IF(ДАННЫЕ!BF750&gt;350,3,IF(ДАННЫЕ!BF750&gt;200,2,IF(ДАННЫЕ!BF750&gt;0,1,0))))&amp;"g"&amp;B750&amp;"d"&amp;H750&amp;"l"&amp;ДАННЫЕ!AT750&amp;"a"&amp;ДАННЫЕ!$V750&amp;"v"&amp;R750&amp;"k"&amp;ДАННЫЕ!$U750&amp;"s"&amp;ДАННЫЕ!$Y750&amp;"t"&amp;ДАННЫЕ!$X750&amp;"b"&amp;IF(ДАННЫЕ!$Q750&gt;1,1,0)&amp;"PP"&amp;ДАННЫЕ!Z750&amp;"c"&amp;S750&amp;"x"&amp;IF(ДАННЫЕ!$BY750&gt;0,IF(YEAR(ДАННЫЕ!$F$1)=YEAR(ДАННЫЕ!$BY750),1,0),0)&amp;"n"&amp;IF(ДАННЫЕ!$BZ750&gt;0,IF(YEAR(ДАННЫЕ!$F$1)=YEAR(ДАННЫЕ!$BZ750),1,0),0)&amp;"u"&amp;D750&amp;"z"&amp;IF(ДАННЫЕ!$CL750&gt;0,IF(YEAR(ДАННЫЕ!$F$1)&gt;YEAR(ДАННЫЕ!$CL750),11,12),0)</f>
        <v>03mf0zpihbeCD0g0dlav0kstb0PPc0x0n0u0z0</v>
      </c>
      <c r="K750" s="28" t="str">
        <f ca="1">ДАННЫЕ!$I750&amp;"x"&amp;B750&amp;"w"&amp;IF(T750+ДАННЫЕ!AD750+ДАННЫЕ!AE750+ДАННЫЕ!AF750+ДАННЫЕ!AG750+ДАННЫЕ!AH750+ДАННЫЕ!$AL750+ДАННЫЕ!AI750+ДАННЫЕ!AJ750+ДАННЫЕ!AK750+ДАННЫЕ!AP750+ДАННЫЕ!AQ750+ДАННЫЕ!AR750+ДАННЫЕ!$AM750+ДАННЫЕ!$AN750+ДАННЫЕ!AS750+ДАННЫЕ!AT750&gt;0,1,0)&amp;IF(OR(T750=2,ДАННЫЕ!AD750=2,ДАННЫЕ!AE750=2,ДАННЫЕ!AF750=2,ДАННЫЕ!AG750=2,ДАННЫЕ!AH750=2,ДАННЫЕ!$AL750=2,ДАННЫЕ!AI750=2,ДАННЫЕ!AJ750=2,ДАННЫЕ!AK750=2,ДАННЫЕ!AP750=2,ДАННЫЕ!AQ750=2,ДАННЫЕ!AR750=2,ДАННЫЕ!$AM750=2,ДАННЫЕ!$AN750=2,ДАННЫЕ!AS750=2,ДАННЫЕ!AT750=2),2,0)&amp;"t"&amp;IF(T750&gt;0,"1"&amp;T750,"00")&amp;"f"&amp;IF(ДАННЫЕ!$AC750,"1"&amp;ДАННЫЕ!$AC750,"00")&amp;"b"&amp;IF(ДАННЫЕ!$AD750,"1"&amp;ДАННЫЕ!$AD750,"00")&amp;"g"&amp;IF(ДАННЫЕ!$AF750,"1"&amp;ДАННЫЕ!$AF750,"00")&amp;"c"&amp;IF(ДАННЫЕ!$AG750,"1"&amp;ДАННЫЕ!$AG750,"00")&amp;"i"&amp;IF(ДАННЫЕ!$AH750,"1"&amp;ДАННЫЕ!$AH750,"00")&amp;"r"&amp;IF(ДАННЫЕ!$AL750,"1"&amp;ДАННЫЕ!$AL750,"00")&amp;"m"&amp;IF(ДАННЫЕ!$AI750,"1"&amp;ДАННЫЕ!$AI750,"00")&amp;"hS"&amp;IF(ДАННЫЕ!$AJ750,"1"&amp;ДАННЫЕ!$AJ750,"00")&amp;"hZ"&amp;IF(ДАННЫЕ!$AK750,"1"&amp;ДАННЫЕ!$AK750,"00")&amp;"p"&amp;IF(ДАННЫЕ!$AP750,"1"&amp;ДАННЫЕ!$AP750,"00")&amp;"k"&amp;IF(ДАННЫЕ!$AQ750,"1"&amp;ДАННЫЕ!$AQ750,"00")&amp;"z"&amp;IF(ДАННЫЕ!$AR750,"1"&amp;ДАННЫЕ!$AR750,"00")&amp;"j"&amp;IF(ДАННЫЕ!$AM750,"1"&amp;ДАННЫЕ!$AM750,"00")&amp;"n"&amp;IF(ДАННЫЕ!$AN750,"1"&amp;ДАННЫЕ!$AN750,"00")&amp;"E"&amp;ДАННЫЕ!BI750&amp;"L"&amp;ДАННЫЕ!AO750&amp;"h"&amp;IF(ДАННЫЕ!$AU750&gt;0,1,0)&amp;"v"&amp;IF(ДАННЫЕ!$AW750&gt;0,1,0)&amp;"a"&amp;IF(ДАННЫЕ!$AS750,"1"&amp;ДАННЫЕ!$AS750,"00")&amp;"s"&amp;IF(ДАННЫЕ!$AT750,"1"&amp;ДАННЫЕ!$AT750,"00")&amp;"u"&amp;IF(ДАННЫЕ!$CJ750&gt;0,1,0)&amp;"y"&amp;B750&amp;"d"&amp;H750&amp;"e"&amp;F750&amp;G750</f>
        <v>x0w00t00f00b00g00c00i00r00m00hS00hZ00p00k00z00j00n00ELh0v0a00s00u0y0de</v>
      </c>
      <c r="L750" s="28" t="str">
        <f ca="1">ДАННЫЕ!$I750&amp;"VN"&amp;IF(ДАННЫЕ!AW750&gt;0,11,10)&amp;"CD"&amp;IF(ДАННЫЕ!BF750&gt;500,16,IF(ДАННЫЕ!BF750&gt;350,15,IF(ДАННЫЕ!BF750&gt;=200,14,IF(ДАННЫЕ!BF750&gt;=100,13,IF(ДАННЫЕ!BF750&gt;=50,12,IF(ДАННЫЕ!BF750&gt;0,11,10))))))&amp;"AR"&amp;IF(ДАННЫЕ!BX750&gt;0,1,0)&amp;"GD"&amp;B750&amp;"VV"&amp;IF(E750&gt;=5,IF(E750&lt;18,1,0),0)</f>
        <v>VN10CD10AR0GD0VV0</v>
      </c>
      <c r="M750" s="28" t="str">
        <f>ДАННЫЕ!$I750&amp;"b"&amp;ДАННЫЕ!$BI750&amp;"r"&amp;ДАННЫЕ!$BJ750&amp;"CD"&amp;IF(ДАННЫЕ!BF750&gt;0,IF(ДАННЫЕ!BF750&lt;200,1,IF(ДАННЫЕ!BF750&lt;350,2,3)),0)&amp;"h"&amp;IF(ДАННЫЕ!$BK750+ДАННЫЕ!$BL750+ДАННЫЕ!$BM750&gt;0,1,0)&amp;"x"&amp;ДАННЫЕ!$BK750&amp;"y"&amp;ДАННЫЕ!$BL750&amp;"z"&amp;ДАННЫЕ!$BM750&amp;"c"&amp;IF(ДАННЫЕ!$BK750+ДАННЫЕ!$BL750+ДАННЫЕ!$BM750=3,1,0)&amp;"a"&amp;IF(ДАННЫЕ!$BQ750+ДАННЫЕ!$BR750&gt;0,1,0)&amp;"d"&amp;ДАННЫЕ!$BQ750&amp;"v"&amp;ДАННЫЕ!$BR750&amp;"p"&amp;ДАННЫЕ!$BS750&amp;"n"&amp;ДАННЫЕ!$BU750&amp;"t"&amp;ДАННЫЕ!$BV750&amp;"o"&amp;ДАННЫЕ!$BT750&amp;"l"&amp;IF(ДАННЫЕ!$BN750&gt;0,1,0)&amp;ДАННЫЕ!$BN750&amp;"g"&amp;ДАННЫЕ!$BO750&amp;"s"&amp;ДАННЫЕ!$BP750&amp;"DZ"&amp;IF(ДАННЫЕ!B750-ДАННЫЕ!G750 &lt; 60,IF(ДАННЫЕ!B750-ДАННЫЕ!G750 &gt;= 0,1,0),0)&amp;"u"&amp;IF(ДАННЫЕ!$CJ750&gt;0,1,0)</f>
        <v>brCD0h0xyzc0a0dvpntol0gsDZ1u0</v>
      </c>
      <c r="N750" s="28" t="str">
        <f ca="1">ДАННЫЕ!$F750&amp;ДАННЫЕ!$I750&amp;"g"&amp;B750&amp;"cf"&amp;D750&amp;"a"&amp;IF(ДАННЫЕ!$BX750&gt;0,1,0)&amp;IF(ДАННЫЕ!$BF750&gt;500,1,IF(ДАННЫЕ!$BF750&gt;350,2,IF(ДАННЫЕ!$BF750&gt;=200,3,IF(ДАННЫЕ!$BF750&gt;=100,4,IF(ДАННЫЕ!$BF750&gt;=50,5,IF(ДАННЫЕ!$BF750&lt;50,6,0))))))&amp;"AR"&amp;IF(DATEDIF(ДАННЫЕ!$BX750,ДАННЫЕ!$F$1,"y")&gt;1,1,0)&amp;"VG"&amp;IF(ДАННЫЕ!$BH750="0",1,0)&amp;"o"&amp;IF(T750+ДАННЫЕ!$AF750+ДАННЫЕ!$AG750+ДАННЫЕ!$AH750+ДАННЫЕ!$AI750+ДАННЫЕ!$AJ750+ДАННЫЕ!$AP750+ДАННЫЕ!$AQ750+ДАННЫЕ!$AR750+ДАННЫЕ!$AU750+ДАННЫЕ!$AW750+ДАННЫЕ!$AS750+ДАННЫЕ!$AT750&gt;0,1,0)&amp;"x"&amp;ДАННЫЕ!$AG750&amp;"p"&amp;IF(ДАННЫЕ!$BY750&gt;0,1,0)&amp;"v"&amp;IF(ДАННЫЕ!$BZ750&gt;0,1,0)&amp;"n"&amp;ДАННЫЕ!$CA750&amp;"t"&amp;ДАННЫЕ!$AY750&amp;"k"&amp;ДАННЫЕ!$CB750&amp;"q"&amp;ДАННЫЕ!$CC750&amp;"w"&amp;ДАННЫЕ!$CD750&amp;"e"&amp;ДАННЫЕ!$CE750&amp;"m"&amp;ДАННЫЕ!$CF750&amp;"c"&amp;ДАННЫЕ!$CG750&amp;"z"&amp;ДАННЫЕ!$CH750&amp;"d"&amp;IF(H750=4,1,0)&amp;"s"&amp;IF(ДАННЫЕ!$J750=1,0,1)&amp;"u"&amp;IF(ДАННЫЕ!$CJ750&gt;0,1,0)</f>
        <v>g0cf0a06AR1VG0o0xp0v0ntkqwemczd0s1u0</v>
      </c>
      <c r="O750" s="28" t="str">
        <f>ДАННЫЕ!$I750&amp;"g"&amp;B750&amp;A750&amp;"f"&amp;P750&amp;"c"&amp;IF(ДАННЫЕ!$U750&gt;0,1,0)&amp;"s"&amp;IF(ДАННЫЕ!$Q750&gt;0,IF(YEAR(ДАННЫЕ!$F$1)=YEAR(ДАННЫЕ!$Q750),IF(MONTH(ДАННЫЕ!$F$1)=MONTH(ДАННЫЕ!$Q750),111,11),1),0)&amp;"i"&amp;IF(ДАННЫЕ!$R750+ДАННЫЕ!$S750+ДАННЫЕ!$T750=0,0,1)&amp;"h"&amp;IF(ДАННЫЕ!$P750&gt;0,1,0)&amp;"p"&amp;IF(ДАННЫЕ!$CI750&gt;0,IF(YEAR(ДАННЫЕ!$F$1)=YEAR(ДАННЫЕ!$CI750),IF(MONTH(ДАННЫЕ!$F$1)=MONTH(ДАННЫЕ!$CI750),111,11),1),0)&amp;"d"&amp;IF(ДАННЫЕ!$CJ750&gt;0,IF(YEAR(ДАННЫЕ!$F$1)=YEAR(ДАННЫЕ!$CJ750),IF(MONTH(ДАННЫЕ!$F$1)=MONTH(ДАННЫЕ!$CJ750),111,11),1),0)&amp;"o"&amp;IF(ДАННЫЕ!$CK750&gt;0,IF(MONTH(ДАННЫЕ!$F$1)=MONTH(ДАННЫЕ!$CK750),111,11),0)&amp;"v"&amp;IF(ДАННЫЕ!$BE750&gt;0,IF(MONTH(ДАННЫЕ!$F$1)=MONTH(ДАННЫЕ!$BE750),111,11),0)</f>
        <v>g00f0c0s0i0h0p0d0o0v0</v>
      </c>
      <c r="P750" s="15">
        <f t="shared" si="35"/>
        <v>0</v>
      </c>
      <c r="Q750" s="15">
        <f>IF(ДАННЫЕ!$F$1&gt;ДАННЫЕ!$N750,IF(YEAR(ДАННЫЕ!$F$1)=YEAR(ДАННЫЕ!M750),1,0),0)</f>
        <v>0</v>
      </c>
      <c r="R750" s="15">
        <f>IF(ДАННЫЕ!$F$1&gt;ДАННЫЕ!$N750,IF(YEAR(ДАННЫЕ!$F$1)=YEAR(ДАННЫЕ!N750),1,0),0)</f>
        <v>0</v>
      </c>
      <c r="S750" s="15">
        <f>IF(ДАННЫЕ!$AA750="2А",1,IF(ДАННЫЕ!$AA750="2Б",2,IF(ДАННЫЕ!$AA750="2В",3,IF(ДАННЫЕ!$AA750=3,4,IF(ДАННЫЕ!$AA750="4А",5,IF(ДАННЫЕ!$AA750="4Б",6,IF(ДАННЫЕ!$AA750="4В",7,IF(ДАННЫЕ!$AA750=5,8,0))))))))</f>
        <v>0</v>
      </c>
      <c r="T750" s="15">
        <f>IF(OR(ДАННЫЕ!$AC750=2,ДАННЫЕ!$AD750=2,ДАННЫЕ!$AE750=2),2,IF(OR(ДАННЫЕ!$AC750=1,ДАННЫЕ!$AD750=1,ДАННЫЕ!$AE750=1),1,0))</f>
        <v>0</v>
      </c>
    </row>
    <row r="751" spans="1:20" ht="15" customHeight="1" x14ac:dyDescent="0.2">
      <c r="A751" s="78">
        <f>IF(B751&gt;0,IF(MONTH(ДАННЫЕ!$F$1)=MONTH(ДАННЫЕ!$B751),1,0),0)</f>
        <v>0</v>
      </c>
      <c r="B751" s="14">
        <f>IF(ДАННЫЕ!$B751&gt;0,IF(YEAR(ДАННЫЕ!$F$1)=YEAR(ДАННЫЕ!$B751),1,0),0)</f>
        <v>0</v>
      </c>
      <c r="C751" s="14">
        <f>IF(ДАННЫЕ!$CM751&gt;0,IF(YEAR(ДАННЫЕ!$F$1)=YEAR(ДАННЫЕ!$CM751),1,0),0)</f>
        <v>0</v>
      </c>
      <c r="D751" s="14">
        <f>IF(ДАННЫЕ!$CJ751&gt;0,IF(ДАННЫЕ!$CL751&gt;ДАННЫЕ!$F$1,1,IF(ДАННЫЕ!$CL751&gt;0,0,1)),0)</f>
        <v>0</v>
      </c>
      <c r="E751" s="43" t="str">
        <f ca="1">IF(ДАННЫЕ!$F$1&gt;0,IF(ДАННЫЕ!$G751&gt;0,DATEDIF(ДАННЫЕ!$G751,ДАННЫЕ!$F$1,"y"),""),IF(ДАННЫЕ!$G751&gt;0,DATEDIF(ДАННЫЕ!$G751,TODAY(),"y"),""))</f>
        <v/>
      </c>
      <c r="F751" s="43" t="str">
        <f xml:space="preserve"> IF(ДАННЫЕ!$F751="М",IF(E751&gt;=18,IF(E751&lt;60,1,""),""),"")&amp;IF(ДАННЫЕ!$F751="Ж",IF(E751&gt;=18,IF(E751&lt;55,1,""),""),"")</f>
        <v/>
      </c>
      <c r="G751" s="43" t="str">
        <f xml:space="preserve"> IF(ДАННЫЕ!$F751="М",IF(E751&gt;=60,2,""),"")&amp;IF(ДАННЫЕ!$F751="Ж",IF(E751&gt;=55,2,""),"")</f>
        <v/>
      </c>
      <c r="H751" s="43" t="str">
        <f t="shared" ca="1" si="33"/>
        <v/>
      </c>
      <c r="I751" s="43" t="str">
        <f t="shared" ca="1" si="34"/>
        <v>03</v>
      </c>
      <c r="J751" s="28" t="str">
        <f ca="1">ДАННЫЕ!$F751&amp;H751&amp;I751&amp;ДАННЫЕ!$I751&amp;"m"&amp;IF(ДАННЫЕ!$I751&gt;0,IF(ДАННЫЕ!$J751&gt;0,0,1),"")&amp;"f"&amp;IF(ДАННЫЕ!$R751&gt;0,IF(YEAR(ДАННЫЕ!$F$1)=YEAR(ДАННЫЕ!$R751),1,0),0)&amp;"z"&amp;ДАННЫЕ!$R751&amp;"p"&amp;ДАННЫЕ!$S751&amp;"i"&amp;ДАННЫЕ!$T751&amp;"h"&amp;ДАННЫЕ!$K751&amp;"be"&amp;ДАННЫЕ!$BI751&amp;"CD"&amp;IF(ДАННЫЕ!BF751&gt;500,4,IF(ДАННЫЕ!BF751&gt;350,3,IF(ДАННЫЕ!BF751&gt;200,2,IF(ДАННЫЕ!BF751&gt;0,1,0))))&amp;"g"&amp;B751&amp;"d"&amp;H751&amp;"l"&amp;ДАННЫЕ!AT751&amp;"a"&amp;ДАННЫЕ!$V751&amp;"v"&amp;R751&amp;"k"&amp;ДАННЫЕ!$U751&amp;"s"&amp;ДАННЫЕ!$Y751&amp;"t"&amp;ДАННЫЕ!$X751&amp;"b"&amp;IF(ДАННЫЕ!$Q751&gt;1,1,0)&amp;"PP"&amp;ДАННЫЕ!Z751&amp;"c"&amp;S751&amp;"x"&amp;IF(ДАННЫЕ!$BY751&gt;0,IF(YEAR(ДАННЫЕ!$F$1)=YEAR(ДАННЫЕ!$BY751),1,0),0)&amp;"n"&amp;IF(ДАННЫЕ!$BZ751&gt;0,IF(YEAR(ДАННЫЕ!$F$1)=YEAR(ДАННЫЕ!$BZ751),1,0),0)&amp;"u"&amp;D751&amp;"z"&amp;IF(ДАННЫЕ!$CL751&gt;0,IF(YEAR(ДАННЫЕ!$F$1)&gt;YEAR(ДАННЫЕ!$CL751),11,12),0)</f>
        <v>03mf0zpihbeCD0g0dlav0kstb0PPc0x0n0u0z0</v>
      </c>
      <c r="K751" s="28" t="str">
        <f ca="1">ДАННЫЕ!$I751&amp;"x"&amp;B751&amp;"w"&amp;IF(T751+ДАННЫЕ!AD751+ДАННЫЕ!AE751+ДАННЫЕ!AF751+ДАННЫЕ!AG751+ДАННЫЕ!AH751+ДАННЫЕ!$AL751+ДАННЫЕ!AI751+ДАННЫЕ!AJ751+ДАННЫЕ!AK751+ДАННЫЕ!AP751+ДАННЫЕ!AQ751+ДАННЫЕ!AR751+ДАННЫЕ!$AM751+ДАННЫЕ!$AN751+ДАННЫЕ!AS751+ДАННЫЕ!AT751&gt;0,1,0)&amp;IF(OR(T751=2,ДАННЫЕ!AD751=2,ДАННЫЕ!AE751=2,ДАННЫЕ!AF751=2,ДАННЫЕ!AG751=2,ДАННЫЕ!AH751=2,ДАННЫЕ!$AL751=2,ДАННЫЕ!AI751=2,ДАННЫЕ!AJ751=2,ДАННЫЕ!AK751=2,ДАННЫЕ!AP751=2,ДАННЫЕ!AQ751=2,ДАННЫЕ!AR751=2,ДАННЫЕ!$AM751=2,ДАННЫЕ!$AN751=2,ДАННЫЕ!AS751=2,ДАННЫЕ!AT751=2),2,0)&amp;"t"&amp;IF(T751&gt;0,"1"&amp;T751,"00")&amp;"f"&amp;IF(ДАННЫЕ!$AC751,"1"&amp;ДАННЫЕ!$AC751,"00")&amp;"b"&amp;IF(ДАННЫЕ!$AD751,"1"&amp;ДАННЫЕ!$AD751,"00")&amp;"g"&amp;IF(ДАННЫЕ!$AF751,"1"&amp;ДАННЫЕ!$AF751,"00")&amp;"c"&amp;IF(ДАННЫЕ!$AG751,"1"&amp;ДАННЫЕ!$AG751,"00")&amp;"i"&amp;IF(ДАННЫЕ!$AH751,"1"&amp;ДАННЫЕ!$AH751,"00")&amp;"r"&amp;IF(ДАННЫЕ!$AL751,"1"&amp;ДАННЫЕ!$AL751,"00")&amp;"m"&amp;IF(ДАННЫЕ!$AI751,"1"&amp;ДАННЫЕ!$AI751,"00")&amp;"hS"&amp;IF(ДАННЫЕ!$AJ751,"1"&amp;ДАННЫЕ!$AJ751,"00")&amp;"hZ"&amp;IF(ДАННЫЕ!$AK751,"1"&amp;ДАННЫЕ!$AK751,"00")&amp;"p"&amp;IF(ДАННЫЕ!$AP751,"1"&amp;ДАННЫЕ!$AP751,"00")&amp;"k"&amp;IF(ДАННЫЕ!$AQ751,"1"&amp;ДАННЫЕ!$AQ751,"00")&amp;"z"&amp;IF(ДАННЫЕ!$AR751,"1"&amp;ДАННЫЕ!$AR751,"00")&amp;"j"&amp;IF(ДАННЫЕ!$AM751,"1"&amp;ДАННЫЕ!$AM751,"00")&amp;"n"&amp;IF(ДАННЫЕ!$AN751,"1"&amp;ДАННЫЕ!$AN751,"00")&amp;"E"&amp;ДАННЫЕ!BI751&amp;"L"&amp;ДАННЫЕ!AO751&amp;"h"&amp;IF(ДАННЫЕ!$AU751&gt;0,1,0)&amp;"v"&amp;IF(ДАННЫЕ!$AW751&gt;0,1,0)&amp;"a"&amp;IF(ДАННЫЕ!$AS751,"1"&amp;ДАННЫЕ!$AS751,"00")&amp;"s"&amp;IF(ДАННЫЕ!$AT751,"1"&amp;ДАННЫЕ!$AT751,"00")&amp;"u"&amp;IF(ДАННЫЕ!$CJ751&gt;0,1,0)&amp;"y"&amp;B751&amp;"d"&amp;H751&amp;"e"&amp;F751&amp;G751</f>
        <v>x0w00t00f00b00g00c00i00r00m00hS00hZ00p00k00z00j00n00ELh0v0a00s00u0y0de</v>
      </c>
      <c r="L751" s="28" t="str">
        <f ca="1">ДАННЫЕ!$I751&amp;"VN"&amp;IF(ДАННЫЕ!AW751&gt;0,11,10)&amp;"CD"&amp;IF(ДАННЫЕ!BF751&gt;500,16,IF(ДАННЫЕ!BF751&gt;350,15,IF(ДАННЫЕ!BF751&gt;=200,14,IF(ДАННЫЕ!BF751&gt;=100,13,IF(ДАННЫЕ!BF751&gt;=50,12,IF(ДАННЫЕ!BF751&gt;0,11,10))))))&amp;"AR"&amp;IF(ДАННЫЕ!BX751&gt;0,1,0)&amp;"GD"&amp;B751&amp;"VV"&amp;IF(E751&gt;=5,IF(E751&lt;18,1,0),0)</f>
        <v>VN10CD10AR0GD0VV0</v>
      </c>
      <c r="M751" s="28" t="str">
        <f>ДАННЫЕ!$I751&amp;"b"&amp;ДАННЫЕ!$BI751&amp;"r"&amp;ДАННЫЕ!$BJ751&amp;"CD"&amp;IF(ДАННЫЕ!BF751&gt;0,IF(ДАННЫЕ!BF751&lt;200,1,IF(ДАННЫЕ!BF751&lt;350,2,3)),0)&amp;"h"&amp;IF(ДАННЫЕ!$BK751+ДАННЫЕ!$BL751+ДАННЫЕ!$BM751&gt;0,1,0)&amp;"x"&amp;ДАННЫЕ!$BK751&amp;"y"&amp;ДАННЫЕ!$BL751&amp;"z"&amp;ДАННЫЕ!$BM751&amp;"c"&amp;IF(ДАННЫЕ!$BK751+ДАННЫЕ!$BL751+ДАННЫЕ!$BM751=3,1,0)&amp;"a"&amp;IF(ДАННЫЕ!$BQ751+ДАННЫЕ!$BR751&gt;0,1,0)&amp;"d"&amp;ДАННЫЕ!$BQ751&amp;"v"&amp;ДАННЫЕ!$BR751&amp;"p"&amp;ДАННЫЕ!$BS751&amp;"n"&amp;ДАННЫЕ!$BU751&amp;"t"&amp;ДАННЫЕ!$BV751&amp;"o"&amp;ДАННЫЕ!$BT751&amp;"l"&amp;IF(ДАННЫЕ!$BN751&gt;0,1,0)&amp;ДАННЫЕ!$BN751&amp;"g"&amp;ДАННЫЕ!$BO751&amp;"s"&amp;ДАННЫЕ!$BP751&amp;"DZ"&amp;IF(ДАННЫЕ!B751-ДАННЫЕ!G751 &lt; 60,IF(ДАННЫЕ!B751-ДАННЫЕ!G751 &gt;= 0,1,0),0)&amp;"u"&amp;IF(ДАННЫЕ!$CJ751&gt;0,1,0)</f>
        <v>brCD0h0xyzc0a0dvpntol0gsDZ1u0</v>
      </c>
      <c r="N751" s="28" t="str">
        <f ca="1">ДАННЫЕ!$F751&amp;ДАННЫЕ!$I751&amp;"g"&amp;B751&amp;"cf"&amp;D751&amp;"a"&amp;IF(ДАННЫЕ!$BX751&gt;0,1,0)&amp;IF(ДАННЫЕ!$BF751&gt;500,1,IF(ДАННЫЕ!$BF751&gt;350,2,IF(ДАННЫЕ!$BF751&gt;=200,3,IF(ДАННЫЕ!$BF751&gt;=100,4,IF(ДАННЫЕ!$BF751&gt;=50,5,IF(ДАННЫЕ!$BF751&lt;50,6,0))))))&amp;"AR"&amp;IF(DATEDIF(ДАННЫЕ!$BX751,ДАННЫЕ!$F$1,"y")&gt;1,1,0)&amp;"VG"&amp;IF(ДАННЫЕ!$BH751="0",1,0)&amp;"o"&amp;IF(T751+ДАННЫЕ!$AF751+ДАННЫЕ!$AG751+ДАННЫЕ!$AH751+ДАННЫЕ!$AI751+ДАННЫЕ!$AJ751+ДАННЫЕ!$AP751+ДАННЫЕ!$AQ751+ДАННЫЕ!$AR751+ДАННЫЕ!$AU751+ДАННЫЕ!$AW751+ДАННЫЕ!$AS751+ДАННЫЕ!$AT751&gt;0,1,0)&amp;"x"&amp;ДАННЫЕ!$AG751&amp;"p"&amp;IF(ДАННЫЕ!$BY751&gt;0,1,0)&amp;"v"&amp;IF(ДАННЫЕ!$BZ751&gt;0,1,0)&amp;"n"&amp;ДАННЫЕ!$CA751&amp;"t"&amp;ДАННЫЕ!$AY751&amp;"k"&amp;ДАННЫЕ!$CB751&amp;"q"&amp;ДАННЫЕ!$CC751&amp;"w"&amp;ДАННЫЕ!$CD751&amp;"e"&amp;ДАННЫЕ!$CE751&amp;"m"&amp;ДАННЫЕ!$CF751&amp;"c"&amp;ДАННЫЕ!$CG751&amp;"z"&amp;ДАННЫЕ!$CH751&amp;"d"&amp;IF(H751=4,1,0)&amp;"s"&amp;IF(ДАННЫЕ!$J751=1,0,1)&amp;"u"&amp;IF(ДАННЫЕ!$CJ751&gt;0,1,0)</f>
        <v>g0cf0a06AR1VG0o0xp0v0ntkqwemczd0s1u0</v>
      </c>
      <c r="O751" s="28" t="str">
        <f>ДАННЫЕ!$I751&amp;"g"&amp;B751&amp;A751&amp;"f"&amp;P751&amp;"c"&amp;IF(ДАННЫЕ!$U751&gt;0,1,0)&amp;"s"&amp;IF(ДАННЫЕ!$Q751&gt;0,IF(YEAR(ДАННЫЕ!$F$1)=YEAR(ДАННЫЕ!$Q751),IF(MONTH(ДАННЫЕ!$F$1)=MONTH(ДАННЫЕ!$Q751),111,11),1),0)&amp;"i"&amp;IF(ДАННЫЕ!$R751+ДАННЫЕ!$S751+ДАННЫЕ!$T751=0,0,1)&amp;"h"&amp;IF(ДАННЫЕ!$P751&gt;0,1,0)&amp;"p"&amp;IF(ДАННЫЕ!$CI751&gt;0,IF(YEAR(ДАННЫЕ!$F$1)=YEAR(ДАННЫЕ!$CI751),IF(MONTH(ДАННЫЕ!$F$1)=MONTH(ДАННЫЕ!$CI751),111,11),1),0)&amp;"d"&amp;IF(ДАННЫЕ!$CJ751&gt;0,IF(YEAR(ДАННЫЕ!$F$1)=YEAR(ДАННЫЕ!$CJ751),IF(MONTH(ДАННЫЕ!$F$1)=MONTH(ДАННЫЕ!$CJ751),111,11),1),0)&amp;"o"&amp;IF(ДАННЫЕ!$CK751&gt;0,IF(MONTH(ДАННЫЕ!$F$1)=MONTH(ДАННЫЕ!$CK751),111,11),0)&amp;"v"&amp;IF(ДАННЫЕ!$BE751&gt;0,IF(MONTH(ДАННЫЕ!$F$1)=MONTH(ДАННЫЕ!$BE751),111,11),0)</f>
        <v>g00f0c0s0i0h0p0d0o0v0</v>
      </c>
      <c r="P751" s="15">
        <f t="shared" si="35"/>
        <v>0</v>
      </c>
      <c r="Q751" s="15">
        <f>IF(ДАННЫЕ!$F$1&gt;ДАННЫЕ!$N751,IF(YEAR(ДАННЫЕ!$F$1)=YEAR(ДАННЫЕ!M751),1,0),0)</f>
        <v>0</v>
      </c>
      <c r="R751" s="15">
        <f>IF(ДАННЫЕ!$F$1&gt;ДАННЫЕ!$N751,IF(YEAR(ДАННЫЕ!$F$1)=YEAR(ДАННЫЕ!N751),1,0),0)</f>
        <v>0</v>
      </c>
      <c r="S751" s="15">
        <f>IF(ДАННЫЕ!$AA751="2А",1,IF(ДАННЫЕ!$AA751="2Б",2,IF(ДАННЫЕ!$AA751="2В",3,IF(ДАННЫЕ!$AA751=3,4,IF(ДАННЫЕ!$AA751="4А",5,IF(ДАННЫЕ!$AA751="4Б",6,IF(ДАННЫЕ!$AA751="4В",7,IF(ДАННЫЕ!$AA751=5,8,0))))))))</f>
        <v>0</v>
      </c>
      <c r="T751" s="15">
        <f>IF(OR(ДАННЫЕ!$AC751=2,ДАННЫЕ!$AD751=2,ДАННЫЕ!$AE751=2),2,IF(OR(ДАННЫЕ!$AC751=1,ДАННЫЕ!$AD751=1,ДАННЫЕ!$AE751=1),1,0))</f>
        <v>0</v>
      </c>
    </row>
    <row r="752" spans="1:20" ht="15" customHeight="1" x14ac:dyDescent="0.2">
      <c r="A752" s="78">
        <f>IF(B752&gt;0,IF(MONTH(ДАННЫЕ!$F$1)=MONTH(ДАННЫЕ!$B752),1,0),0)</f>
        <v>0</v>
      </c>
      <c r="B752" s="14">
        <f>IF(ДАННЫЕ!$B752&gt;0,IF(YEAR(ДАННЫЕ!$F$1)=YEAR(ДАННЫЕ!$B752),1,0),0)</f>
        <v>0</v>
      </c>
      <c r="C752" s="14">
        <f>IF(ДАННЫЕ!$CM752&gt;0,IF(YEAR(ДАННЫЕ!$F$1)=YEAR(ДАННЫЕ!$CM752),1,0),0)</f>
        <v>0</v>
      </c>
      <c r="D752" s="14">
        <f>IF(ДАННЫЕ!$CJ752&gt;0,IF(ДАННЫЕ!$CL752&gt;ДАННЫЕ!$F$1,1,IF(ДАННЫЕ!$CL752&gt;0,0,1)),0)</f>
        <v>0</v>
      </c>
      <c r="E752" s="43" t="str">
        <f ca="1">IF(ДАННЫЕ!$F$1&gt;0,IF(ДАННЫЕ!$G752&gt;0,DATEDIF(ДАННЫЕ!$G752,ДАННЫЕ!$F$1,"y"),""),IF(ДАННЫЕ!$G752&gt;0,DATEDIF(ДАННЫЕ!$G752,TODAY(),"y"),""))</f>
        <v/>
      </c>
      <c r="F752" s="43" t="str">
        <f xml:space="preserve"> IF(ДАННЫЕ!$F752="М",IF(E752&gt;=18,IF(E752&lt;60,1,""),""),"")&amp;IF(ДАННЫЕ!$F752="Ж",IF(E752&gt;=18,IF(E752&lt;55,1,""),""),"")</f>
        <v/>
      </c>
      <c r="G752" s="43" t="str">
        <f xml:space="preserve"> IF(ДАННЫЕ!$F752="М",IF(E752&gt;=60,2,""),"")&amp;IF(ДАННЫЕ!$F752="Ж",IF(E752&gt;=55,2,""),"")</f>
        <v/>
      </c>
      <c r="H752" s="43" t="str">
        <f t="shared" ca="1" si="33"/>
        <v/>
      </c>
      <c r="I752" s="43" t="str">
        <f t="shared" ca="1" si="34"/>
        <v>03</v>
      </c>
      <c r="J752" s="28" t="str">
        <f ca="1">ДАННЫЕ!$F752&amp;H752&amp;I752&amp;ДАННЫЕ!$I752&amp;"m"&amp;IF(ДАННЫЕ!$I752&gt;0,IF(ДАННЫЕ!$J752&gt;0,0,1),"")&amp;"f"&amp;IF(ДАННЫЕ!$R752&gt;0,IF(YEAR(ДАННЫЕ!$F$1)=YEAR(ДАННЫЕ!$R752),1,0),0)&amp;"z"&amp;ДАННЫЕ!$R752&amp;"p"&amp;ДАННЫЕ!$S752&amp;"i"&amp;ДАННЫЕ!$T752&amp;"h"&amp;ДАННЫЕ!$K752&amp;"be"&amp;ДАННЫЕ!$BI752&amp;"CD"&amp;IF(ДАННЫЕ!BF752&gt;500,4,IF(ДАННЫЕ!BF752&gt;350,3,IF(ДАННЫЕ!BF752&gt;200,2,IF(ДАННЫЕ!BF752&gt;0,1,0))))&amp;"g"&amp;B752&amp;"d"&amp;H752&amp;"l"&amp;ДАННЫЕ!AT752&amp;"a"&amp;ДАННЫЕ!$V752&amp;"v"&amp;R752&amp;"k"&amp;ДАННЫЕ!$U752&amp;"s"&amp;ДАННЫЕ!$Y752&amp;"t"&amp;ДАННЫЕ!$X752&amp;"b"&amp;IF(ДАННЫЕ!$Q752&gt;1,1,0)&amp;"PP"&amp;ДАННЫЕ!Z752&amp;"c"&amp;S752&amp;"x"&amp;IF(ДАННЫЕ!$BY752&gt;0,IF(YEAR(ДАННЫЕ!$F$1)=YEAR(ДАННЫЕ!$BY752),1,0),0)&amp;"n"&amp;IF(ДАННЫЕ!$BZ752&gt;0,IF(YEAR(ДАННЫЕ!$F$1)=YEAR(ДАННЫЕ!$BZ752),1,0),0)&amp;"u"&amp;D752&amp;"z"&amp;IF(ДАННЫЕ!$CL752&gt;0,IF(YEAR(ДАННЫЕ!$F$1)&gt;YEAR(ДАННЫЕ!$CL752),11,12),0)</f>
        <v>03mf0zpihbeCD0g0dlav0kstb0PPc0x0n0u0z0</v>
      </c>
      <c r="K752" s="28" t="str">
        <f ca="1">ДАННЫЕ!$I752&amp;"x"&amp;B752&amp;"w"&amp;IF(T752+ДАННЫЕ!AD752+ДАННЫЕ!AE752+ДАННЫЕ!AF752+ДАННЫЕ!AG752+ДАННЫЕ!AH752+ДАННЫЕ!$AL752+ДАННЫЕ!AI752+ДАННЫЕ!AJ752+ДАННЫЕ!AK752+ДАННЫЕ!AP752+ДАННЫЕ!AQ752+ДАННЫЕ!AR752+ДАННЫЕ!$AM752+ДАННЫЕ!$AN752+ДАННЫЕ!AS752+ДАННЫЕ!AT752&gt;0,1,0)&amp;IF(OR(T752=2,ДАННЫЕ!AD752=2,ДАННЫЕ!AE752=2,ДАННЫЕ!AF752=2,ДАННЫЕ!AG752=2,ДАННЫЕ!AH752=2,ДАННЫЕ!$AL752=2,ДАННЫЕ!AI752=2,ДАННЫЕ!AJ752=2,ДАННЫЕ!AK752=2,ДАННЫЕ!AP752=2,ДАННЫЕ!AQ752=2,ДАННЫЕ!AR752=2,ДАННЫЕ!$AM752=2,ДАННЫЕ!$AN752=2,ДАННЫЕ!AS752=2,ДАННЫЕ!AT752=2),2,0)&amp;"t"&amp;IF(T752&gt;0,"1"&amp;T752,"00")&amp;"f"&amp;IF(ДАННЫЕ!$AC752,"1"&amp;ДАННЫЕ!$AC752,"00")&amp;"b"&amp;IF(ДАННЫЕ!$AD752,"1"&amp;ДАННЫЕ!$AD752,"00")&amp;"g"&amp;IF(ДАННЫЕ!$AF752,"1"&amp;ДАННЫЕ!$AF752,"00")&amp;"c"&amp;IF(ДАННЫЕ!$AG752,"1"&amp;ДАННЫЕ!$AG752,"00")&amp;"i"&amp;IF(ДАННЫЕ!$AH752,"1"&amp;ДАННЫЕ!$AH752,"00")&amp;"r"&amp;IF(ДАННЫЕ!$AL752,"1"&amp;ДАННЫЕ!$AL752,"00")&amp;"m"&amp;IF(ДАННЫЕ!$AI752,"1"&amp;ДАННЫЕ!$AI752,"00")&amp;"hS"&amp;IF(ДАННЫЕ!$AJ752,"1"&amp;ДАННЫЕ!$AJ752,"00")&amp;"hZ"&amp;IF(ДАННЫЕ!$AK752,"1"&amp;ДАННЫЕ!$AK752,"00")&amp;"p"&amp;IF(ДАННЫЕ!$AP752,"1"&amp;ДАННЫЕ!$AP752,"00")&amp;"k"&amp;IF(ДАННЫЕ!$AQ752,"1"&amp;ДАННЫЕ!$AQ752,"00")&amp;"z"&amp;IF(ДАННЫЕ!$AR752,"1"&amp;ДАННЫЕ!$AR752,"00")&amp;"j"&amp;IF(ДАННЫЕ!$AM752,"1"&amp;ДАННЫЕ!$AM752,"00")&amp;"n"&amp;IF(ДАННЫЕ!$AN752,"1"&amp;ДАННЫЕ!$AN752,"00")&amp;"E"&amp;ДАННЫЕ!BI752&amp;"L"&amp;ДАННЫЕ!AO752&amp;"h"&amp;IF(ДАННЫЕ!$AU752&gt;0,1,0)&amp;"v"&amp;IF(ДАННЫЕ!$AW752&gt;0,1,0)&amp;"a"&amp;IF(ДАННЫЕ!$AS752,"1"&amp;ДАННЫЕ!$AS752,"00")&amp;"s"&amp;IF(ДАННЫЕ!$AT752,"1"&amp;ДАННЫЕ!$AT752,"00")&amp;"u"&amp;IF(ДАННЫЕ!$CJ752&gt;0,1,0)&amp;"y"&amp;B752&amp;"d"&amp;H752&amp;"e"&amp;F752&amp;G752</f>
        <v>x0w00t00f00b00g00c00i00r00m00hS00hZ00p00k00z00j00n00ELh0v0a00s00u0y0de</v>
      </c>
      <c r="L752" s="28" t="str">
        <f ca="1">ДАННЫЕ!$I752&amp;"VN"&amp;IF(ДАННЫЕ!AW752&gt;0,11,10)&amp;"CD"&amp;IF(ДАННЫЕ!BF752&gt;500,16,IF(ДАННЫЕ!BF752&gt;350,15,IF(ДАННЫЕ!BF752&gt;=200,14,IF(ДАННЫЕ!BF752&gt;=100,13,IF(ДАННЫЕ!BF752&gt;=50,12,IF(ДАННЫЕ!BF752&gt;0,11,10))))))&amp;"AR"&amp;IF(ДАННЫЕ!BX752&gt;0,1,0)&amp;"GD"&amp;B752&amp;"VV"&amp;IF(E752&gt;=5,IF(E752&lt;18,1,0),0)</f>
        <v>VN10CD10AR0GD0VV0</v>
      </c>
      <c r="M752" s="28" t="str">
        <f>ДАННЫЕ!$I752&amp;"b"&amp;ДАННЫЕ!$BI752&amp;"r"&amp;ДАННЫЕ!$BJ752&amp;"CD"&amp;IF(ДАННЫЕ!BF752&gt;0,IF(ДАННЫЕ!BF752&lt;200,1,IF(ДАННЫЕ!BF752&lt;350,2,3)),0)&amp;"h"&amp;IF(ДАННЫЕ!$BK752+ДАННЫЕ!$BL752+ДАННЫЕ!$BM752&gt;0,1,0)&amp;"x"&amp;ДАННЫЕ!$BK752&amp;"y"&amp;ДАННЫЕ!$BL752&amp;"z"&amp;ДАННЫЕ!$BM752&amp;"c"&amp;IF(ДАННЫЕ!$BK752+ДАННЫЕ!$BL752+ДАННЫЕ!$BM752=3,1,0)&amp;"a"&amp;IF(ДАННЫЕ!$BQ752+ДАННЫЕ!$BR752&gt;0,1,0)&amp;"d"&amp;ДАННЫЕ!$BQ752&amp;"v"&amp;ДАННЫЕ!$BR752&amp;"p"&amp;ДАННЫЕ!$BS752&amp;"n"&amp;ДАННЫЕ!$BU752&amp;"t"&amp;ДАННЫЕ!$BV752&amp;"o"&amp;ДАННЫЕ!$BT752&amp;"l"&amp;IF(ДАННЫЕ!$BN752&gt;0,1,0)&amp;ДАННЫЕ!$BN752&amp;"g"&amp;ДАННЫЕ!$BO752&amp;"s"&amp;ДАННЫЕ!$BP752&amp;"DZ"&amp;IF(ДАННЫЕ!B752-ДАННЫЕ!G752 &lt; 60,IF(ДАННЫЕ!B752-ДАННЫЕ!G752 &gt;= 0,1,0),0)&amp;"u"&amp;IF(ДАННЫЕ!$CJ752&gt;0,1,0)</f>
        <v>brCD0h0xyzc0a0dvpntol0gsDZ1u0</v>
      </c>
      <c r="N752" s="28" t="str">
        <f ca="1">ДАННЫЕ!$F752&amp;ДАННЫЕ!$I752&amp;"g"&amp;B752&amp;"cf"&amp;D752&amp;"a"&amp;IF(ДАННЫЕ!$BX752&gt;0,1,0)&amp;IF(ДАННЫЕ!$BF752&gt;500,1,IF(ДАННЫЕ!$BF752&gt;350,2,IF(ДАННЫЕ!$BF752&gt;=200,3,IF(ДАННЫЕ!$BF752&gt;=100,4,IF(ДАННЫЕ!$BF752&gt;=50,5,IF(ДАННЫЕ!$BF752&lt;50,6,0))))))&amp;"AR"&amp;IF(DATEDIF(ДАННЫЕ!$BX752,ДАННЫЕ!$F$1,"y")&gt;1,1,0)&amp;"VG"&amp;IF(ДАННЫЕ!$BH752="0",1,0)&amp;"o"&amp;IF(T752+ДАННЫЕ!$AF752+ДАННЫЕ!$AG752+ДАННЫЕ!$AH752+ДАННЫЕ!$AI752+ДАННЫЕ!$AJ752+ДАННЫЕ!$AP752+ДАННЫЕ!$AQ752+ДАННЫЕ!$AR752+ДАННЫЕ!$AU752+ДАННЫЕ!$AW752+ДАННЫЕ!$AS752+ДАННЫЕ!$AT752&gt;0,1,0)&amp;"x"&amp;ДАННЫЕ!$AG752&amp;"p"&amp;IF(ДАННЫЕ!$BY752&gt;0,1,0)&amp;"v"&amp;IF(ДАННЫЕ!$BZ752&gt;0,1,0)&amp;"n"&amp;ДАННЫЕ!$CA752&amp;"t"&amp;ДАННЫЕ!$AY752&amp;"k"&amp;ДАННЫЕ!$CB752&amp;"q"&amp;ДАННЫЕ!$CC752&amp;"w"&amp;ДАННЫЕ!$CD752&amp;"e"&amp;ДАННЫЕ!$CE752&amp;"m"&amp;ДАННЫЕ!$CF752&amp;"c"&amp;ДАННЫЕ!$CG752&amp;"z"&amp;ДАННЫЕ!$CH752&amp;"d"&amp;IF(H752=4,1,0)&amp;"s"&amp;IF(ДАННЫЕ!$J752=1,0,1)&amp;"u"&amp;IF(ДАННЫЕ!$CJ752&gt;0,1,0)</f>
        <v>g0cf0a06AR1VG0o0xp0v0ntkqwemczd0s1u0</v>
      </c>
      <c r="O752" s="28" t="str">
        <f>ДАННЫЕ!$I752&amp;"g"&amp;B752&amp;A752&amp;"f"&amp;P752&amp;"c"&amp;IF(ДАННЫЕ!$U752&gt;0,1,0)&amp;"s"&amp;IF(ДАННЫЕ!$Q752&gt;0,IF(YEAR(ДАННЫЕ!$F$1)=YEAR(ДАННЫЕ!$Q752),IF(MONTH(ДАННЫЕ!$F$1)=MONTH(ДАННЫЕ!$Q752),111,11),1),0)&amp;"i"&amp;IF(ДАННЫЕ!$R752+ДАННЫЕ!$S752+ДАННЫЕ!$T752=0,0,1)&amp;"h"&amp;IF(ДАННЫЕ!$P752&gt;0,1,0)&amp;"p"&amp;IF(ДАННЫЕ!$CI752&gt;0,IF(YEAR(ДАННЫЕ!$F$1)=YEAR(ДАННЫЕ!$CI752),IF(MONTH(ДАННЫЕ!$F$1)=MONTH(ДАННЫЕ!$CI752),111,11),1),0)&amp;"d"&amp;IF(ДАННЫЕ!$CJ752&gt;0,IF(YEAR(ДАННЫЕ!$F$1)=YEAR(ДАННЫЕ!$CJ752),IF(MONTH(ДАННЫЕ!$F$1)=MONTH(ДАННЫЕ!$CJ752),111,11),1),0)&amp;"o"&amp;IF(ДАННЫЕ!$CK752&gt;0,IF(MONTH(ДАННЫЕ!$F$1)=MONTH(ДАННЫЕ!$CK752),111,11),0)&amp;"v"&amp;IF(ДАННЫЕ!$BE752&gt;0,IF(MONTH(ДАННЫЕ!$F$1)=MONTH(ДАННЫЕ!$BE752),111,11),0)</f>
        <v>g00f0c0s0i0h0p0d0o0v0</v>
      </c>
      <c r="P752" s="15">
        <f t="shared" si="35"/>
        <v>0</v>
      </c>
      <c r="Q752" s="15">
        <f>IF(ДАННЫЕ!$F$1&gt;ДАННЫЕ!$N752,IF(YEAR(ДАННЫЕ!$F$1)=YEAR(ДАННЫЕ!M752),1,0),0)</f>
        <v>0</v>
      </c>
      <c r="R752" s="15">
        <f>IF(ДАННЫЕ!$F$1&gt;ДАННЫЕ!$N752,IF(YEAR(ДАННЫЕ!$F$1)=YEAR(ДАННЫЕ!N752),1,0),0)</f>
        <v>0</v>
      </c>
      <c r="S752" s="15">
        <f>IF(ДАННЫЕ!$AA752="2А",1,IF(ДАННЫЕ!$AA752="2Б",2,IF(ДАННЫЕ!$AA752="2В",3,IF(ДАННЫЕ!$AA752=3,4,IF(ДАННЫЕ!$AA752="4А",5,IF(ДАННЫЕ!$AA752="4Б",6,IF(ДАННЫЕ!$AA752="4В",7,IF(ДАННЫЕ!$AA752=5,8,0))))))))</f>
        <v>0</v>
      </c>
      <c r="T752" s="15">
        <f>IF(OR(ДАННЫЕ!$AC752=2,ДАННЫЕ!$AD752=2,ДАННЫЕ!$AE752=2),2,IF(OR(ДАННЫЕ!$AC752=1,ДАННЫЕ!$AD752=1,ДАННЫЕ!$AE752=1),1,0))</f>
        <v>0</v>
      </c>
    </row>
    <row r="753" spans="1:20" ht="15" customHeight="1" x14ac:dyDescent="0.2">
      <c r="A753" s="78">
        <f>IF(B753&gt;0,IF(MONTH(ДАННЫЕ!$F$1)=MONTH(ДАННЫЕ!$B753),1,0),0)</f>
        <v>0</v>
      </c>
      <c r="B753" s="14">
        <f>IF(ДАННЫЕ!$B753&gt;0,IF(YEAR(ДАННЫЕ!$F$1)=YEAR(ДАННЫЕ!$B753),1,0),0)</f>
        <v>0</v>
      </c>
      <c r="C753" s="14">
        <f>IF(ДАННЫЕ!$CM753&gt;0,IF(YEAR(ДАННЫЕ!$F$1)=YEAR(ДАННЫЕ!$CM753),1,0),0)</f>
        <v>0</v>
      </c>
      <c r="D753" s="14">
        <f>IF(ДАННЫЕ!$CJ753&gt;0,IF(ДАННЫЕ!$CL753&gt;ДАННЫЕ!$F$1,1,IF(ДАННЫЕ!$CL753&gt;0,0,1)),0)</f>
        <v>0</v>
      </c>
      <c r="E753" s="43" t="str">
        <f ca="1">IF(ДАННЫЕ!$F$1&gt;0,IF(ДАННЫЕ!$G753&gt;0,DATEDIF(ДАННЫЕ!$G753,ДАННЫЕ!$F$1,"y"),""),IF(ДАННЫЕ!$G753&gt;0,DATEDIF(ДАННЫЕ!$G753,TODAY(),"y"),""))</f>
        <v/>
      </c>
      <c r="F753" s="43" t="str">
        <f xml:space="preserve"> IF(ДАННЫЕ!$F753="М",IF(E753&gt;=18,IF(E753&lt;60,1,""),""),"")&amp;IF(ДАННЫЕ!$F753="Ж",IF(E753&gt;=18,IF(E753&lt;55,1,""),""),"")</f>
        <v/>
      </c>
      <c r="G753" s="43" t="str">
        <f xml:space="preserve"> IF(ДАННЫЕ!$F753="М",IF(E753&gt;=60,2,""),"")&amp;IF(ДАННЫЕ!$F753="Ж",IF(E753&gt;=55,2,""),"")</f>
        <v/>
      </c>
      <c r="H753" s="43" t="str">
        <f t="shared" ca="1" si="33"/>
        <v/>
      </c>
      <c r="I753" s="43" t="str">
        <f t="shared" ca="1" si="34"/>
        <v>03</v>
      </c>
      <c r="J753" s="28" t="str">
        <f ca="1">ДАННЫЕ!$F753&amp;H753&amp;I753&amp;ДАННЫЕ!$I753&amp;"m"&amp;IF(ДАННЫЕ!$I753&gt;0,IF(ДАННЫЕ!$J753&gt;0,0,1),"")&amp;"f"&amp;IF(ДАННЫЕ!$R753&gt;0,IF(YEAR(ДАННЫЕ!$F$1)=YEAR(ДАННЫЕ!$R753),1,0),0)&amp;"z"&amp;ДАННЫЕ!$R753&amp;"p"&amp;ДАННЫЕ!$S753&amp;"i"&amp;ДАННЫЕ!$T753&amp;"h"&amp;ДАННЫЕ!$K753&amp;"be"&amp;ДАННЫЕ!$BI753&amp;"CD"&amp;IF(ДАННЫЕ!BF753&gt;500,4,IF(ДАННЫЕ!BF753&gt;350,3,IF(ДАННЫЕ!BF753&gt;200,2,IF(ДАННЫЕ!BF753&gt;0,1,0))))&amp;"g"&amp;B753&amp;"d"&amp;H753&amp;"l"&amp;ДАННЫЕ!AT753&amp;"a"&amp;ДАННЫЕ!$V753&amp;"v"&amp;R753&amp;"k"&amp;ДАННЫЕ!$U753&amp;"s"&amp;ДАННЫЕ!$Y753&amp;"t"&amp;ДАННЫЕ!$X753&amp;"b"&amp;IF(ДАННЫЕ!$Q753&gt;1,1,0)&amp;"PP"&amp;ДАННЫЕ!Z753&amp;"c"&amp;S753&amp;"x"&amp;IF(ДАННЫЕ!$BY753&gt;0,IF(YEAR(ДАННЫЕ!$F$1)=YEAR(ДАННЫЕ!$BY753),1,0),0)&amp;"n"&amp;IF(ДАННЫЕ!$BZ753&gt;0,IF(YEAR(ДАННЫЕ!$F$1)=YEAR(ДАННЫЕ!$BZ753),1,0),0)&amp;"u"&amp;D753&amp;"z"&amp;IF(ДАННЫЕ!$CL753&gt;0,IF(YEAR(ДАННЫЕ!$F$1)&gt;YEAR(ДАННЫЕ!$CL753),11,12),0)</f>
        <v>03mf0zpihbeCD0g0dlav0kstb0PPc0x0n0u0z0</v>
      </c>
      <c r="K753" s="28" t="str">
        <f ca="1">ДАННЫЕ!$I753&amp;"x"&amp;B753&amp;"w"&amp;IF(T753+ДАННЫЕ!AD753+ДАННЫЕ!AE753+ДАННЫЕ!AF753+ДАННЫЕ!AG753+ДАННЫЕ!AH753+ДАННЫЕ!$AL753+ДАННЫЕ!AI753+ДАННЫЕ!AJ753+ДАННЫЕ!AK753+ДАННЫЕ!AP753+ДАННЫЕ!AQ753+ДАННЫЕ!AR753+ДАННЫЕ!$AM753+ДАННЫЕ!$AN753+ДАННЫЕ!AS753+ДАННЫЕ!AT753&gt;0,1,0)&amp;IF(OR(T753=2,ДАННЫЕ!AD753=2,ДАННЫЕ!AE753=2,ДАННЫЕ!AF753=2,ДАННЫЕ!AG753=2,ДАННЫЕ!AH753=2,ДАННЫЕ!$AL753=2,ДАННЫЕ!AI753=2,ДАННЫЕ!AJ753=2,ДАННЫЕ!AK753=2,ДАННЫЕ!AP753=2,ДАННЫЕ!AQ753=2,ДАННЫЕ!AR753=2,ДАННЫЕ!$AM753=2,ДАННЫЕ!$AN753=2,ДАННЫЕ!AS753=2,ДАННЫЕ!AT753=2),2,0)&amp;"t"&amp;IF(T753&gt;0,"1"&amp;T753,"00")&amp;"f"&amp;IF(ДАННЫЕ!$AC753,"1"&amp;ДАННЫЕ!$AC753,"00")&amp;"b"&amp;IF(ДАННЫЕ!$AD753,"1"&amp;ДАННЫЕ!$AD753,"00")&amp;"g"&amp;IF(ДАННЫЕ!$AF753,"1"&amp;ДАННЫЕ!$AF753,"00")&amp;"c"&amp;IF(ДАННЫЕ!$AG753,"1"&amp;ДАННЫЕ!$AG753,"00")&amp;"i"&amp;IF(ДАННЫЕ!$AH753,"1"&amp;ДАННЫЕ!$AH753,"00")&amp;"r"&amp;IF(ДАННЫЕ!$AL753,"1"&amp;ДАННЫЕ!$AL753,"00")&amp;"m"&amp;IF(ДАННЫЕ!$AI753,"1"&amp;ДАННЫЕ!$AI753,"00")&amp;"hS"&amp;IF(ДАННЫЕ!$AJ753,"1"&amp;ДАННЫЕ!$AJ753,"00")&amp;"hZ"&amp;IF(ДАННЫЕ!$AK753,"1"&amp;ДАННЫЕ!$AK753,"00")&amp;"p"&amp;IF(ДАННЫЕ!$AP753,"1"&amp;ДАННЫЕ!$AP753,"00")&amp;"k"&amp;IF(ДАННЫЕ!$AQ753,"1"&amp;ДАННЫЕ!$AQ753,"00")&amp;"z"&amp;IF(ДАННЫЕ!$AR753,"1"&amp;ДАННЫЕ!$AR753,"00")&amp;"j"&amp;IF(ДАННЫЕ!$AM753,"1"&amp;ДАННЫЕ!$AM753,"00")&amp;"n"&amp;IF(ДАННЫЕ!$AN753,"1"&amp;ДАННЫЕ!$AN753,"00")&amp;"E"&amp;ДАННЫЕ!BI753&amp;"L"&amp;ДАННЫЕ!AO753&amp;"h"&amp;IF(ДАННЫЕ!$AU753&gt;0,1,0)&amp;"v"&amp;IF(ДАННЫЕ!$AW753&gt;0,1,0)&amp;"a"&amp;IF(ДАННЫЕ!$AS753,"1"&amp;ДАННЫЕ!$AS753,"00")&amp;"s"&amp;IF(ДАННЫЕ!$AT753,"1"&amp;ДАННЫЕ!$AT753,"00")&amp;"u"&amp;IF(ДАННЫЕ!$CJ753&gt;0,1,0)&amp;"y"&amp;B753&amp;"d"&amp;H753&amp;"e"&amp;F753&amp;G753</f>
        <v>x0w00t00f00b00g00c00i00r00m00hS00hZ00p00k00z00j00n00ELh0v0a00s00u0y0de</v>
      </c>
      <c r="L753" s="28" t="str">
        <f ca="1">ДАННЫЕ!$I753&amp;"VN"&amp;IF(ДАННЫЕ!AW753&gt;0,11,10)&amp;"CD"&amp;IF(ДАННЫЕ!BF753&gt;500,16,IF(ДАННЫЕ!BF753&gt;350,15,IF(ДАННЫЕ!BF753&gt;=200,14,IF(ДАННЫЕ!BF753&gt;=100,13,IF(ДАННЫЕ!BF753&gt;=50,12,IF(ДАННЫЕ!BF753&gt;0,11,10))))))&amp;"AR"&amp;IF(ДАННЫЕ!BX753&gt;0,1,0)&amp;"GD"&amp;B753&amp;"VV"&amp;IF(E753&gt;=5,IF(E753&lt;18,1,0),0)</f>
        <v>VN10CD10AR0GD0VV0</v>
      </c>
      <c r="M753" s="28" t="str">
        <f>ДАННЫЕ!$I753&amp;"b"&amp;ДАННЫЕ!$BI753&amp;"r"&amp;ДАННЫЕ!$BJ753&amp;"CD"&amp;IF(ДАННЫЕ!BF753&gt;0,IF(ДАННЫЕ!BF753&lt;200,1,IF(ДАННЫЕ!BF753&lt;350,2,3)),0)&amp;"h"&amp;IF(ДАННЫЕ!$BK753+ДАННЫЕ!$BL753+ДАННЫЕ!$BM753&gt;0,1,0)&amp;"x"&amp;ДАННЫЕ!$BK753&amp;"y"&amp;ДАННЫЕ!$BL753&amp;"z"&amp;ДАННЫЕ!$BM753&amp;"c"&amp;IF(ДАННЫЕ!$BK753+ДАННЫЕ!$BL753+ДАННЫЕ!$BM753=3,1,0)&amp;"a"&amp;IF(ДАННЫЕ!$BQ753+ДАННЫЕ!$BR753&gt;0,1,0)&amp;"d"&amp;ДАННЫЕ!$BQ753&amp;"v"&amp;ДАННЫЕ!$BR753&amp;"p"&amp;ДАННЫЕ!$BS753&amp;"n"&amp;ДАННЫЕ!$BU753&amp;"t"&amp;ДАННЫЕ!$BV753&amp;"o"&amp;ДАННЫЕ!$BT753&amp;"l"&amp;IF(ДАННЫЕ!$BN753&gt;0,1,0)&amp;ДАННЫЕ!$BN753&amp;"g"&amp;ДАННЫЕ!$BO753&amp;"s"&amp;ДАННЫЕ!$BP753&amp;"DZ"&amp;IF(ДАННЫЕ!B753-ДАННЫЕ!G753 &lt; 60,IF(ДАННЫЕ!B753-ДАННЫЕ!G753 &gt;= 0,1,0),0)&amp;"u"&amp;IF(ДАННЫЕ!$CJ753&gt;0,1,0)</f>
        <v>brCD0h0xyzc0a0dvpntol0gsDZ1u0</v>
      </c>
      <c r="N753" s="28" t="str">
        <f ca="1">ДАННЫЕ!$F753&amp;ДАННЫЕ!$I753&amp;"g"&amp;B753&amp;"cf"&amp;D753&amp;"a"&amp;IF(ДАННЫЕ!$BX753&gt;0,1,0)&amp;IF(ДАННЫЕ!$BF753&gt;500,1,IF(ДАННЫЕ!$BF753&gt;350,2,IF(ДАННЫЕ!$BF753&gt;=200,3,IF(ДАННЫЕ!$BF753&gt;=100,4,IF(ДАННЫЕ!$BF753&gt;=50,5,IF(ДАННЫЕ!$BF753&lt;50,6,0))))))&amp;"AR"&amp;IF(DATEDIF(ДАННЫЕ!$BX753,ДАННЫЕ!$F$1,"y")&gt;1,1,0)&amp;"VG"&amp;IF(ДАННЫЕ!$BH753="0",1,0)&amp;"o"&amp;IF(T753+ДАННЫЕ!$AF753+ДАННЫЕ!$AG753+ДАННЫЕ!$AH753+ДАННЫЕ!$AI753+ДАННЫЕ!$AJ753+ДАННЫЕ!$AP753+ДАННЫЕ!$AQ753+ДАННЫЕ!$AR753+ДАННЫЕ!$AU753+ДАННЫЕ!$AW753+ДАННЫЕ!$AS753+ДАННЫЕ!$AT753&gt;0,1,0)&amp;"x"&amp;ДАННЫЕ!$AG753&amp;"p"&amp;IF(ДАННЫЕ!$BY753&gt;0,1,0)&amp;"v"&amp;IF(ДАННЫЕ!$BZ753&gt;0,1,0)&amp;"n"&amp;ДАННЫЕ!$CA753&amp;"t"&amp;ДАННЫЕ!$AY753&amp;"k"&amp;ДАННЫЕ!$CB753&amp;"q"&amp;ДАННЫЕ!$CC753&amp;"w"&amp;ДАННЫЕ!$CD753&amp;"e"&amp;ДАННЫЕ!$CE753&amp;"m"&amp;ДАННЫЕ!$CF753&amp;"c"&amp;ДАННЫЕ!$CG753&amp;"z"&amp;ДАННЫЕ!$CH753&amp;"d"&amp;IF(H753=4,1,0)&amp;"s"&amp;IF(ДАННЫЕ!$J753=1,0,1)&amp;"u"&amp;IF(ДАННЫЕ!$CJ753&gt;0,1,0)</f>
        <v>g0cf0a06AR1VG0o0xp0v0ntkqwemczd0s1u0</v>
      </c>
      <c r="O753" s="28" t="str">
        <f>ДАННЫЕ!$I753&amp;"g"&amp;B753&amp;A753&amp;"f"&amp;P753&amp;"c"&amp;IF(ДАННЫЕ!$U753&gt;0,1,0)&amp;"s"&amp;IF(ДАННЫЕ!$Q753&gt;0,IF(YEAR(ДАННЫЕ!$F$1)=YEAR(ДАННЫЕ!$Q753),IF(MONTH(ДАННЫЕ!$F$1)=MONTH(ДАННЫЕ!$Q753),111,11),1),0)&amp;"i"&amp;IF(ДАННЫЕ!$R753+ДАННЫЕ!$S753+ДАННЫЕ!$T753=0,0,1)&amp;"h"&amp;IF(ДАННЫЕ!$P753&gt;0,1,0)&amp;"p"&amp;IF(ДАННЫЕ!$CI753&gt;0,IF(YEAR(ДАННЫЕ!$F$1)=YEAR(ДАННЫЕ!$CI753),IF(MONTH(ДАННЫЕ!$F$1)=MONTH(ДАННЫЕ!$CI753),111,11),1),0)&amp;"d"&amp;IF(ДАННЫЕ!$CJ753&gt;0,IF(YEAR(ДАННЫЕ!$F$1)=YEAR(ДАННЫЕ!$CJ753),IF(MONTH(ДАННЫЕ!$F$1)=MONTH(ДАННЫЕ!$CJ753),111,11),1),0)&amp;"o"&amp;IF(ДАННЫЕ!$CK753&gt;0,IF(MONTH(ДАННЫЕ!$F$1)=MONTH(ДАННЫЕ!$CK753),111,11),0)&amp;"v"&amp;IF(ДАННЫЕ!$BE753&gt;0,IF(MONTH(ДАННЫЕ!$F$1)=MONTH(ДАННЫЕ!$BE753),111,11),0)</f>
        <v>g00f0c0s0i0h0p0d0o0v0</v>
      </c>
      <c r="P753" s="15">
        <f t="shared" si="35"/>
        <v>0</v>
      </c>
      <c r="Q753" s="15">
        <f>IF(ДАННЫЕ!$F$1&gt;ДАННЫЕ!$N753,IF(YEAR(ДАННЫЕ!$F$1)=YEAR(ДАННЫЕ!M753),1,0),0)</f>
        <v>0</v>
      </c>
      <c r="R753" s="15">
        <f>IF(ДАННЫЕ!$F$1&gt;ДАННЫЕ!$N753,IF(YEAR(ДАННЫЕ!$F$1)=YEAR(ДАННЫЕ!N753),1,0),0)</f>
        <v>0</v>
      </c>
      <c r="S753" s="15">
        <f>IF(ДАННЫЕ!$AA753="2А",1,IF(ДАННЫЕ!$AA753="2Б",2,IF(ДАННЫЕ!$AA753="2В",3,IF(ДАННЫЕ!$AA753=3,4,IF(ДАННЫЕ!$AA753="4А",5,IF(ДАННЫЕ!$AA753="4Б",6,IF(ДАННЫЕ!$AA753="4В",7,IF(ДАННЫЕ!$AA753=5,8,0))))))))</f>
        <v>0</v>
      </c>
      <c r="T753" s="15">
        <f>IF(OR(ДАННЫЕ!$AC753=2,ДАННЫЕ!$AD753=2,ДАННЫЕ!$AE753=2),2,IF(OR(ДАННЫЕ!$AC753=1,ДАННЫЕ!$AD753=1,ДАННЫЕ!$AE753=1),1,0))</f>
        <v>0</v>
      </c>
    </row>
    <row r="754" spans="1:20" ht="15" customHeight="1" x14ac:dyDescent="0.2">
      <c r="A754" s="78">
        <f>IF(B754&gt;0,IF(MONTH(ДАННЫЕ!$F$1)=MONTH(ДАННЫЕ!$B754),1,0),0)</f>
        <v>0</v>
      </c>
      <c r="B754" s="14">
        <f>IF(ДАННЫЕ!$B754&gt;0,IF(YEAR(ДАННЫЕ!$F$1)=YEAR(ДАННЫЕ!$B754),1,0),0)</f>
        <v>0</v>
      </c>
      <c r="C754" s="14">
        <f>IF(ДАННЫЕ!$CM754&gt;0,IF(YEAR(ДАННЫЕ!$F$1)=YEAR(ДАННЫЕ!$CM754),1,0),0)</f>
        <v>0</v>
      </c>
      <c r="D754" s="14">
        <f>IF(ДАННЫЕ!$CJ754&gt;0,IF(ДАННЫЕ!$CL754&gt;ДАННЫЕ!$F$1,1,IF(ДАННЫЕ!$CL754&gt;0,0,1)),0)</f>
        <v>0</v>
      </c>
      <c r="E754" s="43" t="str">
        <f ca="1">IF(ДАННЫЕ!$F$1&gt;0,IF(ДАННЫЕ!$G754&gt;0,DATEDIF(ДАННЫЕ!$G754,ДАННЫЕ!$F$1,"y"),""),IF(ДАННЫЕ!$G754&gt;0,DATEDIF(ДАННЫЕ!$G754,TODAY(),"y"),""))</f>
        <v/>
      </c>
      <c r="F754" s="43" t="str">
        <f xml:space="preserve"> IF(ДАННЫЕ!$F754="М",IF(E754&gt;=18,IF(E754&lt;60,1,""),""),"")&amp;IF(ДАННЫЕ!$F754="Ж",IF(E754&gt;=18,IF(E754&lt;55,1,""),""),"")</f>
        <v/>
      </c>
      <c r="G754" s="43" t="str">
        <f xml:space="preserve"> IF(ДАННЫЕ!$F754="М",IF(E754&gt;=60,2,""),"")&amp;IF(ДАННЫЕ!$F754="Ж",IF(E754&gt;=55,2,""),"")</f>
        <v/>
      </c>
      <c r="H754" s="43" t="str">
        <f t="shared" ca="1" si="33"/>
        <v/>
      </c>
      <c r="I754" s="43" t="str">
        <f t="shared" ca="1" si="34"/>
        <v>03</v>
      </c>
      <c r="J754" s="28" t="str">
        <f ca="1">ДАННЫЕ!$F754&amp;H754&amp;I754&amp;ДАННЫЕ!$I754&amp;"m"&amp;IF(ДАННЫЕ!$I754&gt;0,IF(ДАННЫЕ!$J754&gt;0,0,1),"")&amp;"f"&amp;IF(ДАННЫЕ!$R754&gt;0,IF(YEAR(ДАННЫЕ!$F$1)=YEAR(ДАННЫЕ!$R754),1,0),0)&amp;"z"&amp;ДАННЫЕ!$R754&amp;"p"&amp;ДАННЫЕ!$S754&amp;"i"&amp;ДАННЫЕ!$T754&amp;"h"&amp;ДАННЫЕ!$K754&amp;"be"&amp;ДАННЫЕ!$BI754&amp;"CD"&amp;IF(ДАННЫЕ!BF754&gt;500,4,IF(ДАННЫЕ!BF754&gt;350,3,IF(ДАННЫЕ!BF754&gt;200,2,IF(ДАННЫЕ!BF754&gt;0,1,0))))&amp;"g"&amp;B754&amp;"d"&amp;H754&amp;"l"&amp;ДАННЫЕ!AT754&amp;"a"&amp;ДАННЫЕ!$V754&amp;"v"&amp;R754&amp;"k"&amp;ДАННЫЕ!$U754&amp;"s"&amp;ДАННЫЕ!$Y754&amp;"t"&amp;ДАННЫЕ!$X754&amp;"b"&amp;IF(ДАННЫЕ!$Q754&gt;1,1,0)&amp;"PP"&amp;ДАННЫЕ!Z754&amp;"c"&amp;S754&amp;"x"&amp;IF(ДАННЫЕ!$BY754&gt;0,IF(YEAR(ДАННЫЕ!$F$1)=YEAR(ДАННЫЕ!$BY754),1,0),0)&amp;"n"&amp;IF(ДАННЫЕ!$BZ754&gt;0,IF(YEAR(ДАННЫЕ!$F$1)=YEAR(ДАННЫЕ!$BZ754),1,0),0)&amp;"u"&amp;D754&amp;"z"&amp;IF(ДАННЫЕ!$CL754&gt;0,IF(YEAR(ДАННЫЕ!$F$1)&gt;YEAR(ДАННЫЕ!$CL754),11,12),0)</f>
        <v>03mf0zpihbeCD0g0dlav0kstb0PPc0x0n0u0z0</v>
      </c>
      <c r="K754" s="28" t="str">
        <f ca="1">ДАННЫЕ!$I754&amp;"x"&amp;B754&amp;"w"&amp;IF(T754+ДАННЫЕ!AD754+ДАННЫЕ!AE754+ДАННЫЕ!AF754+ДАННЫЕ!AG754+ДАННЫЕ!AH754+ДАННЫЕ!$AL754+ДАННЫЕ!AI754+ДАННЫЕ!AJ754+ДАННЫЕ!AK754+ДАННЫЕ!AP754+ДАННЫЕ!AQ754+ДАННЫЕ!AR754+ДАННЫЕ!$AM754+ДАННЫЕ!$AN754+ДАННЫЕ!AS754+ДАННЫЕ!AT754&gt;0,1,0)&amp;IF(OR(T754=2,ДАННЫЕ!AD754=2,ДАННЫЕ!AE754=2,ДАННЫЕ!AF754=2,ДАННЫЕ!AG754=2,ДАННЫЕ!AH754=2,ДАННЫЕ!$AL754=2,ДАННЫЕ!AI754=2,ДАННЫЕ!AJ754=2,ДАННЫЕ!AK754=2,ДАННЫЕ!AP754=2,ДАННЫЕ!AQ754=2,ДАННЫЕ!AR754=2,ДАННЫЕ!$AM754=2,ДАННЫЕ!$AN754=2,ДАННЫЕ!AS754=2,ДАННЫЕ!AT754=2),2,0)&amp;"t"&amp;IF(T754&gt;0,"1"&amp;T754,"00")&amp;"f"&amp;IF(ДАННЫЕ!$AC754,"1"&amp;ДАННЫЕ!$AC754,"00")&amp;"b"&amp;IF(ДАННЫЕ!$AD754,"1"&amp;ДАННЫЕ!$AD754,"00")&amp;"g"&amp;IF(ДАННЫЕ!$AF754,"1"&amp;ДАННЫЕ!$AF754,"00")&amp;"c"&amp;IF(ДАННЫЕ!$AG754,"1"&amp;ДАННЫЕ!$AG754,"00")&amp;"i"&amp;IF(ДАННЫЕ!$AH754,"1"&amp;ДАННЫЕ!$AH754,"00")&amp;"r"&amp;IF(ДАННЫЕ!$AL754,"1"&amp;ДАННЫЕ!$AL754,"00")&amp;"m"&amp;IF(ДАННЫЕ!$AI754,"1"&amp;ДАННЫЕ!$AI754,"00")&amp;"hS"&amp;IF(ДАННЫЕ!$AJ754,"1"&amp;ДАННЫЕ!$AJ754,"00")&amp;"hZ"&amp;IF(ДАННЫЕ!$AK754,"1"&amp;ДАННЫЕ!$AK754,"00")&amp;"p"&amp;IF(ДАННЫЕ!$AP754,"1"&amp;ДАННЫЕ!$AP754,"00")&amp;"k"&amp;IF(ДАННЫЕ!$AQ754,"1"&amp;ДАННЫЕ!$AQ754,"00")&amp;"z"&amp;IF(ДАННЫЕ!$AR754,"1"&amp;ДАННЫЕ!$AR754,"00")&amp;"j"&amp;IF(ДАННЫЕ!$AM754,"1"&amp;ДАННЫЕ!$AM754,"00")&amp;"n"&amp;IF(ДАННЫЕ!$AN754,"1"&amp;ДАННЫЕ!$AN754,"00")&amp;"E"&amp;ДАННЫЕ!BI754&amp;"L"&amp;ДАННЫЕ!AO754&amp;"h"&amp;IF(ДАННЫЕ!$AU754&gt;0,1,0)&amp;"v"&amp;IF(ДАННЫЕ!$AW754&gt;0,1,0)&amp;"a"&amp;IF(ДАННЫЕ!$AS754,"1"&amp;ДАННЫЕ!$AS754,"00")&amp;"s"&amp;IF(ДАННЫЕ!$AT754,"1"&amp;ДАННЫЕ!$AT754,"00")&amp;"u"&amp;IF(ДАННЫЕ!$CJ754&gt;0,1,0)&amp;"y"&amp;B754&amp;"d"&amp;H754&amp;"e"&amp;F754&amp;G754</f>
        <v>x0w00t00f00b00g00c00i00r00m00hS00hZ00p00k00z00j00n00ELh0v0a00s00u0y0de</v>
      </c>
      <c r="L754" s="28" t="str">
        <f ca="1">ДАННЫЕ!$I754&amp;"VN"&amp;IF(ДАННЫЕ!AW754&gt;0,11,10)&amp;"CD"&amp;IF(ДАННЫЕ!BF754&gt;500,16,IF(ДАННЫЕ!BF754&gt;350,15,IF(ДАННЫЕ!BF754&gt;=200,14,IF(ДАННЫЕ!BF754&gt;=100,13,IF(ДАННЫЕ!BF754&gt;=50,12,IF(ДАННЫЕ!BF754&gt;0,11,10))))))&amp;"AR"&amp;IF(ДАННЫЕ!BX754&gt;0,1,0)&amp;"GD"&amp;B754&amp;"VV"&amp;IF(E754&gt;=5,IF(E754&lt;18,1,0),0)</f>
        <v>VN10CD10AR0GD0VV0</v>
      </c>
      <c r="M754" s="28" t="str">
        <f>ДАННЫЕ!$I754&amp;"b"&amp;ДАННЫЕ!$BI754&amp;"r"&amp;ДАННЫЕ!$BJ754&amp;"CD"&amp;IF(ДАННЫЕ!BF754&gt;0,IF(ДАННЫЕ!BF754&lt;200,1,IF(ДАННЫЕ!BF754&lt;350,2,3)),0)&amp;"h"&amp;IF(ДАННЫЕ!$BK754+ДАННЫЕ!$BL754+ДАННЫЕ!$BM754&gt;0,1,0)&amp;"x"&amp;ДАННЫЕ!$BK754&amp;"y"&amp;ДАННЫЕ!$BL754&amp;"z"&amp;ДАННЫЕ!$BM754&amp;"c"&amp;IF(ДАННЫЕ!$BK754+ДАННЫЕ!$BL754+ДАННЫЕ!$BM754=3,1,0)&amp;"a"&amp;IF(ДАННЫЕ!$BQ754+ДАННЫЕ!$BR754&gt;0,1,0)&amp;"d"&amp;ДАННЫЕ!$BQ754&amp;"v"&amp;ДАННЫЕ!$BR754&amp;"p"&amp;ДАННЫЕ!$BS754&amp;"n"&amp;ДАННЫЕ!$BU754&amp;"t"&amp;ДАННЫЕ!$BV754&amp;"o"&amp;ДАННЫЕ!$BT754&amp;"l"&amp;IF(ДАННЫЕ!$BN754&gt;0,1,0)&amp;ДАННЫЕ!$BN754&amp;"g"&amp;ДАННЫЕ!$BO754&amp;"s"&amp;ДАННЫЕ!$BP754&amp;"DZ"&amp;IF(ДАННЫЕ!B754-ДАННЫЕ!G754 &lt; 60,IF(ДАННЫЕ!B754-ДАННЫЕ!G754 &gt;= 0,1,0),0)&amp;"u"&amp;IF(ДАННЫЕ!$CJ754&gt;0,1,0)</f>
        <v>brCD0h0xyzc0a0dvpntol0gsDZ1u0</v>
      </c>
      <c r="N754" s="28" t="str">
        <f ca="1">ДАННЫЕ!$F754&amp;ДАННЫЕ!$I754&amp;"g"&amp;B754&amp;"cf"&amp;D754&amp;"a"&amp;IF(ДАННЫЕ!$BX754&gt;0,1,0)&amp;IF(ДАННЫЕ!$BF754&gt;500,1,IF(ДАННЫЕ!$BF754&gt;350,2,IF(ДАННЫЕ!$BF754&gt;=200,3,IF(ДАННЫЕ!$BF754&gt;=100,4,IF(ДАННЫЕ!$BF754&gt;=50,5,IF(ДАННЫЕ!$BF754&lt;50,6,0))))))&amp;"AR"&amp;IF(DATEDIF(ДАННЫЕ!$BX754,ДАННЫЕ!$F$1,"y")&gt;1,1,0)&amp;"VG"&amp;IF(ДАННЫЕ!$BH754="0",1,0)&amp;"o"&amp;IF(T754+ДАННЫЕ!$AF754+ДАННЫЕ!$AG754+ДАННЫЕ!$AH754+ДАННЫЕ!$AI754+ДАННЫЕ!$AJ754+ДАННЫЕ!$AP754+ДАННЫЕ!$AQ754+ДАННЫЕ!$AR754+ДАННЫЕ!$AU754+ДАННЫЕ!$AW754+ДАННЫЕ!$AS754+ДАННЫЕ!$AT754&gt;0,1,0)&amp;"x"&amp;ДАННЫЕ!$AG754&amp;"p"&amp;IF(ДАННЫЕ!$BY754&gt;0,1,0)&amp;"v"&amp;IF(ДАННЫЕ!$BZ754&gt;0,1,0)&amp;"n"&amp;ДАННЫЕ!$CA754&amp;"t"&amp;ДАННЫЕ!$AY754&amp;"k"&amp;ДАННЫЕ!$CB754&amp;"q"&amp;ДАННЫЕ!$CC754&amp;"w"&amp;ДАННЫЕ!$CD754&amp;"e"&amp;ДАННЫЕ!$CE754&amp;"m"&amp;ДАННЫЕ!$CF754&amp;"c"&amp;ДАННЫЕ!$CG754&amp;"z"&amp;ДАННЫЕ!$CH754&amp;"d"&amp;IF(H754=4,1,0)&amp;"s"&amp;IF(ДАННЫЕ!$J754=1,0,1)&amp;"u"&amp;IF(ДАННЫЕ!$CJ754&gt;0,1,0)</f>
        <v>g0cf0a06AR1VG0o0xp0v0ntkqwemczd0s1u0</v>
      </c>
      <c r="O754" s="28" t="str">
        <f>ДАННЫЕ!$I754&amp;"g"&amp;B754&amp;A754&amp;"f"&amp;P754&amp;"c"&amp;IF(ДАННЫЕ!$U754&gt;0,1,0)&amp;"s"&amp;IF(ДАННЫЕ!$Q754&gt;0,IF(YEAR(ДАННЫЕ!$F$1)=YEAR(ДАННЫЕ!$Q754),IF(MONTH(ДАННЫЕ!$F$1)=MONTH(ДАННЫЕ!$Q754),111,11),1),0)&amp;"i"&amp;IF(ДАННЫЕ!$R754+ДАННЫЕ!$S754+ДАННЫЕ!$T754=0,0,1)&amp;"h"&amp;IF(ДАННЫЕ!$P754&gt;0,1,0)&amp;"p"&amp;IF(ДАННЫЕ!$CI754&gt;0,IF(YEAR(ДАННЫЕ!$F$1)=YEAR(ДАННЫЕ!$CI754),IF(MONTH(ДАННЫЕ!$F$1)=MONTH(ДАННЫЕ!$CI754),111,11),1),0)&amp;"d"&amp;IF(ДАННЫЕ!$CJ754&gt;0,IF(YEAR(ДАННЫЕ!$F$1)=YEAR(ДАННЫЕ!$CJ754),IF(MONTH(ДАННЫЕ!$F$1)=MONTH(ДАННЫЕ!$CJ754),111,11),1),0)&amp;"o"&amp;IF(ДАННЫЕ!$CK754&gt;0,IF(MONTH(ДАННЫЕ!$F$1)=MONTH(ДАННЫЕ!$CK754),111,11),0)&amp;"v"&amp;IF(ДАННЫЕ!$BE754&gt;0,IF(MONTH(ДАННЫЕ!$F$1)=MONTH(ДАННЫЕ!$BE754),111,11),0)</f>
        <v>g00f0c0s0i0h0p0d0o0v0</v>
      </c>
      <c r="P754" s="15">
        <f t="shared" si="35"/>
        <v>0</v>
      </c>
      <c r="Q754" s="15">
        <f>IF(ДАННЫЕ!$F$1&gt;ДАННЫЕ!$N754,IF(YEAR(ДАННЫЕ!$F$1)=YEAR(ДАННЫЕ!M754),1,0),0)</f>
        <v>0</v>
      </c>
      <c r="R754" s="15">
        <f>IF(ДАННЫЕ!$F$1&gt;ДАННЫЕ!$N754,IF(YEAR(ДАННЫЕ!$F$1)=YEAR(ДАННЫЕ!N754),1,0),0)</f>
        <v>0</v>
      </c>
      <c r="S754" s="15">
        <f>IF(ДАННЫЕ!$AA754="2А",1,IF(ДАННЫЕ!$AA754="2Б",2,IF(ДАННЫЕ!$AA754="2В",3,IF(ДАННЫЕ!$AA754=3,4,IF(ДАННЫЕ!$AA754="4А",5,IF(ДАННЫЕ!$AA754="4Б",6,IF(ДАННЫЕ!$AA754="4В",7,IF(ДАННЫЕ!$AA754=5,8,0))))))))</f>
        <v>0</v>
      </c>
      <c r="T754" s="15">
        <f>IF(OR(ДАННЫЕ!$AC754=2,ДАННЫЕ!$AD754=2,ДАННЫЕ!$AE754=2),2,IF(OR(ДАННЫЕ!$AC754=1,ДАННЫЕ!$AD754=1,ДАННЫЕ!$AE754=1),1,0))</f>
        <v>0</v>
      </c>
    </row>
    <row r="755" spans="1:20" ht="15" customHeight="1" x14ac:dyDescent="0.2">
      <c r="A755" s="78">
        <f>IF(B755&gt;0,IF(MONTH(ДАННЫЕ!$F$1)=MONTH(ДАННЫЕ!$B755),1,0),0)</f>
        <v>0</v>
      </c>
      <c r="B755" s="14">
        <f>IF(ДАННЫЕ!$B755&gt;0,IF(YEAR(ДАННЫЕ!$F$1)=YEAR(ДАННЫЕ!$B755),1,0),0)</f>
        <v>0</v>
      </c>
      <c r="C755" s="14">
        <f>IF(ДАННЫЕ!$CM755&gt;0,IF(YEAR(ДАННЫЕ!$F$1)=YEAR(ДАННЫЕ!$CM755),1,0),0)</f>
        <v>0</v>
      </c>
      <c r="D755" s="14">
        <f>IF(ДАННЫЕ!$CJ755&gt;0,IF(ДАННЫЕ!$CL755&gt;ДАННЫЕ!$F$1,1,IF(ДАННЫЕ!$CL755&gt;0,0,1)),0)</f>
        <v>0</v>
      </c>
      <c r="E755" s="43" t="str">
        <f ca="1">IF(ДАННЫЕ!$F$1&gt;0,IF(ДАННЫЕ!$G755&gt;0,DATEDIF(ДАННЫЕ!$G755,ДАННЫЕ!$F$1,"y"),""),IF(ДАННЫЕ!$G755&gt;0,DATEDIF(ДАННЫЕ!$G755,TODAY(),"y"),""))</f>
        <v/>
      </c>
      <c r="F755" s="43" t="str">
        <f xml:space="preserve"> IF(ДАННЫЕ!$F755="М",IF(E755&gt;=18,IF(E755&lt;60,1,""),""),"")&amp;IF(ДАННЫЕ!$F755="Ж",IF(E755&gt;=18,IF(E755&lt;55,1,""),""),"")</f>
        <v/>
      </c>
      <c r="G755" s="43" t="str">
        <f xml:space="preserve"> IF(ДАННЫЕ!$F755="М",IF(E755&gt;=60,2,""),"")&amp;IF(ДАННЫЕ!$F755="Ж",IF(E755&gt;=55,2,""),"")</f>
        <v/>
      </c>
      <c r="H755" s="43" t="str">
        <f t="shared" ca="1" si="33"/>
        <v/>
      </c>
      <c r="I755" s="43" t="str">
        <f t="shared" ca="1" si="34"/>
        <v>03</v>
      </c>
      <c r="J755" s="28" t="str">
        <f ca="1">ДАННЫЕ!$F755&amp;H755&amp;I755&amp;ДАННЫЕ!$I755&amp;"m"&amp;IF(ДАННЫЕ!$I755&gt;0,IF(ДАННЫЕ!$J755&gt;0,0,1),"")&amp;"f"&amp;IF(ДАННЫЕ!$R755&gt;0,IF(YEAR(ДАННЫЕ!$F$1)=YEAR(ДАННЫЕ!$R755),1,0),0)&amp;"z"&amp;ДАННЫЕ!$R755&amp;"p"&amp;ДАННЫЕ!$S755&amp;"i"&amp;ДАННЫЕ!$T755&amp;"h"&amp;ДАННЫЕ!$K755&amp;"be"&amp;ДАННЫЕ!$BI755&amp;"CD"&amp;IF(ДАННЫЕ!BF755&gt;500,4,IF(ДАННЫЕ!BF755&gt;350,3,IF(ДАННЫЕ!BF755&gt;200,2,IF(ДАННЫЕ!BF755&gt;0,1,0))))&amp;"g"&amp;B755&amp;"d"&amp;H755&amp;"l"&amp;ДАННЫЕ!AT755&amp;"a"&amp;ДАННЫЕ!$V755&amp;"v"&amp;R755&amp;"k"&amp;ДАННЫЕ!$U755&amp;"s"&amp;ДАННЫЕ!$Y755&amp;"t"&amp;ДАННЫЕ!$X755&amp;"b"&amp;IF(ДАННЫЕ!$Q755&gt;1,1,0)&amp;"PP"&amp;ДАННЫЕ!Z755&amp;"c"&amp;S755&amp;"x"&amp;IF(ДАННЫЕ!$BY755&gt;0,IF(YEAR(ДАННЫЕ!$F$1)=YEAR(ДАННЫЕ!$BY755),1,0),0)&amp;"n"&amp;IF(ДАННЫЕ!$BZ755&gt;0,IF(YEAR(ДАННЫЕ!$F$1)=YEAR(ДАННЫЕ!$BZ755),1,0),0)&amp;"u"&amp;D755&amp;"z"&amp;IF(ДАННЫЕ!$CL755&gt;0,IF(YEAR(ДАННЫЕ!$F$1)&gt;YEAR(ДАННЫЕ!$CL755),11,12),0)</f>
        <v>03mf0zpihbeCD0g0dlav0kstb0PPc0x0n0u0z0</v>
      </c>
      <c r="K755" s="28" t="str">
        <f ca="1">ДАННЫЕ!$I755&amp;"x"&amp;B755&amp;"w"&amp;IF(T755+ДАННЫЕ!AD755+ДАННЫЕ!AE755+ДАННЫЕ!AF755+ДАННЫЕ!AG755+ДАННЫЕ!AH755+ДАННЫЕ!$AL755+ДАННЫЕ!AI755+ДАННЫЕ!AJ755+ДАННЫЕ!AK755+ДАННЫЕ!AP755+ДАННЫЕ!AQ755+ДАННЫЕ!AR755+ДАННЫЕ!$AM755+ДАННЫЕ!$AN755+ДАННЫЕ!AS755+ДАННЫЕ!AT755&gt;0,1,0)&amp;IF(OR(T755=2,ДАННЫЕ!AD755=2,ДАННЫЕ!AE755=2,ДАННЫЕ!AF755=2,ДАННЫЕ!AG755=2,ДАННЫЕ!AH755=2,ДАННЫЕ!$AL755=2,ДАННЫЕ!AI755=2,ДАННЫЕ!AJ755=2,ДАННЫЕ!AK755=2,ДАННЫЕ!AP755=2,ДАННЫЕ!AQ755=2,ДАННЫЕ!AR755=2,ДАННЫЕ!$AM755=2,ДАННЫЕ!$AN755=2,ДАННЫЕ!AS755=2,ДАННЫЕ!AT755=2),2,0)&amp;"t"&amp;IF(T755&gt;0,"1"&amp;T755,"00")&amp;"f"&amp;IF(ДАННЫЕ!$AC755,"1"&amp;ДАННЫЕ!$AC755,"00")&amp;"b"&amp;IF(ДАННЫЕ!$AD755,"1"&amp;ДАННЫЕ!$AD755,"00")&amp;"g"&amp;IF(ДАННЫЕ!$AF755,"1"&amp;ДАННЫЕ!$AF755,"00")&amp;"c"&amp;IF(ДАННЫЕ!$AG755,"1"&amp;ДАННЫЕ!$AG755,"00")&amp;"i"&amp;IF(ДАННЫЕ!$AH755,"1"&amp;ДАННЫЕ!$AH755,"00")&amp;"r"&amp;IF(ДАННЫЕ!$AL755,"1"&amp;ДАННЫЕ!$AL755,"00")&amp;"m"&amp;IF(ДАННЫЕ!$AI755,"1"&amp;ДАННЫЕ!$AI755,"00")&amp;"hS"&amp;IF(ДАННЫЕ!$AJ755,"1"&amp;ДАННЫЕ!$AJ755,"00")&amp;"hZ"&amp;IF(ДАННЫЕ!$AK755,"1"&amp;ДАННЫЕ!$AK755,"00")&amp;"p"&amp;IF(ДАННЫЕ!$AP755,"1"&amp;ДАННЫЕ!$AP755,"00")&amp;"k"&amp;IF(ДАННЫЕ!$AQ755,"1"&amp;ДАННЫЕ!$AQ755,"00")&amp;"z"&amp;IF(ДАННЫЕ!$AR755,"1"&amp;ДАННЫЕ!$AR755,"00")&amp;"j"&amp;IF(ДАННЫЕ!$AM755,"1"&amp;ДАННЫЕ!$AM755,"00")&amp;"n"&amp;IF(ДАННЫЕ!$AN755,"1"&amp;ДАННЫЕ!$AN755,"00")&amp;"E"&amp;ДАННЫЕ!BI755&amp;"L"&amp;ДАННЫЕ!AO755&amp;"h"&amp;IF(ДАННЫЕ!$AU755&gt;0,1,0)&amp;"v"&amp;IF(ДАННЫЕ!$AW755&gt;0,1,0)&amp;"a"&amp;IF(ДАННЫЕ!$AS755,"1"&amp;ДАННЫЕ!$AS755,"00")&amp;"s"&amp;IF(ДАННЫЕ!$AT755,"1"&amp;ДАННЫЕ!$AT755,"00")&amp;"u"&amp;IF(ДАННЫЕ!$CJ755&gt;0,1,0)&amp;"y"&amp;B755&amp;"d"&amp;H755&amp;"e"&amp;F755&amp;G755</f>
        <v>x0w00t00f00b00g00c00i00r00m00hS00hZ00p00k00z00j00n00ELh0v0a00s00u0y0de</v>
      </c>
      <c r="L755" s="28" t="str">
        <f ca="1">ДАННЫЕ!$I755&amp;"VN"&amp;IF(ДАННЫЕ!AW755&gt;0,11,10)&amp;"CD"&amp;IF(ДАННЫЕ!BF755&gt;500,16,IF(ДАННЫЕ!BF755&gt;350,15,IF(ДАННЫЕ!BF755&gt;=200,14,IF(ДАННЫЕ!BF755&gt;=100,13,IF(ДАННЫЕ!BF755&gt;=50,12,IF(ДАННЫЕ!BF755&gt;0,11,10))))))&amp;"AR"&amp;IF(ДАННЫЕ!BX755&gt;0,1,0)&amp;"GD"&amp;B755&amp;"VV"&amp;IF(E755&gt;=5,IF(E755&lt;18,1,0),0)</f>
        <v>VN10CD10AR0GD0VV0</v>
      </c>
      <c r="M755" s="28" t="str">
        <f>ДАННЫЕ!$I755&amp;"b"&amp;ДАННЫЕ!$BI755&amp;"r"&amp;ДАННЫЕ!$BJ755&amp;"CD"&amp;IF(ДАННЫЕ!BF755&gt;0,IF(ДАННЫЕ!BF755&lt;200,1,IF(ДАННЫЕ!BF755&lt;350,2,3)),0)&amp;"h"&amp;IF(ДАННЫЕ!$BK755+ДАННЫЕ!$BL755+ДАННЫЕ!$BM755&gt;0,1,0)&amp;"x"&amp;ДАННЫЕ!$BK755&amp;"y"&amp;ДАННЫЕ!$BL755&amp;"z"&amp;ДАННЫЕ!$BM755&amp;"c"&amp;IF(ДАННЫЕ!$BK755+ДАННЫЕ!$BL755+ДАННЫЕ!$BM755=3,1,0)&amp;"a"&amp;IF(ДАННЫЕ!$BQ755+ДАННЫЕ!$BR755&gt;0,1,0)&amp;"d"&amp;ДАННЫЕ!$BQ755&amp;"v"&amp;ДАННЫЕ!$BR755&amp;"p"&amp;ДАННЫЕ!$BS755&amp;"n"&amp;ДАННЫЕ!$BU755&amp;"t"&amp;ДАННЫЕ!$BV755&amp;"o"&amp;ДАННЫЕ!$BT755&amp;"l"&amp;IF(ДАННЫЕ!$BN755&gt;0,1,0)&amp;ДАННЫЕ!$BN755&amp;"g"&amp;ДАННЫЕ!$BO755&amp;"s"&amp;ДАННЫЕ!$BP755&amp;"DZ"&amp;IF(ДАННЫЕ!B755-ДАННЫЕ!G755 &lt; 60,IF(ДАННЫЕ!B755-ДАННЫЕ!G755 &gt;= 0,1,0),0)&amp;"u"&amp;IF(ДАННЫЕ!$CJ755&gt;0,1,0)</f>
        <v>brCD0h0xyzc0a0dvpntol0gsDZ1u0</v>
      </c>
      <c r="N755" s="28" t="str">
        <f ca="1">ДАННЫЕ!$F755&amp;ДАННЫЕ!$I755&amp;"g"&amp;B755&amp;"cf"&amp;D755&amp;"a"&amp;IF(ДАННЫЕ!$BX755&gt;0,1,0)&amp;IF(ДАННЫЕ!$BF755&gt;500,1,IF(ДАННЫЕ!$BF755&gt;350,2,IF(ДАННЫЕ!$BF755&gt;=200,3,IF(ДАННЫЕ!$BF755&gt;=100,4,IF(ДАННЫЕ!$BF755&gt;=50,5,IF(ДАННЫЕ!$BF755&lt;50,6,0))))))&amp;"AR"&amp;IF(DATEDIF(ДАННЫЕ!$BX755,ДАННЫЕ!$F$1,"y")&gt;1,1,0)&amp;"VG"&amp;IF(ДАННЫЕ!$BH755="0",1,0)&amp;"o"&amp;IF(T755+ДАННЫЕ!$AF755+ДАННЫЕ!$AG755+ДАННЫЕ!$AH755+ДАННЫЕ!$AI755+ДАННЫЕ!$AJ755+ДАННЫЕ!$AP755+ДАННЫЕ!$AQ755+ДАННЫЕ!$AR755+ДАННЫЕ!$AU755+ДАННЫЕ!$AW755+ДАННЫЕ!$AS755+ДАННЫЕ!$AT755&gt;0,1,0)&amp;"x"&amp;ДАННЫЕ!$AG755&amp;"p"&amp;IF(ДАННЫЕ!$BY755&gt;0,1,0)&amp;"v"&amp;IF(ДАННЫЕ!$BZ755&gt;0,1,0)&amp;"n"&amp;ДАННЫЕ!$CA755&amp;"t"&amp;ДАННЫЕ!$AY755&amp;"k"&amp;ДАННЫЕ!$CB755&amp;"q"&amp;ДАННЫЕ!$CC755&amp;"w"&amp;ДАННЫЕ!$CD755&amp;"e"&amp;ДАННЫЕ!$CE755&amp;"m"&amp;ДАННЫЕ!$CF755&amp;"c"&amp;ДАННЫЕ!$CG755&amp;"z"&amp;ДАННЫЕ!$CH755&amp;"d"&amp;IF(H755=4,1,0)&amp;"s"&amp;IF(ДАННЫЕ!$J755=1,0,1)&amp;"u"&amp;IF(ДАННЫЕ!$CJ755&gt;0,1,0)</f>
        <v>g0cf0a06AR1VG0o0xp0v0ntkqwemczd0s1u0</v>
      </c>
      <c r="O755" s="28" t="str">
        <f>ДАННЫЕ!$I755&amp;"g"&amp;B755&amp;A755&amp;"f"&amp;P755&amp;"c"&amp;IF(ДАННЫЕ!$U755&gt;0,1,0)&amp;"s"&amp;IF(ДАННЫЕ!$Q755&gt;0,IF(YEAR(ДАННЫЕ!$F$1)=YEAR(ДАННЫЕ!$Q755),IF(MONTH(ДАННЫЕ!$F$1)=MONTH(ДАННЫЕ!$Q755),111,11),1),0)&amp;"i"&amp;IF(ДАННЫЕ!$R755+ДАННЫЕ!$S755+ДАННЫЕ!$T755=0,0,1)&amp;"h"&amp;IF(ДАННЫЕ!$P755&gt;0,1,0)&amp;"p"&amp;IF(ДАННЫЕ!$CI755&gt;0,IF(YEAR(ДАННЫЕ!$F$1)=YEAR(ДАННЫЕ!$CI755),IF(MONTH(ДАННЫЕ!$F$1)=MONTH(ДАННЫЕ!$CI755),111,11),1),0)&amp;"d"&amp;IF(ДАННЫЕ!$CJ755&gt;0,IF(YEAR(ДАННЫЕ!$F$1)=YEAR(ДАННЫЕ!$CJ755),IF(MONTH(ДАННЫЕ!$F$1)=MONTH(ДАННЫЕ!$CJ755),111,11),1),0)&amp;"o"&amp;IF(ДАННЫЕ!$CK755&gt;0,IF(MONTH(ДАННЫЕ!$F$1)=MONTH(ДАННЫЕ!$CK755),111,11),0)&amp;"v"&amp;IF(ДАННЫЕ!$BE755&gt;0,IF(MONTH(ДАННЫЕ!$F$1)=MONTH(ДАННЫЕ!$BE755),111,11),0)</f>
        <v>g00f0c0s0i0h0p0d0o0v0</v>
      </c>
      <c r="P755" s="15">
        <f t="shared" si="35"/>
        <v>0</v>
      </c>
      <c r="Q755" s="15">
        <f>IF(ДАННЫЕ!$F$1&gt;ДАННЫЕ!$N755,IF(YEAR(ДАННЫЕ!$F$1)=YEAR(ДАННЫЕ!M755),1,0),0)</f>
        <v>0</v>
      </c>
      <c r="R755" s="15">
        <f>IF(ДАННЫЕ!$F$1&gt;ДАННЫЕ!$N755,IF(YEAR(ДАННЫЕ!$F$1)=YEAR(ДАННЫЕ!N755),1,0),0)</f>
        <v>0</v>
      </c>
      <c r="S755" s="15">
        <f>IF(ДАННЫЕ!$AA755="2А",1,IF(ДАННЫЕ!$AA755="2Б",2,IF(ДАННЫЕ!$AA755="2В",3,IF(ДАННЫЕ!$AA755=3,4,IF(ДАННЫЕ!$AA755="4А",5,IF(ДАННЫЕ!$AA755="4Б",6,IF(ДАННЫЕ!$AA755="4В",7,IF(ДАННЫЕ!$AA755=5,8,0))))))))</f>
        <v>0</v>
      </c>
      <c r="T755" s="15">
        <f>IF(OR(ДАННЫЕ!$AC755=2,ДАННЫЕ!$AD755=2,ДАННЫЕ!$AE755=2),2,IF(OR(ДАННЫЕ!$AC755=1,ДАННЫЕ!$AD755=1,ДАННЫЕ!$AE755=1),1,0))</f>
        <v>0</v>
      </c>
    </row>
    <row r="756" spans="1:20" ht="15" customHeight="1" x14ac:dyDescent="0.2">
      <c r="A756" s="78">
        <f>IF(B756&gt;0,IF(MONTH(ДАННЫЕ!$F$1)=MONTH(ДАННЫЕ!$B756),1,0),0)</f>
        <v>0</v>
      </c>
      <c r="B756" s="14">
        <f>IF(ДАННЫЕ!$B756&gt;0,IF(YEAR(ДАННЫЕ!$F$1)=YEAR(ДАННЫЕ!$B756),1,0),0)</f>
        <v>0</v>
      </c>
      <c r="C756" s="14">
        <f>IF(ДАННЫЕ!$CM756&gt;0,IF(YEAR(ДАННЫЕ!$F$1)=YEAR(ДАННЫЕ!$CM756),1,0),0)</f>
        <v>0</v>
      </c>
      <c r="D756" s="14">
        <f>IF(ДАННЫЕ!$CJ756&gt;0,IF(ДАННЫЕ!$CL756&gt;ДАННЫЕ!$F$1,1,IF(ДАННЫЕ!$CL756&gt;0,0,1)),0)</f>
        <v>0</v>
      </c>
      <c r="E756" s="43" t="str">
        <f ca="1">IF(ДАННЫЕ!$F$1&gt;0,IF(ДАННЫЕ!$G756&gt;0,DATEDIF(ДАННЫЕ!$G756,ДАННЫЕ!$F$1,"y"),""),IF(ДАННЫЕ!$G756&gt;0,DATEDIF(ДАННЫЕ!$G756,TODAY(),"y"),""))</f>
        <v/>
      </c>
      <c r="F756" s="43" t="str">
        <f xml:space="preserve"> IF(ДАННЫЕ!$F756="М",IF(E756&gt;=18,IF(E756&lt;60,1,""),""),"")&amp;IF(ДАННЫЕ!$F756="Ж",IF(E756&gt;=18,IF(E756&lt;55,1,""),""),"")</f>
        <v/>
      </c>
      <c r="G756" s="43" t="str">
        <f xml:space="preserve"> IF(ДАННЫЕ!$F756="М",IF(E756&gt;=60,2,""),"")&amp;IF(ДАННЫЕ!$F756="Ж",IF(E756&gt;=55,2,""),"")</f>
        <v/>
      </c>
      <c r="H756" s="43" t="str">
        <f t="shared" ca="1" si="33"/>
        <v/>
      </c>
      <c r="I756" s="43" t="str">
        <f t="shared" ca="1" si="34"/>
        <v>03</v>
      </c>
      <c r="J756" s="28" t="str">
        <f ca="1">ДАННЫЕ!$F756&amp;H756&amp;I756&amp;ДАННЫЕ!$I756&amp;"m"&amp;IF(ДАННЫЕ!$I756&gt;0,IF(ДАННЫЕ!$J756&gt;0,0,1),"")&amp;"f"&amp;IF(ДАННЫЕ!$R756&gt;0,IF(YEAR(ДАННЫЕ!$F$1)=YEAR(ДАННЫЕ!$R756),1,0),0)&amp;"z"&amp;ДАННЫЕ!$R756&amp;"p"&amp;ДАННЫЕ!$S756&amp;"i"&amp;ДАННЫЕ!$T756&amp;"h"&amp;ДАННЫЕ!$K756&amp;"be"&amp;ДАННЫЕ!$BI756&amp;"CD"&amp;IF(ДАННЫЕ!BF756&gt;500,4,IF(ДАННЫЕ!BF756&gt;350,3,IF(ДАННЫЕ!BF756&gt;200,2,IF(ДАННЫЕ!BF756&gt;0,1,0))))&amp;"g"&amp;B756&amp;"d"&amp;H756&amp;"l"&amp;ДАННЫЕ!AT756&amp;"a"&amp;ДАННЫЕ!$V756&amp;"v"&amp;R756&amp;"k"&amp;ДАННЫЕ!$U756&amp;"s"&amp;ДАННЫЕ!$Y756&amp;"t"&amp;ДАННЫЕ!$X756&amp;"b"&amp;IF(ДАННЫЕ!$Q756&gt;1,1,0)&amp;"PP"&amp;ДАННЫЕ!Z756&amp;"c"&amp;S756&amp;"x"&amp;IF(ДАННЫЕ!$BY756&gt;0,IF(YEAR(ДАННЫЕ!$F$1)=YEAR(ДАННЫЕ!$BY756),1,0),0)&amp;"n"&amp;IF(ДАННЫЕ!$BZ756&gt;0,IF(YEAR(ДАННЫЕ!$F$1)=YEAR(ДАННЫЕ!$BZ756),1,0),0)&amp;"u"&amp;D756&amp;"z"&amp;IF(ДАННЫЕ!$CL756&gt;0,IF(YEAR(ДАННЫЕ!$F$1)&gt;YEAR(ДАННЫЕ!$CL756),11,12),0)</f>
        <v>03mf0zpihbeCD0g0dlav0kstb0PPc0x0n0u0z0</v>
      </c>
      <c r="K756" s="28" t="str">
        <f ca="1">ДАННЫЕ!$I756&amp;"x"&amp;B756&amp;"w"&amp;IF(T756+ДАННЫЕ!AD756+ДАННЫЕ!AE756+ДАННЫЕ!AF756+ДАННЫЕ!AG756+ДАННЫЕ!AH756+ДАННЫЕ!$AL756+ДАННЫЕ!AI756+ДАННЫЕ!AJ756+ДАННЫЕ!AK756+ДАННЫЕ!AP756+ДАННЫЕ!AQ756+ДАННЫЕ!AR756+ДАННЫЕ!$AM756+ДАННЫЕ!$AN756+ДАННЫЕ!AS756+ДАННЫЕ!AT756&gt;0,1,0)&amp;IF(OR(T756=2,ДАННЫЕ!AD756=2,ДАННЫЕ!AE756=2,ДАННЫЕ!AF756=2,ДАННЫЕ!AG756=2,ДАННЫЕ!AH756=2,ДАННЫЕ!$AL756=2,ДАННЫЕ!AI756=2,ДАННЫЕ!AJ756=2,ДАННЫЕ!AK756=2,ДАННЫЕ!AP756=2,ДАННЫЕ!AQ756=2,ДАННЫЕ!AR756=2,ДАННЫЕ!$AM756=2,ДАННЫЕ!$AN756=2,ДАННЫЕ!AS756=2,ДАННЫЕ!AT756=2),2,0)&amp;"t"&amp;IF(T756&gt;0,"1"&amp;T756,"00")&amp;"f"&amp;IF(ДАННЫЕ!$AC756,"1"&amp;ДАННЫЕ!$AC756,"00")&amp;"b"&amp;IF(ДАННЫЕ!$AD756,"1"&amp;ДАННЫЕ!$AD756,"00")&amp;"g"&amp;IF(ДАННЫЕ!$AF756,"1"&amp;ДАННЫЕ!$AF756,"00")&amp;"c"&amp;IF(ДАННЫЕ!$AG756,"1"&amp;ДАННЫЕ!$AG756,"00")&amp;"i"&amp;IF(ДАННЫЕ!$AH756,"1"&amp;ДАННЫЕ!$AH756,"00")&amp;"r"&amp;IF(ДАННЫЕ!$AL756,"1"&amp;ДАННЫЕ!$AL756,"00")&amp;"m"&amp;IF(ДАННЫЕ!$AI756,"1"&amp;ДАННЫЕ!$AI756,"00")&amp;"hS"&amp;IF(ДАННЫЕ!$AJ756,"1"&amp;ДАННЫЕ!$AJ756,"00")&amp;"hZ"&amp;IF(ДАННЫЕ!$AK756,"1"&amp;ДАННЫЕ!$AK756,"00")&amp;"p"&amp;IF(ДАННЫЕ!$AP756,"1"&amp;ДАННЫЕ!$AP756,"00")&amp;"k"&amp;IF(ДАННЫЕ!$AQ756,"1"&amp;ДАННЫЕ!$AQ756,"00")&amp;"z"&amp;IF(ДАННЫЕ!$AR756,"1"&amp;ДАННЫЕ!$AR756,"00")&amp;"j"&amp;IF(ДАННЫЕ!$AM756,"1"&amp;ДАННЫЕ!$AM756,"00")&amp;"n"&amp;IF(ДАННЫЕ!$AN756,"1"&amp;ДАННЫЕ!$AN756,"00")&amp;"E"&amp;ДАННЫЕ!BI756&amp;"L"&amp;ДАННЫЕ!AO756&amp;"h"&amp;IF(ДАННЫЕ!$AU756&gt;0,1,0)&amp;"v"&amp;IF(ДАННЫЕ!$AW756&gt;0,1,0)&amp;"a"&amp;IF(ДАННЫЕ!$AS756,"1"&amp;ДАННЫЕ!$AS756,"00")&amp;"s"&amp;IF(ДАННЫЕ!$AT756,"1"&amp;ДАННЫЕ!$AT756,"00")&amp;"u"&amp;IF(ДАННЫЕ!$CJ756&gt;0,1,0)&amp;"y"&amp;B756&amp;"d"&amp;H756&amp;"e"&amp;F756&amp;G756</f>
        <v>x0w00t00f00b00g00c00i00r00m00hS00hZ00p00k00z00j00n00ELh0v0a00s00u0y0de</v>
      </c>
      <c r="L756" s="28" t="str">
        <f ca="1">ДАННЫЕ!$I756&amp;"VN"&amp;IF(ДАННЫЕ!AW756&gt;0,11,10)&amp;"CD"&amp;IF(ДАННЫЕ!BF756&gt;500,16,IF(ДАННЫЕ!BF756&gt;350,15,IF(ДАННЫЕ!BF756&gt;=200,14,IF(ДАННЫЕ!BF756&gt;=100,13,IF(ДАННЫЕ!BF756&gt;=50,12,IF(ДАННЫЕ!BF756&gt;0,11,10))))))&amp;"AR"&amp;IF(ДАННЫЕ!BX756&gt;0,1,0)&amp;"GD"&amp;B756&amp;"VV"&amp;IF(E756&gt;=5,IF(E756&lt;18,1,0),0)</f>
        <v>VN10CD10AR0GD0VV0</v>
      </c>
      <c r="M756" s="28" t="str">
        <f>ДАННЫЕ!$I756&amp;"b"&amp;ДАННЫЕ!$BI756&amp;"r"&amp;ДАННЫЕ!$BJ756&amp;"CD"&amp;IF(ДАННЫЕ!BF756&gt;0,IF(ДАННЫЕ!BF756&lt;200,1,IF(ДАННЫЕ!BF756&lt;350,2,3)),0)&amp;"h"&amp;IF(ДАННЫЕ!$BK756+ДАННЫЕ!$BL756+ДАННЫЕ!$BM756&gt;0,1,0)&amp;"x"&amp;ДАННЫЕ!$BK756&amp;"y"&amp;ДАННЫЕ!$BL756&amp;"z"&amp;ДАННЫЕ!$BM756&amp;"c"&amp;IF(ДАННЫЕ!$BK756+ДАННЫЕ!$BL756+ДАННЫЕ!$BM756=3,1,0)&amp;"a"&amp;IF(ДАННЫЕ!$BQ756+ДАННЫЕ!$BR756&gt;0,1,0)&amp;"d"&amp;ДАННЫЕ!$BQ756&amp;"v"&amp;ДАННЫЕ!$BR756&amp;"p"&amp;ДАННЫЕ!$BS756&amp;"n"&amp;ДАННЫЕ!$BU756&amp;"t"&amp;ДАННЫЕ!$BV756&amp;"o"&amp;ДАННЫЕ!$BT756&amp;"l"&amp;IF(ДАННЫЕ!$BN756&gt;0,1,0)&amp;ДАННЫЕ!$BN756&amp;"g"&amp;ДАННЫЕ!$BO756&amp;"s"&amp;ДАННЫЕ!$BP756&amp;"DZ"&amp;IF(ДАННЫЕ!B756-ДАННЫЕ!G756 &lt; 60,IF(ДАННЫЕ!B756-ДАННЫЕ!G756 &gt;= 0,1,0),0)&amp;"u"&amp;IF(ДАННЫЕ!$CJ756&gt;0,1,0)</f>
        <v>brCD0h0xyzc0a0dvpntol0gsDZ1u0</v>
      </c>
      <c r="N756" s="28" t="str">
        <f ca="1">ДАННЫЕ!$F756&amp;ДАННЫЕ!$I756&amp;"g"&amp;B756&amp;"cf"&amp;D756&amp;"a"&amp;IF(ДАННЫЕ!$BX756&gt;0,1,0)&amp;IF(ДАННЫЕ!$BF756&gt;500,1,IF(ДАННЫЕ!$BF756&gt;350,2,IF(ДАННЫЕ!$BF756&gt;=200,3,IF(ДАННЫЕ!$BF756&gt;=100,4,IF(ДАННЫЕ!$BF756&gt;=50,5,IF(ДАННЫЕ!$BF756&lt;50,6,0))))))&amp;"AR"&amp;IF(DATEDIF(ДАННЫЕ!$BX756,ДАННЫЕ!$F$1,"y")&gt;1,1,0)&amp;"VG"&amp;IF(ДАННЫЕ!$BH756="0",1,0)&amp;"o"&amp;IF(T756+ДАННЫЕ!$AF756+ДАННЫЕ!$AG756+ДАННЫЕ!$AH756+ДАННЫЕ!$AI756+ДАННЫЕ!$AJ756+ДАННЫЕ!$AP756+ДАННЫЕ!$AQ756+ДАННЫЕ!$AR756+ДАННЫЕ!$AU756+ДАННЫЕ!$AW756+ДАННЫЕ!$AS756+ДАННЫЕ!$AT756&gt;0,1,0)&amp;"x"&amp;ДАННЫЕ!$AG756&amp;"p"&amp;IF(ДАННЫЕ!$BY756&gt;0,1,0)&amp;"v"&amp;IF(ДАННЫЕ!$BZ756&gt;0,1,0)&amp;"n"&amp;ДАННЫЕ!$CA756&amp;"t"&amp;ДАННЫЕ!$AY756&amp;"k"&amp;ДАННЫЕ!$CB756&amp;"q"&amp;ДАННЫЕ!$CC756&amp;"w"&amp;ДАННЫЕ!$CD756&amp;"e"&amp;ДАННЫЕ!$CE756&amp;"m"&amp;ДАННЫЕ!$CF756&amp;"c"&amp;ДАННЫЕ!$CG756&amp;"z"&amp;ДАННЫЕ!$CH756&amp;"d"&amp;IF(H756=4,1,0)&amp;"s"&amp;IF(ДАННЫЕ!$J756=1,0,1)&amp;"u"&amp;IF(ДАННЫЕ!$CJ756&gt;0,1,0)</f>
        <v>g0cf0a06AR1VG0o0xp0v0ntkqwemczd0s1u0</v>
      </c>
      <c r="O756" s="28" t="str">
        <f>ДАННЫЕ!$I756&amp;"g"&amp;B756&amp;A756&amp;"f"&amp;P756&amp;"c"&amp;IF(ДАННЫЕ!$U756&gt;0,1,0)&amp;"s"&amp;IF(ДАННЫЕ!$Q756&gt;0,IF(YEAR(ДАННЫЕ!$F$1)=YEAR(ДАННЫЕ!$Q756),IF(MONTH(ДАННЫЕ!$F$1)=MONTH(ДАННЫЕ!$Q756),111,11),1),0)&amp;"i"&amp;IF(ДАННЫЕ!$R756+ДАННЫЕ!$S756+ДАННЫЕ!$T756=0,0,1)&amp;"h"&amp;IF(ДАННЫЕ!$P756&gt;0,1,0)&amp;"p"&amp;IF(ДАННЫЕ!$CI756&gt;0,IF(YEAR(ДАННЫЕ!$F$1)=YEAR(ДАННЫЕ!$CI756),IF(MONTH(ДАННЫЕ!$F$1)=MONTH(ДАННЫЕ!$CI756),111,11),1),0)&amp;"d"&amp;IF(ДАННЫЕ!$CJ756&gt;0,IF(YEAR(ДАННЫЕ!$F$1)=YEAR(ДАННЫЕ!$CJ756),IF(MONTH(ДАННЫЕ!$F$1)=MONTH(ДАННЫЕ!$CJ756),111,11),1),0)&amp;"o"&amp;IF(ДАННЫЕ!$CK756&gt;0,IF(MONTH(ДАННЫЕ!$F$1)=MONTH(ДАННЫЕ!$CK756),111,11),0)&amp;"v"&amp;IF(ДАННЫЕ!$BE756&gt;0,IF(MONTH(ДАННЫЕ!$F$1)=MONTH(ДАННЫЕ!$BE756),111,11),0)</f>
        <v>g00f0c0s0i0h0p0d0o0v0</v>
      </c>
      <c r="P756" s="15">
        <f t="shared" si="35"/>
        <v>0</v>
      </c>
      <c r="Q756" s="15">
        <f>IF(ДАННЫЕ!$F$1&gt;ДАННЫЕ!$N756,IF(YEAR(ДАННЫЕ!$F$1)=YEAR(ДАННЫЕ!M756),1,0),0)</f>
        <v>0</v>
      </c>
      <c r="R756" s="15">
        <f>IF(ДАННЫЕ!$F$1&gt;ДАННЫЕ!$N756,IF(YEAR(ДАННЫЕ!$F$1)=YEAR(ДАННЫЕ!N756),1,0),0)</f>
        <v>0</v>
      </c>
      <c r="S756" s="15">
        <f>IF(ДАННЫЕ!$AA756="2А",1,IF(ДАННЫЕ!$AA756="2Б",2,IF(ДАННЫЕ!$AA756="2В",3,IF(ДАННЫЕ!$AA756=3,4,IF(ДАННЫЕ!$AA756="4А",5,IF(ДАННЫЕ!$AA756="4Б",6,IF(ДАННЫЕ!$AA756="4В",7,IF(ДАННЫЕ!$AA756=5,8,0))))))))</f>
        <v>0</v>
      </c>
      <c r="T756" s="15">
        <f>IF(OR(ДАННЫЕ!$AC756=2,ДАННЫЕ!$AD756=2,ДАННЫЕ!$AE756=2),2,IF(OR(ДАННЫЕ!$AC756=1,ДАННЫЕ!$AD756=1,ДАННЫЕ!$AE756=1),1,0))</f>
        <v>0</v>
      </c>
    </row>
    <row r="757" spans="1:20" ht="15" customHeight="1" x14ac:dyDescent="0.2">
      <c r="A757" s="78">
        <f>IF(B757&gt;0,IF(MONTH(ДАННЫЕ!$F$1)=MONTH(ДАННЫЕ!$B757),1,0),0)</f>
        <v>0</v>
      </c>
      <c r="B757" s="14">
        <f>IF(ДАННЫЕ!$B757&gt;0,IF(YEAR(ДАННЫЕ!$F$1)=YEAR(ДАННЫЕ!$B757),1,0),0)</f>
        <v>0</v>
      </c>
      <c r="C757" s="14">
        <f>IF(ДАННЫЕ!$CM757&gt;0,IF(YEAR(ДАННЫЕ!$F$1)=YEAR(ДАННЫЕ!$CM757),1,0),0)</f>
        <v>0</v>
      </c>
      <c r="D757" s="14">
        <f>IF(ДАННЫЕ!$CJ757&gt;0,IF(ДАННЫЕ!$CL757&gt;ДАННЫЕ!$F$1,1,IF(ДАННЫЕ!$CL757&gt;0,0,1)),0)</f>
        <v>0</v>
      </c>
      <c r="E757" s="43" t="str">
        <f ca="1">IF(ДАННЫЕ!$F$1&gt;0,IF(ДАННЫЕ!$G757&gt;0,DATEDIF(ДАННЫЕ!$G757,ДАННЫЕ!$F$1,"y"),""),IF(ДАННЫЕ!$G757&gt;0,DATEDIF(ДАННЫЕ!$G757,TODAY(),"y"),""))</f>
        <v/>
      </c>
      <c r="F757" s="43" t="str">
        <f xml:space="preserve"> IF(ДАННЫЕ!$F757="М",IF(E757&gt;=18,IF(E757&lt;60,1,""),""),"")&amp;IF(ДАННЫЕ!$F757="Ж",IF(E757&gt;=18,IF(E757&lt;55,1,""),""),"")</f>
        <v/>
      </c>
      <c r="G757" s="43" t="str">
        <f xml:space="preserve"> IF(ДАННЫЕ!$F757="М",IF(E757&gt;=60,2,""),"")&amp;IF(ДАННЫЕ!$F757="Ж",IF(E757&gt;=55,2,""),"")</f>
        <v/>
      </c>
      <c r="H757" s="43" t="str">
        <f t="shared" ca="1" si="33"/>
        <v/>
      </c>
      <c r="I757" s="43" t="str">
        <f t="shared" ca="1" si="34"/>
        <v>03</v>
      </c>
      <c r="J757" s="28" t="str">
        <f ca="1">ДАННЫЕ!$F757&amp;H757&amp;I757&amp;ДАННЫЕ!$I757&amp;"m"&amp;IF(ДАННЫЕ!$I757&gt;0,IF(ДАННЫЕ!$J757&gt;0,0,1),"")&amp;"f"&amp;IF(ДАННЫЕ!$R757&gt;0,IF(YEAR(ДАННЫЕ!$F$1)=YEAR(ДАННЫЕ!$R757),1,0),0)&amp;"z"&amp;ДАННЫЕ!$R757&amp;"p"&amp;ДАННЫЕ!$S757&amp;"i"&amp;ДАННЫЕ!$T757&amp;"h"&amp;ДАННЫЕ!$K757&amp;"be"&amp;ДАННЫЕ!$BI757&amp;"CD"&amp;IF(ДАННЫЕ!BF757&gt;500,4,IF(ДАННЫЕ!BF757&gt;350,3,IF(ДАННЫЕ!BF757&gt;200,2,IF(ДАННЫЕ!BF757&gt;0,1,0))))&amp;"g"&amp;B757&amp;"d"&amp;H757&amp;"l"&amp;ДАННЫЕ!AT757&amp;"a"&amp;ДАННЫЕ!$V757&amp;"v"&amp;R757&amp;"k"&amp;ДАННЫЕ!$U757&amp;"s"&amp;ДАННЫЕ!$Y757&amp;"t"&amp;ДАННЫЕ!$X757&amp;"b"&amp;IF(ДАННЫЕ!$Q757&gt;1,1,0)&amp;"PP"&amp;ДАННЫЕ!Z757&amp;"c"&amp;S757&amp;"x"&amp;IF(ДАННЫЕ!$BY757&gt;0,IF(YEAR(ДАННЫЕ!$F$1)=YEAR(ДАННЫЕ!$BY757),1,0),0)&amp;"n"&amp;IF(ДАННЫЕ!$BZ757&gt;0,IF(YEAR(ДАННЫЕ!$F$1)=YEAR(ДАННЫЕ!$BZ757),1,0),0)&amp;"u"&amp;D757&amp;"z"&amp;IF(ДАННЫЕ!$CL757&gt;0,IF(YEAR(ДАННЫЕ!$F$1)&gt;YEAR(ДАННЫЕ!$CL757),11,12),0)</f>
        <v>03mf0zpihbeCD0g0dlav0kstb0PPc0x0n0u0z0</v>
      </c>
      <c r="K757" s="28" t="str">
        <f ca="1">ДАННЫЕ!$I757&amp;"x"&amp;B757&amp;"w"&amp;IF(T757+ДАННЫЕ!AD757+ДАННЫЕ!AE757+ДАННЫЕ!AF757+ДАННЫЕ!AG757+ДАННЫЕ!AH757+ДАННЫЕ!$AL757+ДАННЫЕ!AI757+ДАННЫЕ!AJ757+ДАННЫЕ!AK757+ДАННЫЕ!AP757+ДАННЫЕ!AQ757+ДАННЫЕ!AR757+ДАННЫЕ!$AM757+ДАННЫЕ!$AN757+ДАННЫЕ!AS757+ДАННЫЕ!AT757&gt;0,1,0)&amp;IF(OR(T757=2,ДАННЫЕ!AD757=2,ДАННЫЕ!AE757=2,ДАННЫЕ!AF757=2,ДАННЫЕ!AG757=2,ДАННЫЕ!AH757=2,ДАННЫЕ!$AL757=2,ДАННЫЕ!AI757=2,ДАННЫЕ!AJ757=2,ДАННЫЕ!AK757=2,ДАННЫЕ!AP757=2,ДАННЫЕ!AQ757=2,ДАННЫЕ!AR757=2,ДАННЫЕ!$AM757=2,ДАННЫЕ!$AN757=2,ДАННЫЕ!AS757=2,ДАННЫЕ!AT757=2),2,0)&amp;"t"&amp;IF(T757&gt;0,"1"&amp;T757,"00")&amp;"f"&amp;IF(ДАННЫЕ!$AC757,"1"&amp;ДАННЫЕ!$AC757,"00")&amp;"b"&amp;IF(ДАННЫЕ!$AD757,"1"&amp;ДАННЫЕ!$AD757,"00")&amp;"g"&amp;IF(ДАННЫЕ!$AF757,"1"&amp;ДАННЫЕ!$AF757,"00")&amp;"c"&amp;IF(ДАННЫЕ!$AG757,"1"&amp;ДАННЫЕ!$AG757,"00")&amp;"i"&amp;IF(ДАННЫЕ!$AH757,"1"&amp;ДАННЫЕ!$AH757,"00")&amp;"r"&amp;IF(ДАННЫЕ!$AL757,"1"&amp;ДАННЫЕ!$AL757,"00")&amp;"m"&amp;IF(ДАННЫЕ!$AI757,"1"&amp;ДАННЫЕ!$AI757,"00")&amp;"hS"&amp;IF(ДАННЫЕ!$AJ757,"1"&amp;ДАННЫЕ!$AJ757,"00")&amp;"hZ"&amp;IF(ДАННЫЕ!$AK757,"1"&amp;ДАННЫЕ!$AK757,"00")&amp;"p"&amp;IF(ДАННЫЕ!$AP757,"1"&amp;ДАННЫЕ!$AP757,"00")&amp;"k"&amp;IF(ДАННЫЕ!$AQ757,"1"&amp;ДАННЫЕ!$AQ757,"00")&amp;"z"&amp;IF(ДАННЫЕ!$AR757,"1"&amp;ДАННЫЕ!$AR757,"00")&amp;"j"&amp;IF(ДАННЫЕ!$AM757,"1"&amp;ДАННЫЕ!$AM757,"00")&amp;"n"&amp;IF(ДАННЫЕ!$AN757,"1"&amp;ДАННЫЕ!$AN757,"00")&amp;"E"&amp;ДАННЫЕ!BI757&amp;"L"&amp;ДАННЫЕ!AO757&amp;"h"&amp;IF(ДАННЫЕ!$AU757&gt;0,1,0)&amp;"v"&amp;IF(ДАННЫЕ!$AW757&gt;0,1,0)&amp;"a"&amp;IF(ДАННЫЕ!$AS757,"1"&amp;ДАННЫЕ!$AS757,"00")&amp;"s"&amp;IF(ДАННЫЕ!$AT757,"1"&amp;ДАННЫЕ!$AT757,"00")&amp;"u"&amp;IF(ДАННЫЕ!$CJ757&gt;0,1,0)&amp;"y"&amp;B757&amp;"d"&amp;H757&amp;"e"&amp;F757&amp;G757</f>
        <v>x0w00t00f00b00g00c00i00r00m00hS00hZ00p00k00z00j00n00ELh0v0a00s00u0y0de</v>
      </c>
      <c r="L757" s="28" t="str">
        <f ca="1">ДАННЫЕ!$I757&amp;"VN"&amp;IF(ДАННЫЕ!AW757&gt;0,11,10)&amp;"CD"&amp;IF(ДАННЫЕ!BF757&gt;500,16,IF(ДАННЫЕ!BF757&gt;350,15,IF(ДАННЫЕ!BF757&gt;=200,14,IF(ДАННЫЕ!BF757&gt;=100,13,IF(ДАННЫЕ!BF757&gt;=50,12,IF(ДАННЫЕ!BF757&gt;0,11,10))))))&amp;"AR"&amp;IF(ДАННЫЕ!BX757&gt;0,1,0)&amp;"GD"&amp;B757&amp;"VV"&amp;IF(E757&gt;=5,IF(E757&lt;18,1,0),0)</f>
        <v>VN10CD10AR0GD0VV0</v>
      </c>
      <c r="M757" s="28" t="str">
        <f>ДАННЫЕ!$I757&amp;"b"&amp;ДАННЫЕ!$BI757&amp;"r"&amp;ДАННЫЕ!$BJ757&amp;"CD"&amp;IF(ДАННЫЕ!BF757&gt;0,IF(ДАННЫЕ!BF757&lt;200,1,IF(ДАННЫЕ!BF757&lt;350,2,3)),0)&amp;"h"&amp;IF(ДАННЫЕ!$BK757+ДАННЫЕ!$BL757+ДАННЫЕ!$BM757&gt;0,1,0)&amp;"x"&amp;ДАННЫЕ!$BK757&amp;"y"&amp;ДАННЫЕ!$BL757&amp;"z"&amp;ДАННЫЕ!$BM757&amp;"c"&amp;IF(ДАННЫЕ!$BK757+ДАННЫЕ!$BL757+ДАННЫЕ!$BM757=3,1,0)&amp;"a"&amp;IF(ДАННЫЕ!$BQ757+ДАННЫЕ!$BR757&gt;0,1,0)&amp;"d"&amp;ДАННЫЕ!$BQ757&amp;"v"&amp;ДАННЫЕ!$BR757&amp;"p"&amp;ДАННЫЕ!$BS757&amp;"n"&amp;ДАННЫЕ!$BU757&amp;"t"&amp;ДАННЫЕ!$BV757&amp;"o"&amp;ДАННЫЕ!$BT757&amp;"l"&amp;IF(ДАННЫЕ!$BN757&gt;0,1,0)&amp;ДАННЫЕ!$BN757&amp;"g"&amp;ДАННЫЕ!$BO757&amp;"s"&amp;ДАННЫЕ!$BP757&amp;"DZ"&amp;IF(ДАННЫЕ!B757-ДАННЫЕ!G757 &lt; 60,IF(ДАННЫЕ!B757-ДАННЫЕ!G757 &gt;= 0,1,0),0)&amp;"u"&amp;IF(ДАННЫЕ!$CJ757&gt;0,1,0)</f>
        <v>brCD0h0xyzc0a0dvpntol0gsDZ1u0</v>
      </c>
      <c r="N757" s="28" t="str">
        <f ca="1">ДАННЫЕ!$F757&amp;ДАННЫЕ!$I757&amp;"g"&amp;B757&amp;"cf"&amp;D757&amp;"a"&amp;IF(ДАННЫЕ!$BX757&gt;0,1,0)&amp;IF(ДАННЫЕ!$BF757&gt;500,1,IF(ДАННЫЕ!$BF757&gt;350,2,IF(ДАННЫЕ!$BF757&gt;=200,3,IF(ДАННЫЕ!$BF757&gt;=100,4,IF(ДАННЫЕ!$BF757&gt;=50,5,IF(ДАННЫЕ!$BF757&lt;50,6,0))))))&amp;"AR"&amp;IF(DATEDIF(ДАННЫЕ!$BX757,ДАННЫЕ!$F$1,"y")&gt;1,1,0)&amp;"VG"&amp;IF(ДАННЫЕ!$BH757="0",1,0)&amp;"o"&amp;IF(T757+ДАННЫЕ!$AF757+ДАННЫЕ!$AG757+ДАННЫЕ!$AH757+ДАННЫЕ!$AI757+ДАННЫЕ!$AJ757+ДАННЫЕ!$AP757+ДАННЫЕ!$AQ757+ДАННЫЕ!$AR757+ДАННЫЕ!$AU757+ДАННЫЕ!$AW757+ДАННЫЕ!$AS757+ДАННЫЕ!$AT757&gt;0,1,0)&amp;"x"&amp;ДАННЫЕ!$AG757&amp;"p"&amp;IF(ДАННЫЕ!$BY757&gt;0,1,0)&amp;"v"&amp;IF(ДАННЫЕ!$BZ757&gt;0,1,0)&amp;"n"&amp;ДАННЫЕ!$CA757&amp;"t"&amp;ДАННЫЕ!$AY757&amp;"k"&amp;ДАННЫЕ!$CB757&amp;"q"&amp;ДАННЫЕ!$CC757&amp;"w"&amp;ДАННЫЕ!$CD757&amp;"e"&amp;ДАННЫЕ!$CE757&amp;"m"&amp;ДАННЫЕ!$CF757&amp;"c"&amp;ДАННЫЕ!$CG757&amp;"z"&amp;ДАННЫЕ!$CH757&amp;"d"&amp;IF(H757=4,1,0)&amp;"s"&amp;IF(ДАННЫЕ!$J757=1,0,1)&amp;"u"&amp;IF(ДАННЫЕ!$CJ757&gt;0,1,0)</f>
        <v>g0cf0a06AR1VG0o0xp0v0ntkqwemczd0s1u0</v>
      </c>
      <c r="O757" s="28" t="str">
        <f>ДАННЫЕ!$I757&amp;"g"&amp;B757&amp;A757&amp;"f"&amp;P757&amp;"c"&amp;IF(ДАННЫЕ!$U757&gt;0,1,0)&amp;"s"&amp;IF(ДАННЫЕ!$Q757&gt;0,IF(YEAR(ДАННЫЕ!$F$1)=YEAR(ДАННЫЕ!$Q757),IF(MONTH(ДАННЫЕ!$F$1)=MONTH(ДАННЫЕ!$Q757),111,11),1),0)&amp;"i"&amp;IF(ДАННЫЕ!$R757+ДАННЫЕ!$S757+ДАННЫЕ!$T757=0,0,1)&amp;"h"&amp;IF(ДАННЫЕ!$P757&gt;0,1,0)&amp;"p"&amp;IF(ДАННЫЕ!$CI757&gt;0,IF(YEAR(ДАННЫЕ!$F$1)=YEAR(ДАННЫЕ!$CI757),IF(MONTH(ДАННЫЕ!$F$1)=MONTH(ДАННЫЕ!$CI757),111,11),1),0)&amp;"d"&amp;IF(ДАННЫЕ!$CJ757&gt;0,IF(YEAR(ДАННЫЕ!$F$1)=YEAR(ДАННЫЕ!$CJ757),IF(MONTH(ДАННЫЕ!$F$1)=MONTH(ДАННЫЕ!$CJ757),111,11),1),0)&amp;"o"&amp;IF(ДАННЫЕ!$CK757&gt;0,IF(MONTH(ДАННЫЕ!$F$1)=MONTH(ДАННЫЕ!$CK757),111,11),0)&amp;"v"&amp;IF(ДАННЫЕ!$BE757&gt;0,IF(MONTH(ДАННЫЕ!$F$1)=MONTH(ДАННЫЕ!$BE757),111,11),0)</f>
        <v>g00f0c0s0i0h0p0d0o0v0</v>
      </c>
      <c r="P757" s="15">
        <f t="shared" si="35"/>
        <v>0</v>
      </c>
      <c r="Q757" s="15">
        <f>IF(ДАННЫЕ!$F$1&gt;ДАННЫЕ!$N757,IF(YEAR(ДАННЫЕ!$F$1)=YEAR(ДАННЫЕ!M757),1,0),0)</f>
        <v>0</v>
      </c>
      <c r="R757" s="15">
        <f>IF(ДАННЫЕ!$F$1&gt;ДАННЫЕ!$N757,IF(YEAR(ДАННЫЕ!$F$1)=YEAR(ДАННЫЕ!N757),1,0),0)</f>
        <v>0</v>
      </c>
      <c r="S757" s="15">
        <f>IF(ДАННЫЕ!$AA757="2А",1,IF(ДАННЫЕ!$AA757="2Б",2,IF(ДАННЫЕ!$AA757="2В",3,IF(ДАННЫЕ!$AA757=3,4,IF(ДАННЫЕ!$AA757="4А",5,IF(ДАННЫЕ!$AA757="4Б",6,IF(ДАННЫЕ!$AA757="4В",7,IF(ДАННЫЕ!$AA757=5,8,0))))))))</f>
        <v>0</v>
      </c>
      <c r="T757" s="15">
        <f>IF(OR(ДАННЫЕ!$AC757=2,ДАННЫЕ!$AD757=2,ДАННЫЕ!$AE757=2),2,IF(OR(ДАННЫЕ!$AC757=1,ДАННЫЕ!$AD757=1,ДАННЫЕ!$AE757=1),1,0))</f>
        <v>0</v>
      </c>
    </row>
    <row r="758" spans="1:20" ht="15" customHeight="1" x14ac:dyDescent="0.2">
      <c r="A758" s="78">
        <f>IF(B758&gt;0,IF(MONTH(ДАННЫЕ!$F$1)=MONTH(ДАННЫЕ!$B758),1,0),0)</f>
        <v>0</v>
      </c>
      <c r="B758" s="14">
        <f>IF(ДАННЫЕ!$B758&gt;0,IF(YEAR(ДАННЫЕ!$F$1)=YEAR(ДАННЫЕ!$B758),1,0),0)</f>
        <v>0</v>
      </c>
      <c r="C758" s="14">
        <f>IF(ДАННЫЕ!$CM758&gt;0,IF(YEAR(ДАННЫЕ!$F$1)=YEAR(ДАННЫЕ!$CM758),1,0),0)</f>
        <v>0</v>
      </c>
      <c r="D758" s="14">
        <f>IF(ДАННЫЕ!$CJ758&gt;0,IF(ДАННЫЕ!$CL758&gt;ДАННЫЕ!$F$1,1,IF(ДАННЫЕ!$CL758&gt;0,0,1)),0)</f>
        <v>0</v>
      </c>
      <c r="E758" s="43" t="str">
        <f ca="1">IF(ДАННЫЕ!$F$1&gt;0,IF(ДАННЫЕ!$G758&gt;0,DATEDIF(ДАННЫЕ!$G758,ДАННЫЕ!$F$1,"y"),""),IF(ДАННЫЕ!$G758&gt;0,DATEDIF(ДАННЫЕ!$G758,TODAY(),"y"),""))</f>
        <v/>
      </c>
      <c r="F758" s="43" t="str">
        <f xml:space="preserve"> IF(ДАННЫЕ!$F758="М",IF(E758&gt;=18,IF(E758&lt;60,1,""),""),"")&amp;IF(ДАННЫЕ!$F758="Ж",IF(E758&gt;=18,IF(E758&lt;55,1,""),""),"")</f>
        <v/>
      </c>
      <c r="G758" s="43" t="str">
        <f xml:space="preserve"> IF(ДАННЫЕ!$F758="М",IF(E758&gt;=60,2,""),"")&amp;IF(ДАННЫЕ!$F758="Ж",IF(E758&gt;=55,2,""),"")</f>
        <v/>
      </c>
      <c r="H758" s="43" t="str">
        <f t="shared" ca="1" si="33"/>
        <v/>
      </c>
      <c r="I758" s="43" t="str">
        <f t="shared" ca="1" si="34"/>
        <v>03</v>
      </c>
      <c r="J758" s="28" t="str">
        <f ca="1">ДАННЫЕ!$F758&amp;H758&amp;I758&amp;ДАННЫЕ!$I758&amp;"m"&amp;IF(ДАННЫЕ!$I758&gt;0,IF(ДАННЫЕ!$J758&gt;0,0,1),"")&amp;"f"&amp;IF(ДАННЫЕ!$R758&gt;0,IF(YEAR(ДАННЫЕ!$F$1)=YEAR(ДАННЫЕ!$R758),1,0),0)&amp;"z"&amp;ДАННЫЕ!$R758&amp;"p"&amp;ДАННЫЕ!$S758&amp;"i"&amp;ДАННЫЕ!$T758&amp;"h"&amp;ДАННЫЕ!$K758&amp;"be"&amp;ДАННЫЕ!$BI758&amp;"CD"&amp;IF(ДАННЫЕ!BF758&gt;500,4,IF(ДАННЫЕ!BF758&gt;350,3,IF(ДАННЫЕ!BF758&gt;200,2,IF(ДАННЫЕ!BF758&gt;0,1,0))))&amp;"g"&amp;B758&amp;"d"&amp;H758&amp;"l"&amp;ДАННЫЕ!AT758&amp;"a"&amp;ДАННЫЕ!$V758&amp;"v"&amp;R758&amp;"k"&amp;ДАННЫЕ!$U758&amp;"s"&amp;ДАННЫЕ!$Y758&amp;"t"&amp;ДАННЫЕ!$X758&amp;"b"&amp;IF(ДАННЫЕ!$Q758&gt;1,1,0)&amp;"PP"&amp;ДАННЫЕ!Z758&amp;"c"&amp;S758&amp;"x"&amp;IF(ДАННЫЕ!$BY758&gt;0,IF(YEAR(ДАННЫЕ!$F$1)=YEAR(ДАННЫЕ!$BY758),1,0),0)&amp;"n"&amp;IF(ДАННЫЕ!$BZ758&gt;0,IF(YEAR(ДАННЫЕ!$F$1)=YEAR(ДАННЫЕ!$BZ758),1,0),0)&amp;"u"&amp;D758&amp;"z"&amp;IF(ДАННЫЕ!$CL758&gt;0,IF(YEAR(ДАННЫЕ!$F$1)&gt;YEAR(ДАННЫЕ!$CL758),11,12),0)</f>
        <v>03mf0zpihbeCD0g0dlav0kstb0PPc0x0n0u0z0</v>
      </c>
      <c r="K758" s="28" t="str">
        <f ca="1">ДАННЫЕ!$I758&amp;"x"&amp;B758&amp;"w"&amp;IF(T758+ДАННЫЕ!AD758+ДАННЫЕ!AE758+ДАННЫЕ!AF758+ДАННЫЕ!AG758+ДАННЫЕ!AH758+ДАННЫЕ!$AL758+ДАННЫЕ!AI758+ДАННЫЕ!AJ758+ДАННЫЕ!AK758+ДАННЫЕ!AP758+ДАННЫЕ!AQ758+ДАННЫЕ!AR758+ДАННЫЕ!$AM758+ДАННЫЕ!$AN758+ДАННЫЕ!AS758+ДАННЫЕ!AT758&gt;0,1,0)&amp;IF(OR(T758=2,ДАННЫЕ!AD758=2,ДАННЫЕ!AE758=2,ДАННЫЕ!AF758=2,ДАННЫЕ!AG758=2,ДАННЫЕ!AH758=2,ДАННЫЕ!$AL758=2,ДАННЫЕ!AI758=2,ДАННЫЕ!AJ758=2,ДАННЫЕ!AK758=2,ДАННЫЕ!AP758=2,ДАННЫЕ!AQ758=2,ДАННЫЕ!AR758=2,ДАННЫЕ!$AM758=2,ДАННЫЕ!$AN758=2,ДАННЫЕ!AS758=2,ДАННЫЕ!AT758=2),2,0)&amp;"t"&amp;IF(T758&gt;0,"1"&amp;T758,"00")&amp;"f"&amp;IF(ДАННЫЕ!$AC758,"1"&amp;ДАННЫЕ!$AC758,"00")&amp;"b"&amp;IF(ДАННЫЕ!$AD758,"1"&amp;ДАННЫЕ!$AD758,"00")&amp;"g"&amp;IF(ДАННЫЕ!$AF758,"1"&amp;ДАННЫЕ!$AF758,"00")&amp;"c"&amp;IF(ДАННЫЕ!$AG758,"1"&amp;ДАННЫЕ!$AG758,"00")&amp;"i"&amp;IF(ДАННЫЕ!$AH758,"1"&amp;ДАННЫЕ!$AH758,"00")&amp;"r"&amp;IF(ДАННЫЕ!$AL758,"1"&amp;ДАННЫЕ!$AL758,"00")&amp;"m"&amp;IF(ДАННЫЕ!$AI758,"1"&amp;ДАННЫЕ!$AI758,"00")&amp;"hS"&amp;IF(ДАННЫЕ!$AJ758,"1"&amp;ДАННЫЕ!$AJ758,"00")&amp;"hZ"&amp;IF(ДАННЫЕ!$AK758,"1"&amp;ДАННЫЕ!$AK758,"00")&amp;"p"&amp;IF(ДАННЫЕ!$AP758,"1"&amp;ДАННЫЕ!$AP758,"00")&amp;"k"&amp;IF(ДАННЫЕ!$AQ758,"1"&amp;ДАННЫЕ!$AQ758,"00")&amp;"z"&amp;IF(ДАННЫЕ!$AR758,"1"&amp;ДАННЫЕ!$AR758,"00")&amp;"j"&amp;IF(ДАННЫЕ!$AM758,"1"&amp;ДАННЫЕ!$AM758,"00")&amp;"n"&amp;IF(ДАННЫЕ!$AN758,"1"&amp;ДАННЫЕ!$AN758,"00")&amp;"E"&amp;ДАННЫЕ!BI758&amp;"L"&amp;ДАННЫЕ!AO758&amp;"h"&amp;IF(ДАННЫЕ!$AU758&gt;0,1,0)&amp;"v"&amp;IF(ДАННЫЕ!$AW758&gt;0,1,0)&amp;"a"&amp;IF(ДАННЫЕ!$AS758,"1"&amp;ДАННЫЕ!$AS758,"00")&amp;"s"&amp;IF(ДАННЫЕ!$AT758,"1"&amp;ДАННЫЕ!$AT758,"00")&amp;"u"&amp;IF(ДАННЫЕ!$CJ758&gt;0,1,0)&amp;"y"&amp;B758&amp;"d"&amp;H758&amp;"e"&amp;F758&amp;G758</f>
        <v>x0w00t00f00b00g00c00i00r00m00hS00hZ00p00k00z00j00n00ELh0v0a00s00u0y0de</v>
      </c>
      <c r="L758" s="28" t="str">
        <f ca="1">ДАННЫЕ!$I758&amp;"VN"&amp;IF(ДАННЫЕ!AW758&gt;0,11,10)&amp;"CD"&amp;IF(ДАННЫЕ!BF758&gt;500,16,IF(ДАННЫЕ!BF758&gt;350,15,IF(ДАННЫЕ!BF758&gt;=200,14,IF(ДАННЫЕ!BF758&gt;=100,13,IF(ДАННЫЕ!BF758&gt;=50,12,IF(ДАННЫЕ!BF758&gt;0,11,10))))))&amp;"AR"&amp;IF(ДАННЫЕ!BX758&gt;0,1,0)&amp;"GD"&amp;B758&amp;"VV"&amp;IF(E758&gt;=5,IF(E758&lt;18,1,0),0)</f>
        <v>VN10CD10AR0GD0VV0</v>
      </c>
      <c r="M758" s="28" t="str">
        <f>ДАННЫЕ!$I758&amp;"b"&amp;ДАННЫЕ!$BI758&amp;"r"&amp;ДАННЫЕ!$BJ758&amp;"CD"&amp;IF(ДАННЫЕ!BF758&gt;0,IF(ДАННЫЕ!BF758&lt;200,1,IF(ДАННЫЕ!BF758&lt;350,2,3)),0)&amp;"h"&amp;IF(ДАННЫЕ!$BK758+ДАННЫЕ!$BL758+ДАННЫЕ!$BM758&gt;0,1,0)&amp;"x"&amp;ДАННЫЕ!$BK758&amp;"y"&amp;ДАННЫЕ!$BL758&amp;"z"&amp;ДАННЫЕ!$BM758&amp;"c"&amp;IF(ДАННЫЕ!$BK758+ДАННЫЕ!$BL758+ДАННЫЕ!$BM758=3,1,0)&amp;"a"&amp;IF(ДАННЫЕ!$BQ758+ДАННЫЕ!$BR758&gt;0,1,0)&amp;"d"&amp;ДАННЫЕ!$BQ758&amp;"v"&amp;ДАННЫЕ!$BR758&amp;"p"&amp;ДАННЫЕ!$BS758&amp;"n"&amp;ДАННЫЕ!$BU758&amp;"t"&amp;ДАННЫЕ!$BV758&amp;"o"&amp;ДАННЫЕ!$BT758&amp;"l"&amp;IF(ДАННЫЕ!$BN758&gt;0,1,0)&amp;ДАННЫЕ!$BN758&amp;"g"&amp;ДАННЫЕ!$BO758&amp;"s"&amp;ДАННЫЕ!$BP758&amp;"DZ"&amp;IF(ДАННЫЕ!B758-ДАННЫЕ!G758 &lt; 60,IF(ДАННЫЕ!B758-ДАННЫЕ!G758 &gt;= 0,1,0),0)&amp;"u"&amp;IF(ДАННЫЕ!$CJ758&gt;0,1,0)</f>
        <v>brCD0h0xyzc0a0dvpntol0gsDZ1u0</v>
      </c>
      <c r="N758" s="28" t="str">
        <f ca="1">ДАННЫЕ!$F758&amp;ДАННЫЕ!$I758&amp;"g"&amp;B758&amp;"cf"&amp;D758&amp;"a"&amp;IF(ДАННЫЕ!$BX758&gt;0,1,0)&amp;IF(ДАННЫЕ!$BF758&gt;500,1,IF(ДАННЫЕ!$BF758&gt;350,2,IF(ДАННЫЕ!$BF758&gt;=200,3,IF(ДАННЫЕ!$BF758&gt;=100,4,IF(ДАННЫЕ!$BF758&gt;=50,5,IF(ДАННЫЕ!$BF758&lt;50,6,0))))))&amp;"AR"&amp;IF(DATEDIF(ДАННЫЕ!$BX758,ДАННЫЕ!$F$1,"y")&gt;1,1,0)&amp;"VG"&amp;IF(ДАННЫЕ!$BH758="0",1,0)&amp;"o"&amp;IF(T758+ДАННЫЕ!$AF758+ДАННЫЕ!$AG758+ДАННЫЕ!$AH758+ДАННЫЕ!$AI758+ДАННЫЕ!$AJ758+ДАННЫЕ!$AP758+ДАННЫЕ!$AQ758+ДАННЫЕ!$AR758+ДАННЫЕ!$AU758+ДАННЫЕ!$AW758+ДАННЫЕ!$AS758+ДАННЫЕ!$AT758&gt;0,1,0)&amp;"x"&amp;ДАННЫЕ!$AG758&amp;"p"&amp;IF(ДАННЫЕ!$BY758&gt;0,1,0)&amp;"v"&amp;IF(ДАННЫЕ!$BZ758&gt;0,1,0)&amp;"n"&amp;ДАННЫЕ!$CA758&amp;"t"&amp;ДАННЫЕ!$AY758&amp;"k"&amp;ДАННЫЕ!$CB758&amp;"q"&amp;ДАННЫЕ!$CC758&amp;"w"&amp;ДАННЫЕ!$CD758&amp;"e"&amp;ДАННЫЕ!$CE758&amp;"m"&amp;ДАННЫЕ!$CF758&amp;"c"&amp;ДАННЫЕ!$CG758&amp;"z"&amp;ДАННЫЕ!$CH758&amp;"d"&amp;IF(H758=4,1,0)&amp;"s"&amp;IF(ДАННЫЕ!$J758=1,0,1)&amp;"u"&amp;IF(ДАННЫЕ!$CJ758&gt;0,1,0)</f>
        <v>g0cf0a06AR1VG0o0xp0v0ntkqwemczd0s1u0</v>
      </c>
      <c r="O758" s="28" t="str">
        <f>ДАННЫЕ!$I758&amp;"g"&amp;B758&amp;A758&amp;"f"&amp;P758&amp;"c"&amp;IF(ДАННЫЕ!$U758&gt;0,1,0)&amp;"s"&amp;IF(ДАННЫЕ!$Q758&gt;0,IF(YEAR(ДАННЫЕ!$F$1)=YEAR(ДАННЫЕ!$Q758),IF(MONTH(ДАННЫЕ!$F$1)=MONTH(ДАННЫЕ!$Q758),111,11),1),0)&amp;"i"&amp;IF(ДАННЫЕ!$R758+ДАННЫЕ!$S758+ДАННЫЕ!$T758=0,0,1)&amp;"h"&amp;IF(ДАННЫЕ!$P758&gt;0,1,0)&amp;"p"&amp;IF(ДАННЫЕ!$CI758&gt;0,IF(YEAR(ДАННЫЕ!$F$1)=YEAR(ДАННЫЕ!$CI758),IF(MONTH(ДАННЫЕ!$F$1)=MONTH(ДАННЫЕ!$CI758),111,11),1),0)&amp;"d"&amp;IF(ДАННЫЕ!$CJ758&gt;0,IF(YEAR(ДАННЫЕ!$F$1)=YEAR(ДАННЫЕ!$CJ758),IF(MONTH(ДАННЫЕ!$F$1)=MONTH(ДАННЫЕ!$CJ758),111,11),1),0)&amp;"o"&amp;IF(ДАННЫЕ!$CK758&gt;0,IF(MONTH(ДАННЫЕ!$F$1)=MONTH(ДАННЫЕ!$CK758),111,11),0)&amp;"v"&amp;IF(ДАННЫЕ!$BE758&gt;0,IF(MONTH(ДАННЫЕ!$F$1)=MONTH(ДАННЫЕ!$BE758),111,11),0)</f>
        <v>g00f0c0s0i0h0p0d0o0v0</v>
      </c>
      <c r="P758" s="15">
        <f t="shared" si="35"/>
        <v>0</v>
      </c>
      <c r="Q758" s="15">
        <f>IF(ДАННЫЕ!$F$1&gt;ДАННЫЕ!$N758,IF(YEAR(ДАННЫЕ!$F$1)=YEAR(ДАННЫЕ!M758),1,0),0)</f>
        <v>0</v>
      </c>
      <c r="R758" s="15">
        <f>IF(ДАННЫЕ!$F$1&gt;ДАННЫЕ!$N758,IF(YEAR(ДАННЫЕ!$F$1)=YEAR(ДАННЫЕ!N758),1,0),0)</f>
        <v>0</v>
      </c>
      <c r="S758" s="15">
        <f>IF(ДАННЫЕ!$AA758="2А",1,IF(ДАННЫЕ!$AA758="2Б",2,IF(ДАННЫЕ!$AA758="2В",3,IF(ДАННЫЕ!$AA758=3,4,IF(ДАННЫЕ!$AA758="4А",5,IF(ДАННЫЕ!$AA758="4Б",6,IF(ДАННЫЕ!$AA758="4В",7,IF(ДАННЫЕ!$AA758=5,8,0))))))))</f>
        <v>0</v>
      </c>
      <c r="T758" s="15">
        <f>IF(OR(ДАННЫЕ!$AC758=2,ДАННЫЕ!$AD758=2,ДАННЫЕ!$AE758=2),2,IF(OR(ДАННЫЕ!$AC758=1,ДАННЫЕ!$AD758=1,ДАННЫЕ!$AE758=1),1,0))</f>
        <v>0</v>
      </c>
    </row>
    <row r="759" spans="1:20" ht="15" customHeight="1" x14ac:dyDescent="0.2">
      <c r="A759" s="78">
        <f>IF(B759&gt;0,IF(MONTH(ДАННЫЕ!$F$1)=MONTH(ДАННЫЕ!$B759),1,0),0)</f>
        <v>0</v>
      </c>
      <c r="B759" s="14">
        <f>IF(ДАННЫЕ!$B759&gt;0,IF(YEAR(ДАННЫЕ!$F$1)=YEAR(ДАННЫЕ!$B759),1,0),0)</f>
        <v>0</v>
      </c>
      <c r="C759" s="14">
        <f>IF(ДАННЫЕ!$CM759&gt;0,IF(YEAR(ДАННЫЕ!$F$1)=YEAR(ДАННЫЕ!$CM759),1,0),0)</f>
        <v>0</v>
      </c>
      <c r="D759" s="14">
        <f>IF(ДАННЫЕ!$CJ759&gt;0,IF(ДАННЫЕ!$CL759&gt;ДАННЫЕ!$F$1,1,IF(ДАННЫЕ!$CL759&gt;0,0,1)),0)</f>
        <v>0</v>
      </c>
      <c r="E759" s="43" t="str">
        <f ca="1">IF(ДАННЫЕ!$F$1&gt;0,IF(ДАННЫЕ!$G759&gt;0,DATEDIF(ДАННЫЕ!$G759,ДАННЫЕ!$F$1,"y"),""),IF(ДАННЫЕ!$G759&gt;0,DATEDIF(ДАННЫЕ!$G759,TODAY(),"y"),""))</f>
        <v/>
      </c>
      <c r="F759" s="43" t="str">
        <f xml:space="preserve"> IF(ДАННЫЕ!$F759="М",IF(E759&gt;=18,IF(E759&lt;60,1,""),""),"")&amp;IF(ДАННЫЕ!$F759="Ж",IF(E759&gt;=18,IF(E759&lt;55,1,""),""),"")</f>
        <v/>
      </c>
      <c r="G759" s="43" t="str">
        <f xml:space="preserve"> IF(ДАННЫЕ!$F759="М",IF(E759&gt;=60,2,""),"")&amp;IF(ДАННЫЕ!$F759="Ж",IF(E759&gt;=55,2,""),"")</f>
        <v/>
      </c>
      <c r="H759" s="43" t="str">
        <f t="shared" ca="1" si="33"/>
        <v/>
      </c>
      <c r="I759" s="43" t="str">
        <f t="shared" ca="1" si="34"/>
        <v>03</v>
      </c>
      <c r="J759" s="28" t="str">
        <f ca="1">ДАННЫЕ!$F759&amp;H759&amp;I759&amp;ДАННЫЕ!$I759&amp;"m"&amp;IF(ДАННЫЕ!$I759&gt;0,IF(ДАННЫЕ!$J759&gt;0,0,1),"")&amp;"f"&amp;IF(ДАННЫЕ!$R759&gt;0,IF(YEAR(ДАННЫЕ!$F$1)=YEAR(ДАННЫЕ!$R759),1,0),0)&amp;"z"&amp;ДАННЫЕ!$R759&amp;"p"&amp;ДАННЫЕ!$S759&amp;"i"&amp;ДАННЫЕ!$T759&amp;"h"&amp;ДАННЫЕ!$K759&amp;"be"&amp;ДАННЫЕ!$BI759&amp;"CD"&amp;IF(ДАННЫЕ!BF759&gt;500,4,IF(ДАННЫЕ!BF759&gt;350,3,IF(ДАННЫЕ!BF759&gt;200,2,IF(ДАННЫЕ!BF759&gt;0,1,0))))&amp;"g"&amp;B759&amp;"d"&amp;H759&amp;"l"&amp;ДАННЫЕ!AT759&amp;"a"&amp;ДАННЫЕ!$V759&amp;"v"&amp;R759&amp;"k"&amp;ДАННЫЕ!$U759&amp;"s"&amp;ДАННЫЕ!$Y759&amp;"t"&amp;ДАННЫЕ!$X759&amp;"b"&amp;IF(ДАННЫЕ!$Q759&gt;1,1,0)&amp;"PP"&amp;ДАННЫЕ!Z759&amp;"c"&amp;S759&amp;"x"&amp;IF(ДАННЫЕ!$BY759&gt;0,IF(YEAR(ДАННЫЕ!$F$1)=YEAR(ДАННЫЕ!$BY759),1,0),0)&amp;"n"&amp;IF(ДАННЫЕ!$BZ759&gt;0,IF(YEAR(ДАННЫЕ!$F$1)=YEAR(ДАННЫЕ!$BZ759),1,0),0)&amp;"u"&amp;D759&amp;"z"&amp;IF(ДАННЫЕ!$CL759&gt;0,IF(YEAR(ДАННЫЕ!$F$1)&gt;YEAR(ДАННЫЕ!$CL759),11,12),0)</f>
        <v>03mf0zpihbeCD0g0dlav0kstb0PPc0x0n0u0z0</v>
      </c>
      <c r="K759" s="28" t="str">
        <f ca="1">ДАННЫЕ!$I759&amp;"x"&amp;B759&amp;"w"&amp;IF(T759+ДАННЫЕ!AD759+ДАННЫЕ!AE759+ДАННЫЕ!AF759+ДАННЫЕ!AG759+ДАННЫЕ!AH759+ДАННЫЕ!$AL759+ДАННЫЕ!AI759+ДАННЫЕ!AJ759+ДАННЫЕ!AK759+ДАННЫЕ!AP759+ДАННЫЕ!AQ759+ДАННЫЕ!AR759+ДАННЫЕ!$AM759+ДАННЫЕ!$AN759+ДАННЫЕ!AS759+ДАННЫЕ!AT759&gt;0,1,0)&amp;IF(OR(T759=2,ДАННЫЕ!AD759=2,ДАННЫЕ!AE759=2,ДАННЫЕ!AF759=2,ДАННЫЕ!AG759=2,ДАННЫЕ!AH759=2,ДАННЫЕ!$AL759=2,ДАННЫЕ!AI759=2,ДАННЫЕ!AJ759=2,ДАННЫЕ!AK759=2,ДАННЫЕ!AP759=2,ДАННЫЕ!AQ759=2,ДАННЫЕ!AR759=2,ДАННЫЕ!$AM759=2,ДАННЫЕ!$AN759=2,ДАННЫЕ!AS759=2,ДАННЫЕ!AT759=2),2,0)&amp;"t"&amp;IF(T759&gt;0,"1"&amp;T759,"00")&amp;"f"&amp;IF(ДАННЫЕ!$AC759,"1"&amp;ДАННЫЕ!$AC759,"00")&amp;"b"&amp;IF(ДАННЫЕ!$AD759,"1"&amp;ДАННЫЕ!$AD759,"00")&amp;"g"&amp;IF(ДАННЫЕ!$AF759,"1"&amp;ДАННЫЕ!$AF759,"00")&amp;"c"&amp;IF(ДАННЫЕ!$AG759,"1"&amp;ДАННЫЕ!$AG759,"00")&amp;"i"&amp;IF(ДАННЫЕ!$AH759,"1"&amp;ДАННЫЕ!$AH759,"00")&amp;"r"&amp;IF(ДАННЫЕ!$AL759,"1"&amp;ДАННЫЕ!$AL759,"00")&amp;"m"&amp;IF(ДАННЫЕ!$AI759,"1"&amp;ДАННЫЕ!$AI759,"00")&amp;"hS"&amp;IF(ДАННЫЕ!$AJ759,"1"&amp;ДАННЫЕ!$AJ759,"00")&amp;"hZ"&amp;IF(ДАННЫЕ!$AK759,"1"&amp;ДАННЫЕ!$AK759,"00")&amp;"p"&amp;IF(ДАННЫЕ!$AP759,"1"&amp;ДАННЫЕ!$AP759,"00")&amp;"k"&amp;IF(ДАННЫЕ!$AQ759,"1"&amp;ДАННЫЕ!$AQ759,"00")&amp;"z"&amp;IF(ДАННЫЕ!$AR759,"1"&amp;ДАННЫЕ!$AR759,"00")&amp;"j"&amp;IF(ДАННЫЕ!$AM759,"1"&amp;ДАННЫЕ!$AM759,"00")&amp;"n"&amp;IF(ДАННЫЕ!$AN759,"1"&amp;ДАННЫЕ!$AN759,"00")&amp;"E"&amp;ДАННЫЕ!BI759&amp;"L"&amp;ДАННЫЕ!AO759&amp;"h"&amp;IF(ДАННЫЕ!$AU759&gt;0,1,0)&amp;"v"&amp;IF(ДАННЫЕ!$AW759&gt;0,1,0)&amp;"a"&amp;IF(ДАННЫЕ!$AS759,"1"&amp;ДАННЫЕ!$AS759,"00")&amp;"s"&amp;IF(ДАННЫЕ!$AT759,"1"&amp;ДАННЫЕ!$AT759,"00")&amp;"u"&amp;IF(ДАННЫЕ!$CJ759&gt;0,1,0)&amp;"y"&amp;B759&amp;"d"&amp;H759&amp;"e"&amp;F759&amp;G759</f>
        <v>x0w00t00f00b00g00c00i00r00m00hS00hZ00p00k00z00j00n00ELh0v0a00s00u0y0de</v>
      </c>
      <c r="L759" s="28" t="str">
        <f ca="1">ДАННЫЕ!$I759&amp;"VN"&amp;IF(ДАННЫЕ!AW759&gt;0,11,10)&amp;"CD"&amp;IF(ДАННЫЕ!BF759&gt;500,16,IF(ДАННЫЕ!BF759&gt;350,15,IF(ДАННЫЕ!BF759&gt;=200,14,IF(ДАННЫЕ!BF759&gt;=100,13,IF(ДАННЫЕ!BF759&gt;=50,12,IF(ДАННЫЕ!BF759&gt;0,11,10))))))&amp;"AR"&amp;IF(ДАННЫЕ!BX759&gt;0,1,0)&amp;"GD"&amp;B759&amp;"VV"&amp;IF(E759&gt;=5,IF(E759&lt;18,1,0),0)</f>
        <v>VN10CD10AR0GD0VV0</v>
      </c>
      <c r="M759" s="28" t="str">
        <f>ДАННЫЕ!$I759&amp;"b"&amp;ДАННЫЕ!$BI759&amp;"r"&amp;ДАННЫЕ!$BJ759&amp;"CD"&amp;IF(ДАННЫЕ!BF759&gt;0,IF(ДАННЫЕ!BF759&lt;200,1,IF(ДАННЫЕ!BF759&lt;350,2,3)),0)&amp;"h"&amp;IF(ДАННЫЕ!$BK759+ДАННЫЕ!$BL759+ДАННЫЕ!$BM759&gt;0,1,0)&amp;"x"&amp;ДАННЫЕ!$BK759&amp;"y"&amp;ДАННЫЕ!$BL759&amp;"z"&amp;ДАННЫЕ!$BM759&amp;"c"&amp;IF(ДАННЫЕ!$BK759+ДАННЫЕ!$BL759+ДАННЫЕ!$BM759=3,1,0)&amp;"a"&amp;IF(ДАННЫЕ!$BQ759+ДАННЫЕ!$BR759&gt;0,1,0)&amp;"d"&amp;ДАННЫЕ!$BQ759&amp;"v"&amp;ДАННЫЕ!$BR759&amp;"p"&amp;ДАННЫЕ!$BS759&amp;"n"&amp;ДАННЫЕ!$BU759&amp;"t"&amp;ДАННЫЕ!$BV759&amp;"o"&amp;ДАННЫЕ!$BT759&amp;"l"&amp;IF(ДАННЫЕ!$BN759&gt;0,1,0)&amp;ДАННЫЕ!$BN759&amp;"g"&amp;ДАННЫЕ!$BO759&amp;"s"&amp;ДАННЫЕ!$BP759&amp;"DZ"&amp;IF(ДАННЫЕ!B759-ДАННЫЕ!G759 &lt; 60,IF(ДАННЫЕ!B759-ДАННЫЕ!G759 &gt;= 0,1,0),0)&amp;"u"&amp;IF(ДАННЫЕ!$CJ759&gt;0,1,0)</f>
        <v>brCD0h0xyzc0a0dvpntol0gsDZ1u0</v>
      </c>
      <c r="N759" s="28" t="str">
        <f ca="1">ДАННЫЕ!$F759&amp;ДАННЫЕ!$I759&amp;"g"&amp;B759&amp;"cf"&amp;D759&amp;"a"&amp;IF(ДАННЫЕ!$BX759&gt;0,1,0)&amp;IF(ДАННЫЕ!$BF759&gt;500,1,IF(ДАННЫЕ!$BF759&gt;350,2,IF(ДАННЫЕ!$BF759&gt;=200,3,IF(ДАННЫЕ!$BF759&gt;=100,4,IF(ДАННЫЕ!$BF759&gt;=50,5,IF(ДАННЫЕ!$BF759&lt;50,6,0))))))&amp;"AR"&amp;IF(DATEDIF(ДАННЫЕ!$BX759,ДАННЫЕ!$F$1,"y")&gt;1,1,0)&amp;"VG"&amp;IF(ДАННЫЕ!$BH759="0",1,0)&amp;"o"&amp;IF(T759+ДАННЫЕ!$AF759+ДАННЫЕ!$AG759+ДАННЫЕ!$AH759+ДАННЫЕ!$AI759+ДАННЫЕ!$AJ759+ДАННЫЕ!$AP759+ДАННЫЕ!$AQ759+ДАННЫЕ!$AR759+ДАННЫЕ!$AU759+ДАННЫЕ!$AW759+ДАННЫЕ!$AS759+ДАННЫЕ!$AT759&gt;0,1,0)&amp;"x"&amp;ДАННЫЕ!$AG759&amp;"p"&amp;IF(ДАННЫЕ!$BY759&gt;0,1,0)&amp;"v"&amp;IF(ДАННЫЕ!$BZ759&gt;0,1,0)&amp;"n"&amp;ДАННЫЕ!$CA759&amp;"t"&amp;ДАННЫЕ!$AY759&amp;"k"&amp;ДАННЫЕ!$CB759&amp;"q"&amp;ДАННЫЕ!$CC759&amp;"w"&amp;ДАННЫЕ!$CD759&amp;"e"&amp;ДАННЫЕ!$CE759&amp;"m"&amp;ДАННЫЕ!$CF759&amp;"c"&amp;ДАННЫЕ!$CG759&amp;"z"&amp;ДАННЫЕ!$CH759&amp;"d"&amp;IF(H759=4,1,0)&amp;"s"&amp;IF(ДАННЫЕ!$J759=1,0,1)&amp;"u"&amp;IF(ДАННЫЕ!$CJ759&gt;0,1,0)</f>
        <v>g0cf0a06AR1VG0o0xp0v0ntkqwemczd0s1u0</v>
      </c>
      <c r="O759" s="28" t="str">
        <f>ДАННЫЕ!$I759&amp;"g"&amp;B759&amp;A759&amp;"f"&amp;P759&amp;"c"&amp;IF(ДАННЫЕ!$U759&gt;0,1,0)&amp;"s"&amp;IF(ДАННЫЕ!$Q759&gt;0,IF(YEAR(ДАННЫЕ!$F$1)=YEAR(ДАННЫЕ!$Q759),IF(MONTH(ДАННЫЕ!$F$1)=MONTH(ДАННЫЕ!$Q759),111,11),1),0)&amp;"i"&amp;IF(ДАННЫЕ!$R759+ДАННЫЕ!$S759+ДАННЫЕ!$T759=0,0,1)&amp;"h"&amp;IF(ДАННЫЕ!$P759&gt;0,1,0)&amp;"p"&amp;IF(ДАННЫЕ!$CI759&gt;0,IF(YEAR(ДАННЫЕ!$F$1)=YEAR(ДАННЫЕ!$CI759),IF(MONTH(ДАННЫЕ!$F$1)=MONTH(ДАННЫЕ!$CI759),111,11),1),0)&amp;"d"&amp;IF(ДАННЫЕ!$CJ759&gt;0,IF(YEAR(ДАННЫЕ!$F$1)=YEAR(ДАННЫЕ!$CJ759),IF(MONTH(ДАННЫЕ!$F$1)=MONTH(ДАННЫЕ!$CJ759),111,11),1),0)&amp;"o"&amp;IF(ДАННЫЕ!$CK759&gt;0,IF(MONTH(ДАННЫЕ!$F$1)=MONTH(ДАННЫЕ!$CK759),111,11),0)&amp;"v"&amp;IF(ДАННЫЕ!$BE759&gt;0,IF(MONTH(ДАННЫЕ!$F$1)=MONTH(ДАННЫЕ!$BE759),111,11),0)</f>
        <v>g00f0c0s0i0h0p0d0o0v0</v>
      </c>
      <c r="P759" s="15">
        <f t="shared" si="35"/>
        <v>0</v>
      </c>
      <c r="Q759" s="15">
        <f>IF(ДАННЫЕ!$F$1&gt;ДАННЫЕ!$N759,IF(YEAR(ДАННЫЕ!$F$1)=YEAR(ДАННЫЕ!M759),1,0),0)</f>
        <v>0</v>
      </c>
      <c r="R759" s="15">
        <f>IF(ДАННЫЕ!$F$1&gt;ДАННЫЕ!$N759,IF(YEAR(ДАННЫЕ!$F$1)=YEAR(ДАННЫЕ!N759),1,0),0)</f>
        <v>0</v>
      </c>
      <c r="S759" s="15">
        <f>IF(ДАННЫЕ!$AA759="2А",1,IF(ДАННЫЕ!$AA759="2Б",2,IF(ДАННЫЕ!$AA759="2В",3,IF(ДАННЫЕ!$AA759=3,4,IF(ДАННЫЕ!$AA759="4А",5,IF(ДАННЫЕ!$AA759="4Б",6,IF(ДАННЫЕ!$AA759="4В",7,IF(ДАННЫЕ!$AA759=5,8,0))))))))</f>
        <v>0</v>
      </c>
      <c r="T759" s="15">
        <f>IF(OR(ДАННЫЕ!$AC759=2,ДАННЫЕ!$AD759=2,ДАННЫЕ!$AE759=2),2,IF(OR(ДАННЫЕ!$AC759=1,ДАННЫЕ!$AD759=1,ДАННЫЕ!$AE759=1),1,0))</f>
        <v>0</v>
      </c>
    </row>
    <row r="760" spans="1:20" ht="15" customHeight="1" x14ac:dyDescent="0.2">
      <c r="A760" s="78">
        <f>IF(B760&gt;0,IF(MONTH(ДАННЫЕ!$F$1)=MONTH(ДАННЫЕ!$B760),1,0),0)</f>
        <v>0</v>
      </c>
      <c r="B760" s="14">
        <f>IF(ДАННЫЕ!$B760&gt;0,IF(YEAR(ДАННЫЕ!$F$1)=YEAR(ДАННЫЕ!$B760),1,0),0)</f>
        <v>0</v>
      </c>
      <c r="C760" s="14">
        <f>IF(ДАННЫЕ!$CM760&gt;0,IF(YEAR(ДАННЫЕ!$F$1)=YEAR(ДАННЫЕ!$CM760),1,0),0)</f>
        <v>0</v>
      </c>
      <c r="D760" s="14">
        <f>IF(ДАННЫЕ!$CJ760&gt;0,IF(ДАННЫЕ!$CL760&gt;ДАННЫЕ!$F$1,1,IF(ДАННЫЕ!$CL760&gt;0,0,1)),0)</f>
        <v>0</v>
      </c>
      <c r="E760" s="43" t="str">
        <f ca="1">IF(ДАННЫЕ!$F$1&gt;0,IF(ДАННЫЕ!$G760&gt;0,DATEDIF(ДАННЫЕ!$G760,ДАННЫЕ!$F$1,"y"),""),IF(ДАННЫЕ!$G760&gt;0,DATEDIF(ДАННЫЕ!$G760,TODAY(),"y"),""))</f>
        <v/>
      </c>
      <c r="F760" s="43" t="str">
        <f xml:space="preserve"> IF(ДАННЫЕ!$F760="М",IF(E760&gt;=18,IF(E760&lt;60,1,""),""),"")&amp;IF(ДАННЫЕ!$F760="Ж",IF(E760&gt;=18,IF(E760&lt;55,1,""),""),"")</f>
        <v/>
      </c>
      <c r="G760" s="43" t="str">
        <f xml:space="preserve"> IF(ДАННЫЕ!$F760="М",IF(E760&gt;=60,2,""),"")&amp;IF(ДАННЫЕ!$F760="Ж",IF(E760&gt;=55,2,""),"")</f>
        <v/>
      </c>
      <c r="H760" s="43" t="str">
        <f t="shared" ca="1" si="33"/>
        <v/>
      </c>
      <c r="I760" s="43" t="str">
        <f t="shared" ca="1" si="34"/>
        <v>03</v>
      </c>
      <c r="J760" s="28" t="str">
        <f ca="1">ДАННЫЕ!$F760&amp;H760&amp;I760&amp;ДАННЫЕ!$I760&amp;"m"&amp;IF(ДАННЫЕ!$I760&gt;0,IF(ДАННЫЕ!$J760&gt;0,0,1),"")&amp;"f"&amp;IF(ДАННЫЕ!$R760&gt;0,IF(YEAR(ДАННЫЕ!$F$1)=YEAR(ДАННЫЕ!$R760),1,0),0)&amp;"z"&amp;ДАННЫЕ!$R760&amp;"p"&amp;ДАННЫЕ!$S760&amp;"i"&amp;ДАННЫЕ!$T760&amp;"h"&amp;ДАННЫЕ!$K760&amp;"be"&amp;ДАННЫЕ!$BI760&amp;"CD"&amp;IF(ДАННЫЕ!BF760&gt;500,4,IF(ДАННЫЕ!BF760&gt;350,3,IF(ДАННЫЕ!BF760&gt;200,2,IF(ДАННЫЕ!BF760&gt;0,1,0))))&amp;"g"&amp;B760&amp;"d"&amp;H760&amp;"l"&amp;ДАННЫЕ!AT760&amp;"a"&amp;ДАННЫЕ!$V760&amp;"v"&amp;R760&amp;"k"&amp;ДАННЫЕ!$U760&amp;"s"&amp;ДАННЫЕ!$Y760&amp;"t"&amp;ДАННЫЕ!$X760&amp;"b"&amp;IF(ДАННЫЕ!$Q760&gt;1,1,0)&amp;"PP"&amp;ДАННЫЕ!Z760&amp;"c"&amp;S760&amp;"x"&amp;IF(ДАННЫЕ!$BY760&gt;0,IF(YEAR(ДАННЫЕ!$F$1)=YEAR(ДАННЫЕ!$BY760),1,0),0)&amp;"n"&amp;IF(ДАННЫЕ!$BZ760&gt;0,IF(YEAR(ДАННЫЕ!$F$1)=YEAR(ДАННЫЕ!$BZ760),1,0),0)&amp;"u"&amp;D760&amp;"z"&amp;IF(ДАННЫЕ!$CL760&gt;0,IF(YEAR(ДАННЫЕ!$F$1)&gt;YEAR(ДАННЫЕ!$CL760),11,12),0)</f>
        <v>03mf0zpihbeCD0g0dlav0kstb0PPc0x0n0u0z0</v>
      </c>
      <c r="K760" s="28" t="str">
        <f ca="1">ДАННЫЕ!$I760&amp;"x"&amp;B760&amp;"w"&amp;IF(T760+ДАННЫЕ!AD760+ДАННЫЕ!AE760+ДАННЫЕ!AF760+ДАННЫЕ!AG760+ДАННЫЕ!AH760+ДАННЫЕ!$AL760+ДАННЫЕ!AI760+ДАННЫЕ!AJ760+ДАННЫЕ!AK760+ДАННЫЕ!AP760+ДАННЫЕ!AQ760+ДАННЫЕ!AR760+ДАННЫЕ!$AM760+ДАННЫЕ!$AN760+ДАННЫЕ!AS760+ДАННЫЕ!AT760&gt;0,1,0)&amp;IF(OR(T760=2,ДАННЫЕ!AD760=2,ДАННЫЕ!AE760=2,ДАННЫЕ!AF760=2,ДАННЫЕ!AG760=2,ДАННЫЕ!AH760=2,ДАННЫЕ!$AL760=2,ДАННЫЕ!AI760=2,ДАННЫЕ!AJ760=2,ДАННЫЕ!AK760=2,ДАННЫЕ!AP760=2,ДАННЫЕ!AQ760=2,ДАННЫЕ!AR760=2,ДАННЫЕ!$AM760=2,ДАННЫЕ!$AN760=2,ДАННЫЕ!AS760=2,ДАННЫЕ!AT760=2),2,0)&amp;"t"&amp;IF(T760&gt;0,"1"&amp;T760,"00")&amp;"f"&amp;IF(ДАННЫЕ!$AC760,"1"&amp;ДАННЫЕ!$AC760,"00")&amp;"b"&amp;IF(ДАННЫЕ!$AD760,"1"&amp;ДАННЫЕ!$AD760,"00")&amp;"g"&amp;IF(ДАННЫЕ!$AF760,"1"&amp;ДАННЫЕ!$AF760,"00")&amp;"c"&amp;IF(ДАННЫЕ!$AG760,"1"&amp;ДАННЫЕ!$AG760,"00")&amp;"i"&amp;IF(ДАННЫЕ!$AH760,"1"&amp;ДАННЫЕ!$AH760,"00")&amp;"r"&amp;IF(ДАННЫЕ!$AL760,"1"&amp;ДАННЫЕ!$AL760,"00")&amp;"m"&amp;IF(ДАННЫЕ!$AI760,"1"&amp;ДАННЫЕ!$AI760,"00")&amp;"hS"&amp;IF(ДАННЫЕ!$AJ760,"1"&amp;ДАННЫЕ!$AJ760,"00")&amp;"hZ"&amp;IF(ДАННЫЕ!$AK760,"1"&amp;ДАННЫЕ!$AK760,"00")&amp;"p"&amp;IF(ДАННЫЕ!$AP760,"1"&amp;ДАННЫЕ!$AP760,"00")&amp;"k"&amp;IF(ДАННЫЕ!$AQ760,"1"&amp;ДАННЫЕ!$AQ760,"00")&amp;"z"&amp;IF(ДАННЫЕ!$AR760,"1"&amp;ДАННЫЕ!$AR760,"00")&amp;"j"&amp;IF(ДАННЫЕ!$AM760,"1"&amp;ДАННЫЕ!$AM760,"00")&amp;"n"&amp;IF(ДАННЫЕ!$AN760,"1"&amp;ДАННЫЕ!$AN760,"00")&amp;"E"&amp;ДАННЫЕ!BI760&amp;"L"&amp;ДАННЫЕ!AO760&amp;"h"&amp;IF(ДАННЫЕ!$AU760&gt;0,1,0)&amp;"v"&amp;IF(ДАННЫЕ!$AW760&gt;0,1,0)&amp;"a"&amp;IF(ДАННЫЕ!$AS760,"1"&amp;ДАННЫЕ!$AS760,"00")&amp;"s"&amp;IF(ДАННЫЕ!$AT760,"1"&amp;ДАННЫЕ!$AT760,"00")&amp;"u"&amp;IF(ДАННЫЕ!$CJ760&gt;0,1,0)&amp;"y"&amp;B760&amp;"d"&amp;H760&amp;"e"&amp;F760&amp;G760</f>
        <v>x0w00t00f00b00g00c00i00r00m00hS00hZ00p00k00z00j00n00ELh0v0a00s00u0y0de</v>
      </c>
      <c r="L760" s="28" t="str">
        <f ca="1">ДАННЫЕ!$I760&amp;"VN"&amp;IF(ДАННЫЕ!AW760&gt;0,11,10)&amp;"CD"&amp;IF(ДАННЫЕ!BF760&gt;500,16,IF(ДАННЫЕ!BF760&gt;350,15,IF(ДАННЫЕ!BF760&gt;=200,14,IF(ДАННЫЕ!BF760&gt;=100,13,IF(ДАННЫЕ!BF760&gt;=50,12,IF(ДАННЫЕ!BF760&gt;0,11,10))))))&amp;"AR"&amp;IF(ДАННЫЕ!BX760&gt;0,1,0)&amp;"GD"&amp;B760&amp;"VV"&amp;IF(E760&gt;=5,IF(E760&lt;18,1,0),0)</f>
        <v>VN10CD10AR0GD0VV0</v>
      </c>
      <c r="M760" s="28" t="str">
        <f>ДАННЫЕ!$I760&amp;"b"&amp;ДАННЫЕ!$BI760&amp;"r"&amp;ДАННЫЕ!$BJ760&amp;"CD"&amp;IF(ДАННЫЕ!BF760&gt;0,IF(ДАННЫЕ!BF760&lt;200,1,IF(ДАННЫЕ!BF760&lt;350,2,3)),0)&amp;"h"&amp;IF(ДАННЫЕ!$BK760+ДАННЫЕ!$BL760+ДАННЫЕ!$BM760&gt;0,1,0)&amp;"x"&amp;ДАННЫЕ!$BK760&amp;"y"&amp;ДАННЫЕ!$BL760&amp;"z"&amp;ДАННЫЕ!$BM760&amp;"c"&amp;IF(ДАННЫЕ!$BK760+ДАННЫЕ!$BL760+ДАННЫЕ!$BM760=3,1,0)&amp;"a"&amp;IF(ДАННЫЕ!$BQ760+ДАННЫЕ!$BR760&gt;0,1,0)&amp;"d"&amp;ДАННЫЕ!$BQ760&amp;"v"&amp;ДАННЫЕ!$BR760&amp;"p"&amp;ДАННЫЕ!$BS760&amp;"n"&amp;ДАННЫЕ!$BU760&amp;"t"&amp;ДАННЫЕ!$BV760&amp;"o"&amp;ДАННЫЕ!$BT760&amp;"l"&amp;IF(ДАННЫЕ!$BN760&gt;0,1,0)&amp;ДАННЫЕ!$BN760&amp;"g"&amp;ДАННЫЕ!$BO760&amp;"s"&amp;ДАННЫЕ!$BP760&amp;"DZ"&amp;IF(ДАННЫЕ!B760-ДАННЫЕ!G760 &lt; 60,IF(ДАННЫЕ!B760-ДАННЫЕ!G760 &gt;= 0,1,0),0)&amp;"u"&amp;IF(ДАННЫЕ!$CJ760&gt;0,1,0)</f>
        <v>brCD0h0xyzc0a0dvpntol0gsDZ1u0</v>
      </c>
      <c r="N760" s="28" t="str">
        <f ca="1">ДАННЫЕ!$F760&amp;ДАННЫЕ!$I760&amp;"g"&amp;B760&amp;"cf"&amp;D760&amp;"a"&amp;IF(ДАННЫЕ!$BX760&gt;0,1,0)&amp;IF(ДАННЫЕ!$BF760&gt;500,1,IF(ДАННЫЕ!$BF760&gt;350,2,IF(ДАННЫЕ!$BF760&gt;=200,3,IF(ДАННЫЕ!$BF760&gt;=100,4,IF(ДАННЫЕ!$BF760&gt;=50,5,IF(ДАННЫЕ!$BF760&lt;50,6,0))))))&amp;"AR"&amp;IF(DATEDIF(ДАННЫЕ!$BX760,ДАННЫЕ!$F$1,"y")&gt;1,1,0)&amp;"VG"&amp;IF(ДАННЫЕ!$BH760="0",1,0)&amp;"o"&amp;IF(T760+ДАННЫЕ!$AF760+ДАННЫЕ!$AG760+ДАННЫЕ!$AH760+ДАННЫЕ!$AI760+ДАННЫЕ!$AJ760+ДАННЫЕ!$AP760+ДАННЫЕ!$AQ760+ДАННЫЕ!$AR760+ДАННЫЕ!$AU760+ДАННЫЕ!$AW760+ДАННЫЕ!$AS760+ДАННЫЕ!$AT760&gt;0,1,0)&amp;"x"&amp;ДАННЫЕ!$AG760&amp;"p"&amp;IF(ДАННЫЕ!$BY760&gt;0,1,0)&amp;"v"&amp;IF(ДАННЫЕ!$BZ760&gt;0,1,0)&amp;"n"&amp;ДАННЫЕ!$CA760&amp;"t"&amp;ДАННЫЕ!$AY760&amp;"k"&amp;ДАННЫЕ!$CB760&amp;"q"&amp;ДАННЫЕ!$CC760&amp;"w"&amp;ДАННЫЕ!$CD760&amp;"e"&amp;ДАННЫЕ!$CE760&amp;"m"&amp;ДАННЫЕ!$CF760&amp;"c"&amp;ДАННЫЕ!$CG760&amp;"z"&amp;ДАННЫЕ!$CH760&amp;"d"&amp;IF(H760=4,1,0)&amp;"s"&amp;IF(ДАННЫЕ!$J760=1,0,1)&amp;"u"&amp;IF(ДАННЫЕ!$CJ760&gt;0,1,0)</f>
        <v>g0cf0a06AR1VG0o0xp0v0ntkqwemczd0s1u0</v>
      </c>
      <c r="O760" s="28" t="str">
        <f>ДАННЫЕ!$I760&amp;"g"&amp;B760&amp;A760&amp;"f"&amp;P760&amp;"c"&amp;IF(ДАННЫЕ!$U760&gt;0,1,0)&amp;"s"&amp;IF(ДАННЫЕ!$Q760&gt;0,IF(YEAR(ДАННЫЕ!$F$1)=YEAR(ДАННЫЕ!$Q760),IF(MONTH(ДАННЫЕ!$F$1)=MONTH(ДАННЫЕ!$Q760),111,11),1),0)&amp;"i"&amp;IF(ДАННЫЕ!$R760+ДАННЫЕ!$S760+ДАННЫЕ!$T760=0,0,1)&amp;"h"&amp;IF(ДАННЫЕ!$P760&gt;0,1,0)&amp;"p"&amp;IF(ДАННЫЕ!$CI760&gt;0,IF(YEAR(ДАННЫЕ!$F$1)=YEAR(ДАННЫЕ!$CI760),IF(MONTH(ДАННЫЕ!$F$1)=MONTH(ДАННЫЕ!$CI760),111,11),1),0)&amp;"d"&amp;IF(ДАННЫЕ!$CJ760&gt;0,IF(YEAR(ДАННЫЕ!$F$1)=YEAR(ДАННЫЕ!$CJ760),IF(MONTH(ДАННЫЕ!$F$1)=MONTH(ДАННЫЕ!$CJ760),111,11),1),0)&amp;"o"&amp;IF(ДАННЫЕ!$CK760&gt;0,IF(MONTH(ДАННЫЕ!$F$1)=MONTH(ДАННЫЕ!$CK760),111,11),0)&amp;"v"&amp;IF(ДАННЫЕ!$BE760&gt;0,IF(MONTH(ДАННЫЕ!$F$1)=MONTH(ДАННЫЕ!$BE760),111,11),0)</f>
        <v>g00f0c0s0i0h0p0d0o0v0</v>
      </c>
      <c r="P760" s="15">
        <f t="shared" si="35"/>
        <v>0</v>
      </c>
      <c r="Q760" s="15">
        <f>IF(ДАННЫЕ!$F$1&gt;ДАННЫЕ!$N760,IF(YEAR(ДАННЫЕ!$F$1)=YEAR(ДАННЫЕ!M760),1,0),0)</f>
        <v>0</v>
      </c>
      <c r="R760" s="15">
        <f>IF(ДАННЫЕ!$F$1&gt;ДАННЫЕ!$N760,IF(YEAR(ДАННЫЕ!$F$1)=YEAR(ДАННЫЕ!N760),1,0),0)</f>
        <v>0</v>
      </c>
      <c r="S760" s="15">
        <f>IF(ДАННЫЕ!$AA760="2А",1,IF(ДАННЫЕ!$AA760="2Б",2,IF(ДАННЫЕ!$AA760="2В",3,IF(ДАННЫЕ!$AA760=3,4,IF(ДАННЫЕ!$AA760="4А",5,IF(ДАННЫЕ!$AA760="4Б",6,IF(ДАННЫЕ!$AA760="4В",7,IF(ДАННЫЕ!$AA760=5,8,0))))))))</f>
        <v>0</v>
      </c>
      <c r="T760" s="15">
        <f>IF(OR(ДАННЫЕ!$AC760=2,ДАННЫЕ!$AD760=2,ДАННЫЕ!$AE760=2),2,IF(OR(ДАННЫЕ!$AC760=1,ДАННЫЕ!$AD760=1,ДАННЫЕ!$AE760=1),1,0))</f>
        <v>0</v>
      </c>
    </row>
    <row r="761" spans="1:20" ht="15" customHeight="1" x14ac:dyDescent="0.2">
      <c r="A761" s="78">
        <f>IF(B761&gt;0,IF(MONTH(ДАННЫЕ!$F$1)=MONTH(ДАННЫЕ!$B761),1,0),0)</f>
        <v>0</v>
      </c>
      <c r="B761" s="14">
        <f>IF(ДАННЫЕ!$B761&gt;0,IF(YEAR(ДАННЫЕ!$F$1)=YEAR(ДАННЫЕ!$B761),1,0),0)</f>
        <v>0</v>
      </c>
      <c r="C761" s="14">
        <f>IF(ДАННЫЕ!$CM761&gt;0,IF(YEAR(ДАННЫЕ!$F$1)=YEAR(ДАННЫЕ!$CM761),1,0),0)</f>
        <v>0</v>
      </c>
      <c r="D761" s="14">
        <f>IF(ДАННЫЕ!$CJ761&gt;0,IF(ДАННЫЕ!$CL761&gt;ДАННЫЕ!$F$1,1,IF(ДАННЫЕ!$CL761&gt;0,0,1)),0)</f>
        <v>0</v>
      </c>
      <c r="E761" s="43" t="str">
        <f ca="1">IF(ДАННЫЕ!$F$1&gt;0,IF(ДАННЫЕ!$G761&gt;0,DATEDIF(ДАННЫЕ!$G761,ДАННЫЕ!$F$1,"y"),""),IF(ДАННЫЕ!$G761&gt;0,DATEDIF(ДАННЫЕ!$G761,TODAY(),"y"),""))</f>
        <v/>
      </c>
      <c r="F761" s="43" t="str">
        <f xml:space="preserve"> IF(ДАННЫЕ!$F761="М",IF(E761&gt;=18,IF(E761&lt;60,1,""),""),"")&amp;IF(ДАННЫЕ!$F761="Ж",IF(E761&gt;=18,IF(E761&lt;55,1,""),""),"")</f>
        <v/>
      </c>
      <c r="G761" s="43" t="str">
        <f xml:space="preserve"> IF(ДАННЫЕ!$F761="М",IF(E761&gt;=60,2,""),"")&amp;IF(ДАННЫЕ!$F761="Ж",IF(E761&gt;=55,2,""),"")</f>
        <v/>
      </c>
      <c r="H761" s="43" t="str">
        <f t="shared" ca="1" si="33"/>
        <v/>
      </c>
      <c r="I761" s="43" t="str">
        <f t="shared" ca="1" si="34"/>
        <v>03</v>
      </c>
      <c r="J761" s="28" t="str">
        <f ca="1">ДАННЫЕ!$F761&amp;H761&amp;I761&amp;ДАННЫЕ!$I761&amp;"m"&amp;IF(ДАННЫЕ!$I761&gt;0,IF(ДАННЫЕ!$J761&gt;0,0,1),"")&amp;"f"&amp;IF(ДАННЫЕ!$R761&gt;0,IF(YEAR(ДАННЫЕ!$F$1)=YEAR(ДАННЫЕ!$R761),1,0),0)&amp;"z"&amp;ДАННЫЕ!$R761&amp;"p"&amp;ДАННЫЕ!$S761&amp;"i"&amp;ДАННЫЕ!$T761&amp;"h"&amp;ДАННЫЕ!$K761&amp;"be"&amp;ДАННЫЕ!$BI761&amp;"CD"&amp;IF(ДАННЫЕ!BF761&gt;500,4,IF(ДАННЫЕ!BF761&gt;350,3,IF(ДАННЫЕ!BF761&gt;200,2,IF(ДАННЫЕ!BF761&gt;0,1,0))))&amp;"g"&amp;B761&amp;"d"&amp;H761&amp;"l"&amp;ДАННЫЕ!AT761&amp;"a"&amp;ДАННЫЕ!$V761&amp;"v"&amp;R761&amp;"k"&amp;ДАННЫЕ!$U761&amp;"s"&amp;ДАННЫЕ!$Y761&amp;"t"&amp;ДАННЫЕ!$X761&amp;"b"&amp;IF(ДАННЫЕ!$Q761&gt;1,1,0)&amp;"PP"&amp;ДАННЫЕ!Z761&amp;"c"&amp;S761&amp;"x"&amp;IF(ДАННЫЕ!$BY761&gt;0,IF(YEAR(ДАННЫЕ!$F$1)=YEAR(ДАННЫЕ!$BY761),1,0),0)&amp;"n"&amp;IF(ДАННЫЕ!$BZ761&gt;0,IF(YEAR(ДАННЫЕ!$F$1)=YEAR(ДАННЫЕ!$BZ761),1,0),0)&amp;"u"&amp;D761&amp;"z"&amp;IF(ДАННЫЕ!$CL761&gt;0,IF(YEAR(ДАННЫЕ!$F$1)&gt;YEAR(ДАННЫЕ!$CL761),11,12),0)</f>
        <v>03mf0zpihbeCD0g0dlav0kstb0PPc0x0n0u0z0</v>
      </c>
      <c r="K761" s="28" t="str">
        <f ca="1">ДАННЫЕ!$I761&amp;"x"&amp;B761&amp;"w"&amp;IF(T761+ДАННЫЕ!AD761+ДАННЫЕ!AE761+ДАННЫЕ!AF761+ДАННЫЕ!AG761+ДАННЫЕ!AH761+ДАННЫЕ!$AL761+ДАННЫЕ!AI761+ДАННЫЕ!AJ761+ДАННЫЕ!AK761+ДАННЫЕ!AP761+ДАННЫЕ!AQ761+ДАННЫЕ!AR761+ДАННЫЕ!$AM761+ДАННЫЕ!$AN761+ДАННЫЕ!AS761+ДАННЫЕ!AT761&gt;0,1,0)&amp;IF(OR(T761=2,ДАННЫЕ!AD761=2,ДАННЫЕ!AE761=2,ДАННЫЕ!AF761=2,ДАННЫЕ!AG761=2,ДАННЫЕ!AH761=2,ДАННЫЕ!$AL761=2,ДАННЫЕ!AI761=2,ДАННЫЕ!AJ761=2,ДАННЫЕ!AK761=2,ДАННЫЕ!AP761=2,ДАННЫЕ!AQ761=2,ДАННЫЕ!AR761=2,ДАННЫЕ!$AM761=2,ДАННЫЕ!$AN761=2,ДАННЫЕ!AS761=2,ДАННЫЕ!AT761=2),2,0)&amp;"t"&amp;IF(T761&gt;0,"1"&amp;T761,"00")&amp;"f"&amp;IF(ДАННЫЕ!$AC761,"1"&amp;ДАННЫЕ!$AC761,"00")&amp;"b"&amp;IF(ДАННЫЕ!$AD761,"1"&amp;ДАННЫЕ!$AD761,"00")&amp;"g"&amp;IF(ДАННЫЕ!$AF761,"1"&amp;ДАННЫЕ!$AF761,"00")&amp;"c"&amp;IF(ДАННЫЕ!$AG761,"1"&amp;ДАННЫЕ!$AG761,"00")&amp;"i"&amp;IF(ДАННЫЕ!$AH761,"1"&amp;ДАННЫЕ!$AH761,"00")&amp;"r"&amp;IF(ДАННЫЕ!$AL761,"1"&amp;ДАННЫЕ!$AL761,"00")&amp;"m"&amp;IF(ДАННЫЕ!$AI761,"1"&amp;ДАННЫЕ!$AI761,"00")&amp;"hS"&amp;IF(ДАННЫЕ!$AJ761,"1"&amp;ДАННЫЕ!$AJ761,"00")&amp;"hZ"&amp;IF(ДАННЫЕ!$AK761,"1"&amp;ДАННЫЕ!$AK761,"00")&amp;"p"&amp;IF(ДАННЫЕ!$AP761,"1"&amp;ДАННЫЕ!$AP761,"00")&amp;"k"&amp;IF(ДАННЫЕ!$AQ761,"1"&amp;ДАННЫЕ!$AQ761,"00")&amp;"z"&amp;IF(ДАННЫЕ!$AR761,"1"&amp;ДАННЫЕ!$AR761,"00")&amp;"j"&amp;IF(ДАННЫЕ!$AM761,"1"&amp;ДАННЫЕ!$AM761,"00")&amp;"n"&amp;IF(ДАННЫЕ!$AN761,"1"&amp;ДАННЫЕ!$AN761,"00")&amp;"E"&amp;ДАННЫЕ!BI761&amp;"L"&amp;ДАННЫЕ!AO761&amp;"h"&amp;IF(ДАННЫЕ!$AU761&gt;0,1,0)&amp;"v"&amp;IF(ДАННЫЕ!$AW761&gt;0,1,0)&amp;"a"&amp;IF(ДАННЫЕ!$AS761,"1"&amp;ДАННЫЕ!$AS761,"00")&amp;"s"&amp;IF(ДАННЫЕ!$AT761,"1"&amp;ДАННЫЕ!$AT761,"00")&amp;"u"&amp;IF(ДАННЫЕ!$CJ761&gt;0,1,0)&amp;"y"&amp;B761&amp;"d"&amp;H761&amp;"e"&amp;F761&amp;G761</f>
        <v>x0w00t00f00b00g00c00i00r00m00hS00hZ00p00k00z00j00n00ELh0v0a00s00u0y0de</v>
      </c>
      <c r="L761" s="28" t="str">
        <f ca="1">ДАННЫЕ!$I761&amp;"VN"&amp;IF(ДАННЫЕ!AW761&gt;0,11,10)&amp;"CD"&amp;IF(ДАННЫЕ!BF761&gt;500,16,IF(ДАННЫЕ!BF761&gt;350,15,IF(ДАННЫЕ!BF761&gt;=200,14,IF(ДАННЫЕ!BF761&gt;=100,13,IF(ДАННЫЕ!BF761&gt;=50,12,IF(ДАННЫЕ!BF761&gt;0,11,10))))))&amp;"AR"&amp;IF(ДАННЫЕ!BX761&gt;0,1,0)&amp;"GD"&amp;B761&amp;"VV"&amp;IF(E761&gt;=5,IF(E761&lt;18,1,0),0)</f>
        <v>VN10CD10AR0GD0VV0</v>
      </c>
      <c r="M761" s="28" t="str">
        <f>ДАННЫЕ!$I761&amp;"b"&amp;ДАННЫЕ!$BI761&amp;"r"&amp;ДАННЫЕ!$BJ761&amp;"CD"&amp;IF(ДАННЫЕ!BF761&gt;0,IF(ДАННЫЕ!BF761&lt;200,1,IF(ДАННЫЕ!BF761&lt;350,2,3)),0)&amp;"h"&amp;IF(ДАННЫЕ!$BK761+ДАННЫЕ!$BL761+ДАННЫЕ!$BM761&gt;0,1,0)&amp;"x"&amp;ДАННЫЕ!$BK761&amp;"y"&amp;ДАННЫЕ!$BL761&amp;"z"&amp;ДАННЫЕ!$BM761&amp;"c"&amp;IF(ДАННЫЕ!$BK761+ДАННЫЕ!$BL761+ДАННЫЕ!$BM761=3,1,0)&amp;"a"&amp;IF(ДАННЫЕ!$BQ761+ДАННЫЕ!$BR761&gt;0,1,0)&amp;"d"&amp;ДАННЫЕ!$BQ761&amp;"v"&amp;ДАННЫЕ!$BR761&amp;"p"&amp;ДАННЫЕ!$BS761&amp;"n"&amp;ДАННЫЕ!$BU761&amp;"t"&amp;ДАННЫЕ!$BV761&amp;"o"&amp;ДАННЫЕ!$BT761&amp;"l"&amp;IF(ДАННЫЕ!$BN761&gt;0,1,0)&amp;ДАННЫЕ!$BN761&amp;"g"&amp;ДАННЫЕ!$BO761&amp;"s"&amp;ДАННЫЕ!$BP761&amp;"DZ"&amp;IF(ДАННЫЕ!B761-ДАННЫЕ!G761 &lt; 60,IF(ДАННЫЕ!B761-ДАННЫЕ!G761 &gt;= 0,1,0),0)&amp;"u"&amp;IF(ДАННЫЕ!$CJ761&gt;0,1,0)</f>
        <v>brCD0h0xyzc0a0dvpntol0gsDZ1u0</v>
      </c>
      <c r="N761" s="28" t="str">
        <f ca="1">ДАННЫЕ!$F761&amp;ДАННЫЕ!$I761&amp;"g"&amp;B761&amp;"cf"&amp;D761&amp;"a"&amp;IF(ДАННЫЕ!$BX761&gt;0,1,0)&amp;IF(ДАННЫЕ!$BF761&gt;500,1,IF(ДАННЫЕ!$BF761&gt;350,2,IF(ДАННЫЕ!$BF761&gt;=200,3,IF(ДАННЫЕ!$BF761&gt;=100,4,IF(ДАННЫЕ!$BF761&gt;=50,5,IF(ДАННЫЕ!$BF761&lt;50,6,0))))))&amp;"AR"&amp;IF(DATEDIF(ДАННЫЕ!$BX761,ДАННЫЕ!$F$1,"y")&gt;1,1,0)&amp;"VG"&amp;IF(ДАННЫЕ!$BH761="0",1,0)&amp;"o"&amp;IF(T761+ДАННЫЕ!$AF761+ДАННЫЕ!$AG761+ДАННЫЕ!$AH761+ДАННЫЕ!$AI761+ДАННЫЕ!$AJ761+ДАННЫЕ!$AP761+ДАННЫЕ!$AQ761+ДАННЫЕ!$AR761+ДАННЫЕ!$AU761+ДАННЫЕ!$AW761+ДАННЫЕ!$AS761+ДАННЫЕ!$AT761&gt;0,1,0)&amp;"x"&amp;ДАННЫЕ!$AG761&amp;"p"&amp;IF(ДАННЫЕ!$BY761&gt;0,1,0)&amp;"v"&amp;IF(ДАННЫЕ!$BZ761&gt;0,1,0)&amp;"n"&amp;ДАННЫЕ!$CA761&amp;"t"&amp;ДАННЫЕ!$AY761&amp;"k"&amp;ДАННЫЕ!$CB761&amp;"q"&amp;ДАННЫЕ!$CC761&amp;"w"&amp;ДАННЫЕ!$CD761&amp;"e"&amp;ДАННЫЕ!$CE761&amp;"m"&amp;ДАННЫЕ!$CF761&amp;"c"&amp;ДАННЫЕ!$CG761&amp;"z"&amp;ДАННЫЕ!$CH761&amp;"d"&amp;IF(H761=4,1,0)&amp;"s"&amp;IF(ДАННЫЕ!$J761=1,0,1)&amp;"u"&amp;IF(ДАННЫЕ!$CJ761&gt;0,1,0)</f>
        <v>g0cf0a06AR1VG0o0xp0v0ntkqwemczd0s1u0</v>
      </c>
      <c r="O761" s="28" t="str">
        <f>ДАННЫЕ!$I761&amp;"g"&amp;B761&amp;A761&amp;"f"&amp;P761&amp;"c"&amp;IF(ДАННЫЕ!$U761&gt;0,1,0)&amp;"s"&amp;IF(ДАННЫЕ!$Q761&gt;0,IF(YEAR(ДАННЫЕ!$F$1)=YEAR(ДАННЫЕ!$Q761),IF(MONTH(ДАННЫЕ!$F$1)=MONTH(ДАННЫЕ!$Q761),111,11),1),0)&amp;"i"&amp;IF(ДАННЫЕ!$R761+ДАННЫЕ!$S761+ДАННЫЕ!$T761=0,0,1)&amp;"h"&amp;IF(ДАННЫЕ!$P761&gt;0,1,0)&amp;"p"&amp;IF(ДАННЫЕ!$CI761&gt;0,IF(YEAR(ДАННЫЕ!$F$1)=YEAR(ДАННЫЕ!$CI761),IF(MONTH(ДАННЫЕ!$F$1)=MONTH(ДАННЫЕ!$CI761),111,11),1),0)&amp;"d"&amp;IF(ДАННЫЕ!$CJ761&gt;0,IF(YEAR(ДАННЫЕ!$F$1)=YEAR(ДАННЫЕ!$CJ761),IF(MONTH(ДАННЫЕ!$F$1)=MONTH(ДАННЫЕ!$CJ761),111,11),1),0)&amp;"o"&amp;IF(ДАННЫЕ!$CK761&gt;0,IF(MONTH(ДАННЫЕ!$F$1)=MONTH(ДАННЫЕ!$CK761),111,11),0)&amp;"v"&amp;IF(ДАННЫЕ!$BE761&gt;0,IF(MONTH(ДАННЫЕ!$F$1)=MONTH(ДАННЫЕ!$BE761),111,11),0)</f>
        <v>g00f0c0s0i0h0p0d0o0v0</v>
      </c>
      <c r="P761" s="15">
        <f t="shared" si="35"/>
        <v>0</v>
      </c>
      <c r="Q761" s="15">
        <f>IF(ДАННЫЕ!$F$1&gt;ДАННЫЕ!$N761,IF(YEAR(ДАННЫЕ!$F$1)=YEAR(ДАННЫЕ!M761),1,0),0)</f>
        <v>0</v>
      </c>
      <c r="R761" s="15">
        <f>IF(ДАННЫЕ!$F$1&gt;ДАННЫЕ!$N761,IF(YEAR(ДАННЫЕ!$F$1)=YEAR(ДАННЫЕ!N761),1,0),0)</f>
        <v>0</v>
      </c>
      <c r="S761" s="15">
        <f>IF(ДАННЫЕ!$AA761="2А",1,IF(ДАННЫЕ!$AA761="2Б",2,IF(ДАННЫЕ!$AA761="2В",3,IF(ДАННЫЕ!$AA761=3,4,IF(ДАННЫЕ!$AA761="4А",5,IF(ДАННЫЕ!$AA761="4Б",6,IF(ДАННЫЕ!$AA761="4В",7,IF(ДАННЫЕ!$AA761=5,8,0))))))))</f>
        <v>0</v>
      </c>
      <c r="T761" s="15">
        <f>IF(OR(ДАННЫЕ!$AC761=2,ДАННЫЕ!$AD761=2,ДАННЫЕ!$AE761=2),2,IF(OR(ДАННЫЕ!$AC761=1,ДАННЫЕ!$AD761=1,ДАННЫЕ!$AE761=1),1,0))</f>
        <v>0</v>
      </c>
    </row>
    <row r="762" spans="1:20" ht="15" customHeight="1" x14ac:dyDescent="0.2">
      <c r="A762" s="78">
        <f>IF(B762&gt;0,IF(MONTH(ДАННЫЕ!$F$1)=MONTH(ДАННЫЕ!$B762),1,0),0)</f>
        <v>0</v>
      </c>
      <c r="B762" s="14">
        <f>IF(ДАННЫЕ!$B762&gt;0,IF(YEAR(ДАННЫЕ!$F$1)=YEAR(ДАННЫЕ!$B762),1,0),0)</f>
        <v>0</v>
      </c>
      <c r="C762" s="14">
        <f>IF(ДАННЫЕ!$CM762&gt;0,IF(YEAR(ДАННЫЕ!$F$1)=YEAR(ДАННЫЕ!$CM762),1,0),0)</f>
        <v>0</v>
      </c>
      <c r="D762" s="14">
        <f>IF(ДАННЫЕ!$CJ762&gt;0,IF(ДАННЫЕ!$CL762&gt;ДАННЫЕ!$F$1,1,IF(ДАННЫЕ!$CL762&gt;0,0,1)),0)</f>
        <v>0</v>
      </c>
      <c r="E762" s="43" t="str">
        <f ca="1">IF(ДАННЫЕ!$F$1&gt;0,IF(ДАННЫЕ!$G762&gt;0,DATEDIF(ДАННЫЕ!$G762,ДАННЫЕ!$F$1,"y"),""),IF(ДАННЫЕ!$G762&gt;0,DATEDIF(ДАННЫЕ!$G762,TODAY(),"y"),""))</f>
        <v/>
      </c>
      <c r="F762" s="43" t="str">
        <f xml:space="preserve"> IF(ДАННЫЕ!$F762="М",IF(E762&gt;=18,IF(E762&lt;60,1,""),""),"")&amp;IF(ДАННЫЕ!$F762="Ж",IF(E762&gt;=18,IF(E762&lt;55,1,""),""),"")</f>
        <v/>
      </c>
      <c r="G762" s="43" t="str">
        <f xml:space="preserve"> IF(ДАННЫЕ!$F762="М",IF(E762&gt;=60,2,""),"")&amp;IF(ДАННЫЕ!$F762="Ж",IF(E762&gt;=55,2,""),"")</f>
        <v/>
      </c>
      <c r="H762" s="43" t="str">
        <f t="shared" ca="1" si="33"/>
        <v/>
      </c>
      <c r="I762" s="43" t="str">
        <f t="shared" ca="1" si="34"/>
        <v>03</v>
      </c>
      <c r="J762" s="28" t="str">
        <f ca="1">ДАННЫЕ!$F762&amp;H762&amp;I762&amp;ДАННЫЕ!$I762&amp;"m"&amp;IF(ДАННЫЕ!$I762&gt;0,IF(ДАННЫЕ!$J762&gt;0,0,1),"")&amp;"f"&amp;IF(ДАННЫЕ!$R762&gt;0,IF(YEAR(ДАННЫЕ!$F$1)=YEAR(ДАННЫЕ!$R762),1,0),0)&amp;"z"&amp;ДАННЫЕ!$R762&amp;"p"&amp;ДАННЫЕ!$S762&amp;"i"&amp;ДАННЫЕ!$T762&amp;"h"&amp;ДАННЫЕ!$K762&amp;"be"&amp;ДАННЫЕ!$BI762&amp;"CD"&amp;IF(ДАННЫЕ!BF762&gt;500,4,IF(ДАННЫЕ!BF762&gt;350,3,IF(ДАННЫЕ!BF762&gt;200,2,IF(ДАННЫЕ!BF762&gt;0,1,0))))&amp;"g"&amp;B762&amp;"d"&amp;H762&amp;"l"&amp;ДАННЫЕ!AT762&amp;"a"&amp;ДАННЫЕ!$V762&amp;"v"&amp;R762&amp;"k"&amp;ДАННЫЕ!$U762&amp;"s"&amp;ДАННЫЕ!$Y762&amp;"t"&amp;ДАННЫЕ!$X762&amp;"b"&amp;IF(ДАННЫЕ!$Q762&gt;1,1,0)&amp;"PP"&amp;ДАННЫЕ!Z762&amp;"c"&amp;S762&amp;"x"&amp;IF(ДАННЫЕ!$BY762&gt;0,IF(YEAR(ДАННЫЕ!$F$1)=YEAR(ДАННЫЕ!$BY762),1,0),0)&amp;"n"&amp;IF(ДАННЫЕ!$BZ762&gt;0,IF(YEAR(ДАННЫЕ!$F$1)=YEAR(ДАННЫЕ!$BZ762),1,0),0)&amp;"u"&amp;D762&amp;"z"&amp;IF(ДАННЫЕ!$CL762&gt;0,IF(YEAR(ДАННЫЕ!$F$1)&gt;YEAR(ДАННЫЕ!$CL762),11,12),0)</f>
        <v>03mf0zpihbeCD0g0dlav0kstb0PPc0x0n0u0z0</v>
      </c>
      <c r="K762" s="28" t="str">
        <f ca="1">ДАННЫЕ!$I762&amp;"x"&amp;B762&amp;"w"&amp;IF(T762+ДАННЫЕ!AD762+ДАННЫЕ!AE762+ДАННЫЕ!AF762+ДАННЫЕ!AG762+ДАННЫЕ!AH762+ДАННЫЕ!$AL762+ДАННЫЕ!AI762+ДАННЫЕ!AJ762+ДАННЫЕ!AK762+ДАННЫЕ!AP762+ДАННЫЕ!AQ762+ДАННЫЕ!AR762+ДАННЫЕ!$AM762+ДАННЫЕ!$AN762+ДАННЫЕ!AS762+ДАННЫЕ!AT762&gt;0,1,0)&amp;IF(OR(T762=2,ДАННЫЕ!AD762=2,ДАННЫЕ!AE762=2,ДАННЫЕ!AF762=2,ДАННЫЕ!AG762=2,ДАННЫЕ!AH762=2,ДАННЫЕ!$AL762=2,ДАННЫЕ!AI762=2,ДАННЫЕ!AJ762=2,ДАННЫЕ!AK762=2,ДАННЫЕ!AP762=2,ДАННЫЕ!AQ762=2,ДАННЫЕ!AR762=2,ДАННЫЕ!$AM762=2,ДАННЫЕ!$AN762=2,ДАННЫЕ!AS762=2,ДАННЫЕ!AT762=2),2,0)&amp;"t"&amp;IF(T762&gt;0,"1"&amp;T762,"00")&amp;"f"&amp;IF(ДАННЫЕ!$AC762,"1"&amp;ДАННЫЕ!$AC762,"00")&amp;"b"&amp;IF(ДАННЫЕ!$AD762,"1"&amp;ДАННЫЕ!$AD762,"00")&amp;"g"&amp;IF(ДАННЫЕ!$AF762,"1"&amp;ДАННЫЕ!$AF762,"00")&amp;"c"&amp;IF(ДАННЫЕ!$AG762,"1"&amp;ДАННЫЕ!$AG762,"00")&amp;"i"&amp;IF(ДАННЫЕ!$AH762,"1"&amp;ДАННЫЕ!$AH762,"00")&amp;"r"&amp;IF(ДАННЫЕ!$AL762,"1"&amp;ДАННЫЕ!$AL762,"00")&amp;"m"&amp;IF(ДАННЫЕ!$AI762,"1"&amp;ДАННЫЕ!$AI762,"00")&amp;"hS"&amp;IF(ДАННЫЕ!$AJ762,"1"&amp;ДАННЫЕ!$AJ762,"00")&amp;"hZ"&amp;IF(ДАННЫЕ!$AK762,"1"&amp;ДАННЫЕ!$AK762,"00")&amp;"p"&amp;IF(ДАННЫЕ!$AP762,"1"&amp;ДАННЫЕ!$AP762,"00")&amp;"k"&amp;IF(ДАННЫЕ!$AQ762,"1"&amp;ДАННЫЕ!$AQ762,"00")&amp;"z"&amp;IF(ДАННЫЕ!$AR762,"1"&amp;ДАННЫЕ!$AR762,"00")&amp;"j"&amp;IF(ДАННЫЕ!$AM762,"1"&amp;ДАННЫЕ!$AM762,"00")&amp;"n"&amp;IF(ДАННЫЕ!$AN762,"1"&amp;ДАННЫЕ!$AN762,"00")&amp;"E"&amp;ДАННЫЕ!BI762&amp;"L"&amp;ДАННЫЕ!AO762&amp;"h"&amp;IF(ДАННЫЕ!$AU762&gt;0,1,0)&amp;"v"&amp;IF(ДАННЫЕ!$AW762&gt;0,1,0)&amp;"a"&amp;IF(ДАННЫЕ!$AS762,"1"&amp;ДАННЫЕ!$AS762,"00")&amp;"s"&amp;IF(ДАННЫЕ!$AT762,"1"&amp;ДАННЫЕ!$AT762,"00")&amp;"u"&amp;IF(ДАННЫЕ!$CJ762&gt;0,1,0)&amp;"y"&amp;B762&amp;"d"&amp;H762&amp;"e"&amp;F762&amp;G762</f>
        <v>x0w00t00f00b00g00c00i00r00m00hS00hZ00p00k00z00j00n00ELh0v0a00s00u0y0de</v>
      </c>
      <c r="L762" s="28" t="str">
        <f ca="1">ДАННЫЕ!$I762&amp;"VN"&amp;IF(ДАННЫЕ!AW762&gt;0,11,10)&amp;"CD"&amp;IF(ДАННЫЕ!BF762&gt;500,16,IF(ДАННЫЕ!BF762&gt;350,15,IF(ДАННЫЕ!BF762&gt;=200,14,IF(ДАННЫЕ!BF762&gt;=100,13,IF(ДАННЫЕ!BF762&gt;=50,12,IF(ДАННЫЕ!BF762&gt;0,11,10))))))&amp;"AR"&amp;IF(ДАННЫЕ!BX762&gt;0,1,0)&amp;"GD"&amp;B762&amp;"VV"&amp;IF(E762&gt;=5,IF(E762&lt;18,1,0),0)</f>
        <v>VN10CD10AR0GD0VV0</v>
      </c>
      <c r="M762" s="28" t="str">
        <f>ДАННЫЕ!$I762&amp;"b"&amp;ДАННЫЕ!$BI762&amp;"r"&amp;ДАННЫЕ!$BJ762&amp;"CD"&amp;IF(ДАННЫЕ!BF762&gt;0,IF(ДАННЫЕ!BF762&lt;200,1,IF(ДАННЫЕ!BF762&lt;350,2,3)),0)&amp;"h"&amp;IF(ДАННЫЕ!$BK762+ДАННЫЕ!$BL762+ДАННЫЕ!$BM762&gt;0,1,0)&amp;"x"&amp;ДАННЫЕ!$BK762&amp;"y"&amp;ДАННЫЕ!$BL762&amp;"z"&amp;ДАННЫЕ!$BM762&amp;"c"&amp;IF(ДАННЫЕ!$BK762+ДАННЫЕ!$BL762+ДАННЫЕ!$BM762=3,1,0)&amp;"a"&amp;IF(ДАННЫЕ!$BQ762+ДАННЫЕ!$BR762&gt;0,1,0)&amp;"d"&amp;ДАННЫЕ!$BQ762&amp;"v"&amp;ДАННЫЕ!$BR762&amp;"p"&amp;ДАННЫЕ!$BS762&amp;"n"&amp;ДАННЫЕ!$BU762&amp;"t"&amp;ДАННЫЕ!$BV762&amp;"o"&amp;ДАННЫЕ!$BT762&amp;"l"&amp;IF(ДАННЫЕ!$BN762&gt;0,1,0)&amp;ДАННЫЕ!$BN762&amp;"g"&amp;ДАННЫЕ!$BO762&amp;"s"&amp;ДАННЫЕ!$BP762&amp;"DZ"&amp;IF(ДАННЫЕ!B762-ДАННЫЕ!G762 &lt; 60,IF(ДАННЫЕ!B762-ДАННЫЕ!G762 &gt;= 0,1,0),0)&amp;"u"&amp;IF(ДАННЫЕ!$CJ762&gt;0,1,0)</f>
        <v>brCD0h0xyzc0a0dvpntol0gsDZ1u0</v>
      </c>
      <c r="N762" s="28" t="str">
        <f ca="1">ДАННЫЕ!$F762&amp;ДАННЫЕ!$I762&amp;"g"&amp;B762&amp;"cf"&amp;D762&amp;"a"&amp;IF(ДАННЫЕ!$BX762&gt;0,1,0)&amp;IF(ДАННЫЕ!$BF762&gt;500,1,IF(ДАННЫЕ!$BF762&gt;350,2,IF(ДАННЫЕ!$BF762&gt;=200,3,IF(ДАННЫЕ!$BF762&gt;=100,4,IF(ДАННЫЕ!$BF762&gt;=50,5,IF(ДАННЫЕ!$BF762&lt;50,6,0))))))&amp;"AR"&amp;IF(DATEDIF(ДАННЫЕ!$BX762,ДАННЫЕ!$F$1,"y")&gt;1,1,0)&amp;"VG"&amp;IF(ДАННЫЕ!$BH762="0",1,0)&amp;"o"&amp;IF(T762+ДАННЫЕ!$AF762+ДАННЫЕ!$AG762+ДАННЫЕ!$AH762+ДАННЫЕ!$AI762+ДАННЫЕ!$AJ762+ДАННЫЕ!$AP762+ДАННЫЕ!$AQ762+ДАННЫЕ!$AR762+ДАННЫЕ!$AU762+ДАННЫЕ!$AW762+ДАННЫЕ!$AS762+ДАННЫЕ!$AT762&gt;0,1,0)&amp;"x"&amp;ДАННЫЕ!$AG762&amp;"p"&amp;IF(ДАННЫЕ!$BY762&gt;0,1,0)&amp;"v"&amp;IF(ДАННЫЕ!$BZ762&gt;0,1,0)&amp;"n"&amp;ДАННЫЕ!$CA762&amp;"t"&amp;ДАННЫЕ!$AY762&amp;"k"&amp;ДАННЫЕ!$CB762&amp;"q"&amp;ДАННЫЕ!$CC762&amp;"w"&amp;ДАННЫЕ!$CD762&amp;"e"&amp;ДАННЫЕ!$CE762&amp;"m"&amp;ДАННЫЕ!$CF762&amp;"c"&amp;ДАННЫЕ!$CG762&amp;"z"&amp;ДАННЫЕ!$CH762&amp;"d"&amp;IF(H762=4,1,0)&amp;"s"&amp;IF(ДАННЫЕ!$J762=1,0,1)&amp;"u"&amp;IF(ДАННЫЕ!$CJ762&gt;0,1,0)</f>
        <v>g0cf0a06AR1VG0o0xp0v0ntkqwemczd0s1u0</v>
      </c>
      <c r="O762" s="28" t="str">
        <f>ДАННЫЕ!$I762&amp;"g"&amp;B762&amp;A762&amp;"f"&amp;P762&amp;"c"&amp;IF(ДАННЫЕ!$U762&gt;0,1,0)&amp;"s"&amp;IF(ДАННЫЕ!$Q762&gt;0,IF(YEAR(ДАННЫЕ!$F$1)=YEAR(ДАННЫЕ!$Q762),IF(MONTH(ДАННЫЕ!$F$1)=MONTH(ДАННЫЕ!$Q762),111,11),1),0)&amp;"i"&amp;IF(ДАННЫЕ!$R762+ДАННЫЕ!$S762+ДАННЫЕ!$T762=0,0,1)&amp;"h"&amp;IF(ДАННЫЕ!$P762&gt;0,1,0)&amp;"p"&amp;IF(ДАННЫЕ!$CI762&gt;0,IF(YEAR(ДАННЫЕ!$F$1)=YEAR(ДАННЫЕ!$CI762),IF(MONTH(ДАННЫЕ!$F$1)=MONTH(ДАННЫЕ!$CI762),111,11),1),0)&amp;"d"&amp;IF(ДАННЫЕ!$CJ762&gt;0,IF(YEAR(ДАННЫЕ!$F$1)=YEAR(ДАННЫЕ!$CJ762),IF(MONTH(ДАННЫЕ!$F$1)=MONTH(ДАННЫЕ!$CJ762),111,11),1),0)&amp;"o"&amp;IF(ДАННЫЕ!$CK762&gt;0,IF(MONTH(ДАННЫЕ!$F$1)=MONTH(ДАННЫЕ!$CK762),111,11),0)&amp;"v"&amp;IF(ДАННЫЕ!$BE762&gt;0,IF(MONTH(ДАННЫЕ!$F$1)=MONTH(ДАННЫЕ!$BE762),111,11),0)</f>
        <v>g00f0c0s0i0h0p0d0o0v0</v>
      </c>
      <c r="P762" s="15">
        <f t="shared" si="35"/>
        <v>0</v>
      </c>
      <c r="Q762" s="15">
        <f>IF(ДАННЫЕ!$F$1&gt;ДАННЫЕ!$N762,IF(YEAR(ДАННЫЕ!$F$1)=YEAR(ДАННЫЕ!M762),1,0),0)</f>
        <v>0</v>
      </c>
      <c r="R762" s="15">
        <f>IF(ДАННЫЕ!$F$1&gt;ДАННЫЕ!$N762,IF(YEAR(ДАННЫЕ!$F$1)=YEAR(ДАННЫЕ!N762),1,0),0)</f>
        <v>0</v>
      </c>
      <c r="S762" s="15">
        <f>IF(ДАННЫЕ!$AA762="2А",1,IF(ДАННЫЕ!$AA762="2Б",2,IF(ДАННЫЕ!$AA762="2В",3,IF(ДАННЫЕ!$AA762=3,4,IF(ДАННЫЕ!$AA762="4А",5,IF(ДАННЫЕ!$AA762="4Б",6,IF(ДАННЫЕ!$AA762="4В",7,IF(ДАННЫЕ!$AA762=5,8,0))))))))</f>
        <v>0</v>
      </c>
      <c r="T762" s="15">
        <f>IF(OR(ДАННЫЕ!$AC762=2,ДАННЫЕ!$AD762=2,ДАННЫЕ!$AE762=2),2,IF(OR(ДАННЫЕ!$AC762=1,ДАННЫЕ!$AD762=1,ДАННЫЕ!$AE762=1),1,0))</f>
        <v>0</v>
      </c>
    </row>
    <row r="763" spans="1:20" ht="15" customHeight="1" x14ac:dyDescent="0.2">
      <c r="A763" s="78">
        <f>IF(B763&gt;0,IF(MONTH(ДАННЫЕ!$F$1)=MONTH(ДАННЫЕ!$B763),1,0),0)</f>
        <v>0</v>
      </c>
      <c r="B763" s="14">
        <f>IF(ДАННЫЕ!$B763&gt;0,IF(YEAR(ДАННЫЕ!$F$1)=YEAR(ДАННЫЕ!$B763),1,0),0)</f>
        <v>0</v>
      </c>
      <c r="C763" s="14">
        <f>IF(ДАННЫЕ!$CM763&gt;0,IF(YEAR(ДАННЫЕ!$F$1)=YEAR(ДАННЫЕ!$CM763),1,0),0)</f>
        <v>0</v>
      </c>
      <c r="D763" s="14">
        <f>IF(ДАННЫЕ!$CJ763&gt;0,IF(ДАННЫЕ!$CL763&gt;ДАННЫЕ!$F$1,1,IF(ДАННЫЕ!$CL763&gt;0,0,1)),0)</f>
        <v>0</v>
      </c>
      <c r="E763" s="43" t="str">
        <f ca="1">IF(ДАННЫЕ!$F$1&gt;0,IF(ДАННЫЕ!$G763&gt;0,DATEDIF(ДАННЫЕ!$G763,ДАННЫЕ!$F$1,"y"),""),IF(ДАННЫЕ!$G763&gt;0,DATEDIF(ДАННЫЕ!$G763,TODAY(),"y"),""))</f>
        <v/>
      </c>
      <c r="F763" s="43" t="str">
        <f xml:space="preserve"> IF(ДАННЫЕ!$F763="М",IF(E763&gt;=18,IF(E763&lt;60,1,""),""),"")&amp;IF(ДАННЫЕ!$F763="Ж",IF(E763&gt;=18,IF(E763&lt;55,1,""),""),"")</f>
        <v/>
      </c>
      <c r="G763" s="43" t="str">
        <f xml:space="preserve"> IF(ДАННЫЕ!$F763="М",IF(E763&gt;=60,2,""),"")&amp;IF(ДАННЫЕ!$F763="Ж",IF(E763&gt;=55,2,""),"")</f>
        <v/>
      </c>
      <c r="H763" s="43" t="str">
        <f t="shared" ca="1" si="33"/>
        <v/>
      </c>
      <c r="I763" s="43" t="str">
        <f t="shared" ca="1" si="34"/>
        <v>03</v>
      </c>
      <c r="J763" s="28" t="str">
        <f ca="1">ДАННЫЕ!$F763&amp;H763&amp;I763&amp;ДАННЫЕ!$I763&amp;"m"&amp;IF(ДАННЫЕ!$I763&gt;0,IF(ДАННЫЕ!$J763&gt;0,0,1),"")&amp;"f"&amp;IF(ДАННЫЕ!$R763&gt;0,IF(YEAR(ДАННЫЕ!$F$1)=YEAR(ДАННЫЕ!$R763),1,0),0)&amp;"z"&amp;ДАННЫЕ!$R763&amp;"p"&amp;ДАННЫЕ!$S763&amp;"i"&amp;ДАННЫЕ!$T763&amp;"h"&amp;ДАННЫЕ!$K763&amp;"be"&amp;ДАННЫЕ!$BI763&amp;"CD"&amp;IF(ДАННЫЕ!BF763&gt;500,4,IF(ДАННЫЕ!BF763&gt;350,3,IF(ДАННЫЕ!BF763&gt;200,2,IF(ДАННЫЕ!BF763&gt;0,1,0))))&amp;"g"&amp;B763&amp;"d"&amp;H763&amp;"l"&amp;ДАННЫЕ!AT763&amp;"a"&amp;ДАННЫЕ!$V763&amp;"v"&amp;R763&amp;"k"&amp;ДАННЫЕ!$U763&amp;"s"&amp;ДАННЫЕ!$Y763&amp;"t"&amp;ДАННЫЕ!$X763&amp;"b"&amp;IF(ДАННЫЕ!$Q763&gt;1,1,0)&amp;"PP"&amp;ДАННЫЕ!Z763&amp;"c"&amp;S763&amp;"x"&amp;IF(ДАННЫЕ!$BY763&gt;0,IF(YEAR(ДАННЫЕ!$F$1)=YEAR(ДАННЫЕ!$BY763),1,0),0)&amp;"n"&amp;IF(ДАННЫЕ!$BZ763&gt;0,IF(YEAR(ДАННЫЕ!$F$1)=YEAR(ДАННЫЕ!$BZ763),1,0),0)&amp;"u"&amp;D763&amp;"z"&amp;IF(ДАННЫЕ!$CL763&gt;0,IF(YEAR(ДАННЫЕ!$F$1)&gt;YEAR(ДАННЫЕ!$CL763),11,12),0)</f>
        <v>03mf0zpihbeCD0g0dlav0kstb0PPc0x0n0u0z0</v>
      </c>
      <c r="K763" s="28" t="str">
        <f ca="1">ДАННЫЕ!$I763&amp;"x"&amp;B763&amp;"w"&amp;IF(T763+ДАННЫЕ!AD763+ДАННЫЕ!AE763+ДАННЫЕ!AF763+ДАННЫЕ!AG763+ДАННЫЕ!AH763+ДАННЫЕ!$AL763+ДАННЫЕ!AI763+ДАННЫЕ!AJ763+ДАННЫЕ!AK763+ДАННЫЕ!AP763+ДАННЫЕ!AQ763+ДАННЫЕ!AR763+ДАННЫЕ!$AM763+ДАННЫЕ!$AN763+ДАННЫЕ!AS763+ДАННЫЕ!AT763&gt;0,1,0)&amp;IF(OR(T763=2,ДАННЫЕ!AD763=2,ДАННЫЕ!AE763=2,ДАННЫЕ!AF763=2,ДАННЫЕ!AG763=2,ДАННЫЕ!AH763=2,ДАННЫЕ!$AL763=2,ДАННЫЕ!AI763=2,ДАННЫЕ!AJ763=2,ДАННЫЕ!AK763=2,ДАННЫЕ!AP763=2,ДАННЫЕ!AQ763=2,ДАННЫЕ!AR763=2,ДАННЫЕ!$AM763=2,ДАННЫЕ!$AN763=2,ДАННЫЕ!AS763=2,ДАННЫЕ!AT763=2),2,0)&amp;"t"&amp;IF(T763&gt;0,"1"&amp;T763,"00")&amp;"f"&amp;IF(ДАННЫЕ!$AC763,"1"&amp;ДАННЫЕ!$AC763,"00")&amp;"b"&amp;IF(ДАННЫЕ!$AD763,"1"&amp;ДАННЫЕ!$AD763,"00")&amp;"g"&amp;IF(ДАННЫЕ!$AF763,"1"&amp;ДАННЫЕ!$AF763,"00")&amp;"c"&amp;IF(ДАННЫЕ!$AG763,"1"&amp;ДАННЫЕ!$AG763,"00")&amp;"i"&amp;IF(ДАННЫЕ!$AH763,"1"&amp;ДАННЫЕ!$AH763,"00")&amp;"r"&amp;IF(ДАННЫЕ!$AL763,"1"&amp;ДАННЫЕ!$AL763,"00")&amp;"m"&amp;IF(ДАННЫЕ!$AI763,"1"&amp;ДАННЫЕ!$AI763,"00")&amp;"hS"&amp;IF(ДАННЫЕ!$AJ763,"1"&amp;ДАННЫЕ!$AJ763,"00")&amp;"hZ"&amp;IF(ДАННЫЕ!$AK763,"1"&amp;ДАННЫЕ!$AK763,"00")&amp;"p"&amp;IF(ДАННЫЕ!$AP763,"1"&amp;ДАННЫЕ!$AP763,"00")&amp;"k"&amp;IF(ДАННЫЕ!$AQ763,"1"&amp;ДАННЫЕ!$AQ763,"00")&amp;"z"&amp;IF(ДАННЫЕ!$AR763,"1"&amp;ДАННЫЕ!$AR763,"00")&amp;"j"&amp;IF(ДАННЫЕ!$AM763,"1"&amp;ДАННЫЕ!$AM763,"00")&amp;"n"&amp;IF(ДАННЫЕ!$AN763,"1"&amp;ДАННЫЕ!$AN763,"00")&amp;"E"&amp;ДАННЫЕ!BI763&amp;"L"&amp;ДАННЫЕ!AO763&amp;"h"&amp;IF(ДАННЫЕ!$AU763&gt;0,1,0)&amp;"v"&amp;IF(ДАННЫЕ!$AW763&gt;0,1,0)&amp;"a"&amp;IF(ДАННЫЕ!$AS763,"1"&amp;ДАННЫЕ!$AS763,"00")&amp;"s"&amp;IF(ДАННЫЕ!$AT763,"1"&amp;ДАННЫЕ!$AT763,"00")&amp;"u"&amp;IF(ДАННЫЕ!$CJ763&gt;0,1,0)&amp;"y"&amp;B763&amp;"d"&amp;H763&amp;"e"&amp;F763&amp;G763</f>
        <v>x0w00t00f00b00g00c00i00r00m00hS00hZ00p00k00z00j00n00ELh0v0a00s00u0y0de</v>
      </c>
      <c r="L763" s="28" t="str">
        <f ca="1">ДАННЫЕ!$I763&amp;"VN"&amp;IF(ДАННЫЕ!AW763&gt;0,11,10)&amp;"CD"&amp;IF(ДАННЫЕ!BF763&gt;500,16,IF(ДАННЫЕ!BF763&gt;350,15,IF(ДАННЫЕ!BF763&gt;=200,14,IF(ДАННЫЕ!BF763&gt;=100,13,IF(ДАННЫЕ!BF763&gt;=50,12,IF(ДАННЫЕ!BF763&gt;0,11,10))))))&amp;"AR"&amp;IF(ДАННЫЕ!BX763&gt;0,1,0)&amp;"GD"&amp;B763&amp;"VV"&amp;IF(E763&gt;=5,IF(E763&lt;18,1,0),0)</f>
        <v>VN10CD10AR0GD0VV0</v>
      </c>
      <c r="M763" s="28" t="str">
        <f>ДАННЫЕ!$I763&amp;"b"&amp;ДАННЫЕ!$BI763&amp;"r"&amp;ДАННЫЕ!$BJ763&amp;"CD"&amp;IF(ДАННЫЕ!BF763&gt;0,IF(ДАННЫЕ!BF763&lt;200,1,IF(ДАННЫЕ!BF763&lt;350,2,3)),0)&amp;"h"&amp;IF(ДАННЫЕ!$BK763+ДАННЫЕ!$BL763+ДАННЫЕ!$BM763&gt;0,1,0)&amp;"x"&amp;ДАННЫЕ!$BK763&amp;"y"&amp;ДАННЫЕ!$BL763&amp;"z"&amp;ДАННЫЕ!$BM763&amp;"c"&amp;IF(ДАННЫЕ!$BK763+ДАННЫЕ!$BL763+ДАННЫЕ!$BM763=3,1,0)&amp;"a"&amp;IF(ДАННЫЕ!$BQ763+ДАННЫЕ!$BR763&gt;0,1,0)&amp;"d"&amp;ДАННЫЕ!$BQ763&amp;"v"&amp;ДАННЫЕ!$BR763&amp;"p"&amp;ДАННЫЕ!$BS763&amp;"n"&amp;ДАННЫЕ!$BU763&amp;"t"&amp;ДАННЫЕ!$BV763&amp;"o"&amp;ДАННЫЕ!$BT763&amp;"l"&amp;IF(ДАННЫЕ!$BN763&gt;0,1,0)&amp;ДАННЫЕ!$BN763&amp;"g"&amp;ДАННЫЕ!$BO763&amp;"s"&amp;ДАННЫЕ!$BP763&amp;"DZ"&amp;IF(ДАННЫЕ!B763-ДАННЫЕ!G763 &lt; 60,IF(ДАННЫЕ!B763-ДАННЫЕ!G763 &gt;= 0,1,0),0)&amp;"u"&amp;IF(ДАННЫЕ!$CJ763&gt;0,1,0)</f>
        <v>brCD0h0xyzc0a0dvpntol0gsDZ1u0</v>
      </c>
      <c r="N763" s="28" t="str">
        <f ca="1">ДАННЫЕ!$F763&amp;ДАННЫЕ!$I763&amp;"g"&amp;B763&amp;"cf"&amp;D763&amp;"a"&amp;IF(ДАННЫЕ!$BX763&gt;0,1,0)&amp;IF(ДАННЫЕ!$BF763&gt;500,1,IF(ДАННЫЕ!$BF763&gt;350,2,IF(ДАННЫЕ!$BF763&gt;=200,3,IF(ДАННЫЕ!$BF763&gt;=100,4,IF(ДАННЫЕ!$BF763&gt;=50,5,IF(ДАННЫЕ!$BF763&lt;50,6,0))))))&amp;"AR"&amp;IF(DATEDIF(ДАННЫЕ!$BX763,ДАННЫЕ!$F$1,"y")&gt;1,1,0)&amp;"VG"&amp;IF(ДАННЫЕ!$BH763="0",1,0)&amp;"o"&amp;IF(T763+ДАННЫЕ!$AF763+ДАННЫЕ!$AG763+ДАННЫЕ!$AH763+ДАННЫЕ!$AI763+ДАННЫЕ!$AJ763+ДАННЫЕ!$AP763+ДАННЫЕ!$AQ763+ДАННЫЕ!$AR763+ДАННЫЕ!$AU763+ДАННЫЕ!$AW763+ДАННЫЕ!$AS763+ДАННЫЕ!$AT763&gt;0,1,0)&amp;"x"&amp;ДАННЫЕ!$AG763&amp;"p"&amp;IF(ДАННЫЕ!$BY763&gt;0,1,0)&amp;"v"&amp;IF(ДАННЫЕ!$BZ763&gt;0,1,0)&amp;"n"&amp;ДАННЫЕ!$CA763&amp;"t"&amp;ДАННЫЕ!$AY763&amp;"k"&amp;ДАННЫЕ!$CB763&amp;"q"&amp;ДАННЫЕ!$CC763&amp;"w"&amp;ДАННЫЕ!$CD763&amp;"e"&amp;ДАННЫЕ!$CE763&amp;"m"&amp;ДАННЫЕ!$CF763&amp;"c"&amp;ДАННЫЕ!$CG763&amp;"z"&amp;ДАННЫЕ!$CH763&amp;"d"&amp;IF(H763=4,1,0)&amp;"s"&amp;IF(ДАННЫЕ!$J763=1,0,1)&amp;"u"&amp;IF(ДАННЫЕ!$CJ763&gt;0,1,0)</f>
        <v>g0cf0a06AR1VG0o0xp0v0ntkqwemczd0s1u0</v>
      </c>
      <c r="O763" s="28" t="str">
        <f>ДАННЫЕ!$I763&amp;"g"&amp;B763&amp;A763&amp;"f"&amp;P763&amp;"c"&amp;IF(ДАННЫЕ!$U763&gt;0,1,0)&amp;"s"&amp;IF(ДАННЫЕ!$Q763&gt;0,IF(YEAR(ДАННЫЕ!$F$1)=YEAR(ДАННЫЕ!$Q763),IF(MONTH(ДАННЫЕ!$F$1)=MONTH(ДАННЫЕ!$Q763),111,11),1),0)&amp;"i"&amp;IF(ДАННЫЕ!$R763+ДАННЫЕ!$S763+ДАННЫЕ!$T763=0,0,1)&amp;"h"&amp;IF(ДАННЫЕ!$P763&gt;0,1,0)&amp;"p"&amp;IF(ДАННЫЕ!$CI763&gt;0,IF(YEAR(ДАННЫЕ!$F$1)=YEAR(ДАННЫЕ!$CI763),IF(MONTH(ДАННЫЕ!$F$1)=MONTH(ДАННЫЕ!$CI763),111,11),1),0)&amp;"d"&amp;IF(ДАННЫЕ!$CJ763&gt;0,IF(YEAR(ДАННЫЕ!$F$1)=YEAR(ДАННЫЕ!$CJ763),IF(MONTH(ДАННЫЕ!$F$1)=MONTH(ДАННЫЕ!$CJ763),111,11),1),0)&amp;"o"&amp;IF(ДАННЫЕ!$CK763&gt;0,IF(MONTH(ДАННЫЕ!$F$1)=MONTH(ДАННЫЕ!$CK763),111,11),0)&amp;"v"&amp;IF(ДАННЫЕ!$BE763&gt;0,IF(MONTH(ДАННЫЕ!$F$1)=MONTH(ДАННЫЕ!$BE763),111,11),0)</f>
        <v>g00f0c0s0i0h0p0d0o0v0</v>
      </c>
      <c r="P763" s="15">
        <f t="shared" si="35"/>
        <v>0</v>
      </c>
      <c r="Q763" s="15">
        <f>IF(ДАННЫЕ!$F$1&gt;ДАННЫЕ!$N763,IF(YEAR(ДАННЫЕ!$F$1)=YEAR(ДАННЫЕ!M763),1,0),0)</f>
        <v>0</v>
      </c>
      <c r="R763" s="15">
        <f>IF(ДАННЫЕ!$F$1&gt;ДАННЫЕ!$N763,IF(YEAR(ДАННЫЕ!$F$1)=YEAR(ДАННЫЕ!N763),1,0),0)</f>
        <v>0</v>
      </c>
      <c r="S763" s="15">
        <f>IF(ДАННЫЕ!$AA763="2А",1,IF(ДАННЫЕ!$AA763="2Б",2,IF(ДАННЫЕ!$AA763="2В",3,IF(ДАННЫЕ!$AA763=3,4,IF(ДАННЫЕ!$AA763="4А",5,IF(ДАННЫЕ!$AA763="4Б",6,IF(ДАННЫЕ!$AA763="4В",7,IF(ДАННЫЕ!$AA763=5,8,0))))))))</f>
        <v>0</v>
      </c>
      <c r="T763" s="15">
        <f>IF(OR(ДАННЫЕ!$AC763=2,ДАННЫЕ!$AD763=2,ДАННЫЕ!$AE763=2),2,IF(OR(ДАННЫЕ!$AC763=1,ДАННЫЕ!$AD763=1,ДАННЫЕ!$AE763=1),1,0))</f>
        <v>0</v>
      </c>
    </row>
    <row r="764" spans="1:20" ht="15" customHeight="1" x14ac:dyDescent="0.2">
      <c r="A764" s="78">
        <f>IF(B764&gt;0,IF(MONTH(ДАННЫЕ!$F$1)=MONTH(ДАННЫЕ!$B764),1,0),0)</f>
        <v>0</v>
      </c>
      <c r="B764" s="14">
        <f>IF(ДАННЫЕ!$B764&gt;0,IF(YEAR(ДАННЫЕ!$F$1)=YEAR(ДАННЫЕ!$B764),1,0),0)</f>
        <v>0</v>
      </c>
      <c r="C764" s="14">
        <f>IF(ДАННЫЕ!$CM764&gt;0,IF(YEAR(ДАННЫЕ!$F$1)=YEAR(ДАННЫЕ!$CM764),1,0),0)</f>
        <v>0</v>
      </c>
      <c r="D764" s="14">
        <f>IF(ДАННЫЕ!$CJ764&gt;0,IF(ДАННЫЕ!$CL764&gt;ДАННЫЕ!$F$1,1,IF(ДАННЫЕ!$CL764&gt;0,0,1)),0)</f>
        <v>0</v>
      </c>
      <c r="E764" s="43" t="str">
        <f ca="1">IF(ДАННЫЕ!$F$1&gt;0,IF(ДАННЫЕ!$G764&gt;0,DATEDIF(ДАННЫЕ!$G764,ДАННЫЕ!$F$1,"y"),""),IF(ДАННЫЕ!$G764&gt;0,DATEDIF(ДАННЫЕ!$G764,TODAY(),"y"),""))</f>
        <v/>
      </c>
      <c r="F764" s="43" t="str">
        <f xml:space="preserve"> IF(ДАННЫЕ!$F764="М",IF(E764&gt;=18,IF(E764&lt;60,1,""),""),"")&amp;IF(ДАННЫЕ!$F764="Ж",IF(E764&gt;=18,IF(E764&lt;55,1,""),""),"")</f>
        <v/>
      </c>
      <c r="G764" s="43" t="str">
        <f xml:space="preserve"> IF(ДАННЫЕ!$F764="М",IF(E764&gt;=60,2,""),"")&amp;IF(ДАННЫЕ!$F764="Ж",IF(E764&gt;=55,2,""),"")</f>
        <v/>
      </c>
      <c r="H764" s="43" t="str">
        <f t="shared" ca="1" si="33"/>
        <v/>
      </c>
      <c r="I764" s="43" t="str">
        <f t="shared" ca="1" si="34"/>
        <v>03</v>
      </c>
      <c r="J764" s="28" t="str">
        <f ca="1">ДАННЫЕ!$F764&amp;H764&amp;I764&amp;ДАННЫЕ!$I764&amp;"m"&amp;IF(ДАННЫЕ!$I764&gt;0,IF(ДАННЫЕ!$J764&gt;0,0,1),"")&amp;"f"&amp;IF(ДАННЫЕ!$R764&gt;0,IF(YEAR(ДАННЫЕ!$F$1)=YEAR(ДАННЫЕ!$R764),1,0),0)&amp;"z"&amp;ДАННЫЕ!$R764&amp;"p"&amp;ДАННЫЕ!$S764&amp;"i"&amp;ДАННЫЕ!$T764&amp;"h"&amp;ДАННЫЕ!$K764&amp;"be"&amp;ДАННЫЕ!$BI764&amp;"CD"&amp;IF(ДАННЫЕ!BF764&gt;500,4,IF(ДАННЫЕ!BF764&gt;350,3,IF(ДАННЫЕ!BF764&gt;200,2,IF(ДАННЫЕ!BF764&gt;0,1,0))))&amp;"g"&amp;B764&amp;"d"&amp;H764&amp;"l"&amp;ДАННЫЕ!AT764&amp;"a"&amp;ДАННЫЕ!$V764&amp;"v"&amp;R764&amp;"k"&amp;ДАННЫЕ!$U764&amp;"s"&amp;ДАННЫЕ!$Y764&amp;"t"&amp;ДАННЫЕ!$X764&amp;"b"&amp;IF(ДАННЫЕ!$Q764&gt;1,1,0)&amp;"PP"&amp;ДАННЫЕ!Z764&amp;"c"&amp;S764&amp;"x"&amp;IF(ДАННЫЕ!$BY764&gt;0,IF(YEAR(ДАННЫЕ!$F$1)=YEAR(ДАННЫЕ!$BY764),1,0),0)&amp;"n"&amp;IF(ДАННЫЕ!$BZ764&gt;0,IF(YEAR(ДАННЫЕ!$F$1)=YEAR(ДАННЫЕ!$BZ764),1,0),0)&amp;"u"&amp;D764&amp;"z"&amp;IF(ДАННЫЕ!$CL764&gt;0,IF(YEAR(ДАННЫЕ!$F$1)&gt;YEAR(ДАННЫЕ!$CL764),11,12),0)</f>
        <v>03mf0zpihbeCD0g0dlav0kstb0PPc0x0n0u0z0</v>
      </c>
      <c r="K764" s="28" t="str">
        <f ca="1">ДАННЫЕ!$I764&amp;"x"&amp;B764&amp;"w"&amp;IF(T764+ДАННЫЕ!AD764+ДАННЫЕ!AE764+ДАННЫЕ!AF764+ДАННЫЕ!AG764+ДАННЫЕ!AH764+ДАННЫЕ!$AL764+ДАННЫЕ!AI764+ДАННЫЕ!AJ764+ДАННЫЕ!AK764+ДАННЫЕ!AP764+ДАННЫЕ!AQ764+ДАННЫЕ!AR764+ДАННЫЕ!$AM764+ДАННЫЕ!$AN764+ДАННЫЕ!AS764+ДАННЫЕ!AT764&gt;0,1,0)&amp;IF(OR(T764=2,ДАННЫЕ!AD764=2,ДАННЫЕ!AE764=2,ДАННЫЕ!AF764=2,ДАННЫЕ!AG764=2,ДАННЫЕ!AH764=2,ДАННЫЕ!$AL764=2,ДАННЫЕ!AI764=2,ДАННЫЕ!AJ764=2,ДАННЫЕ!AK764=2,ДАННЫЕ!AP764=2,ДАННЫЕ!AQ764=2,ДАННЫЕ!AR764=2,ДАННЫЕ!$AM764=2,ДАННЫЕ!$AN764=2,ДАННЫЕ!AS764=2,ДАННЫЕ!AT764=2),2,0)&amp;"t"&amp;IF(T764&gt;0,"1"&amp;T764,"00")&amp;"f"&amp;IF(ДАННЫЕ!$AC764,"1"&amp;ДАННЫЕ!$AC764,"00")&amp;"b"&amp;IF(ДАННЫЕ!$AD764,"1"&amp;ДАННЫЕ!$AD764,"00")&amp;"g"&amp;IF(ДАННЫЕ!$AF764,"1"&amp;ДАННЫЕ!$AF764,"00")&amp;"c"&amp;IF(ДАННЫЕ!$AG764,"1"&amp;ДАННЫЕ!$AG764,"00")&amp;"i"&amp;IF(ДАННЫЕ!$AH764,"1"&amp;ДАННЫЕ!$AH764,"00")&amp;"r"&amp;IF(ДАННЫЕ!$AL764,"1"&amp;ДАННЫЕ!$AL764,"00")&amp;"m"&amp;IF(ДАННЫЕ!$AI764,"1"&amp;ДАННЫЕ!$AI764,"00")&amp;"hS"&amp;IF(ДАННЫЕ!$AJ764,"1"&amp;ДАННЫЕ!$AJ764,"00")&amp;"hZ"&amp;IF(ДАННЫЕ!$AK764,"1"&amp;ДАННЫЕ!$AK764,"00")&amp;"p"&amp;IF(ДАННЫЕ!$AP764,"1"&amp;ДАННЫЕ!$AP764,"00")&amp;"k"&amp;IF(ДАННЫЕ!$AQ764,"1"&amp;ДАННЫЕ!$AQ764,"00")&amp;"z"&amp;IF(ДАННЫЕ!$AR764,"1"&amp;ДАННЫЕ!$AR764,"00")&amp;"j"&amp;IF(ДАННЫЕ!$AM764,"1"&amp;ДАННЫЕ!$AM764,"00")&amp;"n"&amp;IF(ДАННЫЕ!$AN764,"1"&amp;ДАННЫЕ!$AN764,"00")&amp;"E"&amp;ДАННЫЕ!BI764&amp;"L"&amp;ДАННЫЕ!AO764&amp;"h"&amp;IF(ДАННЫЕ!$AU764&gt;0,1,0)&amp;"v"&amp;IF(ДАННЫЕ!$AW764&gt;0,1,0)&amp;"a"&amp;IF(ДАННЫЕ!$AS764,"1"&amp;ДАННЫЕ!$AS764,"00")&amp;"s"&amp;IF(ДАННЫЕ!$AT764,"1"&amp;ДАННЫЕ!$AT764,"00")&amp;"u"&amp;IF(ДАННЫЕ!$CJ764&gt;0,1,0)&amp;"y"&amp;B764&amp;"d"&amp;H764&amp;"e"&amp;F764&amp;G764</f>
        <v>x0w00t00f00b00g00c00i00r00m00hS00hZ00p00k00z00j00n00ELh0v0a00s00u0y0de</v>
      </c>
      <c r="L764" s="28" t="str">
        <f ca="1">ДАННЫЕ!$I764&amp;"VN"&amp;IF(ДАННЫЕ!AW764&gt;0,11,10)&amp;"CD"&amp;IF(ДАННЫЕ!BF764&gt;500,16,IF(ДАННЫЕ!BF764&gt;350,15,IF(ДАННЫЕ!BF764&gt;=200,14,IF(ДАННЫЕ!BF764&gt;=100,13,IF(ДАННЫЕ!BF764&gt;=50,12,IF(ДАННЫЕ!BF764&gt;0,11,10))))))&amp;"AR"&amp;IF(ДАННЫЕ!BX764&gt;0,1,0)&amp;"GD"&amp;B764&amp;"VV"&amp;IF(E764&gt;=5,IF(E764&lt;18,1,0),0)</f>
        <v>VN10CD10AR0GD0VV0</v>
      </c>
      <c r="M764" s="28" t="str">
        <f>ДАННЫЕ!$I764&amp;"b"&amp;ДАННЫЕ!$BI764&amp;"r"&amp;ДАННЫЕ!$BJ764&amp;"CD"&amp;IF(ДАННЫЕ!BF764&gt;0,IF(ДАННЫЕ!BF764&lt;200,1,IF(ДАННЫЕ!BF764&lt;350,2,3)),0)&amp;"h"&amp;IF(ДАННЫЕ!$BK764+ДАННЫЕ!$BL764+ДАННЫЕ!$BM764&gt;0,1,0)&amp;"x"&amp;ДАННЫЕ!$BK764&amp;"y"&amp;ДАННЫЕ!$BL764&amp;"z"&amp;ДАННЫЕ!$BM764&amp;"c"&amp;IF(ДАННЫЕ!$BK764+ДАННЫЕ!$BL764+ДАННЫЕ!$BM764=3,1,0)&amp;"a"&amp;IF(ДАННЫЕ!$BQ764+ДАННЫЕ!$BR764&gt;0,1,0)&amp;"d"&amp;ДАННЫЕ!$BQ764&amp;"v"&amp;ДАННЫЕ!$BR764&amp;"p"&amp;ДАННЫЕ!$BS764&amp;"n"&amp;ДАННЫЕ!$BU764&amp;"t"&amp;ДАННЫЕ!$BV764&amp;"o"&amp;ДАННЫЕ!$BT764&amp;"l"&amp;IF(ДАННЫЕ!$BN764&gt;0,1,0)&amp;ДАННЫЕ!$BN764&amp;"g"&amp;ДАННЫЕ!$BO764&amp;"s"&amp;ДАННЫЕ!$BP764&amp;"DZ"&amp;IF(ДАННЫЕ!B764-ДАННЫЕ!G764 &lt; 60,IF(ДАННЫЕ!B764-ДАННЫЕ!G764 &gt;= 0,1,0),0)&amp;"u"&amp;IF(ДАННЫЕ!$CJ764&gt;0,1,0)</f>
        <v>brCD0h0xyzc0a0dvpntol0gsDZ1u0</v>
      </c>
      <c r="N764" s="28" t="str">
        <f ca="1">ДАННЫЕ!$F764&amp;ДАННЫЕ!$I764&amp;"g"&amp;B764&amp;"cf"&amp;D764&amp;"a"&amp;IF(ДАННЫЕ!$BX764&gt;0,1,0)&amp;IF(ДАННЫЕ!$BF764&gt;500,1,IF(ДАННЫЕ!$BF764&gt;350,2,IF(ДАННЫЕ!$BF764&gt;=200,3,IF(ДАННЫЕ!$BF764&gt;=100,4,IF(ДАННЫЕ!$BF764&gt;=50,5,IF(ДАННЫЕ!$BF764&lt;50,6,0))))))&amp;"AR"&amp;IF(DATEDIF(ДАННЫЕ!$BX764,ДАННЫЕ!$F$1,"y")&gt;1,1,0)&amp;"VG"&amp;IF(ДАННЫЕ!$BH764="0",1,0)&amp;"o"&amp;IF(T764+ДАННЫЕ!$AF764+ДАННЫЕ!$AG764+ДАННЫЕ!$AH764+ДАННЫЕ!$AI764+ДАННЫЕ!$AJ764+ДАННЫЕ!$AP764+ДАННЫЕ!$AQ764+ДАННЫЕ!$AR764+ДАННЫЕ!$AU764+ДАННЫЕ!$AW764+ДАННЫЕ!$AS764+ДАННЫЕ!$AT764&gt;0,1,0)&amp;"x"&amp;ДАННЫЕ!$AG764&amp;"p"&amp;IF(ДАННЫЕ!$BY764&gt;0,1,0)&amp;"v"&amp;IF(ДАННЫЕ!$BZ764&gt;0,1,0)&amp;"n"&amp;ДАННЫЕ!$CA764&amp;"t"&amp;ДАННЫЕ!$AY764&amp;"k"&amp;ДАННЫЕ!$CB764&amp;"q"&amp;ДАННЫЕ!$CC764&amp;"w"&amp;ДАННЫЕ!$CD764&amp;"e"&amp;ДАННЫЕ!$CE764&amp;"m"&amp;ДАННЫЕ!$CF764&amp;"c"&amp;ДАННЫЕ!$CG764&amp;"z"&amp;ДАННЫЕ!$CH764&amp;"d"&amp;IF(H764=4,1,0)&amp;"s"&amp;IF(ДАННЫЕ!$J764=1,0,1)&amp;"u"&amp;IF(ДАННЫЕ!$CJ764&gt;0,1,0)</f>
        <v>g0cf0a06AR1VG0o0xp0v0ntkqwemczd0s1u0</v>
      </c>
      <c r="O764" s="28" t="str">
        <f>ДАННЫЕ!$I764&amp;"g"&amp;B764&amp;A764&amp;"f"&amp;P764&amp;"c"&amp;IF(ДАННЫЕ!$U764&gt;0,1,0)&amp;"s"&amp;IF(ДАННЫЕ!$Q764&gt;0,IF(YEAR(ДАННЫЕ!$F$1)=YEAR(ДАННЫЕ!$Q764),IF(MONTH(ДАННЫЕ!$F$1)=MONTH(ДАННЫЕ!$Q764),111,11),1),0)&amp;"i"&amp;IF(ДАННЫЕ!$R764+ДАННЫЕ!$S764+ДАННЫЕ!$T764=0,0,1)&amp;"h"&amp;IF(ДАННЫЕ!$P764&gt;0,1,0)&amp;"p"&amp;IF(ДАННЫЕ!$CI764&gt;0,IF(YEAR(ДАННЫЕ!$F$1)=YEAR(ДАННЫЕ!$CI764),IF(MONTH(ДАННЫЕ!$F$1)=MONTH(ДАННЫЕ!$CI764),111,11),1),0)&amp;"d"&amp;IF(ДАННЫЕ!$CJ764&gt;0,IF(YEAR(ДАННЫЕ!$F$1)=YEAR(ДАННЫЕ!$CJ764),IF(MONTH(ДАННЫЕ!$F$1)=MONTH(ДАННЫЕ!$CJ764),111,11),1),0)&amp;"o"&amp;IF(ДАННЫЕ!$CK764&gt;0,IF(MONTH(ДАННЫЕ!$F$1)=MONTH(ДАННЫЕ!$CK764),111,11),0)&amp;"v"&amp;IF(ДАННЫЕ!$BE764&gt;0,IF(MONTH(ДАННЫЕ!$F$1)=MONTH(ДАННЫЕ!$BE764),111,11),0)</f>
        <v>g00f0c0s0i0h0p0d0o0v0</v>
      </c>
      <c r="P764" s="15">
        <f t="shared" si="35"/>
        <v>0</v>
      </c>
      <c r="Q764" s="15">
        <f>IF(ДАННЫЕ!$F$1&gt;ДАННЫЕ!$N764,IF(YEAR(ДАННЫЕ!$F$1)=YEAR(ДАННЫЕ!M764),1,0),0)</f>
        <v>0</v>
      </c>
      <c r="R764" s="15">
        <f>IF(ДАННЫЕ!$F$1&gt;ДАННЫЕ!$N764,IF(YEAR(ДАННЫЕ!$F$1)=YEAR(ДАННЫЕ!N764),1,0),0)</f>
        <v>0</v>
      </c>
      <c r="S764" s="15">
        <f>IF(ДАННЫЕ!$AA764="2А",1,IF(ДАННЫЕ!$AA764="2Б",2,IF(ДАННЫЕ!$AA764="2В",3,IF(ДАННЫЕ!$AA764=3,4,IF(ДАННЫЕ!$AA764="4А",5,IF(ДАННЫЕ!$AA764="4Б",6,IF(ДАННЫЕ!$AA764="4В",7,IF(ДАННЫЕ!$AA764=5,8,0))))))))</f>
        <v>0</v>
      </c>
      <c r="T764" s="15">
        <f>IF(OR(ДАННЫЕ!$AC764=2,ДАННЫЕ!$AD764=2,ДАННЫЕ!$AE764=2),2,IF(OR(ДАННЫЕ!$AC764=1,ДАННЫЕ!$AD764=1,ДАННЫЕ!$AE764=1),1,0))</f>
        <v>0</v>
      </c>
    </row>
    <row r="765" spans="1:20" ht="15" customHeight="1" x14ac:dyDescent="0.2">
      <c r="A765" s="78">
        <f>IF(B765&gt;0,IF(MONTH(ДАННЫЕ!$F$1)=MONTH(ДАННЫЕ!$B765),1,0),0)</f>
        <v>0</v>
      </c>
      <c r="B765" s="14">
        <f>IF(ДАННЫЕ!$B765&gt;0,IF(YEAR(ДАННЫЕ!$F$1)=YEAR(ДАННЫЕ!$B765),1,0),0)</f>
        <v>0</v>
      </c>
      <c r="C765" s="14">
        <f>IF(ДАННЫЕ!$CM765&gt;0,IF(YEAR(ДАННЫЕ!$F$1)=YEAR(ДАННЫЕ!$CM765),1,0),0)</f>
        <v>0</v>
      </c>
      <c r="D765" s="14">
        <f>IF(ДАННЫЕ!$CJ765&gt;0,IF(ДАННЫЕ!$CL765&gt;ДАННЫЕ!$F$1,1,IF(ДАННЫЕ!$CL765&gt;0,0,1)),0)</f>
        <v>0</v>
      </c>
      <c r="E765" s="43" t="str">
        <f ca="1">IF(ДАННЫЕ!$F$1&gt;0,IF(ДАННЫЕ!$G765&gt;0,DATEDIF(ДАННЫЕ!$G765,ДАННЫЕ!$F$1,"y"),""),IF(ДАННЫЕ!$G765&gt;0,DATEDIF(ДАННЫЕ!$G765,TODAY(),"y"),""))</f>
        <v/>
      </c>
      <c r="F765" s="43" t="str">
        <f xml:space="preserve"> IF(ДАННЫЕ!$F765="М",IF(E765&gt;=18,IF(E765&lt;60,1,""),""),"")&amp;IF(ДАННЫЕ!$F765="Ж",IF(E765&gt;=18,IF(E765&lt;55,1,""),""),"")</f>
        <v/>
      </c>
      <c r="G765" s="43" t="str">
        <f xml:space="preserve"> IF(ДАННЫЕ!$F765="М",IF(E765&gt;=60,2,""),"")&amp;IF(ДАННЫЕ!$F765="Ж",IF(E765&gt;=55,2,""),"")</f>
        <v/>
      </c>
      <c r="H765" s="43" t="str">
        <f t="shared" ca="1" si="33"/>
        <v/>
      </c>
      <c r="I765" s="43" t="str">
        <f t="shared" ca="1" si="34"/>
        <v>03</v>
      </c>
      <c r="J765" s="28" t="str">
        <f ca="1">ДАННЫЕ!$F765&amp;H765&amp;I765&amp;ДАННЫЕ!$I765&amp;"m"&amp;IF(ДАННЫЕ!$I765&gt;0,IF(ДАННЫЕ!$J765&gt;0,0,1),"")&amp;"f"&amp;IF(ДАННЫЕ!$R765&gt;0,IF(YEAR(ДАННЫЕ!$F$1)=YEAR(ДАННЫЕ!$R765),1,0),0)&amp;"z"&amp;ДАННЫЕ!$R765&amp;"p"&amp;ДАННЫЕ!$S765&amp;"i"&amp;ДАННЫЕ!$T765&amp;"h"&amp;ДАННЫЕ!$K765&amp;"be"&amp;ДАННЫЕ!$BI765&amp;"CD"&amp;IF(ДАННЫЕ!BF765&gt;500,4,IF(ДАННЫЕ!BF765&gt;350,3,IF(ДАННЫЕ!BF765&gt;200,2,IF(ДАННЫЕ!BF765&gt;0,1,0))))&amp;"g"&amp;B765&amp;"d"&amp;H765&amp;"l"&amp;ДАННЫЕ!AT765&amp;"a"&amp;ДАННЫЕ!$V765&amp;"v"&amp;R765&amp;"k"&amp;ДАННЫЕ!$U765&amp;"s"&amp;ДАННЫЕ!$Y765&amp;"t"&amp;ДАННЫЕ!$X765&amp;"b"&amp;IF(ДАННЫЕ!$Q765&gt;1,1,0)&amp;"PP"&amp;ДАННЫЕ!Z765&amp;"c"&amp;S765&amp;"x"&amp;IF(ДАННЫЕ!$BY765&gt;0,IF(YEAR(ДАННЫЕ!$F$1)=YEAR(ДАННЫЕ!$BY765),1,0),0)&amp;"n"&amp;IF(ДАННЫЕ!$BZ765&gt;0,IF(YEAR(ДАННЫЕ!$F$1)=YEAR(ДАННЫЕ!$BZ765),1,0),0)&amp;"u"&amp;D765&amp;"z"&amp;IF(ДАННЫЕ!$CL765&gt;0,IF(YEAR(ДАННЫЕ!$F$1)&gt;YEAR(ДАННЫЕ!$CL765),11,12),0)</f>
        <v>03mf0zpihbeCD0g0dlav0kstb0PPc0x0n0u0z0</v>
      </c>
      <c r="K765" s="28" t="str">
        <f ca="1">ДАННЫЕ!$I765&amp;"x"&amp;B765&amp;"w"&amp;IF(T765+ДАННЫЕ!AD765+ДАННЫЕ!AE765+ДАННЫЕ!AF765+ДАННЫЕ!AG765+ДАННЫЕ!AH765+ДАННЫЕ!$AL765+ДАННЫЕ!AI765+ДАННЫЕ!AJ765+ДАННЫЕ!AK765+ДАННЫЕ!AP765+ДАННЫЕ!AQ765+ДАННЫЕ!AR765+ДАННЫЕ!$AM765+ДАННЫЕ!$AN765+ДАННЫЕ!AS765+ДАННЫЕ!AT765&gt;0,1,0)&amp;IF(OR(T765=2,ДАННЫЕ!AD765=2,ДАННЫЕ!AE765=2,ДАННЫЕ!AF765=2,ДАННЫЕ!AG765=2,ДАННЫЕ!AH765=2,ДАННЫЕ!$AL765=2,ДАННЫЕ!AI765=2,ДАННЫЕ!AJ765=2,ДАННЫЕ!AK765=2,ДАННЫЕ!AP765=2,ДАННЫЕ!AQ765=2,ДАННЫЕ!AR765=2,ДАННЫЕ!$AM765=2,ДАННЫЕ!$AN765=2,ДАННЫЕ!AS765=2,ДАННЫЕ!AT765=2),2,0)&amp;"t"&amp;IF(T765&gt;0,"1"&amp;T765,"00")&amp;"f"&amp;IF(ДАННЫЕ!$AC765,"1"&amp;ДАННЫЕ!$AC765,"00")&amp;"b"&amp;IF(ДАННЫЕ!$AD765,"1"&amp;ДАННЫЕ!$AD765,"00")&amp;"g"&amp;IF(ДАННЫЕ!$AF765,"1"&amp;ДАННЫЕ!$AF765,"00")&amp;"c"&amp;IF(ДАННЫЕ!$AG765,"1"&amp;ДАННЫЕ!$AG765,"00")&amp;"i"&amp;IF(ДАННЫЕ!$AH765,"1"&amp;ДАННЫЕ!$AH765,"00")&amp;"r"&amp;IF(ДАННЫЕ!$AL765,"1"&amp;ДАННЫЕ!$AL765,"00")&amp;"m"&amp;IF(ДАННЫЕ!$AI765,"1"&amp;ДАННЫЕ!$AI765,"00")&amp;"hS"&amp;IF(ДАННЫЕ!$AJ765,"1"&amp;ДАННЫЕ!$AJ765,"00")&amp;"hZ"&amp;IF(ДАННЫЕ!$AK765,"1"&amp;ДАННЫЕ!$AK765,"00")&amp;"p"&amp;IF(ДАННЫЕ!$AP765,"1"&amp;ДАННЫЕ!$AP765,"00")&amp;"k"&amp;IF(ДАННЫЕ!$AQ765,"1"&amp;ДАННЫЕ!$AQ765,"00")&amp;"z"&amp;IF(ДАННЫЕ!$AR765,"1"&amp;ДАННЫЕ!$AR765,"00")&amp;"j"&amp;IF(ДАННЫЕ!$AM765,"1"&amp;ДАННЫЕ!$AM765,"00")&amp;"n"&amp;IF(ДАННЫЕ!$AN765,"1"&amp;ДАННЫЕ!$AN765,"00")&amp;"E"&amp;ДАННЫЕ!BI765&amp;"L"&amp;ДАННЫЕ!AO765&amp;"h"&amp;IF(ДАННЫЕ!$AU765&gt;0,1,0)&amp;"v"&amp;IF(ДАННЫЕ!$AW765&gt;0,1,0)&amp;"a"&amp;IF(ДАННЫЕ!$AS765,"1"&amp;ДАННЫЕ!$AS765,"00")&amp;"s"&amp;IF(ДАННЫЕ!$AT765,"1"&amp;ДАННЫЕ!$AT765,"00")&amp;"u"&amp;IF(ДАННЫЕ!$CJ765&gt;0,1,0)&amp;"y"&amp;B765&amp;"d"&amp;H765&amp;"e"&amp;F765&amp;G765</f>
        <v>x0w00t00f00b00g00c00i00r00m00hS00hZ00p00k00z00j00n00ELh0v0a00s00u0y0de</v>
      </c>
      <c r="L765" s="28" t="str">
        <f ca="1">ДАННЫЕ!$I765&amp;"VN"&amp;IF(ДАННЫЕ!AW765&gt;0,11,10)&amp;"CD"&amp;IF(ДАННЫЕ!BF765&gt;500,16,IF(ДАННЫЕ!BF765&gt;350,15,IF(ДАННЫЕ!BF765&gt;=200,14,IF(ДАННЫЕ!BF765&gt;=100,13,IF(ДАННЫЕ!BF765&gt;=50,12,IF(ДАННЫЕ!BF765&gt;0,11,10))))))&amp;"AR"&amp;IF(ДАННЫЕ!BX765&gt;0,1,0)&amp;"GD"&amp;B765&amp;"VV"&amp;IF(E765&gt;=5,IF(E765&lt;18,1,0),0)</f>
        <v>VN10CD10AR0GD0VV0</v>
      </c>
      <c r="M765" s="28" t="str">
        <f>ДАННЫЕ!$I765&amp;"b"&amp;ДАННЫЕ!$BI765&amp;"r"&amp;ДАННЫЕ!$BJ765&amp;"CD"&amp;IF(ДАННЫЕ!BF765&gt;0,IF(ДАННЫЕ!BF765&lt;200,1,IF(ДАННЫЕ!BF765&lt;350,2,3)),0)&amp;"h"&amp;IF(ДАННЫЕ!$BK765+ДАННЫЕ!$BL765+ДАННЫЕ!$BM765&gt;0,1,0)&amp;"x"&amp;ДАННЫЕ!$BK765&amp;"y"&amp;ДАННЫЕ!$BL765&amp;"z"&amp;ДАННЫЕ!$BM765&amp;"c"&amp;IF(ДАННЫЕ!$BK765+ДАННЫЕ!$BL765+ДАННЫЕ!$BM765=3,1,0)&amp;"a"&amp;IF(ДАННЫЕ!$BQ765+ДАННЫЕ!$BR765&gt;0,1,0)&amp;"d"&amp;ДАННЫЕ!$BQ765&amp;"v"&amp;ДАННЫЕ!$BR765&amp;"p"&amp;ДАННЫЕ!$BS765&amp;"n"&amp;ДАННЫЕ!$BU765&amp;"t"&amp;ДАННЫЕ!$BV765&amp;"o"&amp;ДАННЫЕ!$BT765&amp;"l"&amp;IF(ДАННЫЕ!$BN765&gt;0,1,0)&amp;ДАННЫЕ!$BN765&amp;"g"&amp;ДАННЫЕ!$BO765&amp;"s"&amp;ДАННЫЕ!$BP765&amp;"DZ"&amp;IF(ДАННЫЕ!B765-ДАННЫЕ!G765 &lt; 60,IF(ДАННЫЕ!B765-ДАННЫЕ!G765 &gt;= 0,1,0),0)&amp;"u"&amp;IF(ДАННЫЕ!$CJ765&gt;0,1,0)</f>
        <v>brCD0h0xyzc0a0dvpntol0gsDZ1u0</v>
      </c>
      <c r="N765" s="28" t="str">
        <f ca="1">ДАННЫЕ!$F765&amp;ДАННЫЕ!$I765&amp;"g"&amp;B765&amp;"cf"&amp;D765&amp;"a"&amp;IF(ДАННЫЕ!$BX765&gt;0,1,0)&amp;IF(ДАННЫЕ!$BF765&gt;500,1,IF(ДАННЫЕ!$BF765&gt;350,2,IF(ДАННЫЕ!$BF765&gt;=200,3,IF(ДАННЫЕ!$BF765&gt;=100,4,IF(ДАННЫЕ!$BF765&gt;=50,5,IF(ДАННЫЕ!$BF765&lt;50,6,0))))))&amp;"AR"&amp;IF(DATEDIF(ДАННЫЕ!$BX765,ДАННЫЕ!$F$1,"y")&gt;1,1,0)&amp;"VG"&amp;IF(ДАННЫЕ!$BH765="0",1,0)&amp;"o"&amp;IF(T765+ДАННЫЕ!$AF765+ДАННЫЕ!$AG765+ДАННЫЕ!$AH765+ДАННЫЕ!$AI765+ДАННЫЕ!$AJ765+ДАННЫЕ!$AP765+ДАННЫЕ!$AQ765+ДАННЫЕ!$AR765+ДАННЫЕ!$AU765+ДАННЫЕ!$AW765+ДАННЫЕ!$AS765+ДАННЫЕ!$AT765&gt;0,1,0)&amp;"x"&amp;ДАННЫЕ!$AG765&amp;"p"&amp;IF(ДАННЫЕ!$BY765&gt;0,1,0)&amp;"v"&amp;IF(ДАННЫЕ!$BZ765&gt;0,1,0)&amp;"n"&amp;ДАННЫЕ!$CA765&amp;"t"&amp;ДАННЫЕ!$AY765&amp;"k"&amp;ДАННЫЕ!$CB765&amp;"q"&amp;ДАННЫЕ!$CC765&amp;"w"&amp;ДАННЫЕ!$CD765&amp;"e"&amp;ДАННЫЕ!$CE765&amp;"m"&amp;ДАННЫЕ!$CF765&amp;"c"&amp;ДАННЫЕ!$CG765&amp;"z"&amp;ДАННЫЕ!$CH765&amp;"d"&amp;IF(H765=4,1,0)&amp;"s"&amp;IF(ДАННЫЕ!$J765=1,0,1)&amp;"u"&amp;IF(ДАННЫЕ!$CJ765&gt;0,1,0)</f>
        <v>g0cf0a06AR1VG0o0xp0v0ntkqwemczd0s1u0</v>
      </c>
      <c r="O765" s="28" t="str">
        <f>ДАННЫЕ!$I765&amp;"g"&amp;B765&amp;A765&amp;"f"&amp;P765&amp;"c"&amp;IF(ДАННЫЕ!$U765&gt;0,1,0)&amp;"s"&amp;IF(ДАННЫЕ!$Q765&gt;0,IF(YEAR(ДАННЫЕ!$F$1)=YEAR(ДАННЫЕ!$Q765),IF(MONTH(ДАННЫЕ!$F$1)=MONTH(ДАННЫЕ!$Q765),111,11),1),0)&amp;"i"&amp;IF(ДАННЫЕ!$R765+ДАННЫЕ!$S765+ДАННЫЕ!$T765=0,0,1)&amp;"h"&amp;IF(ДАННЫЕ!$P765&gt;0,1,0)&amp;"p"&amp;IF(ДАННЫЕ!$CI765&gt;0,IF(YEAR(ДАННЫЕ!$F$1)=YEAR(ДАННЫЕ!$CI765),IF(MONTH(ДАННЫЕ!$F$1)=MONTH(ДАННЫЕ!$CI765),111,11),1),0)&amp;"d"&amp;IF(ДАННЫЕ!$CJ765&gt;0,IF(YEAR(ДАННЫЕ!$F$1)=YEAR(ДАННЫЕ!$CJ765),IF(MONTH(ДАННЫЕ!$F$1)=MONTH(ДАННЫЕ!$CJ765),111,11),1),0)&amp;"o"&amp;IF(ДАННЫЕ!$CK765&gt;0,IF(MONTH(ДАННЫЕ!$F$1)=MONTH(ДАННЫЕ!$CK765),111,11),0)&amp;"v"&amp;IF(ДАННЫЕ!$BE765&gt;0,IF(MONTH(ДАННЫЕ!$F$1)=MONTH(ДАННЫЕ!$BE765),111,11),0)</f>
        <v>g00f0c0s0i0h0p0d0o0v0</v>
      </c>
      <c r="P765" s="15">
        <f t="shared" si="35"/>
        <v>0</v>
      </c>
      <c r="Q765" s="15">
        <f>IF(ДАННЫЕ!$F$1&gt;ДАННЫЕ!$N765,IF(YEAR(ДАННЫЕ!$F$1)=YEAR(ДАННЫЕ!M765),1,0),0)</f>
        <v>0</v>
      </c>
      <c r="R765" s="15">
        <f>IF(ДАННЫЕ!$F$1&gt;ДАННЫЕ!$N765,IF(YEAR(ДАННЫЕ!$F$1)=YEAR(ДАННЫЕ!N765),1,0),0)</f>
        <v>0</v>
      </c>
      <c r="S765" s="15">
        <f>IF(ДАННЫЕ!$AA765="2А",1,IF(ДАННЫЕ!$AA765="2Б",2,IF(ДАННЫЕ!$AA765="2В",3,IF(ДАННЫЕ!$AA765=3,4,IF(ДАННЫЕ!$AA765="4А",5,IF(ДАННЫЕ!$AA765="4Б",6,IF(ДАННЫЕ!$AA765="4В",7,IF(ДАННЫЕ!$AA765=5,8,0))))))))</f>
        <v>0</v>
      </c>
      <c r="T765" s="15">
        <f>IF(OR(ДАННЫЕ!$AC765=2,ДАННЫЕ!$AD765=2,ДАННЫЕ!$AE765=2),2,IF(OR(ДАННЫЕ!$AC765=1,ДАННЫЕ!$AD765=1,ДАННЫЕ!$AE765=1),1,0))</f>
        <v>0</v>
      </c>
    </row>
    <row r="766" spans="1:20" ht="15" customHeight="1" x14ac:dyDescent="0.2">
      <c r="A766" s="78">
        <f>IF(B766&gt;0,IF(MONTH(ДАННЫЕ!$F$1)=MONTH(ДАННЫЕ!$B766),1,0),0)</f>
        <v>0</v>
      </c>
      <c r="B766" s="14">
        <f>IF(ДАННЫЕ!$B766&gt;0,IF(YEAR(ДАННЫЕ!$F$1)=YEAR(ДАННЫЕ!$B766),1,0),0)</f>
        <v>0</v>
      </c>
      <c r="C766" s="14">
        <f>IF(ДАННЫЕ!$CM766&gt;0,IF(YEAR(ДАННЫЕ!$F$1)=YEAR(ДАННЫЕ!$CM766),1,0),0)</f>
        <v>0</v>
      </c>
      <c r="D766" s="14">
        <f>IF(ДАННЫЕ!$CJ766&gt;0,IF(ДАННЫЕ!$CL766&gt;ДАННЫЕ!$F$1,1,IF(ДАННЫЕ!$CL766&gt;0,0,1)),0)</f>
        <v>0</v>
      </c>
      <c r="E766" s="43" t="str">
        <f ca="1">IF(ДАННЫЕ!$F$1&gt;0,IF(ДАННЫЕ!$G766&gt;0,DATEDIF(ДАННЫЕ!$G766,ДАННЫЕ!$F$1,"y"),""),IF(ДАННЫЕ!$G766&gt;0,DATEDIF(ДАННЫЕ!$G766,TODAY(),"y"),""))</f>
        <v/>
      </c>
      <c r="F766" s="43" t="str">
        <f xml:space="preserve"> IF(ДАННЫЕ!$F766="М",IF(E766&gt;=18,IF(E766&lt;60,1,""),""),"")&amp;IF(ДАННЫЕ!$F766="Ж",IF(E766&gt;=18,IF(E766&lt;55,1,""),""),"")</f>
        <v/>
      </c>
      <c r="G766" s="43" t="str">
        <f xml:space="preserve"> IF(ДАННЫЕ!$F766="М",IF(E766&gt;=60,2,""),"")&amp;IF(ДАННЫЕ!$F766="Ж",IF(E766&gt;=55,2,""),"")</f>
        <v/>
      </c>
      <c r="H766" s="43" t="str">
        <f t="shared" ca="1" si="33"/>
        <v/>
      </c>
      <c r="I766" s="43" t="str">
        <f t="shared" ca="1" si="34"/>
        <v>03</v>
      </c>
      <c r="J766" s="28" t="str">
        <f ca="1">ДАННЫЕ!$F766&amp;H766&amp;I766&amp;ДАННЫЕ!$I766&amp;"m"&amp;IF(ДАННЫЕ!$I766&gt;0,IF(ДАННЫЕ!$J766&gt;0,0,1),"")&amp;"f"&amp;IF(ДАННЫЕ!$R766&gt;0,IF(YEAR(ДАННЫЕ!$F$1)=YEAR(ДАННЫЕ!$R766),1,0),0)&amp;"z"&amp;ДАННЫЕ!$R766&amp;"p"&amp;ДАННЫЕ!$S766&amp;"i"&amp;ДАННЫЕ!$T766&amp;"h"&amp;ДАННЫЕ!$K766&amp;"be"&amp;ДАННЫЕ!$BI766&amp;"CD"&amp;IF(ДАННЫЕ!BF766&gt;500,4,IF(ДАННЫЕ!BF766&gt;350,3,IF(ДАННЫЕ!BF766&gt;200,2,IF(ДАННЫЕ!BF766&gt;0,1,0))))&amp;"g"&amp;B766&amp;"d"&amp;H766&amp;"l"&amp;ДАННЫЕ!AT766&amp;"a"&amp;ДАННЫЕ!$V766&amp;"v"&amp;R766&amp;"k"&amp;ДАННЫЕ!$U766&amp;"s"&amp;ДАННЫЕ!$Y766&amp;"t"&amp;ДАННЫЕ!$X766&amp;"b"&amp;IF(ДАННЫЕ!$Q766&gt;1,1,0)&amp;"PP"&amp;ДАННЫЕ!Z766&amp;"c"&amp;S766&amp;"x"&amp;IF(ДАННЫЕ!$BY766&gt;0,IF(YEAR(ДАННЫЕ!$F$1)=YEAR(ДАННЫЕ!$BY766),1,0),0)&amp;"n"&amp;IF(ДАННЫЕ!$BZ766&gt;0,IF(YEAR(ДАННЫЕ!$F$1)=YEAR(ДАННЫЕ!$BZ766),1,0),0)&amp;"u"&amp;D766&amp;"z"&amp;IF(ДАННЫЕ!$CL766&gt;0,IF(YEAR(ДАННЫЕ!$F$1)&gt;YEAR(ДАННЫЕ!$CL766),11,12),0)</f>
        <v>03mf0zpihbeCD0g0dlav0kstb0PPc0x0n0u0z0</v>
      </c>
      <c r="K766" s="28" t="str">
        <f ca="1">ДАННЫЕ!$I766&amp;"x"&amp;B766&amp;"w"&amp;IF(T766+ДАННЫЕ!AD766+ДАННЫЕ!AE766+ДАННЫЕ!AF766+ДАННЫЕ!AG766+ДАННЫЕ!AH766+ДАННЫЕ!$AL766+ДАННЫЕ!AI766+ДАННЫЕ!AJ766+ДАННЫЕ!AK766+ДАННЫЕ!AP766+ДАННЫЕ!AQ766+ДАННЫЕ!AR766+ДАННЫЕ!$AM766+ДАННЫЕ!$AN766+ДАННЫЕ!AS766+ДАННЫЕ!AT766&gt;0,1,0)&amp;IF(OR(T766=2,ДАННЫЕ!AD766=2,ДАННЫЕ!AE766=2,ДАННЫЕ!AF766=2,ДАННЫЕ!AG766=2,ДАННЫЕ!AH766=2,ДАННЫЕ!$AL766=2,ДАННЫЕ!AI766=2,ДАННЫЕ!AJ766=2,ДАННЫЕ!AK766=2,ДАННЫЕ!AP766=2,ДАННЫЕ!AQ766=2,ДАННЫЕ!AR766=2,ДАННЫЕ!$AM766=2,ДАННЫЕ!$AN766=2,ДАННЫЕ!AS766=2,ДАННЫЕ!AT766=2),2,0)&amp;"t"&amp;IF(T766&gt;0,"1"&amp;T766,"00")&amp;"f"&amp;IF(ДАННЫЕ!$AC766,"1"&amp;ДАННЫЕ!$AC766,"00")&amp;"b"&amp;IF(ДАННЫЕ!$AD766,"1"&amp;ДАННЫЕ!$AD766,"00")&amp;"g"&amp;IF(ДАННЫЕ!$AF766,"1"&amp;ДАННЫЕ!$AF766,"00")&amp;"c"&amp;IF(ДАННЫЕ!$AG766,"1"&amp;ДАННЫЕ!$AG766,"00")&amp;"i"&amp;IF(ДАННЫЕ!$AH766,"1"&amp;ДАННЫЕ!$AH766,"00")&amp;"r"&amp;IF(ДАННЫЕ!$AL766,"1"&amp;ДАННЫЕ!$AL766,"00")&amp;"m"&amp;IF(ДАННЫЕ!$AI766,"1"&amp;ДАННЫЕ!$AI766,"00")&amp;"hS"&amp;IF(ДАННЫЕ!$AJ766,"1"&amp;ДАННЫЕ!$AJ766,"00")&amp;"hZ"&amp;IF(ДАННЫЕ!$AK766,"1"&amp;ДАННЫЕ!$AK766,"00")&amp;"p"&amp;IF(ДАННЫЕ!$AP766,"1"&amp;ДАННЫЕ!$AP766,"00")&amp;"k"&amp;IF(ДАННЫЕ!$AQ766,"1"&amp;ДАННЫЕ!$AQ766,"00")&amp;"z"&amp;IF(ДАННЫЕ!$AR766,"1"&amp;ДАННЫЕ!$AR766,"00")&amp;"j"&amp;IF(ДАННЫЕ!$AM766,"1"&amp;ДАННЫЕ!$AM766,"00")&amp;"n"&amp;IF(ДАННЫЕ!$AN766,"1"&amp;ДАННЫЕ!$AN766,"00")&amp;"E"&amp;ДАННЫЕ!BI766&amp;"L"&amp;ДАННЫЕ!AO766&amp;"h"&amp;IF(ДАННЫЕ!$AU766&gt;0,1,0)&amp;"v"&amp;IF(ДАННЫЕ!$AW766&gt;0,1,0)&amp;"a"&amp;IF(ДАННЫЕ!$AS766,"1"&amp;ДАННЫЕ!$AS766,"00")&amp;"s"&amp;IF(ДАННЫЕ!$AT766,"1"&amp;ДАННЫЕ!$AT766,"00")&amp;"u"&amp;IF(ДАННЫЕ!$CJ766&gt;0,1,0)&amp;"y"&amp;B766&amp;"d"&amp;H766&amp;"e"&amp;F766&amp;G766</f>
        <v>x0w00t00f00b00g00c00i00r00m00hS00hZ00p00k00z00j00n00ELh0v0a00s00u0y0de</v>
      </c>
      <c r="L766" s="28" t="str">
        <f ca="1">ДАННЫЕ!$I766&amp;"VN"&amp;IF(ДАННЫЕ!AW766&gt;0,11,10)&amp;"CD"&amp;IF(ДАННЫЕ!BF766&gt;500,16,IF(ДАННЫЕ!BF766&gt;350,15,IF(ДАННЫЕ!BF766&gt;=200,14,IF(ДАННЫЕ!BF766&gt;=100,13,IF(ДАННЫЕ!BF766&gt;=50,12,IF(ДАННЫЕ!BF766&gt;0,11,10))))))&amp;"AR"&amp;IF(ДАННЫЕ!BX766&gt;0,1,0)&amp;"GD"&amp;B766&amp;"VV"&amp;IF(E766&gt;=5,IF(E766&lt;18,1,0),0)</f>
        <v>VN10CD10AR0GD0VV0</v>
      </c>
      <c r="M766" s="28" t="str">
        <f>ДАННЫЕ!$I766&amp;"b"&amp;ДАННЫЕ!$BI766&amp;"r"&amp;ДАННЫЕ!$BJ766&amp;"CD"&amp;IF(ДАННЫЕ!BF766&gt;0,IF(ДАННЫЕ!BF766&lt;200,1,IF(ДАННЫЕ!BF766&lt;350,2,3)),0)&amp;"h"&amp;IF(ДАННЫЕ!$BK766+ДАННЫЕ!$BL766+ДАННЫЕ!$BM766&gt;0,1,0)&amp;"x"&amp;ДАННЫЕ!$BK766&amp;"y"&amp;ДАННЫЕ!$BL766&amp;"z"&amp;ДАННЫЕ!$BM766&amp;"c"&amp;IF(ДАННЫЕ!$BK766+ДАННЫЕ!$BL766+ДАННЫЕ!$BM766=3,1,0)&amp;"a"&amp;IF(ДАННЫЕ!$BQ766+ДАННЫЕ!$BR766&gt;0,1,0)&amp;"d"&amp;ДАННЫЕ!$BQ766&amp;"v"&amp;ДАННЫЕ!$BR766&amp;"p"&amp;ДАННЫЕ!$BS766&amp;"n"&amp;ДАННЫЕ!$BU766&amp;"t"&amp;ДАННЫЕ!$BV766&amp;"o"&amp;ДАННЫЕ!$BT766&amp;"l"&amp;IF(ДАННЫЕ!$BN766&gt;0,1,0)&amp;ДАННЫЕ!$BN766&amp;"g"&amp;ДАННЫЕ!$BO766&amp;"s"&amp;ДАННЫЕ!$BP766&amp;"DZ"&amp;IF(ДАННЫЕ!B766-ДАННЫЕ!G766 &lt; 60,IF(ДАННЫЕ!B766-ДАННЫЕ!G766 &gt;= 0,1,0),0)&amp;"u"&amp;IF(ДАННЫЕ!$CJ766&gt;0,1,0)</f>
        <v>brCD0h0xyzc0a0dvpntol0gsDZ1u0</v>
      </c>
      <c r="N766" s="28" t="str">
        <f ca="1">ДАННЫЕ!$F766&amp;ДАННЫЕ!$I766&amp;"g"&amp;B766&amp;"cf"&amp;D766&amp;"a"&amp;IF(ДАННЫЕ!$BX766&gt;0,1,0)&amp;IF(ДАННЫЕ!$BF766&gt;500,1,IF(ДАННЫЕ!$BF766&gt;350,2,IF(ДАННЫЕ!$BF766&gt;=200,3,IF(ДАННЫЕ!$BF766&gt;=100,4,IF(ДАННЫЕ!$BF766&gt;=50,5,IF(ДАННЫЕ!$BF766&lt;50,6,0))))))&amp;"AR"&amp;IF(DATEDIF(ДАННЫЕ!$BX766,ДАННЫЕ!$F$1,"y")&gt;1,1,0)&amp;"VG"&amp;IF(ДАННЫЕ!$BH766="0",1,0)&amp;"o"&amp;IF(T766+ДАННЫЕ!$AF766+ДАННЫЕ!$AG766+ДАННЫЕ!$AH766+ДАННЫЕ!$AI766+ДАННЫЕ!$AJ766+ДАННЫЕ!$AP766+ДАННЫЕ!$AQ766+ДАННЫЕ!$AR766+ДАННЫЕ!$AU766+ДАННЫЕ!$AW766+ДАННЫЕ!$AS766+ДАННЫЕ!$AT766&gt;0,1,0)&amp;"x"&amp;ДАННЫЕ!$AG766&amp;"p"&amp;IF(ДАННЫЕ!$BY766&gt;0,1,0)&amp;"v"&amp;IF(ДАННЫЕ!$BZ766&gt;0,1,0)&amp;"n"&amp;ДАННЫЕ!$CA766&amp;"t"&amp;ДАННЫЕ!$AY766&amp;"k"&amp;ДАННЫЕ!$CB766&amp;"q"&amp;ДАННЫЕ!$CC766&amp;"w"&amp;ДАННЫЕ!$CD766&amp;"e"&amp;ДАННЫЕ!$CE766&amp;"m"&amp;ДАННЫЕ!$CF766&amp;"c"&amp;ДАННЫЕ!$CG766&amp;"z"&amp;ДАННЫЕ!$CH766&amp;"d"&amp;IF(H766=4,1,0)&amp;"s"&amp;IF(ДАННЫЕ!$J766=1,0,1)&amp;"u"&amp;IF(ДАННЫЕ!$CJ766&gt;0,1,0)</f>
        <v>g0cf0a06AR1VG0o0xp0v0ntkqwemczd0s1u0</v>
      </c>
      <c r="O766" s="28" t="str">
        <f>ДАННЫЕ!$I766&amp;"g"&amp;B766&amp;A766&amp;"f"&amp;P766&amp;"c"&amp;IF(ДАННЫЕ!$U766&gt;0,1,0)&amp;"s"&amp;IF(ДАННЫЕ!$Q766&gt;0,IF(YEAR(ДАННЫЕ!$F$1)=YEAR(ДАННЫЕ!$Q766),IF(MONTH(ДАННЫЕ!$F$1)=MONTH(ДАННЫЕ!$Q766),111,11),1),0)&amp;"i"&amp;IF(ДАННЫЕ!$R766+ДАННЫЕ!$S766+ДАННЫЕ!$T766=0,0,1)&amp;"h"&amp;IF(ДАННЫЕ!$P766&gt;0,1,0)&amp;"p"&amp;IF(ДАННЫЕ!$CI766&gt;0,IF(YEAR(ДАННЫЕ!$F$1)=YEAR(ДАННЫЕ!$CI766),IF(MONTH(ДАННЫЕ!$F$1)=MONTH(ДАННЫЕ!$CI766),111,11),1),0)&amp;"d"&amp;IF(ДАННЫЕ!$CJ766&gt;0,IF(YEAR(ДАННЫЕ!$F$1)=YEAR(ДАННЫЕ!$CJ766),IF(MONTH(ДАННЫЕ!$F$1)=MONTH(ДАННЫЕ!$CJ766),111,11),1),0)&amp;"o"&amp;IF(ДАННЫЕ!$CK766&gt;0,IF(MONTH(ДАННЫЕ!$F$1)=MONTH(ДАННЫЕ!$CK766),111,11),0)&amp;"v"&amp;IF(ДАННЫЕ!$BE766&gt;0,IF(MONTH(ДАННЫЕ!$F$1)=MONTH(ДАННЫЕ!$BE766),111,11),0)</f>
        <v>g00f0c0s0i0h0p0d0o0v0</v>
      </c>
      <c r="P766" s="15">
        <f t="shared" si="35"/>
        <v>0</v>
      </c>
      <c r="Q766" s="15">
        <f>IF(ДАННЫЕ!$F$1&gt;ДАННЫЕ!$N766,IF(YEAR(ДАННЫЕ!$F$1)=YEAR(ДАННЫЕ!M766),1,0),0)</f>
        <v>0</v>
      </c>
      <c r="R766" s="15">
        <f>IF(ДАННЫЕ!$F$1&gt;ДАННЫЕ!$N766,IF(YEAR(ДАННЫЕ!$F$1)=YEAR(ДАННЫЕ!N766),1,0),0)</f>
        <v>0</v>
      </c>
      <c r="S766" s="15">
        <f>IF(ДАННЫЕ!$AA766="2А",1,IF(ДАННЫЕ!$AA766="2Б",2,IF(ДАННЫЕ!$AA766="2В",3,IF(ДАННЫЕ!$AA766=3,4,IF(ДАННЫЕ!$AA766="4А",5,IF(ДАННЫЕ!$AA766="4Б",6,IF(ДАННЫЕ!$AA766="4В",7,IF(ДАННЫЕ!$AA766=5,8,0))))))))</f>
        <v>0</v>
      </c>
      <c r="T766" s="15">
        <f>IF(OR(ДАННЫЕ!$AC766=2,ДАННЫЕ!$AD766=2,ДАННЫЕ!$AE766=2),2,IF(OR(ДАННЫЕ!$AC766=1,ДАННЫЕ!$AD766=1,ДАННЫЕ!$AE766=1),1,0))</f>
        <v>0</v>
      </c>
    </row>
    <row r="767" spans="1:20" ht="15" customHeight="1" x14ac:dyDescent="0.2">
      <c r="A767" s="78">
        <f>IF(B767&gt;0,IF(MONTH(ДАННЫЕ!$F$1)=MONTH(ДАННЫЕ!$B767),1,0),0)</f>
        <v>0</v>
      </c>
      <c r="B767" s="14">
        <f>IF(ДАННЫЕ!$B767&gt;0,IF(YEAR(ДАННЫЕ!$F$1)=YEAR(ДАННЫЕ!$B767),1,0),0)</f>
        <v>0</v>
      </c>
      <c r="C767" s="14">
        <f>IF(ДАННЫЕ!$CM767&gt;0,IF(YEAR(ДАННЫЕ!$F$1)=YEAR(ДАННЫЕ!$CM767),1,0),0)</f>
        <v>0</v>
      </c>
      <c r="D767" s="14">
        <f>IF(ДАННЫЕ!$CJ767&gt;0,IF(ДАННЫЕ!$CL767&gt;ДАННЫЕ!$F$1,1,IF(ДАННЫЕ!$CL767&gt;0,0,1)),0)</f>
        <v>0</v>
      </c>
      <c r="E767" s="43" t="str">
        <f ca="1">IF(ДАННЫЕ!$F$1&gt;0,IF(ДАННЫЕ!$G767&gt;0,DATEDIF(ДАННЫЕ!$G767,ДАННЫЕ!$F$1,"y"),""),IF(ДАННЫЕ!$G767&gt;0,DATEDIF(ДАННЫЕ!$G767,TODAY(),"y"),""))</f>
        <v/>
      </c>
      <c r="F767" s="43" t="str">
        <f xml:space="preserve"> IF(ДАННЫЕ!$F767="М",IF(E767&gt;=18,IF(E767&lt;60,1,""),""),"")&amp;IF(ДАННЫЕ!$F767="Ж",IF(E767&gt;=18,IF(E767&lt;55,1,""),""),"")</f>
        <v/>
      </c>
      <c r="G767" s="43" t="str">
        <f xml:space="preserve"> IF(ДАННЫЕ!$F767="М",IF(E767&gt;=60,2,""),"")&amp;IF(ДАННЫЕ!$F767="Ж",IF(E767&gt;=55,2,""),"")</f>
        <v/>
      </c>
      <c r="H767" s="43" t="str">
        <f t="shared" ca="1" si="33"/>
        <v/>
      </c>
      <c r="I767" s="43" t="str">
        <f t="shared" ca="1" si="34"/>
        <v>03</v>
      </c>
      <c r="J767" s="28" t="str">
        <f ca="1">ДАННЫЕ!$F767&amp;H767&amp;I767&amp;ДАННЫЕ!$I767&amp;"m"&amp;IF(ДАННЫЕ!$I767&gt;0,IF(ДАННЫЕ!$J767&gt;0,0,1),"")&amp;"f"&amp;IF(ДАННЫЕ!$R767&gt;0,IF(YEAR(ДАННЫЕ!$F$1)=YEAR(ДАННЫЕ!$R767),1,0),0)&amp;"z"&amp;ДАННЫЕ!$R767&amp;"p"&amp;ДАННЫЕ!$S767&amp;"i"&amp;ДАННЫЕ!$T767&amp;"h"&amp;ДАННЫЕ!$K767&amp;"be"&amp;ДАННЫЕ!$BI767&amp;"CD"&amp;IF(ДАННЫЕ!BF767&gt;500,4,IF(ДАННЫЕ!BF767&gt;350,3,IF(ДАННЫЕ!BF767&gt;200,2,IF(ДАННЫЕ!BF767&gt;0,1,0))))&amp;"g"&amp;B767&amp;"d"&amp;H767&amp;"l"&amp;ДАННЫЕ!AT767&amp;"a"&amp;ДАННЫЕ!$V767&amp;"v"&amp;R767&amp;"k"&amp;ДАННЫЕ!$U767&amp;"s"&amp;ДАННЫЕ!$Y767&amp;"t"&amp;ДАННЫЕ!$X767&amp;"b"&amp;IF(ДАННЫЕ!$Q767&gt;1,1,0)&amp;"PP"&amp;ДАННЫЕ!Z767&amp;"c"&amp;S767&amp;"x"&amp;IF(ДАННЫЕ!$BY767&gt;0,IF(YEAR(ДАННЫЕ!$F$1)=YEAR(ДАННЫЕ!$BY767),1,0),0)&amp;"n"&amp;IF(ДАННЫЕ!$BZ767&gt;0,IF(YEAR(ДАННЫЕ!$F$1)=YEAR(ДАННЫЕ!$BZ767),1,0),0)&amp;"u"&amp;D767&amp;"z"&amp;IF(ДАННЫЕ!$CL767&gt;0,IF(YEAR(ДАННЫЕ!$F$1)&gt;YEAR(ДАННЫЕ!$CL767),11,12),0)</f>
        <v>03mf0zpihbeCD0g0dlav0kstb0PPc0x0n0u0z0</v>
      </c>
      <c r="K767" s="28" t="str">
        <f ca="1">ДАННЫЕ!$I767&amp;"x"&amp;B767&amp;"w"&amp;IF(T767+ДАННЫЕ!AD767+ДАННЫЕ!AE767+ДАННЫЕ!AF767+ДАННЫЕ!AG767+ДАННЫЕ!AH767+ДАННЫЕ!$AL767+ДАННЫЕ!AI767+ДАННЫЕ!AJ767+ДАННЫЕ!AK767+ДАННЫЕ!AP767+ДАННЫЕ!AQ767+ДАННЫЕ!AR767+ДАННЫЕ!$AM767+ДАННЫЕ!$AN767+ДАННЫЕ!AS767+ДАННЫЕ!AT767&gt;0,1,0)&amp;IF(OR(T767=2,ДАННЫЕ!AD767=2,ДАННЫЕ!AE767=2,ДАННЫЕ!AF767=2,ДАННЫЕ!AG767=2,ДАННЫЕ!AH767=2,ДАННЫЕ!$AL767=2,ДАННЫЕ!AI767=2,ДАННЫЕ!AJ767=2,ДАННЫЕ!AK767=2,ДАННЫЕ!AP767=2,ДАННЫЕ!AQ767=2,ДАННЫЕ!AR767=2,ДАННЫЕ!$AM767=2,ДАННЫЕ!$AN767=2,ДАННЫЕ!AS767=2,ДАННЫЕ!AT767=2),2,0)&amp;"t"&amp;IF(T767&gt;0,"1"&amp;T767,"00")&amp;"f"&amp;IF(ДАННЫЕ!$AC767,"1"&amp;ДАННЫЕ!$AC767,"00")&amp;"b"&amp;IF(ДАННЫЕ!$AD767,"1"&amp;ДАННЫЕ!$AD767,"00")&amp;"g"&amp;IF(ДАННЫЕ!$AF767,"1"&amp;ДАННЫЕ!$AF767,"00")&amp;"c"&amp;IF(ДАННЫЕ!$AG767,"1"&amp;ДАННЫЕ!$AG767,"00")&amp;"i"&amp;IF(ДАННЫЕ!$AH767,"1"&amp;ДАННЫЕ!$AH767,"00")&amp;"r"&amp;IF(ДАННЫЕ!$AL767,"1"&amp;ДАННЫЕ!$AL767,"00")&amp;"m"&amp;IF(ДАННЫЕ!$AI767,"1"&amp;ДАННЫЕ!$AI767,"00")&amp;"hS"&amp;IF(ДАННЫЕ!$AJ767,"1"&amp;ДАННЫЕ!$AJ767,"00")&amp;"hZ"&amp;IF(ДАННЫЕ!$AK767,"1"&amp;ДАННЫЕ!$AK767,"00")&amp;"p"&amp;IF(ДАННЫЕ!$AP767,"1"&amp;ДАННЫЕ!$AP767,"00")&amp;"k"&amp;IF(ДАННЫЕ!$AQ767,"1"&amp;ДАННЫЕ!$AQ767,"00")&amp;"z"&amp;IF(ДАННЫЕ!$AR767,"1"&amp;ДАННЫЕ!$AR767,"00")&amp;"j"&amp;IF(ДАННЫЕ!$AM767,"1"&amp;ДАННЫЕ!$AM767,"00")&amp;"n"&amp;IF(ДАННЫЕ!$AN767,"1"&amp;ДАННЫЕ!$AN767,"00")&amp;"E"&amp;ДАННЫЕ!BI767&amp;"L"&amp;ДАННЫЕ!AO767&amp;"h"&amp;IF(ДАННЫЕ!$AU767&gt;0,1,0)&amp;"v"&amp;IF(ДАННЫЕ!$AW767&gt;0,1,0)&amp;"a"&amp;IF(ДАННЫЕ!$AS767,"1"&amp;ДАННЫЕ!$AS767,"00")&amp;"s"&amp;IF(ДАННЫЕ!$AT767,"1"&amp;ДАННЫЕ!$AT767,"00")&amp;"u"&amp;IF(ДАННЫЕ!$CJ767&gt;0,1,0)&amp;"y"&amp;B767&amp;"d"&amp;H767&amp;"e"&amp;F767&amp;G767</f>
        <v>x0w00t00f00b00g00c00i00r00m00hS00hZ00p00k00z00j00n00ELh0v0a00s00u0y0de</v>
      </c>
      <c r="L767" s="28" t="str">
        <f ca="1">ДАННЫЕ!$I767&amp;"VN"&amp;IF(ДАННЫЕ!AW767&gt;0,11,10)&amp;"CD"&amp;IF(ДАННЫЕ!BF767&gt;500,16,IF(ДАННЫЕ!BF767&gt;350,15,IF(ДАННЫЕ!BF767&gt;=200,14,IF(ДАННЫЕ!BF767&gt;=100,13,IF(ДАННЫЕ!BF767&gt;=50,12,IF(ДАННЫЕ!BF767&gt;0,11,10))))))&amp;"AR"&amp;IF(ДАННЫЕ!BX767&gt;0,1,0)&amp;"GD"&amp;B767&amp;"VV"&amp;IF(E767&gt;=5,IF(E767&lt;18,1,0),0)</f>
        <v>VN10CD10AR0GD0VV0</v>
      </c>
      <c r="M767" s="28" t="str">
        <f>ДАННЫЕ!$I767&amp;"b"&amp;ДАННЫЕ!$BI767&amp;"r"&amp;ДАННЫЕ!$BJ767&amp;"CD"&amp;IF(ДАННЫЕ!BF767&gt;0,IF(ДАННЫЕ!BF767&lt;200,1,IF(ДАННЫЕ!BF767&lt;350,2,3)),0)&amp;"h"&amp;IF(ДАННЫЕ!$BK767+ДАННЫЕ!$BL767+ДАННЫЕ!$BM767&gt;0,1,0)&amp;"x"&amp;ДАННЫЕ!$BK767&amp;"y"&amp;ДАННЫЕ!$BL767&amp;"z"&amp;ДАННЫЕ!$BM767&amp;"c"&amp;IF(ДАННЫЕ!$BK767+ДАННЫЕ!$BL767+ДАННЫЕ!$BM767=3,1,0)&amp;"a"&amp;IF(ДАННЫЕ!$BQ767+ДАННЫЕ!$BR767&gt;0,1,0)&amp;"d"&amp;ДАННЫЕ!$BQ767&amp;"v"&amp;ДАННЫЕ!$BR767&amp;"p"&amp;ДАННЫЕ!$BS767&amp;"n"&amp;ДАННЫЕ!$BU767&amp;"t"&amp;ДАННЫЕ!$BV767&amp;"o"&amp;ДАННЫЕ!$BT767&amp;"l"&amp;IF(ДАННЫЕ!$BN767&gt;0,1,0)&amp;ДАННЫЕ!$BN767&amp;"g"&amp;ДАННЫЕ!$BO767&amp;"s"&amp;ДАННЫЕ!$BP767&amp;"DZ"&amp;IF(ДАННЫЕ!B767-ДАННЫЕ!G767 &lt; 60,IF(ДАННЫЕ!B767-ДАННЫЕ!G767 &gt;= 0,1,0),0)&amp;"u"&amp;IF(ДАННЫЕ!$CJ767&gt;0,1,0)</f>
        <v>brCD0h0xyzc0a0dvpntol0gsDZ1u0</v>
      </c>
      <c r="N767" s="28" t="str">
        <f ca="1">ДАННЫЕ!$F767&amp;ДАННЫЕ!$I767&amp;"g"&amp;B767&amp;"cf"&amp;D767&amp;"a"&amp;IF(ДАННЫЕ!$BX767&gt;0,1,0)&amp;IF(ДАННЫЕ!$BF767&gt;500,1,IF(ДАННЫЕ!$BF767&gt;350,2,IF(ДАННЫЕ!$BF767&gt;=200,3,IF(ДАННЫЕ!$BF767&gt;=100,4,IF(ДАННЫЕ!$BF767&gt;=50,5,IF(ДАННЫЕ!$BF767&lt;50,6,0))))))&amp;"AR"&amp;IF(DATEDIF(ДАННЫЕ!$BX767,ДАННЫЕ!$F$1,"y")&gt;1,1,0)&amp;"VG"&amp;IF(ДАННЫЕ!$BH767="0",1,0)&amp;"o"&amp;IF(T767+ДАННЫЕ!$AF767+ДАННЫЕ!$AG767+ДАННЫЕ!$AH767+ДАННЫЕ!$AI767+ДАННЫЕ!$AJ767+ДАННЫЕ!$AP767+ДАННЫЕ!$AQ767+ДАННЫЕ!$AR767+ДАННЫЕ!$AU767+ДАННЫЕ!$AW767+ДАННЫЕ!$AS767+ДАННЫЕ!$AT767&gt;0,1,0)&amp;"x"&amp;ДАННЫЕ!$AG767&amp;"p"&amp;IF(ДАННЫЕ!$BY767&gt;0,1,0)&amp;"v"&amp;IF(ДАННЫЕ!$BZ767&gt;0,1,0)&amp;"n"&amp;ДАННЫЕ!$CA767&amp;"t"&amp;ДАННЫЕ!$AY767&amp;"k"&amp;ДАННЫЕ!$CB767&amp;"q"&amp;ДАННЫЕ!$CC767&amp;"w"&amp;ДАННЫЕ!$CD767&amp;"e"&amp;ДАННЫЕ!$CE767&amp;"m"&amp;ДАННЫЕ!$CF767&amp;"c"&amp;ДАННЫЕ!$CG767&amp;"z"&amp;ДАННЫЕ!$CH767&amp;"d"&amp;IF(H767=4,1,0)&amp;"s"&amp;IF(ДАННЫЕ!$J767=1,0,1)&amp;"u"&amp;IF(ДАННЫЕ!$CJ767&gt;0,1,0)</f>
        <v>g0cf0a06AR1VG0o0xp0v0ntkqwemczd0s1u0</v>
      </c>
      <c r="O767" s="28" t="str">
        <f>ДАННЫЕ!$I767&amp;"g"&amp;B767&amp;A767&amp;"f"&amp;P767&amp;"c"&amp;IF(ДАННЫЕ!$U767&gt;0,1,0)&amp;"s"&amp;IF(ДАННЫЕ!$Q767&gt;0,IF(YEAR(ДАННЫЕ!$F$1)=YEAR(ДАННЫЕ!$Q767),IF(MONTH(ДАННЫЕ!$F$1)=MONTH(ДАННЫЕ!$Q767),111,11),1),0)&amp;"i"&amp;IF(ДАННЫЕ!$R767+ДАННЫЕ!$S767+ДАННЫЕ!$T767=0,0,1)&amp;"h"&amp;IF(ДАННЫЕ!$P767&gt;0,1,0)&amp;"p"&amp;IF(ДАННЫЕ!$CI767&gt;0,IF(YEAR(ДАННЫЕ!$F$1)=YEAR(ДАННЫЕ!$CI767),IF(MONTH(ДАННЫЕ!$F$1)=MONTH(ДАННЫЕ!$CI767),111,11),1),0)&amp;"d"&amp;IF(ДАННЫЕ!$CJ767&gt;0,IF(YEAR(ДАННЫЕ!$F$1)=YEAR(ДАННЫЕ!$CJ767),IF(MONTH(ДАННЫЕ!$F$1)=MONTH(ДАННЫЕ!$CJ767),111,11),1),0)&amp;"o"&amp;IF(ДАННЫЕ!$CK767&gt;0,IF(MONTH(ДАННЫЕ!$F$1)=MONTH(ДАННЫЕ!$CK767),111,11),0)&amp;"v"&amp;IF(ДАННЫЕ!$BE767&gt;0,IF(MONTH(ДАННЫЕ!$F$1)=MONTH(ДАННЫЕ!$BE767),111,11),0)</f>
        <v>g00f0c0s0i0h0p0d0o0v0</v>
      </c>
      <c r="P767" s="15">
        <f t="shared" si="35"/>
        <v>0</v>
      </c>
      <c r="Q767" s="15">
        <f>IF(ДАННЫЕ!$F$1&gt;ДАННЫЕ!$N767,IF(YEAR(ДАННЫЕ!$F$1)=YEAR(ДАННЫЕ!M767),1,0),0)</f>
        <v>0</v>
      </c>
      <c r="R767" s="15">
        <f>IF(ДАННЫЕ!$F$1&gt;ДАННЫЕ!$N767,IF(YEAR(ДАННЫЕ!$F$1)=YEAR(ДАННЫЕ!N767),1,0),0)</f>
        <v>0</v>
      </c>
      <c r="S767" s="15">
        <f>IF(ДАННЫЕ!$AA767="2А",1,IF(ДАННЫЕ!$AA767="2Б",2,IF(ДАННЫЕ!$AA767="2В",3,IF(ДАННЫЕ!$AA767=3,4,IF(ДАННЫЕ!$AA767="4А",5,IF(ДАННЫЕ!$AA767="4Б",6,IF(ДАННЫЕ!$AA767="4В",7,IF(ДАННЫЕ!$AA767=5,8,0))))))))</f>
        <v>0</v>
      </c>
      <c r="T767" s="15">
        <f>IF(OR(ДАННЫЕ!$AC767=2,ДАННЫЕ!$AD767=2,ДАННЫЕ!$AE767=2),2,IF(OR(ДАННЫЕ!$AC767=1,ДАННЫЕ!$AD767=1,ДАННЫЕ!$AE767=1),1,0))</f>
        <v>0</v>
      </c>
    </row>
    <row r="768" spans="1:20" ht="15" customHeight="1" x14ac:dyDescent="0.2">
      <c r="A768" s="78">
        <f>IF(B768&gt;0,IF(MONTH(ДАННЫЕ!$F$1)=MONTH(ДАННЫЕ!$B768),1,0),0)</f>
        <v>0</v>
      </c>
      <c r="B768" s="14">
        <f>IF(ДАННЫЕ!$B768&gt;0,IF(YEAR(ДАННЫЕ!$F$1)=YEAR(ДАННЫЕ!$B768),1,0),0)</f>
        <v>0</v>
      </c>
      <c r="C768" s="14">
        <f>IF(ДАННЫЕ!$CM768&gt;0,IF(YEAR(ДАННЫЕ!$F$1)=YEAR(ДАННЫЕ!$CM768),1,0),0)</f>
        <v>0</v>
      </c>
      <c r="D768" s="14">
        <f>IF(ДАННЫЕ!$CJ768&gt;0,IF(ДАННЫЕ!$CL768&gt;ДАННЫЕ!$F$1,1,IF(ДАННЫЕ!$CL768&gt;0,0,1)),0)</f>
        <v>0</v>
      </c>
      <c r="E768" s="43" t="str">
        <f ca="1">IF(ДАННЫЕ!$F$1&gt;0,IF(ДАННЫЕ!$G768&gt;0,DATEDIF(ДАННЫЕ!$G768,ДАННЫЕ!$F$1,"y"),""),IF(ДАННЫЕ!$G768&gt;0,DATEDIF(ДАННЫЕ!$G768,TODAY(),"y"),""))</f>
        <v/>
      </c>
      <c r="F768" s="43" t="str">
        <f xml:space="preserve"> IF(ДАННЫЕ!$F768="М",IF(E768&gt;=18,IF(E768&lt;60,1,""),""),"")&amp;IF(ДАННЫЕ!$F768="Ж",IF(E768&gt;=18,IF(E768&lt;55,1,""),""),"")</f>
        <v/>
      </c>
      <c r="G768" s="43" t="str">
        <f xml:space="preserve"> IF(ДАННЫЕ!$F768="М",IF(E768&gt;=60,2,""),"")&amp;IF(ДАННЫЕ!$F768="Ж",IF(E768&gt;=55,2,""),"")</f>
        <v/>
      </c>
      <c r="H768" s="43" t="str">
        <f t="shared" ca="1" si="33"/>
        <v/>
      </c>
      <c r="I768" s="43" t="str">
        <f t="shared" ca="1" si="34"/>
        <v>03</v>
      </c>
      <c r="J768" s="28" t="str">
        <f ca="1">ДАННЫЕ!$F768&amp;H768&amp;I768&amp;ДАННЫЕ!$I768&amp;"m"&amp;IF(ДАННЫЕ!$I768&gt;0,IF(ДАННЫЕ!$J768&gt;0,0,1),"")&amp;"f"&amp;IF(ДАННЫЕ!$R768&gt;0,IF(YEAR(ДАННЫЕ!$F$1)=YEAR(ДАННЫЕ!$R768),1,0),0)&amp;"z"&amp;ДАННЫЕ!$R768&amp;"p"&amp;ДАННЫЕ!$S768&amp;"i"&amp;ДАННЫЕ!$T768&amp;"h"&amp;ДАННЫЕ!$K768&amp;"be"&amp;ДАННЫЕ!$BI768&amp;"CD"&amp;IF(ДАННЫЕ!BF768&gt;500,4,IF(ДАННЫЕ!BF768&gt;350,3,IF(ДАННЫЕ!BF768&gt;200,2,IF(ДАННЫЕ!BF768&gt;0,1,0))))&amp;"g"&amp;B768&amp;"d"&amp;H768&amp;"l"&amp;ДАННЫЕ!AT768&amp;"a"&amp;ДАННЫЕ!$V768&amp;"v"&amp;R768&amp;"k"&amp;ДАННЫЕ!$U768&amp;"s"&amp;ДАННЫЕ!$Y768&amp;"t"&amp;ДАННЫЕ!$X768&amp;"b"&amp;IF(ДАННЫЕ!$Q768&gt;1,1,0)&amp;"PP"&amp;ДАННЫЕ!Z768&amp;"c"&amp;S768&amp;"x"&amp;IF(ДАННЫЕ!$BY768&gt;0,IF(YEAR(ДАННЫЕ!$F$1)=YEAR(ДАННЫЕ!$BY768),1,0),0)&amp;"n"&amp;IF(ДАННЫЕ!$BZ768&gt;0,IF(YEAR(ДАННЫЕ!$F$1)=YEAR(ДАННЫЕ!$BZ768),1,0),0)&amp;"u"&amp;D768&amp;"z"&amp;IF(ДАННЫЕ!$CL768&gt;0,IF(YEAR(ДАННЫЕ!$F$1)&gt;YEAR(ДАННЫЕ!$CL768),11,12),0)</f>
        <v>03mf0zpihbeCD0g0dlav0kstb0PPc0x0n0u0z0</v>
      </c>
      <c r="K768" s="28" t="str">
        <f ca="1">ДАННЫЕ!$I768&amp;"x"&amp;B768&amp;"w"&amp;IF(T768+ДАННЫЕ!AD768+ДАННЫЕ!AE768+ДАННЫЕ!AF768+ДАННЫЕ!AG768+ДАННЫЕ!AH768+ДАННЫЕ!$AL768+ДАННЫЕ!AI768+ДАННЫЕ!AJ768+ДАННЫЕ!AK768+ДАННЫЕ!AP768+ДАННЫЕ!AQ768+ДАННЫЕ!AR768+ДАННЫЕ!$AM768+ДАННЫЕ!$AN768+ДАННЫЕ!AS768+ДАННЫЕ!AT768&gt;0,1,0)&amp;IF(OR(T768=2,ДАННЫЕ!AD768=2,ДАННЫЕ!AE768=2,ДАННЫЕ!AF768=2,ДАННЫЕ!AG768=2,ДАННЫЕ!AH768=2,ДАННЫЕ!$AL768=2,ДАННЫЕ!AI768=2,ДАННЫЕ!AJ768=2,ДАННЫЕ!AK768=2,ДАННЫЕ!AP768=2,ДАННЫЕ!AQ768=2,ДАННЫЕ!AR768=2,ДАННЫЕ!$AM768=2,ДАННЫЕ!$AN768=2,ДАННЫЕ!AS768=2,ДАННЫЕ!AT768=2),2,0)&amp;"t"&amp;IF(T768&gt;0,"1"&amp;T768,"00")&amp;"f"&amp;IF(ДАННЫЕ!$AC768,"1"&amp;ДАННЫЕ!$AC768,"00")&amp;"b"&amp;IF(ДАННЫЕ!$AD768,"1"&amp;ДАННЫЕ!$AD768,"00")&amp;"g"&amp;IF(ДАННЫЕ!$AF768,"1"&amp;ДАННЫЕ!$AF768,"00")&amp;"c"&amp;IF(ДАННЫЕ!$AG768,"1"&amp;ДАННЫЕ!$AG768,"00")&amp;"i"&amp;IF(ДАННЫЕ!$AH768,"1"&amp;ДАННЫЕ!$AH768,"00")&amp;"r"&amp;IF(ДАННЫЕ!$AL768,"1"&amp;ДАННЫЕ!$AL768,"00")&amp;"m"&amp;IF(ДАННЫЕ!$AI768,"1"&amp;ДАННЫЕ!$AI768,"00")&amp;"hS"&amp;IF(ДАННЫЕ!$AJ768,"1"&amp;ДАННЫЕ!$AJ768,"00")&amp;"hZ"&amp;IF(ДАННЫЕ!$AK768,"1"&amp;ДАННЫЕ!$AK768,"00")&amp;"p"&amp;IF(ДАННЫЕ!$AP768,"1"&amp;ДАННЫЕ!$AP768,"00")&amp;"k"&amp;IF(ДАННЫЕ!$AQ768,"1"&amp;ДАННЫЕ!$AQ768,"00")&amp;"z"&amp;IF(ДАННЫЕ!$AR768,"1"&amp;ДАННЫЕ!$AR768,"00")&amp;"j"&amp;IF(ДАННЫЕ!$AM768,"1"&amp;ДАННЫЕ!$AM768,"00")&amp;"n"&amp;IF(ДАННЫЕ!$AN768,"1"&amp;ДАННЫЕ!$AN768,"00")&amp;"E"&amp;ДАННЫЕ!BI768&amp;"L"&amp;ДАННЫЕ!AO768&amp;"h"&amp;IF(ДАННЫЕ!$AU768&gt;0,1,0)&amp;"v"&amp;IF(ДАННЫЕ!$AW768&gt;0,1,0)&amp;"a"&amp;IF(ДАННЫЕ!$AS768,"1"&amp;ДАННЫЕ!$AS768,"00")&amp;"s"&amp;IF(ДАННЫЕ!$AT768,"1"&amp;ДАННЫЕ!$AT768,"00")&amp;"u"&amp;IF(ДАННЫЕ!$CJ768&gt;0,1,0)&amp;"y"&amp;B768&amp;"d"&amp;H768&amp;"e"&amp;F768&amp;G768</f>
        <v>x0w00t00f00b00g00c00i00r00m00hS00hZ00p00k00z00j00n00ELh0v0a00s00u0y0de</v>
      </c>
      <c r="L768" s="28" t="str">
        <f ca="1">ДАННЫЕ!$I768&amp;"VN"&amp;IF(ДАННЫЕ!AW768&gt;0,11,10)&amp;"CD"&amp;IF(ДАННЫЕ!BF768&gt;500,16,IF(ДАННЫЕ!BF768&gt;350,15,IF(ДАННЫЕ!BF768&gt;=200,14,IF(ДАННЫЕ!BF768&gt;=100,13,IF(ДАННЫЕ!BF768&gt;=50,12,IF(ДАННЫЕ!BF768&gt;0,11,10))))))&amp;"AR"&amp;IF(ДАННЫЕ!BX768&gt;0,1,0)&amp;"GD"&amp;B768&amp;"VV"&amp;IF(E768&gt;=5,IF(E768&lt;18,1,0),0)</f>
        <v>VN10CD10AR0GD0VV0</v>
      </c>
      <c r="M768" s="28" t="str">
        <f>ДАННЫЕ!$I768&amp;"b"&amp;ДАННЫЕ!$BI768&amp;"r"&amp;ДАННЫЕ!$BJ768&amp;"CD"&amp;IF(ДАННЫЕ!BF768&gt;0,IF(ДАННЫЕ!BF768&lt;200,1,IF(ДАННЫЕ!BF768&lt;350,2,3)),0)&amp;"h"&amp;IF(ДАННЫЕ!$BK768+ДАННЫЕ!$BL768+ДАННЫЕ!$BM768&gt;0,1,0)&amp;"x"&amp;ДАННЫЕ!$BK768&amp;"y"&amp;ДАННЫЕ!$BL768&amp;"z"&amp;ДАННЫЕ!$BM768&amp;"c"&amp;IF(ДАННЫЕ!$BK768+ДАННЫЕ!$BL768+ДАННЫЕ!$BM768=3,1,0)&amp;"a"&amp;IF(ДАННЫЕ!$BQ768+ДАННЫЕ!$BR768&gt;0,1,0)&amp;"d"&amp;ДАННЫЕ!$BQ768&amp;"v"&amp;ДАННЫЕ!$BR768&amp;"p"&amp;ДАННЫЕ!$BS768&amp;"n"&amp;ДАННЫЕ!$BU768&amp;"t"&amp;ДАННЫЕ!$BV768&amp;"o"&amp;ДАННЫЕ!$BT768&amp;"l"&amp;IF(ДАННЫЕ!$BN768&gt;0,1,0)&amp;ДАННЫЕ!$BN768&amp;"g"&amp;ДАННЫЕ!$BO768&amp;"s"&amp;ДАННЫЕ!$BP768&amp;"DZ"&amp;IF(ДАННЫЕ!B768-ДАННЫЕ!G768 &lt; 60,IF(ДАННЫЕ!B768-ДАННЫЕ!G768 &gt;= 0,1,0),0)&amp;"u"&amp;IF(ДАННЫЕ!$CJ768&gt;0,1,0)</f>
        <v>brCD0h0xyzc0a0dvpntol0gsDZ1u0</v>
      </c>
      <c r="N768" s="28" t="str">
        <f ca="1">ДАННЫЕ!$F768&amp;ДАННЫЕ!$I768&amp;"g"&amp;B768&amp;"cf"&amp;D768&amp;"a"&amp;IF(ДАННЫЕ!$BX768&gt;0,1,0)&amp;IF(ДАННЫЕ!$BF768&gt;500,1,IF(ДАННЫЕ!$BF768&gt;350,2,IF(ДАННЫЕ!$BF768&gt;=200,3,IF(ДАННЫЕ!$BF768&gt;=100,4,IF(ДАННЫЕ!$BF768&gt;=50,5,IF(ДАННЫЕ!$BF768&lt;50,6,0))))))&amp;"AR"&amp;IF(DATEDIF(ДАННЫЕ!$BX768,ДАННЫЕ!$F$1,"y")&gt;1,1,0)&amp;"VG"&amp;IF(ДАННЫЕ!$BH768="0",1,0)&amp;"o"&amp;IF(T768+ДАННЫЕ!$AF768+ДАННЫЕ!$AG768+ДАННЫЕ!$AH768+ДАННЫЕ!$AI768+ДАННЫЕ!$AJ768+ДАННЫЕ!$AP768+ДАННЫЕ!$AQ768+ДАННЫЕ!$AR768+ДАННЫЕ!$AU768+ДАННЫЕ!$AW768+ДАННЫЕ!$AS768+ДАННЫЕ!$AT768&gt;0,1,0)&amp;"x"&amp;ДАННЫЕ!$AG768&amp;"p"&amp;IF(ДАННЫЕ!$BY768&gt;0,1,0)&amp;"v"&amp;IF(ДАННЫЕ!$BZ768&gt;0,1,0)&amp;"n"&amp;ДАННЫЕ!$CA768&amp;"t"&amp;ДАННЫЕ!$AY768&amp;"k"&amp;ДАННЫЕ!$CB768&amp;"q"&amp;ДАННЫЕ!$CC768&amp;"w"&amp;ДАННЫЕ!$CD768&amp;"e"&amp;ДАННЫЕ!$CE768&amp;"m"&amp;ДАННЫЕ!$CF768&amp;"c"&amp;ДАННЫЕ!$CG768&amp;"z"&amp;ДАННЫЕ!$CH768&amp;"d"&amp;IF(H768=4,1,0)&amp;"s"&amp;IF(ДАННЫЕ!$J768=1,0,1)&amp;"u"&amp;IF(ДАННЫЕ!$CJ768&gt;0,1,0)</f>
        <v>g0cf0a06AR1VG0o0xp0v0ntkqwemczd0s1u0</v>
      </c>
      <c r="O768" s="28" t="str">
        <f>ДАННЫЕ!$I768&amp;"g"&amp;B768&amp;A768&amp;"f"&amp;P768&amp;"c"&amp;IF(ДАННЫЕ!$U768&gt;0,1,0)&amp;"s"&amp;IF(ДАННЫЕ!$Q768&gt;0,IF(YEAR(ДАННЫЕ!$F$1)=YEAR(ДАННЫЕ!$Q768),IF(MONTH(ДАННЫЕ!$F$1)=MONTH(ДАННЫЕ!$Q768),111,11),1),0)&amp;"i"&amp;IF(ДАННЫЕ!$R768+ДАННЫЕ!$S768+ДАННЫЕ!$T768=0,0,1)&amp;"h"&amp;IF(ДАННЫЕ!$P768&gt;0,1,0)&amp;"p"&amp;IF(ДАННЫЕ!$CI768&gt;0,IF(YEAR(ДАННЫЕ!$F$1)=YEAR(ДАННЫЕ!$CI768),IF(MONTH(ДАННЫЕ!$F$1)=MONTH(ДАННЫЕ!$CI768),111,11),1),0)&amp;"d"&amp;IF(ДАННЫЕ!$CJ768&gt;0,IF(YEAR(ДАННЫЕ!$F$1)=YEAR(ДАННЫЕ!$CJ768),IF(MONTH(ДАННЫЕ!$F$1)=MONTH(ДАННЫЕ!$CJ768),111,11),1),0)&amp;"o"&amp;IF(ДАННЫЕ!$CK768&gt;0,IF(MONTH(ДАННЫЕ!$F$1)=MONTH(ДАННЫЕ!$CK768),111,11),0)&amp;"v"&amp;IF(ДАННЫЕ!$BE768&gt;0,IF(MONTH(ДАННЫЕ!$F$1)=MONTH(ДАННЫЕ!$BE768),111,11),0)</f>
        <v>g00f0c0s0i0h0p0d0o0v0</v>
      </c>
      <c r="P768" s="15">
        <f t="shared" si="35"/>
        <v>0</v>
      </c>
      <c r="Q768" s="15">
        <f>IF(ДАННЫЕ!$F$1&gt;ДАННЫЕ!$N768,IF(YEAR(ДАННЫЕ!$F$1)=YEAR(ДАННЫЕ!M768),1,0),0)</f>
        <v>0</v>
      </c>
      <c r="R768" s="15">
        <f>IF(ДАННЫЕ!$F$1&gt;ДАННЫЕ!$N768,IF(YEAR(ДАННЫЕ!$F$1)=YEAR(ДАННЫЕ!N768),1,0),0)</f>
        <v>0</v>
      </c>
      <c r="S768" s="15">
        <f>IF(ДАННЫЕ!$AA768="2А",1,IF(ДАННЫЕ!$AA768="2Б",2,IF(ДАННЫЕ!$AA768="2В",3,IF(ДАННЫЕ!$AA768=3,4,IF(ДАННЫЕ!$AA768="4А",5,IF(ДАННЫЕ!$AA768="4Б",6,IF(ДАННЫЕ!$AA768="4В",7,IF(ДАННЫЕ!$AA768=5,8,0))))))))</f>
        <v>0</v>
      </c>
      <c r="T768" s="15">
        <f>IF(OR(ДАННЫЕ!$AC768=2,ДАННЫЕ!$AD768=2,ДАННЫЕ!$AE768=2),2,IF(OR(ДАННЫЕ!$AC768=1,ДАННЫЕ!$AD768=1,ДАННЫЕ!$AE768=1),1,0))</f>
        <v>0</v>
      </c>
    </row>
    <row r="769" spans="1:20" ht="15" customHeight="1" x14ac:dyDescent="0.2">
      <c r="A769" s="78">
        <f>IF(B769&gt;0,IF(MONTH(ДАННЫЕ!$F$1)=MONTH(ДАННЫЕ!$B769),1,0),0)</f>
        <v>0</v>
      </c>
      <c r="B769" s="14">
        <f>IF(ДАННЫЕ!$B769&gt;0,IF(YEAR(ДАННЫЕ!$F$1)=YEAR(ДАННЫЕ!$B769),1,0),0)</f>
        <v>0</v>
      </c>
      <c r="C769" s="14">
        <f>IF(ДАННЫЕ!$CM769&gt;0,IF(YEAR(ДАННЫЕ!$F$1)=YEAR(ДАННЫЕ!$CM769),1,0),0)</f>
        <v>0</v>
      </c>
      <c r="D769" s="14">
        <f>IF(ДАННЫЕ!$CJ769&gt;0,IF(ДАННЫЕ!$CL769&gt;ДАННЫЕ!$F$1,1,IF(ДАННЫЕ!$CL769&gt;0,0,1)),0)</f>
        <v>0</v>
      </c>
      <c r="E769" s="43" t="str">
        <f ca="1">IF(ДАННЫЕ!$F$1&gt;0,IF(ДАННЫЕ!$G769&gt;0,DATEDIF(ДАННЫЕ!$G769,ДАННЫЕ!$F$1,"y"),""),IF(ДАННЫЕ!$G769&gt;0,DATEDIF(ДАННЫЕ!$G769,TODAY(),"y"),""))</f>
        <v/>
      </c>
      <c r="F769" s="43" t="str">
        <f xml:space="preserve"> IF(ДАННЫЕ!$F769="М",IF(E769&gt;=18,IF(E769&lt;60,1,""),""),"")&amp;IF(ДАННЫЕ!$F769="Ж",IF(E769&gt;=18,IF(E769&lt;55,1,""),""),"")</f>
        <v/>
      </c>
      <c r="G769" s="43" t="str">
        <f xml:space="preserve"> IF(ДАННЫЕ!$F769="М",IF(E769&gt;=60,2,""),"")&amp;IF(ДАННЫЕ!$F769="Ж",IF(E769&gt;=55,2,""),"")</f>
        <v/>
      </c>
      <c r="H769" s="43" t="str">
        <f t="shared" ca="1" si="33"/>
        <v/>
      </c>
      <c r="I769" s="43" t="str">
        <f t="shared" ca="1" si="34"/>
        <v>03</v>
      </c>
      <c r="J769" s="28" t="str">
        <f ca="1">ДАННЫЕ!$F769&amp;H769&amp;I769&amp;ДАННЫЕ!$I769&amp;"m"&amp;IF(ДАННЫЕ!$I769&gt;0,IF(ДАННЫЕ!$J769&gt;0,0,1),"")&amp;"f"&amp;IF(ДАННЫЕ!$R769&gt;0,IF(YEAR(ДАННЫЕ!$F$1)=YEAR(ДАННЫЕ!$R769),1,0),0)&amp;"z"&amp;ДАННЫЕ!$R769&amp;"p"&amp;ДАННЫЕ!$S769&amp;"i"&amp;ДАННЫЕ!$T769&amp;"h"&amp;ДАННЫЕ!$K769&amp;"be"&amp;ДАННЫЕ!$BI769&amp;"CD"&amp;IF(ДАННЫЕ!BF769&gt;500,4,IF(ДАННЫЕ!BF769&gt;350,3,IF(ДАННЫЕ!BF769&gt;200,2,IF(ДАННЫЕ!BF769&gt;0,1,0))))&amp;"g"&amp;B769&amp;"d"&amp;H769&amp;"l"&amp;ДАННЫЕ!AT769&amp;"a"&amp;ДАННЫЕ!$V769&amp;"v"&amp;R769&amp;"k"&amp;ДАННЫЕ!$U769&amp;"s"&amp;ДАННЫЕ!$Y769&amp;"t"&amp;ДАННЫЕ!$X769&amp;"b"&amp;IF(ДАННЫЕ!$Q769&gt;1,1,0)&amp;"PP"&amp;ДАННЫЕ!Z769&amp;"c"&amp;S769&amp;"x"&amp;IF(ДАННЫЕ!$BY769&gt;0,IF(YEAR(ДАННЫЕ!$F$1)=YEAR(ДАННЫЕ!$BY769),1,0),0)&amp;"n"&amp;IF(ДАННЫЕ!$BZ769&gt;0,IF(YEAR(ДАННЫЕ!$F$1)=YEAR(ДАННЫЕ!$BZ769),1,0),0)&amp;"u"&amp;D769&amp;"z"&amp;IF(ДАННЫЕ!$CL769&gt;0,IF(YEAR(ДАННЫЕ!$F$1)&gt;YEAR(ДАННЫЕ!$CL769),11,12),0)</f>
        <v>03mf0zpihbeCD0g0dlav0kstb0PPc0x0n0u0z0</v>
      </c>
      <c r="K769" s="28" t="str">
        <f ca="1">ДАННЫЕ!$I769&amp;"x"&amp;B769&amp;"w"&amp;IF(T769+ДАННЫЕ!AD769+ДАННЫЕ!AE769+ДАННЫЕ!AF769+ДАННЫЕ!AG769+ДАННЫЕ!AH769+ДАННЫЕ!$AL769+ДАННЫЕ!AI769+ДАННЫЕ!AJ769+ДАННЫЕ!AK769+ДАННЫЕ!AP769+ДАННЫЕ!AQ769+ДАННЫЕ!AR769+ДАННЫЕ!$AM769+ДАННЫЕ!$AN769+ДАННЫЕ!AS769+ДАННЫЕ!AT769&gt;0,1,0)&amp;IF(OR(T769=2,ДАННЫЕ!AD769=2,ДАННЫЕ!AE769=2,ДАННЫЕ!AF769=2,ДАННЫЕ!AG769=2,ДАННЫЕ!AH769=2,ДАННЫЕ!$AL769=2,ДАННЫЕ!AI769=2,ДАННЫЕ!AJ769=2,ДАННЫЕ!AK769=2,ДАННЫЕ!AP769=2,ДАННЫЕ!AQ769=2,ДАННЫЕ!AR769=2,ДАННЫЕ!$AM769=2,ДАННЫЕ!$AN769=2,ДАННЫЕ!AS769=2,ДАННЫЕ!AT769=2),2,0)&amp;"t"&amp;IF(T769&gt;0,"1"&amp;T769,"00")&amp;"f"&amp;IF(ДАННЫЕ!$AC769,"1"&amp;ДАННЫЕ!$AC769,"00")&amp;"b"&amp;IF(ДАННЫЕ!$AD769,"1"&amp;ДАННЫЕ!$AD769,"00")&amp;"g"&amp;IF(ДАННЫЕ!$AF769,"1"&amp;ДАННЫЕ!$AF769,"00")&amp;"c"&amp;IF(ДАННЫЕ!$AG769,"1"&amp;ДАННЫЕ!$AG769,"00")&amp;"i"&amp;IF(ДАННЫЕ!$AH769,"1"&amp;ДАННЫЕ!$AH769,"00")&amp;"r"&amp;IF(ДАННЫЕ!$AL769,"1"&amp;ДАННЫЕ!$AL769,"00")&amp;"m"&amp;IF(ДАННЫЕ!$AI769,"1"&amp;ДАННЫЕ!$AI769,"00")&amp;"hS"&amp;IF(ДАННЫЕ!$AJ769,"1"&amp;ДАННЫЕ!$AJ769,"00")&amp;"hZ"&amp;IF(ДАННЫЕ!$AK769,"1"&amp;ДАННЫЕ!$AK769,"00")&amp;"p"&amp;IF(ДАННЫЕ!$AP769,"1"&amp;ДАННЫЕ!$AP769,"00")&amp;"k"&amp;IF(ДАННЫЕ!$AQ769,"1"&amp;ДАННЫЕ!$AQ769,"00")&amp;"z"&amp;IF(ДАННЫЕ!$AR769,"1"&amp;ДАННЫЕ!$AR769,"00")&amp;"j"&amp;IF(ДАННЫЕ!$AM769,"1"&amp;ДАННЫЕ!$AM769,"00")&amp;"n"&amp;IF(ДАННЫЕ!$AN769,"1"&amp;ДАННЫЕ!$AN769,"00")&amp;"E"&amp;ДАННЫЕ!BI769&amp;"L"&amp;ДАННЫЕ!AO769&amp;"h"&amp;IF(ДАННЫЕ!$AU769&gt;0,1,0)&amp;"v"&amp;IF(ДАННЫЕ!$AW769&gt;0,1,0)&amp;"a"&amp;IF(ДАННЫЕ!$AS769,"1"&amp;ДАННЫЕ!$AS769,"00")&amp;"s"&amp;IF(ДАННЫЕ!$AT769,"1"&amp;ДАННЫЕ!$AT769,"00")&amp;"u"&amp;IF(ДАННЫЕ!$CJ769&gt;0,1,0)&amp;"y"&amp;B769&amp;"d"&amp;H769&amp;"e"&amp;F769&amp;G769</f>
        <v>x0w00t00f00b00g00c00i00r00m00hS00hZ00p00k00z00j00n00ELh0v0a00s00u0y0de</v>
      </c>
      <c r="L769" s="28" t="str">
        <f ca="1">ДАННЫЕ!$I769&amp;"VN"&amp;IF(ДАННЫЕ!AW769&gt;0,11,10)&amp;"CD"&amp;IF(ДАННЫЕ!BF769&gt;500,16,IF(ДАННЫЕ!BF769&gt;350,15,IF(ДАННЫЕ!BF769&gt;=200,14,IF(ДАННЫЕ!BF769&gt;=100,13,IF(ДАННЫЕ!BF769&gt;=50,12,IF(ДАННЫЕ!BF769&gt;0,11,10))))))&amp;"AR"&amp;IF(ДАННЫЕ!BX769&gt;0,1,0)&amp;"GD"&amp;B769&amp;"VV"&amp;IF(E769&gt;=5,IF(E769&lt;18,1,0),0)</f>
        <v>VN10CD10AR0GD0VV0</v>
      </c>
      <c r="M769" s="28" t="str">
        <f>ДАННЫЕ!$I769&amp;"b"&amp;ДАННЫЕ!$BI769&amp;"r"&amp;ДАННЫЕ!$BJ769&amp;"CD"&amp;IF(ДАННЫЕ!BF769&gt;0,IF(ДАННЫЕ!BF769&lt;200,1,IF(ДАННЫЕ!BF769&lt;350,2,3)),0)&amp;"h"&amp;IF(ДАННЫЕ!$BK769+ДАННЫЕ!$BL769+ДАННЫЕ!$BM769&gt;0,1,0)&amp;"x"&amp;ДАННЫЕ!$BK769&amp;"y"&amp;ДАННЫЕ!$BL769&amp;"z"&amp;ДАННЫЕ!$BM769&amp;"c"&amp;IF(ДАННЫЕ!$BK769+ДАННЫЕ!$BL769+ДАННЫЕ!$BM769=3,1,0)&amp;"a"&amp;IF(ДАННЫЕ!$BQ769+ДАННЫЕ!$BR769&gt;0,1,0)&amp;"d"&amp;ДАННЫЕ!$BQ769&amp;"v"&amp;ДАННЫЕ!$BR769&amp;"p"&amp;ДАННЫЕ!$BS769&amp;"n"&amp;ДАННЫЕ!$BU769&amp;"t"&amp;ДАННЫЕ!$BV769&amp;"o"&amp;ДАННЫЕ!$BT769&amp;"l"&amp;IF(ДАННЫЕ!$BN769&gt;0,1,0)&amp;ДАННЫЕ!$BN769&amp;"g"&amp;ДАННЫЕ!$BO769&amp;"s"&amp;ДАННЫЕ!$BP769&amp;"DZ"&amp;IF(ДАННЫЕ!B769-ДАННЫЕ!G769 &lt; 60,IF(ДАННЫЕ!B769-ДАННЫЕ!G769 &gt;= 0,1,0),0)&amp;"u"&amp;IF(ДАННЫЕ!$CJ769&gt;0,1,0)</f>
        <v>brCD0h0xyzc0a0dvpntol0gsDZ1u0</v>
      </c>
      <c r="N769" s="28" t="str">
        <f ca="1">ДАННЫЕ!$F769&amp;ДАННЫЕ!$I769&amp;"g"&amp;B769&amp;"cf"&amp;D769&amp;"a"&amp;IF(ДАННЫЕ!$BX769&gt;0,1,0)&amp;IF(ДАННЫЕ!$BF769&gt;500,1,IF(ДАННЫЕ!$BF769&gt;350,2,IF(ДАННЫЕ!$BF769&gt;=200,3,IF(ДАННЫЕ!$BF769&gt;=100,4,IF(ДАННЫЕ!$BF769&gt;=50,5,IF(ДАННЫЕ!$BF769&lt;50,6,0))))))&amp;"AR"&amp;IF(DATEDIF(ДАННЫЕ!$BX769,ДАННЫЕ!$F$1,"y")&gt;1,1,0)&amp;"VG"&amp;IF(ДАННЫЕ!$BH769="0",1,0)&amp;"o"&amp;IF(T769+ДАННЫЕ!$AF769+ДАННЫЕ!$AG769+ДАННЫЕ!$AH769+ДАННЫЕ!$AI769+ДАННЫЕ!$AJ769+ДАННЫЕ!$AP769+ДАННЫЕ!$AQ769+ДАННЫЕ!$AR769+ДАННЫЕ!$AU769+ДАННЫЕ!$AW769+ДАННЫЕ!$AS769+ДАННЫЕ!$AT769&gt;0,1,0)&amp;"x"&amp;ДАННЫЕ!$AG769&amp;"p"&amp;IF(ДАННЫЕ!$BY769&gt;0,1,0)&amp;"v"&amp;IF(ДАННЫЕ!$BZ769&gt;0,1,0)&amp;"n"&amp;ДАННЫЕ!$CA769&amp;"t"&amp;ДАННЫЕ!$AY769&amp;"k"&amp;ДАННЫЕ!$CB769&amp;"q"&amp;ДАННЫЕ!$CC769&amp;"w"&amp;ДАННЫЕ!$CD769&amp;"e"&amp;ДАННЫЕ!$CE769&amp;"m"&amp;ДАННЫЕ!$CF769&amp;"c"&amp;ДАННЫЕ!$CG769&amp;"z"&amp;ДАННЫЕ!$CH769&amp;"d"&amp;IF(H769=4,1,0)&amp;"s"&amp;IF(ДАННЫЕ!$J769=1,0,1)&amp;"u"&amp;IF(ДАННЫЕ!$CJ769&gt;0,1,0)</f>
        <v>g0cf0a06AR1VG0o0xp0v0ntkqwemczd0s1u0</v>
      </c>
      <c r="O769" s="28" t="str">
        <f>ДАННЫЕ!$I769&amp;"g"&amp;B769&amp;A769&amp;"f"&amp;P769&amp;"c"&amp;IF(ДАННЫЕ!$U769&gt;0,1,0)&amp;"s"&amp;IF(ДАННЫЕ!$Q769&gt;0,IF(YEAR(ДАННЫЕ!$F$1)=YEAR(ДАННЫЕ!$Q769),IF(MONTH(ДАННЫЕ!$F$1)=MONTH(ДАННЫЕ!$Q769),111,11),1),0)&amp;"i"&amp;IF(ДАННЫЕ!$R769+ДАННЫЕ!$S769+ДАННЫЕ!$T769=0,0,1)&amp;"h"&amp;IF(ДАННЫЕ!$P769&gt;0,1,0)&amp;"p"&amp;IF(ДАННЫЕ!$CI769&gt;0,IF(YEAR(ДАННЫЕ!$F$1)=YEAR(ДАННЫЕ!$CI769),IF(MONTH(ДАННЫЕ!$F$1)=MONTH(ДАННЫЕ!$CI769),111,11),1),0)&amp;"d"&amp;IF(ДАННЫЕ!$CJ769&gt;0,IF(YEAR(ДАННЫЕ!$F$1)=YEAR(ДАННЫЕ!$CJ769),IF(MONTH(ДАННЫЕ!$F$1)=MONTH(ДАННЫЕ!$CJ769),111,11),1),0)&amp;"o"&amp;IF(ДАННЫЕ!$CK769&gt;0,IF(MONTH(ДАННЫЕ!$F$1)=MONTH(ДАННЫЕ!$CK769),111,11),0)&amp;"v"&amp;IF(ДАННЫЕ!$BE769&gt;0,IF(MONTH(ДАННЫЕ!$F$1)=MONTH(ДАННЫЕ!$BE769),111,11),0)</f>
        <v>g00f0c0s0i0h0p0d0o0v0</v>
      </c>
      <c r="P769" s="15">
        <f t="shared" si="35"/>
        <v>0</v>
      </c>
      <c r="Q769" s="15">
        <f>IF(ДАННЫЕ!$F$1&gt;ДАННЫЕ!$N769,IF(YEAR(ДАННЫЕ!$F$1)=YEAR(ДАННЫЕ!M769),1,0),0)</f>
        <v>0</v>
      </c>
      <c r="R769" s="15">
        <f>IF(ДАННЫЕ!$F$1&gt;ДАННЫЕ!$N769,IF(YEAR(ДАННЫЕ!$F$1)=YEAR(ДАННЫЕ!N769),1,0),0)</f>
        <v>0</v>
      </c>
      <c r="S769" s="15">
        <f>IF(ДАННЫЕ!$AA769="2А",1,IF(ДАННЫЕ!$AA769="2Б",2,IF(ДАННЫЕ!$AA769="2В",3,IF(ДАННЫЕ!$AA769=3,4,IF(ДАННЫЕ!$AA769="4А",5,IF(ДАННЫЕ!$AA769="4Б",6,IF(ДАННЫЕ!$AA769="4В",7,IF(ДАННЫЕ!$AA769=5,8,0))))))))</f>
        <v>0</v>
      </c>
      <c r="T769" s="15">
        <f>IF(OR(ДАННЫЕ!$AC769=2,ДАННЫЕ!$AD769=2,ДАННЫЕ!$AE769=2),2,IF(OR(ДАННЫЕ!$AC769=1,ДАННЫЕ!$AD769=1,ДАННЫЕ!$AE769=1),1,0))</f>
        <v>0</v>
      </c>
    </row>
    <row r="770" spans="1:20" ht="15" customHeight="1" x14ac:dyDescent="0.2">
      <c r="A770" s="78">
        <f>IF(B770&gt;0,IF(MONTH(ДАННЫЕ!$F$1)=MONTH(ДАННЫЕ!$B770),1,0),0)</f>
        <v>0</v>
      </c>
      <c r="B770" s="14">
        <f>IF(ДАННЫЕ!$B770&gt;0,IF(YEAR(ДАННЫЕ!$F$1)=YEAR(ДАННЫЕ!$B770),1,0),0)</f>
        <v>0</v>
      </c>
      <c r="C770" s="14">
        <f>IF(ДАННЫЕ!$CM770&gt;0,IF(YEAR(ДАННЫЕ!$F$1)=YEAR(ДАННЫЕ!$CM770),1,0),0)</f>
        <v>0</v>
      </c>
      <c r="D770" s="14">
        <f>IF(ДАННЫЕ!$CJ770&gt;0,IF(ДАННЫЕ!$CL770&gt;ДАННЫЕ!$F$1,1,IF(ДАННЫЕ!$CL770&gt;0,0,1)),0)</f>
        <v>0</v>
      </c>
      <c r="E770" s="43" t="str">
        <f ca="1">IF(ДАННЫЕ!$F$1&gt;0,IF(ДАННЫЕ!$G770&gt;0,DATEDIF(ДАННЫЕ!$G770,ДАННЫЕ!$F$1,"y"),""),IF(ДАННЫЕ!$G770&gt;0,DATEDIF(ДАННЫЕ!$G770,TODAY(),"y"),""))</f>
        <v/>
      </c>
      <c r="F770" s="43" t="str">
        <f xml:space="preserve"> IF(ДАННЫЕ!$F770="М",IF(E770&gt;=18,IF(E770&lt;60,1,""),""),"")&amp;IF(ДАННЫЕ!$F770="Ж",IF(E770&gt;=18,IF(E770&lt;55,1,""),""),"")</f>
        <v/>
      </c>
      <c r="G770" s="43" t="str">
        <f xml:space="preserve"> IF(ДАННЫЕ!$F770="М",IF(E770&gt;=60,2,""),"")&amp;IF(ДАННЫЕ!$F770="Ж",IF(E770&gt;=55,2,""),"")</f>
        <v/>
      </c>
      <c r="H770" s="43" t="str">
        <f t="shared" ca="1" si="33"/>
        <v/>
      </c>
      <c r="I770" s="43" t="str">
        <f t="shared" ca="1" si="34"/>
        <v>03</v>
      </c>
      <c r="J770" s="28" t="str">
        <f ca="1">ДАННЫЕ!$F770&amp;H770&amp;I770&amp;ДАННЫЕ!$I770&amp;"m"&amp;IF(ДАННЫЕ!$I770&gt;0,IF(ДАННЫЕ!$J770&gt;0,0,1),"")&amp;"f"&amp;IF(ДАННЫЕ!$R770&gt;0,IF(YEAR(ДАННЫЕ!$F$1)=YEAR(ДАННЫЕ!$R770),1,0),0)&amp;"z"&amp;ДАННЫЕ!$R770&amp;"p"&amp;ДАННЫЕ!$S770&amp;"i"&amp;ДАННЫЕ!$T770&amp;"h"&amp;ДАННЫЕ!$K770&amp;"be"&amp;ДАННЫЕ!$BI770&amp;"CD"&amp;IF(ДАННЫЕ!BF770&gt;500,4,IF(ДАННЫЕ!BF770&gt;350,3,IF(ДАННЫЕ!BF770&gt;200,2,IF(ДАННЫЕ!BF770&gt;0,1,0))))&amp;"g"&amp;B770&amp;"d"&amp;H770&amp;"l"&amp;ДАННЫЕ!AT770&amp;"a"&amp;ДАННЫЕ!$V770&amp;"v"&amp;R770&amp;"k"&amp;ДАННЫЕ!$U770&amp;"s"&amp;ДАННЫЕ!$Y770&amp;"t"&amp;ДАННЫЕ!$X770&amp;"b"&amp;IF(ДАННЫЕ!$Q770&gt;1,1,0)&amp;"PP"&amp;ДАННЫЕ!Z770&amp;"c"&amp;S770&amp;"x"&amp;IF(ДАННЫЕ!$BY770&gt;0,IF(YEAR(ДАННЫЕ!$F$1)=YEAR(ДАННЫЕ!$BY770),1,0),0)&amp;"n"&amp;IF(ДАННЫЕ!$BZ770&gt;0,IF(YEAR(ДАННЫЕ!$F$1)=YEAR(ДАННЫЕ!$BZ770),1,0),0)&amp;"u"&amp;D770&amp;"z"&amp;IF(ДАННЫЕ!$CL770&gt;0,IF(YEAR(ДАННЫЕ!$F$1)&gt;YEAR(ДАННЫЕ!$CL770),11,12),0)</f>
        <v>03mf0zpihbeCD0g0dlav0kstb0PPc0x0n0u0z0</v>
      </c>
      <c r="K770" s="28" t="str">
        <f ca="1">ДАННЫЕ!$I770&amp;"x"&amp;B770&amp;"w"&amp;IF(T770+ДАННЫЕ!AD770+ДАННЫЕ!AE770+ДАННЫЕ!AF770+ДАННЫЕ!AG770+ДАННЫЕ!AH770+ДАННЫЕ!$AL770+ДАННЫЕ!AI770+ДАННЫЕ!AJ770+ДАННЫЕ!AK770+ДАННЫЕ!AP770+ДАННЫЕ!AQ770+ДАННЫЕ!AR770+ДАННЫЕ!$AM770+ДАННЫЕ!$AN770+ДАННЫЕ!AS770+ДАННЫЕ!AT770&gt;0,1,0)&amp;IF(OR(T770=2,ДАННЫЕ!AD770=2,ДАННЫЕ!AE770=2,ДАННЫЕ!AF770=2,ДАННЫЕ!AG770=2,ДАННЫЕ!AH770=2,ДАННЫЕ!$AL770=2,ДАННЫЕ!AI770=2,ДАННЫЕ!AJ770=2,ДАННЫЕ!AK770=2,ДАННЫЕ!AP770=2,ДАННЫЕ!AQ770=2,ДАННЫЕ!AR770=2,ДАННЫЕ!$AM770=2,ДАННЫЕ!$AN770=2,ДАННЫЕ!AS770=2,ДАННЫЕ!AT770=2),2,0)&amp;"t"&amp;IF(T770&gt;0,"1"&amp;T770,"00")&amp;"f"&amp;IF(ДАННЫЕ!$AC770,"1"&amp;ДАННЫЕ!$AC770,"00")&amp;"b"&amp;IF(ДАННЫЕ!$AD770,"1"&amp;ДАННЫЕ!$AD770,"00")&amp;"g"&amp;IF(ДАННЫЕ!$AF770,"1"&amp;ДАННЫЕ!$AF770,"00")&amp;"c"&amp;IF(ДАННЫЕ!$AG770,"1"&amp;ДАННЫЕ!$AG770,"00")&amp;"i"&amp;IF(ДАННЫЕ!$AH770,"1"&amp;ДАННЫЕ!$AH770,"00")&amp;"r"&amp;IF(ДАННЫЕ!$AL770,"1"&amp;ДАННЫЕ!$AL770,"00")&amp;"m"&amp;IF(ДАННЫЕ!$AI770,"1"&amp;ДАННЫЕ!$AI770,"00")&amp;"hS"&amp;IF(ДАННЫЕ!$AJ770,"1"&amp;ДАННЫЕ!$AJ770,"00")&amp;"hZ"&amp;IF(ДАННЫЕ!$AK770,"1"&amp;ДАННЫЕ!$AK770,"00")&amp;"p"&amp;IF(ДАННЫЕ!$AP770,"1"&amp;ДАННЫЕ!$AP770,"00")&amp;"k"&amp;IF(ДАННЫЕ!$AQ770,"1"&amp;ДАННЫЕ!$AQ770,"00")&amp;"z"&amp;IF(ДАННЫЕ!$AR770,"1"&amp;ДАННЫЕ!$AR770,"00")&amp;"j"&amp;IF(ДАННЫЕ!$AM770,"1"&amp;ДАННЫЕ!$AM770,"00")&amp;"n"&amp;IF(ДАННЫЕ!$AN770,"1"&amp;ДАННЫЕ!$AN770,"00")&amp;"E"&amp;ДАННЫЕ!BI770&amp;"L"&amp;ДАННЫЕ!AO770&amp;"h"&amp;IF(ДАННЫЕ!$AU770&gt;0,1,0)&amp;"v"&amp;IF(ДАННЫЕ!$AW770&gt;0,1,0)&amp;"a"&amp;IF(ДАННЫЕ!$AS770,"1"&amp;ДАННЫЕ!$AS770,"00")&amp;"s"&amp;IF(ДАННЫЕ!$AT770,"1"&amp;ДАННЫЕ!$AT770,"00")&amp;"u"&amp;IF(ДАННЫЕ!$CJ770&gt;0,1,0)&amp;"y"&amp;B770&amp;"d"&amp;H770&amp;"e"&amp;F770&amp;G770</f>
        <v>x0w00t00f00b00g00c00i00r00m00hS00hZ00p00k00z00j00n00ELh0v0a00s00u0y0de</v>
      </c>
      <c r="L770" s="28" t="str">
        <f ca="1">ДАННЫЕ!$I770&amp;"VN"&amp;IF(ДАННЫЕ!AW770&gt;0,11,10)&amp;"CD"&amp;IF(ДАННЫЕ!BF770&gt;500,16,IF(ДАННЫЕ!BF770&gt;350,15,IF(ДАННЫЕ!BF770&gt;=200,14,IF(ДАННЫЕ!BF770&gt;=100,13,IF(ДАННЫЕ!BF770&gt;=50,12,IF(ДАННЫЕ!BF770&gt;0,11,10))))))&amp;"AR"&amp;IF(ДАННЫЕ!BX770&gt;0,1,0)&amp;"GD"&amp;B770&amp;"VV"&amp;IF(E770&gt;=5,IF(E770&lt;18,1,0),0)</f>
        <v>VN10CD10AR0GD0VV0</v>
      </c>
      <c r="M770" s="28" t="str">
        <f>ДАННЫЕ!$I770&amp;"b"&amp;ДАННЫЕ!$BI770&amp;"r"&amp;ДАННЫЕ!$BJ770&amp;"CD"&amp;IF(ДАННЫЕ!BF770&gt;0,IF(ДАННЫЕ!BF770&lt;200,1,IF(ДАННЫЕ!BF770&lt;350,2,3)),0)&amp;"h"&amp;IF(ДАННЫЕ!$BK770+ДАННЫЕ!$BL770+ДАННЫЕ!$BM770&gt;0,1,0)&amp;"x"&amp;ДАННЫЕ!$BK770&amp;"y"&amp;ДАННЫЕ!$BL770&amp;"z"&amp;ДАННЫЕ!$BM770&amp;"c"&amp;IF(ДАННЫЕ!$BK770+ДАННЫЕ!$BL770+ДАННЫЕ!$BM770=3,1,0)&amp;"a"&amp;IF(ДАННЫЕ!$BQ770+ДАННЫЕ!$BR770&gt;0,1,0)&amp;"d"&amp;ДАННЫЕ!$BQ770&amp;"v"&amp;ДАННЫЕ!$BR770&amp;"p"&amp;ДАННЫЕ!$BS770&amp;"n"&amp;ДАННЫЕ!$BU770&amp;"t"&amp;ДАННЫЕ!$BV770&amp;"o"&amp;ДАННЫЕ!$BT770&amp;"l"&amp;IF(ДАННЫЕ!$BN770&gt;0,1,0)&amp;ДАННЫЕ!$BN770&amp;"g"&amp;ДАННЫЕ!$BO770&amp;"s"&amp;ДАННЫЕ!$BP770&amp;"DZ"&amp;IF(ДАННЫЕ!B770-ДАННЫЕ!G770 &lt; 60,IF(ДАННЫЕ!B770-ДАННЫЕ!G770 &gt;= 0,1,0),0)&amp;"u"&amp;IF(ДАННЫЕ!$CJ770&gt;0,1,0)</f>
        <v>brCD0h0xyzc0a0dvpntol0gsDZ1u0</v>
      </c>
      <c r="N770" s="28" t="str">
        <f ca="1">ДАННЫЕ!$F770&amp;ДАННЫЕ!$I770&amp;"g"&amp;B770&amp;"cf"&amp;D770&amp;"a"&amp;IF(ДАННЫЕ!$BX770&gt;0,1,0)&amp;IF(ДАННЫЕ!$BF770&gt;500,1,IF(ДАННЫЕ!$BF770&gt;350,2,IF(ДАННЫЕ!$BF770&gt;=200,3,IF(ДАННЫЕ!$BF770&gt;=100,4,IF(ДАННЫЕ!$BF770&gt;=50,5,IF(ДАННЫЕ!$BF770&lt;50,6,0))))))&amp;"AR"&amp;IF(DATEDIF(ДАННЫЕ!$BX770,ДАННЫЕ!$F$1,"y")&gt;1,1,0)&amp;"VG"&amp;IF(ДАННЫЕ!$BH770="0",1,0)&amp;"o"&amp;IF(T770+ДАННЫЕ!$AF770+ДАННЫЕ!$AG770+ДАННЫЕ!$AH770+ДАННЫЕ!$AI770+ДАННЫЕ!$AJ770+ДАННЫЕ!$AP770+ДАННЫЕ!$AQ770+ДАННЫЕ!$AR770+ДАННЫЕ!$AU770+ДАННЫЕ!$AW770+ДАННЫЕ!$AS770+ДАННЫЕ!$AT770&gt;0,1,0)&amp;"x"&amp;ДАННЫЕ!$AG770&amp;"p"&amp;IF(ДАННЫЕ!$BY770&gt;0,1,0)&amp;"v"&amp;IF(ДАННЫЕ!$BZ770&gt;0,1,0)&amp;"n"&amp;ДАННЫЕ!$CA770&amp;"t"&amp;ДАННЫЕ!$AY770&amp;"k"&amp;ДАННЫЕ!$CB770&amp;"q"&amp;ДАННЫЕ!$CC770&amp;"w"&amp;ДАННЫЕ!$CD770&amp;"e"&amp;ДАННЫЕ!$CE770&amp;"m"&amp;ДАННЫЕ!$CF770&amp;"c"&amp;ДАННЫЕ!$CG770&amp;"z"&amp;ДАННЫЕ!$CH770&amp;"d"&amp;IF(H770=4,1,0)&amp;"s"&amp;IF(ДАННЫЕ!$J770=1,0,1)&amp;"u"&amp;IF(ДАННЫЕ!$CJ770&gt;0,1,0)</f>
        <v>g0cf0a06AR1VG0o0xp0v0ntkqwemczd0s1u0</v>
      </c>
      <c r="O770" s="28" t="str">
        <f>ДАННЫЕ!$I770&amp;"g"&amp;B770&amp;A770&amp;"f"&amp;P770&amp;"c"&amp;IF(ДАННЫЕ!$U770&gt;0,1,0)&amp;"s"&amp;IF(ДАННЫЕ!$Q770&gt;0,IF(YEAR(ДАННЫЕ!$F$1)=YEAR(ДАННЫЕ!$Q770),IF(MONTH(ДАННЫЕ!$F$1)=MONTH(ДАННЫЕ!$Q770),111,11),1),0)&amp;"i"&amp;IF(ДАННЫЕ!$R770+ДАННЫЕ!$S770+ДАННЫЕ!$T770=0,0,1)&amp;"h"&amp;IF(ДАННЫЕ!$P770&gt;0,1,0)&amp;"p"&amp;IF(ДАННЫЕ!$CI770&gt;0,IF(YEAR(ДАННЫЕ!$F$1)=YEAR(ДАННЫЕ!$CI770),IF(MONTH(ДАННЫЕ!$F$1)=MONTH(ДАННЫЕ!$CI770),111,11),1),0)&amp;"d"&amp;IF(ДАННЫЕ!$CJ770&gt;0,IF(YEAR(ДАННЫЕ!$F$1)=YEAR(ДАННЫЕ!$CJ770),IF(MONTH(ДАННЫЕ!$F$1)=MONTH(ДАННЫЕ!$CJ770),111,11),1),0)&amp;"o"&amp;IF(ДАННЫЕ!$CK770&gt;0,IF(MONTH(ДАННЫЕ!$F$1)=MONTH(ДАННЫЕ!$CK770),111,11),0)&amp;"v"&amp;IF(ДАННЫЕ!$BE770&gt;0,IF(MONTH(ДАННЫЕ!$F$1)=MONTH(ДАННЫЕ!$BE770),111,11),0)</f>
        <v>g00f0c0s0i0h0p0d0o0v0</v>
      </c>
      <c r="P770" s="15">
        <f t="shared" si="35"/>
        <v>0</v>
      </c>
      <c r="Q770" s="15">
        <f>IF(ДАННЫЕ!$F$1&gt;ДАННЫЕ!$N770,IF(YEAR(ДАННЫЕ!$F$1)=YEAR(ДАННЫЕ!M770),1,0),0)</f>
        <v>0</v>
      </c>
      <c r="R770" s="15">
        <f>IF(ДАННЫЕ!$F$1&gt;ДАННЫЕ!$N770,IF(YEAR(ДАННЫЕ!$F$1)=YEAR(ДАННЫЕ!N770),1,0),0)</f>
        <v>0</v>
      </c>
      <c r="S770" s="15">
        <f>IF(ДАННЫЕ!$AA770="2А",1,IF(ДАННЫЕ!$AA770="2Б",2,IF(ДАННЫЕ!$AA770="2В",3,IF(ДАННЫЕ!$AA770=3,4,IF(ДАННЫЕ!$AA770="4А",5,IF(ДАННЫЕ!$AA770="4Б",6,IF(ДАННЫЕ!$AA770="4В",7,IF(ДАННЫЕ!$AA770=5,8,0))))))))</f>
        <v>0</v>
      </c>
      <c r="T770" s="15">
        <f>IF(OR(ДАННЫЕ!$AC770=2,ДАННЫЕ!$AD770=2,ДАННЫЕ!$AE770=2),2,IF(OR(ДАННЫЕ!$AC770=1,ДАННЫЕ!$AD770=1,ДАННЫЕ!$AE770=1),1,0))</f>
        <v>0</v>
      </c>
    </row>
    <row r="771" spans="1:20" ht="15" customHeight="1" x14ac:dyDescent="0.2">
      <c r="A771" s="78">
        <f>IF(B771&gt;0,IF(MONTH(ДАННЫЕ!$F$1)=MONTH(ДАННЫЕ!$B771),1,0),0)</f>
        <v>0</v>
      </c>
      <c r="B771" s="14">
        <f>IF(ДАННЫЕ!$B771&gt;0,IF(YEAR(ДАННЫЕ!$F$1)=YEAR(ДАННЫЕ!$B771),1,0),0)</f>
        <v>0</v>
      </c>
      <c r="C771" s="14">
        <f>IF(ДАННЫЕ!$CM771&gt;0,IF(YEAR(ДАННЫЕ!$F$1)=YEAR(ДАННЫЕ!$CM771),1,0),0)</f>
        <v>0</v>
      </c>
      <c r="D771" s="14">
        <f>IF(ДАННЫЕ!$CJ771&gt;0,IF(ДАННЫЕ!$CL771&gt;ДАННЫЕ!$F$1,1,IF(ДАННЫЕ!$CL771&gt;0,0,1)),0)</f>
        <v>0</v>
      </c>
      <c r="E771" s="43" t="str">
        <f ca="1">IF(ДАННЫЕ!$F$1&gt;0,IF(ДАННЫЕ!$G771&gt;0,DATEDIF(ДАННЫЕ!$G771,ДАННЫЕ!$F$1,"y"),""),IF(ДАННЫЕ!$G771&gt;0,DATEDIF(ДАННЫЕ!$G771,TODAY(),"y"),""))</f>
        <v/>
      </c>
      <c r="F771" s="43" t="str">
        <f xml:space="preserve"> IF(ДАННЫЕ!$F771="М",IF(E771&gt;=18,IF(E771&lt;60,1,""),""),"")&amp;IF(ДАННЫЕ!$F771="Ж",IF(E771&gt;=18,IF(E771&lt;55,1,""),""),"")</f>
        <v/>
      </c>
      <c r="G771" s="43" t="str">
        <f xml:space="preserve"> IF(ДАННЫЕ!$F771="М",IF(E771&gt;=60,2,""),"")&amp;IF(ДАННЫЕ!$F771="Ж",IF(E771&gt;=55,2,""),"")</f>
        <v/>
      </c>
      <c r="H771" s="43" t="str">
        <f t="shared" ca="1" si="33"/>
        <v/>
      </c>
      <c r="I771" s="43" t="str">
        <f t="shared" ca="1" si="34"/>
        <v>03</v>
      </c>
      <c r="J771" s="28" t="str">
        <f ca="1">ДАННЫЕ!$F771&amp;H771&amp;I771&amp;ДАННЫЕ!$I771&amp;"m"&amp;IF(ДАННЫЕ!$I771&gt;0,IF(ДАННЫЕ!$J771&gt;0,0,1),"")&amp;"f"&amp;IF(ДАННЫЕ!$R771&gt;0,IF(YEAR(ДАННЫЕ!$F$1)=YEAR(ДАННЫЕ!$R771),1,0),0)&amp;"z"&amp;ДАННЫЕ!$R771&amp;"p"&amp;ДАННЫЕ!$S771&amp;"i"&amp;ДАННЫЕ!$T771&amp;"h"&amp;ДАННЫЕ!$K771&amp;"be"&amp;ДАННЫЕ!$BI771&amp;"CD"&amp;IF(ДАННЫЕ!BF771&gt;500,4,IF(ДАННЫЕ!BF771&gt;350,3,IF(ДАННЫЕ!BF771&gt;200,2,IF(ДАННЫЕ!BF771&gt;0,1,0))))&amp;"g"&amp;B771&amp;"d"&amp;H771&amp;"l"&amp;ДАННЫЕ!AT771&amp;"a"&amp;ДАННЫЕ!$V771&amp;"v"&amp;R771&amp;"k"&amp;ДАННЫЕ!$U771&amp;"s"&amp;ДАННЫЕ!$Y771&amp;"t"&amp;ДАННЫЕ!$X771&amp;"b"&amp;IF(ДАННЫЕ!$Q771&gt;1,1,0)&amp;"PP"&amp;ДАННЫЕ!Z771&amp;"c"&amp;S771&amp;"x"&amp;IF(ДАННЫЕ!$BY771&gt;0,IF(YEAR(ДАННЫЕ!$F$1)=YEAR(ДАННЫЕ!$BY771),1,0),0)&amp;"n"&amp;IF(ДАННЫЕ!$BZ771&gt;0,IF(YEAR(ДАННЫЕ!$F$1)=YEAR(ДАННЫЕ!$BZ771),1,0),0)&amp;"u"&amp;D771&amp;"z"&amp;IF(ДАННЫЕ!$CL771&gt;0,IF(YEAR(ДАННЫЕ!$F$1)&gt;YEAR(ДАННЫЕ!$CL771),11,12),0)</f>
        <v>03mf0zpihbeCD0g0dlav0kstb0PPc0x0n0u0z0</v>
      </c>
      <c r="K771" s="28" t="str">
        <f ca="1">ДАННЫЕ!$I771&amp;"x"&amp;B771&amp;"w"&amp;IF(T771+ДАННЫЕ!AD771+ДАННЫЕ!AE771+ДАННЫЕ!AF771+ДАННЫЕ!AG771+ДАННЫЕ!AH771+ДАННЫЕ!$AL771+ДАННЫЕ!AI771+ДАННЫЕ!AJ771+ДАННЫЕ!AK771+ДАННЫЕ!AP771+ДАННЫЕ!AQ771+ДАННЫЕ!AR771+ДАННЫЕ!$AM771+ДАННЫЕ!$AN771+ДАННЫЕ!AS771+ДАННЫЕ!AT771&gt;0,1,0)&amp;IF(OR(T771=2,ДАННЫЕ!AD771=2,ДАННЫЕ!AE771=2,ДАННЫЕ!AF771=2,ДАННЫЕ!AG771=2,ДАННЫЕ!AH771=2,ДАННЫЕ!$AL771=2,ДАННЫЕ!AI771=2,ДАННЫЕ!AJ771=2,ДАННЫЕ!AK771=2,ДАННЫЕ!AP771=2,ДАННЫЕ!AQ771=2,ДАННЫЕ!AR771=2,ДАННЫЕ!$AM771=2,ДАННЫЕ!$AN771=2,ДАННЫЕ!AS771=2,ДАННЫЕ!AT771=2),2,0)&amp;"t"&amp;IF(T771&gt;0,"1"&amp;T771,"00")&amp;"f"&amp;IF(ДАННЫЕ!$AC771,"1"&amp;ДАННЫЕ!$AC771,"00")&amp;"b"&amp;IF(ДАННЫЕ!$AD771,"1"&amp;ДАННЫЕ!$AD771,"00")&amp;"g"&amp;IF(ДАННЫЕ!$AF771,"1"&amp;ДАННЫЕ!$AF771,"00")&amp;"c"&amp;IF(ДАННЫЕ!$AG771,"1"&amp;ДАННЫЕ!$AG771,"00")&amp;"i"&amp;IF(ДАННЫЕ!$AH771,"1"&amp;ДАННЫЕ!$AH771,"00")&amp;"r"&amp;IF(ДАННЫЕ!$AL771,"1"&amp;ДАННЫЕ!$AL771,"00")&amp;"m"&amp;IF(ДАННЫЕ!$AI771,"1"&amp;ДАННЫЕ!$AI771,"00")&amp;"hS"&amp;IF(ДАННЫЕ!$AJ771,"1"&amp;ДАННЫЕ!$AJ771,"00")&amp;"hZ"&amp;IF(ДАННЫЕ!$AK771,"1"&amp;ДАННЫЕ!$AK771,"00")&amp;"p"&amp;IF(ДАННЫЕ!$AP771,"1"&amp;ДАННЫЕ!$AP771,"00")&amp;"k"&amp;IF(ДАННЫЕ!$AQ771,"1"&amp;ДАННЫЕ!$AQ771,"00")&amp;"z"&amp;IF(ДАННЫЕ!$AR771,"1"&amp;ДАННЫЕ!$AR771,"00")&amp;"j"&amp;IF(ДАННЫЕ!$AM771,"1"&amp;ДАННЫЕ!$AM771,"00")&amp;"n"&amp;IF(ДАННЫЕ!$AN771,"1"&amp;ДАННЫЕ!$AN771,"00")&amp;"E"&amp;ДАННЫЕ!BI771&amp;"L"&amp;ДАННЫЕ!AO771&amp;"h"&amp;IF(ДАННЫЕ!$AU771&gt;0,1,0)&amp;"v"&amp;IF(ДАННЫЕ!$AW771&gt;0,1,0)&amp;"a"&amp;IF(ДАННЫЕ!$AS771,"1"&amp;ДАННЫЕ!$AS771,"00")&amp;"s"&amp;IF(ДАННЫЕ!$AT771,"1"&amp;ДАННЫЕ!$AT771,"00")&amp;"u"&amp;IF(ДАННЫЕ!$CJ771&gt;0,1,0)&amp;"y"&amp;B771&amp;"d"&amp;H771&amp;"e"&amp;F771&amp;G771</f>
        <v>x0w00t00f00b00g00c00i00r00m00hS00hZ00p00k00z00j00n00ELh0v0a00s00u0y0de</v>
      </c>
      <c r="L771" s="28" t="str">
        <f ca="1">ДАННЫЕ!$I771&amp;"VN"&amp;IF(ДАННЫЕ!AW771&gt;0,11,10)&amp;"CD"&amp;IF(ДАННЫЕ!BF771&gt;500,16,IF(ДАННЫЕ!BF771&gt;350,15,IF(ДАННЫЕ!BF771&gt;=200,14,IF(ДАННЫЕ!BF771&gt;=100,13,IF(ДАННЫЕ!BF771&gt;=50,12,IF(ДАННЫЕ!BF771&gt;0,11,10))))))&amp;"AR"&amp;IF(ДАННЫЕ!BX771&gt;0,1,0)&amp;"GD"&amp;B771&amp;"VV"&amp;IF(E771&gt;=5,IF(E771&lt;18,1,0),0)</f>
        <v>VN10CD10AR0GD0VV0</v>
      </c>
      <c r="M771" s="28" t="str">
        <f>ДАННЫЕ!$I771&amp;"b"&amp;ДАННЫЕ!$BI771&amp;"r"&amp;ДАННЫЕ!$BJ771&amp;"CD"&amp;IF(ДАННЫЕ!BF771&gt;0,IF(ДАННЫЕ!BF771&lt;200,1,IF(ДАННЫЕ!BF771&lt;350,2,3)),0)&amp;"h"&amp;IF(ДАННЫЕ!$BK771+ДАННЫЕ!$BL771+ДАННЫЕ!$BM771&gt;0,1,0)&amp;"x"&amp;ДАННЫЕ!$BK771&amp;"y"&amp;ДАННЫЕ!$BL771&amp;"z"&amp;ДАННЫЕ!$BM771&amp;"c"&amp;IF(ДАННЫЕ!$BK771+ДАННЫЕ!$BL771+ДАННЫЕ!$BM771=3,1,0)&amp;"a"&amp;IF(ДАННЫЕ!$BQ771+ДАННЫЕ!$BR771&gt;0,1,0)&amp;"d"&amp;ДАННЫЕ!$BQ771&amp;"v"&amp;ДАННЫЕ!$BR771&amp;"p"&amp;ДАННЫЕ!$BS771&amp;"n"&amp;ДАННЫЕ!$BU771&amp;"t"&amp;ДАННЫЕ!$BV771&amp;"o"&amp;ДАННЫЕ!$BT771&amp;"l"&amp;IF(ДАННЫЕ!$BN771&gt;0,1,0)&amp;ДАННЫЕ!$BN771&amp;"g"&amp;ДАННЫЕ!$BO771&amp;"s"&amp;ДАННЫЕ!$BP771&amp;"DZ"&amp;IF(ДАННЫЕ!B771-ДАННЫЕ!G771 &lt; 60,IF(ДАННЫЕ!B771-ДАННЫЕ!G771 &gt;= 0,1,0),0)&amp;"u"&amp;IF(ДАННЫЕ!$CJ771&gt;0,1,0)</f>
        <v>brCD0h0xyzc0a0dvpntol0gsDZ1u0</v>
      </c>
      <c r="N771" s="28" t="str">
        <f ca="1">ДАННЫЕ!$F771&amp;ДАННЫЕ!$I771&amp;"g"&amp;B771&amp;"cf"&amp;D771&amp;"a"&amp;IF(ДАННЫЕ!$BX771&gt;0,1,0)&amp;IF(ДАННЫЕ!$BF771&gt;500,1,IF(ДАННЫЕ!$BF771&gt;350,2,IF(ДАННЫЕ!$BF771&gt;=200,3,IF(ДАННЫЕ!$BF771&gt;=100,4,IF(ДАННЫЕ!$BF771&gt;=50,5,IF(ДАННЫЕ!$BF771&lt;50,6,0))))))&amp;"AR"&amp;IF(DATEDIF(ДАННЫЕ!$BX771,ДАННЫЕ!$F$1,"y")&gt;1,1,0)&amp;"VG"&amp;IF(ДАННЫЕ!$BH771="0",1,0)&amp;"o"&amp;IF(T771+ДАННЫЕ!$AF771+ДАННЫЕ!$AG771+ДАННЫЕ!$AH771+ДАННЫЕ!$AI771+ДАННЫЕ!$AJ771+ДАННЫЕ!$AP771+ДАННЫЕ!$AQ771+ДАННЫЕ!$AR771+ДАННЫЕ!$AU771+ДАННЫЕ!$AW771+ДАННЫЕ!$AS771+ДАННЫЕ!$AT771&gt;0,1,0)&amp;"x"&amp;ДАННЫЕ!$AG771&amp;"p"&amp;IF(ДАННЫЕ!$BY771&gt;0,1,0)&amp;"v"&amp;IF(ДАННЫЕ!$BZ771&gt;0,1,0)&amp;"n"&amp;ДАННЫЕ!$CA771&amp;"t"&amp;ДАННЫЕ!$AY771&amp;"k"&amp;ДАННЫЕ!$CB771&amp;"q"&amp;ДАННЫЕ!$CC771&amp;"w"&amp;ДАННЫЕ!$CD771&amp;"e"&amp;ДАННЫЕ!$CE771&amp;"m"&amp;ДАННЫЕ!$CF771&amp;"c"&amp;ДАННЫЕ!$CG771&amp;"z"&amp;ДАННЫЕ!$CH771&amp;"d"&amp;IF(H771=4,1,0)&amp;"s"&amp;IF(ДАННЫЕ!$J771=1,0,1)&amp;"u"&amp;IF(ДАННЫЕ!$CJ771&gt;0,1,0)</f>
        <v>g0cf0a06AR1VG0o0xp0v0ntkqwemczd0s1u0</v>
      </c>
      <c r="O771" s="28" t="str">
        <f>ДАННЫЕ!$I771&amp;"g"&amp;B771&amp;A771&amp;"f"&amp;P771&amp;"c"&amp;IF(ДАННЫЕ!$U771&gt;0,1,0)&amp;"s"&amp;IF(ДАННЫЕ!$Q771&gt;0,IF(YEAR(ДАННЫЕ!$F$1)=YEAR(ДАННЫЕ!$Q771),IF(MONTH(ДАННЫЕ!$F$1)=MONTH(ДАННЫЕ!$Q771),111,11),1),0)&amp;"i"&amp;IF(ДАННЫЕ!$R771+ДАННЫЕ!$S771+ДАННЫЕ!$T771=0,0,1)&amp;"h"&amp;IF(ДАННЫЕ!$P771&gt;0,1,0)&amp;"p"&amp;IF(ДАННЫЕ!$CI771&gt;0,IF(YEAR(ДАННЫЕ!$F$1)=YEAR(ДАННЫЕ!$CI771),IF(MONTH(ДАННЫЕ!$F$1)=MONTH(ДАННЫЕ!$CI771),111,11),1),0)&amp;"d"&amp;IF(ДАННЫЕ!$CJ771&gt;0,IF(YEAR(ДАННЫЕ!$F$1)=YEAR(ДАННЫЕ!$CJ771),IF(MONTH(ДАННЫЕ!$F$1)=MONTH(ДАННЫЕ!$CJ771),111,11),1),0)&amp;"o"&amp;IF(ДАННЫЕ!$CK771&gt;0,IF(MONTH(ДАННЫЕ!$F$1)=MONTH(ДАННЫЕ!$CK771),111,11),0)&amp;"v"&amp;IF(ДАННЫЕ!$BE771&gt;0,IF(MONTH(ДАННЫЕ!$F$1)=MONTH(ДАННЫЕ!$BE771),111,11),0)</f>
        <v>g00f0c0s0i0h0p0d0o0v0</v>
      </c>
      <c r="P771" s="15">
        <f t="shared" si="35"/>
        <v>0</v>
      </c>
      <c r="Q771" s="15">
        <f>IF(ДАННЫЕ!$F$1&gt;ДАННЫЕ!$N771,IF(YEAR(ДАННЫЕ!$F$1)=YEAR(ДАННЫЕ!M771),1,0),0)</f>
        <v>0</v>
      </c>
      <c r="R771" s="15">
        <f>IF(ДАННЫЕ!$F$1&gt;ДАННЫЕ!$N771,IF(YEAR(ДАННЫЕ!$F$1)=YEAR(ДАННЫЕ!N771),1,0),0)</f>
        <v>0</v>
      </c>
      <c r="S771" s="15">
        <f>IF(ДАННЫЕ!$AA771="2А",1,IF(ДАННЫЕ!$AA771="2Б",2,IF(ДАННЫЕ!$AA771="2В",3,IF(ДАННЫЕ!$AA771=3,4,IF(ДАННЫЕ!$AA771="4А",5,IF(ДАННЫЕ!$AA771="4Б",6,IF(ДАННЫЕ!$AA771="4В",7,IF(ДАННЫЕ!$AA771=5,8,0))))))))</f>
        <v>0</v>
      </c>
      <c r="T771" s="15">
        <f>IF(OR(ДАННЫЕ!$AC771=2,ДАННЫЕ!$AD771=2,ДАННЫЕ!$AE771=2),2,IF(OR(ДАННЫЕ!$AC771=1,ДАННЫЕ!$AD771=1,ДАННЫЕ!$AE771=1),1,0))</f>
        <v>0</v>
      </c>
    </row>
    <row r="772" spans="1:20" ht="15" customHeight="1" x14ac:dyDescent="0.2">
      <c r="A772" s="78">
        <f>IF(B772&gt;0,IF(MONTH(ДАННЫЕ!$F$1)=MONTH(ДАННЫЕ!$B772),1,0),0)</f>
        <v>0</v>
      </c>
      <c r="B772" s="14">
        <f>IF(ДАННЫЕ!$B772&gt;0,IF(YEAR(ДАННЫЕ!$F$1)=YEAR(ДАННЫЕ!$B772),1,0),0)</f>
        <v>0</v>
      </c>
      <c r="C772" s="14">
        <f>IF(ДАННЫЕ!$CM772&gt;0,IF(YEAR(ДАННЫЕ!$F$1)=YEAR(ДАННЫЕ!$CM772),1,0),0)</f>
        <v>0</v>
      </c>
      <c r="D772" s="14">
        <f>IF(ДАННЫЕ!$CJ772&gt;0,IF(ДАННЫЕ!$CL772&gt;ДАННЫЕ!$F$1,1,IF(ДАННЫЕ!$CL772&gt;0,0,1)),0)</f>
        <v>0</v>
      </c>
      <c r="E772" s="43" t="str">
        <f ca="1">IF(ДАННЫЕ!$F$1&gt;0,IF(ДАННЫЕ!$G772&gt;0,DATEDIF(ДАННЫЕ!$G772,ДАННЫЕ!$F$1,"y"),""),IF(ДАННЫЕ!$G772&gt;0,DATEDIF(ДАННЫЕ!$G772,TODAY(),"y"),""))</f>
        <v/>
      </c>
      <c r="F772" s="43" t="str">
        <f xml:space="preserve"> IF(ДАННЫЕ!$F772="М",IF(E772&gt;=18,IF(E772&lt;60,1,""),""),"")&amp;IF(ДАННЫЕ!$F772="Ж",IF(E772&gt;=18,IF(E772&lt;55,1,""),""),"")</f>
        <v/>
      </c>
      <c r="G772" s="43" t="str">
        <f xml:space="preserve"> IF(ДАННЫЕ!$F772="М",IF(E772&gt;=60,2,""),"")&amp;IF(ДАННЫЕ!$F772="Ж",IF(E772&gt;=55,2,""),"")</f>
        <v/>
      </c>
      <c r="H772" s="43" t="str">
        <f t="shared" ca="1" si="33"/>
        <v/>
      </c>
      <c r="I772" s="43" t="str">
        <f t="shared" ca="1" si="34"/>
        <v>03</v>
      </c>
      <c r="J772" s="28" t="str">
        <f ca="1">ДАННЫЕ!$F772&amp;H772&amp;I772&amp;ДАННЫЕ!$I772&amp;"m"&amp;IF(ДАННЫЕ!$I772&gt;0,IF(ДАННЫЕ!$J772&gt;0,0,1),"")&amp;"f"&amp;IF(ДАННЫЕ!$R772&gt;0,IF(YEAR(ДАННЫЕ!$F$1)=YEAR(ДАННЫЕ!$R772),1,0),0)&amp;"z"&amp;ДАННЫЕ!$R772&amp;"p"&amp;ДАННЫЕ!$S772&amp;"i"&amp;ДАННЫЕ!$T772&amp;"h"&amp;ДАННЫЕ!$K772&amp;"be"&amp;ДАННЫЕ!$BI772&amp;"CD"&amp;IF(ДАННЫЕ!BF772&gt;500,4,IF(ДАННЫЕ!BF772&gt;350,3,IF(ДАННЫЕ!BF772&gt;200,2,IF(ДАННЫЕ!BF772&gt;0,1,0))))&amp;"g"&amp;B772&amp;"d"&amp;H772&amp;"l"&amp;ДАННЫЕ!AT772&amp;"a"&amp;ДАННЫЕ!$V772&amp;"v"&amp;R772&amp;"k"&amp;ДАННЫЕ!$U772&amp;"s"&amp;ДАННЫЕ!$Y772&amp;"t"&amp;ДАННЫЕ!$X772&amp;"b"&amp;IF(ДАННЫЕ!$Q772&gt;1,1,0)&amp;"PP"&amp;ДАННЫЕ!Z772&amp;"c"&amp;S772&amp;"x"&amp;IF(ДАННЫЕ!$BY772&gt;0,IF(YEAR(ДАННЫЕ!$F$1)=YEAR(ДАННЫЕ!$BY772),1,0),0)&amp;"n"&amp;IF(ДАННЫЕ!$BZ772&gt;0,IF(YEAR(ДАННЫЕ!$F$1)=YEAR(ДАННЫЕ!$BZ772),1,0),0)&amp;"u"&amp;D772&amp;"z"&amp;IF(ДАННЫЕ!$CL772&gt;0,IF(YEAR(ДАННЫЕ!$F$1)&gt;YEAR(ДАННЫЕ!$CL772),11,12),0)</f>
        <v>03mf0zpihbeCD0g0dlav0kstb0PPc0x0n0u0z0</v>
      </c>
      <c r="K772" s="28" t="str">
        <f ca="1">ДАННЫЕ!$I772&amp;"x"&amp;B772&amp;"w"&amp;IF(T772+ДАННЫЕ!AD772+ДАННЫЕ!AE772+ДАННЫЕ!AF772+ДАННЫЕ!AG772+ДАННЫЕ!AH772+ДАННЫЕ!$AL772+ДАННЫЕ!AI772+ДАННЫЕ!AJ772+ДАННЫЕ!AK772+ДАННЫЕ!AP772+ДАННЫЕ!AQ772+ДАННЫЕ!AR772+ДАННЫЕ!$AM772+ДАННЫЕ!$AN772+ДАННЫЕ!AS772+ДАННЫЕ!AT772&gt;0,1,0)&amp;IF(OR(T772=2,ДАННЫЕ!AD772=2,ДАННЫЕ!AE772=2,ДАННЫЕ!AF772=2,ДАННЫЕ!AG772=2,ДАННЫЕ!AH772=2,ДАННЫЕ!$AL772=2,ДАННЫЕ!AI772=2,ДАННЫЕ!AJ772=2,ДАННЫЕ!AK772=2,ДАННЫЕ!AP772=2,ДАННЫЕ!AQ772=2,ДАННЫЕ!AR772=2,ДАННЫЕ!$AM772=2,ДАННЫЕ!$AN772=2,ДАННЫЕ!AS772=2,ДАННЫЕ!AT772=2),2,0)&amp;"t"&amp;IF(T772&gt;0,"1"&amp;T772,"00")&amp;"f"&amp;IF(ДАННЫЕ!$AC772,"1"&amp;ДАННЫЕ!$AC772,"00")&amp;"b"&amp;IF(ДАННЫЕ!$AD772,"1"&amp;ДАННЫЕ!$AD772,"00")&amp;"g"&amp;IF(ДАННЫЕ!$AF772,"1"&amp;ДАННЫЕ!$AF772,"00")&amp;"c"&amp;IF(ДАННЫЕ!$AG772,"1"&amp;ДАННЫЕ!$AG772,"00")&amp;"i"&amp;IF(ДАННЫЕ!$AH772,"1"&amp;ДАННЫЕ!$AH772,"00")&amp;"r"&amp;IF(ДАННЫЕ!$AL772,"1"&amp;ДАННЫЕ!$AL772,"00")&amp;"m"&amp;IF(ДАННЫЕ!$AI772,"1"&amp;ДАННЫЕ!$AI772,"00")&amp;"hS"&amp;IF(ДАННЫЕ!$AJ772,"1"&amp;ДАННЫЕ!$AJ772,"00")&amp;"hZ"&amp;IF(ДАННЫЕ!$AK772,"1"&amp;ДАННЫЕ!$AK772,"00")&amp;"p"&amp;IF(ДАННЫЕ!$AP772,"1"&amp;ДАННЫЕ!$AP772,"00")&amp;"k"&amp;IF(ДАННЫЕ!$AQ772,"1"&amp;ДАННЫЕ!$AQ772,"00")&amp;"z"&amp;IF(ДАННЫЕ!$AR772,"1"&amp;ДАННЫЕ!$AR772,"00")&amp;"j"&amp;IF(ДАННЫЕ!$AM772,"1"&amp;ДАННЫЕ!$AM772,"00")&amp;"n"&amp;IF(ДАННЫЕ!$AN772,"1"&amp;ДАННЫЕ!$AN772,"00")&amp;"E"&amp;ДАННЫЕ!BI772&amp;"L"&amp;ДАННЫЕ!AO772&amp;"h"&amp;IF(ДАННЫЕ!$AU772&gt;0,1,0)&amp;"v"&amp;IF(ДАННЫЕ!$AW772&gt;0,1,0)&amp;"a"&amp;IF(ДАННЫЕ!$AS772,"1"&amp;ДАННЫЕ!$AS772,"00")&amp;"s"&amp;IF(ДАННЫЕ!$AT772,"1"&amp;ДАННЫЕ!$AT772,"00")&amp;"u"&amp;IF(ДАННЫЕ!$CJ772&gt;0,1,0)&amp;"y"&amp;B772&amp;"d"&amp;H772&amp;"e"&amp;F772&amp;G772</f>
        <v>x0w00t00f00b00g00c00i00r00m00hS00hZ00p00k00z00j00n00ELh0v0a00s00u0y0de</v>
      </c>
      <c r="L772" s="28" t="str">
        <f ca="1">ДАННЫЕ!$I772&amp;"VN"&amp;IF(ДАННЫЕ!AW772&gt;0,11,10)&amp;"CD"&amp;IF(ДАННЫЕ!BF772&gt;500,16,IF(ДАННЫЕ!BF772&gt;350,15,IF(ДАННЫЕ!BF772&gt;=200,14,IF(ДАННЫЕ!BF772&gt;=100,13,IF(ДАННЫЕ!BF772&gt;=50,12,IF(ДАННЫЕ!BF772&gt;0,11,10))))))&amp;"AR"&amp;IF(ДАННЫЕ!BX772&gt;0,1,0)&amp;"GD"&amp;B772&amp;"VV"&amp;IF(E772&gt;=5,IF(E772&lt;18,1,0),0)</f>
        <v>VN10CD10AR0GD0VV0</v>
      </c>
      <c r="M772" s="28" t="str">
        <f>ДАННЫЕ!$I772&amp;"b"&amp;ДАННЫЕ!$BI772&amp;"r"&amp;ДАННЫЕ!$BJ772&amp;"CD"&amp;IF(ДАННЫЕ!BF772&gt;0,IF(ДАННЫЕ!BF772&lt;200,1,IF(ДАННЫЕ!BF772&lt;350,2,3)),0)&amp;"h"&amp;IF(ДАННЫЕ!$BK772+ДАННЫЕ!$BL772+ДАННЫЕ!$BM772&gt;0,1,0)&amp;"x"&amp;ДАННЫЕ!$BK772&amp;"y"&amp;ДАННЫЕ!$BL772&amp;"z"&amp;ДАННЫЕ!$BM772&amp;"c"&amp;IF(ДАННЫЕ!$BK772+ДАННЫЕ!$BL772+ДАННЫЕ!$BM772=3,1,0)&amp;"a"&amp;IF(ДАННЫЕ!$BQ772+ДАННЫЕ!$BR772&gt;0,1,0)&amp;"d"&amp;ДАННЫЕ!$BQ772&amp;"v"&amp;ДАННЫЕ!$BR772&amp;"p"&amp;ДАННЫЕ!$BS772&amp;"n"&amp;ДАННЫЕ!$BU772&amp;"t"&amp;ДАННЫЕ!$BV772&amp;"o"&amp;ДАННЫЕ!$BT772&amp;"l"&amp;IF(ДАННЫЕ!$BN772&gt;0,1,0)&amp;ДАННЫЕ!$BN772&amp;"g"&amp;ДАННЫЕ!$BO772&amp;"s"&amp;ДАННЫЕ!$BP772&amp;"DZ"&amp;IF(ДАННЫЕ!B772-ДАННЫЕ!G772 &lt; 60,IF(ДАННЫЕ!B772-ДАННЫЕ!G772 &gt;= 0,1,0),0)&amp;"u"&amp;IF(ДАННЫЕ!$CJ772&gt;0,1,0)</f>
        <v>brCD0h0xyzc0a0dvpntol0gsDZ1u0</v>
      </c>
      <c r="N772" s="28" t="str">
        <f ca="1">ДАННЫЕ!$F772&amp;ДАННЫЕ!$I772&amp;"g"&amp;B772&amp;"cf"&amp;D772&amp;"a"&amp;IF(ДАННЫЕ!$BX772&gt;0,1,0)&amp;IF(ДАННЫЕ!$BF772&gt;500,1,IF(ДАННЫЕ!$BF772&gt;350,2,IF(ДАННЫЕ!$BF772&gt;=200,3,IF(ДАННЫЕ!$BF772&gt;=100,4,IF(ДАННЫЕ!$BF772&gt;=50,5,IF(ДАННЫЕ!$BF772&lt;50,6,0))))))&amp;"AR"&amp;IF(DATEDIF(ДАННЫЕ!$BX772,ДАННЫЕ!$F$1,"y")&gt;1,1,0)&amp;"VG"&amp;IF(ДАННЫЕ!$BH772="0",1,0)&amp;"o"&amp;IF(T772+ДАННЫЕ!$AF772+ДАННЫЕ!$AG772+ДАННЫЕ!$AH772+ДАННЫЕ!$AI772+ДАННЫЕ!$AJ772+ДАННЫЕ!$AP772+ДАННЫЕ!$AQ772+ДАННЫЕ!$AR772+ДАННЫЕ!$AU772+ДАННЫЕ!$AW772+ДАННЫЕ!$AS772+ДАННЫЕ!$AT772&gt;0,1,0)&amp;"x"&amp;ДАННЫЕ!$AG772&amp;"p"&amp;IF(ДАННЫЕ!$BY772&gt;0,1,0)&amp;"v"&amp;IF(ДАННЫЕ!$BZ772&gt;0,1,0)&amp;"n"&amp;ДАННЫЕ!$CA772&amp;"t"&amp;ДАННЫЕ!$AY772&amp;"k"&amp;ДАННЫЕ!$CB772&amp;"q"&amp;ДАННЫЕ!$CC772&amp;"w"&amp;ДАННЫЕ!$CD772&amp;"e"&amp;ДАННЫЕ!$CE772&amp;"m"&amp;ДАННЫЕ!$CF772&amp;"c"&amp;ДАННЫЕ!$CG772&amp;"z"&amp;ДАННЫЕ!$CH772&amp;"d"&amp;IF(H772=4,1,0)&amp;"s"&amp;IF(ДАННЫЕ!$J772=1,0,1)&amp;"u"&amp;IF(ДАННЫЕ!$CJ772&gt;0,1,0)</f>
        <v>g0cf0a06AR1VG0o0xp0v0ntkqwemczd0s1u0</v>
      </c>
      <c r="O772" s="28" t="str">
        <f>ДАННЫЕ!$I772&amp;"g"&amp;B772&amp;A772&amp;"f"&amp;P772&amp;"c"&amp;IF(ДАННЫЕ!$U772&gt;0,1,0)&amp;"s"&amp;IF(ДАННЫЕ!$Q772&gt;0,IF(YEAR(ДАННЫЕ!$F$1)=YEAR(ДАННЫЕ!$Q772),IF(MONTH(ДАННЫЕ!$F$1)=MONTH(ДАННЫЕ!$Q772),111,11),1),0)&amp;"i"&amp;IF(ДАННЫЕ!$R772+ДАННЫЕ!$S772+ДАННЫЕ!$T772=0,0,1)&amp;"h"&amp;IF(ДАННЫЕ!$P772&gt;0,1,0)&amp;"p"&amp;IF(ДАННЫЕ!$CI772&gt;0,IF(YEAR(ДАННЫЕ!$F$1)=YEAR(ДАННЫЕ!$CI772),IF(MONTH(ДАННЫЕ!$F$1)=MONTH(ДАННЫЕ!$CI772),111,11),1),0)&amp;"d"&amp;IF(ДАННЫЕ!$CJ772&gt;0,IF(YEAR(ДАННЫЕ!$F$1)=YEAR(ДАННЫЕ!$CJ772),IF(MONTH(ДАННЫЕ!$F$1)=MONTH(ДАННЫЕ!$CJ772),111,11),1),0)&amp;"o"&amp;IF(ДАННЫЕ!$CK772&gt;0,IF(MONTH(ДАННЫЕ!$F$1)=MONTH(ДАННЫЕ!$CK772),111,11),0)&amp;"v"&amp;IF(ДАННЫЕ!$BE772&gt;0,IF(MONTH(ДАННЫЕ!$F$1)=MONTH(ДАННЫЕ!$BE772),111,11),0)</f>
        <v>g00f0c0s0i0h0p0d0o0v0</v>
      </c>
      <c r="P772" s="15">
        <f t="shared" si="35"/>
        <v>0</v>
      </c>
      <c r="Q772" s="15">
        <f>IF(ДАННЫЕ!$F$1&gt;ДАННЫЕ!$N772,IF(YEAR(ДАННЫЕ!$F$1)=YEAR(ДАННЫЕ!M772),1,0),0)</f>
        <v>0</v>
      </c>
      <c r="R772" s="15">
        <f>IF(ДАННЫЕ!$F$1&gt;ДАННЫЕ!$N772,IF(YEAR(ДАННЫЕ!$F$1)=YEAR(ДАННЫЕ!N772),1,0),0)</f>
        <v>0</v>
      </c>
      <c r="S772" s="15">
        <f>IF(ДАННЫЕ!$AA772="2А",1,IF(ДАННЫЕ!$AA772="2Б",2,IF(ДАННЫЕ!$AA772="2В",3,IF(ДАННЫЕ!$AA772=3,4,IF(ДАННЫЕ!$AA772="4А",5,IF(ДАННЫЕ!$AA772="4Б",6,IF(ДАННЫЕ!$AA772="4В",7,IF(ДАННЫЕ!$AA772=5,8,0))))))))</f>
        <v>0</v>
      </c>
      <c r="T772" s="15">
        <f>IF(OR(ДАННЫЕ!$AC772=2,ДАННЫЕ!$AD772=2,ДАННЫЕ!$AE772=2),2,IF(OR(ДАННЫЕ!$AC772=1,ДАННЫЕ!$AD772=1,ДАННЫЕ!$AE772=1),1,0))</f>
        <v>0</v>
      </c>
    </row>
    <row r="773" spans="1:20" ht="15" customHeight="1" x14ac:dyDescent="0.2">
      <c r="A773" s="78">
        <f>IF(B773&gt;0,IF(MONTH(ДАННЫЕ!$F$1)=MONTH(ДАННЫЕ!$B773),1,0),0)</f>
        <v>0</v>
      </c>
      <c r="B773" s="14">
        <f>IF(ДАННЫЕ!$B773&gt;0,IF(YEAR(ДАННЫЕ!$F$1)=YEAR(ДАННЫЕ!$B773),1,0),0)</f>
        <v>0</v>
      </c>
      <c r="C773" s="14">
        <f>IF(ДАННЫЕ!$CM773&gt;0,IF(YEAR(ДАННЫЕ!$F$1)=YEAR(ДАННЫЕ!$CM773),1,0),0)</f>
        <v>0</v>
      </c>
      <c r="D773" s="14">
        <f>IF(ДАННЫЕ!$CJ773&gt;0,IF(ДАННЫЕ!$CL773&gt;ДАННЫЕ!$F$1,1,IF(ДАННЫЕ!$CL773&gt;0,0,1)),0)</f>
        <v>0</v>
      </c>
      <c r="E773" s="43" t="str">
        <f ca="1">IF(ДАННЫЕ!$F$1&gt;0,IF(ДАННЫЕ!$G773&gt;0,DATEDIF(ДАННЫЕ!$G773,ДАННЫЕ!$F$1,"y"),""),IF(ДАННЫЕ!$G773&gt;0,DATEDIF(ДАННЫЕ!$G773,TODAY(),"y"),""))</f>
        <v/>
      </c>
      <c r="F773" s="43" t="str">
        <f xml:space="preserve"> IF(ДАННЫЕ!$F773="М",IF(E773&gt;=18,IF(E773&lt;60,1,""),""),"")&amp;IF(ДАННЫЕ!$F773="Ж",IF(E773&gt;=18,IF(E773&lt;55,1,""),""),"")</f>
        <v/>
      </c>
      <c r="G773" s="43" t="str">
        <f xml:space="preserve"> IF(ДАННЫЕ!$F773="М",IF(E773&gt;=60,2,""),"")&amp;IF(ДАННЫЕ!$F773="Ж",IF(E773&gt;=55,2,""),"")</f>
        <v/>
      </c>
      <c r="H773" s="43" t="str">
        <f t="shared" ca="1" si="33"/>
        <v/>
      </c>
      <c r="I773" s="43" t="str">
        <f t="shared" ca="1" si="34"/>
        <v>03</v>
      </c>
      <c r="J773" s="28" t="str">
        <f ca="1">ДАННЫЕ!$F773&amp;H773&amp;I773&amp;ДАННЫЕ!$I773&amp;"m"&amp;IF(ДАННЫЕ!$I773&gt;0,IF(ДАННЫЕ!$J773&gt;0,0,1),"")&amp;"f"&amp;IF(ДАННЫЕ!$R773&gt;0,IF(YEAR(ДАННЫЕ!$F$1)=YEAR(ДАННЫЕ!$R773),1,0),0)&amp;"z"&amp;ДАННЫЕ!$R773&amp;"p"&amp;ДАННЫЕ!$S773&amp;"i"&amp;ДАННЫЕ!$T773&amp;"h"&amp;ДАННЫЕ!$K773&amp;"be"&amp;ДАННЫЕ!$BI773&amp;"CD"&amp;IF(ДАННЫЕ!BF773&gt;500,4,IF(ДАННЫЕ!BF773&gt;350,3,IF(ДАННЫЕ!BF773&gt;200,2,IF(ДАННЫЕ!BF773&gt;0,1,0))))&amp;"g"&amp;B773&amp;"d"&amp;H773&amp;"l"&amp;ДАННЫЕ!AT773&amp;"a"&amp;ДАННЫЕ!$V773&amp;"v"&amp;R773&amp;"k"&amp;ДАННЫЕ!$U773&amp;"s"&amp;ДАННЫЕ!$Y773&amp;"t"&amp;ДАННЫЕ!$X773&amp;"b"&amp;IF(ДАННЫЕ!$Q773&gt;1,1,0)&amp;"PP"&amp;ДАННЫЕ!Z773&amp;"c"&amp;S773&amp;"x"&amp;IF(ДАННЫЕ!$BY773&gt;0,IF(YEAR(ДАННЫЕ!$F$1)=YEAR(ДАННЫЕ!$BY773),1,0),0)&amp;"n"&amp;IF(ДАННЫЕ!$BZ773&gt;0,IF(YEAR(ДАННЫЕ!$F$1)=YEAR(ДАННЫЕ!$BZ773),1,0),0)&amp;"u"&amp;D773&amp;"z"&amp;IF(ДАННЫЕ!$CL773&gt;0,IF(YEAR(ДАННЫЕ!$F$1)&gt;YEAR(ДАННЫЕ!$CL773),11,12),0)</f>
        <v>03mf0zpihbeCD0g0dlav0kstb0PPc0x0n0u0z0</v>
      </c>
      <c r="K773" s="28" t="str">
        <f ca="1">ДАННЫЕ!$I773&amp;"x"&amp;B773&amp;"w"&amp;IF(T773+ДАННЫЕ!AD773+ДАННЫЕ!AE773+ДАННЫЕ!AF773+ДАННЫЕ!AG773+ДАННЫЕ!AH773+ДАННЫЕ!$AL773+ДАННЫЕ!AI773+ДАННЫЕ!AJ773+ДАННЫЕ!AK773+ДАННЫЕ!AP773+ДАННЫЕ!AQ773+ДАННЫЕ!AR773+ДАННЫЕ!$AM773+ДАННЫЕ!$AN773+ДАННЫЕ!AS773+ДАННЫЕ!AT773&gt;0,1,0)&amp;IF(OR(T773=2,ДАННЫЕ!AD773=2,ДАННЫЕ!AE773=2,ДАННЫЕ!AF773=2,ДАННЫЕ!AG773=2,ДАННЫЕ!AH773=2,ДАННЫЕ!$AL773=2,ДАННЫЕ!AI773=2,ДАННЫЕ!AJ773=2,ДАННЫЕ!AK773=2,ДАННЫЕ!AP773=2,ДАННЫЕ!AQ773=2,ДАННЫЕ!AR773=2,ДАННЫЕ!$AM773=2,ДАННЫЕ!$AN773=2,ДАННЫЕ!AS773=2,ДАННЫЕ!AT773=2),2,0)&amp;"t"&amp;IF(T773&gt;0,"1"&amp;T773,"00")&amp;"f"&amp;IF(ДАННЫЕ!$AC773,"1"&amp;ДАННЫЕ!$AC773,"00")&amp;"b"&amp;IF(ДАННЫЕ!$AD773,"1"&amp;ДАННЫЕ!$AD773,"00")&amp;"g"&amp;IF(ДАННЫЕ!$AF773,"1"&amp;ДАННЫЕ!$AF773,"00")&amp;"c"&amp;IF(ДАННЫЕ!$AG773,"1"&amp;ДАННЫЕ!$AG773,"00")&amp;"i"&amp;IF(ДАННЫЕ!$AH773,"1"&amp;ДАННЫЕ!$AH773,"00")&amp;"r"&amp;IF(ДАННЫЕ!$AL773,"1"&amp;ДАННЫЕ!$AL773,"00")&amp;"m"&amp;IF(ДАННЫЕ!$AI773,"1"&amp;ДАННЫЕ!$AI773,"00")&amp;"hS"&amp;IF(ДАННЫЕ!$AJ773,"1"&amp;ДАННЫЕ!$AJ773,"00")&amp;"hZ"&amp;IF(ДАННЫЕ!$AK773,"1"&amp;ДАННЫЕ!$AK773,"00")&amp;"p"&amp;IF(ДАННЫЕ!$AP773,"1"&amp;ДАННЫЕ!$AP773,"00")&amp;"k"&amp;IF(ДАННЫЕ!$AQ773,"1"&amp;ДАННЫЕ!$AQ773,"00")&amp;"z"&amp;IF(ДАННЫЕ!$AR773,"1"&amp;ДАННЫЕ!$AR773,"00")&amp;"j"&amp;IF(ДАННЫЕ!$AM773,"1"&amp;ДАННЫЕ!$AM773,"00")&amp;"n"&amp;IF(ДАННЫЕ!$AN773,"1"&amp;ДАННЫЕ!$AN773,"00")&amp;"E"&amp;ДАННЫЕ!BI773&amp;"L"&amp;ДАННЫЕ!AO773&amp;"h"&amp;IF(ДАННЫЕ!$AU773&gt;0,1,0)&amp;"v"&amp;IF(ДАННЫЕ!$AW773&gt;0,1,0)&amp;"a"&amp;IF(ДАННЫЕ!$AS773,"1"&amp;ДАННЫЕ!$AS773,"00")&amp;"s"&amp;IF(ДАННЫЕ!$AT773,"1"&amp;ДАННЫЕ!$AT773,"00")&amp;"u"&amp;IF(ДАННЫЕ!$CJ773&gt;0,1,0)&amp;"y"&amp;B773&amp;"d"&amp;H773&amp;"e"&amp;F773&amp;G773</f>
        <v>x0w00t00f00b00g00c00i00r00m00hS00hZ00p00k00z00j00n00ELh0v0a00s00u0y0de</v>
      </c>
      <c r="L773" s="28" t="str">
        <f ca="1">ДАННЫЕ!$I773&amp;"VN"&amp;IF(ДАННЫЕ!AW773&gt;0,11,10)&amp;"CD"&amp;IF(ДАННЫЕ!BF773&gt;500,16,IF(ДАННЫЕ!BF773&gt;350,15,IF(ДАННЫЕ!BF773&gt;=200,14,IF(ДАННЫЕ!BF773&gt;=100,13,IF(ДАННЫЕ!BF773&gt;=50,12,IF(ДАННЫЕ!BF773&gt;0,11,10))))))&amp;"AR"&amp;IF(ДАННЫЕ!BX773&gt;0,1,0)&amp;"GD"&amp;B773&amp;"VV"&amp;IF(E773&gt;=5,IF(E773&lt;18,1,0),0)</f>
        <v>VN10CD10AR0GD0VV0</v>
      </c>
      <c r="M773" s="28" t="str">
        <f>ДАННЫЕ!$I773&amp;"b"&amp;ДАННЫЕ!$BI773&amp;"r"&amp;ДАННЫЕ!$BJ773&amp;"CD"&amp;IF(ДАННЫЕ!BF773&gt;0,IF(ДАННЫЕ!BF773&lt;200,1,IF(ДАННЫЕ!BF773&lt;350,2,3)),0)&amp;"h"&amp;IF(ДАННЫЕ!$BK773+ДАННЫЕ!$BL773+ДАННЫЕ!$BM773&gt;0,1,0)&amp;"x"&amp;ДАННЫЕ!$BK773&amp;"y"&amp;ДАННЫЕ!$BL773&amp;"z"&amp;ДАННЫЕ!$BM773&amp;"c"&amp;IF(ДАННЫЕ!$BK773+ДАННЫЕ!$BL773+ДАННЫЕ!$BM773=3,1,0)&amp;"a"&amp;IF(ДАННЫЕ!$BQ773+ДАННЫЕ!$BR773&gt;0,1,0)&amp;"d"&amp;ДАННЫЕ!$BQ773&amp;"v"&amp;ДАННЫЕ!$BR773&amp;"p"&amp;ДАННЫЕ!$BS773&amp;"n"&amp;ДАННЫЕ!$BU773&amp;"t"&amp;ДАННЫЕ!$BV773&amp;"o"&amp;ДАННЫЕ!$BT773&amp;"l"&amp;IF(ДАННЫЕ!$BN773&gt;0,1,0)&amp;ДАННЫЕ!$BN773&amp;"g"&amp;ДАННЫЕ!$BO773&amp;"s"&amp;ДАННЫЕ!$BP773&amp;"DZ"&amp;IF(ДАННЫЕ!B773-ДАННЫЕ!G773 &lt; 60,IF(ДАННЫЕ!B773-ДАННЫЕ!G773 &gt;= 0,1,0),0)&amp;"u"&amp;IF(ДАННЫЕ!$CJ773&gt;0,1,0)</f>
        <v>brCD0h0xyzc0a0dvpntol0gsDZ1u0</v>
      </c>
      <c r="N773" s="28" t="str">
        <f ca="1">ДАННЫЕ!$F773&amp;ДАННЫЕ!$I773&amp;"g"&amp;B773&amp;"cf"&amp;D773&amp;"a"&amp;IF(ДАННЫЕ!$BX773&gt;0,1,0)&amp;IF(ДАННЫЕ!$BF773&gt;500,1,IF(ДАННЫЕ!$BF773&gt;350,2,IF(ДАННЫЕ!$BF773&gt;=200,3,IF(ДАННЫЕ!$BF773&gt;=100,4,IF(ДАННЫЕ!$BF773&gt;=50,5,IF(ДАННЫЕ!$BF773&lt;50,6,0))))))&amp;"AR"&amp;IF(DATEDIF(ДАННЫЕ!$BX773,ДАННЫЕ!$F$1,"y")&gt;1,1,0)&amp;"VG"&amp;IF(ДАННЫЕ!$BH773="0",1,0)&amp;"o"&amp;IF(T773+ДАННЫЕ!$AF773+ДАННЫЕ!$AG773+ДАННЫЕ!$AH773+ДАННЫЕ!$AI773+ДАННЫЕ!$AJ773+ДАННЫЕ!$AP773+ДАННЫЕ!$AQ773+ДАННЫЕ!$AR773+ДАННЫЕ!$AU773+ДАННЫЕ!$AW773+ДАННЫЕ!$AS773+ДАННЫЕ!$AT773&gt;0,1,0)&amp;"x"&amp;ДАННЫЕ!$AG773&amp;"p"&amp;IF(ДАННЫЕ!$BY773&gt;0,1,0)&amp;"v"&amp;IF(ДАННЫЕ!$BZ773&gt;0,1,0)&amp;"n"&amp;ДАННЫЕ!$CA773&amp;"t"&amp;ДАННЫЕ!$AY773&amp;"k"&amp;ДАННЫЕ!$CB773&amp;"q"&amp;ДАННЫЕ!$CC773&amp;"w"&amp;ДАННЫЕ!$CD773&amp;"e"&amp;ДАННЫЕ!$CE773&amp;"m"&amp;ДАННЫЕ!$CF773&amp;"c"&amp;ДАННЫЕ!$CG773&amp;"z"&amp;ДАННЫЕ!$CH773&amp;"d"&amp;IF(H773=4,1,0)&amp;"s"&amp;IF(ДАННЫЕ!$J773=1,0,1)&amp;"u"&amp;IF(ДАННЫЕ!$CJ773&gt;0,1,0)</f>
        <v>g0cf0a06AR1VG0o0xp0v0ntkqwemczd0s1u0</v>
      </c>
      <c r="O773" s="28" t="str">
        <f>ДАННЫЕ!$I773&amp;"g"&amp;B773&amp;A773&amp;"f"&amp;P773&amp;"c"&amp;IF(ДАННЫЕ!$U773&gt;0,1,0)&amp;"s"&amp;IF(ДАННЫЕ!$Q773&gt;0,IF(YEAR(ДАННЫЕ!$F$1)=YEAR(ДАННЫЕ!$Q773),IF(MONTH(ДАННЫЕ!$F$1)=MONTH(ДАННЫЕ!$Q773),111,11),1),0)&amp;"i"&amp;IF(ДАННЫЕ!$R773+ДАННЫЕ!$S773+ДАННЫЕ!$T773=0,0,1)&amp;"h"&amp;IF(ДАННЫЕ!$P773&gt;0,1,0)&amp;"p"&amp;IF(ДАННЫЕ!$CI773&gt;0,IF(YEAR(ДАННЫЕ!$F$1)=YEAR(ДАННЫЕ!$CI773),IF(MONTH(ДАННЫЕ!$F$1)=MONTH(ДАННЫЕ!$CI773),111,11),1),0)&amp;"d"&amp;IF(ДАННЫЕ!$CJ773&gt;0,IF(YEAR(ДАННЫЕ!$F$1)=YEAR(ДАННЫЕ!$CJ773),IF(MONTH(ДАННЫЕ!$F$1)=MONTH(ДАННЫЕ!$CJ773),111,11),1),0)&amp;"o"&amp;IF(ДАННЫЕ!$CK773&gt;0,IF(MONTH(ДАННЫЕ!$F$1)=MONTH(ДАННЫЕ!$CK773),111,11),0)&amp;"v"&amp;IF(ДАННЫЕ!$BE773&gt;0,IF(MONTH(ДАННЫЕ!$F$1)=MONTH(ДАННЫЕ!$BE773),111,11),0)</f>
        <v>g00f0c0s0i0h0p0d0o0v0</v>
      </c>
      <c r="P773" s="15">
        <f t="shared" si="35"/>
        <v>0</v>
      </c>
      <c r="Q773" s="15">
        <f>IF(ДАННЫЕ!$F$1&gt;ДАННЫЕ!$N773,IF(YEAR(ДАННЫЕ!$F$1)=YEAR(ДАННЫЕ!M773),1,0),0)</f>
        <v>0</v>
      </c>
      <c r="R773" s="15">
        <f>IF(ДАННЫЕ!$F$1&gt;ДАННЫЕ!$N773,IF(YEAR(ДАННЫЕ!$F$1)=YEAR(ДАННЫЕ!N773),1,0),0)</f>
        <v>0</v>
      </c>
      <c r="S773" s="15">
        <f>IF(ДАННЫЕ!$AA773="2А",1,IF(ДАННЫЕ!$AA773="2Б",2,IF(ДАННЫЕ!$AA773="2В",3,IF(ДАННЫЕ!$AA773=3,4,IF(ДАННЫЕ!$AA773="4А",5,IF(ДАННЫЕ!$AA773="4Б",6,IF(ДАННЫЕ!$AA773="4В",7,IF(ДАННЫЕ!$AA773=5,8,0))))))))</f>
        <v>0</v>
      </c>
      <c r="T773" s="15">
        <f>IF(OR(ДАННЫЕ!$AC773=2,ДАННЫЕ!$AD773=2,ДАННЫЕ!$AE773=2),2,IF(OR(ДАННЫЕ!$AC773=1,ДАННЫЕ!$AD773=1,ДАННЫЕ!$AE773=1),1,0))</f>
        <v>0</v>
      </c>
    </row>
    <row r="774" spans="1:20" ht="15" customHeight="1" x14ac:dyDescent="0.2">
      <c r="A774" s="78">
        <f>IF(B774&gt;0,IF(MONTH(ДАННЫЕ!$F$1)=MONTH(ДАННЫЕ!$B774),1,0),0)</f>
        <v>0</v>
      </c>
      <c r="B774" s="14">
        <f>IF(ДАННЫЕ!$B774&gt;0,IF(YEAR(ДАННЫЕ!$F$1)=YEAR(ДАННЫЕ!$B774),1,0),0)</f>
        <v>0</v>
      </c>
      <c r="C774" s="14">
        <f>IF(ДАННЫЕ!$CM774&gt;0,IF(YEAR(ДАННЫЕ!$F$1)=YEAR(ДАННЫЕ!$CM774),1,0),0)</f>
        <v>0</v>
      </c>
      <c r="D774" s="14">
        <f>IF(ДАННЫЕ!$CJ774&gt;0,IF(ДАННЫЕ!$CL774&gt;ДАННЫЕ!$F$1,1,IF(ДАННЫЕ!$CL774&gt;0,0,1)),0)</f>
        <v>0</v>
      </c>
      <c r="E774" s="43" t="str">
        <f ca="1">IF(ДАННЫЕ!$F$1&gt;0,IF(ДАННЫЕ!$G774&gt;0,DATEDIF(ДАННЫЕ!$G774,ДАННЫЕ!$F$1,"y"),""),IF(ДАННЫЕ!$G774&gt;0,DATEDIF(ДАННЫЕ!$G774,TODAY(),"y"),""))</f>
        <v/>
      </c>
      <c r="F774" s="43" t="str">
        <f xml:space="preserve"> IF(ДАННЫЕ!$F774="М",IF(E774&gt;=18,IF(E774&lt;60,1,""),""),"")&amp;IF(ДАННЫЕ!$F774="Ж",IF(E774&gt;=18,IF(E774&lt;55,1,""),""),"")</f>
        <v/>
      </c>
      <c r="G774" s="43" t="str">
        <f xml:space="preserve"> IF(ДАННЫЕ!$F774="М",IF(E774&gt;=60,2,""),"")&amp;IF(ДАННЫЕ!$F774="Ж",IF(E774&gt;=55,2,""),"")</f>
        <v/>
      </c>
      <c r="H774" s="43" t="str">
        <f t="shared" ca="1" si="33"/>
        <v/>
      </c>
      <c r="I774" s="43" t="str">
        <f t="shared" ca="1" si="34"/>
        <v>03</v>
      </c>
      <c r="J774" s="28" t="str">
        <f ca="1">ДАННЫЕ!$F774&amp;H774&amp;I774&amp;ДАННЫЕ!$I774&amp;"m"&amp;IF(ДАННЫЕ!$I774&gt;0,IF(ДАННЫЕ!$J774&gt;0,0,1),"")&amp;"f"&amp;IF(ДАННЫЕ!$R774&gt;0,IF(YEAR(ДАННЫЕ!$F$1)=YEAR(ДАННЫЕ!$R774),1,0),0)&amp;"z"&amp;ДАННЫЕ!$R774&amp;"p"&amp;ДАННЫЕ!$S774&amp;"i"&amp;ДАННЫЕ!$T774&amp;"h"&amp;ДАННЫЕ!$K774&amp;"be"&amp;ДАННЫЕ!$BI774&amp;"CD"&amp;IF(ДАННЫЕ!BF774&gt;500,4,IF(ДАННЫЕ!BF774&gt;350,3,IF(ДАННЫЕ!BF774&gt;200,2,IF(ДАННЫЕ!BF774&gt;0,1,0))))&amp;"g"&amp;B774&amp;"d"&amp;H774&amp;"l"&amp;ДАННЫЕ!AT774&amp;"a"&amp;ДАННЫЕ!$V774&amp;"v"&amp;R774&amp;"k"&amp;ДАННЫЕ!$U774&amp;"s"&amp;ДАННЫЕ!$Y774&amp;"t"&amp;ДАННЫЕ!$X774&amp;"b"&amp;IF(ДАННЫЕ!$Q774&gt;1,1,0)&amp;"PP"&amp;ДАННЫЕ!Z774&amp;"c"&amp;S774&amp;"x"&amp;IF(ДАННЫЕ!$BY774&gt;0,IF(YEAR(ДАННЫЕ!$F$1)=YEAR(ДАННЫЕ!$BY774),1,0),0)&amp;"n"&amp;IF(ДАННЫЕ!$BZ774&gt;0,IF(YEAR(ДАННЫЕ!$F$1)=YEAR(ДАННЫЕ!$BZ774),1,0),0)&amp;"u"&amp;D774&amp;"z"&amp;IF(ДАННЫЕ!$CL774&gt;0,IF(YEAR(ДАННЫЕ!$F$1)&gt;YEAR(ДАННЫЕ!$CL774),11,12),0)</f>
        <v>03mf0zpihbeCD0g0dlav0kstb0PPc0x0n0u0z0</v>
      </c>
      <c r="K774" s="28" t="str">
        <f ca="1">ДАННЫЕ!$I774&amp;"x"&amp;B774&amp;"w"&amp;IF(T774+ДАННЫЕ!AD774+ДАННЫЕ!AE774+ДАННЫЕ!AF774+ДАННЫЕ!AG774+ДАННЫЕ!AH774+ДАННЫЕ!$AL774+ДАННЫЕ!AI774+ДАННЫЕ!AJ774+ДАННЫЕ!AK774+ДАННЫЕ!AP774+ДАННЫЕ!AQ774+ДАННЫЕ!AR774+ДАННЫЕ!$AM774+ДАННЫЕ!$AN774+ДАННЫЕ!AS774+ДАННЫЕ!AT774&gt;0,1,0)&amp;IF(OR(T774=2,ДАННЫЕ!AD774=2,ДАННЫЕ!AE774=2,ДАННЫЕ!AF774=2,ДАННЫЕ!AG774=2,ДАННЫЕ!AH774=2,ДАННЫЕ!$AL774=2,ДАННЫЕ!AI774=2,ДАННЫЕ!AJ774=2,ДАННЫЕ!AK774=2,ДАННЫЕ!AP774=2,ДАННЫЕ!AQ774=2,ДАННЫЕ!AR774=2,ДАННЫЕ!$AM774=2,ДАННЫЕ!$AN774=2,ДАННЫЕ!AS774=2,ДАННЫЕ!AT774=2),2,0)&amp;"t"&amp;IF(T774&gt;0,"1"&amp;T774,"00")&amp;"f"&amp;IF(ДАННЫЕ!$AC774,"1"&amp;ДАННЫЕ!$AC774,"00")&amp;"b"&amp;IF(ДАННЫЕ!$AD774,"1"&amp;ДАННЫЕ!$AD774,"00")&amp;"g"&amp;IF(ДАННЫЕ!$AF774,"1"&amp;ДАННЫЕ!$AF774,"00")&amp;"c"&amp;IF(ДАННЫЕ!$AG774,"1"&amp;ДАННЫЕ!$AG774,"00")&amp;"i"&amp;IF(ДАННЫЕ!$AH774,"1"&amp;ДАННЫЕ!$AH774,"00")&amp;"r"&amp;IF(ДАННЫЕ!$AL774,"1"&amp;ДАННЫЕ!$AL774,"00")&amp;"m"&amp;IF(ДАННЫЕ!$AI774,"1"&amp;ДАННЫЕ!$AI774,"00")&amp;"hS"&amp;IF(ДАННЫЕ!$AJ774,"1"&amp;ДАННЫЕ!$AJ774,"00")&amp;"hZ"&amp;IF(ДАННЫЕ!$AK774,"1"&amp;ДАННЫЕ!$AK774,"00")&amp;"p"&amp;IF(ДАННЫЕ!$AP774,"1"&amp;ДАННЫЕ!$AP774,"00")&amp;"k"&amp;IF(ДАННЫЕ!$AQ774,"1"&amp;ДАННЫЕ!$AQ774,"00")&amp;"z"&amp;IF(ДАННЫЕ!$AR774,"1"&amp;ДАННЫЕ!$AR774,"00")&amp;"j"&amp;IF(ДАННЫЕ!$AM774,"1"&amp;ДАННЫЕ!$AM774,"00")&amp;"n"&amp;IF(ДАННЫЕ!$AN774,"1"&amp;ДАННЫЕ!$AN774,"00")&amp;"E"&amp;ДАННЫЕ!BI774&amp;"L"&amp;ДАННЫЕ!AO774&amp;"h"&amp;IF(ДАННЫЕ!$AU774&gt;0,1,0)&amp;"v"&amp;IF(ДАННЫЕ!$AW774&gt;0,1,0)&amp;"a"&amp;IF(ДАННЫЕ!$AS774,"1"&amp;ДАННЫЕ!$AS774,"00")&amp;"s"&amp;IF(ДАННЫЕ!$AT774,"1"&amp;ДАННЫЕ!$AT774,"00")&amp;"u"&amp;IF(ДАННЫЕ!$CJ774&gt;0,1,0)&amp;"y"&amp;B774&amp;"d"&amp;H774&amp;"e"&amp;F774&amp;G774</f>
        <v>x0w00t00f00b00g00c00i00r00m00hS00hZ00p00k00z00j00n00ELh0v0a00s00u0y0de</v>
      </c>
      <c r="L774" s="28" t="str">
        <f ca="1">ДАННЫЕ!$I774&amp;"VN"&amp;IF(ДАННЫЕ!AW774&gt;0,11,10)&amp;"CD"&amp;IF(ДАННЫЕ!BF774&gt;500,16,IF(ДАННЫЕ!BF774&gt;350,15,IF(ДАННЫЕ!BF774&gt;=200,14,IF(ДАННЫЕ!BF774&gt;=100,13,IF(ДАННЫЕ!BF774&gt;=50,12,IF(ДАННЫЕ!BF774&gt;0,11,10))))))&amp;"AR"&amp;IF(ДАННЫЕ!BX774&gt;0,1,0)&amp;"GD"&amp;B774&amp;"VV"&amp;IF(E774&gt;=5,IF(E774&lt;18,1,0),0)</f>
        <v>VN10CD10AR0GD0VV0</v>
      </c>
      <c r="M774" s="28" t="str">
        <f>ДАННЫЕ!$I774&amp;"b"&amp;ДАННЫЕ!$BI774&amp;"r"&amp;ДАННЫЕ!$BJ774&amp;"CD"&amp;IF(ДАННЫЕ!BF774&gt;0,IF(ДАННЫЕ!BF774&lt;200,1,IF(ДАННЫЕ!BF774&lt;350,2,3)),0)&amp;"h"&amp;IF(ДАННЫЕ!$BK774+ДАННЫЕ!$BL774+ДАННЫЕ!$BM774&gt;0,1,0)&amp;"x"&amp;ДАННЫЕ!$BK774&amp;"y"&amp;ДАННЫЕ!$BL774&amp;"z"&amp;ДАННЫЕ!$BM774&amp;"c"&amp;IF(ДАННЫЕ!$BK774+ДАННЫЕ!$BL774+ДАННЫЕ!$BM774=3,1,0)&amp;"a"&amp;IF(ДАННЫЕ!$BQ774+ДАННЫЕ!$BR774&gt;0,1,0)&amp;"d"&amp;ДАННЫЕ!$BQ774&amp;"v"&amp;ДАННЫЕ!$BR774&amp;"p"&amp;ДАННЫЕ!$BS774&amp;"n"&amp;ДАННЫЕ!$BU774&amp;"t"&amp;ДАННЫЕ!$BV774&amp;"o"&amp;ДАННЫЕ!$BT774&amp;"l"&amp;IF(ДАННЫЕ!$BN774&gt;0,1,0)&amp;ДАННЫЕ!$BN774&amp;"g"&amp;ДАННЫЕ!$BO774&amp;"s"&amp;ДАННЫЕ!$BP774&amp;"DZ"&amp;IF(ДАННЫЕ!B774-ДАННЫЕ!G774 &lt; 60,IF(ДАННЫЕ!B774-ДАННЫЕ!G774 &gt;= 0,1,0),0)&amp;"u"&amp;IF(ДАННЫЕ!$CJ774&gt;0,1,0)</f>
        <v>brCD0h0xyzc0a0dvpntol0gsDZ1u0</v>
      </c>
      <c r="N774" s="28" t="str">
        <f ca="1">ДАННЫЕ!$F774&amp;ДАННЫЕ!$I774&amp;"g"&amp;B774&amp;"cf"&amp;D774&amp;"a"&amp;IF(ДАННЫЕ!$BX774&gt;0,1,0)&amp;IF(ДАННЫЕ!$BF774&gt;500,1,IF(ДАННЫЕ!$BF774&gt;350,2,IF(ДАННЫЕ!$BF774&gt;=200,3,IF(ДАННЫЕ!$BF774&gt;=100,4,IF(ДАННЫЕ!$BF774&gt;=50,5,IF(ДАННЫЕ!$BF774&lt;50,6,0))))))&amp;"AR"&amp;IF(DATEDIF(ДАННЫЕ!$BX774,ДАННЫЕ!$F$1,"y")&gt;1,1,0)&amp;"VG"&amp;IF(ДАННЫЕ!$BH774="0",1,0)&amp;"o"&amp;IF(T774+ДАННЫЕ!$AF774+ДАННЫЕ!$AG774+ДАННЫЕ!$AH774+ДАННЫЕ!$AI774+ДАННЫЕ!$AJ774+ДАННЫЕ!$AP774+ДАННЫЕ!$AQ774+ДАННЫЕ!$AR774+ДАННЫЕ!$AU774+ДАННЫЕ!$AW774+ДАННЫЕ!$AS774+ДАННЫЕ!$AT774&gt;0,1,0)&amp;"x"&amp;ДАННЫЕ!$AG774&amp;"p"&amp;IF(ДАННЫЕ!$BY774&gt;0,1,0)&amp;"v"&amp;IF(ДАННЫЕ!$BZ774&gt;0,1,0)&amp;"n"&amp;ДАННЫЕ!$CA774&amp;"t"&amp;ДАННЫЕ!$AY774&amp;"k"&amp;ДАННЫЕ!$CB774&amp;"q"&amp;ДАННЫЕ!$CC774&amp;"w"&amp;ДАННЫЕ!$CD774&amp;"e"&amp;ДАННЫЕ!$CE774&amp;"m"&amp;ДАННЫЕ!$CF774&amp;"c"&amp;ДАННЫЕ!$CG774&amp;"z"&amp;ДАННЫЕ!$CH774&amp;"d"&amp;IF(H774=4,1,0)&amp;"s"&amp;IF(ДАННЫЕ!$J774=1,0,1)&amp;"u"&amp;IF(ДАННЫЕ!$CJ774&gt;0,1,0)</f>
        <v>g0cf0a06AR1VG0o0xp0v0ntkqwemczd0s1u0</v>
      </c>
      <c r="O774" s="28" t="str">
        <f>ДАННЫЕ!$I774&amp;"g"&amp;B774&amp;A774&amp;"f"&amp;P774&amp;"c"&amp;IF(ДАННЫЕ!$U774&gt;0,1,0)&amp;"s"&amp;IF(ДАННЫЕ!$Q774&gt;0,IF(YEAR(ДАННЫЕ!$F$1)=YEAR(ДАННЫЕ!$Q774),IF(MONTH(ДАННЫЕ!$F$1)=MONTH(ДАННЫЕ!$Q774),111,11),1),0)&amp;"i"&amp;IF(ДАННЫЕ!$R774+ДАННЫЕ!$S774+ДАННЫЕ!$T774=0,0,1)&amp;"h"&amp;IF(ДАННЫЕ!$P774&gt;0,1,0)&amp;"p"&amp;IF(ДАННЫЕ!$CI774&gt;0,IF(YEAR(ДАННЫЕ!$F$1)=YEAR(ДАННЫЕ!$CI774),IF(MONTH(ДАННЫЕ!$F$1)=MONTH(ДАННЫЕ!$CI774),111,11),1),0)&amp;"d"&amp;IF(ДАННЫЕ!$CJ774&gt;0,IF(YEAR(ДАННЫЕ!$F$1)=YEAR(ДАННЫЕ!$CJ774),IF(MONTH(ДАННЫЕ!$F$1)=MONTH(ДАННЫЕ!$CJ774),111,11),1),0)&amp;"o"&amp;IF(ДАННЫЕ!$CK774&gt;0,IF(MONTH(ДАННЫЕ!$F$1)=MONTH(ДАННЫЕ!$CK774),111,11),0)&amp;"v"&amp;IF(ДАННЫЕ!$BE774&gt;0,IF(MONTH(ДАННЫЕ!$F$1)=MONTH(ДАННЫЕ!$BE774),111,11),0)</f>
        <v>g00f0c0s0i0h0p0d0o0v0</v>
      </c>
      <c r="P774" s="15">
        <f t="shared" si="35"/>
        <v>0</v>
      </c>
      <c r="Q774" s="15">
        <f>IF(ДАННЫЕ!$F$1&gt;ДАННЫЕ!$N774,IF(YEAR(ДАННЫЕ!$F$1)=YEAR(ДАННЫЕ!M774),1,0),0)</f>
        <v>0</v>
      </c>
      <c r="R774" s="15">
        <f>IF(ДАННЫЕ!$F$1&gt;ДАННЫЕ!$N774,IF(YEAR(ДАННЫЕ!$F$1)=YEAR(ДАННЫЕ!N774),1,0),0)</f>
        <v>0</v>
      </c>
      <c r="S774" s="15">
        <f>IF(ДАННЫЕ!$AA774="2А",1,IF(ДАННЫЕ!$AA774="2Б",2,IF(ДАННЫЕ!$AA774="2В",3,IF(ДАННЫЕ!$AA774=3,4,IF(ДАННЫЕ!$AA774="4А",5,IF(ДАННЫЕ!$AA774="4Б",6,IF(ДАННЫЕ!$AA774="4В",7,IF(ДАННЫЕ!$AA774=5,8,0))))))))</f>
        <v>0</v>
      </c>
      <c r="T774" s="15">
        <f>IF(OR(ДАННЫЕ!$AC774=2,ДАННЫЕ!$AD774=2,ДАННЫЕ!$AE774=2),2,IF(OR(ДАННЫЕ!$AC774=1,ДАННЫЕ!$AD774=1,ДАННЫЕ!$AE774=1),1,0))</f>
        <v>0</v>
      </c>
    </row>
    <row r="775" spans="1:20" ht="15" customHeight="1" x14ac:dyDescent="0.2">
      <c r="A775" s="78">
        <f>IF(B775&gt;0,IF(MONTH(ДАННЫЕ!$F$1)=MONTH(ДАННЫЕ!$B775),1,0),0)</f>
        <v>0</v>
      </c>
      <c r="B775" s="14">
        <f>IF(ДАННЫЕ!$B775&gt;0,IF(YEAR(ДАННЫЕ!$F$1)=YEAR(ДАННЫЕ!$B775),1,0),0)</f>
        <v>0</v>
      </c>
      <c r="C775" s="14">
        <f>IF(ДАННЫЕ!$CM775&gt;0,IF(YEAR(ДАННЫЕ!$F$1)=YEAR(ДАННЫЕ!$CM775),1,0),0)</f>
        <v>0</v>
      </c>
      <c r="D775" s="14">
        <f>IF(ДАННЫЕ!$CJ775&gt;0,IF(ДАННЫЕ!$CL775&gt;ДАННЫЕ!$F$1,1,IF(ДАННЫЕ!$CL775&gt;0,0,1)),0)</f>
        <v>0</v>
      </c>
      <c r="E775" s="43" t="str">
        <f ca="1">IF(ДАННЫЕ!$F$1&gt;0,IF(ДАННЫЕ!$G775&gt;0,DATEDIF(ДАННЫЕ!$G775,ДАННЫЕ!$F$1,"y"),""),IF(ДАННЫЕ!$G775&gt;0,DATEDIF(ДАННЫЕ!$G775,TODAY(),"y"),""))</f>
        <v/>
      </c>
      <c r="F775" s="43" t="str">
        <f xml:space="preserve"> IF(ДАННЫЕ!$F775="М",IF(E775&gt;=18,IF(E775&lt;60,1,""),""),"")&amp;IF(ДАННЫЕ!$F775="Ж",IF(E775&gt;=18,IF(E775&lt;55,1,""),""),"")</f>
        <v/>
      </c>
      <c r="G775" s="43" t="str">
        <f xml:space="preserve"> IF(ДАННЫЕ!$F775="М",IF(E775&gt;=60,2,""),"")&amp;IF(ДАННЫЕ!$F775="Ж",IF(E775&gt;=55,2,""),"")</f>
        <v/>
      </c>
      <c r="H775" s="43" t="str">
        <f t="shared" ca="1" si="33"/>
        <v/>
      </c>
      <c r="I775" s="43" t="str">
        <f t="shared" ca="1" si="34"/>
        <v>03</v>
      </c>
      <c r="J775" s="28" t="str">
        <f ca="1">ДАННЫЕ!$F775&amp;H775&amp;I775&amp;ДАННЫЕ!$I775&amp;"m"&amp;IF(ДАННЫЕ!$I775&gt;0,IF(ДАННЫЕ!$J775&gt;0,0,1),"")&amp;"f"&amp;IF(ДАННЫЕ!$R775&gt;0,IF(YEAR(ДАННЫЕ!$F$1)=YEAR(ДАННЫЕ!$R775),1,0),0)&amp;"z"&amp;ДАННЫЕ!$R775&amp;"p"&amp;ДАННЫЕ!$S775&amp;"i"&amp;ДАННЫЕ!$T775&amp;"h"&amp;ДАННЫЕ!$K775&amp;"be"&amp;ДАННЫЕ!$BI775&amp;"CD"&amp;IF(ДАННЫЕ!BF775&gt;500,4,IF(ДАННЫЕ!BF775&gt;350,3,IF(ДАННЫЕ!BF775&gt;200,2,IF(ДАННЫЕ!BF775&gt;0,1,0))))&amp;"g"&amp;B775&amp;"d"&amp;H775&amp;"l"&amp;ДАННЫЕ!AT775&amp;"a"&amp;ДАННЫЕ!$V775&amp;"v"&amp;R775&amp;"k"&amp;ДАННЫЕ!$U775&amp;"s"&amp;ДАННЫЕ!$Y775&amp;"t"&amp;ДАННЫЕ!$X775&amp;"b"&amp;IF(ДАННЫЕ!$Q775&gt;1,1,0)&amp;"PP"&amp;ДАННЫЕ!Z775&amp;"c"&amp;S775&amp;"x"&amp;IF(ДАННЫЕ!$BY775&gt;0,IF(YEAR(ДАННЫЕ!$F$1)=YEAR(ДАННЫЕ!$BY775),1,0),0)&amp;"n"&amp;IF(ДАННЫЕ!$BZ775&gt;0,IF(YEAR(ДАННЫЕ!$F$1)=YEAR(ДАННЫЕ!$BZ775),1,0),0)&amp;"u"&amp;D775&amp;"z"&amp;IF(ДАННЫЕ!$CL775&gt;0,IF(YEAR(ДАННЫЕ!$F$1)&gt;YEAR(ДАННЫЕ!$CL775),11,12),0)</f>
        <v>03mf0zpihbeCD0g0dlav0kstb0PPc0x0n0u0z0</v>
      </c>
      <c r="K775" s="28" t="str">
        <f ca="1">ДАННЫЕ!$I775&amp;"x"&amp;B775&amp;"w"&amp;IF(T775+ДАННЫЕ!AD775+ДАННЫЕ!AE775+ДАННЫЕ!AF775+ДАННЫЕ!AG775+ДАННЫЕ!AH775+ДАННЫЕ!$AL775+ДАННЫЕ!AI775+ДАННЫЕ!AJ775+ДАННЫЕ!AK775+ДАННЫЕ!AP775+ДАННЫЕ!AQ775+ДАННЫЕ!AR775+ДАННЫЕ!$AM775+ДАННЫЕ!$AN775+ДАННЫЕ!AS775+ДАННЫЕ!AT775&gt;0,1,0)&amp;IF(OR(T775=2,ДАННЫЕ!AD775=2,ДАННЫЕ!AE775=2,ДАННЫЕ!AF775=2,ДАННЫЕ!AG775=2,ДАННЫЕ!AH775=2,ДАННЫЕ!$AL775=2,ДАННЫЕ!AI775=2,ДАННЫЕ!AJ775=2,ДАННЫЕ!AK775=2,ДАННЫЕ!AP775=2,ДАННЫЕ!AQ775=2,ДАННЫЕ!AR775=2,ДАННЫЕ!$AM775=2,ДАННЫЕ!$AN775=2,ДАННЫЕ!AS775=2,ДАННЫЕ!AT775=2),2,0)&amp;"t"&amp;IF(T775&gt;0,"1"&amp;T775,"00")&amp;"f"&amp;IF(ДАННЫЕ!$AC775,"1"&amp;ДАННЫЕ!$AC775,"00")&amp;"b"&amp;IF(ДАННЫЕ!$AD775,"1"&amp;ДАННЫЕ!$AD775,"00")&amp;"g"&amp;IF(ДАННЫЕ!$AF775,"1"&amp;ДАННЫЕ!$AF775,"00")&amp;"c"&amp;IF(ДАННЫЕ!$AG775,"1"&amp;ДАННЫЕ!$AG775,"00")&amp;"i"&amp;IF(ДАННЫЕ!$AH775,"1"&amp;ДАННЫЕ!$AH775,"00")&amp;"r"&amp;IF(ДАННЫЕ!$AL775,"1"&amp;ДАННЫЕ!$AL775,"00")&amp;"m"&amp;IF(ДАННЫЕ!$AI775,"1"&amp;ДАННЫЕ!$AI775,"00")&amp;"hS"&amp;IF(ДАННЫЕ!$AJ775,"1"&amp;ДАННЫЕ!$AJ775,"00")&amp;"hZ"&amp;IF(ДАННЫЕ!$AK775,"1"&amp;ДАННЫЕ!$AK775,"00")&amp;"p"&amp;IF(ДАННЫЕ!$AP775,"1"&amp;ДАННЫЕ!$AP775,"00")&amp;"k"&amp;IF(ДАННЫЕ!$AQ775,"1"&amp;ДАННЫЕ!$AQ775,"00")&amp;"z"&amp;IF(ДАННЫЕ!$AR775,"1"&amp;ДАННЫЕ!$AR775,"00")&amp;"j"&amp;IF(ДАННЫЕ!$AM775,"1"&amp;ДАННЫЕ!$AM775,"00")&amp;"n"&amp;IF(ДАННЫЕ!$AN775,"1"&amp;ДАННЫЕ!$AN775,"00")&amp;"E"&amp;ДАННЫЕ!BI775&amp;"L"&amp;ДАННЫЕ!AO775&amp;"h"&amp;IF(ДАННЫЕ!$AU775&gt;0,1,0)&amp;"v"&amp;IF(ДАННЫЕ!$AW775&gt;0,1,0)&amp;"a"&amp;IF(ДАННЫЕ!$AS775,"1"&amp;ДАННЫЕ!$AS775,"00")&amp;"s"&amp;IF(ДАННЫЕ!$AT775,"1"&amp;ДАННЫЕ!$AT775,"00")&amp;"u"&amp;IF(ДАННЫЕ!$CJ775&gt;0,1,0)&amp;"y"&amp;B775&amp;"d"&amp;H775&amp;"e"&amp;F775&amp;G775</f>
        <v>x0w00t00f00b00g00c00i00r00m00hS00hZ00p00k00z00j00n00ELh0v0a00s00u0y0de</v>
      </c>
      <c r="L775" s="28" t="str">
        <f ca="1">ДАННЫЕ!$I775&amp;"VN"&amp;IF(ДАННЫЕ!AW775&gt;0,11,10)&amp;"CD"&amp;IF(ДАННЫЕ!BF775&gt;500,16,IF(ДАННЫЕ!BF775&gt;350,15,IF(ДАННЫЕ!BF775&gt;=200,14,IF(ДАННЫЕ!BF775&gt;=100,13,IF(ДАННЫЕ!BF775&gt;=50,12,IF(ДАННЫЕ!BF775&gt;0,11,10))))))&amp;"AR"&amp;IF(ДАННЫЕ!BX775&gt;0,1,0)&amp;"GD"&amp;B775&amp;"VV"&amp;IF(E775&gt;=5,IF(E775&lt;18,1,0),0)</f>
        <v>VN10CD10AR0GD0VV0</v>
      </c>
      <c r="M775" s="28" t="str">
        <f>ДАННЫЕ!$I775&amp;"b"&amp;ДАННЫЕ!$BI775&amp;"r"&amp;ДАННЫЕ!$BJ775&amp;"CD"&amp;IF(ДАННЫЕ!BF775&gt;0,IF(ДАННЫЕ!BF775&lt;200,1,IF(ДАННЫЕ!BF775&lt;350,2,3)),0)&amp;"h"&amp;IF(ДАННЫЕ!$BK775+ДАННЫЕ!$BL775+ДАННЫЕ!$BM775&gt;0,1,0)&amp;"x"&amp;ДАННЫЕ!$BK775&amp;"y"&amp;ДАННЫЕ!$BL775&amp;"z"&amp;ДАННЫЕ!$BM775&amp;"c"&amp;IF(ДАННЫЕ!$BK775+ДАННЫЕ!$BL775+ДАННЫЕ!$BM775=3,1,0)&amp;"a"&amp;IF(ДАННЫЕ!$BQ775+ДАННЫЕ!$BR775&gt;0,1,0)&amp;"d"&amp;ДАННЫЕ!$BQ775&amp;"v"&amp;ДАННЫЕ!$BR775&amp;"p"&amp;ДАННЫЕ!$BS775&amp;"n"&amp;ДАННЫЕ!$BU775&amp;"t"&amp;ДАННЫЕ!$BV775&amp;"o"&amp;ДАННЫЕ!$BT775&amp;"l"&amp;IF(ДАННЫЕ!$BN775&gt;0,1,0)&amp;ДАННЫЕ!$BN775&amp;"g"&amp;ДАННЫЕ!$BO775&amp;"s"&amp;ДАННЫЕ!$BP775&amp;"DZ"&amp;IF(ДАННЫЕ!B775-ДАННЫЕ!G775 &lt; 60,IF(ДАННЫЕ!B775-ДАННЫЕ!G775 &gt;= 0,1,0),0)&amp;"u"&amp;IF(ДАННЫЕ!$CJ775&gt;0,1,0)</f>
        <v>brCD0h0xyzc0a0dvpntol0gsDZ1u0</v>
      </c>
      <c r="N775" s="28" t="str">
        <f ca="1">ДАННЫЕ!$F775&amp;ДАННЫЕ!$I775&amp;"g"&amp;B775&amp;"cf"&amp;D775&amp;"a"&amp;IF(ДАННЫЕ!$BX775&gt;0,1,0)&amp;IF(ДАННЫЕ!$BF775&gt;500,1,IF(ДАННЫЕ!$BF775&gt;350,2,IF(ДАННЫЕ!$BF775&gt;=200,3,IF(ДАННЫЕ!$BF775&gt;=100,4,IF(ДАННЫЕ!$BF775&gt;=50,5,IF(ДАННЫЕ!$BF775&lt;50,6,0))))))&amp;"AR"&amp;IF(DATEDIF(ДАННЫЕ!$BX775,ДАННЫЕ!$F$1,"y")&gt;1,1,0)&amp;"VG"&amp;IF(ДАННЫЕ!$BH775="0",1,0)&amp;"o"&amp;IF(T775+ДАННЫЕ!$AF775+ДАННЫЕ!$AG775+ДАННЫЕ!$AH775+ДАННЫЕ!$AI775+ДАННЫЕ!$AJ775+ДАННЫЕ!$AP775+ДАННЫЕ!$AQ775+ДАННЫЕ!$AR775+ДАННЫЕ!$AU775+ДАННЫЕ!$AW775+ДАННЫЕ!$AS775+ДАННЫЕ!$AT775&gt;0,1,0)&amp;"x"&amp;ДАННЫЕ!$AG775&amp;"p"&amp;IF(ДАННЫЕ!$BY775&gt;0,1,0)&amp;"v"&amp;IF(ДАННЫЕ!$BZ775&gt;0,1,0)&amp;"n"&amp;ДАННЫЕ!$CA775&amp;"t"&amp;ДАННЫЕ!$AY775&amp;"k"&amp;ДАННЫЕ!$CB775&amp;"q"&amp;ДАННЫЕ!$CC775&amp;"w"&amp;ДАННЫЕ!$CD775&amp;"e"&amp;ДАННЫЕ!$CE775&amp;"m"&amp;ДАННЫЕ!$CF775&amp;"c"&amp;ДАННЫЕ!$CG775&amp;"z"&amp;ДАННЫЕ!$CH775&amp;"d"&amp;IF(H775=4,1,0)&amp;"s"&amp;IF(ДАННЫЕ!$J775=1,0,1)&amp;"u"&amp;IF(ДАННЫЕ!$CJ775&gt;0,1,0)</f>
        <v>g0cf0a06AR1VG0o0xp0v0ntkqwemczd0s1u0</v>
      </c>
      <c r="O775" s="28" t="str">
        <f>ДАННЫЕ!$I775&amp;"g"&amp;B775&amp;A775&amp;"f"&amp;P775&amp;"c"&amp;IF(ДАННЫЕ!$U775&gt;0,1,0)&amp;"s"&amp;IF(ДАННЫЕ!$Q775&gt;0,IF(YEAR(ДАННЫЕ!$F$1)=YEAR(ДАННЫЕ!$Q775),IF(MONTH(ДАННЫЕ!$F$1)=MONTH(ДАННЫЕ!$Q775),111,11),1),0)&amp;"i"&amp;IF(ДАННЫЕ!$R775+ДАННЫЕ!$S775+ДАННЫЕ!$T775=0,0,1)&amp;"h"&amp;IF(ДАННЫЕ!$P775&gt;0,1,0)&amp;"p"&amp;IF(ДАННЫЕ!$CI775&gt;0,IF(YEAR(ДАННЫЕ!$F$1)=YEAR(ДАННЫЕ!$CI775),IF(MONTH(ДАННЫЕ!$F$1)=MONTH(ДАННЫЕ!$CI775),111,11),1),0)&amp;"d"&amp;IF(ДАННЫЕ!$CJ775&gt;0,IF(YEAR(ДАННЫЕ!$F$1)=YEAR(ДАННЫЕ!$CJ775),IF(MONTH(ДАННЫЕ!$F$1)=MONTH(ДАННЫЕ!$CJ775),111,11),1),0)&amp;"o"&amp;IF(ДАННЫЕ!$CK775&gt;0,IF(MONTH(ДАННЫЕ!$F$1)=MONTH(ДАННЫЕ!$CK775),111,11),0)&amp;"v"&amp;IF(ДАННЫЕ!$BE775&gt;0,IF(MONTH(ДАННЫЕ!$F$1)=MONTH(ДАННЫЕ!$BE775),111,11),0)</f>
        <v>g00f0c0s0i0h0p0d0o0v0</v>
      </c>
      <c r="P775" s="15">
        <f t="shared" si="35"/>
        <v>0</v>
      </c>
      <c r="Q775" s="15">
        <f>IF(ДАННЫЕ!$F$1&gt;ДАННЫЕ!$N775,IF(YEAR(ДАННЫЕ!$F$1)=YEAR(ДАННЫЕ!M775),1,0),0)</f>
        <v>0</v>
      </c>
      <c r="R775" s="15">
        <f>IF(ДАННЫЕ!$F$1&gt;ДАННЫЕ!$N775,IF(YEAR(ДАННЫЕ!$F$1)=YEAR(ДАННЫЕ!N775),1,0),0)</f>
        <v>0</v>
      </c>
      <c r="S775" s="15">
        <f>IF(ДАННЫЕ!$AA775="2А",1,IF(ДАННЫЕ!$AA775="2Б",2,IF(ДАННЫЕ!$AA775="2В",3,IF(ДАННЫЕ!$AA775=3,4,IF(ДАННЫЕ!$AA775="4А",5,IF(ДАННЫЕ!$AA775="4Б",6,IF(ДАННЫЕ!$AA775="4В",7,IF(ДАННЫЕ!$AA775=5,8,0))))))))</f>
        <v>0</v>
      </c>
      <c r="T775" s="15">
        <f>IF(OR(ДАННЫЕ!$AC775=2,ДАННЫЕ!$AD775=2,ДАННЫЕ!$AE775=2),2,IF(OR(ДАННЫЕ!$AC775=1,ДАННЫЕ!$AD775=1,ДАННЫЕ!$AE775=1),1,0))</f>
        <v>0</v>
      </c>
    </row>
    <row r="776" spans="1:20" ht="15" customHeight="1" x14ac:dyDescent="0.2">
      <c r="A776" s="78">
        <f>IF(B776&gt;0,IF(MONTH(ДАННЫЕ!$F$1)=MONTH(ДАННЫЕ!$B776),1,0),0)</f>
        <v>0</v>
      </c>
      <c r="B776" s="14">
        <f>IF(ДАННЫЕ!$B776&gt;0,IF(YEAR(ДАННЫЕ!$F$1)=YEAR(ДАННЫЕ!$B776),1,0),0)</f>
        <v>0</v>
      </c>
      <c r="C776" s="14">
        <f>IF(ДАННЫЕ!$CM776&gt;0,IF(YEAR(ДАННЫЕ!$F$1)=YEAR(ДАННЫЕ!$CM776),1,0),0)</f>
        <v>0</v>
      </c>
      <c r="D776" s="14">
        <f>IF(ДАННЫЕ!$CJ776&gt;0,IF(ДАННЫЕ!$CL776&gt;ДАННЫЕ!$F$1,1,IF(ДАННЫЕ!$CL776&gt;0,0,1)),0)</f>
        <v>0</v>
      </c>
      <c r="E776" s="43" t="str">
        <f ca="1">IF(ДАННЫЕ!$F$1&gt;0,IF(ДАННЫЕ!$G776&gt;0,DATEDIF(ДАННЫЕ!$G776,ДАННЫЕ!$F$1,"y"),""),IF(ДАННЫЕ!$G776&gt;0,DATEDIF(ДАННЫЕ!$G776,TODAY(),"y"),""))</f>
        <v/>
      </c>
      <c r="F776" s="43" t="str">
        <f xml:space="preserve"> IF(ДАННЫЕ!$F776="М",IF(E776&gt;=18,IF(E776&lt;60,1,""),""),"")&amp;IF(ДАННЫЕ!$F776="Ж",IF(E776&gt;=18,IF(E776&lt;55,1,""),""),"")</f>
        <v/>
      </c>
      <c r="G776" s="43" t="str">
        <f xml:space="preserve"> IF(ДАННЫЕ!$F776="М",IF(E776&gt;=60,2,""),"")&amp;IF(ДАННЫЕ!$F776="Ж",IF(E776&gt;=55,2,""),"")</f>
        <v/>
      </c>
      <c r="H776" s="43" t="str">
        <f t="shared" ref="H776:H839" ca="1" si="36">IF(E776&lt;0,"-1",IF(E776&lt;1,11,IF(E776&lt;3,12,IF(E776&lt;5,13,IF(E776&lt;10,14,IF(E776&lt;15,15,IF(E776&lt;18,16,"")))))))</f>
        <v/>
      </c>
      <c r="I776" s="43" t="str">
        <f t="shared" ref="I776:I839" ca="1" si="37">IF(E776&gt;=60,"03",IF(E776&gt;=50,"02",IF(E776&gt;=45,"01",IF(E776&gt;=35,9,IF(E776&gt;=25,8,IF(E776&gt;=18,7,""))))))</f>
        <v>03</v>
      </c>
      <c r="J776" s="28" t="str">
        <f ca="1">ДАННЫЕ!$F776&amp;H776&amp;I776&amp;ДАННЫЕ!$I776&amp;"m"&amp;IF(ДАННЫЕ!$I776&gt;0,IF(ДАННЫЕ!$J776&gt;0,0,1),"")&amp;"f"&amp;IF(ДАННЫЕ!$R776&gt;0,IF(YEAR(ДАННЫЕ!$F$1)=YEAR(ДАННЫЕ!$R776),1,0),0)&amp;"z"&amp;ДАННЫЕ!$R776&amp;"p"&amp;ДАННЫЕ!$S776&amp;"i"&amp;ДАННЫЕ!$T776&amp;"h"&amp;ДАННЫЕ!$K776&amp;"be"&amp;ДАННЫЕ!$BI776&amp;"CD"&amp;IF(ДАННЫЕ!BF776&gt;500,4,IF(ДАННЫЕ!BF776&gt;350,3,IF(ДАННЫЕ!BF776&gt;200,2,IF(ДАННЫЕ!BF776&gt;0,1,0))))&amp;"g"&amp;B776&amp;"d"&amp;H776&amp;"l"&amp;ДАННЫЕ!AT776&amp;"a"&amp;ДАННЫЕ!$V776&amp;"v"&amp;R776&amp;"k"&amp;ДАННЫЕ!$U776&amp;"s"&amp;ДАННЫЕ!$Y776&amp;"t"&amp;ДАННЫЕ!$X776&amp;"b"&amp;IF(ДАННЫЕ!$Q776&gt;1,1,0)&amp;"PP"&amp;ДАННЫЕ!Z776&amp;"c"&amp;S776&amp;"x"&amp;IF(ДАННЫЕ!$BY776&gt;0,IF(YEAR(ДАННЫЕ!$F$1)=YEAR(ДАННЫЕ!$BY776),1,0),0)&amp;"n"&amp;IF(ДАННЫЕ!$BZ776&gt;0,IF(YEAR(ДАННЫЕ!$F$1)=YEAR(ДАННЫЕ!$BZ776),1,0),0)&amp;"u"&amp;D776&amp;"z"&amp;IF(ДАННЫЕ!$CL776&gt;0,IF(YEAR(ДАННЫЕ!$F$1)&gt;YEAR(ДАННЫЕ!$CL776),11,12),0)</f>
        <v>03mf0zpihbeCD0g0dlav0kstb0PPc0x0n0u0z0</v>
      </c>
      <c r="K776" s="28" t="str">
        <f ca="1">ДАННЫЕ!$I776&amp;"x"&amp;B776&amp;"w"&amp;IF(T776+ДАННЫЕ!AD776+ДАННЫЕ!AE776+ДАННЫЕ!AF776+ДАННЫЕ!AG776+ДАННЫЕ!AH776+ДАННЫЕ!$AL776+ДАННЫЕ!AI776+ДАННЫЕ!AJ776+ДАННЫЕ!AK776+ДАННЫЕ!AP776+ДАННЫЕ!AQ776+ДАННЫЕ!AR776+ДАННЫЕ!$AM776+ДАННЫЕ!$AN776+ДАННЫЕ!AS776+ДАННЫЕ!AT776&gt;0,1,0)&amp;IF(OR(T776=2,ДАННЫЕ!AD776=2,ДАННЫЕ!AE776=2,ДАННЫЕ!AF776=2,ДАННЫЕ!AG776=2,ДАННЫЕ!AH776=2,ДАННЫЕ!$AL776=2,ДАННЫЕ!AI776=2,ДАННЫЕ!AJ776=2,ДАННЫЕ!AK776=2,ДАННЫЕ!AP776=2,ДАННЫЕ!AQ776=2,ДАННЫЕ!AR776=2,ДАННЫЕ!$AM776=2,ДАННЫЕ!$AN776=2,ДАННЫЕ!AS776=2,ДАННЫЕ!AT776=2),2,0)&amp;"t"&amp;IF(T776&gt;0,"1"&amp;T776,"00")&amp;"f"&amp;IF(ДАННЫЕ!$AC776,"1"&amp;ДАННЫЕ!$AC776,"00")&amp;"b"&amp;IF(ДАННЫЕ!$AD776,"1"&amp;ДАННЫЕ!$AD776,"00")&amp;"g"&amp;IF(ДАННЫЕ!$AF776,"1"&amp;ДАННЫЕ!$AF776,"00")&amp;"c"&amp;IF(ДАННЫЕ!$AG776,"1"&amp;ДАННЫЕ!$AG776,"00")&amp;"i"&amp;IF(ДАННЫЕ!$AH776,"1"&amp;ДАННЫЕ!$AH776,"00")&amp;"r"&amp;IF(ДАННЫЕ!$AL776,"1"&amp;ДАННЫЕ!$AL776,"00")&amp;"m"&amp;IF(ДАННЫЕ!$AI776,"1"&amp;ДАННЫЕ!$AI776,"00")&amp;"hS"&amp;IF(ДАННЫЕ!$AJ776,"1"&amp;ДАННЫЕ!$AJ776,"00")&amp;"hZ"&amp;IF(ДАННЫЕ!$AK776,"1"&amp;ДАННЫЕ!$AK776,"00")&amp;"p"&amp;IF(ДАННЫЕ!$AP776,"1"&amp;ДАННЫЕ!$AP776,"00")&amp;"k"&amp;IF(ДАННЫЕ!$AQ776,"1"&amp;ДАННЫЕ!$AQ776,"00")&amp;"z"&amp;IF(ДАННЫЕ!$AR776,"1"&amp;ДАННЫЕ!$AR776,"00")&amp;"j"&amp;IF(ДАННЫЕ!$AM776,"1"&amp;ДАННЫЕ!$AM776,"00")&amp;"n"&amp;IF(ДАННЫЕ!$AN776,"1"&amp;ДАННЫЕ!$AN776,"00")&amp;"E"&amp;ДАННЫЕ!BI776&amp;"L"&amp;ДАННЫЕ!AO776&amp;"h"&amp;IF(ДАННЫЕ!$AU776&gt;0,1,0)&amp;"v"&amp;IF(ДАННЫЕ!$AW776&gt;0,1,0)&amp;"a"&amp;IF(ДАННЫЕ!$AS776,"1"&amp;ДАННЫЕ!$AS776,"00")&amp;"s"&amp;IF(ДАННЫЕ!$AT776,"1"&amp;ДАННЫЕ!$AT776,"00")&amp;"u"&amp;IF(ДАННЫЕ!$CJ776&gt;0,1,0)&amp;"y"&amp;B776&amp;"d"&amp;H776&amp;"e"&amp;F776&amp;G776</f>
        <v>x0w00t00f00b00g00c00i00r00m00hS00hZ00p00k00z00j00n00ELh0v0a00s00u0y0de</v>
      </c>
      <c r="L776" s="28" t="str">
        <f ca="1">ДАННЫЕ!$I776&amp;"VN"&amp;IF(ДАННЫЕ!AW776&gt;0,11,10)&amp;"CD"&amp;IF(ДАННЫЕ!BF776&gt;500,16,IF(ДАННЫЕ!BF776&gt;350,15,IF(ДАННЫЕ!BF776&gt;=200,14,IF(ДАННЫЕ!BF776&gt;=100,13,IF(ДАННЫЕ!BF776&gt;=50,12,IF(ДАННЫЕ!BF776&gt;0,11,10))))))&amp;"AR"&amp;IF(ДАННЫЕ!BX776&gt;0,1,0)&amp;"GD"&amp;B776&amp;"VV"&amp;IF(E776&gt;=5,IF(E776&lt;18,1,0),0)</f>
        <v>VN10CD10AR0GD0VV0</v>
      </c>
      <c r="M776" s="28" t="str">
        <f>ДАННЫЕ!$I776&amp;"b"&amp;ДАННЫЕ!$BI776&amp;"r"&amp;ДАННЫЕ!$BJ776&amp;"CD"&amp;IF(ДАННЫЕ!BF776&gt;0,IF(ДАННЫЕ!BF776&lt;200,1,IF(ДАННЫЕ!BF776&lt;350,2,3)),0)&amp;"h"&amp;IF(ДАННЫЕ!$BK776+ДАННЫЕ!$BL776+ДАННЫЕ!$BM776&gt;0,1,0)&amp;"x"&amp;ДАННЫЕ!$BK776&amp;"y"&amp;ДАННЫЕ!$BL776&amp;"z"&amp;ДАННЫЕ!$BM776&amp;"c"&amp;IF(ДАННЫЕ!$BK776+ДАННЫЕ!$BL776+ДАННЫЕ!$BM776=3,1,0)&amp;"a"&amp;IF(ДАННЫЕ!$BQ776+ДАННЫЕ!$BR776&gt;0,1,0)&amp;"d"&amp;ДАННЫЕ!$BQ776&amp;"v"&amp;ДАННЫЕ!$BR776&amp;"p"&amp;ДАННЫЕ!$BS776&amp;"n"&amp;ДАННЫЕ!$BU776&amp;"t"&amp;ДАННЫЕ!$BV776&amp;"o"&amp;ДАННЫЕ!$BT776&amp;"l"&amp;IF(ДАННЫЕ!$BN776&gt;0,1,0)&amp;ДАННЫЕ!$BN776&amp;"g"&amp;ДАННЫЕ!$BO776&amp;"s"&amp;ДАННЫЕ!$BP776&amp;"DZ"&amp;IF(ДАННЫЕ!B776-ДАННЫЕ!G776 &lt; 60,IF(ДАННЫЕ!B776-ДАННЫЕ!G776 &gt;= 0,1,0),0)&amp;"u"&amp;IF(ДАННЫЕ!$CJ776&gt;0,1,0)</f>
        <v>brCD0h0xyzc0a0dvpntol0gsDZ1u0</v>
      </c>
      <c r="N776" s="28" t="str">
        <f ca="1">ДАННЫЕ!$F776&amp;ДАННЫЕ!$I776&amp;"g"&amp;B776&amp;"cf"&amp;D776&amp;"a"&amp;IF(ДАННЫЕ!$BX776&gt;0,1,0)&amp;IF(ДАННЫЕ!$BF776&gt;500,1,IF(ДАННЫЕ!$BF776&gt;350,2,IF(ДАННЫЕ!$BF776&gt;=200,3,IF(ДАННЫЕ!$BF776&gt;=100,4,IF(ДАННЫЕ!$BF776&gt;=50,5,IF(ДАННЫЕ!$BF776&lt;50,6,0))))))&amp;"AR"&amp;IF(DATEDIF(ДАННЫЕ!$BX776,ДАННЫЕ!$F$1,"y")&gt;1,1,0)&amp;"VG"&amp;IF(ДАННЫЕ!$BH776="0",1,0)&amp;"o"&amp;IF(T776+ДАННЫЕ!$AF776+ДАННЫЕ!$AG776+ДАННЫЕ!$AH776+ДАННЫЕ!$AI776+ДАННЫЕ!$AJ776+ДАННЫЕ!$AP776+ДАННЫЕ!$AQ776+ДАННЫЕ!$AR776+ДАННЫЕ!$AU776+ДАННЫЕ!$AW776+ДАННЫЕ!$AS776+ДАННЫЕ!$AT776&gt;0,1,0)&amp;"x"&amp;ДАННЫЕ!$AG776&amp;"p"&amp;IF(ДАННЫЕ!$BY776&gt;0,1,0)&amp;"v"&amp;IF(ДАННЫЕ!$BZ776&gt;0,1,0)&amp;"n"&amp;ДАННЫЕ!$CA776&amp;"t"&amp;ДАННЫЕ!$AY776&amp;"k"&amp;ДАННЫЕ!$CB776&amp;"q"&amp;ДАННЫЕ!$CC776&amp;"w"&amp;ДАННЫЕ!$CD776&amp;"e"&amp;ДАННЫЕ!$CE776&amp;"m"&amp;ДАННЫЕ!$CF776&amp;"c"&amp;ДАННЫЕ!$CG776&amp;"z"&amp;ДАННЫЕ!$CH776&amp;"d"&amp;IF(H776=4,1,0)&amp;"s"&amp;IF(ДАННЫЕ!$J776=1,0,1)&amp;"u"&amp;IF(ДАННЫЕ!$CJ776&gt;0,1,0)</f>
        <v>g0cf0a06AR1VG0o0xp0v0ntkqwemczd0s1u0</v>
      </c>
      <c r="O776" s="28" t="str">
        <f>ДАННЫЕ!$I776&amp;"g"&amp;B776&amp;A776&amp;"f"&amp;P776&amp;"c"&amp;IF(ДАННЫЕ!$U776&gt;0,1,0)&amp;"s"&amp;IF(ДАННЫЕ!$Q776&gt;0,IF(YEAR(ДАННЫЕ!$F$1)=YEAR(ДАННЫЕ!$Q776),IF(MONTH(ДАННЫЕ!$F$1)=MONTH(ДАННЫЕ!$Q776),111,11),1),0)&amp;"i"&amp;IF(ДАННЫЕ!$R776+ДАННЫЕ!$S776+ДАННЫЕ!$T776=0,0,1)&amp;"h"&amp;IF(ДАННЫЕ!$P776&gt;0,1,0)&amp;"p"&amp;IF(ДАННЫЕ!$CI776&gt;0,IF(YEAR(ДАННЫЕ!$F$1)=YEAR(ДАННЫЕ!$CI776),IF(MONTH(ДАННЫЕ!$F$1)=MONTH(ДАННЫЕ!$CI776),111,11),1),0)&amp;"d"&amp;IF(ДАННЫЕ!$CJ776&gt;0,IF(YEAR(ДАННЫЕ!$F$1)=YEAR(ДАННЫЕ!$CJ776),IF(MONTH(ДАННЫЕ!$F$1)=MONTH(ДАННЫЕ!$CJ776),111,11),1),0)&amp;"o"&amp;IF(ДАННЫЕ!$CK776&gt;0,IF(MONTH(ДАННЫЕ!$F$1)=MONTH(ДАННЫЕ!$CK776),111,11),0)&amp;"v"&amp;IF(ДАННЫЕ!$BE776&gt;0,IF(MONTH(ДАННЫЕ!$F$1)=MONTH(ДАННЫЕ!$BE776),111,11),0)</f>
        <v>g00f0c0s0i0h0p0d0o0v0</v>
      </c>
      <c r="P776" s="15">
        <f t="shared" ref="P776:P839" si="38">IF(Q776&gt;R776,1,0)</f>
        <v>0</v>
      </c>
      <c r="Q776" s="15">
        <f>IF(ДАННЫЕ!$F$1&gt;ДАННЫЕ!$N776,IF(YEAR(ДАННЫЕ!$F$1)=YEAR(ДАННЫЕ!M776),1,0),0)</f>
        <v>0</v>
      </c>
      <c r="R776" s="15">
        <f>IF(ДАННЫЕ!$F$1&gt;ДАННЫЕ!$N776,IF(YEAR(ДАННЫЕ!$F$1)=YEAR(ДАННЫЕ!N776),1,0),0)</f>
        <v>0</v>
      </c>
      <c r="S776" s="15">
        <f>IF(ДАННЫЕ!$AA776="2А",1,IF(ДАННЫЕ!$AA776="2Б",2,IF(ДАННЫЕ!$AA776="2В",3,IF(ДАННЫЕ!$AA776=3,4,IF(ДАННЫЕ!$AA776="4А",5,IF(ДАННЫЕ!$AA776="4Б",6,IF(ДАННЫЕ!$AA776="4В",7,IF(ДАННЫЕ!$AA776=5,8,0))))))))</f>
        <v>0</v>
      </c>
      <c r="T776" s="15">
        <f>IF(OR(ДАННЫЕ!$AC776=2,ДАННЫЕ!$AD776=2,ДАННЫЕ!$AE776=2),2,IF(OR(ДАННЫЕ!$AC776=1,ДАННЫЕ!$AD776=1,ДАННЫЕ!$AE776=1),1,0))</f>
        <v>0</v>
      </c>
    </row>
    <row r="777" spans="1:20" ht="15" customHeight="1" x14ac:dyDescent="0.2">
      <c r="A777" s="78">
        <f>IF(B777&gt;0,IF(MONTH(ДАННЫЕ!$F$1)=MONTH(ДАННЫЕ!$B777),1,0),0)</f>
        <v>0</v>
      </c>
      <c r="B777" s="14">
        <f>IF(ДАННЫЕ!$B777&gt;0,IF(YEAR(ДАННЫЕ!$F$1)=YEAR(ДАННЫЕ!$B777),1,0),0)</f>
        <v>0</v>
      </c>
      <c r="C777" s="14">
        <f>IF(ДАННЫЕ!$CM777&gt;0,IF(YEAR(ДАННЫЕ!$F$1)=YEAR(ДАННЫЕ!$CM777),1,0),0)</f>
        <v>0</v>
      </c>
      <c r="D777" s="14">
        <f>IF(ДАННЫЕ!$CJ777&gt;0,IF(ДАННЫЕ!$CL777&gt;ДАННЫЕ!$F$1,1,IF(ДАННЫЕ!$CL777&gt;0,0,1)),0)</f>
        <v>0</v>
      </c>
      <c r="E777" s="43" t="str">
        <f ca="1">IF(ДАННЫЕ!$F$1&gt;0,IF(ДАННЫЕ!$G777&gt;0,DATEDIF(ДАННЫЕ!$G777,ДАННЫЕ!$F$1,"y"),""),IF(ДАННЫЕ!$G777&gt;0,DATEDIF(ДАННЫЕ!$G777,TODAY(),"y"),""))</f>
        <v/>
      </c>
      <c r="F777" s="43" t="str">
        <f xml:space="preserve"> IF(ДАННЫЕ!$F777="М",IF(E777&gt;=18,IF(E777&lt;60,1,""),""),"")&amp;IF(ДАННЫЕ!$F777="Ж",IF(E777&gt;=18,IF(E777&lt;55,1,""),""),"")</f>
        <v/>
      </c>
      <c r="G777" s="43" t="str">
        <f xml:space="preserve"> IF(ДАННЫЕ!$F777="М",IF(E777&gt;=60,2,""),"")&amp;IF(ДАННЫЕ!$F777="Ж",IF(E777&gt;=55,2,""),"")</f>
        <v/>
      </c>
      <c r="H777" s="43" t="str">
        <f t="shared" ca="1" si="36"/>
        <v/>
      </c>
      <c r="I777" s="43" t="str">
        <f t="shared" ca="1" si="37"/>
        <v>03</v>
      </c>
      <c r="J777" s="28" t="str">
        <f ca="1">ДАННЫЕ!$F777&amp;H777&amp;I777&amp;ДАННЫЕ!$I777&amp;"m"&amp;IF(ДАННЫЕ!$I777&gt;0,IF(ДАННЫЕ!$J777&gt;0,0,1),"")&amp;"f"&amp;IF(ДАННЫЕ!$R777&gt;0,IF(YEAR(ДАННЫЕ!$F$1)=YEAR(ДАННЫЕ!$R777),1,0),0)&amp;"z"&amp;ДАННЫЕ!$R777&amp;"p"&amp;ДАННЫЕ!$S777&amp;"i"&amp;ДАННЫЕ!$T777&amp;"h"&amp;ДАННЫЕ!$K777&amp;"be"&amp;ДАННЫЕ!$BI777&amp;"CD"&amp;IF(ДАННЫЕ!BF777&gt;500,4,IF(ДАННЫЕ!BF777&gt;350,3,IF(ДАННЫЕ!BF777&gt;200,2,IF(ДАННЫЕ!BF777&gt;0,1,0))))&amp;"g"&amp;B777&amp;"d"&amp;H777&amp;"l"&amp;ДАННЫЕ!AT777&amp;"a"&amp;ДАННЫЕ!$V777&amp;"v"&amp;R777&amp;"k"&amp;ДАННЫЕ!$U777&amp;"s"&amp;ДАННЫЕ!$Y777&amp;"t"&amp;ДАННЫЕ!$X777&amp;"b"&amp;IF(ДАННЫЕ!$Q777&gt;1,1,0)&amp;"PP"&amp;ДАННЫЕ!Z777&amp;"c"&amp;S777&amp;"x"&amp;IF(ДАННЫЕ!$BY777&gt;0,IF(YEAR(ДАННЫЕ!$F$1)=YEAR(ДАННЫЕ!$BY777),1,0),0)&amp;"n"&amp;IF(ДАННЫЕ!$BZ777&gt;0,IF(YEAR(ДАННЫЕ!$F$1)=YEAR(ДАННЫЕ!$BZ777),1,0),0)&amp;"u"&amp;D777&amp;"z"&amp;IF(ДАННЫЕ!$CL777&gt;0,IF(YEAR(ДАННЫЕ!$F$1)&gt;YEAR(ДАННЫЕ!$CL777),11,12),0)</f>
        <v>03mf0zpihbeCD0g0dlav0kstb0PPc0x0n0u0z0</v>
      </c>
      <c r="K777" s="28" t="str">
        <f ca="1">ДАННЫЕ!$I777&amp;"x"&amp;B777&amp;"w"&amp;IF(T777+ДАННЫЕ!AD777+ДАННЫЕ!AE777+ДАННЫЕ!AF777+ДАННЫЕ!AG777+ДАННЫЕ!AH777+ДАННЫЕ!$AL777+ДАННЫЕ!AI777+ДАННЫЕ!AJ777+ДАННЫЕ!AK777+ДАННЫЕ!AP777+ДАННЫЕ!AQ777+ДАННЫЕ!AR777+ДАННЫЕ!$AM777+ДАННЫЕ!$AN777+ДАННЫЕ!AS777+ДАННЫЕ!AT777&gt;0,1,0)&amp;IF(OR(T777=2,ДАННЫЕ!AD777=2,ДАННЫЕ!AE777=2,ДАННЫЕ!AF777=2,ДАННЫЕ!AG777=2,ДАННЫЕ!AH777=2,ДАННЫЕ!$AL777=2,ДАННЫЕ!AI777=2,ДАННЫЕ!AJ777=2,ДАННЫЕ!AK777=2,ДАННЫЕ!AP777=2,ДАННЫЕ!AQ777=2,ДАННЫЕ!AR777=2,ДАННЫЕ!$AM777=2,ДАННЫЕ!$AN777=2,ДАННЫЕ!AS777=2,ДАННЫЕ!AT777=2),2,0)&amp;"t"&amp;IF(T777&gt;0,"1"&amp;T777,"00")&amp;"f"&amp;IF(ДАННЫЕ!$AC777,"1"&amp;ДАННЫЕ!$AC777,"00")&amp;"b"&amp;IF(ДАННЫЕ!$AD777,"1"&amp;ДАННЫЕ!$AD777,"00")&amp;"g"&amp;IF(ДАННЫЕ!$AF777,"1"&amp;ДАННЫЕ!$AF777,"00")&amp;"c"&amp;IF(ДАННЫЕ!$AG777,"1"&amp;ДАННЫЕ!$AG777,"00")&amp;"i"&amp;IF(ДАННЫЕ!$AH777,"1"&amp;ДАННЫЕ!$AH777,"00")&amp;"r"&amp;IF(ДАННЫЕ!$AL777,"1"&amp;ДАННЫЕ!$AL777,"00")&amp;"m"&amp;IF(ДАННЫЕ!$AI777,"1"&amp;ДАННЫЕ!$AI777,"00")&amp;"hS"&amp;IF(ДАННЫЕ!$AJ777,"1"&amp;ДАННЫЕ!$AJ777,"00")&amp;"hZ"&amp;IF(ДАННЫЕ!$AK777,"1"&amp;ДАННЫЕ!$AK777,"00")&amp;"p"&amp;IF(ДАННЫЕ!$AP777,"1"&amp;ДАННЫЕ!$AP777,"00")&amp;"k"&amp;IF(ДАННЫЕ!$AQ777,"1"&amp;ДАННЫЕ!$AQ777,"00")&amp;"z"&amp;IF(ДАННЫЕ!$AR777,"1"&amp;ДАННЫЕ!$AR777,"00")&amp;"j"&amp;IF(ДАННЫЕ!$AM777,"1"&amp;ДАННЫЕ!$AM777,"00")&amp;"n"&amp;IF(ДАННЫЕ!$AN777,"1"&amp;ДАННЫЕ!$AN777,"00")&amp;"E"&amp;ДАННЫЕ!BI777&amp;"L"&amp;ДАННЫЕ!AO777&amp;"h"&amp;IF(ДАННЫЕ!$AU777&gt;0,1,0)&amp;"v"&amp;IF(ДАННЫЕ!$AW777&gt;0,1,0)&amp;"a"&amp;IF(ДАННЫЕ!$AS777,"1"&amp;ДАННЫЕ!$AS777,"00")&amp;"s"&amp;IF(ДАННЫЕ!$AT777,"1"&amp;ДАННЫЕ!$AT777,"00")&amp;"u"&amp;IF(ДАННЫЕ!$CJ777&gt;0,1,0)&amp;"y"&amp;B777&amp;"d"&amp;H777&amp;"e"&amp;F777&amp;G777</f>
        <v>x0w00t00f00b00g00c00i00r00m00hS00hZ00p00k00z00j00n00ELh0v0a00s00u0y0de</v>
      </c>
      <c r="L777" s="28" t="str">
        <f ca="1">ДАННЫЕ!$I777&amp;"VN"&amp;IF(ДАННЫЕ!AW777&gt;0,11,10)&amp;"CD"&amp;IF(ДАННЫЕ!BF777&gt;500,16,IF(ДАННЫЕ!BF777&gt;350,15,IF(ДАННЫЕ!BF777&gt;=200,14,IF(ДАННЫЕ!BF777&gt;=100,13,IF(ДАННЫЕ!BF777&gt;=50,12,IF(ДАННЫЕ!BF777&gt;0,11,10))))))&amp;"AR"&amp;IF(ДАННЫЕ!BX777&gt;0,1,0)&amp;"GD"&amp;B777&amp;"VV"&amp;IF(E777&gt;=5,IF(E777&lt;18,1,0),0)</f>
        <v>VN10CD10AR0GD0VV0</v>
      </c>
      <c r="M777" s="28" t="str">
        <f>ДАННЫЕ!$I777&amp;"b"&amp;ДАННЫЕ!$BI777&amp;"r"&amp;ДАННЫЕ!$BJ777&amp;"CD"&amp;IF(ДАННЫЕ!BF777&gt;0,IF(ДАННЫЕ!BF777&lt;200,1,IF(ДАННЫЕ!BF777&lt;350,2,3)),0)&amp;"h"&amp;IF(ДАННЫЕ!$BK777+ДАННЫЕ!$BL777+ДАННЫЕ!$BM777&gt;0,1,0)&amp;"x"&amp;ДАННЫЕ!$BK777&amp;"y"&amp;ДАННЫЕ!$BL777&amp;"z"&amp;ДАННЫЕ!$BM777&amp;"c"&amp;IF(ДАННЫЕ!$BK777+ДАННЫЕ!$BL777+ДАННЫЕ!$BM777=3,1,0)&amp;"a"&amp;IF(ДАННЫЕ!$BQ777+ДАННЫЕ!$BR777&gt;0,1,0)&amp;"d"&amp;ДАННЫЕ!$BQ777&amp;"v"&amp;ДАННЫЕ!$BR777&amp;"p"&amp;ДАННЫЕ!$BS777&amp;"n"&amp;ДАННЫЕ!$BU777&amp;"t"&amp;ДАННЫЕ!$BV777&amp;"o"&amp;ДАННЫЕ!$BT777&amp;"l"&amp;IF(ДАННЫЕ!$BN777&gt;0,1,0)&amp;ДАННЫЕ!$BN777&amp;"g"&amp;ДАННЫЕ!$BO777&amp;"s"&amp;ДАННЫЕ!$BP777&amp;"DZ"&amp;IF(ДАННЫЕ!B777-ДАННЫЕ!G777 &lt; 60,IF(ДАННЫЕ!B777-ДАННЫЕ!G777 &gt;= 0,1,0),0)&amp;"u"&amp;IF(ДАННЫЕ!$CJ777&gt;0,1,0)</f>
        <v>brCD0h0xyzc0a0dvpntol0gsDZ1u0</v>
      </c>
      <c r="N777" s="28" t="str">
        <f ca="1">ДАННЫЕ!$F777&amp;ДАННЫЕ!$I777&amp;"g"&amp;B777&amp;"cf"&amp;D777&amp;"a"&amp;IF(ДАННЫЕ!$BX777&gt;0,1,0)&amp;IF(ДАННЫЕ!$BF777&gt;500,1,IF(ДАННЫЕ!$BF777&gt;350,2,IF(ДАННЫЕ!$BF777&gt;=200,3,IF(ДАННЫЕ!$BF777&gt;=100,4,IF(ДАННЫЕ!$BF777&gt;=50,5,IF(ДАННЫЕ!$BF777&lt;50,6,0))))))&amp;"AR"&amp;IF(DATEDIF(ДАННЫЕ!$BX777,ДАННЫЕ!$F$1,"y")&gt;1,1,0)&amp;"VG"&amp;IF(ДАННЫЕ!$BH777="0",1,0)&amp;"o"&amp;IF(T777+ДАННЫЕ!$AF777+ДАННЫЕ!$AG777+ДАННЫЕ!$AH777+ДАННЫЕ!$AI777+ДАННЫЕ!$AJ777+ДАННЫЕ!$AP777+ДАННЫЕ!$AQ777+ДАННЫЕ!$AR777+ДАННЫЕ!$AU777+ДАННЫЕ!$AW777+ДАННЫЕ!$AS777+ДАННЫЕ!$AT777&gt;0,1,0)&amp;"x"&amp;ДАННЫЕ!$AG777&amp;"p"&amp;IF(ДАННЫЕ!$BY777&gt;0,1,0)&amp;"v"&amp;IF(ДАННЫЕ!$BZ777&gt;0,1,0)&amp;"n"&amp;ДАННЫЕ!$CA777&amp;"t"&amp;ДАННЫЕ!$AY777&amp;"k"&amp;ДАННЫЕ!$CB777&amp;"q"&amp;ДАННЫЕ!$CC777&amp;"w"&amp;ДАННЫЕ!$CD777&amp;"e"&amp;ДАННЫЕ!$CE777&amp;"m"&amp;ДАННЫЕ!$CF777&amp;"c"&amp;ДАННЫЕ!$CG777&amp;"z"&amp;ДАННЫЕ!$CH777&amp;"d"&amp;IF(H777=4,1,0)&amp;"s"&amp;IF(ДАННЫЕ!$J777=1,0,1)&amp;"u"&amp;IF(ДАННЫЕ!$CJ777&gt;0,1,0)</f>
        <v>g0cf0a06AR1VG0o0xp0v0ntkqwemczd0s1u0</v>
      </c>
      <c r="O777" s="28" t="str">
        <f>ДАННЫЕ!$I777&amp;"g"&amp;B777&amp;A777&amp;"f"&amp;P777&amp;"c"&amp;IF(ДАННЫЕ!$U777&gt;0,1,0)&amp;"s"&amp;IF(ДАННЫЕ!$Q777&gt;0,IF(YEAR(ДАННЫЕ!$F$1)=YEAR(ДАННЫЕ!$Q777),IF(MONTH(ДАННЫЕ!$F$1)=MONTH(ДАННЫЕ!$Q777),111,11),1),0)&amp;"i"&amp;IF(ДАННЫЕ!$R777+ДАННЫЕ!$S777+ДАННЫЕ!$T777=0,0,1)&amp;"h"&amp;IF(ДАННЫЕ!$P777&gt;0,1,0)&amp;"p"&amp;IF(ДАННЫЕ!$CI777&gt;0,IF(YEAR(ДАННЫЕ!$F$1)=YEAR(ДАННЫЕ!$CI777),IF(MONTH(ДАННЫЕ!$F$1)=MONTH(ДАННЫЕ!$CI777),111,11),1),0)&amp;"d"&amp;IF(ДАННЫЕ!$CJ777&gt;0,IF(YEAR(ДАННЫЕ!$F$1)=YEAR(ДАННЫЕ!$CJ777),IF(MONTH(ДАННЫЕ!$F$1)=MONTH(ДАННЫЕ!$CJ777),111,11),1),0)&amp;"o"&amp;IF(ДАННЫЕ!$CK777&gt;0,IF(MONTH(ДАННЫЕ!$F$1)=MONTH(ДАННЫЕ!$CK777),111,11),0)&amp;"v"&amp;IF(ДАННЫЕ!$BE777&gt;0,IF(MONTH(ДАННЫЕ!$F$1)=MONTH(ДАННЫЕ!$BE777),111,11),0)</f>
        <v>g00f0c0s0i0h0p0d0o0v0</v>
      </c>
      <c r="P777" s="15">
        <f t="shared" si="38"/>
        <v>0</v>
      </c>
      <c r="Q777" s="15">
        <f>IF(ДАННЫЕ!$F$1&gt;ДАННЫЕ!$N777,IF(YEAR(ДАННЫЕ!$F$1)=YEAR(ДАННЫЕ!M777),1,0),0)</f>
        <v>0</v>
      </c>
      <c r="R777" s="15">
        <f>IF(ДАННЫЕ!$F$1&gt;ДАННЫЕ!$N777,IF(YEAR(ДАННЫЕ!$F$1)=YEAR(ДАННЫЕ!N777),1,0),0)</f>
        <v>0</v>
      </c>
      <c r="S777" s="15">
        <f>IF(ДАННЫЕ!$AA777="2А",1,IF(ДАННЫЕ!$AA777="2Б",2,IF(ДАННЫЕ!$AA777="2В",3,IF(ДАННЫЕ!$AA777=3,4,IF(ДАННЫЕ!$AA777="4А",5,IF(ДАННЫЕ!$AA777="4Б",6,IF(ДАННЫЕ!$AA777="4В",7,IF(ДАННЫЕ!$AA777=5,8,0))))))))</f>
        <v>0</v>
      </c>
      <c r="T777" s="15">
        <f>IF(OR(ДАННЫЕ!$AC777=2,ДАННЫЕ!$AD777=2,ДАННЫЕ!$AE777=2),2,IF(OR(ДАННЫЕ!$AC777=1,ДАННЫЕ!$AD777=1,ДАННЫЕ!$AE777=1),1,0))</f>
        <v>0</v>
      </c>
    </row>
    <row r="778" spans="1:20" ht="15" customHeight="1" x14ac:dyDescent="0.2">
      <c r="A778" s="78">
        <f>IF(B778&gt;0,IF(MONTH(ДАННЫЕ!$F$1)=MONTH(ДАННЫЕ!$B778),1,0),0)</f>
        <v>0</v>
      </c>
      <c r="B778" s="14">
        <f>IF(ДАННЫЕ!$B778&gt;0,IF(YEAR(ДАННЫЕ!$F$1)=YEAR(ДАННЫЕ!$B778),1,0),0)</f>
        <v>0</v>
      </c>
      <c r="C778" s="14">
        <f>IF(ДАННЫЕ!$CM778&gt;0,IF(YEAR(ДАННЫЕ!$F$1)=YEAR(ДАННЫЕ!$CM778),1,0),0)</f>
        <v>0</v>
      </c>
      <c r="D778" s="14">
        <f>IF(ДАННЫЕ!$CJ778&gt;0,IF(ДАННЫЕ!$CL778&gt;ДАННЫЕ!$F$1,1,IF(ДАННЫЕ!$CL778&gt;0,0,1)),0)</f>
        <v>0</v>
      </c>
      <c r="E778" s="43" t="str">
        <f ca="1">IF(ДАННЫЕ!$F$1&gt;0,IF(ДАННЫЕ!$G778&gt;0,DATEDIF(ДАННЫЕ!$G778,ДАННЫЕ!$F$1,"y"),""),IF(ДАННЫЕ!$G778&gt;0,DATEDIF(ДАННЫЕ!$G778,TODAY(),"y"),""))</f>
        <v/>
      </c>
      <c r="F778" s="43" t="str">
        <f xml:space="preserve"> IF(ДАННЫЕ!$F778="М",IF(E778&gt;=18,IF(E778&lt;60,1,""),""),"")&amp;IF(ДАННЫЕ!$F778="Ж",IF(E778&gt;=18,IF(E778&lt;55,1,""),""),"")</f>
        <v/>
      </c>
      <c r="G778" s="43" t="str">
        <f xml:space="preserve"> IF(ДАННЫЕ!$F778="М",IF(E778&gt;=60,2,""),"")&amp;IF(ДАННЫЕ!$F778="Ж",IF(E778&gt;=55,2,""),"")</f>
        <v/>
      </c>
      <c r="H778" s="43" t="str">
        <f t="shared" ca="1" si="36"/>
        <v/>
      </c>
      <c r="I778" s="43" t="str">
        <f t="shared" ca="1" si="37"/>
        <v>03</v>
      </c>
      <c r="J778" s="28" t="str">
        <f ca="1">ДАННЫЕ!$F778&amp;H778&amp;I778&amp;ДАННЫЕ!$I778&amp;"m"&amp;IF(ДАННЫЕ!$I778&gt;0,IF(ДАННЫЕ!$J778&gt;0,0,1),"")&amp;"f"&amp;IF(ДАННЫЕ!$R778&gt;0,IF(YEAR(ДАННЫЕ!$F$1)=YEAR(ДАННЫЕ!$R778),1,0),0)&amp;"z"&amp;ДАННЫЕ!$R778&amp;"p"&amp;ДАННЫЕ!$S778&amp;"i"&amp;ДАННЫЕ!$T778&amp;"h"&amp;ДАННЫЕ!$K778&amp;"be"&amp;ДАННЫЕ!$BI778&amp;"CD"&amp;IF(ДАННЫЕ!BF778&gt;500,4,IF(ДАННЫЕ!BF778&gt;350,3,IF(ДАННЫЕ!BF778&gt;200,2,IF(ДАННЫЕ!BF778&gt;0,1,0))))&amp;"g"&amp;B778&amp;"d"&amp;H778&amp;"l"&amp;ДАННЫЕ!AT778&amp;"a"&amp;ДАННЫЕ!$V778&amp;"v"&amp;R778&amp;"k"&amp;ДАННЫЕ!$U778&amp;"s"&amp;ДАННЫЕ!$Y778&amp;"t"&amp;ДАННЫЕ!$X778&amp;"b"&amp;IF(ДАННЫЕ!$Q778&gt;1,1,0)&amp;"PP"&amp;ДАННЫЕ!Z778&amp;"c"&amp;S778&amp;"x"&amp;IF(ДАННЫЕ!$BY778&gt;0,IF(YEAR(ДАННЫЕ!$F$1)=YEAR(ДАННЫЕ!$BY778),1,0),0)&amp;"n"&amp;IF(ДАННЫЕ!$BZ778&gt;0,IF(YEAR(ДАННЫЕ!$F$1)=YEAR(ДАННЫЕ!$BZ778),1,0),0)&amp;"u"&amp;D778&amp;"z"&amp;IF(ДАННЫЕ!$CL778&gt;0,IF(YEAR(ДАННЫЕ!$F$1)&gt;YEAR(ДАННЫЕ!$CL778),11,12),0)</f>
        <v>03mf0zpihbeCD0g0dlav0kstb0PPc0x0n0u0z0</v>
      </c>
      <c r="K778" s="28" t="str">
        <f ca="1">ДАННЫЕ!$I778&amp;"x"&amp;B778&amp;"w"&amp;IF(T778+ДАННЫЕ!AD778+ДАННЫЕ!AE778+ДАННЫЕ!AF778+ДАННЫЕ!AG778+ДАННЫЕ!AH778+ДАННЫЕ!$AL778+ДАННЫЕ!AI778+ДАННЫЕ!AJ778+ДАННЫЕ!AK778+ДАННЫЕ!AP778+ДАННЫЕ!AQ778+ДАННЫЕ!AR778+ДАННЫЕ!$AM778+ДАННЫЕ!$AN778+ДАННЫЕ!AS778+ДАННЫЕ!AT778&gt;0,1,0)&amp;IF(OR(T778=2,ДАННЫЕ!AD778=2,ДАННЫЕ!AE778=2,ДАННЫЕ!AF778=2,ДАННЫЕ!AG778=2,ДАННЫЕ!AH778=2,ДАННЫЕ!$AL778=2,ДАННЫЕ!AI778=2,ДАННЫЕ!AJ778=2,ДАННЫЕ!AK778=2,ДАННЫЕ!AP778=2,ДАННЫЕ!AQ778=2,ДАННЫЕ!AR778=2,ДАННЫЕ!$AM778=2,ДАННЫЕ!$AN778=2,ДАННЫЕ!AS778=2,ДАННЫЕ!AT778=2),2,0)&amp;"t"&amp;IF(T778&gt;0,"1"&amp;T778,"00")&amp;"f"&amp;IF(ДАННЫЕ!$AC778,"1"&amp;ДАННЫЕ!$AC778,"00")&amp;"b"&amp;IF(ДАННЫЕ!$AD778,"1"&amp;ДАННЫЕ!$AD778,"00")&amp;"g"&amp;IF(ДАННЫЕ!$AF778,"1"&amp;ДАННЫЕ!$AF778,"00")&amp;"c"&amp;IF(ДАННЫЕ!$AG778,"1"&amp;ДАННЫЕ!$AG778,"00")&amp;"i"&amp;IF(ДАННЫЕ!$AH778,"1"&amp;ДАННЫЕ!$AH778,"00")&amp;"r"&amp;IF(ДАННЫЕ!$AL778,"1"&amp;ДАННЫЕ!$AL778,"00")&amp;"m"&amp;IF(ДАННЫЕ!$AI778,"1"&amp;ДАННЫЕ!$AI778,"00")&amp;"hS"&amp;IF(ДАННЫЕ!$AJ778,"1"&amp;ДАННЫЕ!$AJ778,"00")&amp;"hZ"&amp;IF(ДАННЫЕ!$AK778,"1"&amp;ДАННЫЕ!$AK778,"00")&amp;"p"&amp;IF(ДАННЫЕ!$AP778,"1"&amp;ДАННЫЕ!$AP778,"00")&amp;"k"&amp;IF(ДАННЫЕ!$AQ778,"1"&amp;ДАННЫЕ!$AQ778,"00")&amp;"z"&amp;IF(ДАННЫЕ!$AR778,"1"&amp;ДАННЫЕ!$AR778,"00")&amp;"j"&amp;IF(ДАННЫЕ!$AM778,"1"&amp;ДАННЫЕ!$AM778,"00")&amp;"n"&amp;IF(ДАННЫЕ!$AN778,"1"&amp;ДАННЫЕ!$AN778,"00")&amp;"E"&amp;ДАННЫЕ!BI778&amp;"L"&amp;ДАННЫЕ!AO778&amp;"h"&amp;IF(ДАННЫЕ!$AU778&gt;0,1,0)&amp;"v"&amp;IF(ДАННЫЕ!$AW778&gt;0,1,0)&amp;"a"&amp;IF(ДАННЫЕ!$AS778,"1"&amp;ДАННЫЕ!$AS778,"00")&amp;"s"&amp;IF(ДАННЫЕ!$AT778,"1"&amp;ДАННЫЕ!$AT778,"00")&amp;"u"&amp;IF(ДАННЫЕ!$CJ778&gt;0,1,0)&amp;"y"&amp;B778&amp;"d"&amp;H778&amp;"e"&amp;F778&amp;G778</f>
        <v>x0w00t00f00b00g00c00i00r00m00hS00hZ00p00k00z00j00n00ELh0v0a00s00u0y0de</v>
      </c>
      <c r="L778" s="28" t="str">
        <f ca="1">ДАННЫЕ!$I778&amp;"VN"&amp;IF(ДАННЫЕ!AW778&gt;0,11,10)&amp;"CD"&amp;IF(ДАННЫЕ!BF778&gt;500,16,IF(ДАННЫЕ!BF778&gt;350,15,IF(ДАННЫЕ!BF778&gt;=200,14,IF(ДАННЫЕ!BF778&gt;=100,13,IF(ДАННЫЕ!BF778&gt;=50,12,IF(ДАННЫЕ!BF778&gt;0,11,10))))))&amp;"AR"&amp;IF(ДАННЫЕ!BX778&gt;0,1,0)&amp;"GD"&amp;B778&amp;"VV"&amp;IF(E778&gt;=5,IF(E778&lt;18,1,0),0)</f>
        <v>VN10CD10AR0GD0VV0</v>
      </c>
      <c r="M778" s="28" t="str">
        <f>ДАННЫЕ!$I778&amp;"b"&amp;ДАННЫЕ!$BI778&amp;"r"&amp;ДАННЫЕ!$BJ778&amp;"CD"&amp;IF(ДАННЫЕ!BF778&gt;0,IF(ДАННЫЕ!BF778&lt;200,1,IF(ДАННЫЕ!BF778&lt;350,2,3)),0)&amp;"h"&amp;IF(ДАННЫЕ!$BK778+ДАННЫЕ!$BL778+ДАННЫЕ!$BM778&gt;0,1,0)&amp;"x"&amp;ДАННЫЕ!$BK778&amp;"y"&amp;ДАННЫЕ!$BL778&amp;"z"&amp;ДАННЫЕ!$BM778&amp;"c"&amp;IF(ДАННЫЕ!$BK778+ДАННЫЕ!$BL778+ДАННЫЕ!$BM778=3,1,0)&amp;"a"&amp;IF(ДАННЫЕ!$BQ778+ДАННЫЕ!$BR778&gt;0,1,0)&amp;"d"&amp;ДАННЫЕ!$BQ778&amp;"v"&amp;ДАННЫЕ!$BR778&amp;"p"&amp;ДАННЫЕ!$BS778&amp;"n"&amp;ДАННЫЕ!$BU778&amp;"t"&amp;ДАННЫЕ!$BV778&amp;"o"&amp;ДАННЫЕ!$BT778&amp;"l"&amp;IF(ДАННЫЕ!$BN778&gt;0,1,0)&amp;ДАННЫЕ!$BN778&amp;"g"&amp;ДАННЫЕ!$BO778&amp;"s"&amp;ДАННЫЕ!$BP778&amp;"DZ"&amp;IF(ДАННЫЕ!B778-ДАННЫЕ!G778 &lt; 60,IF(ДАННЫЕ!B778-ДАННЫЕ!G778 &gt;= 0,1,0),0)&amp;"u"&amp;IF(ДАННЫЕ!$CJ778&gt;0,1,0)</f>
        <v>brCD0h0xyzc0a0dvpntol0gsDZ1u0</v>
      </c>
      <c r="N778" s="28" t="str">
        <f ca="1">ДАННЫЕ!$F778&amp;ДАННЫЕ!$I778&amp;"g"&amp;B778&amp;"cf"&amp;D778&amp;"a"&amp;IF(ДАННЫЕ!$BX778&gt;0,1,0)&amp;IF(ДАННЫЕ!$BF778&gt;500,1,IF(ДАННЫЕ!$BF778&gt;350,2,IF(ДАННЫЕ!$BF778&gt;=200,3,IF(ДАННЫЕ!$BF778&gt;=100,4,IF(ДАННЫЕ!$BF778&gt;=50,5,IF(ДАННЫЕ!$BF778&lt;50,6,0))))))&amp;"AR"&amp;IF(DATEDIF(ДАННЫЕ!$BX778,ДАННЫЕ!$F$1,"y")&gt;1,1,0)&amp;"VG"&amp;IF(ДАННЫЕ!$BH778="0",1,0)&amp;"o"&amp;IF(T778+ДАННЫЕ!$AF778+ДАННЫЕ!$AG778+ДАННЫЕ!$AH778+ДАННЫЕ!$AI778+ДАННЫЕ!$AJ778+ДАННЫЕ!$AP778+ДАННЫЕ!$AQ778+ДАННЫЕ!$AR778+ДАННЫЕ!$AU778+ДАННЫЕ!$AW778+ДАННЫЕ!$AS778+ДАННЫЕ!$AT778&gt;0,1,0)&amp;"x"&amp;ДАННЫЕ!$AG778&amp;"p"&amp;IF(ДАННЫЕ!$BY778&gt;0,1,0)&amp;"v"&amp;IF(ДАННЫЕ!$BZ778&gt;0,1,0)&amp;"n"&amp;ДАННЫЕ!$CA778&amp;"t"&amp;ДАННЫЕ!$AY778&amp;"k"&amp;ДАННЫЕ!$CB778&amp;"q"&amp;ДАННЫЕ!$CC778&amp;"w"&amp;ДАННЫЕ!$CD778&amp;"e"&amp;ДАННЫЕ!$CE778&amp;"m"&amp;ДАННЫЕ!$CF778&amp;"c"&amp;ДАННЫЕ!$CG778&amp;"z"&amp;ДАННЫЕ!$CH778&amp;"d"&amp;IF(H778=4,1,0)&amp;"s"&amp;IF(ДАННЫЕ!$J778=1,0,1)&amp;"u"&amp;IF(ДАННЫЕ!$CJ778&gt;0,1,0)</f>
        <v>g0cf0a06AR1VG0o0xp0v0ntkqwemczd0s1u0</v>
      </c>
      <c r="O778" s="28" t="str">
        <f>ДАННЫЕ!$I778&amp;"g"&amp;B778&amp;A778&amp;"f"&amp;P778&amp;"c"&amp;IF(ДАННЫЕ!$U778&gt;0,1,0)&amp;"s"&amp;IF(ДАННЫЕ!$Q778&gt;0,IF(YEAR(ДАННЫЕ!$F$1)=YEAR(ДАННЫЕ!$Q778),IF(MONTH(ДАННЫЕ!$F$1)=MONTH(ДАННЫЕ!$Q778),111,11),1),0)&amp;"i"&amp;IF(ДАННЫЕ!$R778+ДАННЫЕ!$S778+ДАННЫЕ!$T778=0,0,1)&amp;"h"&amp;IF(ДАННЫЕ!$P778&gt;0,1,0)&amp;"p"&amp;IF(ДАННЫЕ!$CI778&gt;0,IF(YEAR(ДАННЫЕ!$F$1)=YEAR(ДАННЫЕ!$CI778),IF(MONTH(ДАННЫЕ!$F$1)=MONTH(ДАННЫЕ!$CI778),111,11),1),0)&amp;"d"&amp;IF(ДАННЫЕ!$CJ778&gt;0,IF(YEAR(ДАННЫЕ!$F$1)=YEAR(ДАННЫЕ!$CJ778),IF(MONTH(ДАННЫЕ!$F$1)=MONTH(ДАННЫЕ!$CJ778),111,11),1),0)&amp;"o"&amp;IF(ДАННЫЕ!$CK778&gt;0,IF(MONTH(ДАННЫЕ!$F$1)=MONTH(ДАННЫЕ!$CK778),111,11),0)&amp;"v"&amp;IF(ДАННЫЕ!$BE778&gt;0,IF(MONTH(ДАННЫЕ!$F$1)=MONTH(ДАННЫЕ!$BE778),111,11),0)</f>
        <v>g00f0c0s0i0h0p0d0o0v0</v>
      </c>
      <c r="P778" s="15">
        <f t="shared" si="38"/>
        <v>0</v>
      </c>
      <c r="Q778" s="15">
        <f>IF(ДАННЫЕ!$F$1&gt;ДАННЫЕ!$N778,IF(YEAR(ДАННЫЕ!$F$1)=YEAR(ДАННЫЕ!M778),1,0),0)</f>
        <v>0</v>
      </c>
      <c r="R778" s="15">
        <f>IF(ДАННЫЕ!$F$1&gt;ДАННЫЕ!$N778,IF(YEAR(ДАННЫЕ!$F$1)=YEAR(ДАННЫЕ!N778),1,0),0)</f>
        <v>0</v>
      </c>
      <c r="S778" s="15">
        <f>IF(ДАННЫЕ!$AA778="2А",1,IF(ДАННЫЕ!$AA778="2Б",2,IF(ДАННЫЕ!$AA778="2В",3,IF(ДАННЫЕ!$AA778=3,4,IF(ДАННЫЕ!$AA778="4А",5,IF(ДАННЫЕ!$AA778="4Б",6,IF(ДАННЫЕ!$AA778="4В",7,IF(ДАННЫЕ!$AA778=5,8,0))))))))</f>
        <v>0</v>
      </c>
      <c r="T778" s="15">
        <f>IF(OR(ДАННЫЕ!$AC778=2,ДАННЫЕ!$AD778=2,ДАННЫЕ!$AE778=2),2,IF(OR(ДАННЫЕ!$AC778=1,ДАННЫЕ!$AD778=1,ДАННЫЕ!$AE778=1),1,0))</f>
        <v>0</v>
      </c>
    </row>
    <row r="779" spans="1:20" ht="15" customHeight="1" x14ac:dyDescent="0.2">
      <c r="A779" s="78">
        <f>IF(B779&gt;0,IF(MONTH(ДАННЫЕ!$F$1)=MONTH(ДАННЫЕ!$B779),1,0),0)</f>
        <v>0</v>
      </c>
      <c r="B779" s="14">
        <f>IF(ДАННЫЕ!$B779&gt;0,IF(YEAR(ДАННЫЕ!$F$1)=YEAR(ДАННЫЕ!$B779),1,0),0)</f>
        <v>0</v>
      </c>
      <c r="C779" s="14">
        <f>IF(ДАННЫЕ!$CM779&gt;0,IF(YEAR(ДАННЫЕ!$F$1)=YEAR(ДАННЫЕ!$CM779),1,0),0)</f>
        <v>0</v>
      </c>
      <c r="D779" s="14">
        <f>IF(ДАННЫЕ!$CJ779&gt;0,IF(ДАННЫЕ!$CL779&gt;ДАННЫЕ!$F$1,1,IF(ДАННЫЕ!$CL779&gt;0,0,1)),0)</f>
        <v>0</v>
      </c>
      <c r="E779" s="43" t="str">
        <f ca="1">IF(ДАННЫЕ!$F$1&gt;0,IF(ДАННЫЕ!$G779&gt;0,DATEDIF(ДАННЫЕ!$G779,ДАННЫЕ!$F$1,"y"),""),IF(ДАННЫЕ!$G779&gt;0,DATEDIF(ДАННЫЕ!$G779,TODAY(),"y"),""))</f>
        <v/>
      </c>
      <c r="F779" s="43" t="str">
        <f xml:space="preserve"> IF(ДАННЫЕ!$F779="М",IF(E779&gt;=18,IF(E779&lt;60,1,""),""),"")&amp;IF(ДАННЫЕ!$F779="Ж",IF(E779&gt;=18,IF(E779&lt;55,1,""),""),"")</f>
        <v/>
      </c>
      <c r="G779" s="43" t="str">
        <f xml:space="preserve"> IF(ДАННЫЕ!$F779="М",IF(E779&gt;=60,2,""),"")&amp;IF(ДАННЫЕ!$F779="Ж",IF(E779&gt;=55,2,""),"")</f>
        <v/>
      </c>
      <c r="H779" s="43" t="str">
        <f t="shared" ca="1" si="36"/>
        <v/>
      </c>
      <c r="I779" s="43" t="str">
        <f t="shared" ca="1" si="37"/>
        <v>03</v>
      </c>
      <c r="J779" s="28" t="str">
        <f ca="1">ДАННЫЕ!$F779&amp;H779&amp;I779&amp;ДАННЫЕ!$I779&amp;"m"&amp;IF(ДАННЫЕ!$I779&gt;0,IF(ДАННЫЕ!$J779&gt;0,0,1),"")&amp;"f"&amp;IF(ДАННЫЕ!$R779&gt;0,IF(YEAR(ДАННЫЕ!$F$1)=YEAR(ДАННЫЕ!$R779),1,0),0)&amp;"z"&amp;ДАННЫЕ!$R779&amp;"p"&amp;ДАННЫЕ!$S779&amp;"i"&amp;ДАННЫЕ!$T779&amp;"h"&amp;ДАННЫЕ!$K779&amp;"be"&amp;ДАННЫЕ!$BI779&amp;"CD"&amp;IF(ДАННЫЕ!BF779&gt;500,4,IF(ДАННЫЕ!BF779&gt;350,3,IF(ДАННЫЕ!BF779&gt;200,2,IF(ДАННЫЕ!BF779&gt;0,1,0))))&amp;"g"&amp;B779&amp;"d"&amp;H779&amp;"l"&amp;ДАННЫЕ!AT779&amp;"a"&amp;ДАННЫЕ!$V779&amp;"v"&amp;R779&amp;"k"&amp;ДАННЫЕ!$U779&amp;"s"&amp;ДАННЫЕ!$Y779&amp;"t"&amp;ДАННЫЕ!$X779&amp;"b"&amp;IF(ДАННЫЕ!$Q779&gt;1,1,0)&amp;"PP"&amp;ДАННЫЕ!Z779&amp;"c"&amp;S779&amp;"x"&amp;IF(ДАННЫЕ!$BY779&gt;0,IF(YEAR(ДАННЫЕ!$F$1)=YEAR(ДАННЫЕ!$BY779),1,0),0)&amp;"n"&amp;IF(ДАННЫЕ!$BZ779&gt;0,IF(YEAR(ДАННЫЕ!$F$1)=YEAR(ДАННЫЕ!$BZ779),1,0),0)&amp;"u"&amp;D779&amp;"z"&amp;IF(ДАННЫЕ!$CL779&gt;0,IF(YEAR(ДАННЫЕ!$F$1)&gt;YEAR(ДАННЫЕ!$CL779),11,12),0)</f>
        <v>03mf0zpihbeCD0g0dlav0kstb0PPc0x0n0u0z0</v>
      </c>
      <c r="K779" s="28" t="str">
        <f ca="1">ДАННЫЕ!$I779&amp;"x"&amp;B779&amp;"w"&amp;IF(T779+ДАННЫЕ!AD779+ДАННЫЕ!AE779+ДАННЫЕ!AF779+ДАННЫЕ!AG779+ДАННЫЕ!AH779+ДАННЫЕ!$AL779+ДАННЫЕ!AI779+ДАННЫЕ!AJ779+ДАННЫЕ!AK779+ДАННЫЕ!AP779+ДАННЫЕ!AQ779+ДАННЫЕ!AR779+ДАННЫЕ!$AM779+ДАННЫЕ!$AN779+ДАННЫЕ!AS779+ДАННЫЕ!AT779&gt;0,1,0)&amp;IF(OR(T779=2,ДАННЫЕ!AD779=2,ДАННЫЕ!AE779=2,ДАННЫЕ!AF779=2,ДАННЫЕ!AG779=2,ДАННЫЕ!AH779=2,ДАННЫЕ!$AL779=2,ДАННЫЕ!AI779=2,ДАННЫЕ!AJ779=2,ДАННЫЕ!AK779=2,ДАННЫЕ!AP779=2,ДАННЫЕ!AQ779=2,ДАННЫЕ!AR779=2,ДАННЫЕ!$AM779=2,ДАННЫЕ!$AN779=2,ДАННЫЕ!AS779=2,ДАННЫЕ!AT779=2),2,0)&amp;"t"&amp;IF(T779&gt;0,"1"&amp;T779,"00")&amp;"f"&amp;IF(ДАННЫЕ!$AC779,"1"&amp;ДАННЫЕ!$AC779,"00")&amp;"b"&amp;IF(ДАННЫЕ!$AD779,"1"&amp;ДАННЫЕ!$AD779,"00")&amp;"g"&amp;IF(ДАННЫЕ!$AF779,"1"&amp;ДАННЫЕ!$AF779,"00")&amp;"c"&amp;IF(ДАННЫЕ!$AG779,"1"&amp;ДАННЫЕ!$AG779,"00")&amp;"i"&amp;IF(ДАННЫЕ!$AH779,"1"&amp;ДАННЫЕ!$AH779,"00")&amp;"r"&amp;IF(ДАННЫЕ!$AL779,"1"&amp;ДАННЫЕ!$AL779,"00")&amp;"m"&amp;IF(ДАННЫЕ!$AI779,"1"&amp;ДАННЫЕ!$AI779,"00")&amp;"hS"&amp;IF(ДАННЫЕ!$AJ779,"1"&amp;ДАННЫЕ!$AJ779,"00")&amp;"hZ"&amp;IF(ДАННЫЕ!$AK779,"1"&amp;ДАННЫЕ!$AK779,"00")&amp;"p"&amp;IF(ДАННЫЕ!$AP779,"1"&amp;ДАННЫЕ!$AP779,"00")&amp;"k"&amp;IF(ДАННЫЕ!$AQ779,"1"&amp;ДАННЫЕ!$AQ779,"00")&amp;"z"&amp;IF(ДАННЫЕ!$AR779,"1"&amp;ДАННЫЕ!$AR779,"00")&amp;"j"&amp;IF(ДАННЫЕ!$AM779,"1"&amp;ДАННЫЕ!$AM779,"00")&amp;"n"&amp;IF(ДАННЫЕ!$AN779,"1"&amp;ДАННЫЕ!$AN779,"00")&amp;"E"&amp;ДАННЫЕ!BI779&amp;"L"&amp;ДАННЫЕ!AO779&amp;"h"&amp;IF(ДАННЫЕ!$AU779&gt;0,1,0)&amp;"v"&amp;IF(ДАННЫЕ!$AW779&gt;0,1,0)&amp;"a"&amp;IF(ДАННЫЕ!$AS779,"1"&amp;ДАННЫЕ!$AS779,"00")&amp;"s"&amp;IF(ДАННЫЕ!$AT779,"1"&amp;ДАННЫЕ!$AT779,"00")&amp;"u"&amp;IF(ДАННЫЕ!$CJ779&gt;0,1,0)&amp;"y"&amp;B779&amp;"d"&amp;H779&amp;"e"&amp;F779&amp;G779</f>
        <v>x0w00t00f00b00g00c00i00r00m00hS00hZ00p00k00z00j00n00ELh0v0a00s00u0y0de</v>
      </c>
      <c r="L779" s="28" t="str">
        <f ca="1">ДАННЫЕ!$I779&amp;"VN"&amp;IF(ДАННЫЕ!AW779&gt;0,11,10)&amp;"CD"&amp;IF(ДАННЫЕ!BF779&gt;500,16,IF(ДАННЫЕ!BF779&gt;350,15,IF(ДАННЫЕ!BF779&gt;=200,14,IF(ДАННЫЕ!BF779&gt;=100,13,IF(ДАННЫЕ!BF779&gt;=50,12,IF(ДАННЫЕ!BF779&gt;0,11,10))))))&amp;"AR"&amp;IF(ДАННЫЕ!BX779&gt;0,1,0)&amp;"GD"&amp;B779&amp;"VV"&amp;IF(E779&gt;=5,IF(E779&lt;18,1,0),0)</f>
        <v>VN10CD10AR0GD0VV0</v>
      </c>
      <c r="M779" s="28" t="str">
        <f>ДАННЫЕ!$I779&amp;"b"&amp;ДАННЫЕ!$BI779&amp;"r"&amp;ДАННЫЕ!$BJ779&amp;"CD"&amp;IF(ДАННЫЕ!BF779&gt;0,IF(ДАННЫЕ!BF779&lt;200,1,IF(ДАННЫЕ!BF779&lt;350,2,3)),0)&amp;"h"&amp;IF(ДАННЫЕ!$BK779+ДАННЫЕ!$BL779+ДАННЫЕ!$BM779&gt;0,1,0)&amp;"x"&amp;ДАННЫЕ!$BK779&amp;"y"&amp;ДАННЫЕ!$BL779&amp;"z"&amp;ДАННЫЕ!$BM779&amp;"c"&amp;IF(ДАННЫЕ!$BK779+ДАННЫЕ!$BL779+ДАННЫЕ!$BM779=3,1,0)&amp;"a"&amp;IF(ДАННЫЕ!$BQ779+ДАННЫЕ!$BR779&gt;0,1,0)&amp;"d"&amp;ДАННЫЕ!$BQ779&amp;"v"&amp;ДАННЫЕ!$BR779&amp;"p"&amp;ДАННЫЕ!$BS779&amp;"n"&amp;ДАННЫЕ!$BU779&amp;"t"&amp;ДАННЫЕ!$BV779&amp;"o"&amp;ДАННЫЕ!$BT779&amp;"l"&amp;IF(ДАННЫЕ!$BN779&gt;0,1,0)&amp;ДАННЫЕ!$BN779&amp;"g"&amp;ДАННЫЕ!$BO779&amp;"s"&amp;ДАННЫЕ!$BP779&amp;"DZ"&amp;IF(ДАННЫЕ!B779-ДАННЫЕ!G779 &lt; 60,IF(ДАННЫЕ!B779-ДАННЫЕ!G779 &gt;= 0,1,0),0)&amp;"u"&amp;IF(ДАННЫЕ!$CJ779&gt;0,1,0)</f>
        <v>brCD0h0xyzc0a0dvpntol0gsDZ1u0</v>
      </c>
      <c r="N779" s="28" t="str">
        <f ca="1">ДАННЫЕ!$F779&amp;ДАННЫЕ!$I779&amp;"g"&amp;B779&amp;"cf"&amp;D779&amp;"a"&amp;IF(ДАННЫЕ!$BX779&gt;0,1,0)&amp;IF(ДАННЫЕ!$BF779&gt;500,1,IF(ДАННЫЕ!$BF779&gt;350,2,IF(ДАННЫЕ!$BF779&gt;=200,3,IF(ДАННЫЕ!$BF779&gt;=100,4,IF(ДАННЫЕ!$BF779&gt;=50,5,IF(ДАННЫЕ!$BF779&lt;50,6,0))))))&amp;"AR"&amp;IF(DATEDIF(ДАННЫЕ!$BX779,ДАННЫЕ!$F$1,"y")&gt;1,1,0)&amp;"VG"&amp;IF(ДАННЫЕ!$BH779="0",1,0)&amp;"o"&amp;IF(T779+ДАННЫЕ!$AF779+ДАННЫЕ!$AG779+ДАННЫЕ!$AH779+ДАННЫЕ!$AI779+ДАННЫЕ!$AJ779+ДАННЫЕ!$AP779+ДАННЫЕ!$AQ779+ДАННЫЕ!$AR779+ДАННЫЕ!$AU779+ДАННЫЕ!$AW779+ДАННЫЕ!$AS779+ДАННЫЕ!$AT779&gt;0,1,0)&amp;"x"&amp;ДАННЫЕ!$AG779&amp;"p"&amp;IF(ДАННЫЕ!$BY779&gt;0,1,0)&amp;"v"&amp;IF(ДАННЫЕ!$BZ779&gt;0,1,0)&amp;"n"&amp;ДАННЫЕ!$CA779&amp;"t"&amp;ДАННЫЕ!$AY779&amp;"k"&amp;ДАННЫЕ!$CB779&amp;"q"&amp;ДАННЫЕ!$CC779&amp;"w"&amp;ДАННЫЕ!$CD779&amp;"e"&amp;ДАННЫЕ!$CE779&amp;"m"&amp;ДАННЫЕ!$CF779&amp;"c"&amp;ДАННЫЕ!$CG779&amp;"z"&amp;ДАННЫЕ!$CH779&amp;"d"&amp;IF(H779=4,1,0)&amp;"s"&amp;IF(ДАННЫЕ!$J779=1,0,1)&amp;"u"&amp;IF(ДАННЫЕ!$CJ779&gt;0,1,0)</f>
        <v>g0cf0a06AR1VG0o0xp0v0ntkqwemczd0s1u0</v>
      </c>
      <c r="O779" s="28" t="str">
        <f>ДАННЫЕ!$I779&amp;"g"&amp;B779&amp;A779&amp;"f"&amp;P779&amp;"c"&amp;IF(ДАННЫЕ!$U779&gt;0,1,0)&amp;"s"&amp;IF(ДАННЫЕ!$Q779&gt;0,IF(YEAR(ДАННЫЕ!$F$1)=YEAR(ДАННЫЕ!$Q779),IF(MONTH(ДАННЫЕ!$F$1)=MONTH(ДАННЫЕ!$Q779),111,11),1),0)&amp;"i"&amp;IF(ДАННЫЕ!$R779+ДАННЫЕ!$S779+ДАННЫЕ!$T779=0,0,1)&amp;"h"&amp;IF(ДАННЫЕ!$P779&gt;0,1,0)&amp;"p"&amp;IF(ДАННЫЕ!$CI779&gt;0,IF(YEAR(ДАННЫЕ!$F$1)=YEAR(ДАННЫЕ!$CI779),IF(MONTH(ДАННЫЕ!$F$1)=MONTH(ДАННЫЕ!$CI779),111,11),1),0)&amp;"d"&amp;IF(ДАННЫЕ!$CJ779&gt;0,IF(YEAR(ДАННЫЕ!$F$1)=YEAR(ДАННЫЕ!$CJ779),IF(MONTH(ДАННЫЕ!$F$1)=MONTH(ДАННЫЕ!$CJ779),111,11),1),0)&amp;"o"&amp;IF(ДАННЫЕ!$CK779&gt;0,IF(MONTH(ДАННЫЕ!$F$1)=MONTH(ДАННЫЕ!$CK779),111,11),0)&amp;"v"&amp;IF(ДАННЫЕ!$BE779&gt;0,IF(MONTH(ДАННЫЕ!$F$1)=MONTH(ДАННЫЕ!$BE779),111,11),0)</f>
        <v>g00f0c0s0i0h0p0d0o0v0</v>
      </c>
      <c r="P779" s="15">
        <f t="shared" si="38"/>
        <v>0</v>
      </c>
      <c r="Q779" s="15">
        <f>IF(ДАННЫЕ!$F$1&gt;ДАННЫЕ!$N779,IF(YEAR(ДАННЫЕ!$F$1)=YEAR(ДАННЫЕ!M779),1,0),0)</f>
        <v>0</v>
      </c>
      <c r="R779" s="15">
        <f>IF(ДАННЫЕ!$F$1&gt;ДАННЫЕ!$N779,IF(YEAR(ДАННЫЕ!$F$1)=YEAR(ДАННЫЕ!N779),1,0),0)</f>
        <v>0</v>
      </c>
      <c r="S779" s="15">
        <f>IF(ДАННЫЕ!$AA779="2А",1,IF(ДАННЫЕ!$AA779="2Б",2,IF(ДАННЫЕ!$AA779="2В",3,IF(ДАННЫЕ!$AA779=3,4,IF(ДАННЫЕ!$AA779="4А",5,IF(ДАННЫЕ!$AA779="4Б",6,IF(ДАННЫЕ!$AA779="4В",7,IF(ДАННЫЕ!$AA779=5,8,0))))))))</f>
        <v>0</v>
      </c>
      <c r="T779" s="15">
        <f>IF(OR(ДАННЫЕ!$AC779=2,ДАННЫЕ!$AD779=2,ДАННЫЕ!$AE779=2),2,IF(OR(ДАННЫЕ!$AC779=1,ДАННЫЕ!$AD779=1,ДАННЫЕ!$AE779=1),1,0))</f>
        <v>0</v>
      </c>
    </row>
    <row r="780" spans="1:20" ht="15" customHeight="1" x14ac:dyDescent="0.2">
      <c r="A780" s="78">
        <f>IF(B780&gt;0,IF(MONTH(ДАННЫЕ!$F$1)=MONTH(ДАННЫЕ!$B780),1,0),0)</f>
        <v>0</v>
      </c>
      <c r="B780" s="14">
        <f>IF(ДАННЫЕ!$B780&gt;0,IF(YEAR(ДАННЫЕ!$F$1)=YEAR(ДАННЫЕ!$B780),1,0),0)</f>
        <v>0</v>
      </c>
      <c r="C780" s="14">
        <f>IF(ДАННЫЕ!$CM780&gt;0,IF(YEAR(ДАННЫЕ!$F$1)=YEAR(ДАННЫЕ!$CM780),1,0),0)</f>
        <v>0</v>
      </c>
      <c r="D780" s="14">
        <f>IF(ДАННЫЕ!$CJ780&gt;0,IF(ДАННЫЕ!$CL780&gt;ДАННЫЕ!$F$1,1,IF(ДАННЫЕ!$CL780&gt;0,0,1)),0)</f>
        <v>0</v>
      </c>
      <c r="E780" s="43" t="str">
        <f ca="1">IF(ДАННЫЕ!$F$1&gt;0,IF(ДАННЫЕ!$G780&gt;0,DATEDIF(ДАННЫЕ!$G780,ДАННЫЕ!$F$1,"y"),""),IF(ДАННЫЕ!$G780&gt;0,DATEDIF(ДАННЫЕ!$G780,TODAY(),"y"),""))</f>
        <v/>
      </c>
      <c r="F780" s="43" t="str">
        <f xml:space="preserve"> IF(ДАННЫЕ!$F780="М",IF(E780&gt;=18,IF(E780&lt;60,1,""),""),"")&amp;IF(ДАННЫЕ!$F780="Ж",IF(E780&gt;=18,IF(E780&lt;55,1,""),""),"")</f>
        <v/>
      </c>
      <c r="G780" s="43" t="str">
        <f xml:space="preserve"> IF(ДАННЫЕ!$F780="М",IF(E780&gt;=60,2,""),"")&amp;IF(ДАННЫЕ!$F780="Ж",IF(E780&gt;=55,2,""),"")</f>
        <v/>
      </c>
      <c r="H780" s="43" t="str">
        <f t="shared" ca="1" si="36"/>
        <v/>
      </c>
      <c r="I780" s="43" t="str">
        <f t="shared" ca="1" si="37"/>
        <v>03</v>
      </c>
      <c r="J780" s="28" t="str">
        <f ca="1">ДАННЫЕ!$F780&amp;H780&amp;I780&amp;ДАННЫЕ!$I780&amp;"m"&amp;IF(ДАННЫЕ!$I780&gt;0,IF(ДАННЫЕ!$J780&gt;0,0,1),"")&amp;"f"&amp;IF(ДАННЫЕ!$R780&gt;0,IF(YEAR(ДАННЫЕ!$F$1)=YEAR(ДАННЫЕ!$R780),1,0),0)&amp;"z"&amp;ДАННЫЕ!$R780&amp;"p"&amp;ДАННЫЕ!$S780&amp;"i"&amp;ДАННЫЕ!$T780&amp;"h"&amp;ДАННЫЕ!$K780&amp;"be"&amp;ДАННЫЕ!$BI780&amp;"CD"&amp;IF(ДАННЫЕ!BF780&gt;500,4,IF(ДАННЫЕ!BF780&gt;350,3,IF(ДАННЫЕ!BF780&gt;200,2,IF(ДАННЫЕ!BF780&gt;0,1,0))))&amp;"g"&amp;B780&amp;"d"&amp;H780&amp;"l"&amp;ДАННЫЕ!AT780&amp;"a"&amp;ДАННЫЕ!$V780&amp;"v"&amp;R780&amp;"k"&amp;ДАННЫЕ!$U780&amp;"s"&amp;ДАННЫЕ!$Y780&amp;"t"&amp;ДАННЫЕ!$X780&amp;"b"&amp;IF(ДАННЫЕ!$Q780&gt;1,1,0)&amp;"PP"&amp;ДАННЫЕ!Z780&amp;"c"&amp;S780&amp;"x"&amp;IF(ДАННЫЕ!$BY780&gt;0,IF(YEAR(ДАННЫЕ!$F$1)=YEAR(ДАННЫЕ!$BY780),1,0),0)&amp;"n"&amp;IF(ДАННЫЕ!$BZ780&gt;0,IF(YEAR(ДАННЫЕ!$F$1)=YEAR(ДАННЫЕ!$BZ780),1,0),0)&amp;"u"&amp;D780&amp;"z"&amp;IF(ДАННЫЕ!$CL780&gt;0,IF(YEAR(ДАННЫЕ!$F$1)&gt;YEAR(ДАННЫЕ!$CL780),11,12),0)</f>
        <v>03mf0zpihbeCD0g0dlav0kstb0PPc0x0n0u0z0</v>
      </c>
      <c r="K780" s="28" t="str">
        <f ca="1">ДАННЫЕ!$I780&amp;"x"&amp;B780&amp;"w"&amp;IF(T780+ДАННЫЕ!AD780+ДАННЫЕ!AE780+ДАННЫЕ!AF780+ДАННЫЕ!AG780+ДАННЫЕ!AH780+ДАННЫЕ!$AL780+ДАННЫЕ!AI780+ДАННЫЕ!AJ780+ДАННЫЕ!AK780+ДАННЫЕ!AP780+ДАННЫЕ!AQ780+ДАННЫЕ!AR780+ДАННЫЕ!$AM780+ДАННЫЕ!$AN780+ДАННЫЕ!AS780+ДАННЫЕ!AT780&gt;0,1,0)&amp;IF(OR(T780=2,ДАННЫЕ!AD780=2,ДАННЫЕ!AE780=2,ДАННЫЕ!AF780=2,ДАННЫЕ!AG780=2,ДАННЫЕ!AH780=2,ДАННЫЕ!$AL780=2,ДАННЫЕ!AI780=2,ДАННЫЕ!AJ780=2,ДАННЫЕ!AK780=2,ДАННЫЕ!AP780=2,ДАННЫЕ!AQ780=2,ДАННЫЕ!AR780=2,ДАННЫЕ!$AM780=2,ДАННЫЕ!$AN780=2,ДАННЫЕ!AS780=2,ДАННЫЕ!AT780=2),2,0)&amp;"t"&amp;IF(T780&gt;0,"1"&amp;T780,"00")&amp;"f"&amp;IF(ДАННЫЕ!$AC780,"1"&amp;ДАННЫЕ!$AC780,"00")&amp;"b"&amp;IF(ДАННЫЕ!$AD780,"1"&amp;ДАННЫЕ!$AD780,"00")&amp;"g"&amp;IF(ДАННЫЕ!$AF780,"1"&amp;ДАННЫЕ!$AF780,"00")&amp;"c"&amp;IF(ДАННЫЕ!$AG780,"1"&amp;ДАННЫЕ!$AG780,"00")&amp;"i"&amp;IF(ДАННЫЕ!$AH780,"1"&amp;ДАННЫЕ!$AH780,"00")&amp;"r"&amp;IF(ДАННЫЕ!$AL780,"1"&amp;ДАННЫЕ!$AL780,"00")&amp;"m"&amp;IF(ДАННЫЕ!$AI780,"1"&amp;ДАННЫЕ!$AI780,"00")&amp;"hS"&amp;IF(ДАННЫЕ!$AJ780,"1"&amp;ДАННЫЕ!$AJ780,"00")&amp;"hZ"&amp;IF(ДАННЫЕ!$AK780,"1"&amp;ДАННЫЕ!$AK780,"00")&amp;"p"&amp;IF(ДАННЫЕ!$AP780,"1"&amp;ДАННЫЕ!$AP780,"00")&amp;"k"&amp;IF(ДАННЫЕ!$AQ780,"1"&amp;ДАННЫЕ!$AQ780,"00")&amp;"z"&amp;IF(ДАННЫЕ!$AR780,"1"&amp;ДАННЫЕ!$AR780,"00")&amp;"j"&amp;IF(ДАННЫЕ!$AM780,"1"&amp;ДАННЫЕ!$AM780,"00")&amp;"n"&amp;IF(ДАННЫЕ!$AN780,"1"&amp;ДАННЫЕ!$AN780,"00")&amp;"E"&amp;ДАННЫЕ!BI780&amp;"L"&amp;ДАННЫЕ!AO780&amp;"h"&amp;IF(ДАННЫЕ!$AU780&gt;0,1,0)&amp;"v"&amp;IF(ДАННЫЕ!$AW780&gt;0,1,0)&amp;"a"&amp;IF(ДАННЫЕ!$AS780,"1"&amp;ДАННЫЕ!$AS780,"00")&amp;"s"&amp;IF(ДАННЫЕ!$AT780,"1"&amp;ДАННЫЕ!$AT780,"00")&amp;"u"&amp;IF(ДАННЫЕ!$CJ780&gt;0,1,0)&amp;"y"&amp;B780&amp;"d"&amp;H780&amp;"e"&amp;F780&amp;G780</f>
        <v>x0w00t00f00b00g00c00i00r00m00hS00hZ00p00k00z00j00n00ELh0v0a00s00u0y0de</v>
      </c>
      <c r="L780" s="28" t="str">
        <f ca="1">ДАННЫЕ!$I780&amp;"VN"&amp;IF(ДАННЫЕ!AW780&gt;0,11,10)&amp;"CD"&amp;IF(ДАННЫЕ!BF780&gt;500,16,IF(ДАННЫЕ!BF780&gt;350,15,IF(ДАННЫЕ!BF780&gt;=200,14,IF(ДАННЫЕ!BF780&gt;=100,13,IF(ДАННЫЕ!BF780&gt;=50,12,IF(ДАННЫЕ!BF780&gt;0,11,10))))))&amp;"AR"&amp;IF(ДАННЫЕ!BX780&gt;0,1,0)&amp;"GD"&amp;B780&amp;"VV"&amp;IF(E780&gt;=5,IF(E780&lt;18,1,0),0)</f>
        <v>VN10CD10AR0GD0VV0</v>
      </c>
      <c r="M780" s="28" t="str">
        <f>ДАННЫЕ!$I780&amp;"b"&amp;ДАННЫЕ!$BI780&amp;"r"&amp;ДАННЫЕ!$BJ780&amp;"CD"&amp;IF(ДАННЫЕ!BF780&gt;0,IF(ДАННЫЕ!BF780&lt;200,1,IF(ДАННЫЕ!BF780&lt;350,2,3)),0)&amp;"h"&amp;IF(ДАННЫЕ!$BK780+ДАННЫЕ!$BL780+ДАННЫЕ!$BM780&gt;0,1,0)&amp;"x"&amp;ДАННЫЕ!$BK780&amp;"y"&amp;ДАННЫЕ!$BL780&amp;"z"&amp;ДАННЫЕ!$BM780&amp;"c"&amp;IF(ДАННЫЕ!$BK780+ДАННЫЕ!$BL780+ДАННЫЕ!$BM780=3,1,0)&amp;"a"&amp;IF(ДАННЫЕ!$BQ780+ДАННЫЕ!$BR780&gt;0,1,0)&amp;"d"&amp;ДАННЫЕ!$BQ780&amp;"v"&amp;ДАННЫЕ!$BR780&amp;"p"&amp;ДАННЫЕ!$BS780&amp;"n"&amp;ДАННЫЕ!$BU780&amp;"t"&amp;ДАННЫЕ!$BV780&amp;"o"&amp;ДАННЫЕ!$BT780&amp;"l"&amp;IF(ДАННЫЕ!$BN780&gt;0,1,0)&amp;ДАННЫЕ!$BN780&amp;"g"&amp;ДАННЫЕ!$BO780&amp;"s"&amp;ДАННЫЕ!$BP780&amp;"DZ"&amp;IF(ДАННЫЕ!B780-ДАННЫЕ!G780 &lt; 60,IF(ДАННЫЕ!B780-ДАННЫЕ!G780 &gt;= 0,1,0),0)&amp;"u"&amp;IF(ДАННЫЕ!$CJ780&gt;0,1,0)</f>
        <v>brCD0h0xyzc0a0dvpntol0gsDZ1u0</v>
      </c>
      <c r="N780" s="28" t="str">
        <f ca="1">ДАННЫЕ!$F780&amp;ДАННЫЕ!$I780&amp;"g"&amp;B780&amp;"cf"&amp;D780&amp;"a"&amp;IF(ДАННЫЕ!$BX780&gt;0,1,0)&amp;IF(ДАННЫЕ!$BF780&gt;500,1,IF(ДАННЫЕ!$BF780&gt;350,2,IF(ДАННЫЕ!$BF780&gt;=200,3,IF(ДАННЫЕ!$BF780&gt;=100,4,IF(ДАННЫЕ!$BF780&gt;=50,5,IF(ДАННЫЕ!$BF780&lt;50,6,0))))))&amp;"AR"&amp;IF(DATEDIF(ДАННЫЕ!$BX780,ДАННЫЕ!$F$1,"y")&gt;1,1,0)&amp;"VG"&amp;IF(ДАННЫЕ!$BH780="0",1,0)&amp;"o"&amp;IF(T780+ДАННЫЕ!$AF780+ДАННЫЕ!$AG780+ДАННЫЕ!$AH780+ДАННЫЕ!$AI780+ДАННЫЕ!$AJ780+ДАННЫЕ!$AP780+ДАННЫЕ!$AQ780+ДАННЫЕ!$AR780+ДАННЫЕ!$AU780+ДАННЫЕ!$AW780+ДАННЫЕ!$AS780+ДАННЫЕ!$AT780&gt;0,1,0)&amp;"x"&amp;ДАННЫЕ!$AG780&amp;"p"&amp;IF(ДАННЫЕ!$BY780&gt;0,1,0)&amp;"v"&amp;IF(ДАННЫЕ!$BZ780&gt;0,1,0)&amp;"n"&amp;ДАННЫЕ!$CA780&amp;"t"&amp;ДАННЫЕ!$AY780&amp;"k"&amp;ДАННЫЕ!$CB780&amp;"q"&amp;ДАННЫЕ!$CC780&amp;"w"&amp;ДАННЫЕ!$CD780&amp;"e"&amp;ДАННЫЕ!$CE780&amp;"m"&amp;ДАННЫЕ!$CF780&amp;"c"&amp;ДАННЫЕ!$CG780&amp;"z"&amp;ДАННЫЕ!$CH780&amp;"d"&amp;IF(H780=4,1,0)&amp;"s"&amp;IF(ДАННЫЕ!$J780=1,0,1)&amp;"u"&amp;IF(ДАННЫЕ!$CJ780&gt;0,1,0)</f>
        <v>g0cf0a06AR1VG0o0xp0v0ntkqwemczd0s1u0</v>
      </c>
      <c r="O780" s="28" t="str">
        <f>ДАННЫЕ!$I780&amp;"g"&amp;B780&amp;A780&amp;"f"&amp;P780&amp;"c"&amp;IF(ДАННЫЕ!$U780&gt;0,1,0)&amp;"s"&amp;IF(ДАННЫЕ!$Q780&gt;0,IF(YEAR(ДАННЫЕ!$F$1)=YEAR(ДАННЫЕ!$Q780),IF(MONTH(ДАННЫЕ!$F$1)=MONTH(ДАННЫЕ!$Q780),111,11),1),0)&amp;"i"&amp;IF(ДАННЫЕ!$R780+ДАННЫЕ!$S780+ДАННЫЕ!$T780=0,0,1)&amp;"h"&amp;IF(ДАННЫЕ!$P780&gt;0,1,0)&amp;"p"&amp;IF(ДАННЫЕ!$CI780&gt;0,IF(YEAR(ДАННЫЕ!$F$1)=YEAR(ДАННЫЕ!$CI780),IF(MONTH(ДАННЫЕ!$F$1)=MONTH(ДАННЫЕ!$CI780),111,11),1),0)&amp;"d"&amp;IF(ДАННЫЕ!$CJ780&gt;0,IF(YEAR(ДАННЫЕ!$F$1)=YEAR(ДАННЫЕ!$CJ780),IF(MONTH(ДАННЫЕ!$F$1)=MONTH(ДАННЫЕ!$CJ780),111,11),1),0)&amp;"o"&amp;IF(ДАННЫЕ!$CK780&gt;0,IF(MONTH(ДАННЫЕ!$F$1)=MONTH(ДАННЫЕ!$CK780),111,11),0)&amp;"v"&amp;IF(ДАННЫЕ!$BE780&gt;0,IF(MONTH(ДАННЫЕ!$F$1)=MONTH(ДАННЫЕ!$BE780),111,11),0)</f>
        <v>g00f0c0s0i0h0p0d0o0v0</v>
      </c>
      <c r="P780" s="15">
        <f t="shared" si="38"/>
        <v>0</v>
      </c>
      <c r="Q780" s="15">
        <f>IF(ДАННЫЕ!$F$1&gt;ДАННЫЕ!$N780,IF(YEAR(ДАННЫЕ!$F$1)=YEAR(ДАННЫЕ!M780),1,0),0)</f>
        <v>0</v>
      </c>
      <c r="R780" s="15">
        <f>IF(ДАННЫЕ!$F$1&gt;ДАННЫЕ!$N780,IF(YEAR(ДАННЫЕ!$F$1)=YEAR(ДАННЫЕ!N780),1,0),0)</f>
        <v>0</v>
      </c>
      <c r="S780" s="15">
        <f>IF(ДАННЫЕ!$AA780="2А",1,IF(ДАННЫЕ!$AA780="2Б",2,IF(ДАННЫЕ!$AA780="2В",3,IF(ДАННЫЕ!$AA780=3,4,IF(ДАННЫЕ!$AA780="4А",5,IF(ДАННЫЕ!$AA780="4Б",6,IF(ДАННЫЕ!$AA780="4В",7,IF(ДАННЫЕ!$AA780=5,8,0))))))))</f>
        <v>0</v>
      </c>
      <c r="T780" s="15">
        <f>IF(OR(ДАННЫЕ!$AC780=2,ДАННЫЕ!$AD780=2,ДАННЫЕ!$AE780=2),2,IF(OR(ДАННЫЕ!$AC780=1,ДАННЫЕ!$AD780=1,ДАННЫЕ!$AE780=1),1,0))</f>
        <v>0</v>
      </c>
    </row>
    <row r="781" spans="1:20" ht="15" customHeight="1" x14ac:dyDescent="0.2">
      <c r="A781" s="78">
        <f>IF(B781&gt;0,IF(MONTH(ДАННЫЕ!$F$1)=MONTH(ДАННЫЕ!$B781),1,0),0)</f>
        <v>0</v>
      </c>
      <c r="B781" s="14">
        <f>IF(ДАННЫЕ!$B781&gt;0,IF(YEAR(ДАННЫЕ!$F$1)=YEAR(ДАННЫЕ!$B781),1,0),0)</f>
        <v>0</v>
      </c>
      <c r="C781" s="14">
        <f>IF(ДАННЫЕ!$CM781&gt;0,IF(YEAR(ДАННЫЕ!$F$1)=YEAR(ДАННЫЕ!$CM781),1,0),0)</f>
        <v>0</v>
      </c>
      <c r="D781" s="14">
        <f>IF(ДАННЫЕ!$CJ781&gt;0,IF(ДАННЫЕ!$CL781&gt;ДАННЫЕ!$F$1,1,IF(ДАННЫЕ!$CL781&gt;0,0,1)),0)</f>
        <v>0</v>
      </c>
      <c r="E781" s="43" t="str">
        <f ca="1">IF(ДАННЫЕ!$F$1&gt;0,IF(ДАННЫЕ!$G781&gt;0,DATEDIF(ДАННЫЕ!$G781,ДАННЫЕ!$F$1,"y"),""),IF(ДАННЫЕ!$G781&gt;0,DATEDIF(ДАННЫЕ!$G781,TODAY(),"y"),""))</f>
        <v/>
      </c>
      <c r="F781" s="43" t="str">
        <f xml:space="preserve"> IF(ДАННЫЕ!$F781="М",IF(E781&gt;=18,IF(E781&lt;60,1,""),""),"")&amp;IF(ДАННЫЕ!$F781="Ж",IF(E781&gt;=18,IF(E781&lt;55,1,""),""),"")</f>
        <v/>
      </c>
      <c r="G781" s="43" t="str">
        <f xml:space="preserve"> IF(ДАННЫЕ!$F781="М",IF(E781&gt;=60,2,""),"")&amp;IF(ДАННЫЕ!$F781="Ж",IF(E781&gt;=55,2,""),"")</f>
        <v/>
      </c>
      <c r="H781" s="43" t="str">
        <f t="shared" ca="1" si="36"/>
        <v/>
      </c>
      <c r="I781" s="43" t="str">
        <f t="shared" ca="1" si="37"/>
        <v>03</v>
      </c>
      <c r="J781" s="28" t="str">
        <f ca="1">ДАННЫЕ!$F781&amp;H781&amp;I781&amp;ДАННЫЕ!$I781&amp;"m"&amp;IF(ДАННЫЕ!$I781&gt;0,IF(ДАННЫЕ!$J781&gt;0,0,1),"")&amp;"f"&amp;IF(ДАННЫЕ!$R781&gt;0,IF(YEAR(ДАННЫЕ!$F$1)=YEAR(ДАННЫЕ!$R781),1,0),0)&amp;"z"&amp;ДАННЫЕ!$R781&amp;"p"&amp;ДАННЫЕ!$S781&amp;"i"&amp;ДАННЫЕ!$T781&amp;"h"&amp;ДАННЫЕ!$K781&amp;"be"&amp;ДАННЫЕ!$BI781&amp;"CD"&amp;IF(ДАННЫЕ!BF781&gt;500,4,IF(ДАННЫЕ!BF781&gt;350,3,IF(ДАННЫЕ!BF781&gt;200,2,IF(ДАННЫЕ!BF781&gt;0,1,0))))&amp;"g"&amp;B781&amp;"d"&amp;H781&amp;"l"&amp;ДАННЫЕ!AT781&amp;"a"&amp;ДАННЫЕ!$V781&amp;"v"&amp;R781&amp;"k"&amp;ДАННЫЕ!$U781&amp;"s"&amp;ДАННЫЕ!$Y781&amp;"t"&amp;ДАННЫЕ!$X781&amp;"b"&amp;IF(ДАННЫЕ!$Q781&gt;1,1,0)&amp;"PP"&amp;ДАННЫЕ!Z781&amp;"c"&amp;S781&amp;"x"&amp;IF(ДАННЫЕ!$BY781&gt;0,IF(YEAR(ДАННЫЕ!$F$1)=YEAR(ДАННЫЕ!$BY781),1,0),0)&amp;"n"&amp;IF(ДАННЫЕ!$BZ781&gt;0,IF(YEAR(ДАННЫЕ!$F$1)=YEAR(ДАННЫЕ!$BZ781),1,0),0)&amp;"u"&amp;D781&amp;"z"&amp;IF(ДАННЫЕ!$CL781&gt;0,IF(YEAR(ДАННЫЕ!$F$1)&gt;YEAR(ДАННЫЕ!$CL781),11,12),0)</f>
        <v>03mf0zpihbeCD0g0dlav0kstb0PPc0x0n0u0z0</v>
      </c>
      <c r="K781" s="28" t="str">
        <f ca="1">ДАННЫЕ!$I781&amp;"x"&amp;B781&amp;"w"&amp;IF(T781+ДАННЫЕ!AD781+ДАННЫЕ!AE781+ДАННЫЕ!AF781+ДАННЫЕ!AG781+ДАННЫЕ!AH781+ДАННЫЕ!$AL781+ДАННЫЕ!AI781+ДАННЫЕ!AJ781+ДАННЫЕ!AK781+ДАННЫЕ!AP781+ДАННЫЕ!AQ781+ДАННЫЕ!AR781+ДАННЫЕ!$AM781+ДАННЫЕ!$AN781+ДАННЫЕ!AS781+ДАННЫЕ!AT781&gt;0,1,0)&amp;IF(OR(T781=2,ДАННЫЕ!AD781=2,ДАННЫЕ!AE781=2,ДАННЫЕ!AF781=2,ДАННЫЕ!AG781=2,ДАННЫЕ!AH781=2,ДАННЫЕ!$AL781=2,ДАННЫЕ!AI781=2,ДАННЫЕ!AJ781=2,ДАННЫЕ!AK781=2,ДАННЫЕ!AP781=2,ДАННЫЕ!AQ781=2,ДАННЫЕ!AR781=2,ДАННЫЕ!$AM781=2,ДАННЫЕ!$AN781=2,ДАННЫЕ!AS781=2,ДАННЫЕ!AT781=2),2,0)&amp;"t"&amp;IF(T781&gt;0,"1"&amp;T781,"00")&amp;"f"&amp;IF(ДАННЫЕ!$AC781,"1"&amp;ДАННЫЕ!$AC781,"00")&amp;"b"&amp;IF(ДАННЫЕ!$AD781,"1"&amp;ДАННЫЕ!$AD781,"00")&amp;"g"&amp;IF(ДАННЫЕ!$AF781,"1"&amp;ДАННЫЕ!$AF781,"00")&amp;"c"&amp;IF(ДАННЫЕ!$AG781,"1"&amp;ДАННЫЕ!$AG781,"00")&amp;"i"&amp;IF(ДАННЫЕ!$AH781,"1"&amp;ДАННЫЕ!$AH781,"00")&amp;"r"&amp;IF(ДАННЫЕ!$AL781,"1"&amp;ДАННЫЕ!$AL781,"00")&amp;"m"&amp;IF(ДАННЫЕ!$AI781,"1"&amp;ДАННЫЕ!$AI781,"00")&amp;"hS"&amp;IF(ДАННЫЕ!$AJ781,"1"&amp;ДАННЫЕ!$AJ781,"00")&amp;"hZ"&amp;IF(ДАННЫЕ!$AK781,"1"&amp;ДАННЫЕ!$AK781,"00")&amp;"p"&amp;IF(ДАННЫЕ!$AP781,"1"&amp;ДАННЫЕ!$AP781,"00")&amp;"k"&amp;IF(ДАННЫЕ!$AQ781,"1"&amp;ДАННЫЕ!$AQ781,"00")&amp;"z"&amp;IF(ДАННЫЕ!$AR781,"1"&amp;ДАННЫЕ!$AR781,"00")&amp;"j"&amp;IF(ДАННЫЕ!$AM781,"1"&amp;ДАННЫЕ!$AM781,"00")&amp;"n"&amp;IF(ДАННЫЕ!$AN781,"1"&amp;ДАННЫЕ!$AN781,"00")&amp;"E"&amp;ДАННЫЕ!BI781&amp;"L"&amp;ДАННЫЕ!AO781&amp;"h"&amp;IF(ДАННЫЕ!$AU781&gt;0,1,0)&amp;"v"&amp;IF(ДАННЫЕ!$AW781&gt;0,1,0)&amp;"a"&amp;IF(ДАННЫЕ!$AS781,"1"&amp;ДАННЫЕ!$AS781,"00")&amp;"s"&amp;IF(ДАННЫЕ!$AT781,"1"&amp;ДАННЫЕ!$AT781,"00")&amp;"u"&amp;IF(ДАННЫЕ!$CJ781&gt;0,1,0)&amp;"y"&amp;B781&amp;"d"&amp;H781&amp;"e"&amp;F781&amp;G781</f>
        <v>x0w00t00f00b00g00c00i00r00m00hS00hZ00p00k00z00j00n00ELh0v0a00s00u0y0de</v>
      </c>
      <c r="L781" s="28" t="str">
        <f ca="1">ДАННЫЕ!$I781&amp;"VN"&amp;IF(ДАННЫЕ!AW781&gt;0,11,10)&amp;"CD"&amp;IF(ДАННЫЕ!BF781&gt;500,16,IF(ДАННЫЕ!BF781&gt;350,15,IF(ДАННЫЕ!BF781&gt;=200,14,IF(ДАННЫЕ!BF781&gt;=100,13,IF(ДАННЫЕ!BF781&gt;=50,12,IF(ДАННЫЕ!BF781&gt;0,11,10))))))&amp;"AR"&amp;IF(ДАННЫЕ!BX781&gt;0,1,0)&amp;"GD"&amp;B781&amp;"VV"&amp;IF(E781&gt;=5,IF(E781&lt;18,1,0),0)</f>
        <v>VN10CD10AR0GD0VV0</v>
      </c>
      <c r="M781" s="28" t="str">
        <f>ДАННЫЕ!$I781&amp;"b"&amp;ДАННЫЕ!$BI781&amp;"r"&amp;ДАННЫЕ!$BJ781&amp;"CD"&amp;IF(ДАННЫЕ!BF781&gt;0,IF(ДАННЫЕ!BF781&lt;200,1,IF(ДАННЫЕ!BF781&lt;350,2,3)),0)&amp;"h"&amp;IF(ДАННЫЕ!$BK781+ДАННЫЕ!$BL781+ДАННЫЕ!$BM781&gt;0,1,0)&amp;"x"&amp;ДАННЫЕ!$BK781&amp;"y"&amp;ДАННЫЕ!$BL781&amp;"z"&amp;ДАННЫЕ!$BM781&amp;"c"&amp;IF(ДАННЫЕ!$BK781+ДАННЫЕ!$BL781+ДАННЫЕ!$BM781=3,1,0)&amp;"a"&amp;IF(ДАННЫЕ!$BQ781+ДАННЫЕ!$BR781&gt;0,1,0)&amp;"d"&amp;ДАННЫЕ!$BQ781&amp;"v"&amp;ДАННЫЕ!$BR781&amp;"p"&amp;ДАННЫЕ!$BS781&amp;"n"&amp;ДАННЫЕ!$BU781&amp;"t"&amp;ДАННЫЕ!$BV781&amp;"o"&amp;ДАННЫЕ!$BT781&amp;"l"&amp;IF(ДАННЫЕ!$BN781&gt;0,1,0)&amp;ДАННЫЕ!$BN781&amp;"g"&amp;ДАННЫЕ!$BO781&amp;"s"&amp;ДАННЫЕ!$BP781&amp;"DZ"&amp;IF(ДАННЫЕ!B781-ДАННЫЕ!G781 &lt; 60,IF(ДАННЫЕ!B781-ДАННЫЕ!G781 &gt;= 0,1,0),0)&amp;"u"&amp;IF(ДАННЫЕ!$CJ781&gt;0,1,0)</f>
        <v>brCD0h0xyzc0a0dvpntol0gsDZ1u0</v>
      </c>
      <c r="N781" s="28" t="str">
        <f ca="1">ДАННЫЕ!$F781&amp;ДАННЫЕ!$I781&amp;"g"&amp;B781&amp;"cf"&amp;D781&amp;"a"&amp;IF(ДАННЫЕ!$BX781&gt;0,1,0)&amp;IF(ДАННЫЕ!$BF781&gt;500,1,IF(ДАННЫЕ!$BF781&gt;350,2,IF(ДАННЫЕ!$BF781&gt;=200,3,IF(ДАННЫЕ!$BF781&gt;=100,4,IF(ДАННЫЕ!$BF781&gt;=50,5,IF(ДАННЫЕ!$BF781&lt;50,6,0))))))&amp;"AR"&amp;IF(DATEDIF(ДАННЫЕ!$BX781,ДАННЫЕ!$F$1,"y")&gt;1,1,0)&amp;"VG"&amp;IF(ДАННЫЕ!$BH781="0",1,0)&amp;"o"&amp;IF(T781+ДАННЫЕ!$AF781+ДАННЫЕ!$AG781+ДАННЫЕ!$AH781+ДАННЫЕ!$AI781+ДАННЫЕ!$AJ781+ДАННЫЕ!$AP781+ДАННЫЕ!$AQ781+ДАННЫЕ!$AR781+ДАННЫЕ!$AU781+ДАННЫЕ!$AW781+ДАННЫЕ!$AS781+ДАННЫЕ!$AT781&gt;0,1,0)&amp;"x"&amp;ДАННЫЕ!$AG781&amp;"p"&amp;IF(ДАННЫЕ!$BY781&gt;0,1,0)&amp;"v"&amp;IF(ДАННЫЕ!$BZ781&gt;0,1,0)&amp;"n"&amp;ДАННЫЕ!$CA781&amp;"t"&amp;ДАННЫЕ!$AY781&amp;"k"&amp;ДАННЫЕ!$CB781&amp;"q"&amp;ДАННЫЕ!$CC781&amp;"w"&amp;ДАННЫЕ!$CD781&amp;"e"&amp;ДАННЫЕ!$CE781&amp;"m"&amp;ДАННЫЕ!$CF781&amp;"c"&amp;ДАННЫЕ!$CG781&amp;"z"&amp;ДАННЫЕ!$CH781&amp;"d"&amp;IF(H781=4,1,0)&amp;"s"&amp;IF(ДАННЫЕ!$J781=1,0,1)&amp;"u"&amp;IF(ДАННЫЕ!$CJ781&gt;0,1,0)</f>
        <v>g0cf0a06AR1VG0o0xp0v0ntkqwemczd0s1u0</v>
      </c>
      <c r="O781" s="28" t="str">
        <f>ДАННЫЕ!$I781&amp;"g"&amp;B781&amp;A781&amp;"f"&amp;P781&amp;"c"&amp;IF(ДАННЫЕ!$U781&gt;0,1,0)&amp;"s"&amp;IF(ДАННЫЕ!$Q781&gt;0,IF(YEAR(ДАННЫЕ!$F$1)=YEAR(ДАННЫЕ!$Q781),IF(MONTH(ДАННЫЕ!$F$1)=MONTH(ДАННЫЕ!$Q781),111,11),1),0)&amp;"i"&amp;IF(ДАННЫЕ!$R781+ДАННЫЕ!$S781+ДАННЫЕ!$T781=0,0,1)&amp;"h"&amp;IF(ДАННЫЕ!$P781&gt;0,1,0)&amp;"p"&amp;IF(ДАННЫЕ!$CI781&gt;0,IF(YEAR(ДАННЫЕ!$F$1)=YEAR(ДАННЫЕ!$CI781),IF(MONTH(ДАННЫЕ!$F$1)=MONTH(ДАННЫЕ!$CI781),111,11),1),0)&amp;"d"&amp;IF(ДАННЫЕ!$CJ781&gt;0,IF(YEAR(ДАННЫЕ!$F$1)=YEAR(ДАННЫЕ!$CJ781),IF(MONTH(ДАННЫЕ!$F$1)=MONTH(ДАННЫЕ!$CJ781),111,11),1),0)&amp;"o"&amp;IF(ДАННЫЕ!$CK781&gt;0,IF(MONTH(ДАННЫЕ!$F$1)=MONTH(ДАННЫЕ!$CK781),111,11),0)&amp;"v"&amp;IF(ДАННЫЕ!$BE781&gt;0,IF(MONTH(ДАННЫЕ!$F$1)=MONTH(ДАННЫЕ!$BE781),111,11),0)</f>
        <v>g00f0c0s0i0h0p0d0o0v0</v>
      </c>
      <c r="P781" s="15">
        <f t="shared" si="38"/>
        <v>0</v>
      </c>
      <c r="Q781" s="15">
        <f>IF(ДАННЫЕ!$F$1&gt;ДАННЫЕ!$N781,IF(YEAR(ДАННЫЕ!$F$1)=YEAR(ДАННЫЕ!M781),1,0),0)</f>
        <v>0</v>
      </c>
      <c r="R781" s="15">
        <f>IF(ДАННЫЕ!$F$1&gt;ДАННЫЕ!$N781,IF(YEAR(ДАННЫЕ!$F$1)=YEAR(ДАННЫЕ!N781),1,0),0)</f>
        <v>0</v>
      </c>
      <c r="S781" s="15">
        <f>IF(ДАННЫЕ!$AA781="2А",1,IF(ДАННЫЕ!$AA781="2Б",2,IF(ДАННЫЕ!$AA781="2В",3,IF(ДАННЫЕ!$AA781=3,4,IF(ДАННЫЕ!$AA781="4А",5,IF(ДАННЫЕ!$AA781="4Б",6,IF(ДАННЫЕ!$AA781="4В",7,IF(ДАННЫЕ!$AA781=5,8,0))))))))</f>
        <v>0</v>
      </c>
      <c r="T781" s="15">
        <f>IF(OR(ДАННЫЕ!$AC781=2,ДАННЫЕ!$AD781=2,ДАННЫЕ!$AE781=2),2,IF(OR(ДАННЫЕ!$AC781=1,ДАННЫЕ!$AD781=1,ДАННЫЕ!$AE781=1),1,0))</f>
        <v>0</v>
      </c>
    </row>
    <row r="782" spans="1:20" ht="15" customHeight="1" x14ac:dyDescent="0.2">
      <c r="A782" s="78">
        <f>IF(B782&gt;0,IF(MONTH(ДАННЫЕ!$F$1)=MONTH(ДАННЫЕ!$B782),1,0),0)</f>
        <v>0</v>
      </c>
      <c r="B782" s="14">
        <f>IF(ДАННЫЕ!$B782&gt;0,IF(YEAR(ДАННЫЕ!$F$1)=YEAR(ДАННЫЕ!$B782),1,0),0)</f>
        <v>0</v>
      </c>
      <c r="C782" s="14">
        <f>IF(ДАННЫЕ!$CM782&gt;0,IF(YEAR(ДАННЫЕ!$F$1)=YEAR(ДАННЫЕ!$CM782),1,0),0)</f>
        <v>0</v>
      </c>
      <c r="D782" s="14">
        <f>IF(ДАННЫЕ!$CJ782&gt;0,IF(ДАННЫЕ!$CL782&gt;ДАННЫЕ!$F$1,1,IF(ДАННЫЕ!$CL782&gt;0,0,1)),0)</f>
        <v>0</v>
      </c>
      <c r="E782" s="43" t="str">
        <f ca="1">IF(ДАННЫЕ!$F$1&gt;0,IF(ДАННЫЕ!$G782&gt;0,DATEDIF(ДАННЫЕ!$G782,ДАННЫЕ!$F$1,"y"),""),IF(ДАННЫЕ!$G782&gt;0,DATEDIF(ДАННЫЕ!$G782,TODAY(),"y"),""))</f>
        <v/>
      </c>
      <c r="F782" s="43" t="str">
        <f xml:space="preserve"> IF(ДАННЫЕ!$F782="М",IF(E782&gt;=18,IF(E782&lt;60,1,""),""),"")&amp;IF(ДАННЫЕ!$F782="Ж",IF(E782&gt;=18,IF(E782&lt;55,1,""),""),"")</f>
        <v/>
      </c>
      <c r="G782" s="43" t="str">
        <f xml:space="preserve"> IF(ДАННЫЕ!$F782="М",IF(E782&gt;=60,2,""),"")&amp;IF(ДАННЫЕ!$F782="Ж",IF(E782&gt;=55,2,""),"")</f>
        <v/>
      </c>
      <c r="H782" s="43" t="str">
        <f t="shared" ca="1" si="36"/>
        <v/>
      </c>
      <c r="I782" s="43" t="str">
        <f t="shared" ca="1" si="37"/>
        <v>03</v>
      </c>
      <c r="J782" s="28" t="str">
        <f ca="1">ДАННЫЕ!$F782&amp;H782&amp;I782&amp;ДАННЫЕ!$I782&amp;"m"&amp;IF(ДАННЫЕ!$I782&gt;0,IF(ДАННЫЕ!$J782&gt;0,0,1),"")&amp;"f"&amp;IF(ДАННЫЕ!$R782&gt;0,IF(YEAR(ДАННЫЕ!$F$1)=YEAR(ДАННЫЕ!$R782),1,0),0)&amp;"z"&amp;ДАННЫЕ!$R782&amp;"p"&amp;ДАННЫЕ!$S782&amp;"i"&amp;ДАННЫЕ!$T782&amp;"h"&amp;ДАННЫЕ!$K782&amp;"be"&amp;ДАННЫЕ!$BI782&amp;"CD"&amp;IF(ДАННЫЕ!BF782&gt;500,4,IF(ДАННЫЕ!BF782&gt;350,3,IF(ДАННЫЕ!BF782&gt;200,2,IF(ДАННЫЕ!BF782&gt;0,1,0))))&amp;"g"&amp;B782&amp;"d"&amp;H782&amp;"l"&amp;ДАННЫЕ!AT782&amp;"a"&amp;ДАННЫЕ!$V782&amp;"v"&amp;R782&amp;"k"&amp;ДАННЫЕ!$U782&amp;"s"&amp;ДАННЫЕ!$Y782&amp;"t"&amp;ДАННЫЕ!$X782&amp;"b"&amp;IF(ДАННЫЕ!$Q782&gt;1,1,0)&amp;"PP"&amp;ДАННЫЕ!Z782&amp;"c"&amp;S782&amp;"x"&amp;IF(ДАННЫЕ!$BY782&gt;0,IF(YEAR(ДАННЫЕ!$F$1)=YEAR(ДАННЫЕ!$BY782),1,0),0)&amp;"n"&amp;IF(ДАННЫЕ!$BZ782&gt;0,IF(YEAR(ДАННЫЕ!$F$1)=YEAR(ДАННЫЕ!$BZ782),1,0),0)&amp;"u"&amp;D782&amp;"z"&amp;IF(ДАННЫЕ!$CL782&gt;0,IF(YEAR(ДАННЫЕ!$F$1)&gt;YEAR(ДАННЫЕ!$CL782),11,12),0)</f>
        <v>03mf0zpihbeCD0g0dlav0kstb0PPc0x0n0u0z0</v>
      </c>
      <c r="K782" s="28" t="str">
        <f ca="1">ДАННЫЕ!$I782&amp;"x"&amp;B782&amp;"w"&amp;IF(T782+ДАННЫЕ!AD782+ДАННЫЕ!AE782+ДАННЫЕ!AF782+ДАННЫЕ!AG782+ДАННЫЕ!AH782+ДАННЫЕ!$AL782+ДАННЫЕ!AI782+ДАННЫЕ!AJ782+ДАННЫЕ!AK782+ДАННЫЕ!AP782+ДАННЫЕ!AQ782+ДАННЫЕ!AR782+ДАННЫЕ!$AM782+ДАННЫЕ!$AN782+ДАННЫЕ!AS782+ДАННЫЕ!AT782&gt;0,1,0)&amp;IF(OR(T782=2,ДАННЫЕ!AD782=2,ДАННЫЕ!AE782=2,ДАННЫЕ!AF782=2,ДАННЫЕ!AG782=2,ДАННЫЕ!AH782=2,ДАННЫЕ!$AL782=2,ДАННЫЕ!AI782=2,ДАННЫЕ!AJ782=2,ДАННЫЕ!AK782=2,ДАННЫЕ!AP782=2,ДАННЫЕ!AQ782=2,ДАННЫЕ!AR782=2,ДАННЫЕ!$AM782=2,ДАННЫЕ!$AN782=2,ДАННЫЕ!AS782=2,ДАННЫЕ!AT782=2),2,0)&amp;"t"&amp;IF(T782&gt;0,"1"&amp;T782,"00")&amp;"f"&amp;IF(ДАННЫЕ!$AC782,"1"&amp;ДАННЫЕ!$AC782,"00")&amp;"b"&amp;IF(ДАННЫЕ!$AD782,"1"&amp;ДАННЫЕ!$AD782,"00")&amp;"g"&amp;IF(ДАННЫЕ!$AF782,"1"&amp;ДАННЫЕ!$AF782,"00")&amp;"c"&amp;IF(ДАННЫЕ!$AG782,"1"&amp;ДАННЫЕ!$AG782,"00")&amp;"i"&amp;IF(ДАННЫЕ!$AH782,"1"&amp;ДАННЫЕ!$AH782,"00")&amp;"r"&amp;IF(ДАННЫЕ!$AL782,"1"&amp;ДАННЫЕ!$AL782,"00")&amp;"m"&amp;IF(ДАННЫЕ!$AI782,"1"&amp;ДАННЫЕ!$AI782,"00")&amp;"hS"&amp;IF(ДАННЫЕ!$AJ782,"1"&amp;ДАННЫЕ!$AJ782,"00")&amp;"hZ"&amp;IF(ДАННЫЕ!$AK782,"1"&amp;ДАННЫЕ!$AK782,"00")&amp;"p"&amp;IF(ДАННЫЕ!$AP782,"1"&amp;ДАННЫЕ!$AP782,"00")&amp;"k"&amp;IF(ДАННЫЕ!$AQ782,"1"&amp;ДАННЫЕ!$AQ782,"00")&amp;"z"&amp;IF(ДАННЫЕ!$AR782,"1"&amp;ДАННЫЕ!$AR782,"00")&amp;"j"&amp;IF(ДАННЫЕ!$AM782,"1"&amp;ДАННЫЕ!$AM782,"00")&amp;"n"&amp;IF(ДАННЫЕ!$AN782,"1"&amp;ДАННЫЕ!$AN782,"00")&amp;"E"&amp;ДАННЫЕ!BI782&amp;"L"&amp;ДАННЫЕ!AO782&amp;"h"&amp;IF(ДАННЫЕ!$AU782&gt;0,1,0)&amp;"v"&amp;IF(ДАННЫЕ!$AW782&gt;0,1,0)&amp;"a"&amp;IF(ДАННЫЕ!$AS782,"1"&amp;ДАННЫЕ!$AS782,"00")&amp;"s"&amp;IF(ДАННЫЕ!$AT782,"1"&amp;ДАННЫЕ!$AT782,"00")&amp;"u"&amp;IF(ДАННЫЕ!$CJ782&gt;0,1,0)&amp;"y"&amp;B782&amp;"d"&amp;H782&amp;"e"&amp;F782&amp;G782</f>
        <v>x0w00t00f00b00g00c00i00r00m00hS00hZ00p00k00z00j00n00ELh0v0a00s00u0y0de</v>
      </c>
      <c r="L782" s="28" t="str">
        <f ca="1">ДАННЫЕ!$I782&amp;"VN"&amp;IF(ДАННЫЕ!AW782&gt;0,11,10)&amp;"CD"&amp;IF(ДАННЫЕ!BF782&gt;500,16,IF(ДАННЫЕ!BF782&gt;350,15,IF(ДАННЫЕ!BF782&gt;=200,14,IF(ДАННЫЕ!BF782&gt;=100,13,IF(ДАННЫЕ!BF782&gt;=50,12,IF(ДАННЫЕ!BF782&gt;0,11,10))))))&amp;"AR"&amp;IF(ДАННЫЕ!BX782&gt;0,1,0)&amp;"GD"&amp;B782&amp;"VV"&amp;IF(E782&gt;=5,IF(E782&lt;18,1,0),0)</f>
        <v>VN10CD10AR0GD0VV0</v>
      </c>
      <c r="M782" s="28" t="str">
        <f>ДАННЫЕ!$I782&amp;"b"&amp;ДАННЫЕ!$BI782&amp;"r"&amp;ДАННЫЕ!$BJ782&amp;"CD"&amp;IF(ДАННЫЕ!BF782&gt;0,IF(ДАННЫЕ!BF782&lt;200,1,IF(ДАННЫЕ!BF782&lt;350,2,3)),0)&amp;"h"&amp;IF(ДАННЫЕ!$BK782+ДАННЫЕ!$BL782+ДАННЫЕ!$BM782&gt;0,1,0)&amp;"x"&amp;ДАННЫЕ!$BK782&amp;"y"&amp;ДАННЫЕ!$BL782&amp;"z"&amp;ДАННЫЕ!$BM782&amp;"c"&amp;IF(ДАННЫЕ!$BK782+ДАННЫЕ!$BL782+ДАННЫЕ!$BM782=3,1,0)&amp;"a"&amp;IF(ДАННЫЕ!$BQ782+ДАННЫЕ!$BR782&gt;0,1,0)&amp;"d"&amp;ДАННЫЕ!$BQ782&amp;"v"&amp;ДАННЫЕ!$BR782&amp;"p"&amp;ДАННЫЕ!$BS782&amp;"n"&amp;ДАННЫЕ!$BU782&amp;"t"&amp;ДАННЫЕ!$BV782&amp;"o"&amp;ДАННЫЕ!$BT782&amp;"l"&amp;IF(ДАННЫЕ!$BN782&gt;0,1,0)&amp;ДАННЫЕ!$BN782&amp;"g"&amp;ДАННЫЕ!$BO782&amp;"s"&amp;ДАННЫЕ!$BP782&amp;"DZ"&amp;IF(ДАННЫЕ!B782-ДАННЫЕ!G782 &lt; 60,IF(ДАННЫЕ!B782-ДАННЫЕ!G782 &gt;= 0,1,0),0)&amp;"u"&amp;IF(ДАННЫЕ!$CJ782&gt;0,1,0)</f>
        <v>brCD0h0xyzc0a0dvpntol0gsDZ1u0</v>
      </c>
      <c r="N782" s="28" t="str">
        <f ca="1">ДАННЫЕ!$F782&amp;ДАННЫЕ!$I782&amp;"g"&amp;B782&amp;"cf"&amp;D782&amp;"a"&amp;IF(ДАННЫЕ!$BX782&gt;0,1,0)&amp;IF(ДАННЫЕ!$BF782&gt;500,1,IF(ДАННЫЕ!$BF782&gt;350,2,IF(ДАННЫЕ!$BF782&gt;=200,3,IF(ДАННЫЕ!$BF782&gt;=100,4,IF(ДАННЫЕ!$BF782&gt;=50,5,IF(ДАННЫЕ!$BF782&lt;50,6,0))))))&amp;"AR"&amp;IF(DATEDIF(ДАННЫЕ!$BX782,ДАННЫЕ!$F$1,"y")&gt;1,1,0)&amp;"VG"&amp;IF(ДАННЫЕ!$BH782="0",1,0)&amp;"o"&amp;IF(T782+ДАННЫЕ!$AF782+ДАННЫЕ!$AG782+ДАННЫЕ!$AH782+ДАННЫЕ!$AI782+ДАННЫЕ!$AJ782+ДАННЫЕ!$AP782+ДАННЫЕ!$AQ782+ДАННЫЕ!$AR782+ДАННЫЕ!$AU782+ДАННЫЕ!$AW782+ДАННЫЕ!$AS782+ДАННЫЕ!$AT782&gt;0,1,0)&amp;"x"&amp;ДАННЫЕ!$AG782&amp;"p"&amp;IF(ДАННЫЕ!$BY782&gt;0,1,0)&amp;"v"&amp;IF(ДАННЫЕ!$BZ782&gt;0,1,0)&amp;"n"&amp;ДАННЫЕ!$CA782&amp;"t"&amp;ДАННЫЕ!$AY782&amp;"k"&amp;ДАННЫЕ!$CB782&amp;"q"&amp;ДАННЫЕ!$CC782&amp;"w"&amp;ДАННЫЕ!$CD782&amp;"e"&amp;ДАННЫЕ!$CE782&amp;"m"&amp;ДАННЫЕ!$CF782&amp;"c"&amp;ДАННЫЕ!$CG782&amp;"z"&amp;ДАННЫЕ!$CH782&amp;"d"&amp;IF(H782=4,1,0)&amp;"s"&amp;IF(ДАННЫЕ!$J782=1,0,1)&amp;"u"&amp;IF(ДАННЫЕ!$CJ782&gt;0,1,0)</f>
        <v>g0cf0a06AR1VG0o0xp0v0ntkqwemczd0s1u0</v>
      </c>
      <c r="O782" s="28" t="str">
        <f>ДАННЫЕ!$I782&amp;"g"&amp;B782&amp;A782&amp;"f"&amp;P782&amp;"c"&amp;IF(ДАННЫЕ!$U782&gt;0,1,0)&amp;"s"&amp;IF(ДАННЫЕ!$Q782&gt;0,IF(YEAR(ДАННЫЕ!$F$1)=YEAR(ДАННЫЕ!$Q782),IF(MONTH(ДАННЫЕ!$F$1)=MONTH(ДАННЫЕ!$Q782),111,11),1),0)&amp;"i"&amp;IF(ДАННЫЕ!$R782+ДАННЫЕ!$S782+ДАННЫЕ!$T782=0,0,1)&amp;"h"&amp;IF(ДАННЫЕ!$P782&gt;0,1,0)&amp;"p"&amp;IF(ДАННЫЕ!$CI782&gt;0,IF(YEAR(ДАННЫЕ!$F$1)=YEAR(ДАННЫЕ!$CI782),IF(MONTH(ДАННЫЕ!$F$1)=MONTH(ДАННЫЕ!$CI782),111,11),1),0)&amp;"d"&amp;IF(ДАННЫЕ!$CJ782&gt;0,IF(YEAR(ДАННЫЕ!$F$1)=YEAR(ДАННЫЕ!$CJ782),IF(MONTH(ДАННЫЕ!$F$1)=MONTH(ДАННЫЕ!$CJ782),111,11),1),0)&amp;"o"&amp;IF(ДАННЫЕ!$CK782&gt;0,IF(MONTH(ДАННЫЕ!$F$1)=MONTH(ДАННЫЕ!$CK782),111,11),0)&amp;"v"&amp;IF(ДАННЫЕ!$BE782&gt;0,IF(MONTH(ДАННЫЕ!$F$1)=MONTH(ДАННЫЕ!$BE782),111,11),0)</f>
        <v>g00f0c0s0i0h0p0d0o0v0</v>
      </c>
      <c r="P782" s="15">
        <f t="shared" si="38"/>
        <v>0</v>
      </c>
      <c r="Q782" s="15">
        <f>IF(ДАННЫЕ!$F$1&gt;ДАННЫЕ!$N782,IF(YEAR(ДАННЫЕ!$F$1)=YEAR(ДАННЫЕ!M782),1,0),0)</f>
        <v>0</v>
      </c>
      <c r="R782" s="15">
        <f>IF(ДАННЫЕ!$F$1&gt;ДАННЫЕ!$N782,IF(YEAR(ДАННЫЕ!$F$1)=YEAR(ДАННЫЕ!N782),1,0),0)</f>
        <v>0</v>
      </c>
      <c r="S782" s="15">
        <f>IF(ДАННЫЕ!$AA782="2А",1,IF(ДАННЫЕ!$AA782="2Б",2,IF(ДАННЫЕ!$AA782="2В",3,IF(ДАННЫЕ!$AA782=3,4,IF(ДАННЫЕ!$AA782="4А",5,IF(ДАННЫЕ!$AA782="4Б",6,IF(ДАННЫЕ!$AA782="4В",7,IF(ДАННЫЕ!$AA782=5,8,0))))))))</f>
        <v>0</v>
      </c>
      <c r="T782" s="15">
        <f>IF(OR(ДАННЫЕ!$AC782=2,ДАННЫЕ!$AD782=2,ДАННЫЕ!$AE782=2),2,IF(OR(ДАННЫЕ!$AC782=1,ДАННЫЕ!$AD782=1,ДАННЫЕ!$AE782=1),1,0))</f>
        <v>0</v>
      </c>
    </row>
    <row r="783" spans="1:20" ht="15" customHeight="1" x14ac:dyDescent="0.2">
      <c r="A783" s="78">
        <f>IF(B783&gt;0,IF(MONTH(ДАННЫЕ!$F$1)=MONTH(ДАННЫЕ!$B783),1,0),0)</f>
        <v>0</v>
      </c>
      <c r="B783" s="14">
        <f>IF(ДАННЫЕ!$B783&gt;0,IF(YEAR(ДАННЫЕ!$F$1)=YEAR(ДАННЫЕ!$B783),1,0),0)</f>
        <v>0</v>
      </c>
      <c r="C783" s="14">
        <f>IF(ДАННЫЕ!$CM783&gt;0,IF(YEAR(ДАННЫЕ!$F$1)=YEAR(ДАННЫЕ!$CM783),1,0),0)</f>
        <v>0</v>
      </c>
      <c r="D783" s="14">
        <f>IF(ДАННЫЕ!$CJ783&gt;0,IF(ДАННЫЕ!$CL783&gt;ДАННЫЕ!$F$1,1,IF(ДАННЫЕ!$CL783&gt;0,0,1)),0)</f>
        <v>0</v>
      </c>
      <c r="E783" s="43" t="str">
        <f ca="1">IF(ДАННЫЕ!$F$1&gt;0,IF(ДАННЫЕ!$G783&gt;0,DATEDIF(ДАННЫЕ!$G783,ДАННЫЕ!$F$1,"y"),""),IF(ДАННЫЕ!$G783&gt;0,DATEDIF(ДАННЫЕ!$G783,TODAY(),"y"),""))</f>
        <v/>
      </c>
      <c r="F783" s="43" t="str">
        <f xml:space="preserve"> IF(ДАННЫЕ!$F783="М",IF(E783&gt;=18,IF(E783&lt;60,1,""),""),"")&amp;IF(ДАННЫЕ!$F783="Ж",IF(E783&gt;=18,IF(E783&lt;55,1,""),""),"")</f>
        <v/>
      </c>
      <c r="G783" s="43" t="str">
        <f xml:space="preserve"> IF(ДАННЫЕ!$F783="М",IF(E783&gt;=60,2,""),"")&amp;IF(ДАННЫЕ!$F783="Ж",IF(E783&gt;=55,2,""),"")</f>
        <v/>
      </c>
      <c r="H783" s="43" t="str">
        <f t="shared" ca="1" si="36"/>
        <v/>
      </c>
      <c r="I783" s="43" t="str">
        <f t="shared" ca="1" si="37"/>
        <v>03</v>
      </c>
      <c r="J783" s="28" t="str">
        <f ca="1">ДАННЫЕ!$F783&amp;H783&amp;I783&amp;ДАННЫЕ!$I783&amp;"m"&amp;IF(ДАННЫЕ!$I783&gt;0,IF(ДАННЫЕ!$J783&gt;0,0,1),"")&amp;"f"&amp;IF(ДАННЫЕ!$R783&gt;0,IF(YEAR(ДАННЫЕ!$F$1)=YEAR(ДАННЫЕ!$R783),1,0),0)&amp;"z"&amp;ДАННЫЕ!$R783&amp;"p"&amp;ДАННЫЕ!$S783&amp;"i"&amp;ДАННЫЕ!$T783&amp;"h"&amp;ДАННЫЕ!$K783&amp;"be"&amp;ДАННЫЕ!$BI783&amp;"CD"&amp;IF(ДАННЫЕ!BF783&gt;500,4,IF(ДАННЫЕ!BF783&gt;350,3,IF(ДАННЫЕ!BF783&gt;200,2,IF(ДАННЫЕ!BF783&gt;0,1,0))))&amp;"g"&amp;B783&amp;"d"&amp;H783&amp;"l"&amp;ДАННЫЕ!AT783&amp;"a"&amp;ДАННЫЕ!$V783&amp;"v"&amp;R783&amp;"k"&amp;ДАННЫЕ!$U783&amp;"s"&amp;ДАННЫЕ!$Y783&amp;"t"&amp;ДАННЫЕ!$X783&amp;"b"&amp;IF(ДАННЫЕ!$Q783&gt;1,1,0)&amp;"PP"&amp;ДАННЫЕ!Z783&amp;"c"&amp;S783&amp;"x"&amp;IF(ДАННЫЕ!$BY783&gt;0,IF(YEAR(ДАННЫЕ!$F$1)=YEAR(ДАННЫЕ!$BY783),1,0),0)&amp;"n"&amp;IF(ДАННЫЕ!$BZ783&gt;0,IF(YEAR(ДАННЫЕ!$F$1)=YEAR(ДАННЫЕ!$BZ783),1,0),0)&amp;"u"&amp;D783&amp;"z"&amp;IF(ДАННЫЕ!$CL783&gt;0,IF(YEAR(ДАННЫЕ!$F$1)&gt;YEAR(ДАННЫЕ!$CL783),11,12),0)</f>
        <v>03mf0zpihbeCD0g0dlav0kstb0PPc0x0n0u0z0</v>
      </c>
      <c r="K783" s="28" t="str">
        <f ca="1">ДАННЫЕ!$I783&amp;"x"&amp;B783&amp;"w"&amp;IF(T783+ДАННЫЕ!AD783+ДАННЫЕ!AE783+ДАННЫЕ!AF783+ДАННЫЕ!AG783+ДАННЫЕ!AH783+ДАННЫЕ!$AL783+ДАННЫЕ!AI783+ДАННЫЕ!AJ783+ДАННЫЕ!AK783+ДАННЫЕ!AP783+ДАННЫЕ!AQ783+ДАННЫЕ!AR783+ДАННЫЕ!$AM783+ДАННЫЕ!$AN783+ДАННЫЕ!AS783+ДАННЫЕ!AT783&gt;0,1,0)&amp;IF(OR(T783=2,ДАННЫЕ!AD783=2,ДАННЫЕ!AE783=2,ДАННЫЕ!AF783=2,ДАННЫЕ!AG783=2,ДАННЫЕ!AH783=2,ДАННЫЕ!$AL783=2,ДАННЫЕ!AI783=2,ДАННЫЕ!AJ783=2,ДАННЫЕ!AK783=2,ДАННЫЕ!AP783=2,ДАННЫЕ!AQ783=2,ДАННЫЕ!AR783=2,ДАННЫЕ!$AM783=2,ДАННЫЕ!$AN783=2,ДАННЫЕ!AS783=2,ДАННЫЕ!AT783=2),2,0)&amp;"t"&amp;IF(T783&gt;0,"1"&amp;T783,"00")&amp;"f"&amp;IF(ДАННЫЕ!$AC783,"1"&amp;ДАННЫЕ!$AC783,"00")&amp;"b"&amp;IF(ДАННЫЕ!$AD783,"1"&amp;ДАННЫЕ!$AD783,"00")&amp;"g"&amp;IF(ДАННЫЕ!$AF783,"1"&amp;ДАННЫЕ!$AF783,"00")&amp;"c"&amp;IF(ДАННЫЕ!$AG783,"1"&amp;ДАННЫЕ!$AG783,"00")&amp;"i"&amp;IF(ДАННЫЕ!$AH783,"1"&amp;ДАННЫЕ!$AH783,"00")&amp;"r"&amp;IF(ДАННЫЕ!$AL783,"1"&amp;ДАННЫЕ!$AL783,"00")&amp;"m"&amp;IF(ДАННЫЕ!$AI783,"1"&amp;ДАННЫЕ!$AI783,"00")&amp;"hS"&amp;IF(ДАННЫЕ!$AJ783,"1"&amp;ДАННЫЕ!$AJ783,"00")&amp;"hZ"&amp;IF(ДАННЫЕ!$AK783,"1"&amp;ДАННЫЕ!$AK783,"00")&amp;"p"&amp;IF(ДАННЫЕ!$AP783,"1"&amp;ДАННЫЕ!$AP783,"00")&amp;"k"&amp;IF(ДАННЫЕ!$AQ783,"1"&amp;ДАННЫЕ!$AQ783,"00")&amp;"z"&amp;IF(ДАННЫЕ!$AR783,"1"&amp;ДАННЫЕ!$AR783,"00")&amp;"j"&amp;IF(ДАННЫЕ!$AM783,"1"&amp;ДАННЫЕ!$AM783,"00")&amp;"n"&amp;IF(ДАННЫЕ!$AN783,"1"&amp;ДАННЫЕ!$AN783,"00")&amp;"E"&amp;ДАННЫЕ!BI783&amp;"L"&amp;ДАННЫЕ!AO783&amp;"h"&amp;IF(ДАННЫЕ!$AU783&gt;0,1,0)&amp;"v"&amp;IF(ДАННЫЕ!$AW783&gt;0,1,0)&amp;"a"&amp;IF(ДАННЫЕ!$AS783,"1"&amp;ДАННЫЕ!$AS783,"00")&amp;"s"&amp;IF(ДАННЫЕ!$AT783,"1"&amp;ДАННЫЕ!$AT783,"00")&amp;"u"&amp;IF(ДАННЫЕ!$CJ783&gt;0,1,0)&amp;"y"&amp;B783&amp;"d"&amp;H783&amp;"e"&amp;F783&amp;G783</f>
        <v>x0w00t00f00b00g00c00i00r00m00hS00hZ00p00k00z00j00n00ELh0v0a00s00u0y0de</v>
      </c>
      <c r="L783" s="28" t="str">
        <f ca="1">ДАННЫЕ!$I783&amp;"VN"&amp;IF(ДАННЫЕ!AW783&gt;0,11,10)&amp;"CD"&amp;IF(ДАННЫЕ!BF783&gt;500,16,IF(ДАННЫЕ!BF783&gt;350,15,IF(ДАННЫЕ!BF783&gt;=200,14,IF(ДАННЫЕ!BF783&gt;=100,13,IF(ДАННЫЕ!BF783&gt;=50,12,IF(ДАННЫЕ!BF783&gt;0,11,10))))))&amp;"AR"&amp;IF(ДАННЫЕ!BX783&gt;0,1,0)&amp;"GD"&amp;B783&amp;"VV"&amp;IF(E783&gt;=5,IF(E783&lt;18,1,0),0)</f>
        <v>VN10CD10AR0GD0VV0</v>
      </c>
      <c r="M783" s="28" t="str">
        <f>ДАННЫЕ!$I783&amp;"b"&amp;ДАННЫЕ!$BI783&amp;"r"&amp;ДАННЫЕ!$BJ783&amp;"CD"&amp;IF(ДАННЫЕ!BF783&gt;0,IF(ДАННЫЕ!BF783&lt;200,1,IF(ДАННЫЕ!BF783&lt;350,2,3)),0)&amp;"h"&amp;IF(ДАННЫЕ!$BK783+ДАННЫЕ!$BL783+ДАННЫЕ!$BM783&gt;0,1,0)&amp;"x"&amp;ДАННЫЕ!$BK783&amp;"y"&amp;ДАННЫЕ!$BL783&amp;"z"&amp;ДАННЫЕ!$BM783&amp;"c"&amp;IF(ДАННЫЕ!$BK783+ДАННЫЕ!$BL783+ДАННЫЕ!$BM783=3,1,0)&amp;"a"&amp;IF(ДАННЫЕ!$BQ783+ДАННЫЕ!$BR783&gt;0,1,0)&amp;"d"&amp;ДАННЫЕ!$BQ783&amp;"v"&amp;ДАННЫЕ!$BR783&amp;"p"&amp;ДАННЫЕ!$BS783&amp;"n"&amp;ДАННЫЕ!$BU783&amp;"t"&amp;ДАННЫЕ!$BV783&amp;"o"&amp;ДАННЫЕ!$BT783&amp;"l"&amp;IF(ДАННЫЕ!$BN783&gt;0,1,0)&amp;ДАННЫЕ!$BN783&amp;"g"&amp;ДАННЫЕ!$BO783&amp;"s"&amp;ДАННЫЕ!$BP783&amp;"DZ"&amp;IF(ДАННЫЕ!B783-ДАННЫЕ!G783 &lt; 60,IF(ДАННЫЕ!B783-ДАННЫЕ!G783 &gt;= 0,1,0),0)&amp;"u"&amp;IF(ДАННЫЕ!$CJ783&gt;0,1,0)</f>
        <v>brCD0h0xyzc0a0dvpntol0gsDZ1u0</v>
      </c>
      <c r="N783" s="28" t="str">
        <f ca="1">ДАННЫЕ!$F783&amp;ДАННЫЕ!$I783&amp;"g"&amp;B783&amp;"cf"&amp;D783&amp;"a"&amp;IF(ДАННЫЕ!$BX783&gt;0,1,0)&amp;IF(ДАННЫЕ!$BF783&gt;500,1,IF(ДАННЫЕ!$BF783&gt;350,2,IF(ДАННЫЕ!$BF783&gt;=200,3,IF(ДАННЫЕ!$BF783&gt;=100,4,IF(ДАННЫЕ!$BF783&gt;=50,5,IF(ДАННЫЕ!$BF783&lt;50,6,0))))))&amp;"AR"&amp;IF(DATEDIF(ДАННЫЕ!$BX783,ДАННЫЕ!$F$1,"y")&gt;1,1,0)&amp;"VG"&amp;IF(ДАННЫЕ!$BH783="0",1,0)&amp;"o"&amp;IF(T783+ДАННЫЕ!$AF783+ДАННЫЕ!$AG783+ДАННЫЕ!$AH783+ДАННЫЕ!$AI783+ДАННЫЕ!$AJ783+ДАННЫЕ!$AP783+ДАННЫЕ!$AQ783+ДАННЫЕ!$AR783+ДАННЫЕ!$AU783+ДАННЫЕ!$AW783+ДАННЫЕ!$AS783+ДАННЫЕ!$AT783&gt;0,1,0)&amp;"x"&amp;ДАННЫЕ!$AG783&amp;"p"&amp;IF(ДАННЫЕ!$BY783&gt;0,1,0)&amp;"v"&amp;IF(ДАННЫЕ!$BZ783&gt;0,1,0)&amp;"n"&amp;ДАННЫЕ!$CA783&amp;"t"&amp;ДАННЫЕ!$AY783&amp;"k"&amp;ДАННЫЕ!$CB783&amp;"q"&amp;ДАННЫЕ!$CC783&amp;"w"&amp;ДАННЫЕ!$CD783&amp;"e"&amp;ДАННЫЕ!$CE783&amp;"m"&amp;ДАННЫЕ!$CF783&amp;"c"&amp;ДАННЫЕ!$CG783&amp;"z"&amp;ДАННЫЕ!$CH783&amp;"d"&amp;IF(H783=4,1,0)&amp;"s"&amp;IF(ДАННЫЕ!$J783=1,0,1)&amp;"u"&amp;IF(ДАННЫЕ!$CJ783&gt;0,1,0)</f>
        <v>g0cf0a06AR1VG0o0xp0v0ntkqwemczd0s1u0</v>
      </c>
      <c r="O783" s="28" t="str">
        <f>ДАННЫЕ!$I783&amp;"g"&amp;B783&amp;A783&amp;"f"&amp;P783&amp;"c"&amp;IF(ДАННЫЕ!$U783&gt;0,1,0)&amp;"s"&amp;IF(ДАННЫЕ!$Q783&gt;0,IF(YEAR(ДАННЫЕ!$F$1)=YEAR(ДАННЫЕ!$Q783),IF(MONTH(ДАННЫЕ!$F$1)=MONTH(ДАННЫЕ!$Q783),111,11),1),0)&amp;"i"&amp;IF(ДАННЫЕ!$R783+ДАННЫЕ!$S783+ДАННЫЕ!$T783=0,0,1)&amp;"h"&amp;IF(ДАННЫЕ!$P783&gt;0,1,0)&amp;"p"&amp;IF(ДАННЫЕ!$CI783&gt;0,IF(YEAR(ДАННЫЕ!$F$1)=YEAR(ДАННЫЕ!$CI783),IF(MONTH(ДАННЫЕ!$F$1)=MONTH(ДАННЫЕ!$CI783),111,11),1),0)&amp;"d"&amp;IF(ДАННЫЕ!$CJ783&gt;0,IF(YEAR(ДАННЫЕ!$F$1)=YEAR(ДАННЫЕ!$CJ783),IF(MONTH(ДАННЫЕ!$F$1)=MONTH(ДАННЫЕ!$CJ783),111,11),1),0)&amp;"o"&amp;IF(ДАННЫЕ!$CK783&gt;0,IF(MONTH(ДАННЫЕ!$F$1)=MONTH(ДАННЫЕ!$CK783),111,11),0)&amp;"v"&amp;IF(ДАННЫЕ!$BE783&gt;0,IF(MONTH(ДАННЫЕ!$F$1)=MONTH(ДАННЫЕ!$BE783),111,11),0)</f>
        <v>g00f0c0s0i0h0p0d0o0v0</v>
      </c>
      <c r="P783" s="15">
        <f t="shared" si="38"/>
        <v>0</v>
      </c>
      <c r="Q783" s="15">
        <f>IF(ДАННЫЕ!$F$1&gt;ДАННЫЕ!$N783,IF(YEAR(ДАННЫЕ!$F$1)=YEAR(ДАННЫЕ!M783),1,0),0)</f>
        <v>0</v>
      </c>
      <c r="R783" s="15">
        <f>IF(ДАННЫЕ!$F$1&gt;ДАННЫЕ!$N783,IF(YEAR(ДАННЫЕ!$F$1)=YEAR(ДАННЫЕ!N783),1,0),0)</f>
        <v>0</v>
      </c>
      <c r="S783" s="15">
        <f>IF(ДАННЫЕ!$AA783="2А",1,IF(ДАННЫЕ!$AA783="2Б",2,IF(ДАННЫЕ!$AA783="2В",3,IF(ДАННЫЕ!$AA783=3,4,IF(ДАННЫЕ!$AA783="4А",5,IF(ДАННЫЕ!$AA783="4Б",6,IF(ДАННЫЕ!$AA783="4В",7,IF(ДАННЫЕ!$AA783=5,8,0))))))))</f>
        <v>0</v>
      </c>
      <c r="T783" s="15">
        <f>IF(OR(ДАННЫЕ!$AC783=2,ДАННЫЕ!$AD783=2,ДАННЫЕ!$AE783=2),2,IF(OR(ДАННЫЕ!$AC783=1,ДАННЫЕ!$AD783=1,ДАННЫЕ!$AE783=1),1,0))</f>
        <v>0</v>
      </c>
    </row>
    <row r="784" spans="1:20" ht="15" customHeight="1" x14ac:dyDescent="0.2">
      <c r="A784" s="78">
        <f>IF(B784&gt;0,IF(MONTH(ДАННЫЕ!$F$1)=MONTH(ДАННЫЕ!$B784),1,0),0)</f>
        <v>0</v>
      </c>
      <c r="B784" s="14">
        <f>IF(ДАННЫЕ!$B784&gt;0,IF(YEAR(ДАННЫЕ!$F$1)=YEAR(ДАННЫЕ!$B784),1,0),0)</f>
        <v>0</v>
      </c>
      <c r="C784" s="14">
        <f>IF(ДАННЫЕ!$CM784&gt;0,IF(YEAR(ДАННЫЕ!$F$1)=YEAR(ДАННЫЕ!$CM784),1,0),0)</f>
        <v>0</v>
      </c>
      <c r="D784" s="14">
        <f>IF(ДАННЫЕ!$CJ784&gt;0,IF(ДАННЫЕ!$CL784&gt;ДАННЫЕ!$F$1,1,IF(ДАННЫЕ!$CL784&gt;0,0,1)),0)</f>
        <v>0</v>
      </c>
      <c r="E784" s="43" t="str">
        <f ca="1">IF(ДАННЫЕ!$F$1&gt;0,IF(ДАННЫЕ!$G784&gt;0,DATEDIF(ДАННЫЕ!$G784,ДАННЫЕ!$F$1,"y"),""),IF(ДАННЫЕ!$G784&gt;0,DATEDIF(ДАННЫЕ!$G784,TODAY(),"y"),""))</f>
        <v/>
      </c>
      <c r="F784" s="43" t="str">
        <f xml:space="preserve"> IF(ДАННЫЕ!$F784="М",IF(E784&gt;=18,IF(E784&lt;60,1,""),""),"")&amp;IF(ДАННЫЕ!$F784="Ж",IF(E784&gt;=18,IF(E784&lt;55,1,""),""),"")</f>
        <v/>
      </c>
      <c r="G784" s="43" t="str">
        <f xml:space="preserve"> IF(ДАННЫЕ!$F784="М",IF(E784&gt;=60,2,""),"")&amp;IF(ДАННЫЕ!$F784="Ж",IF(E784&gt;=55,2,""),"")</f>
        <v/>
      </c>
      <c r="H784" s="43" t="str">
        <f t="shared" ca="1" si="36"/>
        <v/>
      </c>
      <c r="I784" s="43" t="str">
        <f t="shared" ca="1" si="37"/>
        <v>03</v>
      </c>
      <c r="J784" s="28" t="str">
        <f ca="1">ДАННЫЕ!$F784&amp;H784&amp;I784&amp;ДАННЫЕ!$I784&amp;"m"&amp;IF(ДАННЫЕ!$I784&gt;0,IF(ДАННЫЕ!$J784&gt;0,0,1),"")&amp;"f"&amp;IF(ДАННЫЕ!$R784&gt;0,IF(YEAR(ДАННЫЕ!$F$1)=YEAR(ДАННЫЕ!$R784),1,0),0)&amp;"z"&amp;ДАННЫЕ!$R784&amp;"p"&amp;ДАННЫЕ!$S784&amp;"i"&amp;ДАННЫЕ!$T784&amp;"h"&amp;ДАННЫЕ!$K784&amp;"be"&amp;ДАННЫЕ!$BI784&amp;"CD"&amp;IF(ДАННЫЕ!BF784&gt;500,4,IF(ДАННЫЕ!BF784&gt;350,3,IF(ДАННЫЕ!BF784&gt;200,2,IF(ДАННЫЕ!BF784&gt;0,1,0))))&amp;"g"&amp;B784&amp;"d"&amp;H784&amp;"l"&amp;ДАННЫЕ!AT784&amp;"a"&amp;ДАННЫЕ!$V784&amp;"v"&amp;R784&amp;"k"&amp;ДАННЫЕ!$U784&amp;"s"&amp;ДАННЫЕ!$Y784&amp;"t"&amp;ДАННЫЕ!$X784&amp;"b"&amp;IF(ДАННЫЕ!$Q784&gt;1,1,0)&amp;"PP"&amp;ДАННЫЕ!Z784&amp;"c"&amp;S784&amp;"x"&amp;IF(ДАННЫЕ!$BY784&gt;0,IF(YEAR(ДАННЫЕ!$F$1)=YEAR(ДАННЫЕ!$BY784),1,0),0)&amp;"n"&amp;IF(ДАННЫЕ!$BZ784&gt;0,IF(YEAR(ДАННЫЕ!$F$1)=YEAR(ДАННЫЕ!$BZ784),1,0),0)&amp;"u"&amp;D784&amp;"z"&amp;IF(ДАННЫЕ!$CL784&gt;0,IF(YEAR(ДАННЫЕ!$F$1)&gt;YEAR(ДАННЫЕ!$CL784),11,12),0)</f>
        <v>03mf0zpihbeCD0g0dlav0kstb0PPc0x0n0u0z0</v>
      </c>
      <c r="K784" s="28" t="str">
        <f ca="1">ДАННЫЕ!$I784&amp;"x"&amp;B784&amp;"w"&amp;IF(T784+ДАННЫЕ!AD784+ДАННЫЕ!AE784+ДАННЫЕ!AF784+ДАННЫЕ!AG784+ДАННЫЕ!AH784+ДАННЫЕ!$AL784+ДАННЫЕ!AI784+ДАННЫЕ!AJ784+ДАННЫЕ!AK784+ДАННЫЕ!AP784+ДАННЫЕ!AQ784+ДАННЫЕ!AR784+ДАННЫЕ!$AM784+ДАННЫЕ!$AN784+ДАННЫЕ!AS784+ДАННЫЕ!AT784&gt;0,1,0)&amp;IF(OR(T784=2,ДАННЫЕ!AD784=2,ДАННЫЕ!AE784=2,ДАННЫЕ!AF784=2,ДАННЫЕ!AG784=2,ДАННЫЕ!AH784=2,ДАННЫЕ!$AL784=2,ДАННЫЕ!AI784=2,ДАННЫЕ!AJ784=2,ДАННЫЕ!AK784=2,ДАННЫЕ!AP784=2,ДАННЫЕ!AQ784=2,ДАННЫЕ!AR784=2,ДАННЫЕ!$AM784=2,ДАННЫЕ!$AN784=2,ДАННЫЕ!AS784=2,ДАННЫЕ!AT784=2),2,0)&amp;"t"&amp;IF(T784&gt;0,"1"&amp;T784,"00")&amp;"f"&amp;IF(ДАННЫЕ!$AC784,"1"&amp;ДАННЫЕ!$AC784,"00")&amp;"b"&amp;IF(ДАННЫЕ!$AD784,"1"&amp;ДАННЫЕ!$AD784,"00")&amp;"g"&amp;IF(ДАННЫЕ!$AF784,"1"&amp;ДАННЫЕ!$AF784,"00")&amp;"c"&amp;IF(ДАННЫЕ!$AG784,"1"&amp;ДАННЫЕ!$AG784,"00")&amp;"i"&amp;IF(ДАННЫЕ!$AH784,"1"&amp;ДАННЫЕ!$AH784,"00")&amp;"r"&amp;IF(ДАННЫЕ!$AL784,"1"&amp;ДАННЫЕ!$AL784,"00")&amp;"m"&amp;IF(ДАННЫЕ!$AI784,"1"&amp;ДАННЫЕ!$AI784,"00")&amp;"hS"&amp;IF(ДАННЫЕ!$AJ784,"1"&amp;ДАННЫЕ!$AJ784,"00")&amp;"hZ"&amp;IF(ДАННЫЕ!$AK784,"1"&amp;ДАННЫЕ!$AK784,"00")&amp;"p"&amp;IF(ДАННЫЕ!$AP784,"1"&amp;ДАННЫЕ!$AP784,"00")&amp;"k"&amp;IF(ДАННЫЕ!$AQ784,"1"&amp;ДАННЫЕ!$AQ784,"00")&amp;"z"&amp;IF(ДАННЫЕ!$AR784,"1"&amp;ДАННЫЕ!$AR784,"00")&amp;"j"&amp;IF(ДАННЫЕ!$AM784,"1"&amp;ДАННЫЕ!$AM784,"00")&amp;"n"&amp;IF(ДАННЫЕ!$AN784,"1"&amp;ДАННЫЕ!$AN784,"00")&amp;"E"&amp;ДАННЫЕ!BI784&amp;"L"&amp;ДАННЫЕ!AO784&amp;"h"&amp;IF(ДАННЫЕ!$AU784&gt;0,1,0)&amp;"v"&amp;IF(ДАННЫЕ!$AW784&gt;0,1,0)&amp;"a"&amp;IF(ДАННЫЕ!$AS784,"1"&amp;ДАННЫЕ!$AS784,"00")&amp;"s"&amp;IF(ДАННЫЕ!$AT784,"1"&amp;ДАННЫЕ!$AT784,"00")&amp;"u"&amp;IF(ДАННЫЕ!$CJ784&gt;0,1,0)&amp;"y"&amp;B784&amp;"d"&amp;H784&amp;"e"&amp;F784&amp;G784</f>
        <v>x0w00t00f00b00g00c00i00r00m00hS00hZ00p00k00z00j00n00ELh0v0a00s00u0y0de</v>
      </c>
      <c r="L784" s="28" t="str">
        <f ca="1">ДАННЫЕ!$I784&amp;"VN"&amp;IF(ДАННЫЕ!AW784&gt;0,11,10)&amp;"CD"&amp;IF(ДАННЫЕ!BF784&gt;500,16,IF(ДАННЫЕ!BF784&gt;350,15,IF(ДАННЫЕ!BF784&gt;=200,14,IF(ДАННЫЕ!BF784&gt;=100,13,IF(ДАННЫЕ!BF784&gt;=50,12,IF(ДАННЫЕ!BF784&gt;0,11,10))))))&amp;"AR"&amp;IF(ДАННЫЕ!BX784&gt;0,1,0)&amp;"GD"&amp;B784&amp;"VV"&amp;IF(E784&gt;=5,IF(E784&lt;18,1,0),0)</f>
        <v>VN10CD10AR0GD0VV0</v>
      </c>
      <c r="M784" s="28" t="str">
        <f>ДАННЫЕ!$I784&amp;"b"&amp;ДАННЫЕ!$BI784&amp;"r"&amp;ДАННЫЕ!$BJ784&amp;"CD"&amp;IF(ДАННЫЕ!BF784&gt;0,IF(ДАННЫЕ!BF784&lt;200,1,IF(ДАННЫЕ!BF784&lt;350,2,3)),0)&amp;"h"&amp;IF(ДАННЫЕ!$BK784+ДАННЫЕ!$BL784+ДАННЫЕ!$BM784&gt;0,1,0)&amp;"x"&amp;ДАННЫЕ!$BK784&amp;"y"&amp;ДАННЫЕ!$BL784&amp;"z"&amp;ДАННЫЕ!$BM784&amp;"c"&amp;IF(ДАННЫЕ!$BK784+ДАННЫЕ!$BL784+ДАННЫЕ!$BM784=3,1,0)&amp;"a"&amp;IF(ДАННЫЕ!$BQ784+ДАННЫЕ!$BR784&gt;0,1,0)&amp;"d"&amp;ДАННЫЕ!$BQ784&amp;"v"&amp;ДАННЫЕ!$BR784&amp;"p"&amp;ДАННЫЕ!$BS784&amp;"n"&amp;ДАННЫЕ!$BU784&amp;"t"&amp;ДАННЫЕ!$BV784&amp;"o"&amp;ДАННЫЕ!$BT784&amp;"l"&amp;IF(ДАННЫЕ!$BN784&gt;0,1,0)&amp;ДАННЫЕ!$BN784&amp;"g"&amp;ДАННЫЕ!$BO784&amp;"s"&amp;ДАННЫЕ!$BP784&amp;"DZ"&amp;IF(ДАННЫЕ!B784-ДАННЫЕ!G784 &lt; 60,IF(ДАННЫЕ!B784-ДАННЫЕ!G784 &gt;= 0,1,0),0)&amp;"u"&amp;IF(ДАННЫЕ!$CJ784&gt;0,1,0)</f>
        <v>brCD0h0xyzc0a0dvpntol0gsDZ1u0</v>
      </c>
      <c r="N784" s="28" t="str">
        <f ca="1">ДАННЫЕ!$F784&amp;ДАННЫЕ!$I784&amp;"g"&amp;B784&amp;"cf"&amp;D784&amp;"a"&amp;IF(ДАННЫЕ!$BX784&gt;0,1,0)&amp;IF(ДАННЫЕ!$BF784&gt;500,1,IF(ДАННЫЕ!$BF784&gt;350,2,IF(ДАННЫЕ!$BF784&gt;=200,3,IF(ДАННЫЕ!$BF784&gt;=100,4,IF(ДАННЫЕ!$BF784&gt;=50,5,IF(ДАННЫЕ!$BF784&lt;50,6,0))))))&amp;"AR"&amp;IF(DATEDIF(ДАННЫЕ!$BX784,ДАННЫЕ!$F$1,"y")&gt;1,1,0)&amp;"VG"&amp;IF(ДАННЫЕ!$BH784="0",1,0)&amp;"o"&amp;IF(T784+ДАННЫЕ!$AF784+ДАННЫЕ!$AG784+ДАННЫЕ!$AH784+ДАННЫЕ!$AI784+ДАННЫЕ!$AJ784+ДАННЫЕ!$AP784+ДАННЫЕ!$AQ784+ДАННЫЕ!$AR784+ДАННЫЕ!$AU784+ДАННЫЕ!$AW784+ДАННЫЕ!$AS784+ДАННЫЕ!$AT784&gt;0,1,0)&amp;"x"&amp;ДАННЫЕ!$AG784&amp;"p"&amp;IF(ДАННЫЕ!$BY784&gt;0,1,0)&amp;"v"&amp;IF(ДАННЫЕ!$BZ784&gt;0,1,0)&amp;"n"&amp;ДАННЫЕ!$CA784&amp;"t"&amp;ДАННЫЕ!$AY784&amp;"k"&amp;ДАННЫЕ!$CB784&amp;"q"&amp;ДАННЫЕ!$CC784&amp;"w"&amp;ДАННЫЕ!$CD784&amp;"e"&amp;ДАННЫЕ!$CE784&amp;"m"&amp;ДАННЫЕ!$CF784&amp;"c"&amp;ДАННЫЕ!$CG784&amp;"z"&amp;ДАННЫЕ!$CH784&amp;"d"&amp;IF(H784=4,1,0)&amp;"s"&amp;IF(ДАННЫЕ!$J784=1,0,1)&amp;"u"&amp;IF(ДАННЫЕ!$CJ784&gt;0,1,0)</f>
        <v>g0cf0a06AR1VG0o0xp0v0ntkqwemczd0s1u0</v>
      </c>
      <c r="O784" s="28" t="str">
        <f>ДАННЫЕ!$I784&amp;"g"&amp;B784&amp;A784&amp;"f"&amp;P784&amp;"c"&amp;IF(ДАННЫЕ!$U784&gt;0,1,0)&amp;"s"&amp;IF(ДАННЫЕ!$Q784&gt;0,IF(YEAR(ДАННЫЕ!$F$1)=YEAR(ДАННЫЕ!$Q784),IF(MONTH(ДАННЫЕ!$F$1)=MONTH(ДАННЫЕ!$Q784),111,11),1),0)&amp;"i"&amp;IF(ДАННЫЕ!$R784+ДАННЫЕ!$S784+ДАННЫЕ!$T784=0,0,1)&amp;"h"&amp;IF(ДАННЫЕ!$P784&gt;0,1,0)&amp;"p"&amp;IF(ДАННЫЕ!$CI784&gt;0,IF(YEAR(ДАННЫЕ!$F$1)=YEAR(ДАННЫЕ!$CI784),IF(MONTH(ДАННЫЕ!$F$1)=MONTH(ДАННЫЕ!$CI784),111,11),1),0)&amp;"d"&amp;IF(ДАННЫЕ!$CJ784&gt;0,IF(YEAR(ДАННЫЕ!$F$1)=YEAR(ДАННЫЕ!$CJ784),IF(MONTH(ДАННЫЕ!$F$1)=MONTH(ДАННЫЕ!$CJ784),111,11),1),0)&amp;"o"&amp;IF(ДАННЫЕ!$CK784&gt;0,IF(MONTH(ДАННЫЕ!$F$1)=MONTH(ДАННЫЕ!$CK784),111,11),0)&amp;"v"&amp;IF(ДАННЫЕ!$BE784&gt;0,IF(MONTH(ДАННЫЕ!$F$1)=MONTH(ДАННЫЕ!$BE784),111,11),0)</f>
        <v>g00f0c0s0i0h0p0d0o0v0</v>
      </c>
      <c r="P784" s="15">
        <f t="shared" si="38"/>
        <v>0</v>
      </c>
      <c r="Q784" s="15">
        <f>IF(ДАННЫЕ!$F$1&gt;ДАННЫЕ!$N784,IF(YEAR(ДАННЫЕ!$F$1)=YEAR(ДАННЫЕ!M784),1,0),0)</f>
        <v>0</v>
      </c>
      <c r="R784" s="15">
        <f>IF(ДАННЫЕ!$F$1&gt;ДАННЫЕ!$N784,IF(YEAR(ДАННЫЕ!$F$1)=YEAR(ДАННЫЕ!N784),1,0),0)</f>
        <v>0</v>
      </c>
      <c r="S784" s="15">
        <f>IF(ДАННЫЕ!$AA784="2А",1,IF(ДАННЫЕ!$AA784="2Б",2,IF(ДАННЫЕ!$AA784="2В",3,IF(ДАННЫЕ!$AA784=3,4,IF(ДАННЫЕ!$AA784="4А",5,IF(ДАННЫЕ!$AA784="4Б",6,IF(ДАННЫЕ!$AA784="4В",7,IF(ДАННЫЕ!$AA784=5,8,0))))))))</f>
        <v>0</v>
      </c>
      <c r="T784" s="15">
        <f>IF(OR(ДАННЫЕ!$AC784=2,ДАННЫЕ!$AD784=2,ДАННЫЕ!$AE784=2),2,IF(OR(ДАННЫЕ!$AC784=1,ДАННЫЕ!$AD784=1,ДАННЫЕ!$AE784=1),1,0))</f>
        <v>0</v>
      </c>
    </row>
    <row r="785" spans="1:20" ht="15" customHeight="1" x14ac:dyDescent="0.2">
      <c r="A785" s="78">
        <f>IF(B785&gt;0,IF(MONTH(ДАННЫЕ!$F$1)=MONTH(ДАННЫЕ!$B785),1,0),0)</f>
        <v>0</v>
      </c>
      <c r="B785" s="14">
        <f>IF(ДАННЫЕ!$B785&gt;0,IF(YEAR(ДАННЫЕ!$F$1)=YEAR(ДАННЫЕ!$B785),1,0),0)</f>
        <v>0</v>
      </c>
      <c r="C785" s="14">
        <f>IF(ДАННЫЕ!$CM785&gt;0,IF(YEAR(ДАННЫЕ!$F$1)=YEAR(ДАННЫЕ!$CM785),1,0),0)</f>
        <v>0</v>
      </c>
      <c r="D785" s="14">
        <f>IF(ДАННЫЕ!$CJ785&gt;0,IF(ДАННЫЕ!$CL785&gt;ДАННЫЕ!$F$1,1,IF(ДАННЫЕ!$CL785&gt;0,0,1)),0)</f>
        <v>0</v>
      </c>
      <c r="E785" s="43" t="str">
        <f ca="1">IF(ДАННЫЕ!$F$1&gt;0,IF(ДАННЫЕ!$G785&gt;0,DATEDIF(ДАННЫЕ!$G785,ДАННЫЕ!$F$1,"y"),""),IF(ДАННЫЕ!$G785&gt;0,DATEDIF(ДАННЫЕ!$G785,TODAY(),"y"),""))</f>
        <v/>
      </c>
      <c r="F785" s="43" t="str">
        <f xml:space="preserve"> IF(ДАННЫЕ!$F785="М",IF(E785&gt;=18,IF(E785&lt;60,1,""),""),"")&amp;IF(ДАННЫЕ!$F785="Ж",IF(E785&gt;=18,IF(E785&lt;55,1,""),""),"")</f>
        <v/>
      </c>
      <c r="G785" s="43" t="str">
        <f xml:space="preserve"> IF(ДАННЫЕ!$F785="М",IF(E785&gt;=60,2,""),"")&amp;IF(ДАННЫЕ!$F785="Ж",IF(E785&gt;=55,2,""),"")</f>
        <v/>
      </c>
      <c r="H785" s="43" t="str">
        <f t="shared" ca="1" si="36"/>
        <v/>
      </c>
      <c r="I785" s="43" t="str">
        <f t="shared" ca="1" si="37"/>
        <v>03</v>
      </c>
      <c r="J785" s="28" t="str">
        <f ca="1">ДАННЫЕ!$F785&amp;H785&amp;I785&amp;ДАННЫЕ!$I785&amp;"m"&amp;IF(ДАННЫЕ!$I785&gt;0,IF(ДАННЫЕ!$J785&gt;0,0,1),"")&amp;"f"&amp;IF(ДАННЫЕ!$R785&gt;0,IF(YEAR(ДАННЫЕ!$F$1)=YEAR(ДАННЫЕ!$R785),1,0),0)&amp;"z"&amp;ДАННЫЕ!$R785&amp;"p"&amp;ДАННЫЕ!$S785&amp;"i"&amp;ДАННЫЕ!$T785&amp;"h"&amp;ДАННЫЕ!$K785&amp;"be"&amp;ДАННЫЕ!$BI785&amp;"CD"&amp;IF(ДАННЫЕ!BF785&gt;500,4,IF(ДАННЫЕ!BF785&gt;350,3,IF(ДАННЫЕ!BF785&gt;200,2,IF(ДАННЫЕ!BF785&gt;0,1,0))))&amp;"g"&amp;B785&amp;"d"&amp;H785&amp;"l"&amp;ДАННЫЕ!AT785&amp;"a"&amp;ДАННЫЕ!$V785&amp;"v"&amp;R785&amp;"k"&amp;ДАННЫЕ!$U785&amp;"s"&amp;ДАННЫЕ!$Y785&amp;"t"&amp;ДАННЫЕ!$X785&amp;"b"&amp;IF(ДАННЫЕ!$Q785&gt;1,1,0)&amp;"PP"&amp;ДАННЫЕ!Z785&amp;"c"&amp;S785&amp;"x"&amp;IF(ДАННЫЕ!$BY785&gt;0,IF(YEAR(ДАННЫЕ!$F$1)=YEAR(ДАННЫЕ!$BY785),1,0),0)&amp;"n"&amp;IF(ДАННЫЕ!$BZ785&gt;0,IF(YEAR(ДАННЫЕ!$F$1)=YEAR(ДАННЫЕ!$BZ785),1,0),0)&amp;"u"&amp;D785&amp;"z"&amp;IF(ДАННЫЕ!$CL785&gt;0,IF(YEAR(ДАННЫЕ!$F$1)&gt;YEAR(ДАННЫЕ!$CL785),11,12),0)</f>
        <v>03mf0zpihbeCD0g0dlav0kstb0PPc0x0n0u0z0</v>
      </c>
      <c r="K785" s="28" t="str">
        <f ca="1">ДАННЫЕ!$I785&amp;"x"&amp;B785&amp;"w"&amp;IF(T785+ДАННЫЕ!AD785+ДАННЫЕ!AE785+ДАННЫЕ!AF785+ДАННЫЕ!AG785+ДАННЫЕ!AH785+ДАННЫЕ!$AL785+ДАННЫЕ!AI785+ДАННЫЕ!AJ785+ДАННЫЕ!AK785+ДАННЫЕ!AP785+ДАННЫЕ!AQ785+ДАННЫЕ!AR785+ДАННЫЕ!$AM785+ДАННЫЕ!$AN785+ДАННЫЕ!AS785+ДАННЫЕ!AT785&gt;0,1,0)&amp;IF(OR(T785=2,ДАННЫЕ!AD785=2,ДАННЫЕ!AE785=2,ДАННЫЕ!AF785=2,ДАННЫЕ!AG785=2,ДАННЫЕ!AH785=2,ДАННЫЕ!$AL785=2,ДАННЫЕ!AI785=2,ДАННЫЕ!AJ785=2,ДАННЫЕ!AK785=2,ДАННЫЕ!AP785=2,ДАННЫЕ!AQ785=2,ДАННЫЕ!AR785=2,ДАННЫЕ!$AM785=2,ДАННЫЕ!$AN785=2,ДАННЫЕ!AS785=2,ДАННЫЕ!AT785=2),2,0)&amp;"t"&amp;IF(T785&gt;0,"1"&amp;T785,"00")&amp;"f"&amp;IF(ДАННЫЕ!$AC785,"1"&amp;ДАННЫЕ!$AC785,"00")&amp;"b"&amp;IF(ДАННЫЕ!$AD785,"1"&amp;ДАННЫЕ!$AD785,"00")&amp;"g"&amp;IF(ДАННЫЕ!$AF785,"1"&amp;ДАННЫЕ!$AF785,"00")&amp;"c"&amp;IF(ДАННЫЕ!$AG785,"1"&amp;ДАННЫЕ!$AG785,"00")&amp;"i"&amp;IF(ДАННЫЕ!$AH785,"1"&amp;ДАННЫЕ!$AH785,"00")&amp;"r"&amp;IF(ДАННЫЕ!$AL785,"1"&amp;ДАННЫЕ!$AL785,"00")&amp;"m"&amp;IF(ДАННЫЕ!$AI785,"1"&amp;ДАННЫЕ!$AI785,"00")&amp;"hS"&amp;IF(ДАННЫЕ!$AJ785,"1"&amp;ДАННЫЕ!$AJ785,"00")&amp;"hZ"&amp;IF(ДАННЫЕ!$AK785,"1"&amp;ДАННЫЕ!$AK785,"00")&amp;"p"&amp;IF(ДАННЫЕ!$AP785,"1"&amp;ДАННЫЕ!$AP785,"00")&amp;"k"&amp;IF(ДАННЫЕ!$AQ785,"1"&amp;ДАННЫЕ!$AQ785,"00")&amp;"z"&amp;IF(ДАННЫЕ!$AR785,"1"&amp;ДАННЫЕ!$AR785,"00")&amp;"j"&amp;IF(ДАННЫЕ!$AM785,"1"&amp;ДАННЫЕ!$AM785,"00")&amp;"n"&amp;IF(ДАННЫЕ!$AN785,"1"&amp;ДАННЫЕ!$AN785,"00")&amp;"E"&amp;ДАННЫЕ!BI785&amp;"L"&amp;ДАННЫЕ!AO785&amp;"h"&amp;IF(ДАННЫЕ!$AU785&gt;0,1,0)&amp;"v"&amp;IF(ДАННЫЕ!$AW785&gt;0,1,0)&amp;"a"&amp;IF(ДАННЫЕ!$AS785,"1"&amp;ДАННЫЕ!$AS785,"00")&amp;"s"&amp;IF(ДАННЫЕ!$AT785,"1"&amp;ДАННЫЕ!$AT785,"00")&amp;"u"&amp;IF(ДАННЫЕ!$CJ785&gt;0,1,0)&amp;"y"&amp;B785&amp;"d"&amp;H785&amp;"e"&amp;F785&amp;G785</f>
        <v>x0w00t00f00b00g00c00i00r00m00hS00hZ00p00k00z00j00n00ELh0v0a00s00u0y0de</v>
      </c>
      <c r="L785" s="28" t="str">
        <f ca="1">ДАННЫЕ!$I785&amp;"VN"&amp;IF(ДАННЫЕ!AW785&gt;0,11,10)&amp;"CD"&amp;IF(ДАННЫЕ!BF785&gt;500,16,IF(ДАННЫЕ!BF785&gt;350,15,IF(ДАННЫЕ!BF785&gt;=200,14,IF(ДАННЫЕ!BF785&gt;=100,13,IF(ДАННЫЕ!BF785&gt;=50,12,IF(ДАННЫЕ!BF785&gt;0,11,10))))))&amp;"AR"&amp;IF(ДАННЫЕ!BX785&gt;0,1,0)&amp;"GD"&amp;B785&amp;"VV"&amp;IF(E785&gt;=5,IF(E785&lt;18,1,0),0)</f>
        <v>VN10CD10AR0GD0VV0</v>
      </c>
      <c r="M785" s="28" t="str">
        <f>ДАННЫЕ!$I785&amp;"b"&amp;ДАННЫЕ!$BI785&amp;"r"&amp;ДАННЫЕ!$BJ785&amp;"CD"&amp;IF(ДАННЫЕ!BF785&gt;0,IF(ДАННЫЕ!BF785&lt;200,1,IF(ДАННЫЕ!BF785&lt;350,2,3)),0)&amp;"h"&amp;IF(ДАННЫЕ!$BK785+ДАННЫЕ!$BL785+ДАННЫЕ!$BM785&gt;0,1,0)&amp;"x"&amp;ДАННЫЕ!$BK785&amp;"y"&amp;ДАННЫЕ!$BL785&amp;"z"&amp;ДАННЫЕ!$BM785&amp;"c"&amp;IF(ДАННЫЕ!$BK785+ДАННЫЕ!$BL785+ДАННЫЕ!$BM785=3,1,0)&amp;"a"&amp;IF(ДАННЫЕ!$BQ785+ДАННЫЕ!$BR785&gt;0,1,0)&amp;"d"&amp;ДАННЫЕ!$BQ785&amp;"v"&amp;ДАННЫЕ!$BR785&amp;"p"&amp;ДАННЫЕ!$BS785&amp;"n"&amp;ДАННЫЕ!$BU785&amp;"t"&amp;ДАННЫЕ!$BV785&amp;"o"&amp;ДАННЫЕ!$BT785&amp;"l"&amp;IF(ДАННЫЕ!$BN785&gt;0,1,0)&amp;ДАННЫЕ!$BN785&amp;"g"&amp;ДАННЫЕ!$BO785&amp;"s"&amp;ДАННЫЕ!$BP785&amp;"DZ"&amp;IF(ДАННЫЕ!B785-ДАННЫЕ!G785 &lt; 60,IF(ДАННЫЕ!B785-ДАННЫЕ!G785 &gt;= 0,1,0),0)&amp;"u"&amp;IF(ДАННЫЕ!$CJ785&gt;0,1,0)</f>
        <v>brCD0h0xyzc0a0dvpntol0gsDZ1u0</v>
      </c>
      <c r="N785" s="28" t="str">
        <f ca="1">ДАННЫЕ!$F785&amp;ДАННЫЕ!$I785&amp;"g"&amp;B785&amp;"cf"&amp;D785&amp;"a"&amp;IF(ДАННЫЕ!$BX785&gt;0,1,0)&amp;IF(ДАННЫЕ!$BF785&gt;500,1,IF(ДАННЫЕ!$BF785&gt;350,2,IF(ДАННЫЕ!$BF785&gt;=200,3,IF(ДАННЫЕ!$BF785&gt;=100,4,IF(ДАННЫЕ!$BF785&gt;=50,5,IF(ДАННЫЕ!$BF785&lt;50,6,0))))))&amp;"AR"&amp;IF(DATEDIF(ДАННЫЕ!$BX785,ДАННЫЕ!$F$1,"y")&gt;1,1,0)&amp;"VG"&amp;IF(ДАННЫЕ!$BH785="0",1,0)&amp;"o"&amp;IF(T785+ДАННЫЕ!$AF785+ДАННЫЕ!$AG785+ДАННЫЕ!$AH785+ДАННЫЕ!$AI785+ДАННЫЕ!$AJ785+ДАННЫЕ!$AP785+ДАННЫЕ!$AQ785+ДАННЫЕ!$AR785+ДАННЫЕ!$AU785+ДАННЫЕ!$AW785+ДАННЫЕ!$AS785+ДАННЫЕ!$AT785&gt;0,1,0)&amp;"x"&amp;ДАННЫЕ!$AG785&amp;"p"&amp;IF(ДАННЫЕ!$BY785&gt;0,1,0)&amp;"v"&amp;IF(ДАННЫЕ!$BZ785&gt;0,1,0)&amp;"n"&amp;ДАННЫЕ!$CA785&amp;"t"&amp;ДАННЫЕ!$AY785&amp;"k"&amp;ДАННЫЕ!$CB785&amp;"q"&amp;ДАННЫЕ!$CC785&amp;"w"&amp;ДАННЫЕ!$CD785&amp;"e"&amp;ДАННЫЕ!$CE785&amp;"m"&amp;ДАННЫЕ!$CF785&amp;"c"&amp;ДАННЫЕ!$CG785&amp;"z"&amp;ДАННЫЕ!$CH785&amp;"d"&amp;IF(H785=4,1,0)&amp;"s"&amp;IF(ДАННЫЕ!$J785=1,0,1)&amp;"u"&amp;IF(ДАННЫЕ!$CJ785&gt;0,1,0)</f>
        <v>g0cf0a06AR1VG0o0xp0v0ntkqwemczd0s1u0</v>
      </c>
      <c r="O785" s="28" t="str">
        <f>ДАННЫЕ!$I785&amp;"g"&amp;B785&amp;A785&amp;"f"&amp;P785&amp;"c"&amp;IF(ДАННЫЕ!$U785&gt;0,1,0)&amp;"s"&amp;IF(ДАННЫЕ!$Q785&gt;0,IF(YEAR(ДАННЫЕ!$F$1)=YEAR(ДАННЫЕ!$Q785),IF(MONTH(ДАННЫЕ!$F$1)=MONTH(ДАННЫЕ!$Q785),111,11),1),0)&amp;"i"&amp;IF(ДАННЫЕ!$R785+ДАННЫЕ!$S785+ДАННЫЕ!$T785=0,0,1)&amp;"h"&amp;IF(ДАННЫЕ!$P785&gt;0,1,0)&amp;"p"&amp;IF(ДАННЫЕ!$CI785&gt;0,IF(YEAR(ДАННЫЕ!$F$1)=YEAR(ДАННЫЕ!$CI785),IF(MONTH(ДАННЫЕ!$F$1)=MONTH(ДАННЫЕ!$CI785),111,11),1),0)&amp;"d"&amp;IF(ДАННЫЕ!$CJ785&gt;0,IF(YEAR(ДАННЫЕ!$F$1)=YEAR(ДАННЫЕ!$CJ785),IF(MONTH(ДАННЫЕ!$F$1)=MONTH(ДАННЫЕ!$CJ785),111,11),1),0)&amp;"o"&amp;IF(ДАННЫЕ!$CK785&gt;0,IF(MONTH(ДАННЫЕ!$F$1)=MONTH(ДАННЫЕ!$CK785),111,11),0)&amp;"v"&amp;IF(ДАННЫЕ!$BE785&gt;0,IF(MONTH(ДАННЫЕ!$F$1)=MONTH(ДАННЫЕ!$BE785),111,11),0)</f>
        <v>g00f0c0s0i0h0p0d0o0v0</v>
      </c>
      <c r="P785" s="15">
        <f t="shared" si="38"/>
        <v>0</v>
      </c>
      <c r="Q785" s="15">
        <f>IF(ДАННЫЕ!$F$1&gt;ДАННЫЕ!$N785,IF(YEAR(ДАННЫЕ!$F$1)=YEAR(ДАННЫЕ!M785),1,0),0)</f>
        <v>0</v>
      </c>
      <c r="R785" s="15">
        <f>IF(ДАННЫЕ!$F$1&gt;ДАННЫЕ!$N785,IF(YEAR(ДАННЫЕ!$F$1)=YEAR(ДАННЫЕ!N785),1,0),0)</f>
        <v>0</v>
      </c>
      <c r="S785" s="15">
        <f>IF(ДАННЫЕ!$AA785="2А",1,IF(ДАННЫЕ!$AA785="2Б",2,IF(ДАННЫЕ!$AA785="2В",3,IF(ДАННЫЕ!$AA785=3,4,IF(ДАННЫЕ!$AA785="4А",5,IF(ДАННЫЕ!$AA785="4Б",6,IF(ДАННЫЕ!$AA785="4В",7,IF(ДАННЫЕ!$AA785=5,8,0))))))))</f>
        <v>0</v>
      </c>
      <c r="T785" s="15">
        <f>IF(OR(ДАННЫЕ!$AC785=2,ДАННЫЕ!$AD785=2,ДАННЫЕ!$AE785=2),2,IF(OR(ДАННЫЕ!$AC785=1,ДАННЫЕ!$AD785=1,ДАННЫЕ!$AE785=1),1,0))</f>
        <v>0</v>
      </c>
    </row>
    <row r="786" spans="1:20" ht="15" customHeight="1" x14ac:dyDescent="0.2">
      <c r="A786" s="78">
        <f>IF(B786&gt;0,IF(MONTH(ДАННЫЕ!$F$1)=MONTH(ДАННЫЕ!$B786),1,0),0)</f>
        <v>0</v>
      </c>
      <c r="B786" s="14">
        <f>IF(ДАННЫЕ!$B786&gt;0,IF(YEAR(ДАННЫЕ!$F$1)=YEAR(ДАННЫЕ!$B786),1,0),0)</f>
        <v>0</v>
      </c>
      <c r="C786" s="14">
        <f>IF(ДАННЫЕ!$CM786&gt;0,IF(YEAR(ДАННЫЕ!$F$1)=YEAR(ДАННЫЕ!$CM786),1,0),0)</f>
        <v>0</v>
      </c>
      <c r="D786" s="14">
        <f>IF(ДАННЫЕ!$CJ786&gt;0,IF(ДАННЫЕ!$CL786&gt;ДАННЫЕ!$F$1,1,IF(ДАННЫЕ!$CL786&gt;0,0,1)),0)</f>
        <v>0</v>
      </c>
      <c r="E786" s="43" t="str">
        <f ca="1">IF(ДАННЫЕ!$F$1&gt;0,IF(ДАННЫЕ!$G786&gt;0,DATEDIF(ДАННЫЕ!$G786,ДАННЫЕ!$F$1,"y"),""),IF(ДАННЫЕ!$G786&gt;0,DATEDIF(ДАННЫЕ!$G786,TODAY(),"y"),""))</f>
        <v/>
      </c>
      <c r="F786" s="43" t="str">
        <f xml:space="preserve"> IF(ДАННЫЕ!$F786="М",IF(E786&gt;=18,IF(E786&lt;60,1,""),""),"")&amp;IF(ДАННЫЕ!$F786="Ж",IF(E786&gt;=18,IF(E786&lt;55,1,""),""),"")</f>
        <v/>
      </c>
      <c r="G786" s="43" t="str">
        <f xml:space="preserve"> IF(ДАННЫЕ!$F786="М",IF(E786&gt;=60,2,""),"")&amp;IF(ДАННЫЕ!$F786="Ж",IF(E786&gt;=55,2,""),"")</f>
        <v/>
      </c>
      <c r="H786" s="43" t="str">
        <f t="shared" ca="1" si="36"/>
        <v/>
      </c>
      <c r="I786" s="43" t="str">
        <f t="shared" ca="1" si="37"/>
        <v>03</v>
      </c>
      <c r="J786" s="28" t="str">
        <f ca="1">ДАННЫЕ!$F786&amp;H786&amp;I786&amp;ДАННЫЕ!$I786&amp;"m"&amp;IF(ДАННЫЕ!$I786&gt;0,IF(ДАННЫЕ!$J786&gt;0,0,1),"")&amp;"f"&amp;IF(ДАННЫЕ!$R786&gt;0,IF(YEAR(ДАННЫЕ!$F$1)=YEAR(ДАННЫЕ!$R786),1,0),0)&amp;"z"&amp;ДАННЫЕ!$R786&amp;"p"&amp;ДАННЫЕ!$S786&amp;"i"&amp;ДАННЫЕ!$T786&amp;"h"&amp;ДАННЫЕ!$K786&amp;"be"&amp;ДАННЫЕ!$BI786&amp;"CD"&amp;IF(ДАННЫЕ!BF786&gt;500,4,IF(ДАННЫЕ!BF786&gt;350,3,IF(ДАННЫЕ!BF786&gt;200,2,IF(ДАННЫЕ!BF786&gt;0,1,0))))&amp;"g"&amp;B786&amp;"d"&amp;H786&amp;"l"&amp;ДАННЫЕ!AT786&amp;"a"&amp;ДАННЫЕ!$V786&amp;"v"&amp;R786&amp;"k"&amp;ДАННЫЕ!$U786&amp;"s"&amp;ДАННЫЕ!$Y786&amp;"t"&amp;ДАННЫЕ!$X786&amp;"b"&amp;IF(ДАННЫЕ!$Q786&gt;1,1,0)&amp;"PP"&amp;ДАННЫЕ!Z786&amp;"c"&amp;S786&amp;"x"&amp;IF(ДАННЫЕ!$BY786&gt;0,IF(YEAR(ДАННЫЕ!$F$1)=YEAR(ДАННЫЕ!$BY786),1,0),0)&amp;"n"&amp;IF(ДАННЫЕ!$BZ786&gt;0,IF(YEAR(ДАННЫЕ!$F$1)=YEAR(ДАННЫЕ!$BZ786),1,0),0)&amp;"u"&amp;D786&amp;"z"&amp;IF(ДАННЫЕ!$CL786&gt;0,IF(YEAR(ДАННЫЕ!$F$1)&gt;YEAR(ДАННЫЕ!$CL786),11,12),0)</f>
        <v>03mf0zpihbeCD0g0dlav0kstb0PPc0x0n0u0z0</v>
      </c>
      <c r="K786" s="28" t="str">
        <f ca="1">ДАННЫЕ!$I786&amp;"x"&amp;B786&amp;"w"&amp;IF(T786+ДАННЫЕ!AD786+ДАННЫЕ!AE786+ДАННЫЕ!AF786+ДАННЫЕ!AG786+ДАННЫЕ!AH786+ДАННЫЕ!$AL786+ДАННЫЕ!AI786+ДАННЫЕ!AJ786+ДАННЫЕ!AK786+ДАННЫЕ!AP786+ДАННЫЕ!AQ786+ДАННЫЕ!AR786+ДАННЫЕ!$AM786+ДАННЫЕ!$AN786+ДАННЫЕ!AS786+ДАННЫЕ!AT786&gt;0,1,0)&amp;IF(OR(T786=2,ДАННЫЕ!AD786=2,ДАННЫЕ!AE786=2,ДАННЫЕ!AF786=2,ДАННЫЕ!AG786=2,ДАННЫЕ!AH786=2,ДАННЫЕ!$AL786=2,ДАННЫЕ!AI786=2,ДАННЫЕ!AJ786=2,ДАННЫЕ!AK786=2,ДАННЫЕ!AP786=2,ДАННЫЕ!AQ786=2,ДАННЫЕ!AR786=2,ДАННЫЕ!$AM786=2,ДАННЫЕ!$AN786=2,ДАННЫЕ!AS786=2,ДАННЫЕ!AT786=2),2,0)&amp;"t"&amp;IF(T786&gt;0,"1"&amp;T786,"00")&amp;"f"&amp;IF(ДАННЫЕ!$AC786,"1"&amp;ДАННЫЕ!$AC786,"00")&amp;"b"&amp;IF(ДАННЫЕ!$AD786,"1"&amp;ДАННЫЕ!$AD786,"00")&amp;"g"&amp;IF(ДАННЫЕ!$AF786,"1"&amp;ДАННЫЕ!$AF786,"00")&amp;"c"&amp;IF(ДАННЫЕ!$AG786,"1"&amp;ДАННЫЕ!$AG786,"00")&amp;"i"&amp;IF(ДАННЫЕ!$AH786,"1"&amp;ДАННЫЕ!$AH786,"00")&amp;"r"&amp;IF(ДАННЫЕ!$AL786,"1"&amp;ДАННЫЕ!$AL786,"00")&amp;"m"&amp;IF(ДАННЫЕ!$AI786,"1"&amp;ДАННЫЕ!$AI786,"00")&amp;"hS"&amp;IF(ДАННЫЕ!$AJ786,"1"&amp;ДАННЫЕ!$AJ786,"00")&amp;"hZ"&amp;IF(ДАННЫЕ!$AK786,"1"&amp;ДАННЫЕ!$AK786,"00")&amp;"p"&amp;IF(ДАННЫЕ!$AP786,"1"&amp;ДАННЫЕ!$AP786,"00")&amp;"k"&amp;IF(ДАННЫЕ!$AQ786,"1"&amp;ДАННЫЕ!$AQ786,"00")&amp;"z"&amp;IF(ДАННЫЕ!$AR786,"1"&amp;ДАННЫЕ!$AR786,"00")&amp;"j"&amp;IF(ДАННЫЕ!$AM786,"1"&amp;ДАННЫЕ!$AM786,"00")&amp;"n"&amp;IF(ДАННЫЕ!$AN786,"1"&amp;ДАННЫЕ!$AN786,"00")&amp;"E"&amp;ДАННЫЕ!BI786&amp;"L"&amp;ДАННЫЕ!AO786&amp;"h"&amp;IF(ДАННЫЕ!$AU786&gt;0,1,0)&amp;"v"&amp;IF(ДАННЫЕ!$AW786&gt;0,1,0)&amp;"a"&amp;IF(ДАННЫЕ!$AS786,"1"&amp;ДАННЫЕ!$AS786,"00")&amp;"s"&amp;IF(ДАННЫЕ!$AT786,"1"&amp;ДАННЫЕ!$AT786,"00")&amp;"u"&amp;IF(ДАННЫЕ!$CJ786&gt;0,1,0)&amp;"y"&amp;B786&amp;"d"&amp;H786&amp;"e"&amp;F786&amp;G786</f>
        <v>x0w00t00f00b00g00c00i00r00m00hS00hZ00p00k00z00j00n00ELh0v0a00s00u0y0de</v>
      </c>
      <c r="L786" s="28" t="str">
        <f ca="1">ДАННЫЕ!$I786&amp;"VN"&amp;IF(ДАННЫЕ!AW786&gt;0,11,10)&amp;"CD"&amp;IF(ДАННЫЕ!BF786&gt;500,16,IF(ДАННЫЕ!BF786&gt;350,15,IF(ДАННЫЕ!BF786&gt;=200,14,IF(ДАННЫЕ!BF786&gt;=100,13,IF(ДАННЫЕ!BF786&gt;=50,12,IF(ДАННЫЕ!BF786&gt;0,11,10))))))&amp;"AR"&amp;IF(ДАННЫЕ!BX786&gt;0,1,0)&amp;"GD"&amp;B786&amp;"VV"&amp;IF(E786&gt;=5,IF(E786&lt;18,1,0),0)</f>
        <v>VN10CD10AR0GD0VV0</v>
      </c>
      <c r="M786" s="28" t="str">
        <f>ДАННЫЕ!$I786&amp;"b"&amp;ДАННЫЕ!$BI786&amp;"r"&amp;ДАННЫЕ!$BJ786&amp;"CD"&amp;IF(ДАННЫЕ!BF786&gt;0,IF(ДАННЫЕ!BF786&lt;200,1,IF(ДАННЫЕ!BF786&lt;350,2,3)),0)&amp;"h"&amp;IF(ДАННЫЕ!$BK786+ДАННЫЕ!$BL786+ДАННЫЕ!$BM786&gt;0,1,0)&amp;"x"&amp;ДАННЫЕ!$BK786&amp;"y"&amp;ДАННЫЕ!$BL786&amp;"z"&amp;ДАННЫЕ!$BM786&amp;"c"&amp;IF(ДАННЫЕ!$BK786+ДАННЫЕ!$BL786+ДАННЫЕ!$BM786=3,1,0)&amp;"a"&amp;IF(ДАННЫЕ!$BQ786+ДАННЫЕ!$BR786&gt;0,1,0)&amp;"d"&amp;ДАННЫЕ!$BQ786&amp;"v"&amp;ДАННЫЕ!$BR786&amp;"p"&amp;ДАННЫЕ!$BS786&amp;"n"&amp;ДАННЫЕ!$BU786&amp;"t"&amp;ДАННЫЕ!$BV786&amp;"o"&amp;ДАННЫЕ!$BT786&amp;"l"&amp;IF(ДАННЫЕ!$BN786&gt;0,1,0)&amp;ДАННЫЕ!$BN786&amp;"g"&amp;ДАННЫЕ!$BO786&amp;"s"&amp;ДАННЫЕ!$BP786&amp;"DZ"&amp;IF(ДАННЫЕ!B786-ДАННЫЕ!G786 &lt; 60,IF(ДАННЫЕ!B786-ДАННЫЕ!G786 &gt;= 0,1,0),0)&amp;"u"&amp;IF(ДАННЫЕ!$CJ786&gt;0,1,0)</f>
        <v>brCD0h0xyzc0a0dvpntol0gsDZ1u0</v>
      </c>
      <c r="N786" s="28" t="str">
        <f ca="1">ДАННЫЕ!$F786&amp;ДАННЫЕ!$I786&amp;"g"&amp;B786&amp;"cf"&amp;D786&amp;"a"&amp;IF(ДАННЫЕ!$BX786&gt;0,1,0)&amp;IF(ДАННЫЕ!$BF786&gt;500,1,IF(ДАННЫЕ!$BF786&gt;350,2,IF(ДАННЫЕ!$BF786&gt;=200,3,IF(ДАННЫЕ!$BF786&gt;=100,4,IF(ДАННЫЕ!$BF786&gt;=50,5,IF(ДАННЫЕ!$BF786&lt;50,6,0))))))&amp;"AR"&amp;IF(DATEDIF(ДАННЫЕ!$BX786,ДАННЫЕ!$F$1,"y")&gt;1,1,0)&amp;"VG"&amp;IF(ДАННЫЕ!$BH786="0",1,0)&amp;"o"&amp;IF(T786+ДАННЫЕ!$AF786+ДАННЫЕ!$AG786+ДАННЫЕ!$AH786+ДАННЫЕ!$AI786+ДАННЫЕ!$AJ786+ДАННЫЕ!$AP786+ДАННЫЕ!$AQ786+ДАННЫЕ!$AR786+ДАННЫЕ!$AU786+ДАННЫЕ!$AW786+ДАННЫЕ!$AS786+ДАННЫЕ!$AT786&gt;0,1,0)&amp;"x"&amp;ДАННЫЕ!$AG786&amp;"p"&amp;IF(ДАННЫЕ!$BY786&gt;0,1,0)&amp;"v"&amp;IF(ДАННЫЕ!$BZ786&gt;0,1,0)&amp;"n"&amp;ДАННЫЕ!$CA786&amp;"t"&amp;ДАННЫЕ!$AY786&amp;"k"&amp;ДАННЫЕ!$CB786&amp;"q"&amp;ДАННЫЕ!$CC786&amp;"w"&amp;ДАННЫЕ!$CD786&amp;"e"&amp;ДАННЫЕ!$CE786&amp;"m"&amp;ДАННЫЕ!$CF786&amp;"c"&amp;ДАННЫЕ!$CG786&amp;"z"&amp;ДАННЫЕ!$CH786&amp;"d"&amp;IF(H786=4,1,0)&amp;"s"&amp;IF(ДАННЫЕ!$J786=1,0,1)&amp;"u"&amp;IF(ДАННЫЕ!$CJ786&gt;0,1,0)</f>
        <v>g0cf0a06AR1VG0o0xp0v0ntkqwemczd0s1u0</v>
      </c>
      <c r="O786" s="28" t="str">
        <f>ДАННЫЕ!$I786&amp;"g"&amp;B786&amp;A786&amp;"f"&amp;P786&amp;"c"&amp;IF(ДАННЫЕ!$U786&gt;0,1,0)&amp;"s"&amp;IF(ДАННЫЕ!$Q786&gt;0,IF(YEAR(ДАННЫЕ!$F$1)=YEAR(ДАННЫЕ!$Q786),IF(MONTH(ДАННЫЕ!$F$1)=MONTH(ДАННЫЕ!$Q786),111,11),1),0)&amp;"i"&amp;IF(ДАННЫЕ!$R786+ДАННЫЕ!$S786+ДАННЫЕ!$T786=0,0,1)&amp;"h"&amp;IF(ДАННЫЕ!$P786&gt;0,1,0)&amp;"p"&amp;IF(ДАННЫЕ!$CI786&gt;0,IF(YEAR(ДАННЫЕ!$F$1)=YEAR(ДАННЫЕ!$CI786),IF(MONTH(ДАННЫЕ!$F$1)=MONTH(ДАННЫЕ!$CI786),111,11),1),0)&amp;"d"&amp;IF(ДАННЫЕ!$CJ786&gt;0,IF(YEAR(ДАННЫЕ!$F$1)=YEAR(ДАННЫЕ!$CJ786),IF(MONTH(ДАННЫЕ!$F$1)=MONTH(ДАННЫЕ!$CJ786),111,11),1),0)&amp;"o"&amp;IF(ДАННЫЕ!$CK786&gt;0,IF(MONTH(ДАННЫЕ!$F$1)=MONTH(ДАННЫЕ!$CK786),111,11),0)&amp;"v"&amp;IF(ДАННЫЕ!$BE786&gt;0,IF(MONTH(ДАННЫЕ!$F$1)=MONTH(ДАННЫЕ!$BE786),111,11),0)</f>
        <v>g00f0c0s0i0h0p0d0o0v0</v>
      </c>
      <c r="P786" s="15">
        <f t="shared" si="38"/>
        <v>0</v>
      </c>
      <c r="Q786" s="15">
        <f>IF(ДАННЫЕ!$F$1&gt;ДАННЫЕ!$N786,IF(YEAR(ДАННЫЕ!$F$1)=YEAR(ДАННЫЕ!M786),1,0),0)</f>
        <v>0</v>
      </c>
      <c r="R786" s="15">
        <f>IF(ДАННЫЕ!$F$1&gt;ДАННЫЕ!$N786,IF(YEAR(ДАННЫЕ!$F$1)=YEAR(ДАННЫЕ!N786),1,0),0)</f>
        <v>0</v>
      </c>
      <c r="S786" s="15">
        <f>IF(ДАННЫЕ!$AA786="2А",1,IF(ДАННЫЕ!$AA786="2Б",2,IF(ДАННЫЕ!$AA786="2В",3,IF(ДАННЫЕ!$AA786=3,4,IF(ДАННЫЕ!$AA786="4А",5,IF(ДАННЫЕ!$AA786="4Б",6,IF(ДАННЫЕ!$AA786="4В",7,IF(ДАННЫЕ!$AA786=5,8,0))))))))</f>
        <v>0</v>
      </c>
      <c r="T786" s="15">
        <f>IF(OR(ДАННЫЕ!$AC786=2,ДАННЫЕ!$AD786=2,ДАННЫЕ!$AE786=2),2,IF(OR(ДАННЫЕ!$AC786=1,ДАННЫЕ!$AD786=1,ДАННЫЕ!$AE786=1),1,0))</f>
        <v>0</v>
      </c>
    </row>
    <row r="787" spans="1:20" ht="15" customHeight="1" x14ac:dyDescent="0.2">
      <c r="A787" s="78">
        <f>IF(B787&gt;0,IF(MONTH(ДАННЫЕ!$F$1)=MONTH(ДАННЫЕ!$B787),1,0),0)</f>
        <v>0</v>
      </c>
      <c r="B787" s="14">
        <f>IF(ДАННЫЕ!$B787&gt;0,IF(YEAR(ДАННЫЕ!$F$1)=YEAR(ДАННЫЕ!$B787),1,0),0)</f>
        <v>0</v>
      </c>
      <c r="C787" s="14">
        <f>IF(ДАННЫЕ!$CM787&gt;0,IF(YEAR(ДАННЫЕ!$F$1)=YEAR(ДАННЫЕ!$CM787),1,0),0)</f>
        <v>0</v>
      </c>
      <c r="D787" s="14">
        <f>IF(ДАННЫЕ!$CJ787&gt;0,IF(ДАННЫЕ!$CL787&gt;ДАННЫЕ!$F$1,1,IF(ДАННЫЕ!$CL787&gt;0,0,1)),0)</f>
        <v>0</v>
      </c>
      <c r="E787" s="43" t="str">
        <f ca="1">IF(ДАННЫЕ!$F$1&gt;0,IF(ДАННЫЕ!$G787&gt;0,DATEDIF(ДАННЫЕ!$G787,ДАННЫЕ!$F$1,"y"),""),IF(ДАННЫЕ!$G787&gt;0,DATEDIF(ДАННЫЕ!$G787,TODAY(),"y"),""))</f>
        <v/>
      </c>
      <c r="F787" s="43" t="str">
        <f xml:space="preserve"> IF(ДАННЫЕ!$F787="М",IF(E787&gt;=18,IF(E787&lt;60,1,""),""),"")&amp;IF(ДАННЫЕ!$F787="Ж",IF(E787&gt;=18,IF(E787&lt;55,1,""),""),"")</f>
        <v/>
      </c>
      <c r="G787" s="43" t="str">
        <f xml:space="preserve"> IF(ДАННЫЕ!$F787="М",IF(E787&gt;=60,2,""),"")&amp;IF(ДАННЫЕ!$F787="Ж",IF(E787&gt;=55,2,""),"")</f>
        <v/>
      </c>
      <c r="H787" s="43" t="str">
        <f t="shared" ca="1" si="36"/>
        <v/>
      </c>
      <c r="I787" s="43" t="str">
        <f t="shared" ca="1" si="37"/>
        <v>03</v>
      </c>
      <c r="J787" s="28" t="str">
        <f ca="1">ДАННЫЕ!$F787&amp;H787&amp;I787&amp;ДАННЫЕ!$I787&amp;"m"&amp;IF(ДАННЫЕ!$I787&gt;0,IF(ДАННЫЕ!$J787&gt;0,0,1),"")&amp;"f"&amp;IF(ДАННЫЕ!$R787&gt;0,IF(YEAR(ДАННЫЕ!$F$1)=YEAR(ДАННЫЕ!$R787),1,0),0)&amp;"z"&amp;ДАННЫЕ!$R787&amp;"p"&amp;ДАННЫЕ!$S787&amp;"i"&amp;ДАННЫЕ!$T787&amp;"h"&amp;ДАННЫЕ!$K787&amp;"be"&amp;ДАННЫЕ!$BI787&amp;"CD"&amp;IF(ДАННЫЕ!BF787&gt;500,4,IF(ДАННЫЕ!BF787&gt;350,3,IF(ДАННЫЕ!BF787&gt;200,2,IF(ДАННЫЕ!BF787&gt;0,1,0))))&amp;"g"&amp;B787&amp;"d"&amp;H787&amp;"l"&amp;ДАННЫЕ!AT787&amp;"a"&amp;ДАННЫЕ!$V787&amp;"v"&amp;R787&amp;"k"&amp;ДАННЫЕ!$U787&amp;"s"&amp;ДАННЫЕ!$Y787&amp;"t"&amp;ДАННЫЕ!$X787&amp;"b"&amp;IF(ДАННЫЕ!$Q787&gt;1,1,0)&amp;"PP"&amp;ДАННЫЕ!Z787&amp;"c"&amp;S787&amp;"x"&amp;IF(ДАННЫЕ!$BY787&gt;0,IF(YEAR(ДАННЫЕ!$F$1)=YEAR(ДАННЫЕ!$BY787),1,0),0)&amp;"n"&amp;IF(ДАННЫЕ!$BZ787&gt;0,IF(YEAR(ДАННЫЕ!$F$1)=YEAR(ДАННЫЕ!$BZ787),1,0),0)&amp;"u"&amp;D787&amp;"z"&amp;IF(ДАННЫЕ!$CL787&gt;0,IF(YEAR(ДАННЫЕ!$F$1)&gt;YEAR(ДАННЫЕ!$CL787),11,12),0)</f>
        <v>03mf0zpihbeCD0g0dlav0kstb0PPc0x0n0u0z0</v>
      </c>
      <c r="K787" s="28" t="str">
        <f ca="1">ДАННЫЕ!$I787&amp;"x"&amp;B787&amp;"w"&amp;IF(T787+ДАННЫЕ!AD787+ДАННЫЕ!AE787+ДАННЫЕ!AF787+ДАННЫЕ!AG787+ДАННЫЕ!AH787+ДАННЫЕ!$AL787+ДАННЫЕ!AI787+ДАННЫЕ!AJ787+ДАННЫЕ!AK787+ДАННЫЕ!AP787+ДАННЫЕ!AQ787+ДАННЫЕ!AR787+ДАННЫЕ!$AM787+ДАННЫЕ!$AN787+ДАННЫЕ!AS787+ДАННЫЕ!AT787&gt;0,1,0)&amp;IF(OR(T787=2,ДАННЫЕ!AD787=2,ДАННЫЕ!AE787=2,ДАННЫЕ!AF787=2,ДАННЫЕ!AG787=2,ДАННЫЕ!AH787=2,ДАННЫЕ!$AL787=2,ДАННЫЕ!AI787=2,ДАННЫЕ!AJ787=2,ДАННЫЕ!AK787=2,ДАННЫЕ!AP787=2,ДАННЫЕ!AQ787=2,ДАННЫЕ!AR787=2,ДАННЫЕ!$AM787=2,ДАННЫЕ!$AN787=2,ДАННЫЕ!AS787=2,ДАННЫЕ!AT787=2),2,0)&amp;"t"&amp;IF(T787&gt;0,"1"&amp;T787,"00")&amp;"f"&amp;IF(ДАННЫЕ!$AC787,"1"&amp;ДАННЫЕ!$AC787,"00")&amp;"b"&amp;IF(ДАННЫЕ!$AD787,"1"&amp;ДАННЫЕ!$AD787,"00")&amp;"g"&amp;IF(ДАННЫЕ!$AF787,"1"&amp;ДАННЫЕ!$AF787,"00")&amp;"c"&amp;IF(ДАННЫЕ!$AG787,"1"&amp;ДАННЫЕ!$AG787,"00")&amp;"i"&amp;IF(ДАННЫЕ!$AH787,"1"&amp;ДАННЫЕ!$AH787,"00")&amp;"r"&amp;IF(ДАННЫЕ!$AL787,"1"&amp;ДАННЫЕ!$AL787,"00")&amp;"m"&amp;IF(ДАННЫЕ!$AI787,"1"&amp;ДАННЫЕ!$AI787,"00")&amp;"hS"&amp;IF(ДАННЫЕ!$AJ787,"1"&amp;ДАННЫЕ!$AJ787,"00")&amp;"hZ"&amp;IF(ДАННЫЕ!$AK787,"1"&amp;ДАННЫЕ!$AK787,"00")&amp;"p"&amp;IF(ДАННЫЕ!$AP787,"1"&amp;ДАННЫЕ!$AP787,"00")&amp;"k"&amp;IF(ДАННЫЕ!$AQ787,"1"&amp;ДАННЫЕ!$AQ787,"00")&amp;"z"&amp;IF(ДАННЫЕ!$AR787,"1"&amp;ДАННЫЕ!$AR787,"00")&amp;"j"&amp;IF(ДАННЫЕ!$AM787,"1"&amp;ДАННЫЕ!$AM787,"00")&amp;"n"&amp;IF(ДАННЫЕ!$AN787,"1"&amp;ДАННЫЕ!$AN787,"00")&amp;"E"&amp;ДАННЫЕ!BI787&amp;"L"&amp;ДАННЫЕ!AO787&amp;"h"&amp;IF(ДАННЫЕ!$AU787&gt;0,1,0)&amp;"v"&amp;IF(ДАННЫЕ!$AW787&gt;0,1,0)&amp;"a"&amp;IF(ДАННЫЕ!$AS787,"1"&amp;ДАННЫЕ!$AS787,"00")&amp;"s"&amp;IF(ДАННЫЕ!$AT787,"1"&amp;ДАННЫЕ!$AT787,"00")&amp;"u"&amp;IF(ДАННЫЕ!$CJ787&gt;0,1,0)&amp;"y"&amp;B787&amp;"d"&amp;H787&amp;"e"&amp;F787&amp;G787</f>
        <v>x0w00t00f00b00g00c00i00r00m00hS00hZ00p00k00z00j00n00ELh0v0a00s00u0y0de</v>
      </c>
      <c r="L787" s="28" t="str">
        <f ca="1">ДАННЫЕ!$I787&amp;"VN"&amp;IF(ДАННЫЕ!AW787&gt;0,11,10)&amp;"CD"&amp;IF(ДАННЫЕ!BF787&gt;500,16,IF(ДАННЫЕ!BF787&gt;350,15,IF(ДАННЫЕ!BF787&gt;=200,14,IF(ДАННЫЕ!BF787&gt;=100,13,IF(ДАННЫЕ!BF787&gt;=50,12,IF(ДАННЫЕ!BF787&gt;0,11,10))))))&amp;"AR"&amp;IF(ДАННЫЕ!BX787&gt;0,1,0)&amp;"GD"&amp;B787&amp;"VV"&amp;IF(E787&gt;=5,IF(E787&lt;18,1,0),0)</f>
        <v>VN10CD10AR0GD0VV0</v>
      </c>
      <c r="M787" s="28" t="str">
        <f>ДАННЫЕ!$I787&amp;"b"&amp;ДАННЫЕ!$BI787&amp;"r"&amp;ДАННЫЕ!$BJ787&amp;"CD"&amp;IF(ДАННЫЕ!BF787&gt;0,IF(ДАННЫЕ!BF787&lt;200,1,IF(ДАННЫЕ!BF787&lt;350,2,3)),0)&amp;"h"&amp;IF(ДАННЫЕ!$BK787+ДАННЫЕ!$BL787+ДАННЫЕ!$BM787&gt;0,1,0)&amp;"x"&amp;ДАННЫЕ!$BK787&amp;"y"&amp;ДАННЫЕ!$BL787&amp;"z"&amp;ДАННЫЕ!$BM787&amp;"c"&amp;IF(ДАННЫЕ!$BK787+ДАННЫЕ!$BL787+ДАННЫЕ!$BM787=3,1,0)&amp;"a"&amp;IF(ДАННЫЕ!$BQ787+ДАННЫЕ!$BR787&gt;0,1,0)&amp;"d"&amp;ДАННЫЕ!$BQ787&amp;"v"&amp;ДАННЫЕ!$BR787&amp;"p"&amp;ДАННЫЕ!$BS787&amp;"n"&amp;ДАННЫЕ!$BU787&amp;"t"&amp;ДАННЫЕ!$BV787&amp;"o"&amp;ДАННЫЕ!$BT787&amp;"l"&amp;IF(ДАННЫЕ!$BN787&gt;0,1,0)&amp;ДАННЫЕ!$BN787&amp;"g"&amp;ДАННЫЕ!$BO787&amp;"s"&amp;ДАННЫЕ!$BP787&amp;"DZ"&amp;IF(ДАННЫЕ!B787-ДАННЫЕ!G787 &lt; 60,IF(ДАННЫЕ!B787-ДАННЫЕ!G787 &gt;= 0,1,0),0)&amp;"u"&amp;IF(ДАННЫЕ!$CJ787&gt;0,1,0)</f>
        <v>brCD0h0xyzc0a0dvpntol0gsDZ1u0</v>
      </c>
      <c r="N787" s="28" t="str">
        <f ca="1">ДАННЫЕ!$F787&amp;ДАННЫЕ!$I787&amp;"g"&amp;B787&amp;"cf"&amp;D787&amp;"a"&amp;IF(ДАННЫЕ!$BX787&gt;0,1,0)&amp;IF(ДАННЫЕ!$BF787&gt;500,1,IF(ДАННЫЕ!$BF787&gt;350,2,IF(ДАННЫЕ!$BF787&gt;=200,3,IF(ДАННЫЕ!$BF787&gt;=100,4,IF(ДАННЫЕ!$BF787&gt;=50,5,IF(ДАННЫЕ!$BF787&lt;50,6,0))))))&amp;"AR"&amp;IF(DATEDIF(ДАННЫЕ!$BX787,ДАННЫЕ!$F$1,"y")&gt;1,1,0)&amp;"VG"&amp;IF(ДАННЫЕ!$BH787="0",1,0)&amp;"o"&amp;IF(T787+ДАННЫЕ!$AF787+ДАННЫЕ!$AG787+ДАННЫЕ!$AH787+ДАННЫЕ!$AI787+ДАННЫЕ!$AJ787+ДАННЫЕ!$AP787+ДАННЫЕ!$AQ787+ДАННЫЕ!$AR787+ДАННЫЕ!$AU787+ДАННЫЕ!$AW787+ДАННЫЕ!$AS787+ДАННЫЕ!$AT787&gt;0,1,0)&amp;"x"&amp;ДАННЫЕ!$AG787&amp;"p"&amp;IF(ДАННЫЕ!$BY787&gt;0,1,0)&amp;"v"&amp;IF(ДАННЫЕ!$BZ787&gt;0,1,0)&amp;"n"&amp;ДАННЫЕ!$CA787&amp;"t"&amp;ДАННЫЕ!$AY787&amp;"k"&amp;ДАННЫЕ!$CB787&amp;"q"&amp;ДАННЫЕ!$CC787&amp;"w"&amp;ДАННЫЕ!$CD787&amp;"e"&amp;ДАННЫЕ!$CE787&amp;"m"&amp;ДАННЫЕ!$CF787&amp;"c"&amp;ДАННЫЕ!$CG787&amp;"z"&amp;ДАННЫЕ!$CH787&amp;"d"&amp;IF(H787=4,1,0)&amp;"s"&amp;IF(ДАННЫЕ!$J787=1,0,1)&amp;"u"&amp;IF(ДАННЫЕ!$CJ787&gt;0,1,0)</f>
        <v>g0cf0a06AR1VG0o0xp0v0ntkqwemczd0s1u0</v>
      </c>
      <c r="O787" s="28" t="str">
        <f>ДАННЫЕ!$I787&amp;"g"&amp;B787&amp;A787&amp;"f"&amp;P787&amp;"c"&amp;IF(ДАННЫЕ!$U787&gt;0,1,0)&amp;"s"&amp;IF(ДАННЫЕ!$Q787&gt;0,IF(YEAR(ДАННЫЕ!$F$1)=YEAR(ДАННЫЕ!$Q787),IF(MONTH(ДАННЫЕ!$F$1)=MONTH(ДАННЫЕ!$Q787),111,11),1),0)&amp;"i"&amp;IF(ДАННЫЕ!$R787+ДАННЫЕ!$S787+ДАННЫЕ!$T787=0,0,1)&amp;"h"&amp;IF(ДАННЫЕ!$P787&gt;0,1,0)&amp;"p"&amp;IF(ДАННЫЕ!$CI787&gt;0,IF(YEAR(ДАННЫЕ!$F$1)=YEAR(ДАННЫЕ!$CI787),IF(MONTH(ДАННЫЕ!$F$1)=MONTH(ДАННЫЕ!$CI787),111,11),1),0)&amp;"d"&amp;IF(ДАННЫЕ!$CJ787&gt;0,IF(YEAR(ДАННЫЕ!$F$1)=YEAR(ДАННЫЕ!$CJ787),IF(MONTH(ДАННЫЕ!$F$1)=MONTH(ДАННЫЕ!$CJ787),111,11),1),0)&amp;"o"&amp;IF(ДАННЫЕ!$CK787&gt;0,IF(MONTH(ДАННЫЕ!$F$1)=MONTH(ДАННЫЕ!$CK787),111,11),0)&amp;"v"&amp;IF(ДАННЫЕ!$BE787&gt;0,IF(MONTH(ДАННЫЕ!$F$1)=MONTH(ДАННЫЕ!$BE787),111,11),0)</f>
        <v>g00f0c0s0i0h0p0d0o0v0</v>
      </c>
      <c r="P787" s="15">
        <f t="shared" si="38"/>
        <v>0</v>
      </c>
      <c r="Q787" s="15">
        <f>IF(ДАННЫЕ!$F$1&gt;ДАННЫЕ!$N787,IF(YEAR(ДАННЫЕ!$F$1)=YEAR(ДАННЫЕ!M787),1,0),0)</f>
        <v>0</v>
      </c>
      <c r="R787" s="15">
        <f>IF(ДАННЫЕ!$F$1&gt;ДАННЫЕ!$N787,IF(YEAR(ДАННЫЕ!$F$1)=YEAR(ДАННЫЕ!N787),1,0),0)</f>
        <v>0</v>
      </c>
      <c r="S787" s="15">
        <f>IF(ДАННЫЕ!$AA787="2А",1,IF(ДАННЫЕ!$AA787="2Б",2,IF(ДАННЫЕ!$AA787="2В",3,IF(ДАННЫЕ!$AA787=3,4,IF(ДАННЫЕ!$AA787="4А",5,IF(ДАННЫЕ!$AA787="4Б",6,IF(ДАННЫЕ!$AA787="4В",7,IF(ДАННЫЕ!$AA787=5,8,0))))))))</f>
        <v>0</v>
      </c>
      <c r="T787" s="15">
        <f>IF(OR(ДАННЫЕ!$AC787=2,ДАННЫЕ!$AD787=2,ДАННЫЕ!$AE787=2),2,IF(OR(ДАННЫЕ!$AC787=1,ДАННЫЕ!$AD787=1,ДАННЫЕ!$AE787=1),1,0))</f>
        <v>0</v>
      </c>
    </row>
    <row r="788" spans="1:20" ht="15" customHeight="1" x14ac:dyDescent="0.2">
      <c r="A788" s="78">
        <f>IF(B788&gt;0,IF(MONTH(ДАННЫЕ!$F$1)=MONTH(ДАННЫЕ!$B788),1,0),0)</f>
        <v>0</v>
      </c>
      <c r="B788" s="14">
        <f>IF(ДАННЫЕ!$B788&gt;0,IF(YEAR(ДАННЫЕ!$F$1)=YEAR(ДАННЫЕ!$B788),1,0),0)</f>
        <v>0</v>
      </c>
      <c r="C788" s="14">
        <f>IF(ДАННЫЕ!$CM788&gt;0,IF(YEAR(ДАННЫЕ!$F$1)=YEAR(ДАННЫЕ!$CM788),1,0),0)</f>
        <v>0</v>
      </c>
      <c r="D788" s="14">
        <f>IF(ДАННЫЕ!$CJ788&gt;0,IF(ДАННЫЕ!$CL788&gt;ДАННЫЕ!$F$1,1,IF(ДАННЫЕ!$CL788&gt;0,0,1)),0)</f>
        <v>0</v>
      </c>
      <c r="E788" s="43" t="str">
        <f ca="1">IF(ДАННЫЕ!$F$1&gt;0,IF(ДАННЫЕ!$G788&gt;0,DATEDIF(ДАННЫЕ!$G788,ДАННЫЕ!$F$1,"y"),""),IF(ДАННЫЕ!$G788&gt;0,DATEDIF(ДАННЫЕ!$G788,TODAY(),"y"),""))</f>
        <v/>
      </c>
      <c r="F788" s="43" t="str">
        <f xml:space="preserve"> IF(ДАННЫЕ!$F788="М",IF(E788&gt;=18,IF(E788&lt;60,1,""),""),"")&amp;IF(ДАННЫЕ!$F788="Ж",IF(E788&gt;=18,IF(E788&lt;55,1,""),""),"")</f>
        <v/>
      </c>
      <c r="G788" s="43" t="str">
        <f xml:space="preserve"> IF(ДАННЫЕ!$F788="М",IF(E788&gt;=60,2,""),"")&amp;IF(ДАННЫЕ!$F788="Ж",IF(E788&gt;=55,2,""),"")</f>
        <v/>
      </c>
      <c r="H788" s="43" t="str">
        <f t="shared" ca="1" si="36"/>
        <v/>
      </c>
      <c r="I788" s="43" t="str">
        <f t="shared" ca="1" si="37"/>
        <v>03</v>
      </c>
      <c r="J788" s="28" t="str">
        <f ca="1">ДАННЫЕ!$F788&amp;H788&amp;I788&amp;ДАННЫЕ!$I788&amp;"m"&amp;IF(ДАННЫЕ!$I788&gt;0,IF(ДАННЫЕ!$J788&gt;0,0,1),"")&amp;"f"&amp;IF(ДАННЫЕ!$R788&gt;0,IF(YEAR(ДАННЫЕ!$F$1)=YEAR(ДАННЫЕ!$R788),1,0),0)&amp;"z"&amp;ДАННЫЕ!$R788&amp;"p"&amp;ДАННЫЕ!$S788&amp;"i"&amp;ДАННЫЕ!$T788&amp;"h"&amp;ДАННЫЕ!$K788&amp;"be"&amp;ДАННЫЕ!$BI788&amp;"CD"&amp;IF(ДАННЫЕ!BF788&gt;500,4,IF(ДАННЫЕ!BF788&gt;350,3,IF(ДАННЫЕ!BF788&gt;200,2,IF(ДАННЫЕ!BF788&gt;0,1,0))))&amp;"g"&amp;B788&amp;"d"&amp;H788&amp;"l"&amp;ДАННЫЕ!AT788&amp;"a"&amp;ДАННЫЕ!$V788&amp;"v"&amp;R788&amp;"k"&amp;ДАННЫЕ!$U788&amp;"s"&amp;ДАННЫЕ!$Y788&amp;"t"&amp;ДАННЫЕ!$X788&amp;"b"&amp;IF(ДАННЫЕ!$Q788&gt;1,1,0)&amp;"PP"&amp;ДАННЫЕ!Z788&amp;"c"&amp;S788&amp;"x"&amp;IF(ДАННЫЕ!$BY788&gt;0,IF(YEAR(ДАННЫЕ!$F$1)=YEAR(ДАННЫЕ!$BY788),1,0),0)&amp;"n"&amp;IF(ДАННЫЕ!$BZ788&gt;0,IF(YEAR(ДАННЫЕ!$F$1)=YEAR(ДАННЫЕ!$BZ788),1,0),0)&amp;"u"&amp;D788&amp;"z"&amp;IF(ДАННЫЕ!$CL788&gt;0,IF(YEAR(ДАННЫЕ!$F$1)&gt;YEAR(ДАННЫЕ!$CL788),11,12),0)</f>
        <v>03mf0zpihbeCD0g0dlav0kstb0PPc0x0n0u0z0</v>
      </c>
      <c r="K788" s="28" t="str">
        <f ca="1">ДАННЫЕ!$I788&amp;"x"&amp;B788&amp;"w"&amp;IF(T788+ДАННЫЕ!AD788+ДАННЫЕ!AE788+ДАННЫЕ!AF788+ДАННЫЕ!AG788+ДАННЫЕ!AH788+ДАННЫЕ!$AL788+ДАННЫЕ!AI788+ДАННЫЕ!AJ788+ДАННЫЕ!AK788+ДАННЫЕ!AP788+ДАННЫЕ!AQ788+ДАННЫЕ!AR788+ДАННЫЕ!$AM788+ДАННЫЕ!$AN788+ДАННЫЕ!AS788+ДАННЫЕ!AT788&gt;0,1,0)&amp;IF(OR(T788=2,ДАННЫЕ!AD788=2,ДАННЫЕ!AE788=2,ДАННЫЕ!AF788=2,ДАННЫЕ!AG788=2,ДАННЫЕ!AH788=2,ДАННЫЕ!$AL788=2,ДАННЫЕ!AI788=2,ДАННЫЕ!AJ788=2,ДАННЫЕ!AK788=2,ДАННЫЕ!AP788=2,ДАННЫЕ!AQ788=2,ДАННЫЕ!AR788=2,ДАННЫЕ!$AM788=2,ДАННЫЕ!$AN788=2,ДАННЫЕ!AS788=2,ДАННЫЕ!AT788=2),2,0)&amp;"t"&amp;IF(T788&gt;0,"1"&amp;T788,"00")&amp;"f"&amp;IF(ДАННЫЕ!$AC788,"1"&amp;ДАННЫЕ!$AC788,"00")&amp;"b"&amp;IF(ДАННЫЕ!$AD788,"1"&amp;ДАННЫЕ!$AD788,"00")&amp;"g"&amp;IF(ДАННЫЕ!$AF788,"1"&amp;ДАННЫЕ!$AF788,"00")&amp;"c"&amp;IF(ДАННЫЕ!$AG788,"1"&amp;ДАННЫЕ!$AG788,"00")&amp;"i"&amp;IF(ДАННЫЕ!$AH788,"1"&amp;ДАННЫЕ!$AH788,"00")&amp;"r"&amp;IF(ДАННЫЕ!$AL788,"1"&amp;ДАННЫЕ!$AL788,"00")&amp;"m"&amp;IF(ДАННЫЕ!$AI788,"1"&amp;ДАННЫЕ!$AI788,"00")&amp;"hS"&amp;IF(ДАННЫЕ!$AJ788,"1"&amp;ДАННЫЕ!$AJ788,"00")&amp;"hZ"&amp;IF(ДАННЫЕ!$AK788,"1"&amp;ДАННЫЕ!$AK788,"00")&amp;"p"&amp;IF(ДАННЫЕ!$AP788,"1"&amp;ДАННЫЕ!$AP788,"00")&amp;"k"&amp;IF(ДАННЫЕ!$AQ788,"1"&amp;ДАННЫЕ!$AQ788,"00")&amp;"z"&amp;IF(ДАННЫЕ!$AR788,"1"&amp;ДАННЫЕ!$AR788,"00")&amp;"j"&amp;IF(ДАННЫЕ!$AM788,"1"&amp;ДАННЫЕ!$AM788,"00")&amp;"n"&amp;IF(ДАННЫЕ!$AN788,"1"&amp;ДАННЫЕ!$AN788,"00")&amp;"E"&amp;ДАННЫЕ!BI788&amp;"L"&amp;ДАННЫЕ!AO788&amp;"h"&amp;IF(ДАННЫЕ!$AU788&gt;0,1,0)&amp;"v"&amp;IF(ДАННЫЕ!$AW788&gt;0,1,0)&amp;"a"&amp;IF(ДАННЫЕ!$AS788,"1"&amp;ДАННЫЕ!$AS788,"00")&amp;"s"&amp;IF(ДАННЫЕ!$AT788,"1"&amp;ДАННЫЕ!$AT788,"00")&amp;"u"&amp;IF(ДАННЫЕ!$CJ788&gt;0,1,0)&amp;"y"&amp;B788&amp;"d"&amp;H788&amp;"e"&amp;F788&amp;G788</f>
        <v>x0w00t00f00b00g00c00i00r00m00hS00hZ00p00k00z00j00n00ELh0v0a00s00u0y0de</v>
      </c>
      <c r="L788" s="28" t="str">
        <f ca="1">ДАННЫЕ!$I788&amp;"VN"&amp;IF(ДАННЫЕ!AW788&gt;0,11,10)&amp;"CD"&amp;IF(ДАННЫЕ!BF788&gt;500,16,IF(ДАННЫЕ!BF788&gt;350,15,IF(ДАННЫЕ!BF788&gt;=200,14,IF(ДАННЫЕ!BF788&gt;=100,13,IF(ДАННЫЕ!BF788&gt;=50,12,IF(ДАННЫЕ!BF788&gt;0,11,10))))))&amp;"AR"&amp;IF(ДАННЫЕ!BX788&gt;0,1,0)&amp;"GD"&amp;B788&amp;"VV"&amp;IF(E788&gt;=5,IF(E788&lt;18,1,0),0)</f>
        <v>VN10CD10AR0GD0VV0</v>
      </c>
      <c r="M788" s="28" t="str">
        <f>ДАННЫЕ!$I788&amp;"b"&amp;ДАННЫЕ!$BI788&amp;"r"&amp;ДАННЫЕ!$BJ788&amp;"CD"&amp;IF(ДАННЫЕ!BF788&gt;0,IF(ДАННЫЕ!BF788&lt;200,1,IF(ДАННЫЕ!BF788&lt;350,2,3)),0)&amp;"h"&amp;IF(ДАННЫЕ!$BK788+ДАННЫЕ!$BL788+ДАННЫЕ!$BM788&gt;0,1,0)&amp;"x"&amp;ДАННЫЕ!$BK788&amp;"y"&amp;ДАННЫЕ!$BL788&amp;"z"&amp;ДАННЫЕ!$BM788&amp;"c"&amp;IF(ДАННЫЕ!$BK788+ДАННЫЕ!$BL788+ДАННЫЕ!$BM788=3,1,0)&amp;"a"&amp;IF(ДАННЫЕ!$BQ788+ДАННЫЕ!$BR788&gt;0,1,0)&amp;"d"&amp;ДАННЫЕ!$BQ788&amp;"v"&amp;ДАННЫЕ!$BR788&amp;"p"&amp;ДАННЫЕ!$BS788&amp;"n"&amp;ДАННЫЕ!$BU788&amp;"t"&amp;ДАННЫЕ!$BV788&amp;"o"&amp;ДАННЫЕ!$BT788&amp;"l"&amp;IF(ДАННЫЕ!$BN788&gt;0,1,0)&amp;ДАННЫЕ!$BN788&amp;"g"&amp;ДАННЫЕ!$BO788&amp;"s"&amp;ДАННЫЕ!$BP788&amp;"DZ"&amp;IF(ДАННЫЕ!B788-ДАННЫЕ!G788 &lt; 60,IF(ДАННЫЕ!B788-ДАННЫЕ!G788 &gt;= 0,1,0),0)&amp;"u"&amp;IF(ДАННЫЕ!$CJ788&gt;0,1,0)</f>
        <v>brCD0h0xyzc0a0dvpntol0gsDZ1u0</v>
      </c>
      <c r="N788" s="28" t="str">
        <f ca="1">ДАННЫЕ!$F788&amp;ДАННЫЕ!$I788&amp;"g"&amp;B788&amp;"cf"&amp;D788&amp;"a"&amp;IF(ДАННЫЕ!$BX788&gt;0,1,0)&amp;IF(ДАННЫЕ!$BF788&gt;500,1,IF(ДАННЫЕ!$BF788&gt;350,2,IF(ДАННЫЕ!$BF788&gt;=200,3,IF(ДАННЫЕ!$BF788&gt;=100,4,IF(ДАННЫЕ!$BF788&gt;=50,5,IF(ДАННЫЕ!$BF788&lt;50,6,0))))))&amp;"AR"&amp;IF(DATEDIF(ДАННЫЕ!$BX788,ДАННЫЕ!$F$1,"y")&gt;1,1,0)&amp;"VG"&amp;IF(ДАННЫЕ!$BH788="0",1,0)&amp;"o"&amp;IF(T788+ДАННЫЕ!$AF788+ДАННЫЕ!$AG788+ДАННЫЕ!$AH788+ДАННЫЕ!$AI788+ДАННЫЕ!$AJ788+ДАННЫЕ!$AP788+ДАННЫЕ!$AQ788+ДАННЫЕ!$AR788+ДАННЫЕ!$AU788+ДАННЫЕ!$AW788+ДАННЫЕ!$AS788+ДАННЫЕ!$AT788&gt;0,1,0)&amp;"x"&amp;ДАННЫЕ!$AG788&amp;"p"&amp;IF(ДАННЫЕ!$BY788&gt;0,1,0)&amp;"v"&amp;IF(ДАННЫЕ!$BZ788&gt;0,1,0)&amp;"n"&amp;ДАННЫЕ!$CA788&amp;"t"&amp;ДАННЫЕ!$AY788&amp;"k"&amp;ДАННЫЕ!$CB788&amp;"q"&amp;ДАННЫЕ!$CC788&amp;"w"&amp;ДАННЫЕ!$CD788&amp;"e"&amp;ДАННЫЕ!$CE788&amp;"m"&amp;ДАННЫЕ!$CF788&amp;"c"&amp;ДАННЫЕ!$CG788&amp;"z"&amp;ДАННЫЕ!$CH788&amp;"d"&amp;IF(H788=4,1,0)&amp;"s"&amp;IF(ДАННЫЕ!$J788=1,0,1)&amp;"u"&amp;IF(ДАННЫЕ!$CJ788&gt;0,1,0)</f>
        <v>g0cf0a06AR1VG0o0xp0v0ntkqwemczd0s1u0</v>
      </c>
      <c r="O788" s="28" t="str">
        <f>ДАННЫЕ!$I788&amp;"g"&amp;B788&amp;A788&amp;"f"&amp;P788&amp;"c"&amp;IF(ДАННЫЕ!$U788&gt;0,1,0)&amp;"s"&amp;IF(ДАННЫЕ!$Q788&gt;0,IF(YEAR(ДАННЫЕ!$F$1)=YEAR(ДАННЫЕ!$Q788),IF(MONTH(ДАННЫЕ!$F$1)=MONTH(ДАННЫЕ!$Q788),111,11),1),0)&amp;"i"&amp;IF(ДАННЫЕ!$R788+ДАННЫЕ!$S788+ДАННЫЕ!$T788=0,0,1)&amp;"h"&amp;IF(ДАННЫЕ!$P788&gt;0,1,0)&amp;"p"&amp;IF(ДАННЫЕ!$CI788&gt;0,IF(YEAR(ДАННЫЕ!$F$1)=YEAR(ДАННЫЕ!$CI788),IF(MONTH(ДАННЫЕ!$F$1)=MONTH(ДАННЫЕ!$CI788),111,11),1),0)&amp;"d"&amp;IF(ДАННЫЕ!$CJ788&gt;0,IF(YEAR(ДАННЫЕ!$F$1)=YEAR(ДАННЫЕ!$CJ788),IF(MONTH(ДАННЫЕ!$F$1)=MONTH(ДАННЫЕ!$CJ788),111,11),1),0)&amp;"o"&amp;IF(ДАННЫЕ!$CK788&gt;0,IF(MONTH(ДАННЫЕ!$F$1)=MONTH(ДАННЫЕ!$CK788),111,11),0)&amp;"v"&amp;IF(ДАННЫЕ!$BE788&gt;0,IF(MONTH(ДАННЫЕ!$F$1)=MONTH(ДАННЫЕ!$BE788),111,11),0)</f>
        <v>g00f0c0s0i0h0p0d0o0v0</v>
      </c>
      <c r="P788" s="15">
        <f t="shared" si="38"/>
        <v>0</v>
      </c>
      <c r="Q788" s="15">
        <f>IF(ДАННЫЕ!$F$1&gt;ДАННЫЕ!$N788,IF(YEAR(ДАННЫЕ!$F$1)=YEAR(ДАННЫЕ!M788),1,0),0)</f>
        <v>0</v>
      </c>
      <c r="R788" s="15">
        <f>IF(ДАННЫЕ!$F$1&gt;ДАННЫЕ!$N788,IF(YEAR(ДАННЫЕ!$F$1)=YEAR(ДАННЫЕ!N788),1,0),0)</f>
        <v>0</v>
      </c>
      <c r="S788" s="15">
        <f>IF(ДАННЫЕ!$AA788="2А",1,IF(ДАННЫЕ!$AA788="2Б",2,IF(ДАННЫЕ!$AA788="2В",3,IF(ДАННЫЕ!$AA788=3,4,IF(ДАННЫЕ!$AA788="4А",5,IF(ДАННЫЕ!$AA788="4Б",6,IF(ДАННЫЕ!$AA788="4В",7,IF(ДАННЫЕ!$AA788=5,8,0))))))))</f>
        <v>0</v>
      </c>
      <c r="T788" s="15">
        <f>IF(OR(ДАННЫЕ!$AC788=2,ДАННЫЕ!$AD788=2,ДАННЫЕ!$AE788=2),2,IF(OR(ДАННЫЕ!$AC788=1,ДАННЫЕ!$AD788=1,ДАННЫЕ!$AE788=1),1,0))</f>
        <v>0</v>
      </c>
    </row>
    <row r="789" spans="1:20" ht="15" customHeight="1" x14ac:dyDescent="0.2">
      <c r="A789" s="78">
        <f>IF(B789&gt;0,IF(MONTH(ДАННЫЕ!$F$1)=MONTH(ДАННЫЕ!$B789),1,0),0)</f>
        <v>0</v>
      </c>
      <c r="B789" s="14">
        <f>IF(ДАННЫЕ!$B789&gt;0,IF(YEAR(ДАННЫЕ!$F$1)=YEAR(ДАННЫЕ!$B789),1,0),0)</f>
        <v>0</v>
      </c>
      <c r="C789" s="14">
        <f>IF(ДАННЫЕ!$CM789&gt;0,IF(YEAR(ДАННЫЕ!$F$1)=YEAR(ДАННЫЕ!$CM789),1,0),0)</f>
        <v>0</v>
      </c>
      <c r="D789" s="14">
        <f>IF(ДАННЫЕ!$CJ789&gt;0,IF(ДАННЫЕ!$CL789&gt;ДАННЫЕ!$F$1,1,IF(ДАННЫЕ!$CL789&gt;0,0,1)),0)</f>
        <v>0</v>
      </c>
      <c r="E789" s="43" t="str">
        <f ca="1">IF(ДАННЫЕ!$F$1&gt;0,IF(ДАННЫЕ!$G789&gt;0,DATEDIF(ДАННЫЕ!$G789,ДАННЫЕ!$F$1,"y"),""),IF(ДАННЫЕ!$G789&gt;0,DATEDIF(ДАННЫЕ!$G789,TODAY(),"y"),""))</f>
        <v/>
      </c>
      <c r="F789" s="43" t="str">
        <f xml:space="preserve"> IF(ДАННЫЕ!$F789="М",IF(E789&gt;=18,IF(E789&lt;60,1,""),""),"")&amp;IF(ДАННЫЕ!$F789="Ж",IF(E789&gt;=18,IF(E789&lt;55,1,""),""),"")</f>
        <v/>
      </c>
      <c r="G789" s="43" t="str">
        <f xml:space="preserve"> IF(ДАННЫЕ!$F789="М",IF(E789&gt;=60,2,""),"")&amp;IF(ДАННЫЕ!$F789="Ж",IF(E789&gt;=55,2,""),"")</f>
        <v/>
      </c>
      <c r="H789" s="43" t="str">
        <f t="shared" ca="1" si="36"/>
        <v/>
      </c>
      <c r="I789" s="43" t="str">
        <f t="shared" ca="1" si="37"/>
        <v>03</v>
      </c>
      <c r="J789" s="28" t="str">
        <f ca="1">ДАННЫЕ!$F789&amp;H789&amp;I789&amp;ДАННЫЕ!$I789&amp;"m"&amp;IF(ДАННЫЕ!$I789&gt;0,IF(ДАННЫЕ!$J789&gt;0,0,1),"")&amp;"f"&amp;IF(ДАННЫЕ!$R789&gt;0,IF(YEAR(ДАННЫЕ!$F$1)=YEAR(ДАННЫЕ!$R789),1,0),0)&amp;"z"&amp;ДАННЫЕ!$R789&amp;"p"&amp;ДАННЫЕ!$S789&amp;"i"&amp;ДАННЫЕ!$T789&amp;"h"&amp;ДАННЫЕ!$K789&amp;"be"&amp;ДАННЫЕ!$BI789&amp;"CD"&amp;IF(ДАННЫЕ!BF789&gt;500,4,IF(ДАННЫЕ!BF789&gt;350,3,IF(ДАННЫЕ!BF789&gt;200,2,IF(ДАННЫЕ!BF789&gt;0,1,0))))&amp;"g"&amp;B789&amp;"d"&amp;H789&amp;"l"&amp;ДАННЫЕ!AT789&amp;"a"&amp;ДАННЫЕ!$V789&amp;"v"&amp;R789&amp;"k"&amp;ДАННЫЕ!$U789&amp;"s"&amp;ДАННЫЕ!$Y789&amp;"t"&amp;ДАННЫЕ!$X789&amp;"b"&amp;IF(ДАННЫЕ!$Q789&gt;1,1,0)&amp;"PP"&amp;ДАННЫЕ!Z789&amp;"c"&amp;S789&amp;"x"&amp;IF(ДАННЫЕ!$BY789&gt;0,IF(YEAR(ДАННЫЕ!$F$1)=YEAR(ДАННЫЕ!$BY789),1,0),0)&amp;"n"&amp;IF(ДАННЫЕ!$BZ789&gt;0,IF(YEAR(ДАННЫЕ!$F$1)=YEAR(ДАННЫЕ!$BZ789),1,0),0)&amp;"u"&amp;D789&amp;"z"&amp;IF(ДАННЫЕ!$CL789&gt;0,IF(YEAR(ДАННЫЕ!$F$1)&gt;YEAR(ДАННЫЕ!$CL789),11,12),0)</f>
        <v>03mf0zpihbeCD0g0dlav0kstb0PPc0x0n0u0z0</v>
      </c>
      <c r="K789" s="28" t="str">
        <f ca="1">ДАННЫЕ!$I789&amp;"x"&amp;B789&amp;"w"&amp;IF(T789+ДАННЫЕ!AD789+ДАННЫЕ!AE789+ДАННЫЕ!AF789+ДАННЫЕ!AG789+ДАННЫЕ!AH789+ДАННЫЕ!$AL789+ДАННЫЕ!AI789+ДАННЫЕ!AJ789+ДАННЫЕ!AK789+ДАННЫЕ!AP789+ДАННЫЕ!AQ789+ДАННЫЕ!AR789+ДАННЫЕ!$AM789+ДАННЫЕ!$AN789+ДАННЫЕ!AS789+ДАННЫЕ!AT789&gt;0,1,0)&amp;IF(OR(T789=2,ДАННЫЕ!AD789=2,ДАННЫЕ!AE789=2,ДАННЫЕ!AF789=2,ДАННЫЕ!AG789=2,ДАННЫЕ!AH789=2,ДАННЫЕ!$AL789=2,ДАННЫЕ!AI789=2,ДАННЫЕ!AJ789=2,ДАННЫЕ!AK789=2,ДАННЫЕ!AP789=2,ДАННЫЕ!AQ789=2,ДАННЫЕ!AR789=2,ДАННЫЕ!$AM789=2,ДАННЫЕ!$AN789=2,ДАННЫЕ!AS789=2,ДАННЫЕ!AT789=2),2,0)&amp;"t"&amp;IF(T789&gt;0,"1"&amp;T789,"00")&amp;"f"&amp;IF(ДАННЫЕ!$AC789,"1"&amp;ДАННЫЕ!$AC789,"00")&amp;"b"&amp;IF(ДАННЫЕ!$AD789,"1"&amp;ДАННЫЕ!$AD789,"00")&amp;"g"&amp;IF(ДАННЫЕ!$AF789,"1"&amp;ДАННЫЕ!$AF789,"00")&amp;"c"&amp;IF(ДАННЫЕ!$AG789,"1"&amp;ДАННЫЕ!$AG789,"00")&amp;"i"&amp;IF(ДАННЫЕ!$AH789,"1"&amp;ДАННЫЕ!$AH789,"00")&amp;"r"&amp;IF(ДАННЫЕ!$AL789,"1"&amp;ДАННЫЕ!$AL789,"00")&amp;"m"&amp;IF(ДАННЫЕ!$AI789,"1"&amp;ДАННЫЕ!$AI789,"00")&amp;"hS"&amp;IF(ДАННЫЕ!$AJ789,"1"&amp;ДАННЫЕ!$AJ789,"00")&amp;"hZ"&amp;IF(ДАННЫЕ!$AK789,"1"&amp;ДАННЫЕ!$AK789,"00")&amp;"p"&amp;IF(ДАННЫЕ!$AP789,"1"&amp;ДАННЫЕ!$AP789,"00")&amp;"k"&amp;IF(ДАННЫЕ!$AQ789,"1"&amp;ДАННЫЕ!$AQ789,"00")&amp;"z"&amp;IF(ДАННЫЕ!$AR789,"1"&amp;ДАННЫЕ!$AR789,"00")&amp;"j"&amp;IF(ДАННЫЕ!$AM789,"1"&amp;ДАННЫЕ!$AM789,"00")&amp;"n"&amp;IF(ДАННЫЕ!$AN789,"1"&amp;ДАННЫЕ!$AN789,"00")&amp;"E"&amp;ДАННЫЕ!BI789&amp;"L"&amp;ДАННЫЕ!AO789&amp;"h"&amp;IF(ДАННЫЕ!$AU789&gt;0,1,0)&amp;"v"&amp;IF(ДАННЫЕ!$AW789&gt;0,1,0)&amp;"a"&amp;IF(ДАННЫЕ!$AS789,"1"&amp;ДАННЫЕ!$AS789,"00")&amp;"s"&amp;IF(ДАННЫЕ!$AT789,"1"&amp;ДАННЫЕ!$AT789,"00")&amp;"u"&amp;IF(ДАННЫЕ!$CJ789&gt;0,1,0)&amp;"y"&amp;B789&amp;"d"&amp;H789&amp;"e"&amp;F789&amp;G789</f>
        <v>x0w00t00f00b00g00c00i00r00m00hS00hZ00p00k00z00j00n00ELh0v0a00s00u0y0de</v>
      </c>
      <c r="L789" s="28" t="str">
        <f ca="1">ДАННЫЕ!$I789&amp;"VN"&amp;IF(ДАННЫЕ!AW789&gt;0,11,10)&amp;"CD"&amp;IF(ДАННЫЕ!BF789&gt;500,16,IF(ДАННЫЕ!BF789&gt;350,15,IF(ДАННЫЕ!BF789&gt;=200,14,IF(ДАННЫЕ!BF789&gt;=100,13,IF(ДАННЫЕ!BF789&gt;=50,12,IF(ДАННЫЕ!BF789&gt;0,11,10))))))&amp;"AR"&amp;IF(ДАННЫЕ!BX789&gt;0,1,0)&amp;"GD"&amp;B789&amp;"VV"&amp;IF(E789&gt;=5,IF(E789&lt;18,1,0),0)</f>
        <v>VN10CD10AR0GD0VV0</v>
      </c>
      <c r="M789" s="28" t="str">
        <f>ДАННЫЕ!$I789&amp;"b"&amp;ДАННЫЕ!$BI789&amp;"r"&amp;ДАННЫЕ!$BJ789&amp;"CD"&amp;IF(ДАННЫЕ!BF789&gt;0,IF(ДАННЫЕ!BF789&lt;200,1,IF(ДАННЫЕ!BF789&lt;350,2,3)),0)&amp;"h"&amp;IF(ДАННЫЕ!$BK789+ДАННЫЕ!$BL789+ДАННЫЕ!$BM789&gt;0,1,0)&amp;"x"&amp;ДАННЫЕ!$BK789&amp;"y"&amp;ДАННЫЕ!$BL789&amp;"z"&amp;ДАННЫЕ!$BM789&amp;"c"&amp;IF(ДАННЫЕ!$BK789+ДАННЫЕ!$BL789+ДАННЫЕ!$BM789=3,1,0)&amp;"a"&amp;IF(ДАННЫЕ!$BQ789+ДАННЫЕ!$BR789&gt;0,1,0)&amp;"d"&amp;ДАННЫЕ!$BQ789&amp;"v"&amp;ДАННЫЕ!$BR789&amp;"p"&amp;ДАННЫЕ!$BS789&amp;"n"&amp;ДАННЫЕ!$BU789&amp;"t"&amp;ДАННЫЕ!$BV789&amp;"o"&amp;ДАННЫЕ!$BT789&amp;"l"&amp;IF(ДАННЫЕ!$BN789&gt;0,1,0)&amp;ДАННЫЕ!$BN789&amp;"g"&amp;ДАННЫЕ!$BO789&amp;"s"&amp;ДАННЫЕ!$BP789&amp;"DZ"&amp;IF(ДАННЫЕ!B789-ДАННЫЕ!G789 &lt; 60,IF(ДАННЫЕ!B789-ДАННЫЕ!G789 &gt;= 0,1,0),0)&amp;"u"&amp;IF(ДАННЫЕ!$CJ789&gt;0,1,0)</f>
        <v>brCD0h0xyzc0a0dvpntol0gsDZ1u0</v>
      </c>
      <c r="N789" s="28" t="str">
        <f ca="1">ДАННЫЕ!$F789&amp;ДАННЫЕ!$I789&amp;"g"&amp;B789&amp;"cf"&amp;D789&amp;"a"&amp;IF(ДАННЫЕ!$BX789&gt;0,1,0)&amp;IF(ДАННЫЕ!$BF789&gt;500,1,IF(ДАННЫЕ!$BF789&gt;350,2,IF(ДАННЫЕ!$BF789&gt;=200,3,IF(ДАННЫЕ!$BF789&gt;=100,4,IF(ДАННЫЕ!$BF789&gt;=50,5,IF(ДАННЫЕ!$BF789&lt;50,6,0))))))&amp;"AR"&amp;IF(DATEDIF(ДАННЫЕ!$BX789,ДАННЫЕ!$F$1,"y")&gt;1,1,0)&amp;"VG"&amp;IF(ДАННЫЕ!$BH789="0",1,0)&amp;"o"&amp;IF(T789+ДАННЫЕ!$AF789+ДАННЫЕ!$AG789+ДАННЫЕ!$AH789+ДАННЫЕ!$AI789+ДАННЫЕ!$AJ789+ДАННЫЕ!$AP789+ДАННЫЕ!$AQ789+ДАННЫЕ!$AR789+ДАННЫЕ!$AU789+ДАННЫЕ!$AW789+ДАННЫЕ!$AS789+ДАННЫЕ!$AT789&gt;0,1,0)&amp;"x"&amp;ДАННЫЕ!$AG789&amp;"p"&amp;IF(ДАННЫЕ!$BY789&gt;0,1,0)&amp;"v"&amp;IF(ДАННЫЕ!$BZ789&gt;0,1,0)&amp;"n"&amp;ДАННЫЕ!$CA789&amp;"t"&amp;ДАННЫЕ!$AY789&amp;"k"&amp;ДАННЫЕ!$CB789&amp;"q"&amp;ДАННЫЕ!$CC789&amp;"w"&amp;ДАННЫЕ!$CD789&amp;"e"&amp;ДАННЫЕ!$CE789&amp;"m"&amp;ДАННЫЕ!$CF789&amp;"c"&amp;ДАННЫЕ!$CG789&amp;"z"&amp;ДАННЫЕ!$CH789&amp;"d"&amp;IF(H789=4,1,0)&amp;"s"&amp;IF(ДАННЫЕ!$J789=1,0,1)&amp;"u"&amp;IF(ДАННЫЕ!$CJ789&gt;0,1,0)</f>
        <v>g0cf0a06AR1VG0o0xp0v0ntkqwemczd0s1u0</v>
      </c>
      <c r="O789" s="28" t="str">
        <f>ДАННЫЕ!$I789&amp;"g"&amp;B789&amp;A789&amp;"f"&amp;P789&amp;"c"&amp;IF(ДАННЫЕ!$U789&gt;0,1,0)&amp;"s"&amp;IF(ДАННЫЕ!$Q789&gt;0,IF(YEAR(ДАННЫЕ!$F$1)=YEAR(ДАННЫЕ!$Q789),IF(MONTH(ДАННЫЕ!$F$1)=MONTH(ДАННЫЕ!$Q789),111,11),1),0)&amp;"i"&amp;IF(ДАННЫЕ!$R789+ДАННЫЕ!$S789+ДАННЫЕ!$T789=0,0,1)&amp;"h"&amp;IF(ДАННЫЕ!$P789&gt;0,1,0)&amp;"p"&amp;IF(ДАННЫЕ!$CI789&gt;0,IF(YEAR(ДАННЫЕ!$F$1)=YEAR(ДАННЫЕ!$CI789),IF(MONTH(ДАННЫЕ!$F$1)=MONTH(ДАННЫЕ!$CI789),111,11),1),0)&amp;"d"&amp;IF(ДАННЫЕ!$CJ789&gt;0,IF(YEAR(ДАННЫЕ!$F$1)=YEAR(ДАННЫЕ!$CJ789),IF(MONTH(ДАННЫЕ!$F$1)=MONTH(ДАННЫЕ!$CJ789),111,11),1),0)&amp;"o"&amp;IF(ДАННЫЕ!$CK789&gt;0,IF(MONTH(ДАННЫЕ!$F$1)=MONTH(ДАННЫЕ!$CK789),111,11),0)&amp;"v"&amp;IF(ДАННЫЕ!$BE789&gt;0,IF(MONTH(ДАННЫЕ!$F$1)=MONTH(ДАННЫЕ!$BE789),111,11),0)</f>
        <v>g00f0c0s0i0h0p0d0o0v0</v>
      </c>
      <c r="P789" s="15">
        <f t="shared" si="38"/>
        <v>0</v>
      </c>
      <c r="Q789" s="15">
        <f>IF(ДАННЫЕ!$F$1&gt;ДАННЫЕ!$N789,IF(YEAR(ДАННЫЕ!$F$1)=YEAR(ДАННЫЕ!M789),1,0),0)</f>
        <v>0</v>
      </c>
      <c r="R789" s="15">
        <f>IF(ДАННЫЕ!$F$1&gt;ДАННЫЕ!$N789,IF(YEAR(ДАННЫЕ!$F$1)=YEAR(ДАННЫЕ!N789),1,0),0)</f>
        <v>0</v>
      </c>
      <c r="S789" s="15">
        <f>IF(ДАННЫЕ!$AA789="2А",1,IF(ДАННЫЕ!$AA789="2Б",2,IF(ДАННЫЕ!$AA789="2В",3,IF(ДАННЫЕ!$AA789=3,4,IF(ДАННЫЕ!$AA789="4А",5,IF(ДАННЫЕ!$AA789="4Б",6,IF(ДАННЫЕ!$AA789="4В",7,IF(ДАННЫЕ!$AA789=5,8,0))))))))</f>
        <v>0</v>
      </c>
      <c r="T789" s="15">
        <f>IF(OR(ДАННЫЕ!$AC789=2,ДАННЫЕ!$AD789=2,ДАННЫЕ!$AE789=2),2,IF(OR(ДАННЫЕ!$AC789=1,ДАННЫЕ!$AD789=1,ДАННЫЕ!$AE789=1),1,0))</f>
        <v>0</v>
      </c>
    </row>
    <row r="790" spans="1:20" ht="15" customHeight="1" x14ac:dyDescent="0.2">
      <c r="A790" s="78">
        <f>IF(B790&gt;0,IF(MONTH(ДАННЫЕ!$F$1)=MONTH(ДАННЫЕ!$B790),1,0),0)</f>
        <v>0</v>
      </c>
      <c r="B790" s="14">
        <f>IF(ДАННЫЕ!$B790&gt;0,IF(YEAR(ДАННЫЕ!$F$1)=YEAR(ДАННЫЕ!$B790),1,0),0)</f>
        <v>0</v>
      </c>
      <c r="C790" s="14">
        <f>IF(ДАННЫЕ!$CM790&gt;0,IF(YEAR(ДАННЫЕ!$F$1)=YEAR(ДАННЫЕ!$CM790),1,0),0)</f>
        <v>0</v>
      </c>
      <c r="D790" s="14">
        <f>IF(ДАННЫЕ!$CJ790&gt;0,IF(ДАННЫЕ!$CL790&gt;ДАННЫЕ!$F$1,1,IF(ДАННЫЕ!$CL790&gt;0,0,1)),0)</f>
        <v>0</v>
      </c>
      <c r="E790" s="43" t="str">
        <f ca="1">IF(ДАННЫЕ!$F$1&gt;0,IF(ДАННЫЕ!$G790&gt;0,DATEDIF(ДАННЫЕ!$G790,ДАННЫЕ!$F$1,"y"),""),IF(ДАННЫЕ!$G790&gt;0,DATEDIF(ДАННЫЕ!$G790,TODAY(),"y"),""))</f>
        <v/>
      </c>
      <c r="F790" s="43" t="str">
        <f xml:space="preserve"> IF(ДАННЫЕ!$F790="М",IF(E790&gt;=18,IF(E790&lt;60,1,""),""),"")&amp;IF(ДАННЫЕ!$F790="Ж",IF(E790&gt;=18,IF(E790&lt;55,1,""),""),"")</f>
        <v/>
      </c>
      <c r="G790" s="43" t="str">
        <f xml:space="preserve"> IF(ДАННЫЕ!$F790="М",IF(E790&gt;=60,2,""),"")&amp;IF(ДАННЫЕ!$F790="Ж",IF(E790&gt;=55,2,""),"")</f>
        <v/>
      </c>
      <c r="H790" s="43" t="str">
        <f t="shared" ca="1" si="36"/>
        <v/>
      </c>
      <c r="I790" s="43" t="str">
        <f t="shared" ca="1" si="37"/>
        <v>03</v>
      </c>
      <c r="J790" s="28" t="str">
        <f ca="1">ДАННЫЕ!$F790&amp;H790&amp;I790&amp;ДАННЫЕ!$I790&amp;"m"&amp;IF(ДАННЫЕ!$I790&gt;0,IF(ДАННЫЕ!$J790&gt;0,0,1),"")&amp;"f"&amp;IF(ДАННЫЕ!$R790&gt;0,IF(YEAR(ДАННЫЕ!$F$1)=YEAR(ДАННЫЕ!$R790),1,0),0)&amp;"z"&amp;ДАННЫЕ!$R790&amp;"p"&amp;ДАННЫЕ!$S790&amp;"i"&amp;ДАННЫЕ!$T790&amp;"h"&amp;ДАННЫЕ!$K790&amp;"be"&amp;ДАННЫЕ!$BI790&amp;"CD"&amp;IF(ДАННЫЕ!BF790&gt;500,4,IF(ДАННЫЕ!BF790&gt;350,3,IF(ДАННЫЕ!BF790&gt;200,2,IF(ДАННЫЕ!BF790&gt;0,1,0))))&amp;"g"&amp;B790&amp;"d"&amp;H790&amp;"l"&amp;ДАННЫЕ!AT790&amp;"a"&amp;ДАННЫЕ!$V790&amp;"v"&amp;R790&amp;"k"&amp;ДАННЫЕ!$U790&amp;"s"&amp;ДАННЫЕ!$Y790&amp;"t"&amp;ДАННЫЕ!$X790&amp;"b"&amp;IF(ДАННЫЕ!$Q790&gt;1,1,0)&amp;"PP"&amp;ДАННЫЕ!Z790&amp;"c"&amp;S790&amp;"x"&amp;IF(ДАННЫЕ!$BY790&gt;0,IF(YEAR(ДАННЫЕ!$F$1)=YEAR(ДАННЫЕ!$BY790),1,0),0)&amp;"n"&amp;IF(ДАННЫЕ!$BZ790&gt;0,IF(YEAR(ДАННЫЕ!$F$1)=YEAR(ДАННЫЕ!$BZ790),1,0),0)&amp;"u"&amp;D790&amp;"z"&amp;IF(ДАННЫЕ!$CL790&gt;0,IF(YEAR(ДАННЫЕ!$F$1)&gt;YEAR(ДАННЫЕ!$CL790),11,12),0)</f>
        <v>03mf0zpihbeCD0g0dlav0kstb0PPc0x0n0u0z0</v>
      </c>
      <c r="K790" s="28" t="str">
        <f ca="1">ДАННЫЕ!$I790&amp;"x"&amp;B790&amp;"w"&amp;IF(T790+ДАННЫЕ!AD790+ДАННЫЕ!AE790+ДАННЫЕ!AF790+ДАННЫЕ!AG790+ДАННЫЕ!AH790+ДАННЫЕ!$AL790+ДАННЫЕ!AI790+ДАННЫЕ!AJ790+ДАННЫЕ!AK790+ДАННЫЕ!AP790+ДАННЫЕ!AQ790+ДАННЫЕ!AR790+ДАННЫЕ!$AM790+ДАННЫЕ!$AN790+ДАННЫЕ!AS790+ДАННЫЕ!AT790&gt;0,1,0)&amp;IF(OR(T790=2,ДАННЫЕ!AD790=2,ДАННЫЕ!AE790=2,ДАННЫЕ!AF790=2,ДАННЫЕ!AG790=2,ДАННЫЕ!AH790=2,ДАННЫЕ!$AL790=2,ДАННЫЕ!AI790=2,ДАННЫЕ!AJ790=2,ДАННЫЕ!AK790=2,ДАННЫЕ!AP790=2,ДАННЫЕ!AQ790=2,ДАННЫЕ!AR790=2,ДАННЫЕ!$AM790=2,ДАННЫЕ!$AN790=2,ДАННЫЕ!AS790=2,ДАННЫЕ!AT790=2),2,0)&amp;"t"&amp;IF(T790&gt;0,"1"&amp;T790,"00")&amp;"f"&amp;IF(ДАННЫЕ!$AC790,"1"&amp;ДАННЫЕ!$AC790,"00")&amp;"b"&amp;IF(ДАННЫЕ!$AD790,"1"&amp;ДАННЫЕ!$AD790,"00")&amp;"g"&amp;IF(ДАННЫЕ!$AF790,"1"&amp;ДАННЫЕ!$AF790,"00")&amp;"c"&amp;IF(ДАННЫЕ!$AG790,"1"&amp;ДАННЫЕ!$AG790,"00")&amp;"i"&amp;IF(ДАННЫЕ!$AH790,"1"&amp;ДАННЫЕ!$AH790,"00")&amp;"r"&amp;IF(ДАННЫЕ!$AL790,"1"&amp;ДАННЫЕ!$AL790,"00")&amp;"m"&amp;IF(ДАННЫЕ!$AI790,"1"&amp;ДАННЫЕ!$AI790,"00")&amp;"hS"&amp;IF(ДАННЫЕ!$AJ790,"1"&amp;ДАННЫЕ!$AJ790,"00")&amp;"hZ"&amp;IF(ДАННЫЕ!$AK790,"1"&amp;ДАННЫЕ!$AK790,"00")&amp;"p"&amp;IF(ДАННЫЕ!$AP790,"1"&amp;ДАННЫЕ!$AP790,"00")&amp;"k"&amp;IF(ДАННЫЕ!$AQ790,"1"&amp;ДАННЫЕ!$AQ790,"00")&amp;"z"&amp;IF(ДАННЫЕ!$AR790,"1"&amp;ДАННЫЕ!$AR790,"00")&amp;"j"&amp;IF(ДАННЫЕ!$AM790,"1"&amp;ДАННЫЕ!$AM790,"00")&amp;"n"&amp;IF(ДАННЫЕ!$AN790,"1"&amp;ДАННЫЕ!$AN790,"00")&amp;"E"&amp;ДАННЫЕ!BI790&amp;"L"&amp;ДАННЫЕ!AO790&amp;"h"&amp;IF(ДАННЫЕ!$AU790&gt;0,1,0)&amp;"v"&amp;IF(ДАННЫЕ!$AW790&gt;0,1,0)&amp;"a"&amp;IF(ДАННЫЕ!$AS790,"1"&amp;ДАННЫЕ!$AS790,"00")&amp;"s"&amp;IF(ДАННЫЕ!$AT790,"1"&amp;ДАННЫЕ!$AT790,"00")&amp;"u"&amp;IF(ДАННЫЕ!$CJ790&gt;0,1,0)&amp;"y"&amp;B790&amp;"d"&amp;H790&amp;"e"&amp;F790&amp;G790</f>
        <v>x0w00t00f00b00g00c00i00r00m00hS00hZ00p00k00z00j00n00ELh0v0a00s00u0y0de</v>
      </c>
      <c r="L790" s="28" t="str">
        <f ca="1">ДАННЫЕ!$I790&amp;"VN"&amp;IF(ДАННЫЕ!AW790&gt;0,11,10)&amp;"CD"&amp;IF(ДАННЫЕ!BF790&gt;500,16,IF(ДАННЫЕ!BF790&gt;350,15,IF(ДАННЫЕ!BF790&gt;=200,14,IF(ДАННЫЕ!BF790&gt;=100,13,IF(ДАННЫЕ!BF790&gt;=50,12,IF(ДАННЫЕ!BF790&gt;0,11,10))))))&amp;"AR"&amp;IF(ДАННЫЕ!BX790&gt;0,1,0)&amp;"GD"&amp;B790&amp;"VV"&amp;IF(E790&gt;=5,IF(E790&lt;18,1,0),0)</f>
        <v>VN10CD10AR0GD0VV0</v>
      </c>
      <c r="M790" s="28" t="str">
        <f>ДАННЫЕ!$I790&amp;"b"&amp;ДАННЫЕ!$BI790&amp;"r"&amp;ДАННЫЕ!$BJ790&amp;"CD"&amp;IF(ДАННЫЕ!BF790&gt;0,IF(ДАННЫЕ!BF790&lt;200,1,IF(ДАННЫЕ!BF790&lt;350,2,3)),0)&amp;"h"&amp;IF(ДАННЫЕ!$BK790+ДАННЫЕ!$BL790+ДАННЫЕ!$BM790&gt;0,1,0)&amp;"x"&amp;ДАННЫЕ!$BK790&amp;"y"&amp;ДАННЫЕ!$BL790&amp;"z"&amp;ДАННЫЕ!$BM790&amp;"c"&amp;IF(ДАННЫЕ!$BK790+ДАННЫЕ!$BL790+ДАННЫЕ!$BM790=3,1,0)&amp;"a"&amp;IF(ДАННЫЕ!$BQ790+ДАННЫЕ!$BR790&gt;0,1,0)&amp;"d"&amp;ДАННЫЕ!$BQ790&amp;"v"&amp;ДАННЫЕ!$BR790&amp;"p"&amp;ДАННЫЕ!$BS790&amp;"n"&amp;ДАННЫЕ!$BU790&amp;"t"&amp;ДАННЫЕ!$BV790&amp;"o"&amp;ДАННЫЕ!$BT790&amp;"l"&amp;IF(ДАННЫЕ!$BN790&gt;0,1,0)&amp;ДАННЫЕ!$BN790&amp;"g"&amp;ДАННЫЕ!$BO790&amp;"s"&amp;ДАННЫЕ!$BP790&amp;"DZ"&amp;IF(ДАННЫЕ!B790-ДАННЫЕ!G790 &lt; 60,IF(ДАННЫЕ!B790-ДАННЫЕ!G790 &gt;= 0,1,0),0)&amp;"u"&amp;IF(ДАННЫЕ!$CJ790&gt;0,1,0)</f>
        <v>brCD0h0xyzc0a0dvpntol0gsDZ1u0</v>
      </c>
      <c r="N790" s="28" t="str">
        <f ca="1">ДАННЫЕ!$F790&amp;ДАННЫЕ!$I790&amp;"g"&amp;B790&amp;"cf"&amp;D790&amp;"a"&amp;IF(ДАННЫЕ!$BX790&gt;0,1,0)&amp;IF(ДАННЫЕ!$BF790&gt;500,1,IF(ДАННЫЕ!$BF790&gt;350,2,IF(ДАННЫЕ!$BF790&gt;=200,3,IF(ДАННЫЕ!$BF790&gt;=100,4,IF(ДАННЫЕ!$BF790&gt;=50,5,IF(ДАННЫЕ!$BF790&lt;50,6,0))))))&amp;"AR"&amp;IF(DATEDIF(ДАННЫЕ!$BX790,ДАННЫЕ!$F$1,"y")&gt;1,1,0)&amp;"VG"&amp;IF(ДАННЫЕ!$BH790="0",1,0)&amp;"o"&amp;IF(T790+ДАННЫЕ!$AF790+ДАННЫЕ!$AG790+ДАННЫЕ!$AH790+ДАННЫЕ!$AI790+ДАННЫЕ!$AJ790+ДАННЫЕ!$AP790+ДАННЫЕ!$AQ790+ДАННЫЕ!$AR790+ДАННЫЕ!$AU790+ДАННЫЕ!$AW790+ДАННЫЕ!$AS790+ДАННЫЕ!$AT790&gt;0,1,0)&amp;"x"&amp;ДАННЫЕ!$AG790&amp;"p"&amp;IF(ДАННЫЕ!$BY790&gt;0,1,0)&amp;"v"&amp;IF(ДАННЫЕ!$BZ790&gt;0,1,0)&amp;"n"&amp;ДАННЫЕ!$CA790&amp;"t"&amp;ДАННЫЕ!$AY790&amp;"k"&amp;ДАННЫЕ!$CB790&amp;"q"&amp;ДАННЫЕ!$CC790&amp;"w"&amp;ДАННЫЕ!$CD790&amp;"e"&amp;ДАННЫЕ!$CE790&amp;"m"&amp;ДАННЫЕ!$CF790&amp;"c"&amp;ДАННЫЕ!$CG790&amp;"z"&amp;ДАННЫЕ!$CH790&amp;"d"&amp;IF(H790=4,1,0)&amp;"s"&amp;IF(ДАННЫЕ!$J790=1,0,1)&amp;"u"&amp;IF(ДАННЫЕ!$CJ790&gt;0,1,0)</f>
        <v>g0cf0a06AR1VG0o0xp0v0ntkqwemczd0s1u0</v>
      </c>
      <c r="O790" s="28" t="str">
        <f>ДАННЫЕ!$I790&amp;"g"&amp;B790&amp;A790&amp;"f"&amp;P790&amp;"c"&amp;IF(ДАННЫЕ!$U790&gt;0,1,0)&amp;"s"&amp;IF(ДАННЫЕ!$Q790&gt;0,IF(YEAR(ДАННЫЕ!$F$1)=YEAR(ДАННЫЕ!$Q790),IF(MONTH(ДАННЫЕ!$F$1)=MONTH(ДАННЫЕ!$Q790),111,11),1),0)&amp;"i"&amp;IF(ДАННЫЕ!$R790+ДАННЫЕ!$S790+ДАННЫЕ!$T790=0,0,1)&amp;"h"&amp;IF(ДАННЫЕ!$P790&gt;0,1,0)&amp;"p"&amp;IF(ДАННЫЕ!$CI790&gt;0,IF(YEAR(ДАННЫЕ!$F$1)=YEAR(ДАННЫЕ!$CI790),IF(MONTH(ДАННЫЕ!$F$1)=MONTH(ДАННЫЕ!$CI790),111,11),1),0)&amp;"d"&amp;IF(ДАННЫЕ!$CJ790&gt;0,IF(YEAR(ДАННЫЕ!$F$1)=YEAR(ДАННЫЕ!$CJ790),IF(MONTH(ДАННЫЕ!$F$1)=MONTH(ДАННЫЕ!$CJ790),111,11),1),0)&amp;"o"&amp;IF(ДАННЫЕ!$CK790&gt;0,IF(MONTH(ДАННЫЕ!$F$1)=MONTH(ДАННЫЕ!$CK790),111,11),0)&amp;"v"&amp;IF(ДАННЫЕ!$BE790&gt;0,IF(MONTH(ДАННЫЕ!$F$1)=MONTH(ДАННЫЕ!$BE790),111,11),0)</f>
        <v>g00f0c0s0i0h0p0d0o0v0</v>
      </c>
      <c r="P790" s="15">
        <f t="shared" si="38"/>
        <v>0</v>
      </c>
      <c r="Q790" s="15">
        <f>IF(ДАННЫЕ!$F$1&gt;ДАННЫЕ!$N790,IF(YEAR(ДАННЫЕ!$F$1)=YEAR(ДАННЫЕ!M790),1,0),0)</f>
        <v>0</v>
      </c>
      <c r="R790" s="15">
        <f>IF(ДАННЫЕ!$F$1&gt;ДАННЫЕ!$N790,IF(YEAR(ДАННЫЕ!$F$1)=YEAR(ДАННЫЕ!N790),1,0),0)</f>
        <v>0</v>
      </c>
      <c r="S790" s="15">
        <f>IF(ДАННЫЕ!$AA790="2А",1,IF(ДАННЫЕ!$AA790="2Б",2,IF(ДАННЫЕ!$AA790="2В",3,IF(ДАННЫЕ!$AA790=3,4,IF(ДАННЫЕ!$AA790="4А",5,IF(ДАННЫЕ!$AA790="4Б",6,IF(ДАННЫЕ!$AA790="4В",7,IF(ДАННЫЕ!$AA790=5,8,0))))))))</f>
        <v>0</v>
      </c>
      <c r="T790" s="15">
        <f>IF(OR(ДАННЫЕ!$AC790=2,ДАННЫЕ!$AD790=2,ДАННЫЕ!$AE790=2),2,IF(OR(ДАННЫЕ!$AC790=1,ДАННЫЕ!$AD790=1,ДАННЫЕ!$AE790=1),1,0))</f>
        <v>0</v>
      </c>
    </row>
    <row r="791" spans="1:20" ht="15" customHeight="1" x14ac:dyDescent="0.2">
      <c r="A791" s="78">
        <f>IF(B791&gt;0,IF(MONTH(ДАННЫЕ!$F$1)=MONTH(ДАННЫЕ!$B791),1,0),0)</f>
        <v>0</v>
      </c>
      <c r="B791" s="14">
        <f>IF(ДАННЫЕ!$B791&gt;0,IF(YEAR(ДАННЫЕ!$F$1)=YEAR(ДАННЫЕ!$B791),1,0),0)</f>
        <v>0</v>
      </c>
      <c r="C791" s="14">
        <f>IF(ДАННЫЕ!$CM791&gt;0,IF(YEAR(ДАННЫЕ!$F$1)=YEAR(ДАННЫЕ!$CM791),1,0),0)</f>
        <v>0</v>
      </c>
      <c r="D791" s="14">
        <f>IF(ДАННЫЕ!$CJ791&gt;0,IF(ДАННЫЕ!$CL791&gt;ДАННЫЕ!$F$1,1,IF(ДАННЫЕ!$CL791&gt;0,0,1)),0)</f>
        <v>0</v>
      </c>
      <c r="E791" s="43" t="str">
        <f ca="1">IF(ДАННЫЕ!$F$1&gt;0,IF(ДАННЫЕ!$G791&gt;0,DATEDIF(ДАННЫЕ!$G791,ДАННЫЕ!$F$1,"y"),""),IF(ДАННЫЕ!$G791&gt;0,DATEDIF(ДАННЫЕ!$G791,TODAY(),"y"),""))</f>
        <v/>
      </c>
      <c r="F791" s="43" t="str">
        <f xml:space="preserve"> IF(ДАННЫЕ!$F791="М",IF(E791&gt;=18,IF(E791&lt;60,1,""),""),"")&amp;IF(ДАННЫЕ!$F791="Ж",IF(E791&gt;=18,IF(E791&lt;55,1,""),""),"")</f>
        <v/>
      </c>
      <c r="G791" s="43" t="str">
        <f xml:space="preserve"> IF(ДАННЫЕ!$F791="М",IF(E791&gt;=60,2,""),"")&amp;IF(ДАННЫЕ!$F791="Ж",IF(E791&gt;=55,2,""),"")</f>
        <v/>
      </c>
      <c r="H791" s="43" t="str">
        <f t="shared" ca="1" si="36"/>
        <v/>
      </c>
      <c r="I791" s="43" t="str">
        <f t="shared" ca="1" si="37"/>
        <v>03</v>
      </c>
      <c r="J791" s="28" t="str">
        <f ca="1">ДАННЫЕ!$F791&amp;H791&amp;I791&amp;ДАННЫЕ!$I791&amp;"m"&amp;IF(ДАННЫЕ!$I791&gt;0,IF(ДАННЫЕ!$J791&gt;0,0,1),"")&amp;"f"&amp;IF(ДАННЫЕ!$R791&gt;0,IF(YEAR(ДАННЫЕ!$F$1)=YEAR(ДАННЫЕ!$R791),1,0),0)&amp;"z"&amp;ДАННЫЕ!$R791&amp;"p"&amp;ДАННЫЕ!$S791&amp;"i"&amp;ДАННЫЕ!$T791&amp;"h"&amp;ДАННЫЕ!$K791&amp;"be"&amp;ДАННЫЕ!$BI791&amp;"CD"&amp;IF(ДАННЫЕ!BF791&gt;500,4,IF(ДАННЫЕ!BF791&gt;350,3,IF(ДАННЫЕ!BF791&gt;200,2,IF(ДАННЫЕ!BF791&gt;0,1,0))))&amp;"g"&amp;B791&amp;"d"&amp;H791&amp;"l"&amp;ДАННЫЕ!AT791&amp;"a"&amp;ДАННЫЕ!$V791&amp;"v"&amp;R791&amp;"k"&amp;ДАННЫЕ!$U791&amp;"s"&amp;ДАННЫЕ!$Y791&amp;"t"&amp;ДАННЫЕ!$X791&amp;"b"&amp;IF(ДАННЫЕ!$Q791&gt;1,1,0)&amp;"PP"&amp;ДАННЫЕ!Z791&amp;"c"&amp;S791&amp;"x"&amp;IF(ДАННЫЕ!$BY791&gt;0,IF(YEAR(ДАННЫЕ!$F$1)=YEAR(ДАННЫЕ!$BY791),1,0),0)&amp;"n"&amp;IF(ДАННЫЕ!$BZ791&gt;0,IF(YEAR(ДАННЫЕ!$F$1)=YEAR(ДАННЫЕ!$BZ791),1,0),0)&amp;"u"&amp;D791&amp;"z"&amp;IF(ДАННЫЕ!$CL791&gt;0,IF(YEAR(ДАННЫЕ!$F$1)&gt;YEAR(ДАННЫЕ!$CL791),11,12),0)</f>
        <v>03mf0zpihbeCD0g0dlav0kstb0PPc0x0n0u0z0</v>
      </c>
      <c r="K791" s="28" t="str">
        <f ca="1">ДАННЫЕ!$I791&amp;"x"&amp;B791&amp;"w"&amp;IF(T791+ДАННЫЕ!AD791+ДАННЫЕ!AE791+ДАННЫЕ!AF791+ДАННЫЕ!AG791+ДАННЫЕ!AH791+ДАННЫЕ!$AL791+ДАННЫЕ!AI791+ДАННЫЕ!AJ791+ДАННЫЕ!AK791+ДАННЫЕ!AP791+ДАННЫЕ!AQ791+ДАННЫЕ!AR791+ДАННЫЕ!$AM791+ДАННЫЕ!$AN791+ДАННЫЕ!AS791+ДАННЫЕ!AT791&gt;0,1,0)&amp;IF(OR(T791=2,ДАННЫЕ!AD791=2,ДАННЫЕ!AE791=2,ДАННЫЕ!AF791=2,ДАННЫЕ!AG791=2,ДАННЫЕ!AH791=2,ДАННЫЕ!$AL791=2,ДАННЫЕ!AI791=2,ДАННЫЕ!AJ791=2,ДАННЫЕ!AK791=2,ДАННЫЕ!AP791=2,ДАННЫЕ!AQ791=2,ДАННЫЕ!AR791=2,ДАННЫЕ!$AM791=2,ДАННЫЕ!$AN791=2,ДАННЫЕ!AS791=2,ДАННЫЕ!AT791=2),2,0)&amp;"t"&amp;IF(T791&gt;0,"1"&amp;T791,"00")&amp;"f"&amp;IF(ДАННЫЕ!$AC791,"1"&amp;ДАННЫЕ!$AC791,"00")&amp;"b"&amp;IF(ДАННЫЕ!$AD791,"1"&amp;ДАННЫЕ!$AD791,"00")&amp;"g"&amp;IF(ДАННЫЕ!$AF791,"1"&amp;ДАННЫЕ!$AF791,"00")&amp;"c"&amp;IF(ДАННЫЕ!$AG791,"1"&amp;ДАННЫЕ!$AG791,"00")&amp;"i"&amp;IF(ДАННЫЕ!$AH791,"1"&amp;ДАННЫЕ!$AH791,"00")&amp;"r"&amp;IF(ДАННЫЕ!$AL791,"1"&amp;ДАННЫЕ!$AL791,"00")&amp;"m"&amp;IF(ДАННЫЕ!$AI791,"1"&amp;ДАННЫЕ!$AI791,"00")&amp;"hS"&amp;IF(ДАННЫЕ!$AJ791,"1"&amp;ДАННЫЕ!$AJ791,"00")&amp;"hZ"&amp;IF(ДАННЫЕ!$AK791,"1"&amp;ДАННЫЕ!$AK791,"00")&amp;"p"&amp;IF(ДАННЫЕ!$AP791,"1"&amp;ДАННЫЕ!$AP791,"00")&amp;"k"&amp;IF(ДАННЫЕ!$AQ791,"1"&amp;ДАННЫЕ!$AQ791,"00")&amp;"z"&amp;IF(ДАННЫЕ!$AR791,"1"&amp;ДАННЫЕ!$AR791,"00")&amp;"j"&amp;IF(ДАННЫЕ!$AM791,"1"&amp;ДАННЫЕ!$AM791,"00")&amp;"n"&amp;IF(ДАННЫЕ!$AN791,"1"&amp;ДАННЫЕ!$AN791,"00")&amp;"E"&amp;ДАННЫЕ!BI791&amp;"L"&amp;ДАННЫЕ!AO791&amp;"h"&amp;IF(ДАННЫЕ!$AU791&gt;0,1,0)&amp;"v"&amp;IF(ДАННЫЕ!$AW791&gt;0,1,0)&amp;"a"&amp;IF(ДАННЫЕ!$AS791,"1"&amp;ДАННЫЕ!$AS791,"00")&amp;"s"&amp;IF(ДАННЫЕ!$AT791,"1"&amp;ДАННЫЕ!$AT791,"00")&amp;"u"&amp;IF(ДАННЫЕ!$CJ791&gt;0,1,0)&amp;"y"&amp;B791&amp;"d"&amp;H791&amp;"e"&amp;F791&amp;G791</f>
        <v>x0w00t00f00b00g00c00i00r00m00hS00hZ00p00k00z00j00n00ELh0v0a00s00u0y0de</v>
      </c>
      <c r="L791" s="28" t="str">
        <f ca="1">ДАННЫЕ!$I791&amp;"VN"&amp;IF(ДАННЫЕ!AW791&gt;0,11,10)&amp;"CD"&amp;IF(ДАННЫЕ!BF791&gt;500,16,IF(ДАННЫЕ!BF791&gt;350,15,IF(ДАННЫЕ!BF791&gt;=200,14,IF(ДАННЫЕ!BF791&gt;=100,13,IF(ДАННЫЕ!BF791&gt;=50,12,IF(ДАННЫЕ!BF791&gt;0,11,10))))))&amp;"AR"&amp;IF(ДАННЫЕ!BX791&gt;0,1,0)&amp;"GD"&amp;B791&amp;"VV"&amp;IF(E791&gt;=5,IF(E791&lt;18,1,0),0)</f>
        <v>VN10CD10AR0GD0VV0</v>
      </c>
      <c r="M791" s="28" t="str">
        <f>ДАННЫЕ!$I791&amp;"b"&amp;ДАННЫЕ!$BI791&amp;"r"&amp;ДАННЫЕ!$BJ791&amp;"CD"&amp;IF(ДАННЫЕ!BF791&gt;0,IF(ДАННЫЕ!BF791&lt;200,1,IF(ДАННЫЕ!BF791&lt;350,2,3)),0)&amp;"h"&amp;IF(ДАННЫЕ!$BK791+ДАННЫЕ!$BL791+ДАННЫЕ!$BM791&gt;0,1,0)&amp;"x"&amp;ДАННЫЕ!$BK791&amp;"y"&amp;ДАННЫЕ!$BL791&amp;"z"&amp;ДАННЫЕ!$BM791&amp;"c"&amp;IF(ДАННЫЕ!$BK791+ДАННЫЕ!$BL791+ДАННЫЕ!$BM791=3,1,0)&amp;"a"&amp;IF(ДАННЫЕ!$BQ791+ДАННЫЕ!$BR791&gt;0,1,0)&amp;"d"&amp;ДАННЫЕ!$BQ791&amp;"v"&amp;ДАННЫЕ!$BR791&amp;"p"&amp;ДАННЫЕ!$BS791&amp;"n"&amp;ДАННЫЕ!$BU791&amp;"t"&amp;ДАННЫЕ!$BV791&amp;"o"&amp;ДАННЫЕ!$BT791&amp;"l"&amp;IF(ДАННЫЕ!$BN791&gt;0,1,0)&amp;ДАННЫЕ!$BN791&amp;"g"&amp;ДАННЫЕ!$BO791&amp;"s"&amp;ДАННЫЕ!$BP791&amp;"DZ"&amp;IF(ДАННЫЕ!B791-ДАННЫЕ!G791 &lt; 60,IF(ДАННЫЕ!B791-ДАННЫЕ!G791 &gt;= 0,1,0),0)&amp;"u"&amp;IF(ДАННЫЕ!$CJ791&gt;0,1,0)</f>
        <v>brCD0h0xyzc0a0dvpntol0gsDZ1u0</v>
      </c>
      <c r="N791" s="28" t="str">
        <f ca="1">ДАННЫЕ!$F791&amp;ДАННЫЕ!$I791&amp;"g"&amp;B791&amp;"cf"&amp;D791&amp;"a"&amp;IF(ДАННЫЕ!$BX791&gt;0,1,0)&amp;IF(ДАННЫЕ!$BF791&gt;500,1,IF(ДАННЫЕ!$BF791&gt;350,2,IF(ДАННЫЕ!$BF791&gt;=200,3,IF(ДАННЫЕ!$BF791&gt;=100,4,IF(ДАННЫЕ!$BF791&gt;=50,5,IF(ДАННЫЕ!$BF791&lt;50,6,0))))))&amp;"AR"&amp;IF(DATEDIF(ДАННЫЕ!$BX791,ДАННЫЕ!$F$1,"y")&gt;1,1,0)&amp;"VG"&amp;IF(ДАННЫЕ!$BH791="0",1,0)&amp;"o"&amp;IF(T791+ДАННЫЕ!$AF791+ДАННЫЕ!$AG791+ДАННЫЕ!$AH791+ДАННЫЕ!$AI791+ДАННЫЕ!$AJ791+ДАННЫЕ!$AP791+ДАННЫЕ!$AQ791+ДАННЫЕ!$AR791+ДАННЫЕ!$AU791+ДАННЫЕ!$AW791+ДАННЫЕ!$AS791+ДАННЫЕ!$AT791&gt;0,1,0)&amp;"x"&amp;ДАННЫЕ!$AG791&amp;"p"&amp;IF(ДАННЫЕ!$BY791&gt;0,1,0)&amp;"v"&amp;IF(ДАННЫЕ!$BZ791&gt;0,1,0)&amp;"n"&amp;ДАННЫЕ!$CA791&amp;"t"&amp;ДАННЫЕ!$AY791&amp;"k"&amp;ДАННЫЕ!$CB791&amp;"q"&amp;ДАННЫЕ!$CC791&amp;"w"&amp;ДАННЫЕ!$CD791&amp;"e"&amp;ДАННЫЕ!$CE791&amp;"m"&amp;ДАННЫЕ!$CF791&amp;"c"&amp;ДАННЫЕ!$CG791&amp;"z"&amp;ДАННЫЕ!$CH791&amp;"d"&amp;IF(H791=4,1,0)&amp;"s"&amp;IF(ДАННЫЕ!$J791=1,0,1)&amp;"u"&amp;IF(ДАННЫЕ!$CJ791&gt;0,1,0)</f>
        <v>g0cf0a06AR1VG0o0xp0v0ntkqwemczd0s1u0</v>
      </c>
      <c r="O791" s="28" t="str">
        <f>ДАННЫЕ!$I791&amp;"g"&amp;B791&amp;A791&amp;"f"&amp;P791&amp;"c"&amp;IF(ДАННЫЕ!$U791&gt;0,1,0)&amp;"s"&amp;IF(ДАННЫЕ!$Q791&gt;0,IF(YEAR(ДАННЫЕ!$F$1)=YEAR(ДАННЫЕ!$Q791),IF(MONTH(ДАННЫЕ!$F$1)=MONTH(ДАННЫЕ!$Q791),111,11),1),0)&amp;"i"&amp;IF(ДАННЫЕ!$R791+ДАННЫЕ!$S791+ДАННЫЕ!$T791=0,0,1)&amp;"h"&amp;IF(ДАННЫЕ!$P791&gt;0,1,0)&amp;"p"&amp;IF(ДАННЫЕ!$CI791&gt;0,IF(YEAR(ДАННЫЕ!$F$1)=YEAR(ДАННЫЕ!$CI791),IF(MONTH(ДАННЫЕ!$F$1)=MONTH(ДАННЫЕ!$CI791),111,11),1),0)&amp;"d"&amp;IF(ДАННЫЕ!$CJ791&gt;0,IF(YEAR(ДАННЫЕ!$F$1)=YEAR(ДАННЫЕ!$CJ791),IF(MONTH(ДАННЫЕ!$F$1)=MONTH(ДАННЫЕ!$CJ791),111,11),1),0)&amp;"o"&amp;IF(ДАННЫЕ!$CK791&gt;0,IF(MONTH(ДАННЫЕ!$F$1)=MONTH(ДАННЫЕ!$CK791),111,11),0)&amp;"v"&amp;IF(ДАННЫЕ!$BE791&gt;0,IF(MONTH(ДАННЫЕ!$F$1)=MONTH(ДАННЫЕ!$BE791),111,11),0)</f>
        <v>g00f0c0s0i0h0p0d0o0v0</v>
      </c>
      <c r="P791" s="15">
        <f t="shared" si="38"/>
        <v>0</v>
      </c>
      <c r="Q791" s="15">
        <f>IF(ДАННЫЕ!$F$1&gt;ДАННЫЕ!$N791,IF(YEAR(ДАННЫЕ!$F$1)=YEAR(ДАННЫЕ!M791),1,0),0)</f>
        <v>0</v>
      </c>
      <c r="R791" s="15">
        <f>IF(ДАННЫЕ!$F$1&gt;ДАННЫЕ!$N791,IF(YEAR(ДАННЫЕ!$F$1)=YEAR(ДАННЫЕ!N791),1,0),0)</f>
        <v>0</v>
      </c>
      <c r="S791" s="15">
        <f>IF(ДАННЫЕ!$AA791="2А",1,IF(ДАННЫЕ!$AA791="2Б",2,IF(ДАННЫЕ!$AA791="2В",3,IF(ДАННЫЕ!$AA791=3,4,IF(ДАННЫЕ!$AA791="4А",5,IF(ДАННЫЕ!$AA791="4Б",6,IF(ДАННЫЕ!$AA791="4В",7,IF(ДАННЫЕ!$AA791=5,8,0))))))))</f>
        <v>0</v>
      </c>
      <c r="T791" s="15">
        <f>IF(OR(ДАННЫЕ!$AC791=2,ДАННЫЕ!$AD791=2,ДАННЫЕ!$AE791=2),2,IF(OR(ДАННЫЕ!$AC791=1,ДАННЫЕ!$AD791=1,ДАННЫЕ!$AE791=1),1,0))</f>
        <v>0</v>
      </c>
    </row>
    <row r="792" spans="1:20" ht="15" customHeight="1" x14ac:dyDescent="0.2">
      <c r="A792" s="78">
        <f>IF(B792&gt;0,IF(MONTH(ДАННЫЕ!$F$1)=MONTH(ДАННЫЕ!$B792),1,0),0)</f>
        <v>0</v>
      </c>
      <c r="B792" s="14">
        <f>IF(ДАННЫЕ!$B792&gt;0,IF(YEAR(ДАННЫЕ!$F$1)=YEAR(ДАННЫЕ!$B792),1,0),0)</f>
        <v>0</v>
      </c>
      <c r="C792" s="14">
        <f>IF(ДАННЫЕ!$CM792&gt;0,IF(YEAR(ДАННЫЕ!$F$1)=YEAR(ДАННЫЕ!$CM792),1,0),0)</f>
        <v>0</v>
      </c>
      <c r="D792" s="14">
        <f>IF(ДАННЫЕ!$CJ792&gt;0,IF(ДАННЫЕ!$CL792&gt;ДАННЫЕ!$F$1,1,IF(ДАННЫЕ!$CL792&gt;0,0,1)),0)</f>
        <v>0</v>
      </c>
      <c r="E792" s="43" t="str">
        <f ca="1">IF(ДАННЫЕ!$F$1&gt;0,IF(ДАННЫЕ!$G792&gt;0,DATEDIF(ДАННЫЕ!$G792,ДАННЫЕ!$F$1,"y"),""),IF(ДАННЫЕ!$G792&gt;0,DATEDIF(ДАННЫЕ!$G792,TODAY(),"y"),""))</f>
        <v/>
      </c>
      <c r="F792" s="43" t="str">
        <f xml:space="preserve"> IF(ДАННЫЕ!$F792="М",IF(E792&gt;=18,IF(E792&lt;60,1,""),""),"")&amp;IF(ДАННЫЕ!$F792="Ж",IF(E792&gt;=18,IF(E792&lt;55,1,""),""),"")</f>
        <v/>
      </c>
      <c r="G792" s="43" t="str">
        <f xml:space="preserve"> IF(ДАННЫЕ!$F792="М",IF(E792&gt;=60,2,""),"")&amp;IF(ДАННЫЕ!$F792="Ж",IF(E792&gt;=55,2,""),"")</f>
        <v/>
      </c>
      <c r="H792" s="43" t="str">
        <f t="shared" ca="1" si="36"/>
        <v/>
      </c>
      <c r="I792" s="43" t="str">
        <f t="shared" ca="1" si="37"/>
        <v>03</v>
      </c>
      <c r="J792" s="28" t="str">
        <f ca="1">ДАННЫЕ!$F792&amp;H792&amp;I792&amp;ДАННЫЕ!$I792&amp;"m"&amp;IF(ДАННЫЕ!$I792&gt;0,IF(ДАННЫЕ!$J792&gt;0,0,1),"")&amp;"f"&amp;IF(ДАННЫЕ!$R792&gt;0,IF(YEAR(ДАННЫЕ!$F$1)=YEAR(ДАННЫЕ!$R792),1,0),0)&amp;"z"&amp;ДАННЫЕ!$R792&amp;"p"&amp;ДАННЫЕ!$S792&amp;"i"&amp;ДАННЫЕ!$T792&amp;"h"&amp;ДАННЫЕ!$K792&amp;"be"&amp;ДАННЫЕ!$BI792&amp;"CD"&amp;IF(ДАННЫЕ!BF792&gt;500,4,IF(ДАННЫЕ!BF792&gt;350,3,IF(ДАННЫЕ!BF792&gt;200,2,IF(ДАННЫЕ!BF792&gt;0,1,0))))&amp;"g"&amp;B792&amp;"d"&amp;H792&amp;"l"&amp;ДАННЫЕ!AT792&amp;"a"&amp;ДАННЫЕ!$V792&amp;"v"&amp;R792&amp;"k"&amp;ДАННЫЕ!$U792&amp;"s"&amp;ДАННЫЕ!$Y792&amp;"t"&amp;ДАННЫЕ!$X792&amp;"b"&amp;IF(ДАННЫЕ!$Q792&gt;1,1,0)&amp;"PP"&amp;ДАННЫЕ!Z792&amp;"c"&amp;S792&amp;"x"&amp;IF(ДАННЫЕ!$BY792&gt;0,IF(YEAR(ДАННЫЕ!$F$1)=YEAR(ДАННЫЕ!$BY792),1,0),0)&amp;"n"&amp;IF(ДАННЫЕ!$BZ792&gt;0,IF(YEAR(ДАННЫЕ!$F$1)=YEAR(ДАННЫЕ!$BZ792),1,0),0)&amp;"u"&amp;D792&amp;"z"&amp;IF(ДАННЫЕ!$CL792&gt;0,IF(YEAR(ДАННЫЕ!$F$1)&gt;YEAR(ДАННЫЕ!$CL792),11,12),0)</f>
        <v>03mf0zpihbeCD0g0dlav0kstb0PPc0x0n0u0z0</v>
      </c>
      <c r="K792" s="28" t="str">
        <f ca="1">ДАННЫЕ!$I792&amp;"x"&amp;B792&amp;"w"&amp;IF(T792+ДАННЫЕ!AD792+ДАННЫЕ!AE792+ДАННЫЕ!AF792+ДАННЫЕ!AG792+ДАННЫЕ!AH792+ДАННЫЕ!$AL792+ДАННЫЕ!AI792+ДАННЫЕ!AJ792+ДАННЫЕ!AK792+ДАННЫЕ!AP792+ДАННЫЕ!AQ792+ДАННЫЕ!AR792+ДАННЫЕ!$AM792+ДАННЫЕ!$AN792+ДАННЫЕ!AS792+ДАННЫЕ!AT792&gt;0,1,0)&amp;IF(OR(T792=2,ДАННЫЕ!AD792=2,ДАННЫЕ!AE792=2,ДАННЫЕ!AF792=2,ДАННЫЕ!AG792=2,ДАННЫЕ!AH792=2,ДАННЫЕ!$AL792=2,ДАННЫЕ!AI792=2,ДАННЫЕ!AJ792=2,ДАННЫЕ!AK792=2,ДАННЫЕ!AP792=2,ДАННЫЕ!AQ792=2,ДАННЫЕ!AR792=2,ДАННЫЕ!$AM792=2,ДАННЫЕ!$AN792=2,ДАННЫЕ!AS792=2,ДАННЫЕ!AT792=2),2,0)&amp;"t"&amp;IF(T792&gt;0,"1"&amp;T792,"00")&amp;"f"&amp;IF(ДАННЫЕ!$AC792,"1"&amp;ДАННЫЕ!$AC792,"00")&amp;"b"&amp;IF(ДАННЫЕ!$AD792,"1"&amp;ДАННЫЕ!$AD792,"00")&amp;"g"&amp;IF(ДАННЫЕ!$AF792,"1"&amp;ДАННЫЕ!$AF792,"00")&amp;"c"&amp;IF(ДАННЫЕ!$AG792,"1"&amp;ДАННЫЕ!$AG792,"00")&amp;"i"&amp;IF(ДАННЫЕ!$AH792,"1"&amp;ДАННЫЕ!$AH792,"00")&amp;"r"&amp;IF(ДАННЫЕ!$AL792,"1"&amp;ДАННЫЕ!$AL792,"00")&amp;"m"&amp;IF(ДАННЫЕ!$AI792,"1"&amp;ДАННЫЕ!$AI792,"00")&amp;"hS"&amp;IF(ДАННЫЕ!$AJ792,"1"&amp;ДАННЫЕ!$AJ792,"00")&amp;"hZ"&amp;IF(ДАННЫЕ!$AK792,"1"&amp;ДАННЫЕ!$AK792,"00")&amp;"p"&amp;IF(ДАННЫЕ!$AP792,"1"&amp;ДАННЫЕ!$AP792,"00")&amp;"k"&amp;IF(ДАННЫЕ!$AQ792,"1"&amp;ДАННЫЕ!$AQ792,"00")&amp;"z"&amp;IF(ДАННЫЕ!$AR792,"1"&amp;ДАННЫЕ!$AR792,"00")&amp;"j"&amp;IF(ДАННЫЕ!$AM792,"1"&amp;ДАННЫЕ!$AM792,"00")&amp;"n"&amp;IF(ДАННЫЕ!$AN792,"1"&amp;ДАННЫЕ!$AN792,"00")&amp;"E"&amp;ДАННЫЕ!BI792&amp;"L"&amp;ДАННЫЕ!AO792&amp;"h"&amp;IF(ДАННЫЕ!$AU792&gt;0,1,0)&amp;"v"&amp;IF(ДАННЫЕ!$AW792&gt;0,1,0)&amp;"a"&amp;IF(ДАННЫЕ!$AS792,"1"&amp;ДАННЫЕ!$AS792,"00")&amp;"s"&amp;IF(ДАННЫЕ!$AT792,"1"&amp;ДАННЫЕ!$AT792,"00")&amp;"u"&amp;IF(ДАННЫЕ!$CJ792&gt;0,1,0)&amp;"y"&amp;B792&amp;"d"&amp;H792&amp;"e"&amp;F792&amp;G792</f>
        <v>x0w00t00f00b00g00c00i00r00m00hS00hZ00p00k00z00j00n00ELh0v0a00s00u0y0de</v>
      </c>
      <c r="L792" s="28" t="str">
        <f ca="1">ДАННЫЕ!$I792&amp;"VN"&amp;IF(ДАННЫЕ!AW792&gt;0,11,10)&amp;"CD"&amp;IF(ДАННЫЕ!BF792&gt;500,16,IF(ДАННЫЕ!BF792&gt;350,15,IF(ДАННЫЕ!BF792&gt;=200,14,IF(ДАННЫЕ!BF792&gt;=100,13,IF(ДАННЫЕ!BF792&gt;=50,12,IF(ДАННЫЕ!BF792&gt;0,11,10))))))&amp;"AR"&amp;IF(ДАННЫЕ!BX792&gt;0,1,0)&amp;"GD"&amp;B792&amp;"VV"&amp;IF(E792&gt;=5,IF(E792&lt;18,1,0),0)</f>
        <v>VN10CD10AR0GD0VV0</v>
      </c>
      <c r="M792" s="28" t="str">
        <f>ДАННЫЕ!$I792&amp;"b"&amp;ДАННЫЕ!$BI792&amp;"r"&amp;ДАННЫЕ!$BJ792&amp;"CD"&amp;IF(ДАННЫЕ!BF792&gt;0,IF(ДАННЫЕ!BF792&lt;200,1,IF(ДАННЫЕ!BF792&lt;350,2,3)),0)&amp;"h"&amp;IF(ДАННЫЕ!$BK792+ДАННЫЕ!$BL792+ДАННЫЕ!$BM792&gt;0,1,0)&amp;"x"&amp;ДАННЫЕ!$BK792&amp;"y"&amp;ДАННЫЕ!$BL792&amp;"z"&amp;ДАННЫЕ!$BM792&amp;"c"&amp;IF(ДАННЫЕ!$BK792+ДАННЫЕ!$BL792+ДАННЫЕ!$BM792=3,1,0)&amp;"a"&amp;IF(ДАННЫЕ!$BQ792+ДАННЫЕ!$BR792&gt;0,1,0)&amp;"d"&amp;ДАННЫЕ!$BQ792&amp;"v"&amp;ДАННЫЕ!$BR792&amp;"p"&amp;ДАННЫЕ!$BS792&amp;"n"&amp;ДАННЫЕ!$BU792&amp;"t"&amp;ДАННЫЕ!$BV792&amp;"o"&amp;ДАННЫЕ!$BT792&amp;"l"&amp;IF(ДАННЫЕ!$BN792&gt;0,1,0)&amp;ДАННЫЕ!$BN792&amp;"g"&amp;ДАННЫЕ!$BO792&amp;"s"&amp;ДАННЫЕ!$BP792&amp;"DZ"&amp;IF(ДАННЫЕ!B792-ДАННЫЕ!G792 &lt; 60,IF(ДАННЫЕ!B792-ДАННЫЕ!G792 &gt;= 0,1,0),0)&amp;"u"&amp;IF(ДАННЫЕ!$CJ792&gt;0,1,0)</f>
        <v>brCD0h0xyzc0a0dvpntol0gsDZ1u0</v>
      </c>
      <c r="N792" s="28" t="str">
        <f ca="1">ДАННЫЕ!$F792&amp;ДАННЫЕ!$I792&amp;"g"&amp;B792&amp;"cf"&amp;D792&amp;"a"&amp;IF(ДАННЫЕ!$BX792&gt;0,1,0)&amp;IF(ДАННЫЕ!$BF792&gt;500,1,IF(ДАННЫЕ!$BF792&gt;350,2,IF(ДАННЫЕ!$BF792&gt;=200,3,IF(ДАННЫЕ!$BF792&gt;=100,4,IF(ДАННЫЕ!$BF792&gt;=50,5,IF(ДАННЫЕ!$BF792&lt;50,6,0))))))&amp;"AR"&amp;IF(DATEDIF(ДАННЫЕ!$BX792,ДАННЫЕ!$F$1,"y")&gt;1,1,0)&amp;"VG"&amp;IF(ДАННЫЕ!$BH792="0",1,0)&amp;"o"&amp;IF(T792+ДАННЫЕ!$AF792+ДАННЫЕ!$AG792+ДАННЫЕ!$AH792+ДАННЫЕ!$AI792+ДАННЫЕ!$AJ792+ДАННЫЕ!$AP792+ДАННЫЕ!$AQ792+ДАННЫЕ!$AR792+ДАННЫЕ!$AU792+ДАННЫЕ!$AW792+ДАННЫЕ!$AS792+ДАННЫЕ!$AT792&gt;0,1,0)&amp;"x"&amp;ДАННЫЕ!$AG792&amp;"p"&amp;IF(ДАННЫЕ!$BY792&gt;0,1,0)&amp;"v"&amp;IF(ДАННЫЕ!$BZ792&gt;0,1,0)&amp;"n"&amp;ДАННЫЕ!$CA792&amp;"t"&amp;ДАННЫЕ!$AY792&amp;"k"&amp;ДАННЫЕ!$CB792&amp;"q"&amp;ДАННЫЕ!$CC792&amp;"w"&amp;ДАННЫЕ!$CD792&amp;"e"&amp;ДАННЫЕ!$CE792&amp;"m"&amp;ДАННЫЕ!$CF792&amp;"c"&amp;ДАННЫЕ!$CG792&amp;"z"&amp;ДАННЫЕ!$CH792&amp;"d"&amp;IF(H792=4,1,0)&amp;"s"&amp;IF(ДАННЫЕ!$J792=1,0,1)&amp;"u"&amp;IF(ДАННЫЕ!$CJ792&gt;0,1,0)</f>
        <v>g0cf0a06AR1VG0o0xp0v0ntkqwemczd0s1u0</v>
      </c>
      <c r="O792" s="28" t="str">
        <f>ДАННЫЕ!$I792&amp;"g"&amp;B792&amp;A792&amp;"f"&amp;P792&amp;"c"&amp;IF(ДАННЫЕ!$U792&gt;0,1,0)&amp;"s"&amp;IF(ДАННЫЕ!$Q792&gt;0,IF(YEAR(ДАННЫЕ!$F$1)=YEAR(ДАННЫЕ!$Q792),IF(MONTH(ДАННЫЕ!$F$1)=MONTH(ДАННЫЕ!$Q792),111,11),1),0)&amp;"i"&amp;IF(ДАННЫЕ!$R792+ДАННЫЕ!$S792+ДАННЫЕ!$T792=0,0,1)&amp;"h"&amp;IF(ДАННЫЕ!$P792&gt;0,1,0)&amp;"p"&amp;IF(ДАННЫЕ!$CI792&gt;0,IF(YEAR(ДАННЫЕ!$F$1)=YEAR(ДАННЫЕ!$CI792),IF(MONTH(ДАННЫЕ!$F$1)=MONTH(ДАННЫЕ!$CI792),111,11),1),0)&amp;"d"&amp;IF(ДАННЫЕ!$CJ792&gt;0,IF(YEAR(ДАННЫЕ!$F$1)=YEAR(ДАННЫЕ!$CJ792),IF(MONTH(ДАННЫЕ!$F$1)=MONTH(ДАННЫЕ!$CJ792),111,11),1),0)&amp;"o"&amp;IF(ДАННЫЕ!$CK792&gt;0,IF(MONTH(ДАННЫЕ!$F$1)=MONTH(ДАННЫЕ!$CK792),111,11),0)&amp;"v"&amp;IF(ДАННЫЕ!$BE792&gt;0,IF(MONTH(ДАННЫЕ!$F$1)=MONTH(ДАННЫЕ!$BE792),111,11),0)</f>
        <v>g00f0c0s0i0h0p0d0o0v0</v>
      </c>
      <c r="P792" s="15">
        <f t="shared" si="38"/>
        <v>0</v>
      </c>
      <c r="Q792" s="15">
        <f>IF(ДАННЫЕ!$F$1&gt;ДАННЫЕ!$N792,IF(YEAR(ДАННЫЕ!$F$1)=YEAR(ДАННЫЕ!M792),1,0),0)</f>
        <v>0</v>
      </c>
      <c r="R792" s="15">
        <f>IF(ДАННЫЕ!$F$1&gt;ДАННЫЕ!$N792,IF(YEAR(ДАННЫЕ!$F$1)=YEAR(ДАННЫЕ!N792),1,0),0)</f>
        <v>0</v>
      </c>
      <c r="S792" s="15">
        <f>IF(ДАННЫЕ!$AA792="2А",1,IF(ДАННЫЕ!$AA792="2Б",2,IF(ДАННЫЕ!$AA792="2В",3,IF(ДАННЫЕ!$AA792=3,4,IF(ДАННЫЕ!$AA792="4А",5,IF(ДАННЫЕ!$AA792="4Б",6,IF(ДАННЫЕ!$AA792="4В",7,IF(ДАННЫЕ!$AA792=5,8,0))))))))</f>
        <v>0</v>
      </c>
      <c r="T792" s="15">
        <f>IF(OR(ДАННЫЕ!$AC792=2,ДАННЫЕ!$AD792=2,ДАННЫЕ!$AE792=2),2,IF(OR(ДАННЫЕ!$AC792=1,ДАННЫЕ!$AD792=1,ДАННЫЕ!$AE792=1),1,0))</f>
        <v>0</v>
      </c>
    </row>
    <row r="793" spans="1:20" ht="15" customHeight="1" x14ac:dyDescent="0.2">
      <c r="A793" s="78">
        <f>IF(B793&gt;0,IF(MONTH(ДАННЫЕ!$F$1)=MONTH(ДАННЫЕ!$B793),1,0),0)</f>
        <v>0</v>
      </c>
      <c r="B793" s="14">
        <f>IF(ДАННЫЕ!$B793&gt;0,IF(YEAR(ДАННЫЕ!$F$1)=YEAR(ДАННЫЕ!$B793),1,0),0)</f>
        <v>0</v>
      </c>
      <c r="C793" s="14">
        <f>IF(ДАННЫЕ!$CM793&gt;0,IF(YEAR(ДАННЫЕ!$F$1)=YEAR(ДАННЫЕ!$CM793),1,0),0)</f>
        <v>0</v>
      </c>
      <c r="D793" s="14">
        <f>IF(ДАННЫЕ!$CJ793&gt;0,IF(ДАННЫЕ!$CL793&gt;ДАННЫЕ!$F$1,1,IF(ДАННЫЕ!$CL793&gt;0,0,1)),0)</f>
        <v>0</v>
      </c>
      <c r="E793" s="43" t="str">
        <f ca="1">IF(ДАННЫЕ!$F$1&gt;0,IF(ДАННЫЕ!$G793&gt;0,DATEDIF(ДАННЫЕ!$G793,ДАННЫЕ!$F$1,"y"),""),IF(ДАННЫЕ!$G793&gt;0,DATEDIF(ДАННЫЕ!$G793,TODAY(),"y"),""))</f>
        <v/>
      </c>
      <c r="F793" s="43" t="str">
        <f xml:space="preserve"> IF(ДАННЫЕ!$F793="М",IF(E793&gt;=18,IF(E793&lt;60,1,""),""),"")&amp;IF(ДАННЫЕ!$F793="Ж",IF(E793&gt;=18,IF(E793&lt;55,1,""),""),"")</f>
        <v/>
      </c>
      <c r="G793" s="43" t="str">
        <f xml:space="preserve"> IF(ДАННЫЕ!$F793="М",IF(E793&gt;=60,2,""),"")&amp;IF(ДАННЫЕ!$F793="Ж",IF(E793&gt;=55,2,""),"")</f>
        <v/>
      </c>
      <c r="H793" s="43" t="str">
        <f t="shared" ca="1" si="36"/>
        <v/>
      </c>
      <c r="I793" s="43" t="str">
        <f t="shared" ca="1" si="37"/>
        <v>03</v>
      </c>
      <c r="J793" s="28" t="str">
        <f ca="1">ДАННЫЕ!$F793&amp;H793&amp;I793&amp;ДАННЫЕ!$I793&amp;"m"&amp;IF(ДАННЫЕ!$I793&gt;0,IF(ДАННЫЕ!$J793&gt;0,0,1),"")&amp;"f"&amp;IF(ДАННЫЕ!$R793&gt;0,IF(YEAR(ДАННЫЕ!$F$1)=YEAR(ДАННЫЕ!$R793),1,0),0)&amp;"z"&amp;ДАННЫЕ!$R793&amp;"p"&amp;ДАННЫЕ!$S793&amp;"i"&amp;ДАННЫЕ!$T793&amp;"h"&amp;ДАННЫЕ!$K793&amp;"be"&amp;ДАННЫЕ!$BI793&amp;"CD"&amp;IF(ДАННЫЕ!BF793&gt;500,4,IF(ДАННЫЕ!BF793&gt;350,3,IF(ДАННЫЕ!BF793&gt;200,2,IF(ДАННЫЕ!BF793&gt;0,1,0))))&amp;"g"&amp;B793&amp;"d"&amp;H793&amp;"l"&amp;ДАННЫЕ!AT793&amp;"a"&amp;ДАННЫЕ!$V793&amp;"v"&amp;R793&amp;"k"&amp;ДАННЫЕ!$U793&amp;"s"&amp;ДАННЫЕ!$Y793&amp;"t"&amp;ДАННЫЕ!$X793&amp;"b"&amp;IF(ДАННЫЕ!$Q793&gt;1,1,0)&amp;"PP"&amp;ДАННЫЕ!Z793&amp;"c"&amp;S793&amp;"x"&amp;IF(ДАННЫЕ!$BY793&gt;0,IF(YEAR(ДАННЫЕ!$F$1)=YEAR(ДАННЫЕ!$BY793),1,0),0)&amp;"n"&amp;IF(ДАННЫЕ!$BZ793&gt;0,IF(YEAR(ДАННЫЕ!$F$1)=YEAR(ДАННЫЕ!$BZ793),1,0),0)&amp;"u"&amp;D793&amp;"z"&amp;IF(ДАННЫЕ!$CL793&gt;0,IF(YEAR(ДАННЫЕ!$F$1)&gt;YEAR(ДАННЫЕ!$CL793),11,12),0)</f>
        <v>03mf0zpihbeCD0g0dlav0kstb0PPc0x0n0u0z0</v>
      </c>
      <c r="K793" s="28" t="str">
        <f ca="1">ДАННЫЕ!$I793&amp;"x"&amp;B793&amp;"w"&amp;IF(T793+ДАННЫЕ!AD793+ДАННЫЕ!AE793+ДАННЫЕ!AF793+ДАННЫЕ!AG793+ДАННЫЕ!AH793+ДАННЫЕ!$AL793+ДАННЫЕ!AI793+ДАННЫЕ!AJ793+ДАННЫЕ!AK793+ДАННЫЕ!AP793+ДАННЫЕ!AQ793+ДАННЫЕ!AR793+ДАННЫЕ!$AM793+ДАННЫЕ!$AN793+ДАННЫЕ!AS793+ДАННЫЕ!AT793&gt;0,1,0)&amp;IF(OR(T793=2,ДАННЫЕ!AD793=2,ДАННЫЕ!AE793=2,ДАННЫЕ!AF793=2,ДАННЫЕ!AG793=2,ДАННЫЕ!AH793=2,ДАННЫЕ!$AL793=2,ДАННЫЕ!AI793=2,ДАННЫЕ!AJ793=2,ДАННЫЕ!AK793=2,ДАННЫЕ!AP793=2,ДАННЫЕ!AQ793=2,ДАННЫЕ!AR793=2,ДАННЫЕ!$AM793=2,ДАННЫЕ!$AN793=2,ДАННЫЕ!AS793=2,ДАННЫЕ!AT793=2),2,0)&amp;"t"&amp;IF(T793&gt;0,"1"&amp;T793,"00")&amp;"f"&amp;IF(ДАННЫЕ!$AC793,"1"&amp;ДАННЫЕ!$AC793,"00")&amp;"b"&amp;IF(ДАННЫЕ!$AD793,"1"&amp;ДАННЫЕ!$AD793,"00")&amp;"g"&amp;IF(ДАННЫЕ!$AF793,"1"&amp;ДАННЫЕ!$AF793,"00")&amp;"c"&amp;IF(ДАННЫЕ!$AG793,"1"&amp;ДАННЫЕ!$AG793,"00")&amp;"i"&amp;IF(ДАННЫЕ!$AH793,"1"&amp;ДАННЫЕ!$AH793,"00")&amp;"r"&amp;IF(ДАННЫЕ!$AL793,"1"&amp;ДАННЫЕ!$AL793,"00")&amp;"m"&amp;IF(ДАННЫЕ!$AI793,"1"&amp;ДАННЫЕ!$AI793,"00")&amp;"hS"&amp;IF(ДАННЫЕ!$AJ793,"1"&amp;ДАННЫЕ!$AJ793,"00")&amp;"hZ"&amp;IF(ДАННЫЕ!$AK793,"1"&amp;ДАННЫЕ!$AK793,"00")&amp;"p"&amp;IF(ДАННЫЕ!$AP793,"1"&amp;ДАННЫЕ!$AP793,"00")&amp;"k"&amp;IF(ДАННЫЕ!$AQ793,"1"&amp;ДАННЫЕ!$AQ793,"00")&amp;"z"&amp;IF(ДАННЫЕ!$AR793,"1"&amp;ДАННЫЕ!$AR793,"00")&amp;"j"&amp;IF(ДАННЫЕ!$AM793,"1"&amp;ДАННЫЕ!$AM793,"00")&amp;"n"&amp;IF(ДАННЫЕ!$AN793,"1"&amp;ДАННЫЕ!$AN793,"00")&amp;"E"&amp;ДАННЫЕ!BI793&amp;"L"&amp;ДАННЫЕ!AO793&amp;"h"&amp;IF(ДАННЫЕ!$AU793&gt;0,1,0)&amp;"v"&amp;IF(ДАННЫЕ!$AW793&gt;0,1,0)&amp;"a"&amp;IF(ДАННЫЕ!$AS793,"1"&amp;ДАННЫЕ!$AS793,"00")&amp;"s"&amp;IF(ДАННЫЕ!$AT793,"1"&amp;ДАННЫЕ!$AT793,"00")&amp;"u"&amp;IF(ДАННЫЕ!$CJ793&gt;0,1,0)&amp;"y"&amp;B793&amp;"d"&amp;H793&amp;"e"&amp;F793&amp;G793</f>
        <v>x0w00t00f00b00g00c00i00r00m00hS00hZ00p00k00z00j00n00ELh0v0a00s00u0y0de</v>
      </c>
      <c r="L793" s="28" t="str">
        <f ca="1">ДАННЫЕ!$I793&amp;"VN"&amp;IF(ДАННЫЕ!AW793&gt;0,11,10)&amp;"CD"&amp;IF(ДАННЫЕ!BF793&gt;500,16,IF(ДАННЫЕ!BF793&gt;350,15,IF(ДАННЫЕ!BF793&gt;=200,14,IF(ДАННЫЕ!BF793&gt;=100,13,IF(ДАННЫЕ!BF793&gt;=50,12,IF(ДАННЫЕ!BF793&gt;0,11,10))))))&amp;"AR"&amp;IF(ДАННЫЕ!BX793&gt;0,1,0)&amp;"GD"&amp;B793&amp;"VV"&amp;IF(E793&gt;=5,IF(E793&lt;18,1,0),0)</f>
        <v>VN10CD10AR0GD0VV0</v>
      </c>
      <c r="M793" s="28" t="str">
        <f>ДАННЫЕ!$I793&amp;"b"&amp;ДАННЫЕ!$BI793&amp;"r"&amp;ДАННЫЕ!$BJ793&amp;"CD"&amp;IF(ДАННЫЕ!BF793&gt;0,IF(ДАННЫЕ!BF793&lt;200,1,IF(ДАННЫЕ!BF793&lt;350,2,3)),0)&amp;"h"&amp;IF(ДАННЫЕ!$BK793+ДАННЫЕ!$BL793+ДАННЫЕ!$BM793&gt;0,1,0)&amp;"x"&amp;ДАННЫЕ!$BK793&amp;"y"&amp;ДАННЫЕ!$BL793&amp;"z"&amp;ДАННЫЕ!$BM793&amp;"c"&amp;IF(ДАННЫЕ!$BK793+ДАННЫЕ!$BL793+ДАННЫЕ!$BM793=3,1,0)&amp;"a"&amp;IF(ДАННЫЕ!$BQ793+ДАННЫЕ!$BR793&gt;0,1,0)&amp;"d"&amp;ДАННЫЕ!$BQ793&amp;"v"&amp;ДАННЫЕ!$BR793&amp;"p"&amp;ДАННЫЕ!$BS793&amp;"n"&amp;ДАННЫЕ!$BU793&amp;"t"&amp;ДАННЫЕ!$BV793&amp;"o"&amp;ДАННЫЕ!$BT793&amp;"l"&amp;IF(ДАННЫЕ!$BN793&gt;0,1,0)&amp;ДАННЫЕ!$BN793&amp;"g"&amp;ДАННЫЕ!$BO793&amp;"s"&amp;ДАННЫЕ!$BP793&amp;"DZ"&amp;IF(ДАННЫЕ!B793-ДАННЫЕ!G793 &lt; 60,IF(ДАННЫЕ!B793-ДАННЫЕ!G793 &gt;= 0,1,0),0)&amp;"u"&amp;IF(ДАННЫЕ!$CJ793&gt;0,1,0)</f>
        <v>brCD0h0xyzc0a0dvpntol0gsDZ1u0</v>
      </c>
      <c r="N793" s="28" t="str">
        <f ca="1">ДАННЫЕ!$F793&amp;ДАННЫЕ!$I793&amp;"g"&amp;B793&amp;"cf"&amp;D793&amp;"a"&amp;IF(ДАННЫЕ!$BX793&gt;0,1,0)&amp;IF(ДАННЫЕ!$BF793&gt;500,1,IF(ДАННЫЕ!$BF793&gt;350,2,IF(ДАННЫЕ!$BF793&gt;=200,3,IF(ДАННЫЕ!$BF793&gt;=100,4,IF(ДАННЫЕ!$BF793&gt;=50,5,IF(ДАННЫЕ!$BF793&lt;50,6,0))))))&amp;"AR"&amp;IF(DATEDIF(ДАННЫЕ!$BX793,ДАННЫЕ!$F$1,"y")&gt;1,1,0)&amp;"VG"&amp;IF(ДАННЫЕ!$BH793="0",1,0)&amp;"o"&amp;IF(T793+ДАННЫЕ!$AF793+ДАННЫЕ!$AG793+ДАННЫЕ!$AH793+ДАННЫЕ!$AI793+ДАННЫЕ!$AJ793+ДАННЫЕ!$AP793+ДАННЫЕ!$AQ793+ДАННЫЕ!$AR793+ДАННЫЕ!$AU793+ДАННЫЕ!$AW793+ДАННЫЕ!$AS793+ДАННЫЕ!$AT793&gt;0,1,0)&amp;"x"&amp;ДАННЫЕ!$AG793&amp;"p"&amp;IF(ДАННЫЕ!$BY793&gt;0,1,0)&amp;"v"&amp;IF(ДАННЫЕ!$BZ793&gt;0,1,0)&amp;"n"&amp;ДАННЫЕ!$CA793&amp;"t"&amp;ДАННЫЕ!$AY793&amp;"k"&amp;ДАННЫЕ!$CB793&amp;"q"&amp;ДАННЫЕ!$CC793&amp;"w"&amp;ДАННЫЕ!$CD793&amp;"e"&amp;ДАННЫЕ!$CE793&amp;"m"&amp;ДАННЫЕ!$CF793&amp;"c"&amp;ДАННЫЕ!$CG793&amp;"z"&amp;ДАННЫЕ!$CH793&amp;"d"&amp;IF(H793=4,1,0)&amp;"s"&amp;IF(ДАННЫЕ!$J793=1,0,1)&amp;"u"&amp;IF(ДАННЫЕ!$CJ793&gt;0,1,0)</f>
        <v>g0cf0a06AR1VG0o0xp0v0ntkqwemczd0s1u0</v>
      </c>
      <c r="O793" s="28" t="str">
        <f>ДАННЫЕ!$I793&amp;"g"&amp;B793&amp;A793&amp;"f"&amp;P793&amp;"c"&amp;IF(ДАННЫЕ!$U793&gt;0,1,0)&amp;"s"&amp;IF(ДАННЫЕ!$Q793&gt;0,IF(YEAR(ДАННЫЕ!$F$1)=YEAR(ДАННЫЕ!$Q793),IF(MONTH(ДАННЫЕ!$F$1)=MONTH(ДАННЫЕ!$Q793),111,11),1),0)&amp;"i"&amp;IF(ДАННЫЕ!$R793+ДАННЫЕ!$S793+ДАННЫЕ!$T793=0,0,1)&amp;"h"&amp;IF(ДАННЫЕ!$P793&gt;0,1,0)&amp;"p"&amp;IF(ДАННЫЕ!$CI793&gt;0,IF(YEAR(ДАННЫЕ!$F$1)=YEAR(ДАННЫЕ!$CI793),IF(MONTH(ДАННЫЕ!$F$1)=MONTH(ДАННЫЕ!$CI793),111,11),1),0)&amp;"d"&amp;IF(ДАННЫЕ!$CJ793&gt;0,IF(YEAR(ДАННЫЕ!$F$1)=YEAR(ДАННЫЕ!$CJ793),IF(MONTH(ДАННЫЕ!$F$1)=MONTH(ДАННЫЕ!$CJ793),111,11),1),0)&amp;"o"&amp;IF(ДАННЫЕ!$CK793&gt;0,IF(MONTH(ДАННЫЕ!$F$1)=MONTH(ДАННЫЕ!$CK793),111,11),0)&amp;"v"&amp;IF(ДАННЫЕ!$BE793&gt;0,IF(MONTH(ДАННЫЕ!$F$1)=MONTH(ДАННЫЕ!$BE793),111,11),0)</f>
        <v>g00f0c0s0i0h0p0d0o0v0</v>
      </c>
      <c r="P793" s="15">
        <f t="shared" si="38"/>
        <v>0</v>
      </c>
      <c r="Q793" s="15">
        <f>IF(ДАННЫЕ!$F$1&gt;ДАННЫЕ!$N793,IF(YEAR(ДАННЫЕ!$F$1)=YEAR(ДАННЫЕ!M793),1,0),0)</f>
        <v>0</v>
      </c>
      <c r="R793" s="15">
        <f>IF(ДАННЫЕ!$F$1&gt;ДАННЫЕ!$N793,IF(YEAR(ДАННЫЕ!$F$1)=YEAR(ДАННЫЕ!N793),1,0),0)</f>
        <v>0</v>
      </c>
      <c r="S793" s="15">
        <f>IF(ДАННЫЕ!$AA793="2А",1,IF(ДАННЫЕ!$AA793="2Б",2,IF(ДАННЫЕ!$AA793="2В",3,IF(ДАННЫЕ!$AA793=3,4,IF(ДАННЫЕ!$AA793="4А",5,IF(ДАННЫЕ!$AA793="4Б",6,IF(ДАННЫЕ!$AA793="4В",7,IF(ДАННЫЕ!$AA793=5,8,0))))))))</f>
        <v>0</v>
      </c>
      <c r="T793" s="15">
        <f>IF(OR(ДАННЫЕ!$AC793=2,ДАННЫЕ!$AD793=2,ДАННЫЕ!$AE793=2),2,IF(OR(ДАННЫЕ!$AC793=1,ДАННЫЕ!$AD793=1,ДАННЫЕ!$AE793=1),1,0))</f>
        <v>0</v>
      </c>
    </row>
    <row r="794" spans="1:20" ht="15" customHeight="1" x14ac:dyDescent="0.2">
      <c r="A794" s="78">
        <f>IF(B794&gt;0,IF(MONTH(ДАННЫЕ!$F$1)=MONTH(ДАННЫЕ!$B794),1,0),0)</f>
        <v>0</v>
      </c>
      <c r="B794" s="14">
        <f>IF(ДАННЫЕ!$B794&gt;0,IF(YEAR(ДАННЫЕ!$F$1)=YEAR(ДАННЫЕ!$B794),1,0),0)</f>
        <v>0</v>
      </c>
      <c r="C794" s="14">
        <f>IF(ДАННЫЕ!$CM794&gt;0,IF(YEAR(ДАННЫЕ!$F$1)=YEAR(ДАННЫЕ!$CM794),1,0),0)</f>
        <v>0</v>
      </c>
      <c r="D794" s="14">
        <f>IF(ДАННЫЕ!$CJ794&gt;0,IF(ДАННЫЕ!$CL794&gt;ДАННЫЕ!$F$1,1,IF(ДАННЫЕ!$CL794&gt;0,0,1)),0)</f>
        <v>0</v>
      </c>
      <c r="E794" s="43" t="str">
        <f ca="1">IF(ДАННЫЕ!$F$1&gt;0,IF(ДАННЫЕ!$G794&gt;0,DATEDIF(ДАННЫЕ!$G794,ДАННЫЕ!$F$1,"y"),""),IF(ДАННЫЕ!$G794&gt;0,DATEDIF(ДАННЫЕ!$G794,TODAY(),"y"),""))</f>
        <v/>
      </c>
      <c r="F794" s="43" t="str">
        <f xml:space="preserve"> IF(ДАННЫЕ!$F794="М",IF(E794&gt;=18,IF(E794&lt;60,1,""),""),"")&amp;IF(ДАННЫЕ!$F794="Ж",IF(E794&gt;=18,IF(E794&lt;55,1,""),""),"")</f>
        <v/>
      </c>
      <c r="G794" s="43" t="str">
        <f xml:space="preserve"> IF(ДАННЫЕ!$F794="М",IF(E794&gt;=60,2,""),"")&amp;IF(ДАННЫЕ!$F794="Ж",IF(E794&gt;=55,2,""),"")</f>
        <v/>
      </c>
      <c r="H794" s="43" t="str">
        <f t="shared" ca="1" si="36"/>
        <v/>
      </c>
      <c r="I794" s="43" t="str">
        <f t="shared" ca="1" si="37"/>
        <v>03</v>
      </c>
      <c r="J794" s="28" t="str">
        <f ca="1">ДАННЫЕ!$F794&amp;H794&amp;I794&amp;ДАННЫЕ!$I794&amp;"m"&amp;IF(ДАННЫЕ!$I794&gt;0,IF(ДАННЫЕ!$J794&gt;0,0,1),"")&amp;"f"&amp;IF(ДАННЫЕ!$R794&gt;0,IF(YEAR(ДАННЫЕ!$F$1)=YEAR(ДАННЫЕ!$R794),1,0),0)&amp;"z"&amp;ДАННЫЕ!$R794&amp;"p"&amp;ДАННЫЕ!$S794&amp;"i"&amp;ДАННЫЕ!$T794&amp;"h"&amp;ДАННЫЕ!$K794&amp;"be"&amp;ДАННЫЕ!$BI794&amp;"CD"&amp;IF(ДАННЫЕ!BF794&gt;500,4,IF(ДАННЫЕ!BF794&gt;350,3,IF(ДАННЫЕ!BF794&gt;200,2,IF(ДАННЫЕ!BF794&gt;0,1,0))))&amp;"g"&amp;B794&amp;"d"&amp;H794&amp;"l"&amp;ДАННЫЕ!AT794&amp;"a"&amp;ДАННЫЕ!$V794&amp;"v"&amp;R794&amp;"k"&amp;ДАННЫЕ!$U794&amp;"s"&amp;ДАННЫЕ!$Y794&amp;"t"&amp;ДАННЫЕ!$X794&amp;"b"&amp;IF(ДАННЫЕ!$Q794&gt;1,1,0)&amp;"PP"&amp;ДАННЫЕ!Z794&amp;"c"&amp;S794&amp;"x"&amp;IF(ДАННЫЕ!$BY794&gt;0,IF(YEAR(ДАННЫЕ!$F$1)=YEAR(ДАННЫЕ!$BY794),1,0),0)&amp;"n"&amp;IF(ДАННЫЕ!$BZ794&gt;0,IF(YEAR(ДАННЫЕ!$F$1)=YEAR(ДАННЫЕ!$BZ794),1,0),0)&amp;"u"&amp;D794&amp;"z"&amp;IF(ДАННЫЕ!$CL794&gt;0,IF(YEAR(ДАННЫЕ!$F$1)&gt;YEAR(ДАННЫЕ!$CL794),11,12),0)</f>
        <v>03mf0zpihbeCD0g0dlav0kstb0PPc0x0n0u0z0</v>
      </c>
      <c r="K794" s="28" t="str">
        <f ca="1">ДАННЫЕ!$I794&amp;"x"&amp;B794&amp;"w"&amp;IF(T794+ДАННЫЕ!AD794+ДАННЫЕ!AE794+ДАННЫЕ!AF794+ДАННЫЕ!AG794+ДАННЫЕ!AH794+ДАННЫЕ!$AL794+ДАННЫЕ!AI794+ДАННЫЕ!AJ794+ДАННЫЕ!AK794+ДАННЫЕ!AP794+ДАННЫЕ!AQ794+ДАННЫЕ!AR794+ДАННЫЕ!$AM794+ДАННЫЕ!$AN794+ДАННЫЕ!AS794+ДАННЫЕ!AT794&gt;0,1,0)&amp;IF(OR(T794=2,ДАННЫЕ!AD794=2,ДАННЫЕ!AE794=2,ДАННЫЕ!AF794=2,ДАННЫЕ!AG794=2,ДАННЫЕ!AH794=2,ДАННЫЕ!$AL794=2,ДАННЫЕ!AI794=2,ДАННЫЕ!AJ794=2,ДАННЫЕ!AK794=2,ДАННЫЕ!AP794=2,ДАННЫЕ!AQ794=2,ДАННЫЕ!AR794=2,ДАННЫЕ!$AM794=2,ДАННЫЕ!$AN794=2,ДАННЫЕ!AS794=2,ДАННЫЕ!AT794=2),2,0)&amp;"t"&amp;IF(T794&gt;0,"1"&amp;T794,"00")&amp;"f"&amp;IF(ДАННЫЕ!$AC794,"1"&amp;ДАННЫЕ!$AC794,"00")&amp;"b"&amp;IF(ДАННЫЕ!$AD794,"1"&amp;ДАННЫЕ!$AD794,"00")&amp;"g"&amp;IF(ДАННЫЕ!$AF794,"1"&amp;ДАННЫЕ!$AF794,"00")&amp;"c"&amp;IF(ДАННЫЕ!$AG794,"1"&amp;ДАННЫЕ!$AG794,"00")&amp;"i"&amp;IF(ДАННЫЕ!$AH794,"1"&amp;ДАННЫЕ!$AH794,"00")&amp;"r"&amp;IF(ДАННЫЕ!$AL794,"1"&amp;ДАННЫЕ!$AL794,"00")&amp;"m"&amp;IF(ДАННЫЕ!$AI794,"1"&amp;ДАННЫЕ!$AI794,"00")&amp;"hS"&amp;IF(ДАННЫЕ!$AJ794,"1"&amp;ДАННЫЕ!$AJ794,"00")&amp;"hZ"&amp;IF(ДАННЫЕ!$AK794,"1"&amp;ДАННЫЕ!$AK794,"00")&amp;"p"&amp;IF(ДАННЫЕ!$AP794,"1"&amp;ДАННЫЕ!$AP794,"00")&amp;"k"&amp;IF(ДАННЫЕ!$AQ794,"1"&amp;ДАННЫЕ!$AQ794,"00")&amp;"z"&amp;IF(ДАННЫЕ!$AR794,"1"&amp;ДАННЫЕ!$AR794,"00")&amp;"j"&amp;IF(ДАННЫЕ!$AM794,"1"&amp;ДАННЫЕ!$AM794,"00")&amp;"n"&amp;IF(ДАННЫЕ!$AN794,"1"&amp;ДАННЫЕ!$AN794,"00")&amp;"E"&amp;ДАННЫЕ!BI794&amp;"L"&amp;ДАННЫЕ!AO794&amp;"h"&amp;IF(ДАННЫЕ!$AU794&gt;0,1,0)&amp;"v"&amp;IF(ДАННЫЕ!$AW794&gt;0,1,0)&amp;"a"&amp;IF(ДАННЫЕ!$AS794,"1"&amp;ДАННЫЕ!$AS794,"00")&amp;"s"&amp;IF(ДАННЫЕ!$AT794,"1"&amp;ДАННЫЕ!$AT794,"00")&amp;"u"&amp;IF(ДАННЫЕ!$CJ794&gt;0,1,0)&amp;"y"&amp;B794&amp;"d"&amp;H794&amp;"e"&amp;F794&amp;G794</f>
        <v>x0w00t00f00b00g00c00i00r00m00hS00hZ00p00k00z00j00n00ELh0v0a00s00u0y0de</v>
      </c>
      <c r="L794" s="28" t="str">
        <f ca="1">ДАННЫЕ!$I794&amp;"VN"&amp;IF(ДАННЫЕ!AW794&gt;0,11,10)&amp;"CD"&amp;IF(ДАННЫЕ!BF794&gt;500,16,IF(ДАННЫЕ!BF794&gt;350,15,IF(ДАННЫЕ!BF794&gt;=200,14,IF(ДАННЫЕ!BF794&gt;=100,13,IF(ДАННЫЕ!BF794&gt;=50,12,IF(ДАННЫЕ!BF794&gt;0,11,10))))))&amp;"AR"&amp;IF(ДАННЫЕ!BX794&gt;0,1,0)&amp;"GD"&amp;B794&amp;"VV"&amp;IF(E794&gt;=5,IF(E794&lt;18,1,0),0)</f>
        <v>VN10CD10AR0GD0VV0</v>
      </c>
      <c r="M794" s="28" t="str">
        <f>ДАННЫЕ!$I794&amp;"b"&amp;ДАННЫЕ!$BI794&amp;"r"&amp;ДАННЫЕ!$BJ794&amp;"CD"&amp;IF(ДАННЫЕ!BF794&gt;0,IF(ДАННЫЕ!BF794&lt;200,1,IF(ДАННЫЕ!BF794&lt;350,2,3)),0)&amp;"h"&amp;IF(ДАННЫЕ!$BK794+ДАННЫЕ!$BL794+ДАННЫЕ!$BM794&gt;0,1,0)&amp;"x"&amp;ДАННЫЕ!$BK794&amp;"y"&amp;ДАННЫЕ!$BL794&amp;"z"&amp;ДАННЫЕ!$BM794&amp;"c"&amp;IF(ДАННЫЕ!$BK794+ДАННЫЕ!$BL794+ДАННЫЕ!$BM794=3,1,0)&amp;"a"&amp;IF(ДАННЫЕ!$BQ794+ДАННЫЕ!$BR794&gt;0,1,0)&amp;"d"&amp;ДАННЫЕ!$BQ794&amp;"v"&amp;ДАННЫЕ!$BR794&amp;"p"&amp;ДАННЫЕ!$BS794&amp;"n"&amp;ДАННЫЕ!$BU794&amp;"t"&amp;ДАННЫЕ!$BV794&amp;"o"&amp;ДАННЫЕ!$BT794&amp;"l"&amp;IF(ДАННЫЕ!$BN794&gt;0,1,0)&amp;ДАННЫЕ!$BN794&amp;"g"&amp;ДАННЫЕ!$BO794&amp;"s"&amp;ДАННЫЕ!$BP794&amp;"DZ"&amp;IF(ДАННЫЕ!B794-ДАННЫЕ!G794 &lt; 60,IF(ДАННЫЕ!B794-ДАННЫЕ!G794 &gt;= 0,1,0),0)&amp;"u"&amp;IF(ДАННЫЕ!$CJ794&gt;0,1,0)</f>
        <v>brCD0h0xyzc0a0dvpntol0gsDZ1u0</v>
      </c>
      <c r="N794" s="28" t="str">
        <f ca="1">ДАННЫЕ!$F794&amp;ДАННЫЕ!$I794&amp;"g"&amp;B794&amp;"cf"&amp;D794&amp;"a"&amp;IF(ДАННЫЕ!$BX794&gt;0,1,0)&amp;IF(ДАННЫЕ!$BF794&gt;500,1,IF(ДАННЫЕ!$BF794&gt;350,2,IF(ДАННЫЕ!$BF794&gt;=200,3,IF(ДАННЫЕ!$BF794&gt;=100,4,IF(ДАННЫЕ!$BF794&gt;=50,5,IF(ДАННЫЕ!$BF794&lt;50,6,0))))))&amp;"AR"&amp;IF(DATEDIF(ДАННЫЕ!$BX794,ДАННЫЕ!$F$1,"y")&gt;1,1,0)&amp;"VG"&amp;IF(ДАННЫЕ!$BH794="0",1,0)&amp;"o"&amp;IF(T794+ДАННЫЕ!$AF794+ДАННЫЕ!$AG794+ДАННЫЕ!$AH794+ДАННЫЕ!$AI794+ДАННЫЕ!$AJ794+ДАННЫЕ!$AP794+ДАННЫЕ!$AQ794+ДАННЫЕ!$AR794+ДАННЫЕ!$AU794+ДАННЫЕ!$AW794+ДАННЫЕ!$AS794+ДАННЫЕ!$AT794&gt;0,1,0)&amp;"x"&amp;ДАННЫЕ!$AG794&amp;"p"&amp;IF(ДАННЫЕ!$BY794&gt;0,1,0)&amp;"v"&amp;IF(ДАННЫЕ!$BZ794&gt;0,1,0)&amp;"n"&amp;ДАННЫЕ!$CA794&amp;"t"&amp;ДАННЫЕ!$AY794&amp;"k"&amp;ДАННЫЕ!$CB794&amp;"q"&amp;ДАННЫЕ!$CC794&amp;"w"&amp;ДАННЫЕ!$CD794&amp;"e"&amp;ДАННЫЕ!$CE794&amp;"m"&amp;ДАННЫЕ!$CF794&amp;"c"&amp;ДАННЫЕ!$CG794&amp;"z"&amp;ДАННЫЕ!$CH794&amp;"d"&amp;IF(H794=4,1,0)&amp;"s"&amp;IF(ДАННЫЕ!$J794=1,0,1)&amp;"u"&amp;IF(ДАННЫЕ!$CJ794&gt;0,1,0)</f>
        <v>g0cf0a06AR1VG0o0xp0v0ntkqwemczd0s1u0</v>
      </c>
      <c r="O794" s="28" t="str">
        <f>ДАННЫЕ!$I794&amp;"g"&amp;B794&amp;A794&amp;"f"&amp;P794&amp;"c"&amp;IF(ДАННЫЕ!$U794&gt;0,1,0)&amp;"s"&amp;IF(ДАННЫЕ!$Q794&gt;0,IF(YEAR(ДАННЫЕ!$F$1)=YEAR(ДАННЫЕ!$Q794),IF(MONTH(ДАННЫЕ!$F$1)=MONTH(ДАННЫЕ!$Q794),111,11),1),0)&amp;"i"&amp;IF(ДАННЫЕ!$R794+ДАННЫЕ!$S794+ДАННЫЕ!$T794=0,0,1)&amp;"h"&amp;IF(ДАННЫЕ!$P794&gt;0,1,0)&amp;"p"&amp;IF(ДАННЫЕ!$CI794&gt;0,IF(YEAR(ДАННЫЕ!$F$1)=YEAR(ДАННЫЕ!$CI794),IF(MONTH(ДАННЫЕ!$F$1)=MONTH(ДАННЫЕ!$CI794),111,11),1),0)&amp;"d"&amp;IF(ДАННЫЕ!$CJ794&gt;0,IF(YEAR(ДАННЫЕ!$F$1)=YEAR(ДАННЫЕ!$CJ794),IF(MONTH(ДАННЫЕ!$F$1)=MONTH(ДАННЫЕ!$CJ794),111,11),1),0)&amp;"o"&amp;IF(ДАННЫЕ!$CK794&gt;0,IF(MONTH(ДАННЫЕ!$F$1)=MONTH(ДАННЫЕ!$CK794),111,11),0)&amp;"v"&amp;IF(ДАННЫЕ!$BE794&gt;0,IF(MONTH(ДАННЫЕ!$F$1)=MONTH(ДАННЫЕ!$BE794),111,11),0)</f>
        <v>g00f0c0s0i0h0p0d0o0v0</v>
      </c>
      <c r="P794" s="15">
        <f t="shared" si="38"/>
        <v>0</v>
      </c>
      <c r="Q794" s="15">
        <f>IF(ДАННЫЕ!$F$1&gt;ДАННЫЕ!$N794,IF(YEAR(ДАННЫЕ!$F$1)=YEAR(ДАННЫЕ!M794),1,0),0)</f>
        <v>0</v>
      </c>
      <c r="R794" s="15">
        <f>IF(ДАННЫЕ!$F$1&gt;ДАННЫЕ!$N794,IF(YEAR(ДАННЫЕ!$F$1)=YEAR(ДАННЫЕ!N794),1,0),0)</f>
        <v>0</v>
      </c>
      <c r="S794" s="15">
        <f>IF(ДАННЫЕ!$AA794="2А",1,IF(ДАННЫЕ!$AA794="2Б",2,IF(ДАННЫЕ!$AA794="2В",3,IF(ДАННЫЕ!$AA794=3,4,IF(ДАННЫЕ!$AA794="4А",5,IF(ДАННЫЕ!$AA794="4Б",6,IF(ДАННЫЕ!$AA794="4В",7,IF(ДАННЫЕ!$AA794=5,8,0))))))))</f>
        <v>0</v>
      </c>
      <c r="T794" s="15">
        <f>IF(OR(ДАННЫЕ!$AC794=2,ДАННЫЕ!$AD794=2,ДАННЫЕ!$AE794=2),2,IF(OR(ДАННЫЕ!$AC794=1,ДАННЫЕ!$AD794=1,ДАННЫЕ!$AE794=1),1,0))</f>
        <v>0</v>
      </c>
    </row>
    <row r="795" spans="1:20" ht="15" customHeight="1" x14ac:dyDescent="0.2">
      <c r="A795" s="78">
        <f>IF(B795&gt;0,IF(MONTH(ДАННЫЕ!$F$1)=MONTH(ДАННЫЕ!$B795),1,0),0)</f>
        <v>0</v>
      </c>
      <c r="B795" s="14">
        <f>IF(ДАННЫЕ!$B795&gt;0,IF(YEAR(ДАННЫЕ!$F$1)=YEAR(ДАННЫЕ!$B795),1,0),0)</f>
        <v>0</v>
      </c>
      <c r="C795" s="14">
        <f>IF(ДАННЫЕ!$CM795&gt;0,IF(YEAR(ДАННЫЕ!$F$1)=YEAR(ДАННЫЕ!$CM795),1,0),0)</f>
        <v>0</v>
      </c>
      <c r="D795" s="14">
        <f>IF(ДАННЫЕ!$CJ795&gt;0,IF(ДАННЫЕ!$CL795&gt;ДАННЫЕ!$F$1,1,IF(ДАННЫЕ!$CL795&gt;0,0,1)),0)</f>
        <v>0</v>
      </c>
      <c r="E795" s="43" t="str">
        <f ca="1">IF(ДАННЫЕ!$F$1&gt;0,IF(ДАННЫЕ!$G795&gt;0,DATEDIF(ДАННЫЕ!$G795,ДАННЫЕ!$F$1,"y"),""),IF(ДАННЫЕ!$G795&gt;0,DATEDIF(ДАННЫЕ!$G795,TODAY(),"y"),""))</f>
        <v/>
      </c>
      <c r="F795" s="43" t="str">
        <f xml:space="preserve"> IF(ДАННЫЕ!$F795="М",IF(E795&gt;=18,IF(E795&lt;60,1,""),""),"")&amp;IF(ДАННЫЕ!$F795="Ж",IF(E795&gt;=18,IF(E795&lt;55,1,""),""),"")</f>
        <v/>
      </c>
      <c r="G795" s="43" t="str">
        <f xml:space="preserve"> IF(ДАННЫЕ!$F795="М",IF(E795&gt;=60,2,""),"")&amp;IF(ДАННЫЕ!$F795="Ж",IF(E795&gt;=55,2,""),"")</f>
        <v/>
      </c>
      <c r="H795" s="43" t="str">
        <f t="shared" ca="1" si="36"/>
        <v/>
      </c>
      <c r="I795" s="43" t="str">
        <f t="shared" ca="1" si="37"/>
        <v>03</v>
      </c>
      <c r="J795" s="28" t="str">
        <f ca="1">ДАННЫЕ!$F795&amp;H795&amp;I795&amp;ДАННЫЕ!$I795&amp;"m"&amp;IF(ДАННЫЕ!$I795&gt;0,IF(ДАННЫЕ!$J795&gt;0,0,1),"")&amp;"f"&amp;IF(ДАННЫЕ!$R795&gt;0,IF(YEAR(ДАННЫЕ!$F$1)=YEAR(ДАННЫЕ!$R795),1,0),0)&amp;"z"&amp;ДАННЫЕ!$R795&amp;"p"&amp;ДАННЫЕ!$S795&amp;"i"&amp;ДАННЫЕ!$T795&amp;"h"&amp;ДАННЫЕ!$K795&amp;"be"&amp;ДАННЫЕ!$BI795&amp;"CD"&amp;IF(ДАННЫЕ!BF795&gt;500,4,IF(ДАННЫЕ!BF795&gt;350,3,IF(ДАННЫЕ!BF795&gt;200,2,IF(ДАННЫЕ!BF795&gt;0,1,0))))&amp;"g"&amp;B795&amp;"d"&amp;H795&amp;"l"&amp;ДАННЫЕ!AT795&amp;"a"&amp;ДАННЫЕ!$V795&amp;"v"&amp;R795&amp;"k"&amp;ДАННЫЕ!$U795&amp;"s"&amp;ДАННЫЕ!$Y795&amp;"t"&amp;ДАННЫЕ!$X795&amp;"b"&amp;IF(ДАННЫЕ!$Q795&gt;1,1,0)&amp;"PP"&amp;ДАННЫЕ!Z795&amp;"c"&amp;S795&amp;"x"&amp;IF(ДАННЫЕ!$BY795&gt;0,IF(YEAR(ДАННЫЕ!$F$1)=YEAR(ДАННЫЕ!$BY795),1,0),0)&amp;"n"&amp;IF(ДАННЫЕ!$BZ795&gt;0,IF(YEAR(ДАННЫЕ!$F$1)=YEAR(ДАННЫЕ!$BZ795),1,0),0)&amp;"u"&amp;D795&amp;"z"&amp;IF(ДАННЫЕ!$CL795&gt;0,IF(YEAR(ДАННЫЕ!$F$1)&gt;YEAR(ДАННЫЕ!$CL795),11,12),0)</f>
        <v>03mf0zpihbeCD0g0dlav0kstb0PPc0x0n0u0z0</v>
      </c>
      <c r="K795" s="28" t="str">
        <f ca="1">ДАННЫЕ!$I795&amp;"x"&amp;B795&amp;"w"&amp;IF(T795+ДАННЫЕ!AD795+ДАННЫЕ!AE795+ДАННЫЕ!AF795+ДАННЫЕ!AG795+ДАННЫЕ!AH795+ДАННЫЕ!$AL795+ДАННЫЕ!AI795+ДАННЫЕ!AJ795+ДАННЫЕ!AK795+ДАННЫЕ!AP795+ДАННЫЕ!AQ795+ДАННЫЕ!AR795+ДАННЫЕ!$AM795+ДАННЫЕ!$AN795+ДАННЫЕ!AS795+ДАННЫЕ!AT795&gt;0,1,0)&amp;IF(OR(T795=2,ДАННЫЕ!AD795=2,ДАННЫЕ!AE795=2,ДАННЫЕ!AF795=2,ДАННЫЕ!AG795=2,ДАННЫЕ!AH795=2,ДАННЫЕ!$AL795=2,ДАННЫЕ!AI795=2,ДАННЫЕ!AJ795=2,ДАННЫЕ!AK795=2,ДАННЫЕ!AP795=2,ДАННЫЕ!AQ795=2,ДАННЫЕ!AR795=2,ДАННЫЕ!$AM795=2,ДАННЫЕ!$AN795=2,ДАННЫЕ!AS795=2,ДАННЫЕ!AT795=2),2,0)&amp;"t"&amp;IF(T795&gt;0,"1"&amp;T795,"00")&amp;"f"&amp;IF(ДАННЫЕ!$AC795,"1"&amp;ДАННЫЕ!$AC795,"00")&amp;"b"&amp;IF(ДАННЫЕ!$AD795,"1"&amp;ДАННЫЕ!$AD795,"00")&amp;"g"&amp;IF(ДАННЫЕ!$AF795,"1"&amp;ДАННЫЕ!$AF795,"00")&amp;"c"&amp;IF(ДАННЫЕ!$AG795,"1"&amp;ДАННЫЕ!$AG795,"00")&amp;"i"&amp;IF(ДАННЫЕ!$AH795,"1"&amp;ДАННЫЕ!$AH795,"00")&amp;"r"&amp;IF(ДАННЫЕ!$AL795,"1"&amp;ДАННЫЕ!$AL795,"00")&amp;"m"&amp;IF(ДАННЫЕ!$AI795,"1"&amp;ДАННЫЕ!$AI795,"00")&amp;"hS"&amp;IF(ДАННЫЕ!$AJ795,"1"&amp;ДАННЫЕ!$AJ795,"00")&amp;"hZ"&amp;IF(ДАННЫЕ!$AK795,"1"&amp;ДАННЫЕ!$AK795,"00")&amp;"p"&amp;IF(ДАННЫЕ!$AP795,"1"&amp;ДАННЫЕ!$AP795,"00")&amp;"k"&amp;IF(ДАННЫЕ!$AQ795,"1"&amp;ДАННЫЕ!$AQ795,"00")&amp;"z"&amp;IF(ДАННЫЕ!$AR795,"1"&amp;ДАННЫЕ!$AR795,"00")&amp;"j"&amp;IF(ДАННЫЕ!$AM795,"1"&amp;ДАННЫЕ!$AM795,"00")&amp;"n"&amp;IF(ДАННЫЕ!$AN795,"1"&amp;ДАННЫЕ!$AN795,"00")&amp;"E"&amp;ДАННЫЕ!BI795&amp;"L"&amp;ДАННЫЕ!AO795&amp;"h"&amp;IF(ДАННЫЕ!$AU795&gt;0,1,0)&amp;"v"&amp;IF(ДАННЫЕ!$AW795&gt;0,1,0)&amp;"a"&amp;IF(ДАННЫЕ!$AS795,"1"&amp;ДАННЫЕ!$AS795,"00")&amp;"s"&amp;IF(ДАННЫЕ!$AT795,"1"&amp;ДАННЫЕ!$AT795,"00")&amp;"u"&amp;IF(ДАННЫЕ!$CJ795&gt;0,1,0)&amp;"y"&amp;B795&amp;"d"&amp;H795&amp;"e"&amp;F795&amp;G795</f>
        <v>x0w00t00f00b00g00c00i00r00m00hS00hZ00p00k00z00j00n00ELh0v0a00s00u0y0de</v>
      </c>
      <c r="L795" s="28" t="str">
        <f ca="1">ДАННЫЕ!$I795&amp;"VN"&amp;IF(ДАННЫЕ!AW795&gt;0,11,10)&amp;"CD"&amp;IF(ДАННЫЕ!BF795&gt;500,16,IF(ДАННЫЕ!BF795&gt;350,15,IF(ДАННЫЕ!BF795&gt;=200,14,IF(ДАННЫЕ!BF795&gt;=100,13,IF(ДАННЫЕ!BF795&gt;=50,12,IF(ДАННЫЕ!BF795&gt;0,11,10))))))&amp;"AR"&amp;IF(ДАННЫЕ!BX795&gt;0,1,0)&amp;"GD"&amp;B795&amp;"VV"&amp;IF(E795&gt;=5,IF(E795&lt;18,1,0),0)</f>
        <v>VN10CD10AR0GD0VV0</v>
      </c>
      <c r="M795" s="28" t="str">
        <f>ДАННЫЕ!$I795&amp;"b"&amp;ДАННЫЕ!$BI795&amp;"r"&amp;ДАННЫЕ!$BJ795&amp;"CD"&amp;IF(ДАННЫЕ!BF795&gt;0,IF(ДАННЫЕ!BF795&lt;200,1,IF(ДАННЫЕ!BF795&lt;350,2,3)),0)&amp;"h"&amp;IF(ДАННЫЕ!$BK795+ДАННЫЕ!$BL795+ДАННЫЕ!$BM795&gt;0,1,0)&amp;"x"&amp;ДАННЫЕ!$BK795&amp;"y"&amp;ДАННЫЕ!$BL795&amp;"z"&amp;ДАННЫЕ!$BM795&amp;"c"&amp;IF(ДАННЫЕ!$BK795+ДАННЫЕ!$BL795+ДАННЫЕ!$BM795=3,1,0)&amp;"a"&amp;IF(ДАННЫЕ!$BQ795+ДАННЫЕ!$BR795&gt;0,1,0)&amp;"d"&amp;ДАННЫЕ!$BQ795&amp;"v"&amp;ДАННЫЕ!$BR795&amp;"p"&amp;ДАННЫЕ!$BS795&amp;"n"&amp;ДАННЫЕ!$BU795&amp;"t"&amp;ДАННЫЕ!$BV795&amp;"o"&amp;ДАННЫЕ!$BT795&amp;"l"&amp;IF(ДАННЫЕ!$BN795&gt;0,1,0)&amp;ДАННЫЕ!$BN795&amp;"g"&amp;ДАННЫЕ!$BO795&amp;"s"&amp;ДАННЫЕ!$BP795&amp;"DZ"&amp;IF(ДАННЫЕ!B795-ДАННЫЕ!G795 &lt; 60,IF(ДАННЫЕ!B795-ДАННЫЕ!G795 &gt;= 0,1,0),0)&amp;"u"&amp;IF(ДАННЫЕ!$CJ795&gt;0,1,0)</f>
        <v>brCD0h0xyzc0a0dvpntol0gsDZ1u0</v>
      </c>
      <c r="N795" s="28" t="str">
        <f ca="1">ДАННЫЕ!$F795&amp;ДАННЫЕ!$I795&amp;"g"&amp;B795&amp;"cf"&amp;D795&amp;"a"&amp;IF(ДАННЫЕ!$BX795&gt;0,1,0)&amp;IF(ДАННЫЕ!$BF795&gt;500,1,IF(ДАННЫЕ!$BF795&gt;350,2,IF(ДАННЫЕ!$BF795&gt;=200,3,IF(ДАННЫЕ!$BF795&gt;=100,4,IF(ДАННЫЕ!$BF795&gt;=50,5,IF(ДАННЫЕ!$BF795&lt;50,6,0))))))&amp;"AR"&amp;IF(DATEDIF(ДАННЫЕ!$BX795,ДАННЫЕ!$F$1,"y")&gt;1,1,0)&amp;"VG"&amp;IF(ДАННЫЕ!$BH795="0",1,0)&amp;"o"&amp;IF(T795+ДАННЫЕ!$AF795+ДАННЫЕ!$AG795+ДАННЫЕ!$AH795+ДАННЫЕ!$AI795+ДАННЫЕ!$AJ795+ДАННЫЕ!$AP795+ДАННЫЕ!$AQ795+ДАННЫЕ!$AR795+ДАННЫЕ!$AU795+ДАННЫЕ!$AW795+ДАННЫЕ!$AS795+ДАННЫЕ!$AT795&gt;0,1,0)&amp;"x"&amp;ДАННЫЕ!$AG795&amp;"p"&amp;IF(ДАННЫЕ!$BY795&gt;0,1,0)&amp;"v"&amp;IF(ДАННЫЕ!$BZ795&gt;0,1,0)&amp;"n"&amp;ДАННЫЕ!$CA795&amp;"t"&amp;ДАННЫЕ!$AY795&amp;"k"&amp;ДАННЫЕ!$CB795&amp;"q"&amp;ДАННЫЕ!$CC795&amp;"w"&amp;ДАННЫЕ!$CD795&amp;"e"&amp;ДАННЫЕ!$CE795&amp;"m"&amp;ДАННЫЕ!$CF795&amp;"c"&amp;ДАННЫЕ!$CG795&amp;"z"&amp;ДАННЫЕ!$CH795&amp;"d"&amp;IF(H795=4,1,0)&amp;"s"&amp;IF(ДАННЫЕ!$J795=1,0,1)&amp;"u"&amp;IF(ДАННЫЕ!$CJ795&gt;0,1,0)</f>
        <v>g0cf0a06AR1VG0o0xp0v0ntkqwemczd0s1u0</v>
      </c>
      <c r="O795" s="28" t="str">
        <f>ДАННЫЕ!$I795&amp;"g"&amp;B795&amp;A795&amp;"f"&amp;P795&amp;"c"&amp;IF(ДАННЫЕ!$U795&gt;0,1,0)&amp;"s"&amp;IF(ДАННЫЕ!$Q795&gt;0,IF(YEAR(ДАННЫЕ!$F$1)=YEAR(ДАННЫЕ!$Q795),IF(MONTH(ДАННЫЕ!$F$1)=MONTH(ДАННЫЕ!$Q795),111,11),1),0)&amp;"i"&amp;IF(ДАННЫЕ!$R795+ДАННЫЕ!$S795+ДАННЫЕ!$T795=0,0,1)&amp;"h"&amp;IF(ДАННЫЕ!$P795&gt;0,1,0)&amp;"p"&amp;IF(ДАННЫЕ!$CI795&gt;0,IF(YEAR(ДАННЫЕ!$F$1)=YEAR(ДАННЫЕ!$CI795),IF(MONTH(ДАННЫЕ!$F$1)=MONTH(ДАННЫЕ!$CI795),111,11),1),0)&amp;"d"&amp;IF(ДАННЫЕ!$CJ795&gt;0,IF(YEAR(ДАННЫЕ!$F$1)=YEAR(ДАННЫЕ!$CJ795),IF(MONTH(ДАННЫЕ!$F$1)=MONTH(ДАННЫЕ!$CJ795),111,11),1),0)&amp;"o"&amp;IF(ДАННЫЕ!$CK795&gt;0,IF(MONTH(ДАННЫЕ!$F$1)=MONTH(ДАННЫЕ!$CK795),111,11),0)&amp;"v"&amp;IF(ДАННЫЕ!$BE795&gt;0,IF(MONTH(ДАННЫЕ!$F$1)=MONTH(ДАННЫЕ!$BE795),111,11),0)</f>
        <v>g00f0c0s0i0h0p0d0o0v0</v>
      </c>
      <c r="P795" s="15">
        <f t="shared" si="38"/>
        <v>0</v>
      </c>
      <c r="Q795" s="15">
        <f>IF(ДАННЫЕ!$F$1&gt;ДАННЫЕ!$N795,IF(YEAR(ДАННЫЕ!$F$1)=YEAR(ДАННЫЕ!M795),1,0),0)</f>
        <v>0</v>
      </c>
      <c r="R795" s="15">
        <f>IF(ДАННЫЕ!$F$1&gt;ДАННЫЕ!$N795,IF(YEAR(ДАННЫЕ!$F$1)=YEAR(ДАННЫЕ!N795),1,0),0)</f>
        <v>0</v>
      </c>
      <c r="S795" s="15">
        <f>IF(ДАННЫЕ!$AA795="2А",1,IF(ДАННЫЕ!$AA795="2Б",2,IF(ДАННЫЕ!$AA795="2В",3,IF(ДАННЫЕ!$AA795=3,4,IF(ДАННЫЕ!$AA795="4А",5,IF(ДАННЫЕ!$AA795="4Б",6,IF(ДАННЫЕ!$AA795="4В",7,IF(ДАННЫЕ!$AA795=5,8,0))))))))</f>
        <v>0</v>
      </c>
      <c r="T795" s="15">
        <f>IF(OR(ДАННЫЕ!$AC795=2,ДАННЫЕ!$AD795=2,ДАННЫЕ!$AE795=2),2,IF(OR(ДАННЫЕ!$AC795=1,ДАННЫЕ!$AD795=1,ДАННЫЕ!$AE795=1),1,0))</f>
        <v>0</v>
      </c>
    </row>
    <row r="796" spans="1:20" ht="15" customHeight="1" x14ac:dyDescent="0.2">
      <c r="A796" s="78">
        <f>IF(B796&gt;0,IF(MONTH(ДАННЫЕ!$F$1)=MONTH(ДАННЫЕ!$B796),1,0),0)</f>
        <v>0</v>
      </c>
      <c r="B796" s="14">
        <f>IF(ДАННЫЕ!$B796&gt;0,IF(YEAR(ДАННЫЕ!$F$1)=YEAR(ДАННЫЕ!$B796),1,0),0)</f>
        <v>0</v>
      </c>
      <c r="C796" s="14">
        <f>IF(ДАННЫЕ!$CM796&gt;0,IF(YEAR(ДАННЫЕ!$F$1)=YEAR(ДАННЫЕ!$CM796),1,0),0)</f>
        <v>0</v>
      </c>
      <c r="D796" s="14">
        <f>IF(ДАННЫЕ!$CJ796&gt;0,IF(ДАННЫЕ!$CL796&gt;ДАННЫЕ!$F$1,1,IF(ДАННЫЕ!$CL796&gt;0,0,1)),0)</f>
        <v>0</v>
      </c>
      <c r="E796" s="43" t="str">
        <f ca="1">IF(ДАННЫЕ!$F$1&gt;0,IF(ДАННЫЕ!$G796&gt;0,DATEDIF(ДАННЫЕ!$G796,ДАННЫЕ!$F$1,"y"),""),IF(ДАННЫЕ!$G796&gt;0,DATEDIF(ДАННЫЕ!$G796,TODAY(),"y"),""))</f>
        <v/>
      </c>
      <c r="F796" s="43" t="str">
        <f xml:space="preserve"> IF(ДАННЫЕ!$F796="М",IF(E796&gt;=18,IF(E796&lt;60,1,""),""),"")&amp;IF(ДАННЫЕ!$F796="Ж",IF(E796&gt;=18,IF(E796&lt;55,1,""),""),"")</f>
        <v/>
      </c>
      <c r="G796" s="43" t="str">
        <f xml:space="preserve"> IF(ДАННЫЕ!$F796="М",IF(E796&gt;=60,2,""),"")&amp;IF(ДАННЫЕ!$F796="Ж",IF(E796&gt;=55,2,""),"")</f>
        <v/>
      </c>
      <c r="H796" s="43" t="str">
        <f t="shared" ca="1" si="36"/>
        <v/>
      </c>
      <c r="I796" s="43" t="str">
        <f t="shared" ca="1" si="37"/>
        <v>03</v>
      </c>
      <c r="J796" s="28" t="str">
        <f ca="1">ДАННЫЕ!$F796&amp;H796&amp;I796&amp;ДАННЫЕ!$I796&amp;"m"&amp;IF(ДАННЫЕ!$I796&gt;0,IF(ДАННЫЕ!$J796&gt;0,0,1),"")&amp;"f"&amp;IF(ДАННЫЕ!$R796&gt;0,IF(YEAR(ДАННЫЕ!$F$1)=YEAR(ДАННЫЕ!$R796),1,0),0)&amp;"z"&amp;ДАННЫЕ!$R796&amp;"p"&amp;ДАННЫЕ!$S796&amp;"i"&amp;ДАННЫЕ!$T796&amp;"h"&amp;ДАННЫЕ!$K796&amp;"be"&amp;ДАННЫЕ!$BI796&amp;"CD"&amp;IF(ДАННЫЕ!BF796&gt;500,4,IF(ДАННЫЕ!BF796&gt;350,3,IF(ДАННЫЕ!BF796&gt;200,2,IF(ДАННЫЕ!BF796&gt;0,1,0))))&amp;"g"&amp;B796&amp;"d"&amp;H796&amp;"l"&amp;ДАННЫЕ!AT796&amp;"a"&amp;ДАННЫЕ!$V796&amp;"v"&amp;R796&amp;"k"&amp;ДАННЫЕ!$U796&amp;"s"&amp;ДАННЫЕ!$Y796&amp;"t"&amp;ДАННЫЕ!$X796&amp;"b"&amp;IF(ДАННЫЕ!$Q796&gt;1,1,0)&amp;"PP"&amp;ДАННЫЕ!Z796&amp;"c"&amp;S796&amp;"x"&amp;IF(ДАННЫЕ!$BY796&gt;0,IF(YEAR(ДАННЫЕ!$F$1)=YEAR(ДАННЫЕ!$BY796),1,0),0)&amp;"n"&amp;IF(ДАННЫЕ!$BZ796&gt;0,IF(YEAR(ДАННЫЕ!$F$1)=YEAR(ДАННЫЕ!$BZ796),1,0),0)&amp;"u"&amp;D796&amp;"z"&amp;IF(ДАННЫЕ!$CL796&gt;0,IF(YEAR(ДАННЫЕ!$F$1)&gt;YEAR(ДАННЫЕ!$CL796),11,12),0)</f>
        <v>03mf0zpihbeCD0g0dlav0kstb0PPc0x0n0u0z0</v>
      </c>
      <c r="K796" s="28" t="str">
        <f ca="1">ДАННЫЕ!$I796&amp;"x"&amp;B796&amp;"w"&amp;IF(T796+ДАННЫЕ!AD796+ДАННЫЕ!AE796+ДАННЫЕ!AF796+ДАННЫЕ!AG796+ДАННЫЕ!AH796+ДАННЫЕ!$AL796+ДАННЫЕ!AI796+ДАННЫЕ!AJ796+ДАННЫЕ!AK796+ДАННЫЕ!AP796+ДАННЫЕ!AQ796+ДАННЫЕ!AR796+ДАННЫЕ!$AM796+ДАННЫЕ!$AN796+ДАННЫЕ!AS796+ДАННЫЕ!AT796&gt;0,1,0)&amp;IF(OR(T796=2,ДАННЫЕ!AD796=2,ДАННЫЕ!AE796=2,ДАННЫЕ!AF796=2,ДАННЫЕ!AG796=2,ДАННЫЕ!AH796=2,ДАННЫЕ!$AL796=2,ДАННЫЕ!AI796=2,ДАННЫЕ!AJ796=2,ДАННЫЕ!AK796=2,ДАННЫЕ!AP796=2,ДАННЫЕ!AQ796=2,ДАННЫЕ!AR796=2,ДАННЫЕ!$AM796=2,ДАННЫЕ!$AN796=2,ДАННЫЕ!AS796=2,ДАННЫЕ!AT796=2),2,0)&amp;"t"&amp;IF(T796&gt;0,"1"&amp;T796,"00")&amp;"f"&amp;IF(ДАННЫЕ!$AC796,"1"&amp;ДАННЫЕ!$AC796,"00")&amp;"b"&amp;IF(ДАННЫЕ!$AD796,"1"&amp;ДАННЫЕ!$AD796,"00")&amp;"g"&amp;IF(ДАННЫЕ!$AF796,"1"&amp;ДАННЫЕ!$AF796,"00")&amp;"c"&amp;IF(ДАННЫЕ!$AG796,"1"&amp;ДАННЫЕ!$AG796,"00")&amp;"i"&amp;IF(ДАННЫЕ!$AH796,"1"&amp;ДАННЫЕ!$AH796,"00")&amp;"r"&amp;IF(ДАННЫЕ!$AL796,"1"&amp;ДАННЫЕ!$AL796,"00")&amp;"m"&amp;IF(ДАННЫЕ!$AI796,"1"&amp;ДАННЫЕ!$AI796,"00")&amp;"hS"&amp;IF(ДАННЫЕ!$AJ796,"1"&amp;ДАННЫЕ!$AJ796,"00")&amp;"hZ"&amp;IF(ДАННЫЕ!$AK796,"1"&amp;ДАННЫЕ!$AK796,"00")&amp;"p"&amp;IF(ДАННЫЕ!$AP796,"1"&amp;ДАННЫЕ!$AP796,"00")&amp;"k"&amp;IF(ДАННЫЕ!$AQ796,"1"&amp;ДАННЫЕ!$AQ796,"00")&amp;"z"&amp;IF(ДАННЫЕ!$AR796,"1"&amp;ДАННЫЕ!$AR796,"00")&amp;"j"&amp;IF(ДАННЫЕ!$AM796,"1"&amp;ДАННЫЕ!$AM796,"00")&amp;"n"&amp;IF(ДАННЫЕ!$AN796,"1"&amp;ДАННЫЕ!$AN796,"00")&amp;"E"&amp;ДАННЫЕ!BI796&amp;"L"&amp;ДАННЫЕ!AO796&amp;"h"&amp;IF(ДАННЫЕ!$AU796&gt;0,1,0)&amp;"v"&amp;IF(ДАННЫЕ!$AW796&gt;0,1,0)&amp;"a"&amp;IF(ДАННЫЕ!$AS796,"1"&amp;ДАННЫЕ!$AS796,"00")&amp;"s"&amp;IF(ДАННЫЕ!$AT796,"1"&amp;ДАННЫЕ!$AT796,"00")&amp;"u"&amp;IF(ДАННЫЕ!$CJ796&gt;0,1,0)&amp;"y"&amp;B796&amp;"d"&amp;H796&amp;"e"&amp;F796&amp;G796</f>
        <v>x0w00t00f00b00g00c00i00r00m00hS00hZ00p00k00z00j00n00ELh0v0a00s00u0y0de</v>
      </c>
      <c r="L796" s="28" t="str">
        <f ca="1">ДАННЫЕ!$I796&amp;"VN"&amp;IF(ДАННЫЕ!AW796&gt;0,11,10)&amp;"CD"&amp;IF(ДАННЫЕ!BF796&gt;500,16,IF(ДАННЫЕ!BF796&gt;350,15,IF(ДАННЫЕ!BF796&gt;=200,14,IF(ДАННЫЕ!BF796&gt;=100,13,IF(ДАННЫЕ!BF796&gt;=50,12,IF(ДАННЫЕ!BF796&gt;0,11,10))))))&amp;"AR"&amp;IF(ДАННЫЕ!BX796&gt;0,1,0)&amp;"GD"&amp;B796&amp;"VV"&amp;IF(E796&gt;=5,IF(E796&lt;18,1,0),0)</f>
        <v>VN10CD10AR0GD0VV0</v>
      </c>
      <c r="M796" s="28" t="str">
        <f>ДАННЫЕ!$I796&amp;"b"&amp;ДАННЫЕ!$BI796&amp;"r"&amp;ДАННЫЕ!$BJ796&amp;"CD"&amp;IF(ДАННЫЕ!BF796&gt;0,IF(ДАННЫЕ!BF796&lt;200,1,IF(ДАННЫЕ!BF796&lt;350,2,3)),0)&amp;"h"&amp;IF(ДАННЫЕ!$BK796+ДАННЫЕ!$BL796+ДАННЫЕ!$BM796&gt;0,1,0)&amp;"x"&amp;ДАННЫЕ!$BK796&amp;"y"&amp;ДАННЫЕ!$BL796&amp;"z"&amp;ДАННЫЕ!$BM796&amp;"c"&amp;IF(ДАННЫЕ!$BK796+ДАННЫЕ!$BL796+ДАННЫЕ!$BM796=3,1,0)&amp;"a"&amp;IF(ДАННЫЕ!$BQ796+ДАННЫЕ!$BR796&gt;0,1,0)&amp;"d"&amp;ДАННЫЕ!$BQ796&amp;"v"&amp;ДАННЫЕ!$BR796&amp;"p"&amp;ДАННЫЕ!$BS796&amp;"n"&amp;ДАННЫЕ!$BU796&amp;"t"&amp;ДАННЫЕ!$BV796&amp;"o"&amp;ДАННЫЕ!$BT796&amp;"l"&amp;IF(ДАННЫЕ!$BN796&gt;0,1,0)&amp;ДАННЫЕ!$BN796&amp;"g"&amp;ДАННЫЕ!$BO796&amp;"s"&amp;ДАННЫЕ!$BP796&amp;"DZ"&amp;IF(ДАННЫЕ!B796-ДАННЫЕ!G796 &lt; 60,IF(ДАННЫЕ!B796-ДАННЫЕ!G796 &gt;= 0,1,0),0)&amp;"u"&amp;IF(ДАННЫЕ!$CJ796&gt;0,1,0)</f>
        <v>brCD0h0xyzc0a0dvpntol0gsDZ1u0</v>
      </c>
      <c r="N796" s="28" t="str">
        <f ca="1">ДАННЫЕ!$F796&amp;ДАННЫЕ!$I796&amp;"g"&amp;B796&amp;"cf"&amp;D796&amp;"a"&amp;IF(ДАННЫЕ!$BX796&gt;0,1,0)&amp;IF(ДАННЫЕ!$BF796&gt;500,1,IF(ДАННЫЕ!$BF796&gt;350,2,IF(ДАННЫЕ!$BF796&gt;=200,3,IF(ДАННЫЕ!$BF796&gt;=100,4,IF(ДАННЫЕ!$BF796&gt;=50,5,IF(ДАННЫЕ!$BF796&lt;50,6,0))))))&amp;"AR"&amp;IF(DATEDIF(ДАННЫЕ!$BX796,ДАННЫЕ!$F$1,"y")&gt;1,1,0)&amp;"VG"&amp;IF(ДАННЫЕ!$BH796="0",1,0)&amp;"o"&amp;IF(T796+ДАННЫЕ!$AF796+ДАННЫЕ!$AG796+ДАННЫЕ!$AH796+ДАННЫЕ!$AI796+ДАННЫЕ!$AJ796+ДАННЫЕ!$AP796+ДАННЫЕ!$AQ796+ДАННЫЕ!$AR796+ДАННЫЕ!$AU796+ДАННЫЕ!$AW796+ДАННЫЕ!$AS796+ДАННЫЕ!$AT796&gt;0,1,0)&amp;"x"&amp;ДАННЫЕ!$AG796&amp;"p"&amp;IF(ДАННЫЕ!$BY796&gt;0,1,0)&amp;"v"&amp;IF(ДАННЫЕ!$BZ796&gt;0,1,0)&amp;"n"&amp;ДАННЫЕ!$CA796&amp;"t"&amp;ДАННЫЕ!$AY796&amp;"k"&amp;ДАННЫЕ!$CB796&amp;"q"&amp;ДАННЫЕ!$CC796&amp;"w"&amp;ДАННЫЕ!$CD796&amp;"e"&amp;ДАННЫЕ!$CE796&amp;"m"&amp;ДАННЫЕ!$CF796&amp;"c"&amp;ДАННЫЕ!$CG796&amp;"z"&amp;ДАННЫЕ!$CH796&amp;"d"&amp;IF(H796=4,1,0)&amp;"s"&amp;IF(ДАННЫЕ!$J796=1,0,1)&amp;"u"&amp;IF(ДАННЫЕ!$CJ796&gt;0,1,0)</f>
        <v>g0cf0a06AR1VG0o0xp0v0ntkqwemczd0s1u0</v>
      </c>
      <c r="O796" s="28" t="str">
        <f>ДАННЫЕ!$I796&amp;"g"&amp;B796&amp;A796&amp;"f"&amp;P796&amp;"c"&amp;IF(ДАННЫЕ!$U796&gt;0,1,0)&amp;"s"&amp;IF(ДАННЫЕ!$Q796&gt;0,IF(YEAR(ДАННЫЕ!$F$1)=YEAR(ДАННЫЕ!$Q796),IF(MONTH(ДАННЫЕ!$F$1)=MONTH(ДАННЫЕ!$Q796),111,11),1),0)&amp;"i"&amp;IF(ДАННЫЕ!$R796+ДАННЫЕ!$S796+ДАННЫЕ!$T796=0,0,1)&amp;"h"&amp;IF(ДАННЫЕ!$P796&gt;0,1,0)&amp;"p"&amp;IF(ДАННЫЕ!$CI796&gt;0,IF(YEAR(ДАННЫЕ!$F$1)=YEAR(ДАННЫЕ!$CI796),IF(MONTH(ДАННЫЕ!$F$1)=MONTH(ДАННЫЕ!$CI796),111,11),1),0)&amp;"d"&amp;IF(ДАННЫЕ!$CJ796&gt;0,IF(YEAR(ДАННЫЕ!$F$1)=YEAR(ДАННЫЕ!$CJ796),IF(MONTH(ДАННЫЕ!$F$1)=MONTH(ДАННЫЕ!$CJ796),111,11),1),0)&amp;"o"&amp;IF(ДАННЫЕ!$CK796&gt;0,IF(MONTH(ДАННЫЕ!$F$1)=MONTH(ДАННЫЕ!$CK796),111,11),0)&amp;"v"&amp;IF(ДАННЫЕ!$BE796&gt;0,IF(MONTH(ДАННЫЕ!$F$1)=MONTH(ДАННЫЕ!$BE796),111,11),0)</f>
        <v>g00f0c0s0i0h0p0d0o0v0</v>
      </c>
      <c r="P796" s="15">
        <f t="shared" si="38"/>
        <v>0</v>
      </c>
      <c r="Q796" s="15">
        <f>IF(ДАННЫЕ!$F$1&gt;ДАННЫЕ!$N796,IF(YEAR(ДАННЫЕ!$F$1)=YEAR(ДАННЫЕ!M796),1,0),0)</f>
        <v>0</v>
      </c>
      <c r="R796" s="15">
        <f>IF(ДАННЫЕ!$F$1&gt;ДАННЫЕ!$N796,IF(YEAR(ДАННЫЕ!$F$1)=YEAR(ДАННЫЕ!N796),1,0),0)</f>
        <v>0</v>
      </c>
      <c r="S796" s="15">
        <f>IF(ДАННЫЕ!$AA796="2А",1,IF(ДАННЫЕ!$AA796="2Б",2,IF(ДАННЫЕ!$AA796="2В",3,IF(ДАННЫЕ!$AA796=3,4,IF(ДАННЫЕ!$AA796="4А",5,IF(ДАННЫЕ!$AA796="4Б",6,IF(ДАННЫЕ!$AA796="4В",7,IF(ДАННЫЕ!$AA796=5,8,0))))))))</f>
        <v>0</v>
      </c>
      <c r="T796" s="15">
        <f>IF(OR(ДАННЫЕ!$AC796=2,ДАННЫЕ!$AD796=2,ДАННЫЕ!$AE796=2),2,IF(OR(ДАННЫЕ!$AC796=1,ДАННЫЕ!$AD796=1,ДАННЫЕ!$AE796=1),1,0))</f>
        <v>0</v>
      </c>
    </row>
    <row r="797" spans="1:20" ht="15" customHeight="1" x14ac:dyDescent="0.2">
      <c r="A797" s="78">
        <f>IF(B797&gt;0,IF(MONTH(ДАННЫЕ!$F$1)=MONTH(ДАННЫЕ!$B797),1,0),0)</f>
        <v>0</v>
      </c>
      <c r="B797" s="14">
        <f>IF(ДАННЫЕ!$B797&gt;0,IF(YEAR(ДАННЫЕ!$F$1)=YEAR(ДАННЫЕ!$B797),1,0),0)</f>
        <v>0</v>
      </c>
      <c r="C797" s="14">
        <f>IF(ДАННЫЕ!$CM797&gt;0,IF(YEAR(ДАННЫЕ!$F$1)=YEAR(ДАННЫЕ!$CM797),1,0),0)</f>
        <v>0</v>
      </c>
      <c r="D797" s="14">
        <f>IF(ДАННЫЕ!$CJ797&gt;0,IF(ДАННЫЕ!$CL797&gt;ДАННЫЕ!$F$1,1,IF(ДАННЫЕ!$CL797&gt;0,0,1)),0)</f>
        <v>0</v>
      </c>
      <c r="E797" s="43" t="str">
        <f ca="1">IF(ДАННЫЕ!$F$1&gt;0,IF(ДАННЫЕ!$G797&gt;0,DATEDIF(ДАННЫЕ!$G797,ДАННЫЕ!$F$1,"y"),""),IF(ДАННЫЕ!$G797&gt;0,DATEDIF(ДАННЫЕ!$G797,TODAY(),"y"),""))</f>
        <v/>
      </c>
      <c r="F797" s="43" t="str">
        <f xml:space="preserve"> IF(ДАННЫЕ!$F797="М",IF(E797&gt;=18,IF(E797&lt;60,1,""),""),"")&amp;IF(ДАННЫЕ!$F797="Ж",IF(E797&gt;=18,IF(E797&lt;55,1,""),""),"")</f>
        <v/>
      </c>
      <c r="G797" s="43" t="str">
        <f xml:space="preserve"> IF(ДАННЫЕ!$F797="М",IF(E797&gt;=60,2,""),"")&amp;IF(ДАННЫЕ!$F797="Ж",IF(E797&gt;=55,2,""),"")</f>
        <v/>
      </c>
      <c r="H797" s="43" t="str">
        <f t="shared" ca="1" si="36"/>
        <v/>
      </c>
      <c r="I797" s="43" t="str">
        <f t="shared" ca="1" si="37"/>
        <v>03</v>
      </c>
      <c r="J797" s="28" t="str">
        <f ca="1">ДАННЫЕ!$F797&amp;H797&amp;I797&amp;ДАННЫЕ!$I797&amp;"m"&amp;IF(ДАННЫЕ!$I797&gt;0,IF(ДАННЫЕ!$J797&gt;0,0,1),"")&amp;"f"&amp;IF(ДАННЫЕ!$R797&gt;0,IF(YEAR(ДАННЫЕ!$F$1)=YEAR(ДАННЫЕ!$R797),1,0),0)&amp;"z"&amp;ДАННЫЕ!$R797&amp;"p"&amp;ДАННЫЕ!$S797&amp;"i"&amp;ДАННЫЕ!$T797&amp;"h"&amp;ДАННЫЕ!$K797&amp;"be"&amp;ДАННЫЕ!$BI797&amp;"CD"&amp;IF(ДАННЫЕ!BF797&gt;500,4,IF(ДАННЫЕ!BF797&gt;350,3,IF(ДАННЫЕ!BF797&gt;200,2,IF(ДАННЫЕ!BF797&gt;0,1,0))))&amp;"g"&amp;B797&amp;"d"&amp;H797&amp;"l"&amp;ДАННЫЕ!AT797&amp;"a"&amp;ДАННЫЕ!$V797&amp;"v"&amp;R797&amp;"k"&amp;ДАННЫЕ!$U797&amp;"s"&amp;ДАННЫЕ!$Y797&amp;"t"&amp;ДАННЫЕ!$X797&amp;"b"&amp;IF(ДАННЫЕ!$Q797&gt;1,1,0)&amp;"PP"&amp;ДАННЫЕ!Z797&amp;"c"&amp;S797&amp;"x"&amp;IF(ДАННЫЕ!$BY797&gt;0,IF(YEAR(ДАННЫЕ!$F$1)=YEAR(ДАННЫЕ!$BY797),1,0),0)&amp;"n"&amp;IF(ДАННЫЕ!$BZ797&gt;0,IF(YEAR(ДАННЫЕ!$F$1)=YEAR(ДАННЫЕ!$BZ797),1,0),0)&amp;"u"&amp;D797&amp;"z"&amp;IF(ДАННЫЕ!$CL797&gt;0,IF(YEAR(ДАННЫЕ!$F$1)&gt;YEAR(ДАННЫЕ!$CL797),11,12),0)</f>
        <v>03mf0zpihbeCD0g0dlav0kstb0PPc0x0n0u0z0</v>
      </c>
      <c r="K797" s="28" t="str">
        <f ca="1">ДАННЫЕ!$I797&amp;"x"&amp;B797&amp;"w"&amp;IF(T797+ДАННЫЕ!AD797+ДАННЫЕ!AE797+ДАННЫЕ!AF797+ДАННЫЕ!AG797+ДАННЫЕ!AH797+ДАННЫЕ!$AL797+ДАННЫЕ!AI797+ДАННЫЕ!AJ797+ДАННЫЕ!AK797+ДАННЫЕ!AP797+ДАННЫЕ!AQ797+ДАННЫЕ!AR797+ДАННЫЕ!$AM797+ДАННЫЕ!$AN797+ДАННЫЕ!AS797+ДАННЫЕ!AT797&gt;0,1,0)&amp;IF(OR(T797=2,ДАННЫЕ!AD797=2,ДАННЫЕ!AE797=2,ДАННЫЕ!AF797=2,ДАННЫЕ!AG797=2,ДАННЫЕ!AH797=2,ДАННЫЕ!$AL797=2,ДАННЫЕ!AI797=2,ДАННЫЕ!AJ797=2,ДАННЫЕ!AK797=2,ДАННЫЕ!AP797=2,ДАННЫЕ!AQ797=2,ДАННЫЕ!AR797=2,ДАННЫЕ!$AM797=2,ДАННЫЕ!$AN797=2,ДАННЫЕ!AS797=2,ДАННЫЕ!AT797=2),2,0)&amp;"t"&amp;IF(T797&gt;0,"1"&amp;T797,"00")&amp;"f"&amp;IF(ДАННЫЕ!$AC797,"1"&amp;ДАННЫЕ!$AC797,"00")&amp;"b"&amp;IF(ДАННЫЕ!$AD797,"1"&amp;ДАННЫЕ!$AD797,"00")&amp;"g"&amp;IF(ДАННЫЕ!$AF797,"1"&amp;ДАННЫЕ!$AF797,"00")&amp;"c"&amp;IF(ДАННЫЕ!$AG797,"1"&amp;ДАННЫЕ!$AG797,"00")&amp;"i"&amp;IF(ДАННЫЕ!$AH797,"1"&amp;ДАННЫЕ!$AH797,"00")&amp;"r"&amp;IF(ДАННЫЕ!$AL797,"1"&amp;ДАННЫЕ!$AL797,"00")&amp;"m"&amp;IF(ДАННЫЕ!$AI797,"1"&amp;ДАННЫЕ!$AI797,"00")&amp;"hS"&amp;IF(ДАННЫЕ!$AJ797,"1"&amp;ДАННЫЕ!$AJ797,"00")&amp;"hZ"&amp;IF(ДАННЫЕ!$AK797,"1"&amp;ДАННЫЕ!$AK797,"00")&amp;"p"&amp;IF(ДАННЫЕ!$AP797,"1"&amp;ДАННЫЕ!$AP797,"00")&amp;"k"&amp;IF(ДАННЫЕ!$AQ797,"1"&amp;ДАННЫЕ!$AQ797,"00")&amp;"z"&amp;IF(ДАННЫЕ!$AR797,"1"&amp;ДАННЫЕ!$AR797,"00")&amp;"j"&amp;IF(ДАННЫЕ!$AM797,"1"&amp;ДАННЫЕ!$AM797,"00")&amp;"n"&amp;IF(ДАННЫЕ!$AN797,"1"&amp;ДАННЫЕ!$AN797,"00")&amp;"E"&amp;ДАННЫЕ!BI797&amp;"L"&amp;ДАННЫЕ!AO797&amp;"h"&amp;IF(ДАННЫЕ!$AU797&gt;0,1,0)&amp;"v"&amp;IF(ДАННЫЕ!$AW797&gt;0,1,0)&amp;"a"&amp;IF(ДАННЫЕ!$AS797,"1"&amp;ДАННЫЕ!$AS797,"00")&amp;"s"&amp;IF(ДАННЫЕ!$AT797,"1"&amp;ДАННЫЕ!$AT797,"00")&amp;"u"&amp;IF(ДАННЫЕ!$CJ797&gt;0,1,0)&amp;"y"&amp;B797&amp;"d"&amp;H797&amp;"e"&amp;F797&amp;G797</f>
        <v>x0w00t00f00b00g00c00i00r00m00hS00hZ00p00k00z00j00n00ELh0v0a00s00u0y0de</v>
      </c>
      <c r="L797" s="28" t="str">
        <f ca="1">ДАННЫЕ!$I797&amp;"VN"&amp;IF(ДАННЫЕ!AW797&gt;0,11,10)&amp;"CD"&amp;IF(ДАННЫЕ!BF797&gt;500,16,IF(ДАННЫЕ!BF797&gt;350,15,IF(ДАННЫЕ!BF797&gt;=200,14,IF(ДАННЫЕ!BF797&gt;=100,13,IF(ДАННЫЕ!BF797&gt;=50,12,IF(ДАННЫЕ!BF797&gt;0,11,10))))))&amp;"AR"&amp;IF(ДАННЫЕ!BX797&gt;0,1,0)&amp;"GD"&amp;B797&amp;"VV"&amp;IF(E797&gt;=5,IF(E797&lt;18,1,0),0)</f>
        <v>VN10CD10AR0GD0VV0</v>
      </c>
      <c r="M797" s="28" t="str">
        <f>ДАННЫЕ!$I797&amp;"b"&amp;ДАННЫЕ!$BI797&amp;"r"&amp;ДАННЫЕ!$BJ797&amp;"CD"&amp;IF(ДАННЫЕ!BF797&gt;0,IF(ДАННЫЕ!BF797&lt;200,1,IF(ДАННЫЕ!BF797&lt;350,2,3)),0)&amp;"h"&amp;IF(ДАННЫЕ!$BK797+ДАННЫЕ!$BL797+ДАННЫЕ!$BM797&gt;0,1,0)&amp;"x"&amp;ДАННЫЕ!$BK797&amp;"y"&amp;ДАННЫЕ!$BL797&amp;"z"&amp;ДАННЫЕ!$BM797&amp;"c"&amp;IF(ДАННЫЕ!$BK797+ДАННЫЕ!$BL797+ДАННЫЕ!$BM797=3,1,0)&amp;"a"&amp;IF(ДАННЫЕ!$BQ797+ДАННЫЕ!$BR797&gt;0,1,0)&amp;"d"&amp;ДАННЫЕ!$BQ797&amp;"v"&amp;ДАННЫЕ!$BR797&amp;"p"&amp;ДАННЫЕ!$BS797&amp;"n"&amp;ДАННЫЕ!$BU797&amp;"t"&amp;ДАННЫЕ!$BV797&amp;"o"&amp;ДАННЫЕ!$BT797&amp;"l"&amp;IF(ДАННЫЕ!$BN797&gt;0,1,0)&amp;ДАННЫЕ!$BN797&amp;"g"&amp;ДАННЫЕ!$BO797&amp;"s"&amp;ДАННЫЕ!$BP797&amp;"DZ"&amp;IF(ДАННЫЕ!B797-ДАННЫЕ!G797 &lt; 60,IF(ДАННЫЕ!B797-ДАННЫЕ!G797 &gt;= 0,1,0),0)&amp;"u"&amp;IF(ДАННЫЕ!$CJ797&gt;0,1,0)</f>
        <v>brCD0h0xyzc0a0dvpntol0gsDZ1u0</v>
      </c>
      <c r="N797" s="28" t="str">
        <f ca="1">ДАННЫЕ!$F797&amp;ДАННЫЕ!$I797&amp;"g"&amp;B797&amp;"cf"&amp;D797&amp;"a"&amp;IF(ДАННЫЕ!$BX797&gt;0,1,0)&amp;IF(ДАННЫЕ!$BF797&gt;500,1,IF(ДАННЫЕ!$BF797&gt;350,2,IF(ДАННЫЕ!$BF797&gt;=200,3,IF(ДАННЫЕ!$BF797&gt;=100,4,IF(ДАННЫЕ!$BF797&gt;=50,5,IF(ДАННЫЕ!$BF797&lt;50,6,0))))))&amp;"AR"&amp;IF(DATEDIF(ДАННЫЕ!$BX797,ДАННЫЕ!$F$1,"y")&gt;1,1,0)&amp;"VG"&amp;IF(ДАННЫЕ!$BH797="0",1,0)&amp;"o"&amp;IF(T797+ДАННЫЕ!$AF797+ДАННЫЕ!$AG797+ДАННЫЕ!$AH797+ДАННЫЕ!$AI797+ДАННЫЕ!$AJ797+ДАННЫЕ!$AP797+ДАННЫЕ!$AQ797+ДАННЫЕ!$AR797+ДАННЫЕ!$AU797+ДАННЫЕ!$AW797+ДАННЫЕ!$AS797+ДАННЫЕ!$AT797&gt;0,1,0)&amp;"x"&amp;ДАННЫЕ!$AG797&amp;"p"&amp;IF(ДАННЫЕ!$BY797&gt;0,1,0)&amp;"v"&amp;IF(ДАННЫЕ!$BZ797&gt;0,1,0)&amp;"n"&amp;ДАННЫЕ!$CA797&amp;"t"&amp;ДАННЫЕ!$AY797&amp;"k"&amp;ДАННЫЕ!$CB797&amp;"q"&amp;ДАННЫЕ!$CC797&amp;"w"&amp;ДАННЫЕ!$CD797&amp;"e"&amp;ДАННЫЕ!$CE797&amp;"m"&amp;ДАННЫЕ!$CF797&amp;"c"&amp;ДАННЫЕ!$CG797&amp;"z"&amp;ДАННЫЕ!$CH797&amp;"d"&amp;IF(H797=4,1,0)&amp;"s"&amp;IF(ДАННЫЕ!$J797=1,0,1)&amp;"u"&amp;IF(ДАННЫЕ!$CJ797&gt;0,1,0)</f>
        <v>g0cf0a06AR1VG0o0xp0v0ntkqwemczd0s1u0</v>
      </c>
      <c r="O797" s="28" t="str">
        <f>ДАННЫЕ!$I797&amp;"g"&amp;B797&amp;A797&amp;"f"&amp;P797&amp;"c"&amp;IF(ДАННЫЕ!$U797&gt;0,1,0)&amp;"s"&amp;IF(ДАННЫЕ!$Q797&gt;0,IF(YEAR(ДАННЫЕ!$F$1)=YEAR(ДАННЫЕ!$Q797),IF(MONTH(ДАННЫЕ!$F$1)=MONTH(ДАННЫЕ!$Q797),111,11),1),0)&amp;"i"&amp;IF(ДАННЫЕ!$R797+ДАННЫЕ!$S797+ДАННЫЕ!$T797=0,0,1)&amp;"h"&amp;IF(ДАННЫЕ!$P797&gt;0,1,0)&amp;"p"&amp;IF(ДАННЫЕ!$CI797&gt;0,IF(YEAR(ДАННЫЕ!$F$1)=YEAR(ДАННЫЕ!$CI797),IF(MONTH(ДАННЫЕ!$F$1)=MONTH(ДАННЫЕ!$CI797),111,11),1),0)&amp;"d"&amp;IF(ДАННЫЕ!$CJ797&gt;0,IF(YEAR(ДАННЫЕ!$F$1)=YEAR(ДАННЫЕ!$CJ797),IF(MONTH(ДАННЫЕ!$F$1)=MONTH(ДАННЫЕ!$CJ797),111,11),1),0)&amp;"o"&amp;IF(ДАННЫЕ!$CK797&gt;0,IF(MONTH(ДАННЫЕ!$F$1)=MONTH(ДАННЫЕ!$CK797),111,11),0)&amp;"v"&amp;IF(ДАННЫЕ!$BE797&gt;0,IF(MONTH(ДАННЫЕ!$F$1)=MONTH(ДАННЫЕ!$BE797),111,11),0)</f>
        <v>g00f0c0s0i0h0p0d0o0v0</v>
      </c>
      <c r="P797" s="15">
        <f t="shared" si="38"/>
        <v>0</v>
      </c>
      <c r="Q797" s="15">
        <f>IF(ДАННЫЕ!$F$1&gt;ДАННЫЕ!$N797,IF(YEAR(ДАННЫЕ!$F$1)=YEAR(ДАННЫЕ!M797),1,0),0)</f>
        <v>0</v>
      </c>
      <c r="R797" s="15">
        <f>IF(ДАННЫЕ!$F$1&gt;ДАННЫЕ!$N797,IF(YEAR(ДАННЫЕ!$F$1)=YEAR(ДАННЫЕ!N797),1,0),0)</f>
        <v>0</v>
      </c>
      <c r="S797" s="15">
        <f>IF(ДАННЫЕ!$AA797="2А",1,IF(ДАННЫЕ!$AA797="2Б",2,IF(ДАННЫЕ!$AA797="2В",3,IF(ДАННЫЕ!$AA797=3,4,IF(ДАННЫЕ!$AA797="4А",5,IF(ДАННЫЕ!$AA797="4Б",6,IF(ДАННЫЕ!$AA797="4В",7,IF(ДАННЫЕ!$AA797=5,8,0))))))))</f>
        <v>0</v>
      </c>
      <c r="T797" s="15">
        <f>IF(OR(ДАННЫЕ!$AC797=2,ДАННЫЕ!$AD797=2,ДАННЫЕ!$AE797=2),2,IF(OR(ДАННЫЕ!$AC797=1,ДАННЫЕ!$AD797=1,ДАННЫЕ!$AE797=1),1,0))</f>
        <v>0</v>
      </c>
    </row>
    <row r="798" spans="1:20" ht="15" customHeight="1" x14ac:dyDescent="0.2">
      <c r="A798" s="78">
        <f>IF(B798&gt;0,IF(MONTH(ДАННЫЕ!$F$1)=MONTH(ДАННЫЕ!$B798),1,0),0)</f>
        <v>0</v>
      </c>
      <c r="B798" s="14">
        <f>IF(ДАННЫЕ!$B798&gt;0,IF(YEAR(ДАННЫЕ!$F$1)=YEAR(ДАННЫЕ!$B798),1,0),0)</f>
        <v>0</v>
      </c>
      <c r="C798" s="14">
        <f>IF(ДАННЫЕ!$CM798&gt;0,IF(YEAR(ДАННЫЕ!$F$1)=YEAR(ДАННЫЕ!$CM798),1,0),0)</f>
        <v>0</v>
      </c>
      <c r="D798" s="14">
        <f>IF(ДАННЫЕ!$CJ798&gt;0,IF(ДАННЫЕ!$CL798&gt;ДАННЫЕ!$F$1,1,IF(ДАННЫЕ!$CL798&gt;0,0,1)),0)</f>
        <v>0</v>
      </c>
      <c r="E798" s="43" t="str">
        <f ca="1">IF(ДАННЫЕ!$F$1&gt;0,IF(ДАННЫЕ!$G798&gt;0,DATEDIF(ДАННЫЕ!$G798,ДАННЫЕ!$F$1,"y"),""),IF(ДАННЫЕ!$G798&gt;0,DATEDIF(ДАННЫЕ!$G798,TODAY(),"y"),""))</f>
        <v/>
      </c>
      <c r="F798" s="43" t="str">
        <f xml:space="preserve"> IF(ДАННЫЕ!$F798="М",IF(E798&gt;=18,IF(E798&lt;60,1,""),""),"")&amp;IF(ДАННЫЕ!$F798="Ж",IF(E798&gt;=18,IF(E798&lt;55,1,""),""),"")</f>
        <v/>
      </c>
      <c r="G798" s="43" t="str">
        <f xml:space="preserve"> IF(ДАННЫЕ!$F798="М",IF(E798&gt;=60,2,""),"")&amp;IF(ДАННЫЕ!$F798="Ж",IF(E798&gt;=55,2,""),"")</f>
        <v/>
      </c>
      <c r="H798" s="43" t="str">
        <f t="shared" ca="1" si="36"/>
        <v/>
      </c>
      <c r="I798" s="43" t="str">
        <f t="shared" ca="1" si="37"/>
        <v>03</v>
      </c>
      <c r="J798" s="28" t="str">
        <f ca="1">ДАННЫЕ!$F798&amp;H798&amp;I798&amp;ДАННЫЕ!$I798&amp;"m"&amp;IF(ДАННЫЕ!$I798&gt;0,IF(ДАННЫЕ!$J798&gt;0,0,1),"")&amp;"f"&amp;IF(ДАННЫЕ!$R798&gt;0,IF(YEAR(ДАННЫЕ!$F$1)=YEAR(ДАННЫЕ!$R798),1,0),0)&amp;"z"&amp;ДАННЫЕ!$R798&amp;"p"&amp;ДАННЫЕ!$S798&amp;"i"&amp;ДАННЫЕ!$T798&amp;"h"&amp;ДАННЫЕ!$K798&amp;"be"&amp;ДАННЫЕ!$BI798&amp;"CD"&amp;IF(ДАННЫЕ!BF798&gt;500,4,IF(ДАННЫЕ!BF798&gt;350,3,IF(ДАННЫЕ!BF798&gt;200,2,IF(ДАННЫЕ!BF798&gt;0,1,0))))&amp;"g"&amp;B798&amp;"d"&amp;H798&amp;"l"&amp;ДАННЫЕ!AT798&amp;"a"&amp;ДАННЫЕ!$V798&amp;"v"&amp;R798&amp;"k"&amp;ДАННЫЕ!$U798&amp;"s"&amp;ДАННЫЕ!$Y798&amp;"t"&amp;ДАННЫЕ!$X798&amp;"b"&amp;IF(ДАННЫЕ!$Q798&gt;1,1,0)&amp;"PP"&amp;ДАННЫЕ!Z798&amp;"c"&amp;S798&amp;"x"&amp;IF(ДАННЫЕ!$BY798&gt;0,IF(YEAR(ДАННЫЕ!$F$1)=YEAR(ДАННЫЕ!$BY798),1,0),0)&amp;"n"&amp;IF(ДАННЫЕ!$BZ798&gt;0,IF(YEAR(ДАННЫЕ!$F$1)=YEAR(ДАННЫЕ!$BZ798),1,0),0)&amp;"u"&amp;D798&amp;"z"&amp;IF(ДАННЫЕ!$CL798&gt;0,IF(YEAR(ДАННЫЕ!$F$1)&gt;YEAR(ДАННЫЕ!$CL798),11,12),0)</f>
        <v>03mf0zpihbeCD0g0dlav0kstb0PPc0x0n0u0z0</v>
      </c>
      <c r="K798" s="28" t="str">
        <f ca="1">ДАННЫЕ!$I798&amp;"x"&amp;B798&amp;"w"&amp;IF(T798+ДАННЫЕ!AD798+ДАННЫЕ!AE798+ДАННЫЕ!AF798+ДАННЫЕ!AG798+ДАННЫЕ!AH798+ДАННЫЕ!$AL798+ДАННЫЕ!AI798+ДАННЫЕ!AJ798+ДАННЫЕ!AK798+ДАННЫЕ!AP798+ДАННЫЕ!AQ798+ДАННЫЕ!AR798+ДАННЫЕ!$AM798+ДАННЫЕ!$AN798+ДАННЫЕ!AS798+ДАННЫЕ!AT798&gt;0,1,0)&amp;IF(OR(T798=2,ДАННЫЕ!AD798=2,ДАННЫЕ!AE798=2,ДАННЫЕ!AF798=2,ДАННЫЕ!AG798=2,ДАННЫЕ!AH798=2,ДАННЫЕ!$AL798=2,ДАННЫЕ!AI798=2,ДАННЫЕ!AJ798=2,ДАННЫЕ!AK798=2,ДАННЫЕ!AP798=2,ДАННЫЕ!AQ798=2,ДАННЫЕ!AR798=2,ДАННЫЕ!$AM798=2,ДАННЫЕ!$AN798=2,ДАННЫЕ!AS798=2,ДАННЫЕ!AT798=2),2,0)&amp;"t"&amp;IF(T798&gt;0,"1"&amp;T798,"00")&amp;"f"&amp;IF(ДАННЫЕ!$AC798,"1"&amp;ДАННЫЕ!$AC798,"00")&amp;"b"&amp;IF(ДАННЫЕ!$AD798,"1"&amp;ДАННЫЕ!$AD798,"00")&amp;"g"&amp;IF(ДАННЫЕ!$AF798,"1"&amp;ДАННЫЕ!$AF798,"00")&amp;"c"&amp;IF(ДАННЫЕ!$AG798,"1"&amp;ДАННЫЕ!$AG798,"00")&amp;"i"&amp;IF(ДАННЫЕ!$AH798,"1"&amp;ДАННЫЕ!$AH798,"00")&amp;"r"&amp;IF(ДАННЫЕ!$AL798,"1"&amp;ДАННЫЕ!$AL798,"00")&amp;"m"&amp;IF(ДАННЫЕ!$AI798,"1"&amp;ДАННЫЕ!$AI798,"00")&amp;"hS"&amp;IF(ДАННЫЕ!$AJ798,"1"&amp;ДАННЫЕ!$AJ798,"00")&amp;"hZ"&amp;IF(ДАННЫЕ!$AK798,"1"&amp;ДАННЫЕ!$AK798,"00")&amp;"p"&amp;IF(ДАННЫЕ!$AP798,"1"&amp;ДАННЫЕ!$AP798,"00")&amp;"k"&amp;IF(ДАННЫЕ!$AQ798,"1"&amp;ДАННЫЕ!$AQ798,"00")&amp;"z"&amp;IF(ДАННЫЕ!$AR798,"1"&amp;ДАННЫЕ!$AR798,"00")&amp;"j"&amp;IF(ДАННЫЕ!$AM798,"1"&amp;ДАННЫЕ!$AM798,"00")&amp;"n"&amp;IF(ДАННЫЕ!$AN798,"1"&amp;ДАННЫЕ!$AN798,"00")&amp;"E"&amp;ДАННЫЕ!BI798&amp;"L"&amp;ДАННЫЕ!AO798&amp;"h"&amp;IF(ДАННЫЕ!$AU798&gt;0,1,0)&amp;"v"&amp;IF(ДАННЫЕ!$AW798&gt;0,1,0)&amp;"a"&amp;IF(ДАННЫЕ!$AS798,"1"&amp;ДАННЫЕ!$AS798,"00")&amp;"s"&amp;IF(ДАННЫЕ!$AT798,"1"&amp;ДАННЫЕ!$AT798,"00")&amp;"u"&amp;IF(ДАННЫЕ!$CJ798&gt;0,1,0)&amp;"y"&amp;B798&amp;"d"&amp;H798&amp;"e"&amp;F798&amp;G798</f>
        <v>x0w00t00f00b00g00c00i00r00m00hS00hZ00p00k00z00j00n00ELh0v0a00s00u0y0de</v>
      </c>
      <c r="L798" s="28" t="str">
        <f ca="1">ДАННЫЕ!$I798&amp;"VN"&amp;IF(ДАННЫЕ!AW798&gt;0,11,10)&amp;"CD"&amp;IF(ДАННЫЕ!BF798&gt;500,16,IF(ДАННЫЕ!BF798&gt;350,15,IF(ДАННЫЕ!BF798&gt;=200,14,IF(ДАННЫЕ!BF798&gt;=100,13,IF(ДАННЫЕ!BF798&gt;=50,12,IF(ДАННЫЕ!BF798&gt;0,11,10))))))&amp;"AR"&amp;IF(ДАННЫЕ!BX798&gt;0,1,0)&amp;"GD"&amp;B798&amp;"VV"&amp;IF(E798&gt;=5,IF(E798&lt;18,1,0),0)</f>
        <v>VN10CD10AR0GD0VV0</v>
      </c>
      <c r="M798" s="28" t="str">
        <f>ДАННЫЕ!$I798&amp;"b"&amp;ДАННЫЕ!$BI798&amp;"r"&amp;ДАННЫЕ!$BJ798&amp;"CD"&amp;IF(ДАННЫЕ!BF798&gt;0,IF(ДАННЫЕ!BF798&lt;200,1,IF(ДАННЫЕ!BF798&lt;350,2,3)),0)&amp;"h"&amp;IF(ДАННЫЕ!$BK798+ДАННЫЕ!$BL798+ДАННЫЕ!$BM798&gt;0,1,0)&amp;"x"&amp;ДАННЫЕ!$BK798&amp;"y"&amp;ДАННЫЕ!$BL798&amp;"z"&amp;ДАННЫЕ!$BM798&amp;"c"&amp;IF(ДАННЫЕ!$BK798+ДАННЫЕ!$BL798+ДАННЫЕ!$BM798=3,1,0)&amp;"a"&amp;IF(ДАННЫЕ!$BQ798+ДАННЫЕ!$BR798&gt;0,1,0)&amp;"d"&amp;ДАННЫЕ!$BQ798&amp;"v"&amp;ДАННЫЕ!$BR798&amp;"p"&amp;ДАННЫЕ!$BS798&amp;"n"&amp;ДАННЫЕ!$BU798&amp;"t"&amp;ДАННЫЕ!$BV798&amp;"o"&amp;ДАННЫЕ!$BT798&amp;"l"&amp;IF(ДАННЫЕ!$BN798&gt;0,1,0)&amp;ДАННЫЕ!$BN798&amp;"g"&amp;ДАННЫЕ!$BO798&amp;"s"&amp;ДАННЫЕ!$BP798&amp;"DZ"&amp;IF(ДАННЫЕ!B798-ДАННЫЕ!G798 &lt; 60,IF(ДАННЫЕ!B798-ДАННЫЕ!G798 &gt;= 0,1,0),0)&amp;"u"&amp;IF(ДАННЫЕ!$CJ798&gt;0,1,0)</f>
        <v>brCD0h0xyzc0a0dvpntol0gsDZ1u0</v>
      </c>
      <c r="N798" s="28" t="str">
        <f ca="1">ДАННЫЕ!$F798&amp;ДАННЫЕ!$I798&amp;"g"&amp;B798&amp;"cf"&amp;D798&amp;"a"&amp;IF(ДАННЫЕ!$BX798&gt;0,1,0)&amp;IF(ДАННЫЕ!$BF798&gt;500,1,IF(ДАННЫЕ!$BF798&gt;350,2,IF(ДАННЫЕ!$BF798&gt;=200,3,IF(ДАННЫЕ!$BF798&gt;=100,4,IF(ДАННЫЕ!$BF798&gt;=50,5,IF(ДАННЫЕ!$BF798&lt;50,6,0))))))&amp;"AR"&amp;IF(DATEDIF(ДАННЫЕ!$BX798,ДАННЫЕ!$F$1,"y")&gt;1,1,0)&amp;"VG"&amp;IF(ДАННЫЕ!$BH798="0",1,0)&amp;"o"&amp;IF(T798+ДАННЫЕ!$AF798+ДАННЫЕ!$AG798+ДАННЫЕ!$AH798+ДАННЫЕ!$AI798+ДАННЫЕ!$AJ798+ДАННЫЕ!$AP798+ДАННЫЕ!$AQ798+ДАННЫЕ!$AR798+ДАННЫЕ!$AU798+ДАННЫЕ!$AW798+ДАННЫЕ!$AS798+ДАННЫЕ!$AT798&gt;0,1,0)&amp;"x"&amp;ДАННЫЕ!$AG798&amp;"p"&amp;IF(ДАННЫЕ!$BY798&gt;0,1,0)&amp;"v"&amp;IF(ДАННЫЕ!$BZ798&gt;0,1,0)&amp;"n"&amp;ДАННЫЕ!$CA798&amp;"t"&amp;ДАННЫЕ!$AY798&amp;"k"&amp;ДАННЫЕ!$CB798&amp;"q"&amp;ДАННЫЕ!$CC798&amp;"w"&amp;ДАННЫЕ!$CD798&amp;"e"&amp;ДАННЫЕ!$CE798&amp;"m"&amp;ДАННЫЕ!$CF798&amp;"c"&amp;ДАННЫЕ!$CG798&amp;"z"&amp;ДАННЫЕ!$CH798&amp;"d"&amp;IF(H798=4,1,0)&amp;"s"&amp;IF(ДАННЫЕ!$J798=1,0,1)&amp;"u"&amp;IF(ДАННЫЕ!$CJ798&gt;0,1,0)</f>
        <v>g0cf0a06AR1VG0o0xp0v0ntkqwemczd0s1u0</v>
      </c>
      <c r="O798" s="28" t="str">
        <f>ДАННЫЕ!$I798&amp;"g"&amp;B798&amp;A798&amp;"f"&amp;P798&amp;"c"&amp;IF(ДАННЫЕ!$U798&gt;0,1,0)&amp;"s"&amp;IF(ДАННЫЕ!$Q798&gt;0,IF(YEAR(ДАННЫЕ!$F$1)=YEAR(ДАННЫЕ!$Q798),IF(MONTH(ДАННЫЕ!$F$1)=MONTH(ДАННЫЕ!$Q798),111,11),1),0)&amp;"i"&amp;IF(ДАННЫЕ!$R798+ДАННЫЕ!$S798+ДАННЫЕ!$T798=0,0,1)&amp;"h"&amp;IF(ДАННЫЕ!$P798&gt;0,1,0)&amp;"p"&amp;IF(ДАННЫЕ!$CI798&gt;0,IF(YEAR(ДАННЫЕ!$F$1)=YEAR(ДАННЫЕ!$CI798),IF(MONTH(ДАННЫЕ!$F$1)=MONTH(ДАННЫЕ!$CI798),111,11),1),0)&amp;"d"&amp;IF(ДАННЫЕ!$CJ798&gt;0,IF(YEAR(ДАННЫЕ!$F$1)=YEAR(ДАННЫЕ!$CJ798),IF(MONTH(ДАННЫЕ!$F$1)=MONTH(ДАННЫЕ!$CJ798),111,11),1),0)&amp;"o"&amp;IF(ДАННЫЕ!$CK798&gt;0,IF(MONTH(ДАННЫЕ!$F$1)=MONTH(ДАННЫЕ!$CK798),111,11),0)&amp;"v"&amp;IF(ДАННЫЕ!$BE798&gt;0,IF(MONTH(ДАННЫЕ!$F$1)=MONTH(ДАННЫЕ!$BE798),111,11),0)</f>
        <v>g00f0c0s0i0h0p0d0o0v0</v>
      </c>
      <c r="P798" s="15">
        <f t="shared" si="38"/>
        <v>0</v>
      </c>
      <c r="Q798" s="15">
        <f>IF(ДАННЫЕ!$F$1&gt;ДАННЫЕ!$N798,IF(YEAR(ДАННЫЕ!$F$1)=YEAR(ДАННЫЕ!M798),1,0),0)</f>
        <v>0</v>
      </c>
      <c r="R798" s="15">
        <f>IF(ДАННЫЕ!$F$1&gt;ДАННЫЕ!$N798,IF(YEAR(ДАННЫЕ!$F$1)=YEAR(ДАННЫЕ!N798),1,0),0)</f>
        <v>0</v>
      </c>
      <c r="S798" s="15">
        <f>IF(ДАННЫЕ!$AA798="2А",1,IF(ДАННЫЕ!$AA798="2Б",2,IF(ДАННЫЕ!$AA798="2В",3,IF(ДАННЫЕ!$AA798=3,4,IF(ДАННЫЕ!$AA798="4А",5,IF(ДАННЫЕ!$AA798="4Б",6,IF(ДАННЫЕ!$AA798="4В",7,IF(ДАННЫЕ!$AA798=5,8,0))))))))</f>
        <v>0</v>
      </c>
      <c r="T798" s="15">
        <f>IF(OR(ДАННЫЕ!$AC798=2,ДАННЫЕ!$AD798=2,ДАННЫЕ!$AE798=2),2,IF(OR(ДАННЫЕ!$AC798=1,ДАННЫЕ!$AD798=1,ДАННЫЕ!$AE798=1),1,0))</f>
        <v>0</v>
      </c>
    </row>
    <row r="799" spans="1:20" ht="15" customHeight="1" x14ac:dyDescent="0.2">
      <c r="A799" s="78">
        <f>IF(B799&gt;0,IF(MONTH(ДАННЫЕ!$F$1)=MONTH(ДАННЫЕ!$B799),1,0),0)</f>
        <v>0</v>
      </c>
      <c r="B799" s="14">
        <f>IF(ДАННЫЕ!$B799&gt;0,IF(YEAR(ДАННЫЕ!$F$1)=YEAR(ДАННЫЕ!$B799),1,0),0)</f>
        <v>0</v>
      </c>
      <c r="C799" s="14">
        <f>IF(ДАННЫЕ!$CM799&gt;0,IF(YEAR(ДАННЫЕ!$F$1)=YEAR(ДАННЫЕ!$CM799),1,0),0)</f>
        <v>0</v>
      </c>
      <c r="D799" s="14">
        <f>IF(ДАННЫЕ!$CJ799&gt;0,IF(ДАННЫЕ!$CL799&gt;ДАННЫЕ!$F$1,1,IF(ДАННЫЕ!$CL799&gt;0,0,1)),0)</f>
        <v>0</v>
      </c>
      <c r="E799" s="43" t="str">
        <f ca="1">IF(ДАННЫЕ!$F$1&gt;0,IF(ДАННЫЕ!$G799&gt;0,DATEDIF(ДАННЫЕ!$G799,ДАННЫЕ!$F$1,"y"),""),IF(ДАННЫЕ!$G799&gt;0,DATEDIF(ДАННЫЕ!$G799,TODAY(),"y"),""))</f>
        <v/>
      </c>
      <c r="F799" s="43" t="str">
        <f xml:space="preserve"> IF(ДАННЫЕ!$F799="М",IF(E799&gt;=18,IF(E799&lt;60,1,""),""),"")&amp;IF(ДАННЫЕ!$F799="Ж",IF(E799&gt;=18,IF(E799&lt;55,1,""),""),"")</f>
        <v/>
      </c>
      <c r="G799" s="43" t="str">
        <f xml:space="preserve"> IF(ДАННЫЕ!$F799="М",IF(E799&gt;=60,2,""),"")&amp;IF(ДАННЫЕ!$F799="Ж",IF(E799&gt;=55,2,""),"")</f>
        <v/>
      </c>
      <c r="H799" s="43" t="str">
        <f t="shared" ca="1" si="36"/>
        <v/>
      </c>
      <c r="I799" s="43" t="str">
        <f t="shared" ca="1" si="37"/>
        <v>03</v>
      </c>
      <c r="J799" s="28" t="str">
        <f ca="1">ДАННЫЕ!$F799&amp;H799&amp;I799&amp;ДАННЫЕ!$I799&amp;"m"&amp;IF(ДАННЫЕ!$I799&gt;0,IF(ДАННЫЕ!$J799&gt;0,0,1),"")&amp;"f"&amp;IF(ДАННЫЕ!$R799&gt;0,IF(YEAR(ДАННЫЕ!$F$1)=YEAR(ДАННЫЕ!$R799),1,0),0)&amp;"z"&amp;ДАННЫЕ!$R799&amp;"p"&amp;ДАННЫЕ!$S799&amp;"i"&amp;ДАННЫЕ!$T799&amp;"h"&amp;ДАННЫЕ!$K799&amp;"be"&amp;ДАННЫЕ!$BI799&amp;"CD"&amp;IF(ДАННЫЕ!BF799&gt;500,4,IF(ДАННЫЕ!BF799&gt;350,3,IF(ДАННЫЕ!BF799&gt;200,2,IF(ДАННЫЕ!BF799&gt;0,1,0))))&amp;"g"&amp;B799&amp;"d"&amp;H799&amp;"l"&amp;ДАННЫЕ!AT799&amp;"a"&amp;ДАННЫЕ!$V799&amp;"v"&amp;R799&amp;"k"&amp;ДАННЫЕ!$U799&amp;"s"&amp;ДАННЫЕ!$Y799&amp;"t"&amp;ДАННЫЕ!$X799&amp;"b"&amp;IF(ДАННЫЕ!$Q799&gt;1,1,0)&amp;"PP"&amp;ДАННЫЕ!Z799&amp;"c"&amp;S799&amp;"x"&amp;IF(ДАННЫЕ!$BY799&gt;0,IF(YEAR(ДАННЫЕ!$F$1)=YEAR(ДАННЫЕ!$BY799),1,0),0)&amp;"n"&amp;IF(ДАННЫЕ!$BZ799&gt;0,IF(YEAR(ДАННЫЕ!$F$1)=YEAR(ДАННЫЕ!$BZ799),1,0),0)&amp;"u"&amp;D799&amp;"z"&amp;IF(ДАННЫЕ!$CL799&gt;0,IF(YEAR(ДАННЫЕ!$F$1)&gt;YEAR(ДАННЫЕ!$CL799),11,12),0)</f>
        <v>03mf0zpihbeCD0g0dlav0kstb0PPc0x0n0u0z0</v>
      </c>
      <c r="K799" s="28" t="str">
        <f ca="1">ДАННЫЕ!$I799&amp;"x"&amp;B799&amp;"w"&amp;IF(T799+ДАННЫЕ!AD799+ДАННЫЕ!AE799+ДАННЫЕ!AF799+ДАННЫЕ!AG799+ДАННЫЕ!AH799+ДАННЫЕ!$AL799+ДАННЫЕ!AI799+ДАННЫЕ!AJ799+ДАННЫЕ!AK799+ДАННЫЕ!AP799+ДАННЫЕ!AQ799+ДАННЫЕ!AR799+ДАННЫЕ!$AM799+ДАННЫЕ!$AN799+ДАННЫЕ!AS799+ДАННЫЕ!AT799&gt;0,1,0)&amp;IF(OR(T799=2,ДАННЫЕ!AD799=2,ДАННЫЕ!AE799=2,ДАННЫЕ!AF799=2,ДАННЫЕ!AG799=2,ДАННЫЕ!AH799=2,ДАННЫЕ!$AL799=2,ДАННЫЕ!AI799=2,ДАННЫЕ!AJ799=2,ДАННЫЕ!AK799=2,ДАННЫЕ!AP799=2,ДАННЫЕ!AQ799=2,ДАННЫЕ!AR799=2,ДАННЫЕ!$AM799=2,ДАННЫЕ!$AN799=2,ДАННЫЕ!AS799=2,ДАННЫЕ!AT799=2),2,0)&amp;"t"&amp;IF(T799&gt;0,"1"&amp;T799,"00")&amp;"f"&amp;IF(ДАННЫЕ!$AC799,"1"&amp;ДАННЫЕ!$AC799,"00")&amp;"b"&amp;IF(ДАННЫЕ!$AD799,"1"&amp;ДАННЫЕ!$AD799,"00")&amp;"g"&amp;IF(ДАННЫЕ!$AF799,"1"&amp;ДАННЫЕ!$AF799,"00")&amp;"c"&amp;IF(ДАННЫЕ!$AG799,"1"&amp;ДАННЫЕ!$AG799,"00")&amp;"i"&amp;IF(ДАННЫЕ!$AH799,"1"&amp;ДАННЫЕ!$AH799,"00")&amp;"r"&amp;IF(ДАННЫЕ!$AL799,"1"&amp;ДАННЫЕ!$AL799,"00")&amp;"m"&amp;IF(ДАННЫЕ!$AI799,"1"&amp;ДАННЫЕ!$AI799,"00")&amp;"hS"&amp;IF(ДАННЫЕ!$AJ799,"1"&amp;ДАННЫЕ!$AJ799,"00")&amp;"hZ"&amp;IF(ДАННЫЕ!$AK799,"1"&amp;ДАННЫЕ!$AK799,"00")&amp;"p"&amp;IF(ДАННЫЕ!$AP799,"1"&amp;ДАННЫЕ!$AP799,"00")&amp;"k"&amp;IF(ДАННЫЕ!$AQ799,"1"&amp;ДАННЫЕ!$AQ799,"00")&amp;"z"&amp;IF(ДАННЫЕ!$AR799,"1"&amp;ДАННЫЕ!$AR799,"00")&amp;"j"&amp;IF(ДАННЫЕ!$AM799,"1"&amp;ДАННЫЕ!$AM799,"00")&amp;"n"&amp;IF(ДАННЫЕ!$AN799,"1"&amp;ДАННЫЕ!$AN799,"00")&amp;"E"&amp;ДАННЫЕ!BI799&amp;"L"&amp;ДАННЫЕ!AO799&amp;"h"&amp;IF(ДАННЫЕ!$AU799&gt;0,1,0)&amp;"v"&amp;IF(ДАННЫЕ!$AW799&gt;0,1,0)&amp;"a"&amp;IF(ДАННЫЕ!$AS799,"1"&amp;ДАННЫЕ!$AS799,"00")&amp;"s"&amp;IF(ДАННЫЕ!$AT799,"1"&amp;ДАННЫЕ!$AT799,"00")&amp;"u"&amp;IF(ДАННЫЕ!$CJ799&gt;0,1,0)&amp;"y"&amp;B799&amp;"d"&amp;H799&amp;"e"&amp;F799&amp;G799</f>
        <v>x0w00t00f00b00g00c00i00r00m00hS00hZ00p00k00z00j00n00ELh0v0a00s00u0y0de</v>
      </c>
      <c r="L799" s="28" t="str">
        <f ca="1">ДАННЫЕ!$I799&amp;"VN"&amp;IF(ДАННЫЕ!AW799&gt;0,11,10)&amp;"CD"&amp;IF(ДАННЫЕ!BF799&gt;500,16,IF(ДАННЫЕ!BF799&gt;350,15,IF(ДАННЫЕ!BF799&gt;=200,14,IF(ДАННЫЕ!BF799&gt;=100,13,IF(ДАННЫЕ!BF799&gt;=50,12,IF(ДАННЫЕ!BF799&gt;0,11,10))))))&amp;"AR"&amp;IF(ДАННЫЕ!BX799&gt;0,1,0)&amp;"GD"&amp;B799&amp;"VV"&amp;IF(E799&gt;=5,IF(E799&lt;18,1,0),0)</f>
        <v>VN10CD10AR0GD0VV0</v>
      </c>
      <c r="M799" s="28" t="str">
        <f>ДАННЫЕ!$I799&amp;"b"&amp;ДАННЫЕ!$BI799&amp;"r"&amp;ДАННЫЕ!$BJ799&amp;"CD"&amp;IF(ДАННЫЕ!BF799&gt;0,IF(ДАННЫЕ!BF799&lt;200,1,IF(ДАННЫЕ!BF799&lt;350,2,3)),0)&amp;"h"&amp;IF(ДАННЫЕ!$BK799+ДАННЫЕ!$BL799+ДАННЫЕ!$BM799&gt;0,1,0)&amp;"x"&amp;ДАННЫЕ!$BK799&amp;"y"&amp;ДАННЫЕ!$BL799&amp;"z"&amp;ДАННЫЕ!$BM799&amp;"c"&amp;IF(ДАННЫЕ!$BK799+ДАННЫЕ!$BL799+ДАННЫЕ!$BM799=3,1,0)&amp;"a"&amp;IF(ДАННЫЕ!$BQ799+ДАННЫЕ!$BR799&gt;0,1,0)&amp;"d"&amp;ДАННЫЕ!$BQ799&amp;"v"&amp;ДАННЫЕ!$BR799&amp;"p"&amp;ДАННЫЕ!$BS799&amp;"n"&amp;ДАННЫЕ!$BU799&amp;"t"&amp;ДАННЫЕ!$BV799&amp;"o"&amp;ДАННЫЕ!$BT799&amp;"l"&amp;IF(ДАННЫЕ!$BN799&gt;0,1,0)&amp;ДАННЫЕ!$BN799&amp;"g"&amp;ДАННЫЕ!$BO799&amp;"s"&amp;ДАННЫЕ!$BP799&amp;"DZ"&amp;IF(ДАННЫЕ!B799-ДАННЫЕ!G799 &lt; 60,IF(ДАННЫЕ!B799-ДАННЫЕ!G799 &gt;= 0,1,0),0)&amp;"u"&amp;IF(ДАННЫЕ!$CJ799&gt;0,1,0)</f>
        <v>brCD0h0xyzc0a0dvpntol0gsDZ1u0</v>
      </c>
      <c r="N799" s="28" t="str">
        <f ca="1">ДАННЫЕ!$F799&amp;ДАННЫЕ!$I799&amp;"g"&amp;B799&amp;"cf"&amp;D799&amp;"a"&amp;IF(ДАННЫЕ!$BX799&gt;0,1,0)&amp;IF(ДАННЫЕ!$BF799&gt;500,1,IF(ДАННЫЕ!$BF799&gt;350,2,IF(ДАННЫЕ!$BF799&gt;=200,3,IF(ДАННЫЕ!$BF799&gt;=100,4,IF(ДАННЫЕ!$BF799&gt;=50,5,IF(ДАННЫЕ!$BF799&lt;50,6,0))))))&amp;"AR"&amp;IF(DATEDIF(ДАННЫЕ!$BX799,ДАННЫЕ!$F$1,"y")&gt;1,1,0)&amp;"VG"&amp;IF(ДАННЫЕ!$BH799="0",1,0)&amp;"o"&amp;IF(T799+ДАННЫЕ!$AF799+ДАННЫЕ!$AG799+ДАННЫЕ!$AH799+ДАННЫЕ!$AI799+ДАННЫЕ!$AJ799+ДАННЫЕ!$AP799+ДАННЫЕ!$AQ799+ДАННЫЕ!$AR799+ДАННЫЕ!$AU799+ДАННЫЕ!$AW799+ДАННЫЕ!$AS799+ДАННЫЕ!$AT799&gt;0,1,0)&amp;"x"&amp;ДАННЫЕ!$AG799&amp;"p"&amp;IF(ДАННЫЕ!$BY799&gt;0,1,0)&amp;"v"&amp;IF(ДАННЫЕ!$BZ799&gt;0,1,0)&amp;"n"&amp;ДАННЫЕ!$CA799&amp;"t"&amp;ДАННЫЕ!$AY799&amp;"k"&amp;ДАННЫЕ!$CB799&amp;"q"&amp;ДАННЫЕ!$CC799&amp;"w"&amp;ДАННЫЕ!$CD799&amp;"e"&amp;ДАННЫЕ!$CE799&amp;"m"&amp;ДАННЫЕ!$CF799&amp;"c"&amp;ДАННЫЕ!$CG799&amp;"z"&amp;ДАННЫЕ!$CH799&amp;"d"&amp;IF(H799=4,1,0)&amp;"s"&amp;IF(ДАННЫЕ!$J799=1,0,1)&amp;"u"&amp;IF(ДАННЫЕ!$CJ799&gt;0,1,0)</f>
        <v>g0cf0a06AR1VG0o0xp0v0ntkqwemczd0s1u0</v>
      </c>
      <c r="O799" s="28" t="str">
        <f>ДАННЫЕ!$I799&amp;"g"&amp;B799&amp;A799&amp;"f"&amp;P799&amp;"c"&amp;IF(ДАННЫЕ!$U799&gt;0,1,0)&amp;"s"&amp;IF(ДАННЫЕ!$Q799&gt;0,IF(YEAR(ДАННЫЕ!$F$1)=YEAR(ДАННЫЕ!$Q799),IF(MONTH(ДАННЫЕ!$F$1)=MONTH(ДАННЫЕ!$Q799),111,11),1),0)&amp;"i"&amp;IF(ДАННЫЕ!$R799+ДАННЫЕ!$S799+ДАННЫЕ!$T799=0,0,1)&amp;"h"&amp;IF(ДАННЫЕ!$P799&gt;0,1,0)&amp;"p"&amp;IF(ДАННЫЕ!$CI799&gt;0,IF(YEAR(ДАННЫЕ!$F$1)=YEAR(ДАННЫЕ!$CI799),IF(MONTH(ДАННЫЕ!$F$1)=MONTH(ДАННЫЕ!$CI799),111,11),1),0)&amp;"d"&amp;IF(ДАННЫЕ!$CJ799&gt;0,IF(YEAR(ДАННЫЕ!$F$1)=YEAR(ДАННЫЕ!$CJ799),IF(MONTH(ДАННЫЕ!$F$1)=MONTH(ДАННЫЕ!$CJ799),111,11),1),0)&amp;"o"&amp;IF(ДАННЫЕ!$CK799&gt;0,IF(MONTH(ДАННЫЕ!$F$1)=MONTH(ДАННЫЕ!$CK799),111,11),0)&amp;"v"&amp;IF(ДАННЫЕ!$BE799&gt;0,IF(MONTH(ДАННЫЕ!$F$1)=MONTH(ДАННЫЕ!$BE799),111,11),0)</f>
        <v>g00f0c0s0i0h0p0d0o0v0</v>
      </c>
      <c r="P799" s="15">
        <f t="shared" si="38"/>
        <v>0</v>
      </c>
      <c r="Q799" s="15">
        <f>IF(ДАННЫЕ!$F$1&gt;ДАННЫЕ!$N799,IF(YEAR(ДАННЫЕ!$F$1)=YEAR(ДАННЫЕ!M799),1,0),0)</f>
        <v>0</v>
      </c>
      <c r="R799" s="15">
        <f>IF(ДАННЫЕ!$F$1&gt;ДАННЫЕ!$N799,IF(YEAR(ДАННЫЕ!$F$1)=YEAR(ДАННЫЕ!N799),1,0),0)</f>
        <v>0</v>
      </c>
      <c r="S799" s="15">
        <f>IF(ДАННЫЕ!$AA799="2А",1,IF(ДАННЫЕ!$AA799="2Б",2,IF(ДАННЫЕ!$AA799="2В",3,IF(ДАННЫЕ!$AA799=3,4,IF(ДАННЫЕ!$AA799="4А",5,IF(ДАННЫЕ!$AA799="4Б",6,IF(ДАННЫЕ!$AA799="4В",7,IF(ДАННЫЕ!$AA799=5,8,0))))))))</f>
        <v>0</v>
      </c>
      <c r="T799" s="15">
        <f>IF(OR(ДАННЫЕ!$AC799=2,ДАННЫЕ!$AD799=2,ДАННЫЕ!$AE799=2),2,IF(OR(ДАННЫЕ!$AC799=1,ДАННЫЕ!$AD799=1,ДАННЫЕ!$AE799=1),1,0))</f>
        <v>0</v>
      </c>
    </row>
    <row r="800" spans="1:20" ht="15" customHeight="1" x14ac:dyDescent="0.2">
      <c r="A800" s="78">
        <f>IF(B800&gt;0,IF(MONTH(ДАННЫЕ!$F$1)=MONTH(ДАННЫЕ!$B800),1,0),0)</f>
        <v>0</v>
      </c>
      <c r="B800" s="14">
        <f>IF(ДАННЫЕ!$B800&gt;0,IF(YEAR(ДАННЫЕ!$F$1)=YEAR(ДАННЫЕ!$B800),1,0),0)</f>
        <v>0</v>
      </c>
      <c r="C800" s="14">
        <f>IF(ДАННЫЕ!$CM800&gt;0,IF(YEAR(ДАННЫЕ!$F$1)=YEAR(ДАННЫЕ!$CM800),1,0),0)</f>
        <v>0</v>
      </c>
      <c r="D800" s="14">
        <f>IF(ДАННЫЕ!$CJ800&gt;0,IF(ДАННЫЕ!$CL800&gt;ДАННЫЕ!$F$1,1,IF(ДАННЫЕ!$CL800&gt;0,0,1)),0)</f>
        <v>0</v>
      </c>
      <c r="E800" s="43" t="str">
        <f ca="1">IF(ДАННЫЕ!$F$1&gt;0,IF(ДАННЫЕ!$G800&gt;0,DATEDIF(ДАННЫЕ!$G800,ДАННЫЕ!$F$1,"y"),""),IF(ДАННЫЕ!$G800&gt;0,DATEDIF(ДАННЫЕ!$G800,TODAY(),"y"),""))</f>
        <v/>
      </c>
      <c r="F800" s="43" t="str">
        <f xml:space="preserve"> IF(ДАННЫЕ!$F800="М",IF(E800&gt;=18,IF(E800&lt;60,1,""),""),"")&amp;IF(ДАННЫЕ!$F800="Ж",IF(E800&gt;=18,IF(E800&lt;55,1,""),""),"")</f>
        <v/>
      </c>
      <c r="G800" s="43" t="str">
        <f xml:space="preserve"> IF(ДАННЫЕ!$F800="М",IF(E800&gt;=60,2,""),"")&amp;IF(ДАННЫЕ!$F800="Ж",IF(E800&gt;=55,2,""),"")</f>
        <v/>
      </c>
      <c r="H800" s="43" t="str">
        <f t="shared" ca="1" si="36"/>
        <v/>
      </c>
      <c r="I800" s="43" t="str">
        <f t="shared" ca="1" si="37"/>
        <v>03</v>
      </c>
      <c r="J800" s="28" t="str">
        <f ca="1">ДАННЫЕ!$F800&amp;H800&amp;I800&amp;ДАННЫЕ!$I800&amp;"m"&amp;IF(ДАННЫЕ!$I800&gt;0,IF(ДАННЫЕ!$J800&gt;0,0,1),"")&amp;"f"&amp;IF(ДАННЫЕ!$R800&gt;0,IF(YEAR(ДАННЫЕ!$F$1)=YEAR(ДАННЫЕ!$R800),1,0),0)&amp;"z"&amp;ДАННЫЕ!$R800&amp;"p"&amp;ДАННЫЕ!$S800&amp;"i"&amp;ДАННЫЕ!$T800&amp;"h"&amp;ДАННЫЕ!$K800&amp;"be"&amp;ДАННЫЕ!$BI800&amp;"CD"&amp;IF(ДАННЫЕ!BF800&gt;500,4,IF(ДАННЫЕ!BF800&gt;350,3,IF(ДАННЫЕ!BF800&gt;200,2,IF(ДАННЫЕ!BF800&gt;0,1,0))))&amp;"g"&amp;B800&amp;"d"&amp;H800&amp;"l"&amp;ДАННЫЕ!AT800&amp;"a"&amp;ДАННЫЕ!$V800&amp;"v"&amp;R800&amp;"k"&amp;ДАННЫЕ!$U800&amp;"s"&amp;ДАННЫЕ!$Y800&amp;"t"&amp;ДАННЫЕ!$X800&amp;"b"&amp;IF(ДАННЫЕ!$Q800&gt;1,1,0)&amp;"PP"&amp;ДАННЫЕ!Z800&amp;"c"&amp;S800&amp;"x"&amp;IF(ДАННЫЕ!$BY800&gt;0,IF(YEAR(ДАННЫЕ!$F$1)=YEAR(ДАННЫЕ!$BY800),1,0),0)&amp;"n"&amp;IF(ДАННЫЕ!$BZ800&gt;0,IF(YEAR(ДАННЫЕ!$F$1)=YEAR(ДАННЫЕ!$BZ800),1,0),0)&amp;"u"&amp;D800&amp;"z"&amp;IF(ДАННЫЕ!$CL800&gt;0,IF(YEAR(ДАННЫЕ!$F$1)&gt;YEAR(ДАННЫЕ!$CL800),11,12),0)</f>
        <v>03mf0zpihbeCD0g0dlav0kstb0PPc0x0n0u0z0</v>
      </c>
      <c r="K800" s="28" t="str">
        <f ca="1">ДАННЫЕ!$I800&amp;"x"&amp;B800&amp;"w"&amp;IF(T800+ДАННЫЕ!AD800+ДАННЫЕ!AE800+ДАННЫЕ!AF800+ДАННЫЕ!AG800+ДАННЫЕ!AH800+ДАННЫЕ!$AL800+ДАННЫЕ!AI800+ДАННЫЕ!AJ800+ДАННЫЕ!AK800+ДАННЫЕ!AP800+ДАННЫЕ!AQ800+ДАННЫЕ!AR800+ДАННЫЕ!$AM800+ДАННЫЕ!$AN800+ДАННЫЕ!AS800+ДАННЫЕ!AT800&gt;0,1,0)&amp;IF(OR(T800=2,ДАННЫЕ!AD800=2,ДАННЫЕ!AE800=2,ДАННЫЕ!AF800=2,ДАННЫЕ!AG800=2,ДАННЫЕ!AH800=2,ДАННЫЕ!$AL800=2,ДАННЫЕ!AI800=2,ДАННЫЕ!AJ800=2,ДАННЫЕ!AK800=2,ДАННЫЕ!AP800=2,ДАННЫЕ!AQ800=2,ДАННЫЕ!AR800=2,ДАННЫЕ!$AM800=2,ДАННЫЕ!$AN800=2,ДАННЫЕ!AS800=2,ДАННЫЕ!AT800=2),2,0)&amp;"t"&amp;IF(T800&gt;0,"1"&amp;T800,"00")&amp;"f"&amp;IF(ДАННЫЕ!$AC800,"1"&amp;ДАННЫЕ!$AC800,"00")&amp;"b"&amp;IF(ДАННЫЕ!$AD800,"1"&amp;ДАННЫЕ!$AD800,"00")&amp;"g"&amp;IF(ДАННЫЕ!$AF800,"1"&amp;ДАННЫЕ!$AF800,"00")&amp;"c"&amp;IF(ДАННЫЕ!$AG800,"1"&amp;ДАННЫЕ!$AG800,"00")&amp;"i"&amp;IF(ДАННЫЕ!$AH800,"1"&amp;ДАННЫЕ!$AH800,"00")&amp;"r"&amp;IF(ДАННЫЕ!$AL800,"1"&amp;ДАННЫЕ!$AL800,"00")&amp;"m"&amp;IF(ДАННЫЕ!$AI800,"1"&amp;ДАННЫЕ!$AI800,"00")&amp;"hS"&amp;IF(ДАННЫЕ!$AJ800,"1"&amp;ДАННЫЕ!$AJ800,"00")&amp;"hZ"&amp;IF(ДАННЫЕ!$AK800,"1"&amp;ДАННЫЕ!$AK800,"00")&amp;"p"&amp;IF(ДАННЫЕ!$AP800,"1"&amp;ДАННЫЕ!$AP800,"00")&amp;"k"&amp;IF(ДАННЫЕ!$AQ800,"1"&amp;ДАННЫЕ!$AQ800,"00")&amp;"z"&amp;IF(ДАННЫЕ!$AR800,"1"&amp;ДАННЫЕ!$AR800,"00")&amp;"j"&amp;IF(ДАННЫЕ!$AM800,"1"&amp;ДАННЫЕ!$AM800,"00")&amp;"n"&amp;IF(ДАННЫЕ!$AN800,"1"&amp;ДАННЫЕ!$AN800,"00")&amp;"E"&amp;ДАННЫЕ!BI800&amp;"L"&amp;ДАННЫЕ!AO800&amp;"h"&amp;IF(ДАННЫЕ!$AU800&gt;0,1,0)&amp;"v"&amp;IF(ДАННЫЕ!$AW800&gt;0,1,0)&amp;"a"&amp;IF(ДАННЫЕ!$AS800,"1"&amp;ДАННЫЕ!$AS800,"00")&amp;"s"&amp;IF(ДАННЫЕ!$AT800,"1"&amp;ДАННЫЕ!$AT800,"00")&amp;"u"&amp;IF(ДАННЫЕ!$CJ800&gt;0,1,0)&amp;"y"&amp;B800&amp;"d"&amp;H800&amp;"e"&amp;F800&amp;G800</f>
        <v>x0w00t00f00b00g00c00i00r00m00hS00hZ00p00k00z00j00n00ELh0v0a00s00u0y0de</v>
      </c>
      <c r="L800" s="28" t="str">
        <f ca="1">ДАННЫЕ!$I800&amp;"VN"&amp;IF(ДАННЫЕ!AW800&gt;0,11,10)&amp;"CD"&amp;IF(ДАННЫЕ!BF800&gt;500,16,IF(ДАННЫЕ!BF800&gt;350,15,IF(ДАННЫЕ!BF800&gt;=200,14,IF(ДАННЫЕ!BF800&gt;=100,13,IF(ДАННЫЕ!BF800&gt;=50,12,IF(ДАННЫЕ!BF800&gt;0,11,10))))))&amp;"AR"&amp;IF(ДАННЫЕ!BX800&gt;0,1,0)&amp;"GD"&amp;B800&amp;"VV"&amp;IF(E800&gt;=5,IF(E800&lt;18,1,0),0)</f>
        <v>VN10CD10AR0GD0VV0</v>
      </c>
      <c r="M800" s="28" t="str">
        <f>ДАННЫЕ!$I800&amp;"b"&amp;ДАННЫЕ!$BI800&amp;"r"&amp;ДАННЫЕ!$BJ800&amp;"CD"&amp;IF(ДАННЫЕ!BF800&gt;0,IF(ДАННЫЕ!BF800&lt;200,1,IF(ДАННЫЕ!BF800&lt;350,2,3)),0)&amp;"h"&amp;IF(ДАННЫЕ!$BK800+ДАННЫЕ!$BL800+ДАННЫЕ!$BM800&gt;0,1,0)&amp;"x"&amp;ДАННЫЕ!$BK800&amp;"y"&amp;ДАННЫЕ!$BL800&amp;"z"&amp;ДАННЫЕ!$BM800&amp;"c"&amp;IF(ДАННЫЕ!$BK800+ДАННЫЕ!$BL800+ДАННЫЕ!$BM800=3,1,0)&amp;"a"&amp;IF(ДАННЫЕ!$BQ800+ДАННЫЕ!$BR800&gt;0,1,0)&amp;"d"&amp;ДАННЫЕ!$BQ800&amp;"v"&amp;ДАННЫЕ!$BR800&amp;"p"&amp;ДАННЫЕ!$BS800&amp;"n"&amp;ДАННЫЕ!$BU800&amp;"t"&amp;ДАННЫЕ!$BV800&amp;"o"&amp;ДАННЫЕ!$BT800&amp;"l"&amp;IF(ДАННЫЕ!$BN800&gt;0,1,0)&amp;ДАННЫЕ!$BN800&amp;"g"&amp;ДАННЫЕ!$BO800&amp;"s"&amp;ДАННЫЕ!$BP800&amp;"DZ"&amp;IF(ДАННЫЕ!B800-ДАННЫЕ!G800 &lt; 60,IF(ДАННЫЕ!B800-ДАННЫЕ!G800 &gt;= 0,1,0),0)&amp;"u"&amp;IF(ДАННЫЕ!$CJ800&gt;0,1,0)</f>
        <v>brCD0h0xyzc0a0dvpntol0gsDZ1u0</v>
      </c>
      <c r="N800" s="28" t="str">
        <f ca="1">ДАННЫЕ!$F800&amp;ДАННЫЕ!$I800&amp;"g"&amp;B800&amp;"cf"&amp;D800&amp;"a"&amp;IF(ДАННЫЕ!$BX800&gt;0,1,0)&amp;IF(ДАННЫЕ!$BF800&gt;500,1,IF(ДАННЫЕ!$BF800&gt;350,2,IF(ДАННЫЕ!$BF800&gt;=200,3,IF(ДАННЫЕ!$BF800&gt;=100,4,IF(ДАННЫЕ!$BF800&gt;=50,5,IF(ДАННЫЕ!$BF800&lt;50,6,0))))))&amp;"AR"&amp;IF(DATEDIF(ДАННЫЕ!$BX800,ДАННЫЕ!$F$1,"y")&gt;1,1,0)&amp;"VG"&amp;IF(ДАННЫЕ!$BH800="0",1,0)&amp;"o"&amp;IF(T800+ДАННЫЕ!$AF800+ДАННЫЕ!$AG800+ДАННЫЕ!$AH800+ДАННЫЕ!$AI800+ДАННЫЕ!$AJ800+ДАННЫЕ!$AP800+ДАННЫЕ!$AQ800+ДАННЫЕ!$AR800+ДАННЫЕ!$AU800+ДАННЫЕ!$AW800+ДАННЫЕ!$AS800+ДАННЫЕ!$AT800&gt;0,1,0)&amp;"x"&amp;ДАННЫЕ!$AG800&amp;"p"&amp;IF(ДАННЫЕ!$BY800&gt;0,1,0)&amp;"v"&amp;IF(ДАННЫЕ!$BZ800&gt;0,1,0)&amp;"n"&amp;ДАННЫЕ!$CA800&amp;"t"&amp;ДАННЫЕ!$AY800&amp;"k"&amp;ДАННЫЕ!$CB800&amp;"q"&amp;ДАННЫЕ!$CC800&amp;"w"&amp;ДАННЫЕ!$CD800&amp;"e"&amp;ДАННЫЕ!$CE800&amp;"m"&amp;ДАННЫЕ!$CF800&amp;"c"&amp;ДАННЫЕ!$CG800&amp;"z"&amp;ДАННЫЕ!$CH800&amp;"d"&amp;IF(H800=4,1,0)&amp;"s"&amp;IF(ДАННЫЕ!$J800=1,0,1)&amp;"u"&amp;IF(ДАННЫЕ!$CJ800&gt;0,1,0)</f>
        <v>g0cf0a06AR1VG0o0xp0v0ntkqwemczd0s1u0</v>
      </c>
      <c r="O800" s="28" t="str">
        <f>ДАННЫЕ!$I800&amp;"g"&amp;B800&amp;A800&amp;"f"&amp;P800&amp;"c"&amp;IF(ДАННЫЕ!$U800&gt;0,1,0)&amp;"s"&amp;IF(ДАННЫЕ!$Q800&gt;0,IF(YEAR(ДАННЫЕ!$F$1)=YEAR(ДАННЫЕ!$Q800),IF(MONTH(ДАННЫЕ!$F$1)=MONTH(ДАННЫЕ!$Q800),111,11),1),0)&amp;"i"&amp;IF(ДАННЫЕ!$R800+ДАННЫЕ!$S800+ДАННЫЕ!$T800=0,0,1)&amp;"h"&amp;IF(ДАННЫЕ!$P800&gt;0,1,0)&amp;"p"&amp;IF(ДАННЫЕ!$CI800&gt;0,IF(YEAR(ДАННЫЕ!$F$1)=YEAR(ДАННЫЕ!$CI800),IF(MONTH(ДАННЫЕ!$F$1)=MONTH(ДАННЫЕ!$CI800),111,11),1),0)&amp;"d"&amp;IF(ДАННЫЕ!$CJ800&gt;0,IF(YEAR(ДАННЫЕ!$F$1)=YEAR(ДАННЫЕ!$CJ800),IF(MONTH(ДАННЫЕ!$F$1)=MONTH(ДАННЫЕ!$CJ800),111,11),1),0)&amp;"o"&amp;IF(ДАННЫЕ!$CK800&gt;0,IF(MONTH(ДАННЫЕ!$F$1)=MONTH(ДАННЫЕ!$CK800),111,11),0)&amp;"v"&amp;IF(ДАННЫЕ!$BE800&gt;0,IF(MONTH(ДАННЫЕ!$F$1)=MONTH(ДАННЫЕ!$BE800),111,11),0)</f>
        <v>g00f0c0s0i0h0p0d0o0v0</v>
      </c>
      <c r="P800" s="15">
        <f t="shared" si="38"/>
        <v>0</v>
      </c>
      <c r="Q800" s="15">
        <f>IF(ДАННЫЕ!$F$1&gt;ДАННЫЕ!$N800,IF(YEAR(ДАННЫЕ!$F$1)=YEAR(ДАННЫЕ!M800),1,0),0)</f>
        <v>0</v>
      </c>
      <c r="R800" s="15">
        <f>IF(ДАННЫЕ!$F$1&gt;ДАННЫЕ!$N800,IF(YEAR(ДАННЫЕ!$F$1)=YEAR(ДАННЫЕ!N800),1,0),0)</f>
        <v>0</v>
      </c>
      <c r="S800" s="15">
        <f>IF(ДАННЫЕ!$AA800="2А",1,IF(ДАННЫЕ!$AA800="2Б",2,IF(ДАННЫЕ!$AA800="2В",3,IF(ДАННЫЕ!$AA800=3,4,IF(ДАННЫЕ!$AA800="4А",5,IF(ДАННЫЕ!$AA800="4Б",6,IF(ДАННЫЕ!$AA800="4В",7,IF(ДАННЫЕ!$AA800=5,8,0))))))))</f>
        <v>0</v>
      </c>
      <c r="T800" s="15">
        <f>IF(OR(ДАННЫЕ!$AC800=2,ДАННЫЕ!$AD800=2,ДАННЫЕ!$AE800=2),2,IF(OR(ДАННЫЕ!$AC800=1,ДАННЫЕ!$AD800=1,ДАННЫЕ!$AE800=1),1,0))</f>
        <v>0</v>
      </c>
    </row>
    <row r="801" spans="1:20" ht="15" customHeight="1" x14ac:dyDescent="0.2">
      <c r="A801" s="78">
        <f>IF(B801&gt;0,IF(MONTH(ДАННЫЕ!$F$1)=MONTH(ДАННЫЕ!$B801),1,0),0)</f>
        <v>0</v>
      </c>
      <c r="B801" s="14">
        <f>IF(ДАННЫЕ!$B801&gt;0,IF(YEAR(ДАННЫЕ!$F$1)=YEAR(ДАННЫЕ!$B801),1,0),0)</f>
        <v>0</v>
      </c>
      <c r="C801" s="14">
        <f>IF(ДАННЫЕ!$CM801&gt;0,IF(YEAR(ДАННЫЕ!$F$1)=YEAR(ДАННЫЕ!$CM801),1,0),0)</f>
        <v>0</v>
      </c>
      <c r="D801" s="14">
        <f>IF(ДАННЫЕ!$CJ801&gt;0,IF(ДАННЫЕ!$CL801&gt;ДАННЫЕ!$F$1,1,IF(ДАННЫЕ!$CL801&gt;0,0,1)),0)</f>
        <v>0</v>
      </c>
      <c r="E801" s="43" t="str">
        <f ca="1">IF(ДАННЫЕ!$F$1&gt;0,IF(ДАННЫЕ!$G801&gt;0,DATEDIF(ДАННЫЕ!$G801,ДАННЫЕ!$F$1,"y"),""),IF(ДАННЫЕ!$G801&gt;0,DATEDIF(ДАННЫЕ!$G801,TODAY(),"y"),""))</f>
        <v/>
      </c>
      <c r="F801" s="43" t="str">
        <f xml:space="preserve"> IF(ДАННЫЕ!$F801="М",IF(E801&gt;=18,IF(E801&lt;60,1,""),""),"")&amp;IF(ДАННЫЕ!$F801="Ж",IF(E801&gt;=18,IF(E801&lt;55,1,""),""),"")</f>
        <v/>
      </c>
      <c r="G801" s="43" t="str">
        <f xml:space="preserve"> IF(ДАННЫЕ!$F801="М",IF(E801&gt;=60,2,""),"")&amp;IF(ДАННЫЕ!$F801="Ж",IF(E801&gt;=55,2,""),"")</f>
        <v/>
      </c>
      <c r="H801" s="43" t="str">
        <f t="shared" ca="1" si="36"/>
        <v/>
      </c>
      <c r="I801" s="43" t="str">
        <f t="shared" ca="1" si="37"/>
        <v>03</v>
      </c>
      <c r="J801" s="28" t="str">
        <f ca="1">ДАННЫЕ!$F801&amp;H801&amp;I801&amp;ДАННЫЕ!$I801&amp;"m"&amp;IF(ДАННЫЕ!$I801&gt;0,IF(ДАННЫЕ!$J801&gt;0,0,1),"")&amp;"f"&amp;IF(ДАННЫЕ!$R801&gt;0,IF(YEAR(ДАННЫЕ!$F$1)=YEAR(ДАННЫЕ!$R801),1,0),0)&amp;"z"&amp;ДАННЫЕ!$R801&amp;"p"&amp;ДАННЫЕ!$S801&amp;"i"&amp;ДАННЫЕ!$T801&amp;"h"&amp;ДАННЫЕ!$K801&amp;"be"&amp;ДАННЫЕ!$BI801&amp;"CD"&amp;IF(ДАННЫЕ!BF801&gt;500,4,IF(ДАННЫЕ!BF801&gt;350,3,IF(ДАННЫЕ!BF801&gt;200,2,IF(ДАННЫЕ!BF801&gt;0,1,0))))&amp;"g"&amp;B801&amp;"d"&amp;H801&amp;"l"&amp;ДАННЫЕ!AT801&amp;"a"&amp;ДАННЫЕ!$V801&amp;"v"&amp;R801&amp;"k"&amp;ДАННЫЕ!$U801&amp;"s"&amp;ДАННЫЕ!$Y801&amp;"t"&amp;ДАННЫЕ!$X801&amp;"b"&amp;IF(ДАННЫЕ!$Q801&gt;1,1,0)&amp;"PP"&amp;ДАННЫЕ!Z801&amp;"c"&amp;S801&amp;"x"&amp;IF(ДАННЫЕ!$BY801&gt;0,IF(YEAR(ДАННЫЕ!$F$1)=YEAR(ДАННЫЕ!$BY801),1,0),0)&amp;"n"&amp;IF(ДАННЫЕ!$BZ801&gt;0,IF(YEAR(ДАННЫЕ!$F$1)=YEAR(ДАННЫЕ!$BZ801),1,0),0)&amp;"u"&amp;D801&amp;"z"&amp;IF(ДАННЫЕ!$CL801&gt;0,IF(YEAR(ДАННЫЕ!$F$1)&gt;YEAR(ДАННЫЕ!$CL801),11,12),0)</f>
        <v>03mf0zpihbeCD0g0dlav0kstb0PPc0x0n0u0z0</v>
      </c>
      <c r="K801" s="28" t="str">
        <f ca="1">ДАННЫЕ!$I801&amp;"x"&amp;B801&amp;"w"&amp;IF(T801+ДАННЫЕ!AD801+ДАННЫЕ!AE801+ДАННЫЕ!AF801+ДАННЫЕ!AG801+ДАННЫЕ!AH801+ДАННЫЕ!$AL801+ДАННЫЕ!AI801+ДАННЫЕ!AJ801+ДАННЫЕ!AK801+ДАННЫЕ!AP801+ДАННЫЕ!AQ801+ДАННЫЕ!AR801+ДАННЫЕ!$AM801+ДАННЫЕ!$AN801+ДАННЫЕ!AS801+ДАННЫЕ!AT801&gt;0,1,0)&amp;IF(OR(T801=2,ДАННЫЕ!AD801=2,ДАННЫЕ!AE801=2,ДАННЫЕ!AF801=2,ДАННЫЕ!AG801=2,ДАННЫЕ!AH801=2,ДАННЫЕ!$AL801=2,ДАННЫЕ!AI801=2,ДАННЫЕ!AJ801=2,ДАННЫЕ!AK801=2,ДАННЫЕ!AP801=2,ДАННЫЕ!AQ801=2,ДАННЫЕ!AR801=2,ДАННЫЕ!$AM801=2,ДАННЫЕ!$AN801=2,ДАННЫЕ!AS801=2,ДАННЫЕ!AT801=2),2,0)&amp;"t"&amp;IF(T801&gt;0,"1"&amp;T801,"00")&amp;"f"&amp;IF(ДАННЫЕ!$AC801,"1"&amp;ДАННЫЕ!$AC801,"00")&amp;"b"&amp;IF(ДАННЫЕ!$AD801,"1"&amp;ДАННЫЕ!$AD801,"00")&amp;"g"&amp;IF(ДАННЫЕ!$AF801,"1"&amp;ДАННЫЕ!$AF801,"00")&amp;"c"&amp;IF(ДАННЫЕ!$AG801,"1"&amp;ДАННЫЕ!$AG801,"00")&amp;"i"&amp;IF(ДАННЫЕ!$AH801,"1"&amp;ДАННЫЕ!$AH801,"00")&amp;"r"&amp;IF(ДАННЫЕ!$AL801,"1"&amp;ДАННЫЕ!$AL801,"00")&amp;"m"&amp;IF(ДАННЫЕ!$AI801,"1"&amp;ДАННЫЕ!$AI801,"00")&amp;"hS"&amp;IF(ДАННЫЕ!$AJ801,"1"&amp;ДАННЫЕ!$AJ801,"00")&amp;"hZ"&amp;IF(ДАННЫЕ!$AK801,"1"&amp;ДАННЫЕ!$AK801,"00")&amp;"p"&amp;IF(ДАННЫЕ!$AP801,"1"&amp;ДАННЫЕ!$AP801,"00")&amp;"k"&amp;IF(ДАННЫЕ!$AQ801,"1"&amp;ДАННЫЕ!$AQ801,"00")&amp;"z"&amp;IF(ДАННЫЕ!$AR801,"1"&amp;ДАННЫЕ!$AR801,"00")&amp;"j"&amp;IF(ДАННЫЕ!$AM801,"1"&amp;ДАННЫЕ!$AM801,"00")&amp;"n"&amp;IF(ДАННЫЕ!$AN801,"1"&amp;ДАННЫЕ!$AN801,"00")&amp;"E"&amp;ДАННЫЕ!BI801&amp;"L"&amp;ДАННЫЕ!AO801&amp;"h"&amp;IF(ДАННЫЕ!$AU801&gt;0,1,0)&amp;"v"&amp;IF(ДАННЫЕ!$AW801&gt;0,1,0)&amp;"a"&amp;IF(ДАННЫЕ!$AS801,"1"&amp;ДАННЫЕ!$AS801,"00")&amp;"s"&amp;IF(ДАННЫЕ!$AT801,"1"&amp;ДАННЫЕ!$AT801,"00")&amp;"u"&amp;IF(ДАННЫЕ!$CJ801&gt;0,1,0)&amp;"y"&amp;B801&amp;"d"&amp;H801&amp;"e"&amp;F801&amp;G801</f>
        <v>x0w00t00f00b00g00c00i00r00m00hS00hZ00p00k00z00j00n00ELh0v0a00s00u0y0de</v>
      </c>
      <c r="L801" s="28" t="str">
        <f ca="1">ДАННЫЕ!$I801&amp;"VN"&amp;IF(ДАННЫЕ!AW801&gt;0,11,10)&amp;"CD"&amp;IF(ДАННЫЕ!BF801&gt;500,16,IF(ДАННЫЕ!BF801&gt;350,15,IF(ДАННЫЕ!BF801&gt;=200,14,IF(ДАННЫЕ!BF801&gt;=100,13,IF(ДАННЫЕ!BF801&gt;=50,12,IF(ДАННЫЕ!BF801&gt;0,11,10))))))&amp;"AR"&amp;IF(ДАННЫЕ!BX801&gt;0,1,0)&amp;"GD"&amp;B801&amp;"VV"&amp;IF(E801&gt;=5,IF(E801&lt;18,1,0),0)</f>
        <v>VN10CD10AR0GD0VV0</v>
      </c>
      <c r="M801" s="28" t="str">
        <f>ДАННЫЕ!$I801&amp;"b"&amp;ДАННЫЕ!$BI801&amp;"r"&amp;ДАННЫЕ!$BJ801&amp;"CD"&amp;IF(ДАННЫЕ!BF801&gt;0,IF(ДАННЫЕ!BF801&lt;200,1,IF(ДАННЫЕ!BF801&lt;350,2,3)),0)&amp;"h"&amp;IF(ДАННЫЕ!$BK801+ДАННЫЕ!$BL801+ДАННЫЕ!$BM801&gt;0,1,0)&amp;"x"&amp;ДАННЫЕ!$BK801&amp;"y"&amp;ДАННЫЕ!$BL801&amp;"z"&amp;ДАННЫЕ!$BM801&amp;"c"&amp;IF(ДАННЫЕ!$BK801+ДАННЫЕ!$BL801+ДАННЫЕ!$BM801=3,1,0)&amp;"a"&amp;IF(ДАННЫЕ!$BQ801+ДАННЫЕ!$BR801&gt;0,1,0)&amp;"d"&amp;ДАННЫЕ!$BQ801&amp;"v"&amp;ДАННЫЕ!$BR801&amp;"p"&amp;ДАННЫЕ!$BS801&amp;"n"&amp;ДАННЫЕ!$BU801&amp;"t"&amp;ДАННЫЕ!$BV801&amp;"o"&amp;ДАННЫЕ!$BT801&amp;"l"&amp;IF(ДАННЫЕ!$BN801&gt;0,1,0)&amp;ДАННЫЕ!$BN801&amp;"g"&amp;ДАННЫЕ!$BO801&amp;"s"&amp;ДАННЫЕ!$BP801&amp;"DZ"&amp;IF(ДАННЫЕ!B801-ДАННЫЕ!G801 &lt; 60,IF(ДАННЫЕ!B801-ДАННЫЕ!G801 &gt;= 0,1,0),0)&amp;"u"&amp;IF(ДАННЫЕ!$CJ801&gt;0,1,0)</f>
        <v>brCD0h0xyzc0a0dvpntol0gsDZ1u0</v>
      </c>
      <c r="N801" s="28" t="str">
        <f ca="1">ДАННЫЕ!$F801&amp;ДАННЫЕ!$I801&amp;"g"&amp;B801&amp;"cf"&amp;D801&amp;"a"&amp;IF(ДАННЫЕ!$BX801&gt;0,1,0)&amp;IF(ДАННЫЕ!$BF801&gt;500,1,IF(ДАННЫЕ!$BF801&gt;350,2,IF(ДАННЫЕ!$BF801&gt;=200,3,IF(ДАННЫЕ!$BF801&gt;=100,4,IF(ДАННЫЕ!$BF801&gt;=50,5,IF(ДАННЫЕ!$BF801&lt;50,6,0))))))&amp;"AR"&amp;IF(DATEDIF(ДАННЫЕ!$BX801,ДАННЫЕ!$F$1,"y")&gt;1,1,0)&amp;"VG"&amp;IF(ДАННЫЕ!$BH801="0",1,0)&amp;"o"&amp;IF(T801+ДАННЫЕ!$AF801+ДАННЫЕ!$AG801+ДАННЫЕ!$AH801+ДАННЫЕ!$AI801+ДАННЫЕ!$AJ801+ДАННЫЕ!$AP801+ДАННЫЕ!$AQ801+ДАННЫЕ!$AR801+ДАННЫЕ!$AU801+ДАННЫЕ!$AW801+ДАННЫЕ!$AS801+ДАННЫЕ!$AT801&gt;0,1,0)&amp;"x"&amp;ДАННЫЕ!$AG801&amp;"p"&amp;IF(ДАННЫЕ!$BY801&gt;0,1,0)&amp;"v"&amp;IF(ДАННЫЕ!$BZ801&gt;0,1,0)&amp;"n"&amp;ДАННЫЕ!$CA801&amp;"t"&amp;ДАННЫЕ!$AY801&amp;"k"&amp;ДАННЫЕ!$CB801&amp;"q"&amp;ДАННЫЕ!$CC801&amp;"w"&amp;ДАННЫЕ!$CD801&amp;"e"&amp;ДАННЫЕ!$CE801&amp;"m"&amp;ДАННЫЕ!$CF801&amp;"c"&amp;ДАННЫЕ!$CG801&amp;"z"&amp;ДАННЫЕ!$CH801&amp;"d"&amp;IF(H801=4,1,0)&amp;"s"&amp;IF(ДАННЫЕ!$J801=1,0,1)&amp;"u"&amp;IF(ДАННЫЕ!$CJ801&gt;0,1,0)</f>
        <v>g0cf0a06AR1VG0o0xp0v0ntkqwemczd0s1u0</v>
      </c>
      <c r="O801" s="28" t="str">
        <f>ДАННЫЕ!$I801&amp;"g"&amp;B801&amp;A801&amp;"f"&amp;P801&amp;"c"&amp;IF(ДАННЫЕ!$U801&gt;0,1,0)&amp;"s"&amp;IF(ДАННЫЕ!$Q801&gt;0,IF(YEAR(ДАННЫЕ!$F$1)=YEAR(ДАННЫЕ!$Q801),IF(MONTH(ДАННЫЕ!$F$1)=MONTH(ДАННЫЕ!$Q801),111,11),1),0)&amp;"i"&amp;IF(ДАННЫЕ!$R801+ДАННЫЕ!$S801+ДАННЫЕ!$T801=0,0,1)&amp;"h"&amp;IF(ДАННЫЕ!$P801&gt;0,1,0)&amp;"p"&amp;IF(ДАННЫЕ!$CI801&gt;0,IF(YEAR(ДАННЫЕ!$F$1)=YEAR(ДАННЫЕ!$CI801),IF(MONTH(ДАННЫЕ!$F$1)=MONTH(ДАННЫЕ!$CI801),111,11),1),0)&amp;"d"&amp;IF(ДАННЫЕ!$CJ801&gt;0,IF(YEAR(ДАННЫЕ!$F$1)=YEAR(ДАННЫЕ!$CJ801),IF(MONTH(ДАННЫЕ!$F$1)=MONTH(ДАННЫЕ!$CJ801),111,11),1),0)&amp;"o"&amp;IF(ДАННЫЕ!$CK801&gt;0,IF(MONTH(ДАННЫЕ!$F$1)=MONTH(ДАННЫЕ!$CK801),111,11),0)&amp;"v"&amp;IF(ДАННЫЕ!$BE801&gt;0,IF(MONTH(ДАННЫЕ!$F$1)=MONTH(ДАННЫЕ!$BE801),111,11),0)</f>
        <v>g00f0c0s0i0h0p0d0o0v0</v>
      </c>
      <c r="P801" s="15">
        <f t="shared" si="38"/>
        <v>0</v>
      </c>
      <c r="Q801" s="15">
        <f>IF(ДАННЫЕ!$F$1&gt;ДАННЫЕ!$N801,IF(YEAR(ДАННЫЕ!$F$1)=YEAR(ДАННЫЕ!M801),1,0),0)</f>
        <v>0</v>
      </c>
      <c r="R801" s="15">
        <f>IF(ДАННЫЕ!$F$1&gt;ДАННЫЕ!$N801,IF(YEAR(ДАННЫЕ!$F$1)=YEAR(ДАННЫЕ!N801),1,0),0)</f>
        <v>0</v>
      </c>
      <c r="S801" s="15">
        <f>IF(ДАННЫЕ!$AA801="2А",1,IF(ДАННЫЕ!$AA801="2Б",2,IF(ДАННЫЕ!$AA801="2В",3,IF(ДАННЫЕ!$AA801=3,4,IF(ДАННЫЕ!$AA801="4А",5,IF(ДАННЫЕ!$AA801="4Б",6,IF(ДАННЫЕ!$AA801="4В",7,IF(ДАННЫЕ!$AA801=5,8,0))))))))</f>
        <v>0</v>
      </c>
      <c r="T801" s="15">
        <f>IF(OR(ДАННЫЕ!$AC801=2,ДАННЫЕ!$AD801=2,ДАННЫЕ!$AE801=2),2,IF(OR(ДАННЫЕ!$AC801=1,ДАННЫЕ!$AD801=1,ДАННЫЕ!$AE801=1),1,0))</f>
        <v>0</v>
      </c>
    </row>
    <row r="802" spans="1:20" ht="15" customHeight="1" x14ac:dyDescent="0.2">
      <c r="A802" s="78">
        <f>IF(B802&gt;0,IF(MONTH(ДАННЫЕ!$F$1)=MONTH(ДАННЫЕ!$B802),1,0),0)</f>
        <v>0</v>
      </c>
      <c r="B802" s="14">
        <f>IF(ДАННЫЕ!$B802&gt;0,IF(YEAR(ДАННЫЕ!$F$1)=YEAR(ДАННЫЕ!$B802),1,0),0)</f>
        <v>0</v>
      </c>
      <c r="C802" s="14">
        <f>IF(ДАННЫЕ!$CM802&gt;0,IF(YEAR(ДАННЫЕ!$F$1)=YEAR(ДАННЫЕ!$CM802),1,0),0)</f>
        <v>0</v>
      </c>
      <c r="D802" s="14">
        <f>IF(ДАННЫЕ!$CJ802&gt;0,IF(ДАННЫЕ!$CL802&gt;ДАННЫЕ!$F$1,1,IF(ДАННЫЕ!$CL802&gt;0,0,1)),0)</f>
        <v>0</v>
      </c>
      <c r="E802" s="43" t="str">
        <f ca="1">IF(ДАННЫЕ!$F$1&gt;0,IF(ДАННЫЕ!$G802&gt;0,DATEDIF(ДАННЫЕ!$G802,ДАННЫЕ!$F$1,"y"),""),IF(ДАННЫЕ!$G802&gt;0,DATEDIF(ДАННЫЕ!$G802,TODAY(),"y"),""))</f>
        <v/>
      </c>
      <c r="F802" s="43" t="str">
        <f xml:space="preserve"> IF(ДАННЫЕ!$F802="М",IF(E802&gt;=18,IF(E802&lt;60,1,""),""),"")&amp;IF(ДАННЫЕ!$F802="Ж",IF(E802&gt;=18,IF(E802&lt;55,1,""),""),"")</f>
        <v/>
      </c>
      <c r="G802" s="43" t="str">
        <f xml:space="preserve"> IF(ДАННЫЕ!$F802="М",IF(E802&gt;=60,2,""),"")&amp;IF(ДАННЫЕ!$F802="Ж",IF(E802&gt;=55,2,""),"")</f>
        <v/>
      </c>
      <c r="H802" s="43" t="str">
        <f t="shared" ca="1" si="36"/>
        <v/>
      </c>
      <c r="I802" s="43" t="str">
        <f t="shared" ca="1" si="37"/>
        <v>03</v>
      </c>
      <c r="J802" s="28" t="str">
        <f ca="1">ДАННЫЕ!$F802&amp;H802&amp;I802&amp;ДАННЫЕ!$I802&amp;"m"&amp;IF(ДАННЫЕ!$I802&gt;0,IF(ДАННЫЕ!$J802&gt;0,0,1),"")&amp;"f"&amp;IF(ДАННЫЕ!$R802&gt;0,IF(YEAR(ДАННЫЕ!$F$1)=YEAR(ДАННЫЕ!$R802),1,0),0)&amp;"z"&amp;ДАННЫЕ!$R802&amp;"p"&amp;ДАННЫЕ!$S802&amp;"i"&amp;ДАННЫЕ!$T802&amp;"h"&amp;ДАННЫЕ!$K802&amp;"be"&amp;ДАННЫЕ!$BI802&amp;"CD"&amp;IF(ДАННЫЕ!BF802&gt;500,4,IF(ДАННЫЕ!BF802&gt;350,3,IF(ДАННЫЕ!BF802&gt;200,2,IF(ДАННЫЕ!BF802&gt;0,1,0))))&amp;"g"&amp;B802&amp;"d"&amp;H802&amp;"l"&amp;ДАННЫЕ!AT802&amp;"a"&amp;ДАННЫЕ!$V802&amp;"v"&amp;R802&amp;"k"&amp;ДАННЫЕ!$U802&amp;"s"&amp;ДАННЫЕ!$Y802&amp;"t"&amp;ДАННЫЕ!$X802&amp;"b"&amp;IF(ДАННЫЕ!$Q802&gt;1,1,0)&amp;"PP"&amp;ДАННЫЕ!Z802&amp;"c"&amp;S802&amp;"x"&amp;IF(ДАННЫЕ!$BY802&gt;0,IF(YEAR(ДАННЫЕ!$F$1)=YEAR(ДАННЫЕ!$BY802),1,0),0)&amp;"n"&amp;IF(ДАННЫЕ!$BZ802&gt;0,IF(YEAR(ДАННЫЕ!$F$1)=YEAR(ДАННЫЕ!$BZ802),1,0),0)&amp;"u"&amp;D802&amp;"z"&amp;IF(ДАННЫЕ!$CL802&gt;0,IF(YEAR(ДАННЫЕ!$F$1)&gt;YEAR(ДАННЫЕ!$CL802),11,12),0)</f>
        <v>03mf0zpihbeCD0g0dlav0kstb0PPc0x0n0u0z0</v>
      </c>
      <c r="K802" s="28" t="str">
        <f ca="1">ДАННЫЕ!$I802&amp;"x"&amp;B802&amp;"w"&amp;IF(T802+ДАННЫЕ!AD802+ДАННЫЕ!AE802+ДАННЫЕ!AF802+ДАННЫЕ!AG802+ДАННЫЕ!AH802+ДАННЫЕ!$AL802+ДАННЫЕ!AI802+ДАННЫЕ!AJ802+ДАННЫЕ!AK802+ДАННЫЕ!AP802+ДАННЫЕ!AQ802+ДАННЫЕ!AR802+ДАННЫЕ!$AM802+ДАННЫЕ!$AN802+ДАННЫЕ!AS802+ДАННЫЕ!AT802&gt;0,1,0)&amp;IF(OR(T802=2,ДАННЫЕ!AD802=2,ДАННЫЕ!AE802=2,ДАННЫЕ!AF802=2,ДАННЫЕ!AG802=2,ДАННЫЕ!AH802=2,ДАННЫЕ!$AL802=2,ДАННЫЕ!AI802=2,ДАННЫЕ!AJ802=2,ДАННЫЕ!AK802=2,ДАННЫЕ!AP802=2,ДАННЫЕ!AQ802=2,ДАННЫЕ!AR802=2,ДАННЫЕ!$AM802=2,ДАННЫЕ!$AN802=2,ДАННЫЕ!AS802=2,ДАННЫЕ!AT802=2),2,0)&amp;"t"&amp;IF(T802&gt;0,"1"&amp;T802,"00")&amp;"f"&amp;IF(ДАННЫЕ!$AC802,"1"&amp;ДАННЫЕ!$AC802,"00")&amp;"b"&amp;IF(ДАННЫЕ!$AD802,"1"&amp;ДАННЫЕ!$AD802,"00")&amp;"g"&amp;IF(ДАННЫЕ!$AF802,"1"&amp;ДАННЫЕ!$AF802,"00")&amp;"c"&amp;IF(ДАННЫЕ!$AG802,"1"&amp;ДАННЫЕ!$AG802,"00")&amp;"i"&amp;IF(ДАННЫЕ!$AH802,"1"&amp;ДАННЫЕ!$AH802,"00")&amp;"r"&amp;IF(ДАННЫЕ!$AL802,"1"&amp;ДАННЫЕ!$AL802,"00")&amp;"m"&amp;IF(ДАННЫЕ!$AI802,"1"&amp;ДАННЫЕ!$AI802,"00")&amp;"hS"&amp;IF(ДАННЫЕ!$AJ802,"1"&amp;ДАННЫЕ!$AJ802,"00")&amp;"hZ"&amp;IF(ДАННЫЕ!$AK802,"1"&amp;ДАННЫЕ!$AK802,"00")&amp;"p"&amp;IF(ДАННЫЕ!$AP802,"1"&amp;ДАННЫЕ!$AP802,"00")&amp;"k"&amp;IF(ДАННЫЕ!$AQ802,"1"&amp;ДАННЫЕ!$AQ802,"00")&amp;"z"&amp;IF(ДАННЫЕ!$AR802,"1"&amp;ДАННЫЕ!$AR802,"00")&amp;"j"&amp;IF(ДАННЫЕ!$AM802,"1"&amp;ДАННЫЕ!$AM802,"00")&amp;"n"&amp;IF(ДАННЫЕ!$AN802,"1"&amp;ДАННЫЕ!$AN802,"00")&amp;"E"&amp;ДАННЫЕ!BI802&amp;"L"&amp;ДАННЫЕ!AO802&amp;"h"&amp;IF(ДАННЫЕ!$AU802&gt;0,1,0)&amp;"v"&amp;IF(ДАННЫЕ!$AW802&gt;0,1,0)&amp;"a"&amp;IF(ДАННЫЕ!$AS802,"1"&amp;ДАННЫЕ!$AS802,"00")&amp;"s"&amp;IF(ДАННЫЕ!$AT802,"1"&amp;ДАННЫЕ!$AT802,"00")&amp;"u"&amp;IF(ДАННЫЕ!$CJ802&gt;0,1,0)&amp;"y"&amp;B802&amp;"d"&amp;H802&amp;"e"&amp;F802&amp;G802</f>
        <v>x0w00t00f00b00g00c00i00r00m00hS00hZ00p00k00z00j00n00ELh0v0a00s00u0y0de</v>
      </c>
      <c r="L802" s="28" t="str">
        <f ca="1">ДАННЫЕ!$I802&amp;"VN"&amp;IF(ДАННЫЕ!AW802&gt;0,11,10)&amp;"CD"&amp;IF(ДАННЫЕ!BF802&gt;500,16,IF(ДАННЫЕ!BF802&gt;350,15,IF(ДАННЫЕ!BF802&gt;=200,14,IF(ДАННЫЕ!BF802&gt;=100,13,IF(ДАННЫЕ!BF802&gt;=50,12,IF(ДАННЫЕ!BF802&gt;0,11,10))))))&amp;"AR"&amp;IF(ДАННЫЕ!BX802&gt;0,1,0)&amp;"GD"&amp;B802&amp;"VV"&amp;IF(E802&gt;=5,IF(E802&lt;18,1,0),0)</f>
        <v>VN10CD10AR0GD0VV0</v>
      </c>
      <c r="M802" s="28" t="str">
        <f>ДАННЫЕ!$I802&amp;"b"&amp;ДАННЫЕ!$BI802&amp;"r"&amp;ДАННЫЕ!$BJ802&amp;"CD"&amp;IF(ДАННЫЕ!BF802&gt;0,IF(ДАННЫЕ!BF802&lt;200,1,IF(ДАННЫЕ!BF802&lt;350,2,3)),0)&amp;"h"&amp;IF(ДАННЫЕ!$BK802+ДАННЫЕ!$BL802+ДАННЫЕ!$BM802&gt;0,1,0)&amp;"x"&amp;ДАННЫЕ!$BK802&amp;"y"&amp;ДАННЫЕ!$BL802&amp;"z"&amp;ДАННЫЕ!$BM802&amp;"c"&amp;IF(ДАННЫЕ!$BK802+ДАННЫЕ!$BL802+ДАННЫЕ!$BM802=3,1,0)&amp;"a"&amp;IF(ДАННЫЕ!$BQ802+ДАННЫЕ!$BR802&gt;0,1,0)&amp;"d"&amp;ДАННЫЕ!$BQ802&amp;"v"&amp;ДАННЫЕ!$BR802&amp;"p"&amp;ДАННЫЕ!$BS802&amp;"n"&amp;ДАННЫЕ!$BU802&amp;"t"&amp;ДАННЫЕ!$BV802&amp;"o"&amp;ДАННЫЕ!$BT802&amp;"l"&amp;IF(ДАННЫЕ!$BN802&gt;0,1,0)&amp;ДАННЫЕ!$BN802&amp;"g"&amp;ДАННЫЕ!$BO802&amp;"s"&amp;ДАННЫЕ!$BP802&amp;"DZ"&amp;IF(ДАННЫЕ!B802-ДАННЫЕ!G802 &lt; 60,IF(ДАННЫЕ!B802-ДАННЫЕ!G802 &gt;= 0,1,0),0)&amp;"u"&amp;IF(ДАННЫЕ!$CJ802&gt;0,1,0)</f>
        <v>brCD0h0xyzc0a0dvpntol0gsDZ1u0</v>
      </c>
      <c r="N802" s="28" t="str">
        <f ca="1">ДАННЫЕ!$F802&amp;ДАННЫЕ!$I802&amp;"g"&amp;B802&amp;"cf"&amp;D802&amp;"a"&amp;IF(ДАННЫЕ!$BX802&gt;0,1,0)&amp;IF(ДАННЫЕ!$BF802&gt;500,1,IF(ДАННЫЕ!$BF802&gt;350,2,IF(ДАННЫЕ!$BF802&gt;=200,3,IF(ДАННЫЕ!$BF802&gt;=100,4,IF(ДАННЫЕ!$BF802&gt;=50,5,IF(ДАННЫЕ!$BF802&lt;50,6,0))))))&amp;"AR"&amp;IF(DATEDIF(ДАННЫЕ!$BX802,ДАННЫЕ!$F$1,"y")&gt;1,1,0)&amp;"VG"&amp;IF(ДАННЫЕ!$BH802="0",1,0)&amp;"o"&amp;IF(T802+ДАННЫЕ!$AF802+ДАННЫЕ!$AG802+ДАННЫЕ!$AH802+ДАННЫЕ!$AI802+ДАННЫЕ!$AJ802+ДАННЫЕ!$AP802+ДАННЫЕ!$AQ802+ДАННЫЕ!$AR802+ДАННЫЕ!$AU802+ДАННЫЕ!$AW802+ДАННЫЕ!$AS802+ДАННЫЕ!$AT802&gt;0,1,0)&amp;"x"&amp;ДАННЫЕ!$AG802&amp;"p"&amp;IF(ДАННЫЕ!$BY802&gt;0,1,0)&amp;"v"&amp;IF(ДАННЫЕ!$BZ802&gt;0,1,0)&amp;"n"&amp;ДАННЫЕ!$CA802&amp;"t"&amp;ДАННЫЕ!$AY802&amp;"k"&amp;ДАННЫЕ!$CB802&amp;"q"&amp;ДАННЫЕ!$CC802&amp;"w"&amp;ДАННЫЕ!$CD802&amp;"e"&amp;ДАННЫЕ!$CE802&amp;"m"&amp;ДАННЫЕ!$CF802&amp;"c"&amp;ДАННЫЕ!$CG802&amp;"z"&amp;ДАННЫЕ!$CH802&amp;"d"&amp;IF(H802=4,1,0)&amp;"s"&amp;IF(ДАННЫЕ!$J802=1,0,1)&amp;"u"&amp;IF(ДАННЫЕ!$CJ802&gt;0,1,0)</f>
        <v>g0cf0a06AR1VG0o0xp0v0ntkqwemczd0s1u0</v>
      </c>
      <c r="O802" s="28" t="str">
        <f>ДАННЫЕ!$I802&amp;"g"&amp;B802&amp;A802&amp;"f"&amp;P802&amp;"c"&amp;IF(ДАННЫЕ!$U802&gt;0,1,0)&amp;"s"&amp;IF(ДАННЫЕ!$Q802&gt;0,IF(YEAR(ДАННЫЕ!$F$1)=YEAR(ДАННЫЕ!$Q802),IF(MONTH(ДАННЫЕ!$F$1)=MONTH(ДАННЫЕ!$Q802),111,11),1),0)&amp;"i"&amp;IF(ДАННЫЕ!$R802+ДАННЫЕ!$S802+ДАННЫЕ!$T802=0,0,1)&amp;"h"&amp;IF(ДАННЫЕ!$P802&gt;0,1,0)&amp;"p"&amp;IF(ДАННЫЕ!$CI802&gt;0,IF(YEAR(ДАННЫЕ!$F$1)=YEAR(ДАННЫЕ!$CI802),IF(MONTH(ДАННЫЕ!$F$1)=MONTH(ДАННЫЕ!$CI802),111,11),1),0)&amp;"d"&amp;IF(ДАННЫЕ!$CJ802&gt;0,IF(YEAR(ДАННЫЕ!$F$1)=YEAR(ДАННЫЕ!$CJ802),IF(MONTH(ДАННЫЕ!$F$1)=MONTH(ДАННЫЕ!$CJ802),111,11),1),0)&amp;"o"&amp;IF(ДАННЫЕ!$CK802&gt;0,IF(MONTH(ДАННЫЕ!$F$1)=MONTH(ДАННЫЕ!$CK802),111,11),0)&amp;"v"&amp;IF(ДАННЫЕ!$BE802&gt;0,IF(MONTH(ДАННЫЕ!$F$1)=MONTH(ДАННЫЕ!$BE802),111,11),0)</f>
        <v>g00f0c0s0i0h0p0d0o0v0</v>
      </c>
      <c r="P802" s="15">
        <f t="shared" si="38"/>
        <v>0</v>
      </c>
      <c r="Q802" s="15">
        <f>IF(ДАННЫЕ!$F$1&gt;ДАННЫЕ!$N802,IF(YEAR(ДАННЫЕ!$F$1)=YEAR(ДАННЫЕ!M802),1,0),0)</f>
        <v>0</v>
      </c>
      <c r="R802" s="15">
        <f>IF(ДАННЫЕ!$F$1&gt;ДАННЫЕ!$N802,IF(YEAR(ДАННЫЕ!$F$1)=YEAR(ДАННЫЕ!N802),1,0),0)</f>
        <v>0</v>
      </c>
      <c r="S802" s="15">
        <f>IF(ДАННЫЕ!$AA802="2А",1,IF(ДАННЫЕ!$AA802="2Б",2,IF(ДАННЫЕ!$AA802="2В",3,IF(ДАННЫЕ!$AA802=3,4,IF(ДАННЫЕ!$AA802="4А",5,IF(ДАННЫЕ!$AA802="4Б",6,IF(ДАННЫЕ!$AA802="4В",7,IF(ДАННЫЕ!$AA802=5,8,0))))))))</f>
        <v>0</v>
      </c>
      <c r="T802" s="15">
        <f>IF(OR(ДАННЫЕ!$AC802=2,ДАННЫЕ!$AD802=2,ДАННЫЕ!$AE802=2),2,IF(OR(ДАННЫЕ!$AC802=1,ДАННЫЕ!$AD802=1,ДАННЫЕ!$AE802=1),1,0))</f>
        <v>0</v>
      </c>
    </row>
    <row r="803" spans="1:20" ht="15" customHeight="1" x14ac:dyDescent="0.2">
      <c r="A803" s="78">
        <f>IF(B803&gt;0,IF(MONTH(ДАННЫЕ!$F$1)=MONTH(ДАННЫЕ!$B803),1,0),0)</f>
        <v>0</v>
      </c>
      <c r="B803" s="14">
        <f>IF(ДАННЫЕ!$B803&gt;0,IF(YEAR(ДАННЫЕ!$F$1)=YEAR(ДАННЫЕ!$B803),1,0),0)</f>
        <v>0</v>
      </c>
      <c r="C803" s="14">
        <f>IF(ДАННЫЕ!$CM803&gt;0,IF(YEAR(ДАННЫЕ!$F$1)=YEAR(ДАННЫЕ!$CM803),1,0),0)</f>
        <v>0</v>
      </c>
      <c r="D803" s="14">
        <f>IF(ДАННЫЕ!$CJ803&gt;0,IF(ДАННЫЕ!$CL803&gt;ДАННЫЕ!$F$1,1,IF(ДАННЫЕ!$CL803&gt;0,0,1)),0)</f>
        <v>0</v>
      </c>
      <c r="E803" s="43" t="str">
        <f ca="1">IF(ДАННЫЕ!$F$1&gt;0,IF(ДАННЫЕ!$G803&gt;0,DATEDIF(ДАННЫЕ!$G803,ДАННЫЕ!$F$1,"y"),""),IF(ДАННЫЕ!$G803&gt;0,DATEDIF(ДАННЫЕ!$G803,TODAY(),"y"),""))</f>
        <v/>
      </c>
      <c r="F803" s="43" t="str">
        <f xml:space="preserve"> IF(ДАННЫЕ!$F803="М",IF(E803&gt;=18,IF(E803&lt;60,1,""),""),"")&amp;IF(ДАННЫЕ!$F803="Ж",IF(E803&gt;=18,IF(E803&lt;55,1,""),""),"")</f>
        <v/>
      </c>
      <c r="G803" s="43" t="str">
        <f xml:space="preserve"> IF(ДАННЫЕ!$F803="М",IF(E803&gt;=60,2,""),"")&amp;IF(ДАННЫЕ!$F803="Ж",IF(E803&gt;=55,2,""),"")</f>
        <v/>
      </c>
      <c r="H803" s="43" t="str">
        <f t="shared" ca="1" si="36"/>
        <v/>
      </c>
      <c r="I803" s="43" t="str">
        <f t="shared" ca="1" si="37"/>
        <v>03</v>
      </c>
      <c r="J803" s="28" t="str">
        <f ca="1">ДАННЫЕ!$F803&amp;H803&amp;I803&amp;ДАННЫЕ!$I803&amp;"m"&amp;IF(ДАННЫЕ!$I803&gt;0,IF(ДАННЫЕ!$J803&gt;0,0,1),"")&amp;"f"&amp;IF(ДАННЫЕ!$R803&gt;0,IF(YEAR(ДАННЫЕ!$F$1)=YEAR(ДАННЫЕ!$R803),1,0),0)&amp;"z"&amp;ДАННЫЕ!$R803&amp;"p"&amp;ДАННЫЕ!$S803&amp;"i"&amp;ДАННЫЕ!$T803&amp;"h"&amp;ДАННЫЕ!$K803&amp;"be"&amp;ДАННЫЕ!$BI803&amp;"CD"&amp;IF(ДАННЫЕ!BF803&gt;500,4,IF(ДАННЫЕ!BF803&gt;350,3,IF(ДАННЫЕ!BF803&gt;200,2,IF(ДАННЫЕ!BF803&gt;0,1,0))))&amp;"g"&amp;B803&amp;"d"&amp;H803&amp;"l"&amp;ДАННЫЕ!AT803&amp;"a"&amp;ДАННЫЕ!$V803&amp;"v"&amp;R803&amp;"k"&amp;ДАННЫЕ!$U803&amp;"s"&amp;ДАННЫЕ!$Y803&amp;"t"&amp;ДАННЫЕ!$X803&amp;"b"&amp;IF(ДАННЫЕ!$Q803&gt;1,1,0)&amp;"PP"&amp;ДАННЫЕ!Z803&amp;"c"&amp;S803&amp;"x"&amp;IF(ДАННЫЕ!$BY803&gt;0,IF(YEAR(ДАННЫЕ!$F$1)=YEAR(ДАННЫЕ!$BY803),1,0),0)&amp;"n"&amp;IF(ДАННЫЕ!$BZ803&gt;0,IF(YEAR(ДАННЫЕ!$F$1)=YEAR(ДАННЫЕ!$BZ803),1,0),0)&amp;"u"&amp;D803&amp;"z"&amp;IF(ДАННЫЕ!$CL803&gt;0,IF(YEAR(ДАННЫЕ!$F$1)&gt;YEAR(ДАННЫЕ!$CL803),11,12),0)</f>
        <v>03mf0zpihbeCD0g0dlav0kstb0PPc0x0n0u0z0</v>
      </c>
      <c r="K803" s="28" t="str">
        <f ca="1">ДАННЫЕ!$I803&amp;"x"&amp;B803&amp;"w"&amp;IF(T803+ДАННЫЕ!AD803+ДАННЫЕ!AE803+ДАННЫЕ!AF803+ДАННЫЕ!AG803+ДАННЫЕ!AH803+ДАННЫЕ!$AL803+ДАННЫЕ!AI803+ДАННЫЕ!AJ803+ДАННЫЕ!AK803+ДАННЫЕ!AP803+ДАННЫЕ!AQ803+ДАННЫЕ!AR803+ДАННЫЕ!$AM803+ДАННЫЕ!$AN803+ДАННЫЕ!AS803+ДАННЫЕ!AT803&gt;0,1,0)&amp;IF(OR(T803=2,ДАННЫЕ!AD803=2,ДАННЫЕ!AE803=2,ДАННЫЕ!AF803=2,ДАННЫЕ!AG803=2,ДАННЫЕ!AH803=2,ДАННЫЕ!$AL803=2,ДАННЫЕ!AI803=2,ДАННЫЕ!AJ803=2,ДАННЫЕ!AK803=2,ДАННЫЕ!AP803=2,ДАННЫЕ!AQ803=2,ДАННЫЕ!AR803=2,ДАННЫЕ!$AM803=2,ДАННЫЕ!$AN803=2,ДАННЫЕ!AS803=2,ДАННЫЕ!AT803=2),2,0)&amp;"t"&amp;IF(T803&gt;0,"1"&amp;T803,"00")&amp;"f"&amp;IF(ДАННЫЕ!$AC803,"1"&amp;ДАННЫЕ!$AC803,"00")&amp;"b"&amp;IF(ДАННЫЕ!$AD803,"1"&amp;ДАННЫЕ!$AD803,"00")&amp;"g"&amp;IF(ДАННЫЕ!$AF803,"1"&amp;ДАННЫЕ!$AF803,"00")&amp;"c"&amp;IF(ДАННЫЕ!$AG803,"1"&amp;ДАННЫЕ!$AG803,"00")&amp;"i"&amp;IF(ДАННЫЕ!$AH803,"1"&amp;ДАННЫЕ!$AH803,"00")&amp;"r"&amp;IF(ДАННЫЕ!$AL803,"1"&amp;ДАННЫЕ!$AL803,"00")&amp;"m"&amp;IF(ДАННЫЕ!$AI803,"1"&amp;ДАННЫЕ!$AI803,"00")&amp;"hS"&amp;IF(ДАННЫЕ!$AJ803,"1"&amp;ДАННЫЕ!$AJ803,"00")&amp;"hZ"&amp;IF(ДАННЫЕ!$AK803,"1"&amp;ДАННЫЕ!$AK803,"00")&amp;"p"&amp;IF(ДАННЫЕ!$AP803,"1"&amp;ДАННЫЕ!$AP803,"00")&amp;"k"&amp;IF(ДАННЫЕ!$AQ803,"1"&amp;ДАННЫЕ!$AQ803,"00")&amp;"z"&amp;IF(ДАННЫЕ!$AR803,"1"&amp;ДАННЫЕ!$AR803,"00")&amp;"j"&amp;IF(ДАННЫЕ!$AM803,"1"&amp;ДАННЫЕ!$AM803,"00")&amp;"n"&amp;IF(ДАННЫЕ!$AN803,"1"&amp;ДАННЫЕ!$AN803,"00")&amp;"E"&amp;ДАННЫЕ!BI803&amp;"L"&amp;ДАННЫЕ!AO803&amp;"h"&amp;IF(ДАННЫЕ!$AU803&gt;0,1,0)&amp;"v"&amp;IF(ДАННЫЕ!$AW803&gt;0,1,0)&amp;"a"&amp;IF(ДАННЫЕ!$AS803,"1"&amp;ДАННЫЕ!$AS803,"00")&amp;"s"&amp;IF(ДАННЫЕ!$AT803,"1"&amp;ДАННЫЕ!$AT803,"00")&amp;"u"&amp;IF(ДАННЫЕ!$CJ803&gt;0,1,0)&amp;"y"&amp;B803&amp;"d"&amp;H803&amp;"e"&amp;F803&amp;G803</f>
        <v>x0w00t00f00b00g00c00i00r00m00hS00hZ00p00k00z00j00n00ELh0v0a00s00u0y0de</v>
      </c>
      <c r="L803" s="28" t="str">
        <f ca="1">ДАННЫЕ!$I803&amp;"VN"&amp;IF(ДАННЫЕ!AW803&gt;0,11,10)&amp;"CD"&amp;IF(ДАННЫЕ!BF803&gt;500,16,IF(ДАННЫЕ!BF803&gt;350,15,IF(ДАННЫЕ!BF803&gt;=200,14,IF(ДАННЫЕ!BF803&gt;=100,13,IF(ДАННЫЕ!BF803&gt;=50,12,IF(ДАННЫЕ!BF803&gt;0,11,10))))))&amp;"AR"&amp;IF(ДАННЫЕ!BX803&gt;0,1,0)&amp;"GD"&amp;B803&amp;"VV"&amp;IF(E803&gt;=5,IF(E803&lt;18,1,0),0)</f>
        <v>VN10CD10AR0GD0VV0</v>
      </c>
      <c r="M803" s="28" t="str">
        <f>ДАННЫЕ!$I803&amp;"b"&amp;ДАННЫЕ!$BI803&amp;"r"&amp;ДАННЫЕ!$BJ803&amp;"CD"&amp;IF(ДАННЫЕ!BF803&gt;0,IF(ДАННЫЕ!BF803&lt;200,1,IF(ДАННЫЕ!BF803&lt;350,2,3)),0)&amp;"h"&amp;IF(ДАННЫЕ!$BK803+ДАННЫЕ!$BL803+ДАННЫЕ!$BM803&gt;0,1,0)&amp;"x"&amp;ДАННЫЕ!$BK803&amp;"y"&amp;ДАННЫЕ!$BL803&amp;"z"&amp;ДАННЫЕ!$BM803&amp;"c"&amp;IF(ДАННЫЕ!$BK803+ДАННЫЕ!$BL803+ДАННЫЕ!$BM803=3,1,0)&amp;"a"&amp;IF(ДАННЫЕ!$BQ803+ДАННЫЕ!$BR803&gt;0,1,0)&amp;"d"&amp;ДАННЫЕ!$BQ803&amp;"v"&amp;ДАННЫЕ!$BR803&amp;"p"&amp;ДАННЫЕ!$BS803&amp;"n"&amp;ДАННЫЕ!$BU803&amp;"t"&amp;ДАННЫЕ!$BV803&amp;"o"&amp;ДАННЫЕ!$BT803&amp;"l"&amp;IF(ДАННЫЕ!$BN803&gt;0,1,0)&amp;ДАННЫЕ!$BN803&amp;"g"&amp;ДАННЫЕ!$BO803&amp;"s"&amp;ДАННЫЕ!$BP803&amp;"DZ"&amp;IF(ДАННЫЕ!B803-ДАННЫЕ!G803 &lt; 60,IF(ДАННЫЕ!B803-ДАННЫЕ!G803 &gt;= 0,1,0),0)&amp;"u"&amp;IF(ДАННЫЕ!$CJ803&gt;0,1,0)</f>
        <v>brCD0h0xyzc0a0dvpntol0gsDZ1u0</v>
      </c>
      <c r="N803" s="28" t="str">
        <f ca="1">ДАННЫЕ!$F803&amp;ДАННЫЕ!$I803&amp;"g"&amp;B803&amp;"cf"&amp;D803&amp;"a"&amp;IF(ДАННЫЕ!$BX803&gt;0,1,0)&amp;IF(ДАННЫЕ!$BF803&gt;500,1,IF(ДАННЫЕ!$BF803&gt;350,2,IF(ДАННЫЕ!$BF803&gt;=200,3,IF(ДАННЫЕ!$BF803&gt;=100,4,IF(ДАННЫЕ!$BF803&gt;=50,5,IF(ДАННЫЕ!$BF803&lt;50,6,0))))))&amp;"AR"&amp;IF(DATEDIF(ДАННЫЕ!$BX803,ДАННЫЕ!$F$1,"y")&gt;1,1,0)&amp;"VG"&amp;IF(ДАННЫЕ!$BH803="0",1,0)&amp;"o"&amp;IF(T803+ДАННЫЕ!$AF803+ДАННЫЕ!$AG803+ДАННЫЕ!$AH803+ДАННЫЕ!$AI803+ДАННЫЕ!$AJ803+ДАННЫЕ!$AP803+ДАННЫЕ!$AQ803+ДАННЫЕ!$AR803+ДАННЫЕ!$AU803+ДАННЫЕ!$AW803+ДАННЫЕ!$AS803+ДАННЫЕ!$AT803&gt;0,1,0)&amp;"x"&amp;ДАННЫЕ!$AG803&amp;"p"&amp;IF(ДАННЫЕ!$BY803&gt;0,1,0)&amp;"v"&amp;IF(ДАННЫЕ!$BZ803&gt;0,1,0)&amp;"n"&amp;ДАННЫЕ!$CA803&amp;"t"&amp;ДАННЫЕ!$AY803&amp;"k"&amp;ДАННЫЕ!$CB803&amp;"q"&amp;ДАННЫЕ!$CC803&amp;"w"&amp;ДАННЫЕ!$CD803&amp;"e"&amp;ДАННЫЕ!$CE803&amp;"m"&amp;ДАННЫЕ!$CF803&amp;"c"&amp;ДАННЫЕ!$CG803&amp;"z"&amp;ДАННЫЕ!$CH803&amp;"d"&amp;IF(H803=4,1,0)&amp;"s"&amp;IF(ДАННЫЕ!$J803=1,0,1)&amp;"u"&amp;IF(ДАННЫЕ!$CJ803&gt;0,1,0)</f>
        <v>g0cf0a06AR1VG0o0xp0v0ntkqwemczd0s1u0</v>
      </c>
      <c r="O803" s="28" t="str">
        <f>ДАННЫЕ!$I803&amp;"g"&amp;B803&amp;A803&amp;"f"&amp;P803&amp;"c"&amp;IF(ДАННЫЕ!$U803&gt;0,1,0)&amp;"s"&amp;IF(ДАННЫЕ!$Q803&gt;0,IF(YEAR(ДАННЫЕ!$F$1)=YEAR(ДАННЫЕ!$Q803),IF(MONTH(ДАННЫЕ!$F$1)=MONTH(ДАННЫЕ!$Q803),111,11),1),0)&amp;"i"&amp;IF(ДАННЫЕ!$R803+ДАННЫЕ!$S803+ДАННЫЕ!$T803=0,0,1)&amp;"h"&amp;IF(ДАННЫЕ!$P803&gt;0,1,0)&amp;"p"&amp;IF(ДАННЫЕ!$CI803&gt;0,IF(YEAR(ДАННЫЕ!$F$1)=YEAR(ДАННЫЕ!$CI803),IF(MONTH(ДАННЫЕ!$F$1)=MONTH(ДАННЫЕ!$CI803),111,11),1),0)&amp;"d"&amp;IF(ДАННЫЕ!$CJ803&gt;0,IF(YEAR(ДАННЫЕ!$F$1)=YEAR(ДАННЫЕ!$CJ803),IF(MONTH(ДАННЫЕ!$F$1)=MONTH(ДАННЫЕ!$CJ803),111,11),1),0)&amp;"o"&amp;IF(ДАННЫЕ!$CK803&gt;0,IF(MONTH(ДАННЫЕ!$F$1)=MONTH(ДАННЫЕ!$CK803),111,11),0)&amp;"v"&amp;IF(ДАННЫЕ!$BE803&gt;0,IF(MONTH(ДАННЫЕ!$F$1)=MONTH(ДАННЫЕ!$BE803),111,11),0)</f>
        <v>g00f0c0s0i0h0p0d0o0v0</v>
      </c>
      <c r="P803" s="15">
        <f t="shared" si="38"/>
        <v>0</v>
      </c>
      <c r="Q803" s="15">
        <f>IF(ДАННЫЕ!$F$1&gt;ДАННЫЕ!$N803,IF(YEAR(ДАННЫЕ!$F$1)=YEAR(ДАННЫЕ!M803),1,0),0)</f>
        <v>0</v>
      </c>
      <c r="R803" s="15">
        <f>IF(ДАННЫЕ!$F$1&gt;ДАННЫЕ!$N803,IF(YEAR(ДАННЫЕ!$F$1)=YEAR(ДАННЫЕ!N803),1,0),0)</f>
        <v>0</v>
      </c>
      <c r="S803" s="15">
        <f>IF(ДАННЫЕ!$AA803="2А",1,IF(ДАННЫЕ!$AA803="2Б",2,IF(ДАННЫЕ!$AA803="2В",3,IF(ДАННЫЕ!$AA803=3,4,IF(ДАННЫЕ!$AA803="4А",5,IF(ДАННЫЕ!$AA803="4Б",6,IF(ДАННЫЕ!$AA803="4В",7,IF(ДАННЫЕ!$AA803=5,8,0))))))))</f>
        <v>0</v>
      </c>
      <c r="T803" s="15">
        <f>IF(OR(ДАННЫЕ!$AC803=2,ДАННЫЕ!$AD803=2,ДАННЫЕ!$AE803=2),2,IF(OR(ДАННЫЕ!$AC803=1,ДАННЫЕ!$AD803=1,ДАННЫЕ!$AE803=1),1,0))</f>
        <v>0</v>
      </c>
    </row>
    <row r="804" spans="1:20" ht="15" customHeight="1" x14ac:dyDescent="0.2">
      <c r="A804" s="78">
        <f>IF(B804&gt;0,IF(MONTH(ДАННЫЕ!$F$1)=MONTH(ДАННЫЕ!$B804),1,0),0)</f>
        <v>0</v>
      </c>
      <c r="B804" s="14">
        <f>IF(ДАННЫЕ!$B804&gt;0,IF(YEAR(ДАННЫЕ!$F$1)=YEAR(ДАННЫЕ!$B804),1,0),0)</f>
        <v>0</v>
      </c>
      <c r="C804" s="14">
        <f>IF(ДАННЫЕ!$CM804&gt;0,IF(YEAR(ДАННЫЕ!$F$1)=YEAR(ДАННЫЕ!$CM804),1,0),0)</f>
        <v>0</v>
      </c>
      <c r="D804" s="14">
        <f>IF(ДАННЫЕ!$CJ804&gt;0,IF(ДАННЫЕ!$CL804&gt;ДАННЫЕ!$F$1,1,IF(ДАННЫЕ!$CL804&gt;0,0,1)),0)</f>
        <v>0</v>
      </c>
      <c r="E804" s="43" t="str">
        <f ca="1">IF(ДАННЫЕ!$F$1&gt;0,IF(ДАННЫЕ!$G804&gt;0,DATEDIF(ДАННЫЕ!$G804,ДАННЫЕ!$F$1,"y"),""),IF(ДАННЫЕ!$G804&gt;0,DATEDIF(ДАННЫЕ!$G804,TODAY(),"y"),""))</f>
        <v/>
      </c>
      <c r="F804" s="43" t="str">
        <f xml:space="preserve"> IF(ДАННЫЕ!$F804="М",IF(E804&gt;=18,IF(E804&lt;60,1,""),""),"")&amp;IF(ДАННЫЕ!$F804="Ж",IF(E804&gt;=18,IF(E804&lt;55,1,""),""),"")</f>
        <v/>
      </c>
      <c r="G804" s="43" t="str">
        <f xml:space="preserve"> IF(ДАННЫЕ!$F804="М",IF(E804&gt;=60,2,""),"")&amp;IF(ДАННЫЕ!$F804="Ж",IF(E804&gt;=55,2,""),"")</f>
        <v/>
      </c>
      <c r="H804" s="43" t="str">
        <f t="shared" ca="1" si="36"/>
        <v/>
      </c>
      <c r="I804" s="43" t="str">
        <f t="shared" ca="1" si="37"/>
        <v>03</v>
      </c>
      <c r="J804" s="28" t="str">
        <f ca="1">ДАННЫЕ!$F804&amp;H804&amp;I804&amp;ДАННЫЕ!$I804&amp;"m"&amp;IF(ДАННЫЕ!$I804&gt;0,IF(ДАННЫЕ!$J804&gt;0,0,1),"")&amp;"f"&amp;IF(ДАННЫЕ!$R804&gt;0,IF(YEAR(ДАННЫЕ!$F$1)=YEAR(ДАННЫЕ!$R804),1,0),0)&amp;"z"&amp;ДАННЫЕ!$R804&amp;"p"&amp;ДАННЫЕ!$S804&amp;"i"&amp;ДАННЫЕ!$T804&amp;"h"&amp;ДАННЫЕ!$K804&amp;"be"&amp;ДАННЫЕ!$BI804&amp;"CD"&amp;IF(ДАННЫЕ!BF804&gt;500,4,IF(ДАННЫЕ!BF804&gt;350,3,IF(ДАННЫЕ!BF804&gt;200,2,IF(ДАННЫЕ!BF804&gt;0,1,0))))&amp;"g"&amp;B804&amp;"d"&amp;H804&amp;"l"&amp;ДАННЫЕ!AT804&amp;"a"&amp;ДАННЫЕ!$V804&amp;"v"&amp;R804&amp;"k"&amp;ДАННЫЕ!$U804&amp;"s"&amp;ДАННЫЕ!$Y804&amp;"t"&amp;ДАННЫЕ!$X804&amp;"b"&amp;IF(ДАННЫЕ!$Q804&gt;1,1,0)&amp;"PP"&amp;ДАННЫЕ!Z804&amp;"c"&amp;S804&amp;"x"&amp;IF(ДАННЫЕ!$BY804&gt;0,IF(YEAR(ДАННЫЕ!$F$1)=YEAR(ДАННЫЕ!$BY804),1,0),0)&amp;"n"&amp;IF(ДАННЫЕ!$BZ804&gt;0,IF(YEAR(ДАННЫЕ!$F$1)=YEAR(ДАННЫЕ!$BZ804),1,0),0)&amp;"u"&amp;D804&amp;"z"&amp;IF(ДАННЫЕ!$CL804&gt;0,IF(YEAR(ДАННЫЕ!$F$1)&gt;YEAR(ДАННЫЕ!$CL804),11,12),0)</f>
        <v>03mf0zpihbeCD0g0dlav0kstb0PPc0x0n0u0z0</v>
      </c>
      <c r="K804" s="28" t="str">
        <f ca="1">ДАННЫЕ!$I804&amp;"x"&amp;B804&amp;"w"&amp;IF(T804+ДАННЫЕ!AD804+ДАННЫЕ!AE804+ДАННЫЕ!AF804+ДАННЫЕ!AG804+ДАННЫЕ!AH804+ДАННЫЕ!$AL804+ДАННЫЕ!AI804+ДАННЫЕ!AJ804+ДАННЫЕ!AK804+ДАННЫЕ!AP804+ДАННЫЕ!AQ804+ДАННЫЕ!AR804+ДАННЫЕ!$AM804+ДАННЫЕ!$AN804+ДАННЫЕ!AS804+ДАННЫЕ!AT804&gt;0,1,0)&amp;IF(OR(T804=2,ДАННЫЕ!AD804=2,ДАННЫЕ!AE804=2,ДАННЫЕ!AF804=2,ДАННЫЕ!AG804=2,ДАННЫЕ!AH804=2,ДАННЫЕ!$AL804=2,ДАННЫЕ!AI804=2,ДАННЫЕ!AJ804=2,ДАННЫЕ!AK804=2,ДАННЫЕ!AP804=2,ДАННЫЕ!AQ804=2,ДАННЫЕ!AR804=2,ДАННЫЕ!$AM804=2,ДАННЫЕ!$AN804=2,ДАННЫЕ!AS804=2,ДАННЫЕ!AT804=2),2,0)&amp;"t"&amp;IF(T804&gt;0,"1"&amp;T804,"00")&amp;"f"&amp;IF(ДАННЫЕ!$AC804,"1"&amp;ДАННЫЕ!$AC804,"00")&amp;"b"&amp;IF(ДАННЫЕ!$AD804,"1"&amp;ДАННЫЕ!$AD804,"00")&amp;"g"&amp;IF(ДАННЫЕ!$AF804,"1"&amp;ДАННЫЕ!$AF804,"00")&amp;"c"&amp;IF(ДАННЫЕ!$AG804,"1"&amp;ДАННЫЕ!$AG804,"00")&amp;"i"&amp;IF(ДАННЫЕ!$AH804,"1"&amp;ДАННЫЕ!$AH804,"00")&amp;"r"&amp;IF(ДАННЫЕ!$AL804,"1"&amp;ДАННЫЕ!$AL804,"00")&amp;"m"&amp;IF(ДАННЫЕ!$AI804,"1"&amp;ДАННЫЕ!$AI804,"00")&amp;"hS"&amp;IF(ДАННЫЕ!$AJ804,"1"&amp;ДАННЫЕ!$AJ804,"00")&amp;"hZ"&amp;IF(ДАННЫЕ!$AK804,"1"&amp;ДАННЫЕ!$AK804,"00")&amp;"p"&amp;IF(ДАННЫЕ!$AP804,"1"&amp;ДАННЫЕ!$AP804,"00")&amp;"k"&amp;IF(ДАННЫЕ!$AQ804,"1"&amp;ДАННЫЕ!$AQ804,"00")&amp;"z"&amp;IF(ДАННЫЕ!$AR804,"1"&amp;ДАННЫЕ!$AR804,"00")&amp;"j"&amp;IF(ДАННЫЕ!$AM804,"1"&amp;ДАННЫЕ!$AM804,"00")&amp;"n"&amp;IF(ДАННЫЕ!$AN804,"1"&amp;ДАННЫЕ!$AN804,"00")&amp;"E"&amp;ДАННЫЕ!BI804&amp;"L"&amp;ДАННЫЕ!AO804&amp;"h"&amp;IF(ДАННЫЕ!$AU804&gt;0,1,0)&amp;"v"&amp;IF(ДАННЫЕ!$AW804&gt;0,1,0)&amp;"a"&amp;IF(ДАННЫЕ!$AS804,"1"&amp;ДАННЫЕ!$AS804,"00")&amp;"s"&amp;IF(ДАННЫЕ!$AT804,"1"&amp;ДАННЫЕ!$AT804,"00")&amp;"u"&amp;IF(ДАННЫЕ!$CJ804&gt;0,1,0)&amp;"y"&amp;B804&amp;"d"&amp;H804&amp;"e"&amp;F804&amp;G804</f>
        <v>x0w00t00f00b00g00c00i00r00m00hS00hZ00p00k00z00j00n00ELh0v0a00s00u0y0de</v>
      </c>
      <c r="L804" s="28" t="str">
        <f ca="1">ДАННЫЕ!$I804&amp;"VN"&amp;IF(ДАННЫЕ!AW804&gt;0,11,10)&amp;"CD"&amp;IF(ДАННЫЕ!BF804&gt;500,16,IF(ДАННЫЕ!BF804&gt;350,15,IF(ДАННЫЕ!BF804&gt;=200,14,IF(ДАННЫЕ!BF804&gt;=100,13,IF(ДАННЫЕ!BF804&gt;=50,12,IF(ДАННЫЕ!BF804&gt;0,11,10))))))&amp;"AR"&amp;IF(ДАННЫЕ!BX804&gt;0,1,0)&amp;"GD"&amp;B804&amp;"VV"&amp;IF(E804&gt;=5,IF(E804&lt;18,1,0),0)</f>
        <v>VN10CD10AR0GD0VV0</v>
      </c>
      <c r="M804" s="28" t="str">
        <f>ДАННЫЕ!$I804&amp;"b"&amp;ДАННЫЕ!$BI804&amp;"r"&amp;ДАННЫЕ!$BJ804&amp;"CD"&amp;IF(ДАННЫЕ!BF804&gt;0,IF(ДАННЫЕ!BF804&lt;200,1,IF(ДАННЫЕ!BF804&lt;350,2,3)),0)&amp;"h"&amp;IF(ДАННЫЕ!$BK804+ДАННЫЕ!$BL804+ДАННЫЕ!$BM804&gt;0,1,0)&amp;"x"&amp;ДАННЫЕ!$BK804&amp;"y"&amp;ДАННЫЕ!$BL804&amp;"z"&amp;ДАННЫЕ!$BM804&amp;"c"&amp;IF(ДАННЫЕ!$BK804+ДАННЫЕ!$BL804+ДАННЫЕ!$BM804=3,1,0)&amp;"a"&amp;IF(ДАННЫЕ!$BQ804+ДАННЫЕ!$BR804&gt;0,1,0)&amp;"d"&amp;ДАННЫЕ!$BQ804&amp;"v"&amp;ДАННЫЕ!$BR804&amp;"p"&amp;ДАННЫЕ!$BS804&amp;"n"&amp;ДАННЫЕ!$BU804&amp;"t"&amp;ДАННЫЕ!$BV804&amp;"o"&amp;ДАННЫЕ!$BT804&amp;"l"&amp;IF(ДАННЫЕ!$BN804&gt;0,1,0)&amp;ДАННЫЕ!$BN804&amp;"g"&amp;ДАННЫЕ!$BO804&amp;"s"&amp;ДАННЫЕ!$BP804&amp;"DZ"&amp;IF(ДАННЫЕ!B804-ДАННЫЕ!G804 &lt; 60,IF(ДАННЫЕ!B804-ДАННЫЕ!G804 &gt;= 0,1,0),0)&amp;"u"&amp;IF(ДАННЫЕ!$CJ804&gt;0,1,0)</f>
        <v>brCD0h0xyzc0a0dvpntol0gsDZ1u0</v>
      </c>
      <c r="N804" s="28" t="str">
        <f ca="1">ДАННЫЕ!$F804&amp;ДАННЫЕ!$I804&amp;"g"&amp;B804&amp;"cf"&amp;D804&amp;"a"&amp;IF(ДАННЫЕ!$BX804&gt;0,1,0)&amp;IF(ДАННЫЕ!$BF804&gt;500,1,IF(ДАННЫЕ!$BF804&gt;350,2,IF(ДАННЫЕ!$BF804&gt;=200,3,IF(ДАННЫЕ!$BF804&gt;=100,4,IF(ДАННЫЕ!$BF804&gt;=50,5,IF(ДАННЫЕ!$BF804&lt;50,6,0))))))&amp;"AR"&amp;IF(DATEDIF(ДАННЫЕ!$BX804,ДАННЫЕ!$F$1,"y")&gt;1,1,0)&amp;"VG"&amp;IF(ДАННЫЕ!$BH804="0",1,0)&amp;"o"&amp;IF(T804+ДАННЫЕ!$AF804+ДАННЫЕ!$AG804+ДАННЫЕ!$AH804+ДАННЫЕ!$AI804+ДАННЫЕ!$AJ804+ДАННЫЕ!$AP804+ДАННЫЕ!$AQ804+ДАННЫЕ!$AR804+ДАННЫЕ!$AU804+ДАННЫЕ!$AW804+ДАННЫЕ!$AS804+ДАННЫЕ!$AT804&gt;0,1,0)&amp;"x"&amp;ДАННЫЕ!$AG804&amp;"p"&amp;IF(ДАННЫЕ!$BY804&gt;0,1,0)&amp;"v"&amp;IF(ДАННЫЕ!$BZ804&gt;0,1,0)&amp;"n"&amp;ДАННЫЕ!$CA804&amp;"t"&amp;ДАННЫЕ!$AY804&amp;"k"&amp;ДАННЫЕ!$CB804&amp;"q"&amp;ДАННЫЕ!$CC804&amp;"w"&amp;ДАННЫЕ!$CD804&amp;"e"&amp;ДАННЫЕ!$CE804&amp;"m"&amp;ДАННЫЕ!$CF804&amp;"c"&amp;ДАННЫЕ!$CG804&amp;"z"&amp;ДАННЫЕ!$CH804&amp;"d"&amp;IF(H804=4,1,0)&amp;"s"&amp;IF(ДАННЫЕ!$J804=1,0,1)&amp;"u"&amp;IF(ДАННЫЕ!$CJ804&gt;0,1,0)</f>
        <v>g0cf0a06AR1VG0o0xp0v0ntkqwemczd0s1u0</v>
      </c>
      <c r="O804" s="28" t="str">
        <f>ДАННЫЕ!$I804&amp;"g"&amp;B804&amp;A804&amp;"f"&amp;P804&amp;"c"&amp;IF(ДАННЫЕ!$U804&gt;0,1,0)&amp;"s"&amp;IF(ДАННЫЕ!$Q804&gt;0,IF(YEAR(ДАННЫЕ!$F$1)=YEAR(ДАННЫЕ!$Q804),IF(MONTH(ДАННЫЕ!$F$1)=MONTH(ДАННЫЕ!$Q804),111,11),1),0)&amp;"i"&amp;IF(ДАННЫЕ!$R804+ДАННЫЕ!$S804+ДАННЫЕ!$T804=0,0,1)&amp;"h"&amp;IF(ДАННЫЕ!$P804&gt;0,1,0)&amp;"p"&amp;IF(ДАННЫЕ!$CI804&gt;0,IF(YEAR(ДАННЫЕ!$F$1)=YEAR(ДАННЫЕ!$CI804),IF(MONTH(ДАННЫЕ!$F$1)=MONTH(ДАННЫЕ!$CI804),111,11),1),0)&amp;"d"&amp;IF(ДАННЫЕ!$CJ804&gt;0,IF(YEAR(ДАННЫЕ!$F$1)=YEAR(ДАННЫЕ!$CJ804),IF(MONTH(ДАННЫЕ!$F$1)=MONTH(ДАННЫЕ!$CJ804),111,11),1),0)&amp;"o"&amp;IF(ДАННЫЕ!$CK804&gt;0,IF(MONTH(ДАННЫЕ!$F$1)=MONTH(ДАННЫЕ!$CK804),111,11),0)&amp;"v"&amp;IF(ДАННЫЕ!$BE804&gt;0,IF(MONTH(ДАННЫЕ!$F$1)=MONTH(ДАННЫЕ!$BE804),111,11),0)</f>
        <v>g00f0c0s0i0h0p0d0o0v0</v>
      </c>
      <c r="P804" s="15">
        <f t="shared" si="38"/>
        <v>0</v>
      </c>
      <c r="Q804" s="15">
        <f>IF(ДАННЫЕ!$F$1&gt;ДАННЫЕ!$N804,IF(YEAR(ДАННЫЕ!$F$1)=YEAR(ДАННЫЕ!M804),1,0),0)</f>
        <v>0</v>
      </c>
      <c r="R804" s="15">
        <f>IF(ДАННЫЕ!$F$1&gt;ДАННЫЕ!$N804,IF(YEAR(ДАННЫЕ!$F$1)=YEAR(ДАННЫЕ!N804),1,0),0)</f>
        <v>0</v>
      </c>
      <c r="S804" s="15">
        <f>IF(ДАННЫЕ!$AA804="2А",1,IF(ДАННЫЕ!$AA804="2Б",2,IF(ДАННЫЕ!$AA804="2В",3,IF(ДАННЫЕ!$AA804=3,4,IF(ДАННЫЕ!$AA804="4А",5,IF(ДАННЫЕ!$AA804="4Б",6,IF(ДАННЫЕ!$AA804="4В",7,IF(ДАННЫЕ!$AA804=5,8,0))))))))</f>
        <v>0</v>
      </c>
      <c r="T804" s="15">
        <f>IF(OR(ДАННЫЕ!$AC804=2,ДАННЫЕ!$AD804=2,ДАННЫЕ!$AE804=2),2,IF(OR(ДАННЫЕ!$AC804=1,ДАННЫЕ!$AD804=1,ДАННЫЕ!$AE804=1),1,0))</f>
        <v>0</v>
      </c>
    </row>
    <row r="805" spans="1:20" ht="15" customHeight="1" x14ac:dyDescent="0.2">
      <c r="A805" s="78">
        <f>IF(B805&gt;0,IF(MONTH(ДАННЫЕ!$F$1)=MONTH(ДАННЫЕ!$B805),1,0),0)</f>
        <v>0</v>
      </c>
      <c r="B805" s="14">
        <f>IF(ДАННЫЕ!$B805&gt;0,IF(YEAR(ДАННЫЕ!$F$1)=YEAR(ДАННЫЕ!$B805),1,0),0)</f>
        <v>0</v>
      </c>
      <c r="C805" s="14">
        <f>IF(ДАННЫЕ!$CM805&gt;0,IF(YEAR(ДАННЫЕ!$F$1)=YEAR(ДАННЫЕ!$CM805),1,0),0)</f>
        <v>0</v>
      </c>
      <c r="D805" s="14">
        <f>IF(ДАННЫЕ!$CJ805&gt;0,IF(ДАННЫЕ!$CL805&gt;ДАННЫЕ!$F$1,1,IF(ДАННЫЕ!$CL805&gt;0,0,1)),0)</f>
        <v>0</v>
      </c>
      <c r="E805" s="43" t="str">
        <f ca="1">IF(ДАННЫЕ!$F$1&gt;0,IF(ДАННЫЕ!$G805&gt;0,DATEDIF(ДАННЫЕ!$G805,ДАННЫЕ!$F$1,"y"),""),IF(ДАННЫЕ!$G805&gt;0,DATEDIF(ДАННЫЕ!$G805,TODAY(),"y"),""))</f>
        <v/>
      </c>
      <c r="F805" s="43" t="str">
        <f xml:space="preserve"> IF(ДАННЫЕ!$F805="М",IF(E805&gt;=18,IF(E805&lt;60,1,""),""),"")&amp;IF(ДАННЫЕ!$F805="Ж",IF(E805&gt;=18,IF(E805&lt;55,1,""),""),"")</f>
        <v/>
      </c>
      <c r="G805" s="43" t="str">
        <f xml:space="preserve"> IF(ДАННЫЕ!$F805="М",IF(E805&gt;=60,2,""),"")&amp;IF(ДАННЫЕ!$F805="Ж",IF(E805&gt;=55,2,""),"")</f>
        <v/>
      </c>
      <c r="H805" s="43" t="str">
        <f t="shared" ca="1" si="36"/>
        <v/>
      </c>
      <c r="I805" s="43" t="str">
        <f t="shared" ca="1" si="37"/>
        <v>03</v>
      </c>
      <c r="J805" s="28" t="str">
        <f ca="1">ДАННЫЕ!$F805&amp;H805&amp;I805&amp;ДАННЫЕ!$I805&amp;"m"&amp;IF(ДАННЫЕ!$I805&gt;0,IF(ДАННЫЕ!$J805&gt;0,0,1),"")&amp;"f"&amp;IF(ДАННЫЕ!$R805&gt;0,IF(YEAR(ДАННЫЕ!$F$1)=YEAR(ДАННЫЕ!$R805),1,0),0)&amp;"z"&amp;ДАННЫЕ!$R805&amp;"p"&amp;ДАННЫЕ!$S805&amp;"i"&amp;ДАННЫЕ!$T805&amp;"h"&amp;ДАННЫЕ!$K805&amp;"be"&amp;ДАННЫЕ!$BI805&amp;"CD"&amp;IF(ДАННЫЕ!BF805&gt;500,4,IF(ДАННЫЕ!BF805&gt;350,3,IF(ДАННЫЕ!BF805&gt;200,2,IF(ДАННЫЕ!BF805&gt;0,1,0))))&amp;"g"&amp;B805&amp;"d"&amp;H805&amp;"l"&amp;ДАННЫЕ!AT805&amp;"a"&amp;ДАННЫЕ!$V805&amp;"v"&amp;R805&amp;"k"&amp;ДАННЫЕ!$U805&amp;"s"&amp;ДАННЫЕ!$Y805&amp;"t"&amp;ДАННЫЕ!$X805&amp;"b"&amp;IF(ДАННЫЕ!$Q805&gt;1,1,0)&amp;"PP"&amp;ДАННЫЕ!Z805&amp;"c"&amp;S805&amp;"x"&amp;IF(ДАННЫЕ!$BY805&gt;0,IF(YEAR(ДАННЫЕ!$F$1)=YEAR(ДАННЫЕ!$BY805),1,0),0)&amp;"n"&amp;IF(ДАННЫЕ!$BZ805&gt;0,IF(YEAR(ДАННЫЕ!$F$1)=YEAR(ДАННЫЕ!$BZ805),1,0),0)&amp;"u"&amp;D805&amp;"z"&amp;IF(ДАННЫЕ!$CL805&gt;0,IF(YEAR(ДАННЫЕ!$F$1)&gt;YEAR(ДАННЫЕ!$CL805),11,12),0)</f>
        <v>03mf0zpihbeCD0g0dlav0kstb0PPc0x0n0u0z0</v>
      </c>
      <c r="K805" s="28" t="str">
        <f ca="1">ДАННЫЕ!$I805&amp;"x"&amp;B805&amp;"w"&amp;IF(T805+ДАННЫЕ!AD805+ДАННЫЕ!AE805+ДАННЫЕ!AF805+ДАННЫЕ!AG805+ДАННЫЕ!AH805+ДАННЫЕ!$AL805+ДАННЫЕ!AI805+ДАННЫЕ!AJ805+ДАННЫЕ!AK805+ДАННЫЕ!AP805+ДАННЫЕ!AQ805+ДАННЫЕ!AR805+ДАННЫЕ!$AM805+ДАННЫЕ!$AN805+ДАННЫЕ!AS805+ДАННЫЕ!AT805&gt;0,1,0)&amp;IF(OR(T805=2,ДАННЫЕ!AD805=2,ДАННЫЕ!AE805=2,ДАННЫЕ!AF805=2,ДАННЫЕ!AG805=2,ДАННЫЕ!AH805=2,ДАННЫЕ!$AL805=2,ДАННЫЕ!AI805=2,ДАННЫЕ!AJ805=2,ДАННЫЕ!AK805=2,ДАННЫЕ!AP805=2,ДАННЫЕ!AQ805=2,ДАННЫЕ!AR805=2,ДАННЫЕ!$AM805=2,ДАННЫЕ!$AN805=2,ДАННЫЕ!AS805=2,ДАННЫЕ!AT805=2),2,0)&amp;"t"&amp;IF(T805&gt;0,"1"&amp;T805,"00")&amp;"f"&amp;IF(ДАННЫЕ!$AC805,"1"&amp;ДАННЫЕ!$AC805,"00")&amp;"b"&amp;IF(ДАННЫЕ!$AD805,"1"&amp;ДАННЫЕ!$AD805,"00")&amp;"g"&amp;IF(ДАННЫЕ!$AF805,"1"&amp;ДАННЫЕ!$AF805,"00")&amp;"c"&amp;IF(ДАННЫЕ!$AG805,"1"&amp;ДАННЫЕ!$AG805,"00")&amp;"i"&amp;IF(ДАННЫЕ!$AH805,"1"&amp;ДАННЫЕ!$AH805,"00")&amp;"r"&amp;IF(ДАННЫЕ!$AL805,"1"&amp;ДАННЫЕ!$AL805,"00")&amp;"m"&amp;IF(ДАННЫЕ!$AI805,"1"&amp;ДАННЫЕ!$AI805,"00")&amp;"hS"&amp;IF(ДАННЫЕ!$AJ805,"1"&amp;ДАННЫЕ!$AJ805,"00")&amp;"hZ"&amp;IF(ДАННЫЕ!$AK805,"1"&amp;ДАННЫЕ!$AK805,"00")&amp;"p"&amp;IF(ДАННЫЕ!$AP805,"1"&amp;ДАННЫЕ!$AP805,"00")&amp;"k"&amp;IF(ДАННЫЕ!$AQ805,"1"&amp;ДАННЫЕ!$AQ805,"00")&amp;"z"&amp;IF(ДАННЫЕ!$AR805,"1"&amp;ДАННЫЕ!$AR805,"00")&amp;"j"&amp;IF(ДАННЫЕ!$AM805,"1"&amp;ДАННЫЕ!$AM805,"00")&amp;"n"&amp;IF(ДАННЫЕ!$AN805,"1"&amp;ДАННЫЕ!$AN805,"00")&amp;"E"&amp;ДАННЫЕ!BI805&amp;"L"&amp;ДАННЫЕ!AO805&amp;"h"&amp;IF(ДАННЫЕ!$AU805&gt;0,1,0)&amp;"v"&amp;IF(ДАННЫЕ!$AW805&gt;0,1,0)&amp;"a"&amp;IF(ДАННЫЕ!$AS805,"1"&amp;ДАННЫЕ!$AS805,"00")&amp;"s"&amp;IF(ДАННЫЕ!$AT805,"1"&amp;ДАННЫЕ!$AT805,"00")&amp;"u"&amp;IF(ДАННЫЕ!$CJ805&gt;0,1,0)&amp;"y"&amp;B805&amp;"d"&amp;H805&amp;"e"&amp;F805&amp;G805</f>
        <v>x0w00t00f00b00g00c00i00r00m00hS00hZ00p00k00z00j00n00ELh0v0a00s00u0y0de</v>
      </c>
      <c r="L805" s="28" t="str">
        <f ca="1">ДАННЫЕ!$I805&amp;"VN"&amp;IF(ДАННЫЕ!AW805&gt;0,11,10)&amp;"CD"&amp;IF(ДАННЫЕ!BF805&gt;500,16,IF(ДАННЫЕ!BF805&gt;350,15,IF(ДАННЫЕ!BF805&gt;=200,14,IF(ДАННЫЕ!BF805&gt;=100,13,IF(ДАННЫЕ!BF805&gt;=50,12,IF(ДАННЫЕ!BF805&gt;0,11,10))))))&amp;"AR"&amp;IF(ДАННЫЕ!BX805&gt;0,1,0)&amp;"GD"&amp;B805&amp;"VV"&amp;IF(E805&gt;=5,IF(E805&lt;18,1,0),0)</f>
        <v>VN10CD10AR0GD0VV0</v>
      </c>
      <c r="M805" s="28" t="str">
        <f>ДАННЫЕ!$I805&amp;"b"&amp;ДАННЫЕ!$BI805&amp;"r"&amp;ДАННЫЕ!$BJ805&amp;"CD"&amp;IF(ДАННЫЕ!BF805&gt;0,IF(ДАННЫЕ!BF805&lt;200,1,IF(ДАННЫЕ!BF805&lt;350,2,3)),0)&amp;"h"&amp;IF(ДАННЫЕ!$BK805+ДАННЫЕ!$BL805+ДАННЫЕ!$BM805&gt;0,1,0)&amp;"x"&amp;ДАННЫЕ!$BK805&amp;"y"&amp;ДАННЫЕ!$BL805&amp;"z"&amp;ДАННЫЕ!$BM805&amp;"c"&amp;IF(ДАННЫЕ!$BK805+ДАННЫЕ!$BL805+ДАННЫЕ!$BM805=3,1,0)&amp;"a"&amp;IF(ДАННЫЕ!$BQ805+ДАННЫЕ!$BR805&gt;0,1,0)&amp;"d"&amp;ДАННЫЕ!$BQ805&amp;"v"&amp;ДАННЫЕ!$BR805&amp;"p"&amp;ДАННЫЕ!$BS805&amp;"n"&amp;ДАННЫЕ!$BU805&amp;"t"&amp;ДАННЫЕ!$BV805&amp;"o"&amp;ДАННЫЕ!$BT805&amp;"l"&amp;IF(ДАННЫЕ!$BN805&gt;0,1,0)&amp;ДАННЫЕ!$BN805&amp;"g"&amp;ДАННЫЕ!$BO805&amp;"s"&amp;ДАННЫЕ!$BP805&amp;"DZ"&amp;IF(ДАННЫЕ!B805-ДАННЫЕ!G805 &lt; 60,IF(ДАННЫЕ!B805-ДАННЫЕ!G805 &gt;= 0,1,0),0)&amp;"u"&amp;IF(ДАННЫЕ!$CJ805&gt;0,1,0)</f>
        <v>brCD0h0xyzc0a0dvpntol0gsDZ1u0</v>
      </c>
      <c r="N805" s="28" t="str">
        <f ca="1">ДАННЫЕ!$F805&amp;ДАННЫЕ!$I805&amp;"g"&amp;B805&amp;"cf"&amp;D805&amp;"a"&amp;IF(ДАННЫЕ!$BX805&gt;0,1,0)&amp;IF(ДАННЫЕ!$BF805&gt;500,1,IF(ДАННЫЕ!$BF805&gt;350,2,IF(ДАННЫЕ!$BF805&gt;=200,3,IF(ДАННЫЕ!$BF805&gt;=100,4,IF(ДАННЫЕ!$BF805&gt;=50,5,IF(ДАННЫЕ!$BF805&lt;50,6,0))))))&amp;"AR"&amp;IF(DATEDIF(ДАННЫЕ!$BX805,ДАННЫЕ!$F$1,"y")&gt;1,1,0)&amp;"VG"&amp;IF(ДАННЫЕ!$BH805="0",1,0)&amp;"o"&amp;IF(T805+ДАННЫЕ!$AF805+ДАННЫЕ!$AG805+ДАННЫЕ!$AH805+ДАННЫЕ!$AI805+ДАННЫЕ!$AJ805+ДАННЫЕ!$AP805+ДАННЫЕ!$AQ805+ДАННЫЕ!$AR805+ДАННЫЕ!$AU805+ДАННЫЕ!$AW805+ДАННЫЕ!$AS805+ДАННЫЕ!$AT805&gt;0,1,0)&amp;"x"&amp;ДАННЫЕ!$AG805&amp;"p"&amp;IF(ДАННЫЕ!$BY805&gt;0,1,0)&amp;"v"&amp;IF(ДАННЫЕ!$BZ805&gt;0,1,0)&amp;"n"&amp;ДАННЫЕ!$CA805&amp;"t"&amp;ДАННЫЕ!$AY805&amp;"k"&amp;ДАННЫЕ!$CB805&amp;"q"&amp;ДАННЫЕ!$CC805&amp;"w"&amp;ДАННЫЕ!$CD805&amp;"e"&amp;ДАННЫЕ!$CE805&amp;"m"&amp;ДАННЫЕ!$CF805&amp;"c"&amp;ДАННЫЕ!$CG805&amp;"z"&amp;ДАННЫЕ!$CH805&amp;"d"&amp;IF(H805=4,1,0)&amp;"s"&amp;IF(ДАННЫЕ!$J805=1,0,1)&amp;"u"&amp;IF(ДАННЫЕ!$CJ805&gt;0,1,0)</f>
        <v>g0cf0a06AR1VG0o0xp0v0ntkqwemczd0s1u0</v>
      </c>
      <c r="O805" s="28" t="str">
        <f>ДАННЫЕ!$I805&amp;"g"&amp;B805&amp;A805&amp;"f"&amp;P805&amp;"c"&amp;IF(ДАННЫЕ!$U805&gt;0,1,0)&amp;"s"&amp;IF(ДАННЫЕ!$Q805&gt;0,IF(YEAR(ДАННЫЕ!$F$1)=YEAR(ДАННЫЕ!$Q805),IF(MONTH(ДАННЫЕ!$F$1)=MONTH(ДАННЫЕ!$Q805),111,11),1),0)&amp;"i"&amp;IF(ДАННЫЕ!$R805+ДАННЫЕ!$S805+ДАННЫЕ!$T805=0,0,1)&amp;"h"&amp;IF(ДАННЫЕ!$P805&gt;0,1,0)&amp;"p"&amp;IF(ДАННЫЕ!$CI805&gt;0,IF(YEAR(ДАННЫЕ!$F$1)=YEAR(ДАННЫЕ!$CI805),IF(MONTH(ДАННЫЕ!$F$1)=MONTH(ДАННЫЕ!$CI805),111,11),1),0)&amp;"d"&amp;IF(ДАННЫЕ!$CJ805&gt;0,IF(YEAR(ДАННЫЕ!$F$1)=YEAR(ДАННЫЕ!$CJ805),IF(MONTH(ДАННЫЕ!$F$1)=MONTH(ДАННЫЕ!$CJ805),111,11),1),0)&amp;"o"&amp;IF(ДАННЫЕ!$CK805&gt;0,IF(MONTH(ДАННЫЕ!$F$1)=MONTH(ДАННЫЕ!$CK805),111,11),0)&amp;"v"&amp;IF(ДАННЫЕ!$BE805&gt;0,IF(MONTH(ДАННЫЕ!$F$1)=MONTH(ДАННЫЕ!$BE805),111,11),0)</f>
        <v>g00f0c0s0i0h0p0d0o0v0</v>
      </c>
      <c r="P805" s="15">
        <f t="shared" si="38"/>
        <v>0</v>
      </c>
      <c r="Q805" s="15">
        <f>IF(ДАННЫЕ!$F$1&gt;ДАННЫЕ!$N805,IF(YEAR(ДАННЫЕ!$F$1)=YEAR(ДАННЫЕ!M805),1,0),0)</f>
        <v>0</v>
      </c>
      <c r="R805" s="15">
        <f>IF(ДАННЫЕ!$F$1&gt;ДАННЫЕ!$N805,IF(YEAR(ДАННЫЕ!$F$1)=YEAR(ДАННЫЕ!N805),1,0),0)</f>
        <v>0</v>
      </c>
      <c r="S805" s="15">
        <f>IF(ДАННЫЕ!$AA805="2А",1,IF(ДАННЫЕ!$AA805="2Б",2,IF(ДАННЫЕ!$AA805="2В",3,IF(ДАННЫЕ!$AA805=3,4,IF(ДАННЫЕ!$AA805="4А",5,IF(ДАННЫЕ!$AA805="4Б",6,IF(ДАННЫЕ!$AA805="4В",7,IF(ДАННЫЕ!$AA805=5,8,0))))))))</f>
        <v>0</v>
      </c>
      <c r="T805" s="15">
        <f>IF(OR(ДАННЫЕ!$AC805=2,ДАННЫЕ!$AD805=2,ДАННЫЕ!$AE805=2),2,IF(OR(ДАННЫЕ!$AC805=1,ДАННЫЕ!$AD805=1,ДАННЫЕ!$AE805=1),1,0))</f>
        <v>0</v>
      </c>
    </row>
    <row r="806" spans="1:20" ht="15" customHeight="1" x14ac:dyDescent="0.2">
      <c r="A806" s="78">
        <f>IF(B806&gt;0,IF(MONTH(ДАННЫЕ!$F$1)=MONTH(ДАННЫЕ!$B806),1,0),0)</f>
        <v>0</v>
      </c>
      <c r="B806" s="14">
        <f>IF(ДАННЫЕ!$B806&gt;0,IF(YEAR(ДАННЫЕ!$F$1)=YEAR(ДАННЫЕ!$B806),1,0),0)</f>
        <v>0</v>
      </c>
      <c r="C806" s="14">
        <f>IF(ДАННЫЕ!$CM806&gt;0,IF(YEAR(ДАННЫЕ!$F$1)=YEAR(ДАННЫЕ!$CM806),1,0),0)</f>
        <v>0</v>
      </c>
      <c r="D806" s="14">
        <f>IF(ДАННЫЕ!$CJ806&gt;0,IF(ДАННЫЕ!$CL806&gt;ДАННЫЕ!$F$1,1,IF(ДАННЫЕ!$CL806&gt;0,0,1)),0)</f>
        <v>0</v>
      </c>
      <c r="E806" s="43" t="str">
        <f ca="1">IF(ДАННЫЕ!$F$1&gt;0,IF(ДАННЫЕ!$G806&gt;0,DATEDIF(ДАННЫЕ!$G806,ДАННЫЕ!$F$1,"y"),""),IF(ДАННЫЕ!$G806&gt;0,DATEDIF(ДАННЫЕ!$G806,TODAY(),"y"),""))</f>
        <v/>
      </c>
      <c r="F806" s="43" t="str">
        <f xml:space="preserve"> IF(ДАННЫЕ!$F806="М",IF(E806&gt;=18,IF(E806&lt;60,1,""),""),"")&amp;IF(ДАННЫЕ!$F806="Ж",IF(E806&gt;=18,IF(E806&lt;55,1,""),""),"")</f>
        <v/>
      </c>
      <c r="G806" s="43" t="str">
        <f xml:space="preserve"> IF(ДАННЫЕ!$F806="М",IF(E806&gt;=60,2,""),"")&amp;IF(ДАННЫЕ!$F806="Ж",IF(E806&gt;=55,2,""),"")</f>
        <v/>
      </c>
      <c r="H806" s="43" t="str">
        <f t="shared" ca="1" si="36"/>
        <v/>
      </c>
      <c r="I806" s="43" t="str">
        <f t="shared" ca="1" si="37"/>
        <v>03</v>
      </c>
      <c r="J806" s="28" t="str">
        <f ca="1">ДАННЫЕ!$F806&amp;H806&amp;I806&amp;ДАННЫЕ!$I806&amp;"m"&amp;IF(ДАННЫЕ!$I806&gt;0,IF(ДАННЫЕ!$J806&gt;0,0,1),"")&amp;"f"&amp;IF(ДАННЫЕ!$R806&gt;0,IF(YEAR(ДАННЫЕ!$F$1)=YEAR(ДАННЫЕ!$R806),1,0),0)&amp;"z"&amp;ДАННЫЕ!$R806&amp;"p"&amp;ДАННЫЕ!$S806&amp;"i"&amp;ДАННЫЕ!$T806&amp;"h"&amp;ДАННЫЕ!$K806&amp;"be"&amp;ДАННЫЕ!$BI806&amp;"CD"&amp;IF(ДАННЫЕ!BF806&gt;500,4,IF(ДАННЫЕ!BF806&gt;350,3,IF(ДАННЫЕ!BF806&gt;200,2,IF(ДАННЫЕ!BF806&gt;0,1,0))))&amp;"g"&amp;B806&amp;"d"&amp;H806&amp;"l"&amp;ДАННЫЕ!AT806&amp;"a"&amp;ДАННЫЕ!$V806&amp;"v"&amp;R806&amp;"k"&amp;ДАННЫЕ!$U806&amp;"s"&amp;ДАННЫЕ!$Y806&amp;"t"&amp;ДАННЫЕ!$X806&amp;"b"&amp;IF(ДАННЫЕ!$Q806&gt;1,1,0)&amp;"PP"&amp;ДАННЫЕ!Z806&amp;"c"&amp;S806&amp;"x"&amp;IF(ДАННЫЕ!$BY806&gt;0,IF(YEAR(ДАННЫЕ!$F$1)=YEAR(ДАННЫЕ!$BY806),1,0),0)&amp;"n"&amp;IF(ДАННЫЕ!$BZ806&gt;0,IF(YEAR(ДАННЫЕ!$F$1)=YEAR(ДАННЫЕ!$BZ806),1,0),0)&amp;"u"&amp;D806&amp;"z"&amp;IF(ДАННЫЕ!$CL806&gt;0,IF(YEAR(ДАННЫЕ!$F$1)&gt;YEAR(ДАННЫЕ!$CL806),11,12),0)</f>
        <v>03mf0zpihbeCD0g0dlav0kstb0PPc0x0n0u0z0</v>
      </c>
      <c r="K806" s="28" t="str">
        <f ca="1">ДАННЫЕ!$I806&amp;"x"&amp;B806&amp;"w"&amp;IF(T806+ДАННЫЕ!AD806+ДАННЫЕ!AE806+ДАННЫЕ!AF806+ДАННЫЕ!AG806+ДАННЫЕ!AH806+ДАННЫЕ!$AL806+ДАННЫЕ!AI806+ДАННЫЕ!AJ806+ДАННЫЕ!AK806+ДАННЫЕ!AP806+ДАННЫЕ!AQ806+ДАННЫЕ!AR806+ДАННЫЕ!$AM806+ДАННЫЕ!$AN806+ДАННЫЕ!AS806+ДАННЫЕ!AT806&gt;0,1,0)&amp;IF(OR(T806=2,ДАННЫЕ!AD806=2,ДАННЫЕ!AE806=2,ДАННЫЕ!AF806=2,ДАННЫЕ!AG806=2,ДАННЫЕ!AH806=2,ДАННЫЕ!$AL806=2,ДАННЫЕ!AI806=2,ДАННЫЕ!AJ806=2,ДАННЫЕ!AK806=2,ДАННЫЕ!AP806=2,ДАННЫЕ!AQ806=2,ДАННЫЕ!AR806=2,ДАННЫЕ!$AM806=2,ДАННЫЕ!$AN806=2,ДАННЫЕ!AS806=2,ДАННЫЕ!AT806=2),2,0)&amp;"t"&amp;IF(T806&gt;0,"1"&amp;T806,"00")&amp;"f"&amp;IF(ДАННЫЕ!$AC806,"1"&amp;ДАННЫЕ!$AC806,"00")&amp;"b"&amp;IF(ДАННЫЕ!$AD806,"1"&amp;ДАННЫЕ!$AD806,"00")&amp;"g"&amp;IF(ДАННЫЕ!$AF806,"1"&amp;ДАННЫЕ!$AF806,"00")&amp;"c"&amp;IF(ДАННЫЕ!$AG806,"1"&amp;ДАННЫЕ!$AG806,"00")&amp;"i"&amp;IF(ДАННЫЕ!$AH806,"1"&amp;ДАННЫЕ!$AH806,"00")&amp;"r"&amp;IF(ДАННЫЕ!$AL806,"1"&amp;ДАННЫЕ!$AL806,"00")&amp;"m"&amp;IF(ДАННЫЕ!$AI806,"1"&amp;ДАННЫЕ!$AI806,"00")&amp;"hS"&amp;IF(ДАННЫЕ!$AJ806,"1"&amp;ДАННЫЕ!$AJ806,"00")&amp;"hZ"&amp;IF(ДАННЫЕ!$AK806,"1"&amp;ДАННЫЕ!$AK806,"00")&amp;"p"&amp;IF(ДАННЫЕ!$AP806,"1"&amp;ДАННЫЕ!$AP806,"00")&amp;"k"&amp;IF(ДАННЫЕ!$AQ806,"1"&amp;ДАННЫЕ!$AQ806,"00")&amp;"z"&amp;IF(ДАННЫЕ!$AR806,"1"&amp;ДАННЫЕ!$AR806,"00")&amp;"j"&amp;IF(ДАННЫЕ!$AM806,"1"&amp;ДАННЫЕ!$AM806,"00")&amp;"n"&amp;IF(ДАННЫЕ!$AN806,"1"&amp;ДАННЫЕ!$AN806,"00")&amp;"E"&amp;ДАННЫЕ!BI806&amp;"L"&amp;ДАННЫЕ!AO806&amp;"h"&amp;IF(ДАННЫЕ!$AU806&gt;0,1,0)&amp;"v"&amp;IF(ДАННЫЕ!$AW806&gt;0,1,0)&amp;"a"&amp;IF(ДАННЫЕ!$AS806,"1"&amp;ДАННЫЕ!$AS806,"00")&amp;"s"&amp;IF(ДАННЫЕ!$AT806,"1"&amp;ДАННЫЕ!$AT806,"00")&amp;"u"&amp;IF(ДАННЫЕ!$CJ806&gt;0,1,0)&amp;"y"&amp;B806&amp;"d"&amp;H806&amp;"e"&amp;F806&amp;G806</f>
        <v>x0w00t00f00b00g00c00i00r00m00hS00hZ00p00k00z00j00n00ELh0v0a00s00u0y0de</v>
      </c>
      <c r="L806" s="28" t="str">
        <f ca="1">ДАННЫЕ!$I806&amp;"VN"&amp;IF(ДАННЫЕ!AW806&gt;0,11,10)&amp;"CD"&amp;IF(ДАННЫЕ!BF806&gt;500,16,IF(ДАННЫЕ!BF806&gt;350,15,IF(ДАННЫЕ!BF806&gt;=200,14,IF(ДАННЫЕ!BF806&gt;=100,13,IF(ДАННЫЕ!BF806&gt;=50,12,IF(ДАННЫЕ!BF806&gt;0,11,10))))))&amp;"AR"&amp;IF(ДАННЫЕ!BX806&gt;0,1,0)&amp;"GD"&amp;B806&amp;"VV"&amp;IF(E806&gt;=5,IF(E806&lt;18,1,0),0)</f>
        <v>VN10CD10AR0GD0VV0</v>
      </c>
      <c r="M806" s="28" t="str">
        <f>ДАННЫЕ!$I806&amp;"b"&amp;ДАННЫЕ!$BI806&amp;"r"&amp;ДАННЫЕ!$BJ806&amp;"CD"&amp;IF(ДАННЫЕ!BF806&gt;0,IF(ДАННЫЕ!BF806&lt;200,1,IF(ДАННЫЕ!BF806&lt;350,2,3)),0)&amp;"h"&amp;IF(ДАННЫЕ!$BK806+ДАННЫЕ!$BL806+ДАННЫЕ!$BM806&gt;0,1,0)&amp;"x"&amp;ДАННЫЕ!$BK806&amp;"y"&amp;ДАННЫЕ!$BL806&amp;"z"&amp;ДАННЫЕ!$BM806&amp;"c"&amp;IF(ДАННЫЕ!$BK806+ДАННЫЕ!$BL806+ДАННЫЕ!$BM806=3,1,0)&amp;"a"&amp;IF(ДАННЫЕ!$BQ806+ДАННЫЕ!$BR806&gt;0,1,0)&amp;"d"&amp;ДАННЫЕ!$BQ806&amp;"v"&amp;ДАННЫЕ!$BR806&amp;"p"&amp;ДАННЫЕ!$BS806&amp;"n"&amp;ДАННЫЕ!$BU806&amp;"t"&amp;ДАННЫЕ!$BV806&amp;"o"&amp;ДАННЫЕ!$BT806&amp;"l"&amp;IF(ДАННЫЕ!$BN806&gt;0,1,0)&amp;ДАННЫЕ!$BN806&amp;"g"&amp;ДАННЫЕ!$BO806&amp;"s"&amp;ДАННЫЕ!$BP806&amp;"DZ"&amp;IF(ДАННЫЕ!B806-ДАННЫЕ!G806 &lt; 60,IF(ДАННЫЕ!B806-ДАННЫЕ!G806 &gt;= 0,1,0),0)&amp;"u"&amp;IF(ДАННЫЕ!$CJ806&gt;0,1,0)</f>
        <v>brCD0h0xyzc0a0dvpntol0gsDZ1u0</v>
      </c>
      <c r="N806" s="28" t="str">
        <f ca="1">ДАННЫЕ!$F806&amp;ДАННЫЕ!$I806&amp;"g"&amp;B806&amp;"cf"&amp;D806&amp;"a"&amp;IF(ДАННЫЕ!$BX806&gt;0,1,0)&amp;IF(ДАННЫЕ!$BF806&gt;500,1,IF(ДАННЫЕ!$BF806&gt;350,2,IF(ДАННЫЕ!$BF806&gt;=200,3,IF(ДАННЫЕ!$BF806&gt;=100,4,IF(ДАННЫЕ!$BF806&gt;=50,5,IF(ДАННЫЕ!$BF806&lt;50,6,0))))))&amp;"AR"&amp;IF(DATEDIF(ДАННЫЕ!$BX806,ДАННЫЕ!$F$1,"y")&gt;1,1,0)&amp;"VG"&amp;IF(ДАННЫЕ!$BH806="0",1,0)&amp;"o"&amp;IF(T806+ДАННЫЕ!$AF806+ДАННЫЕ!$AG806+ДАННЫЕ!$AH806+ДАННЫЕ!$AI806+ДАННЫЕ!$AJ806+ДАННЫЕ!$AP806+ДАННЫЕ!$AQ806+ДАННЫЕ!$AR806+ДАННЫЕ!$AU806+ДАННЫЕ!$AW806+ДАННЫЕ!$AS806+ДАННЫЕ!$AT806&gt;0,1,0)&amp;"x"&amp;ДАННЫЕ!$AG806&amp;"p"&amp;IF(ДАННЫЕ!$BY806&gt;0,1,0)&amp;"v"&amp;IF(ДАННЫЕ!$BZ806&gt;0,1,0)&amp;"n"&amp;ДАННЫЕ!$CA806&amp;"t"&amp;ДАННЫЕ!$AY806&amp;"k"&amp;ДАННЫЕ!$CB806&amp;"q"&amp;ДАННЫЕ!$CC806&amp;"w"&amp;ДАННЫЕ!$CD806&amp;"e"&amp;ДАННЫЕ!$CE806&amp;"m"&amp;ДАННЫЕ!$CF806&amp;"c"&amp;ДАННЫЕ!$CG806&amp;"z"&amp;ДАННЫЕ!$CH806&amp;"d"&amp;IF(H806=4,1,0)&amp;"s"&amp;IF(ДАННЫЕ!$J806=1,0,1)&amp;"u"&amp;IF(ДАННЫЕ!$CJ806&gt;0,1,0)</f>
        <v>g0cf0a06AR1VG0o0xp0v0ntkqwemczd0s1u0</v>
      </c>
      <c r="O806" s="28" t="str">
        <f>ДАННЫЕ!$I806&amp;"g"&amp;B806&amp;A806&amp;"f"&amp;P806&amp;"c"&amp;IF(ДАННЫЕ!$U806&gt;0,1,0)&amp;"s"&amp;IF(ДАННЫЕ!$Q806&gt;0,IF(YEAR(ДАННЫЕ!$F$1)=YEAR(ДАННЫЕ!$Q806),IF(MONTH(ДАННЫЕ!$F$1)=MONTH(ДАННЫЕ!$Q806),111,11),1),0)&amp;"i"&amp;IF(ДАННЫЕ!$R806+ДАННЫЕ!$S806+ДАННЫЕ!$T806=0,0,1)&amp;"h"&amp;IF(ДАННЫЕ!$P806&gt;0,1,0)&amp;"p"&amp;IF(ДАННЫЕ!$CI806&gt;0,IF(YEAR(ДАННЫЕ!$F$1)=YEAR(ДАННЫЕ!$CI806),IF(MONTH(ДАННЫЕ!$F$1)=MONTH(ДАННЫЕ!$CI806),111,11),1),0)&amp;"d"&amp;IF(ДАННЫЕ!$CJ806&gt;0,IF(YEAR(ДАННЫЕ!$F$1)=YEAR(ДАННЫЕ!$CJ806),IF(MONTH(ДАННЫЕ!$F$1)=MONTH(ДАННЫЕ!$CJ806),111,11),1),0)&amp;"o"&amp;IF(ДАННЫЕ!$CK806&gt;0,IF(MONTH(ДАННЫЕ!$F$1)=MONTH(ДАННЫЕ!$CK806),111,11),0)&amp;"v"&amp;IF(ДАННЫЕ!$BE806&gt;0,IF(MONTH(ДАННЫЕ!$F$1)=MONTH(ДАННЫЕ!$BE806),111,11),0)</f>
        <v>g00f0c0s0i0h0p0d0o0v0</v>
      </c>
      <c r="P806" s="15">
        <f t="shared" si="38"/>
        <v>0</v>
      </c>
      <c r="Q806" s="15">
        <f>IF(ДАННЫЕ!$F$1&gt;ДАННЫЕ!$N806,IF(YEAR(ДАННЫЕ!$F$1)=YEAR(ДАННЫЕ!M806),1,0),0)</f>
        <v>0</v>
      </c>
      <c r="R806" s="15">
        <f>IF(ДАННЫЕ!$F$1&gt;ДАННЫЕ!$N806,IF(YEAR(ДАННЫЕ!$F$1)=YEAR(ДАННЫЕ!N806),1,0),0)</f>
        <v>0</v>
      </c>
      <c r="S806" s="15">
        <f>IF(ДАННЫЕ!$AA806="2А",1,IF(ДАННЫЕ!$AA806="2Б",2,IF(ДАННЫЕ!$AA806="2В",3,IF(ДАННЫЕ!$AA806=3,4,IF(ДАННЫЕ!$AA806="4А",5,IF(ДАННЫЕ!$AA806="4Б",6,IF(ДАННЫЕ!$AA806="4В",7,IF(ДАННЫЕ!$AA806=5,8,0))))))))</f>
        <v>0</v>
      </c>
      <c r="T806" s="15">
        <f>IF(OR(ДАННЫЕ!$AC806=2,ДАННЫЕ!$AD806=2,ДАННЫЕ!$AE806=2),2,IF(OR(ДАННЫЕ!$AC806=1,ДАННЫЕ!$AD806=1,ДАННЫЕ!$AE806=1),1,0))</f>
        <v>0</v>
      </c>
    </row>
    <row r="807" spans="1:20" ht="15" customHeight="1" x14ac:dyDescent="0.2">
      <c r="A807" s="78">
        <f>IF(B807&gt;0,IF(MONTH(ДАННЫЕ!$F$1)=MONTH(ДАННЫЕ!$B807),1,0),0)</f>
        <v>0</v>
      </c>
      <c r="B807" s="14">
        <f>IF(ДАННЫЕ!$B807&gt;0,IF(YEAR(ДАННЫЕ!$F$1)=YEAR(ДАННЫЕ!$B807),1,0),0)</f>
        <v>0</v>
      </c>
      <c r="C807" s="14">
        <f>IF(ДАННЫЕ!$CM807&gt;0,IF(YEAR(ДАННЫЕ!$F$1)=YEAR(ДАННЫЕ!$CM807),1,0),0)</f>
        <v>0</v>
      </c>
      <c r="D807" s="14">
        <f>IF(ДАННЫЕ!$CJ807&gt;0,IF(ДАННЫЕ!$CL807&gt;ДАННЫЕ!$F$1,1,IF(ДАННЫЕ!$CL807&gt;0,0,1)),0)</f>
        <v>0</v>
      </c>
      <c r="E807" s="43" t="str">
        <f ca="1">IF(ДАННЫЕ!$F$1&gt;0,IF(ДАННЫЕ!$G807&gt;0,DATEDIF(ДАННЫЕ!$G807,ДАННЫЕ!$F$1,"y"),""),IF(ДАННЫЕ!$G807&gt;0,DATEDIF(ДАННЫЕ!$G807,TODAY(),"y"),""))</f>
        <v/>
      </c>
      <c r="F807" s="43" t="str">
        <f xml:space="preserve"> IF(ДАННЫЕ!$F807="М",IF(E807&gt;=18,IF(E807&lt;60,1,""),""),"")&amp;IF(ДАННЫЕ!$F807="Ж",IF(E807&gt;=18,IF(E807&lt;55,1,""),""),"")</f>
        <v/>
      </c>
      <c r="G807" s="43" t="str">
        <f xml:space="preserve"> IF(ДАННЫЕ!$F807="М",IF(E807&gt;=60,2,""),"")&amp;IF(ДАННЫЕ!$F807="Ж",IF(E807&gt;=55,2,""),"")</f>
        <v/>
      </c>
      <c r="H807" s="43" t="str">
        <f t="shared" ca="1" si="36"/>
        <v/>
      </c>
      <c r="I807" s="43" t="str">
        <f t="shared" ca="1" si="37"/>
        <v>03</v>
      </c>
      <c r="J807" s="28" t="str">
        <f ca="1">ДАННЫЕ!$F807&amp;H807&amp;I807&amp;ДАННЫЕ!$I807&amp;"m"&amp;IF(ДАННЫЕ!$I807&gt;0,IF(ДАННЫЕ!$J807&gt;0,0,1),"")&amp;"f"&amp;IF(ДАННЫЕ!$R807&gt;0,IF(YEAR(ДАННЫЕ!$F$1)=YEAR(ДАННЫЕ!$R807),1,0),0)&amp;"z"&amp;ДАННЫЕ!$R807&amp;"p"&amp;ДАННЫЕ!$S807&amp;"i"&amp;ДАННЫЕ!$T807&amp;"h"&amp;ДАННЫЕ!$K807&amp;"be"&amp;ДАННЫЕ!$BI807&amp;"CD"&amp;IF(ДАННЫЕ!BF807&gt;500,4,IF(ДАННЫЕ!BF807&gt;350,3,IF(ДАННЫЕ!BF807&gt;200,2,IF(ДАННЫЕ!BF807&gt;0,1,0))))&amp;"g"&amp;B807&amp;"d"&amp;H807&amp;"l"&amp;ДАННЫЕ!AT807&amp;"a"&amp;ДАННЫЕ!$V807&amp;"v"&amp;R807&amp;"k"&amp;ДАННЫЕ!$U807&amp;"s"&amp;ДАННЫЕ!$Y807&amp;"t"&amp;ДАННЫЕ!$X807&amp;"b"&amp;IF(ДАННЫЕ!$Q807&gt;1,1,0)&amp;"PP"&amp;ДАННЫЕ!Z807&amp;"c"&amp;S807&amp;"x"&amp;IF(ДАННЫЕ!$BY807&gt;0,IF(YEAR(ДАННЫЕ!$F$1)=YEAR(ДАННЫЕ!$BY807),1,0),0)&amp;"n"&amp;IF(ДАННЫЕ!$BZ807&gt;0,IF(YEAR(ДАННЫЕ!$F$1)=YEAR(ДАННЫЕ!$BZ807),1,0),0)&amp;"u"&amp;D807&amp;"z"&amp;IF(ДАННЫЕ!$CL807&gt;0,IF(YEAR(ДАННЫЕ!$F$1)&gt;YEAR(ДАННЫЕ!$CL807),11,12),0)</f>
        <v>03mf0zpihbeCD0g0dlav0kstb0PPc0x0n0u0z0</v>
      </c>
      <c r="K807" s="28" t="str">
        <f ca="1">ДАННЫЕ!$I807&amp;"x"&amp;B807&amp;"w"&amp;IF(T807+ДАННЫЕ!AD807+ДАННЫЕ!AE807+ДАННЫЕ!AF807+ДАННЫЕ!AG807+ДАННЫЕ!AH807+ДАННЫЕ!$AL807+ДАННЫЕ!AI807+ДАННЫЕ!AJ807+ДАННЫЕ!AK807+ДАННЫЕ!AP807+ДАННЫЕ!AQ807+ДАННЫЕ!AR807+ДАННЫЕ!$AM807+ДАННЫЕ!$AN807+ДАННЫЕ!AS807+ДАННЫЕ!AT807&gt;0,1,0)&amp;IF(OR(T807=2,ДАННЫЕ!AD807=2,ДАННЫЕ!AE807=2,ДАННЫЕ!AF807=2,ДАННЫЕ!AG807=2,ДАННЫЕ!AH807=2,ДАННЫЕ!$AL807=2,ДАННЫЕ!AI807=2,ДАННЫЕ!AJ807=2,ДАННЫЕ!AK807=2,ДАННЫЕ!AP807=2,ДАННЫЕ!AQ807=2,ДАННЫЕ!AR807=2,ДАННЫЕ!$AM807=2,ДАННЫЕ!$AN807=2,ДАННЫЕ!AS807=2,ДАННЫЕ!AT807=2),2,0)&amp;"t"&amp;IF(T807&gt;0,"1"&amp;T807,"00")&amp;"f"&amp;IF(ДАННЫЕ!$AC807,"1"&amp;ДАННЫЕ!$AC807,"00")&amp;"b"&amp;IF(ДАННЫЕ!$AD807,"1"&amp;ДАННЫЕ!$AD807,"00")&amp;"g"&amp;IF(ДАННЫЕ!$AF807,"1"&amp;ДАННЫЕ!$AF807,"00")&amp;"c"&amp;IF(ДАННЫЕ!$AG807,"1"&amp;ДАННЫЕ!$AG807,"00")&amp;"i"&amp;IF(ДАННЫЕ!$AH807,"1"&amp;ДАННЫЕ!$AH807,"00")&amp;"r"&amp;IF(ДАННЫЕ!$AL807,"1"&amp;ДАННЫЕ!$AL807,"00")&amp;"m"&amp;IF(ДАННЫЕ!$AI807,"1"&amp;ДАННЫЕ!$AI807,"00")&amp;"hS"&amp;IF(ДАННЫЕ!$AJ807,"1"&amp;ДАННЫЕ!$AJ807,"00")&amp;"hZ"&amp;IF(ДАННЫЕ!$AK807,"1"&amp;ДАННЫЕ!$AK807,"00")&amp;"p"&amp;IF(ДАННЫЕ!$AP807,"1"&amp;ДАННЫЕ!$AP807,"00")&amp;"k"&amp;IF(ДАННЫЕ!$AQ807,"1"&amp;ДАННЫЕ!$AQ807,"00")&amp;"z"&amp;IF(ДАННЫЕ!$AR807,"1"&amp;ДАННЫЕ!$AR807,"00")&amp;"j"&amp;IF(ДАННЫЕ!$AM807,"1"&amp;ДАННЫЕ!$AM807,"00")&amp;"n"&amp;IF(ДАННЫЕ!$AN807,"1"&amp;ДАННЫЕ!$AN807,"00")&amp;"E"&amp;ДАННЫЕ!BI807&amp;"L"&amp;ДАННЫЕ!AO807&amp;"h"&amp;IF(ДАННЫЕ!$AU807&gt;0,1,0)&amp;"v"&amp;IF(ДАННЫЕ!$AW807&gt;0,1,0)&amp;"a"&amp;IF(ДАННЫЕ!$AS807,"1"&amp;ДАННЫЕ!$AS807,"00")&amp;"s"&amp;IF(ДАННЫЕ!$AT807,"1"&amp;ДАННЫЕ!$AT807,"00")&amp;"u"&amp;IF(ДАННЫЕ!$CJ807&gt;0,1,0)&amp;"y"&amp;B807&amp;"d"&amp;H807&amp;"e"&amp;F807&amp;G807</f>
        <v>x0w00t00f00b00g00c00i00r00m00hS00hZ00p00k00z00j00n00ELh0v0a00s00u0y0de</v>
      </c>
      <c r="L807" s="28" t="str">
        <f ca="1">ДАННЫЕ!$I807&amp;"VN"&amp;IF(ДАННЫЕ!AW807&gt;0,11,10)&amp;"CD"&amp;IF(ДАННЫЕ!BF807&gt;500,16,IF(ДАННЫЕ!BF807&gt;350,15,IF(ДАННЫЕ!BF807&gt;=200,14,IF(ДАННЫЕ!BF807&gt;=100,13,IF(ДАННЫЕ!BF807&gt;=50,12,IF(ДАННЫЕ!BF807&gt;0,11,10))))))&amp;"AR"&amp;IF(ДАННЫЕ!BX807&gt;0,1,0)&amp;"GD"&amp;B807&amp;"VV"&amp;IF(E807&gt;=5,IF(E807&lt;18,1,0),0)</f>
        <v>VN10CD10AR0GD0VV0</v>
      </c>
      <c r="M807" s="28" t="str">
        <f>ДАННЫЕ!$I807&amp;"b"&amp;ДАННЫЕ!$BI807&amp;"r"&amp;ДАННЫЕ!$BJ807&amp;"CD"&amp;IF(ДАННЫЕ!BF807&gt;0,IF(ДАННЫЕ!BF807&lt;200,1,IF(ДАННЫЕ!BF807&lt;350,2,3)),0)&amp;"h"&amp;IF(ДАННЫЕ!$BK807+ДАННЫЕ!$BL807+ДАННЫЕ!$BM807&gt;0,1,0)&amp;"x"&amp;ДАННЫЕ!$BK807&amp;"y"&amp;ДАННЫЕ!$BL807&amp;"z"&amp;ДАННЫЕ!$BM807&amp;"c"&amp;IF(ДАННЫЕ!$BK807+ДАННЫЕ!$BL807+ДАННЫЕ!$BM807=3,1,0)&amp;"a"&amp;IF(ДАННЫЕ!$BQ807+ДАННЫЕ!$BR807&gt;0,1,0)&amp;"d"&amp;ДАННЫЕ!$BQ807&amp;"v"&amp;ДАННЫЕ!$BR807&amp;"p"&amp;ДАННЫЕ!$BS807&amp;"n"&amp;ДАННЫЕ!$BU807&amp;"t"&amp;ДАННЫЕ!$BV807&amp;"o"&amp;ДАННЫЕ!$BT807&amp;"l"&amp;IF(ДАННЫЕ!$BN807&gt;0,1,0)&amp;ДАННЫЕ!$BN807&amp;"g"&amp;ДАННЫЕ!$BO807&amp;"s"&amp;ДАННЫЕ!$BP807&amp;"DZ"&amp;IF(ДАННЫЕ!B807-ДАННЫЕ!G807 &lt; 60,IF(ДАННЫЕ!B807-ДАННЫЕ!G807 &gt;= 0,1,0),0)&amp;"u"&amp;IF(ДАННЫЕ!$CJ807&gt;0,1,0)</f>
        <v>brCD0h0xyzc0a0dvpntol0gsDZ1u0</v>
      </c>
      <c r="N807" s="28" t="str">
        <f ca="1">ДАННЫЕ!$F807&amp;ДАННЫЕ!$I807&amp;"g"&amp;B807&amp;"cf"&amp;D807&amp;"a"&amp;IF(ДАННЫЕ!$BX807&gt;0,1,0)&amp;IF(ДАННЫЕ!$BF807&gt;500,1,IF(ДАННЫЕ!$BF807&gt;350,2,IF(ДАННЫЕ!$BF807&gt;=200,3,IF(ДАННЫЕ!$BF807&gt;=100,4,IF(ДАННЫЕ!$BF807&gt;=50,5,IF(ДАННЫЕ!$BF807&lt;50,6,0))))))&amp;"AR"&amp;IF(DATEDIF(ДАННЫЕ!$BX807,ДАННЫЕ!$F$1,"y")&gt;1,1,0)&amp;"VG"&amp;IF(ДАННЫЕ!$BH807="0",1,0)&amp;"o"&amp;IF(T807+ДАННЫЕ!$AF807+ДАННЫЕ!$AG807+ДАННЫЕ!$AH807+ДАННЫЕ!$AI807+ДАННЫЕ!$AJ807+ДАННЫЕ!$AP807+ДАННЫЕ!$AQ807+ДАННЫЕ!$AR807+ДАННЫЕ!$AU807+ДАННЫЕ!$AW807+ДАННЫЕ!$AS807+ДАННЫЕ!$AT807&gt;0,1,0)&amp;"x"&amp;ДАННЫЕ!$AG807&amp;"p"&amp;IF(ДАННЫЕ!$BY807&gt;0,1,0)&amp;"v"&amp;IF(ДАННЫЕ!$BZ807&gt;0,1,0)&amp;"n"&amp;ДАННЫЕ!$CA807&amp;"t"&amp;ДАННЫЕ!$AY807&amp;"k"&amp;ДАННЫЕ!$CB807&amp;"q"&amp;ДАННЫЕ!$CC807&amp;"w"&amp;ДАННЫЕ!$CD807&amp;"e"&amp;ДАННЫЕ!$CE807&amp;"m"&amp;ДАННЫЕ!$CF807&amp;"c"&amp;ДАННЫЕ!$CG807&amp;"z"&amp;ДАННЫЕ!$CH807&amp;"d"&amp;IF(H807=4,1,0)&amp;"s"&amp;IF(ДАННЫЕ!$J807=1,0,1)&amp;"u"&amp;IF(ДАННЫЕ!$CJ807&gt;0,1,0)</f>
        <v>g0cf0a06AR1VG0o0xp0v0ntkqwemczd0s1u0</v>
      </c>
      <c r="O807" s="28" t="str">
        <f>ДАННЫЕ!$I807&amp;"g"&amp;B807&amp;A807&amp;"f"&amp;P807&amp;"c"&amp;IF(ДАННЫЕ!$U807&gt;0,1,0)&amp;"s"&amp;IF(ДАННЫЕ!$Q807&gt;0,IF(YEAR(ДАННЫЕ!$F$1)=YEAR(ДАННЫЕ!$Q807),IF(MONTH(ДАННЫЕ!$F$1)=MONTH(ДАННЫЕ!$Q807),111,11),1),0)&amp;"i"&amp;IF(ДАННЫЕ!$R807+ДАННЫЕ!$S807+ДАННЫЕ!$T807=0,0,1)&amp;"h"&amp;IF(ДАННЫЕ!$P807&gt;0,1,0)&amp;"p"&amp;IF(ДАННЫЕ!$CI807&gt;0,IF(YEAR(ДАННЫЕ!$F$1)=YEAR(ДАННЫЕ!$CI807),IF(MONTH(ДАННЫЕ!$F$1)=MONTH(ДАННЫЕ!$CI807),111,11),1),0)&amp;"d"&amp;IF(ДАННЫЕ!$CJ807&gt;0,IF(YEAR(ДАННЫЕ!$F$1)=YEAR(ДАННЫЕ!$CJ807),IF(MONTH(ДАННЫЕ!$F$1)=MONTH(ДАННЫЕ!$CJ807),111,11),1),0)&amp;"o"&amp;IF(ДАННЫЕ!$CK807&gt;0,IF(MONTH(ДАННЫЕ!$F$1)=MONTH(ДАННЫЕ!$CK807),111,11),0)&amp;"v"&amp;IF(ДАННЫЕ!$BE807&gt;0,IF(MONTH(ДАННЫЕ!$F$1)=MONTH(ДАННЫЕ!$BE807),111,11),0)</f>
        <v>g00f0c0s0i0h0p0d0o0v0</v>
      </c>
      <c r="P807" s="15">
        <f t="shared" si="38"/>
        <v>0</v>
      </c>
      <c r="Q807" s="15">
        <f>IF(ДАННЫЕ!$F$1&gt;ДАННЫЕ!$N807,IF(YEAR(ДАННЫЕ!$F$1)=YEAR(ДАННЫЕ!M807),1,0),0)</f>
        <v>0</v>
      </c>
      <c r="R807" s="15">
        <f>IF(ДАННЫЕ!$F$1&gt;ДАННЫЕ!$N807,IF(YEAR(ДАННЫЕ!$F$1)=YEAR(ДАННЫЕ!N807),1,0),0)</f>
        <v>0</v>
      </c>
      <c r="S807" s="15">
        <f>IF(ДАННЫЕ!$AA807="2А",1,IF(ДАННЫЕ!$AA807="2Б",2,IF(ДАННЫЕ!$AA807="2В",3,IF(ДАННЫЕ!$AA807=3,4,IF(ДАННЫЕ!$AA807="4А",5,IF(ДАННЫЕ!$AA807="4Б",6,IF(ДАННЫЕ!$AA807="4В",7,IF(ДАННЫЕ!$AA807=5,8,0))))))))</f>
        <v>0</v>
      </c>
      <c r="T807" s="15">
        <f>IF(OR(ДАННЫЕ!$AC807=2,ДАННЫЕ!$AD807=2,ДАННЫЕ!$AE807=2),2,IF(OR(ДАННЫЕ!$AC807=1,ДАННЫЕ!$AD807=1,ДАННЫЕ!$AE807=1),1,0))</f>
        <v>0</v>
      </c>
    </row>
    <row r="808" spans="1:20" ht="15" customHeight="1" x14ac:dyDescent="0.2">
      <c r="A808" s="78">
        <f>IF(B808&gt;0,IF(MONTH(ДАННЫЕ!$F$1)=MONTH(ДАННЫЕ!$B808),1,0),0)</f>
        <v>0</v>
      </c>
      <c r="B808" s="14">
        <f>IF(ДАННЫЕ!$B808&gt;0,IF(YEAR(ДАННЫЕ!$F$1)=YEAR(ДАННЫЕ!$B808),1,0),0)</f>
        <v>0</v>
      </c>
      <c r="C808" s="14">
        <f>IF(ДАННЫЕ!$CM808&gt;0,IF(YEAR(ДАННЫЕ!$F$1)=YEAR(ДАННЫЕ!$CM808),1,0),0)</f>
        <v>0</v>
      </c>
      <c r="D808" s="14">
        <f>IF(ДАННЫЕ!$CJ808&gt;0,IF(ДАННЫЕ!$CL808&gt;ДАННЫЕ!$F$1,1,IF(ДАННЫЕ!$CL808&gt;0,0,1)),0)</f>
        <v>0</v>
      </c>
      <c r="E808" s="43" t="str">
        <f ca="1">IF(ДАННЫЕ!$F$1&gt;0,IF(ДАННЫЕ!$G808&gt;0,DATEDIF(ДАННЫЕ!$G808,ДАННЫЕ!$F$1,"y"),""),IF(ДАННЫЕ!$G808&gt;0,DATEDIF(ДАННЫЕ!$G808,TODAY(),"y"),""))</f>
        <v/>
      </c>
      <c r="F808" s="43" t="str">
        <f xml:space="preserve"> IF(ДАННЫЕ!$F808="М",IF(E808&gt;=18,IF(E808&lt;60,1,""),""),"")&amp;IF(ДАННЫЕ!$F808="Ж",IF(E808&gt;=18,IF(E808&lt;55,1,""),""),"")</f>
        <v/>
      </c>
      <c r="G808" s="43" t="str">
        <f xml:space="preserve"> IF(ДАННЫЕ!$F808="М",IF(E808&gt;=60,2,""),"")&amp;IF(ДАННЫЕ!$F808="Ж",IF(E808&gt;=55,2,""),"")</f>
        <v/>
      </c>
      <c r="H808" s="43" t="str">
        <f t="shared" ca="1" si="36"/>
        <v/>
      </c>
      <c r="I808" s="43" t="str">
        <f t="shared" ca="1" si="37"/>
        <v>03</v>
      </c>
      <c r="J808" s="28" t="str">
        <f ca="1">ДАННЫЕ!$F808&amp;H808&amp;I808&amp;ДАННЫЕ!$I808&amp;"m"&amp;IF(ДАННЫЕ!$I808&gt;0,IF(ДАННЫЕ!$J808&gt;0,0,1),"")&amp;"f"&amp;IF(ДАННЫЕ!$R808&gt;0,IF(YEAR(ДАННЫЕ!$F$1)=YEAR(ДАННЫЕ!$R808),1,0),0)&amp;"z"&amp;ДАННЫЕ!$R808&amp;"p"&amp;ДАННЫЕ!$S808&amp;"i"&amp;ДАННЫЕ!$T808&amp;"h"&amp;ДАННЫЕ!$K808&amp;"be"&amp;ДАННЫЕ!$BI808&amp;"CD"&amp;IF(ДАННЫЕ!BF808&gt;500,4,IF(ДАННЫЕ!BF808&gt;350,3,IF(ДАННЫЕ!BF808&gt;200,2,IF(ДАННЫЕ!BF808&gt;0,1,0))))&amp;"g"&amp;B808&amp;"d"&amp;H808&amp;"l"&amp;ДАННЫЕ!AT808&amp;"a"&amp;ДАННЫЕ!$V808&amp;"v"&amp;R808&amp;"k"&amp;ДАННЫЕ!$U808&amp;"s"&amp;ДАННЫЕ!$Y808&amp;"t"&amp;ДАННЫЕ!$X808&amp;"b"&amp;IF(ДАННЫЕ!$Q808&gt;1,1,0)&amp;"PP"&amp;ДАННЫЕ!Z808&amp;"c"&amp;S808&amp;"x"&amp;IF(ДАННЫЕ!$BY808&gt;0,IF(YEAR(ДАННЫЕ!$F$1)=YEAR(ДАННЫЕ!$BY808),1,0),0)&amp;"n"&amp;IF(ДАННЫЕ!$BZ808&gt;0,IF(YEAR(ДАННЫЕ!$F$1)=YEAR(ДАННЫЕ!$BZ808),1,0),0)&amp;"u"&amp;D808&amp;"z"&amp;IF(ДАННЫЕ!$CL808&gt;0,IF(YEAR(ДАННЫЕ!$F$1)&gt;YEAR(ДАННЫЕ!$CL808),11,12),0)</f>
        <v>03mf0zpihbeCD0g0dlav0kstb0PPc0x0n0u0z0</v>
      </c>
      <c r="K808" s="28" t="str">
        <f ca="1">ДАННЫЕ!$I808&amp;"x"&amp;B808&amp;"w"&amp;IF(T808+ДАННЫЕ!AD808+ДАННЫЕ!AE808+ДАННЫЕ!AF808+ДАННЫЕ!AG808+ДАННЫЕ!AH808+ДАННЫЕ!$AL808+ДАННЫЕ!AI808+ДАННЫЕ!AJ808+ДАННЫЕ!AK808+ДАННЫЕ!AP808+ДАННЫЕ!AQ808+ДАННЫЕ!AR808+ДАННЫЕ!$AM808+ДАННЫЕ!$AN808+ДАННЫЕ!AS808+ДАННЫЕ!AT808&gt;0,1,0)&amp;IF(OR(T808=2,ДАННЫЕ!AD808=2,ДАННЫЕ!AE808=2,ДАННЫЕ!AF808=2,ДАННЫЕ!AG808=2,ДАННЫЕ!AH808=2,ДАННЫЕ!$AL808=2,ДАННЫЕ!AI808=2,ДАННЫЕ!AJ808=2,ДАННЫЕ!AK808=2,ДАННЫЕ!AP808=2,ДАННЫЕ!AQ808=2,ДАННЫЕ!AR808=2,ДАННЫЕ!$AM808=2,ДАННЫЕ!$AN808=2,ДАННЫЕ!AS808=2,ДАННЫЕ!AT808=2),2,0)&amp;"t"&amp;IF(T808&gt;0,"1"&amp;T808,"00")&amp;"f"&amp;IF(ДАННЫЕ!$AC808,"1"&amp;ДАННЫЕ!$AC808,"00")&amp;"b"&amp;IF(ДАННЫЕ!$AD808,"1"&amp;ДАННЫЕ!$AD808,"00")&amp;"g"&amp;IF(ДАННЫЕ!$AF808,"1"&amp;ДАННЫЕ!$AF808,"00")&amp;"c"&amp;IF(ДАННЫЕ!$AG808,"1"&amp;ДАННЫЕ!$AG808,"00")&amp;"i"&amp;IF(ДАННЫЕ!$AH808,"1"&amp;ДАННЫЕ!$AH808,"00")&amp;"r"&amp;IF(ДАННЫЕ!$AL808,"1"&amp;ДАННЫЕ!$AL808,"00")&amp;"m"&amp;IF(ДАННЫЕ!$AI808,"1"&amp;ДАННЫЕ!$AI808,"00")&amp;"hS"&amp;IF(ДАННЫЕ!$AJ808,"1"&amp;ДАННЫЕ!$AJ808,"00")&amp;"hZ"&amp;IF(ДАННЫЕ!$AK808,"1"&amp;ДАННЫЕ!$AK808,"00")&amp;"p"&amp;IF(ДАННЫЕ!$AP808,"1"&amp;ДАННЫЕ!$AP808,"00")&amp;"k"&amp;IF(ДАННЫЕ!$AQ808,"1"&amp;ДАННЫЕ!$AQ808,"00")&amp;"z"&amp;IF(ДАННЫЕ!$AR808,"1"&amp;ДАННЫЕ!$AR808,"00")&amp;"j"&amp;IF(ДАННЫЕ!$AM808,"1"&amp;ДАННЫЕ!$AM808,"00")&amp;"n"&amp;IF(ДАННЫЕ!$AN808,"1"&amp;ДАННЫЕ!$AN808,"00")&amp;"E"&amp;ДАННЫЕ!BI808&amp;"L"&amp;ДАННЫЕ!AO808&amp;"h"&amp;IF(ДАННЫЕ!$AU808&gt;0,1,0)&amp;"v"&amp;IF(ДАННЫЕ!$AW808&gt;0,1,0)&amp;"a"&amp;IF(ДАННЫЕ!$AS808,"1"&amp;ДАННЫЕ!$AS808,"00")&amp;"s"&amp;IF(ДАННЫЕ!$AT808,"1"&amp;ДАННЫЕ!$AT808,"00")&amp;"u"&amp;IF(ДАННЫЕ!$CJ808&gt;0,1,0)&amp;"y"&amp;B808&amp;"d"&amp;H808&amp;"e"&amp;F808&amp;G808</f>
        <v>x0w00t00f00b00g00c00i00r00m00hS00hZ00p00k00z00j00n00ELh0v0a00s00u0y0de</v>
      </c>
      <c r="L808" s="28" t="str">
        <f ca="1">ДАННЫЕ!$I808&amp;"VN"&amp;IF(ДАННЫЕ!AW808&gt;0,11,10)&amp;"CD"&amp;IF(ДАННЫЕ!BF808&gt;500,16,IF(ДАННЫЕ!BF808&gt;350,15,IF(ДАННЫЕ!BF808&gt;=200,14,IF(ДАННЫЕ!BF808&gt;=100,13,IF(ДАННЫЕ!BF808&gt;=50,12,IF(ДАННЫЕ!BF808&gt;0,11,10))))))&amp;"AR"&amp;IF(ДАННЫЕ!BX808&gt;0,1,0)&amp;"GD"&amp;B808&amp;"VV"&amp;IF(E808&gt;=5,IF(E808&lt;18,1,0),0)</f>
        <v>VN10CD10AR0GD0VV0</v>
      </c>
      <c r="M808" s="28" t="str">
        <f>ДАННЫЕ!$I808&amp;"b"&amp;ДАННЫЕ!$BI808&amp;"r"&amp;ДАННЫЕ!$BJ808&amp;"CD"&amp;IF(ДАННЫЕ!BF808&gt;0,IF(ДАННЫЕ!BF808&lt;200,1,IF(ДАННЫЕ!BF808&lt;350,2,3)),0)&amp;"h"&amp;IF(ДАННЫЕ!$BK808+ДАННЫЕ!$BL808+ДАННЫЕ!$BM808&gt;0,1,0)&amp;"x"&amp;ДАННЫЕ!$BK808&amp;"y"&amp;ДАННЫЕ!$BL808&amp;"z"&amp;ДАННЫЕ!$BM808&amp;"c"&amp;IF(ДАННЫЕ!$BK808+ДАННЫЕ!$BL808+ДАННЫЕ!$BM808=3,1,0)&amp;"a"&amp;IF(ДАННЫЕ!$BQ808+ДАННЫЕ!$BR808&gt;0,1,0)&amp;"d"&amp;ДАННЫЕ!$BQ808&amp;"v"&amp;ДАННЫЕ!$BR808&amp;"p"&amp;ДАННЫЕ!$BS808&amp;"n"&amp;ДАННЫЕ!$BU808&amp;"t"&amp;ДАННЫЕ!$BV808&amp;"o"&amp;ДАННЫЕ!$BT808&amp;"l"&amp;IF(ДАННЫЕ!$BN808&gt;0,1,0)&amp;ДАННЫЕ!$BN808&amp;"g"&amp;ДАННЫЕ!$BO808&amp;"s"&amp;ДАННЫЕ!$BP808&amp;"DZ"&amp;IF(ДАННЫЕ!B808-ДАННЫЕ!G808 &lt; 60,IF(ДАННЫЕ!B808-ДАННЫЕ!G808 &gt;= 0,1,0),0)&amp;"u"&amp;IF(ДАННЫЕ!$CJ808&gt;0,1,0)</f>
        <v>brCD0h0xyzc0a0dvpntol0gsDZ1u0</v>
      </c>
      <c r="N808" s="28" t="str">
        <f ca="1">ДАННЫЕ!$F808&amp;ДАННЫЕ!$I808&amp;"g"&amp;B808&amp;"cf"&amp;D808&amp;"a"&amp;IF(ДАННЫЕ!$BX808&gt;0,1,0)&amp;IF(ДАННЫЕ!$BF808&gt;500,1,IF(ДАННЫЕ!$BF808&gt;350,2,IF(ДАННЫЕ!$BF808&gt;=200,3,IF(ДАННЫЕ!$BF808&gt;=100,4,IF(ДАННЫЕ!$BF808&gt;=50,5,IF(ДАННЫЕ!$BF808&lt;50,6,0))))))&amp;"AR"&amp;IF(DATEDIF(ДАННЫЕ!$BX808,ДАННЫЕ!$F$1,"y")&gt;1,1,0)&amp;"VG"&amp;IF(ДАННЫЕ!$BH808="0",1,0)&amp;"o"&amp;IF(T808+ДАННЫЕ!$AF808+ДАННЫЕ!$AG808+ДАННЫЕ!$AH808+ДАННЫЕ!$AI808+ДАННЫЕ!$AJ808+ДАННЫЕ!$AP808+ДАННЫЕ!$AQ808+ДАННЫЕ!$AR808+ДАННЫЕ!$AU808+ДАННЫЕ!$AW808+ДАННЫЕ!$AS808+ДАННЫЕ!$AT808&gt;0,1,0)&amp;"x"&amp;ДАННЫЕ!$AG808&amp;"p"&amp;IF(ДАННЫЕ!$BY808&gt;0,1,0)&amp;"v"&amp;IF(ДАННЫЕ!$BZ808&gt;0,1,0)&amp;"n"&amp;ДАННЫЕ!$CA808&amp;"t"&amp;ДАННЫЕ!$AY808&amp;"k"&amp;ДАННЫЕ!$CB808&amp;"q"&amp;ДАННЫЕ!$CC808&amp;"w"&amp;ДАННЫЕ!$CD808&amp;"e"&amp;ДАННЫЕ!$CE808&amp;"m"&amp;ДАННЫЕ!$CF808&amp;"c"&amp;ДАННЫЕ!$CG808&amp;"z"&amp;ДАННЫЕ!$CH808&amp;"d"&amp;IF(H808=4,1,0)&amp;"s"&amp;IF(ДАННЫЕ!$J808=1,0,1)&amp;"u"&amp;IF(ДАННЫЕ!$CJ808&gt;0,1,0)</f>
        <v>g0cf0a06AR1VG0o0xp0v0ntkqwemczd0s1u0</v>
      </c>
      <c r="O808" s="28" t="str">
        <f>ДАННЫЕ!$I808&amp;"g"&amp;B808&amp;A808&amp;"f"&amp;P808&amp;"c"&amp;IF(ДАННЫЕ!$U808&gt;0,1,0)&amp;"s"&amp;IF(ДАННЫЕ!$Q808&gt;0,IF(YEAR(ДАННЫЕ!$F$1)=YEAR(ДАННЫЕ!$Q808),IF(MONTH(ДАННЫЕ!$F$1)=MONTH(ДАННЫЕ!$Q808),111,11),1),0)&amp;"i"&amp;IF(ДАННЫЕ!$R808+ДАННЫЕ!$S808+ДАННЫЕ!$T808=0,0,1)&amp;"h"&amp;IF(ДАННЫЕ!$P808&gt;0,1,0)&amp;"p"&amp;IF(ДАННЫЕ!$CI808&gt;0,IF(YEAR(ДАННЫЕ!$F$1)=YEAR(ДАННЫЕ!$CI808),IF(MONTH(ДАННЫЕ!$F$1)=MONTH(ДАННЫЕ!$CI808),111,11),1),0)&amp;"d"&amp;IF(ДАННЫЕ!$CJ808&gt;0,IF(YEAR(ДАННЫЕ!$F$1)=YEAR(ДАННЫЕ!$CJ808),IF(MONTH(ДАННЫЕ!$F$1)=MONTH(ДАННЫЕ!$CJ808),111,11),1),0)&amp;"o"&amp;IF(ДАННЫЕ!$CK808&gt;0,IF(MONTH(ДАННЫЕ!$F$1)=MONTH(ДАННЫЕ!$CK808),111,11),0)&amp;"v"&amp;IF(ДАННЫЕ!$BE808&gt;0,IF(MONTH(ДАННЫЕ!$F$1)=MONTH(ДАННЫЕ!$BE808),111,11),0)</f>
        <v>g00f0c0s0i0h0p0d0o0v0</v>
      </c>
      <c r="P808" s="15">
        <f t="shared" si="38"/>
        <v>0</v>
      </c>
      <c r="Q808" s="15">
        <f>IF(ДАННЫЕ!$F$1&gt;ДАННЫЕ!$N808,IF(YEAR(ДАННЫЕ!$F$1)=YEAR(ДАННЫЕ!M808),1,0),0)</f>
        <v>0</v>
      </c>
      <c r="R808" s="15">
        <f>IF(ДАННЫЕ!$F$1&gt;ДАННЫЕ!$N808,IF(YEAR(ДАННЫЕ!$F$1)=YEAR(ДАННЫЕ!N808),1,0),0)</f>
        <v>0</v>
      </c>
      <c r="S808" s="15">
        <f>IF(ДАННЫЕ!$AA808="2А",1,IF(ДАННЫЕ!$AA808="2Б",2,IF(ДАННЫЕ!$AA808="2В",3,IF(ДАННЫЕ!$AA808=3,4,IF(ДАННЫЕ!$AA808="4А",5,IF(ДАННЫЕ!$AA808="4Б",6,IF(ДАННЫЕ!$AA808="4В",7,IF(ДАННЫЕ!$AA808=5,8,0))))))))</f>
        <v>0</v>
      </c>
      <c r="T808" s="15">
        <f>IF(OR(ДАННЫЕ!$AC808=2,ДАННЫЕ!$AD808=2,ДАННЫЕ!$AE808=2),2,IF(OR(ДАННЫЕ!$AC808=1,ДАННЫЕ!$AD808=1,ДАННЫЕ!$AE808=1),1,0))</f>
        <v>0</v>
      </c>
    </row>
    <row r="809" spans="1:20" ht="15" customHeight="1" x14ac:dyDescent="0.2">
      <c r="A809" s="78">
        <f>IF(B809&gt;0,IF(MONTH(ДАННЫЕ!$F$1)=MONTH(ДАННЫЕ!$B809),1,0),0)</f>
        <v>0</v>
      </c>
      <c r="B809" s="14">
        <f>IF(ДАННЫЕ!$B809&gt;0,IF(YEAR(ДАННЫЕ!$F$1)=YEAR(ДАННЫЕ!$B809),1,0),0)</f>
        <v>0</v>
      </c>
      <c r="C809" s="14">
        <f>IF(ДАННЫЕ!$CM809&gt;0,IF(YEAR(ДАННЫЕ!$F$1)=YEAR(ДАННЫЕ!$CM809),1,0),0)</f>
        <v>0</v>
      </c>
      <c r="D809" s="14">
        <f>IF(ДАННЫЕ!$CJ809&gt;0,IF(ДАННЫЕ!$CL809&gt;ДАННЫЕ!$F$1,1,IF(ДАННЫЕ!$CL809&gt;0,0,1)),0)</f>
        <v>0</v>
      </c>
      <c r="E809" s="43" t="str">
        <f ca="1">IF(ДАННЫЕ!$F$1&gt;0,IF(ДАННЫЕ!$G809&gt;0,DATEDIF(ДАННЫЕ!$G809,ДАННЫЕ!$F$1,"y"),""),IF(ДАННЫЕ!$G809&gt;0,DATEDIF(ДАННЫЕ!$G809,TODAY(),"y"),""))</f>
        <v/>
      </c>
      <c r="F809" s="43" t="str">
        <f xml:space="preserve"> IF(ДАННЫЕ!$F809="М",IF(E809&gt;=18,IF(E809&lt;60,1,""),""),"")&amp;IF(ДАННЫЕ!$F809="Ж",IF(E809&gt;=18,IF(E809&lt;55,1,""),""),"")</f>
        <v/>
      </c>
      <c r="G809" s="43" t="str">
        <f xml:space="preserve"> IF(ДАННЫЕ!$F809="М",IF(E809&gt;=60,2,""),"")&amp;IF(ДАННЫЕ!$F809="Ж",IF(E809&gt;=55,2,""),"")</f>
        <v/>
      </c>
      <c r="H809" s="43" t="str">
        <f t="shared" ca="1" si="36"/>
        <v/>
      </c>
      <c r="I809" s="43" t="str">
        <f t="shared" ca="1" si="37"/>
        <v>03</v>
      </c>
      <c r="J809" s="28" t="str">
        <f ca="1">ДАННЫЕ!$F809&amp;H809&amp;I809&amp;ДАННЫЕ!$I809&amp;"m"&amp;IF(ДАННЫЕ!$I809&gt;0,IF(ДАННЫЕ!$J809&gt;0,0,1),"")&amp;"f"&amp;IF(ДАННЫЕ!$R809&gt;0,IF(YEAR(ДАННЫЕ!$F$1)=YEAR(ДАННЫЕ!$R809),1,0),0)&amp;"z"&amp;ДАННЫЕ!$R809&amp;"p"&amp;ДАННЫЕ!$S809&amp;"i"&amp;ДАННЫЕ!$T809&amp;"h"&amp;ДАННЫЕ!$K809&amp;"be"&amp;ДАННЫЕ!$BI809&amp;"CD"&amp;IF(ДАННЫЕ!BF809&gt;500,4,IF(ДАННЫЕ!BF809&gt;350,3,IF(ДАННЫЕ!BF809&gt;200,2,IF(ДАННЫЕ!BF809&gt;0,1,0))))&amp;"g"&amp;B809&amp;"d"&amp;H809&amp;"l"&amp;ДАННЫЕ!AT809&amp;"a"&amp;ДАННЫЕ!$V809&amp;"v"&amp;R809&amp;"k"&amp;ДАННЫЕ!$U809&amp;"s"&amp;ДАННЫЕ!$Y809&amp;"t"&amp;ДАННЫЕ!$X809&amp;"b"&amp;IF(ДАННЫЕ!$Q809&gt;1,1,0)&amp;"PP"&amp;ДАННЫЕ!Z809&amp;"c"&amp;S809&amp;"x"&amp;IF(ДАННЫЕ!$BY809&gt;0,IF(YEAR(ДАННЫЕ!$F$1)=YEAR(ДАННЫЕ!$BY809),1,0),0)&amp;"n"&amp;IF(ДАННЫЕ!$BZ809&gt;0,IF(YEAR(ДАННЫЕ!$F$1)=YEAR(ДАННЫЕ!$BZ809),1,0),0)&amp;"u"&amp;D809&amp;"z"&amp;IF(ДАННЫЕ!$CL809&gt;0,IF(YEAR(ДАННЫЕ!$F$1)&gt;YEAR(ДАННЫЕ!$CL809),11,12),0)</f>
        <v>03mf0zpihbeCD0g0dlav0kstb0PPc0x0n0u0z0</v>
      </c>
      <c r="K809" s="28" t="str">
        <f ca="1">ДАННЫЕ!$I809&amp;"x"&amp;B809&amp;"w"&amp;IF(T809+ДАННЫЕ!AD809+ДАННЫЕ!AE809+ДАННЫЕ!AF809+ДАННЫЕ!AG809+ДАННЫЕ!AH809+ДАННЫЕ!$AL809+ДАННЫЕ!AI809+ДАННЫЕ!AJ809+ДАННЫЕ!AK809+ДАННЫЕ!AP809+ДАННЫЕ!AQ809+ДАННЫЕ!AR809+ДАННЫЕ!$AM809+ДАННЫЕ!$AN809+ДАННЫЕ!AS809+ДАННЫЕ!AT809&gt;0,1,0)&amp;IF(OR(T809=2,ДАННЫЕ!AD809=2,ДАННЫЕ!AE809=2,ДАННЫЕ!AF809=2,ДАННЫЕ!AG809=2,ДАННЫЕ!AH809=2,ДАННЫЕ!$AL809=2,ДАННЫЕ!AI809=2,ДАННЫЕ!AJ809=2,ДАННЫЕ!AK809=2,ДАННЫЕ!AP809=2,ДАННЫЕ!AQ809=2,ДАННЫЕ!AR809=2,ДАННЫЕ!$AM809=2,ДАННЫЕ!$AN809=2,ДАННЫЕ!AS809=2,ДАННЫЕ!AT809=2),2,0)&amp;"t"&amp;IF(T809&gt;0,"1"&amp;T809,"00")&amp;"f"&amp;IF(ДАННЫЕ!$AC809,"1"&amp;ДАННЫЕ!$AC809,"00")&amp;"b"&amp;IF(ДАННЫЕ!$AD809,"1"&amp;ДАННЫЕ!$AD809,"00")&amp;"g"&amp;IF(ДАННЫЕ!$AF809,"1"&amp;ДАННЫЕ!$AF809,"00")&amp;"c"&amp;IF(ДАННЫЕ!$AG809,"1"&amp;ДАННЫЕ!$AG809,"00")&amp;"i"&amp;IF(ДАННЫЕ!$AH809,"1"&amp;ДАННЫЕ!$AH809,"00")&amp;"r"&amp;IF(ДАННЫЕ!$AL809,"1"&amp;ДАННЫЕ!$AL809,"00")&amp;"m"&amp;IF(ДАННЫЕ!$AI809,"1"&amp;ДАННЫЕ!$AI809,"00")&amp;"hS"&amp;IF(ДАННЫЕ!$AJ809,"1"&amp;ДАННЫЕ!$AJ809,"00")&amp;"hZ"&amp;IF(ДАННЫЕ!$AK809,"1"&amp;ДАННЫЕ!$AK809,"00")&amp;"p"&amp;IF(ДАННЫЕ!$AP809,"1"&amp;ДАННЫЕ!$AP809,"00")&amp;"k"&amp;IF(ДАННЫЕ!$AQ809,"1"&amp;ДАННЫЕ!$AQ809,"00")&amp;"z"&amp;IF(ДАННЫЕ!$AR809,"1"&amp;ДАННЫЕ!$AR809,"00")&amp;"j"&amp;IF(ДАННЫЕ!$AM809,"1"&amp;ДАННЫЕ!$AM809,"00")&amp;"n"&amp;IF(ДАННЫЕ!$AN809,"1"&amp;ДАННЫЕ!$AN809,"00")&amp;"E"&amp;ДАННЫЕ!BI809&amp;"L"&amp;ДАННЫЕ!AO809&amp;"h"&amp;IF(ДАННЫЕ!$AU809&gt;0,1,0)&amp;"v"&amp;IF(ДАННЫЕ!$AW809&gt;0,1,0)&amp;"a"&amp;IF(ДАННЫЕ!$AS809,"1"&amp;ДАННЫЕ!$AS809,"00")&amp;"s"&amp;IF(ДАННЫЕ!$AT809,"1"&amp;ДАННЫЕ!$AT809,"00")&amp;"u"&amp;IF(ДАННЫЕ!$CJ809&gt;0,1,0)&amp;"y"&amp;B809&amp;"d"&amp;H809&amp;"e"&amp;F809&amp;G809</f>
        <v>x0w00t00f00b00g00c00i00r00m00hS00hZ00p00k00z00j00n00ELh0v0a00s00u0y0de</v>
      </c>
      <c r="L809" s="28" t="str">
        <f ca="1">ДАННЫЕ!$I809&amp;"VN"&amp;IF(ДАННЫЕ!AW809&gt;0,11,10)&amp;"CD"&amp;IF(ДАННЫЕ!BF809&gt;500,16,IF(ДАННЫЕ!BF809&gt;350,15,IF(ДАННЫЕ!BF809&gt;=200,14,IF(ДАННЫЕ!BF809&gt;=100,13,IF(ДАННЫЕ!BF809&gt;=50,12,IF(ДАННЫЕ!BF809&gt;0,11,10))))))&amp;"AR"&amp;IF(ДАННЫЕ!BX809&gt;0,1,0)&amp;"GD"&amp;B809&amp;"VV"&amp;IF(E809&gt;=5,IF(E809&lt;18,1,0),0)</f>
        <v>VN10CD10AR0GD0VV0</v>
      </c>
      <c r="M809" s="28" t="str">
        <f>ДАННЫЕ!$I809&amp;"b"&amp;ДАННЫЕ!$BI809&amp;"r"&amp;ДАННЫЕ!$BJ809&amp;"CD"&amp;IF(ДАННЫЕ!BF809&gt;0,IF(ДАННЫЕ!BF809&lt;200,1,IF(ДАННЫЕ!BF809&lt;350,2,3)),0)&amp;"h"&amp;IF(ДАННЫЕ!$BK809+ДАННЫЕ!$BL809+ДАННЫЕ!$BM809&gt;0,1,0)&amp;"x"&amp;ДАННЫЕ!$BK809&amp;"y"&amp;ДАННЫЕ!$BL809&amp;"z"&amp;ДАННЫЕ!$BM809&amp;"c"&amp;IF(ДАННЫЕ!$BK809+ДАННЫЕ!$BL809+ДАННЫЕ!$BM809=3,1,0)&amp;"a"&amp;IF(ДАННЫЕ!$BQ809+ДАННЫЕ!$BR809&gt;0,1,0)&amp;"d"&amp;ДАННЫЕ!$BQ809&amp;"v"&amp;ДАННЫЕ!$BR809&amp;"p"&amp;ДАННЫЕ!$BS809&amp;"n"&amp;ДАННЫЕ!$BU809&amp;"t"&amp;ДАННЫЕ!$BV809&amp;"o"&amp;ДАННЫЕ!$BT809&amp;"l"&amp;IF(ДАННЫЕ!$BN809&gt;0,1,0)&amp;ДАННЫЕ!$BN809&amp;"g"&amp;ДАННЫЕ!$BO809&amp;"s"&amp;ДАННЫЕ!$BP809&amp;"DZ"&amp;IF(ДАННЫЕ!B809-ДАННЫЕ!G809 &lt; 60,IF(ДАННЫЕ!B809-ДАННЫЕ!G809 &gt;= 0,1,0),0)&amp;"u"&amp;IF(ДАННЫЕ!$CJ809&gt;0,1,0)</f>
        <v>brCD0h0xyzc0a0dvpntol0gsDZ1u0</v>
      </c>
      <c r="N809" s="28" t="str">
        <f ca="1">ДАННЫЕ!$F809&amp;ДАННЫЕ!$I809&amp;"g"&amp;B809&amp;"cf"&amp;D809&amp;"a"&amp;IF(ДАННЫЕ!$BX809&gt;0,1,0)&amp;IF(ДАННЫЕ!$BF809&gt;500,1,IF(ДАННЫЕ!$BF809&gt;350,2,IF(ДАННЫЕ!$BF809&gt;=200,3,IF(ДАННЫЕ!$BF809&gt;=100,4,IF(ДАННЫЕ!$BF809&gt;=50,5,IF(ДАННЫЕ!$BF809&lt;50,6,0))))))&amp;"AR"&amp;IF(DATEDIF(ДАННЫЕ!$BX809,ДАННЫЕ!$F$1,"y")&gt;1,1,0)&amp;"VG"&amp;IF(ДАННЫЕ!$BH809="0",1,0)&amp;"o"&amp;IF(T809+ДАННЫЕ!$AF809+ДАННЫЕ!$AG809+ДАННЫЕ!$AH809+ДАННЫЕ!$AI809+ДАННЫЕ!$AJ809+ДАННЫЕ!$AP809+ДАННЫЕ!$AQ809+ДАННЫЕ!$AR809+ДАННЫЕ!$AU809+ДАННЫЕ!$AW809+ДАННЫЕ!$AS809+ДАННЫЕ!$AT809&gt;0,1,0)&amp;"x"&amp;ДАННЫЕ!$AG809&amp;"p"&amp;IF(ДАННЫЕ!$BY809&gt;0,1,0)&amp;"v"&amp;IF(ДАННЫЕ!$BZ809&gt;0,1,0)&amp;"n"&amp;ДАННЫЕ!$CA809&amp;"t"&amp;ДАННЫЕ!$AY809&amp;"k"&amp;ДАННЫЕ!$CB809&amp;"q"&amp;ДАННЫЕ!$CC809&amp;"w"&amp;ДАННЫЕ!$CD809&amp;"e"&amp;ДАННЫЕ!$CE809&amp;"m"&amp;ДАННЫЕ!$CF809&amp;"c"&amp;ДАННЫЕ!$CG809&amp;"z"&amp;ДАННЫЕ!$CH809&amp;"d"&amp;IF(H809=4,1,0)&amp;"s"&amp;IF(ДАННЫЕ!$J809=1,0,1)&amp;"u"&amp;IF(ДАННЫЕ!$CJ809&gt;0,1,0)</f>
        <v>g0cf0a06AR1VG0o0xp0v0ntkqwemczd0s1u0</v>
      </c>
      <c r="O809" s="28" t="str">
        <f>ДАННЫЕ!$I809&amp;"g"&amp;B809&amp;A809&amp;"f"&amp;P809&amp;"c"&amp;IF(ДАННЫЕ!$U809&gt;0,1,0)&amp;"s"&amp;IF(ДАННЫЕ!$Q809&gt;0,IF(YEAR(ДАННЫЕ!$F$1)=YEAR(ДАННЫЕ!$Q809),IF(MONTH(ДАННЫЕ!$F$1)=MONTH(ДАННЫЕ!$Q809),111,11),1),0)&amp;"i"&amp;IF(ДАННЫЕ!$R809+ДАННЫЕ!$S809+ДАННЫЕ!$T809=0,0,1)&amp;"h"&amp;IF(ДАННЫЕ!$P809&gt;0,1,0)&amp;"p"&amp;IF(ДАННЫЕ!$CI809&gt;0,IF(YEAR(ДАННЫЕ!$F$1)=YEAR(ДАННЫЕ!$CI809),IF(MONTH(ДАННЫЕ!$F$1)=MONTH(ДАННЫЕ!$CI809),111,11),1),0)&amp;"d"&amp;IF(ДАННЫЕ!$CJ809&gt;0,IF(YEAR(ДАННЫЕ!$F$1)=YEAR(ДАННЫЕ!$CJ809),IF(MONTH(ДАННЫЕ!$F$1)=MONTH(ДАННЫЕ!$CJ809),111,11),1),0)&amp;"o"&amp;IF(ДАННЫЕ!$CK809&gt;0,IF(MONTH(ДАННЫЕ!$F$1)=MONTH(ДАННЫЕ!$CK809),111,11),0)&amp;"v"&amp;IF(ДАННЫЕ!$BE809&gt;0,IF(MONTH(ДАННЫЕ!$F$1)=MONTH(ДАННЫЕ!$BE809),111,11),0)</f>
        <v>g00f0c0s0i0h0p0d0o0v0</v>
      </c>
      <c r="P809" s="15">
        <f t="shared" si="38"/>
        <v>0</v>
      </c>
      <c r="Q809" s="15">
        <f>IF(ДАННЫЕ!$F$1&gt;ДАННЫЕ!$N809,IF(YEAR(ДАННЫЕ!$F$1)=YEAR(ДАННЫЕ!M809),1,0),0)</f>
        <v>0</v>
      </c>
      <c r="R809" s="15">
        <f>IF(ДАННЫЕ!$F$1&gt;ДАННЫЕ!$N809,IF(YEAR(ДАННЫЕ!$F$1)=YEAR(ДАННЫЕ!N809),1,0),0)</f>
        <v>0</v>
      </c>
      <c r="S809" s="15">
        <f>IF(ДАННЫЕ!$AA809="2А",1,IF(ДАННЫЕ!$AA809="2Б",2,IF(ДАННЫЕ!$AA809="2В",3,IF(ДАННЫЕ!$AA809=3,4,IF(ДАННЫЕ!$AA809="4А",5,IF(ДАННЫЕ!$AA809="4Б",6,IF(ДАННЫЕ!$AA809="4В",7,IF(ДАННЫЕ!$AA809=5,8,0))))))))</f>
        <v>0</v>
      </c>
      <c r="T809" s="15">
        <f>IF(OR(ДАННЫЕ!$AC809=2,ДАННЫЕ!$AD809=2,ДАННЫЕ!$AE809=2),2,IF(OR(ДАННЫЕ!$AC809=1,ДАННЫЕ!$AD809=1,ДАННЫЕ!$AE809=1),1,0))</f>
        <v>0</v>
      </c>
    </row>
    <row r="810" spans="1:20" ht="15" customHeight="1" x14ac:dyDescent="0.2">
      <c r="A810" s="78">
        <f>IF(B810&gt;0,IF(MONTH(ДАННЫЕ!$F$1)=MONTH(ДАННЫЕ!$B810),1,0),0)</f>
        <v>0</v>
      </c>
      <c r="B810" s="14">
        <f>IF(ДАННЫЕ!$B810&gt;0,IF(YEAR(ДАННЫЕ!$F$1)=YEAR(ДАННЫЕ!$B810),1,0),0)</f>
        <v>0</v>
      </c>
      <c r="C810" s="14">
        <f>IF(ДАННЫЕ!$CM810&gt;0,IF(YEAR(ДАННЫЕ!$F$1)=YEAR(ДАННЫЕ!$CM810),1,0),0)</f>
        <v>0</v>
      </c>
      <c r="D810" s="14">
        <f>IF(ДАННЫЕ!$CJ810&gt;0,IF(ДАННЫЕ!$CL810&gt;ДАННЫЕ!$F$1,1,IF(ДАННЫЕ!$CL810&gt;0,0,1)),0)</f>
        <v>0</v>
      </c>
      <c r="E810" s="43" t="str">
        <f ca="1">IF(ДАННЫЕ!$F$1&gt;0,IF(ДАННЫЕ!$G810&gt;0,DATEDIF(ДАННЫЕ!$G810,ДАННЫЕ!$F$1,"y"),""),IF(ДАННЫЕ!$G810&gt;0,DATEDIF(ДАННЫЕ!$G810,TODAY(),"y"),""))</f>
        <v/>
      </c>
      <c r="F810" s="43" t="str">
        <f xml:space="preserve"> IF(ДАННЫЕ!$F810="М",IF(E810&gt;=18,IF(E810&lt;60,1,""),""),"")&amp;IF(ДАННЫЕ!$F810="Ж",IF(E810&gt;=18,IF(E810&lt;55,1,""),""),"")</f>
        <v/>
      </c>
      <c r="G810" s="43" t="str">
        <f xml:space="preserve"> IF(ДАННЫЕ!$F810="М",IF(E810&gt;=60,2,""),"")&amp;IF(ДАННЫЕ!$F810="Ж",IF(E810&gt;=55,2,""),"")</f>
        <v/>
      </c>
      <c r="H810" s="43" t="str">
        <f t="shared" ca="1" si="36"/>
        <v/>
      </c>
      <c r="I810" s="43" t="str">
        <f t="shared" ca="1" si="37"/>
        <v>03</v>
      </c>
      <c r="J810" s="28" t="str">
        <f ca="1">ДАННЫЕ!$F810&amp;H810&amp;I810&amp;ДАННЫЕ!$I810&amp;"m"&amp;IF(ДАННЫЕ!$I810&gt;0,IF(ДАННЫЕ!$J810&gt;0,0,1),"")&amp;"f"&amp;IF(ДАННЫЕ!$R810&gt;0,IF(YEAR(ДАННЫЕ!$F$1)=YEAR(ДАННЫЕ!$R810),1,0),0)&amp;"z"&amp;ДАННЫЕ!$R810&amp;"p"&amp;ДАННЫЕ!$S810&amp;"i"&amp;ДАННЫЕ!$T810&amp;"h"&amp;ДАННЫЕ!$K810&amp;"be"&amp;ДАННЫЕ!$BI810&amp;"CD"&amp;IF(ДАННЫЕ!BF810&gt;500,4,IF(ДАННЫЕ!BF810&gt;350,3,IF(ДАННЫЕ!BF810&gt;200,2,IF(ДАННЫЕ!BF810&gt;0,1,0))))&amp;"g"&amp;B810&amp;"d"&amp;H810&amp;"l"&amp;ДАННЫЕ!AT810&amp;"a"&amp;ДАННЫЕ!$V810&amp;"v"&amp;R810&amp;"k"&amp;ДАННЫЕ!$U810&amp;"s"&amp;ДАННЫЕ!$Y810&amp;"t"&amp;ДАННЫЕ!$X810&amp;"b"&amp;IF(ДАННЫЕ!$Q810&gt;1,1,0)&amp;"PP"&amp;ДАННЫЕ!Z810&amp;"c"&amp;S810&amp;"x"&amp;IF(ДАННЫЕ!$BY810&gt;0,IF(YEAR(ДАННЫЕ!$F$1)=YEAR(ДАННЫЕ!$BY810),1,0),0)&amp;"n"&amp;IF(ДАННЫЕ!$BZ810&gt;0,IF(YEAR(ДАННЫЕ!$F$1)=YEAR(ДАННЫЕ!$BZ810),1,0),0)&amp;"u"&amp;D810&amp;"z"&amp;IF(ДАННЫЕ!$CL810&gt;0,IF(YEAR(ДАННЫЕ!$F$1)&gt;YEAR(ДАННЫЕ!$CL810),11,12),0)</f>
        <v>03mf0zpihbeCD0g0dlav0kstb0PPc0x0n0u0z0</v>
      </c>
      <c r="K810" s="28" t="str">
        <f ca="1">ДАННЫЕ!$I810&amp;"x"&amp;B810&amp;"w"&amp;IF(T810+ДАННЫЕ!AD810+ДАННЫЕ!AE810+ДАННЫЕ!AF810+ДАННЫЕ!AG810+ДАННЫЕ!AH810+ДАННЫЕ!$AL810+ДАННЫЕ!AI810+ДАННЫЕ!AJ810+ДАННЫЕ!AK810+ДАННЫЕ!AP810+ДАННЫЕ!AQ810+ДАННЫЕ!AR810+ДАННЫЕ!$AM810+ДАННЫЕ!$AN810+ДАННЫЕ!AS810+ДАННЫЕ!AT810&gt;0,1,0)&amp;IF(OR(T810=2,ДАННЫЕ!AD810=2,ДАННЫЕ!AE810=2,ДАННЫЕ!AF810=2,ДАННЫЕ!AG810=2,ДАННЫЕ!AH810=2,ДАННЫЕ!$AL810=2,ДАННЫЕ!AI810=2,ДАННЫЕ!AJ810=2,ДАННЫЕ!AK810=2,ДАННЫЕ!AP810=2,ДАННЫЕ!AQ810=2,ДАННЫЕ!AR810=2,ДАННЫЕ!$AM810=2,ДАННЫЕ!$AN810=2,ДАННЫЕ!AS810=2,ДАННЫЕ!AT810=2),2,0)&amp;"t"&amp;IF(T810&gt;0,"1"&amp;T810,"00")&amp;"f"&amp;IF(ДАННЫЕ!$AC810,"1"&amp;ДАННЫЕ!$AC810,"00")&amp;"b"&amp;IF(ДАННЫЕ!$AD810,"1"&amp;ДАННЫЕ!$AD810,"00")&amp;"g"&amp;IF(ДАННЫЕ!$AF810,"1"&amp;ДАННЫЕ!$AF810,"00")&amp;"c"&amp;IF(ДАННЫЕ!$AG810,"1"&amp;ДАННЫЕ!$AG810,"00")&amp;"i"&amp;IF(ДАННЫЕ!$AH810,"1"&amp;ДАННЫЕ!$AH810,"00")&amp;"r"&amp;IF(ДАННЫЕ!$AL810,"1"&amp;ДАННЫЕ!$AL810,"00")&amp;"m"&amp;IF(ДАННЫЕ!$AI810,"1"&amp;ДАННЫЕ!$AI810,"00")&amp;"hS"&amp;IF(ДАННЫЕ!$AJ810,"1"&amp;ДАННЫЕ!$AJ810,"00")&amp;"hZ"&amp;IF(ДАННЫЕ!$AK810,"1"&amp;ДАННЫЕ!$AK810,"00")&amp;"p"&amp;IF(ДАННЫЕ!$AP810,"1"&amp;ДАННЫЕ!$AP810,"00")&amp;"k"&amp;IF(ДАННЫЕ!$AQ810,"1"&amp;ДАННЫЕ!$AQ810,"00")&amp;"z"&amp;IF(ДАННЫЕ!$AR810,"1"&amp;ДАННЫЕ!$AR810,"00")&amp;"j"&amp;IF(ДАННЫЕ!$AM810,"1"&amp;ДАННЫЕ!$AM810,"00")&amp;"n"&amp;IF(ДАННЫЕ!$AN810,"1"&amp;ДАННЫЕ!$AN810,"00")&amp;"E"&amp;ДАННЫЕ!BI810&amp;"L"&amp;ДАННЫЕ!AO810&amp;"h"&amp;IF(ДАННЫЕ!$AU810&gt;0,1,0)&amp;"v"&amp;IF(ДАННЫЕ!$AW810&gt;0,1,0)&amp;"a"&amp;IF(ДАННЫЕ!$AS810,"1"&amp;ДАННЫЕ!$AS810,"00")&amp;"s"&amp;IF(ДАННЫЕ!$AT810,"1"&amp;ДАННЫЕ!$AT810,"00")&amp;"u"&amp;IF(ДАННЫЕ!$CJ810&gt;0,1,0)&amp;"y"&amp;B810&amp;"d"&amp;H810&amp;"e"&amp;F810&amp;G810</f>
        <v>x0w00t00f00b00g00c00i00r00m00hS00hZ00p00k00z00j00n00ELh0v0a00s00u0y0de</v>
      </c>
      <c r="L810" s="28" t="str">
        <f ca="1">ДАННЫЕ!$I810&amp;"VN"&amp;IF(ДАННЫЕ!AW810&gt;0,11,10)&amp;"CD"&amp;IF(ДАННЫЕ!BF810&gt;500,16,IF(ДАННЫЕ!BF810&gt;350,15,IF(ДАННЫЕ!BF810&gt;=200,14,IF(ДАННЫЕ!BF810&gt;=100,13,IF(ДАННЫЕ!BF810&gt;=50,12,IF(ДАННЫЕ!BF810&gt;0,11,10))))))&amp;"AR"&amp;IF(ДАННЫЕ!BX810&gt;0,1,0)&amp;"GD"&amp;B810&amp;"VV"&amp;IF(E810&gt;=5,IF(E810&lt;18,1,0),0)</f>
        <v>VN10CD10AR0GD0VV0</v>
      </c>
      <c r="M810" s="28" t="str">
        <f>ДАННЫЕ!$I810&amp;"b"&amp;ДАННЫЕ!$BI810&amp;"r"&amp;ДАННЫЕ!$BJ810&amp;"CD"&amp;IF(ДАННЫЕ!BF810&gt;0,IF(ДАННЫЕ!BF810&lt;200,1,IF(ДАННЫЕ!BF810&lt;350,2,3)),0)&amp;"h"&amp;IF(ДАННЫЕ!$BK810+ДАННЫЕ!$BL810+ДАННЫЕ!$BM810&gt;0,1,0)&amp;"x"&amp;ДАННЫЕ!$BK810&amp;"y"&amp;ДАННЫЕ!$BL810&amp;"z"&amp;ДАННЫЕ!$BM810&amp;"c"&amp;IF(ДАННЫЕ!$BK810+ДАННЫЕ!$BL810+ДАННЫЕ!$BM810=3,1,0)&amp;"a"&amp;IF(ДАННЫЕ!$BQ810+ДАННЫЕ!$BR810&gt;0,1,0)&amp;"d"&amp;ДАННЫЕ!$BQ810&amp;"v"&amp;ДАННЫЕ!$BR810&amp;"p"&amp;ДАННЫЕ!$BS810&amp;"n"&amp;ДАННЫЕ!$BU810&amp;"t"&amp;ДАННЫЕ!$BV810&amp;"o"&amp;ДАННЫЕ!$BT810&amp;"l"&amp;IF(ДАННЫЕ!$BN810&gt;0,1,0)&amp;ДАННЫЕ!$BN810&amp;"g"&amp;ДАННЫЕ!$BO810&amp;"s"&amp;ДАННЫЕ!$BP810&amp;"DZ"&amp;IF(ДАННЫЕ!B810-ДАННЫЕ!G810 &lt; 60,IF(ДАННЫЕ!B810-ДАННЫЕ!G810 &gt;= 0,1,0),0)&amp;"u"&amp;IF(ДАННЫЕ!$CJ810&gt;0,1,0)</f>
        <v>brCD0h0xyzc0a0dvpntol0gsDZ1u0</v>
      </c>
      <c r="N810" s="28" t="str">
        <f ca="1">ДАННЫЕ!$F810&amp;ДАННЫЕ!$I810&amp;"g"&amp;B810&amp;"cf"&amp;D810&amp;"a"&amp;IF(ДАННЫЕ!$BX810&gt;0,1,0)&amp;IF(ДАННЫЕ!$BF810&gt;500,1,IF(ДАННЫЕ!$BF810&gt;350,2,IF(ДАННЫЕ!$BF810&gt;=200,3,IF(ДАННЫЕ!$BF810&gt;=100,4,IF(ДАННЫЕ!$BF810&gt;=50,5,IF(ДАННЫЕ!$BF810&lt;50,6,0))))))&amp;"AR"&amp;IF(DATEDIF(ДАННЫЕ!$BX810,ДАННЫЕ!$F$1,"y")&gt;1,1,0)&amp;"VG"&amp;IF(ДАННЫЕ!$BH810="0",1,0)&amp;"o"&amp;IF(T810+ДАННЫЕ!$AF810+ДАННЫЕ!$AG810+ДАННЫЕ!$AH810+ДАННЫЕ!$AI810+ДАННЫЕ!$AJ810+ДАННЫЕ!$AP810+ДАННЫЕ!$AQ810+ДАННЫЕ!$AR810+ДАННЫЕ!$AU810+ДАННЫЕ!$AW810+ДАННЫЕ!$AS810+ДАННЫЕ!$AT810&gt;0,1,0)&amp;"x"&amp;ДАННЫЕ!$AG810&amp;"p"&amp;IF(ДАННЫЕ!$BY810&gt;0,1,0)&amp;"v"&amp;IF(ДАННЫЕ!$BZ810&gt;0,1,0)&amp;"n"&amp;ДАННЫЕ!$CA810&amp;"t"&amp;ДАННЫЕ!$AY810&amp;"k"&amp;ДАННЫЕ!$CB810&amp;"q"&amp;ДАННЫЕ!$CC810&amp;"w"&amp;ДАННЫЕ!$CD810&amp;"e"&amp;ДАННЫЕ!$CE810&amp;"m"&amp;ДАННЫЕ!$CF810&amp;"c"&amp;ДАННЫЕ!$CG810&amp;"z"&amp;ДАННЫЕ!$CH810&amp;"d"&amp;IF(H810=4,1,0)&amp;"s"&amp;IF(ДАННЫЕ!$J810=1,0,1)&amp;"u"&amp;IF(ДАННЫЕ!$CJ810&gt;0,1,0)</f>
        <v>g0cf0a06AR1VG0o0xp0v0ntkqwemczd0s1u0</v>
      </c>
      <c r="O810" s="28" t="str">
        <f>ДАННЫЕ!$I810&amp;"g"&amp;B810&amp;A810&amp;"f"&amp;P810&amp;"c"&amp;IF(ДАННЫЕ!$U810&gt;0,1,0)&amp;"s"&amp;IF(ДАННЫЕ!$Q810&gt;0,IF(YEAR(ДАННЫЕ!$F$1)=YEAR(ДАННЫЕ!$Q810),IF(MONTH(ДАННЫЕ!$F$1)=MONTH(ДАННЫЕ!$Q810),111,11),1),0)&amp;"i"&amp;IF(ДАННЫЕ!$R810+ДАННЫЕ!$S810+ДАННЫЕ!$T810=0,0,1)&amp;"h"&amp;IF(ДАННЫЕ!$P810&gt;0,1,0)&amp;"p"&amp;IF(ДАННЫЕ!$CI810&gt;0,IF(YEAR(ДАННЫЕ!$F$1)=YEAR(ДАННЫЕ!$CI810),IF(MONTH(ДАННЫЕ!$F$1)=MONTH(ДАННЫЕ!$CI810),111,11),1),0)&amp;"d"&amp;IF(ДАННЫЕ!$CJ810&gt;0,IF(YEAR(ДАННЫЕ!$F$1)=YEAR(ДАННЫЕ!$CJ810),IF(MONTH(ДАННЫЕ!$F$1)=MONTH(ДАННЫЕ!$CJ810),111,11),1),0)&amp;"o"&amp;IF(ДАННЫЕ!$CK810&gt;0,IF(MONTH(ДАННЫЕ!$F$1)=MONTH(ДАННЫЕ!$CK810),111,11),0)&amp;"v"&amp;IF(ДАННЫЕ!$BE810&gt;0,IF(MONTH(ДАННЫЕ!$F$1)=MONTH(ДАННЫЕ!$BE810),111,11),0)</f>
        <v>g00f0c0s0i0h0p0d0o0v0</v>
      </c>
      <c r="P810" s="15">
        <f t="shared" si="38"/>
        <v>0</v>
      </c>
      <c r="Q810" s="15">
        <f>IF(ДАННЫЕ!$F$1&gt;ДАННЫЕ!$N810,IF(YEAR(ДАННЫЕ!$F$1)=YEAR(ДАННЫЕ!M810),1,0),0)</f>
        <v>0</v>
      </c>
      <c r="R810" s="15">
        <f>IF(ДАННЫЕ!$F$1&gt;ДАННЫЕ!$N810,IF(YEAR(ДАННЫЕ!$F$1)=YEAR(ДАННЫЕ!N810),1,0),0)</f>
        <v>0</v>
      </c>
      <c r="S810" s="15">
        <f>IF(ДАННЫЕ!$AA810="2А",1,IF(ДАННЫЕ!$AA810="2Б",2,IF(ДАННЫЕ!$AA810="2В",3,IF(ДАННЫЕ!$AA810=3,4,IF(ДАННЫЕ!$AA810="4А",5,IF(ДАННЫЕ!$AA810="4Б",6,IF(ДАННЫЕ!$AA810="4В",7,IF(ДАННЫЕ!$AA810=5,8,0))))))))</f>
        <v>0</v>
      </c>
      <c r="T810" s="15">
        <f>IF(OR(ДАННЫЕ!$AC810=2,ДАННЫЕ!$AD810=2,ДАННЫЕ!$AE810=2),2,IF(OR(ДАННЫЕ!$AC810=1,ДАННЫЕ!$AD810=1,ДАННЫЕ!$AE810=1),1,0))</f>
        <v>0</v>
      </c>
    </row>
    <row r="811" spans="1:20" ht="15" customHeight="1" x14ac:dyDescent="0.2">
      <c r="A811" s="78">
        <f>IF(B811&gt;0,IF(MONTH(ДАННЫЕ!$F$1)=MONTH(ДАННЫЕ!$B811),1,0),0)</f>
        <v>0</v>
      </c>
      <c r="B811" s="14">
        <f>IF(ДАННЫЕ!$B811&gt;0,IF(YEAR(ДАННЫЕ!$F$1)=YEAR(ДАННЫЕ!$B811),1,0),0)</f>
        <v>0</v>
      </c>
      <c r="C811" s="14">
        <f>IF(ДАННЫЕ!$CM811&gt;0,IF(YEAR(ДАННЫЕ!$F$1)=YEAR(ДАННЫЕ!$CM811),1,0),0)</f>
        <v>0</v>
      </c>
      <c r="D811" s="14">
        <f>IF(ДАННЫЕ!$CJ811&gt;0,IF(ДАННЫЕ!$CL811&gt;ДАННЫЕ!$F$1,1,IF(ДАННЫЕ!$CL811&gt;0,0,1)),0)</f>
        <v>0</v>
      </c>
      <c r="E811" s="43" t="str">
        <f ca="1">IF(ДАННЫЕ!$F$1&gt;0,IF(ДАННЫЕ!$G811&gt;0,DATEDIF(ДАННЫЕ!$G811,ДАННЫЕ!$F$1,"y"),""),IF(ДАННЫЕ!$G811&gt;0,DATEDIF(ДАННЫЕ!$G811,TODAY(),"y"),""))</f>
        <v/>
      </c>
      <c r="F811" s="43" t="str">
        <f xml:space="preserve"> IF(ДАННЫЕ!$F811="М",IF(E811&gt;=18,IF(E811&lt;60,1,""),""),"")&amp;IF(ДАННЫЕ!$F811="Ж",IF(E811&gt;=18,IF(E811&lt;55,1,""),""),"")</f>
        <v/>
      </c>
      <c r="G811" s="43" t="str">
        <f xml:space="preserve"> IF(ДАННЫЕ!$F811="М",IF(E811&gt;=60,2,""),"")&amp;IF(ДАННЫЕ!$F811="Ж",IF(E811&gt;=55,2,""),"")</f>
        <v/>
      </c>
      <c r="H811" s="43" t="str">
        <f t="shared" ca="1" si="36"/>
        <v/>
      </c>
      <c r="I811" s="43" t="str">
        <f t="shared" ca="1" si="37"/>
        <v>03</v>
      </c>
      <c r="J811" s="28" t="str">
        <f ca="1">ДАННЫЕ!$F811&amp;H811&amp;I811&amp;ДАННЫЕ!$I811&amp;"m"&amp;IF(ДАННЫЕ!$I811&gt;0,IF(ДАННЫЕ!$J811&gt;0,0,1),"")&amp;"f"&amp;IF(ДАННЫЕ!$R811&gt;0,IF(YEAR(ДАННЫЕ!$F$1)=YEAR(ДАННЫЕ!$R811),1,0),0)&amp;"z"&amp;ДАННЫЕ!$R811&amp;"p"&amp;ДАННЫЕ!$S811&amp;"i"&amp;ДАННЫЕ!$T811&amp;"h"&amp;ДАННЫЕ!$K811&amp;"be"&amp;ДАННЫЕ!$BI811&amp;"CD"&amp;IF(ДАННЫЕ!BF811&gt;500,4,IF(ДАННЫЕ!BF811&gt;350,3,IF(ДАННЫЕ!BF811&gt;200,2,IF(ДАННЫЕ!BF811&gt;0,1,0))))&amp;"g"&amp;B811&amp;"d"&amp;H811&amp;"l"&amp;ДАННЫЕ!AT811&amp;"a"&amp;ДАННЫЕ!$V811&amp;"v"&amp;R811&amp;"k"&amp;ДАННЫЕ!$U811&amp;"s"&amp;ДАННЫЕ!$Y811&amp;"t"&amp;ДАННЫЕ!$X811&amp;"b"&amp;IF(ДАННЫЕ!$Q811&gt;1,1,0)&amp;"PP"&amp;ДАННЫЕ!Z811&amp;"c"&amp;S811&amp;"x"&amp;IF(ДАННЫЕ!$BY811&gt;0,IF(YEAR(ДАННЫЕ!$F$1)=YEAR(ДАННЫЕ!$BY811),1,0),0)&amp;"n"&amp;IF(ДАННЫЕ!$BZ811&gt;0,IF(YEAR(ДАННЫЕ!$F$1)=YEAR(ДАННЫЕ!$BZ811),1,0),0)&amp;"u"&amp;D811&amp;"z"&amp;IF(ДАННЫЕ!$CL811&gt;0,IF(YEAR(ДАННЫЕ!$F$1)&gt;YEAR(ДАННЫЕ!$CL811),11,12),0)</f>
        <v>03mf0zpihbeCD0g0dlav0kstb0PPc0x0n0u0z0</v>
      </c>
      <c r="K811" s="28" t="str">
        <f ca="1">ДАННЫЕ!$I811&amp;"x"&amp;B811&amp;"w"&amp;IF(T811+ДАННЫЕ!AD811+ДАННЫЕ!AE811+ДАННЫЕ!AF811+ДАННЫЕ!AG811+ДАННЫЕ!AH811+ДАННЫЕ!$AL811+ДАННЫЕ!AI811+ДАННЫЕ!AJ811+ДАННЫЕ!AK811+ДАННЫЕ!AP811+ДАННЫЕ!AQ811+ДАННЫЕ!AR811+ДАННЫЕ!$AM811+ДАННЫЕ!$AN811+ДАННЫЕ!AS811+ДАННЫЕ!AT811&gt;0,1,0)&amp;IF(OR(T811=2,ДАННЫЕ!AD811=2,ДАННЫЕ!AE811=2,ДАННЫЕ!AF811=2,ДАННЫЕ!AG811=2,ДАННЫЕ!AH811=2,ДАННЫЕ!$AL811=2,ДАННЫЕ!AI811=2,ДАННЫЕ!AJ811=2,ДАННЫЕ!AK811=2,ДАННЫЕ!AP811=2,ДАННЫЕ!AQ811=2,ДАННЫЕ!AR811=2,ДАННЫЕ!$AM811=2,ДАННЫЕ!$AN811=2,ДАННЫЕ!AS811=2,ДАННЫЕ!AT811=2),2,0)&amp;"t"&amp;IF(T811&gt;0,"1"&amp;T811,"00")&amp;"f"&amp;IF(ДАННЫЕ!$AC811,"1"&amp;ДАННЫЕ!$AC811,"00")&amp;"b"&amp;IF(ДАННЫЕ!$AD811,"1"&amp;ДАННЫЕ!$AD811,"00")&amp;"g"&amp;IF(ДАННЫЕ!$AF811,"1"&amp;ДАННЫЕ!$AF811,"00")&amp;"c"&amp;IF(ДАННЫЕ!$AG811,"1"&amp;ДАННЫЕ!$AG811,"00")&amp;"i"&amp;IF(ДАННЫЕ!$AH811,"1"&amp;ДАННЫЕ!$AH811,"00")&amp;"r"&amp;IF(ДАННЫЕ!$AL811,"1"&amp;ДАННЫЕ!$AL811,"00")&amp;"m"&amp;IF(ДАННЫЕ!$AI811,"1"&amp;ДАННЫЕ!$AI811,"00")&amp;"hS"&amp;IF(ДАННЫЕ!$AJ811,"1"&amp;ДАННЫЕ!$AJ811,"00")&amp;"hZ"&amp;IF(ДАННЫЕ!$AK811,"1"&amp;ДАННЫЕ!$AK811,"00")&amp;"p"&amp;IF(ДАННЫЕ!$AP811,"1"&amp;ДАННЫЕ!$AP811,"00")&amp;"k"&amp;IF(ДАННЫЕ!$AQ811,"1"&amp;ДАННЫЕ!$AQ811,"00")&amp;"z"&amp;IF(ДАННЫЕ!$AR811,"1"&amp;ДАННЫЕ!$AR811,"00")&amp;"j"&amp;IF(ДАННЫЕ!$AM811,"1"&amp;ДАННЫЕ!$AM811,"00")&amp;"n"&amp;IF(ДАННЫЕ!$AN811,"1"&amp;ДАННЫЕ!$AN811,"00")&amp;"E"&amp;ДАННЫЕ!BI811&amp;"L"&amp;ДАННЫЕ!AO811&amp;"h"&amp;IF(ДАННЫЕ!$AU811&gt;0,1,0)&amp;"v"&amp;IF(ДАННЫЕ!$AW811&gt;0,1,0)&amp;"a"&amp;IF(ДАННЫЕ!$AS811,"1"&amp;ДАННЫЕ!$AS811,"00")&amp;"s"&amp;IF(ДАННЫЕ!$AT811,"1"&amp;ДАННЫЕ!$AT811,"00")&amp;"u"&amp;IF(ДАННЫЕ!$CJ811&gt;0,1,0)&amp;"y"&amp;B811&amp;"d"&amp;H811&amp;"e"&amp;F811&amp;G811</f>
        <v>x0w00t00f00b00g00c00i00r00m00hS00hZ00p00k00z00j00n00ELh0v0a00s00u0y0de</v>
      </c>
      <c r="L811" s="28" t="str">
        <f ca="1">ДАННЫЕ!$I811&amp;"VN"&amp;IF(ДАННЫЕ!AW811&gt;0,11,10)&amp;"CD"&amp;IF(ДАННЫЕ!BF811&gt;500,16,IF(ДАННЫЕ!BF811&gt;350,15,IF(ДАННЫЕ!BF811&gt;=200,14,IF(ДАННЫЕ!BF811&gt;=100,13,IF(ДАННЫЕ!BF811&gt;=50,12,IF(ДАННЫЕ!BF811&gt;0,11,10))))))&amp;"AR"&amp;IF(ДАННЫЕ!BX811&gt;0,1,0)&amp;"GD"&amp;B811&amp;"VV"&amp;IF(E811&gt;=5,IF(E811&lt;18,1,0),0)</f>
        <v>VN10CD10AR0GD0VV0</v>
      </c>
      <c r="M811" s="28" t="str">
        <f>ДАННЫЕ!$I811&amp;"b"&amp;ДАННЫЕ!$BI811&amp;"r"&amp;ДАННЫЕ!$BJ811&amp;"CD"&amp;IF(ДАННЫЕ!BF811&gt;0,IF(ДАННЫЕ!BF811&lt;200,1,IF(ДАННЫЕ!BF811&lt;350,2,3)),0)&amp;"h"&amp;IF(ДАННЫЕ!$BK811+ДАННЫЕ!$BL811+ДАННЫЕ!$BM811&gt;0,1,0)&amp;"x"&amp;ДАННЫЕ!$BK811&amp;"y"&amp;ДАННЫЕ!$BL811&amp;"z"&amp;ДАННЫЕ!$BM811&amp;"c"&amp;IF(ДАННЫЕ!$BK811+ДАННЫЕ!$BL811+ДАННЫЕ!$BM811=3,1,0)&amp;"a"&amp;IF(ДАННЫЕ!$BQ811+ДАННЫЕ!$BR811&gt;0,1,0)&amp;"d"&amp;ДАННЫЕ!$BQ811&amp;"v"&amp;ДАННЫЕ!$BR811&amp;"p"&amp;ДАННЫЕ!$BS811&amp;"n"&amp;ДАННЫЕ!$BU811&amp;"t"&amp;ДАННЫЕ!$BV811&amp;"o"&amp;ДАННЫЕ!$BT811&amp;"l"&amp;IF(ДАННЫЕ!$BN811&gt;0,1,0)&amp;ДАННЫЕ!$BN811&amp;"g"&amp;ДАННЫЕ!$BO811&amp;"s"&amp;ДАННЫЕ!$BP811&amp;"DZ"&amp;IF(ДАННЫЕ!B811-ДАННЫЕ!G811 &lt; 60,IF(ДАННЫЕ!B811-ДАННЫЕ!G811 &gt;= 0,1,0),0)&amp;"u"&amp;IF(ДАННЫЕ!$CJ811&gt;0,1,0)</f>
        <v>brCD0h0xyzc0a0dvpntol0gsDZ1u0</v>
      </c>
      <c r="N811" s="28" t="str">
        <f ca="1">ДАННЫЕ!$F811&amp;ДАННЫЕ!$I811&amp;"g"&amp;B811&amp;"cf"&amp;D811&amp;"a"&amp;IF(ДАННЫЕ!$BX811&gt;0,1,0)&amp;IF(ДАННЫЕ!$BF811&gt;500,1,IF(ДАННЫЕ!$BF811&gt;350,2,IF(ДАННЫЕ!$BF811&gt;=200,3,IF(ДАННЫЕ!$BF811&gt;=100,4,IF(ДАННЫЕ!$BF811&gt;=50,5,IF(ДАННЫЕ!$BF811&lt;50,6,0))))))&amp;"AR"&amp;IF(DATEDIF(ДАННЫЕ!$BX811,ДАННЫЕ!$F$1,"y")&gt;1,1,0)&amp;"VG"&amp;IF(ДАННЫЕ!$BH811="0",1,0)&amp;"o"&amp;IF(T811+ДАННЫЕ!$AF811+ДАННЫЕ!$AG811+ДАННЫЕ!$AH811+ДАННЫЕ!$AI811+ДАННЫЕ!$AJ811+ДАННЫЕ!$AP811+ДАННЫЕ!$AQ811+ДАННЫЕ!$AR811+ДАННЫЕ!$AU811+ДАННЫЕ!$AW811+ДАННЫЕ!$AS811+ДАННЫЕ!$AT811&gt;0,1,0)&amp;"x"&amp;ДАННЫЕ!$AG811&amp;"p"&amp;IF(ДАННЫЕ!$BY811&gt;0,1,0)&amp;"v"&amp;IF(ДАННЫЕ!$BZ811&gt;0,1,0)&amp;"n"&amp;ДАННЫЕ!$CA811&amp;"t"&amp;ДАННЫЕ!$AY811&amp;"k"&amp;ДАННЫЕ!$CB811&amp;"q"&amp;ДАННЫЕ!$CC811&amp;"w"&amp;ДАННЫЕ!$CD811&amp;"e"&amp;ДАННЫЕ!$CE811&amp;"m"&amp;ДАННЫЕ!$CF811&amp;"c"&amp;ДАННЫЕ!$CG811&amp;"z"&amp;ДАННЫЕ!$CH811&amp;"d"&amp;IF(H811=4,1,0)&amp;"s"&amp;IF(ДАННЫЕ!$J811=1,0,1)&amp;"u"&amp;IF(ДАННЫЕ!$CJ811&gt;0,1,0)</f>
        <v>g0cf0a06AR1VG0o0xp0v0ntkqwemczd0s1u0</v>
      </c>
      <c r="O811" s="28" t="str">
        <f>ДАННЫЕ!$I811&amp;"g"&amp;B811&amp;A811&amp;"f"&amp;P811&amp;"c"&amp;IF(ДАННЫЕ!$U811&gt;0,1,0)&amp;"s"&amp;IF(ДАННЫЕ!$Q811&gt;0,IF(YEAR(ДАННЫЕ!$F$1)=YEAR(ДАННЫЕ!$Q811),IF(MONTH(ДАННЫЕ!$F$1)=MONTH(ДАННЫЕ!$Q811),111,11),1),0)&amp;"i"&amp;IF(ДАННЫЕ!$R811+ДАННЫЕ!$S811+ДАННЫЕ!$T811=0,0,1)&amp;"h"&amp;IF(ДАННЫЕ!$P811&gt;0,1,0)&amp;"p"&amp;IF(ДАННЫЕ!$CI811&gt;0,IF(YEAR(ДАННЫЕ!$F$1)=YEAR(ДАННЫЕ!$CI811),IF(MONTH(ДАННЫЕ!$F$1)=MONTH(ДАННЫЕ!$CI811),111,11),1),0)&amp;"d"&amp;IF(ДАННЫЕ!$CJ811&gt;0,IF(YEAR(ДАННЫЕ!$F$1)=YEAR(ДАННЫЕ!$CJ811),IF(MONTH(ДАННЫЕ!$F$1)=MONTH(ДАННЫЕ!$CJ811),111,11),1),0)&amp;"o"&amp;IF(ДАННЫЕ!$CK811&gt;0,IF(MONTH(ДАННЫЕ!$F$1)=MONTH(ДАННЫЕ!$CK811),111,11),0)&amp;"v"&amp;IF(ДАННЫЕ!$BE811&gt;0,IF(MONTH(ДАННЫЕ!$F$1)=MONTH(ДАННЫЕ!$BE811),111,11),0)</f>
        <v>g00f0c0s0i0h0p0d0o0v0</v>
      </c>
      <c r="P811" s="15">
        <f t="shared" si="38"/>
        <v>0</v>
      </c>
      <c r="Q811" s="15">
        <f>IF(ДАННЫЕ!$F$1&gt;ДАННЫЕ!$N811,IF(YEAR(ДАННЫЕ!$F$1)=YEAR(ДАННЫЕ!M811),1,0),0)</f>
        <v>0</v>
      </c>
      <c r="R811" s="15">
        <f>IF(ДАННЫЕ!$F$1&gt;ДАННЫЕ!$N811,IF(YEAR(ДАННЫЕ!$F$1)=YEAR(ДАННЫЕ!N811),1,0),0)</f>
        <v>0</v>
      </c>
      <c r="S811" s="15">
        <f>IF(ДАННЫЕ!$AA811="2А",1,IF(ДАННЫЕ!$AA811="2Б",2,IF(ДАННЫЕ!$AA811="2В",3,IF(ДАННЫЕ!$AA811=3,4,IF(ДАННЫЕ!$AA811="4А",5,IF(ДАННЫЕ!$AA811="4Б",6,IF(ДАННЫЕ!$AA811="4В",7,IF(ДАННЫЕ!$AA811=5,8,0))))))))</f>
        <v>0</v>
      </c>
      <c r="T811" s="15">
        <f>IF(OR(ДАННЫЕ!$AC811=2,ДАННЫЕ!$AD811=2,ДАННЫЕ!$AE811=2),2,IF(OR(ДАННЫЕ!$AC811=1,ДАННЫЕ!$AD811=1,ДАННЫЕ!$AE811=1),1,0))</f>
        <v>0</v>
      </c>
    </row>
    <row r="812" spans="1:20" ht="15" customHeight="1" x14ac:dyDescent="0.2">
      <c r="A812" s="78">
        <f>IF(B812&gt;0,IF(MONTH(ДАННЫЕ!$F$1)=MONTH(ДАННЫЕ!$B812),1,0),0)</f>
        <v>0</v>
      </c>
      <c r="B812" s="14">
        <f>IF(ДАННЫЕ!$B812&gt;0,IF(YEAR(ДАННЫЕ!$F$1)=YEAR(ДАННЫЕ!$B812),1,0),0)</f>
        <v>0</v>
      </c>
      <c r="C812" s="14">
        <f>IF(ДАННЫЕ!$CM812&gt;0,IF(YEAR(ДАННЫЕ!$F$1)=YEAR(ДАННЫЕ!$CM812),1,0),0)</f>
        <v>0</v>
      </c>
      <c r="D812" s="14">
        <f>IF(ДАННЫЕ!$CJ812&gt;0,IF(ДАННЫЕ!$CL812&gt;ДАННЫЕ!$F$1,1,IF(ДАННЫЕ!$CL812&gt;0,0,1)),0)</f>
        <v>0</v>
      </c>
      <c r="E812" s="43" t="str">
        <f ca="1">IF(ДАННЫЕ!$F$1&gt;0,IF(ДАННЫЕ!$G812&gt;0,DATEDIF(ДАННЫЕ!$G812,ДАННЫЕ!$F$1,"y"),""),IF(ДАННЫЕ!$G812&gt;0,DATEDIF(ДАННЫЕ!$G812,TODAY(),"y"),""))</f>
        <v/>
      </c>
      <c r="F812" s="43" t="str">
        <f xml:space="preserve"> IF(ДАННЫЕ!$F812="М",IF(E812&gt;=18,IF(E812&lt;60,1,""),""),"")&amp;IF(ДАННЫЕ!$F812="Ж",IF(E812&gt;=18,IF(E812&lt;55,1,""),""),"")</f>
        <v/>
      </c>
      <c r="G812" s="43" t="str">
        <f xml:space="preserve"> IF(ДАННЫЕ!$F812="М",IF(E812&gt;=60,2,""),"")&amp;IF(ДАННЫЕ!$F812="Ж",IF(E812&gt;=55,2,""),"")</f>
        <v/>
      </c>
      <c r="H812" s="43" t="str">
        <f t="shared" ca="1" si="36"/>
        <v/>
      </c>
      <c r="I812" s="43" t="str">
        <f t="shared" ca="1" si="37"/>
        <v>03</v>
      </c>
      <c r="J812" s="28" t="str">
        <f ca="1">ДАННЫЕ!$F812&amp;H812&amp;I812&amp;ДАННЫЕ!$I812&amp;"m"&amp;IF(ДАННЫЕ!$I812&gt;0,IF(ДАННЫЕ!$J812&gt;0,0,1),"")&amp;"f"&amp;IF(ДАННЫЕ!$R812&gt;0,IF(YEAR(ДАННЫЕ!$F$1)=YEAR(ДАННЫЕ!$R812),1,0),0)&amp;"z"&amp;ДАННЫЕ!$R812&amp;"p"&amp;ДАННЫЕ!$S812&amp;"i"&amp;ДАННЫЕ!$T812&amp;"h"&amp;ДАННЫЕ!$K812&amp;"be"&amp;ДАННЫЕ!$BI812&amp;"CD"&amp;IF(ДАННЫЕ!BF812&gt;500,4,IF(ДАННЫЕ!BF812&gt;350,3,IF(ДАННЫЕ!BF812&gt;200,2,IF(ДАННЫЕ!BF812&gt;0,1,0))))&amp;"g"&amp;B812&amp;"d"&amp;H812&amp;"l"&amp;ДАННЫЕ!AT812&amp;"a"&amp;ДАННЫЕ!$V812&amp;"v"&amp;R812&amp;"k"&amp;ДАННЫЕ!$U812&amp;"s"&amp;ДАННЫЕ!$Y812&amp;"t"&amp;ДАННЫЕ!$X812&amp;"b"&amp;IF(ДАННЫЕ!$Q812&gt;1,1,0)&amp;"PP"&amp;ДАННЫЕ!Z812&amp;"c"&amp;S812&amp;"x"&amp;IF(ДАННЫЕ!$BY812&gt;0,IF(YEAR(ДАННЫЕ!$F$1)=YEAR(ДАННЫЕ!$BY812),1,0),0)&amp;"n"&amp;IF(ДАННЫЕ!$BZ812&gt;0,IF(YEAR(ДАННЫЕ!$F$1)=YEAR(ДАННЫЕ!$BZ812),1,0),0)&amp;"u"&amp;D812&amp;"z"&amp;IF(ДАННЫЕ!$CL812&gt;0,IF(YEAR(ДАННЫЕ!$F$1)&gt;YEAR(ДАННЫЕ!$CL812),11,12),0)</f>
        <v>03mf0zpihbeCD0g0dlav0kstb0PPc0x0n0u0z0</v>
      </c>
      <c r="K812" s="28" t="str">
        <f ca="1">ДАННЫЕ!$I812&amp;"x"&amp;B812&amp;"w"&amp;IF(T812+ДАННЫЕ!AD812+ДАННЫЕ!AE812+ДАННЫЕ!AF812+ДАННЫЕ!AG812+ДАННЫЕ!AH812+ДАННЫЕ!$AL812+ДАННЫЕ!AI812+ДАННЫЕ!AJ812+ДАННЫЕ!AK812+ДАННЫЕ!AP812+ДАННЫЕ!AQ812+ДАННЫЕ!AR812+ДАННЫЕ!$AM812+ДАННЫЕ!$AN812+ДАННЫЕ!AS812+ДАННЫЕ!AT812&gt;0,1,0)&amp;IF(OR(T812=2,ДАННЫЕ!AD812=2,ДАННЫЕ!AE812=2,ДАННЫЕ!AF812=2,ДАННЫЕ!AG812=2,ДАННЫЕ!AH812=2,ДАННЫЕ!$AL812=2,ДАННЫЕ!AI812=2,ДАННЫЕ!AJ812=2,ДАННЫЕ!AK812=2,ДАННЫЕ!AP812=2,ДАННЫЕ!AQ812=2,ДАННЫЕ!AR812=2,ДАННЫЕ!$AM812=2,ДАННЫЕ!$AN812=2,ДАННЫЕ!AS812=2,ДАННЫЕ!AT812=2),2,0)&amp;"t"&amp;IF(T812&gt;0,"1"&amp;T812,"00")&amp;"f"&amp;IF(ДАННЫЕ!$AC812,"1"&amp;ДАННЫЕ!$AC812,"00")&amp;"b"&amp;IF(ДАННЫЕ!$AD812,"1"&amp;ДАННЫЕ!$AD812,"00")&amp;"g"&amp;IF(ДАННЫЕ!$AF812,"1"&amp;ДАННЫЕ!$AF812,"00")&amp;"c"&amp;IF(ДАННЫЕ!$AG812,"1"&amp;ДАННЫЕ!$AG812,"00")&amp;"i"&amp;IF(ДАННЫЕ!$AH812,"1"&amp;ДАННЫЕ!$AH812,"00")&amp;"r"&amp;IF(ДАННЫЕ!$AL812,"1"&amp;ДАННЫЕ!$AL812,"00")&amp;"m"&amp;IF(ДАННЫЕ!$AI812,"1"&amp;ДАННЫЕ!$AI812,"00")&amp;"hS"&amp;IF(ДАННЫЕ!$AJ812,"1"&amp;ДАННЫЕ!$AJ812,"00")&amp;"hZ"&amp;IF(ДАННЫЕ!$AK812,"1"&amp;ДАННЫЕ!$AK812,"00")&amp;"p"&amp;IF(ДАННЫЕ!$AP812,"1"&amp;ДАННЫЕ!$AP812,"00")&amp;"k"&amp;IF(ДАННЫЕ!$AQ812,"1"&amp;ДАННЫЕ!$AQ812,"00")&amp;"z"&amp;IF(ДАННЫЕ!$AR812,"1"&amp;ДАННЫЕ!$AR812,"00")&amp;"j"&amp;IF(ДАННЫЕ!$AM812,"1"&amp;ДАННЫЕ!$AM812,"00")&amp;"n"&amp;IF(ДАННЫЕ!$AN812,"1"&amp;ДАННЫЕ!$AN812,"00")&amp;"E"&amp;ДАННЫЕ!BI812&amp;"L"&amp;ДАННЫЕ!AO812&amp;"h"&amp;IF(ДАННЫЕ!$AU812&gt;0,1,0)&amp;"v"&amp;IF(ДАННЫЕ!$AW812&gt;0,1,0)&amp;"a"&amp;IF(ДАННЫЕ!$AS812,"1"&amp;ДАННЫЕ!$AS812,"00")&amp;"s"&amp;IF(ДАННЫЕ!$AT812,"1"&amp;ДАННЫЕ!$AT812,"00")&amp;"u"&amp;IF(ДАННЫЕ!$CJ812&gt;0,1,0)&amp;"y"&amp;B812&amp;"d"&amp;H812&amp;"e"&amp;F812&amp;G812</f>
        <v>x0w00t00f00b00g00c00i00r00m00hS00hZ00p00k00z00j00n00ELh0v0a00s00u0y0de</v>
      </c>
      <c r="L812" s="28" t="str">
        <f ca="1">ДАННЫЕ!$I812&amp;"VN"&amp;IF(ДАННЫЕ!AW812&gt;0,11,10)&amp;"CD"&amp;IF(ДАННЫЕ!BF812&gt;500,16,IF(ДАННЫЕ!BF812&gt;350,15,IF(ДАННЫЕ!BF812&gt;=200,14,IF(ДАННЫЕ!BF812&gt;=100,13,IF(ДАННЫЕ!BF812&gt;=50,12,IF(ДАННЫЕ!BF812&gt;0,11,10))))))&amp;"AR"&amp;IF(ДАННЫЕ!BX812&gt;0,1,0)&amp;"GD"&amp;B812&amp;"VV"&amp;IF(E812&gt;=5,IF(E812&lt;18,1,0),0)</f>
        <v>VN10CD10AR0GD0VV0</v>
      </c>
      <c r="M812" s="28" t="str">
        <f>ДАННЫЕ!$I812&amp;"b"&amp;ДАННЫЕ!$BI812&amp;"r"&amp;ДАННЫЕ!$BJ812&amp;"CD"&amp;IF(ДАННЫЕ!BF812&gt;0,IF(ДАННЫЕ!BF812&lt;200,1,IF(ДАННЫЕ!BF812&lt;350,2,3)),0)&amp;"h"&amp;IF(ДАННЫЕ!$BK812+ДАННЫЕ!$BL812+ДАННЫЕ!$BM812&gt;0,1,0)&amp;"x"&amp;ДАННЫЕ!$BK812&amp;"y"&amp;ДАННЫЕ!$BL812&amp;"z"&amp;ДАННЫЕ!$BM812&amp;"c"&amp;IF(ДАННЫЕ!$BK812+ДАННЫЕ!$BL812+ДАННЫЕ!$BM812=3,1,0)&amp;"a"&amp;IF(ДАННЫЕ!$BQ812+ДАННЫЕ!$BR812&gt;0,1,0)&amp;"d"&amp;ДАННЫЕ!$BQ812&amp;"v"&amp;ДАННЫЕ!$BR812&amp;"p"&amp;ДАННЫЕ!$BS812&amp;"n"&amp;ДАННЫЕ!$BU812&amp;"t"&amp;ДАННЫЕ!$BV812&amp;"o"&amp;ДАННЫЕ!$BT812&amp;"l"&amp;IF(ДАННЫЕ!$BN812&gt;0,1,0)&amp;ДАННЫЕ!$BN812&amp;"g"&amp;ДАННЫЕ!$BO812&amp;"s"&amp;ДАННЫЕ!$BP812&amp;"DZ"&amp;IF(ДАННЫЕ!B812-ДАННЫЕ!G812 &lt; 60,IF(ДАННЫЕ!B812-ДАННЫЕ!G812 &gt;= 0,1,0),0)&amp;"u"&amp;IF(ДАННЫЕ!$CJ812&gt;0,1,0)</f>
        <v>brCD0h0xyzc0a0dvpntol0gsDZ1u0</v>
      </c>
      <c r="N812" s="28" t="str">
        <f ca="1">ДАННЫЕ!$F812&amp;ДАННЫЕ!$I812&amp;"g"&amp;B812&amp;"cf"&amp;D812&amp;"a"&amp;IF(ДАННЫЕ!$BX812&gt;0,1,0)&amp;IF(ДАННЫЕ!$BF812&gt;500,1,IF(ДАННЫЕ!$BF812&gt;350,2,IF(ДАННЫЕ!$BF812&gt;=200,3,IF(ДАННЫЕ!$BF812&gt;=100,4,IF(ДАННЫЕ!$BF812&gt;=50,5,IF(ДАННЫЕ!$BF812&lt;50,6,0))))))&amp;"AR"&amp;IF(DATEDIF(ДАННЫЕ!$BX812,ДАННЫЕ!$F$1,"y")&gt;1,1,0)&amp;"VG"&amp;IF(ДАННЫЕ!$BH812="0",1,0)&amp;"o"&amp;IF(T812+ДАННЫЕ!$AF812+ДАННЫЕ!$AG812+ДАННЫЕ!$AH812+ДАННЫЕ!$AI812+ДАННЫЕ!$AJ812+ДАННЫЕ!$AP812+ДАННЫЕ!$AQ812+ДАННЫЕ!$AR812+ДАННЫЕ!$AU812+ДАННЫЕ!$AW812+ДАННЫЕ!$AS812+ДАННЫЕ!$AT812&gt;0,1,0)&amp;"x"&amp;ДАННЫЕ!$AG812&amp;"p"&amp;IF(ДАННЫЕ!$BY812&gt;0,1,0)&amp;"v"&amp;IF(ДАННЫЕ!$BZ812&gt;0,1,0)&amp;"n"&amp;ДАННЫЕ!$CA812&amp;"t"&amp;ДАННЫЕ!$AY812&amp;"k"&amp;ДАННЫЕ!$CB812&amp;"q"&amp;ДАННЫЕ!$CC812&amp;"w"&amp;ДАННЫЕ!$CD812&amp;"e"&amp;ДАННЫЕ!$CE812&amp;"m"&amp;ДАННЫЕ!$CF812&amp;"c"&amp;ДАННЫЕ!$CG812&amp;"z"&amp;ДАННЫЕ!$CH812&amp;"d"&amp;IF(H812=4,1,0)&amp;"s"&amp;IF(ДАННЫЕ!$J812=1,0,1)&amp;"u"&amp;IF(ДАННЫЕ!$CJ812&gt;0,1,0)</f>
        <v>g0cf0a06AR1VG0o0xp0v0ntkqwemczd0s1u0</v>
      </c>
      <c r="O812" s="28" t="str">
        <f>ДАННЫЕ!$I812&amp;"g"&amp;B812&amp;A812&amp;"f"&amp;P812&amp;"c"&amp;IF(ДАННЫЕ!$U812&gt;0,1,0)&amp;"s"&amp;IF(ДАННЫЕ!$Q812&gt;0,IF(YEAR(ДАННЫЕ!$F$1)=YEAR(ДАННЫЕ!$Q812),IF(MONTH(ДАННЫЕ!$F$1)=MONTH(ДАННЫЕ!$Q812),111,11),1),0)&amp;"i"&amp;IF(ДАННЫЕ!$R812+ДАННЫЕ!$S812+ДАННЫЕ!$T812=0,0,1)&amp;"h"&amp;IF(ДАННЫЕ!$P812&gt;0,1,0)&amp;"p"&amp;IF(ДАННЫЕ!$CI812&gt;0,IF(YEAR(ДАННЫЕ!$F$1)=YEAR(ДАННЫЕ!$CI812),IF(MONTH(ДАННЫЕ!$F$1)=MONTH(ДАННЫЕ!$CI812),111,11),1),0)&amp;"d"&amp;IF(ДАННЫЕ!$CJ812&gt;0,IF(YEAR(ДАННЫЕ!$F$1)=YEAR(ДАННЫЕ!$CJ812),IF(MONTH(ДАННЫЕ!$F$1)=MONTH(ДАННЫЕ!$CJ812),111,11),1),0)&amp;"o"&amp;IF(ДАННЫЕ!$CK812&gt;0,IF(MONTH(ДАННЫЕ!$F$1)=MONTH(ДАННЫЕ!$CK812),111,11),0)&amp;"v"&amp;IF(ДАННЫЕ!$BE812&gt;0,IF(MONTH(ДАННЫЕ!$F$1)=MONTH(ДАННЫЕ!$BE812),111,11),0)</f>
        <v>g00f0c0s0i0h0p0d0o0v0</v>
      </c>
      <c r="P812" s="15">
        <f t="shared" si="38"/>
        <v>0</v>
      </c>
      <c r="Q812" s="15">
        <f>IF(ДАННЫЕ!$F$1&gt;ДАННЫЕ!$N812,IF(YEAR(ДАННЫЕ!$F$1)=YEAR(ДАННЫЕ!M812),1,0),0)</f>
        <v>0</v>
      </c>
      <c r="R812" s="15">
        <f>IF(ДАННЫЕ!$F$1&gt;ДАННЫЕ!$N812,IF(YEAR(ДАННЫЕ!$F$1)=YEAR(ДАННЫЕ!N812),1,0),0)</f>
        <v>0</v>
      </c>
      <c r="S812" s="15">
        <f>IF(ДАННЫЕ!$AA812="2А",1,IF(ДАННЫЕ!$AA812="2Б",2,IF(ДАННЫЕ!$AA812="2В",3,IF(ДАННЫЕ!$AA812=3,4,IF(ДАННЫЕ!$AA812="4А",5,IF(ДАННЫЕ!$AA812="4Б",6,IF(ДАННЫЕ!$AA812="4В",7,IF(ДАННЫЕ!$AA812=5,8,0))))))))</f>
        <v>0</v>
      </c>
      <c r="T812" s="15">
        <f>IF(OR(ДАННЫЕ!$AC812=2,ДАННЫЕ!$AD812=2,ДАННЫЕ!$AE812=2),2,IF(OR(ДАННЫЕ!$AC812=1,ДАННЫЕ!$AD812=1,ДАННЫЕ!$AE812=1),1,0))</f>
        <v>0</v>
      </c>
    </row>
    <row r="813" spans="1:20" ht="15" customHeight="1" x14ac:dyDescent="0.2">
      <c r="A813" s="78">
        <f>IF(B813&gt;0,IF(MONTH(ДАННЫЕ!$F$1)=MONTH(ДАННЫЕ!$B813),1,0),0)</f>
        <v>0</v>
      </c>
      <c r="B813" s="14">
        <f>IF(ДАННЫЕ!$B813&gt;0,IF(YEAR(ДАННЫЕ!$F$1)=YEAR(ДАННЫЕ!$B813),1,0),0)</f>
        <v>0</v>
      </c>
      <c r="C813" s="14">
        <f>IF(ДАННЫЕ!$CM813&gt;0,IF(YEAR(ДАННЫЕ!$F$1)=YEAR(ДАННЫЕ!$CM813),1,0),0)</f>
        <v>0</v>
      </c>
      <c r="D813" s="14">
        <f>IF(ДАННЫЕ!$CJ813&gt;0,IF(ДАННЫЕ!$CL813&gt;ДАННЫЕ!$F$1,1,IF(ДАННЫЕ!$CL813&gt;0,0,1)),0)</f>
        <v>0</v>
      </c>
      <c r="E813" s="43" t="str">
        <f ca="1">IF(ДАННЫЕ!$F$1&gt;0,IF(ДАННЫЕ!$G813&gt;0,DATEDIF(ДАННЫЕ!$G813,ДАННЫЕ!$F$1,"y"),""),IF(ДАННЫЕ!$G813&gt;0,DATEDIF(ДАННЫЕ!$G813,TODAY(),"y"),""))</f>
        <v/>
      </c>
      <c r="F813" s="43" t="str">
        <f xml:space="preserve"> IF(ДАННЫЕ!$F813="М",IF(E813&gt;=18,IF(E813&lt;60,1,""),""),"")&amp;IF(ДАННЫЕ!$F813="Ж",IF(E813&gt;=18,IF(E813&lt;55,1,""),""),"")</f>
        <v/>
      </c>
      <c r="G813" s="43" t="str">
        <f xml:space="preserve"> IF(ДАННЫЕ!$F813="М",IF(E813&gt;=60,2,""),"")&amp;IF(ДАННЫЕ!$F813="Ж",IF(E813&gt;=55,2,""),"")</f>
        <v/>
      </c>
      <c r="H813" s="43" t="str">
        <f t="shared" ca="1" si="36"/>
        <v/>
      </c>
      <c r="I813" s="43" t="str">
        <f t="shared" ca="1" si="37"/>
        <v>03</v>
      </c>
      <c r="J813" s="28" t="str">
        <f ca="1">ДАННЫЕ!$F813&amp;H813&amp;I813&amp;ДАННЫЕ!$I813&amp;"m"&amp;IF(ДАННЫЕ!$I813&gt;0,IF(ДАННЫЕ!$J813&gt;0,0,1),"")&amp;"f"&amp;IF(ДАННЫЕ!$R813&gt;0,IF(YEAR(ДАННЫЕ!$F$1)=YEAR(ДАННЫЕ!$R813),1,0),0)&amp;"z"&amp;ДАННЫЕ!$R813&amp;"p"&amp;ДАННЫЕ!$S813&amp;"i"&amp;ДАННЫЕ!$T813&amp;"h"&amp;ДАННЫЕ!$K813&amp;"be"&amp;ДАННЫЕ!$BI813&amp;"CD"&amp;IF(ДАННЫЕ!BF813&gt;500,4,IF(ДАННЫЕ!BF813&gt;350,3,IF(ДАННЫЕ!BF813&gt;200,2,IF(ДАННЫЕ!BF813&gt;0,1,0))))&amp;"g"&amp;B813&amp;"d"&amp;H813&amp;"l"&amp;ДАННЫЕ!AT813&amp;"a"&amp;ДАННЫЕ!$V813&amp;"v"&amp;R813&amp;"k"&amp;ДАННЫЕ!$U813&amp;"s"&amp;ДАННЫЕ!$Y813&amp;"t"&amp;ДАННЫЕ!$X813&amp;"b"&amp;IF(ДАННЫЕ!$Q813&gt;1,1,0)&amp;"PP"&amp;ДАННЫЕ!Z813&amp;"c"&amp;S813&amp;"x"&amp;IF(ДАННЫЕ!$BY813&gt;0,IF(YEAR(ДАННЫЕ!$F$1)=YEAR(ДАННЫЕ!$BY813),1,0),0)&amp;"n"&amp;IF(ДАННЫЕ!$BZ813&gt;0,IF(YEAR(ДАННЫЕ!$F$1)=YEAR(ДАННЫЕ!$BZ813),1,0),0)&amp;"u"&amp;D813&amp;"z"&amp;IF(ДАННЫЕ!$CL813&gt;0,IF(YEAR(ДАННЫЕ!$F$1)&gt;YEAR(ДАННЫЕ!$CL813),11,12),0)</f>
        <v>03mf0zpihbeCD0g0dlav0kstb0PPc0x0n0u0z0</v>
      </c>
      <c r="K813" s="28" t="str">
        <f ca="1">ДАННЫЕ!$I813&amp;"x"&amp;B813&amp;"w"&amp;IF(T813+ДАННЫЕ!AD813+ДАННЫЕ!AE813+ДАННЫЕ!AF813+ДАННЫЕ!AG813+ДАННЫЕ!AH813+ДАННЫЕ!$AL813+ДАННЫЕ!AI813+ДАННЫЕ!AJ813+ДАННЫЕ!AK813+ДАННЫЕ!AP813+ДАННЫЕ!AQ813+ДАННЫЕ!AR813+ДАННЫЕ!$AM813+ДАННЫЕ!$AN813+ДАННЫЕ!AS813+ДАННЫЕ!AT813&gt;0,1,0)&amp;IF(OR(T813=2,ДАННЫЕ!AD813=2,ДАННЫЕ!AE813=2,ДАННЫЕ!AF813=2,ДАННЫЕ!AG813=2,ДАННЫЕ!AH813=2,ДАННЫЕ!$AL813=2,ДАННЫЕ!AI813=2,ДАННЫЕ!AJ813=2,ДАННЫЕ!AK813=2,ДАННЫЕ!AP813=2,ДАННЫЕ!AQ813=2,ДАННЫЕ!AR813=2,ДАННЫЕ!$AM813=2,ДАННЫЕ!$AN813=2,ДАННЫЕ!AS813=2,ДАННЫЕ!AT813=2),2,0)&amp;"t"&amp;IF(T813&gt;0,"1"&amp;T813,"00")&amp;"f"&amp;IF(ДАННЫЕ!$AC813,"1"&amp;ДАННЫЕ!$AC813,"00")&amp;"b"&amp;IF(ДАННЫЕ!$AD813,"1"&amp;ДАННЫЕ!$AD813,"00")&amp;"g"&amp;IF(ДАННЫЕ!$AF813,"1"&amp;ДАННЫЕ!$AF813,"00")&amp;"c"&amp;IF(ДАННЫЕ!$AG813,"1"&amp;ДАННЫЕ!$AG813,"00")&amp;"i"&amp;IF(ДАННЫЕ!$AH813,"1"&amp;ДАННЫЕ!$AH813,"00")&amp;"r"&amp;IF(ДАННЫЕ!$AL813,"1"&amp;ДАННЫЕ!$AL813,"00")&amp;"m"&amp;IF(ДАННЫЕ!$AI813,"1"&amp;ДАННЫЕ!$AI813,"00")&amp;"hS"&amp;IF(ДАННЫЕ!$AJ813,"1"&amp;ДАННЫЕ!$AJ813,"00")&amp;"hZ"&amp;IF(ДАННЫЕ!$AK813,"1"&amp;ДАННЫЕ!$AK813,"00")&amp;"p"&amp;IF(ДАННЫЕ!$AP813,"1"&amp;ДАННЫЕ!$AP813,"00")&amp;"k"&amp;IF(ДАННЫЕ!$AQ813,"1"&amp;ДАННЫЕ!$AQ813,"00")&amp;"z"&amp;IF(ДАННЫЕ!$AR813,"1"&amp;ДАННЫЕ!$AR813,"00")&amp;"j"&amp;IF(ДАННЫЕ!$AM813,"1"&amp;ДАННЫЕ!$AM813,"00")&amp;"n"&amp;IF(ДАННЫЕ!$AN813,"1"&amp;ДАННЫЕ!$AN813,"00")&amp;"E"&amp;ДАННЫЕ!BI813&amp;"L"&amp;ДАННЫЕ!AO813&amp;"h"&amp;IF(ДАННЫЕ!$AU813&gt;0,1,0)&amp;"v"&amp;IF(ДАННЫЕ!$AW813&gt;0,1,0)&amp;"a"&amp;IF(ДАННЫЕ!$AS813,"1"&amp;ДАННЫЕ!$AS813,"00")&amp;"s"&amp;IF(ДАННЫЕ!$AT813,"1"&amp;ДАННЫЕ!$AT813,"00")&amp;"u"&amp;IF(ДАННЫЕ!$CJ813&gt;0,1,0)&amp;"y"&amp;B813&amp;"d"&amp;H813&amp;"e"&amp;F813&amp;G813</f>
        <v>x0w00t00f00b00g00c00i00r00m00hS00hZ00p00k00z00j00n00ELh0v0a00s00u0y0de</v>
      </c>
      <c r="L813" s="28" t="str">
        <f ca="1">ДАННЫЕ!$I813&amp;"VN"&amp;IF(ДАННЫЕ!AW813&gt;0,11,10)&amp;"CD"&amp;IF(ДАННЫЕ!BF813&gt;500,16,IF(ДАННЫЕ!BF813&gt;350,15,IF(ДАННЫЕ!BF813&gt;=200,14,IF(ДАННЫЕ!BF813&gt;=100,13,IF(ДАННЫЕ!BF813&gt;=50,12,IF(ДАННЫЕ!BF813&gt;0,11,10))))))&amp;"AR"&amp;IF(ДАННЫЕ!BX813&gt;0,1,0)&amp;"GD"&amp;B813&amp;"VV"&amp;IF(E813&gt;=5,IF(E813&lt;18,1,0),0)</f>
        <v>VN10CD10AR0GD0VV0</v>
      </c>
      <c r="M813" s="28" t="str">
        <f>ДАННЫЕ!$I813&amp;"b"&amp;ДАННЫЕ!$BI813&amp;"r"&amp;ДАННЫЕ!$BJ813&amp;"CD"&amp;IF(ДАННЫЕ!BF813&gt;0,IF(ДАННЫЕ!BF813&lt;200,1,IF(ДАННЫЕ!BF813&lt;350,2,3)),0)&amp;"h"&amp;IF(ДАННЫЕ!$BK813+ДАННЫЕ!$BL813+ДАННЫЕ!$BM813&gt;0,1,0)&amp;"x"&amp;ДАННЫЕ!$BK813&amp;"y"&amp;ДАННЫЕ!$BL813&amp;"z"&amp;ДАННЫЕ!$BM813&amp;"c"&amp;IF(ДАННЫЕ!$BK813+ДАННЫЕ!$BL813+ДАННЫЕ!$BM813=3,1,0)&amp;"a"&amp;IF(ДАННЫЕ!$BQ813+ДАННЫЕ!$BR813&gt;0,1,0)&amp;"d"&amp;ДАННЫЕ!$BQ813&amp;"v"&amp;ДАННЫЕ!$BR813&amp;"p"&amp;ДАННЫЕ!$BS813&amp;"n"&amp;ДАННЫЕ!$BU813&amp;"t"&amp;ДАННЫЕ!$BV813&amp;"o"&amp;ДАННЫЕ!$BT813&amp;"l"&amp;IF(ДАННЫЕ!$BN813&gt;0,1,0)&amp;ДАННЫЕ!$BN813&amp;"g"&amp;ДАННЫЕ!$BO813&amp;"s"&amp;ДАННЫЕ!$BP813&amp;"DZ"&amp;IF(ДАННЫЕ!B813-ДАННЫЕ!G813 &lt; 60,IF(ДАННЫЕ!B813-ДАННЫЕ!G813 &gt;= 0,1,0),0)&amp;"u"&amp;IF(ДАННЫЕ!$CJ813&gt;0,1,0)</f>
        <v>brCD0h0xyzc0a0dvpntol0gsDZ1u0</v>
      </c>
      <c r="N813" s="28" t="str">
        <f ca="1">ДАННЫЕ!$F813&amp;ДАННЫЕ!$I813&amp;"g"&amp;B813&amp;"cf"&amp;D813&amp;"a"&amp;IF(ДАННЫЕ!$BX813&gt;0,1,0)&amp;IF(ДАННЫЕ!$BF813&gt;500,1,IF(ДАННЫЕ!$BF813&gt;350,2,IF(ДАННЫЕ!$BF813&gt;=200,3,IF(ДАННЫЕ!$BF813&gt;=100,4,IF(ДАННЫЕ!$BF813&gt;=50,5,IF(ДАННЫЕ!$BF813&lt;50,6,0))))))&amp;"AR"&amp;IF(DATEDIF(ДАННЫЕ!$BX813,ДАННЫЕ!$F$1,"y")&gt;1,1,0)&amp;"VG"&amp;IF(ДАННЫЕ!$BH813="0",1,0)&amp;"o"&amp;IF(T813+ДАННЫЕ!$AF813+ДАННЫЕ!$AG813+ДАННЫЕ!$AH813+ДАННЫЕ!$AI813+ДАННЫЕ!$AJ813+ДАННЫЕ!$AP813+ДАННЫЕ!$AQ813+ДАННЫЕ!$AR813+ДАННЫЕ!$AU813+ДАННЫЕ!$AW813+ДАННЫЕ!$AS813+ДАННЫЕ!$AT813&gt;0,1,0)&amp;"x"&amp;ДАННЫЕ!$AG813&amp;"p"&amp;IF(ДАННЫЕ!$BY813&gt;0,1,0)&amp;"v"&amp;IF(ДАННЫЕ!$BZ813&gt;0,1,0)&amp;"n"&amp;ДАННЫЕ!$CA813&amp;"t"&amp;ДАННЫЕ!$AY813&amp;"k"&amp;ДАННЫЕ!$CB813&amp;"q"&amp;ДАННЫЕ!$CC813&amp;"w"&amp;ДАННЫЕ!$CD813&amp;"e"&amp;ДАННЫЕ!$CE813&amp;"m"&amp;ДАННЫЕ!$CF813&amp;"c"&amp;ДАННЫЕ!$CG813&amp;"z"&amp;ДАННЫЕ!$CH813&amp;"d"&amp;IF(H813=4,1,0)&amp;"s"&amp;IF(ДАННЫЕ!$J813=1,0,1)&amp;"u"&amp;IF(ДАННЫЕ!$CJ813&gt;0,1,0)</f>
        <v>g0cf0a06AR1VG0o0xp0v0ntkqwemczd0s1u0</v>
      </c>
      <c r="O813" s="28" t="str">
        <f>ДАННЫЕ!$I813&amp;"g"&amp;B813&amp;A813&amp;"f"&amp;P813&amp;"c"&amp;IF(ДАННЫЕ!$U813&gt;0,1,0)&amp;"s"&amp;IF(ДАННЫЕ!$Q813&gt;0,IF(YEAR(ДАННЫЕ!$F$1)=YEAR(ДАННЫЕ!$Q813),IF(MONTH(ДАННЫЕ!$F$1)=MONTH(ДАННЫЕ!$Q813),111,11),1),0)&amp;"i"&amp;IF(ДАННЫЕ!$R813+ДАННЫЕ!$S813+ДАННЫЕ!$T813=0,0,1)&amp;"h"&amp;IF(ДАННЫЕ!$P813&gt;0,1,0)&amp;"p"&amp;IF(ДАННЫЕ!$CI813&gt;0,IF(YEAR(ДАННЫЕ!$F$1)=YEAR(ДАННЫЕ!$CI813),IF(MONTH(ДАННЫЕ!$F$1)=MONTH(ДАННЫЕ!$CI813),111,11),1),0)&amp;"d"&amp;IF(ДАННЫЕ!$CJ813&gt;0,IF(YEAR(ДАННЫЕ!$F$1)=YEAR(ДАННЫЕ!$CJ813),IF(MONTH(ДАННЫЕ!$F$1)=MONTH(ДАННЫЕ!$CJ813),111,11),1),0)&amp;"o"&amp;IF(ДАННЫЕ!$CK813&gt;0,IF(MONTH(ДАННЫЕ!$F$1)=MONTH(ДАННЫЕ!$CK813),111,11),0)&amp;"v"&amp;IF(ДАННЫЕ!$BE813&gt;0,IF(MONTH(ДАННЫЕ!$F$1)=MONTH(ДАННЫЕ!$BE813),111,11),0)</f>
        <v>g00f0c0s0i0h0p0d0o0v0</v>
      </c>
      <c r="P813" s="15">
        <f t="shared" si="38"/>
        <v>0</v>
      </c>
      <c r="Q813" s="15">
        <f>IF(ДАННЫЕ!$F$1&gt;ДАННЫЕ!$N813,IF(YEAR(ДАННЫЕ!$F$1)=YEAR(ДАННЫЕ!M813),1,0),0)</f>
        <v>0</v>
      </c>
      <c r="R813" s="15">
        <f>IF(ДАННЫЕ!$F$1&gt;ДАННЫЕ!$N813,IF(YEAR(ДАННЫЕ!$F$1)=YEAR(ДАННЫЕ!N813),1,0),0)</f>
        <v>0</v>
      </c>
      <c r="S813" s="15">
        <f>IF(ДАННЫЕ!$AA813="2А",1,IF(ДАННЫЕ!$AA813="2Б",2,IF(ДАННЫЕ!$AA813="2В",3,IF(ДАННЫЕ!$AA813=3,4,IF(ДАННЫЕ!$AA813="4А",5,IF(ДАННЫЕ!$AA813="4Б",6,IF(ДАННЫЕ!$AA813="4В",7,IF(ДАННЫЕ!$AA813=5,8,0))))))))</f>
        <v>0</v>
      </c>
      <c r="T813" s="15">
        <f>IF(OR(ДАННЫЕ!$AC813=2,ДАННЫЕ!$AD813=2,ДАННЫЕ!$AE813=2),2,IF(OR(ДАННЫЕ!$AC813=1,ДАННЫЕ!$AD813=1,ДАННЫЕ!$AE813=1),1,0))</f>
        <v>0</v>
      </c>
    </row>
    <row r="814" spans="1:20" ht="15" customHeight="1" x14ac:dyDescent="0.2">
      <c r="A814" s="78">
        <f>IF(B814&gt;0,IF(MONTH(ДАННЫЕ!$F$1)=MONTH(ДАННЫЕ!$B814),1,0),0)</f>
        <v>0</v>
      </c>
      <c r="B814" s="14">
        <f>IF(ДАННЫЕ!$B814&gt;0,IF(YEAR(ДАННЫЕ!$F$1)=YEAR(ДАННЫЕ!$B814),1,0),0)</f>
        <v>0</v>
      </c>
      <c r="C814" s="14">
        <f>IF(ДАННЫЕ!$CM814&gt;0,IF(YEAR(ДАННЫЕ!$F$1)=YEAR(ДАННЫЕ!$CM814),1,0),0)</f>
        <v>0</v>
      </c>
      <c r="D814" s="14">
        <f>IF(ДАННЫЕ!$CJ814&gt;0,IF(ДАННЫЕ!$CL814&gt;ДАННЫЕ!$F$1,1,IF(ДАННЫЕ!$CL814&gt;0,0,1)),0)</f>
        <v>0</v>
      </c>
      <c r="E814" s="43" t="str">
        <f ca="1">IF(ДАННЫЕ!$F$1&gt;0,IF(ДАННЫЕ!$G814&gt;0,DATEDIF(ДАННЫЕ!$G814,ДАННЫЕ!$F$1,"y"),""),IF(ДАННЫЕ!$G814&gt;0,DATEDIF(ДАННЫЕ!$G814,TODAY(),"y"),""))</f>
        <v/>
      </c>
      <c r="F814" s="43" t="str">
        <f xml:space="preserve"> IF(ДАННЫЕ!$F814="М",IF(E814&gt;=18,IF(E814&lt;60,1,""),""),"")&amp;IF(ДАННЫЕ!$F814="Ж",IF(E814&gt;=18,IF(E814&lt;55,1,""),""),"")</f>
        <v/>
      </c>
      <c r="G814" s="43" t="str">
        <f xml:space="preserve"> IF(ДАННЫЕ!$F814="М",IF(E814&gt;=60,2,""),"")&amp;IF(ДАННЫЕ!$F814="Ж",IF(E814&gt;=55,2,""),"")</f>
        <v/>
      </c>
      <c r="H814" s="43" t="str">
        <f t="shared" ca="1" si="36"/>
        <v/>
      </c>
      <c r="I814" s="43" t="str">
        <f t="shared" ca="1" si="37"/>
        <v>03</v>
      </c>
      <c r="J814" s="28" t="str">
        <f ca="1">ДАННЫЕ!$F814&amp;H814&amp;I814&amp;ДАННЫЕ!$I814&amp;"m"&amp;IF(ДАННЫЕ!$I814&gt;0,IF(ДАННЫЕ!$J814&gt;0,0,1),"")&amp;"f"&amp;IF(ДАННЫЕ!$R814&gt;0,IF(YEAR(ДАННЫЕ!$F$1)=YEAR(ДАННЫЕ!$R814),1,0),0)&amp;"z"&amp;ДАННЫЕ!$R814&amp;"p"&amp;ДАННЫЕ!$S814&amp;"i"&amp;ДАННЫЕ!$T814&amp;"h"&amp;ДАННЫЕ!$K814&amp;"be"&amp;ДАННЫЕ!$BI814&amp;"CD"&amp;IF(ДАННЫЕ!BF814&gt;500,4,IF(ДАННЫЕ!BF814&gt;350,3,IF(ДАННЫЕ!BF814&gt;200,2,IF(ДАННЫЕ!BF814&gt;0,1,0))))&amp;"g"&amp;B814&amp;"d"&amp;H814&amp;"l"&amp;ДАННЫЕ!AT814&amp;"a"&amp;ДАННЫЕ!$V814&amp;"v"&amp;R814&amp;"k"&amp;ДАННЫЕ!$U814&amp;"s"&amp;ДАННЫЕ!$Y814&amp;"t"&amp;ДАННЫЕ!$X814&amp;"b"&amp;IF(ДАННЫЕ!$Q814&gt;1,1,0)&amp;"PP"&amp;ДАННЫЕ!Z814&amp;"c"&amp;S814&amp;"x"&amp;IF(ДАННЫЕ!$BY814&gt;0,IF(YEAR(ДАННЫЕ!$F$1)=YEAR(ДАННЫЕ!$BY814),1,0),0)&amp;"n"&amp;IF(ДАННЫЕ!$BZ814&gt;0,IF(YEAR(ДАННЫЕ!$F$1)=YEAR(ДАННЫЕ!$BZ814),1,0),0)&amp;"u"&amp;D814&amp;"z"&amp;IF(ДАННЫЕ!$CL814&gt;0,IF(YEAR(ДАННЫЕ!$F$1)&gt;YEAR(ДАННЫЕ!$CL814),11,12),0)</f>
        <v>03mf0zpihbeCD0g0dlav0kstb0PPc0x0n0u0z0</v>
      </c>
      <c r="K814" s="28" t="str">
        <f ca="1">ДАННЫЕ!$I814&amp;"x"&amp;B814&amp;"w"&amp;IF(T814+ДАННЫЕ!AD814+ДАННЫЕ!AE814+ДАННЫЕ!AF814+ДАННЫЕ!AG814+ДАННЫЕ!AH814+ДАННЫЕ!$AL814+ДАННЫЕ!AI814+ДАННЫЕ!AJ814+ДАННЫЕ!AK814+ДАННЫЕ!AP814+ДАННЫЕ!AQ814+ДАННЫЕ!AR814+ДАННЫЕ!$AM814+ДАННЫЕ!$AN814+ДАННЫЕ!AS814+ДАННЫЕ!AT814&gt;0,1,0)&amp;IF(OR(T814=2,ДАННЫЕ!AD814=2,ДАННЫЕ!AE814=2,ДАННЫЕ!AF814=2,ДАННЫЕ!AG814=2,ДАННЫЕ!AH814=2,ДАННЫЕ!$AL814=2,ДАННЫЕ!AI814=2,ДАННЫЕ!AJ814=2,ДАННЫЕ!AK814=2,ДАННЫЕ!AP814=2,ДАННЫЕ!AQ814=2,ДАННЫЕ!AR814=2,ДАННЫЕ!$AM814=2,ДАННЫЕ!$AN814=2,ДАННЫЕ!AS814=2,ДАННЫЕ!AT814=2),2,0)&amp;"t"&amp;IF(T814&gt;0,"1"&amp;T814,"00")&amp;"f"&amp;IF(ДАННЫЕ!$AC814,"1"&amp;ДАННЫЕ!$AC814,"00")&amp;"b"&amp;IF(ДАННЫЕ!$AD814,"1"&amp;ДАННЫЕ!$AD814,"00")&amp;"g"&amp;IF(ДАННЫЕ!$AF814,"1"&amp;ДАННЫЕ!$AF814,"00")&amp;"c"&amp;IF(ДАННЫЕ!$AG814,"1"&amp;ДАННЫЕ!$AG814,"00")&amp;"i"&amp;IF(ДАННЫЕ!$AH814,"1"&amp;ДАННЫЕ!$AH814,"00")&amp;"r"&amp;IF(ДАННЫЕ!$AL814,"1"&amp;ДАННЫЕ!$AL814,"00")&amp;"m"&amp;IF(ДАННЫЕ!$AI814,"1"&amp;ДАННЫЕ!$AI814,"00")&amp;"hS"&amp;IF(ДАННЫЕ!$AJ814,"1"&amp;ДАННЫЕ!$AJ814,"00")&amp;"hZ"&amp;IF(ДАННЫЕ!$AK814,"1"&amp;ДАННЫЕ!$AK814,"00")&amp;"p"&amp;IF(ДАННЫЕ!$AP814,"1"&amp;ДАННЫЕ!$AP814,"00")&amp;"k"&amp;IF(ДАННЫЕ!$AQ814,"1"&amp;ДАННЫЕ!$AQ814,"00")&amp;"z"&amp;IF(ДАННЫЕ!$AR814,"1"&amp;ДАННЫЕ!$AR814,"00")&amp;"j"&amp;IF(ДАННЫЕ!$AM814,"1"&amp;ДАННЫЕ!$AM814,"00")&amp;"n"&amp;IF(ДАННЫЕ!$AN814,"1"&amp;ДАННЫЕ!$AN814,"00")&amp;"E"&amp;ДАННЫЕ!BI814&amp;"L"&amp;ДАННЫЕ!AO814&amp;"h"&amp;IF(ДАННЫЕ!$AU814&gt;0,1,0)&amp;"v"&amp;IF(ДАННЫЕ!$AW814&gt;0,1,0)&amp;"a"&amp;IF(ДАННЫЕ!$AS814,"1"&amp;ДАННЫЕ!$AS814,"00")&amp;"s"&amp;IF(ДАННЫЕ!$AT814,"1"&amp;ДАННЫЕ!$AT814,"00")&amp;"u"&amp;IF(ДАННЫЕ!$CJ814&gt;0,1,0)&amp;"y"&amp;B814&amp;"d"&amp;H814&amp;"e"&amp;F814&amp;G814</f>
        <v>x0w00t00f00b00g00c00i00r00m00hS00hZ00p00k00z00j00n00ELh0v0a00s00u0y0de</v>
      </c>
      <c r="L814" s="28" t="str">
        <f ca="1">ДАННЫЕ!$I814&amp;"VN"&amp;IF(ДАННЫЕ!AW814&gt;0,11,10)&amp;"CD"&amp;IF(ДАННЫЕ!BF814&gt;500,16,IF(ДАННЫЕ!BF814&gt;350,15,IF(ДАННЫЕ!BF814&gt;=200,14,IF(ДАННЫЕ!BF814&gt;=100,13,IF(ДАННЫЕ!BF814&gt;=50,12,IF(ДАННЫЕ!BF814&gt;0,11,10))))))&amp;"AR"&amp;IF(ДАННЫЕ!BX814&gt;0,1,0)&amp;"GD"&amp;B814&amp;"VV"&amp;IF(E814&gt;=5,IF(E814&lt;18,1,0),0)</f>
        <v>VN10CD10AR0GD0VV0</v>
      </c>
      <c r="M814" s="28" t="str">
        <f>ДАННЫЕ!$I814&amp;"b"&amp;ДАННЫЕ!$BI814&amp;"r"&amp;ДАННЫЕ!$BJ814&amp;"CD"&amp;IF(ДАННЫЕ!BF814&gt;0,IF(ДАННЫЕ!BF814&lt;200,1,IF(ДАННЫЕ!BF814&lt;350,2,3)),0)&amp;"h"&amp;IF(ДАННЫЕ!$BK814+ДАННЫЕ!$BL814+ДАННЫЕ!$BM814&gt;0,1,0)&amp;"x"&amp;ДАННЫЕ!$BK814&amp;"y"&amp;ДАННЫЕ!$BL814&amp;"z"&amp;ДАННЫЕ!$BM814&amp;"c"&amp;IF(ДАННЫЕ!$BK814+ДАННЫЕ!$BL814+ДАННЫЕ!$BM814=3,1,0)&amp;"a"&amp;IF(ДАННЫЕ!$BQ814+ДАННЫЕ!$BR814&gt;0,1,0)&amp;"d"&amp;ДАННЫЕ!$BQ814&amp;"v"&amp;ДАННЫЕ!$BR814&amp;"p"&amp;ДАННЫЕ!$BS814&amp;"n"&amp;ДАННЫЕ!$BU814&amp;"t"&amp;ДАННЫЕ!$BV814&amp;"o"&amp;ДАННЫЕ!$BT814&amp;"l"&amp;IF(ДАННЫЕ!$BN814&gt;0,1,0)&amp;ДАННЫЕ!$BN814&amp;"g"&amp;ДАННЫЕ!$BO814&amp;"s"&amp;ДАННЫЕ!$BP814&amp;"DZ"&amp;IF(ДАННЫЕ!B814-ДАННЫЕ!G814 &lt; 60,IF(ДАННЫЕ!B814-ДАННЫЕ!G814 &gt;= 0,1,0),0)&amp;"u"&amp;IF(ДАННЫЕ!$CJ814&gt;0,1,0)</f>
        <v>brCD0h0xyzc0a0dvpntol0gsDZ1u0</v>
      </c>
      <c r="N814" s="28" t="str">
        <f ca="1">ДАННЫЕ!$F814&amp;ДАННЫЕ!$I814&amp;"g"&amp;B814&amp;"cf"&amp;D814&amp;"a"&amp;IF(ДАННЫЕ!$BX814&gt;0,1,0)&amp;IF(ДАННЫЕ!$BF814&gt;500,1,IF(ДАННЫЕ!$BF814&gt;350,2,IF(ДАННЫЕ!$BF814&gt;=200,3,IF(ДАННЫЕ!$BF814&gt;=100,4,IF(ДАННЫЕ!$BF814&gt;=50,5,IF(ДАННЫЕ!$BF814&lt;50,6,0))))))&amp;"AR"&amp;IF(DATEDIF(ДАННЫЕ!$BX814,ДАННЫЕ!$F$1,"y")&gt;1,1,0)&amp;"VG"&amp;IF(ДАННЫЕ!$BH814="0",1,0)&amp;"o"&amp;IF(T814+ДАННЫЕ!$AF814+ДАННЫЕ!$AG814+ДАННЫЕ!$AH814+ДАННЫЕ!$AI814+ДАННЫЕ!$AJ814+ДАННЫЕ!$AP814+ДАННЫЕ!$AQ814+ДАННЫЕ!$AR814+ДАННЫЕ!$AU814+ДАННЫЕ!$AW814+ДАННЫЕ!$AS814+ДАННЫЕ!$AT814&gt;0,1,0)&amp;"x"&amp;ДАННЫЕ!$AG814&amp;"p"&amp;IF(ДАННЫЕ!$BY814&gt;0,1,0)&amp;"v"&amp;IF(ДАННЫЕ!$BZ814&gt;0,1,0)&amp;"n"&amp;ДАННЫЕ!$CA814&amp;"t"&amp;ДАННЫЕ!$AY814&amp;"k"&amp;ДАННЫЕ!$CB814&amp;"q"&amp;ДАННЫЕ!$CC814&amp;"w"&amp;ДАННЫЕ!$CD814&amp;"e"&amp;ДАННЫЕ!$CE814&amp;"m"&amp;ДАННЫЕ!$CF814&amp;"c"&amp;ДАННЫЕ!$CG814&amp;"z"&amp;ДАННЫЕ!$CH814&amp;"d"&amp;IF(H814=4,1,0)&amp;"s"&amp;IF(ДАННЫЕ!$J814=1,0,1)&amp;"u"&amp;IF(ДАННЫЕ!$CJ814&gt;0,1,0)</f>
        <v>g0cf0a06AR1VG0o0xp0v0ntkqwemczd0s1u0</v>
      </c>
      <c r="O814" s="28" t="str">
        <f>ДАННЫЕ!$I814&amp;"g"&amp;B814&amp;A814&amp;"f"&amp;P814&amp;"c"&amp;IF(ДАННЫЕ!$U814&gt;0,1,0)&amp;"s"&amp;IF(ДАННЫЕ!$Q814&gt;0,IF(YEAR(ДАННЫЕ!$F$1)=YEAR(ДАННЫЕ!$Q814),IF(MONTH(ДАННЫЕ!$F$1)=MONTH(ДАННЫЕ!$Q814),111,11),1),0)&amp;"i"&amp;IF(ДАННЫЕ!$R814+ДАННЫЕ!$S814+ДАННЫЕ!$T814=0,0,1)&amp;"h"&amp;IF(ДАННЫЕ!$P814&gt;0,1,0)&amp;"p"&amp;IF(ДАННЫЕ!$CI814&gt;0,IF(YEAR(ДАННЫЕ!$F$1)=YEAR(ДАННЫЕ!$CI814),IF(MONTH(ДАННЫЕ!$F$1)=MONTH(ДАННЫЕ!$CI814),111,11),1),0)&amp;"d"&amp;IF(ДАННЫЕ!$CJ814&gt;0,IF(YEAR(ДАННЫЕ!$F$1)=YEAR(ДАННЫЕ!$CJ814),IF(MONTH(ДАННЫЕ!$F$1)=MONTH(ДАННЫЕ!$CJ814),111,11),1),0)&amp;"o"&amp;IF(ДАННЫЕ!$CK814&gt;0,IF(MONTH(ДАННЫЕ!$F$1)=MONTH(ДАННЫЕ!$CK814),111,11),0)&amp;"v"&amp;IF(ДАННЫЕ!$BE814&gt;0,IF(MONTH(ДАННЫЕ!$F$1)=MONTH(ДАННЫЕ!$BE814),111,11),0)</f>
        <v>g00f0c0s0i0h0p0d0o0v0</v>
      </c>
      <c r="P814" s="15">
        <f t="shared" si="38"/>
        <v>0</v>
      </c>
      <c r="Q814" s="15">
        <f>IF(ДАННЫЕ!$F$1&gt;ДАННЫЕ!$N814,IF(YEAR(ДАННЫЕ!$F$1)=YEAR(ДАННЫЕ!M814),1,0),0)</f>
        <v>0</v>
      </c>
      <c r="R814" s="15">
        <f>IF(ДАННЫЕ!$F$1&gt;ДАННЫЕ!$N814,IF(YEAR(ДАННЫЕ!$F$1)=YEAR(ДАННЫЕ!N814),1,0),0)</f>
        <v>0</v>
      </c>
      <c r="S814" s="15">
        <f>IF(ДАННЫЕ!$AA814="2А",1,IF(ДАННЫЕ!$AA814="2Б",2,IF(ДАННЫЕ!$AA814="2В",3,IF(ДАННЫЕ!$AA814=3,4,IF(ДАННЫЕ!$AA814="4А",5,IF(ДАННЫЕ!$AA814="4Б",6,IF(ДАННЫЕ!$AA814="4В",7,IF(ДАННЫЕ!$AA814=5,8,0))))))))</f>
        <v>0</v>
      </c>
      <c r="T814" s="15">
        <f>IF(OR(ДАННЫЕ!$AC814=2,ДАННЫЕ!$AD814=2,ДАННЫЕ!$AE814=2),2,IF(OR(ДАННЫЕ!$AC814=1,ДАННЫЕ!$AD814=1,ДАННЫЕ!$AE814=1),1,0))</f>
        <v>0</v>
      </c>
    </row>
    <row r="815" spans="1:20" ht="15" customHeight="1" x14ac:dyDescent="0.2">
      <c r="A815" s="78">
        <f>IF(B815&gt;0,IF(MONTH(ДАННЫЕ!$F$1)=MONTH(ДАННЫЕ!$B815),1,0),0)</f>
        <v>0</v>
      </c>
      <c r="B815" s="14">
        <f>IF(ДАННЫЕ!$B815&gt;0,IF(YEAR(ДАННЫЕ!$F$1)=YEAR(ДАННЫЕ!$B815),1,0),0)</f>
        <v>0</v>
      </c>
      <c r="C815" s="14">
        <f>IF(ДАННЫЕ!$CM815&gt;0,IF(YEAR(ДАННЫЕ!$F$1)=YEAR(ДАННЫЕ!$CM815),1,0),0)</f>
        <v>0</v>
      </c>
      <c r="D815" s="14">
        <f>IF(ДАННЫЕ!$CJ815&gt;0,IF(ДАННЫЕ!$CL815&gt;ДАННЫЕ!$F$1,1,IF(ДАННЫЕ!$CL815&gt;0,0,1)),0)</f>
        <v>0</v>
      </c>
      <c r="E815" s="43" t="str">
        <f ca="1">IF(ДАННЫЕ!$F$1&gt;0,IF(ДАННЫЕ!$G815&gt;0,DATEDIF(ДАННЫЕ!$G815,ДАННЫЕ!$F$1,"y"),""),IF(ДАННЫЕ!$G815&gt;0,DATEDIF(ДАННЫЕ!$G815,TODAY(),"y"),""))</f>
        <v/>
      </c>
      <c r="F815" s="43" t="str">
        <f xml:space="preserve"> IF(ДАННЫЕ!$F815="М",IF(E815&gt;=18,IF(E815&lt;60,1,""),""),"")&amp;IF(ДАННЫЕ!$F815="Ж",IF(E815&gt;=18,IF(E815&lt;55,1,""),""),"")</f>
        <v/>
      </c>
      <c r="G815" s="43" t="str">
        <f xml:space="preserve"> IF(ДАННЫЕ!$F815="М",IF(E815&gt;=60,2,""),"")&amp;IF(ДАННЫЕ!$F815="Ж",IF(E815&gt;=55,2,""),"")</f>
        <v/>
      </c>
      <c r="H815" s="43" t="str">
        <f t="shared" ca="1" si="36"/>
        <v/>
      </c>
      <c r="I815" s="43" t="str">
        <f t="shared" ca="1" si="37"/>
        <v>03</v>
      </c>
      <c r="J815" s="28" t="str">
        <f ca="1">ДАННЫЕ!$F815&amp;H815&amp;I815&amp;ДАННЫЕ!$I815&amp;"m"&amp;IF(ДАННЫЕ!$I815&gt;0,IF(ДАННЫЕ!$J815&gt;0,0,1),"")&amp;"f"&amp;IF(ДАННЫЕ!$R815&gt;0,IF(YEAR(ДАННЫЕ!$F$1)=YEAR(ДАННЫЕ!$R815),1,0),0)&amp;"z"&amp;ДАННЫЕ!$R815&amp;"p"&amp;ДАННЫЕ!$S815&amp;"i"&amp;ДАННЫЕ!$T815&amp;"h"&amp;ДАННЫЕ!$K815&amp;"be"&amp;ДАННЫЕ!$BI815&amp;"CD"&amp;IF(ДАННЫЕ!BF815&gt;500,4,IF(ДАННЫЕ!BF815&gt;350,3,IF(ДАННЫЕ!BF815&gt;200,2,IF(ДАННЫЕ!BF815&gt;0,1,0))))&amp;"g"&amp;B815&amp;"d"&amp;H815&amp;"l"&amp;ДАННЫЕ!AT815&amp;"a"&amp;ДАННЫЕ!$V815&amp;"v"&amp;R815&amp;"k"&amp;ДАННЫЕ!$U815&amp;"s"&amp;ДАННЫЕ!$Y815&amp;"t"&amp;ДАННЫЕ!$X815&amp;"b"&amp;IF(ДАННЫЕ!$Q815&gt;1,1,0)&amp;"PP"&amp;ДАННЫЕ!Z815&amp;"c"&amp;S815&amp;"x"&amp;IF(ДАННЫЕ!$BY815&gt;0,IF(YEAR(ДАННЫЕ!$F$1)=YEAR(ДАННЫЕ!$BY815),1,0),0)&amp;"n"&amp;IF(ДАННЫЕ!$BZ815&gt;0,IF(YEAR(ДАННЫЕ!$F$1)=YEAR(ДАННЫЕ!$BZ815),1,0),0)&amp;"u"&amp;D815&amp;"z"&amp;IF(ДАННЫЕ!$CL815&gt;0,IF(YEAR(ДАННЫЕ!$F$1)&gt;YEAR(ДАННЫЕ!$CL815),11,12),0)</f>
        <v>03mf0zpihbeCD0g0dlav0kstb0PPc0x0n0u0z0</v>
      </c>
      <c r="K815" s="28" t="str">
        <f ca="1">ДАННЫЕ!$I815&amp;"x"&amp;B815&amp;"w"&amp;IF(T815+ДАННЫЕ!AD815+ДАННЫЕ!AE815+ДАННЫЕ!AF815+ДАННЫЕ!AG815+ДАННЫЕ!AH815+ДАННЫЕ!$AL815+ДАННЫЕ!AI815+ДАННЫЕ!AJ815+ДАННЫЕ!AK815+ДАННЫЕ!AP815+ДАННЫЕ!AQ815+ДАННЫЕ!AR815+ДАННЫЕ!$AM815+ДАННЫЕ!$AN815+ДАННЫЕ!AS815+ДАННЫЕ!AT815&gt;0,1,0)&amp;IF(OR(T815=2,ДАННЫЕ!AD815=2,ДАННЫЕ!AE815=2,ДАННЫЕ!AF815=2,ДАННЫЕ!AG815=2,ДАННЫЕ!AH815=2,ДАННЫЕ!$AL815=2,ДАННЫЕ!AI815=2,ДАННЫЕ!AJ815=2,ДАННЫЕ!AK815=2,ДАННЫЕ!AP815=2,ДАННЫЕ!AQ815=2,ДАННЫЕ!AR815=2,ДАННЫЕ!$AM815=2,ДАННЫЕ!$AN815=2,ДАННЫЕ!AS815=2,ДАННЫЕ!AT815=2),2,0)&amp;"t"&amp;IF(T815&gt;0,"1"&amp;T815,"00")&amp;"f"&amp;IF(ДАННЫЕ!$AC815,"1"&amp;ДАННЫЕ!$AC815,"00")&amp;"b"&amp;IF(ДАННЫЕ!$AD815,"1"&amp;ДАННЫЕ!$AD815,"00")&amp;"g"&amp;IF(ДАННЫЕ!$AF815,"1"&amp;ДАННЫЕ!$AF815,"00")&amp;"c"&amp;IF(ДАННЫЕ!$AG815,"1"&amp;ДАННЫЕ!$AG815,"00")&amp;"i"&amp;IF(ДАННЫЕ!$AH815,"1"&amp;ДАННЫЕ!$AH815,"00")&amp;"r"&amp;IF(ДАННЫЕ!$AL815,"1"&amp;ДАННЫЕ!$AL815,"00")&amp;"m"&amp;IF(ДАННЫЕ!$AI815,"1"&amp;ДАННЫЕ!$AI815,"00")&amp;"hS"&amp;IF(ДАННЫЕ!$AJ815,"1"&amp;ДАННЫЕ!$AJ815,"00")&amp;"hZ"&amp;IF(ДАННЫЕ!$AK815,"1"&amp;ДАННЫЕ!$AK815,"00")&amp;"p"&amp;IF(ДАННЫЕ!$AP815,"1"&amp;ДАННЫЕ!$AP815,"00")&amp;"k"&amp;IF(ДАННЫЕ!$AQ815,"1"&amp;ДАННЫЕ!$AQ815,"00")&amp;"z"&amp;IF(ДАННЫЕ!$AR815,"1"&amp;ДАННЫЕ!$AR815,"00")&amp;"j"&amp;IF(ДАННЫЕ!$AM815,"1"&amp;ДАННЫЕ!$AM815,"00")&amp;"n"&amp;IF(ДАННЫЕ!$AN815,"1"&amp;ДАННЫЕ!$AN815,"00")&amp;"E"&amp;ДАННЫЕ!BI815&amp;"L"&amp;ДАННЫЕ!AO815&amp;"h"&amp;IF(ДАННЫЕ!$AU815&gt;0,1,0)&amp;"v"&amp;IF(ДАННЫЕ!$AW815&gt;0,1,0)&amp;"a"&amp;IF(ДАННЫЕ!$AS815,"1"&amp;ДАННЫЕ!$AS815,"00")&amp;"s"&amp;IF(ДАННЫЕ!$AT815,"1"&amp;ДАННЫЕ!$AT815,"00")&amp;"u"&amp;IF(ДАННЫЕ!$CJ815&gt;0,1,0)&amp;"y"&amp;B815&amp;"d"&amp;H815&amp;"e"&amp;F815&amp;G815</f>
        <v>x0w00t00f00b00g00c00i00r00m00hS00hZ00p00k00z00j00n00ELh0v0a00s00u0y0de</v>
      </c>
      <c r="L815" s="28" t="str">
        <f ca="1">ДАННЫЕ!$I815&amp;"VN"&amp;IF(ДАННЫЕ!AW815&gt;0,11,10)&amp;"CD"&amp;IF(ДАННЫЕ!BF815&gt;500,16,IF(ДАННЫЕ!BF815&gt;350,15,IF(ДАННЫЕ!BF815&gt;=200,14,IF(ДАННЫЕ!BF815&gt;=100,13,IF(ДАННЫЕ!BF815&gt;=50,12,IF(ДАННЫЕ!BF815&gt;0,11,10))))))&amp;"AR"&amp;IF(ДАННЫЕ!BX815&gt;0,1,0)&amp;"GD"&amp;B815&amp;"VV"&amp;IF(E815&gt;=5,IF(E815&lt;18,1,0),0)</f>
        <v>VN10CD10AR0GD0VV0</v>
      </c>
      <c r="M815" s="28" t="str">
        <f>ДАННЫЕ!$I815&amp;"b"&amp;ДАННЫЕ!$BI815&amp;"r"&amp;ДАННЫЕ!$BJ815&amp;"CD"&amp;IF(ДАННЫЕ!BF815&gt;0,IF(ДАННЫЕ!BF815&lt;200,1,IF(ДАННЫЕ!BF815&lt;350,2,3)),0)&amp;"h"&amp;IF(ДАННЫЕ!$BK815+ДАННЫЕ!$BL815+ДАННЫЕ!$BM815&gt;0,1,0)&amp;"x"&amp;ДАННЫЕ!$BK815&amp;"y"&amp;ДАННЫЕ!$BL815&amp;"z"&amp;ДАННЫЕ!$BM815&amp;"c"&amp;IF(ДАННЫЕ!$BK815+ДАННЫЕ!$BL815+ДАННЫЕ!$BM815=3,1,0)&amp;"a"&amp;IF(ДАННЫЕ!$BQ815+ДАННЫЕ!$BR815&gt;0,1,0)&amp;"d"&amp;ДАННЫЕ!$BQ815&amp;"v"&amp;ДАННЫЕ!$BR815&amp;"p"&amp;ДАННЫЕ!$BS815&amp;"n"&amp;ДАННЫЕ!$BU815&amp;"t"&amp;ДАННЫЕ!$BV815&amp;"o"&amp;ДАННЫЕ!$BT815&amp;"l"&amp;IF(ДАННЫЕ!$BN815&gt;0,1,0)&amp;ДАННЫЕ!$BN815&amp;"g"&amp;ДАННЫЕ!$BO815&amp;"s"&amp;ДАННЫЕ!$BP815&amp;"DZ"&amp;IF(ДАННЫЕ!B815-ДАННЫЕ!G815 &lt; 60,IF(ДАННЫЕ!B815-ДАННЫЕ!G815 &gt;= 0,1,0),0)&amp;"u"&amp;IF(ДАННЫЕ!$CJ815&gt;0,1,0)</f>
        <v>brCD0h0xyzc0a0dvpntol0gsDZ1u0</v>
      </c>
      <c r="N815" s="28" t="str">
        <f ca="1">ДАННЫЕ!$F815&amp;ДАННЫЕ!$I815&amp;"g"&amp;B815&amp;"cf"&amp;D815&amp;"a"&amp;IF(ДАННЫЕ!$BX815&gt;0,1,0)&amp;IF(ДАННЫЕ!$BF815&gt;500,1,IF(ДАННЫЕ!$BF815&gt;350,2,IF(ДАННЫЕ!$BF815&gt;=200,3,IF(ДАННЫЕ!$BF815&gt;=100,4,IF(ДАННЫЕ!$BF815&gt;=50,5,IF(ДАННЫЕ!$BF815&lt;50,6,0))))))&amp;"AR"&amp;IF(DATEDIF(ДАННЫЕ!$BX815,ДАННЫЕ!$F$1,"y")&gt;1,1,0)&amp;"VG"&amp;IF(ДАННЫЕ!$BH815="0",1,0)&amp;"o"&amp;IF(T815+ДАННЫЕ!$AF815+ДАННЫЕ!$AG815+ДАННЫЕ!$AH815+ДАННЫЕ!$AI815+ДАННЫЕ!$AJ815+ДАННЫЕ!$AP815+ДАННЫЕ!$AQ815+ДАННЫЕ!$AR815+ДАННЫЕ!$AU815+ДАННЫЕ!$AW815+ДАННЫЕ!$AS815+ДАННЫЕ!$AT815&gt;0,1,0)&amp;"x"&amp;ДАННЫЕ!$AG815&amp;"p"&amp;IF(ДАННЫЕ!$BY815&gt;0,1,0)&amp;"v"&amp;IF(ДАННЫЕ!$BZ815&gt;0,1,0)&amp;"n"&amp;ДАННЫЕ!$CA815&amp;"t"&amp;ДАННЫЕ!$AY815&amp;"k"&amp;ДАННЫЕ!$CB815&amp;"q"&amp;ДАННЫЕ!$CC815&amp;"w"&amp;ДАННЫЕ!$CD815&amp;"e"&amp;ДАННЫЕ!$CE815&amp;"m"&amp;ДАННЫЕ!$CF815&amp;"c"&amp;ДАННЫЕ!$CG815&amp;"z"&amp;ДАННЫЕ!$CH815&amp;"d"&amp;IF(H815=4,1,0)&amp;"s"&amp;IF(ДАННЫЕ!$J815=1,0,1)&amp;"u"&amp;IF(ДАННЫЕ!$CJ815&gt;0,1,0)</f>
        <v>g0cf0a06AR1VG0o0xp0v0ntkqwemczd0s1u0</v>
      </c>
      <c r="O815" s="28" t="str">
        <f>ДАННЫЕ!$I815&amp;"g"&amp;B815&amp;A815&amp;"f"&amp;P815&amp;"c"&amp;IF(ДАННЫЕ!$U815&gt;0,1,0)&amp;"s"&amp;IF(ДАННЫЕ!$Q815&gt;0,IF(YEAR(ДАННЫЕ!$F$1)=YEAR(ДАННЫЕ!$Q815),IF(MONTH(ДАННЫЕ!$F$1)=MONTH(ДАННЫЕ!$Q815),111,11),1),0)&amp;"i"&amp;IF(ДАННЫЕ!$R815+ДАННЫЕ!$S815+ДАННЫЕ!$T815=0,0,1)&amp;"h"&amp;IF(ДАННЫЕ!$P815&gt;0,1,0)&amp;"p"&amp;IF(ДАННЫЕ!$CI815&gt;0,IF(YEAR(ДАННЫЕ!$F$1)=YEAR(ДАННЫЕ!$CI815),IF(MONTH(ДАННЫЕ!$F$1)=MONTH(ДАННЫЕ!$CI815),111,11),1),0)&amp;"d"&amp;IF(ДАННЫЕ!$CJ815&gt;0,IF(YEAR(ДАННЫЕ!$F$1)=YEAR(ДАННЫЕ!$CJ815),IF(MONTH(ДАННЫЕ!$F$1)=MONTH(ДАННЫЕ!$CJ815),111,11),1),0)&amp;"o"&amp;IF(ДАННЫЕ!$CK815&gt;0,IF(MONTH(ДАННЫЕ!$F$1)=MONTH(ДАННЫЕ!$CK815),111,11),0)&amp;"v"&amp;IF(ДАННЫЕ!$BE815&gt;0,IF(MONTH(ДАННЫЕ!$F$1)=MONTH(ДАННЫЕ!$BE815),111,11),0)</f>
        <v>g00f0c0s0i0h0p0d0o0v0</v>
      </c>
      <c r="P815" s="15">
        <f t="shared" si="38"/>
        <v>0</v>
      </c>
      <c r="Q815" s="15">
        <f>IF(ДАННЫЕ!$F$1&gt;ДАННЫЕ!$N815,IF(YEAR(ДАННЫЕ!$F$1)=YEAR(ДАННЫЕ!M815),1,0),0)</f>
        <v>0</v>
      </c>
      <c r="R815" s="15">
        <f>IF(ДАННЫЕ!$F$1&gt;ДАННЫЕ!$N815,IF(YEAR(ДАННЫЕ!$F$1)=YEAR(ДАННЫЕ!N815),1,0),0)</f>
        <v>0</v>
      </c>
      <c r="S815" s="15">
        <f>IF(ДАННЫЕ!$AA815="2А",1,IF(ДАННЫЕ!$AA815="2Б",2,IF(ДАННЫЕ!$AA815="2В",3,IF(ДАННЫЕ!$AA815=3,4,IF(ДАННЫЕ!$AA815="4А",5,IF(ДАННЫЕ!$AA815="4Б",6,IF(ДАННЫЕ!$AA815="4В",7,IF(ДАННЫЕ!$AA815=5,8,0))))))))</f>
        <v>0</v>
      </c>
      <c r="T815" s="15">
        <f>IF(OR(ДАННЫЕ!$AC815=2,ДАННЫЕ!$AD815=2,ДАННЫЕ!$AE815=2),2,IF(OR(ДАННЫЕ!$AC815=1,ДАННЫЕ!$AD815=1,ДАННЫЕ!$AE815=1),1,0))</f>
        <v>0</v>
      </c>
    </row>
    <row r="816" spans="1:20" ht="15" customHeight="1" x14ac:dyDescent="0.2">
      <c r="A816" s="78">
        <f>IF(B816&gt;0,IF(MONTH(ДАННЫЕ!$F$1)=MONTH(ДАННЫЕ!$B816),1,0),0)</f>
        <v>0</v>
      </c>
      <c r="B816" s="14">
        <f>IF(ДАННЫЕ!$B816&gt;0,IF(YEAR(ДАННЫЕ!$F$1)=YEAR(ДАННЫЕ!$B816),1,0),0)</f>
        <v>0</v>
      </c>
      <c r="C816" s="14">
        <f>IF(ДАННЫЕ!$CM816&gt;0,IF(YEAR(ДАННЫЕ!$F$1)=YEAR(ДАННЫЕ!$CM816),1,0),0)</f>
        <v>0</v>
      </c>
      <c r="D816" s="14">
        <f>IF(ДАННЫЕ!$CJ816&gt;0,IF(ДАННЫЕ!$CL816&gt;ДАННЫЕ!$F$1,1,IF(ДАННЫЕ!$CL816&gt;0,0,1)),0)</f>
        <v>0</v>
      </c>
      <c r="E816" s="43" t="str">
        <f ca="1">IF(ДАННЫЕ!$F$1&gt;0,IF(ДАННЫЕ!$G816&gt;0,DATEDIF(ДАННЫЕ!$G816,ДАННЫЕ!$F$1,"y"),""),IF(ДАННЫЕ!$G816&gt;0,DATEDIF(ДАННЫЕ!$G816,TODAY(),"y"),""))</f>
        <v/>
      </c>
      <c r="F816" s="43" t="str">
        <f xml:space="preserve"> IF(ДАННЫЕ!$F816="М",IF(E816&gt;=18,IF(E816&lt;60,1,""),""),"")&amp;IF(ДАННЫЕ!$F816="Ж",IF(E816&gt;=18,IF(E816&lt;55,1,""),""),"")</f>
        <v/>
      </c>
      <c r="G816" s="43" t="str">
        <f xml:space="preserve"> IF(ДАННЫЕ!$F816="М",IF(E816&gt;=60,2,""),"")&amp;IF(ДАННЫЕ!$F816="Ж",IF(E816&gt;=55,2,""),"")</f>
        <v/>
      </c>
      <c r="H816" s="43" t="str">
        <f t="shared" ca="1" si="36"/>
        <v/>
      </c>
      <c r="I816" s="43" t="str">
        <f t="shared" ca="1" si="37"/>
        <v>03</v>
      </c>
      <c r="J816" s="28" t="str">
        <f ca="1">ДАННЫЕ!$F816&amp;H816&amp;I816&amp;ДАННЫЕ!$I816&amp;"m"&amp;IF(ДАННЫЕ!$I816&gt;0,IF(ДАННЫЕ!$J816&gt;0,0,1),"")&amp;"f"&amp;IF(ДАННЫЕ!$R816&gt;0,IF(YEAR(ДАННЫЕ!$F$1)=YEAR(ДАННЫЕ!$R816),1,0),0)&amp;"z"&amp;ДАННЫЕ!$R816&amp;"p"&amp;ДАННЫЕ!$S816&amp;"i"&amp;ДАННЫЕ!$T816&amp;"h"&amp;ДАННЫЕ!$K816&amp;"be"&amp;ДАННЫЕ!$BI816&amp;"CD"&amp;IF(ДАННЫЕ!BF816&gt;500,4,IF(ДАННЫЕ!BF816&gt;350,3,IF(ДАННЫЕ!BF816&gt;200,2,IF(ДАННЫЕ!BF816&gt;0,1,0))))&amp;"g"&amp;B816&amp;"d"&amp;H816&amp;"l"&amp;ДАННЫЕ!AT816&amp;"a"&amp;ДАННЫЕ!$V816&amp;"v"&amp;R816&amp;"k"&amp;ДАННЫЕ!$U816&amp;"s"&amp;ДАННЫЕ!$Y816&amp;"t"&amp;ДАННЫЕ!$X816&amp;"b"&amp;IF(ДАННЫЕ!$Q816&gt;1,1,0)&amp;"PP"&amp;ДАННЫЕ!Z816&amp;"c"&amp;S816&amp;"x"&amp;IF(ДАННЫЕ!$BY816&gt;0,IF(YEAR(ДАННЫЕ!$F$1)=YEAR(ДАННЫЕ!$BY816),1,0),0)&amp;"n"&amp;IF(ДАННЫЕ!$BZ816&gt;0,IF(YEAR(ДАННЫЕ!$F$1)=YEAR(ДАННЫЕ!$BZ816),1,0),0)&amp;"u"&amp;D816&amp;"z"&amp;IF(ДАННЫЕ!$CL816&gt;0,IF(YEAR(ДАННЫЕ!$F$1)&gt;YEAR(ДАННЫЕ!$CL816),11,12),0)</f>
        <v>03mf0zpihbeCD0g0dlav0kstb0PPc0x0n0u0z0</v>
      </c>
      <c r="K816" s="28" t="str">
        <f ca="1">ДАННЫЕ!$I816&amp;"x"&amp;B816&amp;"w"&amp;IF(T816+ДАННЫЕ!AD816+ДАННЫЕ!AE816+ДАННЫЕ!AF816+ДАННЫЕ!AG816+ДАННЫЕ!AH816+ДАННЫЕ!$AL816+ДАННЫЕ!AI816+ДАННЫЕ!AJ816+ДАННЫЕ!AK816+ДАННЫЕ!AP816+ДАННЫЕ!AQ816+ДАННЫЕ!AR816+ДАННЫЕ!$AM816+ДАННЫЕ!$AN816+ДАННЫЕ!AS816+ДАННЫЕ!AT816&gt;0,1,0)&amp;IF(OR(T816=2,ДАННЫЕ!AD816=2,ДАННЫЕ!AE816=2,ДАННЫЕ!AF816=2,ДАННЫЕ!AG816=2,ДАННЫЕ!AH816=2,ДАННЫЕ!$AL816=2,ДАННЫЕ!AI816=2,ДАННЫЕ!AJ816=2,ДАННЫЕ!AK816=2,ДАННЫЕ!AP816=2,ДАННЫЕ!AQ816=2,ДАННЫЕ!AR816=2,ДАННЫЕ!$AM816=2,ДАННЫЕ!$AN816=2,ДАННЫЕ!AS816=2,ДАННЫЕ!AT816=2),2,0)&amp;"t"&amp;IF(T816&gt;0,"1"&amp;T816,"00")&amp;"f"&amp;IF(ДАННЫЕ!$AC816,"1"&amp;ДАННЫЕ!$AC816,"00")&amp;"b"&amp;IF(ДАННЫЕ!$AD816,"1"&amp;ДАННЫЕ!$AD816,"00")&amp;"g"&amp;IF(ДАННЫЕ!$AF816,"1"&amp;ДАННЫЕ!$AF816,"00")&amp;"c"&amp;IF(ДАННЫЕ!$AG816,"1"&amp;ДАННЫЕ!$AG816,"00")&amp;"i"&amp;IF(ДАННЫЕ!$AH816,"1"&amp;ДАННЫЕ!$AH816,"00")&amp;"r"&amp;IF(ДАННЫЕ!$AL816,"1"&amp;ДАННЫЕ!$AL816,"00")&amp;"m"&amp;IF(ДАННЫЕ!$AI816,"1"&amp;ДАННЫЕ!$AI816,"00")&amp;"hS"&amp;IF(ДАННЫЕ!$AJ816,"1"&amp;ДАННЫЕ!$AJ816,"00")&amp;"hZ"&amp;IF(ДАННЫЕ!$AK816,"1"&amp;ДАННЫЕ!$AK816,"00")&amp;"p"&amp;IF(ДАННЫЕ!$AP816,"1"&amp;ДАННЫЕ!$AP816,"00")&amp;"k"&amp;IF(ДАННЫЕ!$AQ816,"1"&amp;ДАННЫЕ!$AQ816,"00")&amp;"z"&amp;IF(ДАННЫЕ!$AR816,"1"&amp;ДАННЫЕ!$AR816,"00")&amp;"j"&amp;IF(ДАННЫЕ!$AM816,"1"&amp;ДАННЫЕ!$AM816,"00")&amp;"n"&amp;IF(ДАННЫЕ!$AN816,"1"&amp;ДАННЫЕ!$AN816,"00")&amp;"E"&amp;ДАННЫЕ!BI816&amp;"L"&amp;ДАННЫЕ!AO816&amp;"h"&amp;IF(ДАННЫЕ!$AU816&gt;0,1,0)&amp;"v"&amp;IF(ДАННЫЕ!$AW816&gt;0,1,0)&amp;"a"&amp;IF(ДАННЫЕ!$AS816,"1"&amp;ДАННЫЕ!$AS816,"00")&amp;"s"&amp;IF(ДАННЫЕ!$AT816,"1"&amp;ДАННЫЕ!$AT816,"00")&amp;"u"&amp;IF(ДАННЫЕ!$CJ816&gt;0,1,0)&amp;"y"&amp;B816&amp;"d"&amp;H816&amp;"e"&amp;F816&amp;G816</f>
        <v>x0w00t00f00b00g00c00i00r00m00hS00hZ00p00k00z00j00n00ELh0v0a00s00u0y0de</v>
      </c>
      <c r="L816" s="28" t="str">
        <f ca="1">ДАННЫЕ!$I816&amp;"VN"&amp;IF(ДАННЫЕ!AW816&gt;0,11,10)&amp;"CD"&amp;IF(ДАННЫЕ!BF816&gt;500,16,IF(ДАННЫЕ!BF816&gt;350,15,IF(ДАННЫЕ!BF816&gt;=200,14,IF(ДАННЫЕ!BF816&gt;=100,13,IF(ДАННЫЕ!BF816&gt;=50,12,IF(ДАННЫЕ!BF816&gt;0,11,10))))))&amp;"AR"&amp;IF(ДАННЫЕ!BX816&gt;0,1,0)&amp;"GD"&amp;B816&amp;"VV"&amp;IF(E816&gt;=5,IF(E816&lt;18,1,0),0)</f>
        <v>VN10CD10AR0GD0VV0</v>
      </c>
      <c r="M816" s="28" t="str">
        <f>ДАННЫЕ!$I816&amp;"b"&amp;ДАННЫЕ!$BI816&amp;"r"&amp;ДАННЫЕ!$BJ816&amp;"CD"&amp;IF(ДАННЫЕ!BF816&gt;0,IF(ДАННЫЕ!BF816&lt;200,1,IF(ДАННЫЕ!BF816&lt;350,2,3)),0)&amp;"h"&amp;IF(ДАННЫЕ!$BK816+ДАННЫЕ!$BL816+ДАННЫЕ!$BM816&gt;0,1,0)&amp;"x"&amp;ДАННЫЕ!$BK816&amp;"y"&amp;ДАННЫЕ!$BL816&amp;"z"&amp;ДАННЫЕ!$BM816&amp;"c"&amp;IF(ДАННЫЕ!$BK816+ДАННЫЕ!$BL816+ДАННЫЕ!$BM816=3,1,0)&amp;"a"&amp;IF(ДАННЫЕ!$BQ816+ДАННЫЕ!$BR816&gt;0,1,0)&amp;"d"&amp;ДАННЫЕ!$BQ816&amp;"v"&amp;ДАННЫЕ!$BR816&amp;"p"&amp;ДАННЫЕ!$BS816&amp;"n"&amp;ДАННЫЕ!$BU816&amp;"t"&amp;ДАННЫЕ!$BV816&amp;"o"&amp;ДАННЫЕ!$BT816&amp;"l"&amp;IF(ДАННЫЕ!$BN816&gt;0,1,0)&amp;ДАННЫЕ!$BN816&amp;"g"&amp;ДАННЫЕ!$BO816&amp;"s"&amp;ДАННЫЕ!$BP816&amp;"DZ"&amp;IF(ДАННЫЕ!B816-ДАННЫЕ!G816 &lt; 60,IF(ДАННЫЕ!B816-ДАННЫЕ!G816 &gt;= 0,1,0),0)&amp;"u"&amp;IF(ДАННЫЕ!$CJ816&gt;0,1,0)</f>
        <v>brCD0h0xyzc0a0dvpntol0gsDZ1u0</v>
      </c>
      <c r="N816" s="28" t="str">
        <f ca="1">ДАННЫЕ!$F816&amp;ДАННЫЕ!$I816&amp;"g"&amp;B816&amp;"cf"&amp;D816&amp;"a"&amp;IF(ДАННЫЕ!$BX816&gt;0,1,0)&amp;IF(ДАННЫЕ!$BF816&gt;500,1,IF(ДАННЫЕ!$BF816&gt;350,2,IF(ДАННЫЕ!$BF816&gt;=200,3,IF(ДАННЫЕ!$BF816&gt;=100,4,IF(ДАННЫЕ!$BF816&gt;=50,5,IF(ДАННЫЕ!$BF816&lt;50,6,0))))))&amp;"AR"&amp;IF(DATEDIF(ДАННЫЕ!$BX816,ДАННЫЕ!$F$1,"y")&gt;1,1,0)&amp;"VG"&amp;IF(ДАННЫЕ!$BH816="0",1,0)&amp;"o"&amp;IF(T816+ДАННЫЕ!$AF816+ДАННЫЕ!$AG816+ДАННЫЕ!$AH816+ДАННЫЕ!$AI816+ДАННЫЕ!$AJ816+ДАННЫЕ!$AP816+ДАННЫЕ!$AQ816+ДАННЫЕ!$AR816+ДАННЫЕ!$AU816+ДАННЫЕ!$AW816+ДАННЫЕ!$AS816+ДАННЫЕ!$AT816&gt;0,1,0)&amp;"x"&amp;ДАННЫЕ!$AG816&amp;"p"&amp;IF(ДАННЫЕ!$BY816&gt;0,1,0)&amp;"v"&amp;IF(ДАННЫЕ!$BZ816&gt;0,1,0)&amp;"n"&amp;ДАННЫЕ!$CA816&amp;"t"&amp;ДАННЫЕ!$AY816&amp;"k"&amp;ДАННЫЕ!$CB816&amp;"q"&amp;ДАННЫЕ!$CC816&amp;"w"&amp;ДАННЫЕ!$CD816&amp;"e"&amp;ДАННЫЕ!$CE816&amp;"m"&amp;ДАННЫЕ!$CF816&amp;"c"&amp;ДАННЫЕ!$CG816&amp;"z"&amp;ДАННЫЕ!$CH816&amp;"d"&amp;IF(H816=4,1,0)&amp;"s"&amp;IF(ДАННЫЕ!$J816=1,0,1)&amp;"u"&amp;IF(ДАННЫЕ!$CJ816&gt;0,1,0)</f>
        <v>g0cf0a06AR1VG0o0xp0v0ntkqwemczd0s1u0</v>
      </c>
      <c r="O816" s="28" t="str">
        <f>ДАННЫЕ!$I816&amp;"g"&amp;B816&amp;A816&amp;"f"&amp;P816&amp;"c"&amp;IF(ДАННЫЕ!$U816&gt;0,1,0)&amp;"s"&amp;IF(ДАННЫЕ!$Q816&gt;0,IF(YEAR(ДАННЫЕ!$F$1)=YEAR(ДАННЫЕ!$Q816),IF(MONTH(ДАННЫЕ!$F$1)=MONTH(ДАННЫЕ!$Q816),111,11),1),0)&amp;"i"&amp;IF(ДАННЫЕ!$R816+ДАННЫЕ!$S816+ДАННЫЕ!$T816=0,0,1)&amp;"h"&amp;IF(ДАННЫЕ!$P816&gt;0,1,0)&amp;"p"&amp;IF(ДАННЫЕ!$CI816&gt;0,IF(YEAR(ДАННЫЕ!$F$1)=YEAR(ДАННЫЕ!$CI816),IF(MONTH(ДАННЫЕ!$F$1)=MONTH(ДАННЫЕ!$CI816),111,11),1),0)&amp;"d"&amp;IF(ДАННЫЕ!$CJ816&gt;0,IF(YEAR(ДАННЫЕ!$F$1)=YEAR(ДАННЫЕ!$CJ816),IF(MONTH(ДАННЫЕ!$F$1)=MONTH(ДАННЫЕ!$CJ816),111,11),1),0)&amp;"o"&amp;IF(ДАННЫЕ!$CK816&gt;0,IF(MONTH(ДАННЫЕ!$F$1)=MONTH(ДАННЫЕ!$CK816),111,11),0)&amp;"v"&amp;IF(ДАННЫЕ!$BE816&gt;0,IF(MONTH(ДАННЫЕ!$F$1)=MONTH(ДАННЫЕ!$BE816),111,11),0)</f>
        <v>g00f0c0s0i0h0p0d0o0v0</v>
      </c>
      <c r="P816" s="15">
        <f t="shared" si="38"/>
        <v>0</v>
      </c>
      <c r="Q816" s="15">
        <f>IF(ДАННЫЕ!$F$1&gt;ДАННЫЕ!$N816,IF(YEAR(ДАННЫЕ!$F$1)=YEAR(ДАННЫЕ!M816),1,0),0)</f>
        <v>0</v>
      </c>
      <c r="R816" s="15">
        <f>IF(ДАННЫЕ!$F$1&gt;ДАННЫЕ!$N816,IF(YEAR(ДАННЫЕ!$F$1)=YEAR(ДАННЫЕ!N816),1,0),0)</f>
        <v>0</v>
      </c>
      <c r="S816" s="15">
        <f>IF(ДАННЫЕ!$AA816="2А",1,IF(ДАННЫЕ!$AA816="2Б",2,IF(ДАННЫЕ!$AA816="2В",3,IF(ДАННЫЕ!$AA816=3,4,IF(ДАННЫЕ!$AA816="4А",5,IF(ДАННЫЕ!$AA816="4Б",6,IF(ДАННЫЕ!$AA816="4В",7,IF(ДАННЫЕ!$AA816=5,8,0))))))))</f>
        <v>0</v>
      </c>
      <c r="T816" s="15">
        <f>IF(OR(ДАННЫЕ!$AC816=2,ДАННЫЕ!$AD816=2,ДАННЫЕ!$AE816=2),2,IF(OR(ДАННЫЕ!$AC816=1,ДАННЫЕ!$AD816=1,ДАННЫЕ!$AE816=1),1,0))</f>
        <v>0</v>
      </c>
    </row>
    <row r="817" spans="1:20" ht="15" customHeight="1" x14ac:dyDescent="0.2">
      <c r="A817" s="78">
        <f>IF(B817&gt;0,IF(MONTH(ДАННЫЕ!$F$1)=MONTH(ДАННЫЕ!$B817),1,0),0)</f>
        <v>0</v>
      </c>
      <c r="B817" s="14">
        <f>IF(ДАННЫЕ!$B817&gt;0,IF(YEAR(ДАННЫЕ!$F$1)=YEAR(ДАННЫЕ!$B817),1,0),0)</f>
        <v>0</v>
      </c>
      <c r="C817" s="14">
        <f>IF(ДАННЫЕ!$CM817&gt;0,IF(YEAR(ДАННЫЕ!$F$1)=YEAR(ДАННЫЕ!$CM817),1,0),0)</f>
        <v>0</v>
      </c>
      <c r="D817" s="14">
        <f>IF(ДАННЫЕ!$CJ817&gt;0,IF(ДАННЫЕ!$CL817&gt;ДАННЫЕ!$F$1,1,IF(ДАННЫЕ!$CL817&gt;0,0,1)),0)</f>
        <v>0</v>
      </c>
      <c r="E817" s="43" t="str">
        <f ca="1">IF(ДАННЫЕ!$F$1&gt;0,IF(ДАННЫЕ!$G817&gt;0,DATEDIF(ДАННЫЕ!$G817,ДАННЫЕ!$F$1,"y"),""),IF(ДАННЫЕ!$G817&gt;0,DATEDIF(ДАННЫЕ!$G817,TODAY(),"y"),""))</f>
        <v/>
      </c>
      <c r="F817" s="43" t="str">
        <f xml:space="preserve"> IF(ДАННЫЕ!$F817="М",IF(E817&gt;=18,IF(E817&lt;60,1,""),""),"")&amp;IF(ДАННЫЕ!$F817="Ж",IF(E817&gt;=18,IF(E817&lt;55,1,""),""),"")</f>
        <v/>
      </c>
      <c r="G817" s="43" t="str">
        <f xml:space="preserve"> IF(ДАННЫЕ!$F817="М",IF(E817&gt;=60,2,""),"")&amp;IF(ДАННЫЕ!$F817="Ж",IF(E817&gt;=55,2,""),"")</f>
        <v/>
      </c>
      <c r="H817" s="43" t="str">
        <f t="shared" ca="1" si="36"/>
        <v/>
      </c>
      <c r="I817" s="43" t="str">
        <f t="shared" ca="1" si="37"/>
        <v>03</v>
      </c>
      <c r="J817" s="28" t="str">
        <f ca="1">ДАННЫЕ!$F817&amp;H817&amp;I817&amp;ДАННЫЕ!$I817&amp;"m"&amp;IF(ДАННЫЕ!$I817&gt;0,IF(ДАННЫЕ!$J817&gt;0,0,1),"")&amp;"f"&amp;IF(ДАННЫЕ!$R817&gt;0,IF(YEAR(ДАННЫЕ!$F$1)=YEAR(ДАННЫЕ!$R817),1,0),0)&amp;"z"&amp;ДАННЫЕ!$R817&amp;"p"&amp;ДАННЫЕ!$S817&amp;"i"&amp;ДАННЫЕ!$T817&amp;"h"&amp;ДАННЫЕ!$K817&amp;"be"&amp;ДАННЫЕ!$BI817&amp;"CD"&amp;IF(ДАННЫЕ!BF817&gt;500,4,IF(ДАННЫЕ!BF817&gt;350,3,IF(ДАННЫЕ!BF817&gt;200,2,IF(ДАННЫЕ!BF817&gt;0,1,0))))&amp;"g"&amp;B817&amp;"d"&amp;H817&amp;"l"&amp;ДАННЫЕ!AT817&amp;"a"&amp;ДАННЫЕ!$V817&amp;"v"&amp;R817&amp;"k"&amp;ДАННЫЕ!$U817&amp;"s"&amp;ДАННЫЕ!$Y817&amp;"t"&amp;ДАННЫЕ!$X817&amp;"b"&amp;IF(ДАННЫЕ!$Q817&gt;1,1,0)&amp;"PP"&amp;ДАННЫЕ!Z817&amp;"c"&amp;S817&amp;"x"&amp;IF(ДАННЫЕ!$BY817&gt;0,IF(YEAR(ДАННЫЕ!$F$1)=YEAR(ДАННЫЕ!$BY817),1,0),0)&amp;"n"&amp;IF(ДАННЫЕ!$BZ817&gt;0,IF(YEAR(ДАННЫЕ!$F$1)=YEAR(ДАННЫЕ!$BZ817),1,0),0)&amp;"u"&amp;D817&amp;"z"&amp;IF(ДАННЫЕ!$CL817&gt;0,IF(YEAR(ДАННЫЕ!$F$1)&gt;YEAR(ДАННЫЕ!$CL817),11,12),0)</f>
        <v>03mf0zpihbeCD0g0dlav0kstb0PPc0x0n0u0z0</v>
      </c>
      <c r="K817" s="28" t="str">
        <f ca="1">ДАННЫЕ!$I817&amp;"x"&amp;B817&amp;"w"&amp;IF(T817+ДАННЫЕ!AD817+ДАННЫЕ!AE817+ДАННЫЕ!AF817+ДАННЫЕ!AG817+ДАННЫЕ!AH817+ДАННЫЕ!$AL817+ДАННЫЕ!AI817+ДАННЫЕ!AJ817+ДАННЫЕ!AK817+ДАННЫЕ!AP817+ДАННЫЕ!AQ817+ДАННЫЕ!AR817+ДАННЫЕ!$AM817+ДАННЫЕ!$AN817+ДАННЫЕ!AS817+ДАННЫЕ!AT817&gt;0,1,0)&amp;IF(OR(T817=2,ДАННЫЕ!AD817=2,ДАННЫЕ!AE817=2,ДАННЫЕ!AF817=2,ДАННЫЕ!AG817=2,ДАННЫЕ!AH817=2,ДАННЫЕ!$AL817=2,ДАННЫЕ!AI817=2,ДАННЫЕ!AJ817=2,ДАННЫЕ!AK817=2,ДАННЫЕ!AP817=2,ДАННЫЕ!AQ817=2,ДАННЫЕ!AR817=2,ДАННЫЕ!$AM817=2,ДАННЫЕ!$AN817=2,ДАННЫЕ!AS817=2,ДАННЫЕ!AT817=2),2,0)&amp;"t"&amp;IF(T817&gt;0,"1"&amp;T817,"00")&amp;"f"&amp;IF(ДАННЫЕ!$AC817,"1"&amp;ДАННЫЕ!$AC817,"00")&amp;"b"&amp;IF(ДАННЫЕ!$AD817,"1"&amp;ДАННЫЕ!$AD817,"00")&amp;"g"&amp;IF(ДАННЫЕ!$AF817,"1"&amp;ДАННЫЕ!$AF817,"00")&amp;"c"&amp;IF(ДАННЫЕ!$AG817,"1"&amp;ДАННЫЕ!$AG817,"00")&amp;"i"&amp;IF(ДАННЫЕ!$AH817,"1"&amp;ДАННЫЕ!$AH817,"00")&amp;"r"&amp;IF(ДАННЫЕ!$AL817,"1"&amp;ДАННЫЕ!$AL817,"00")&amp;"m"&amp;IF(ДАННЫЕ!$AI817,"1"&amp;ДАННЫЕ!$AI817,"00")&amp;"hS"&amp;IF(ДАННЫЕ!$AJ817,"1"&amp;ДАННЫЕ!$AJ817,"00")&amp;"hZ"&amp;IF(ДАННЫЕ!$AK817,"1"&amp;ДАННЫЕ!$AK817,"00")&amp;"p"&amp;IF(ДАННЫЕ!$AP817,"1"&amp;ДАННЫЕ!$AP817,"00")&amp;"k"&amp;IF(ДАННЫЕ!$AQ817,"1"&amp;ДАННЫЕ!$AQ817,"00")&amp;"z"&amp;IF(ДАННЫЕ!$AR817,"1"&amp;ДАННЫЕ!$AR817,"00")&amp;"j"&amp;IF(ДАННЫЕ!$AM817,"1"&amp;ДАННЫЕ!$AM817,"00")&amp;"n"&amp;IF(ДАННЫЕ!$AN817,"1"&amp;ДАННЫЕ!$AN817,"00")&amp;"E"&amp;ДАННЫЕ!BI817&amp;"L"&amp;ДАННЫЕ!AO817&amp;"h"&amp;IF(ДАННЫЕ!$AU817&gt;0,1,0)&amp;"v"&amp;IF(ДАННЫЕ!$AW817&gt;0,1,0)&amp;"a"&amp;IF(ДАННЫЕ!$AS817,"1"&amp;ДАННЫЕ!$AS817,"00")&amp;"s"&amp;IF(ДАННЫЕ!$AT817,"1"&amp;ДАННЫЕ!$AT817,"00")&amp;"u"&amp;IF(ДАННЫЕ!$CJ817&gt;0,1,0)&amp;"y"&amp;B817&amp;"d"&amp;H817&amp;"e"&amp;F817&amp;G817</f>
        <v>x0w00t00f00b00g00c00i00r00m00hS00hZ00p00k00z00j00n00ELh0v0a00s00u0y0de</v>
      </c>
      <c r="L817" s="28" t="str">
        <f ca="1">ДАННЫЕ!$I817&amp;"VN"&amp;IF(ДАННЫЕ!AW817&gt;0,11,10)&amp;"CD"&amp;IF(ДАННЫЕ!BF817&gt;500,16,IF(ДАННЫЕ!BF817&gt;350,15,IF(ДАННЫЕ!BF817&gt;=200,14,IF(ДАННЫЕ!BF817&gt;=100,13,IF(ДАННЫЕ!BF817&gt;=50,12,IF(ДАННЫЕ!BF817&gt;0,11,10))))))&amp;"AR"&amp;IF(ДАННЫЕ!BX817&gt;0,1,0)&amp;"GD"&amp;B817&amp;"VV"&amp;IF(E817&gt;=5,IF(E817&lt;18,1,0),0)</f>
        <v>VN10CD10AR0GD0VV0</v>
      </c>
      <c r="M817" s="28" t="str">
        <f>ДАННЫЕ!$I817&amp;"b"&amp;ДАННЫЕ!$BI817&amp;"r"&amp;ДАННЫЕ!$BJ817&amp;"CD"&amp;IF(ДАННЫЕ!BF817&gt;0,IF(ДАННЫЕ!BF817&lt;200,1,IF(ДАННЫЕ!BF817&lt;350,2,3)),0)&amp;"h"&amp;IF(ДАННЫЕ!$BK817+ДАННЫЕ!$BL817+ДАННЫЕ!$BM817&gt;0,1,0)&amp;"x"&amp;ДАННЫЕ!$BK817&amp;"y"&amp;ДАННЫЕ!$BL817&amp;"z"&amp;ДАННЫЕ!$BM817&amp;"c"&amp;IF(ДАННЫЕ!$BK817+ДАННЫЕ!$BL817+ДАННЫЕ!$BM817=3,1,0)&amp;"a"&amp;IF(ДАННЫЕ!$BQ817+ДАННЫЕ!$BR817&gt;0,1,0)&amp;"d"&amp;ДАННЫЕ!$BQ817&amp;"v"&amp;ДАННЫЕ!$BR817&amp;"p"&amp;ДАННЫЕ!$BS817&amp;"n"&amp;ДАННЫЕ!$BU817&amp;"t"&amp;ДАННЫЕ!$BV817&amp;"o"&amp;ДАННЫЕ!$BT817&amp;"l"&amp;IF(ДАННЫЕ!$BN817&gt;0,1,0)&amp;ДАННЫЕ!$BN817&amp;"g"&amp;ДАННЫЕ!$BO817&amp;"s"&amp;ДАННЫЕ!$BP817&amp;"DZ"&amp;IF(ДАННЫЕ!B817-ДАННЫЕ!G817 &lt; 60,IF(ДАННЫЕ!B817-ДАННЫЕ!G817 &gt;= 0,1,0),0)&amp;"u"&amp;IF(ДАННЫЕ!$CJ817&gt;0,1,0)</f>
        <v>brCD0h0xyzc0a0dvpntol0gsDZ1u0</v>
      </c>
      <c r="N817" s="28" t="str">
        <f ca="1">ДАННЫЕ!$F817&amp;ДАННЫЕ!$I817&amp;"g"&amp;B817&amp;"cf"&amp;D817&amp;"a"&amp;IF(ДАННЫЕ!$BX817&gt;0,1,0)&amp;IF(ДАННЫЕ!$BF817&gt;500,1,IF(ДАННЫЕ!$BF817&gt;350,2,IF(ДАННЫЕ!$BF817&gt;=200,3,IF(ДАННЫЕ!$BF817&gt;=100,4,IF(ДАННЫЕ!$BF817&gt;=50,5,IF(ДАННЫЕ!$BF817&lt;50,6,0))))))&amp;"AR"&amp;IF(DATEDIF(ДАННЫЕ!$BX817,ДАННЫЕ!$F$1,"y")&gt;1,1,0)&amp;"VG"&amp;IF(ДАННЫЕ!$BH817="0",1,0)&amp;"o"&amp;IF(T817+ДАННЫЕ!$AF817+ДАННЫЕ!$AG817+ДАННЫЕ!$AH817+ДАННЫЕ!$AI817+ДАННЫЕ!$AJ817+ДАННЫЕ!$AP817+ДАННЫЕ!$AQ817+ДАННЫЕ!$AR817+ДАННЫЕ!$AU817+ДАННЫЕ!$AW817+ДАННЫЕ!$AS817+ДАННЫЕ!$AT817&gt;0,1,0)&amp;"x"&amp;ДАННЫЕ!$AG817&amp;"p"&amp;IF(ДАННЫЕ!$BY817&gt;0,1,0)&amp;"v"&amp;IF(ДАННЫЕ!$BZ817&gt;0,1,0)&amp;"n"&amp;ДАННЫЕ!$CA817&amp;"t"&amp;ДАННЫЕ!$AY817&amp;"k"&amp;ДАННЫЕ!$CB817&amp;"q"&amp;ДАННЫЕ!$CC817&amp;"w"&amp;ДАННЫЕ!$CD817&amp;"e"&amp;ДАННЫЕ!$CE817&amp;"m"&amp;ДАННЫЕ!$CF817&amp;"c"&amp;ДАННЫЕ!$CG817&amp;"z"&amp;ДАННЫЕ!$CH817&amp;"d"&amp;IF(H817=4,1,0)&amp;"s"&amp;IF(ДАННЫЕ!$J817=1,0,1)&amp;"u"&amp;IF(ДАННЫЕ!$CJ817&gt;0,1,0)</f>
        <v>g0cf0a06AR1VG0o0xp0v0ntkqwemczd0s1u0</v>
      </c>
      <c r="O817" s="28" t="str">
        <f>ДАННЫЕ!$I817&amp;"g"&amp;B817&amp;A817&amp;"f"&amp;P817&amp;"c"&amp;IF(ДАННЫЕ!$U817&gt;0,1,0)&amp;"s"&amp;IF(ДАННЫЕ!$Q817&gt;0,IF(YEAR(ДАННЫЕ!$F$1)=YEAR(ДАННЫЕ!$Q817),IF(MONTH(ДАННЫЕ!$F$1)=MONTH(ДАННЫЕ!$Q817),111,11),1),0)&amp;"i"&amp;IF(ДАННЫЕ!$R817+ДАННЫЕ!$S817+ДАННЫЕ!$T817=0,0,1)&amp;"h"&amp;IF(ДАННЫЕ!$P817&gt;0,1,0)&amp;"p"&amp;IF(ДАННЫЕ!$CI817&gt;0,IF(YEAR(ДАННЫЕ!$F$1)=YEAR(ДАННЫЕ!$CI817),IF(MONTH(ДАННЫЕ!$F$1)=MONTH(ДАННЫЕ!$CI817),111,11),1),0)&amp;"d"&amp;IF(ДАННЫЕ!$CJ817&gt;0,IF(YEAR(ДАННЫЕ!$F$1)=YEAR(ДАННЫЕ!$CJ817),IF(MONTH(ДАННЫЕ!$F$1)=MONTH(ДАННЫЕ!$CJ817),111,11),1),0)&amp;"o"&amp;IF(ДАННЫЕ!$CK817&gt;0,IF(MONTH(ДАННЫЕ!$F$1)=MONTH(ДАННЫЕ!$CK817),111,11),0)&amp;"v"&amp;IF(ДАННЫЕ!$BE817&gt;0,IF(MONTH(ДАННЫЕ!$F$1)=MONTH(ДАННЫЕ!$BE817),111,11),0)</f>
        <v>g00f0c0s0i0h0p0d0o0v0</v>
      </c>
      <c r="P817" s="15">
        <f t="shared" si="38"/>
        <v>0</v>
      </c>
      <c r="Q817" s="15">
        <f>IF(ДАННЫЕ!$F$1&gt;ДАННЫЕ!$N817,IF(YEAR(ДАННЫЕ!$F$1)=YEAR(ДАННЫЕ!M817),1,0),0)</f>
        <v>0</v>
      </c>
      <c r="R817" s="15">
        <f>IF(ДАННЫЕ!$F$1&gt;ДАННЫЕ!$N817,IF(YEAR(ДАННЫЕ!$F$1)=YEAR(ДАННЫЕ!N817),1,0),0)</f>
        <v>0</v>
      </c>
      <c r="S817" s="15">
        <f>IF(ДАННЫЕ!$AA817="2А",1,IF(ДАННЫЕ!$AA817="2Б",2,IF(ДАННЫЕ!$AA817="2В",3,IF(ДАННЫЕ!$AA817=3,4,IF(ДАННЫЕ!$AA817="4А",5,IF(ДАННЫЕ!$AA817="4Б",6,IF(ДАННЫЕ!$AA817="4В",7,IF(ДАННЫЕ!$AA817=5,8,0))))))))</f>
        <v>0</v>
      </c>
      <c r="T817" s="15">
        <f>IF(OR(ДАННЫЕ!$AC817=2,ДАННЫЕ!$AD817=2,ДАННЫЕ!$AE817=2),2,IF(OR(ДАННЫЕ!$AC817=1,ДАННЫЕ!$AD817=1,ДАННЫЕ!$AE817=1),1,0))</f>
        <v>0</v>
      </c>
    </row>
    <row r="818" spans="1:20" ht="15" customHeight="1" x14ac:dyDescent="0.2">
      <c r="A818" s="78">
        <f>IF(B818&gt;0,IF(MONTH(ДАННЫЕ!$F$1)=MONTH(ДАННЫЕ!$B818),1,0),0)</f>
        <v>0</v>
      </c>
      <c r="B818" s="14">
        <f>IF(ДАННЫЕ!$B818&gt;0,IF(YEAR(ДАННЫЕ!$F$1)=YEAR(ДАННЫЕ!$B818),1,0),0)</f>
        <v>0</v>
      </c>
      <c r="C818" s="14">
        <f>IF(ДАННЫЕ!$CM818&gt;0,IF(YEAR(ДАННЫЕ!$F$1)=YEAR(ДАННЫЕ!$CM818),1,0),0)</f>
        <v>0</v>
      </c>
      <c r="D818" s="14">
        <f>IF(ДАННЫЕ!$CJ818&gt;0,IF(ДАННЫЕ!$CL818&gt;ДАННЫЕ!$F$1,1,IF(ДАННЫЕ!$CL818&gt;0,0,1)),0)</f>
        <v>0</v>
      </c>
      <c r="E818" s="43" t="str">
        <f ca="1">IF(ДАННЫЕ!$F$1&gt;0,IF(ДАННЫЕ!$G818&gt;0,DATEDIF(ДАННЫЕ!$G818,ДАННЫЕ!$F$1,"y"),""),IF(ДАННЫЕ!$G818&gt;0,DATEDIF(ДАННЫЕ!$G818,TODAY(),"y"),""))</f>
        <v/>
      </c>
      <c r="F818" s="43" t="str">
        <f xml:space="preserve"> IF(ДАННЫЕ!$F818="М",IF(E818&gt;=18,IF(E818&lt;60,1,""),""),"")&amp;IF(ДАННЫЕ!$F818="Ж",IF(E818&gt;=18,IF(E818&lt;55,1,""),""),"")</f>
        <v/>
      </c>
      <c r="G818" s="43" t="str">
        <f xml:space="preserve"> IF(ДАННЫЕ!$F818="М",IF(E818&gt;=60,2,""),"")&amp;IF(ДАННЫЕ!$F818="Ж",IF(E818&gt;=55,2,""),"")</f>
        <v/>
      </c>
      <c r="H818" s="43" t="str">
        <f t="shared" ca="1" si="36"/>
        <v/>
      </c>
      <c r="I818" s="43" t="str">
        <f t="shared" ca="1" si="37"/>
        <v>03</v>
      </c>
      <c r="J818" s="28" t="str">
        <f ca="1">ДАННЫЕ!$F818&amp;H818&amp;I818&amp;ДАННЫЕ!$I818&amp;"m"&amp;IF(ДАННЫЕ!$I818&gt;0,IF(ДАННЫЕ!$J818&gt;0,0,1),"")&amp;"f"&amp;IF(ДАННЫЕ!$R818&gt;0,IF(YEAR(ДАННЫЕ!$F$1)=YEAR(ДАННЫЕ!$R818),1,0),0)&amp;"z"&amp;ДАННЫЕ!$R818&amp;"p"&amp;ДАННЫЕ!$S818&amp;"i"&amp;ДАННЫЕ!$T818&amp;"h"&amp;ДАННЫЕ!$K818&amp;"be"&amp;ДАННЫЕ!$BI818&amp;"CD"&amp;IF(ДАННЫЕ!BF818&gt;500,4,IF(ДАННЫЕ!BF818&gt;350,3,IF(ДАННЫЕ!BF818&gt;200,2,IF(ДАННЫЕ!BF818&gt;0,1,0))))&amp;"g"&amp;B818&amp;"d"&amp;H818&amp;"l"&amp;ДАННЫЕ!AT818&amp;"a"&amp;ДАННЫЕ!$V818&amp;"v"&amp;R818&amp;"k"&amp;ДАННЫЕ!$U818&amp;"s"&amp;ДАННЫЕ!$Y818&amp;"t"&amp;ДАННЫЕ!$X818&amp;"b"&amp;IF(ДАННЫЕ!$Q818&gt;1,1,0)&amp;"PP"&amp;ДАННЫЕ!Z818&amp;"c"&amp;S818&amp;"x"&amp;IF(ДАННЫЕ!$BY818&gt;0,IF(YEAR(ДАННЫЕ!$F$1)=YEAR(ДАННЫЕ!$BY818),1,0),0)&amp;"n"&amp;IF(ДАННЫЕ!$BZ818&gt;0,IF(YEAR(ДАННЫЕ!$F$1)=YEAR(ДАННЫЕ!$BZ818),1,0),0)&amp;"u"&amp;D818&amp;"z"&amp;IF(ДАННЫЕ!$CL818&gt;0,IF(YEAR(ДАННЫЕ!$F$1)&gt;YEAR(ДАННЫЕ!$CL818),11,12),0)</f>
        <v>03mf0zpihbeCD0g0dlav0kstb0PPc0x0n0u0z0</v>
      </c>
      <c r="K818" s="28" t="str">
        <f ca="1">ДАННЫЕ!$I818&amp;"x"&amp;B818&amp;"w"&amp;IF(T818+ДАННЫЕ!AD818+ДАННЫЕ!AE818+ДАННЫЕ!AF818+ДАННЫЕ!AG818+ДАННЫЕ!AH818+ДАННЫЕ!$AL818+ДАННЫЕ!AI818+ДАННЫЕ!AJ818+ДАННЫЕ!AK818+ДАННЫЕ!AP818+ДАННЫЕ!AQ818+ДАННЫЕ!AR818+ДАННЫЕ!$AM818+ДАННЫЕ!$AN818+ДАННЫЕ!AS818+ДАННЫЕ!AT818&gt;0,1,0)&amp;IF(OR(T818=2,ДАННЫЕ!AD818=2,ДАННЫЕ!AE818=2,ДАННЫЕ!AF818=2,ДАННЫЕ!AG818=2,ДАННЫЕ!AH818=2,ДАННЫЕ!$AL818=2,ДАННЫЕ!AI818=2,ДАННЫЕ!AJ818=2,ДАННЫЕ!AK818=2,ДАННЫЕ!AP818=2,ДАННЫЕ!AQ818=2,ДАННЫЕ!AR818=2,ДАННЫЕ!$AM818=2,ДАННЫЕ!$AN818=2,ДАННЫЕ!AS818=2,ДАННЫЕ!AT818=2),2,0)&amp;"t"&amp;IF(T818&gt;0,"1"&amp;T818,"00")&amp;"f"&amp;IF(ДАННЫЕ!$AC818,"1"&amp;ДАННЫЕ!$AC818,"00")&amp;"b"&amp;IF(ДАННЫЕ!$AD818,"1"&amp;ДАННЫЕ!$AD818,"00")&amp;"g"&amp;IF(ДАННЫЕ!$AF818,"1"&amp;ДАННЫЕ!$AF818,"00")&amp;"c"&amp;IF(ДАННЫЕ!$AG818,"1"&amp;ДАННЫЕ!$AG818,"00")&amp;"i"&amp;IF(ДАННЫЕ!$AH818,"1"&amp;ДАННЫЕ!$AH818,"00")&amp;"r"&amp;IF(ДАННЫЕ!$AL818,"1"&amp;ДАННЫЕ!$AL818,"00")&amp;"m"&amp;IF(ДАННЫЕ!$AI818,"1"&amp;ДАННЫЕ!$AI818,"00")&amp;"hS"&amp;IF(ДАННЫЕ!$AJ818,"1"&amp;ДАННЫЕ!$AJ818,"00")&amp;"hZ"&amp;IF(ДАННЫЕ!$AK818,"1"&amp;ДАННЫЕ!$AK818,"00")&amp;"p"&amp;IF(ДАННЫЕ!$AP818,"1"&amp;ДАННЫЕ!$AP818,"00")&amp;"k"&amp;IF(ДАННЫЕ!$AQ818,"1"&amp;ДАННЫЕ!$AQ818,"00")&amp;"z"&amp;IF(ДАННЫЕ!$AR818,"1"&amp;ДАННЫЕ!$AR818,"00")&amp;"j"&amp;IF(ДАННЫЕ!$AM818,"1"&amp;ДАННЫЕ!$AM818,"00")&amp;"n"&amp;IF(ДАННЫЕ!$AN818,"1"&amp;ДАННЫЕ!$AN818,"00")&amp;"E"&amp;ДАННЫЕ!BI818&amp;"L"&amp;ДАННЫЕ!AO818&amp;"h"&amp;IF(ДАННЫЕ!$AU818&gt;0,1,0)&amp;"v"&amp;IF(ДАННЫЕ!$AW818&gt;0,1,0)&amp;"a"&amp;IF(ДАННЫЕ!$AS818,"1"&amp;ДАННЫЕ!$AS818,"00")&amp;"s"&amp;IF(ДАННЫЕ!$AT818,"1"&amp;ДАННЫЕ!$AT818,"00")&amp;"u"&amp;IF(ДАННЫЕ!$CJ818&gt;0,1,0)&amp;"y"&amp;B818&amp;"d"&amp;H818&amp;"e"&amp;F818&amp;G818</f>
        <v>x0w00t00f00b00g00c00i00r00m00hS00hZ00p00k00z00j00n00ELh0v0a00s00u0y0de</v>
      </c>
      <c r="L818" s="28" t="str">
        <f ca="1">ДАННЫЕ!$I818&amp;"VN"&amp;IF(ДАННЫЕ!AW818&gt;0,11,10)&amp;"CD"&amp;IF(ДАННЫЕ!BF818&gt;500,16,IF(ДАННЫЕ!BF818&gt;350,15,IF(ДАННЫЕ!BF818&gt;=200,14,IF(ДАННЫЕ!BF818&gt;=100,13,IF(ДАННЫЕ!BF818&gt;=50,12,IF(ДАННЫЕ!BF818&gt;0,11,10))))))&amp;"AR"&amp;IF(ДАННЫЕ!BX818&gt;0,1,0)&amp;"GD"&amp;B818&amp;"VV"&amp;IF(E818&gt;=5,IF(E818&lt;18,1,0),0)</f>
        <v>VN10CD10AR0GD0VV0</v>
      </c>
      <c r="M818" s="28" t="str">
        <f>ДАННЫЕ!$I818&amp;"b"&amp;ДАННЫЕ!$BI818&amp;"r"&amp;ДАННЫЕ!$BJ818&amp;"CD"&amp;IF(ДАННЫЕ!BF818&gt;0,IF(ДАННЫЕ!BF818&lt;200,1,IF(ДАННЫЕ!BF818&lt;350,2,3)),0)&amp;"h"&amp;IF(ДАННЫЕ!$BK818+ДАННЫЕ!$BL818+ДАННЫЕ!$BM818&gt;0,1,0)&amp;"x"&amp;ДАННЫЕ!$BK818&amp;"y"&amp;ДАННЫЕ!$BL818&amp;"z"&amp;ДАННЫЕ!$BM818&amp;"c"&amp;IF(ДАННЫЕ!$BK818+ДАННЫЕ!$BL818+ДАННЫЕ!$BM818=3,1,0)&amp;"a"&amp;IF(ДАННЫЕ!$BQ818+ДАННЫЕ!$BR818&gt;0,1,0)&amp;"d"&amp;ДАННЫЕ!$BQ818&amp;"v"&amp;ДАННЫЕ!$BR818&amp;"p"&amp;ДАННЫЕ!$BS818&amp;"n"&amp;ДАННЫЕ!$BU818&amp;"t"&amp;ДАННЫЕ!$BV818&amp;"o"&amp;ДАННЫЕ!$BT818&amp;"l"&amp;IF(ДАННЫЕ!$BN818&gt;0,1,0)&amp;ДАННЫЕ!$BN818&amp;"g"&amp;ДАННЫЕ!$BO818&amp;"s"&amp;ДАННЫЕ!$BP818&amp;"DZ"&amp;IF(ДАННЫЕ!B818-ДАННЫЕ!G818 &lt; 60,IF(ДАННЫЕ!B818-ДАННЫЕ!G818 &gt;= 0,1,0),0)&amp;"u"&amp;IF(ДАННЫЕ!$CJ818&gt;0,1,0)</f>
        <v>brCD0h0xyzc0a0dvpntol0gsDZ1u0</v>
      </c>
      <c r="N818" s="28" t="str">
        <f ca="1">ДАННЫЕ!$F818&amp;ДАННЫЕ!$I818&amp;"g"&amp;B818&amp;"cf"&amp;D818&amp;"a"&amp;IF(ДАННЫЕ!$BX818&gt;0,1,0)&amp;IF(ДАННЫЕ!$BF818&gt;500,1,IF(ДАННЫЕ!$BF818&gt;350,2,IF(ДАННЫЕ!$BF818&gt;=200,3,IF(ДАННЫЕ!$BF818&gt;=100,4,IF(ДАННЫЕ!$BF818&gt;=50,5,IF(ДАННЫЕ!$BF818&lt;50,6,0))))))&amp;"AR"&amp;IF(DATEDIF(ДАННЫЕ!$BX818,ДАННЫЕ!$F$1,"y")&gt;1,1,0)&amp;"VG"&amp;IF(ДАННЫЕ!$BH818="0",1,0)&amp;"o"&amp;IF(T818+ДАННЫЕ!$AF818+ДАННЫЕ!$AG818+ДАННЫЕ!$AH818+ДАННЫЕ!$AI818+ДАННЫЕ!$AJ818+ДАННЫЕ!$AP818+ДАННЫЕ!$AQ818+ДАННЫЕ!$AR818+ДАННЫЕ!$AU818+ДАННЫЕ!$AW818+ДАННЫЕ!$AS818+ДАННЫЕ!$AT818&gt;0,1,0)&amp;"x"&amp;ДАННЫЕ!$AG818&amp;"p"&amp;IF(ДАННЫЕ!$BY818&gt;0,1,0)&amp;"v"&amp;IF(ДАННЫЕ!$BZ818&gt;0,1,0)&amp;"n"&amp;ДАННЫЕ!$CA818&amp;"t"&amp;ДАННЫЕ!$AY818&amp;"k"&amp;ДАННЫЕ!$CB818&amp;"q"&amp;ДАННЫЕ!$CC818&amp;"w"&amp;ДАННЫЕ!$CD818&amp;"e"&amp;ДАННЫЕ!$CE818&amp;"m"&amp;ДАННЫЕ!$CF818&amp;"c"&amp;ДАННЫЕ!$CG818&amp;"z"&amp;ДАННЫЕ!$CH818&amp;"d"&amp;IF(H818=4,1,0)&amp;"s"&amp;IF(ДАННЫЕ!$J818=1,0,1)&amp;"u"&amp;IF(ДАННЫЕ!$CJ818&gt;0,1,0)</f>
        <v>g0cf0a06AR1VG0o0xp0v0ntkqwemczd0s1u0</v>
      </c>
      <c r="O818" s="28" t="str">
        <f>ДАННЫЕ!$I818&amp;"g"&amp;B818&amp;A818&amp;"f"&amp;P818&amp;"c"&amp;IF(ДАННЫЕ!$U818&gt;0,1,0)&amp;"s"&amp;IF(ДАННЫЕ!$Q818&gt;0,IF(YEAR(ДАННЫЕ!$F$1)=YEAR(ДАННЫЕ!$Q818),IF(MONTH(ДАННЫЕ!$F$1)=MONTH(ДАННЫЕ!$Q818),111,11),1),0)&amp;"i"&amp;IF(ДАННЫЕ!$R818+ДАННЫЕ!$S818+ДАННЫЕ!$T818=0,0,1)&amp;"h"&amp;IF(ДАННЫЕ!$P818&gt;0,1,0)&amp;"p"&amp;IF(ДАННЫЕ!$CI818&gt;0,IF(YEAR(ДАННЫЕ!$F$1)=YEAR(ДАННЫЕ!$CI818),IF(MONTH(ДАННЫЕ!$F$1)=MONTH(ДАННЫЕ!$CI818),111,11),1),0)&amp;"d"&amp;IF(ДАННЫЕ!$CJ818&gt;0,IF(YEAR(ДАННЫЕ!$F$1)=YEAR(ДАННЫЕ!$CJ818),IF(MONTH(ДАННЫЕ!$F$1)=MONTH(ДАННЫЕ!$CJ818),111,11),1),0)&amp;"o"&amp;IF(ДАННЫЕ!$CK818&gt;0,IF(MONTH(ДАННЫЕ!$F$1)=MONTH(ДАННЫЕ!$CK818),111,11),0)&amp;"v"&amp;IF(ДАННЫЕ!$BE818&gt;0,IF(MONTH(ДАННЫЕ!$F$1)=MONTH(ДАННЫЕ!$BE818),111,11),0)</f>
        <v>g00f0c0s0i0h0p0d0o0v0</v>
      </c>
      <c r="P818" s="15">
        <f t="shared" si="38"/>
        <v>0</v>
      </c>
      <c r="Q818" s="15">
        <f>IF(ДАННЫЕ!$F$1&gt;ДАННЫЕ!$N818,IF(YEAR(ДАННЫЕ!$F$1)=YEAR(ДАННЫЕ!M818),1,0),0)</f>
        <v>0</v>
      </c>
      <c r="R818" s="15">
        <f>IF(ДАННЫЕ!$F$1&gt;ДАННЫЕ!$N818,IF(YEAR(ДАННЫЕ!$F$1)=YEAR(ДАННЫЕ!N818),1,0),0)</f>
        <v>0</v>
      </c>
      <c r="S818" s="15">
        <f>IF(ДАННЫЕ!$AA818="2А",1,IF(ДАННЫЕ!$AA818="2Б",2,IF(ДАННЫЕ!$AA818="2В",3,IF(ДАННЫЕ!$AA818=3,4,IF(ДАННЫЕ!$AA818="4А",5,IF(ДАННЫЕ!$AA818="4Б",6,IF(ДАННЫЕ!$AA818="4В",7,IF(ДАННЫЕ!$AA818=5,8,0))))))))</f>
        <v>0</v>
      </c>
      <c r="T818" s="15">
        <f>IF(OR(ДАННЫЕ!$AC818=2,ДАННЫЕ!$AD818=2,ДАННЫЕ!$AE818=2),2,IF(OR(ДАННЫЕ!$AC818=1,ДАННЫЕ!$AD818=1,ДАННЫЕ!$AE818=1),1,0))</f>
        <v>0</v>
      </c>
    </row>
    <row r="819" spans="1:20" ht="15" customHeight="1" x14ac:dyDescent="0.2">
      <c r="A819" s="78">
        <f>IF(B819&gt;0,IF(MONTH(ДАННЫЕ!$F$1)=MONTH(ДАННЫЕ!$B819),1,0),0)</f>
        <v>0</v>
      </c>
      <c r="B819" s="14">
        <f>IF(ДАННЫЕ!$B819&gt;0,IF(YEAR(ДАННЫЕ!$F$1)=YEAR(ДАННЫЕ!$B819),1,0),0)</f>
        <v>0</v>
      </c>
      <c r="C819" s="14">
        <f>IF(ДАННЫЕ!$CM819&gt;0,IF(YEAR(ДАННЫЕ!$F$1)=YEAR(ДАННЫЕ!$CM819),1,0),0)</f>
        <v>0</v>
      </c>
      <c r="D819" s="14">
        <f>IF(ДАННЫЕ!$CJ819&gt;0,IF(ДАННЫЕ!$CL819&gt;ДАННЫЕ!$F$1,1,IF(ДАННЫЕ!$CL819&gt;0,0,1)),0)</f>
        <v>0</v>
      </c>
      <c r="E819" s="43" t="str">
        <f ca="1">IF(ДАННЫЕ!$F$1&gt;0,IF(ДАННЫЕ!$G819&gt;0,DATEDIF(ДАННЫЕ!$G819,ДАННЫЕ!$F$1,"y"),""),IF(ДАННЫЕ!$G819&gt;0,DATEDIF(ДАННЫЕ!$G819,TODAY(),"y"),""))</f>
        <v/>
      </c>
      <c r="F819" s="43" t="str">
        <f xml:space="preserve"> IF(ДАННЫЕ!$F819="М",IF(E819&gt;=18,IF(E819&lt;60,1,""),""),"")&amp;IF(ДАННЫЕ!$F819="Ж",IF(E819&gt;=18,IF(E819&lt;55,1,""),""),"")</f>
        <v/>
      </c>
      <c r="G819" s="43" t="str">
        <f xml:space="preserve"> IF(ДАННЫЕ!$F819="М",IF(E819&gt;=60,2,""),"")&amp;IF(ДАННЫЕ!$F819="Ж",IF(E819&gt;=55,2,""),"")</f>
        <v/>
      </c>
      <c r="H819" s="43" t="str">
        <f t="shared" ca="1" si="36"/>
        <v/>
      </c>
      <c r="I819" s="43" t="str">
        <f t="shared" ca="1" si="37"/>
        <v>03</v>
      </c>
      <c r="J819" s="28" t="str">
        <f ca="1">ДАННЫЕ!$F819&amp;H819&amp;I819&amp;ДАННЫЕ!$I819&amp;"m"&amp;IF(ДАННЫЕ!$I819&gt;0,IF(ДАННЫЕ!$J819&gt;0,0,1),"")&amp;"f"&amp;IF(ДАННЫЕ!$R819&gt;0,IF(YEAR(ДАННЫЕ!$F$1)=YEAR(ДАННЫЕ!$R819),1,0),0)&amp;"z"&amp;ДАННЫЕ!$R819&amp;"p"&amp;ДАННЫЕ!$S819&amp;"i"&amp;ДАННЫЕ!$T819&amp;"h"&amp;ДАННЫЕ!$K819&amp;"be"&amp;ДАННЫЕ!$BI819&amp;"CD"&amp;IF(ДАННЫЕ!BF819&gt;500,4,IF(ДАННЫЕ!BF819&gt;350,3,IF(ДАННЫЕ!BF819&gt;200,2,IF(ДАННЫЕ!BF819&gt;0,1,0))))&amp;"g"&amp;B819&amp;"d"&amp;H819&amp;"l"&amp;ДАННЫЕ!AT819&amp;"a"&amp;ДАННЫЕ!$V819&amp;"v"&amp;R819&amp;"k"&amp;ДАННЫЕ!$U819&amp;"s"&amp;ДАННЫЕ!$Y819&amp;"t"&amp;ДАННЫЕ!$X819&amp;"b"&amp;IF(ДАННЫЕ!$Q819&gt;1,1,0)&amp;"PP"&amp;ДАННЫЕ!Z819&amp;"c"&amp;S819&amp;"x"&amp;IF(ДАННЫЕ!$BY819&gt;0,IF(YEAR(ДАННЫЕ!$F$1)=YEAR(ДАННЫЕ!$BY819),1,0),0)&amp;"n"&amp;IF(ДАННЫЕ!$BZ819&gt;0,IF(YEAR(ДАННЫЕ!$F$1)=YEAR(ДАННЫЕ!$BZ819),1,0),0)&amp;"u"&amp;D819&amp;"z"&amp;IF(ДАННЫЕ!$CL819&gt;0,IF(YEAR(ДАННЫЕ!$F$1)&gt;YEAR(ДАННЫЕ!$CL819),11,12),0)</f>
        <v>03mf0zpihbeCD0g0dlav0kstb0PPc0x0n0u0z0</v>
      </c>
      <c r="K819" s="28" t="str">
        <f ca="1">ДАННЫЕ!$I819&amp;"x"&amp;B819&amp;"w"&amp;IF(T819+ДАННЫЕ!AD819+ДАННЫЕ!AE819+ДАННЫЕ!AF819+ДАННЫЕ!AG819+ДАННЫЕ!AH819+ДАННЫЕ!$AL819+ДАННЫЕ!AI819+ДАННЫЕ!AJ819+ДАННЫЕ!AK819+ДАННЫЕ!AP819+ДАННЫЕ!AQ819+ДАННЫЕ!AR819+ДАННЫЕ!$AM819+ДАННЫЕ!$AN819+ДАННЫЕ!AS819+ДАННЫЕ!AT819&gt;0,1,0)&amp;IF(OR(T819=2,ДАННЫЕ!AD819=2,ДАННЫЕ!AE819=2,ДАННЫЕ!AF819=2,ДАННЫЕ!AG819=2,ДАННЫЕ!AH819=2,ДАННЫЕ!$AL819=2,ДАННЫЕ!AI819=2,ДАННЫЕ!AJ819=2,ДАННЫЕ!AK819=2,ДАННЫЕ!AP819=2,ДАННЫЕ!AQ819=2,ДАННЫЕ!AR819=2,ДАННЫЕ!$AM819=2,ДАННЫЕ!$AN819=2,ДАННЫЕ!AS819=2,ДАННЫЕ!AT819=2),2,0)&amp;"t"&amp;IF(T819&gt;0,"1"&amp;T819,"00")&amp;"f"&amp;IF(ДАННЫЕ!$AC819,"1"&amp;ДАННЫЕ!$AC819,"00")&amp;"b"&amp;IF(ДАННЫЕ!$AD819,"1"&amp;ДАННЫЕ!$AD819,"00")&amp;"g"&amp;IF(ДАННЫЕ!$AF819,"1"&amp;ДАННЫЕ!$AF819,"00")&amp;"c"&amp;IF(ДАННЫЕ!$AG819,"1"&amp;ДАННЫЕ!$AG819,"00")&amp;"i"&amp;IF(ДАННЫЕ!$AH819,"1"&amp;ДАННЫЕ!$AH819,"00")&amp;"r"&amp;IF(ДАННЫЕ!$AL819,"1"&amp;ДАННЫЕ!$AL819,"00")&amp;"m"&amp;IF(ДАННЫЕ!$AI819,"1"&amp;ДАННЫЕ!$AI819,"00")&amp;"hS"&amp;IF(ДАННЫЕ!$AJ819,"1"&amp;ДАННЫЕ!$AJ819,"00")&amp;"hZ"&amp;IF(ДАННЫЕ!$AK819,"1"&amp;ДАННЫЕ!$AK819,"00")&amp;"p"&amp;IF(ДАННЫЕ!$AP819,"1"&amp;ДАННЫЕ!$AP819,"00")&amp;"k"&amp;IF(ДАННЫЕ!$AQ819,"1"&amp;ДАННЫЕ!$AQ819,"00")&amp;"z"&amp;IF(ДАННЫЕ!$AR819,"1"&amp;ДАННЫЕ!$AR819,"00")&amp;"j"&amp;IF(ДАННЫЕ!$AM819,"1"&amp;ДАННЫЕ!$AM819,"00")&amp;"n"&amp;IF(ДАННЫЕ!$AN819,"1"&amp;ДАННЫЕ!$AN819,"00")&amp;"E"&amp;ДАННЫЕ!BI819&amp;"L"&amp;ДАННЫЕ!AO819&amp;"h"&amp;IF(ДАННЫЕ!$AU819&gt;0,1,0)&amp;"v"&amp;IF(ДАННЫЕ!$AW819&gt;0,1,0)&amp;"a"&amp;IF(ДАННЫЕ!$AS819,"1"&amp;ДАННЫЕ!$AS819,"00")&amp;"s"&amp;IF(ДАННЫЕ!$AT819,"1"&amp;ДАННЫЕ!$AT819,"00")&amp;"u"&amp;IF(ДАННЫЕ!$CJ819&gt;0,1,0)&amp;"y"&amp;B819&amp;"d"&amp;H819&amp;"e"&amp;F819&amp;G819</f>
        <v>x0w00t00f00b00g00c00i00r00m00hS00hZ00p00k00z00j00n00ELh0v0a00s00u0y0de</v>
      </c>
      <c r="L819" s="28" t="str">
        <f ca="1">ДАННЫЕ!$I819&amp;"VN"&amp;IF(ДАННЫЕ!AW819&gt;0,11,10)&amp;"CD"&amp;IF(ДАННЫЕ!BF819&gt;500,16,IF(ДАННЫЕ!BF819&gt;350,15,IF(ДАННЫЕ!BF819&gt;=200,14,IF(ДАННЫЕ!BF819&gt;=100,13,IF(ДАННЫЕ!BF819&gt;=50,12,IF(ДАННЫЕ!BF819&gt;0,11,10))))))&amp;"AR"&amp;IF(ДАННЫЕ!BX819&gt;0,1,0)&amp;"GD"&amp;B819&amp;"VV"&amp;IF(E819&gt;=5,IF(E819&lt;18,1,0),0)</f>
        <v>VN10CD10AR0GD0VV0</v>
      </c>
      <c r="M819" s="28" t="str">
        <f>ДАННЫЕ!$I819&amp;"b"&amp;ДАННЫЕ!$BI819&amp;"r"&amp;ДАННЫЕ!$BJ819&amp;"CD"&amp;IF(ДАННЫЕ!BF819&gt;0,IF(ДАННЫЕ!BF819&lt;200,1,IF(ДАННЫЕ!BF819&lt;350,2,3)),0)&amp;"h"&amp;IF(ДАННЫЕ!$BK819+ДАННЫЕ!$BL819+ДАННЫЕ!$BM819&gt;0,1,0)&amp;"x"&amp;ДАННЫЕ!$BK819&amp;"y"&amp;ДАННЫЕ!$BL819&amp;"z"&amp;ДАННЫЕ!$BM819&amp;"c"&amp;IF(ДАННЫЕ!$BK819+ДАННЫЕ!$BL819+ДАННЫЕ!$BM819=3,1,0)&amp;"a"&amp;IF(ДАННЫЕ!$BQ819+ДАННЫЕ!$BR819&gt;0,1,0)&amp;"d"&amp;ДАННЫЕ!$BQ819&amp;"v"&amp;ДАННЫЕ!$BR819&amp;"p"&amp;ДАННЫЕ!$BS819&amp;"n"&amp;ДАННЫЕ!$BU819&amp;"t"&amp;ДАННЫЕ!$BV819&amp;"o"&amp;ДАННЫЕ!$BT819&amp;"l"&amp;IF(ДАННЫЕ!$BN819&gt;0,1,0)&amp;ДАННЫЕ!$BN819&amp;"g"&amp;ДАННЫЕ!$BO819&amp;"s"&amp;ДАННЫЕ!$BP819&amp;"DZ"&amp;IF(ДАННЫЕ!B819-ДАННЫЕ!G819 &lt; 60,IF(ДАННЫЕ!B819-ДАННЫЕ!G819 &gt;= 0,1,0),0)&amp;"u"&amp;IF(ДАННЫЕ!$CJ819&gt;0,1,0)</f>
        <v>brCD0h0xyzc0a0dvpntol0gsDZ1u0</v>
      </c>
      <c r="N819" s="28" t="str">
        <f ca="1">ДАННЫЕ!$F819&amp;ДАННЫЕ!$I819&amp;"g"&amp;B819&amp;"cf"&amp;D819&amp;"a"&amp;IF(ДАННЫЕ!$BX819&gt;0,1,0)&amp;IF(ДАННЫЕ!$BF819&gt;500,1,IF(ДАННЫЕ!$BF819&gt;350,2,IF(ДАННЫЕ!$BF819&gt;=200,3,IF(ДАННЫЕ!$BF819&gt;=100,4,IF(ДАННЫЕ!$BF819&gt;=50,5,IF(ДАННЫЕ!$BF819&lt;50,6,0))))))&amp;"AR"&amp;IF(DATEDIF(ДАННЫЕ!$BX819,ДАННЫЕ!$F$1,"y")&gt;1,1,0)&amp;"VG"&amp;IF(ДАННЫЕ!$BH819="0",1,0)&amp;"o"&amp;IF(T819+ДАННЫЕ!$AF819+ДАННЫЕ!$AG819+ДАННЫЕ!$AH819+ДАННЫЕ!$AI819+ДАННЫЕ!$AJ819+ДАННЫЕ!$AP819+ДАННЫЕ!$AQ819+ДАННЫЕ!$AR819+ДАННЫЕ!$AU819+ДАННЫЕ!$AW819+ДАННЫЕ!$AS819+ДАННЫЕ!$AT819&gt;0,1,0)&amp;"x"&amp;ДАННЫЕ!$AG819&amp;"p"&amp;IF(ДАННЫЕ!$BY819&gt;0,1,0)&amp;"v"&amp;IF(ДАННЫЕ!$BZ819&gt;0,1,0)&amp;"n"&amp;ДАННЫЕ!$CA819&amp;"t"&amp;ДАННЫЕ!$AY819&amp;"k"&amp;ДАННЫЕ!$CB819&amp;"q"&amp;ДАННЫЕ!$CC819&amp;"w"&amp;ДАННЫЕ!$CD819&amp;"e"&amp;ДАННЫЕ!$CE819&amp;"m"&amp;ДАННЫЕ!$CF819&amp;"c"&amp;ДАННЫЕ!$CG819&amp;"z"&amp;ДАННЫЕ!$CH819&amp;"d"&amp;IF(H819=4,1,0)&amp;"s"&amp;IF(ДАННЫЕ!$J819=1,0,1)&amp;"u"&amp;IF(ДАННЫЕ!$CJ819&gt;0,1,0)</f>
        <v>g0cf0a06AR1VG0o0xp0v0ntkqwemczd0s1u0</v>
      </c>
      <c r="O819" s="28" t="str">
        <f>ДАННЫЕ!$I819&amp;"g"&amp;B819&amp;A819&amp;"f"&amp;P819&amp;"c"&amp;IF(ДАННЫЕ!$U819&gt;0,1,0)&amp;"s"&amp;IF(ДАННЫЕ!$Q819&gt;0,IF(YEAR(ДАННЫЕ!$F$1)=YEAR(ДАННЫЕ!$Q819),IF(MONTH(ДАННЫЕ!$F$1)=MONTH(ДАННЫЕ!$Q819),111,11),1),0)&amp;"i"&amp;IF(ДАННЫЕ!$R819+ДАННЫЕ!$S819+ДАННЫЕ!$T819=0,0,1)&amp;"h"&amp;IF(ДАННЫЕ!$P819&gt;0,1,0)&amp;"p"&amp;IF(ДАННЫЕ!$CI819&gt;0,IF(YEAR(ДАННЫЕ!$F$1)=YEAR(ДАННЫЕ!$CI819),IF(MONTH(ДАННЫЕ!$F$1)=MONTH(ДАННЫЕ!$CI819),111,11),1),0)&amp;"d"&amp;IF(ДАННЫЕ!$CJ819&gt;0,IF(YEAR(ДАННЫЕ!$F$1)=YEAR(ДАННЫЕ!$CJ819),IF(MONTH(ДАННЫЕ!$F$1)=MONTH(ДАННЫЕ!$CJ819),111,11),1),0)&amp;"o"&amp;IF(ДАННЫЕ!$CK819&gt;0,IF(MONTH(ДАННЫЕ!$F$1)=MONTH(ДАННЫЕ!$CK819),111,11),0)&amp;"v"&amp;IF(ДАННЫЕ!$BE819&gt;0,IF(MONTH(ДАННЫЕ!$F$1)=MONTH(ДАННЫЕ!$BE819),111,11),0)</f>
        <v>g00f0c0s0i0h0p0d0o0v0</v>
      </c>
      <c r="P819" s="15">
        <f t="shared" si="38"/>
        <v>0</v>
      </c>
      <c r="Q819" s="15">
        <f>IF(ДАННЫЕ!$F$1&gt;ДАННЫЕ!$N819,IF(YEAR(ДАННЫЕ!$F$1)=YEAR(ДАННЫЕ!M819),1,0),0)</f>
        <v>0</v>
      </c>
      <c r="R819" s="15">
        <f>IF(ДАННЫЕ!$F$1&gt;ДАННЫЕ!$N819,IF(YEAR(ДАННЫЕ!$F$1)=YEAR(ДАННЫЕ!N819),1,0),0)</f>
        <v>0</v>
      </c>
      <c r="S819" s="15">
        <f>IF(ДАННЫЕ!$AA819="2А",1,IF(ДАННЫЕ!$AA819="2Б",2,IF(ДАННЫЕ!$AA819="2В",3,IF(ДАННЫЕ!$AA819=3,4,IF(ДАННЫЕ!$AA819="4А",5,IF(ДАННЫЕ!$AA819="4Б",6,IF(ДАННЫЕ!$AA819="4В",7,IF(ДАННЫЕ!$AA819=5,8,0))))))))</f>
        <v>0</v>
      </c>
      <c r="T819" s="15">
        <f>IF(OR(ДАННЫЕ!$AC819=2,ДАННЫЕ!$AD819=2,ДАННЫЕ!$AE819=2),2,IF(OR(ДАННЫЕ!$AC819=1,ДАННЫЕ!$AD819=1,ДАННЫЕ!$AE819=1),1,0))</f>
        <v>0</v>
      </c>
    </row>
    <row r="820" spans="1:20" ht="15" customHeight="1" x14ac:dyDescent="0.2">
      <c r="A820" s="78">
        <f>IF(B820&gt;0,IF(MONTH(ДАННЫЕ!$F$1)=MONTH(ДАННЫЕ!$B820),1,0),0)</f>
        <v>0</v>
      </c>
      <c r="B820" s="14">
        <f>IF(ДАННЫЕ!$B820&gt;0,IF(YEAR(ДАННЫЕ!$F$1)=YEAR(ДАННЫЕ!$B820),1,0),0)</f>
        <v>0</v>
      </c>
      <c r="C820" s="14">
        <f>IF(ДАННЫЕ!$CM820&gt;0,IF(YEAR(ДАННЫЕ!$F$1)=YEAR(ДАННЫЕ!$CM820),1,0),0)</f>
        <v>0</v>
      </c>
      <c r="D820" s="14">
        <f>IF(ДАННЫЕ!$CJ820&gt;0,IF(ДАННЫЕ!$CL820&gt;ДАННЫЕ!$F$1,1,IF(ДАННЫЕ!$CL820&gt;0,0,1)),0)</f>
        <v>0</v>
      </c>
      <c r="E820" s="43" t="str">
        <f ca="1">IF(ДАННЫЕ!$F$1&gt;0,IF(ДАННЫЕ!$G820&gt;0,DATEDIF(ДАННЫЕ!$G820,ДАННЫЕ!$F$1,"y"),""),IF(ДАННЫЕ!$G820&gt;0,DATEDIF(ДАННЫЕ!$G820,TODAY(),"y"),""))</f>
        <v/>
      </c>
      <c r="F820" s="43" t="str">
        <f xml:space="preserve"> IF(ДАННЫЕ!$F820="М",IF(E820&gt;=18,IF(E820&lt;60,1,""),""),"")&amp;IF(ДАННЫЕ!$F820="Ж",IF(E820&gt;=18,IF(E820&lt;55,1,""),""),"")</f>
        <v/>
      </c>
      <c r="G820" s="43" t="str">
        <f xml:space="preserve"> IF(ДАННЫЕ!$F820="М",IF(E820&gt;=60,2,""),"")&amp;IF(ДАННЫЕ!$F820="Ж",IF(E820&gt;=55,2,""),"")</f>
        <v/>
      </c>
      <c r="H820" s="43" t="str">
        <f t="shared" ca="1" si="36"/>
        <v/>
      </c>
      <c r="I820" s="43" t="str">
        <f t="shared" ca="1" si="37"/>
        <v>03</v>
      </c>
      <c r="J820" s="28" t="str">
        <f ca="1">ДАННЫЕ!$F820&amp;H820&amp;I820&amp;ДАННЫЕ!$I820&amp;"m"&amp;IF(ДАННЫЕ!$I820&gt;0,IF(ДАННЫЕ!$J820&gt;0,0,1),"")&amp;"f"&amp;IF(ДАННЫЕ!$R820&gt;0,IF(YEAR(ДАННЫЕ!$F$1)=YEAR(ДАННЫЕ!$R820),1,0),0)&amp;"z"&amp;ДАННЫЕ!$R820&amp;"p"&amp;ДАННЫЕ!$S820&amp;"i"&amp;ДАННЫЕ!$T820&amp;"h"&amp;ДАННЫЕ!$K820&amp;"be"&amp;ДАННЫЕ!$BI820&amp;"CD"&amp;IF(ДАННЫЕ!BF820&gt;500,4,IF(ДАННЫЕ!BF820&gt;350,3,IF(ДАННЫЕ!BF820&gt;200,2,IF(ДАННЫЕ!BF820&gt;0,1,0))))&amp;"g"&amp;B820&amp;"d"&amp;H820&amp;"l"&amp;ДАННЫЕ!AT820&amp;"a"&amp;ДАННЫЕ!$V820&amp;"v"&amp;R820&amp;"k"&amp;ДАННЫЕ!$U820&amp;"s"&amp;ДАННЫЕ!$Y820&amp;"t"&amp;ДАННЫЕ!$X820&amp;"b"&amp;IF(ДАННЫЕ!$Q820&gt;1,1,0)&amp;"PP"&amp;ДАННЫЕ!Z820&amp;"c"&amp;S820&amp;"x"&amp;IF(ДАННЫЕ!$BY820&gt;0,IF(YEAR(ДАННЫЕ!$F$1)=YEAR(ДАННЫЕ!$BY820),1,0),0)&amp;"n"&amp;IF(ДАННЫЕ!$BZ820&gt;0,IF(YEAR(ДАННЫЕ!$F$1)=YEAR(ДАННЫЕ!$BZ820),1,0),0)&amp;"u"&amp;D820&amp;"z"&amp;IF(ДАННЫЕ!$CL820&gt;0,IF(YEAR(ДАННЫЕ!$F$1)&gt;YEAR(ДАННЫЕ!$CL820),11,12),0)</f>
        <v>03mf0zpihbeCD0g0dlav0kstb0PPc0x0n0u0z0</v>
      </c>
      <c r="K820" s="28" t="str">
        <f ca="1">ДАННЫЕ!$I820&amp;"x"&amp;B820&amp;"w"&amp;IF(T820+ДАННЫЕ!AD820+ДАННЫЕ!AE820+ДАННЫЕ!AF820+ДАННЫЕ!AG820+ДАННЫЕ!AH820+ДАННЫЕ!$AL820+ДАННЫЕ!AI820+ДАННЫЕ!AJ820+ДАННЫЕ!AK820+ДАННЫЕ!AP820+ДАННЫЕ!AQ820+ДАННЫЕ!AR820+ДАННЫЕ!$AM820+ДАННЫЕ!$AN820+ДАННЫЕ!AS820+ДАННЫЕ!AT820&gt;0,1,0)&amp;IF(OR(T820=2,ДАННЫЕ!AD820=2,ДАННЫЕ!AE820=2,ДАННЫЕ!AF820=2,ДАННЫЕ!AG820=2,ДАННЫЕ!AH820=2,ДАННЫЕ!$AL820=2,ДАННЫЕ!AI820=2,ДАННЫЕ!AJ820=2,ДАННЫЕ!AK820=2,ДАННЫЕ!AP820=2,ДАННЫЕ!AQ820=2,ДАННЫЕ!AR820=2,ДАННЫЕ!$AM820=2,ДАННЫЕ!$AN820=2,ДАННЫЕ!AS820=2,ДАННЫЕ!AT820=2),2,0)&amp;"t"&amp;IF(T820&gt;0,"1"&amp;T820,"00")&amp;"f"&amp;IF(ДАННЫЕ!$AC820,"1"&amp;ДАННЫЕ!$AC820,"00")&amp;"b"&amp;IF(ДАННЫЕ!$AD820,"1"&amp;ДАННЫЕ!$AD820,"00")&amp;"g"&amp;IF(ДАННЫЕ!$AF820,"1"&amp;ДАННЫЕ!$AF820,"00")&amp;"c"&amp;IF(ДАННЫЕ!$AG820,"1"&amp;ДАННЫЕ!$AG820,"00")&amp;"i"&amp;IF(ДАННЫЕ!$AH820,"1"&amp;ДАННЫЕ!$AH820,"00")&amp;"r"&amp;IF(ДАННЫЕ!$AL820,"1"&amp;ДАННЫЕ!$AL820,"00")&amp;"m"&amp;IF(ДАННЫЕ!$AI820,"1"&amp;ДАННЫЕ!$AI820,"00")&amp;"hS"&amp;IF(ДАННЫЕ!$AJ820,"1"&amp;ДАННЫЕ!$AJ820,"00")&amp;"hZ"&amp;IF(ДАННЫЕ!$AK820,"1"&amp;ДАННЫЕ!$AK820,"00")&amp;"p"&amp;IF(ДАННЫЕ!$AP820,"1"&amp;ДАННЫЕ!$AP820,"00")&amp;"k"&amp;IF(ДАННЫЕ!$AQ820,"1"&amp;ДАННЫЕ!$AQ820,"00")&amp;"z"&amp;IF(ДАННЫЕ!$AR820,"1"&amp;ДАННЫЕ!$AR820,"00")&amp;"j"&amp;IF(ДАННЫЕ!$AM820,"1"&amp;ДАННЫЕ!$AM820,"00")&amp;"n"&amp;IF(ДАННЫЕ!$AN820,"1"&amp;ДАННЫЕ!$AN820,"00")&amp;"E"&amp;ДАННЫЕ!BI820&amp;"L"&amp;ДАННЫЕ!AO820&amp;"h"&amp;IF(ДАННЫЕ!$AU820&gt;0,1,0)&amp;"v"&amp;IF(ДАННЫЕ!$AW820&gt;0,1,0)&amp;"a"&amp;IF(ДАННЫЕ!$AS820,"1"&amp;ДАННЫЕ!$AS820,"00")&amp;"s"&amp;IF(ДАННЫЕ!$AT820,"1"&amp;ДАННЫЕ!$AT820,"00")&amp;"u"&amp;IF(ДАННЫЕ!$CJ820&gt;0,1,0)&amp;"y"&amp;B820&amp;"d"&amp;H820&amp;"e"&amp;F820&amp;G820</f>
        <v>x0w00t00f00b00g00c00i00r00m00hS00hZ00p00k00z00j00n00ELh0v0a00s00u0y0de</v>
      </c>
      <c r="L820" s="28" t="str">
        <f ca="1">ДАННЫЕ!$I820&amp;"VN"&amp;IF(ДАННЫЕ!AW820&gt;0,11,10)&amp;"CD"&amp;IF(ДАННЫЕ!BF820&gt;500,16,IF(ДАННЫЕ!BF820&gt;350,15,IF(ДАННЫЕ!BF820&gt;=200,14,IF(ДАННЫЕ!BF820&gt;=100,13,IF(ДАННЫЕ!BF820&gt;=50,12,IF(ДАННЫЕ!BF820&gt;0,11,10))))))&amp;"AR"&amp;IF(ДАННЫЕ!BX820&gt;0,1,0)&amp;"GD"&amp;B820&amp;"VV"&amp;IF(E820&gt;=5,IF(E820&lt;18,1,0),0)</f>
        <v>VN10CD10AR0GD0VV0</v>
      </c>
      <c r="M820" s="28" t="str">
        <f>ДАННЫЕ!$I820&amp;"b"&amp;ДАННЫЕ!$BI820&amp;"r"&amp;ДАННЫЕ!$BJ820&amp;"CD"&amp;IF(ДАННЫЕ!BF820&gt;0,IF(ДАННЫЕ!BF820&lt;200,1,IF(ДАННЫЕ!BF820&lt;350,2,3)),0)&amp;"h"&amp;IF(ДАННЫЕ!$BK820+ДАННЫЕ!$BL820+ДАННЫЕ!$BM820&gt;0,1,0)&amp;"x"&amp;ДАННЫЕ!$BK820&amp;"y"&amp;ДАННЫЕ!$BL820&amp;"z"&amp;ДАННЫЕ!$BM820&amp;"c"&amp;IF(ДАННЫЕ!$BK820+ДАННЫЕ!$BL820+ДАННЫЕ!$BM820=3,1,0)&amp;"a"&amp;IF(ДАННЫЕ!$BQ820+ДАННЫЕ!$BR820&gt;0,1,0)&amp;"d"&amp;ДАННЫЕ!$BQ820&amp;"v"&amp;ДАННЫЕ!$BR820&amp;"p"&amp;ДАННЫЕ!$BS820&amp;"n"&amp;ДАННЫЕ!$BU820&amp;"t"&amp;ДАННЫЕ!$BV820&amp;"o"&amp;ДАННЫЕ!$BT820&amp;"l"&amp;IF(ДАННЫЕ!$BN820&gt;0,1,0)&amp;ДАННЫЕ!$BN820&amp;"g"&amp;ДАННЫЕ!$BO820&amp;"s"&amp;ДАННЫЕ!$BP820&amp;"DZ"&amp;IF(ДАННЫЕ!B820-ДАННЫЕ!G820 &lt; 60,IF(ДАННЫЕ!B820-ДАННЫЕ!G820 &gt;= 0,1,0),0)&amp;"u"&amp;IF(ДАННЫЕ!$CJ820&gt;0,1,0)</f>
        <v>brCD0h0xyzc0a0dvpntol0gsDZ1u0</v>
      </c>
      <c r="N820" s="28" t="str">
        <f ca="1">ДАННЫЕ!$F820&amp;ДАННЫЕ!$I820&amp;"g"&amp;B820&amp;"cf"&amp;D820&amp;"a"&amp;IF(ДАННЫЕ!$BX820&gt;0,1,0)&amp;IF(ДАННЫЕ!$BF820&gt;500,1,IF(ДАННЫЕ!$BF820&gt;350,2,IF(ДАННЫЕ!$BF820&gt;=200,3,IF(ДАННЫЕ!$BF820&gt;=100,4,IF(ДАННЫЕ!$BF820&gt;=50,5,IF(ДАННЫЕ!$BF820&lt;50,6,0))))))&amp;"AR"&amp;IF(DATEDIF(ДАННЫЕ!$BX820,ДАННЫЕ!$F$1,"y")&gt;1,1,0)&amp;"VG"&amp;IF(ДАННЫЕ!$BH820="0",1,0)&amp;"o"&amp;IF(T820+ДАННЫЕ!$AF820+ДАННЫЕ!$AG820+ДАННЫЕ!$AH820+ДАННЫЕ!$AI820+ДАННЫЕ!$AJ820+ДАННЫЕ!$AP820+ДАННЫЕ!$AQ820+ДАННЫЕ!$AR820+ДАННЫЕ!$AU820+ДАННЫЕ!$AW820+ДАННЫЕ!$AS820+ДАННЫЕ!$AT820&gt;0,1,0)&amp;"x"&amp;ДАННЫЕ!$AG820&amp;"p"&amp;IF(ДАННЫЕ!$BY820&gt;0,1,0)&amp;"v"&amp;IF(ДАННЫЕ!$BZ820&gt;0,1,0)&amp;"n"&amp;ДАННЫЕ!$CA820&amp;"t"&amp;ДАННЫЕ!$AY820&amp;"k"&amp;ДАННЫЕ!$CB820&amp;"q"&amp;ДАННЫЕ!$CC820&amp;"w"&amp;ДАННЫЕ!$CD820&amp;"e"&amp;ДАННЫЕ!$CE820&amp;"m"&amp;ДАННЫЕ!$CF820&amp;"c"&amp;ДАННЫЕ!$CG820&amp;"z"&amp;ДАННЫЕ!$CH820&amp;"d"&amp;IF(H820=4,1,0)&amp;"s"&amp;IF(ДАННЫЕ!$J820=1,0,1)&amp;"u"&amp;IF(ДАННЫЕ!$CJ820&gt;0,1,0)</f>
        <v>g0cf0a06AR1VG0o0xp0v0ntkqwemczd0s1u0</v>
      </c>
      <c r="O820" s="28" t="str">
        <f>ДАННЫЕ!$I820&amp;"g"&amp;B820&amp;A820&amp;"f"&amp;P820&amp;"c"&amp;IF(ДАННЫЕ!$U820&gt;0,1,0)&amp;"s"&amp;IF(ДАННЫЕ!$Q820&gt;0,IF(YEAR(ДАННЫЕ!$F$1)=YEAR(ДАННЫЕ!$Q820),IF(MONTH(ДАННЫЕ!$F$1)=MONTH(ДАННЫЕ!$Q820),111,11),1),0)&amp;"i"&amp;IF(ДАННЫЕ!$R820+ДАННЫЕ!$S820+ДАННЫЕ!$T820=0,0,1)&amp;"h"&amp;IF(ДАННЫЕ!$P820&gt;0,1,0)&amp;"p"&amp;IF(ДАННЫЕ!$CI820&gt;0,IF(YEAR(ДАННЫЕ!$F$1)=YEAR(ДАННЫЕ!$CI820),IF(MONTH(ДАННЫЕ!$F$1)=MONTH(ДАННЫЕ!$CI820),111,11),1),0)&amp;"d"&amp;IF(ДАННЫЕ!$CJ820&gt;0,IF(YEAR(ДАННЫЕ!$F$1)=YEAR(ДАННЫЕ!$CJ820),IF(MONTH(ДАННЫЕ!$F$1)=MONTH(ДАННЫЕ!$CJ820),111,11),1),0)&amp;"o"&amp;IF(ДАННЫЕ!$CK820&gt;0,IF(MONTH(ДАННЫЕ!$F$1)=MONTH(ДАННЫЕ!$CK820),111,11),0)&amp;"v"&amp;IF(ДАННЫЕ!$BE820&gt;0,IF(MONTH(ДАННЫЕ!$F$1)=MONTH(ДАННЫЕ!$BE820),111,11),0)</f>
        <v>g00f0c0s0i0h0p0d0o0v0</v>
      </c>
      <c r="P820" s="15">
        <f t="shared" si="38"/>
        <v>0</v>
      </c>
      <c r="Q820" s="15">
        <f>IF(ДАННЫЕ!$F$1&gt;ДАННЫЕ!$N820,IF(YEAR(ДАННЫЕ!$F$1)=YEAR(ДАННЫЕ!M820),1,0),0)</f>
        <v>0</v>
      </c>
      <c r="R820" s="15">
        <f>IF(ДАННЫЕ!$F$1&gt;ДАННЫЕ!$N820,IF(YEAR(ДАННЫЕ!$F$1)=YEAR(ДАННЫЕ!N820),1,0),0)</f>
        <v>0</v>
      </c>
      <c r="S820" s="15">
        <f>IF(ДАННЫЕ!$AA820="2А",1,IF(ДАННЫЕ!$AA820="2Б",2,IF(ДАННЫЕ!$AA820="2В",3,IF(ДАННЫЕ!$AA820=3,4,IF(ДАННЫЕ!$AA820="4А",5,IF(ДАННЫЕ!$AA820="4Б",6,IF(ДАННЫЕ!$AA820="4В",7,IF(ДАННЫЕ!$AA820=5,8,0))))))))</f>
        <v>0</v>
      </c>
      <c r="T820" s="15">
        <f>IF(OR(ДАННЫЕ!$AC820=2,ДАННЫЕ!$AD820=2,ДАННЫЕ!$AE820=2),2,IF(OR(ДАННЫЕ!$AC820=1,ДАННЫЕ!$AD820=1,ДАННЫЕ!$AE820=1),1,0))</f>
        <v>0</v>
      </c>
    </row>
    <row r="821" spans="1:20" ht="15" customHeight="1" x14ac:dyDescent="0.2">
      <c r="A821" s="78">
        <f>IF(B821&gt;0,IF(MONTH(ДАННЫЕ!$F$1)=MONTH(ДАННЫЕ!$B821),1,0),0)</f>
        <v>0</v>
      </c>
      <c r="B821" s="14">
        <f>IF(ДАННЫЕ!$B821&gt;0,IF(YEAR(ДАННЫЕ!$F$1)=YEAR(ДАННЫЕ!$B821),1,0),0)</f>
        <v>0</v>
      </c>
      <c r="C821" s="14">
        <f>IF(ДАННЫЕ!$CM821&gt;0,IF(YEAR(ДАННЫЕ!$F$1)=YEAR(ДАННЫЕ!$CM821),1,0),0)</f>
        <v>0</v>
      </c>
      <c r="D821" s="14">
        <f>IF(ДАННЫЕ!$CJ821&gt;0,IF(ДАННЫЕ!$CL821&gt;ДАННЫЕ!$F$1,1,IF(ДАННЫЕ!$CL821&gt;0,0,1)),0)</f>
        <v>0</v>
      </c>
      <c r="E821" s="43" t="str">
        <f ca="1">IF(ДАННЫЕ!$F$1&gt;0,IF(ДАННЫЕ!$G821&gt;0,DATEDIF(ДАННЫЕ!$G821,ДАННЫЕ!$F$1,"y"),""),IF(ДАННЫЕ!$G821&gt;0,DATEDIF(ДАННЫЕ!$G821,TODAY(),"y"),""))</f>
        <v/>
      </c>
      <c r="F821" s="43" t="str">
        <f xml:space="preserve"> IF(ДАННЫЕ!$F821="М",IF(E821&gt;=18,IF(E821&lt;60,1,""),""),"")&amp;IF(ДАННЫЕ!$F821="Ж",IF(E821&gt;=18,IF(E821&lt;55,1,""),""),"")</f>
        <v/>
      </c>
      <c r="G821" s="43" t="str">
        <f xml:space="preserve"> IF(ДАННЫЕ!$F821="М",IF(E821&gt;=60,2,""),"")&amp;IF(ДАННЫЕ!$F821="Ж",IF(E821&gt;=55,2,""),"")</f>
        <v/>
      </c>
      <c r="H821" s="43" t="str">
        <f t="shared" ca="1" si="36"/>
        <v/>
      </c>
      <c r="I821" s="43" t="str">
        <f t="shared" ca="1" si="37"/>
        <v>03</v>
      </c>
      <c r="J821" s="28" t="str">
        <f ca="1">ДАННЫЕ!$F821&amp;H821&amp;I821&amp;ДАННЫЕ!$I821&amp;"m"&amp;IF(ДАННЫЕ!$I821&gt;0,IF(ДАННЫЕ!$J821&gt;0,0,1),"")&amp;"f"&amp;IF(ДАННЫЕ!$R821&gt;0,IF(YEAR(ДАННЫЕ!$F$1)=YEAR(ДАННЫЕ!$R821),1,0),0)&amp;"z"&amp;ДАННЫЕ!$R821&amp;"p"&amp;ДАННЫЕ!$S821&amp;"i"&amp;ДАННЫЕ!$T821&amp;"h"&amp;ДАННЫЕ!$K821&amp;"be"&amp;ДАННЫЕ!$BI821&amp;"CD"&amp;IF(ДАННЫЕ!BF821&gt;500,4,IF(ДАННЫЕ!BF821&gt;350,3,IF(ДАННЫЕ!BF821&gt;200,2,IF(ДАННЫЕ!BF821&gt;0,1,0))))&amp;"g"&amp;B821&amp;"d"&amp;H821&amp;"l"&amp;ДАННЫЕ!AT821&amp;"a"&amp;ДАННЫЕ!$V821&amp;"v"&amp;R821&amp;"k"&amp;ДАННЫЕ!$U821&amp;"s"&amp;ДАННЫЕ!$Y821&amp;"t"&amp;ДАННЫЕ!$X821&amp;"b"&amp;IF(ДАННЫЕ!$Q821&gt;1,1,0)&amp;"PP"&amp;ДАННЫЕ!Z821&amp;"c"&amp;S821&amp;"x"&amp;IF(ДАННЫЕ!$BY821&gt;0,IF(YEAR(ДАННЫЕ!$F$1)=YEAR(ДАННЫЕ!$BY821),1,0),0)&amp;"n"&amp;IF(ДАННЫЕ!$BZ821&gt;0,IF(YEAR(ДАННЫЕ!$F$1)=YEAR(ДАННЫЕ!$BZ821),1,0),0)&amp;"u"&amp;D821&amp;"z"&amp;IF(ДАННЫЕ!$CL821&gt;0,IF(YEAR(ДАННЫЕ!$F$1)&gt;YEAR(ДАННЫЕ!$CL821),11,12),0)</f>
        <v>03mf0zpihbeCD0g0dlav0kstb0PPc0x0n0u0z0</v>
      </c>
      <c r="K821" s="28" t="str">
        <f ca="1">ДАННЫЕ!$I821&amp;"x"&amp;B821&amp;"w"&amp;IF(T821+ДАННЫЕ!AD821+ДАННЫЕ!AE821+ДАННЫЕ!AF821+ДАННЫЕ!AG821+ДАННЫЕ!AH821+ДАННЫЕ!$AL821+ДАННЫЕ!AI821+ДАННЫЕ!AJ821+ДАННЫЕ!AK821+ДАННЫЕ!AP821+ДАННЫЕ!AQ821+ДАННЫЕ!AR821+ДАННЫЕ!$AM821+ДАННЫЕ!$AN821+ДАННЫЕ!AS821+ДАННЫЕ!AT821&gt;0,1,0)&amp;IF(OR(T821=2,ДАННЫЕ!AD821=2,ДАННЫЕ!AE821=2,ДАННЫЕ!AF821=2,ДАННЫЕ!AG821=2,ДАННЫЕ!AH821=2,ДАННЫЕ!$AL821=2,ДАННЫЕ!AI821=2,ДАННЫЕ!AJ821=2,ДАННЫЕ!AK821=2,ДАННЫЕ!AP821=2,ДАННЫЕ!AQ821=2,ДАННЫЕ!AR821=2,ДАННЫЕ!$AM821=2,ДАННЫЕ!$AN821=2,ДАННЫЕ!AS821=2,ДАННЫЕ!AT821=2),2,0)&amp;"t"&amp;IF(T821&gt;0,"1"&amp;T821,"00")&amp;"f"&amp;IF(ДАННЫЕ!$AC821,"1"&amp;ДАННЫЕ!$AC821,"00")&amp;"b"&amp;IF(ДАННЫЕ!$AD821,"1"&amp;ДАННЫЕ!$AD821,"00")&amp;"g"&amp;IF(ДАННЫЕ!$AF821,"1"&amp;ДАННЫЕ!$AF821,"00")&amp;"c"&amp;IF(ДАННЫЕ!$AG821,"1"&amp;ДАННЫЕ!$AG821,"00")&amp;"i"&amp;IF(ДАННЫЕ!$AH821,"1"&amp;ДАННЫЕ!$AH821,"00")&amp;"r"&amp;IF(ДАННЫЕ!$AL821,"1"&amp;ДАННЫЕ!$AL821,"00")&amp;"m"&amp;IF(ДАННЫЕ!$AI821,"1"&amp;ДАННЫЕ!$AI821,"00")&amp;"hS"&amp;IF(ДАННЫЕ!$AJ821,"1"&amp;ДАННЫЕ!$AJ821,"00")&amp;"hZ"&amp;IF(ДАННЫЕ!$AK821,"1"&amp;ДАННЫЕ!$AK821,"00")&amp;"p"&amp;IF(ДАННЫЕ!$AP821,"1"&amp;ДАННЫЕ!$AP821,"00")&amp;"k"&amp;IF(ДАННЫЕ!$AQ821,"1"&amp;ДАННЫЕ!$AQ821,"00")&amp;"z"&amp;IF(ДАННЫЕ!$AR821,"1"&amp;ДАННЫЕ!$AR821,"00")&amp;"j"&amp;IF(ДАННЫЕ!$AM821,"1"&amp;ДАННЫЕ!$AM821,"00")&amp;"n"&amp;IF(ДАННЫЕ!$AN821,"1"&amp;ДАННЫЕ!$AN821,"00")&amp;"E"&amp;ДАННЫЕ!BI821&amp;"L"&amp;ДАННЫЕ!AO821&amp;"h"&amp;IF(ДАННЫЕ!$AU821&gt;0,1,0)&amp;"v"&amp;IF(ДАННЫЕ!$AW821&gt;0,1,0)&amp;"a"&amp;IF(ДАННЫЕ!$AS821,"1"&amp;ДАННЫЕ!$AS821,"00")&amp;"s"&amp;IF(ДАННЫЕ!$AT821,"1"&amp;ДАННЫЕ!$AT821,"00")&amp;"u"&amp;IF(ДАННЫЕ!$CJ821&gt;0,1,0)&amp;"y"&amp;B821&amp;"d"&amp;H821&amp;"e"&amp;F821&amp;G821</f>
        <v>x0w00t00f00b00g00c00i00r00m00hS00hZ00p00k00z00j00n00ELh0v0a00s00u0y0de</v>
      </c>
      <c r="L821" s="28" t="str">
        <f ca="1">ДАННЫЕ!$I821&amp;"VN"&amp;IF(ДАННЫЕ!AW821&gt;0,11,10)&amp;"CD"&amp;IF(ДАННЫЕ!BF821&gt;500,16,IF(ДАННЫЕ!BF821&gt;350,15,IF(ДАННЫЕ!BF821&gt;=200,14,IF(ДАННЫЕ!BF821&gt;=100,13,IF(ДАННЫЕ!BF821&gt;=50,12,IF(ДАННЫЕ!BF821&gt;0,11,10))))))&amp;"AR"&amp;IF(ДАННЫЕ!BX821&gt;0,1,0)&amp;"GD"&amp;B821&amp;"VV"&amp;IF(E821&gt;=5,IF(E821&lt;18,1,0),0)</f>
        <v>VN10CD10AR0GD0VV0</v>
      </c>
      <c r="M821" s="28" t="str">
        <f>ДАННЫЕ!$I821&amp;"b"&amp;ДАННЫЕ!$BI821&amp;"r"&amp;ДАННЫЕ!$BJ821&amp;"CD"&amp;IF(ДАННЫЕ!BF821&gt;0,IF(ДАННЫЕ!BF821&lt;200,1,IF(ДАННЫЕ!BF821&lt;350,2,3)),0)&amp;"h"&amp;IF(ДАННЫЕ!$BK821+ДАННЫЕ!$BL821+ДАННЫЕ!$BM821&gt;0,1,0)&amp;"x"&amp;ДАННЫЕ!$BK821&amp;"y"&amp;ДАННЫЕ!$BL821&amp;"z"&amp;ДАННЫЕ!$BM821&amp;"c"&amp;IF(ДАННЫЕ!$BK821+ДАННЫЕ!$BL821+ДАННЫЕ!$BM821=3,1,0)&amp;"a"&amp;IF(ДАННЫЕ!$BQ821+ДАННЫЕ!$BR821&gt;0,1,0)&amp;"d"&amp;ДАННЫЕ!$BQ821&amp;"v"&amp;ДАННЫЕ!$BR821&amp;"p"&amp;ДАННЫЕ!$BS821&amp;"n"&amp;ДАННЫЕ!$BU821&amp;"t"&amp;ДАННЫЕ!$BV821&amp;"o"&amp;ДАННЫЕ!$BT821&amp;"l"&amp;IF(ДАННЫЕ!$BN821&gt;0,1,0)&amp;ДАННЫЕ!$BN821&amp;"g"&amp;ДАННЫЕ!$BO821&amp;"s"&amp;ДАННЫЕ!$BP821&amp;"DZ"&amp;IF(ДАННЫЕ!B821-ДАННЫЕ!G821 &lt; 60,IF(ДАННЫЕ!B821-ДАННЫЕ!G821 &gt;= 0,1,0),0)&amp;"u"&amp;IF(ДАННЫЕ!$CJ821&gt;0,1,0)</f>
        <v>brCD0h0xyzc0a0dvpntol0gsDZ1u0</v>
      </c>
      <c r="N821" s="28" t="str">
        <f ca="1">ДАННЫЕ!$F821&amp;ДАННЫЕ!$I821&amp;"g"&amp;B821&amp;"cf"&amp;D821&amp;"a"&amp;IF(ДАННЫЕ!$BX821&gt;0,1,0)&amp;IF(ДАННЫЕ!$BF821&gt;500,1,IF(ДАННЫЕ!$BF821&gt;350,2,IF(ДАННЫЕ!$BF821&gt;=200,3,IF(ДАННЫЕ!$BF821&gt;=100,4,IF(ДАННЫЕ!$BF821&gt;=50,5,IF(ДАННЫЕ!$BF821&lt;50,6,0))))))&amp;"AR"&amp;IF(DATEDIF(ДАННЫЕ!$BX821,ДАННЫЕ!$F$1,"y")&gt;1,1,0)&amp;"VG"&amp;IF(ДАННЫЕ!$BH821="0",1,0)&amp;"o"&amp;IF(T821+ДАННЫЕ!$AF821+ДАННЫЕ!$AG821+ДАННЫЕ!$AH821+ДАННЫЕ!$AI821+ДАННЫЕ!$AJ821+ДАННЫЕ!$AP821+ДАННЫЕ!$AQ821+ДАННЫЕ!$AR821+ДАННЫЕ!$AU821+ДАННЫЕ!$AW821+ДАННЫЕ!$AS821+ДАННЫЕ!$AT821&gt;0,1,0)&amp;"x"&amp;ДАННЫЕ!$AG821&amp;"p"&amp;IF(ДАННЫЕ!$BY821&gt;0,1,0)&amp;"v"&amp;IF(ДАННЫЕ!$BZ821&gt;0,1,0)&amp;"n"&amp;ДАННЫЕ!$CA821&amp;"t"&amp;ДАННЫЕ!$AY821&amp;"k"&amp;ДАННЫЕ!$CB821&amp;"q"&amp;ДАННЫЕ!$CC821&amp;"w"&amp;ДАННЫЕ!$CD821&amp;"e"&amp;ДАННЫЕ!$CE821&amp;"m"&amp;ДАННЫЕ!$CF821&amp;"c"&amp;ДАННЫЕ!$CG821&amp;"z"&amp;ДАННЫЕ!$CH821&amp;"d"&amp;IF(H821=4,1,0)&amp;"s"&amp;IF(ДАННЫЕ!$J821=1,0,1)&amp;"u"&amp;IF(ДАННЫЕ!$CJ821&gt;0,1,0)</f>
        <v>g0cf0a06AR1VG0o0xp0v0ntkqwemczd0s1u0</v>
      </c>
      <c r="O821" s="28" t="str">
        <f>ДАННЫЕ!$I821&amp;"g"&amp;B821&amp;A821&amp;"f"&amp;P821&amp;"c"&amp;IF(ДАННЫЕ!$U821&gt;0,1,0)&amp;"s"&amp;IF(ДАННЫЕ!$Q821&gt;0,IF(YEAR(ДАННЫЕ!$F$1)=YEAR(ДАННЫЕ!$Q821),IF(MONTH(ДАННЫЕ!$F$1)=MONTH(ДАННЫЕ!$Q821),111,11),1),0)&amp;"i"&amp;IF(ДАННЫЕ!$R821+ДАННЫЕ!$S821+ДАННЫЕ!$T821=0,0,1)&amp;"h"&amp;IF(ДАННЫЕ!$P821&gt;0,1,0)&amp;"p"&amp;IF(ДАННЫЕ!$CI821&gt;0,IF(YEAR(ДАННЫЕ!$F$1)=YEAR(ДАННЫЕ!$CI821),IF(MONTH(ДАННЫЕ!$F$1)=MONTH(ДАННЫЕ!$CI821),111,11),1),0)&amp;"d"&amp;IF(ДАННЫЕ!$CJ821&gt;0,IF(YEAR(ДАННЫЕ!$F$1)=YEAR(ДАННЫЕ!$CJ821),IF(MONTH(ДАННЫЕ!$F$1)=MONTH(ДАННЫЕ!$CJ821),111,11),1),0)&amp;"o"&amp;IF(ДАННЫЕ!$CK821&gt;0,IF(MONTH(ДАННЫЕ!$F$1)=MONTH(ДАННЫЕ!$CK821),111,11),0)&amp;"v"&amp;IF(ДАННЫЕ!$BE821&gt;0,IF(MONTH(ДАННЫЕ!$F$1)=MONTH(ДАННЫЕ!$BE821),111,11),0)</f>
        <v>g00f0c0s0i0h0p0d0o0v0</v>
      </c>
      <c r="P821" s="15">
        <f t="shared" si="38"/>
        <v>0</v>
      </c>
      <c r="Q821" s="15">
        <f>IF(ДАННЫЕ!$F$1&gt;ДАННЫЕ!$N821,IF(YEAR(ДАННЫЕ!$F$1)=YEAR(ДАННЫЕ!M821),1,0),0)</f>
        <v>0</v>
      </c>
      <c r="R821" s="15">
        <f>IF(ДАННЫЕ!$F$1&gt;ДАННЫЕ!$N821,IF(YEAR(ДАННЫЕ!$F$1)=YEAR(ДАННЫЕ!N821),1,0),0)</f>
        <v>0</v>
      </c>
      <c r="S821" s="15">
        <f>IF(ДАННЫЕ!$AA821="2А",1,IF(ДАННЫЕ!$AA821="2Б",2,IF(ДАННЫЕ!$AA821="2В",3,IF(ДАННЫЕ!$AA821=3,4,IF(ДАННЫЕ!$AA821="4А",5,IF(ДАННЫЕ!$AA821="4Б",6,IF(ДАННЫЕ!$AA821="4В",7,IF(ДАННЫЕ!$AA821=5,8,0))))))))</f>
        <v>0</v>
      </c>
      <c r="T821" s="15">
        <f>IF(OR(ДАННЫЕ!$AC821=2,ДАННЫЕ!$AD821=2,ДАННЫЕ!$AE821=2),2,IF(OR(ДАННЫЕ!$AC821=1,ДАННЫЕ!$AD821=1,ДАННЫЕ!$AE821=1),1,0))</f>
        <v>0</v>
      </c>
    </row>
    <row r="822" spans="1:20" ht="15" customHeight="1" x14ac:dyDescent="0.2">
      <c r="A822" s="78">
        <f>IF(B822&gt;0,IF(MONTH(ДАННЫЕ!$F$1)=MONTH(ДАННЫЕ!$B822),1,0),0)</f>
        <v>0</v>
      </c>
      <c r="B822" s="14">
        <f>IF(ДАННЫЕ!$B822&gt;0,IF(YEAR(ДАННЫЕ!$F$1)=YEAR(ДАННЫЕ!$B822),1,0),0)</f>
        <v>0</v>
      </c>
      <c r="C822" s="14">
        <f>IF(ДАННЫЕ!$CM822&gt;0,IF(YEAR(ДАННЫЕ!$F$1)=YEAR(ДАННЫЕ!$CM822),1,0),0)</f>
        <v>0</v>
      </c>
      <c r="D822" s="14">
        <f>IF(ДАННЫЕ!$CJ822&gt;0,IF(ДАННЫЕ!$CL822&gt;ДАННЫЕ!$F$1,1,IF(ДАННЫЕ!$CL822&gt;0,0,1)),0)</f>
        <v>0</v>
      </c>
      <c r="E822" s="43" t="str">
        <f ca="1">IF(ДАННЫЕ!$F$1&gt;0,IF(ДАННЫЕ!$G822&gt;0,DATEDIF(ДАННЫЕ!$G822,ДАННЫЕ!$F$1,"y"),""),IF(ДАННЫЕ!$G822&gt;0,DATEDIF(ДАННЫЕ!$G822,TODAY(),"y"),""))</f>
        <v/>
      </c>
      <c r="F822" s="43" t="str">
        <f xml:space="preserve"> IF(ДАННЫЕ!$F822="М",IF(E822&gt;=18,IF(E822&lt;60,1,""),""),"")&amp;IF(ДАННЫЕ!$F822="Ж",IF(E822&gt;=18,IF(E822&lt;55,1,""),""),"")</f>
        <v/>
      </c>
      <c r="G822" s="43" t="str">
        <f xml:space="preserve"> IF(ДАННЫЕ!$F822="М",IF(E822&gt;=60,2,""),"")&amp;IF(ДАННЫЕ!$F822="Ж",IF(E822&gt;=55,2,""),"")</f>
        <v/>
      </c>
      <c r="H822" s="43" t="str">
        <f t="shared" ca="1" si="36"/>
        <v/>
      </c>
      <c r="I822" s="43" t="str">
        <f t="shared" ca="1" si="37"/>
        <v>03</v>
      </c>
      <c r="J822" s="28" t="str">
        <f ca="1">ДАННЫЕ!$F822&amp;H822&amp;I822&amp;ДАННЫЕ!$I822&amp;"m"&amp;IF(ДАННЫЕ!$I822&gt;0,IF(ДАННЫЕ!$J822&gt;0,0,1),"")&amp;"f"&amp;IF(ДАННЫЕ!$R822&gt;0,IF(YEAR(ДАННЫЕ!$F$1)=YEAR(ДАННЫЕ!$R822),1,0),0)&amp;"z"&amp;ДАННЫЕ!$R822&amp;"p"&amp;ДАННЫЕ!$S822&amp;"i"&amp;ДАННЫЕ!$T822&amp;"h"&amp;ДАННЫЕ!$K822&amp;"be"&amp;ДАННЫЕ!$BI822&amp;"CD"&amp;IF(ДАННЫЕ!BF822&gt;500,4,IF(ДАННЫЕ!BF822&gt;350,3,IF(ДАННЫЕ!BF822&gt;200,2,IF(ДАННЫЕ!BF822&gt;0,1,0))))&amp;"g"&amp;B822&amp;"d"&amp;H822&amp;"l"&amp;ДАННЫЕ!AT822&amp;"a"&amp;ДАННЫЕ!$V822&amp;"v"&amp;R822&amp;"k"&amp;ДАННЫЕ!$U822&amp;"s"&amp;ДАННЫЕ!$Y822&amp;"t"&amp;ДАННЫЕ!$X822&amp;"b"&amp;IF(ДАННЫЕ!$Q822&gt;1,1,0)&amp;"PP"&amp;ДАННЫЕ!Z822&amp;"c"&amp;S822&amp;"x"&amp;IF(ДАННЫЕ!$BY822&gt;0,IF(YEAR(ДАННЫЕ!$F$1)=YEAR(ДАННЫЕ!$BY822),1,0),0)&amp;"n"&amp;IF(ДАННЫЕ!$BZ822&gt;0,IF(YEAR(ДАННЫЕ!$F$1)=YEAR(ДАННЫЕ!$BZ822),1,0),0)&amp;"u"&amp;D822&amp;"z"&amp;IF(ДАННЫЕ!$CL822&gt;0,IF(YEAR(ДАННЫЕ!$F$1)&gt;YEAR(ДАННЫЕ!$CL822),11,12),0)</f>
        <v>03mf0zpihbeCD0g0dlav0kstb0PPc0x0n0u0z0</v>
      </c>
      <c r="K822" s="28" t="str">
        <f ca="1">ДАННЫЕ!$I822&amp;"x"&amp;B822&amp;"w"&amp;IF(T822+ДАННЫЕ!AD822+ДАННЫЕ!AE822+ДАННЫЕ!AF822+ДАННЫЕ!AG822+ДАННЫЕ!AH822+ДАННЫЕ!$AL822+ДАННЫЕ!AI822+ДАННЫЕ!AJ822+ДАННЫЕ!AK822+ДАННЫЕ!AP822+ДАННЫЕ!AQ822+ДАННЫЕ!AR822+ДАННЫЕ!$AM822+ДАННЫЕ!$AN822+ДАННЫЕ!AS822+ДАННЫЕ!AT822&gt;0,1,0)&amp;IF(OR(T822=2,ДАННЫЕ!AD822=2,ДАННЫЕ!AE822=2,ДАННЫЕ!AF822=2,ДАННЫЕ!AG822=2,ДАННЫЕ!AH822=2,ДАННЫЕ!$AL822=2,ДАННЫЕ!AI822=2,ДАННЫЕ!AJ822=2,ДАННЫЕ!AK822=2,ДАННЫЕ!AP822=2,ДАННЫЕ!AQ822=2,ДАННЫЕ!AR822=2,ДАННЫЕ!$AM822=2,ДАННЫЕ!$AN822=2,ДАННЫЕ!AS822=2,ДАННЫЕ!AT822=2),2,0)&amp;"t"&amp;IF(T822&gt;0,"1"&amp;T822,"00")&amp;"f"&amp;IF(ДАННЫЕ!$AC822,"1"&amp;ДАННЫЕ!$AC822,"00")&amp;"b"&amp;IF(ДАННЫЕ!$AD822,"1"&amp;ДАННЫЕ!$AD822,"00")&amp;"g"&amp;IF(ДАННЫЕ!$AF822,"1"&amp;ДАННЫЕ!$AF822,"00")&amp;"c"&amp;IF(ДАННЫЕ!$AG822,"1"&amp;ДАННЫЕ!$AG822,"00")&amp;"i"&amp;IF(ДАННЫЕ!$AH822,"1"&amp;ДАННЫЕ!$AH822,"00")&amp;"r"&amp;IF(ДАННЫЕ!$AL822,"1"&amp;ДАННЫЕ!$AL822,"00")&amp;"m"&amp;IF(ДАННЫЕ!$AI822,"1"&amp;ДАННЫЕ!$AI822,"00")&amp;"hS"&amp;IF(ДАННЫЕ!$AJ822,"1"&amp;ДАННЫЕ!$AJ822,"00")&amp;"hZ"&amp;IF(ДАННЫЕ!$AK822,"1"&amp;ДАННЫЕ!$AK822,"00")&amp;"p"&amp;IF(ДАННЫЕ!$AP822,"1"&amp;ДАННЫЕ!$AP822,"00")&amp;"k"&amp;IF(ДАННЫЕ!$AQ822,"1"&amp;ДАННЫЕ!$AQ822,"00")&amp;"z"&amp;IF(ДАННЫЕ!$AR822,"1"&amp;ДАННЫЕ!$AR822,"00")&amp;"j"&amp;IF(ДАННЫЕ!$AM822,"1"&amp;ДАННЫЕ!$AM822,"00")&amp;"n"&amp;IF(ДАННЫЕ!$AN822,"1"&amp;ДАННЫЕ!$AN822,"00")&amp;"E"&amp;ДАННЫЕ!BI822&amp;"L"&amp;ДАННЫЕ!AO822&amp;"h"&amp;IF(ДАННЫЕ!$AU822&gt;0,1,0)&amp;"v"&amp;IF(ДАННЫЕ!$AW822&gt;0,1,0)&amp;"a"&amp;IF(ДАННЫЕ!$AS822,"1"&amp;ДАННЫЕ!$AS822,"00")&amp;"s"&amp;IF(ДАННЫЕ!$AT822,"1"&amp;ДАННЫЕ!$AT822,"00")&amp;"u"&amp;IF(ДАННЫЕ!$CJ822&gt;0,1,0)&amp;"y"&amp;B822&amp;"d"&amp;H822&amp;"e"&amp;F822&amp;G822</f>
        <v>x0w00t00f00b00g00c00i00r00m00hS00hZ00p00k00z00j00n00ELh0v0a00s00u0y0de</v>
      </c>
      <c r="L822" s="28" t="str">
        <f ca="1">ДАННЫЕ!$I822&amp;"VN"&amp;IF(ДАННЫЕ!AW822&gt;0,11,10)&amp;"CD"&amp;IF(ДАННЫЕ!BF822&gt;500,16,IF(ДАННЫЕ!BF822&gt;350,15,IF(ДАННЫЕ!BF822&gt;=200,14,IF(ДАННЫЕ!BF822&gt;=100,13,IF(ДАННЫЕ!BF822&gt;=50,12,IF(ДАННЫЕ!BF822&gt;0,11,10))))))&amp;"AR"&amp;IF(ДАННЫЕ!BX822&gt;0,1,0)&amp;"GD"&amp;B822&amp;"VV"&amp;IF(E822&gt;=5,IF(E822&lt;18,1,0),0)</f>
        <v>VN10CD10AR0GD0VV0</v>
      </c>
      <c r="M822" s="28" t="str">
        <f>ДАННЫЕ!$I822&amp;"b"&amp;ДАННЫЕ!$BI822&amp;"r"&amp;ДАННЫЕ!$BJ822&amp;"CD"&amp;IF(ДАННЫЕ!BF822&gt;0,IF(ДАННЫЕ!BF822&lt;200,1,IF(ДАННЫЕ!BF822&lt;350,2,3)),0)&amp;"h"&amp;IF(ДАННЫЕ!$BK822+ДАННЫЕ!$BL822+ДАННЫЕ!$BM822&gt;0,1,0)&amp;"x"&amp;ДАННЫЕ!$BK822&amp;"y"&amp;ДАННЫЕ!$BL822&amp;"z"&amp;ДАННЫЕ!$BM822&amp;"c"&amp;IF(ДАННЫЕ!$BK822+ДАННЫЕ!$BL822+ДАННЫЕ!$BM822=3,1,0)&amp;"a"&amp;IF(ДАННЫЕ!$BQ822+ДАННЫЕ!$BR822&gt;0,1,0)&amp;"d"&amp;ДАННЫЕ!$BQ822&amp;"v"&amp;ДАННЫЕ!$BR822&amp;"p"&amp;ДАННЫЕ!$BS822&amp;"n"&amp;ДАННЫЕ!$BU822&amp;"t"&amp;ДАННЫЕ!$BV822&amp;"o"&amp;ДАННЫЕ!$BT822&amp;"l"&amp;IF(ДАННЫЕ!$BN822&gt;0,1,0)&amp;ДАННЫЕ!$BN822&amp;"g"&amp;ДАННЫЕ!$BO822&amp;"s"&amp;ДАННЫЕ!$BP822&amp;"DZ"&amp;IF(ДАННЫЕ!B822-ДАННЫЕ!G822 &lt; 60,IF(ДАННЫЕ!B822-ДАННЫЕ!G822 &gt;= 0,1,0),0)&amp;"u"&amp;IF(ДАННЫЕ!$CJ822&gt;0,1,0)</f>
        <v>brCD0h0xyzc0a0dvpntol0gsDZ1u0</v>
      </c>
      <c r="N822" s="28" t="str">
        <f ca="1">ДАННЫЕ!$F822&amp;ДАННЫЕ!$I822&amp;"g"&amp;B822&amp;"cf"&amp;D822&amp;"a"&amp;IF(ДАННЫЕ!$BX822&gt;0,1,0)&amp;IF(ДАННЫЕ!$BF822&gt;500,1,IF(ДАННЫЕ!$BF822&gt;350,2,IF(ДАННЫЕ!$BF822&gt;=200,3,IF(ДАННЫЕ!$BF822&gt;=100,4,IF(ДАННЫЕ!$BF822&gt;=50,5,IF(ДАННЫЕ!$BF822&lt;50,6,0))))))&amp;"AR"&amp;IF(DATEDIF(ДАННЫЕ!$BX822,ДАННЫЕ!$F$1,"y")&gt;1,1,0)&amp;"VG"&amp;IF(ДАННЫЕ!$BH822="0",1,0)&amp;"o"&amp;IF(T822+ДАННЫЕ!$AF822+ДАННЫЕ!$AG822+ДАННЫЕ!$AH822+ДАННЫЕ!$AI822+ДАННЫЕ!$AJ822+ДАННЫЕ!$AP822+ДАННЫЕ!$AQ822+ДАННЫЕ!$AR822+ДАННЫЕ!$AU822+ДАННЫЕ!$AW822+ДАННЫЕ!$AS822+ДАННЫЕ!$AT822&gt;0,1,0)&amp;"x"&amp;ДАННЫЕ!$AG822&amp;"p"&amp;IF(ДАННЫЕ!$BY822&gt;0,1,0)&amp;"v"&amp;IF(ДАННЫЕ!$BZ822&gt;0,1,0)&amp;"n"&amp;ДАННЫЕ!$CA822&amp;"t"&amp;ДАННЫЕ!$AY822&amp;"k"&amp;ДАННЫЕ!$CB822&amp;"q"&amp;ДАННЫЕ!$CC822&amp;"w"&amp;ДАННЫЕ!$CD822&amp;"e"&amp;ДАННЫЕ!$CE822&amp;"m"&amp;ДАННЫЕ!$CF822&amp;"c"&amp;ДАННЫЕ!$CG822&amp;"z"&amp;ДАННЫЕ!$CH822&amp;"d"&amp;IF(H822=4,1,0)&amp;"s"&amp;IF(ДАННЫЕ!$J822=1,0,1)&amp;"u"&amp;IF(ДАННЫЕ!$CJ822&gt;0,1,0)</f>
        <v>g0cf0a06AR1VG0o0xp0v0ntkqwemczd0s1u0</v>
      </c>
      <c r="O822" s="28" t="str">
        <f>ДАННЫЕ!$I822&amp;"g"&amp;B822&amp;A822&amp;"f"&amp;P822&amp;"c"&amp;IF(ДАННЫЕ!$U822&gt;0,1,0)&amp;"s"&amp;IF(ДАННЫЕ!$Q822&gt;0,IF(YEAR(ДАННЫЕ!$F$1)=YEAR(ДАННЫЕ!$Q822),IF(MONTH(ДАННЫЕ!$F$1)=MONTH(ДАННЫЕ!$Q822),111,11),1),0)&amp;"i"&amp;IF(ДАННЫЕ!$R822+ДАННЫЕ!$S822+ДАННЫЕ!$T822=0,0,1)&amp;"h"&amp;IF(ДАННЫЕ!$P822&gt;0,1,0)&amp;"p"&amp;IF(ДАННЫЕ!$CI822&gt;0,IF(YEAR(ДАННЫЕ!$F$1)=YEAR(ДАННЫЕ!$CI822),IF(MONTH(ДАННЫЕ!$F$1)=MONTH(ДАННЫЕ!$CI822),111,11),1),0)&amp;"d"&amp;IF(ДАННЫЕ!$CJ822&gt;0,IF(YEAR(ДАННЫЕ!$F$1)=YEAR(ДАННЫЕ!$CJ822),IF(MONTH(ДАННЫЕ!$F$1)=MONTH(ДАННЫЕ!$CJ822),111,11),1),0)&amp;"o"&amp;IF(ДАННЫЕ!$CK822&gt;0,IF(MONTH(ДАННЫЕ!$F$1)=MONTH(ДАННЫЕ!$CK822),111,11),0)&amp;"v"&amp;IF(ДАННЫЕ!$BE822&gt;0,IF(MONTH(ДАННЫЕ!$F$1)=MONTH(ДАННЫЕ!$BE822),111,11),0)</f>
        <v>g00f0c0s0i0h0p0d0o0v0</v>
      </c>
      <c r="P822" s="15">
        <f t="shared" si="38"/>
        <v>0</v>
      </c>
      <c r="Q822" s="15">
        <f>IF(ДАННЫЕ!$F$1&gt;ДАННЫЕ!$N822,IF(YEAR(ДАННЫЕ!$F$1)=YEAR(ДАННЫЕ!M822),1,0),0)</f>
        <v>0</v>
      </c>
      <c r="R822" s="15">
        <f>IF(ДАННЫЕ!$F$1&gt;ДАННЫЕ!$N822,IF(YEAR(ДАННЫЕ!$F$1)=YEAR(ДАННЫЕ!N822),1,0),0)</f>
        <v>0</v>
      </c>
      <c r="S822" s="15">
        <f>IF(ДАННЫЕ!$AA822="2А",1,IF(ДАННЫЕ!$AA822="2Б",2,IF(ДАННЫЕ!$AA822="2В",3,IF(ДАННЫЕ!$AA822=3,4,IF(ДАННЫЕ!$AA822="4А",5,IF(ДАННЫЕ!$AA822="4Б",6,IF(ДАННЫЕ!$AA822="4В",7,IF(ДАННЫЕ!$AA822=5,8,0))))))))</f>
        <v>0</v>
      </c>
      <c r="T822" s="15">
        <f>IF(OR(ДАННЫЕ!$AC822=2,ДАННЫЕ!$AD822=2,ДАННЫЕ!$AE822=2),2,IF(OR(ДАННЫЕ!$AC822=1,ДАННЫЕ!$AD822=1,ДАННЫЕ!$AE822=1),1,0))</f>
        <v>0</v>
      </c>
    </row>
    <row r="823" spans="1:20" ht="15" customHeight="1" x14ac:dyDescent="0.2">
      <c r="A823" s="78">
        <f>IF(B823&gt;0,IF(MONTH(ДАННЫЕ!$F$1)=MONTH(ДАННЫЕ!$B823),1,0),0)</f>
        <v>0</v>
      </c>
      <c r="B823" s="14">
        <f>IF(ДАННЫЕ!$B823&gt;0,IF(YEAR(ДАННЫЕ!$F$1)=YEAR(ДАННЫЕ!$B823),1,0),0)</f>
        <v>0</v>
      </c>
      <c r="C823" s="14">
        <f>IF(ДАННЫЕ!$CM823&gt;0,IF(YEAR(ДАННЫЕ!$F$1)=YEAR(ДАННЫЕ!$CM823),1,0),0)</f>
        <v>0</v>
      </c>
      <c r="D823" s="14">
        <f>IF(ДАННЫЕ!$CJ823&gt;0,IF(ДАННЫЕ!$CL823&gt;ДАННЫЕ!$F$1,1,IF(ДАННЫЕ!$CL823&gt;0,0,1)),0)</f>
        <v>0</v>
      </c>
      <c r="E823" s="43" t="str">
        <f ca="1">IF(ДАННЫЕ!$F$1&gt;0,IF(ДАННЫЕ!$G823&gt;0,DATEDIF(ДАННЫЕ!$G823,ДАННЫЕ!$F$1,"y"),""),IF(ДАННЫЕ!$G823&gt;0,DATEDIF(ДАННЫЕ!$G823,TODAY(),"y"),""))</f>
        <v/>
      </c>
      <c r="F823" s="43" t="str">
        <f xml:space="preserve"> IF(ДАННЫЕ!$F823="М",IF(E823&gt;=18,IF(E823&lt;60,1,""),""),"")&amp;IF(ДАННЫЕ!$F823="Ж",IF(E823&gt;=18,IF(E823&lt;55,1,""),""),"")</f>
        <v/>
      </c>
      <c r="G823" s="43" t="str">
        <f xml:space="preserve"> IF(ДАННЫЕ!$F823="М",IF(E823&gt;=60,2,""),"")&amp;IF(ДАННЫЕ!$F823="Ж",IF(E823&gt;=55,2,""),"")</f>
        <v/>
      </c>
      <c r="H823" s="43" t="str">
        <f t="shared" ca="1" si="36"/>
        <v/>
      </c>
      <c r="I823" s="43" t="str">
        <f t="shared" ca="1" si="37"/>
        <v>03</v>
      </c>
      <c r="J823" s="28" t="str">
        <f ca="1">ДАННЫЕ!$F823&amp;H823&amp;I823&amp;ДАННЫЕ!$I823&amp;"m"&amp;IF(ДАННЫЕ!$I823&gt;0,IF(ДАННЫЕ!$J823&gt;0,0,1),"")&amp;"f"&amp;IF(ДАННЫЕ!$R823&gt;0,IF(YEAR(ДАННЫЕ!$F$1)=YEAR(ДАННЫЕ!$R823),1,0),0)&amp;"z"&amp;ДАННЫЕ!$R823&amp;"p"&amp;ДАННЫЕ!$S823&amp;"i"&amp;ДАННЫЕ!$T823&amp;"h"&amp;ДАННЫЕ!$K823&amp;"be"&amp;ДАННЫЕ!$BI823&amp;"CD"&amp;IF(ДАННЫЕ!BF823&gt;500,4,IF(ДАННЫЕ!BF823&gt;350,3,IF(ДАННЫЕ!BF823&gt;200,2,IF(ДАННЫЕ!BF823&gt;0,1,0))))&amp;"g"&amp;B823&amp;"d"&amp;H823&amp;"l"&amp;ДАННЫЕ!AT823&amp;"a"&amp;ДАННЫЕ!$V823&amp;"v"&amp;R823&amp;"k"&amp;ДАННЫЕ!$U823&amp;"s"&amp;ДАННЫЕ!$Y823&amp;"t"&amp;ДАННЫЕ!$X823&amp;"b"&amp;IF(ДАННЫЕ!$Q823&gt;1,1,0)&amp;"PP"&amp;ДАННЫЕ!Z823&amp;"c"&amp;S823&amp;"x"&amp;IF(ДАННЫЕ!$BY823&gt;0,IF(YEAR(ДАННЫЕ!$F$1)=YEAR(ДАННЫЕ!$BY823),1,0),0)&amp;"n"&amp;IF(ДАННЫЕ!$BZ823&gt;0,IF(YEAR(ДАННЫЕ!$F$1)=YEAR(ДАННЫЕ!$BZ823),1,0),0)&amp;"u"&amp;D823&amp;"z"&amp;IF(ДАННЫЕ!$CL823&gt;0,IF(YEAR(ДАННЫЕ!$F$1)&gt;YEAR(ДАННЫЕ!$CL823),11,12),0)</f>
        <v>03mf0zpihbeCD0g0dlav0kstb0PPc0x0n0u0z0</v>
      </c>
      <c r="K823" s="28" t="str">
        <f ca="1">ДАННЫЕ!$I823&amp;"x"&amp;B823&amp;"w"&amp;IF(T823+ДАННЫЕ!AD823+ДАННЫЕ!AE823+ДАННЫЕ!AF823+ДАННЫЕ!AG823+ДАННЫЕ!AH823+ДАННЫЕ!$AL823+ДАННЫЕ!AI823+ДАННЫЕ!AJ823+ДАННЫЕ!AK823+ДАННЫЕ!AP823+ДАННЫЕ!AQ823+ДАННЫЕ!AR823+ДАННЫЕ!$AM823+ДАННЫЕ!$AN823+ДАННЫЕ!AS823+ДАННЫЕ!AT823&gt;0,1,0)&amp;IF(OR(T823=2,ДАННЫЕ!AD823=2,ДАННЫЕ!AE823=2,ДАННЫЕ!AF823=2,ДАННЫЕ!AG823=2,ДАННЫЕ!AH823=2,ДАННЫЕ!$AL823=2,ДАННЫЕ!AI823=2,ДАННЫЕ!AJ823=2,ДАННЫЕ!AK823=2,ДАННЫЕ!AP823=2,ДАННЫЕ!AQ823=2,ДАННЫЕ!AR823=2,ДАННЫЕ!$AM823=2,ДАННЫЕ!$AN823=2,ДАННЫЕ!AS823=2,ДАННЫЕ!AT823=2),2,0)&amp;"t"&amp;IF(T823&gt;0,"1"&amp;T823,"00")&amp;"f"&amp;IF(ДАННЫЕ!$AC823,"1"&amp;ДАННЫЕ!$AC823,"00")&amp;"b"&amp;IF(ДАННЫЕ!$AD823,"1"&amp;ДАННЫЕ!$AD823,"00")&amp;"g"&amp;IF(ДАННЫЕ!$AF823,"1"&amp;ДАННЫЕ!$AF823,"00")&amp;"c"&amp;IF(ДАННЫЕ!$AG823,"1"&amp;ДАННЫЕ!$AG823,"00")&amp;"i"&amp;IF(ДАННЫЕ!$AH823,"1"&amp;ДАННЫЕ!$AH823,"00")&amp;"r"&amp;IF(ДАННЫЕ!$AL823,"1"&amp;ДАННЫЕ!$AL823,"00")&amp;"m"&amp;IF(ДАННЫЕ!$AI823,"1"&amp;ДАННЫЕ!$AI823,"00")&amp;"hS"&amp;IF(ДАННЫЕ!$AJ823,"1"&amp;ДАННЫЕ!$AJ823,"00")&amp;"hZ"&amp;IF(ДАННЫЕ!$AK823,"1"&amp;ДАННЫЕ!$AK823,"00")&amp;"p"&amp;IF(ДАННЫЕ!$AP823,"1"&amp;ДАННЫЕ!$AP823,"00")&amp;"k"&amp;IF(ДАННЫЕ!$AQ823,"1"&amp;ДАННЫЕ!$AQ823,"00")&amp;"z"&amp;IF(ДАННЫЕ!$AR823,"1"&amp;ДАННЫЕ!$AR823,"00")&amp;"j"&amp;IF(ДАННЫЕ!$AM823,"1"&amp;ДАННЫЕ!$AM823,"00")&amp;"n"&amp;IF(ДАННЫЕ!$AN823,"1"&amp;ДАННЫЕ!$AN823,"00")&amp;"E"&amp;ДАННЫЕ!BI823&amp;"L"&amp;ДАННЫЕ!AO823&amp;"h"&amp;IF(ДАННЫЕ!$AU823&gt;0,1,0)&amp;"v"&amp;IF(ДАННЫЕ!$AW823&gt;0,1,0)&amp;"a"&amp;IF(ДАННЫЕ!$AS823,"1"&amp;ДАННЫЕ!$AS823,"00")&amp;"s"&amp;IF(ДАННЫЕ!$AT823,"1"&amp;ДАННЫЕ!$AT823,"00")&amp;"u"&amp;IF(ДАННЫЕ!$CJ823&gt;0,1,0)&amp;"y"&amp;B823&amp;"d"&amp;H823&amp;"e"&amp;F823&amp;G823</f>
        <v>x0w00t00f00b00g00c00i00r00m00hS00hZ00p00k00z00j00n00ELh0v0a00s00u0y0de</v>
      </c>
      <c r="L823" s="28" t="str">
        <f ca="1">ДАННЫЕ!$I823&amp;"VN"&amp;IF(ДАННЫЕ!AW823&gt;0,11,10)&amp;"CD"&amp;IF(ДАННЫЕ!BF823&gt;500,16,IF(ДАННЫЕ!BF823&gt;350,15,IF(ДАННЫЕ!BF823&gt;=200,14,IF(ДАННЫЕ!BF823&gt;=100,13,IF(ДАННЫЕ!BF823&gt;=50,12,IF(ДАННЫЕ!BF823&gt;0,11,10))))))&amp;"AR"&amp;IF(ДАННЫЕ!BX823&gt;0,1,0)&amp;"GD"&amp;B823&amp;"VV"&amp;IF(E823&gt;=5,IF(E823&lt;18,1,0),0)</f>
        <v>VN10CD10AR0GD0VV0</v>
      </c>
      <c r="M823" s="28" t="str">
        <f>ДАННЫЕ!$I823&amp;"b"&amp;ДАННЫЕ!$BI823&amp;"r"&amp;ДАННЫЕ!$BJ823&amp;"CD"&amp;IF(ДАННЫЕ!BF823&gt;0,IF(ДАННЫЕ!BF823&lt;200,1,IF(ДАННЫЕ!BF823&lt;350,2,3)),0)&amp;"h"&amp;IF(ДАННЫЕ!$BK823+ДАННЫЕ!$BL823+ДАННЫЕ!$BM823&gt;0,1,0)&amp;"x"&amp;ДАННЫЕ!$BK823&amp;"y"&amp;ДАННЫЕ!$BL823&amp;"z"&amp;ДАННЫЕ!$BM823&amp;"c"&amp;IF(ДАННЫЕ!$BK823+ДАННЫЕ!$BL823+ДАННЫЕ!$BM823=3,1,0)&amp;"a"&amp;IF(ДАННЫЕ!$BQ823+ДАННЫЕ!$BR823&gt;0,1,0)&amp;"d"&amp;ДАННЫЕ!$BQ823&amp;"v"&amp;ДАННЫЕ!$BR823&amp;"p"&amp;ДАННЫЕ!$BS823&amp;"n"&amp;ДАННЫЕ!$BU823&amp;"t"&amp;ДАННЫЕ!$BV823&amp;"o"&amp;ДАННЫЕ!$BT823&amp;"l"&amp;IF(ДАННЫЕ!$BN823&gt;0,1,0)&amp;ДАННЫЕ!$BN823&amp;"g"&amp;ДАННЫЕ!$BO823&amp;"s"&amp;ДАННЫЕ!$BP823&amp;"DZ"&amp;IF(ДАННЫЕ!B823-ДАННЫЕ!G823 &lt; 60,IF(ДАННЫЕ!B823-ДАННЫЕ!G823 &gt;= 0,1,0),0)&amp;"u"&amp;IF(ДАННЫЕ!$CJ823&gt;0,1,0)</f>
        <v>brCD0h0xyzc0a0dvpntol0gsDZ1u0</v>
      </c>
      <c r="N823" s="28" t="str">
        <f ca="1">ДАННЫЕ!$F823&amp;ДАННЫЕ!$I823&amp;"g"&amp;B823&amp;"cf"&amp;D823&amp;"a"&amp;IF(ДАННЫЕ!$BX823&gt;0,1,0)&amp;IF(ДАННЫЕ!$BF823&gt;500,1,IF(ДАННЫЕ!$BF823&gt;350,2,IF(ДАННЫЕ!$BF823&gt;=200,3,IF(ДАННЫЕ!$BF823&gt;=100,4,IF(ДАННЫЕ!$BF823&gt;=50,5,IF(ДАННЫЕ!$BF823&lt;50,6,0))))))&amp;"AR"&amp;IF(DATEDIF(ДАННЫЕ!$BX823,ДАННЫЕ!$F$1,"y")&gt;1,1,0)&amp;"VG"&amp;IF(ДАННЫЕ!$BH823="0",1,0)&amp;"o"&amp;IF(T823+ДАННЫЕ!$AF823+ДАННЫЕ!$AG823+ДАННЫЕ!$AH823+ДАННЫЕ!$AI823+ДАННЫЕ!$AJ823+ДАННЫЕ!$AP823+ДАННЫЕ!$AQ823+ДАННЫЕ!$AR823+ДАННЫЕ!$AU823+ДАННЫЕ!$AW823+ДАННЫЕ!$AS823+ДАННЫЕ!$AT823&gt;0,1,0)&amp;"x"&amp;ДАННЫЕ!$AG823&amp;"p"&amp;IF(ДАННЫЕ!$BY823&gt;0,1,0)&amp;"v"&amp;IF(ДАННЫЕ!$BZ823&gt;0,1,0)&amp;"n"&amp;ДАННЫЕ!$CA823&amp;"t"&amp;ДАННЫЕ!$AY823&amp;"k"&amp;ДАННЫЕ!$CB823&amp;"q"&amp;ДАННЫЕ!$CC823&amp;"w"&amp;ДАННЫЕ!$CD823&amp;"e"&amp;ДАННЫЕ!$CE823&amp;"m"&amp;ДАННЫЕ!$CF823&amp;"c"&amp;ДАННЫЕ!$CG823&amp;"z"&amp;ДАННЫЕ!$CH823&amp;"d"&amp;IF(H823=4,1,0)&amp;"s"&amp;IF(ДАННЫЕ!$J823=1,0,1)&amp;"u"&amp;IF(ДАННЫЕ!$CJ823&gt;0,1,0)</f>
        <v>g0cf0a06AR1VG0o0xp0v0ntkqwemczd0s1u0</v>
      </c>
      <c r="O823" s="28" t="str">
        <f>ДАННЫЕ!$I823&amp;"g"&amp;B823&amp;A823&amp;"f"&amp;P823&amp;"c"&amp;IF(ДАННЫЕ!$U823&gt;0,1,0)&amp;"s"&amp;IF(ДАННЫЕ!$Q823&gt;0,IF(YEAR(ДАННЫЕ!$F$1)=YEAR(ДАННЫЕ!$Q823),IF(MONTH(ДАННЫЕ!$F$1)=MONTH(ДАННЫЕ!$Q823),111,11),1),0)&amp;"i"&amp;IF(ДАННЫЕ!$R823+ДАННЫЕ!$S823+ДАННЫЕ!$T823=0,0,1)&amp;"h"&amp;IF(ДАННЫЕ!$P823&gt;0,1,0)&amp;"p"&amp;IF(ДАННЫЕ!$CI823&gt;0,IF(YEAR(ДАННЫЕ!$F$1)=YEAR(ДАННЫЕ!$CI823),IF(MONTH(ДАННЫЕ!$F$1)=MONTH(ДАННЫЕ!$CI823),111,11),1),0)&amp;"d"&amp;IF(ДАННЫЕ!$CJ823&gt;0,IF(YEAR(ДАННЫЕ!$F$1)=YEAR(ДАННЫЕ!$CJ823),IF(MONTH(ДАННЫЕ!$F$1)=MONTH(ДАННЫЕ!$CJ823),111,11),1),0)&amp;"o"&amp;IF(ДАННЫЕ!$CK823&gt;0,IF(MONTH(ДАННЫЕ!$F$1)=MONTH(ДАННЫЕ!$CK823),111,11),0)&amp;"v"&amp;IF(ДАННЫЕ!$BE823&gt;0,IF(MONTH(ДАННЫЕ!$F$1)=MONTH(ДАННЫЕ!$BE823),111,11),0)</f>
        <v>g00f0c0s0i0h0p0d0o0v0</v>
      </c>
      <c r="P823" s="15">
        <f t="shared" si="38"/>
        <v>0</v>
      </c>
      <c r="Q823" s="15">
        <f>IF(ДАННЫЕ!$F$1&gt;ДАННЫЕ!$N823,IF(YEAR(ДАННЫЕ!$F$1)=YEAR(ДАННЫЕ!M823),1,0),0)</f>
        <v>0</v>
      </c>
      <c r="R823" s="15">
        <f>IF(ДАННЫЕ!$F$1&gt;ДАННЫЕ!$N823,IF(YEAR(ДАННЫЕ!$F$1)=YEAR(ДАННЫЕ!N823),1,0),0)</f>
        <v>0</v>
      </c>
      <c r="S823" s="15">
        <f>IF(ДАННЫЕ!$AA823="2А",1,IF(ДАННЫЕ!$AA823="2Б",2,IF(ДАННЫЕ!$AA823="2В",3,IF(ДАННЫЕ!$AA823=3,4,IF(ДАННЫЕ!$AA823="4А",5,IF(ДАННЫЕ!$AA823="4Б",6,IF(ДАННЫЕ!$AA823="4В",7,IF(ДАННЫЕ!$AA823=5,8,0))))))))</f>
        <v>0</v>
      </c>
      <c r="T823" s="15">
        <f>IF(OR(ДАННЫЕ!$AC823=2,ДАННЫЕ!$AD823=2,ДАННЫЕ!$AE823=2),2,IF(OR(ДАННЫЕ!$AC823=1,ДАННЫЕ!$AD823=1,ДАННЫЕ!$AE823=1),1,0))</f>
        <v>0</v>
      </c>
    </row>
    <row r="824" spans="1:20" ht="15" customHeight="1" x14ac:dyDescent="0.2">
      <c r="A824" s="78">
        <f>IF(B824&gt;0,IF(MONTH(ДАННЫЕ!$F$1)=MONTH(ДАННЫЕ!$B824),1,0),0)</f>
        <v>0</v>
      </c>
      <c r="B824" s="14">
        <f>IF(ДАННЫЕ!$B824&gt;0,IF(YEAR(ДАННЫЕ!$F$1)=YEAR(ДАННЫЕ!$B824),1,0),0)</f>
        <v>0</v>
      </c>
      <c r="C824" s="14">
        <f>IF(ДАННЫЕ!$CM824&gt;0,IF(YEAR(ДАННЫЕ!$F$1)=YEAR(ДАННЫЕ!$CM824),1,0),0)</f>
        <v>0</v>
      </c>
      <c r="D824" s="14">
        <f>IF(ДАННЫЕ!$CJ824&gt;0,IF(ДАННЫЕ!$CL824&gt;ДАННЫЕ!$F$1,1,IF(ДАННЫЕ!$CL824&gt;0,0,1)),0)</f>
        <v>0</v>
      </c>
      <c r="E824" s="43" t="str">
        <f ca="1">IF(ДАННЫЕ!$F$1&gt;0,IF(ДАННЫЕ!$G824&gt;0,DATEDIF(ДАННЫЕ!$G824,ДАННЫЕ!$F$1,"y"),""),IF(ДАННЫЕ!$G824&gt;0,DATEDIF(ДАННЫЕ!$G824,TODAY(),"y"),""))</f>
        <v/>
      </c>
      <c r="F824" s="43" t="str">
        <f xml:space="preserve"> IF(ДАННЫЕ!$F824="М",IF(E824&gt;=18,IF(E824&lt;60,1,""),""),"")&amp;IF(ДАННЫЕ!$F824="Ж",IF(E824&gt;=18,IF(E824&lt;55,1,""),""),"")</f>
        <v/>
      </c>
      <c r="G824" s="43" t="str">
        <f xml:space="preserve"> IF(ДАННЫЕ!$F824="М",IF(E824&gt;=60,2,""),"")&amp;IF(ДАННЫЕ!$F824="Ж",IF(E824&gt;=55,2,""),"")</f>
        <v/>
      </c>
      <c r="H824" s="43" t="str">
        <f t="shared" ca="1" si="36"/>
        <v/>
      </c>
      <c r="I824" s="43" t="str">
        <f t="shared" ca="1" si="37"/>
        <v>03</v>
      </c>
      <c r="J824" s="28" t="str">
        <f ca="1">ДАННЫЕ!$F824&amp;H824&amp;I824&amp;ДАННЫЕ!$I824&amp;"m"&amp;IF(ДАННЫЕ!$I824&gt;0,IF(ДАННЫЕ!$J824&gt;0,0,1),"")&amp;"f"&amp;IF(ДАННЫЕ!$R824&gt;0,IF(YEAR(ДАННЫЕ!$F$1)=YEAR(ДАННЫЕ!$R824),1,0),0)&amp;"z"&amp;ДАННЫЕ!$R824&amp;"p"&amp;ДАННЫЕ!$S824&amp;"i"&amp;ДАННЫЕ!$T824&amp;"h"&amp;ДАННЫЕ!$K824&amp;"be"&amp;ДАННЫЕ!$BI824&amp;"CD"&amp;IF(ДАННЫЕ!BF824&gt;500,4,IF(ДАННЫЕ!BF824&gt;350,3,IF(ДАННЫЕ!BF824&gt;200,2,IF(ДАННЫЕ!BF824&gt;0,1,0))))&amp;"g"&amp;B824&amp;"d"&amp;H824&amp;"l"&amp;ДАННЫЕ!AT824&amp;"a"&amp;ДАННЫЕ!$V824&amp;"v"&amp;R824&amp;"k"&amp;ДАННЫЕ!$U824&amp;"s"&amp;ДАННЫЕ!$Y824&amp;"t"&amp;ДАННЫЕ!$X824&amp;"b"&amp;IF(ДАННЫЕ!$Q824&gt;1,1,0)&amp;"PP"&amp;ДАННЫЕ!Z824&amp;"c"&amp;S824&amp;"x"&amp;IF(ДАННЫЕ!$BY824&gt;0,IF(YEAR(ДАННЫЕ!$F$1)=YEAR(ДАННЫЕ!$BY824),1,0),0)&amp;"n"&amp;IF(ДАННЫЕ!$BZ824&gt;0,IF(YEAR(ДАННЫЕ!$F$1)=YEAR(ДАННЫЕ!$BZ824),1,0),0)&amp;"u"&amp;D824&amp;"z"&amp;IF(ДАННЫЕ!$CL824&gt;0,IF(YEAR(ДАННЫЕ!$F$1)&gt;YEAR(ДАННЫЕ!$CL824),11,12),0)</f>
        <v>03mf0zpihbeCD0g0dlav0kstb0PPc0x0n0u0z0</v>
      </c>
      <c r="K824" s="28" t="str">
        <f ca="1">ДАННЫЕ!$I824&amp;"x"&amp;B824&amp;"w"&amp;IF(T824+ДАННЫЕ!AD824+ДАННЫЕ!AE824+ДАННЫЕ!AF824+ДАННЫЕ!AG824+ДАННЫЕ!AH824+ДАННЫЕ!$AL824+ДАННЫЕ!AI824+ДАННЫЕ!AJ824+ДАННЫЕ!AK824+ДАННЫЕ!AP824+ДАННЫЕ!AQ824+ДАННЫЕ!AR824+ДАННЫЕ!$AM824+ДАННЫЕ!$AN824+ДАННЫЕ!AS824+ДАННЫЕ!AT824&gt;0,1,0)&amp;IF(OR(T824=2,ДАННЫЕ!AD824=2,ДАННЫЕ!AE824=2,ДАННЫЕ!AF824=2,ДАННЫЕ!AG824=2,ДАННЫЕ!AH824=2,ДАННЫЕ!$AL824=2,ДАННЫЕ!AI824=2,ДАННЫЕ!AJ824=2,ДАННЫЕ!AK824=2,ДАННЫЕ!AP824=2,ДАННЫЕ!AQ824=2,ДАННЫЕ!AR824=2,ДАННЫЕ!$AM824=2,ДАННЫЕ!$AN824=2,ДАННЫЕ!AS824=2,ДАННЫЕ!AT824=2),2,0)&amp;"t"&amp;IF(T824&gt;0,"1"&amp;T824,"00")&amp;"f"&amp;IF(ДАННЫЕ!$AC824,"1"&amp;ДАННЫЕ!$AC824,"00")&amp;"b"&amp;IF(ДАННЫЕ!$AD824,"1"&amp;ДАННЫЕ!$AD824,"00")&amp;"g"&amp;IF(ДАННЫЕ!$AF824,"1"&amp;ДАННЫЕ!$AF824,"00")&amp;"c"&amp;IF(ДАННЫЕ!$AG824,"1"&amp;ДАННЫЕ!$AG824,"00")&amp;"i"&amp;IF(ДАННЫЕ!$AH824,"1"&amp;ДАННЫЕ!$AH824,"00")&amp;"r"&amp;IF(ДАННЫЕ!$AL824,"1"&amp;ДАННЫЕ!$AL824,"00")&amp;"m"&amp;IF(ДАННЫЕ!$AI824,"1"&amp;ДАННЫЕ!$AI824,"00")&amp;"hS"&amp;IF(ДАННЫЕ!$AJ824,"1"&amp;ДАННЫЕ!$AJ824,"00")&amp;"hZ"&amp;IF(ДАННЫЕ!$AK824,"1"&amp;ДАННЫЕ!$AK824,"00")&amp;"p"&amp;IF(ДАННЫЕ!$AP824,"1"&amp;ДАННЫЕ!$AP824,"00")&amp;"k"&amp;IF(ДАННЫЕ!$AQ824,"1"&amp;ДАННЫЕ!$AQ824,"00")&amp;"z"&amp;IF(ДАННЫЕ!$AR824,"1"&amp;ДАННЫЕ!$AR824,"00")&amp;"j"&amp;IF(ДАННЫЕ!$AM824,"1"&amp;ДАННЫЕ!$AM824,"00")&amp;"n"&amp;IF(ДАННЫЕ!$AN824,"1"&amp;ДАННЫЕ!$AN824,"00")&amp;"E"&amp;ДАННЫЕ!BI824&amp;"L"&amp;ДАННЫЕ!AO824&amp;"h"&amp;IF(ДАННЫЕ!$AU824&gt;0,1,0)&amp;"v"&amp;IF(ДАННЫЕ!$AW824&gt;0,1,0)&amp;"a"&amp;IF(ДАННЫЕ!$AS824,"1"&amp;ДАННЫЕ!$AS824,"00")&amp;"s"&amp;IF(ДАННЫЕ!$AT824,"1"&amp;ДАННЫЕ!$AT824,"00")&amp;"u"&amp;IF(ДАННЫЕ!$CJ824&gt;0,1,0)&amp;"y"&amp;B824&amp;"d"&amp;H824&amp;"e"&amp;F824&amp;G824</f>
        <v>x0w00t00f00b00g00c00i00r00m00hS00hZ00p00k00z00j00n00ELh0v0a00s00u0y0de</v>
      </c>
      <c r="L824" s="28" t="str">
        <f ca="1">ДАННЫЕ!$I824&amp;"VN"&amp;IF(ДАННЫЕ!AW824&gt;0,11,10)&amp;"CD"&amp;IF(ДАННЫЕ!BF824&gt;500,16,IF(ДАННЫЕ!BF824&gt;350,15,IF(ДАННЫЕ!BF824&gt;=200,14,IF(ДАННЫЕ!BF824&gt;=100,13,IF(ДАННЫЕ!BF824&gt;=50,12,IF(ДАННЫЕ!BF824&gt;0,11,10))))))&amp;"AR"&amp;IF(ДАННЫЕ!BX824&gt;0,1,0)&amp;"GD"&amp;B824&amp;"VV"&amp;IF(E824&gt;=5,IF(E824&lt;18,1,0),0)</f>
        <v>VN10CD10AR0GD0VV0</v>
      </c>
      <c r="M824" s="28" t="str">
        <f>ДАННЫЕ!$I824&amp;"b"&amp;ДАННЫЕ!$BI824&amp;"r"&amp;ДАННЫЕ!$BJ824&amp;"CD"&amp;IF(ДАННЫЕ!BF824&gt;0,IF(ДАННЫЕ!BF824&lt;200,1,IF(ДАННЫЕ!BF824&lt;350,2,3)),0)&amp;"h"&amp;IF(ДАННЫЕ!$BK824+ДАННЫЕ!$BL824+ДАННЫЕ!$BM824&gt;0,1,0)&amp;"x"&amp;ДАННЫЕ!$BK824&amp;"y"&amp;ДАННЫЕ!$BL824&amp;"z"&amp;ДАННЫЕ!$BM824&amp;"c"&amp;IF(ДАННЫЕ!$BK824+ДАННЫЕ!$BL824+ДАННЫЕ!$BM824=3,1,0)&amp;"a"&amp;IF(ДАННЫЕ!$BQ824+ДАННЫЕ!$BR824&gt;0,1,0)&amp;"d"&amp;ДАННЫЕ!$BQ824&amp;"v"&amp;ДАННЫЕ!$BR824&amp;"p"&amp;ДАННЫЕ!$BS824&amp;"n"&amp;ДАННЫЕ!$BU824&amp;"t"&amp;ДАННЫЕ!$BV824&amp;"o"&amp;ДАННЫЕ!$BT824&amp;"l"&amp;IF(ДАННЫЕ!$BN824&gt;0,1,0)&amp;ДАННЫЕ!$BN824&amp;"g"&amp;ДАННЫЕ!$BO824&amp;"s"&amp;ДАННЫЕ!$BP824&amp;"DZ"&amp;IF(ДАННЫЕ!B824-ДАННЫЕ!G824 &lt; 60,IF(ДАННЫЕ!B824-ДАННЫЕ!G824 &gt;= 0,1,0),0)&amp;"u"&amp;IF(ДАННЫЕ!$CJ824&gt;0,1,0)</f>
        <v>brCD0h0xyzc0a0dvpntol0gsDZ1u0</v>
      </c>
      <c r="N824" s="28" t="str">
        <f ca="1">ДАННЫЕ!$F824&amp;ДАННЫЕ!$I824&amp;"g"&amp;B824&amp;"cf"&amp;D824&amp;"a"&amp;IF(ДАННЫЕ!$BX824&gt;0,1,0)&amp;IF(ДАННЫЕ!$BF824&gt;500,1,IF(ДАННЫЕ!$BF824&gt;350,2,IF(ДАННЫЕ!$BF824&gt;=200,3,IF(ДАННЫЕ!$BF824&gt;=100,4,IF(ДАННЫЕ!$BF824&gt;=50,5,IF(ДАННЫЕ!$BF824&lt;50,6,0))))))&amp;"AR"&amp;IF(DATEDIF(ДАННЫЕ!$BX824,ДАННЫЕ!$F$1,"y")&gt;1,1,0)&amp;"VG"&amp;IF(ДАННЫЕ!$BH824="0",1,0)&amp;"o"&amp;IF(T824+ДАННЫЕ!$AF824+ДАННЫЕ!$AG824+ДАННЫЕ!$AH824+ДАННЫЕ!$AI824+ДАННЫЕ!$AJ824+ДАННЫЕ!$AP824+ДАННЫЕ!$AQ824+ДАННЫЕ!$AR824+ДАННЫЕ!$AU824+ДАННЫЕ!$AW824+ДАННЫЕ!$AS824+ДАННЫЕ!$AT824&gt;0,1,0)&amp;"x"&amp;ДАННЫЕ!$AG824&amp;"p"&amp;IF(ДАННЫЕ!$BY824&gt;0,1,0)&amp;"v"&amp;IF(ДАННЫЕ!$BZ824&gt;0,1,0)&amp;"n"&amp;ДАННЫЕ!$CA824&amp;"t"&amp;ДАННЫЕ!$AY824&amp;"k"&amp;ДАННЫЕ!$CB824&amp;"q"&amp;ДАННЫЕ!$CC824&amp;"w"&amp;ДАННЫЕ!$CD824&amp;"e"&amp;ДАННЫЕ!$CE824&amp;"m"&amp;ДАННЫЕ!$CF824&amp;"c"&amp;ДАННЫЕ!$CG824&amp;"z"&amp;ДАННЫЕ!$CH824&amp;"d"&amp;IF(H824=4,1,0)&amp;"s"&amp;IF(ДАННЫЕ!$J824=1,0,1)&amp;"u"&amp;IF(ДАННЫЕ!$CJ824&gt;0,1,0)</f>
        <v>g0cf0a06AR1VG0o0xp0v0ntkqwemczd0s1u0</v>
      </c>
      <c r="O824" s="28" t="str">
        <f>ДАННЫЕ!$I824&amp;"g"&amp;B824&amp;A824&amp;"f"&amp;P824&amp;"c"&amp;IF(ДАННЫЕ!$U824&gt;0,1,0)&amp;"s"&amp;IF(ДАННЫЕ!$Q824&gt;0,IF(YEAR(ДАННЫЕ!$F$1)=YEAR(ДАННЫЕ!$Q824),IF(MONTH(ДАННЫЕ!$F$1)=MONTH(ДАННЫЕ!$Q824),111,11),1),0)&amp;"i"&amp;IF(ДАННЫЕ!$R824+ДАННЫЕ!$S824+ДАННЫЕ!$T824=0,0,1)&amp;"h"&amp;IF(ДАННЫЕ!$P824&gt;0,1,0)&amp;"p"&amp;IF(ДАННЫЕ!$CI824&gt;0,IF(YEAR(ДАННЫЕ!$F$1)=YEAR(ДАННЫЕ!$CI824),IF(MONTH(ДАННЫЕ!$F$1)=MONTH(ДАННЫЕ!$CI824),111,11),1),0)&amp;"d"&amp;IF(ДАННЫЕ!$CJ824&gt;0,IF(YEAR(ДАННЫЕ!$F$1)=YEAR(ДАННЫЕ!$CJ824),IF(MONTH(ДАННЫЕ!$F$1)=MONTH(ДАННЫЕ!$CJ824),111,11),1),0)&amp;"o"&amp;IF(ДАННЫЕ!$CK824&gt;0,IF(MONTH(ДАННЫЕ!$F$1)=MONTH(ДАННЫЕ!$CK824),111,11),0)&amp;"v"&amp;IF(ДАННЫЕ!$BE824&gt;0,IF(MONTH(ДАННЫЕ!$F$1)=MONTH(ДАННЫЕ!$BE824),111,11),0)</f>
        <v>g00f0c0s0i0h0p0d0o0v0</v>
      </c>
      <c r="P824" s="15">
        <f t="shared" si="38"/>
        <v>0</v>
      </c>
      <c r="Q824" s="15">
        <f>IF(ДАННЫЕ!$F$1&gt;ДАННЫЕ!$N824,IF(YEAR(ДАННЫЕ!$F$1)=YEAR(ДАННЫЕ!M824),1,0),0)</f>
        <v>0</v>
      </c>
      <c r="R824" s="15">
        <f>IF(ДАННЫЕ!$F$1&gt;ДАННЫЕ!$N824,IF(YEAR(ДАННЫЕ!$F$1)=YEAR(ДАННЫЕ!N824),1,0),0)</f>
        <v>0</v>
      </c>
      <c r="S824" s="15">
        <f>IF(ДАННЫЕ!$AA824="2А",1,IF(ДАННЫЕ!$AA824="2Б",2,IF(ДАННЫЕ!$AA824="2В",3,IF(ДАННЫЕ!$AA824=3,4,IF(ДАННЫЕ!$AA824="4А",5,IF(ДАННЫЕ!$AA824="4Б",6,IF(ДАННЫЕ!$AA824="4В",7,IF(ДАННЫЕ!$AA824=5,8,0))))))))</f>
        <v>0</v>
      </c>
      <c r="T824" s="15">
        <f>IF(OR(ДАННЫЕ!$AC824=2,ДАННЫЕ!$AD824=2,ДАННЫЕ!$AE824=2),2,IF(OR(ДАННЫЕ!$AC824=1,ДАННЫЕ!$AD824=1,ДАННЫЕ!$AE824=1),1,0))</f>
        <v>0</v>
      </c>
    </row>
    <row r="825" spans="1:20" ht="15" customHeight="1" x14ac:dyDescent="0.2">
      <c r="A825" s="78">
        <f>IF(B825&gt;0,IF(MONTH(ДАННЫЕ!$F$1)=MONTH(ДАННЫЕ!$B825),1,0),0)</f>
        <v>0</v>
      </c>
      <c r="B825" s="14">
        <f>IF(ДАННЫЕ!$B825&gt;0,IF(YEAR(ДАННЫЕ!$F$1)=YEAR(ДАННЫЕ!$B825),1,0),0)</f>
        <v>0</v>
      </c>
      <c r="C825" s="14">
        <f>IF(ДАННЫЕ!$CM825&gt;0,IF(YEAR(ДАННЫЕ!$F$1)=YEAR(ДАННЫЕ!$CM825),1,0),0)</f>
        <v>0</v>
      </c>
      <c r="D825" s="14">
        <f>IF(ДАННЫЕ!$CJ825&gt;0,IF(ДАННЫЕ!$CL825&gt;ДАННЫЕ!$F$1,1,IF(ДАННЫЕ!$CL825&gt;0,0,1)),0)</f>
        <v>0</v>
      </c>
      <c r="E825" s="43" t="str">
        <f ca="1">IF(ДАННЫЕ!$F$1&gt;0,IF(ДАННЫЕ!$G825&gt;0,DATEDIF(ДАННЫЕ!$G825,ДАННЫЕ!$F$1,"y"),""),IF(ДАННЫЕ!$G825&gt;0,DATEDIF(ДАННЫЕ!$G825,TODAY(),"y"),""))</f>
        <v/>
      </c>
      <c r="F825" s="43" t="str">
        <f xml:space="preserve"> IF(ДАННЫЕ!$F825="М",IF(E825&gt;=18,IF(E825&lt;60,1,""),""),"")&amp;IF(ДАННЫЕ!$F825="Ж",IF(E825&gt;=18,IF(E825&lt;55,1,""),""),"")</f>
        <v/>
      </c>
      <c r="G825" s="43" t="str">
        <f xml:space="preserve"> IF(ДАННЫЕ!$F825="М",IF(E825&gt;=60,2,""),"")&amp;IF(ДАННЫЕ!$F825="Ж",IF(E825&gt;=55,2,""),"")</f>
        <v/>
      </c>
      <c r="H825" s="43" t="str">
        <f t="shared" ca="1" si="36"/>
        <v/>
      </c>
      <c r="I825" s="43" t="str">
        <f t="shared" ca="1" si="37"/>
        <v>03</v>
      </c>
      <c r="J825" s="28" t="str">
        <f ca="1">ДАННЫЕ!$F825&amp;H825&amp;I825&amp;ДАННЫЕ!$I825&amp;"m"&amp;IF(ДАННЫЕ!$I825&gt;0,IF(ДАННЫЕ!$J825&gt;0,0,1),"")&amp;"f"&amp;IF(ДАННЫЕ!$R825&gt;0,IF(YEAR(ДАННЫЕ!$F$1)=YEAR(ДАННЫЕ!$R825),1,0),0)&amp;"z"&amp;ДАННЫЕ!$R825&amp;"p"&amp;ДАННЫЕ!$S825&amp;"i"&amp;ДАННЫЕ!$T825&amp;"h"&amp;ДАННЫЕ!$K825&amp;"be"&amp;ДАННЫЕ!$BI825&amp;"CD"&amp;IF(ДАННЫЕ!BF825&gt;500,4,IF(ДАННЫЕ!BF825&gt;350,3,IF(ДАННЫЕ!BF825&gt;200,2,IF(ДАННЫЕ!BF825&gt;0,1,0))))&amp;"g"&amp;B825&amp;"d"&amp;H825&amp;"l"&amp;ДАННЫЕ!AT825&amp;"a"&amp;ДАННЫЕ!$V825&amp;"v"&amp;R825&amp;"k"&amp;ДАННЫЕ!$U825&amp;"s"&amp;ДАННЫЕ!$Y825&amp;"t"&amp;ДАННЫЕ!$X825&amp;"b"&amp;IF(ДАННЫЕ!$Q825&gt;1,1,0)&amp;"PP"&amp;ДАННЫЕ!Z825&amp;"c"&amp;S825&amp;"x"&amp;IF(ДАННЫЕ!$BY825&gt;0,IF(YEAR(ДАННЫЕ!$F$1)=YEAR(ДАННЫЕ!$BY825),1,0),0)&amp;"n"&amp;IF(ДАННЫЕ!$BZ825&gt;0,IF(YEAR(ДАННЫЕ!$F$1)=YEAR(ДАННЫЕ!$BZ825),1,0),0)&amp;"u"&amp;D825&amp;"z"&amp;IF(ДАННЫЕ!$CL825&gt;0,IF(YEAR(ДАННЫЕ!$F$1)&gt;YEAR(ДАННЫЕ!$CL825),11,12),0)</f>
        <v>03mf0zpihbeCD0g0dlav0kstb0PPc0x0n0u0z0</v>
      </c>
      <c r="K825" s="28" t="str">
        <f ca="1">ДАННЫЕ!$I825&amp;"x"&amp;B825&amp;"w"&amp;IF(T825+ДАННЫЕ!AD825+ДАННЫЕ!AE825+ДАННЫЕ!AF825+ДАННЫЕ!AG825+ДАННЫЕ!AH825+ДАННЫЕ!$AL825+ДАННЫЕ!AI825+ДАННЫЕ!AJ825+ДАННЫЕ!AK825+ДАННЫЕ!AP825+ДАННЫЕ!AQ825+ДАННЫЕ!AR825+ДАННЫЕ!$AM825+ДАННЫЕ!$AN825+ДАННЫЕ!AS825+ДАННЫЕ!AT825&gt;0,1,0)&amp;IF(OR(T825=2,ДАННЫЕ!AD825=2,ДАННЫЕ!AE825=2,ДАННЫЕ!AF825=2,ДАННЫЕ!AG825=2,ДАННЫЕ!AH825=2,ДАННЫЕ!$AL825=2,ДАННЫЕ!AI825=2,ДАННЫЕ!AJ825=2,ДАННЫЕ!AK825=2,ДАННЫЕ!AP825=2,ДАННЫЕ!AQ825=2,ДАННЫЕ!AR825=2,ДАННЫЕ!$AM825=2,ДАННЫЕ!$AN825=2,ДАННЫЕ!AS825=2,ДАННЫЕ!AT825=2),2,0)&amp;"t"&amp;IF(T825&gt;0,"1"&amp;T825,"00")&amp;"f"&amp;IF(ДАННЫЕ!$AC825,"1"&amp;ДАННЫЕ!$AC825,"00")&amp;"b"&amp;IF(ДАННЫЕ!$AD825,"1"&amp;ДАННЫЕ!$AD825,"00")&amp;"g"&amp;IF(ДАННЫЕ!$AF825,"1"&amp;ДАННЫЕ!$AF825,"00")&amp;"c"&amp;IF(ДАННЫЕ!$AG825,"1"&amp;ДАННЫЕ!$AG825,"00")&amp;"i"&amp;IF(ДАННЫЕ!$AH825,"1"&amp;ДАННЫЕ!$AH825,"00")&amp;"r"&amp;IF(ДАННЫЕ!$AL825,"1"&amp;ДАННЫЕ!$AL825,"00")&amp;"m"&amp;IF(ДАННЫЕ!$AI825,"1"&amp;ДАННЫЕ!$AI825,"00")&amp;"hS"&amp;IF(ДАННЫЕ!$AJ825,"1"&amp;ДАННЫЕ!$AJ825,"00")&amp;"hZ"&amp;IF(ДАННЫЕ!$AK825,"1"&amp;ДАННЫЕ!$AK825,"00")&amp;"p"&amp;IF(ДАННЫЕ!$AP825,"1"&amp;ДАННЫЕ!$AP825,"00")&amp;"k"&amp;IF(ДАННЫЕ!$AQ825,"1"&amp;ДАННЫЕ!$AQ825,"00")&amp;"z"&amp;IF(ДАННЫЕ!$AR825,"1"&amp;ДАННЫЕ!$AR825,"00")&amp;"j"&amp;IF(ДАННЫЕ!$AM825,"1"&amp;ДАННЫЕ!$AM825,"00")&amp;"n"&amp;IF(ДАННЫЕ!$AN825,"1"&amp;ДАННЫЕ!$AN825,"00")&amp;"E"&amp;ДАННЫЕ!BI825&amp;"L"&amp;ДАННЫЕ!AO825&amp;"h"&amp;IF(ДАННЫЕ!$AU825&gt;0,1,0)&amp;"v"&amp;IF(ДАННЫЕ!$AW825&gt;0,1,0)&amp;"a"&amp;IF(ДАННЫЕ!$AS825,"1"&amp;ДАННЫЕ!$AS825,"00")&amp;"s"&amp;IF(ДАННЫЕ!$AT825,"1"&amp;ДАННЫЕ!$AT825,"00")&amp;"u"&amp;IF(ДАННЫЕ!$CJ825&gt;0,1,0)&amp;"y"&amp;B825&amp;"d"&amp;H825&amp;"e"&amp;F825&amp;G825</f>
        <v>x0w00t00f00b00g00c00i00r00m00hS00hZ00p00k00z00j00n00ELh0v0a00s00u0y0de</v>
      </c>
      <c r="L825" s="28" t="str">
        <f ca="1">ДАННЫЕ!$I825&amp;"VN"&amp;IF(ДАННЫЕ!AW825&gt;0,11,10)&amp;"CD"&amp;IF(ДАННЫЕ!BF825&gt;500,16,IF(ДАННЫЕ!BF825&gt;350,15,IF(ДАННЫЕ!BF825&gt;=200,14,IF(ДАННЫЕ!BF825&gt;=100,13,IF(ДАННЫЕ!BF825&gt;=50,12,IF(ДАННЫЕ!BF825&gt;0,11,10))))))&amp;"AR"&amp;IF(ДАННЫЕ!BX825&gt;0,1,0)&amp;"GD"&amp;B825&amp;"VV"&amp;IF(E825&gt;=5,IF(E825&lt;18,1,0),0)</f>
        <v>VN10CD10AR0GD0VV0</v>
      </c>
      <c r="M825" s="28" t="str">
        <f>ДАННЫЕ!$I825&amp;"b"&amp;ДАННЫЕ!$BI825&amp;"r"&amp;ДАННЫЕ!$BJ825&amp;"CD"&amp;IF(ДАННЫЕ!BF825&gt;0,IF(ДАННЫЕ!BF825&lt;200,1,IF(ДАННЫЕ!BF825&lt;350,2,3)),0)&amp;"h"&amp;IF(ДАННЫЕ!$BK825+ДАННЫЕ!$BL825+ДАННЫЕ!$BM825&gt;0,1,0)&amp;"x"&amp;ДАННЫЕ!$BK825&amp;"y"&amp;ДАННЫЕ!$BL825&amp;"z"&amp;ДАННЫЕ!$BM825&amp;"c"&amp;IF(ДАННЫЕ!$BK825+ДАННЫЕ!$BL825+ДАННЫЕ!$BM825=3,1,0)&amp;"a"&amp;IF(ДАННЫЕ!$BQ825+ДАННЫЕ!$BR825&gt;0,1,0)&amp;"d"&amp;ДАННЫЕ!$BQ825&amp;"v"&amp;ДАННЫЕ!$BR825&amp;"p"&amp;ДАННЫЕ!$BS825&amp;"n"&amp;ДАННЫЕ!$BU825&amp;"t"&amp;ДАННЫЕ!$BV825&amp;"o"&amp;ДАННЫЕ!$BT825&amp;"l"&amp;IF(ДАННЫЕ!$BN825&gt;0,1,0)&amp;ДАННЫЕ!$BN825&amp;"g"&amp;ДАННЫЕ!$BO825&amp;"s"&amp;ДАННЫЕ!$BP825&amp;"DZ"&amp;IF(ДАННЫЕ!B825-ДАННЫЕ!G825 &lt; 60,IF(ДАННЫЕ!B825-ДАННЫЕ!G825 &gt;= 0,1,0),0)&amp;"u"&amp;IF(ДАННЫЕ!$CJ825&gt;0,1,0)</f>
        <v>brCD0h0xyzc0a0dvpntol0gsDZ1u0</v>
      </c>
      <c r="N825" s="28" t="str">
        <f ca="1">ДАННЫЕ!$F825&amp;ДАННЫЕ!$I825&amp;"g"&amp;B825&amp;"cf"&amp;D825&amp;"a"&amp;IF(ДАННЫЕ!$BX825&gt;0,1,0)&amp;IF(ДАННЫЕ!$BF825&gt;500,1,IF(ДАННЫЕ!$BF825&gt;350,2,IF(ДАННЫЕ!$BF825&gt;=200,3,IF(ДАННЫЕ!$BF825&gt;=100,4,IF(ДАННЫЕ!$BF825&gt;=50,5,IF(ДАННЫЕ!$BF825&lt;50,6,0))))))&amp;"AR"&amp;IF(DATEDIF(ДАННЫЕ!$BX825,ДАННЫЕ!$F$1,"y")&gt;1,1,0)&amp;"VG"&amp;IF(ДАННЫЕ!$BH825="0",1,0)&amp;"o"&amp;IF(T825+ДАННЫЕ!$AF825+ДАННЫЕ!$AG825+ДАННЫЕ!$AH825+ДАННЫЕ!$AI825+ДАННЫЕ!$AJ825+ДАННЫЕ!$AP825+ДАННЫЕ!$AQ825+ДАННЫЕ!$AR825+ДАННЫЕ!$AU825+ДАННЫЕ!$AW825+ДАННЫЕ!$AS825+ДАННЫЕ!$AT825&gt;0,1,0)&amp;"x"&amp;ДАННЫЕ!$AG825&amp;"p"&amp;IF(ДАННЫЕ!$BY825&gt;0,1,0)&amp;"v"&amp;IF(ДАННЫЕ!$BZ825&gt;0,1,0)&amp;"n"&amp;ДАННЫЕ!$CA825&amp;"t"&amp;ДАННЫЕ!$AY825&amp;"k"&amp;ДАННЫЕ!$CB825&amp;"q"&amp;ДАННЫЕ!$CC825&amp;"w"&amp;ДАННЫЕ!$CD825&amp;"e"&amp;ДАННЫЕ!$CE825&amp;"m"&amp;ДАННЫЕ!$CF825&amp;"c"&amp;ДАННЫЕ!$CG825&amp;"z"&amp;ДАННЫЕ!$CH825&amp;"d"&amp;IF(H825=4,1,0)&amp;"s"&amp;IF(ДАННЫЕ!$J825=1,0,1)&amp;"u"&amp;IF(ДАННЫЕ!$CJ825&gt;0,1,0)</f>
        <v>g0cf0a06AR1VG0o0xp0v0ntkqwemczd0s1u0</v>
      </c>
      <c r="O825" s="28" t="str">
        <f>ДАННЫЕ!$I825&amp;"g"&amp;B825&amp;A825&amp;"f"&amp;P825&amp;"c"&amp;IF(ДАННЫЕ!$U825&gt;0,1,0)&amp;"s"&amp;IF(ДАННЫЕ!$Q825&gt;0,IF(YEAR(ДАННЫЕ!$F$1)=YEAR(ДАННЫЕ!$Q825),IF(MONTH(ДАННЫЕ!$F$1)=MONTH(ДАННЫЕ!$Q825),111,11),1),0)&amp;"i"&amp;IF(ДАННЫЕ!$R825+ДАННЫЕ!$S825+ДАННЫЕ!$T825=0,0,1)&amp;"h"&amp;IF(ДАННЫЕ!$P825&gt;0,1,0)&amp;"p"&amp;IF(ДАННЫЕ!$CI825&gt;0,IF(YEAR(ДАННЫЕ!$F$1)=YEAR(ДАННЫЕ!$CI825),IF(MONTH(ДАННЫЕ!$F$1)=MONTH(ДАННЫЕ!$CI825),111,11),1),0)&amp;"d"&amp;IF(ДАННЫЕ!$CJ825&gt;0,IF(YEAR(ДАННЫЕ!$F$1)=YEAR(ДАННЫЕ!$CJ825),IF(MONTH(ДАННЫЕ!$F$1)=MONTH(ДАННЫЕ!$CJ825),111,11),1),0)&amp;"o"&amp;IF(ДАННЫЕ!$CK825&gt;0,IF(MONTH(ДАННЫЕ!$F$1)=MONTH(ДАННЫЕ!$CK825),111,11),0)&amp;"v"&amp;IF(ДАННЫЕ!$BE825&gt;0,IF(MONTH(ДАННЫЕ!$F$1)=MONTH(ДАННЫЕ!$BE825),111,11),0)</f>
        <v>g00f0c0s0i0h0p0d0o0v0</v>
      </c>
      <c r="P825" s="15">
        <f t="shared" si="38"/>
        <v>0</v>
      </c>
      <c r="Q825" s="15">
        <f>IF(ДАННЫЕ!$F$1&gt;ДАННЫЕ!$N825,IF(YEAR(ДАННЫЕ!$F$1)=YEAR(ДАННЫЕ!M825),1,0),0)</f>
        <v>0</v>
      </c>
      <c r="R825" s="15">
        <f>IF(ДАННЫЕ!$F$1&gt;ДАННЫЕ!$N825,IF(YEAR(ДАННЫЕ!$F$1)=YEAR(ДАННЫЕ!N825),1,0),0)</f>
        <v>0</v>
      </c>
      <c r="S825" s="15">
        <f>IF(ДАННЫЕ!$AA825="2А",1,IF(ДАННЫЕ!$AA825="2Б",2,IF(ДАННЫЕ!$AA825="2В",3,IF(ДАННЫЕ!$AA825=3,4,IF(ДАННЫЕ!$AA825="4А",5,IF(ДАННЫЕ!$AA825="4Б",6,IF(ДАННЫЕ!$AA825="4В",7,IF(ДАННЫЕ!$AA825=5,8,0))))))))</f>
        <v>0</v>
      </c>
      <c r="T825" s="15">
        <f>IF(OR(ДАННЫЕ!$AC825=2,ДАННЫЕ!$AD825=2,ДАННЫЕ!$AE825=2),2,IF(OR(ДАННЫЕ!$AC825=1,ДАННЫЕ!$AD825=1,ДАННЫЕ!$AE825=1),1,0))</f>
        <v>0</v>
      </c>
    </row>
    <row r="826" spans="1:20" ht="15" customHeight="1" x14ac:dyDescent="0.2">
      <c r="A826" s="78">
        <f>IF(B826&gt;0,IF(MONTH(ДАННЫЕ!$F$1)=MONTH(ДАННЫЕ!$B826),1,0),0)</f>
        <v>0</v>
      </c>
      <c r="B826" s="14">
        <f>IF(ДАННЫЕ!$B826&gt;0,IF(YEAR(ДАННЫЕ!$F$1)=YEAR(ДАННЫЕ!$B826),1,0),0)</f>
        <v>0</v>
      </c>
      <c r="C826" s="14">
        <f>IF(ДАННЫЕ!$CM826&gt;0,IF(YEAR(ДАННЫЕ!$F$1)=YEAR(ДАННЫЕ!$CM826),1,0),0)</f>
        <v>0</v>
      </c>
      <c r="D826" s="14">
        <f>IF(ДАННЫЕ!$CJ826&gt;0,IF(ДАННЫЕ!$CL826&gt;ДАННЫЕ!$F$1,1,IF(ДАННЫЕ!$CL826&gt;0,0,1)),0)</f>
        <v>0</v>
      </c>
      <c r="E826" s="43" t="str">
        <f ca="1">IF(ДАННЫЕ!$F$1&gt;0,IF(ДАННЫЕ!$G826&gt;0,DATEDIF(ДАННЫЕ!$G826,ДАННЫЕ!$F$1,"y"),""),IF(ДАННЫЕ!$G826&gt;0,DATEDIF(ДАННЫЕ!$G826,TODAY(),"y"),""))</f>
        <v/>
      </c>
      <c r="F826" s="43" t="str">
        <f xml:space="preserve"> IF(ДАННЫЕ!$F826="М",IF(E826&gt;=18,IF(E826&lt;60,1,""),""),"")&amp;IF(ДАННЫЕ!$F826="Ж",IF(E826&gt;=18,IF(E826&lt;55,1,""),""),"")</f>
        <v/>
      </c>
      <c r="G826" s="43" t="str">
        <f xml:space="preserve"> IF(ДАННЫЕ!$F826="М",IF(E826&gt;=60,2,""),"")&amp;IF(ДАННЫЕ!$F826="Ж",IF(E826&gt;=55,2,""),"")</f>
        <v/>
      </c>
      <c r="H826" s="43" t="str">
        <f t="shared" ca="1" si="36"/>
        <v/>
      </c>
      <c r="I826" s="43" t="str">
        <f t="shared" ca="1" si="37"/>
        <v>03</v>
      </c>
      <c r="J826" s="28" t="str">
        <f ca="1">ДАННЫЕ!$F826&amp;H826&amp;I826&amp;ДАННЫЕ!$I826&amp;"m"&amp;IF(ДАННЫЕ!$I826&gt;0,IF(ДАННЫЕ!$J826&gt;0,0,1),"")&amp;"f"&amp;IF(ДАННЫЕ!$R826&gt;0,IF(YEAR(ДАННЫЕ!$F$1)=YEAR(ДАННЫЕ!$R826),1,0),0)&amp;"z"&amp;ДАННЫЕ!$R826&amp;"p"&amp;ДАННЫЕ!$S826&amp;"i"&amp;ДАННЫЕ!$T826&amp;"h"&amp;ДАННЫЕ!$K826&amp;"be"&amp;ДАННЫЕ!$BI826&amp;"CD"&amp;IF(ДАННЫЕ!BF826&gt;500,4,IF(ДАННЫЕ!BF826&gt;350,3,IF(ДАННЫЕ!BF826&gt;200,2,IF(ДАННЫЕ!BF826&gt;0,1,0))))&amp;"g"&amp;B826&amp;"d"&amp;H826&amp;"l"&amp;ДАННЫЕ!AT826&amp;"a"&amp;ДАННЫЕ!$V826&amp;"v"&amp;R826&amp;"k"&amp;ДАННЫЕ!$U826&amp;"s"&amp;ДАННЫЕ!$Y826&amp;"t"&amp;ДАННЫЕ!$X826&amp;"b"&amp;IF(ДАННЫЕ!$Q826&gt;1,1,0)&amp;"PP"&amp;ДАННЫЕ!Z826&amp;"c"&amp;S826&amp;"x"&amp;IF(ДАННЫЕ!$BY826&gt;0,IF(YEAR(ДАННЫЕ!$F$1)=YEAR(ДАННЫЕ!$BY826),1,0),0)&amp;"n"&amp;IF(ДАННЫЕ!$BZ826&gt;0,IF(YEAR(ДАННЫЕ!$F$1)=YEAR(ДАННЫЕ!$BZ826),1,0),0)&amp;"u"&amp;D826&amp;"z"&amp;IF(ДАННЫЕ!$CL826&gt;0,IF(YEAR(ДАННЫЕ!$F$1)&gt;YEAR(ДАННЫЕ!$CL826),11,12),0)</f>
        <v>03mf0zpihbeCD0g0dlav0kstb0PPc0x0n0u0z0</v>
      </c>
      <c r="K826" s="28" t="str">
        <f ca="1">ДАННЫЕ!$I826&amp;"x"&amp;B826&amp;"w"&amp;IF(T826+ДАННЫЕ!AD826+ДАННЫЕ!AE826+ДАННЫЕ!AF826+ДАННЫЕ!AG826+ДАННЫЕ!AH826+ДАННЫЕ!$AL826+ДАННЫЕ!AI826+ДАННЫЕ!AJ826+ДАННЫЕ!AK826+ДАННЫЕ!AP826+ДАННЫЕ!AQ826+ДАННЫЕ!AR826+ДАННЫЕ!$AM826+ДАННЫЕ!$AN826+ДАННЫЕ!AS826+ДАННЫЕ!AT826&gt;0,1,0)&amp;IF(OR(T826=2,ДАННЫЕ!AD826=2,ДАННЫЕ!AE826=2,ДАННЫЕ!AF826=2,ДАННЫЕ!AG826=2,ДАННЫЕ!AH826=2,ДАННЫЕ!$AL826=2,ДАННЫЕ!AI826=2,ДАННЫЕ!AJ826=2,ДАННЫЕ!AK826=2,ДАННЫЕ!AP826=2,ДАННЫЕ!AQ826=2,ДАННЫЕ!AR826=2,ДАННЫЕ!$AM826=2,ДАННЫЕ!$AN826=2,ДАННЫЕ!AS826=2,ДАННЫЕ!AT826=2),2,0)&amp;"t"&amp;IF(T826&gt;0,"1"&amp;T826,"00")&amp;"f"&amp;IF(ДАННЫЕ!$AC826,"1"&amp;ДАННЫЕ!$AC826,"00")&amp;"b"&amp;IF(ДАННЫЕ!$AD826,"1"&amp;ДАННЫЕ!$AD826,"00")&amp;"g"&amp;IF(ДАННЫЕ!$AF826,"1"&amp;ДАННЫЕ!$AF826,"00")&amp;"c"&amp;IF(ДАННЫЕ!$AG826,"1"&amp;ДАННЫЕ!$AG826,"00")&amp;"i"&amp;IF(ДАННЫЕ!$AH826,"1"&amp;ДАННЫЕ!$AH826,"00")&amp;"r"&amp;IF(ДАННЫЕ!$AL826,"1"&amp;ДАННЫЕ!$AL826,"00")&amp;"m"&amp;IF(ДАННЫЕ!$AI826,"1"&amp;ДАННЫЕ!$AI826,"00")&amp;"hS"&amp;IF(ДАННЫЕ!$AJ826,"1"&amp;ДАННЫЕ!$AJ826,"00")&amp;"hZ"&amp;IF(ДАННЫЕ!$AK826,"1"&amp;ДАННЫЕ!$AK826,"00")&amp;"p"&amp;IF(ДАННЫЕ!$AP826,"1"&amp;ДАННЫЕ!$AP826,"00")&amp;"k"&amp;IF(ДАННЫЕ!$AQ826,"1"&amp;ДАННЫЕ!$AQ826,"00")&amp;"z"&amp;IF(ДАННЫЕ!$AR826,"1"&amp;ДАННЫЕ!$AR826,"00")&amp;"j"&amp;IF(ДАННЫЕ!$AM826,"1"&amp;ДАННЫЕ!$AM826,"00")&amp;"n"&amp;IF(ДАННЫЕ!$AN826,"1"&amp;ДАННЫЕ!$AN826,"00")&amp;"E"&amp;ДАННЫЕ!BI826&amp;"L"&amp;ДАННЫЕ!AO826&amp;"h"&amp;IF(ДАННЫЕ!$AU826&gt;0,1,0)&amp;"v"&amp;IF(ДАННЫЕ!$AW826&gt;0,1,0)&amp;"a"&amp;IF(ДАННЫЕ!$AS826,"1"&amp;ДАННЫЕ!$AS826,"00")&amp;"s"&amp;IF(ДАННЫЕ!$AT826,"1"&amp;ДАННЫЕ!$AT826,"00")&amp;"u"&amp;IF(ДАННЫЕ!$CJ826&gt;0,1,0)&amp;"y"&amp;B826&amp;"d"&amp;H826&amp;"e"&amp;F826&amp;G826</f>
        <v>x0w00t00f00b00g00c00i00r00m00hS00hZ00p00k00z00j00n00ELh0v0a00s00u0y0de</v>
      </c>
      <c r="L826" s="28" t="str">
        <f ca="1">ДАННЫЕ!$I826&amp;"VN"&amp;IF(ДАННЫЕ!AW826&gt;0,11,10)&amp;"CD"&amp;IF(ДАННЫЕ!BF826&gt;500,16,IF(ДАННЫЕ!BF826&gt;350,15,IF(ДАННЫЕ!BF826&gt;=200,14,IF(ДАННЫЕ!BF826&gt;=100,13,IF(ДАННЫЕ!BF826&gt;=50,12,IF(ДАННЫЕ!BF826&gt;0,11,10))))))&amp;"AR"&amp;IF(ДАННЫЕ!BX826&gt;0,1,0)&amp;"GD"&amp;B826&amp;"VV"&amp;IF(E826&gt;=5,IF(E826&lt;18,1,0),0)</f>
        <v>VN10CD10AR0GD0VV0</v>
      </c>
      <c r="M826" s="28" t="str">
        <f>ДАННЫЕ!$I826&amp;"b"&amp;ДАННЫЕ!$BI826&amp;"r"&amp;ДАННЫЕ!$BJ826&amp;"CD"&amp;IF(ДАННЫЕ!BF826&gt;0,IF(ДАННЫЕ!BF826&lt;200,1,IF(ДАННЫЕ!BF826&lt;350,2,3)),0)&amp;"h"&amp;IF(ДАННЫЕ!$BK826+ДАННЫЕ!$BL826+ДАННЫЕ!$BM826&gt;0,1,0)&amp;"x"&amp;ДАННЫЕ!$BK826&amp;"y"&amp;ДАННЫЕ!$BL826&amp;"z"&amp;ДАННЫЕ!$BM826&amp;"c"&amp;IF(ДАННЫЕ!$BK826+ДАННЫЕ!$BL826+ДАННЫЕ!$BM826=3,1,0)&amp;"a"&amp;IF(ДАННЫЕ!$BQ826+ДАННЫЕ!$BR826&gt;0,1,0)&amp;"d"&amp;ДАННЫЕ!$BQ826&amp;"v"&amp;ДАННЫЕ!$BR826&amp;"p"&amp;ДАННЫЕ!$BS826&amp;"n"&amp;ДАННЫЕ!$BU826&amp;"t"&amp;ДАННЫЕ!$BV826&amp;"o"&amp;ДАННЫЕ!$BT826&amp;"l"&amp;IF(ДАННЫЕ!$BN826&gt;0,1,0)&amp;ДАННЫЕ!$BN826&amp;"g"&amp;ДАННЫЕ!$BO826&amp;"s"&amp;ДАННЫЕ!$BP826&amp;"DZ"&amp;IF(ДАННЫЕ!B826-ДАННЫЕ!G826 &lt; 60,IF(ДАННЫЕ!B826-ДАННЫЕ!G826 &gt;= 0,1,0),0)&amp;"u"&amp;IF(ДАННЫЕ!$CJ826&gt;0,1,0)</f>
        <v>brCD0h0xyzc0a0dvpntol0gsDZ1u0</v>
      </c>
      <c r="N826" s="28" t="str">
        <f ca="1">ДАННЫЕ!$F826&amp;ДАННЫЕ!$I826&amp;"g"&amp;B826&amp;"cf"&amp;D826&amp;"a"&amp;IF(ДАННЫЕ!$BX826&gt;0,1,0)&amp;IF(ДАННЫЕ!$BF826&gt;500,1,IF(ДАННЫЕ!$BF826&gt;350,2,IF(ДАННЫЕ!$BF826&gt;=200,3,IF(ДАННЫЕ!$BF826&gt;=100,4,IF(ДАННЫЕ!$BF826&gt;=50,5,IF(ДАННЫЕ!$BF826&lt;50,6,0))))))&amp;"AR"&amp;IF(DATEDIF(ДАННЫЕ!$BX826,ДАННЫЕ!$F$1,"y")&gt;1,1,0)&amp;"VG"&amp;IF(ДАННЫЕ!$BH826="0",1,0)&amp;"o"&amp;IF(T826+ДАННЫЕ!$AF826+ДАННЫЕ!$AG826+ДАННЫЕ!$AH826+ДАННЫЕ!$AI826+ДАННЫЕ!$AJ826+ДАННЫЕ!$AP826+ДАННЫЕ!$AQ826+ДАННЫЕ!$AR826+ДАННЫЕ!$AU826+ДАННЫЕ!$AW826+ДАННЫЕ!$AS826+ДАННЫЕ!$AT826&gt;0,1,0)&amp;"x"&amp;ДАННЫЕ!$AG826&amp;"p"&amp;IF(ДАННЫЕ!$BY826&gt;0,1,0)&amp;"v"&amp;IF(ДАННЫЕ!$BZ826&gt;0,1,0)&amp;"n"&amp;ДАННЫЕ!$CA826&amp;"t"&amp;ДАННЫЕ!$AY826&amp;"k"&amp;ДАННЫЕ!$CB826&amp;"q"&amp;ДАННЫЕ!$CC826&amp;"w"&amp;ДАННЫЕ!$CD826&amp;"e"&amp;ДАННЫЕ!$CE826&amp;"m"&amp;ДАННЫЕ!$CF826&amp;"c"&amp;ДАННЫЕ!$CG826&amp;"z"&amp;ДАННЫЕ!$CH826&amp;"d"&amp;IF(H826=4,1,0)&amp;"s"&amp;IF(ДАННЫЕ!$J826=1,0,1)&amp;"u"&amp;IF(ДАННЫЕ!$CJ826&gt;0,1,0)</f>
        <v>g0cf0a06AR1VG0o0xp0v0ntkqwemczd0s1u0</v>
      </c>
      <c r="O826" s="28" t="str">
        <f>ДАННЫЕ!$I826&amp;"g"&amp;B826&amp;A826&amp;"f"&amp;P826&amp;"c"&amp;IF(ДАННЫЕ!$U826&gt;0,1,0)&amp;"s"&amp;IF(ДАННЫЕ!$Q826&gt;0,IF(YEAR(ДАННЫЕ!$F$1)=YEAR(ДАННЫЕ!$Q826),IF(MONTH(ДАННЫЕ!$F$1)=MONTH(ДАННЫЕ!$Q826),111,11),1),0)&amp;"i"&amp;IF(ДАННЫЕ!$R826+ДАННЫЕ!$S826+ДАННЫЕ!$T826=0,0,1)&amp;"h"&amp;IF(ДАННЫЕ!$P826&gt;0,1,0)&amp;"p"&amp;IF(ДАННЫЕ!$CI826&gt;0,IF(YEAR(ДАННЫЕ!$F$1)=YEAR(ДАННЫЕ!$CI826),IF(MONTH(ДАННЫЕ!$F$1)=MONTH(ДАННЫЕ!$CI826),111,11),1),0)&amp;"d"&amp;IF(ДАННЫЕ!$CJ826&gt;0,IF(YEAR(ДАННЫЕ!$F$1)=YEAR(ДАННЫЕ!$CJ826),IF(MONTH(ДАННЫЕ!$F$1)=MONTH(ДАННЫЕ!$CJ826),111,11),1),0)&amp;"o"&amp;IF(ДАННЫЕ!$CK826&gt;0,IF(MONTH(ДАННЫЕ!$F$1)=MONTH(ДАННЫЕ!$CK826),111,11),0)&amp;"v"&amp;IF(ДАННЫЕ!$BE826&gt;0,IF(MONTH(ДАННЫЕ!$F$1)=MONTH(ДАННЫЕ!$BE826),111,11),0)</f>
        <v>g00f0c0s0i0h0p0d0o0v0</v>
      </c>
      <c r="P826" s="15">
        <f t="shared" si="38"/>
        <v>0</v>
      </c>
      <c r="Q826" s="15">
        <f>IF(ДАННЫЕ!$F$1&gt;ДАННЫЕ!$N826,IF(YEAR(ДАННЫЕ!$F$1)=YEAR(ДАННЫЕ!M826),1,0),0)</f>
        <v>0</v>
      </c>
      <c r="R826" s="15">
        <f>IF(ДАННЫЕ!$F$1&gt;ДАННЫЕ!$N826,IF(YEAR(ДАННЫЕ!$F$1)=YEAR(ДАННЫЕ!N826),1,0),0)</f>
        <v>0</v>
      </c>
      <c r="S826" s="15">
        <f>IF(ДАННЫЕ!$AA826="2А",1,IF(ДАННЫЕ!$AA826="2Б",2,IF(ДАННЫЕ!$AA826="2В",3,IF(ДАННЫЕ!$AA826=3,4,IF(ДАННЫЕ!$AA826="4А",5,IF(ДАННЫЕ!$AA826="4Б",6,IF(ДАННЫЕ!$AA826="4В",7,IF(ДАННЫЕ!$AA826=5,8,0))))))))</f>
        <v>0</v>
      </c>
      <c r="T826" s="15">
        <f>IF(OR(ДАННЫЕ!$AC826=2,ДАННЫЕ!$AD826=2,ДАННЫЕ!$AE826=2),2,IF(OR(ДАННЫЕ!$AC826=1,ДАННЫЕ!$AD826=1,ДАННЫЕ!$AE826=1),1,0))</f>
        <v>0</v>
      </c>
    </row>
    <row r="827" spans="1:20" ht="15" customHeight="1" x14ac:dyDescent="0.2">
      <c r="A827" s="78">
        <f>IF(B827&gt;0,IF(MONTH(ДАННЫЕ!$F$1)=MONTH(ДАННЫЕ!$B827),1,0),0)</f>
        <v>0</v>
      </c>
      <c r="B827" s="14">
        <f>IF(ДАННЫЕ!$B827&gt;0,IF(YEAR(ДАННЫЕ!$F$1)=YEAR(ДАННЫЕ!$B827),1,0),0)</f>
        <v>0</v>
      </c>
      <c r="C827" s="14">
        <f>IF(ДАННЫЕ!$CM827&gt;0,IF(YEAR(ДАННЫЕ!$F$1)=YEAR(ДАННЫЕ!$CM827),1,0),0)</f>
        <v>0</v>
      </c>
      <c r="D827" s="14">
        <f>IF(ДАННЫЕ!$CJ827&gt;0,IF(ДАННЫЕ!$CL827&gt;ДАННЫЕ!$F$1,1,IF(ДАННЫЕ!$CL827&gt;0,0,1)),0)</f>
        <v>0</v>
      </c>
      <c r="E827" s="43" t="str">
        <f ca="1">IF(ДАННЫЕ!$F$1&gt;0,IF(ДАННЫЕ!$G827&gt;0,DATEDIF(ДАННЫЕ!$G827,ДАННЫЕ!$F$1,"y"),""),IF(ДАННЫЕ!$G827&gt;0,DATEDIF(ДАННЫЕ!$G827,TODAY(),"y"),""))</f>
        <v/>
      </c>
      <c r="F827" s="43" t="str">
        <f xml:space="preserve"> IF(ДАННЫЕ!$F827="М",IF(E827&gt;=18,IF(E827&lt;60,1,""),""),"")&amp;IF(ДАННЫЕ!$F827="Ж",IF(E827&gt;=18,IF(E827&lt;55,1,""),""),"")</f>
        <v/>
      </c>
      <c r="G827" s="43" t="str">
        <f xml:space="preserve"> IF(ДАННЫЕ!$F827="М",IF(E827&gt;=60,2,""),"")&amp;IF(ДАННЫЕ!$F827="Ж",IF(E827&gt;=55,2,""),"")</f>
        <v/>
      </c>
      <c r="H827" s="43" t="str">
        <f t="shared" ca="1" si="36"/>
        <v/>
      </c>
      <c r="I827" s="43" t="str">
        <f t="shared" ca="1" si="37"/>
        <v>03</v>
      </c>
      <c r="J827" s="28" t="str">
        <f ca="1">ДАННЫЕ!$F827&amp;H827&amp;I827&amp;ДАННЫЕ!$I827&amp;"m"&amp;IF(ДАННЫЕ!$I827&gt;0,IF(ДАННЫЕ!$J827&gt;0,0,1),"")&amp;"f"&amp;IF(ДАННЫЕ!$R827&gt;0,IF(YEAR(ДАННЫЕ!$F$1)=YEAR(ДАННЫЕ!$R827),1,0),0)&amp;"z"&amp;ДАННЫЕ!$R827&amp;"p"&amp;ДАННЫЕ!$S827&amp;"i"&amp;ДАННЫЕ!$T827&amp;"h"&amp;ДАННЫЕ!$K827&amp;"be"&amp;ДАННЫЕ!$BI827&amp;"CD"&amp;IF(ДАННЫЕ!BF827&gt;500,4,IF(ДАННЫЕ!BF827&gt;350,3,IF(ДАННЫЕ!BF827&gt;200,2,IF(ДАННЫЕ!BF827&gt;0,1,0))))&amp;"g"&amp;B827&amp;"d"&amp;H827&amp;"l"&amp;ДАННЫЕ!AT827&amp;"a"&amp;ДАННЫЕ!$V827&amp;"v"&amp;R827&amp;"k"&amp;ДАННЫЕ!$U827&amp;"s"&amp;ДАННЫЕ!$Y827&amp;"t"&amp;ДАННЫЕ!$X827&amp;"b"&amp;IF(ДАННЫЕ!$Q827&gt;1,1,0)&amp;"PP"&amp;ДАННЫЕ!Z827&amp;"c"&amp;S827&amp;"x"&amp;IF(ДАННЫЕ!$BY827&gt;0,IF(YEAR(ДАННЫЕ!$F$1)=YEAR(ДАННЫЕ!$BY827),1,0),0)&amp;"n"&amp;IF(ДАННЫЕ!$BZ827&gt;0,IF(YEAR(ДАННЫЕ!$F$1)=YEAR(ДАННЫЕ!$BZ827),1,0),0)&amp;"u"&amp;D827&amp;"z"&amp;IF(ДАННЫЕ!$CL827&gt;0,IF(YEAR(ДАННЫЕ!$F$1)&gt;YEAR(ДАННЫЕ!$CL827),11,12),0)</f>
        <v>03mf0zpihbeCD0g0dlav0kstb0PPc0x0n0u0z0</v>
      </c>
      <c r="K827" s="28" t="str">
        <f ca="1">ДАННЫЕ!$I827&amp;"x"&amp;B827&amp;"w"&amp;IF(T827+ДАННЫЕ!AD827+ДАННЫЕ!AE827+ДАННЫЕ!AF827+ДАННЫЕ!AG827+ДАННЫЕ!AH827+ДАННЫЕ!$AL827+ДАННЫЕ!AI827+ДАННЫЕ!AJ827+ДАННЫЕ!AK827+ДАННЫЕ!AP827+ДАННЫЕ!AQ827+ДАННЫЕ!AR827+ДАННЫЕ!$AM827+ДАННЫЕ!$AN827+ДАННЫЕ!AS827+ДАННЫЕ!AT827&gt;0,1,0)&amp;IF(OR(T827=2,ДАННЫЕ!AD827=2,ДАННЫЕ!AE827=2,ДАННЫЕ!AF827=2,ДАННЫЕ!AG827=2,ДАННЫЕ!AH827=2,ДАННЫЕ!$AL827=2,ДАННЫЕ!AI827=2,ДАННЫЕ!AJ827=2,ДАННЫЕ!AK827=2,ДАННЫЕ!AP827=2,ДАННЫЕ!AQ827=2,ДАННЫЕ!AR827=2,ДАННЫЕ!$AM827=2,ДАННЫЕ!$AN827=2,ДАННЫЕ!AS827=2,ДАННЫЕ!AT827=2),2,0)&amp;"t"&amp;IF(T827&gt;0,"1"&amp;T827,"00")&amp;"f"&amp;IF(ДАННЫЕ!$AC827,"1"&amp;ДАННЫЕ!$AC827,"00")&amp;"b"&amp;IF(ДАННЫЕ!$AD827,"1"&amp;ДАННЫЕ!$AD827,"00")&amp;"g"&amp;IF(ДАННЫЕ!$AF827,"1"&amp;ДАННЫЕ!$AF827,"00")&amp;"c"&amp;IF(ДАННЫЕ!$AG827,"1"&amp;ДАННЫЕ!$AG827,"00")&amp;"i"&amp;IF(ДАННЫЕ!$AH827,"1"&amp;ДАННЫЕ!$AH827,"00")&amp;"r"&amp;IF(ДАННЫЕ!$AL827,"1"&amp;ДАННЫЕ!$AL827,"00")&amp;"m"&amp;IF(ДАННЫЕ!$AI827,"1"&amp;ДАННЫЕ!$AI827,"00")&amp;"hS"&amp;IF(ДАННЫЕ!$AJ827,"1"&amp;ДАННЫЕ!$AJ827,"00")&amp;"hZ"&amp;IF(ДАННЫЕ!$AK827,"1"&amp;ДАННЫЕ!$AK827,"00")&amp;"p"&amp;IF(ДАННЫЕ!$AP827,"1"&amp;ДАННЫЕ!$AP827,"00")&amp;"k"&amp;IF(ДАННЫЕ!$AQ827,"1"&amp;ДАННЫЕ!$AQ827,"00")&amp;"z"&amp;IF(ДАННЫЕ!$AR827,"1"&amp;ДАННЫЕ!$AR827,"00")&amp;"j"&amp;IF(ДАННЫЕ!$AM827,"1"&amp;ДАННЫЕ!$AM827,"00")&amp;"n"&amp;IF(ДАННЫЕ!$AN827,"1"&amp;ДАННЫЕ!$AN827,"00")&amp;"E"&amp;ДАННЫЕ!BI827&amp;"L"&amp;ДАННЫЕ!AO827&amp;"h"&amp;IF(ДАННЫЕ!$AU827&gt;0,1,0)&amp;"v"&amp;IF(ДАННЫЕ!$AW827&gt;0,1,0)&amp;"a"&amp;IF(ДАННЫЕ!$AS827,"1"&amp;ДАННЫЕ!$AS827,"00")&amp;"s"&amp;IF(ДАННЫЕ!$AT827,"1"&amp;ДАННЫЕ!$AT827,"00")&amp;"u"&amp;IF(ДАННЫЕ!$CJ827&gt;0,1,0)&amp;"y"&amp;B827&amp;"d"&amp;H827&amp;"e"&amp;F827&amp;G827</f>
        <v>x0w00t00f00b00g00c00i00r00m00hS00hZ00p00k00z00j00n00ELh0v0a00s00u0y0de</v>
      </c>
      <c r="L827" s="28" t="str">
        <f ca="1">ДАННЫЕ!$I827&amp;"VN"&amp;IF(ДАННЫЕ!AW827&gt;0,11,10)&amp;"CD"&amp;IF(ДАННЫЕ!BF827&gt;500,16,IF(ДАННЫЕ!BF827&gt;350,15,IF(ДАННЫЕ!BF827&gt;=200,14,IF(ДАННЫЕ!BF827&gt;=100,13,IF(ДАННЫЕ!BF827&gt;=50,12,IF(ДАННЫЕ!BF827&gt;0,11,10))))))&amp;"AR"&amp;IF(ДАННЫЕ!BX827&gt;0,1,0)&amp;"GD"&amp;B827&amp;"VV"&amp;IF(E827&gt;=5,IF(E827&lt;18,1,0),0)</f>
        <v>VN10CD10AR0GD0VV0</v>
      </c>
      <c r="M827" s="28" t="str">
        <f>ДАННЫЕ!$I827&amp;"b"&amp;ДАННЫЕ!$BI827&amp;"r"&amp;ДАННЫЕ!$BJ827&amp;"CD"&amp;IF(ДАННЫЕ!BF827&gt;0,IF(ДАННЫЕ!BF827&lt;200,1,IF(ДАННЫЕ!BF827&lt;350,2,3)),0)&amp;"h"&amp;IF(ДАННЫЕ!$BK827+ДАННЫЕ!$BL827+ДАННЫЕ!$BM827&gt;0,1,0)&amp;"x"&amp;ДАННЫЕ!$BK827&amp;"y"&amp;ДАННЫЕ!$BL827&amp;"z"&amp;ДАННЫЕ!$BM827&amp;"c"&amp;IF(ДАННЫЕ!$BK827+ДАННЫЕ!$BL827+ДАННЫЕ!$BM827=3,1,0)&amp;"a"&amp;IF(ДАННЫЕ!$BQ827+ДАННЫЕ!$BR827&gt;0,1,0)&amp;"d"&amp;ДАННЫЕ!$BQ827&amp;"v"&amp;ДАННЫЕ!$BR827&amp;"p"&amp;ДАННЫЕ!$BS827&amp;"n"&amp;ДАННЫЕ!$BU827&amp;"t"&amp;ДАННЫЕ!$BV827&amp;"o"&amp;ДАННЫЕ!$BT827&amp;"l"&amp;IF(ДАННЫЕ!$BN827&gt;0,1,0)&amp;ДАННЫЕ!$BN827&amp;"g"&amp;ДАННЫЕ!$BO827&amp;"s"&amp;ДАННЫЕ!$BP827&amp;"DZ"&amp;IF(ДАННЫЕ!B827-ДАННЫЕ!G827 &lt; 60,IF(ДАННЫЕ!B827-ДАННЫЕ!G827 &gt;= 0,1,0),0)&amp;"u"&amp;IF(ДАННЫЕ!$CJ827&gt;0,1,0)</f>
        <v>brCD0h0xyzc0a0dvpntol0gsDZ1u0</v>
      </c>
      <c r="N827" s="28" t="str">
        <f ca="1">ДАННЫЕ!$F827&amp;ДАННЫЕ!$I827&amp;"g"&amp;B827&amp;"cf"&amp;D827&amp;"a"&amp;IF(ДАННЫЕ!$BX827&gt;0,1,0)&amp;IF(ДАННЫЕ!$BF827&gt;500,1,IF(ДАННЫЕ!$BF827&gt;350,2,IF(ДАННЫЕ!$BF827&gt;=200,3,IF(ДАННЫЕ!$BF827&gt;=100,4,IF(ДАННЫЕ!$BF827&gt;=50,5,IF(ДАННЫЕ!$BF827&lt;50,6,0))))))&amp;"AR"&amp;IF(DATEDIF(ДАННЫЕ!$BX827,ДАННЫЕ!$F$1,"y")&gt;1,1,0)&amp;"VG"&amp;IF(ДАННЫЕ!$BH827="0",1,0)&amp;"o"&amp;IF(T827+ДАННЫЕ!$AF827+ДАННЫЕ!$AG827+ДАННЫЕ!$AH827+ДАННЫЕ!$AI827+ДАННЫЕ!$AJ827+ДАННЫЕ!$AP827+ДАННЫЕ!$AQ827+ДАННЫЕ!$AR827+ДАННЫЕ!$AU827+ДАННЫЕ!$AW827+ДАННЫЕ!$AS827+ДАННЫЕ!$AT827&gt;0,1,0)&amp;"x"&amp;ДАННЫЕ!$AG827&amp;"p"&amp;IF(ДАННЫЕ!$BY827&gt;0,1,0)&amp;"v"&amp;IF(ДАННЫЕ!$BZ827&gt;0,1,0)&amp;"n"&amp;ДАННЫЕ!$CA827&amp;"t"&amp;ДАННЫЕ!$AY827&amp;"k"&amp;ДАННЫЕ!$CB827&amp;"q"&amp;ДАННЫЕ!$CC827&amp;"w"&amp;ДАННЫЕ!$CD827&amp;"e"&amp;ДАННЫЕ!$CE827&amp;"m"&amp;ДАННЫЕ!$CF827&amp;"c"&amp;ДАННЫЕ!$CG827&amp;"z"&amp;ДАННЫЕ!$CH827&amp;"d"&amp;IF(H827=4,1,0)&amp;"s"&amp;IF(ДАННЫЕ!$J827=1,0,1)&amp;"u"&amp;IF(ДАННЫЕ!$CJ827&gt;0,1,0)</f>
        <v>g0cf0a06AR1VG0o0xp0v0ntkqwemczd0s1u0</v>
      </c>
      <c r="O827" s="28" t="str">
        <f>ДАННЫЕ!$I827&amp;"g"&amp;B827&amp;A827&amp;"f"&amp;P827&amp;"c"&amp;IF(ДАННЫЕ!$U827&gt;0,1,0)&amp;"s"&amp;IF(ДАННЫЕ!$Q827&gt;0,IF(YEAR(ДАННЫЕ!$F$1)=YEAR(ДАННЫЕ!$Q827),IF(MONTH(ДАННЫЕ!$F$1)=MONTH(ДАННЫЕ!$Q827),111,11),1),0)&amp;"i"&amp;IF(ДАННЫЕ!$R827+ДАННЫЕ!$S827+ДАННЫЕ!$T827=0,0,1)&amp;"h"&amp;IF(ДАННЫЕ!$P827&gt;0,1,0)&amp;"p"&amp;IF(ДАННЫЕ!$CI827&gt;0,IF(YEAR(ДАННЫЕ!$F$1)=YEAR(ДАННЫЕ!$CI827),IF(MONTH(ДАННЫЕ!$F$1)=MONTH(ДАННЫЕ!$CI827),111,11),1),0)&amp;"d"&amp;IF(ДАННЫЕ!$CJ827&gt;0,IF(YEAR(ДАННЫЕ!$F$1)=YEAR(ДАННЫЕ!$CJ827),IF(MONTH(ДАННЫЕ!$F$1)=MONTH(ДАННЫЕ!$CJ827),111,11),1),0)&amp;"o"&amp;IF(ДАННЫЕ!$CK827&gt;0,IF(MONTH(ДАННЫЕ!$F$1)=MONTH(ДАННЫЕ!$CK827),111,11),0)&amp;"v"&amp;IF(ДАННЫЕ!$BE827&gt;0,IF(MONTH(ДАННЫЕ!$F$1)=MONTH(ДАННЫЕ!$BE827),111,11),0)</f>
        <v>g00f0c0s0i0h0p0d0o0v0</v>
      </c>
      <c r="P827" s="15">
        <f t="shared" si="38"/>
        <v>0</v>
      </c>
      <c r="Q827" s="15">
        <f>IF(ДАННЫЕ!$F$1&gt;ДАННЫЕ!$N827,IF(YEAR(ДАННЫЕ!$F$1)=YEAR(ДАННЫЕ!M827),1,0),0)</f>
        <v>0</v>
      </c>
      <c r="R827" s="15">
        <f>IF(ДАННЫЕ!$F$1&gt;ДАННЫЕ!$N827,IF(YEAR(ДАННЫЕ!$F$1)=YEAR(ДАННЫЕ!N827),1,0),0)</f>
        <v>0</v>
      </c>
      <c r="S827" s="15">
        <f>IF(ДАННЫЕ!$AA827="2А",1,IF(ДАННЫЕ!$AA827="2Б",2,IF(ДАННЫЕ!$AA827="2В",3,IF(ДАННЫЕ!$AA827=3,4,IF(ДАННЫЕ!$AA827="4А",5,IF(ДАННЫЕ!$AA827="4Б",6,IF(ДАННЫЕ!$AA827="4В",7,IF(ДАННЫЕ!$AA827=5,8,0))))))))</f>
        <v>0</v>
      </c>
      <c r="T827" s="15">
        <f>IF(OR(ДАННЫЕ!$AC827=2,ДАННЫЕ!$AD827=2,ДАННЫЕ!$AE827=2),2,IF(OR(ДАННЫЕ!$AC827=1,ДАННЫЕ!$AD827=1,ДАННЫЕ!$AE827=1),1,0))</f>
        <v>0</v>
      </c>
    </row>
    <row r="828" spans="1:20" ht="15" customHeight="1" x14ac:dyDescent="0.2">
      <c r="A828" s="78">
        <f>IF(B828&gt;0,IF(MONTH(ДАННЫЕ!$F$1)=MONTH(ДАННЫЕ!$B828),1,0),0)</f>
        <v>0</v>
      </c>
      <c r="B828" s="14">
        <f>IF(ДАННЫЕ!$B828&gt;0,IF(YEAR(ДАННЫЕ!$F$1)=YEAR(ДАННЫЕ!$B828),1,0),0)</f>
        <v>0</v>
      </c>
      <c r="C828" s="14">
        <f>IF(ДАННЫЕ!$CM828&gt;0,IF(YEAR(ДАННЫЕ!$F$1)=YEAR(ДАННЫЕ!$CM828),1,0),0)</f>
        <v>0</v>
      </c>
      <c r="D828" s="14">
        <f>IF(ДАННЫЕ!$CJ828&gt;0,IF(ДАННЫЕ!$CL828&gt;ДАННЫЕ!$F$1,1,IF(ДАННЫЕ!$CL828&gt;0,0,1)),0)</f>
        <v>0</v>
      </c>
      <c r="E828" s="43" t="str">
        <f ca="1">IF(ДАННЫЕ!$F$1&gt;0,IF(ДАННЫЕ!$G828&gt;0,DATEDIF(ДАННЫЕ!$G828,ДАННЫЕ!$F$1,"y"),""),IF(ДАННЫЕ!$G828&gt;0,DATEDIF(ДАННЫЕ!$G828,TODAY(),"y"),""))</f>
        <v/>
      </c>
      <c r="F828" s="43" t="str">
        <f xml:space="preserve"> IF(ДАННЫЕ!$F828="М",IF(E828&gt;=18,IF(E828&lt;60,1,""),""),"")&amp;IF(ДАННЫЕ!$F828="Ж",IF(E828&gt;=18,IF(E828&lt;55,1,""),""),"")</f>
        <v/>
      </c>
      <c r="G828" s="43" t="str">
        <f xml:space="preserve"> IF(ДАННЫЕ!$F828="М",IF(E828&gt;=60,2,""),"")&amp;IF(ДАННЫЕ!$F828="Ж",IF(E828&gt;=55,2,""),"")</f>
        <v/>
      </c>
      <c r="H828" s="43" t="str">
        <f t="shared" ca="1" si="36"/>
        <v/>
      </c>
      <c r="I828" s="43" t="str">
        <f t="shared" ca="1" si="37"/>
        <v>03</v>
      </c>
      <c r="J828" s="28" t="str">
        <f ca="1">ДАННЫЕ!$F828&amp;H828&amp;I828&amp;ДАННЫЕ!$I828&amp;"m"&amp;IF(ДАННЫЕ!$I828&gt;0,IF(ДАННЫЕ!$J828&gt;0,0,1),"")&amp;"f"&amp;IF(ДАННЫЕ!$R828&gt;0,IF(YEAR(ДАННЫЕ!$F$1)=YEAR(ДАННЫЕ!$R828),1,0),0)&amp;"z"&amp;ДАННЫЕ!$R828&amp;"p"&amp;ДАННЫЕ!$S828&amp;"i"&amp;ДАННЫЕ!$T828&amp;"h"&amp;ДАННЫЕ!$K828&amp;"be"&amp;ДАННЫЕ!$BI828&amp;"CD"&amp;IF(ДАННЫЕ!BF828&gt;500,4,IF(ДАННЫЕ!BF828&gt;350,3,IF(ДАННЫЕ!BF828&gt;200,2,IF(ДАННЫЕ!BF828&gt;0,1,0))))&amp;"g"&amp;B828&amp;"d"&amp;H828&amp;"l"&amp;ДАННЫЕ!AT828&amp;"a"&amp;ДАННЫЕ!$V828&amp;"v"&amp;R828&amp;"k"&amp;ДАННЫЕ!$U828&amp;"s"&amp;ДАННЫЕ!$Y828&amp;"t"&amp;ДАННЫЕ!$X828&amp;"b"&amp;IF(ДАННЫЕ!$Q828&gt;1,1,0)&amp;"PP"&amp;ДАННЫЕ!Z828&amp;"c"&amp;S828&amp;"x"&amp;IF(ДАННЫЕ!$BY828&gt;0,IF(YEAR(ДАННЫЕ!$F$1)=YEAR(ДАННЫЕ!$BY828),1,0),0)&amp;"n"&amp;IF(ДАННЫЕ!$BZ828&gt;0,IF(YEAR(ДАННЫЕ!$F$1)=YEAR(ДАННЫЕ!$BZ828),1,0),0)&amp;"u"&amp;D828&amp;"z"&amp;IF(ДАННЫЕ!$CL828&gt;0,IF(YEAR(ДАННЫЕ!$F$1)&gt;YEAR(ДАННЫЕ!$CL828),11,12),0)</f>
        <v>03mf0zpihbeCD0g0dlav0kstb0PPc0x0n0u0z0</v>
      </c>
      <c r="K828" s="28" t="str">
        <f ca="1">ДАННЫЕ!$I828&amp;"x"&amp;B828&amp;"w"&amp;IF(T828+ДАННЫЕ!AD828+ДАННЫЕ!AE828+ДАННЫЕ!AF828+ДАННЫЕ!AG828+ДАННЫЕ!AH828+ДАННЫЕ!$AL828+ДАННЫЕ!AI828+ДАННЫЕ!AJ828+ДАННЫЕ!AK828+ДАННЫЕ!AP828+ДАННЫЕ!AQ828+ДАННЫЕ!AR828+ДАННЫЕ!$AM828+ДАННЫЕ!$AN828+ДАННЫЕ!AS828+ДАННЫЕ!AT828&gt;0,1,0)&amp;IF(OR(T828=2,ДАННЫЕ!AD828=2,ДАННЫЕ!AE828=2,ДАННЫЕ!AF828=2,ДАННЫЕ!AG828=2,ДАННЫЕ!AH828=2,ДАННЫЕ!$AL828=2,ДАННЫЕ!AI828=2,ДАННЫЕ!AJ828=2,ДАННЫЕ!AK828=2,ДАННЫЕ!AP828=2,ДАННЫЕ!AQ828=2,ДАННЫЕ!AR828=2,ДАННЫЕ!$AM828=2,ДАННЫЕ!$AN828=2,ДАННЫЕ!AS828=2,ДАННЫЕ!AT828=2),2,0)&amp;"t"&amp;IF(T828&gt;0,"1"&amp;T828,"00")&amp;"f"&amp;IF(ДАННЫЕ!$AC828,"1"&amp;ДАННЫЕ!$AC828,"00")&amp;"b"&amp;IF(ДАННЫЕ!$AD828,"1"&amp;ДАННЫЕ!$AD828,"00")&amp;"g"&amp;IF(ДАННЫЕ!$AF828,"1"&amp;ДАННЫЕ!$AF828,"00")&amp;"c"&amp;IF(ДАННЫЕ!$AG828,"1"&amp;ДАННЫЕ!$AG828,"00")&amp;"i"&amp;IF(ДАННЫЕ!$AH828,"1"&amp;ДАННЫЕ!$AH828,"00")&amp;"r"&amp;IF(ДАННЫЕ!$AL828,"1"&amp;ДАННЫЕ!$AL828,"00")&amp;"m"&amp;IF(ДАННЫЕ!$AI828,"1"&amp;ДАННЫЕ!$AI828,"00")&amp;"hS"&amp;IF(ДАННЫЕ!$AJ828,"1"&amp;ДАННЫЕ!$AJ828,"00")&amp;"hZ"&amp;IF(ДАННЫЕ!$AK828,"1"&amp;ДАННЫЕ!$AK828,"00")&amp;"p"&amp;IF(ДАННЫЕ!$AP828,"1"&amp;ДАННЫЕ!$AP828,"00")&amp;"k"&amp;IF(ДАННЫЕ!$AQ828,"1"&amp;ДАННЫЕ!$AQ828,"00")&amp;"z"&amp;IF(ДАННЫЕ!$AR828,"1"&amp;ДАННЫЕ!$AR828,"00")&amp;"j"&amp;IF(ДАННЫЕ!$AM828,"1"&amp;ДАННЫЕ!$AM828,"00")&amp;"n"&amp;IF(ДАННЫЕ!$AN828,"1"&amp;ДАННЫЕ!$AN828,"00")&amp;"E"&amp;ДАННЫЕ!BI828&amp;"L"&amp;ДАННЫЕ!AO828&amp;"h"&amp;IF(ДАННЫЕ!$AU828&gt;0,1,0)&amp;"v"&amp;IF(ДАННЫЕ!$AW828&gt;0,1,0)&amp;"a"&amp;IF(ДАННЫЕ!$AS828,"1"&amp;ДАННЫЕ!$AS828,"00")&amp;"s"&amp;IF(ДАННЫЕ!$AT828,"1"&amp;ДАННЫЕ!$AT828,"00")&amp;"u"&amp;IF(ДАННЫЕ!$CJ828&gt;0,1,0)&amp;"y"&amp;B828&amp;"d"&amp;H828&amp;"e"&amp;F828&amp;G828</f>
        <v>x0w00t00f00b00g00c00i00r00m00hS00hZ00p00k00z00j00n00ELh0v0a00s00u0y0de</v>
      </c>
      <c r="L828" s="28" t="str">
        <f ca="1">ДАННЫЕ!$I828&amp;"VN"&amp;IF(ДАННЫЕ!AW828&gt;0,11,10)&amp;"CD"&amp;IF(ДАННЫЕ!BF828&gt;500,16,IF(ДАННЫЕ!BF828&gt;350,15,IF(ДАННЫЕ!BF828&gt;=200,14,IF(ДАННЫЕ!BF828&gt;=100,13,IF(ДАННЫЕ!BF828&gt;=50,12,IF(ДАННЫЕ!BF828&gt;0,11,10))))))&amp;"AR"&amp;IF(ДАННЫЕ!BX828&gt;0,1,0)&amp;"GD"&amp;B828&amp;"VV"&amp;IF(E828&gt;=5,IF(E828&lt;18,1,0),0)</f>
        <v>VN10CD10AR0GD0VV0</v>
      </c>
      <c r="M828" s="28" t="str">
        <f>ДАННЫЕ!$I828&amp;"b"&amp;ДАННЫЕ!$BI828&amp;"r"&amp;ДАННЫЕ!$BJ828&amp;"CD"&amp;IF(ДАННЫЕ!BF828&gt;0,IF(ДАННЫЕ!BF828&lt;200,1,IF(ДАННЫЕ!BF828&lt;350,2,3)),0)&amp;"h"&amp;IF(ДАННЫЕ!$BK828+ДАННЫЕ!$BL828+ДАННЫЕ!$BM828&gt;0,1,0)&amp;"x"&amp;ДАННЫЕ!$BK828&amp;"y"&amp;ДАННЫЕ!$BL828&amp;"z"&amp;ДАННЫЕ!$BM828&amp;"c"&amp;IF(ДАННЫЕ!$BK828+ДАННЫЕ!$BL828+ДАННЫЕ!$BM828=3,1,0)&amp;"a"&amp;IF(ДАННЫЕ!$BQ828+ДАННЫЕ!$BR828&gt;0,1,0)&amp;"d"&amp;ДАННЫЕ!$BQ828&amp;"v"&amp;ДАННЫЕ!$BR828&amp;"p"&amp;ДАННЫЕ!$BS828&amp;"n"&amp;ДАННЫЕ!$BU828&amp;"t"&amp;ДАННЫЕ!$BV828&amp;"o"&amp;ДАННЫЕ!$BT828&amp;"l"&amp;IF(ДАННЫЕ!$BN828&gt;0,1,0)&amp;ДАННЫЕ!$BN828&amp;"g"&amp;ДАННЫЕ!$BO828&amp;"s"&amp;ДАННЫЕ!$BP828&amp;"DZ"&amp;IF(ДАННЫЕ!B828-ДАННЫЕ!G828 &lt; 60,IF(ДАННЫЕ!B828-ДАННЫЕ!G828 &gt;= 0,1,0),0)&amp;"u"&amp;IF(ДАННЫЕ!$CJ828&gt;0,1,0)</f>
        <v>brCD0h0xyzc0a0dvpntol0gsDZ1u0</v>
      </c>
      <c r="N828" s="28" t="str">
        <f ca="1">ДАННЫЕ!$F828&amp;ДАННЫЕ!$I828&amp;"g"&amp;B828&amp;"cf"&amp;D828&amp;"a"&amp;IF(ДАННЫЕ!$BX828&gt;0,1,0)&amp;IF(ДАННЫЕ!$BF828&gt;500,1,IF(ДАННЫЕ!$BF828&gt;350,2,IF(ДАННЫЕ!$BF828&gt;=200,3,IF(ДАННЫЕ!$BF828&gt;=100,4,IF(ДАННЫЕ!$BF828&gt;=50,5,IF(ДАННЫЕ!$BF828&lt;50,6,0))))))&amp;"AR"&amp;IF(DATEDIF(ДАННЫЕ!$BX828,ДАННЫЕ!$F$1,"y")&gt;1,1,0)&amp;"VG"&amp;IF(ДАННЫЕ!$BH828="0",1,0)&amp;"o"&amp;IF(T828+ДАННЫЕ!$AF828+ДАННЫЕ!$AG828+ДАННЫЕ!$AH828+ДАННЫЕ!$AI828+ДАННЫЕ!$AJ828+ДАННЫЕ!$AP828+ДАННЫЕ!$AQ828+ДАННЫЕ!$AR828+ДАННЫЕ!$AU828+ДАННЫЕ!$AW828+ДАННЫЕ!$AS828+ДАННЫЕ!$AT828&gt;0,1,0)&amp;"x"&amp;ДАННЫЕ!$AG828&amp;"p"&amp;IF(ДАННЫЕ!$BY828&gt;0,1,0)&amp;"v"&amp;IF(ДАННЫЕ!$BZ828&gt;0,1,0)&amp;"n"&amp;ДАННЫЕ!$CA828&amp;"t"&amp;ДАННЫЕ!$AY828&amp;"k"&amp;ДАННЫЕ!$CB828&amp;"q"&amp;ДАННЫЕ!$CC828&amp;"w"&amp;ДАННЫЕ!$CD828&amp;"e"&amp;ДАННЫЕ!$CE828&amp;"m"&amp;ДАННЫЕ!$CF828&amp;"c"&amp;ДАННЫЕ!$CG828&amp;"z"&amp;ДАННЫЕ!$CH828&amp;"d"&amp;IF(H828=4,1,0)&amp;"s"&amp;IF(ДАННЫЕ!$J828=1,0,1)&amp;"u"&amp;IF(ДАННЫЕ!$CJ828&gt;0,1,0)</f>
        <v>g0cf0a06AR1VG0o0xp0v0ntkqwemczd0s1u0</v>
      </c>
      <c r="O828" s="28" t="str">
        <f>ДАННЫЕ!$I828&amp;"g"&amp;B828&amp;A828&amp;"f"&amp;P828&amp;"c"&amp;IF(ДАННЫЕ!$U828&gt;0,1,0)&amp;"s"&amp;IF(ДАННЫЕ!$Q828&gt;0,IF(YEAR(ДАННЫЕ!$F$1)=YEAR(ДАННЫЕ!$Q828),IF(MONTH(ДАННЫЕ!$F$1)=MONTH(ДАННЫЕ!$Q828),111,11),1),0)&amp;"i"&amp;IF(ДАННЫЕ!$R828+ДАННЫЕ!$S828+ДАННЫЕ!$T828=0,0,1)&amp;"h"&amp;IF(ДАННЫЕ!$P828&gt;0,1,0)&amp;"p"&amp;IF(ДАННЫЕ!$CI828&gt;0,IF(YEAR(ДАННЫЕ!$F$1)=YEAR(ДАННЫЕ!$CI828),IF(MONTH(ДАННЫЕ!$F$1)=MONTH(ДАННЫЕ!$CI828),111,11),1),0)&amp;"d"&amp;IF(ДАННЫЕ!$CJ828&gt;0,IF(YEAR(ДАННЫЕ!$F$1)=YEAR(ДАННЫЕ!$CJ828),IF(MONTH(ДАННЫЕ!$F$1)=MONTH(ДАННЫЕ!$CJ828),111,11),1),0)&amp;"o"&amp;IF(ДАННЫЕ!$CK828&gt;0,IF(MONTH(ДАННЫЕ!$F$1)=MONTH(ДАННЫЕ!$CK828),111,11),0)&amp;"v"&amp;IF(ДАННЫЕ!$BE828&gt;0,IF(MONTH(ДАННЫЕ!$F$1)=MONTH(ДАННЫЕ!$BE828),111,11),0)</f>
        <v>g00f0c0s0i0h0p0d0o0v0</v>
      </c>
      <c r="P828" s="15">
        <f t="shared" si="38"/>
        <v>0</v>
      </c>
      <c r="Q828" s="15">
        <f>IF(ДАННЫЕ!$F$1&gt;ДАННЫЕ!$N828,IF(YEAR(ДАННЫЕ!$F$1)=YEAR(ДАННЫЕ!M828),1,0),0)</f>
        <v>0</v>
      </c>
      <c r="R828" s="15">
        <f>IF(ДАННЫЕ!$F$1&gt;ДАННЫЕ!$N828,IF(YEAR(ДАННЫЕ!$F$1)=YEAR(ДАННЫЕ!N828),1,0),0)</f>
        <v>0</v>
      </c>
      <c r="S828" s="15">
        <f>IF(ДАННЫЕ!$AA828="2А",1,IF(ДАННЫЕ!$AA828="2Б",2,IF(ДАННЫЕ!$AA828="2В",3,IF(ДАННЫЕ!$AA828=3,4,IF(ДАННЫЕ!$AA828="4А",5,IF(ДАННЫЕ!$AA828="4Б",6,IF(ДАННЫЕ!$AA828="4В",7,IF(ДАННЫЕ!$AA828=5,8,0))))))))</f>
        <v>0</v>
      </c>
      <c r="T828" s="15">
        <f>IF(OR(ДАННЫЕ!$AC828=2,ДАННЫЕ!$AD828=2,ДАННЫЕ!$AE828=2),2,IF(OR(ДАННЫЕ!$AC828=1,ДАННЫЕ!$AD828=1,ДАННЫЕ!$AE828=1),1,0))</f>
        <v>0</v>
      </c>
    </row>
    <row r="829" spans="1:20" ht="15" customHeight="1" x14ac:dyDescent="0.2">
      <c r="A829" s="78">
        <f>IF(B829&gt;0,IF(MONTH(ДАННЫЕ!$F$1)=MONTH(ДАННЫЕ!$B829),1,0),0)</f>
        <v>0</v>
      </c>
      <c r="B829" s="14">
        <f>IF(ДАННЫЕ!$B829&gt;0,IF(YEAR(ДАННЫЕ!$F$1)=YEAR(ДАННЫЕ!$B829),1,0),0)</f>
        <v>0</v>
      </c>
      <c r="C829" s="14">
        <f>IF(ДАННЫЕ!$CM829&gt;0,IF(YEAR(ДАННЫЕ!$F$1)=YEAR(ДАННЫЕ!$CM829),1,0),0)</f>
        <v>0</v>
      </c>
      <c r="D829" s="14">
        <f>IF(ДАННЫЕ!$CJ829&gt;0,IF(ДАННЫЕ!$CL829&gt;ДАННЫЕ!$F$1,1,IF(ДАННЫЕ!$CL829&gt;0,0,1)),0)</f>
        <v>0</v>
      </c>
      <c r="E829" s="43" t="str">
        <f ca="1">IF(ДАННЫЕ!$F$1&gt;0,IF(ДАННЫЕ!$G829&gt;0,DATEDIF(ДАННЫЕ!$G829,ДАННЫЕ!$F$1,"y"),""),IF(ДАННЫЕ!$G829&gt;0,DATEDIF(ДАННЫЕ!$G829,TODAY(),"y"),""))</f>
        <v/>
      </c>
      <c r="F829" s="43" t="str">
        <f xml:space="preserve"> IF(ДАННЫЕ!$F829="М",IF(E829&gt;=18,IF(E829&lt;60,1,""),""),"")&amp;IF(ДАННЫЕ!$F829="Ж",IF(E829&gt;=18,IF(E829&lt;55,1,""),""),"")</f>
        <v/>
      </c>
      <c r="G829" s="43" t="str">
        <f xml:space="preserve"> IF(ДАННЫЕ!$F829="М",IF(E829&gt;=60,2,""),"")&amp;IF(ДАННЫЕ!$F829="Ж",IF(E829&gt;=55,2,""),"")</f>
        <v/>
      </c>
      <c r="H829" s="43" t="str">
        <f t="shared" ca="1" si="36"/>
        <v/>
      </c>
      <c r="I829" s="43" t="str">
        <f t="shared" ca="1" si="37"/>
        <v>03</v>
      </c>
      <c r="J829" s="28" t="str">
        <f ca="1">ДАННЫЕ!$F829&amp;H829&amp;I829&amp;ДАННЫЕ!$I829&amp;"m"&amp;IF(ДАННЫЕ!$I829&gt;0,IF(ДАННЫЕ!$J829&gt;0,0,1),"")&amp;"f"&amp;IF(ДАННЫЕ!$R829&gt;0,IF(YEAR(ДАННЫЕ!$F$1)=YEAR(ДАННЫЕ!$R829),1,0),0)&amp;"z"&amp;ДАННЫЕ!$R829&amp;"p"&amp;ДАННЫЕ!$S829&amp;"i"&amp;ДАННЫЕ!$T829&amp;"h"&amp;ДАННЫЕ!$K829&amp;"be"&amp;ДАННЫЕ!$BI829&amp;"CD"&amp;IF(ДАННЫЕ!BF829&gt;500,4,IF(ДАННЫЕ!BF829&gt;350,3,IF(ДАННЫЕ!BF829&gt;200,2,IF(ДАННЫЕ!BF829&gt;0,1,0))))&amp;"g"&amp;B829&amp;"d"&amp;H829&amp;"l"&amp;ДАННЫЕ!AT829&amp;"a"&amp;ДАННЫЕ!$V829&amp;"v"&amp;R829&amp;"k"&amp;ДАННЫЕ!$U829&amp;"s"&amp;ДАННЫЕ!$Y829&amp;"t"&amp;ДАННЫЕ!$X829&amp;"b"&amp;IF(ДАННЫЕ!$Q829&gt;1,1,0)&amp;"PP"&amp;ДАННЫЕ!Z829&amp;"c"&amp;S829&amp;"x"&amp;IF(ДАННЫЕ!$BY829&gt;0,IF(YEAR(ДАННЫЕ!$F$1)=YEAR(ДАННЫЕ!$BY829),1,0),0)&amp;"n"&amp;IF(ДАННЫЕ!$BZ829&gt;0,IF(YEAR(ДАННЫЕ!$F$1)=YEAR(ДАННЫЕ!$BZ829),1,0),0)&amp;"u"&amp;D829&amp;"z"&amp;IF(ДАННЫЕ!$CL829&gt;0,IF(YEAR(ДАННЫЕ!$F$1)&gt;YEAR(ДАННЫЕ!$CL829),11,12),0)</f>
        <v>03mf0zpihbeCD0g0dlav0kstb0PPc0x0n0u0z0</v>
      </c>
      <c r="K829" s="28" t="str">
        <f ca="1">ДАННЫЕ!$I829&amp;"x"&amp;B829&amp;"w"&amp;IF(T829+ДАННЫЕ!AD829+ДАННЫЕ!AE829+ДАННЫЕ!AF829+ДАННЫЕ!AG829+ДАННЫЕ!AH829+ДАННЫЕ!$AL829+ДАННЫЕ!AI829+ДАННЫЕ!AJ829+ДАННЫЕ!AK829+ДАННЫЕ!AP829+ДАННЫЕ!AQ829+ДАННЫЕ!AR829+ДАННЫЕ!$AM829+ДАННЫЕ!$AN829+ДАННЫЕ!AS829+ДАННЫЕ!AT829&gt;0,1,0)&amp;IF(OR(T829=2,ДАННЫЕ!AD829=2,ДАННЫЕ!AE829=2,ДАННЫЕ!AF829=2,ДАННЫЕ!AG829=2,ДАННЫЕ!AH829=2,ДАННЫЕ!$AL829=2,ДАННЫЕ!AI829=2,ДАННЫЕ!AJ829=2,ДАННЫЕ!AK829=2,ДАННЫЕ!AP829=2,ДАННЫЕ!AQ829=2,ДАННЫЕ!AR829=2,ДАННЫЕ!$AM829=2,ДАННЫЕ!$AN829=2,ДАННЫЕ!AS829=2,ДАННЫЕ!AT829=2),2,0)&amp;"t"&amp;IF(T829&gt;0,"1"&amp;T829,"00")&amp;"f"&amp;IF(ДАННЫЕ!$AC829,"1"&amp;ДАННЫЕ!$AC829,"00")&amp;"b"&amp;IF(ДАННЫЕ!$AD829,"1"&amp;ДАННЫЕ!$AD829,"00")&amp;"g"&amp;IF(ДАННЫЕ!$AF829,"1"&amp;ДАННЫЕ!$AF829,"00")&amp;"c"&amp;IF(ДАННЫЕ!$AG829,"1"&amp;ДАННЫЕ!$AG829,"00")&amp;"i"&amp;IF(ДАННЫЕ!$AH829,"1"&amp;ДАННЫЕ!$AH829,"00")&amp;"r"&amp;IF(ДАННЫЕ!$AL829,"1"&amp;ДАННЫЕ!$AL829,"00")&amp;"m"&amp;IF(ДАННЫЕ!$AI829,"1"&amp;ДАННЫЕ!$AI829,"00")&amp;"hS"&amp;IF(ДАННЫЕ!$AJ829,"1"&amp;ДАННЫЕ!$AJ829,"00")&amp;"hZ"&amp;IF(ДАННЫЕ!$AK829,"1"&amp;ДАННЫЕ!$AK829,"00")&amp;"p"&amp;IF(ДАННЫЕ!$AP829,"1"&amp;ДАННЫЕ!$AP829,"00")&amp;"k"&amp;IF(ДАННЫЕ!$AQ829,"1"&amp;ДАННЫЕ!$AQ829,"00")&amp;"z"&amp;IF(ДАННЫЕ!$AR829,"1"&amp;ДАННЫЕ!$AR829,"00")&amp;"j"&amp;IF(ДАННЫЕ!$AM829,"1"&amp;ДАННЫЕ!$AM829,"00")&amp;"n"&amp;IF(ДАННЫЕ!$AN829,"1"&amp;ДАННЫЕ!$AN829,"00")&amp;"E"&amp;ДАННЫЕ!BI829&amp;"L"&amp;ДАННЫЕ!AO829&amp;"h"&amp;IF(ДАННЫЕ!$AU829&gt;0,1,0)&amp;"v"&amp;IF(ДАННЫЕ!$AW829&gt;0,1,0)&amp;"a"&amp;IF(ДАННЫЕ!$AS829,"1"&amp;ДАННЫЕ!$AS829,"00")&amp;"s"&amp;IF(ДАННЫЕ!$AT829,"1"&amp;ДАННЫЕ!$AT829,"00")&amp;"u"&amp;IF(ДАННЫЕ!$CJ829&gt;0,1,0)&amp;"y"&amp;B829&amp;"d"&amp;H829&amp;"e"&amp;F829&amp;G829</f>
        <v>x0w00t00f00b00g00c00i00r00m00hS00hZ00p00k00z00j00n00ELh0v0a00s00u0y0de</v>
      </c>
      <c r="L829" s="28" t="str">
        <f ca="1">ДАННЫЕ!$I829&amp;"VN"&amp;IF(ДАННЫЕ!AW829&gt;0,11,10)&amp;"CD"&amp;IF(ДАННЫЕ!BF829&gt;500,16,IF(ДАННЫЕ!BF829&gt;350,15,IF(ДАННЫЕ!BF829&gt;=200,14,IF(ДАННЫЕ!BF829&gt;=100,13,IF(ДАННЫЕ!BF829&gt;=50,12,IF(ДАННЫЕ!BF829&gt;0,11,10))))))&amp;"AR"&amp;IF(ДАННЫЕ!BX829&gt;0,1,0)&amp;"GD"&amp;B829&amp;"VV"&amp;IF(E829&gt;=5,IF(E829&lt;18,1,0),0)</f>
        <v>VN10CD10AR0GD0VV0</v>
      </c>
      <c r="M829" s="28" t="str">
        <f>ДАННЫЕ!$I829&amp;"b"&amp;ДАННЫЕ!$BI829&amp;"r"&amp;ДАННЫЕ!$BJ829&amp;"CD"&amp;IF(ДАННЫЕ!BF829&gt;0,IF(ДАННЫЕ!BF829&lt;200,1,IF(ДАННЫЕ!BF829&lt;350,2,3)),0)&amp;"h"&amp;IF(ДАННЫЕ!$BK829+ДАННЫЕ!$BL829+ДАННЫЕ!$BM829&gt;0,1,0)&amp;"x"&amp;ДАННЫЕ!$BK829&amp;"y"&amp;ДАННЫЕ!$BL829&amp;"z"&amp;ДАННЫЕ!$BM829&amp;"c"&amp;IF(ДАННЫЕ!$BK829+ДАННЫЕ!$BL829+ДАННЫЕ!$BM829=3,1,0)&amp;"a"&amp;IF(ДАННЫЕ!$BQ829+ДАННЫЕ!$BR829&gt;0,1,0)&amp;"d"&amp;ДАННЫЕ!$BQ829&amp;"v"&amp;ДАННЫЕ!$BR829&amp;"p"&amp;ДАННЫЕ!$BS829&amp;"n"&amp;ДАННЫЕ!$BU829&amp;"t"&amp;ДАННЫЕ!$BV829&amp;"o"&amp;ДАННЫЕ!$BT829&amp;"l"&amp;IF(ДАННЫЕ!$BN829&gt;0,1,0)&amp;ДАННЫЕ!$BN829&amp;"g"&amp;ДАННЫЕ!$BO829&amp;"s"&amp;ДАННЫЕ!$BP829&amp;"DZ"&amp;IF(ДАННЫЕ!B829-ДАННЫЕ!G829 &lt; 60,IF(ДАННЫЕ!B829-ДАННЫЕ!G829 &gt;= 0,1,0),0)&amp;"u"&amp;IF(ДАННЫЕ!$CJ829&gt;0,1,0)</f>
        <v>brCD0h0xyzc0a0dvpntol0gsDZ1u0</v>
      </c>
      <c r="N829" s="28" t="str">
        <f ca="1">ДАННЫЕ!$F829&amp;ДАННЫЕ!$I829&amp;"g"&amp;B829&amp;"cf"&amp;D829&amp;"a"&amp;IF(ДАННЫЕ!$BX829&gt;0,1,0)&amp;IF(ДАННЫЕ!$BF829&gt;500,1,IF(ДАННЫЕ!$BF829&gt;350,2,IF(ДАННЫЕ!$BF829&gt;=200,3,IF(ДАННЫЕ!$BF829&gt;=100,4,IF(ДАННЫЕ!$BF829&gt;=50,5,IF(ДАННЫЕ!$BF829&lt;50,6,0))))))&amp;"AR"&amp;IF(DATEDIF(ДАННЫЕ!$BX829,ДАННЫЕ!$F$1,"y")&gt;1,1,0)&amp;"VG"&amp;IF(ДАННЫЕ!$BH829="0",1,0)&amp;"o"&amp;IF(T829+ДАННЫЕ!$AF829+ДАННЫЕ!$AG829+ДАННЫЕ!$AH829+ДАННЫЕ!$AI829+ДАННЫЕ!$AJ829+ДАННЫЕ!$AP829+ДАННЫЕ!$AQ829+ДАННЫЕ!$AR829+ДАННЫЕ!$AU829+ДАННЫЕ!$AW829+ДАННЫЕ!$AS829+ДАННЫЕ!$AT829&gt;0,1,0)&amp;"x"&amp;ДАННЫЕ!$AG829&amp;"p"&amp;IF(ДАННЫЕ!$BY829&gt;0,1,0)&amp;"v"&amp;IF(ДАННЫЕ!$BZ829&gt;0,1,0)&amp;"n"&amp;ДАННЫЕ!$CA829&amp;"t"&amp;ДАННЫЕ!$AY829&amp;"k"&amp;ДАННЫЕ!$CB829&amp;"q"&amp;ДАННЫЕ!$CC829&amp;"w"&amp;ДАННЫЕ!$CD829&amp;"e"&amp;ДАННЫЕ!$CE829&amp;"m"&amp;ДАННЫЕ!$CF829&amp;"c"&amp;ДАННЫЕ!$CG829&amp;"z"&amp;ДАННЫЕ!$CH829&amp;"d"&amp;IF(H829=4,1,0)&amp;"s"&amp;IF(ДАННЫЕ!$J829=1,0,1)&amp;"u"&amp;IF(ДАННЫЕ!$CJ829&gt;0,1,0)</f>
        <v>g0cf0a06AR1VG0o0xp0v0ntkqwemczd0s1u0</v>
      </c>
      <c r="O829" s="28" t="str">
        <f>ДАННЫЕ!$I829&amp;"g"&amp;B829&amp;A829&amp;"f"&amp;P829&amp;"c"&amp;IF(ДАННЫЕ!$U829&gt;0,1,0)&amp;"s"&amp;IF(ДАННЫЕ!$Q829&gt;0,IF(YEAR(ДАННЫЕ!$F$1)=YEAR(ДАННЫЕ!$Q829),IF(MONTH(ДАННЫЕ!$F$1)=MONTH(ДАННЫЕ!$Q829),111,11),1),0)&amp;"i"&amp;IF(ДАННЫЕ!$R829+ДАННЫЕ!$S829+ДАННЫЕ!$T829=0,0,1)&amp;"h"&amp;IF(ДАННЫЕ!$P829&gt;0,1,0)&amp;"p"&amp;IF(ДАННЫЕ!$CI829&gt;0,IF(YEAR(ДАННЫЕ!$F$1)=YEAR(ДАННЫЕ!$CI829),IF(MONTH(ДАННЫЕ!$F$1)=MONTH(ДАННЫЕ!$CI829),111,11),1),0)&amp;"d"&amp;IF(ДАННЫЕ!$CJ829&gt;0,IF(YEAR(ДАННЫЕ!$F$1)=YEAR(ДАННЫЕ!$CJ829),IF(MONTH(ДАННЫЕ!$F$1)=MONTH(ДАННЫЕ!$CJ829),111,11),1),0)&amp;"o"&amp;IF(ДАННЫЕ!$CK829&gt;0,IF(MONTH(ДАННЫЕ!$F$1)=MONTH(ДАННЫЕ!$CK829),111,11),0)&amp;"v"&amp;IF(ДАННЫЕ!$BE829&gt;0,IF(MONTH(ДАННЫЕ!$F$1)=MONTH(ДАННЫЕ!$BE829),111,11),0)</f>
        <v>g00f0c0s0i0h0p0d0o0v0</v>
      </c>
      <c r="P829" s="15">
        <f t="shared" si="38"/>
        <v>0</v>
      </c>
      <c r="Q829" s="15">
        <f>IF(ДАННЫЕ!$F$1&gt;ДАННЫЕ!$N829,IF(YEAR(ДАННЫЕ!$F$1)=YEAR(ДАННЫЕ!M829),1,0),0)</f>
        <v>0</v>
      </c>
      <c r="R829" s="15">
        <f>IF(ДАННЫЕ!$F$1&gt;ДАННЫЕ!$N829,IF(YEAR(ДАННЫЕ!$F$1)=YEAR(ДАННЫЕ!N829),1,0),0)</f>
        <v>0</v>
      </c>
      <c r="S829" s="15">
        <f>IF(ДАННЫЕ!$AA829="2А",1,IF(ДАННЫЕ!$AA829="2Б",2,IF(ДАННЫЕ!$AA829="2В",3,IF(ДАННЫЕ!$AA829=3,4,IF(ДАННЫЕ!$AA829="4А",5,IF(ДАННЫЕ!$AA829="4Б",6,IF(ДАННЫЕ!$AA829="4В",7,IF(ДАННЫЕ!$AA829=5,8,0))))))))</f>
        <v>0</v>
      </c>
      <c r="T829" s="15">
        <f>IF(OR(ДАННЫЕ!$AC829=2,ДАННЫЕ!$AD829=2,ДАННЫЕ!$AE829=2),2,IF(OR(ДАННЫЕ!$AC829=1,ДАННЫЕ!$AD829=1,ДАННЫЕ!$AE829=1),1,0))</f>
        <v>0</v>
      </c>
    </row>
    <row r="830" spans="1:20" ht="15" customHeight="1" x14ac:dyDescent="0.2">
      <c r="A830" s="78">
        <f>IF(B830&gt;0,IF(MONTH(ДАННЫЕ!$F$1)=MONTH(ДАННЫЕ!$B830),1,0),0)</f>
        <v>0</v>
      </c>
      <c r="B830" s="14">
        <f>IF(ДАННЫЕ!$B830&gt;0,IF(YEAR(ДАННЫЕ!$F$1)=YEAR(ДАННЫЕ!$B830),1,0),0)</f>
        <v>0</v>
      </c>
      <c r="C830" s="14">
        <f>IF(ДАННЫЕ!$CM830&gt;0,IF(YEAR(ДАННЫЕ!$F$1)=YEAR(ДАННЫЕ!$CM830),1,0),0)</f>
        <v>0</v>
      </c>
      <c r="D830" s="14">
        <f>IF(ДАННЫЕ!$CJ830&gt;0,IF(ДАННЫЕ!$CL830&gt;ДАННЫЕ!$F$1,1,IF(ДАННЫЕ!$CL830&gt;0,0,1)),0)</f>
        <v>0</v>
      </c>
      <c r="E830" s="43" t="str">
        <f ca="1">IF(ДАННЫЕ!$F$1&gt;0,IF(ДАННЫЕ!$G830&gt;0,DATEDIF(ДАННЫЕ!$G830,ДАННЫЕ!$F$1,"y"),""),IF(ДАННЫЕ!$G830&gt;0,DATEDIF(ДАННЫЕ!$G830,TODAY(),"y"),""))</f>
        <v/>
      </c>
      <c r="F830" s="43" t="str">
        <f xml:space="preserve"> IF(ДАННЫЕ!$F830="М",IF(E830&gt;=18,IF(E830&lt;60,1,""),""),"")&amp;IF(ДАННЫЕ!$F830="Ж",IF(E830&gt;=18,IF(E830&lt;55,1,""),""),"")</f>
        <v/>
      </c>
      <c r="G830" s="43" t="str">
        <f xml:space="preserve"> IF(ДАННЫЕ!$F830="М",IF(E830&gt;=60,2,""),"")&amp;IF(ДАННЫЕ!$F830="Ж",IF(E830&gt;=55,2,""),"")</f>
        <v/>
      </c>
      <c r="H830" s="43" t="str">
        <f t="shared" ca="1" si="36"/>
        <v/>
      </c>
      <c r="I830" s="43" t="str">
        <f t="shared" ca="1" si="37"/>
        <v>03</v>
      </c>
      <c r="J830" s="28" t="str">
        <f ca="1">ДАННЫЕ!$F830&amp;H830&amp;I830&amp;ДАННЫЕ!$I830&amp;"m"&amp;IF(ДАННЫЕ!$I830&gt;0,IF(ДАННЫЕ!$J830&gt;0,0,1),"")&amp;"f"&amp;IF(ДАННЫЕ!$R830&gt;0,IF(YEAR(ДАННЫЕ!$F$1)=YEAR(ДАННЫЕ!$R830),1,0),0)&amp;"z"&amp;ДАННЫЕ!$R830&amp;"p"&amp;ДАННЫЕ!$S830&amp;"i"&amp;ДАННЫЕ!$T830&amp;"h"&amp;ДАННЫЕ!$K830&amp;"be"&amp;ДАННЫЕ!$BI830&amp;"CD"&amp;IF(ДАННЫЕ!BF830&gt;500,4,IF(ДАННЫЕ!BF830&gt;350,3,IF(ДАННЫЕ!BF830&gt;200,2,IF(ДАННЫЕ!BF830&gt;0,1,0))))&amp;"g"&amp;B830&amp;"d"&amp;H830&amp;"l"&amp;ДАННЫЕ!AT830&amp;"a"&amp;ДАННЫЕ!$V830&amp;"v"&amp;R830&amp;"k"&amp;ДАННЫЕ!$U830&amp;"s"&amp;ДАННЫЕ!$Y830&amp;"t"&amp;ДАННЫЕ!$X830&amp;"b"&amp;IF(ДАННЫЕ!$Q830&gt;1,1,0)&amp;"PP"&amp;ДАННЫЕ!Z830&amp;"c"&amp;S830&amp;"x"&amp;IF(ДАННЫЕ!$BY830&gt;0,IF(YEAR(ДАННЫЕ!$F$1)=YEAR(ДАННЫЕ!$BY830),1,0),0)&amp;"n"&amp;IF(ДАННЫЕ!$BZ830&gt;0,IF(YEAR(ДАННЫЕ!$F$1)=YEAR(ДАННЫЕ!$BZ830),1,0),0)&amp;"u"&amp;D830&amp;"z"&amp;IF(ДАННЫЕ!$CL830&gt;0,IF(YEAR(ДАННЫЕ!$F$1)&gt;YEAR(ДАННЫЕ!$CL830),11,12),0)</f>
        <v>03mf0zpihbeCD0g0dlav0kstb0PPc0x0n0u0z0</v>
      </c>
      <c r="K830" s="28" t="str">
        <f ca="1">ДАННЫЕ!$I830&amp;"x"&amp;B830&amp;"w"&amp;IF(T830+ДАННЫЕ!AD830+ДАННЫЕ!AE830+ДАННЫЕ!AF830+ДАННЫЕ!AG830+ДАННЫЕ!AH830+ДАННЫЕ!$AL830+ДАННЫЕ!AI830+ДАННЫЕ!AJ830+ДАННЫЕ!AK830+ДАННЫЕ!AP830+ДАННЫЕ!AQ830+ДАННЫЕ!AR830+ДАННЫЕ!$AM830+ДАННЫЕ!$AN830+ДАННЫЕ!AS830+ДАННЫЕ!AT830&gt;0,1,0)&amp;IF(OR(T830=2,ДАННЫЕ!AD830=2,ДАННЫЕ!AE830=2,ДАННЫЕ!AF830=2,ДАННЫЕ!AG830=2,ДАННЫЕ!AH830=2,ДАННЫЕ!$AL830=2,ДАННЫЕ!AI830=2,ДАННЫЕ!AJ830=2,ДАННЫЕ!AK830=2,ДАННЫЕ!AP830=2,ДАННЫЕ!AQ830=2,ДАННЫЕ!AR830=2,ДАННЫЕ!$AM830=2,ДАННЫЕ!$AN830=2,ДАННЫЕ!AS830=2,ДАННЫЕ!AT830=2),2,0)&amp;"t"&amp;IF(T830&gt;0,"1"&amp;T830,"00")&amp;"f"&amp;IF(ДАННЫЕ!$AC830,"1"&amp;ДАННЫЕ!$AC830,"00")&amp;"b"&amp;IF(ДАННЫЕ!$AD830,"1"&amp;ДАННЫЕ!$AD830,"00")&amp;"g"&amp;IF(ДАННЫЕ!$AF830,"1"&amp;ДАННЫЕ!$AF830,"00")&amp;"c"&amp;IF(ДАННЫЕ!$AG830,"1"&amp;ДАННЫЕ!$AG830,"00")&amp;"i"&amp;IF(ДАННЫЕ!$AH830,"1"&amp;ДАННЫЕ!$AH830,"00")&amp;"r"&amp;IF(ДАННЫЕ!$AL830,"1"&amp;ДАННЫЕ!$AL830,"00")&amp;"m"&amp;IF(ДАННЫЕ!$AI830,"1"&amp;ДАННЫЕ!$AI830,"00")&amp;"hS"&amp;IF(ДАННЫЕ!$AJ830,"1"&amp;ДАННЫЕ!$AJ830,"00")&amp;"hZ"&amp;IF(ДАННЫЕ!$AK830,"1"&amp;ДАННЫЕ!$AK830,"00")&amp;"p"&amp;IF(ДАННЫЕ!$AP830,"1"&amp;ДАННЫЕ!$AP830,"00")&amp;"k"&amp;IF(ДАННЫЕ!$AQ830,"1"&amp;ДАННЫЕ!$AQ830,"00")&amp;"z"&amp;IF(ДАННЫЕ!$AR830,"1"&amp;ДАННЫЕ!$AR830,"00")&amp;"j"&amp;IF(ДАННЫЕ!$AM830,"1"&amp;ДАННЫЕ!$AM830,"00")&amp;"n"&amp;IF(ДАННЫЕ!$AN830,"1"&amp;ДАННЫЕ!$AN830,"00")&amp;"E"&amp;ДАННЫЕ!BI830&amp;"L"&amp;ДАННЫЕ!AO830&amp;"h"&amp;IF(ДАННЫЕ!$AU830&gt;0,1,0)&amp;"v"&amp;IF(ДАННЫЕ!$AW830&gt;0,1,0)&amp;"a"&amp;IF(ДАННЫЕ!$AS830,"1"&amp;ДАННЫЕ!$AS830,"00")&amp;"s"&amp;IF(ДАННЫЕ!$AT830,"1"&amp;ДАННЫЕ!$AT830,"00")&amp;"u"&amp;IF(ДАННЫЕ!$CJ830&gt;0,1,0)&amp;"y"&amp;B830&amp;"d"&amp;H830&amp;"e"&amp;F830&amp;G830</f>
        <v>x0w00t00f00b00g00c00i00r00m00hS00hZ00p00k00z00j00n00ELh0v0a00s00u0y0de</v>
      </c>
      <c r="L830" s="28" t="str">
        <f ca="1">ДАННЫЕ!$I830&amp;"VN"&amp;IF(ДАННЫЕ!AW830&gt;0,11,10)&amp;"CD"&amp;IF(ДАННЫЕ!BF830&gt;500,16,IF(ДАННЫЕ!BF830&gt;350,15,IF(ДАННЫЕ!BF830&gt;=200,14,IF(ДАННЫЕ!BF830&gt;=100,13,IF(ДАННЫЕ!BF830&gt;=50,12,IF(ДАННЫЕ!BF830&gt;0,11,10))))))&amp;"AR"&amp;IF(ДАННЫЕ!BX830&gt;0,1,0)&amp;"GD"&amp;B830&amp;"VV"&amp;IF(E830&gt;=5,IF(E830&lt;18,1,0),0)</f>
        <v>VN10CD10AR0GD0VV0</v>
      </c>
      <c r="M830" s="28" t="str">
        <f>ДАННЫЕ!$I830&amp;"b"&amp;ДАННЫЕ!$BI830&amp;"r"&amp;ДАННЫЕ!$BJ830&amp;"CD"&amp;IF(ДАННЫЕ!BF830&gt;0,IF(ДАННЫЕ!BF830&lt;200,1,IF(ДАННЫЕ!BF830&lt;350,2,3)),0)&amp;"h"&amp;IF(ДАННЫЕ!$BK830+ДАННЫЕ!$BL830+ДАННЫЕ!$BM830&gt;0,1,0)&amp;"x"&amp;ДАННЫЕ!$BK830&amp;"y"&amp;ДАННЫЕ!$BL830&amp;"z"&amp;ДАННЫЕ!$BM830&amp;"c"&amp;IF(ДАННЫЕ!$BK830+ДАННЫЕ!$BL830+ДАННЫЕ!$BM830=3,1,0)&amp;"a"&amp;IF(ДАННЫЕ!$BQ830+ДАННЫЕ!$BR830&gt;0,1,0)&amp;"d"&amp;ДАННЫЕ!$BQ830&amp;"v"&amp;ДАННЫЕ!$BR830&amp;"p"&amp;ДАННЫЕ!$BS830&amp;"n"&amp;ДАННЫЕ!$BU830&amp;"t"&amp;ДАННЫЕ!$BV830&amp;"o"&amp;ДАННЫЕ!$BT830&amp;"l"&amp;IF(ДАННЫЕ!$BN830&gt;0,1,0)&amp;ДАННЫЕ!$BN830&amp;"g"&amp;ДАННЫЕ!$BO830&amp;"s"&amp;ДАННЫЕ!$BP830&amp;"DZ"&amp;IF(ДАННЫЕ!B830-ДАННЫЕ!G830 &lt; 60,IF(ДАННЫЕ!B830-ДАННЫЕ!G830 &gt;= 0,1,0),0)&amp;"u"&amp;IF(ДАННЫЕ!$CJ830&gt;0,1,0)</f>
        <v>brCD0h0xyzc0a0dvpntol0gsDZ1u0</v>
      </c>
      <c r="N830" s="28" t="str">
        <f ca="1">ДАННЫЕ!$F830&amp;ДАННЫЕ!$I830&amp;"g"&amp;B830&amp;"cf"&amp;D830&amp;"a"&amp;IF(ДАННЫЕ!$BX830&gt;0,1,0)&amp;IF(ДАННЫЕ!$BF830&gt;500,1,IF(ДАННЫЕ!$BF830&gt;350,2,IF(ДАННЫЕ!$BF830&gt;=200,3,IF(ДАННЫЕ!$BF830&gt;=100,4,IF(ДАННЫЕ!$BF830&gt;=50,5,IF(ДАННЫЕ!$BF830&lt;50,6,0))))))&amp;"AR"&amp;IF(DATEDIF(ДАННЫЕ!$BX830,ДАННЫЕ!$F$1,"y")&gt;1,1,0)&amp;"VG"&amp;IF(ДАННЫЕ!$BH830="0",1,0)&amp;"o"&amp;IF(T830+ДАННЫЕ!$AF830+ДАННЫЕ!$AG830+ДАННЫЕ!$AH830+ДАННЫЕ!$AI830+ДАННЫЕ!$AJ830+ДАННЫЕ!$AP830+ДАННЫЕ!$AQ830+ДАННЫЕ!$AR830+ДАННЫЕ!$AU830+ДАННЫЕ!$AW830+ДАННЫЕ!$AS830+ДАННЫЕ!$AT830&gt;0,1,0)&amp;"x"&amp;ДАННЫЕ!$AG830&amp;"p"&amp;IF(ДАННЫЕ!$BY830&gt;0,1,0)&amp;"v"&amp;IF(ДАННЫЕ!$BZ830&gt;0,1,0)&amp;"n"&amp;ДАННЫЕ!$CA830&amp;"t"&amp;ДАННЫЕ!$AY830&amp;"k"&amp;ДАННЫЕ!$CB830&amp;"q"&amp;ДАННЫЕ!$CC830&amp;"w"&amp;ДАННЫЕ!$CD830&amp;"e"&amp;ДАННЫЕ!$CE830&amp;"m"&amp;ДАННЫЕ!$CF830&amp;"c"&amp;ДАННЫЕ!$CG830&amp;"z"&amp;ДАННЫЕ!$CH830&amp;"d"&amp;IF(H830=4,1,0)&amp;"s"&amp;IF(ДАННЫЕ!$J830=1,0,1)&amp;"u"&amp;IF(ДАННЫЕ!$CJ830&gt;0,1,0)</f>
        <v>g0cf0a06AR1VG0o0xp0v0ntkqwemczd0s1u0</v>
      </c>
      <c r="O830" s="28" t="str">
        <f>ДАННЫЕ!$I830&amp;"g"&amp;B830&amp;A830&amp;"f"&amp;P830&amp;"c"&amp;IF(ДАННЫЕ!$U830&gt;0,1,0)&amp;"s"&amp;IF(ДАННЫЕ!$Q830&gt;0,IF(YEAR(ДАННЫЕ!$F$1)=YEAR(ДАННЫЕ!$Q830),IF(MONTH(ДАННЫЕ!$F$1)=MONTH(ДАННЫЕ!$Q830),111,11),1),0)&amp;"i"&amp;IF(ДАННЫЕ!$R830+ДАННЫЕ!$S830+ДАННЫЕ!$T830=0,0,1)&amp;"h"&amp;IF(ДАННЫЕ!$P830&gt;0,1,0)&amp;"p"&amp;IF(ДАННЫЕ!$CI830&gt;0,IF(YEAR(ДАННЫЕ!$F$1)=YEAR(ДАННЫЕ!$CI830),IF(MONTH(ДАННЫЕ!$F$1)=MONTH(ДАННЫЕ!$CI830),111,11),1),0)&amp;"d"&amp;IF(ДАННЫЕ!$CJ830&gt;0,IF(YEAR(ДАННЫЕ!$F$1)=YEAR(ДАННЫЕ!$CJ830),IF(MONTH(ДАННЫЕ!$F$1)=MONTH(ДАННЫЕ!$CJ830),111,11),1),0)&amp;"o"&amp;IF(ДАННЫЕ!$CK830&gt;0,IF(MONTH(ДАННЫЕ!$F$1)=MONTH(ДАННЫЕ!$CK830),111,11),0)&amp;"v"&amp;IF(ДАННЫЕ!$BE830&gt;0,IF(MONTH(ДАННЫЕ!$F$1)=MONTH(ДАННЫЕ!$BE830),111,11),0)</f>
        <v>g00f0c0s0i0h0p0d0o0v0</v>
      </c>
      <c r="P830" s="15">
        <f t="shared" si="38"/>
        <v>0</v>
      </c>
      <c r="Q830" s="15">
        <f>IF(ДАННЫЕ!$F$1&gt;ДАННЫЕ!$N830,IF(YEAR(ДАННЫЕ!$F$1)=YEAR(ДАННЫЕ!M830),1,0),0)</f>
        <v>0</v>
      </c>
      <c r="R830" s="15">
        <f>IF(ДАННЫЕ!$F$1&gt;ДАННЫЕ!$N830,IF(YEAR(ДАННЫЕ!$F$1)=YEAR(ДАННЫЕ!N830),1,0),0)</f>
        <v>0</v>
      </c>
      <c r="S830" s="15">
        <f>IF(ДАННЫЕ!$AA830="2А",1,IF(ДАННЫЕ!$AA830="2Б",2,IF(ДАННЫЕ!$AA830="2В",3,IF(ДАННЫЕ!$AA830=3,4,IF(ДАННЫЕ!$AA830="4А",5,IF(ДАННЫЕ!$AA830="4Б",6,IF(ДАННЫЕ!$AA830="4В",7,IF(ДАННЫЕ!$AA830=5,8,0))))))))</f>
        <v>0</v>
      </c>
      <c r="T830" s="15">
        <f>IF(OR(ДАННЫЕ!$AC830=2,ДАННЫЕ!$AD830=2,ДАННЫЕ!$AE830=2),2,IF(OR(ДАННЫЕ!$AC830=1,ДАННЫЕ!$AD830=1,ДАННЫЕ!$AE830=1),1,0))</f>
        <v>0</v>
      </c>
    </row>
    <row r="831" spans="1:20" ht="15" customHeight="1" x14ac:dyDescent="0.2">
      <c r="A831" s="78">
        <f>IF(B831&gt;0,IF(MONTH(ДАННЫЕ!$F$1)=MONTH(ДАННЫЕ!$B831),1,0),0)</f>
        <v>0</v>
      </c>
      <c r="B831" s="14">
        <f>IF(ДАННЫЕ!$B831&gt;0,IF(YEAR(ДАННЫЕ!$F$1)=YEAR(ДАННЫЕ!$B831),1,0),0)</f>
        <v>0</v>
      </c>
      <c r="C831" s="14">
        <f>IF(ДАННЫЕ!$CM831&gt;0,IF(YEAR(ДАННЫЕ!$F$1)=YEAR(ДАННЫЕ!$CM831),1,0),0)</f>
        <v>0</v>
      </c>
      <c r="D831" s="14">
        <f>IF(ДАННЫЕ!$CJ831&gt;0,IF(ДАННЫЕ!$CL831&gt;ДАННЫЕ!$F$1,1,IF(ДАННЫЕ!$CL831&gt;0,0,1)),0)</f>
        <v>0</v>
      </c>
      <c r="E831" s="43" t="str">
        <f ca="1">IF(ДАННЫЕ!$F$1&gt;0,IF(ДАННЫЕ!$G831&gt;0,DATEDIF(ДАННЫЕ!$G831,ДАННЫЕ!$F$1,"y"),""),IF(ДАННЫЕ!$G831&gt;0,DATEDIF(ДАННЫЕ!$G831,TODAY(),"y"),""))</f>
        <v/>
      </c>
      <c r="F831" s="43" t="str">
        <f xml:space="preserve"> IF(ДАННЫЕ!$F831="М",IF(E831&gt;=18,IF(E831&lt;60,1,""),""),"")&amp;IF(ДАННЫЕ!$F831="Ж",IF(E831&gt;=18,IF(E831&lt;55,1,""),""),"")</f>
        <v/>
      </c>
      <c r="G831" s="43" t="str">
        <f xml:space="preserve"> IF(ДАННЫЕ!$F831="М",IF(E831&gt;=60,2,""),"")&amp;IF(ДАННЫЕ!$F831="Ж",IF(E831&gt;=55,2,""),"")</f>
        <v/>
      </c>
      <c r="H831" s="43" t="str">
        <f t="shared" ca="1" si="36"/>
        <v/>
      </c>
      <c r="I831" s="43" t="str">
        <f t="shared" ca="1" si="37"/>
        <v>03</v>
      </c>
      <c r="J831" s="28" t="str">
        <f ca="1">ДАННЫЕ!$F831&amp;H831&amp;I831&amp;ДАННЫЕ!$I831&amp;"m"&amp;IF(ДАННЫЕ!$I831&gt;0,IF(ДАННЫЕ!$J831&gt;0,0,1),"")&amp;"f"&amp;IF(ДАННЫЕ!$R831&gt;0,IF(YEAR(ДАННЫЕ!$F$1)=YEAR(ДАННЫЕ!$R831),1,0),0)&amp;"z"&amp;ДАННЫЕ!$R831&amp;"p"&amp;ДАННЫЕ!$S831&amp;"i"&amp;ДАННЫЕ!$T831&amp;"h"&amp;ДАННЫЕ!$K831&amp;"be"&amp;ДАННЫЕ!$BI831&amp;"CD"&amp;IF(ДАННЫЕ!BF831&gt;500,4,IF(ДАННЫЕ!BF831&gt;350,3,IF(ДАННЫЕ!BF831&gt;200,2,IF(ДАННЫЕ!BF831&gt;0,1,0))))&amp;"g"&amp;B831&amp;"d"&amp;H831&amp;"l"&amp;ДАННЫЕ!AT831&amp;"a"&amp;ДАННЫЕ!$V831&amp;"v"&amp;R831&amp;"k"&amp;ДАННЫЕ!$U831&amp;"s"&amp;ДАННЫЕ!$Y831&amp;"t"&amp;ДАННЫЕ!$X831&amp;"b"&amp;IF(ДАННЫЕ!$Q831&gt;1,1,0)&amp;"PP"&amp;ДАННЫЕ!Z831&amp;"c"&amp;S831&amp;"x"&amp;IF(ДАННЫЕ!$BY831&gt;0,IF(YEAR(ДАННЫЕ!$F$1)=YEAR(ДАННЫЕ!$BY831),1,0),0)&amp;"n"&amp;IF(ДАННЫЕ!$BZ831&gt;0,IF(YEAR(ДАННЫЕ!$F$1)=YEAR(ДАННЫЕ!$BZ831),1,0),0)&amp;"u"&amp;D831&amp;"z"&amp;IF(ДАННЫЕ!$CL831&gt;0,IF(YEAR(ДАННЫЕ!$F$1)&gt;YEAR(ДАННЫЕ!$CL831),11,12),0)</f>
        <v>03mf0zpihbeCD0g0dlav0kstb0PPc0x0n0u0z0</v>
      </c>
      <c r="K831" s="28" t="str">
        <f ca="1">ДАННЫЕ!$I831&amp;"x"&amp;B831&amp;"w"&amp;IF(T831+ДАННЫЕ!AD831+ДАННЫЕ!AE831+ДАННЫЕ!AF831+ДАННЫЕ!AG831+ДАННЫЕ!AH831+ДАННЫЕ!$AL831+ДАННЫЕ!AI831+ДАННЫЕ!AJ831+ДАННЫЕ!AK831+ДАННЫЕ!AP831+ДАННЫЕ!AQ831+ДАННЫЕ!AR831+ДАННЫЕ!$AM831+ДАННЫЕ!$AN831+ДАННЫЕ!AS831+ДАННЫЕ!AT831&gt;0,1,0)&amp;IF(OR(T831=2,ДАННЫЕ!AD831=2,ДАННЫЕ!AE831=2,ДАННЫЕ!AF831=2,ДАННЫЕ!AG831=2,ДАННЫЕ!AH831=2,ДАННЫЕ!$AL831=2,ДАННЫЕ!AI831=2,ДАННЫЕ!AJ831=2,ДАННЫЕ!AK831=2,ДАННЫЕ!AP831=2,ДАННЫЕ!AQ831=2,ДАННЫЕ!AR831=2,ДАННЫЕ!$AM831=2,ДАННЫЕ!$AN831=2,ДАННЫЕ!AS831=2,ДАННЫЕ!AT831=2),2,0)&amp;"t"&amp;IF(T831&gt;0,"1"&amp;T831,"00")&amp;"f"&amp;IF(ДАННЫЕ!$AC831,"1"&amp;ДАННЫЕ!$AC831,"00")&amp;"b"&amp;IF(ДАННЫЕ!$AD831,"1"&amp;ДАННЫЕ!$AD831,"00")&amp;"g"&amp;IF(ДАННЫЕ!$AF831,"1"&amp;ДАННЫЕ!$AF831,"00")&amp;"c"&amp;IF(ДАННЫЕ!$AG831,"1"&amp;ДАННЫЕ!$AG831,"00")&amp;"i"&amp;IF(ДАННЫЕ!$AH831,"1"&amp;ДАННЫЕ!$AH831,"00")&amp;"r"&amp;IF(ДАННЫЕ!$AL831,"1"&amp;ДАННЫЕ!$AL831,"00")&amp;"m"&amp;IF(ДАННЫЕ!$AI831,"1"&amp;ДАННЫЕ!$AI831,"00")&amp;"hS"&amp;IF(ДАННЫЕ!$AJ831,"1"&amp;ДАННЫЕ!$AJ831,"00")&amp;"hZ"&amp;IF(ДАННЫЕ!$AK831,"1"&amp;ДАННЫЕ!$AK831,"00")&amp;"p"&amp;IF(ДАННЫЕ!$AP831,"1"&amp;ДАННЫЕ!$AP831,"00")&amp;"k"&amp;IF(ДАННЫЕ!$AQ831,"1"&amp;ДАННЫЕ!$AQ831,"00")&amp;"z"&amp;IF(ДАННЫЕ!$AR831,"1"&amp;ДАННЫЕ!$AR831,"00")&amp;"j"&amp;IF(ДАННЫЕ!$AM831,"1"&amp;ДАННЫЕ!$AM831,"00")&amp;"n"&amp;IF(ДАННЫЕ!$AN831,"1"&amp;ДАННЫЕ!$AN831,"00")&amp;"E"&amp;ДАННЫЕ!BI831&amp;"L"&amp;ДАННЫЕ!AO831&amp;"h"&amp;IF(ДАННЫЕ!$AU831&gt;0,1,0)&amp;"v"&amp;IF(ДАННЫЕ!$AW831&gt;0,1,0)&amp;"a"&amp;IF(ДАННЫЕ!$AS831,"1"&amp;ДАННЫЕ!$AS831,"00")&amp;"s"&amp;IF(ДАННЫЕ!$AT831,"1"&amp;ДАННЫЕ!$AT831,"00")&amp;"u"&amp;IF(ДАННЫЕ!$CJ831&gt;0,1,0)&amp;"y"&amp;B831&amp;"d"&amp;H831&amp;"e"&amp;F831&amp;G831</f>
        <v>x0w00t00f00b00g00c00i00r00m00hS00hZ00p00k00z00j00n00ELh0v0a00s00u0y0de</v>
      </c>
      <c r="L831" s="28" t="str">
        <f ca="1">ДАННЫЕ!$I831&amp;"VN"&amp;IF(ДАННЫЕ!AW831&gt;0,11,10)&amp;"CD"&amp;IF(ДАННЫЕ!BF831&gt;500,16,IF(ДАННЫЕ!BF831&gt;350,15,IF(ДАННЫЕ!BF831&gt;=200,14,IF(ДАННЫЕ!BF831&gt;=100,13,IF(ДАННЫЕ!BF831&gt;=50,12,IF(ДАННЫЕ!BF831&gt;0,11,10))))))&amp;"AR"&amp;IF(ДАННЫЕ!BX831&gt;0,1,0)&amp;"GD"&amp;B831&amp;"VV"&amp;IF(E831&gt;=5,IF(E831&lt;18,1,0),0)</f>
        <v>VN10CD10AR0GD0VV0</v>
      </c>
      <c r="M831" s="28" t="str">
        <f>ДАННЫЕ!$I831&amp;"b"&amp;ДАННЫЕ!$BI831&amp;"r"&amp;ДАННЫЕ!$BJ831&amp;"CD"&amp;IF(ДАННЫЕ!BF831&gt;0,IF(ДАННЫЕ!BF831&lt;200,1,IF(ДАННЫЕ!BF831&lt;350,2,3)),0)&amp;"h"&amp;IF(ДАННЫЕ!$BK831+ДАННЫЕ!$BL831+ДАННЫЕ!$BM831&gt;0,1,0)&amp;"x"&amp;ДАННЫЕ!$BK831&amp;"y"&amp;ДАННЫЕ!$BL831&amp;"z"&amp;ДАННЫЕ!$BM831&amp;"c"&amp;IF(ДАННЫЕ!$BK831+ДАННЫЕ!$BL831+ДАННЫЕ!$BM831=3,1,0)&amp;"a"&amp;IF(ДАННЫЕ!$BQ831+ДАННЫЕ!$BR831&gt;0,1,0)&amp;"d"&amp;ДАННЫЕ!$BQ831&amp;"v"&amp;ДАННЫЕ!$BR831&amp;"p"&amp;ДАННЫЕ!$BS831&amp;"n"&amp;ДАННЫЕ!$BU831&amp;"t"&amp;ДАННЫЕ!$BV831&amp;"o"&amp;ДАННЫЕ!$BT831&amp;"l"&amp;IF(ДАННЫЕ!$BN831&gt;0,1,0)&amp;ДАННЫЕ!$BN831&amp;"g"&amp;ДАННЫЕ!$BO831&amp;"s"&amp;ДАННЫЕ!$BP831&amp;"DZ"&amp;IF(ДАННЫЕ!B831-ДАННЫЕ!G831 &lt; 60,IF(ДАННЫЕ!B831-ДАННЫЕ!G831 &gt;= 0,1,0),0)&amp;"u"&amp;IF(ДАННЫЕ!$CJ831&gt;0,1,0)</f>
        <v>brCD0h0xyzc0a0dvpntol0gsDZ1u0</v>
      </c>
      <c r="N831" s="28" t="str">
        <f ca="1">ДАННЫЕ!$F831&amp;ДАННЫЕ!$I831&amp;"g"&amp;B831&amp;"cf"&amp;D831&amp;"a"&amp;IF(ДАННЫЕ!$BX831&gt;0,1,0)&amp;IF(ДАННЫЕ!$BF831&gt;500,1,IF(ДАННЫЕ!$BF831&gt;350,2,IF(ДАННЫЕ!$BF831&gt;=200,3,IF(ДАННЫЕ!$BF831&gt;=100,4,IF(ДАННЫЕ!$BF831&gt;=50,5,IF(ДАННЫЕ!$BF831&lt;50,6,0))))))&amp;"AR"&amp;IF(DATEDIF(ДАННЫЕ!$BX831,ДАННЫЕ!$F$1,"y")&gt;1,1,0)&amp;"VG"&amp;IF(ДАННЫЕ!$BH831="0",1,0)&amp;"o"&amp;IF(T831+ДАННЫЕ!$AF831+ДАННЫЕ!$AG831+ДАННЫЕ!$AH831+ДАННЫЕ!$AI831+ДАННЫЕ!$AJ831+ДАННЫЕ!$AP831+ДАННЫЕ!$AQ831+ДАННЫЕ!$AR831+ДАННЫЕ!$AU831+ДАННЫЕ!$AW831+ДАННЫЕ!$AS831+ДАННЫЕ!$AT831&gt;0,1,0)&amp;"x"&amp;ДАННЫЕ!$AG831&amp;"p"&amp;IF(ДАННЫЕ!$BY831&gt;0,1,0)&amp;"v"&amp;IF(ДАННЫЕ!$BZ831&gt;0,1,0)&amp;"n"&amp;ДАННЫЕ!$CA831&amp;"t"&amp;ДАННЫЕ!$AY831&amp;"k"&amp;ДАННЫЕ!$CB831&amp;"q"&amp;ДАННЫЕ!$CC831&amp;"w"&amp;ДАННЫЕ!$CD831&amp;"e"&amp;ДАННЫЕ!$CE831&amp;"m"&amp;ДАННЫЕ!$CF831&amp;"c"&amp;ДАННЫЕ!$CG831&amp;"z"&amp;ДАННЫЕ!$CH831&amp;"d"&amp;IF(H831=4,1,0)&amp;"s"&amp;IF(ДАННЫЕ!$J831=1,0,1)&amp;"u"&amp;IF(ДАННЫЕ!$CJ831&gt;0,1,0)</f>
        <v>g0cf0a06AR1VG0o0xp0v0ntkqwemczd0s1u0</v>
      </c>
      <c r="O831" s="28" t="str">
        <f>ДАННЫЕ!$I831&amp;"g"&amp;B831&amp;A831&amp;"f"&amp;P831&amp;"c"&amp;IF(ДАННЫЕ!$U831&gt;0,1,0)&amp;"s"&amp;IF(ДАННЫЕ!$Q831&gt;0,IF(YEAR(ДАННЫЕ!$F$1)=YEAR(ДАННЫЕ!$Q831),IF(MONTH(ДАННЫЕ!$F$1)=MONTH(ДАННЫЕ!$Q831),111,11),1),0)&amp;"i"&amp;IF(ДАННЫЕ!$R831+ДАННЫЕ!$S831+ДАННЫЕ!$T831=0,0,1)&amp;"h"&amp;IF(ДАННЫЕ!$P831&gt;0,1,0)&amp;"p"&amp;IF(ДАННЫЕ!$CI831&gt;0,IF(YEAR(ДАННЫЕ!$F$1)=YEAR(ДАННЫЕ!$CI831),IF(MONTH(ДАННЫЕ!$F$1)=MONTH(ДАННЫЕ!$CI831),111,11),1),0)&amp;"d"&amp;IF(ДАННЫЕ!$CJ831&gt;0,IF(YEAR(ДАННЫЕ!$F$1)=YEAR(ДАННЫЕ!$CJ831),IF(MONTH(ДАННЫЕ!$F$1)=MONTH(ДАННЫЕ!$CJ831),111,11),1),0)&amp;"o"&amp;IF(ДАННЫЕ!$CK831&gt;0,IF(MONTH(ДАННЫЕ!$F$1)=MONTH(ДАННЫЕ!$CK831),111,11),0)&amp;"v"&amp;IF(ДАННЫЕ!$BE831&gt;0,IF(MONTH(ДАННЫЕ!$F$1)=MONTH(ДАННЫЕ!$BE831),111,11),0)</f>
        <v>g00f0c0s0i0h0p0d0o0v0</v>
      </c>
      <c r="P831" s="15">
        <f t="shared" si="38"/>
        <v>0</v>
      </c>
      <c r="Q831" s="15">
        <f>IF(ДАННЫЕ!$F$1&gt;ДАННЫЕ!$N831,IF(YEAR(ДАННЫЕ!$F$1)=YEAR(ДАННЫЕ!M831),1,0),0)</f>
        <v>0</v>
      </c>
      <c r="R831" s="15">
        <f>IF(ДАННЫЕ!$F$1&gt;ДАННЫЕ!$N831,IF(YEAR(ДАННЫЕ!$F$1)=YEAR(ДАННЫЕ!N831),1,0),0)</f>
        <v>0</v>
      </c>
      <c r="S831" s="15">
        <f>IF(ДАННЫЕ!$AA831="2А",1,IF(ДАННЫЕ!$AA831="2Б",2,IF(ДАННЫЕ!$AA831="2В",3,IF(ДАННЫЕ!$AA831=3,4,IF(ДАННЫЕ!$AA831="4А",5,IF(ДАННЫЕ!$AA831="4Б",6,IF(ДАННЫЕ!$AA831="4В",7,IF(ДАННЫЕ!$AA831=5,8,0))))))))</f>
        <v>0</v>
      </c>
      <c r="T831" s="15">
        <f>IF(OR(ДАННЫЕ!$AC831=2,ДАННЫЕ!$AD831=2,ДАННЫЕ!$AE831=2),2,IF(OR(ДАННЫЕ!$AC831=1,ДАННЫЕ!$AD831=1,ДАННЫЕ!$AE831=1),1,0))</f>
        <v>0</v>
      </c>
    </row>
    <row r="832" spans="1:20" ht="15" customHeight="1" x14ac:dyDescent="0.2">
      <c r="A832" s="78">
        <f>IF(B832&gt;0,IF(MONTH(ДАННЫЕ!$F$1)=MONTH(ДАННЫЕ!$B832),1,0),0)</f>
        <v>0</v>
      </c>
      <c r="B832" s="14">
        <f>IF(ДАННЫЕ!$B832&gt;0,IF(YEAR(ДАННЫЕ!$F$1)=YEAR(ДАННЫЕ!$B832),1,0),0)</f>
        <v>0</v>
      </c>
      <c r="C832" s="14">
        <f>IF(ДАННЫЕ!$CM832&gt;0,IF(YEAR(ДАННЫЕ!$F$1)=YEAR(ДАННЫЕ!$CM832),1,0),0)</f>
        <v>0</v>
      </c>
      <c r="D832" s="14">
        <f>IF(ДАННЫЕ!$CJ832&gt;0,IF(ДАННЫЕ!$CL832&gt;ДАННЫЕ!$F$1,1,IF(ДАННЫЕ!$CL832&gt;0,0,1)),0)</f>
        <v>0</v>
      </c>
      <c r="E832" s="43" t="str">
        <f ca="1">IF(ДАННЫЕ!$F$1&gt;0,IF(ДАННЫЕ!$G832&gt;0,DATEDIF(ДАННЫЕ!$G832,ДАННЫЕ!$F$1,"y"),""),IF(ДАННЫЕ!$G832&gt;0,DATEDIF(ДАННЫЕ!$G832,TODAY(),"y"),""))</f>
        <v/>
      </c>
      <c r="F832" s="43" t="str">
        <f xml:space="preserve"> IF(ДАННЫЕ!$F832="М",IF(E832&gt;=18,IF(E832&lt;60,1,""),""),"")&amp;IF(ДАННЫЕ!$F832="Ж",IF(E832&gt;=18,IF(E832&lt;55,1,""),""),"")</f>
        <v/>
      </c>
      <c r="G832" s="43" t="str">
        <f xml:space="preserve"> IF(ДАННЫЕ!$F832="М",IF(E832&gt;=60,2,""),"")&amp;IF(ДАННЫЕ!$F832="Ж",IF(E832&gt;=55,2,""),"")</f>
        <v/>
      </c>
      <c r="H832" s="43" t="str">
        <f t="shared" ca="1" si="36"/>
        <v/>
      </c>
      <c r="I832" s="43" t="str">
        <f t="shared" ca="1" si="37"/>
        <v>03</v>
      </c>
      <c r="J832" s="28" t="str">
        <f ca="1">ДАННЫЕ!$F832&amp;H832&amp;I832&amp;ДАННЫЕ!$I832&amp;"m"&amp;IF(ДАННЫЕ!$I832&gt;0,IF(ДАННЫЕ!$J832&gt;0,0,1),"")&amp;"f"&amp;IF(ДАННЫЕ!$R832&gt;0,IF(YEAR(ДАННЫЕ!$F$1)=YEAR(ДАННЫЕ!$R832),1,0),0)&amp;"z"&amp;ДАННЫЕ!$R832&amp;"p"&amp;ДАННЫЕ!$S832&amp;"i"&amp;ДАННЫЕ!$T832&amp;"h"&amp;ДАННЫЕ!$K832&amp;"be"&amp;ДАННЫЕ!$BI832&amp;"CD"&amp;IF(ДАННЫЕ!BF832&gt;500,4,IF(ДАННЫЕ!BF832&gt;350,3,IF(ДАННЫЕ!BF832&gt;200,2,IF(ДАННЫЕ!BF832&gt;0,1,0))))&amp;"g"&amp;B832&amp;"d"&amp;H832&amp;"l"&amp;ДАННЫЕ!AT832&amp;"a"&amp;ДАННЫЕ!$V832&amp;"v"&amp;R832&amp;"k"&amp;ДАННЫЕ!$U832&amp;"s"&amp;ДАННЫЕ!$Y832&amp;"t"&amp;ДАННЫЕ!$X832&amp;"b"&amp;IF(ДАННЫЕ!$Q832&gt;1,1,0)&amp;"PP"&amp;ДАННЫЕ!Z832&amp;"c"&amp;S832&amp;"x"&amp;IF(ДАННЫЕ!$BY832&gt;0,IF(YEAR(ДАННЫЕ!$F$1)=YEAR(ДАННЫЕ!$BY832),1,0),0)&amp;"n"&amp;IF(ДАННЫЕ!$BZ832&gt;0,IF(YEAR(ДАННЫЕ!$F$1)=YEAR(ДАННЫЕ!$BZ832),1,0),0)&amp;"u"&amp;D832&amp;"z"&amp;IF(ДАННЫЕ!$CL832&gt;0,IF(YEAR(ДАННЫЕ!$F$1)&gt;YEAR(ДАННЫЕ!$CL832),11,12),0)</f>
        <v>03mf0zpihbeCD0g0dlav0kstb0PPc0x0n0u0z0</v>
      </c>
      <c r="K832" s="28" t="str">
        <f ca="1">ДАННЫЕ!$I832&amp;"x"&amp;B832&amp;"w"&amp;IF(T832+ДАННЫЕ!AD832+ДАННЫЕ!AE832+ДАННЫЕ!AF832+ДАННЫЕ!AG832+ДАННЫЕ!AH832+ДАННЫЕ!$AL832+ДАННЫЕ!AI832+ДАННЫЕ!AJ832+ДАННЫЕ!AK832+ДАННЫЕ!AP832+ДАННЫЕ!AQ832+ДАННЫЕ!AR832+ДАННЫЕ!$AM832+ДАННЫЕ!$AN832+ДАННЫЕ!AS832+ДАННЫЕ!AT832&gt;0,1,0)&amp;IF(OR(T832=2,ДАННЫЕ!AD832=2,ДАННЫЕ!AE832=2,ДАННЫЕ!AF832=2,ДАННЫЕ!AG832=2,ДАННЫЕ!AH832=2,ДАННЫЕ!$AL832=2,ДАННЫЕ!AI832=2,ДАННЫЕ!AJ832=2,ДАННЫЕ!AK832=2,ДАННЫЕ!AP832=2,ДАННЫЕ!AQ832=2,ДАННЫЕ!AR832=2,ДАННЫЕ!$AM832=2,ДАННЫЕ!$AN832=2,ДАННЫЕ!AS832=2,ДАННЫЕ!AT832=2),2,0)&amp;"t"&amp;IF(T832&gt;0,"1"&amp;T832,"00")&amp;"f"&amp;IF(ДАННЫЕ!$AC832,"1"&amp;ДАННЫЕ!$AC832,"00")&amp;"b"&amp;IF(ДАННЫЕ!$AD832,"1"&amp;ДАННЫЕ!$AD832,"00")&amp;"g"&amp;IF(ДАННЫЕ!$AF832,"1"&amp;ДАННЫЕ!$AF832,"00")&amp;"c"&amp;IF(ДАННЫЕ!$AG832,"1"&amp;ДАННЫЕ!$AG832,"00")&amp;"i"&amp;IF(ДАННЫЕ!$AH832,"1"&amp;ДАННЫЕ!$AH832,"00")&amp;"r"&amp;IF(ДАННЫЕ!$AL832,"1"&amp;ДАННЫЕ!$AL832,"00")&amp;"m"&amp;IF(ДАННЫЕ!$AI832,"1"&amp;ДАННЫЕ!$AI832,"00")&amp;"hS"&amp;IF(ДАННЫЕ!$AJ832,"1"&amp;ДАННЫЕ!$AJ832,"00")&amp;"hZ"&amp;IF(ДАННЫЕ!$AK832,"1"&amp;ДАННЫЕ!$AK832,"00")&amp;"p"&amp;IF(ДАННЫЕ!$AP832,"1"&amp;ДАННЫЕ!$AP832,"00")&amp;"k"&amp;IF(ДАННЫЕ!$AQ832,"1"&amp;ДАННЫЕ!$AQ832,"00")&amp;"z"&amp;IF(ДАННЫЕ!$AR832,"1"&amp;ДАННЫЕ!$AR832,"00")&amp;"j"&amp;IF(ДАННЫЕ!$AM832,"1"&amp;ДАННЫЕ!$AM832,"00")&amp;"n"&amp;IF(ДАННЫЕ!$AN832,"1"&amp;ДАННЫЕ!$AN832,"00")&amp;"E"&amp;ДАННЫЕ!BI832&amp;"L"&amp;ДАННЫЕ!AO832&amp;"h"&amp;IF(ДАННЫЕ!$AU832&gt;0,1,0)&amp;"v"&amp;IF(ДАННЫЕ!$AW832&gt;0,1,0)&amp;"a"&amp;IF(ДАННЫЕ!$AS832,"1"&amp;ДАННЫЕ!$AS832,"00")&amp;"s"&amp;IF(ДАННЫЕ!$AT832,"1"&amp;ДАННЫЕ!$AT832,"00")&amp;"u"&amp;IF(ДАННЫЕ!$CJ832&gt;0,1,0)&amp;"y"&amp;B832&amp;"d"&amp;H832&amp;"e"&amp;F832&amp;G832</f>
        <v>x0w00t00f00b00g00c00i00r00m00hS00hZ00p00k00z00j00n00ELh0v0a00s00u0y0de</v>
      </c>
      <c r="L832" s="28" t="str">
        <f ca="1">ДАННЫЕ!$I832&amp;"VN"&amp;IF(ДАННЫЕ!AW832&gt;0,11,10)&amp;"CD"&amp;IF(ДАННЫЕ!BF832&gt;500,16,IF(ДАННЫЕ!BF832&gt;350,15,IF(ДАННЫЕ!BF832&gt;=200,14,IF(ДАННЫЕ!BF832&gt;=100,13,IF(ДАННЫЕ!BF832&gt;=50,12,IF(ДАННЫЕ!BF832&gt;0,11,10))))))&amp;"AR"&amp;IF(ДАННЫЕ!BX832&gt;0,1,0)&amp;"GD"&amp;B832&amp;"VV"&amp;IF(E832&gt;=5,IF(E832&lt;18,1,0),0)</f>
        <v>VN10CD10AR0GD0VV0</v>
      </c>
      <c r="M832" s="28" t="str">
        <f>ДАННЫЕ!$I832&amp;"b"&amp;ДАННЫЕ!$BI832&amp;"r"&amp;ДАННЫЕ!$BJ832&amp;"CD"&amp;IF(ДАННЫЕ!BF832&gt;0,IF(ДАННЫЕ!BF832&lt;200,1,IF(ДАННЫЕ!BF832&lt;350,2,3)),0)&amp;"h"&amp;IF(ДАННЫЕ!$BK832+ДАННЫЕ!$BL832+ДАННЫЕ!$BM832&gt;0,1,0)&amp;"x"&amp;ДАННЫЕ!$BK832&amp;"y"&amp;ДАННЫЕ!$BL832&amp;"z"&amp;ДАННЫЕ!$BM832&amp;"c"&amp;IF(ДАННЫЕ!$BK832+ДАННЫЕ!$BL832+ДАННЫЕ!$BM832=3,1,0)&amp;"a"&amp;IF(ДАННЫЕ!$BQ832+ДАННЫЕ!$BR832&gt;0,1,0)&amp;"d"&amp;ДАННЫЕ!$BQ832&amp;"v"&amp;ДАННЫЕ!$BR832&amp;"p"&amp;ДАННЫЕ!$BS832&amp;"n"&amp;ДАННЫЕ!$BU832&amp;"t"&amp;ДАННЫЕ!$BV832&amp;"o"&amp;ДАННЫЕ!$BT832&amp;"l"&amp;IF(ДАННЫЕ!$BN832&gt;0,1,0)&amp;ДАННЫЕ!$BN832&amp;"g"&amp;ДАННЫЕ!$BO832&amp;"s"&amp;ДАННЫЕ!$BP832&amp;"DZ"&amp;IF(ДАННЫЕ!B832-ДАННЫЕ!G832 &lt; 60,IF(ДАННЫЕ!B832-ДАННЫЕ!G832 &gt;= 0,1,0),0)&amp;"u"&amp;IF(ДАННЫЕ!$CJ832&gt;0,1,0)</f>
        <v>brCD0h0xyzc0a0dvpntol0gsDZ1u0</v>
      </c>
      <c r="N832" s="28" t="str">
        <f ca="1">ДАННЫЕ!$F832&amp;ДАННЫЕ!$I832&amp;"g"&amp;B832&amp;"cf"&amp;D832&amp;"a"&amp;IF(ДАННЫЕ!$BX832&gt;0,1,0)&amp;IF(ДАННЫЕ!$BF832&gt;500,1,IF(ДАННЫЕ!$BF832&gt;350,2,IF(ДАННЫЕ!$BF832&gt;=200,3,IF(ДАННЫЕ!$BF832&gt;=100,4,IF(ДАННЫЕ!$BF832&gt;=50,5,IF(ДАННЫЕ!$BF832&lt;50,6,0))))))&amp;"AR"&amp;IF(DATEDIF(ДАННЫЕ!$BX832,ДАННЫЕ!$F$1,"y")&gt;1,1,0)&amp;"VG"&amp;IF(ДАННЫЕ!$BH832="0",1,0)&amp;"o"&amp;IF(T832+ДАННЫЕ!$AF832+ДАННЫЕ!$AG832+ДАННЫЕ!$AH832+ДАННЫЕ!$AI832+ДАННЫЕ!$AJ832+ДАННЫЕ!$AP832+ДАННЫЕ!$AQ832+ДАННЫЕ!$AR832+ДАННЫЕ!$AU832+ДАННЫЕ!$AW832+ДАННЫЕ!$AS832+ДАННЫЕ!$AT832&gt;0,1,0)&amp;"x"&amp;ДАННЫЕ!$AG832&amp;"p"&amp;IF(ДАННЫЕ!$BY832&gt;0,1,0)&amp;"v"&amp;IF(ДАННЫЕ!$BZ832&gt;0,1,0)&amp;"n"&amp;ДАННЫЕ!$CA832&amp;"t"&amp;ДАННЫЕ!$AY832&amp;"k"&amp;ДАННЫЕ!$CB832&amp;"q"&amp;ДАННЫЕ!$CC832&amp;"w"&amp;ДАННЫЕ!$CD832&amp;"e"&amp;ДАННЫЕ!$CE832&amp;"m"&amp;ДАННЫЕ!$CF832&amp;"c"&amp;ДАННЫЕ!$CG832&amp;"z"&amp;ДАННЫЕ!$CH832&amp;"d"&amp;IF(H832=4,1,0)&amp;"s"&amp;IF(ДАННЫЕ!$J832=1,0,1)&amp;"u"&amp;IF(ДАННЫЕ!$CJ832&gt;0,1,0)</f>
        <v>g0cf0a06AR1VG0o0xp0v0ntkqwemczd0s1u0</v>
      </c>
      <c r="O832" s="28" t="str">
        <f>ДАННЫЕ!$I832&amp;"g"&amp;B832&amp;A832&amp;"f"&amp;P832&amp;"c"&amp;IF(ДАННЫЕ!$U832&gt;0,1,0)&amp;"s"&amp;IF(ДАННЫЕ!$Q832&gt;0,IF(YEAR(ДАННЫЕ!$F$1)=YEAR(ДАННЫЕ!$Q832),IF(MONTH(ДАННЫЕ!$F$1)=MONTH(ДАННЫЕ!$Q832),111,11),1),0)&amp;"i"&amp;IF(ДАННЫЕ!$R832+ДАННЫЕ!$S832+ДАННЫЕ!$T832=0,0,1)&amp;"h"&amp;IF(ДАННЫЕ!$P832&gt;0,1,0)&amp;"p"&amp;IF(ДАННЫЕ!$CI832&gt;0,IF(YEAR(ДАННЫЕ!$F$1)=YEAR(ДАННЫЕ!$CI832),IF(MONTH(ДАННЫЕ!$F$1)=MONTH(ДАННЫЕ!$CI832),111,11),1),0)&amp;"d"&amp;IF(ДАННЫЕ!$CJ832&gt;0,IF(YEAR(ДАННЫЕ!$F$1)=YEAR(ДАННЫЕ!$CJ832),IF(MONTH(ДАННЫЕ!$F$1)=MONTH(ДАННЫЕ!$CJ832),111,11),1),0)&amp;"o"&amp;IF(ДАННЫЕ!$CK832&gt;0,IF(MONTH(ДАННЫЕ!$F$1)=MONTH(ДАННЫЕ!$CK832),111,11),0)&amp;"v"&amp;IF(ДАННЫЕ!$BE832&gt;0,IF(MONTH(ДАННЫЕ!$F$1)=MONTH(ДАННЫЕ!$BE832),111,11),0)</f>
        <v>g00f0c0s0i0h0p0d0o0v0</v>
      </c>
      <c r="P832" s="15">
        <f t="shared" si="38"/>
        <v>0</v>
      </c>
      <c r="Q832" s="15">
        <f>IF(ДАННЫЕ!$F$1&gt;ДАННЫЕ!$N832,IF(YEAR(ДАННЫЕ!$F$1)=YEAR(ДАННЫЕ!M832),1,0),0)</f>
        <v>0</v>
      </c>
      <c r="R832" s="15">
        <f>IF(ДАННЫЕ!$F$1&gt;ДАННЫЕ!$N832,IF(YEAR(ДАННЫЕ!$F$1)=YEAR(ДАННЫЕ!N832),1,0),0)</f>
        <v>0</v>
      </c>
      <c r="S832" s="15">
        <f>IF(ДАННЫЕ!$AA832="2А",1,IF(ДАННЫЕ!$AA832="2Б",2,IF(ДАННЫЕ!$AA832="2В",3,IF(ДАННЫЕ!$AA832=3,4,IF(ДАННЫЕ!$AA832="4А",5,IF(ДАННЫЕ!$AA832="4Б",6,IF(ДАННЫЕ!$AA832="4В",7,IF(ДАННЫЕ!$AA832=5,8,0))))))))</f>
        <v>0</v>
      </c>
      <c r="T832" s="15">
        <f>IF(OR(ДАННЫЕ!$AC832=2,ДАННЫЕ!$AD832=2,ДАННЫЕ!$AE832=2),2,IF(OR(ДАННЫЕ!$AC832=1,ДАННЫЕ!$AD832=1,ДАННЫЕ!$AE832=1),1,0))</f>
        <v>0</v>
      </c>
    </row>
    <row r="833" spans="1:20" ht="15" customHeight="1" x14ac:dyDescent="0.2">
      <c r="A833" s="78">
        <f>IF(B833&gt;0,IF(MONTH(ДАННЫЕ!$F$1)=MONTH(ДАННЫЕ!$B833),1,0),0)</f>
        <v>0</v>
      </c>
      <c r="B833" s="14">
        <f>IF(ДАННЫЕ!$B833&gt;0,IF(YEAR(ДАННЫЕ!$F$1)=YEAR(ДАННЫЕ!$B833),1,0),0)</f>
        <v>0</v>
      </c>
      <c r="C833" s="14">
        <f>IF(ДАННЫЕ!$CM833&gt;0,IF(YEAR(ДАННЫЕ!$F$1)=YEAR(ДАННЫЕ!$CM833),1,0),0)</f>
        <v>0</v>
      </c>
      <c r="D833" s="14">
        <f>IF(ДАННЫЕ!$CJ833&gt;0,IF(ДАННЫЕ!$CL833&gt;ДАННЫЕ!$F$1,1,IF(ДАННЫЕ!$CL833&gt;0,0,1)),0)</f>
        <v>0</v>
      </c>
      <c r="E833" s="43" t="str">
        <f ca="1">IF(ДАННЫЕ!$F$1&gt;0,IF(ДАННЫЕ!$G833&gt;0,DATEDIF(ДАННЫЕ!$G833,ДАННЫЕ!$F$1,"y"),""),IF(ДАННЫЕ!$G833&gt;0,DATEDIF(ДАННЫЕ!$G833,TODAY(),"y"),""))</f>
        <v/>
      </c>
      <c r="F833" s="43" t="str">
        <f xml:space="preserve"> IF(ДАННЫЕ!$F833="М",IF(E833&gt;=18,IF(E833&lt;60,1,""),""),"")&amp;IF(ДАННЫЕ!$F833="Ж",IF(E833&gt;=18,IF(E833&lt;55,1,""),""),"")</f>
        <v/>
      </c>
      <c r="G833" s="43" t="str">
        <f xml:space="preserve"> IF(ДАННЫЕ!$F833="М",IF(E833&gt;=60,2,""),"")&amp;IF(ДАННЫЕ!$F833="Ж",IF(E833&gt;=55,2,""),"")</f>
        <v/>
      </c>
      <c r="H833" s="43" t="str">
        <f t="shared" ca="1" si="36"/>
        <v/>
      </c>
      <c r="I833" s="43" t="str">
        <f t="shared" ca="1" si="37"/>
        <v>03</v>
      </c>
      <c r="J833" s="28" t="str">
        <f ca="1">ДАННЫЕ!$F833&amp;H833&amp;I833&amp;ДАННЫЕ!$I833&amp;"m"&amp;IF(ДАННЫЕ!$I833&gt;0,IF(ДАННЫЕ!$J833&gt;0,0,1),"")&amp;"f"&amp;IF(ДАННЫЕ!$R833&gt;0,IF(YEAR(ДАННЫЕ!$F$1)=YEAR(ДАННЫЕ!$R833),1,0),0)&amp;"z"&amp;ДАННЫЕ!$R833&amp;"p"&amp;ДАННЫЕ!$S833&amp;"i"&amp;ДАННЫЕ!$T833&amp;"h"&amp;ДАННЫЕ!$K833&amp;"be"&amp;ДАННЫЕ!$BI833&amp;"CD"&amp;IF(ДАННЫЕ!BF833&gt;500,4,IF(ДАННЫЕ!BF833&gt;350,3,IF(ДАННЫЕ!BF833&gt;200,2,IF(ДАННЫЕ!BF833&gt;0,1,0))))&amp;"g"&amp;B833&amp;"d"&amp;H833&amp;"l"&amp;ДАННЫЕ!AT833&amp;"a"&amp;ДАННЫЕ!$V833&amp;"v"&amp;R833&amp;"k"&amp;ДАННЫЕ!$U833&amp;"s"&amp;ДАННЫЕ!$Y833&amp;"t"&amp;ДАННЫЕ!$X833&amp;"b"&amp;IF(ДАННЫЕ!$Q833&gt;1,1,0)&amp;"PP"&amp;ДАННЫЕ!Z833&amp;"c"&amp;S833&amp;"x"&amp;IF(ДАННЫЕ!$BY833&gt;0,IF(YEAR(ДАННЫЕ!$F$1)=YEAR(ДАННЫЕ!$BY833),1,0),0)&amp;"n"&amp;IF(ДАННЫЕ!$BZ833&gt;0,IF(YEAR(ДАННЫЕ!$F$1)=YEAR(ДАННЫЕ!$BZ833),1,0),0)&amp;"u"&amp;D833&amp;"z"&amp;IF(ДАННЫЕ!$CL833&gt;0,IF(YEAR(ДАННЫЕ!$F$1)&gt;YEAR(ДАННЫЕ!$CL833),11,12),0)</f>
        <v>03mf0zpihbeCD0g0dlav0kstb0PPc0x0n0u0z0</v>
      </c>
      <c r="K833" s="28" t="str">
        <f ca="1">ДАННЫЕ!$I833&amp;"x"&amp;B833&amp;"w"&amp;IF(T833+ДАННЫЕ!AD833+ДАННЫЕ!AE833+ДАННЫЕ!AF833+ДАННЫЕ!AG833+ДАННЫЕ!AH833+ДАННЫЕ!$AL833+ДАННЫЕ!AI833+ДАННЫЕ!AJ833+ДАННЫЕ!AK833+ДАННЫЕ!AP833+ДАННЫЕ!AQ833+ДАННЫЕ!AR833+ДАННЫЕ!$AM833+ДАННЫЕ!$AN833+ДАННЫЕ!AS833+ДАННЫЕ!AT833&gt;0,1,0)&amp;IF(OR(T833=2,ДАННЫЕ!AD833=2,ДАННЫЕ!AE833=2,ДАННЫЕ!AF833=2,ДАННЫЕ!AG833=2,ДАННЫЕ!AH833=2,ДАННЫЕ!$AL833=2,ДАННЫЕ!AI833=2,ДАННЫЕ!AJ833=2,ДАННЫЕ!AK833=2,ДАННЫЕ!AP833=2,ДАННЫЕ!AQ833=2,ДАННЫЕ!AR833=2,ДАННЫЕ!$AM833=2,ДАННЫЕ!$AN833=2,ДАННЫЕ!AS833=2,ДАННЫЕ!AT833=2),2,0)&amp;"t"&amp;IF(T833&gt;0,"1"&amp;T833,"00")&amp;"f"&amp;IF(ДАННЫЕ!$AC833,"1"&amp;ДАННЫЕ!$AC833,"00")&amp;"b"&amp;IF(ДАННЫЕ!$AD833,"1"&amp;ДАННЫЕ!$AD833,"00")&amp;"g"&amp;IF(ДАННЫЕ!$AF833,"1"&amp;ДАННЫЕ!$AF833,"00")&amp;"c"&amp;IF(ДАННЫЕ!$AG833,"1"&amp;ДАННЫЕ!$AG833,"00")&amp;"i"&amp;IF(ДАННЫЕ!$AH833,"1"&amp;ДАННЫЕ!$AH833,"00")&amp;"r"&amp;IF(ДАННЫЕ!$AL833,"1"&amp;ДАННЫЕ!$AL833,"00")&amp;"m"&amp;IF(ДАННЫЕ!$AI833,"1"&amp;ДАННЫЕ!$AI833,"00")&amp;"hS"&amp;IF(ДАННЫЕ!$AJ833,"1"&amp;ДАННЫЕ!$AJ833,"00")&amp;"hZ"&amp;IF(ДАННЫЕ!$AK833,"1"&amp;ДАННЫЕ!$AK833,"00")&amp;"p"&amp;IF(ДАННЫЕ!$AP833,"1"&amp;ДАННЫЕ!$AP833,"00")&amp;"k"&amp;IF(ДАННЫЕ!$AQ833,"1"&amp;ДАННЫЕ!$AQ833,"00")&amp;"z"&amp;IF(ДАННЫЕ!$AR833,"1"&amp;ДАННЫЕ!$AR833,"00")&amp;"j"&amp;IF(ДАННЫЕ!$AM833,"1"&amp;ДАННЫЕ!$AM833,"00")&amp;"n"&amp;IF(ДАННЫЕ!$AN833,"1"&amp;ДАННЫЕ!$AN833,"00")&amp;"E"&amp;ДАННЫЕ!BI833&amp;"L"&amp;ДАННЫЕ!AO833&amp;"h"&amp;IF(ДАННЫЕ!$AU833&gt;0,1,0)&amp;"v"&amp;IF(ДАННЫЕ!$AW833&gt;0,1,0)&amp;"a"&amp;IF(ДАННЫЕ!$AS833,"1"&amp;ДАННЫЕ!$AS833,"00")&amp;"s"&amp;IF(ДАННЫЕ!$AT833,"1"&amp;ДАННЫЕ!$AT833,"00")&amp;"u"&amp;IF(ДАННЫЕ!$CJ833&gt;0,1,0)&amp;"y"&amp;B833&amp;"d"&amp;H833&amp;"e"&amp;F833&amp;G833</f>
        <v>x0w00t00f00b00g00c00i00r00m00hS00hZ00p00k00z00j00n00ELh0v0a00s00u0y0de</v>
      </c>
      <c r="L833" s="28" t="str">
        <f ca="1">ДАННЫЕ!$I833&amp;"VN"&amp;IF(ДАННЫЕ!AW833&gt;0,11,10)&amp;"CD"&amp;IF(ДАННЫЕ!BF833&gt;500,16,IF(ДАННЫЕ!BF833&gt;350,15,IF(ДАННЫЕ!BF833&gt;=200,14,IF(ДАННЫЕ!BF833&gt;=100,13,IF(ДАННЫЕ!BF833&gt;=50,12,IF(ДАННЫЕ!BF833&gt;0,11,10))))))&amp;"AR"&amp;IF(ДАННЫЕ!BX833&gt;0,1,0)&amp;"GD"&amp;B833&amp;"VV"&amp;IF(E833&gt;=5,IF(E833&lt;18,1,0),0)</f>
        <v>VN10CD10AR0GD0VV0</v>
      </c>
      <c r="M833" s="28" t="str">
        <f>ДАННЫЕ!$I833&amp;"b"&amp;ДАННЫЕ!$BI833&amp;"r"&amp;ДАННЫЕ!$BJ833&amp;"CD"&amp;IF(ДАННЫЕ!BF833&gt;0,IF(ДАННЫЕ!BF833&lt;200,1,IF(ДАННЫЕ!BF833&lt;350,2,3)),0)&amp;"h"&amp;IF(ДАННЫЕ!$BK833+ДАННЫЕ!$BL833+ДАННЫЕ!$BM833&gt;0,1,0)&amp;"x"&amp;ДАННЫЕ!$BK833&amp;"y"&amp;ДАННЫЕ!$BL833&amp;"z"&amp;ДАННЫЕ!$BM833&amp;"c"&amp;IF(ДАННЫЕ!$BK833+ДАННЫЕ!$BL833+ДАННЫЕ!$BM833=3,1,0)&amp;"a"&amp;IF(ДАННЫЕ!$BQ833+ДАННЫЕ!$BR833&gt;0,1,0)&amp;"d"&amp;ДАННЫЕ!$BQ833&amp;"v"&amp;ДАННЫЕ!$BR833&amp;"p"&amp;ДАННЫЕ!$BS833&amp;"n"&amp;ДАННЫЕ!$BU833&amp;"t"&amp;ДАННЫЕ!$BV833&amp;"o"&amp;ДАННЫЕ!$BT833&amp;"l"&amp;IF(ДАННЫЕ!$BN833&gt;0,1,0)&amp;ДАННЫЕ!$BN833&amp;"g"&amp;ДАННЫЕ!$BO833&amp;"s"&amp;ДАННЫЕ!$BP833&amp;"DZ"&amp;IF(ДАННЫЕ!B833-ДАННЫЕ!G833 &lt; 60,IF(ДАННЫЕ!B833-ДАННЫЕ!G833 &gt;= 0,1,0),0)&amp;"u"&amp;IF(ДАННЫЕ!$CJ833&gt;0,1,0)</f>
        <v>brCD0h0xyzc0a0dvpntol0gsDZ1u0</v>
      </c>
      <c r="N833" s="28" t="str">
        <f ca="1">ДАННЫЕ!$F833&amp;ДАННЫЕ!$I833&amp;"g"&amp;B833&amp;"cf"&amp;D833&amp;"a"&amp;IF(ДАННЫЕ!$BX833&gt;0,1,0)&amp;IF(ДАННЫЕ!$BF833&gt;500,1,IF(ДАННЫЕ!$BF833&gt;350,2,IF(ДАННЫЕ!$BF833&gt;=200,3,IF(ДАННЫЕ!$BF833&gt;=100,4,IF(ДАННЫЕ!$BF833&gt;=50,5,IF(ДАННЫЕ!$BF833&lt;50,6,0))))))&amp;"AR"&amp;IF(DATEDIF(ДАННЫЕ!$BX833,ДАННЫЕ!$F$1,"y")&gt;1,1,0)&amp;"VG"&amp;IF(ДАННЫЕ!$BH833="0",1,0)&amp;"o"&amp;IF(T833+ДАННЫЕ!$AF833+ДАННЫЕ!$AG833+ДАННЫЕ!$AH833+ДАННЫЕ!$AI833+ДАННЫЕ!$AJ833+ДАННЫЕ!$AP833+ДАННЫЕ!$AQ833+ДАННЫЕ!$AR833+ДАННЫЕ!$AU833+ДАННЫЕ!$AW833+ДАННЫЕ!$AS833+ДАННЫЕ!$AT833&gt;0,1,0)&amp;"x"&amp;ДАННЫЕ!$AG833&amp;"p"&amp;IF(ДАННЫЕ!$BY833&gt;0,1,0)&amp;"v"&amp;IF(ДАННЫЕ!$BZ833&gt;0,1,0)&amp;"n"&amp;ДАННЫЕ!$CA833&amp;"t"&amp;ДАННЫЕ!$AY833&amp;"k"&amp;ДАННЫЕ!$CB833&amp;"q"&amp;ДАННЫЕ!$CC833&amp;"w"&amp;ДАННЫЕ!$CD833&amp;"e"&amp;ДАННЫЕ!$CE833&amp;"m"&amp;ДАННЫЕ!$CF833&amp;"c"&amp;ДАННЫЕ!$CG833&amp;"z"&amp;ДАННЫЕ!$CH833&amp;"d"&amp;IF(H833=4,1,0)&amp;"s"&amp;IF(ДАННЫЕ!$J833=1,0,1)&amp;"u"&amp;IF(ДАННЫЕ!$CJ833&gt;0,1,0)</f>
        <v>g0cf0a06AR1VG0o0xp0v0ntkqwemczd0s1u0</v>
      </c>
      <c r="O833" s="28" t="str">
        <f>ДАННЫЕ!$I833&amp;"g"&amp;B833&amp;A833&amp;"f"&amp;P833&amp;"c"&amp;IF(ДАННЫЕ!$U833&gt;0,1,0)&amp;"s"&amp;IF(ДАННЫЕ!$Q833&gt;0,IF(YEAR(ДАННЫЕ!$F$1)=YEAR(ДАННЫЕ!$Q833),IF(MONTH(ДАННЫЕ!$F$1)=MONTH(ДАННЫЕ!$Q833),111,11),1),0)&amp;"i"&amp;IF(ДАННЫЕ!$R833+ДАННЫЕ!$S833+ДАННЫЕ!$T833=0,0,1)&amp;"h"&amp;IF(ДАННЫЕ!$P833&gt;0,1,0)&amp;"p"&amp;IF(ДАННЫЕ!$CI833&gt;0,IF(YEAR(ДАННЫЕ!$F$1)=YEAR(ДАННЫЕ!$CI833),IF(MONTH(ДАННЫЕ!$F$1)=MONTH(ДАННЫЕ!$CI833),111,11),1),0)&amp;"d"&amp;IF(ДАННЫЕ!$CJ833&gt;0,IF(YEAR(ДАННЫЕ!$F$1)=YEAR(ДАННЫЕ!$CJ833),IF(MONTH(ДАННЫЕ!$F$1)=MONTH(ДАННЫЕ!$CJ833),111,11),1),0)&amp;"o"&amp;IF(ДАННЫЕ!$CK833&gt;0,IF(MONTH(ДАННЫЕ!$F$1)=MONTH(ДАННЫЕ!$CK833),111,11),0)&amp;"v"&amp;IF(ДАННЫЕ!$BE833&gt;0,IF(MONTH(ДАННЫЕ!$F$1)=MONTH(ДАННЫЕ!$BE833),111,11),0)</f>
        <v>g00f0c0s0i0h0p0d0o0v0</v>
      </c>
      <c r="P833" s="15">
        <f t="shared" si="38"/>
        <v>0</v>
      </c>
      <c r="Q833" s="15">
        <f>IF(ДАННЫЕ!$F$1&gt;ДАННЫЕ!$N833,IF(YEAR(ДАННЫЕ!$F$1)=YEAR(ДАННЫЕ!M833),1,0),0)</f>
        <v>0</v>
      </c>
      <c r="R833" s="15">
        <f>IF(ДАННЫЕ!$F$1&gt;ДАННЫЕ!$N833,IF(YEAR(ДАННЫЕ!$F$1)=YEAR(ДАННЫЕ!N833),1,0),0)</f>
        <v>0</v>
      </c>
      <c r="S833" s="15">
        <f>IF(ДАННЫЕ!$AA833="2А",1,IF(ДАННЫЕ!$AA833="2Б",2,IF(ДАННЫЕ!$AA833="2В",3,IF(ДАННЫЕ!$AA833=3,4,IF(ДАННЫЕ!$AA833="4А",5,IF(ДАННЫЕ!$AA833="4Б",6,IF(ДАННЫЕ!$AA833="4В",7,IF(ДАННЫЕ!$AA833=5,8,0))))))))</f>
        <v>0</v>
      </c>
      <c r="T833" s="15">
        <f>IF(OR(ДАННЫЕ!$AC833=2,ДАННЫЕ!$AD833=2,ДАННЫЕ!$AE833=2),2,IF(OR(ДАННЫЕ!$AC833=1,ДАННЫЕ!$AD833=1,ДАННЫЕ!$AE833=1),1,0))</f>
        <v>0</v>
      </c>
    </row>
    <row r="834" spans="1:20" ht="15" customHeight="1" x14ac:dyDescent="0.2">
      <c r="A834" s="78">
        <f>IF(B834&gt;0,IF(MONTH(ДАННЫЕ!$F$1)=MONTH(ДАННЫЕ!$B834),1,0),0)</f>
        <v>0</v>
      </c>
      <c r="B834" s="14">
        <f>IF(ДАННЫЕ!$B834&gt;0,IF(YEAR(ДАННЫЕ!$F$1)=YEAR(ДАННЫЕ!$B834),1,0),0)</f>
        <v>0</v>
      </c>
      <c r="C834" s="14">
        <f>IF(ДАННЫЕ!$CM834&gt;0,IF(YEAR(ДАННЫЕ!$F$1)=YEAR(ДАННЫЕ!$CM834),1,0),0)</f>
        <v>0</v>
      </c>
      <c r="D834" s="14">
        <f>IF(ДАННЫЕ!$CJ834&gt;0,IF(ДАННЫЕ!$CL834&gt;ДАННЫЕ!$F$1,1,IF(ДАННЫЕ!$CL834&gt;0,0,1)),0)</f>
        <v>0</v>
      </c>
      <c r="E834" s="43" t="str">
        <f ca="1">IF(ДАННЫЕ!$F$1&gt;0,IF(ДАННЫЕ!$G834&gt;0,DATEDIF(ДАННЫЕ!$G834,ДАННЫЕ!$F$1,"y"),""),IF(ДАННЫЕ!$G834&gt;0,DATEDIF(ДАННЫЕ!$G834,TODAY(),"y"),""))</f>
        <v/>
      </c>
      <c r="F834" s="43" t="str">
        <f xml:space="preserve"> IF(ДАННЫЕ!$F834="М",IF(E834&gt;=18,IF(E834&lt;60,1,""),""),"")&amp;IF(ДАННЫЕ!$F834="Ж",IF(E834&gt;=18,IF(E834&lt;55,1,""),""),"")</f>
        <v/>
      </c>
      <c r="G834" s="43" t="str">
        <f xml:space="preserve"> IF(ДАННЫЕ!$F834="М",IF(E834&gt;=60,2,""),"")&amp;IF(ДАННЫЕ!$F834="Ж",IF(E834&gt;=55,2,""),"")</f>
        <v/>
      </c>
      <c r="H834" s="43" t="str">
        <f t="shared" ca="1" si="36"/>
        <v/>
      </c>
      <c r="I834" s="43" t="str">
        <f t="shared" ca="1" si="37"/>
        <v>03</v>
      </c>
      <c r="J834" s="28" t="str">
        <f ca="1">ДАННЫЕ!$F834&amp;H834&amp;I834&amp;ДАННЫЕ!$I834&amp;"m"&amp;IF(ДАННЫЕ!$I834&gt;0,IF(ДАННЫЕ!$J834&gt;0,0,1),"")&amp;"f"&amp;IF(ДАННЫЕ!$R834&gt;0,IF(YEAR(ДАННЫЕ!$F$1)=YEAR(ДАННЫЕ!$R834),1,0),0)&amp;"z"&amp;ДАННЫЕ!$R834&amp;"p"&amp;ДАННЫЕ!$S834&amp;"i"&amp;ДАННЫЕ!$T834&amp;"h"&amp;ДАННЫЕ!$K834&amp;"be"&amp;ДАННЫЕ!$BI834&amp;"CD"&amp;IF(ДАННЫЕ!BF834&gt;500,4,IF(ДАННЫЕ!BF834&gt;350,3,IF(ДАННЫЕ!BF834&gt;200,2,IF(ДАННЫЕ!BF834&gt;0,1,0))))&amp;"g"&amp;B834&amp;"d"&amp;H834&amp;"l"&amp;ДАННЫЕ!AT834&amp;"a"&amp;ДАННЫЕ!$V834&amp;"v"&amp;R834&amp;"k"&amp;ДАННЫЕ!$U834&amp;"s"&amp;ДАННЫЕ!$Y834&amp;"t"&amp;ДАННЫЕ!$X834&amp;"b"&amp;IF(ДАННЫЕ!$Q834&gt;1,1,0)&amp;"PP"&amp;ДАННЫЕ!Z834&amp;"c"&amp;S834&amp;"x"&amp;IF(ДАННЫЕ!$BY834&gt;0,IF(YEAR(ДАННЫЕ!$F$1)=YEAR(ДАННЫЕ!$BY834),1,0),0)&amp;"n"&amp;IF(ДАННЫЕ!$BZ834&gt;0,IF(YEAR(ДАННЫЕ!$F$1)=YEAR(ДАННЫЕ!$BZ834),1,0),0)&amp;"u"&amp;D834&amp;"z"&amp;IF(ДАННЫЕ!$CL834&gt;0,IF(YEAR(ДАННЫЕ!$F$1)&gt;YEAR(ДАННЫЕ!$CL834),11,12),0)</f>
        <v>03mf0zpihbeCD0g0dlav0kstb0PPc0x0n0u0z0</v>
      </c>
      <c r="K834" s="28" t="str">
        <f ca="1">ДАННЫЕ!$I834&amp;"x"&amp;B834&amp;"w"&amp;IF(T834+ДАННЫЕ!AD834+ДАННЫЕ!AE834+ДАННЫЕ!AF834+ДАННЫЕ!AG834+ДАННЫЕ!AH834+ДАННЫЕ!$AL834+ДАННЫЕ!AI834+ДАННЫЕ!AJ834+ДАННЫЕ!AK834+ДАННЫЕ!AP834+ДАННЫЕ!AQ834+ДАННЫЕ!AR834+ДАННЫЕ!$AM834+ДАННЫЕ!$AN834+ДАННЫЕ!AS834+ДАННЫЕ!AT834&gt;0,1,0)&amp;IF(OR(T834=2,ДАННЫЕ!AD834=2,ДАННЫЕ!AE834=2,ДАННЫЕ!AF834=2,ДАННЫЕ!AG834=2,ДАННЫЕ!AH834=2,ДАННЫЕ!$AL834=2,ДАННЫЕ!AI834=2,ДАННЫЕ!AJ834=2,ДАННЫЕ!AK834=2,ДАННЫЕ!AP834=2,ДАННЫЕ!AQ834=2,ДАННЫЕ!AR834=2,ДАННЫЕ!$AM834=2,ДАННЫЕ!$AN834=2,ДАННЫЕ!AS834=2,ДАННЫЕ!AT834=2),2,0)&amp;"t"&amp;IF(T834&gt;0,"1"&amp;T834,"00")&amp;"f"&amp;IF(ДАННЫЕ!$AC834,"1"&amp;ДАННЫЕ!$AC834,"00")&amp;"b"&amp;IF(ДАННЫЕ!$AD834,"1"&amp;ДАННЫЕ!$AD834,"00")&amp;"g"&amp;IF(ДАННЫЕ!$AF834,"1"&amp;ДАННЫЕ!$AF834,"00")&amp;"c"&amp;IF(ДАННЫЕ!$AG834,"1"&amp;ДАННЫЕ!$AG834,"00")&amp;"i"&amp;IF(ДАННЫЕ!$AH834,"1"&amp;ДАННЫЕ!$AH834,"00")&amp;"r"&amp;IF(ДАННЫЕ!$AL834,"1"&amp;ДАННЫЕ!$AL834,"00")&amp;"m"&amp;IF(ДАННЫЕ!$AI834,"1"&amp;ДАННЫЕ!$AI834,"00")&amp;"hS"&amp;IF(ДАННЫЕ!$AJ834,"1"&amp;ДАННЫЕ!$AJ834,"00")&amp;"hZ"&amp;IF(ДАННЫЕ!$AK834,"1"&amp;ДАННЫЕ!$AK834,"00")&amp;"p"&amp;IF(ДАННЫЕ!$AP834,"1"&amp;ДАННЫЕ!$AP834,"00")&amp;"k"&amp;IF(ДАННЫЕ!$AQ834,"1"&amp;ДАННЫЕ!$AQ834,"00")&amp;"z"&amp;IF(ДАННЫЕ!$AR834,"1"&amp;ДАННЫЕ!$AR834,"00")&amp;"j"&amp;IF(ДАННЫЕ!$AM834,"1"&amp;ДАННЫЕ!$AM834,"00")&amp;"n"&amp;IF(ДАННЫЕ!$AN834,"1"&amp;ДАННЫЕ!$AN834,"00")&amp;"E"&amp;ДАННЫЕ!BI834&amp;"L"&amp;ДАННЫЕ!AO834&amp;"h"&amp;IF(ДАННЫЕ!$AU834&gt;0,1,0)&amp;"v"&amp;IF(ДАННЫЕ!$AW834&gt;0,1,0)&amp;"a"&amp;IF(ДАННЫЕ!$AS834,"1"&amp;ДАННЫЕ!$AS834,"00")&amp;"s"&amp;IF(ДАННЫЕ!$AT834,"1"&amp;ДАННЫЕ!$AT834,"00")&amp;"u"&amp;IF(ДАННЫЕ!$CJ834&gt;0,1,0)&amp;"y"&amp;B834&amp;"d"&amp;H834&amp;"e"&amp;F834&amp;G834</f>
        <v>x0w00t00f00b00g00c00i00r00m00hS00hZ00p00k00z00j00n00ELh0v0a00s00u0y0de</v>
      </c>
      <c r="L834" s="28" t="str">
        <f ca="1">ДАННЫЕ!$I834&amp;"VN"&amp;IF(ДАННЫЕ!AW834&gt;0,11,10)&amp;"CD"&amp;IF(ДАННЫЕ!BF834&gt;500,16,IF(ДАННЫЕ!BF834&gt;350,15,IF(ДАННЫЕ!BF834&gt;=200,14,IF(ДАННЫЕ!BF834&gt;=100,13,IF(ДАННЫЕ!BF834&gt;=50,12,IF(ДАННЫЕ!BF834&gt;0,11,10))))))&amp;"AR"&amp;IF(ДАННЫЕ!BX834&gt;0,1,0)&amp;"GD"&amp;B834&amp;"VV"&amp;IF(E834&gt;=5,IF(E834&lt;18,1,0),0)</f>
        <v>VN10CD10AR0GD0VV0</v>
      </c>
      <c r="M834" s="28" t="str">
        <f>ДАННЫЕ!$I834&amp;"b"&amp;ДАННЫЕ!$BI834&amp;"r"&amp;ДАННЫЕ!$BJ834&amp;"CD"&amp;IF(ДАННЫЕ!BF834&gt;0,IF(ДАННЫЕ!BF834&lt;200,1,IF(ДАННЫЕ!BF834&lt;350,2,3)),0)&amp;"h"&amp;IF(ДАННЫЕ!$BK834+ДАННЫЕ!$BL834+ДАННЫЕ!$BM834&gt;0,1,0)&amp;"x"&amp;ДАННЫЕ!$BK834&amp;"y"&amp;ДАННЫЕ!$BL834&amp;"z"&amp;ДАННЫЕ!$BM834&amp;"c"&amp;IF(ДАННЫЕ!$BK834+ДАННЫЕ!$BL834+ДАННЫЕ!$BM834=3,1,0)&amp;"a"&amp;IF(ДАННЫЕ!$BQ834+ДАННЫЕ!$BR834&gt;0,1,0)&amp;"d"&amp;ДАННЫЕ!$BQ834&amp;"v"&amp;ДАННЫЕ!$BR834&amp;"p"&amp;ДАННЫЕ!$BS834&amp;"n"&amp;ДАННЫЕ!$BU834&amp;"t"&amp;ДАННЫЕ!$BV834&amp;"o"&amp;ДАННЫЕ!$BT834&amp;"l"&amp;IF(ДАННЫЕ!$BN834&gt;0,1,0)&amp;ДАННЫЕ!$BN834&amp;"g"&amp;ДАННЫЕ!$BO834&amp;"s"&amp;ДАННЫЕ!$BP834&amp;"DZ"&amp;IF(ДАННЫЕ!B834-ДАННЫЕ!G834 &lt; 60,IF(ДАННЫЕ!B834-ДАННЫЕ!G834 &gt;= 0,1,0),0)&amp;"u"&amp;IF(ДАННЫЕ!$CJ834&gt;0,1,0)</f>
        <v>brCD0h0xyzc0a0dvpntol0gsDZ1u0</v>
      </c>
      <c r="N834" s="28" t="str">
        <f ca="1">ДАННЫЕ!$F834&amp;ДАННЫЕ!$I834&amp;"g"&amp;B834&amp;"cf"&amp;D834&amp;"a"&amp;IF(ДАННЫЕ!$BX834&gt;0,1,0)&amp;IF(ДАННЫЕ!$BF834&gt;500,1,IF(ДАННЫЕ!$BF834&gt;350,2,IF(ДАННЫЕ!$BF834&gt;=200,3,IF(ДАННЫЕ!$BF834&gt;=100,4,IF(ДАННЫЕ!$BF834&gt;=50,5,IF(ДАННЫЕ!$BF834&lt;50,6,0))))))&amp;"AR"&amp;IF(DATEDIF(ДАННЫЕ!$BX834,ДАННЫЕ!$F$1,"y")&gt;1,1,0)&amp;"VG"&amp;IF(ДАННЫЕ!$BH834="0",1,0)&amp;"o"&amp;IF(T834+ДАННЫЕ!$AF834+ДАННЫЕ!$AG834+ДАННЫЕ!$AH834+ДАННЫЕ!$AI834+ДАННЫЕ!$AJ834+ДАННЫЕ!$AP834+ДАННЫЕ!$AQ834+ДАННЫЕ!$AR834+ДАННЫЕ!$AU834+ДАННЫЕ!$AW834+ДАННЫЕ!$AS834+ДАННЫЕ!$AT834&gt;0,1,0)&amp;"x"&amp;ДАННЫЕ!$AG834&amp;"p"&amp;IF(ДАННЫЕ!$BY834&gt;0,1,0)&amp;"v"&amp;IF(ДАННЫЕ!$BZ834&gt;0,1,0)&amp;"n"&amp;ДАННЫЕ!$CA834&amp;"t"&amp;ДАННЫЕ!$AY834&amp;"k"&amp;ДАННЫЕ!$CB834&amp;"q"&amp;ДАННЫЕ!$CC834&amp;"w"&amp;ДАННЫЕ!$CD834&amp;"e"&amp;ДАННЫЕ!$CE834&amp;"m"&amp;ДАННЫЕ!$CF834&amp;"c"&amp;ДАННЫЕ!$CG834&amp;"z"&amp;ДАННЫЕ!$CH834&amp;"d"&amp;IF(H834=4,1,0)&amp;"s"&amp;IF(ДАННЫЕ!$J834=1,0,1)&amp;"u"&amp;IF(ДАННЫЕ!$CJ834&gt;0,1,0)</f>
        <v>g0cf0a06AR1VG0o0xp0v0ntkqwemczd0s1u0</v>
      </c>
      <c r="O834" s="28" t="str">
        <f>ДАННЫЕ!$I834&amp;"g"&amp;B834&amp;A834&amp;"f"&amp;P834&amp;"c"&amp;IF(ДАННЫЕ!$U834&gt;0,1,0)&amp;"s"&amp;IF(ДАННЫЕ!$Q834&gt;0,IF(YEAR(ДАННЫЕ!$F$1)=YEAR(ДАННЫЕ!$Q834),IF(MONTH(ДАННЫЕ!$F$1)=MONTH(ДАННЫЕ!$Q834),111,11),1),0)&amp;"i"&amp;IF(ДАННЫЕ!$R834+ДАННЫЕ!$S834+ДАННЫЕ!$T834=0,0,1)&amp;"h"&amp;IF(ДАННЫЕ!$P834&gt;0,1,0)&amp;"p"&amp;IF(ДАННЫЕ!$CI834&gt;0,IF(YEAR(ДАННЫЕ!$F$1)=YEAR(ДАННЫЕ!$CI834),IF(MONTH(ДАННЫЕ!$F$1)=MONTH(ДАННЫЕ!$CI834),111,11),1),0)&amp;"d"&amp;IF(ДАННЫЕ!$CJ834&gt;0,IF(YEAR(ДАННЫЕ!$F$1)=YEAR(ДАННЫЕ!$CJ834),IF(MONTH(ДАННЫЕ!$F$1)=MONTH(ДАННЫЕ!$CJ834),111,11),1),0)&amp;"o"&amp;IF(ДАННЫЕ!$CK834&gt;0,IF(MONTH(ДАННЫЕ!$F$1)=MONTH(ДАННЫЕ!$CK834),111,11),0)&amp;"v"&amp;IF(ДАННЫЕ!$BE834&gt;0,IF(MONTH(ДАННЫЕ!$F$1)=MONTH(ДАННЫЕ!$BE834),111,11),0)</f>
        <v>g00f0c0s0i0h0p0d0o0v0</v>
      </c>
      <c r="P834" s="15">
        <f t="shared" si="38"/>
        <v>0</v>
      </c>
      <c r="Q834" s="15">
        <f>IF(ДАННЫЕ!$F$1&gt;ДАННЫЕ!$N834,IF(YEAR(ДАННЫЕ!$F$1)=YEAR(ДАННЫЕ!M834),1,0),0)</f>
        <v>0</v>
      </c>
      <c r="R834" s="15">
        <f>IF(ДАННЫЕ!$F$1&gt;ДАННЫЕ!$N834,IF(YEAR(ДАННЫЕ!$F$1)=YEAR(ДАННЫЕ!N834),1,0),0)</f>
        <v>0</v>
      </c>
      <c r="S834" s="15">
        <f>IF(ДАННЫЕ!$AA834="2А",1,IF(ДАННЫЕ!$AA834="2Б",2,IF(ДАННЫЕ!$AA834="2В",3,IF(ДАННЫЕ!$AA834=3,4,IF(ДАННЫЕ!$AA834="4А",5,IF(ДАННЫЕ!$AA834="4Б",6,IF(ДАННЫЕ!$AA834="4В",7,IF(ДАННЫЕ!$AA834=5,8,0))))))))</f>
        <v>0</v>
      </c>
      <c r="T834" s="15">
        <f>IF(OR(ДАННЫЕ!$AC834=2,ДАННЫЕ!$AD834=2,ДАННЫЕ!$AE834=2),2,IF(OR(ДАННЫЕ!$AC834=1,ДАННЫЕ!$AD834=1,ДАННЫЕ!$AE834=1),1,0))</f>
        <v>0</v>
      </c>
    </row>
    <row r="835" spans="1:20" ht="15" customHeight="1" x14ac:dyDescent="0.2">
      <c r="A835" s="78">
        <f>IF(B835&gt;0,IF(MONTH(ДАННЫЕ!$F$1)=MONTH(ДАННЫЕ!$B835),1,0),0)</f>
        <v>0</v>
      </c>
      <c r="B835" s="14">
        <f>IF(ДАННЫЕ!$B835&gt;0,IF(YEAR(ДАННЫЕ!$F$1)=YEAR(ДАННЫЕ!$B835),1,0),0)</f>
        <v>0</v>
      </c>
      <c r="C835" s="14">
        <f>IF(ДАННЫЕ!$CM835&gt;0,IF(YEAR(ДАННЫЕ!$F$1)=YEAR(ДАННЫЕ!$CM835),1,0),0)</f>
        <v>0</v>
      </c>
      <c r="D835" s="14">
        <f>IF(ДАННЫЕ!$CJ835&gt;0,IF(ДАННЫЕ!$CL835&gt;ДАННЫЕ!$F$1,1,IF(ДАННЫЕ!$CL835&gt;0,0,1)),0)</f>
        <v>0</v>
      </c>
      <c r="E835" s="43" t="str">
        <f ca="1">IF(ДАННЫЕ!$F$1&gt;0,IF(ДАННЫЕ!$G835&gt;0,DATEDIF(ДАННЫЕ!$G835,ДАННЫЕ!$F$1,"y"),""),IF(ДАННЫЕ!$G835&gt;0,DATEDIF(ДАННЫЕ!$G835,TODAY(),"y"),""))</f>
        <v/>
      </c>
      <c r="F835" s="43" t="str">
        <f xml:space="preserve"> IF(ДАННЫЕ!$F835="М",IF(E835&gt;=18,IF(E835&lt;60,1,""),""),"")&amp;IF(ДАННЫЕ!$F835="Ж",IF(E835&gt;=18,IF(E835&lt;55,1,""),""),"")</f>
        <v/>
      </c>
      <c r="G835" s="43" t="str">
        <f xml:space="preserve"> IF(ДАННЫЕ!$F835="М",IF(E835&gt;=60,2,""),"")&amp;IF(ДАННЫЕ!$F835="Ж",IF(E835&gt;=55,2,""),"")</f>
        <v/>
      </c>
      <c r="H835" s="43" t="str">
        <f t="shared" ca="1" si="36"/>
        <v/>
      </c>
      <c r="I835" s="43" t="str">
        <f t="shared" ca="1" si="37"/>
        <v>03</v>
      </c>
      <c r="J835" s="28" t="str">
        <f ca="1">ДАННЫЕ!$F835&amp;H835&amp;I835&amp;ДАННЫЕ!$I835&amp;"m"&amp;IF(ДАННЫЕ!$I835&gt;0,IF(ДАННЫЕ!$J835&gt;0,0,1),"")&amp;"f"&amp;IF(ДАННЫЕ!$R835&gt;0,IF(YEAR(ДАННЫЕ!$F$1)=YEAR(ДАННЫЕ!$R835),1,0),0)&amp;"z"&amp;ДАННЫЕ!$R835&amp;"p"&amp;ДАННЫЕ!$S835&amp;"i"&amp;ДАННЫЕ!$T835&amp;"h"&amp;ДАННЫЕ!$K835&amp;"be"&amp;ДАННЫЕ!$BI835&amp;"CD"&amp;IF(ДАННЫЕ!BF835&gt;500,4,IF(ДАННЫЕ!BF835&gt;350,3,IF(ДАННЫЕ!BF835&gt;200,2,IF(ДАННЫЕ!BF835&gt;0,1,0))))&amp;"g"&amp;B835&amp;"d"&amp;H835&amp;"l"&amp;ДАННЫЕ!AT835&amp;"a"&amp;ДАННЫЕ!$V835&amp;"v"&amp;R835&amp;"k"&amp;ДАННЫЕ!$U835&amp;"s"&amp;ДАННЫЕ!$Y835&amp;"t"&amp;ДАННЫЕ!$X835&amp;"b"&amp;IF(ДАННЫЕ!$Q835&gt;1,1,0)&amp;"PP"&amp;ДАННЫЕ!Z835&amp;"c"&amp;S835&amp;"x"&amp;IF(ДАННЫЕ!$BY835&gt;0,IF(YEAR(ДАННЫЕ!$F$1)=YEAR(ДАННЫЕ!$BY835),1,0),0)&amp;"n"&amp;IF(ДАННЫЕ!$BZ835&gt;0,IF(YEAR(ДАННЫЕ!$F$1)=YEAR(ДАННЫЕ!$BZ835),1,0),0)&amp;"u"&amp;D835&amp;"z"&amp;IF(ДАННЫЕ!$CL835&gt;0,IF(YEAR(ДАННЫЕ!$F$1)&gt;YEAR(ДАННЫЕ!$CL835),11,12),0)</f>
        <v>03mf0zpihbeCD0g0dlav0kstb0PPc0x0n0u0z0</v>
      </c>
      <c r="K835" s="28" t="str">
        <f ca="1">ДАННЫЕ!$I835&amp;"x"&amp;B835&amp;"w"&amp;IF(T835+ДАННЫЕ!AD835+ДАННЫЕ!AE835+ДАННЫЕ!AF835+ДАННЫЕ!AG835+ДАННЫЕ!AH835+ДАННЫЕ!$AL835+ДАННЫЕ!AI835+ДАННЫЕ!AJ835+ДАННЫЕ!AK835+ДАННЫЕ!AP835+ДАННЫЕ!AQ835+ДАННЫЕ!AR835+ДАННЫЕ!$AM835+ДАННЫЕ!$AN835+ДАННЫЕ!AS835+ДАННЫЕ!AT835&gt;0,1,0)&amp;IF(OR(T835=2,ДАННЫЕ!AD835=2,ДАННЫЕ!AE835=2,ДАННЫЕ!AF835=2,ДАННЫЕ!AG835=2,ДАННЫЕ!AH835=2,ДАННЫЕ!$AL835=2,ДАННЫЕ!AI835=2,ДАННЫЕ!AJ835=2,ДАННЫЕ!AK835=2,ДАННЫЕ!AP835=2,ДАННЫЕ!AQ835=2,ДАННЫЕ!AR835=2,ДАННЫЕ!$AM835=2,ДАННЫЕ!$AN835=2,ДАННЫЕ!AS835=2,ДАННЫЕ!AT835=2),2,0)&amp;"t"&amp;IF(T835&gt;0,"1"&amp;T835,"00")&amp;"f"&amp;IF(ДАННЫЕ!$AC835,"1"&amp;ДАННЫЕ!$AC835,"00")&amp;"b"&amp;IF(ДАННЫЕ!$AD835,"1"&amp;ДАННЫЕ!$AD835,"00")&amp;"g"&amp;IF(ДАННЫЕ!$AF835,"1"&amp;ДАННЫЕ!$AF835,"00")&amp;"c"&amp;IF(ДАННЫЕ!$AG835,"1"&amp;ДАННЫЕ!$AG835,"00")&amp;"i"&amp;IF(ДАННЫЕ!$AH835,"1"&amp;ДАННЫЕ!$AH835,"00")&amp;"r"&amp;IF(ДАННЫЕ!$AL835,"1"&amp;ДАННЫЕ!$AL835,"00")&amp;"m"&amp;IF(ДАННЫЕ!$AI835,"1"&amp;ДАННЫЕ!$AI835,"00")&amp;"hS"&amp;IF(ДАННЫЕ!$AJ835,"1"&amp;ДАННЫЕ!$AJ835,"00")&amp;"hZ"&amp;IF(ДАННЫЕ!$AK835,"1"&amp;ДАННЫЕ!$AK835,"00")&amp;"p"&amp;IF(ДАННЫЕ!$AP835,"1"&amp;ДАННЫЕ!$AP835,"00")&amp;"k"&amp;IF(ДАННЫЕ!$AQ835,"1"&amp;ДАННЫЕ!$AQ835,"00")&amp;"z"&amp;IF(ДАННЫЕ!$AR835,"1"&amp;ДАННЫЕ!$AR835,"00")&amp;"j"&amp;IF(ДАННЫЕ!$AM835,"1"&amp;ДАННЫЕ!$AM835,"00")&amp;"n"&amp;IF(ДАННЫЕ!$AN835,"1"&amp;ДАННЫЕ!$AN835,"00")&amp;"E"&amp;ДАННЫЕ!BI835&amp;"L"&amp;ДАННЫЕ!AO835&amp;"h"&amp;IF(ДАННЫЕ!$AU835&gt;0,1,0)&amp;"v"&amp;IF(ДАННЫЕ!$AW835&gt;0,1,0)&amp;"a"&amp;IF(ДАННЫЕ!$AS835,"1"&amp;ДАННЫЕ!$AS835,"00")&amp;"s"&amp;IF(ДАННЫЕ!$AT835,"1"&amp;ДАННЫЕ!$AT835,"00")&amp;"u"&amp;IF(ДАННЫЕ!$CJ835&gt;0,1,0)&amp;"y"&amp;B835&amp;"d"&amp;H835&amp;"e"&amp;F835&amp;G835</f>
        <v>x0w00t00f00b00g00c00i00r00m00hS00hZ00p00k00z00j00n00ELh0v0a00s00u0y0de</v>
      </c>
      <c r="L835" s="28" t="str">
        <f ca="1">ДАННЫЕ!$I835&amp;"VN"&amp;IF(ДАННЫЕ!AW835&gt;0,11,10)&amp;"CD"&amp;IF(ДАННЫЕ!BF835&gt;500,16,IF(ДАННЫЕ!BF835&gt;350,15,IF(ДАННЫЕ!BF835&gt;=200,14,IF(ДАННЫЕ!BF835&gt;=100,13,IF(ДАННЫЕ!BF835&gt;=50,12,IF(ДАННЫЕ!BF835&gt;0,11,10))))))&amp;"AR"&amp;IF(ДАННЫЕ!BX835&gt;0,1,0)&amp;"GD"&amp;B835&amp;"VV"&amp;IF(E835&gt;=5,IF(E835&lt;18,1,0),0)</f>
        <v>VN10CD10AR0GD0VV0</v>
      </c>
      <c r="M835" s="28" t="str">
        <f>ДАННЫЕ!$I835&amp;"b"&amp;ДАННЫЕ!$BI835&amp;"r"&amp;ДАННЫЕ!$BJ835&amp;"CD"&amp;IF(ДАННЫЕ!BF835&gt;0,IF(ДАННЫЕ!BF835&lt;200,1,IF(ДАННЫЕ!BF835&lt;350,2,3)),0)&amp;"h"&amp;IF(ДАННЫЕ!$BK835+ДАННЫЕ!$BL835+ДАННЫЕ!$BM835&gt;0,1,0)&amp;"x"&amp;ДАННЫЕ!$BK835&amp;"y"&amp;ДАННЫЕ!$BL835&amp;"z"&amp;ДАННЫЕ!$BM835&amp;"c"&amp;IF(ДАННЫЕ!$BK835+ДАННЫЕ!$BL835+ДАННЫЕ!$BM835=3,1,0)&amp;"a"&amp;IF(ДАННЫЕ!$BQ835+ДАННЫЕ!$BR835&gt;0,1,0)&amp;"d"&amp;ДАННЫЕ!$BQ835&amp;"v"&amp;ДАННЫЕ!$BR835&amp;"p"&amp;ДАННЫЕ!$BS835&amp;"n"&amp;ДАННЫЕ!$BU835&amp;"t"&amp;ДАННЫЕ!$BV835&amp;"o"&amp;ДАННЫЕ!$BT835&amp;"l"&amp;IF(ДАННЫЕ!$BN835&gt;0,1,0)&amp;ДАННЫЕ!$BN835&amp;"g"&amp;ДАННЫЕ!$BO835&amp;"s"&amp;ДАННЫЕ!$BP835&amp;"DZ"&amp;IF(ДАННЫЕ!B835-ДАННЫЕ!G835 &lt; 60,IF(ДАННЫЕ!B835-ДАННЫЕ!G835 &gt;= 0,1,0),0)&amp;"u"&amp;IF(ДАННЫЕ!$CJ835&gt;0,1,0)</f>
        <v>brCD0h0xyzc0a0dvpntol0gsDZ1u0</v>
      </c>
      <c r="N835" s="28" t="str">
        <f ca="1">ДАННЫЕ!$F835&amp;ДАННЫЕ!$I835&amp;"g"&amp;B835&amp;"cf"&amp;D835&amp;"a"&amp;IF(ДАННЫЕ!$BX835&gt;0,1,0)&amp;IF(ДАННЫЕ!$BF835&gt;500,1,IF(ДАННЫЕ!$BF835&gt;350,2,IF(ДАННЫЕ!$BF835&gt;=200,3,IF(ДАННЫЕ!$BF835&gt;=100,4,IF(ДАННЫЕ!$BF835&gt;=50,5,IF(ДАННЫЕ!$BF835&lt;50,6,0))))))&amp;"AR"&amp;IF(DATEDIF(ДАННЫЕ!$BX835,ДАННЫЕ!$F$1,"y")&gt;1,1,0)&amp;"VG"&amp;IF(ДАННЫЕ!$BH835="0",1,0)&amp;"o"&amp;IF(T835+ДАННЫЕ!$AF835+ДАННЫЕ!$AG835+ДАННЫЕ!$AH835+ДАННЫЕ!$AI835+ДАННЫЕ!$AJ835+ДАННЫЕ!$AP835+ДАННЫЕ!$AQ835+ДАННЫЕ!$AR835+ДАННЫЕ!$AU835+ДАННЫЕ!$AW835+ДАННЫЕ!$AS835+ДАННЫЕ!$AT835&gt;0,1,0)&amp;"x"&amp;ДАННЫЕ!$AG835&amp;"p"&amp;IF(ДАННЫЕ!$BY835&gt;0,1,0)&amp;"v"&amp;IF(ДАННЫЕ!$BZ835&gt;0,1,0)&amp;"n"&amp;ДАННЫЕ!$CA835&amp;"t"&amp;ДАННЫЕ!$AY835&amp;"k"&amp;ДАННЫЕ!$CB835&amp;"q"&amp;ДАННЫЕ!$CC835&amp;"w"&amp;ДАННЫЕ!$CD835&amp;"e"&amp;ДАННЫЕ!$CE835&amp;"m"&amp;ДАННЫЕ!$CF835&amp;"c"&amp;ДАННЫЕ!$CG835&amp;"z"&amp;ДАННЫЕ!$CH835&amp;"d"&amp;IF(H835=4,1,0)&amp;"s"&amp;IF(ДАННЫЕ!$J835=1,0,1)&amp;"u"&amp;IF(ДАННЫЕ!$CJ835&gt;0,1,0)</f>
        <v>g0cf0a06AR1VG0o0xp0v0ntkqwemczd0s1u0</v>
      </c>
      <c r="O835" s="28" t="str">
        <f>ДАННЫЕ!$I835&amp;"g"&amp;B835&amp;A835&amp;"f"&amp;P835&amp;"c"&amp;IF(ДАННЫЕ!$U835&gt;0,1,0)&amp;"s"&amp;IF(ДАННЫЕ!$Q835&gt;0,IF(YEAR(ДАННЫЕ!$F$1)=YEAR(ДАННЫЕ!$Q835),IF(MONTH(ДАННЫЕ!$F$1)=MONTH(ДАННЫЕ!$Q835),111,11),1),0)&amp;"i"&amp;IF(ДАННЫЕ!$R835+ДАННЫЕ!$S835+ДАННЫЕ!$T835=0,0,1)&amp;"h"&amp;IF(ДАННЫЕ!$P835&gt;0,1,0)&amp;"p"&amp;IF(ДАННЫЕ!$CI835&gt;0,IF(YEAR(ДАННЫЕ!$F$1)=YEAR(ДАННЫЕ!$CI835),IF(MONTH(ДАННЫЕ!$F$1)=MONTH(ДАННЫЕ!$CI835),111,11),1),0)&amp;"d"&amp;IF(ДАННЫЕ!$CJ835&gt;0,IF(YEAR(ДАННЫЕ!$F$1)=YEAR(ДАННЫЕ!$CJ835),IF(MONTH(ДАННЫЕ!$F$1)=MONTH(ДАННЫЕ!$CJ835),111,11),1),0)&amp;"o"&amp;IF(ДАННЫЕ!$CK835&gt;0,IF(MONTH(ДАННЫЕ!$F$1)=MONTH(ДАННЫЕ!$CK835),111,11),0)&amp;"v"&amp;IF(ДАННЫЕ!$BE835&gt;0,IF(MONTH(ДАННЫЕ!$F$1)=MONTH(ДАННЫЕ!$BE835),111,11),0)</f>
        <v>g00f0c0s0i0h0p0d0o0v0</v>
      </c>
      <c r="P835" s="15">
        <f t="shared" si="38"/>
        <v>0</v>
      </c>
      <c r="Q835" s="15">
        <f>IF(ДАННЫЕ!$F$1&gt;ДАННЫЕ!$N835,IF(YEAR(ДАННЫЕ!$F$1)=YEAR(ДАННЫЕ!M835),1,0),0)</f>
        <v>0</v>
      </c>
      <c r="R835" s="15">
        <f>IF(ДАННЫЕ!$F$1&gt;ДАННЫЕ!$N835,IF(YEAR(ДАННЫЕ!$F$1)=YEAR(ДАННЫЕ!N835),1,0),0)</f>
        <v>0</v>
      </c>
      <c r="S835" s="15">
        <f>IF(ДАННЫЕ!$AA835="2А",1,IF(ДАННЫЕ!$AA835="2Б",2,IF(ДАННЫЕ!$AA835="2В",3,IF(ДАННЫЕ!$AA835=3,4,IF(ДАННЫЕ!$AA835="4А",5,IF(ДАННЫЕ!$AA835="4Б",6,IF(ДАННЫЕ!$AA835="4В",7,IF(ДАННЫЕ!$AA835=5,8,0))))))))</f>
        <v>0</v>
      </c>
      <c r="T835" s="15">
        <f>IF(OR(ДАННЫЕ!$AC835=2,ДАННЫЕ!$AD835=2,ДАННЫЕ!$AE835=2),2,IF(OR(ДАННЫЕ!$AC835=1,ДАННЫЕ!$AD835=1,ДАННЫЕ!$AE835=1),1,0))</f>
        <v>0</v>
      </c>
    </row>
    <row r="836" spans="1:20" ht="15" customHeight="1" x14ac:dyDescent="0.2">
      <c r="A836" s="78">
        <f>IF(B836&gt;0,IF(MONTH(ДАННЫЕ!$F$1)=MONTH(ДАННЫЕ!$B836),1,0),0)</f>
        <v>0</v>
      </c>
      <c r="B836" s="14">
        <f>IF(ДАННЫЕ!$B836&gt;0,IF(YEAR(ДАННЫЕ!$F$1)=YEAR(ДАННЫЕ!$B836),1,0),0)</f>
        <v>0</v>
      </c>
      <c r="C836" s="14">
        <f>IF(ДАННЫЕ!$CM836&gt;0,IF(YEAR(ДАННЫЕ!$F$1)=YEAR(ДАННЫЕ!$CM836),1,0),0)</f>
        <v>0</v>
      </c>
      <c r="D836" s="14">
        <f>IF(ДАННЫЕ!$CJ836&gt;0,IF(ДАННЫЕ!$CL836&gt;ДАННЫЕ!$F$1,1,IF(ДАННЫЕ!$CL836&gt;0,0,1)),0)</f>
        <v>0</v>
      </c>
      <c r="E836" s="43" t="str">
        <f ca="1">IF(ДАННЫЕ!$F$1&gt;0,IF(ДАННЫЕ!$G836&gt;0,DATEDIF(ДАННЫЕ!$G836,ДАННЫЕ!$F$1,"y"),""),IF(ДАННЫЕ!$G836&gt;0,DATEDIF(ДАННЫЕ!$G836,TODAY(),"y"),""))</f>
        <v/>
      </c>
      <c r="F836" s="43" t="str">
        <f xml:space="preserve"> IF(ДАННЫЕ!$F836="М",IF(E836&gt;=18,IF(E836&lt;60,1,""),""),"")&amp;IF(ДАННЫЕ!$F836="Ж",IF(E836&gt;=18,IF(E836&lt;55,1,""),""),"")</f>
        <v/>
      </c>
      <c r="G836" s="43" t="str">
        <f xml:space="preserve"> IF(ДАННЫЕ!$F836="М",IF(E836&gt;=60,2,""),"")&amp;IF(ДАННЫЕ!$F836="Ж",IF(E836&gt;=55,2,""),"")</f>
        <v/>
      </c>
      <c r="H836" s="43" t="str">
        <f t="shared" ca="1" si="36"/>
        <v/>
      </c>
      <c r="I836" s="43" t="str">
        <f t="shared" ca="1" si="37"/>
        <v>03</v>
      </c>
      <c r="J836" s="28" t="str">
        <f ca="1">ДАННЫЕ!$F836&amp;H836&amp;I836&amp;ДАННЫЕ!$I836&amp;"m"&amp;IF(ДАННЫЕ!$I836&gt;0,IF(ДАННЫЕ!$J836&gt;0,0,1),"")&amp;"f"&amp;IF(ДАННЫЕ!$R836&gt;0,IF(YEAR(ДАННЫЕ!$F$1)=YEAR(ДАННЫЕ!$R836),1,0),0)&amp;"z"&amp;ДАННЫЕ!$R836&amp;"p"&amp;ДАННЫЕ!$S836&amp;"i"&amp;ДАННЫЕ!$T836&amp;"h"&amp;ДАННЫЕ!$K836&amp;"be"&amp;ДАННЫЕ!$BI836&amp;"CD"&amp;IF(ДАННЫЕ!BF836&gt;500,4,IF(ДАННЫЕ!BF836&gt;350,3,IF(ДАННЫЕ!BF836&gt;200,2,IF(ДАННЫЕ!BF836&gt;0,1,0))))&amp;"g"&amp;B836&amp;"d"&amp;H836&amp;"l"&amp;ДАННЫЕ!AT836&amp;"a"&amp;ДАННЫЕ!$V836&amp;"v"&amp;R836&amp;"k"&amp;ДАННЫЕ!$U836&amp;"s"&amp;ДАННЫЕ!$Y836&amp;"t"&amp;ДАННЫЕ!$X836&amp;"b"&amp;IF(ДАННЫЕ!$Q836&gt;1,1,0)&amp;"PP"&amp;ДАННЫЕ!Z836&amp;"c"&amp;S836&amp;"x"&amp;IF(ДАННЫЕ!$BY836&gt;0,IF(YEAR(ДАННЫЕ!$F$1)=YEAR(ДАННЫЕ!$BY836),1,0),0)&amp;"n"&amp;IF(ДАННЫЕ!$BZ836&gt;0,IF(YEAR(ДАННЫЕ!$F$1)=YEAR(ДАННЫЕ!$BZ836),1,0),0)&amp;"u"&amp;D836&amp;"z"&amp;IF(ДАННЫЕ!$CL836&gt;0,IF(YEAR(ДАННЫЕ!$F$1)&gt;YEAR(ДАННЫЕ!$CL836),11,12),0)</f>
        <v>03mf0zpihbeCD0g0dlav0kstb0PPc0x0n0u0z0</v>
      </c>
      <c r="K836" s="28" t="str">
        <f ca="1">ДАННЫЕ!$I836&amp;"x"&amp;B836&amp;"w"&amp;IF(T836+ДАННЫЕ!AD836+ДАННЫЕ!AE836+ДАННЫЕ!AF836+ДАННЫЕ!AG836+ДАННЫЕ!AH836+ДАННЫЕ!$AL836+ДАННЫЕ!AI836+ДАННЫЕ!AJ836+ДАННЫЕ!AK836+ДАННЫЕ!AP836+ДАННЫЕ!AQ836+ДАННЫЕ!AR836+ДАННЫЕ!$AM836+ДАННЫЕ!$AN836+ДАННЫЕ!AS836+ДАННЫЕ!AT836&gt;0,1,0)&amp;IF(OR(T836=2,ДАННЫЕ!AD836=2,ДАННЫЕ!AE836=2,ДАННЫЕ!AF836=2,ДАННЫЕ!AG836=2,ДАННЫЕ!AH836=2,ДАННЫЕ!$AL836=2,ДАННЫЕ!AI836=2,ДАННЫЕ!AJ836=2,ДАННЫЕ!AK836=2,ДАННЫЕ!AP836=2,ДАННЫЕ!AQ836=2,ДАННЫЕ!AR836=2,ДАННЫЕ!$AM836=2,ДАННЫЕ!$AN836=2,ДАННЫЕ!AS836=2,ДАННЫЕ!AT836=2),2,0)&amp;"t"&amp;IF(T836&gt;0,"1"&amp;T836,"00")&amp;"f"&amp;IF(ДАННЫЕ!$AC836,"1"&amp;ДАННЫЕ!$AC836,"00")&amp;"b"&amp;IF(ДАННЫЕ!$AD836,"1"&amp;ДАННЫЕ!$AD836,"00")&amp;"g"&amp;IF(ДАННЫЕ!$AF836,"1"&amp;ДАННЫЕ!$AF836,"00")&amp;"c"&amp;IF(ДАННЫЕ!$AG836,"1"&amp;ДАННЫЕ!$AG836,"00")&amp;"i"&amp;IF(ДАННЫЕ!$AH836,"1"&amp;ДАННЫЕ!$AH836,"00")&amp;"r"&amp;IF(ДАННЫЕ!$AL836,"1"&amp;ДАННЫЕ!$AL836,"00")&amp;"m"&amp;IF(ДАННЫЕ!$AI836,"1"&amp;ДАННЫЕ!$AI836,"00")&amp;"hS"&amp;IF(ДАННЫЕ!$AJ836,"1"&amp;ДАННЫЕ!$AJ836,"00")&amp;"hZ"&amp;IF(ДАННЫЕ!$AK836,"1"&amp;ДАННЫЕ!$AK836,"00")&amp;"p"&amp;IF(ДАННЫЕ!$AP836,"1"&amp;ДАННЫЕ!$AP836,"00")&amp;"k"&amp;IF(ДАННЫЕ!$AQ836,"1"&amp;ДАННЫЕ!$AQ836,"00")&amp;"z"&amp;IF(ДАННЫЕ!$AR836,"1"&amp;ДАННЫЕ!$AR836,"00")&amp;"j"&amp;IF(ДАННЫЕ!$AM836,"1"&amp;ДАННЫЕ!$AM836,"00")&amp;"n"&amp;IF(ДАННЫЕ!$AN836,"1"&amp;ДАННЫЕ!$AN836,"00")&amp;"E"&amp;ДАННЫЕ!BI836&amp;"L"&amp;ДАННЫЕ!AO836&amp;"h"&amp;IF(ДАННЫЕ!$AU836&gt;0,1,0)&amp;"v"&amp;IF(ДАННЫЕ!$AW836&gt;0,1,0)&amp;"a"&amp;IF(ДАННЫЕ!$AS836,"1"&amp;ДАННЫЕ!$AS836,"00")&amp;"s"&amp;IF(ДАННЫЕ!$AT836,"1"&amp;ДАННЫЕ!$AT836,"00")&amp;"u"&amp;IF(ДАННЫЕ!$CJ836&gt;0,1,0)&amp;"y"&amp;B836&amp;"d"&amp;H836&amp;"e"&amp;F836&amp;G836</f>
        <v>x0w00t00f00b00g00c00i00r00m00hS00hZ00p00k00z00j00n00ELh0v0a00s00u0y0de</v>
      </c>
      <c r="L836" s="28" t="str">
        <f ca="1">ДАННЫЕ!$I836&amp;"VN"&amp;IF(ДАННЫЕ!AW836&gt;0,11,10)&amp;"CD"&amp;IF(ДАННЫЕ!BF836&gt;500,16,IF(ДАННЫЕ!BF836&gt;350,15,IF(ДАННЫЕ!BF836&gt;=200,14,IF(ДАННЫЕ!BF836&gt;=100,13,IF(ДАННЫЕ!BF836&gt;=50,12,IF(ДАННЫЕ!BF836&gt;0,11,10))))))&amp;"AR"&amp;IF(ДАННЫЕ!BX836&gt;0,1,0)&amp;"GD"&amp;B836&amp;"VV"&amp;IF(E836&gt;=5,IF(E836&lt;18,1,0),0)</f>
        <v>VN10CD10AR0GD0VV0</v>
      </c>
      <c r="M836" s="28" t="str">
        <f>ДАННЫЕ!$I836&amp;"b"&amp;ДАННЫЕ!$BI836&amp;"r"&amp;ДАННЫЕ!$BJ836&amp;"CD"&amp;IF(ДАННЫЕ!BF836&gt;0,IF(ДАННЫЕ!BF836&lt;200,1,IF(ДАННЫЕ!BF836&lt;350,2,3)),0)&amp;"h"&amp;IF(ДАННЫЕ!$BK836+ДАННЫЕ!$BL836+ДАННЫЕ!$BM836&gt;0,1,0)&amp;"x"&amp;ДАННЫЕ!$BK836&amp;"y"&amp;ДАННЫЕ!$BL836&amp;"z"&amp;ДАННЫЕ!$BM836&amp;"c"&amp;IF(ДАННЫЕ!$BK836+ДАННЫЕ!$BL836+ДАННЫЕ!$BM836=3,1,0)&amp;"a"&amp;IF(ДАННЫЕ!$BQ836+ДАННЫЕ!$BR836&gt;0,1,0)&amp;"d"&amp;ДАННЫЕ!$BQ836&amp;"v"&amp;ДАННЫЕ!$BR836&amp;"p"&amp;ДАННЫЕ!$BS836&amp;"n"&amp;ДАННЫЕ!$BU836&amp;"t"&amp;ДАННЫЕ!$BV836&amp;"o"&amp;ДАННЫЕ!$BT836&amp;"l"&amp;IF(ДАННЫЕ!$BN836&gt;0,1,0)&amp;ДАННЫЕ!$BN836&amp;"g"&amp;ДАННЫЕ!$BO836&amp;"s"&amp;ДАННЫЕ!$BP836&amp;"DZ"&amp;IF(ДАННЫЕ!B836-ДАННЫЕ!G836 &lt; 60,IF(ДАННЫЕ!B836-ДАННЫЕ!G836 &gt;= 0,1,0),0)&amp;"u"&amp;IF(ДАННЫЕ!$CJ836&gt;0,1,0)</f>
        <v>brCD0h0xyzc0a0dvpntol0gsDZ1u0</v>
      </c>
      <c r="N836" s="28" t="str">
        <f ca="1">ДАННЫЕ!$F836&amp;ДАННЫЕ!$I836&amp;"g"&amp;B836&amp;"cf"&amp;D836&amp;"a"&amp;IF(ДАННЫЕ!$BX836&gt;0,1,0)&amp;IF(ДАННЫЕ!$BF836&gt;500,1,IF(ДАННЫЕ!$BF836&gt;350,2,IF(ДАННЫЕ!$BF836&gt;=200,3,IF(ДАННЫЕ!$BF836&gt;=100,4,IF(ДАННЫЕ!$BF836&gt;=50,5,IF(ДАННЫЕ!$BF836&lt;50,6,0))))))&amp;"AR"&amp;IF(DATEDIF(ДАННЫЕ!$BX836,ДАННЫЕ!$F$1,"y")&gt;1,1,0)&amp;"VG"&amp;IF(ДАННЫЕ!$BH836="0",1,0)&amp;"o"&amp;IF(T836+ДАННЫЕ!$AF836+ДАННЫЕ!$AG836+ДАННЫЕ!$AH836+ДАННЫЕ!$AI836+ДАННЫЕ!$AJ836+ДАННЫЕ!$AP836+ДАННЫЕ!$AQ836+ДАННЫЕ!$AR836+ДАННЫЕ!$AU836+ДАННЫЕ!$AW836+ДАННЫЕ!$AS836+ДАННЫЕ!$AT836&gt;0,1,0)&amp;"x"&amp;ДАННЫЕ!$AG836&amp;"p"&amp;IF(ДАННЫЕ!$BY836&gt;0,1,0)&amp;"v"&amp;IF(ДАННЫЕ!$BZ836&gt;0,1,0)&amp;"n"&amp;ДАННЫЕ!$CA836&amp;"t"&amp;ДАННЫЕ!$AY836&amp;"k"&amp;ДАННЫЕ!$CB836&amp;"q"&amp;ДАННЫЕ!$CC836&amp;"w"&amp;ДАННЫЕ!$CD836&amp;"e"&amp;ДАННЫЕ!$CE836&amp;"m"&amp;ДАННЫЕ!$CF836&amp;"c"&amp;ДАННЫЕ!$CG836&amp;"z"&amp;ДАННЫЕ!$CH836&amp;"d"&amp;IF(H836=4,1,0)&amp;"s"&amp;IF(ДАННЫЕ!$J836=1,0,1)&amp;"u"&amp;IF(ДАННЫЕ!$CJ836&gt;0,1,0)</f>
        <v>g0cf0a06AR1VG0o0xp0v0ntkqwemczd0s1u0</v>
      </c>
      <c r="O836" s="28" t="str">
        <f>ДАННЫЕ!$I836&amp;"g"&amp;B836&amp;A836&amp;"f"&amp;P836&amp;"c"&amp;IF(ДАННЫЕ!$U836&gt;0,1,0)&amp;"s"&amp;IF(ДАННЫЕ!$Q836&gt;0,IF(YEAR(ДАННЫЕ!$F$1)=YEAR(ДАННЫЕ!$Q836),IF(MONTH(ДАННЫЕ!$F$1)=MONTH(ДАННЫЕ!$Q836),111,11),1),0)&amp;"i"&amp;IF(ДАННЫЕ!$R836+ДАННЫЕ!$S836+ДАННЫЕ!$T836=0,0,1)&amp;"h"&amp;IF(ДАННЫЕ!$P836&gt;0,1,0)&amp;"p"&amp;IF(ДАННЫЕ!$CI836&gt;0,IF(YEAR(ДАННЫЕ!$F$1)=YEAR(ДАННЫЕ!$CI836),IF(MONTH(ДАННЫЕ!$F$1)=MONTH(ДАННЫЕ!$CI836),111,11),1),0)&amp;"d"&amp;IF(ДАННЫЕ!$CJ836&gt;0,IF(YEAR(ДАННЫЕ!$F$1)=YEAR(ДАННЫЕ!$CJ836),IF(MONTH(ДАННЫЕ!$F$1)=MONTH(ДАННЫЕ!$CJ836),111,11),1),0)&amp;"o"&amp;IF(ДАННЫЕ!$CK836&gt;0,IF(MONTH(ДАННЫЕ!$F$1)=MONTH(ДАННЫЕ!$CK836),111,11),0)&amp;"v"&amp;IF(ДАННЫЕ!$BE836&gt;0,IF(MONTH(ДАННЫЕ!$F$1)=MONTH(ДАННЫЕ!$BE836),111,11),0)</f>
        <v>g00f0c0s0i0h0p0d0o0v0</v>
      </c>
      <c r="P836" s="15">
        <f t="shared" si="38"/>
        <v>0</v>
      </c>
      <c r="Q836" s="15">
        <f>IF(ДАННЫЕ!$F$1&gt;ДАННЫЕ!$N836,IF(YEAR(ДАННЫЕ!$F$1)=YEAR(ДАННЫЕ!M836),1,0),0)</f>
        <v>0</v>
      </c>
      <c r="R836" s="15">
        <f>IF(ДАННЫЕ!$F$1&gt;ДАННЫЕ!$N836,IF(YEAR(ДАННЫЕ!$F$1)=YEAR(ДАННЫЕ!N836),1,0),0)</f>
        <v>0</v>
      </c>
      <c r="S836" s="15">
        <f>IF(ДАННЫЕ!$AA836="2А",1,IF(ДАННЫЕ!$AA836="2Б",2,IF(ДАННЫЕ!$AA836="2В",3,IF(ДАННЫЕ!$AA836=3,4,IF(ДАННЫЕ!$AA836="4А",5,IF(ДАННЫЕ!$AA836="4Б",6,IF(ДАННЫЕ!$AA836="4В",7,IF(ДАННЫЕ!$AA836=5,8,0))))))))</f>
        <v>0</v>
      </c>
      <c r="T836" s="15">
        <f>IF(OR(ДАННЫЕ!$AC836=2,ДАННЫЕ!$AD836=2,ДАННЫЕ!$AE836=2),2,IF(OR(ДАННЫЕ!$AC836=1,ДАННЫЕ!$AD836=1,ДАННЫЕ!$AE836=1),1,0))</f>
        <v>0</v>
      </c>
    </row>
    <row r="837" spans="1:20" ht="15" customHeight="1" x14ac:dyDescent="0.2">
      <c r="A837" s="78">
        <f>IF(B837&gt;0,IF(MONTH(ДАННЫЕ!$F$1)=MONTH(ДАННЫЕ!$B837),1,0),0)</f>
        <v>0</v>
      </c>
      <c r="B837" s="14">
        <f>IF(ДАННЫЕ!$B837&gt;0,IF(YEAR(ДАННЫЕ!$F$1)=YEAR(ДАННЫЕ!$B837),1,0),0)</f>
        <v>0</v>
      </c>
      <c r="C837" s="14">
        <f>IF(ДАННЫЕ!$CM837&gt;0,IF(YEAR(ДАННЫЕ!$F$1)=YEAR(ДАННЫЕ!$CM837),1,0),0)</f>
        <v>0</v>
      </c>
      <c r="D837" s="14">
        <f>IF(ДАННЫЕ!$CJ837&gt;0,IF(ДАННЫЕ!$CL837&gt;ДАННЫЕ!$F$1,1,IF(ДАННЫЕ!$CL837&gt;0,0,1)),0)</f>
        <v>0</v>
      </c>
      <c r="E837" s="43" t="str">
        <f ca="1">IF(ДАННЫЕ!$F$1&gt;0,IF(ДАННЫЕ!$G837&gt;0,DATEDIF(ДАННЫЕ!$G837,ДАННЫЕ!$F$1,"y"),""),IF(ДАННЫЕ!$G837&gt;0,DATEDIF(ДАННЫЕ!$G837,TODAY(),"y"),""))</f>
        <v/>
      </c>
      <c r="F837" s="43" t="str">
        <f xml:space="preserve"> IF(ДАННЫЕ!$F837="М",IF(E837&gt;=18,IF(E837&lt;60,1,""),""),"")&amp;IF(ДАННЫЕ!$F837="Ж",IF(E837&gt;=18,IF(E837&lt;55,1,""),""),"")</f>
        <v/>
      </c>
      <c r="G837" s="43" t="str">
        <f xml:space="preserve"> IF(ДАННЫЕ!$F837="М",IF(E837&gt;=60,2,""),"")&amp;IF(ДАННЫЕ!$F837="Ж",IF(E837&gt;=55,2,""),"")</f>
        <v/>
      </c>
      <c r="H837" s="43" t="str">
        <f t="shared" ca="1" si="36"/>
        <v/>
      </c>
      <c r="I837" s="43" t="str">
        <f t="shared" ca="1" si="37"/>
        <v>03</v>
      </c>
      <c r="J837" s="28" t="str">
        <f ca="1">ДАННЫЕ!$F837&amp;H837&amp;I837&amp;ДАННЫЕ!$I837&amp;"m"&amp;IF(ДАННЫЕ!$I837&gt;0,IF(ДАННЫЕ!$J837&gt;0,0,1),"")&amp;"f"&amp;IF(ДАННЫЕ!$R837&gt;0,IF(YEAR(ДАННЫЕ!$F$1)=YEAR(ДАННЫЕ!$R837),1,0),0)&amp;"z"&amp;ДАННЫЕ!$R837&amp;"p"&amp;ДАННЫЕ!$S837&amp;"i"&amp;ДАННЫЕ!$T837&amp;"h"&amp;ДАННЫЕ!$K837&amp;"be"&amp;ДАННЫЕ!$BI837&amp;"CD"&amp;IF(ДАННЫЕ!BF837&gt;500,4,IF(ДАННЫЕ!BF837&gt;350,3,IF(ДАННЫЕ!BF837&gt;200,2,IF(ДАННЫЕ!BF837&gt;0,1,0))))&amp;"g"&amp;B837&amp;"d"&amp;H837&amp;"l"&amp;ДАННЫЕ!AT837&amp;"a"&amp;ДАННЫЕ!$V837&amp;"v"&amp;R837&amp;"k"&amp;ДАННЫЕ!$U837&amp;"s"&amp;ДАННЫЕ!$Y837&amp;"t"&amp;ДАННЫЕ!$X837&amp;"b"&amp;IF(ДАННЫЕ!$Q837&gt;1,1,0)&amp;"PP"&amp;ДАННЫЕ!Z837&amp;"c"&amp;S837&amp;"x"&amp;IF(ДАННЫЕ!$BY837&gt;0,IF(YEAR(ДАННЫЕ!$F$1)=YEAR(ДАННЫЕ!$BY837),1,0),0)&amp;"n"&amp;IF(ДАННЫЕ!$BZ837&gt;0,IF(YEAR(ДАННЫЕ!$F$1)=YEAR(ДАННЫЕ!$BZ837),1,0),0)&amp;"u"&amp;D837&amp;"z"&amp;IF(ДАННЫЕ!$CL837&gt;0,IF(YEAR(ДАННЫЕ!$F$1)&gt;YEAR(ДАННЫЕ!$CL837),11,12),0)</f>
        <v>03mf0zpihbeCD0g0dlav0kstb0PPc0x0n0u0z0</v>
      </c>
      <c r="K837" s="28" t="str">
        <f ca="1">ДАННЫЕ!$I837&amp;"x"&amp;B837&amp;"w"&amp;IF(T837+ДАННЫЕ!AD837+ДАННЫЕ!AE837+ДАННЫЕ!AF837+ДАННЫЕ!AG837+ДАННЫЕ!AH837+ДАННЫЕ!$AL837+ДАННЫЕ!AI837+ДАННЫЕ!AJ837+ДАННЫЕ!AK837+ДАННЫЕ!AP837+ДАННЫЕ!AQ837+ДАННЫЕ!AR837+ДАННЫЕ!$AM837+ДАННЫЕ!$AN837+ДАННЫЕ!AS837+ДАННЫЕ!AT837&gt;0,1,0)&amp;IF(OR(T837=2,ДАННЫЕ!AD837=2,ДАННЫЕ!AE837=2,ДАННЫЕ!AF837=2,ДАННЫЕ!AG837=2,ДАННЫЕ!AH837=2,ДАННЫЕ!$AL837=2,ДАННЫЕ!AI837=2,ДАННЫЕ!AJ837=2,ДАННЫЕ!AK837=2,ДАННЫЕ!AP837=2,ДАННЫЕ!AQ837=2,ДАННЫЕ!AR837=2,ДАННЫЕ!$AM837=2,ДАННЫЕ!$AN837=2,ДАННЫЕ!AS837=2,ДАННЫЕ!AT837=2),2,0)&amp;"t"&amp;IF(T837&gt;0,"1"&amp;T837,"00")&amp;"f"&amp;IF(ДАННЫЕ!$AC837,"1"&amp;ДАННЫЕ!$AC837,"00")&amp;"b"&amp;IF(ДАННЫЕ!$AD837,"1"&amp;ДАННЫЕ!$AD837,"00")&amp;"g"&amp;IF(ДАННЫЕ!$AF837,"1"&amp;ДАННЫЕ!$AF837,"00")&amp;"c"&amp;IF(ДАННЫЕ!$AG837,"1"&amp;ДАННЫЕ!$AG837,"00")&amp;"i"&amp;IF(ДАННЫЕ!$AH837,"1"&amp;ДАННЫЕ!$AH837,"00")&amp;"r"&amp;IF(ДАННЫЕ!$AL837,"1"&amp;ДАННЫЕ!$AL837,"00")&amp;"m"&amp;IF(ДАННЫЕ!$AI837,"1"&amp;ДАННЫЕ!$AI837,"00")&amp;"hS"&amp;IF(ДАННЫЕ!$AJ837,"1"&amp;ДАННЫЕ!$AJ837,"00")&amp;"hZ"&amp;IF(ДАННЫЕ!$AK837,"1"&amp;ДАННЫЕ!$AK837,"00")&amp;"p"&amp;IF(ДАННЫЕ!$AP837,"1"&amp;ДАННЫЕ!$AP837,"00")&amp;"k"&amp;IF(ДАННЫЕ!$AQ837,"1"&amp;ДАННЫЕ!$AQ837,"00")&amp;"z"&amp;IF(ДАННЫЕ!$AR837,"1"&amp;ДАННЫЕ!$AR837,"00")&amp;"j"&amp;IF(ДАННЫЕ!$AM837,"1"&amp;ДАННЫЕ!$AM837,"00")&amp;"n"&amp;IF(ДАННЫЕ!$AN837,"1"&amp;ДАННЫЕ!$AN837,"00")&amp;"E"&amp;ДАННЫЕ!BI837&amp;"L"&amp;ДАННЫЕ!AO837&amp;"h"&amp;IF(ДАННЫЕ!$AU837&gt;0,1,0)&amp;"v"&amp;IF(ДАННЫЕ!$AW837&gt;0,1,0)&amp;"a"&amp;IF(ДАННЫЕ!$AS837,"1"&amp;ДАННЫЕ!$AS837,"00")&amp;"s"&amp;IF(ДАННЫЕ!$AT837,"1"&amp;ДАННЫЕ!$AT837,"00")&amp;"u"&amp;IF(ДАННЫЕ!$CJ837&gt;0,1,0)&amp;"y"&amp;B837&amp;"d"&amp;H837&amp;"e"&amp;F837&amp;G837</f>
        <v>x0w00t00f00b00g00c00i00r00m00hS00hZ00p00k00z00j00n00ELh0v0a00s00u0y0de</v>
      </c>
      <c r="L837" s="28" t="str">
        <f ca="1">ДАННЫЕ!$I837&amp;"VN"&amp;IF(ДАННЫЕ!AW837&gt;0,11,10)&amp;"CD"&amp;IF(ДАННЫЕ!BF837&gt;500,16,IF(ДАННЫЕ!BF837&gt;350,15,IF(ДАННЫЕ!BF837&gt;=200,14,IF(ДАННЫЕ!BF837&gt;=100,13,IF(ДАННЫЕ!BF837&gt;=50,12,IF(ДАННЫЕ!BF837&gt;0,11,10))))))&amp;"AR"&amp;IF(ДАННЫЕ!BX837&gt;0,1,0)&amp;"GD"&amp;B837&amp;"VV"&amp;IF(E837&gt;=5,IF(E837&lt;18,1,0),0)</f>
        <v>VN10CD10AR0GD0VV0</v>
      </c>
      <c r="M837" s="28" t="str">
        <f>ДАННЫЕ!$I837&amp;"b"&amp;ДАННЫЕ!$BI837&amp;"r"&amp;ДАННЫЕ!$BJ837&amp;"CD"&amp;IF(ДАННЫЕ!BF837&gt;0,IF(ДАННЫЕ!BF837&lt;200,1,IF(ДАННЫЕ!BF837&lt;350,2,3)),0)&amp;"h"&amp;IF(ДАННЫЕ!$BK837+ДАННЫЕ!$BL837+ДАННЫЕ!$BM837&gt;0,1,0)&amp;"x"&amp;ДАННЫЕ!$BK837&amp;"y"&amp;ДАННЫЕ!$BL837&amp;"z"&amp;ДАННЫЕ!$BM837&amp;"c"&amp;IF(ДАННЫЕ!$BK837+ДАННЫЕ!$BL837+ДАННЫЕ!$BM837=3,1,0)&amp;"a"&amp;IF(ДАННЫЕ!$BQ837+ДАННЫЕ!$BR837&gt;0,1,0)&amp;"d"&amp;ДАННЫЕ!$BQ837&amp;"v"&amp;ДАННЫЕ!$BR837&amp;"p"&amp;ДАННЫЕ!$BS837&amp;"n"&amp;ДАННЫЕ!$BU837&amp;"t"&amp;ДАННЫЕ!$BV837&amp;"o"&amp;ДАННЫЕ!$BT837&amp;"l"&amp;IF(ДАННЫЕ!$BN837&gt;0,1,0)&amp;ДАННЫЕ!$BN837&amp;"g"&amp;ДАННЫЕ!$BO837&amp;"s"&amp;ДАННЫЕ!$BP837&amp;"DZ"&amp;IF(ДАННЫЕ!B837-ДАННЫЕ!G837 &lt; 60,IF(ДАННЫЕ!B837-ДАННЫЕ!G837 &gt;= 0,1,0),0)&amp;"u"&amp;IF(ДАННЫЕ!$CJ837&gt;0,1,0)</f>
        <v>brCD0h0xyzc0a0dvpntol0gsDZ1u0</v>
      </c>
      <c r="N837" s="28" t="str">
        <f ca="1">ДАННЫЕ!$F837&amp;ДАННЫЕ!$I837&amp;"g"&amp;B837&amp;"cf"&amp;D837&amp;"a"&amp;IF(ДАННЫЕ!$BX837&gt;0,1,0)&amp;IF(ДАННЫЕ!$BF837&gt;500,1,IF(ДАННЫЕ!$BF837&gt;350,2,IF(ДАННЫЕ!$BF837&gt;=200,3,IF(ДАННЫЕ!$BF837&gt;=100,4,IF(ДАННЫЕ!$BF837&gt;=50,5,IF(ДАННЫЕ!$BF837&lt;50,6,0))))))&amp;"AR"&amp;IF(DATEDIF(ДАННЫЕ!$BX837,ДАННЫЕ!$F$1,"y")&gt;1,1,0)&amp;"VG"&amp;IF(ДАННЫЕ!$BH837="0",1,0)&amp;"o"&amp;IF(T837+ДАННЫЕ!$AF837+ДАННЫЕ!$AG837+ДАННЫЕ!$AH837+ДАННЫЕ!$AI837+ДАННЫЕ!$AJ837+ДАННЫЕ!$AP837+ДАННЫЕ!$AQ837+ДАННЫЕ!$AR837+ДАННЫЕ!$AU837+ДАННЫЕ!$AW837+ДАННЫЕ!$AS837+ДАННЫЕ!$AT837&gt;0,1,0)&amp;"x"&amp;ДАННЫЕ!$AG837&amp;"p"&amp;IF(ДАННЫЕ!$BY837&gt;0,1,0)&amp;"v"&amp;IF(ДАННЫЕ!$BZ837&gt;0,1,0)&amp;"n"&amp;ДАННЫЕ!$CA837&amp;"t"&amp;ДАННЫЕ!$AY837&amp;"k"&amp;ДАННЫЕ!$CB837&amp;"q"&amp;ДАННЫЕ!$CC837&amp;"w"&amp;ДАННЫЕ!$CD837&amp;"e"&amp;ДАННЫЕ!$CE837&amp;"m"&amp;ДАННЫЕ!$CF837&amp;"c"&amp;ДАННЫЕ!$CG837&amp;"z"&amp;ДАННЫЕ!$CH837&amp;"d"&amp;IF(H837=4,1,0)&amp;"s"&amp;IF(ДАННЫЕ!$J837=1,0,1)&amp;"u"&amp;IF(ДАННЫЕ!$CJ837&gt;0,1,0)</f>
        <v>g0cf0a06AR1VG0o0xp0v0ntkqwemczd0s1u0</v>
      </c>
      <c r="O837" s="28" t="str">
        <f>ДАННЫЕ!$I837&amp;"g"&amp;B837&amp;A837&amp;"f"&amp;P837&amp;"c"&amp;IF(ДАННЫЕ!$U837&gt;0,1,0)&amp;"s"&amp;IF(ДАННЫЕ!$Q837&gt;0,IF(YEAR(ДАННЫЕ!$F$1)=YEAR(ДАННЫЕ!$Q837),IF(MONTH(ДАННЫЕ!$F$1)=MONTH(ДАННЫЕ!$Q837),111,11),1),0)&amp;"i"&amp;IF(ДАННЫЕ!$R837+ДАННЫЕ!$S837+ДАННЫЕ!$T837=0,0,1)&amp;"h"&amp;IF(ДАННЫЕ!$P837&gt;0,1,0)&amp;"p"&amp;IF(ДАННЫЕ!$CI837&gt;0,IF(YEAR(ДАННЫЕ!$F$1)=YEAR(ДАННЫЕ!$CI837),IF(MONTH(ДАННЫЕ!$F$1)=MONTH(ДАННЫЕ!$CI837),111,11),1),0)&amp;"d"&amp;IF(ДАННЫЕ!$CJ837&gt;0,IF(YEAR(ДАННЫЕ!$F$1)=YEAR(ДАННЫЕ!$CJ837),IF(MONTH(ДАННЫЕ!$F$1)=MONTH(ДАННЫЕ!$CJ837),111,11),1),0)&amp;"o"&amp;IF(ДАННЫЕ!$CK837&gt;0,IF(MONTH(ДАННЫЕ!$F$1)=MONTH(ДАННЫЕ!$CK837),111,11),0)&amp;"v"&amp;IF(ДАННЫЕ!$BE837&gt;0,IF(MONTH(ДАННЫЕ!$F$1)=MONTH(ДАННЫЕ!$BE837),111,11),0)</f>
        <v>g00f0c0s0i0h0p0d0o0v0</v>
      </c>
      <c r="P837" s="15">
        <f t="shared" si="38"/>
        <v>0</v>
      </c>
      <c r="Q837" s="15">
        <f>IF(ДАННЫЕ!$F$1&gt;ДАННЫЕ!$N837,IF(YEAR(ДАННЫЕ!$F$1)=YEAR(ДАННЫЕ!M837),1,0),0)</f>
        <v>0</v>
      </c>
      <c r="R837" s="15">
        <f>IF(ДАННЫЕ!$F$1&gt;ДАННЫЕ!$N837,IF(YEAR(ДАННЫЕ!$F$1)=YEAR(ДАННЫЕ!N837),1,0),0)</f>
        <v>0</v>
      </c>
      <c r="S837" s="15">
        <f>IF(ДАННЫЕ!$AA837="2А",1,IF(ДАННЫЕ!$AA837="2Б",2,IF(ДАННЫЕ!$AA837="2В",3,IF(ДАННЫЕ!$AA837=3,4,IF(ДАННЫЕ!$AA837="4А",5,IF(ДАННЫЕ!$AA837="4Б",6,IF(ДАННЫЕ!$AA837="4В",7,IF(ДАННЫЕ!$AA837=5,8,0))))))))</f>
        <v>0</v>
      </c>
      <c r="T837" s="15">
        <f>IF(OR(ДАННЫЕ!$AC837=2,ДАННЫЕ!$AD837=2,ДАННЫЕ!$AE837=2),2,IF(OR(ДАННЫЕ!$AC837=1,ДАННЫЕ!$AD837=1,ДАННЫЕ!$AE837=1),1,0))</f>
        <v>0</v>
      </c>
    </row>
    <row r="838" spans="1:20" ht="15" customHeight="1" x14ac:dyDescent="0.2">
      <c r="A838" s="78">
        <f>IF(B838&gt;0,IF(MONTH(ДАННЫЕ!$F$1)=MONTH(ДАННЫЕ!$B838),1,0),0)</f>
        <v>0</v>
      </c>
      <c r="B838" s="14">
        <f>IF(ДАННЫЕ!$B838&gt;0,IF(YEAR(ДАННЫЕ!$F$1)=YEAR(ДАННЫЕ!$B838),1,0),0)</f>
        <v>0</v>
      </c>
      <c r="C838" s="14">
        <f>IF(ДАННЫЕ!$CM838&gt;0,IF(YEAR(ДАННЫЕ!$F$1)=YEAR(ДАННЫЕ!$CM838),1,0),0)</f>
        <v>0</v>
      </c>
      <c r="D838" s="14">
        <f>IF(ДАННЫЕ!$CJ838&gt;0,IF(ДАННЫЕ!$CL838&gt;ДАННЫЕ!$F$1,1,IF(ДАННЫЕ!$CL838&gt;0,0,1)),0)</f>
        <v>0</v>
      </c>
      <c r="E838" s="43" t="str">
        <f ca="1">IF(ДАННЫЕ!$F$1&gt;0,IF(ДАННЫЕ!$G838&gt;0,DATEDIF(ДАННЫЕ!$G838,ДАННЫЕ!$F$1,"y"),""),IF(ДАННЫЕ!$G838&gt;0,DATEDIF(ДАННЫЕ!$G838,TODAY(),"y"),""))</f>
        <v/>
      </c>
      <c r="F838" s="43" t="str">
        <f xml:space="preserve"> IF(ДАННЫЕ!$F838="М",IF(E838&gt;=18,IF(E838&lt;60,1,""),""),"")&amp;IF(ДАННЫЕ!$F838="Ж",IF(E838&gt;=18,IF(E838&lt;55,1,""),""),"")</f>
        <v/>
      </c>
      <c r="G838" s="43" t="str">
        <f xml:space="preserve"> IF(ДАННЫЕ!$F838="М",IF(E838&gt;=60,2,""),"")&amp;IF(ДАННЫЕ!$F838="Ж",IF(E838&gt;=55,2,""),"")</f>
        <v/>
      </c>
      <c r="H838" s="43" t="str">
        <f t="shared" ca="1" si="36"/>
        <v/>
      </c>
      <c r="I838" s="43" t="str">
        <f t="shared" ca="1" si="37"/>
        <v>03</v>
      </c>
      <c r="J838" s="28" t="str">
        <f ca="1">ДАННЫЕ!$F838&amp;H838&amp;I838&amp;ДАННЫЕ!$I838&amp;"m"&amp;IF(ДАННЫЕ!$I838&gt;0,IF(ДАННЫЕ!$J838&gt;0,0,1),"")&amp;"f"&amp;IF(ДАННЫЕ!$R838&gt;0,IF(YEAR(ДАННЫЕ!$F$1)=YEAR(ДАННЫЕ!$R838),1,0),0)&amp;"z"&amp;ДАННЫЕ!$R838&amp;"p"&amp;ДАННЫЕ!$S838&amp;"i"&amp;ДАННЫЕ!$T838&amp;"h"&amp;ДАННЫЕ!$K838&amp;"be"&amp;ДАННЫЕ!$BI838&amp;"CD"&amp;IF(ДАННЫЕ!BF838&gt;500,4,IF(ДАННЫЕ!BF838&gt;350,3,IF(ДАННЫЕ!BF838&gt;200,2,IF(ДАННЫЕ!BF838&gt;0,1,0))))&amp;"g"&amp;B838&amp;"d"&amp;H838&amp;"l"&amp;ДАННЫЕ!AT838&amp;"a"&amp;ДАННЫЕ!$V838&amp;"v"&amp;R838&amp;"k"&amp;ДАННЫЕ!$U838&amp;"s"&amp;ДАННЫЕ!$Y838&amp;"t"&amp;ДАННЫЕ!$X838&amp;"b"&amp;IF(ДАННЫЕ!$Q838&gt;1,1,0)&amp;"PP"&amp;ДАННЫЕ!Z838&amp;"c"&amp;S838&amp;"x"&amp;IF(ДАННЫЕ!$BY838&gt;0,IF(YEAR(ДАННЫЕ!$F$1)=YEAR(ДАННЫЕ!$BY838),1,0),0)&amp;"n"&amp;IF(ДАННЫЕ!$BZ838&gt;0,IF(YEAR(ДАННЫЕ!$F$1)=YEAR(ДАННЫЕ!$BZ838),1,0),0)&amp;"u"&amp;D838&amp;"z"&amp;IF(ДАННЫЕ!$CL838&gt;0,IF(YEAR(ДАННЫЕ!$F$1)&gt;YEAR(ДАННЫЕ!$CL838),11,12),0)</f>
        <v>03mf0zpihbeCD0g0dlav0kstb0PPc0x0n0u0z0</v>
      </c>
      <c r="K838" s="28" t="str">
        <f ca="1">ДАННЫЕ!$I838&amp;"x"&amp;B838&amp;"w"&amp;IF(T838+ДАННЫЕ!AD838+ДАННЫЕ!AE838+ДАННЫЕ!AF838+ДАННЫЕ!AG838+ДАННЫЕ!AH838+ДАННЫЕ!$AL838+ДАННЫЕ!AI838+ДАННЫЕ!AJ838+ДАННЫЕ!AK838+ДАННЫЕ!AP838+ДАННЫЕ!AQ838+ДАННЫЕ!AR838+ДАННЫЕ!$AM838+ДАННЫЕ!$AN838+ДАННЫЕ!AS838+ДАННЫЕ!AT838&gt;0,1,0)&amp;IF(OR(T838=2,ДАННЫЕ!AD838=2,ДАННЫЕ!AE838=2,ДАННЫЕ!AF838=2,ДАННЫЕ!AG838=2,ДАННЫЕ!AH838=2,ДАННЫЕ!$AL838=2,ДАННЫЕ!AI838=2,ДАННЫЕ!AJ838=2,ДАННЫЕ!AK838=2,ДАННЫЕ!AP838=2,ДАННЫЕ!AQ838=2,ДАННЫЕ!AR838=2,ДАННЫЕ!$AM838=2,ДАННЫЕ!$AN838=2,ДАННЫЕ!AS838=2,ДАННЫЕ!AT838=2),2,0)&amp;"t"&amp;IF(T838&gt;0,"1"&amp;T838,"00")&amp;"f"&amp;IF(ДАННЫЕ!$AC838,"1"&amp;ДАННЫЕ!$AC838,"00")&amp;"b"&amp;IF(ДАННЫЕ!$AD838,"1"&amp;ДАННЫЕ!$AD838,"00")&amp;"g"&amp;IF(ДАННЫЕ!$AF838,"1"&amp;ДАННЫЕ!$AF838,"00")&amp;"c"&amp;IF(ДАННЫЕ!$AG838,"1"&amp;ДАННЫЕ!$AG838,"00")&amp;"i"&amp;IF(ДАННЫЕ!$AH838,"1"&amp;ДАННЫЕ!$AH838,"00")&amp;"r"&amp;IF(ДАННЫЕ!$AL838,"1"&amp;ДАННЫЕ!$AL838,"00")&amp;"m"&amp;IF(ДАННЫЕ!$AI838,"1"&amp;ДАННЫЕ!$AI838,"00")&amp;"hS"&amp;IF(ДАННЫЕ!$AJ838,"1"&amp;ДАННЫЕ!$AJ838,"00")&amp;"hZ"&amp;IF(ДАННЫЕ!$AK838,"1"&amp;ДАННЫЕ!$AK838,"00")&amp;"p"&amp;IF(ДАННЫЕ!$AP838,"1"&amp;ДАННЫЕ!$AP838,"00")&amp;"k"&amp;IF(ДАННЫЕ!$AQ838,"1"&amp;ДАННЫЕ!$AQ838,"00")&amp;"z"&amp;IF(ДАННЫЕ!$AR838,"1"&amp;ДАННЫЕ!$AR838,"00")&amp;"j"&amp;IF(ДАННЫЕ!$AM838,"1"&amp;ДАННЫЕ!$AM838,"00")&amp;"n"&amp;IF(ДАННЫЕ!$AN838,"1"&amp;ДАННЫЕ!$AN838,"00")&amp;"E"&amp;ДАННЫЕ!BI838&amp;"L"&amp;ДАННЫЕ!AO838&amp;"h"&amp;IF(ДАННЫЕ!$AU838&gt;0,1,0)&amp;"v"&amp;IF(ДАННЫЕ!$AW838&gt;0,1,0)&amp;"a"&amp;IF(ДАННЫЕ!$AS838,"1"&amp;ДАННЫЕ!$AS838,"00")&amp;"s"&amp;IF(ДАННЫЕ!$AT838,"1"&amp;ДАННЫЕ!$AT838,"00")&amp;"u"&amp;IF(ДАННЫЕ!$CJ838&gt;0,1,0)&amp;"y"&amp;B838&amp;"d"&amp;H838&amp;"e"&amp;F838&amp;G838</f>
        <v>x0w00t00f00b00g00c00i00r00m00hS00hZ00p00k00z00j00n00ELh0v0a00s00u0y0de</v>
      </c>
      <c r="L838" s="28" t="str">
        <f ca="1">ДАННЫЕ!$I838&amp;"VN"&amp;IF(ДАННЫЕ!AW838&gt;0,11,10)&amp;"CD"&amp;IF(ДАННЫЕ!BF838&gt;500,16,IF(ДАННЫЕ!BF838&gt;350,15,IF(ДАННЫЕ!BF838&gt;=200,14,IF(ДАННЫЕ!BF838&gt;=100,13,IF(ДАННЫЕ!BF838&gt;=50,12,IF(ДАННЫЕ!BF838&gt;0,11,10))))))&amp;"AR"&amp;IF(ДАННЫЕ!BX838&gt;0,1,0)&amp;"GD"&amp;B838&amp;"VV"&amp;IF(E838&gt;=5,IF(E838&lt;18,1,0),0)</f>
        <v>VN10CD10AR0GD0VV0</v>
      </c>
      <c r="M838" s="28" t="str">
        <f>ДАННЫЕ!$I838&amp;"b"&amp;ДАННЫЕ!$BI838&amp;"r"&amp;ДАННЫЕ!$BJ838&amp;"CD"&amp;IF(ДАННЫЕ!BF838&gt;0,IF(ДАННЫЕ!BF838&lt;200,1,IF(ДАННЫЕ!BF838&lt;350,2,3)),0)&amp;"h"&amp;IF(ДАННЫЕ!$BK838+ДАННЫЕ!$BL838+ДАННЫЕ!$BM838&gt;0,1,0)&amp;"x"&amp;ДАННЫЕ!$BK838&amp;"y"&amp;ДАННЫЕ!$BL838&amp;"z"&amp;ДАННЫЕ!$BM838&amp;"c"&amp;IF(ДАННЫЕ!$BK838+ДАННЫЕ!$BL838+ДАННЫЕ!$BM838=3,1,0)&amp;"a"&amp;IF(ДАННЫЕ!$BQ838+ДАННЫЕ!$BR838&gt;0,1,0)&amp;"d"&amp;ДАННЫЕ!$BQ838&amp;"v"&amp;ДАННЫЕ!$BR838&amp;"p"&amp;ДАННЫЕ!$BS838&amp;"n"&amp;ДАННЫЕ!$BU838&amp;"t"&amp;ДАННЫЕ!$BV838&amp;"o"&amp;ДАННЫЕ!$BT838&amp;"l"&amp;IF(ДАННЫЕ!$BN838&gt;0,1,0)&amp;ДАННЫЕ!$BN838&amp;"g"&amp;ДАННЫЕ!$BO838&amp;"s"&amp;ДАННЫЕ!$BP838&amp;"DZ"&amp;IF(ДАННЫЕ!B838-ДАННЫЕ!G838 &lt; 60,IF(ДАННЫЕ!B838-ДАННЫЕ!G838 &gt;= 0,1,0),0)&amp;"u"&amp;IF(ДАННЫЕ!$CJ838&gt;0,1,0)</f>
        <v>brCD0h0xyzc0a0dvpntol0gsDZ1u0</v>
      </c>
      <c r="N838" s="28" t="str">
        <f ca="1">ДАННЫЕ!$F838&amp;ДАННЫЕ!$I838&amp;"g"&amp;B838&amp;"cf"&amp;D838&amp;"a"&amp;IF(ДАННЫЕ!$BX838&gt;0,1,0)&amp;IF(ДАННЫЕ!$BF838&gt;500,1,IF(ДАННЫЕ!$BF838&gt;350,2,IF(ДАННЫЕ!$BF838&gt;=200,3,IF(ДАННЫЕ!$BF838&gt;=100,4,IF(ДАННЫЕ!$BF838&gt;=50,5,IF(ДАННЫЕ!$BF838&lt;50,6,0))))))&amp;"AR"&amp;IF(DATEDIF(ДАННЫЕ!$BX838,ДАННЫЕ!$F$1,"y")&gt;1,1,0)&amp;"VG"&amp;IF(ДАННЫЕ!$BH838="0",1,0)&amp;"o"&amp;IF(T838+ДАННЫЕ!$AF838+ДАННЫЕ!$AG838+ДАННЫЕ!$AH838+ДАННЫЕ!$AI838+ДАННЫЕ!$AJ838+ДАННЫЕ!$AP838+ДАННЫЕ!$AQ838+ДАННЫЕ!$AR838+ДАННЫЕ!$AU838+ДАННЫЕ!$AW838+ДАННЫЕ!$AS838+ДАННЫЕ!$AT838&gt;0,1,0)&amp;"x"&amp;ДАННЫЕ!$AG838&amp;"p"&amp;IF(ДАННЫЕ!$BY838&gt;0,1,0)&amp;"v"&amp;IF(ДАННЫЕ!$BZ838&gt;0,1,0)&amp;"n"&amp;ДАННЫЕ!$CA838&amp;"t"&amp;ДАННЫЕ!$AY838&amp;"k"&amp;ДАННЫЕ!$CB838&amp;"q"&amp;ДАННЫЕ!$CC838&amp;"w"&amp;ДАННЫЕ!$CD838&amp;"e"&amp;ДАННЫЕ!$CE838&amp;"m"&amp;ДАННЫЕ!$CF838&amp;"c"&amp;ДАННЫЕ!$CG838&amp;"z"&amp;ДАННЫЕ!$CH838&amp;"d"&amp;IF(H838=4,1,0)&amp;"s"&amp;IF(ДАННЫЕ!$J838=1,0,1)&amp;"u"&amp;IF(ДАННЫЕ!$CJ838&gt;0,1,0)</f>
        <v>g0cf0a06AR1VG0o0xp0v0ntkqwemczd0s1u0</v>
      </c>
      <c r="O838" s="28" t="str">
        <f>ДАННЫЕ!$I838&amp;"g"&amp;B838&amp;A838&amp;"f"&amp;P838&amp;"c"&amp;IF(ДАННЫЕ!$U838&gt;0,1,0)&amp;"s"&amp;IF(ДАННЫЕ!$Q838&gt;0,IF(YEAR(ДАННЫЕ!$F$1)=YEAR(ДАННЫЕ!$Q838),IF(MONTH(ДАННЫЕ!$F$1)=MONTH(ДАННЫЕ!$Q838),111,11),1),0)&amp;"i"&amp;IF(ДАННЫЕ!$R838+ДАННЫЕ!$S838+ДАННЫЕ!$T838=0,0,1)&amp;"h"&amp;IF(ДАННЫЕ!$P838&gt;0,1,0)&amp;"p"&amp;IF(ДАННЫЕ!$CI838&gt;0,IF(YEAR(ДАННЫЕ!$F$1)=YEAR(ДАННЫЕ!$CI838),IF(MONTH(ДАННЫЕ!$F$1)=MONTH(ДАННЫЕ!$CI838),111,11),1),0)&amp;"d"&amp;IF(ДАННЫЕ!$CJ838&gt;0,IF(YEAR(ДАННЫЕ!$F$1)=YEAR(ДАННЫЕ!$CJ838),IF(MONTH(ДАННЫЕ!$F$1)=MONTH(ДАННЫЕ!$CJ838),111,11),1),0)&amp;"o"&amp;IF(ДАННЫЕ!$CK838&gt;0,IF(MONTH(ДАННЫЕ!$F$1)=MONTH(ДАННЫЕ!$CK838),111,11),0)&amp;"v"&amp;IF(ДАННЫЕ!$BE838&gt;0,IF(MONTH(ДАННЫЕ!$F$1)=MONTH(ДАННЫЕ!$BE838),111,11),0)</f>
        <v>g00f0c0s0i0h0p0d0o0v0</v>
      </c>
      <c r="P838" s="15">
        <f t="shared" si="38"/>
        <v>0</v>
      </c>
      <c r="Q838" s="15">
        <f>IF(ДАННЫЕ!$F$1&gt;ДАННЫЕ!$N838,IF(YEAR(ДАННЫЕ!$F$1)=YEAR(ДАННЫЕ!M838),1,0),0)</f>
        <v>0</v>
      </c>
      <c r="R838" s="15">
        <f>IF(ДАННЫЕ!$F$1&gt;ДАННЫЕ!$N838,IF(YEAR(ДАННЫЕ!$F$1)=YEAR(ДАННЫЕ!N838),1,0),0)</f>
        <v>0</v>
      </c>
      <c r="S838" s="15">
        <f>IF(ДАННЫЕ!$AA838="2А",1,IF(ДАННЫЕ!$AA838="2Б",2,IF(ДАННЫЕ!$AA838="2В",3,IF(ДАННЫЕ!$AA838=3,4,IF(ДАННЫЕ!$AA838="4А",5,IF(ДАННЫЕ!$AA838="4Б",6,IF(ДАННЫЕ!$AA838="4В",7,IF(ДАННЫЕ!$AA838=5,8,0))))))))</f>
        <v>0</v>
      </c>
      <c r="T838" s="15">
        <f>IF(OR(ДАННЫЕ!$AC838=2,ДАННЫЕ!$AD838=2,ДАННЫЕ!$AE838=2),2,IF(OR(ДАННЫЕ!$AC838=1,ДАННЫЕ!$AD838=1,ДАННЫЕ!$AE838=1),1,0))</f>
        <v>0</v>
      </c>
    </row>
    <row r="839" spans="1:20" ht="15" customHeight="1" x14ac:dyDescent="0.2">
      <c r="A839" s="78">
        <f>IF(B839&gt;0,IF(MONTH(ДАННЫЕ!$F$1)=MONTH(ДАННЫЕ!$B839),1,0),0)</f>
        <v>0</v>
      </c>
      <c r="B839" s="14">
        <f>IF(ДАННЫЕ!$B839&gt;0,IF(YEAR(ДАННЫЕ!$F$1)=YEAR(ДАННЫЕ!$B839),1,0),0)</f>
        <v>0</v>
      </c>
      <c r="C839" s="14">
        <f>IF(ДАННЫЕ!$CM839&gt;0,IF(YEAR(ДАННЫЕ!$F$1)=YEAR(ДАННЫЕ!$CM839),1,0),0)</f>
        <v>0</v>
      </c>
      <c r="D839" s="14">
        <f>IF(ДАННЫЕ!$CJ839&gt;0,IF(ДАННЫЕ!$CL839&gt;ДАННЫЕ!$F$1,1,IF(ДАННЫЕ!$CL839&gt;0,0,1)),0)</f>
        <v>0</v>
      </c>
      <c r="E839" s="43" t="str">
        <f ca="1">IF(ДАННЫЕ!$F$1&gt;0,IF(ДАННЫЕ!$G839&gt;0,DATEDIF(ДАННЫЕ!$G839,ДАННЫЕ!$F$1,"y"),""),IF(ДАННЫЕ!$G839&gt;0,DATEDIF(ДАННЫЕ!$G839,TODAY(),"y"),""))</f>
        <v/>
      </c>
      <c r="F839" s="43" t="str">
        <f xml:space="preserve"> IF(ДАННЫЕ!$F839="М",IF(E839&gt;=18,IF(E839&lt;60,1,""),""),"")&amp;IF(ДАННЫЕ!$F839="Ж",IF(E839&gt;=18,IF(E839&lt;55,1,""),""),"")</f>
        <v/>
      </c>
      <c r="G839" s="43" t="str">
        <f xml:space="preserve"> IF(ДАННЫЕ!$F839="М",IF(E839&gt;=60,2,""),"")&amp;IF(ДАННЫЕ!$F839="Ж",IF(E839&gt;=55,2,""),"")</f>
        <v/>
      </c>
      <c r="H839" s="43" t="str">
        <f t="shared" ca="1" si="36"/>
        <v/>
      </c>
      <c r="I839" s="43" t="str">
        <f t="shared" ca="1" si="37"/>
        <v>03</v>
      </c>
      <c r="J839" s="28" t="str">
        <f ca="1">ДАННЫЕ!$F839&amp;H839&amp;I839&amp;ДАННЫЕ!$I839&amp;"m"&amp;IF(ДАННЫЕ!$I839&gt;0,IF(ДАННЫЕ!$J839&gt;0,0,1),"")&amp;"f"&amp;IF(ДАННЫЕ!$R839&gt;0,IF(YEAR(ДАННЫЕ!$F$1)=YEAR(ДАННЫЕ!$R839),1,0),0)&amp;"z"&amp;ДАННЫЕ!$R839&amp;"p"&amp;ДАННЫЕ!$S839&amp;"i"&amp;ДАННЫЕ!$T839&amp;"h"&amp;ДАННЫЕ!$K839&amp;"be"&amp;ДАННЫЕ!$BI839&amp;"CD"&amp;IF(ДАННЫЕ!BF839&gt;500,4,IF(ДАННЫЕ!BF839&gt;350,3,IF(ДАННЫЕ!BF839&gt;200,2,IF(ДАННЫЕ!BF839&gt;0,1,0))))&amp;"g"&amp;B839&amp;"d"&amp;H839&amp;"l"&amp;ДАННЫЕ!AT839&amp;"a"&amp;ДАННЫЕ!$V839&amp;"v"&amp;R839&amp;"k"&amp;ДАННЫЕ!$U839&amp;"s"&amp;ДАННЫЕ!$Y839&amp;"t"&amp;ДАННЫЕ!$X839&amp;"b"&amp;IF(ДАННЫЕ!$Q839&gt;1,1,0)&amp;"PP"&amp;ДАННЫЕ!Z839&amp;"c"&amp;S839&amp;"x"&amp;IF(ДАННЫЕ!$BY839&gt;0,IF(YEAR(ДАННЫЕ!$F$1)=YEAR(ДАННЫЕ!$BY839),1,0),0)&amp;"n"&amp;IF(ДАННЫЕ!$BZ839&gt;0,IF(YEAR(ДАННЫЕ!$F$1)=YEAR(ДАННЫЕ!$BZ839),1,0),0)&amp;"u"&amp;D839&amp;"z"&amp;IF(ДАННЫЕ!$CL839&gt;0,IF(YEAR(ДАННЫЕ!$F$1)&gt;YEAR(ДАННЫЕ!$CL839),11,12),0)</f>
        <v>03mf0zpihbeCD0g0dlav0kstb0PPc0x0n0u0z0</v>
      </c>
      <c r="K839" s="28" t="str">
        <f ca="1">ДАННЫЕ!$I839&amp;"x"&amp;B839&amp;"w"&amp;IF(T839+ДАННЫЕ!AD839+ДАННЫЕ!AE839+ДАННЫЕ!AF839+ДАННЫЕ!AG839+ДАННЫЕ!AH839+ДАННЫЕ!$AL839+ДАННЫЕ!AI839+ДАННЫЕ!AJ839+ДАННЫЕ!AK839+ДАННЫЕ!AP839+ДАННЫЕ!AQ839+ДАННЫЕ!AR839+ДАННЫЕ!$AM839+ДАННЫЕ!$AN839+ДАННЫЕ!AS839+ДАННЫЕ!AT839&gt;0,1,0)&amp;IF(OR(T839=2,ДАННЫЕ!AD839=2,ДАННЫЕ!AE839=2,ДАННЫЕ!AF839=2,ДАННЫЕ!AG839=2,ДАННЫЕ!AH839=2,ДАННЫЕ!$AL839=2,ДАННЫЕ!AI839=2,ДАННЫЕ!AJ839=2,ДАННЫЕ!AK839=2,ДАННЫЕ!AP839=2,ДАННЫЕ!AQ839=2,ДАННЫЕ!AR839=2,ДАННЫЕ!$AM839=2,ДАННЫЕ!$AN839=2,ДАННЫЕ!AS839=2,ДАННЫЕ!AT839=2),2,0)&amp;"t"&amp;IF(T839&gt;0,"1"&amp;T839,"00")&amp;"f"&amp;IF(ДАННЫЕ!$AC839,"1"&amp;ДАННЫЕ!$AC839,"00")&amp;"b"&amp;IF(ДАННЫЕ!$AD839,"1"&amp;ДАННЫЕ!$AD839,"00")&amp;"g"&amp;IF(ДАННЫЕ!$AF839,"1"&amp;ДАННЫЕ!$AF839,"00")&amp;"c"&amp;IF(ДАННЫЕ!$AG839,"1"&amp;ДАННЫЕ!$AG839,"00")&amp;"i"&amp;IF(ДАННЫЕ!$AH839,"1"&amp;ДАННЫЕ!$AH839,"00")&amp;"r"&amp;IF(ДАННЫЕ!$AL839,"1"&amp;ДАННЫЕ!$AL839,"00")&amp;"m"&amp;IF(ДАННЫЕ!$AI839,"1"&amp;ДАННЫЕ!$AI839,"00")&amp;"hS"&amp;IF(ДАННЫЕ!$AJ839,"1"&amp;ДАННЫЕ!$AJ839,"00")&amp;"hZ"&amp;IF(ДАННЫЕ!$AK839,"1"&amp;ДАННЫЕ!$AK839,"00")&amp;"p"&amp;IF(ДАННЫЕ!$AP839,"1"&amp;ДАННЫЕ!$AP839,"00")&amp;"k"&amp;IF(ДАННЫЕ!$AQ839,"1"&amp;ДАННЫЕ!$AQ839,"00")&amp;"z"&amp;IF(ДАННЫЕ!$AR839,"1"&amp;ДАННЫЕ!$AR839,"00")&amp;"j"&amp;IF(ДАННЫЕ!$AM839,"1"&amp;ДАННЫЕ!$AM839,"00")&amp;"n"&amp;IF(ДАННЫЕ!$AN839,"1"&amp;ДАННЫЕ!$AN839,"00")&amp;"E"&amp;ДАННЫЕ!BI839&amp;"L"&amp;ДАННЫЕ!AO839&amp;"h"&amp;IF(ДАННЫЕ!$AU839&gt;0,1,0)&amp;"v"&amp;IF(ДАННЫЕ!$AW839&gt;0,1,0)&amp;"a"&amp;IF(ДАННЫЕ!$AS839,"1"&amp;ДАННЫЕ!$AS839,"00")&amp;"s"&amp;IF(ДАННЫЕ!$AT839,"1"&amp;ДАННЫЕ!$AT839,"00")&amp;"u"&amp;IF(ДАННЫЕ!$CJ839&gt;0,1,0)&amp;"y"&amp;B839&amp;"d"&amp;H839&amp;"e"&amp;F839&amp;G839</f>
        <v>x0w00t00f00b00g00c00i00r00m00hS00hZ00p00k00z00j00n00ELh0v0a00s00u0y0de</v>
      </c>
      <c r="L839" s="28" t="str">
        <f ca="1">ДАННЫЕ!$I839&amp;"VN"&amp;IF(ДАННЫЕ!AW839&gt;0,11,10)&amp;"CD"&amp;IF(ДАННЫЕ!BF839&gt;500,16,IF(ДАННЫЕ!BF839&gt;350,15,IF(ДАННЫЕ!BF839&gt;=200,14,IF(ДАННЫЕ!BF839&gt;=100,13,IF(ДАННЫЕ!BF839&gt;=50,12,IF(ДАННЫЕ!BF839&gt;0,11,10))))))&amp;"AR"&amp;IF(ДАННЫЕ!BX839&gt;0,1,0)&amp;"GD"&amp;B839&amp;"VV"&amp;IF(E839&gt;=5,IF(E839&lt;18,1,0),0)</f>
        <v>VN10CD10AR0GD0VV0</v>
      </c>
      <c r="M839" s="28" t="str">
        <f>ДАННЫЕ!$I839&amp;"b"&amp;ДАННЫЕ!$BI839&amp;"r"&amp;ДАННЫЕ!$BJ839&amp;"CD"&amp;IF(ДАННЫЕ!BF839&gt;0,IF(ДАННЫЕ!BF839&lt;200,1,IF(ДАННЫЕ!BF839&lt;350,2,3)),0)&amp;"h"&amp;IF(ДАННЫЕ!$BK839+ДАННЫЕ!$BL839+ДАННЫЕ!$BM839&gt;0,1,0)&amp;"x"&amp;ДАННЫЕ!$BK839&amp;"y"&amp;ДАННЫЕ!$BL839&amp;"z"&amp;ДАННЫЕ!$BM839&amp;"c"&amp;IF(ДАННЫЕ!$BK839+ДАННЫЕ!$BL839+ДАННЫЕ!$BM839=3,1,0)&amp;"a"&amp;IF(ДАННЫЕ!$BQ839+ДАННЫЕ!$BR839&gt;0,1,0)&amp;"d"&amp;ДАННЫЕ!$BQ839&amp;"v"&amp;ДАННЫЕ!$BR839&amp;"p"&amp;ДАННЫЕ!$BS839&amp;"n"&amp;ДАННЫЕ!$BU839&amp;"t"&amp;ДАННЫЕ!$BV839&amp;"o"&amp;ДАННЫЕ!$BT839&amp;"l"&amp;IF(ДАННЫЕ!$BN839&gt;0,1,0)&amp;ДАННЫЕ!$BN839&amp;"g"&amp;ДАННЫЕ!$BO839&amp;"s"&amp;ДАННЫЕ!$BP839&amp;"DZ"&amp;IF(ДАННЫЕ!B839-ДАННЫЕ!G839 &lt; 60,IF(ДАННЫЕ!B839-ДАННЫЕ!G839 &gt;= 0,1,0),0)&amp;"u"&amp;IF(ДАННЫЕ!$CJ839&gt;0,1,0)</f>
        <v>brCD0h0xyzc0a0dvpntol0gsDZ1u0</v>
      </c>
      <c r="N839" s="28" t="str">
        <f ca="1">ДАННЫЕ!$F839&amp;ДАННЫЕ!$I839&amp;"g"&amp;B839&amp;"cf"&amp;D839&amp;"a"&amp;IF(ДАННЫЕ!$BX839&gt;0,1,0)&amp;IF(ДАННЫЕ!$BF839&gt;500,1,IF(ДАННЫЕ!$BF839&gt;350,2,IF(ДАННЫЕ!$BF839&gt;=200,3,IF(ДАННЫЕ!$BF839&gt;=100,4,IF(ДАННЫЕ!$BF839&gt;=50,5,IF(ДАННЫЕ!$BF839&lt;50,6,0))))))&amp;"AR"&amp;IF(DATEDIF(ДАННЫЕ!$BX839,ДАННЫЕ!$F$1,"y")&gt;1,1,0)&amp;"VG"&amp;IF(ДАННЫЕ!$BH839="0",1,0)&amp;"o"&amp;IF(T839+ДАННЫЕ!$AF839+ДАННЫЕ!$AG839+ДАННЫЕ!$AH839+ДАННЫЕ!$AI839+ДАННЫЕ!$AJ839+ДАННЫЕ!$AP839+ДАННЫЕ!$AQ839+ДАННЫЕ!$AR839+ДАННЫЕ!$AU839+ДАННЫЕ!$AW839+ДАННЫЕ!$AS839+ДАННЫЕ!$AT839&gt;0,1,0)&amp;"x"&amp;ДАННЫЕ!$AG839&amp;"p"&amp;IF(ДАННЫЕ!$BY839&gt;0,1,0)&amp;"v"&amp;IF(ДАННЫЕ!$BZ839&gt;0,1,0)&amp;"n"&amp;ДАННЫЕ!$CA839&amp;"t"&amp;ДАННЫЕ!$AY839&amp;"k"&amp;ДАННЫЕ!$CB839&amp;"q"&amp;ДАННЫЕ!$CC839&amp;"w"&amp;ДАННЫЕ!$CD839&amp;"e"&amp;ДАННЫЕ!$CE839&amp;"m"&amp;ДАННЫЕ!$CF839&amp;"c"&amp;ДАННЫЕ!$CG839&amp;"z"&amp;ДАННЫЕ!$CH839&amp;"d"&amp;IF(H839=4,1,0)&amp;"s"&amp;IF(ДАННЫЕ!$J839=1,0,1)&amp;"u"&amp;IF(ДАННЫЕ!$CJ839&gt;0,1,0)</f>
        <v>g0cf0a06AR1VG0o0xp0v0ntkqwemczd0s1u0</v>
      </c>
      <c r="O839" s="28" t="str">
        <f>ДАННЫЕ!$I839&amp;"g"&amp;B839&amp;A839&amp;"f"&amp;P839&amp;"c"&amp;IF(ДАННЫЕ!$U839&gt;0,1,0)&amp;"s"&amp;IF(ДАННЫЕ!$Q839&gt;0,IF(YEAR(ДАННЫЕ!$F$1)=YEAR(ДАННЫЕ!$Q839),IF(MONTH(ДАННЫЕ!$F$1)=MONTH(ДАННЫЕ!$Q839),111,11),1),0)&amp;"i"&amp;IF(ДАННЫЕ!$R839+ДАННЫЕ!$S839+ДАННЫЕ!$T839=0,0,1)&amp;"h"&amp;IF(ДАННЫЕ!$P839&gt;0,1,0)&amp;"p"&amp;IF(ДАННЫЕ!$CI839&gt;0,IF(YEAR(ДАННЫЕ!$F$1)=YEAR(ДАННЫЕ!$CI839),IF(MONTH(ДАННЫЕ!$F$1)=MONTH(ДАННЫЕ!$CI839),111,11),1),0)&amp;"d"&amp;IF(ДАННЫЕ!$CJ839&gt;0,IF(YEAR(ДАННЫЕ!$F$1)=YEAR(ДАННЫЕ!$CJ839),IF(MONTH(ДАННЫЕ!$F$1)=MONTH(ДАННЫЕ!$CJ839),111,11),1),0)&amp;"o"&amp;IF(ДАННЫЕ!$CK839&gt;0,IF(MONTH(ДАННЫЕ!$F$1)=MONTH(ДАННЫЕ!$CK839),111,11),0)&amp;"v"&amp;IF(ДАННЫЕ!$BE839&gt;0,IF(MONTH(ДАННЫЕ!$F$1)=MONTH(ДАННЫЕ!$BE839),111,11),0)</f>
        <v>g00f0c0s0i0h0p0d0o0v0</v>
      </c>
      <c r="P839" s="15">
        <f t="shared" si="38"/>
        <v>0</v>
      </c>
      <c r="Q839" s="15">
        <f>IF(ДАННЫЕ!$F$1&gt;ДАННЫЕ!$N839,IF(YEAR(ДАННЫЕ!$F$1)=YEAR(ДАННЫЕ!M839),1,0),0)</f>
        <v>0</v>
      </c>
      <c r="R839" s="15">
        <f>IF(ДАННЫЕ!$F$1&gt;ДАННЫЕ!$N839,IF(YEAR(ДАННЫЕ!$F$1)=YEAR(ДАННЫЕ!N839),1,0),0)</f>
        <v>0</v>
      </c>
      <c r="S839" s="15">
        <f>IF(ДАННЫЕ!$AA839="2А",1,IF(ДАННЫЕ!$AA839="2Б",2,IF(ДАННЫЕ!$AA839="2В",3,IF(ДАННЫЕ!$AA839=3,4,IF(ДАННЫЕ!$AA839="4А",5,IF(ДАННЫЕ!$AA839="4Б",6,IF(ДАННЫЕ!$AA839="4В",7,IF(ДАННЫЕ!$AA839=5,8,0))))))))</f>
        <v>0</v>
      </c>
      <c r="T839" s="15">
        <f>IF(OR(ДАННЫЕ!$AC839=2,ДАННЫЕ!$AD839=2,ДАННЫЕ!$AE839=2),2,IF(OR(ДАННЫЕ!$AC839=1,ДАННЫЕ!$AD839=1,ДАННЫЕ!$AE839=1),1,0))</f>
        <v>0</v>
      </c>
    </row>
    <row r="840" spans="1:20" ht="15" customHeight="1" x14ac:dyDescent="0.2">
      <c r="A840" s="78">
        <f>IF(B840&gt;0,IF(MONTH(ДАННЫЕ!$F$1)=MONTH(ДАННЫЕ!$B840),1,0),0)</f>
        <v>0</v>
      </c>
      <c r="B840" s="14">
        <f>IF(ДАННЫЕ!$B840&gt;0,IF(YEAR(ДАННЫЕ!$F$1)=YEAR(ДАННЫЕ!$B840),1,0),0)</f>
        <v>0</v>
      </c>
      <c r="C840" s="14">
        <f>IF(ДАННЫЕ!$CM840&gt;0,IF(YEAR(ДАННЫЕ!$F$1)=YEAR(ДАННЫЕ!$CM840),1,0),0)</f>
        <v>0</v>
      </c>
      <c r="D840" s="14">
        <f>IF(ДАННЫЕ!$CJ840&gt;0,IF(ДАННЫЕ!$CL840&gt;ДАННЫЕ!$F$1,1,IF(ДАННЫЕ!$CL840&gt;0,0,1)),0)</f>
        <v>0</v>
      </c>
      <c r="E840" s="43" t="str">
        <f ca="1">IF(ДАННЫЕ!$F$1&gt;0,IF(ДАННЫЕ!$G840&gt;0,DATEDIF(ДАННЫЕ!$G840,ДАННЫЕ!$F$1,"y"),""),IF(ДАННЫЕ!$G840&gt;0,DATEDIF(ДАННЫЕ!$G840,TODAY(),"y"),""))</f>
        <v/>
      </c>
      <c r="F840" s="43" t="str">
        <f xml:space="preserve"> IF(ДАННЫЕ!$F840="М",IF(E840&gt;=18,IF(E840&lt;60,1,""),""),"")&amp;IF(ДАННЫЕ!$F840="Ж",IF(E840&gt;=18,IF(E840&lt;55,1,""),""),"")</f>
        <v/>
      </c>
      <c r="G840" s="43" t="str">
        <f xml:space="preserve"> IF(ДАННЫЕ!$F840="М",IF(E840&gt;=60,2,""),"")&amp;IF(ДАННЫЕ!$F840="Ж",IF(E840&gt;=55,2,""),"")</f>
        <v/>
      </c>
      <c r="H840" s="43" t="str">
        <f t="shared" ref="H840:H903" ca="1" si="39">IF(E840&lt;0,"-1",IF(E840&lt;1,11,IF(E840&lt;3,12,IF(E840&lt;5,13,IF(E840&lt;10,14,IF(E840&lt;15,15,IF(E840&lt;18,16,"")))))))</f>
        <v/>
      </c>
      <c r="I840" s="43" t="str">
        <f t="shared" ref="I840:I903" ca="1" si="40">IF(E840&gt;=60,"03",IF(E840&gt;=50,"02",IF(E840&gt;=45,"01",IF(E840&gt;=35,9,IF(E840&gt;=25,8,IF(E840&gt;=18,7,""))))))</f>
        <v>03</v>
      </c>
      <c r="J840" s="28" t="str">
        <f ca="1">ДАННЫЕ!$F840&amp;H840&amp;I840&amp;ДАННЫЕ!$I840&amp;"m"&amp;IF(ДАННЫЕ!$I840&gt;0,IF(ДАННЫЕ!$J840&gt;0,0,1),"")&amp;"f"&amp;IF(ДАННЫЕ!$R840&gt;0,IF(YEAR(ДАННЫЕ!$F$1)=YEAR(ДАННЫЕ!$R840),1,0),0)&amp;"z"&amp;ДАННЫЕ!$R840&amp;"p"&amp;ДАННЫЕ!$S840&amp;"i"&amp;ДАННЫЕ!$T840&amp;"h"&amp;ДАННЫЕ!$K840&amp;"be"&amp;ДАННЫЕ!$BI840&amp;"CD"&amp;IF(ДАННЫЕ!BF840&gt;500,4,IF(ДАННЫЕ!BF840&gt;350,3,IF(ДАННЫЕ!BF840&gt;200,2,IF(ДАННЫЕ!BF840&gt;0,1,0))))&amp;"g"&amp;B840&amp;"d"&amp;H840&amp;"l"&amp;ДАННЫЕ!AT840&amp;"a"&amp;ДАННЫЕ!$V840&amp;"v"&amp;R840&amp;"k"&amp;ДАННЫЕ!$U840&amp;"s"&amp;ДАННЫЕ!$Y840&amp;"t"&amp;ДАННЫЕ!$X840&amp;"b"&amp;IF(ДАННЫЕ!$Q840&gt;1,1,0)&amp;"PP"&amp;ДАННЫЕ!Z840&amp;"c"&amp;S840&amp;"x"&amp;IF(ДАННЫЕ!$BY840&gt;0,IF(YEAR(ДАННЫЕ!$F$1)=YEAR(ДАННЫЕ!$BY840),1,0),0)&amp;"n"&amp;IF(ДАННЫЕ!$BZ840&gt;0,IF(YEAR(ДАННЫЕ!$F$1)=YEAR(ДАННЫЕ!$BZ840),1,0),0)&amp;"u"&amp;D840&amp;"z"&amp;IF(ДАННЫЕ!$CL840&gt;0,IF(YEAR(ДАННЫЕ!$F$1)&gt;YEAR(ДАННЫЕ!$CL840),11,12),0)</f>
        <v>03mf0zpihbeCD0g0dlav0kstb0PPc0x0n0u0z0</v>
      </c>
      <c r="K840" s="28" t="str">
        <f ca="1">ДАННЫЕ!$I840&amp;"x"&amp;B840&amp;"w"&amp;IF(T840+ДАННЫЕ!AD840+ДАННЫЕ!AE840+ДАННЫЕ!AF840+ДАННЫЕ!AG840+ДАННЫЕ!AH840+ДАННЫЕ!$AL840+ДАННЫЕ!AI840+ДАННЫЕ!AJ840+ДАННЫЕ!AK840+ДАННЫЕ!AP840+ДАННЫЕ!AQ840+ДАННЫЕ!AR840+ДАННЫЕ!$AM840+ДАННЫЕ!$AN840+ДАННЫЕ!AS840+ДАННЫЕ!AT840&gt;0,1,0)&amp;IF(OR(T840=2,ДАННЫЕ!AD840=2,ДАННЫЕ!AE840=2,ДАННЫЕ!AF840=2,ДАННЫЕ!AG840=2,ДАННЫЕ!AH840=2,ДАННЫЕ!$AL840=2,ДАННЫЕ!AI840=2,ДАННЫЕ!AJ840=2,ДАННЫЕ!AK840=2,ДАННЫЕ!AP840=2,ДАННЫЕ!AQ840=2,ДАННЫЕ!AR840=2,ДАННЫЕ!$AM840=2,ДАННЫЕ!$AN840=2,ДАННЫЕ!AS840=2,ДАННЫЕ!AT840=2),2,0)&amp;"t"&amp;IF(T840&gt;0,"1"&amp;T840,"00")&amp;"f"&amp;IF(ДАННЫЕ!$AC840,"1"&amp;ДАННЫЕ!$AC840,"00")&amp;"b"&amp;IF(ДАННЫЕ!$AD840,"1"&amp;ДАННЫЕ!$AD840,"00")&amp;"g"&amp;IF(ДАННЫЕ!$AF840,"1"&amp;ДАННЫЕ!$AF840,"00")&amp;"c"&amp;IF(ДАННЫЕ!$AG840,"1"&amp;ДАННЫЕ!$AG840,"00")&amp;"i"&amp;IF(ДАННЫЕ!$AH840,"1"&amp;ДАННЫЕ!$AH840,"00")&amp;"r"&amp;IF(ДАННЫЕ!$AL840,"1"&amp;ДАННЫЕ!$AL840,"00")&amp;"m"&amp;IF(ДАННЫЕ!$AI840,"1"&amp;ДАННЫЕ!$AI840,"00")&amp;"hS"&amp;IF(ДАННЫЕ!$AJ840,"1"&amp;ДАННЫЕ!$AJ840,"00")&amp;"hZ"&amp;IF(ДАННЫЕ!$AK840,"1"&amp;ДАННЫЕ!$AK840,"00")&amp;"p"&amp;IF(ДАННЫЕ!$AP840,"1"&amp;ДАННЫЕ!$AP840,"00")&amp;"k"&amp;IF(ДАННЫЕ!$AQ840,"1"&amp;ДАННЫЕ!$AQ840,"00")&amp;"z"&amp;IF(ДАННЫЕ!$AR840,"1"&amp;ДАННЫЕ!$AR840,"00")&amp;"j"&amp;IF(ДАННЫЕ!$AM840,"1"&amp;ДАННЫЕ!$AM840,"00")&amp;"n"&amp;IF(ДАННЫЕ!$AN840,"1"&amp;ДАННЫЕ!$AN840,"00")&amp;"E"&amp;ДАННЫЕ!BI840&amp;"L"&amp;ДАННЫЕ!AO840&amp;"h"&amp;IF(ДАННЫЕ!$AU840&gt;0,1,0)&amp;"v"&amp;IF(ДАННЫЕ!$AW840&gt;0,1,0)&amp;"a"&amp;IF(ДАННЫЕ!$AS840,"1"&amp;ДАННЫЕ!$AS840,"00")&amp;"s"&amp;IF(ДАННЫЕ!$AT840,"1"&amp;ДАННЫЕ!$AT840,"00")&amp;"u"&amp;IF(ДАННЫЕ!$CJ840&gt;0,1,0)&amp;"y"&amp;B840&amp;"d"&amp;H840&amp;"e"&amp;F840&amp;G840</f>
        <v>x0w00t00f00b00g00c00i00r00m00hS00hZ00p00k00z00j00n00ELh0v0a00s00u0y0de</v>
      </c>
      <c r="L840" s="28" t="str">
        <f ca="1">ДАННЫЕ!$I840&amp;"VN"&amp;IF(ДАННЫЕ!AW840&gt;0,11,10)&amp;"CD"&amp;IF(ДАННЫЕ!BF840&gt;500,16,IF(ДАННЫЕ!BF840&gt;350,15,IF(ДАННЫЕ!BF840&gt;=200,14,IF(ДАННЫЕ!BF840&gt;=100,13,IF(ДАННЫЕ!BF840&gt;=50,12,IF(ДАННЫЕ!BF840&gt;0,11,10))))))&amp;"AR"&amp;IF(ДАННЫЕ!BX840&gt;0,1,0)&amp;"GD"&amp;B840&amp;"VV"&amp;IF(E840&gt;=5,IF(E840&lt;18,1,0),0)</f>
        <v>VN10CD10AR0GD0VV0</v>
      </c>
      <c r="M840" s="28" t="str">
        <f>ДАННЫЕ!$I840&amp;"b"&amp;ДАННЫЕ!$BI840&amp;"r"&amp;ДАННЫЕ!$BJ840&amp;"CD"&amp;IF(ДАННЫЕ!BF840&gt;0,IF(ДАННЫЕ!BF840&lt;200,1,IF(ДАННЫЕ!BF840&lt;350,2,3)),0)&amp;"h"&amp;IF(ДАННЫЕ!$BK840+ДАННЫЕ!$BL840+ДАННЫЕ!$BM840&gt;0,1,0)&amp;"x"&amp;ДАННЫЕ!$BK840&amp;"y"&amp;ДАННЫЕ!$BL840&amp;"z"&amp;ДАННЫЕ!$BM840&amp;"c"&amp;IF(ДАННЫЕ!$BK840+ДАННЫЕ!$BL840+ДАННЫЕ!$BM840=3,1,0)&amp;"a"&amp;IF(ДАННЫЕ!$BQ840+ДАННЫЕ!$BR840&gt;0,1,0)&amp;"d"&amp;ДАННЫЕ!$BQ840&amp;"v"&amp;ДАННЫЕ!$BR840&amp;"p"&amp;ДАННЫЕ!$BS840&amp;"n"&amp;ДАННЫЕ!$BU840&amp;"t"&amp;ДАННЫЕ!$BV840&amp;"o"&amp;ДАННЫЕ!$BT840&amp;"l"&amp;IF(ДАННЫЕ!$BN840&gt;0,1,0)&amp;ДАННЫЕ!$BN840&amp;"g"&amp;ДАННЫЕ!$BO840&amp;"s"&amp;ДАННЫЕ!$BP840&amp;"DZ"&amp;IF(ДАННЫЕ!B840-ДАННЫЕ!G840 &lt; 60,IF(ДАННЫЕ!B840-ДАННЫЕ!G840 &gt;= 0,1,0),0)&amp;"u"&amp;IF(ДАННЫЕ!$CJ840&gt;0,1,0)</f>
        <v>brCD0h0xyzc0a0dvpntol0gsDZ1u0</v>
      </c>
      <c r="N840" s="28" t="str">
        <f ca="1">ДАННЫЕ!$F840&amp;ДАННЫЕ!$I840&amp;"g"&amp;B840&amp;"cf"&amp;D840&amp;"a"&amp;IF(ДАННЫЕ!$BX840&gt;0,1,0)&amp;IF(ДАННЫЕ!$BF840&gt;500,1,IF(ДАННЫЕ!$BF840&gt;350,2,IF(ДАННЫЕ!$BF840&gt;=200,3,IF(ДАННЫЕ!$BF840&gt;=100,4,IF(ДАННЫЕ!$BF840&gt;=50,5,IF(ДАННЫЕ!$BF840&lt;50,6,0))))))&amp;"AR"&amp;IF(DATEDIF(ДАННЫЕ!$BX840,ДАННЫЕ!$F$1,"y")&gt;1,1,0)&amp;"VG"&amp;IF(ДАННЫЕ!$BH840="0",1,0)&amp;"o"&amp;IF(T840+ДАННЫЕ!$AF840+ДАННЫЕ!$AG840+ДАННЫЕ!$AH840+ДАННЫЕ!$AI840+ДАННЫЕ!$AJ840+ДАННЫЕ!$AP840+ДАННЫЕ!$AQ840+ДАННЫЕ!$AR840+ДАННЫЕ!$AU840+ДАННЫЕ!$AW840+ДАННЫЕ!$AS840+ДАННЫЕ!$AT840&gt;0,1,0)&amp;"x"&amp;ДАННЫЕ!$AG840&amp;"p"&amp;IF(ДАННЫЕ!$BY840&gt;0,1,0)&amp;"v"&amp;IF(ДАННЫЕ!$BZ840&gt;0,1,0)&amp;"n"&amp;ДАННЫЕ!$CA840&amp;"t"&amp;ДАННЫЕ!$AY840&amp;"k"&amp;ДАННЫЕ!$CB840&amp;"q"&amp;ДАННЫЕ!$CC840&amp;"w"&amp;ДАННЫЕ!$CD840&amp;"e"&amp;ДАННЫЕ!$CE840&amp;"m"&amp;ДАННЫЕ!$CF840&amp;"c"&amp;ДАННЫЕ!$CG840&amp;"z"&amp;ДАННЫЕ!$CH840&amp;"d"&amp;IF(H840=4,1,0)&amp;"s"&amp;IF(ДАННЫЕ!$J840=1,0,1)&amp;"u"&amp;IF(ДАННЫЕ!$CJ840&gt;0,1,0)</f>
        <v>g0cf0a06AR1VG0o0xp0v0ntkqwemczd0s1u0</v>
      </c>
      <c r="O840" s="28" t="str">
        <f>ДАННЫЕ!$I840&amp;"g"&amp;B840&amp;A840&amp;"f"&amp;P840&amp;"c"&amp;IF(ДАННЫЕ!$U840&gt;0,1,0)&amp;"s"&amp;IF(ДАННЫЕ!$Q840&gt;0,IF(YEAR(ДАННЫЕ!$F$1)=YEAR(ДАННЫЕ!$Q840),IF(MONTH(ДАННЫЕ!$F$1)=MONTH(ДАННЫЕ!$Q840),111,11),1),0)&amp;"i"&amp;IF(ДАННЫЕ!$R840+ДАННЫЕ!$S840+ДАННЫЕ!$T840=0,0,1)&amp;"h"&amp;IF(ДАННЫЕ!$P840&gt;0,1,0)&amp;"p"&amp;IF(ДАННЫЕ!$CI840&gt;0,IF(YEAR(ДАННЫЕ!$F$1)=YEAR(ДАННЫЕ!$CI840),IF(MONTH(ДАННЫЕ!$F$1)=MONTH(ДАННЫЕ!$CI840),111,11),1),0)&amp;"d"&amp;IF(ДАННЫЕ!$CJ840&gt;0,IF(YEAR(ДАННЫЕ!$F$1)=YEAR(ДАННЫЕ!$CJ840),IF(MONTH(ДАННЫЕ!$F$1)=MONTH(ДАННЫЕ!$CJ840),111,11),1),0)&amp;"o"&amp;IF(ДАННЫЕ!$CK840&gt;0,IF(MONTH(ДАННЫЕ!$F$1)=MONTH(ДАННЫЕ!$CK840),111,11),0)&amp;"v"&amp;IF(ДАННЫЕ!$BE840&gt;0,IF(MONTH(ДАННЫЕ!$F$1)=MONTH(ДАННЫЕ!$BE840),111,11),0)</f>
        <v>g00f0c0s0i0h0p0d0o0v0</v>
      </c>
      <c r="P840" s="15">
        <f t="shared" ref="P840:P903" si="41">IF(Q840&gt;R840,1,0)</f>
        <v>0</v>
      </c>
      <c r="Q840" s="15">
        <f>IF(ДАННЫЕ!$F$1&gt;ДАННЫЕ!$N840,IF(YEAR(ДАННЫЕ!$F$1)=YEAR(ДАННЫЕ!M840),1,0),0)</f>
        <v>0</v>
      </c>
      <c r="R840" s="15">
        <f>IF(ДАННЫЕ!$F$1&gt;ДАННЫЕ!$N840,IF(YEAR(ДАННЫЕ!$F$1)=YEAR(ДАННЫЕ!N840),1,0),0)</f>
        <v>0</v>
      </c>
      <c r="S840" s="15">
        <f>IF(ДАННЫЕ!$AA840="2А",1,IF(ДАННЫЕ!$AA840="2Б",2,IF(ДАННЫЕ!$AA840="2В",3,IF(ДАННЫЕ!$AA840=3,4,IF(ДАННЫЕ!$AA840="4А",5,IF(ДАННЫЕ!$AA840="4Б",6,IF(ДАННЫЕ!$AA840="4В",7,IF(ДАННЫЕ!$AA840=5,8,0))))))))</f>
        <v>0</v>
      </c>
      <c r="T840" s="15">
        <f>IF(OR(ДАННЫЕ!$AC840=2,ДАННЫЕ!$AD840=2,ДАННЫЕ!$AE840=2),2,IF(OR(ДАННЫЕ!$AC840=1,ДАННЫЕ!$AD840=1,ДАННЫЕ!$AE840=1),1,0))</f>
        <v>0</v>
      </c>
    </row>
    <row r="841" spans="1:20" ht="15" customHeight="1" x14ac:dyDescent="0.2">
      <c r="A841" s="78">
        <f>IF(B841&gt;0,IF(MONTH(ДАННЫЕ!$F$1)=MONTH(ДАННЫЕ!$B841),1,0),0)</f>
        <v>0</v>
      </c>
      <c r="B841" s="14">
        <f>IF(ДАННЫЕ!$B841&gt;0,IF(YEAR(ДАННЫЕ!$F$1)=YEAR(ДАННЫЕ!$B841),1,0),0)</f>
        <v>0</v>
      </c>
      <c r="C841" s="14">
        <f>IF(ДАННЫЕ!$CM841&gt;0,IF(YEAR(ДАННЫЕ!$F$1)=YEAR(ДАННЫЕ!$CM841),1,0),0)</f>
        <v>0</v>
      </c>
      <c r="D841" s="14">
        <f>IF(ДАННЫЕ!$CJ841&gt;0,IF(ДАННЫЕ!$CL841&gt;ДАННЫЕ!$F$1,1,IF(ДАННЫЕ!$CL841&gt;0,0,1)),0)</f>
        <v>0</v>
      </c>
      <c r="E841" s="43" t="str">
        <f ca="1">IF(ДАННЫЕ!$F$1&gt;0,IF(ДАННЫЕ!$G841&gt;0,DATEDIF(ДАННЫЕ!$G841,ДАННЫЕ!$F$1,"y"),""),IF(ДАННЫЕ!$G841&gt;0,DATEDIF(ДАННЫЕ!$G841,TODAY(),"y"),""))</f>
        <v/>
      </c>
      <c r="F841" s="43" t="str">
        <f xml:space="preserve"> IF(ДАННЫЕ!$F841="М",IF(E841&gt;=18,IF(E841&lt;60,1,""),""),"")&amp;IF(ДАННЫЕ!$F841="Ж",IF(E841&gt;=18,IF(E841&lt;55,1,""),""),"")</f>
        <v/>
      </c>
      <c r="G841" s="43" t="str">
        <f xml:space="preserve"> IF(ДАННЫЕ!$F841="М",IF(E841&gt;=60,2,""),"")&amp;IF(ДАННЫЕ!$F841="Ж",IF(E841&gt;=55,2,""),"")</f>
        <v/>
      </c>
      <c r="H841" s="43" t="str">
        <f t="shared" ca="1" si="39"/>
        <v/>
      </c>
      <c r="I841" s="43" t="str">
        <f t="shared" ca="1" si="40"/>
        <v>03</v>
      </c>
      <c r="J841" s="28" t="str">
        <f ca="1">ДАННЫЕ!$F841&amp;H841&amp;I841&amp;ДАННЫЕ!$I841&amp;"m"&amp;IF(ДАННЫЕ!$I841&gt;0,IF(ДАННЫЕ!$J841&gt;0,0,1),"")&amp;"f"&amp;IF(ДАННЫЕ!$R841&gt;0,IF(YEAR(ДАННЫЕ!$F$1)=YEAR(ДАННЫЕ!$R841),1,0),0)&amp;"z"&amp;ДАННЫЕ!$R841&amp;"p"&amp;ДАННЫЕ!$S841&amp;"i"&amp;ДАННЫЕ!$T841&amp;"h"&amp;ДАННЫЕ!$K841&amp;"be"&amp;ДАННЫЕ!$BI841&amp;"CD"&amp;IF(ДАННЫЕ!BF841&gt;500,4,IF(ДАННЫЕ!BF841&gt;350,3,IF(ДАННЫЕ!BF841&gt;200,2,IF(ДАННЫЕ!BF841&gt;0,1,0))))&amp;"g"&amp;B841&amp;"d"&amp;H841&amp;"l"&amp;ДАННЫЕ!AT841&amp;"a"&amp;ДАННЫЕ!$V841&amp;"v"&amp;R841&amp;"k"&amp;ДАННЫЕ!$U841&amp;"s"&amp;ДАННЫЕ!$Y841&amp;"t"&amp;ДАННЫЕ!$X841&amp;"b"&amp;IF(ДАННЫЕ!$Q841&gt;1,1,0)&amp;"PP"&amp;ДАННЫЕ!Z841&amp;"c"&amp;S841&amp;"x"&amp;IF(ДАННЫЕ!$BY841&gt;0,IF(YEAR(ДАННЫЕ!$F$1)=YEAR(ДАННЫЕ!$BY841),1,0),0)&amp;"n"&amp;IF(ДАННЫЕ!$BZ841&gt;0,IF(YEAR(ДАННЫЕ!$F$1)=YEAR(ДАННЫЕ!$BZ841),1,0),0)&amp;"u"&amp;D841&amp;"z"&amp;IF(ДАННЫЕ!$CL841&gt;0,IF(YEAR(ДАННЫЕ!$F$1)&gt;YEAR(ДАННЫЕ!$CL841),11,12),0)</f>
        <v>03mf0zpihbeCD0g0dlav0kstb0PPc0x0n0u0z0</v>
      </c>
      <c r="K841" s="28" t="str">
        <f ca="1">ДАННЫЕ!$I841&amp;"x"&amp;B841&amp;"w"&amp;IF(T841+ДАННЫЕ!AD841+ДАННЫЕ!AE841+ДАННЫЕ!AF841+ДАННЫЕ!AG841+ДАННЫЕ!AH841+ДАННЫЕ!$AL841+ДАННЫЕ!AI841+ДАННЫЕ!AJ841+ДАННЫЕ!AK841+ДАННЫЕ!AP841+ДАННЫЕ!AQ841+ДАННЫЕ!AR841+ДАННЫЕ!$AM841+ДАННЫЕ!$AN841+ДАННЫЕ!AS841+ДАННЫЕ!AT841&gt;0,1,0)&amp;IF(OR(T841=2,ДАННЫЕ!AD841=2,ДАННЫЕ!AE841=2,ДАННЫЕ!AF841=2,ДАННЫЕ!AG841=2,ДАННЫЕ!AH841=2,ДАННЫЕ!$AL841=2,ДАННЫЕ!AI841=2,ДАННЫЕ!AJ841=2,ДАННЫЕ!AK841=2,ДАННЫЕ!AP841=2,ДАННЫЕ!AQ841=2,ДАННЫЕ!AR841=2,ДАННЫЕ!$AM841=2,ДАННЫЕ!$AN841=2,ДАННЫЕ!AS841=2,ДАННЫЕ!AT841=2),2,0)&amp;"t"&amp;IF(T841&gt;0,"1"&amp;T841,"00")&amp;"f"&amp;IF(ДАННЫЕ!$AC841,"1"&amp;ДАННЫЕ!$AC841,"00")&amp;"b"&amp;IF(ДАННЫЕ!$AD841,"1"&amp;ДАННЫЕ!$AD841,"00")&amp;"g"&amp;IF(ДАННЫЕ!$AF841,"1"&amp;ДАННЫЕ!$AF841,"00")&amp;"c"&amp;IF(ДАННЫЕ!$AG841,"1"&amp;ДАННЫЕ!$AG841,"00")&amp;"i"&amp;IF(ДАННЫЕ!$AH841,"1"&amp;ДАННЫЕ!$AH841,"00")&amp;"r"&amp;IF(ДАННЫЕ!$AL841,"1"&amp;ДАННЫЕ!$AL841,"00")&amp;"m"&amp;IF(ДАННЫЕ!$AI841,"1"&amp;ДАННЫЕ!$AI841,"00")&amp;"hS"&amp;IF(ДАННЫЕ!$AJ841,"1"&amp;ДАННЫЕ!$AJ841,"00")&amp;"hZ"&amp;IF(ДАННЫЕ!$AK841,"1"&amp;ДАННЫЕ!$AK841,"00")&amp;"p"&amp;IF(ДАННЫЕ!$AP841,"1"&amp;ДАННЫЕ!$AP841,"00")&amp;"k"&amp;IF(ДАННЫЕ!$AQ841,"1"&amp;ДАННЫЕ!$AQ841,"00")&amp;"z"&amp;IF(ДАННЫЕ!$AR841,"1"&amp;ДАННЫЕ!$AR841,"00")&amp;"j"&amp;IF(ДАННЫЕ!$AM841,"1"&amp;ДАННЫЕ!$AM841,"00")&amp;"n"&amp;IF(ДАННЫЕ!$AN841,"1"&amp;ДАННЫЕ!$AN841,"00")&amp;"E"&amp;ДАННЫЕ!BI841&amp;"L"&amp;ДАННЫЕ!AO841&amp;"h"&amp;IF(ДАННЫЕ!$AU841&gt;0,1,0)&amp;"v"&amp;IF(ДАННЫЕ!$AW841&gt;0,1,0)&amp;"a"&amp;IF(ДАННЫЕ!$AS841,"1"&amp;ДАННЫЕ!$AS841,"00")&amp;"s"&amp;IF(ДАННЫЕ!$AT841,"1"&amp;ДАННЫЕ!$AT841,"00")&amp;"u"&amp;IF(ДАННЫЕ!$CJ841&gt;0,1,0)&amp;"y"&amp;B841&amp;"d"&amp;H841&amp;"e"&amp;F841&amp;G841</f>
        <v>x0w00t00f00b00g00c00i00r00m00hS00hZ00p00k00z00j00n00ELh0v0a00s00u0y0de</v>
      </c>
      <c r="L841" s="28" t="str">
        <f ca="1">ДАННЫЕ!$I841&amp;"VN"&amp;IF(ДАННЫЕ!AW841&gt;0,11,10)&amp;"CD"&amp;IF(ДАННЫЕ!BF841&gt;500,16,IF(ДАННЫЕ!BF841&gt;350,15,IF(ДАННЫЕ!BF841&gt;=200,14,IF(ДАННЫЕ!BF841&gt;=100,13,IF(ДАННЫЕ!BF841&gt;=50,12,IF(ДАННЫЕ!BF841&gt;0,11,10))))))&amp;"AR"&amp;IF(ДАННЫЕ!BX841&gt;0,1,0)&amp;"GD"&amp;B841&amp;"VV"&amp;IF(E841&gt;=5,IF(E841&lt;18,1,0),0)</f>
        <v>VN10CD10AR0GD0VV0</v>
      </c>
      <c r="M841" s="28" t="str">
        <f>ДАННЫЕ!$I841&amp;"b"&amp;ДАННЫЕ!$BI841&amp;"r"&amp;ДАННЫЕ!$BJ841&amp;"CD"&amp;IF(ДАННЫЕ!BF841&gt;0,IF(ДАННЫЕ!BF841&lt;200,1,IF(ДАННЫЕ!BF841&lt;350,2,3)),0)&amp;"h"&amp;IF(ДАННЫЕ!$BK841+ДАННЫЕ!$BL841+ДАННЫЕ!$BM841&gt;0,1,0)&amp;"x"&amp;ДАННЫЕ!$BK841&amp;"y"&amp;ДАННЫЕ!$BL841&amp;"z"&amp;ДАННЫЕ!$BM841&amp;"c"&amp;IF(ДАННЫЕ!$BK841+ДАННЫЕ!$BL841+ДАННЫЕ!$BM841=3,1,0)&amp;"a"&amp;IF(ДАННЫЕ!$BQ841+ДАННЫЕ!$BR841&gt;0,1,0)&amp;"d"&amp;ДАННЫЕ!$BQ841&amp;"v"&amp;ДАННЫЕ!$BR841&amp;"p"&amp;ДАННЫЕ!$BS841&amp;"n"&amp;ДАННЫЕ!$BU841&amp;"t"&amp;ДАННЫЕ!$BV841&amp;"o"&amp;ДАННЫЕ!$BT841&amp;"l"&amp;IF(ДАННЫЕ!$BN841&gt;0,1,0)&amp;ДАННЫЕ!$BN841&amp;"g"&amp;ДАННЫЕ!$BO841&amp;"s"&amp;ДАННЫЕ!$BP841&amp;"DZ"&amp;IF(ДАННЫЕ!B841-ДАННЫЕ!G841 &lt; 60,IF(ДАННЫЕ!B841-ДАННЫЕ!G841 &gt;= 0,1,0),0)&amp;"u"&amp;IF(ДАННЫЕ!$CJ841&gt;0,1,0)</f>
        <v>brCD0h0xyzc0a0dvpntol0gsDZ1u0</v>
      </c>
      <c r="N841" s="28" t="str">
        <f ca="1">ДАННЫЕ!$F841&amp;ДАННЫЕ!$I841&amp;"g"&amp;B841&amp;"cf"&amp;D841&amp;"a"&amp;IF(ДАННЫЕ!$BX841&gt;0,1,0)&amp;IF(ДАННЫЕ!$BF841&gt;500,1,IF(ДАННЫЕ!$BF841&gt;350,2,IF(ДАННЫЕ!$BF841&gt;=200,3,IF(ДАННЫЕ!$BF841&gt;=100,4,IF(ДАННЫЕ!$BF841&gt;=50,5,IF(ДАННЫЕ!$BF841&lt;50,6,0))))))&amp;"AR"&amp;IF(DATEDIF(ДАННЫЕ!$BX841,ДАННЫЕ!$F$1,"y")&gt;1,1,0)&amp;"VG"&amp;IF(ДАННЫЕ!$BH841="0",1,0)&amp;"o"&amp;IF(T841+ДАННЫЕ!$AF841+ДАННЫЕ!$AG841+ДАННЫЕ!$AH841+ДАННЫЕ!$AI841+ДАННЫЕ!$AJ841+ДАННЫЕ!$AP841+ДАННЫЕ!$AQ841+ДАННЫЕ!$AR841+ДАННЫЕ!$AU841+ДАННЫЕ!$AW841+ДАННЫЕ!$AS841+ДАННЫЕ!$AT841&gt;0,1,0)&amp;"x"&amp;ДАННЫЕ!$AG841&amp;"p"&amp;IF(ДАННЫЕ!$BY841&gt;0,1,0)&amp;"v"&amp;IF(ДАННЫЕ!$BZ841&gt;0,1,0)&amp;"n"&amp;ДАННЫЕ!$CA841&amp;"t"&amp;ДАННЫЕ!$AY841&amp;"k"&amp;ДАННЫЕ!$CB841&amp;"q"&amp;ДАННЫЕ!$CC841&amp;"w"&amp;ДАННЫЕ!$CD841&amp;"e"&amp;ДАННЫЕ!$CE841&amp;"m"&amp;ДАННЫЕ!$CF841&amp;"c"&amp;ДАННЫЕ!$CG841&amp;"z"&amp;ДАННЫЕ!$CH841&amp;"d"&amp;IF(H841=4,1,0)&amp;"s"&amp;IF(ДАННЫЕ!$J841=1,0,1)&amp;"u"&amp;IF(ДАННЫЕ!$CJ841&gt;0,1,0)</f>
        <v>g0cf0a06AR1VG0o0xp0v0ntkqwemczd0s1u0</v>
      </c>
      <c r="O841" s="28" t="str">
        <f>ДАННЫЕ!$I841&amp;"g"&amp;B841&amp;A841&amp;"f"&amp;P841&amp;"c"&amp;IF(ДАННЫЕ!$U841&gt;0,1,0)&amp;"s"&amp;IF(ДАННЫЕ!$Q841&gt;0,IF(YEAR(ДАННЫЕ!$F$1)=YEAR(ДАННЫЕ!$Q841),IF(MONTH(ДАННЫЕ!$F$1)=MONTH(ДАННЫЕ!$Q841),111,11),1),0)&amp;"i"&amp;IF(ДАННЫЕ!$R841+ДАННЫЕ!$S841+ДАННЫЕ!$T841=0,0,1)&amp;"h"&amp;IF(ДАННЫЕ!$P841&gt;0,1,0)&amp;"p"&amp;IF(ДАННЫЕ!$CI841&gt;0,IF(YEAR(ДАННЫЕ!$F$1)=YEAR(ДАННЫЕ!$CI841),IF(MONTH(ДАННЫЕ!$F$1)=MONTH(ДАННЫЕ!$CI841),111,11),1),0)&amp;"d"&amp;IF(ДАННЫЕ!$CJ841&gt;0,IF(YEAR(ДАННЫЕ!$F$1)=YEAR(ДАННЫЕ!$CJ841),IF(MONTH(ДАННЫЕ!$F$1)=MONTH(ДАННЫЕ!$CJ841),111,11),1),0)&amp;"o"&amp;IF(ДАННЫЕ!$CK841&gt;0,IF(MONTH(ДАННЫЕ!$F$1)=MONTH(ДАННЫЕ!$CK841),111,11),0)&amp;"v"&amp;IF(ДАННЫЕ!$BE841&gt;0,IF(MONTH(ДАННЫЕ!$F$1)=MONTH(ДАННЫЕ!$BE841),111,11),0)</f>
        <v>g00f0c0s0i0h0p0d0o0v0</v>
      </c>
      <c r="P841" s="15">
        <f t="shared" si="41"/>
        <v>0</v>
      </c>
      <c r="Q841" s="15">
        <f>IF(ДАННЫЕ!$F$1&gt;ДАННЫЕ!$N841,IF(YEAR(ДАННЫЕ!$F$1)=YEAR(ДАННЫЕ!M841),1,0),0)</f>
        <v>0</v>
      </c>
      <c r="R841" s="15">
        <f>IF(ДАННЫЕ!$F$1&gt;ДАННЫЕ!$N841,IF(YEAR(ДАННЫЕ!$F$1)=YEAR(ДАННЫЕ!N841),1,0),0)</f>
        <v>0</v>
      </c>
      <c r="S841" s="15">
        <f>IF(ДАННЫЕ!$AA841="2А",1,IF(ДАННЫЕ!$AA841="2Б",2,IF(ДАННЫЕ!$AA841="2В",3,IF(ДАННЫЕ!$AA841=3,4,IF(ДАННЫЕ!$AA841="4А",5,IF(ДАННЫЕ!$AA841="4Б",6,IF(ДАННЫЕ!$AA841="4В",7,IF(ДАННЫЕ!$AA841=5,8,0))))))))</f>
        <v>0</v>
      </c>
      <c r="T841" s="15">
        <f>IF(OR(ДАННЫЕ!$AC841=2,ДАННЫЕ!$AD841=2,ДАННЫЕ!$AE841=2),2,IF(OR(ДАННЫЕ!$AC841=1,ДАННЫЕ!$AD841=1,ДАННЫЕ!$AE841=1),1,0))</f>
        <v>0</v>
      </c>
    </row>
    <row r="842" spans="1:20" ht="15" customHeight="1" x14ac:dyDescent="0.2">
      <c r="A842" s="78">
        <f>IF(B842&gt;0,IF(MONTH(ДАННЫЕ!$F$1)=MONTH(ДАННЫЕ!$B842),1,0),0)</f>
        <v>0</v>
      </c>
      <c r="B842" s="14">
        <f>IF(ДАННЫЕ!$B842&gt;0,IF(YEAR(ДАННЫЕ!$F$1)=YEAR(ДАННЫЕ!$B842),1,0),0)</f>
        <v>0</v>
      </c>
      <c r="C842" s="14">
        <f>IF(ДАННЫЕ!$CM842&gt;0,IF(YEAR(ДАННЫЕ!$F$1)=YEAR(ДАННЫЕ!$CM842),1,0),0)</f>
        <v>0</v>
      </c>
      <c r="D842" s="14">
        <f>IF(ДАННЫЕ!$CJ842&gt;0,IF(ДАННЫЕ!$CL842&gt;ДАННЫЕ!$F$1,1,IF(ДАННЫЕ!$CL842&gt;0,0,1)),0)</f>
        <v>0</v>
      </c>
      <c r="E842" s="43" t="str">
        <f ca="1">IF(ДАННЫЕ!$F$1&gt;0,IF(ДАННЫЕ!$G842&gt;0,DATEDIF(ДАННЫЕ!$G842,ДАННЫЕ!$F$1,"y"),""),IF(ДАННЫЕ!$G842&gt;0,DATEDIF(ДАННЫЕ!$G842,TODAY(),"y"),""))</f>
        <v/>
      </c>
      <c r="F842" s="43" t="str">
        <f xml:space="preserve"> IF(ДАННЫЕ!$F842="М",IF(E842&gt;=18,IF(E842&lt;60,1,""),""),"")&amp;IF(ДАННЫЕ!$F842="Ж",IF(E842&gt;=18,IF(E842&lt;55,1,""),""),"")</f>
        <v/>
      </c>
      <c r="G842" s="43" t="str">
        <f xml:space="preserve"> IF(ДАННЫЕ!$F842="М",IF(E842&gt;=60,2,""),"")&amp;IF(ДАННЫЕ!$F842="Ж",IF(E842&gt;=55,2,""),"")</f>
        <v/>
      </c>
      <c r="H842" s="43" t="str">
        <f t="shared" ca="1" si="39"/>
        <v/>
      </c>
      <c r="I842" s="43" t="str">
        <f t="shared" ca="1" si="40"/>
        <v>03</v>
      </c>
      <c r="J842" s="28" t="str">
        <f ca="1">ДАННЫЕ!$F842&amp;H842&amp;I842&amp;ДАННЫЕ!$I842&amp;"m"&amp;IF(ДАННЫЕ!$I842&gt;0,IF(ДАННЫЕ!$J842&gt;0,0,1),"")&amp;"f"&amp;IF(ДАННЫЕ!$R842&gt;0,IF(YEAR(ДАННЫЕ!$F$1)=YEAR(ДАННЫЕ!$R842),1,0),0)&amp;"z"&amp;ДАННЫЕ!$R842&amp;"p"&amp;ДАННЫЕ!$S842&amp;"i"&amp;ДАННЫЕ!$T842&amp;"h"&amp;ДАННЫЕ!$K842&amp;"be"&amp;ДАННЫЕ!$BI842&amp;"CD"&amp;IF(ДАННЫЕ!BF842&gt;500,4,IF(ДАННЫЕ!BF842&gt;350,3,IF(ДАННЫЕ!BF842&gt;200,2,IF(ДАННЫЕ!BF842&gt;0,1,0))))&amp;"g"&amp;B842&amp;"d"&amp;H842&amp;"l"&amp;ДАННЫЕ!AT842&amp;"a"&amp;ДАННЫЕ!$V842&amp;"v"&amp;R842&amp;"k"&amp;ДАННЫЕ!$U842&amp;"s"&amp;ДАННЫЕ!$Y842&amp;"t"&amp;ДАННЫЕ!$X842&amp;"b"&amp;IF(ДАННЫЕ!$Q842&gt;1,1,0)&amp;"PP"&amp;ДАННЫЕ!Z842&amp;"c"&amp;S842&amp;"x"&amp;IF(ДАННЫЕ!$BY842&gt;0,IF(YEAR(ДАННЫЕ!$F$1)=YEAR(ДАННЫЕ!$BY842),1,0),0)&amp;"n"&amp;IF(ДАННЫЕ!$BZ842&gt;0,IF(YEAR(ДАННЫЕ!$F$1)=YEAR(ДАННЫЕ!$BZ842),1,0),0)&amp;"u"&amp;D842&amp;"z"&amp;IF(ДАННЫЕ!$CL842&gt;0,IF(YEAR(ДАННЫЕ!$F$1)&gt;YEAR(ДАННЫЕ!$CL842),11,12),0)</f>
        <v>03mf0zpihbeCD0g0dlav0kstb0PPc0x0n0u0z0</v>
      </c>
      <c r="K842" s="28" t="str">
        <f ca="1">ДАННЫЕ!$I842&amp;"x"&amp;B842&amp;"w"&amp;IF(T842+ДАННЫЕ!AD842+ДАННЫЕ!AE842+ДАННЫЕ!AF842+ДАННЫЕ!AG842+ДАННЫЕ!AH842+ДАННЫЕ!$AL842+ДАННЫЕ!AI842+ДАННЫЕ!AJ842+ДАННЫЕ!AK842+ДАННЫЕ!AP842+ДАННЫЕ!AQ842+ДАННЫЕ!AR842+ДАННЫЕ!$AM842+ДАННЫЕ!$AN842+ДАННЫЕ!AS842+ДАННЫЕ!AT842&gt;0,1,0)&amp;IF(OR(T842=2,ДАННЫЕ!AD842=2,ДАННЫЕ!AE842=2,ДАННЫЕ!AF842=2,ДАННЫЕ!AG842=2,ДАННЫЕ!AH842=2,ДАННЫЕ!$AL842=2,ДАННЫЕ!AI842=2,ДАННЫЕ!AJ842=2,ДАННЫЕ!AK842=2,ДАННЫЕ!AP842=2,ДАННЫЕ!AQ842=2,ДАННЫЕ!AR842=2,ДАННЫЕ!$AM842=2,ДАННЫЕ!$AN842=2,ДАННЫЕ!AS842=2,ДАННЫЕ!AT842=2),2,0)&amp;"t"&amp;IF(T842&gt;0,"1"&amp;T842,"00")&amp;"f"&amp;IF(ДАННЫЕ!$AC842,"1"&amp;ДАННЫЕ!$AC842,"00")&amp;"b"&amp;IF(ДАННЫЕ!$AD842,"1"&amp;ДАННЫЕ!$AD842,"00")&amp;"g"&amp;IF(ДАННЫЕ!$AF842,"1"&amp;ДАННЫЕ!$AF842,"00")&amp;"c"&amp;IF(ДАННЫЕ!$AG842,"1"&amp;ДАННЫЕ!$AG842,"00")&amp;"i"&amp;IF(ДАННЫЕ!$AH842,"1"&amp;ДАННЫЕ!$AH842,"00")&amp;"r"&amp;IF(ДАННЫЕ!$AL842,"1"&amp;ДАННЫЕ!$AL842,"00")&amp;"m"&amp;IF(ДАННЫЕ!$AI842,"1"&amp;ДАННЫЕ!$AI842,"00")&amp;"hS"&amp;IF(ДАННЫЕ!$AJ842,"1"&amp;ДАННЫЕ!$AJ842,"00")&amp;"hZ"&amp;IF(ДАННЫЕ!$AK842,"1"&amp;ДАННЫЕ!$AK842,"00")&amp;"p"&amp;IF(ДАННЫЕ!$AP842,"1"&amp;ДАННЫЕ!$AP842,"00")&amp;"k"&amp;IF(ДАННЫЕ!$AQ842,"1"&amp;ДАННЫЕ!$AQ842,"00")&amp;"z"&amp;IF(ДАННЫЕ!$AR842,"1"&amp;ДАННЫЕ!$AR842,"00")&amp;"j"&amp;IF(ДАННЫЕ!$AM842,"1"&amp;ДАННЫЕ!$AM842,"00")&amp;"n"&amp;IF(ДАННЫЕ!$AN842,"1"&amp;ДАННЫЕ!$AN842,"00")&amp;"E"&amp;ДАННЫЕ!BI842&amp;"L"&amp;ДАННЫЕ!AO842&amp;"h"&amp;IF(ДАННЫЕ!$AU842&gt;0,1,0)&amp;"v"&amp;IF(ДАННЫЕ!$AW842&gt;0,1,0)&amp;"a"&amp;IF(ДАННЫЕ!$AS842,"1"&amp;ДАННЫЕ!$AS842,"00")&amp;"s"&amp;IF(ДАННЫЕ!$AT842,"1"&amp;ДАННЫЕ!$AT842,"00")&amp;"u"&amp;IF(ДАННЫЕ!$CJ842&gt;0,1,0)&amp;"y"&amp;B842&amp;"d"&amp;H842&amp;"e"&amp;F842&amp;G842</f>
        <v>x0w00t00f00b00g00c00i00r00m00hS00hZ00p00k00z00j00n00ELh0v0a00s00u0y0de</v>
      </c>
      <c r="L842" s="28" t="str">
        <f ca="1">ДАННЫЕ!$I842&amp;"VN"&amp;IF(ДАННЫЕ!AW842&gt;0,11,10)&amp;"CD"&amp;IF(ДАННЫЕ!BF842&gt;500,16,IF(ДАННЫЕ!BF842&gt;350,15,IF(ДАННЫЕ!BF842&gt;=200,14,IF(ДАННЫЕ!BF842&gt;=100,13,IF(ДАННЫЕ!BF842&gt;=50,12,IF(ДАННЫЕ!BF842&gt;0,11,10))))))&amp;"AR"&amp;IF(ДАННЫЕ!BX842&gt;0,1,0)&amp;"GD"&amp;B842&amp;"VV"&amp;IF(E842&gt;=5,IF(E842&lt;18,1,0),0)</f>
        <v>VN10CD10AR0GD0VV0</v>
      </c>
      <c r="M842" s="28" t="str">
        <f>ДАННЫЕ!$I842&amp;"b"&amp;ДАННЫЕ!$BI842&amp;"r"&amp;ДАННЫЕ!$BJ842&amp;"CD"&amp;IF(ДАННЫЕ!BF842&gt;0,IF(ДАННЫЕ!BF842&lt;200,1,IF(ДАННЫЕ!BF842&lt;350,2,3)),0)&amp;"h"&amp;IF(ДАННЫЕ!$BK842+ДАННЫЕ!$BL842+ДАННЫЕ!$BM842&gt;0,1,0)&amp;"x"&amp;ДАННЫЕ!$BK842&amp;"y"&amp;ДАННЫЕ!$BL842&amp;"z"&amp;ДАННЫЕ!$BM842&amp;"c"&amp;IF(ДАННЫЕ!$BK842+ДАННЫЕ!$BL842+ДАННЫЕ!$BM842=3,1,0)&amp;"a"&amp;IF(ДАННЫЕ!$BQ842+ДАННЫЕ!$BR842&gt;0,1,0)&amp;"d"&amp;ДАННЫЕ!$BQ842&amp;"v"&amp;ДАННЫЕ!$BR842&amp;"p"&amp;ДАННЫЕ!$BS842&amp;"n"&amp;ДАННЫЕ!$BU842&amp;"t"&amp;ДАННЫЕ!$BV842&amp;"o"&amp;ДАННЫЕ!$BT842&amp;"l"&amp;IF(ДАННЫЕ!$BN842&gt;0,1,0)&amp;ДАННЫЕ!$BN842&amp;"g"&amp;ДАННЫЕ!$BO842&amp;"s"&amp;ДАННЫЕ!$BP842&amp;"DZ"&amp;IF(ДАННЫЕ!B842-ДАННЫЕ!G842 &lt; 60,IF(ДАННЫЕ!B842-ДАННЫЕ!G842 &gt;= 0,1,0),0)&amp;"u"&amp;IF(ДАННЫЕ!$CJ842&gt;0,1,0)</f>
        <v>brCD0h0xyzc0a0dvpntol0gsDZ1u0</v>
      </c>
      <c r="N842" s="28" t="str">
        <f ca="1">ДАННЫЕ!$F842&amp;ДАННЫЕ!$I842&amp;"g"&amp;B842&amp;"cf"&amp;D842&amp;"a"&amp;IF(ДАННЫЕ!$BX842&gt;0,1,0)&amp;IF(ДАННЫЕ!$BF842&gt;500,1,IF(ДАННЫЕ!$BF842&gt;350,2,IF(ДАННЫЕ!$BF842&gt;=200,3,IF(ДАННЫЕ!$BF842&gt;=100,4,IF(ДАННЫЕ!$BF842&gt;=50,5,IF(ДАННЫЕ!$BF842&lt;50,6,0))))))&amp;"AR"&amp;IF(DATEDIF(ДАННЫЕ!$BX842,ДАННЫЕ!$F$1,"y")&gt;1,1,0)&amp;"VG"&amp;IF(ДАННЫЕ!$BH842="0",1,0)&amp;"o"&amp;IF(T842+ДАННЫЕ!$AF842+ДАННЫЕ!$AG842+ДАННЫЕ!$AH842+ДАННЫЕ!$AI842+ДАННЫЕ!$AJ842+ДАННЫЕ!$AP842+ДАННЫЕ!$AQ842+ДАННЫЕ!$AR842+ДАННЫЕ!$AU842+ДАННЫЕ!$AW842+ДАННЫЕ!$AS842+ДАННЫЕ!$AT842&gt;0,1,0)&amp;"x"&amp;ДАННЫЕ!$AG842&amp;"p"&amp;IF(ДАННЫЕ!$BY842&gt;0,1,0)&amp;"v"&amp;IF(ДАННЫЕ!$BZ842&gt;0,1,0)&amp;"n"&amp;ДАННЫЕ!$CA842&amp;"t"&amp;ДАННЫЕ!$AY842&amp;"k"&amp;ДАННЫЕ!$CB842&amp;"q"&amp;ДАННЫЕ!$CC842&amp;"w"&amp;ДАННЫЕ!$CD842&amp;"e"&amp;ДАННЫЕ!$CE842&amp;"m"&amp;ДАННЫЕ!$CF842&amp;"c"&amp;ДАННЫЕ!$CG842&amp;"z"&amp;ДАННЫЕ!$CH842&amp;"d"&amp;IF(H842=4,1,0)&amp;"s"&amp;IF(ДАННЫЕ!$J842=1,0,1)&amp;"u"&amp;IF(ДАННЫЕ!$CJ842&gt;0,1,0)</f>
        <v>g0cf0a06AR1VG0o0xp0v0ntkqwemczd0s1u0</v>
      </c>
      <c r="O842" s="28" t="str">
        <f>ДАННЫЕ!$I842&amp;"g"&amp;B842&amp;A842&amp;"f"&amp;P842&amp;"c"&amp;IF(ДАННЫЕ!$U842&gt;0,1,0)&amp;"s"&amp;IF(ДАННЫЕ!$Q842&gt;0,IF(YEAR(ДАННЫЕ!$F$1)=YEAR(ДАННЫЕ!$Q842),IF(MONTH(ДАННЫЕ!$F$1)=MONTH(ДАННЫЕ!$Q842),111,11),1),0)&amp;"i"&amp;IF(ДАННЫЕ!$R842+ДАННЫЕ!$S842+ДАННЫЕ!$T842=0,0,1)&amp;"h"&amp;IF(ДАННЫЕ!$P842&gt;0,1,0)&amp;"p"&amp;IF(ДАННЫЕ!$CI842&gt;0,IF(YEAR(ДАННЫЕ!$F$1)=YEAR(ДАННЫЕ!$CI842),IF(MONTH(ДАННЫЕ!$F$1)=MONTH(ДАННЫЕ!$CI842),111,11),1),0)&amp;"d"&amp;IF(ДАННЫЕ!$CJ842&gt;0,IF(YEAR(ДАННЫЕ!$F$1)=YEAR(ДАННЫЕ!$CJ842),IF(MONTH(ДАННЫЕ!$F$1)=MONTH(ДАННЫЕ!$CJ842),111,11),1),0)&amp;"o"&amp;IF(ДАННЫЕ!$CK842&gt;0,IF(MONTH(ДАННЫЕ!$F$1)=MONTH(ДАННЫЕ!$CK842),111,11),0)&amp;"v"&amp;IF(ДАННЫЕ!$BE842&gt;0,IF(MONTH(ДАННЫЕ!$F$1)=MONTH(ДАННЫЕ!$BE842),111,11),0)</f>
        <v>g00f0c0s0i0h0p0d0o0v0</v>
      </c>
      <c r="P842" s="15">
        <f t="shared" si="41"/>
        <v>0</v>
      </c>
      <c r="Q842" s="15">
        <f>IF(ДАННЫЕ!$F$1&gt;ДАННЫЕ!$N842,IF(YEAR(ДАННЫЕ!$F$1)=YEAR(ДАННЫЕ!M842),1,0),0)</f>
        <v>0</v>
      </c>
      <c r="R842" s="15">
        <f>IF(ДАННЫЕ!$F$1&gt;ДАННЫЕ!$N842,IF(YEAR(ДАННЫЕ!$F$1)=YEAR(ДАННЫЕ!N842),1,0),0)</f>
        <v>0</v>
      </c>
      <c r="S842" s="15">
        <f>IF(ДАННЫЕ!$AA842="2А",1,IF(ДАННЫЕ!$AA842="2Б",2,IF(ДАННЫЕ!$AA842="2В",3,IF(ДАННЫЕ!$AA842=3,4,IF(ДАННЫЕ!$AA842="4А",5,IF(ДАННЫЕ!$AA842="4Б",6,IF(ДАННЫЕ!$AA842="4В",7,IF(ДАННЫЕ!$AA842=5,8,0))))))))</f>
        <v>0</v>
      </c>
      <c r="T842" s="15">
        <f>IF(OR(ДАННЫЕ!$AC842=2,ДАННЫЕ!$AD842=2,ДАННЫЕ!$AE842=2),2,IF(OR(ДАННЫЕ!$AC842=1,ДАННЫЕ!$AD842=1,ДАННЫЕ!$AE842=1),1,0))</f>
        <v>0</v>
      </c>
    </row>
    <row r="843" spans="1:20" ht="15" customHeight="1" x14ac:dyDescent="0.2">
      <c r="A843" s="78">
        <f>IF(B843&gt;0,IF(MONTH(ДАННЫЕ!$F$1)=MONTH(ДАННЫЕ!$B843),1,0),0)</f>
        <v>0</v>
      </c>
      <c r="B843" s="14">
        <f>IF(ДАННЫЕ!$B843&gt;0,IF(YEAR(ДАННЫЕ!$F$1)=YEAR(ДАННЫЕ!$B843),1,0),0)</f>
        <v>0</v>
      </c>
      <c r="C843" s="14">
        <f>IF(ДАННЫЕ!$CM843&gt;0,IF(YEAR(ДАННЫЕ!$F$1)=YEAR(ДАННЫЕ!$CM843),1,0),0)</f>
        <v>0</v>
      </c>
      <c r="D843" s="14">
        <f>IF(ДАННЫЕ!$CJ843&gt;0,IF(ДАННЫЕ!$CL843&gt;ДАННЫЕ!$F$1,1,IF(ДАННЫЕ!$CL843&gt;0,0,1)),0)</f>
        <v>0</v>
      </c>
      <c r="E843" s="43" t="str">
        <f ca="1">IF(ДАННЫЕ!$F$1&gt;0,IF(ДАННЫЕ!$G843&gt;0,DATEDIF(ДАННЫЕ!$G843,ДАННЫЕ!$F$1,"y"),""),IF(ДАННЫЕ!$G843&gt;0,DATEDIF(ДАННЫЕ!$G843,TODAY(),"y"),""))</f>
        <v/>
      </c>
      <c r="F843" s="43" t="str">
        <f xml:space="preserve"> IF(ДАННЫЕ!$F843="М",IF(E843&gt;=18,IF(E843&lt;60,1,""),""),"")&amp;IF(ДАННЫЕ!$F843="Ж",IF(E843&gt;=18,IF(E843&lt;55,1,""),""),"")</f>
        <v/>
      </c>
      <c r="G843" s="43" t="str">
        <f xml:space="preserve"> IF(ДАННЫЕ!$F843="М",IF(E843&gt;=60,2,""),"")&amp;IF(ДАННЫЕ!$F843="Ж",IF(E843&gt;=55,2,""),"")</f>
        <v/>
      </c>
      <c r="H843" s="43" t="str">
        <f t="shared" ca="1" si="39"/>
        <v/>
      </c>
      <c r="I843" s="43" t="str">
        <f t="shared" ca="1" si="40"/>
        <v>03</v>
      </c>
      <c r="J843" s="28" t="str">
        <f ca="1">ДАННЫЕ!$F843&amp;H843&amp;I843&amp;ДАННЫЕ!$I843&amp;"m"&amp;IF(ДАННЫЕ!$I843&gt;0,IF(ДАННЫЕ!$J843&gt;0,0,1),"")&amp;"f"&amp;IF(ДАННЫЕ!$R843&gt;0,IF(YEAR(ДАННЫЕ!$F$1)=YEAR(ДАННЫЕ!$R843),1,0),0)&amp;"z"&amp;ДАННЫЕ!$R843&amp;"p"&amp;ДАННЫЕ!$S843&amp;"i"&amp;ДАННЫЕ!$T843&amp;"h"&amp;ДАННЫЕ!$K843&amp;"be"&amp;ДАННЫЕ!$BI843&amp;"CD"&amp;IF(ДАННЫЕ!BF843&gt;500,4,IF(ДАННЫЕ!BF843&gt;350,3,IF(ДАННЫЕ!BF843&gt;200,2,IF(ДАННЫЕ!BF843&gt;0,1,0))))&amp;"g"&amp;B843&amp;"d"&amp;H843&amp;"l"&amp;ДАННЫЕ!AT843&amp;"a"&amp;ДАННЫЕ!$V843&amp;"v"&amp;R843&amp;"k"&amp;ДАННЫЕ!$U843&amp;"s"&amp;ДАННЫЕ!$Y843&amp;"t"&amp;ДАННЫЕ!$X843&amp;"b"&amp;IF(ДАННЫЕ!$Q843&gt;1,1,0)&amp;"PP"&amp;ДАННЫЕ!Z843&amp;"c"&amp;S843&amp;"x"&amp;IF(ДАННЫЕ!$BY843&gt;0,IF(YEAR(ДАННЫЕ!$F$1)=YEAR(ДАННЫЕ!$BY843),1,0),0)&amp;"n"&amp;IF(ДАННЫЕ!$BZ843&gt;0,IF(YEAR(ДАННЫЕ!$F$1)=YEAR(ДАННЫЕ!$BZ843),1,0),0)&amp;"u"&amp;D843&amp;"z"&amp;IF(ДАННЫЕ!$CL843&gt;0,IF(YEAR(ДАННЫЕ!$F$1)&gt;YEAR(ДАННЫЕ!$CL843),11,12),0)</f>
        <v>03mf0zpihbeCD0g0dlav0kstb0PPc0x0n0u0z0</v>
      </c>
      <c r="K843" s="28" t="str">
        <f ca="1">ДАННЫЕ!$I843&amp;"x"&amp;B843&amp;"w"&amp;IF(T843+ДАННЫЕ!AD843+ДАННЫЕ!AE843+ДАННЫЕ!AF843+ДАННЫЕ!AG843+ДАННЫЕ!AH843+ДАННЫЕ!$AL843+ДАННЫЕ!AI843+ДАННЫЕ!AJ843+ДАННЫЕ!AK843+ДАННЫЕ!AP843+ДАННЫЕ!AQ843+ДАННЫЕ!AR843+ДАННЫЕ!$AM843+ДАННЫЕ!$AN843+ДАННЫЕ!AS843+ДАННЫЕ!AT843&gt;0,1,0)&amp;IF(OR(T843=2,ДАННЫЕ!AD843=2,ДАННЫЕ!AE843=2,ДАННЫЕ!AF843=2,ДАННЫЕ!AG843=2,ДАННЫЕ!AH843=2,ДАННЫЕ!$AL843=2,ДАННЫЕ!AI843=2,ДАННЫЕ!AJ843=2,ДАННЫЕ!AK843=2,ДАННЫЕ!AP843=2,ДАННЫЕ!AQ843=2,ДАННЫЕ!AR843=2,ДАННЫЕ!$AM843=2,ДАННЫЕ!$AN843=2,ДАННЫЕ!AS843=2,ДАННЫЕ!AT843=2),2,0)&amp;"t"&amp;IF(T843&gt;0,"1"&amp;T843,"00")&amp;"f"&amp;IF(ДАННЫЕ!$AC843,"1"&amp;ДАННЫЕ!$AC843,"00")&amp;"b"&amp;IF(ДАННЫЕ!$AD843,"1"&amp;ДАННЫЕ!$AD843,"00")&amp;"g"&amp;IF(ДАННЫЕ!$AF843,"1"&amp;ДАННЫЕ!$AF843,"00")&amp;"c"&amp;IF(ДАННЫЕ!$AG843,"1"&amp;ДАННЫЕ!$AG843,"00")&amp;"i"&amp;IF(ДАННЫЕ!$AH843,"1"&amp;ДАННЫЕ!$AH843,"00")&amp;"r"&amp;IF(ДАННЫЕ!$AL843,"1"&amp;ДАННЫЕ!$AL843,"00")&amp;"m"&amp;IF(ДАННЫЕ!$AI843,"1"&amp;ДАННЫЕ!$AI843,"00")&amp;"hS"&amp;IF(ДАННЫЕ!$AJ843,"1"&amp;ДАННЫЕ!$AJ843,"00")&amp;"hZ"&amp;IF(ДАННЫЕ!$AK843,"1"&amp;ДАННЫЕ!$AK843,"00")&amp;"p"&amp;IF(ДАННЫЕ!$AP843,"1"&amp;ДАННЫЕ!$AP843,"00")&amp;"k"&amp;IF(ДАННЫЕ!$AQ843,"1"&amp;ДАННЫЕ!$AQ843,"00")&amp;"z"&amp;IF(ДАННЫЕ!$AR843,"1"&amp;ДАННЫЕ!$AR843,"00")&amp;"j"&amp;IF(ДАННЫЕ!$AM843,"1"&amp;ДАННЫЕ!$AM843,"00")&amp;"n"&amp;IF(ДАННЫЕ!$AN843,"1"&amp;ДАННЫЕ!$AN843,"00")&amp;"E"&amp;ДАННЫЕ!BI843&amp;"L"&amp;ДАННЫЕ!AO843&amp;"h"&amp;IF(ДАННЫЕ!$AU843&gt;0,1,0)&amp;"v"&amp;IF(ДАННЫЕ!$AW843&gt;0,1,0)&amp;"a"&amp;IF(ДАННЫЕ!$AS843,"1"&amp;ДАННЫЕ!$AS843,"00")&amp;"s"&amp;IF(ДАННЫЕ!$AT843,"1"&amp;ДАННЫЕ!$AT843,"00")&amp;"u"&amp;IF(ДАННЫЕ!$CJ843&gt;0,1,0)&amp;"y"&amp;B843&amp;"d"&amp;H843&amp;"e"&amp;F843&amp;G843</f>
        <v>x0w00t00f00b00g00c00i00r00m00hS00hZ00p00k00z00j00n00ELh0v0a00s00u0y0de</v>
      </c>
      <c r="L843" s="28" t="str">
        <f ca="1">ДАННЫЕ!$I843&amp;"VN"&amp;IF(ДАННЫЕ!AW843&gt;0,11,10)&amp;"CD"&amp;IF(ДАННЫЕ!BF843&gt;500,16,IF(ДАННЫЕ!BF843&gt;350,15,IF(ДАННЫЕ!BF843&gt;=200,14,IF(ДАННЫЕ!BF843&gt;=100,13,IF(ДАННЫЕ!BF843&gt;=50,12,IF(ДАННЫЕ!BF843&gt;0,11,10))))))&amp;"AR"&amp;IF(ДАННЫЕ!BX843&gt;0,1,0)&amp;"GD"&amp;B843&amp;"VV"&amp;IF(E843&gt;=5,IF(E843&lt;18,1,0),0)</f>
        <v>VN10CD10AR0GD0VV0</v>
      </c>
      <c r="M843" s="28" t="str">
        <f>ДАННЫЕ!$I843&amp;"b"&amp;ДАННЫЕ!$BI843&amp;"r"&amp;ДАННЫЕ!$BJ843&amp;"CD"&amp;IF(ДАННЫЕ!BF843&gt;0,IF(ДАННЫЕ!BF843&lt;200,1,IF(ДАННЫЕ!BF843&lt;350,2,3)),0)&amp;"h"&amp;IF(ДАННЫЕ!$BK843+ДАННЫЕ!$BL843+ДАННЫЕ!$BM843&gt;0,1,0)&amp;"x"&amp;ДАННЫЕ!$BK843&amp;"y"&amp;ДАННЫЕ!$BL843&amp;"z"&amp;ДАННЫЕ!$BM843&amp;"c"&amp;IF(ДАННЫЕ!$BK843+ДАННЫЕ!$BL843+ДАННЫЕ!$BM843=3,1,0)&amp;"a"&amp;IF(ДАННЫЕ!$BQ843+ДАННЫЕ!$BR843&gt;0,1,0)&amp;"d"&amp;ДАННЫЕ!$BQ843&amp;"v"&amp;ДАННЫЕ!$BR843&amp;"p"&amp;ДАННЫЕ!$BS843&amp;"n"&amp;ДАННЫЕ!$BU843&amp;"t"&amp;ДАННЫЕ!$BV843&amp;"o"&amp;ДАННЫЕ!$BT843&amp;"l"&amp;IF(ДАННЫЕ!$BN843&gt;0,1,0)&amp;ДАННЫЕ!$BN843&amp;"g"&amp;ДАННЫЕ!$BO843&amp;"s"&amp;ДАННЫЕ!$BP843&amp;"DZ"&amp;IF(ДАННЫЕ!B843-ДАННЫЕ!G843 &lt; 60,IF(ДАННЫЕ!B843-ДАННЫЕ!G843 &gt;= 0,1,0),0)&amp;"u"&amp;IF(ДАННЫЕ!$CJ843&gt;0,1,0)</f>
        <v>brCD0h0xyzc0a0dvpntol0gsDZ1u0</v>
      </c>
      <c r="N843" s="28" t="str">
        <f ca="1">ДАННЫЕ!$F843&amp;ДАННЫЕ!$I843&amp;"g"&amp;B843&amp;"cf"&amp;D843&amp;"a"&amp;IF(ДАННЫЕ!$BX843&gt;0,1,0)&amp;IF(ДАННЫЕ!$BF843&gt;500,1,IF(ДАННЫЕ!$BF843&gt;350,2,IF(ДАННЫЕ!$BF843&gt;=200,3,IF(ДАННЫЕ!$BF843&gt;=100,4,IF(ДАННЫЕ!$BF843&gt;=50,5,IF(ДАННЫЕ!$BF843&lt;50,6,0))))))&amp;"AR"&amp;IF(DATEDIF(ДАННЫЕ!$BX843,ДАННЫЕ!$F$1,"y")&gt;1,1,0)&amp;"VG"&amp;IF(ДАННЫЕ!$BH843="0",1,0)&amp;"o"&amp;IF(T843+ДАННЫЕ!$AF843+ДАННЫЕ!$AG843+ДАННЫЕ!$AH843+ДАННЫЕ!$AI843+ДАННЫЕ!$AJ843+ДАННЫЕ!$AP843+ДАННЫЕ!$AQ843+ДАННЫЕ!$AR843+ДАННЫЕ!$AU843+ДАННЫЕ!$AW843+ДАННЫЕ!$AS843+ДАННЫЕ!$AT843&gt;0,1,0)&amp;"x"&amp;ДАННЫЕ!$AG843&amp;"p"&amp;IF(ДАННЫЕ!$BY843&gt;0,1,0)&amp;"v"&amp;IF(ДАННЫЕ!$BZ843&gt;0,1,0)&amp;"n"&amp;ДАННЫЕ!$CA843&amp;"t"&amp;ДАННЫЕ!$AY843&amp;"k"&amp;ДАННЫЕ!$CB843&amp;"q"&amp;ДАННЫЕ!$CC843&amp;"w"&amp;ДАННЫЕ!$CD843&amp;"e"&amp;ДАННЫЕ!$CE843&amp;"m"&amp;ДАННЫЕ!$CF843&amp;"c"&amp;ДАННЫЕ!$CG843&amp;"z"&amp;ДАННЫЕ!$CH843&amp;"d"&amp;IF(H843=4,1,0)&amp;"s"&amp;IF(ДАННЫЕ!$J843=1,0,1)&amp;"u"&amp;IF(ДАННЫЕ!$CJ843&gt;0,1,0)</f>
        <v>g0cf0a06AR1VG0o0xp0v0ntkqwemczd0s1u0</v>
      </c>
      <c r="O843" s="28" t="str">
        <f>ДАННЫЕ!$I843&amp;"g"&amp;B843&amp;A843&amp;"f"&amp;P843&amp;"c"&amp;IF(ДАННЫЕ!$U843&gt;0,1,0)&amp;"s"&amp;IF(ДАННЫЕ!$Q843&gt;0,IF(YEAR(ДАННЫЕ!$F$1)=YEAR(ДАННЫЕ!$Q843),IF(MONTH(ДАННЫЕ!$F$1)=MONTH(ДАННЫЕ!$Q843),111,11),1),0)&amp;"i"&amp;IF(ДАННЫЕ!$R843+ДАННЫЕ!$S843+ДАННЫЕ!$T843=0,0,1)&amp;"h"&amp;IF(ДАННЫЕ!$P843&gt;0,1,0)&amp;"p"&amp;IF(ДАННЫЕ!$CI843&gt;0,IF(YEAR(ДАННЫЕ!$F$1)=YEAR(ДАННЫЕ!$CI843),IF(MONTH(ДАННЫЕ!$F$1)=MONTH(ДАННЫЕ!$CI843),111,11),1),0)&amp;"d"&amp;IF(ДАННЫЕ!$CJ843&gt;0,IF(YEAR(ДАННЫЕ!$F$1)=YEAR(ДАННЫЕ!$CJ843),IF(MONTH(ДАННЫЕ!$F$1)=MONTH(ДАННЫЕ!$CJ843),111,11),1),0)&amp;"o"&amp;IF(ДАННЫЕ!$CK843&gt;0,IF(MONTH(ДАННЫЕ!$F$1)=MONTH(ДАННЫЕ!$CK843),111,11),0)&amp;"v"&amp;IF(ДАННЫЕ!$BE843&gt;0,IF(MONTH(ДАННЫЕ!$F$1)=MONTH(ДАННЫЕ!$BE843),111,11),0)</f>
        <v>g00f0c0s0i0h0p0d0o0v0</v>
      </c>
      <c r="P843" s="15">
        <f t="shared" si="41"/>
        <v>0</v>
      </c>
      <c r="Q843" s="15">
        <f>IF(ДАННЫЕ!$F$1&gt;ДАННЫЕ!$N843,IF(YEAR(ДАННЫЕ!$F$1)=YEAR(ДАННЫЕ!M843),1,0),0)</f>
        <v>0</v>
      </c>
      <c r="R843" s="15">
        <f>IF(ДАННЫЕ!$F$1&gt;ДАННЫЕ!$N843,IF(YEAR(ДАННЫЕ!$F$1)=YEAR(ДАННЫЕ!N843),1,0),0)</f>
        <v>0</v>
      </c>
      <c r="S843" s="15">
        <f>IF(ДАННЫЕ!$AA843="2А",1,IF(ДАННЫЕ!$AA843="2Б",2,IF(ДАННЫЕ!$AA843="2В",3,IF(ДАННЫЕ!$AA843=3,4,IF(ДАННЫЕ!$AA843="4А",5,IF(ДАННЫЕ!$AA843="4Б",6,IF(ДАННЫЕ!$AA843="4В",7,IF(ДАННЫЕ!$AA843=5,8,0))))))))</f>
        <v>0</v>
      </c>
      <c r="T843" s="15">
        <f>IF(OR(ДАННЫЕ!$AC843=2,ДАННЫЕ!$AD843=2,ДАННЫЕ!$AE843=2),2,IF(OR(ДАННЫЕ!$AC843=1,ДАННЫЕ!$AD843=1,ДАННЫЕ!$AE843=1),1,0))</f>
        <v>0</v>
      </c>
    </row>
    <row r="844" spans="1:20" ht="15" customHeight="1" x14ac:dyDescent="0.2">
      <c r="A844" s="78">
        <f>IF(B844&gt;0,IF(MONTH(ДАННЫЕ!$F$1)=MONTH(ДАННЫЕ!$B844),1,0),0)</f>
        <v>0</v>
      </c>
      <c r="B844" s="14">
        <f>IF(ДАННЫЕ!$B844&gt;0,IF(YEAR(ДАННЫЕ!$F$1)=YEAR(ДАННЫЕ!$B844),1,0),0)</f>
        <v>0</v>
      </c>
      <c r="C844" s="14">
        <f>IF(ДАННЫЕ!$CM844&gt;0,IF(YEAR(ДАННЫЕ!$F$1)=YEAR(ДАННЫЕ!$CM844),1,0),0)</f>
        <v>0</v>
      </c>
      <c r="D844" s="14">
        <f>IF(ДАННЫЕ!$CJ844&gt;0,IF(ДАННЫЕ!$CL844&gt;ДАННЫЕ!$F$1,1,IF(ДАННЫЕ!$CL844&gt;0,0,1)),0)</f>
        <v>0</v>
      </c>
      <c r="E844" s="43" t="str">
        <f ca="1">IF(ДАННЫЕ!$F$1&gt;0,IF(ДАННЫЕ!$G844&gt;0,DATEDIF(ДАННЫЕ!$G844,ДАННЫЕ!$F$1,"y"),""),IF(ДАННЫЕ!$G844&gt;0,DATEDIF(ДАННЫЕ!$G844,TODAY(),"y"),""))</f>
        <v/>
      </c>
      <c r="F844" s="43" t="str">
        <f xml:space="preserve"> IF(ДАННЫЕ!$F844="М",IF(E844&gt;=18,IF(E844&lt;60,1,""),""),"")&amp;IF(ДАННЫЕ!$F844="Ж",IF(E844&gt;=18,IF(E844&lt;55,1,""),""),"")</f>
        <v/>
      </c>
      <c r="G844" s="43" t="str">
        <f xml:space="preserve"> IF(ДАННЫЕ!$F844="М",IF(E844&gt;=60,2,""),"")&amp;IF(ДАННЫЕ!$F844="Ж",IF(E844&gt;=55,2,""),"")</f>
        <v/>
      </c>
      <c r="H844" s="43" t="str">
        <f t="shared" ca="1" si="39"/>
        <v/>
      </c>
      <c r="I844" s="43" t="str">
        <f t="shared" ca="1" si="40"/>
        <v>03</v>
      </c>
      <c r="J844" s="28" t="str">
        <f ca="1">ДАННЫЕ!$F844&amp;H844&amp;I844&amp;ДАННЫЕ!$I844&amp;"m"&amp;IF(ДАННЫЕ!$I844&gt;0,IF(ДАННЫЕ!$J844&gt;0,0,1),"")&amp;"f"&amp;IF(ДАННЫЕ!$R844&gt;0,IF(YEAR(ДАННЫЕ!$F$1)=YEAR(ДАННЫЕ!$R844),1,0),0)&amp;"z"&amp;ДАННЫЕ!$R844&amp;"p"&amp;ДАННЫЕ!$S844&amp;"i"&amp;ДАННЫЕ!$T844&amp;"h"&amp;ДАННЫЕ!$K844&amp;"be"&amp;ДАННЫЕ!$BI844&amp;"CD"&amp;IF(ДАННЫЕ!BF844&gt;500,4,IF(ДАННЫЕ!BF844&gt;350,3,IF(ДАННЫЕ!BF844&gt;200,2,IF(ДАННЫЕ!BF844&gt;0,1,0))))&amp;"g"&amp;B844&amp;"d"&amp;H844&amp;"l"&amp;ДАННЫЕ!AT844&amp;"a"&amp;ДАННЫЕ!$V844&amp;"v"&amp;R844&amp;"k"&amp;ДАННЫЕ!$U844&amp;"s"&amp;ДАННЫЕ!$Y844&amp;"t"&amp;ДАННЫЕ!$X844&amp;"b"&amp;IF(ДАННЫЕ!$Q844&gt;1,1,0)&amp;"PP"&amp;ДАННЫЕ!Z844&amp;"c"&amp;S844&amp;"x"&amp;IF(ДАННЫЕ!$BY844&gt;0,IF(YEAR(ДАННЫЕ!$F$1)=YEAR(ДАННЫЕ!$BY844),1,0),0)&amp;"n"&amp;IF(ДАННЫЕ!$BZ844&gt;0,IF(YEAR(ДАННЫЕ!$F$1)=YEAR(ДАННЫЕ!$BZ844),1,0),0)&amp;"u"&amp;D844&amp;"z"&amp;IF(ДАННЫЕ!$CL844&gt;0,IF(YEAR(ДАННЫЕ!$F$1)&gt;YEAR(ДАННЫЕ!$CL844),11,12),0)</f>
        <v>03mf0zpihbeCD0g0dlav0kstb0PPc0x0n0u0z0</v>
      </c>
      <c r="K844" s="28" t="str">
        <f ca="1">ДАННЫЕ!$I844&amp;"x"&amp;B844&amp;"w"&amp;IF(T844+ДАННЫЕ!AD844+ДАННЫЕ!AE844+ДАННЫЕ!AF844+ДАННЫЕ!AG844+ДАННЫЕ!AH844+ДАННЫЕ!$AL844+ДАННЫЕ!AI844+ДАННЫЕ!AJ844+ДАННЫЕ!AK844+ДАННЫЕ!AP844+ДАННЫЕ!AQ844+ДАННЫЕ!AR844+ДАННЫЕ!$AM844+ДАННЫЕ!$AN844+ДАННЫЕ!AS844+ДАННЫЕ!AT844&gt;0,1,0)&amp;IF(OR(T844=2,ДАННЫЕ!AD844=2,ДАННЫЕ!AE844=2,ДАННЫЕ!AF844=2,ДАННЫЕ!AG844=2,ДАННЫЕ!AH844=2,ДАННЫЕ!$AL844=2,ДАННЫЕ!AI844=2,ДАННЫЕ!AJ844=2,ДАННЫЕ!AK844=2,ДАННЫЕ!AP844=2,ДАННЫЕ!AQ844=2,ДАННЫЕ!AR844=2,ДАННЫЕ!$AM844=2,ДАННЫЕ!$AN844=2,ДАННЫЕ!AS844=2,ДАННЫЕ!AT844=2),2,0)&amp;"t"&amp;IF(T844&gt;0,"1"&amp;T844,"00")&amp;"f"&amp;IF(ДАННЫЕ!$AC844,"1"&amp;ДАННЫЕ!$AC844,"00")&amp;"b"&amp;IF(ДАННЫЕ!$AD844,"1"&amp;ДАННЫЕ!$AD844,"00")&amp;"g"&amp;IF(ДАННЫЕ!$AF844,"1"&amp;ДАННЫЕ!$AF844,"00")&amp;"c"&amp;IF(ДАННЫЕ!$AG844,"1"&amp;ДАННЫЕ!$AG844,"00")&amp;"i"&amp;IF(ДАННЫЕ!$AH844,"1"&amp;ДАННЫЕ!$AH844,"00")&amp;"r"&amp;IF(ДАННЫЕ!$AL844,"1"&amp;ДАННЫЕ!$AL844,"00")&amp;"m"&amp;IF(ДАННЫЕ!$AI844,"1"&amp;ДАННЫЕ!$AI844,"00")&amp;"hS"&amp;IF(ДАННЫЕ!$AJ844,"1"&amp;ДАННЫЕ!$AJ844,"00")&amp;"hZ"&amp;IF(ДАННЫЕ!$AK844,"1"&amp;ДАННЫЕ!$AK844,"00")&amp;"p"&amp;IF(ДАННЫЕ!$AP844,"1"&amp;ДАННЫЕ!$AP844,"00")&amp;"k"&amp;IF(ДАННЫЕ!$AQ844,"1"&amp;ДАННЫЕ!$AQ844,"00")&amp;"z"&amp;IF(ДАННЫЕ!$AR844,"1"&amp;ДАННЫЕ!$AR844,"00")&amp;"j"&amp;IF(ДАННЫЕ!$AM844,"1"&amp;ДАННЫЕ!$AM844,"00")&amp;"n"&amp;IF(ДАННЫЕ!$AN844,"1"&amp;ДАННЫЕ!$AN844,"00")&amp;"E"&amp;ДАННЫЕ!BI844&amp;"L"&amp;ДАННЫЕ!AO844&amp;"h"&amp;IF(ДАННЫЕ!$AU844&gt;0,1,0)&amp;"v"&amp;IF(ДАННЫЕ!$AW844&gt;0,1,0)&amp;"a"&amp;IF(ДАННЫЕ!$AS844,"1"&amp;ДАННЫЕ!$AS844,"00")&amp;"s"&amp;IF(ДАННЫЕ!$AT844,"1"&amp;ДАННЫЕ!$AT844,"00")&amp;"u"&amp;IF(ДАННЫЕ!$CJ844&gt;0,1,0)&amp;"y"&amp;B844&amp;"d"&amp;H844&amp;"e"&amp;F844&amp;G844</f>
        <v>x0w00t00f00b00g00c00i00r00m00hS00hZ00p00k00z00j00n00ELh0v0a00s00u0y0de</v>
      </c>
      <c r="L844" s="28" t="str">
        <f ca="1">ДАННЫЕ!$I844&amp;"VN"&amp;IF(ДАННЫЕ!AW844&gt;0,11,10)&amp;"CD"&amp;IF(ДАННЫЕ!BF844&gt;500,16,IF(ДАННЫЕ!BF844&gt;350,15,IF(ДАННЫЕ!BF844&gt;=200,14,IF(ДАННЫЕ!BF844&gt;=100,13,IF(ДАННЫЕ!BF844&gt;=50,12,IF(ДАННЫЕ!BF844&gt;0,11,10))))))&amp;"AR"&amp;IF(ДАННЫЕ!BX844&gt;0,1,0)&amp;"GD"&amp;B844&amp;"VV"&amp;IF(E844&gt;=5,IF(E844&lt;18,1,0),0)</f>
        <v>VN10CD10AR0GD0VV0</v>
      </c>
      <c r="M844" s="28" t="str">
        <f>ДАННЫЕ!$I844&amp;"b"&amp;ДАННЫЕ!$BI844&amp;"r"&amp;ДАННЫЕ!$BJ844&amp;"CD"&amp;IF(ДАННЫЕ!BF844&gt;0,IF(ДАННЫЕ!BF844&lt;200,1,IF(ДАННЫЕ!BF844&lt;350,2,3)),0)&amp;"h"&amp;IF(ДАННЫЕ!$BK844+ДАННЫЕ!$BL844+ДАННЫЕ!$BM844&gt;0,1,0)&amp;"x"&amp;ДАННЫЕ!$BK844&amp;"y"&amp;ДАННЫЕ!$BL844&amp;"z"&amp;ДАННЫЕ!$BM844&amp;"c"&amp;IF(ДАННЫЕ!$BK844+ДАННЫЕ!$BL844+ДАННЫЕ!$BM844=3,1,0)&amp;"a"&amp;IF(ДАННЫЕ!$BQ844+ДАННЫЕ!$BR844&gt;0,1,0)&amp;"d"&amp;ДАННЫЕ!$BQ844&amp;"v"&amp;ДАННЫЕ!$BR844&amp;"p"&amp;ДАННЫЕ!$BS844&amp;"n"&amp;ДАННЫЕ!$BU844&amp;"t"&amp;ДАННЫЕ!$BV844&amp;"o"&amp;ДАННЫЕ!$BT844&amp;"l"&amp;IF(ДАННЫЕ!$BN844&gt;0,1,0)&amp;ДАННЫЕ!$BN844&amp;"g"&amp;ДАННЫЕ!$BO844&amp;"s"&amp;ДАННЫЕ!$BP844&amp;"DZ"&amp;IF(ДАННЫЕ!B844-ДАННЫЕ!G844 &lt; 60,IF(ДАННЫЕ!B844-ДАННЫЕ!G844 &gt;= 0,1,0),0)&amp;"u"&amp;IF(ДАННЫЕ!$CJ844&gt;0,1,0)</f>
        <v>brCD0h0xyzc0a0dvpntol0gsDZ1u0</v>
      </c>
      <c r="N844" s="28" t="str">
        <f ca="1">ДАННЫЕ!$F844&amp;ДАННЫЕ!$I844&amp;"g"&amp;B844&amp;"cf"&amp;D844&amp;"a"&amp;IF(ДАННЫЕ!$BX844&gt;0,1,0)&amp;IF(ДАННЫЕ!$BF844&gt;500,1,IF(ДАННЫЕ!$BF844&gt;350,2,IF(ДАННЫЕ!$BF844&gt;=200,3,IF(ДАННЫЕ!$BF844&gt;=100,4,IF(ДАННЫЕ!$BF844&gt;=50,5,IF(ДАННЫЕ!$BF844&lt;50,6,0))))))&amp;"AR"&amp;IF(DATEDIF(ДАННЫЕ!$BX844,ДАННЫЕ!$F$1,"y")&gt;1,1,0)&amp;"VG"&amp;IF(ДАННЫЕ!$BH844="0",1,0)&amp;"o"&amp;IF(T844+ДАННЫЕ!$AF844+ДАННЫЕ!$AG844+ДАННЫЕ!$AH844+ДАННЫЕ!$AI844+ДАННЫЕ!$AJ844+ДАННЫЕ!$AP844+ДАННЫЕ!$AQ844+ДАННЫЕ!$AR844+ДАННЫЕ!$AU844+ДАННЫЕ!$AW844+ДАННЫЕ!$AS844+ДАННЫЕ!$AT844&gt;0,1,0)&amp;"x"&amp;ДАННЫЕ!$AG844&amp;"p"&amp;IF(ДАННЫЕ!$BY844&gt;0,1,0)&amp;"v"&amp;IF(ДАННЫЕ!$BZ844&gt;0,1,0)&amp;"n"&amp;ДАННЫЕ!$CA844&amp;"t"&amp;ДАННЫЕ!$AY844&amp;"k"&amp;ДАННЫЕ!$CB844&amp;"q"&amp;ДАННЫЕ!$CC844&amp;"w"&amp;ДАННЫЕ!$CD844&amp;"e"&amp;ДАННЫЕ!$CE844&amp;"m"&amp;ДАННЫЕ!$CF844&amp;"c"&amp;ДАННЫЕ!$CG844&amp;"z"&amp;ДАННЫЕ!$CH844&amp;"d"&amp;IF(H844=4,1,0)&amp;"s"&amp;IF(ДАННЫЕ!$J844=1,0,1)&amp;"u"&amp;IF(ДАННЫЕ!$CJ844&gt;0,1,0)</f>
        <v>g0cf0a06AR1VG0o0xp0v0ntkqwemczd0s1u0</v>
      </c>
      <c r="O844" s="28" t="str">
        <f>ДАННЫЕ!$I844&amp;"g"&amp;B844&amp;A844&amp;"f"&amp;P844&amp;"c"&amp;IF(ДАННЫЕ!$U844&gt;0,1,0)&amp;"s"&amp;IF(ДАННЫЕ!$Q844&gt;0,IF(YEAR(ДАННЫЕ!$F$1)=YEAR(ДАННЫЕ!$Q844),IF(MONTH(ДАННЫЕ!$F$1)=MONTH(ДАННЫЕ!$Q844),111,11),1),0)&amp;"i"&amp;IF(ДАННЫЕ!$R844+ДАННЫЕ!$S844+ДАННЫЕ!$T844=0,0,1)&amp;"h"&amp;IF(ДАННЫЕ!$P844&gt;0,1,0)&amp;"p"&amp;IF(ДАННЫЕ!$CI844&gt;0,IF(YEAR(ДАННЫЕ!$F$1)=YEAR(ДАННЫЕ!$CI844),IF(MONTH(ДАННЫЕ!$F$1)=MONTH(ДАННЫЕ!$CI844),111,11),1),0)&amp;"d"&amp;IF(ДАННЫЕ!$CJ844&gt;0,IF(YEAR(ДАННЫЕ!$F$1)=YEAR(ДАННЫЕ!$CJ844),IF(MONTH(ДАННЫЕ!$F$1)=MONTH(ДАННЫЕ!$CJ844),111,11),1),0)&amp;"o"&amp;IF(ДАННЫЕ!$CK844&gt;0,IF(MONTH(ДАННЫЕ!$F$1)=MONTH(ДАННЫЕ!$CK844),111,11),0)&amp;"v"&amp;IF(ДАННЫЕ!$BE844&gt;0,IF(MONTH(ДАННЫЕ!$F$1)=MONTH(ДАННЫЕ!$BE844),111,11),0)</f>
        <v>g00f0c0s0i0h0p0d0o0v0</v>
      </c>
      <c r="P844" s="15">
        <f t="shared" si="41"/>
        <v>0</v>
      </c>
      <c r="Q844" s="15">
        <f>IF(ДАННЫЕ!$F$1&gt;ДАННЫЕ!$N844,IF(YEAR(ДАННЫЕ!$F$1)=YEAR(ДАННЫЕ!M844),1,0),0)</f>
        <v>0</v>
      </c>
      <c r="R844" s="15">
        <f>IF(ДАННЫЕ!$F$1&gt;ДАННЫЕ!$N844,IF(YEAR(ДАННЫЕ!$F$1)=YEAR(ДАННЫЕ!N844),1,0),0)</f>
        <v>0</v>
      </c>
      <c r="S844" s="15">
        <f>IF(ДАННЫЕ!$AA844="2А",1,IF(ДАННЫЕ!$AA844="2Б",2,IF(ДАННЫЕ!$AA844="2В",3,IF(ДАННЫЕ!$AA844=3,4,IF(ДАННЫЕ!$AA844="4А",5,IF(ДАННЫЕ!$AA844="4Б",6,IF(ДАННЫЕ!$AA844="4В",7,IF(ДАННЫЕ!$AA844=5,8,0))))))))</f>
        <v>0</v>
      </c>
      <c r="T844" s="15">
        <f>IF(OR(ДАННЫЕ!$AC844=2,ДАННЫЕ!$AD844=2,ДАННЫЕ!$AE844=2),2,IF(OR(ДАННЫЕ!$AC844=1,ДАННЫЕ!$AD844=1,ДАННЫЕ!$AE844=1),1,0))</f>
        <v>0</v>
      </c>
    </row>
    <row r="845" spans="1:20" ht="15" customHeight="1" x14ac:dyDescent="0.2">
      <c r="A845" s="78">
        <f>IF(B845&gt;0,IF(MONTH(ДАННЫЕ!$F$1)=MONTH(ДАННЫЕ!$B845),1,0),0)</f>
        <v>0</v>
      </c>
      <c r="B845" s="14">
        <f>IF(ДАННЫЕ!$B845&gt;0,IF(YEAR(ДАННЫЕ!$F$1)=YEAR(ДАННЫЕ!$B845),1,0),0)</f>
        <v>0</v>
      </c>
      <c r="C845" s="14">
        <f>IF(ДАННЫЕ!$CM845&gt;0,IF(YEAR(ДАННЫЕ!$F$1)=YEAR(ДАННЫЕ!$CM845),1,0),0)</f>
        <v>0</v>
      </c>
      <c r="D845" s="14">
        <f>IF(ДАННЫЕ!$CJ845&gt;0,IF(ДАННЫЕ!$CL845&gt;ДАННЫЕ!$F$1,1,IF(ДАННЫЕ!$CL845&gt;0,0,1)),0)</f>
        <v>0</v>
      </c>
      <c r="E845" s="43" t="str">
        <f ca="1">IF(ДАННЫЕ!$F$1&gt;0,IF(ДАННЫЕ!$G845&gt;0,DATEDIF(ДАННЫЕ!$G845,ДАННЫЕ!$F$1,"y"),""),IF(ДАННЫЕ!$G845&gt;0,DATEDIF(ДАННЫЕ!$G845,TODAY(),"y"),""))</f>
        <v/>
      </c>
      <c r="F845" s="43" t="str">
        <f xml:space="preserve"> IF(ДАННЫЕ!$F845="М",IF(E845&gt;=18,IF(E845&lt;60,1,""),""),"")&amp;IF(ДАННЫЕ!$F845="Ж",IF(E845&gt;=18,IF(E845&lt;55,1,""),""),"")</f>
        <v/>
      </c>
      <c r="G845" s="43" t="str">
        <f xml:space="preserve"> IF(ДАННЫЕ!$F845="М",IF(E845&gt;=60,2,""),"")&amp;IF(ДАННЫЕ!$F845="Ж",IF(E845&gt;=55,2,""),"")</f>
        <v/>
      </c>
      <c r="H845" s="43" t="str">
        <f t="shared" ca="1" si="39"/>
        <v/>
      </c>
      <c r="I845" s="43" t="str">
        <f t="shared" ca="1" si="40"/>
        <v>03</v>
      </c>
      <c r="J845" s="28" t="str">
        <f ca="1">ДАННЫЕ!$F845&amp;H845&amp;I845&amp;ДАННЫЕ!$I845&amp;"m"&amp;IF(ДАННЫЕ!$I845&gt;0,IF(ДАННЫЕ!$J845&gt;0,0,1),"")&amp;"f"&amp;IF(ДАННЫЕ!$R845&gt;0,IF(YEAR(ДАННЫЕ!$F$1)=YEAR(ДАННЫЕ!$R845),1,0),0)&amp;"z"&amp;ДАННЫЕ!$R845&amp;"p"&amp;ДАННЫЕ!$S845&amp;"i"&amp;ДАННЫЕ!$T845&amp;"h"&amp;ДАННЫЕ!$K845&amp;"be"&amp;ДАННЫЕ!$BI845&amp;"CD"&amp;IF(ДАННЫЕ!BF845&gt;500,4,IF(ДАННЫЕ!BF845&gt;350,3,IF(ДАННЫЕ!BF845&gt;200,2,IF(ДАННЫЕ!BF845&gt;0,1,0))))&amp;"g"&amp;B845&amp;"d"&amp;H845&amp;"l"&amp;ДАННЫЕ!AT845&amp;"a"&amp;ДАННЫЕ!$V845&amp;"v"&amp;R845&amp;"k"&amp;ДАННЫЕ!$U845&amp;"s"&amp;ДАННЫЕ!$Y845&amp;"t"&amp;ДАННЫЕ!$X845&amp;"b"&amp;IF(ДАННЫЕ!$Q845&gt;1,1,0)&amp;"PP"&amp;ДАННЫЕ!Z845&amp;"c"&amp;S845&amp;"x"&amp;IF(ДАННЫЕ!$BY845&gt;0,IF(YEAR(ДАННЫЕ!$F$1)=YEAR(ДАННЫЕ!$BY845),1,0),0)&amp;"n"&amp;IF(ДАННЫЕ!$BZ845&gt;0,IF(YEAR(ДАННЫЕ!$F$1)=YEAR(ДАННЫЕ!$BZ845),1,0),0)&amp;"u"&amp;D845&amp;"z"&amp;IF(ДАННЫЕ!$CL845&gt;0,IF(YEAR(ДАННЫЕ!$F$1)&gt;YEAR(ДАННЫЕ!$CL845),11,12),0)</f>
        <v>03mf0zpihbeCD0g0dlav0kstb0PPc0x0n0u0z0</v>
      </c>
      <c r="K845" s="28" t="str">
        <f ca="1">ДАННЫЕ!$I845&amp;"x"&amp;B845&amp;"w"&amp;IF(T845+ДАННЫЕ!AD845+ДАННЫЕ!AE845+ДАННЫЕ!AF845+ДАННЫЕ!AG845+ДАННЫЕ!AH845+ДАННЫЕ!$AL845+ДАННЫЕ!AI845+ДАННЫЕ!AJ845+ДАННЫЕ!AK845+ДАННЫЕ!AP845+ДАННЫЕ!AQ845+ДАННЫЕ!AR845+ДАННЫЕ!$AM845+ДАННЫЕ!$AN845+ДАННЫЕ!AS845+ДАННЫЕ!AT845&gt;0,1,0)&amp;IF(OR(T845=2,ДАННЫЕ!AD845=2,ДАННЫЕ!AE845=2,ДАННЫЕ!AF845=2,ДАННЫЕ!AG845=2,ДАННЫЕ!AH845=2,ДАННЫЕ!$AL845=2,ДАННЫЕ!AI845=2,ДАННЫЕ!AJ845=2,ДАННЫЕ!AK845=2,ДАННЫЕ!AP845=2,ДАННЫЕ!AQ845=2,ДАННЫЕ!AR845=2,ДАННЫЕ!$AM845=2,ДАННЫЕ!$AN845=2,ДАННЫЕ!AS845=2,ДАННЫЕ!AT845=2),2,0)&amp;"t"&amp;IF(T845&gt;0,"1"&amp;T845,"00")&amp;"f"&amp;IF(ДАННЫЕ!$AC845,"1"&amp;ДАННЫЕ!$AC845,"00")&amp;"b"&amp;IF(ДАННЫЕ!$AD845,"1"&amp;ДАННЫЕ!$AD845,"00")&amp;"g"&amp;IF(ДАННЫЕ!$AF845,"1"&amp;ДАННЫЕ!$AF845,"00")&amp;"c"&amp;IF(ДАННЫЕ!$AG845,"1"&amp;ДАННЫЕ!$AG845,"00")&amp;"i"&amp;IF(ДАННЫЕ!$AH845,"1"&amp;ДАННЫЕ!$AH845,"00")&amp;"r"&amp;IF(ДАННЫЕ!$AL845,"1"&amp;ДАННЫЕ!$AL845,"00")&amp;"m"&amp;IF(ДАННЫЕ!$AI845,"1"&amp;ДАННЫЕ!$AI845,"00")&amp;"hS"&amp;IF(ДАННЫЕ!$AJ845,"1"&amp;ДАННЫЕ!$AJ845,"00")&amp;"hZ"&amp;IF(ДАННЫЕ!$AK845,"1"&amp;ДАННЫЕ!$AK845,"00")&amp;"p"&amp;IF(ДАННЫЕ!$AP845,"1"&amp;ДАННЫЕ!$AP845,"00")&amp;"k"&amp;IF(ДАННЫЕ!$AQ845,"1"&amp;ДАННЫЕ!$AQ845,"00")&amp;"z"&amp;IF(ДАННЫЕ!$AR845,"1"&amp;ДАННЫЕ!$AR845,"00")&amp;"j"&amp;IF(ДАННЫЕ!$AM845,"1"&amp;ДАННЫЕ!$AM845,"00")&amp;"n"&amp;IF(ДАННЫЕ!$AN845,"1"&amp;ДАННЫЕ!$AN845,"00")&amp;"E"&amp;ДАННЫЕ!BI845&amp;"L"&amp;ДАННЫЕ!AO845&amp;"h"&amp;IF(ДАННЫЕ!$AU845&gt;0,1,0)&amp;"v"&amp;IF(ДАННЫЕ!$AW845&gt;0,1,0)&amp;"a"&amp;IF(ДАННЫЕ!$AS845,"1"&amp;ДАННЫЕ!$AS845,"00")&amp;"s"&amp;IF(ДАННЫЕ!$AT845,"1"&amp;ДАННЫЕ!$AT845,"00")&amp;"u"&amp;IF(ДАННЫЕ!$CJ845&gt;0,1,0)&amp;"y"&amp;B845&amp;"d"&amp;H845&amp;"e"&amp;F845&amp;G845</f>
        <v>x0w00t00f00b00g00c00i00r00m00hS00hZ00p00k00z00j00n00ELh0v0a00s00u0y0de</v>
      </c>
      <c r="L845" s="28" t="str">
        <f ca="1">ДАННЫЕ!$I845&amp;"VN"&amp;IF(ДАННЫЕ!AW845&gt;0,11,10)&amp;"CD"&amp;IF(ДАННЫЕ!BF845&gt;500,16,IF(ДАННЫЕ!BF845&gt;350,15,IF(ДАННЫЕ!BF845&gt;=200,14,IF(ДАННЫЕ!BF845&gt;=100,13,IF(ДАННЫЕ!BF845&gt;=50,12,IF(ДАННЫЕ!BF845&gt;0,11,10))))))&amp;"AR"&amp;IF(ДАННЫЕ!BX845&gt;0,1,0)&amp;"GD"&amp;B845&amp;"VV"&amp;IF(E845&gt;=5,IF(E845&lt;18,1,0),0)</f>
        <v>VN10CD10AR0GD0VV0</v>
      </c>
      <c r="M845" s="28" t="str">
        <f>ДАННЫЕ!$I845&amp;"b"&amp;ДАННЫЕ!$BI845&amp;"r"&amp;ДАННЫЕ!$BJ845&amp;"CD"&amp;IF(ДАННЫЕ!BF845&gt;0,IF(ДАННЫЕ!BF845&lt;200,1,IF(ДАННЫЕ!BF845&lt;350,2,3)),0)&amp;"h"&amp;IF(ДАННЫЕ!$BK845+ДАННЫЕ!$BL845+ДАННЫЕ!$BM845&gt;0,1,0)&amp;"x"&amp;ДАННЫЕ!$BK845&amp;"y"&amp;ДАННЫЕ!$BL845&amp;"z"&amp;ДАННЫЕ!$BM845&amp;"c"&amp;IF(ДАННЫЕ!$BK845+ДАННЫЕ!$BL845+ДАННЫЕ!$BM845=3,1,0)&amp;"a"&amp;IF(ДАННЫЕ!$BQ845+ДАННЫЕ!$BR845&gt;0,1,0)&amp;"d"&amp;ДАННЫЕ!$BQ845&amp;"v"&amp;ДАННЫЕ!$BR845&amp;"p"&amp;ДАННЫЕ!$BS845&amp;"n"&amp;ДАННЫЕ!$BU845&amp;"t"&amp;ДАННЫЕ!$BV845&amp;"o"&amp;ДАННЫЕ!$BT845&amp;"l"&amp;IF(ДАННЫЕ!$BN845&gt;0,1,0)&amp;ДАННЫЕ!$BN845&amp;"g"&amp;ДАННЫЕ!$BO845&amp;"s"&amp;ДАННЫЕ!$BP845&amp;"DZ"&amp;IF(ДАННЫЕ!B845-ДАННЫЕ!G845 &lt; 60,IF(ДАННЫЕ!B845-ДАННЫЕ!G845 &gt;= 0,1,0),0)&amp;"u"&amp;IF(ДАННЫЕ!$CJ845&gt;0,1,0)</f>
        <v>brCD0h0xyzc0a0dvpntol0gsDZ1u0</v>
      </c>
      <c r="N845" s="28" t="str">
        <f ca="1">ДАННЫЕ!$F845&amp;ДАННЫЕ!$I845&amp;"g"&amp;B845&amp;"cf"&amp;D845&amp;"a"&amp;IF(ДАННЫЕ!$BX845&gt;0,1,0)&amp;IF(ДАННЫЕ!$BF845&gt;500,1,IF(ДАННЫЕ!$BF845&gt;350,2,IF(ДАННЫЕ!$BF845&gt;=200,3,IF(ДАННЫЕ!$BF845&gt;=100,4,IF(ДАННЫЕ!$BF845&gt;=50,5,IF(ДАННЫЕ!$BF845&lt;50,6,0))))))&amp;"AR"&amp;IF(DATEDIF(ДАННЫЕ!$BX845,ДАННЫЕ!$F$1,"y")&gt;1,1,0)&amp;"VG"&amp;IF(ДАННЫЕ!$BH845="0",1,0)&amp;"o"&amp;IF(T845+ДАННЫЕ!$AF845+ДАННЫЕ!$AG845+ДАННЫЕ!$AH845+ДАННЫЕ!$AI845+ДАННЫЕ!$AJ845+ДАННЫЕ!$AP845+ДАННЫЕ!$AQ845+ДАННЫЕ!$AR845+ДАННЫЕ!$AU845+ДАННЫЕ!$AW845+ДАННЫЕ!$AS845+ДАННЫЕ!$AT845&gt;0,1,0)&amp;"x"&amp;ДАННЫЕ!$AG845&amp;"p"&amp;IF(ДАННЫЕ!$BY845&gt;0,1,0)&amp;"v"&amp;IF(ДАННЫЕ!$BZ845&gt;0,1,0)&amp;"n"&amp;ДАННЫЕ!$CA845&amp;"t"&amp;ДАННЫЕ!$AY845&amp;"k"&amp;ДАННЫЕ!$CB845&amp;"q"&amp;ДАННЫЕ!$CC845&amp;"w"&amp;ДАННЫЕ!$CD845&amp;"e"&amp;ДАННЫЕ!$CE845&amp;"m"&amp;ДАННЫЕ!$CF845&amp;"c"&amp;ДАННЫЕ!$CG845&amp;"z"&amp;ДАННЫЕ!$CH845&amp;"d"&amp;IF(H845=4,1,0)&amp;"s"&amp;IF(ДАННЫЕ!$J845=1,0,1)&amp;"u"&amp;IF(ДАННЫЕ!$CJ845&gt;0,1,0)</f>
        <v>g0cf0a06AR1VG0o0xp0v0ntkqwemczd0s1u0</v>
      </c>
      <c r="O845" s="28" t="str">
        <f>ДАННЫЕ!$I845&amp;"g"&amp;B845&amp;A845&amp;"f"&amp;P845&amp;"c"&amp;IF(ДАННЫЕ!$U845&gt;0,1,0)&amp;"s"&amp;IF(ДАННЫЕ!$Q845&gt;0,IF(YEAR(ДАННЫЕ!$F$1)=YEAR(ДАННЫЕ!$Q845),IF(MONTH(ДАННЫЕ!$F$1)=MONTH(ДАННЫЕ!$Q845),111,11),1),0)&amp;"i"&amp;IF(ДАННЫЕ!$R845+ДАННЫЕ!$S845+ДАННЫЕ!$T845=0,0,1)&amp;"h"&amp;IF(ДАННЫЕ!$P845&gt;0,1,0)&amp;"p"&amp;IF(ДАННЫЕ!$CI845&gt;0,IF(YEAR(ДАННЫЕ!$F$1)=YEAR(ДАННЫЕ!$CI845),IF(MONTH(ДАННЫЕ!$F$1)=MONTH(ДАННЫЕ!$CI845),111,11),1),0)&amp;"d"&amp;IF(ДАННЫЕ!$CJ845&gt;0,IF(YEAR(ДАННЫЕ!$F$1)=YEAR(ДАННЫЕ!$CJ845),IF(MONTH(ДАННЫЕ!$F$1)=MONTH(ДАННЫЕ!$CJ845),111,11),1),0)&amp;"o"&amp;IF(ДАННЫЕ!$CK845&gt;0,IF(MONTH(ДАННЫЕ!$F$1)=MONTH(ДАННЫЕ!$CK845),111,11),0)&amp;"v"&amp;IF(ДАННЫЕ!$BE845&gt;0,IF(MONTH(ДАННЫЕ!$F$1)=MONTH(ДАННЫЕ!$BE845),111,11),0)</f>
        <v>g00f0c0s0i0h0p0d0o0v0</v>
      </c>
      <c r="P845" s="15">
        <f t="shared" si="41"/>
        <v>0</v>
      </c>
      <c r="Q845" s="15">
        <f>IF(ДАННЫЕ!$F$1&gt;ДАННЫЕ!$N845,IF(YEAR(ДАННЫЕ!$F$1)=YEAR(ДАННЫЕ!M845),1,0),0)</f>
        <v>0</v>
      </c>
      <c r="R845" s="15">
        <f>IF(ДАННЫЕ!$F$1&gt;ДАННЫЕ!$N845,IF(YEAR(ДАННЫЕ!$F$1)=YEAR(ДАННЫЕ!N845),1,0),0)</f>
        <v>0</v>
      </c>
      <c r="S845" s="15">
        <f>IF(ДАННЫЕ!$AA845="2А",1,IF(ДАННЫЕ!$AA845="2Б",2,IF(ДАННЫЕ!$AA845="2В",3,IF(ДАННЫЕ!$AA845=3,4,IF(ДАННЫЕ!$AA845="4А",5,IF(ДАННЫЕ!$AA845="4Б",6,IF(ДАННЫЕ!$AA845="4В",7,IF(ДАННЫЕ!$AA845=5,8,0))))))))</f>
        <v>0</v>
      </c>
      <c r="T845" s="15">
        <f>IF(OR(ДАННЫЕ!$AC845=2,ДАННЫЕ!$AD845=2,ДАННЫЕ!$AE845=2),2,IF(OR(ДАННЫЕ!$AC845=1,ДАННЫЕ!$AD845=1,ДАННЫЕ!$AE845=1),1,0))</f>
        <v>0</v>
      </c>
    </row>
    <row r="846" spans="1:20" ht="15" customHeight="1" x14ac:dyDescent="0.2">
      <c r="A846" s="78">
        <f>IF(B846&gt;0,IF(MONTH(ДАННЫЕ!$F$1)=MONTH(ДАННЫЕ!$B846),1,0),0)</f>
        <v>0</v>
      </c>
      <c r="B846" s="14">
        <f>IF(ДАННЫЕ!$B846&gt;0,IF(YEAR(ДАННЫЕ!$F$1)=YEAR(ДАННЫЕ!$B846),1,0),0)</f>
        <v>0</v>
      </c>
      <c r="C846" s="14">
        <f>IF(ДАННЫЕ!$CM846&gt;0,IF(YEAR(ДАННЫЕ!$F$1)=YEAR(ДАННЫЕ!$CM846),1,0),0)</f>
        <v>0</v>
      </c>
      <c r="D846" s="14">
        <f>IF(ДАННЫЕ!$CJ846&gt;0,IF(ДАННЫЕ!$CL846&gt;ДАННЫЕ!$F$1,1,IF(ДАННЫЕ!$CL846&gt;0,0,1)),0)</f>
        <v>0</v>
      </c>
      <c r="E846" s="43" t="str">
        <f ca="1">IF(ДАННЫЕ!$F$1&gt;0,IF(ДАННЫЕ!$G846&gt;0,DATEDIF(ДАННЫЕ!$G846,ДАННЫЕ!$F$1,"y"),""),IF(ДАННЫЕ!$G846&gt;0,DATEDIF(ДАННЫЕ!$G846,TODAY(),"y"),""))</f>
        <v/>
      </c>
      <c r="F846" s="43" t="str">
        <f xml:space="preserve"> IF(ДАННЫЕ!$F846="М",IF(E846&gt;=18,IF(E846&lt;60,1,""),""),"")&amp;IF(ДАННЫЕ!$F846="Ж",IF(E846&gt;=18,IF(E846&lt;55,1,""),""),"")</f>
        <v/>
      </c>
      <c r="G846" s="43" t="str">
        <f xml:space="preserve"> IF(ДАННЫЕ!$F846="М",IF(E846&gt;=60,2,""),"")&amp;IF(ДАННЫЕ!$F846="Ж",IF(E846&gt;=55,2,""),"")</f>
        <v/>
      </c>
      <c r="H846" s="43" t="str">
        <f t="shared" ca="1" si="39"/>
        <v/>
      </c>
      <c r="I846" s="43" t="str">
        <f t="shared" ca="1" si="40"/>
        <v>03</v>
      </c>
      <c r="J846" s="28" t="str">
        <f ca="1">ДАННЫЕ!$F846&amp;H846&amp;I846&amp;ДАННЫЕ!$I846&amp;"m"&amp;IF(ДАННЫЕ!$I846&gt;0,IF(ДАННЫЕ!$J846&gt;0,0,1),"")&amp;"f"&amp;IF(ДАННЫЕ!$R846&gt;0,IF(YEAR(ДАННЫЕ!$F$1)=YEAR(ДАННЫЕ!$R846),1,0),0)&amp;"z"&amp;ДАННЫЕ!$R846&amp;"p"&amp;ДАННЫЕ!$S846&amp;"i"&amp;ДАННЫЕ!$T846&amp;"h"&amp;ДАННЫЕ!$K846&amp;"be"&amp;ДАННЫЕ!$BI846&amp;"CD"&amp;IF(ДАННЫЕ!BF846&gt;500,4,IF(ДАННЫЕ!BF846&gt;350,3,IF(ДАННЫЕ!BF846&gt;200,2,IF(ДАННЫЕ!BF846&gt;0,1,0))))&amp;"g"&amp;B846&amp;"d"&amp;H846&amp;"l"&amp;ДАННЫЕ!AT846&amp;"a"&amp;ДАННЫЕ!$V846&amp;"v"&amp;R846&amp;"k"&amp;ДАННЫЕ!$U846&amp;"s"&amp;ДАННЫЕ!$Y846&amp;"t"&amp;ДАННЫЕ!$X846&amp;"b"&amp;IF(ДАННЫЕ!$Q846&gt;1,1,0)&amp;"PP"&amp;ДАННЫЕ!Z846&amp;"c"&amp;S846&amp;"x"&amp;IF(ДАННЫЕ!$BY846&gt;0,IF(YEAR(ДАННЫЕ!$F$1)=YEAR(ДАННЫЕ!$BY846),1,0),0)&amp;"n"&amp;IF(ДАННЫЕ!$BZ846&gt;0,IF(YEAR(ДАННЫЕ!$F$1)=YEAR(ДАННЫЕ!$BZ846),1,0),0)&amp;"u"&amp;D846&amp;"z"&amp;IF(ДАННЫЕ!$CL846&gt;0,IF(YEAR(ДАННЫЕ!$F$1)&gt;YEAR(ДАННЫЕ!$CL846),11,12),0)</f>
        <v>03mf0zpihbeCD0g0dlav0kstb0PPc0x0n0u0z0</v>
      </c>
      <c r="K846" s="28" t="str">
        <f ca="1">ДАННЫЕ!$I846&amp;"x"&amp;B846&amp;"w"&amp;IF(T846+ДАННЫЕ!AD846+ДАННЫЕ!AE846+ДАННЫЕ!AF846+ДАННЫЕ!AG846+ДАННЫЕ!AH846+ДАННЫЕ!$AL846+ДАННЫЕ!AI846+ДАННЫЕ!AJ846+ДАННЫЕ!AK846+ДАННЫЕ!AP846+ДАННЫЕ!AQ846+ДАННЫЕ!AR846+ДАННЫЕ!$AM846+ДАННЫЕ!$AN846+ДАННЫЕ!AS846+ДАННЫЕ!AT846&gt;0,1,0)&amp;IF(OR(T846=2,ДАННЫЕ!AD846=2,ДАННЫЕ!AE846=2,ДАННЫЕ!AF846=2,ДАННЫЕ!AG846=2,ДАННЫЕ!AH846=2,ДАННЫЕ!$AL846=2,ДАННЫЕ!AI846=2,ДАННЫЕ!AJ846=2,ДАННЫЕ!AK846=2,ДАННЫЕ!AP846=2,ДАННЫЕ!AQ846=2,ДАННЫЕ!AR846=2,ДАННЫЕ!$AM846=2,ДАННЫЕ!$AN846=2,ДАННЫЕ!AS846=2,ДАННЫЕ!AT846=2),2,0)&amp;"t"&amp;IF(T846&gt;0,"1"&amp;T846,"00")&amp;"f"&amp;IF(ДАННЫЕ!$AC846,"1"&amp;ДАННЫЕ!$AC846,"00")&amp;"b"&amp;IF(ДАННЫЕ!$AD846,"1"&amp;ДАННЫЕ!$AD846,"00")&amp;"g"&amp;IF(ДАННЫЕ!$AF846,"1"&amp;ДАННЫЕ!$AF846,"00")&amp;"c"&amp;IF(ДАННЫЕ!$AG846,"1"&amp;ДАННЫЕ!$AG846,"00")&amp;"i"&amp;IF(ДАННЫЕ!$AH846,"1"&amp;ДАННЫЕ!$AH846,"00")&amp;"r"&amp;IF(ДАННЫЕ!$AL846,"1"&amp;ДАННЫЕ!$AL846,"00")&amp;"m"&amp;IF(ДАННЫЕ!$AI846,"1"&amp;ДАННЫЕ!$AI846,"00")&amp;"hS"&amp;IF(ДАННЫЕ!$AJ846,"1"&amp;ДАННЫЕ!$AJ846,"00")&amp;"hZ"&amp;IF(ДАННЫЕ!$AK846,"1"&amp;ДАННЫЕ!$AK846,"00")&amp;"p"&amp;IF(ДАННЫЕ!$AP846,"1"&amp;ДАННЫЕ!$AP846,"00")&amp;"k"&amp;IF(ДАННЫЕ!$AQ846,"1"&amp;ДАННЫЕ!$AQ846,"00")&amp;"z"&amp;IF(ДАННЫЕ!$AR846,"1"&amp;ДАННЫЕ!$AR846,"00")&amp;"j"&amp;IF(ДАННЫЕ!$AM846,"1"&amp;ДАННЫЕ!$AM846,"00")&amp;"n"&amp;IF(ДАННЫЕ!$AN846,"1"&amp;ДАННЫЕ!$AN846,"00")&amp;"E"&amp;ДАННЫЕ!BI846&amp;"L"&amp;ДАННЫЕ!AO846&amp;"h"&amp;IF(ДАННЫЕ!$AU846&gt;0,1,0)&amp;"v"&amp;IF(ДАННЫЕ!$AW846&gt;0,1,0)&amp;"a"&amp;IF(ДАННЫЕ!$AS846,"1"&amp;ДАННЫЕ!$AS846,"00")&amp;"s"&amp;IF(ДАННЫЕ!$AT846,"1"&amp;ДАННЫЕ!$AT846,"00")&amp;"u"&amp;IF(ДАННЫЕ!$CJ846&gt;0,1,0)&amp;"y"&amp;B846&amp;"d"&amp;H846&amp;"e"&amp;F846&amp;G846</f>
        <v>x0w00t00f00b00g00c00i00r00m00hS00hZ00p00k00z00j00n00ELh0v0a00s00u0y0de</v>
      </c>
      <c r="L846" s="28" t="str">
        <f ca="1">ДАННЫЕ!$I846&amp;"VN"&amp;IF(ДАННЫЕ!AW846&gt;0,11,10)&amp;"CD"&amp;IF(ДАННЫЕ!BF846&gt;500,16,IF(ДАННЫЕ!BF846&gt;350,15,IF(ДАННЫЕ!BF846&gt;=200,14,IF(ДАННЫЕ!BF846&gt;=100,13,IF(ДАННЫЕ!BF846&gt;=50,12,IF(ДАННЫЕ!BF846&gt;0,11,10))))))&amp;"AR"&amp;IF(ДАННЫЕ!BX846&gt;0,1,0)&amp;"GD"&amp;B846&amp;"VV"&amp;IF(E846&gt;=5,IF(E846&lt;18,1,0),0)</f>
        <v>VN10CD10AR0GD0VV0</v>
      </c>
      <c r="M846" s="28" t="str">
        <f>ДАННЫЕ!$I846&amp;"b"&amp;ДАННЫЕ!$BI846&amp;"r"&amp;ДАННЫЕ!$BJ846&amp;"CD"&amp;IF(ДАННЫЕ!BF846&gt;0,IF(ДАННЫЕ!BF846&lt;200,1,IF(ДАННЫЕ!BF846&lt;350,2,3)),0)&amp;"h"&amp;IF(ДАННЫЕ!$BK846+ДАННЫЕ!$BL846+ДАННЫЕ!$BM846&gt;0,1,0)&amp;"x"&amp;ДАННЫЕ!$BK846&amp;"y"&amp;ДАННЫЕ!$BL846&amp;"z"&amp;ДАННЫЕ!$BM846&amp;"c"&amp;IF(ДАННЫЕ!$BK846+ДАННЫЕ!$BL846+ДАННЫЕ!$BM846=3,1,0)&amp;"a"&amp;IF(ДАННЫЕ!$BQ846+ДАННЫЕ!$BR846&gt;0,1,0)&amp;"d"&amp;ДАННЫЕ!$BQ846&amp;"v"&amp;ДАННЫЕ!$BR846&amp;"p"&amp;ДАННЫЕ!$BS846&amp;"n"&amp;ДАННЫЕ!$BU846&amp;"t"&amp;ДАННЫЕ!$BV846&amp;"o"&amp;ДАННЫЕ!$BT846&amp;"l"&amp;IF(ДАННЫЕ!$BN846&gt;0,1,0)&amp;ДАННЫЕ!$BN846&amp;"g"&amp;ДАННЫЕ!$BO846&amp;"s"&amp;ДАННЫЕ!$BP846&amp;"DZ"&amp;IF(ДАННЫЕ!B846-ДАННЫЕ!G846 &lt; 60,IF(ДАННЫЕ!B846-ДАННЫЕ!G846 &gt;= 0,1,0),0)&amp;"u"&amp;IF(ДАННЫЕ!$CJ846&gt;0,1,0)</f>
        <v>brCD0h0xyzc0a0dvpntol0gsDZ1u0</v>
      </c>
      <c r="N846" s="28" t="str">
        <f ca="1">ДАННЫЕ!$F846&amp;ДАННЫЕ!$I846&amp;"g"&amp;B846&amp;"cf"&amp;D846&amp;"a"&amp;IF(ДАННЫЕ!$BX846&gt;0,1,0)&amp;IF(ДАННЫЕ!$BF846&gt;500,1,IF(ДАННЫЕ!$BF846&gt;350,2,IF(ДАННЫЕ!$BF846&gt;=200,3,IF(ДАННЫЕ!$BF846&gt;=100,4,IF(ДАННЫЕ!$BF846&gt;=50,5,IF(ДАННЫЕ!$BF846&lt;50,6,0))))))&amp;"AR"&amp;IF(DATEDIF(ДАННЫЕ!$BX846,ДАННЫЕ!$F$1,"y")&gt;1,1,0)&amp;"VG"&amp;IF(ДАННЫЕ!$BH846="0",1,0)&amp;"o"&amp;IF(T846+ДАННЫЕ!$AF846+ДАННЫЕ!$AG846+ДАННЫЕ!$AH846+ДАННЫЕ!$AI846+ДАННЫЕ!$AJ846+ДАННЫЕ!$AP846+ДАННЫЕ!$AQ846+ДАННЫЕ!$AR846+ДАННЫЕ!$AU846+ДАННЫЕ!$AW846+ДАННЫЕ!$AS846+ДАННЫЕ!$AT846&gt;0,1,0)&amp;"x"&amp;ДАННЫЕ!$AG846&amp;"p"&amp;IF(ДАННЫЕ!$BY846&gt;0,1,0)&amp;"v"&amp;IF(ДАННЫЕ!$BZ846&gt;0,1,0)&amp;"n"&amp;ДАННЫЕ!$CA846&amp;"t"&amp;ДАННЫЕ!$AY846&amp;"k"&amp;ДАННЫЕ!$CB846&amp;"q"&amp;ДАННЫЕ!$CC846&amp;"w"&amp;ДАННЫЕ!$CD846&amp;"e"&amp;ДАННЫЕ!$CE846&amp;"m"&amp;ДАННЫЕ!$CF846&amp;"c"&amp;ДАННЫЕ!$CG846&amp;"z"&amp;ДАННЫЕ!$CH846&amp;"d"&amp;IF(H846=4,1,0)&amp;"s"&amp;IF(ДАННЫЕ!$J846=1,0,1)&amp;"u"&amp;IF(ДАННЫЕ!$CJ846&gt;0,1,0)</f>
        <v>g0cf0a06AR1VG0o0xp0v0ntkqwemczd0s1u0</v>
      </c>
      <c r="O846" s="28" t="str">
        <f>ДАННЫЕ!$I846&amp;"g"&amp;B846&amp;A846&amp;"f"&amp;P846&amp;"c"&amp;IF(ДАННЫЕ!$U846&gt;0,1,0)&amp;"s"&amp;IF(ДАННЫЕ!$Q846&gt;0,IF(YEAR(ДАННЫЕ!$F$1)=YEAR(ДАННЫЕ!$Q846),IF(MONTH(ДАННЫЕ!$F$1)=MONTH(ДАННЫЕ!$Q846),111,11),1),0)&amp;"i"&amp;IF(ДАННЫЕ!$R846+ДАННЫЕ!$S846+ДАННЫЕ!$T846=0,0,1)&amp;"h"&amp;IF(ДАННЫЕ!$P846&gt;0,1,0)&amp;"p"&amp;IF(ДАННЫЕ!$CI846&gt;0,IF(YEAR(ДАННЫЕ!$F$1)=YEAR(ДАННЫЕ!$CI846),IF(MONTH(ДАННЫЕ!$F$1)=MONTH(ДАННЫЕ!$CI846),111,11),1),0)&amp;"d"&amp;IF(ДАННЫЕ!$CJ846&gt;0,IF(YEAR(ДАННЫЕ!$F$1)=YEAR(ДАННЫЕ!$CJ846),IF(MONTH(ДАННЫЕ!$F$1)=MONTH(ДАННЫЕ!$CJ846),111,11),1),0)&amp;"o"&amp;IF(ДАННЫЕ!$CK846&gt;0,IF(MONTH(ДАННЫЕ!$F$1)=MONTH(ДАННЫЕ!$CK846),111,11),0)&amp;"v"&amp;IF(ДАННЫЕ!$BE846&gt;0,IF(MONTH(ДАННЫЕ!$F$1)=MONTH(ДАННЫЕ!$BE846),111,11),0)</f>
        <v>g00f0c0s0i0h0p0d0o0v0</v>
      </c>
      <c r="P846" s="15">
        <f t="shared" si="41"/>
        <v>0</v>
      </c>
      <c r="Q846" s="15">
        <f>IF(ДАННЫЕ!$F$1&gt;ДАННЫЕ!$N846,IF(YEAR(ДАННЫЕ!$F$1)=YEAR(ДАННЫЕ!M846),1,0),0)</f>
        <v>0</v>
      </c>
      <c r="R846" s="15">
        <f>IF(ДАННЫЕ!$F$1&gt;ДАННЫЕ!$N846,IF(YEAR(ДАННЫЕ!$F$1)=YEAR(ДАННЫЕ!N846),1,0),0)</f>
        <v>0</v>
      </c>
      <c r="S846" s="15">
        <f>IF(ДАННЫЕ!$AA846="2А",1,IF(ДАННЫЕ!$AA846="2Б",2,IF(ДАННЫЕ!$AA846="2В",3,IF(ДАННЫЕ!$AA846=3,4,IF(ДАННЫЕ!$AA846="4А",5,IF(ДАННЫЕ!$AA846="4Б",6,IF(ДАННЫЕ!$AA846="4В",7,IF(ДАННЫЕ!$AA846=5,8,0))))))))</f>
        <v>0</v>
      </c>
      <c r="T846" s="15">
        <f>IF(OR(ДАННЫЕ!$AC846=2,ДАННЫЕ!$AD846=2,ДАННЫЕ!$AE846=2),2,IF(OR(ДАННЫЕ!$AC846=1,ДАННЫЕ!$AD846=1,ДАННЫЕ!$AE846=1),1,0))</f>
        <v>0</v>
      </c>
    </row>
    <row r="847" spans="1:20" ht="15" customHeight="1" x14ac:dyDescent="0.2">
      <c r="A847" s="78">
        <f>IF(B847&gt;0,IF(MONTH(ДАННЫЕ!$F$1)=MONTH(ДАННЫЕ!$B847),1,0),0)</f>
        <v>0</v>
      </c>
      <c r="B847" s="14">
        <f>IF(ДАННЫЕ!$B847&gt;0,IF(YEAR(ДАННЫЕ!$F$1)=YEAR(ДАННЫЕ!$B847),1,0),0)</f>
        <v>0</v>
      </c>
      <c r="C847" s="14">
        <f>IF(ДАННЫЕ!$CM847&gt;0,IF(YEAR(ДАННЫЕ!$F$1)=YEAR(ДАННЫЕ!$CM847),1,0),0)</f>
        <v>0</v>
      </c>
      <c r="D847" s="14">
        <f>IF(ДАННЫЕ!$CJ847&gt;0,IF(ДАННЫЕ!$CL847&gt;ДАННЫЕ!$F$1,1,IF(ДАННЫЕ!$CL847&gt;0,0,1)),0)</f>
        <v>0</v>
      </c>
      <c r="E847" s="43" t="str">
        <f ca="1">IF(ДАННЫЕ!$F$1&gt;0,IF(ДАННЫЕ!$G847&gt;0,DATEDIF(ДАННЫЕ!$G847,ДАННЫЕ!$F$1,"y"),""),IF(ДАННЫЕ!$G847&gt;0,DATEDIF(ДАННЫЕ!$G847,TODAY(),"y"),""))</f>
        <v/>
      </c>
      <c r="F847" s="43" t="str">
        <f xml:space="preserve"> IF(ДАННЫЕ!$F847="М",IF(E847&gt;=18,IF(E847&lt;60,1,""),""),"")&amp;IF(ДАННЫЕ!$F847="Ж",IF(E847&gt;=18,IF(E847&lt;55,1,""),""),"")</f>
        <v/>
      </c>
      <c r="G847" s="43" t="str">
        <f xml:space="preserve"> IF(ДАННЫЕ!$F847="М",IF(E847&gt;=60,2,""),"")&amp;IF(ДАННЫЕ!$F847="Ж",IF(E847&gt;=55,2,""),"")</f>
        <v/>
      </c>
      <c r="H847" s="43" t="str">
        <f t="shared" ca="1" si="39"/>
        <v/>
      </c>
      <c r="I847" s="43" t="str">
        <f t="shared" ca="1" si="40"/>
        <v>03</v>
      </c>
      <c r="J847" s="28" t="str">
        <f ca="1">ДАННЫЕ!$F847&amp;H847&amp;I847&amp;ДАННЫЕ!$I847&amp;"m"&amp;IF(ДАННЫЕ!$I847&gt;0,IF(ДАННЫЕ!$J847&gt;0,0,1),"")&amp;"f"&amp;IF(ДАННЫЕ!$R847&gt;0,IF(YEAR(ДАННЫЕ!$F$1)=YEAR(ДАННЫЕ!$R847),1,0),0)&amp;"z"&amp;ДАННЫЕ!$R847&amp;"p"&amp;ДАННЫЕ!$S847&amp;"i"&amp;ДАННЫЕ!$T847&amp;"h"&amp;ДАННЫЕ!$K847&amp;"be"&amp;ДАННЫЕ!$BI847&amp;"CD"&amp;IF(ДАННЫЕ!BF847&gt;500,4,IF(ДАННЫЕ!BF847&gt;350,3,IF(ДАННЫЕ!BF847&gt;200,2,IF(ДАННЫЕ!BF847&gt;0,1,0))))&amp;"g"&amp;B847&amp;"d"&amp;H847&amp;"l"&amp;ДАННЫЕ!AT847&amp;"a"&amp;ДАННЫЕ!$V847&amp;"v"&amp;R847&amp;"k"&amp;ДАННЫЕ!$U847&amp;"s"&amp;ДАННЫЕ!$Y847&amp;"t"&amp;ДАННЫЕ!$X847&amp;"b"&amp;IF(ДАННЫЕ!$Q847&gt;1,1,0)&amp;"PP"&amp;ДАННЫЕ!Z847&amp;"c"&amp;S847&amp;"x"&amp;IF(ДАННЫЕ!$BY847&gt;0,IF(YEAR(ДАННЫЕ!$F$1)=YEAR(ДАННЫЕ!$BY847),1,0),0)&amp;"n"&amp;IF(ДАННЫЕ!$BZ847&gt;0,IF(YEAR(ДАННЫЕ!$F$1)=YEAR(ДАННЫЕ!$BZ847),1,0),0)&amp;"u"&amp;D847&amp;"z"&amp;IF(ДАННЫЕ!$CL847&gt;0,IF(YEAR(ДАННЫЕ!$F$1)&gt;YEAR(ДАННЫЕ!$CL847),11,12),0)</f>
        <v>03mf0zpihbeCD0g0dlav0kstb0PPc0x0n0u0z0</v>
      </c>
      <c r="K847" s="28" t="str">
        <f ca="1">ДАННЫЕ!$I847&amp;"x"&amp;B847&amp;"w"&amp;IF(T847+ДАННЫЕ!AD847+ДАННЫЕ!AE847+ДАННЫЕ!AF847+ДАННЫЕ!AG847+ДАННЫЕ!AH847+ДАННЫЕ!$AL847+ДАННЫЕ!AI847+ДАННЫЕ!AJ847+ДАННЫЕ!AK847+ДАННЫЕ!AP847+ДАННЫЕ!AQ847+ДАННЫЕ!AR847+ДАННЫЕ!$AM847+ДАННЫЕ!$AN847+ДАННЫЕ!AS847+ДАННЫЕ!AT847&gt;0,1,0)&amp;IF(OR(T847=2,ДАННЫЕ!AD847=2,ДАННЫЕ!AE847=2,ДАННЫЕ!AF847=2,ДАННЫЕ!AG847=2,ДАННЫЕ!AH847=2,ДАННЫЕ!$AL847=2,ДАННЫЕ!AI847=2,ДАННЫЕ!AJ847=2,ДАННЫЕ!AK847=2,ДАННЫЕ!AP847=2,ДАННЫЕ!AQ847=2,ДАННЫЕ!AR847=2,ДАННЫЕ!$AM847=2,ДАННЫЕ!$AN847=2,ДАННЫЕ!AS847=2,ДАННЫЕ!AT847=2),2,0)&amp;"t"&amp;IF(T847&gt;0,"1"&amp;T847,"00")&amp;"f"&amp;IF(ДАННЫЕ!$AC847,"1"&amp;ДАННЫЕ!$AC847,"00")&amp;"b"&amp;IF(ДАННЫЕ!$AD847,"1"&amp;ДАННЫЕ!$AD847,"00")&amp;"g"&amp;IF(ДАННЫЕ!$AF847,"1"&amp;ДАННЫЕ!$AF847,"00")&amp;"c"&amp;IF(ДАННЫЕ!$AG847,"1"&amp;ДАННЫЕ!$AG847,"00")&amp;"i"&amp;IF(ДАННЫЕ!$AH847,"1"&amp;ДАННЫЕ!$AH847,"00")&amp;"r"&amp;IF(ДАННЫЕ!$AL847,"1"&amp;ДАННЫЕ!$AL847,"00")&amp;"m"&amp;IF(ДАННЫЕ!$AI847,"1"&amp;ДАННЫЕ!$AI847,"00")&amp;"hS"&amp;IF(ДАННЫЕ!$AJ847,"1"&amp;ДАННЫЕ!$AJ847,"00")&amp;"hZ"&amp;IF(ДАННЫЕ!$AK847,"1"&amp;ДАННЫЕ!$AK847,"00")&amp;"p"&amp;IF(ДАННЫЕ!$AP847,"1"&amp;ДАННЫЕ!$AP847,"00")&amp;"k"&amp;IF(ДАННЫЕ!$AQ847,"1"&amp;ДАННЫЕ!$AQ847,"00")&amp;"z"&amp;IF(ДАННЫЕ!$AR847,"1"&amp;ДАННЫЕ!$AR847,"00")&amp;"j"&amp;IF(ДАННЫЕ!$AM847,"1"&amp;ДАННЫЕ!$AM847,"00")&amp;"n"&amp;IF(ДАННЫЕ!$AN847,"1"&amp;ДАННЫЕ!$AN847,"00")&amp;"E"&amp;ДАННЫЕ!BI847&amp;"L"&amp;ДАННЫЕ!AO847&amp;"h"&amp;IF(ДАННЫЕ!$AU847&gt;0,1,0)&amp;"v"&amp;IF(ДАННЫЕ!$AW847&gt;0,1,0)&amp;"a"&amp;IF(ДАННЫЕ!$AS847,"1"&amp;ДАННЫЕ!$AS847,"00")&amp;"s"&amp;IF(ДАННЫЕ!$AT847,"1"&amp;ДАННЫЕ!$AT847,"00")&amp;"u"&amp;IF(ДАННЫЕ!$CJ847&gt;0,1,0)&amp;"y"&amp;B847&amp;"d"&amp;H847&amp;"e"&amp;F847&amp;G847</f>
        <v>x0w00t00f00b00g00c00i00r00m00hS00hZ00p00k00z00j00n00ELh0v0a00s00u0y0de</v>
      </c>
      <c r="L847" s="28" t="str">
        <f ca="1">ДАННЫЕ!$I847&amp;"VN"&amp;IF(ДАННЫЕ!AW847&gt;0,11,10)&amp;"CD"&amp;IF(ДАННЫЕ!BF847&gt;500,16,IF(ДАННЫЕ!BF847&gt;350,15,IF(ДАННЫЕ!BF847&gt;=200,14,IF(ДАННЫЕ!BF847&gt;=100,13,IF(ДАННЫЕ!BF847&gt;=50,12,IF(ДАННЫЕ!BF847&gt;0,11,10))))))&amp;"AR"&amp;IF(ДАННЫЕ!BX847&gt;0,1,0)&amp;"GD"&amp;B847&amp;"VV"&amp;IF(E847&gt;=5,IF(E847&lt;18,1,0),0)</f>
        <v>VN10CD10AR0GD0VV0</v>
      </c>
      <c r="M847" s="28" t="str">
        <f>ДАННЫЕ!$I847&amp;"b"&amp;ДАННЫЕ!$BI847&amp;"r"&amp;ДАННЫЕ!$BJ847&amp;"CD"&amp;IF(ДАННЫЕ!BF847&gt;0,IF(ДАННЫЕ!BF847&lt;200,1,IF(ДАННЫЕ!BF847&lt;350,2,3)),0)&amp;"h"&amp;IF(ДАННЫЕ!$BK847+ДАННЫЕ!$BL847+ДАННЫЕ!$BM847&gt;0,1,0)&amp;"x"&amp;ДАННЫЕ!$BK847&amp;"y"&amp;ДАННЫЕ!$BL847&amp;"z"&amp;ДАННЫЕ!$BM847&amp;"c"&amp;IF(ДАННЫЕ!$BK847+ДАННЫЕ!$BL847+ДАННЫЕ!$BM847=3,1,0)&amp;"a"&amp;IF(ДАННЫЕ!$BQ847+ДАННЫЕ!$BR847&gt;0,1,0)&amp;"d"&amp;ДАННЫЕ!$BQ847&amp;"v"&amp;ДАННЫЕ!$BR847&amp;"p"&amp;ДАННЫЕ!$BS847&amp;"n"&amp;ДАННЫЕ!$BU847&amp;"t"&amp;ДАННЫЕ!$BV847&amp;"o"&amp;ДАННЫЕ!$BT847&amp;"l"&amp;IF(ДАННЫЕ!$BN847&gt;0,1,0)&amp;ДАННЫЕ!$BN847&amp;"g"&amp;ДАННЫЕ!$BO847&amp;"s"&amp;ДАННЫЕ!$BP847&amp;"DZ"&amp;IF(ДАННЫЕ!B847-ДАННЫЕ!G847 &lt; 60,IF(ДАННЫЕ!B847-ДАННЫЕ!G847 &gt;= 0,1,0),0)&amp;"u"&amp;IF(ДАННЫЕ!$CJ847&gt;0,1,0)</f>
        <v>brCD0h0xyzc0a0dvpntol0gsDZ1u0</v>
      </c>
      <c r="N847" s="28" t="str">
        <f ca="1">ДАННЫЕ!$F847&amp;ДАННЫЕ!$I847&amp;"g"&amp;B847&amp;"cf"&amp;D847&amp;"a"&amp;IF(ДАННЫЕ!$BX847&gt;0,1,0)&amp;IF(ДАННЫЕ!$BF847&gt;500,1,IF(ДАННЫЕ!$BF847&gt;350,2,IF(ДАННЫЕ!$BF847&gt;=200,3,IF(ДАННЫЕ!$BF847&gt;=100,4,IF(ДАННЫЕ!$BF847&gt;=50,5,IF(ДАННЫЕ!$BF847&lt;50,6,0))))))&amp;"AR"&amp;IF(DATEDIF(ДАННЫЕ!$BX847,ДАННЫЕ!$F$1,"y")&gt;1,1,0)&amp;"VG"&amp;IF(ДАННЫЕ!$BH847="0",1,0)&amp;"o"&amp;IF(T847+ДАННЫЕ!$AF847+ДАННЫЕ!$AG847+ДАННЫЕ!$AH847+ДАННЫЕ!$AI847+ДАННЫЕ!$AJ847+ДАННЫЕ!$AP847+ДАННЫЕ!$AQ847+ДАННЫЕ!$AR847+ДАННЫЕ!$AU847+ДАННЫЕ!$AW847+ДАННЫЕ!$AS847+ДАННЫЕ!$AT847&gt;0,1,0)&amp;"x"&amp;ДАННЫЕ!$AG847&amp;"p"&amp;IF(ДАННЫЕ!$BY847&gt;0,1,0)&amp;"v"&amp;IF(ДАННЫЕ!$BZ847&gt;0,1,0)&amp;"n"&amp;ДАННЫЕ!$CA847&amp;"t"&amp;ДАННЫЕ!$AY847&amp;"k"&amp;ДАННЫЕ!$CB847&amp;"q"&amp;ДАННЫЕ!$CC847&amp;"w"&amp;ДАННЫЕ!$CD847&amp;"e"&amp;ДАННЫЕ!$CE847&amp;"m"&amp;ДАННЫЕ!$CF847&amp;"c"&amp;ДАННЫЕ!$CG847&amp;"z"&amp;ДАННЫЕ!$CH847&amp;"d"&amp;IF(H847=4,1,0)&amp;"s"&amp;IF(ДАННЫЕ!$J847=1,0,1)&amp;"u"&amp;IF(ДАННЫЕ!$CJ847&gt;0,1,0)</f>
        <v>g0cf0a06AR1VG0o0xp0v0ntkqwemczd0s1u0</v>
      </c>
      <c r="O847" s="28" t="str">
        <f>ДАННЫЕ!$I847&amp;"g"&amp;B847&amp;A847&amp;"f"&amp;P847&amp;"c"&amp;IF(ДАННЫЕ!$U847&gt;0,1,0)&amp;"s"&amp;IF(ДАННЫЕ!$Q847&gt;0,IF(YEAR(ДАННЫЕ!$F$1)=YEAR(ДАННЫЕ!$Q847),IF(MONTH(ДАННЫЕ!$F$1)=MONTH(ДАННЫЕ!$Q847),111,11),1),0)&amp;"i"&amp;IF(ДАННЫЕ!$R847+ДАННЫЕ!$S847+ДАННЫЕ!$T847=0,0,1)&amp;"h"&amp;IF(ДАННЫЕ!$P847&gt;0,1,0)&amp;"p"&amp;IF(ДАННЫЕ!$CI847&gt;0,IF(YEAR(ДАННЫЕ!$F$1)=YEAR(ДАННЫЕ!$CI847),IF(MONTH(ДАННЫЕ!$F$1)=MONTH(ДАННЫЕ!$CI847),111,11),1),0)&amp;"d"&amp;IF(ДАННЫЕ!$CJ847&gt;0,IF(YEAR(ДАННЫЕ!$F$1)=YEAR(ДАННЫЕ!$CJ847),IF(MONTH(ДАННЫЕ!$F$1)=MONTH(ДАННЫЕ!$CJ847),111,11),1),0)&amp;"o"&amp;IF(ДАННЫЕ!$CK847&gt;0,IF(MONTH(ДАННЫЕ!$F$1)=MONTH(ДАННЫЕ!$CK847),111,11),0)&amp;"v"&amp;IF(ДАННЫЕ!$BE847&gt;0,IF(MONTH(ДАННЫЕ!$F$1)=MONTH(ДАННЫЕ!$BE847),111,11),0)</f>
        <v>g00f0c0s0i0h0p0d0o0v0</v>
      </c>
      <c r="P847" s="15">
        <f t="shared" si="41"/>
        <v>0</v>
      </c>
      <c r="Q847" s="15">
        <f>IF(ДАННЫЕ!$F$1&gt;ДАННЫЕ!$N847,IF(YEAR(ДАННЫЕ!$F$1)=YEAR(ДАННЫЕ!M847),1,0),0)</f>
        <v>0</v>
      </c>
      <c r="R847" s="15">
        <f>IF(ДАННЫЕ!$F$1&gt;ДАННЫЕ!$N847,IF(YEAR(ДАННЫЕ!$F$1)=YEAR(ДАННЫЕ!N847),1,0),0)</f>
        <v>0</v>
      </c>
      <c r="S847" s="15">
        <f>IF(ДАННЫЕ!$AA847="2А",1,IF(ДАННЫЕ!$AA847="2Б",2,IF(ДАННЫЕ!$AA847="2В",3,IF(ДАННЫЕ!$AA847=3,4,IF(ДАННЫЕ!$AA847="4А",5,IF(ДАННЫЕ!$AA847="4Б",6,IF(ДАННЫЕ!$AA847="4В",7,IF(ДАННЫЕ!$AA847=5,8,0))))))))</f>
        <v>0</v>
      </c>
      <c r="T847" s="15">
        <f>IF(OR(ДАННЫЕ!$AC847=2,ДАННЫЕ!$AD847=2,ДАННЫЕ!$AE847=2),2,IF(OR(ДАННЫЕ!$AC847=1,ДАННЫЕ!$AD847=1,ДАННЫЕ!$AE847=1),1,0))</f>
        <v>0</v>
      </c>
    </row>
    <row r="848" spans="1:20" ht="15" customHeight="1" x14ac:dyDescent="0.2">
      <c r="A848" s="78">
        <f>IF(B848&gt;0,IF(MONTH(ДАННЫЕ!$F$1)=MONTH(ДАННЫЕ!$B848),1,0),0)</f>
        <v>0</v>
      </c>
      <c r="B848" s="14">
        <f>IF(ДАННЫЕ!$B848&gt;0,IF(YEAR(ДАННЫЕ!$F$1)=YEAR(ДАННЫЕ!$B848),1,0),0)</f>
        <v>0</v>
      </c>
      <c r="C848" s="14">
        <f>IF(ДАННЫЕ!$CM848&gt;0,IF(YEAR(ДАННЫЕ!$F$1)=YEAR(ДАННЫЕ!$CM848),1,0),0)</f>
        <v>0</v>
      </c>
      <c r="D848" s="14">
        <f>IF(ДАННЫЕ!$CJ848&gt;0,IF(ДАННЫЕ!$CL848&gt;ДАННЫЕ!$F$1,1,IF(ДАННЫЕ!$CL848&gt;0,0,1)),0)</f>
        <v>0</v>
      </c>
      <c r="E848" s="43" t="str">
        <f ca="1">IF(ДАННЫЕ!$F$1&gt;0,IF(ДАННЫЕ!$G848&gt;0,DATEDIF(ДАННЫЕ!$G848,ДАННЫЕ!$F$1,"y"),""),IF(ДАННЫЕ!$G848&gt;0,DATEDIF(ДАННЫЕ!$G848,TODAY(),"y"),""))</f>
        <v/>
      </c>
      <c r="F848" s="43" t="str">
        <f xml:space="preserve"> IF(ДАННЫЕ!$F848="М",IF(E848&gt;=18,IF(E848&lt;60,1,""),""),"")&amp;IF(ДАННЫЕ!$F848="Ж",IF(E848&gt;=18,IF(E848&lt;55,1,""),""),"")</f>
        <v/>
      </c>
      <c r="G848" s="43" t="str">
        <f xml:space="preserve"> IF(ДАННЫЕ!$F848="М",IF(E848&gt;=60,2,""),"")&amp;IF(ДАННЫЕ!$F848="Ж",IF(E848&gt;=55,2,""),"")</f>
        <v/>
      </c>
      <c r="H848" s="43" t="str">
        <f t="shared" ca="1" si="39"/>
        <v/>
      </c>
      <c r="I848" s="43" t="str">
        <f t="shared" ca="1" si="40"/>
        <v>03</v>
      </c>
      <c r="J848" s="28" t="str">
        <f ca="1">ДАННЫЕ!$F848&amp;H848&amp;I848&amp;ДАННЫЕ!$I848&amp;"m"&amp;IF(ДАННЫЕ!$I848&gt;0,IF(ДАННЫЕ!$J848&gt;0,0,1),"")&amp;"f"&amp;IF(ДАННЫЕ!$R848&gt;0,IF(YEAR(ДАННЫЕ!$F$1)=YEAR(ДАННЫЕ!$R848),1,0),0)&amp;"z"&amp;ДАННЫЕ!$R848&amp;"p"&amp;ДАННЫЕ!$S848&amp;"i"&amp;ДАННЫЕ!$T848&amp;"h"&amp;ДАННЫЕ!$K848&amp;"be"&amp;ДАННЫЕ!$BI848&amp;"CD"&amp;IF(ДАННЫЕ!BF848&gt;500,4,IF(ДАННЫЕ!BF848&gt;350,3,IF(ДАННЫЕ!BF848&gt;200,2,IF(ДАННЫЕ!BF848&gt;0,1,0))))&amp;"g"&amp;B848&amp;"d"&amp;H848&amp;"l"&amp;ДАННЫЕ!AT848&amp;"a"&amp;ДАННЫЕ!$V848&amp;"v"&amp;R848&amp;"k"&amp;ДАННЫЕ!$U848&amp;"s"&amp;ДАННЫЕ!$Y848&amp;"t"&amp;ДАННЫЕ!$X848&amp;"b"&amp;IF(ДАННЫЕ!$Q848&gt;1,1,0)&amp;"PP"&amp;ДАННЫЕ!Z848&amp;"c"&amp;S848&amp;"x"&amp;IF(ДАННЫЕ!$BY848&gt;0,IF(YEAR(ДАННЫЕ!$F$1)=YEAR(ДАННЫЕ!$BY848),1,0),0)&amp;"n"&amp;IF(ДАННЫЕ!$BZ848&gt;0,IF(YEAR(ДАННЫЕ!$F$1)=YEAR(ДАННЫЕ!$BZ848),1,0),0)&amp;"u"&amp;D848&amp;"z"&amp;IF(ДАННЫЕ!$CL848&gt;0,IF(YEAR(ДАННЫЕ!$F$1)&gt;YEAR(ДАННЫЕ!$CL848),11,12),0)</f>
        <v>03mf0zpihbeCD0g0dlav0kstb0PPc0x0n0u0z0</v>
      </c>
      <c r="K848" s="28" t="str">
        <f ca="1">ДАННЫЕ!$I848&amp;"x"&amp;B848&amp;"w"&amp;IF(T848+ДАННЫЕ!AD848+ДАННЫЕ!AE848+ДАННЫЕ!AF848+ДАННЫЕ!AG848+ДАННЫЕ!AH848+ДАННЫЕ!$AL848+ДАННЫЕ!AI848+ДАННЫЕ!AJ848+ДАННЫЕ!AK848+ДАННЫЕ!AP848+ДАННЫЕ!AQ848+ДАННЫЕ!AR848+ДАННЫЕ!$AM848+ДАННЫЕ!$AN848+ДАННЫЕ!AS848+ДАННЫЕ!AT848&gt;0,1,0)&amp;IF(OR(T848=2,ДАННЫЕ!AD848=2,ДАННЫЕ!AE848=2,ДАННЫЕ!AF848=2,ДАННЫЕ!AG848=2,ДАННЫЕ!AH848=2,ДАННЫЕ!$AL848=2,ДАННЫЕ!AI848=2,ДАННЫЕ!AJ848=2,ДАННЫЕ!AK848=2,ДАННЫЕ!AP848=2,ДАННЫЕ!AQ848=2,ДАННЫЕ!AR848=2,ДАННЫЕ!$AM848=2,ДАННЫЕ!$AN848=2,ДАННЫЕ!AS848=2,ДАННЫЕ!AT848=2),2,0)&amp;"t"&amp;IF(T848&gt;0,"1"&amp;T848,"00")&amp;"f"&amp;IF(ДАННЫЕ!$AC848,"1"&amp;ДАННЫЕ!$AC848,"00")&amp;"b"&amp;IF(ДАННЫЕ!$AD848,"1"&amp;ДАННЫЕ!$AD848,"00")&amp;"g"&amp;IF(ДАННЫЕ!$AF848,"1"&amp;ДАННЫЕ!$AF848,"00")&amp;"c"&amp;IF(ДАННЫЕ!$AG848,"1"&amp;ДАННЫЕ!$AG848,"00")&amp;"i"&amp;IF(ДАННЫЕ!$AH848,"1"&amp;ДАННЫЕ!$AH848,"00")&amp;"r"&amp;IF(ДАННЫЕ!$AL848,"1"&amp;ДАННЫЕ!$AL848,"00")&amp;"m"&amp;IF(ДАННЫЕ!$AI848,"1"&amp;ДАННЫЕ!$AI848,"00")&amp;"hS"&amp;IF(ДАННЫЕ!$AJ848,"1"&amp;ДАННЫЕ!$AJ848,"00")&amp;"hZ"&amp;IF(ДАННЫЕ!$AK848,"1"&amp;ДАННЫЕ!$AK848,"00")&amp;"p"&amp;IF(ДАННЫЕ!$AP848,"1"&amp;ДАННЫЕ!$AP848,"00")&amp;"k"&amp;IF(ДАННЫЕ!$AQ848,"1"&amp;ДАННЫЕ!$AQ848,"00")&amp;"z"&amp;IF(ДАННЫЕ!$AR848,"1"&amp;ДАННЫЕ!$AR848,"00")&amp;"j"&amp;IF(ДАННЫЕ!$AM848,"1"&amp;ДАННЫЕ!$AM848,"00")&amp;"n"&amp;IF(ДАННЫЕ!$AN848,"1"&amp;ДАННЫЕ!$AN848,"00")&amp;"E"&amp;ДАННЫЕ!BI848&amp;"L"&amp;ДАННЫЕ!AO848&amp;"h"&amp;IF(ДАННЫЕ!$AU848&gt;0,1,0)&amp;"v"&amp;IF(ДАННЫЕ!$AW848&gt;0,1,0)&amp;"a"&amp;IF(ДАННЫЕ!$AS848,"1"&amp;ДАННЫЕ!$AS848,"00")&amp;"s"&amp;IF(ДАННЫЕ!$AT848,"1"&amp;ДАННЫЕ!$AT848,"00")&amp;"u"&amp;IF(ДАННЫЕ!$CJ848&gt;0,1,0)&amp;"y"&amp;B848&amp;"d"&amp;H848&amp;"e"&amp;F848&amp;G848</f>
        <v>x0w00t00f00b00g00c00i00r00m00hS00hZ00p00k00z00j00n00ELh0v0a00s00u0y0de</v>
      </c>
      <c r="L848" s="28" t="str">
        <f ca="1">ДАННЫЕ!$I848&amp;"VN"&amp;IF(ДАННЫЕ!AW848&gt;0,11,10)&amp;"CD"&amp;IF(ДАННЫЕ!BF848&gt;500,16,IF(ДАННЫЕ!BF848&gt;350,15,IF(ДАННЫЕ!BF848&gt;=200,14,IF(ДАННЫЕ!BF848&gt;=100,13,IF(ДАННЫЕ!BF848&gt;=50,12,IF(ДАННЫЕ!BF848&gt;0,11,10))))))&amp;"AR"&amp;IF(ДАННЫЕ!BX848&gt;0,1,0)&amp;"GD"&amp;B848&amp;"VV"&amp;IF(E848&gt;=5,IF(E848&lt;18,1,0),0)</f>
        <v>VN10CD10AR0GD0VV0</v>
      </c>
      <c r="M848" s="28" t="str">
        <f>ДАННЫЕ!$I848&amp;"b"&amp;ДАННЫЕ!$BI848&amp;"r"&amp;ДАННЫЕ!$BJ848&amp;"CD"&amp;IF(ДАННЫЕ!BF848&gt;0,IF(ДАННЫЕ!BF848&lt;200,1,IF(ДАННЫЕ!BF848&lt;350,2,3)),0)&amp;"h"&amp;IF(ДАННЫЕ!$BK848+ДАННЫЕ!$BL848+ДАННЫЕ!$BM848&gt;0,1,0)&amp;"x"&amp;ДАННЫЕ!$BK848&amp;"y"&amp;ДАННЫЕ!$BL848&amp;"z"&amp;ДАННЫЕ!$BM848&amp;"c"&amp;IF(ДАННЫЕ!$BK848+ДАННЫЕ!$BL848+ДАННЫЕ!$BM848=3,1,0)&amp;"a"&amp;IF(ДАННЫЕ!$BQ848+ДАННЫЕ!$BR848&gt;0,1,0)&amp;"d"&amp;ДАННЫЕ!$BQ848&amp;"v"&amp;ДАННЫЕ!$BR848&amp;"p"&amp;ДАННЫЕ!$BS848&amp;"n"&amp;ДАННЫЕ!$BU848&amp;"t"&amp;ДАННЫЕ!$BV848&amp;"o"&amp;ДАННЫЕ!$BT848&amp;"l"&amp;IF(ДАННЫЕ!$BN848&gt;0,1,0)&amp;ДАННЫЕ!$BN848&amp;"g"&amp;ДАННЫЕ!$BO848&amp;"s"&amp;ДАННЫЕ!$BP848&amp;"DZ"&amp;IF(ДАННЫЕ!B848-ДАННЫЕ!G848 &lt; 60,IF(ДАННЫЕ!B848-ДАННЫЕ!G848 &gt;= 0,1,0),0)&amp;"u"&amp;IF(ДАННЫЕ!$CJ848&gt;0,1,0)</f>
        <v>brCD0h0xyzc0a0dvpntol0gsDZ1u0</v>
      </c>
      <c r="N848" s="28" t="str">
        <f ca="1">ДАННЫЕ!$F848&amp;ДАННЫЕ!$I848&amp;"g"&amp;B848&amp;"cf"&amp;D848&amp;"a"&amp;IF(ДАННЫЕ!$BX848&gt;0,1,0)&amp;IF(ДАННЫЕ!$BF848&gt;500,1,IF(ДАННЫЕ!$BF848&gt;350,2,IF(ДАННЫЕ!$BF848&gt;=200,3,IF(ДАННЫЕ!$BF848&gt;=100,4,IF(ДАННЫЕ!$BF848&gt;=50,5,IF(ДАННЫЕ!$BF848&lt;50,6,0))))))&amp;"AR"&amp;IF(DATEDIF(ДАННЫЕ!$BX848,ДАННЫЕ!$F$1,"y")&gt;1,1,0)&amp;"VG"&amp;IF(ДАННЫЕ!$BH848="0",1,0)&amp;"o"&amp;IF(T848+ДАННЫЕ!$AF848+ДАННЫЕ!$AG848+ДАННЫЕ!$AH848+ДАННЫЕ!$AI848+ДАННЫЕ!$AJ848+ДАННЫЕ!$AP848+ДАННЫЕ!$AQ848+ДАННЫЕ!$AR848+ДАННЫЕ!$AU848+ДАННЫЕ!$AW848+ДАННЫЕ!$AS848+ДАННЫЕ!$AT848&gt;0,1,0)&amp;"x"&amp;ДАННЫЕ!$AG848&amp;"p"&amp;IF(ДАННЫЕ!$BY848&gt;0,1,0)&amp;"v"&amp;IF(ДАННЫЕ!$BZ848&gt;0,1,0)&amp;"n"&amp;ДАННЫЕ!$CA848&amp;"t"&amp;ДАННЫЕ!$AY848&amp;"k"&amp;ДАННЫЕ!$CB848&amp;"q"&amp;ДАННЫЕ!$CC848&amp;"w"&amp;ДАННЫЕ!$CD848&amp;"e"&amp;ДАННЫЕ!$CE848&amp;"m"&amp;ДАННЫЕ!$CF848&amp;"c"&amp;ДАННЫЕ!$CG848&amp;"z"&amp;ДАННЫЕ!$CH848&amp;"d"&amp;IF(H848=4,1,0)&amp;"s"&amp;IF(ДАННЫЕ!$J848=1,0,1)&amp;"u"&amp;IF(ДАННЫЕ!$CJ848&gt;0,1,0)</f>
        <v>g0cf0a06AR1VG0o0xp0v0ntkqwemczd0s1u0</v>
      </c>
      <c r="O848" s="28" t="str">
        <f>ДАННЫЕ!$I848&amp;"g"&amp;B848&amp;A848&amp;"f"&amp;P848&amp;"c"&amp;IF(ДАННЫЕ!$U848&gt;0,1,0)&amp;"s"&amp;IF(ДАННЫЕ!$Q848&gt;0,IF(YEAR(ДАННЫЕ!$F$1)=YEAR(ДАННЫЕ!$Q848),IF(MONTH(ДАННЫЕ!$F$1)=MONTH(ДАННЫЕ!$Q848),111,11),1),0)&amp;"i"&amp;IF(ДАННЫЕ!$R848+ДАННЫЕ!$S848+ДАННЫЕ!$T848=0,0,1)&amp;"h"&amp;IF(ДАННЫЕ!$P848&gt;0,1,0)&amp;"p"&amp;IF(ДАННЫЕ!$CI848&gt;0,IF(YEAR(ДАННЫЕ!$F$1)=YEAR(ДАННЫЕ!$CI848),IF(MONTH(ДАННЫЕ!$F$1)=MONTH(ДАННЫЕ!$CI848),111,11),1),0)&amp;"d"&amp;IF(ДАННЫЕ!$CJ848&gt;0,IF(YEAR(ДАННЫЕ!$F$1)=YEAR(ДАННЫЕ!$CJ848),IF(MONTH(ДАННЫЕ!$F$1)=MONTH(ДАННЫЕ!$CJ848),111,11),1),0)&amp;"o"&amp;IF(ДАННЫЕ!$CK848&gt;0,IF(MONTH(ДАННЫЕ!$F$1)=MONTH(ДАННЫЕ!$CK848),111,11),0)&amp;"v"&amp;IF(ДАННЫЕ!$BE848&gt;0,IF(MONTH(ДАННЫЕ!$F$1)=MONTH(ДАННЫЕ!$BE848),111,11),0)</f>
        <v>g00f0c0s0i0h0p0d0o0v0</v>
      </c>
      <c r="P848" s="15">
        <f t="shared" si="41"/>
        <v>0</v>
      </c>
      <c r="Q848" s="15">
        <f>IF(ДАННЫЕ!$F$1&gt;ДАННЫЕ!$N848,IF(YEAR(ДАННЫЕ!$F$1)=YEAR(ДАННЫЕ!M848),1,0),0)</f>
        <v>0</v>
      </c>
      <c r="R848" s="15">
        <f>IF(ДАННЫЕ!$F$1&gt;ДАННЫЕ!$N848,IF(YEAR(ДАННЫЕ!$F$1)=YEAR(ДАННЫЕ!N848),1,0),0)</f>
        <v>0</v>
      </c>
      <c r="S848" s="15">
        <f>IF(ДАННЫЕ!$AA848="2А",1,IF(ДАННЫЕ!$AA848="2Б",2,IF(ДАННЫЕ!$AA848="2В",3,IF(ДАННЫЕ!$AA848=3,4,IF(ДАННЫЕ!$AA848="4А",5,IF(ДАННЫЕ!$AA848="4Б",6,IF(ДАННЫЕ!$AA848="4В",7,IF(ДАННЫЕ!$AA848=5,8,0))))))))</f>
        <v>0</v>
      </c>
      <c r="T848" s="15">
        <f>IF(OR(ДАННЫЕ!$AC848=2,ДАННЫЕ!$AD848=2,ДАННЫЕ!$AE848=2),2,IF(OR(ДАННЫЕ!$AC848=1,ДАННЫЕ!$AD848=1,ДАННЫЕ!$AE848=1),1,0))</f>
        <v>0</v>
      </c>
    </row>
    <row r="849" spans="1:20" ht="15" customHeight="1" x14ac:dyDescent="0.2">
      <c r="A849" s="78">
        <f>IF(B849&gt;0,IF(MONTH(ДАННЫЕ!$F$1)=MONTH(ДАННЫЕ!$B849),1,0),0)</f>
        <v>0</v>
      </c>
      <c r="B849" s="14">
        <f>IF(ДАННЫЕ!$B849&gt;0,IF(YEAR(ДАННЫЕ!$F$1)=YEAR(ДАННЫЕ!$B849),1,0),0)</f>
        <v>0</v>
      </c>
      <c r="C849" s="14">
        <f>IF(ДАННЫЕ!$CM849&gt;0,IF(YEAR(ДАННЫЕ!$F$1)=YEAR(ДАННЫЕ!$CM849),1,0),0)</f>
        <v>0</v>
      </c>
      <c r="D849" s="14">
        <f>IF(ДАННЫЕ!$CJ849&gt;0,IF(ДАННЫЕ!$CL849&gt;ДАННЫЕ!$F$1,1,IF(ДАННЫЕ!$CL849&gt;0,0,1)),0)</f>
        <v>0</v>
      </c>
      <c r="E849" s="43" t="str">
        <f ca="1">IF(ДАННЫЕ!$F$1&gt;0,IF(ДАННЫЕ!$G849&gt;0,DATEDIF(ДАННЫЕ!$G849,ДАННЫЕ!$F$1,"y"),""),IF(ДАННЫЕ!$G849&gt;0,DATEDIF(ДАННЫЕ!$G849,TODAY(),"y"),""))</f>
        <v/>
      </c>
      <c r="F849" s="43" t="str">
        <f xml:space="preserve"> IF(ДАННЫЕ!$F849="М",IF(E849&gt;=18,IF(E849&lt;60,1,""),""),"")&amp;IF(ДАННЫЕ!$F849="Ж",IF(E849&gt;=18,IF(E849&lt;55,1,""),""),"")</f>
        <v/>
      </c>
      <c r="G849" s="43" t="str">
        <f xml:space="preserve"> IF(ДАННЫЕ!$F849="М",IF(E849&gt;=60,2,""),"")&amp;IF(ДАННЫЕ!$F849="Ж",IF(E849&gt;=55,2,""),"")</f>
        <v/>
      </c>
      <c r="H849" s="43" t="str">
        <f t="shared" ca="1" si="39"/>
        <v/>
      </c>
      <c r="I849" s="43" t="str">
        <f t="shared" ca="1" si="40"/>
        <v>03</v>
      </c>
      <c r="J849" s="28" t="str">
        <f ca="1">ДАННЫЕ!$F849&amp;H849&amp;I849&amp;ДАННЫЕ!$I849&amp;"m"&amp;IF(ДАННЫЕ!$I849&gt;0,IF(ДАННЫЕ!$J849&gt;0,0,1),"")&amp;"f"&amp;IF(ДАННЫЕ!$R849&gt;0,IF(YEAR(ДАННЫЕ!$F$1)=YEAR(ДАННЫЕ!$R849),1,0),0)&amp;"z"&amp;ДАННЫЕ!$R849&amp;"p"&amp;ДАННЫЕ!$S849&amp;"i"&amp;ДАННЫЕ!$T849&amp;"h"&amp;ДАННЫЕ!$K849&amp;"be"&amp;ДАННЫЕ!$BI849&amp;"CD"&amp;IF(ДАННЫЕ!BF849&gt;500,4,IF(ДАННЫЕ!BF849&gt;350,3,IF(ДАННЫЕ!BF849&gt;200,2,IF(ДАННЫЕ!BF849&gt;0,1,0))))&amp;"g"&amp;B849&amp;"d"&amp;H849&amp;"l"&amp;ДАННЫЕ!AT849&amp;"a"&amp;ДАННЫЕ!$V849&amp;"v"&amp;R849&amp;"k"&amp;ДАННЫЕ!$U849&amp;"s"&amp;ДАННЫЕ!$Y849&amp;"t"&amp;ДАННЫЕ!$X849&amp;"b"&amp;IF(ДАННЫЕ!$Q849&gt;1,1,0)&amp;"PP"&amp;ДАННЫЕ!Z849&amp;"c"&amp;S849&amp;"x"&amp;IF(ДАННЫЕ!$BY849&gt;0,IF(YEAR(ДАННЫЕ!$F$1)=YEAR(ДАННЫЕ!$BY849),1,0),0)&amp;"n"&amp;IF(ДАННЫЕ!$BZ849&gt;0,IF(YEAR(ДАННЫЕ!$F$1)=YEAR(ДАННЫЕ!$BZ849),1,0),0)&amp;"u"&amp;D849&amp;"z"&amp;IF(ДАННЫЕ!$CL849&gt;0,IF(YEAR(ДАННЫЕ!$F$1)&gt;YEAR(ДАННЫЕ!$CL849),11,12),0)</f>
        <v>03mf0zpihbeCD0g0dlav0kstb0PPc0x0n0u0z0</v>
      </c>
      <c r="K849" s="28" t="str">
        <f ca="1">ДАННЫЕ!$I849&amp;"x"&amp;B849&amp;"w"&amp;IF(T849+ДАННЫЕ!AD849+ДАННЫЕ!AE849+ДАННЫЕ!AF849+ДАННЫЕ!AG849+ДАННЫЕ!AH849+ДАННЫЕ!$AL849+ДАННЫЕ!AI849+ДАННЫЕ!AJ849+ДАННЫЕ!AK849+ДАННЫЕ!AP849+ДАННЫЕ!AQ849+ДАННЫЕ!AR849+ДАННЫЕ!$AM849+ДАННЫЕ!$AN849+ДАННЫЕ!AS849+ДАННЫЕ!AT849&gt;0,1,0)&amp;IF(OR(T849=2,ДАННЫЕ!AD849=2,ДАННЫЕ!AE849=2,ДАННЫЕ!AF849=2,ДАННЫЕ!AG849=2,ДАННЫЕ!AH849=2,ДАННЫЕ!$AL849=2,ДАННЫЕ!AI849=2,ДАННЫЕ!AJ849=2,ДАННЫЕ!AK849=2,ДАННЫЕ!AP849=2,ДАННЫЕ!AQ849=2,ДАННЫЕ!AR849=2,ДАННЫЕ!$AM849=2,ДАННЫЕ!$AN849=2,ДАННЫЕ!AS849=2,ДАННЫЕ!AT849=2),2,0)&amp;"t"&amp;IF(T849&gt;0,"1"&amp;T849,"00")&amp;"f"&amp;IF(ДАННЫЕ!$AC849,"1"&amp;ДАННЫЕ!$AC849,"00")&amp;"b"&amp;IF(ДАННЫЕ!$AD849,"1"&amp;ДАННЫЕ!$AD849,"00")&amp;"g"&amp;IF(ДАННЫЕ!$AF849,"1"&amp;ДАННЫЕ!$AF849,"00")&amp;"c"&amp;IF(ДАННЫЕ!$AG849,"1"&amp;ДАННЫЕ!$AG849,"00")&amp;"i"&amp;IF(ДАННЫЕ!$AH849,"1"&amp;ДАННЫЕ!$AH849,"00")&amp;"r"&amp;IF(ДАННЫЕ!$AL849,"1"&amp;ДАННЫЕ!$AL849,"00")&amp;"m"&amp;IF(ДАННЫЕ!$AI849,"1"&amp;ДАННЫЕ!$AI849,"00")&amp;"hS"&amp;IF(ДАННЫЕ!$AJ849,"1"&amp;ДАННЫЕ!$AJ849,"00")&amp;"hZ"&amp;IF(ДАННЫЕ!$AK849,"1"&amp;ДАННЫЕ!$AK849,"00")&amp;"p"&amp;IF(ДАННЫЕ!$AP849,"1"&amp;ДАННЫЕ!$AP849,"00")&amp;"k"&amp;IF(ДАННЫЕ!$AQ849,"1"&amp;ДАННЫЕ!$AQ849,"00")&amp;"z"&amp;IF(ДАННЫЕ!$AR849,"1"&amp;ДАННЫЕ!$AR849,"00")&amp;"j"&amp;IF(ДАННЫЕ!$AM849,"1"&amp;ДАННЫЕ!$AM849,"00")&amp;"n"&amp;IF(ДАННЫЕ!$AN849,"1"&amp;ДАННЫЕ!$AN849,"00")&amp;"E"&amp;ДАННЫЕ!BI849&amp;"L"&amp;ДАННЫЕ!AO849&amp;"h"&amp;IF(ДАННЫЕ!$AU849&gt;0,1,0)&amp;"v"&amp;IF(ДАННЫЕ!$AW849&gt;0,1,0)&amp;"a"&amp;IF(ДАННЫЕ!$AS849,"1"&amp;ДАННЫЕ!$AS849,"00")&amp;"s"&amp;IF(ДАННЫЕ!$AT849,"1"&amp;ДАННЫЕ!$AT849,"00")&amp;"u"&amp;IF(ДАННЫЕ!$CJ849&gt;0,1,0)&amp;"y"&amp;B849&amp;"d"&amp;H849&amp;"e"&amp;F849&amp;G849</f>
        <v>x0w00t00f00b00g00c00i00r00m00hS00hZ00p00k00z00j00n00ELh0v0a00s00u0y0de</v>
      </c>
      <c r="L849" s="28" t="str">
        <f ca="1">ДАННЫЕ!$I849&amp;"VN"&amp;IF(ДАННЫЕ!AW849&gt;0,11,10)&amp;"CD"&amp;IF(ДАННЫЕ!BF849&gt;500,16,IF(ДАННЫЕ!BF849&gt;350,15,IF(ДАННЫЕ!BF849&gt;=200,14,IF(ДАННЫЕ!BF849&gt;=100,13,IF(ДАННЫЕ!BF849&gt;=50,12,IF(ДАННЫЕ!BF849&gt;0,11,10))))))&amp;"AR"&amp;IF(ДАННЫЕ!BX849&gt;0,1,0)&amp;"GD"&amp;B849&amp;"VV"&amp;IF(E849&gt;=5,IF(E849&lt;18,1,0),0)</f>
        <v>VN10CD10AR0GD0VV0</v>
      </c>
      <c r="M849" s="28" t="str">
        <f>ДАННЫЕ!$I849&amp;"b"&amp;ДАННЫЕ!$BI849&amp;"r"&amp;ДАННЫЕ!$BJ849&amp;"CD"&amp;IF(ДАННЫЕ!BF849&gt;0,IF(ДАННЫЕ!BF849&lt;200,1,IF(ДАННЫЕ!BF849&lt;350,2,3)),0)&amp;"h"&amp;IF(ДАННЫЕ!$BK849+ДАННЫЕ!$BL849+ДАННЫЕ!$BM849&gt;0,1,0)&amp;"x"&amp;ДАННЫЕ!$BK849&amp;"y"&amp;ДАННЫЕ!$BL849&amp;"z"&amp;ДАННЫЕ!$BM849&amp;"c"&amp;IF(ДАННЫЕ!$BK849+ДАННЫЕ!$BL849+ДАННЫЕ!$BM849=3,1,0)&amp;"a"&amp;IF(ДАННЫЕ!$BQ849+ДАННЫЕ!$BR849&gt;0,1,0)&amp;"d"&amp;ДАННЫЕ!$BQ849&amp;"v"&amp;ДАННЫЕ!$BR849&amp;"p"&amp;ДАННЫЕ!$BS849&amp;"n"&amp;ДАННЫЕ!$BU849&amp;"t"&amp;ДАННЫЕ!$BV849&amp;"o"&amp;ДАННЫЕ!$BT849&amp;"l"&amp;IF(ДАННЫЕ!$BN849&gt;0,1,0)&amp;ДАННЫЕ!$BN849&amp;"g"&amp;ДАННЫЕ!$BO849&amp;"s"&amp;ДАННЫЕ!$BP849&amp;"DZ"&amp;IF(ДАННЫЕ!B849-ДАННЫЕ!G849 &lt; 60,IF(ДАННЫЕ!B849-ДАННЫЕ!G849 &gt;= 0,1,0),0)&amp;"u"&amp;IF(ДАННЫЕ!$CJ849&gt;0,1,0)</f>
        <v>brCD0h0xyzc0a0dvpntol0gsDZ1u0</v>
      </c>
      <c r="N849" s="28" t="str">
        <f ca="1">ДАННЫЕ!$F849&amp;ДАННЫЕ!$I849&amp;"g"&amp;B849&amp;"cf"&amp;D849&amp;"a"&amp;IF(ДАННЫЕ!$BX849&gt;0,1,0)&amp;IF(ДАННЫЕ!$BF849&gt;500,1,IF(ДАННЫЕ!$BF849&gt;350,2,IF(ДАННЫЕ!$BF849&gt;=200,3,IF(ДАННЫЕ!$BF849&gt;=100,4,IF(ДАННЫЕ!$BF849&gt;=50,5,IF(ДАННЫЕ!$BF849&lt;50,6,0))))))&amp;"AR"&amp;IF(DATEDIF(ДАННЫЕ!$BX849,ДАННЫЕ!$F$1,"y")&gt;1,1,0)&amp;"VG"&amp;IF(ДАННЫЕ!$BH849="0",1,0)&amp;"o"&amp;IF(T849+ДАННЫЕ!$AF849+ДАННЫЕ!$AG849+ДАННЫЕ!$AH849+ДАННЫЕ!$AI849+ДАННЫЕ!$AJ849+ДАННЫЕ!$AP849+ДАННЫЕ!$AQ849+ДАННЫЕ!$AR849+ДАННЫЕ!$AU849+ДАННЫЕ!$AW849+ДАННЫЕ!$AS849+ДАННЫЕ!$AT849&gt;0,1,0)&amp;"x"&amp;ДАННЫЕ!$AG849&amp;"p"&amp;IF(ДАННЫЕ!$BY849&gt;0,1,0)&amp;"v"&amp;IF(ДАННЫЕ!$BZ849&gt;0,1,0)&amp;"n"&amp;ДАННЫЕ!$CA849&amp;"t"&amp;ДАННЫЕ!$AY849&amp;"k"&amp;ДАННЫЕ!$CB849&amp;"q"&amp;ДАННЫЕ!$CC849&amp;"w"&amp;ДАННЫЕ!$CD849&amp;"e"&amp;ДАННЫЕ!$CE849&amp;"m"&amp;ДАННЫЕ!$CF849&amp;"c"&amp;ДАННЫЕ!$CG849&amp;"z"&amp;ДАННЫЕ!$CH849&amp;"d"&amp;IF(H849=4,1,0)&amp;"s"&amp;IF(ДАННЫЕ!$J849=1,0,1)&amp;"u"&amp;IF(ДАННЫЕ!$CJ849&gt;0,1,0)</f>
        <v>g0cf0a06AR1VG0o0xp0v0ntkqwemczd0s1u0</v>
      </c>
      <c r="O849" s="28" t="str">
        <f>ДАННЫЕ!$I849&amp;"g"&amp;B849&amp;A849&amp;"f"&amp;P849&amp;"c"&amp;IF(ДАННЫЕ!$U849&gt;0,1,0)&amp;"s"&amp;IF(ДАННЫЕ!$Q849&gt;0,IF(YEAR(ДАННЫЕ!$F$1)=YEAR(ДАННЫЕ!$Q849),IF(MONTH(ДАННЫЕ!$F$1)=MONTH(ДАННЫЕ!$Q849),111,11),1),0)&amp;"i"&amp;IF(ДАННЫЕ!$R849+ДАННЫЕ!$S849+ДАННЫЕ!$T849=0,0,1)&amp;"h"&amp;IF(ДАННЫЕ!$P849&gt;0,1,0)&amp;"p"&amp;IF(ДАННЫЕ!$CI849&gt;0,IF(YEAR(ДАННЫЕ!$F$1)=YEAR(ДАННЫЕ!$CI849),IF(MONTH(ДАННЫЕ!$F$1)=MONTH(ДАННЫЕ!$CI849),111,11),1),0)&amp;"d"&amp;IF(ДАННЫЕ!$CJ849&gt;0,IF(YEAR(ДАННЫЕ!$F$1)=YEAR(ДАННЫЕ!$CJ849),IF(MONTH(ДАННЫЕ!$F$1)=MONTH(ДАННЫЕ!$CJ849),111,11),1),0)&amp;"o"&amp;IF(ДАННЫЕ!$CK849&gt;0,IF(MONTH(ДАННЫЕ!$F$1)=MONTH(ДАННЫЕ!$CK849),111,11),0)&amp;"v"&amp;IF(ДАННЫЕ!$BE849&gt;0,IF(MONTH(ДАННЫЕ!$F$1)=MONTH(ДАННЫЕ!$BE849),111,11),0)</f>
        <v>g00f0c0s0i0h0p0d0o0v0</v>
      </c>
      <c r="P849" s="15">
        <f t="shared" si="41"/>
        <v>0</v>
      </c>
      <c r="Q849" s="15">
        <f>IF(ДАННЫЕ!$F$1&gt;ДАННЫЕ!$N849,IF(YEAR(ДАННЫЕ!$F$1)=YEAR(ДАННЫЕ!M849),1,0),0)</f>
        <v>0</v>
      </c>
      <c r="R849" s="15">
        <f>IF(ДАННЫЕ!$F$1&gt;ДАННЫЕ!$N849,IF(YEAR(ДАННЫЕ!$F$1)=YEAR(ДАННЫЕ!N849),1,0),0)</f>
        <v>0</v>
      </c>
      <c r="S849" s="15">
        <f>IF(ДАННЫЕ!$AA849="2А",1,IF(ДАННЫЕ!$AA849="2Б",2,IF(ДАННЫЕ!$AA849="2В",3,IF(ДАННЫЕ!$AA849=3,4,IF(ДАННЫЕ!$AA849="4А",5,IF(ДАННЫЕ!$AA849="4Б",6,IF(ДАННЫЕ!$AA849="4В",7,IF(ДАННЫЕ!$AA849=5,8,0))))))))</f>
        <v>0</v>
      </c>
      <c r="T849" s="15">
        <f>IF(OR(ДАННЫЕ!$AC849=2,ДАННЫЕ!$AD849=2,ДАННЫЕ!$AE849=2),2,IF(OR(ДАННЫЕ!$AC849=1,ДАННЫЕ!$AD849=1,ДАННЫЕ!$AE849=1),1,0))</f>
        <v>0</v>
      </c>
    </row>
    <row r="850" spans="1:20" ht="15" customHeight="1" x14ac:dyDescent="0.2">
      <c r="A850" s="78">
        <f>IF(B850&gt;0,IF(MONTH(ДАННЫЕ!$F$1)=MONTH(ДАННЫЕ!$B850),1,0),0)</f>
        <v>0</v>
      </c>
      <c r="B850" s="14">
        <f>IF(ДАННЫЕ!$B850&gt;0,IF(YEAR(ДАННЫЕ!$F$1)=YEAR(ДАННЫЕ!$B850),1,0),0)</f>
        <v>0</v>
      </c>
      <c r="C850" s="14">
        <f>IF(ДАННЫЕ!$CM850&gt;0,IF(YEAR(ДАННЫЕ!$F$1)=YEAR(ДАННЫЕ!$CM850),1,0),0)</f>
        <v>0</v>
      </c>
      <c r="D850" s="14">
        <f>IF(ДАННЫЕ!$CJ850&gt;0,IF(ДАННЫЕ!$CL850&gt;ДАННЫЕ!$F$1,1,IF(ДАННЫЕ!$CL850&gt;0,0,1)),0)</f>
        <v>0</v>
      </c>
      <c r="E850" s="43" t="str">
        <f ca="1">IF(ДАННЫЕ!$F$1&gt;0,IF(ДАННЫЕ!$G850&gt;0,DATEDIF(ДАННЫЕ!$G850,ДАННЫЕ!$F$1,"y"),""),IF(ДАННЫЕ!$G850&gt;0,DATEDIF(ДАННЫЕ!$G850,TODAY(),"y"),""))</f>
        <v/>
      </c>
      <c r="F850" s="43" t="str">
        <f xml:space="preserve"> IF(ДАННЫЕ!$F850="М",IF(E850&gt;=18,IF(E850&lt;60,1,""),""),"")&amp;IF(ДАННЫЕ!$F850="Ж",IF(E850&gt;=18,IF(E850&lt;55,1,""),""),"")</f>
        <v/>
      </c>
      <c r="G850" s="43" t="str">
        <f xml:space="preserve"> IF(ДАННЫЕ!$F850="М",IF(E850&gt;=60,2,""),"")&amp;IF(ДАННЫЕ!$F850="Ж",IF(E850&gt;=55,2,""),"")</f>
        <v/>
      </c>
      <c r="H850" s="43" t="str">
        <f t="shared" ca="1" si="39"/>
        <v/>
      </c>
      <c r="I850" s="43" t="str">
        <f t="shared" ca="1" si="40"/>
        <v>03</v>
      </c>
      <c r="J850" s="28" t="str">
        <f ca="1">ДАННЫЕ!$F850&amp;H850&amp;I850&amp;ДАННЫЕ!$I850&amp;"m"&amp;IF(ДАННЫЕ!$I850&gt;0,IF(ДАННЫЕ!$J850&gt;0,0,1),"")&amp;"f"&amp;IF(ДАННЫЕ!$R850&gt;0,IF(YEAR(ДАННЫЕ!$F$1)=YEAR(ДАННЫЕ!$R850),1,0),0)&amp;"z"&amp;ДАННЫЕ!$R850&amp;"p"&amp;ДАННЫЕ!$S850&amp;"i"&amp;ДАННЫЕ!$T850&amp;"h"&amp;ДАННЫЕ!$K850&amp;"be"&amp;ДАННЫЕ!$BI850&amp;"CD"&amp;IF(ДАННЫЕ!BF850&gt;500,4,IF(ДАННЫЕ!BF850&gt;350,3,IF(ДАННЫЕ!BF850&gt;200,2,IF(ДАННЫЕ!BF850&gt;0,1,0))))&amp;"g"&amp;B850&amp;"d"&amp;H850&amp;"l"&amp;ДАННЫЕ!AT850&amp;"a"&amp;ДАННЫЕ!$V850&amp;"v"&amp;R850&amp;"k"&amp;ДАННЫЕ!$U850&amp;"s"&amp;ДАННЫЕ!$Y850&amp;"t"&amp;ДАННЫЕ!$X850&amp;"b"&amp;IF(ДАННЫЕ!$Q850&gt;1,1,0)&amp;"PP"&amp;ДАННЫЕ!Z850&amp;"c"&amp;S850&amp;"x"&amp;IF(ДАННЫЕ!$BY850&gt;0,IF(YEAR(ДАННЫЕ!$F$1)=YEAR(ДАННЫЕ!$BY850),1,0),0)&amp;"n"&amp;IF(ДАННЫЕ!$BZ850&gt;0,IF(YEAR(ДАННЫЕ!$F$1)=YEAR(ДАННЫЕ!$BZ850),1,0),0)&amp;"u"&amp;D850&amp;"z"&amp;IF(ДАННЫЕ!$CL850&gt;0,IF(YEAR(ДАННЫЕ!$F$1)&gt;YEAR(ДАННЫЕ!$CL850),11,12),0)</f>
        <v>03mf0zpihbeCD0g0dlav0kstb0PPc0x0n0u0z0</v>
      </c>
      <c r="K850" s="28" t="str">
        <f ca="1">ДАННЫЕ!$I850&amp;"x"&amp;B850&amp;"w"&amp;IF(T850+ДАННЫЕ!AD850+ДАННЫЕ!AE850+ДАННЫЕ!AF850+ДАННЫЕ!AG850+ДАННЫЕ!AH850+ДАННЫЕ!$AL850+ДАННЫЕ!AI850+ДАННЫЕ!AJ850+ДАННЫЕ!AK850+ДАННЫЕ!AP850+ДАННЫЕ!AQ850+ДАННЫЕ!AR850+ДАННЫЕ!$AM850+ДАННЫЕ!$AN850+ДАННЫЕ!AS850+ДАННЫЕ!AT850&gt;0,1,0)&amp;IF(OR(T850=2,ДАННЫЕ!AD850=2,ДАННЫЕ!AE850=2,ДАННЫЕ!AF850=2,ДАННЫЕ!AG850=2,ДАННЫЕ!AH850=2,ДАННЫЕ!$AL850=2,ДАННЫЕ!AI850=2,ДАННЫЕ!AJ850=2,ДАННЫЕ!AK850=2,ДАННЫЕ!AP850=2,ДАННЫЕ!AQ850=2,ДАННЫЕ!AR850=2,ДАННЫЕ!$AM850=2,ДАННЫЕ!$AN850=2,ДАННЫЕ!AS850=2,ДАННЫЕ!AT850=2),2,0)&amp;"t"&amp;IF(T850&gt;0,"1"&amp;T850,"00")&amp;"f"&amp;IF(ДАННЫЕ!$AC850,"1"&amp;ДАННЫЕ!$AC850,"00")&amp;"b"&amp;IF(ДАННЫЕ!$AD850,"1"&amp;ДАННЫЕ!$AD850,"00")&amp;"g"&amp;IF(ДАННЫЕ!$AF850,"1"&amp;ДАННЫЕ!$AF850,"00")&amp;"c"&amp;IF(ДАННЫЕ!$AG850,"1"&amp;ДАННЫЕ!$AG850,"00")&amp;"i"&amp;IF(ДАННЫЕ!$AH850,"1"&amp;ДАННЫЕ!$AH850,"00")&amp;"r"&amp;IF(ДАННЫЕ!$AL850,"1"&amp;ДАННЫЕ!$AL850,"00")&amp;"m"&amp;IF(ДАННЫЕ!$AI850,"1"&amp;ДАННЫЕ!$AI850,"00")&amp;"hS"&amp;IF(ДАННЫЕ!$AJ850,"1"&amp;ДАННЫЕ!$AJ850,"00")&amp;"hZ"&amp;IF(ДАННЫЕ!$AK850,"1"&amp;ДАННЫЕ!$AK850,"00")&amp;"p"&amp;IF(ДАННЫЕ!$AP850,"1"&amp;ДАННЫЕ!$AP850,"00")&amp;"k"&amp;IF(ДАННЫЕ!$AQ850,"1"&amp;ДАННЫЕ!$AQ850,"00")&amp;"z"&amp;IF(ДАННЫЕ!$AR850,"1"&amp;ДАННЫЕ!$AR850,"00")&amp;"j"&amp;IF(ДАННЫЕ!$AM850,"1"&amp;ДАННЫЕ!$AM850,"00")&amp;"n"&amp;IF(ДАННЫЕ!$AN850,"1"&amp;ДАННЫЕ!$AN850,"00")&amp;"E"&amp;ДАННЫЕ!BI850&amp;"L"&amp;ДАННЫЕ!AO850&amp;"h"&amp;IF(ДАННЫЕ!$AU850&gt;0,1,0)&amp;"v"&amp;IF(ДАННЫЕ!$AW850&gt;0,1,0)&amp;"a"&amp;IF(ДАННЫЕ!$AS850,"1"&amp;ДАННЫЕ!$AS850,"00")&amp;"s"&amp;IF(ДАННЫЕ!$AT850,"1"&amp;ДАННЫЕ!$AT850,"00")&amp;"u"&amp;IF(ДАННЫЕ!$CJ850&gt;0,1,0)&amp;"y"&amp;B850&amp;"d"&amp;H850&amp;"e"&amp;F850&amp;G850</f>
        <v>x0w00t00f00b00g00c00i00r00m00hS00hZ00p00k00z00j00n00ELh0v0a00s00u0y0de</v>
      </c>
      <c r="L850" s="28" t="str">
        <f ca="1">ДАННЫЕ!$I850&amp;"VN"&amp;IF(ДАННЫЕ!AW850&gt;0,11,10)&amp;"CD"&amp;IF(ДАННЫЕ!BF850&gt;500,16,IF(ДАННЫЕ!BF850&gt;350,15,IF(ДАННЫЕ!BF850&gt;=200,14,IF(ДАННЫЕ!BF850&gt;=100,13,IF(ДАННЫЕ!BF850&gt;=50,12,IF(ДАННЫЕ!BF850&gt;0,11,10))))))&amp;"AR"&amp;IF(ДАННЫЕ!BX850&gt;0,1,0)&amp;"GD"&amp;B850&amp;"VV"&amp;IF(E850&gt;=5,IF(E850&lt;18,1,0),0)</f>
        <v>VN10CD10AR0GD0VV0</v>
      </c>
      <c r="M850" s="28" t="str">
        <f>ДАННЫЕ!$I850&amp;"b"&amp;ДАННЫЕ!$BI850&amp;"r"&amp;ДАННЫЕ!$BJ850&amp;"CD"&amp;IF(ДАННЫЕ!BF850&gt;0,IF(ДАННЫЕ!BF850&lt;200,1,IF(ДАННЫЕ!BF850&lt;350,2,3)),0)&amp;"h"&amp;IF(ДАННЫЕ!$BK850+ДАННЫЕ!$BL850+ДАННЫЕ!$BM850&gt;0,1,0)&amp;"x"&amp;ДАННЫЕ!$BK850&amp;"y"&amp;ДАННЫЕ!$BL850&amp;"z"&amp;ДАННЫЕ!$BM850&amp;"c"&amp;IF(ДАННЫЕ!$BK850+ДАННЫЕ!$BL850+ДАННЫЕ!$BM850=3,1,0)&amp;"a"&amp;IF(ДАННЫЕ!$BQ850+ДАННЫЕ!$BR850&gt;0,1,0)&amp;"d"&amp;ДАННЫЕ!$BQ850&amp;"v"&amp;ДАННЫЕ!$BR850&amp;"p"&amp;ДАННЫЕ!$BS850&amp;"n"&amp;ДАННЫЕ!$BU850&amp;"t"&amp;ДАННЫЕ!$BV850&amp;"o"&amp;ДАННЫЕ!$BT850&amp;"l"&amp;IF(ДАННЫЕ!$BN850&gt;0,1,0)&amp;ДАННЫЕ!$BN850&amp;"g"&amp;ДАННЫЕ!$BO850&amp;"s"&amp;ДАННЫЕ!$BP850&amp;"DZ"&amp;IF(ДАННЫЕ!B850-ДАННЫЕ!G850 &lt; 60,IF(ДАННЫЕ!B850-ДАННЫЕ!G850 &gt;= 0,1,0),0)&amp;"u"&amp;IF(ДАННЫЕ!$CJ850&gt;0,1,0)</f>
        <v>brCD0h0xyzc0a0dvpntol0gsDZ1u0</v>
      </c>
      <c r="N850" s="28" t="str">
        <f ca="1">ДАННЫЕ!$F850&amp;ДАННЫЕ!$I850&amp;"g"&amp;B850&amp;"cf"&amp;D850&amp;"a"&amp;IF(ДАННЫЕ!$BX850&gt;0,1,0)&amp;IF(ДАННЫЕ!$BF850&gt;500,1,IF(ДАННЫЕ!$BF850&gt;350,2,IF(ДАННЫЕ!$BF850&gt;=200,3,IF(ДАННЫЕ!$BF850&gt;=100,4,IF(ДАННЫЕ!$BF850&gt;=50,5,IF(ДАННЫЕ!$BF850&lt;50,6,0))))))&amp;"AR"&amp;IF(DATEDIF(ДАННЫЕ!$BX850,ДАННЫЕ!$F$1,"y")&gt;1,1,0)&amp;"VG"&amp;IF(ДАННЫЕ!$BH850="0",1,0)&amp;"o"&amp;IF(T850+ДАННЫЕ!$AF850+ДАННЫЕ!$AG850+ДАННЫЕ!$AH850+ДАННЫЕ!$AI850+ДАННЫЕ!$AJ850+ДАННЫЕ!$AP850+ДАННЫЕ!$AQ850+ДАННЫЕ!$AR850+ДАННЫЕ!$AU850+ДАННЫЕ!$AW850+ДАННЫЕ!$AS850+ДАННЫЕ!$AT850&gt;0,1,0)&amp;"x"&amp;ДАННЫЕ!$AG850&amp;"p"&amp;IF(ДАННЫЕ!$BY850&gt;0,1,0)&amp;"v"&amp;IF(ДАННЫЕ!$BZ850&gt;0,1,0)&amp;"n"&amp;ДАННЫЕ!$CA850&amp;"t"&amp;ДАННЫЕ!$AY850&amp;"k"&amp;ДАННЫЕ!$CB850&amp;"q"&amp;ДАННЫЕ!$CC850&amp;"w"&amp;ДАННЫЕ!$CD850&amp;"e"&amp;ДАННЫЕ!$CE850&amp;"m"&amp;ДАННЫЕ!$CF850&amp;"c"&amp;ДАННЫЕ!$CG850&amp;"z"&amp;ДАННЫЕ!$CH850&amp;"d"&amp;IF(H850=4,1,0)&amp;"s"&amp;IF(ДАННЫЕ!$J850=1,0,1)&amp;"u"&amp;IF(ДАННЫЕ!$CJ850&gt;0,1,0)</f>
        <v>g0cf0a06AR1VG0o0xp0v0ntkqwemczd0s1u0</v>
      </c>
      <c r="O850" s="28" t="str">
        <f>ДАННЫЕ!$I850&amp;"g"&amp;B850&amp;A850&amp;"f"&amp;P850&amp;"c"&amp;IF(ДАННЫЕ!$U850&gt;0,1,0)&amp;"s"&amp;IF(ДАННЫЕ!$Q850&gt;0,IF(YEAR(ДАННЫЕ!$F$1)=YEAR(ДАННЫЕ!$Q850),IF(MONTH(ДАННЫЕ!$F$1)=MONTH(ДАННЫЕ!$Q850),111,11),1),0)&amp;"i"&amp;IF(ДАННЫЕ!$R850+ДАННЫЕ!$S850+ДАННЫЕ!$T850=0,0,1)&amp;"h"&amp;IF(ДАННЫЕ!$P850&gt;0,1,0)&amp;"p"&amp;IF(ДАННЫЕ!$CI850&gt;0,IF(YEAR(ДАННЫЕ!$F$1)=YEAR(ДАННЫЕ!$CI850),IF(MONTH(ДАННЫЕ!$F$1)=MONTH(ДАННЫЕ!$CI850),111,11),1),0)&amp;"d"&amp;IF(ДАННЫЕ!$CJ850&gt;0,IF(YEAR(ДАННЫЕ!$F$1)=YEAR(ДАННЫЕ!$CJ850),IF(MONTH(ДАННЫЕ!$F$1)=MONTH(ДАННЫЕ!$CJ850),111,11),1),0)&amp;"o"&amp;IF(ДАННЫЕ!$CK850&gt;0,IF(MONTH(ДАННЫЕ!$F$1)=MONTH(ДАННЫЕ!$CK850),111,11),0)&amp;"v"&amp;IF(ДАННЫЕ!$BE850&gt;0,IF(MONTH(ДАННЫЕ!$F$1)=MONTH(ДАННЫЕ!$BE850),111,11),0)</f>
        <v>g00f0c0s0i0h0p0d0o0v0</v>
      </c>
      <c r="P850" s="15">
        <f t="shared" si="41"/>
        <v>0</v>
      </c>
      <c r="Q850" s="15">
        <f>IF(ДАННЫЕ!$F$1&gt;ДАННЫЕ!$N850,IF(YEAR(ДАННЫЕ!$F$1)=YEAR(ДАННЫЕ!M850),1,0),0)</f>
        <v>0</v>
      </c>
      <c r="R850" s="15">
        <f>IF(ДАННЫЕ!$F$1&gt;ДАННЫЕ!$N850,IF(YEAR(ДАННЫЕ!$F$1)=YEAR(ДАННЫЕ!N850),1,0),0)</f>
        <v>0</v>
      </c>
      <c r="S850" s="15">
        <f>IF(ДАННЫЕ!$AA850="2А",1,IF(ДАННЫЕ!$AA850="2Б",2,IF(ДАННЫЕ!$AA850="2В",3,IF(ДАННЫЕ!$AA850=3,4,IF(ДАННЫЕ!$AA850="4А",5,IF(ДАННЫЕ!$AA850="4Б",6,IF(ДАННЫЕ!$AA850="4В",7,IF(ДАННЫЕ!$AA850=5,8,0))))))))</f>
        <v>0</v>
      </c>
      <c r="T850" s="15">
        <f>IF(OR(ДАННЫЕ!$AC850=2,ДАННЫЕ!$AD850=2,ДАННЫЕ!$AE850=2),2,IF(OR(ДАННЫЕ!$AC850=1,ДАННЫЕ!$AD850=1,ДАННЫЕ!$AE850=1),1,0))</f>
        <v>0</v>
      </c>
    </row>
    <row r="851" spans="1:20" ht="15" customHeight="1" x14ac:dyDescent="0.2">
      <c r="A851" s="78">
        <f>IF(B851&gt;0,IF(MONTH(ДАННЫЕ!$F$1)=MONTH(ДАННЫЕ!$B851),1,0),0)</f>
        <v>0</v>
      </c>
      <c r="B851" s="14">
        <f>IF(ДАННЫЕ!$B851&gt;0,IF(YEAR(ДАННЫЕ!$F$1)=YEAR(ДАННЫЕ!$B851),1,0),0)</f>
        <v>0</v>
      </c>
      <c r="C851" s="14">
        <f>IF(ДАННЫЕ!$CM851&gt;0,IF(YEAR(ДАННЫЕ!$F$1)=YEAR(ДАННЫЕ!$CM851),1,0),0)</f>
        <v>0</v>
      </c>
      <c r="D851" s="14">
        <f>IF(ДАННЫЕ!$CJ851&gt;0,IF(ДАННЫЕ!$CL851&gt;ДАННЫЕ!$F$1,1,IF(ДАННЫЕ!$CL851&gt;0,0,1)),0)</f>
        <v>0</v>
      </c>
      <c r="E851" s="43" t="str">
        <f ca="1">IF(ДАННЫЕ!$F$1&gt;0,IF(ДАННЫЕ!$G851&gt;0,DATEDIF(ДАННЫЕ!$G851,ДАННЫЕ!$F$1,"y"),""),IF(ДАННЫЕ!$G851&gt;0,DATEDIF(ДАННЫЕ!$G851,TODAY(),"y"),""))</f>
        <v/>
      </c>
      <c r="F851" s="43" t="str">
        <f xml:space="preserve"> IF(ДАННЫЕ!$F851="М",IF(E851&gt;=18,IF(E851&lt;60,1,""),""),"")&amp;IF(ДАННЫЕ!$F851="Ж",IF(E851&gt;=18,IF(E851&lt;55,1,""),""),"")</f>
        <v/>
      </c>
      <c r="G851" s="43" t="str">
        <f xml:space="preserve"> IF(ДАННЫЕ!$F851="М",IF(E851&gt;=60,2,""),"")&amp;IF(ДАННЫЕ!$F851="Ж",IF(E851&gt;=55,2,""),"")</f>
        <v/>
      </c>
      <c r="H851" s="43" t="str">
        <f t="shared" ca="1" si="39"/>
        <v/>
      </c>
      <c r="I851" s="43" t="str">
        <f t="shared" ca="1" si="40"/>
        <v>03</v>
      </c>
      <c r="J851" s="28" t="str">
        <f ca="1">ДАННЫЕ!$F851&amp;H851&amp;I851&amp;ДАННЫЕ!$I851&amp;"m"&amp;IF(ДАННЫЕ!$I851&gt;0,IF(ДАННЫЕ!$J851&gt;0,0,1),"")&amp;"f"&amp;IF(ДАННЫЕ!$R851&gt;0,IF(YEAR(ДАННЫЕ!$F$1)=YEAR(ДАННЫЕ!$R851),1,0),0)&amp;"z"&amp;ДАННЫЕ!$R851&amp;"p"&amp;ДАННЫЕ!$S851&amp;"i"&amp;ДАННЫЕ!$T851&amp;"h"&amp;ДАННЫЕ!$K851&amp;"be"&amp;ДАННЫЕ!$BI851&amp;"CD"&amp;IF(ДАННЫЕ!BF851&gt;500,4,IF(ДАННЫЕ!BF851&gt;350,3,IF(ДАННЫЕ!BF851&gt;200,2,IF(ДАННЫЕ!BF851&gt;0,1,0))))&amp;"g"&amp;B851&amp;"d"&amp;H851&amp;"l"&amp;ДАННЫЕ!AT851&amp;"a"&amp;ДАННЫЕ!$V851&amp;"v"&amp;R851&amp;"k"&amp;ДАННЫЕ!$U851&amp;"s"&amp;ДАННЫЕ!$Y851&amp;"t"&amp;ДАННЫЕ!$X851&amp;"b"&amp;IF(ДАННЫЕ!$Q851&gt;1,1,0)&amp;"PP"&amp;ДАННЫЕ!Z851&amp;"c"&amp;S851&amp;"x"&amp;IF(ДАННЫЕ!$BY851&gt;0,IF(YEAR(ДАННЫЕ!$F$1)=YEAR(ДАННЫЕ!$BY851),1,0),0)&amp;"n"&amp;IF(ДАННЫЕ!$BZ851&gt;0,IF(YEAR(ДАННЫЕ!$F$1)=YEAR(ДАННЫЕ!$BZ851),1,0),0)&amp;"u"&amp;D851&amp;"z"&amp;IF(ДАННЫЕ!$CL851&gt;0,IF(YEAR(ДАННЫЕ!$F$1)&gt;YEAR(ДАННЫЕ!$CL851),11,12),0)</f>
        <v>03mf0zpihbeCD0g0dlav0kstb0PPc0x0n0u0z0</v>
      </c>
      <c r="K851" s="28" t="str">
        <f ca="1">ДАННЫЕ!$I851&amp;"x"&amp;B851&amp;"w"&amp;IF(T851+ДАННЫЕ!AD851+ДАННЫЕ!AE851+ДАННЫЕ!AF851+ДАННЫЕ!AG851+ДАННЫЕ!AH851+ДАННЫЕ!$AL851+ДАННЫЕ!AI851+ДАННЫЕ!AJ851+ДАННЫЕ!AK851+ДАННЫЕ!AP851+ДАННЫЕ!AQ851+ДАННЫЕ!AR851+ДАННЫЕ!$AM851+ДАННЫЕ!$AN851+ДАННЫЕ!AS851+ДАННЫЕ!AT851&gt;0,1,0)&amp;IF(OR(T851=2,ДАННЫЕ!AD851=2,ДАННЫЕ!AE851=2,ДАННЫЕ!AF851=2,ДАННЫЕ!AG851=2,ДАННЫЕ!AH851=2,ДАННЫЕ!$AL851=2,ДАННЫЕ!AI851=2,ДАННЫЕ!AJ851=2,ДАННЫЕ!AK851=2,ДАННЫЕ!AP851=2,ДАННЫЕ!AQ851=2,ДАННЫЕ!AR851=2,ДАННЫЕ!$AM851=2,ДАННЫЕ!$AN851=2,ДАННЫЕ!AS851=2,ДАННЫЕ!AT851=2),2,0)&amp;"t"&amp;IF(T851&gt;0,"1"&amp;T851,"00")&amp;"f"&amp;IF(ДАННЫЕ!$AC851,"1"&amp;ДАННЫЕ!$AC851,"00")&amp;"b"&amp;IF(ДАННЫЕ!$AD851,"1"&amp;ДАННЫЕ!$AD851,"00")&amp;"g"&amp;IF(ДАННЫЕ!$AF851,"1"&amp;ДАННЫЕ!$AF851,"00")&amp;"c"&amp;IF(ДАННЫЕ!$AG851,"1"&amp;ДАННЫЕ!$AG851,"00")&amp;"i"&amp;IF(ДАННЫЕ!$AH851,"1"&amp;ДАННЫЕ!$AH851,"00")&amp;"r"&amp;IF(ДАННЫЕ!$AL851,"1"&amp;ДАННЫЕ!$AL851,"00")&amp;"m"&amp;IF(ДАННЫЕ!$AI851,"1"&amp;ДАННЫЕ!$AI851,"00")&amp;"hS"&amp;IF(ДАННЫЕ!$AJ851,"1"&amp;ДАННЫЕ!$AJ851,"00")&amp;"hZ"&amp;IF(ДАННЫЕ!$AK851,"1"&amp;ДАННЫЕ!$AK851,"00")&amp;"p"&amp;IF(ДАННЫЕ!$AP851,"1"&amp;ДАННЫЕ!$AP851,"00")&amp;"k"&amp;IF(ДАННЫЕ!$AQ851,"1"&amp;ДАННЫЕ!$AQ851,"00")&amp;"z"&amp;IF(ДАННЫЕ!$AR851,"1"&amp;ДАННЫЕ!$AR851,"00")&amp;"j"&amp;IF(ДАННЫЕ!$AM851,"1"&amp;ДАННЫЕ!$AM851,"00")&amp;"n"&amp;IF(ДАННЫЕ!$AN851,"1"&amp;ДАННЫЕ!$AN851,"00")&amp;"E"&amp;ДАННЫЕ!BI851&amp;"L"&amp;ДАННЫЕ!AO851&amp;"h"&amp;IF(ДАННЫЕ!$AU851&gt;0,1,0)&amp;"v"&amp;IF(ДАННЫЕ!$AW851&gt;0,1,0)&amp;"a"&amp;IF(ДАННЫЕ!$AS851,"1"&amp;ДАННЫЕ!$AS851,"00")&amp;"s"&amp;IF(ДАННЫЕ!$AT851,"1"&amp;ДАННЫЕ!$AT851,"00")&amp;"u"&amp;IF(ДАННЫЕ!$CJ851&gt;0,1,0)&amp;"y"&amp;B851&amp;"d"&amp;H851&amp;"e"&amp;F851&amp;G851</f>
        <v>x0w00t00f00b00g00c00i00r00m00hS00hZ00p00k00z00j00n00ELh0v0a00s00u0y0de</v>
      </c>
      <c r="L851" s="28" t="str">
        <f ca="1">ДАННЫЕ!$I851&amp;"VN"&amp;IF(ДАННЫЕ!AW851&gt;0,11,10)&amp;"CD"&amp;IF(ДАННЫЕ!BF851&gt;500,16,IF(ДАННЫЕ!BF851&gt;350,15,IF(ДАННЫЕ!BF851&gt;=200,14,IF(ДАННЫЕ!BF851&gt;=100,13,IF(ДАННЫЕ!BF851&gt;=50,12,IF(ДАННЫЕ!BF851&gt;0,11,10))))))&amp;"AR"&amp;IF(ДАННЫЕ!BX851&gt;0,1,0)&amp;"GD"&amp;B851&amp;"VV"&amp;IF(E851&gt;=5,IF(E851&lt;18,1,0),0)</f>
        <v>VN10CD10AR0GD0VV0</v>
      </c>
      <c r="M851" s="28" t="str">
        <f>ДАННЫЕ!$I851&amp;"b"&amp;ДАННЫЕ!$BI851&amp;"r"&amp;ДАННЫЕ!$BJ851&amp;"CD"&amp;IF(ДАННЫЕ!BF851&gt;0,IF(ДАННЫЕ!BF851&lt;200,1,IF(ДАННЫЕ!BF851&lt;350,2,3)),0)&amp;"h"&amp;IF(ДАННЫЕ!$BK851+ДАННЫЕ!$BL851+ДАННЫЕ!$BM851&gt;0,1,0)&amp;"x"&amp;ДАННЫЕ!$BK851&amp;"y"&amp;ДАННЫЕ!$BL851&amp;"z"&amp;ДАННЫЕ!$BM851&amp;"c"&amp;IF(ДАННЫЕ!$BK851+ДАННЫЕ!$BL851+ДАННЫЕ!$BM851=3,1,0)&amp;"a"&amp;IF(ДАННЫЕ!$BQ851+ДАННЫЕ!$BR851&gt;0,1,0)&amp;"d"&amp;ДАННЫЕ!$BQ851&amp;"v"&amp;ДАННЫЕ!$BR851&amp;"p"&amp;ДАННЫЕ!$BS851&amp;"n"&amp;ДАННЫЕ!$BU851&amp;"t"&amp;ДАННЫЕ!$BV851&amp;"o"&amp;ДАННЫЕ!$BT851&amp;"l"&amp;IF(ДАННЫЕ!$BN851&gt;0,1,0)&amp;ДАННЫЕ!$BN851&amp;"g"&amp;ДАННЫЕ!$BO851&amp;"s"&amp;ДАННЫЕ!$BP851&amp;"DZ"&amp;IF(ДАННЫЕ!B851-ДАННЫЕ!G851 &lt; 60,IF(ДАННЫЕ!B851-ДАННЫЕ!G851 &gt;= 0,1,0),0)&amp;"u"&amp;IF(ДАННЫЕ!$CJ851&gt;0,1,0)</f>
        <v>brCD0h0xyzc0a0dvpntol0gsDZ1u0</v>
      </c>
      <c r="N851" s="28" t="str">
        <f ca="1">ДАННЫЕ!$F851&amp;ДАННЫЕ!$I851&amp;"g"&amp;B851&amp;"cf"&amp;D851&amp;"a"&amp;IF(ДАННЫЕ!$BX851&gt;0,1,0)&amp;IF(ДАННЫЕ!$BF851&gt;500,1,IF(ДАННЫЕ!$BF851&gt;350,2,IF(ДАННЫЕ!$BF851&gt;=200,3,IF(ДАННЫЕ!$BF851&gt;=100,4,IF(ДАННЫЕ!$BF851&gt;=50,5,IF(ДАННЫЕ!$BF851&lt;50,6,0))))))&amp;"AR"&amp;IF(DATEDIF(ДАННЫЕ!$BX851,ДАННЫЕ!$F$1,"y")&gt;1,1,0)&amp;"VG"&amp;IF(ДАННЫЕ!$BH851="0",1,0)&amp;"o"&amp;IF(T851+ДАННЫЕ!$AF851+ДАННЫЕ!$AG851+ДАННЫЕ!$AH851+ДАННЫЕ!$AI851+ДАННЫЕ!$AJ851+ДАННЫЕ!$AP851+ДАННЫЕ!$AQ851+ДАННЫЕ!$AR851+ДАННЫЕ!$AU851+ДАННЫЕ!$AW851+ДАННЫЕ!$AS851+ДАННЫЕ!$AT851&gt;0,1,0)&amp;"x"&amp;ДАННЫЕ!$AG851&amp;"p"&amp;IF(ДАННЫЕ!$BY851&gt;0,1,0)&amp;"v"&amp;IF(ДАННЫЕ!$BZ851&gt;0,1,0)&amp;"n"&amp;ДАННЫЕ!$CA851&amp;"t"&amp;ДАННЫЕ!$AY851&amp;"k"&amp;ДАННЫЕ!$CB851&amp;"q"&amp;ДАННЫЕ!$CC851&amp;"w"&amp;ДАННЫЕ!$CD851&amp;"e"&amp;ДАННЫЕ!$CE851&amp;"m"&amp;ДАННЫЕ!$CF851&amp;"c"&amp;ДАННЫЕ!$CG851&amp;"z"&amp;ДАННЫЕ!$CH851&amp;"d"&amp;IF(H851=4,1,0)&amp;"s"&amp;IF(ДАННЫЕ!$J851=1,0,1)&amp;"u"&amp;IF(ДАННЫЕ!$CJ851&gt;0,1,0)</f>
        <v>g0cf0a06AR1VG0o0xp0v0ntkqwemczd0s1u0</v>
      </c>
      <c r="O851" s="28" t="str">
        <f>ДАННЫЕ!$I851&amp;"g"&amp;B851&amp;A851&amp;"f"&amp;P851&amp;"c"&amp;IF(ДАННЫЕ!$U851&gt;0,1,0)&amp;"s"&amp;IF(ДАННЫЕ!$Q851&gt;0,IF(YEAR(ДАННЫЕ!$F$1)=YEAR(ДАННЫЕ!$Q851),IF(MONTH(ДАННЫЕ!$F$1)=MONTH(ДАННЫЕ!$Q851),111,11),1),0)&amp;"i"&amp;IF(ДАННЫЕ!$R851+ДАННЫЕ!$S851+ДАННЫЕ!$T851=0,0,1)&amp;"h"&amp;IF(ДАННЫЕ!$P851&gt;0,1,0)&amp;"p"&amp;IF(ДАННЫЕ!$CI851&gt;0,IF(YEAR(ДАННЫЕ!$F$1)=YEAR(ДАННЫЕ!$CI851),IF(MONTH(ДАННЫЕ!$F$1)=MONTH(ДАННЫЕ!$CI851),111,11),1),0)&amp;"d"&amp;IF(ДАННЫЕ!$CJ851&gt;0,IF(YEAR(ДАННЫЕ!$F$1)=YEAR(ДАННЫЕ!$CJ851),IF(MONTH(ДАННЫЕ!$F$1)=MONTH(ДАННЫЕ!$CJ851),111,11),1),0)&amp;"o"&amp;IF(ДАННЫЕ!$CK851&gt;0,IF(MONTH(ДАННЫЕ!$F$1)=MONTH(ДАННЫЕ!$CK851),111,11),0)&amp;"v"&amp;IF(ДАННЫЕ!$BE851&gt;0,IF(MONTH(ДАННЫЕ!$F$1)=MONTH(ДАННЫЕ!$BE851),111,11),0)</f>
        <v>g00f0c0s0i0h0p0d0o0v0</v>
      </c>
      <c r="P851" s="15">
        <f t="shared" si="41"/>
        <v>0</v>
      </c>
      <c r="Q851" s="15">
        <f>IF(ДАННЫЕ!$F$1&gt;ДАННЫЕ!$N851,IF(YEAR(ДАННЫЕ!$F$1)=YEAR(ДАННЫЕ!M851),1,0),0)</f>
        <v>0</v>
      </c>
      <c r="R851" s="15">
        <f>IF(ДАННЫЕ!$F$1&gt;ДАННЫЕ!$N851,IF(YEAR(ДАННЫЕ!$F$1)=YEAR(ДАННЫЕ!N851),1,0),0)</f>
        <v>0</v>
      </c>
      <c r="S851" s="15">
        <f>IF(ДАННЫЕ!$AA851="2А",1,IF(ДАННЫЕ!$AA851="2Б",2,IF(ДАННЫЕ!$AA851="2В",3,IF(ДАННЫЕ!$AA851=3,4,IF(ДАННЫЕ!$AA851="4А",5,IF(ДАННЫЕ!$AA851="4Б",6,IF(ДАННЫЕ!$AA851="4В",7,IF(ДАННЫЕ!$AA851=5,8,0))))))))</f>
        <v>0</v>
      </c>
      <c r="T851" s="15">
        <f>IF(OR(ДАННЫЕ!$AC851=2,ДАННЫЕ!$AD851=2,ДАННЫЕ!$AE851=2),2,IF(OR(ДАННЫЕ!$AC851=1,ДАННЫЕ!$AD851=1,ДАННЫЕ!$AE851=1),1,0))</f>
        <v>0</v>
      </c>
    </row>
    <row r="852" spans="1:20" ht="15" customHeight="1" x14ac:dyDescent="0.2">
      <c r="A852" s="78">
        <f>IF(B852&gt;0,IF(MONTH(ДАННЫЕ!$F$1)=MONTH(ДАННЫЕ!$B852),1,0),0)</f>
        <v>0</v>
      </c>
      <c r="B852" s="14">
        <f>IF(ДАННЫЕ!$B852&gt;0,IF(YEAR(ДАННЫЕ!$F$1)=YEAR(ДАННЫЕ!$B852),1,0),0)</f>
        <v>0</v>
      </c>
      <c r="C852" s="14">
        <f>IF(ДАННЫЕ!$CM852&gt;0,IF(YEAR(ДАННЫЕ!$F$1)=YEAR(ДАННЫЕ!$CM852),1,0),0)</f>
        <v>0</v>
      </c>
      <c r="D852" s="14">
        <f>IF(ДАННЫЕ!$CJ852&gt;0,IF(ДАННЫЕ!$CL852&gt;ДАННЫЕ!$F$1,1,IF(ДАННЫЕ!$CL852&gt;0,0,1)),0)</f>
        <v>0</v>
      </c>
      <c r="E852" s="43" t="str">
        <f ca="1">IF(ДАННЫЕ!$F$1&gt;0,IF(ДАННЫЕ!$G852&gt;0,DATEDIF(ДАННЫЕ!$G852,ДАННЫЕ!$F$1,"y"),""),IF(ДАННЫЕ!$G852&gt;0,DATEDIF(ДАННЫЕ!$G852,TODAY(),"y"),""))</f>
        <v/>
      </c>
      <c r="F852" s="43" t="str">
        <f xml:space="preserve"> IF(ДАННЫЕ!$F852="М",IF(E852&gt;=18,IF(E852&lt;60,1,""),""),"")&amp;IF(ДАННЫЕ!$F852="Ж",IF(E852&gt;=18,IF(E852&lt;55,1,""),""),"")</f>
        <v/>
      </c>
      <c r="G852" s="43" t="str">
        <f xml:space="preserve"> IF(ДАННЫЕ!$F852="М",IF(E852&gt;=60,2,""),"")&amp;IF(ДАННЫЕ!$F852="Ж",IF(E852&gt;=55,2,""),"")</f>
        <v/>
      </c>
      <c r="H852" s="43" t="str">
        <f t="shared" ca="1" si="39"/>
        <v/>
      </c>
      <c r="I852" s="43" t="str">
        <f t="shared" ca="1" si="40"/>
        <v>03</v>
      </c>
      <c r="J852" s="28" t="str">
        <f ca="1">ДАННЫЕ!$F852&amp;H852&amp;I852&amp;ДАННЫЕ!$I852&amp;"m"&amp;IF(ДАННЫЕ!$I852&gt;0,IF(ДАННЫЕ!$J852&gt;0,0,1),"")&amp;"f"&amp;IF(ДАННЫЕ!$R852&gt;0,IF(YEAR(ДАННЫЕ!$F$1)=YEAR(ДАННЫЕ!$R852),1,0),0)&amp;"z"&amp;ДАННЫЕ!$R852&amp;"p"&amp;ДАННЫЕ!$S852&amp;"i"&amp;ДАННЫЕ!$T852&amp;"h"&amp;ДАННЫЕ!$K852&amp;"be"&amp;ДАННЫЕ!$BI852&amp;"CD"&amp;IF(ДАННЫЕ!BF852&gt;500,4,IF(ДАННЫЕ!BF852&gt;350,3,IF(ДАННЫЕ!BF852&gt;200,2,IF(ДАННЫЕ!BF852&gt;0,1,0))))&amp;"g"&amp;B852&amp;"d"&amp;H852&amp;"l"&amp;ДАННЫЕ!AT852&amp;"a"&amp;ДАННЫЕ!$V852&amp;"v"&amp;R852&amp;"k"&amp;ДАННЫЕ!$U852&amp;"s"&amp;ДАННЫЕ!$Y852&amp;"t"&amp;ДАННЫЕ!$X852&amp;"b"&amp;IF(ДАННЫЕ!$Q852&gt;1,1,0)&amp;"PP"&amp;ДАННЫЕ!Z852&amp;"c"&amp;S852&amp;"x"&amp;IF(ДАННЫЕ!$BY852&gt;0,IF(YEAR(ДАННЫЕ!$F$1)=YEAR(ДАННЫЕ!$BY852),1,0),0)&amp;"n"&amp;IF(ДАННЫЕ!$BZ852&gt;0,IF(YEAR(ДАННЫЕ!$F$1)=YEAR(ДАННЫЕ!$BZ852),1,0),0)&amp;"u"&amp;D852&amp;"z"&amp;IF(ДАННЫЕ!$CL852&gt;0,IF(YEAR(ДАННЫЕ!$F$1)&gt;YEAR(ДАННЫЕ!$CL852),11,12),0)</f>
        <v>03mf0zpihbeCD0g0dlav0kstb0PPc0x0n0u0z0</v>
      </c>
      <c r="K852" s="28" t="str">
        <f ca="1">ДАННЫЕ!$I852&amp;"x"&amp;B852&amp;"w"&amp;IF(T852+ДАННЫЕ!AD852+ДАННЫЕ!AE852+ДАННЫЕ!AF852+ДАННЫЕ!AG852+ДАННЫЕ!AH852+ДАННЫЕ!$AL852+ДАННЫЕ!AI852+ДАННЫЕ!AJ852+ДАННЫЕ!AK852+ДАННЫЕ!AP852+ДАННЫЕ!AQ852+ДАННЫЕ!AR852+ДАННЫЕ!$AM852+ДАННЫЕ!$AN852+ДАННЫЕ!AS852+ДАННЫЕ!AT852&gt;0,1,0)&amp;IF(OR(T852=2,ДАННЫЕ!AD852=2,ДАННЫЕ!AE852=2,ДАННЫЕ!AF852=2,ДАННЫЕ!AG852=2,ДАННЫЕ!AH852=2,ДАННЫЕ!$AL852=2,ДАННЫЕ!AI852=2,ДАННЫЕ!AJ852=2,ДАННЫЕ!AK852=2,ДАННЫЕ!AP852=2,ДАННЫЕ!AQ852=2,ДАННЫЕ!AR852=2,ДАННЫЕ!$AM852=2,ДАННЫЕ!$AN852=2,ДАННЫЕ!AS852=2,ДАННЫЕ!AT852=2),2,0)&amp;"t"&amp;IF(T852&gt;0,"1"&amp;T852,"00")&amp;"f"&amp;IF(ДАННЫЕ!$AC852,"1"&amp;ДАННЫЕ!$AC852,"00")&amp;"b"&amp;IF(ДАННЫЕ!$AD852,"1"&amp;ДАННЫЕ!$AD852,"00")&amp;"g"&amp;IF(ДАННЫЕ!$AF852,"1"&amp;ДАННЫЕ!$AF852,"00")&amp;"c"&amp;IF(ДАННЫЕ!$AG852,"1"&amp;ДАННЫЕ!$AG852,"00")&amp;"i"&amp;IF(ДАННЫЕ!$AH852,"1"&amp;ДАННЫЕ!$AH852,"00")&amp;"r"&amp;IF(ДАННЫЕ!$AL852,"1"&amp;ДАННЫЕ!$AL852,"00")&amp;"m"&amp;IF(ДАННЫЕ!$AI852,"1"&amp;ДАННЫЕ!$AI852,"00")&amp;"hS"&amp;IF(ДАННЫЕ!$AJ852,"1"&amp;ДАННЫЕ!$AJ852,"00")&amp;"hZ"&amp;IF(ДАННЫЕ!$AK852,"1"&amp;ДАННЫЕ!$AK852,"00")&amp;"p"&amp;IF(ДАННЫЕ!$AP852,"1"&amp;ДАННЫЕ!$AP852,"00")&amp;"k"&amp;IF(ДАННЫЕ!$AQ852,"1"&amp;ДАННЫЕ!$AQ852,"00")&amp;"z"&amp;IF(ДАННЫЕ!$AR852,"1"&amp;ДАННЫЕ!$AR852,"00")&amp;"j"&amp;IF(ДАННЫЕ!$AM852,"1"&amp;ДАННЫЕ!$AM852,"00")&amp;"n"&amp;IF(ДАННЫЕ!$AN852,"1"&amp;ДАННЫЕ!$AN852,"00")&amp;"E"&amp;ДАННЫЕ!BI852&amp;"L"&amp;ДАННЫЕ!AO852&amp;"h"&amp;IF(ДАННЫЕ!$AU852&gt;0,1,0)&amp;"v"&amp;IF(ДАННЫЕ!$AW852&gt;0,1,0)&amp;"a"&amp;IF(ДАННЫЕ!$AS852,"1"&amp;ДАННЫЕ!$AS852,"00")&amp;"s"&amp;IF(ДАННЫЕ!$AT852,"1"&amp;ДАННЫЕ!$AT852,"00")&amp;"u"&amp;IF(ДАННЫЕ!$CJ852&gt;0,1,0)&amp;"y"&amp;B852&amp;"d"&amp;H852&amp;"e"&amp;F852&amp;G852</f>
        <v>x0w00t00f00b00g00c00i00r00m00hS00hZ00p00k00z00j00n00ELh0v0a00s00u0y0de</v>
      </c>
      <c r="L852" s="28" t="str">
        <f ca="1">ДАННЫЕ!$I852&amp;"VN"&amp;IF(ДАННЫЕ!AW852&gt;0,11,10)&amp;"CD"&amp;IF(ДАННЫЕ!BF852&gt;500,16,IF(ДАННЫЕ!BF852&gt;350,15,IF(ДАННЫЕ!BF852&gt;=200,14,IF(ДАННЫЕ!BF852&gt;=100,13,IF(ДАННЫЕ!BF852&gt;=50,12,IF(ДАННЫЕ!BF852&gt;0,11,10))))))&amp;"AR"&amp;IF(ДАННЫЕ!BX852&gt;0,1,0)&amp;"GD"&amp;B852&amp;"VV"&amp;IF(E852&gt;=5,IF(E852&lt;18,1,0),0)</f>
        <v>VN10CD10AR0GD0VV0</v>
      </c>
      <c r="M852" s="28" t="str">
        <f>ДАННЫЕ!$I852&amp;"b"&amp;ДАННЫЕ!$BI852&amp;"r"&amp;ДАННЫЕ!$BJ852&amp;"CD"&amp;IF(ДАННЫЕ!BF852&gt;0,IF(ДАННЫЕ!BF852&lt;200,1,IF(ДАННЫЕ!BF852&lt;350,2,3)),0)&amp;"h"&amp;IF(ДАННЫЕ!$BK852+ДАННЫЕ!$BL852+ДАННЫЕ!$BM852&gt;0,1,0)&amp;"x"&amp;ДАННЫЕ!$BK852&amp;"y"&amp;ДАННЫЕ!$BL852&amp;"z"&amp;ДАННЫЕ!$BM852&amp;"c"&amp;IF(ДАННЫЕ!$BK852+ДАННЫЕ!$BL852+ДАННЫЕ!$BM852=3,1,0)&amp;"a"&amp;IF(ДАННЫЕ!$BQ852+ДАННЫЕ!$BR852&gt;0,1,0)&amp;"d"&amp;ДАННЫЕ!$BQ852&amp;"v"&amp;ДАННЫЕ!$BR852&amp;"p"&amp;ДАННЫЕ!$BS852&amp;"n"&amp;ДАННЫЕ!$BU852&amp;"t"&amp;ДАННЫЕ!$BV852&amp;"o"&amp;ДАННЫЕ!$BT852&amp;"l"&amp;IF(ДАННЫЕ!$BN852&gt;0,1,0)&amp;ДАННЫЕ!$BN852&amp;"g"&amp;ДАННЫЕ!$BO852&amp;"s"&amp;ДАННЫЕ!$BP852&amp;"DZ"&amp;IF(ДАННЫЕ!B852-ДАННЫЕ!G852 &lt; 60,IF(ДАННЫЕ!B852-ДАННЫЕ!G852 &gt;= 0,1,0),0)&amp;"u"&amp;IF(ДАННЫЕ!$CJ852&gt;0,1,0)</f>
        <v>brCD0h0xyzc0a0dvpntol0gsDZ1u0</v>
      </c>
      <c r="N852" s="28" t="str">
        <f ca="1">ДАННЫЕ!$F852&amp;ДАННЫЕ!$I852&amp;"g"&amp;B852&amp;"cf"&amp;D852&amp;"a"&amp;IF(ДАННЫЕ!$BX852&gt;0,1,0)&amp;IF(ДАННЫЕ!$BF852&gt;500,1,IF(ДАННЫЕ!$BF852&gt;350,2,IF(ДАННЫЕ!$BF852&gt;=200,3,IF(ДАННЫЕ!$BF852&gt;=100,4,IF(ДАННЫЕ!$BF852&gt;=50,5,IF(ДАННЫЕ!$BF852&lt;50,6,0))))))&amp;"AR"&amp;IF(DATEDIF(ДАННЫЕ!$BX852,ДАННЫЕ!$F$1,"y")&gt;1,1,0)&amp;"VG"&amp;IF(ДАННЫЕ!$BH852="0",1,0)&amp;"o"&amp;IF(T852+ДАННЫЕ!$AF852+ДАННЫЕ!$AG852+ДАННЫЕ!$AH852+ДАННЫЕ!$AI852+ДАННЫЕ!$AJ852+ДАННЫЕ!$AP852+ДАННЫЕ!$AQ852+ДАННЫЕ!$AR852+ДАННЫЕ!$AU852+ДАННЫЕ!$AW852+ДАННЫЕ!$AS852+ДАННЫЕ!$AT852&gt;0,1,0)&amp;"x"&amp;ДАННЫЕ!$AG852&amp;"p"&amp;IF(ДАННЫЕ!$BY852&gt;0,1,0)&amp;"v"&amp;IF(ДАННЫЕ!$BZ852&gt;0,1,0)&amp;"n"&amp;ДАННЫЕ!$CA852&amp;"t"&amp;ДАННЫЕ!$AY852&amp;"k"&amp;ДАННЫЕ!$CB852&amp;"q"&amp;ДАННЫЕ!$CC852&amp;"w"&amp;ДАННЫЕ!$CD852&amp;"e"&amp;ДАННЫЕ!$CE852&amp;"m"&amp;ДАННЫЕ!$CF852&amp;"c"&amp;ДАННЫЕ!$CG852&amp;"z"&amp;ДАННЫЕ!$CH852&amp;"d"&amp;IF(H852=4,1,0)&amp;"s"&amp;IF(ДАННЫЕ!$J852=1,0,1)&amp;"u"&amp;IF(ДАННЫЕ!$CJ852&gt;0,1,0)</f>
        <v>g0cf0a06AR1VG0o0xp0v0ntkqwemczd0s1u0</v>
      </c>
      <c r="O852" s="28" t="str">
        <f>ДАННЫЕ!$I852&amp;"g"&amp;B852&amp;A852&amp;"f"&amp;P852&amp;"c"&amp;IF(ДАННЫЕ!$U852&gt;0,1,0)&amp;"s"&amp;IF(ДАННЫЕ!$Q852&gt;0,IF(YEAR(ДАННЫЕ!$F$1)=YEAR(ДАННЫЕ!$Q852),IF(MONTH(ДАННЫЕ!$F$1)=MONTH(ДАННЫЕ!$Q852),111,11),1),0)&amp;"i"&amp;IF(ДАННЫЕ!$R852+ДАННЫЕ!$S852+ДАННЫЕ!$T852=0,0,1)&amp;"h"&amp;IF(ДАННЫЕ!$P852&gt;0,1,0)&amp;"p"&amp;IF(ДАННЫЕ!$CI852&gt;0,IF(YEAR(ДАННЫЕ!$F$1)=YEAR(ДАННЫЕ!$CI852),IF(MONTH(ДАННЫЕ!$F$1)=MONTH(ДАННЫЕ!$CI852),111,11),1),0)&amp;"d"&amp;IF(ДАННЫЕ!$CJ852&gt;0,IF(YEAR(ДАННЫЕ!$F$1)=YEAR(ДАННЫЕ!$CJ852),IF(MONTH(ДАННЫЕ!$F$1)=MONTH(ДАННЫЕ!$CJ852),111,11),1),0)&amp;"o"&amp;IF(ДАННЫЕ!$CK852&gt;0,IF(MONTH(ДАННЫЕ!$F$1)=MONTH(ДАННЫЕ!$CK852),111,11),0)&amp;"v"&amp;IF(ДАННЫЕ!$BE852&gt;0,IF(MONTH(ДАННЫЕ!$F$1)=MONTH(ДАННЫЕ!$BE852),111,11),0)</f>
        <v>g00f0c0s0i0h0p0d0o0v0</v>
      </c>
      <c r="P852" s="15">
        <f t="shared" si="41"/>
        <v>0</v>
      </c>
      <c r="Q852" s="15">
        <f>IF(ДАННЫЕ!$F$1&gt;ДАННЫЕ!$N852,IF(YEAR(ДАННЫЕ!$F$1)=YEAR(ДАННЫЕ!M852),1,0),0)</f>
        <v>0</v>
      </c>
      <c r="R852" s="15">
        <f>IF(ДАННЫЕ!$F$1&gt;ДАННЫЕ!$N852,IF(YEAR(ДАННЫЕ!$F$1)=YEAR(ДАННЫЕ!N852),1,0),0)</f>
        <v>0</v>
      </c>
      <c r="S852" s="15">
        <f>IF(ДАННЫЕ!$AA852="2А",1,IF(ДАННЫЕ!$AA852="2Б",2,IF(ДАННЫЕ!$AA852="2В",3,IF(ДАННЫЕ!$AA852=3,4,IF(ДАННЫЕ!$AA852="4А",5,IF(ДАННЫЕ!$AA852="4Б",6,IF(ДАННЫЕ!$AA852="4В",7,IF(ДАННЫЕ!$AA852=5,8,0))))))))</f>
        <v>0</v>
      </c>
      <c r="T852" s="15">
        <f>IF(OR(ДАННЫЕ!$AC852=2,ДАННЫЕ!$AD852=2,ДАННЫЕ!$AE852=2),2,IF(OR(ДАННЫЕ!$AC852=1,ДАННЫЕ!$AD852=1,ДАННЫЕ!$AE852=1),1,0))</f>
        <v>0</v>
      </c>
    </row>
    <row r="853" spans="1:20" ht="15" customHeight="1" x14ac:dyDescent="0.2">
      <c r="A853" s="78">
        <f>IF(B853&gt;0,IF(MONTH(ДАННЫЕ!$F$1)=MONTH(ДАННЫЕ!$B853),1,0),0)</f>
        <v>0</v>
      </c>
      <c r="B853" s="14">
        <f>IF(ДАННЫЕ!$B853&gt;0,IF(YEAR(ДАННЫЕ!$F$1)=YEAR(ДАННЫЕ!$B853),1,0),0)</f>
        <v>0</v>
      </c>
      <c r="C853" s="14">
        <f>IF(ДАННЫЕ!$CM853&gt;0,IF(YEAR(ДАННЫЕ!$F$1)=YEAR(ДАННЫЕ!$CM853),1,0),0)</f>
        <v>0</v>
      </c>
      <c r="D853" s="14">
        <f>IF(ДАННЫЕ!$CJ853&gt;0,IF(ДАННЫЕ!$CL853&gt;ДАННЫЕ!$F$1,1,IF(ДАННЫЕ!$CL853&gt;0,0,1)),0)</f>
        <v>0</v>
      </c>
      <c r="E853" s="43" t="str">
        <f ca="1">IF(ДАННЫЕ!$F$1&gt;0,IF(ДАННЫЕ!$G853&gt;0,DATEDIF(ДАННЫЕ!$G853,ДАННЫЕ!$F$1,"y"),""),IF(ДАННЫЕ!$G853&gt;0,DATEDIF(ДАННЫЕ!$G853,TODAY(),"y"),""))</f>
        <v/>
      </c>
      <c r="F853" s="43" t="str">
        <f xml:space="preserve"> IF(ДАННЫЕ!$F853="М",IF(E853&gt;=18,IF(E853&lt;60,1,""),""),"")&amp;IF(ДАННЫЕ!$F853="Ж",IF(E853&gt;=18,IF(E853&lt;55,1,""),""),"")</f>
        <v/>
      </c>
      <c r="G853" s="43" t="str">
        <f xml:space="preserve"> IF(ДАННЫЕ!$F853="М",IF(E853&gt;=60,2,""),"")&amp;IF(ДАННЫЕ!$F853="Ж",IF(E853&gt;=55,2,""),"")</f>
        <v/>
      </c>
      <c r="H853" s="43" t="str">
        <f t="shared" ca="1" si="39"/>
        <v/>
      </c>
      <c r="I853" s="43" t="str">
        <f t="shared" ca="1" si="40"/>
        <v>03</v>
      </c>
      <c r="J853" s="28" t="str">
        <f ca="1">ДАННЫЕ!$F853&amp;H853&amp;I853&amp;ДАННЫЕ!$I853&amp;"m"&amp;IF(ДАННЫЕ!$I853&gt;0,IF(ДАННЫЕ!$J853&gt;0,0,1),"")&amp;"f"&amp;IF(ДАННЫЕ!$R853&gt;0,IF(YEAR(ДАННЫЕ!$F$1)=YEAR(ДАННЫЕ!$R853),1,0),0)&amp;"z"&amp;ДАННЫЕ!$R853&amp;"p"&amp;ДАННЫЕ!$S853&amp;"i"&amp;ДАННЫЕ!$T853&amp;"h"&amp;ДАННЫЕ!$K853&amp;"be"&amp;ДАННЫЕ!$BI853&amp;"CD"&amp;IF(ДАННЫЕ!BF853&gt;500,4,IF(ДАННЫЕ!BF853&gt;350,3,IF(ДАННЫЕ!BF853&gt;200,2,IF(ДАННЫЕ!BF853&gt;0,1,0))))&amp;"g"&amp;B853&amp;"d"&amp;H853&amp;"l"&amp;ДАННЫЕ!AT853&amp;"a"&amp;ДАННЫЕ!$V853&amp;"v"&amp;R853&amp;"k"&amp;ДАННЫЕ!$U853&amp;"s"&amp;ДАННЫЕ!$Y853&amp;"t"&amp;ДАННЫЕ!$X853&amp;"b"&amp;IF(ДАННЫЕ!$Q853&gt;1,1,0)&amp;"PP"&amp;ДАННЫЕ!Z853&amp;"c"&amp;S853&amp;"x"&amp;IF(ДАННЫЕ!$BY853&gt;0,IF(YEAR(ДАННЫЕ!$F$1)=YEAR(ДАННЫЕ!$BY853),1,0),0)&amp;"n"&amp;IF(ДАННЫЕ!$BZ853&gt;0,IF(YEAR(ДАННЫЕ!$F$1)=YEAR(ДАННЫЕ!$BZ853),1,0),0)&amp;"u"&amp;D853&amp;"z"&amp;IF(ДАННЫЕ!$CL853&gt;0,IF(YEAR(ДАННЫЕ!$F$1)&gt;YEAR(ДАННЫЕ!$CL853),11,12),0)</f>
        <v>03mf0zpihbeCD0g0dlav0kstb0PPc0x0n0u0z0</v>
      </c>
      <c r="K853" s="28" t="str">
        <f ca="1">ДАННЫЕ!$I853&amp;"x"&amp;B853&amp;"w"&amp;IF(T853+ДАННЫЕ!AD853+ДАННЫЕ!AE853+ДАННЫЕ!AF853+ДАННЫЕ!AG853+ДАННЫЕ!AH853+ДАННЫЕ!$AL853+ДАННЫЕ!AI853+ДАННЫЕ!AJ853+ДАННЫЕ!AK853+ДАННЫЕ!AP853+ДАННЫЕ!AQ853+ДАННЫЕ!AR853+ДАННЫЕ!$AM853+ДАННЫЕ!$AN853+ДАННЫЕ!AS853+ДАННЫЕ!AT853&gt;0,1,0)&amp;IF(OR(T853=2,ДАННЫЕ!AD853=2,ДАННЫЕ!AE853=2,ДАННЫЕ!AF853=2,ДАННЫЕ!AG853=2,ДАННЫЕ!AH853=2,ДАННЫЕ!$AL853=2,ДАННЫЕ!AI853=2,ДАННЫЕ!AJ853=2,ДАННЫЕ!AK853=2,ДАННЫЕ!AP853=2,ДАННЫЕ!AQ853=2,ДАННЫЕ!AR853=2,ДАННЫЕ!$AM853=2,ДАННЫЕ!$AN853=2,ДАННЫЕ!AS853=2,ДАННЫЕ!AT853=2),2,0)&amp;"t"&amp;IF(T853&gt;0,"1"&amp;T853,"00")&amp;"f"&amp;IF(ДАННЫЕ!$AC853,"1"&amp;ДАННЫЕ!$AC853,"00")&amp;"b"&amp;IF(ДАННЫЕ!$AD853,"1"&amp;ДАННЫЕ!$AD853,"00")&amp;"g"&amp;IF(ДАННЫЕ!$AF853,"1"&amp;ДАННЫЕ!$AF853,"00")&amp;"c"&amp;IF(ДАННЫЕ!$AG853,"1"&amp;ДАННЫЕ!$AG853,"00")&amp;"i"&amp;IF(ДАННЫЕ!$AH853,"1"&amp;ДАННЫЕ!$AH853,"00")&amp;"r"&amp;IF(ДАННЫЕ!$AL853,"1"&amp;ДАННЫЕ!$AL853,"00")&amp;"m"&amp;IF(ДАННЫЕ!$AI853,"1"&amp;ДАННЫЕ!$AI853,"00")&amp;"hS"&amp;IF(ДАННЫЕ!$AJ853,"1"&amp;ДАННЫЕ!$AJ853,"00")&amp;"hZ"&amp;IF(ДАННЫЕ!$AK853,"1"&amp;ДАННЫЕ!$AK853,"00")&amp;"p"&amp;IF(ДАННЫЕ!$AP853,"1"&amp;ДАННЫЕ!$AP853,"00")&amp;"k"&amp;IF(ДАННЫЕ!$AQ853,"1"&amp;ДАННЫЕ!$AQ853,"00")&amp;"z"&amp;IF(ДАННЫЕ!$AR853,"1"&amp;ДАННЫЕ!$AR853,"00")&amp;"j"&amp;IF(ДАННЫЕ!$AM853,"1"&amp;ДАННЫЕ!$AM853,"00")&amp;"n"&amp;IF(ДАННЫЕ!$AN853,"1"&amp;ДАННЫЕ!$AN853,"00")&amp;"E"&amp;ДАННЫЕ!BI853&amp;"L"&amp;ДАННЫЕ!AO853&amp;"h"&amp;IF(ДАННЫЕ!$AU853&gt;0,1,0)&amp;"v"&amp;IF(ДАННЫЕ!$AW853&gt;0,1,0)&amp;"a"&amp;IF(ДАННЫЕ!$AS853,"1"&amp;ДАННЫЕ!$AS853,"00")&amp;"s"&amp;IF(ДАННЫЕ!$AT853,"1"&amp;ДАННЫЕ!$AT853,"00")&amp;"u"&amp;IF(ДАННЫЕ!$CJ853&gt;0,1,0)&amp;"y"&amp;B853&amp;"d"&amp;H853&amp;"e"&amp;F853&amp;G853</f>
        <v>x0w00t00f00b00g00c00i00r00m00hS00hZ00p00k00z00j00n00ELh0v0a00s00u0y0de</v>
      </c>
      <c r="L853" s="28" t="str">
        <f ca="1">ДАННЫЕ!$I853&amp;"VN"&amp;IF(ДАННЫЕ!AW853&gt;0,11,10)&amp;"CD"&amp;IF(ДАННЫЕ!BF853&gt;500,16,IF(ДАННЫЕ!BF853&gt;350,15,IF(ДАННЫЕ!BF853&gt;=200,14,IF(ДАННЫЕ!BF853&gt;=100,13,IF(ДАННЫЕ!BF853&gt;=50,12,IF(ДАННЫЕ!BF853&gt;0,11,10))))))&amp;"AR"&amp;IF(ДАННЫЕ!BX853&gt;0,1,0)&amp;"GD"&amp;B853&amp;"VV"&amp;IF(E853&gt;=5,IF(E853&lt;18,1,0),0)</f>
        <v>VN10CD10AR0GD0VV0</v>
      </c>
      <c r="M853" s="28" t="str">
        <f>ДАННЫЕ!$I853&amp;"b"&amp;ДАННЫЕ!$BI853&amp;"r"&amp;ДАННЫЕ!$BJ853&amp;"CD"&amp;IF(ДАННЫЕ!BF853&gt;0,IF(ДАННЫЕ!BF853&lt;200,1,IF(ДАННЫЕ!BF853&lt;350,2,3)),0)&amp;"h"&amp;IF(ДАННЫЕ!$BK853+ДАННЫЕ!$BL853+ДАННЫЕ!$BM853&gt;0,1,0)&amp;"x"&amp;ДАННЫЕ!$BK853&amp;"y"&amp;ДАННЫЕ!$BL853&amp;"z"&amp;ДАННЫЕ!$BM853&amp;"c"&amp;IF(ДАННЫЕ!$BK853+ДАННЫЕ!$BL853+ДАННЫЕ!$BM853=3,1,0)&amp;"a"&amp;IF(ДАННЫЕ!$BQ853+ДАННЫЕ!$BR853&gt;0,1,0)&amp;"d"&amp;ДАННЫЕ!$BQ853&amp;"v"&amp;ДАННЫЕ!$BR853&amp;"p"&amp;ДАННЫЕ!$BS853&amp;"n"&amp;ДАННЫЕ!$BU853&amp;"t"&amp;ДАННЫЕ!$BV853&amp;"o"&amp;ДАННЫЕ!$BT853&amp;"l"&amp;IF(ДАННЫЕ!$BN853&gt;0,1,0)&amp;ДАННЫЕ!$BN853&amp;"g"&amp;ДАННЫЕ!$BO853&amp;"s"&amp;ДАННЫЕ!$BP853&amp;"DZ"&amp;IF(ДАННЫЕ!B853-ДАННЫЕ!G853 &lt; 60,IF(ДАННЫЕ!B853-ДАННЫЕ!G853 &gt;= 0,1,0),0)&amp;"u"&amp;IF(ДАННЫЕ!$CJ853&gt;0,1,0)</f>
        <v>brCD0h0xyzc0a0dvpntol0gsDZ1u0</v>
      </c>
      <c r="N853" s="28" t="str">
        <f ca="1">ДАННЫЕ!$F853&amp;ДАННЫЕ!$I853&amp;"g"&amp;B853&amp;"cf"&amp;D853&amp;"a"&amp;IF(ДАННЫЕ!$BX853&gt;0,1,0)&amp;IF(ДАННЫЕ!$BF853&gt;500,1,IF(ДАННЫЕ!$BF853&gt;350,2,IF(ДАННЫЕ!$BF853&gt;=200,3,IF(ДАННЫЕ!$BF853&gt;=100,4,IF(ДАННЫЕ!$BF853&gt;=50,5,IF(ДАННЫЕ!$BF853&lt;50,6,0))))))&amp;"AR"&amp;IF(DATEDIF(ДАННЫЕ!$BX853,ДАННЫЕ!$F$1,"y")&gt;1,1,0)&amp;"VG"&amp;IF(ДАННЫЕ!$BH853="0",1,0)&amp;"o"&amp;IF(T853+ДАННЫЕ!$AF853+ДАННЫЕ!$AG853+ДАННЫЕ!$AH853+ДАННЫЕ!$AI853+ДАННЫЕ!$AJ853+ДАННЫЕ!$AP853+ДАННЫЕ!$AQ853+ДАННЫЕ!$AR853+ДАННЫЕ!$AU853+ДАННЫЕ!$AW853+ДАННЫЕ!$AS853+ДАННЫЕ!$AT853&gt;0,1,0)&amp;"x"&amp;ДАННЫЕ!$AG853&amp;"p"&amp;IF(ДАННЫЕ!$BY853&gt;0,1,0)&amp;"v"&amp;IF(ДАННЫЕ!$BZ853&gt;0,1,0)&amp;"n"&amp;ДАННЫЕ!$CA853&amp;"t"&amp;ДАННЫЕ!$AY853&amp;"k"&amp;ДАННЫЕ!$CB853&amp;"q"&amp;ДАННЫЕ!$CC853&amp;"w"&amp;ДАННЫЕ!$CD853&amp;"e"&amp;ДАННЫЕ!$CE853&amp;"m"&amp;ДАННЫЕ!$CF853&amp;"c"&amp;ДАННЫЕ!$CG853&amp;"z"&amp;ДАННЫЕ!$CH853&amp;"d"&amp;IF(H853=4,1,0)&amp;"s"&amp;IF(ДАННЫЕ!$J853=1,0,1)&amp;"u"&amp;IF(ДАННЫЕ!$CJ853&gt;0,1,0)</f>
        <v>g0cf0a06AR1VG0o0xp0v0ntkqwemczd0s1u0</v>
      </c>
      <c r="O853" s="28" t="str">
        <f>ДАННЫЕ!$I853&amp;"g"&amp;B853&amp;A853&amp;"f"&amp;P853&amp;"c"&amp;IF(ДАННЫЕ!$U853&gt;0,1,0)&amp;"s"&amp;IF(ДАННЫЕ!$Q853&gt;0,IF(YEAR(ДАННЫЕ!$F$1)=YEAR(ДАННЫЕ!$Q853),IF(MONTH(ДАННЫЕ!$F$1)=MONTH(ДАННЫЕ!$Q853),111,11),1),0)&amp;"i"&amp;IF(ДАННЫЕ!$R853+ДАННЫЕ!$S853+ДАННЫЕ!$T853=0,0,1)&amp;"h"&amp;IF(ДАННЫЕ!$P853&gt;0,1,0)&amp;"p"&amp;IF(ДАННЫЕ!$CI853&gt;0,IF(YEAR(ДАННЫЕ!$F$1)=YEAR(ДАННЫЕ!$CI853),IF(MONTH(ДАННЫЕ!$F$1)=MONTH(ДАННЫЕ!$CI853),111,11),1),0)&amp;"d"&amp;IF(ДАННЫЕ!$CJ853&gt;0,IF(YEAR(ДАННЫЕ!$F$1)=YEAR(ДАННЫЕ!$CJ853),IF(MONTH(ДАННЫЕ!$F$1)=MONTH(ДАННЫЕ!$CJ853),111,11),1),0)&amp;"o"&amp;IF(ДАННЫЕ!$CK853&gt;0,IF(MONTH(ДАННЫЕ!$F$1)=MONTH(ДАННЫЕ!$CK853),111,11),0)&amp;"v"&amp;IF(ДАННЫЕ!$BE853&gt;0,IF(MONTH(ДАННЫЕ!$F$1)=MONTH(ДАННЫЕ!$BE853),111,11),0)</f>
        <v>g00f0c0s0i0h0p0d0o0v0</v>
      </c>
      <c r="P853" s="15">
        <f t="shared" si="41"/>
        <v>0</v>
      </c>
      <c r="Q853" s="15">
        <f>IF(ДАННЫЕ!$F$1&gt;ДАННЫЕ!$N853,IF(YEAR(ДАННЫЕ!$F$1)=YEAR(ДАННЫЕ!M853),1,0),0)</f>
        <v>0</v>
      </c>
      <c r="R853" s="15">
        <f>IF(ДАННЫЕ!$F$1&gt;ДАННЫЕ!$N853,IF(YEAR(ДАННЫЕ!$F$1)=YEAR(ДАННЫЕ!N853),1,0),0)</f>
        <v>0</v>
      </c>
      <c r="S853" s="15">
        <f>IF(ДАННЫЕ!$AA853="2А",1,IF(ДАННЫЕ!$AA853="2Б",2,IF(ДАННЫЕ!$AA853="2В",3,IF(ДАННЫЕ!$AA853=3,4,IF(ДАННЫЕ!$AA853="4А",5,IF(ДАННЫЕ!$AA853="4Б",6,IF(ДАННЫЕ!$AA853="4В",7,IF(ДАННЫЕ!$AA853=5,8,0))))))))</f>
        <v>0</v>
      </c>
      <c r="T853" s="15">
        <f>IF(OR(ДАННЫЕ!$AC853=2,ДАННЫЕ!$AD853=2,ДАННЫЕ!$AE853=2),2,IF(OR(ДАННЫЕ!$AC853=1,ДАННЫЕ!$AD853=1,ДАННЫЕ!$AE853=1),1,0))</f>
        <v>0</v>
      </c>
    </row>
    <row r="854" spans="1:20" ht="15" customHeight="1" x14ac:dyDescent="0.2">
      <c r="A854" s="78">
        <f>IF(B854&gt;0,IF(MONTH(ДАННЫЕ!$F$1)=MONTH(ДАННЫЕ!$B854),1,0),0)</f>
        <v>0</v>
      </c>
      <c r="B854" s="14">
        <f>IF(ДАННЫЕ!$B854&gt;0,IF(YEAR(ДАННЫЕ!$F$1)=YEAR(ДАННЫЕ!$B854),1,0),0)</f>
        <v>0</v>
      </c>
      <c r="C854" s="14">
        <f>IF(ДАННЫЕ!$CM854&gt;0,IF(YEAR(ДАННЫЕ!$F$1)=YEAR(ДАННЫЕ!$CM854),1,0),0)</f>
        <v>0</v>
      </c>
      <c r="D854" s="14">
        <f>IF(ДАННЫЕ!$CJ854&gt;0,IF(ДАННЫЕ!$CL854&gt;ДАННЫЕ!$F$1,1,IF(ДАННЫЕ!$CL854&gt;0,0,1)),0)</f>
        <v>0</v>
      </c>
      <c r="E854" s="43" t="str">
        <f ca="1">IF(ДАННЫЕ!$F$1&gt;0,IF(ДАННЫЕ!$G854&gt;0,DATEDIF(ДАННЫЕ!$G854,ДАННЫЕ!$F$1,"y"),""),IF(ДАННЫЕ!$G854&gt;0,DATEDIF(ДАННЫЕ!$G854,TODAY(),"y"),""))</f>
        <v/>
      </c>
      <c r="F854" s="43" t="str">
        <f xml:space="preserve"> IF(ДАННЫЕ!$F854="М",IF(E854&gt;=18,IF(E854&lt;60,1,""),""),"")&amp;IF(ДАННЫЕ!$F854="Ж",IF(E854&gt;=18,IF(E854&lt;55,1,""),""),"")</f>
        <v/>
      </c>
      <c r="G854" s="43" t="str">
        <f xml:space="preserve"> IF(ДАННЫЕ!$F854="М",IF(E854&gt;=60,2,""),"")&amp;IF(ДАННЫЕ!$F854="Ж",IF(E854&gt;=55,2,""),"")</f>
        <v/>
      </c>
      <c r="H854" s="43" t="str">
        <f t="shared" ca="1" si="39"/>
        <v/>
      </c>
      <c r="I854" s="43" t="str">
        <f t="shared" ca="1" si="40"/>
        <v>03</v>
      </c>
      <c r="J854" s="28" t="str">
        <f ca="1">ДАННЫЕ!$F854&amp;H854&amp;I854&amp;ДАННЫЕ!$I854&amp;"m"&amp;IF(ДАННЫЕ!$I854&gt;0,IF(ДАННЫЕ!$J854&gt;0,0,1),"")&amp;"f"&amp;IF(ДАННЫЕ!$R854&gt;0,IF(YEAR(ДАННЫЕ!$F$1)=YEAR(ДАННЫЕ!$R854),1,0),0)&amp;"z"&amp;ДАННЫЕ!$R854&amp;"p"&amp;ДАННЫЕ!$S854&amp;"i"&amp;ДАННЫЕ!$T854&amp;"h"&amp;ДАННЫЕ!$K854&amp;"be"&amp;ДАННЫЕ!$BI854&amp;"CD"&amp;IF(ДАННЫЕ!BF854&gt;500,4,IF(ДАННЫЕ!BF854&gt;350,3,IF(ДАННЫЕ!BF854&gt;200,2,IF(ДАННЫЕ!BF854&gt;0,1,0))))&amp;"g"&amp;B854&amp;"d"&amp;H854&amp;"l"&amp;ДАННЫЕ!AT854&amp;"a"&amp;ДАННЫЕ!$V854&amp;"v"&amp;R854&amp;"k"&amp;ДАННЫЕ!$U854&amp;"s"&amp;ДАННЫЕ!$Y854&amp;"t"&amp;ДАННЫЕ!$X854&amp;"b"&amp;IF(ДАННЫЕ!$Q854&gt;1,1,0)&amp;"PP"&amp;ДАННЫЕ!Z854&amp;"c"&amp;S854&amp;"x"&amp;IF(ДАННЫЕ!$BY854&gt;0,IF(YEAR(ДАННЫЕ!$F$1)=YEAR(ДАННЫЕ!$BY854),1,0),0)&amp;"n"&amp;IF(ДАННЫЕ!$BZ854&gt;0,IF(YEAR(ДАННЫЕ!$F$1)=YEAR(ДАННЫЕ!$BZ854),1,0),0)&amp;"u"&amp;D854&amp;"z"&amp;IF(ДАННЫЕ!$CL854&gt;0,IF(YEAR(ДАННЫЕ!$F$1)&gt;YEAR(ДАННЫЕ!$CL854),11,12),0)</f>
        <v>03mf0zpihbeCD0g0dlav0kstb0PPc0x0n0u0z0</v>
      </c>
      <c r="K854" s="28" t="str">
        <f ca="1">ДАННЫЕ!$I854&amp;"x"&amp;B854&amp;"w"&amp;IF(T854+ДАННЫЕ!AD854+ДАННЫЕ!AE854+ДАННЫЕ!AF854+ДАННЫЕ!AG854+ДАННЫЕ!AH854+ДАННЫЕ!$AL854+ДАННЫЕ!AI854+ДАННЫЕ!AJ854+ДАННЫЕ!AK854+ДАННЫЕ!AP854+ДАННЫЕ!AQ854+ДАННЫЕ!AR854+ДАННЫЕ!$AM854+ДАННЫЕ!$AN854+ДАННЫЕ!AS854+ДАННЫЕ!AT854&gt;0,1,0)&amp;IF(OR(T854=2,ДАННЫЕ!AD854=2,ДАННЫЕ!AE854=2,ДАННЫЕ!AF854=2,ДАННЫЕ!AG854=2,ДАННЫЕ!AH854=2,ДАННЫЕ!$AL854=2,ДАННЫЕ!AI854=2,ДАННЫЕ!AJ854=2,ДАННЫЕ!AK854=2,ДАННЫЕ!AP854=2,ДАННЫЕ!AQ854=2,ДАННЫЕ!AR854=2,ДАННЫЕ!$AM854=2,ДАННЫЕ!$AN854=2,ДАННЫЕ!AS854=2,ДАННЫЕ!AT854=2),2,0)&amp;"t"&amp;IF(T854&gt;0,"1"&amp;T854,"00")&amp;"f"&amp;IF(ДАННЫЕ!$AC854,"1"&amp;ДАННЫЕ!$AC854,"00")&amp;"b"&amp;IF(ДАННЫЕ!$AD854,"1"&amp;ДАННЫЕ!$AD854,"00")&amp;"g"&amp;IF(ДАННЫЕ!$AF854,"1"&amp;ДАННЫЕ!$AF854,"00")&amp;"c"&amp;IF(ДАННЫЕ!$AG854,"1"&amp;ДАННЫЕ!$AG854,"00")&amp;"i"&amp;IF(ДАННЫЕ!$AH854,"1"&amp;ДАННЫЕ!$AH854,"00")&amp;"r"&amp;IF(ДАННЫЕ!$AL854,"1"&amp;ДАННЫЕ!$AL854,"00")&amp;"m"&amp;IF(ДАННЫЕ!$AI854,"1"&amp;ДАННЫЕ!$AI854,"00")&amp;"hS"&amp;IF(ДАННЫЕ!$AJ854,"1"&amp;ДАННЫЕ!$AJ854,"00")&amp;"hZ"&amp;IF(ДАННЫЕ!$AK854,"1"&amp;ДАННЫЕ!$AK854,"00")&amp;"p"&amp;IF(ДАННЫЕ!$AP854,"1"&amp;ДАННЫЕ!$AP854,"00")&amp;"k"&amp;IF(ДАННЫЕ!$AQ854,"1"&amp;ДАННЫЕ!$AQ854,"00")&amp;"z"&amp;IF(ДАННЫЕ!$AR854,"1"&amp;ДАННЫЕ!$AR854,"00")&amp;"j"&amp;IF(ДАННЫЕ!$AM854,"1"&amp;ДАННЫЕ!$AM854,"00")&amp;"n"&amp;IF(ДАННЫЕ!$AN854,"1"&amp;ДАННЫЕ!$AN854,"00")&amp;"E"&amp;ДАННЫЕ!BI854&amp;"L"&amp;ДАННЫЕ!AO854&amp;"h"&amp;IF(ДАННЫЕ!$AU854&gt;0,1,0)&amp;"v"&amp;IF(ДАННЫЕ!$AW854&gt;0,1,0)&amp;"a"&amp;IF(ДАННЫЕ!$AS854,"1"&amp;ДАННЫЕ!$AS854,"00")&amp;"s"&amp;IF(ДАННЫЕ!$AT854,"1"&amp;ДАННЫЕ!$AT854,"00")&amp;"u"&amp;IF(ДАННЫЕ!$CJ854&gt;0,1,0)&amp;"y"&amp;B854&amp;"d"&amp;H854&amp;"e"&amp;F854&amp;G854</f>
        <v>x0w00t00f00b00g00c00i00r00m00hS00hZ00p00k00z00j00n00ELh0v0a00s00u0y0de</v>
      </c>
      <c r="L854" s="28" t="str">
        <f ca="1">ДАННЫЕ!$I854&amp;"VN"&amp;IF(ДАННЫЕ!AW854&gt;0,11,10)&amp;"CD"&amp;IF(ДАННЫЕ!BF854&gt;500,16,IF(ДАННЫЕ!BF854&gt;350,15,IF(ДАННЫЕ!BF854&gt;=200,14,IF(ДАННЫЕ!BF854&gt;=100,13,IF(ДАННЫЕ!BF854&gt;=50,12,IF(ДАННЫЕ!BF854&gt;0,11,10))))))&amp;"AR"&amp;IF(ДАННЫЕ!BX854&gt;0,1,0)&amp;"GD"&amp;B854&amp;"VV"&amp;IF(E854&gt;=5,IF(E854&lt;18,1,0),0)</f>
        <v>VN10CD10AR0GD0VV0</v>
      </c>
      <c r="M854" s="28" t="str">
        <f>ДАННЫЕ!$I854&amp;"b"&amp;ДАННЫЕ!$BI854&amp;"r"&amp;ДАННЫЕ!$BJ854&amp;"CD"&amp;IF(ДАННЫЕ!BF854&gt;0,IF(ДАННЫЕ!BF854&lt;200,1,IF(ДАННЫЕ!BF854&lt;350,2,3)),0)&amp;"h"&amp;IF(ДАННЫЕ!$BK854+ДАННЫЕ!$BL854+ДАННЫЕ!$BM854&gt;0,1,0)&amp;"x"&amp;ДАННЫЕ!$BK854&amp;"y"&amp;ДАННЫЕ!$BL854&amp;"z"&amp;ДАННЫЕ!$BM854&amp;"c"&amp;IF(ДАННЫЕ!$BK854+ДАННЫЕ!$BL854+ДАННЫЕ!$BM854=3,1,0)&amp;"a"&amp;IF(ДАННЫЕ!$BQ854+ДАННЫЕ!$BR854&gt;0,1,0)&amp;"d"&amp;ДАННЫЕ!$BQ854&amp;"v"&amp;ДАННЫЕ!$BR854&amp;"p"&amp;ДАННЫЕ!$BS854&amp;"n"&amp;ДАННЫЕ!$BU854&amp;"t"&amp;ДАННЫЕ!$BV854&amp;"o"&amp;ДАННЫЕ!$BT854&amp;"l"&amp;IF(ДАННЫЕ!$BN854&gt;0,1,0)&amp;ДАННЫЕ!$BN854&amp;"g"&amp;ДАННЫЕ!$BO854&amp;"s"&amp;ДАННЫЕ!$BP854&amp;"DZ"&amp;IF(ДАННЫЕ!B854-ДАННЫЕ!G854 &lt; 60,IF(ДАННЫЕ!B854-ДАННЫЕ!G854 &gt;= 0,1,0),0)&amp;"u"&amp;IF(ДАННЫЕ!$CJ854&gt;0,1,0)</f>
        <v>brCD0h0xyzc0a0dvpntol0gsDZ1u0</v>
      </c>
      <c r="N854" s="28" t="str">
        <f ca="1">ДАННЫЕ!$F854&amp;ДАННЫЕ!$I854&amp;"g"&amp;B854&amp;"cf"&amp;D854&amp;"a"&amp;IF(ДАННЫЕ!$BX854&gt;0,1,0)&amp;IF(ДАННЫЕ!$BF854&gt;500,1,IF(ДАННЫЕ!$BF854&gt;350,2,IF(ДАННЫЕ!$BF854&gt;=200,3,IF(ДАННЫЕ!$BF854&gt;=100,4,IF(ДАННЫЕ!$BF854&gt;=50,5,IF(ДАННЫЕ!$BF854&lt;50,6,0))))))&amp;"AR"&amp;IF(DATEDIF(ДАННЫЕ!$BX854,ДАННЫЕ!$F$1,"y")&gt;1,1,0)&amp;"VG"&amp;IF(ДАННЫЕ!$BH854="0",1,0)&amp;"o"&amp;IF(T854+ДАННЫЕ!$AF854+ДАННЫЕ!$AG854+ДАННЫЕ!$AH854+ДАННЫЕ!$AI854+ДАННЫЕ!$AJ854+ДАННЫЕ!$AP854+ДАННЫЕ!$AQ854+ДАННЫЕ!$AR854+ДАННЫЕ!$AU854+ДАННЫЕ!$AW854+ДАННЫЕ!$AS854+ДАННЫЕ!$AT854&gt;0,1,0)&amp;"x"&amp;ДАННЫЕ!$AG854&amp;"p"&amp;IF(ДАННЫЕ!$BY854&gt;0,1,0)&amp;"v"&amp;IF(ДАННЫЕ!$BZ854&gt;0,1,0)&amp;"n"&amp;ДАННЫЕ!$CA854&amp;"t"&amp;ДАННЫЕ!$AY854&amp;"k"&amp;ДАННЫЕ!$CB854&amp;"q"&amp;ДАННЫЕ!$CC854&amp;"w"&amp;ДАННЫЕ!$CD854&amp;"e"&amp;ДАННЫЕ!$CE854&amp;"m"&amp;ДАННЫЕ!$CF854&amp;"c"&amp;ДАННЫЕ!$CG854&amp;"z"&amp;ДАННЫЕ!$CH854&amp;"d"&amp;IF(H854=4,1,0)&amp;"s"&amp;IF(ДАННЫЕ!$J854=1,0,1)&amp;"u"&amp;IF(ДАННЫЕ!$CJ854&gt;0,1,0)</f>
        <v>g0cf0a06AR1VG0o0xp0v0ntkqwemczd0s1u0</v>
      </c>
      <c r="O854" s="28" t="str">
        <f>ДАННЫЕ!$I854&amp;"g"&amp;B854&amp;A854&amp;"f"&amp;P854&amp;"c"&amp;IF(ДАННЫЕ!$U854&gt;0,1,0)&amp;"s"&amp;IF(ДАННЫЕ!$Q854&gt;0,IF(YEAR(ДАННЫЕ!$F$1)=YEAR(ДАННЫЕ!$Q854),IF(MONTH(ДАННЫЕ!$F$1)=MONTH(ДАННЫЕ!$Q854),111,11),1),0)&amp;"i"&amp;IF(ДАННЫЕ!$R854+ДАННЫЕ!$S854+ДАННЫЕ!$T854=0,0,1)&amp;"h"&amp;IF(ДАННЫЕ!$P854&gt;0,1,0)&amp;"p"&amp;IF(ДАННЫЕ!$CI854&gt;0,IF(YEAR(ДАННЫЕ!$F$1)=YEAR(ДАННЫЕ!$CI854),IF(MONTH(ДАННЫЕ!$F$1)=MONTH(ДАННЫЕ!$CI854),111,11),1),0)&amp;"d"&amp;IF(ДАННЫЕ!$CJ854&gt;0,IF(YEAR(ДАННЫЕ!$F$1)=YEAR(ДАННЫЕ!$CJ854),IF(MONTH(ДАННЫЕ!$F$1)=MONTH(ДАННЫЕ!$CJ854),111,11),1),0)&amp;"o"&amp;IF(ДАННЫЕ!$CK854&gt;0,IF(MONTH(ДАННЫЕ!$F$1)=MONTH(ДАННЫЕ!$CK854),111,11),0)&amp;"v"&amp;IF(ДАННЫЕ!$BE854&gt;0,IF(MONTH(ДАННЫЕ!$F$1)=MONTH(ДАННЫЕ!$BE854),111,11),0)</f>
        <v>g00f0c0s0i0h0p0d0o0v0</v>
      </c>
      <c r="P854" s="15">
        <f t="shared" si="41"/>
        <v>0</v>
      </c>
      <c r="Q854" s="15">
        <f>IF(ДАННЫЕ!$F$1&gt;ДАННЫЕ!$N854,IF(YEAR(ДАННЫЕ!$F$1)=YEAR(ДАННЫЕ!M854),1,0),0)</f>
        <v>0</v>
      </c>
      <c r="R854" s="15">
        <f>IF(ДАННЫЕ!$F$1&gt;ДАННЫЕ!$N854,IF(YEAR(ДАННЫЕ!$F$1)=YEAR(ДАННЫЕ!N854),1,0),0)</f>
        <v>0</v>
      </c>
      <c r="S854" s="15">
        <f>IF(ДАННЫЕ!$AA854="2А",1,IF(ДАННЫЕ!$AA854="2Б",2,IF(ДАННЫЕ!$AA854="2В",3,IF(ДАННЫЕ!$AA854=3,4,IF(ДАННЫЕ!$AA854="4А",5,IF(ДАННЫЕ!$AA854="4Б",6,IF(ДАННЫЕ!$AA854="4В",7,IF(ДАННЫЕ!$AA854=5,8,0))))))))</f>
        <v>0</v>
      </c>
      <c r="T854" s="15">
        <f>IF(OR(ДАННЫЕ!$AC854=2,ДАННЫЕ!$AD854=2,ДАННЫЕ!$AE854=2),2,IF(OR(ДАННЫЕ!$AC854=1,ДАННЫЕ!$AD854=1,ДАННЫЕ!$AE854=1),1,0))</f>
        <v>0</v>
      </c>
    </row>
    <row r="855" spans="1:20" ht="15" customHeight="1" x14ac:dyDescent="0.2">
      <c r="A855" s="78">
        <f>IF(B855&gt;0,IF(MONTH(ДАННЫЕ!$F$1)=MONTH(ДАННЫЕ!$B855),1,0),0)</f>
        <v>0</v>
      </c>
      <c r="B855" s="14">
        <f>IF(ДАННЫЕ!$B855&gt;0,IF(YEAR(ДАННЫЕ!$F$1)=YEAR(ДАННЫЕ!$B855),1,0),0)</f>
        <v>0</v>
      </c>
      <c r="C855" s="14">
        <f>IF(ДАННЫЕ!$CM855&gt;0,IF(YEAR(ДАННЫЕ!$F$1)=YEAR(ДАННЫЕ!$CM855),1,0),0)</f>
        <v>0</v>
      </c>
      <c r="D855" s="14">
        <f>IF(ДАННЫЕ!$CJ855&gt;0,IF(ДАННЫЕ!$CL855&gt;ДАННЫЕ!$F$1,1,IF(ДАННЫЕ!$CL855&gt;0,0,1)),0)</f>
        <v>0</v>
      </c>
      <c r="E855" s="43" t="str">
        <f ca="1">IF(ДАННЫЕ!$F$1&gt;0,IF(ДАННЫЕ!$G855&gt;0,DATEDIF(ДАННЫЕ!$G855,ДАННЫЕ!$F$1,"y"),""),IF(ДАННЫЕ!$G855&gt;0,DATEDIF(ДАННЫЕ!$G855,TODAY(),"y"),""))</f>
        <v/>
      </c>
      <c r="F855" s="43" t="str">
        <f xml:space="preserve"> IF(ДАННЫЕ!$F855="М",IF(E855&gt;=18,IF(E855&lt;60,1,""),""),"")&amp;IF(ДАННЫЕ!$F855="Ж",IF(E855&gt;=18,IF(E855&lt;55,1,""),""),"")</f>
        <v/>
      </c>
      <c r="G855" s="43" t="str">
        <f xml:space="preserve"> IF(ДАННЫЕ!$F855="М",IF(E855&gt;=60,2,""),"")&amp;IF(ДАННЫЕ!$F855="Ж",IF(E855&gt;=55,2,""),"")</f>
        <v/>
      </c>
      <c r="H855" s="43" t="str">
        <f t="shared" ca="1" si="39"/>
        <v/>
      </c>
      <c r="I855" s="43" t="str">
        <f t="shared" ca="1" si="40"/>
        <v>03</v>
      </c>
      <c r="J855" s="28" t="str">
        <f ca="1">ДАННЫЕ!$F855&amp;H855&amp;I855&amp;ДАННЫЕ!$I855&amp;"m"&amp;IF(ДАННЫЕ!$I855&gt;0,IF(ДАННЫЕ!$J855&gt;0,0,1),"")&amp;"f"&amp;IF(ДАННЫЕ!$R855&gt;0,IF(YEAR(ДАННЫЕ!$F$1)=YEAR(ДАННЫЕ!$R855),1,0),0)&amp;"z"&amp;ДАННЫЕ!$R855&amp;"p"&amp;ДАННЫЕ!$S855&amp;"i"&amp;ДАННЫЕ!$T855&amp;"h"&amp;ДАННЫЕ!$K855&amp;"be"&amp;ДАННЫЕ!$BI855&amp;"CD"&amp;IF(ДАННЫЕ!BF855&gt;500,4,IF(ДАННЫЕ!BF855&gt;350,3,IF(ДАННЫЕ!BF855&gt;200,2,IF(ДАННЫЕ!BF855&gt;0,1,0))))&amp;"g"&amp;B855&amp;"d"&amp;H855&amp;"l"&amp;ДАННЫЕ!AT855&amp;"a"&amp;ДАННЫЕ!$V855&amp;"v"&amp;R855&amp;"k"&amp;ДАННЫЕ!$U855&amp;"s"&amp;ДАННЫЕ!$Y855&amp;"t"&amp;ДАННЫЕ!$X855&amp;"b"&amp;IF(ДАННЫЕ!$Q855&gt;1,1,0)&amp;"PP"&amp;ДАННЫЕ!Z855&amp;"c"&amp;S855&amp;"x"&amp;IF(ДАННЫЕ!$BY855&gt;0,IF(YEAR(ДАННЫЕ!$F$1)=YEAR(ДАННЫЕ!$BY855),1,0),0)&amp;"n"&amp;IF(ДАННЫЕ!$BZ855&gt;0,IF(YEAR(ДАННЫЕ!$F$1)=YEAR(ДАННЫЕ!$BZ855),1,0),0)&amp;"u"&amp;D855&amp;"z"&amp;IF(ДАННЫЕ!$CL855&gt;0,IF(YEAR(ДАННЫЕ!$F$1)&gt;YEAR(ДАННЫЕ!$CL855),11,12),0)</f>
        <v>03mf0zpihbeCD0g0dlav0kstb0PPc0x0n0u0z0</v>
      </c>
      <c r="K855" s="28" t="str">
        <f ca="1">ДАННЫЕ!$I855&amp;"x"&amp;B855&amp;"w"&amp;IF(T855+ДАННЫЕ!AD855+ДАННЫЕ!AE855+ДАННЫЕ!AF855+ДАННЫЕ!AG855+ДАННЫЕ!AH855+ДАННЫЕ!$AL855+ДАННЫЕ!AI855+ДАННЫЕ!AJ855+ДАННЫЕ!AK855+ДАННЫЕ!AP855+ДАННЫЕ!AQ855+ДАННЫЕ!AR855+ДАННЫЕ!$AM855+ДАННЫЕ!$AN855+ДАННЫЕ!AS855+ДАННЫЕ!AT855&gt;0,1,0)&amp;IF(OR(T855=2,ДАННЫЕ!AD855=2,ДАННЫЕ!AE855=2,ДАННЫЕ!AF855=2,ДАННЫЕ!AG855=2,ДАННЫЕ!AH855=2,ДАННЫЕ!$AL855=2,ДАННЫЕ!AI855=2,ДАННЫЕ!AJ855=2,ДАННЫЕ!AK855=2,ДАННЫЕ!AP855=2,ДАННЫЕ!AQ855=2,ДАННЫЕ!AR855=2,ДАННЫЕ!$AM855=2,ДАННЫЕ!$AN855=2,ДАННЫЕ!AS855=2,ДАННЫЕ!AT855=2),2,0)&amp;"t"&amp;IF(T855&gt;0,"1"&amp;T855,"00")&amp;"f"&amp;IF(ДАННЫЕ!$AC855,"1"&amp;ДАННЫЕ!$AC855,"00")&amp;"b"&amp;IF(ДАННЫЕ!$AD855,"1"&amp;ДАННЫЕ!$AD855,"00")&amp;"g"&amp;IF(ДАННЫЕ!$AF855,"1"&amp;ДАННЫЕ!$AF855,"00")&amp;"c"&amp;IF(ДАННЫЕ!$AG855,"1"&amp;ДАННЫЕ!$AG855,"00")&amp;"i"&amp;IF(ДАННЫЕ!$AH855,"1"&amp;ДАННЫЕ!$AH855,"00")&amp;"r"&amp;IF(ДАННЫЕ!$AL855,"1"&amp;ДАННЫЕ!$AL855,"00")&amp;"m"&amp;IF(ДАННЫЕ!$AI855,"1"&amp;ДАННЫЕ!$AI855,"00")&amp;"hS"&amp;IF(ДАННЫЕ!$AJ855,"1"&amp;ДАННЫЕ!$AJ855,"00")&amp;"hZ"&amp;IF(ДАННЫЕ!$AK855,"1"&amp;ДАННЫЕ!$AK855,"00")&amp;"p"&amp;IF(ДАННЫЕ!$AP855,"1"&amp;ДАННЫЕ!$AP855,"00")&amp;"k"&amp;IF(ДАННЫЕ!$AQ855,"1"&amp;ДАННЫЕ!$AQ855,"00")&amp;"z"&amp;IF(ДАННЫЕ!$AR855,"1"&amp;ДАННЫЕ!$AR855,"00")&amp;"j"&amp;IF(ДАННЫЕ!$AM855,"1"&amp;ДАННЫЕ!$AM855,"00")&amp;"n"&amp;IF(ДАННЫЕ!$AN855,"1"&amp;ДАННЫЕ!$AN855,"00")&amp;"E"&amp;ДАННЫЕ!BI855&amp;"L"&amp;ДАННЫЕ!AO855&amp;"h"&amp;IF(ДАННЫЕ!$AU855&gt;0,1,0)&amp;"v"&amp;IF(ДАННЫЕ!$AW855&gt;0,1,0)&amp;"a"&amp;IF(ДАННЫЕ!$AS855,"1"&amp;ДАННЫЕ!$AS855,"00")&amp;"s"&amp;IF(ДАННЫЕ!$AT855,"1"&amp;ДАННЫЕ!$AT855,"00")&amp;"u"&amp;IF(ДАННЫЕ!$CJ855&gt;0,1,0)&amp;"y"&amp;B855&amp;"d"&amp;H855&amp;"e"&amp;F855&amp;G855</f>
        <v>x0w00t00f00b00g00c00i00r00m00hS00hZ00p00k00z00j00n00ELh0v0a00s00u0y0de</v>
      </c>
      <c r="L855" s="28" t="str">
        <f ca="1">ДАННЫЕ!$I855&amp;"VN"&amp;IF(ДАННЫЕ!AW855&gt;0,11,10)&amp;"CD"&amp;IF(ДАННЫЕ!BF855&gt;500,16,IF(ДАННЫЕ!BF855&gt;350,15,IF(ДАННЫЕ!BF855&gt;=200,14,IF(ДАННЫЕ!BF855&gt;=100,13,IF(ДАННЫЕ!BF855&gt;=50,12,IF(ДАННЫЕ!BF855&gt;0,11,10))))))&amp;"AR"&amp;IF(ДАННЫЕ!BX855&gt;0,1,0)&amp;"GD"&amp;B855&amp;"VV"&amp;IF(E855&gt;=5,IF(E855&lt;18,1,0),0)</f>
        <v>VN10CD10AR0GD0VV0</v>
      </c>
      <c r="M855" s="28" t="str">
        <f>ДАННЫЕ!$I855&amp;"b"&amp;ДАННЫЕ!$BI855&amp;"r"&amp;ДАННЫЕ!$BJ855&amp;"CD"&amp;IF(ДАННЫЕ!BF855&gt;0,IF(ДАННЫЕ!BF855&lt;200,1,IF(ДАННЫЕ!BF855&lt;350,2,3)),0)&amp;"h"&amp;IF(ДАННЫЕ!$BK855+ДАННЫЕ!$BL855+ДАННЫЕ!$BM855&gt;0,1,0)&amp;"x"&amp;ДАННЫЕ!$BK855&amp;"y"&amp;ДАННЫЕ!$BL855&amp;"z"&amp;ДАННЫЕ!$BM855&amp;"c"&amp;IF(ДАННЫЕ!$BK855+ДАННЫЕ!$BL855+ДАННЫЕ!$BM855=3,1,0)&amp;"a"&amp;IF(ДАННЫЕ!$BQ855+ДАННЫЕ!$BR855&gt;0,1,0)&amp;"d"&amp;ДАННЫЕ!$BQ855&amp;"v"&amp;ДАННЫЕ!$BR855&amp;"p"&amp;ДАННЫЕ!$BS855&amp;"n"&amp;ДАННЫЕ!$BU855&amp;"t"&amp;ДАННЫЕ!$BV855&amp;"o"&amp;ДАННЫЕ!$BT855&amp;"l"&amp;IF(ДАННЫЕ!$BN855&gt;0,1,0)&amp;ДАННЫЕ!$BN855&amp;"g"&amp;ДАННЫЕ!$BO855&amp;"s"&amp;ДАННЫЕ!$BP855&amp;"DZ"&amp;IF(ДАННЫЕ!B855-ДАННЫЕ!G855 &lt; 60,IF(ДАННЫЕ!B855-ДАННЫЕ!G855 &gt;= 0,1,0),0)&amp;"u"&amp;IF(ДАННЫЕ!$CJ855&gt;0,1,0)</f>
        <v>brCD0h0xyzc0a0dvpntol0gsDZ1u0</v>
      </c>
      <c r="N855" s="28" t="str">
        <f ca="1">ДАННЫЕ!$F855&amp;ДАННЫЕ!$I855&amp;"g"&amp;B855&amp;"cf"&amp;D855&amp;"a"&amp;IF(ДАННЫЕ!$BX855&gt;0,1,0)&amp;IF(ДАННЫЕ!$BF855&gt;500,1,IF(ДАННЫЕ!$BF855&gt;350,2,IF(ДАННЫЕ!$BF855&gt;=200,3,IF(ДАННЫЕ!$BF855&gt;=100,4,IF(ДАННЫЕ!$BF855&gt;=50,5,IF(ДАННЫЕ!$BF855&lt;50,6,0))))))&amp;"AR"&amp;IF(DATEDIF(ДАННЫЕ!$BX855,ДАННЫЕ!$F$1,"y")&gt;1,1,0)&amp;"VG"&amp;IF(ДАННЫЕ!$BH855="0",1,0)&amp;"o"&amp;IF(T855+ДАННЫЕ!$AF855+ДАННЫЕ!$AG855+ДАННЫЕ!$AH855+ДАННЫЕ!$AI855+ДАННЫЕ!$AJ855+ДАННЫЕ!$AP855+ДАННЫЕ!$AQ855+ДАННЫЕ!$AR855+ДАННЫЕ!$AU855+ДАННЫЕ!$AW855+ДАННЫЕ!$AS855+ДАННЫЕ!$AT855&gt;0,1,0)&amp;"x"&amp;ДАННЫЕ!$AG855&amp;"p"&amp;IF(ДАННЫЕ!$BY855&gt;0,1,0)&amp;"v"&amp;IF(ДАННЫЕ!$BZ855&gt;0,1,0)&amp;"n"&amp;ДАННЫЕ!$CA855&amp;"t"&amp;ДАННЫЕ!$AY855&amp;"k"&amp;ДАННЫЕ!$CB855&amp;"q"&amp;ДАННЫЕ!$CC855&amp;"w"&amp;ДАННЫЕ!$CD855&amp;"e"&amp;ДАННЫЕ!$CE855&amp;"m"&amp;ДАННЫЕ!$CF855&amp;"c"&amp;ДАННЫЕ!$CG855&amp;"z"&amp;ДАННЫЕ!$CH855&amp;"d"&amp;IF(H855=4,1,0)&amp;"s"&amp;IF(ДАННЫЕ!$J855=1,0,1)&amp;"u"&amp;IF(ДАННЫЕ!$CJ855&gt;0,1,0)</f>
        <v>g0cf0a06AR1VG0o0xp0v0ntkqwemczd0s1u0</v>
      </c>
      <c r="O855" s="28" t="str">
        <f>ДАННЫЕ!$I855&amp;"g"&amp;B855&amp;A855&amp;"f"&amp;P855&amp;"c"&amp;IF(ДАННЫЕ!$U855&gt;0,1,0)&amp;"s"&amp;IF(ДАННЫЕ!$Q855&gt;0,IF(YEAR(ДАННЫЕ!$F$1)=YEAR(ДАННЫЕ!$Q855),IF(MONTH(ДАННЫЕ!$F$1)=MONTH(ДАННЫЕ!$Q855),111,11),1),0)&amp;"i"&amp;IF(ДАННЫЕ!$R855+ДАННЫЕ!$S855+ДАННЫЕ!$T855=0,0,1)&amp;"h"&amp;IF(ДАННЫЕ!$P855&gt;0,1,0)&amp;"p"&amp;IF(ДАННЫЕ!$CI855&gt;0,IF(YEAR(ДАННЫЕ!$F$1)=YEAR(ДАННЫЕ!$CI855),IF(MONTH(ДАННЫЕ!$F$1)=MONTH(ДАННЫЕ!$CI855),111,11),1),0)&amp;"d"&amp;IF(ДАННЫЕ!$CJ855&gt;0,IF(YEAR(ДАННЫЕ!$F$1)=YEAR(ДАННЫЕ!$CJ855),IF(MONTH(ДАННЫЕ!$F$1)=MONTH(ДАННЫЕ!$CJ855),111,11),1),0)&amp;"o"&amp;IF(ДАННЫЕ!$CK855&gt;0,IF(MONTH(ДАННЫЕ!$F$1)=MONTH(ДАННЫЕ!$CK855),111,11),0)&amp;"v"&amp;IF(ДАННЫЕ!$BE855&gt;0,IF(MONTH(ДАННЫЕ!$F$1)=MONTH(ДАННЫЕ!$BE855),111,11),0)</f>
        <v>g00f0c0s0i0h0p0d0o0v0</v>
      </c>
      <c r="P855" s="15">
        <f t="shared" si="41"/>
        <v>0</v>
      </c>
      <c r="Q855" s="15">
        <f>IF(ДАННЫЕ!$F$1&gt;ДАННЫЕ!$N855,IF(YEAR(ДАННЫЕ!$F$1)=YEAR(ДАННЫЕ!M855),1,0),0)</f>
        <v>0</v>
      </c>
      <c r="R855" s="15">
        <f>IF(ДАННЫЕ!$F$1&gt;ДАННЫЕ!$N855,IF(YEAR(ДАННЫЕ!$F$1)=YEAR(ДАННЫЕ!N855),1,0),0)</f>
        <v>0</v>
      </c>
      <c r="S855" s="15">
        <f>IF(ДАННЫЕ!$AA855="2А",1,IF(ДАННЫЕ!$AA855="2Б",2,IF(ДАННЫЕ!$AA855="2В",3,IF(ДАННЫЕ!$AA855=3,4,IF(ДАННЫЕ!$AA855="4А",5,IF(ДАННЫЕ!$AA855="4Б",6,IF(ДАННЫЕ!$AA855="4В",7,IF(ДАННЫЕ!$AA855=5,8,0))))))))</f>
        <v>0</v>
      </c>
      <c r="T855" s="15">
        <f>IF(OR(ДАННЫЕ!$AC855=2,ДАННЫЕ!$AD855=2,ДАННЫЕ!$AE855=2),2,IF(OR(ДАННЫЕ!$AC855=1,ДАННЫЕ!$AD855=1,ДАННЫЕ!$AE855=1),1,0))</f>
        <v>0</v>
      </c>
    </row>
    <row r="856" spans="1:20" ht="15" customHeight="1" x14ac:dyDescent="0.2">
      <c r="A856" s="78">
        <f>IF(B856&gt;0,IF(MONTH(ДАННЫЕ!$F$1)=MONTH(ДАННЫЕ!$B856),1,0),0)</f>
        <v>0</v>
      </c>
      <c r="B856" s="14">
        <f>IF(ДАННЫЕ!$B856&gt;0,IF(YEAR(ДАННЫЕ!$F$1)=YEAR(ДАННЫЕ!$B856),1,0),0)</f>
        <v>0</v>
      </c>
      <c r="C856" s="14">
        <f>IF(ДАННЫЕ!$CM856&gt;0,IF(YEAR(ДАННЫЕ!$F$1)=YEAR(ДАННЫЕ!$CM856),1,0),0)</f>
        <v>0</v>
      </c>
      <c r="D856" s="14">
        <f>IF(ДАННЫЕ!$CJ856&gt;0,IF(ДАННЫЕ!$CL856&gt;ДАННЫЕ!$F$1,1,IF(ДАННЫЕ!$CL856&gt;0,0,1)),0)</f>
        <v>0</v>
      </c>
      <c r="E856" s="43" t="str">
        <f ca="1">IF(ДАННЫЕ!$F$1&gt;0,IF(ДАННЫЕ!$G856&gt;0,DATEDIF(ДАННЫЕ!$G856,ДАННЫЕ!$F$1,"y"),""),IF(ДАННЫЕ!$G856&gt;0,DATEDIF(ДАННЫЕ!$G856,TODAY(),"y"),""))</f>
        <v/>
      </c>
      <c r="F856" s="43" t="str">
        <f xml:space="preserve"> IF(ДАННЫЕ!$F856="М",IF(E856&gt;=18,IF(E856&lt;60,1,""),""),"")&amp;IF(ДАННЫЕ!$F856="Ж",IF(E856&gt;=18,IF(E856&lt;55,1,""),""),"")</f>
        <v/>
      </c>
      <c r="G856" s="43" t="str">
        <f xml:space="preserve"> IF(ДАННЫЕ!$F856="М",IF(E856&gt;=60,2,""),"")&amp;IF(ДАННЫЕ!$F856="Ж",IF(E856&gt;=55,2,""),"")</f>
        <v/>
      </c>
      <c r="H856" s="43" t="str">
        <f t="shared" ca="1" si="39"/>
        <v/>
      </c>
      <c r="I856" s="43" t="str">
        <f t="shared" ca="1" si="40"/>
        <v>03</v>
      </c>
      <c r="J856" s="28" t="str">
        <f ca="1">ДАННЫЕ!$F856&amp;H856&amp;I856&amp;ДАННЫЕ!$I856&amp;"m"&amp;IF(ДАННЫЕ!$I856&gt;0,IF(ДАННЫЕ!$J856&gt;0,0,1),"")&amp;"f"&amp;IF(ДАННЫЕ!$R856&gt;0,IF(YEAR(ДАННЫЕ!$F$1)=YEAR(ДАННЫЕ!$R856),1,0),0)&amp;"z"&amp;ДАННЫЕ!$R856&amp;"p"&amp;ДАННЫЕ!$S856&amp;"i"&amp;ДАННЫЕ!$T856&amp;"h"&amp;ДАННЫЕ!$K856&amp;"be"&amp;ДАННЫЕ!$BI856&amp;"CD"&amp;IF(ДАННЫЕ!BF856&gt;500,4,IF(ДАННЫЕ!BF856&gt;350,3,IF(ДАННЫЕ!BF856&gt;200,2,IF(ДАННЫЕ!BF856&gt;0,1,0))))&amp;"g"&amp;B856&amp;"d"&amp;H856&amp;"l"&amp;ДАННЫЕ!AT856&amp;"a"&amp;ДАННЫЕ!$V856&amp;"v"&amp;R856&amp;"k"&amp;ДАННЫЕ!$U856&amp;"s"&amp;ДАННЫЕ!$Y856&amp;"t"&amp;ДАННЫЕ!$X856&amp;"b"&amp;IF(ДАННЫЕ!$Q856&gt;1,1,0)&amp;"PP"&amp;ДАННЫЕ!Z856&amp;"c"&amp;S856&amp;"x"&amp;IF(ДАННЫЕ!$BY856&gt;0,IF(YEAR(ДАННЫЕ!$F$1)=YEAR(ДАННЫЕ!$BY856),1,0),0)&amp;"n"&amp;IF(ДАННЫЕ!$BZ856&gt;0,IF(YEAR(ДАННЫЕ!$F$1)=YEAR(ДАННЫЕ!$BZ856),1,0),0)&amp;"u"&amp;D856&amp;"z"&amp;IF(ДАННЫЕ!$CL856&gt;0,IF(YEAR(ДАННЫЕ!$F$1)&gt;YEAR(ДАННЫЕ!$CL856),11,12),0)</f>
        <v>03mf0zpihbeCD0g0dlav0kstb0PPc0x0n0u0z0</v>
      </c>
      <c r="K856" s="28" t="str">
        <f ca="1">ДАННЫЕ!$I856&amp;"x"&amp;B856&amp;"w"&amp;IF(T856+ДАННЫЕ!AD856+ДАННЫЕ!AE856+ДАННЫЕ!AF856+ДАННЫЕ!AG856+ДАННЫЕ!AH856+ДАННЫЕ!$AL856+ДАННЫЕ!AI856+ДАННЫЕ!AJ856+ДАННЫЕ!AK856+ДАННЫЕ!AP856+ДАННЫЕ!AQ856+ДАННЫЕ!AR856+ДАННЫЕ!$AM856+ДАННЫЕ!$AN856+ДАННЫЕ!AS856+ДАННЫЕ!AT856&gt;0,1,0)&amp;IF(OR(T856=2,ДАННЫЕ!AD856=2,ДАННЫЕ!AE856=2,ДАННЫЕ!AF856=2,ДАННЫЕ!AG856=2,ДАННЫЕ!AH856=2,ДАННЫЕ!$AL856=2,ДАННЫЕ!AI856=2,ДАННЫЕ!AJ856=2,ДАННЫЕ!AK856=2,ДАННЫЕ!AP856=2,ДАННЫЕ!AQ856=2,ДАННЫЕ!AR856=2,ДАННЫЕ!$AM856=2,ДАННЫЕ!$AN856=2,ДАННЫЕ!AS856=2,ДАННЫЕ!AT856=2),2,0)&amp;"t"&amp;IF(T856&gt;0,"1"&amp;T856,"00")&amp;"f"&amp;IF(ДАННЫЕ!$AC856,"1"&amp;ДАННЫЕ!$AC856,"00")&amp;"b"&amp;IF(ДАННЫЕ!$AD856,"1"&amp;ДАННЫЕ!$AD856,"00")&amp;"g"&amp;IF(ДАННЫЕ!$AF856,"1"&amp;ДАННЫЕ!$AF856,"00")&amp;"c"&amp;IF(ДАННЫЕ!$AG856,"1"&amp;ДАННЫЕ!$AG856,"00")&amp;"i"&amp;IF(ДАННЫЕ!$AH856,"1"&amp;ДАННЫЕ!$AH856,"00")&amp;"r"&amp;IF(ДАННЫЕ!$AL856,"1"&amp;ДАННЫЕ!$AL856,"00")&amp;"m"&amp;IF(ДАННЫЕ!$AI856,"1"&amp;ДАННЫЕ!$AI856,"00")&amp;"hS"&amp;IF(ДАННЫЕ!$AJ856,"1"&amp;ДАННЫЕ!$AJ856,"00")&amp;"hZ"&amp;IF(ДАННЫЕ!$AK856,"1"&amp;ДАННЫЕ!$AK856,"00")&amp;"p"&amp;IF(ДАННЫЕ!$AP856,"1"&amp;ДАННЫЕ!$AP856,"00")&amp;"k"&amp;IF(ДАННЫЕ!$AQ856,"1"&amp;ДАННЫЕ!$AQ856,"00")&amp;"z"&amp;IF(ДАННЫЕ!$AR856,"1"&amp;ДАННЫЕ!$AR856,"00")&amp;"j"&amp;IF(ДАННЫЕ!$AM856,"1"&amp;ДАННЫЕ!$AM856,"00")&amp;"n"&amp;IF(ДАННЫЕ!$AN856,"1"&amp;ДАННЫЕ!$AN856,"00")&amp;"E"&amp;ДАННЫЕ!BI856&amp;"L"&amp;ДАННЫЕ!AO856&amp;"h"&amp;IF(ДАННЫЕ!$AU856&gt;0,1,0)&amp;"v"&amp;IF(ДАННЫЕ!$AW856&gt;0,1,0)&amp;"a"&amp;IF(ДАННЫЕ!$AS856,"1"&amp;ДАННЫЕ!$AS856,"00")&amp;"s"&amp;IF(ДАННЫЕ!$AT856,"1"&amp;ДАННЫЕ!$AT856,"00")&amp;"u"&amp;IF(ДАННЫЕ!$CJ856&gt;0,1,0)&amp;"y"&amp;B856&amp;"d"&amp;H856&amp;"e"&amp;F856&amp;G856</f>
        <v>x0w00t00f00b00g00c00i00r00m00hS00hZ00p00k00z00j00n00ELh0v0a00s00u0y0de</v>
      </c>
      <c r="L856" s="28" t="str">
        <f ca="1">ДАННЫЕ!$I856&amp;"VN"&amp;IF(ДАННЫЕ!AW856&gt;0,11,10)&amp;"CD"&amp;IF(ДАННЫЕ!BF856&gt;500,16,IF(ДАННЫЕ!BF856&gt;350,15,IF(ДАННЫЕ!BF856&gt;=200,14,IF(ДАННЫЕ!BF856&gt;=100,13,IF(ДАННЫЕ!BF856&gt;=50,12,IF(ДАННЫЕ!BF856&gt;0,11,10))))))&amp;"AR"&amp;IF(ДАННЫЕ!BX856&gt;0,1,0)&amp;"GD"&amp;B856&amp;"VV"&amp;IF(E856&gt;=5,IF(E856&lt;18,1,0),0)</f>
        <v>VN10CD10AR0GD0VV0</v>
      </c>
      <c r="M856" s="28" t="str">
        <f>ДАННЫЕ!$I856&amp;"b"&amp;ДАННЫЕ!$BI856&amp;"r"&amp;ДАННЫЕ!$BJ856&amp;"CD"&amp;IF(ДАННЫЕ!BF856&gt;0,IF(ДАННЫЕ!BF856&lt;200,1,IF(ДАННЫЕ!BF856&lt;350,2,3)),0)&amp;"h"&amp;IF(ДАННЫЕ!$BK856+ДАННЫЕ!$BL856+ДАННЫЕ!$BM856&gt;0,1,0)&amp;"x"&amp;ДАННЫЕ!$BK856&amp;"y"&amp;ДАННЫЕ!$BL856&amp;"z"&amp;ДАННЫЕ!$BM856&amp;"c"&amp;IF(ДАННЫЕ!$BK856+ДАННЫЕ!$BL856+ДАННЫЕ!$BM856=3,1,0)&amp;"a"&amp;IF(ДАННЫЕ!$BQ856+ДАННЫЕ!$BR856&gt;0,1,0)&amp;"d"&amp;ДАННЫЕ!$BQ856&amp;"v"&amp;ДАННЫЕ!$BR856&amp;"p"&amp;ДАННЫЕ!$BS856&amp;"n"&amp;ДАННЫЕ!$BU856&amp;"t"&amp;ДАННЫЕ!$BV856&amp;"o"&amp;ДАННЫЕ!$BT856&amp;"l"&amp;IF(ДАННЫЕ!$BN856&gt;0,1,0)&amp;ДАННЫЕ!$BN856&amp;"g"&amp;ДАННЫЕ!$BO856&amp;"s"&amp;ДАННЫЕ!$BP856&amp;"DZ"&amp;IF(ДАННЫЕ!B856-ДАННЫЕ!G856 &lt; 60,IF(ДАННЫЕ!B856-ДАННЫЕ!G856 &gt;= 0,1,0),0)&amp;"u"&amp;IF(ДАННЫЕ!$CJ856&gt;0,1,0)</f>
        <v>brCD0h0xyzc0a0dvpntol0gsDZ1u0</v>
      </c>
      <c r="N856" s="28" t="str">
        <f ca="1">ДАННЫЕ!$F856&amp;ДАННЫЕ!$I856&amp;"g"&amp;B856&amp;"cf"&amp;D856&amp;"a"&amp;IF(ДАННЫЕ!$BX856&gt;0,1,0)&amp;IF(ДАННЫЕ!$BF856&gt;500,1,IF(ДАННЫЕ!$BF856&gt;350,2,IF(ДАННЫЕ!$BF856&gt;=200,3,IF(ДАННЫЕ!$BF856&gt;=100,4,IF(ДАННЫЕ!$BF856&gt;=50,5,IF(ДАННЫЕ!$BF856&lt;50,6,0))))))&amp;"AR"&amp;IF(DATEDIF(ДАННЫЕ!$BX856,ДАННЫЕ!$F$1,"y")&gt;1,1,0)&amp;"VG"&amp;IF(ДАННЫЕ!$BH856="0",1,0)&amp;"o"&amp;IF(T856+ДАННЫЕ!$AF856+ДАННЫЕ!$AG856+ДАННЫЕ!$AH856+ДАННЫЕ!$AI856+ДАННЫЕ!$AJ856+ДАННЫЕ!$AP856+ДАННЫЕ!$AQ856+ДАННЫЕ!$AR856+ДАННЫЕ!$AU856+ДАННЫЕ!$AW856+ДАННЫЕ!$AS856+ДАННЫЕ!$AT856&gt;0,1,0)&amp;"x"&amp;ДАННЫЕ!$AG856&amp;"p"&amp;IF(ДАННЫЕ!$BY856&gt;0,1,0)&amp;"v"&amp;IF(ДАННЫЕ!$BZ856&gt;0,1,0)&amp;"n"&amp;ДАННЫЕ!$CA856&amp;"t"&amp;ДАННЫЕ!$AY856&amp;"k"&amp;ДАННЫЕ!$CB856&amp;"q"&amp;ДАННЫЕ!$CC856&amp;"w"&amp;ДАННЫЕ!$CD856&amp;"e"&amp;ДАННЫЕ!$CE856&amp;"m"&amp;ДАННЫЕ!$CF856&amp;"c"&amp;ДАННЫЕ!$CG856&amp;"z"&amp;ДАННЫЕ!$CH856&amp;"d"&amp;IF(H856=4,1,0)&amp;"s"&amp;IF(ДАННЫЕ!$J856=1,0,1)&amp;"u"&amp;IF(ДАННЫЕ!$CJ856&gt;0,1,0)</f>
        <v>g0cf0a06AR1VG0o0xp0v0ntkqwemczd0s1u0</v>
      </c>
      <c r="O856" s="28" t="str">
        <f>ДАННЫЕ!$I856&amp;"g"&amp;B856&amp;A856&amp;"f"&amp;P856&amp;"c"&amp;IF(ДАННЫЕ!$U856&gt;0,1,0)&amp;"s"&amp;IF(ДАННЫЕ!$Q856&gt;0,IF(YEAR(ДАННЫЕ!$F$1)=YEAR(ДАННЫЕ!$Q856),IF(MONTH(ДАННЫЕ!$F$1)=MONTH(ДАННЫЕ!$Q856),111,11),1),0)&amp;"i"&amp;IF(ДАННЫЕ!$R856+ДАННЫЕ!$S856+ДАННЫЕ!$T856=0,0,1)&amp;"h"&amp;IF(ДАННЫЕ!$P856&gt;0,1,0)&amp;"p"&amp;IF(ДАННЫЕ!$CI856&gt;0,IF(YEAR(ДАННЫЕ!$F$1)=YEAR(ДАННЫЕ!$CI856),IF(MONTH(ДАННЫЕ!$F$1)=MONTH(ДАННЫЕ!$CI856),111,11),1),0)&amp;"d"&amp;IF(ДАННЫЕ!$CJ856&gt;0,IF(YEAR(ДАННЫЕ!$F$1)=YEAR(ДАННЫЕ!$CJ856),IF(MONTH(ДАННЫЕ!$F$1)=MONTH(ДАННЫЕ!$CJ856),111,11),1),0)&amp;"o"&amp;IF(ДАННЫЕ!$CK856&gt;0,IF(MONTH(ДАННЫЕ!$F$1)=MONTH(ДАННЫЕ!$CK856),111,11),0)&amp;"v"&amp;IF(ДАННЫЕ!$BE856&gt;0,IF(MONTH(ДАННЫЕ!$F$1)=MONTH(ДАННЫЕ!$BE856),111,11),0)</f>
        <v>g00f0c0s0i0h0p0d0o0v0</v>
      </c>
      <c r="P856" s="15">
        <f t="shared" si="41"/>
        <v>0</v>
      </c>
      <c r="Q856" s="15">
        <f>IF(ДАННЫЕ!$F$1&gt;ДАННЫЕ!$N856,IF(YEAR(ДАННЫЕ!$F$1)=YEAR(ДАННЫЕ!M856),1,0),0)</f>
        <v>0</v>
      </c>
      <c r="R856" s="15">
        <f>IF(ДАННЫЕ!$F$1&gt;ДАННЫЕ!$N856,IF(YEAR(ДАННЫЕ!$F$1)=YEAR(ДАННЫЕ!N856),1,0),0)</f>
        <v>0</v>
      </c>
      <c r="S856" s="15">
        <f>IF(ДАННЫЕ!$AA856="2А",1,IF(ДАННЫЕ!$AA856="2Б",2,IF(ДАННЫЕ!$AA856="2В",3,IF(ДАННЫЕ!$AA856=3,4,IF(ДАННЫЕ!$AA856="4А",5,IF(ДАННЫЕ!$AA856="4Б",6,IF(ДАННЫЕ!$AA856="4В",7,IF(ДАННЫЕ!$AA856=5,8,0))))))))</f>
        <v>0</v>
      </c>
      <c r="T856" s="15">
        <f>IF(OR(ДАННЫЕ!$AC856=2,ДАННЫЕ!$AD856=2,ДАННЫЕ!$AE856=2),2,IF(OR(ДАННЫЕ!$AC856=1,ДАННЫЕ!$AD856=1,ДАННЫЕ!$AE856=1),1,0))</f>
        <v>0</v>
      </c>
    </row>
    <row r="857" spans="1:20" ht="15" customHeight="1" x14ac:dyDescent="0.2">
      <c r="A857" s="78">
        <f>IF(B857&gt;0,IF(MONTH(ДАННЫЕ!$F$1)=MONTH(ДАННЫЕ!$B857),1,0),0)</f>
        <v>0</v>
      </c>
      <c r="B857" s="14">
        <f>IF(ДАННЫЕ!$B857&gt;0,IF(YEAR(ДАННЫЕ!$F$1)=YEAR(ДАННЫЕ!$B857),1,0),0)</f>
        <v>0</v>
      </c>
      <c r="C857" s="14">
        <f>IF(ДАННЫЕ!$CM857&gt;0,IF(YEAR(ДАННЫЕ!$F$1)=YEAR(ДАННЫЕ!$CM857),1,0),0)</f>
        <v>0</v>
      </c>
      <c r="D857" s="14">
        <f>IF(ДАННЫЕ!$CJ857&gt;0,IF(ДАННЫЕ!$CL857&gt;ДАННЫЕ!$F$1,1,IF(ДАННЫЕ!$CL857&gt;0,0,1)),0)</f>
        <v>0</v>
      </c>
      <c r="E857" s="43" t="str">
        <f ca="1">IF(ДАННЫЕ!$F$1&gt;0,IF(ДАННЫЕ!$G857&gt;0,DATEDIF(ДАННЫЕ!$G857,ДАННЫЕ!$F$1,"y"),""),IF(ДАННЫЕ!$G857&gt;0,DATEDIF(ДАННЫЕ!$G857,TODAY(),"y"),""))</f>
        <v/>
      </c>
      <c r="F857" s="43" t="str">
        <f xml:space="preserve"> IF(ДАННЫЕ!$F857="М",IF(E857&gt;=18,IF(E857&lt;60,1,""),""),"")&amp;IF(ДАННЫЕ!$F857="Ж",IF(E857&gt;=18,IF(E857&lt;55,1,""),""),"")</f>
        <v/>
      </c>
      <c r="G857" s="43" t="str">
        <f xml:space="preserve"> IF(ДАННЫЕ!$F857="М",IF(E857&gt;=60,2,""),"")&amp;IF(ДАННЫЕ!$F857="Ж",IF(E857&gt;=55,2,""),"")</f>
        <v/>
      </c>
      <c r="H857" s="43" t="str">
        <f t="shared" ca="1" si="39"/>
        <v/>
      </c>
      <c r="I857" s="43" t="str">
        <f t="shared" ca="1" si="40"/>
        <v>03</v>
      </c>
      <c r="J857" s="28" t="str">
        <f ca="1">ДАННЫЕ!$F857&amp;H857&amp;I857&amp;ДАННЫЕ!$I857&amp;"m"&amp;IF(ДАННЫЕ!$I857&gt;0,IF(ДАННЫЕ!$J857&gt;0,0,1),"")&amp;"f"&amp;IF(ДАННЫЕ!$R857&gt;0,IF(YEAR(ДАННЫЕ!$F$1)=YEAR(ДАННЫЕ!$R857),1,0),0)&amp;"z"&amp;ДАННЫЕ!$R857&amp;"p"&amp;ДАННЫЕ!$S857&amp;"i"&amp;ДАННЫЕ!$T857&amp;"h"&amp;ДАННЫЕ!$K857&amp;"be"&amp;ДАННЫЕ!$BI857&amp;"CD"&amp;IF(ДАННЫЕ!BF857&gt;500,4,IF(ДАННЫЕ!BF857&gt;350,3,IF(ДАННЫЕ!BF857&gt;200,2,IF(ДАННЫЕ!BF857&gt;0,1,0))))&amp;"g"&amp;B857&amp;"d"&amp;H857&amp;"l"&amp;ДАННЫЕ!AT857&amp;"a"&amp;ДАННЫЕ!$V857&amp;"v"&amp;R857&amp;"k"&amp;ДАННЫЕ!$U857&amp;"s"&amp;ДАННЫЕ!$Y857&amp;"t"&amp;ДАННЫЕ!$X857&amp;"b"&amp;IF(ДАННЫЕ!$Q857&gt;1,1,0)&amp;"PP"&amp;ДАННЫЕ!Z857&amp;"c"&amp;S857&amp;"x"&amp;IF(ДАННЫЕ!$BY857&gt;0,IF(YEAR(ДАННЫЕ!$F$1)=YEAR(ДАННЫЕ!$BY857),1,0),0)&amp;"n"&amp;IF(ДАННЫЕ!$BZ857&gt;0,IF(YEAR(ДАННЫЕ!$F$1)=YEAR(ДАННЫЕ!$BZ857),1,0),0)&amp;"u"&amp;D857&amp;"z"&amp;IF(ДАННЫЕ!$CL857&gt;0,IF(YEAR(ДАННЫЕ!$F$1)&gt;YEAR(ДАННЫЕ!$CL857),11,12),0)</f>
        <v>03mf0zpihbeCD0g0dlav0kstb0PPc0x0n0u0z0</v>
      </c>
      <c r="K857" s="28" t="str">
        <f ca="1">ДАННЫЕ!$I857&amp;"x"&amp;B857&amp;"w"&amp;IF(T857+ДАННЫЕ!AD857+ДАННЫЕ!AE857+ДАННЫЕ!AF857+ДАННЫЕ!AG857+ДАННЫЕ!AH857+ДАННЫЕ!$AL857+ДАННЫЕ!AI857+ДАННЫЕ!AJ857+ДАННЫЕ!AK857+ДАННЫЕ!AP857+ДАННЫЕ!AQ857+ДАННЫЕ!AR857+ДАННЫЕ!$AM857+ДАННЫЕ!$AN857+ДАННЫЕ!AS857+ДАННЫЕ!AT857&gt;0,1,0)&amp;IF(OR(T857=2,ДАННЫЕ!AD857=2,ДАННЫЕ!AE857=2,ДАННЫЕ!AF857=2,ДАННЫЕ!AG857=2,ДАННЫЕ!AH857=2,ДАННЫЕ!$AL857=2,ДАННЫЕ!AI857=2,ДАННЫЕ!AJ857=2,ДАННЫЕ!AK857=2,ДАННЫЕ!AP857=2,ДАННЫЕ!AQ857=2,ДАННЫЕ!AR857=2,ДАННЫЕ!$AM857=2,ДАННЫЕ!$AN857=2,ДАННЫЕ!AS857=2,ДАННЫЕ!AT857=2),2,0)&amp;"t"&amp;IF(T857&gt;0,"1"&amp;T857,"00")&amp;"f"&amp;IF(ДАННЫЕ!$AC857,"1"&amp;ДАННЫЕ!$AC857,"00")&amp;"b"&amp;IF(ДАННЫЕ!$AD857,"1"&amp;ДАННЫЕ!$AD857,"00")&amp;"g"&amp;IF(ДАННЫЕ!$AF857,"1"&amp;ДАННЫЕ!$AF857,"00")&amp;"c"&amp;IF(ДАННЫЕ!$AG857,"1"&amp;ДАННЫЕ!$AG857,"00")&amp;"i"&amp;IF(ДАННЫЕ!$AH857,"1"&amp;ДАННЫЕ!$AH857,"00")&amp;"r"&amp;IF(ДАННЫЕ!$AL857,"1"&amp;ДАННЫЕ!$AL857,"00")&amp;"m"&amp;IF(ДАННЫЕ!$AI857,"1"&amp;ДАННЫЕ!$AI857,"00")&amp;"hS"&amp;IF(ДАННЫЕ!$AJ857,"1"&amp;ДАННЫЕ!$AJ857,"00")&amp;"hZ"&amp;IF(ДАННЫЕ!$AK857,"1"&amp;ДАННЫЕ!$AK857,"00")&amp;"p"&amp;IF(ДАННЫЕ!$AP857,"1"&amp;ДАННЫЕ!$AP857,"00")&amp;"k"&amp;IF(ДАННЫЕ!$AQ857,"1"&amp;ДАННЫЕ!$AQ857,"00")&amp;"z"&amp;IF(ДАННЫЕ!$AR857,"1"&amp;ДАННЫЕ!$AR857,"00")&amp;"j"&amp;IF(ДАННЫЕ!$AM857,"1"&amp;ДАННЫЕ!$AM857,"00")&amp;"n"&amp;IF(ДАННЫЕ!$AN857,"1"&amp;ДАННЫЕ!$AN857,"00")&amp;"E"&amp;ДАННЫЕ!BI857&amp;"L"&amp;ДАННЫЕ!AO857&amp;"h"&amp;IF(ДАННЫЕ!$AU857&gt;0,1,0)&amp;"v"&amp;IF(ДАННЫЕ!$AW857&gt;0,1,0)&amp;"a"&amp;IF(ДАННЫЕ!$AS857,"1"&amp;ДАННЫЕ!$AS857,"00")&amp;"s"&amp;IF(ДАННЫЕ!$AT857,"1"&amp;ДАННЫЕ!$AT857,"00")&amp;"u"&amp;IF(ДАННЫЕ!$CJ857&gt;0,1,0)&amp;"y"&amp;B857&amp;"d"&amp;H857&amp;"e"&amp;F857&amp;G857</f>
        <v>x0w00t00f00b00g00c00i00r00m00hS00hZ00p00k00z00j00n00ELh0v0a00s00u0y0de</v>
      </c>
      <c r="L857" s="28" t="str">
        <f ca="1">ДАННЫЕ!$I857&amp;"VN"&amp;IF(ДАННЫЕ!AW857&gt;0,11,10)&amp;"CD"&amp;IF(ДАННЫЕ!BF857&gt;500,16,IF(ДАННЫЕ!BF857&gt;350,15,IF(ДАННЫЕ!BF857&gt;=200,14,IF(ДАННЫЕ!BF857&gt;=100,13,IF(ДАННЫЕ!BF857&gt;=50,12,IF(ДАННЫЕ!BF857&gt;0,11,10))))))&amp;"AR"&amp;IF(ДАННЫЕ!BX857&gt;0,1,0)&amp;"GD"&amp;B857&amp;"VV"&amp;IF(E857&gt;=5,IF(E857&lt;18,1,0),0)</f>
        <v>VN10CD10AR0GD0VV0</v>
      </c>
      <c r="M857" s="28" t="str">
        <f>ДАННЫЕ!$I857&amp;"b"&amp;ДАННЫЕ!$BI857&amp;"r"&amp;ДАННЫЕ!$BJ857&amp;"CD"&amp;IF(ДАННЫЕ!BF857&gt;0,IF(ДАННЫЕ!BF857&lt;200,1,IF(ДАННЫЕ!BF857&lt;350,2,3)),0)&amp;"h"&amp;IF(ДАННЫЕ!$BK857+ДАННЫЕ!$BL857+ДАННЫЕ!$BM857&gt;0,1,0)&amp;"x"&amp;ДАННЫЕ!$BK857&amp;"y"&amp;ДАННЫЕ!$BL857&amp;"z"&amp;ДАННЫЕ!$BM857&amp;"c"&amp;IF(ДАННЫЕ!$BK857+ДАННЫЕ!$BL857+ДАННЫЕ!$BM857=3,1,0)&amp;"a"&amp;IF(ДАННЫЕ!$BQ857+ДАННЫЕ!$BR857&gt;0,1,0)&amp;"d"&amp;ДАННЫЕ!$BQ857&amp;"v"&amp;ДАННЫЕ!$BR857&amp;"p"&amp;ДАННЫЕ!$BS857&amp;"n"&amp;ДАННЫЕ!$BU857&amp;"t"&amp;ДАННЫЕ!$BV857&amp;"o"&amp;ДАННЫЕ!$BT857&amp;"l"&amp;IF(ДАННЫЕ!$BN857&gt;0,1,0)&amp;ДАННЫЕ!$BN857&amp;"g"&amp;ДАННЫЕ!$BO857&amp;"s"&amp;ДАННЫЕ!$BP857&amp;"DZ"&amp;IF(ДАННЫЕ!B857-ДАННЫЕ!G857 &lt; 60,IF(ДАННЫЕ!B857-ДАННЫЕ!G857 &gt;= 0,1,0),0)&amp;"u"&amp;IF(ДАННЫЕ!$CJ857&gt;0,1,0)</f>
        <v>brCD0h0xyzc0a0dvpntol0gsDZ1u0</v>
      </c>
      <c r="N857" s="28" t="str">
        <f ca="1">ДАННЫЕ!$F857&amp;ДАННЫЕ!$I857&amp;"g"&amp;B857&amp;"cf"&amp;D857&amp;"a"&amp;IF(ДАННЫЕ!$BX857&gt;0,1,0)&amp;IF(ДАННЫЕ!$BF857&gt;500,1,IF(ДАННЫЕ!$BF857&gt;350,2,IF(ДАННЫЕ!$BF857&gt;=200,3,IF(ДАННЫЕ!$BF857&gt;=100,4,IF(ДАННЫЕ!$BF857&gt;=50,5,IF(ДАННЫЕ!$BF857&lt;50,6,0))))))&amp;"AR"&amp;IF(DATEDIF(ДАННЫЕ!$BX857,ДАННЫЕ!$F$1,"y")&gt;1,1,0)&amp;"VG"&amp;IF(ДАННЫЕ!$BH857="0",1,0)&amp;"o"&amp;IF(T857+ДАННЫЕ!$AF857+ДАННЫЕ!$AG857+ДАННЫЕ!$AH857+ДАННЫЕ!$AI857+ДАННЫЕ!$AJ857+ДАННЫЕ!$AP857+ДАННЫЕ!$AQ857+ДАННЫЕ!$AR857+ДАННЫЕ!$AU857+ДАННЫЕ!$AW857+ДАННЫЕ!$AS857+ДАННЫЕ!$AT857&gt;0,1,0)&amp;"x"&amp;ДАННЫЕ!$AG857&amp;"p"&amp;IF(ДАННЫЕ!$BY857&gt;0,1,0)&amp;"v"&amp;IF(ДАННЫЕ!$BZ857&gt;0,1,0)&amp;"n"&amp;ДАННЫЕ!$CA857&amp;"t"&amp;ДАННЫЕ!$AY857&amp;"k"&amp;ДАННЫЕ!$CB857&amp;"q"&amp;ДАННЫЕ!$CC857&amp;"w"&amp;ДАННЫЕ!$CD857&amp;"e"&amp;ДАННЫЕ!$CE857&amp;"m"&amp;ДАННЫЕ!$CF857&amp;"c"&amp;ДАННЫЕ!$CG857&amp;"z"&amp;ДАННЫЕ!$CH857&amp;"d"&amp;IF(H857=4,1,0)&amp;"s"&amp;IF(ДАННЫЕ!$J857=1,0,1)&amp;"u"&amp;IF(ДАННЫЕ!$CJ857&gt;0,1,0)</f>
        <v>g0cf0a06AR1VG0o0xp0v0ntkqwemczd0s1u0</v>
      </c>
      <c r="O857" s="28" t="str">
        <f>ДАННЫЕ!$I857&amp;"g"&amp;B857&amp;A857&amp;"f"&amp;P857&amp;"c"&amp;IF(ДАННЫЕ!$U857&gt;0,1,0)&amp;"s"&amp;IF(ДАННЫЕ!$Q857&gt;0,IF(YEAR(ДАННЫЕ!$F$1)=YEAR(ДАННЫЕ!$Q857),IF(MONTH(ДАННЫЕ!$F$1)=MONTH(ДАННЫЕ!$Q857),111,11),1),0)&amp;"i"&amp;IF(ДАННЫЕ!$R857+ДАННЫЕ!$S857+ДАННЫЕ!$T857=0,0,1)&amp;"h"&amp;IF(ДАННЫЕ!$P857&gt;0,1,0)&amp;"p"&amp;IF(ДАННЫЕ!$CI857&gt;0,IF(YEAR(ДАННЫЕ!$F$1)=YEAR(ДАННЫЕ!$CI857),IF(MONTH(ДАННЫЕ!$F$1)=MONTH(ДАННЫЕ!$CI857),111,11),1),0)&amp;"d"&amp;IF(ДАННЫЕ!$CJ857&gt;0,IF(YEAR(ДАННЫЕ!$F$1)=YEAR(ДАННЫЕ!$CJ857),IF(MONTH(ДАННЫЕ!$F$1)=MONTH(ДАННЫЕ!$CJ857),111,11),1),0)&amp;"o"&amp;IF(ДАННЫЕ!$CK857&gt;0,IF(MONTH(ДАННЫЕ!$F$1)=MONTH(ДАННЫЕ!$CK857),111,11),0)&amp;"v"&amp;IF(ДАННЫЕ!$BE857&gt;0,IF(MONTH(ДАННЫЕ!$F$1)=MONTH(ДАННЫЕ!$BE857),111,11),0)</f>
        <v>g00f0c0s0i0h0p0d0o0v0</v>
      </c>
      <c r="P857" s="15">
        <f t="shared" si="41"/>
        <v>0</v>
      </c>
      <c r="Q857" s="15">
        <f>IF(ДАННЫЕ!$F$1&gt;ДАННЫЕ!$N857,IF(YEAR(ДАННЫЕ!$F$1)=YEAR(ДАННЫЕ!M857),1,0),0)</f>
        <v>0</v>
      </c>
      <c r="R857" s="15">
        <f>IF(ДАННЫЕ!$F$1&gt;ДАННЫЕ!$N857,IF(YEAR(ДАННЫЕ!$F$1)=YEAR(ДАННЫЕ!N857),1,0),0)</f>
        <v>0</v>
      </c>
      <c r="S857" s="15">
        <f>IF(ДАННЫЕ!$AA857="2А",1,IF(ДАННЫЕ!$AA857="2Б",2,IF(ДАННЫЕ!$AA857="2В",3,IF(ДАННЫЕ!$AA857=3,4,IF(ДАННЫЕ!$AA857="4А",5,IF(ДАННЫЕ!$AA857="4Б",6,IF(ДАННЫЕ!$AA857="4В",7,IF(ДАННЫЕ!$AA857=5,8,0))))))))</f>
        <v>0</v>
      </c>
      <c r="T857" s="15">
        <f>IF(OR(ДАННЫЕ!$AC857=2,ДАННЫЕ!$AD857=2,ДАННЫЕ!$AE857=2),2,IF(OR(ДАННЫЕ!$AC857=1,ДАННЫЕ!$AD857=1,ДАННЫЕ!$AE857=1),1,0))</f>
        <v>0</v>
      </c>
    </row>
    <row r="858" spans="1:20" ht="15" customHeight="1" x14ac:dyDescent="0.2">
      <c r="A858" s="78">
        <f>IF(B858&gt;0,IF(MONTH(ДАННЫЕ!$F$1)=MONTH(ДАННЫЕ!$B858),1,0),0)</f>
        <v>0</v>
      </c>
      <c r="B858" s="14">
        <f>IF(ДАННЫЕ!$B858&gt;0,IF(YEAR(ДАННЫЕ!$F$1)=YEAR(ДАННЫЕ!$B858),1,0),0)</f>
        <v>0</v>
      </c>
      <c r="C858" s="14">
        <f>IF(ДАННЫЕ!$CM858&gt;0,IF(YEAR(ДАННЫЕ!$F$1)=YEAR(ДАННЫЕ!$CM858),1,0),0)</f>
        <v>0</v>
      </c>
      <c r="D858" s="14">
        <f>IF(ДАННЫЕ!$CJ858&gt;0,IF(ДАННЫЕ!$CL858&gt;ДАННЫЕ!$F$1,1,IF(ДАННЫЕ!$CL858&gt;0,0,1)),0)</f>
        <v>0</v>
      </c>
      <c r="E858" s="43" t="str">
        <f ca="1">IF(ДАННЫЕ!$F$1&gt;0,IF(ДАННЫЕ!$G858&gt;0,DATEDIF(ДАННЫЕ!$G858,ДАННЫЕ!$F$1,"y"),""),IF(ДАННЫЕ!$G858&gt;0,DATEDIF(ДАННЫЕ!$G858,TODAY(),"y"),""))</f>
        <v/>
      </c>
      <c r="F858" s="43" t="str">
        <f xml:space="preserve"> IF(ДАННЫЕ!$F858="М",IF(E858&gt;=18,IF(E858&lt;60,1,""),""),"")&amp;IF(ДАННЫЕ!$F858="Ж",IF(E858&gt;=18,IF(E858&lt;55,1,""),""),"")</f>
        <v/>
      </c>
      <c r="G858" s="43" t="str">
        <f xml:space="preserve"> IF(ДАННЫЕ!$F858="М",IF(E858&gt;=60,2,""),"")&amp;IF(ДАННЫЕ!$F858="Ж",IF(E858&gt;=55,2,""),"")</f>
        <v/>
      </c>
      <c r="H858" s="43" t="str">
        <f t="shared" ca="1" si="39"/>
        <v/>
      </c>
      <c r="I858" s="43" t="str">
        <f t="shared" ca="1" si="40"/>
        <v>03</v>
      </c>
      <c r="J858" s="28" t="str">
        <f ca="1">ДАННЫЕ!$F858&amp;H858&amp;I858&amp;ДАННЫЕ!$I858&amp;"m"&amp;IF(ДАННЫЕ!$I858&gt;0,IF(ДАННЫЕ!$J858&gt;0,0,1),"")&amp;"f"&amp;IF(ДАННЫЕ!$R858&gt;0,IF(YEAR(ДАННЫЕ!$F$1)=YEAR(ДАННЫЕ!$R858),1,0),0)&amp;"z"&amp;ДАННЫЕ!$R858&amp;"p"&amp;ДАННЫЕ!$S858&amp;"i"&amp;ДАННЫЕ!$T858&amp;"h"&amp;ДАННЫЕ!$K858&amp;"be"&amp;ДАННЫЕ!$BI858&amp;"CD"&amp;IF(ДАННЫЕ!BF858&gt;500,4,IF(ДАННЫЕ!BF858&gt;350,3,IF(ДАННЫЕ!BF858&gt;200,2,IF(ДАННЫЕ!BF858&gt;0,1,0))))&amp;"g"&amp;B858&amp;"d"&amp;H858&amp;"l"&amp;ДАННЫЕ!AT858&amp;"a"&amp;ДАННЫЕ!$V858&amp;"v"&amp;R858&amp;"k"&amp;ДАННЫЕ!$U858&amp;"s"&amp;ДАННЫЕ!$Y858&amp;"t"&amp;ДАННЫЕ!$X858&amp;"b"&amp;IF(ДАННЫЕ!$Q858&gt;1,1,0)&amp;"PP"&amp;ДАННЫЕ!Z858&amp;"c"&amp;S858&amp;"x"&amp;IF(ДАННЫЕ!$BY858&gt;0,IF(YEAR(ДАННЫЕ!$F$1)=YEAR(ДАННЫЕ!$BY858),1,0),0)&amp;"n"&amp;IF(ДАННЫЕ!$BZ858&gt;0,IF(YEAR(ДАННЫЕ!$F$1)=YEAR(ДАННЫЕ!$BZ858),1,0),0)&amp;"u"&amp;D858&amp;"z"&amp;IF(ДАННЫЕ!$CL858&gt;0,IF(YEAR(ДАННЫЕ!$F$1)&gt;YEAR(ДАННЫЕ!$CL858),11,12),0)</f>
        <v>03mf0zpihbeCD0g0dlav0kstb0PPc0x0n0u0z0</v>
      </c>
      <c r="K858" s="28" t="str">
        <f ca="1">ДАННЫЕ!$I858&amp;"x"&amp;B858&amp;"w"&amp;IF(T858+ДАННЫЕ!AD858+ДАННЫЕ!AE858+ДАННЫЕ!AF858+ДАННЫЕ!AG858+ДАННЫЕ!AH858+ДАННЫЕ!$AL858+ДАННЫЕ!AI858+ДАННЫЕ!AJ858+ДАННЫЕ!AK858+ДАННЫЕ!AP858+ДАННЫЕ!AQ858+ДАННЫЕ!AR858+ДАННЫЕ!$AM858+ДАННЫЕ!$AN858+ДАННЫЕ!AS858+ДАННЫЕ!AT858&gt;0,1,0)&amp;IF(OR(T858=2,ДАННЫЕ!AD858=2,ДАННЫЕ!AE858=2,ДАННЫЕ!AF858=2,ДАННЫЕ!AG858=2,ДАННЫЕ!AH858=2,ДАННЫЕ!$AL858=2,ДАННЫЕ!AI858=2,ДАННЫЕ!AJ858=2,ДАННЫЕ!AK858=2,ДАННЫЕ!AP858=2,ДАННЫЕ!AQ858=2,ДАННЫЕ!AR858=2,ДАННЫЕ!$AM858=2,ДАННЫЕ!$AN858=2,ДАННЫЕ!AS858=2,ДАННЫЕ!AT858=2),2,0)&amp;"t"&amp;IF(T858&gt;0,"1"&amp;T858,"00")&amp;"f"&amp;IF(ДАННЫЕ!$AC858,"1"&amp;ДАННЫЕ!$AC858,"00")&amp;"b"&amp;IF(ДАННЫЕ!$AD858,"1"&amp;ДАННЫЕ!$AD858,"00")&amp;"g"&amp;IF(ДАННЫЕ!$AF858,"1"&amp;ДАННЫЕ!$AF858,"00")&amp;"c"&amp;IF(ДАННЫЕ!$AG858,"1"&amp;ДАННЫЕ!$AG858,"00")&amp;"i"&amp;IF(ДАННЫЕ!$AH858,"1"&amp;ДАННЫЕ!$AH858,"00")&amp;"r"&amp;IF(ДАННЫЕ!$AL858,"1"&amp;ДАННЫЕ!$AL858,"00")&amp;"m"&amp;IF(ДАННЫЕ!$AI858,"1"&amp;ДАННЫЕ!$AI858,"00")&amp;"hS"&amp;IF(ДАННЫЕ!$AJ858,"1"&amp;ДАННЫЕ!$AJ858,"00")&amp;"hZ"&amp;IF(ДАННЫЕ!$AK858,"1"&amp;ДАННЫЕ!$AK858,"00")&amp;"p"&amp;IF(ДАННЫЕ!$AP858,"1"&amp;ДАННЫЕ!$AP858,"00")&amp;"k"&amp;IF(ДАННЫЕ!$AQ858,"1"&amp;ДАННЫЕ!$AQ858,"00")&amp;"z"&amp;IF(ДАННЫЕ!$AR858,"1"&amp;ДАННЫЕ!$AR858,"00")&amp;"j"&amp;IF(ДАННЫЕ!$AM858,"1"&amp;ДАННЫЕ!$AM858,"00")&amp;"n"&amp;IF(ДАННЫЕ!$AN858,"1"&amp;ДАННЫЕ!$AN858,"00")&amp;"E"&amp;ДАННЫЕ!BI858&amp;"L"&amp;ДАННЫЕ!AO858&amp;"h"&amp;IF(ДАННЫЕ!$AU858&gt;0,1,0)&amp;"v"&amp;IF(ДАННЫЕ!$AW858&gt;0,1,0)&amp;"a"&amp;IF(ДАННЫЕ!$AS858,"1"&amp;ДАННЫЕ!$AS858,"00")&amp;"s"&amp;IF(ДАННЫЕ!$AT858,"1"&amp;ДАННЫЕ!$AT858,"00")&amp;"u"&amp;IF(ДАННЫЕ!$CJ858&gt;0,1,0)&amp;"y"&amp;B858&amp;"d"&amp;H858&amp;"e"&amp;F858&amp;G858</f>
        <v>x0w00t00f00b00g00c00i00r00m00hS00hZ00p00k00z00j00n00ELh0v0a00s00u0y0de</v>
      </c>
      <c r="L858" s="28" t="str">
        <f ca="1">ДАННЫЕ!$I858&amp;"VN"&amp;IF(ДАННЫЕ!AW858&gt;0,11,10)&amp;"CD"&amp;IF(ДАННЫЕ!BF858&gt;500,16,IF(ДАННЫЕ!BF858&gt;350,15,IF(ДАННЫЕ!BF858&gt;=200,14,IF(ДАННЫЕ!BF858&gt;=100,13,IF(ДАННЫЕ!BF858&gt;=50,12,IF(ДАННЫЕ!BF858&gt;0,11,10))))))&amp;"AR"&amp;IF(ДАННЫЕ!BX858&gt;0,1,0)&amp;"GD"&amp;B858&amp;"VV"&amp;IF(E858&gt;=5,IF(E858&lt;18,1,0),0)</f>
        <v>VN10CD10AR0GD0VV0</v>
      </c>
      <c r="M858" s="28" t="str">
        <f>ДАННЫЕ!$I858&amp;"b"&amp;ДАННЫЕ!$BI858&amp;"r"&amp;ДАННЫЕ!$BJ858&amp;"CD"&amp;IF(ДАННЫЕ!BF858&gt;0,IF(ДАННЫЕ!BF858&lt;200,1,IF(ДАННЫЕ!BF858&lt;350,2,3)),0)&amp;"h"&amp;IF(ДАННЫЕ!$BK858+ДАННЫЕ!$BL858+ДАННЫЕ!$BM858&gt;0,1,0)&amp;"x"&amp;ДАННЫЕ!$BK858&amp;"y"&amp;ДАННЫЕ!$BL858&amp;"z"&amp;ДАННЫЕ!$BM858&amp;"c"&amp;IF(ДАННЫЕ!$BK858+ДАННЫЕ!$BL858+ДАННЫЕ!$BM858=3,1,0)&amp;"a"&amp;IF(ДАННЫЕ!$BQ858+ДАННЫЕ!$BR858&gt;0,1,0)&amp;"d"&amp;ДАННЫЕ!$BQ858&amp;"v"&amp;ДАННЫЕ!$BR858&amp;"p"&amp;ДАННЫЕ!$BS858&amp;"n"&amp;ДАННЫЕ!$BU858&amp;"t"&amp;ДАННЫЕ!$BV858&amp;"o"&amp;ДАННЫЕ!$BT858&amp;"l"&amp;IF(ДАННЫЕ!$BN858&gt;0,1,0)&amp;ДАННЫЕ!$BN858&amp;"g"&amp;ДАННЫЕ!$BO858&amp;"s"&amp;ДАННЫЕ!$BP858&amp;"DZ"&amp;IF(ДАННЫЕ!B858-ДАННЫЕ!G858 &lt; 60,IF(ДАННЫЕ!B858-ДАННЫЕ!G858 &gt;= 0,1,0),0)&amp;"u"&amp;IF(ДАННЫЕ!$CJ858&gt;0,1,0)</f>
        <v>brCD0h0xyzc0a0dvpntol0gsDZ1u0</v>
      </c>
      <c r="N858" s="28" t="str">
        <f ca="1">ДАННЫЕ!$F858&amp;ДАННЫЕ!$I858&amp;"g"&amp;B858&amp;"cf"&amp;D858&amp;"a"&amp;IF(ДАННЫЕ!$BX858&gt;0,1,0)&amp;IF(ДАННЫЕ!$BF858&gt;500,1,IF(ДАННЫЕ!$BF858&gt;350,2,IF(ДАННЫЕ!$BF858&gt;=200,3,IF(ДАННЫЕ!$BF858&gt;=100,4,IF(ДАННЫЕ!$BF858&gt;=50,5,IF(ДАННЫЕ!$BF858&lt;50,6,0))))))&amp;"AR"&amp;IF(DATEDIF(ДАННЫЕ!$BX858,ДАННЫЕ!$F$1,"y")&gt;1,1,0)&amp;"VG"&amp;IF(ДАННЫЕ!$BH858="0",1,0)&amp;"o"&amp;IF(T858+ДАННЫЕ!$AF858+ДАННЫЕ!$AG858+ДАННЫЕ!$AH858+ДАННЫЕ!$AI858+ДАННЫЕ!$AJ858+ДАННЫЕ!$AP858+ДАННЫЕ!$AQ858+ДАННЫЕ!$AR858+ДАННЫЕ!$AU858+ДАННЫЕ!$AW858+ДАННЫЕ!$AS858+ДАННЫЕ!$AT858&gt;0,1,0)&amp;"x"&amp;ДАННЫЕ!$AG858&amp;"p"&amp;IF(ДАННЫЕ!$BY858&gt;0,1,0)&amp;"v"&amp;IF(ДАННЫЕ!$BZ858&gt;0,1,0)&amp;"n"&amp;ДАННЫЕ!$CA858&amp;"t"&amp;ДАННЫЕ!$AY858&amp;"k"&amp;ДАННЫЕ!$CB858&amp;"q"&amp;ДАННЫЕ!$CC858&amp;"w"&amp;ДАННЫЕ!$CD858&amp;"e"&amp;ДАННЫЕ!$CE858&amp;"m"&amp;ДАННЫЕ!$CF858&amp;"c"&amp;ДАННЫЕ!$CG858&amp;"z"&amp;ДАННЫЕ!$CH858&amp;"d"&amp;IF(H858=4,1,0)&amp;"s"&amp;IF(ДАННЫЕ!$J858=1,0,1)&amp;"u"&amp;IF(ДАННЫЕ!$CJ858&gt;0,1,0)</f>
        <v>g0cf0a06AR1VG0o0xp0v0ntkqwemczd0s1u0</v>
      </c>
      <c r="O858" s="28" t="str">
        <f>ДАННЫЕ!$I858&amp;"g"&amp;B858&amp;A858&amp;"f"&amp;P858&amp;"c"&amp;IF(ДАННЫЕ!$U858&gt;0,1,0)&amp;"s"&amp;IF(ДАННЫЕ!$Q858&gt;0,IF(YEAR(ДАННЫЕ!$F$1)=YEAR(ДАННЫЕ!$Q858),IF(MONTH(ДАННЫЕ!$F$1)=MONTH(ДАННЫЕ!$Q858),111,11),1),0)&amp;"i"&amp;IF(ДАННЫЕ!$R858+ДАННЫЕ!$S858+ДАННЫЕ!$T858=0,0,1)&amp;"h"&amp;IF(ДАННЫЕ!$P858&gt;0,1,0)&amp;"p"&amp;IF(ДАННЫЕ!$CI858&gt;0,IF(YEAR(ДАННЫЕ!$F$1)=YEAR(ДАННЫЕ!$CI858),IF(MONTH(ДАННЫЕ!$F$1)=MONTH(ДАННЫЕ!$CI858),111,11),1),0)&amp;"d"&amp;IF(ДАННЫЕ!$CJ858&gt;0,IF(YEAR(ДАННЫЕ!$F$1)=YEAR(ДАННЫЕ!$CJ858),IF(MONTH(ДАННЫЕ!$F$1)=MONTH(ДАННЫЕ!$CJ858),111,11),1),0)&amp;"o"&amp;IF(ДАННЫЕ!$CK858&gt;0,IF(MONTH(ДАННЫЕ!$F$1)=MONTH(ДАННЫЕ!$CK858),111,11),0)&amp;"v"&amp;IF(ДАННЫЕ!$BE858&gt;0,IF(MONTH(ДАННЫЕ!$F$1)=MONTH(ДАННЫЕ!$BE858),111,11),0)</f>
        <v>g00f0c0s0i0h0p0d0o0v0</v>
      </c>
      <c r="P858" s="15">
        <f t="shared" si="41"/>
        <v>0</v>
      </c>
      <c r="Q858" s="15">
        <f>IF(ДАННЫЕ!$F$1&gt;ДАННЫЕ!$N858,IF(YEAR(ДАННЫЕ!$F$1)=YEAR(ДАННЫЕ!M858),1,0),0)</f>
        <v>0</v>
      </c>
      <c r="R858" s="15">
        <f>IF(ДАННЫЕ!$F$1&gt;ДАННЫЕ!$N858,IF(YEAR(ДАННЫЕ!$F$1)=YEAR(ДАННЫЕ!N858),1,0),0)</f>
        <v>0</v>
      </c>
      <c r="S858" s="15">
        <f>IF(ДАННЫЕ!$AA858="2А",1,IF(ДАННЫЕ!$AA858="2Б",2,IF(ДАННЫЕ!$AA858="2В",3,IF(ДАННЫЕ!$AA858=3,4,IF(ДАННЫЕ!$AA858="4А",5,IF(ДАННЫЕ!$AA858="4Б",6,IF(ДАННЫЕ!$AA858="4В",7,IF(ДАННЫЕ!$AA858=5,8,0))))))))</f>
        <v>0</v>
      </c>
      <c r="T858" s="15">
        <f>IF(OR(ДАННЫЕ!$AC858=2,ДАННЫЕ!$AD858=2,ДАННЫЕ!$AE858=2),2,IF(OR(ДАННЫЕ!$AC858=1,ДАННЫЕ!$AD858=1,ДАННЫЕ!$AE858=1),1,0))</f>
        <v>0</v>
      </c>
    </row>
    <row r="859" spans="1:20" ht="15" customHeight="1" x14ac:dyDescent="0.2">
      <c r="A859" s="78">
        <f>IF(B859&gt;0,IF(MONTH(ДАННЫЕ!$F$1)=MONTH(ДАННЫЕ!$B859),1,0),0)</f>
        <v>0</v>
      </c>
      <c r="B859" s="14">
        <f>IF(ДАННЫЕ!$B859&gt;0,IF(YEAR(ДАННЫЕ!$F$1)=YEAR(ДАННЫЕ!$B859),1,0),0)</f>
        <v>0</v>
      </c>
      <c r="C859" s="14">
        <f>IF(ДАННЫЕ!$CM859&gt;0,IF(YEAR(ДАННЫЕ!$F$1)=YEAR(ДАННЫЕ!$CM859),1,0),0)</f>
        <v>0</v>
      </c>
      <c r="D859" s="14">
        <f>IF(ДАННЫЕ!$CJ859&gt;0,IF(ДАННЫЕ!$CL859&gt;ДАННЫЕ!$F$1,1,IF(ДАННЫЕ!$CL859&gt;0,0,1)),0)</f>
        <v>0</v>
      </c>
      <c r="E859" s="43" t="str">
        <f ca="1">IF(ДАННЫЕ!$F$1&gt;0,IF(ДАННЫЕ!$G859&gt;0,DATEDIF(ДАННЫЕ!$G859,ДАННЫЕ!$F$1,"y"),""),IF(ДАННЫЕ!$G859&gt;0,DATEDIF(ДАННЫЕ!$G859,TODAY(),"y"),""))</f>
        <v/>
      </c>
      <c r="F859" s="43" t="str">
        <f xml:space="preserve"> IF(ДАННЫЕ!$F859="М",IF(E859&gt;=18,IF(E859&lt;60,1,""),""),"")&amp;IF(ДАННЫЕ!$F859="Ж",IF(E859&gt;=18,IF(E859&lt;55,1,""),""),"")</f>
        <v/>
      </c>
      <c r="G859" s="43" t="str">
        <f xml:space="preserve"> IF(ДАННЫЕ!$F859="М",IF(E859&gt;=60,2,""),"")&amp;IF(ДАННЫЕ!$F859="Ж",IF(E859&gt;=55,2,""),"")</f>
        <v/>
      </c>
      <c r="H859" s="43" t="str">
        <f t="shared" ca="1" si="39"/>
        <v/>
      </c>
      <c r="I859" s="43" t="str">
        <f t="shared" ca="1" si="40"/>
        <v>03</v>
      </c>
      <c r="J859" s="28" t="str">
        <f ca="1">ДАННЫЕ!$F859&amp;H859&amp;I859&amp;ДАННЫЕ!$I859&amp;"m"&amp;IF(ДАННЫЕ!$I859&gt;0,IF(ДАННЫЕ!$J859&gt;0,0,1),"")&amp;"f"&amp;IF(ДАННЫЕ!$R859&gt;0,IF(YEAR(ДАННЫЕ!$F$1)=YEAR(ДАННЫЕ!$R859),1,0),0)&amp;"z"&amp;ДАННЫЕ!$R859&amp;"p"&amp;ДАННЫЕ!$S859&amp;"i"&amp;ДАННЫЕ!$T859&amp;"h"&amp;ДАННЫЕ!$K859&amp;"be"&amp;ДАННЫЕ!$BI859&amp;"CD"&amp;IF(ДАННЫЕ!BF859&gt;500,4,IF(ДАННЫЕ!BF859&gt;350,3,IF(ДАННЫЕ!BF859&gt;200,2,IF(ДАННЫЕ!BF859&gt;0,1,0))))&amp;"g"&amp;B859&amp;"d"&amp;H859&amp;"l"&amp;ДАННЫЕ!AT859&amp;"a"&amp;ДАННЫЕ!$V859&amp;"v"&amp;R859&amp;"k"&amp;ДАННЫЕ!$U859&amp;"s"&amp;ДАННЫЕ!$Y859&amp;"t"&amp;ДАННЫЕ!$X859&amp;"b"&amp;IF(ДАННЫЕ!$Q859&gt;1,1,0)&amp;"PP"&amp;ДАННЫЕ!Z859&amp;"c"&amp;S859&amp;"x"&amp;IF(ДАННЫЕ!$BY859&gt;0,IF(YEAR(ДАННЫЕ!$F$1)=YEAR(ДАННЫЕ!$BY859),1,0),0)&amp;"n"&amp;IF(ДАННЫЕ!$BZ859&gt;0,IF(YEAR(ДАННЫЕ!$F$1)=YEAR(ДАННЫЕ!$BZ859),1,0),0)&amp;"u"&amp;D859&amp;"z"&amp;IF(ДАННЫЕ!$CL859&gt;0,IF(YEAR(ДАННЫЕ!$F$1)&gt;YEAR(ДАННЫЕ!$CL859),11,12),0)</f>
        <v>03mf0zpihbeCD0g0dlav0kstb0PPc0x0n0u0z0</v>
      </c>
      <c r="K859" s="28" t="str">
        <f ca="1">ДАННЫЕ!$I859&amp;"x"&amp;B859&amp;"w"&amp;IF(T859+ДАННЫЕ!AD859+ДАННЫЕ!AE859+ДАННЫЕ!AF859+ДАННЫЕ!AG859+ДАННЫЕ!AH859+ДАННЫЕ!$AL859+ДАННЫЕ!AI859+ДАННЫЕ!AJ859+ДАННЫЕ!AK859+ДАННЫЕ!AP859+ДАННЫЕ!AQ859+ДАННЫЕ!AR859+ДАННЫЕ!$AM859+ДАННЫЕ!$AN859+ДАННЫЕ!AS859+ДАННЫЕ!AT859&gt;0,1,0)&amp;IF(OR(T859=2,ДАННЫЕ!AD859=2,ДАННЫЕ!AE859=2,ДАННЫЕ!AF859=2,ДАННЫЕ!AG859=2,ДАННЫЕ!AH859=2,ДАННЫЕ!$AL859=2,ДАННЫЕ!AI859=2,ДАННЫЕ!AJ859=2,ДАННЫЕ!AK859=2,ДАННЫЕ!AP859=2,ДАННЫЕ!AQ859=2,ДАННЫЕ!AR859=2,ДАННЫЕ!$AM859=2,ДАННЫЕ!$AN859=2,ДАННЫЕ!AS859=2,ДАННЫЕ!AT859=2),2,0)&amp;"t"&amp;IF(T859&gt;0,"1"&amp;T859,"00")&amp;"f"&amp;IF(ДАННЫЕ!$AC859,"1"&amp;ДАННЫЕ!$AC859,"00")&amp;"b"&amp;IF(ДАННЫЕ!$AD859,"1"&amp;ДАННЫЕ!$AD859,"00")&amp;"g"&amp;IF(ДАННЫЕ!$AF859,"1"&amp;ДАННЫЕ!$AF859,"00")&amp;"c"&amp;IF(ДАННЫЕ!$AG859,"1"&amp;ДАННЫЕ!$AG859,"00")&amp;"i"&amp;IF(ДАННЫЕ!$AH859,"1"&amp;ДАННЫЕ!$AH859,"00")&amp;"r"&amp;IF(ДАННЫЕ!$AL859,"1"&amp;ДАННЫЕ!$AL859,"00")&amp;"m"&amp;IF(ДАННЫЕ!$AI859,"1"&amp;ДАННЫЕ!$AI859,"00")&amp;"hS"&amp;IF(ДАННЫЕ!$AJ859,"1"&amp;ДАННЫЕ!$AJ859,"00")&amp;"hZ"&amp;IF(ДАННЫЕ!$AK859,"1"&amp;ДАННЫЕ!$AK859,"00")&amp;"p"&amp;IF(ДАННЫЕ!$AP859,"1"&amp;ДАННЫЕ!$AP859,"00")&amp;"k"&amp;IF(ДАННЫЕ!$AQ859,"1"&amp;ДАННЫЕ!$AQ859,"00")&amp;"z"&amp;IF(ДАННЫЕ!$AR859,"1"&amp;ДАННЫЕ!$AR859,"00")&amp;"j"&amp;IF(ДАННЫЕ!$AM859,"1"&amp;ДАННЫЕ!$AM859,"00")&amp;"n"&amp;IF(ДАННЫЕ!$AN859,"1"&amp;ДАННЫЕ!$AN859,"00")&amp;"E"&amp;ДАННЫЕ!BI859&amp;"L"&amp;ДАННЫЕ!AO859&amp;"h"&amp;IF(ДАННЫЕ!$AU859&gt;0,1,0)&amp;"v"&amp;IF(ДАННЫЕ!$AW859&gt;0,1,0)&amp;"a"&amp;IF(ДАННЫЕ!$AS859,"1"&amp;ДАННЫЕ!$AS859,"00")&amp;"s"&amp;IF(ДАННЫЕ!$AT859,"1"&amp;ДАННЫЕ!$AT859,"00")&amp;"u"&amp;IF(ДАННЫЕ!$CJ859&gt;0,1,0)&amp;"y"&amp;B859&amp;"d"&amp;H859&amp;"e"&amp;F859&amp;G859</f>
        <v>x0w00t00f00b00g00c00i00r00m00hS00hZ00p00k00z00j00n00ELh0v0a00s00u0y0de</v>
      </c>
      <c r="L859" s="28" t="str">
        <f ca="1">ДАННЫЕ!$I859&amp;"VN"&amp;IF(ДАННЫЕ!AW859&gt;0,11,10)&amp;"CD"&amp;IF(ДАННЫЕ!BF859&gt;500,16,IF(ДАННЫЕ!BF859&gt;350,15,IF(ДАННЫЕ!BF859&gt;=200,14,IF(ДАННЫЕ!BF859&gt;=100,13,IF(ДАННЫЕ!BF859&gt;=50,12,IF(ДАННЫЕ!BF859&gt;0,11,10))))))&amp;"AR"&amp;IF(ДАННЫЕ!BX859&gt;0,1,0)&amp;"GD"&amp;B859&amp;"VV"&amp;IF(E859&gt;=5,IF(E859&lt;18,1,0),0)</f>
        <v>VN10CD10AR0GD0VV0</v>
      </c>
      <c r="M859" s="28" t="str">
        <f>ДАННЫЕ!$I859&amp;"b"&amp;ДАННЫЕ!$BI859&amp;"r"&amp;ДАННЫЕ!$BJ859&amp;"CD"&amp;IF(ДАННЫЕ!BF859&gt;0,IF(ДАННЫЕ!BF859&lt;200,1,IF(ДАННЫЕ!BF859&lt;350,2,3)),0)&amp;"h"&amp;IF(ДАННЫЕ!$BK859+ДАННЫЕ!$BL859+ДАННЫЕ!$BM859&gt;0,1,0)&amp;"x"&amp;ДАННЫЕ!$BK859&amp;"y"&amp;ДАННЫЕ!$BL859&amp;"z"&amp;ДАННЫЕ!$BM859&amp;"c"&amp;IF(ДАННЫЕ!$BK859+ДАННЫЕ!$BL859+ДАННЫЕ!$BM859=3,1,0)&amp;"a"&amp;IF(ДАННЫЕ!$BQ859+ДАННЫЕ!$BR859&gt;0,1,0)&amp;"d"&amp;ДАННЫЕ!$BQ859&amp;"v"&amp;ДАННЫЕ!$BR859&amp;"p"&amp;ДАННЫЕ!$BS859&amp;"n"&amp;ДАННЫЕ!$BU859&amp;"t"&amp;ДАННЫЕ!$BV859&amp;"o"&amp;ДАННЫЕ!$BT859&amp;"l"&amp;IF(ДАННЫЕ!$BN859&gt;0,1,0)&amp;ДАННЫЕ!$BN859&amp;"g"&amp;ДАННЫЕ!$BO859&amp;"s"&amp;ДАННЫЕ!$BP859&amp;"DZ"&amp;IF(ДАННЫЕ!B859-ДАННЫЕ!G859 &lt; 60,IF(ДАННЫЕ!B859-ДАННЫЕ!G859 &gt;= 0,1,0),0)&amp;"u"&amp;IF(ДАННЫЕ!$CJ859&gt;0,1,0)</f>
        <v>brCD0h0xyzc0a0dvpntol0gsDZ1u0</v>
      </c>
      <c r="N859" s="28" t="str">
        <f ca="1">ДАННЫЕ!$F859&amp;ДАННЫЕ!$I859&amp;"g"&amp;B859&amp;"cf"&amp;D859&amp;"a"&amp;IF(ДАННЫЕ!$BX859&gt;0,1,0)&amp;IF(ДАННЫЕ!$BF859&gt;500,1,IF(ДАННЫЕ!$BF859&gt;350,2,IF(ДАННЫЕ!$BF859&gt;=200,3,IF(ДАННЫЕ!$BF859&gt;=100,4,IF(ДАННЫЕ!$BF859&gt;=50,5,IF(ДАННЫЕ!$BF859&lt;50,6,0))))))&amp;"AR"&amp;IF(DATEDIF(ДАННЫЕ!$BX859,ДАННЫЕ!$F$1,"y")&gt;1,1,0)&amp;"VG"&amp;IF(ДАННЫЕ!$BH859="0",1,0)&amp;"o"&amp;IF(T859+ДАННЫЕ!$AF859+ДАННЫЕ!$AG859+ДАННЫЕ!$AH859+ДАННЫЕ!$AI859+ДАННЫЕ!$AJ859+ДАННЫЕ!$AP859+ДАННЫЕ!$AQ859+ДАННЫЕ!$AR859+ДАННЫЕ!$AU859+ДАННЫЕ!$AW859+ДАННЫЕ!$AS859+ДАННЫЕ!$AT859&gt;0,1,0)&amp;"x"&amp;ДАННЫЕ!$AG859&amp;"p"&amp;IF(ДАННЫЕ!$BY859&gt;0,1,0)&amp;"v"&amp;IF(ДАННЫЕ!$BZ859&gt;0,1,0)&amp;"n"&amp;ДАННЫЕ!$CA859&amp;"t"&amp;ДАННЫЕ!$AY859&amp;"k"&amp;ДАННЫЕ!$CB859&amp;"q"&amp;ДАННЫЕ!$CC859&amp;"w"&amp;ДАННЫЕ!$CD859&amp;"e"&amp;ДАННЫЕ!$CE859&amp;"m"&amp;ДАННЫЕ!$CF859&amp;"c"&amp;ДАННЫЕ!$CG859&amp;"z"&amp;ДАННЫЕ!$CH859&amp;"d"&amp;IF(H859=4,1,0)&amp;"s"&amp;IF(ДАННЫЕ!$J859=1,0,1)&amp;"u"&amp;IF(ДАННЫЕ!$CJ859&gt;0,1,0)</f>
        <v>g0cf0a06AR1VG0o0xp0v0ntkqwemczd0s1u0</v>
      </c>
      <c r="O859" s="28" t="str">
        <f>ДАННЫЕ!$I859&amp;"g"&amp;B859&amp;A859&amp;"f"&amp;P859&amp;"c"&amp;IF(ДАННЫЕ!$U859&gt;0,1,0)&amp;"s"&amp;IF(ДАННЫЕ!$Q859&gt;0,IF(YEAR(ДАННЫЕ!$F$1)=YEAR(ДАННЫЕ!$Q859),IF(MONTH(ДАННЫЕ!$F$1)=MONTH(ДАННЫЕ!$Q859),111,11),1),0)&amp;"i"&amp;IF(ДАННЫЕ!$R859+ДАННЫЕ!$S859+ДАННЫЕ!$T859=0,0,1)&amp;"h"&amp;IF(ДАННЫЕ!$P859&gt;0,1,0)&amp;"p"&amp;IF(ДАННЫЕ!$CI859&gt;0,IF(YEAR(ДАННЫЕ!$F$1)=YEAR(ДАННЫЕ!$CI859),IF(MONTH(ДАННЫЕ!$F$1)=MONTH(ДАННЫЕ!$CI859),111,11),1),0)&amp;"d"&amp;IF(ДАННЫЕ!$CJ859&gt;0,IF(YEAR(ДАННЫЕ!$F$1)=YEAR(ДАННЫЕ!$CJ859),IF(MONTH(ДАННЫЕ!$F$1)=MONTH(ДАННЫЕ!$CJ859),111,11),1),0)&amp;"o"&amp;IF(ДАННЫЕ!$CK859&gt;0,IF(MONTH(ДАННЫЕ!$F$1)=MONTH(ДАННЫЕ!$CK859),111,11),0)&amp;"v"&amp;IF(ДАННЫЕ!$BE859&gt;0,IF(MONTH(ДАННЫЕ!$F$1)=MONTH(ДАННЫЕ!$BE859),111,11),0)</f>
        <v>g00f0c0s0i0h0p0d0o0v0</v>
      </c>
      <c r="P859" s="15">
        <f t="shared" si="41"/>
        <v>0</v>
      </c>
      <c r="Q859" s="15">
        <f>IF(ДАННЫЕ!$F$1&gt;ДАННЫЕ!$N859,IF(YEAR(ДАННЫЕ!$F$1)=YEAR(ДАННЫЕ!M859),1,0),0)</f>
        <v>0</v>
      </c>
      <c r="R859" s="15">
        <f>IF(ДАННЫЕ!$F$1&gt;ДАННЫЕ!$N859,IF(YEAR(ДАННЫЕ!$F$1)=YEAR(ДАННЫЕ!N859),1,0),0)</f>
        <v>0</v>
      </c>
      <c r="S859" s="15">
        <f>IF(ДАННЫЕ!$AA859="2А",1,IF(ДАННЫЕ!$AA859="2Б",2,IF(ДАННЫЕ!$AA859="2В",3,IF(ДАННЫЕ!$AA859=3,4,IF(ДАННЫЕ!$AA859="4А",5,IF(ДАННЫЕ!$AA859="4Б",6,IF(ДАННЫЕ!$AA859="4В",7,IF(ДАННЫЕ!$AA859=5,8,0))))))))</f>
        <v>0</v>
      </c>
      <c r="T859" s="15">
        <f>IF(OR(ДАННЫЕ!$AC859=2,ДАННЫЕ!$AD859=2,ДАННЫЕ!$AE859=2),2,IF(OR(ДАННЫЕ!$AC859=1,ДАННЫЕ!$AD859=1,ДАННЫЕ!$AE859=1),1,0))</f>
        <v>0</v>
      </c>
    </row>
    <row r="860" spans="1:20" ht="15" customHeight="1" x14ac:dyDescent="0.2">
      <c r="A860" s="78">
        <f>IF(B860&gt;0,IF(MONTH(ДАННЫЕ!$F$1)=MONTH(ДАННЫЕ!$B860),1,0),0)</f>
        <v>0</v>
      </c>
      <c r="B860" s="14">
        <f>IF(ДАННЫЕ!$B860&gt;0,IF(YEAR(ДАННЫЕ!$F$1)=YEAR(ДАННЫЕ!$B860),1,0),0)</f>
        <v>0</v>
      </c>
      <c r="C860" s="14">
        <f>IF(ДАННЫЕ!$CM860&gt;0,IF(YEAR(ДАННЫЕ!$F$1)=YEAR(ДАННЫЕ!$CM860),1,0),0)</f>
        <v>0</v>
      </c>
      <c r="D860" s="14">
        <f>IF(ДАННЫЕ!$CJ860&gt;0,IF(ДАННЫЕ!$CL860&gt;ДАННЫЕ!$F$1,1,IF(ДАННЫЕ!$CL860&gt;0,0,1)),0)</f>
        <v>0</v>
      </c>
      <c r="E860" s="43" t="str">
        <f ca="1">IF(ДАННЫЕ!$F$1&gt;0,IF(ДАННЫЕ!$G860&gt;0,DATEDIF(ДАННЫЕ!$G860,ДАННЫЕ!$F$1,"y"),""),IF(ДАННЫЕ!$G860&gt;0,DATEDIF(ДАННЫЕ!$G860,TODAY(),"y"),""))</f>
        <v/>
      </c>
      <c r="F860" s="43" t="str">
        <f xml:space="preserve"> IF(ДАННЫЕ!$F860="М",IF(E860&gt;=18,IF(E860&lt;60,1,""),""),"")&amp;IF(ДАННЫЕ!$F860="Ж",IF(E860&gt;=18,IF(E860&lt;55,1,""),""),"")</f>
        <v/>
      </c>
      <c r="G860" s="43" t="str">
        <f xml:space="preserve"> IF(ДАННЫЕ!$F860="М",IF(E860&gt;=60,2,""),"")&amp;IF(ДАННЫЕ!$F860="Ж",IF(E860&gt;=55,2,""),"")</f>
        <v/>
      </c>
      <c r="H860" s="43" t="str">
        <f t="shared" ca="1" si="39"/>
        <v/>
      </c>
      <c r="I860" s="43" t="str">
        <f t="shared" ca="1" si="40"/>
        <v>03</v>
      </c>
      <c r="J860" s="28" t="str">
        <f ca="1">ДАННЫЕ!$F860&amp;H860&amp;I860&amp;ДАННЫЕ!$I860&amp;"m"&amp;IF(ДАННЫЕ!$I860&gt;0,IF(ДАННЫЕ!$J860&gt;0,0,1),"")&amp;"f"&amp;IF(ДАННЫЕ!$R860&gt;0,IF(YEAR(ДАННЫЕ!$F$1)=YEAR(ДАННЫЕ!$R860),1,0),0)&amp;"z"&amp;ДАННЫЕ!$R860&amp;"p"&amp;ДАННЫЕ!$S860&amp;"i"&amp;ДАННЫЕ!$T860&amp;"h"&amp;ДАННЫЕ!$K860&amp;"be"&amp;ДАННЫЕ!$BI860&amp;"CD"&amp;IF(ДАННЫЕ!BF860&gt;500,4,IF(ДАННЫЕ!BF860&gt;350,3,IF(ДАННЫЕ!BF860&gt;200,2,IF(ДАННЫЕ!BF860&gt;0,1,0))))&amp;"g"&amp;B860&amp;"d"&amp;H860&amp;"l"&amp;ДАННЫЕ!AT860&amp;"a"&amp;ДАННЫЕ!$V860&amp;"v"&amp;R860&amp;"k"&amp;ДАННЫЕ!$U860&amp;"s"&amp;ДАННЫЕ!$Y860&amp;"t"&amp;ДАННЫЕ!$X860&amp;"b"&amp;IF(ДАННЫЕ!$Q860&gt;1,1,0)&amp;"PP"&amp;ДАННЫЕ!Z860&amp;"c"&amp;S860&amp;"x"&amp;IF(ДАННЫЕ!$BY860&gt;0,IF(YEAR(ДАННЫЕ!$F$1)=YEAR(ДАННЫЕ!$BY860),1,0),0)&amp;"n"&amp;IF(ДАННЫЕ!$BZ860&gt;0,IF(YEAR(ДАННЫЕ!$F$1)=YEAR(ДАННЫЕ!$BZ860),1,0),0)&amp;"u"&amp;D860&amp;"z"&amp;IF(ДАННЫЕ!$CL860&gt;0,IF(YEAR(ДАННЫЕ!$F$1)&gt;YEAR(ДАННЫЕ!$CL860),11,12),0)</f>
        <v>03mf0zpihbeCD0g0dlav0kstb0PPc0x0n0u0z0</v>
      </c>
      <c r="K860" s="28" t="str">
        <f ca="1">ДАННЫЕ!$I860&amp;"x"&amp;B860&amp;"w"&amp;IF(T860+ДАННЫЕ!AD860+ДАННЫЕ!AE860+ДАННЫЕ!AF860+ДАННЫЕ!AG860+ДАННЫЕ!AH860+ДАННЫЕ!$AL860+ДАННЫЕ!AI860+ДАННЫЕ!AJ860+ДАННЫЕ!AK860+ДАННЫЕ!AP860+ДАННЫЕ!AQ860+ДАННЫЕ!AR860+ДАННЫЕ!$AM860+ДАННЫЕ!$AN860+ДАННЫЕ!AS860+ДАННЫЕ!AT860&gt;0,1,0)&amp;IF(OR(T860=2,ДАННЫЕ!AD860=2,ДАННЫЕ!AE860=2,ДАННЫЕ!AF860=2,ДАННЫЕ!AG860=2,ДАННЫЕ!AH860=2,ДАННЫЕ!$AL860=2,ДАННЫЕ!AI860=2,ДАННЫЕ!AJ860=2,ДАННЫЕ!AK860=2,ДАННЫЕ!AP860=2,ДАННЫЕ!AQ860=2,ДАННЫЕ!AR860=2,ДАННЫЕ!$AM860=2,ДАННЫЕ!$AN860=2,ДАННЫЕ!AS860=2,ДАННЫЕ!AT860=2),2,0)&amp;"t"&amp;IF(T860&gt;0,"1"&amp;T860,"00")&amp;"f"&amp;IF(ДАННЫЕ!$AC860,"1"&amp;ДАННЫЕ!$AC860,"00")&amp;"b"&amp;IF(ДАННЫЕ!$AD860,"1"&amp;ДАННЫЕ!$AD860,"00")&amp;"g"&amp;IF(ДАННЫЕ!$AF860,"1"&amp;ДАННЫЕ!$AF860,"00")&amp;"c"&amp;IF(ДАННЫЕ!$AG860,"1"&amp;ДАННЫЕ!$AG860,"00")&amp;"i"&amp;IF(ДАННЫЕ!$AH860,"1"&amp;ДАННЫЕ!$AH860,"00")&amp;"r"&amp;IF(ДАННЫЕ!$AL860,"1"&amp;ДАННЫЕ!$AL860,"00")&amp;"m"&amp;IF(ДАННЫЕ!$AI860,"1"&amp;ДАННЫЕ!$AI860,"00")&amp;"hS"&amp;IF(ДАННЫЕ!$AJ860,"1"&amp;ДАННЫЕ!$AJ860,"00")&amp;"hZ"&amp;IF(ДАННЫЕ!$AK860,"1"&amp;ДАННЫЕ!$AK860,"00")&amp;"p"&amp;IF(ДАННЫЕ!$AP860,"1"&amp;ДАННЫЕ!$AP860,"00")&amp;"k"&amp;IF(ДАННЫЕ!$AQ860,"1"&amp;ДАННЫЕ!$AQ860,"00")&amp;"z"&amp;IF(ДАННЫЕ!$AR860,"1"&amp;ДАННЫЕ!$AR860,"00")&amp;"j"&amp;IF(ДАННЫЕ!$AM860,"1"&amp;ДАННЫЕ!$AM860,"00")&amp;"n"&amp;IF(ДАННЫЕ!$AN860,"1"&amp;ДАННЫЕ!$AN860,"00")&amp;"E"&amp;ДАННЫЕ!BI860&amp;"L"&amp;ДАННЫЕ!AO860&amp;"h"&amp;IF(ДАННЫЕ!$AU860&gt;0,1,0)&amp;"v"&amp;IF(ДАННЫЕ!$AW860&gt;0,1,0)&amp;"a"&amp;IF(ДАННЫЕ!$AS860,"1"&amp;ДАННЫЕ!$AS860,"00")&amp;"s"&amp;IF(ДАННЫЕ!$AT860,"1"&amp;ДАННЫЕ!$AT860,"00")&amp;"u"&amp;IF(ДАННЫЕ!$CJ860&gt;0,1,0)&amp;"y"&amp;B860&amp;"d"&amp;H860&amp;"e"&amp;F860&amp;G860</f>
        <v>x0w00t00f00b00g00c00i00r00m00hS00hZ00p00k00z00j00n00ELh0v0a00s00u0y0de</v>
      </c>
      <c r="L860" s="28" t="str">
        <f ca="1">ДАННЫЕ!$I860&amp;"VN"&amp;IF(ДАННЫЕ!AW860&gt;0,11,10)&amp;"CD"&amp;IF(ДАННЫЕ!BF860&gt;500,16,IF(ДАННЫЕ!BF860&gt;350,15,IF(ДАННЫЕ!BF860&gt;=200,14,IF(ДАННЫЕ!BF860&gt;=100,13,IF(ДАННЫЕ!BF860&gt;=50,12,IF(ДАННЫЕ!BF860&gt;0,11,10))))))&amp;"AR"&amp;IF(ДАННЫЕ!BX860&gt;0,1,0)&amp;"GD"&amp;B860&amp;"VV"&amp;IF(E860&gt;=5,IF(E860&lt;18,1,0),0)</f>
        <v>VN10CD10AR0GD0VV0</v>
      </c>
      <c r="M860" s="28" t="str">
        <f>ДАННЫЕ!$I860&amp;"b"&amp;ДАННЫЕ!$BI860&amp;"r"&amp;ДАННЫЕ!$BJ860&amp;"CD"&amp;IF(ДАННЫЕ!BF860&gt;0,IF(ДАННЫЕ!BF860&lt;200,1,IF(ДАННЫЕ!BF860&lt;350,2,3)),0)&amp;"h"&amp;IF(ДАННЫЕ!$BK860+ДАННЫЕ!$BL860+ДАННЫЕ!$BM860&gt;0,1,0)&amp;"x"&amp;ДАННЫЕ!$BK860&amp;"y"&amp;ДАННЫЕ!$BL860&amp;"z"&amp;ДАННЫЕ!$BM860&amp;"c"&amp;IF(ДАННЫЕ!$BK860+ДАННЫЕ!$BL860+ДАННЫЕ!$BM860=3,1,0)&amp;"a"&amp;IF(ДАННЫЕ!$BQ860+ДАННЫЕ!$BR860&gt;0,1,0)&amp;"d"&amp;ДАННЫЕ!$BQ860&amp;"v"&amp;ДАННЫЕ!$BR860&amp;"p"&amp;ДАННЫЕ!$BS860&amp;"n"&amp;ДАННЫЕ!$BU860&amp;"t"&amp;ДАННЫЕ!$BV860&amp;"o"&amp;ДАННЫЕ!$BT860&amp;"l"&amp;IF(ДАННЫЕ!$BN860&gt;0,1,0)&amp;ДАННЫЕ!$BN860&amp;"g"&amp;ДАННЫЕ!$BO860&amp;"s"&amp;ДАННЫЕ!$BP860&amp;"DZ"&amp;IF(ДАННЫЕ!B860-ДАННЫЕ!G860 &lt; 60,IF(ДАННЫЕ!B860-ДАННЫЕ!G860 &gt;= 0,1,0),0)&amp;"u"&amp;IF(ДАННЫЕ!$CJ860&gt;0,1,0)</f>
        <v>brCD0h0xyzc0a0dvpntol0gsDZ1u0</v>
      </c>
      <c r="N860" s="28" t="str">
        <f ca="1">ДАННЫЕ!$F860&amp;ДАННЫЕ!$I860&amp;"g"&amp;B860&amp;"cf"&amp;D860&amp;"a"&amp;IF(ДАННЫЕ!$BX860&gt;0,1,0)&amp;IF(ДАННЫЕ!$BF860&gt;500,1,IF(ДАННЫЕ!$BF860&gt;350,2,IF(ДАННЫЕ!$BF860&gt;=200,3,IF(ДАННЫЕ!$BF860&gt;=100,4,IF(ДАННЫЕ!$BF860&gt;=50,5,IF(ДАННЫЕ!$BF860&lt;50,6,0))))))&amp;"AR"&amp;IF(DATEDIF(ДАННЫЕ!$BX860,ДАННЫЕ!$F$1,"y")&gt;1,1,0)&amp;"VG"&amp;IF(ДАННЫЕ!$BH860="0",1,0)&amp;"o"&amp;IF(T860+ДАННЫЕ!$AF860+ДАННЫЕ!$AG860+ДАННЫЕ!$AH860+ДАННЫЕ!$AI860+ДАННЫЕ!$AJ860+ДАННЫЕ!$AP860+ДАННЫЕ!$AQ860+ДАННЫЕ!$AR860+ДАННЫЕ!$AU860+ДАННЫЕ!$AW860+ДАННЫЕ!$AS860+ДАННЫЕ!$AT860&gt;0,1,0)&amp;"x"&amp;ДАННЫЕ!$AG860&amp;"p"&amp;IF(ДАННЫЕ!$BY860&gt;0,1,0)&amp;"v"&amp;IF(ДАННЫЕ!$BZ860&gt;0,1,0)&amp;"n"&amp;ДАННЫЕ!$CA860&amp;"t"&amp;ДАННЫЕ!$AY860&amp;"k"&amp;ДАННЫЕ!$CB860&amp;"q"&amp;ДАННЫЕ!$CC860&amp;"w"&amp;ДАННЫЕ!$CD860&amp;"e"&amp;ДАННЫЕ!$CE860&amp;"m"&amp;ДАННЫЕ!$CF860&amp;"c"&amp;ДАННЫЕ!$CG860&amp;"z"&amp;ДАННЫЕ!$CH860&amp;"d"&amp;IF(H860=4,1,0)&amp;"s"&amp;IF(ДАННЫЕ!$J860=1,0,1)&amp;"u"&amp;IF(ДАННЫЕ!$CJ860&gt;0,1,0)</f>
        <v>g0cf0a06AR1VG0o0xp0v0ntkqwemczd0s1u0</v>
      </c>
      <c r="O860" s="28" t="str">
        <f>ДАННЫЕ!$I860&amp;"g"&amp;B860&amp;A860&amp;"f"&amp;P860&amp;"c"&amp;IF(ДАННЫЕ!$U860&gt;0,1,0)&amp;"s"&amp;IF(ДАННЫЕ!$Q860&gt;0,IF(YEAR(ДАННЫЕ!$F$1)=YEAR(ДАННЫЕ!$Q860),IF(MONTH(ДАННЫЕ!$F$1)=MONTH(ДАННЫЕ!$Q860),111,11),1),0)&amp;"i"&amp;IF(ДАННЫЕ!$R860+ДАННЫЕ!$S860+ДАННЫЕ!$T860=0,0,1)&amp;"h"&amp;IF(ДАННЫЕ!$P860&gt;0,1,0)&amp;"p"&amp;IF(ДАННЫЕ!$CI860&gt;0,IF(YEAR(ДАННЫЕ!$F$1)=YEAR(ДАННЫЕ!$CI860),IF(MONTH(ДАННЫЕ!$F$1)=MONTH(ДАННЫЕ!$CI860),111,11),1),0)&amp;"d"&amp;IF(ДАННЫЕ!$CJ860&gt;0,IF(YEAR(ДАННЫЕ!$F$1)=YEAR(ДАННЫЕ!$CJ860),IF(MONTH(ДАННЫЕ!$F$1)=MONTH(ДАННЫЕ!$CJ860),111,11),1),0)&amp;"o"&amp;IF(ДАННЫЕ!$CK860&gt;0,IF(MONTH(ДАННЫЕ!$F$1)=MONTH(ДАННЫЕ!$CK860),111,11),0)&amp;"v"&amp;IF(ДАННЫЕ!$BE860&gt;0,IF(MONTH(ДАННЫЕ!$F$1)=MONTH(ДАННЫЕ!$BE860),111,11),0)</f>
        <v>g00f0c0s0i0h0p0d0o0v0</v>
      </c>
      <c r="P860" s="15">
        <f t="shared" si="41"/>
        <v>0</v>
      </c>
      <c r="Q860" s="15">
        <f>IF(ДАННЫЕ!$F$1&gt;ДАННЫЕ!$N860,IF(YEAR(ДАННЫЕ!$F$1)=YEAR(ДАННЫЕ!M860),1,0),0)</f>
        <v>0</v>
      </c>
      <c r="R860" s="15">
        <f>IF(ДАННЫЕ!$F$1&gt;ДАННЫЕ!$N860,IF(YEAR(ДАННЫЕ!$F$1)=YEAR(ДАННЫЕ!N860),1,0),0)</f>
        <v>0</v>
      </c>
      <c r="S860" s="15">
        <f>IF(ДАННЫЕ!$AA860="2А",1,IF(ДАННЫЕ!$AA860="2Б",2,IF(ДАННЫЕ!$AA860="2В",3,IF(ДАННЫЕ!$AA860=3,4,IF(ДАННЫЕ!$AA860="4А",5,IF(ДАННЫЕ!$AA860="4Б",6,IF(ДАННЫЕ!$AA860="4В",7,IF(ДАННЫЕ!$AA860=5,8,0))))))))</f>
        <v>0</v>
      </c>
      <c r="T860" s="15">
        <f>IF(OR(ДАННЫЕ!$AC860=2,ДАННЫЕ!$AD860=2,ДАННЫЕ!$AE860=2),2,IF(OR(ДАННЫЕ!$AC860=1,ДАННЫЕ!$AD860=1,ДАННЫЕ!$AE860=1),1,0))</f>
        <v>0</v>
      </c>
    </row>
    <row r="861" spans="1:20" ht="15" customHeight="1" x14ac:dyDescent="0.2">
      <c r="A861" s="78">
        <f>IF(B861&gt;0,IF(MONTH(ДАННЫЕ!$F$1)=MONTH(ДАННЫЕ!$B861),1,0),0)</f>
        <v>0</v>
      </c>
      <c r="B861" s="14">
        <f>IF(ДАННЫЕ!$B861&gt;0,IF(YEAR(ДАННЫЕ!$F$1)=YEAR(ДАННЫЕ!$B861),1,0),0)</f>
        <v>0</v>
      </c>
      <c r="C861" s="14">
        <f>IF(ДАННЫЕ!$CM861&gt;0,IF(YEAR(ДАННЫЕ!$F$1)=YEAR(ДАННЫЕ!$CM861),1,0),0)</f>
        <v>0</v>
      </c>
      <c r="D861" s="14">
        <f>IF(ДАННЫЕ!$CJ861&gt;0,IF(ДАННЫЕ!$CL861&gt;ДАННЫЕ!$F$1,1,IF(ДАННЫЕ!$CL861&gt;0,0,1)),0)</f>
        <v>0</v>
      </c>
      <c r="E861" s="43" t="str">
        <f ca="1">IF(ДАННЫЕ!$F$1&gt;0,IF(ДАННЫЕ!$G861&gt;0,DATEDIF(ДАННЫЕ!$G861,ДАННЫЕ!$F$1,"y"),""),IF(ДАННЫЕ!$G861&gt;0,DATEDIF(ДАННЫЕ!$G861,TODAY(),"y"),""))</f>
        <v/>
      </c>
      <c r="F861" s="43" t="str">
        <f xml:space="preserve"> IF(ДАННЫЕ!$F861="М",IF(E861&gt;=18,IF(E861&lt;60,1,""),""),"")&amp;IF(ДАННЫЕ!$F861="Ж",IF(E861&gt;=18,IF(E861&lt;55,1,""),""),"")</f>
        <v/>
      </c>
      <c r="G861" s="43" t="str">
        <f xml:space="preserve"> IF(ДАННЫЕ!$F861="М",IF(E861&gt;=60,2,""),"")&amp;IF(ДАННЫЕ!$F861="Ж",IF(E861&gt;=55,2,""),"")</f>
        <v/>
      </c>
      <c r="H861" s="43" t="str">
        <f t="shared" ca="1" si="39"/>
        <v/>
      </c>
      <c r="I861" s="43" t="str">
        <f t="shared" ca="1" si="40"/>
        <v>03</v>
      </c>
      <c r="J861" s="28" t="str">
        <f ca="1">ДАННЫЕ!$F861&amp;H861&amp;I861&amp;ДАННЫЕ!$I861&amp;"m"&amp;IF(ДАННЫЕ!$I861&gt;0,IF(ДАННЫЕ!$J861&gt;0,0,1),"")&amp;"f"&amp;IF(ДАННЫЕ!$R861&gt;0,IF(YEAR(ДАННЫЕ!$F$1)=YEAR(ДАННЫЕ!$R861),1,0),0)&amp;"z"&amp;ДАННЫЕ!$R861&amp;"p"&amp;ДАННЫЕ!$S861&amp;"i"&amp;ДАННЫЕ!$T861&amp;"h"&amp;ДАННЫЕ!$K861&amp;"be"&amp;ДАННЫЕ!$BI861&amp;"CD"&amp;IF(ДАННЫЕ!BF861&gt;500,4,IF(ДАННЫЕ!BF861&gt;350,3,IF(ДАННЫЕ!BF861&gt;200,2,IF(ДАННЫЕ!BF861&gt;0,1,0))))&amp;"g"&amp;B861&amp;"d"&amp;H861&amp;"l"&amp;ДАННЫЕ!AT861&amp;"a"&amp;ДАННЫЕ!$V861&amp;"v"&amp;R861&amp;"k"&amp;ДАННЫЕ!$U861&amp;"s"&amp;ДАННЫЕ!$Y861&amp;"t"&amp;ДАННЫЕ!$X861&amp;"b"&amp;IF(ДАННЫЕ!$Q861&gt;1,1,0)&amp;"PP"&amp;ДАННЫЕ!Z861&amp;"c"&amp;S861&amp;"x"&amp;IF(ДАННЫЕ!$BY861&gt;0,IF(YEAR(ДАННЫЕ!$F$1)=YEAR(ДАННЫЕ!$BY861),1,0),0)&amp;"n"&amp;IF(ДАННЫЕ!$BZ861&gt;0,IF(YEAR(ДАННЫЕ!$F$1)=YEAR(ДАННЫЕ!$BZ861),1,0),0)&amp;"u"&amp;D861&amp;"z"&amp;IF(ДАННЫЕ!$CL861&gt;0,IF(YEAR(ДАННЫЕ!$F$1)&gt;YEAR(ДАННЫЕ!$CL861),11,12),0)</f>
        <v>03mf0zpihbeCD0g0dlav0kstb0PPc0x0n0u0z0</v>
      </c>
      <c r="K861" s="28" t="str">
        <f ca="1">ДАННЫЕ!$I861&amp;"x"&amp;B861&amp;"w"&amp;IF(T861+ДАННЫЕ!AD861+ДАННЫЕ!AE861+ДАННЫЕ!AF861+ДАННЫЕ!AG861+ДАННЫЕ!AH861+ДАННЫЕ!$AL861+ДАННЫЕ!AI861+ДАННЫЕ!AJ861+ДАННЫЕ!AK861+ДАННЫЕ!AP861+ДАННЫЕ!AQ861+ДАННЫЕ!AR861+ДАННЫЕ!$AM861+ДАННЫЕ!$AN861+ДАННЫЕ!AS861+ДАННЫЕ!AT861&gt;0,1,0)&amp;IF(OR(T861=2,ДАННЫЕ!AD861=2,ДАННЫЕ!AE861=2,ДАННЫЕ!AF861=2,ДАННЫЕ!AG861=2,ДАННЫЕ!AH861=2,ДАННЫЕ!$AL861=2,ДАННЫЕ!AI861=2,ДАННЫЕ!AJ861=2,ДАННЫЕ!AK861=2,ДАННЫЕ!AP861=2,ДАННЫЕ!AQ861=2,ДАННЫЕ!AR861=2,ДАННЫЕ!$AM861=2,ДАННЫЕ!$AN861=2,ДАННЫЕ!AS861=2,ДАННЫЕ!AT861=2),2,0)&amp;"t"&amp;IF(T861&gt;0,"1"&amp;T861,"00")&amp;"f"&amp;IF(ДАННЫЕ!$AC861,"1"&amp;ДАННЫЕ!$AC861,"00")&amp;"b"&amp;IF(ДАННЫЕ!$AD861,"1"&amp;ДАННЫЕ!$AD861,"00")&amp;"g"&amp;IF(ДАННЫЕ!$AF861,"1"&amp;ДАННЫЕ!$AF861,"00")&amp;"c"&amp;IF(ДАННЫЕ!$AG861,"1"&amp;ДАННЫЕ!$AG861,"00")&amp;"i"&amp;IF(ДАННЫЕ!$AH861,"1"&amp;ДАННЫЕ!$AH861,"00")&amp;"r"&amp;IF(ДАННЫЕ!$AL861,"1"&amp;ДАННЫЕ!$AL861,"00")&amp;"m"&amp;IF(ДАННЫЕ!$AI861,"1"&amp;ДАННЫЕ!$AI861,"00")&amp;"hS"&amp;IF(ДАННЫЕ!$AJ861,"1"&amp;ДАННЫЕ!$AJ861,"00")&amp;"hZ"&amp;IF(ДАННЫЕ!$AK861,"1"&amp;ДАННЫЕ!$AK861,"00")&amp;"p"&amp;IF(ДАННЫЕ!$AP861,"1"&amp;ДАННЫЕ!$AP861,"00")&amp;"k"&amp;IF(ДАННЫЕ!$AQ861,"1"&amp;ДАННЫЕ!$AQ861,"00")&amp;"z"&amp;IF(ДАННЫЕ!$AR861,"1"&amp;ДАННЫЕ!$AR861,"00")&amp;"j"&amp;IF(ДАННЫЕ!$AM861,"1"&amp;ДАННЫЕ!$AM861,"00")&amp;"n"&amp;IF(ДАННЫЕ!$AN861,"1"&amp;ДАННЫЕ!$AN861,"00")&amp;"E"&amp;ДАННЫЕ!BI861&amp;"L"&amp;ДАННЫЕ!AO861&amp;"h"&amp;IF(ДАННЫЕ!$AU861&gt;0,1,0)&amp;"v"&amp;IF(ДАННЫЕ!$AW861&gt;0,1,0)&amp;"a"&amp;IF(ДАННЫЕ!$AS861,"1"&amp;ДАННЫЕ!$AS861,"00")&amp;"s"&amp;IF(ДАННЫЕ!$AT861,"1"&amp;ДАННЫЕ!$AT861,"00")&amp;"u"&amp;IF(ДАННЫЕ!$CJ861&gt;0,1,0)&amp;"y"&amp;B861&amp;"d"&amp;H861&amp;"e"&amp;F861&amp;G861</f>
        <v>x0w00t00f00b00g00c00i00r00m00hS00hZ00p00k00z00j00n00ELh0v0a00s00u0y0de</v>
      </c>
      <c r="L861" s="28" t="str">
        <f ca="1">ДАННЫЕ!$I861&amp;"VN"&amp;IF(ДАННЫЕ!AW861&gt;0,11,10)&amp;"CD"&amp;IF(ДАННЫЕ!BF861&gt;500,16,IF(ДАННЫЕ!BF861&gt;350,15,IF(ДАННЫЕ!BF861&gt;=200,14,IF(ДАННЫЕ!BF861&gt;=100,13,IF(ДАННЫЕ!BF861&gt;=50,12,IF(ДАННЫЕ!BF861&gt;0,11,10))))))&amp;"AR"&amp;IF(ДАННЫЕ!BX861&gt;0,1,0)&amp;"GD"&amp;B861&amp;"VV"&amp;IF(E861&gt;=5,IF(E861&lt;18,1,0),0)</f>
        <v>VN10CD10AR0GD0VV0</v>
      </c>
      <c r="M861" s="28" t="str">
        <f>ДАННЫЕ!$I861&amp;"b"&amp;ДАННЫЕ!$BI861&amp;"r"&amp;ДАННЫЕ!$BJ861&amp;"CD"&amp;IF(ДАННЫЕ!BF861&gt;0,IF(ДАННЫЕ!BF861&lt;200,1,IF(ДАННЫЕ!BF861&lt;350,2,3)),0)&amp;"h"&amp;IF(ДАННЫЕ!$BK861+ДАННЫЕ!$BL861+ДАННЫЕ!$BM861&gt;0,1,0)&amp;"x"&amp;ДАННЫЕ!$BK861&amp;"y"&amp;ДАННЫЕ!$BL861&amp;"z"&amp;ДАННЫЕ!$BM861&amp;"c"&amp;IF(ДАННЫЕ!$BK861+ДАННЫЕ!$BL861+ДАННЫЕ!$BM861=3,1,0)&amp;"a"&amp;IF(ДАННЫЕ!$BQ861+ДАННЫЕ!$BR861&gt;0,1,0)&amp;"d"&amp;ДАННЫЕ!$BQ861&amp;"v"&amp;ДАННЫЕ!$BR861&amp;"p"&amp;ДАННЫЕ!$BS861&amp;"n"&amp;ДАННЫЕ!$BU861&amp;"t"&amp;ДАННЫЕ!$BV861&amp;"o"&amp;ДАННЫЕ!$BT861&amp;"l"&amp;IF(ДАННЫЕ!$BN861&gt;0,1,0)&amp;ДАННЫЕ!$BN861&amp;"g"&amp;ДАННЫЕ!$BO861&amp;"s"&amp;ДАННЫЕ!$BP861&amp;"DZ"&amp;IF(ДАННЫЕ!B861-ДАННЫЕ!G861 &lt; 60,IF(ДАННЫЕ!B861-ДАННЫЕ!G861 &gt;= 0,1,0),0)&amp;"u"&amp;IF(ДАННЫЕ!$CJ861&gt;0,1,0)</f>
        <v>brCD0h0xyzc0a0dvpntol0gsDZ1u0</v>
      </c>
      <c r="N861" s="28" t="str">
        <f ca="1">ДАННЫЕ!$F861&amp;ДАННЫЕ!$I861&amp;"g"&amp;B861&amp;"cf"&amp;D861&amp;"a"&amp;IF(ДАННЫЕ!$BX861&gt;0,1,0)&amp;IF(ДАННЫЕ!$BF861&gt;500,1,IF(ДАННЫЕ!$BF861&gt;350,2,IF(ДАННЫЕ!$BF861&gt;=200,3,IF(ДАННЫЕ!$BF861&gt;=100,4,IF(ДАННЫЕ!$BF861&gt;=50,5,IF(ДАННЫЕ!$BF861&lt;50,6,0))))))&amp;"AR"&amp;IF(DATEDIF(ДАННЫЕ!$BX861,ДАННЫЕ!$F$1,"y")&gt;1,1,0)&amp;"VG"&amp;IF(ДАННЫЕ!$BH861="0",1,0)&amp;"o"&amp;IF(T861+ДАННЫЕ!$AF861+ДАННЫЕ!$AG861+ДАННЫЕ!$AH861+ДАННЫЕ!$AI861+ДАННЫЕ!$AJ861+ДАННЫЕ!$AP861+ДАННЫЕ!$AQ861+ДАННЫЕ!$AR861+ДАННЫЕ!$AU861+ДАННЫЕ!$AW861+ДАННЫЕ!$AS861+ДАННЫЕ!$AT861&gt;0,1,0)&amp;"x"&amp;ДАННЫЕ!$AG861&amp;"p"&amp;IF(ДАННЫЕ!$BY861&gt;0,1,0)&amp;"v"&amp;IF(ДАННЫЕ!$BZ861&gt;0,1,0)&amp;"n"&amp;ДАННЫЕ!$CA861&amp;"t"&amp;ДАННЫЕ!$AY861&amp;"k"&amp;ДАННЫЕ!$CB861&amp;"q"&amp;ДАННЫЕ!$CC861&amp;"w"&amp;ДАННЫЕ!$CD861&amp;"e"&amp;ДАННЫЕ!$CE861&amp;"m"&amp;ДАННЫЕ!$CF861&amp;"c"&amp;ДАННЫЕ!$CG861&amp;"z"&amp;ДАННЫЕ!$CH861&amp;"d"&amp;IF(H861=4,1,0)&amp;"s"&amp;IF(ДАННЫЕ!$J861=1,0,1)&amp;"u"&amp;IF(ДАННЫЕ!$CJ861&gt;0,1,0)</f>
        <v>g0cf0a06AR1VG0o0xp0v0ntkqwemczd0s1u0</v>
      </c>
      <c r="O861" s="28" t="str">
        <f>ДАННЫЕ!$I861&amp;"g"&amp;B861&amp;A861&amp;"f"&amp;P861&amp;"c"&amp;IF(ДАННЫЕ!$U861&gt;0,1,0)&amp;"s"&amp;IF(ДАННЫЕ!$Q861&gt;0,IF(YEAR(ДАННЫЕ!$F$1)=YEAR(ДАННЫЕ!$Q861),IF(MONTH(ДАННЫЕ!$F$1)=MONTH(ДАННЫЕ!$Q861),111,11),1),0)&amp;"i"&amp;IF(ДАННЫЕ!$R861+ДАННЫЕ!$S861+ДАННЫЕ!$T861=0,0,1)&amp;"h"&amp;IF(ДАННЫЕ!$P861&gt;0,1,0)&amp;"p"&amp;IF(ДАННЫЕ!$CI861&gt;0,IF(YEAR(ДАННЫЕ!$F$1)=YEAR(ДАННЫЕ!$CI861),IF(MONTH(ДАННЫЕ!$F$1)=MONTH(ДАННЫЕ!$CI861),111,11),1),0)&amp;"d"&amp;IF(ДАННЫЕ!$CJ861&gt;0,IF(YEAR(ДАННЫЕ!$F$1)=YEAR(ДАННЫЕ!$CJ861),IF(MONTH(ДАННЫЕ!$F$1)=MONTH(ДАННЫЕ!$CJ861),111,11),1),0)&amp;"o"&amp;IF(ДАННЫЕ!$CK861&gt;0,IF(MONTH(ДАННЫЕ!$F$1)=MONTH(ДАННЫЕ!$CK861),111,11),0)&amp;"v"&amp;IF(ДАННЫЕ!$BE861&gt;0,IF(MONTH(ДАННЫЕ!$F$1)=MONTH(ДАННЫЕ!$BE861),111,11),0)</f>
        <v>g00f0c0s0i0h0p0d0o0v0</v>
      </c>
      <c r="P861" s="15">
        <f t="shared" si="41"/>
        <v>0</v>
      </c>
      <c r="Q861" s="15">
        <f>IF(ДАННЫЕ!$F$1&gt;ДАННЫЕ!$N861,IF(YEAR(ДАННЫЕ!$F$1)=YEAR(ДАННЫЕ!M861),1,0),0)</f>
        <v>0</v>
      </c>
      <c r="R861" s="15">
        <f>IF(ДАННЫЕ!$F$1&gt;ДАННЫЕ!$N861,IF(YEAR(ДАННЫЕ!$F$1)=YEAR(ДАННЫЕ!N861),1,0),0)</f>
        <v>0</v>
      </c>
      <c r="S861" s="15">
        <f>IF(ДАННЫЕ!$AA861="2А",1,IF(ДАННЫЕ!$AA861="2Б",2,IF(ДАННЫЕ!$AA861="2В",3,IF(ДАННЫЕ!$AA861=3,4,IF(ДАННЫЕ!$AA861="4А",5,IF(ДАННЫЕ!$AA861="4Б",6,IF(ДАННЫЕ!$AA861="4В",7,IF(ДАННЫЕ!$AA861=5,8,0))))))))</f>
        <v>0</v>
      </c>
      <c r="T861" s="15">
        <f>IF(OR(ДАННЫЕ!$AC861=2,ДАННЫЕ!$AD861=2,ДАННЫЕ!$AE861=2),2,IF(OR(ДАННЫЕ!$AC861=1,ДАННЫЕ!$AD861=1,ДАННЫЕ!$AE861=1),1,0))</f>
        <v>0</v>
      </c>
    </row>
    <row r="862" spans="1:20" ht="15" customHeight="1" x14ac:dyDescent="0.2">
      <c r="A862" s="78">
        <f>IF(B862&gt;0,IF(MONTH(ДАННЫЕ!$F$1)=MONTH(ДАННЫЕ!$B862),1,0),0)</f>
        <v>0</v>
      </c>
      <c r="B862" s="14">
        <f>IF(ДАННЫЕ!$B862&gt;0,IF(YEAR(ДАННЫЕ!$F$1)=YEAR(ДАННЫЕ!$B862),1,0),0)</f>
        <v>0</v>
      </c>
      <c r="C862" s="14">
        <f>IF(ДАННЫЕ!$CM862&gt;0,IF(YEAR(ДАННЫЕ!$F$1)=YEAR(ДАННЫЕ!$CM862),1,0),0)</f>
        <v>0</v>
      </c>
      <c r="D862" s="14">
        <f>IF(ДАННЫЕ!$CJ862&gt;0,IF(ДАННЫЕ!$CL862&gt;ДАННЫЕ!$F$1,1,IF(ДАННЫЕ!$CL862&gt;0,0,1)),0)</f>
        <v>0</v>
      </c>
      <c r="E862" s="43" t="str">
        <f ca="1">IF(ДАННЫЕ!$F$1&gt;0,IF(ДАННЫЕ!$G862&gt;0,DATEDIF(ДАННЫЕ!$G862,ДАННЫЕ!$F$1,"y"),""),IF(ДАННЫЕ!$G862&gt;0,DATEDIF(ДАННЫЕ!$G862,TODAY(),"y"),""))</f>
        <v/>
      </c>
      <c r="F862" s="43" t="str">
        <f xml:space="preserve"> IF(ДАННЫЕ!$F862="М",IF(E862&gt;=18,IF(E862&lt;60,1,""),""),"")&amp;IF(ДАННЫЕ!$F862="Ж",IF(E862&gt;=18,IF(E862&lt;55,1,""),""),"")</f>
        <v/>
      </c>
      <c r="G862" s="43" t="str">
        <f xml:space="preserve"> IF(ДАННЫЕ!$F862="М",IF(E862&gt;=60,2,""),"")&amp;IF(ДАННЫЕ!$F862="Ж",IF(E862&gt;=55,2,""),"")</f>
        <v/>
      </c>
      <c r="H862" s="43" t="str">
        <f t="shared" ca="1" si="39"/>
        <v/>
      </c>
      <c r="I862" s="43" t="str">
        <f t="shared" ca="1" si="40"/>
        <v>03</v>
      </c>
      <c r="J862" s="28" t="str">
        <f ca="1">ДАННЫЕ!$F862&amp;H862&amp;I862&amp;ДАННЫЕ!$I862&amp;"m"&amp;IF(ДАННЫЕ!$I862&gt;0,IF(ДАННЫЕ!$J862&gt;0,0,1),"")&amp;"f"&amp;IF(ДАННЫЕ!$R862&gt;0,IF(YEAR(ДАННЫЕ!$F$1)=YEAR(ДАННЫЕ!$R862),1,0),0)&amp;"z"&amp;ДАННЫЕ!$R862&amp;"p"&amp;ДАННЫЕ!$S862&amp;"i"&amp;ДАННЫЕ!$T862&amp;"h"&amp;ДАННЫЕ!$K862&amp;"be"&amp;ДАННЫЕ!$BI862&amp;"CD"&amp;IF(ДАННЫЕ!BF862&gt;500,4,IF(ДАННЫЕ!BF862&gt;350,3,IF(ДАННЫЕ!BF862&gt;200,2,IF(ДАННЫЕ!BF862&gt;0,1,0))))&amp;"g"&amp;B862&amp;"d"&amp;H862&amp;"l"&amp;ДАННЫЕ!AT862&amp;"a"&amp;ДАННЫЕ!$V862&amp;"v"&amp;R862&amp;"k"&amp;ДАННЫЕ!$U862&amp;"s"&amp;ДАННЫЕ!$Y862&amp;"t"&amp;ДАННЫЕ!$X862&amp;"b"&amp;IF(ДАННЫЕ!$Q862&gt;1,1,0)&amp;"PP"&amp;ДАННЫЕ!Z862&amp;"c"&amp;S862&amp;"x"&amp;IF(ДАННЫЕ!$BY862&gt;0,IF(YEAR(ДАННЫЕ!$F$1)=YEAR(ДАННЫЕ!$BY862),1,0),0)&amp;"n"&amp;IF(ДАННЫЕ!$BZ862&gt;0,IF(YEAR(ДАННЫЕ!$F$1)=YEAR(ДАННЫЕ!$BZ862),1,0),0)&amp;"u"&amp;D862&amp;"z"&amp;IF(ДАННЫЕ!$CL862&gt;0,IF(YEAR(ДАННЫЕ!$F$1)&gt;YEAR(ДАННЫЕ!$CL862),11,12),0)</f>
        <v>03mf0zpihbeCD0g0dlav0kstb0PPc0x0n0u0z0</v>
      </c>
      <c r="K862" s="28" t="str">
        <f ca="1">ДАННЫЕ!$I862&amp;"x"&amp;B862&amp;"w"&amp;IF(T862+ДАННЫЕ!AD862+ДАННЫЕ!AE862+ДАННЫЕ!AF862+ДАННЫЕ!AG862+ДАННЫЕ!AH862+ДАННЫЕ!$AL862+ДАННЫЕ!AI862+ДАННЫЕ!AJ862+ДАННЫЕ!AK862+ДАННЫЕ!AP862+ДАННЫЕ!AQ862+ДАННЫЕ!AR862+ДАННЫЕ!$AM862+ДАННЫЕ!$AN862+ДАННЫЕ!AS862+ДАННЫЕ!AT862&gt;0,1,0)&amp;IF(OR(T862=2,ДАННЫЕ!AD862=2,ДАННЫЕ!AE862=2,ДАННЫЕ!AF862=2,ДАННЫЕ!AG862=2,ДАННЫЕ!AH862=2,ДАННЫЕ!$AL862=2,ДАННЫЕ!AI862=2,ДАННЫЕ!AJ862=2,ДАННЫЕ!AK862=2,ДАННЫЕ!AP862=2,ДАННЫЕ!AQ862=2,ДАННЫЕ!AR862=2,ДАННЫЕ!$AM862=2,ДАННЫЕ!$AN862=2,ДАННЫЕ!AS862=2,ДАННЫЕ!AT862=2),2,0)&amp;"t"&amp;IF(T862&gt;0,"1"&amp;T862,"00")&amp;"f"&amp;IF(ДАННЫЕ!$AC862,"1"&amp;ДАННЫЕ!$AC862,"00")&amp;"b"&amp;IF(ДАННЫЕ!$AD862,"1"&amp;ДАННЫЕ!$AD862,"00")&amp;"g"&amp;IF(ДАННЫЕ!$AF862,"1"&amp;ДАННЫЕ!$AF862,"00")&amp;"c"&amp;IF(ДАННЫЕ!$AG862,"1"&amp;ДАННЫЕ!$AG862,"00")&amp;"i"&amp;IF(ДАННЫЕ!$AH862,"1"&amp;ДАННЫЕ!$AH862,"00")&amp;"r"&amp;IF(ДАННЫЕ!$AL862,"1"&amp;ДАННЫЕ!$AL862,"00")&amp;"m"&amp;IF(ДАННЫЕ!$AI862,"1"&amp;ДАННЫЕ!$AI862,"00")&amp;"hS"&amp;IF(ДАННЫЕ!$AJ862,"1"&amp;ДАННЫЕ!$AJ862,"00")&amp;"hZ"&amp;IF(ДАННЫЕ!$AK862,"1"&amp;ДАННЫЕ!$AK862,"00")&amp;"p"&amp;IF(ДАННЫЕ!$AP862,"1"&amp;ДАННЫЕ!$AP862,"00")&amp;"k"&amp;IF(ДАННЫЕ!$AQ862,"1"&amp;ДАННЫЕ!$AQ862,"00")&amp;"z"&amp;IF(ДАННЫЕ!$AR862,"1"&amp;ДАННЫЕ!$AR862,"00")&amp;"j"&amp;IF(ДАННЫЕ!$AM862,"1"&amp;ДАННЫЕ!$AM862,"00")&amp;"n"&amp;IF(ДАННЫЕ!$AN862,"1"&amp;ДАННЫЕ!$AN862,"00")&amp;"E"&amp;ДАННЫЕ!BI862&amp;"L"&amp;ДАННЫЕ!AO862&amp;"h"&amp;IF(ДАННЫЕ!$AU862&gt;0,1,0)&amp;"v"&amp;IF(ДАННЫЕ!$AW862&gt;0,1,0)&amp;"a"&amp;IF(ДАННЫЕ!$AS862,"1"&amp;ДАННЫЕ!$AS862,"00")&amp;"s"&amp;IF(ДАННЫЕ!$AT862,"1"&amp;ДАННЫЕ!$AT862,"00")&amp;"u"&amp;IF(ДАННЫЕ!$CJ862&gt;0,1,0)&amp;"y"&amp;B862&amp;"d"&amp;H862&amp;"e"&amp;F862&amp;G862</f>
        <v>x0w00t00f00b00g00c00i00r00m00hS00hZ00p00k00z00j00n00ELh0v0a00s00u0y0de</v>
      </c>
      <c r="L862" s="28" t="str">
        <f ca="1">ДАННЫЕ!$I862&amp;"VN"&amp;IF(ДАННЫЕ!AW862&gt;0,11,10)&amp;"CD"&amp;IF(ДАННЫЕ!BF862&gt;500,16,IF(ДАННЫЕ!BF862&gt;350,15,IF(ДАННЫЕ!BF862&gt;=200,14,IF(ДАННЫЕ!BF862&gt;=100,13,IF(ДАННЫЕ!BF862&gt;=50,12,IF(ДАННЫЕ!BF862&gt;0,11,10))))))&amp;"AR"&amp;IF(ДАННЫЕ!BX862&gt;0,1,0)&amp;"GD"&amp;B862&amp;"VV"&amp;IF(E862&gt;=5,IF(E862&lt;18,1,0),0)</f>
        <v>VN10CD10AR0GD0VV0</v>
      </c>
      <c r="M862" s="28" t="str">
        <f>ДАННЫЕ!$I862&amp;"b"&amp;ДАННЫЕ!$BI862&amp;"r"&amp;ДАННЫЕ!$BJ862&amp;"CD"&amp;IF(ДАННЫЕ!BF862&gt;0,IF(ДАННЫЕ!BF862&lt;200,1,IF(ДАННЫЕ!BF862&lt;350,2,3)),0)&amp;"h"&amp;IF(ДАННЫЕ!$BK862+ДАННЫЕ!$BL862+ДАННЫЕ!$BM862&gt;0,1,0)&amp;"x"&amp;ДАННЫЕ!$BK862&amp;"y"&amp;ДАННЫЕ!$BL862&amp;"z"&amp;ДАННЫЕ!$BM862&amp;"c"&amp;IF(ДАННЫЕ!$BK862+ДАННЫЕ!$BL862+ДАННЫЕ!$BM862=3,1,0)&amp;"a"&amp;IF(ДАННЫЕ!$BQ862+ДАННЫЕ!$BR862&gt;0,1,0)&amp;"d"&amp;ДАННЫЕ!$BQ862&amp;"v"&amp;ДАННЫЕ!$BR862&amp;"p"&amp;ДАННЫЕ!$BS862&amp;"n"&amp;ДАННЫЕ!$BU862&amp;"t"&amp;ДАННЫЕ!$BV862&amp;"o"&amp;ДАННЫЕ!$BT862&amp;"l"&amp;IF(ДАННЫЕ!$BN862&gt;0,1,0)&amp;ДАННЫЕ!$BN862&amp;"g"&amp;ДАННЫЕ!$BO862&amp;"s"&amp;ДАННЫЕ!$BP862&amp;"DZ"&amp;IF(ДАННЫЕ!B862-ДАННЫЕ!G862 &lt; 60,IF(ДАННЫЕ!B862-ДАННЫЕ!G862 &gt;= 0,1,0),0)&amp;"u"&amp;IF(ДАННЫЕ!$CJ862&gt;0,1,0)</f>
        <v>brCD0h0xyzc0a0dvpntol0gsDZ1u0</v>
      </c>
      <c r="N862" s="28" t="str">
        <f ca="1">ДАННЫЕ!$F862&amp;ДАННЫЕ!$I862&amp;"g"&amp;B862&amp;"cf"&amp;D862&amp;"a"&amp;IF(ДАННЫЕ!$BX862&gt;0,1,0)&amp;IF(ДАННЫЕ!$BF862&gt;500,1,IF(ДАННЫЕ!$BF862&gt;350,2,IF(ДАННЫЕ!$BF862&gt;=200,3,IF(ДАННЫЕ!$BF862&gt;=100,4,IF(ДАННЫЕ!$BF862&gt;=50,5,IF(ДАННЫЕ!$BF862&lt;50,6,0))))))&amp;"AR"&amp;IF(DATEDIF(ДАННЫЕ!$BX862,ДАННЫЕ!$F$1,"y")&gt;1,1,0)&amp;"VG"&amp;IF(ДАННЫЕ!$BH862="0",1,0)&amp;"o"&amp;IF(T862+ДАННЫЕ!$AF862+ДАННЫЕ!$AG862+ДАННЫЕ!$AH862+ДАННЫЕ!$AI862+ДАННЫЕ!$AJ862+ДАННЫЕ!$AP862+ДАННЫЕ!$AQ862+ДАННЫЕ!$AR862+ДАННЫЕ!$AU862+ДАННЫЕ!$AW862+ДАННЫЕ!$AS862+ДАННЫЕ!$AT862&gt;0,1,0)&amp;"x"&amp;ДАННЫЕ!$AG862&amp;"p"&amp;IF(ДАННЫЕ!$BY862&gt;0,1,0)&amp;"v"&amp;IF(ДАННЫЕ!$BZ862&gt;0,1,0)&amp;"n"&amp;ДАННЫЕ!$CA862&amp;"t"&amp;ДАННЫЕ!$AY862&amp;"k"&amp;ДАННЫЕ!$CB862&amp;"q"&amp;ДАННЫЕ!$CC862&amp;"w"&amp;ДАННЫЕ!$CD862&amp;"e"&amp;ДАННЫЕ!$CE862&amp;"m"&amp;ДАННЫЕ!$CF862&amp;"c"&amp;ДАННЫЕ!$CG862&amp;"z"&amp;ДАННЫЕ!$CH862&amp;"d"&amp;IF(H862=4,1,0)&amp;"s"&amp;IF(ДАННЫЕ!$J862=1,0,1)&amp;"u"&amp;IF(ДАННЫЕ!$CJ862&gt;0,1,0)</f>
        <v>g0cf0a06AR1VG0o0xp0v0ntkqwemczd0s1u0</v>
      </c>
      <c r="O862" s="28" t="str">
        <f>ДАННЫЕ!$I862&amp;"g"&amp;B862&amp;A862&amp;"f"&amp;P862&amp;"c"&amp;IF(ДАННЫЕ!$U862&gt;0,1,0)&amp;"s"&amp;IF(ДАННЫЕ!$Q862&gt;0,IF(YEAR(ДАННЫЕ!$F$1)=YEAR(ДАННЫЕ!$Q862),IF(MONTH(ДАННЫЕ!$F$1)=MONTH(ДАННЫЕ!$Q862),111,11),1),0)&amp;"i"&amp;IF(ДАННЫЕ!$R862+ДАННЫЕ!$S862+ДАННЫЕ!$T862=0,0,1)&amp;"h"&amp;IF(ДАННЫЕ!$P862&gt;0,1,0)&amp;"p"&amp;IF(ДАННЫЕ!$CI862&gt;0,IF(YEAR(ДАННЫЕ!$F$1)=YEAR(ДАННЫЕ!$CI862),IF(MONTH(ДАННЫЕ!$F$1)=MONTH(ДАННЫЕ!$CI862),111,11),1),0)&amp;"d"&amp;IF(ДАННЫЕ!$CJ862&gt;0,IF(YEAR(ДАННЫЕ!$F$1)=YEAR(ДАННЫЕ!$CJ862),IF(MONTH(ДАННЫЕ!$F$1)=MONTH(ДАННЫЕ!$CJ862),111,11),1),0)&amp;"o"&amp;IF(ДАННЫЕ!$CK862&gt;0,IF(MONTH(ДАННЫЕ!$F$1)=MONTH(ДАННЫЕ!$CK862),111,11),0)&amp;"v"&amp;IF(ДАННЫЕ!$BE862&gt;0,IF(MONTH(ДАННЫЕ!$F$1)=MONTH(ДАННЫЕ!$BE862),111,11),0)</f>
        <v>g00f0c0s0i0h0p0d0o0v0</v>
      </c>
      <c r="P862" s="15">
        <f t="shared" si="41"/>
        <v>0</v>
      </c>
      <c r="Q862" s="15">
        <f>IF(ДАННЫЕ!$F$1&gt;ДАННЫЕ!$N862,IF(YEAR(ДАННЫЕ!$F$1)=YEAR(ДАННЫЕ!M862),1,0),0)</f>
        <v>0</v>
      </c>
      <c r="R862" s="15">
        <f>IF(ДАННЫЕ!$F$1&gt;ДАННЫЕ!$N862,IF(YEAR(ДАННЫЕ!$F$1)=YEAR(ДАННЫЕ!N862),1,0),0)</f>
        <v>0</v>
      </c>
      <c r="S862" s="15">
        <f>IF(ДАННЫЕ!$AA862="2А",1,IF(ДАННЫЕ!$AA862="2Б",2,IF(ДАННЫЕ!$AA862="2В",3,IF(ДАННЫЕ!$AA862=3,4,IF(ДАННЫЕ!$AA862="4А",5,IF(ДАННЫЕ!$AA862="4Б",6,IF(ДАННЫЕ!$AA862="4В",7,IF(ДАННЫЕ!$AA862=5,8,0))))))))</f>
        <v>0</v>
      </c>
      <c r="T862" s="15">
        <f>IF(OR(ДАННЫЕ!$AC862=2,ДАННЫЕ!$AD862=2,ДАННЫЕ!$AE862=2),2,IF(OR(ДАННЫЕ!$AC862=1,ДАННЫЕ!$AD862=1,ДАННЫЕ!$AE862=1),1,0))</f>
        <v>0</v>
      </c>
    </row>
    <row r="863" spans="1:20" ht="15" customHeight="1" x14ac:dyDescent="0.2">
      <c r="A863" s="78">
        <f>IF(B863&gt;0,IF(MONTH(ДАННЫЕ!$F$1)=MONTH(ДАННЫЕ!$B863),1,0),0)</f>
        <v>0</v>
      </c>
      <c r="B863" s="14">
        <f>IF(ДАННЫЕ!$B863&gt;0,IF(YEAR(ДАННЫЕ!$F$1)=YEAR(ДАННЫЕ!$B863),1,0),0)</f>
        <v>0</v>
      </c>
      <c r="C863" s="14">
        <f>IF(ДАННЫЕ!$CM863&gt;0,IF(YEAR(ДАННЫЕ!$F$1)=YEAR(ДАННЫЕ!$CM863),1,0),0)</f>
        <v>0</v>
      </c>
      <c r="D863" s="14">
        <f>IF(ДАННЫЕ!$CJ863&gt;0,IF(ДАННЫЕ!$CL863&gt;ДАННЫЕ!$F$1,1,IF(ДАННЫЕ!$CL863&gt;0,0,1)),0)</f>
        <v>0</v>
      </c>
      <c r="E863" s="43" t="str">
        <f ca="1">IF(ДАННЫЕ!$F$1&gt;0,IF(ДАННЫЕ!$G863&gt;0,DATEDIF(ДАННЫЕ!$G863,ДАННЫЕ!$F$1,"y"),""),IF(ДАННЫЕ!$G863&gt;0,DATEDIF(ДАННЫЕ!$G863,TODAY(),"y"),""))</f>
        <v/>
      </c>
      <c r="F863" s="43" t="str">
        <f xml:space="preserve"> IF(ДАННЫЕ!$F863="М",IF(E863&gt;=18,IF(E863&lt;60,1,""),""),"")&amp;IF(ДАННЫЕ!$F863="Ж",IF(E863&gt;=18,IF(E863&lt;55,1,""),""),"")</f>
        <v/>
      </c>
      <c r="G863" s="43" t="str">
        <f xml:space="preserve"> IF(ДАННЫЕ!$F863="М",IF(E863&gt;=60,2,""),"")&amp;IF(ДАННЫЕ!$F863="Ж",IF(E863&gt;=55,2,""),"")</f>
        <v/>
      </c>
      <c r="H863" s="43" t="str">
        <f t="shared" ca="1" si="39"/>
        <v/>
      </c>
      <c r="I863" s="43" t="str">
        <f t="shared" ca="1" si="40"/>
        <v>03</v>
      </c>
      <c r="J863" s="28" t="str">
        <f ca="1">ДАННЫЕ!$F863&amp;H863&amp;I863&amp;ДАННЫЕ!$I863&amp;"m"&amp;IF(ДАННЫЕ!$I863&gt;0,IF(ДАННЫЕ!$J863&gt;0,0,1),"")&amp;"f"&amp;IF(ДАННЫЕ!$R863&gt;0,IF(YEAR(ДАННЫЕ!$F$1)=YEAR(ДАННЫЕ!$R863),1,0),0)&amp;"z"&amp;ДАННЫЕ!$R863&amp;"p"&amp;ДАННЫЕ!$S863&amp;"i"&amp;ДАННЫЕ!$T863&amp;"h"&amp;ДАННЫЕ!$K863&amp;"be"&amp;ДАННЫЕ!$BI863&amp;"CD"&amp;IF(ДАННЫЕ!BF863&gt;500,4,IF(ДАННЫЕ!BF863&gt;350,3,IF(ДАННЫЕ!BF863&gt;200,2,IF(ДАННЫЕ!BF863&gt;0,1,0))))&amp;"g"&amp;B863&amp;"d"&amp;H863&amp;"l"&amp;ДАННЫЕ!AT863&amp;"a"&amp;ДАННЫЕ!$V863&amp;"v"&amp;R863&amp;"k"&amp;ДАННЫЕ!$U863&amp;"s"&amp;ДАННЫЕ!$Y863&amp;"t"&amp;ДАННЫЕ!$X863&amp;"b"&amp;IF(ДАННЫЕ!$Q863&gt;1,1,0)&amp;"PP"&amp;ДАННЫЕ!Z863&amp;"c"&amp;S863&amp;"x"&amp;IF(ДАННЫЕ!$BY863&gt;0,IF(YEAR(ДАННЫЕ!$F$1)=YEAR(ДАННЫЕ!$BY863),1,0),0)&amp;"n"&amp;IF(ДАННЫЕ!$BZ863&gt;0,IF(YEAR(ДАННЫЕ!$F$1)=YEAR(ДАННЫЕ!$BZ863),1,0),0)&amp;"u"&amp;D863&amp;"z"&amp;IF(ДАННЫЕ!$CL863&gt;0,IF(YEAR(ДАННЫЕ!$F$1)&gt;YEAR(ДАННЫЕ!$CL863),11,12),0)</f>
        <v>03mf0zpihbeCD0g0dlav0kstb0PPc0x0n0u0z0</v>
      </c>
      <c r="K863" s="28" t="str">
        <f ca="1">ДАННЫЕ!$I863&amp;"x"&amp;B863&amp;"w"&amp;IF(T863+ДАННЫЕ!AD863+ДАННЫЕ!AE863+ДАННЫЕ!AF863+ДАННЫЕ!AG863+ДАННЫЕ!AH863+ДАННЫЕ!$AL863+ДАННЫЕ!AI863+ДАННЫЕ!AJ863+ДАННЫЕ!AK863+ДАННЫЕ!AP863+ДАННЫЕ!AQ863+ДАННЫЕ!AR863+ДАННЫЕ!$AM863+ДАННЫЕ!$AN863+ДАННЫЕ!AS863+ДАННЫЕ!AT863&gt;0,1,0)&amp;IF(OR(T863=2,ДАННЫЕ!AD863=2,ДАННЫЕ!AE863=2,ДАННЫЕ!AF863=2,ДАННЫЕ!AG863=2,ДАННЫЕ!AH863=2,ДАННЫЕ!$AL863=2,ДАННЫЕ!AI863=2,ДАННЫЕ!AJ863=2,ДАННЫЕ!AK863=2,ДАННЫЕ!AP863=2,ДАННЫЕ!AQ863=2,ДАННЫЕ!AR863=2,ДАННЫЕ!$AM863=2,ДАННЫЕ!$AN863=2,ДАННЫЕ!AS863=2,ДАННЫЕ!AT863=2),2,0)&amp;"t"&amp;IF(T863&gt;0,"1"&amp;T863,"00")&amp;"f"&amp;IF(ДАННЫЕ!$AC863,"1"&amp;ДАННЫЕ!$AC863,"00")&amp;"b"&amp;IF(ДАННЫЕ!$AD863,"1"&amp;ДАННЫЕ!$AD863,"00")&amp;"g"&amp;IF(ДАННЫЕ!$AF863,"1"&amp;ДАННЫЕ!$AF863,"00")&amp;"c"&amp;IF(ДАННЫЕ!$AG863,"1"&amp;ДАННЫЕ!$AG863,"00")&amp;"i"&amp;IF(ДАННЫЕ!$AH863,"1"&amp;ДАННЫЕ!$AH863,"00")&amp;"r"&amp;IF(ДАННЫЕ!$AL863,"1"&amp;ДАННЫЕ!$AL863,"00")&amp;"m"&amp;IF(ДАННЫЕ!$AI863,"1"&amp;ДАННЫЕ!$AI863,"00")&amp;"hS"&amp;IF(ДАННЫЕ!$AJ863,"1"&amp;ДАННЫЕ!$AJ863,"00")&amp;"hZ"&amp;IF(ДАННЫЕ!$AK863,"1"&amp;ДАННЫЕ!$AK863,"00")&amp;"p"&amp;IF(ДАННЫЕ!$AP863,"1"&amp;ДАННЫЕ!$AP863,"00")&amp;"k"&amp;IF(ДАННЫЕ!$AQ863,"1"&amp;ДАННЫЕ!$AQ863,"00")&amp;"z"&amp;IF(ДАННЫЕ!$AR863,"1"&amp;ДАННЫЕ!$AR863,"00")&amp;"j"&amp;IF(ДАННЫЕ!$AM863,"1"&amp;ДАННЫЕ!$AM863,"00")&amp;"n"&amp;IF(ДАННЫЕ!$AN863,"1"&amp;ДАННЫЕ!$AN863,"00")&amp;"E"&amp;ДАННЫЕ!BI863&amp;"L"&amp;ДАННЫЕ!AO863&amp;"h"&amp;IF(ДАННЫЕ!$AU863&gt;0,1,0)&amp;"v"&amp;IF(ДАННЫЕ!$AW863&gt;0,1,0)&amp;"a"&amp;IF(ДАННЫЕ!$AS863,"1"&amp;ДАННЫЕ!$AS863,"00")&amp;"s"&amp;IF(ДАННЫЕ!$AT863,"1"&amp;ДАННЫЕ!$AT863,"00")&amp;"u"&amp;IF(ДАННЫЕ!$CJ863&gt;0,1,0)&amp;"y"&amp;B863&amp;"d"&amp;H863&amp;"e"&amp;F863&amp;G863</f>
        <v>x0w00t00f00b00g00c00i00r00m00hS00hZ00p00k00z00j00n00ELh0v0a00s00u0y0de</v>
      </c>
      <c r="L863" s="28" t="str">
        <f ca="1">ДАННЫЕ!$I863&amp;"VN"&amp;IF(ДАННЫЕ!AW863&gt;0,11,10)&amp;"CD"&amp;IF(ДАННЫЕ!BF863&gt;500,16,IF(ДАННЫЕ!BF863&gt;350,15,IF(ДАННЫЕ!BF863&gt;=200,14,IF(ДАННЫЕ!BF863&gt;=100,13,IF(ДАННЫЕ!BF863&gt;=50,12,IF(ДАННЫЕ!BF863&gt;0,11,10))))))&amp;"AR"&amp;IF(ДАННЫЕ!BX863&gt;0,1,0)&amp;"GD"&amp;B863&amp;"VV"&amp;IF(E863&gt;=5,IF(E863&lt;18,1,0),0)</f>
        <v>VN10CD10AR0GD0VV0</v>
      </c>
      <c r="M863" s="28" t="str">
        <f>ДАННЫЕ!$I863&amp;"b"&amp;ДАННЫЕ!$BI863&amp;"r"&amp;ДАННЫЕ!$BJ863&amp;"CD"&amp;IF(ДАННЫЕ!BF863&gt;0,IF(ДАННЫЕ!BF863&lt;200,1,IF(ДАННЫЕ!BF863&lt;350,2,3)),0)&amp;"h"&amp;IF(ДАННЫЕ!$BK863+ДАННЫЕ!$BL863+ДАННЫЕ!$BM863&gt;0,1,0)&amp;"x"&amp;ДАННЫЕ!$BK863&amp;"y"&amp;ДАННЫЕ!$BL863&amp;"z"&amp;ДАННЫЕ!$BM863&amp;"c"&amp;IF(ДАННЫЕ!$BK863+ДАННЫЕ!$BL863+ДАННЫЕ!$BM863=3,1,0)&amp;"a"&amp;IF(ДАННЫЕ!$BQ863+ДАННЫЕ!$BR863&gt;0,1,0)&amp;"d"&amp;ДАННЫЕ!$BQ863&amp;"v"&amp;ДАННЫЕ!$BR863&amp;"p"&amp;ДАННЫЕ!$BS863&amp;"n"&amp;ДАННЫЕ!$BU863&amp;"t"&amp;ДАННЫЕ!$BV863&amp;"o"&amp;ДАННЫЕ!$BT863&amp;"l"&amp;IF(ДАННЫЕ!$BN863&gt;0,1,0)&amp;ДАННЫЕ!$BN863&amp;"g"&amp;ДАННЫЕ!$BO863&amp;"s"&amp;ДАННЫЕ!$BP863&amp;"DZ"&amp;IF(ДАННЫЕ!B863-ДАННЫЕ!G863 &lt; 60,IF(ДАННЫЕ!B863-ДАННЫЕ!G863 &gt;= 0,1,0),0)&amp;"u"&amp;IF(ДАННЫЕ!$CJ863&gt;0,1,0)</f>
        <v>brCD0h0xyzc0a0dvpntol0gsDZ1u0</v>
      </c>
      <c r="N863" s="28" t="str">
        <f ca="1">ДАННЫЕ!$F863&amp;ДАННЫЕ!$I863&amp;"g"&amp;B863&amp;"cf"&amp;D863&amp;"a"&amp;IF(ДАННЫЕ!$BX863&gt;0,1,0)&amp;IF(ДАННЫЕ!$BF863&gt;500,1,IF(ДАННЫЕ!$BF863&gt;350,2,IF(ДАННЫЕ!$BF863&gt;=200,3,IF(ДАННЫЕ!$BF863&gt;=100,4,IF(ДАННЫЕ!$BF863&gt;=50,5,IF(ДАННЫЕ!$BF863&lt;50,6,0))))))&amp;"AR"&amp;IF(DATEDIF(ДАННЫЕ!$BX863,ДАННЫЕ!$F$1,"y")&gt;1,1,0)&amp;"VG"&amp;IF(ДАННЫЕ!$BH863="0",1,0)&amp;"o"&amp;IF(T863+ДАННЫЕ!$AF863+ДАННЫЕ!$AG863+ДАННЫЕ!$AH863+ДАННЫЕ!$AI863+ДАННЫЕ!$AJ863+ДАННЫЕ!$AP863+ДАННЫЕ!$AQ863+ДАННЫЕ!$AR863+ДАННЫЕ!$AU863+ДАННЫЕ!$AW863+ДАННЫЕ!$AS863+ДАННЫЕ!$AT863&gt;0,1,0)&amp;"x"&amp;ДАННЫЕ!$AG863&amp;"p"&amp;IF(ДАННЫЕ!$BY863&gt;0,1,0)&amp;"v"&amp;IF(ДАННЫЕ!$BZ863&gt;0,1,0)&amp;"n"&amp;ДАННЫЕ!$CA863&amp;"t"&amp;ДАННЫЕ!$AY863&amp;"k"&amp;ДАННЫЕ!$CB863&amp;"q"&amp;ДАННЫЕ!$CC863&amp;"w"&amp;ДАННЫЕ!$CD863&amp;"e"&amp;ДАННЫЕ!$CE863&amp;"m"&amp;ДАННЫЕ!$CF863&amp;"c"&amp;ДАННЫЕ!$CG863&amp;"z"&amp;ДАННЫЕ!$CH863&amp;"d"&amp;IF(H863=4,1,0)&amp;"s"&amp;IF(ДАННЫЕ!$J863=1,0,1)&amp;"u"&amp;IF(ДАННЫЕ!$CJ863&gt;0,1,0)</f>
        <v>g0cf0a06AR1VG0o0xp0v0ntkqwemczd0s1u0</v>
      </c>
      <c r="O863" s="28" t="str">
        <f>ДАННЫЕ!$I863&amp;"g"&amp;B863&amp;A863&amp;"f"&amp;P863&amp;"c"&amp;IF(ДАННЫЕ!$U863&gt;0,1,0)&amp;"s"&amp;IF(ДАННЫЕ!$Q863&gt;0,IF(YEAR(ДАННЫЕ!$F$1)=YEAR(ДАННЫЕ!$Q863),IF(MONTH(ДАННЫЕ!$F$1)=MONTH(ДАННЫЕ!$Q863),111,11),1),0)&amp;"i"&amp;IF(ДАННЫЕ!$R863+ДАННЫЕ!$S863+ДАННЫЕ!$T863=0,0,1)&amp;"h"&amp;IF(ДАННЫЕ!$P863&gt;0,1,0)&amp;"p"&amp;IF(ДАННЫЕ!$CI863&gt;0,IF(YEAR(ДАННЫЕ!$F$1)=YEAR(ДАННЫЕ!$CI863),IF(MONTH(ДАННЫЕ!$F$1)=MONTH(ДАННЫЕ!$CI863),111,11),1),0)&amp;"d"&amp;IF(ДАННЫЕ!$CJ863&gt;0,IF(YEAR(ДАННЫЕ!$F$1)=YEAR(ДАННЫЕ!$CJ863),IF(MONTH(ДАННЫЕ!$F$1)=MONTH(ДАННЫЕ!$CJ863),111,11),1),0)&amp;"o"&amp;IF(ДАННЫЕ!$CK863&gt;0,IF(MONTH(ДАННЫЕ!$F$1)=MONTH(ДАННЫЕ!$CK863),111,11),0)&amp;"v"&amp;IF(ДАННЫЕ!$BE863&gt;0,IF(MONTH(ДАННЫЕ!$F$1)=MONTH(ДАННЫЕ!$BE863),111,11),0)</f>
        <v>g00f0c0s0i0h0p0d0o0v0</v>
      </c>
      <c r="P863" s="15">
        <f t="shared" si="41"/>
        <v>0</v>
      </c>
      <c r="Q863" s="15">
        <f>IF(ДАННЫЕ!$F$1&gt;ДАННЫЕ!$N863,IF(YEAR(ДАННЫЕ!$F$1)=YEAR(ДАННЫЕ!M863),1,0),0)</f>
        <v>0</v>
      </c>
      <c r="R863" s="15">
        <f>IF(ДАННЫЕ!$F$1&gt;ДАННЫЕ!$N863,IF(YEAR(ДАННЫЕ!$F$1)=YEAR(ДАННЫЕ!N863),1,0),0)</f>
        <v>0</v>
      </c>
      <c r="S863" s="15">
        <f>IF(ДАННЫЕ!$AA863="2А",1,IF(ДАННЫЕ!$AA863="2Б",2,IF(ДАННЫЕ!$AA863="2В",3,IF(ДАННЫЕ!$AA863=3,4,IF(ДАННЫЕ!$AA863="4А",5,IF(ДАННЫЕ!$AA863="4Б",6,IF(ДАННЫЕ!$AA863="4В",7,IF(ДАННЫЕ!$AA863=5,8,0))))))))</f>
        <v>0</v>
      </c>
      <c r="T863" s="15">
        <f>IF(OR(ДАННЫЕ!$AC863=2,ДАННЫЕ!$AD863=2,ДАННЫЕ!$AE863=2),2,IF(OR(ДАННЫЕ!$AC863=1,ДАННЫЕ!$AD863=1,ДАННЫЕ!$AE863=1),1,0))</f>
        <v>0</v>
      </c>
    </row>
    <row r="864" spans="1:20" ht="15" customHeight="1" x14ac:dyDescent="0.2">
      <c r="A864" s="78">
        <f>IF(B864&gt;0,IF(MONTH(ДАННЫЕ!$F$1)=MONTH(ДАННЫЕ!$B864),1,0),0)</f>
        <v>0</v>
      </c>
      <c r="B864" s="14">
        <f>IF(ДАННЫЕ!$B864&gt;0,IF(YEAR(ДАННЫЕ!$F$1)=YEAR(ДАННЫЕ!$B864),1,0),0)</f>
        <v>0</v>
      </c>
      <c r="C864" s="14">
        <f>IF(ДАННЫЕ!$CM864&gt;0,IF(YEAR(ДАННЫЕ!$F$1)=YEAR(ДАННЫЕ!$CM864),1,0),0)</f>
        <v>0</v>
      </c>
      <c r="D864" s="14">
        <f>IF(ДАННЫЕ!$CJ864&gt;0,IF(ДАННЫЕ!$CL864&gt;ДАННЫЕ!$F$1,1,IF(ДАННЫЕ!$CL864&gt;0,0,1)),0)</f>
        <v>0</v>
      </c>
      <c r="E864" s="43" t="str">
        <f ca="1">IF(ДАННЫЕ!$F$1&gt;0,IF(ДАННЫЕ!$G864&gt;0,DATEDIF(ДАННЫЕ!$G864,ДАННЫЕ!$F$1,"y"),""),IF(ДАННЫЕ!$G864&gt;0,DATEDIF(ДАННЫЕ!$G864,TODAY(),"y"),""))</f>
        <v/>
      </c>
      <c r="F864" s="43" t="str">
        <f xml:space="preserve"> IF(ДАННЫЕ!$F864="М",IF(E864&gt;=18,IF(E864&lt;60,1,""),""),"")&amp;IF(ДАННЫЕ!$F864="Ж",IF(E864&gt;=18,IF(E864&lt;55,1,""),""),"")</f>
        <v/>
      </c>
      <c r="G864" s="43" t="str">
        <f xml:space="preserve"> IF(ДАННЫЕ!$F864="М",IF(E864&gt;=60,2,""),"")&amp;IF(ДАННЫЕ!$F864="Ж",IF(E864&gt;=55,2,""),"")</f>
        <v/>
      </c>
      <c r="H864" s="43" t="str">
        <f t="shared" ca="1" si="39"/>
        <v/>
      </c>
      <c r="I864" s="43" t="str">
        <f t="shared" ca="1" si="40"/>
        <v>03</v>
      </c>
      <c r="J864" s="28" t="str">
        <f ca="1">ДАННЫЕ!$F864&amp;H864&amp;I864&amp;ДАННЫЕ!$I864&amp;"m"&amp;IF(ДАННЫЕ!$I864&gt;0,IF(ДАННЫЕ!$J864&gt;0,0,1),"")&amp;"f"&amp;IF(ДАННЫЕ!$R864&gt;0,IF(YEAR(ДАННЫЕ!$F$1)=YEAR(ДАННЫЕ!$R864),1,0),0)&amp;"z"&amp;ДАННЫЕ!$R864&amp;"p"&amp;ДАННЫЕ!$S864&amp;"i"&amp;ДАННЫЕ!$T864&amp;"h"&amp;ДАННЫЕ!$K864&amp;"be"&amp;ДАННЫЕ!$BI864&amp;"CD"&amp;IF(ДАННЫЕ!BF864&gt;500,4,IF(ДАННЫЕ!BF864&gt;350,3,IF(ДАННЫЕ!BF864&gt;200,2,IF(ДАННЫЕ!BF864&gt;0,1,0))))&amp;"g"&amp;B864&amp;"d"&amp;H864&amp;"l"&amp;ДАННЫЕ!AT864&amp;"a"&amp;ДАННЫЕ!$V864&amp;"v"&amp;R864&amp;"k"&amp;ДАННЫЕ!$U864&amp;"s"&amp;ДАННЫЕ!$Y864&amp;"t"&amp;ДАННЫЕ!$X864&amp;"b"&amp;IF(ДАННЫЕ!$Q864&gt;1,1,0)&amp;"PP"&amp;ДАННЫЕ!Z864&amp;"c"&amp;S864&amp;"x"&amp;IF(ДАННЫЕ!$BY864&gt;0,IF(YEAR(ДАННЫЕ!$F$1)=YEAR(ДАННЫЕ!$BY864),1,0),0)&amp;"n"&amp;IF(ДАННЫЕ!$BZ864&gt;0,IF(YEAR(ДАННЫЕ!$F$1)=YEAR(ДАННЫЕ!$BZ864),1,0),0)&amp;"u"&amp;D864&amp;"z"&amp;IF(ДАННЫЕ!$CL864&gt;0,IF(YEAR(ДАННЫЕ!$F$1)&gt;YEAR(ДАННЫЕ!$CL864),11,12),0)</f>
        <v>03mf0zpihbeCD0g0dlav0kstb0PPc0x0n0u0z0</v>
      </c>
      <c r="K864" s="28" t="str">
        <f ca="1">ДАННЫЕ!$I864&amp;"x"&amp;B864&amp;"w"&amp;IF(T864+ДАННЫЕ!AD864+ДАННЫЕ!AE864+ДАННЫЕ!AF864+ДАННЫЕ!AG864+ДАННЫЕ!AH864+ДАННЫЕ!$AL864+ДАННЫЕ!AI864+ДАННЫЕ!AJ864+ДАННЫЕ!AK864+ДАННЫЕ!AP864+ДАННЫЕ!AQ864+ДАННЫЕ!AR864+ДАННЫЕ!$AM864+ДАННЫЕ!$AN864+ДАННЫЕ!AS864+ДАННЫЕ!AT864&gt;0,1,0)&amp;IF(OR(T864=2,ДАННЫЕ!AD864=2,ДАННЫЕ!AE864=2,ДАННЫЕ!AF864=2,ДАННЫЕ!AG864=2,ДАННЫЕ!AH864=2,ДАННЫЕ!$AL864=2,ДАННЫЕ!AI864=2,ДАННЫЕ!AJ864=2,ДАННЫЕ!AK864=2,ДАННЫЕ!AP864=2,ДАННЫЕ!AQ864=2,ДАННЫЕ!AR864=2,ДАННЫЕ!$AM864=2,ДАННЫЕ!$AN864=2,ДАННЫЕ!AS864=2,ДАННЫЕ!AT864=2),2,0)&amp;"t"&amp;IF(T864&gt;0,"1"&amp;T864,"00")&amp;"f"&amp;IF(ДАННЫЕ!$AC864,"1"&amp;ДАННЫЕ!$AC864,"00")&amp;"b"&amp;IF(ДАННЫЕ!$AD864,"1"&amp;ДАННЫЕ!$AD864,"00")&amp;"g"&amp;IF(ДАННЫЕ!$AF864,"1"&amp;ДАННЫЕ!$AF864,"00")&amp;"c"&amp;IF(ДАННЫЕ!$AG864,"1"&amp;ДАННЫЕ!$AG864,"00")&amp;"i"&amp;IF(ДАННЫЕ!$AH864,"1"&amp;ДАННЫЕ!$AH864,"00")&amp;"r"&amp;IF(ДАННЫЕ!$AL864,"1"&amp;ДАННЫЕ!$AL864,"00")&amp;"m"&amp;IF(ДАННЫЕ!$AI864,"1"&amp;ДАННЫЕ!$AI864,"00")&amp;"hS"&amp;IF(ДАННЫЕ!$AJ864,"1"&amp;ДАННЫЕ!$AJ864,"00")&amp;"hZ"&amp;IF(ДАННЫЕ!$AK864,"1"&amp;ДАННЫЕ!$AK864,"00")&amp;"p"&amp;IF(ДАННЫЕ!$AP864,"1"&amp;ДАННЫЕ!$AP864,"00")&amp;"k"&amp;IF(ДАННЫЕ!$AQ864,"1"&amp;ДАННЫЕ!$AQ864,"00")&amp;"z"&amp;IF(ДАННЫЕ!$AR864,"1"&amp;ДАННЫЕ!$AR864,"00")&amp;"j"&amp;IF(ДАННЫЕ!$AM864,"1"&amp;ДАННЫЕ!$AM864,"00")&amp;"n"&amp;IF(ДАННЫЕ!$AN864,"1"&amp;ДАННЫЕ!$AN864,"00")&amp;"E"&amp;ДАННЫЕ!BI864&amp;"L"&amp;ДАННЫЕ!AO864&amp;"h"&amp;IF(ДАННЫЕ!$AU864&gt;0,1,0)&amp;"v"&amp;IF(ДАННЫЕ!$AW864&gt;0,1,0)&amp;"a"&amp;IF(ДАННЫЕ!$AS864,"1"&amp;ДАННЫЕ!$AS864,"00")&amp;"s"&amp;IF(ДАННЫЕ!$AT864,"1"&amp;ДАННЫЕ!$AT864,"00")&amp;"u"&amp;IF(ДАННЫЕ!$CJ864&gt;0,1,0)&amp;"y"&amp;B864&amp;"d"&amp;H864&amp;"e"&amp;F864&amp;G864</f>
        <v>x0w00t00f00b00g00c00i00r00m00hS00hZ00p00k00z00j00n00ELh0v0a00s00u0y0de</v>
      </c>
      <c r="L864" s="28" t="str">
        <f ca="1">ДАННЫЕ!$I864&amp;"VN"&amp;IF(ДАННЫЕ!AW864&gt;0,11,10)&amp;"CD"&amp;IF(ДАННЫЕ!BF864&gt;500,16,IF(ДАННЫЕ!BF864&gt;350,15,IF(ДАННЫЕ!BF864&gt;=200,14,IF(ДАННЫЕ!BF864&gt;=100,13,IF(ДАННЫЕ!BF864&gt;=50,12,IF(ДАННЫЕ!BF864&gt;0,11,10))))))&amp;"AR"&amp;IF(ДАННЫЕ!BX864&gt;0,1,0)&amp;"GD"&amp;B864&amp;"VV"&amp;IF(E864&gt;=5,IF(E864&lt;18,1,0),0)</f>
        <v>VN10CD10AR0GD0VV0</v>
      </c>
      <c r="M864" s="28" t="str">
        <f>ДАННЫЕ!$I864&amp;"b"&amp;ДАННЫЕ!$BI864&amp;"r"&amp;ДАННЫЕ!$BJ864&amp;"CD"&amp;IF(ДАННЫЕ!BF864&gt;0,IF(ДАННЫЕ!BF864&lt;200,1,IF(ДАННЫЕ!BF864&lt;350,2,3)),0)&amp;"h"&amp;IF(ДАННЫЕ!$BK864+ДАННЫЕ!$BL864+ДАННЫЕ!$BM864&gt;0,1,0)&amp;"x"&amp;ДАННЫЕ!$BK864&amp;"y"&amp;ДАННЫЕ!$BL864&amp;"z"&amp;ДАННЫЕ!$BM864&amp;"c"&amp;IF(ДАННЫЕ!$BK864+ДАННЫЕ!$BL864+ДАННЫЕ!$BM864=3,1,0)&amp;"a"&amp;IF(ДАННЫЕ!$BQ864+ДАННЫЕ!$BR864&gt;0,1,0)&amp;"d"&amp;ДАННЫЕ!$BQ864&amp;"v"&amp;ДАННЫЕ!$BR864&amp;"p"&amp;ДАННЫЕ!$BS864&amp;"n"&amp;ДАННЫЕ!$BU864&amp;"t"&amp;ДАННЫЕ!$BV864&amp;"o"&amp;ДАННЫЕ!$BT864&amp;"l"&amp;IF(ДАННЫЕ!$BN864&gt;0,1,0)&amp;ДАННЫЕ!$BN864&amp;"g"&amp;ДАННЫЕ!$BO864&amp;"s"&amp;ДАННЫЕ!$BP864&amp;"DZ"&amp;IF(ДАННЫЕ!B864-ДАННЫЕ!G864 &lt; 60,IF(ДАННЫЕ!B864-ДАННЫЕ!G864 &gt;= 0,1,0),0)&amp;"u"&amp;IF(ДАННЫЕ!$CJ864&gt;0,1,0)</f>
        <v>brCD0h0xyzc0a0dvpntol0gsDZ1u0</v>
      </c>
      <c r="N864" s="28" t="str">
        <f ca="1">ДАННЫЕ!$F864&amp;ДАННЫЕ!$I864&amp;"g"&amp;B864&amp;"cf"&amp;D864&amp;"a"&amp;IF(ДАННЫЕ!$BX864&gt;0,1,0)&amp;IF(ДАННЫЕ!$BF864&gt;500,1,IF(ДАННЫЕ!$BF864&gt;350,2,IF(ДАННЫЕ!$BF864&gt;=200,3,IF(ДАННЫЕ!$BF864&gt;=100,4,IF(ДАННЫЕ!$BF864&gt;=50,5,IF(ДАННЫЕ!$BF864&lt;50,6,0))))))&amp;"AR"&amp;IF(DATEDIF(ДАННЫЕ!$BX864,ДАННЫЕ!$F$1,"y")&gt;1,1,0)&amp;"VG"&amp;IF(ДАННЫЕ!$BH864="0",1,0)&amp;"o"&amp;IF(T864+ДАННЫЕ!$AF864+ДАННЫЕ!$AG864+ДАННЫЕ!$AH864+ДАННЫЕ!$AI864+ДАННЫЕ!$AJ864+ДАННЫЕ!$AP864+ДАННЫЕ!$AQ864+ДАННЫЕ!$AR864+ДАННЫЕ!$AU864+ДАННЫЕ!$AW864+ДАННЫЕ!$AS864+ДАННЫЕ!$AT864&gt;0,1,0)&amp;"x"&amp;ДАННЫЕ!$AG864&amp;"p"&amp;IF(ДАННЫЕ!$BY864&gt;0,1,0)&amp;"v"&amp;IF(ДАННЫЕ!$BZ864&gt;0,1,0)&amp;"n"&amp;ДАННЫЕ!$CA864&amp;"t"&amp;ДАННЫЕ!$AY864&amp;"k"&amp;ДАННЫЕ!$CB864&amp;"q"&amp;ДАННЫЕ!$CC864&amp;"w"&amp;ДАННЫЕ!$CD864&amp;"e"&amp;ДАННЫЕ!$CE864&amp;"m"&amp;ДАННЫЕ!$CF864&amp;"c"&amp;ДАННЫЕ!$CG864&amp;"z"&amp;ДАННЫЕ!$CH864&amp;"d"&amp;IF(H864=4,1,0)&amp;"s"&amp;IF(ДАННЫЕ!$J864=1,0,1)&amp;"u"&amp;IF(ДАННЫЕ!$CJ864&gt;0,1,0)</f>
        <v>g0cf0a06AR1VG0o0xp0v0ntkqwemczd0s1u0</v>
      </c>
      <c r="O864" s="28" t="str">
        <f>ДАННЫЕ!$I864&amp;"g"&amp;B864&amp;A864&amp;"f"&amp;P864&amp;"c"&amp;IF(ДАННЫЕ!$U864&gt;0,1,0)&amp;"s"&amp;IF(ДАННЫЕ!$Q864&gt;0,IF(YEAR(ДАННЫЕ!$F$1)=YEAR(ДАННЫЕ!$Q864),IF(MONTH(ДАННЫЕ!$F$1)=MONTH(ДАННЫЕ!$Q864),111,11),1),0)&amp;"i"&amp;IF(ДАННЫЕ!$R864+ДАННЫЕ!$S864+ДАННЫЕ!$T864=0,0,1)&amp;"h"&amp;IF(ДАННЫЕ!$P864&gt;0,1,0)&amp;"p"&amp;IF(ДАННЫЕ!$CI864&gt;0,IF(YEAR(ДАННЫЕ!$F$1)=YEAR(ДАННЫЕ!$CI864),IF(MONTH(ДАННЫЕ!$F$1)=MONTH(ДАННЫЕ!$CI864),111,11),1),0)&amp;"d"&amp;IF(ДАННЫЕ!$CJ864&gt;0,IF(YEAR(ДАННЫЕ!$F$1)=YEAR(ДАННЫЕ!$CJ864),IF(MONTH(ДАННЫЕ!$F$1)=MONTH(ДАННЫЕ!$CJ864),111,11),1),0)&amp;"o"&amp;IF(ДАННЫЕ!$CK864&gt;0,IF(MONTH(ДАННЫЕ!$F$1)=MONTH(ДАННЫЕ!$CK864),111,11),0)&amp;"v"&amp;IF(ДАННЫЕ!$BE864&gt;0,IF(MONTH(ДАННЫЕ!$F$1)=MONTH(ДАННЫЕ!$BE864),111,11),0)</f>
        <v>g00f0c0s0i0h0p0d0o0v0</v>
      </c>
      <c r="P864" s="15">
        <f t="shared" si="41"/>
        <v>0</v>
      </c>
      <c r="Q864" s="15">
        <f>IF(ДАННЫЕ!$F$1&gt;ДАННЫЕ!$N864,IF(YEAR(ДАННЫЕ!$F$1)=YEAR(ДАННЫЕ!M864),1,0),0)</f>
        <v>0</v>
      </c>
      <c r="R864" s="15">
        <f>IF(ДАННЫЕ!$F$1&gt;ДАННЫЕ!$N864,IF(YEAR(ДАННЫЕ!$F$1)=YEAR(ДАННЫЕ!N864),1,0),0)</f>
        <v>0</v>
      </c>
      <c r="S864" s="15">
        <f>IF(ДАННЫЕ!$AA864="2А",1,IF(ДАННЫЕ!$AA864="2Б",2,IF(ДАННЫЕ!$AA864="2В",3,IF(ДАННЫЕ!$AA864=3,4,IF(ДАННЫЕ!$AA864="4А",5,IF(ДАННЫЕ!$AA864="4Б",6,IF(ДАННЫЕ!$AA864="4В",7,IF(ДАННЫЕ!$AA864=5,8,0))))))))</f>
        <v>0</v>
      </c>
      <c r="T864" s="15">
        <f>IF(OR(ДАННЫЕ!$AC864=2,ДАННЫЕ!$AD864=2,ДАННЫЕ!$AE864=2),2,IF(OR(ДАННЫЕ!$AC864=1,ДАННЫЕ!$AD864=1,ДАННЫЕ!$AE864=1),1,0))</f>
        <v>0</v>
      </c>
    </row>
    <row r="865" spans="1:20" ht="15" customHeight="1" x14ac:dyDescent="0.2">
      <c r="A865" s="78">
        <f>IF(B865&gt;0,IF(MONTH(ДАННЫЕ!$F$1)=MONTH(ДАННЫЕ!$B865),1,0),0)</f>
        <v>0</v>
      </c>
      <c r="B865" s="14">
        <f>IF(ДАННЫЕ!$B865&gt;0,IF(YEAR(ДАННЫЕ!$F$1)=YEAR(ДАННЫЕ!$B865),1,0),0)</f>
        <v>0</v>
      </c>
      <c r="C865" s="14">
        <f>IF(ДАННЫЕ!$CM865&gt;0,IF(YEAR(ДАННЫЕ!$F$1)=YEAR(ДАННЫЕ!$CM865),1,0),0)</f>
        <v>0</v>
      </c>
      <c r="D865" s="14">
        <f>IF(ДАННЫЕ!$CJ865&gt;0,IF(ДАННЫЕ!$CL865&gt;ДАННЫЕ!$F$1,1,IF(ДАННЫЕ!$CL865&gt;0,0,1)),0)</f>
        <v>0</v>
      </c>
      <c r="E865" s="43" t="str">
        <f ca="1">IF(ДАННЫЕ!$F$1&gt;0,IF(ДАННЫЕ!$G865&gt;0,DATEDIF(ДАННЫЕ!$G865,ДАННЫЕ!$F$1,"y"),""),IF(ДАННЫЕ!$G865&gt;0,DATEDIF(ДАННЫЕ!$G865,TODAY(),"y"),""))</f>
        <v/>
      </c>
      <c r="F865" s="43" t="str">
        <f xml:space="preserve"> IF(ДАННЫЕ!$F865="М",IF(E865&gt;=18,IF(E865&lt;60,1,""),""),"")&amp;IF(ДАННЫЕ!$F865="Ж",IF(E865&gt;=18,IF(E865&lt;55,1,""),""),"")</f>
        <v/>
      </c>
      <c r="G865" s="43" t="str">
        <f xml:space="preserve"> IF(ДАННЫЕ!$F865="М",IF(E865&gt;=60,2,""),"")&amp;IF(ДАННЫЕ!$F865="Ж",IF(E865&gt;=55,2,""),"")</f>
        <v/>
      </c>
      <c r="H865" s="43" t="str">
        <f t="shared" ca="1" si="39"/>
        <v/>
      </c>
      <c r="I865" s="43" t="str">
        <f t="shared" ca="1" si="40"/>
        <v>03</v>
      </c>
      <c r="J865" s="28" t="str">
        <f ca="1">ДАННЫЕ!$F865&amp;H865&amp;I865&amp;ДАННЫЕ!$I865&amp;"m"&amp;IF(ДАННЫЕ!$I865&gt;0,IF(ДАННЫЕ!$J865&gt;0,0,1),"")&amp;"f"&amp;IF(ДАННЫЕ!$R865&gt;0,IF(YEAR(ДАННЫЕ!$F$1)=YEAR(ДАННЫЕ!$R865),1,0),0)&amp;"z"&amp;ДАННЫЕ!$R865&amp;"p"&amp;ДАННЫЕ!$S865&amp;"i"&amp;ДАННЫЕ!$T865&amp;"h"&amp;ДАННЫЕ!$K865&amp;"be"&amp;ДАННЫЕ!$BI865&amp;"CD"&amp;IF(ДАННЫЕ!BF865&gt;500,4,IF(ДАННЫЕ!BF865&gt;350,3,IF(ДАННЫЕ!BF865&gt;200,2,IF(ДАННЫЕ!BF865&gt;0,1,0))))&amp;"g"&amp;B865&amp;"d"&amp;H865&amp;"l"&amp;ДАННЫЕ!AT865&amp;"a"&amp;ДАННЫЕ!$V865&amp;"v"&amp;R865&amp;"k"&amp;ДАННЫЕ!$U865&amp;"s"&amp;ДАННЫЕ!$Y865&amp;"t"&amp;ДАННЫЕ!$X865&amp;"b"&amp;IF(ДАННЫЕ!$Q865&gt;1,1,0)&amp;"PP"&amp;ДАННЫЕ!Z865&amp;"c"&amp;S865&amp;"x"&amp;IF(ДАННЫЕ!$BY865&gt;0,IF(YEAR(ДАННЫЕ!$F$1)=YEAR(ДАННЫЕ!$BY865),1,0),0)&amp;"n"&amp;IF(ДАННЫЕ!$BZ865&gt;0,IF(YEAR(ДАННЫЕ!$F$1)=YEAR(ДАННЫЕ!$BZ865),1,0),0)&amp;"u"&amp;D865&amp;"z"&amp;IF(ДАННЫЕ!$CL865&gt;0,IF(YEAR(ДАННЫЕ!$F$1)&gt;YEAR(ДАННЫЕ!$CL865),11,12),0)</f>
        <v>03mf0zpihbeCD0g0dlav0kstb0PPc0x0n0u0z0</v>
      </c>
      <c r="K865" s="28" t="str">
        <f ca="1">ДАННЫЕ!$I865&amp;"x"&amp;B865&amp;"w"&amp;IF(T865+ДАННЫЕ!AD865+ДАННЫЕ!AE865+ДАННЫЕ!AF865+ДАННЫЕ!AG865+ДАННЫЕ!AH865+ДАННЫЕ!$AL865+ДАННЫЕ!AI865+ДАННЫЕ!AJ865+ДАННЫЕ!AK865+ДАННЫЕ!AP865+ДАННЫЕ!AQ865+ДАННЫЕ!AR865+ДАННЫЕ!$AM865+ДАННЫЕ!$AN865+ДАННЫЕ!AS865+ДАННЫЕ!AT865&gt;0,1,0)&amp;IF(OR(T865=2,ДАННЫЕ!AD865=2,ДАННЫЕ!AE865=2,ДАННЫЕ!AF865=2,ДАННЫЕ!AG865=2,ДАННЫЕ!AH865=2,ДАННЫЕ!$AL865=2,ДАННЫЕ!AI865=2,ДАННЫЕ!AJ865=2,ДАННЫЕ!AK865=2,ДАННЫЕ!AP865=2,ДАННЫЕ!AQ865=2,ДАННЫЕ!AR865=2,ДАННЫЕ!$AM865=2,ДАННЫЕ!$AN865=2,ДАННЫЕ!AS865=2,ДАННЫЕ!AT865=2),2,0)&amp;"t"&amp;IF(T865&gt;0,"1"&amp;T865,"00")&amp;"f"&amp;IF(ДАННЫЕ!$AC865,"1"&amp;ДАННЫЕ!$AC865,"00")&amp;"b"&amp;IF(ДАННЫЕ!$AD865,"1"&amp;ДАННЫЕ!$AD865,"00")&amp;"g"&amp;IF(ДАННЫЕ!$AF865,"1"&amp;ДАННЫЕ!$AF865,"00")&amp;"c"&amp;IF(ДАННЫЕ!$AG865,"1"&amp;ДАННЫЕ!$AG865,"00")&amp;"i"&amp;IF(ДАННЫЕ!$AH865,"1"&amp;ДАННЫЕ!$AH865,"00")&amp;"r"&amp;IF(ДАННЫЕ!$AL865,"1"&amp;ДАННЫЕ!$AL865,"00")&amp;"m"&amp;IF(ДАННЫЕ!$AI865,"1"&amp;ДАННЫЕ!$AI865,"00")&amp;"hS"&amp;IF(ДАННЫЕ!$AJ865,"1"&amp;ДАННЫЕ!$AJ865,"00")&amp;"hZ"&amp;IF(ДАННЫЕ!$AK865,"1"&amp;ДАННЫЕ!$AK865,"00")&amp;"p"&amp;IF(ДАННЫЕ!$AP865,"1"&amp;ДАННЫЕ!$AP865,"00")&amp;"k"&amp;IF(ДАННЫЕ!$AQ865,"1"&amp;ДАННЫЕ!$AQ865,"00")&amp;"z"&amp;IF(ДАННЫЕ!$AR865,"1"&amp;ДАННЫЕ!$AR865,"00")&amp;"j"&amp;IF(ДАННЫЕ!$AM865,"1"&amp;ДАННЫЕ!$AM865,"00")&amp;"n"&amp;IF(ДАННЫЕ!$AN865,"1"&amp;ДАННЫЕ!$AN865,"00")&amp;"E"&amp;ДАННЫЕ!BI865&amp;"L"&amp;ДАННЫЕ!AO865&amp;"h"&amp;IF(ДАННЫЕ!$AU865&gt;0,1,0)&amp;"v"&amp;IF(ДАННЫЕ!$AW865&gt;0,1,0)&amp;"a"&amp;IF(ДАННЫЕ!$AS865,"1"&amp;ДАННЫЕ!$AS865,"00")&amp;"s"&amp;IF(ДАННЫЕ!$AT865,"1"&amp;ДАННЫЕ!$AT865,"00")&amp;"u"&amp;IF(ДАННЫЕ!$CJ865&gt;0,1,0)&amp;"y"&amp;B865&amp;"d"&amp;H865&amp;"e"&amp;F865&amp;G865</f>
        <v>x0w00t00f00b00g00c00i00r00m00hS00hZ00p00k00z00j00n00ELh0v0a00s00u0y0de</v>
      </c>
      <c r="L865" s="28" t="str">
        <f ca="1">ДАННЫЕ!$I865&amp;"VN"&amp;IF(ДАННЫЕ!AW865&gt;0,11,10)&amp;"CD"&amp;IF(ДАННЫЕ!BF865&gt;500,16,IF(ДАННЫЕ!BF865&gt;350,15,IF(ДАННЫЕ!BF865&gt;=200,14,IF(ДАННЫЕ!BF865&gt;=100,13,IF(ДАННЫЕ!BF865&gt;=50,12,IF(ДАННЫЕ!BF865&gt;0,11,10))))))&amp;"AR"&amp;IF(ДАННЫЕ!BX865&gt;0,1,0)&amp;"GD"&amp;B865&amp;"VV"&amp;IF(E865&gt;=5,IF(E865&lt;18,1,0),0)</f>
        <v>VN10CD10AR0GD0VV0</v>
      </c>
      <c r="M865" s="28" t="str">
        <f>ДАННЫЕ!$I865&amp;"b"&amp;ДАННЫЕ!$BI865&amp;"r"&amp;ДАННЫЕ!$BJ865&amp;"CD"&amp;IF(ДАННЫЕ!BF865&gt;0,IF(ДАННЫЕ!BF865&lt;200,1,IF(ДАННЫЕ!BF865&lt;350,2,3)),0)&amp;"h"&amp;IF(ДАННЫЕ!$BK865+ДАННЫЕ!$BL865+ДАННЫЕ!$BM865&gt;0,1,0)&amp;"x"&amp;ДАННЫЕ!$BK865&amp;"y"&amp;ДАННЫЕ!$BL865&amp;"z"&amp;ДАННЫЕ!$BM865&amp;"c"&amp;IF(ДАННЫЕ!$BK865+ДАННЫЕ!$BL865+ДАННЫЕ!$BM865=3,1,0)&amp;"a"&amp;IF(ДАННЫЕ!$BQ865+ДАННЫЕ!$BR865&gt;0,1,0)&amp;"d"&amp;ДАННЫЕ!$BQ865&amp;"v"&amp;ДАННЫЕ!$BR865&amp;"p"&amp;ДАННЫЕ!$BS865&amp;"n"&amp;ДАННЫЕ!$BU865&amp;"t"&amp;ДАННЫЕ!$BV865&amp;"o"&amp;ДАННЫЕ!$BT865&amp;"l"&amp;IF(ДАННЫЕ!$BN865&gt;0,1,0)&amp;ДАННЫЕ!$BN865&amp;"g"&amp;ДАННЫЕ!$BO865&amp;"s"&amp;ДАННЫЕ!$BP865&amp;"DZ"&amp;IF(ДАННЫЕ!B865-ДАННЫЕ!G865 &lt; 60,IF(ДАННЫЕ!B865-ДАННЫЕ!G865 &gt;= 0,1,0),0)&amp;"u"&amp;IF(ДАННЫЕ!$CJ865&gt;0,1,0)</f>
        <v>brCD0h0xyzc0a0dvpntol0gsDZ1u0</v>
      </c>
      <c r="N865" s="28" t="str">
        <f ca="1">ДАННЫЕ!$F865&amp;ДАННЫЕ!$I865&amp;"g"&amp;B865&amp;"cf"&amp;D865&amp;"a"&amp;IF(ДАННЫЕ!$BX865&gt;0,1,0)&amp;IF(ДАННЫЕ!$BF865&gt;500,1,IF(ДАННЫЕ!$BF865&gt;350,2,IF(ДАННЫЕ!$BF865&gt;=200,3,IF(ДАННЫЕ!$BF865&gt;=100,4,IF(ДАННЫЕ!$BF865&gt;=50,5,IF(ДАННЫЕ!$BF865&lt;50,6,0))))))&amp;"AR"&amp;IF(DATEDIF(ДАННЫЕ!$BX865,ДАННЫЕ!$F$1,"y")&gt;1,1,0)&amp;"VG"&amp;IF(ДАННЫЕ!$BH865="0",1,0)&amp;"o"&amp;IF(T865+ДАННЫЕ!$AF865+ДАННЫЕ!$AG865+ДАННЫЕ!$AH865+ДАННЫЕ!$AI865+ДАННЫЕ!$AJ865+ДАННЫЕ!$AP865+ДАННЫЕ!$AQ865+ДАННЫЕ!$AR865+ДАННЫЕ!$AU865+ДАННЫЕ!$AW865+ДАННЫЕ!$AS865+ДАННЫЕ!$AT865&gt;0,1,0)&amp;"x"&amp;ДАННЫЕ!$AG865&amp;"p"&amp;IF(ДАННЫЕ!$BY865&gt;0,1,0)&amp;"v"&amp;IF(ДАННЫЕ!$BZ865&gt;0,1,0)&amp;"n"&amp;ДАННЫЕ!$CA865&amp;"t"&amp;ДАННЫЕ!$AY865&amp;"k"&amp;ДАННЫЕ!$CB865&amp;"q"&amp;ДАННЫЕ!$CC865&amp;"w"&amp;ДАННЫЕ!$CD865&amp;"e"&amp;ДАННЫЕ!$CE865&amp;"m"&amp;ДАННЫЕ!$CF865&amp;"c"&amp;ДАННЫЕ!$CG865&amp;"z"&amp;ДАННЫЕ!$CH865&amp;"d"&amp;IF(H865=4,1,0)&amp;"s"&amp;IF(ДАННЫЕ!$J865=1,0,1)&amp;"u"&amp;IF(ДАННЫЕ!$CJ865&gt;0,1,0)</f>
        <v>g0cf0a06AR1VG0o0xp0v0ntkqwemczd0s1u0</v>
      </c>
      <c r="O865" s="28" t="str">
        <f>ДАННЫЕ!$I865&amp;"g"&amp;B865&amp;A865&amp;"f"&amp;P865&amp;"c"&amp;IF(ДАННЫЕ!$U865&gt;0,1,0)&amp;"s"&amp;IF(ДАННЫЕ!$Q865&gt;0,IF(YEAR(ДАННЫЕ!$F$1)=YEAR(ДАННЫЕ!$Q865),IF(MONTH(ДАННЫЕ!$F$1)=MONTH(ДАННЫЕ!$Q865),111,11),1),0)&amp;"i"&amp;IF(ДАННЫЕ!$R865+ДАННЫЕ!$S865+ДАННЫЕ!$T865=0,0,1)&amp;"h"&amp;IF(ДАННЫЕ!$P865&gt;0,1,0)&amp;"p"&amp;IF(ДАННЫЕ!$CI865&gt;0,IF(YEAR(ДАННЫЕ!$F$1)=YEAR(ДАННЫЕ!$CI865),IF(MONTH(ДАННЫЕ!$F$1)=MONTH(ДАННЫЕ!$CI865),111,11),1),0)&amp;"d"&amp;IF(ДАННЫЕ!$CJ865&gt;0,IF(YEAR(ДАННЫЕ!$F$1)=YEAR(ДАННЫЕ!$CJ865),IF(MONTH(ДАННЫЕ!$F$1)=MONTH(ДАННЫЕ!$CJ865),111,11),1),0)&amp;"o"&amp;IF(ДАННЫЕ!$CK865&gt;0,IF(MONTH(ДАННЫЕ!$F$1)=MONTH(ДАННЫЕ!$CK865),111,11),0)&amp;"v"&amp;IF(ДАННЫЕ!$BE865&gt;0,IF(MONTH(ДАННЫЕ!$F$1)=MONTH(ДАННЫЕ!$BE865),111,11),0)</f>
        <v>g00f0c0s0i0h0p0d0o0v0</v>
      </c>
      <c r="P865" s="15">
        <f t="shared" si="41"/>
        <v>0</v>
      </c>
      <c r="Q865" s="15">
        <f>IF(ДАННЫЕ!$F$1&gt;ДАННЫЕ!$N865,IF(YEAR(ДАННЫЕ!$F$1)=YEAR(ДАННЫЕ!M865),1,0),0)</f>
        <v>0</v>
      </c>
      <c r="R865" s="15">
        <f>IF(ДАННЫЕ!$F$1&gt;ДАННЫЕ!$N865,IF(YEAR(ДАННЫЕ!$F$1)=YEAR(ДАННЫЕ!N865),1,0),0)</f>
        <v>0</v>
      </c>
      <c r="S865" s="15">
        <f>IF(ДАННЫЕ!$AA865="2А",1,IF(ДАННЫЕ!$AA865="2Б",2,IF(ДАННЫЕ!$AA865="2В",3,IF(ДАННЫЕ!$AA865=3,4,IF(ДАННЫЕ!$AA865="4А",5,IF(ДАННЫЕ!$AA865="4Б",6,IF(ДАННЫЕ!$AA865="4В",7,IF(ДАННЫЕ!$AA865=5,8,0))))))))</f>
        <v>0</v>
      </c>
      <c r="T865" s="15">
        <f>IF(OR(ДАННЫЕ!$AC865=2,ДАННЫЕ!$AD865=2,ДАННЫЕ!$AE865=2),2,IF(OR(ДАННЫЕ!$AC865=1,ДАННЫЕ!$AD865=1,ДАННЫЕ!$AE865=1),1,0))</f>
        <v>0</v>
      </c>
    </row>
    <row r="866" spans="1:20" ht="15" customHeight="1" x14ac:dyDescent="0.2">
      <c r="A866" s="78">
        <f>IF(B866&gt;0,IF(MONTH(ДАННЫЕ!$F$1)=MONTH(ДАННЫЕ!$B866),1,0),0)</f>
        <v>0</v>
      </c>
      <c r="B866" s="14">
        <f>IF(ДАННЫЕ!$B866&gt;0,IF(YEAR(ДАННЫЕ!$F$1)=YEAR(ДАННЫЕ!$B866),1,0),0)</f>
        <v>0</v>
      </c>
      <c r="C866" s="14">
        <f>IF(ДАННЫЕ!$CM866&gt;0,IF(YEAR(ДАННЫЕ!$F$1)=YEAR(ДАННЫЕ!$CM866),1,0),0)</f>
        <v>0</v>
      </c>
      <c r="D866" s="14">
        <f>IF(ДАННЫЕ!$CJ866&gt;0,IF(ДАННЫЕ!$CL866&gt;ДАННЫЕ!$F$1,1,IF(ДАННЫЕ!$CL866&gt;0,0,1)),0)</f>
        <v>0</v>
      </c>
      <c r="E866" s="43" t="str">
        <f ca="1">IF(ДАННЫЕ!$F$1&gt;0,IF(ДАННЫЕ!$G866&gt;0,DATEDIF(ДАННЫЕ!$G866,ДАННЫЕ!$F$1,"y"),""),IF(ДАННЫЕ!$G866&gt;0,DATEDIF(ДАННЫЕ!$G866,TODAY(),"y"),""))</f>
        <v/>
      </c>
      <c r="F866" s="43" t="str">
        <f xml:space="preserve"> IF(ДАННЫЕ!$F866="М",IF(E866&gt;=18,IF(E866&lt;60,1,""),""),"")&amp;IF(ДАННЫЕ!$F866="Ж",IF(E866&gt;=18,IF(E866&lt;55,1,""),""),"")</f>
        <v/>
      </c>
      <c r="G866" s="43" t="str">
        <f xml:space="preserve"> IF(ДАННЫЕ!$F866="М",IF(E866&gt;=60,2,""),"")&amp;IF(ДАННЫЕ!$F866="Ж",IF(E866&gt;=55,2,""),"")</f>
        <v/>
      </c>
      <c r="H866" s="43" t="str">
        <f t="shared" ca="1" si="39"/>
        <v/>
      </c>
      <c r="I866" s="43" t="str">
        <f t="shared" ca="1" si="40"/>
        <v>03</v>
      </c>
      <c r="J866" s="28" t="str">
        <f ca="1">ДАННЫЕ!$F866&amp;H866&amp;I866&amp;ДАННЫЕ!$I866&amp;"m"&amp;IF(ДАННЫЕ!$I866&gt;0,IF(ДАННЫЕ!$J866&gt;0,0,1),"")&amp;"f"&amp;IF(ДАННЫЕ!$R866&gt;0,IF(YEAR(ДАННЫЕ!$F$1)=YEAR(ДАННЫЕ!$R866),1,0),0)&amp;"z"&amp;ДАННЫЕ!$R866&amp;"p"&amp;ДАННЫЕ!$S866&amp;"i"&amp;ДАННЫЕ!$T866&amp;"h"&amp;ДАННЫЕ!$K866&amp;"be"&amp;ДАННЫЕ!$BI866&amp;"CD"&amp;IF(ДАННЫЕ!BF866&gt;500,4,IF(ДАННЫЕ!BF866&gt;350,3,IF(ДАННЫЕ!BF866&gt;200,2,IF(ДАННЫЕ!BF866&gt;0,1,0))))&amp;"g"&amp;B866&amp;"d"&amp;H866&amp;"l"&amp;ДАННЫЕ!AT866&amp;"a"&amp;ДАННЫЕ!$V866&amp;"v"&amp;R866&amp;"k"&amp;ДАННЫЕ!$U866&amp;"s"&amp;ДАННЫЕ!$Y866&amp;"t"&amp;ДАННЫЕ!$X866&amp;"b"&amp;IF(ДАННЫЕ!$Q866&gt;1,1,0)&amp;"PP"&amp;ДАННЫЕ!Z866&amp;"c"&amp;S866&amp;"x"&amp;IF(ДАННЫЕ!$BY866&gt;0,IF(YEAR(ДАННЫЕ!$F$1)=YEAR(ДАННЫЕ!$BY866),1,0),0)&amp;"n"&amp;IF(ДАННЫЕ!$BZ866&gt;0,IF(YEAR(ДАННЫЕ!$F$1)=YEAR(ДАННЫЕ!$BZ866),1,0),0)&amp;"u"&amp;D866&amp;"z"&amp;IF(ДАННЫЕ!$CL866&gt;0,IF(YEAR(ДАННЫЕ!$F$1)&gt;YEAR(ДАННЫЕ!$CL866),11,12),0)</f>
        <v>03mf0zpihbeCD0g0dlav0kstb0PPc0x0n0u0z0</v>
      </c>
      <c r="K866" s="28" t="str">
        <f ca="1">ДАННЫЕ!$I866&amp;"x"&amp;B866&amp;"w"&amp;IF(T866+ДАННЫЕ!AD866+ДАННЫЕ!AE866+ДАННЫЕ!AF866+ДАННЫЕ!AG866+ДАННЫЕ!AH866+ДАННЫЕ!$AL866+ДАННЫЕ!AI866+ДАННЫЕ!AJ866+ДАННЫЕ!AK866+ДАННЫЕ!AP866+ДАННЫЕ!AQ866+ДАННЫЕ!AR866+ДАННЫЕ!$AM866+ДАННЫЕ!$AN866+ДАННЫЕ!AS866+ДАННЫЕ!AT866&gt;0,1,0)&amp;IF(OR(T866=2,ДАННЫЕ!AD866=2,ДАННЫЕ!AE866=2,ДАННЫЕ!AF866=2,ДАННЫЕ!AG866=2,ДАННЫЕ!AH866=2,ДАННЫЕ!$AL866=2,ДАННЫЕ!AI866=2,ДАННЫЕ!AJ866=2,ДАННЫЕ!AK866=2,ДАННЫЕ!AP866=2,ДАННЫЕ!AQ866=2,ДАННЫЕ!AR866=2,ДАННЫЕ!$AM866=2,ДАННЫЕ!$AN866=2,ДАННЫЕ!AS866=2,ДАННЫЕ!AT866=2),2,0)&amp;"t"&amp;IF(T866&gt;0,"1"&amp;T866,"00")&amp;"f"&amp;IF(ДАННЫЕ!$AC866,"1"&amp;ДАННЫЕ!$AC866,"00")&amp;"b"&amp;IF(ДАННЫЕ!$AD866,"1"&amp;ДАННЫЕ!$AD866,"00")&amp;"g"&amp;IF(ДАННЫЕ!$AF866,"1"&amp;ДАННЫЕ!$AF866,"00")&amp;"c"&amp;IF(ДАННЫЕ!$AG866,"1"&amp;ДАННЫЕ!$AG866,"00")&amp;"i"&amp;IF(ДАННЫЕ!$AH866,"1"&amp;ДАННЫЕ!$AH866,"00")&amp;"r"&amp;IF(ДАННЫЕ!$AL866,"1"&amp;ДАННЫЕ!$AL866,"00")&amp;"m"&amp;IF(ДАННЫЕ!$AI866,"1"&amp;ДАННЫЕ!$AI866,"00")&amp;"hS"&amp;IF(ДАННЫЕ!$AJ866,"1"&amp;ДАННЫЕ!$AJ866,"00")&amp;"hZ"&amp;IF(ДАННЫЕ!$AK866,"1"&amp;ДАННЫЕ!$AK866,"00")&amp;"p"&amp;IF(ДАННЫЕ!$AP866,"1"&amp;ДАННЫЕ!$AP866,"00")&amp;"k"&amp;IF(ДАННЫЕ!$AQ866,"1"&amp;ДАННЫЕ!$AQ866,"00")&amp;"z"&amp;IF(ДАННЫЕ!$AR866,"1"&amp;ДАННЫЕ!$AR866,"00")&amp;"j"&amp;IF(ДАННЫЕ!$AM866,"1"&amp;ДАННЫЕ!$AM866,"00")&amp;"n"&amp;IF(ДАННЫЕ!$AN866,"1"&amp;ДАННЫЕ!$AN866,"00")&amp;"E"&amp;ДАННЫЕ!BI866&amp;"L"&amp;ДАННЫЕ!AO866&amp;"h"&amp;IF(ДАННЫЕ!$AU866&gt;0,1,0)&amp;"v"&amp;IF(ДАННЫЕ!$AW866&gt;0,1,0)&amp;"a"&amp;IF(ДАННЫЕ!$AS866,"1"&amp;ДАННЫЕ!$AS866,"00")&amp;"s"&amp;IF(ДАННЫЕ!$AT866,"1"&amp;ДАННЫЕ!$AT866,"00")&amp;"u"&amp;IF(ДАННЫЕ!$CJ866&gt;0,1,0)&amp;"y"&amp;B866&amp;"d"&amp;H866&amp;"e"&amp;F866&amp;G866</f>
        <v>x0w00t00f00b00g00c00i00r00m00hS00hZ00p00k00z00j00n00ELh0v0a00s00u0y0de</v>
      </c>
      <c r="L866" s="28" t="str">
        <f ca="1">ДАННЫЕ!$I866&amp;"VN"&amp;IF(ДАННЫЕ!AW866&gt;0,11,10)&amp;"CD"&amp;IF(ДАННЫЕ!BF866&gt;500,16,IF(ДАННЫЕ!BF866&gt;350,15,IF(ДАННЫЕ!BF866&gt;=200,14,IF(ДАННЫЕ!BF866&gt;=100,13,IF(ДАННЫЕ!BF866&gt;=50,12,IF(ДАННЫЕ!BF866&gt;0,11,10))))))&amp;"AR"&amp;IF(ДАННЫЕ!BX866&gt;0,1,0)&amp;"GD"&amp;B866&amp;"VV"&amp;IF(E866&gt;=5,IF(E866&lt;18,1,0),0)</f>
        <v>VN10CD10AR0GD0VV0</v>
      </c>
      <c r="M866" s="28" t="str">
        <f>ДАННЫЕ!$I866&amp;"b"&amp;ДАННЫЕ!$BI866&amp;"r"&amp;ДАННЫЕ!$BJ866&amp;"CD"&amp;IF(ДАННЫЕ!BF866&gt;0,IF(ДАННЫЕ!BF866&lt;200,1,IF(ДАННЫЕ!BF866&lt;350,2,3)),0)&amp;"h"&amp;IF(ДАННЫЕ!$BK866+ДАННЫЕ!$BL866+ДАННЫЕ!$BM866&gt;0,1,0)&amp;"x"&amp;ДАННЫЕ!$BK866&amp;"y"&amp;ДАННЫЕ!$BL866&amp;"z"&amp;ДАННЫЕ!$BM866&amp;"c"&amp;IF(ДАННЫЕ!$BK866+ДАННЫЕ!$BL866+ДАННЫЕ!$BM866=3,1,0)&amp;"a"&amp;IF(ДАННЫЕ!$BQ866+ДАННЫЕ!$BR866&gt;0,1,0)&amp;"d"&amp;ДАННЫЕ!$BQ866&amp;"v"&amp;ДАННЫЕ!$BR866&amp;"p"&amp;ДАННЫЕ!$BS866&amp;"n"&amp;ДАННЫЕ!$BU866&amp;"t"&amp;ДАННЫЕ!$BV866&amp;"o"&amp;ДАННЫЕ!$BT866&amp;"l"&amp;IF(ДАННЫЕ!$BN866&gt;0,1,0)&amp;ДАННЫЕ!$BN866&amp;"g"&amp;ДАННЫЕ!$BO866&amp;"s"&amp;ДАННЫЕ!$BP866&amp;"DZ"&amp;IF(ДАННЫЕ!B866-ДАННЫЕ!G866 &lt; 60,IF(ДАННЫЕ!B866-ДАННЫЕ!G866 &gt;= 0,1,0),0)&amp;"u"&amp;IF(ДАННЫЕ!$CJ866&gt;0,1,0)</f>
        <v>brCD0h0xyzc0a0dvpntol0gsDZ1u0</v>
      </c>
      <c r="N866" s="28" t="str">
        <f ca="1">ДАННЫЕ!$F866&amp;ДАННЫЕ!$I866&amp;"g"&amp;B866&amp;"cf"&amp;D866&amp;"a"&amp;IF(ДАННЫЕ!$BX866&gt;0,1,0)&amp;IF(ДАННЫЕ!$BF866&gt;500,1,IF(ДАННЫЕ!$BF866&gt;350,2,IF(ДАННЫЕ!$BF866&gt;=200,3,IF(ДАННЫЕ!$BF866&gt;=100,4,IF(ДАННЫЕ!$BF866&gt;=50,5,IF(ДАННЫЕ!$BF866&lt;50,6,0))))))&amp;"AR"&amp;IF(DATEDIF(ДАННЫЕ!$BX866,ДАННЫЕ!$F$1,"y")&gt;1,1,0)&amp;"VG"&amp;IF(ДАННЫЕ!$BH866="0",1,0)&amp;"o"&amp;IF(T866+ДАННЫЕ!$AF866+ДАННЫЕ!$AG866+ДАННЫЕ!$AH866+ДАННЫЕ!$AI866+ДАННЫЕ!$AJ866+ДАННЫЕ!$AP866+ДАННЫЕ!$AQ866+ДАННЫЕ!$AR866+ДАННЫЕ!$AU866+ДАННЫЕ!$AW866+ДАННЫЕ!$AS866+ДАННЫЕ!$AT866&gt;0,1,0)&amp;"x"&amp;ДАННЫЕ!$AG866&amp;"p"&amp;IF(ДАННЫЕ!$BY866&gt;0,1,0)&amp;"v"&amp;IF(ДАННЫЕ!$BZ866&gt;0,1,0)&amp;"n"&amp;ДАННЫЕ!$CA866&amp;"t"&amp;ДАННЫЕ!$AY866&amp;"k"&amp;ДАННЫЕ!$CB866&amp;"q"&amp;ДАННЫЕ!$CC866&amp;"w"&amp;ДАННЫЕ!$CD866&amp;"e"&amp;ДАННЫЕ!$CE866&amp;"m"&amp;ДАННЫЕ!$CF866&amp;"c"&amp;ДАННЫЕ!$CG866&amp;"z"&amp;ДАННЫЕ!$CH866&amp;"d"&amp;IF(H866=4,1,0)&amp;"s"&amp;IF(ДАННЫЕ!$J866=1,0,1)&amp;"u"&amp;IF(ДАННЫЕ!$CJ866&gt;0,1,0)</f>
        <v>g0cf0a06AR1VG0o0xp0v0ntkqwemczd0s1u0</v>
      </c>
      <c r="O866" s="28" t="str">
        <f>ДАННЫЕ!$I866&amp;"g"&amp;B866&amp;A866&amp;"f"&amp;P866&amp;"c"&amp;IF(ДАННЫЕ!$U866&gt;0,1,0)&amp;"s"&amp;IF(ДАННЫЕ!$Q866&gt;0,IF(YEAR(ДАННЫЕ!$F$1)=YEAR(ДАННЫЕ!$Q866),IF(MONTH(ДАННЫЕ!$F$1)=MONTH(ДАННЫЕ!$Q866),111,11),1),0)&amp;"i"&amp;IF(ДАННЫЕ!$R866+ДАННЫЕ!$S866+ДАННЫЕ!$T866=0,0,1)&amp;"h"&amp;IF(ДАННЫЕ!$P866&gt;0,1,0)&amp;"p"&amp;IF(ДАННЫЕ!$CI866&gt;0,IF(YEAR(ДАННЫЕ!$F$1)=YEAR(ДАННЫЕ!$CI866),IF(MONTH(ДАННЫЕ!$F$1)=MONTH(ДАННЫЕ!$CI866),111,11),1),0)&amp;"d"&amp;IF(ДАННЫЕ!$CJ866&gt;0,IF(YEAR(ДАННЫЕ!$F$1)=YEAR(ДАННЫЕ!$CJ866),IF(MONTH(ДАННЫЕ!$F$1)=MONTH(ДАННЫЕ!$CJ866),111,11),1),0)&amp;"o"&amp;IF(ДАННЫЕ!$CK866&gt;0,IF(MONTH(ДАННЫЕ!$F$1)=MONTH(ДАННЫЕ!$CK866),111,11),0)&amp;"v"&amp;IF(ДАННЫЕ!$BE866&gt;0,IF(MONTH(ДАННЫЕ!$F$1)=MONTH(ДАННЫЕ!$BE866),111,11),0)</f>
        <v>g00f0c0s0i0h0p0d0o0v0</v>
      </c>
      <c r="P866" s="15">
        <f t="shared" si="41"/>
        <v>0</v>
      </c>
      <c r="Q866" s="15">
        <f>IF(ДАННЫЕ!$F$1&gt;ДАННЫЕ!$N866,IF(YEAR(ДАННЫЕ!$F$1)=YEAR(ДАННЫЕ!M866),1,0),0)</f>
        <v>0</v>
      </c>
      <c r="R866" s="15">
        <f>IF(ДАННЫЕ!$F$1&gt;ДАННЫЕ!$N866,IF(YEAR(ДАННЫЕ!$F$1)=YEAR(ДАННЫЕ!N866),1,0),0)</f>
        <v>0</v>
      </c>
      <c r="S866" s="15">
        <f>IF(ДАННЫЕ!$AA866="2А",1,IF(ДАННЫЕ!$AA866="2Б",2,IF(ДАННЫЕ!$AA866="2В",3,IF(ДАННЫЕ!$AA866=3,4,IF(ДАННЫЕ!$AA866="4А",5,IF(ДАННЫЕ!$AA866="4Б",6,IF(ДАННЫЕ!$AA866="4В",7,IF(ДАННЫЕ!$AA866=5,8,0))))))))</f>
        <v>0</v>
      </c>
      <c r="T866" s="15">
        <f>IF(OR(ДАННЫЕ!$AC866=2,ДАННЫЕ!$AD866=2,ДАННЫЕ!$AE866=2),2,IF(OR(ДАННЫЕ!$AC866=1,ДАННЫЕ!$AD866=1,ДАННЫЕ!$AE866=1),1,0))</f>
        <v>0</v>
      </c>
    </row>
    <row r="867" spans="1:20" ht="15" customHeight="1" x14ac:dyDescent="0.2">
      <c r="A867" s="78">
        <f>IF(B867&gt;0,IF(MONTH(ДАННЫЕ!$F$1)=MONTH(ДАННЫЕ!$B867),1,0),0)</f>
        <v>0</v>
      </c>
      <c r="B867" s="14">
        <f>IF(ДАННЫЕ!$B867&gt;0,IF(YEAR(ДАННЫЕ!$F$1)=YEAR(ДАННЫЕ!$B867),1,0),0)</f>
        <v>0</v>
      </c>
      <c r="C867" s="14">
        <f>IF(ДАННЫЕ!$CM867&gt;0,IF(YEAR(ДАННЫЕ!$F$1)=YEAR(ДАННЫЕ!$CM867),1,0),0)</f>
        <v>0</v>
      </c>
      <c r="D867" s="14">
        <f>IF(ДАННЫЕ!$CJ867&gt;0,IF(ДАННЫЕ!$CL867&gt;ДАННЫЕ!$F$1,1,IF(ДАННЫЕ!$CL867&gt;0,0,1)),0)</f>
        <v>0</v>
      </c>
      <c r="E867" s="43" t="str">
        <f ca="1">IF(ДАННЫЕ!$F$1&gt;0,IF(ДАННЫЕ!$G867&gt;0,DATEDIF(ДАННЫЕ!$G867,ДАННЫЕ!$F$1,"y"),""),IF(ДАННЫЕ!$G867&gt;0,DATEDIF(ДАННЫЕ!$G867,TODAY(),"y"),""))</f>
        <v/>
      </c>
      <c r="F867" s="43" t="str">
        <f xml:space="preserve"> IF(ДАННЫЕ!$F867="М",IF(E867&gt;=18,IF(E867&lt;60,1,""),""),"")&amp;IF(ДАННЫЕ!$F867="Ж",IF(E867&gt;=18,IF(E867&lt;55,1,""),""),"")</f>
        <v/>
      </c>
      <c r="G867" s="43" t="str">
        <f xml:space="preserve"> IF(ДАННЫЕ!$F867="М",IF(E867&gt;=60,2,""),"")&amp;IF(ДАННЫЕ!$F867="Ж",IF(E867&gt;=55,2,""),"")</f>
        <v/>
      </c>
      <c r="H867" s="43" t="str">
        <f t="shared" ca="1" si="39"/>
        <v/>
      </c>
      <c r="I867" s="43" t="str">
        <f t="shared" ca="1" si="40"/>
        <v>03</v>
      </c>
      <c r="J867" s="28" t="str">
        <f ca="1">ДАННЫЕ!$F867&amp;H867&amp;I867&amp;ДАННЫЕ!$I867&amp;"m"&amp;IF(ДАННЫЕ!$I867&gt;0,IF(ДАННЫЕ!$J867&gt;0,0,1),"")&amp;"f"&amp;IF(ДАННЫЕ!$R867&gt;0,IF(YEAR(ДАННЫЕ!$F$1)=YEAR(ДАННЫЕ!$R867),1,0),0)&amp;"z"&amp;ДАННЫЕ!$R867&amp;"p"&amp;ДАННЫЕ!$S867&amp;"i"&amp;ДАННЫЕ!$T867&amp;"h"&amp;ДАННЫЕ!$K867&amp;"be"&amp;ДАННЫЕ!$BI867&amp;"CD"&amp;IF(ДАННЫЕ!BF867&gt;500,4,IF(ДАННЫЕ!BF867&gt;350,3,IF(ДАННЫЕ!BF867&gt;200,2,IF(ДАННЫЕ!BF867&gt;0,1,0))))&amp;"g"&amp;B867&amp;"d"&amp;H867&amp;"l"&amp;ДАННЫЕ!AT867&amp;"a"&amp;ДАННЫЕ!$V867&amp;"v"&amp;R867&amp;"k"&amp;ДАННЫЕ!$U867&amp;"s"&amp;ДАННЫЕ!$Y867&amp;"t"&amp;ДАННЫЕ!$X867&amp;"b"&amp;IF(ДАННЫЕ!$Q867&gt;1,1,0)&amp;"PP"&amp;ДАННЫЕ!Z867&amp;"c"&amp;S867&amp;"x"&amp;IF(ДАННЫЕ!$BY867&gt;0,IF(YEAR(ДАННЫЕ!$F$1)=YEAR(ДАННЫЕ!$BY867),1,0),0)&amp;"n"&amp;IF(ДАННЫЕ!$BZ867&gt;0,IF(YEAR(ДАННЫЕ!$F$1)=YEAR(ДАННЫЕ!$BZ867),1,0),0)&amp;"u"&amp;D867&amp;"z"&amp;IF(ДАННЫЕ!$CL867&gt;0,IF(YEAR(ДАННЫЕ!$F$1)&gt;YEAR(ДАННЫЕ!$CL867),11,12),0)</f>
        <v>03mf0zpihbeCD0g0dlav0kstb0PPc0x0n0u0z0</v>
      </c>
      <c r="K867" s="28" t="str">
        <f ca="1">ДАННЫЕ!$I867&amp;"x"&amp;B867&amp;"w"&amp;IF(T867+ДАННЫЕ!AD867+ДАННЫЕ!AE867+ДАННЫЕ!AF867+ДАННЫЕ!AG867+ДАННЫЕ!AH867+ДАННЫЕ!$AL867+ДАННЫЕ!AI867+ДАННЫЕ!AJ867+ДАННЫЕ!AK867+ДАННЫЕ!AP867+ДАННЫЕ!AQ867+ДАННЫЕ!AR867+ДАННЫЕ!$AM867+ДАННЫЕ!$AN867+ДАННЫЕ!AS867+ДАННЫЕ!AT867&gt;0,1,0)&amp;IF(OR(T867=2,ДАННЫЕ!AD867=2,ДАННЫЕ!AE867=2,ДАННЫЕ!AF867=2,ДАННЫЕ!AG867=2,ДАННЫЕ!AH867=2,ДАННЫЕ!$AL867=2,ДАННЫЕ!AI867=2,ДАННЫЕ!AJ867=2,ДАННЫЕ!AK867=2,ДАННЫЕ!AP867=2,ДАННЫЕ!AQ867=2,ДАННЫЕ!AR867=2,ДАННЫЕ!$AM867=2,ДАННЫЕ!$AN867=2,ДАННЫЕ!AS867=2,ДАННЫЕ!AT867=2),2,0)&amp;"t"&amp;IF(T867&gt;0,"1"&amp;T867,"00")&amp;"f"&amp;IF(ДАННЫЕ!$AC867,"1"&amp;ДАННЫЕ!$AC867,"00")&amp;"b"&amp;IF(ДАННЫЕ!$AD867,"1"&amp;ДАННЫЕ!$AD867,"00")&amp;"g"&amp;IF(ДАННЫЕ!$AF867,"1"&amp;ДАННЫЕ!$AF867,"00")&amp;"c"&amp;IF(ДАННЫЕ!$AG867,"1"&amp;ДАННЫЕ!$AG867,"00")&amp;"i"&amp;IF(ДАННЫЕ!$AH867,"1"&amp;ДАННЫЕ!$AH867,"00")&amp;"r"&amp;IF(ДАННЫЕ!$AL867,"1"&amp;ДАННЫЕ!$AL867,"00")&amp;"m"&amp;IF(ДАННЫЕ!$AI867,"1"&amp;ДАННЫЕ!$AI867,"00")&amp;"hS"&amp;IF(ДАННЫЕ!$AJ867,"1"&amp;ДАННЫЕ!$AJ867,"00")&amp;"hZ"&amp;IF(ДАННЫЕ!$AK867,"1"&amp;ДАННЫЕ!$AK867,"00")&amp;"p"&amp;IF(ДАННЫЕ!$AP867,"1"&amp;ДАННЫЕ!$AP867,"00")&amp;"k"&amp;IF(ДАННЫЕ!$AQ867,"1"&amp;ДАННЫЕ!$AQ867,"00")&amp;"z"&amp;IF(ДАННЫЕ!$AR867,"1"&amp;ДАННЫЕ!$AR867,"00")&amp;"j"&amp;IF(ДАННЫЕ!$AM867,"1"&amp;ДАННЫЕ!$AM867,"00")&amp;"n"&amp;IF(ДАННЫЕ!$AN867,"1"&amp;ДАННЫЕ!$AN867,"00")&amp;"E"&amp;ДАННЫЕ!BI867&amp;"L"&amp;ДАННЫЕ!AO867&amp;"h"&amp;IF(ДАННЫЕ!$AU867&gt;0,1,0)&amp;"v"&amp;IF(ДАННЫЕ!$AW867&gt;0,1,0)&amp;"a"&amp;IF(ДАННЫЕ!$AS867,"1"&amp;ДАННЫЕ!$AS867,"00")&amp;"s"&amp;IF(ДАННЫЕ!$AT867,"1"&amp;ДАННЫЕ!$AT867,"00")&amp;"u"&amp;IF(ДАННЫЕ!$CJ867&gt;0,1,0)&amp;"y"&amp;B867&amp;"d"&amp;H867&amp;"e"&amp;F867&amp;G867</f>
        <v>x0w00t00f00b00g00c00i00r00m00hS00hZ00p00k00z00j00n00ELh0v0a00s00u0y0de</v>
      </c>
      <c r="L867" s="28" t="str">
        <f ca="1">ДАННЫЕ!$I867&amp;"VN"&amp;IF(ДАННЫЕ!AW867&gt;0,11,10)&amp;"CD"&amp;IF(ДАННЫЕ!BF867&gt;500,16,IF(ДАННЫЕ!BF867&gt;350,15,IF(ДАННЫЕ!BF867&gt;=200,14,IF(ДАННЫЕ!BF867&gt;=100,13,IF(ДАННЫЕ!BF867&gt;=50,12,IF(ДАННЫЕ!BF867&gt;0,11,10))))))&amp;"AR"&amp;IF(ДАННЫЕ!BX867&gt;0,1,0)&amp;"GD"&amp;B867&amp;"VV"&amp;IF(E867&gt;=5,IF(E867&lt;18,1,0),0)</f>
        <v>VN10CD10AR0GD0VV0</v>
      </c>
      <c r="M867" s="28" t="str">
        <f>ДАННЫЕ!$I867&amp;"b"&amp;ДАННЫЕ!$BI867&amp;"r"&amp;ДАННЫЕ!$BJ867&amp;"CD"&amp;IF(ДАННЫЕ!BF867&gt;0,IF(ДАННЫЕ!BF867&lt;200,1,IF(ДАННЫЕ!BF867&lt;350,2,3)),0)&amp;"h"&amp;IF(ДАННЫЕ!$BK867+ДАННЫЕ!$BL867+ДАННЫЕ!$BM867&gt;0,1,0)&amp;"x"&amp;ДАННЫЕ!$BK867&amp;"y"&amp;ДАННЫЕ!$BL867&amp;"z"&amp;ДАННЫЕ!$BM867&amp;"c"&amp;IF(ДАННЫЕ!$BK867+ДАННЫЕ!$BL867+ДАННЫЕ!$BM867=3,1,0)&amp;"a"&amp;IF(ДАННЫЕ!$BQ867+ДАННЫЕ!$BR867&gt;0,1,0)&amp;"d"&amp;ДАННЫЕ!$BQ867&amp;"v"&amp;ДАННЫЕ!$BR867&amp;"p"&amp;ДАННЫЕ!$BS867&amp;"n"&amp;ДАННЫЕ!$BU867&amp;"t"&amp;ДАННЫЕ!$BV867&amp;"o"&amp;ДАННЫЕ!$BT867&amp;"l"&amp;IF(ДАННЫЕ!$BN867&gt;0,1,0)&amp;ДАННЫЕ!$BN867&amp;"g"&amp;ДАННЫЕ!$BO867&amp;"s"&amp;ДАННЫЕ!$BP867&amp;"DZ"&amp;IF(ДАННЫЕ!B867-ДАННЫЕ!G867 &lt; 60,IF(ДАННЫЕ!B867-ДАННЫЕ!G867 &gt;= 0,1,0),0)&amp;"u"&amp;IF(ДАННЫЕ!$CJ867&gt;0,1,0)</f>
        <v>brCD0h0xyzc0a0dvpntol0gsDZ1u0</v>
      </c>
      <c r="N867" s="28" t="str">
        <f ca="1">ДАННЫЕ!$F867&amp;ДАННЫЕ!$I867&amp;"g"&amp;B867&amp;"cf"&amp;D867&amp;"a"&amp;IF(ДАННЫЕ!$BX867&gt;0,1,0)&amp;IF(ДАННЫЕ!$BF867&gt;500,1,IF(ДАННЫЕ!$BF867&gt;350,2,IF(ДАННЫЕ!$BF867&gt;=200,3,IF(ДАННЫЕ!$BF867&gt;=100,4,IF(ДАННЫЕ!$BF867&gt;=50,5,IF(ДАННЫЕ!$BF867&lt;50,6,0))))))&amp;"AR"&amp;IF(DATEDIF(ДАННЫЕ!$BX867,ДАННЫЕ!$F$1,"y")&gt;1,1,0)&amp;"VG"&amp;IF(ДАННЫЕ!$BH867="0",1,0)&amp;"o"&amp;IF(T867+ДАННЫЕ!$AF867+ДАННЫЕ!$AG867+ДАННЫЕ!$AH867+ДАННЫЕ!$AI867+ДАННЫЕ!$AJ867+ДАННЫЕ!$AP867+ДАННЫЕ!$AQ867+ДАННЫЕ!$AR867+ДАННЫЕ!$AU867+ДАННЫЕ!$AW867+ДАННЫЕ!$AS867+ДАННЫЕ!$AT867&gt;0,1,0)&amp;"x"&amp;ДАННЫЕ!$AG867&amp;"p"&amp;IF(ДАННЫЕ!$BY867&gt;0,1,0)&amp;"v"&amp;IF(ДАННЫЕ!$BZ867&gt;0,1,0)&amp;"n"&amp;ДАННЫЕ!$CA867&amp;"t"&amp;ДАННЫЕ!$AY867&amp;"k"&amp;ДАННЫЕ!$CB867&amp;"q"&amp;ДАННЫЕ!$CC867&amp;"w"&amp;ДАННЫЕ!$CD867&amp;"e"&amp;ДАННЫЕ!$CE867&amp;"m"&amp;ДАННЫЕ!$CF867&amp;"c"&amp;ДАННЫЕ!$CG867&amp;"z"&amp;ДАННЫЕ!$CH867&amp;"d"&amp;IF(H867=4,1,0)&amp;"s"&amp;IF(ДАННЫЕ!$J867=1,0,1)&amp;"u"&amp;IF(ДАННЫЕ!$CJ867&gt;0,1,0)</f>
        <v>g0cf0a06AR1VG0o0xp0v0ntkqwemczd0s1u0</v>
      </c>
      <c r="O867" s="28" t="str">
        <f>ДАННЫЕ!$I867&amp;"g"&amp;B867&amp;A867&amp;"f"&amp;P867&amp;"c"&amp;IF(ДАННЫЕ!$U867&gt;0,1,0)&amp;"s"&amp;IF(ДАННЫЕ!$Q867&gt;0,IF(YEAR(ДАННЫЕ!$F$1)=YEAR(ДАННЫЕ!$Q867),IF(MONTH(ДАННЫЕ!$F$1)=MONTH(ДАННЫЕ!$Q867),111,11),1),0)&amp;"i"&amp;IF(ДАННЫЕ!$R867+ДАННЫЕ!$S867+ДАННЫЕ!$T867=0,0,1)&amp;"h"&amp;IF(ДАННЫЕ!$P867&gt;0,1,0)&amp;"p"&amp;IF(ДАННЫЕ!$CI867&gt;0,IF(YEAR(ДАННЫЕ!$F$1)=YEAR(ДАННЫЕ!$CI867),IF(MONTH(ДАННЫЕ!$F$1)=MONTH(ДАННЫЕ!$CI867),111,11),1),0)&amp;"d"&amp;IF(ДАННЫЕ!$CJ867&gt;0,IF(YEAR(ДАННЫЕ!$F$1)=YEAR(ДАННЫЕ!$CJ867),IF(MONTH(ДАННЫЕ!$F$1)=MONTH(ДАННЫЕ!$CJ867),111,11),1),0)&amp;"o"&amp;IF(ДАННЫЕ!$CK867&gt;0,IF(MONTH(ДАННЫЕ!$F$1)=MONTH(ДАННЫЕ!$CK867),111,11),0)&amp;"v"&amp;IF(ДАННЫЕ!$BE867&gt;0,IF(MONTH(ДАННЫЕ!$F$1)=MONTH(ДАННЫЕ!$BE867),111,11),0)</f>
        <v>g00f0c0s0i0h0p0d0o0v0</v>
      </c>
      <c r="P867" s="15">
        <f t="shared" si="41"/>
        <v>0</v>
      </c>
      <c r="Q867" s="15">
        <f>IF(ДАННЫЕ!$F$1&gt;ДАННЫЕ!$N867,IF(YEAR(ДАННЫЕ!$F$1)=YEAR(ДАННЫЕ!M867),1,0),0)</f>
        <v>0</v>
      </c>
      <c r="R867" s="15">
        <f>IF(ДАННЫЕ!$F$1&gt;ДАННЫЕ!$N867,IF(YEAR(ДАННЫЕ!$F$1)=YEAR(ДАННЫЕ!N867),1,0),0)</f>
        <v>0</v>
      </c>
      <c r="S867" s="15">
        <f>IF(ДАННЫЕ!$AA867="2А",1,IF(ДАННЫЕ!$AA867="2Б",2,IF(ДАННЫЕ!$AA867="2В",3,IF(ДАННЫЕ!$AA867=3,4,IF(ДАННЫЕ!$AA867="4А",5,IF(ДАННЫЕ!$AA867="4Б",6,IF(ДАННЫЕ!$AA867="4В",7,IF(ДАННЫЕ!$AA867=5,8,0))))))))</f>
        <v>0</v>
      </c>
      <c r="T867" s="15">
        <f>IF(OR(ДАННЫЕ!$AC867=2,ДАННЫЕ!$AD867=2,ДАННЫЕ!$AE867=2),2,IF(OR(ДАННЫЕ!$AC867=1,ДАННЫЕ!$AD867=1,ДАННЫЕ!$AE867=1),1,0))</f>
        <v>0</v>
      </c>
    </row>
    <row r="868" spans="1:20" ht="15" customHeight="1" x14ac:dyDescent="0.2">
      <c r="A868" s="78">
        <f>IF(B868&gt;0,IF(MONTH(ДАННЫЕ!$F$1)=MONTH(ДАННЫЕ!$B868),1,0),0)</f>
        <v>0</v>
      </c>
      <c r="B868" s="14">
        <f>IF(ДАННЫЕ!$B868&gt;0,IF(YEAR(ДАННЫЕ!$F$1)=YEAR(ДАННЫЕ!$B868),1,0),0)</f>
        <v>0</v>
      </c>
      <c r="C868" s="14">
        <f>IF(ДАННЫЕ!$CM868&gt;0,IF(YEAR(ДАННЫЕ!$F$1)=YEAR(ДАННЫЕ!$CM868),1,0),0)</f>
        <v>0</v>
      </c>
      <c r="D868" s="14">
        <f>IF(ДАННЫЕ!$CJ868&gt;0,IF(ДАННЫЕ!$CL868&gt;ДАННЫЕ!$F$1,1,IF(ДАННЫЕ!$CL868&gt;0,0,1)),0)</f>
        <v>0</v>
      </c>
      <c r="E868" s="43" t="str">
        <f ca="1">IF(ДАННЫЕ!$F$1&gt;0,IF(ДАННЫЕ!$G868&gt;0,DATEDIF(ДАННЫЕ!$G868,ДАННЫЕ!$F$1,"y"),""),IF(ДАННЫЕ!$G868&gt;0,DATEDIF(ДАННЫЕ!$G868,TODAY(),"y"),""))</f>
        <v/>
      </c>
      <c r="F868" s="43" t="str">
        <f xml:space="preserve"> IF(ДАННЫЕ!$F868="М",IF(E868&gt;=18,IF(E868&lt;60,1,""),""),"")&amp;IF(ДАННЫЕ!$F868="Ж",IF(E868&gt;=18,IF(E868&lt;55,1,""),""),"")</f>
        <v/>
      </c>
      <c r="G868" s="43" t="str">
        <f xml:space="preserve"> IF(ДАННЫЕ!$F868="М",IF(E868&gt;=60,2,""),"")&amp;IF(ДАННЫЕ!$F868="Ж",IF(E868&gt;=55,2,""),"")</f>
        <v/>
      </c>
      <c r="H868" s="43" t="str">
        <f t="shared" ca="1" si="39"/>
        <v/>
      </c>
      <c r="I868" s="43" t="str">
        <f t="shared" ca="1" si="40"/>
        <v>03</v>
      </c>
      <c r="J868" s="28" t="str">
        <f ca="1">ДАННЫЕ!$F868&amp;H868&amp;I868&amp;ДАННЫЕ!$I868&amp;"m"&amp;IF(ДАННЫЕ!$I868&gt;0,IF(ДАННЫЕ!$J868&gt;0,0,1),"")&amp;"f"&amp;IF(ДАННЫЕ!$R868&gt;0,IF(YEAR(ДАННЫЕ!$F$1)=YEAR(ДАННЫЕ!$R868),1,0),0)&amp;"z"&amp;ДАННЫЕ!$R868&amp;"p"&amp;ДАННЫЕ!$S868&amp;"i"&amp;ДАННЫЕ!$T868&amp;"h"&amp;ДАННЫЕ!$K868&amp;"be"&amp;ДАННЫЕ!$BI868&amp;"CD"&amp;IF(ДАННЫЕ!BF868&gt;500,4,IF(ДАННЫЕ!BF868&gt;350,3,IF(ДАННЫЕ!BF868&gt;200,2,IF(ДАННЫЕ!BF868&gt;0,1,0))))&amp;"g"&amp;B868&amp;"d"&amp;H868&amp;"l"&amp;ДАННЫЕ!AT868&amp;"a"&amp;ДАННЫЕ!$V868&amp;"v"&amp;R868&amp;"k"&amp;ДАННЫЕ!$U868&amp;"s"&amp;ДАННЫЕ!$Y868&amp;"t"&amp;ДАННЫЕ!$X868&amp;"b"&amp;IF(ДАННЫЕ!$Q868&gt;1,1,0)&amp;"PP"&amp;ДАННЫЕ!Z868&amp;"c"&amp;S868&amp;"x"&amp;IF(ДАННЫЕ!$BY868&gt;0,IF(YEAR(ДАННЫЕ!$F$1)=YEAR(ДАННЫЕ!$BY868),1,0),0)&amp;"n"&amp;IF(ДАННЫЕ!$BZ868&gt;0,IF(YEAR(ДАННЫЕ!$F$1)=YEAR(ДАННЫЕ!$BZ868),1,0),0)&amp;"u"&amp;D868&amp;"z"&amp;IF(ДАННЫЕ!$CL868&gt;0,IF(YEAR(ДАННЫЕ!$F$1)&gt;YEAR(ДАННЫЕ!$CL868),11,12),0)</f>
        <v>03mf0zpihbeCD0g0dlav0kstb0PPc0x0n0u0z0</v>
      </c>
      <c r="K868" s="28" t="str">
        <f ca="1">ДАННЫЕ!$I868&amp;"x"&amp;B868&amp;"w"&amp;IF(T868+ДАННЫЕ!AD868+ДАННЫЕ!AE868+ДАННЫЕ!AF868+ДАННЫЕ!AG868+ДАННЫЕ!AH868+ДАННЫЕ!$AL868+ДАННЫЕ!AI868+ДАННЫЕ!AJ868+ДАННЫЕ!AK868+ДАННЫЕ!AP868+ДАННЫЕ!AQ868+ДАННЫЕ!AR868+ДАННЫЕ!$AM868+ДАННЫЕ!$AN868+ДАННЫЕ!AS868+ДАННЫЕ!AT868&gt;0,1,0)&amp;IF(OR(T868=2,ДАННЫЕ!AD868=2,ДАННЫЕ!AE868=2,ДАННЫЕ!AF868=2,ДАННЫЕ!AG868=2,ДАННЫЕ!AH868=2,ДАННЫЕ!$AL868=2,ДАННЫЕ!AI868=2,ДАННЫЕ!AJ868=2,ДАННЫЕ!AK868=2,ДАННЫЕ!AP868=2,ДАННЫЕ!AQ868=2,ДАННЫЕ!AR868=2,ДАННЫЕ!$AM868=2,ДАННЫЕ!$AN868=2,ДАННЫЕ!AS868=2,ДАННЫЕ!AT868=2),2,0)&amp;"t"&amp;IF(T868&gt;0,"1"&amp;T868,"00")&amp;"f"&amp;IF(ДАННЫЕ!$AC868,"1"&amp;ДАННЫЕ!$AC868,"00")&amp;"b"&amp;IF(ДАННЫЕ!$AD868,"1"&amp;ДАННЫЕ!$AD868,"00")&amp;"g"&amp;IF(ДАННЫЕ!$AF868,"1"&amp;ДАННЫЕ!$AF868,"00")&amp;"c"&amp;IF(ДАННЫЕ!$AG868,"1"&amp;ДАННЫЕ!$AG868,"00")&amp;"i"&amp;IF(ДАННЫЕ!$AH868,"1"&amp;ДАННЫЕ!$AH868,"00")&amp;"r"&amp;IF(ДАННЫЕ!$AL868,"1"&amp;ДАННЫЕ!$AL868,"00")&amp;"m"&amp;IF(ДАННЫЕ!$AI868,"1"&amp;ДАННЫЕ!$AI868,"00")&amp;"hS"&amp;IF(ДАННЫЕ!$AJ868,"1"&amp;ДАННЫЕ!$AJ868,"00")&amp;"hZ"&amp;IF(ДАННЫЕ!$AK868,"1"&amp;ДАННЫЕ!$AK868,"00")&amp;"p"&amp;IF(ДАННЫЕ!$AP868,"1"&amp;ДАННЫЕ!$AP868,"00")&amp;"k"&amp;IF(ДАННЫЕ!$AQ868,"1"&amp;ДАННЫЕ!$AQ868,"00")&amp;"z"&amp;IF(ДАННЫЕ!$AR868,"1"&amp;ДАННЫЕ!$AR868,"00")&amp;"j"&amp;IF(ДАННЫЕ!$AM868,"1"&amp;ДАННЫЕ!$AM868,"00")&amp;"n"&amp;IF(ДАННЫЕ!$AN868,"1"&amp;ДАННЫЕ!$AN868,"00")&amp;"E"&amp;ДАННЫЕ!BI868&amp;"L"&amp;ДАННЫЕ!AO868&amp;"h"&amp;IF(ДАННЫЕ!$AU868&gt;0,1,0)&amp;"v"&amp;IF(ДАННЫЕ!$AW868&gt;0,1,0)&amp;"a"&amp;IF(ДАННЫЕ!$AS868,"1"&amp;ДАННЫЕ!$AS868,"00")&amp;"s"&amp;IF(ДАННЫЕ!$AT868,"1"&amp;ДАННЫЕ!$AT868,"00")&amp;"u"&amp;IF(ДАННЫЕ!$CJ868&gt;0,1,0)&amp;"y"&amp;B868&amp;"d"&amp;H868&amp;"e"&amp;F868&amp;G868</f>
        <v>x0w00t00f00b00g00c00i00r00m00hS00hZ00p00k00z00j00n00ELh0v0a00s00u0y0de</v>
      </c>
      <c r="L868" s="28" t="str">
        <f ca="1">ДАННЫЕ!$I868&amp;"VN"&amp;IF(ДАННЫЕ!AW868&gt;0,11,10)&amp;"CD"&amp;IF(ДАННЫЕ!BF868&gt;500,16,IF(ДАННЫЕ!BF868&gt;350,15,IF(ДАННЫЕ!BF868&gt;=200,14,IF(ДАННЫЕ!BF868&gt;=100,13,IF(ДАННЫЕ!BF868&gt;=50,12,IF(ДАННЫЕ!BF868&gt;0,11,10))))))&amp;"AR"&amp;IF(ДАННЫЕ!BX868&gt;0,1,0)&amp;"GD"&amp;B868&amp;"VV"&amp;IF(E868&gt;=5,IF(E868&lt;18,1,0),0)</f>
        <v>VN10CD10AR0GD0VV0</v>
      </c>
      <c r="M868" s="28" t="str">
        <f>ДАННЫЕ!$I868&amp;"b"&amp;ДАННЫЕ!$BI868&amp;"r"&amp;ДАННЫЕ!$BJ868&amp;"CD"&amp;IF(ДАННЫЕ!BF868&gt;0,IF(ДАННЫЕ!BF868&lt;200,1,IF(ДАННЫЕ!BF868&lt;350,2,3)),0)&amp;"h"&amp;IF(ДАННЫЕ!$BK868+ДАННЫЕ!$BL868+ДАННЫЕ!$BM868&gt;0,1,0)&amp;"x"&amp;ДАННЫЕ!$BK868&amp;"y"&amp;ДАННЫЕ!$BL868&amp;"z"&amp;ДАННЫЕ!$BM868&amp;"c"&amp;IF(ДАННЫЕ!$BK868+ДАННЫЕ!$BL868+ДАННЫЕ!$BM868=3,1,0)&amp;"a"&amp;IF(ДАННЫЕ!$BQ868+ДАННЫЕ!$BR868&gt;0,1,0)&amp;"d"&amp;ДАННЫЕ!$BQ868&amp;"v"&amp;ДАННЫЕ!$BR868&amp;"p"&amp;ДАННЫЕ!$BS868&amp;"n"&amp;ДАННЫЕ!$BU868&amp;"t"&amp;ДАННЫЕ!$BV868&amp;"o"&amp;ДАННЫЕ!$BT868&amp;"l"&amp;IF(ДАННЫЕ!$BN868&gt;0,1,0)&amp;ДАННЫЕ!$BN868&amp;"g"&amp;ДАННЫЕ!$BO868&amp;"s"&amp;ДАННЫЕ!$BP868&amp;"DZ"&amp;IF(ДАННЫЕ!B868-ДАННЫЕ!G868 &lt; 60,IF(ДАННЫЕ!B868-ДАННЫЕ!G868 &gt;= 0,1,0),0)&amp;"u"&amp;IF(ДАННЫЕ!$CJ868&gt;0,1,0)</f>
        <v>brCD0h0xyzc0a0dvpntol0gsDZ1u0</v>
      </c>
      <c r="N868" s="28" t="str">
        <f ca="1">ДАННЫЕ!$F868&amp;ДАННЫЕ!$I868&amp;"g"&amp;B868&amp;"cf"&amp;D868&amp;"a"&amp;IF(ДАННЫЕ!$BX868&gt;0,1,0)&amp;IF(ДАННЫЕ!$BF868&gt;500,1,IF(ДАННЫЕ!$BF868&gt;350,2,IF(ДАННЫЕ!$BF868&gt;=200,3,IF(ДАННЫЕ!$BF868&gt;=100,4,IF(ДАННЫЕ!$BF868&gt;=50,5,IF(ДАННЫЕ!$BF868&lt;50,6,0))))))&amp;"AR"&amp;IF(DATEDIF(ДАННЫЕ!$BX868,ДАННЫЕ!$F$1,"y")&gt;1,1,0)&amp;"VG"&amp;IF(ДАННЫЕ!$BH868="0",1,0)&amp;"o"&amp;IF(T868+ДАННЫЕ!$AF868+ДАННЫЕ!$AG868+ДАННЫЕ!$AH868+ДАННЫЕ!$AI868+ДАННЫЕ!$AJ868+ДАННЫЕ!$AP868+ДАННЫЕ!$AQ868+ДАННЫЕ!$AR868+ДАННЫЕ!$AU868+ДАННЫЕ!$AW868+ДАННЫЕ!$AS868+ДАННЫЕ!$AT868&gt;0,1,0)&amp;"x"&amp;ДАННЫЕ!$AG868&amp;"p"&amp;IF(ДАННЫЕ!$BY868&gt;0,1,0)&amp;"v"&amp;IF(ДАННЫЕ!$BZ868&gt;0,1,0)&amp;"n"&amp;ДАННЫЕ!$CA868&amp;"t"&amp;ДАННЫЕ!$AY868&amp;"k"&amp;ДАННЫЕ!$CB868&amp;"q"&amp;ДАННЫЕ!$CC868&amp;"w"&amp;ДАННЫЕ!$CD868&amp;"e"&amp;ДАННЫЕ!$CE868&amp;"m"&amp;ДАННЫЕ!$CF868&amp;"c"&amp;ДАННЫЕ!$CG868&amp;"z"&amp;ДАННЫЕ!$CH868&amp;"d"&amp;IF(H868=4,1,0)&amp;"s"&amp;IF(ДАННЫЕ!$J868=1,0,1)&amp;"u"&amp;IF(ДАННЫЕ!$CJ868&gt;0,1,0)</f>
        <v>g0cf0a06AR1VG0o0xp0v0ntkqwemczd0s1u0</v>
      </c>
      <c r="O868" s="28" t="str">
        <f>ДАННЫЕ!$I868&amp;"g"&amp;B868&amp;A868&amp;"f"&amp;P868&amp;"c"&amp;IF(ДАННЫЕ!$U868&gt;0,1,0)&amp;"s"&amp;IF(ДАННЫЕ!$Q868&gt;0,IF(YEAR(ДАННЫЕ!$F$1)=YEAR(ДАННЫЕ!$Q868),IF(MONTH(ДАННЫЕ!$F$1)=MONTH(ДАННЫЕ!$Q868),111,11),1),0)&amp;"i"&amp;IF(ДАННЫЕ!$R868+ДАННЫЕ!$S868+ДАННЫЕ!$T868=0,0,1)&amp;"h"&amp;IF(ДАННЫЕ!$P868&gt;0,1,0)&amp;"p"&amp;IF(ДАННЫЕ!$CI868&gt;0,IF(YEAR(ДАННЫЕ!$F$1)=YEAR(ДАННЫЕ!$CI868),IF(MONTH(ДАННЫЕ!$F$1)=MONTH(ДАННЫЕ!$CI868),111,11),1),0)&amp;"d"&amp;IF(ДАННЫЕ!$CJ868&gt;0,IF(YEAR(ДАННЫЕ!$F$1)=YEAR(ДАННЫЕ!$CJ868),IF(MONTH(ДАННЫЕ!$F$1)=MONTH(ДАННЫЕ!$CJ868),111,11),1),0)&amp;"o"&amp;IF(ДАННЫЕ!$CK868&gt;0,IF(MONTH(ДАННЫЕ!$F$1)=MONTH(ДАННЫЕ!$CK868),111,11),0)&amp;"v"&amp;IF(ДАННЫЕ!$BE868&gt;0,IF(MONTH(ДАННЫЕ!$F$1)=MONTH(ДАННЫЕ!$BE868),111,11),0)</f>
        <v>g00f0c0s0i0h0p0d0o0v0</v>
      </c>
      <c r="P868" s="15">
        <f t="shared" si="41"/>
        <v>0</v>
      </c>
      <c r="Q868" s="15">
        <f>IF(ДАННЫЕ!$F$1&gt;ДАННЫЕ!$N868,IF(YEAR(ДАННЫЕ!$F$1)=YEAR(ДАННЫЕ!M868),1,0),0)</f>
        <v>0</v>
      </c>
      <c r="R868" s="15">
        <f>IF(ДАННЫЕ!$F$1&gt;ДАННЫЕ!$N868,IF(YEAR(ДАННЫЕ!$F$1)=YEAR(ДАННЫЕ!N868),1,0),0)</f>
        <v>0</v>
      </c>
      <c r="S868" s="15">
        <f>IF(ДАННЫЕ!$AA868="2А",1,IF(ДАННЫЕ!$AA868="2Б",2,IF(ДАННЫЕ!$AA868="2В",3,IF(ДАННЫЕ!$AA868=3,4,IF(ДАННЫЕ!$AA868="4А",5,IF(ДАННЫЕ!$AA868="4Б",6,IF(ДАННЫЕ!$AA868="4В",7,IF(ДАННЫЕ!$AA868=5,8,0))))))))</f>
        <v>0</v>
      </c>
      <c r="T868" s="15">
        <f>IF(OR(ДАННЫЕ!$AC868=2,ДАННЫЕ!$AD868=2,ДАННЫЕ!$AE868=2),2,IF(OR(ДАННЫЕ!$AC868=1,ДАННЫЕ!$AD868=1,ДАННЫЕ!$AE868=1),1,0))</f>
        <v>0</v>
      </c>
    </row>
    <row r="869" spans="1:20" ht="15" customHeight="1" x14ac:dyDescent="0.2">
      <c r="A869" s="78">
        <f>IF(B869&gt;0,IF(MONTH(ДАННЫЕ!$F$1)=MONTH(ДАННЫЕ!$B869),1,0),0)</f>
        <v>0</v>
      </c>
      <c r="B869" s="14">
        <f>IF(ДАННЫЕ!$B869&gt;0,IF(YEAR(ДАННЫЕ!$F$1)=YEAR(ДАННЫЕ!$B869),1,0),0)</f>
        <v>0</v>
      </c>
      <c r="C869" s="14">
        <f>IF(ДАННЫЕ!$CM869&gt;0,IF(YEAR(ДАННЫЕ!$F$1)=YEAR(ДАННЫЕ!$CM869),1,0),0)</f>
        <v>0</v>
      </c>
      <c r="D869" s="14">
        <f>IF(ДАННЫЕ!$CJ869&gt;0,IF(ДАННЫЕ!$CL869&gt;ДАННЫЕ!$F$1,1,IF(ДАННЫЕ!$CL869&gt;0,0,1)),0)</f>
        <v>0</v>
      </c>
      <c r="E869" s="43" t="str">
        <f ca="1">IF(ДАННЫЕ!$F$1&gt;0,IF(ДАННЫЕ!$G869&gt;0,DATEDIF(ДАННЫЕ!$G869,ДАННЫЕ!$F$1,"y"),""),IF(ДАННЫЕ!$G869&gt;0,DATEDIF(ДАННЫЕ!$G869,TODAY(),"y"),""))</f>
        <v/>
      </c>
      <c r="F869" s="43" t="str">
        <f xml:space="preserve"> IF(ДАННЫЕ!$F869="М",IF(E869&gt;=18,IF(E869&lt;60,1,""),""),"")&amp;IF(ДАННЫЕ!$F869="Ж",IF(E869&gt;=18,IF(E869&lt;55,1,""),""),"")</f>
        <v/>
      </c>
      <c r="G869" s="43" t="str">
        <f xml:space="preserve"> IF(ДАННЫЕ!$F869="М",IF(E869&gt;=60,2,""),"")&amp;IF(ДАННЫЕ!$F869="Ж",IF(E869&gt;=55,2,""),"")</f>
        <v/>
      </c>
      <c r="H869" s="43" t="str">
        <f t="shared" ca="1" si="39"/>
        <v/>
      </c>
      <c r="I869" s="43" t="str">
        <f t="shared" ca="1" si="40"/>
        <v>03</v>
      </c>
      <c r="J869" s="28" t="str">
        <f ca="1">ДАННЫЕ!$F869&amp;H869&amp;I869&amp;ДАННЫЕ!$I869&amp;"m"&amp;IF(ДАННЫЕ!$I869&gt;0,IF(ДАННЫЕ!$J869&gt;0,0,1),"")&amp;"f"&amp;IF(ДАННЫЕ!$R869&gt;0,IF(YEAR(ДАННЫЕ!$F$1)=YEAR(ДАННЫЕ!$R869),1,0),0)&amp;"z"&amp;ДАННЫЕ!$R869&amp;"p"&amp;ДАННЫЕ!$S869&amp;"i"&amp;ДАННЫЕ!$T869&amp;"h"&amp;ДАННЫЕ!$K869&amp;"be"&amp;ДАННЫЕ!$BI869&amp;"CD"&amp;IF(ДАННЫЕ!BF869&gt;500,4,IF(ДАННЫЕ!BF869&gt;350,3,IF(ДАННЫЕ!BF869&gt;200,2,IF(ДАННЫЕ!BF869&gt;0,1,0))))&amp;"g"&amp;B869&amp;"d"&amp;H869&amp;"l"&amp;ДАННЫЕ!AT869&amp;"a"&amp;ДАННЫЕ!$V869&amp;"v"&amp;R869&amp;"k"&amp;ДАННЫЕ!$U869&amp;"s"&amp;ДАННЫЕ!$Y869&amp;"t"&amp;ДАННЫЕ!$X869&amp;"b"&amp;IF(ДАННЫЕ!$Q869&gt;1,1,0)&amp;"PP"&amp;ДАННЫЕ!Z869&amp;"c"&amp;S869&amp;"x"&amp;IF(ДАННЫЕ!$BY869&gt;0,IF(YEAR(ДАННЫЕ!$F$1)=YEAR(ДАННЫЕ!$BY869),1,0),0)&amp;"n"&amp;IF(ДАННЫЕ!$BZ869&gt;0,IF(YEAR(ДАННЫЕ!$F$1)=YEAR(ДАННЫЕ!$BZ869),1,0),0)&amp;"u"&amp;D869&amp;"z"&amp;IF(ДАННЫЕ!$CL869&gt;0,IF(YEAR(ДАННЫЕ!$F$1)&gt;YEAR(ДАННЫЕ!$CL869),11,12),0)</f>
        <v>03mf0zpihbeCD0g0dlav0kstb0PPc0x0n0u0z0</v>
      </c>
      <c r="K869" s="28" t="str">
        <f ca="1">ДАННЫЕ!$I869&amp;"x"&amp;B869&amp;"w"&amp;IF(T869+ДАННЫЕ!AD869+ДАННЫЕ!AE869+ДАННЫЕ!AF869+ДАННЫЕ!AG869+ДАННЫЕ!AH869+ДАННЫЕ!$AL869+ДАННЫЕ!AI869+ДАННЫЕ!AJ869+ДАННЫЕ!AK869+ДАННЫЕ!AP869+ДАННЫЕ!AQ869+ДАННЫЕ!AR869+ДАННЫЕ!$AM869+ДАННЫЕ!$AN869+ДАННЫЕ!AS869+ДАННЫЕ!AT869&gt;0,1,0)&amp;IF(OR(T869=2,ДАННЫЕ!AD869=2,ДАННЫЕ!AE869=2,ДАННЫЕ!AF869=2,ДАННЫЕ!AG869=2,ДАННЫЕ!AH869=2,ДАННЫЕ!$AL869=2,ДАННЫЕ!AI869=2,ДАННЫЕ!AJ869=2,ДАННЫЕ!AK869=2,ДАННЫЕ!AP869=2,ДАННЫЕ!AQ869=2,ДАННЫЕ!AR869=2,ДАННЫЕ!$AM869=2,ДАННЫЕ!$AN869=2,ДАННЫЕ!AS869=2,ДАННЫЕ!AT869=2),2,0)&amp;"t"&amp;IF(T869&gt;0,"1"&amp;T869,"00")&amp;"f"&amp;IF(ДАННЫЕ!$AC869,"1"&amp;ДАННЫЕ!$AC869,"00")&amp;"b"&amp;IF(ДАННЫЕ!$AD869,"1"&amp;ДАННЫЕ!$AD869,"00")&amp;"g"&amp;IF(ДАННЫЕ!$AF869,"1"&amp;ДАННЫЕ!$AF869,"00")&amp;"c"&amp;IF(ДАННЫЕ!$AG869,"1"&amp;ДАННЫЕ!$AG869,"00")&amp;"i"&amp;IF(ДАННЫЕ!$AH869,"1"&amp;ДАННЫЕ!$AH869,"00")&amp;"r"&amp;IF(ДАННЫЕ!$AL869,"1"&amp;ДАННЫЕ!$AL869,"00")&amp;"m"&amp;IF(ДАННЫЕ!$AI869,"1"&amp;ДАННЫЕ!$AI869,"00")&amp;"hS"&amp;IF(ДАННЫЕ!$AJ869,"1"&amp;ДАННЫЕ!$AJ869,"00")&amp;"hZ"&amp;IF(ДАННЫЕ!$AK869,"1"&amp;ДАННЫЕ!$AK869,"00")&amp;"p"&amp;IF(ДАННЫЕ!$AP869,"1"&amp;ДАННЫЕ!$AP869,"00")&amp;"k"&amp;IF(ДАННЫЕ!$AQ869,"1"&amp;ДАННЫЕ!$AQ869,"00")&amp;"z"&amp;IF(ДАННЫЕ!$AR869,"1"&amp;ДАННЫЕ!$AR869,"00")&amp;"j"&amp;IF(ДАННЫЕ!$AM869,"1"&amp;ДАННЫЕ!$AM869,"00")&amp;"n"&amp;IF(ДАННЫЕ!$AN869,"1"&amp;ДАННЫЕ!$AN869,"00")&amp;"E"&amp;ДАННЫЕ!BI869&amp;"L"&amp;ДАННЫЕ!AO869&amp;"h"&amp;IF(ДАННЫЕ!$AU869&gt;0,1,0)&amp;"v"&amp;IF(ДАННЫЕ!$AW869&gt;0,1,0)&amp;"a"&amp;IF(ДАННЫЕ!$AS869,"1"&amp;ДАННЫЕ!$AS869,"00")&amp;"s"&amp;IF(ДАННЫЕ!$AT869,"1"&amp;ДАННЫЕ!$AT869,"00")&amp;"u"&amp;IF(ДАННЫЕ!$CJ869&gt;0,1,0)&amp;"y"&amp;B869&amp;"d"&amp;H869&amp;"e"&amp;F869&amp;G869</f>
        <v>x0w00t00f00b00g00c00i00r00m00hS00hZ00p00k00z00j00n00ELh0v0a00s00u0y0de</v>
      </c>
      <c r="L869" s="28" t="str">
        <f ca="1">ДАННЫЕ!$I869&amp;"VN"&amp;IF(ДАННЫЕ!AW869&gt;0,11,10)&amp;"CD"&amp;IF(ДАННЫЕ!BF869&gt;500,16,IF(ДАННЫЕ!BF869&gt;350,15,IF(ДАННЫЕ!BF869&gt;=200,14,IF(ДАННЫЕ!BF869&gt;=100,13,IF(ДАННЫЕ!BF869&gt;=50,12,IF(ДАННЫЕ!BF869&gt;0,11,10))))))&amp;"AR"&amp;IF(ДАННЫЕ!BX869&gt;0,1,0)&amp;"GD"&amp;B869&amp;"VV"&amp;IF(E869&gt;=5,IF(E869&lt;18,1,0),0)</f>
        <v>VN10CD10AR0GD0VV0</v>
      </c>
      <c r="M869" s="28" t="str">
        <f>ДАННЫЕ!$I869&amp;"b"&amp;ДАННЫЕ!$BI869&amp;"r"&amp;ДАННЫЕ!$BJ869&amp;"CD"&amp;IF(ДАННЫЕ!BF869&gt;0,IF(ДАННЫЕ!BF869&lt;200,1,IF(ДАННЫЕ!BF869&lt;350,2,3)),0)&amp;"h"&amp;IF(ДАННЫЕ!$BK869+ДАННЫЕ!$BL869+ДАННЫЕ!$BM869&gt;0,1,0)&amp;"x"&amp;ДАННЫЕ!$BK869&amp;"y"&amp;ДАННЫЕ!$BL869&amp;"z"&amp;ДАННЫЕ!$BM869&amp;"c"&amp;IF(ДАННЫЕ!$BK869+ДАННЫЕ!$BL869+ДАННЫЕ!$BM869=3,1,0)&amp;"a"&amp;IF(ДАННЫЕ!$BQ869+ДАННЫЕ!$BR869&gt;0,1,0)&amp;"d"&amp;ДАННЫЕ!$BQ869&amp;"v"&amp;ДАННЫЕ!$BR869&amp;"p"&amp;ДАННЫЕ!$BS869&amp;"n"&amp;ДАННЫЕ!$BU869&amp;"t"&amp;ДАННЫЕ!$BV869&amp;"o"&amp;ДАННЫЕ!$BT869&amp;"l"&amp;IF(ДАННЫЕ!$BN869&gt;0,1,0)&amp;ДАННЫЕ!$BN869&amp;"g"&amp;ДАННЫЕ!$BO869&amp;"s"&amp;ДАННЫЕ!$BP869&amp;"DZ"&amp;IF(ДАННЫЕ!B869-ДАННЫЕ!G869 &lt; 60,IF(ДАННЫЕ!B869-ДАННЫЕ!G869 &gt;= 0,1,0),0)&amp;"u"&amp;IF(ДАННЫЕ!$CJ869&gt;0,1,0)</f>
        <v>brCD0h0xyzc0a0dvpntol0gsDZ1u0</v>
      </c>
      <c r="N869" s="28" t="str">
        <f ca="1">ДАННЫЕ!$F869&amp;ДАННЫЕ!$I869&amp;"g"&amp;B869&amp;"cf"&amp;D869&amp;"a"&amp;IF(ДАННЫЕ!$BX869&gt;0,1,0)&amp;IF(ДАННЫЕ!$BF869&gt;500,1,IF(ДАННЫЕ!$BF869&gt;350,2,IF(ДАННЫЕ!$BF869&gt;=200,3,IF(ДАННЫЕ!$BF869&gt;=100,4,IF(ДАННЫЕ!$BF869&gt;=50,5,IF(ДАННЫЕ!$BF869&lt;50,6,0))))))&amp;"AR"&amp;IF(DATEDIF(ДАННЫЕ!$BX869,ДАННЫЕ!$F$1,"y")&gt;1,1,0)&amp;"VG"&amp;IF(ДАННЫЕ!$BH869="0",1,0)&amp;"o"&amp;IF(T869+ДАННЫЕ!$AF869+ДАННЫЕ!$AG869+ДАННЫЕ!$AH869+ДАННЫЕ!$AI869+ДАННЫЕ!$AJ869+ДАННЫЕ!$AP869+ДАННЫЕ!$AQ869+ДАННЫЕ!$AR869+ДАННЫЕ!$AU869+ДАННЫЕ!$AW869+ДАННЫЕ!$AS869+ДАННЫЕ!$AT869&gt;0,1,0)&amp;"x"&amp;ДАННЫЕ!$AG869&amp;"p"&amp;IF(ДАННЫЕ!$BY869&gt;0,1,0)&amp;"v"&amp;IF(ДАННЫЕ!$BZ869&gt;0,1,0)&amp;"n"&amp;ДАННЫЕ!$CA869&amp;"t"&amp;ДАННЫЕ!$AY869&amp;"k"&amp;ДАННЫЕ!$CB869&amp;"q"&amp;ДАННЫЕ!$CC869&amp;"w"&amp;ДАННЫЕ!$CD869&amp;"e"&amp;ДАННЫЕ!$CE869&amp;"m"&amp;ДАННЫЕ!$CF869&amp;"c"&amp;ДАННЫЕ!$CG869&amp;"z"&amp;ДАННЫЕ!$CH869&amp;"d"&amp;IF(H869=4,1,0)&amp;"s"&amp;IF(ДАННЫЕ!$J869=1,0,1)&amp;"u"&amp;IF(ДАННЫЕ!$CJ869&gt;0,1,0)</f>
        <v>g0cf0a06AR1VG0o0xp0v0ntkqwemczd0s1u0</v>
      </c>
      <c r="O869" s="28" t="str">
        <f>ДАННЫЕ!$I869&amp;"g"&amp;B869&amp;A869&amp;"f"&amp;P869&amp;"c"&amp;IF(ДАННЫЕ!$U869&gt;0,1,0)&amp;"s"&amp;IF(ДАННЫЕ!$Q869&gt;0,IF(YEAR(ДАННЫЕ!$F$1)=YEAR(ДАННЫЕ!$Q869),IF(MONTH(ДАННЫЕ!$F$1)=MONTH(ДАННЫЕ!$Q869),111,11),1),0)&amp;"i"&amp;IF(ДАННЫЕ!$R869+ДАННЫЕ!$S869+ДАННЫЕ!$T869=0,0,1)&amp;"h"&amp;IF(ДАННЫЕ!$P869&gt;0,1,0)&amp;"p"&amp;IF(ДАННЫЕ!$CI869&gt;0,IF(YEAR(ДАННЫЕ!$F$1)=YEAR(ДАННЫЕ!$CI869),IF(MONTH(ДАННЫЕ!$F$1)=MONTH(ДАННЫЕ!$CI869),111,11),1),0)&amp;"d"&amp;IF(ДАННЫЕ!$CJ869&gt;0,IF(YEAR(ДАННЫЕ!$F$1)=YEAR(ДАННЫЕ!$CJ869),IF(MONTH(ДАННЫЕ!$F$1)=MONTH(ДАННЫЕ!$CJ869),111,11),1),0)&amp;"o"&amp;IF(ДАННЫЕ!$CK869&gt;0,IF(MONTH(ДАННЫЕ!$F$1)=MONTH(ДАННЫЕ!$CK869),111,11),0)&amp;"v"&amp;IF(ДАННЫЕ!$BE869&gt;0,IF(MONTH(ДАННЫЕ!$F$1)=MONTH(ДАННЫЕ!$BE869),111,11),0)</f>
        <v>g00f0c0s0i0h0p0d0o0v0</v>
      </c>
      <c r="P869" s="15">
        <f t="shared" si="41"/>
        <v>0</v>
      </c>
      <c r="Q869" s="15">
        <f>IF(ДАННЫЕ!$F$1&gt;ДАННЫЕ!$N869,IF(YEAR(ДАННЫЕ!$F$1)=YEAR(ДАННЫЕ!M869),1,0),0)</f>
        <v>0</v>
      </c>
      <c r="R869" s="15">
        <f>IF(ДАННЫЕ!$F$1&gt;ДАННЫЕ!$N869,IF(YEAR(ДАННЫЕ!$F$1)=YEAR(ДАННЫЕ!N869),1,0),0)</f>
        <v>0</v>
      </c>
      <c r="S869" s="15">
        <f>IF(ДАННЫЕ!$AA869="2А",1,IF(ДАННЫЕ!$AA869="2Б",2,IF(ДАННЫЕ!$AA869="2В",3,IF(ДАННЫЕ!$AA869=3,4,IF(ДАННЫЕ!$AA869="4А",5,IF(ДАННЫЕ!$AA869="4Б",6,IF(ДАННЫЕ!$AA869="4В",7,IF(ДАННЫЕ!$AA869=5,8,0))))))))</f>
        <v>0</v>
      </c>
      <c r="T869" s="15">
        <f>IF(OR(ДАННЫЕ!$AC869=2,ДАННЫЕ!$AD869=2,ДАННЫЕ!$AE869=2),2,IF(OR(ДАННЫЕ!$AC869=1,ДАННЫЕ!$AD869=1,ДАННЫЕ!$AE869=1),1,0))</f>
        <v>0</v>
      </c>
    </row>
    <row r="870" spans="1:20" ht="15" customHeight="1" x14ac:dyDescent="0.2">
      <c r="A870" s="78">
        <f>IF(B870&gt;0,IF(MONTH(ДАННЫЕ!$F$1)=MONTH(ДАННЫЕ!$B870),1,0),0)</f>
        <v>0</v>
      </c>
      <c r="B870" s="14">
        <f>IF(ДАННЫЕ!$B870&gt;0,IF(YEAR(ДАННЫЕ!$F$1)=YEAR(ДАННЫЕ!$B870),1,0),0)</f>
        <v>0</v>
      </c>
      <c r="C870" s="14">
        <f>IF(ДАННЫЕ!$CM870&gt;0,IF(YEAR(ДАННЫЕ!$F$1)=YEAR(ДАННЫЕ!$CM870),1,0),0)</f>
        <v>0</v>
      </c>
      <c r="D870" s="14">
        <f>IF(ДАННЫЕ!$CJ870&gt;0,IF(ДАННЫЕ!$CL870&gt;ДАННЫЕ!$F$1,1,IF(ДАННЫЕ!$CL870&gt;0,0,1)),0)</f>
        <v>0</v>
      </c>
      <c r="E870" s="43" t="str">
        <f ca="1">IF(ДАННЫЕ!$F$1&gt;0,IF(ДАННЫЕ!$G870&gt;0,DATEDIF(ДАННЫЕ!$G870,ДАННЫЕ!$F$1,"y"),""),IF(ДАННЫЕ!$G870&gt;0,DATEDIF(ДАННЫЕ!$G870,TODAY(),"y"),""))</f>
        <v/>
      </c>
      <c r="F870" s="43" t="str">
        <f xml:space="preserve"> IF(ДАННЫЕ!$F870="М",IF(E870&gt;=18,IF(E870&lt;60,1,""),""),"")&amp;IF(ДАННЫЕ!$F870="Ж",IF(E870&gt;=18,IF(E870&lt;55,1,""),""),"")</f>
        <v/>
      </c>
      <c r="G870" s="43" t="str">
        <f xml:space="preserve"> IF(ДАННЫЕ!$F870="М",IF(E870&gt;=60,2,""),"")&amp;IF(ДАННЫЕ!$F870="Ж",IF(E870&gt;=55,2,""),"")</f>
        <v/>
      </c>
      <c r="H870" s="43" t="str">
        <f t="shared" ca="1" si="39"/>
        <v/>
      </c>
      <c r="I870" s="43" t="str">
        <f t="shared" ca="1" si="40"/>
        <v>03</v>
      </c>
      <c r="J870" s="28" t="str">
        <f ca="1">ДАННЫЕ!$F870&amp;H870&amp;I870&amp;ДАННЫЕ!$I870&amp;"m"&amp;IF(ДАННЫЕ!$I870&gt;0,IF(ДАННЫЕ!$J870&gt;0,0,1),"")&amp;"f"&amp;IF(ДАННЫЕ!$R870&gt;0,IF(YEAR(ДАННЫЕ!$F$1)=YEAR(ДАННЫЕ!$R870),1,0),0)&amp;"z"&amp;ДАННЫЕ!$R870&amp;"p"&amp;ДАННЫЕ!$S870&amp;"i"&amp;ДАННЫЕ!$T870&amp;"h"&amp;ДАННЫЕ!$K870&amp;"be"&amp;ДАННЫЕ!$BI870&amp;"CD"&amp;IF(ДАННЫЕ!BF870&gt;500,4,IF(ДАННЫЕ!BF870&gt;350,3,IF(ДАННЫЕ!BF870&gt;200,2,IF(ДАННЫЕ!BF870&gt;0,1,0))))&amp;"g"&amp;B870&amp;"d"&amp;H870&amp;"l"&amp;ДАННЫЕ!AT870&amp;"a"&amp;ДАННЫЕ!$V870&amp;"v"&amp;R870&amp;"k"&amp;ДАННЫЕ!$U870&amp;"s"&amp;ДАННЫЕ!$Y870&amp;"t"&amp;ДАННЫЕ!$X870&amp;"b"&amp;IF(ДАННЫЕ!$Q870&gt;1,1,0)&amp;"PP"&amp;ДАННЫЕ!Z870&amp;"c"&amp;S870&amp;"x"&amp;IF(ДАННЫЕ!$BY870&gt;0,IF(YEAR(ДАННЫЕ!$F$1)=YEAR(ДАННЫЕ!$BY870),1,0),0)&amp;"n"&amp;IF(ДАННЫЕ!$BZ870&gt;0,IF(YEAR(ДАННЫЕ!$F$1)=YEAR(ДАННЫЕ!$BZ870),1,0),0)&amp;"u"&amp;D870&amp;"z"&amp;IF(ДАННЫЕ!$CL870&gt;0,IF(YEAR(ДАННЫЕ!$F$1)&gt;YEAR(ДАННЫЕ!$CL870),11,12),0)</f>
        <v>03mf0zpihbeCD0g0dlav0kstb0PPc0x0n0u0z0</v>
      </c>
      <c r="K870" s="28" t="str">
        <f ca="1">ДАННЫЕ!$I870&amp;"x"&amp;B870&amp;"w"&amp;IF(T870+ДАННЫЕ!AD870+ДАННЫЕ!AE870+ДАННЫЕ!AF870+ДАННЫЕ!AG870+ДАННЫЕ!AH870+ДАННЫЕ!$AL870+ДАННЫЕ!AI870+ДАННЫЕ!AJ870+ДАННЫЕ!AK870+ДАННЫЕ!AP870+ДАННЫЕ!AQ870+ДАННЫЕ!AR870+ДАННЫЕ!$AM870+ДАННЫЕ!$AN870+ДАННЫЕ!AS870+ДАННЫЕ!AT870&gt;0,1,0)&amp;IF(OR(T870=2,ДАННЫЕ!AD870=2,ДАННЫЕ!AE870=2,ДАННЫЕ!AF870=2,ДАННЫЕ!AG870=2,ДАННЫЕ!AH870=2,ДАННЫЕ!$AL870=2,ДАННЫЕ!AI870=2,ДАННЫЕ!AJ870=2,ДАННЫЕ!AK870=2,ДАННЫЕ!AP870=2,ДАННЫЕ!AQ870=2,ДАННЫЕ!AR870=2,ДАННЫЕ!$AM870=2,ДАННЫЕ!$AN870=2,ДАННЫЕ!AS870=2,ДАННЫЕ!AT870=2),2,0)&amp;"t"&amp;IF(T870&gt;0,"1"&amp;T870,"00")&amp;"f"&amp;IF(ДАННЫЕ!$AC870,"1"&amp;ДАННЫЕ!$AC870,"00")&amp;"b"&amp;IF(ДАННЫЕ!$AD870,"1"&amp;ДАННЫЕ!$AD870,"00")&amp;"g"&amp;IF(ДАННЫЕ!$AF870,"1"&amp;ДАННЫЕ!$AF870,"00")&amp;"c"&amp;IF(ДАННЫЕ!$AG870,"1"&amp;ДАННЫЕ!$AG870,"00")&amp;"i"&amp;IF(ДАННЫЕ!$AH870,"1"&amp;ДАННЫЕ!$AH870,"00")&amp;"r"&amp;IF(ДАННЫЕ!$AL870,"1"&amp;ДАННЫЕ!$AL870,"00")&amp;"m"&amp;IF(ДАННЫЕ!$AI870,"1"&amp;ДАННЫЕ!$AI870,"00")&amp;"hS"&amp;IF(ДАННЫЕ!$AJ870,"1"&amp;ДАННЫЕ!$AJ870,"00")&amp;"hZ"&amp;IF(ДАННЫЕ!$AK870,"1"&amp;ДАННЫЕ!$AK870,"00")&amp;"p"&amp;IF(ДАННЫЕ!$AP870,"1"&amp;ДАННЫЕ!$AP870,"00")&amp;"k"&amp;IF(ДАННЫЕ!$AQ870,"1"&amp;ДАННЫЕ!$AQ870,"00")&amp;"z"&amp;IF(ДАННЫЕ!$AR870,"1"&amp;ДАННЫЕ!$AR870,"00")&amp;"j"&amp;IF(ДАННЫЕ!$AM870,"1"&amp;ДАННЫЕ!$AM870,"00")&amp;"n"&amp;IF(ДАННЫЕ!$AN870,"1"&amp;ДАННЫЕ!$AN870,"00")&amp;"E"&amp;ДАННЫЕ!BI870&amp;"L"&amp;ДАННЫЕ!AO870&amp;"h"&amp;IF(ДАННЫЕ!$AU870&gt;0,1,0)&amp;"v"&amp;IF(ДАННЫЕ!$AW870&gt;0,1,0)&amp;"a"&amp;IF(ДАННЫЕ!$AS870,"1"&amp;ДАННЫЕ!$AS870,"00")&amp;"s"&amp;IF(ДАННЫЕ!$AT870,"1"&amp;ДАННЫЕ!$AT870,"00")&amp;"u"&amp;IF(ДАННЫЕ!$CJ870&gt;0,1,0)&amp;"y"&amp;B870&amp;"d"&amp;H870&amp;"e"&amp;F870&amp;G870</f>
        <v>x0w00t00f00b00g00c00i00r00m00hS00hZ00p00k00z00j00n00ELh0v0a00s00u0y0de</v>
      </c>
      <c r="L870" s="28" t="str">
        <f ca="1">ДАННЫЕ!$I870&amp;"VN"&amp;IF(ДАННЫЕ!AW870&gt;0,11,10)&amp;"CD"&amp;IF(ДАННЫЕ!BF870&gt;500,16,IF(ДАННЫЕ!BF870&gt;350,15,IF(ДАННЫЕ!BF870&gt;=200,14,IF(ДАННЫЕ!BF870&gt;=100,13,IF(ДАННЫЕ!BF870&gt;=50,12,IF(ДАННЫЕ!BF870&gt;0,11,10))))))&amp;"AR"&amp;IF(ДАННЫЕ!BX870&gt;0,1,0)&amp;"GD"&amp;B870&amp;"VV"&amp;IF(E870&gt;=5,IF(E870&lt;18,1,0),0)</f>
        <v>VN10CD10AR0GD0VV0</v>
      </c>
      <c r="M870" s="28" t="str">
        <f>ДАННЫЕ!$I870&amp;"b"&amp;ДАННЫЕ!$BI870&amp;"r"&amp;ДАННЫЕ!$BJ870&amp;"CD"&amp;IF(ДАННЫЕ!BF870&gt;0,IF(ДАННЫЕ!BF870&lt;200,1,IF(ДАННЫЕ!BF870&lt;350,2,3)),0)&amp;"h"&amp;IF(ДАННЫЕ!$BK870+ДАННЫЕ!$BL870+ДАННЫЕ!$BM870&gt;0,1,0)&amp;"x"&amp;ДАННЫЕ!$BK870&amp;"y"&amp;ДАННЫЕ!$BL870&amp;"z"&amp;ДАННЫЕ!$BM870&amp;"c"&amp;IF(ДАННЫЕ!$BK870+ДАННЫЕ!$BL870+ДАННЫЕ!$BM870=3,1,0)&amp;"a"&amp;IF(ДАННЫЕ!$BQ870+ДАННЫЕ!$BR870&gt;0,1,0)&amp;"d"&amp;ДАННЫЕ!$BQ870&amp;"v"&amp;ДАННЫЕ!$BR870&amp;"p"&amp;ДАННЫЕ!$BS870&amp;"n"&amp;ДАННЫЕ!$BU870&amp;"t"&amp;ДАННЫЕ!$BV870&amp;"o"&amp;ДАННЫЕ!$BT870&amp;"l"&amp;IF(ДАННЫЕ!$BN870&gt;0,1,0)&amp;ДАННЫЕ!$BN870&amp;"g"&amp;ДАННЫЕ!$BO870&amp;"s"&amp;ДАННЫЕ!$BP870&amp;"DZ"&amp;IF(ДАННЫЕ!B870-ДАННЫЕ!G870 &lt; 60,IF(ДАННЫЕ!B870-ДАННЫЕ!G870 &gt;= 0,1,0),0)&amp;"u"&amp;IF(ДАННЫЕ!$CJ870&gt;0,1,0)</f>
        <v>brCD0h0xyzc0a0dvpntol0gsDZ1u0</v>
      </c>
      <c r="N870" s="28" t="str">
        <f ca="1">ДАННЫЕ!$F870&amp;ДАННЫЕ!$I870&amp;"g"&amp;B870&amp;"cf"&amp;D870&amp;"a"&amp;IF(ДАННЫЕ!$BX870&gt;0,1,0)&amp;IF(ДАННЫЕ!$BF870&gt;500,1,IF(ДАННЫЕ!$BF870&gt;350,2,IF(ДАННЫЕ!$BF870&gt;=200,3,IF(ДАННЫЕ!$BF870&gt;=100,4,IF(ДАННЫЕ!$BF870&gt;=50,5,IF(ДАННЫЕ!$BF870&lt;50,6,0))))))&amp;"AR"&amp;IF(DATEDIF(ДАННЫЕ!$BX870,ДАННЫЕ!$F$1,"y")&gt;1,1,0)&amp;"VG"&amp;IF(ДАННЫЕ!$BH870="0",1,0)&amp;"o"&amp;IF(T870+ДАННЫЕ!$AF870+ДАННЫЕ!$AG870+ДАННЫЕ!$AH870+ДАННЫЕ!$AI870+ДАННЫЕ!$AJ870+ДАННЫЕ!$AP870+ДАННЫЕ!$AQ870+ДАННЫЕ!$AR870+ДАННЫЕ!$AU870+ДАННЫЕ!$AW870+ДАННЫЕ!$AS870+ДАННЫЕ!$AT870&gt;0,1,0)&amp;"x"&amp;ДАННЫЕ!$AG870&amp;"p"&amp;IF(ДАННЫЕ!$BY870&gt;0,1,0)&amp;"v"&amp;IF(ДАННЫЕ!$BZ870&gt;0,1,0)&amp;"n"&amp;ДАННЫЕ!$CA870&amp;"t"&amp;ДАННЫЕ!$AY870&amp;"k"&amp;ДАННЫЕ!$CB870&amp;"q"&amp;ДАННЫЕ!$CC870&amp;"w"&amp;ДАННЫЕ!$CD870&amp;"e"&amp;ДАННЫЕ!$CE870&amp;"m"&amp;ДАННЫЕ!$CF870&amp;"c"&amp;ДАННЫЕ!$CG870&amp;"z"&amp;ДАННЫЕ!$CH870&amp;"d"&amp;IF(H870=4,1,0)&amp;"s"&amp;IF(ДАННЫЕ!$J870=1,0,1)&amp;"u"&amp;IF(ДАННЫЕ!$CJ870&gt;0,1,0)</f>
        <v>g0cf0a06AR1VG0o0xp0v0ntkqwemczd0s1u0</v>
      </c>
      <c r="O870" s="28" t="str">
        <f>ДАННЫЕ!$I870&amp;"g"&amp;B870&amp;A870&amp;"f"&amp;P870&amp;"c"&amp;IF(ДАННЫЕ!$U870&gt;0,1,0)&amp;"s"&amp;IF(ДАННЫЕ!$Q870&gt;0,IF(YEAR(ДАННЫЕ!$F$1)=YEAR(ДАННЫЕ!$Q870),IF(MONTH(ДАННЫЕ!$F$1)=MONTH(ДАННЫЕ!$Q870),111,11),1),0)&amp;"i"&amp;IF(ДАННЫЕ!$R870+ДАННЫЕ!$S870+ДАННЫЕ!$T870=0,0,1)&amp;"h"&amp;IF(ДАННЫЕ!$P870&gt;0,1,0)&amp;"p"&amp;IF(ДАННЫЕ!$CI870&gt;0,IF(YEAR(ДАННЫЕ!$F$1)=YEAR(ДАННЫЕ!$CI870),IF(MONTH(ДАННЫЕ!$F$1)=MONTH(ДАННЫЕ!$CI870),111,11),1),0)&amp;"d"&amp;IF(ДАННЫЕ!$CJ870&gt;0,IF(YEAR(ДАННЫЕ!$F$1)=YEAR(ДАННЫЕ!$CJ870),IF(MONTH(ДАННЫЕ!$F$1)=MONTH(ДАННЫЕ!$CJ870),111,11),1),0)&amp;"o"&amp;IF(ДАННЫЕ!$CK870&gt;0,IF(MONTH(ДАННЫЕ!$F$1)=MONTH(ДАННЫЕ!$CK870),111,11),0)&amp;"v"&amp;IF(ДАННЫЕ!$BE870&gt;0,IF(MONTH(ДАННЫЕ!$F$1)=MONTH(ДАННЫЕ!$BE870),111,11),0)</f>
        <v>g00f0c0s0i0h0p0d0o0v0</v>
      </c>
      <c r="P870" s="15">
        <f t="shared" si="41"/>
        <v>0</v>
      </c>
      <c r="Q870" s="15">
        <f>IF(ДАННЫЕ!$F$1&gt;ДАННЫЕ!$N870,IF(YEAR(ДАННЫЕ!$F$1)=YEAR(ДАННЫЕ!M870),1,0),0)</f>
        <v>0</v>
      </c>
      <c r="R870" s="15">
        <f>IF(ДАННЫЕ!$F$1&gt;ДАННЫЕ!$N870,IF(YEAR(ДАННЫЕ!$F$1)=YEAR(ДАННЫЕ!N870),1,0),0)</f>
        <v>0</v>
      </c>
      <c r="S870" s="15">
        <f>IF(ДАННЫЕ!$AA870="2А",1,IF(ДАННЫЕ!$AA870="2Б",2,IF(ДАННЫЕ!$AA870="2В",3,IF(ДАННЫЕ!$AA870=3,4,IF(ДАННЫЕ!$AA870="4А",5,IF(ДАННЫЕ!$AA870="4Б",6,IF(ДАННЫЕ!$AA870="4В",7,IF(ДАННЫЕ!$AA870=5,8,0))))))))</f>
        <v>0</v>
      </c>
      <c r="T870" s="15">
        <f>IF(OR(ДАННЫЕ!$AC870=2,ДАННЫЕ!$AD870=2,ДАННЫЕ!$AE870=2),2,IF(OR(ДАННЫЕ!$AC870=1,ДАННЫЕ!$AD870=1,ДАННЫЕ!$AE870=1),1,0))</f>
        <v>0</v>
      </c>
    </row>
    <row r="871" spans="1:20" ht="15" customHeight="1" x14ac:dyDescent="0.2">
      <c r="A871" s="78">
        <f>IF(B871&gt;0,IF(MONTH(ДАННЫЕ!$F$1)=MONTH(ДАННЫЕ!$B871),1,0),0)</f>
        <v>0</v>
      </c>
      <c r="B871" s="14">
        <f>IF(ДАННЫЕ!$B871&gt;0,IF(YEAR(ДАННЫЕ!$F$1)=YEAR(ДАННЫЕ!$B871),1,0),0)</f>
        <v>0</v>
      </c>
      <c r="C871" s="14">
        <f>IF(ДАННЫЕ!$CM871&gt;0,IF(YEAR(ДАННЫЕ!$F$1)=YEAR(ДАННЫЕ!$CM871),1,0),0)</f>
        <v>0</v>
      </c>
      <c r="D871" s="14">
        <f>IF(ДАННЫЕ!$CJ871&gt;0,IF(ДАННЫЕ!$CL871&gt;ДАННЫЕ!$F$1,1,IF(ДАННЫЕ!$CL871&gt;0,0,1)),0)</f>
        <v>0</v>
      </c>
      <c r="E871" s="43" t="str">
        <f ca="1">IF(ДАННЫЕ!$F$1&gt;0,IF(ДАННЫЕ!$G871&gt;0,DATEDIF(ДАННЫЕ!$G871,ДАННЫЕ!$F$1,"y"),""),IF(ДАННЫЕ!$G871&gt;0,DATEDIF(ДАННЫЕ!$G871,TODAY(),"y"),""))</f>
        <v/>
      </c>
      <c r="F871" s="43" t="str">
        <f xml:space="preserve"> IF(ДАННЫЕ!$F871="М",IF(E871&gt;=18,IF(E871&lt;60,1,""),""),"")&amp;IF(ДАННЫЕ!$F871="Ж",IF(E871&gt;=18,IF(E871&lt;55,1,""),""),"")</f>
        <v/>
      </c>
      <c r="G871" s="43" t="str">
        <f xml:space="preserve"> IF(ДАННЫЕ!$F871="М",IF(E871&gt;=60,2,""),"")&amp;IF(ДАННЫЕ!$F871="Ж",IF(E871&gt;=55,2,""),"")</f>
        <v/>
      </c>
      <c r="H871" s="43" t="str">
        <f t="shared" ca="1" si="39"/>
        <v/>
      </c>
      <c r="I871" s="43" t="str">
        <f t="shared" ca="1" si="40"/>
        <v>03</v>
      </c>
      <c r="J871" s="28" t="str">
        <f ca="1">ДАННЫЕ!$F871&amp;H871&amp;I871&amp;ДАННЫЕ!$I871&amp;"m"&amp;IF(ДАННЫЕ!$I871&gt;0,IF(ДАННЫЕ!$J871&gt;0,0,1),"")&amp;"f"&amp;IF(ДАННЫЕ!$R871&gt;0,IF(YEAR(ДАННЫЕ!$F$1)=YEAR(ДАННЫЕ!$R871),1,0),0)&amp;"z"&amp;ДАННЫЕ!$R871&amp;"p"&amp;ДАННЫЕ!$S871&amp;"i"&amp;ДАННЫЕ!$T871&amp;"h"&amp;ДАННЫЕ!$K871&amp;"be"&amp;ДАННЫЕ!$BI871&amp;"CD"&amp;IF(ДАННЫЕ!BF871&gt;500,4,IF(ДАННЫЕ!BF871&gt;350,3,IF(ДАННЫЕ!BF871&gt;200,2,IF(ДАННЫЕ!BF871&gt;0,1,0))))&amp;"g"&amp;B871&amp;"d"&amp;H871&amp;"l"&amp;ДАННЫЕ!AT871&amp;"a"&amp;ДАННЫЕ!$V871&amp;"v"&amp;R871&amp;"k"&amp;ДАННЫЕ!$U871&amp;"s"&amp;ДАННЫЕ!$Y871&amp;"t"&amp;ДАННЫЕ!$X871&amp;"b"&amp;IF(ДАННЫЕ!$Q871&gt;1,1,0)&amp;"PP"&amp;ДАННЫЕ!Z871&amp;"c"&amp;S871&amp;"x"&amp;IF(ДАННЫЕ!$BY871&gt;0,IF(YEAR(ДАННЫЕ!$F$1)=YEAR(ДАННЫЕ!$BY871),1,0),0)&amp;"n"&amp;IF(ДАННЫЕ!$BZ871&gt;0,IF(YEAR(ДАННЫЕ!$F$1)=YEAR(ДАННЫЕ!$BZ871),1,0),0)&amp;"u"&amp;D871&amp;"z"&amp;IF(ДАННЫЕ!$CL871&gt;0,IF(YEAR(ДАННЫЕ!$F$1)&gt;YEAR(ДАННЫЕ!$CL871),11,12),0)</f>
        <v>03mf0zpihbeCD0g0dlav0kstb0PPc0x0n0u0z0</v>
      </c>
      <c r="K871" s="28" t="str">
        <f ca="1">ДАННЫЕ!$I871&amp;"x"&amp;B871&amp;"w"&amp;IF(T871+ДАННЫЕ!AD871+ДАННЫЕ!AE871+ДАННЫЕ!AF871+ДАННЫЕ!AG871+ДАННЫЕ!AH871+ДАННЫЕ!$AL871+ДАННЫЕ!AI871+ДАННЫЕ!AJ871+ДАННЫЕ!AK871+ДАННЫЕ!AP871+ДАННЫЕ!AQ871+ДАННЫЕ!AR871+ДАННЫЕ!$AM871+ДАННЫЕ!$AN871+ДАННЫЕ!AS871+ДАННЫЕ!AT871&gt;0,1,0)&amp;IF(OR(T871=2,ДАННЫЕ!AD871=2,ДАННЫЕ!AE871=2,ДАННЫЕ!AF871=2,ДАННЫЕ!AG871=2,ДАННЫЕ!AH871=2,ДАННЫЕ!$AL871=2,ДАННЫЕ!AI871=2,ДАННЫЕ!AJ871=2,ДАННЫЕ!AK871=2,ДАННЫЕ!AP871=2,ДАННЫЕ!AQ871=2,ДАННЫЕ!AR871=2,ДАННЫЕ!$AM871=2,ДАННЫЕ!$AN871=2,ДАННЫЕ!AS871=2,ДАННЫЕ!AT871=2),2,0)&amp;"t"&amp;IF(T871&gt;0,"1"&amp;T871,"00")&amp;"f"&amp;IF(ДАННЫЕ!$AC871,"1"&amp;ДАННЫЕ!$AC871,"00")&amp;"b"&amp;IF(ДАННЫЕ!$AD871,"1"&amp;ДАННЫЕ!$AD871,"00")&amp;"g"&amp;IF(ДАННЫЕ!$AF871,"1"&amp;ДАННЫЕ!$AF871,"00")&amp;"c"&amp;IF(ДАННЫЕ!$AG871,"1"&amp;ДАННЫЕ!$AG871,"00")&amp;"i"&amp;IF(ДАННЫЕ!$AH871,"1"&amp;ДАННЫЕ!$AH871,"00")&amp;"r"&amp;IF(ДАННЫЕ!$AL871,"1"&amp;ДАННЫЕ!$AL871,"00")&amp;"m"&amp;IF(ДАННЫЕ!$AI871,"1"&amp;ДАННЫЕ!$AI871,"00")&amp;"hS"&amp;IF(ДАННЫЕ!$AJ871,"1"&amp;ДАННЫЕ!$AJ871,"00")&amp;"hZ"&amp;IF(ДАННЫЕ!$AK871,"1"&amp;ДАННЫЕ!$AK871,"00")&amp;"p"&amp;IF(ДАННЫЕ!$AP871,"1"&amp;ДАННЫЕ!$AP871,"00")&amp;"k"&amp;IF(ДАННЫЕ!$AQ871,"1"&amp;ДАННЫЕ!$AQ871,"00")&amp;"z"&amp;IF(ДАННЫЕ!$AR871,"1"&amp;ДАННЫЕ!$AR871,"00")&amp;"j"&amp;IF(ДАННЫЕ!$AM871,"1"&amp;ДАННЫЕ!$AM871,"00")&amp;"n"&amp;IF(ДАННЫЕ!$AN871,"1"&amp;ДАННЫЕ!$AN871,"00")&amp;"E"&amp;ДАННЫЕ!BI871&amp;"L"&amp;ДАННЫЕ!AO871&amp;"h"&amp;IF(ДАННЫЕ!$AU871&gt;0,1,0)&amp;"v"&amp;IF(ДАННЫЕ!$AW871&gt;0,1,0)&amp;"a"&amp;IF(ДАННЫЕ!$AS871,"1"&amp;ДАННЫЕ!$AS871,"00")&amp;"s"&amp;IF(ДАННЫЕ!$AT871,"1"&amp;ДАННЫЕ!$AT871,"00")&amp;"u"&amp;IF(ДАННЫЕ!$CJ871&gt;0,1,0)&amp;"y"&amp;B871&amp;"d"&amp;H871&amp;"e"&amp;F871&amp;G871</f>
        <v>x0w00t00f00b00g00c00i00r00m00hS00hZ00p00k00z00j00n00ELh0v0a00s00u0y0de</v>
      </c>
      <c r="L871" s="28" t="str">
        <f ca="1">ДАННЫЕ!$I871&amp;"VN"&amp;IF(ДАННЫЕ!AW871&gt;0,11,10)&amp;"CD"&amp;IF(ДАННЫЕ!BF871&gt;500,16,IF(ДАННЫЕ!BF871&gt;350,15,IF(ДАННЫЕ!BF871&gt;=200,14,IF(ДАННЫЕ!BF871&gt;=100,13,IF(ДАННЫЕ!BF871&gt;=50,12,IF(ДАННЫЕ!BF871&gt;0,11,10))))))&amp;"AR"&amp;IF(ДАННЫЕ!BX871&gt;0,1,0)&amp;"GD"&amp;B871&amp;"VV"&amp;IF(E871&gt;=5,IF(E871&lt;18,1,0),0)</f>
        <v>VN10CD10AR0GD0VV0</v>
      </c>
      <c r="M871" s="28" t="str">
        <f>ДАННЫЕ!$I871&amp;"b"&amp;ДАННЫЕ!$BI871&amp;"r"&amp;ДАННЫЕ!$BJ871&amp;"CD"&amp;IF(ДАННЫЕ!BF871&gt;0,IF(ДАННЫЕ!BF871&lt;200,1,IF(ДАННЫЕ!BF871&lt;350,2,3)),0)&amp;"h"&amp;IF(ДАННЫЕ!$BK871+ДАННЫЕ!$BL871+ДАННЫЕ!$BM871&gt;0,1,0)&amp;"x"&amp;ДАННЫЕ!$BK871&amp;"y"&amp;ДАННЫЕ!$BL871&amp;"z"&amp;ДАННЫЕ!$BM871&amp;"c"&amp;IF(ДАННЫЕ!$BK871+ДАННЫЕ!$BL871+ДАННЫЕ!$BM871=3,1,0)&amp;"a"&amp;IF(ДАННЫЕ!$BQ871+ДАННЫЕ!$BR871&gt;0,1,0)&amp;"d"&amp;ДАННЫЕ!$BQ871&amp;"v"&amp;ДАННЫЕ!$BR871&amp;"p"&amp;ДАННЫЕ!$BS871&amp;"n"&amp;ДАННЫЕ!$BU871&amp;"t"&amp;ДАННЫЕ!$BV871&amp;"o"&amp;ДАННЫЕ!$BT871&amp;"l"&amp;IF(ДАННЫЕ!$BN871&gt;0,1,0)&amp;ДАННЫЕ!$BN871&amp;"g"&amp;ДАННЫЕ!$BO871&amp;"s"&amp;ДАННЫЕ!$BP871&amp;"DZ"&amp;IF(ДАННЫЕ!B871-ДАННЫЕ!G871 &lt; 60,IF(ДАННЫЕ!B871-ДАННЫЕ!G871 &gt;= 0,1,0),0)&amp;"u"&amp;IF(ДАННЫЕ!$CJ871&gt;0,1,0)</f>
        <v>brCD0h0xyzc0a0dvpntol0gsDZ1u0</v>
      </c>
      <c r="N871" s="28" t="str">
        <f ca="1">ДАННЫЕ!$F871&amp;ДАННЫЕ!$I871&amp;"g"&amp;B871&amp;"cf"&amp;D871&amp;"a"&amp;IF(ДАННЫЕ!$BX871&gt;0,1,0)&amp;IF(ДАННЫЕ!$BF871&gt;500,1,IF(ДАННЫЕ!$BF871&gt;350,2,IF(ДАННЫЕ!$BF871&gt;=200,3,IF(ДАННЫЕ!$BF871&gt;=100,4,IF(ДАННЫЕ!$BF871&gt;=50,5,IF(ДАННЫЕ!$BF871&lt;50,6,0))))))&amp;"AR"&amp;IF(DATEDIF(ДАННЫЕ!$BX871,ДАННЫЕ!$F$1,"y")&gt;1,1,0)&amp;"VG"&amp;IF(ДАННЫЕ!$BH871="0",1,0)&amp;"o"&amp;IF(T871+ДАННЫЕ!$AF871+ДАННЫЕ!$AG871+ДАННЫЕ!$AH871+ДАННЫЕ!$AI871+ДАННЫЕ!$AJ871+ДАННЫЕ!$AP871+ДАННЫЕ!$AQ871+ДАННЫЕ!$AR871+ДАННЫЕ!$AU871+ДАННЫЕ!$AW871+ДАННЫЕ!$AS871+ДАННЫЕ!$AT871&gt;0,1,0)&amp;"x"&amp;ДАННЫЕ!$AG871&amp;"p"&amp;IF(ДАННЫЕ!$BY871&gt;0,1,0)&amp;"v"&amp;IF(ДАННЫЕ!$BZ871&gt;0,1,0)&amp;"n"&amp;ДАННЫЕ!$CA871&amp;"t"&amp;ДАННЫЕ!$AY871&amp;"k"&amp;ДАННЫЕ!$CB871&amp;"q"&amp;ДАННЫЕ!$CC871&amp;"w"&amp;ДАННЫЕ!$CD871&amp;"e"&amp;ДАННЫЕ!$CE871&amp;"m"&amp;ДАННЫЕ!$CF871&amp;"c"&amp;ДАННЫЕ!$CG871&amp;"z"&amp;ДАННЫЕ!$CH871&amp;"d"&amp;IF(H871=4,1,0)&amp;"s"&amp;IF(ДАННЫЕ!$J871=1,0,1)&amp;"u"&amp;IF(ДАННЫЕ!$CJ871&gt;0,1,0)</f>
        <v>g0cf0a06AR1VG0o0xp0v0ntkqwemczd0s1u0</v>
      </c>
      <c r="O871" s="28" t="str">
        <f>ДАННЫЕ!$I871&amp;"g"&amp;B871&amp;A871&amp;"f"&amp;P871&amp;"c"&amp;IF(ДАННЫЕ!$U871&gt;0,1,0)&amp;"s"&amp;IF(ДАННЫЕ!$Q871&gt;0,IF(YEAR(ДАННЫЕ!$F$1)=YEAR(ДАННЫЕ!$Q871),IF(MONTH(ДАННЫЕ!$F$1)=MONTH(ДАННЫЕ!$Q871),111,11),1),0)&amp;"i"&amp;IF(ДАННЫЕ!$R871+ДАННЫЕ!$S871+ДАННЫЕ!$T871=0,0,1)&amp;"h"&amp;IF(ДАННЫЕ!$P871&gt;0,1,0)&amp;"p"&amp;IF(ДАННЫЕ!$CI871&gt;0,IF(YEAR(ДАННЫЕ!$F$1)=YEAR(ДАННЫЕ!$CI871),IF(MONTH(ДАННЫЕ!$F$1)=MONTH(ДАННЫЕ!$CI871),111,11),1),0)&amp;"d"&amp;IF(ДАННЫЕ!$CJ871&gt;0,IF(YEAR(ДАННЫЕ!$F$1)=YEAR(ДАННЫЕ!$CJ871),IF(MONTH(ДАННЫЕ!$F$1)=MONTH(ДАННЫЕ!$CJ871),111,11),1),0)&amp;"o"&amp;IF(ДАННЫЕ!$CK871&gt;0,IF(MONTH(ДАННЫЕ!$F$1)=MONTH(ДАННЫЕ!$CK871),111,11),0)&amp;"v"&amp;IF(ДАННЫЕ!$BE871&gt;0,IF(MONTH(ДАННЫЕ!$F$1)=MONTH(ДАННЫЕ!$BE871),111,11),0)</f>
        <v>g00f0c0s0i0h0p0d0o0v0</v>
      </c>
      <c r="P871" s="15">
        <f t="shared" si="41"/>
        <v>0</v>
      </c>
      <c r="Q871" s="15">
        <f>IF(ДАННЫЕ!$F$1&gt;ДАННЫЕ!$N871,IF(YEAR(ДАННЫЕ!$F$1)=YEAR(ДАННЫЕ!M871),1,0),0)</f>
        <v>0</v>
      </c>
      <c r="R871" s="15">
        <f>IF(ДАННЫЕ!$F$1&gt;ДАННЫЕ!$N871,IF(YEAR(ДАННЫЕ!$F$1)=YEAR(ДАННЫЕ!N871),1,0),0)</f>
        <v>0</v>
      </c>
      <c r="S871" s="15">
        <f>IF(ДАННЫЕ!$AA871="2А",1,IF(ДАННЫЕ!$AA871="2Б",2,IF(ДАННЫЕ!$AA871="2В",3,IF(ДАННЫЕ!$AA871=3,4,IF(ДАННЫЕ!$AA871="4А",5,IF(ДАННЫЕ!$AA871="4Б",6,IF(ДАННЫЕ!$AA871="4В",7,IF(ДАННЫЕ!$AA871=5,8,0))))))))</f>
        <v>0</v>
      </c>
      <c r="T871" s="15">
        <f>IF(OR(ДАННЫЕ!$AC871=2,ДАННЫЕ!$AD871=2,ДАННЫЕ!$AE871=2),2,IF(OR(ДАННЫЕ!$AC871=1,ДАННЫЕ!$AD871=1,ДАННЫЕ!$AE871=1),1,0))</f>
        <v>0</v>
      </c>
    </row>
    <row r="872" spans="1:20" ht="15" customHeight="1" x14ac:dyDescent="0.2">
      <c r="A872" s="78">
        <f>IF(B872&gt;0,IF(MONTH(ДАННЫЕ!$F$1)=MONTH(ДАННЫЕ!$B872),1,0),0)</f>
        <v>0</v>
      </c>
      <c r="B872" s="14">
        <f>IF(ДАННЫЕ!$B872&gt;0,IF(YEAR(ДАННЫЕ!$F$1)=YEAR(ДАННЫЕ!$B872),1,0),0)</f>
        <v>0</v>
      </c>
      <c r="C872" s="14">
        <f>IF(ДАННЫЕ!$CM872&gt;0,IF(YEAR(ДАННЫЕ!$F$1)=YEAR(ДАННЫЕ!$CM872),1,0),0)</f>
        <v>0</v>
      </c>
      <c r="D872" s="14">
        <f>IF(ДАННЫЕ!$CJ872&gt;0,IF(ДАННЫЕ!$CL872&gt;ДАННЫЕ!$F$1,1,IF(ДАННЫЕ!$CL872&gt;0,0,1)),0)</f>
        <v>0</v>
      </c>
      <c r="E872" s="43" t="str">
        <f ca="1">IF(ДАННЫЕ!$F$1&gt;0,IF(ДАННЫЕ!$G872&gt;0,DATEDIF(ДАННЫЕ!$G872,ДАННЫЕ!$F$1,"y"),""),IF(ДАННЫЕ!$G872&gt;0,DATEDIF(ДАННЫЕ!$G872,TODAY(),"y"),""))</f>
        <v/>
      </c>
      <c r="F872" s="43" t="str">
        <f xml:space="preserve"> IF(ДАННЫЕ!$F872="М",IF(E872&gt;=18,IF(E872&lt;60,1,""),""),"")&amp;IF(ДАННЫЕ!$F872="Ж",IF(E872&gt;=18,IF(E872&lt;55,1,""),""),"")</f>
        <v/>
      </c>
      <c r="G872" s="43" t="str">
        <f xml:space="preserve"> IF(ДАННЫЕ!$F872="М",IF(E872&gt;=60,2,""),"")&amp;IF(ДАННЫЕ!$F872="Ж",IF(E872&gt;=55,2,""),"")</f>
        <v/>
      </c>
      <c r="H872" s="43" t="str">
        <f t="shared" ca="1" si="39"/>
        <v/>
      </c>
      <c r="I872" s="43" t="str">
        <f t="shared" ca="1" si="40"/>
        <v>03</v>
      </c>
      <c r="J872" s="28" t="str">
        <f ca="1">ДАННЫЕ!$F872&amp;H872&amp;I872&amp;ДАННЫЕ!$I872&amp;"m"&amp;IF(ДАННЫЕ!$I872&gt;0,IF(ДАННЫЕ!$J872&gt;0,0,1),"")&amp;"f"&amp;IF(ДАННЫЕ!$R872&gt;0,IF(YEAR(ДАННЫЕ!$F$1)=YEAR(ДАННЫЕ!$R872),1,0),0)&amp;"z"&amp;ДАННЫЕ!$R872&amp;"p"&amp;ДАННЫЕ!$S872&amp;"i"&amp;ДАННЫЕ!$T872&amp;"h"&amp;ДАННЫЕ!$K872&amp;"be"&amp;ДАННЫЕ!$BI872&amp;"CD"&amp;IF(ДАННЫЕ!BF872&gt;500,4,IF(ДАННЫЕ!BF872&gt;350,3,IF(ДАННЫЕ!BF872&gt;200,2,IF(ДАННЫЕ!BF872&gt;0,1,0))))&amp;"g"&amp;B872&amp;"d"&amp;H872&amp;"l"&amp;ДАННЫЕ!AT872&amp;"a"&amp;ДАННЫЕ!$V872&amp;"v"&amp;R872&amp;"k"&amp;ДАННЫЕ!$U872&amp;"s"&amp;ДАННЫЕ!$Y872&amp;"t"&amp;ДАННЫЕ!$X872&amp;"b"&amp;IF(ДАННЫЕ!$Q872&gt;1,1,0)&amp;"PP"&amp;ДАННЫЕ!Z872&amp;"c"&amp;S872&amp;"x"&amp;IF(ДАННЫЕ!$BY872&gt;0,IF(YEAR(ДАННЫЕ!$F$1)=YEAR(ДАННЫЕ!$BY872),1,0),0)&amp;"n"&amp;IF(ДАННЫЕ!$BZ872&gt;0,IF(YEAR(ДАННЫЕ!$F$1)=YEAR(ДАННЫЕ!$BZ872),1,0),0)&amp;"u"&amp;D872&amp;"z"&amp;IF(ДАННЫЕ!$CL872&gt;0,IF(YEAR(ДАННЫЕ!$F$1)&gt;YEAR(ДАННЫЕ!$CL872),11,12),0)</f>
        <v>03mf0zpihbeCD0g0dlav0kstb0PPc0x0n0u0z0</v>
      </c>
      <c r="K872" s="28" t="str">
        <f ca="1">ДАННЫЕ!$I872&amp;"x"&amp;B872&amp;"w"&amp;IF(T872+ДАННЫЕ!AD872+ДАННЫЕ!AE872+ДАННЫЕ!AF872+ДАННЫЕ!AG872+ДАННЫЕ!AH872+ДАННЫЕ!$AL872+ДАННЫЕ!AI872+ДАННЫЕ!AJ872+ДАННЫЕ!AK872+ДАННЫЕ!AP872+ДАННЫЕ!AQ872+ДАННЫЕ!AR872+ДАННЫЕ!$AM872+ДАННЫЕ!$AN872+ДАННЫЕ!AS872+ДАННЫЕ!AT872&gt;0,1,0)&amp;IF(OR(T872=2,ДАННЫЕ!AD872=2,ДАННЫЕ!AE872=2,ДАННЫЕ!AF872=2,ДАННЫЕ!AG872=2,ДАННЫЕ!AH872=2,ДАННЫЕ!$AL872=2,ДАННЫЕ!AI872=2,ДАННЫЕ!AJ872=2,ДАННЫЕ!AK872=2,ДАННЫЕ!AP872=2,ДАННЫЕ!AQ872=2,ДАННЫЕ!AR872=2,ДАННЫЕ!$AM872=2,ДАННЫЕ!$AN872=2,ДАННЫЕ!AS872=2,ДАННЫЕ!AT872=2),2,0)&amp;"t"&amp;IF(T872&gt;0,"1"&amp;T872,"00")&amp;"f"&amp;IF(ДАННЫЕ!$AC872,"1"&amp;ДАННЫЕ!$AC872,"00")&amp;"b"&amp;IF(ДАННЫЕ!$AD872,"1"&amp;ДАННЫЕ!$AD872,"00")&amp;"g"&amp;IF(ДАННЫЕ!$AF872,"1"&amp;ДАННЫЕ!$AF872,"00")&amp;"c"&amp;IF(ДАННЫЕ!$AG872,"1"&amp;ДАННЫЕ!$AG872,"00")&amp;"i"&amp;IF(ДАННЫЕ!$AH872,"1"&amp;ДАННЫЕ!$AH872,"00")&amp;"r"&amp;IF(ДАННЫЕ!$AL872,"1"&amp;ДАННЫЕ!$AL872,"00")&amp;"m"&amp;IF(ДАННЫЕ!$AI872,"1"&amp;ДАННЫЕ!$AI872,"00")&amp;"hS"&amp;IF(ДАННЫЕ!$AJ872,"1"&amp;ДАННЫЕ!$AJ872,"00")&amp;"hZ"&amp;IF(ДАННЫЕ!$AK872,"1"&amp;ДАННЫЕ!$AK872,"00")&amp;"p"&amp;IF(ДАННЫЕ!$AP872,"1"&amp;ДАННЫЕ!$AP872,"00")&amp;"k"&amp;IF(ДАННЫЕ!$AQ872,"1"&amp;ДАННЫЕ!$AQ872,"00")&amp;"z"&amp;IF(ДАННЫЕ!$AR872,"1"&amp;ДАННЫЕ!$AR872,"00")&amp;"j"&amp;IF(ДАННЫЕ!$AM872,"1"&amp;ДАННЫЕ!$AM872,"00")&amp;"n"&amp;IF(ДАННЫЕ!$AN872,"1"&amp;ДАННЫЕ!$AN872,"00")&amp;"E"&amp;ДАННЫЕ!BI872&amp;"L"&amp;ДАННЫЕ!AO872&amp;"h"&amp;IF(ДАННЫЕ!$AU872&gt;0,1,0)&amp;"v"&amp;IF(ДАННЫЕ!$AW872&gt;0,1,0)&amp;"a"&amp;IF(ДАННЫЕ!$AS872,"1"&amp;ДАННЫЕ!$AS872,"00")&amp;"s"&amp;IF(ДАННЫЕ!$AT872,"1"&amp;ДАННЫЕ!$AT872,"00")&amp;"u"&amp;IF(ДАННЫЕ!$CJ872&gt;0,1,0)&amp;"y"&amp;B872&amp;"d"&amp;H872&amp;"e"&amp;F872&amp;G872</f>
        <v>x0w00t00f00b00g00c00i00r00m00hS00hZ00p00k00z00j00n00ELh0v0a00s00u0y0de</v>
      </c>
      <c r="L872" s="28" t="str">
        <f ca="1">ДАННЫЕ!$I872&amp;"VN"&amp;IF(ДАННЫЕ!AW872&gt;0,11,10)&amp;"CD"&amp;IF(ДАННЫЕ!BF872&gt;500,16,IF(ДАННЫЕ!BF872&gt;350,15,IF(ДАННЫЕ!BF872&gt;=200,14,IF(ДАННЫЕ!BF872&gt;=100,13,IF(ДАННЫЕ!BF872&gt;=50,12,IF(ДАННЫЕ!BF872&gt;0,11,10))))))&amp;"AR"&amp;IF(ДАННЫЕ!BX872&gt;0,1,0)&amp;"GD"&amp;B872&amp;"VV"&amp;IF(E872&gt;=5,IF(E872&lt;18,1,0),0)</f>
        <v>VN10CD10AR0GD0VV0</v>
      </c>
      <c r="M872" s="28" t="str">
        <f>ДАННЫЕ!$I872&amp;"b"&amp;ДАННЫЕ!$BI872&amp;"r"&amp;ДАННЫЕ!$BJ872&amp;"CD"&amp;IF(ДАННЫЕ!BF872&gt;0,IF(ДАННЫЕ!BF872&lt;200,1,IF(ДАННЫЕ!BF872&lt;350,2,3)),0)&amp;"h"&amp;IF(ДАННЫЕ!$BK872+ДАННЫЕ!$BL872+ДАННЫЕ!$BM872&gt;0,1,0)&amp;"x"&amp;ДАННЫЕ!$BK872&amp;"y"&amp;ДАННЫЕ!$BL872&amp;"z"&amp;ДАННЫЕ!$BM872&amp;"c"&amp;IF(ДАННЫЕ!$BK872+ДАННЫЕ!$BL872+ДАННЫЕ!$BM872=3,1,0)&amp;"a"&amp;IF(ДАННЫЕ!$BQ872+ДАННЫЕ!$BR872&gt;0,1,0)&amp;"d"&amp;ДАННЫЕ!$BQ872&amp;"v"&amp;ДАННЫЕ!$BR872&amp;"p"&amp;ДАННЫЕ!$BS872&amp;"n"&amp;ДАННЫЕ!$BU872&amp;"t"&amp;ДАННЫЕ!$BV872&amp;"o"&amp;ДАННЫЕ!$BT872&amp;"l"&amp;IF(ДАННЫЕ!$BN872&gt;0,1,0)&amp;ДАННЫЕ!$BN872&amp;"g"&amp;ДАННЫЕ!$BO872&amp;"s"&amp;ДАННЫЕ!$BP872&amp;"DZ"&amp;IF(ДАННЫЕ!B872-ДАННЫЕ!G872 &lt; 60,IF(ДАННЫЕ!B872-ДАННЫЕ!G872 &gt;= 0,1,0),0)&amp;"u"&amp;IF(ДАННЫЕ!$CJ872&gt;0,1,0)</f>
        <v>brCD0h0xyzc0a0dvpntol0gsDZ1u0</v>
      </c>
      <c r="N872" s="28" t="str">
        <f ca="1">ДАННЫЕ!$F872&amp;ДАННЫЕ!$I872&amp;"g"&amp;B872&amp;"cf"&amp;D872&amp;"a"&amp;IF(ДАННЫЕ!$BX872&gt;0,1,0)&amp;IF(ДАННЫЕ!$BF872&gt;500,1,IF(ДАННЫЕ!$BF872&gt;350,2,IF(ДАННЫЕ!$BF872&gt;=200,3,IF(ДАННЫЕ!$BF872&gt;=100,4,IF(ДАННЫЕ!$BF872&gt;=50,5,IF(ДАННЫЕ!$BF872&lt;50,6,0))))))&amp;"AR"&amp;IF(DATEDIF(ДАННЫЕ!$BX872,ДАННЫЕ!$F$1,"y")&gt;1,1,0)&amp;"VG"&amp;IF(ДАННЫЕ!$BH872="0",1,0)&amp;"o"&amp;IF(T872+ДАННЫЕ!$AF872+ДАННЫЕ!$AG872+ДАННЫЕ!$AH872+ДАННЫЕ!$AI872+ДАННЫЕ!$AJ872+ДАННЫЕ!$AP872+ДАННЫЕ!$AQ872+ДАННЫЕ!$AR872+ДАННЫЕ!$AU872+ДАННЫЕ!$AW872+ДАННЫЕ!$AS872+ДАННЫЕ!$AT872&gt;0,1,0)&amp;"x"&amp;ДАННЫЕ!$AG872&amp;"p"&amp;IF(ДАННЫЕ!$BY872&gt;0,1,0)&amp;"v"&amp;IF(ДАННЫЕ!$BZ872&gt;0,1,0)&amp;"n"&amp;ДАННЫЕ!$CA872&amp;"t"&amp;ДАННЫЕ!$AY872&amp;"k"&amp;ДАННЫЕ!$CB872&amp;"q"&amp;ДАННЫЕ!$CC872&amp;"w"&amp;ДАННЫЕ!$CD872&amp;"e"&amp;ДАННЫЕ!$CE872&amp;"m"&amp;ДАННЫЕ!$CF872&amp;"c"&amp;ДАННЫЕ!$CG872&amp;"z"&amp;ДАННЫЕ!$CH872&amp;"d"&amp;IF(H872=4,1,0)&amp;"s"&amp;IF(ДАННЫЕ!$J872=1,0,1)&amp;"u"&amp;IF(ДАННЫЕ!$CJ872&gt;0,1,0)</f>
        <v>g0cf0a06AR1VG0o0xp0v0ntkqwemczd0s1u0</v>
      </c>
      <c r="O872" s="28" t="str">
        <f>ДАННЫЕ!$I872&amp;"g"&amp;B872&amp;A872&amp;"f"&amp;P872&amp;"c"&amp;IF(ДАННЫЕ!$U872&gt;0,1,0)&amp;"s"&amp;IF(ДАННЫЕ!$Q872&gt;0,IF(YEAR(ДАННЫЕ!$F$1)=YEAR(ДАННЫЕ!$Q872),IF(MONTH(ДАННЫЕ!$F$1)=MONTH(ДАННЫЕ!$Q872),111,11),1),0)&amp;"i"&amp;IF(ДАННЫЕ!$R872+ДАННЫЕ!$S872+ДАННЫЕ!$T872=0,0,1)&amp;"h"&amp;IF(ДАННЫЕ!$P872&gt;0,1,0)&amp;"p"&amp;IF(ДАННЫЕ!$CI872&gt;0,IF(YEAR(ДАННЫЕ!$F$1)=YEAR(ДАННЫЕ!$CI872),IF(MONTH(ДАННЫЕ!$F$1)=MONTH(ДАННЫЕ!$CI872),111,11),1),0)&amp;"d"&amp;IF(ДАННЫЕ!$CJ872&gt;0,IF(YEAR(ДАННЫЕ!$F$1)=YEAR(ДАННЫЕ!$CJ872),IF(MONTH(ДАННЫЕ!$F$1)=MONTH(ДАННЫЕ!$CJ872),111,11),1),0)&amp;"o"&amp;IF(ДАННЫЕ!$CK872&gt;0,IF(MONTH(ДАННЫЕ!$F$1)=MONTH(ДАННЫЕ!$CK872),111,11),0)&amp;"v"&amp;IF(ДАННЫЕ!$BE872&gt;0,IF(MONTH(ДАННЫЕ!$F$1)=MONTH(ДАННЫЕ!$BE872),111,11),0)</f>
        <v>g00f0c0s0i0h0p0d0o0v0</v>
      </c>
      <c r="P872" s="15">
        <f t="shared" si="41"/>
        <v>0</v>
      </c>
      <c r="Q872" s="15">
        <f>IF(ДАННЫЕ!$F$1&gt;ДАННЫЕ!$N872,IF(YEAR(ДАННЫЕ!$F$1)=YEAR(ДАННЫЕ!M872),1,0),0)</f>
        <v>0</v>
      </c>
      <c r="R872" s="15">
        <f>IF(ДАННЫЕ!$F$1&gt;ДАННЫЕ!$N872,IF(YEAR(ДАННЫЕ!$F$1)=YEAR(ДАННЫЕ!N872),1,0),0)</f>
        <v>0</v>
      </c>
      <c r="S872" s="15">
        <f>IF(ДАННЫЕ!$AA872="2А",1,IF(ДАННЫЕ!$AA872="2Б",2,IF(ДАННЫЕ!$AA872="2В",3,IF(ДАННЫЕ!$AA872=3,4,IF(ДАННЫЕ!$AA872="4А",5,IF(ДАННЫЕ!$AA872="4Б",6,IF(ДАННЫЕ!$AA872="4В",7,IF(ДАННЫЕ!$AA872=5,8,0))))))))</f>
        <v>0</v>
      </c>
      <c r="T872" s="15">
        <f>IF(OR(ДАННЫЕ!$AC872=2,ДАННЫЕ!$AD872=2,ДАННЫЕ!$AE872=2),2,IF(OR(ДАННЫЕ!$AC872=1,ДАННЫЕ!$AD872=1,ДАННЫЕ!$AE872=1),1,0))</f>
        <v>0</v>
      </c>
    </row>
    <row r="873" spans="1:20" ht="15" customHeight="1" x14ac:dyDescent="0.2">
      <c r="A873" s="78">
        <f>IF(B873&gt;0,IF(MONTH(ДАННЫЕ!$F$1)=MONTH(ДАННЫЕ!$B873),1,0),0)</f>
        <v>0</v>
      </c>
      <c r="B873" s="14">
        <f>IF(ДАННЫЕ!$B873&gt;0,IF(YEAR(ДАННЫЕ!$F$1)=YEAR(ДАННЫЕ!$B873),1,0),0)</f>
        <v>0</v>
      </c>
      <c r="C873" s="14">
        <f>IF(ДАННЫЕ!$CM873&gt;0,IF(YEAR(ДАННЫЕ!$F$1)=YEAR(ДАННЫЕ!$CM873),1,0),0)</f>
        <v>0</v>
      </c>
      <c r="D873" s="14">
        <f>IF(ДАННЫЕ!$CJ873&gt;0,IF(ДАННЫЕ!$CL873&gt;ДАННЫЕ!$F$1,1,IF(ДАННЫЕ!$CL873&gt;0,0,1)),0)</f>
        <v>0</v>
      </c>
      <c r="E873" s="43" t="str">
        <f ca="1">IF(ДАННЫЕ!$F$1&gt;0,IF(ДАННЫЕ!$G873&gt;0,DATEDIF(ДАННЫЕ!$G873,ДАННЫЕ!$F$1,"y"),""),IF(ДАННЫЕ!$G873&gt;0,DATEDIF(ДАННЫЕ!$G873,TODAY(),"y"),""))</f>
        <v/>
      </c>
      <c r="F873" s="43" t="str">
        <f xml:space="preserve"> IF(ДАННЫЕ!$F873="М",IF(E873&gt;=18,IF(E873&lt;60,1,""),""),"")&amp;IF(ДАННЫЕ!$F873="Ж",IF(E873&gt;=18,IF(E873&lt;55,1,""),""),"")</f>
        <v/>
      </c>
      <c r="G873" s="43" t="str">
        <f xml:space="preserve"> IF(ДАННЫЕ!$F873="М",IF(E873&gt;=60,2,""),"")&amp;IF(ДАННЫЕ!$F873="Ж",IF(E873&gt;=55,2,""),"")</f>
        <v/>
      </c>
      <c r="H873" s="43" t="str">
        <f t="shared" ca="1" si="39"/>
        <v/>
      </c>
      <c r="I873" s="43" t="str">
        <f t="shared" ca="1" si="40"/>
        <v>03</v>
      </c>
      <c r="J873" s="28" t="str">
        <f ca="1">ДАННЫЕ!$F873&amp;H873&amp;I873&amp;ДАННЫЕ!$I873&amp;"m"&amp;IF(ДАННЫЕ!$I873&gt;0,IF(ДАННЫЕ!$J873&gt;0,0,1),"")&amp;"f"&amp;IF(ДАННЫЕ!$R873&gt;0,IF(YEAR(ДАННЫЕ!$F$1)=YEAR(ДАННЫЕ!$R873),1,0),0)&amp;"z"&amp;ДАННЫЕ!$R873&amp;"p"&amp;ДАННЫЕ!$S873&amp;"i"&amp;ДАННЫЕ!$T873&amp;"h"&amp;ДАННЫЕ!$K873&amp;"be"&amp;ДАННЫЕ!$BI873&amp;"CD"&amp;IF(ДАННЫЕ!BF873&gt;500,4,IF(ДАННЫЕ!BF873&gt;350,3,IF(ДАННЫЕ!BF873&gt;200,2,IF(ДАННЫЕ!BF873&gt;0,1,0))))&amp;"g"&amp;B873&amp;"d"&amp;H873&amp;"l"&amp;ДАННЫЕ!AT873&amp;"a"&amp;ДАННЫЕ!$V873&amp;"v"&amp;R873&amp;"k"&amp;ДАННЫЕ!$U873&amp;"s"&amp;ДАННЫЕ!$Y873&amp;"t"&amp;ДАННЫЕ!$X873&amp;"b"&amp;IF(ДАННЫЕ!$Q873&gt;1,1,0)&amp;"PP"&amp;ДАННЫЕ!Z873&amp;"c"&amp;S873&amp;"x"&amp;IF(ДАННЫЕ!$BY873&gt;0,IF(YEAR(ДАННЫЕ!$F$1)=YEAR(ДАННЫЕ!$BY873),1,0),0)&amp;"n"&amp;IF(ДАННЫЕ!$BZ873&gt;0,IF(YEAR(ДАННЫЕ!$F$1)=YEAR(ДАННЫЕ!$BZ873),1,0),0)&amp;"u"&amp;D873&amp;"z"&amp;IF(ДАННЫЕ!$CL873&gt;0,IF(YEAR(ДАННЫЕ!$F$1)&gt;YEAR(ДАННЫЕ!$CL873),11,12),0)</f>
        <v>03mf0zpihbeCD0g0dlav0kstb0PPc0x0n0u0z0</v>
      </c>
      <c r="K873" s="28" t="str">
        <f ca="1">ДАННЫЕ!$I873&amp;"x"&amp;B873&amp;"w"&amp;IF(T873+ДАННЫЕ!AD873+ДАННЫЕ!AE873+ДАННЫЕ!AF873+ДАННЫЕ!AG873+ДАННЫЕ!AH873+ДАННЫЕ!$AL873+ДАННЫЕ!AI873+ДАННЫЕ!AJ873+ДАННЫЕ!AK873+ДАННЫЕ!AP873+ДАННЫЕ!AQ873+ДАННЫЕ!AR873+ДАННЫЕ!$AM873+ДАННЫЕ!$AN873+ДАННЫЕ!AS873+ДАННЫЕ!AT873&gt;0,1,0)&amp;IF(OR(T873=2,ДАННЫЕ!AD873=2,ДАННЫЕ!AE873=2,ДАННЫЕ!AF873=2,ДАННЫЕ!AG873=2,ДАННЫЕ!AH873=2,ДАННЫЕ!$AL873=2,ДАННЫЕ!AI873=2,ДАННЫЕ!AJ873=2,ДАННЫЕ!AK873=2,ДАННЫЕ!AP873=2,ДАННЫЕ!AQ873=2,ДАННЫЕ!AR873=2,ДАННЫЕ!$AM873=2,ДАННЫЕ!$AN873=2,ДАННЫЕ!AS873=2,ДАННЫЕ!AT873=2),2,0)&amp;"t"&amp;IF(T873&gt;0,"1"&amp;T873,"00")&amp;"f"&amp;IF(ДАННЫЕ!$AC873,"1"&amp;ДАННЫЕ!$AC873,"00")&amp;"b"&amp;IF(ДАННЫЕ!$AD873,"1"&amp;ДАННЫЕ!$AD873,"00")&amp;"g"&amp;IF(ДАННЫЕ!$AF873,"1"&amp;ДАННЫЕ!$AF873,"00")&amp;"c"&amp;IF(ДАННЫЕ!$AG873,"1"&amp;ДАННЫЕ!$AG873,"00")&amp;"i"&amp;IF(ДАННЫЕ!$AH873,"1"&amp;ДАННЫЕ!$AH873,"00")&amp;"r"&amp;IF(ДАННЫЕ!$AL873,"1"&amp;ДАННЫЕ!$AL873,"00")&amp;"m"&amp;IF(ДАННЫЕ!$AI873,"1"&amp;ДАННЫЕ!$AI873,"00")&amp;"hS"&amp;IF(ДАННЫЕ!$AJ873,"1"&amp;ДАННЫЕ!$AJ873,"00")&amp;"hZ"&amp;IF(ДАННЫЕ!$AK873,"1"&amp;ДАННЫЕ!$AK873,"00")&amp;"p"&amp;IF(ДАННЫЕ!$AP873,"1"&amp;ДАННЫЕ!$AP873,"00")&amp;"k"&amp;IF(ДАННЫЕ!$AQ873,"1"&amp;ДАННЫЕ!$AQ873,"00")&amp;"z"&amp;IF(ДАННЫЕ!$AR873,"1"&amp;ДАННЫЕ!$AR873,"00")&amp;"j"&amp;IF(ДАННЫЕ!$AM873,"1"&amp;ДАННЫЕ!$AM873,"00")&amp;"n"&amp;IF(ДАННЫЕ!$AN873,"1"&amp;ДАННЫЕ!$AN873,"00")&amp;"E"&amp;ДАННЫЕ!BI873&amp;"L"&amp;ДАННЫЕ!AO873&amp;"h"&amp;IF(ДАННЫЕ!$AU873&gt;0,1,0)&amp;"v"&amp;IF(ДАННЫЕ!$AW873&gt;0,1,0)&amp;"a"&amp;IF(ДАННЫЕ!$AS873,"1"&amp;ДАННЫЕ!$AS873,"00")&amp;"s"&amp;IF(ДАННЫЕ!$AT873,"1"&amp;ДАННЫЕ!$AT873,"00")&amp;"u"&amp;IF(ДАННЫЕ!$CJ873&gt;0,1,0)&amp;"y"&amp;B873&amp;"d"&amp;H873&amp;"e"&amp;F873&amp;G873</f>
        <v>x0w00t00f00b00g00c00i00r00m00hS00hZ00p00k00z00j00n00ELh0v0a00s00u0y0de</v>
      </c>
      <c r="L873" s="28" t="str">
        <f ca="1">ДАННЫЕ!$I873&amp;"VN"&amp;IF(ДАННЫЕ!AW873&gt;0,11,10)&amp;"CD"&amp;IF(ДАННЫЕ!BF873&gt;500,16,IF(ДАННЫЕ!BF873&gt;350,15,IF(ДАННЫЕ!BF873&gt;=200,14,IF(ДАННЫЕ!BF873&gt;=100,13,IF(ДАННЫЕ!BF873&gt;=50,12,IF(ДАННЫЕ!BF873&gt;0,11,10))))))&amp;"AR"&amp;IF(ДАННЫЕ!BX873&gt;0,1,0)&amp;"GD"&amp;B873&amp;"VV"&amp;IF(E873&gt;=5,IF(E873&lt;18,1,0),0)</f>
        <v>VN10CD10AR0GD0VV0</v>
      </c>
      <c r="M873" s="28" t="str">
        <f>ДАННЫЕ!$I873&amp;"b"&amp;ДАННЫЕ!$BI873&amp;"r"&amp;ДАННЫЕ!$BJ873&amp;"CD"&amp;IF(ДАННЫЕ!BF873&gt;0,IF(ДАННЫЕ!BF873&lt;200,1,IF(ДАННЫЕ!BF873&lt;350,2,3)),0)&amp;"h"&amp;IF(ДАННЫЕ!$BK873+ДАННЫЕ!$BL873+ДАННЫЕ!$BM873&gt;0,1,0)&amp;"x"&amp;ДАННЫЕ!$BK873&amp;"y"&amp;ДАННЫЕ!$BL873&amp;"z"&amp;ДАННЫЕ!$BM873&amp;"c"&amp;IF(ДАННЫЕ!$BK873+ДАННЫЕ!$BL873+ДАННЫЕ!$BM873=3,1,0)&amp;"a"&amp;IF(ДАННЫЕ!$BQ873+ДАННЫЕ!$BR873&gt;0,1,0)&amp;"d"&amp;ДАННЫЕ!$BQ873&amp;"v"&amp;ДАННЫЕ!$BR873&amp;"p"&amp;ДАННЫЕ!$BS873&amp;"n"&amp;ДАННЫЕ!$BU873&amp;"t"&amp;ДАННЫЕ!$BV873&amp;"o"&amp;ДАННЫЕ!$BT873&amp;"l"&amp;IF(ДАННЫЕ!$BN873&gt;0,1,0)&amp;ДАННЫЕ!$BN873&amp;"g"&amp;ДАННЫЕ!$BO873&amp;"s"&amp;ДАННЫЕ!$BP873&amp;"DZ"&amp;IF(ДАННЫЕ!B873-ДАННЫЕ!G873 &lt; 60,IF(ДАННЫЕ!B873-ДАННЫЕ!G873 &gt;= 0,1,0),0)&amp;"u"&amp;IF(ДАННЫЕ!$CJ873&gt;0,1,0)</f>
        <v>brCD0h0xyzc0a0dvpntol0gsDZ1u0</v>
      </c>
      <c r="N873" s="28" t="str">
        <f ca="1">ДАННЫЕ!$F873&amp;ДАННЫЕ!$I873&amp;"g"&amp;B873&amp;"cf"&amp;D873&amp;"a"&amp;IF(ДАННЫЕ!$BX873&gt;0,1,0)&amp;IF(ДАННЫЕ!$BF873&gt;500,1,IF(ДАННЫЕ!$BF873&gt;350,2,IF(ДАННЫЕ!$BF873&gt;=200,3,IF(ДАННЫЕ!$BF873&gt;=100,4,IF(ДАННЫЕ!$BF873&gt;=50,5,IF(ДАННЫЕ!$BF873&lt;50,6,0))))))&amp;"AR"&amp;IF(DATEDIF(ДАННЫЕ!$BX873,ДАННЫЕ!$F$1,"y")&gt;1,1,0)&amp;"VG"&amp;IF(ДАННЫЕ!$BH873="0",1,0)&amp;"o"&amp;IF(T873+ДАННЫЕ!$AF873+ДАННЫЕ!$AG873+ДАННЫЕ!$AH873+ДАННЫЕ!$AI873+ДАННЫЕ!$AJ873+ДАННЫЕ!$AP873+ДАННЫЕ!$AQ873+ДАННЫЕ!$AR873+ДАННЫЕ!$AU873+ДАННЫЕ!$AW873+ДАННЫЕ!$AS873+ДАННЫЕ!$AT873&gt;0,1,0)&amp;"x"&amp;ДАННЫЕ!$AG873&amp;"p"&amp;IF(ДАННЫЕ!$BY873&gt;0,1,0)&amp;"v"&amp;IF(ДАННЫЕ!$BZ873&gt;0,1,0)&amp;"n"&amp;ДАННЫЕ!$CA873&amp;"t"&amp;ДАННЫЕ!$AY873&amp;"k"&amp;ДАННЫЕ!$CB873&amp;"q"&amp;ДАННЫЕ!$CC873&amp;"w"&amp;ДАННЫЕ!$CD873&amp;"e"&amp;ДАННЫЕ!$CE873&amp;"m"&amp;ДАННЫЕ!$CF873&amp;"c"&amp;ДАННЫЕ!$CG873&amp;"z"&amp;ДАННЫЕ!$CH873&amp;"d"&amp;IF(H873=4,1,0)&amp;"s"&amp;IF(ДАННЫЕ!$J873=1,0,1)&amp;"u"&amp;IF(ДАННЫЕ!$CJ873&gt;0,1,0)</f>
        <v>g0cf0a06AR1VG0o0xp0v0ntkqwemczd0s1u0</v>
      </c>
      <c r="O873" s="28" t="str">
        <f>ДАННЫЕ!$I873&amp;"g"&amp;B873&amp;A873&amp;"f"&amp;P873&amp;"c"&amp;IF(ДАННЫЕ!$U873&gt;0,1,0)&amp;"s"&amp;IF(ДАННЫЕ!$Q873&gt;0,IF(YEAR(ДАННЫЕ!$F$1)=YEAR(ДАННЫЕ!$Q873),IF(MONTH(ДАННЫЕ!$F$1)=MONTH(ДАННЫЕ!$Q873),111,11),1),0)&amp;"i"&amp;IF(ДАННЫЕ!$R873+ДАННЫЕ!$S873+ДАННЫЕ!$T873=0,0,1)&amp;"h"&amp;IF(ДАННЫЕ!$P873&gt;0,1,0)&amp;"p"&amp;IF(ДАННЫЕ!$CI873&gt;0,IF(YEAR(ДАННЫЕ!$F$1)=YEAR(ДАННЫЕ!$CI873),IF(MONTH(ДАННЫЕ!$F$1)=MONTH(ДАННЫЕ!$CI873),111,11),1),0)&amp;"d"&amp;IF(ДАННЫЕ!$CJ873&gt;0,IF(YEAR(ДАННЫЕ!$F$1)=YEAR(ДАННЫЕ!$CJ873),IF(MONTH(ДАННЫЕ!$F$1)=MONTH(ДАННЫЕ!$CJ873),111,11),1),0)&amp;"o"&amp;IF(ДАННЫЕ!$CK873&gt;0,IF(MONTH(ДАННЫЕ!$F$1)=MONTH(ДАННЫЕ!$CK873),111,11),0)&amp;"v"&amp;IF(ДАННЫЕ!$BE873&gt;0,IF(MONTH(ДАННЫЕ!$F$1)=MONTH(ДАННЫЕ!$BE873),111,11),0)</f>
        <v>g00f0c0s0i0h0p0d0o0v0</v>
      </c>
      <c r="P873" s="15">
        <f t="shared" si="41"/>
        <v>0</v>
      </c>
      <c r="Q873" s="15">
        <f>IF(ДАННЫЕ!$F$1&gt;ДАННЫЕ!$N873,IF(YEAR(ДАННЫЕ!$F$1)=YEAR(ДАННЫЕ!M873),1,0),0)</f>
        <v>0</v>
      </c>
      <c r="R873" s="15">
        <f>IF(ДАННЫЕ!$F$1&gt;ДАННЫЕ!$N873,IF(YEAR(ДАННЫЕ!$F$1)=YEAR(ДАННЫЕ!N873),1,0),0)</f>
        <v>0</v>
      </c>
      <c r="S873" s="15">
        <f>IF(ДАННЫЕ!$AA873="2А",1,IF(ДАННЫЕ!$AA873="2Б",2,IF(ДАННЫЕ!$AA873="2В",3,IF(ДАННЫЕ!$AA873=3,4,IF(ДАННЫЕ!$AA873="4А",5,IF(ДАННЫЕ!$AA873="4Б",6,IF(ДАННЫЕ!$AA873="4В",7,IF(ДАННЫЕ!$AA873=5,8,0))))))))</f>
        <v>0</v>
      </c>
      <c r="T873" s="15">
        <f>IF(OR(ДАННЫЕ!$AC873=2,ДАННЫЕ!$AD873=2,ДАННЫЕ!$AE873=2),2,IF(OR(ДАННЫЕ!$AC873=1,ДАННЫЕ!$AD873=1,ДАННЫЕ!$AE873=1),1,0))</f>
        <v>0</v>
      </c>
    </row>
    <row r="874" spans="1:20" ht="15" customHeight="1" x14ac:dyDescent="0.2">
      <c r="A874" s="78">
        <f>IF(B874&gt;0,IF(MONTH(ДАННЫЕ!$F$1)=MONTH(ДАННЫЕ!$B874),1,0),0)</f>
        <v>0</v>
      </c>
      <c r="B874" s="14">
        <f>IF(ДАННЫЕ!$B874&gt;0,IF(YEAR(ДАННЫЕ!$F$1)=YEAR(ДАННЫЕ!$B874),1,0),0)</f>
        <v>0</v>
      </c>
      <c r="C874" s="14">
        <f>IF(ДАННЫЕ!$CM874&gt;0,IF(YEAR(ДАННЫЕ!$F$1)=YEAR(ДАННЫЕ!$CM874),1,0),0)</f>
        <v>0</v>
      </c>
      <c r="D874" s="14">
        <f>IF(ДАННЫЕ!$CJ874&gt;0,IF(ДАННЫЕ!$CL874&gt;ДАННЫЕ!$F$1,1,IF(ДАННЫЕ!$CL874&gt;0,0,1)),0)</f>
        <v>0</v>
      </c>
      <c r="E874" s="43" t="str">
        <f ca="1">IF(ДАННЫЕ!$F$1&gt;0,IF(ДАННЫЕ!$G874&gt;0,DATEDIF(ДАННЫЕ!$G874,ДАННЫЕ!$F$1,"y"),""),IF(ДАННЫЕ!$G874&gt;0,DATEDIF(ДАННЫЕ!$G874,TODAY(),"y"),""))</f>
        <v/>
      </c>
      <c r="F874" s="43" t="str">
        <f xml:space="preserve"> IF(ДАННЫЕ!$F874="М",IF(E874&gt;=18,IF(E874&lt;60,1,""),""),"")&amp;IF(ДАННЫЕ!$F874="Ж",IF(E874&gt;=18,IF(E874&lt;55,1,""),""),"")</f>
        <v/>
      </c>
      <c r="G874" s="43" t="str">
        <f xml:space="preserve"> IF(ДАННЫЕ!$F874="М",IF(E874&gt;=60,2,""),"")&amp;IF(ДАННЫЕ!$F874="Ж",IF(E874&gt;=55,2,""),"")</f>
        <v/>
      </c>
      <c r="H874" s="43" t="str">
        <f t="shared" ca="1" si="39"/>
        <v/>
      </c>
      <c r="I874" s="43" t="str">
        <f t="shared" ca="1" si="40"/>
        <v>03</v>
      </c>
      <c r="J874" s="28" t="str">
        <f ca="1">ДАННЫЕ!$F874&amp;H874&amp;I874&amp;ДАННЫЕ!$I874&amp;"m"&amp;IF(ДАННЫЕ!$I874&gt;0,IF(ДАННЫЕ!$J874&gt;0,0,1),"")&amp;"f"&amp;IF(ДАННЫЕ!$R874&gt;0,IF(YEAR(ДАННЫЕ!$F$1)=YEAR(ДАННЫЕ!$R874),1,0),0)&amp;"z"&amp;ДАННЫЕ!$R874&amp;"p"&amp;ДАННЫЕ!$S874&amp;"i"&amp;ДАННЫЕ!$T874&amp;"h"&amp;ДАННЫЕ!$K874&amp;"be"&amp;ДАННЫЕ!$BI874&amp;"CD"&amp;IF(ДАННЫЕ!BF874&gt;500,4,IF(ДАННЫЕ!BF874&gt;350,3,IF(ДАННЫЕ!BF874&gt;200,2,IF(ДАННЫЕ!BF874&gt;0,1,0))))&amp;"g"&amp;B874&amp;"d"&amp;H874&amp;"l"&amp;ДАННЫЕ!AT874&amp;"a"&amp;ДАННЫЕ!$V874&amp;"v"&amp;R874&amp;"k"&amp;ДАННЫЕ!$U874&amp;"s"&amp;ДАННЫЕ!$Y874&amp;"t"&amp;ДАННЫЕ!$X874&amp;"b"&amp;IF(ДАННЫЕ!$Q874&gt;1,1,0)&amp;"PP"&amp;ДАННЫЕ!Z874&amp;"c"&amp;S874&amp;"x"&amp;IF(ДАННЫЕ!$BY874&gt;0,IF(YEAR(ДАННЫЕ!$F$1)=YEAR(ДАННЫЕ!$BY874),1,0),0)&amp;"n"&amp;IF(ДАННЫЕ!$BZ874&gt;0,IF(YEAR(ДАННЫЕ!$F$1)=YEAR(ДАННЫЕ!$BZ874),1,0),0)&amp;"u"&amp;D874&amp;"z"&amp;IF(ДАННЫЕ!$CL874&gt;0,IF(YEAR(ДАННЫЕ!$F$1)&gt;YEAR(ДАННЫЕ!$CL874),11,12),0)</f>
        <v>03mf0zpihbeCD0g0dlav0kstb0PPc0x0n0u0z0</v>
      </c>
      <c r="K874" s="28" t="str">
        <f ca="1">ДАННЫЕ!$I874&amp;"x"&amp;B874&amp;"w"&amp;IF(T874+ДАННЫЕ!AD874+ДАННЫЕ!AE874+ДАННЫЕ!AF874+ДАННЫЕ!AG874+ДАННЫЕ!AH874+ДАННЫЕ!$AL874+ДАННЫЕ!AI874+ДАННЫЕ!AJ874+ДАННЫЕ!AK874+ДАННЫЕ!AP874+ДАННЫЕ!AQ874+ДАННЫЕ!AR874+ДАННЫЕ!$AM874+ДАННЫЕ!$AN874+ДАННЫЕ!AS874+ДАННЫЕ!AT874&gt;0,1,0)&amp;IF(OR(T874=2,ДАННЫЕ!AD874=2,ДАННЫЕ!AE874=2,ДАННЫЕ!AF874=2,ДАННЫЕ!AG874=2,ДАННЫЕ!AH874=2,ДАННЫЕ!$AL874=2,ДАННЫЕ!AI874=2,ДАННЫЕ!AJ874=2,ДАННЫЕ!AK874=2,ДАННЫЕ!AP874=2,ДАННЫЕ!AQ874=2,ДАННЫЕ!AR874=2,ДАННЫЕ!$AM874=2,ДАННЫЕ!$AN874=2,ДАННЫЕ!AS874=2,ДАННЫЕ!AT874=2),2,0)&amp;"t"&amp;IF(T874&gt;0,"1"&amp;T874,"00")&amp;"f"&amp;IF(ДАННЫЕ!$AC874,"1"&amp;ДАННЫЕ!$AC874,"00")&amp;"b"&amp;IF(ДАННЫЕ!$AD874,"1"&amp;ДАННЫЕ!$AD874,"00")&amp;"g"&amp;IF(ДАННЫЕ!$AF874,"1"&amp;ДАННЫЕ!$AF874,"00")&amp;"c"&amp;IF(ДАННЫЕ!$AG874,"1"&amp;ДАННЫЕ!$AG874,"00")&amp;"i"&amp;IF(ДАННЫЕ!$AH874,"1"&amp;ДАННЫЕ!$AH874,"00")&amp;"r"&amp;IF(ДАННЫЕ!$AL874,"1"&amp;ДАННЫЕ!$AL874,"00")&amp;"m"&amp;IF(ДАННЫЕ!$AI874,"1"&amp;ДАННЫЕ!$AI874,"00")&amp;"hS"&amp;IF(ДАННЫЕ!$AJ874,"1"&amp;ДАННЫЕ!$AJ874,"00")&amp;"hZ"&amp;IF(ДАННЫЕ!$AK874,"1"&amp;ДАННЫЕ!$AK874,"00")&amp;"p"&amp;IF(ДАННЫЕ!$AP874,"1"&amp;ДАННЫЕ!$AP874,"00")&amp;"k"&amp;IF(ДАННЫЕ!$AQ874,"1"&amp;ДАННЫЕ!$AQ874,"00")&amp;"z"&amp;IF(ДАННЫЕ!$AR874,"1"&amp;ДАННЫЕ!$AR874,"00")&amp;"j"&amp;IF(ДАННЫЕ!$AM874,"1"&amp;ДАННЫЕ!$AM874,"00")&amp;"n"&amp;IF(ДАННЫЕ!$AN874,"1"&amp;ДАННЫЕ!$AN874,"00")&amp;"E"&amp;ДАННЫЕ!BI874&amp;"L"&amp;ДАННЫЕ!AO874&amp;"h"&amp;IF(ДАННЫЕ!$AU874&gt;0,1,0)&amp;"v"&amp;IF(ДАННЫЕ!$AW874&gt;0,1,0)&amp;"a"&amp;IF(ДАННЫЕ!$AS874,"1"&amp;ДАННЫЕ!$AS874,"00")&amp;"s"&amp;IF(ДАННЫЕ!$AT874,"1"&amp;ДАННЫЕ!$AT874,"00")&amp;"u"&amp;IF(ДАННЫЕ!$CJ874&gt;0,1,0)&amp;"y"&amp;B874&amp;"d"&amp;H874&amp;"e"&amp;F874&amp;G874</f>
        <v>x0w00t00f00b00g00c00i00r00m00hS00hZ00p00k00z00j00n00ELh0v0a00s00u0y0de</v>
      </c>
      <c r="L874" s="28" t="str">
        <f ca="1">ДАННЫЕ!$I874&amp;"VN"&amp;IF(ДАННЫЕ!AW874&gt;0,11,10)&amp;"CD"&amp;IF(ДАННЫЕ!BF874&gt;500,16,IF(ДАННЫЕ!BF874&gt;350,15,IF(ДАННЫЕ!BF874&gt;=200,14,IF(ДАННЫЕ!BF874&gt;=100,13,IF(ДАННЫЕ!BF874&gt;=50,12,IF(ДАННЫЕ!BF874&gt;0,11,10))))))&amp;"AR"&amp;IF(ДАННЫЕ!BX874&gt;0,1,0)&amp;"GD"&amp;B874&amp;"VV"&amp;IF(E874&gt;=5,IF(E874&lt;18,1,0),0)</f>
        <v>VN10CD10AR0GD0VV0</v>
      </c>
      <c r="M874" s="28" t="str">
        <f>ДАННЫЕ!$I874&amp;"b"&amp;ДАННЫЕ!$BI874&amp;"r"&amp;ДАННЫЕ!$BJ874&amp;"CD"&amp;IF(ДАННЫЕ!BF874&gt;0,IF(ДАННЫЕ!BF874&lt;200,1,IF(ДАННЫЕ!BF874&lt;350,2,3)),0)&amp;"h"&amp;IF(ДАННЫЕ!$BK874+ДАННЫЕ!$BL874+ДАННЫЕ!$BM874&gt;0,1,0)&amp;"x"&amp;ДАННЫЕ!$BK874&amp;"y"&amp;ДАННЫЕ!$BL874&amp;"z"&amp;ДАННЫЕ!$BM874&amp;"c"&amp;IF(ДАННЫЕ!$BK874+ДАННЫЕ!$BL874+ДАННЫЕ!$BM874=3,1,0)&amp;"a"&amp;IF(ДАННЫЕ!$BQ874+ДАННЫЕ!$BR874&gt;0,1,0)&amp;"d"&amp;ДАННЫЕ!$BQ874&amp;"v"&amp;ДАННЫЕ!$BR874&amp;"p"&amp;ДАННЫЕ!$BS874&amp;"n"&amp;ДАННЫЕ!$BU874&amp;"t"&amp;ДАННЫЕ!$BV874&amp;"o"&amp;ДАННЫЕ!$BT874&amp;"l"&amp;IF(ДАННЫЕ!$BN874&gt;0,1,0)&amp;ДАННЫЕ!$BN874&amp;"g"&amp;ДАННЫЕ!$BO874&amp;"s"&amp;ДАННЫЕ!$BP874&amp;"DZ"&amp;IF(ДАННЫЕ!B874-ДАННЫЕ!G874 &lt; 60,IF(ДАННЫЕ!B874-ДАННЫЕ!G874 &gt;= 0,1,0),0)&amp;"u"&amp;IF(ДАННЫЕ!$CJ874&gt;0,1,0)</f>
        <v>brCD0h0xyzc0a0dvpntol0gsDZ1u0</v>
      </c>
      <c r="N874" s="28" t="str">
        <f ca="1">ДАННЫЕ!$F874&amp;ДАННЫЕ!$I874&amp;"g"&amp;B874&amp;"cf"&amp;D874&amp;"a"&amp;IF(ДАННЫЕ!$BX874&gt;0,1,0)&amp;IF(ДАННЫЕ!$BF874&gt;500,1,IF(ДАННЫЕ!$BF874&gt;350,2,IF(ДАННЫЕ!$BF874&gt;=200,3,IF(ДАННЫЕ!$BF874&gt;=100,4,IF(ДАННЫЕ!$BF874&gt;=50,5,IF(ДАННЫЕ!$BF874&lt;50,6,0))))))&amp;"AR"&amp;IF(DATEDIF(ДАННЫЕ!$BX874,ДАННЫЕ!$F$1,"y")&gt;1,1,0)&amp;"VG"&amp;IF(ДАННЫЕ!$BH874="0",1,0)&amp;"o"&amp;IF(T874+ДАННЫЕ!$AF874+ДАННЫЕ!$AG874+ДАННЫЕ!$AH874+ДАННЫЕ!$AI874+ДАННЫЕ!$AJ874+ДАННЫЕ!$AP874+ДАННЫЕ!$AQ874+ДАННЫЕ!$AR874+ДАННЫЕ!$AU874+ДАННЫЕ!$AW874+ДАННЫЕ!$AS874+ДАННЫЕ!$AT874&gt;0,1,0)&amp;"x"&amp;ДАННЫЕ!$AG874&amp;"p"&amp;IF(ДАННЫЕ!$BY874&gt;0,1,0)&amp;"v"&amp;IF(ДАННЫЕ!$BZ874&gt;0,1,0)&amp;"n"&amp;ДАННЫЕ!$CA874&amp;"t"&amp;ДАННЫЕ!$AY874&amp;"k"&amp;ДАННЫЕ!$CB874&amp;"q"&amp;ДАННЫЕ!$CC874&amp;"w"&amp;ДАННЫЕ!$CD874&amp;"e"&amp;ДАННЫЕ!$CE874&amp;"m"&amp;ДАННЫЕ!$CF874&amp;"c"&amp;ДАННЫЕ!$CG874&amp;"z"&amp;ДАННЫЕ!$CH874&amp;"d"&amp;IF(H874=4,1,0)&amp;"s"&amp;IF(ДАННЫЕ!$J874=1,0,1)&amp;"u"&amp;IF(ДАННЫЕ!$CJ874&gt;0,1,0)</f>
        <v>g0cf0a06AR1VG0o0xp0v0ntkqwemczd0s1u0</v>
      </c>
      <c r="O874" s="28" t="str">
        <f>ДАННЫЕ!$I874&amp;"g"&amp;B874&amp;A874&amp;"f"&amp;P874&amp;"c"&amp;IF(ДАННЫЕ!$U874&gt;0,1,0)&amp;"s"&amp;IF(ДАННЫЕ!$Q874&gt;0,IF(YEAR(ДАННЫЕ!$F$1)=YEAR(ДАННЫЕ!$Q874),IF(MONTH(ДАННЫЕ!$F$1)=MONTH(ДАННЫЕ!$Q874),111,11),1),0)&amp;"i"&amp;IF(ДАННЫЕ!$R874+ДАННЫЕ!$S874+ДАННЫЕ!$T874=0,0,1)&amp;"h"&amp;IF(ДАННЫЕ!$P874&gt;0,1,0)&amp;"p"&amp;IF(ДАННЫЕ!$CI874&gt;0,IF(YEAR(ДАННЫЕ!$F$1)=YEAR(ДАННЫЕ!$CI874),IF(MONTH(ДАННЫЕ!$F$1)=MONTH(ДАННЫЕ!$CI874),111,11),1),0)&amp;"d"&amp;IF(ДАННЫЕ!$CJ874&gt;0,IF(YEAR(ДАННЫЕ!$F$1)=YEAR(ДАННЫЕ!$CJ874),IF(MONTH(ДАННЫЕ!$F$1)=MONTH(ДАННЫЕ!$CJ874),111,11),1),0)&amp;"o"&amp;IF(ДАННЫЕ!$CK874&gt;0,IF(MONTH(ДАННЫЕ!$F$1)=MONTH(ДАННЫЕ!$CK874),111,11),0)&amp;"v"&amp;IF(ДАННЫЕ!$BE874&gt;0,IF(MONTH(ДАННЫЕ!$F$1)=MONTH(ДАННЫЕ!$BE874),111,11),0)</f>
        <v>g00f0c0s0i0h0p0d0o0v0</v>
      </c>
      <c r="P874" s="15">
        <f t="shared" si="41"/>
        <v>0</v>
      </c>
      <c r="Q874" s="15">
        <f>IF(ДАННЫЕ!$F$1&gt;ДАННЫЕ!$N874,IF(YEAR(ДАННЫЕ!$F$1)=YEAR(ДАННЫЕ!M874),1,0),0)</f>
        <v>0</v>
      </c>
      <c r="R874" s="15">
        <f>IF(ДАННЫЕ!$F$1&gt;ДАННЫЕ!$N874,IF(YEAR(ДАННЫЕ!$F$1)=YEAR(ДАННЫЕ!N874),1,0),0)</f>
        <v>0</v>
      </c>
      <c r="S874" s="15">
        <f>IF(ДАННЫЕ!$AA874="2А",1,IF(ДАННЫЕ!$AA874="2Б",2,IF(ДАННЫЕ!$AA874="2В",3,IF(ДАННЫЕ!$AA874=3,4,IF(ДАННЫЕ!$AA874="4А",5,IF(ДАННЫЕ!$AA874="4Б",6,IF(ДАННЫЕ!$AA874="4В",7,IF(ДАННЫЕ!$AA874=5,8,0))))))))</f>
        <v>0</v>
      </c>
      <c r="T874" s="15">
        <f>IF(OR(ДАННЫЕ!$AC874=2,ДАННЫЕ!$AD874=2,ДАННЫЕ!$AE874=2),2,IF(OR(ДАННЫЕ!$AC874=1,ДАННЫЕ!$AD874=1,ДАННЫЕ!$AE874=1),1,0))</f>
        <v>0</v>
      </c>
    </row>
    <row r="875" spans="1:20" ht="15" customHeight="1" x14ac:dyDescent="0.2">
      <c r="A875" s="78">
        <f>IF(B875&gt;0,IF(MONTH(ДАННЫЕ!$F$1)=MONTH(ДАННЫЕ!$B875),1,0),0)</f>
        <v>0</v>
      </c>
      <c r="B875" s="14">
        <f>IF(ДАННЫЕ!$B875&gt;0,IF(YEAR(ДАННЫЕ!$F$1)=YEAR(ДАННЫЕ!$B875),1,0),0)</f>
        <v>0</v>
      </c>
      <c r="C875" s="14">
        <f>IF(ДАННЫЕ!$CM875&gt;0,IF(YEAR(ДАННЫЕ!$F$1)=YEAR(ДАННЫЕ!$CM875),1,0),0)</f>
        <v>0</v>
      </c>
      <c r="D875" s="14">
        <f>IF(ДАННЫЕ!$CJ875&gt;0,IF(ДАННЫЕ!$CL875&gt;ДАННЫЕ!$F$1,1,IF(ДАННЫЕ!$CL875&gt;0,0,1)),0)</f>
        <v>0</v>
      </c>
      <c r="E875" s="43" t="str">
        <f ca="1">IF(ДАННЫЕ!$F$1&gt;0,IF(ДАННЫЕ!$G875&gt;0,DATEDIF(ДАННЫЕ!$G875,ДАННЫЕ!$F$1,"y"),""),IF(ДАННЫЕ!$G875&gt;0,DATEDIF(ДАННЫЕ!$G875,TODAY(),"y"),""))</f>
        <v/>
      </c>
      <c r="F875" s="43" t="str">
        <f xml:space="preserve"> IF(ДАННЫЕ!$F875="М",IF(E875&gt;=18,IF(E875&lt;60,1,""),""),"")&amp;IF(ДАННЫЕ!$F875="Ж",IF(E875&gt;=18,IF(E875&lt;55,1,""),""),"")</f>
        <v/>
      </c>
      <c r="G875" s="43" t="str">
        <f xml:space="preserve"> IF(ДАННЫЕ!$F875="М",IF(E875&gt;=60,2,""),"")&amp;IF(ДАННЫЕ!$F875="Ж",IF(E875&gt;=55,2,""),"")</f>
        <v/>
      </c>
      <c r="H875" s="43" t="str">
        <f t="shared" ca="1" si="39"/>
        <v/>
      </c>
      <c r="I875" s="43" t="str">
        <f t="shared" ca="1" si="40"/>
        <v>03</v>
      </c>
      <c r="J875" s="28" t="str">
        <f ca="1">ДАННЫЕ!$F875&amp;H875&amp;I875&amp;ДАННЫЕ!$I875&amp;"m"&amp;IF(ДАННЫЕ!$I875&gt;0,IF(ДАННЫЕ!$J875&gt;0,0,1),"")&amp;"f"&amp;IF(ДАННЫЕ!$R875&gt;0,IF(YEAR(ДАННЫЕ!$F$1)=YEAR(ДАННЫЕ!$R875),1,0),0)&amp;"z"&amp;ДАННЫЕ!$R875&amp;"p"&amp;ДАННЫЕ!$S875&amp;"i"&amp;ДАННЫЕ!$T875&amp;"h"&amp;ДАННЫЕ!$K875&amp;"be"&amp;ДАННЫЕ!$BI875&amp;"CD"&amp;IF(ДАННЫЕ!BF875&gt;500,4,IF(ДАННЫЕ!BF875&gt;350,3,IF(ДАННЫЕ!BF875&gt;200,2,IF(ДАННЫЕ!BF875&gt;0,1,0))))&amp;"g"&amp;B875&amp;"d"&amp;H875&amp;"l"&amp;ДАННЫЕ!AT875&amp;"a"&amp;ДАННЫЕ!$V875&amp;"v"&amp;R875&amp;"k"&amp;ДАННЫЕ!$U875&amp;"s"&amp;ДАННЫЕ!$Y875&amp;"t"&amp;ДАННЫЕ!$X875&amp;"b"&amp;IF(ДАННЫЕ!$Q875&gt;1,1,0)&amp;"PP"&amp;ДАННЫЕ!Z875&amp;"c"&amp;S875&amp;"x"&amp;IF(ДАННЫЕ!$BY875&gt;0,IF(YEAR(ДАННЫЕ!$F$1)=YEAR(ДАННЫЕ!$BY875),1,0),0)&amp;"n"&amp;IF(ДАННЫЕ!$BZ875&gt;0,IF(YEAR(ДАННЫЕ!$F$1)=YEAR(ДАННЫЕ!$BZ875),1,0),0)&amp;"u"&amp;D875&amp;"z"&amp;IF(ДАННЫЕ!$CL875&gt;0,IF(YEAR(ДАННЫЕ!$F$1)&gt;YEAR(ДАННЫЕ!$CL875),11,12),0)</f>
        <v>03mf0zpihbeCD0g0dlav0kstb0PPc0x0n0u0z0</v>
      </c>
      <c r="K875" s="28" t="str">
        <f ca="1">ДАННЫЕ!$I875&amp;"x"&amp;B875&amp;"w"&amp;IF(T875+ДАННЫЕ!AD875+ДАННЫЕ!AE875+ДАННЫЕ!AF875+ДАННЫЕ!AG875+ДАННЫЕ!AH875+ДАННЫЕ!$AL875+ДАННЫЕ!AI875+ДАННЫЕ!AJ875+ДАННЫЕ!AK875+ДАННЫЕ!AP875+ДАННЫЕ!AQ875+ДАННЫЕ!AR875+ДАННЫЕ!$AM875+ДАННЫЕ!$AN875+ДАННЫЕ!AS875+ДАННЫЕ!AT875&gt;0,1,0)&amp;IF(OR(T875=2,ДАННЫЕ!AD875=2,ДАННЫЕ!AE875=2,ДАННЫЕ!AF875=2,ДАННЫЕ!AG875=2,ДАННЫЕ!AH875=2,ДАННЫЕ!$AL875=2,ДАННЫЕ!AI875=2,ДАННЫЕ!AJ875=2,ДАННЫЕ!AK875=2,ДАННЫЕ!AP875=2,ДАННЫЕ!AQ875=2,ДАННЫЕ!AR875=2,ДАННЫЕ!$AM875=2,ДАННЫЕ!$AN875=2,ДАННЫЕ!AS875=2,ДАННЫЕ!AT875=2),2,0)&amp;"t"&amp;IF(T875&gt;0,"1"&amp;T875,"00")&amp;"f"&amp;IF(ДАННЫЕ!$AC875,"1"&amp;ДАННЫЕ!$AC875,"00")&amp;"b"&amp;IF(ДАННЫЕ!$AD875,"1"&amp;ДАННЫЕ!$AD875,"00")&amp;"g"&amp;IF(ДАННЫЕ!$AF875,"1"&amp;ДАННЫЕ!$AF875,"00")&amp;"c"&amp;IF(ДАННЫЕ!$AG875,"1"&amp;ДАННЫЕ!$AG875,"00")&amp;"i"&amp;IF(ДАННЫЕ!$AH875,"1"&amp;ДАННЫЕ!$AH875,"00")&amp;"r"&amp;IF(ДАННЫЕ!$AL875,"1"&amp;ДАННЫЕ!$AL875,"00")&amp;"m"&amp;IF(ДАННЫЕ!$AI875,"1"&amp;ДАННЫЕ!$AI875,"00")&amp;"hS"&amp;IF(ДАННЫЕ!$AJ875,"1"&amp;ДАННЫЕ!$AJ875,"00")&amp;"hZ"&amp;IF(ДАННЫЕ!$AK875,"1"&amp;ДАННЫЕ!$AK875,"00")&amp;"p"&amp;IF(ДАННЫЕ!$AP875,"1"&amp;ДАННЫЕ!$AP875,"00")&amp;"k"&amp;IF(ДАННЫЕ!$AQ875,"1"&amp;ДАННЫЕ!$AQ875,"00")&amp;"z"&amp;IF(ДАННЫЕ!$AR875,"1"&amp;ДАННЫЕ!$AR875,"00")&amp;"j"&amp;IF(ДАННЫЕ!$AM875,"1"&amp;ДАННЫЕ!$AM875,"00")&amp;"n"&amp;IF(ДАННЫЕ!$AN875,"1"&amp;ДАННЫЕ!$AN875,"00")&amp;"E"&amp;ДАННЫЕ!BI875&amp;"L"&amp;ДАННЫЕ!AO875&amp;"h"&amp;IF(ДАННЫЕ!$AU875&gt;0,1,0)&amp;"v"&amp;IF(ДАННЫЕ!$AW875&gt;0,1,0)&amp;"a"&amp;IF(ДАННЫЕ!$AS875,"1"&amp;ДАННЫЕ!$AS875,"00")&amp;"s"&amp;IF(ДАННЫЕ!$AT875,"1"&amp;ДАННЫЕ!$AT875,"00")&amp;"u"&amp;IF(ДАННЫЕ!$CJ875&gt;0,1,0)&amp;"y"&amp;B875&amp;"d"&amp;H875&amp;"e"&amp;F875&amp;G875</f>
        <v>x0w00t00f00b00g00c00i00r00m00hS00hZ00p00k00z00j00n00ELh0v0a00s00u0y0de</v>
      </c>
      <c r="L875" s="28" t="str">
        <f ca="1">ДАННЫЕ!$I875&amp;"VN"&amp;IF(ДАННЫЕ!AW875&gt;0,11,10)&amp;"CD"&amp;IF(ДАННЫЕ!BF875&gt;500,16,IF(ДАННЫЕ!BF875&gt;350,15,IF(ДАННЫЕ!BF875&gt;=200,14,IF(ДАННЫЕ!BF875&gt;=100,13,IF(ДАННЫЕ!BF875&gt;=50,12,IF(ДАННЫЕ!BF875&gt;0,11,10))))))&amp;"AR"&amp;IF(ДАННЫЕ!BX875&gt;0,1,0)&amp;"GD"&amp;B875&amp;"VV"&amp;IF(E875&gt;=5,IF(E875&lt;18,1,0),0)</f>
        <v>VN10CD10AR0GD0VV0</v>
      </c>
      <c r="M875" s="28" t="str">
        <f>ДАННЫЕ!$I875&amp;"b"&amp;ДАННЫЕ!$BI875&amp;"r"&amp;ДАННЫЕ!$BJ875&amp;"CD"&amp;IF(ДАННЫЕ!BF875&gt;0,IF(ДАННЫЕ!BF875&lt;200,1,IF(ДАННЫЕ!BF875&lt;350,2,3)),0)&amp;"h"&amp;IF(ДАННЫЕ!$BK875+ДАННЫЕ!$BL875+ДАННЫЕ!$BM875&gt;0,1,0)&amp;"x"&amp;ДАННЫЕ!$BK875&amp;"y"&amp;ДАННЫЕ!$BL875&amp;"z"&amp;ДАННЫЕ!$BM875&amp;"c"&amp;IF(ДАННЫЕ!$BK875+ДАННЫЕ!$BL875+ДАННЫЕ!$BM875=3,1,0)&amp;"a"&amp;IF(ДАННЫЕ!$BQ875+ДАННЫЕ!$BR875&gt;0,1,0)&amp;"d"&amp;ДАННЫЕ!$BQ875&amp;"v"&amp;ДАННЫЕ!$BR875&amp;"p"&amp;ДАННЫЕ!$BS875&amp;"n"&amp;ДАННЫЕ!$BU875&amp;"t"&amp;ДАННЫЕ!$BV875&amp;"o"&amp;ДАННЫЕ!$BT875&amp;"l"&amp;IF(ДАННЫЕ!$BN875&gt;0,1,0)&amp;ДАННЫЕ!$BN875&amp;"g"&amp;ДАННЫЕ!$BO875&amp;"s"&amp;ДАННЫЕ!$BP875&amp;"DZ"&amp;IF(ДАННЫЕ!B875-ДАННЫЕ!G875 &lt; 60,IF(ДАННЫЕ!B875-ДАННЫЕ!G875 &gt;= 0,1,0),0)&amp;"u"&amp;IF(ДАННЫЕ!$CJ875&gt;0,1,0)</f>
        <v>brCD0h0xyzc0a0dvpntol0gsDZ1u0</v>
      </c>
      <c r="N875" s="28" t="str">
        <f ca="1">ДАННЫЕ!$F875&amp;ДАННЫЕ!$I875&amp;"g"&amp;B875&amp;"cf"&amp;D875&amp;"a"&amp;IF(ДАННЫЕ!$BX875&gt;0,1,0)&amp;IF(ДАННЫЕ!$BF875&gt;500,1,IF(ДАННЫЕ!$BF875&gt;350,2,IF(ДАННЫЕ!$BF875&gt;=200,3,IF(ДАННЫЕ!$BF875&gt;=100,4,IF(ДАННЫЕ!$BF875&gt;=50,5,IF(ДАННЫЕ!$BF875&lt;50,6,0))))))&amp;"AR"&amp;IF(DATEDIF(ДАННЫЕ!$BX875,ДАННЫЕ!$F$1,"y")&gt;1,1,0)&amp;"VG"&amp;IF(ДАННЫЕ!$BH875="0",1,0)&amp;"o"&amp;IF(T875+ДАННЫЕ!$AF875+ДАННЫЕ!$AG875+ДАННЫЕ!$AH875+ДАННЫЕ!$AI875+ДАННЫЕ!$AJ875+ДАННЫЕ!$AP875+ДАННЫЕ!$AQ875+ДАННЫЕ!$AR875+ДАННЫЕ!$AU875+ДАННЫЕ!$AW875+ДАННЫЕ!$AS875+ДАННЫЕ!$AT875&gt;0,1,0)&amp;"x"&amp;ДАННЫЕ!$AG875&amp;"p"&amp;IF(ДАННЫЕ!$BY875&gt;0,1,0)&amp;"v"&amp;IF(ДАННЫЕ!$BZ875&gt;0,1,0)&amp;"n"&amp;ДАННЫЕ!$CA875&amp;"t"&amp;ДАННЫЕ!$AY875&amp;"k"&amp;ДАННЫЕ!$CB875&amp;"q"&amp;ДАННЫЕ!$CC875&amp;"w"&amp;ДАННЫЕ!$CD875&amp;"e"&amp;ДАННЫЕ!$CE875&amp;"m"&amp;ДАННЫЕ!$CF875&amp;"c"&amp;ДАННЫЕ!$CG875&amp;"z"&amp;ДАННЫЕ!$CH875&amp;"d"&amp;IF(H875=4,1,0)&amp;"s"&amp;IF(ДАННЫЕ!$J875=1,0,1)&amp;"u"&amp;IF(ДАННЫЕ!$CJ875&gt;0,1,0)</f>
        <v>g0cf0a06AR1VG0o0xp0v0ntkqwemczd0s1u0</v>
      </c>
      <c r="O875" s="28" t="str">
        <f>ДАННЫЕ!$I875&amp;"g"&amp;B875&amp;A875&amp;"f"&amp;P875&amp;"c"&amp;IF(ДАННЫЕ!$U875&gt;0,1,0)&amp;"s"&amp;IF(ДАННЫЕ!$Q875&gt;0,IF(YEAR(ДАННЫЕ!$F$1)=YEAR(ДАННЫЕ!$Q875),IF(MONTH(ДАННЫЕ!$F$1)=MONTH(ДАННЫЕ!$Q875),111,11),1),0)&amp;"i"&amp;IF(ДАННЫЕ!$R875+ДАННЫЕ!$S875+ДАННЫЕ!$T875=0,0,1)&amp;"h"&amp;IF(ДАННЫЕ!$P875&gt;0,1,0)&amp;"p"&amp;IF(ДАННЫЕ!$CI875&gt;0,IF(YEAR(ДАННЫЕ!$F$1)=YEAR(ДАННЫЕ!$CI875),IF(MONTH(ДАННЫЕ!$F$1)=MONTH(ДАННЫЕ!$CI875),111,11),1),0)&amp;"d"&amp;IF(ДАННЫЕ!$CJ875&gt;0,IF(YEAR(ДАННЫЕ!$F$1)=YEAR(ДАННЫЕ!$CJ875),IF(MONTH(ДАННЫЕ!$F$1)=MONTH(ДАННЫЕ!$CJ875),111,11),1),0)&amp;"o"&amp;IF(ДАННЫЕ!$CK875&gt;0,IF(MONTH(ДАННЫЕ!$F$1)=MONTH(ДАННЫЕ!$CK875),111,11),0)&amp;"v"&amp;IF(ДАННЫЕ!$BE875&gt;0,IF(MONTH(ДАННЫЕ!$F$1)=MONTH(ДАННЫЕ!$BE875),111,11),0)</f>
        <v>g00f0c0s0i0h0p0d0o0v0</v>
      </c>
      <c r="P875" s="15">
        <f t="shared" si="41"/>
        <v>0</v>
      </c>
      <c r="Q875" s="15">
        <f>IF(ДАННЫЕ!$F$1&gt;ДАННЫЕ!$N875,IF(YEAR(ДАННЫЕ!$F$1)=YEAR(ДАННЫЕ!M875),1,0),0)</f>
        <v>0</v>
      </c>
      <c r="R875" s="15">
        <f>IF(ДАННЫЕ!$F$1&gt;ДАННЫЕ!$N875,IF(YEAR(ДАННЫЕ!$F$1)=YEAR(ДАННЫЕ!N875),1,0),0)</f>
        <v>0</v>
      </c>
      <c r="S875" s="15">
        <f>IF(ДАННЫЕ!$AA875="2А",1,IF(ДАННЫЕ!$AA875="2Б",2,IF(ДАННЫЕ!$AA875="2В",3,IF(ДАННЫЕ!$AA875=3,4,IF(ДАННЫЕ!$AA875="4А",5,IF(ДАННЫЕ!$AA875="4Б",6,IF(ДАННЫЕ!$AA875="4В",7,IF(ДАННЫЕ!$AA875=5,8,0))))))))</f>
        <v>0</v>
      </c>
      <c r="T875" s="15">
        <f>IF(OR(ДАННЫЕ!$AC875=2,ДАННЫЕ!$AD875=2,ДАННЫЕ!$AE875=2),2,IF(OR(ДАННЫЕ!$AC875=1,ДАННЫЕ!$AD875=1,ДАННЫЕ!$AE875=1),1,0))</f>
        <v>0</v>
      </c>
    </row>
    <row r="876" spans="1:20" ht="15" customHeight="1" x14ac:dyDescent="0.2">
      <c r="A876" s="78">
        <f>IF(B876&gt;0,IF(MONTH(ДАННЫЕ!$F$1)=MONTH(ДАННЫЕ!$B876),1,0),0)</f>
        <v>0</v>
      </c>
      <c r="B876" s="14">
        <f>IF(ДАННЫЕ!$B876&gt;0,IF(YEAR(ДАННЫЕ!$F$1)=YEAR(ДАННЫЕ!$B876),1,0),0)</f>
        <v>0</v>
      </c>
      <c r="C876" s="14">
        <f>IF(ДАННЫЕ!$CM876&gt;0,IF(YEAR(ДАННЫЕ!$F$1)=YEAR(ДАННЫЕ!$CM876),1,0),0)</f>
        <v>0</v>
      </c>
      <c r="D876" s="14">
        <f>IF(ДАННЫЕ!$CJ876&gt;0,IF(ДАННЫЕ!$CL876&gt;ДАННЫЕ!$F$1,1,IF(ДАННЫЕ!$CL876&gt;0,0,1)),0)</f>
        <v>0</v>
      </c>
      <c r="E876" s="43" t="str">
        <f ca="1">IF(ДАННЫЕ!$F$1&gt;0,IF(ДАННЫЕ!$G876&gt;0,DATEDIF(ДАННЫЕ!$G876,ДАННЫЕ!$F$1,"y"),""),IF(ДАННЫЕ!$G876&gt;0,DATEDIF(ДАННЫЕ!$G876,TODAY(),"y"),""))</f>
        <v/>
      </c>
      <c r="F876" s="43" t="str">
        <f xml:space="preserve"> IF(ДАННЫЕ!$F876="М",IF(E876&gt;=18,IF(E876&lt;60,1,""),""),"")&amp;IF(ДАННЫЕ!$F876="Ж",IF(E876&gt;=18,IF(E876&lt;55,1,""),""),"")</f>
        <v/>
      </c>
      <c r="G876" s="43" t="str">
        <f xml:space="preserve"> IF(ДАННЫЕ!$F876="М",IF(E876&gt;=60,2,""),"")&amp;IF(ДАННЫЕ!$F876="Ж",IF(E876&gt;=55,2,""),"")</f>
        <v/>
      </c>
      <c r="H876" s="43" t="str">
        <f t="shared" ca="1" si="39"/>
        <v/>
      </c>
      <c r="I876" s="43" t="str">
        <f t="shared" ca="1" si="40"/>
        <v>03</v>
      </c>
      <c r="J876" s="28" t="str">
        <f ca="1">ДАННЫЕ!$F876&amp;H876&amp;I876&amp;ДАННЫЕ!$I876&amp;"m"&amp;IF(ДАННЫЕ!$I876&gt;0,IF(ДАННЫЕ!$J876&gt;0,0,1),"")&amp;"f"&amp;IF(ДАННЫЕ!$R876&gt;0,IF(YEAR(ДАННЫЕ!$F$1)=YEAR(ДАННЫЕ!$R876),1,0),0)&amp;"z"&amp;ДАННЫЕ!$R876&amp;"p"&amp;ДАННЫЕ!$S876&amp;"i"&amp;ДАННЫЕ!$T876&amp;"h"&amp;ДАННЫЕ!$K876&amp;"be"&amp;ДАННЫЕ!$BI876&amp;"CD"&amp;IF(ДАННЫЕ!BF876&gt;500,4,IF(ДАННЫЕ!BF876&gt;350,3,IF(ДАННЫЕ!BF876&gt;200,2,IF(ДАННЫЕ!BF876&gt;0,1,0))))&amp;"g"&amp;B876&amp;"d"&amp;H876&amp;"l"&amp;ДАННЫЕ!AT876&amp;"a"&amp;ДАННЫЕ!$V876&amp;"v"&amp;R876&amp;"k"&amp;ДАННЫЕ!$U876&amp;"s"&amp;ДАННЫЕ!$Y876&amp;"t"&amp;ДАННЫЕ!$X876&amp;"b"&amp;IF(ДАННЫЕ!$Q876&gt;1,1,0)&amp;"PP"&amp;ДАННЫЕ!Z876&amp;"c"&amp;S876&amp;"x"&amp;IF(ДАННЫЕ!$BY876&gt;0,IF(YEAR(ДАННЫЕ!$F$1)=YEAR(ДАННЫЕ!$BY876),1,0),0)&amp;"n"&amp;IF(ДАННЫЕ!$BZ876&gt;0,IF(YEAR(ДАННЫЕ!$F$1)=YEAR(ДАННЫЕ!$BZ876),1,0),0)&amp;"u"&amp;D876&amp;"z"&amp;IF(ДАННЫЕ!$CL876&gt;0,IF(YEAR(ДАННЫЕ!$F$1)&gt;YEAR(ДАННЫЕ!$CL876),11,12),0)</f>
        <v>03mf0zpihbeCD0g0dlav0kstb0PPc0x0n0u0z0</v>
      </c>
      <c r="K876" s="28" t="str">
        <f ca="1">ДАННЫЕ!$I876&amp;"x"&amp;B876&amp;"w"&amp;IF(T876+ДАННЫЕ!AD876+ДАННЫЕ!AE876+ДАННЫЕ!AF876+ДАННЫЕ!AG876+ДАННЫЕ!AH876+ДАННЫЕ!$AL876+ДАННЫЕ!AI876+ДАННЫЕ!AJ876+ДАННЫЕ!AK876+ДАННЫЕ!AP876+ДАННЫЕ!AQ876+ДАННЫЕ!AR876+ДАННЫЕ!$AM876+ДАННЫЕ!$AN876+ДАННЫЕ!AS876+ДАННЫЕ!AT876&gt;0,1,0)&amp;IF(OR(T876=2,ДАННЫЕ!AD876=2,ДАННЫЕ!AE876=2,ДАННЫЕ!AF876=2,ДАННЫЕ!AG876=2,ДАННЫЕ!AH876=2,ДАННЫЕ!$AL876=2,ДАННЫЕ!AI876=2,ДАННЫЕ!AJ876=2,ДАННЫЕ!AK876=2,ДАННЫЕ!AP876=2,ДАННЫЕ!AQ876=2,ДАННЫЕ!AR876=2,ДАННЫЕ!$AM876=2,ДАННЫЕ!$AN876=2,ДАННЫЕ!AS876=2,ДАННЫЕ!AT876=2),2,0)&amp;"t"&amp;IF(T876&gt;0,"1"&amp;T876,"00")&amp;"f"&amp;IF(ДАННЫЕ!$AC876,"1"&amp;ДАННЫЕ!$AC876,"00")&amp;"b"&amp;IF(ДАННЫЕ!$AD876,"1"&amp;ДАННЫЕ!$AD876,"00")&amp;"g"&amp;IF(ДАННЫЕ!$AF876,"1"&amp;ДАННЫЕ!$AF876,"00")&amp;"c"&amp;IF(ДАННЫЕ!$AG876,"1"&amp;ДАННЫЕ!$AG876,"00")&amp;"i"&amp;IF(ДАННЫЕ!$AH876,"1"&amp;ДАННЫЕ!$AH876,"00")&amp;"r"&amp;IF(ДАННЫЕ!$AL876,"1"&amp;ДАННЫЕ!$AL876,"00")&amp;"m"&amp;IF(ДАННЫЕ!$AI876,"1"&amp;ДАННЫЕ!$AI876,"00")&amp;"hS"&amp;IF(ДАННЫЕ!$AJ876,"1"&amp;ДАННЫЕ!$AJ876,"00")&amp;"hZ"&amp;IF(ДАННЫЕ!$AK876,"1"&amp;ДАННЫЕ!$AK876,"00")&amp;"p"&amp;IF(ДАННЫЕ!$AP876,"1"&amp;ДАННЫЕ!$AP876,"00")&amp;"k"&amp;IF(ДАННЫЕ!$AQ876,"1"&amp;ДАННЫЕ!$AQ876,"00")&amp;"z"&amp;IF(ДАННЫЕ!$AR876,"1"&amp;ДАННЫЕ!$AR876,"00")&amp;"j"&amp;IF(ДАННЫЕ!$AM876,"1"&amp;ДАННЫЕ!$AM876,"00")&amp;"n"&amp;IF(ДАННЫЕ!$AN876,"1"&amp;ДАННЫЕ!$AN876,"00")&amp;"E"&amp;ДАННЫЕ!BI876&amp;"L"&amp;ДАННЫЕ!AO876&amp;"h"&amp;IF(ДАННЫЕ!$AU876&gt;0,1,0)&amp;"v"&amp;IF(ДАННЫЕ!$AW876&gt;0,1,0)&amp;"a"&amp;IF(ДАННЫЕ!$AS876,"1"&amp;ДАННЫЕ!$AS876,"00")&amp;"s"&amp;IF(ДАННЫЕ!$AT876,"1"&amp;ДАННЫЕ!$AT876,"00")&amp;"u"&amp;IF(ДАННЫЕ!$CJ876&gt;0,1,0)&amp;"y"&amp;B876&amp;"d"&amp;H876&amp;"e"&amp;F876&amp;G876</f>
        <v>x0w00t00f00b00g00c00i00r00m00hS00hZ00p00k00z00j00n00ELh0v0a00s00u0y0de</v>
      </c>
      <c r="L876" s="28" t="str">
        <f ca="1">ДАННЫЕ!$I876&amp;"VN"&amp;IF(ДАННЫЕ!AW876&gt;0,11,10)&amp;"CD"&amp;IF(ДАННЫЕ!BF876&gt;500,16,IF(ДАННЫЕ!BF876&gt;350,15,IF(ДАННЫЕ!BF876&gt;=200,14,IF(ДАННЫЕ!BF876&gt;=100,13,IF(ДАННЫЕ!BF876&gt;=50,12,IF(ДАННЫЕ!BF876&gt;0,11,10))))))&amp;"AR"&amp;IF(ДАННЫЕ!BX876&gt;0,1,0)&amp;"GD"&amp;B876&amp;"VV"&amp;IF(E876&gt;=5,IF(E876&lt;18,1,0),0)</f>
        <v>VN10CD10AR0GD0VV0</v>
      </c>
      <c r="M876" s="28" t="str">
        <f>ДАННЫЕ!$I876&amp;"b"&amp;ДАННЫЕ!$BI876&amp;"r"&amp;ДАННЫЕ!$BJ876&amp;"CD"&amp;IF(ДАННЫЕ!BF876&gt;0,IF(ДАННЫЕ!BF876&lt;200,1,IF(ДАННЫЕ!BF876&lt;350,2,3)),0)&amp;"h"&amp;IF(ДАННЫЕ!$BK876+ДАННЫЕ!$BL876+ДАННЫЕ!$BM876&gt;0,1,0)&amp;"x"&amp;ДАННЫЕ!$BK876&amp;"y"&amp;ДАННЫЕ!$BL876&amp;"z"&amp;ДАННЫЕ!$BM876&amp;"c"&amp;IF(ДАННЫЕ!$BK876+ДАННЫЕ!$BL876+ДАННЫЕ!$BM876=3,1,0)&amp;"a"&amp;IF(ДАННЫЕ!$BQ876+ДАННЫЕ!$BR876&gt;0,1,0)&amp;"d"&amp;ДАННЫЕ!$BQ876&amp;"v"&amp;ДАННЫЕ!$BR876&amp;"p"&amp;ДАННЫЕ!$BS876&amp;"n"&amp;ДАННЫЕ!$BU876&amp;"t"&amp;ДАННЫЕ!$BV876&amp;"o"&amp;ДАННЫЕ!$BT876&amp;"l"&amp;IF(ДАННЫЕ!$BN876&gt;0,1,0)&amp;ДАННЫЕ!$BN876&amp;"g"&amp;ДАННЫЕ!$BO876&amp;"s"&amp;ДАННЫЕ!$BP876&amp;"DZ"&amp;IF(ДАННЫЕ!B876-ДАННЫЕ!G876 &lt; 60,IF(ДАННЫЕ!B876-ДАННЫЕ!G876 &gt;= 0,1,0),0)&amp;"u"&amp;IF(ДАННЫЕ!$CJ876&gt;0,1,0)</f>
        <v>brCD0h0xyzc0a0dvpntol0gsDZ1u0</v>
      </c>
      <c r="N876" s="28" t="str">
        <f ca="1">ДАННЫЕ!$F876&amp;ДАННЫЕ!$I876&amp;"g"&amp;B876&amp;"cf"&amp;D876&amp;"a"&amp;IF(ДАННЫЕ!$BX876&gt;0,1,0)&amp;IF(ДАННЫЕ!$BF876&gt;500,1,IF(ДАННЫЕ!$BF876&gt;350,2,IF(ДАННЫЕ!$BF876&gt;=200,3,IF(ДАННЫЕ!$BF876&gt;=100,4,IF(ДАННЫЕ!$BF876&gt;=50,5,IF(ДАННЫЕ!$BF876&lt;50,6,0))))))&amp;"AR"&amp;IF(DATEDIF(ДАННЫЕ!$BX876,ДАННЫЕ!$F$1,"y")&gt;1,1,0)&amp;"VG"&amp;IF(ДАННЫЕ!$BH876="0",1,0)&amp;"o"&amp;IF(T876+ДАННЫЕ!$AF876+ДАННЫЕ!$AG876+ДАННЫЕ!$AH876+ДАННЫЕ!$AI876+ДАННЫЕ!$AJ876+ДАННЫЕ!$AP876+ДАННЫЕ!$AQ876+ДАННЫЕ!$AR876+ДАННЫЕ!$AU876+ДАННЫЕ!$AW876+ДАННЫЕ!$AS876+ДАННЫЕ!$AT876&gt;0,1,0)&amp;"x"&amp;ДАННЫЕ!$AG876&amp;"p"&amp;IF(ДАННЫЕ!$BY876&gt;0,1,0)&amp;"v"&amp;IF(ДАННЫЕ!$BZ876&gt;0,1,0)&amp;"n"&amp;ДАННЫЕ!$CA876&amp;"t"&amp;ДАННЫЕ!$AY876&amp;"k"&amp;ДАННЫЕ!$CB876&amp;"q"&amp;ДАННЫЕ!$CC876&amp;"w"&amp;ДАННЫЕ!$CD876&amp;"e"&amp;ДАННЫЕ!$CE876&amp;"m"&amp;ДАННЫЕ!$CF876&amp;"c"&amp;ДАННЫЕ!$CG876&amp;"z"&amp;ДАННЫЕ!$CH876&amp;"d"&amp;IF(H876=4,1,0)&amp;"s"&amp;IF(ДАННЫЕ!$J876=1,0,1)&amp;"u"&amp;IF(ДАННЫЕ!$CJ876&gt;0,1,0)</f>
        <v>g0cf0a06AR1VG0o0xp0v0ntkqwemczd0s1u0</v>
      </c>
      <c r="O876" s="28" t="str">
        <f>ДАННЫЕ!$I876&amp;"g"&amp;B876&amp;A876&amp;"f"&amp;P876&amp;"c"&amp;IF(ДАННЫЕ!$U876&gt;0,1,0)&amp;"s"&amp;IF(ДАННЫЕ!$Q876&gt;0,IF(YEAR(ДАННЫЕ!$F$1)=YEAR(ДАННЫЕ!$Q876),IF(MONTH(ДАННЫЕ!$F$1)=MONTH(ДАННЫЕ!$Q876),111,11),1),0)&amp;"i"&amp;IF(ДАННЫЕ!$R876+ДАННЫЕ!$S876+ДАННЫЕ!$T876=0,0,1)&amp;"h"&amp;IF(ДАННЫЕ!$P876&gt;0,1,0)&amp;"p"&amp;IF(ДАННЫЕ!$CI876&gt;0,IF(YEAR(ДАННЫЕ!$F$1)=YEAR(ДАННЫЕ!$CI876),IF(MONTH(ДАННЫЕ!$F$1)=MONTH(ДАННЫЕ!$CI876),111,11),1),0)&amp;"d"&amp;IF(ДАННЫЕ!$CJ876&gt;0,IF(YEAR(ДАННЫЕ!$F$1)=YEAR(ДАННЫЕ!$CJ876),IF(MONTH(ДАННЫЕ!$F$1)=MONTH(ДАННЫЕ!$CJ876),111,11),1),0)&amp;"o"&amp;IF(ДАННЫЕ!$CK876&gt;0,IF(MONTH(ДАННЫЕ!$F$1)=MONTH(ДАННЫЕ!$CK876),111,11),0)&amp;"v"&amp;IF(ДАННЫЕ!$BE876&gt;0,IF(MONTH(ДАННЫЕ!$F$1)=MONTH(ДАННЫЕ!$BE876),111,11),0)</f>
        <v>g00f0c0s0i0h0p0d0o0v0</v>
      </c>
      <c r="P876" s="15">
        <f t="shared" si="41"/>
        <v>0</v>
      </c>
      <c r="Q876" s="15">
        <f>IF(ДАННЫЕ!$F$1&gt;ДАННЫЕ!$N876,IF(YEAR(ДАННЫЕ!$F$1)=YEAR(ДАННЫЕ!M876),1,0),0)</f>
        <v>0</v>
      </c>
      <c r="R876" s="15">
        <f>IF(ДАННЫЕ!$F$1&gt;ДАННЫЕ!$N876,IF(YEAR(ДАННЫЕ!$F$1)=YEAR(ДАННЫЕ!N876),1,0),0)</f>
        <v>0</v>
      </c>
      <c r="S876" s="15">
        <f>IF(ДАННЫЕ!$AA876="2А",1,IF(ДАННЫЕ!$AA876="2Б",2,IF(ДАННЫЕ!$AA876="2В",3,IF(ДАННЫЕ!$AA876=3,4,IF(ДАННЫЕ!$AA876="4А",5,IF(ДАННЫЕ!$AA876="4Б",6,IF(ДАННЫЕ!$AA876="4В",7,IF(ДАННЫЕ!$AA876=5,8,0))))))))</f>
        <v>0</v>
      </c>
      <c r="T876" s="15">
        <f>IF(OR(ДАННЫЕ!$AC876=2,ДАННЫЕ!$AD876=2,ДАННЫЕ!$AE876=2),2,IF(OR(ДАННЫЕ!$AC876=1,ДАННЫЕ!$AD876=1,ДАННЫЕ!$AE876=1),1,0))</f>
        <v>0</v>
      </c>
    </row>
    <row r="877" spans="1:20" ht="15" customHeight="1" x14ac:dyDescent="0.2">
      <c r="A877" s="78">
        <f>IF(B877&gt;0,IF(MONTH(ДАННЫЕ!$F$1)=MONTH(ДАННЫЕ!$B877),1,0),0)</f>
        <v>0</v>
      </c>
      <c r="B877" s="14">
        <f>IF(ДАННЫЕ!$B877&gt;0,IF(YEAR(ДАННЫЕ!$F$1)=YEAR(ДАННЫЕ!$B877),1,0),0)</f>
        <v>0</v>
      </c>
      <c r="C877" s="14">
        <f>IF(ДАННЫЕ!$CM877&gt;0,IF(YEAR(ДАННЫЕ!$F$1)=YEAR(ДАННЫЕ!$CM877),1,0),0)</f>
        <v>0</v>
      </c>
      <c r="D877" s="14">
        <f>IF(ДАННЫЕ!$CJ877&gt;0,IF(ДАННЫЕ!$CL877&gt;ДАННЫЕ!$F$1,1,IF(ДАННЫЕ!$CL877&gt;0,0,1)),0)</f>
        <v>0</v>
      </c>
      <c r="E877" s="43" t="str">
        <f ca="1">IF(ДАННЫЕ!$F$1&gt;0,IF(ДАННЫЕ!$G877&gt;0,DATEDIF(ДАННЫЕ!$G877,ДАННЫЕ!$F$1,"y"),""),IF(ДАННЫЕ!$G877&gt;0,DATEDIF(ДАННЫЕ!$G877,TODAY(),"y"),""))</f>
        <v/>
      </c>
      <c r="F877" s="43" t="str">
        <f xml:space="preserve"> IF(ДАННЫЕ!$F877="М",IF(E877&gt;=18,IF(E877&lt;60,1,""),""),"")&amp;IF(ДАННЫЕ!$F877="Ж",IF(E877&gt;=18,IF(E877&lt;55,1,""),""),"")</f>
        <v/>
      </c>
      <c r="G877" s="43" t="str">
        <f xml:space="preserve"> IF(ДАННЫЕ!$F877="М",IF(E877&gt;=60,2,""),"")&amp;IF(ДАННЫЕ!$F877="Ж",IF(E877&gt;=55,2,""),"")</f>
        <v/>
      </c>
      <c r="H877" s="43" t="str">
        <f t="shared" ca="1" si="39"/>
        <v/>
      </c>
      <c r="I877" s="43" t="str">
        <f t="shared" ca="1" si="40"/>
        <v>03</v>
      </c>
      <c r="J877" s="28" t="str">
        <f ca="1">ДАННЫЕ!$F877&amp;H877&amp;I877&amp;ДАННЫЕ!$I877&amp;"m"&amp;IF(ДАННЫЕ!$I877&gt;0,IF(ДАННЫЕ!$J877&gt;0,0,1),"")&amp;"f"&amp;IF(ДАННЫЕ!$R877&gt;0,IF(YEAR(ДАННЫЕ!$F$1)=YEAR(ДАННЫЕ!$R877),1,0),0)&amp;"z"&amp;ДАННЫЕ!$R877&amp;"p"&amp;ДАННЫЕ!$S877&amp;"i"&amp;ДАННЫЕ!$T877&amp;"h"&amp;ДАННЫЕ!$K877&amp;"be"&amp;ДАННЫЕ!$BI877&amp;"CD"&amp;IF(ДАННЫЕ!BF877&gt;500,4,IF(ДАННЫЕ!BF877&gt;350,3,IF(ДАННЫЕ!BF877&gt;200,2,IF(ДАННЫЕ!BF877&gt;0,1,0))))&amp;"g"&amp;B877&amp;"d"&amp;H877&amp;"l"&amp;ДАННЫЕ!AT877&amp;"a"&amp;ДАННЫЕ!$V877&amp;"v"&amp;R877&amp;"k"&amp;ДАННЫЕ!$U877&amp;"s"&amp;ДАННЫЕ!$Y877&amp;"t"&amp;ДАННЫЕ!$X877&amp;"b"&amp;IF(ДАННЫЕ!$Q877&gt;1,1,0)&amp;"PP"&amp;ДАННЫЕ!Z877&amp;"c"&amp;S877&amp;"x"&amp;IF(ДАННЫЕ!$BY877&gt;0,IF(YEAR(ДАННЫЕ!$F$1)=YEAR(ДАННЫЕ!$BY877),1,0),0)&amp;"n"&amp;IF(ДАННЫЕ!$BZ877&gt;0,IF(YEAR(ДАННЫЕ!$F$1)=YEAR(ДАННЫЕ!$BZ877),1,0),0)&amp;"u"&amp;D877&amp;"z"&amp;IF(ДАННЫЕ!$CL877&gt;0,IF(YEAR(ДАННЫЕ!$F$1)&gt;YEAR(ДАННЫЕ!$CL877),11,12),0)</f>
        <v>03mf0zpihbeCD0g0dlav0kstb0PPc0x0n0u0z0</v>
      </c>
      <c r="K877" s="28" t="str">
        <f ca="1">ДАННЫЕ!$I877&amp;"x"&amp;B877&amp;"w"&amp;IF(T877+ДАННЫЕ!AD877+ДАННЫЕ!AE877+ДАННЫЕ!AF877+ДАННЫЕ!AG877+ДАННЫЕ!AH877+ДАННЫЕ!$AL877+ДАННЫЕ!AI877+ДАННЫЕ!AJ877+ДАННЫЕ!AK877+ДАННЫЕ!AP877+ДАННЫЕ!AQ877+ДАННЫЕ!AR877+ДАННЫЕ!$AM877+ДАННЫЕ!$AN877+ДАННЫЕ!AS877+ДАННЫЕ!AT877&gt;0,1,0)&amp;IF(OR(T877=2,ДАННЫЕ!AD877=2,ДАННЫЕ!AE877=2,ДАННЫЕ!AF877=2,ДАННЫЕ!AG877=2,ДАННЫЕ!AH877=2,ДАННЫЕ!$AL877=2,ДАННЫЕ!AI877=2,ДАННЫЕ!AJ877=2,ДАННЫЕ!AK877=2,ДАННЫЕ!AP877=2,ДАННЫЕ!AQ877=2,ДАННЫЕ!AR877=2,ДАННЫЕ!$AM877=2,ДАННЫЕ!$AN877=2,ДАННЫЕ!AS877=2,ДАННЫЕ!AT877=2),2,0)&amp;"t"&amp;IF(T877&gt;0,"1"&amp;T877,"00")&amp;"f"&amp;IF(ДАННЫЕ!$AC877,"1"&amp;ДАННЫЕ!$AC877,"00")&amp;"b"&amp;IF(ДАННЫЕ!$AD877,"1"&amp;ДАННЫЕ!$AD877,"00")&amp;"g"&amp;IF(ДАННЫЕ!$AF877,"1"&amp;ДАННЫЕ!$AF877,"00")&amp;"c"&amp;IF(ДАННЫЕ!$AG877,"1"&amp;ДАННЫЕ!$AG877,"00")&amp;"i"&amp;IF(ДАННЫЕ!$AH877,"1"&amp;ДАННЫЕ!$AH877,"00")&amp;"r"&amp;IF(ДАННЫЕ!$AL877,"1"&amp;ДАННЫЕ!$AL877,"00")&amp;"m"&amp;IF(ДАННЫЕ!$AI877,"1"&amp;ДАННЫЕ!$AI877,"00")&amp;"hS"&amp;IF(ДАННЫЕ!$AJ877,"1"&amp;ДАННЫЕ!$AJ877,"00")&amp;"hZ"&amp;IF(ДАННЫЕ!$AK877,"1"&amp;ДАННЫЕ!$AK877,"00")&amp;"p"&amp;IF(ДАННЫЕ!$AP877,"1"&amp;ДАННЫЕ!$AP877,"00")&amp;"k"&amp;IF(ДАННЫЕ!$AQ877,"1"&amp;ДАННЫЕ!$AQ877,"00")&amp;"z"&amp;IF(ДАННЫЕ!$AR877,"1"&amp;ДАННЫЕ!$AR877,"00")&amp;"j"&amp;IF(ДАННЫЕ!$AM877,"1"&amp;ДАННЫЕ!$AM877,"00")&amp;"n"&amp;IF(ДАННЫЕ!$AN877,"1"&amp;ДАННЫЕ!$AN877,"00")&amp;"E"&amp;ДАННЫЕ!BI877&amp;"L"&amp;ДАННЫЕ!AO877&amp;"h"&amp;IF(ДАННЫЕ!$AU877&gt;0,1,0)&amp;"v"&amp;IF(ДАННЫЕ!$AW877&gt;0,1,0)&amp;"a"&amp;IF(ДАННЫЕ!$AS877,"1"&amp;ДАННЫЕ!$AS877,"00")&amp;"s"&amp;IF(ДАННЫЕ!$AT877,"1"&amp;ДАННЫЕ!$AT877,"00")&amp;"u"&amp;IF(ДАННЫЕ!$CJ877&gt;0,1,0)&amp;"y"&amp;B877&amp;"d"&amp;H877&amp;"e"&amp;F877&amp;G877</f>
        <v>x0w00t00f00b00g00c00i00r00m00hS00hZ00p00k00z00j00n00ELh0v0a00s00u0y0de</v>
      </c>
      <c r="L877" s="28" t="str">
        <f ca="1">ДАННЫЕ!$I877&amp;"VN"&amp;IF(ДАННЫЕ!AW877&gt;0,11,10)&amp;"CD"&amp;IF(ДАННЫЕ!BF877&gt;500,16,IF(ДАННЫЕ!BF877&gt;350,15,IF(ДАННЫЕ!BF877&gt;=200,14,IF(ДАННЫЕ!BF877&gt;=100,13,IF(ДАННЫЕ!BF877&gt;=50,12,IF(ДАННЫЕ!BF877&gt;0,11,10))))))&amp;"AR"&amp;IF(ДАННЫЕ!BX877&gt;0,1,0)&amp;"GD"&amp;B877&amp;"VV"&amp;IF(E877&gt;=5,IF(E877&lt;18,1,0),0)</f>
        <v>VN10CD10AR0GD0VV0</v>
      </c>
      <c r="M877" s="28" t="str">
        <f>ДАННЫЕ!$I877&amp;"b"&amp;ДАННЫЕ!$BI877&amp;"r"&amp;ДАННЫЕ!$BJ877&amp;"CD"&amp;IF(ДАННЫЕ!BF877&gt;0,IF(ДАННЫЕ!BF877&lt;200,1,IF(ДАННЫЕ!BF877&lt;350,2,3)),0)&amp;"h"&amp;IF(ДАННЫЕ!$BK877+ДАННЫЕ!$BL877+ДАННЫЕ!$BM877&gt;0,1,0)&amp;"x"&amp;ДАННЫЕ!$BK877&amp;"y"&amp;ДАННЫЕ!$BL877&amp;"z"&amp;ДАННЫЕ!$BM877&amp;"c"&amp;IF(ДАННЫЕ!$BK877+ДАННЫЕ!$BL877+ДАННЫЕ!$BM877=3,1,0)&amp;"a"&amp;IF(ДАННЫЕ!$BQ877+ДАННЫЕ!$BR877&gt;0,1,0)&amp;"d"&amp;ДАННЫЕ!$BQ877&amp;"v"&amp;ДАННЫЕ!$BR877&amp;"p"&amp;ДАННЫЕ!$BS877&amp;"n"&amp;ДАННЫЕ!$BU877&amp;"t"&amp;ДАННЫЕ!$BV877&amp;"o"&amp;ДАННЫЕ!$BT877&amp;"l"&amp;IF(ДАННЫЕ!$BN877&gt;0,1,0)&amp;ДАННЫЕ!$BN877&amp;"g"&amp;ДАННЫЕ!$BO877&amp;"s"&amp;ДАННЫЕ!$BP877&amp;"DZ"&amp;IF(ДАННЫЕ!B877-ДАННЫЕ!G877 &lt; 60,IF(ДАННЫЕ!B877-ДАННЫЕ!G877 &gt;= 0,1,0),0)&amp;"u"&amp;IF(ДАННЫЕ!$CJ877&gt;0,1,0)</f>
        <v>brCD0h0xyzc0a0dvpntol0gsDZ1u0</v>
      </c>
      <c r="N877" s="28" t="str">
        <f ca="1">ДАННЫЕ!$F877&amp;ДАННЫЕ!$I877&amp;"g"&amp;B877&amp;"cf"&amp;D877&amp;"a"&amp;IF(ДАННЫЕ!$BX877&gt;0,1,0)&amp;IF(ДАННЫЕ!$BF877&gt;500,1,IF(ДАННЫЕ!$BF877&gt;350,2,IF(ДАННЫЕ!$BF877&gt;=200,3,IF(ДАННЫЕ!$BF877&gt;=100,4,IF(ДАННЫЕ!$BF877&gt;=50,5,IF(ДАННЫЕ!$BF877&lt;50,6,0))))))&amp;"AR"&amp;IF(DATEDIF(ДАННЫЕ!$BX877,ДАННЫЕ!$F$1,"y")&gt;1,1,0)&amp;"VG"&amp;IF(ДАННЫЕ!$BH877="0",1,0)&amp;"o"&amp;IF(T877+ДАННЫЕ!$AF877+ДАННЫЕ!$AG877+ДАННЫЕ!$AH877+ДАННЫЕ!$AI877+ДАННЫЕ!$AJ877+ДАННЫЕ!$AP877+ДАННЫЕ!$AQ877+ДАННЫЕ!$AR877+ДАННЫЕ!$AU877+ДАННЫЕ!$AW877+ДАННЫЕ!$AS877+ДАННЫЕ!$AT877&gt;0,1,0)&amp;"x"&amp;ДАННЫЕ!$AG877&amp;"p"&amp;IF(ДАННЫЕ!$BY877&gt;0,1,0)&amp;"v"&amp;IF(ДАННЫЕ!$BZ877&gt;0,1,0)&amp;"n"&amp;ДАННЫЕ!$CA877&amp;"t"&amp;ДАННЫЕ!$AY877&amp;"k"&amp;ДАННЫЕ!$CB877&amp;"q"&amp;ДАННЫЕ!$CC877&amp;"w"&amp;ДАННЫЕ!$CD877&amp;"e"&amp;ДАННЫЕ!$CE877&amp;"m"&amp;ДАННЫЕ!$CF877&amp;"c"&amp;ДАННЫЕ!$CG877&amp;"z"&amp;ДАННЫЕ!$CH877&amp;"d"&amp;IF(H877=4,1,0)&amp;"s"&amp;IF(ДАННЫЕ!$J877=1,0,1)&amp;"u"&amp;IF(ДАННЫЕ!$CJ877&gt;0,1,0)</f>
        <v>g0cf0a06AR1VG0o0xp0v0ntkqwemczd0s1u0</v>
      </c>
      <c r="O877" s="28" t="str">
        <f>ДАННЫЕ!$I877&amp;"g"&amp;B877&amp;A877&amp;"f"&amp;P877&amp;"c"&amp;IF(ДАННЫЕ!$U877&gt;0,1,0)&amp;"s"&amp;IF(ДАННЫЕ!$Q877&gt;0,IF(YEAR(ДАННЫЕ!$F$1)=YEAR(ДАННЫЕ!$Q877),IF(MONTH(ДАННЫЕ!$F$1)=MONTH(ДАННЫЕ!$Q877),111,11),1),0)&amp;"i"&amp;IF(ДАННЫЕ!$R877+ДАННЫЕ!$S877+ДАННЫЕ!$T877=0,0,1)&amp;"h"&amp;IF(ДАННЫЕ!$P877&gt;0,1,0)&amp;"p"&amp;IF(ДАННЫЕ!$CI877&gt;0,IF(YEAR(ДАННЫЕ!$F$1)=YEAR(ДАННЫЕ!$CI877),IF(MONTH(ДАННЫЕ!$F$1)=MONTH(ДАННЫЕ!$CI877),111,11),1),0)&amp;"d"&amp;IF(ДАННЫЕ!$CJ877&gt;0,IF(YEAR(ДАННЫЕ!$F$1)=YEAR(ДАННЫЕ!$CJ877),IF(MONTH(ДАННЫЕ!$F$1)=MONTH(ДАННЫЕ!$CJ877),111,11),1),0)&amp;"o"&amp;IF(ДАННЫЕ!$CK877&gt;0,IF(MONTH(ДАННЫЕ!$F$1)=MONTH(ДАННЫЕ!$CK877),111,11),0)&amp;"v"&amp;IF(ДАННЫЕ!$BE877&gt;0,IF(MONTH(ДАННЫЕ!$F$1)=MONTH(ДАННЫЕ!$BE877),111,11),0)</f>
        <v>g00f0c0s0i0h0p0d0o0v0</v>
      </c>
      <c r="P877" s="15">
        <f t="shared" si="41"/>
        <v>0</v>
      </c>
      <c r="Q877" s="15">
        <f>IF(ДАННЫЕ!$F$1&gt;ДАННЫЕ!$N877,IF(YEAR(ДАННЫЕ!$F$1)=YEAR(ДАННЫЕ!M877),1,0),0)</f>
        <v>0</v>
      </c>
      <c r="R877" s="15">
        <f>IF(ДАННЫЕ!$F$1&gt;ДАННЫЕ!$N877,IF(YEAR(ДАННЫЕ!$F$1)=YEAR(ДАННЫЕ!N877),1,0),0)</f>
        <v>0</v>
      </c>
      <c r="S877" s="15">
        <f>IF(ДАННЫЕ!$AA877="2А",1,IF(ДАННЫЕ!$AA877="2Б",2,IF(ДАННЫЕ!$AA877="2В",3,IF(ДАННЫЕ!$AA877=3,4,IF(ДАННЫЕ!$AA877="4А",5,IF(ДАННЫЕ!$AA877="4Б",6,IF(ДАННЫЕ!$AA877="4В",7,IF(ДАННЫЕ!$AA877=5,8,0))))))))</f>
        <v>0</v>
      </c>
      <c r="T877" s="15">
        <f>IF(OR(ДАННЫЕ!$AC877=2,ДАННЫЕ!$AD877=2,ДАННЫЕ!$AE877=2),2,IF(OR(ДАННЫЕ!$AC877=1,ДАННЫЕ!$AD877=1,ДАННЫЕ!$AE877=1),1,0))</f>
        <v>0</v>
      </c>
    </row>
    <row r="878" spans="1:20" ht="15" customHeight="1" x14ac:dyDescent="0.2">
      <c r="A878" s="78">
        <f>IF(B878&gt;0,IF(MONTH(ДАННЫЕ!$F$1)=MONTH(ДАННЫЕ!$B878),1,0),0)</f>
        <v>0</v>
      </c>
      <c r="B878" s="14">
        <f>IF(ДАННЫЕ!$B878&gt;0,IF(YEAR(ДАННЫЕ!$F$1)=YEAR(ДАННЫЕ!$B878),1,0),0)</f>
        <v>0</v>
      </c>
      <c r="C878" s="14">
        <f>IF(ДАННЫЕ!$CM878&gt;0,IF(YEAR(ДАННЫЕ!$F$1)=YEAR(ДАННЫЕ!$CM878),1,0),0)</f>
        <v>0</v>
      </c>
      <c r="D878" s="14">
        <f>IF(ДАННЫЕ!$CJ878&gt;0,IF(ДАННЫЕ!$CL878&gt;ДАННЫЕ!$F$1,1,IF(ДАННЫЕ!$CL878&gt;0,0,1)),0)</f>
        <v>0</v>
      </c>
      <c r="E878" s="43" t="str">
        <f ca="1">IF(ДАННЫЕ!$F$1&gt;0,IF(ДАННЫЕ!$G878&gt;0,DATEDIF(ДАННЫЕ!$G878,ДАННЫЕ!$F$1,"y"),""),IF(ДАННЫЕ!$G878&gt;0,DATEDIF(ДАННЫЕ!$G878,TODAY(),"y"),""))</f>
        <v/>
      </c>
      <c r="F878" s="43" t="str">
        <f xml:space="preserve"> IF(ДАННЫЕ!$F878="М",IF(E878&gt;=18,IF(E878&lt;60,1,""),""),"")&amp;IF(ДАННЫЕ!$F878="Ж",IF(E878&gt;=18,IF(E878&lt;55,1,""),""),"")</f>
        <v/>
      </c>
      <c r="G878" s="43" t="str">
        <f xml:space="preserve"> IF(ДАННЫЕ!$F878="М",IF(E878&gt;=60,2,""),"")&amp;IF(ДАННЫЕ!$F878="Ж",IF(E878&gt;=55,2,""),"")</f>
        <v/>
      </c>
      <c r="H878" s="43" t="str">
        <f t="shared" ca="1" si="39"/>
        <v/>
      </c>
      <c r="I878" s="43" t="str">
        <f t="shared" ca="1" si="40"/>
        <v>03</v>
      </c>
      <c r="J878" s="28" t="str">
        <f ca="1">ДАННЫЕ!$F878&amp;H878&amp;I878&amp;ДАННЫЕ!$I878&amp;"m"&amp;IF(ДАННЫЕ!$I878&gt;0,IF(ДАННЫЕ!$J878&gt;0,0,1),"")&amp;"f"&amp;IF(ДАННЫЕ!$R878&gt;0,IF(YEAR(ДАННЫЕ!$F$1)=YEAR(ДАННЫЕ!$R878),1,0),0)&amp;"z"&amp;ДАННЫЕ!$R878&amp;"p"&amp;ДАННЫЕ!$S878&amp;"i"&amp;ДАННЫЕ!$T878&amp;"h"&amp;ДАННЫЕ!$K878&amp;"be"&amp;ДАННЫЕ!$BI878&amp;"CD"&amp;IF(ДАННЫЕ!BF878&gt;500,4,IF(ДАННЫЕ!BF878&gt;350,3,IF(ДАННЫЕ!BF878&gt;200,2,IF(ДАННЫЕ!BF878&gt;0,1,0))))&amp;"g"&amp;B878&amp;"d"&amp;H878&amp;"l"&amp;ДАННЫЕ!AT878&amp;"a"&amp;ДАННЫЕ!$V878&amp;"v"&amp;R878&amp;"k"&amp;ДАННЫЕ!$U878&amp;"s"&amp;ДАННЫЕ!$Y878&amp;"t"&amp;ДАННЫЕ!$X878&amp;"b"&amp;IF(ДАННЫЕ!$Q878&gt;1,1,0)&amp;"PP"&amp;ДАННЫЕ!Z878&amp;"c"&amp;S878&amp;"x"&amp;IF(ДАННЫЕ!$BY878&gt;0,IF(YEAR(ДАННЫЕ!$F$1)=YEAR(ДАННЫЕ!$BY878),1,0),0)&amp;"n"&amp;IF(ДАННЫЕ!$BZ878&gt;0,IF(YEAR(ДАННЫЕ!$F$1)=YEAR(ДАННЫЕ!$BZ878),1,0),0)&amp;"u"&amp;D878&amp;"z"&amp;IF(ДАННЫЕ!$CL878&gt;0,IF(YEAR(ДАННЫЕ!$F$1)&gt;YEAR(ДАННЫЕ!$CL878),11,12),0)</f>
        <v>03mf0zpihbeCD0g0dlav0kstb0PPc0x0n0u0z0</v>
      </c>
      <c r="K878" s="28" t="str">
        <f ca="1">ДАННЫЕ!$I878&amp;"x"&amp;B878&amp;"w"&amp;IF(T878+ДАННЫЕ!AD878+ДАННЫЕ!AE878+ДАННЫЕ!AF878+ДАННЫЕ!AG878+ДАННЫЕ!AH878+ДАННЫЕ!$AL878+ДАННЫЕ!AI878+ДАННЫЕ!AJ878+ДАННЫЕ!AK878+ДАННЫЕ!AP878+ДАННЫЕ!AQ878+ДАННЫЕ!AR878+ДАННЫЕ!$AM878+ДАННЫЕ!$AN878+ДАННЫЕ!AS878+ДАННЫЕ!AT878&gt;0,1,0)&amp;IF(OR(T878=2,ДАННЫЕ!AD878=2,ДАННЫЕ!AE878=2,ДАННЫЕ!AF878=2,ДАННЫЕ!AG878=2,ДАННЫЕ!AH878=2,ДАННЫЕ!$AL878=2,ДАННЫЕ!AI878=2,ДАННЫЕ!AJ878=2,ДАННЫЕ!AK878=2,ДАННЫЕ!AP878=2,ДАННЫЕ!AQ878=2,ДАННЫЕ!AR878=2,ДАННЫЕ!$AM878=2,ДАННЫЕ!$AN878=2,ДАННЫЕ!AS878=2,ДАННЫЕ!AT878=2),2,0)&amp;"t"&amp;IF(T878&gt;0,"1"&amp;T878,"00")&amp;"f"&amp;IF(ДАННЫЕ!$AC878,"1"&amp;ДАННЫЕ!$AC878,"00")&amp;"b"&amp;IF(ДАННЫЕ!$AD878,"1"&amp;ДАННЫЕ!$AD878,"00")&amp;"g"&amp;IF(ДАННЫЕ!$AF878,"1"&amp;ДАННЫЕ!$AF878,"00")&amp;"c"&amp;IF(ДАННЫЕ!$AG878,"1"&amp;ДАННЫЕ!$AG878,"00")&amp;"i"&amp;IF(ДАННЫЕ!$AH878,"1"&amp;ДАННЫЕ!$AH878,"00")&amp;"r"&amp;IF(ДАННЫЕ!$AL878,"1"&amp;ДАННЫЕ!$AL878,"00")&amp;"m"&amp;IF(ДАННЫЕ!$AI878,"1"&amp;ДАННЫЕ!$AI878,"00")&amp;"hS"&amp;IF(ДАННЫЕ!$AJ878,"1"&amp;ДАННЫЕ!$AJ878,"00")&amp;"hZ"&amp;IF(ДАННЫЕ!$AK878,"1"&amp;ДАННЫЕ!$AK878,"00")&amp;"p"&amp;IF(ДАННЫЕ!$AP878,"1"&amp;ДАННЫЕ!$AP878,"00")&amp;"k"&amp;IF(ДАННЫЕ!$AQ878,"1"&amp;ДАННЫЕ!$AQ878,"00")&amp;"z"&amp;IF(ДАННЫЕ!$AR878,"1"&amp;ДАННЫЕ!$AR878,"00")&amp;"j"&amp;IF(ДАННЫЕ!$AM878,"1"&amp;ДАННЫЕ!$AM878,"00")&amp;"n"&amp;IF(ДАННЫЕ!$AN878,"1"&amp;ДАННЫЕ!$AN878,"00")&amp;"E"&amp;ДАННЫЕ!BI878&amp;"L"&amp;ДАННЫЕ!AO878&amp;"h"&amp;IF(ДАННЫЕ!$AU878&gt;0,1,0)&amp;"v"&amp;IF(ДАННЫЕ!$AW878&gt;0,1,0)&amp;"a"&amp;IF(ДАННЫЕ!$AS878,"1"&amp;ДАННЫЕ!$AS878,"00")&amp;"s"&amp;IF(ДАННЫЕ!$AT878,"1"&amp;ДАННЫЕ!$AT878,"00")&amp;"u"&amp;IF(ДАННЫЕ!$CJ878&gt;0,1,0)&amp;"y"&amp;B878&amp;"d"&amp;H878&amp;"e"&amp;F878&amp;G878</f>
        <v>x0w00t00f00b00g00c00i00r00m00hS00hZ00p00k00z00j00n00ELh0v0a00s00u0y0de</v>
      </c>
      <c r="L878" s="28" t="str">
        <f ca="1">ДАННЫЕ!$I878&amp;"VN"&amp;IF(ДАННЫЕ!AW878&gt;0,11,10)&amp;"CD"&amp;IF(ДАННЫЕ!BF878&gt;500,16,IF(ДАННЫЕ!BF878&gt;350,15,IF(ДАННЫЕ!BF878&gt;=200,14,IF(ДАННЫЕ!BF878&gt;=100,13,IF(ДАННЫЕ!BF878&gt;=50,12,IF(ДАННЫЕ!BF878&gt;0,11,10))))))&amp;"AR"&amp;IF(ДАННЫЕ!BX878&gt;0,1,0)&amp;"GD"&amp;B878&amp;"VV"&amp;IF(E878&gt;=5,IF(E878&lt;18,1,0),0)</f>
        <v>VN10CD10AR0GD0VV0</v>
      </c>
      <c r="M878" s="28" t="str">
        <f>ДАННЫЕ!$I878&amp;"b"&amp;ДАННЫЕ!$BI878&amp;"r"&amp;ДАННЫЕ!$BJ878&amp;"CD"&amp;IF(ДАННЫЕ!BF878&gt;0,IF(ДАННЫЕ!BF878&lt;200,1,IF(ДАННЫЕ!BF878&lt;350,2,3)),0)&amp;"h"&amp;IF(ДАННЫЕ!$BK878+ДАННЫЕ!$BL878+ДАННЫЕ!$BM878&gt;0,1,0)&amp;"x"&amp;ДАННЫЕ!$BK878&amp;"y"&amp;ДАННЫЕ!$BL878&amp;"z"&amp;ДАННЫЕ!$BM878&amp;"c"&amp;IF(ДАННЫЕ!$BK878+ДАННЫЕ!$BL878+ДАННЫЕ!$BM878=3,1,0)&amp;"a"&amp;IF(ДАННЫЕ!$BQ878+ДАННЫЕ!$BR878&gt;0,1,0)&amp;"d"&amp;ДАННЫЕ!$BQ878&amp;"v"&amp;ДАННЫЕ!$BR878&amp;"p"&amp;ДАННЫЕ!$BS878&amp;"n"&amp;ДАННЫЕ!$BU878&amp;"t"&amp;ДАННЫЕ!$BV878&amp;"o"&amp;ДАННЫЕ!$BT878&amp;"l"&amp;IF(ДАННЫЕ!$BN878&gt;0,1,0)&amp;ДАННЫЕ!$BN878&amp;"g"&amp;ДАННЫЕ!$BO878&amp;"s"&amp;ДАННЫЕ!$BP878&amp;"DZ"&amp;IF(ДАННЫЕ!B878-ДАННЫЕ!G878 &lt; 60,IF(ДАННЫЕ!B878-ДАННЫЕ!G878 &gt;= 0,1,0),0)&amp;"u"&amp;IF(ДАННЫЕ!$CJ878&gt;0,1,0)</f>
        <v>brCD0h0xyzc0a0dvpntol0gsDZ1u0</v>
      </c>
      <c r="N878" s="28" t="str">
        <f ca="1">ДАННЫЕ!$F878&amp;ДАННЫЕ!$I878&amp;"g"&amp;B878&amp;"cf"&amp;D878&amp;"a"&amp;IF(ДАННЫЕ!$BX878&gt;0,1,0)&amp;IF(ДАННЫЕ!$BF878&gt;500,1,IF(ДАННЫЕ!$BF878&gt;350,2,IF(ДАННЫЕ!$BF878&gt;=200,3,IF(ДАННЫЕ!$BF878&gt;=100,4,IF(ДАННЫЕ!$BF878&gt;=50,5,IF(ДАННЫЕ!$BF878&lt;50,6,0))))))&amp;"AR"&amp;IF(DATEDIF(ДАННЫЕ!$BX878,ДАННЫЕ!$F$1,"y")&gt;1,1,0)&amp;"VG"&amp;IF(ДАННЫЕ!$BH878="0",1,0)&amp;"o"&amp;IF(T878+ДАННЫЕ!$AF878+ДАННЫЕ!$AG878+ДАННЫЕ!$AH878+ДАННЫЕ!$AI878+ДАННЫЕ!$AJ878+ДАННЫЕ!$AP878+ДАННЫЕ!$AQ878+ДАННЫЕ!$AR878+ДАННЫЕ!$AU878+ДАННЫЕ!$AW878+ДАННЫЕ!$AS878+ДАННЫЕ!$AT878&gt;0,1,0)&amp;"x"&amp;ДАННЫЕ!$AG878&amp;"p"&amp;IF(ДАННЫЕ!$BY878&gt;0,1,0)&amp;"v"&amp;IF(ДАННЫЕ!$BZ878&gt;0,1,0)&amp;"n"&amp;ДАННЫЕ!$CA878&amp;"t"&amp;ДАННЫЕ!$AY878&amp;"k"&amp;ДАННЫЕ!$CB878&amp;"q"&amp;ДАННЫЕ!$CC878&amp;"w"&amp;ДАННЫЕ!$CD878&amp;"e"&amp;ДАННЫЕ!$CE878&amp;"m"&amp;ДАННЫЕ!$CF878&amp;"c"&amp;ДАННЫЕ!$CG878&amp;"z"&amp;ДАННЫЕ!$CH878&amp;"d"&amp;IF(H878=4,1,0)&amp;"s"&amp;IF(ДАННЫЕ!$J878=1,0,1)&amp;"u"&amp;IF(ДАННЫЕ!$CJ878&gt;0,1,0)</f>
        <v>g0cf0a06AR1VG0o0xp0v0ntkqwemczd0s1u0</v>
      </c>
      <c r="O878" s="28" t="str">
        <f>ДАННЫЕ!$I878&amp;"g"&amp;B878&amp;A878&amp;"f"&amp;P878&amp;"c"&amp;IF(ДАННЫЕ!$U878&gt;0,1,0)&amp;"s"&amp;IF(ДАННЫЕ!$Q878&gt;0,IF(YEAR(ДАННЫЕ!$F$1)=YEAR(ДАННЫЕ!$Q878),IF(MONTH(ДАННЫЕ!$F$1)=MONTH(ДАННЫЕ!$Q878),111,11),1),0)&amp;"i"&amp;IF(ДАННЫЕ!$R878+ДАННЫЕ!$S878+ДАННЫЕ!$T878=0,0,1)&amp;"h"&amp;IF(ДАННЫЕ!$P878&gt;0,1,0)&amp;"p"&amp;IF(ДАННЫЕ!$CI878&gt;0,IF(YEAR(ДАННЫЕ!$F$1)=YEAR(ДАННЫЕ!$CI878),IF(MONTH(ДАННЫЕ!$F$1)=MONTH(ДАННЫЕ!$CI878),111,11),1),0)&amp;"d"&amp;IF(ДАННЫЕ!$CJ878&gt;0,IF(YEAR(ДАННЫЕ!$F$1)=YEAR(ДАННЫЕ!$CJ878),IF(MONTH(ДАННЫЕ!$F$1)=MONTH(ДАННЫЕ!$CJ878),111,11),1),0)&amp;"o"&amp;IF(ДАННЫЕ!$CK878&gt;0,IF(MONTH(ДАННЫЕ!$F$1)=MONTH(ДАННЫЕ!$CK878),111,11),0)&amp;"v"&amp;IF(ДАННЫЕ!$BE878&gt;0,IF(MONTH(ДАННЫЕ!$F$1)=MONTH(ДАННЫЕ!$BE878),111,11),0)</f>
        <v>g00f0c0s0i0h0p0d0o0v0</v>
      </c>
      <c r="P878" s="15">
        <f t="shared" si="41"/>
        <v>0</v>
      </c>
      <c r="Q878" s="15">
        <f>IF(ДАННЫЕ!$F$1&gt;ДАННЫЕ!$N878,IF(YEAR(ДАННЫЕ!$F$1)=YEAR(ДАННЫЕ!M878),1,0),0)</f>
        <v>0</v>
      </c>
      <c r="R878" s="15">
        <f>IF(ДАННЫЕ!$F$1&gt;ДАННЫЕ!$N878,IF(YEAR(ДАННЫЕ!$F$1)=YEAR(ДАННЫЕ!N878),1,0),0)</f>
        <v>0</v>
      </c>
      <c r="S878" s="15">
        <f>IF(ДАННЫЕ!$AA878="2А",1,IF(ДАННЫЕ!$AA878="2Б",2,IF(ДАННЫЕ!$AA878="2В",3,IF(ДАННЫЕ!$AA878=3,4,IF(ДАННЫЕ!$AA878="4А",5,IF(ДАННЫЕ!$AA878="4Б",6,IF(ДАННЫЕ!$AA878="4В",7,IF(ДАННЫЕ!$AA878=5,8,0))))))))</f>
        <v>0</v>
      </c>
      <c r="T878" s="15">
        <f>IF(OR(ДАННЫЕ!$AC878=2,ДАННЫЕ!$AD878=2,ДАННЫЕ!$AE878=2),2,IF(OR(ДАННЫЕ!$AC878=1,ДАННЫЕ!$AD878=1,ДАННЫЕ!$AE878=1),1,0))</f>
        <v>0</v>
      </c>
    </row>
    <row r="879" spans="1:20" ht="15" customHeight="1" x14ac:dyDescent="0.2">
      <c r="A879" s="78">
        <f>IF(B879&gt;0,IF(MONTH(ДАННЫЕ!$F$1)=MONTH(ДАННЫЕ!$B879),1,0),0)</f>
        <v>0</v>
      </c>
      <c r="B879" s="14">
        <f>IF(ДАННЫЕ!$B879&gt;0,IF(YEAR(ДАННЫЕ!$F$1)=YEAR(ДАННЫЕ!$B879),1,0),0)</f>
        <v>0</v>
      </c>
      <c r="C879" s="14">
        <f>IF(ДАННЫЕ!$CM879&gt;0,IF(YEAR(ДАННЫЕ!$F$1)=YEAR(ДАННЫЕ!$CM879),1,0),0)</f>
        <v>0</v>
      </c>
      <c r="D879" s="14">
        <f>IF(ДАННЫЕ!$CJ879&gt;0,IF(ДАННЫЕ!$CL879&gt;ДАННЫЕ!$F$1,1,IF(ДАННЫЕ!$CL879&gt;0,0,1)),0)</f>
        <v>0</v>
      </c>
      <c r="E879" s="43" t="str">
        <f ca="1">IF(ДАННЫЕ!$F$1&gt;0,IF(ДАННЫЕ!$G879&gt;0,DATEDIF(ДАННЫЕ!$G879,ДАННЫЕ!$F$1,"y"),""),IF(ДАННЫЕ!$G879&gt;0,DATEDIF(ДАННЫЕ!$G879,TODAY(),"y"),""))</f>
        <v/>
      </c>
      <c r="F879" s="43" t="str">
        <f xml:space="preserve"> IF(ДАННЫЕ!$F879="М",IF(E879&gt;=18,IF(E879&lt;60,1,""),""),"")&amp;IF(ДАННЫЕ!$F879="Ж",IF(E879&gt;=18,IF(E879&lt;55,1,""),""),"")</f>
        <v/>
      </c>
      <c r="G879" s="43" t="str">
        <f xml:space="preserve"> IF(ДАННЫЕ!$F879="М",IF(E879&gt;=60,2,""),"")&amp;IF(ДАННЫЕ!$F879="Ж",IF(E879&gt;=55,2,""),"")</f>
        <v/>
      </c>
      <c r="H879" s="43" t="str">
        <f t="shared" ca="1" si="39"/>
        <v/>
      </c>
      <c r="I879" s="43" t="str">
        <f t="shared" ca="1" si="40"/>
        <v>03</v>
      </c>
      <c r="J879" s="28" t="str">
        <f ca="1">ДАННЫЕ!$F879&amp;H879&amp;I879&amp;ДАННЫЕ!$I879&amp;"m"&amp;IF(ДАННЫЕ!$I879&gt;0,IF(ДАННЫЕ!$J879&gt;0,0,1),"")&amp;"f"&amp;IF(ДАННЫЕ!$R879&gt;0,IF(YEAR(ДАННЫЕ!$F$1)=YEAR(ДАННЫЕ!$R879),1,0),0)&amp;"z"&amp;ДАННЫЕ!$R879&amp;"p"&amp;ДАННЫЕ!$S879&amp;"i"&amp;ДАННЫЕ!$T879&amp;"h"&amp;ДАННЫЕ!$K879&amp;"be"&amp;ДАННЫЕ!$BI879&amp;"CD"&amp;IF(ДАННЫЕ!BF879&gt;500,4,IF(ДАННЫЕ!BF879&gt;350,3,IF(ДАННЫЕ!BF879&gt;200,2,IF(ДАННЫЕ!BF879&gt;0,1,0))))&amp;"g"&amp;B879&amp;"d"&amp;H879&amp;"l"&amp;ДАННЫЕ!AT879&amp;"a"&amp;ДАННЫЕ!$V879&amp;"v"&amp;R879&amp;"k"&amp;ДАННЫЕ!$U879&amp;"s"&amp;ДАННЫЕ!$Y879&amp;"t"&amp;ДАННЫЕ!$X879&amp;"b"&amp;IF(ДАННЫЕ!$Q879&gt;1,1,0)&amp;"PP"&amp;ДАННЫЕ!Z879&amp;"c"&amp;S879&amp;"x"&amp;IF(ДАННЫЕ!$BY879&gt;0,IF(YEAR(ДАННЫЕ!$F$1)=YEAR(ДАННЫЕ!$BY879),1,0),0)&amp;"n"&amp;IF(ДАННЫЕ!$BZ879&gt;0,IF(YEAR(ДАННЫЕ!$F$1)=YEAR(ДАННЫЕ!$BZ879),1,0),0)&amp;"u"&amp;D879&amp;"z"&amp;IF(ДАННЫЕ!$CL879&gt;0,IF(YEAR(ДАННЫЕ!$F$1)&gt;YEAR(ДАННЫЕ!$CL879),11,12),0)</f>
        <v>03mf0zpihbeCD0g0dlav0kstb0PPc0x0n0u0z0</v>
      </c>
      <c r="K879" s="28" t="str">
        <f ca="1">ДАННЫЕ!$I879&amp;"x"&amp;B879&amp;"w"&amp;IF(T879+ДАННЫЕ!AD879+ДАННЫЕ!AE879+ДАННЫЕ!AF879+ДАННЫЕ!AG879+ДАННЫЕ!AH879+ДАННЫЕ!$AL879+ДАННЫЕ!AI879+ДАННЫЕ!AJ879+ДАННЫЕ!AK879+ДАННЫЕ!AP879+ДАННЫЕ!AQ879+ДАННЫЕ!AR879+ДАННЫЕ!$AM879+ДАННЫЕ!$AN879+ДАННЫЕ!AS879+ДАННЫЕ!AT879&gt;0,1,0)&amp;IF(OR(T879=2,ДАННЫЕ!AD879=2,ДАННЫЕ!AE879=2,ДАННЫЕ!AF879=2,ДАННЫЕ!AG879=2,ДАННЫЕ!AH879=2,ДАННЫЕ!$AL879=2,ДАННЫЕ!AI879=2,ДАННЫЕ!AJ879=2,ДАННЫЕ!AK879=2,ДАННЫЕ!AP879=2,ДАННЫЕ!AQ879=2,ДАННЫЕ!AR879=2,ДАННЫЕ!$AM879=2,ДАННЫЕ!$AN879=2,ДАННЫЕ!AS879=2,ДАННЫЕ!AT879=2),2,0)&amp;"t"&amp;IF(T879&gt;0,"1"&amp;T879,"00")&amp;"f"&amp;IF(ДАННЫЕ!$AC879,"1"&amp;ДАННЫЕ!$AC879,"00")&amp;"b"&amp;IF(ДАННЫЕ!$AD879,"1"&amp;ДАННЫЕ!$AD879,"00")&amp;"g"&amp;IF(ДАННЫЕ!$AF879,"1"&amp;ДАННЫЕ!$AF879,"00")&amp;"c"&amp;IF(ДАННЫЕ!$AG879,"1"&amp;ДАННЫЕ!$AG879,"00")&amp;"i"&amp;IF(ДАННЫЕ!$AH879,"1"&amp;ДАННЫЕ!$AH879,"00")&amp;"r"&amp;IF(ДАННЫЕ!$AL879,"1"&amp;ДАННЫЕ!$AL879,"00")&amp;"m"&amp;IF(ДАННЫЕ!$AI879,"1"&amp;ДАННЫЕ!$AI879,"00")&amp;"hS"&amp;IF(ДАННЫЕ!$AJ879,"1"&amp;ДАННЫЕ!$AJ879,"00")&amp;"hZ"&amp;IF(ДАННЫЕ!$AK879,"1"&amp;ДАННЫЕ!$AK879,"00")&amp;"p"&amp;IF(ДАННЫЕ!$AP879,"1"&amp;ДАННЫЕ!$AP879,"00")&amp;"k"&amp;IF(ДАННЫЕ!$AQ879,"1"&amp;ДАННЫЕ!$AQ879,"00")&amp;"z"&amp;IF(ДАННЫЕ!$AR879,"1"&amp;ДАННЫЕ!$AR879,"00")&amp;"j"&amp;IF(ДАННЫЕ!$AM879,"1"&amp;ДАННЫЕ!$AM879,"00")&amp;"n"&amp;IF(ДАННЫЕ!$AN879,"1"&amp;ДАННЫЕ!$AN879,"00")&amp;"E"&amp;ДАННЫЕ!BI879&amp;"L"&amp;ДАННЫЕ!AO879&amp;"h"&amp;IF(ДАННЫЕ!$AU879&gt;0,1,0)&amp;"v"&amp;IF(ДАННЫЕ!$AW879&gt;0,1,0)&amp;"a"&amp;IF(ДАННЫЕ!$AS879,"1"&amp;ДАННЫЕ!$AS879,"00")&amp;"s"&amp;IF(ДАННЫЕ!$AT879,"1"&amp;ДАННЫЕ!$AT879,"00")&amp;"u"&amp;IF(ДАННЫЕ!$CJ879&gt;0,1,0)&amp;"y"&amp;B879&amp;"d"&amp;H879&amp;"e"&amp;F879&amp;G879</f>
        <v>x0w00t00f00b00g00c00i00r00m00hS00hZ00p00k00z00j00n00ELh0v0a00s00u0y0de</v>
      </c>
      <c r="L879" s="28" t="str">
        <f ca="1">ДАННЫЕ!$I879&amp;"VN"&amp;IF(ДАННЫЕ!AW879&gt;0,11,10)&amp;"CD"&amp;IF(ДАННЫЕ!BF879&gt;500,16,IF(ДАННЫЕ!BF879&gt;350,15,IF(ДАННЫЕ!BF879&gt;=200,14,IF(ДАННЫЕ!BF879&gt;=100,13,IF(ДАННЫЕ!BF879&gt;=50,12,IF(ДАННЫЕ!BF879&gt;0,11,10))))))&amp;"AR"&amp;IF(ДАННЫЕ!BX879&gt;0,1,0)&amp;"GD"&amp;B879&amp;"VV"&amp;IF(E879&gt;=5,IF(E879&lt;18,1,0),0)</f>
        <v>VN10CD10AR0GD0VV0</v>
      </c>
      <c r="M879" s="28" t="str">
        <f>ДАННЫЕ!$I879&amp;"b"&amp;ДАННЫЕ!$BI879&amp;"r"&amp;ДАННЫЕ!$BJ879&amp;"CD"&amp;IF(ДАННЫЕ!BF879&gt;0,IF(ДАННЫЕ!BF879&lt;200,1,IF(ДАННЫЕ!BF879&lt;350,2,3)),0)&amp;"h"&amp;IF(ДАННЫЕ!$BK879+ДАННЫЕ!$BL879+ДАННЫЕ!$BM879&gt;0,1,0)&amp;"x"&amp;ДАННЫЕ!$BK879&amp;"y"&amp;ДАННЫЕ!$BL879&amp;"z"&amp;ДАННЫЕ!$BM879&amp;"c"&amp;IF(ДАННЫЕ!$BK879+ДАННЫЕ!$BL879+ДАННЫЕ!$BM879=3,1,0)&amp;"a"&amp;IF(ДАННЫЕ!$BQ879+ДАННЫЕ!$BR879&gt;0,1,0)&amp;"d"&amp;ДАННЫЕ!$BQ879&amp;"v"&amp;ДАННЫЕ!$BR879&amp;"p"&amp;ДАННЫЕ!$BS879&amp;"n"&amp;ДАННЫЕ!$BU879&amp;"t"&amp;ДАННЫЕ!$BV879&amp;"o"&amp;ДАННЫЕ!$BT879&amp;"l"&amp;IF(ДАННЫЕ!$BN879&gt;0,1,0)&amp;ДАННЫЕ!$BN879&amp;"g"&amp;ДАННЫЕ!$BO879&amp;"s"&amp;ДАННЫЕ!$BP879&amp;"DZ"&amp;IF(ДАННЫЕ!B879-ДАННЫЕ!G879 &lt; 60,IF(ДАННЫЕ!B879-ДАННЫЕ!G879 &gt;= 0,1,0),0)&amp;"u"&amp;IF(ДАННЫЕ!$CJ879&gt;0,1,0)</f>
        <v>brCD0h0xyzc0a0dvpntol0gsDZ1u0</v>
      </c>
      <c r="N879" s="28" t="str">
        <f ca="1">ДАННЫЕ!$F879&amp;ДАННЫЕ!$I879&amp;"g"&amp;B879&amp;"cf"&amp;D879&amp;"a"&amp;IF(ДАННЫЕ!$BX879&gt;0,1,0)&amp;IF(ДАННЫЕ!$BF879&gt;500,1,IF(ДАННЫЕ!$BF879&gt;350,2,IF(ДАННЫЕ!$BF879&gt;=200,3,IF(ДАННЫЕ!$BF879&gt;=100,4,IF(ДАННЫЕ!$BF879&gt;=50,5,IF(ДАННЫЕ!$BF879&lt;50,6,0))))))&amp;"AR"&amp;IF(DATEDIF(ДАННЫЕ!$BX879,ДАННЫЕ!$F$1,"y")&gt;1,1,0)&amp;"VG"&amp;IF(ДАННЫЕ!$BH879="0",1,0)&amp;"o"&amp;IF(T879+ДАННЫЕ!$AF879+ДАННЫЕ!$AG879+ДАННЫЕ!$AH879+ДАННЫЕ!$AI879+ДАННЫЕ!$AJ879+ДАННЫЕ!$AP879+ДАННЫЕ!$AQ879+ДАННЫЕ!$AR879+ДАННЫЕ!$AU879+ДАННЫЕ!$AW879+ДАННЫЕ!$AS879+ДАННЫЕ!$AT879&gt;0,1,0)&amp;"x"&amp;ДАННЫЕ!$AG879&amp;"p"&amp;IF(ДАННЫЕ!$BY879&gt;0,1,0)&amp;"v"&amp;IF(ДАННЫЕ!$BZ879&gt;0,1,0)&amp;"n"&amp;ДАННЫЕ!$CA879&amp;"t"&amp;ДАННЫЕ!$AY879&amp;"k"&amp;ДАННЫЕ!$CB879&amp;"q"&amp;ДАННЫЕ!$CC879&amp;"w"&amp;ДАННЫЕ!$CD879&amp;"e"&amp;ДАННЫЕ!$CE879&amp;"m"&amp;ДАННЫЕ!$CF879&amp;"c"&amp;ДАННЫЕ!$CG879&amp;"z"&amp;ДАННЫЕ!$CH879&amp;"d"&amp;IF(H879=4,1,0)&amp;"s"&amp;IF(ДАННЫЕ!$J879=1,0,1)&amp;"u"&amp;IF(ДАННЫЕ!$CJ879&gt;0,1,0)</f>
        <v>g0cf0a06AR1VG0o0xp0v0ntkqwemczd0s1u0</v>
      </c>
      <c r="O879" s="28" t="str">
        <f>ДАННЫЕ!$I879&amp;"g"&amp;B879&amp;A879&amp;"f"&amp;P879&amp;"c"&amp;IF(ДАННЫЕ!$U879&gt;0,1,0)&amp;"s"&amp;IF(ДАННЫЕ!$Q879&gt;0,IF(YEAR(ДАННЫЕ!$F$1)=YEAR(ДАННЫЕ!$Q879),IF(MONTH(ДАННЫЕ!$F$1)=MONTH(ДАННЫЕ!$Q879),111,11),1),0)&amp;"i"&amp;IF(ДАННЫЕ!$R879+ДАННЫЕ!$S879+ДАННЫЕ!$T879=0,0,1)&amp;"h"&amp;IF(ДАННЫЕ!$P879&gt;0,1,0)&amp;"p"&amp;IF(ДАННЫЕ!$CI879&gt;0,IF(YEAR(ДАННЫЕ!$F$1)=YEAR(ДАННЫЕ!$CI879),IF(MONTH(ДАННЫЕ!$F$1)=MONTH(ДАННЫЕ!$CI879),111,11),1),0)&amp;"d"&amp;IF(ДАННЫЕ!$CJ879&gt;0,IF(YEAR(ДАННЫЕ!$F$1)=YEAR(ДАННЫЕ!$CJ879),IF(MONTH(ДАННЫЕ!$F$1)=MONTH(ДАННЫЕ!$CJ879),111,11),1),0)&amp;"o"&amp;IF(ДАННЫЕ!$CK879&gt;0,IF(MONTH(ДАННЫЕ!$F$1)=MONTH(ДАННЫЕ!$CK879),111,11),0)&amp;"v"&amp;IF(ДАННЫЕ!$BE879&gt;0,IF(MONTH(ДАННЫЕ!$F$1)=MONTH(ДАННЫЕ!$BE879),111,11),0)</f>
        <v>g00f0c0s0i0h0p0d0o0v0</v>
      </c>
      <c r="P879" s="15">
        <f t="shared" si="41"/>
        <v>0</v>
      </c>
      <c r="Q879" s="15">
        <f>IF(ДАННЫЕ!$F$1&gt;ДАННЫЕ!$N879,IF(YEAR(ДАННЫЕ!$F$1)=YEAR(ДАННЫЕ!M879),1,0),0)</f>
        <v>0</v>
      </c>
      <c r="R879" s="15">
        <f>IF(ДАННЫЕ!$F$1&gt;ДАННЫЕ!$N879,IF(YEAR(ДАННЫЕ!$F$1)=YEAR(ДАННЫЕ!N879),1,0),0)</f>
        <v>0</v>
      </c>
      <c r="S879" s="15">
        <f>IF(ДАННЫЕ!$AA879="2А",1,IF(ДАННЫЕ!$AA879="2Б",2,IF(ДАННЫЕ!$AA879="2В",3,IF(ДАННЫЕ!$AA879=3,4,IF(ДАННЫЕ!$AA879="4А",5,IF(ДАННЫЕ!$AA879="4Б",6,IF(ДАННЫЕ!$AA879="4В",7,IF(ДАННЫЕ!$AA879=5,8,0))))))))</f>
        <v>0</v>
      </c>
      <c r="T879" s="15">
        <f>IF(OR(ДАННЫЕ!$AC879=2,ДАННЫЕ!$AD879=2,ДАННЫЕ!$AE879=2),2,IF(OR(ДАННЫЕ!$AC879=1,ДАННЫЕ!$AD879=1,ДАННЫЕ!$AE879=1),1,0))</f>
        <v>0</v>
      </c>
    </row>
    <row r="880" spans="1:20" ht="15" customHeight="1" x14ac:dyDescent="0.2">
      <c r="A880" s="78">
        <f>IF(B880&gt;0,IF(MONTH(ДАННЫЕ!$F$1)=MONTH(ДАННЫЕ!$B880),1,0),0)</f>
        <v>0</v>
      </c>
      <c r="B880" s="14">
        <f>IF(ДАННЫЕ!$B880&gt;0,IF(YEAR(ДАННЫЕ!$F$1)=YEAR(ДАННЫЕ!$B880),1,0),0)</f>
        <v>0</v>
      </c>
      <c r="C880" s="14">
        <f>IF(ДАННЫЕ!$CM880&gt;0,IF(YEAR(ДАННЫЕ!$F$1)=YEAR(ДАННЫЕ!$CM880),1,0),0)</f>
        <v>0</v>
      </c>
      <c r="D880" s="14">
        <f>IF(ДАННЫЕ!$CJ880&gt;0,IF(ДАННЫЕ!$CL880&gt;ДАННЫЕ!$F$1,1,IF(ДАННЫЕ!$CL880&gt;0,0,1)),0)</f>
        <v>0</v>
      </c>
      <c r="E880" s="43" t="str">
        <f ca="1">IF(ДАННЫЕ!$F$1&gt;0,IF(ДАННЫЕ!$G880&gt;0,DATEDIF(ДАННЫЕ!$G880,ДАННЫЕ!$F$1,"y"),""),IF(ДАННЫЕ!$G880&gt;0,DATEDIF(ДАННЫЕ!$G880,TODAY(),"y"),""))</f>
        <v/>
      </c>
      <c r="F880" s="43" t="str">
        <f xml:space="preserve"> IF(ДАННЫЕ!$F880="М",IF(E880&gt;=18,IF(E880&lt;60,1,""),""),"")&amp;IF(ДАННЫЕ!$F880="Ж",IF(E880&gt;=18,IF(E880&lt;55,1,""),""),"")</f>
        <v/>
      </c>
      <c r="G880" s="43" t="str">
        <f xml:space="preserve"> IF(ДАННЫЕ!$F880="М",IF(E880&gt;=60,2,""),"")&amp;IF(ДАННЫЕ!$F880="Ж",IF(E880&gt;=55,2,""),"")</f>
        <v/>
      </c>
      <c r="H880" s="43" t="str">
        <f t="shared" ca="1" si="39"/>
        <v/>
      </c>
      <c r="I880" s="43" t="str">
        <f t="shared" ca="1" si="40"/>
        <v>03</v>
      </c>
      <c r="J880" s="28" t="str">
        <f ca="1">ДАННЫЕ!$F880&amp;H880&amp;I880&amp;ДАННЫЕ!$I880&amp;"m"&amp;IF(ДАННЫЕ!$I880&gt;0,IF(ДАННЫЕ!$J880&gt;0,0,1),"")&amp;"f"&amp;IF(ДАННЫЕ!$R880&gt;0,IF(YEAR(ДАННЫЕ!$F$1)=YEAR(ДАННЫЕ!$R880),1,0),0)&amp;"z"&amp;ДАННЫЕ!$R880&amp;"p"&amp;ДАННЫЕ!$S880&amp;"i"&amp;ДАННЫЕ!$T880&amp;"h"&amp;ДАННЫЕ!$K880&amp;"be"&amp;ДАННЫЕ!$BI880&amp;"CD"&amp;IF(ДАННЫЕ!BF880&gt;500,4,IF(ДАННЫЕ!BF880&gt;350,3,IF(ДАННЫЕ!BF880&gt;200,2,IF(ДАННЫЕ!BF880&gt;0,1,0))))&amp;"g"&amp;B880&amp;"d"&amp;H880&amp;"l"&amp;ДАННЫЕ!AT880&amp;"a"&amp;ДАННЫЕ!$V880&amp;"v"&amp;R880&amp;"k"&amp;ДАННЫЕ!$U880&amp;"s"&amp;ДАННЫЕ!$Y880&amp;"t"&amp;ДАННЫЕ!$X880&amp;"b"&amp;IF(ДАННЫЕ!$Q880&gt;1,1,0)&amp;"PP"&amp;ДАННЫЕ!Z880&amp;"c"&amp;S880&amp;"x"&amp;IF(ДАННЫЕ!$BY880&gt;0,IF(YEAR(ДАННЫЕ!$F$1)=YEAR(ДАННЫЕ!$BY880),1,0),0)&amp;"n"&amp;IF(ДАННЫЕ!$BZ880&gt;0,IF(YEAR(ДАННЫЕ!$F$1)=YEAR(ДАННЫЕ!$BZ880),1,0),0)&amp;"u"&amp;D880&amp;"z"&amp;IF(ДАННЫЕ!$CL880&gt;0,IF(YEAR(ДАННЫЕ!$F$1)&gt;YEAR(ДАННЫЕ!$CL880),11,12),0)</f>
        <v>03mf0zpihbeCD0g0dlav0kstb0PPc0x0n0u0z0</v>
      </c>
      <c r="K880" s="28" t="str">
        <f ca="1">ДАННЫЕ!$I880&amp;"x"&amp;B880&amp;"w"&amp;IF(T880+ДАННЫЕ!AD880+ДАННЫЕ!AE880+ДАННЫЕ!AF880+ДАННЫЕ!AG880+ДАННЫЕ!AH880+ДАННЫЕ!$AL880+ДАННЫЕ!AI880+ДАННЫЕ!AJ880+ДАННЫЕ!AK880+ДАННЫЕ!AP880+ДАННЫЕ!AQ880+ДАННЫЕ!AR880+ДАННЫЕ!$AM880+ДАННЫЕ!$AN880+ДАННЫЕ!AS880+ДАННЫЕ!AT880&gt;0,1,0)&amp;IF(OR(T880=2,ДАННЫЕ!AD880=2,ДАННЫЕ!AE880=2,ДАННЫЕ!AF880=2,ДАННЫЕ!AG880=2,ДАННЫЕ!AH880=2,ДАННЫЕ!$AL880=2,ДАННЫЕ!AI880=2,ДАННЫЕ!AJ880=2,ДАННЫЕ!AK880=2,ДАННЫЕ!AP880=2,ДАННЫЕ!AQ880=2,ДАННЫЕ!AR880=2,ДАННЫЕ!$AM880=2,ДАННЫЕ!$AN880=2,ДАННЫЕ!AS880=2,ДАННЫЕ!AT880=2),2,0)&amp;"t"&amp;IF(T880&gt;0,"1"&amp;T880,"00")&amp;"f"&amp;IF(ДАННЫЕ!$AC880,"1"&amp;ДАННЫЕ!$AC880,"00")&amp;"b"&amp;IF(ДАННЫЕ!$AD880,"1"&amp;ДАННЫЕ!$AD880,"00")&amp;"g"&amp;IF(ДАННЫЕ!$AF880,"1"&amp;ДАННЫЕ!$AF880,"00")&amp;"c"&amp;IF(ДАННЫЕ!$AG880,"1"&amp;ДАННЫЕ!$AG880,"00")&amp;"i"&amp;IF(ДАННЫЕ!$AH880,"1"&amp;ДАННЫЕ!$AH880,"00")&amp;"r"&amp;IF(ДАННЫЕ!$AL880,"1"&amp;ДАННЫЕ!$AL880,"00")&amp;"m"&amp;IF(ДАННЫЕ!$AI880,"1"&amp;ДАННЫЕ!$AI880,"00")&amp;"hS"&amp;IF(ДАННЫЕ!$AJ880,"1"&amp;ДАННЫЕ!$AJ880,"00")&amp;"hZ"&amp;IF(ДАННЫЕ!$AK880,"1"&amp;ДАННЫЕ!$AK880,"00")&amp;"p"&amp;IF(ДАННЫЕ!$AP880,"1"&amp;ДАННЫЕ!$AP880,"00")&amp;"k"&amp;IF(ДАННЫЕ!$AQ880,"1"&amp;ДАННЫЕ!$AQ880,"00")&amp;"z"&amp;IF(ДАННЫЕ!$AR880,"1"&amp;ДАННЫЕ!$AR880,"00")&amp;"j"&amp;IF(ДАННЫЕ!$AM880,"1"&amp;ДАННЫЕ!$AM880,"00")&amp;"n"&amp;IF(ДАННЫЕ!$AN880,"1"&amp;ДАННЫЕ!$AN880,"00")&amp;"E"&amp;ДАННЫЕ!BI880&amp;"L"&amp;ДАННЫЕ!AO880&amp;"h"&amp;IF(ДАННЫЕ!$AU880&gt;0,1,0)&amp;"v"&amp;IF(ДАННЫЕ!$AW880&gt;0,1,0)&amp;"a"&amp;IF(ДАННЫЕ!$AS880,"1"&amp;ДАННЫЕ!$AS880,"00")&amp;"s"&amp;IF(ДАННЫЕ!$AT880,"1"&amp;ДАННЫЕ!$AT880,"00")&amp;"u"&amp;IF(ДАННЫЕ!$CJ880&gt;0,1,0)&amp;"y"&amp;B880&amp;"d"&amp;H880&amp;"e"&amp;F880&amp;G880</f>
        <v>x0w00t00f00b00g00c00i00r00m00hS00hZ00p00k00z00j00n00ELh0v0a00s00u0y0de</v>
      </c>
      <c r="L880" s="28" t="str">
        <f ca="1">ДАННЫЕ!$I880&amp;"VN"&amp;IF(ДАННЫЕ!AW880&gt;0,11,10)&amp;"CD"&amp;IF(ДАННЫЕ!BF880&gt;500,16,IF(ДАННЫЕ!BF880&gt;350,15,IF(ДАННЫЕ!BF880&gt;=200,14,IF(ДАННЫЕ!BF880&gt;=100,13,IF(ДАННЫЕ!BF880&gt;=50,12,IF(ДАННЫЕ!BF880&gt;0,11,10))))))&amp;"AR"&amp;IF(ДАННЫЕ!BX880&gt;0,1,0)&amp;"GD"&amp;B880&amp;"VV"&amp;IF(E880&gt;=5,IF(E880&lt;18,1,0),0)</f>
        <v>VN10CD10AR0GD0VV0</v>
      </c>
      <c r="M880" s="28" t="str">
        <f>ДАННЫЕ!$I880&amp;"b"&amp;ДАННЫЕ!$BI880&amp;"r"&amp;ДАННЫЕ!$BJ880&amp;"CD"&amp;IF(ДАННЫЕ!BF880&gt;0,IF(ДАННЫЕ!BF880&lt;200,1,IF(ДАННЫЕ!BF880&lt;350,2,3)),0)&amp;"h"&amp;IF(ДАННЫЕ!$BK880+ДАННЫЕ!$BL880+ДАННЫЕ!$BM880&gt;0,1,0)&amp;"x"&amp;ДАННЫЕ!$BK880&amp;"y"&amp;ДАННЫЕ!$BL880&amp;"z"&amp;ДАННЫЕ!$BM880&amp;"c"&amp;IF(ДАННЫЕ!$BK880+ДАННЫЕ!$BL880+ДАННЫЕ!$BM880=3,1,0)&amp;"a"&amp;IF(ДАННЫЕ!$BQ880+ДАННЫЕ!$BR880&gt;0,1,0)&amp;"d"&amp;ДАННЫЕ!$BQ880&amp;"v"&amp;ДАННЫЕ!$BR880&amp;"p"&amp;ДАННЫЕ!$BS880&amp;"n"&amp;ДАННЫЕ!$BU880&amp;"t"&amp;ДАННЫЕ!$BV880&amp;"o"&amp;ДАННЫЕ!$BT880&amp;"l"&amp;IF(ДАННЫЕ!$BN880&gt;0,1,0)&amp;ДАННЫЕ!$BN880&amp;"g"&amp;ДАННЫЕ!$BO880&amp;"s"&amp;ДАННЫЕ!$BP880&amp;"DZ"&amp;IF(ДАННЫЕ!B880-ДАННЫЕ!G880 &lt; 60,IF(ДАННЫЕ!B880-ДАННЫЕ!G880 &gt;= 0,1,0),0)&amp;"u"&amp;IF(ДАННЫЕ!$CJ880&gt;0,1,0)</f>
        <v>brCD0h0xyzc0a0dvpntol0gsDZ1u0</v>
      </c>
      <c r="N880" s="28" t="str">
        <f ca="1">ДАННЫЕ!$F880&amp;ДАННЫЕ!$I880&amp;"g"&amp;B880&amp;"cf"&amp;D880&amp;"a"&amp;IF(ДАННЫЕ!$BX880&gt;0,1,0)&amp;IF(ДАННЫЕ!$BF880&gt;500,1,IF(ДАННЫЕ!$BF880&gt;350,2,IF(ДАННЫЕ!$BF880&gt;=200,3,IF(ДАННЫЕ!$BF880&gt;=100,4,IF(ДАННЫЕ!$BF880&gt;=50,5,IF(ДАННЫЕ!$BF880&lt;50,6,0))))))&amp;"AR"&amp;IF(DATEDIF(ДАННЫЕ!$BX880,ДАННЫЕ!$F$1,"y")&gt;1,1,0)&amp;"VG"&amp;IF(ДАННЫЕ!$BH880="0",1,0)&amp;"o"&amp;IF(T880+ДАННЫЕ!$AF880+ДАННЫЕ!$AG880+ДАННЫЕ!$AH880+ДАННЫЕ!$AI880+ДАННЫЕ!$AJ880+ДАННЫЕ!$AP880+ДАННЫЕ!$AQ880+ДАННЫЕ!$AR880+ДАННЫЕ!$AU880+ДАННЫЕ!$AW880+ДАННЫЕ!$AS880+ДАННЫЕ!$AT880&gt;0,1,0)&amp;"x"&amp;ДАННЫЕ!$AG880&amp;"p"&amp;IF(ДАННЫЕ!$BY880&gt;0,1,0)&amp;"v"&amp;IF(ДАННЫЕ!$BZ880&gt;0,1,0)&amp;"n"&amp;ДАННЫЕ!$CA880&amp;"t"&amp;ДАННЫЕ!$AY880&amp;"k"&amp;ДАННЫЕ!$CB880&amp;"q"&amp;ДАННЫЕ!$CC880&amp;"w"&amp;ДАННЫЕ!$CD880&amp;"e"&amp;ДАННЫЕ!$CE880&amp;"m"&amp;ДАННЫЕ!$CF880&amp;"c"&amp;ДАННЫЕ!$CG880&amp;"z"&amp;ДАННЫЕ!$CH880&amp;"d"&amp;IF(H880=4,1,0)&amp;"s"&amp;IF(ДАННЫЕ!$J880=1,0,1)&amp;"u"&amp;IF(ДАННЫЕ!$CJ880&gt;0,1,0)</f>
        <v>g0cf0a06AR1VG0o0xp0v0ntkqwemczd0s1u0</v>
      </c>
      <c r="O880" s="28" t="str">
        <f>ДАННЫЕ!$I880&amp;"g"&amp;B880&amp;A880&amp;"f"&amp;P880&amp;"c"&amp;IF(ДАННЫЕ!$U880&gt;0,1,0)&amp;"s"&amp;IF(ДАННЫЕ!$Q880&gt;0,IF(YEAR(ДАННЫЕ!$F$1)=YEAR(ДАННЫЕ!$Q880),IF(MONTH(ДАННЫЕ!$F$1)=MONTH(ДАННЫЕ!$Q880),111,11),1),0)&amp;"i"&amp;IF(ДАННЫЕ!$R880+ДАННЫЕ!$S880+ДАННЫЕ!$T880=0,0,1)&amp;"h"&amp;IF(ДАННЫЕ!$P880&gt;0,1,0)&amp;"p"&amp;IF(ДАННЫЕ!$CI880&gt;0,IF(YEAR(ДАННЫЕ!$F$1)=YEAR(ДАННЫЕ!$CI880),IF(MONTH(ДАННЫЕ!$F$1)=MONTH(ДАННЫЕ!$CI880),111,11),1),0)&amp;"d"&amp;IF(ДАННЫЕ!$CJ880&gt;0,IF(YEAR(ДАННЫЕ!$F$1)=YEAR(ДАННЫЕ!$CJ880),IF(MONTH(ДАННЫЕ!$F$1)=MONTH(ДАННЫЕ!$CJ880),111,11),1),0)&amp;"o"&amp;IF(ДАННЫЕ!$CK880&gt;0,IF(MONTH(ДАННЫЕ!$F$1)=MONTH(ДАННЫЕ!$CK880),111,11),0)&amp;"v"&amp;IF(ДАННЫЕ!$BE880&gt;0,IF(MONTH(ДАННЫЕ!$F$1)=MONTH(ДАННЫЕ!$BE880),111,11),0)</f>
        <v>g00f0c0s0i0h0p0d0o0v0</v>
      </c>
      <c r="P880" s="15">
        <f t="shared" si="41"/>
        <v>0</v>
      </c>
      <c r="Q880" s="15">
        <f>IF(ДАННЫЕ!$F$1&gt;ДАННЫЕ!$N880,IF(YEAR(ДАННЫЕ!$F$1)=YEAR(ДАННЫЕ!M880),1,0),0)</f>
        <v>0</v>
      </c>
      <c r="R880" s="15">
        <f>IF(ДАННЫЕ!$F$1&gt;ДАННЫЕ!$N880,IF(YEAR(ДАННЫЕ!$F$1)=YEAR(ДАННЫЕ!N880),1,0),0)</f>
        <v>0</v>
      </c>
      <c r="S880" s="15">
        <f>IF(ДАННЫЕ!$AA880="2А",1,IF(ДАННЫЕ!$AA880="2Б",2,IF(ДАННЫЕ!$AA880="2В",3,IF(ДАННЫЕ!$AA880=3,4,IF(ДАННЫЕ!$AA880="4А",5,IF(ДАННЫЕ!$AA880="4Б",6,IF(ДАННЫЕ!$AA880="4В",7,IF(ДАННЫЕ!$AA880=5,8,0))))))))</f>
        <v>0</v>
      </c>
      <c r="T880" s="15">
        <f>IF(OR(ДАННЫЕ!$AC880=2,ДАННЫЕ!$AD880=2,ДАННЫЕ!$AE880=2),2,IF(OR(ДАННЫЕ!$AC880=1,ДАННЫЕ!$AD880=1,ДАННЫЕ!$AE880=1),1,0))</f>
        <v>0</v>
      </c>
    </row>
    <row r="881" spans="1:20" ht="15" customHeight="1" x14ac:dyDescent="0.2">
      <c r="A881" s="78">
        <f>IF(B881&gt;0,IF(MONTH(ДАННЫЕ!$F$1)=MONTH(ДАННЫЕ!$B881),1,0),0)</f>
        <v>0</v>
      </c>
      <c r="B881" s="14">
        <f>IF(ДАННЫЕ!$B881&gt;0,IF(YEAR(ДАННЫЕ!$F$1)=YEAR(ДАННЫЕ!$B881),1,0),0)</f>
        <v>0</v>
      </c>
      <c r="C881" s="14">
        <f>IF(ДАННЫЕ!$CM881&gt;0,IF(YEAR(ДАННЫЕ!$F$1)=YEAR(ДАННЫЕ!$CM881),1,0),0)</f>
        <v>0</v>
      </c>
      <c r="D881" s="14">
        <f>IF(ДАННЫЕ!$CJ881&gt;0,IF(ДАННЫЕ!$CL881&gt;ДАННЫЕ!$F$1,1,IF(ДАННЫЕ!$CL881&gt;0,0,1)),0)</f>
        <v>0</v>
      </c>
      <c r="E881" s="43" t="str">
        <f ca="1">IF(ДАННЫЕ!$F$1&gt;0,IF(ДАННЫЕ!$G881&gt;0,DATEDIF(ДАННЫЕ!$G881,ДАННЫЕ!$F$1,"y"),""),IF(ДАННЫЕ!$G881&gt;0,DATEDIF(ДАННЫЕ!$G881,TODAY(),"y"),""))</f>
        <v/>
      </c>
      <c r="F881" s="43" t="str">
        <f xml:space="preserve"> IF(ДАННЫЕ!$F881="М",IF(E881&gt;=18,IF(E881&lt;60,1,""),""),"")&amp;IF(ДАННЫЕ!$F881="Ж",IF(E881&gt;=18,IF(E881&lt;55,1,""),""),"")</f>
        <v/>
      </c>
      <c r="G881" s="43" t="str">
        <f xml:space="preserve"> IF(ДАННЫЕ!$F881="М",IF(E881&gt;=60,2,""),"")&amp;IF(ДАННЫЕ!$F881="Ж",IF(E881&gt;=55,2,""),"")</f>
        <v/>
      </c>
      <c r="H881" s="43" t="str">
        <f t="shared" ca="1" si="39"/>
        <v/>
      </c>
      <c r="I881" s="43" t="str">
        <f t="shared" ca="1" si="40"/>
        <v>03</v>
      </c>
      <c r="J881" s="28" t="str">
        <f ca="1">ДАННЫЕ!$F881&amp;H881&amp;I881&amp;ДАННЫЕ!$I881&amp;"m"&amp;IF(ДАННЫЕ!$I881&gt;0,IF(ДАННЫЕ!$J881&gt;0,0,1),"")&amp;"f"&amp;IF(ДАННЫЕ!$R881&gt;0,IF(YEAR(ДАННЫЕ!$F$1)=YEAR(ДАННЫЕ!$R881),1,0),0)&amp;"z"&amp;ДАННЫЕ!$R881&amp;"p"&amp;ДАННЫЕ!$S881&amp;"i"&amp;ДАННЫЕ!$T881&amp;"h"&amp;ДАННЫЕ!$K881&amp;"be"&amp;ДАННЫЕ!$BI881&amp;"CD"&amp;IF(ДАННЫЕ!BF881&gt;500,4,IF(ДАННЫЕ!BF881&gt;350,3,IF(ДАННЫЕ!BF881&gt;200,2,IF(ДАННЫЕ!BF881&gt;0,1,0))))&amp;"g"&amp;B881&amp;"d"&amp;H881&amp;"l"&amp;ДАННЫЕ!AT881&amp;"a"&amp;ДАННЫЕ!$V881&amp;"v"&amp;R881&amp;"k"&amp;ДАННЫЕ!$U881&amp;"s"&amp;ДАННЫЕ!$Y881&amp;"t"&amp;ДАННЫЕ!$X881&amp;"b"&amp;IF(ДАННЫЕ!$Q881&gt;1,1,0)&amp;"PP"&amp;ДАННЫЕ!Z881&amp;"c"&amp;S881&amp;"x"&amp;IF(ДАННЫЕ!$BY881&gt;0,IF(YEAR(ДАННЫЕ!$F$1)=YEAR(ДАННЫЕ!$BY881),1,0),0)&amp;"n"&amp;IF(ДАННЫЕ!$BZ881&gt;0,IF(YEAR(ДАННЫЕ!$F$1)=YEAR(ДАННЫЕ!$BZ881),1,0),0)&amp;"u"&amp;D881&amp;"z"&amp;IF(ДАННЫЕ!$CL881&gt;0,IF(YEAR(ДАННЫЕ!$F$1)&gt;YEAR(ДАННЫЕ!$CL881),11,12),0)</f>
        <v>03mf0zpihbeCD0g0dlav0kstb0PPc0x0n0u0z0</v>
      </c>
      <c r="K881" s="28" t="str">
        <f ca="1">ДАННЫЕ!$I881&amp;"x"&amp;B881&amp;"w"&amp;IF(T881+ДАННЫЕ!AD881+ДАННЫЕ!AE881+ДАННЫЕ!AF881+ДАННЫЕ!AG881+ДАННЫЕ!AH881+ДАННЫЕ!$AL881+ДАННЫЕ!AI881+ДАННЫЕ!AJ881+ДАННЫЕ!AK881+ДАННЫЕ!AP881+ДАННЫЕ!AQ881+ДАННЫЕ!AR881+ДАННЫЕ!$AM881+ДАННЫЕ!$AN881+ДАННЫЕ!AS881+ДАННЫЕ!AT881&gt;0,1,0)&amp;IF(OR(T881=2,ДАННЫЕ!AD881=2,ДАННЫЕ!AE881=2,ДАННЫЕ!AF881=2,ДАННЫЕ!AG881=2,ДАННЫЕ!AH881=2,ДАННЫЕ!$AL881=2,ДАННЫЕ!AI881=2,ДАННЫЕ!AJ881=2,ДАННЫЕ!AK881=2,ДАННЫЕ!AP881=2,ДАННЫЕ!AQ881=2,ДАННЫЕ!AR881=2,ДАННЫЕ!$AM881=2,ДАННЫЕ!$AN881=2,ДАННЫЕ!AS881=2,ДАННЫЕ!AT881=2),2,0)&amp;"t"&amp;IF(T881&gt;0,"1"&amp;T881,"00")&amp;"f"&amp;IF(ДАННЫЕ!$AC881,"1"&amp;ДАННЫЕ!$AC881,"00")&amp;"b"&amp;IF(ДАННЫЕ!$AD881,"1"&amp;ДАННЫЕ!$AD881,"00")&amp;"g"&amp;IF(ДАННЫЕ!$AF881,"1"&amp;ДАННЫЕ!$AF881,"00")&amp;"c"&amp;IF(ДАННЫЕ!$AG881,"1"&amp;ДАННЫЕ!$AG881,"00")&amp;"i"&amp;IF(ДАННЫЕ!$AH881,"1"&amp;ДАННЫЕ!$AH881,"00")&amp;"r"&amp;IF(ДАННЫЕ!$AL881,"1"&amp;ДАННЫЕ!$AL881,"00")&amp;"m"&amp;IF(ДАННЫЕ!$AI881,"1"&amp;ДАННЫЕ!$AI881,"00")&amp;"hS"&amp;IF(ДАННЫЕ!$AJ881,"1"&amp;ДАННЫЕ!$AJ881,"00")&amp;"hZ"&amp;IF(ДАННЫЕ!$AK881,"1"&amp;ДАННЫЕ!$AK881,"00")&amp;"p"&amp;IF(ДАННЫЕ!$AP881,"1"&amp;ДАННЫЕ!$AP881,"00")&amp;"k"&amp;IF(ДАННЫЕ!$AQ881,"1"&amp;ДАННЫЕ!$AQ881,"00")&amp;"z"&amp;IF(ДАННЫЕ!$AR881,"1"&amp;ДАННЫЕ!$AR881,"00")&amp;"j"&amp;IF(ДАННЫЕ!$AM881,"1"&amp;ДАННЫЕ!$AM881,"00")&amp;"n"&amp;IF(ДАННЫЕ!$AN881,"1"&amp;ДАННЫЕ!$AN881,"00")&amp;"E"&amp;ДАННЫЕ!BI881&amp;"L"&amp;ДАННЫЕ!AO881&amp;"h"&amp;IF(ДАННЫЕ!$AU881&gt;0,1,0)&amp;"v"&amp;IF(ДАННЫЕ!$AW881&gt;0,1,0)&amp;"a"&amp;IF(ДАННЫЕ!$AS881,"1"&amp;ДАННЫЕ!$AS881,"00")&amp;"s"&amp;IF(ДАННЫЕ!$AT881,"1"&amp;ДАННЫЕ!$AT881,"00")&amp;"u"&amp;IF(ДАННЫЕ!$CJ881&gt;0,1,0)&amp;"y"&amp;B881&amp;"d"&amp;H881&amp;"e"&amp;F881&amp;G881</f>
        <v>x0w00t00f00b00g00c00i00r00m00hS00hZ00p00k00z00j00n00ELh0v0a00s00u0y0de</v>
      </c>
      <c r="L881" s="28" t="str">
        <f ca="1">ДАННЫЕ!$I881&amp;"VN"&amp;IF(ДАННЫЕ!AW881&gt;0,11,10)&amp;"CD"&amp;IF(ДАННЫЕ!BF881&gt;500,16,IF(ДАННЫЕ!BF881&gt;350,15,IF(ДАННЫЕ!BF881&gt;=200,14,IF(ДАННЫЕ!BF881&gt;=100,13,IF(ДАННЫЕ!BF881&gt;=50,12,IF(ДАННЫЕ!BF881&gt;0,11,10))))))&amp;"AR"&amp;IF(ДАННЫЕ!BX881&gt;0,1,0)&amp;"GD"&amp;B881&amp;"VV"&amp;IF(E881&gt;=5,IF(E881&lt;18,1,0),0)</f>
        <v>VN10CD10AR0GD0VV0</v>
      </c>
      <c r="M881" s="28" t="str">
        <f>ДАННЫЕ!$I881&amp;"b"&amp;ДАННЫЕ!$BI881&amp;"r"&amp;ДАННЫЕ!$BJ881&amp;"CD"&amp;IF(ДАННЫЕ!BF881&gt;0,IF(ДАННЫЕ!BF881&lt;200,1,IF(ДАННЫЕ!BF881&lt;350,2,3)),0)&amp;"h"&amp;IF(ДАННЫЕ!$BK881+ДАННЫЕ!$BL881+ДАННЫЕ!$BM881&gt;0,1,0)&amp;"x"&amp;ДАННЫЕ!$BK881&amp;"y"&amp;ДАННЫЕ!$BL881&amp;"z"&amp;ДАННЫЕ!$BM881&amp;"c"&amp;IF(ДАННЫЕ!$BK881+ДАННЫЕ!$BL881+ДАННЫЕ!$BM881=3,1,0)&amp;"a"&amp;IF(ДАННЫЕ!$BQ881+ДАННЫЕ!$BR881&gt;0,1,0)&amp;"d"&amp;ДАННЫЕ!$BQ881&amp;"v"&amp;ДАННЫЕ!$BR881&amp;"p"&amp;ДАННЫЕ!$BS881&amp;"n"&amp;ДАННЫЕ!$BU881&amp;"t"&amp;ДАННЫЕ!$BV881&amp;"o"&amp;ДАННЫЕ!$BT881&amp;"l"&amp;IF(ДАННЫЕ!$BN881&gt;0,1,0)&amp;ДАННЫЕ!$BN881&amp;"g"&amp;ДАННЫЕ!$BO881&amp;"s"&amp;ДАННЫЕ!$BP881&amp;"DZ"&amp;IF(ДАННЫЕ!B881-ДАННЫЕ!G881 &lt; 60,IF(ДАННЫЕ!B881-ДАННЫЕ!G881 &gt;= 0,1,0),0)&amp;"u"&amp;IF(ДАННЫЕ!$CJ881&gt;0,1,0)</f>
        <v>brCD0h0xyzc0a0dvpntol0gsDZ1u0</v>
      </c>
      <c r="N881" s="28" t="str">
        <f ca="1">ДАННЫЕ!$F881&amp;ДАННЫЕ!$I881&amp;"g"&amp;B881&amp;"cf"&amp;D881&amp;"a"&amp;IF(ДАННЫЕ!$BX881&gt;0,1,0)&amp;IF(ДАННЫЕ!$BF881&gt;500,1,IF(ДАННЫЕ!$BF881&gt;350,2,IF(ДАННЫЕ!$BF881&gt;=200,3,IF(ДАННЫЕ!$BF881&gt;=100,4,IF(ДАННЫЕ!$BF881&gt;=50,5,IF(ДАННЫЕ!$BF881&lt;50,6,0))))))&amp;"AR"&amp;IF(DATEDIF(ДАННЫЕ!$BX881,ДАННЫЕ!$F$1,"y")&gt;1,1,0)&amp;"VG"&amp;IF(ДАННЫЕ!$BH881="0",1,0)&amp;"o"&amp;IF(T881+ДАННЫЕ!$AF881+ДАННЫЕ!$AG881+ДАННЫЕ!$AH881+ДАННЫЕ!$AI881+ДАННЫЕ!$AJ881+ДАННЫЕ!$AP881+ДАННЫЕ!$AQ881+ДАННЫЕ!$AR881+ДАННЫЕ!$AU881+ДАННЫЕ!$AW881+ДАННЫЕ!$AS881+ДАННЫЕ!$AT881&gt;0,1,0)&amp;"x"&amp;ДАННЫЕ!$AG881&amp;"p"&amp;IF(ДАННЫЕ!$BY881&gt;0,1,0)&amp;"v"&amp;IF(ДАННЫЕ!$BZ881&gt;0,1,0)&amp;"n"&amp;ДАННЫЕ!$CA881&amp;"t"&amp;ДАННЫЕ!$AY881&amp;"k"&amp;ДАННЫЕ!$CB881&amp;"q"&amp;ДАННЫЕ!$CC881&amp;"w"&amp;ДАННЫЕ!$CD881&amp;"e"&amp;ДАННЫЕ!$CE881&amp;"m"&amp;ДАННЫЕ!$CF881&amp;"c"&amp;ДАННЫЕ!$CG881&amp;"z"&amp;ДАННЫЕ!$CH881&amp;"d"&amp;IF(H881=4,1,0)&amp;"s"&amp;IF(ДАННЫЕ!$J881=1,0,1)&amp;"u"&amp;IF(ДАННЫЕ!$CJ881&gt;0,1,0)</f>
        <v>g0cf0a06AR1VG0o0xp0v0ntkqwemczd0s1u0</v>
      </c>
      <c r="O881" s="28" t="str">
        <f>ДАННЫЕ!$I881&amp;"g"&amp;B881&amp;A881&amp;"f"&amp;P881&amp;"c"&amp;IF(ДАННЫЕ!$U881&gt;0,1,0)&amp;"s"&amp;IF(ДАННЫЕ!$Q881&gt;0,IF(YEAR(ДАННЫЕ!$F$1)=YEAR(ДАННЫЕ!$Q881),IF(MONTH(ДАННЫЕ!$F$1)=MONTH(ДАННЫЕ!$Q881),111,11),1),0)&amp;"i"&amp;IF(ДАННЫЕ!$R881+ДАННЫЕ!$S881+ДАННЫЕ!$T881=0,0,1)&amp;"h"&amp;IF(ДАННЫЕ!$P881&gt;0,1,0)&amp;"p"&amp;IF(ДАННЫЕ!$CI881&gt;0,IF(YEAR(ДАННЫЕ!$F$1)=YEAR(ДАННЫЕ!$CI881),IF(MONTH(ДАННЫЕ!$F$1)=MONTH(ДАННЫЕ!$CI881),111,11),1),0)&amp;"d"&amp;IF(ДАННЫЕ!$CJ881&gt;0,IF(YEAR(ДАННЫЕ!$F$1)=YEAR(ДАННЫЕ!$CJ881),IF(MONTH(ДАННЫЕ!$F$1)=MONTH(ДАННЫЕ!$CJ881),111,11),1),0)&amp;"o"&amp;IF(ДАННЫЕ!$CK881&gt;0,IF(MONTH(ДАННЫЕ!$F$1)=MONTH(ДАННЫЕ!$CK881),111,11),0)&amp;"v"&amp;IF(ДАННЫЕ!$BE881&gt;0,IF(MONTH(ДАННЫЕ!$F$1)=MONTH(ДАННЫЕ!$BE881),111,11),0)</f>
        <v>g00f0c0s0i0h0p0d0o0v0</v>
      </c>
      <c r="P881" s="15">
        <f t="shared" si="41"/>
        <v>0</v>
      </c>
      <c r="Q881" s="15">
        <f>IF(ДАННЫЕ!$F$1&gt;ДАННЫЕ!$N881,IF(YEAR(ДАННЫЕ!$F$1)=YEAR(ДАННЫЕ!M881),1,0),0)</f>
        <v>0</v>
      </c>
      <c r="R881" s="15">
        <f>IF(ДАННЫЕ!$F$1&gt;ДАННЫЕ!$N881,IF(YEAR(ДАННЫЕ!$F$1)=YEAR(ДАННЫЕ!N881),1,0),0)</f>
        <v>0</v>
      </c>
      <c r="S881" s="15">
        <f>IF(ДАННЫЕ!$AA881="2А",1,IF(ДАННЫЕ!$AA881="2Б",2,IF(ДАННЫЕ!$AA881="2В",3,IF(ДАННЫЕ!$AA881=3,4,IF(ДАННЫЕ!$AA881="4А",5,IF(ДАННЫЕ!$AA881="4Б",6,IF(ДАННЫЕ!$AA881="4В",7,IF(ДАННЫЕ!$AA881=5,8,0))))))))</f>
        <v>0</v>
      </c>
      <c r="T881" s="15">
        <f>IF(OR(ДАННЫЕ!$AC881=2,ДАННЫЕ!$AD881=2,ДАННЫЕ!$AE881=2),2,IF(OR(ДАННЫЕ!$AC881=1,ДАННЫЕ!$AD881=1,ДАННЫЕ!$AE881=1),1,0))</f>
        <v>0</v>
      </c>
    </row>
    <row r="882" spans="1:20" ht="15" customHeight="1" x14ac:dyDescent="0.2">
      <c r="A882" s="78">
        <f>IF(B882&gt;0,IF(MONTH(ДАННЫЕ!$F$1)=MONTH(ДАННЫЕ!$B882),1,0),0)</f>
        <v>0</v>
      </c>
      <c r="B882" s="14">
        <f>IF(ДАННЫЕ!$B882&gt;0,IF(YEAR(ДАННЫЕ!$F$1)=YEAR(ДАННЫЕ!$B882),1,0),0)</f>
        <v>0</v>
      </c>
      <c r="C882" s="14">
        <f>IF(ДАННЫЕ!$CM882&gt;0,IF(YEAR(ДАННЫЕ!$F$1)=YEAR(ДАННЫЕ!$CM882),1,0),0)</f>
        <v>0</v>
      </c>
      <c r="D882" s="14">
        <f>IF(ДАННЫЕ!$CJ882&gt;0,IF(ДАННЫЕ!$CL882&gt;ДАННЫЕ!$F$1,1,IF(ДАННЫЕ!$CL882&gt;0,0,1)),0)</f>
        <v>0</v>
      </c>
      <c r="E882" s="43" t="str">
        <f ca="1">IF(ДАННЫЕ!$F$1&gt;0,IF(ДАННЫЕ!$G882&gt;0,DATEDIF(ДАННЫЕ!$G882,ДАННЫЕ!$F$1,"y"),""),IF(ДАННЫЕ!$G882&gt;0,DATEDIF(ДАННЫЕ!$G882,TODAY(),"y"),""))</f>
        <v/>
      </c>
      <c r="F882" s="43" t="str">
        <f xml:space="preserve"> IF(ДАННЫЕ!$F882="М",IF(E882&gt;=18,IF(E882&lt;60,1,""),""),"")&amp;IF(ДАННЫЕ!$F882="Ж",IF(E882&gt;=18,IF(E882&lt;55,1,""),""),"")</f>
        <v/>
      </c>
      <c r="G882" s="43" t="str">
        <f xml:space="preserve"> IF(ДАННЫЕ!$F882="М",IF(E882&gt;=60,2,""),"")&amp;IF(ДАННЫЕ!$F882="Ж",IF(E882&gt;=55,2,""),"")</f>
        <v/>
      </c>
      <c r="H882" s="43" t="str">
        <f t="shared" ca="1" si="39"/>
        <v/>
      </c>
      <c r="I882" s="43" t="str">
        <f t="shared" ca="1" si="40"/>
        <v>03</v>
      </c>
      <c r="J882" s="28" t="str">
        <f ca="1">ДАННЫЕ!$F882&amp;H882&amp;I882&amp;ДАННЫЕ!$I882&amp;"m"&amp;IF(ДАННЫЕ!$I882&gt;0,IF(ДАННЫЕ!$J882&gt;0,0,1),"")&amp;"f"&amp;IF(ДАННЫЕ!$R882&gt;0,IF(YEAR(ДАННЫЕ!$F$1)=YEAR(ДАННЫЕ!$R882),1,0),0)&amp;"z"&amp;ДАННЫЕ!$R882&amp;"p"&amp;ДАННЫЕ!$S882&amp;"i"&amp;ДАННЫЕ!$T882&amp;"h"&amp;ДАННЫЕ!$K882&amp;"be"&amp;ДАННЫЕ!$BI882&amp;"CD"&amp;IF(ДАННЫЕ!BF882&gt;500,4,IF(ДАННЫЕ!BF882&gt;350,3,IF(ДАННЫЕ!BF882&gt;200,2,IF(ДАННЫЕ!BF882&gt;0,1,0))))&amp;"g"&amp;B882&amp;"d"&amp;H882&amp;"l"&amp;ДАННЫЕ!AT882&amp;"a"&amp;ДАННЫЕ!$V882&amp;"v"&amp;R882&amp;"k"&amp;ДАННЫЕ!$U882&amp;"s"&amp;ДАННЫЕ!$Y882&amp;"t"&amp;ДАННЫЕ!$X882&amp;"b"&amp;IF(ДАННЫЕ!$Q882&gt;1,1,0)&amp;"PP"&amp;ДАННЫЕ!Z882&amp;"c"&amp;S882&amp;"x"&amp;IF(ДАННЫЕ!$BY882&gt;0,IF(YEAR(ДАННЫЕ!$F$1)=YEAR(ДАННЫЕ!$BY882),1,0),0)&amp;"n"&amp;IF(ДАННЫЕ!$BZ882&gt;0,IF(YEAR(ДАННЫЕ!$F$1)=YEAR(ДАННЫЕ!$BZ882),1,0),0)&amp;"u"&amp;D882&amp;"z"&amp;IF(ДАННЫЕ!$CL882&gt;0,IF(YEAR(ДАННЫЕ!$F$1)&gt;YEAR(ДАННЫЕ!$CL882),11,12),0)</f>
        <v>03mf0zpihbeCD0g0dlav0kstb0PPc0x0n0u0z0</v>
      </c>
      <c r="K882" s="28" t="str">
        <f ca="1">ДАННЫЕ!$I882&amp;"x"&amp;B882&amp;"w"&amp;IF(T882+ДАННЫЕ!AD882+ДАННЫЕ!AE882+ДАННЫЕ!AF882+ДАННЫЕ!AG882+ДАННЫЕ!AH882+ДАННЫЕ!$AL882+ДАННЫЕ!AI882+ДАННЫЕ!AJ882+ДАННЫЕ!AK882+ДАННЫЕ!AP882+ДАННЫЕ!AQ882+ДАННЫЕ!AR882+ДАННЫЕ!$AM882+ДАННЫЕ!$AN882+ДАННЫЕ!AS882+ДАННЫЕ!AT882&gt;0,1,0)&amp;IF(OR(T882=2,ДАННЫЕ!AD882=2,ДАННЫЕ!AE882=2,ДАННЫЕ!AF882=2,ДАННЫЕ!AG882=2,ДАННЫЕ!AH882=2,ДАННЫЕ!$AL882=2,ДАННЫЕ!AI882=2,ДАННЫЕ!AJ882=2,ДАННЫЕ!AK882=2,ДАННЫЕ!AP882=2,ДАННЫЕ!AQ882=2,ДАННЫЕ!AR882=2,ДАННЫЕ!$AM882=2,ДАННЫЕ!$AN882=2,ДАННЫЕ!AS882=2,ДАННЫЕ!AT882=2),2,0)&amp;"t"&amp;IF(T882&gt;0,"1"&amp;T882,"00")&amp;"f"&amp;IF(ДАННЫЕ!$AC882,"1"&amp;ДАННЫЕ!$AC882,"00")&amp;"b"&amp;IF(ДАННЫЕ!$AD882,"1"&amp;ДАННЫЕ!$AD882,"00")&amp;"g"&amp;IF(ДАННЫЕ!$AF882,"1"&amp;ДАННЫЕ!$AF882,"00")&amp;"c"&amp;IF(ДАННЫЕ!$AG882,"1"&amp;ДАННЫЕ!$AG882,"00")&amp;"i"&amp;IF(ДАННЫЕ!$AH882,"1"&amp;ДАННЫЕ!$AH882,"00")&amp;"r"&amp;IF(ДАННЫЕ!$AL882,"1"&amp;ДАННЫЕ!$AL882,"00")&amp;"m"&amp;IF(ДАННЫЕ!$AI882,"1"&amp;ДАННЫЕ!$AI882,"00")&amp;"hS"&amp;IF(ДАННЫЕ!$AJ882,"1"&amp;ДАННЫЕ!$AJ882,"00")&amp;"hZ"&amp;IF(ДАННЫЕ!$AK882,"1"&amp;ДАННЫЕ!$AK882,"00")&amp;"p"&amp;IF(ДАННЫЕ!$AP882,"1"&amp;ДАННЫЕ!$AP882,"00")&amp;"k"&amp;IF(ДАННЫЕ!$AQ882,"1"&amp;ДАННЫЕ!$AQ882,"00")&amp;"z"&amp;IF(ДАННЫЕ!$AR882,"1"&amp;ДАННЫЕ!$AR882,"00")&amp;"j"&amp;IF(ДАННЫЕ!$AM882,"1"&amp;ДАННЫЕ!$AM882,"00")&amp;"n"&amp;IF(ДАННЫЕ!$AN882,"1"&amp;ДАННЫЕ!$AN882,"00")&amp;"E"&amp;ДАННЫЕ!BI882&amp;"L"&amp;ДАННЫЕ!AO882&amp;"h"&amp;IF(ДАННЫЕ!$AU882&gt;0,1,0)&amp;"v"&amp;IF(ДАННЫЕ!$AW882&gt;0,1,0)&amp;"a"&amp;IF(ДАННЫЕ!$AS882,"1"&amp;ДАННЫЕ!$AS882,"00")&amp;"s"&amp;IF(ДАННЫЕ!$AT882,"1"&amp;ДАННЫЕ!$AT882,"00")&amp;"u"&amp;IF(ДАННЫЕ!$CJ882&gt;0,1,0)&amp;"y"&amp;B882&amp;"d"&amp;H882&amp;"e"&amp;F882&amp;G882</f>
        <v>x0w00t00f00b00g00c00i00r00m00hS00hZ00p00k00z00j00n00ELh0v0a00s00u0y0de</v>
      </c>
      <c r="L882" s="28" t="str">
        <f ca="1">ДАННЫЕ!$I882&amp;"VN"&amp;IF(ДАННЫЕ!AW882&gt;0,11,10)&amp;"CD"&amp;IF(ДАННЫЕ!BF882&gt;500,16,IF(ДАННЫЕ!BF882&gt;350,15,IF(ДАННЫЕ!BF882&gt;=200,14,IF(ДАННЫЕ!BF882&gt;=100,13,IF(ДАННЫЕ!BF882&gt;=50,12,IF(ДАННЫЕ!BF882&gt;0,11,10))))))&amp;"AR"&amp;IF(ДАННЫЕ!BX882&gt;0,1,0)&amp;"GD"&amp;B882&amp;"VV"&amp;IF(E882&gt;=5,IF(E882&lt;18,1,0),0)</f>
        <v>VN10CD10AR0GD0VV0</v>
      </c>
      <c r="M882" s="28" t="str">
        <f>ДАННЫЕ!$I882&amp;"b"&amp;ДАННЫЕ!$BI882&amp;"r"&amp;ДАННЫЕ!$BJ882&amp;"CD"&amp;IF(ДАННЫЕ!BF882&gt;0,IF(ДАННЫЕ!BF882&lt;200,1,IF(ДАННЫЕ!BF882&lt;350,2,3)),0)&amp;"h"&amp;IF(ДАННЫЕ!$BK882+ДАННЫЕ!$BL882+ДАННЫЕ!$BM882&gt;0,1,0)&amp;"x"&amp;ДАННЫЕ!$BK882&amp;"y"&amp;ДАННЫЕ!$BL882&amp;"z"&amp;ДАННЫЕ!$BM882&amp;"c"&amp;IF(ДАННЫЕ!$BK882+ДАННЫЕ!$BL882+ДАННЫЕ!$BM882=3,1,0)&amp;"a"&amp;IF(ДАННЫЕ!$BQ882+ДАННЫЕ!$BR882&gt;0,1,0)&amp;"d"&amp;ДАННЫЕ!$BQ882&amp;"v"&amp;ДАННЫЕ!$BR882&amp;"p"&amp;ДАННЫЕ!$BS882&amp;"n"&amp;ДАННЫЕ!$BU882&amp;"t"&amp;ДАННЫЕ!$BV882&amp;"o"&amp;ДАННЫЕ!$BT882&amp;"l"&amp;IF(ДАННЫЕ!$BN882&gt;0,1,0)&amp;ДАННЫЕ!$BN882&amp;"g"&amp;ДАННЫЕ!$BO882&amp;"s"&amp;ДАННЫЕ!$BP882&amp;"DZ"&amp;IF(ДАННЫЕ!B882-ДАННЫЕ!G882 &lt; 60,IF(ДАННЫЕ!B882-ДАННЫЕ!G882 &gt;= 0,1,0),0)&amp;"u"&amp;IF(ДАННЫЕ!$CJ882&gt;0,1,0)</f>
        <v>brCD0h0xyzc0a0dvpntol0gsDZ1u0</v>
      </c>
      <c r="N882" s="28" t="str">
        <f ca="1">ДАННЫЕ!$F882&amp;ДАННЫЕ!$I882&amp;"g"&amp;B882&amp;"cf"&amp;D882&amp;"a"&amp;IF(ДАННЫЕ!$BX882&gt;0,1,0)&amp;IF(ДАННЫЕ!$BF882&gt;500,1,IF(ДАННЫЕ!$BF882&gt;350,2,IF(ДАННЫЕ!$BF882&gt;=200,3,IF(ДАННЫЕ!$BF882&gt;=100,4,IF(ДАННЫЕ!$BF882&gt;=50,5,IF(ДАННЫЕ!$BF882&lt;50,6,0))))))&amp;"AR"&amp;IF(DATEDIF(ДАННЫЕ!$BX882,ДАННЫЕ!$F$1,"y")&gt;1,1,0)&amp;"VG"&amp;IF(ДАННЫЕ!$BH882="0",1,0)&amp;"o"&amp;IF(T882+ДАННЫЕ!$AF882+ДАННЫЕ!$AG882+ДАННЫЕ!$AH882+ДАННЫЕ!$AI882+ДАННЫЕ!$AJ882+ДАННЫЕ!$AP882+ДАННЫЕ!$AQ882+ДАННЫЕ!$AR882+ДАННЫЕ!$AU882+ДАННЫЕ!$AW882+ДАННЫЕ!$AS882+ДАННЫЕ!$AT882&gt;0,1,0)&amp;"x"&amp;ДАННЫЕ!$AG882&amp;"p"&amp;IF(ДАННЫЕ!$BY882&gt;0,1,0)&amp;"v"&amp;IF(ДАННЫЕ!$BZ882&gt;0,1,0)&amp;"n"&amp;ДАННЫЕ!$CA882&amp;"t"&amp;ДАННЫЕ!$AY882&amp;"k"&amp;ДАННЫЕ!$CB882&amp;"q"&amp;ДАННЫЕ!$CC882&amp;"w"&amp;ДАННЫЕ!$CD882&amp;"e"&amp;ДАННЫЕ!$CE882&amp;"m"&amp;ДАННЫЕ!$CF882&amp;"c"&amp;ДАННЫЕ!$CG882&amp;"z"&amp;ДАННЫЕ!$CH882&amp;"d"&amp;IF(H882=4,1,0)&amp;"s"&amp;IF(ДАННЫЕ!$J882=1,0,1)&amp;"u"&amp;IF(ДАННЫЕ!$CJ882&gt;0,1,0)</f>
        <v>g0cf0a06AR1VG0o0xp0v0ntkqwemczd0s1u0</v>
      </c>
      <c r="O882" s="28" t="str">
        <f>ДАННЫЕ!$I882&amp;"g"&amp;B882&amp;A882&amp;"f"&amp;P882&amp;"c"&amp;IF(ДАННЫЕ!$U882&gt;0,1,0)&amp;"s"&amp;IF(ДАННЫЕ!$Q882&gt;0,IF(YEAR(ДАННЫЕ!$F$1)=YEAR(ДАННЫЕ!$Q882),IF(MONTH(ДАННЫЕ!$F$1)=MONTH(ДАННЫЕ!$Q882),111,11),1),0)&amp;"i"&amp;IF(ДАННЫЕ!$R882+ДАННЫЕ!$S882+ДАННЫЕ!$T882=0,0,1)&amp;"h"&amp;IF(ДАННЫЕ!$P882&gt;0,1,0)&amp;"p"&amp;IF(ДАННЫЕ!$CI882&gt;0,IF(YEAR(ДАННЫЕ!$F$1)=YEAR(ДАННЫЕ!$CI882),IF(MONTH(ДАННЫЕ!$F$1)=MONTH(ДАННЫЕ!$CI882),111,11),1),0)&amp;"d"&amp;IF(ДАННЫЕ!$CJ882&gt;0,IF(YEAR(ДАННЫЕ!$F$1)=YEAR(ДАННЫЕ!$CJ882),IF(MONTH(ДАННЫЕ!$F$1)=MONTH(ДАННЫЕ!$CJ882),111,11),1),0)&amp;"o"&amp;IF(ДАННЫЕ!$CK882&gt;0,IF(MONTH(ДАННЫЕ!$F$1)=MONTH(ДАННЫЕ!$CK882),111,11),0)&amp;"v"&amp;IF(ДАННЫЕ!$BE882&gt;0,IF(MONTH(ДАННЫЕ!$F$1)=MONTH(ДАННЫЕ!$BE882),111,11),0)</f>
        <v>g00f0c0s0i0h0p0d0o0v0</v>
      </c>
      <c r="P882" s="15">
        <f t="shared" si="41"/>
        <v>0</v>
      </c>
      <c r="Q882" s="15">
        <f>IF(ДАННЫЕ!$F$1&gt;ДАННЫЕ!$N882,IF(YEAR(ДАННЫЕ!$F$1)=YEAR(ДАННЫЕ!M882),1,0),0)</f>
        <v>0</v>
      </c>
      <c r="R882" s="15">
        <f>IF(ДАННЫЕ!$F$1&gt;ДАННЫЕ!$N882,IF(YEAR(ДАННЫЕ!$F$1)=YEAR(ДАННЫЕ!N882),1,0),0)</f>
        <v>0</v>
      </c>
      <c r="S882" s="15">
        <f>IF(ДАННЫЕ!$AA882="2А",1,IF(ДАННЫЕ!$AA882="2Б",2,IF(ДАННЫЕ!$AA882="2В",3,IF(ДАННЫЕ!$AA882=3,4,IF(ДАННЫЕ!$AA882="4А",5,IF(ДАННЫЕ!$AA882="4Б",6,IF(ДАННЫЕ!$AA882="4В",7,IF(ДАННЫЕ!$AA882=5,8,0))))))))</f>
        <v>0</v>
      </c>
      <c r="T882" s="15">
        <f>IF(OR(ДАННЫЕ!$AC882=2,ДАННЫЕ!$AD882=2,ДАННЫЕ!$AE882=2),2,IF(OR(ДАННЫЕ!$AC882=1,ДАННЫЕ!$AD882=1,ДАННЫЕ!$AE882=1),1,0))</f>
        <v>0</v>
      </c>
    </row>
    <row r="883" spans="1:20" ht="15" customHeight="1" x14ac:dyDescent="0.2">
      <c r="A883" s="78">
        <f>IF(B883&gt;0,IF(MONTH(ДАННЫЕ!$F$1)=MONTH(ДАННЫЕ!$B883),1,0),0)</f>
        <v>0</v>
      </c>
      <c r="B883" s="14">
        <f>IF(ДАННЫЕ!$B883&gt;0,IF(YEAR(ДАННЫЕ!$F$1)=YEAR(ДАННЫЕ!$B883),1,0),0)</f>
        <v>0</v>
      </c>
      <c r="C883" s="14">
        <f>IF(ДАННЫЕ!$CM883&gt;0,IF(YEAR(ДАННЫЕ!$F$1)=YEAR(ДАННЫЕ!$CM883),1,0),0)</f>
        <v>0</v>
      </c>
      <c r="D883" s="14">
        <f>IF(ДАННЫЕ!$CJ883&gt;0,IF(ДАННЫЕ!$CL883&gt;ДАННЫЕ!$F$1,1,IF(ДАННЫЕ!$CL883&gt;0,0,1)),0)</f>
        <v>0</v>
      </c>
      <c r="E883" s="43" t="str">
        <f ca="1">IF(ДАННЫЕ!$F$1&gt;0,IF(ДАННЫЕ!$G883&gt;0,DATEDIF(ДАННЫЕ!$G883,ДАННЫЕ!$F$1,"y"),""),IF(ДАННЫЕ!$G883&gt;0,DATEDIF(ДАННЫЕ!$G883,TODAY(),"y"),""))</f>
        <v/>
      </c>
      <c r="F883" s="43" t="str">
        <f xml:space="preserve"> IF(ДАННЫЕ!$F883="М",IF(E883&gt;=18,IF(E883&lt;60,1,""),""),"")&amp;IF(ДАННЫЕ!$F883="Ж",IF(E883&gt;=18,IF(E883&lt;55,1,""),""),"")</f>
        <v/>
      </c>
      <c r="G883" s="43" t="str">
        <f xml:space="preserve"> IF(ДАННЫЕ!$F883="М",IF(E883&gt;=60,2,""),"")&amp;IF(ДАННЫЕ!$F883="Ж",IF(E883&gt;=55,2,""),"")</f>
        <v/>
      </c>
      <c r="H883" s="43" t="str">
        <f t="shared" ca="1" si="39"/>
        <v/>
      </c>
      <c r="I883" s="43" t="str">
        <f t="shared" ca="1" si="40"/>
        <v>03</v>
      </c>
      <c r="J883" s="28" t="str">
        <f ca="1">ДАННЫЕ!$F883&amp;H883&amp;I883&amp;ДАННЫЕ!$I883&amp;"m"&amp;IF(ДАННЫЕ!$I883&gt;0,IF(ДАННЫЕ!$J883&gt;0,0,1),"")&amp;"f"&amp;IF(ДАННЫЕ!$R883&gt;0,IF(YEAR(ДАННЫЕ!$F$1)=YEAR(ДАННЫЕ!$R883),1,0),0)&amp;"z"&amp;ДАННЫЕ!$R883&amp;"p"&amp;ДАННЫЕ!$S883&amp;"i"&amp;ДАННЫЕ!$T883&amp;"h"&amp;ДАННЫЕ!$K883&amp;"be"&amp;ДАННЫЕ!$BI883&amp;"CD"&amp;IF(ДАННЫЕ!BF883&gt;500,4,IF(ДАННЫЕ!BF883&gt;350,3,IF(ДАННЫЕ!BF883&gt;200,2,IF(ДАННЫЕ!BF883&gt;0,1,0))))&amp;"g"&amp;B883&amp;"d"&amp;H883&amp;"l"&amp;ДАННЫЕ!AT883&amp;"a"&amp;ДАННЫЕ!$V883&amp;"v"&amp;R883&amp;"k"&amp;ДАННЫЕ!$U883&amp;"s"&amp;ДАННЫЕ!$Y883&amp;"t"&amp;ДАННЫЕ!$X883&amp;"b"&amp;IF(ДАННЫЕ!$Q883&gt;1,1,0)&amp;"PP"&amp;ДАННЫЕ!Z883&amp;"c"&amp;S883&amp;"x"&amp;IF(ДАННЫЕ!$BY883&gt;0,IF(YEAR(ДАННЫЕ!$F$1)=YEAR(ДАННЫЕ!$BY883),1,0),0)&amp;"n"&amp;IF(ДАННЫЕ!$BZ883&gt;0,IF(YEAR(ДАННЫЕ!$F$1)=YEAR(ДАННЫЕ!$BZ883),1,0),0)&amp;"u"&amp;D883&amp;"z"&amp;IF(ДАННЫЕ!$CL883&gt;0,IF(YEAR(ДАННЫЕ!$F$1)&gt;YEAR(ДАННЫЕ!$CL883),11,12),0)</f>
        <v>03mf0zpihbeCD0g0dlav0kstb0PPc0x0n0u0z0</v>
      </c>
      <c r="K883" s="28" t="str">
        <f ca="1">ДАННЫЕ!$I883&amp;"x"&amp;B883&amp;"w"&amp;IF(T883+ДАННЫЕ!AD883+ДАННЫЕ!AE883+ДАННЫЕ!AF883+ДАННЫЕ!AG883+ДАННЫЕ!AH883+ДАННЫЕ!$AL883+ДАННЫЕ!AI883+ДАННЫЕ!AJ883+ДАННЫЕ!AK883+ДАННЫЕ!AP883+ДАННЫЕ!AQ883+ДАННЫЕ!AR883+ДАННЫЕ!$AM883+ДАННЫЕ!$AN883+ДАННЫЕ!AS883+ДАННЫЕ!AT883&gt;0,1,0)&amp;IF(OR(T883=2,ДАННЫЕ!AD883=2,ДАННЫЕ!AE883=2,ДАННЫЕ!AF883=2,ДАННЫЕ!AG883=2,ДАННЫЕ!AH883=2,ДАННЫЕ!$AL883=2,ДАННЫЕ!AI883=2,ДАННЫЕ!AJ883=2,ДАННЫЕ!AK883=2,ДАННЫЕ!AP883=2,ДАННЫЕ!AQ883=2,ДАННЫЕ!AR883=2,ДАННЫЕ!$AM883=2,ДАННЫЕ!$AN883=2,ДАННЫЕ!AS883=2,ДАННЫЕ!AT883=2),2,0)&amp;"t"&amp;IF(T883&gt;0,"1"&amp;T883,"00")&amp;"f"&amp;IF(ДАННЫЕ!$AC883,"1"&amp;ДАННЫЕ!$AC883,"00")&amp;"b"&amp;IF(ДАННЫЕ!$AD883,"1"&amp;ДАННЫЕ!$AD883,"00")&amp;"g"&amp;IF(ДАННЫЕ!$AF883,"1"&amp;ДАННЫЕ!$AF883,"00")&amp;"c"&amp;IF(ДАННЫЕ!$AG883,"1"&amp;ДАННЫЕ!$AG883,"00")&amp;"i"&amp;IF(ДАННЫЕ!$AH883,"1"&amp;ДАННЫЕ!$AH883,"00")&amp;"r"&amp;IF(ДАННЫЕ!$AL883,"1"&amp;ДАННЫЕ!$AL883,"00")&amp;"m"&amp;IF(ДАННЫЕ!$AI883,"1"&amp;ДАННЫЕ!$AI883,"00")&amp;"hS"&amp;IF(ДАННЫЕ!$AJ883,"1"&amp;ДАННЫЕ!$AJ883,"00")&amp;"hZ"&amp;IF(ДАННЫЕ!$AK883,"1"&amp;ДАННЫЕ!$AK883,"00")&amp;"p"&amp;IF(ДАННЫЕ!$AP883,"1"&amp;ДАННЫЕ!$AP883,"00")&amp;"k"&amp;IF(ДАННЫЕ!$AQ883,"1"&amp;ДАННЫЕ!$AQ883,"00")&amp;"z"&amp;IF(ДАННЫЕ!$AR883,"1"&amp;ДАННЫЕ!$AR883,"00")&amp;"j"&amp;IF(ДАННЫЕ!$AM883,"1"&amp;ДАННЫЕ!$AM883,"00")&amp;"n"&amp;IF(ДАННЫЕ!$AN883,"1"&amp;ДАННЫЕ!$AN883,"00")&amp;"E"&amp;ДАННЫЕ!BI883&amp;"L"&amp;ДАННЫЕ!AO883&amp;"h"&amp;IF(ДАННЫЕ!$AU883&gt;0,1,0)&amp;"v"&amp;IF(ДАННЫЕ!$AW883&gt;0,1,0)&amp;"a"&amp;IF(ДАННЫЕ!$AS883,"1"&amp;ДАННЫЕ!$AS883,"00")&amp;"s"&amp;IF(ДАННЫЕ!$AT883,"1"&amp;ДАННЫЕ!$AT883,"00")&amp;"u"&amp;IF(ДАННЫЕ!$CJ883&gt;0,1,0)&amp;"y"&amp;B883&amp;"d"&amp;H883&amp;"e"&amp;F883&amp;G883</f>
        <v>x0w00t00f00b00g00c00i00r00m00hS00hZ00p00k00z00j00n00ELh0v0a00s00u0y0de</v>
      </c>
      <c r="L883" s="28" t="str">
        <f ca="1">ДАННЫЕ!$I883&amp;"VN"&amp;IF(ДАННЫЕ!AW883&gt;0,11,10)&amp;"CD"&amp;IF(ДАННЫЕ!BF883&gt;500,16,IF(ДАННЫЕ!BF883&gt;350,15,IF(ДАННЫЕ!BF883&gt;=200,14,IF(ДАННЫЕ!BF883&gt;=100,13,IF(ДАННЫЕ!BF883&gt;=50,12,IF(ДАННЫЕ!BF883&gt;0,11,10))))))&amp;"AR"&amp;IF(ДАННЫЕ!BX883&gt;0,1,0)&amp;"GD"&amp;B883&amp;"VV"&amp;IF(E883&gt;=5,IF(E883&lt;18,1,0),0)</f>
        <v>VN10CD10AR0GD0VV0</v>
      </c>
      <c r="M883" s="28" t="str">
        <f>ДАННЫЕ!$I883&amp;"b"&amp;ДАННЫЕ!$BI883&amp;"r"&amp;ДАННЫЕ!$BJ883&amp;"CD"&amp;IF(ДАННЫЕ!BF883&gt;0,IF(ДАННЫЕ!BF883&lt;200,1,IF(ДАННЫЕ!BF883&lt;350,2,3)),0)&amp;"h"&amp;IF(ДАННЫЕ!$BK883+ДАННЫЕ!$BL883+ДАННЫЕ!$BM883&gt;0,1,0)&amp;"x"&amp;ДАННЫЕ!$BK883&amp;"y"&amp;ДАННЫЕ!$BL883&amp;"z"&amp;ДАННЫЕ!$BM883&amp;"c"&amp;IF(ДАННЫЕ!$BK883+ДАННЫЕ!$BL883+ДАННЫЕ!$BM883=3,1,0)&amp;"a"&amp;IF(ДАННЫЕ!$BQ883+ДАННЫЕ!$BR883&gt;0,1,0)&amp;"d"&amp;ДАННЫЕ!$BQ883&amp;"v"&amp;ДАННЫЕ!$BR883&amp;"p"&amp;ДАННЫЕ!$BS883&amp;"n"&amp;ДАННЫЕ!$BU883&amp;"t"&amp;ДАННЫЕ!$BV883&amp;"o"&amp;ДАННЫЕ!$BT883&amp;"l"&amp;IF(ДАННЫЕ!$BN883&gt;0,1,0)&amp;ДАННЫЕ!$BN883&amp;"g"&amp;ДАННЫЕ!$BO883&amp;"s"&amp;ДАННЫЕ!$BP883&amp;"DZ"&amp;IF(ДАННЫЕ!B883-ДАННЫЕ!G883 &lt; 60,IF(ДАННЫЕ!B883-ДАННЫЕ!G883 &gt;= 0,1,0),0)&amp;"u"&amp;IF(ДАННЫЕ!$CJ883&gt;0,1,0)</f>
        <v>brCD0h0xyzc0a0dvpntol0gsDZ1u0</v>
      </c>
      <c r="N883" s="28" t="str">
        <f ca="1">ДАННЫЕ!$F883&amp;ДАННЫЕ!$I883&amp;"g"&amp;B883&amp;"cf"&amp;D883&amp;"a"&amp;IF(ДАННЫЕ!$BX883&gt;0,1,0)&amp;IF(ДАННЫЕ!$BF883&gt;500,1,IF(ДАННЫЕ!$BF883&gt;350,2,IF(ДАННЫЕ!$BF883&gt;=200,3,IF(ДАННЫЕ!$BF883&gt;=100,4,IF(ДАННЫЕ!$BF883&gt;=50,5,IF(ДАННЫЕ!$BF883&lt;50,6,0))))))&amp;"AR"&amp;IF(DATEDIF(ДАННЫЕ!$BX883,ДАННЫЕ!$F$1,"y")&gt;1,1,0)&amp;"VG"&amp;IF(ДАННЫЕ!$BH883="0",1,0)&amp;"o"&amp;IF(T883+ДАННЫЕ!$AF883+ДАННЫЕ!$AG883+ДАННЫЕ!$AH883+ДАННЫЕ!$AI883+ДАННЫЕ!$AJ883+ДАННЫЕ!$AP883+ДАННЫЕ!$AQ883+ДАННЫЕ!$AR883+ДАННЫЕ!$AU883+ДАННЫЕ!$AW883+ДАННЫЕ!$AS883+ДАННЫЕ!$AT883&gt;0,1,0)&amp;"x"&amp;ДАННЫЕ!$AG883&amp;"p"&amp;IF(ДАННЫЕ!$BY883&gt;0,1,0)&amp;"v"&amp;IF(ДАННЫЕ!$BZ883&gt;0,1,0)&amp;"n"&amp;ДАННЫЕ!$CA883&amp;"t"&amp;ДАННЫЕ!$AY883&amp;"k"&amp;ДАННЫЕ!$CB883&amp;"q"&amp;ДАННЫЕ!$CC883&amp;"w"&amp;ДАННЫЕ!$CD883&amp;"e"&amp;ДАННЫЕ!$CE883&amp;"m"&amp;ДАННЫЕ!$CF883&amp;"c"&amp;ДАННЫЕ!$CG883&amp;"z"&amp;ДАННЫЕ!$CH883&amp;"d"&amp;IF(H883=4,1,0)&amp;"s"&amp;IF(ДАННЫЕ!$J883=1,0,1)&amp;"u"&amp;IF(ДАННЫЕ!$CJ883&gt;0,1,0)</f>
        <v>g0cf0a06AR1VG0o0xp0v0ntkqwemczd0s1u0</v>
      </c>
      <c r="O883" s="28" t="str">
        <f>ДАННЫЕ!$I883&amp;"g"&amp;B883&amp;A883&amp;"f"&amp;P883&amp;"c"&amp;IF(ДАННЫЕ!$U883&gt;0,1,0)&amp;"s"&amp;IF(ДАННЫЕ!$Q883&gt;0,IF(YEAR(ДАННЫЕ!$F$1)=YEAR(ДАННЫЕ!$Q883),IF(MONTH(ДАННЫЕ!$F$1)=MONTH(ДАННЫЕ!$Q883),111,11),1),0)&amp;"i"&amp;IF(ДАННЫЕ!$R883+ДАННЫЕ!$S883+ДАННЫЕ!$T883=0,0,1)&amp;"h"&amp;IF(ДАННЫЕ!$P883&gt;0,1,0)&amp;"p"&amp;IF(ДАННЫЕ!$CI883&gt;0,IF(YEAR(ДАННЫЕ!$F$1)=YEAR(ДАННЫЕ!$CI883),IF(MONTH(ДАННЫЕ!$F$1)=MONTH(ДАННЫЕ!$CI883),111,11),1),0)&amp;"d"&amp;IF(ДАННЫЕ!$CJ883&gt;0,IF(YEAR(ДАННЫЕ!$F$1)=YEAR(ДАННЫЕ!$CJ883),IF(MONTH(ДАННЫЕ!$F$1)=MONTH(ДАННЫЕ!$CJ883),111,11),1),0)&amp;"o"&amp;IF(ДАННЫЕ!$CK883&gt;0,IF(MONTH(ДАННЫЕ!$F$1)=MONTH(ДАННЫЕ!$CK883),111,11),0)&amp;"v"&amp;IF(ДАННЫЕ!$BE883&gt;0,IF(MONTH(ДАННЫЕ!$F$1)=MONTH(ДАННЫЕ!$BE883),111,11),0)</f>
        <v>g00f0c0s0i0h0p0d0o0v0</v>
      </c>
      <c r="P883" s="15">
        <f t="shared" si="41"/>
        <v>0</v>
      </c>
      <c r="Q883" s="15">
        <f>IF(ДАННЫЕ!$F$1&gt;ДАННЫЕ!$N883,IF(YEAR(ДАННЫЕ!$F$1)=YEAR(ДАННЫЕ!M883),1,0),0)</f>
        <v>0</v>
      </c>
      <c r="R883" s="15">
        <f>IF(ДАННЫЕ!$F$1&gt;ДАННЫЕ!$N883,IF(YEAR(ДАННЫЕ!$F$1)=YEAR(ДАННЫЕ!N883),1,0),0)</f>
        <v>0</v>
      </c>
      <c r="S883" s="15">
        <f>IF(ДАННЫЕ!$AA883="2А",1,IF(ДАННЫЕ!$AA883="2Б",2,IF(ДАННЫЕ!$AA883="2В",3,IF(ДАННЫЕ!$AA883=3,4,IF(ДАННЫЕ!$AA883="4А",5,IF(ДАННЫЕ!$AA883="4Б",6,IF(ДАННЫЕ!$AA883="4В",7,IF(ДАННЫЕ!$AA883=5,8,0))))))))</f>
        <v>0</v>
      </c>
      <c r="T883" s="15">
        <f>IF(OR(ДАННЫЕ!$AC883=2,ДАННЫЕ!$AD883=2,ДАННЫЕ!$AE883=2),2,IF(OR(ДАННЫЕ!$AC883=1,ДАННЫЕ!$AD883=1,ДАННЫЕ!$AE883=1),1,0))</f>
        <v>0</v>
      </c>
    </row>
    <row r="884" spans="1:20" ht="15" customHeight="1" x14ac:dyDescent="0.2">
      <c r="A884" s="78">
        <f>IF(B884&gt;0,IF(MONTH(ДАННЫЕ!$F$1)=MONTH(ДАННЫЕ!$B884),1,0),0)</f>
        <v>0</v>
      </c>
      <c r="B884" s="14">
        <f>IF(ДАННЫЕ!$B884&gt;0,IF(YEAR(ДАННЫЕ!$F$1)=YEAR(ДАННЫЕ!$B884),1,0),0)</f>
        <v>0</v>
      </c>
      <c r="C884" s="14">
        <f>IF(ДАННЫЕ!$CM884&gt;0,IF(YEAR(ДАННЫЕ!$F$1)=YEAR(ДАННЫЕ!$CM884),1,0),0)</f>
        <v>0</v>
      </c>
      <c r="D884" s="14">
        <f>IF(ДАННЫЕ!$CJ884&gt;0,IF(ДАННЫЕ!$CL884&gt;ДАННЫЕ!$F$1,1,IF(ДАННЫЕ!$CL884&gt;0,0,1)),0)</f>
        <v>0</v>
      </c>
      <c r="E884" s="43" t="str">
        <f ca="1">IF(ДАННЫЕ!$F$1&gt;0,IF(ДАННЫЕ!$G884&gt;0,DATEDIF(ДАННЫЕ!$G884,ДАННЫЕ!$F$1,"y"),""),IF(ДАННЫЕ!$G884&gt;0,DATEDIF(ДАННЫЕ!$G884,TODAY(),"y"),""))</f>
        <v/>
      </c>
      <c r="F884" s="43" t="str">
        <f xml:space="preserve"> IF(ДАННЫЕ!$F884="М",IF(E884&gt;=18,IF(E884&lt;60,1,""),""),"")&amp;IF(ДАННЫЕ!$F884="Ж",IF(E884&gt;=18,IF(E884&lt;55,1,""),""),"")</f>
        <v/>
      </c>
      <c r="G884" s="43" t="str">
        <f xml:space="preserve"> IF(ДАННЫЕ!$F884="М",IF(E884&gt;=60,2,""),"")&amp;IF(ДАННЫЕ!$F884="Ж",IF(E884&gt;=55,2,""),"")</f>
        <v/>
      </c>
      <c r="H884" s="43" t="str">
        <f t="shared" ca="1" si="39"/>
        <v/>
      </c>
      <c r="I884" s="43" t="str">
        <f t="shared" ca="1" si="40"/>
        <v>03</v>
      </c>
      <c r="J884" s="28" t="str">
        <f ca="1">ДАННЫЕ!$F884&amp;H884&amp;I884&amp;ДАННЫЕ!$I884&amp;"m"&amp;IF(ДАННЫЕ!$I884&gt;0,IF(ДАННЫЕ!$J884&gt;0,0,1),"")&amp;"f"&amp;IF(ДАННЫЕ!$R884&gt;0,IF(YEAR(ДАННЫЕ!$F$1)=YEAR(ДАННЫЕ!$R884),1,0),0)&amp;"z"&amp;ДАННЫЕ!$R884&amp;"p"&amp;ДАННЫЕ!$S884&amp;"i"&amp;ДАННЫЕ!$T884&amp;"h"&amp;ДАННЫЕ!$K884&amp;"be"&amp;ДАННЫЕ!$BI884&amp;"CD"&amp;IF(ДАННЫЕ!BF884&gt;500,4,IF(ДАННЫЕ!BF884&gt;350,3,IF(ДАННЫЕ!BF884&gt;200,2,IF(ДАННЫЕ!BF884&gt;0,1,0))))&amp;"g"&amp;B884&amp;"d"&amp;H884&amp;"l"&amp;ДАННЫЕ!AT884&amp;"a"&amp;ДАННЫЕ!$V884&amp;"v"&amp;R884&amp;"k"&amp;ДАННЫЕ!$U884&amp;"s"&amp;ДАННЫЕ!$Y884&amp;"t"&amp;ДАННЫЕ!$X884&amp;"b"&amp;IF(ДАННЫЕ!$Q884&gt;1,1,0)&amp;"PP"&amp;ДАННЫЕ!Z884&amp;"c"&amp;S884&amp;"x"&amp;IF(ДАННЫЕ!$BY884&gt;0,IF(YEAR(ДАННЫЕ!$F$1)=YEAR(ДАННЫЕ!$BY884),1,0),0)&amp;"n"&amp;IF(ДАННЫЕ!$BZ884&gt;0,IF(YEAR(ДАННЫЕ!$F$1)=YEAR(ДАННЫЕ!$BZ884),1,0),0)&amp;"u"&amp;D884&amp;"z"&amp;IF(ДАННЫЕ!$CL884&gt;0,IF(YEAR(ДАННЫЕ!$F$1)&gt;YEAR(ДАННЫЕ!$CL884),11,12),0)</f>
        <v>03mf0zpihbeCD0g0dlav0kstb0PPc0x0n0u0z0</v>
      </c>
      <c r="K884" s="28" t="str">
        <f ca="1">ДАННЫЕ!$I884&amp;"x"&amp;B884&amp;"w"&amp;IF(T884+ДАННЫЕ!AD884+ДАННЫЕ!AE884+ДАННЫЕ!AF884+ДАННЫЕ!AG884+ДАННЫЕ!AH884+ДАННЫЕ!$AL884+ДАННЫЕ!AI884+ДАННЫЕ!AJ884+ДАННЫЕ!AK884+ДАННЫЕ!AP884+ДАННЫЕ!AQ884+ДАННЫЕ!AR884+ДАННЫЕ!$AM884+ДАННЫЕ!$AN884+ДАННЫЕ!AS884+ДАННЫЕ!AT884&gt;0,1,0)&amp;IF(OR(T884=2,ДАННЫЕ!AD884=2,ДАННЫЕ!AE884=2,ДАННЫЕ!AF884=2,ДАННЫЕ!AG884=2,ДАННЫЕ!AH884=2,ДАННЫЕ!$AL884=2,ДАННЫЕ!AI884=2,ДАННЫЕ!AJ884=2,ДАННЫЕ!AK884=2,ДАННЫЕ!AP884=2,ДАННЫЕ!AQ884=2,ДАННЫЕ!AR884=2,ДАННЫЕ!$AM884=2,ДАННЫЕ!$AN884=2,ДАННЫЕ!AS884=2,ДАННЫЕ!AT884=2),2,0)&amp;"t"&amp;IF(T884&gt;0,"1"&amp;T884,"00")&amp;"f"&amp;IF(ДАННЫЕ!$AC884,"1"&amp;ДАННЫЕ!$AC884,"00")&amp;"b"&amp;IF(ДАННЫЕ!$AD884,"1"&amp;ДАННЫЕ!$AD884,"00")&amp;"g"&amp;IF(ДАННЫЕ!$AF884,"1"&amp;ДАННЫЕ!$AF884,"00")&amp;"c"&amp;IF(ДАННЫЕ!$AG884,"1"&amp;ДАННЫЕ!$AG884,"00")&amp;"i"&amp;IF(ДАННЫЕ!$AH884,"1"&amp;ДАННЫЕ!$AH884,"00")&amp;"r"&amp;IF(ДАННЫЕ!$AL884,"1"&amp;ДАННЫЕ!$AL884,"00")&amp;"m"&amp;IF(ДАННЫЕ!$AI884,"1"&amp;ДАННЫЕ!$AI884,"00")&amp;"hS"&amp;IF(ДАННЫЕ!$AJ884,"1"&amp;ДАННЫЕ!$AJ884,"00")&amp;"hZ"&amp;IF(ДАННЫЕ!$AK884,"1"&amp;ДАННЫЕ!$AK884,"00")&amp;"p"&amp;IF(ДАННЫЕ!$AP884,"1"&amp;ДАННЫЕ!$AP884,"00")&amp;"k"&amp;IF(ДАННЫЕ!$AQ884,"1"&amp;ДАННЫЕ!$AQ884,"00")&amp;"z"&amp;IF(ДАННЫЕ!$AR884,"1"&amp;ДАННЫЕ!$AR884,"00")&amp;"j"&amp;IF(ДАННЫЕ!$AM884,"1"&amp;ДАННЫЕ!$AM884,"00")&amp;"n"&amp;IF(ДАННЫЕ!$AN884,"1"&amp;ДАННЫЕ!$AN884,"00")&amp;"E"&amp;ДАННЫЕ!BI884&amp;"L"&amp;ДАННЫЕ!AO884&amp;"h"&amp;IF(ДАННЫЕ!$AU884&gt;0,1,0)&amp;"v"&amp;IF(ДАННЫЕ!$AW884&gt;0,1,0)&amp;"a"&amp;IF(ДАННЫЕ!$AS884,"1"&amp;ДАННЫЕ!$AS884,"00")&amp;"s"&amp;IF(ДАННЫЕ!$AT884,"1"&amp;ДАННЫЕ!$AT884,"00")&amp;"u"&amp;IF(ДАННЫЕ!$CJ884&gt;0,1,0)&amp;"y"&amp;B884&amp;"d"&amp;H884&amp;"e"&amp;F884&amp;G884</f>
        <v>x0w00t00f00b00g00c00i00r00m00hS00hZ00p00k00z00j00n00ELh0v0a00s00u0y0de</v>
      </c>
      <c r="L884" s="28" t="str">
        <f ca="1">ДАННЫЕ!$I884&amp;"VN"&amp;IF(ДАННЫЕ!AW884&gt;0,11,10)&amp;"CD"&amp;IF(ДАННЫЕ!BF884&gt;500,16,IF(ДАННЫЕ!BF884&gt;350,15,IF(ДАННЫЕ!BF884&gt;=200,14,IF(ДАННЫЕ!BF884&gt;=100,13,IF(ДАННЫЕ!BF884&gt;=50,12,IF(ДАННЫЕ!BF884&gt;0,11,10))))))&amp;"AR"&amp;IF(ДАННЫЕ!BX884&gt;0,1,0)&amp;"GD"&amp;B884&amp;"VV"&amp;IF(E884&gt;=5,IF(E884&lt;18,1,0),0)</f>
        <v>VN10CD10AR0GD0VV0</v>
      </c>
      <c r="M884" s="28" t="str">
        <f>ДАННЫЕ!$I884&amp;"b"&amp;ДАННЫЕ!$BI884&amp;"r"&amp;ДАННЫЕ!$BJ884&amp;"CD"&amp;IF(ДАННЫЕ!BF884&gt;0,IF(ДАННЫЕ!BF884&lt;200,1,IF(ДАННЫЕ!BF884&lt;350,2,3)),0)&amp;"h"&amp;IF(ДАННЫЕ!$BK884+ДАННЫЕ!$BL884+ДАННЫЕ!$BM884&gt;0,1,0)&amp;"x"&amp;ДАННЫЕ!$BK884&amp;"y"&amp;ДАННЫЕ!$BL884&amp;"z"&amp;ДАННЫЕ!$BM884&amp;"c"&amp;IF(ДАННЫЕ!$BK884+ДАННЫЕ!$BL884+ДАННЫЕ!$BM884=3,1,0)&amp;"a"&amp;IF(ДАННЫЕ!$BQ884+ДАННЫЕ!$BR884&gt;0,1,0)&amp;"d"&amp;ДАННЫЕ!$BQ884&amp;"v"&amp;ДАННЫЕ!$BR884&amp;"p"&amp;ДАННЫЕ!$BS884&amp;"n"&amp;ДАННЫЕ!$BU884&amp;"t"&amp;ДАННЫЕ!$BV884&amp;"o"&amp;ДАННЫЕ!$BT884&amp;"l"&amp;IF(ДАННЫЕ!$BN884&gt;0,1,0)&amp;ДАННЫЕ!$BN884&amp;"g"&amp;ДАННЫЕ!$BO884&amp;"s"&amp;ДАННЫЕ!$BP884&amp;"DZ"&amp;IF(ДАННЫЕ!B884-ДАННЫЕ!G884 &lt; 60,IF(ДАННЫЕ!B884-ДАННЫЕ!G884 &gt;= 0,1,0),0)&amp;"u"&amp;IF(ДАННЫЕ!$CJ884&gt;0,1,0)</f>
        <v>brCD0h0xyzc0a0dvpntol0gsDZ1u0</v>
      </c>
      <c r="N884" s="28" t="str">
        <f ca="1">ДАННЫЕ!$F884&amp;ДАННЫЕ!$I884&amp;"g"&amp;B884&amp;"cf"&amp;D884&amp;"a"&amp;IF(ДАННЫЕ!$BX884&gt;0,1,0)&amp;IF(ДАННЫЕ!$BF884&gt;500,1,IF(ДАННЫЕ!$BF884&gt;350,2,IF(ДАННЫЕ!$BF884&gt;=200,3,IF(ДАННЫЕ!$BF884&gt;=100,4,IF(ДАННЫЕ!$BF884&gt;=50,5,IF(ДАННЫЕ!$BF884&lt;50,6,0))))))&amp;"AR"&amp;IF(DATEDIF(ДАННЫЕ!$BX884,ДАННЫЕ!$F$1,"y")&gt;1,1,0)&amp;"VG"&amp;IF(ДАННЫЕ!$BH884="0",1,0)&amp;"o"&amp;IF(T884+ДАННЫЕ!$AF884+ДАННЫЕ!$AG884+ДАННЫЕ!$AH884+ДАННЫЕ!$AI884+ДАННЫЕ!$AJ884+ДАННЫЕ!$AP884+ДАННЫЕ!$AQ884+ДАННЫЕ!$AR884+ДАННЫЕ!$AU884+ДАННЫЕ!$AW884+ДАННЫЕ!$AS884+ДАННЫЕ!$AT884&gt;0,1,0)&amp;"x"&amp;ДАННЫЕ!$AG884&amp;"p"&amp;IF(ДАННЫЕ!$BY884&gt;0,1,0)&amp;"v"&amp;IF(ДАННЫЕ!$BZ884&gt;0,1,0)&amp;"n"&amp;ДАННЫЕ!$CA884&amp;"t"&amp;ДАННЫЕ!$AY884&amp;"k"&amp;ДАННЫЕ!$CB884&amp;"q"&amp;ДАННЫЕ!$CC884&amp;"w"&amp;ДАННЫЕ!$CD884&amp;"e"&amp;ДАННЫЕ!$CE884&amp;"m"&amp;ДАННЫЕ!$CF884&amp;"c"&amp;ДАННЫЕ!$CG884&amp;"z"&amp;ДАННЫЕ!$CH884&amp;"d"&amp;IF(H884=4,1,0)&amp;"s"&amp;IF(ДАННЫЕ!$J884=1,0,1)&amp;"u"&amp;IF(ДАННЫЕ!$CJ884&gt;0,1,0)</f>
        <v>g0cf0a06AR1VG0o0xp0v0ntkqwemczd0s1u0</v>
      </c>
      <c r="O884" s="28" t="str">
        <f>ДАННЫЕ!$I884&amp;"g"&amp;B884&amp;A884&amp;"f"&amp;P884&amp;"c"&amp;IF(ДАННЫЕ!$U884&gt;0,1,0)&amp;"s"&amp;IF(ДАННЫЕ!$Q884&gt;0,IF(YEAR(ДАННЫЕ!$F$1)=YEAR(ДАННЫЕ!$Q884),IF(MONTH(ДАННЫЕ!$F$1)=MONTH(ДАННЫЕ!$Q884),111,11),1),0)&amp;"i"&amp;IF(ДАННЫЕ!$R884+ДАННЫЕ!$S884+ДАННЫЕ!$T884=0,0,1)&amp;"h"&amp;IF(ДАННЫЕ!$P884&gt;0,1,0)&amp;"p"&amp;IF(ДАННЫЕ!$CI884&gt;0,IF(YEAR(ДАННЫЕ!$F$1)=YEAR(ДАННЫЕ!$CI884),IF(MONTH(ДАННЫЕ!$F$1)=MONTH(ДАННЫЕ!$CI884),111,11),1),0)&amp;"d"&amp;IF(ДАННЫЕ!$CJ884&gt;0,IF(YEAR(ДАННЫЕ!$F$1)=YEAR(ДАННЫЕ!$CJ884),IF(MONTH(ДАННЫЕ!$F$1)=MONTH(ДАННЫЕ!$CJ884),111,11),1),0)&amp;"o"&amp;IF(ДАННЫЕ!$CK884&gt;0,IF(MONTH(ДАННЫЕ!$F$1)=MONTH(ДАННЫЕ!$CK884),111,11),0)&amp;"v"&amp;IF(ДАННЫЕ!$BE884&gt;0,IF(MONTH(ДАННЫЕ!$F$1)=MONTH(ДАННЫЕ!$BE884),111,11),0)</f>
        <v>g00f0c0s0i0h0p0d0o0v0</v>
      </c>
      <c r="P884" s="15">
        <f t="shared" si="41"/>
        <v>0</v>
      </c>
      <c r="Q884" s="15">
        <f>IF(ДАННЫЕ!$F$1&gt;ДАННЫЕ!$N884,IF(YEAR(ДАННЫЕ!$F$1)=YEAR(ДАННЫЕ!M884),1,0),0)</f>
        <v>0</v>
      </c>
      <c r="R884" s="15">
        <f>IF(ДАННЫЕ!$F$1&gt;ДАННЫЕ!$N884,IF(YEAR(ДАННЫЕ!$F$1)=YEAR(ДАННЫЕ!N884),1,0),0)</f>
        <v>0</v>
      </c>
      <c r="S884" s="15">
        <f>IF(ДАННЫЕ!$AA884="2А",1,IF(ДАННЫЕ!$AA884="2Б",2,IF(ДАННЫЕ!$AA884="2В",3,IF(ДАННЫЕ!$AA884=3,4,IF(ДАННЫЕ!$AA884="4А",5,IF(ДАННЫЕ!$AA884="4Б",6,IF(ДАННЫЕ!$AA884="4В",7,IF(ДАННЫЕ!$AA884=5,8,0))))))))</f>
        <v>0</v>
      </c>
      <c r="T884" s="15">
        <f>IF(OR(ДАННЫЕ!$AC884=2,ДАННЫЕ!$AD884=2,ДАННЫЕ!$AE884=2),2,IF(OR(ДАННЫЕ!$AC884=1,ДАННЫЕ!$AD884=1,ДАННЫЕ!$AE884=1),1,0))</f>
        <v>0</v>
      </c>
    </row>
    <row r="885" spans="1:20" ht="15" customHeight="1" x14ac:dyDescent="0.2">
      <c r="A885" s="78">
        <f>IF(B885&gt;0,IF(MONTH(ДАННЫЕ!$F$1)=MONTH(ДАННЫЕ!$B885),1,0),0)</f>
        <v>0</v>
      </c>
      <c r="B885" s="14">
        <f>IF(ДАННЫЕ!$B885&gt;0,IF(YEAR(ДАННЫЕ!$F$1)=YEAR(ДАННЫЕ!$B885),1,0),0)</f>
        <v>0</v>
      </c>
      <c r="C885" s="14">
        <f>IF(ДАННЫЕ!$CM885&gt;0,IF(YEAR(ДАННЫЕ!$F$1)=YEAR(ДАННЫЕ!$CM885),1,0),0)</f>
        <v>0</v>
      </c>
      <c r="D885" s="14">
        <f>IF(ДАННЫЕ!$CJ885&gt;0,IF(ДАННЫЕ!$CL885&gt;ДАННЫЕ!$F$1,1,IF(ДАННЫЕ!$CL885&gt;0,0,1)),0)</f>
        <v>0</v>
      </c>
      <c r="E885" s="43" t="str">
        <f ca="1">IF(ДАННЫЕ!$F$1&gt;0,IF(ДАННЫЕ!$G885&gt;0,DATEDIF(ДАННЫЕ!$G885,ДАННЫЕ!$F$1,"y"),""),IF(ДАННЫЕ!$G885&gt;0,DATEDIF(ДАННЫЕ!$G885,TODAY(),"y"),""))</f>
        <v/>
      </c>
      <c r="F885" s="43" t="str">
        <f xml:space="preserve"> IF(ДАННЫЕ!$F885="М",IF(E885&gt;=18,IF(E885&lt;60,1,""),""),"")&amp;IF(ДАННЫЕ!$F885="Ж",IF(E885&gt;=18,IF(E885&lt;55,1,""),""),"")</f>
        <v/>
      </c>
      <c r="G885" s="43" t="str">
        <f xml:space="preserve"> IF(ДАННЫЕ!$F885="М",IF(E885&gt;=60,2,""),"")&amp;IF(ДАННЫЕ!$F885="Ж",IF(E885&gt;=55,2,""),"")</f>
        <v/>
      </c>
      <c r="H885" s="43" t="str">
        <f t="shared" ca="1" si="39"/>
        <v/>
      </c>
      <c r="I885" s="43" t="str">
        <f t="shared" ca="1" si="40"/>
        <v>03</v>
      </c>
      <c r="J885" s="28" t="str">
        <f ca="1">ДАННЫЕ!$F885&amp;H885&amp;I885&amp;ДАННЫЕ!$I885&amp;"m"&amp;IF(ДАННЫЕ!$I885&gt;0,IF(ДАННЫЕ!$J885&gt;0,0,1),"")&amp;"f"&amp;IF(ДАННЫЕ!$R885&gt;0,IF(YEAR(ДАННЫЕ!$F$1)=YEAR(ДАННЫЕ!$R885),1,0),0)&amp;"z"&amp;ДАННЫЕ!$R885&amp;"p"&amp;ДАННЫЕ!$S885&amp;"i"&amp;ДАННЫЕ!$T885&amp;"h"&amp;ДАННЫЕ!$K885&amp;"be"&amp;ДАННЫЕ!$BI885&amp;"CD"&amp;IF(ДАННЫЕ!BF885&gt;500,4,IF(ДАННЫЕ!BF885&gt;350,3,IF(ДАННЫЕ!BF885&gt;200,2,IF(ДАННЫЕ!BF885&gt;0,1,0))))&amp;"g"&amp;B885&amp;"d"&amp;H885&amp;"l"&amp;ДАННЫЕ!AT885&amp;"a"&amp;ДАННЫЕ!$V885&amp;"v"&amp;R885&amp;"k"&amp;ДАННЫЕ!$U885&amp;"s"&amp;ДАННЫЕ!$Y885&amp;"t"&amp;ДАННЫЕ!$X885&amp;"b"&amp;IF(ДАННЫЕ!$Q885&gt;1,1,0)&amp;"PP"&amp;ДАННЫЕ!Z885&amp;"c"&amp;S885&amp;"x"&amp;IF(ДАННЫЕ!$BY885&gt;0,IF(YEAR(ДАННЫЕ!$F$1)=YEAR(ДАННЫЕ!$BY885),1,0),0)&amp;"n"&amp;IF(ДАННЫЕ!$BZ885&gt;0,IF(YEAR(ДАННЫЕ!$F$1)=YEAR(ДАННЫЕ!$BZ885),1,0),0)&amp;"u"&amp;D885&amp;"z"&amp;IF(ДАННЫЕ!$CL885&gt;0,IF(YEAR(ДАННЫЕ!$F$1)&gt;YEAR(ДАННЫЕ!$CL885),11,12),0)</f>
        <v>03mf0zpihbeCD0g0dlav0kstb0PPc0x0n0u0z0</v>
      </c>
      <c r="K885" s="28" t="str">
        <f ca="1">ДАННЫЕ!$I885&amp;"x"&amp;B885&amp;"w"&amp;IF(T885+ДАННЫЕ!AD885+ДАННЫЕ!AE885+ДАННЫЕ!AF885+ДАННЫЕ!AG885+ДАННЫЕ!AH885+ДАННЫЕ!$AL885+ДАННЫЕ!AI885+ДАННЫЕ!AJ885+ДАННЫЕ!AK885+ДАННЫЕ!AP885+ДАННЫЕ!AQ885+ДАННЫЕ!AR885+ДАННЫЕ!$AM885+ДАННЫЕ!$AN885+ДАННЫЕ!AS885+ДАННЫЕ!AT885&gt;0,1,0)&amp;IF(OR(T885=2,ДАННЫЕ!AD885=2,ДАННЫЕ!AE885=2,ДАННЫЕ!AF885=2,ДАННЫЕ!AG885=2,ДАННЫЕ!AH885=2,ДАННЫЕ!$AL885=2,ДАННЫЕ!AI885=2,ДАННЫЕ!AJ885=2,ДАННЫЕ!AK885=2,ДАННЫЕ!AP885=2,ДАННЫЕ!AQ885=2,ДАННЫЕ!AR885=2,ДАННЫЕ!$AM885=2,ДАННЫЕ!$AN885=2,ДАННЫЕ!AS885=2,ДАННЫЕ!AT885=2),2,0)&amp;"t"&amp;IF(T885&gt;0,"1"&amp;T885,"00")&amp;"f"&amp;IF(ДАННЫЕ!$AC885,"1"&amp;ДАННЫЕ!$AC885,"00")&amp;"b"&amp;IF(ДАННЫЕ!$AD885,"1"&amp;ДАННЫЕ!$AD885,"00")&amp;"g"&amp;IF(ДАННЫЕ!$AF885,"1"&amp;ДАННЫЕ!$AF885,"00")&amp;"c"&amp;IF(ДАННЫЕ!$AG885,"1"&amp;ДАННЫЕ!$AG885,"00")&amp;"i"&amp;IF(ДАННЫЕ!$AH885,"1"&amp;ДАННЫЕ!$AH885,"00")&amp;"r"&amp;IF(ДАННЫЕ!$AL885,"1"&amp;ДАННЫЕ!$AL885,"00")&amp;"m"&amp;IF(ДАННЫЕ!$AI885,"1"&amp;ДАННЫЕ!$AI885,"00")&amp;"hS"&amp;IF(ДАННЫЕ!$AJ885,"1"&amp;ДАННЫЕ!$AJ885,"00")&amp;"hZ"&amp;IF(ДАННЫЕ!$AK885,"1"&amp;ДАННЫЕ!$AK885,"00")&amp;"p"&amp;IF(ДАННЫЕ!$AP885,"1"&amp;ДАННЫЕ!$AP885,"00")&amp;"k"&amp;IF(ДАННЫЕ!$AQ885,"1"&amp;ДАННЫЕ!$AQ885,"00")&amp;"z"&amp;IF(ДАННЫЕ!$AR885,"1"&amp;ДАННЫЕ!$AR885,"00")&amp;"j"&amp;IF(ДАННЫЕ!$AM885,"1"&amp;ДАННЫЕ!$AM885,"00")&amp;"n"&amp;IF(ДАННЫЕ!$AN885,"1"&amp;ДАННЫЕ!$AN885,"00")&amp;"E"&amp;ДАННЫЕ!BI885&amp;"L"&amp;ДАННЫЕ!AO885&amp;"h"&amp;IF(ДАННЫЕ!$AU885&gt;0,1,0)&amp;"v"&amp;IF(ДАННЫЕ!$AW885&gt;0,1,0)&amp;"a"&amp;IF(ДАННЫЕ!$AS885,"1"&amp;ДАННЫЕ!$AS885,"00")&amp;"s"&amp;IF(ДАННЫЕ!$AT885,"1"&amp;ДАННЫЕ!$AT885,"00")&amp;"u"&amp;IF(ДАННЫЕ!$CJ885&gt;0,1,0)&amp;"y"&amp;B885&amp;"d"&amp;H885&amp;"e"&amp;F885&amp;G885</f>
        <v>x0w00t00f00b00g00c00i00r00m00hS00hZ00p00k00z00j00n00ELh0v0a00s00u0y0de</v>
      </c>
      <c r="L885" s="28" t="str">
        <f ca="1">ДАННЫЕ!$I885&amp;"VN"&amp;IF(ДАННЫЕ!AW885&gt;0,11,10)&amp;"CD"&amp;IF(ДАННЫЕ!BF885&gt;500,16,IF(ДАННЫЕ!BF885&gt;350,15,IF(ДАННЫЕ!BF885&gt;=200,14,IF(ДАННЫЕ!BF885&gt;=100,13,IF(ДАННЫЕ!BF885&gt;=50,12,IF(ДАННЫЕ!BF885&gt;0,11,10))))))&amp;"AR"&amp;IF(ДАННЫЕ!BX885&gt;0,1,0)&amp;"GD"&amp;B885&amp;"VV"&amp;IF(E885&gt;=5,IF(E885&lt;18,1,0),0)</f>
        <v>VN10CD10AR0GD0VV0</v>
      </c>
      <c r="M885" s="28" t="str">
        <f>ДАННЫЕ!$I885&amp;"b"&amp;ДАННЫЕ!$BI885&amp;"r"&amp;ДАННЫЕ!$BJ885&amp;"CD"&amp;IF(ДАННЫЕ!BF885&gt;0,IF(ДАННЫЕ!BF885&lt;200,1,IF(ДАННЫЕ!BF885&lt;350,2,3)),0)&amp;"h"&amp;IF(ДАННЫЕ!$BK885+ДАННЫЕ!$BL885+ДАННЫЕ!$BM885&gt;0,1,0)&amp;"x"&amp;ДАННЫЕ!$BK885&amp;"y"&amp;ДАННЫЕ!$BL885&amp;"z"&amp;ДАННЫЕ!$BM885&amp;"c"&amp;IF(ДАННЫЕ!$BK885+ДАННЫЕ!$BL885+ДАННЫЕ!$BM885=3,1,0)&amp;"a"&amp;IF(ДАННЫЕ!$BQ885+ДАННЫЕ!$BR885&gt;0,1,0)&amp;"d"&amp;ДАННЫЕ!$BQ885&amp;"v"&amp;ДАННЫЕ!$BR885&amp;"p"&amp;ДАННЫЕ!$BS885&amp;"n"&amp;ДАННЫЕ!$BU885&amp;"t"&amp;ДАННЫЕ!$BV885&amp;"o"&amp;ДАННЫЕ!$BT885&amp;"l"&amp;IF(ДАННЫЕ!$BN885&gt;0,1,0)&amp;ДАННЫЕ!$BN885&amp;"g"&amp;ДАННЫЕ!$BO885&amp;"s"&amp;ДАННЫЕ!$BP885&amp;"DZ"&amp;IF(ДАННЫЕ!B885-ДАННЫЕ!G885 &lt; 60,IF(ДАННЫЕ!B885-ДАННЫЕ!G885 &gt;= 0,1,0),0)&amp;"u"&amp;IF(ДАННЫЕ!$CJ885&gt;0,1,0)</f>
        <v>brCD0h0xyzc0a0dvpntol0gsDZ1u0</v>
      </c>
      <c r="N885" s="28" t="str">
        <f ca="1">ДАННЫЕ!$F885&amp;ДАННЫЕ!$I885&amp;"g"&amp;B885&amp;"cf"&amp;D885&amp;"a"&amp;IF(ДАННЫЕ!$BX885&gt;0,1,0)&amp;IF(ДАННЫЕ!$BF885&gt;500,1,IF(ДАННЫЕ!$BF885&gt;350,2,IF(ДАННЫЕ!$BF885&gt;=200,3,IF(ДАННЫЕ!$BF885&gt;=100,4,IF(ДАННЫЕ!$BF885&gt;=50,5,IF(ДАННЫЕ!$BF885&lt;50,6,0))))))&amp;"AR"&amp;IF(DATEDIF(ДАННЫЕ!$BX885,ДАННЫЕ!$F$1,"y")&gt;1,1,0)&amp;"VG"&amp;IF(ДАННЫЕ!$BH885="0",1,0)&amp;"o"&amp;IF(T885+ДАННЫЕ!$AF885+ДАННЫЕ!$AG885+ДАННЫЕ!$AH885+ДАННЫЕ!$AI885+ДАННЫЕ!$AJ885+ДАННЫЕ!$AP885+ДАННЫЕ!$AQ885+ДАННЫЕ!$AR885+ДАННЫЕ!$AU885+ДАННЫЕ!$AW885+ДАННЫЕ!$AS885+ДАННЫЕ!$AT885&gt;0,1,0)&amp;"x"&amp;ДАННЫЕ!$AG885&amp;"p"&amp;IF(ДАННЫЕ!$BY885&gt;0,1,0)&amp;"v"&amp;IF(ДАННЫЕ!$BZ885&gt;0,1,0)&amp;"n"&amp;ДАННЫЕ!$CA885&amp;"t"&amp;ДАННЫЕ!$AY885&amp;"k"&amp;ДАННЫЕ!$CB885&amp;"q"&amp;ДАННЫЕ!$CC885&amp;"w"&amp;ДАННЫЕ!$CD885&amp;"e"&amp;ДАННЫЕ!$CE885&amp;"m"&amp;ДАННЫЕ!$CF885&amp;"c"&amp;ДАННЫЕ!$CG885&amp;"z"&amp;ДАННЫЕ!$CH885&amp;"d"&amp;IF(H885=4,1,0)&amp;"s"&amp;IF(ДАННЫЕ!$J885=1,0,1)&amp;"u"&amp;IF(ДАННЫЕ!$CJ885&gt;0,1,0)</f>
        <v>g0cf0a06AR1VG0o0xp0v0ntkqwemczd0s1u0</v>
      </c>
      <c r="O885" s="28" t="str">
        <f>ДАННЫЕ!$I885&amp;"g"&amp;B885&amp;A885&amp;"f"&amp;P885&amp;"c"&amp;IF(ДАННЫЕ!$U885&gt;0,1,0)&amp;"s"&amp;IF(ДАННЫЕ!$Q885&gt;0,IF(YEAR(ДАННЫЕ!$F$1)=YEAR(ДАННЫЕ!$Q885),IF(MONTH(ДАННЫЕ!$F$1)=MONTH(ДАННЫЕ!$Q885),111,11),1),0)&amp;"i"&amp;IF(ДАННЫЕ!$R885+ДАННЫЕ!$S885+ДАННЫЕ!$T885=0,0,1)&amp;"h"&amp;IF(ДАННЫЕ!$P885&gt;0,1,0)&amp;"p"&amp;IF(ДАННЫЕ!$CI885&gt;0,IF(YEAR(ДАННЫЕ!$F$1)=YEAR(ДАННЫЕ!$CI885),IF(MONTH(ДАННЫЕ!$F$1)=MONTH(ДАННЫЕ!$CI885),111,11),1),0)&amp;"d"&amp;IF(ДАННЫЕ!$CJ885&gt;0,IF(YEAR(ДАННЫЕ!$F$1)=YEAR(ДАННЫЕ!$CJ885),IF(MONTH(ДАННЫЕ!$F$1)=MONTH(ДАННЫЕ!$CJ885),111,11),1),0)&amp;"o"&amp;IF(ДАННЫЕ!$CK885&gt;0,IF(MONTH(ДАННЫЕ!$F$1)=MONTH(ДАННЫЕ!$CK885),111,11),0)&amp;"v"&amp;IF(ДАННЫЕ!$BE885&gt;0,IF(MONTH(ДАННЫЕ!$F$1)=MONTH(ДАННЫЕ!$BE885),111,11),0)</f>
        <v>g00f0c0s0i0h0p0d0o0v0</v>
      </c>
      <c r="P885" s="15">
        <f t="shared" si="41"/>
        <v>0</v>
      </c>
      <c r="Q885" s="15">
        <f>IF(ДАННЫЕ!$F$1&gt;ДАННЫЕ!$N885,IF(YEAR(ДАННЫЕ!$F$1)=YEAR(ДАННЫЕ!M885),1,0),0)</f>
        <v>0</v>
      </c>
      <c r="R885" s="15">
        <f>IF(ДАННЫЕ!$F$1&gt;ДАННЫЕ!$N885,IF(YEAR(ДАННЫЕ!$F$1)=YEAR(ДАННЫЕ!N885),1,0),0)</f>
        <v>0</v>
      </c>
      <c r="S885" s="15">
        <f>IF(ДАННЫЕ!$AA885="2А",1,IF(ДАННЫЕ!$AA885="2Б",2,IF(ДАННЫЕ!$AA885="2В",3,IF(ДАННЫЕ!$AA885=3,4,IF(ДАННЫЕ!$AA885="4А",5,IF(ДАННЫЕ!$AA885="4Б",6,IF(ДАННЫЕ!$AA885="4В",7,IF(ДАННЫЕ!$AA885=5,8,0))))))))</f>
        <v>0</v>
      </c>
      <c r="T885" s="15">
        <f>IF(OR(ДАННЫЕ!$AC885=2,ДАННЫЕ!$AD885=2,ДАННЫЕ!$AE885=2),2,IF(OR(ДАННЫЕ!$AC885=1,ДАННЫЕ!$AD885=1,ДАННЫЕ!$AE885=1),1,0))</f>
        <v>0</v>
      </c>
    </row>
    <row r="886" spans="1:20" ht="15" customHeight="1" x14ac:dyDescent="0.2">
      <c r="A886" s="78">
        <f>IF(B886&gt;0,IF(MONTH(ДАННЫЕ!$F$1)=MONTH(ДАННЫЕ!$B886),1,0),0)</f>
        <v>0</v>
      </c>
      <c r="B886" s="14">
        <f>IF(ДАННЫЕ!$B886&gt;0,IF(YEAR(ДАННЫЕ!$F$1)=YEAR(ДАННЫЕ!$B886),1,0),0)</f>
        <v>0</v>
      </c>
      <c r="C886" s="14">
        <f>IF(ДАННЫЕ!$CM886&gt;0,IF(YEAR(ДАННЫЕ!$F$1)=YEAR(ДАННЫЕ!$CM886),1,0),0)</f>
        <v>0</v>
      </c>
      <c r="D886" s="14">
        <f>IF(ДАННЫЕ!$CJ886&gt;0,IF(ДАННЫЕ!$CL886&gt;ДАННЫЕ!$F$1,1,IF(ДАННЫЕ!$CL886&gt;0,0,1)),0)</f>
        <v>0</v>
      </c>
      <c r="E886" s="43" t="str">
        <f ca="1">IF(ДАННЫЕ!$F$1&gt;0,IF(ДАННЫЕ!$G886&gt;0,DATEDIF(ДАННЫЕ!$G886,ДАННЫЕ!$F$1,"y"),""),IF(ДАННЫЕ!$G886&gt;0,DATEDIF(ДАННЫЕ!$G886,TODAY(),"y"),""))</f>
        <v/>
      </c>
      <c r="F886" s="43" t="str">
        <f xml:space="preserve"> IF(ДАННЫЕ!$F886="М",IF(E886&gt;=18,IF(E886&lt;60,1,""),""),"")&amp;IF(ДАННЫЕ!$F886="Ж",IF(E886&gt;=18,IF(E886&lt;55,1,""),""),"")</f>
        <v/>
      </c>
      <c r="G886" s="43" t="str">
        <f xml:space="preserve"> IF(ДАННЫЕ!$F886="М",IF(E886&gt;=60,2,""),"")&amp;IF(ДАННЫЕ!$F886="Ж",IF(E886&gt;=55,2,""),"")</f>
        <v/>
      </c>
      <c r="H886" s="43" t="str">
        <f t="shared" ca="1" si="39"/>
        <v/>
      </c>
      <c r="I886" s="43" t="str">
        <f t="shared" ca="1" si="40"/>
        <v>03</v>
      </c>
      <c r="J886" s="28" t="str">
        <f ca="1">ДАННЫЕ!$F886&amp;H886&amp;I886&amp;ДАННЫЕ!$I886&amp;"m"&amp;IF(ДАННЫЕ!$I886&gt;0,IF(ДАННЫЕ!$J886&gt;0,0,1),"")&amp;"f"&amp;IF(ДАННЫЕ!$R886&gt;0,IF(YEAR(ДАННЫЕ!$F$1)=YEAR(ДАННЫЕ!$R886),1,0),0)&amp;"z"&amp;ДАННЫЕ!$R886&amp;"p"&amp;ДАННЫЕ!$S886&amp;"i"&amp;ДАННЫЕ!$T886&amp;"h"&amp;ДАННЫЕ!$K886&amp;"be"&amp;ДАННЫЕ!$BI886&amp;"CD"&amp;IF(ДАННЫЕ!BF886&gt;500,4,IF(ДАННЫЕ!BF886&gt;350,3,IF(ДАННЫЕ!BF886&gt;200,2,IF(ДАННЫЕ!BF886&gt;0,1,0))))&amp;"g"&amp;B886&amp;"d"&amp;H886&amp;"l"&amp;ДАННЫЕ!AT886&amp;"a"&amp;ДАННЫЕ!$V886&amp;"v"&amp;R886&amp;"k"&amp;ДАННЫЕ!$U886&amp;"s"&amp;ДАННЫЕ!$Y886&amp;"t"&amp;ДАННЫЕ!$X886&amp;"b"&amp;IF(ДАННЫЕ!$Q886&gt;1,1,0)&amp;"PP"&amp;ДАННЫЕ!Z886&amp;"c"&amp;S886&amp;"x"&amp;IF(ДАННЫЕ!$BY886&gt;0,IF(YEAR(ДАННЫЕ!$F$1)=YEAR(ДАННЫЕ!$BY886),1,0),0)&amp;"n"&amp;IF(ДАННЫЕ!$BZ886&gt;0,IF(YEAR(ДАННЫЕ!$F$1)=YEAR(ДАННЫЕ!$BZ886),1,0),0)&amp;"u"&amp;D886&amp;"z"&amp;IF(ДАННЫЕ!$CL886&gt;0,IF(YEAR(ДАННЫЕ!$F$1)&gt;YEAR(ДАННЫЕ!$CL886),11,12),0)</f>
        <v>03mf0zpihbeCD0g0dlav0kstb0PPc0x0n0u0z0</v>
      </c>
      <c r="K886" s="28" t="str">
        <f ca="1">ДАННЫЕ!$I886&amp;"x"&amp;B886&amp;"w"&amp;IF(T886+ДАННЫЕ!AD886+ДАННЫЕ!AE886+ДАННЫЕ!AF886+ДАННЫЕ!AG886+ДАННЫЕ!AH886+ДАННЫЕ!$AL886+ДАННЫЕ!AI886+ДАННЫЕ!AJ886+ДАННЫЕ!AK886+ДАННЫЕ!AP886+ДАННЫЕ!AQ886+ДАННЫЕ!AR886+ДАННЫЕ!$AM886+ДАННЫЕ!$AN886+ДАННЫЕ!AS886+ДАННЫЕ!AT886&gt;0,1,0)&amp;IF(OR(T886=2,ДАННЫЕ!AD886=2,ДАННЫЕ!AE886=2,ДАННЫЕ!AF886=2,ДАННЫЕ!AG886=2,ДАННЫЕ!AH886=2,ДАННЫЕ!$AL886=2,ДАННЫЕ!AI886=2,ДАННЫЕ!AJ886=2,ДАННЫЕ!AK886=2,ДАННЫЕ!AP886=2,ДАННЫЕ!AQ886=2,ДАННЫЕ!AR886=2,ДАННЫЕ!$AM886=2,ДАННЫЕ!$AN886=2,ДАННЫЕ!AS886=2,ДАННЫЕ!AT886=2),2,0)&amp;"t"&amp;IF(T886&gt;0,"1"&amp;T886,"00")&amp;"f"&amp;IF(ДАННЫЕ!$AC886,"1"&amp;ДАННЫЕ!$AC886,"00")&amp;"b"&amp;IF(ДАННЫЕ!$AD886,"1"&amp;ДАННЫЕ!$AD886,"00")&amp;"g"&amp;IF(ДАННЫЕ!$AF886,"1"&amp;ДАННЫЕ!$AF886,"00")&amp;"c"&amp;IF(ДАННЫЕ!$AG886,"1"&amp;ДАННЫЕ!$AG886,"00")&amp;"i"&amp;IF(ДАННЫЕ!$AH886,"1"&amp;ДАННЫЕ!$AH886,"00")&amp;"r"&amp;IF(ДАННЫЕ!$AL886,"1"&amp;ДАННЫЕ!$AL886,"00")&amp;"m"&amp;IF(ДАННЫЕ!$AI886,"1"&amp;ДАННЫЕ!$AI886,"00")&amp;"hS"&amp;IF(ДАННЫЕ!$AJ886,"1"&amp;ДАННЫЕ!$AJ886,"00")&amp;"hZ"&amp;IF(ДАННЫЕ!$AK886,"1"&amp;ДАННЫЕ!$AK886,"00")&amp;"p"&amp;IF(ДАННЫЕ!$AP886,"1"&amp;ДАННЫЕ!$AP886,"00")&amp;"k"&amp;IF(ДАННЫЕ!$AQ886,"1"&amp;ДАННЫЕ!$AQ886,"00")&amp;"z"&amp;IF(ДАННЫЕ!$AR886,"1"&amp;ДАННЫЕ!$AR886,"00")&amp;"j"&amp;IF(ДАННЫЕ!$AM886,"1"&amp;ДАННЫЕ!$AM886,"00")&amp;"n"&amp;IF(ДАННЫЕ!$AN886,"1"&amp;ДАННЫЕ!$AN886,"00")&amp;"E"&amp;ДАННЫЕ!BI886&amp;"L"&amp;ДАННЫЕ!AO886&amp;"h"&amp;IF(ДАННЫЕ!$AU886&gt;0,1,0)&amp;"v"&amp;IF(ДАННЫЕ!$AW886&gt;0,1,0)&amp;"a"&amp;IF(ДАННЫЕ!$AS886,"1"&amp;ДАННЫЕ!$AS886,"00")&amp;"s"&amp;IF(ДАННЫЕ!$AT886,"1"&amp;ДАННЫЕ!$AT886,"00")&amp;"u"&amp;IF(ДАННЫЕ!$CJ886&gt;0,1,0)&amp;"y"&amp;B886&amp;"d"&amp;H886&amp;"e"&amp;F886&amp;G886</f>
        <v>x0w00t00f00b00g00c00i00r00m00hS00hZ00p00k00z00j00n00ELh0v0a00s00u0y0de</v>
      </c>
      <c r="L886" s="28" t="str">
        <f ca="1">ДАННЫЕ!$I886&amp;"VN"&amp;IF(ДАННЫЕ!AW886&gt;0,11,10)&amp;"CD"&amp;IF(ДАННЫЕ!BF886&gt;500,16,IF(ДАННЫЕ!BF886&gt;350,15,IF(ДАННЫЕ!BF886&gt;=200,14,IF(ДАННЫЕ!BF886&gt;=100,13,IF(ДАННЫЕ!BF886&gt;=50,12,IF(ДАННЫЕ!BF886&gt;0,11,10))))))&amp;"AR"&amp;IF(ДАННЫЕ!BX886&gt;0,1,0)&amp;"GD"&amp;B886&amp;"VV"&amp;IF(E886&gt;=5,IF(E886&lt;18,1,0),0)</f>
        <v>VN10CD10AR0GD0VV0</v>
      </c>
      <c r="M886" s="28" t="str">
        <f>ДАННЫЕ!$I886&amp;"b"&amp;ДАННЫЕ!$BI886&amp;"r"&amp;ДАННЫЕ!$BJ886&amp;"CD"&amp;IF(ДАННЫЕ!BF886&gt;0,IF(ДАННЫЕ!BF886&lt;200,1,IF(ДАННЫЕ!BF886&lt;350,2,3)),0)&amp;"h"&amp;IF(ДАННЫЕ!$BK886+ДАННЫЕ!$BL886+ДАННЫЕ!$BM886&gt;0,1,0)&amp;"x"&amp;ДАННЫЕ!$BK886&amp;"y"&amp;ДАННЫЕ!$BL886&amp;"z"&amp;ДАННЫЕ!$BM886&amp;"c"&amp;IF(ДАННЫЕ!$BK886+ДАННЫЕ!$BL886+ДАННЫЕ!$BM886=3,1,0)&amp;"a"&amp;IF(ДАННЫЕ!$BQ886+ДАННЫЕ!$BR886&gt;0,1,0)&amp;"d"&amp;ДАННЫЕ!$BQ886&amp;"v"&amp;ДАННЫЕ!$BR886&amp;"p"&amp;ДАННЫЕ!$BS886&amp;"n"&amp;ДАННЫЕ!$BU886&amp;"t"&amp;ДАННЫЕ!$BV886&amp;"o"&amp;ДАННЫЕ!$BT886&amp;"l"&amp;IF(ДАННЫЕ!$BN886&gt;0,1,0)&amp;ДАННЫЕ!$BN886&amp;"g"&amp;ДАННЫЕ!$BO886&amp;"s"&amp;ДАННЫЕ!$BP886&amp;"DZ"&amp;IF(ДАННЫЕ!B886-ДАННЫЕ!G886 &lt; 60,IF(ДАННЫЕ!B886-ДАННЫЕ!G886 &gt;= 0,1,0),0)&amp;"u"&amp;IF(ДАННЫЕ!$CJ886&gt;0,1,0)</f>
        <v>brCD0h0xyzc0a0dvpntol0gsDZ1u0</v>
      </c>
      <c r="N886" s="28" t="str">
        <f ca="1">ДАННЫЕ!$F886&amp;ДАННЫЕ!$I886&amp;"g"&amp;B886&amp;"cf"&amp;D886&amp;"a"&amp;IF(ДАННЫЕ!$BX886&gt;0,1,0)&amp;IF(ДАННЫЕ!$BF886&gt;500,1,IF(ДАННЫЕ!$BF886&gt;350,2,IF(ДАННЫЕ!$BF886&gt;=200,3,IF(ДАННЫЕ!$BF886&gt;=100,4,IF(ДАННЫЕ!$BF886&gt;=50,5,IF(ДАННЫЕ!$BF886&lt;50,6,0))))))&amp;"AR"&amp;IF(DATEDIF(ДАННЫЕ!$BX886,ДАННЫЕ!$F$1,"y")&gt;1,1,0)&amp;"VG"&amp;IF(ДАННЫЕ!$BH886="0",1,0)&amp;"o"&amp;IF(T886+ДАННЫЕ!$AF886+ДАННЫЕ!$AG886+ДАННЫЕ!$AH886+ДАННЫЕ!$AI886+ДАННЫЕ!$AJ886+ДАННЫЕ!$AP886+ДАННЫЕ!$AQ886+ДАННЫЕ!$AR886+ДАННЫЕ!$AU886+ДАННЫЕ!$AW886+ДАННЫЕ!$AS886+ДАННЫЕ!$AT886&gt;0,1,0)&amp;"x"&amp;ДАННЫЕ!$AG886&amp;"p"&amp;IF(ДАННЫЕ!$BY886&gt;0,1,0)&amp;"v"&amp;IF(ДАННЫЕ!$BZ886&gt;0,1,0)&amp;"n"&amp;ДАННЫЕ!$CA886&amp;"t"&amp;ДАННЫЕ!$AY886&amp;"k"&amp;ДАННЫЕ!$CB886&amp;"q"&amp;ДАННЫЕ!$CC886&amp;"w"&amp;ДАННЫЕ!$CD886&amp;"e"&amp;ДАННЫЕ!$CE886&amp;"m"&amp;ДАННЫЕ!$CF886&amp;"c"&amp;ДАННЫЕ!$CG886&amp;"z"&amp;ДАННЫЕ!$CH886&amp;"d"&amp;IF(H886=4,1,0)&amp;"s"&amp;IF(ДАННЫЕ!$J886=1,0,1)&amp;"u"&amp;IF(ДАННЫЕ!$CJ886&gt;0,1,0)</f>
        <v>g0cf0a06AR1VG0o0xp0v0ntkqwemczd0s1u0</v>
      </c>
      <c r="O886" s="28" t="str">
        <f>ДАННЫЕ!$I886&amp;"g"&amp;B886&amp;A886&amp;"f"&amp;P886&amp;"c"&amp;IF(ДАННЫЕ!$U886&gt;0,1,0)&amp;"s"&amp;IF(ДАННЫЕ!$Q886&gt;0,IF(YEAR(ДАННЫЕ!$F$1)=YEAR(ДАННЫЕ!$Q886),IF(MONTH(ДАННЫЕ!$F$1)=MONTH(ДАННЫЕ!$Q886),111,11),1),0)&amp;"i"&amp;IF(ДАННЫЕ!$R886+ДАННЫЕ!$S886+ДАННЫЕ!$T886=0,0,1)&amp;"h"&amp;IF(ДАННЫЕ!$P886&gt;0,1,0)&amp;"p"&amp;IF(ДАННЫЕ!$CI886&gt;0,IF(YEAR(ДАННЫЕ!$F$1)=YEAR(ДАННЫЕ!$CI886),IF(MONTH(ДАННЫЕ!$F$1)=MONTH(ДАННЫЕ!$CI886),111,11),1),0)&amp;"d"&amp;IF(ДАННЫЕ!$CJ886&gt;0,IF(YEAR(ДАННЫЕ!$F$1)=YEAR(ДАННЫЕ!$CJ886),IF(MONTH(ДАННЫЕ!$F$1)=MONTH(ДАННЫЕ!$CJ886),111,11),1),0)&amp;"o"&amp;IF(ДАННЫЕ!$CK886&gt;0,IF(MONTH(ДАННЫЕ!$F$1)=MONTH(ДАННЫЕ!$CK886),111,11),0)&amp;"v"&amp;IF(ДАННЫЕ!$BE886&gt;0,IF(MONTH(ДАННЫЕ!$F$1)=MONTH(ДАННЫЕ!$BE886),111,11),0)</f>
        <v>g00f0c0s0i0h0p0d0o0v0</v>
      </c>
      <c r="P886" s="15">
        <f t="shared" si="41"/>
        <v>0</v>
      </c>
      <c r="Q886" s="15">
        <f>IF(ДАННЫЕ!$F$1&gt;ДАННЫЕ!$N886,IF(YEAR(ДАННЫЕ!$F$1)=YEAR(ДАННЫЕ!M886),1,0),0)</f>
        <v>0</v>
      </c>
      <c r="R886" s="15">
        <f>IF(ДАННЫЕ!$F$1&gt;ДАННЫЕ!$N886,IF(YEAR(ДАННЫЕ!$F$1)=YEAR(ДАННЫЕ!N886),1,0),0)</f>
        <v>0</v>
      </c>
      <c r="S886" s="15">
        <f>IF(ДАННЫЕ!$AA886="2А",1,IF(ДАННЫЕ!$AA886="2Б",2,IF(ДАННЫЕ!$AA886="2В",3,IF(ДАННЫЕ!$AA886=3,4,IF(ДАННЫЕ!$AA886="4А",5,IF(ДАННЫЕ!$AA886="4Б",6,IF(ДАННЫЕ!$AA886="4В",7,IF(ДАННЫЕ!$AA886=5,8,0))))))))</f>
        <v>0</v>
      </c>
      <c r="T886" s="15">
        <f>IF(OR(ДАННЫЕ!$AC886=2,ДАННЫЕ!$AD886=2,ДАННЫЕ!$AE886=2),2,IF(OR(ДАННЫЕ!$AC886=1,ДАННЫЕ!$AD886=1,ДАННЫЕ!$AE886=1),1,0))</f>
        <v>0</v>
      </c>
    </row>
    <row r="887" spans="1:20" ht="15" customHeight="1" x14ac:dyDescent="0.2">
      <c r="A887" s="78">
        <f>IF(B887&gt;0,IF(MONTH(ДАННЫЕ!$F$1)=MONTH(ДАННЫЕ!$B887),1,0),0)</f>
        <v>0</v>
      </c>
      <c r="B887" s="14">
        <f>IF(ДАННЫЕ!$B887&gt;0,IF(YEAR(ДАННЫЕ!$F$1)=YEAR(ДАННЫЕ!$B887),1,0),0)</f>
        <v>0</v>
      </c>
      <c r="C887" s="14">
        <f>IF(ДАННЫЕ!$CM887&gt;0,IF(YEAR(ДАННЫЕ!$F$1)=YEAR(ДАННЫЕ!$CM887),1,0),0)</f>
        <v>0</v>
      </c>
      <c r="D887" s="14">
        <f>IF(ДАННЫЕ!$CJ887&gt;0,IF(ДАННЫЕ!$CL887&gt;ДАННЫЕ!$F$1,1,IF(ДАННЫЕ!$CL887&gt;0,0,1)),0)</f>
        <v>0</v>
      </c>
      <c r="E887" s="43" t="str">
        <f ca="1">IF(ДАННЫЕ!$F$1&gt;0,IF(ДАННЫЕ!$G887&gt;0,DATEDIF(ДАННЫЕ!$G887,ДАННЫЕ!$F$1,"y"),""),IF(ДАННЫЕ!$G887&gt;0,DATEDIF(ДАННЫЕ!$G887,TODAY(),"y"),""))</f>
        <v/>
      </c>
      <c r="F887" s="43" t="str">
        <f xml:space="preserve"> IF(ДАННЫЕ!$F887="М",IF(E887&gt;=18,IF(E887&lt;60,1,""),""),"")&amp;IF(ДАННЫЕ!$F887="Ж",IF(E887&gt;=18,IF(E887&lt;55,1,""),""),"")</f>
        <v/>
      </c>
      <c r="G887" s="43" t="str">
        <f xml:space="preserve"> IF(ДАННЫЕ!$F887="М",IF(E887&gt;=60,2,""),"")&amp;IF(ДАННЫЕ!$F887="Ж",IF(E887&gt;=55,2,""),"")</f>
        <v/>
      </c>
      <c r="H887" s="43" t="str">
        <f t="shared" ca="1" si="39"/>
        <v/>
      </c>
      <c r="I887" s="43" t="str">
        <f t="shared" ca="1" si="40"/>
        <v>03</v>
      </c>
      <c r="J887" s="28" t="str">
        <f ca="1">ДАННЫЕ!$F887&amp;H887&amp;I887&amp;ДАННЫЕ!$I887&amp;"m"&amp;IF(ДАННЫЕ!$I887&gt;0,IF(ДАННЫЕ!$J887&gt;0,0,1),"")&amp;"f"&amp;IF(ДАННЫЕ!$R887&gt;0,IF(YEAR(ДАННЫЕ!$F$1)=YEAR(ДАННЫЕ!$R887),1,0),0)&amp;"z"&amp;ДАННЫЕ!$R887&amp;"p"&amp;ДАННЫЕ!$S887&amp;"i"&amp;ДАННЫЕ!$T887&amp;"h"&amp;ДАННЫЕ!$K887&amp;"be"&amp;ДАННЫЕ!$BI887&amp;"CD"&amp;IF(ДАННЫЕ!BF887&gt;500,4,IF(ДАННЫЕ!BF887&gt;350,3,IF(ДАННЫЕ!BF887&gt;200,2,IF(ДАННЫЕ!BF887&gt;0,1,0))))&amp;"g"&amp;B887&amp;"d"&amp;H887&amp;"l"&amp;ДАННЫЕ!AT887&amp;"a"&amp;ДАННЫЕ!$V887&amp;"v"&amp;R887&amp;"k"&amp;ДАННЫЕ!$U887&amp;"s"&amp;ДАННЫЕ!$Y887&amp;"t"&amp;ДАННЫЕ!$X887&amp;"b"&amp;IF(ДАННЫЕ!$Q887&gt;1,1,0)&amp;"PP"&amp;ДАННЫЕ!Z887&amp;"c"&amp;S887&amp;"x"&amp;IF(ДАННЫЕ!$BY887&gt;0,IF(YEAR(ДАННЫЕ!$F$1)=YEAR(ДАННЫЕ!$BY887),1,0),0)&amp;"n"&amp;IF(ДАННЫЕ!$BZ887&gt;0,IF(YEAR(ДАННЫЕ!$F$1)=YEAR(ДАННЫЕ!$BZ887),1,0),0)&amp;"u"&amp;D887&amp;"z"&amp;IF(ДАННЫЕ!$CL887&gt;0,IF(YEAR(ДАННЫЕ!$F$1)&gt;YEAR(ДАННЫЕ!$CL887),11,12),0)</f>
        <v>03mf0zpihbeCD0g0dlav0kstb0PPc0x0n0u0z0</v>
      </c>
      <c r="K887" s="28" t="str">
        <f ca="1">ДАННЫЕ!$I887&amp;"x"&amp;B887&amp;"w"&amp;IF(T887+ДАННЫЕ!AD887+ДАННЫЕ!AE887+ДАННЫЕ!AF887+ДАННЫЕ!AG887+ДАННЫЕ!AH887+ДАННЫЕ!$AL887+ДАННЫЕ!AI887+ДАННЫЕ!AJ887+ДАННЫЕ!AK887+ДАННЫЕ!AP887+ДАННЫЕ!AQ887+ДАННЫЕ!AR887+ДАННЫЕ!$AM887+ДАННЫЕ!$AN887+ДАННЫЕ!AS887+ДАННЫЕ!AT887&gt;0,1,0)&amp;IF(OR(T887=2,ДАННЫЕ!AD887=2,ДАННЫЕ!AE887=2,ДАННЫЕ!AF887=2,ДАННЫЕ!AG887=2,ДАННЫЕ!AH887=2,ДАННЫЕ!$AL887=2,ДАННЫЕ!AI887=2,ДАННЫЕ!AJ887=2,ДАННЫЕ!AK887=2,ДАННЫЕ!AP887=2,ДАННЫЕ!AQ887=2,ДАННЫЕ!AR887=2,ДАННЫЕ!$AM887=2,ДАННЫЕ!$AN887=2,ДАННЫЕ!AS887=2,ДАННЫЕ!AT887=2),2,0)&amp;"t"&amp;IF(T887&gt;0,"1"&amp;T887,"00")&amp;"f"&amp;IF(ДАННЫЕ!$AC887,"1"&amp;ДАННЫЕ!$AC887,"00")&amp;"b"&amp;IF(ДАННЫЕ!$AD887,"1"&amp;ДАННЫЕ!$AD887,"00")&amp;"g"&amp;IF(ДАННЫЕ!$AF887,"1"&amp;ДАННЫЕ!$AF887,"00")&amp;"c"&amp;IF(ДАННЫЕ!$AG887,"1"&amp;ДАННЫЕ!$AG887,"00")&amp;"i"&amp;IF(ДАННЫЕ!$AH887,"1"&amp;ДАННЫЕ!$AH887,"00")&amp;"r"&amp;IF(ДАННЫЕ!$AL887,"1"&amp;ДАННЫЕ!$AL887,"00")&amp;"m"&amp;IF(ДАННЫЕ!$AI887,"1"&amp;ДАННЫЕ!$AI887,"00")&amp;"hS"&amp;IF(ДАННЫЕ!$AJ887,"1"&amp;ДАННЫЕ!$AJ887,"00")&amp;"hZ"&amp;IF(ДАННЫЕ!$AK887,"1"&amp;ДАННЫЕ!$AK887,"00")&amp;"p"&amp;IF(ДАННЫЕ!$AP887,"1"&amp;ДАННЫЕ!$AP887,"00")&amp;"k"&amp;IF(ДАННЫЕ!$AQ887,"1"&amp;ДАННЫЕ!$AQ887,"00")&amp;"z"&amp;IF(ДАННЫЕ!$AR887,"1"&amp;ДАННЫЕ!$AR887,"00")&amp;"j"&amp;IF(ДАННЫЕ!$AM887,"1"&amp;ДАННЫЕ!$AM887,"00")&amp;"n"&amp;IF(ДАННЫЕ!$AN887,"1"&amp;ДАННЫЕ!$AN887,"00")&amp;"E"&amp;ДАННЫЕ!BI887&amp;"L"&amp;ДАННЫЕ!AO887&amp;"h"&amp;IF(ДАННЫЕ!$AU887&gt;0,1,0)&amp;"v"&amp;IF(ДАННЫЕ!$AW887&gt;0,1,0)&amp;"a"&amp;IF(ДАННЫЕ!$AS887,"1"&amp;ДАННЫЕ!$AS887,"00")&amp;"s"&amp;IF(ДАННЫЕ!$AT887,"1"&amp;ДАННЫЕ!$AT887,"00")&amp;"u"&amp;IF(ДАННЫЕ!$CJ887&gt;0,1,0)&amp;"y"&amp;B887&amp;"d"&amp;H887&amp;"e"&amp;F887&amp;G887</f>
        <v>x0w00t00f00b00g00c00i00r00m00hS00hZ00p00k00z00j00n00ELh0v0a00s00u0y0de</v>
      </c>
      <c r="L887" s="28" t="str">
        <f ca="1">ДАННЫЕ!$I887&amp;"VN"&amp;IF(ДАННЫЕ!AW887&gt;0,11,10)&amp;"CD"&amp;IF(ДАННЫЕ!BF887&gt;500,16,IF(ДАННЫЕ!BF887&gt;350,15,IF(ДАННЫЕ!BF887&gt;=200,14,IF(ДАННЫЕ!BF887&gt;=100,13,IF(ДАННЫЕ!BF887&gt;=50,12,IF(ДАННЫЕ!BF887&gt;0,11,10))))))&amp;"AR"&amp;IF(ДАННЫЕ!BX887&gt;0,1,0)&amp;"GD"&amp;B887&amp;"VV"&amp;IF(E887&gt;=5,IF(E887&lt;18,1,0),0)</f>
        <v>VN10CD10AR0GD0VV0</v>
      </c>
      <c r="M887" s="28" t="str">
        <f>ДАННЫЕ!$I887&amp;"b"&amp;ДАННЫЕ!$BI887&amp;"r"&amp;ДАННЫЕ!$BJ887&amp;"CD"&amp;IF(ДАННЫЕ!BF887&gt;0,IF(ДАННЫЕ!BF887&lt;200,1,IF(ДАННЫЕ!BF887&lt;350,2,3)),0)&amp;"h"&amp;IF(ДАННЫЕ!$BK887+ДАННЫЕ!$BL887+ДАННЫЕ!$BM887&gt;0,1,0)&amp;"x"&amp;ДАННЫЕ!$BK887&amp;"y"&amp;ДАННЫЕ!$BL887&amp;"z"&amp;ДАННЫЕ!$BM887&amp;"c"&amp;IF(ДАННЫЕ!$BK887+ДАННЫЕ!$BL887+ДАННЫЕ!$BM887=3,1,0)&amp;"a"&amp;IF(ДАННЫЕ!$BQ887+ДАННЫЕ!$BR887&gt;0,1,0)&amp;"d"&amp;ДАННЫЕ!$BQ887&amp;"v"&amp;ДАННЫЕ!$BR887&amp;"p"&amp;ДАННЫЕ!$BS887&amp;"n"&amp;ДАННЫЕ!$BU887&amp;"t"&amp;ДАННЫЕ!$BV887&amp;"o"&amp;ДАННЫЕ!$BT887&amp;"l"&amp;IF(ДАННЫЕ!$BN887&gt;0,1,0)&amp;ДАННЫЕ!$BN887&amp;"g"&amp;ДАННЫЕ!$BO887&amp;"s"&amp;ДАННЫЕ!$BP887&amp;"DZ"&amp;IF(ДАННЫЕ!B887-ДАННЫЕ!G887 &lt; 60,IF(ДАННЫЕ!B887-ДАННЫЕ!G887 &gt;= 0,1,0),0)&amp;"u"&amp;IF(ДАННЫЕ!$CJ887&gt;0,1,0)</f>
        <v>brCD0h0xyzc0a0dvpntol0gsDZ1u0</v>
      </c>
      <c r="N887" s="28" t="str">
        <f ca="1">ДАННЫЕ!$F887&amp;ДАННЫЕ!$I887&amp;"g"&amp;B887&amp;"cf"&amp;D887&amp;"a"&amp;IF(ДАННЫЕ!$BX887&gt;0,1,0)&amp;IF(ДАННЫЕ!$BF887&gt;500,1,IF(ДАННЫЕ!$BF887&gt;350,2,IF(ДАННЫЕ!$BF887&gt;=200,3,IF(ДАННЫЕ!$BF887&gt;=100,4,IF(ДАННЫЕ!$BF887&gt;=50,5,IF(ДАННЫЕ!$BF887&lt;50,6,0))))))&amp;"AR"&amp;IF(DATEDIF(ДАННЫЕ!$BX887,ДАННЫЕ!$F$1,"y")&gt;1,1,0)&amp;"VG"&amp;IF(ДАННЫЕ!$BH887="0",1,0)&amp;"o"&amp;IF(T887+ДАННЫЕ!$AF887+ДАННЫЕ!$AG887+ДАННЫЕ!$AH887+ДАННЫЕ!$AI887+ДАННЫЕ!$AJ887+ДАННЫЕ!$AP887+ДАННЫЕ!$AQ887+ДАННЫЕ!$AR887+ДАННЫЕ!$AU887+ДАННЫЕ!$AW887+ДАННЫЕ!$AS887+ДАННЫЕ!$AT887&gt;0,1,0)&amp;"x"&amp;ДАННЫЕ!$AG887&amp;"p"&amp;IF(ДАННЫЕ!$BY887&gt;0,1,0)&amp;"v"&amp;IF(ДАННЫЕ!$BZ887&gt;0,1,0)&amp;"n"&amp;ДАННЫЕ!$CA887&amp;"t"&amp;ДАННЫЕ!$AY887&amp;"k"&amp;ДАННЫЕ!$CB887&amp;"q"&amp;ДАННЫЕ!$CC887&amp;"w"&amp;ДАННЫЕ!$CD887&amp;"e"&amp;ДАННЫЕ!$CE887&amp;"m"&amp;ДАННЫЕ!$CF887&amp;"c"&amp;ДАННЫЕ!$CG887&amp;"z"&amp;ДАННЫЕ!$CH887&amp;"d"&amp;IF(H887=4,1,0)&amp;"s"&amp;IF(ДАННЫЕ!$J887=1,0,1)&amp;"u"&amp;IF(ДАННЫЕ!$CJ887&gt;0,1,0)</f>
        <v>g0cf0a06AR1VG0o0xp0v0ntkqwemczd0s1u0</v>
      </c>
      <c r="O887" s="28" t="str">
        <f>ДАННЫЕ!$I887&amp;"g"&amp;B887&amp;A887&amp;"f"&amp;P887&amp;"c"&amp;IF(ДАННЫЕ!$U887&gt;0,1,0)&amp;"s"&amp;IF(ДАННЫЕ!$Q887&gt;0,IF(YEAR(ДАННЫЕ!$F$1)=YEAR(ДАННЫЕ!$Q887),IF(MONTH(ДАННЫЕ!$F$1)=MONTH(ДАННЫЕ!$Q887),111,11),1),0)&amp;"i"&amp;IF(ДАННЫЕ!$R887+ДАННЫЕ!$S887+ДАННЫЕ!$T887=0,0,1)&amp;"h"&amp;IF(ДАННЫЕ!$P887&gt;0,1,0)&amp;"p"&amp;IF(ДАННЫЕ!$CI887&gt;0,IF(YEAR(ДАННЫЕ!$F$1)=YEAR(ДАННЫЕ!$CI887),IF(MONTH(ДАННЫЕ!$F$1)=MONTH(ДАННЫЕ!$CI887),111,11),1),0)&amp;"d"&amp;IF(ДАННЫЕ!$CJ887&gt;0,IF(YEAR(ДАННЫЕ!$F$1)=YEAR(ДАННЫЕ!$CJ887),IF(MONTH(ДАННЫЕ!$F$1)=MONTH(ДАННЫЕ!$CJ887),111,11),1),0)&amp;"o"&amp;IF(ДАННЫЕ!$CK887&gt;0,IF(MONTH(ДАННЫЕ!$F$1)=MONTH(ДАННЫЕ!$CK887),111,11),0)&amp;"v"&amp;IF(ДАННЫЕ!$BE887&gt;0,IF(MONTH(ДАННЫЕ!$F$1)=MONTH(ДАННЫЕ!$BE887),111,11),0)</f>
        <v>g00f0c0s0i0h0p0d0o0v0</v>
      </c>
      <c r="P887" s="15">
        <f t="shared" si="41"/>
        <v>0</v>
      </c>
      <c r="Q887" s="15">
        <f>IF(ДАННЫЕ!$F$1&gt;ДАННЫЕ!$N887,IF(YEAR(ДАННЫЕ!$F$1)=YEAR(ДАННЫЕ!M887),1,0),0)</f>
        <v>0</v>
      </c>
      <c r="R887" s="15">
        <f>IF(ДАННЫЕ!$F$1&gt;ДАННЫЕ!$N887,IF(YEAR(ДАННЫЕ!$F$1)=YEAR(ДАННЫЕ!N887),1,0),0)</f>
        <v>0</v>
      </c>
      <c r="S887" s="15">
        <f>IF(ДАННЫЕ!$AA887="2А",1,IF(ДАННЫЕ!$AA887="2Б",2,IF(ДАННЫЕ!$AA887="2В",3,IF(ДАННЫЕ!$AA887=3,4,IF(ДАННЫЕ!$AA887="4А",5,IF(ДАННЫЕ!$AA887="4Б",6,IF(ДАННЫЕ!$AA887="4В",7,IF(ДАННЫЕ!$AA887=5,8,0))))))))</f>
        <v>0</v>
      </c>
      <c r="T887" s="15">
        <f>IF(OR(ДАННЫЕ!$AC887=2,ДАННЫЕ!$AD887=2,ДАННЫЕ!$AE887=2),2,IF(OR(ДАННЫЕ!$AC887=1,ДАННЫЕ!$AD887=1,ДАННЫЕ!$AE887=1),1,0))</f>
        <v>0</v>
      </c>
    </row>
    <row r="888" spans="1:20" ht="15" customHeight="1" x14ac:dyDescent="0.2">
      <c r="A888" s="78">
        <f>IF(B888&gt;0,IF(MONTH(ДАННЫЕ!$F$1)=MONTH(ДАННЫЕ!$B888),1,0),0)</f>
        <v>0</v>
      </c>
      <c r="B888" s="14">
        <f>IF(ДАННЫЕ!$B888&gt;0,IF(YEAR(ДАННЫЕ!$F$1)=YEAR(ДАННЫЕ!$B888),1,0),0)</f>
        <v>0</v>
      </c>
      <c r="C888" s="14">
        <f>IF(ДАННЫЕ!$CM888&gt;0,IF(YEAR(ДАННЫЕ!$F$1)=YEAR(ДАННЫЕ!$CM888),1,0),0)</f>
        <v>0</v>
      </c>
      <c r="D888" s="14">
        <f>IF(ДАННЫЕ!$CJ888&gt;0,IF(ДАННЫЕ!$CL888&gt;ДАННЫЕ!$F$1,1,IF(ДАННЫЕ!$CL888&gt;0,0,1)),0)</f>
        <v>0</v>
      </c>
      <c r="E888" s="43" t="str">
        <f ca="1">IF(ДАННЫЕ!$F$1&gt;0,IF(ДАННЫЕ!$G888&gt;0,DATEDIF(ДАННЫЕ!$G888,ДАННЫЕ!$F$1,"y"),""),IF(ДАННЫЕ!$G888&gt;0,DATEDIF(ДАННЫЕ!$G888,TODAY(),"y"),""))</f>
        <v/>
      </c>
      <c r="F888" s="43" t="str">
        <f xml:space="preserve"> IF(ДАННЫЕ!$F888="М",IF(E888&gt;=18,IF(E888&lt;60,1,""),""),"")&amp;IF(ДАННЫЕ!$F888="Ж",IF(E888&gt;=18,IF(E888&lt;55,1,""),""),"")</f>
        <v/>
      </c>
      <c r="G888" s="43" t="str">
        <f xml:space="preserve"> IF(ДАННЫЕ!$F888="М",IF(E888&gt;=60,2,""),"")&amp;IF(ДАННЫЕ!$F888="Ж",IF(E888&gt;=55,2,""),"")</f>
        <v/>
      </c>
      <c r="H888" s="43" t="str">
        <f t="shared" ca="1" si="39"/>
        <v/>
      </c>
      <c r="I888" s="43" t="str">
        <f t="shared" ca="1" si="40"/>
        <v>03</v>
      </c>
      <c r="J888" s="28" t="str">
        <f ca="1">ДАННЫЕ!$F888&amp;H888&amp;I888&amp;ДАННЫЕ!$I888&amp;"m"&amp;IF(ДАННЫЕ!$I888&gt;0,IF(ДАННЫЕ!$J888&gt;0,0,1),"")&amp;"f"&amp;IF(ДАННЫЕ!$R888&gt;0,IF(YEAR(ДАННЫЕ!$F$1)=YEAR(ДАННЫЕ!$R888),1,0),0)&amp;"z"&amp;ДАННЫЕ!$R888&amp;"p"&amp;ДАННЫЕ!$S888&amp;"i"&amp;ДАННЫЕ!$T888&amp;"h"&amp;ДАННЫЕ!$K888&amp;"be"&amp;ДАННЫЕ!$BI888&amp;"CD"&amp;IF(ДАННЫЕ!BF888&gt;500,4,IF(ДАННЫЕ!BF888&gt;350,3,IF(ДАННЫЕ!BF888&gt;200,2,IF(ДАННЫЕ!BF888&gt;0,1,0))))&amp;"g"&amp;B888&amp;"d"&amp;H888&amp;"l"&amp;ДАННЫЕ!AT888&amp;"a"&amp;ДАННЫЕ!$V888&amp;"v"&amp;R888&amp;"k"&amp;ДАННЫЕ!$U888&amp;"s"&amp;ДАННЫЕ!$Y888&amp;"t"&amp;ДАННЫЕ!$X888&amp;"b"&amp;IF(ДАННЫЕ!$Q888&gt;1,1,0)&amp;"PP"&amp;ДАННЫЕ!Z888&amp;"c"&amp;S888&amp;"x"&amp;IF(ДАННЫЕ!$BY888&gt;0,IF(YEAR(ДАННЫЕ!$F$1)=YEAR(ДАННЫЕ!$BY888),1,0),0)&amp;"n"&amp;IF(ДАННЫЕ!$BZ888&gt;0,IF(YEAR(ДАННЫЕ!$F$1)=YEAR(ДАННЫЕ!$BZ888),1,0),0)&amp;"u"&amp;D888&amp;"z"&amp;IF(ДАННЫЕ!$CL888&gt;0,IF(YEAR(ДАННЫЕ!$F$1)&gt;YEAR(ДАННЫЕ!$CL888),11,12),0)</f>
        <v>03mf0zpihbeCD0g0dlav0kstb0PPc0x0n0u0z0</v>
      </c>
      <c r="K888" s="28" t="str">
        <f ca="1">ДАННЫЕ!$I888&amp;"x"&amp;B888&amp;"w"&amp;IF(T888+ДАННЫЕ!AD888+ДАННЫЕ!AE888+ДАННЫЕ!AF888+ДАННЫЕ!AG888+ДАННЫЕ!AH888+ДАННЫЕ!$AL888+ДАННЫЕ!AI888+ДАННЫЕ!AJ888+ДАННЫЕ!AK888+ДАННЫЕ!AP888+ДАННЫЕ!AQ888+ДАННЫЕ!AR888+ДАННЫЕ!$AM888+ДАННЫЕ!$AN888+ДАННЫЕ!AS888+ДАННЫЕ!AT888&gt;0,1,0)&amp;IF(OR(T888=2,ДАННЫЕ!AD888=2,ДАННЫЕ!AE888=2,ДАННЫЕ!AF888=2,ДАННЫЕ!AG888=2,ДАННЫЕ!AH888=2,ДАННЫЕ!$AL888=2,ДАННЫЕ!AI888=2,ДАННЫЕ!AJ888=2,ДАННЫЕ!AK888=2,ДАННЫЕ!AP888=2,ДАННЫЕ!AQ888=2,ДАННЫЕ!AR888=2,ДАННЫЕ!$AM888=2,ДАННЫЕ!$AN888=2,ДАННЫЕ!AS888=2,ДАННЫЕ!AT888=2),2,0)&amp;"t"&amp;IF(T888&gt;0,"1"&amp;T888,"00")&amp;"f"&amp;IF(ДАННЫЕ!$AC888,"1"&amp;ДАННЫЕ!$AC888,"00")&amp;"b"&amp;IF(ДАННЫЕ!$AD888,"1"&amp;ДАННЫЕ!$AD888,"00")&amp;"g"&amp;IF(ДАННЫЕ!$AF888,"1"&amp;ДАННЫЕ!$AF888,"00")&amp;"c"&amp;IF(ДАННЫЕ!$AG888,"1"&amp;ДАННЫЕ!$AG888,"00")&amp;"i"&amp;IF(ДАННЫЕ!$AH888,"1"&amp;ДАННЫЕ!$AH888,"00")&amp;"r"&amp;IF(ДАННЫЕ!$AL888,"1"&amp;ДАННЫЕ!$AL888,"00")&amp;"m"&amp;IF(ДАННЫЕ!$AI888,"1"&amp;ДАННЫЕ!$AI888,"00")&amp;"hS"&amp;IF(ДАННЫЕ!$AJ888,"1"&amp;ДАННЫЕ!$AJ888,"00")&amp;"hZ"&amp;IF(ДАННЫЕ!$AK888,"1"&amp;ДАННЫЕ!$AK888,"00")&amp;"p"&amp;IF(ДАННЫЕ!$AP888,"1"&amp;ДАННЫЕ!$AP888,"00")&amp;"k"&amp;IF(ДАННЫЕ!$AQ888,"1"&amp;ДАННЫЕ!$AQ888,"00")&amp;"z"&amp;IF(ДАННЫЕ!$AR888,"1"&amp;ДАННЫЕ!$AR888,"00")&amp;"j"&amp;IF(ДАННЫЕ!$AM888,"1"&amp;ДАННЫЕ!$AM888,"00")&amp;"n"&amp;IF(ДАННЫЕ!$AN888,"1"&amp;ДАННЫЕ!$AN888,"00")&amp;"E"&amp;ДАННЫЕ!BI888&amp;"L"&amp;ДАННЫЕ!AO888&amp;"h"&amp;IF(ДАННЫЕ!$AU888&gt;0,1,0)&amp;"v"&amp;IF(ДАННЫЕ!$AW888&gt;0,1,0)&amp;"a"&amp;IF(ДАННЫЕ!$AS888,"1"&amp;ДАННЫЕ!$AS888,"00")&amp;"s"&amp;IF(ДАННЫЕ!$AT888,"1"&amp;ДАННЫЕ!$AT888,"00")&amp;"u"&amp;IF(ДАННЫЕ!$CJ888&gt;0,1,0)&amp;"y"&amp;B888&amp;"d"&amp;H888&amp;"e"&amp;F888&amp;G888</f>
        <v>x0w00t00f00b00g00c00i00r00m00hS00hZ00p00k00z00j00n00ELh0v0a00s00u0y0de</v>
      </c>
      <c r="L888" s="28" t="str">
        <f ca="1">ДАННЫЕ!$I888&amp;"VN"&amp;IF(ДАННЫЕ!AW888&gt;0,11,10)&amp;"CD"&amp;IF(ДАННЫЕ!BF888&gt;500,16,IF(ДАННЫЕ!BF888&gt;350,15,IF(ДАННЫЕ!BF888&gt;=200,14,IF(ДАННЫЕ!BF888&gt;=100,13,IF(ДАННЫЕ!BF888&gt;=50,12,IF(ДАННЫЕ!BF888&gt;0,11,10))))))&amp;"AR"&amp;IF(ДАННЫЕ!BX888&gt;0,1,0)&amp;"GD"&amp;B888&amp;"VV"&amp;IF(E888&gt;=5,IF(E888&lt;18,1,0),0)</f>
        <v>VN10CD10AR0GD0VV0</v>
      </c>
      <c r="M888" s="28" t="str">
        <f>ДАННЫЕ!$I888&amp;"b"&amp;ДАННЫЕ!$BI888&amp;"r"&amp;ДАННЫЕ!$BJ888&amp;"CD"&amp;IF(ДАННЫЕ!BF888&gt;0,IF(ДАННЫЕ!BF888&lt;200,1,IF(ДАННЫЕ!BF888&lt;350,2,3)),0)&amp;"h"&amp;IF(ДАННЫЕ!$BK888+ДАННЫЕ!$BL888+ДАННЫЕ!$BM888&gt;0,1,0)&amp;"x"&amp;ДАННЫЕ!$BK888&amp;"y"&amp;ДАННЫЕ!$BL888&amp;"z"&amp;ДАННЫЕ!$BM888&amp;"c"&amp;IF(ДАННЫЕ!$BK888+ДАННЫЕ!$BL888+ДАННЫЕ!$BM888=3,1,0)&amp;"a"&amp;IF(ДАННЫЕ!$BQ888+ДАННЫЕ!$BR888&gt;0,1,0)&amp;"d"&amp;ДАННЫЕ!$BQ888&amp;"v"&amp;ДАННЫЕ!$BR888&amp;"p"&amp;ДАННЫЕ!$BS888&amp;"n"&amp;ДАННЫЕ!$BU888&amp;"t"&amp;ДАННЫЕ!$BV888&amp;"o"&amp;ДАННЫЕ!$BT888&amp;"l"&amp;IF(ДАННЫЕ!$BN888&gt;0,1,0)&amp;ДАННЫЕ!$BN888&amp;"g"&amp;ДАННЫЕ!$BO888&amp;"s"&amp;ДАННЫЕ!$BP888&amp;"DZ"&amp;IF(ДАННЫЕ!B888-ДАННЫЕ!G888 &lt; 60,IF(ДАННЫЕ!B888-ДАННЫЕ!G888 &gt;= 0,1,0),0)&amp;"u"&amp;IF(ДАННЫЕ!$CJ888&gt;0,1,0)</f>
        <v>brCD0h0xyzc0a0dvpntol0gsDZ1u0</v>
      </c>
      <c r="N888" s="28" t="str">
        <f ca="1">ДАННЫЕ!$F888&amp;ДАННЫЕ!$I888&amp;"g"&amp;B888&amp;"cf"&amp;D888&amp;"a"&amp;IF(ДАННЫЕ!$BX888&gt;0,1,0)&amp;IF(ДАННЫЕ!$BF888&gt;500,1,IF(ДАННЫЕ!$BF888&gt;350,2,IF(ДАННЫЕ!$BF888&gt;=200,3,IF(ДАННЫЕ!$BF888&gt;=100,4,IF(ДАННЫЕ!$BF888&gt;=50,5,IF(ДАННЫЕ!$BF888&lt;50,6,0))))))&amp;"AR"&amp;IF(DATEDIF(ДАННЫЕ!$BX888,ДАННЫЕ!$F$1,"y")&gt;1,1,0)&amp;"VG"&amp;IF(ДАННЫЕ!$BH888="0",1,0)&amp;"o"&amp;IF(T888+ДАННЫЕ!$AF888+ДАННЫЕ!$AG888+ДАННЫЕ!$AH888+ДАННЫЕ!$AI888+ДАННЫЕ!$AJ888+ДАННЫЕ!$AP888+ДАННЫЕ!$AQ888+ДАННЫЕ!$AR888+ДАННЫЕ!$AU888+ДАННЫЕ!$AW888+ДАННЫЕ!$AS888+ДАННЫЕ!$AT888&gt;0,1,0)&amp;"x"&amp;ДАННЫЕ!$AG888&amp;"p"&amp;IF(ДАННЫЕ!$BY888&gt;0,1,0)&amp;"v"&amp;IF(ДАННЫЕ!$BZ888&gt;0,1,0)&amp;"n"&amp;ДАННЫЕ!$CA888&amp;"t"&amp;ДАННЫЕ!$AY888&amp;"k"&amp;ДАННЫЕ!$CB888&amp;"q"&amp;ДАННЫЕ!$CC888&amp;"w"&amp;ДАННЫЕ!$CD888&amp;"e"&amp;ДАННЫЕ!$CE888&amp;"m"&amp;ДАННЫЕ!$CF888&amp;"c"&amp;ДАННЫЕ!$CG888&amp;"z"&amp;ДАННЫЕ!$CH888&amp;"d"&amp;IF(H888=4,1,0)&amp;"s"&amp;IF(ДАННЫЕ!$J888=1,0,1)&amp;"u"&amp;IF(ДАННЫЕ!$CJ888&gt;0,1,0)</f>
        <v>g0cf0a06AR1VG0o0xp0v0ntkqwemczd0s1u0</v>
      </c>
      <c r="O888" s="28" t="str">
        <f>ДАННЫЕ!$I888&amp;"g"&amp;B888&amp;A888&amp;"f"&amp;P888&amp;"c"&amp;IF(ДАННЫЕ!$U888&gt;0,1,0)&amp;"s"&amp;IF(ДАННЫЕ!$Q888&gt;0,IF(YEAR(ДАННЫЕ!$F$1)=YEAR(ДАННЫЕ!$Q888),IF(MONTH(ДАННЫЕ!$F$1)=MONTH(ДАННЫЕ!$Q888),111,11),1),0)&amp;"i"&amp;IF(ДАННЫЕ!$R888+ДАННЫЕ!$S888+ДАННЫЕ!$T888=0,0,1)&amp;"h"&amp;IF(ДАННЫЕ!$P888&gt;0,1,0)&amp;"p"&amp;IF(ДАННЫЕ!$CI888&gt;0,IF(YEAR(ДАННЫЕ!$F$1)=YEAR(ДАННЫЕ!$CI888),IF(MONTH(ДАННЫЕ!$F$1)=MONTH(ДАННЫЕ!$CI888),111,11),1),0)&amp;"d"&amp;IF(ДАННЫЕ!$CJ888&gt;0,IF(YEAR(ДАННЫЕ!$F$1)=YEAR(ДАННЫЕ!$CJ888),IF(MONTH(ДАННЫЕ!$F$1)=MONTH(ДАННЫЕ!$CJ888),111,11),1),0)&amp;"o"&amp;IF(ДАННЫЕ!$CK888&gt;0,IF(MONTH(ДАННЫЕ!$F$1)=MONTH(ДАННЫЕ!$CK888),111,11),0)&amp;"v"&amp;IF(ДАННЫЕ!$BE888&gt;0,IF(MONTH(ДАННЫЕ!$F$1)=MONTH(ДАННЫЕ!$BE888),111,11),0)</f>
        <v>g00f0c0s0i0h0p0d0o0v0</v>
      </c>
      <c r="P888" s="15">
        <f t="shared" si="41"/>
        <v>0</v>
      </c>
      <c r="Q888" s="15">
        <f>IF(ДАННЫЕ!$F$1&gt;ДАННЫЕ!$N888,IF(YEAR(ДАННЫЕ!$F$1)=YEAR(ДАННЫЕ!M888),1,0),0)</f>
        <v>0</v>
      </c>
      <c r="R888" s="15">
        <f>IF(ДАННЫЕ!$F$1&gt;ДАННЫЕ!$N888,IF(YEAR(ДАННЫЕ!$F$1)=YEAR(ДАННЫЕ!N888),1,0),0)</f>
        <v>0</v>
      </c>
      <c r="S888" s="15">
        <f>IF(ДАННЫЕ!$AA888="2А",1,IF(ДАННЫЕ!$AA888="2Б",2,IF(ДАННЫЕ!$AA888="2В",3,IF(ДАННЫЕ!$AA888=3,4,IF(ДАННЫЕ!$AA888="4А",5,IF(ДАННЫЕ!$AA888="4Б",6,IF(ДАННЫЕ!$AA888="4В",7,IF(ДАННЫЕ!$AA888=5,8,0))))))))</f>
        <v>0</v>
      </c>
      <c r="T888" s="15">
        <f>IF(OR(ДАННЫЕ!$AC888=2,ДАННЫЕ!$AD888=2,ДАННЫЕ!$AE888=2),2,IF(OR(ДАННЫЕ!$AC888=1,ДАННЫЕ!$AD888=1,ДАННЫЕ!$AE888=1),1,0))</f>
        <v>0</v>
      </c>
    </row>
    <row r="889" spans="1:20" ht="15" customHeight="1" x14ac:dyDescent="0.2">
      <c r="A889" s="78">
        <f>IF(B889&gt;0,IF(MONTH(ДАННЫЕ!$F$1)=MONTH(ДАННЫЕ!$B889),1,0),0)</f>
        <v>0</v>
      </c>
      <c r="B889" s="14">
        <f>IF(ДАННЫЕ!$B889&gt;0,IF(YEAR(ДАННЫЕ!$F$1)=YEAR(ДАННЫЕ!$B889),1,0),0)</f>
        <v>0</v>
      </c>
      <c r="C889" s="14">
        <f>IF(ДАННЫЕ!$CM889&gt;0,IF(YEAR(ДАННЫЕ!$F$1)=YEAR(ДАННЫЕ!$CM889),1,0),0)</f>
        <v>0</v>
      </c>
      <c r="D889" s="14">
        <f>IF(ДАННЫЕ!$CJ889&gt;0,IF(ДАННЫЕ!$CL889&gt;ДАННЫЕ!$F$1,1,IF(ДАННЫЕ!$CL889&gt;0,0,1)),0)</f>
        <v>0</v>
      </c>
      <c r="E889" s="43" t="str">
        <f ca="1">IF(ДАННЫЕ!$F$1&gt;0,IF(ДАННЫЕ!$G889&gt;0,DATEDIF(ДАННЫЕ!$G889,ДАННЫЕ!$F$1,"y"),""),IF(ДАННЫЕ!$G889&gt;0,DATEDIF(ДАННЫЕ!$G889,TODAY(),"y"),""))</f>
        <v/>
      </c>
      <c r="F889" s="43" t="str">
        <f xml:space="preserve"> IF(ДАННЫЕ!$F889="М",IF(E889&gt;=18,IF(E889&lt;60,1,""),""),"")&amp;IF(ДАННЫЕ!$F889="Ж",IF(E889&gt;=18,IF(E889&lt;55,1,""),""),"")</f>
        <v/>
      </c>
      <c r="G889" s="43" t="str">
        <f xml:space="preserve"> IF(ДАННЫЕ!$F889="М",IF(E889&gt;=60,2,""),"")&amp;IF(ДАННЫЕ!$F889="Ж",IF(E889&gt;=55,2,""),"")</f>
        <v/>
      </c>
      <c r="H889" s="43" t="str">
        <f t="shared" ca="1" si="39"/>
        <v/>
      </c>
      <c r="I889" s="43" t="str">
        <f t="shared" ca="1" si="40"/>
        <v>03</v>
      </c>
      <c r="J889" s="28" t="str">
        <f ca="1">ДАННЫЕ!$F889&amp;H889&amp;I889&amp;ДАННЫЕ!$I889&amp;"m"&amp;IF(ДАННЫЕ!$I889&gt;0,IF(ДАННЫЕ!$J889&gt;0,0,1),"")&amp;"f"&amp;IF(ДАННЫЕ!$R889&gt;0,IF(YEAR(ДАННЫЕ!$F$1)=YEAR(ДАННЫЕ!$R889),1,0),0)&amp;"z"&amp;ДАННЫЕ!$R889&amp;"p"&amp;ДАННЫЕ!$S889&amp;"i"&amp;ДАННЫЕ!$T889&amp;"h"&amp;ДАННЫЕ!$K889&amp;"be"&amp;ДАННЫЕ!$BI889&amp;"CD"&amp;IF(ДАННЫЕ!BF889&gt;500,4,IF(ДАННЫЕ!BF889&gt;350,3,IF(ДАННЫЕ!BF889&gt;200,2,IF(ДАННЫЕ!BF889&gt;0,1,0))))&amp;"g"&amp;B889&amp;"d"&amp;H889&amp;"l"&amp;ДАННЫЕ!AT889&amp;"a"&amp;ДАННЫЕ!$V889&amp;"v"&amp;R889&amp;"k"&amp;ДАННЫЕ!$U889&amp;"s"&amp;ДАННЫЕ!$Y889&amp;"t"&amp;ДАННЫЕ!$X889&amp;"b"&amp;IF(ДАННЫЕ!$Q889&gt;1,1,0)&amp;"PP"&amp;ДАННЫЕ!Z889&amp;"c"&amp;S889&amp;"x"&amp;IF(ДАННЫЕ!$BY889&gt;0,IF(YEAR(ДАННЫЕ!$F$1)=YEAR(ДАННЫЕ!$BY889),1,0),0)&amp;"n"&amp;IF(ДАННЫЕ!$BZ889&gt;0,IF(YEAR(ДАННЫЕ!$F$1)=YEAR(ДАННЫЕ!$BZ889),1,0),0)&amp;"u"&amp;D889&amp;"z"&amp;IF(ДАННЫЕ!$CL889&gt;0,IF(YEAR(ДАННЫЕ!$F$1)&gt;YEAR(ДАННЫЕ!$CL889),11,12),0)</f>
        <v>03mf0zpihbeCD0g0dlav0kstb0PPc0x0n0u0z0</v>
      </c>
      <c r="K889" s="28" t="str">
        <f ca="1">ДАННЫЕ!$I889&amp;"x"&amp;B889&amp;"w"&amp;IF(T889+ДАННЫЕ!AD889+ДАННЫЕ!AE889+ДАННЫЕ!AF889+ДАННЫЕ!AG889+ДАННЫЕ!AH889+ДАННЫЕ!$AL889+ДАННЫЕ!AI889+ДАННЫЕ!AJ889+ДАННЫЕ!AK889+ДАННЫЕ!AP889+ДАННЫЕ!AQ889+ДАННЫЕ!AR889+ДАННЫЕ!$AM889+ДАННЫЕ!$AN889+ДАННЫЕ!AS889+ДАННЫЕ!AT889&gt;0,1,0)&amp;IF(OR(T889=2,ДАННЫЕ!AD889=2,ДАННЫЕ!AE889=2,ДАННЫЕ!AF889=2,ДАННЫЕ!AG889=2,ДАННЫЕ!AH889=2,ДАННЫЕ!$AL889=2,ДАННЫЕ!AI889=2,ДАННЫЕ!AJ889=2,ДАННЫЕ!AK889=2,ДАННЫЕ!AP889=2,ДАННЫЕ!AQ889=2,ДАННЫЕ!AR889=2,ДАННЫЕ!$AM889=2,ДАННЫЕ!$AN889=2,ДАННЫЕ!AS889=2,ДАННЫЕ!AT889=2),2,0)&amp;"t"&amp;IF(T889&gt;0,"1"&amp;T889,"00")&amp;"f"&amp;IF(ДАННЫЕ!$AC889,"1"&amp;ДАННЫЕ!$AC889,"00")&amp;"b"&amp;IF(ДАННЫЕ!$AD889,"1"&amp;ДАННЫЕ!$AD889,"00")&amp;"g"&amp;IF(ДАННЫЕ!$AF889,"1"&amp;ДАННЫЕ!$AF889,"00")&amp;"c"&amp;IF(ДАННЫЕ!$AG889,"1"&amp;ДАННЫЕ!$AG889,"00")&amp;"i"&amp;IF(ДАННЫЕ!$AH889,"1"&amp;ДАННЫЕ!$AH889,"00")&amp;"r"&amp;IF(ДАННЫЕ!$AL889,"1"&amp;ДАННЫЕ!$AL889,"00")&amp;"m"&amp;IF(ДАННЫЕ!$AI889,"1"&amp;ДАННЫЕ!$AI889,"00")&amp;"hS"&amp;IF(ДАННЫЕ!$AJ889,"1"&amp;ДАННЫЕ!$AJ889,"00")&amp;"hZ"&amp;IF(ДАННЫЕ!$AK889,"1"&amp;ДАННЫЕ!$AK889,"00")&amp;"p"&amp;IF(ДАННЫЕ!$AP889,"1"&amp;ДАННЫЕ!$AP889,"00")&amp;"k"&amp;IF(ДАННЫЕ!$AQ889,"1"&amp;ДАННЫЕ!$AQ889,"00")&amp;"z"&amp;IF(ДАННЫЕ!$AR889,"1"&amp;ДАННЫЕ!$AR889,"00")&amp;"j"&amp;IF(ДАННЫЕ!$AM889,"1"&amp;ДАННЫЕ!$AM889,"00")&amp;"n"&amp;IF(ДАННЫЕ!$AN889,"1"&amp;ДАННЫЕ!$AN889,"00")&amp;"E"&amp;ДАННЫЕ!BI889&amp;"L"&amp;ДАННЫЕ!AO889&amp;"h"&amp;IF(ДАННЫЕ!$AU889&gt;0,1,0)&amp;"v"&amp;IF(ДАННЫЕ!$AW889&gt;0,1,0)&amp;"a"&amp;IF(ДАННЫЕ!$AS889,"1"&amp;ДАННЫЕ!$AS889,"00")&amp;"s"&amp;IF(ДАННЫЕ!$AT889,"1"&amp;ДАННЫЕ!$AT889,"00")&amp;"u"&amp;IF(ДАННЫЕ!$CJ889&gt;0,1,0)&amp;"y"&amp;B889&amp;"d"&amp;H889&amp;"e"&amp;F889&amp;G889</f>
        <v>x0w00t00f00b00g00c00i00r00m00hS00hZ00p00k00z00j00n00ELh0v0a00s00u0y0de</v>
      </c>
      <c r="L889" s="28" t="str">
        <f ca="1">ДАННЫЕ!$I889&amp;"VN"&amp;IF(ДАННЫЕ!AW889&gt;0,11,10)&amp;"CD"&amp;IF(ДАННЫЕ!BF889&gt;500,16,IF(ДАННЫЕ!BF889&gt;350,15,IF(ДАННЫЕ!BF889&gt;=200,14,IF(ДАННЫЕ!BF889&gt;=100,13,IF(ДАННЫЕ!BF889&gt;=50,12,IF(ДАННЫЕ!BF889&gt;0,11,10))))))&amp;"AR"&amp;IF(ДАННЫЕ!BX889&gt;0,1,0)&amp;"GD"&amp;B889&amp;"VV"&amp;IF(E889&gt;=5,IF(E889&lt;18,1,0),0)</f>
        <v>VN10CD10AR0GD0VV0</v>
      </c>
      <c r="M889" s="28" t="str">
        <f>ДАННЫЕ!$I889&amp;"b"&amp;ДАННЫЕ!$BI889&amp;"r"&amp;ДАННЫЕ!$BJ889&amp;"CD"&amp;IF(ДАННЫЕ!BF889&gt;0,IF(ДАННЫЕ!BF889&lt;200,1,IF(ДАННЫЕ!BF889&lt;350,2,3)),0)&amp;"h"&amp;IF(ДАННЫЕ!$BK889+ДАННЫЕ!$BL889+ДАННЫЕ!$BM889&gt;0,1,0)&amp;"x"&amp;ДАННЫЕ!$BK889&amp;"y"&amp;ДАННЫЕ!$BL889&amp;"z"&amp;ДАННЫЕ!$BM889&amp;"c"&amp;IF(ДАННЫЕ!$BK889+ДАННЫЕ!$BL889+ДАННЫЕ!$BM889=3,1,0)&amp;"a"&amp;IF(ДАННЫЕ!$BQ889+ДАННЫЕ!$BR889&gt;0,1,0)&amp;"d"&amp;ДАННЫЕ!$BQ889&amp;"v"&amp;ДАННЫЕ!$BR889&amp;"p"&amp;ДАННЫЕ!$BS889&amp;"n"&amp;ДАННЫЕ!$BU889&amp;"t"&amp;ДАННЫЕ!$BV889&amp;"o"&amp;ДАННЫЕ!$BT889&amp;"l"&amp;IF(ДАННЫЕ!$BN889&gt;0,1,0)&amp;ДАННЫЕ!$BN889&amp;"g"&amp;ДАННЫЕ!$BO889&amp;"s"&amp;ДАННЫЕ!$BP889&amp;"DZ"&amp;IF(ДАННЫЕ!B889-ДАННЫЕ!G889 &lt; 60,IF(ДАННЫЕ!B889-ДАННЫЕ!G889 &gt;= 0,1,0),0)&amp;"u"&amp;IF(ДАННЫЕ!$CJ889&gt;0,1,0)</f>
        <v>brCD0h0xyzc0a0dvpntol0gsDZ1u0</v>
      </c>
      <c r="N889" s="28" t="str">
        <f ca="1">ДАННЫЕ!$F889&amp;ДАННЫЕ!$I889&amp;"g"&amp;B889&amp;"cf"&amp;D889&amp;"a"&amp;IF(ДАННЫЕ!$BX889&gt;0,1,0)&amp;IF(ДАННЫЕ!$BF889&gt;500,1,IF(ДАННЫЕ!$BF889&gt;350,2,IF(ДАННЫЕ!$BF889&gt;=200,3,IF(ДАННЫЕ!$BF889&gt;=100,4,IF(ДАННЫЕ!$BF889&gt;=50,5,IF(ДАННЫЕ!$BF889&lt;50,6,0))))))&amp;"AR"&amp;IF(DATEDIF(ДАННЫЕ!$BX889,ДАННЫЕ!$F$1,"y")&gt;1,1,0)&amp;"VG"&amp;IF(ДАННЫЕ!$BH889="0",1,0)&amp;"o"&amp;IF(T889+ДАННЫЕ!$AF889+ДАННЫЕ!$AG889+ДАННЫЕ!$AH889+ДАННЫЕ!$AI889+ДАННЫЕ!$AJ889+ДАННЫЕ!$AP889+ДАННЫЕ!$AQ889+ДАННЫЕ!$AR889+ДАННЫЕ!$AU889+ДАННЫЕ!$AW889+ДАННЫЕ!$AS889+ДАННЫЕ!$AT889&gt;0,1,0)&amp;"x"&amp;ДАННЫЕ!$AG889&amp;"p"&amp;IF(ДАННЫЕ!$BY889&gt;0,1,0)&amp;"v"&amp;IF(ДАННЫЕ!$BZ889&gt;0,1,0)&amp;"n"&amp;ДАННЫЕ!$CA889&amp;"t"&amp;ДАННЫЕ!$AY889&amp;"k"&amp;ДАННЫЕ!$CB889&amp;"q"&amp;ДАННЫЕ!$CC889&amp;"w"&amp;ДАННЫЕ!$CD889&amp;"e"&amp;ДАННЫЕ!$CE889&amp;"m"&amp;ДАННЫЕ!$CF889&amp;"c"&amp;ДАННЫЕ!$CG889&amp;"z"&amp;ДАННЫЕ!$CH889&amp;"d"&amp;IF(H889=4,1,0)&amp;"s"&amp;IF(ДАННЫЕ!$J889=1,0,1)&amp;"u"&amp;IF(ДАННЫЕ!$CJ889&gt;0,1,0)</f>
        <v>g0cf0a06AR1VG0o0xp0v0ntkqwemczd0s1u0</v>
      </c>
      <c r="O889" s="28" t="str">
        <f>ДАННЫЕ!$I889&amp;"g"&amp;B889&amp;A889&amp;"f"&amp;P889&amp;"c"&amp;IF(ДАННЫЕ!$U889&gt;0,1,0)&amp;"s"&amp;IF(ДАННЫЕ!$Q889&gt;0,IF(YEAR(ДАННЫЕ!$F$1)=YEAR(ДАННЫЕ!$Q889),IF(MONTH(ДАННЫЕ!$F$1)=MONTH(ДАННЫЕ!$Q889),111,11),1),0)&amp;"i"&amp;IF(ДАННЫЕ!$R889+ДАННЫЕ!$S889+ДАННЫЕ!$T889=0,0,1)&amp;"h"&amp;IF(ДАННЫЕ!$P889&gt;0,1,0)&amp;"p"&amp;IF(ДАННЫЕ!$CI889&gt;0,IF(YEAR(ДАННЫЕ!$F$1)=YEAR(ДАННЫЕ!$CI889),IF(MONTH(ДАННЫЕ!$F$1)=MONTH(ДАННЫЕ!$CI889),111,11),1),0)&amp;"d"&amp;IF(ДАННЫЕ!$CJ889&gt;0,IF(YEAR(ДАННЫЕ!$F$1)=YEAR(ДАННЫЕ!$CJ889),IF(MONTH(ДАННЫЕ!$F$1)=MONTH(ДАННЫЕ!$CJ889),111,11),1),0)&amp;"o"&amp;IF(ДАННЫЕ!$CK889&gt;0,IF(MONTH(ДАННЫЕ!$F$1)=MONTH(ДАННЫЕ!$CK889),111,11),0)&amp;"v"&amp;IF(ДАННЫЕ!$BE889&gt;0,IF(MONTH(ДАННЫЕ!$F$1)=MONTH(ДАННЫЕ!$BE889),111,11),0)</f>
        <v>g00f0c0s0i0h0p0d0o0v0</v>
      </c>
      <c r="P889" s="15">
        <f t="shared" si="41"/>
        <v>0</v>
      </c>
      <c r="Q889" s="15">
        <f>IF(ДАННЫЕ!$F$1&gt;ДАННЫЕ!$N889,IF(YEAR(ДАННЫЕ!$F$1)=YEAR(ДАННЫЕ!M889),1,0),0)</f>
        <v>0</v>
      </c>
      <c r="R889" s="15">
        <f>IF(ДАННЫЕ!$F$1&gt;ДАННЫЕ!$N889,IF(YEAR(ДАННЫЕ!$F$1)=YEAR(ДАННЫЕ!N889),1,0),0)</f>
        <v>0</v>
      </c>
      <c r="S889" s="15">
        <f>IF(ДАННЫЕ!$AA889="2А",1,IF(ДАННЫЕ!$AA889="2Б",2,IF(ДАННЫЕ!$AA889="2В",3,IF(ДАННЫЕ!$AA889=3,4,IF(ДАННЫЕ!$AA889="4А",5,IF(ДАННЫЕ!$AA889="4Б",6,IF(ДАННЫЕ!$AA889="4В",7,IF(ДАННЫЕ!$AA889=5,8,0))))))))</f>
        <v>0</v>
      </c>
      <c r="T889" s="15">
        <f>IF(OR(ДАННЫЕ!$AC889=2,ДАННЫЕ!$AD889=2,ДАННЫЕ!$AE889=2),2,IF(OR(ДАННЫЕ!$AC889=1,ДАННЫЕ!$AD889=1,ДАННЫЕ!$AE889=1),1,0))</f>
        <v>0</v>
      </c>
    </row>
    <row r="890" spans="1:20" ht="15" customHeight="1" x14ac:dyDescent="0.2">
      <c r="A890" s="78">
        <f>IF(B890&gt;0,IF(MONTH(ДАННЫЕ!$F$1)=MONTH(ДАННЫЕ!$B890),1,0),0)</f>
        <v>0</v>
      </c>
      <c r="B890" s="14">
        <f>IF(ДАННЫЕ!$B890&gt;0,IF(YEAR(ДАННЫЕ!$F$1)=YEAR(ДАННЫЕ!$B890),1,0),0)</f>
        <v>0</v>
      </c>
      <c r="C890" s="14">
        <f>IF(ДАННЫЕ!$CM890&gt;0,IF(YEAR(ДАННЫЕ!$F$1)=YEAR(ДАННЫЕ!$CM890),1,0),0)</f>
        <v>0</v>
      </c>
      <c r="D890" s="14">
        <f>IF(ДАННЫЕ!$CJ890&gt;0,IF(ДАННЫЕ!$CL890&gt;ДАННЫЕ!$F$1,1,IF(ДАННЫЕ!$CL890&gt;0,0,1)),0)</f>
        <v>0</v>
      </c>
      <c r="E890" s="43" t="str">
        <f ca="1">IF(ДАННЫЕ!$F$1&gt;0,IF(ДАННЫЕ!$G890&gt;0,DATEDIF(ДАННЫЕ!$G890,ДАННЫЕ!$F$1,"y"),""),IF(ДАННЫЕ!$G890&gt;0,DATEDIF(ДАННЫЕ!$G890,TODAY(),"y"),""))</f>
        <v/>
      </c>
      <c r="F890" s="43" t="str">
        <f xml:space="preserve"> IF(ДАННЫЕ!$F890="М",IF(E890&gt;=18,IF(E890&lt;60,1,""),""),"")&amp;IF(ДАННЫЕ!$F890="Ж",IF(E890&gt;=18,IF(E890&lt;55,1,""),""),"")</f>
        <v/>
      </c>
      <c r="G890" s="43" t="str">
        <f xml:space="preserve"> IF(ДАННЫЕ!$F890="М",IF(E890&gt;=60,2,""),"")&amp;IF(ДАННЫЕ!$F890="Ж",IF(E890&gt;=55,2,""),"")</f>
        <v/>
      </c>
      <c r="H890" s="43" t="str">
        <f t="shared" ca="1" si="39"/>
        <v/>
      </c>
      <c r="I890" s="43" t="str">
        <f t="shared" ca="1" si="40"/>
        <v>03</v>
      </c>
      <c r="J890" s="28" t="str">
        <f ca="1">ДАННЫЕ!$F890&amp;H890&amp;I890&amp;ДАННЫЕ!$I890&amp;"m"&amp;IF(ДАННЫЕ!$I890&gt;0,IF(ДАННЫЕ!$J890&gt;0,0,1),"")&amp;"f"&amp;IF(ДАННЫЕ!$R890&gt;0,IF(YEAR(ДАННЫЕ!$F$1)=YEAR(ДАННЫЕ!$R890),1,0),0)&amp;"z"&amp;ДАННЫЕ!$R890&amp;"p"&amp;ДАННЫЕ!$S890&amp;"i"&amp;ДАННЫЕ!$T890&amp;"h"&amp;ДАННЫЕ!$K890&amp;"be"&amp;ДАННЫЕ!$BI890&amp;"CD"&amp;IF(ДАННЫЕ!BF890&gt;500,4,IF(ДАННЫЕ!BF890&gt;350,3,IF(ДАННЫЕ!BF890&gt;200,2,IF(ДАННЫЕ!BF890&gt;0,1,0))))&amp;"g"&amp;B890&amp;"d"&amp;H890&amp;"l"&amp;ДАННЫЕ!AT890&amp;"a"&amp;ДАННЫЕ!$V890&amp;"v"&amp;R890&amp;"k"&amp;ДАННЫЕ!$U890&amp;"s"&amp;ДАННЫЕ!$Y890&amp;"t"&amp;ДАННЫЕ!$X890&amp;"b"&amp;IF(ДАННЫЕ!$Q890&gt;1,1,0)&amp;"PP"&amp;ДАННЫЕ!Z890&amp;"c"&amp;S890&amp;"x"&amp;IF(ДАННЫЕ!$BY890&gt;0,IF(YEAR(ДАННЫЕ!$F$1)=YEAR(ДАННЫЕ!$BY890),1,0),0)&amp;"n"&amp;IF(ДАННЫЕ!$BZ890&gt;0,IF(YEAR(ДАННЫЕ!$F$1)=YEAR(ДАННЫЕ!$BZ890),1,0),0)&amp;"u"&amp;D890&amp;"z"&amp;IF(ДАННЫЕ!$CL890&gt;0,IF(YEAR(ДАННЫЕ!$F$1)&gt;YEAR(ДАННЫЕ!$CL890),11,12),0)</f>
        <v>03mf0zpihbeCD0g0dlav0kstb0PPc0x0n0u0z0</v>
      </c>
      <c r="K890" s="28" t="str">
        <f ca="1">ДАННЫЕ!$I890&amp;"x"&amp;B890&amp;"w"&amp;IF(T890+ДАННЫЕ!AD890+ДАННЫЕ!AE890+ДАННЫЕ!AF890+ДАННЫЕ!AG890+ДАННЫЕ!AH890+ДАННЫЕ!$AL890+ДАННЫЕ!AI890+ДАННЫЕ!AJ890+ДАННЫЕ!AK890+ДАННЫЕ!AP890+ДАННЫЕ!AQ890+ДАННЫЕ!AR890+ДАННЫЕ!$AM890+ДАННЫЕ!$AN890+ДАННЫЕ!AS890+ДАННЫЕ!AT890&gt;0,1,0)&amp;IF(OR(T890=2,ДАННЫЕ!AD890=2,ДАННЫЕ!AE890=2,ДАННЫЕ!AF890=2,ДАННЫЕ!AG890=2,ДАННЫЕ!AH890=2,ДАННЫЕ!$AL890=2,ДАННЫЕ!AI890=2,ДАННЫЕ!AJ890=2,ДАННЫЕ!AK890=2,ДАННЫЕ!AP890=2,ДАННЫЕ!AQ890=2,ДАННЫЕ!AR890=2,ДАННЫЕ!$AM890=2,ДАННЫЕ!$AN890=2,ДАННЫЕ!AS890=2,ДАННЫЕ!AT890=2),2,0)&amp;"t"&amp;IF(T890&gt;0,"1"&amp;T890,"00")&amp;"f"&amp;IF(ДАННЫЕ!$AC890,"1"&amp;ДАННЫЕ!$AC890,"00")&amp;"b"&amp;IF(ДАННЫЕ!$AD890,"1"&amp;ДАННЫЕ!$AD890,"00")&amp;"g"&amp;IF(ДАННЫЕ!$AF890,"1"&amp;ДАННЫЕ!$AF890,"00")&amp;"c"&amp;IF(ДАННЫЕ!$AG890,"1"&amp;ДАННЫЕ!$AG890,"00")&amp;"i"&amp;IF(ДАННЫЕ!$AH890,"1"&amp;ДАННЫЕ!$AH890,"00")&amp;"r"&amp;IF(ДАННЫЕ!$AL890,"1"&amp;ДАННЫЕ!$AL890,"00")&amp;"m"&amp;IF(ДАННЫЕ!$AI890,"1"&amp;ДАННЫЕ!$AI890,"00")&amp;"hS"&amp;IF(ДАННЫЕ!$AJ890,"1"&amp;ДАННЫЕ!$AJ890,"00")&amp;"hZ"&amp;IF(ДАННЫЕ!$AK890,"1"&amp;ДАННЫЕ!$AK890,"00")&amp;"p"&amp;IF(ДАННЫЕ!$AP890,"1"&amp;ДАННЫЕ!$AP890,"00")&amp;"k"&amp;IF(ДАННЫЕ!$AQ890,"1"&amp;ДАННЫЕ!$AQ890,"00")&amp;"z"&amp;IF(ДАННЫЕ!$AR890,"1"&amp;ДАННЫЕ!$AR890,"00")&amp;"j"&amp;IF(ДАННЫЕ!$AM890,"1"&amp;ДАННЫЕ!$AM890,"00")&amp;"n"&amp;IF(ДАННЫЕ!$AN890,"1"&amp;ДАННЫЕ!$AN890,"00")&amp;"E"&amp;ДАННЫЕ!BI890&amp;"L"&amp;ДАННЫЕ!AO890&amp;"h"&amp;IF(ДАННЫЕ!$AU890&gt;0,1,0)&amp;"v"&amp;IF(ДАННЫЕ!$AW890&gt;0,1,0)&amp;"a"&amp;IF(ДАННЫЕ!$AS890,"1"&amp;ДАННЫЕ!$AS890,"00")&amp;"s"&amp;IF(ДАННЫЕ!$AT890,"1"&amp;ДАННЫЕ!$AT890,"00")&amp;"u"&amp;IF(ДАННЫЕ!$CJ890&gt;0,1,0)&amp;"y"&amp;B890&amp;"d"&amp;H890&amp;"e"&amp;F890&amp;G890</f>
        <v>x0w00t00f00b00g00c00i00r00m00hS00hZ00p00k00z00j00n00ELh0v0a00s00u0y0de</v>
      </c>
      <c r="L890" s="28" t="str">
        <f ca="1">ДАННЫЕ!$I890&amp;"VN"&amp;IF(ДАННЫЕ!AW890&gt;0,11,10)&amp;"CD"&amp;IF(ДАННЫЕ!BF890&gt;500,16,IF(ДАННЫЕ!BF890&gt;350,15,IF(ДАННЫЕ!BF890&gt;=200,14,IF(ДАННЫЕ!BF890&gt;=100,13,IF(ДАННЫЕ!BF890&gt;=50,12,IF(ДАННЫЕ!BF890&gt;0,11,10))))))&amp;"AR"&amp;IF(ДАННЫЕ!BX890&gt;0,1,0)&amp;"GD"&amp;B890&amp;"VV"&amp;IF(E890&gt;=5,IF(E890&lt;18,1,0),0)</f>
        <v>VN10CD10AR0GD0VV0</v>
      </c>
      <c r="M890" s="28" t="str">
        <f>ДАННЫЕ!$I890&amp;"b"&amp;ДАННЫЕ!$BI890&amp;"r"&amp;ДАННЫЕ!$BJ890&amp;"CD"&amp;IF(ДАННЫЕ!BF890&gt;0,IF(ДАННЫЕ!BF890&lt;200,1,IF(ДАННЫЕ!BF890&lt;350,2,3)),0)&amp;"h"&amp;IF(ДАННЫЕ!$BK890+ДАННЫЕ!$BL890+ДАННЫЕ!$BM890&gt;0,1,0)&amp;"x"&amp;ДАННЫЕ!$BK890&amp;"y"&amp;ДАННЫЕ!$BL890&amp;"z"&amp;ДАННЫЕ!$BM890&amp;"c"&amp;IF(ДАННЫЕ!$BK890+ДАННЫЕ!$BL890+ДАННЫЕ!$BM890=3,1,0)&amp;"a"&amp;IF(ДАННЫЕ!$BQ890+ДАННЫЕ!$BR890&gt;0,1,0)&amp;"d"&amp;ДАННЫЕ!$BQ890&amp;"v"&amp;ДАННЫЕ!$BR890&amp;"p"&amp;ДАННЫЕ!$BS890&amp;"n"&amp;ДАННЫЕ!$BU890&amp;"t"&amp;ДАННЫЕ!$BV890&amp;"o"&amp;ДАННЫЕ!$BT890&amp;"l"&amp;IF(ДАННЫЕ!$BN890&gt;0,1,0)&amp;ДАННЫЕ!$BN890&amp;"g"&amp;ДАННЫЕ!$BO890&amp;"s"&amp;ДАННЫЕ!$BP890&amp;"DZ"&amp;IF(ДАННЫЕ!B890-ДАННЫЕ!G890 &lt; 60,IF(ДАННЫЕ!B890-ДАННЫЕ!G890 &gt;= 0,1,0),0)&amp;"u"&amp;IF(ДАННЫЕ!$CJ890&gt;0,1,0)</f>
        <v>brCD0h0xyzc0a0dvpntol0gsDZ1u0</v>
      </c>
      <c r="N890" s="28" t="str">
        <f ca="1">ДАННЫЕ!$F890&amp;ДАННЫЕ!$I890&amp;"g"&amp;B890&amp;"cf"&amp;D890&amp;"a"&amp;IF(ДАННЫЕ!$BX890&gt;0,1,0)&amp;IF(ДАННЫЕ!$BF890&gt;500,1,IF(ДАННЫЕ!$BF890&gt;350,2,IF(ДАННЫЕ!$BF890&gt;=200,3,IF(ДАННЫЕ!$BF890&gt;=100,4,IF(ДАННЫЕ!$BF890&gt;=50,5,IF(ДАННЫЕ!$BF890&lt;50,6,0))))))&amp;"AR"&amp;IF(DATEDIF(ДАННЫЕ!$BX890,ДАННЫЕ!$F$1,"y")&gt;1,1,0)&amp;"VG"&amp;IF(ДАННЫЕ!$BH890="0",1,0)&amp;"o"&amp;IF(T890+ДАННЫЕ!$AF890+ДАННЫЕ!$AG890+ДАННЫЕ!$AH890+ДАННЫЕ!$AI890+ДАННЫЕ!$AJ890+ДАННЫЕ!$AP890+ДАННЫЕ!$AQ890+ДАННЫЕ!$AR890+ДАННЫЕ!$AU890+ДАННЫЕ!$AW890+ДАННЫЕ!$AS890+ДАННЫЕ!$AT890&gt;0,1,0)&amp;"x"&amp;ДАННЫЕ!$AG890&amp;"p"&amp;IF(ДАННЫЕ!$BY890&gt;0,1,0)&amp;"v"&amp;IF(ДАННЫЕ!$BZ890&gt;0,1,0)&amp;"n"&amp;ДАННЫЕ!$CA890&amp;"t"&amp;ДАННЫЕ!$AY890&amp;"k"&amp;ДАННЫЕ!$CB890&amp;"q"&amp;ДАННЫЕ!$CC890&amp;"w"&amp;ДАННЫЕ!$CD890&amp;"e"&amp;ДАННЫЕ!$CE890&amp;"m"&amp;ДАННЫЕ!$CF890&amp;"c"&amp;ДАННЫЕ!$CG890&amp;"z"&amp;ДАННЫЕ!$CH890&amp;"d"&amp;IF(H890=4,1,0)&amp;"s"&amp;IF(ДАННЫЕ!$J890=1,0,1)&amp;"u"&amp;IF(ДАННЫЕ!$CJ890&gt;0,1,0)</f>
        <v>g0cf0a06AR1VG0o0xp0v0ntkqwemczd0s1u0</v>
      </c>
      <c r="O890" s="28" t="str">
        <f>ДАННЫЕ!$I890&amp;"g"&amp;B890&amp;A890&amp;"f"&amp;P890&amp;"c"&amp;IF(ДАННЫЕ!$U890&gt;0,1,0)&amp;"s"&amp;IF(ДАННЫЕ!$Q890&gt;0,IF(YEAR(ДАННЫЕ!$F$1)=YEAR(ДАННЫЕ!$Q890),IF(MONTH(ДАННЫЕ!$F$1)=MONTH(ДАННЫЕ!$Q890),111,11),1),0)&amp;"i"&amp;IF(ДАННЫЕ!$R890+ДАННЫЕ!$S890+ДАННЫЕ!$T890=0,0,1)&amp;"h"&amp;IF(ДАННЫЕ!$P890&gt;0,1,0)&amp;"p"&amp;IF(ДАННЫЕ!$CI890&gt;0,IF(YEAR(ДАННЫЕ!$F$1)=YEAR(ДАННЫЕ!$CI890),IF(MONTH(ДАННЫЕ!$F$1)=MONTH(ДАННЫЕ!$CI890),111,11),1),0)&amp;"d"&amp;IF(ДАННЫЕ!$CJ890&gt;0,IF(YEAR(ДАННЫЕ!$F$1)=YEAR(ДАННЫЕ!$CJ890),IF(MONTH(ДАННЫЕ!$F$1)=MONTH(ДАННЫЕ!$CJ890),111,11),1),0)&amp;"o"&amp;IF(ДАННЫЕ!$CK890&gt;0,IF(MONTH(ДАННЫЕ!$F$1)=MONTH(ДАННЫЕ!$CK890),111,11),0)&amp;"v"&amp;IF(ДАННЫЕ!$BE890&gt;0,IF(MONTH(ДАННЫЕ!$F$1)=MONTH(ДАННЫЕ!$BE890),111,11),0)</f>
        <v>g00f0c0s0i0h0p0d0o0v0</v>
      </c>
      <c r="P890" s="15">
        <f t="shared" si="41"/>
        <v>0</v>
      </c>
      <c r="Q890" s="15">
        <f>IF(ДАННЫЕ!$F$1&gt;ДАННЫЕ!$N890,IF(YEAR(ДАННЫЕ!$F$1)=YEAR(ДАННЫЕ!M890),1,0),0)</f>
        <v>0</v>
      </c>
      <c r="R890" s="15">
        <f>IF(ДАННЫЕ!$F$1&gt;ДАННЫЕ!$N890,IF(YEAR(ДАННЫЕ!$F$1)=YEAR(ДАННЫЕ!N890),1,0),0)</f>
        <v>0</v>
      </c>
      <c r="S890" s="15">
        <f>IF(ДАННЫЕ!$AA890="2А",1,IF(ДАННЫЕ!$AA890="2Б",2,IF(ДАННЫЕ!$AA890="2В",3,IF(ДАННЫЕ!$AA890=3,4,IF(ДАННЫЕ!$AA890="4А",5,IF(ДАННЫЕ!$AA890="4Б",6,IF(ДАННЫЕ!$AA890="4В",7,IF(ДАННЫЕ!$AA890=5,8,0))))))))</f>
        <v>0</v>
      </c>
      <c r="T890" s="15">
        <f>IF(OR(ДАННЫЕ!$AC890=2,ДАННЫЕ!$AD890=2,ДАННЫЕ!$AE890=2),2,IF(OR(ДАННЫЕ!$AC890=1,ДАННЫЕ!$AD890=1,ДАННЫЕ!$AE890=1),1,0))</f>
        <v>0</v>
      </c>
    </row>
    <row r="891" spans="1:20" ht="15" customHeight="1" x14ac:dyDescent="0.2">
      <c r="A891" s="78">
        <f>IF(B891&gt;0,IF(MONTH(ДАННЫЕ!$F$1)=MONTH(ДАННЫЕ!$B891),1,0),0)</f>
        <v>0</v>
      </c>
      <c r="B891" s="14">
        <f>IF(ДАННЫЕ!$B891&gt;0,IF(YEAR(ДАННЫЕ!$F$1)=YEAR(ДАННЫЕ!$B891),1,0),0)</f>
        <v>0</v>
      </c>
      <c r="C891" s="14">
        <f>IF(ДАННЫЕ!$CM891&gt;0,IF(YEAR(ДАННЫЕ!$F$1)=YEAR(ДАННЫЕ!$CM891),1,0),0)</f>
        <v>0</v>
      </c>
      <c r="D891" s="14">
        <f>IF(ДАННЫЕ!$CJ891&gt;0,IF(ДАННЫЕ!$CL891&gt;ДАННЫЕ!$F$1,1,IF(ДАННЫЕ!$CL891&gt;0,0,1)),0)</f>
        <v>0</v>
      </c>
      <c r="E891" s="43" t="str">
        <f ca="1">IF(ДАННЫЕ!$F$1&gt;0,IF(ДАННЫЕ!$G891&gt;0,DATEDIF(ДАННЫЕ!$G891,ДАННЫЕ!$F$1,"y"),""),IF(ДАННЫЕ!$G891&gt;0,DATEDIF(ДАННЫЕ!$G891,TODAY(),"y"),""))</f>
        <v/>
      </c>
      <c r="F891" s="43" t="str">
        <f xml:space="preserve"> IF(ДАННЫЕ!$F891="М",IF(E891&gt;=18,IF(E891&lt;60,1,""),""),"")&amp;IF(ДАННЫЕ!$F891="Ж",IF(E891&gt;=18,IF(E891&lt;55,1,""),""),"")</f>
        <v/>
      </c>
      <c r="G891" s="43" t="str">
        <f xml:space="preserve"> IF(ДАННЫЕ!$F891="М",IF(E891&gt;=60,2,""),"")&amp;IF(ДАННЫЕ!$F891="Ж",IF(E891&gt;=55,2,""),"")</f>
        <v/>
      </c>
      <c r="H891" s="43" t="str">
        <f t="shared" ca="1" si="39"/>
        <v/>
      </c>
      <c r="I891" s="43" t="str">
        <f t="shared" ca="1" si="40"/>
        <v>03</v>
      </c>
      <c r="J891" s="28" t="str">
        <f ca="1">ДАННЫЕ!$F891&amp;H891&amp;I891&amp;ДАННЫЕ!$I891&amp;"m"&amp;IF(ДАННЫЕ!$I891&gt;0,IF(ДАННЫЕ!$J891&gt;0,0,1),"")&amp;"f"&amp;IF(ДАННЫЕ!$R891&gt;0,IF(YEAR(ДАННЫЕ!$F$1)=YEAR(ДАННЫЕ!$R891),1,0),0)&amp;"z"&amp;ДАННЫЕ!$R891&amp;"p"&amp;ДАННЫЕ!$S891&amp;"i"&amp;ДАННЫЕ!$T891&amp;"h"&amp;ДАННЫЕ!$K891&amp;"be"&amp;ДАННЫЕ!$BI891&amp;"CD"&amp;IF(ДАННЫЕ!BF891&gt;500,4,IF(ДАННЫЕ!BF891&gt;350,3,IF(ДАННЫЕ!BF891&gt;200,2,IF(ДАННЫЕ!BF891&gt;0,1,0))))&amp;"g"&amp;B891&amp;"d"&amp;H891&amp;"l"&amp;ДАННЫЕ!AT891&amp;"a"&amp;ДАННЫЕ!$V891&amp;"v"&amp;R891&amp;"k"&amp;ДАННЫЕ!$U891&amp;"s"&amp;ДАННЫЕ!$Y891&amp;"t"&amp;ДАННЫЕ!$X891&amp;"b"&amp;IF(ДАННЫЕ!$Q891&gt;1,1,0)&amp;"PP"&amp;ДАННЫЕ!Z891&amp;"c"&amp;S891&amp;"x"&amp;IF(ДАННЫЕ!$BY891&gt;0,IF(YEAR(ДАННЫЕ!$F$1)=YEAR(ДАННЫЕ!$BY891),1,0),0)&amp;"n"&amp;IF(ДАННЫЕ!$BZ891&gt;0,IF(YEAR(ДАННЫЕ!$F$1)=YEAR(ДАННЫЕ!$BZ891),1,0),0)&amp;"u"&amp;D891&amp;"z"&amp;IF(ДАННЫЕ!$CL891&gt;0,IF(YEAR(ДАННЫЕ!$F$1)&gt;YEAR(ДАННЫЕ!$CL891),11,12),0)</f>
        <v>03mf0zpihbeCD0g0dlav0kstb0PPc0x0n0u0z0</v>
      </c>
      <c r="K891" s="28" t="str">
        <f ca="1">ДАННЫЕ!$I891&amp;"x"&amp;B891&amp;"w"&amp;IF(T891+ДАННЫЕ!AD891+ДАННЫЕ!AE891+ДАННЫЕ!AF891+ДАННЫЕ!AG891+ДАННЫЕ!AH891+ДАННЫЕ!$AL891+ДАННЫЕ!AI891+ДАННЫЕ!AJ891+ДАННЫЕ!AK891+ДАННЫЕ!AP891+ДАННЫЕ!AQ891+ДАННЫЕ!AR891+ДАННЫЕ!$AM891+ДАННЫЕ!$AN891+ДАННЫЕ!AS891+ДАННЫЕ!AT891&gt;0,1,0)&amp;IF(OR(T891=2,ДАННЫЕ!AD891=2,ДАННЫЕ!AE891=2,ДАННЫЕ!AF891=2,ДАННЫЕ!AG891=2,ДАННЫЕ!AH891=2,ДАННЫЕ!$AL891=2,ДАННЫЕ!AI891=2,ДАННЫЕ!AJ891=2,ДАННЫЕ!AK891=2,ДАННЫЕ!AP891=2,ДАННЫЕ!AQ891=2,ДАННЫЕ!AR891=2,ДАННЫЕ!$AM891=2,ДАННЫЕ!$AN891=2,ДАННЫЕ!AS891=2,ДАННЫЕ!AT891=2),2,0)&amp;"t"&amp;IF(T891&gt;0,"1"&amp;T891,"00")&amp;"f"&amp;IF(ДАННЫЕ!$AC891,"1"&amp;ДАННЫЕ!$AC891,"00")&amp;"b"&amp;IF(ДАННЫЕ!$AD891,"1"&amp;ДАННЫЕ!$AD891,"00")&amp;"g"&amp;IF(ДАННЫЕ!$AF891,"1"&amp;ДАННЫЕ!$AF891,"00")&amp;"c"&amp;IF(ДАННЫЕ!$AG891,"1"&amp;ДАННЫЕ!$AG891,"00")&amp;"i"&amp;IF(ДАННЫЕ!$AH891,"1"&amp;ДАННЫЕ!$AH891,"00")&amp;"r"&amp;IF(ДАННЫЕ!$AL891,"1"&amp;ДАННЫЕ!$AL891,"00")&amp;"m"&amp;IF(ДАННЫЕ!$AI891,"1"&amp;ДАННЫЕ!$AI891,"00")&amp;"hS"&amp;IF(ДАННЫЕ!$AJ891,"1"&amp;ДАННЫЕ!$AJ891,"00")&amp;"hZ"&amp;IF(ДАННЫЕ!$AK891,"1"&amp;ДАННЫЕ!$AK891,"00")&amp;"p"&amp;IF(ДАННЫЕ!$AP891,"1"&amp;ДАННЫЕ!$AP891,"00")&amp;"k"&amp;IF(ДАННЫЕ!$AQ891,"1"&amp;ДАННЫЕ!$AQ891,"00")&amp;"z"&amp;IF(ДАННЫЕ!$AR891,"1"&amp;ДАННЫЕ!$AR891,"00")&amp;"j"&amp;IF(ДАННЫЕ!$AM891,"1"&amp;ДАННЫЕ!$AM891,"00")&amp;"n"&amp;IF(ДАННЫЕ!$AN891,"1"&amp;ДАННЫЕ!$AN891,"00")&amp;"E"&amp;ДАННЫЕ!BI891&amp;"L"&amp;ДАННЫЕ!AO891&amp;"h"&amp;IF(ДАННЫЕ!$AU891&gt;0,1,0)&amp;"v"&amp;IF(ДАННЫЕ!$AW891&gt;0,1,0)&amp;"a"&amp;IF(ДАННЫЕ!$AS891,"1"&amp;ДАННЫЕ!$AS891,"00")&amp;"s"&amp;IF(ДАННЫЕ!$AT891,"1"&amp;ДАННЫЕ!$AT891,"00")&amp;"u"&amp;IF(ДАННЫЕ!$CJ891&gt;0,1,0)&amp;"y"&amp;B891&amp;"d"&amp;H891&amp;"e"&amp;F891&amp;G891</f>
        <v>x0w00t00f00b00g00c00i00r00m00hS00hZ00p00k00z00j00n00ELh0v0a00s00u0y0de</v>
      </c>
      <c r="L891" s="28" t="str">
        <f ca="1">ДАННЫЕ!$I891&amp;"VN"&amp;IF(ДАННЫЕ!AW891&gt;0,11,10)&amp;"CD"&amp;IF(ДАННЫЕ!BF891&gt;500,16,IF(ДАННЫЕ!BF891&gt;350,15,IF(ДАННЫЕ!BF891&gt;=200,14,IF(ДАННЫЕ!BF891&gt;=100,13,IF(ДАННЫЕ!BF891&gt;=50,12,IF(ДАННЫЕ!BF891&gt;0,11,10))))))&amp;"AR"&amp;IF(ДАННЫЕ!BX891&gt;0,1,0)&amp;"GD"&amp;B891&amp;"VV"&amp;IF(E891&gt;=5,IF(E891&lt;18,1,0),0)</f>
        <v>VN10CD10AR0GD0VV0</v>
      </c>
      <c r="M891" s="28" t="str">
        <f>ДАННЫЕ!$I891&amp;"b"&amp;ДАННЫЕ!$BI891&amp;"r"&amp;ДАННЫЕ!$BJ891&amp;"CD"&amp;IF(ДАННЫЕ!BF891&gt;0,IF(ДАННЫЕ!BF891&lt;200,1,IF(ДАННЫЕ!BF891&lt;350,2,3)),0)&amp;"h"&amp;IF(ДАННЫЕ!$BK891+ДАННЫЕ!$BL891+ДАННЫЕ!$BM891&gt;0,1,0)&amp;"x"&amp;ДАННЫЕ!$BK891&amp;"y"&amp;ДАННЫЕ!$BL891&amp;"z"&amp;ДАННЫЕ!$BM891&amp;"c"&amp;IF(ДАННЫЕ!$BK891+ДАННЫЕ!$BL891+ДАННЫЕ!$BM891=3,1,0)&amp;"a"&amp;IF(ДАННЫЕ!$BQ891+ДАННЫЕ!$BR891&gt;0,1,0)&amp;"d"&amp;ДАННЫЕ!$BQ891&amp;"v"&amp;ДАННЫЕ!$BR891&amp;"p"&amp;ДАННЫЕ!$BS891&amp;"n"&amp;ДАННЫЕ!$BU891&amp;"t"&amp;ДАННЫЕ!$BV891&amp;"o"&amp;ДАННЫЕ!$BT891&amp;"l"&amp;IF(ДАННЫЕ!$BN891&gt;0,1,0)&amp;ДАННЫЕ!$BN891&amp;"g"&amp;ДАННЫЕ!$BO891&amp;"s"&amp;ДАННЫЕ!$BP891&amp;"DZ"&amp;IF(ДАННЫЕ!B891-ДАННЫЕ!G891 &lt; 60,IF(ДАННЫЕ!B891-ДАННЫЕ!G891 &gt;= 0,1,0),0)&amp;"u"&amp;IF(ДАННЫЕ!$CJ891&gt;0,1,0)</f>
        <v>brCD0h0xyzc0a0dvpntol0gsDZ1u0</v>
      </c>
      <c r="N891" s="28" t="str">
        <f ca="1">ДАННЫЕ!$F891&amp;ДАННЫЕ!$I891&amp;"g"&amp;B891&amp;"cf"&amp;D891&amp;"a"&amp;IF(ДАННЫЕ!$BX891&gt;0,1,0)&amp;IF(ДАННЫЕ!$BF891&gt;500,1,IF(ДАННЫЕ!$BF891&gt;350,2,IF(ДАННЫЕ!$BF891&gt;=200,3,IF(ДАННЫЕ!$BF891&gt;=100,4,IF(ДАННЫЕ!$BF891&gt;=50,5,IF(ДАННЫЕ!$BF891&lt;50,6,0))))))&amp;"AR"&amp;IF(DATEDIF(ДАННЫЕ!$BX891,ДАННЫЕ!$F$1,"y")&gt;1,1,0)&amp;"VG"&amp;IF(ДАННЫЕ!$BH891="0",1,0)&amp;"o"&amp;IF(T891+ДАННЫЕ!$AF891+ДАННЫЕ!$AG891+ДАННЫЕ!$AH891+ДАННЫЕ!$AI891+ДАННЫЕ!$AJ891+ДАННЫЕ!$AP891+ДАННЫЕ!$AQ891+ДАННЫЕ!$AR891+ДАННЫЕ!$AU891+ДАННЫЕ!$AW891+ДАННЫЕ!$AS891+ДАННЫЕ!$AT891&gt;0,1,0)&amp;"x"&amp;ДАННЫЕ!$AG891&amp;"p"&amp;IF(ДАННЫЕ!$BY891&gt;0,1,0)&amp;"v"&amp;IF(ДАННЫЕ!$BZ891&gt;0,1,0)&amp;"n"&amp;ДАННЫЕ!$CA891&amp;"t"&amp;ДАННЫЕ!$AY891&amp;"k"&amp;ДАННЫЕ!$CB891&amp;"q"&amp;ДАННЫЕ!$CC891&amp;"w"&amp;ДАННЫЕ!$CD891&amp;"e"&amp;ДАННЫЕ!$CE891&amp;"m"&amp;ДАННЫЕ!$CF891&amp;"c"&amp;ДАННЫЕ!$CG891&amp;"z"&amp;ДАННЫЕ!$CH891&amp;"d"&amp;IF(H891=4,1,0)&amp;"s"&amp;IF(ДАННЫЕ!$J891=1,0,1)&amp;"u"&amp;IF(ДАННЫЕ!$CJ891&gt;0,1,0)</f>
        <v>g0cf0a06AR1VG0o0xp0v0ntkqwemczd0s1u0</v>
      </c>
      <c r="O891" s="28" t="str">
        <f>ДАННЫЕ!$I891&amp;"g"&amp;B891&amp;A891&amp;"f"&amp;P891&amp;"c"&amp;IF(ДАННЫЕ!$U891&gt;0,1,0)&amp;"s"&amp;IF(ДАННЫЕ!$Q891&gt;0,IF(YEAR(ДАННЫЕ!$F$1)=YEAR(ДАННЫЕ!$Q891),IF(MONTH(ДАННЫЕ!$F$1)=MONTH(ДАННЫЕ!$Q891),111,11),1),0)&amp;"i"&amp;IF(ДАННЫЕ!$R891+ДАННЫЕ!$S891+ДАННЫЕ!$T891=0,0,1)&amp;"h"&amp;IF(ДАННЫЕ!$P891&gt;0,1,0)&amp;"p"&amp;IF(ДАННЫЕ!$CI891&gt;0,IF(YEAR(ДАННЫЕ!$F$1)=YEAR(ДАННЫЕ!$CI891),IF(MONTH(ДАННЫЕ!$F$1)=MONTH(ДАННЫЕ!$CI891),111,11),1),0)&amp;"d"&amp;IF(ДАННЫЕ!$CJ891&gt;0,IF(YEAR(ДАННЫЕ!$F$1)=YEAR(ДАННЫЕ!$CJ891),IF(MONTH(ДАННЫЕ!$F$1)=MONTH(ДАННЫЕ!$CJ891),111,11),1),0)&amp;"o"&amp;IF(ДАННЫЕ!$CK891&gt;0,IF(MONTH(ДАННЫЕ!$F$1)=MONTH(ДАННЫЕ!$CK891),111,11),0)&amp;"v"&amp;IF(ДАННЫЕ!$BE891&gt;0,IF(MONTH(ДАННЫЕ!$F$1)=MONTH(ДАННЫЕ!$BE891),111,11),0)</f>
        <v>g00f0c0s0i0h0p0d0o0v0</v>
      </c>
      <c r="P891" s="15">
        <f t="shared" si="41"/>
        <v>0</v>
      </c>
      <c r="Q891" s="15">
        <f>IF(ДАННЫЕ!$F$1&gt;ДАННЫЕ!$N891,IF(YEAR(ДАННЫЕ!$F$1)=YEAR(ДАННЫЕ!M891),1,0),0)</f>
        <v>0</v>
      </c>
      <c r="R891" s="15">
        <f>IF(ДАННЫЕ!$F$1&gt;ДАННЫЕ!$N891,IF(YEAR(ДАННЫЕ!$F$1)=YEAR(ДАННЫЕ!N891),1,0),0)</f>
        <v>0</v>
      </c>
      <c r="S891" s="15">
        <f>IF(ДАННЫЕ!$AA891="2А",1,IF(ДАННЫЕ!$AA891="2Б",2,IF(ДАННЫЕ!$AA891="2В",3,IF(ДАННЫЕ!$AA891=3,4,IF(ДАННЫЕ!$AA891="4А",5,IF(ДАННЫЕ!$AA891="4Б",6,IF(ДАННЫЕ!$AA891="4В",7,IF(ДАННЫЕ!$AA891=5,8,0))))))))</f>
        <v>0</v>
      </c>
      <c r="T891" s="15">
        <f>IF(OR(ДАННЫЕ!$AC891=2,ДАННЫЕ!$AD891=2,ДАННЫЕ!$AE891=2),2,IF(OR(ДАННЫЕ!$AC891=1,ДАННЫЕ!$AD891=1,ДАННЫЕ!$AE891=1),1,0))</f>
        <v>0</v>
      </c>
    </row>
    <row r="892" spans="1:20" ht="15" customHeight="1" x14ac:dyDescent="0.2">
      <c r="A892" s="78">
        <f>IF(B892&gt;0,IF(MONTH(ДАННЫЕ!$F$1)=MONTH(ДАННЫЕ!$B892),1,0),0)</f>
        <v>0</v>
      </c>
      <c r="B892" s="14">
        <f>IF(ДАННЫЕ!$B892&gt;0,IF(YEAR(ДАННЫЕ!$F$1)=YEAR(ДАННЫЕ!$B892),1,0),0)</f>
        <v>0</v>
      </c>
      <c r="C892" s="14">
        <f>IF(ДАННЫЕ!$CM892&gt;0,IF(YEAR(ДАННЫЕ!$F$1)=YEAR(ДАННЫЕ!$CM892),1,0),0)</f>
        <v>0</v>
      </c>
      <c r="D892" s="14">
        <f>IF(ДАННЫЕ!$CJ892&gt;0,IF(ДАННЫЕ!$CL892&gt;ДАННЫЕ!$F$1,1,IF(ДАННЫЕ!$CL892&gt;0,0,1)),0)</f>
        <v>0</v>
      </c>
      <c r="E892" s="43" t="str">
        <f ca="1">IF(ДАННЫЕ!$F$1&gt;0,IF(ДАННЫЕ!$G892&gt;0,DATEDIF(ДАННЫЕ!$G892,ДАННЫЕ!$F$1,"y"),""),IF(ДАННЫЕ!$G892&gt;0,DATEDIF(ДАННЫЕ!$G892,TODAY(),"y"),""))</f>
        <v/>
      </c>
      <c r="F892" s="43" t="str">
        <f xml:space="preserve"> IF(ДАННЫЕ!$F892="М",IF(E892&gt;=18,IF(E892&lt;60,1,""),""),"")&amp;IF(ДАННЫЕ!$F892="Ж",IF(E892&gt;=18,IF(E892&lt;55,1,""),""),"")</f>
        <v/>
      </c>
      <c r="G892" s="43" t="str">
        <f xml:space="preserve"> IF(ДАННЫЕ!$F892="М",IF(E892&gt;=60,2,""),"")&amp;IF(ДАННЫЕ!$F892="Ж",IF(E892&gt;=55,2,""),"")</f>
        <v/>
      </c>
      <c r="H892" s="43" t="str">
        <f t="shared" ca="1" si="39"/>
        <v/>
      </c>
      <c r="I892" s="43" t="str">
        <f t="shared" ca="1" si="40"/>
        <v>03</v>
      </c>
      <c r="J892" s="28" t="str">
        <f ca="1">ДАННЫЕ!$F892&amp;H892&amp;I892&amp;ДАННЫЕ!$I892&amp;"m"&amp;IF(ДАННЫЕ!$I892&gt;0,IF(ДАННЫЕ!$J892&gt;0,0,1),"")&amp;"f"&amp;IF(ДАННЫЕ!$R892&gt;0,IF(YEAR(ДАННЫЕ!$F$1)=YEAR(ДАННЫЕ!$R892),1,0),0)&amp;"z"&amp;ДАННЫЕ!$R892&amp;"p"&amp;ДАННЫЕ!$S892&amp;"i"&amp;ДАННЫЕ!$T892&amp;"h"&amp;ДАННЫЕ!$K892&amp;"be"&amp;ДАННЫЕ!$BI892&amp;"CD"&amp;IF(ДАННЫЕ!BF892&gt;500,4,IF(ДАННЫЕ!BF892&gt;350,3,IF(ДАННЫЕ!BF892&gt;200,2,IF(ДАННЫЕ!BF892&gt;0,1,0))))&amp;"g"&amp;B892&amp;"d"&amp;H892&amp;"l"&amp;ДАННЫЕ!AT892&amp;"a"&amp;ДАННЫЕ!$V892&amp;"v"&amp;R892&amp;"k"&amp;ДАННЫЕ!$U892&amp;"s"&amp;ДАННЫЕ!$Y892&amp;"t"&amp;ДАННЫЕ!$X892&amp;"b"&amp;IF(ДАННЫЕ!$Q892&gt;1,1,0)&amp;"PP"&amp;ДАННЫЕ!Z892&amp;"c"&amp;S892&amp;"x"&amp;IF(ДАННЫЕ!$BY892&gt;0,IF(YEAR(ДАННЫЕ!$F$1)=YEAR(ДАННЫЕ!$BY892),1,0),0)&amp;"n"&amp;IF(ДАННЫЕ!$BZ892&gt;0,IF(YEAR(ДАННЫЕ!$F$1)=YEAR(ДАННЫЕ!$BZ892),1,0),0)&amp;"u"&amp;D892&amp;"z"&amp;IF(ДАННЫЕ!$CL892&gt;0,IF(YEAR(ДАННЫЕ!$F$1)&gt;YEAR(ДАННЫЕ!$CL892),11,12),0)</f>
        <v>03mf0zpihbeCD0g0dlav0kstb0PPc0x0n0u0z0</v>
      </c>
      <c r="K892" s="28" t="str">
        <f ca="1">ДАННЫЕ!$I892&amp;"x"&amp;B892&amp;"w"&amp;IF(T892+ДАННЫЕ!AD892+ДАННЫЕ!AE892+ДАННЫЕ!AF892+ДАННЫЕ!AG892+ДАННЫЕ!AH892+ДАННЫЕ!$AL892+ДАННЫЕ!AI892+ДАННЫЕ!AJ892+ДАННЫЕ!AK892+ДАННЫЕ!AP892+ДАННЫЕ!AQ892+ДАННЫЕ!AR892+ДАННЫЕ!$AM892+ДАННЫЕ!$AN892+ДАННЫЕ!AS892+ДАННЫЕ!AT892&gt;0,1,0)&amp;IF(OR(T892=2,ДАННЫЕ!AD892=2,ДАННЫЕ!AE892=2,ДАННЫЕ!AF892=2,ДАННЫЕ!AG892=2,ДАННЫЕ!AH892=2,ДАННЫЕ!$AL892=2,ДАННЫЕ!AI892=2,ДАННЫЕ!AJ892=2,ДАННЫЕ!AK892=2,ДАННЫЕ!AP892=2,ДАННЫЕ!AQ892=2,ДАННЫЕ!AR892=2,ДАННЫЕ!$AM892=2,ДАННЫЕ!$AN892=2,ДАННЫЕ!AS892=2,ДАННЫЕ!AT892=2),2,0)&amp;"t"&amp;IF(T892&gt;0,"1"&amp;T892,"00")&amp;"f"&amp;IF(ДАННЫЕ!$AC892,"1"&amp;ДАННЫЕ!$AC892,"00")&amp;"b"&amp;IF(ДАННЫЕ!$AD892,"1"&amp;ДАННЫЕ!$AD892,"00")&amp;"g"&amp;IF(ДАННЫЕ!$AF892,"1"&amp;ДАННЫЕ!$AF892,"00")&amp;"c"&amp;IF(ДАННЫЕ!$AG892,"1"&amp;ДАННЫЕ!$AG892,"00")&amp;"i"&amp;IF(ДАННЫЕ!$AH892,"1"&amp;ДАННЫЕ!$AH892,"00")&amp;"r"&amp;IF(ДАННЫЕ!$AL892,"1"&amp;ДАННЫЕ!$AL892,"00")&amp;"m"&amp;IF(ДАННЫЕ!$AI892,"1"&amp;ДАННЫЕ!$AI892,"00")&amp;"hS"&amp;IF(ДАННЫЕ!$AJ892,"1"&amp;ДАННЫЕ!$AJ892,"00")&amp;"hZ"&amp;IF(ДАННЫЕ!$AK892,"1"&amp;ДАННЫЕ!$AK892,"00")&amp;"p"&amp;IF(ДАННЫЕ!$AP892,"1"&amp;ДАННЫЕ!$AP892,"00")&amp;"k"&amp;IF(ДАННЫЕ!$AQ892,"1"&amp;ДАННЫЕ!$AQ892,"00")&amp;"z"&amp;IF(ДАННЫЕ!$AR892,"1"&amp;ДАННЫЕ!$AR892,"00")&amp;"j"&amp;IF(ДАННЫЕ!$AM892,"1"&amp;ДАННЫЕ!$AM892,"00")&amp;"n"&amp;IF(ДАННЫЕ!$AN892,"1"&amp;ДАННЫЕ!$AN892,"00")&amp;"E"&amp;ДАННЫЕ!BI892&amp;"L"&amp;ДАННЫЕ!AO892&amp;"h"&amp;IF(ДАННЫЕ!$AU892&gt;0,1,0)&amp;"v"&amp;IF(ДАННЫЕ!$AW892&gt;0,1,0)&amp;"a"&amp;IF(ДАННЫЕ!$AS892,"1"&amp;ДАННЫЕ!$AS892,"00")&amp;"s"&amp;IF(ДАННЫЕ!$AT892,"1"&amp;ДАННЫЕ!$AT892,"00")&amp;"u"&amp;IF(ДАННЫЕ!$CJ892&gt;0,1,0)&amp;"y"&amp;B892&amp;"d"&amp;H892&amp;"e"&amp;F892&amp;G892</f>
        <v>x0w00t00f00b00g00c00i00r00m00hS00hZ00p00k00z00j00n00ELh0v0a00s00u0y0de</v>
      </c>
      <c r="L892" s="28" t="str">
        <f ca="1">ДАННЫЕ!$I892&amp;"VN"&amp;IF(ДАННЫЕ!AW892&gt;0,11,10)&amp;"CD"&amp;IF(ДАННЫЕ!BF892&gt;500,16,IF(ДАННЫЕ!BF892&gt;350,15,IF(ДАННЫЕ!BF892&gt;=200,14,IF(ДАННЫЕ!BF892&gt;=100,13,IF(ДАННЫЕ!BF892&gt;=50,12,IF(ДАННЫЕ!BF892&gt;0,11,10))))))&amp;"AR"&amp;IF(ДАННЫЕ!BX892&gt;0,1,0)&amp;"GD"&amp;B892&amp;"VV"&amp;IF(E892&gt;=5,IF(E892&lt;18,1,0),0)</f>
        <v>VN10CD10AR0GD0VV0</v>
      </c>
      <c r="M892" s="28" t="str">
        <f>ДАННЫЕ!$I892&amp;"b"&amp;ДАННЫЕ!$BI892&amp;"r"&amp;ДАННЫЕ!$BJ892&amp;"CD"&amp;IF(ДАННЫЕ!BF892&gt;0,IF(ДАННЫЕ!BF892&lt;200,1,IF(ДАННЫЕ!BF892&lt;350,2,3)),0)&amp;"h"&amp;IF(ДАННЫЕ!$BK892+ДАННЫЕ!$BL892+ДАННЫЕ!$BM892&gt;0,1,0)&amp;"x"&amp;ДАННЫЕ!$BK892&amp;"y"&amp;ДАННЫЕ!$BL892&amp;"z"&amp;ДАННЫЕ!$BM892&amp;"c"&amp;IF(ДАННЫЕ!$BK892+ДАННЫЕ!$BL892+ДАННЫЕ!$BM892=3,1,0)&amp;"a"&amp;IF(ДАННЫЕ!$BQ892+ДАННЫЕ!$BR892&gt;0,1,0)&amp;"d"&amp;ДАННЫЕ!$BQ892&amp;"v"&amp;ДАННЫЕ!$BR892&amp;"p"&amp;ДАННЫЕ!$BS892&amp;"n"&amp;ДАННЫЕ!$BU892&amp;"t"&amp;ДАННЫЕ!$BV892&amp;"o"&amp;ДАННЫЕ!$BT892&amp;"l"&amp;IF(ДАННЫЕ!$BN892&gt;0,1,0)&amp;ДАННЫЕ!$BN892&amp;"g"&amp;ДАННЫЕ!$BO892&amp;"s"&amp;ДАННЫЕ!$BP892&amp;"DZ"&amp;IF(ДАННЫЕ!B892-ДАННЫЕ!G892 &lt; 60,IF(ДАННЫЕ!B892-ДАННЫЕ!G892 &gt;= 0,1,0),0)&amp;"u"&amp;IF(ДАННЫЕ!$CJ892&gt;0,1,0)</f>
        <v>brCD0h0xyzc0a0dvpntol0gsDZ1u0</v>
      </c>
      <c r="N892" s="28" t="str">
        <f ca="1">ДАННЫЕ!$F892&amp;ДАННЫЕ!$I892&amp;"g"&amp;B892&amp;"cf"&amp;D892&amp;"a"&amp;IF(ДАННЫЕ!$BX892&gt;0,1,0)&amp;IF(ДАННЫЕ!$BF892&gt;500,1,IF(ДАННЫЕ!$BF892&gt;350,2,IF(ДАННЫЕ!$BF892&gt;=200,3,IF(ДАННЫЕ!$BF892&gt;=100,4,IF(ДАННЫЕ!$BF892&gt;=50,5,IF(ДАННЫЕ!$BF892&lt;50,6,0))))))&amp;"AR"&amp;IF(DATEDIF(ДАННЫЕ!$BX892,ДАННЫЕ!$F$1,"y")&gt;1,1,0)&amp;"VG"&amp;IF(ДАННЫЕ!$BH892="0",1,0)&amp;"o"&amp;IF(T892+ДАННЫЕ!$AF892+ДАННЫЕ!$AG892+ДАННЫЕ!$AH892+ДАННЫЕ!$AI892+ДАННЫЕ!$AJ892+ДАННЫЕ!$AP892+ДАННЫЕ!$AQ892+ДАННЫЕ!$AR892+ДАННЫЕ!$AU892+ДАННЫЕ!$AW892+ДАННЫЕ!$AS892+ДАННЫЕ!$AT892&gt;0,1,0)&amp;"x"&amp;ДАННЫЕ!$AG892&amp;"p"&amp;IF(ДАННЫЕ!$BY892&gt;0,1,0)&amp;"v"&amp;IF(ДАННЫЕ!$BZ892&gt;0,1,0)&amp;"n"&amp;ДАННЫЕ!$CA892&amp;"t"&amp;ДАННЫЕ!$AY892&amp;"k"&amp;ДАННЫЕ!$CB892&amp;"q"&amp;ДАННЫЕ!$CC892&amp;"w"&amp;ДАННЫЕ!$CD892&amp;"e"&amp;ДАННЫЕ!$CE892&amp;"m"&amp;ДАННЫЕ!$CF892&amp;"c"&amp;ДАННЫЕ!$CG892&amp;"z"&amp;ДАННЫЕ!$CH892&amp;"d"&amp;IF(H892=4,1,0)&amp;"s"&amp;IF(ДАННЫЕ!$J892=1,0,1)&amp;"u"&amp;IF(ДАННЫЕ!$CJ892&gt;0,1,0)</f>
        <v>g0cf0a06AR1VG0o0xp0v0ntkqwemczd0s1u0</v>
      </c>
      <c r="O892" s="28" t="str">
        <f>ДАННЫЕ!$I892&amp;"g"&amp;B892&amp;A892&amp;"f"&amp;P892&amp;"c"&amp;IF(ДАННЫЕ!$U892&gt;0,1,0)&amp;"s"&amp;IF(ДАННЫЕ!$Q892&gt;0,IF(YEAR(ДАННЫЕ!$F$1)=YEAR(ДАННЫЕ!$Q892),IF(MONTH(ДАННЫЕ!$F$1)=MONTH(ДАННЫЕ!$Q892),111,11),1),0)&amp;"i"&amp;IF(ДАННЫЕ!$R892+ДАННЫЕ!$S892+ДАННЫЕ!$T892=0,0,1)&amp;"h"&amp;IF(ДАННЫЕ!$P892&gt;0,1,0)&amp;"p"&amp;IF(ДАННЫЕ!$CI892&gt;0,IF(YEAR(ДАННЫЕ!$F$1)=YEAR(ДАННЫЕ!$CI892),IF(MONTH(ДАННЫЕ!$F$1)=MONTH(ДАННЫЕ!$CI892),111,11),1),0)&amp;"d"&amp;IF(ДАННЫЕ!$CJ892&gt;0,IF(YEAR(ДАННЫЕ!$F$1)=YEAR(ДАННЫЕ!$CJ892),IF(MONTH(ДАННЫЕ!$F$1)=MONTH(ДАННЫЕ!$CJ892),111,11),1),0)&amp;"o"&amp;IF(ДАННЫЕ!$CK892&gt;0,IF(MONTH(ДАННЫЕ!$F$1)=MONTH(ДАННЫЕ!$CK892),111,11),0)&amp;"v"&amp;IF(ДАННЫЕ!$BE892&gt;0,IF(MONTH(ДАННЫЕ!$F$1)=MONTH(ДАННЫЕ!$BE892),111,11),0)</f>
        <v>g00f0c0s0i0h0p0d0o0v0</v>
      </c>
      <c r="P892" s="15">
        <f t="shared" si="41"/>
        <v>0</v>
      </c>
      <c r="Q892" s="15">
        <f>IF(ДАННЫЕ!$F$1&gt;ДАННЫЕ!$N892,IF(YEAR(ДАННЫЕ!$F$1)=YEAR(ДАННЫЕ!M892),1,0),0)</f>
        <v>0</v>
      </c>
      <c r="R892" s="15">
        <f>IF(ДАННЫЕ!$F$1&gt;ДАННЫЕ!$N892,IF(YEAR(ДАННЫЕ!$F$1)=YEAR(ДАННЫЕ!N892),1,0),0)</f>
        <v>0</v>
      </c>
      <c r="S892" s="15">
        <f>IF(ДАННЫЕ!$AA892="2А",1,IF(ДАННЫЕ!$AA892="2Б",2,IF(ДАННЫЕ!$AA892="2В",3,IF(ДАННЫЕ!$AA892=3,4,IF(ДАННЫЕ!$AA892="4А",5,IF(ДАННЫЕ!$AA892="4Б",6,IF(ДАННЫЕ!$AA892="4В",7,IF(ДАННЫЕ!$AA892=5,8,0))))))))</f>
        <v>0</v>
      </c>
      <c r="T892" s="15">
        <f>IF(OR(ДАННЫЕ!$AC892=2,ДАННЫЕ!$AD892=2,ДАННЫЕ!$AE892=2),2,IF(OR(ДАННЫЕ!$AC892=1,ДАННЫЕ!$AD892=1,ДАННЫЕ!$AE892=1),1,0))</f>
        <v>0</v>
      </c>
    </row>
    <row r="893" spans="1:20" ht="15" customHeight="1" x14ac:dyDescent="0.2">
      <c r="A893" s="78">
        <f>IF(B893&gt;0,IF(MONTH(ДАННЫЕ!$F$1)=MONTH(ДАННЫЕ!$B893),1,0),0)</f>
        <v>0</v>
      </c>
      <c r="B893" s="14">
        <f>IF(ДАННЫЕ!$B893&gt;0,IF(YEAR(ДАННЫЕ!$F$1)=YEAR(ДАННЫЕ!$B893),1,0),0)</f>
        <v>0</v>
      </c>
      <c r="C893" s="14">
        <f>IF(ДАННЫЕ!$CM893&gt;0,IF(YEAR(ДАННЫЕ!$F$1)=YEAR(ДАННЫЕ!$CM893),1,0),0)</f>
        <v>0</v>
      </c>
      <c r="D893" s="14">
        <f>IF(ДАННЫЕ!$CJ893&gt;0,IF(ДАННЫЕ!$CL893&gt;ДАННЫЕ!$F$1,1,IF(ДАННЫЕ!$CL893&gt;0,0,1)),0)</f>
        <v>0</v>
      </c>
      <c r="E893" s="43" t="str">
        <f ca="1">IF(ДАННЫЕ!$F$1&gt;0,IF(ДАННЫЕ!$G893&gt;0,DATEDIF(ДАННЫЕ!$G893,ДАННЫЕ!$F$1,"y"),""),IF(ДАННЫЕ!$G893&gt;0,DATEDIF(ДАННЫЕ!$G893,TODAY(),"y"),""))</f>
        <v/>
      </c>
      <c r="F893" s="43" t="str">
        <f xml:space="preserve"> IF(ДАННЫЕ!$F893="М",IF(E893&gt;=18,IF(E893&lt;60,1,""),""),"")&amp;IF(ДАННЫЕ!$F893="Ж",IF(E893&gt;=18,IF(E893&lt;55,1,""),""),"")</f>
        <v/>
      </c>
      <c r="G893" s="43" t="str">
        <f xml:space="preserve"> IF(ДАННЫЕ!$F893="М",IF(E893&gt;=60,2,""),"")&amp;IF(ДАННЫЕ!$F893="Ж",IF(E893&gt;=55,2,""),"")</f>
        <v/>
      </c>
      <c r="H893" s="43" t="str">
        <f t="shared" ca="1" si="39"/>
        <v/>
      </c>
      <c r="I893" s="43" t="str">
        <f t="shared" ca="1" si="40"/>
        <v>03</v>
      </c>
      <c r="J893" s="28" t="str">
        <f ca="1">ДАННЫЕ!$F893&amp;H893&amp;I893&amp;ДАННЫЕ!$I893&amp;"m"&amp;IF(ДАННЫЕ!$I893&gt;0,IF(ДАННЫЕ!$J893&gt;0,0,1),"")&amp;"f"&amp;IF(ДАННЫЕ!$R893&gt;0,IF(YEAR(ДАННЫЕ!$F$1)=YEAR(ДАННЫЕ!$R893),1,0),0)&amp;"z"&amp;ДАННЫЕ!$R893&amp;"p"&amp;ДАННЫЕ!$S893&amp;"i"&amp;ДАННЫЕ!$T893&amp;"h"&amp;ДАННЫЕ!$K893&amp;"be"&amp;ДАННЫЕ!$BI893&amp;"CD"&amp;IF(ДАННЫЕ!BF893&gt;500,4,IF(ДАННЫЕ!BF893&gt;350,3,IF(ДАННЫЕ!BF893&gt;200,2,IF(ДАННЫЕ!BF893&gt;0,1,0))))&amp;"g"&amp;B893&amp;"d"&amp;H893&amp;"l"&amp;ДАННЫЕ!AT893&amp;"a"&amp;ДАННЫЕ!$V893&amp;"v"&amp;R893&amp;"k"&amp;ДАННЫЕ!$U893&amp;"s"&amp;ДАННЫЕ!$Y893&amp;"t"&amp;ДАННЫЕ!$X893&amp;"b"&amp;IF(ДАННЫЕ!$Q893&gt;1,1,0)&amp;"PP"&amp;ДАННЫЕ!Z893&amp;"c"&amp;S893&amp;"x"&amp;IF(ДАННЫЕ!$BY893&gt;0,IF(YEAR(ДАННЫЕ!$F$1)=YEAR(ДАННЫЕ!$BY893),1,0),0)&amp;"n"&amp;IF(ДАННЫЕ!$BZ893&gt;0,IF(YEAR(ДАННЫЕ!$F$1)=YEAR(ДАННЫЕ!$BZ893),1,0),0)&amp;"u"&amp;D893&amp;"z"&amp;IF(ДАННЫЕ!$CL893&gt;0,IF(YEAR(ДАННЫЕ!$F$1)&gt;YEAR(ДАННЫЕ!$CL893),11,12),0)</f>
        <v>03mf0zpihbeCD0g0dlav0kstb0PPc0x0n0u0z0</v>
      </c>
      <c r="K893" s="28" t="str">
        <f ca="1">ДАННЫЕ!$I893&amp;"x"&amp;B893&amp;"w"&amp;IF(T893+ДАННЫЕ!AD893+ДАННЫЕ!AE893+ДАННЫЕ!AF893+ДАННЫЕ!AG893+ДАННЫЕ!AH893+ДАННЫЕ!$AL893+ДАННЫЕ!AI893+ДАННЫЕ!AJ893+ДАННЫЕ!AK893+ДАННЫЕ!AP893+ДАННЫЕ!AQ893+ДАННЫЕ!AR893+ДАННЫЕ!$AM893+ДАННЫЕ!$AN893+ДАННЫЕ!AS893+ДАННЫЕ!AT893&gt;0,1,0)&amp;IF(OR(T893=2,ДАННЫЕ!AD893=2,ДАННЫЕ!AE893=2,ДАННЫЕ!AF893=2,ДАННЫЕ!AG893=2,ДАННЫЕ!AH893=2,ДАННЫЕ!$AL893=2,ДАННЫЕ!AI893=2,ДАННЫЕ!AJ893=2,ДАННЫЕ!AK893=2,ДАННЫЕ!AP893=2,ДАННЫЕ!AQ893=2,ДАННЫЕ!AR893=2,ДАННЫЕ!$AM893=2,ДАННЫЕ!$AN893=2,ДАННЫЕ!AS893=2,ДАННЫЕ!AT893=2),2,0)&amp;"t"&amp;IF(T893&gt;0,"1"&amp;T893,"00")&amp;"f"&amp;IF(ДАННЫЕ!$AC893,"1"&amp;ДАННЫЕ!$AC893,"00")&amp;"b"&amp;IF(ДАННЫЕ!$AD893,"1"&amp;ДАННЫЕ!$AD893,"00")&amp;"g"&amp;IF(ДАННЫЕ!$AF893,"1"&amp;ДАННЫЕ!$AF893,"00")&amp;"c"&amp;IF(ДАННЫЕ!$AG893,"1"&amp;ДАННЫЕ!$AG893,"00")&amp;"i"&amp;IF(ДАННЫЕ!$AH893,"1"&amp;ДАННЫЕ!$AH893,"00")&amp;"r"&amp;IF(ДАННЫЕ!$AL893,"1"&amp;ДАННЫЕ!$AL893,"00")&amp;"m"&amp;IF(ДАННЫЕ!$AI893,"1"&amp;ДАННЫЕ!$AI893,"00")&amp;"hS"&amp;IF(ДАННЫЕ!$AJ893,"1"&amp;ДАННЫЕ!$AJ893,"00")&amp;"hZ"&amp;IF(ДАННЫЕ!$AK893,"1"&amp;ДАННЫЕ!$AK893,"00")&amp;"p"&amp;IF(ДАННЫЕ!$AP893,"1"&amp;ДАННЫЕ!$AP893,"00")&amp;"k"&amp;IF(ДАННЫЕ!$AQ893,"1"&amp;ДАННЫЕ!$AQ893,"00")&amp;"z"&amp;IF(ДАННЫЕ!$AR893,"1"&amp;ДАННЫЕ!$AR893,"00")&amp;"j"&amp;IF(ДАННЫЕ!$AM893,"1"&amp;ДАННЫЕ!$AM893,"00")&amp;"n"&amp;IF(ДАННЫЕ!$AN893,"1"&amp;ДАННЫЕ!$AN893,"00")&amp;"E"&amp;ДАННЫЕ!BI893&amp;"L"&amp;ДАННЫЕ!AO893&amp;"h"&amp;IF(ДАННЫЕ!$AU893&gt;0,1,0)&amp;"v"&amp;IF(ДАННЫЕ!$AW893&gt;0,1,0)&amp;"a"&amp;IF(ДАННЫЕ!$AS893,"1"&amp;ДАННЫЕ!$AS893,"00")&amp;"s"&amp;IF(ДАННЫЕ!$AT893,"1"&amp;ДАННЫЕ!$AT893,"00")&amp;"u"&amp;IF(ДАННЫЕ!$CJ893&gt;0,1,0)&amp;"y"&amp;B893&amp;"d"&amp;H893&amp;"e"&amp;F893&amp;G893</f>
        <v>x0w00t00f00b00g00c00i00r00m00hS00hZ00p00k00z00j00n00ELh0v0a00s00u0y0de</v>
      </c>
      <c r="L893" s="28" t="str">
        <f ca="1">ДАННЫЕ!$I893&amp;"VN"&amp;IF(ДАННЫЕ!AW893&gt;0,11,10)&amp;"CD"&amp;IF(ДАННЫЕ!BF893&gt;500,16,IF(ДАННЫЕ!BF893&gt;350,15,IF(ДАННЫЕ!BF893&gt;=200,14,IF(ДАННЫЕ!BF893&gt;=100,13,IF(ДАННЫЕ!BF893&gt;=50,12,IF(ДАННЫЕ!BF893&gt;0,11,10))))))&amp;"AR"&amp;IF(ДАННЫЕ!BX893&gt;0,1,0)&amp;"GD"&amp;B893&amp;"VV"&amp;IF(E893&gt;=5,IF(E893&lt;18,1,0),0)</f>
        <v>VN10CD10AR0GD0VV0</v>
      </c>
      <c r="M893" s="28" t="str">
        <f>ДАННЫЕ!$I893&amp;"b"&amp;ДАННЫЕ!$BI893&amp;"r"&amp;ДАННЫЕ!$BJ893&amp;"CD"&amp;IF(ДАННЫЕ!BF893&gt;0,IF(ДАННЫЕ!BF893&lt;200,1,IF(ДАННЫЕ!BF893&lt;350,2,3)),0)&amp;"h"&amp;IF(ДАННЫЕ!$BK893+ДАННЫЕ!$BL893+ДАННЫЕ!$BM893&gt;0,1,0)&amp;"x"&amp;ДАННЫЕ!$BK893&amp;"y"&amp;ДАННЫЕ!$BL893&amp;"z"&amp;ДАННЫЕ!$BM893&amp;"c"&amp;IF(ДАННЫЕ!$BK893+ДАННЫЕ!$BL893+ДАННЫЕ!$BM893=3,1,0)&amp;"a"&amp;IF(ДАННЫЕ!$BQ893+ДАННЫЕ!$BR893&gt;0,1,0)&amp;"d"&amp;ДАННЫЕ!$BQ893&amp;"v"&amp;ДАННЫЕ!$BR893&amp;"p"&amp;ДАННЫЕ!$BS893&amp;"n"&amp;ДАННЫЕ!$BU893&amp;"t"&amp;ДАННЫЕ!$BV893&amp;"o"&amp;ДАННЫЕ!$BT893&amp;"l"&amp;IF(ДАННЫЕ!$BN893&gt;0,1,0)&amp;ДАННЫЕ!$BN893&amp;"g"&amp;ДАННЫЕ!$BO893&amp;"s"&amp;ДАННЫЕ!$BP893&amp;"DZ"&amp;IF(ДАННЫЕ!B893-ДАННЫЕ!G893 &lt; 60,IF(ДАННЫЕ!B893-ДАННЫЕ!G893 &gt;= 0,1,0),0)&amp;"u"&amp;IF(ДАННЫЕ!$CJ893&gt;0,1,0)</f>
        <v>brCD0h0xyzc0a0dvpntol0gsDZ1u0</v>
      </c>
      <c r="N893" s="28" t="str">
        <f ca="1">ДАННЫЕ!$F893&amp;ДАННЫЕ!$I893&amp;"g"&amp;B893&amp;"cf"&amp;D893&amp;"a"&amp;IF(ДАННЫЕ!$BX893&gt;0,1,0)&amp;IF(ДАННЫЕ!$BF893&gt;500,1,IF(ДАННЫЕ!$BF893&gt;350,2,IF(ДАННЫЕ!$BF893&gt;=200,3,IF(ДАННЫЕ!$BF893&gt;=100,4,IF(ДАННЫЕ!$BF893&gt;=50,5,IF(ДАННЫЕ!$BF893&lt;50,6,0))))))&amp;"AR"&amp;IF(DATEDIF(ДАННЫЕ!$BX893,ДАННЫЕ!$F$1,"y")&gt;1,1,0)&amp;"VG"&amp;IF(ДАННЫЕ!$BH893="0",1,0)&amp;"o"&amp;IF(T893+ДАННЫЕ!$AF893+ДАННЫЕ!$AG893+ДАННЫЕ!$AH893+ДАННЫЕ!$AI893+ДАННЫЕ!$AJ893+ДАННЫЕ!$AP893+ДАННЫЕ!$AQ893+ДАННЫЕ!$AR893+ДАННЫЕ!$AU893+ДАННЫЕ!$AW893+ДАННЫЕ!$AS893+ДАННЫЕ!$AT893&gt;0,1,0)&amp;"x"&amp;ДАННЫЕ!$AG893&amp;"p"&amp;IF(ДАННЫЕ!$BY893&gt;0,1,0)&amp;"v"&amp;IF(ДАННЫЕ!$BZ893&gt;0,1,0)&amp;"n"&amp;ДАННЫЕ!$CA893&amp;"t"&amp;ДАННЫЕ!$AY893&amp;"k"&amp;ДАННЫЕ!$CB893&amp;"q"&amp;ДАННЫЕ!$CC893&amp;"w"&amp;ДАННЫЕ!$CD893&amp;"e"&amp;ДАННЫЕ!$CE893&amp;"m"&amp;ДАННЫЕ!$CF893&amp;"c"&amp;ДАННЫЕ!$CG893&amp;"z"&amp;ДАННЫЕ!$CH893&amp;"d"&amp;IF(H893=4,1,0)&amp;"s"&amp;IF(ДАННЫЕ!$J893=1,0,1)&amp;"u"&amp;IF(ДАННЫЕ!$CJ893&gt;0,1,0)</f>
        <v>g0cf0a06AR1VG0o0xp0v0ntkqwemczd0s1u0</v>
      </c>
      <c r="O893" s="28" t="str">
        <f>ДАННЫЕ!$I893&amp;"g"&amp;B893&amp;A893&amp;"f"&amp;P893&amp;"c"&amp;IF(ДАННЫЕ!$U893&gt;0,1,0)&amp;"s"&amp;IF(ДАННЫЕ!$Q893&gt;0,IF(YEAR(ДАННЫЕ!$F$1)=YEAR(ДАННЫЕ!$Q893),IF(MONTH(ДАННЫЕ!$F$1)=MONTH(ДАННЫЕ!$Q893),111,11),1),0)&amp;"i"&amp;IF(ДАННЫЕ!$R893+ДАННЫЕ!$S893+ДАННЫЕ!$T893=0,0,1)&amp;"h"&amp;IF(ДАННЫЕ!$P893&gt;0,1,0)&amp;"p"&amp;IF(ДАННЫЕ!$CI893&gt;0,IF(YEAR(ДАННЫЕ!$F$1)=YEAR(ДАННЫЕ!$CI893),IF(MONTH(ДАННЫЕ!$F$1)=MONTH(ДАННЫЕ!$CI893),111,11),1),0)&amp;"d"&amp;IF(ДАННЫЕ!$CJ893&gt;0,IF(YEAR(ДАННЫЕ!$F$1)=YEAR(ДАННЫЕ!$CJ893),IF(MONTH(ДАННЫЕ!$F$1)=MONTH(ДАННЫЕ!$CJ893),111,11),1),0)&amp;"o"&amp;IF(ДАННЫЕ!$CK893&gt;0,IF(MONTH(ДАННЫЕ!$F$1)=MONTH(ДАННЫЕ!$CK893),111,11),0)&amp;"v"&amp;IF(ДАННЫЕ!$BE893&gt;0,IF(MONTH(ДАННЫЕ!$F$1)=MONTH(ДАННЫЕ!$BE893),111,11),0)</f>
        <v>g00f0c0s0i0h0p0d0o0v0</v>
      </c>
      <c r="P893" s="15">
        <f t="shared" si="41"/>
        <v>0</v>
      </c>
      <c r="Q893" s="15">
        <f>IF(ДАННЫЕ!$F$1&gt;ДАННЫЕ!$N893,IF(YEAR(ДАННЫЕ!$F$1)=YEAR(ДАННЫЕ!M893),1,0),0)</f>
        <v>0</v>
      </c>
      <c r="R893" s="15">
        <f>IF(ДАННЫЕ!$F$1&gt;ДАННЫЕ!$N893,IF(YEAR(ДАННЫЕ!$F$1)=YEAR(ДАННЫЕ!N893),1,0),0)</f>
        <v>0</v>
      </c>
      <c r="S893" s="15">
        <f>IF(ДАННЫЕ!$AA893="2А",1,IF(ДАННЫЕ!$AA893="2Б",2,IF(ДАННЫЕ!$AA893="2В",3,IF(ДАННЫЕ!$AA893=3,4,IF(ДАННЫЕ!$AA893="4А",5,IF(ДАННЫЕ!$AA893="4Б",6,IF(ДАННЫЕ!$AA893="4В",7,IF(ДАННЫЕ!$AA893=5,8,0))))))))</f>
        <v>0</v>
      </c>
      <c r="T893" s="15">
        <f>IF(OR(ДАННЫЕ!$AC893=2,ДАННЫЕ!$AD893=2,ДАННЫЕ!$AE893=2),2,IF(OR(ДАННЫЕ!$AC893=1,ДАННЫЕ!$AD893=1,ДАННЫЕ!$AE893=1),1,0))</f>
        <v>0</v>
      </c>
    </row>
    <row r="894" spans="1:20" ht="15" customHeight="1" x14ac:dyDescent="0.2">
      <c r="A894" s="78">
        <f>IF(B894&gt;0,IF(MONTH(ДАННЫЕ!$F$1)=MONTH(ДАННЫЕ!$B894),1,0),0)</f>
        <v>0</v>
      </c>
      <c r="B894" s="14">
        <f>IF(ДАННЫЕ!$B894&gt;0,IF(YEAR(ДАННЫЕ!$F$1)=YEAR(ДАННЫЕ!$B894),1,0),0)</f>
        <v>0</v>
      </c>
      <c r="C894" s="14">
        <f>IF(ДАННЫЕ!$CM894&gt;0,IF(YEAR(ДАННЫЕ!$F$1)=YEAR(ДАННЫЕ!$CM894),1,0),0)</f>
        <v>0</v>
      </c>
      <c r="D894" s="14">
        <f>IF(ДАННЫЕ!$CJ894&gt;0,IF(ДАННЫЕ!$CL894&gt;ДАННЫЕ!$F$1,1,IF(ДАННЫЕ!$CL894&gt;0,0,1)),0)</f>
        <v>0</v>
      </c>
      <c r="E894" s="43" t="str">
        <f ca="1">IF(ДАННЫЕ!$F$1&gt;0,IF(ДАННЫЕ!$G894&gt;0,DATEDIF(ДАННЫЕ!$G894,ДАННЫЕ!$F$1,"y"),""),IF(ДАННЫЕ!$G894&gt;0,DATEDIF(ДАННЫЕ!$G894,TODAY(),"y"),""))</f>
        <v/>
      </c>
      <c r="F894" s="43" t="str">
        <f xml:space="preserve"> IF(ДАННЫЕ!$F894="М",IF(E894&gt;=18,IF(E894&lt;60,1,""),""),"")&amp;IF(ДАННЫЕ!$F894="Ж",IF(E894&gt;=18,IF(E894&lt;55,1,""),""),"")</f>
        <v/>
      </c>
      <c r="G894" s="43" t="str">
        <f xml:space="preserve"> IF(ДАННЫЕ!$F894="М",IF(E894&gt;=60,2,""),"")&amp;IF(ДАННЫЕ!$F894="Ж",IF(E894&gt;=55,2,""),"")</f>
        <v/>
      </c>
      <c r="H894" s="43" t="str">
        <f t="shared" ca="1" si="39"/>
        <v/>
      </c>
      <c r="I894" s="43" t="str">
        <f t="shared" ca="1" si="40"/>
        <v>03</v>
      </c>
      <c r="J894" s="28" t="str">
        <f ca="1">ДАННЫЕ!$F894&amp;H894&amp;I894&amp;ДАННЫЕ!$I894&amp;"m"&amp;IF(ДАННЫЕ!$I894&gt;0,IF(ДАННЫЕ!$J894&gt;0,0,1),"")&amp;"f"&amp;IF(ДАННЫЕ!$R894&gt;0,IF(YEAR(ДАННЫЕ!$F$1)=YEAR(ДАННЫЕ!$R894),1,0),0)&amp;"z"&amp;ДАННЫЕ!$R894&amp;"p"&amp;ДАННЫЕ!$S894&amp;"i"&amp;ДАННЫЕ!$T894&amp;"h"&amp;ДАННЫЕ!$K894&amp;"be"&amp;ДАННЫЕ!$BI894&amp;"CD"&amp;IF(ДАННЫЕ!BF894&gt;500,4,IF(ДАННЫЕ!BF894&gt;350,3,IF(ДАННЫЕ!BF894&gt;200,2,IF(ДАННЫЕ!BF894&gt;0,1,0))))&amp;"g"&amp;B894&amp;"d"&amp;H894&amp;"l"&amp;ДАННЫЕ!AT894&amp;"a"&amp;ДАННЫЕ!$V894&amp;"v"&amp;R894&amp;"k"&amp;ДАННЫЕ!$U894&amp;"s"&amp;ДАННЫЕ!$Y894&amp;"t"&amp;ДАННЫЕ!$X894&amp;"b"&amp;IF(ДАННЫЕ!$Q894&gt;1,1,0)&amp;"PP"&amp;ДАННЫЕ!Z894&amp;"c"&amp;S894&amp;"x"&amp;IF(ДАННЫЕ!$BY894&gt;0,IF(YEAR(ДАННЫЕ!$F$1)=YEAR(ДАННЫЕ!$BY894),1,0),0)&amp;"n"&amp;IF(ДАННЫЕ!$BZ894&gt;0,IF(YEAR(ДАННЫЕ!$F$1)=YEAR(ДАННЫЕ!$BZ894),1,0),0)&amp;"u"&amp;D894&amp;"z"&amp;IF(ДАННЫЕ!$CL894&gt;0,IF(YEAR(ДАННЫЕ!$F$1)&gt;YEAR(ДАННЫЕ!$CL894),11,12),0)</f>
        <v>03mf0zpihbeCD0g0dlav0kstb0PPc0x0n0u0z0</v>
      </c>
      <c r="K894" s="28" t="str">
        <f ca="1">ДАННЫЕ!$I894&amp;"x"&amp;B894&amp;"w"&amp;IF(T894+ДАННЫЕ!AD894+ДАННЫЕ!AE894+ДАННЫЕ!AF894+ДАННЫЕ!AG894+ДАННЫЕ!AH894+ДАННЫЕ!$AL894+ДАННЫЕ!AI894+ДАННЫЕ!AJ894+ДАННЫЕ!AK894+ДАННЫЕ!AP894+ДАННЫЕ!AQ894+ДАННЫЕ!AR894+ДАННЫЕ!$AM894+ДАННЫЕ!$AN894+ДАННЫЕ!AS894+ДАННЫЕ!AT894&gt;0,1,0)&amp;IF(OR(T894=2,ДАННЫЕ!AD894=2,ДАННЫЕ!AE894=2,ДАННЫЕ!AF894=2,ДАННЫЕ!AG894=2,ДАННЫЕ!AH894=2,ДАННЫЕ!$AL894=2,ДАННЫЕ!AI894=2,ДАННЫЕ!AJ894=2,ДАННЫЕ!AK894=2,ДАННЫЕ!AP894=2,ДАННЫЕ!AQ894=2,ДАННЫЕ!AR894=2,ДАННЫЕ!$AM894=2,ДАННЫЕ!$AN894=2,ДАННЫЕ!AS894=2,ДАННЫЕ!AT894=2),2,0)&amp;"t"&amp;IF(T894&gt;0,"1"&amp;T894,"00")&amp;"f"&amp;IF(ДАННЫЕ!$AC894,"1"&amp;ДАННЫЕ!$AC894,"00")&amp;"b"&amp;IF(ДАННЫЕ!$AD894,"1"&amp;ДАННЫЕ!$AD894,"00")&amp;"g"&amp;IF(ДАННЫЕ!$AF894,"1"&amp;ДАННЫЕ!$AF894,"00")&amp;"c"&amp;IF(ДАННЫЕ!$AG894,"1"&amp;ДАННЫЕ!$AG894,"00")&amp;"i"&amp;IF(ДАННЫЕ!$AH894,"1"&amp;ДАННЫЕ!$AH894,"00")&amp;"r"&amp;IF(ДАННЫЕ!$AL894,"1"&amp;ДАННЫЕ!$AL894,"00")&amp;"m"&amp;IF(ДАННЫЕ!$AI894,"1"&amp;ДАННЫЕ!$AI894,"00")&amp;"hS"&amp;IF(ДАННЫЕ!$AJ894,"1"&amp;ДАННЫЕ!$AJ894,"00")&amp;"hZ"&amp;IF(ДАННЫЕ!$AK894,"1"&amp;ДАННЫЕ!$AK894,"00")&amp;"p"&amp;IF(ДАННЫЕ!$AP894,"1"&amp;ДАННЫЕ!$AP894,"00")&amp;"k"&amp;IF(ДАННЫЕ!$AQ894,"1"&amp;ДАННЫЕ!$AQ894,"00")&amp;"z"&amp;IF(ДАННЫЕ!$AR894,"1"&amp;ДАННЫЕ!$AR894,"00")&amp;"j"&amp;IF(ДАННЫЕ!$AM894,"1"&amp;ДАННЫЕ!$AM894,"00")&amp;"n"&amp;IF(ДАННЫЕ!$AN894,"1"&amp;ДАННЫЕ!$AN894,"00")&amp;"E"&amp;ДАННЫЕ!BI894&amp;"L"&amp;ДАННЫЕ!AO894&amp;"h"&amp;IF(ДАННЫЕ!$AU894&gt;0,1,0)&amp;"v"&amp;IF(ДАННЫЕ!$AW894&gt;0,1,0)&amp;"a"&amp;IF(ДАННЫЕ!$AS894,"1"&amp;ДАННЫЕ!$AS894,"00")&amp;"s"&amp;IF(ДАННЫЕ!$AT894,"1"&amp;ДАННЫЕ!$AT894,"00")&amp;"u"&amp;IF(ДАННЫЕ!$CJ894&gt;0,1,0)&amp;"y"&amp;B894&amp;"d"&amp;H894&amp;"e"&amp;F894&amp;G894</f>
        <v>x0w00t00f00b00g00c00i00r00m00hS00hZ00p00k00z00j00n00ELh0v0a00s00u0y0de</v>
      </c>
      <c r="L894" s="28" t="str">
        <f ca="1">ДАННЫЕ!$I894&amp;"VN"&amp;IF(ДАННЫЕ!AW894&gt;0,11,10)&amp;"CD"&amp;IF(ДАННЫЕ!BF894&gt;500,16,IF(ДАННЫЕ!BF894&gt;350,15,IF(ДАННЫЕ!BF894&gt;=200,14,IF(ДАННЫЕ!BF894&gt;=100,13,IF(ДАННЫЕ!BF894&gt;=50,12,IF(ДАННЫЕ!BF894&gt;0,11,10))))))&amp;"AR"&amp;IF(ДАННЫЕ!BX894&gt;0,1,0)&amp;"GD"&amp;B894&amp;"VV"&amp;IF(E894&gt;=5,IF(E894&lt;18,1,0),0)</f>
        <v>VN10CD10AR0GD0VV0</v>
      </c>
      <c r="M894" s="28" t="str">
        <f>ДАННЫЕ!$I894&amp;"b"&amp;ДАННЫЕ!$BI894&amp;"r"&amp;ДАННЫЕ!$BJ894&amp;"CD"&amp;IF(ДАННЫЕ!BF894&gt;0,IF(ДАННЫЕ!BF894&lt;200,1,IF(ДАННЫЕ!BF894&lt;350,2,3)),0)&amp;"h"&amp;IF(ДАННЫЕ!$BK894+ДАННЫЕ!$BL894+ДАННЫЕ!$BM894&gt;0,1,0)&amp;"x"&amp;ДАННЫЕ!$BK894&amp;"y"&amp;ДАННЫЕ!$BL894&amp;"z"&amp;ДАННЫЕ!$BM894&amp;"c"&amp;IF(ДАННЫЕ!$BK894+ДАННЫЕ!$BL894+ДАННЫЕ!$BM894=3,1,0)&amp;"a"&amp;IF(ДАННЫЕ!$BQ894+ДАННЫЕ!$BR894&gt;0,1,0)&amp;"d"&amp;ДАННЫЕ!$BQ894&amp;"v"&amp;ДАННЫЕ!$BR894&amp;"p"&amp;ДАННЫЕ!$BS894&amp;"n"&amp;ДАННЫЕ!$BU894&amp;"t"&amp;ДАННЫЕ!$BV894&amp;"o"&amp;ДАННЫЕ!$BT894&amp;"l"&amp;IF(ДАННЫЕ!$BN894&gt;0,1,0)&amp;ДАННЫЕ!$BN894&amp;"g"&amp;ДАННЫЕ!$BO894&amp;"s"&amp;ДАННЫЕ!$BP894&amp;"DZ"&amp;IF(ДАННЫЕ!B894-ДАННЫЕ!G894 &lt; 60,IF(ДАННЫЕ!B894-ДАННЫЕ!G894 &gt;= 0,1,0),0)&amp;"u"&amp;IF(ДАННЫЕ!$CJ894&gt;0,1,0)</f>
        <v>brCD0h0xyzc0a0dvpntol0gsDZ1u0</v>
      </c>
      <c r="N894" s="28" t="str">
        <f ca="1">ДАННЫЕ!$F894&amp;ДАННЫЕ!$I894&amp;"g"&amp;B894&amp;"cf"&amp;D894&amp;"a"&amp;IF(ДАННЫЕ!$BX894&gt;0,1,0)&amp;IF(ДАННЫЕ!$BF894&gt;500,1,IF(ДАННЫЕ!$BF894&gt;350,2,IF(ДАННЫЕ!$BF894&gt;=200,3,IF(ДАННЫЕ!$BF894&gt;=100,4,IF(ДАННЫЕ!$BF894&gt;=50,5,IF(ДАННЫЕ!$BF894&lt;50,6,0))))))&amp;"AR"&amp;IF(DATEDIF(ДАННЫЕ!$BX894,ДАННЫЕ!$F$1,"y")&gt;1,1,0)&amp;"VG"&amp;IF(ДАННЫЕ!$BH894="0",1,0)&amp;"o"&amp;IF(T894+ДАННЫЕ!$AF894+ДАННЫЕ!$AG894+ДАННЫЕ!$AH894+ДАННЫЕ!$AI894+ДАННЫЕ!$AJ894+ДАННЫЕ!$AP894+ДАННЫЕ!$AQ894+ДАННЫЕ!$AR894+ДАННЫЕ!$AU894+ДАННЫЕ!$AW894+ДАННЫЕ!$AS894+ДАННЫЕ!$AT894&gt;0,1,0)&amp;"x"&amp;ДАННЫЕ!$AG894&amp;"p"&amp;IF(ДАННЫЕ!$BY894&gt;0,1,0)&amp;"v"&amp;IF(ДАННЫЕ!$BZ894&gt;0,1,0)&amp;"n"&amp;ДАННЫЕ!$CA894&amp;"t"&amp;ДАННЫЕ!$AY894&amp;"k"&amp;ДАННЫЕ!$CB894&amp;"q"&amp;ДАННЫЕ!$CC894&amp;"w"&amp;ДАННЫЕ!$CD894&amp;"e"&amp;ДАННЫЕ!$CE894&amp;"m"&amp;ДАННЫЕ!$CF894&amp;"c"&amp;ДАННЫЕ!$CG894&amp;"z"&amp;ДАННЫЕ!$CH894&amp;"d"&amp;IF(H894=4,1,0)&amp;"s"&amp;IF(ДАННЫЕ!$J894=1,0,1)&amp;"u"&amp;IF(ДАННЫЕ!$CJ894&gt;0,1,0)</f>
        <v>g0cf0a06AR1VG0o0xp0v0ntkqwemczd0s1u0</v>
      </c>
      <c r="O894" s="28" t="str">
        <f>ДАННЫЕ!$I894&amp;"g"&amp;B894&amp;A894&amp;"f"&amp;P894&amp;"c"&amp;IF(ДАННЫЕ!$U894&gt;0,1,0)&amp;"s"&amp;IF(ДАННЫЕ!$Q894&gt;0,IF(YEAR(ДАННЫЕ!$F$1)=YEAR(ДАННЫЕ!$Q894),IF(MONTH(ДАННЫЕ!$F$1)=MONTH(ДАННЫЕ!$Q894),111,11),1),0)&amp;"i"&amp;IF(ДАННЫЕ!$R894+ДАННЫЕ!$S894+ДАННЫЕ!$T894=0,0,1)&amp;"h"&amp;IF(ДАННЫЕ!$P894&gt;0,1,0)&amp;"p"&amp;IF(ДАННЫЕ!$CI894&gt;0,IF(YEAR(ДАННЫЕ!$F$1)=YEAR(ДАННЫЕ!$CI894),IF(MONTH(ДАННЫЕ!$F$1)=MONTH(ДАННЫЕ!$CI894),111,11),1),0)&amp;"d"&amp;IF(ДАННЫЕ!$CJ894&gt;0,IF(YEAR(ДАННЫЕ!$F$1)=YEAR(ДАННЫЕ!$CJ894),IF(MONTH(ДАННЫЕ!$F$1)=MONTH(ДАННЫЕ!$CJ894),111,11),1),0)&amp;"o"&amp;IF(ДАННЫЕ!$CK894&gt;0,IF(MONTH(ДАННЫЕ!$F$1)=MONTH(ДАННЫЕ!$CK894),111,11),0)&amp;"v"&amp;IF(ДАННЫЕ!$BE894&gt;0,IF(MONTH(ДАННЫЕ!$F$1)=MONTH(ДАННЫЕ!$BE894),111,11),0)</f>
        <v>g00f0c0s0i0h0p0d0o0v0</v>
      </c>
      <c r="P894" s="15">
        <f t="shared" si="41"/>
        <v>0</v>
      </c>
      <c r="Q894" s="15">
        <f>IF(ДАННЫЕ!$F$1&gt;ДАННЫЕ!$N894,IF(YEAR(ДАННЫЕ!$F$1)=YEAR(ДАННЫЕ!M894),1,0),0)</f>
        <v>0</v>
      </c>
      <c r="R894" s="15">
        <f>IF(ДАННЫЕ!$F$1&gt;ДАННЫЕ!$N894,IF(YEAR(ДАННЫЕ!$F$1)=YEAR(ДАННЫЕ!N894),1,0),0)</f>
        <v>0</v>
      </c>
      <c r="S894" s="15">
        <f>IF(ДАННЫЕ!$AA894="2А",1,IF(ДАННЫЕ!$AA894="2Б",2,IF(ДАННЫЕ!$AA894="2В",3,IF(ДАННЫЕ!$AA894=3,4,IF(ДАННЫЕ!$AA894="4А",5,IF(ДАННЫЕ!$AA894="4Б",6,IF(ДАННЫЕ!$AA894="4В",7,IF(ДАННЫЕ!$AA894=5,8,0))))))))</f>
        <v>0</v>
      </c>
      <c r="T894" s="15">
        <f>IF(OR(ДАННЫЕ!$AC894=2,ДАННЫЕ!$AD894=2,ДАННЫЕ!$AE894=2),2,IF(OR(ДАННЫЕ!$AC894=1,ДАННЫЕ!$AD894=1,ДАННЫЕ!$AE894=1),1,0))</f>
        <v>0</v>
      </c>
    </row>
    <row r="895" spans="1:20" ht="15" customHeight="1" x14ac:dyDescent="0.2">
      <c r="A895" s="78">
        <f>IF(B895&gt;0,IF(MONTH(ДАННЫЕ!$F$1)=MONTH(ДАННЫЕ!$B895),1,0),0)</f>
        <v>0</v>
      </c>
      <c r="B895" s="14">
        <f>IF(ДАННЫЕ!$B895&gt;0,IF(YEAR(ДАННЫЕ!$F$1)=YEAR(ДАННЫЕ!$B895),1,0),0)</f>
        <v>0</v>
      </c>
      <c r="C895" s="14">
        <f>IF(ДАННЫЕ!$CM895&gt;0,IF(YEAR(ДАННЫЕ!$F$1)=YEAR(ДАННЫЕ!$CM895),1,0),0)</f>
        <v>0</v>
      </c>
      <c r="D895" s="14">
        <f>IF(ДАННЫЕ!$CJ895&gt;0,IF(ДАННЫЕ!$CL895&gt;ДАННЫЕ!$F$1,1,IF(ДАННЫЕ!$CL895&gt;0,0,1)),0)</f>
        <v>0</v>
      </c>
      <c r="E895" s="43" t="str">
        <f ca="1">IF(ДАННЫЕ!$F$1&gt;0,IF(ДАННЫЕ!$G895&gt;0,DATEDIF(ДАННЫЕ!$G895,ДАННЫЕ!$F$1,"y"),""),IF(ДАННЫЕ!$G895&gt;0,DATEDIF(ДАННЫЕ!$G895,TODAY(),"y"),""))</f>
        <v/>
      </c>
      <c r="F895" s="43" t="str">
        <f xml:space="preserve"> IF(ДАННЫЕ!$F895="М",IF(E895&gt;=18,IF(E895&lt;60,1,""),""),"")&amp;IF(ДАННЫЕ!$F895="Ж",IF(E895&gt;=18,IF(E895&lt;55,1,""),""),"")</f>
        <v/>
      </c>
      <c r="G895" s="43" t="str">
        <f xml:space="preserve"> IF(ДАННЫЕ!$F895="М",IF(E895&gt;=60,2,""),"")&amp;IF(ДАННЫЕ!$F895="Ж",IF(E895&gt;=55,2,""),"")</f>
        <v/>
      </c>
      <c r="H895" s="43" t="str">
        <f t="shared" ca="1" si="39"/>
        <v/>
      </c>
      <c r="I895" s="43" t="str">
        <f t="shared" ca="1" si="40"/>
        <v>03</v>
      </c>
      <c r="J895" s="28" t="str">
        <f ca="1">ДАННЫЕ!$F895&amp;H895&amp;I895&amp;ДАННЫЕ!$I895&amp;"m"&amp;IF(ДАННЫЕ!$I895&gt;0,IF(ДАННЫЕ!$J895&gt;0,0,1),"")&amp;"f"&amp;IF(ДАННЫЕ!$R895&gt;0,IF(YEAR(ДАННЫЕ!$F$1)=YEAR(ДАННЫЕ!$R895),1,0),0)&amp;"z"&amp;ДАННЫЕ!$R895&amp;"p"&amp;ДАННЫЕ!$S895&amp;"i"&amp;ДАННЫЕ!$T895&amp;"h"&amp;ДАННЫЕ!$K895&amp;"be"&amp;ДАННЫЕ!$BI895&amp;"CD"&amp;IF(ДАННЫЕ!BF895&gt;500,4,IF(ДАННЫЕ!BF895&gt;350,3,IF(ДАННЫЕ!BF895&gt;200,2,IF(ДАННЫЕ!BF895&gt;0,1,0))))&amp;"g"&amp;B895&amp;"d"&amp;H895&amp;"l"&amp;ДАННЫЕ!AT895&amp;"a"&amp;ДАННЫЕ!$V895&amp;"v"&amp;R895&amp;"k"&amp;ДАННЫЕ!$U895&amp;"s"&amp;ДАННЫЕ!$Y895&amp;"t"&amp;ДАННЫЕ!$X895&amp;"b"&amp;IF(ДАННЫЕ!$Q895&gt;1,1,0)&amp;"PP"&amp;ДАННЫЕ!Z895&amp;"c"&amp;S895&amp;"x"&amp;IF(ДАННЫЕ!$BY895&gt;0,IF(YEAR(ДАННЫЕ!$F$1)=YEAR(ДАННЫЕ!$BY895),1,0),0)&amp;"n"&amp;IF(ДАННЫЕ!$BZ895&gt;0,IF(YEAR(ДАННЫЕ!$F$1)=YEAR(ДАННЫЕ!$BZ895),1,0),0)&amp;"u"&amp;D895&amp;"z"&amp;IF(ДАННЫЕ!$CL895&gt;0,IF(YEAR(ДАННЫЕ!$F$1)&gt;YEAR(ДАННЫЕ!$CL895),11,12),0)</f>
        <v>03mf0zpihbeCD0g0dlav0kstb0PPc0x0n0u0z0</v>
      </c>
      <c r="K895" s="28" t="str">
        <f ca="1">ДАННЫЕ!$I895&amp;"x"&amp;B895&amp;"w"&amp;IF(T895+ДАННЫЕ!AD895+ДАННЫЕ!AE895+ДАННЫЕ!AF895+ДАННЫЕ!AG895+ДАННЫЕ!AH895+ДАННЫЕ!$AL895+ДАННЫЕ!AI895+ДАННЫЕ!AJ895+ДАННЫЕ!AK895+ДАННЫЕ!AP895+ДАННЫЕ!AQ895+ДАННЫЕ!AR895+ДАННЫЕ!$AM895+ДАННЫЕ!$AN895+ДАННЫЕ!AS895+ДАННЫЕ!AT895&gt;0,1,0)&amp;IF(OR(T895=2,ДАННЫЕ!AD895=2,ДАННЫЕ!AE895=2,ДАННЫЕ!AF895=2,ДАННЫЕ!AG895=2,ДАННЫЕ!AH895=2,ДАННЫЕ!$AL895=2,ДАННЫЕ!AI895=2,ДАННЫЕ!AJ895=2,ДАННЫЕ!AK895=2,ДАННЫЕ!AP895=2,ДАННЫЕ!AQ895=2,ДАННЫЕ!AR895=2,ДАННЫЕ!$AM895=2,ДАННЫЕ!$AN895=2,ДАННЫЕ!AS895=2,ДАННЫЕ!AT895=2),2,0)&amp;"t"&amp;IF(T895&gt;0,"1"&amp;T895,"00")&amp;"f"&amp;IF(ДАННЫЕ!$AC895,"1"&amp;ДАННЫЕ!$AC895,"00")&amp;"b"&amp;IF(ДАННЫЕ!$AD895,"1"&amp;ДАННЫЕ!$AD895,"00")&amp;"g"&amp;IF(ДАННЫЕ!$AF895,"1"&amp;ДАННЫЕ!$AF895,"00")&amp;"c"&amp;IF(ДАННЫЕ!$AG895,"1"&amp;ДАННЫЕ!$AG895,"00")&amp;"i"&amp;IF(ДАННЫЕ!$AH895,"1"&amp;ДАННЫЕ!$AH895,"00")&amp;"r"&amp;IF(ДАННЫЕ!$AL895,"1"&amp;ДАННЫЕ!$AL895,"00")&amp;"m"&amp;IF(ДАННЫЕ!$AI895,"1"&amp;ДАННЫЕ!$AI895,"00")&amp;"hS"&amp;IF(ДАННЫЕ!$AJ895,"1"&amp;ДАННЫЕ!$AJ895,"00")&amp;"hZ"&amp;IF(ДАННЫЕ!$AK895,"1"&amp;ДАННЫЕ!$AK895,"00")&amp;"p"&amp;IF(ДАННЫЕ!$AP895,"1"&amp;ДАННЫЕ!$AP895,"00")&amp;"k"&amp;IF(ДАННЫЕ!$AQ895,"1"&amp;ДАННЫЕ!$AQ895,"00")&amp;"z"&amp;IF(ДАННЫЕ!$AR895,"1"&amp;ДАННЫЕ!$AR895,"00")&amp;"j"&amp;IF(ДАННЫЕ!$AM895,"1"&amp;ДАННЫЕ!$AM895,"00")&amp;"n"&amp;IF(ДАННЫЕ!$AN895,"1"&amp;ДАННЫЕ!$AN895,"00")&amp;"E"&amp;ДАННЫЕ!BI895&amp;"L"&amp;ДАННЫЕ!AO895&amp;"h"&amp;IF(ДАННЫЕ!$AU895&gt;0,1,0)&amp;"v"&amp;IF(ДАННЫЕ!$AW895&gt;0,1,0)&amp;"a"&amp;IF(ДАННЫЕ!$AS895,"1"&amp;ДАННЫЕ!$AS895,"00")&amp;"s"&amp;IF(ДАННЫЕ!$AT895,"1"&amp;ДАННЫЕ!$AT895,"00")&amp;"u"&amp;IF(ДАННЫЕ!$CJ895&gt;0,1,0)&amp;"y"&amp;B895&amp;"d"&amp;H895&amp;"e"&amp;F895&amp;G895</f>
        <v>x0w00t00f00b00g00c00i00r00m00hS00hZ00p00k00z00j00n00ELh0v0a00s00u0y0de</v>
      </c>
      <c r="L895" s="28" t="str">
        <f ca="1">ДАННЫЕ!$I895&amp;"VN"&amp;IF(ДАННЫЕ!AW895&gt;0,11,10)&amp;"CD"&amp;IF(ДАННЫЕ!BF895&gt;500,16,IF(ДАННЫЕ!BF895&gt;350,15,IF(ДАННЫЕ!BF895&gt;=200,14,IF(ДАННЫЕ!BF895&gt;=100,13,IF(ДАННЫЕ!BF895&gt;=50,12,IF(ДАННЫЕ!BF895&gt;0,11,10))))))&amp;"AR"&amp;IF(ДАННЫЕ!BX895&gt;0,1,0)&amp;"GD"&amp;B895&amp;"VV"&amp;IF(E895&gt;=5,IF(E895&lt;18,1,0),0)</f>
        <v>VN10CD10AR0GD0VV0</v>
      </c>
      <c r="M895" s="28" t="str">
        <f>ДАННЫЕ!$I895&amp;"b"&amp;ДАННЫЕ!$BI895&amp;"r"&amp;ДАННЫЕ!$BJ895&amp;"CD"&amp;IF(ДАННЫЕ!BF895&gt;0,IF(ДАННЫЕ!BF895&lt;200,1,IF(ДАННЫЕ!BF895&lt;350,2,3)),0)&amp;"h"&amp;IF(ДАННЫЕ!$BK895+ДАННЫЕ!$BL895+ДАННЫЕ!$BM895&gt;0,1,0)&amp;"x"&amp;ДАННЫЕ!$BK895&amp;"y"&amp;ДАННЫЕ!$BL895&amp;"z"&amp;ДАННЫЕ!$BM895&amp;"c"&amp;IF(ДАННЫЕ!$BK895+ДАННЫЕ!$BL895+ДАННЫЕ!$BM895=3,1,0)&amp;"a"&amp;IF(ДАННЫЕ!$BQ895+ДАННЫЕ!$BR895&gt;0,1,0)&amp;"d"&amp;ДАННЫЕ!$BQ895&amp;"v"&amp;ДАННЫЕ!$BR895&amp;"p"&amp;ДАННЫЕ!$BS895&amp;"n"&amp;ДАННЫЕ!$BU895&amp;"t"&amp;ДАННЫЕ!$BV895&amp;"o"&amp;ДАННЫЕ!$BT895&amp;"l"&amp;IF(ДАННЫЕ!$BN895&gt;0,1,0)&amp;ДАННЫЕ!$BN895&amp;"g"&amp;ДАННЫЕ!$BO895&amp;"s"&amp;ДАННЫЕ!$BP895&amp;"DZ"&amp;IF(ДАННЫЕ!B895-ДАННЫЕ!G895 &lt; 60,IF(ДАННЫЕ!B895-ДАННЫЕ!G895 &gt;= 0,1,0),0)&amp;"u"&amp;IF(ДАННЫЕ!$CJ895&gt;0,1,0)</f>
        <v>brCD0h0xyzc0a0dvpntol0gsDZ1u0</v>
      </c>
      <c r="N895" s="28" t="str">
        <f ca="1">ДАННЫЕ!$F895&amp;ДАННЫЕ!$I895&amp;"g"&amp;B895&amp;"cf"&amp;D895&amp;"a"&amp;IF(ДАННЫЕ!$BX895&gt;0,1,0)&amp;IF(ДАННЫЕ!$BF895&gt;500,1,IF(ДАННЫЕ!$BF895&gt;350,2,IF(ДАННЫЕ!$BF895&gt;=200,3,IF(ДАННЫЕ!$BF895&gt;=100,4,IF(ДАННЫЕ!$BF895&gt;=50,5,IF(ДАННЫЕ!$BF895&lt;50,6,0))))))&amp;"AR"&amp;IF(DATEDIF(ДАННЫЕ!$BX895,ДАННЫЕ!$F$1,"y")&gt;1,1,0)&amp;"VG"&amp;IF(ДАННЫЕ!$BH895="0",1,0)&amp;"o"&amp;IF(T895+ДАННЫЕ!$AF895+ДАННЫЕ!$AG895+ДАННЫЕ!$AH895+ДАННЫЕ!$AI895+ДАННЫЕ!$AJ895+ДАННЫЕ!$AP895+ДАННЫЕ!$AQ895+ДАННЫЕ!$AR895+ДАННЫЕ!$AU895+ДАННЫЕ!$AW895+ДАННЫЕ!$AS895+ДАННЫЕ!$AT895&gt;0,1,0)&amp;"x"&amp;ДАННЫЕ!$AG895&amp;"p"&amp;IF(ДАННЫЕ!$BY895&gt;0,1,0)&amp;"v"&amp;IF(ДАННЫЕ!$BZ895&gt;0,1,0)&amp;"n"&amp;ДАННЫЕ!$CA895&amp;"t"&amp;ДАННЫЕ!$AY895&amp;"k"&amp;ДАННЫЕ!$CB895&amp;"q"&amp;ДАННЫЕ!$CC895&amp;"w"&amp;ДАННЫЕ!$CD895&amp;"e"&amp;ДАННЫЕ!$CE895&amp;"m"&amp;ДАННЫЕ!$CF895&amp;"c"&amp;ДАННЫЕ!$CG895&amp;"z"&amp;ДАННЫЕ!$CH895&amp;"d"&amp;IF(H895=4,1,0)&amp;"s"&amp;IF(ДАННЫЕ!$J895=1,0,1)&amp;"u"&amp;IF(ДАННЫЕ!$CJ895&gt;0,1,0)</f>
        <v>g0cf0a06AR1VG0o0xp0v0ntkqwemczd0s1u0</v>
      </c>
      <c r="O895" s="28" t="str">
        <f>ДАННЫЕ!$I895&amp;"g"&amp;B895&amp;A895&amp;"f"&amp;P895&amp;"c"&amp;IF(ДАННЫЕ!$U895&gt;0,1,0)&amp;"s"&amp;IF(ДАННЫЕ!$Q895&gt;0,IF(YEAR(ДАННЫЕ!$F$1)=YEAR(ДАННЫЕ!$Q895),IF(MONTH(ДАННЫЕ!$F$1)=MONTH(ДАННЫЕ!$Q895),111,11),1),0)&amp;"i"&amp;IF(ДАННЫЕ!$R895+ДАННЫЕ!$S895+ДАННЫЕ!$T895=0,0,1)&amp;"h"&amp;IF(ДАННЫЕ!$P895&gt;0,1,0)&amp;"p"&amp;IF(ДАННЫЕ!$CI895&gt;0,IF(YEAR(ДАННЫЕ!$F$1)=YEAR(ДАННЫЕ!$CI895),IF(MONTH(ДАННЫЕ!$F$1)=MONTH(ДАННЫЕ!$CI895),111,11),1),0)&amp;"d"&amp;IF(ДАННЫЕ!$CJ895&gt;0,IF(YEAR(ДАННЫЕ!$F$1)=YEAR(ДАННЫЕ!$CJ895),IF(MONTH(ДАННЫЕ!$F$1)=MONTH(ДАННЫЕ!$CJ895),111,11),1),0)&amp;"o"&amp;IF(ДАННЫЕ!$CK895&gt;0,IF(MONTH(ДАННЫЕ!$F$1)=MONTH(ДАННЫЕ!$CK895),111,11),0)&amp;"v"&amp;IF(ДАННЫЕ!$BE895&gt;0,IF(MONTH(ДАННЫЕ!$F$1)=MONTH(ДАННЫЕ!$BE895),111,11),0)</f>
        <v>g00f0c0s0i0h0p0d0o0v0</v>
      </c>
      <c r="P895" s="15">
        <f t="shared" si="41"/>
        <v>0</v>
      </c>
      <c r="Q895" s="15">
        <f>IF(ДАННЫЕ!$F$1&gt;ДАННЫЕ!$N895,IF(YEAR(ДАННЫЕ!$F$1)=YEAR(ДАННЫЕ!M895),1,0),0)</f>
        <v>0</v>
      </c>
      <c r="R895" s="15">
        <f>IF(ДАННЫЕ!$F$1&gt;ДАННЫЕ!$N895,IF(YEAR(ДАННЫЕ!$F$1)=YEAR(ДАННЫЕ!N895),1,0),0)</f>
        <v>0</v>
      </c>
      <c r="S895" s="15">
        <f>IF(ДАННЫЕ!$AA895="2А",1,IF(ДАННЫЕ!$AA895="2Б",2,IF(ДАННЫЕ!$AA895="2В",3,IF(ДАННЫЕ!$AA895=3,4,IF(ДАННЫЕ!$AA895="4А",5,IF(ДАННЫЕ!$AA895="4Б",6,IF(ДАННЫЕ!$AA895="4В",7,IF(ДАННЫЕ!$AA895=5,8,0))))))))</f>
        <v>0</v>
      </c>
      <c r="T895" s="15">
        <f>IF(OR(ДАННЫЕ!$AC895=2,ДАННЫЕ!$AD895=2,ДАННЫЕ!$AE895=2),2,IF(OR(ДАННЫЕ!$AC895=1,ДАННЫЕ!$AD895=1,ДАННЫЕ!$AE895=1),1,0))</f>
        <v>0</v>
      </c>
    </row>
    <row r="896" spans="1:20" ht="15" customHeight="1" x14ac:dyDescent="0.2">
      <c r="A896" s="78">
        <f>IF(B896&gt;0,IF(MONTH(ДАННЫЕ!$F$1)=MONTH(ДАННЫЕ!$B896),1,0),0)</f>
        <v>0</v>
      </c>
      <c r="B896" s="14">
        <f>IF(ДАННЫЕ!$B896&gt;0,IF(YEAR(ДАННЫЕ!$F$1)=YEAR(ДАННЫЕ!$B896),1,0),0)</f>
        <v>0</v>
      </c>
      <c r="C896" s="14">
        <f>IF(ДАННЫЕ!$CM896&gt;0,IF(YEAR(ДАННЫЕ!$F$1)=YEAR(ДАННЫЕ!$CM896),1,0),0)</f>
        <v>0</v>
      </c>
      <c r="D896" s="14">
        <f>IF(ДАННЫЕ!$CJ896&gt;0,IF(ДАННЫЕ!$CL896&gt;ДАННЫЕ!$F$1,1,IF(ДАННЫЕ!$CL896&gt;0,0,1)),0)</f>
        <v>0</v>
      </c>
      <c r="E896" s="43" t="str">
        <f ca="1">IF(ДАННЫЕ!$F$1&gt;0,IF(ДАННЫЕ!$G896&gt;0,DATEDIF(ДАННЫЕ!$G896,ДАННЫЕ!$F$1,"y"),""),IF(ДАННЫЕ!$G896&gt;0,DATEDIF(ДАННЫЕ!$G896,TODAY(),"y"),""))</f>
        <v/>
      </c>
      <c r="F896" s="43" t="str">
        <f xml:space="preserve"> IF(ДАННЫЕ!$F896="М",IF(E896&gt;=18,IF(E896&lt;60,1,""),""),"")&amp;IF(ДАННЫЕ!$F896="Ж",IF(E896&gt;=18,IF(E896&lt;55,1,""),""),"")</f>
        <v/>
      </c>
      <c r="G896" s="43" t="str">
        <f xml:space="preserve"> IF(ДАННЫЕ!$F896="М",IF(E896&gt;=60,2,""),"")&amp;IF(ДАННЫЕ!$F896="Ж",IF(E896&gt;=55,2,""),"")</f>
        <v/>
      </c>
      <c r="H896" s="43" t="str">
        <f t="shared" ca="1" si="39"/>
        <v/>
      </c>
      <c r="I896" s="43" t="str">
        <f t="shared" ca="1" si="40"/>
        <v>03</v>
      </c>
      <c r="J896" s="28" t="str">
        <f ca="1">ДАННЫЕ!$F896&amp;H896&amp;I896&amp;ДАННЫЕ!$I896&amp;"m"&amp;IF(ДАННЫЕ!$I896&gt;0,IF(ДАННЫЕ!$J896&gt;0,0,1),"")&amp;"f"&amp;IF(ДАННЫЕ!$R896&gt;0,IF(YEAR(ДАННЫЕ!$F$1)=YEAR(ДАННЫЕ!$R896),1,0),0)&amp;"z"&amp;ДАННЫЕ!$R896&amp;"p"&amp;ДАННЫЕ!$S896&amp;"i"&amp;ДАННЫЕ!$T896&amp;"h"&amp;ДАННЫЕ!$K896&amp;"be"&amp;ДАННЫЕ!$BI896&amp;"CD"&amp;IF(ДАННЫЕ!BF896&gt;500,4,IF(ДАННЫЕ!BF896&gt;350,3,IF(ДАННЫЕ!BF896&gt;200,2,IF(ДАННЫЕ!BF896&gt;0,1,0))))&amp;"g"&amp;B896&amp;"d"&amp;H896&amp;"l"&amp;ДАННЫЕ!AT896&amp;"a"&amp;ДАННЫЕ!$V896&amp;"v"&amp;R896&amp;"k"&amp;ДАННЫЕ!$U896&amp;"s"&amp;ДАННЫЕ!$Y896&amp;"t"&amp;ДАННЫЕ!$X896&amp;"b"&amp;IF(ДАННЫЕ!$Q896&gt;1,1,0)&amp;"PP"&amp;ДАННЫЕ!Z896&amp;"c"&amp;S896&amp;"x"&amp;IF(ДАННЫЕ!$BY896&gt;0,IF(YEAR(ДАННЫЕ!$F$1)=YEAR(ДАННЫЕ!$BY896),1,0),0)&amp;"n"&amp;IF(ДАННЫЕ!$BZ896&gt;0,IF(YEAR(ДАННЫЕ!$F$1)=YEAR(ДАННЫЕ!$BZ896),1,0),0)&amp;"u"&amp;D896&amp;"z"&amp;IF(ДАННЫЕ!$CL896&gt;0,IF(YEAR(ДАННЫЕ!$F$1)&gt;YEAR(ДАННЫЕ!$CL896),11,12),0)</f>
        <v>03mf0zpihbeCD0g0dlav0kstb0PPc0x0n0u0z0</v>
      </c>
      <c r="K896" s="28" t="str">
        <f ca="1">ДАННЫЕ!$I896&amp;"x"&amp;B896&amp;"w"&amp;IF(T896+ДАННЫЕ!AD896+ДАННЫЕ!AE896+ДАННЫЕ!AF896+ДАННЫЕ!AG896+ДАННЫЕ!AH896+ДАННЫЕ!$AL896+ДАННЫЕ!AI896+ДАННЫЕ!AJ896+ДАННЫЕ!AK896+ДАННЫЕ!AP896+ДАННЫЕ!AQ896+ДАННЫЕ!AR896+ДАННЫЕ!$AM896+ДАННЫЕ!$AN896+ДАННЫЕ!AS896+ДАННЫЕ!AT896&gt;0,1,0)&amp;IF(OR(T896=2,ДАННЫЕ!AD896=2,ДАННЫЕ!AE896=2,ДАННЫЕ!AF896=2,ДАННЫЕ!AG896=2,ДАННЫЕ!AH896=2,ДАННЫЕ!$AL896=2,ДАННЫЕ!AI896=2,ДАННЫЕ!AJ896=2,ДАННЫЕ!AK896=2,ДАННЫЕ!AP896=2,ДАННЫЕ!AQ896=2,ДАННЫЕ!AR896=2,ДАННЫЕ!$AM896=2,ДАННЫЕ!$AN896=2,ДАННЫЕ!AS896=2,ДАННЫЕ!AT896=2),2,0)&amp;"t"&amp;IF(T896&gt;0,"1"&amp;T896,"00")&amp;"f"&amp;IF(ДАННЫЕ!$AC896,"1"&amp;ДАННЫЕ!$AC896,"00")&amp;"b"&amp;IF(ДАННЫЕ!$AD896,"1"&amp;ДАННЫЕ!$AD896,"00")&amp;"g"&amp;IF(ДАННЫЕ!$AF896,"1"&amp;ДАННЫЕ!$AF896,"00")&amp;"c"&amp;IF(ДАННЫЕ!$AG896,"1"&amp;ДАННЫЕ!$AG896,"00")&amp;"i"&amp;IF(ДАННЫЕ!$AH896,"1"&amp;ДАННЫЕ!$AH896,"00")&amp;"r"&amp;IF(ДАННЫЕ!$AL896,"1"&amp;ДАННЫЕ!$AL896,"00")&amp;"m"&amp;IF(ДАННЫЕ!$AI896,"1"&amp;ДАННЫЕ!$AI896,"00")&amp;"hS"&amp;IF(ДАННЫЕ!$AJ896,"1"&amp;ДАННЫЕ!$AJ896,"00")&amp;"hZ"&amp;IF(ДАННЫЕ!$AK896,"1"&amp;ДАННЫЕ!$AK896,"00")&amp;"p"&amp;IF(ДАННЫЕ!$AP896,"1"&amp;ДАННЫЕ!$AP896,"00")&amp;"k"&amp;IF(ДАННЫЕ!$AQ896,"1"&amp;ДАННЫЕ!$AQ896,"00")&amp;"z"&amp;IF(ДАННЫЕ!$AR896,"1"&amp;ДАННЫЕ!$AR896,"00")&amp;"j"&amp;IF(ДАННЫЕ!$AM896,"1"&amp;ДАННЫЕ!$AM896,"00")&amp;"n"&amp;IF(ДАННЫЕ!$AN896,"1"&amp;ДАННЫЕ!$AN896,"00")&amp;"E"&amp;ДАННЫЕ!BI896&amp;"L"&amp;ДАННЫЕ!AO896&amp;"h"&amp;IF(ДАННЫЕ!$AU896&gt;0,1,0)&amp;"v"&amp;IF(ДАННЫЕ!$AW896&gt;0,1,0)&amp;"a"&amp;IF(ДАННЫЕ!$AS896,"1"&amp;ДАННЫЕ!$AS896,"00")&amp;"s"&amp;IF(ДАННЫЕ!$AT896,"1"&amp;ДАННЫЕ!$AT896,"00")&amp;"u"&amp;IF(ДАННЫЕ!$CJ896&gt;0,1,0)&amp;"y"&amp;B896&amp;"d"&amp;H896&amp;"e"&amp;F896&amp;G896</f>
        <v>x0w00t00f00b00g00c00i00r00m00hS00hZ00p00k00z00j00n00ELh0v0a00s00u0y0de</v>
      </c>
      <c r="L896" s="28" t="str">
        <f ca="1">ДАННЫЕ!$I896&amp;"VN"&amp;IF(ДАННЫЕ!AW896&gt;0,11,10)&amp;"CD"&amp;IF(ДАННЫЕ!BF896&gt;500,16,IF(ДАННЫЕ!BF896&gt;350,15,IF(ДАННЫЕ!BF896&gt;=200,14,IF(ДАННЫЕ!BF896&gt;=100,13,IF(ДАННЫЕ!BF896&gt;=50,12,IF(ДАННЫЕ!BF896&gt;0,11,10))))))&amp;"AR"&amp;IF(ДАННЫЕ!BX896&gt;0,1,0)&amp;"GD"&amp;B896&amp;"VV"&amp;IF(E896&gt;=5,IF(E896&lt;18,1,0),0)</f>
        <v>VN10CD10AR0GD0VV0</v>
      </c>
      <c r="M896" s="28" t="str">
        <f>ДАННЫЕ!$I896&amp;"b"&amp;ДАННЫЕ!$BI896&amp;"r"&amp;ДАННЫЕ!$BJ896&amp;"CD"&amp;IF(ДАННЫЕ!BF896&gt;0,IF(ДАННЫЕ!BF896&lt;200,1,IF(ДАННЫЕ!BF896&lt;350,2,3)),0)&amp;"h"&amp;IF(ДАННЫЕ!$BK896+ДАННЫЕ!$BL896+ДАННЫЕ!$BM896&gt;0,1,0)&amp;"x"&amp;ДАННЫЕ!$BK896&amp;"y"&amp;ДАННЫЕ!$BL896&amp;"z"&amp;ДАННЫЕ!$BM896&amp;"c"&amp;IF(ДАННЫЕ!$BK896+ДАННЫЕ!$BL896+ДАННЫЕ!$BM896=3,1,0)&amp;"a"&amp;IF(ДАННЫЕ!$BQ896+ДАННЫЕ!$BR896&gt;0,1,0)&amp;"d"&amp;ДАННЫЕ!$BQ896&amp;"v"&amp;ДАННЫЕ!$BR896&amp;"p"&amp;ДАННЫЕ!$BS896&amp;"n"&amp;ДАННЫЕ!$BU896&amp;"t"&amp;ДАННЫЕ!$BV896&amp;"o"&amp;ДАННЫЕ!$BT896&amp;"l"&amp;IF(ДАННЫЕ!$BN896&gt;0,1,0)&amp;ДАННЫЕ!$BN896&amp;"g"&amp;ДАННЫЕ!$BO896&amp;"s"&amp;ДАННЫЕ!$BP896&amp;"DZ"&amp;IF(ДАННЫЕ!B896-ДАННЫЕ!G896 &lt; 60,IF(ДАННЫЕ!B896-ДАННЫЕ!G896 &gt;= 0,1,0),0)&amp;"u"&amp;IF(ДАННЫЕ!$CJ896&gt;0,1,0)</f>
        <v>brCD0h0xyzc0a0dvpntol0gsDZ1u0</v>
      </c>
      <c r="N896" s="28" t="str">
        <f ca="1">ДАННЫЕ!$F896&amp;ДАННЫЕ!$I896&amp;"g"&amp;B896&amp;"cf"&amp;D896&amp;"a"&amp;IF(ДАННЫЕ!$BX896&gt;0,1,0)&amp;IF(ДАННЫЕ!$BF896&gt;500,1,IF(ДАННЫЕ!$BF896&gt;350,2,IF(ДАННЫЕ!$BF896&gt;=200,3,IF(ДАННЫЕ!$BF896&gt;=100,4,IF(ДАННЫЕ!$BF896&gt;=50,5,IF(ДАННЫЕ!$BF896&lt;50,6,0))))))&amp;"AR"&amp;IF(DATEDIF(ДАННЫЕ!$BX896,ДАННЫЕ!$F$1,"y")&gt;1,1,0)&amp;"VG"&amp;IF(ДАННЫЕ!$BH896="0",1,0)&amp;"o"&amp;IF(T896+ДАННЫЕ!$AF896+ДАННЫЕ!$AG896+ДАННЫЕ!$AH896+ДАННЫЕ!$AI896+ДАННЫЕ!$AJ896+ДАННЫЕ!$AP896+ДАННЫЕ!$AQ896+ДАННЫЕ!$AR896+ДАННЫЕ!$AU896+ДАННЫЕ!$AW896+ДАННЫЕ!$AS896+ДАННЫЕ!$AT896&gt;0,1,0)&amp;"x"&amp;ДАННЫЕ!$AG896&amp;"p"&amp;IF(ДАННЫЕ!$BY896&gt;0,1,0)&amp;"v"&amp;IF(ДАННЫЕ!$BZ896&gt;0,1,0)&amp;"n"&amp;ДАННЫЕ!$CA896&amp;"t"&amp;ДАННЫЕ!$AY896&amp;"k"&amp;ДАННЫЕ!$CB896&amp;"q"&amp;ДАННЫЕ!$CC896&amp;"w"&amp;ДАННЫЕ!$CD896&amp;"e"&amp;ДАННЫЕ!$CE896&amp;"m"&amp;ДАННЫЕ!$CF896&amp;"c"&amp;ДАННЫЕ!$CG896&amp;"z"&amp;ДАННЫЕ!$CH896&amp;"d"&amp;IF(H896=4,1,0)&amp;"s"&amp;IF(ДАННЫЕ!$J896=1,0,1)&amp;"u"&amp;IF(ДАННЫЕ!$CJ896&gt;0,1,0)</f>
        <v>g0cf0a06AR1VG0o0xp0v0ntkqwemczd0s1u0</v>
      </c>
      <c r="O896" s="28" t="str">
        <f>ДАННЫЕ!$I896&amp;"g"&amp;B896&amp;A896&amp;"f"&amp;P896&amp;"c"&amp;IF(ДАННЫЕ!$U896&gt;0,1,0)&amp;"s"&amp;IF(ДАННЫЕ!$Q896&gt;0,IF(YEAR(ДАННЫЕ!$F$1)=YEAR(ДАННЫЕ!$Q896),IF(MONTH(ДАННЫЕ!$F$1)=MONTH(ДАННЫЕ!$Q896),111,11),1),0)&amp;"i"&amp;IF(ДАННЫЕ!$R896+ДАННЫЕ!$S896+ДАННЫЕ!$T896=0,0,1)&amp;"h"&amp;IF(ДАННЫЕ!$P896&gt;0,1,0)&amp;"p"&amp;IF(ДАННЫЕ!$CI896&gt;0,IF(YEAR(ДАННЫЕ!$F$1)=YEAR(ДАННЫЕ!$CI896),IF(MONTH(ДАННЫЕ!$F$1)=MONTH(ДАННЫЕ!$CI896),111,11),1),0)&amp;"d"&amp;IF(ДАННЫЕ!$CJ896&gt;0,IF(YEAR(ДАННЫЕ!$F$1)=YEAR(ДАННЫЕ!$CJ896),IF(MONTH(ДАННЫЕ!$F$1)=MONTH(ДАННЫЕ!$CJ896),111,11),1),0)&amp;"o"&amp;IF(ДАННЫЕ!$CK896&gt;0,IF(MONTH(ДАННЫЕ!$F$1)=MONTH(ДАННЫЕ!$CK896),111,11),0)&amp;"v"&amp;IF(ДАННЫЕ!$BE896&gt;0,IF(MONTH(ДАННЫЕ!$F$1)=MONTH(ДАННЫЕ!$BE896),111,11),0)</f>
        <v>g00f0c0s0i0h0p0d0o0v0</v>
      </c>
      <c r="P896" s="15">
        <f t="shared" si="41"/>
        <v>0</v>
      </c>
      <c r="Q896" s="15">
        <f>IF(ДАННЫЕ!$F$1&gt;ДАННЫЕ!$N896,IF(YEAR(ДАННЫЕ!$F$1)=YEAR(ДАННЫЕ!M896),1,0),0)</f>
        <v>0</v>
      </c>
      <c r="R896" s="15">
        <f>IF(ДАННЫЕ!$F$1&gt;ДАННЫЕ!$N896,IF(YEAR(ДАННЫЕ!$F$1)=YEAR(ДАННЫЕ!N896),1,0),0)</f>
        <v>0</v>
      </c>
      <c r="S896" s="15">
        <f>IF(ДАННЫЕ!$AA896="2А",1,IF(ДАННЫЕ!$AA896="2Б",2,IF(ДАННЫЕ!$AA896="2В",3,IF(ДАННЫЕ!$AA896=3,4,IF(ДАННЫЕ!$AA896="4А",5,IF(ДАННЫЕ!$AA896="4Б",6,IF(ДАННЫЕ!$AA896="4В",7,IF(ДАННЫЕ!$AA896=5,8,0))))))))</f>
        <v>0</v>
      </c>
      <c r="T896" s="15">
        <f>IF(OR(ДАННЫЕ!$AC896=2,ДАННЫЕ!$AD896=2,ДАННЫЕ!$AE896=2),2,IF(OR(ДАННЫЕ!$AC896=1,ДАННЫЕ!$AD896=1,ДАННЫЕ!$AE896=1),1,0))</f>
        <v>0</v>
      </c>
    </row>
    <row r="897" spans="1:20" ht="15" customHeight="1" x14ac:dyDescent="0.2">
      <c r="A897" s="78">
        <f>IF(B897&gt;0,IF(MONTH(ДАННЫЕ!$F$1)=MONTH(ДАННЫЕ!$B897),1,0),0)</f>
        <v>0</v>
      </c>
      <c r="B897" s="14">
        <f>IF(ДАННЫЕ!$B897&gt;0,IF(YEAR(ДАННЫЕ!$F$1)=YEAR(ДАННЫЕ!$B897),1,0),0)</f>
        <v>0</v>
      </c>
      <c r="C897" s="14">
        <f>IF(ДАННЫЕ!$CM897&gt;0,IF(YEAR(ДАННЫЕ!$F$1)=YEAR(ДАННЫЕ!$CM897),1,0),0)</f>
        <v>0</v>
      </c>
      <c r="D897" s="14">
        <f>IF(ДАННЫЕ!$CJ897&gt;0,IF(ДАННЫЕ!$CL897&gt;ДАННЫЕ!$F$1,1,IF(ДАННЫЕ!$CL897&gt;0,0,1)),0)</f>
        <v>0</v>
      </c>
      <c r="E897" s="43" t="str">
        <f ca="1">IF(ДАННЫЕ!$F$1&gt;0,IF(ДАННЫЕ!$G897&gt;0,DATEDIF(ДАННЫЕ!$G897,ДАННЫЕ!$F$1,"y"),""),IF(ДАННЫЕ!$G897&gt;0,DATEDIF(ДАННЫЕ!$G897,TODAY(),"y"),""))</f>
        <v/>
      </c>
      <c r="F897" s="43" t="str">
        <f xml:space="preserve"> IF(ДАННЫЕ!$F897="М",IF(E897&gt;=18,IF(E897&lt;60,1,""),""),"")&amp;IF(ДАННЫЕ!$F897="Ж",IF(E897&gt;=18,IF(E897&lt;55,1,""),""),"")</f>
        <v/>
      </c>
      <c r="G897" s="43" t="str">
        <f xml:space="preserve"> IF(ДАННЫЕ!$F897="М",IF(E897&gt;=60,2,""),"")&amp;IF(ДАННЫЕ!$F897="Ж",IF(E897&gt;=55,2,""),"")</f>
        <v/>
      </c>
      <c r="H897" s="43" t="str">
        <f t="shared" ca="1" si="39"/>
        <v/>
      </c>
      <c r="I897" s="43" t="str">
        <f t="shared" ca="1" si="40"/>
        <v>03</v>
      </c>
      <c r="J897" s="28" t="str">
        <f ca="1">ДАННЫЕ!$F897&amp;H897&amp;I897&amp;ДАННЫЕ!$I897&amp;"m"&amp;IF(ДАННЫЕ!$I897&gt;0,IF(ДАННЫЕ!$J897&gt;0,0,1),"")&amp;"f"&amp;IF(ДАННЫЕ!$R897&gt;0,IF(YEAR(ДАННЫЕ!$F$1)=YEAR(ДАННЫЕ!$R897),1,0),0)&amp;"z"&amp;ДАННЫЕ!$R897&amp;"p"&amp;ДАННЫЕ!$S897&amp;"i"&amp;ДАННЫЕ!$T897&amp;"h"&amp;ДАННЫЕ!$K897&amp;"be"&amp;ДАННЫЕ!$BI897&amp;"CD"&amp;IF(ДАННЫЕ!BF897&gt;500,4,IF(ДАННЫЕ!BF897&gt;350,3,IF(ДАННЫЕ!BF897&gt;200,2,IF(ДАННЫЕ!BF897&gt;0,1,0))))&amp;"g"&amp;B897&amp;"d"&amp;H897&amp;"l"&amp;ДАННЫЕ!AT897&amp;"a"&amp;ДАННЫЕ!$V897&amp;"v"&amp;R897&amp;"k"&amp;ДАННЫЕ!$U897&amp;"s"&amp;ДАННЫЕ!$Y897&amp;"t"&amp;ДАННЫЕ!$X897&amp;"b"&amp;IF(ДАННЫЕ!$Q897&gt;1,1,0)&amp;"PP"&amp;ДАННЫЕ!Z897&amp;"c"&amp;S897&amp;"x"&amp;IF(ДАННЫЕ!$BY897&gt;0,IF(YEAR(ДАННЫЕ!$F$1)=YEAR(ДАННЫЕ!$BY897),1,0),0)&amp;"n"&amp;IF(ДАННЫЕ!$BZ897&gt;0,IF(YEAR(ДАННЫЕ!$F$1)=YEAR(ДАННЫЕ!$BZ897),1,0),0)&amp;"u"&amp;D897&amp;"z"&amp;IF(ДАННЫЕ!$CL897&gt;0,IF(YEAR(ДАННЫЕ!$F$1)&gt;YEAR(ДАННЫЕ!$CL897),11,12),0)</f>
        <v>03mf0zpihbeCD0g0dlav0kstb0PPc0x0n0u0z0</v>
      </c>
      <c r="K897" s="28" t="str">
        <f ca="1">ДАННЫЕ!$I897&amp;"x"&amp;B897&amp;"w"&amp;IF(T897+ДАННЫЕ!AD897+ДАННЫЕ!AE897+ДАННЫЕ!AF897+ДАННЫЕ!AG897+ДАННЫЕ!AH897+ДАННЫЕ!$AL897+ДАННЫЕ!AI897+ДАННЫЕ!AJ897+ДАННЫЕ!AK897+ДАННЫЕ!AP897+ДАННЫЕ!AQ897+ДАННЫЕ!AR897+ДАННЫЕ!$AM897+ДАННЫЕ!$AN897+ДАННЫЕ!AS897+ДАННЫЕ!AT897&gt;0,1,0)&amp;IF(OR(T897=2,ДАННЫЕ!AD897=2,ДАННЫЕ!AE897=2,ДАННЫЕ!AF897=2,ДАННЫЕ!AG897=2,ДАННЫЕ!AH897=2,ДАННЫЕ!$AL897=2,ДАННЫЕ!AI897=2,ДАННЫЕ!AJ897=2,ДАННЫЕ!AK897=2,ДАННЫЕ!AP897=2,ДАННЫЕ!AQ897=2,ДАННЫЕ!AR897=2,ДАННЫЕ!$AM897=2,ДАННЫЕ!$AN897=2,ДАННЫЕ!AS897=2,ДАННЫЕ!AT897=2),2,0)&amp;"t"&amp;IF(T897&gt;0,"1"&amp;T897,"00")&amp;"f"&amp;IF(ДАННЫЕ!$AC897,"1"&amp;ДАННЫЕ!$AC897,"00")&amp;"b"&amp;IF(ДАННЫЕ!$AD897,"1"&amp;ДАННЫЕ!$AD897,"00")&amp;"g"&amp;IF(ДАННЫЕ!$AF897,"1"&amp;ДАННЫЕ!$AF897,"00")&amp;"c"&amp;IF(ДАННЫЕ!$AG897,"1"&amp;ДАННЫЕ!$AG897,"00")&amp;"i"&amp;IF(ДАННЫЕ!$AH897,"1"&amp;ДАННЫЕ!$AH897,"00")&amp;"r"&amp;IF(ДАННЫЕ!$AL897,"1"&amp;ДАННЫЕ!$AL897,"00")&amp;"m"&amp;IF(ДАННЫЕ!$AI897,"1"&amp;ДАННЫЕ!$AI897,"00")&amp;"hS"&amp;IF(ДАННЫЕ!$AJ897,"1"&amp;ДАННЫЕ!$AJ897,"00")&amp;"hZ"&amp;IF(ДАННЫЕ!$AK897,"1"&amp;ДАННЫЕ!$AK897,"00")&amp;"p"&amp;IF(ДАННЫЕ!$AP897,"1"&amp;ДАННЫЕ!$AP897,"00")&amp;"k"&amp;IF(ДАННЫЕ!$AQ897,"1"&amp;ДАННЫЕ!$AQ897,"00")&amp;"z"&amp;IF(ДАННЫЕ!$AR897,"1"&amp;ДАННЫЕ!$AR897,"00")&amp;"j"&amp;IF(ДАННЫЕ!$AM897,"1"&amp;ДАННЫЕ!$AM897,"00")&amp;"n"&amp;IF(ДАННЫЕ!$AN897,"1"&amp;ДАННЫЕ!$AN897,"00")&amp;"E"&amp;ДАННЫЕ!BI897&amp;"L"&amp;ДАННЫЕ!AO897&amp;"h"&amp;IF(ДАННЫЕ!$AU897&gt;0,1,0)&amp;"v"&amp;IF(ДАННЫЕ!$AW897&gt;0,1,0)&amp;"a"&amp;IF(ДАННЫЕ!$AS897,"1"&amp;ДАННЫЕ!$AS897,"00")&amp;"s"&amp;IF(ДАННЫЕ!$AT897,"1"&amp;ДАННЫЕ!$AT897,"00")&amp;"u"&amp;IF(ДАННЫЕ!$CJ897&gt;0,1,0)&amp;"y"&amp;B897&amp;"d"&amp;H897&amp;"e"&amp;F897&amp;G897</f>
        <v>x0w00t00f00b00g00c00i00r00m00hS00hZ00p00k00z00j00n00ELh0v0a00s00u0y0de</v>
      </c>
      <c r="L897" s="28" t="str">
        <f ca="1">ДАННЫЕ!$I897&amp;"VN"&amp;IF(ДАННЫЕ!AW897&gt;0,11,10)&amp;"CD"&amp;IF(ДАННЫЕ!BF897&gt;500,16,IF(ДАННЫЕ!BF897&gt;350,15,IF(ДАННЫЕ!BF897&gt;=200,14,IF(ДАННЫЕ!BF897&gt;=100,13,IF(ДАННЫЕ!BF897&gt;=50,12,IF(ДАННЫЕ!BF897&gt;0,11,10))))))&amp;"AR"&amp;IF(ДАННЫЕ!BX897&gt;0,1,0)&amp;"GD"&amp;B897&amp;"VV"&amp;IF(E897&gt;=5,IF(E897&lt;18,1,0),0)</f>
        <v>VN10CD10AR0GD0VV0</v>
      </c>
      <c r="M897" s="28" t="str">
        <f>ДАННЫЕ!$I897&amp;"b"&amp;ДАННЫЕ!$BI897&amp;"r"&amp;ДАННЫЕ!$BJ897&amp;"CD"&amp;IF(ДАННЫЕ!BF897&gt;0,IF(ДАННЫЕ!BF897&lt;200,1,IF(ДАННЫЕ!BF897&lt;350,2,3)),0)&amp;"h"&amp;IF(ДАННЫЕ!$BK897+ДАННЫЕ!$BL897+ДАННЫЕ!$BM897&gt;0,1,0)&amp;"x"&amp;ДАННЫЕ!$BK897&amp;"y"&amp;ДАННЫЕ!$BL897&amp;"z"&amp;ДАННЫЕ!$BM897&amp;"c"&amp;IF(ДАННЫЕ!$BK897+ДАННЫЕ!$BL897+ДАННЫЕ!$BM897=3,1,0)&amp;"a"&amp;IF(ДАННЫЕ!$BQ897+ДАННЫЕ!$BR897&gt;0,1,0)&amp;"d"&amp;ДАННЫЕ!$BQ897&amp;"v"&amp;ДАННЫЕ!$BR897&amp;"p"&amp;ДАННЫЕ!$BS897&amp;"n"&amp;ДАННЫЕ!$BU897&amp;"t"&amp;ДАННЫЕ!$BV897&amp;"o"&amp;ДАННЫЕ!$BT897&amp;"l"&amp;IF(ДАННЫЕ!$BN897&gt;0,1,0)&amp;ДАННЫЕ!$BN897&amp;"g"&amp;ДАННЫЕ!$BO897&amp;"s"&amp;ДАННЫЕ!$BP897&amp;"DZ"&amp;IF(ДАННЫЕ!B897-ДАННЫЕ!G897 &lt; 60,IF(ДАННЫЕ!B897-ДАННЫЕ!G897 &gt;= 0,1,0),0)&amp;"u"&amp;IF(ДАННЫЕ!$CJ897&gt;0,1,0)</f>
        <v>brCD0h0xyzc0a0dvpntol0gsDZ1u0</v>
      </c>
      <c r="N897" s="28" t="str">
        <f ca="1">ДАННЫЕ!$F897&amp;ДАННЫЕ!$I897&amp;"g"&amp;B897&amp;"cf"&amp;D897&amp;"a"&amp;IF(ДАННЫЕ!$BX897&gt;0,1,0)&amp;IF(ДАННЫЕ!$BF897&gt;500,1,IF(ДАННЫЕ!$BF897&gt;350,2,IF(ДАННЫЕ!$BF897&gt;=200,3,IF(ДАННЫЕ!$BF897&gt;=100,4,IF(ДАННЫЕ!$BF897&gt;=50,5,IF(ДАННЫЕ!$BF897&lt;50,6,0))))))&amp;"AR"&amp;IF(DATEDIF(ДАННЫЕ!$BX897,ДАННЫЕ!$F$1,"y")&gt;1,1,0)&amp;"VG"&amp;IF(ДАННЫЕ!$BH897="0",1,0)&amp;"o"&amp;IF(T897+ДАННЫЕ!$AF897+ДАННЫЕ!$AG897+ДАННЫЕ!$AH897+ДАННЫЕ!$AI897+ДАННЫЕ!$AJ897+ДАННЫЕ!$AP897+ДАННЫЕ!$AQ897+ДАННЫЕ!$AR897+ДАННЫЕ!$AU897+ДАННЫЕ!$AW897+ДАННЫЕ!$AS897+ДАННЫЕ!$AT897&gt;0,1,0)&amp;"x"&amp;ДАННЫЕ!$AG897&amp;"p"&amp;IF(ДАННЫЕ!$BY897&gt;0,1,0)&amp;"v"&amp;IF(ДАННЫЕ!$BZ897&gt;0,1,0)&amp;"n"&amp;ДАННЫЕ!$CA897&amp;"t"&amp;ДАННЫЕ!$AY897&amp;"k"&amp;ДАННЫЕ!$CB897&amp;"q"&amp;ДАННЫЕ!$CC897&amp;"w"&amp;ДАННЫЕ!$CD897&amp;"e"&amp;ДАННЫЕ!$CE897&amp;"m"&amp;ДАННЫЕ!$CF897&amp;"c"&amp;ДАННЫЕ!$CG897&amp;"z"&amp;ДАННЫЕ!$CH897&amp;"d"&amp;IF(H897=4,1,0)&amp;"s"&amp;IF(ДАННЫЕ!$J897=1,0,1)&amp;"u"&amp;IF(ДАННЫЕ!$CJ897&gt;0,1,0)</f>
        <v>g0cf0a06AR1VG0o0xp0v0ntkqwemczd0s1u0</v>
      </c>
      <c r="O897" s="28" t="str">
        <f>ДАННЫЕ!$I897&amp;"g"&amp;B897&amp;A897&amp;"f"&amp;P897&amp;"c"&amp;IF(ДАННЫЕ!$U897&gt;0,1,0)&amp;"s"&amp;IF(ДАННЫЕ!$Q897&gt;0,IF(YEAR(ДАННЫЕ!$F$1)=YEAR(ДАННЫЕ!$Q897),IF(MONTH(ДАННЫЕ!$F$1)=MONTH(ДАННЫЕ!$Q897),111,11),1),0)&amp;"i"&amp;IF(ДАННЫЕ!$R897+ДАННЫЕ!$S897+ДАННЫЕ!$T897=0,0,1)&amp;"h"&amp;IF(ДАННЫЕ!$P897&gt;0,1,0)&amp;"p"&amp;IF(ДАННЫЕ!$CI897&gt;0,IF(YEAR(ДАННЫЕ!$F$1)=YEAR(ДАННЫЕ!$CI897),IF(MONTH(ДАННЫЕ!$F$1)=MONTH(ДАННЫЕ!$CI897),111,11),1),0)&amp;"d"&amp;IF(ДАННЫЕ!$CJ897&gt;0,IF(YEAR(ДАННЫЕ!$F$1)=YEAR(ДАННЫЕ!$CJ897),IF(MONTH(ДАННЫЕ!$F$1)=MONTH(ДАННЫЕ!$CJ897),111,11),1),0)&amp;"o"&amp;IF(ДАННЫЕ!$CK897&gt;0,IF(MONTH(ДАННЫЕ!$F$1)=MONTH(ДАННЫЕ!$CK897),111,11),0)&amp;"v"&amp;IF(ДАННЫЕ!$BE897&gt;0,IF(MONTH(ДАННЫЕ!$F$1)=MONTH(ДАННЫЕ!$BE897),111,11),0)</f>
        <v>g00f0c0s0i0h0p0d0o0v0</v>
      </c>
      <c r="P897" s="15">
        <f t="shared" si="41"/>
        <v>0</v>
      </c>
      <c r="Q897" s="15">
        <f>IF(ДАННЫЕ!$F$1&gt;ДАННЫЕ!$N897,IF(YEAR(ДАННЫЕ!$F$1)=YEAR(ДАННЫЕ!M897),1,0),0)</f>
        <v>0</v>
      </c>
      <c r="R897" s="15">
        <f>IF(ДАННЫЕ!$F$1&gt;ДАННЫЕ!$N897,IF(YEAR(ДАННЫЕ!$F$1)=YEAR(ДАННЫЕ!N897),1,0),0)</f>
        <v>0</v>
      </c>
      <c r="S897" s="15">
        <f>IF(ДАННЫЕ!$AA897="2А",1,IF(ДАННЫЕ!$AA897="2Б",2,IF(ДАННЫЕ!$AA897="2В",3,IF(ДАННЫЕ!$AA897=3,4,IF(ДАННЫЕ!$AA897="4А",5,IF(ДАННЫЕ!$AA897="4Б",6,IF(ДАННЫЕ!$AA897="4В",7,IF(ДАННЫЕ!$AA897=5,8,0))))))))</f>
        <v>0</v>
      </c>
      <c r="T897" s="15">
        <f>IF(OR(ДАННЫЕ!$AC897=2,ДАННЫЕ!$AD897=2,ДАННЫЕ!$AE897=2),2,IF(OR(ДАННЫЕ!$AC897=1,ДАННЫЕ!$AD897=1,ДАННЫЕ!$AE897=1),1,0))</f>
        <v>0</v>
      </c>
    </row>
    <row r="898" spans="1:20" ht="15" customHeight="1" x14ac:dyDescent="0.2">
      <c r="A898" s="78">
        <f>IF(B898&gt;0,IF(MONTH(ДАННЫЕ!$F$1)=MONTH(ДАННЫЕ!$B898),1,0),0)</f>
        <v>0</v>
      </c>
      <c r="B898" s="14">
        <f>IF(ДАННЫЕ!$B898&gt;0,IF(YEAR(ДАННЫЕ!$F$1)=YEAR(ДАННЫЕ!$B898),1,0),0)</f>
        <v>0</v>
      </c>
      <c r="C898" s="14">
        <f>IF(ДАННЫЕ!$CM898&gt;0,IF(YEAR(ДАННЫЕ!$F$1)=YEAR(ДАННЫЕ!$CM898),1,0),0)</f>
        <v>0</v>
      </c>
      <c r="D898" s="14">
        <f>IF(ДАННЫЕ!$CJ898&gt;0,IF(ДАННЫЕ!$CL898&gt;ДАННЫЕ!$F$1,1,IF(ДАННЫЕ!$CL898&gt;0,0,1)),0)</f>
        <v>0</v>
      </c>
      <c r="E898" s="43" t="str">
        <f ca="1">IF(ДАННЫЕ!$F$1&gt;0,IF(ДАННЫЕ!$G898&gt;0,DATEDIF(ДАННЫЕ!$G898,ДАННЫЕ!$F$1,"y"),""),IF(ДАННЫЕ!$G898&gt;0,DATEDIF(ДАННЫЕ!$G898,TODAY(),"y"),""))</f>
        <v/>
      </c>
      <c r="F898" s="43" t="str">
        <f xml:space="preserve"> IF(ДАННЫЕ!$F898="М",IF(E898&gt;=18,IF(E898&lt;60,1,""),""),"")&amp;IF(ДАННЫЕ!$F898="Ж",IF(E898&gt;=18,IF(E898&lt;55,1,""),""),"")</f>
        <v/>
      </c>
      <c r="G898" s="43" t="str">
        <f xml:space="preserve"> IF(ДАННЫЕ!$F898="М",IF(E898&gt;=60,2,""),"")&amp;IF(ДАННЫЕ!$F898="Ж",IF(E898&gt;=55,2,""),"")</f>
        <v/>
      </c>
      <c r="H898" s="43" t="str">
        <f t="shared" ca="1" si="39"/>
        <v/>
      </c>
      <c r="I898" s="43" t="str">
        <f t="shared" ca="1" si="40"/>
        <v>03</v>
      </c>
      <c r="J898" s="28" t="str">
        <f ca="1">ДАННЫЕ!$F898&amp;H898&amp;I898&amp;ДАННЫЕ!$I898&amp;"m"&amp;IF(ДАННЫЕ!$I898&gt;0,IF(ДАННЫЕ!$J898&gt;0,0,1),"")&amp;"f"&amp;IF(ДАННЫЕ!$R898&gt;0,IF(YEAR(ДАННЫЕ!$F$1)=YEAR(ДАННЫЕ!$R898),1,0),0)&amp;"z"&amp;ДАННЫЕ!$R898&amp;"p"&amp;ДАННЫЕ!$S898&amp;"i"&amp;ДАННЫЕ!$T898&amp;"h"&amp;ДАННЫЕ!$K898&amp;"be"&amp;ДАННЫЕ!$BI898&amp;"CD"&amp;IF(ДАННЫЕ!BF898&gt;500,4,IF(ДАННЫЕ!BF898&gt;350,3,IF(ДАННЫЕ!BF898&gt;200,2,IF(ДАННЫЕ!BF898&gt;0,1,0))))&amp;"g"&amp;B898&amp;"d"&amp;H898&amp;"l"&amp;ДАННЫЕ!AT898&amp;"a"&amp;ДАННЫЕ!$V898&amp;"v"&amp;R898&amp;"k"&amp;ДАННЫЕ!$U898&amp;"s"&amp;ДАННЫЕ!$Y898&amp;"t"&amp;ДАННЫЕ!$X898&amp;"b"&amp;IF(ДАННЫЕ!$Q898&gt;1,1,0)&amp;"PP"&amp;ДАННЫЕ!Z898&amp;"c"&amp;S898&amp;"x"&amp;IF(ДАННЫЕ!$BY898&gt;0,IF(YEAR(ДАННЫЕ!$F$1)=YEAR(ДАННЫЕ!$BY898),1,0),0)&amp;"n"&amp;IF(ДАННЫЕ!$BZ898&gt;0,IF(YEAR(ДАННЫЕ!$F$1)=YEAR(ДАННЫЕ!$BZ898),1,0),0)&amp;"u"&amp;D898&amp;"z"&amp;IF(ДАННЫЕ!$CL898&gt;0,IF(YEAR(ДАННЫЕ!$F$1)&gt;YEAR(ДАННЫЕ!$CL898),11,12),0)</f>
        <v>03mf0zpihbeCD0g0dlav0kstb0PPc0x0n0u0z0</v>
      </c>
      <c r="K898" s="28" t="str">
        <f ca="1">ДАННЫЕ!$I898&amp;"x"&amp;B898&amp;"w"&amp;IF(T898+ДАННЫЕ!AD898+ДАННЫЕ!AE898+ДАННЫЕ!AF898+ДАННЫЕ!AG898+ДАННЫЕ!AH898+ДАННЫЕ!$AL898+ДАННЫЕ!AI898+ДАННЫЕ!AJ898+ДАННЫЕ!AK898+ДАННЫЕ!AP898+ДАННЫЕ!AQ898+ДАННЫЕ!AR898+ДАННЫЕ!$AM898+ДАННЫЕ!$AN898+ДАННЫЕ!AS898+ДАННЫЕ!AT898&gt;0,1,0)&amp;IF(OR(T898=2,ДАННЫЕ!AD898=2,ДАННЫЕ!AE898=2,ДАННЫЕ!AF898=2,ДАННЫЕ!AG898=2,ДАННЫЕ!AH898=2,ДАННЫЕ!$AL898=2,ДАННЫЕ!AI898=2,ДАННЫЕ!AJ898=2,ДАННЫЕ!AK898=2,ДАННЫЕ!AP898=2,ДАННЫЕ!AQ898=2,ДАННЫЕ!AR898=2,ДАННЫЕ!$AM898=2,ДАННЫЕ!$AN898=2,ДАННЫЕ!AS898=2,ДАННЫЕ!AT898=2),2,0)&amp;"t"&amp;IF(T898&gt;0,"1"&amp;T898,"00")&amp;"f"&amp;IF(ДАННЫЕ!$AC898,"1"&amp;ДАННЫЕ!$AC898,"00")&amp;"b"&amp;IF(ДАННЫЕ!$AD898,"1"&amp;ДАННЫЕ!$AD898,"00")&amp;"g"&amp;IF(ДАННЫЕ!$AF898,"1"&amp;ДАННЫЕ!$AF898,"00")&amp;"c"&amp;IF(ДАННЫЕ!$AG898,"1"&amp;ДАННЫЕ!$AG898,"00")&amp;"i"&amp;IF(ДАННЫЕ!$AH898,"1"&amp;ДАННЫЕ!$AH898,"00")&amp;"r"&amp;IF(ДАННЫЕ!$AL898,"1"&amp;ДАННЫЕ!$AL898,"00")&amp;"m"&amp;IF(ДАННЫЕ!$AI898,"1"&amp;ДАННЫЕ!$AI898,"00")&amp;"hS"&amp;IF(ДАННЫЕ!$AJ898,"1"&amp;ДАННЫЕ!$AJ898,"00")&amp;"hZ"&amp;IF(ДАННЫЕ!$AK898,"1"&amp;ДАННЫЕ!$AK898,"00")&amp;"p"&amp;IF(ДАННЫЕ!$AP898,"1"&amp;ДАННЫЕ!$AP898,"00")&amp;"k"&amp;IF(ДАННЫЕ!$AQ898,"1"&amp;ДАННЫЕ!$AQ898,"00")&amp;"z"&amp;IF(ДАННЫЕ!$AR898,"1"&amp;ДАННЫЕ!$AR898,"00")&amp;"j"&amp;IF(ДАННЫЕ!$AM898,"1"&amp;ДАННЫЕ!$AM898,"00")&amp;"n"&amp;IF(ДАННЫЕ!$AN898,"1"&amp;ДАННЫЕ!$AN898,"00")&amp;"E"&amp;ДАННЫЕ!BI898&amp;"L"&amp;ДАННЫЕ!AO898&amp;"h"&amp;IF(ДАННЫЕ!$AU898&gt;0,1,0)&amp;"v"&amp;IF(ДАННЫЕ!$AW898&gt;0,1,0)&amp;"a"&amp;IF(ДАННЫЕ!$AS898,"1"&amp;ДАННЫЕ!$AS898,"00")&amp;"s"&amp;IF(ДАННЫЕ!$AT898,"1"&amp;ДАННЫЕ!$AT898,"00")&amp;"u"&amp;IF(ДАННЫЕ!$CJ898&gt;0,1,0)&amp;"y"&amp;B898&amp;"d"&amp;H898&amp;"e"&amp;F898&amp;G898</f>
        <v>x0w00t00f00b00g00c00i00r00m00hS00hZ00p00k00z00j00n00ELh0v0a00s00u0y0de</v>
      </c>
      <c r="L898" s="28" t="str">
        <f ca="1">ДАННЫЕ!$I898&amp;"VN"&amp;IF(ДАННЫЕ!AW898&gt;0,11,10)&amp;"CD"&amp;IF(ДАННЫЕ!BF898&gt;500,16,IF(ДАННЫЕ!BF898&gt;350,15,IF(ДАННЫЕ!BF898&gt;=200,14,IF(ДАННЫЕ!BF898&gt;=100,13,IF(ДАННЫЕ!BF898&gt;=50,12,IF(ДАННЫЕ!BF898&gt;0,11,10))))))&amp;"AR"&amp;IF(ДАННЫЕ!BX898&gt;0,1,0)&amp;"GD"&amp;B898&amp;"VV"&amp;IF(E898&gt;=5,IF(E898&lt;18,1,0),0)</f>
        <v>VN10CD10AR0GD0VV0</v>
      </c>
      <c r="M898" s="28" t="str">
        <f>ДАННЫЕ!$I898&amp;"b"&amp;ДАННЫЕ!$BI898&amp;"r"&amp;ДАННЫЕ!$BJ898&amp;"CD"&amp;IF(ДАННЫЕ!BF898&gt;0,IF(ДАННЫЕ!BF898&lt;200,1,IF(ДАННЫЕ!BF898&lt;350,2,3)),0)&amp;"h"&amp;IF(ДАННЫЕ!$BK898+ДАННЫЕ!$BL898+ДАННЫЕ!$BM898&gt;0,1,0)&amp;"x"&amp;ДАННЫЕ!$BK898&amp;"y"&amp;ДАННЫЕ!$BL898&amp;"z"&amp;ДАННЫЕ!$BM898&amp;"c"&amp;IF(ДАННЫЕ!$BK898+ДАННЫЕ!$BL898+ДАННЫЕ!$BM898=3,1,0)&amp;"a"&amp;IF(ДАННЫЕ!$BQ898+ДАННЫЕ!$BR898&gt;0,1,0)&amp;"d"&amp;ДАННЫЕ!$BQ898&amp;"v"&amp;ДАННЫЕ!$BR898&amp;"p"&amp;ДАННЫЕ!$BS898&amp;"n"&amp;ДАННЫЕ!$BU898&amp;"t"&amp;ДАННЫЕ!$BV898&amp;"o"&amp;ДАННЫЕ!$BT898&amp;"l"&amp;IF(ДАННЫЕ!$BN898&gt;0,1,0)&amp;ДАННЫЕ!$BN898&amp;"g"&amp;ДАННЫЕ!$BO898&amp;"s"&amp;ДАННЫЕ!$BP898&amp;"DZ"&amp;IF(ДАННЫЕ!B898-ДАННЫЕ!G898 &lt; 60,IF(ДАННЫЕ!B898-ДАННЫЕ!G898 &gt;= 0,1,0),0)&amp;"u"&amp;IF(ДАННЫЕ!$CJ898&gt;0,1,0)</f>
        <v>brCD0h0xyzc0a0dvpntol0gsDZ1u0</v>
      </c>
      <c r="N898" s="28" t="str">
        <f ca="1">ДАННЫЕ!$F898&amp;ДАННЫЕ!$I898&amp;"g"&amp;B898&amp;"cf"&amp;D898&amp;"a"&amp;IF(ДАННЫЕ!$BX898&gt;0,1,0)&amp;IF(ДАННЫЕ!$BF898&gt;500,1,IF(ДАННЫЕ!$BF898&gt;350,2,IF(ДАННЫЕ!$BF898&gt;=200,3,IF(ДАННЫЕ!$BF898&gt;=100,4,IF(ДАННЫЕ!$BF898&gt;=50,5,IF(ДАННЫЕ!$BF898&lt;50,6,0))))))&amp;"AR"&amp;IF(DATEDIF(ДАННЫЕ!$BX898,ДАННЫЕ!$F$1,"y")&gt;1,1,0)&amp;"VG"&amp;IF(ДАННЫЕ!$BH898="0",1,0)&amp;"o"&amp;IF(T898+ДАННЫЕ!$AF898+ДАННЫЕ!$AG898+ДАННЫЕ!$AH898+ДАННЫЕ!$AI898+ДАННЫЕ!$AJ898+ДАННЫЕ!$AP898+ДАННЫЕ!$AQ898+ДАННЫЕ!$AR898+ДАННЫЕ!$AU898+ДАННЫЕ!$AW898+ДАННЫЕ!$AS898+ДАННЫЕ!$AT898&gt;0,1,0)&amp;"x"&amp;ДАННЫЕ!$AG898&amp;"p"&amp;IF(ДАННЫЕ!$BY898&gt;0,1,0)&amp;"v"&amp;IF(ДАННЫЕ!$BZ898&gt;0,1,0)&amp;"n"&amp;ДАННЫЕ!$CA898&amp;"t"&amp;ДАННЫЕ!$AY898&amp;"k"&amp;ДАННЫЕ!$CB898&amp;"q"&amp;ДАННЫЕ!$CC898&amp;"w"&amp;ДАННЫЕ!$CD898&amp;"e"&amp;ДАННЫЕ!$CE898&amp;"m"&amp;ДАННЫЕ!$CF898&amp;"c"&amp;ДАННЫЕ!$CG898&amp;"z"&amp;ДАННЫЕ!$CH898&amp;"d"&amp;IF(H898=4,1,0)&amp;"s"&amp;IF(ДАННЫЕ!$J898=1,0,1)&amp;"u"&amp;IF(ДАННЫЕ!$CJ898&gt;0,1,0)</f>
        <v>g0cf0a06AR1VG0o0xp0v0ntkqwemczd0s1u0</v>
      </c>
      <c r="O898" s="28" t="str">
        <f>ДАННЫЕ!$I898&amp;"g"&amp;B898&amp;A898&amp;"f"&amp;P898&amp;"c"&amp;IF(ДАННЫЕ!$U898&gt;0,1,0)&amp;"s"&amp;IF(ДАННЫЕ!$Q898&gt;0,IF(YEAR(ДАННЫЕ!$F$1)=YEAR(ДАННЫЕ!$Q898),IF(MONTH(ДАННЫЕ!$F$1)=MONTH(ДАННЫЕ!$Q898),111,11),1),0)&amp;"i"&amp;IF(ДАННЫЕ!$R898+ДАННЫЕ!$S898+ДАННЫЕ!$T898=0,0,1)&amp;"h"&amp;IF(ДАННЫЕ!$P898&gt;0,1,0)&amp;"p"&amp;IF(ДАННЫЕ!$CI898&gt;0,IF(YEAR(ДАННЫЕ!$F$1)=YEAR(ДАННЫЕ!$CI898),IF(MONTH(ДАННЫЕ!$F$1)=MONTH(ДАННЫЕ!$CI898),111,11),1),0)&amp;"d"&amp;IF(ДАННЫЕ!$CJ898&gt;0,IF(YEAR(ДАННЫЕ!$F$1)=YEAR(ДАННЫЕ!$CJ898),IF(MONTH(ДАННЫЕ!$F$1)=MONTH(ДАННЫЕ!$CJ898),111,11),1),0)&amp;"o"&amp;IF(ДАННЫЕ!$CK898&gt;0,IF(MONTH(ДАННЫЕ!$F$1)=MONTH(ДАННЫЕ!$CK898),111,11),0)&amp;"v"&amp;IF(ДАННЫЕ!$BE898&gt;0,IF(MONTH(ДАННЫЕ!$F$1)=MONTH(ДАННЫЕ!$BE898),111,11),0)</f>
        <v>g00f0c0s0i0h0p0d0o0v0</v>
      </c>
      <c r="P898" s="15">
        <f t="shared" si="41"/>
        <v>0</v>
      </c>
      <c r="Q898" s="15">
        <f>IF(ДАННЫЕ!$F$1&gt;ДАННЫЕ!$N898,IF(YEAR(ДАННЫЕ!$F$1)=YEAR(ДАННЫЕ!M898),1,0),0)</f>
        <v>0</v>
      </c>
      <c r="R898" s="15">
        <f>IF(ДАННЫЕ!$F$1&gt;ДАННЫЕ!$N898,IF(YEAR(ДАННЫЕ!$F$1)=YEAR(ДАННЫЕ!N898),1,0),0)</f>
        <v>0</v>
      </c>
      <c r="S898" s="15">
        <f>IF(ДАННЫЕ!$AA898="2А",1,IF(ДАННЫЕ!$AA898="2Б",2,IF(ДАННЫЕ!$AA898="2В",3,IF(ДАННЫЕ!$AA898=3,4,IF(ДАННЫЕ!$AA898="4А",5,IF(ДАННЫЕ!$AA898="4Б",6,IF(ДАННЫЕ!$AA898="4В",7,IF(ДАННЫЕ!$AA898=5,8,0))))))))</f>
        <v>0</v>
      </c>
      <c r="T898" s="15">
        <f>IF(OR(ДАННЫЕ!$AC898=2,ДАННЫЕ!$AD898=2,ДАННЫЕ!$AE898=2),2,IF(OR(ДАННЫЕ!$AC898=1,ДАННЫЕ!$AD898=1,ДАННЫЕ!$AE898=1),1,0))</f>
        <v>0</v>
      </c>
    </row>
    <row r="899" spans="1:20" ht="15" customHeight="1" x14ac:dyDescent="0.2">
      <c r="A899" s="78">
        <f>IF(B899&gt;0,IF(MONTH(ДАННЫЕ!$F$1)=MONTH(ДАННЫЕ!$B899),1,0),0)</f>
        <v>0</v>
      </c>
      <c r="B899" s="14">
        <f>IF(ДАННЫЕ!$B899&gt;0,IF(YEAR(ДАННЫЕ!$F$1)=YEAR(ДАННЫЕ!$B899),1,0),0)</f>
        <v>0</v>
      </c>
      <c r="C899" s="14">
        <f>IF(ДАННЫЕ!$CM899&gt;0,IF(YEAR(ДАННЫЕ!$F$1)=YEAR(ДАННЫЕ!$CM899),1,0),0)</f>
        <v>0</v>
      </c>
      <c r="D899" s="14">
        <f>IF(ДАННЫЕ!$CJ899&gt;0,IF(ДАННЫЕ!$CL899&gt;ДАННЫЕ!$F$1,1,IF(ДАННЫЕ!$CL899&gt;0,0,1)),0)</f>
        <v>0</v>
      </c>
      <c r="E899" s="43" t="str">
        <f ca="1">IF(ДАННЫЕ!$F$1&gt;0,IF(ДАННЫЕ!$G899&gt;0,DATEDIF(ДАННЫЕ!$G899,ДАННЫЕ!$F$1,"y"),""),IF(ДАННЫЕ!$G899&gt;0,DATEDIF(ДАННЫЕ!$G899,TODAY(),"y"),""))</f>
        <v/>
      </c>
      <c r="F899" s="43" t="str">
        <f xml:space="preserve"> IF(ДАННЫЕ!$F899="М",IF(E899&gt;=18,IF(E899&lt;60,1,""),""),"")&amp;IF(ДАННЫЕ!$F899="Ж",IF(E899&gt;=18,IF(E899&lt;55,1,""),""),"")</f>
        <v/>
      </c>
      <c r="G899" s="43" t="str">
        <f xml:space="preserve"> IF(ДАННЫЕ!$F899="М",IF(E899&gt;=60,2,""),"")&amp;IF(ДАННЫЕ!$F899="Ж",IF(E899&gt;=55,2,""),"")</f>
        <v/>
      </c>
      <c r="H899" s="43" t="str">
        <f t="shared" ca="1" si="39"/>
        <v/>
      </c>
      <c r="I899" s="43" t="str">
        <f t="shared" ca="1" si="40"/>
        <v>03</v>
      </c>
      <c r="J899" s="28" t="str">
        <f ca="1">ДАННЫЕ!$F899&amp;H899&amp;I899&amp;ДАННЫЕ!$I899&amp;"m"&amp;IF(ДАННЫЕ!$I899&gt;0,IF(ДАННЫЕ!$J899&gt;0,0,1),"")&amp;"f"&amp;IF(ДАННЫЕ!$R899&gt;0,IF(YEAR(ДАННЫЕ!$F$1)=YEAR(ДАННЫЕ!$R899),1,0),0)&amp;"z"&amp;ДАННЫЕ!$R899&amp;"p"&amp;ДАННЫЕ!$S899&amp;"i"&amp;ДАННЫЕ!$T899&amp;"h"&amp;ДАННЫЕ!$K899&amp;"be"&amp;ДАННЫЕ!$BI899&amp;"CD"&amp;IF(ДАННЫЕ!BF899&gt;500,4,IF(ДАННЫЕ!BF899&gt;350,3,IF(ДАННЫЕ!BF899&gt;200,2,IF(ДАННЫЕ!BF899&gt;0,1,0))))&amp;"g"&amp;B899&amp;"d"&amp;H899&amp;"l"&amp;ДАННЫЕ!AT899&amp;"a"&amp;ДАННЫЕ!$V899&amp;"v"&amp;R899&amp;"k"&amp;ДАННЫЕ!$U899&amp;"s"&amp;ДАННЫЕ!$Y899&amp;"t"&amp;ДАННЫЕ!$X899&amp;"b"&amp;IF(ДАННЫЕ!$Q899&gt;1,1,0)&amp;"PP"&amp;ДАННЫЕ!Z899&amp;"c"&amp;S899&amp;"x"&amp;IF(ДАННЫЕ!$BY899&gt;0,IF(YEAR(ДАННЫЕ!$F$1)=YEAR(ДАННЫЕ!$BY899),1,0),0)&amp;"n"&amp;IF(ДАННЫЕ!$BZ899&gt;0,IF(YEAR(ДАННЫЕ!$F$1)=YEAR(ДАННЫЕ!$BZ899),1,0),0)&amp;"u"&amp;D899&amp;"z"&amp;IF(ДАННЫЕ!$CL899&gt;0,IF(YEAR(ДАННЫЕ!$F$1)&gt;YEAR(ДАННЫЕ!$CL899),11,12),0)</f>
        <v>03mf0zpihbeCD0g0dlav0kstb0PPc0x0n0u0z0</v>
      </c>
      <c r="K899" s="28" t="str">
        <f ca="1">ДАННЫЕ!$I899&amp;"x"&amp;B899&amp;"w"&amp;IF(T899+ДАННЫЕ!AD899+ДАННЫЕ!AE899+ДАННЫЕ!AF899+ДАННЫЕ!AG899+ДАННЫЕ!AH899+ДАННЫЕ!$AL899+ДАННЫЕ!AI899+ДАННЫЕ!AJ899+ДАННЫЕ!AK899+ДАННЫЕ!AP899+ДАННЫЕ!AQ899+ДАННЫЕ!AR899+ДАННЫЕ!$AM899+ДАННЫЕ!$AN899+ДАННЫЕ!AS899+ДАННЫЕ!AT899&gt;0,1,0)&amp;IF(OR(T899=2,ДАННЫЕ!AD899=2,ДАННЫЕ!AE899=2,ДАННЫЕ!AF899=2,ДАННЫЕ!AG899=2,ДАННЫЕ!AH899=2,ДАННЫЕ!$AL899=2,ДАННЫЕ!AI899=2,ДАННЫЕ!AJ899=2,ДАННЫЕ!AK899=2,ДАННЫЕ!AP899=2,ДАННЫЕ!AQ899=2,ДАННЫЕ!AR899=2,ДАННЫЕ!$AM899=2,ДАННЫЕ!$AN899=2,ДАННЫЕ!AS899=2,ДАННЫЕ!AT899=2),2,0)&amp;"t"&amp;IF(T899&gt;0,"1"&amp;T899,"00")&amp;"f"&amp;IF(ДАННЫЕ!$AC899,"1"&amp;ДАННЫЕ!$AC899,"00")&amp;"b"&amp;IF(ДАННЫЕ!$AD899,"1"&amp;ДАННЫЕ!$AD899,"00")&amp;"g"&amp;IF(ДАННЫЕ!$AF899,"1"&amp;ДАННЫЕ!$AF899,"00")&amp;"c"&amp;IF(ДАННЫЕ!$AG899,"1"&amp;ДАННЫЕ!$AG899,"00")&amp;"i"&amp;IF(ДАННЫЕ!$AH899,"1"&amp;ДАННЫЕ!$AH899,"00")&amp;"r"&amp;IF(ДАННЫЕ!$AL899,"1"&amp;ДАННЫЕ!$AL899,"00")&amp;"m"&amp;IF(ДАННЫЕ!$AI899,"1"&amp;ДАННЫЕ!$AI899,"00")&amp;"hS"&amp;IF(ДАННЫЕ!$AJ899,"1"&amp;ДАННЫЕ!$AJ899,"00")&amp;"hZ"&amp;IF(ДАННЫЕ!$AK899,"1"&amp;ДАННЫЕ!$AK899,"00")&amp;"p"&amp;IF(ДАННЫЕ!$AP899,"1"&amp;ДАННЫЕ!$AP899,"00")&amp;"k"&amp;IF(ДАННЫЕ!$AQ899,"1"&amp;ДАННЫЕ!$AQ899,"00")&amp;"z"&amp;IF(ДАННЫЕ!$AR899,"1"&amp;ДАННЫЕ!$AR899,"00")&amp;"j"&amp;IF(ДАННЫЕ!$AM899,"1"&amp;ДАННЫЕ!$AM899,"00")&amp;"n"&amp;IF(ДАННЫЕ!$AN899,"1"&amp;ДАННЫЕ!$AN899,"00")&amp;"E"&amp;ДАННЫЕ!BI899&amp;"L"&amp;ДАННЫЕ!AO899&amp;"h"&amp;IF(ДАННЫЕ!$AU899&gt;0,1,0)&amp;"v"&amp;IF(ДАННЫЕ!$AW899&gt;0,1,0)&amp;"a"&amp;IF(ДАННЫЕ!$AS899,"1"&amp;ДАННЫЕ!$AS899,"00")&amp;"s"&amp;IF(ДАННЫЕ!$AT899,"1"&amp;ДАННЫЕ!$AT899,"00")&amp;"u"&amp;IF(ДАННЫЕ!$CJ899&gt;0,1,0)&amp;"y"&amp;B899&amp;"d"&amp;H899&amp;"e"&amp;F899&amp;G899</f>
        <v>x0w00t00f00b00g00c00i00r00m00hS00hZ00p00k00z00j00n00ELh0v0a00s00u0y0de</v>
      </c>
      <c r="L899" s="28" t="str">
        <f ca="1">ДАННЫЕ!$I899&amp;"VN"&amp;IF(ДАННЫЕ!AW899&gt;0,11,10)&amp;"CD"&amp;IF(ДАННЫЕ!BF899&gt;500,16,IF(ДАННЫЕ!BF899&gt;350,15,IF(ДАННЫЕ!BF899&gt;=200,14,IF(ДАННЫЕ!BF899&gt;=100,13,IF(ДАННЫЕ!BF899&gt;=50,12,IF(ДАННЫЕ!BF899&gt;0,11,10))))))&amp;"AR"&amp;IF(ДАННЫЕ!BX899&gt;0,1,0)&amp;"GD"&amp;B899&amp;"VV"&amp;IF(E899&gt;=5,IF(E899&lt;18,1,0),0)</f>
        <v>VN10CD10AR0GD0VV0</v>
      </c>
      <c r="M899" s="28" t="str">
        <f>ДАННЫЕ!$I899&amp;"b"&amp;ДАННЫЕ!$BI899&amp;"r"&amp;ДАННЫЕ!$BJ899&amp;"CD"&amp;IF(ДАННЫЕ!BF899&gt;0,IF(ДАННЫЕ!BF899&lt;200,1,IF(ДАННЫЕ!BF899&lt;350,2,3)),0)&amp;"h"&amp;IF(ДАННЫЕ!$BK899+ДАННЫЕ!$BL899+ДАННЫЕ!$BM899&gt;0,1,0)&amp;"x"&amp;ДАННЫЕ!$BK899&amp;"y"&amp;ДАННЫЕ!$BL899&amp;"z"&amp;ДАННЫЕ!$BM899&amp;"c"&amp;IF(ДАННЫЕ!$BK899+ДАННЫЕ!$BL899+ДАННЫЕ!$BM899=3,1,0)&amp;"a"&amp;IF(ДАННЫЕ!$BQ899+ДАННЫЕ!$BR899&gt;0,1,0)&amp;"d"&amp;ДАННЫЕ!$BQ899&amp;"v"&amp;ДАННЫЕ!$BR899&amp;"p"&amp;ДАННЫЕ!$BS899&amp;"n"&amp;ДАННЫЕ!$BU899&amp;"t"&amp;ДАННЫЕ!$BV899&amp;"o"&amp;ДАННЫЕ!$BT899&amp;"l"&amp;IF(ДАННЫЕ!$BN899&gt;0,1,0)&amp;ДАННЫЕ!$BN899&amp;"g"&amp;ДАННЫЕ!$BO899&amp;"s"&amp;ДАННЫЕ!$BP899&amp;"DZ"&amp;IF(ДАННЫЕ!B899-ДАННЫЕ!G899 &lt; 60,IF(ДАННЫЕ!B899-ДАННЫЕ!G899 &gt;= 0,1,0),0)&amp;"u"&amp;IF(ДАННЫЕ!$CJ899&gt;0,1,0)</f>
        <v>brCD0h0xyzc0a0dvpntol0gsDZ1u0</v>
      </c>
      <c r="N899" s="28" t="str">
        <f ca="1">ДАННЫЕ!$F899&amp;ДАННЫЕ!$I899&amp;"g"&amp;B899&amp;"cf"&amp;D899&amp;"a"&amp;IF(ДАННЫЕ!$BX899&gt;0,1,0)&amp;IF(ДАННЫЕ!$BF899&gt;500,1,IF(ДАННЫЕ!$BF899&gt;350,2,IF(ДАННЫЕ!$BF899&gt;=200,3,IF(ДАННЫЕ!$BF899&gt;=100,4,IF(ДАННЫЕ!$BF899&gt;=50,5,IF(ДАННЫЕ!$BF899&lt;50,6,0))))))&amp;"AR"&amp;IF(DATEDIF(ДАННЫЕ!$BX899,ДАННЫЕ!$F$1,"y")&gt;1,1,0)&amp;"VG"&amp;IF(ДАННЫЕ!$BH899="0",1,0)&amp;"o"&amp;IF(T899+ДАННЫЕ!$AF899+ДАННЫЕ!$AG899+ДАННЫЕ!$AH899+ДАННЫЕ!$AI899+ДАННЫЕ!$AJ899+ДАННЫЕ!$AP899+ДАННЫЕ!$AQ899+ДАННЫЕ!$AR899+ДАННЫЕ!$AU899+ДАННЫЕ!$AW899+ДАННЫЕ!$AS899+ДАННЫЕ!$AT899&gt;0,1,0)&amp;"x"&amp;ДАННЫЕ!$AG899&amp;"p"&amp;IF(ДАННЫЕ!$BY899&gt;0,1,0)&amp;"v"&amp;IF(ДАННЫЕ!$BZ899&gt;0,1,0)&amp;"n"&amp;ДАННЫЕ!$CA899&amp;"t"&amp;ДАННЫЕ!$AY899&amp;"k"&amp;ДАННЫЕ!$CB899&amp;"q"&amp;ДАННЫЕ!$CC899&amp;"w"&amp;ДАННЫЕ!$CD899&amp;"e"&amp;ДАННЫЕ!$CE899&amp;"m"&amp;ДАННЫЕ!$CF899&amp;"c"&amp;ДАННЫЕ!$CG899&amp;"z"&amp;ДАННЫЕ!$CH899&amp;"d"&amp;IF(H899=4,1,0)&amp;"s"&amp;IF(ДАННЫЕ!$J899=1,0,1)&amp;"u"&amp;IF(ДАННЫЕ!$CJ899&gt;0,1,0)</f>
        <v>g0cf0a06AR1VG0o0xp0v0ntkqwemczd0s1u0</v>
      </c>
      <c r="O899" s="28" t="str">
        <f>ДАННЫЕ!$I899&amp;"g"&amp;B899&amp;A899&amp;"f"&amp;P899&amp;"c"&amp;IF(ДАННЫЕ!$U899&gt;0,1,0)&amp;"s"&amp;IF(ДАННЫЕ!$Q899&gt;0,IF(YEAR(ДАННЫЕ!$F$1)=YEAR(ДАННЫЕ!$Q899),IF(MONTH(ДАННЫЕ!$F$1)=MONTH(ДАННЫЕ!$Q899),111,11),1),0)&amp;"i"&amp;IF(ДАННЫЕ!$R899+ДАННЫЕ!$S899+ДАННЫЕ!$T899=0,0,1)&amp;"h"&amp;IF(ДАННЫЕ!$P899&gt;0,1,0)&amp;"p"&amp;IF(ДАННЫЕ!$CI899&gt;0,IF(YEAR(ДАННЫЕ!$F$1)=YEAR(ДАННЫЕ!$CI899),IF(MONTH(ДАННЫЕ!$F$1)=MONTH(ДАННЫЕ!$CI899),111,11),1),0)&amp;"d"&amp;IF(ДАННЫЕ!$CJ899&gt;0,IF(YEAR(ДАННЫЕ!$F$1)=YEAR(ДАННЫЕ!$CJ899),IF(MONTH(ДАННЫЕ!$F$1)=MONTH(ДАННЫЕ!$CJ899),111,11),1),0)&amp;"o"&amp;IF(ДАННЫЕ!$CK899&gt;0,IF(MONTH(ДАННЫЕ!$F$1)=MONTH(ДАННЫЕ!$CK899),111,11),0)&amp;"v"&amp;IF(ДАННЫЕ!$BE899&gt;0,IF(MONTH(ДАННЫЕ!$F$1)=MONTH(ДАННЫЕ!$BE899),111,11),0)</f>
        <v>g00f0c0s0i0h0p0d0o0v0</v>
      </c>
      <c r="P899" s="15">
        <f t="shared" si="41"/>
        <v>0</v>
      </c>
      <c r="Q899" s="15">
        <f>IF(ДАННЫЕ!$F$1&gt;ДАННЫЕ!$N899,IF(YEAR(ДАННЫЕ!$F$1)=YEAR(ДАННЫЕ!M899),1,0),0)</f>
        <v>0</v>
      </c>
      <c r="R899" s="15">
        <f>IF(ДАННЫЕ!$F$1&gt;ДАННЫЕ!$N899,IF(YEAR(ДАННЫЕ!$F$1)=YEAR(ДАННЫЕ!N899),1,0),0)</f>
        <v>0</v>
      </c>
      <c r="S899" s="15">
        <f>IF(ДАННЫЕ!$AA899="2А",1,IF(ДАННЫЕ!$AA899="2Б",2,IF(ДАННЫЕ!$AA899="2В",3,IF(ДАННЫЕ!$AA899=3,4,IF(ДАННЫЕ!$AA899="4А",5,IF(ДАННЫЕ!$AA899="4Б",6,IF(ДАННЫЕ!$AA899="4В",7,IF(ДАННЫЕ!$AA899=5,8,0))))))))</f>
        <v>0</v>
      </c>
      <c r="T899" s="15">
        <f>IF(OR(ДАННЫЕ!$AC899=2,ДАННЫЕ!$AD899=2,ДАННЫЕ!$AE899=2),2,IF(OR(ДАННЫЕ!$AC899=1,ДАННЫЕ!$AD899=1,ДАННЫЕ!$AE899=1),1,0))</f>
        <v>0</v>
      </c>
    </row>
    <row r="900" spans="1:20" ht="15" customHeight="1" x14ac:dyDescent="0.2">
      <c r="A900" s="78">
        <f>IF(B900&gt;0,IF(MONTH(ДАННЫЕ!$F$1)=MONTH(ДАННЫЕ!$B900),1,0),0)</f>
        <v>0</v>
      </c>
      <c r="B900" s="14">
        <f>IF(ДАННЫЕ!$B900&gt;0,IF(YEAR(ДАННЫЕ!$F$1)=YEAR(ДАННЫЕ!$B900),1,0),0)</f>
        <v>0</v>
      </c>
      <c r="C900" s="14">
        <f>IF(ДАННЫЕ!$CM900&gt;0,IF(YEAR(ДАННЫЕ!$F$1)=YEAR(ДАННЫЕ!$CM900),1,0),0)</f>
        <v>0</v>
      </c>
      <c r="D900" s="14">
        <f>IF(ДАННЫЕ!$CJ900&gt;0,IF(ДАННЫЕ!$CL900&gt;ДАННЫЕ!$F$1,1,IF(ДАННЫЕ!$CL900&gt;0,0,1)),0)</f>
        <v>0</v>
      </c>
      <c r="E900" s="43" t="str">
        <f ca="1">IF(ДАННЫЕ!$F$1&gt;0,IF(ДАННЫЕ!$G900&gt;0,DATEDIF(ДАННЫЕ!$G900,ДАННЫЕ!$F$1,"y"),""),IF(ДАННЫЕ!$G900&gt;0,DATEDIF(ДАННЫЕ!$G900,TODAY(),"y"),""))</f>
        <v/>
      </c>
      <c r="F900" s="43" t="str">
        <f xml:space="preserve"> IF(ДАННЫЕ!$F900="М",IF(E900&gt;=18,IF(E900&lt;60,1,""),""),"")&amp;IF(ДАННЫЕ!$F900="Ж",IF(E900&gt;=18,IF(E900&lt;55,1,""),""),"")</f>
        <v/>
      </c>
      <c r="G900" s="43" t="str">
        <f xml:space="preserve"> IF(ДАННЫЕ!$F900="М",IF(E900&gt;=60,2,""),"")&amp;IF(ДАННЫЕ!$F900="Ж",IF(E900&gt;=55,2,""),"")</f>
        <v/>
      </c>
      <c r="H900" s="43" t="str">
        <f t="shared" ca="1" si="39"/>
        <v/>
      </c>
      <c r="I900" s="43" t="str">
        <f t="shared" ca="1" si="40"/>
        <v>03</v>
      </c>
      <c r="J900" s="28" t="str">
        <f ca="1">ДАННЫЕ!$F900&amp;H900&amp;I900&amp;ДАННЫЕ!$I900&amp;"m"&amp;IF(ДАННЫЕ!$I900&gt;0,IF(ДАННЫЕ!$J900&gt;0,0,1),"")&amp;"f"&amp;IF(ДАННЫЕ!$R900&gt;0,IF(YEAR(ДАННЫЕ!$F$1)=YEAR(ДАННЫЕ!$R900),1,0),0)&amp;"z"&amp;ДАННЫЕ!$R900&amp;"p"&amp;ДАННЫЕ!$S900&amp;"i"&amp;ДАННЫЕ!$T900&amp;"h"&amp;ДАННЫЕ!$K900&amp;"be"&amp;ДАННЫЕ!$BI900&amp;"CD"&amp;IF(ДАННЫЕ!BF900&gt;500,4,IF(ДАННЫЕ!BF900&gt;350,3,IF(ДАННЫЕ!BF900&gt;200,2,IF(ДАННЫЕ!BF900&gt;0,1,0))))&amp;"g"&amp;B900&amp;"d"&amp;H900&amp;"l"&amp;ДАННЫЕ!AT900&amp;"a"&amp;ДАННЫЕ!$V900&amp;"v"&amp;R900&amp;"k"&amp;ДАННЫЕ!$U900&amp;"s"&amp;ДАННЫЕ!$Y900&amp;"t"&amp;ДАННЫЕ!$X900&amp;"b"&amp;IF(ДАННЫЕ!$Q900&gt;1,1,0)&amp;"PP"&amp;ДАННЫЕ!Z900&amp;"c"&amp;S900&amp;"x"&amp;IF(ДАННЫЕ!$BY900&gt;0,IF(YEAR(ДАННЫЕ!$F$1)=YEAR(ДАННЫЕ!$BY900),1,0),0)&amp;"n"&amp;IF(ДАННЫЕ!$BZ900&gt;0,IF(YEAR(ДАННЫЕ!$F$1)=YEAR(ДАННЫЕ!$BZ900),1,0),0)&amp;"u"&amp;D900&amp;"z"&amp;IF(ДАННЫЕ!$CL900&gt;0,IF(YEAR(ДАННЫЕ!$F$1)&gt;YEAR(ДАННЫЕ!$CL900),11,12),0)</f>
        <v>03mf0zpihbeCD0g0dlav0kstb0PPc0x0n0u0z0</v>
      </c>
      <c r="K900" s="28" t="str">
        <f ca="1">ДАННЫЕ!$I900&amp;"x"&amp;B900&amp;"w"&amp;IF(T900+ДАННЫЕ!AD900+ДАННЫЕ!AE900+ДАННЫЕ!AF900+ДАННЫЕ!AG900+ДАННЫЕ!AH900+ДАННЫЕ!$AL900+ДАННЫЕ!AI900+ДАННЫЕ!AJ900+ДАННЫЕ!AK900+ДАННЫЕ!AP900+ДАННЫЕ!AQ900+ДАННЫЕ!AR900+ДАННЫЕ!$AM900+ДАННЫЕ!$AN900+ДАННЫЕ!AS900+ДАННЫЕ!AT900&gt;0,1,0)&amp;IF(OR(T900=2,ДАННЫЕ!AD900=2,ДАННЫЕ!AE900=2,ДАННЫЕ!AF900=2,ДАННЫЕ!AG900=2,ДАННЫЕ!AH900=2,ДАННЫЕ!$AL900=2,ДАННЫЕ!AI900=2,ДАННЫЕ!AJ900=2,ДАННЫЕ!AK900=2,ДАННЫЕ!AP900=2,ДАННЫЕ!AQ900=2,ДАННЫЕ!AR900=2,ДАННЫЕ!$AM900=2,ДАННЫЕ!$AN900=2,ДАННЫЕ!AS900=2,ДАННЫЕ!AT900=2),2,0)&amp;"t"&amp;IF(T900&gt;0,"1"&amp;T900,"00")&amp;"f"&amp;IF(ДАННЫЕ!$AC900,"1"&amp;ДАННЫЕ!$AC900,"00")&amp;"b"&amp;IF(ДАННЫЕ!$AD900,"1"&amp;ДАННЫЕ!$AD900,"00")&amp;"g"&amp;IF(ДАННЫЕ!$AF900,"1"&amp;ДАННЫЕ!$AF900,"00")&amp;"c"&amp;IF(ДАННЫЕ!$AG900,"1"&amp;ДАННЫЕ!$AG900,"00")&amp;"i"&amp;IF(ДАННЫЕ!$AH900,"1"&amp;ДАННЫЕ!$AH900,"00")&amp;"r"&amp;IF(ДАННЫЕ!$AL900,"1"&amp;ДАННЫЕ!$AL900,"00")&amp;"m"&amp;IF(ДАННЫЕ!$AI900,"1"&amp;ДАННЫЕ!$AI900,"00")&amp;"hS"&amp;IF(ДАННЫЕ!$AJ900,"1"&amp;ДАННЫЕ!$AJ900,"00")&amp;"hZ"&amp;IF(ДАННЫЕ!$AK900,"1"&amp;ДАННЫЕ!$AK900,"00")&amp;"p"&amp;IF(ДАННЫЕ!$AP900,"1"&amp;ДАННЫЕ!$AP900,"00")&amp;"k"&amp;IF(ДАННЫЕ!$AQ900,"1"&amp;ДАННЫЕ!$AQ900,"00")&amp;"z"&amp;IF(ДАННЫЕ!$AR900,"1"&amp;ДАННЫЕ!$AR900,"00")&amp;"j"&amp;IF(ДАННЫЕ!$AM900,"1"&amp;ДАННЫЕ!$AM900,"00")&amp;"n"&amp;IF(ДАННЫЕ!$AN900,"1"&amp;ДАННЫЕ!$AN900,"00")&amp;"E"&amp;ДАННЫЕ!BI900&amp;"L"&amp;ДАННЫЕ!AO900&amp;"h"&amp;IF(ДАННЫЕ!$AU900&gt;0,1,0)&amp;"v"&amp;IF(ДАННЫЕ!$AW900&gt;0,1,0)&amp;"a"&amp;IF(ДАННЫЕ!$AS900,"1"&amp;ДАННЫЕ!$AS900,"00")&amp;"s"&amp;IF(ДАННЫЕ!$AT900,"1"&amp;ДАННЫЕ!$AT900,"00")&amp;"u"&amp;IF(ДАННЫЕ!$CJ900&gt;0,1,0)&amp;"y"&amp;B900&amp;"d"&amp;H900&amp;"e"&amp;F900&amp;G900</f>
        <v>x0w00t00f00b00g00c00i00r00m00hS00hZ00p00k00z00j00n00ELh0v0a00s00u0y0de</v>
      </c>
      <c r="L900" s="28" t="str">
        <f ca="1">ДАННЫЕ!$I900&amp;"VN"&amp;IF(ДАННЫЕ!AW900&gt;0,11,10)&amp;"CD"&amp;IF(ДАННЫЕ!BF900&gt;500,16,IF(ДАННЫЕ!BF900&gt;350,15,IF(ДАННЫЕ!BF900&gt;=200,14,IF(ДАННЫЕ!BF900&gt;=100,13,IF(ДАННЫЕ!BF900&gt;=50,12,IF(ДАННЫЕ!BF900&gt;0,11,10))))))&amp;"AR"&amp;IF(ДАННЫЕ!BX900&gt;0,1,0)&amp;"GD"&amp;B900&amp;"VV"&amp;IF(E900&gt;=5,IF(E900&lt;18,1,0),0)</f>
        <v>VN10CD10AR0GD0VV0</v>
      </c>
      <c r="M900" s="28" t="str">
        <f>ДАННЫЕ!$I900&amp;"b"&amp;ДАННЫЕ!$BI900&amp;"r"&amp;ДАННЫЕ!$BJ900&amp;"CD"&amp;IF(ДАННЫЕ!BF900&gt;0,IF(ДАННЫЕ!BF900&lt;200,1,IF(ДАННЫЕ!BF900&lt;350,2,3)),0)&amp;"h"&amp;IF(ДАННЫЕ!$BK900+ДАННЫЕ!$BL900+ДАННЫЕ!$BM900&gt;0,1,0)&amp;"x"&amp;ДАННЫЕ!$BK900&amp;"y"&amp;ДАННЫЕ!$BL900&amp;"z"&amp;ДАННЫЕ!$BM900&amp;"c"&amp;IF(ДАННЫЕ!$BK900+ДАННЫЕ!$BL900+ДАННЫЕ!$BM900=3,1,0)&amp;"a"&amp;IF(ДАННЫЕ!$BQ900+ДАННЫЕ!$BR900&gt;0,1,0)&amp;"d"&amp;ДАННЫЕ!$BQ900&amp;"v"&amp;ДАННЫЕ!$BR900&amp;"p"&amp;ДАННЫЕ!$BS900&amp;"n"&amp;ДАННЫЕ!$BU900&amp;"t"&amp;ДАННЫЕ!$BV900&amp;"o"&amp;ДАННЫЕ!$BT900&amp;"l"&amp;IF(ДАННЫЕ!$BN900&gt;0,1,0)&amp;ДАННЫЕ!$BN900&amp;"g"&amp;ДАННЫЕ!$BO900&amp;"s"&amp;ДАННЫЕ!$BP900&amp;"DZ"&amp;IF(ДАННЫЕ!B900-ДАННЫЕ!G900 &lt; 60,IF(ДАННЫЕ!B900-ДАННЫЕ!G900 &gt;= 0,1,0),0)&amp;"u"&amp;IF(ДАННЫЕ!$CJ900&gt;0,1,0)</f>
        <v>brCD0h0xyzc0a0dvpntol0gsDZ1u0</v>
      </c>
      <c r="N900" s="28" t="str">
        <f ca="1">ДАННЫЕ!$F900&amp;ДАННЫЕ!$I900&amp;"g"&amp;B900&amp;"cf"&amp;D900&amp;"a"&amp;IF(ДАННЫЕ!$BX900&gt;0,1,0)&amp;IF(ДАННЫЕ!$BF900&gt;500,1,IF(ДАННЫЕ!$BF900&gt;350,2,IF(ДАННЫЕ!$BF900&gt;=200,3,IF(ДАННЫЕ!$BF900&gt;=100,4,IF(ДАННЫЕ!$BF900&gt;=50,5,IF(ДАННЫЕ!$BF900&lt;50,6,0))))))&amp;"AR"&amp;IF(DATEDIF(ДАННЫЕ!$BX900,ДАННЫЕ!$F$1,"y")&gt;1,1,0)&amp;"VG"&amp;IF(ДАННЫЕ!$BH900="0",1,0)&amp;"o"&amp;IF(T900+ДАННЫЕ!$AF900+ДАННЫЕ!$AG900+ДАННЫЕ!$AH900+ДАННЫЕ!$AI900+ДАННЫЕ!$AJ900+ДАННЫЕ!$AP900+ДАННЫЕ!$AQ900+ДАННЫЕ!$AR900+ДАННЫЕ!$AU900+ДАННЫЕ!$AW900+ДАННЫЕ!$AS900+ДАННЫЕ!$AT900&gt;0,1,0)&amp;"x"&amp;ДАННЫЕ!$AG900&amp;"p"&amp;IF(ДАННЫЕ!$BY900&gt;0,1,0)&amp;"v"&amp;IF(ДАННЫЕ!$BZ900&gt;0,1,0)&amp;"n"&amp;ДАННЫЕ!$CA900&amp;"t"&amp;ДАННЫЕ!$AY900&amp;"k"&amp;ДАННЫЕ!$CB900&amp;"q"&amp;ДАННЫЕ!$CC900&amp;"w"&amp;ДАННЫЕ!$CD900&amp;"e"&amp;ДАННЫЕ!$CE900&amp;"m"&amp;ДАННЫЕ!$CF900&amp;"c"&amp;ДАННЫЕ!$CG900&amp;"z"&amp;ДАННЫЕ!$CH900&amp;"d"&amp;IF(H900=4,1,0)&amp;"s"&amp;IF(ДАННЫЕ!$J900=1,0,1)&amp;"u"&amp;IF(ДАННЫЕ!$CJ900&gt;0,1,0)</f>
        <v>g0cf0a06AR1VG0o0xp0v0ntkqwemczd0s1u0</v>
      </c>
      <c r="O900" s="28" t="str">
        <f>ДАННЫЕ!$I900&amp;"g"&amp;B900&amp;A900&amp;"f"&amp;P900&amp;"c"&amp;IF(ДАННЫЕ!$U900&gt;0,1,0)&amp;"s"&amp;IF(ДАННЫЕ!$Q900&gt;0,IF(YEAR(ДАННЫЕ!$F$1)=YEAR(ДАННЫЕ!$Q900),IF(MONTH(ДАННЫЕ!$F$1)=MONTH(ДАННЫЕ!$Q900),111,11),1),0)&amp;"i"&amp;IF(ДАННЫЕ!$R900+ДАННЫЕ!$S900+ДАННЫЕ!$T900=0,0,1)&amp;"h"&amp;IF(ДАННЫЕ!$P900&gt;0,1,0)&amp;"p"&amp;IF(ДАННЫЕ!$CI900&gt;0,IF(YEAR(ДАННЫЕ!$F$1)=YEAR(ДАННЫЕ!$CI900),IF(MONTH(ДАННЫЕ!$F$1)=MONTH(ДАННЫЕ!$CI900),111,11),1),0)&amp;"d"&amp;IF(ДАННЫЕ!$CJ900&gt;0,IF(YEAR(ДАННЫЕ!$F$1)=YEAR(ДАННЫЕ!$CJ900),IF(MONTH(ДАННЫЕ!$F$1)=MONTH(ДАННЫЕ!$CJ900),111,11),1),0)&amp;"o"&amp;IF(ДАННЫЕ!$CK900&gt;0,IF(MONTH(ДАННЫЕ!$F$1)=MONTH(ДАННЫЕ!$CK900),111,11),0)&amp;"v"&amp;IF(ДАННЫЕ!$BE900&gt;0,IF(MONTH(ДАННЫЕ!$F$1)=MONTH(ДАННЫЕ!$BE900),111,11),0)</f>
        <v>g00f0c0s0i0h0p0d0o0v0</v>
      </c>
      <c r="P900" s="15">
        <f t="shared" si="41"/>
        <v>0</v>
      </c>
      <c r="Q900" s="15">
        <f>IF(ДАННЫЕ!$F$1&gt;ДАННЫЕ!$N900,IF(YEAR(ДАННЫЕ!$F$1)=YEAR(ДАННЫЕ!M900),1,0),0)</f>
        <v>0</v>
      </c>
      <c r="R900" s="15">
        <f>IF(ДАННЫЕ!$F$1&gt;ДАННЫЕ!$N900,IF(YEAR(ДАННЫЕ!$F$1)=YEAR(ДАННЫЕ!N900),1,0),0)</f>
        <v>0</v>
      </c>
      <c r="S900" s="15">
        <f>IF(ДАННЫЕ!$AA900="2А",1,IF(ДАННЫЕ!$AA900="2Б",2,IF(ДАННЫЕ!$AA900="2В",3,IF(ДАННЫЕ!$AA900=3,4,IF(ДАННЫЕ!$AA900="4А",5,IF(ДАННЫЕ!$AA900="4Б",6,IF(ДАННЫЕ!$AA900="4В",7,IF(ДАННЫЕ!$AA900=5,8,0))))))))</f>
        <v>0</v>
      </c>
      <c r="T900" s="15">
        <f>IF(OR(ДАННЫЕ!$AC900=2,ДАННЫЕ!$AD900=2,ДАННЫЕ!$AE900=2),2,IF(OR(ДАННЫЕ!$AC900=1,ДАННЫЕ!$AD900=1,ДАННЫЕ!$AE900=1),1,0))</f>
        <v>0</v>
      </c>
    </row>
    <row r="901" spans="1:20" ht="15" customHeight="1" x14ac:dyDescent="0.2">
      <c r="A901" s="78">
        <f>IF(B901&gt;0,IF(MONTH(ДАННЫЕ!$F$1)=MONTH(ДАННЫЕ!$B901),1,0),0)</f>
        <v>0</v>
      </c>
      <c r="B901" s="14">
        <f>IF(ДАННЫЕ!$B901&gt;0,IF(YEAR(ДАННЫЕ!$F$1)=YEAR(ДАННЫЕ!$B901),1,0),0)</f>
        <v>0</v>
      </c>
      <c r="C901" s="14">
        <f>IF(ДАННЫЕ!$CM901&gt;0,IF(YEAR(ДАННЫЕ!$F$1)=YEAR(ДАННЫЕ!$CM901),1,0),0)</f>
        <v>0</v>
      </c>
      <c r="D901" s="14">
        <f>IF(ДАННЫЕ!$CJ901&gt;0,IF(ДАННЫЕ!$CL901&gt;ДАННЫЕ!$F$1,1,IF(ДАННЫЕ!$CL901&gt;0,0,1)),0)</f>
        <v>0</v>
      </c>
      <c r="E901" s="43" t="str">
        <f ca="1">IF(ДАННЫЕ!$F$1&gt;0,IF(ДАННЫЕ!$G901&gt;0,DATEDIF(ДАННЫЕ!$G901,ДАННЫЕ!$F$1,"y"),""),IF(ДАННЫЕ!$G901&gt;0,DATEDIF(ДАННЫЕ!$G901,TODAY(),"y"),""))</f>
        <v/>
      </c>
      <c r="F901" s="43" t="str">
        <f xml:space="preserve"> IF(ДАННЫЕ!$F901="М",IF(E901&gt;=18,IF(E901&lt;60,1,""),""),"")&amp;IF(ДАННЫЕ!$F901="Ж",IF(E901&gt;=18,IF(E901&lt;55,1,""),""),"")</f>
        <v/>
      </c>
      <c r="G901" s="43" t="str">
        <f xml:space="preserve"> IF(ДАННЫЕ!$F901="М",IF(E901&gt;=60,2,""),"")&amp;IF(ДАННЫЕ!$F901="Ж",IF(E901&gt;=55,2,""),"")</f>
        <v/>
      </c>
      <c r="H901" s="43" t="str">
        <f t="shared" ca="1" si="39"/>
        <v/>
      </c>
      <c r="I901" s="43" t="str">
        <f t="shared" ca="1" si="40"/>
        <v>03</v>
      </c>
      <c r="J901" s="28" t="str">
        <f ca="1">ДАННЫЕ!$F901&amp;H901&amp;I901&amp;ДАННЫЕ!$I901&amp;"m"&amp;IF(ДАННЫЕ!$I901&gt;0,IF(ДАННЫЕ!$J901&gt;0,0,1),"")&amp;"f"&amp;IF(ДАННЫЕ!$R901&gt;0,IF(YEAR(ДАННЫЕ!$F$1)=YEAR(ДАННЫЕ!$R901),1,0),0)&amp;"z"&amp;ДАННЫЕ!$R901&amp;"p"&amp;ДАННЫЕ!$S901&amp;"i"&amp;ДАННЫЕ!$T901&amp;"h"&amp;ДАННЫЕ!$K901&amp;"be"&amp;ДАННЫЕ!$BI901&amp;"CD"&amp;IF(ДАННЫЕ!BF901&gt;500,4,IF(ДАННЫЕ!BF901&gt;350,3,IF(ДАННЫЕ!BF901&gt;200,2,IF(ДАННЫЕ!BF901&gt;0,1,0))))&amp;"g"&amp;B901&amp;"d"&amp;H901&amp;"l"&amp;ДАННЫЕ!AT901&amp;"a"&amp;ДАННЫЕ!$V901&amp;"v"&amp;R901&amp;"k"&amp;ДАННЫЕ!$U901&amp;"s"&amp;ДАННЫЕ!$Y901&amp;"t"&amp;ДАННЫЕ!$X901&amp;"b"&amp;IF(ДАННЫЕ!$Q901&gt;1,1,0)&amp;"PP"&amp;ДАННЫЕ!Z901&amp;"c"&amp;S901&amp;"x"&amp;IF(ДАННЫЕ!$BY901&gt;0,IF(YEAR(ДАННЫЕ!$F$1)=YEAR(ДАННЫЕ!$BY901),1,0),0)&amp;"n"&amp;IF(ДАННЫЕ!$BZ901&gt;0,IF(YEAR(ДАННЫЕ!$F$1)=YEAR(ДАННЫЕ!$BZ901),1,0),0)&amp;"u"&amp;D901&amp;"z"&amp;IF(ДАННЫЕ!$CL901&gt;0,IF(YEAR(ДАННЫЕ!$F$1)&gt;YEAR(ДАННЫЕ!$CL901),11,12),0)</f>
        <v>03mf0zpihbeCD0g0dlav0kstb0PPc0x0n0u0z0</v>
      </c>
      <c r="K901" s="28" t="str">
        <f ca="1">ДАННЫЕ!$I901&amp;"x"&amp;B901&amp;"w"&amp;IF(T901+ДАННЫЕ!AD901+ДАННЫЕ!AE901+ДАННЫЕ!AF901+ДАННЫЕ!AG901+ДАННЫЕ!AH901+ДАННЫЕ!$AL901+ДАННЫЕ!AI901+ДАННЫЕ!AJ901+ДАННЫЕ!AK901+ДАННЫЕ!AP901+ДАННЫЕ!AQ901+ДАННЫЕ!AR901+ДАННЫЕ!$AM901+ДАННЫЕ!$AN901+ДАННЫЕ!AS901+ДАННЫЕ!AT901&gt;0,1,0)&amp;IF(OR(T901=2,ДАННЫЕ!AD901=2,ДАННЫЕ!AE901=2,ДАННЫЕ!AF901=2,ДАННЫЕ!AG901=2,ДАННЫЕ!AH901=2,ДАННЫЕ!$AL901=2,ДАННЫЕ!AI901=2,ДАННЫЕ!AJ901=2,ДАННЫЕ!AK901=2,ДАННЫЕ!AP901=2,ДАННЫЕ!AQ901=2,ДАННЫЕ!AR901=2,ДАННЫЕ!$AM901=2,ДАННЫЕ!$AN901=2,ДАННЫЕ!AS901=2,ДАННЫЕ!AT901=2),2,0)&amp;"t"&amp;IF(T901&gt;0,"1"&amp;T901,"00")&amp;"f"&amp;IF(ДАННЫЕ!$AC901,"1"&amp;ДАННЫЕ!$AC901,"00")&amp;"b"&amp;IF(ДАННЫЕ!$AD901,"1"&amp;ДАННЫЕ!$AD901,"00")&amp;"g"&amp;IF(ДАННЫЕ!$AF901,"1"&amp;ДАННЫЕ!$AF901,"00")&amp;"c"&amp;IF(ДАННЫЕ!$AG901,"1"&amp;ДАННЫЕ!$AG901,"00")&amp;"i"&amp;IF(ДАННЫЕ!$AH901,"1"&amp;ДАННЫЕ!$AH901,"00")&amp;"r"&amp;IF(ДАННЫЕ!$AL901,"1"&amp;ДАННЫЕ!$AL901,"00")&amp;"m"&amp;IF(ДАННЫЕ!$AI901,"1"&amp;ДАННЫЕ!$AI901,"00")&amp;"hS"&amp;IF(ДАННЫЕ!$AJ901,"1"&amp;ДАННЫЕ!$AJ901,"00")&amp;"hZ"&amp;IF(ДАННЫЕ!$AK901,"1"&amp;ДАННЫЕ!$AK901,"00")&amp;"p"&amp;IF(ДАННЫЕ!$AP901,"1"&amp;ДАННЫЕ!$AP901,"00")&amp;"k"&amp;IF(ДАННЫЕ!$AQ901,"1"&amp;ДАННЫЕ!$AQ901,"00")&amp;"z"&amp;IF(ДАННЫЕ!$AR901,"1"&amp;ДАННЫЕ!$AR901,"00")&amp;"j"&amp;IF(ДАННЫЕ!$AM901,"1"&amp;ДАННЫЕ!$AM901,"00")&amp;"n"&amp;IF(ДАННЫЕ!$AN901,"1"&amp;ДАННЫЕ!$AN901,"00")&amp;"E"&amp;ДАННЫЕ!BI901&amp;"L"&amp;ДАННЫЕ!AO901&amp;"h"&amp;IF(ДАННЫЕ!$AU901&gt;0,1,0)&amp;"v"&amp;IF(ДАННЫЕ!$AW901&gt;0,1,0)&amp;"a"&amp;IF(ДАННЫЕ!$AS901,"1"&amp;ДАННЫЕ!$AS901,"00")&amp;"s"&amp;IF(ДАННЫЕ!$AT901,"1"&amp;ДАННЫЕ!$AT901,"00")&amp;"u"&amp;IF(ДАННЫЕ!$CJ901&gt;0,1,0)&amp;"y"&amp;B901&amp;"d"&amp;H901&amp;"e"&amp;F901&amp;G901</f>
        <v>x0w00t00f00b00g00c00i00r00m00hS00hZ00p00k00z00j00n00ELh0v0a00s00u0y0de</v>
      </c>
      <c r="L901" s="28" t="str">
        <f ca="1">ДАННЫЕ!$I901&amp;"VN"&amp;IF(ДАННЫЕ!AW901&gt;0,11,10)&amp;"CD"&amp;IF(ДАННЫЕ!BF901&gt;500,16,IF(ДАННЫЕ!BF901&gt;350,15,IF(ДАННЫЕ!BF901&gt;=200,14,IF(ДАННЫЕ!BF901&gt;=100,13,IF(ДАННЫЕ!BF901&gt;=50,12,IF(ДАННЫЕ!BF901&gt;0,11,10))))))&amp;"AR"&amp;IF(ДАННЫЕ!BX901&gt;0,1,0)&amp;"GD"&amp;B901&amp;"VV"&amp;IF(E901&gt;=5,IF(E901&lt;18,1,0),0)</f>
        <v>VN10CD10AR0GD0VV0</v>
      </c>
      <c r="M901" s="28" t="str">
        <f>ДАННЫЕ!$I901&amp;"b"&amp;ДАННЫЕ!$BI901&amp;"r"&amp;ДАННЫЕ!$BJ901&amp;"CD"&amp;IF(ДАННЫЕ!BF901&gt;0,IF(ДАННЫЕ!BF901&lt;200,1,IF(ДАННЫЕ!BF901&lt;350,2,3)),0)&amp;"h"&amp;IF(ДАННЫЕ!$BK901+ДАННЫЕ!$BL901+ДАННЫЕ!$BM901&gt;0,1,0)&amp;"x"&amp;ДАННЫЕ!$BK901&amp;"y"&amp;ДАННЫЕ!$BL901&amp;"z"&amp;ДАННЫЕ!$BM901&amp;"c"&amp;IF(ДАННЫЕ!$BK901+ДАННЫЕ!$BL901+ДАННЫЕ!$BM901=3,1,0)&amp;"a"&amp;IF(ДАННЫЕ!$BQ901+ДАННЫЕ!$BR901&gt;0,1,0)&amp;"d"&amp;ДАННЫЕ!$BQ901&amp;"v"&amp;ДАННЫЕ!$BR901&amp;"p"&amp;ДАННЫЕ!$BS901&amp;"n"&amp;ДАННЫЕ!$BU901&amp;"t"&amp;ДАННЫЕ!$BV901&amp;"o"&amp;ДАННЫЕ!$BT901&amp;"l"&amp;IF(ДАННЫЕ!$BN901&gt;0,1,0)&amp;ДАННЫЕ!$BN901&amp;"g"&amp;ДАННЫЕ!$BO901&amp;"s"&amp;ДАННЫЕ!$BP901&amp;"DZ"&amp;IF(ДАННЫЕ!B901-ДАННЫЕ!G901 &lt; 60,IF(ДАННЫЕ!B901-ДАННЫЕ!G901 &gt;= 0,1,0),0)&amp;"u"&amp;IF(ДАННЫЕ!$CJ901&gt;0,1,0)</f>
        <v>brCD0h0xyzc0a0dvpntol0gsDZ1u0</v>
      </c>
      <c r="N901" s="28" t="str">
        <f ca="1">ДАННЫЕ!$F901&amp;ДАННЫЕ!$I901&amp;"g"&amp;B901&amp;"cf"&amp;D901&amp;"a"&amp;IF(ДАННЫЕ!$BX901&gt;0,1,0)&amp;IF(ДАННЫЕ!$BF901&gt;500,1,IF(ДАННЫЕ!$BF901&gt;350,2,IF(ДАННЫЕ!$BF901&gt;=200,3,IF(ДАННЫЕ!$BF901&gt;=100,4,IF(ДАННЫЕ!$BF901&gt;=50,5,IF(ДАННЫЕ!$BF901&lt;50,6,0))))))&amp;"AR"&amp;IF(DATEDIF(ДАННЫЕ!$BX901,ДАННЫЕ!$F$1,"y")&gt;1,1,0)&amp;"VG"&amp;IF(ДАННЫЕ!$BH901="0",1,0)&amp;"o"&amp;IF(T901+ДАННЫЕ!$AF901+ДАННЫЕ!$AG901+ДАННЫЕ!$AH901+ДАННЫЕ!$AI901+ДАННЫЕ!$AJ901+ДАННЫЕ!$AP901+ДАННЫЕ!$AQ901+ДАННЫЕ!$AR901+ДАННЫЕ!$AU901+ДАННЫЕ!$AW901+ДАННЫЕ!$AS901+ДАННЫЕ!$AT901&gt;0,1,0)&amp;"x"&amp;ДАННЫЕ!$AG901&amp;"p"&amp;IF(ДАННЫЕ!$BY901&gt;0,1,0)&amp;"v"&amp;IF(ДАННЫЕ!$BZ901&gt;0,1,0)&amp;"n"&amp;ДАННЫЕ!$CA901&amp;"t"&amp;ДАННЫЕ!$AY901&amp;"k"&amp;ДАННЫЕ!$CB901&amp;"q"&amp;ДАННЫЕ!$CC901&amp;"w"&amp;ДАННЫЕ!$CD901&amp;"e"&amp;ДАННЫЕ!$CE901&amp;"m"&amp;ДАННЫЕ!$CF901&amp;"c"&amp;ДАННЫЕ!$CG901&amp;"z"&amp;ДАННЫЕ!$CH901&amp;"d"&amp;IF(H901=4,1,0)&amp;"s"&amp;IF(ДАННЫЕ!$J901=1,0,1)&amp;"u"&amp;IF(ДАННЫЕ!$CJ901&gt;0,1,0)</f>
        <v>g0cf0a06AR1VG0o0xp0v0ntkqwemczd0s1u0</v>
      </c>
      <c r="O901" s="28" t="str">
        <f>ДАННЫЕ!$I901&amp;"g"&amp;B901&amp;A901&amp;"f"&amp;P901&amp;"c"&amp;IF(ДАННЫЕ!$U901&gt;0,1,0)&amp;"s"&amp;IF(ДАННЫЕ!$Q901&gt;0,IF(YEAR(ДАННЫЕ!$F$1)=YEAR(ДАННЫЕ!$Q901),IF(MONTH(ДАННЫЕ!$F$1)=MONTH(ДАННЫЕ!$Q901),111,11),1),0)&amp;"i"&amp;IF(ДАННЫЕ!$R901+ДАННЫЕ!$S901+ДАННЫЕ!$T901=0,0,1)&amp;"h"&amp;IF(ДАННЫЕ!$P901&gt;0,1,0)&amp;"p"&amp;IF(ДАННЫЕ!$CI901&gt;0,IF(YEAR(ДАННЫЕ!$F$1)=YEAR(ДАННЫЕ!$CI901),IF(MONTH(ДАННЫЕ!$F$1)=MONTH(ДАННЫЕ!$CI901),111,11),1),0)&amp;"d"&amp;IF(ДАННЫЕ!$CJ901&gt;0,IF(YEAR(ДАННЫЕ!$F$1)=YEAR(ДАННЫЕ!$CJ901),IF(MONTH(ДАННЫЕ!$F$1)=MONTH(ДАННЫЕ!$CJ901),111,11),1),0)&amp;"o"&amp;IF(ДАННЫЕ!$CK901&gt;0,IF(MONTH(ДАННЫЕ!$F$1)=MONTH(ДАННЫЕ!$CK901),111,11),0)&amp;"v"&amp;IF(ДАННЫЕ!$BE901&gt;0,IF(MONTH(ДАННЫЕ!$F$1)=MONTH(ДАННЫЕ!$BE901),111,11),0)</f>
        <v>g00f0c0s0i0h0p0d0o0v0</v>
      </c>
      <c r="P901" s="15">
        <f t="shared" si="41"/>
        <v>0</v>
      </c>
      <c r="Q901" s="15">
        <f>IF(ДАННЫЕ!$F$1&gt;ДАННЫЕ!$N901,IF(YEAR(ДАННЫЕ!$F$1)=YEAR(ДАННЫЕ!M901),1,0),0)</f>
        <v>0</v>
      </c>
      <c r="R901" s="15">
        <f>IF(ДАННЫЕ!$F$1&gt;ДАННЫЕ!$N901,IF(YEAR(ДАННЫЕ!$F$1)=YEAR(ДАННЫЕ!N901),1,0),0)</f>
        <v>0</v>
      </c>
      <c r="S901" s="15">
        <f>IF(ДАННЫЕ!$AA901="2А",1,IF(ДАННЫЕ!$AA901="2Б",2,IF(ДАННЫЕ!$AA901="2В",3,IF(ДАННЫЕ!$AA901=3,4,IF(ДАННЫЕ!$AA901="4А",5,IF(ДАННЫЕ!$AA901="4Б",6,IF(ДАННЫЕ!$AA901="4В",7,IF(ДАННЫЕ!$AA901=5,8,0))))))))</f>
        <v>0</v>
      </c>
      <c r="T901" s="15">
        <f>IF(OR(ДАННЫЕ!$AC901=2,ДАННЫЕ!$AD901=2,ДАННЫЕ!$AE901=2),2,IF(OR(ДАННЫЕ!$AC901=1,ДАННЫЕ!$AD901=1,ДАННЫЕ!$AE901=1),1,0))</f>
        <v>0</v>
      </c>
    </row>
    <row r="902" spans="1:20" ht="15" customHeight="1" x14ac:dyDescent="0.2">
      <c r="A902" s="78">
        <f>IF(B902&gt;0,IF(MONTH(ДАННЫЕ!$F$1)=MONTH(ДАННЫЕ!$B902),1,0),0)</f>
        <v>0</v>
      </c>
      <c r="B902" s="14">
        <f>IF(ДАННЫЕ!$B902&gt;0,IF(YEAR(ДАННЫЕ!$F$1)=YEAR(ДАННЫЕ!$B902),1,0),0)</f>
        <v>0</v>
      </c>
      <c r="C902" s="14">
        <f>IF(ДАННЫЕ!$CM902&gt;0,IF(YEAR(ДАННЫЕ!$F$1)=YEAR(ДАННЫЕ!$CM902),1,0),0)</f>
        <v>0</v>
      </c>
      <c r="D902" s="14">
        <f>IF(ДАННЫЕ!$CJ902&gt;0,IF(ДАННЫЕ!$CL902&gt;ДАННЫЕ!$F$1,1,IF(ДАННЫЕ!$CL902&gt;0,0,1)),0)</f>
        <v>0</v>
      </c>
      <c r="E902" s="43" t="str">
        <f ca="1">IF(ДАННЫЕ!$F$1&gt;0,IF(ДАННЫЕ!$G902&gt;0,DATEDIF(ДАННЫЕ!$G902,ДАННЫЕ!$F$1,"y"),""),IF(ДАННЫЕ!$G902&gt;0,DATEDIF(ДАННЫЕ!$G902,TODAY(),"y"),""))</f>
        <v/>
      </c>
      <c r="F902" s="43" t="str">
        <f xml:space="preserve"> IF(ДАННЫЕ!$F902="М",IF(E902&gt;=18,IF(E902&lt;60,1,""),""),"")&amp;IF(ДАННЫЕ!$F902="Ж",IF(E902&gt;=18,IF(E902&lt;55,1,""),""),"")</f>
        <v/>
      </c>
      <c r="G902" s="43" t="str">
        <f xml:space="preserve"> IF(ДАННЫЕ!$F902="М",IF(E902&gt;=60,2,""),"")&amp;IF(ДАННЫЕ!$F902="Ж",IF(E902&gt;=55,2,""),"")</f>
        <v/>
      </c>
      <c r="H902" s="43" t="str">
        <f t="shared" ca="1" si="39"/>
        <v/>
      </c>
      <c r="I902" s="43" t="str">
        <f t="shared" ca="1" si="40"/>
        <v>03</v>
      </c>
      <c r="J902" s="28" t="str">
        <f ca="1">ДАННЫЕ!$F902&amp;H902&amp;I902&amp;ДАННЫЕ!$I902&amp;"m"&amp;IF(ДАННЫЕ!$I902&gt;0,IF(ДАННЫЕ!$J902&gt;0,0,1),"")&amp;"f"&amp;IF(ДАННЫЕ!$R902&gt;0,IF(YEAR(ДАННЫЕ!$F$1)=YEAR(ДАННЫЕ!$R902),1,0),0)&amp;"z"&amp;ДАННЫЕ!$R902&amp;"p"&amp;ДАННЫЕ!$S902&amp;"i"&amp;ДАННЫЕ!$T902&amp;"h"&amp;ДАННЫЕ!$K902&amp;"be"&amp;ДАННЫЕ!$BI902&amp;"CD"&amp;IF(ДАННЫЕ!BF902&gt;500,4,IF(ДАННЫЕ!BF902&gt;350,3,IF(ДАННЫЕ!BF902&gt;200,2,IF(ДАННЫЕ!BF902&gt;0,1,0))))&amp;"g"&amp;B902&amp;"d"&amp;H902&amp;"l"&amp;ДАННЫЕ!AT902&amp;"a"&amp;ДАННЫЕ!$V902&amp;"v"&amp;R902&amp;"k"&amp;ДАННЫЕ!$U902&amp;"s"&amp;ДАННЫЕ!$Y902&amp;"t"&amp;ДАННЫЕ!$X902&amp;"b"&amp;IF(ДАННЫЕ!$Q902&gt;1,1,0)&amp;"PP"&amp;ДАННЫЕ!Z902&amp;"c"&amp;S902&amp;"x"&amp;IF(ДАННЫЕ!$BY902&gt;0,IF(YEAR(ДАННЫЕ!$F$1)=YEAR(ДАННЫЕ!$BY902),1,0),0)&amp;"n"&amp;IF(ДАННЫЕ!$BZ902&gt;0,IF(YEAR(ДАННЫЕ!$F$1)=YEAR(ДАННЫЕ!$BZ902),1,0),0)&amp;"u"&amp;D902&amp;"z"&amp;IF(ДАННЫЕ!$CL902&gt;0,IF(YEAR(ДАННЫЕ!$F$1)&gt;YEAR(ДАННЫЕ!$CL902),11,12),0)</f>
        <v>03mf0zpihbeCD0g0dlav0kstb0PPc0x0n0u0z0</v>
      </c>
      <c r="K902" s="28" t="str">
        <f ca="1">ДАННЫЕ!$I902&amp;"x"&amp;B902&amp;"w"&amp;IF(T902+ДАННЫЕ!AD902+ДАННЫЕ!AE902+ДАННЫЕ!AF902+ДАННЫЕ!AG902+ДАННЫЕ!AH902+ДАННЫЕ!$AL902+ДАННЫЕ!AI902+ДАННЫЕ!AJ902+ДАННЫЕ!AK902+ДАННЫЕ!AP902+ДАННЫЕ!AQ902+ДАННЫЕ!AR902+ДАННЫЕ!$AM902+ДАННЫЕ!$AN902+ДАННЫЕ!AS902+ДАННЫЕ!AT902&gt;0,1,0)&amp;IF(OR(T902=2,ДАННЫЕ!AD902=2,ДАННЫЕ!AE902=2,ДАННЫЕ!AF902=2,ДАННЫЕ!AG902=2,ДАННЫЕ!AH902=2,ДАННЫЕ!$AL902=2,ДАННЫЕ!AI902=2,ДАННЫЕ!AJ902=2,ДАННЫЕ!AK902=2,ДАННЫЕ!AP902=2,ДАННЫЕ!AQ902=2,ДАННЫЕ!AR902=2,ДАННЫЕ!$AM902=2,ДАННЫЕ!$AN902=2,ДАННЫЕ!AS902=2,ДАННЫЕ!AT902=2),2,0)&amp;"t"&amp;IF(T902&gt;0,"1"&amp;T902,"00")&amp;"f"&amp;IF(ДАННЫЕ!$AC902,"1"&amp;ДАННЫЕ!$AC902,"00")&amp;"b"&amp;IF(ДАННЫЕ!$AD902,"1"&amp;ДАННЫЕ!$AD902,"00")&amp;"g"&amp;IF(ДАННЫЕ!$AF902,"1"&amp;ДАННЫЕ!$AF902,"00")&amp;"c"&amp;IF(ДАННЫЕ!$AG902,"1"&amp;ДАННЫЕ!$AG902,"00")&amp;"i"&amp;IF(ДАННЫЕ!$AH902,"1"&amp;ДАННЫЕ!$AH902,"00")&amp;"r"&amp;IF(ДАННЫЕ!$AL902,"1"&amp;ДАННЫЕ!$AL902,"00")&amp;"m"&amp;IF(ДАННЫЕ!$AI902,"1"&amp;ДАННЫЕ!$AI902,"00")&amp;"hS"&amp;IF(ДАННЫЕ!$AJ902,"1"&amp;ДАННЫЕ!$AJ902,"00")&amp;"hZ"&amp;IF(ДАННЫЕ!$AK902,"1"&amp;ДАННЫЕ!$AK902,"00")&amp;"p"&amp;IF(ДАННЫЕ!$AP902,"1"&amp;ДАННЫЕ!$AP902,"00")&amp;"k"&amp;IF(ДАННЫЕ!$AQ902,"1"&amp;ДАННЫЕ!$AQ902,"00")&amp;"z"&amp;IF(ДАННЫЕ!$AR902,"1"&amp;ДАННЫЕ!$AR902,"00")&amp;"j"&amp;IF(ДАННЫЕ!$AM902,"1"&amp;ДАННЫЕ!$AM902,"00")&amp;"n"&amp;IF(ДАННЫЕ!$AN902,"1"&amp;ДАННЫЕ!$AN902,"00")&amp;"E"&amp;ДАННЫЕ!BI902&amp;"L"&amp;ДАННЫЕ!AO902&amp;"h"&amp;IF(ДАННЫЕ!$AU902&gt;0,1,0)&amp;"v"&amp;IF(ДАННЫЕ!$AW902&gt;0,1,0)&amp;"a"&amp;IF(ДАННЫЕ!$AS902,"1"&amp;ДАННЫЕ!$AS902,"00")&amp;"s"&amp;IF(ДАННЫЕ!$AT902,"1"&amp;ДАННЫЕ!$AT902,"00")&amp;"u"&amp;IF(ДАННЫЕ!$CJ902&gt;0,1,0)&amp;"y"&amp;B902&amp;"d"&amp;H902&amp;"e"&amp;F902&amp;G902</f>
        <v>x0w00t00f00b00g00c00i00r00m00hS00hZ00p00k00z00j00n00ELh0v0a00s00u0y0de</v>
      </c>
      <c r="L902" s="28" t="str">
        <f ca="1">ДАННЫЕ!$I902&amp;"VN"&amp;IF(ДАННЫЕ!AW902&gt;0,11,10)&amp;"CD"&amp;IF(ДАННЫЕ!BF902&gt;500,16,IF(ДАННЫЕ!BF902&gt;350,15,IF(ДАННЫЕ!BF902&gt;=200,14,IF(ДАННЫЕ!BF902&gt;=100,13,IF(ДАННЫЕ!BF902&gt;=50,12,IF(ДАННЫЕ!BF902&gt;0,11,10))))))&amp;"AR"&amp;IF(ДАННЫЕ!BX902&gt;0,1,0)&amp;"GD"&amp;B902&amp;"VV"&amp;IF(E902&gt;=5,IF(E902&lt;18,1,0),0)</f>
        <v>VN10CD10AR0GD0VV0</v>
      </c>
      <c r="M902" s="28" t="str">
        <f>ДАННЫЕ!$I902&amp;"b"&amp;ДАННЫЕ!$BI902&amp;"r"&amp;ДАННЫЕ!$BJ902&amp;"CD"&amp;IF(ДАННЫЕ!BF902&gt;0,IF(ДАННЫЕ!BF902&lt;200,1,IF(ДАННЫЕ!BF902&lt;350,2,3)),0)&amp;"h"&amp;IF(ДАННЫЕ!$BK902+ДАННЫЕ!$BL902+ДАННЫЕ!$BM902&gt;0,1,0)&amp;"x"&amp;ДАННЫЕ!$BK902&amp;"y"&amp;ДАННЫЕ!$BL902&amp;"z"&amp;ДАННЫЕ!$BM902&amp;"c"&amp;IF(ДАННЫЕ!$BK902+ДАННЫЕ!$BL902+ДАННЫЕ!$BM902=3,1,0)&amp;"a"&amp;IF(ДАННЫЕ!$BQ902+ДАННЫЕ!$BR902&gt;0,1,0)&amp;"d"&amp;ДАННЫЕ!$BQ902&amp;"v"&amp;ДАННЫЕ!$BR902&amp;"p"&amp;ДАННЫЕ!$BS902&amp;"n"&amp;ДАННЫЕ!$BU902&amp;"t"&amp;ДАННЫЕ!$BV902&amp;"o"&amp;ДАННЫЕ!$BT902&amp;"l"&amp;IF(ДАННЫЕ!$BN902&gt;0,1,0)&amp;ДАННЫЕ!$BN902&amp;"g"&amp;ДАННЫЕ!$BO902&amp;"s"&amp;ДАННЫЕ!$BP902&amp;"DZ"&amp;IF(ДАННЫЕ!B902-ДАННЫЕ!G902 &lt; 60,IF(ДАННЫЕ!B902-ДАННЫЕ!G902 &gt;= 0,1,0),0)&amp;"u"&amp;IF(ДАННЫЕ!$CJ902&gt;0,1,0)</f>
        <v>brCD0h0xyzc0a0dvpntol0gsDZ1u0</v>
      </c>
      <c r="N902" s="28" t="str">
        <f ca="1">ДАННЫЕ!$F902&amp;ДАННЫЕ!$I902&amp;"g"&amp;B902&amp;"cf"&amp;D902&amp;"a"&amp;IF(ДАННЫЕ!$BX902&gt;0,1,0)&amp;IF(ДАННЫЕ!$BF902&gt;500,1,IF(ДАННЫЕ!$BF902&gt;350,2,IF(ДАННЫЕ!$BF902&gt;=200,3,IF(ДАННЫЕ!$BF902&gt;=100,4,IF(ДАННЫЕ!$BF902&gt;=50,5,IF(ДАННЫЕ!$BF902&lt;50,6,0))))))&amp;"AR"&amp;IF(DATEDIF(ДАННЫЕ!$BX902,ДАННЫЕ!$F$1,"y")&gt;1,1,0)&amp;"VG"&amp;IF(ДАННЫЕ!$BH902="0",1,0)&amp;"o"&amp;IF(T902+ДАННЫЕ!$AF902+ДАННЫЕ!$AG902+ДАННЫЕ!$AH902+ДАННЫЕ!$AI902+ДАННЫЕ!$AJ902+ДАННЫЕ!$AP902+ДАННЫЕ!$AQ902+ДАННЫЕ!$AR902+ДАННЫЕ!$AU902+ДАННЫЕ!$AW902+ДАННЫЕ!$AS902+ДАННЫЕ!$AT902&gt;0,1,0)&amp;"x"&amp;ДАННЫЕ!$AG902&amp;"p"&amp;IF(ДАННЫЕ!$BY902&gt;0,1,0)&amp;"v"&amp;IF(ДАННЫЕ!$BZ902&gt;0,1,0)&amp;"n"&amp;ДАННЫЕ!$CA902&amp;"t"&amp;ДАННЫЕ!$AY902&amp;"k"&amp;ДАННЫЕ!$CB902&amp;"q"&amp;ДАННЫЕ!$CC902&amp;"w"&amp;ДАННЫЕ!$CD902&amp;"e"&amp;ДАННЫЕ!$CE902&amp;"m"&amp;ДАННЫЕ!$CF902&amp;"c"&amp;ДАННЫЕ!$CG902&amp;"z"&amp;ДАННЫЕ!$CH902&amp;"d"&amp;IF(H902=4,1,0)&amp;"s"&amp;IF(ДАННЫЕ!$J902=1,0,1)&amp;"u"&amp;IF(ДАННЫЕ!$CJ902&gt;0,1,0)</f>
        <v>g0cf0a06AR1VG0o0xp0v0ntkqwemczd0s1u0</v>
      </c>
      <c r="O902" s="28" t="str">
        <f>ДАННЫЕ!$I902&amp;"g"&amp;B902&amp;A902&amp;"f"&amp;P902&amp;"c"&amp;IF(ДАННЫЕ!$U902&gt;0,1,0)&amp;"s"&amp;IF(ДАННЫЕ!$Q902&gt;0,IF(YEAR(ДАННЫЕ!$F$1)=YEAR(ДАННЫЕ!$Q902),IF(MONTH(ДАННЫЕ!$F$1)=MONTH(ДАННЫЕ!$Q902),111,11),1),0)&amp;"i"&amp;IF(ДАННЫЕ!$R902+ДАННЫЕ!$S902+ДАННЫЕ!$T902=0,0,1)&amp;"h"&amp;IF(ДАННЫЕ!$P902&gt;0,1,0)&amp;"p"&amp;IF(ДАННЫЕ!$CI902&gt;0,IF(YEAR(ДАННЫЕ!$F$1)=YEAR(ДАННЫЕ!$CI902),IF(MONTH(ДАННЫЕ!$F$1)=MONTH(ДАННЫЕ!$CI902),111,11),1),0)&amp;"d"&amp;IF(ДАННЫЕ!$CJ902&gt;0,IF(YEAR(ДАННЫЕ!$F$1)=YEAR(ДАННЫЕ!$CJ902),IF(MONTH(ДАННЫЕ!$F$1)=MONTH(ДАННЫЕ!$CJ902),111,11),1),0)&amp;"o"&amp;IF(ДАННЫЕ!$CK902&gt;0,IF(MONTH(ДАННЫЕ!$F$1)=MONTH(ДАННЫЕ!$CK902),111,11),0)&amp;"v"&amp;IF(ДАННЫЕ!$BE902&gt;0,IF(MONTH(ДАННЫЕ!$F$1)=MONTH(ДАННЫЕ!$BE902),111,11),0)</f>
        <v>g00f0c0s0i0h0p0d0o0v0</v>
      </c>
      <c r="P902" s="15">
        <f t="shared" si="41"/>
        <v>0</v>
      </c>
      <c r="Q902" s="15">
        <f>IF(ДАННЫЕ!$F$1&gt;ДАННЫЕ!$N902,IF(YEAR(ДАННЫЕ!$F$1)=YEAR(ДАННЫЕ!M902),1,0),0)</f>
        <v>0</v>
      </c>
      <c r="R902" s="15">
        <f>IF(ДАННЫЕ!$F$1&gt;ДАННЫЕ!$N902,IF(YEAR(ДАННЫЕ!$F$1)=YEAR(ДАННЫЕ!N902),1,0),0)</f>
        <v>0</v>
      </c>
      <c r="S902" s="15">
        <f>IF(ДАННЫЕ!$AA902="2А",1,IF(ДАННЫЕ!$AA902="2Б",2,IF(ДАННЫЕ!$AA902="2В",3,IF(ДАННЫЕ!$AA902=3,4,IF(ДАННЫЕ!$AA902="4А",5,IF(ДАННЫЕ!$AA902="4Б",6,IF(ДАННЫЕ!$AA902="4В",7,IF(ДАННЫЕ!$AA902=5,8,0))))))))</f>
        <v>0</v>
      </c>
      <c r="T902" s="15">
        <f>IF(OR(ДАННЫЕ!$AC902=2,ДАННЫЕ!$AD902=2,ДАННЫЕ!$AE902=2),2,IF(OR(ДАННЫЕ!$AC902=1,ДАННЫЕ!$AD902=1,ДАННЫЕ!$AE902=1),1,0))</f>
        <v>0</v>
      </c>
    </row>
    <row r="903" spans="1:20" ht="15" customHeight="1" x14ac:dyDescent="0.2">
      <c r="A903" s="78">
        <f>IF(B903&gt;0,IF(MONTH(ДАННЫЕ!$F$1)=MONTH(ДАННЫЕ!$B903),1,0),0)</f>
        <v>0</v>
      </c>
      <c r="B903" s="14">
        <f>IF(ДАННЫЕ!$B903&gt;0,IF(YEAR(ДАННЫЕ!$F$1)=YEAR(ДАННЫЕ!$B903),1,0),0)</f>
        <v>0</v>
      </c>
      <c r="C903" s="14">
        <f>IF(ДАННЫЕ!$CM903&gt;0,IF(YEAR(ДАННЫЕ!$F$1)=YEAR(ДАННЫЕ!$CM903),1,0),0)</f>
        <v>0</v>
      </c>
      <c r="D903" s="14">
        <f>IF(ДАННЫЕ!$CJ903&gt;0,IF(ДАННЫЕ!$CL903&gt;ДАННЫЕ!$F$1,1,IF(ДАННЫЕ!$CL903&gt;0,0,1)),0)</f>
        <v>0</v>
      </c>
      <c r="E903" s="43" t="str">
        <f ca="1">IF(ДАННЫЕ!$F$1&gt;0,IF(ДАННЫЕ!$G903&gt;0,DATEDIF(ДАННЫЕ!$G903,ДАННЫЕ!$F$1,"y"),""),IF(ДАННЫЕ!$G903&gt;0,DATEDIF(ДАННЫЕ!$G903,TODAY(),"y"),""))</f>
        <v/>
      </c>
      <c r="F903" s="43" t="str">
        <f xml:space="preserve"> IF(ДАННЫЕ!$F903="М",IF(E903&gt;=18,IF(E903&lt;60,1,""),""),"")&amp;IF(ДАННЫЕ!$F903="Ж",IF(E903&gt;=18,IF(E903&lt;55,1,""),""),"")</f>
        <v/>
      </c>
      <c r="G903" s="43" t="str">
        <f xml:space="preserve"> IF(ДАННЫЕ!$F903="М",IF(E903&gt;=60,2,""),"")&amp;IF(ДАННЫЕ!$F903="Ж",IF(E903&gt;=55,2,""),"")</f>
        <v/>
      </c>
      <c r="H903" s="43" t="str">
        <f t="shared" ca="1" si="39"/>
        <v/>
      </c>
      <c r="I903" s="43" t="str">
        <f t="shared" ca="1" si="40"/>
        <v>03</v>
      </c>
      <c r="J903" s="28" t="str">
        <f ca="1">ДАННЫЕ!$F903&amp;H903&amp;I903&amp;ДАННЫЕ!$I903&amp;"m"&amp;IF(ДАННЫЕ!$I903&gt;0,IF(ДАННЫЕ!$J903&gt;0,0,1),"")&amp;"f"&amp;IF(ДАННЫЕ!$R903&gt;0,IF(YEAR(ДАННЫЕ!$F$1)=YEAR(ДАННЫЕ!$R903),1,0),0)&amp;"z"&amp;ДАННЫЕ!$R903&amp;"p"&amp;ДАННЫЕ!$S903&amp;"i"&amp;ДАННЫЕ!$T903&amp;"h"&amp;ДАННЫЕ!$K903&amp;"be"&amp;ДАННЫЕ!$BI903&amp;"CD"&amp;IF(ДАННЫЕ!BF903&gt;500,4,IF(ДАННЫЕ!BF903&gt;350,3,IF(ДАННЫЕ!BF903&gt;200,2,IF(ДАННЫЕ!BF903&gt;0,1,0))))&amp;"g"&amp;B903&amp;"d"&amp;H903&amp;"l"&amp;ДАННЫЕ!AT903&amp;"a"&amp;ДАННЫЕ!$V903&amp;"v"&amp;R903&amp;"k"&amp;ДАННЫЕ!$U903&amp;"s"&amp;ДАННЫЕ!$Y903&amp;"t"&amp;ДАННЫЕ!$X903&amp;"b"&amp;IF(ДАННЫЕ!$Q903&gt;1,1,0)&amp;"PP"&amp;ДАННЫЕ!Z903&amp;"c"&amp;S903&amp;"x"&amp;IF(ДАННЫЕ!$BY903&gt;0,IF(YEAR(ДАННЫЕ!$F$1)=YEAR(ДАННЫЕ!$BY903),1,0),0)&amp;"n"&amp;IF(ДАННЫЕ!$BZ903&gt;0,IF(YEAR(ДАННЫЕ!$F$1)=YEAR(ДАННЫЕ!$BZ903),1,0),0)&amp;"u"&amp;D903&amp;"z"&amp;IF(ДАННЫЕ!$CL903&gt;0,IF(YEAR(ДАННЫЕ!$F$1)&gt;YEAR(ДАННЫЕ!$CL903),11,12),0)</f>
        <v>03mf0zpihbeCD0g0dlav0kstb0PPc0x0n0u0z0</v>
      </c>
      <c r="K903" s="28" t="str">
        <f ca="1">ДАННЫЕ!$I903&amp;"x"&amp;B903&amp;"w"&amp;IF(T903+ДАННЫЕ!AD903+ДАННЫЕ!AE903+ДАННЫЕ!AF903+ДАННЫЕ!AG903+ДАННЫЕ!AH903+ДАННЫЕ!$AL903+ДАННЫЕ!AI903+ДАННЫЕ!AJ903+ДАННЫЕ!AK903+ДАННЫЕ!AP903+ДАННЫЕ!AQ903+ДАННЫЕ!AR903+ДАННЫЕ!$AM903+ДАННЫЕ!$AN903+ДАННЫЕ!AS903+ДАННЫЕ!AT903&gt;0,1,0)&amp;IF(OR(T903=2,ДАННЫЕ!AD903=2,ДАННЫЕ!AE903=2,ДАННЫЕ!AF903=2,ДАННЫЕ!AG903=2,ДАННЫЕ!AH903=2,ДАННЫЕ!$AL903=2,ДАННЫЕ!AI903=2,ДАННЫЕ!AJ903=2,ДАННЫЕ!AK903=2,ДАННЫЕ!AP903=2,ДАННЫЕ!AQ903=2,ДАННЫЕ!AR903=2,ДАННЫЕ!$AM903=2,ДАННЫЕ!$AN903=2,ДАННЫЕ!AS903=2,ДАННЫЕ!AT903=2),2,0)&amp;"t"&amp;IF(T903&gt;0,"1"&amp;T903,"00")&amp;"f"&amp;IF(ДАННЫЕ!$AC903,"1"&amp;ДАННЫЕ!$AC903,"00")&amp;"b"&amp;IF(ДАННЫЕ!$AD903,"1"&amp;ДАННЫЕ!$AD903,"00")&amp;"g"&amp;IF(ДАННЫЕ!$AF903,"1"&amp;ДАННЫЕ!$AF903,"00")&amp;"c"&amp;IF(ДАННЫЕ!$AG903,"1"&amp;ДАННЫЕ!$AG903,"00")&amp;"i"&amp;IF(ДАННЫЕ!$AH903,"1"&amp;ДАННЫЕ!$AH903,"00")&amp;"r"&amp;IF(ДАННЫЕ!$AL903,"1"&amp;ДАННЫЕ!$AL903,"00")&amp;"m"&amp;IF(ДАННЫЕ!$AI903,"1"&amp;ДАННЫЕ!$AI903,"00")&amp;"hS"&amp;IF(ДАННЫЕ!$AJ903,"1"&amp;ДАННЫЕ!$AJ903,"00")&amp;"hZ"&amp;IF(ДАННЫЕ!$AK903,"1"&amp;ДАННЫЕ!$AK903,"00")&amp;"p"&amp;IF(ДАННЫЕ!$AP903,"1"&amp;ДАННЫЕ!$AP903,"00")&amp;"k"&amp;IF(ДАННЫЕ!$AQ903,"1"&amp;ДАННЫЕ!$AQ903,"00")&amp;"z"&amp;IF(ДАННЫЕ!$AR903,"1"&amp;ДАННЫЕ!$AR903,"00")&amp;"j"&amp;IF(ДАННЫЕ!$AM903,"1"&amp;ДАННЫЕ!$AM903,"00")&amp;"n"&amp;IF(ДАННЫЕ!$AN903,"1"&amp;ДАННЫЕ!$AN903,"00")&amp;"E"&amp;ДАННЫЕ!BI903&amp;"L"&amp;ДАННЫЕ!AO903&amp;"h"&amp;IF(ДАННЫЕ!$AU903&gt;0,1,0)&amp;"v"&amp;IF(ДАННЫЕ!$AW903&gt;0,1,0)&amp;"a"&amp;IF(ДАННЫЕ!$AS903,"1"&amp;ДАННЫЕ!$AS903,"00")&amp;"s"&amp;IF(ДАННЫЕ!$AT903,"1"&amp;ДАННЫЕ!$AT903,"00")&amp;"u"&amp;IF(ДАННЫЕ!$CJ903&gt;0,1,0)&amp;"y"&amp;B903&amp;"d"&amp;H903&amp;"e"&amp;F903&amp;G903</f>
        <v>x0w00t00f00b00g00c00i00r00m00hS00hZ00p00k00z00j00n00ELh0v0a00s00u0y0de</v>
      </c>
      <c r="L903" s="28" t="str">
        <f ca="1">ДАННЫЕ!$I903&amp;"VN"&amp;IF(ДАННЫЕ!AW903&gt;0,11,10)&amp;"CD"&amp;IF(ДАННЫЕ!BF903&gt;500,16,IF(ДАННЫЕ!BF903&gt;350,15,IF(ДАННЫЕ!BF903&gt;=200,14,IF(ДАННЫЕ!BF903&gt;=100,13,IF(ДАННЫЕ!BF903&gt;=50,12,IF(ДАННЫЕ!BF903&gt;0,11,10))))))&amp;"AR"&amp;IF(ДАННЫЕ!BX903&gt;0,1,0)&amp;"GD"&amp;B903&amp;"VV"&amp;IF(E903&gt;=5,IF(E903&lt;18,1,0),0)</f>
        <v>VN10CD10AR0GD0VV0</v>
      </c>
      <c r="M903" s="28" t="str">
        <f>ДАННЫЕ!$I903&amp;"b"&amp;ДАННЫЕ!$BI903&amp;"r"&amp;ДАННЫЕ!$BJ903&amp;"CD"&amp;IF(ДАННЫЕ!BF903&gt;0,IF(ДАННЫЕ!BF903&lt;200,1,IF(ДАННЫЕ!BF903&lt;350,2,3)),0)&amp;"h"&amp;IF(ДАННЫЕ!$BK903+ДАННЫЕ!$BL903+ДАННЫЕ!$BM903&gt;0,1,0)&amp;"x"&amp;ДАННЫЕ!$BK903&amp;"y"&amp;ДАННЫЕ!$BL903&amp;"z"&amp;ДАННЫЕ!$BM903&amp;"c"&amp;IF(ДАННЫЕ!$BK903+ДАННЫЕ!$BL903+ДАННЫЕ!$BM903=3,1,0)&amp;"a"&amp;IF(ДАННЫЕ!$BQ903+ДАННЫЕ!$BR903&gt;0,1,0)&amp;"d"&amp;ДАННЫЕ!$BQ903&amp;"v"&amp;ДАННЫЕ!$BR903&amp;"p"&amp;ДАННЫЕ!$BS903&amp;"n"&amp;ДАННЫЕ!$BU903&amp;"t"&amp;ДАННЫЕ!$BV903&amp;"o"&amp;ДАННЫЕ!$BT903&amp;"l"&amp;IF(ДАННЫЕ!$BN903&gt;0,1,0)&amp;ДАННЫЕ!$BN903&amp;"g"&amp;ДАННЫЕ!$BO903&amp;"s"&amp;ДАННЫЕ!$BP903&amp;"DZ"&amp;IF(ДАННЫЕ!B903-ДАННЫЕ!G903 &lt; 60,IF(ДАННЫЕ!B903-ДАННЫЕ!G903 &gt;= 0,1,0),0)&amp;"u"&amp;IF(ДАННЫЕ!$CJ903&gt;0,1,0)</f>
        <v>brCD0h0xyzc0a0dvpntol0gsDZ1u0</v>
      </c>
      <c r="N903" s="28" t="str">
        <f ca="1">ДАННЫЕ!$F903&amp;ДАННЫЕ!$I903&amp;"g"&amp;B903&amp;"cf"&amp;D903&amp;"a"&amp;IF(ДАННЫЕ!$BX903&gt;0,1,0)&amp;IF(ДАННЫЕ!$BF903&gt;500,1,IF(ДАННЫЕ!$BF903&gt;350,2,IF(ДАННЫЕ!$BF903&gt;=200,3,IF(ДАННЫЕ!$BF903&gt;=100,4,IF(ДАННЫЕ!$BF903&gt;=50,5,IF(ДАННЫЕ!$BF903&lt;50,6,0))))))&amp;"AR"&amp;IF(DATEDIF(ДАННЫЕ!$BX903,ДАННЫЕ!$F$1,"y")&gt;1,1,0)&amp;"VG"&amp;IF(ДАННЫЕ!$BH903="0",1,0)&amp;"o"&amp;IF(T903+ДАННЫЕ!$AF903+ДАННЫЕ!$AG903+ДАННЫЕ!$AH903+ДАННЫЕ!$AI903+ДАННЫЕ!$AJ903+ДАННЫЕ!$AP903+ДАННЫЕ!$AQ903+ДАННЫЕ!$AR903+ДАННЫЕ!$AU903+ДАННЫЕ!$AW903+ДАННЫЕ!$AS903+ДАННЫЕ!$AT903&gt;0,1,0)&amp;"x"&amp;ДАННЫЕ!$AG903&amp;"p"&amp;IF(ДАННЫЕ!$BY903&gt;0,1,0)&amp;"v"&amp;IF(ДАННЫЕ!$BZ903&gt;0,1,0)&amp;"n"&amp;ДАННЫЕ!$CA903&amp;"t"&amp;ДАННЫЕ!$AY903&amp;"k"&amp;ДАННЫЕ!$CB903&amp;"q"&amp;ДАННЫЕ!$CC903&amp;"w"&amp;ДАННЫЕ!$CD903&amp;"e"&amp;ДАННЫЕ!$CE903&amp;"m"&amp;ДАННЫЕ!$CF903&amp;"c"&amp;ДАННЫЕ!$CG903&amp;"z"&amp;ДАННЫЕ!$CH903&amp;"d"&amp;IF(H903=4,1,0)&amp;"s"&amp;IF(ДАННЫЕ!$J903=1,0,1)&amp;"u"&amp;IF(ДАННЫЕ!$CJ903&gt;0,1,0)</f>
        <v>g0cf0a06AR1VG0o0xp0v0ntkqwemczd0s1u0</v>
      </c>
      <c r="O903" s="28" t="str">
        <f>ДАННЫЕ!$I903&amp;"g"&amp;B903&amp;A903&amp;"f"&amp;P903&amp;"c"&amp;IF(ДАННЫЕ!$U903&gt;0,1,0)&amp;"s"&amp;IF(ДАННЫЕ!$Q903&gt;0,IF(YEAR(ДАННЫЕ!$F$1)=YEAR(ДАННЫЕ!$Q903),IF(MONTH(ДАННЫЕ!$F$1)=MONTH(ДАННЫЕ!$Q903),111,11),1),0)&amp;"i"&amp;IF(ДАННЫЕ!$R903+ДАННЫЕ!$S903+ДАННЫЕ!$T903=0,0,1)&amp;"h"&amp;IF(ДАННЫЕ!$P903&gt;0,1,0)&amp;"p"&amp;IF(ДАННЫЕ!$CI903&gt;0,IF(YEAR(ДАННЫЕ!$F$1)=YEAR(ДАННЫЕ!$CI903),IF(MONTH(ДАННЫЕ!$F$1)=MONTH(ДАННЫЕ!$CI903),111,11),1),0)&amp;"d"&amp;IF(ДАННЫЕ!$CJ903&gt;0,IF(YEAR(ДАННЫЕ!$F$1)=YEAR(ДАННЫЕ!$CJ903),IF(MONTH(ДАННЫЕ!$F$1)=MONTH(ДАННЫЕ!$CJ903),111,11),1),0)&amp;"o"&amp;IF(ДАННЫЕ!$CK903&gt;0,IF(MONTH(ДАННЫЕ!$F$1)=MONTH(ДАННЫЕ!$CK903),111,11),0)&amp;"v"&amp;IF(ДАННЫЕ!$BE903&gt;0,IF(MONTH(ДАННЫЕ!$F$1)=MONTH(ДАННЫЕ!$BE903),111,11),0)</f>
        <v>g00f0c0s0i0h0p0d0o0v0</v>
      </c>
      <c r="P903" s="15">
        <f t="shared" si="41"/>
        <v>0</v>
      </c>
      <c r="Q903" s="15">
        <f>IF(ДАННЫЕ!$F$1&gt;ДАННЫЕ!$N903,IF(YEAR(ДАННЫЕ!$F$1)=YEAR(ДАННЫЕ!M903),1,0),0)</f>
        <v>0</v>
      </c>
      <c r="R903" s="15">
        <f>IF(ДАННЫЕ!$F$1&gt;ДАННЫЕ!$N903,IF(YEAR(ДАННЫЕ!$F$1)=YEAR(ДАННЫЕ!N903),1,0),0)</f>
        <v>0</v>
      </c>
      <c r="S903" s="15">
        <f>IF(ДАННЫЕ!$AA903="2А",1,IF(ДАННЫЕ!$AA903="2Б",2,IF(ДАННЫЕ!$AA903="2В",3,IF(ДАННЫЕ!$AA903=3,4,IF(ДАННЫЕ!$AA903="4А",5,IF(ДАННЫЕ!$AA903="4Б",6,IF(ДАННЫЕ!$AA903="4В",7,IF(ДАННЫЕ!$AA903=5,8,0))))))))</f>
        <v>0</v>
      </c>
      <c r="T903" s="15">
        <f>IF(OR(ДАННЫЕ!$AC903=2,ДАННЫЕ!$AD903=2,ДАННЫЕ!$AE903=2),2,IF(OR(ДАННЫЕ!$AC903=1,ДАННЫЕ!$AD903=1,ДАННЫЕ!$AE903=1),1,0))</f>
        <v>0</v>
      </c>
    </row>
    <row r="904" spans="1:20" ht="15" customHeight="1" x14ac:dyDescent="0.2">
      <c r="A904" s="78">
        <f>IF(B904&gt;0,IF(MONTH(ДАННЫЕ!$F$1)=MONTH(ДАННЫЕ!$B904),1,0),0)</f>
        <v>0</v>
      </c>
      <c r="B904" s="14">
        <f>IF(ДАННЫЕ!$B904&gt;0,IF(YEAR(ДАННЫЕ!$F$1)=YEAR(ДАННЫЕ!$B904),1,0),0)</f>
        <v>0</v>
      </c>
      <c r="C904" s="14">
        <f>IF(ДАННЫЕ!$CM904&gt;0,IF(YEAR(ДАННЫЕ!$F$1)=YEAR(ДАННЫЕ!$CM904),1,0),0)</f>
        <v>0</v>
      </c>
      <c r="D904" s="14">
        <f>IF(ДАННЫЕ!$CJ904&gt;0,IF(ДАННЫЕ!$CL904&gt;ДАННЫЕ!$F$1,1,IF(ДАННЫЕ!$CL904&gt;0,0,1)),0)</f>
        <v>0</v>
      </c>
      <c r="E904" s="43" t="str">
        <f ca="1">IF(ДАННЫЕ!$F$1&gt;0,IF(ДАННЫЕ!$G904&gt;0,DATEDIF(ДАННЫЕ!$G904,ДАННЫЕ!$F$1,"y"),""),IF(ДАННЫЕ!$G904&gt;0,DATEDIF(ДАННЫЕ!$G904,TODAY(),"y"),""))</f>
        <v/>
      </c>
      <c r="F904" s="43" t="str">
        <f xml:space="preserve"> IF(ДАННЫЕ!$F904="М",IF(E904&gt;=18,IF(E904&lt;60,1,""),""),"")&amp;IF(ДАННЫЕ!$F904="Ж",IF(E904&gt;=18,IF(E904&lt;55,1,""),""),"")</f>
        <v/>
      </c>
      <c r="G904" s="43" t="str">
        <f xml:space="preserve"> IF(ДАННЫЕ!$F904="М",IF(E904&gt;=60,2,""),"")&amp;IF(ДАННЫЕ!$F904="Ж",IF(E904&gt;=55,2,""),"")</f>
        <v/>
      </c>
      <c r="H904" s="43" t="str">
        <f t="shared" ref="H904:H967" ca="1" si="42">IF(E904&lt;0,"-1",IF(E904&lt;1,11,IF(E904&lt;3,12,IF(E904&lt;5,13,IF(E904&lt;10,14,IF(E904&lt;15,15,IF(E904&lt;18,16,"")))))))</f>
        <v/>
      </c>
      <c r="I904" s="43" t="str">
        <f t="shared" ref="I904:I967" ca="1" si="43">IF(E904&gt;=60,"03",IF(E904&gt;=50,"02",IF(E904&gt;=45,"01",IF(E904&gt;=35,9,IF(E904&gt;=25,8,IF(E904&gt;=18,7,""))))))</f>
        <v>03</v>
      </c>
      <c r="J904" s="28" t="str">
        <f ca="1">ДАННЫЕ!$F904&amp;H904&amp;I904&amp;ДАННЫЕ!$I904&amp;"m"&amp;IF(ДАННЫЕ!$I904&gt;0,IF(ДАННЫЕ!$J904&gt;0,0,1),"")&amp;"f"&amp;IF(ДАННЫЕ!$R904&gt;0,IF(YEAR(ДАННЫЕ!$F$1)=YEAR(ДАННЫЕ!$R904),1,0),0)&amp;"z"&amp;ДАННЫЕ!$R904&amp;"p"&amp;ДАННЫЕ!$S904&amp;"i"&amp;ДАННЫЕ!$T904&amp;"h"&amp;ДАННЫЕ!$K904&amp;"be"&amp;ДАННЫЕ!$BI904&amp;"CD"&amp;IF(ДАННЫЕ!BF904&gt;500,4,IF(ДАННЫЕ!BF904&gt;350,3,IF(ДАННЫЕ!BF904&gt;200,2,IF(ДАННЫЕ!BF904&gt;0,1,0))))&amp;"g"&amp;B904&amp;"d"&amp;H904&amp;"l"&amp;ДАННЫЕ!AT904&amp;"a"&amp;ДАННЫЕ!$V904&amp;"v"&amp;R904&amp;"k"&amp;ДАННЫЕ!$U904&amp;"s"&amp;ДАННЫЕ!$Y904&amp;"t"&amp;ДАННЫЕ!$X904&amp;"b"&amp;IF(ДАННЫЕ!$Q904&gt;1,1,0)&amp;"PP"&amp;ДАННЫЕ!Z904&amp;"c"&amp;S904&amp;"x"&amp;IF(ДАННЫЕ!$BY904&gt;0,IF(YEAR(ДАННЫЕ!$F$1)=YEAR(ДАННЫЕ!$BY904),1,0),0)&amp;"n"&amp;IF(ДАННЫЕ!$BZ904&gt;0,IF(YEAR(ДАННЫЕ!$F$1)=YEAR(ДАННЫЕ!$BZ904),1,0),0)&amp;"u"&amp;D904&amp;"z"&amp;IF(ДАННЫЕ!$CL904&gt;0,IF(YEAR(ДАННЫЕ!$F$1)&gt;YEAR(ДАННЫЕ!$CL904),11,12),0)</f>
        <v>03mf0zpihbeCD0g0dlav0kstb0PPc0x0n0u0z0</v>
      </c>
      <c r="K904" s="28" t="str">
        <f ca="1">ДАННЫЕ!$I904&amp;"x"&amp;B904&amp;"w"&amp;IF(T904+ДАННЫЕ!AD904+ДАННЫЕ!AE904+ДАННЫЕ!AF904+ДАННЫЕ!AG904+ДАННЫЕ!AH904+ДАННЫЕ!$AL904+ДАННЫЕ!AI904+ДАННЫЕ!AJ904+ДАННЫЕ!AK904+ДАННЫЕ!AP904+ДАННЫЕ!AQ904+ДАННЫЕ!AR904+ДАННЫЕ!$AM904+ДАННЫЕ!$AN904+ДАННЫЕ!AS904+ДАННЫЕ!AT904&gt;0,1,0)&amp;IF(OR(T904=2,ДАННЫЕ!AD904=2,ДАННЫЕ!AE904=2,ДАННЫЕ!AF904=2,ДАННЫЕ!AG904=2,ДАННЫЕ!AH904=2,ДАННЫЕ!$AL904=2,ДАННЫЕ!AI904=2,ДАННЫЕ!AJ904=2,ДАННЫЕ!AK904=2,ДАННЫЕ!AP904=2,ДАННЫЕ!AQ904=2,ДАННЫЕ!AR904=2,ДАННЫЕ!$AM904=2,ДАННЫЕ!$AN904=2,ДАННЫЕ!AS904=2,ДАННЫЕ!AT904=2),2,0)&amp;"t"&amp;IF(T904&gt;0,"1"&amp;T904,"00")&amp;"f"&amp;IF(ДАННЫЕ!$AC904,"1"&amp;ДАННЫЕ!$AC904,"00")&amp;"b"&amp;IF(ДАННЫЕ!$AD904,"1"&amp;ДАННЫЕ!$AD904,"00")&amp;"g"&amp;IF(ДАННЫЕ!$AF904,"1"&amp;ДАННЫЕ!$AF904,"00")&amp;"c"&amp;IF(ДАННЫЕ!$AG904,"1"&amp;ДАННЫЕ!$AG904,"00")&amp;"i"&amp;IF(ДАННЫЕ!$AH904,"1"&amp;ДАННЫЕ!$AH904,"00")&amp;"r"&amp;IF(ДАННЫЕ!$AL904,"1"&amp;ДАННЫЕ!$AL904,"00")&amp;"m"&amp;IF(ДАННЫЕ!$AI904,"1"&amp;ДАННЫЕ!$AI904,"00")&amp;"hS"&amp;IF(ДАННЫЕ!$AJ904,"1"&amp;ДАННЫЕ!$AJ904,"00")&amp;"hZ"&amp;IF(ДАННЫЕ!$AK904,"1"&amp;ДАННЫЕ!$AK904,"00")&amp;"p"&amp;IF(ДАННЫЕ!$AP904,"1"&amp;ДАННЫЕ!$AP904,"00")&amp;"k"&amp;IF(ДАННЫЕ!$AQ904,"1"&amp;ДАННЫЕ!$AQ904,"00")&amp;"z"&amp;IF(ДАННЫЕ!$AR904,"1"&amp;ДАННЫЕ!$AR904,"00")&amp;"j"&amp;IF(ДАННЫЕ!$AM904,"1"&amp;ДАННЫЕ!$AM904,"00")&amp;"n"&amp;IF(ДАННЫЕ!$AN904,"1"&amp;ДАННЫЕ!$AN904,"00")&amp;"E"&amp;ДАННЫЕ!BI904&amp;"L"&amp;ДАННЫЕ!AO904&amp;"h"&amp;IF(ДАННЫЕ!$AU904&gt;0,1,0)&amp;"v"&amp;IF(ДАННЫЕ!$AW904&gt;0,1,0)&amp;"a"&amp;IF(ДАННЫЕ!$AS904,"1"&amp;ДАННЫЕ!$AS904,"00")&amp;"s"&amp;IF(ДАННЫЕ!$AT904,"1"&amp;ДАННЫЕ!$AT904,"00")&amp;"u"&amp;IF(ДАННЫЕ!$CJ904&gt;0,1,0)&amp;"y"&amp;B904&amp;"d"&amp;H904&amp;"e"&amp;F904&amp;G904</f>
        <v>x0w00t00f00b00g00c00i00r00m00hS00hZ00p00k00z00j00n00ELh0v0a00s00u0y0de</v>
      </c>
      <c r="L904" s="28" t="str">
        <f ca="1">ДАННЫЕ!$I904&amp;"VN"&amp;IF(ДАННЫЕ!AW904&gt;0,11,10)&amp;"CD"&amp;IF(ДАННЫЕ!BF904&gt;500,16,IF(ДАННЫЕ!BF904&gt;350,15,IF(ДАННЫЕ!BF904&gt;=200,14,IF(ДАННЫЕ!BF904&gt;=100,13,IF(ДАННЫЕ!BF904&gt;=50,12,IF(ДАННЫЕ!BF904&gt;0,11,10))))))&amp;"AR"&amp;IF(ДАННЫЕ!BX904&gt;0,1,0)&amp;"GD"&amp;B904&amp;"VV"&amp;IF(E904&gt;=5,IF(E904&lt;18,1,0),0)</f>
        <v>VN10CD10AR0GD0VV0</v>
      </c>
      <c r="M904" s="28" t="str">
        <f>ДАННЫЕ!$I904&amp;"b"&amp;ДАННЫЕ!$BI904&amp;"r"&amp;ДАННЫЕ!$BJ904&amp;"CD"&amp;IF(ДАННЫЕ!BF904&gt;0,IF(ДАННЫЕ!BF904&lt;200,1,IF(ДАННЫЕ!BF904&lt;350,2,3)),0)&amp;"h"&amp;IF(ДАННЫЕ!$BK904+ДАННЫЕ!$BL904+ДАННЫЕ!$BM904&gt;0,1,0)&amp;"x"&amp;ДАННЫЕ!$BK904&amp;"y"&amp;ДАННЫЕ!$BL904&amp;"z"&amp;ДАННЫЕ!$BM904&amp;"c"&amp;IF(ДАННЫЕ!$BK904+ДАННЫЕ!$BL904+ДАННЫЕ!$BM904=3,1,0)&amp;"a"&amp;IF(ДАННЫЕ!$BQ904+ДАННЫЕ!$BR904&gt;0,1,0)&amp;"d"&amp;ДАННЫЕ!$BQ904&amp;"v"&amp;ДАННЫЕ!$BR904&amp;"p"&amp;ДАННЫЕ!$BS904&amp;"n"&amp;ДАННЫЕ!$BU904&amp;"t"&amp;ДАННЫЕ!$BV904&amp;"o"&amp;ДАННЫЕ!$BT904&amp;"l"&amp;IF(ДАННЫЕ!$BN904&gt;0,1,0)&amp;ДАННЫЕ!$BN904&amp;"g"&amp;ДАННЫЕ!$BO904&amp;"s"&amp;ДАННЫЕ!$BP904&amp;"DZ"&amp;IF(ДАННЫЕ!B904-ДАННЫЕ!G904 &lt; 60,IF(ДАННЫЕ!B904-ДАННЫЕ!G904 &gt;= 0,1,0),0)&amp;"u"&amp;IF(ДАННЫЕ!$CJ904&gt;0,1,0)</f>
        <v>brCD0h0xyzc0a0dvpntol0gsDZ1u0</v>
      </c>
      <c r="N904" s="28" t="str">
        <f ca="1">ДАННЫЕ!$F904&amp;ДАННЫЕ!$I904&amp;"g"&amp;B904&amp;"cf"&amp;D904&amp;"a"&amp;IF(ДАННЫЕ!$BX904&gt;0,1,0)&amp;IF(ДАННЫЕ!$BF904&gt;500,1,IF(ДАННЫЕ!$BF904&gt;350,2,IF(ДАННЫЕ!$BF904&gt;=200,3,IF(ДАННЫЕ!$BF904&gt;=100,4,IF(ДАННЫЕ!$BF904&gt;=50,5,IF(ДАННЫЕ!$BF904&lt;50,6,0))))))&amp;"AR"&amp;IF(DATEDIF(ДАННЫЕ!$BX904,ДАННЫЕ!$F$1,"y")&gt;1,1,0)&amp;"VG"&amp;IF(ДАННЫЕ!$BH904="0",1,0)&amp;"o"&amp;IF(T904+ДАННЫЕ!$AF904+ДАННЫЕ!$AG904+ДАННЫЕ!$AH904+ДАННЫЕ!$AI904+ДАННЫЕ!$AJ904+ДАННЫЕ!$AP904+ДАННЫЕ!$AQ904+ДАННЫЕ!$AR904+ДАННЫЕ!$AU904+ДАННЫЕ!$AW904+ДАННЫЕ!$AS904+ДАННЫЕ!$AT904&gt;0,1,0)&amp;"x"&amp;ДАННЫЕ!$AG904&amp;"p"&amp;IF(ДАННЫЕ!$BY904&gt;0,1,0)&amp;"v"&amp;IF(ДАННЫЕ!$BZ904&gt;0,1,0)&amp;"n"&amp;ДАННЫЕ!$CA904&amp;"t"&amp;ДАННЫЕ!$AY904&amp;"k"&amp;ДАННЫЕ!$CB904&amp;"q"&amp;ДАННЫЕ!$CC904&amp;"w"&amp;ДАННЫЕ!$CD904&amp;"e"&amp;ДАННЫЕ!$CE904&amp;"m"&amp;ДАННЫЕ!$CF904&amp;"c"&amp;ДАННЫЕ!$CG904&amp;"z"&amp;ДАННЫЕ!$CH904&amp;"d"&amp;IF(H904=4,1,0)&amp;"s"&amp;IF(ДАННЫЕ!$J904=1,0,1)&amp;"u"&amp;IF(ДАННЫЕ!$CJ904&gt;0,1,0)</f>
        <v>g0cf0a06AR1VG0o0xp0v0ntkqwemczd0s1u0</v>
      </c>
      <c r="O904" s="28" t="str">
        <f>ДАННЫЕ!$I904&amp;"g"&amp;B904&amp;A904&amp;"f"&amp;P904&amp;"c"&amp;IF(ДАННЫЕ!$U904&gt;0,1,0)&amp;"s"&amp;IF(ДАННЫЕ!$Q904&gt;0,IF(YEAR(ДАННЫЕ!$F$1)=YEAR(ДАННЫЕ!$Q904),IF(MONTH(ДАННЫЕ!$F$1)=MONTH(ДАННЫЕ!$Q904),111,11),1),0)&amp;"i"&amp;IF(ДАННЫЕ!$R904+ДАННЫЕ!$S904+ДАННЫЕ!$T904=0,0,1)&amp;"h"&amp;IF(ДАННЫЕ!$P904&gt;0,1,0)&amp;"p"&amp;IF(ДАННЫЕ!$CI904&gt;0,IF(YEAR(ДАННЫЕ!$F$1)=YEAR(ДАННЫЕ!$CI904),IF(MONTH(ДАННЫЕ!$F$1)=MONTH(ДАННЫЕ!$CI904),111,11),1),0)&amp;"d"&amp;IF(ДАННЫЕ!$CJ904&gt;0,IF(YEAR(ДАННЫЕ!$F$1)=YEAR(ДАННЫЕ!$CJ904),IF(MONTH(ДАННЫЕ!$F$1)=MONTH(ДАННЫЕ!$CJ904),111,11),1),0)&amp;"o"&amp;IF(ДАННЫЕ!$CK904&gt;0,IF(MONTH(ДАННЫЕ!$F$1)=MONTH(ДАННЫЕ!$CK904),111,11),0)&amp;"v"&amp;IF(ДАННЫЕ!$BE904&gt;0,IF(MONTH(ДАННЫЕ!$F$1)=MONTH(ДАННЫЕ!$BE904),111,11),0)</f>
        <v>g00f0c0s0i0h0p0d0o0v0</v>
      </c>
      <c r="P904" s="15">
        <f t="shared" ref="P904:P967" si="44">IF(Q904&gt;R904,1,0)</f>
        <v>0</v>
      </c>
      <c r="Q904" s="15">
        <f>IF(ДАННЫЕ!$F$1&gt;ДАННЫЕ!$N904,IF(YEAR(ДАННЫЕ!$F$1)=YEAR(ДАННЫЕ!M904),1,0),0)</f>
        <v>0</v>
      </c>
      <c r="R904" s="15">
        <f>IF(ДАННЫЕ!$F$1&gt;ДАННЫЕ!$N904,IF(YEAR(ДАННЫЕ!$F$1)=YEAR(ДАННЫЕ!N904),1,0),0)</f>
        <v>0</v>
      </c>
      <c r="S904" s="15">
        <f>IF(ДАННЫЕ!$AA904="2А",1,IF(ДАННЫЕ!$AA904="2Б",2,IF(ДАННЫЕ!$AA904="2В",3,IF(ДАННЫЕ!$AA904=3,4,IF(ДАННЫЕ!$AA904="4А",5,IF(ДАННЫЕ!$AA904="4Б",6,IF(ДАННЫЕ!$AA904="4В",7,IF(ДАННЫЕ!$AA904=5,8,0))))))))</f>
        <v>0</v>
      </c>
      <c r="T904" s="15">
        <f>IF(OR(ДАННЫЕ!$AC904=2,ДАННЫЕ!$AD904=2,ДАННЫЕ!$AE904=2),2,IF(OR(ДАННЫЕ!$AC904=1,ДАННЫЕ!$AD904=1,ДАННЫЕ!$AE904=1),1,0))</f>
        <v>0</v>
      </c>
    </row>
    <row r="905" spans="1:20" ht="15" customHeight="1" x14ac:dyDescent="0.2">
      <c r="A905" s="78">
        <f>IF(B905&gt;0,IF(MONTH(ДАННЫЕ!$F$1)=MONTH(ДАННЫЕ!$B905),1,0),0)</f>
        <v>0</v>
      </c>
      <c r="B905" s="14">
        <f>IF(ДАННЫЕ!$B905&gt;0,IF(YEAR(ДАННЫЕ!$F$1)=YEAR(ДАННЫЕ!$B905),1,0),0)</f>
        <v>0</v>
      </c>
      <c r="C905" s="14">
        <f>IF(ДАННЫЕ!$CM905&gt;0,IF(YEAR(ДАННЫЕ!$F$1)=YEAR(ДАННЫЕ!$CM905),1,0),0)</f>
        <v>0</v>
      </c>
      <c r="D905" s="14">
        <f>IF(ДАННЫЕ!$CJ905&gt;0,IF(ДАННЫЕ!$CL905&gt;ДАННЫЕ!$F$1,1,IF(ДАННЫЕ!$CL905&gt;0,0,1)),0)</f>
        <v>0</v>
      </c>
      <c r="E905" s="43" t="str">
        <f ca="1">IF(ДАННЫЕ!$F$1&gt;0,IF(ДАННЫЕ!$G905&gt;0,DATEDIF(ДАННЫЕ!$G905,ДАННЫЕ!$F$1,"y"),""),IF(ДАННЫЕ!$G905&gt;0,DATEDIF(ДАННЫЕ!$G905,TODAY(),"y"),""))</f>
        <v/>
      </c>
      <c r="F905" s="43" t="str">
        <f xml:space="preserve"> IF(ДАННЫЕ!$F905="М",IF(E905&gt;=18,IF(E905&lt;60,1,""),""),"")&amp;IF(ДАННЫЕ!$F905="Ж",IF(E905&gt;=18,IF(E905&lt;55,1,""),""),"")</f>
        <v/>
      </c>
      <c r="G905" s="43" t="str">
        <f xml:space="preserve"> IF(ДАННЫЕ!$F905="М",IF(E905&gt;=60,2,""),"")&amp;IF(ДАННЫЕ!$F905="Ж",IF(E905&gt;=55,2,""),"")</f>
        <v/>
      </c>
      <c r="H905" s="43" t="str">
        <f t="shared" ca="1" si="42"/>
        <v/>
      </c>
      <c r="I905" s="43" t="str">
        <f t="shared" ca="1" si="43"/>
        <v>03</v>
      </c>
      <c r="J905" s="28" t="str">
        <f ca="1">ДАННЫЕ!$F905&amp;H905&amp;I905&amp;ДАННЫЕ!$I905&amp;"m"&amp;IF(ДАННЫЕ!$I905&gt;0,IF(ДАННЫЕ!$J905&gt;0,0,1),"")&amp;"f"&amp;IF(ДАННЫЕ!$R905&gt;0,IF(YEAR(ДАННЫЕ!$F$1)=YEAR(ДАННЫЕ!$R905),1,0),0)&amp;"z"&amp;ДАННЫЕ!$R905&amp;"p"&amp;ДАННЫЕ!$S905&amp;"i"&amp;ДАННЫЕ!$T905&amp;"h"&amp;ДАННЫЕ!$K905&amp;"be"&amp;ДАННЫЕ!$BI905&amp;"CD"&amp;IF(ДАННЫЕ!BF905&gt;500,4,IF(ДАННЫЕ!BF905&gt;350,3,IF(ДАННЫЕ!BF905&gt;200,2,IF(ДАННЫЕ!BF905&gt;0,1,0))))&amp;"g"&amp;B905&amp;"d"&amp;H905&amp;"l"&amp;ДАННЫЕ!AT905&amp;"a"&amp;ДАННЫЕ!$V905&amp;"v"&amp;R905&amp;"k"&amp;ДАННЫЕ!$U905&amp;"s"&amp;ДАННЫЕ!$Y905&amp;"t"&amp;ДАННЫЕ!$X905&amp;"b"&amp;IF(ДАННЫЕ!$Q905&gt;1,1,0)&amp;"PP"&amp;ДАННЫЕ!Z905&amp;"c"&amp;S905&amp;"x"&amp;IF(ДАННЫЕ!$BY905&gt;0,IF(YEAR(ДАННЫЕ!$F$1)=YEAR(ДАННЫЕ!$BY905),1,0),0)&amp;"n"&amp;IF(ДАННЫЕ!$BZ905&gt;0,IF(YEAR(ДАННЫЕ!$F$1)=YEAR(ДАННЫЕ!$BZ905),1,0),0)&amp;"u"&amp;D905&amp;"z"&amp;IF(ДАННЫЕ!$CL905&gt;0,IF(YEAR(ДАННЫЕ!$F$1)&gt;YEAR(ДАННЫЕ!$CL905),11,12),0)</f>
        <v>03mf0zpihbeCD0g0dlav0kstb0PPc0x0n0u0z0</v>
      </c>
      <c r="K905" s="28" t="str">
        <f ca="1">ДАННЫЕ!$I905&amp;"x"&amp;B905&amp;"w"&amp;IF(T905+ДАННЫЕ!AD905+ДАННЫЕ!AE905+ДАННЫЕ!AF905+ДАННЫЕ!AG905+ДАННЫЕ!AH905+ДАННЫЕ!$AL905+ДАННЫЕ!AI905+ДАННЫЕ!AJ905+ДАННЫЕ!AK905+ДАННЫЕ!AP905+ДАННЫЕ!AQ905+ДАННЫЕ!AR905+ДАННЫЕ!$AM905+ДАННЫЕ!$AN905+ДАННЫЕ!AS905+ДАННЫЕ!AT905&gt;0,1,0)&amp;IF(OR(T905=2,ДАННЫЕ!AD905=2,ДАННЫЕ!AE905=2,ДАННЫЕ!AF905=2,ДАННЫЕ!AG905=2,ДАННЫЕ!AH905=2,ДАННЫЕ!$AL905=2,ДАННЫЕ!AI905=2,ДАННЫЕ!AJ905=2,ДАННЫЕ!AK905=2,ДАННЫЕ!AP905=2,ДАННЫЕ!AQ905=2,ДАННЫЕ!AR905=2,ДАННЫЕ!$AM905=2,ДАННЫЕ!$AN905=2,ДАННЫЕ!AS905=2,ДАННЫЕ!AT905=2),2,0)&amp;"t"&amp;IF(T905&gt;0,"1"&amp;T905,"00")&amp;"f"&amp;IF(ДАННЫЕ!$AC905,"1"&amp;ДАННЫЕ!$AC905,"00")&amp;"b"&amp;IF(ДАННЫЕ!$AD905,"1"&amp;ДАННЫЕ!$AD905,"00")&amp;"g"&amp;IF(ДАННЫЕ!$AF905,"1"&amp;ДАННЫЕ!$AF905,"00")&amp;"c"&amp;IF(ДАННЫЕ!$AG905,"1"&amp;ДАННЫЕ!$AG905,"00")&amp;"i"&amp;IF(ДАННЫЕ!$AH905,"1"&amp;ДАННЫЕ!$AH905,"00")&amp;"r"&amp;IF(ДАННЫЕ!$AL905,"1"&amp;ДАННЫЕ!$AL905,"00")&amp;"m"&amp;IF(ДАННЫЕ!$AI905,"1"&amp;ДАННЫЕ!$AI905,"00")&amp;"hS"&amp;IF(ДАННЫЕ!$AJ905,"1"&amp;ДАННЫЕ!$AJ905,"00")&amp;"hZ"&amp;IF(ДАННЫЕ!$AK905,"1"&amp;ДАННЫЕ!$AK905,"00")&amp;"p"&amp;IF(ДАННЫЕ!$AP905,"1"&amp;ДАННЫЕ!$AP905,"00")&amp;"k"&amp;IF(ДАННЫЕ!$AQ905,"1"&amp;ДАННЫЕ!$AQ905,"00")&amp;"z"&amp;IF(ДАННЫЕ!$AR905,"1"&amp;ДАННЫЕ!$AR905,"00")&amp;"j"&amp;IF(ДАННЫЕ!$AM905,"1"&amp;ДАННЫЕ!$AM905,"00")&amp;"n"&amp;IF(ДАННЫЕ!$AN905,"1"&amp;ДАННЫЕ!$AN905,"00")&amp;"E"&amp;ДАННЫЕ!BI905&amp;"L"&amp;ДАННЫЕ!AO905&amp;"h"&amp;IF(ДАННЫЕ!$AU905&gt;0,1,0)&amp;"v"&amp;IF(ДАННЫЕ!$AW905&gt;0,1,0)&amp;"a"&amp;IF(ДАННЫЕ!$AS905,"1"&amp;ДАННЫЕ!$AS905,"00")&amp;"s"&amp;IF(ДАННЫЕ!$AT905,"1"&amp;ДАННЫЕ!$AT905,"00")&amp;"u"&amp;IF(ДАННЫЕ!$CJ905&gt;0,1,0)&amp;"y"&amp;B905&amp;"d"&amp;H905&amp;"e"&amp;F905&amp;G905</f>
        <v>x0w00t00f00b00g00c00i00r00m00hS00hZ00p00k00z00j00n00ELh0v0a00s00u0y0de</v>
      </c>
      <c r="L905" s="28" t="str">
        <f ca="1">ДАННЫЕ!$I905&amp;"VN"&amp;IF(ДАННЫЕ!AW905&gt;0,11,10)&amp;"CD"&amp;IF(ДАННЫЕ!BF905&gt;500,16,IF(ДАННЫЕ!BF905&gt;350,15,IF(ДАННЫЕ!BF905&gt;=200,14,IF(ДАННЫЕ!BF905&gt;=100,13,IF(ДАННЫЕ!BF905&gt;=50,12,IF(ДАННЫЕ!BF905&gt;0,11,10))))))&amp;"AR"&amp;IF(ДАННЫЕ!BX905&gt;0,1,0)&amp;"GD"&amp;B905&amp;"VV"&amp;IF(E905&gt;=5,IF(E905&lt;18,1,0),0)</f>
        <v>VN10CD10AR0GD0VV0</v>
      </c>
      <c r="M905" s="28" t="str">
        <f>ДАННЫЕ!$I905&amp;"b"&amp;ДАННЫЕ!$BI905&amp;"r"&amp;ДАННЫЕ!$BJ905&amp;"CD"&amp;IF(ДАННЫЕ!BF905&gt;0,IF(ДАННЫЕ!BF905&lt;200,1,IF(ДАННЫЕ!BF905&lt;350,2,3)),0)&amp;"h"&amp;IF(ДАННЫЕ!$BK905+ДАННЫЕ!$BL905+ДАННЫЕ!$BM905&gt;0,1,0)&amp;"x"&amp;ДАННЫЕ!$BK905&amp;"y"&amp;ДАННЫЕ!$BL905&amp;"z"&amp;ДАННЫЕ!$BM905&amp;"c"&amp;IF(ДАННЫЕ!$BK905+ДАННЫЕ!$BL905+ДАННЫЕ!$BM905=3,1,0)&amp;"a"&amp;IF(ДАННЫЕ!$BQ905+ДАННЫЕ!$BR905&gt;0,1,0)&amp;"d"&amp;ДАННЫЕ!$BQ905&amp;"v"&amp;ДАННЫЕ!$BR905&amp;"p"&amp;ДАННЫЕ!$BS905&amp;"n"&amp;ДАННЫЕ!$BU905&amp;"t"&amp;ДАННЫЕ!$BV905&amp;"o"&amp;ДАННЫЕ!$BT905&amp;"l"&amp;IF(ДАННЫЕ!$BN905&gt;0,1,0)&amp;ДАННЫЕ!$BN905&amp;"g"&amp;ДАННЫЕ!$BO905&amp;"s"&amp;ДАННЫЕ!$BP905&amp;"DZ"&amp;IF(ДАННЫЕ!B905-ДАННЫЕ!G905 &lt; 60,IF(ДАННЫЕ!B905-ДАННЫЕ!G905 &gt;= 0,1,0),0)&amp;"u"&amp;IF(ДАННЫЕ!$CJ905&gt;0,1,0)</f>
        <v>brCD0h0xyzc0a0dvpntol0gsDZ1u0</v>
      </c>
      <c r="N905" s="28" t="str">
        <f ca="1">ДАННЫЕ!$F905&amp;ДАННЫЕ!$I905&amp;"g"&amp;B905&amp;"cf"&amp;D905&amp;"a"&amp;IF(ДАННЫЕ!$BX905&gt;0,1,0)&amp;IF(ДАННЫЕ!$BF905&gt;500,1,IF(ДАННЫЕ!$BF905&gt;350,2,IF(ДАННЫЕ!$BF905&gt;=200,3,IF(ДАННЫЕ!$BF905&gt;=100,4,IF(ДАННЫЕ!$BF905&gt;=50,5,IF(ДАННЫЕ!$BF905&lt;50,6,0))))))&amp;"AR"&amp;IF(DATEDIF(ДАННЫЕ!$BX905,ДАННЫЕ!$F$1,"y")&gt;1,1,0)&amp;"VG"&amp;IF(ДАННЫЕ!$BH905="0",1,0)&amp;"o"&amp;IF(T905+ДАННЫЕ!$AF905+ДАННЫЕ!$AG905+ДАННЫЕ!$AH905+ДАННЫЕ!$AI905+ДАННЫЕ!$AJ905+ДАННЫЕ!$AP905+ДАННЫЕ!$AQ905+ДАННЫЕ!$AR905+ДАННЫЕ!$AU905+ДАННЫЕ!$AW905+ДАННЫЕ!$AS905+ДАННЫЕ!$AT905&gt;0,1,0)&amp;"x"&amp;ДАННЫЕ!$AG905&amp;"p"&amp;IF(ДАННЫЕ!$BY905&gt;0,1,0)&amp;"v"&amp;IF(ДАННЫЕ!$BZ905&gt;0,1,0)&amp;"n"&amp;ДАННЫЕ!$CA905&amp;"t"&amp;ДАННЫЕ!$AY905&amp;"k"&amp;ДАННЫЕ!$CB905&amp;"q"&amp;ДАННЫЕ!$CC905&amp;"w"&amp;ДАННЫЕ!$CD905&amp;"e"&amp;ДАННЫЕ!$CE905&amp;"m"&amp;ДАННЫЕ!$CF905&amp;"c"&amp;ДАННЫЕ!$CG905&amp;"z"&amp;ДАННЫЕ!$CH905&amp;"d"&amp;IF(H905=4,1,0)&amp;"s"&amp;IF(ДАННЫЕ!$J905=1,0,1)&amp;"u"&amp;IF(ДАННЫЕ!$CJ905&gt;0,1,0)</f>
        <v>g0cf0a06AR1VG0o0xp0v0ntkqwemczd0s1u0</v>
      </c>
      <c r="O905" s="28" t="str">
        <f>ДАННЫЕ!$I905&amp;"g"&amp;B905&amp;A905&amp;"f"&amp;P905&amp;"c"&amp;IF(ДАННЫЕ!$U905&gt;0,1,0)&amp;"s"&amp;IF(ДАННЫЕ!$Q905&gt;0,IF(YEAR(ДАННЫЕ!$F$1)=YEAR(ДАННЫЕ!$Q905),IF(MONTH(ДАННЫЕ!$F$1)=MONTH(ДАННЫЕ!$Q905),111,11),1),0)&amp;"i"&amp;IF(ДАННЫЕ!$R905+ДАННЫЕ!$S905+ДАННЫЕ!$T905=0,0,1)&amp;"h"&amp;IF(ДАННЫЕ!$P905&gt;0,1,0)&amp;"p"&amp;IF(ДАННЫЕ!$CI905&gt;0,IF(YEAR(ДАННЫЕ!$F$1)=YEAR(ДАННЫЕ!$CI905),IF(MONTH(ДАННЫЕ!$F$1)=MONTH(ДАННЫЕ!$CI905),111,11),1),0)&amp;"d"&amp;IF(ДАННЫЕ!$CJ905&gt;0,IF(YEAR(ДАННЫЕ!$F$1)=YEAR(ДАННЫЕ!$CJ905),IF(MONTH(ДАННЫЕ!$F$1)=MONTH(ДАННЫЕ!$CJ905),111,11),1),0)&amp;"o"&amp;IF(ДАННЫЕ!$CK905&gt;0,IF(MONTH(ДАННЫЕ!$F$1)=MONTH(ДАННЫЕ!$CK905),111,11),0)&amp;"v"&amp;IF(ДАННЫЕ!$BE905&gt;0,IF(MONTH(ДАННЫЕ!$F$1)=MONTH(ДАННЫЕ!$BE905),111,11),0)</f>
        <v>g00f0c0s0i0h0p0d0o0v0</v>
      </c>
      <c r="P905" s="15">
        <f t="shared" si="44"/>
        <v>0</v>
      </c>
      <c r="Q905" s="15">
        <f>IF(ДАННЫЕ!$F$1&gt;ДАННЫЕ!$N905,IF(YEAR(ДАННЫЕ!$F$1)=YEAR(ДАННЫЕ!M905),1,0),0)</f>
        <v>0</v>
      </c>
      <c r="R905" s="15">
        <f>IF(ДАННЫЕ!$F$1&gt;ДАННЫЕ!$N905,IF(YEAR(ДАННЫЕ!$F$1)=YEAR(ДАННЫЕ!N905),1,0),0)</f>
        <v>0</v>
      </c>
      <c r="S905" s="15">
        <f>IF(ДАННЫЕ!$AA905="2А",1,IF(ДАННЫЕ!$AA905="2Б",2,IF(ДАННЫЕ!$AA905="2В",3,IF(ДАННЫЕ!$AA905=3,4,IF(ДАННЫЕ!$AA905="4А",5,IF(ДАННЫЕ!$AA905="4Б",6,IF(ДАННЫЕ!$AA905="4В",7,IF(ДАННЫЕ!$AA905=5,8,0))))))))</f>
        <v>0</v>
      </c>
      <c r="T905" s="15">
        <f>IF(OR(ДАННЫЕ!$AC905=2,ДАННЫЕ!$AD905=2,ДАННЫЕ!$AE905=2),2,IF(OR(ДАННЫЕ!$AC905=1,ДАННЫЕ!$AD905=1,ДАННЫЕ!$AE905=1),1,0))</f>
        <v>0</v>
      </c>
    </row>
    <row r="906" spans="1:20" ht="15" customHeight="1" x14ac:dyDescent="0.2">
      <c r="A906" s="78">
        <f>IF(B906&gt;0,IF(MONTH(ДАННЫЕ!$F$1)=MONTH(ДАННЫЕ!$B906),1,0),0)</f>
        <v>0</v>
      </c>
      <c r="B906" s="14">
        <f>IF(ДАННЫЕ!$B906&gt;0,IF(YEAR(ДАННЫЕ!$F$1)=YEAR(ДАННЫЕ!$B906),1,0),0)</f>
        <v>0</v>
      </c>
      <c r="C906" s="14">
        <f>IF(ДАННЫЕ!$CM906&gt;0,IF(YEAR(ДАННЫЕ!$F$1)=YEAR(ДАННЫЕ!$CM906),1,0),0)</f>
        <v>0</v>
      </c>
      <c r="D906" s="14">
        <f>IF(ДАННЫЕ!$CJ906&gt;0,IF(ДАННЫЕ!$CL906&gt;ДАННЫЕ!$F$1,1,IF(ДАННЫЕ!$CL906&gt;0,0,1)),0)</f>
        <v>0</v>
      </c>
      <c r="E906" s="43" t="str">
        <f ca="1">IF(ДАННЫЕ!$F$1&gt;0,IF(ДАННЫЕ!$G906&gt;0,DATEDIF(ДАННЫЕ!$G906,ДАННЫЕ!$F$1,"y"),""),IF(ДАННЫЕ!$G906&gt;0,DATEDIF(ДАННЫЕ!$G906,TODAY(),"y"),""))</f>
        <v/>
      </c>
      <c r="F906" s="43" t="str">
        <f xml:space="preserve"> IF(ДАННЫЕ!$F906="М",IF(E906&gt;=18,IF(E906&lt;60,1,""),""),"")&amp;IF(ДАННЫЕ!$F906="Ж",IF(E906&gt;=18,IF(E906&lt;55,1,""),""),"")</f>
        <v/>
      </c>
      <c r="G906" s="43" t="str">
        <f xml:space="preserve"> IF(ДАННЫЕ!$F906="М",IF(E906&gt;=60,2,""),"")&amp;IF(ДАННЫЕ!$F906="Ж",IF(E906&gt;=55,2,""),"")</f>
        <v/>
      </c>
      <c r="H906" s="43" t="str">
        <f t="shared" ca="1" si="42"/>
        <v/>
      </c>
      <c r="I906" s="43" t="str">
        <f t="shared" ca="1" si="43"/>
        <v>03</v>
      </c>
      <c r="J906" s="28" t="str">
        <f ca="1">ДАННЫЕ!$F906&amp;H906&amp;I906&amp;ДАННЫЕ!$I906&amp;"m"&amp;IF(ДАННЫЕ!$I906&gt;0,IF(ДАННЫЕ!$J906&gt;0,0,1),"")&amp;"f"&amp;IF(ДАННЫЕ!$R906&gt;0,IF(YEAR(ДАННЫЕ!$F$1)=YEAR(ДАННЫЕ!$R906),1,0),0)&amp;"z"&amp;ДАННЫЕ!$R906&amp;"p"&amp;ДАННЫЕ!$S906&amp;"i"&amp;ДАННЫЕ!$T906&amp;"h"&amp;ДАННЫЕ!$K906&amp;"be"&amp;ДАННЫЕ!$BI906&amp;"CD"&amp;IF(ДАННЫЕ!BF906&gt;500,4,IF(ДАННЫЕ!BF906&gt;350,3,IF(ДАННЫЕ!BF906&gt;200,2,IF(ДАННЫЕ!BF906&gt;0,1,0))))&amp;"g"&amp;B906&amp;"d"&amp;H906&amp;"l"&amp;ДАННЫЕ!AT906&amp;"a"&amp;ДАННЫЕ!$V906&amp;"v"&amp;R906&amp;"k"&amp;ДАННЫЕ!$U906&amp;"s"&amp;ДАННЫЕ!$Y906&amp;"t"&amp;ДАННЫЕ!$X906&amp;"b"&amp;IF(ДАННЫЕ!$Q906&gt;1,1,0)&amp;"PP"&amp;ДАННЫЕ!Z906&amp;"c"&amp;S906&amp;"x"&amp;IF(ДАННЫЕ!$BY906&gt;0,IF(YEAR(ДАННЫЕ!$F$1)=YEAR(ДАННЫЕ!$BY906),1,0),0)&amp;"n"&amp;IF(ДАННЫЕ!$BZ906&gt;0,IF(YEAR(ДАННЫЕ!$F$1)=YEAR(ДАННЫЕ!$BZ906),1,0),0)&amp;"u"&amp;D906&amp;"z"&amp;IF(ДАННЫЕ!$CL906&gt;0,IF(YEAR(ДАННЫЕ!$F$1)&gt;YEAR(ДАННЫЕ!$CL906),11,12),0)</f>
        <v>03mf0zpihbeCD0g0dlav0kstb0PPc0x0n0u0z0</v>
      </c>
      <c r="K906" s="28" t="str">
        <f ca="1">ДАННЫЕ!$I906&amp;"x"&amp;B906&amp;"w"&amp;IF(T906+ДАННЫЕ!AD906+ДАННЫЕ!AE906+ДАННЫЕ!AF906+ДАННЫЕ!AG906+ДАННЫЕ!AH906+ДАННЫЕ!$AL906+ДАННЫЕ!AI906+ДАННЫЕ!AJ906+ДАННЫЕ!AK906+ДАННЫЕ!AP906+ДАННЫЕ!AQ906+ДАННЫЕ!AR906+ДАННЫЕ!$AM906+ДАННЫЕ!$AN906+ДАННЫЕ!AS906+ДАННЫЕ!AT906&gt;0,1,0)&amp;IF(OR(T906=2,ДАННЫЕ!AD906=2,ДАННЫЕ!AE906=2,ДАННЫЕ!AF906=2,ДАННЫЕ!AG906=2,ДАННЫЕ!AH906=2,ДАННЫЕ!$AL906=2,ДАННЫЕ!AI906=2,ДАННЫЕ!AJ906=2,ДАННЫЕ!AK906=2,ДАННЫЕ!AP906=2,ДАННЫЕ!AQ906=2,ДАННЫЕ!AR906=2,ДАННЫЕ!$AM906=2,ДАННЫЕ!$AN906=2,ДАННЫЕ!AS906=2,ДАННЫЕ!AT906=2),2,0)&amp;"t"&amp;IF(T906&gt;0,"1"&amp;T906,"00")&amp;"f"&amp;IF(ДАННЫЕ!$AC906,"1"&amp;ДАННЫЕ!$AC906,"00")&amp;"b"&amp;IF(ДАННЫЕ!$AD906,"1"&amp;ДАННЫЕ!$AD906,"00")&amp;"g"&amp;IF(ДАННЫЕ!$AF906,"1"&amp;ДАННЫЕ!$AF906,"00")&amp;"c"&amp;IF(ДАННЫЕ!$AG906,"1"&amp;ДАННЫЕ!$AG906,"00")&amp;"i"&amp;IF(ДАННЫЕ!$AH906,"1"&amp;ДАННЫЕ!$AH906,"00")&amp;"r"&amp;IF(ДАННЫЕ!$AL906,"1"&amp;ДАННЫЕ!$AL906,"00")&amp;"m"&amp;IF(ДАННЫЕ!$AI906,"1"&amp;ДАННЫЕ!$AI906,"00")&amp;"hS"&amp;IF(ДАННЫЕ!$AJ906,"1"&amp;ДАННЫЕ!$AJ906,"00")&amp;"hZ"&amp;IF(ДАННЫЕ!$AK906,"1"&amp;ДАННЫЕ!$AK906,"00")&amp;"p"&amp;IF(ДАННЫЕ!$AP906,"1"&amp;ДАННЫЕ!$AP906,"00")&amp;"k"&amp;IF(ДАННЫЕ!$AQ906,"1"&amp;ДАННЫЕ!$AQ906,"00")&amp;"z"&amp;IF(ДАННЫЕ!$AR906,"1"&amp;ДАННЫЕ!$AR906,"00")&amp;"j"&amp;IF(ДАННЫЕ!$AM906,"1"&amp;ДАННЫЕ!$AM906,"00")&amp;"n"&amp;IF(ДАННЫЕ!$AN906,"1"&amp;ДАННЫЕ!$AN906,"00")&amp;"E"&amp;ДАННЫЕ!BI906&amp;"L"&amp;ДАННЫЕ!AO906&amp;"h"&amp;IF(ДАННЫЕ!$AU906&gt;0,1,0)&amp;"v"&amp;IF(ДАННЫЕ!$AW906&gt;0,1,0)&amp;"a"&amp;IF(ДАННЫЕ!$AS906,"1"&amp;ДАННЫЕ!$AS906,"00")&amp;"s"&amp;IF(ДАННЫЕ!$AT906,"1"&amp;ДАННЫЕ!$AT906,"00")&amp;"u"&amp;IF(ДАННЫЕ!$CJ906&gt;0,1,0)&amp;"y"&amp;B906&amp;"d"&amp;H906&amp;"e"&amp;F906&amp;G906</f>
        <v>x0w00t00f00b00g00c00i00r00m00hS00hZ00p00k00z00j00n00ELh0v0a00s00u0y0de</v>
      </c>
      <c r="L906" s="28" t="str">
        <f ca="1">ДАННЫЕ!$I906&amp;"VN"&amp;IF(ДАННЫЕ!AW906&gt;0,11,10)&amp;"CD"&amp;IF(ДАННЫЕ!BF906&gt;500,16,IF(ДАННЫЕ!BF906&gt;350,15,IF(ДАННЫЕ!BF906&gt;=200,14,IF(ДАННЫЕ!BF906&gt;=100,13,IF(ДАННЫЕ!BF906&gt;=50,12,IF(ДАННЫЕ!BF906&gt;0,11,10))))))&amp;"AR"&amp;IF(ДАННЫЕ!BX906&gt;0,1,0)&amp;"GD"&amp;B906&amp;"VV"&amp;IF(E906&gt;=5,IF(E906&lt;18,1,0),0)</f>
        <v>VN10CD10AR0GD0VV0</v>
      </c>
      <c r="M906" s="28" t="str">
        <f>ДАННЫЕ!$I906&amp;"b"&amp;ДАННЫЕ!$BI906&amp;"r"&amp;ДАННЫЕ!$BJ906&amp;"CD"&amp;IF(ДАННЫЕ!BF906&gt;0,IF(ДАННЫЕ!BF906&lt;200,1,IF(ДАННЫЕ!BF906&lt;350,2,3)),0)&amp;"h"&amp;IF(ДАННЫЕ!$BK906+ДАННЫЕ!$BL906+ДАННЫЕ!$BM906&gt;0,1,0)&amp;"x"&amp;ДАННЫЕ!$BK906&amp;"y"&amp;ДАННЫЕ!$BL906&amp;"z"&amp;ДАННЫЕ!$BM906&amp;"c"&amp;IF(ДАННЫЕ!$BK906+ДАННЫЕ!$BL906+ДАННЫЕ!$BM906=3,1,0)&amp;"a"&amp;IF(ДАННЫЕ!$BQ906+ДАННЫЕ!$BR906&gt;0,1,0)&amp;"d"&amp;ДАННЫЕ!$BQ906&amp;"v"&amp;ДАННЫЕ!$BR906&amp;"p"&amp;ДАННЫЕ!$BS906&amp;"n"&amp;ДАННЫЕ!$BU906&amp;"t"&amp;ДАННЫЕ!$BV906&amp;"o"&amp;ДАННЫЕ!$BT906&amp;"l"&amp;IF(ДАННЫЕ!$BN906&gt;0,1,0)&amp;ДАННЫЕ!$BN906&amp;"g"&amp;ДАННЫЕ!$BO906&amp;"s"&amp;ДАННЫЕ!$BP906&amp;"DZ"&amp;IF(ДАННЫЕ!B906-ДАННЫЕ!G906 &lt; 60,IF(ДАННЫЕ!B906-ДАННЫЕ!G906 &gt;= 0,1,0),0)&amp;"u"&amp;IF(ДАННЫЕ!$CJ906&gt;0,1,0)</f>
        <v>brCD0h0xyzc0a0dvpntol0gsDZ1u0</v>
      </c>
      <c r="N906" s="28" t="str">
        <f ca="1">ДАННЫЕ!$F906&amp;ДАННЫЕ!$I906&amp;"g"&amp;B906&amp;"cf"&amp;D906&amp;"a"&amp;IF(ДАННЫЕ!$BX906&gt;0,1,0)&amp;IF(ДАННЫЕ!$BF906&gt;500,1,IF(ДАННЫЕ!$BF906&gt;350,2,IF(ДАННЫЕ!$BF906&gt;=200,3,IF(ДАННЫЕ!$BF906&gt;=100,4,IF(ДАННЫЕ!$BF906&gt;=50,5,IF(ДАННЫЕ!$BF906&lt;50,6,0))))))&amp;"AR"&amp;IF(DATEDIF(ДАННЫЕ!$BX906,ДАННЫЕ!$F$1,"y")&gt;1,1,0)&amp;"VG"&amp;IF(ДАННЫЕ!$BH906="0",1,0)&amp;"o"&amp;IF(T906+ДАННЫЕ!$AF906+ДАННЫЕ!$AG906+ДАННЫЕ!$AH906+ДАННЫЕ!$AI906+ДАННЫЕ!$AJ906+ДАННЫЕ!$AP906+ДАННЫЕ!$AQ906+ДАННЫЕ!$AR906+ДАННЫЕ!$AU906+ДАННЫЕ!$AW906+ДАННЫЕ!$AS906+ДАННЫЕ!$AT906&gt;0,1,0)&amp;"x"&amp;ДАННЫЕ!$AG906&amp;"p"&amp;IF(ДАННЫЕ!$BY906&gt;0,1,0)&amp;"v"&amp;IF(ДАННЫЕ!$BZ906&gt;0,1,0)&amp;"n"&amp;ДАННЫЕ!$CA906&amp;"t"&amp;ДАННЫЕ!$AY906&amp;"k"&amp;ДАННЫЕ!$CB906&amp;"q"&amp;ДАННЫЕ!$CC906&amp;"w"&amp;ДАННЫЕ!$CD906&amp;"e"&amp;ДАННЫЕ!$CE906&amp;"m"&amp;ДАННЫЕ!$CF906&amp;"c"&amp;ДАННЫЕ!$CG906&amp;"z"&amp;ДАННЫЕ!$CH906&amp;"d"&amp;IF(H906=4,1,0)&amp;"s"&amp;IF(ДАННЫЕ!$J906=1,0,1)&amp;"u"&amp;IF(ДАННЫЕ!$CJ906&gt;0,1,0)</f>
        <v>g0cf0a06AR1VG0o0xp0v0ntkqwemczd0s1u0</v>
      </c>
      <c r="O906" s="28" t="str">
        <f>ДАННЫЕ!$I906&amp;"g"&amp;B906&amp;A906&amp;"f"&amp;P906&amp;"c"&amp;IF(ДАННЫЕ!$U906&gt;0,1,0)&amp;"s"&amp;IF(ДАННЫЕ!$Q906&gt;0,IF(YEAR(ДАННЫЕ!$F$1)=YEAR(ДАННЫЕ!$Q906),IF(MONTH(ДАННЫЕ!$F$1)=MONTH(ДАННЫЕ!$Q906),111,11),1),0)&amp;"i"&amp;IF(ДАННЫЕ!$R906+ДАННЫЕ!$S906+ДАННЫЕ!$T906=0,0,1)&amp;"h"&amp;IF(ДАННЫЕ!$P906&gt;0,1,0)&amp;"p"&amp;IF(ДАННЫЕ!$CI906&gt;0,IF(YEAR(ДАННЫЕ!$F$1)=YEAR(ДАННЫЕ!$CI906),IF(MONTH(ДАННЫЕ!$F$1)=MONTH(ДАННЫЕ!$CI906),111,11),1),0)&amp;"d"&amp;IF(ДАННЫЕ!$CJ906&gt;0,IF(YEAR(ДАННЫЕ!$F$1)=YEAR(ДАННЫЕ!$CJ906),IF(MONTH(ДАННЫЕ!$F$1)=MONTH(ДАННЫЕ!$CJ906),111,11),1),0)&amp;"o"&amp;IF(ДАННЫЕ!$CK906&gt;0,IF(MONTH(ДАННЫЕ!$F$1)=MONTH(ДАННЫЕ!$CK906),111,11),0)&amp;"v"&amp;IF(ДАННЫЕ!$BE906&gt;0,IF(MONTH(ДАННЫЕ!$F$1)=MONTH(ДАННЫЕ!$BE906),111,11),0)</f>
        <v>g00f0c0s0i0h0p0d0o0v0</v>
      </c>
      <c r="P906" s="15">
        <f t="shared" si="44"/>
        <v>0</v>
      </c>
      <c r="Q906" s="15">
        <f>IF(ДАННЫЕ!$F$1&gt;ДАННЫЕ!$N906,IF(YEAR(ДАННЫЕ!$F$1)=YEAR(ДАННЫЕ!M906),1,0),0)</f>
        <v>0</v>
      </c>
      <c r="R906" s="15">
        <f>IF(ДАННЫЕ!$F$1&gt;ДАННЫЕ!$N906,IF(YEAR(ДАННЫЕ!$F$1)=YEAR(ДАННЫЕ!N906),1,0),0)</f>
        <v>0</v>
      </c>
      <c r="S906" s="15">
        <f>IF(ДАННЫЕ!$AA906="2А",1,IF(ДАННЫЕ!$AA906="2Б",2,IF(ДАННЫЕ!$AA906="2В",3,IF(ДАННЫЕ!$AA906=3,4,IF(ДАННЫЕ!$AA906="4А",5,IF(ДАННЫЕ!$AA906="4Б",6,IF(ДАННЫЕ!$AA906="4В",7,IF(ДАННЫЕ!$AA906=5,8,0))))))))</f>
        <v>0</v>
      </c>
      <c r="T906" s="15">
        <f>IF(OR(ДАННЫЕ!$AC906=2,ДАННЫЕ!$AD906=2,ДАННЫЕ!$AE906=2),2,IF(OR(ДАННЫЕ!$AC906=1,ДАННЫЕ!$AD906=1,ДАННЫЕ!$AE906=1),1,0))</f>
        <v>0</v>
      </c>
    </row>
    <row r="907" spans="1:20" ht="15" customHeight="1" x14ac:dyDescent="0.2">
      <c r="A907" s="78">
        <f>IF(B907&gt;0,IF(MONTH(ДАННЫЕ!$F$1)=MONTH(ДАННЫЕ!$B907),1,0),0)</f>
        <v>0</v>
      </c>
      <c r="B907" s="14">
        <f>IF(ДАННЫЕ!$B907&gt;0,IF(YEAR(ДАННЫЕ!$F$1)=YEAR(ДАННЫЕ!$B907),1,0),0)</f>
        <v>0</v>
      </c>
      <c r="C907" s="14">
        <f>IF(ДАННЫЕ!$CM907&gt;0,IF(YEAR(ДАННЫЕ!$F$1)=YEAR(ДАННЫЕ!$CM907),1,0),0)</f>
        <v>0</v>
      </c>
      <c r="D907" s="14">
        <f>IF(ДАННЫЕ!$CJ907&gt;0,IF(ДАННЫЕ!$CL907&gt;ДАННЫЕ!$F$1,1,IF(ДАННЫЕ!$CL907&gt;0,0,1)),0)</f>
        <v>0</v>
      </c>
      <c r="E907" s="43" t="str">
        <f ca="1">IF(ДАННЫЕ!$F$1&gt;0,IF(ДАННЫЕ!$G907&gt;0,DATEDIF(ДАННЫЕ!$G907,ДАННЫЕ!$F$1,"y"),""),IF(ДАННЫЕ!$G907&gt;0,DATEDIF(ДАННЫЕ!$G907,TODAY(),"y"),""))</f>
        <v/>
      </c>
      <c r="F907" s="43" t="str">
        <f xml:space="preserve"> IF(ДАННЫЕ!$F907="М",IF(E907&gt;=18,IF(E907&lt;60,1,""),""),"")&amp;IF(ДАННЫЕ!$F907="Ж",IF(E907&gt;=18,IF(E907&lt;55,1,""),""),"")</f>
        <v/>
      </c>
      <c r="G907" s="43" t="str">
        <f xml:space="preserve"> IF(ДАННЫЕ!$F907="М",IF(E907&gt;=60,2,""),"")&amp;IF(ДАННЫЕ!$F907="Ж",IF(E907&gt;=55,2,""),"")</f>
        <v/>
      </c>
      <c r="H907" s="43" t="str">
        <f t="shared" ca="1" si="42"/>
        <v/>
      </c>
      <c r="I907" s="43" t="str">
        <f t="shared" ca="1" si="43"/>
        <v>03</v>
      </c>
      <c r="J907" s="28" t="str">
        <f ca="1">ДАННЫЕ!$F907&amp;H907&amp;I907&amp;ДАННЫЕ!$I907&amp;"m"&amp;IF(ДАННЫЕ!$I907&gt;0,IF(ДАННЫЕ!$J907&gt;0,0,1),"")&amp;"f"&amp;IF(ДАННЫЕ!$R907&gt;0,IF(YEAR(ДАННЫЕ!$F$1)=YEAR(ДАННЫЕ!$R907),1,0),0)&amp;"z"&amp;ДАННЫЕ!$R907&amp;"p"&amp;ДАННЫЕ!$S907&amp;"i"&amp;ДАННЫЕ!$T907&amp;"h"&amp;ДАННЫЕ!$K907&amp;"be"&amp;ДАННЫЕ!$BI907&amp;"CD"&amp;IF(ДАННЫЕ!BF907&gt;500,4,IF(ДАННЫЕ!BF907&gt;350,3,IF(ДАННЫЕ!BF907&gt;200,2,IF(ДАННЫЕ!BF907&gt;0,1,0))))&amp;"g"&amp;B907&amp;"d"&amp;H907&amp;"l"&amp;ДАННЫЕ!AT907&amp;"a"&amp;ДАННЫЕ!$V907&amp;"v"&amp;R907&amp;"k"&amp;ДАННЫЕ!$U907&amp;"s"&amp;ДАННЫЕ!$Y907&amp;"t"&amp;ДАННЫЕ!$X907&amp;"b"&amp;IF(ДАННЫЕ!$Q907&gt;1,1,0)&amp;"PP"&amp;ДАННЫЕ!Z907&amp;"c"&amp;S907&amp;"x"&amp;IF(ДАННЫЕ!$BY907&gt;0,IF(YEAR(ДАННЫЕ!$F$1)=YEAR(ДАННЫЕ!$BY907),1,0),0)&amp;"n"&amp;IF(ДАННЫЕ!$BZ907&gt;0,IF(YEAR(ДАННЫЕ!$F$1)=YEAR(ДАННЫЕ!$BZ907),1,0),0)&amp;"u"&amp;D907&amp;"z"&amp;IF(ДАННЫЕ!$CL907&gt;0,IF(YEAR(ДАННЫЕ!$F$1)&gt;YEAR(ДАННЫЕ!$CL907),11,12),0)</f>
        <v>03mf0zpihbeCD0g0dlav0kstb0PPc0x0n0u0z0</v>
      </c>
      <c r="K907" s="28" t="str">
        <f ca="1">ДАННЫЕ!$I907&amp;"x"&amp;B907&amp;"w"&amp;IF(T907+ДАННЫЕ!AD907+ДАННЫЕ!AE907+ДАННЫЕ!AF907+ДАННЫЕ!AG907+ДАННЫЕ!AH907+ДАННЫЕ!$AL907+ДАННЫЕ!AI907+ДАННЫЕ!AJ907+ДАННЫЕ!AK907+ДАННЫЕ!AP907+ДАННЫЕ!AQ907+ДАННЫЕ!AR907+ДАННЫЕ!$AM907+ДАННЫЕ!$AN907+ДАННЫЕ!AS907+ДАННЫЕ!AT907&gt;0,1,0)&amp;IF(OR(T907=2,ДАННЫЕ!AD907=2,ДАННЫЕ!AE907=2,ДАННЫЕ!AF907=2,ДАННЫЕ!AG907=2,ДАННЫЕ!AH907=2,ДАННЫЕ!$AL907=2,ДАННЫЕ!AI907=2,ДАННЫЕ!AJ907=2,ДАННЫЕ!AK907=2,ДАННЫЕ!AP907=2,ДАННЫЕ!AQ907=2,ДАННЫЕ!AR907=2,ДАННЫЕ!$AM907=2,ДАННЫЕ!$AN907=2,ДАННЫЕ!AS907=2,ДАННЫЕ!AT907=2),2,0)&amp;"t"&amp;IF(T907&gt;0,"1"&amp;T907,"00")&amp;"f"&amp;IF(ДАННЫЕ!$AC907,"1"&amp;ДАННЫЕ!$AC907,"00")&amp;"b"&amp;IF(ДАННЫЕ!$AD907,"1"&amp;ДАННЫЕ!$AD907,"00")&amp;"g"&amp;IF(ДАННЫЕ!$AF907,"1"&amp;ДАННЫЕ!$AF907,"00")&amp;"c"&amp;IF(ДАННЫЕ!$AG907,"1"&amp;ДАННЫЕ!$AG907,"00")&amp;"i"&amp;IF(ДАННЫЕ!$AH907,"1"&amp;ДАННЫЕ!$AH907,"00")&amp;"r"&amp;IF(ДАННЫЕ!$AL907,"1"&amp;ДАННЫЕ!$AL907,"00")&amp;"m"&amp;IF(ДАННЫЕ!$AI907,"1"&amp;ДАННЫЕ!$AI907,"00")&amp;"hS"&amp;IF(ДАННЫЕ!$AJ907,"1"&amp;ДАННЫЕ!$AJ907,"00")&amp;"hZ"&amp;IF(ДАННЫЕ!$AK907,"1"&amp;ДАННЫЕ!$AK907,"00")&amp;"p"&amp;IF(ДАННЫЕ!$AP907,"1"&amp;ДАННЫЕ!$AP907,"00")&amp;"k"&amp;IF(ДАННЫЕ!$AQ907,"1"&amp;ДАННЫЕ!$AQ907,"00")&amp;"z"&amp;IF(ДАННЫЕ!$AR907,"1"&amp;ДАННЫЕ!$AR907,"00")&amp;"j"&amp;IF(ДАННЫЕ!$AM907,"1"&amp;ДАННЫЕ!$AM907,"00")&amp;"n"&amp;IF(ДАННЫЕ!$AN907,"1"&amp;ДАННЫЕ!$AN907,"00")&amp;"E"&amp;ДАННЫЕ!BI907&amp;"L"&amp;ДАННЫЕ!AO907&amp;"h"&amp;IF(ДАННЫЕ!$AU907&gt;0,1,0)&amp;"v"&amp;IF(ДАННЫЕ!$AW907&gt;0,1,0)&amp;"a"&amp;IF(ДАННЫЕ!$AS907,"1"&amp;ДАННЫЕ!$AS907,"00")&amp;"s"&amp;IF(ДАННЫЕ!$AT907,"1"&amp;ДАННЫЕ!$AT907,"00")&amp;"u"&amp;IF(ДАННЫЕ!$CJ907&gt;0,1,0)&amp;"y"&amp;B907&amp;"d"&amp;H907&amp;"e"&amp;F907&amp;G907</f>
        <v>x0w00t00f00b00g00c00i00r00m00hS00hZ00p00k00z00j00n00ELh0v0a00s00u0y0de</v>
      </c>
      <c r="L907" s="28" t="str">
        <f ca="1">ДАННЫЕ!$I907&amp;"VN"&amp;IF(ДАННЫЕ!AW907&gt;0,11,10)&amp;"CD"&amp;IF(ДАННЫЕ!BF907&gt;500,16,IF(ДАННЫЕ!BF907&gt;350,15,IF(ДАННЫЕ!BF907&gt;=200,14,IF(ДАННЫЕ!BF907&gt;=100,13,IF(ДАННЫЕ!BF907&gt;=50,12,IF(ДАННЫЕ!BF907&gt;0,11,10))))))&amp;"AR"&amp;IF(ДАННЫЕ!BX907&gt;0,1,0)&amp;"GD"&amp;B907&amp;"VV"&amp;IF(E907&gt;=5,IF(E907&lt;18,1,0),0)</f>
        <v>VN10CD10AR0GD0VV0</v>
      </c>
      <c r="M907" s="28" t="str">
        <f>ДАННЫЕ!$I907&amp;"b"&amp;ДАННЫЕ!$BI907&amp;"r"&amp;ДАННЫЕ!$BJ907&amp;"CD"&amp;IF(ДАННЫЕ!BF907&gt;0,IF(ДАННЫЕ!BF907&lt;200,1,IF(ДАННЫЕ!BF907&lt;350,2,3)),0)&amp;"h"&amp;IF(ДАННЫЕ!$BK907+ДАННЫЕ!$BL907+ДАННЫЕ!$BM907&gt;0,1,0)&amp;"x"&amp;ДАННЫЕ!$BK907&amp;"y"&amp;ДАННЫЕ!$BL907&amp;"z"&amp;ДАННЫЕ!$BM907&amp;"c"&amp;IF(ДАННЫЕ!$BK907+ДАННЫЕ!$BL907+ДАННЫЕ!$BM907=3,1,0)&amp;"a"&amp;IF(ДАННЫЕ!$BQ907+ДАННЫЕ!$BR907&gt;0,1,0)&amp;"d"&amp;ДАННЫЕ!$BQ907&amp;"v"&amp;ДАННЫЕ!$BR907&amp;"p"&amp;ДАННЫЕ!$BS907&amp;"n"&amp;ДАННЫЕ!$BU907&amp;"t"&amp;ДАННЫЕ!$BV907&amp;"o"&amp;ДАННЫЕ!$BT907&amp;"l"&amp;IF(ДАННЫЕ!$BN907&gt;0,1,0)&amp;ДАННЫЕ!$BN907&amp;"g"&amp;ДАННЫЕ!$BO907&amp;"s"&amp;ДАННЫЕ!$BP907&amp;"DZ"&amp;IF(ДАННЫЕ!B907-ДАННЫЕ!G907 &lt; 60,IF(ДАННЫЕ!B907-ДАННЫЕ!G907 &gt;= 0,1,0),0)&amp;"u"&amp;IF(ДАННЫЕ!$CJ907&gt;0,1,0)</f>
        <v>brCD0h0xyzc0a0dvpntol0gsDZ1u0</v>
      </c>
      <c r="N907" s="28" t="str">
        <f ca="1">ДАННЫЕ!$F907&amp;ДАННЫЕ!$I907&amp;"g"&amp;B907&amp;"cf"&amp;D907&amp;"a"&amp;IF(ДАННЫЕ!$BX907&gt;0,1,0)&amp;IF(ДАННЫЕ!$BF907&gt;500,1,IF(ДАННЫЕ!$BF907&gt;350,2,IF(ДАННЫЕ!$BF907&gt;=200,3,IF(ДАННЫЕ!$BF907&gt;=100,4,IF(ДАННЫЕ!$BF907&gt;=50,5,IF(ДАННЫЕ!$BF907&lt;50,6,0))))))&amp;"AR"&amp;IF(DATEDIF(ДАННЫЕ!$BX907,ДАННЫЕ!$F$1,"y")&gt;1,1,0)&amp;"VG"&amp;IF(ДАННЫЕ!$BH907="0",1,0)&amp;"o"&amp;IF(T907+ДАННЫЕ!$AF907+ДАННЫЕ!$AG907+ДАННЫЕ!$AH907+ДАННЫЕ!$AI907+ДАННЫЕ!$AJ907+ДАННЫЕ!$AP907+ДАННЫЕ!$AQ907+ДАННЫЕ!$AR907+ДАННЫЕ!$AU907+ДАННЫЕ!$AW907+ДАННЫЕ!$AS907+ДАННЫЕ!$AT907&gt;0,1,0)&amp;"x"&amp;ДАННЫЕ!$AG907&amp;"p"&amp;IF(ДАННЫЕ!$BY907&gt;0,1,0)&amp;"v"&amp;IF(ДАННЫЕ!$BZ907&gt;0,1,0)&amp;"n"&amp;ДАННЫЕ!$CA907&amp;"t"&amp;ДАННЫЕ!$AY907&amp;"k"&amp;ДАННЫЕ!$CB907&amp;"q"&amp;ДАННЫЕ!$CC907&amp;"w"&amp;ДАННЫЕ!$CD907&amp;"e"&amp;ДАННЫЕ!$CE907&amp;"m"&amp;ДАННЫЕ!$CF907&amp;"c"&amp;ДАННЫЕ!$CG907&amp;"z"&amp;ДАННЫЕ!$CH907&amp;"d"&amp;IF(H907=4,1,0)&amp;"s"&amp;IF(ДАННЫЕ!$J907=1,0,1)&amp;"u"&amp;IF(ДАННЫЕ!$CJ907&gt;0,1,0)</f>
        <v>g0cf0a06AR1VG0o0xp0v0ntkqwemczd0s1u0</v>
      </c>
      <c r="O907" s="28" t="str">
        <f>ДАННЫЕ!$I907&amp;"g"&amp;B907&amp;A907&amp;"f"&amp;P907&amp;"c"&amp;IF(ДАННЫЕ!$U907&gt;0,1,0)&amp;"s"&amp;IF(ДАННЫЕ!$Q907&gt;0,IF(YEAR(ДАННЫЕ!$F$1)=YEAR(ДАННЫЕ!$Q907),IF(MONTH(ДАННЫЕ!$F$1)=MONTH(ДАННЫЕ!$Q907),111,11),1),0)&amp;"i"&amp;IF(ДАННЫЕ!$R907+ДАННЫЕ!$S907+ДАННЫЕ!$T907=0,0,1)&amp;"h"&amp;IF(ДАННЫЕ!$P907&gt;0,1,0)&amp;"p"&amp;IF(ДАННЫЕ!$CI907&gt;0,IF(YEAR(ДАННЫЕ!$F$1)=YEAR(ДАННЫЕ!$CI907),IF(MONTH(ДАННЫЕ!$F$1)=MONTH(ДАННЫЕ!$CI907),111,11),1),0)&amp;"d"&amp;IF(ДАННЫЕ!$CJ907&gt;0,IF(YEAR(ДАННЫЕ!$F$1)=YEAR(ДАННЫЕ!$CJ907),IF(MONTH(ДАННЫЕ!$F$1)=MONTH(ДАННЫЕ!$CJ907),111,11),1),0)&amp;"o"&amp;IF(ДАННЫЕ!$CK907&gt;0,IF(MONTH(ДАННЫЕ!$F$1)=MONTH(ДАННЫЕ!$CK907),111,11),0)&amp;"v"&amp;IF(ДАННЫЕ!$BE907&gt;0,IF(MONTH(ДАННЫЕ!$F$1)=MONTH(ДАННЫЕ!$BE907),111,11),0)</f>
        <v>g00f0c0s0i0h0p0d0o0v0</v>
      </c>
      <c r="P907" s="15">
        <f t="shared" si="44"/>
        <v>0</v>
      </c>
      <c r="Q907" s="15">
        <f>IF(ДАННЫЕ!$F$1&gt;ДАННЫЕ!$N907,IF(YEAR(ДАННЫЕ!$F$1)=YEAR(ДАННЫЕ!M907),1,0),0)</f>
        <v>0</v>
      </c>
      <c r="R907" s="15">
        <f>IF(ДАННЫЕ!$F$1&gt;ДАННЫЕ!$N907,IF(YEAR(ДАННЫЕ!$F$1)=YEAR(ДАННЫЕ!N907),1,0),0)</f>
        <v>0</v>
      </c>
      <c r="S907" s="15">
        <f>IF(ДАННЫЕ!$AA907="2А",1,IF(ДАННЫЕ!$AA907="2Б",2,IF(ДАННЫЕ!$AA907="2В",3,IF(ДАННЫЕ!$AA907=3,4,IF(ДАННЫЕ!$AA907="4А",5,IF(ДАННЫЕ!$AA907="4Б",6,IF(ДАННЫЕ!$AA907="4В",7,IF(ДАННЫЕ!$AA907=5,8,0))))))))</f>
        <v>0</v>
      </c>
      <c r="T907" s="15">
        <f>IF(OR(ДАННЫЕ!$AC907=2,ДАННЫЕ!$AD907=2,ДАННЫЕ!$AE907=2),2,IF(OR(ДАННЫЕ!$AC907=1,ДАННЫЕ!$AD907=1,ДАННЫЕ!$AE907=1),1,0))</f>
        <v>0</v>
      </c>
    </row>
    <row r="908" spans="1:20" ht="15" customHeight="1" x14ac:dyDescent="0.2">
      <c r="A908" s="78">
        <f>IF(B908&gt;0,IF(MONTH(ДАННЫЕ!$F$1)=MONTH(ДАННЫЕ!$B908),1,0),0)</f>
        <v>0</v>
      </c>
      <c r="B908" s="14">
        <f>IF(ДАННЫЕ!$B908&gt;0,IF(YEAR(ДАННЫЕ!$F$1)=YEAR(ДАННЫЕ!$B908),1,0),0)</f>
        <v>0</v>
      </c>
      <c r="C908" s="14">
        <f>IF(ДАННЫЕ!$CM908&gt;0,IF(YEAR(ДАННЫЕ!$F$1)=YEAR(ДАННЫЕ!$CM908),1,0),0)</f>
        <v>0</v>
      </c>
      <c r="D908" s="14">
        <f>IF(ДАННЫЕ!$CJ908&gt;0,IF(ДАННЫЕ!$CL908&gt;ДАННЫЕ!$F$1,1,IF(ДАННЫЕ!$CL908&gt;0,0,1)),0)</f>
        <v>0</v>
      </c>
      <c r="E908" s="43" t="str">
        <f ca="1">IF(ДАННЫЕ!$F$1&gt;0,IF(ДАННЫЕ!$G908&gt;0,DATEDIF(ДАННЫЕ!$G908,ДАННЫЕ!$F$1,"y"),""),IF(ДАННЫЕ!$G908&gt;0,DATEDIF(ДАННЫЕ!$G908,TODAY(),"y"),""))</f>
        <v/>
      </c>
      <c r="F908" s="43" t="str">
        <f xml:space="preserve"> IF(ДАННЫЕ!$F908="М",IF(E908&gt;=18,IF(E908&lt;60,1,""),""),"")&amp;IF(ДАННЫЕ!$F908="Ж",IF(E908&gt;=18,IF(E908&lt;55,1,""),""),"")</f>
        <v/>
      </c>
      <c r="G908" s="43" t="str">
        <f xml:space="preserve"> IF(ДАННЫЕ!$F908="М",IF(E908&gt;=60,2,""),"")&amp;IF(ДАННЫЕ!$F908="Ж",IF(E908&gt;=55,2,""),"")</f>
        <v/>
      </c>
      <c r="H908" s="43" t="str">
        <f t="shared" ca="1" si="42"/>
        <v/>
      </c>
      <c r="I908" s="43" t="str">
        <f t="shared" ca="1" si="43"/>
        <v>03</v>
      </c>
      <c r="J908" s="28" t="str">
        <f ca="1">ДАННЫЕ!$F908&amp;H908&amp;I908&amp;ДАННЫЕ!$I908&amp;"m"&amp;IF(ДАННЫЕ!$I908&gt;0,IF(ДАННЫЕ!$J908&gt;0,0,1),"")&amp;"f"&amp;IF(ДАННЫЕ!$R908&gt;0,IF(YEAR(ДАННЫЕ!$F$1)=YEAR(ДАННЫЕ!$R908),1,0),0)&amp;"z"&amp;ДАННЫЕ!$R908&amp;"p"&amp;ДАННЫЕ!$S908&amp;"i"&amp;ДАННЫЕ!$T908&amp;"h"&amp;ДАННЫЕ!$K908&amp;"be"&amp;ДАННЫЕ!$BI908&amp;"CD"&amp;IF(ДАННЫЕ!BF908&gt;500,4,IF(ДАННЫЕ!BF908&gt;350,3,IF(ДАННЫЕ!BF908&gt;200,2,IF(ДАННЫЕ!BF908&gt;0,1,0))))&amp;"g"&amp;B908&amp;"d"&amp;H908&amp;"l"&amp;ДАННЫЕ!AT908&amp;"a"&amp;ДАННЫЕ!$V908&amp;"v"&amp;R908&amp;"k"&amp;ДАННЫЕ!$U908&amp;"s"&amp;ДАННЫЕ!$Y908&amp;"t"&amp;ДАННЫЕ!$X908&amp;"b"&amp;IF(ДАННЫЕ!$Q908&gt;1,1,0)&amp;"PP"&amp;ДАННЫЕ!Z908&amp;"c"&amp;S908&amp;"x"&amp;IF(ДАННЫЕ!$BY908&gt;0,IF(YEAR(ДАННЫЕ!$F$1)=YEAR(ДАННЫЕ!$BY908),1,0),0)&amp;"n"&amp;IF(ДАННЫЕ!$BZ908&gt;0,IF(YEAR(ДАННЫЕ!$F$1)=YEAR(ДАННЫЕ!$BZ908),1,0),0)&amp;"u"&amp;D908&amp;"z"&amp;IF(ДАННЫЕ!$CL908&gt;0,IF(YEAR(ДАННЫЕ!$F$1)&gt;YEAR(ДАННЫЕ!$CL908),11,12),0)</f>
        <v>03mf0zpihbeCD0g0dlav0kstb0PPc0x0n0u0z0</v>
      </c>
      <c r="K908" s="28" t="str">
        <f ca="1">ДАННЫЕ!$I908&amp;"x"&amp;B908&amp;"w"&amp;IF(T908+ДАННЫЕ!AD908+ДАННЫЕ!AE908+ДАННЫЕ!AF908+ДАННЫЕ!AG908+ДАННЫЕ!AH908+ДАННЫЕ!$AL908+ДАННЫЕ!AI908+ДАННЫЕ!AJ908+ДАННЫЕ!AK908+ДАННЫЕ!AP908+ДАННЫЕ!AQ908+ДАННЫЕ!AR908+ДАННЫЕ!$AM908+ДАННЫЕ!$AN908+ДАННЫЕ!AS908+ДАННЫЕ!AT908&gt;0,1,0)&amp;IF(OR(T908=2,ДАННЫЕ!AD908=2,ДАННЫЕ!AE908=2,ДАННЫЕ!AF908=2,ДАННЫЕ!AG908=2,ДАННЫЕ!AH908=2,ДАННЫЕ!$AL908=2,ДАННЫЕ!AI908=2,ДАННЫЕ!AJ908=2,ДАННЫЕ!AK908=2,ДАННЫЕ!AP908=2,ДАННЫЕ!AQ908=2,ДАННЫЕ!AR908=2,ДАННЫЕ!$AM908=2,ДАННЫЕ!$AN908=2,ДАННЫЕ!AS908=2,ДАННЫЕ!AT908=2),2,0)&amp;"t"&amp;IF(T908&gt;0,"1"&amp;T908,"00")&amp;"f"&amp;IF(ДАННЫЕ!$AC908,"1"&amp;ДАННЫЕ!$AC908,"00")&amp;"b"&amp;IF(ДАННЫЕ!$AD908,"1"&amp;ДАННЫЕ!$AD908,"00")&amp;"g"&amp;IF(ДАННЫЕ!$AF908,"1"&amp;ДАННЫЕ!$AF908,"00")&amp;"c"&amp;IF(ДАННЫЕ!$AG908,"1"&amp;ДАННЫЕ!$AG908,"00")&amp;"i"&amp;IF(ДАННЫЕ!$AH908,"1"&amp;ДАННЫЕ!$AH908,"00")&amp;"r"&amp;IF(ДАННЫЕ!$AL908,"1"&amp;ДАННЫЕ!$AL908,"00")&amp;"m"&amp;IF(ДАННЫЕ!$AI908,"1"&amp;ДАННЫЕ!$AI908,"00")&amp;"hS"&amp;IF(ДАННЫЕ!$AJ908,"1"&amp;ДАННЫЕ!$AJ908,"00")&amp;"hZ"&amp;IF(ДАННЫЕ!$AK908,"1"&amp;ДАННЫЕ!$AK908,"00")&amp;"p"&amp;IF(ДАННЫЕ!$AP908,"1"&amp;ДАННЫЕ!$AP908,"00")&amp;"k"&amp;IF(ДАННЫЕ!$AQ908,"1"&amp;ДАННЫЕ!$AQ908,"00")&amp;"z"&amp;IF(ДАННЫЕ!$AR908,"1"&amp;ДАННЫЕ!$AR908,"00")&amp;"j"&amp;IF(ДАННЫЕ!$AM908,"1"&amp;ДАННЫЕ!$AM908,"00")&amp;"n"&amp;IF(ДАННЫЕ!$AN908,"1"&amp;ДАННЫЕ!$AN908,"00")&amp;"E"&amp;ДАННЫЕ!BI908&amp;"L"&amp;ДАННЫЕ!AO908&amp;"h"&amp;IF(ДАННЫЕ!$AU908&gt;0,1,0)&amp;"v"&amp;IF(ДАННЫЕ!$AW908&gt;0,1,0)&amp;"a"&amp;IF(ДАННЫЕ!$AS908,"1"&amp;ДАННЫЕ!$AS908,"00")&amp;"s"&amp;IF(ДАННЫЕ!$AT908,"1"&amp;ДАННЫЕ!$AT908,"00")&amp;"u"&amp;IF(ДАННЫЕ!$CJ908&gt;0,1,0)&amp;"y"&amp;B908&amp;"d"&amp;H908&amp;"e"&amp;F908&amp;G908</f>
        <v>x0w00t00f00b00g00c00i00r00m00hS00hZ00p00k00z00j00n00ELh0v0a00s00u0y0de</v>
      </c>
      <c r="L908" s="28" t="str">
        <f ca="1">ДАННЫЕ!$I908&amp;"VN"&amp;IF(ДАННЫЕ!AW908&gt;0,11,10)&amp;"CD"&amp;IF(ДАННЫЕ!BF908&gt;500,16,IF(ДАННЫЕ!BF908&gt;350,15,IF(ДАННЫЕ!BF908&gt;=200,14,IF(ДАННЫЕ!BF908&gt;=100,13,IF(ДАННЫЕ!BF908&gt;=50,12,IF(ДАННЫЕ!BF908&gt;0,11,10))))))&amp;"AR"&amp;IF(ДАННЫЕ!BX908&gt;0,1,0)&amp;"GD"&amp;B908&amp;"VV"&amp;IF(E908&gt;=5,IF(E908&lt;18,1,0),0)</f>
        <v>VN10CD10AR0GD0VV0</v>
      </c>
      <c r="M908" s="28" t="str">
        <f>ДАННЫЕ!$I908&amp;"b"&amp;ДАННЫЕ!$BI908&amp;"r"&amp;ДАННЫЕ!$BJ908&amp;"CD"&amp;IF(ДАННЫЕ!BF908&gt;0,IF(ДАННЫЕ!BF908&lt;200,1,IF(ДАННЫЕ!BF908&lt;350,2,3)),0)&amp;"h"&amp;IF(ДАННЫЕ!$BK908+ДАННЫЕ!$BL908+ДАННЫЕ!$BM908&gt;0,1,0)&amp;"x"&amp;ДАННЫЕ!$BK908&amp;"y"&amp;ДАННЫЕ!$BL908&amp;"z"&amp;ДАННЫЕ!$BM908&amp;"c"&amp;IF(ДАННЫЕ!$BK908+ДАННЫЕ!$BL908+ДАННЫЕ!$BM908=3,1,0)&amp;"a"&amp;IF(ДАННЫЕ!$BQ908+ДАННЫЕ!$BR908&gt;0,1,0)&amp;"d"&amp;ДАННЫЕ!$BQ908&amp;"v"&amp;ДАННЫЕ!$BR908&amp;"p"&amp;ДАННЫЕ!$BS908&amp;"n"&amp;ДАННЫЕ!$BU908&amp;"t"&amp;ДАННЫЕ!$BV908&amp;"o"&amp;ДАННЫЕ!$BT908&amp;"l"&amp;IF(ДАННЫЕ!$BN908&gt;0,1,0)&amp;ДАННЫЕ!$BN908&amp;"g"&amp;ДАННЫЕ!$BO908&amp;"s"&amp;ДАННЫЕ!$BP908&amp;"DZ"&amp;IF(ДАННЫЕ!B908-ДАННЫЕ!G908 &lt; 60,IF(ДАННЫЕ!B908-ДАННЫЕ!G908 &gt;= 0,1,0),0)&amp;"u"&amp;IF(ДАННЫЕ!$CJ908&gt;0,1,0)</f>
        <v>brCD0h0xyzc0a0dvpntol0gsDZ1u0</v>
      </c>
      <c r="N908" s="28" t="str">
        <f ca="1">ДАННЫЕ!$F908&amp;ДАННЫЕ!$I908&amp;"g"&amp;B908&amp;"cf"&amp;D908&amp;"a"&amp;IF(ДАННЫЕ!$BX908&gt;0,1,0)&amp;IF(ДАННЫЕ!$BF908&gt;500,1,IF(ДАННЫЕ!$BF908&gt;350,2,IF(ДАННЫЕ!$BF908&gt;=200,3,IF(ДАННЫЕ!$BF908&gt;=100,4,IF(ДАННЫЕ!$BF908&gt;=50,5,IF(ДАННЫЕ!$BF908&lt;50,6,0))))))&amp;"AR"&amp;IF(DATEDIF(ДАННЫЕ!$BX908,ДАННЫЕ!$F$1,"y")&gt;1,1,0)&amp;"VG"&amp;IF(ДАННЫЕ!$BH908="0",1,0)&amp;"o"&amp;IF(T908+ДАННЫЕ!$AF908+ДАННЫЕ!$AG908+ДАННЫЕ!$AH908+ДАННЫЕ!$AI908+ДАННЫЕ!$AJ908+ДАННЫЕ!$AP908+ДАННЫЕ!$AQ908+ДАННЫЕ!$AR908+ДАННЫЕ!$AU908+ДАННЫЕ!$AW908+ДАННЫЕ!$AS908+ДАННЫЕ!$AT908&gt;0,1,0)&amp;"x"&amp;ДАННЫЕ!$AG908&amp;"p"&amp;IF(ДАННЫЕ!$BY908&gt;0,1,0)&amp;"v"&amp;IF(ДАННЫЕ!$BZ908&gt;0,1,0)&amp;"n"&amp;ДАННЫЕ!$CA908&amp;"t"&amp;ДАННЫЕ!$AY908&amp;"k"&amp;ДАННЫЕ!$CB908&amp;"q"&amp;ДАННЫЕ!$CC908&amp;"w"&amp;ДАННЫЕ!$CD908&amp;"e"&amp;ДАННЫЕ!$CE908&amp;"m"&amp;ДАННЫЕ!$CF908&amp;"c"&amp;ДАННЫЕ!$CG908&amp;"z"&amp;ДАННЫЕ!$CH908&amp;"d"&amp;IF(H908=4,1,0)&amp;"s"&amp;IF(ДАННЫЕ!$J908=1,0,1)&amp;"u"&amp;IF(ДАННЫЕ!$CJ908&gt;0,1,0)</f>
        <v>g0cf0a06AR1VG0o0xp0v0ntkqwemczd0s1u0</v>
      </c>
      <c r="O908" s="28" t="str">
        <f>ДАННЫЕ!$I908&amp;"g"&amp;B908&amp;A908&amp;"f"&amp;P908&amp;"c"&amp;IF(ДАННЫЕ!$U908&gt;0,1,0)&amp;"s"&amp;IF(ДАННЫЕ!$Q908&gt;0,IF(YEAR(ДАННЫЕ!$F$1)=YEAR(ДАННЫЕ!$Q908),IF(MONTH(ДАННЫЕ!$F$1)=MONTH(ДАННЫЕ!$Q908),111,11),1),0)&amp;"i"&amp;IF(ДАННЫЕ!$R908+ДАННЫЕ!$S908+ДАННЫЕ!$T908=0,0,1)&amp;"h"&amp;IF(ДАННЫЕ!$P908&gt;0,1,0)&amp;"p"&amp;IF(ДАННЫЕ!$CI908&gt;0,IF(YEAR(ДАННЫЕ!$F$1)=YEAR(ДАННЫЕ!$CI908),IF(MONTH(ДАННЫЕ!$F$1)=MONTH(ДАННЫЕ!$CI908),111,11),1),0)&amp;"d"&amp;IF(ДАННЫЕ!$CJ908&gt;0,IF(YEAR(ДАННЫЕ!$F$1)=YEAR(ДАННЫЕ!$CJ908),IF(MONTH(ДАННЫЕ!$F$1)=MONTH(ДАННЫЕ!$CJ908),111,11),1),0)&amp;"o"&amp;IF(ДАННЫЕ!$CK908&gt;0,IF(MONTH(ДАННЫЕ!$F$1)=MONTH(ДАННЫЕ!$CK908),111,11),0)&amp;"v"&amp;IF(ДАННЫЕ!$BE908&gt;0,IF(MONTH(ДАННЫЕ!$F$1)=MONTH(ДАННЫЕ!$BE908),111,11),0)</f>
        <v>g00f0c0s0i0h0p0d0o0v0</v>
      </c>
      <c r="P908" s="15">
        <f t="shared" si="44"/>
        <v>0</v>
      </c>
      <c r="Q908" s="15">
        <f>IF(ДАННЫЕ!$F$1&gt;ДАННЫЕ!$N908,IF(YEAR(ДАННЫЕ!$F$1)=YEAR(ДАННЫЕ!M908),1,0),0)</f>
        <v>0</v>
      </c>
      <c r="R908" s="15">
        <f>IF(ДАННЫЕ!$F$1&gt;ДАННЫЕ!$N908,IF(YEAR(ДАННЫЕ!$F$1)=YEAR(ДАННЫЕ!N908),1,0),0)</f>
        <v>0</v>
      </c>
      <c r="S908" s="15">
        <f>IF(ДАННЫЕ!$AA908="2А",1,IF(ДАННЫЕ!$AA908="2Б",2,IF(ДАННЫЕ!$AA908="2В",3,IF(ДАННЫЕ!$AA908=3,4,IF(ДАННЫЕ!$AA908="4А",5,IF(ДАННЫЕ!$AA908="4Б",6,IF(ДАННЫЕ!$AA908="4В",7,IF(ДАННЫЕ!$AA908=5,8,0))))))))</f>
        <v>0</v>
      </c>
      <c r="T908" s="15">
        <f>IF(OR(ДАННЫЕ!$AC908=2,ДАННЫЕ!$AD908=2,ДАННЫЕ!$AE908=2),2,IF(OR(ДАННЫЕ!$AC908=1,ДАННЫЕ!$AD908=1,ДАННЫЕ!$AE908=1),1,0))</f>
        <v>0</v>
      </c>
    </row>
    <row r="909" spans="1:20" ht="15" customHeight="1" x14ac:dyDescent="0.2">
      <c r="A909" s="78">
        <f>IF(B909&gt;0,IF(MONTH(ДАННЫЕ!$F$1)=MONTH(ДАННЫЕ!$B909),1,0),0)</f>
        <v>0</v>
      </c>
      <c r="B909" s="14">
        <f>IF(ДАННЫЕ!$B909&gt;0,IF(YEAR(ДАННЫЕ!$F$1)=YEAR(ДАННЫЕ!$B909),1,0),0)</f>
        <v>0</v>
      </c>
      <c r="C909" s="14">
        <f>IF(ДАННЫЕ!$CM909&gt;0,IF(YEAR(ДАННЫЕ!$F$1)=YEAR(ДАННЫЕ!$CM909),1,0),0)</f>
        <v>0</v>
      </c>
      <c r="D909" s="14">
        <f>IF(ДАННЫЕ!$CJ909&gt;0,IF(ДАННЫЕ!$CL909&gt;ДАННЫЕ!$F$1,1,IF(ДАННЫЕ!$CL909&gt;0,0,1)),0)</f>
        <v>0</v>
      </c>
      <c r="E909" s="43" t="str">
        <f ca="1">IF(ДАННЫЕ!$F$1&gt;0,IF(ДАННЫЕ!$G909&gt;0,DATEDIF(ДАННЫЕ!$G909,ДАННЫЕ!$F$1,"y"),""),IF(ДАННЫЕ!$G909&gt;0,DATEDIF(ДАННЫЕ!$G909,TODAY(),"y"),""))</f>
        <v/>
      </c>
      <c r="F909" s="43" t="str">
        <f xml:space="preserve"> IF(ДАННЫЕ!$F909="М",IF(E909&gt;=18,IF(E909&lt;60,1,""),""),"")&amp;IF(ДАННЫЕ!$F909="Ж",IF(E909&gt;=18,IF(E909&lt;55,1,""),""),"")</f>
        <v/>
      </c>
      <c r="G909" s="43" t="str">
        <f xml:space="preserve"> IF(ДАННЫЕ!$F909="М",IF(E909&gt;=60,2,""),"")&amp;IF(ДАННЫЕ!$F909="Ж",IF(E909&gt;=55,2,""),"")</f>
        <v/>
      </c>
      <c r="H909" s="43" t="str">
        <f t="shared" ca="1" si="42"/>
        <v/>
      </c>
      <c r="I909" s="43" t="str">
        <f t="shared" ca="1" si="43"/>
        <v>03</v>
      </c>
      <c r="J909" s="28" t="str">
        <f ca="1">ДАННЫЕ!$F909&amp;H909&amp;I909&amp;ДАННЫЕ!$I909&amp;"m"&amp;IF(ДАННЫЕ!$I909&gt;0,IF(ДАННЫЕ!$J909&gt;0,0,1),"")&amp;"f"&amp;IF(ДАННЫЕ!$R909&gt;0,IF(YEAR(ДАННЫЕ!$F$1)=YEAR(ДАННЫЕ!$R909),1,0),0)&amp;"z"&amp;ДАННЫЕ!$R909&amp;"p"&amp;ДАННЫЕ!$S909&amp;"i"&amp;ДАННЫЕ!$T909&amp;"h"&amp;ДАННЫЕ!$K909&amp;"be"&amp;ДАННЫЕ!$BI909&amp;"CD"&amp;IF(ДАННЫЕ!BF909&gt;500,4,IF(ДАННЫЕ!BF909&gt;350,3,IF(ДАННЫЕ!BF909&gt;200,2,IF(ДАННЫЕ!BF909&gt;0,1,0))))&amp;"g"&amp;B909&amp;"d"&amp;H909&amp;"l"&amp;ДАННЫЕ!AT909&amp;"a"&amp;ДАННЫЕ!$V909&amp;"v"&amp;R909&amp;"k"&amp;ДАННЫЕ!$U909&amp;"s"&amp;ДАННЫЕ!$Y909&amp;"t"&amp;ДАННЫЕ!$X909&amp;"b"&amp;IF(ДАННЫЕ!$Q909&gt;1,1,0)&amp;"PP"&amp;ДАННЫЕ!Z909&amp;"c"&amp;S909&amp;"x"&amp;IF(ДАННЫЕ!$BY909&gt;0,IF(YEAR(ДАННЫЕ!$F$1)=YEAR(ДАННЫЕ!$BY909),1,0),0)&amp;"n"&amp;IF(ДАННЫЕ!$BZ909&gt;0,IF(YEAR(ДАННЫЕ!$F$1)=YEAR(ДАННЫЕ!$BZ909),1,0),0)&amp;"u"&amp;D909&amp;"z"&amp;IF(ДАННЫЕ!$CL909&gt;0,IF(YEAR(ДАННЫЕ!$F$1)&gt;YEAR(ДАННЫЕ!$CL909),11,12),0)</f>
        <v>03mf0zpihbeCD0g0dlav0kstb0PPc0x0n0u0z0</v>
      </c>
      <c r="K909" s="28" t="str">
        <f ca="1">ДАННЫЕ!$I909&amp;"x"&amp;B909&amp;"w"&amp;IF(T909+ДАННЫЕ!AD909+ДАННЫЕ!AE909+ДАННЫЕ!AF909+ДАННЫЕ!AG909+ДАННЫЕ!AH909+ДАННЫЕ!$AL909+ДАННЫЕ!AI909+ДАННЫЕ!AJ909+ДАННЫЕ!AK909+ДАННЫЕ!AP909+ДАННЫЕ!AQ909+ДАННЫЕ!AR909+ДАННЫЕ!$AM909+ДАННЫЕ!$AN909+ДАННЫЕ!AS909+ДАННЫЕ!AT909&gt;0,1,0)&amp;IF(OR(T909=2,ДАННЫЕ!AD909=2,ДАННЫЕ!AE909=2,ДАННЫЕ!AF909=2,ДАННЫЕ!AG909=2,ДАННЫЕ!AH909=2,ДАННЫЕ!$AL909=2,ДАННЫЕ!AI909=2,ДАННЫЕ!AJ909=2,ДАННЫЕ!AK909=2,ДАННЫЕ!AP909=2,ДАННЫЕ!AQ909=2,ДАННЫЕ!AR909=2,ДАННЫЕ!$AM909=2,ДАННЫЕ!$AN909=2,ДАННЫЕ!AS909=2,ДАННЫЕ!AT909=2),2,0)&amp;"t"&amp;IF(T909&gt;0,"1"&amp;T909,"00")&amp;"f"&amp;IF(ДАННЫЕ!$AC909,"1"&amp;ДАННЫЕ!$AC909,"00")&amp;"b"&amp;IF(ДАННЫЕ!$AD909,"1"&amp;ДАННЫЕ!$AD909,"00")&amp;"g"&amp;IF(ДАННЫЕ!$AF909,"1"&amp;ДАННЫЕ!$AF909,"00")&amp;"c"&amp;IF(ДАННЫЕ!$AG909,"1"&amp;ДАННЫЕ!$AG909,"00")&amp;"i"&amp;IF(ДАННЫЕ!$AH909,"1"&amp;ДАННЫЕ!$AH909,"00")&amp;"r"&amp;IF(ДАННЫЕ!$AL909,"1"&amp;ДАННЫЕ!$AL909,"00")&amp;"m"&amp;IF(ДАННЫЕ!$AI909,"1"&amp;ДАННЫЕ!$AI909,"00")&amp;"hS"&amp;IF(ДАННЫЕ!$AJ909,"1"&amp;ДАННЫЕ!$AJ909,"00")&amp;"hZ"&amp;IF(ДАННЫЕ!$AK909,"1"&amp;ДАННЫЕ!$AK909,"00")&amp;"p"&amp;IF(ДАННЫЕ!$AP909,"1"&amp;ДАННЫЕ!$AP909,"00")&amp;"k"&amp;IF(ДАННЫЕ!$AQ909,"1"&amp;ДАННЫЕ!$AQ909,"00")&amp;"z"&amp;IF(ДАННЫЕ!$AR909,"1"&amp;ДАННЫЕ!$AR909,"00")&amp;"j"&amp;IF(ДАННЫЕ!$AM909,"1"&amp;ДАННЫЕ!$AM909,"00")&amp;"n"&amp;IF(ДАННЫЕ!$AN909,"1"&amp;ДАННЫЕ!$AN909,"00")&amp;"E"&amp;ДАННЫЕ!BI909&amp;"L"&amp;ДАННЫЕ!AO909&amp;"h"&amp;IF(ДАННЫЕ!$AU909&gt;0,1,0)&amp;"v"&amp;IF(ДАННЫЕ!$AW909&gt;0,1,0)&amp;"a"&amp;IF(ДАННЫЕ!$AS909,"1"&amp;ДАННЫЕ!$AS909,"00")&amp;"s"&amp;IF(ДАННЫЕ!$AT909,"1"&amp;ДАННЫЕ!$AT909,"00")&amp;"u"&amp;IF(ДАННЫЕ!$CJ909&gt;0,1,0)&amp;"y"&amp;B909&amp;"d"&amp;H909&amp;"e"&amp;F909&amp;G909</f>
        <v>x0w00t00f00b00g00c00i00r00m00hS00hZ00p00k00z00j00n00ELh0v0a00s00u0y0de</v>
      </c>
      <c r="L909" s="28" t="str">
        <f ca="1">ДАННЫЕ!$I909&amp;"VN"&amp;IF(ДАННЫЕ!AW909&gt;0,11,10)&amp;"CD"&amp;IF(ДАННЫЕ!BF909&gt;500,16,IF(ДАННЫЕ!BF909&gt;350,15,IF(ДАННЫЕ!BF909&gt;=200,14,IF(ДАННЫЕ!BF909&gt;=100,13,IF(ДАННЫЕ!BF909&gt;=50,12,IF(ДАННЫЕ!BF909&gt;0,11,10))))))&amp;"AR"&amp;IF(ДАННЫЕ!BX909&gt;0,1,0)&amp;"GD"&amp;B909&amp;"VV"&amp;IF(E909&gt;=5,IF(E909&lt;18,1,0),0)</f>
        <v>VN10CD10AR0GD0VV0</v>
      </c>
      <c r="M909" s="28" t="str">
        <f>ДАННЫЕ!$I909&amp;"b"&amp;ДАННЫЕ!$BI909&amp;"r"&amp;ДАННЫЕ!$BJ909&amp;"CD"&amp;IF(ДАННЫЕ!BF909&gt;0,IF(ДАННЫЕ!BF909&lt;200,1,IF(ДАННЫЕ!BF909&lt;350,2,3)),0)&amp;"h"&amp;IF(ДАННЫЕ!$BK909+ДАННЫЕ!$BL909+ДАННЫЕ!$BM909&gt;0,1,0)&amp;"x"&amp;ДАННЫЕ!$BK909&amp;"y"&amp;ДАННЫЕ!$BL909&amp;"z"&amp;ДАННЫЕ!$BM909&amp;"c"&amp;IF(ДАННЫЕ!$BK909+ДАННЫЕ!$BL909+ДАННЫЕ!$BM909=3,1,0)&amp;"a"&amp;IF(ДАННЫЕ!$BQ909+ДАННЫЕ!$BR909&gt;0,1,0)&amp;"d"&amp;ДАННЫЕ!$BQ909&amp;"v"&amp;ДАННЫЕ!$BR909&amp;"p"&amp;ДАННЫЕ!$BS909&amp;"n"&amp;ДАННЫЕ!$BU909&amp;"t"&amp;ДАННЫЕ!$BV909&amp;"o"&amp;ДАННЫЕ!$BT909&amp;"l"&amp;IF(ДАННЫЕ!$BN909&gt;0,1,0)&amp;ДАННЫЕ!$BN909&amp;"g"&amp;ДАННЫЕ!$BO909&amp;"s"&amp;ДАННЫЕ!$BP909&amp;"DZ"&amp;IF(ДАННЫЕ!B909-ДАННЫЕ!G909 &lt; 60,IF(ДАННЫЕ!B909-ДАННЫЕ!G909 &gt;= 0,1,0),0)&amp;"u"&amp;IF(ДАННЫЕ!$CJ909&gt;0,1,0)</f>
        <v>brCD0h0xyzc0a0dvpntol0gsDZ1u0</v>
      </c>
      <c r="N909" s="28" t="str">
        <f ca="1">ДАННЫЕ!$F909&amp;ДАННЫЕ!$I909&amp;"g"&amp;B909&amp;"cf"&amp;D909&amp;"a"&amp;IF(ДАННЫЕ!$BX909&gt;0,1,0)&amp;IF(ДАННЫЕ!$BF909&gt;500,1,IF(ДАННЫЕ!$BF909&gt;350,2,IF(ДАННЫЕ!$BF909&gt;=200,3,IF(ДАННЫЕ!$BF909&gt;=100,4,IF(ДАННЫЕ!$BF909&gt;=50,5,IF(ДАННЫЕ!$BF909&lt;50,6,0))))))&amp;"AR"&amp;IF(DATEDIF(ДАННЫЕ!$BX909,ДАННЫЕ!$F$1,"y")&gt;1,1,0)&amp;"VG"&amp;IF(ДАННЫЕ!$BH909="0",1,0)&amp;"o"&amp;IF(T909+ДАННЫЕ!$AF909+ДАННЫЕ!$AG909+ДАННЫЕ!$AH909+ДАННЫЕ!$AI909+ДАННЫЕ!$AJ909+ДАННЫЕ!$AP909+ДАННЫЕ!$AQ909+ДАННЫЕ!$AR909+ДАННЫЕ!$AU909+ДАННЫЕ!$AW909+ДАННЫЕ!$AS909+ДАННЫЕ!$AT909&gt;0,1,0)&amp;"x"&amp;ДАННЫЕ!$AG909&amp;"p"&amp;IF(ДАННЫЕ!$BY909&gt;0,1,0)&amp;"v"&amp;IF(ДАННЫЕ!$BZ909&gt;0,1,0)&amp;"n"&amp;ДАННЫЕ!$CA909&amp;"t"&amp;ДАННЫЕ!$AY909&amp;"k"&amp;ДАННЫЕ!$CB909&amp;"q"&amp;ДАННЫЕ!$CC909&amp;"w"&amp;ДАННЫЕ!$CD909&amp;"e"&amp;ДАННЫЕ!$CE909&amp;"m"&amp;ДАННЫЕ!$CF909&amp;"c"&amp;ДАННЫЕ!$CG909&amp;"z"&amp;ДАННЫЕ!$CH909&amp;"d"&amp;IF(H909=4,1,0)&amp;"s"&amp;IF(ДАННЫЕ!$J909=1,0,1)&amp;"u"&amp;IF(ДАННЫЕ!$CJ909&gt;0,1,0)</f>
        <v>g0cf0a06AR1VG0o0xp0v0ntkqwemczd0s1u0</v>
      </c>
      <c r="O909" s="28" t="str">
        <f>ДАННЫЕ!$I909&amp;"g"&amp;B909&amp;A909&amp;"f"&amp;P909&amp;"c"&amp;IF(ДАННЫЕ!$U909&gt;0,1,0)&amp;"s"&amp;IF(ДАННЫЕ!$Q909&gt;0,IF(YEAR(ДАННЫЕ!$F$1)=YEAR(ДАННЫЕ!$Q909),IF(MONTH(ДАННЫЕ!$F$1)=MONTH(ДАННЫЕ!$Q909),111,11),1),0)&amp;"i"&amp;IF(ДАННЫЕ!$R909+ДАННЫЕ!$S909+ДАННЫЕ!$T909=0,0,1)&amp;"h"&amp;IF(ДАННЫЕ!$P909&gt;0,1,0)&amp;"p"&amp;IF(ДАННЫЕ!$CI909&gt;0,IF(YEAR(ДАННЫЕ!$F$1)=YEAR(ДАННЫЕ!$CI909),IF(MONTH(ДАННЫЕ!$F$1)=MONTH(ДАННЫЕ!$CI909),111,11),1),0)&amp;"d"&amp;IF(ДАННЫЕ!$CJ909&gt;0,IF(YEAR(ДАННЫЕ!$F$1)=YEAR(ДАННЫЕ!$CJ909),IF(MONTH(ДАННЫЕ!$F$1)=MONTH(ДАННЫЕ!$CJ909),111,11),1),0)&amp;"o"&amp;IF(ДАННЫЕ!$CK909&gt;0,IF(MONTH(ДАННЫЕ!$F$1)=MONTH(ДАННЫЕ!$CK909),111,11),0)&amp;"v"&amp;IF(ДАННЫЕ!$BE909&gt;0,IF(MONTH(ДАННЫЕ!$F$1)=MONTH(ДАННЫЕ!$BE909),111,11),0)</f>
        <v>g00f0c0s0i0h0p0d0o0v0</v>
      </c>
      <c r="P909" s="15">
        <f t="shared" si="44"/>
        <v>0</v>
      </c>
      <c r="Q909" s="15">
        <f>IF(ДАННЫЕ!$F$1&gt;ДАННЫЕ!$N909,IF(YEAR(ДАННЫЕ!$F$1)=YEAR(ДАННЫЕ!M909),1,0),0)</f>
        <v>0</v>
      </c>
      <c r="R909" s="15">
        <f>IF(ДАННЫЕ!$F$1&gt;ДАННЫЕ!$N909,IF(YEAR(ДАННЫЕ!$F$1)=YEAR(ДАННЫЕ!N909),1,0),0)</f>
        <v>0</v>
      </c>
      <c r="S909" s="15">
        <f>IF(ДАННЫЕ!$AA909="2А",1,IF(ДАННЫЕ!$AA909="2Б",2,IF(ДАННЫЕ!$AA909="2В",3,IF(ДАННЫЕ!$AA909=3,4,IF(ДАННЫЕ!$AA909="4А",5,IF(ДАННЫЕ!$AA909="4Б",6,IF(ДАННЫЕ!$AA909="4В",7,IF(ДАННЫЕ!$AA909=5,8,0))))))))</f>
        <v>0</v>
      </c>
      <c r="T909" s="15">
        <f>IF(OR(ДАННЫЕ!$AC909=2,ДАННЫЕ!$AD909=2,ДАННЫЕ!$AE909=2),2,IF(OR(ДАННЫЕ!$AC909=1,ДАННЫЕ!$AD909=1,ДАННЫЕ!$AE909=1),1,0))</f>
        <v>0</v>
      </c>
    </row>
    <row r="910" spans="1:20" ht="15" customHeight="1" x14ac:dyDescent="0.2">
      <c r="A910" s="78">
        <f>IF(B910&gt;0,IF(MONTH(ДАННЫЕ!$F$1)=MONTH(ДАННЫЕ!$B910),1,0),0)</f>
        <v>0</v>
      </c>
      <c r="B910" s="14">
        <f>IF(ДАННЫЕ!$B910&gt;0,IF(YEAR(ДАННЫЕ!$F$1)=YEAR(ДАННЫЕ!$B910),1,0),0)</f>
        <v>0</v>
      </c>
      <c r="C910" s="14">
        <f>IF(ДАННЫЕ!$CM910&gt;0,IF(YEAR(ДАННЫЕ!$F$1)=YEAR(ДАННЫЕ!$CM910),1,0),0)</f>
        <v>0</v>
      </c>
      <c r="D910" s="14">
        <f>IF(ДАННЫЕ!$CJ910&gt;0,IF(ДАННЫЕ!$CL910&gt;ДАННЫЕ!$F$1,1,IF(ДАННЫЕ!$CL910&gt;0,0,1)),0)</f>
        <v>0</v>
      </c>
      <c r="E910" s="43" t="str">
        <f ca="1">IF(ДАННЫЕ!$F$1&gt;0,IF(ДАННЫЕ!$G910&gt;0,DATEDIF(ДАННЫЕ!$G910,ДАННЫЕ!$F$1,"y"),""),IF(ДАННЫЕ!$G910&gt;0,DATEDIF(ДАННЫЕ!$G910,TODAY(),"y"),""))</f>
        <v/>
      </c>
      <c r="F910" s="43" t="str">
        <f xml:space="preserve"> IF(ДАННЫЕ!$F910="М",IF(E910&gt;=18,IF(E910&lt;60,1,""),""),"")&amp;IF(ДАННЫЕ!$F910="Ж",IF(E910&gt;=18,IF(E910&lt;55,1,""),""),"")</f>
        <v/>
      </c>
      <c r="G910" s="43" t="str">
        <f xml:space="preserve"> IF(ДАННЫЕ!$F910="М",IF(E910&gt;=60,2,""),"")&amp;IF(ДАННЫЕ!$F910="Ж",IF(E910&gt;=55,2,""),"")</f>
        <v/>
      </c>
      <c r="H910" s="43" t="str">
        <f t="shared" ca="1" si="42"/>
        <v/>
      </c>
      <c r="I910" s="43" t="str">
        <f t="shared" ca="1" si="43"/>
        <v>03</v>
      </c>
      <c r="J910" s="28" t="str">
        <f ca="1">ДАННЫЕ!$F910&amp;H910&amp;I910&amp;ДАННЫЕ!$I910&amp;"m"&amp;IF(ДАННЫЕ!$I910&gt;0,IF(ДАННЫЕ!$J910&gt;0,0,1),"")&amp;"f"&amp;IF(ДАННЫЕ!$R910&gt;0,IF(YEAR(ДАННЫЕ!$F$1)=YEAR(ДАННЫЕ!$R910),1,0),0)&amp;"z"&amp;ДАННЫЕ!$R910&amp;"p"&amp;ДАННЫЕ!$S910&amp;"i"&amp;ДАННЫЕ!$T910&amp;"h"&amp;ДАННЫЕ!$K910&amp;"be"&amp;ДАННЫЕ!$BI910&amp;"CD"&amp;IF(ДАННЫЕ!BF910&gt;500,4,IF(ДАННЫЕ!BF910&gt;350,3,IF(ДАННЫЕ!BF910&gt;200,2,IF(ДАННЫЕ!BF910&gt;0,1,0))))&amp;"g"&amp;B910&amp;"d"&amp;H910&amp;"l"&amp;ДАННЫЕ!AT910&amp;"a"&amp;ДАННЫЕ!$V910&amp;"v"&amp;R910&amp;"k"&amp;ДАННЫЕ!$U910&amp;"s"&amp;ДАННЫЕ!$Y910&amp;"t"&amp;ДАННЫЕ!$X910&amp;"b"&amp;IF(ДАННЫЕ!$Q910&gt;1,1,0)&amp;"PP"&amp;ДАННЫЕ!Z910&amp;"c"&amp;S910&amp;"x"&amp;IF(ДАННЫЕ!$BY910&gt;0,IF(YEAR(ДАННЫЕ!$F$1)=YEAR(ДАННЫЕ!$BY910),1,0),0)&amp;"n"&amp;IF(ДАННЫЕ!$BZ910&gt;0,IF(YEAR(ДАННЫЕ!$F$1)=YEAR(ДАННЫЕ!$BZ910),1,0),0)&amp;"u"&amp;D910&amp;"z"&amp;IF(ДАННЫЕ!$CL910&gt;0,IF(YEAR(ДАННЫЕ!$F$1)&gt;YEAR(ДАННЫЕ!$CL910),11,12),0)</f>
        <v>03mf0zpihbeCD0g0dlav0kstb0PPc0x0n0u0z0</v>
      </c>
      <c r="K910" s="28" t="str">
        <f ca="1">ДАННЫЕ!$I910&amp;"x"&amp;B910&amp;"w"&amp;IF(T910+ДАННЫЕ!AD910+ДАННЫЕ!AE910+ДАННЫЕ!AF910+ДАННЫЕ!AG910+ДАННЫЕ!AH910+ДАННЫЕ!$AL910+ДАННЫЕ!AI910+ДАННЫЕ!AJ910+ДАННЫЕ!AK910+ДАННЫЕ!AP910+ДАННЫЕ!AQ910+ДАННЫЕ!AR910+ДАННЫЕ!$AM910+ДАННЫЕ!$AN910+ДАННЫЕ!AS910+ДАННЫЕ!AT910&gt;0,1,0)&amp;IF(OR(T910=2,ДАННЫЕ!AD910=2,ДАННЫЕ!AE910=2,ДАННЫЕ!AF910=2,ДАННЫЕ!AG910=2,ДАННЫЕ!AH910=2,ДАННЫЕ!$AL910=2,ДАННЫЕ!AI910=2,ДАННЫЕ!AJ910=2,ДАННЫЕ!AK910=2,ДАННЫЕ!AP910=2,ДАННЫЕ!AQ910=2,ДАННЫЕ!AR910=2,ДАННЫЕ!$AM910=2,ДАННЫЕ!$AN910=2,ДАННЫЕ!AS910=2,ДАННЫЕ!AT910=2),2,0)&amp;"t"&amp;IF(T910&gt;0,"1"&amp;T910,"00")&amp;"f"&amp;IF(ДАННЫЕ!$AC910,"1"&amp;ДАННЫЕ!$AC910,"00")&amp;"b"&amp;IF(ДАННЫЕ!$AD910,"1"&amp;ДАННЫЕ!$AD910,"00")&amp;"g"&amp;IF(ДАННЫЕ!$AF910,"1"&amp;ДАННЫЕ!$AF910,"00")&amp;"c"&amp;IF(ДАННЫЕ!$AG910,"1"&amp;ДАННЫЕ!$AG910,"00")&amp;"i"&amp;IF(ДАННЫЕ!$AH910,"1"&amp;ДАННЫЕ!$AH910,"00")&amp;"r"&amp;IF(ДАННЫЕ!$AL910,"1"&amp;ДАННЫЕ!$AL910,"00")&amp;"m"&amp;IF(ДАННЫЕ!$AI910,"1"&amp;ДАННЫЕ!$AI910,"00")&amp;"hS"&amp;IF(ДАННЫЕ!$AJ910,"1"&amp;ДАННЫЕ!$AJ910,"00")&amp;"hZ"&amp;IF(ДАННЫЕ!$AK910,"1"&amp;ДАННЫЕ!$AK910,"00")&amp;"p"&amp;IF(ДАННЫЕ!$AP910,"1"&amp;ДАННЫЕ!$AP910,"00")&amp;"k"&amp;IF(ДАННЫЕ!$AQ910,"1"&amp;ДАННЫЕ!$AQ910,"00")&amp;"z"&amp;IF(ДАННЫЕ!$AR910,"1"&amp;ДАННЫЕ!$AR910,"00")&amp;"j"&amp;IF(ДАННЫЕ!$AM910,"1"&amp;ДАННЫЕ!$AM910,"00")&amp;"n"&amp;IF(ДАННЫЕ!$AN910,"1"&amp;ДАННЫЕ!$AN910,"00")&amp;"E"&amp;ДАННЫЕ!BI910&amp;"L"&amp;ДАННЫЕ!AO910&amp;"h"&amp;IF(ДАННЫЕ!$AU910&gt;0,1,0)&amp;"v"&amp;IF(ДАННЫЕ!$AW910&gt;0,1,0)&amp;"a"&amp;IF(ДАННЫЕ!$AS910,"1"&amp;ДАННЫЕ!$AS910,"00")&amp;"s"&amp;IF(ДАННЫЕ!$AT910,"1"&amp;ДАННЫЕ!$AT910,"00")&amp;"u"&amp;IF(ДАННЫЕ!$CJ910&gt;0,1,0)&amp;"y"&amp;B910&amp;"d"&amp;H910&amp;"e"&amp;F910&amp;G910</f>
        <v>x0w00t00f00b00g00c00i00r00m00hS00hZ00p00k00z00j00n00ELh0v0a00s00u0y0de</v>
      </c>
      <c r="L910" s="28" t="str">
        <f ca="1">ДАННЫЕ!$I910&amp;"VN"&amp;IF(ДАННЫЕ!AW910&gt;0,11,10)&amp;"CD"&amp;IF(ДАННЫЕ!BF910&gt;500,16,IF(ДАННЫЕ!BF910&gt;350,15,IF(ДАННЫЕ!BF910&gt;=200,14,IF(ДАННЫЕ!BF910&gt;=100,13,IF(ДАННЫЕ!BF910&gt;=50,12,IF(ДАННЫЕ!BF910&gt;0,11,10))))))&amp;"AR"&amp;IF(ДАННЫЕ!BX910&gt;0,1,0)&amp;"GD"&amp;B910&amp;"VV"&amp;IF(E910&gt;=5,IF(E910&lt;18,1,0),0)</f>
        <v>VN10CD10AR0GD0VV0</v>
      </c>
      <c r="M910" s="28" t="str">
        <f>ДАННЫЕ!$I910&amp;"b"&amp;ДАННЫЕ!$BI910&amp;"r"&amp;ДАННЫЕ!$BJ910&amp;"CD"&amp;IF(ДАННЫЕ!BF910&gt;0,IF(ДАННЫЕ!BF910&lt;200,1,IF(ДАННЫЕ!BF910&lt;350,2,3)),0)&amp;"h"&amp;IF(ДАННЫЕ!$BK910+ДАННЫЕ!$BL910+ДАННЫЕ!$BM910&gt;0,1,0)&amp;"x"&amp;ДАННЫЕ!$BK910&amp;"y"&amp;ДАННЫЕ!$BL910&amp;"z"&amp;ДАННЫЕ!$BM910&amp;"c"&amp;IF(ДАННЫЕ!$BK910+ДАННЫЕ!$BL910+ДАННЫЕ!$BM910=3,1,0)&amp;"a"&amp;IF(ДАННЫЕ!$BQ910+ДАННЫЕ!$BR910&gt;0,1,0)&amp;"d"&amp;ДАННЫЕ!$BQ910&amp;"v"&amp;ДАННЫЕ!$BR910&amp;"p"&amp;ДАННЫЕ!$BS910&amp;"n"&amp;ДАННЫЕ!$BU910&amp;"t"&amp;ДАННЫЕ!$BV910&amp;"o"&amp;ДАННЫЕ!$BT910&amp;"l"&amp;IF(ДАННЫЕ!$BN910&gt;0,1,0)&amp;ДАННЫЕ!$BN910&amp;"g"&amp;ДАННЫЕ!$BO910&amp;"s"&amp;ДАННЫЕ!$BP910&amp;"DZ"&amp;IF(ДАННЫЕ!B910-ДАННЫЕ!G910 &lt; 60,IF(ДАННЫЕ!B910-ДАННЫЕ!G910 &gt;= 0,1,0),0)&amp;"u"&amp;IF(ДАННЫЕ!$CJ910&gt;0,1,0)</f>
        <v>brCD0h0xyzc0a0dvpntol0gsDZ1u0</v>
      </c>
      <c r="N910" s="28" t="str">
        <f ca="1">ДАННЫЕ!$F910&amp;ДАННЫЕ!$I910&amp;"g"&amp;B910&amp;"cf"&amp;D910&amp;"a"&amp;IF(ДАННЫЕ!$BX910&gt;0,1,0)&amp;IF(ДАННЫЕ!$BF910&gt;500,1,IF(ДАННЫЕ!$BF910&gt;350,2,IF(ДАННЫЕ!$BF910&gt;=200,3,IF(ДАННЫЕ!$BF910&gt;=100,4,IF(ДАННЫЕ!$BF910&gt;=50,5,IF(ДАННЫЕ!$BF910&lt;50,6,0))))))&amp;"AR"&amp;IF(DATEDIF(ДАННЫЕ!$BX910,ДАННЫЕ!$F$1,"y")&gt;1,1,0)&amp;"VG"&amp;IF(ДАННЫЕ!$BH910="0",1,0)&amp;"o"&amp;IF(T910+ДАННЫЕ!$AF910+ДАННЫЕ!$AG910+ДАННЫЕ!$AH910+ДАННЫЕ!$AI910+ДАННЫЕ!$AJ910+ДАННЫЕ!$AP910+ДАННЫЕ!$AQ910+ДАННЫЕ!$AR910+ДАННЫЕ!$AU910+ДАННЫЕ!$AW910+ДАННЫЕ!$AS910+ДАННЫЕ!$AT910&gt;0,1,0)&amp;"x"&amp;ДАННЫЕ!$AG910&amp;"p"&amp;IF(ДАННЫЕ!$BY910&gt;0,1,0)&amp;"v"&amp;IF(ДАННЫЕ!$BZ910&gt;0,1,0)&amp;"n"&amp;ДАННЫЕ!$CA910&amp;"t"&amp;ДАННЫЕ!$AY910&amp;"k"&amp;ДАННЫЕ!$CB910&amp;"q"&amp;ДАННЫЕ!$CC910&amp;"w"&amp;ДАННЫЕ!$CD910&amp;"e"&amp;ДАННЫЕ!$CE910&amp;"m"&amp;ДАННЫЕ!$CF910&amp;"c"&amp;ДАННЫЕ!$CG910&amp;"z"&amp;ДАННЫЕ!$CH910&amp;"d"&amp;IF(H910=4,1,0)&amp;"s"&amp;IF(ДАННЫЕ!$J910=1,0,1)&amp;"u"&amp;IF(ДАННЫЕ!$CJ910&gt;0,1,0)</f>
        <v>g0cf0a06AR1VG0o0xp0v0ntkqwemczd0s1u0</v>
      </c>
      <c r="O910" s="28" t="str">
        <f>ДАННЫЕ!$I910&amp;"g"&amp;B910&amp;A910&amp;"f"&amp;P910&amp;"c"&amp;IF(ДАННЫЕ!$U910&gt;0,1,0)&amp;"s"&amp;IF(ДАННЫЕ!$Q910&gt;0,IF(YEAR(ДАННЫЕ!$F$1)=YEAR(ДАННЫЕ!$Q910),IF(MONTH(ДАННЫЕ!$F$1)=MONTH(ДАННЫЕ!$Q910),111,11),1),0)&amp;"i"&amp;IF(ДАННЫЕ!$R910+ДАННЫЕ!$S910+ДАННЫЕ!$T910=0,0,1)&amp;"h"&amp;IF(ДАННЫЕ!$P910&gt;0,1,0)&amp;"p"&amp;IF(ДАННЫЕ!$CI910&gt;0,IF(YEAR(ДАННЫЕ!$F$1)=YEAR(ДАННЫЕ!$CI910),IF(MONTH(ДАННЫЕ!$F$1)=MONTH(ДАННЫЕ!$CI910),111,11),1),0)&amp;"d"&amp;IF(ДАННЫЕ!$CJ910&gt;0,IF(YEAR(ДАННЫЕ!$F$1)=YEAR(ДАННЫЕ!$CJ910),IF(MONTH(ДАННЫЕ!$F$1)=MONTH(ДАННЫЕ!$CJ910),111,11),1),0)&amp;"o"&amp;IF(ДАННЫЕ!$CK910&gt;0,IF(MONTH(ДАННЫЕ!$F$1)=MONTH(ДАННЫЕ!$CK910),111,11),0)&amp;"v"&amp;IF(ДАННЫЕ!$BE910&gt;0,IF(MONTH(ДАННЫЕ!$F$1)=MONTH(ДАННЫЕ!$BE910),111,11),0)</f>
        <v>g00f0c0s0i0h0p0d0o0v0</v>
      </c>
      <c r="P910" s="15">
        <f t="shared" si="44"/>
        <v>0</v>
      </c>
      <c r="Q910" s="15">
        <f>IF(ДАННЫЕ!$F$1&gt;ДАННЫЕ!$N910,IF(YEAR(ДАННЫЕ!$F$1)=YEAR(ДАННЫЕ!M910),1,0),0)</f>
        <v>0</v>
      </c>
      <c r="R910" s="15">
        <f>IF(ДАННЫЕ!$F$1&gt;ДАННЫЕ!$N910,IF(YEAR(ДАННЫЕ!$F$1)=YEAR(ДАННЫЕ!N910),1,0),0)</f>
        <v>0</v>
      </c>
      <c r="S910" s="15">
        <f>IF(ДАННЫЕ!$AA910="2А",1,IF(ДАННЫЕ!$AA910="2Б",2,IF(ДАННЫЕ!$AA910="2В",3,IF(ДАННЫЕ!$AA910=3,4,IF(ДАННЫЕ!$AA910="4А",5,IF(ДАННЫЕ!$AA910="4Б",6,IF(ДАННЫЕ!$AA910="4В",7,IF(ДАННЫЕ!$AA910=5,8,0))))))))</f>
        <v>0</v>
      </c>
      <c r="T910" s="15">
        <f>IF(OR(ДАННЫЕ!$AC910=2,ДАННЫЕ!$AD910=2,ДАННЫЕ!$AE910=2),2,IF(OR(ДАННЫЕ!$AC910=1,ДАННЫЕ!$AD910=1,ДАННЫЕ!$AE910=1),1,0))</f>
        <v>0</v>
      </c>
    </row>
    <row r="911" spans="1:20" ht="15" customHeight="1" x14ac:dyDescent="0.2">
      <c r="A911" s="78">
        <f>IF(B911&gt;0,IF(MONTH(ДАННЫЕ!$F$1)=MONTH(ДАННЫЕ!$B911),1,0),0)</f>
        <v>0</v>
      </c>
      <c r="B911" s="14">
        <f>IF(ДАННЫЕ!$B911&gt;0,IF(YEAR(ДАННЫЕ!$F$1)=YEAR(ДАННЫЕ!$B911),1,0),0)</f>
        <v>0</v>
      </c>
      <c r="C911" s="14">
        <f>IF(ДАННЫЕ!$CM911&gt;0,IF(YEAR(ДАННЫЕ!$F$1)=YEAR(ДАННЫЕ!$CM911),1,0),0)</f>
        <v>0</v>
      </c>
      <c r="D911" s="14">
        <f>IF(ДАННЫЕ!$CJ911&gt;0,IF(ДАННЫЕ!$CL911&gt;ДАННЫЕ!$F$1,1,IF(ДАННЫЕ!$CL911&gt;0,0,1)),0)</f>
        <v>0</v>
      </c>
      <c r="E911" s="43" t="str">
        <f ca="1">IF(ДАННЫЕ!$F$1&gt;0,IF(ДАННЫЕ!$G911&gt;0,DATEDIF(ДАННЫЕ!$G911,ДАННЫЕ!$F$1,"y"),""),IF(ДАННЫЕ!$G911&gt;0,DATEDIF(ДАННЫЕ!$G911,TODAY(),"y"),""))</f>
        <v/>
      </c>
      <c r="F911" s="43" t="str">
        <f xml:space="preserve"> IF(ДАННЫЕ!$F911="М",IF(E911&gt;=18,IF(E911&lt;60,1,""),""),"")&amp;IF(ДАННЫЕ!$F911="Ж",IF(E911&gt;=18,IF(E911&lt;55,1,""),""),"")</f>
        <v/>
      </c>
      <c r="G911" s="43" t="str">
        <f xml:space="preserve"> IF(ДАННЫЕ!$F911="М",IF(E911&gt;=60,2,""),"")&amp;IF(ДАННЫЕ!$F911="Ж",IF(E911&gt;=55,2,""),"")</f>
        <v/>
      </c>
      <c r="H911" s="43" t="str">
        <f t="shared" ca="1" si="42"/>
        <v/>
      </c>
      <c r="I911" s="43" t="str">
        <f t="shared" ca="1" si="43"/>
        <v>03</v>
      </c>
      <c r="J911" s="28" t="str">
        <f ca="1">ДАННЫЕ!$F911&amp;H911&amp;I911&amp;ДАННЫЕ!$I911&amp;"m"&amp;IF(ДАННЫЕ!$I911&gt;0,IF(ДАННЫЕ!$J911&gt;0,0,1),"")&amp;"f"&amp;IF(ДАННЫЕ!$R911&gt;0,IF(YEAR(ДАННЫЕ!$F$1)=YEAR(ДАННЫЕ!$R911),1,0),0)&amp;"z"&amp;ДАННЫЕ!$R911&amp;"p"&amp;ДАННЫЕ!$S911&amp;"i"&amp;ДАННЫЕ!$T911&amp;"h"&amp;ДАННЫЕ!$K911&amp;"be"&amp;ДАННЫЕ!$BI911&amp;"CD"&amp;IF(ДАННЫЕ!BF911&gt;500,4,IF(ДАННЫЕ!BF911&gt;350,3,IF(ДАННЫЕ!BF911&gt;200,2,IF(ДАННЫЕ!BF911&gt;0,1,0))))&amp;"g"&amp;B911&amp;"d"&amp;H911&amp;"l"&amp;ДАННЫЕ!AT911&amp;"a"&amp;ДАННЫЕ!$V911&amp;"v"&amp;R911&amp;"k"&amp;ДАННЫЕ!$U911&amp;"s"&amp;ДАННЫЕ!$Y911&amp;"t"&amp;ДАННЫЕ!$X911&amp;"b"&amp;IF(ДАННЫЕ!$Q911&gt;1,1,0)&amp;"PP"&amp;ДАННЫЕ!Z911&amp;"c"&amp;S911&amp;"x"&amp;IF(ДАННЫЕ!$BY911&gt;0,IF(YEAR(ДАННЫЕ!$F$1)=YEAR(ДАННЫЕ!$BY911),1,0),0)&amp;"n"&amp;IF(ДАННЫЕ!$BZ911&gt;0,IF(YEAR(ДАННЫЕ!$F$1)=YEAR(ДАННЫЕ!$BZ911),1,0),0)&amp;"u"&amp;D911&amp;"z"&amp;IF(ДАННЫЕ!$CL911&gt;0,IF(YEAR(ДАННЫЕ!$F$1)&gt;YEAR(ДАННЫЕ!$CL911),11,12),0)</f>
        <v>03mf0zpihbeCD0g0dlav0kstb0PPc0x0n0u0z0</v>
      </c>
      <c r="K911" s="28" t="str">
        <f ca="1">ДАННЫЕ!$I911&amp;"x"&amp;B911&amp;"w"&amp;IF(T911+ДАННЫЕ!AD911+ДАННЫЕ!AE911+ДАННЫЕ!AF911+ДАННЫЕ!AG911+ДАННЫЕ!AH911+ДАННЫЕ!$AL911+ДАННЫЕ!AI911+ДАННЫЕ!AJ911+ДАННЫЕ!AK911+ДАННЫЕ!AP911+ДАННЫЕ!AQ911+ДАННЫЕ!AR911+ДАННЫЕ!$AM911+ДАННЫЕ!$AN911+ДАННЫЕ!AS911+ДАННЫЕ!AT911&gt;0,1,0)&amp;IF(OR(T911=2,ДАННЫЕ!AD911=2,ДАННЫЕ!AE911=2,ДАННЫЕ!AF911=2,ДАННЫЕ!AG911=2,ДАННЫЕ!AH911=2,ДАННЫЕ!$AL911=2,ДАННЫЕ!AI911=2,ДАННЫЕ!AJ911=2,ДАННЫЕ!AK911=2,ДАННЫЕ!AP911=2,ДАННЫЕ!AQ911=2,ДАННЫЕ!AR911=2,ДАННЫЕ!$AM911=2,ДАННЫЕ!$AN911=2,ДАННЫЕ!AS911=2,ДАННЫЕ!AT911=2),2,0)&amp;"t"&amp;IF(T911&gt;0,"1"&amp;T911,"00")&amp;"f"&amp;IF(ДАННЫЕ!$AC911,"1"&amp;ДАННЫЕ!$AC911,"00")&amp;"b"&amp;IF(ДАННЫЕ!$AD911,"1"&amp;ДАННЫЕ!$AD911,"00")&amp;"g"&amp;IF(ДАННЫЕ!$AF911,"1"&amp;ДАННЫЕ!$AF911,"00")&amp;"c"&amp;IF(ДАННЫЕ!$AG911,"1"&amp;ДАННЫЕ!$AG911,"00")&amp;"i"&amp;IF(ДАННЫЕ!$AH911,"1"&amp;ДАННЫЕ!$AH911,"00")&amp;"r"&amp;IF(ДАННЫЕ!$AL911,"1"&amp;ДАННЫЕ!$AL911,"00")&amp;"m"&amp;IF(ДАННЫЕ!$AI911,"1"&amp;ДАННЫЕ!$AI911,"00")&amp;"hS"&amp;IF(ДАННЫЕ!$AJ911,"1"&amp;ДАННЫЕ!$AJ911,"00")&amp;"hZ"&amp;IF(ДАННЫЕ!$AK911,"1"&amp;ДАННЫЕ!$AK911,"00")&amp;"p"&amp;IF(ДАННЫЕ!$AP911,"1"&amp;ДАННЫЕ!$AP911,"00")&amp;"k"&amp;IF(ДАННЫЕ!$AQ911,"1"&amp;ДАННЫЕ!$AQ911,"00")&amp;"z"&amp;IF(ДАННЫЕ!$AR911,"1"&amp;ДАННЫЕ!$AR911,"00")&amp;"j"&amp;IF(ДАННЫЕ!$AM911,"1"&amp;ДАННЫЕ!$AM911,"00")&amp;"n"&amp;IF(ДАННЫЕ!$AN911,"1"&amp;ДАННЫЕ!$AN911,"00")&amp;"E"&amp;ДАННЫЕ!BI911&amp;"L"&amp;ДАННЫЕ!AO911&amp;"h"&amp;IF(ДАННЫЕ!$AU911&gt;0,1,0)&amp;"v"&amp;IF(ДАННЫЕ!$AW911&gt;0,1,0)&amp;"a"&amp;IF(ДАННЫЕ!$AS911,"1"&amp;ДАННЫЕ!$AS911,"00")&amp;"s"&amp;IF(ДАННЫЕ!$AT911,"1"&amp;ДАННЫЕ!$AT911,"00")&amp;"u"&amp;IF(ДАННЫЕ!$CJ911&gt;0,1,0)&amp;"y"&amp;B911&amp;"d"&amp;H911&amp;"e"&amp;F911&amp;G911</f>
        <v>x0w00t00f00b00g00c00i00r00m00hS00hZ00p00k00z00j00n00ELh0v0a00s00u0y0de</v>
      </c>
      <c r="L911" s="28" t="str">
        <f ca="1">ДАННЫЕ!$I911&amp;"VN"&amp;IF(ДАННЫЕ!AW911&gt;0,11,10)&amp;"CD"&amp;IF(ДАННЫЕ!BF911&gt;500,16,IF(ДАННЫЕ!BF911&gt;350,15,IF(ДАННЫЕ!BF911&gt;=200,14,IF(ДАННЫЕ!BF911&gt;=100,13,IF(ДАННЫЕ!BF911&gt;=50,12,IF(ДАННЫЕ!BF911&gt;0,11,10))))))&amp;"AR"&amp;IF(ДАННЫЕ!BX911&gt;0,1,0)&amp;"GD"&amp;B911&amp;"VV"&amp;IF(E911&gt;=5,IF(E911&lt;18,1,0),0)</f>
        <v>VN10CD10AR0GD0VV0</v>
      </c>
      <c r="M911" s="28" t="str">
        <f>ДАННЫЕ!$I911&amp;"b"&amp;ДАННЫЕ!$BI911&amp;"r"&amp;ДАННЫЕ!$BJ911&amp;"CD"&amp;IF(ДАННЫЕ!BF911&gt;0,IF(ДАННЫЕ!BF911&lt;200,1,IF(ДАННЫЕ!BF911&lt;350,2,3)),0)&amp;"h"&amp;IF(ДАННЫЕ!$BK911+ДАННЫЕ!$BL911+ДАННЫЕ!$BM911&gt;0,1,0)&amp;"x"&amp;ДАННЫЕ!$BK911&amp;"y"&amp;ДАННЫЕ!$BL911&amp;"z"&amp;ДАННЫЕ!$BM911&amp;"c"&amp;IF(ДАННЫЕ!$BK911+ДАННЫЕ!$BL911+ДАННЫЕ!$BM911=3,1,0)&amp;"a"&amp;IF(ДАННЫЕ!$BQ911+ДАННЫЕ!$BR911&gt;0,1,0)&amp;"d"&amp;ДАННЫЕ!$BQ911&amp;"v"&amp;ДАННЫЕ!$BR911&amp;"p"&amp;ДАННЫЕ!$BS911&amp;"n"&amp;ДАННЫЕ!$BU911&amp;"t"&amp;ДАННЫЕ!$BV911&amp;"o"&amp;ДАННЫЕ!$BT911&amp;"l"&amp;IF(ДАННЫЕ!$BN911&gt;0,1,0)&amp;ДАННЫЕ!$BN911&amp;"g"&amp;ДАННЫЕ!$BO911&amp;"s"&amp;ДАННЫЕ!$BP911&amp;"DZ"&amp;IF(ДАННЫЕ!B911-ДАННЫЕ!G911 &lt; 60,IF(ДАННЫЕ!B911-ДАННЫЕ!G911 &gt;= 0,1,0),0)&amp;"u"&amp;IF(ДАННЫЕ!$CJ911&gt;0,1,0)</f>
        <v>brCD0h0xyzc0a0dvpntol0gsDZ1u0</v>
      </c>
      <c r="N911" s="28" t="str">
        <f ca="1">ДАННЫЕ!$F911&amp;ДАННЫЕ!$I911&amp;"g"&amp;B911&amp;"cf"&amp;D911&amp;"a"&amp;IF(ДАННЫЕ!$BX911&gt;0,1,0)&amp;IF(ДАННЫЕ!$BF911&gt;500,1,IF(ДАННЫЕ!$BF911&gt;350,2,IF(ДАННЫЕ!$BF911&gt;=200,3,IF(ДАННЫЕ!$BF911&gt;=100,4,IF(ДАННЫЕ!$BF911&gt;=50,5,IF(ДАННЫЕ!$BF911&lt;50,6,0))))))&amp;"AR"&amp;IF(DATEDIF(ДАННЫЕ!$BX911,ДАННЫЕ!$F$1,"y")&gt;1,1,0)&amp;"VG"&amp;IF(ДАННЫЕ!$BH911="0",1,0)&amp;"o"&amp;IF(T911+ДАННЫЕ!$AF911+ДАННЫЕ!$AG911+ДАННЫЕ!$AH911+ДАННЫЕ!$AI911+ДАННЫЕ!$AJ911+ДАННЫЕ!$AP911+ДАННЫЕ!$AQ911+ДАННЫЕ!$AR911+ДАННЫЕ!$AU911+ДАННЫЕ!$AW911+ДАННЫЕ!$AS911+ДАННЫЕ!$AT911&gt;0,1,0)&amp;"x"&amp;ДАННЫЕ!$AG911&amp;"p"&amp;IF(ДАННЫЕ!$BY911&gt;0,1,0)&amp;"v"&amp;IF(ДАННЫЕ!$BZ911&gt;0,1,0)&amp;"n"&amp;ДАННЫЕ!$CA911&amp;"t"&amp;ДАННЫЕ!$AY911&amp;"k"&amp;ДАННЫЕ!$CB911&amp;"q"&amp;ДАННЫЕ!$CC911&amp;"w"&amp;ДАННЫЕ!$CD911&amp;"e"&amp;ДАННЫЕ!$CE911&amp;"m"&amp;ДАННЫЕ!$CF911&amp;"c"&amp;ДАННЫЕ!$CG911&amp;"z"&amp;ДАННЫЕ!$CH911&amp;"d"&amp;IF(H911=4,1,0)&amp;"s"&amp;IF(ДАННЫЕ!$J911=1,0,1)&amp;"u"&amp;IF(ДАННЫЕ!$CJ911&gt;0,1,0)</f>
        <v>g0cf0a06AR1VG0o0xp0v0ntkqwemczd0s1u0</v>
      </c>
      <c r="O911" s="28" t="str">
        <f>ДАННЫЕ!$I911&amp;"g"&amp;B911&amp;A911&amp;"f"&amp;P911&amp;"c"&amp;IF(ДАННЫЕ!$U911&gt;0,1,0)&amp;"s"&amp;IF(ДАННЫЕ!$Q911&gt;0,IF(YEAR(ДАННЫЕ!$F$1)=YEAR(ДАННЫЕ!$Q911),IF(MONTH(ДАННЫЕ!$F$1)=MONTH(ДАННЫЕ!$Q911),111,11),1),0)&amp;"i"&amp;IF(ДАННЫЕ!$R911+ДАННЫЕ!$S911+ДАННЫЕ!$T911=0,0,1)&amp;"h"&amp;IF(ДАННЫЕ!$P911&gt;0,1,0)&amp;"p"&amp;IF(ДАННЫЕ!$CI911&gt;0,IF(YEAR(ДАННЫЕ!$F$1)=YEAR(ДАННЫЕ!$CI911),IF(MONTH(ДАННЫЕ!$F$1)=MONTH(ДАННЫЕ!$CI911),111,11),1),0)&amp;"d"&amp;IF(ДАННЫЕ!$CJ911&gt;0,IF(YEAR(ДАННЫЕ!$F$1)=YEAR(ДАННЫЕ!$CJ911),IF(MONTH(ДАННЫЕ!$F$1)=MONTH(ДАННЫЕ!$CJ911),111,11),1),0)&amp;"o"&amp;IF(ДАННЫЕ!$CK911&gt;0,IF(MONTH(ДАННЫЕ!$F$1)=MONTH(ДАННЫЕ!$CK911),111,11),0)&amp;"v"&amp;IF(ДАННЫЕ!$BE911&gt;0,IF(MONTH(ДАННЫЕ!$F$1)=MONTH(ДАННЫЕ!$BE911),111,11),0)</f>
        <v>g00f0c0s0i0h0p0d0o0v0</v>
      </c>
      <c r="P911" s="15">
        <f t="shared" si="44"/>
        <v>0</v>
      </c>
      <c r="Q911" s="15">
        <f>IF(ДАННЫЕ!$F$1&gt;ДАННЫЕ!$N911,IF(YEAR(ДАННЫЕ!$F$1)=YEAR(ДАННЫЕ!M911),1,0),0)</f>
        <v>0</v>
      </c>
      <c r="R911" s="15">
        <f>IF(ДАННЫЕ!$F$1&gt;ДАННЫЕ!$N911,IF(YEAR(ДАННЫЕ!$F$1)=YEAR(ДАННЫЕ!N911),1,0),0)</f>
        <v>0</v>
      </c>
      <c r="S911" s="15">
        <f>IF(ДАННЫЕ!$AA911="2А",1,IF(ДАННЫЕ!$AA911="2Б",2,IF(ДАННЫЕ!$AA911="2В",3,IF(ДАННЫЕ!$AA911=3,4,IF(ДАННЫЕ!$AA911="4А",5,IF(ДАННЫЕ!$AA911="4Б",6,IF(ДАННЫЕ!$AA911="4В",7,IF(ДАННЫЕ!$AA911=5,8,0))))))))</f>
        <v>0</v>
      </c>
      <c r="T911" s="15">
        <f>IF(OR(ДАННЫЕ!$AC911=2,ДАННЫЕ!$AD911=2,ДАННЫЕ!$AE911=2),2,IF(OR(ДАННЫЕ!$AC911=1,ДАННЫЕ!$AD911=1,ДАННЫЕ!$AE911=1),1,0))</f>
        <v>0</v>
      </c>
    </row>
    <row r="912" spans="1:20" ht="15" customHeight="1" x14ac:dyDescent="0.2">
      <c r="A912" s="78">
        <f>IF(B912&gt;0,IF(MONTH(ДАННЫЕ!$F$1)=MONTH(ДАННЫЕ!$B912),1,0),0)</f>
        <v>0</v>
      </c>
      <c r="B912" s="14">
        <f>IF(ДАННЫЕ!$B912&gt;0,IF(YEAR(ДАННЫЕ!$F$1)=YEAR(ДАННЫЕ!$B912),1,0),0)</f>
        <v>0</v>
      </c>
      <c r="C912" s="14">
        <f>IF(ДАННЫЕ!$CM912&gt;0,IF(YEAR(ДАННЫЕ!$F$1)=YEAR(ДАННЫЕ!$CM912),1,0),0)</f>
        <v>0</v>
      </c>
      <c r="D912" s="14">
        <f>IF(ДАННЫЕ!$CJ912&gt;0,IF(ДАННЫЕ!$CL912&gt;ДАННЫЕ!$F$1,1,IF(ДАННЫЕ!$CL912&gt;0,0,1)),0)</f>
        <v>0</v>
      </c>
      <c r="E912" s="43" t="str">
        <f ca="1">IF(ДАННЫЕ!$F$1&gt;0,IF(ДАННЫЕ!$G912&gt;0,DATEDIF(ДАННЫЕ!$G912,ДАННЫЕ!$F$1,"y"),""),IF(ДАННЫЕ!$G912&gt;0,DATEDIF(ДАННЫЕ!$G912,TODAY(),"y"),""))</f>
        <v/>
      </c>
      <c r="F912" s="43" t="str">
        <f xml:space="preserve"> IF(ДАННЫЕ!$F912="М",IF(E912&gt;=18,IF(E912&lt;60,1,""),""),"")&amp;IF(ДАННЫЕ!$F912="Ж",IF(E912&gt;=18,IF(E912&lt;55,1,""),""),"")</f>
        <v/>
      </c>
      <c r="G912" s="43" t="str">
        <f xml:space="preserve"> IF(ДАННЫЕ!$F912="М",IF(E912&gt;=60,2,""),"")&amp;IF(ДАННЫЕ!$F912="Ж",IF(E912&gt;=55,2,""),"")</f>
        <v/>
      </c>
      <c r="H912" s="43" t="str">
        <f t="shared" ca="1" si="42"/>
        <v/>
      </c>
      <c r="I912" s="43" t="str">
        <f t="shared" ca="1" si="43"/>
        <v>03</v>
      </c>
      <c r="J912" s="28" t="str">
        <f ca="1">ДАННЫЕ!$F912&amp;H912&amp;I912&amp;ДАННЫЕ!$I912&amp;"m"&amp;IF(ДАННЫЕ!$I912&gt;0,IF(ДАННЫЕ!$J912&gt;0,0,1),"")&amp;"f"&amp;IF(ДАННЫЕ!$R912&gt;0,IF(YEAR(ДАННЫЕ!$F$1)=YEAR(ДАННЫЕ!$R912),1,0),0)&amp;"z"&amp;ДАННЫЕ!$R912&amp;"p"&amp;ДАННЫЕ!$S912&amp;"i"&amp;ДАННЫЕ!$T912&amp;"h"&amp;ДАННЫЕ!$K912&amp;"be"&amp;ДАННЫЕ!$BI912&amp;"CD"&amp;IF(ДАННЫЕ!BF912&gt;500,4,IF(ДАННЫЕ!BF912&gt;350,3,IF(ДАННЫЕ!BF912&gt;200,2,IF(ДАННЫЕ!BF912&gt;0,1,0))))&amp;"g"&amp;B912&amp;"d"&amp;H912&amp;"l"&amp;ДАННЫЕ!AT912&amp;"a"&amp;ДАННЫЕ!$V912&amp;"v"&amp;R912&amp;"k"&amp;ДАННЫЕ!$U912&amp;"s"&amp;ДАННЫЕ!$Y912&amp;"t"&amp;ДАННЫЕ!$X912&amp;"b"&amp;IF(ДАННЫЕ!$Q912&gt;1,1,0)&amp;"PP"&amp;ДАННЫЕ!Z912&amp;"c"&amp;S912&amp;"x"&amp;IF(ДАННЫЕ!$BY912&gt;0,IF(YEAR(ДАННЫЕ!$F$1)=YEAR(ДАННЫЕ!$BY912),1,0),0)&amp;"n"&amp;IF(ДАННЫЕ!$BZ912&gt;0,IF(YEAR(ДАННЫЕ!$F$1)=YEAR(ДАННЫЕ!$BZ912),1,0),0)&amp;"u"&amp;D912&amp;"z"&amp;IF(ДАННЫЕ!$CL912&gt;0,IF(YEAR(ДАННЫЕ!$F$1)&gt;YEAR(ДАННЫЕ!$CL912),11,12),0)</f>
        <v>03mf0zpihbeCD0g0dlav0kstb0PPc0x0n0u0z0</v>
      </c>
      <c r="K912" s="28" t="str">
        <f ca="1">ДАННЫЕ!$I912&amp;"x"&amp;B912&amp;"w"&amp;IF(T912+ДАННЫЕ!AD912+ДАННЫЕ!AE912+ДАННЫЕ!AF912+ДАННЫЕ!AG912+ДАННЫЕ!AH912+ДАННЫЕ!$AL912+ДАННЫЕ!AI912+ДАННЫЕ!AJ912+ДАННЫЕ!AK912+ДАННЫЕ!AP912+ДАННЫЕ!AQ912+ДАННЫЕ!AR912+ДАННЫЕ!$AM912+ДАННЫЕ!$AN912+ДАННЫЕ!AS912+ДАННЫЕ!AT912&gt;0,1,0)&amp;IF(OR(T912=2,ДАННЫЕ!AD912=2,ДАННЫЕ!AE912=2,ДАННЫЕ!AF912=2,ДАННЫЕ!AG912=2,ДАННЫЕ!AH912=2,ДАННЫЕ!$AL912=2,ДАННЫЕ!AI912=2,ДАННЫЕ!AJ912=2,ДАННЫЕ!AK912=2,ДАННЫЕ!AP912=2,ДАННЫЕ!AQ912=2,ДАННЫЕ!AR912=2,ДАННЫЕ!$AM912=2,ДАННЫЕ!$AN912=2,ДАННЫЕ!AS912=2,ДАННЫЕ!AT912=2),2,0)&amp;"t"&amp;IF(T912&gt;0,"1"&amp;T912,"00")&amp;"f"&amp;IF(ДАННЫЕ!$AC912,"1"&amp;ДАННЫЕ!$AC912,"00")&amp;"b"&amp;IF(ДАННЫЕ!$AD912,"1"&amp;ДАННЫЕ!$AD912,"00")&amp;"g"&amp;IF(ДАННЫЕ!$AF912,"1"&amp;ДАННЫЕ!$AF912,"00")&amp;"c"&amp;IF(ДАННЫЕ!$AG912,"1"&amp;ДАННЫЕ!$AG912,"00")&amp;"i"&amp;IF(ДАННЫЕ!$AH912,"1"&amp;ДАННЫЕ!$AH912,"00")&amp;"r"&amp;IF(ДАННЫЕ!$AL912,"1"&amp;ДАННЫЕ!$AL912,"00")&amp;"m"&amp;IF(ДАННЫЕ!$AI912,"1"&amp;ДАННЫЕ!$AI912,"00")&amp;"hS"&amp;IF(ДАННЫЕ!$AJ912,"1"&amp;ДАННЫЕ!$AJ912,"00")&amp;"hZ"&amp;IF(ДАННЫЕ!$AK912,"1"&amp;ДАННЫЕ!$AK912,"00")&amp;"p"&amp;IF(ДАННЫЕ!$AP912,"1"&amp;ДАННЫЕ!$AP912,"00")&amp;"k"&amp;IF(ДАННЫЕ!$AQ912,"1"&amp;ДАННЫЕ!$AQ912,"00")&amp;"z"&amp;IF(ДАННЫЕ!$AR912,"1"&amp;ДАННЫЕ!$AR912,"00")&amp;"j"&amp;IF(ДАННЫЕ!$AM912,"1"&amp;ДАННЫЕ!$AM912,"00")&amp;"n"&amp;IF(ДАННЫЕ!$AN912,"1"&amp;ДАННЫЕ!$AN912,"00")&amp;"E"&amp;ДАННЫЕ!BI912&amp;"L"&amp;ДАННЫЕ!AO912&amp;"h"&amp;IF(ДАННЫЕ!$AU912&gt;0,1,0)&amp;"v"&amp;IF(ДАННЫЕ!$AW912&gt;0,1,0)&amp;"a"&amp;IF(ДАННЫЕ!$AS912,"1"&amp;ДАННЫЕ!$AS912,"00")&amp;"s"&amp;IF(ДАННЫЕ!$AT912,"1"&amp;ДАННЫЕ!$AT912,"00")&amp;"u"&amp;IF(ДАННЫЕ!$CJ912&gt;0,1,0)&amp;"y"&amp;B912&amp;"d"&amp;H912&amp;"e"&amp;F912&amp;G912</f>
        <v>x0w00t00f00b00g00c00i00r00m00hS00hZ00p00k00z00j00n00ELh0v0a00s00u0y0de</v>
      </c>
      <c r="L912" s="28" t="str">
        <f ca="1">ДАННЫЕ!$I912&amp;"VN"&amp;IF(ДАННЫЕ!AW912&gt;0,11,10)&amp;"CD"&amp;IF(ДАННЫЕ!BF912&gt;500,16,IF(ДАННЫЕ!BF912&gt;350,15,IF(ДАННЫЕ!BF912&gt;=200,14,IF(ДАННЫЕ!BF912&gt;=100,13,IF(ДАННЫЕ!BF912&gt;=50,12,IF(ДАННЫЕ!BF912&gt;0,11,10))))))&amp;"AR"&amp;IF(ДАННЫЕ!BX912&gt;0,1,0)&amp;"GD"&amp;B912&amp;"VV"&amp;IF(E912&gt;=5,IF(E912&lt;18,1,0),0)</f>
        <v>VN10CD10AR0GD0VV0</v>
      </c>
      <c r="M912" s="28" t="str">
        <f>ДАННЫЕ!$I912&amp;"b"&amp;ДАННЫЕ!$BI912&amp;"r"&amp;ДАННЫЕ!$BJ912&amp;"CD"&amp;IF(ДАННЫЕ!BF912&gt;0,IF(ДАННЫЕ!BF912&lt;200,1,IF(ДАННЫЕ!BF912&lt;350,2,3)),0)&amp;"h"&amp;IF(ДАННЫЕ!$BK912+ДАННЫЕ!$BL912+ДАННЫЕ!$BM912&gt;0,1,0)&amp;"x"&amp;ДАННЫЕ!$BK912&amp;"y"&amp;ДАННЫЕ!$BL912&amp;"z"&amp;ДАННЫЕ!$BM912&amp;"c"&amp;IF(ДАННЫЕ!$BK912+ДАННЫЕ!$BL912+ДАННЫЕ!$BM912=3,1,0)&amp;"a"&amp;IF(ДАННЫЕ!$BQ912+ДАННЫЕ!$BR912&gt;0,1,0)&amp;"d"&amp;ДАННЫЕ!$BQ912&amp;"v"&amp;ДАННЫЕ!$BR912&amp;"p"&amp;ДАННЫЕ!$BS912&amp;"n"&amp;ДАННЫЕ!$BU912&amp;"t"&amp;ДАННЫЕ!$BV912&amp;"o"&amp;ДАННЫЕ!$BT912&amp;"l"&amp;IF(ДАННЫЕ!$BN912&gt;0,1,0)&amp;ДАННЫЕ!$BN912&amp;"g"&amp;ДАННЫЕ!$BO912&amp;"s"&amp;ДАННЫЕ!$BP912&amp;"DZ"&amp;IF(ДАННЫЕ!B912-ДАННЫЕ!G912 &lt; 60,IF(ДАННЫЕ!B912-ДАННЫЕ!G912 &gt;= 0,1,0),0)&amp;"u"&amp;IF(ДАННЫЕ!$CJ912&gt;0,1,0)</f>
        <v>brCD0h0xyzc0a0dvpntol0gsDZ1u0</v>
      </c>
      <c r="N912" s="28" t="str">
        <f ca="1">ДАННЫЕ!$F912&amp;ДАННЫЕ!$I912&amp;"g"&amp;B912&amp;"cf"&amp;D912&amp;"a"&amp;IF(ДАННЫЕ!$BX912&gt;0,1,0)&amp;IF(ДАННЫЕ!$BF912&gt;500,1,IF(ДАННЫЕ!$BF912&gt;350,2,IF(ДАННЫЕ!$BF912&gt;=200,3,IF(ДАННЫЕ!$BF912&gt;=100,4,IF(ДАННЫЕ!$BF912&gt;=50,5,IF(ДАННЫЕ!$BF912&lt;50,6,0))))))&amp;"AR"&amp;IF(DATEDIF(ДАННЫЕ!$BX912,ДАННЫЕ!$F$1,"y")&gt;1,1,0)&amp;"VG"&amp;IF(ДАННЫЕ!$BH912="0",1,0)&amp;"o"&amp;IF(T912+ДАННЫЕ!$AF912+ДАННЫЕ!$AG912+ДАННЫЕ!$AH912+ДАННЫЕ!$AI912+ДАННЫЕ!$AJ912+ДАННЫЕ!$AP912+ДАННЫЕ!$AQ912+ДАННЫЕ!$AR912+ДАННЫЕ!$AU912+ДАННЫЕ!$AW912+ДАННЫЕ!$AS912+ДАННЫЕ!$AT912&gt;0,1,0)&amp;"x"&amp;ДАННЫЕ!$AG912&amp;"p"&amp;IF(ДАННЫЕ!$BY912&gt;0,1,0)&amp;"v"&amp;IF(ДАННЫЕ!$BZ912&gt;0,1,0)&amp;"n"&amp;ДАННЫЕ!$CA912&amp;"t"&amp;ДАННЫЕ!$AY912&amp;"k"&amp;ДАННЫЕ!$CB912&amp;"q"&amp;ДАННЫЕ!$CC912&amp;"w"&amp;ДАННЫЕ!$CD912&amp;"e"&amp;ДАННЫЕ!$CE912&amp;"m"&amp;ДАННЫЕ!$CF912&amp;"c"&amp;ДАННЫЕ!$CG912&amp;"z"&amp;ДАННЫЕ!$CH912&amp;"d"&amp;IF(H912=4,1,0)&amp;"s"&amp;IF(ДАННЫЕ!$J912=1,0,1)&amp;"u"&amp;IF(ДАННЫЕ!$CJ912&gt;0,1,0)</f>
        <v>g0cf0a06AR1VG0o0xp0v0ntkqwemczd0s1u0</v>
      </c>
      <c r="O912" s="28" t="str">
        <f>ДАННЫЕ!$I912&amp;"g"&amp;B912&amp;A912&amp;"f"&amp;P912&amp;"c"&amp;IF(ДАННЫЕ!$U912&gt;0,1,0)&amp;"s"&amp;IF(ДАННЫЕ!$Q912&gt;0,IF(YEAR(ДАННЫЕ!$F$1)=YEAR(ДАННЫЕ!$Q912),IF(MONTH(ДАННЫЕ!$F$1)=MONTH(ДАННЫЕ!$Q912),111,11),1),0)&amp;"i"&amp;IF(ДАННЫЕ!$R912+ДАННЫЕ!$S912+ДАННЫЕ!$T912=0,0,1)&amp;"h"&amp;IF(ДАННЫЕ!$P912&gt;0,1,0)&amp;"p"&amp;IF(ДАННЫЕ!$CI912&gt;0,IF(YEAR(ДАННЫЕ!$F$1)=YEAR(ДАННЫЕ!$CI912),IF(MONTH(ДАННЫЕ!$F$1)=MONTH(ДАННЫЕ!$CI912),111,11),1),0)&amp;"d"&amp;IF(ДАННЫЕ!$CJ912&gt;0,IF(YEAR(ДАННЫЕ!$F$1)=YEAR(ДАННЫЕ!$CJ912),IF(MONTH(ДАННЫЕ!$F$1)=MONTH(ДАННЫЕ!$CJ912),111,11),1),0)&amp;"o"&amp;IF(ДАННЫЕ!$CK912&gt;0,IF(MONTH(ДАННЫЕ!$F$1)=MONTH(ДАННЫЕ!$CK912),111,11),0)&amp;"v"&amp;IF(ДАННЫЕ!$BE912&gt;0,IF(MONTH(ДАННЫЕ!$F$1)=MONTH(ДАННЫЕ!$BE912),111,11),0)</f>
        <v>g00f0c0s0i0h0p0d0o0v0</v>
      </c>
      <c r="P912" s="15">
        <f t="shared" si="44"/>
        <v>0</v>
      </c>
      <c r="Q912" s="15">
        <f>IF(ДАННЫЕ!$F$1&gt;ДАННЫЕ!$N912,IF(YEAR(ДАННЫЕ!$F$1)=YEAR(ДАННЫЕ!M912),1,0),0)</f>
        <v>0</v>
      </c>
      <c r="R912" s="15">
        <f>IF(ДАННЫЕ!$F$1&gt;ДАННЫЕ!$N912,IF(YEAR(ДАННЫЕ!$F$1)=YEAR(ДАННЫЕ!N912),1,0),0)</f>
        <v>0</v>
      </c>
      <c r="S912" s="15">
        <f>IF(ДАННЫЕ!$AA912="2А",1,IF(ДАННЫЕ!$AA912="2Б",2,IF(ДАННЫЕ!$AA912="2В",3,IF(ДАННЫЕ!$AA912=3,4,IF(ДАННЫЕ!$AA912="4А",5,IF(ДАННЫЕ!$AA912="4Б",6,IF(ДАННЫЕ!$AA912="4В",7,IF(ДАННЫЕ!$AA912=5,8,0))))))))</f>
        <v>0</v>
      </c>
      <c r="T912" s="15">
        <f>IF(OR(ДАННЫЕ!$AC912=2,ДАННЫЕ!$AD912=2,ДАННЫЕ!$AE912=2),2,IF(OR(ДАННЫЕ!$AC912=1,ДАННЫЕ!$AD912=1,ДАННЫЕ!$AE912=1),1,0))</f>
        <v>0</v>
      </c>
    </row>
    <row r="913" spans="1:20" ht="15" customHeight="1" x14ac:dyDescent="0.2">
      <c r="A913" s="78">
        <f>IF(B913&gt;0,IF(MONTH(ДАННЫЕ!$F$1)=MONTH(ДАННЫЕ!$B913),1,0),0)</f>
        <v>0</v>
      </c>
      <c r="B913" s="14">
        <f>IF(ДАННЫЕ!$B913&gt;0,IF(YEAR(ДАННЫЕ!$F$1)=YEAR(ДАННЫЕ!$B913),1,0),0)</f>
        <v>0</v>
      </c>
      <c r="C913" s="14">
        <f>IF(ДАННЫЕ!$CM913&gt;0,IF(YEAR(ДАННЫЕ!$F$1)=YEAR(ДАННЫЕ!$CM913),1,0),0)</f>
        <v>0</v>
      </c>
      <c r="D913" s="14">
        <f>IF(ДАННЫЕ!$CJ913&gt;0,IF(ДАННЫЕ!$CL913&gt;ДАННЫЕ!$F$1,1,IF(ДАННЫЕ!$CL913&gt;0,0,1)),0)</f>
        <v>0</v>
      </c>
      <c r="E913" s="43" t="str">
        <f ca="1">IF(ДАННЫЕ!$F$1&gt;0,IF(ДАННЫЕ!$G913&gt;0,DATEDIF(ДАННЫЕ!$G913,ДАННЫЕ!$F$1,"y"),""),IF(ДАННЫЕ!$G913&gt;0,DATEDIF(ДАННЫЕ!$G913,TODAY(),"y"),""))</f>
        <v/>
      </c>
      <c r="F913" s="43" t="str">
        <f xml:space="preserve"> IF(ДАННЫЕ!$F913="М",IF(E913&gt;=18,IF(E913&lt;60,1,""),""),"")&amp;IF(ДАННЫЕ!$F913="Ж",IF(E913&gt;=18,IF(E913&lt;55,1,""),""),"")</f>
        <v/>
      </c>
      <c r="G913" s="43" t="str">
        <f xml:space="preserve"> IF(ДАННЫЕ!$F913="М",IF(E913&gt;=60,2,""),"")&amp;IF(ДАННЫЕ!$F913="Ж",IF(E913&gt;=55,2,""),"")</f>
        <v/>
      </c>
      <c r="H913" s="43" t="str">
        <f t="shared" ca="1" si="42"/>
        <v/>
      </c>
      <c r="I913" s="43" t="str">
        <f t="shared" ca="1" si="43"/>
        <v>03</v>
      </c>
      <c r="J913" s="28" t="str">
        <f ca="1">ДАННЫЕ!$F913&amp;H913&amp;I913&amp;ДАННЫЕ!$I913&amp;"m"&amp;IF(ДАННЫЕ!$I913&gt;0,IF(ДАННЫЕ!$J913&gt;0,0,1),"")&amp;"f"&amp;IF(ДАННЫЕ!$R913&gt;0,IF(YEAR(ДАННЫЕ!$F$1)=YEAR(ДАННЫЕ!$R913),1,0),0)&amp;"z"&amp;ДАННЫЕ!$R913&amp;"p"&amp;ДАННЫЕ!$S913&amp;"i"&amp;ДАННЫЕ!$T913&amp;"h"&amp;ДАННЫЕ!$K913&amp;"be"&amp;ДАННЫЕ!$BI913&amp;"CD"&amp;IF(ДАННЫЕ!BF913&gt;500,4,IF(ДАННЫЕ!BF913&gt;350,3,IF(ДАННЫЕ!BF913&gt;200,2,IF(ДАННЫЕ!BF913&gt;0,1,0))))&amp;"g"&amp;B913&amp;"d"&amp;H913&amp;"l"&amp;ДАННЫЕ!AT913&amp;"a"&amp;ДАННЫЕ!$V913&amp;"v"&amp;R913&amp;"k"&amp;ДАННЫЕ!$U913&amp;"s"&amp;ДАННЫЕ!$Y913&amp;"t"&amp;ДАННЫЕ!$X913&amp;"b"&amp;IF(ДАННЫЕ!$Q913&gt;1,1,0)&amp;"PP"&amp;ДАННЫЕ!Z913&amp;"c"&amp;S913&amp;"x"&amp;IF(ДАННЫЕ!$BY913&gt;0,IF(YEAR(ДАННЫЕ!$F$1)=YEAR(ДАННЫЕ!$BY913),1,0),0)&amp;"n"&amp;IF(ДАННЫЕ!$BZ913&gt;0,IF(YEAR(ДАННЫЕ!$F$1)=YEAR(ДАННЫЕ!$BZ913),1,0),0)&amp;"u"&amp;D913&amp;"z"&amp;IF(ДАННЫЕ!$CL913&gt;0,IF(YEAR(ДАННЫЕ!$F$1)&gt;YEAR(ДАННЫЕ!$CL913),11,12),0)</f>
        <v>03mf0zpihbeCD0g0dlav0kstb0PPc0x0n0u0z0</v>
      </c>
      <c r="K913" s="28" t="str">
        <f ca="1">ДАННЫЕ!$I913&amp;"x"&amp;B913&amp;"w"&amp;IF(T913+ДАННЫЕ!AD913+ДАННЫЕ!AE913+ДАННЫЕ!AF913+ДАННЫЕ!AG913+ДАННЫЕ!AH913+ДАННЫЕ!$AL913+ДАННЫЕ!AI913+ДАННЫЕ!AJ913+ДАННЫЕ!AK913+ДАННЫЕ!AP913+ДАННЫЕ!AQ913+ДАННЫЕ!AR913+ДАННЫЕ!$AM913+ДАННЫЕ!$AN913+ДАННЫЕ!AS913+ДАННЫЕ!AT913&gt;0,1,0)&amp;IF(OR(T913=2,ДАННЫЕ!AD913=2,ДАННЫЕ!AE913=2,ДАННЫЕ!AF913=2,ДАННЫЕ!AG913=2,ДАННЫЕ!AH913=2,ДАННЫЕ!$AL913=2,ДАННЫЕ!AI913=2,ДАННЫЕ!AJ913=2,ДАННЫЕ!AK913=2,ДАННЫЕ!AP913=2,ДАННЫЕ!AQ913=2,ДАННЫЕ!AR913=2,ДАННЫЕ!$AM913=2,ДАННЫЕ!$AN913=2,ДАННЫЕ!AS913=2,ДАННЫЕ!AT913=2),2,0)&amp;"t"&amp;IF(T913&gt;0,"1"&amp;T913,"00")&amp;"f"&amp;IF(ДАННЫЕ!$AC913,"1"&amp;ДАННЫЕ!$AC913,"00")&amp;"b"&amp;IF(ДАННЫЕ!$AD913,"1"&amp;ДАННЫЕ!$AD913,"00")&amp;"g"&amp;IF(ДАННЫЕ!$AF913,"1"&amp;ДАННЫЕ!$AF913,"00")&amp;"c"&amp;IF(ДАННЫЕ!$AG913,"1"&amp;ДАННЫЕ!$AG913,"00")&amp;"i"&amp;IF(ДАННЫЕ!$AH913,"1"&amp;ДАННЫЕ!$AH913,"00")&amp;"r"&amp;IF(ДАННЫЕ!$AL913,"1"&amp;ДАННЫЕ!$AL913,"00")&amp;"m"&amp;IF(ДАННЫЕ!$AI913,"1"&amp;ДАННЫЕ!$AI913,"00")&amp;"hS"&amp;IF(ДАННЫЕ!$AJ913,"1"&amp;ДАННЫЕ!$AJ913,"00")&amp;"hZ"&amp;IF(ДАННЫЕ!$AK913,"1"&amp;ДАННЫЕ!$AK913,"00")&amp;"p"&amp;IF(ДАННЫЕ!$AP913,"1"&amp;ДАННЫЕ!$AP913,"00")&amp;"k"&amp;IF(ДАННЫЕ!$AQ913,"1"&amp;ДАННЫЕ!$AQ913,"00")&amp;"z"&amp;IF(ДАННЫЕ!$AR913,"1"&amp;ДАННЫЕ!$AR913,"00")&amp;"j"&amp;IF(ДАННЫЕ!$AM913,"1"&amp;ДАННЫЕ!$AM913,"00")&amp;"n"&amp;IF(ДАННЫЕ!$AN913,"1"&amp;ДАННЫЕ!$AN913,"00")&amp;"E"&amp;ДАННЫЕ!BI913&amp;"L"&amp;ДАННЫЕ!AO913&amp;"h"&amp;IF(ДАННЫЕ!$AU913&gt;0,1,0)&amp;"v"&amp;IF(ДАННЫЕ!$AW913&gt;0,1,0)&amp;"a"&amp;IF(ДАННЫЕ!$AS913,"1"&amp;ДАННЫЕ!$AS913,"00")&amp;"s"&amp;IF(ДАННЫЕ!$AT913,"1"&amp;ДАННЫЕ!$AT913,"00")&amp;"u"&amp;IF(ДАННЫЕ!$CJ913&gt;0,1,0)&amp;"y"&amp;B913&amp;"d"&amp;H913&amp;"e"&amp;F913&amp;G913</f>
        <v>x0w00t00f00b00g00c00i00r00m00hS00hZ00p00k00z00j00n00ELh0v0a00s00u0y0de</v>
      </c>
      <c r="L913" s="28" t="str">
        <f ca="1">ДАННЫЕ!$I913&amp;"VN"&amp;IF(ДАННЫЕ!AW913&gt;0,11,10)&amp;"CD"&amp;IF(ДАННЫЕ!BF913&gt;500,16,IF(ДАННЫЕ!BF913&gt;350,15,IF(ДАННЫЕ!BF913&gt;=200,14,IF(ДАННЫЕ!BF913&gt;=100,13,IF(ДАННЫЕ!BF913&gt;=50,12,IF(ДАННЫЕ!BF913&gt;0,11,10))))))&amp;"AR"&amp;IF(ДАННЫЕ!BX913&gt;0,1,0)&amp;"GD"&amp;B913&amp;"VV"&amp;IF(E913&gt;=5,IF(E913&lt;18,1,0),0)</f>
        <v>VN10CD10AR0GD0VV0</v>
      </c>
      <c r="M913" s="28" t="str">
        <f>ДАННЫЕ!$I913&amp;"b"&amp;ДАННЫЕ!$BI913&amp;"r"&amp;ДАННЫЕ!$BJ913&amp;"CD"&amp;IF(ДАННЫЕ!BF913&gt;0,IF(ДАННЫЕ!BF913&lt;200,1,IF(ДАННЫЕ!BF913&lt;350,2,3)),0)&amp;"h"&amp;IF(ДАННЫЕ!$BK913+ДАННЫЕ!$BL913+ДАННЫЕ!$BM913&gt;0,1,0)&amp;"x"&amp;ДАННЫЕ!$BK913&amp;"y"&amp;ДАННЫЕ!$BL913&amp;"z"&amp;ДАННЫЕ!$BM913&amp;"c"&amp;IF(ДАННЫЕ!$BK913+ДАННЫЕ!$BL913+ДАННЫЕ!$BM913=3,1,0)&amp;"a"&amp;IF(ДАННЫЕ!$BQ913+ДАННЫЕ!$BR913&gt;0,1,0)&amp;"d"&amp;ДАННЫЕ!$BQ913&amp;"v"&amp;ДАННЫЕ!$BR913&amp;"p"&amp;ДАННЫЕ!$BS913&amp;"n"&amp;ДАННЫЕ!$BU913&amp;"t"&amp;ДАННЫЕ!$BV913&amp;"o"&amp;ДАННЫЕ!$BT913&amp;"l"&amp;IF(ДАННЫЕ!$BN913&gt;0,1,0)&amp;ДАННЫЕ!$BN913&amp;"g"&amp;ДАННЫЕ!$BO913&amp;"s"&amp;ДАННЫЕ!$BP913&amp;"DZ"&amp;IF(ДАННЫЕ!B913-ДАННЫЕ!G913 &lt; 60,IF(ДАННЫЕ!B913-ДАННЫЕ!G913 &gt;= 0,1,0),0)&amp;"u"&amp;IF(ДАННЫЕ!$CJ913&gt;0,1,0)</f>
        <v>brCD0h0xyzc0a0dvpntol0gsDZ1u0</v>
      </c>
      <c r="N913" s="28" t="str">
        <f ca="1">ДАННЫЕ!$F913&amp;ДАННЫЕ!$I913&amp;"g"&amp;B913&amp;"cf"&amp;D913&amp;"a"&amp;IF(ДАННЫЕ!$BX913&gt;0,1,0)&amp;IF(ДАННЫЕ!$BF913&gt;500,1,IF(ДАННЫЕ!$BF913&gt;350,2,IF(ДАННЫЕ!$BF913&gt;=200,3,IF(ДАННЫЕ!$BF913&gt;=100,4,IF(ДАННЫЕ!$BF913&gt;=50,5,IF(ДАННЫЕ!$BF913&lt;50,6,0))))))&amp;"AR"&amp;IF(DATEDIF(ДАННЫЕ!$BX913,ДАННЫЕ!$F$1,"y")&gt;1,1,0)&amp;"VG"&amp;IF(ДАННЫЕ!$BH913="0",1,0)&amp;"o"&amp;IF(T913+ДАННЫЕ!$AF913+ДАННЫЕ!$AG913+ДАННЫЕ!$AH913+ДАННЫЕ!$AI913+ДАННЫЕ!$AJ913+ДАННЫЕ!$AP913+ДАННЫЕ!$AQ913+ДАННЫЕ!$AR913+ДАННЫЕ!$AU913+ДАННЫЕ!$AW913+ДАННЫЕ!$AS913+ДАННЫЕ!$AT913&gt;0,1,0)&amp;"x"&amp;ДАННЫЕ!$AG913&amp;"p"&amp;IF(ДАННЫЕ!$BY913&gt;0,1,0)&amp;"v"&amp;IF(ДАННЫЕ!$BZ913&gt;0,1,0)&amp;"n"&amp;ДАННЫЕ!$CA913&amp;"t"&amp;ДАННЫЕ!$AY913&amp;"k"&amp;ДАННЫЕ!$CB913&amp;"q"&amp;ДАННЫЕ!$CC913&amp;"w"&amp;ДАННЫЕ!$CD913&amp;"e"&amp;ДАННЫЕ!$CE913&amp;"m"&amp;ДАННЫЕ!$CF913&amp;"c"&amp;ДАННЫЕ!$CG913&amp;"z"&amp;ДАННЫЕ!$CH913&amp;"d"&amp;IF(H913=4,1,0)&amp;"s"&amp;IF(ДАННЫЕ!$J913=1,0,1)&amp;"u"&amp;IF(ДАННЫЕ!$CJ913&gt;0,1,0)</f>
        <v>g0cf0a06AR1VG0o0xp0v0ntkqwemczd0s1u0</v>
      </c>
      <c r="O913" s="28" t="str">
        <f>ДАННЫЕ!$I913&amp;"g"&amp;B913&amp;A913&amp;"f"&amp;P913&amp;"c"&amp;IF(ДАННЫЕ!$U913&gt;0,1,0)&amp;"s"&amp;IF(ДАННЫЕ!$Q913&gt;0,IF(YEAR(ДАННЫЕ!$F$1)=YEAR(ДАННЫЕ!$Q913),IF(MONTH(ДАННЫЕ!$F$1)=MONTH(ДАННЫЕ!$Q913),111,11),1),0)&amp;"i"&amp;IF(ДАННЫЕ!$R913+ДАННЫЕ!$S913+ДАННЫЕ!$T913=0,0,1)&amp;"h"&amp;IF(ДАННЫЕ!$P913&gt;0,1,0)&amp;"p"&amp;IF(ДАННЫЕ!$CI913&gt;0,IF(YEAR(ДАННЫЕ!$F$1)=YEAR(ДАННЫЕ!$CI913),IF(MONTH(ДАННЫЕ!$F$1)=MONTH(ДАННЫЕ!$CI913),111,11),1),0)&amp;"d"&amp;IF(ДАННЫЕ!$CJ913&gt;0,IF(YEAR(ДАННЫЕ!$F$1)=YEAR(ДАННЫЕ!$CJ913),IF(MONTH(ДАННЫЕ!$F$1)=MONTH(ДАННЫЕ!$CJ913),111,11),1),0)&amp;"o"&amp;IF(ДАННЫЕ!$CK913&gt;0,IF(MONTH(ДАННЫЕ!$F$1)=MONTH(ДАННЫЕ!$CK913),111,11),0)&amp;"v"&amp;IF(ДАННЫЕ!$BE913&gt;0,IF(MONTH(ДАННЫЕ!$F$1)=MONTH(ДАННЫЕ!$BE913),111,11),0)</f>
        <v>g00f0c0s0i0h0p0d0o0v0</v>
      </c>
      <c r="P913" s="15">
        <f t="shared" si="44"/>
        <v>0</v>
      </c>
      <c r="Q913" s="15">
        <f>IF(ДАННЫЕ!$F$1&gt;ДАННЫЕ!$N913,IF(YEAR(ДАННЫЕ!$F$1)=YEAR(ДАННЫЕ!M913),1,0),0)</f>
        <v>0</v>
      </c>
      <c r="R913" s="15">
        <f>IF(ДАННЫЕ!$F$1&gt;ДАННЫЕ!$N913,IF(YEAR(ДАННЫЕ!$F$1)=YEAR(ДАННЫЕ!N913),1,0),0)</f>
        <v>0</v>
      </c>
      <c r="S913" s="15">
        <f>IF(ДАННЫЕ!$AA913="2А",1,IF(ДАННЫЕ!$AA913="2Б",2,IF(ДАННЫЕ!$AA913="2В",3,IF(ДАННЫЕ!$AA913=3,4,IF(ДАННЫЕ!$AA913="4А",5,IF(ДАННЫЕ!$AA913="4Б",6,IF(ДАННЫЕ!$AA913="4В",7,IF(ДАННЫЕ!$AA913=5,8,0))))))))</f>
        <v>0</v>
      </c>
      <c r="T913" s="15">
        <f>IF(OR(ДАННЫЕ!$AC913=2,ДАННЫЕ!$AD913=2,ДАННЫЕ!$AE913=2),2,IF(OR(ДАННЫЕ!$AC913=1,ДАННЫЕ!$AD913=1,ДАННЫЕ!$AE913=1),1,0))</f>
        <v>0</v>
      </c>
    </row>
    <row r="914" spans="1:20" ht="15" customHeight="1" x14ac:dyDescent="0.2">
      <c r="A914" s="78">
        <f>IF(B914&gt;0,IF(MONTH(ДАННЫЕ!$F$1)=MONTH(ДАННЫЕ!$B914),1,0),0)</f>
        <v>0</v>
      </c>
      <c r="B914" s="14">
        <f>IF(ДАННЫЕ!$B914&gt;0,IF(YEAR(ДАННЫЕ!$F$1)=YEAR(ДАННЫЕ!$B914),1,0),0)</f>
        <v>0</v>
      </c>
      <c r="C914" s="14">
        <f>IF(ДАННЫЕ!$CM914&gt;0,IF(YEAR(ДАННЫЕ!$F$1)=YEAR(ДАННЫЕ!$CM914),1,0),0)</f>
        <v>0</v>
      </c>
      <c r="D914" s="14">
        <f>IF(ДАННЫЕ!$CJ914&gt;0,IF(ДАННЫЕ!$CL914&gt;ДАННЫЕ!$F$1,1,IF(ДАННЫЕ!$CL914&gt;0,0,1)),0)</f>
        <v>0</v>
      </c>
      <c r="E914" s="43" t="str">
        <f ca="1">IF(ДАННЫЕ!$F$1&gt;0,IF(ДАННЫЕ!$G914&gt;0,DATEDIF(ДАННЫЕ!$G914,ДАННЫЕ!$F$1,"y"),""),IF(ДАННЫЕ!$G914&gt;0,DATEDIF(ДАННЫЕ!$G914,TODAY(),"y"),""))</f>
        <v/>
      </c>
      <c r="F914" s="43" t="str">
        <f xml:space="preserve"> IF(ДАННЫЕ!$F914="М",IF(E914&gt;=18,IF(E914&lt;60,1,""),""),"")&amp;IF(ДАННЫЕ!$F914="Ж",IF(E914&gt;=18,IF(E914&lt;55,1,""),""),"")</f>
        <v/>
      </c>
      <c r="G914" s="43" t="str">
        <f xml:space="preserve"> IF(ДАННЫЕ!$F914="М",IF(E914&gt;=60,2,""),"")&amp;IF(ДАННЫЕ!$F914="Ж",IF(E914&gt;=55,2,""),"")</f>
        <v/>
      </c>
      <c r="H914" s="43" t="str">
        <f t="shared" ca="1" si="42"/>
        <v/>
      </c>
      <c r="I914" s="43" t="str">
        <f t="shared" ca="1" si="43"/>
        <v>03</v>
      </c>
      <c r="J914" s="28" t="str">
        <f ca="1">ДАННЫЕ!$F914&amp;H914&amp;I914&amp;ДАННЫЕ!$I914&amp;"m"&amp;IF(ДАННЫЕ!$I914&gt;0,IF(ДАННЫЕ!$J914&gt;0,0,1),"")&amp;"f"&amp;IF(ДАННЫЕ!$R914&gt;0,IF(YEAR(ДАННЫЕ!$F$1)=YEAR(ДАННЫЕ!$R914),1,0),0)&amp;"z"&amp;ДАННЫЕ!$R914&amp;"p"&amp;ДАННЫЕ!$S914&amp;"i"&amp;ДАННЫЕ!$T914&amp;"h"&amp;ДАННЫЕ!$K914&amp;"be"&amp;ДАННЫЕ!$BI914&amp;"CD"&amp;IF(ДАННЫЕ!BF914&gt;500,4,IF(ДАННЫЕ!BF914&gt;350,3,IF(ДАННЫЕ!BF914&gt;200,2,IF(ДАННЫЕ!BF914&gt;0,1,0))))&amp;"g"&amp;B914&amp;"d"&amp;H914&amp;"l"&amp;ДАННЫЕ!AT914&amp;"a"&amp;ДАННЫЕ!$V914&amp;"v"&amp;R914&amp;"k"&amp;ДАННЫЕ!$U914&amp;"s"&amp;ДАННЫЕ!$Y914&amp;"t"&amp;ДАННЫЕ!$X914&amp;"b"&amp;IF(ДАННЫЕ!$Q914&gt;1,1,0)&amp;"PP"&amp;ДАННЫЕ!Z914&amp;"c"&amp;S914&amp;"x"&amp;IF(ДАННЫЕ!$BY914&gt;0,IF(YEAR(ДАННЫЕ!$F$1)=YEAR(ДАННЫЕ!$BY914),1,0),0)&amp;"n"&amp;IF(ДАННЫЕ!$BZ914&gt;0,IF(YEAR(ДАННЫЕ!$F$1)=YEAR(ДАННЫЕ!$BZ914),1,0),0)&amp;"u"&amp;D914&amp;"z"&amp;IF(ДАННЫЕ!$CL914&gt;0,IF(YEAR(ДАННЫЕ!$F$1)&gt;YEAR(ДАННЫЕ!$CL914),11,12),0)</f>
        <v>03mf0zpihbeCD0g0dlav0kstb0PPc0x0n0u0z0</v>
      </c>
      <c r="K914" s="28" t="str">
        <f ca="1">ДАННЫЕ!$I914&amp;"x"&amp;B914&amp;"w"&amp;IF(T914+ДАННЫЕ!AD914+ДАННЫЕ!AE914+ДАННЫЕ!AF914+ДАННЫЕ!AG914+ДАННЫЕ!AH914+ДАННЫЕ!$AL914+ДАННЫЕ!AI914+ДАННЫЕ!AJ914+ДАННЫЕ!AK914+ДАННЫЕ!AP914+ДАННЫЕ!AQ914+ДАННЫЕ!AR914+ДАННЫЕ!$AM914+ДАННЫЕ!$AN914+ДАННЫЕ!AS914+ДАННЫЕ!AT914&gt;0,1,0)&amp;IF(OR(T914=2,ДАННЫЕ!AD914=2,ДАННЫЕ!AE914=2,ДАННЫЕ!AF914=2,ДАННЫЕ!AG914=2,ДАННЫЕ!AH914=2,ДАННЫЕ!$AL914=2,ДАННЫЕ!AI914=2,ДАННЫЕ!AJ914=2,ДАННЫЕ!AK914=2,ДАННЫЕ!AP914=2,ДАННЫЕ!AQ914=2,ДАННЫЕ!AR914=2,ДАННЫЕ!$AM914=2,ДАННЫЕ!$AN914=2,ДАННЫЕ!AS914=2,ДАННЫЕ!AT914=2),2,0)&amp;"t"&amp;IF(T914&gt;0,"1"&amp;T914,"00")&amp;"f"&amp;IF(ДАННЫЕ!$AC914,"1"&amp;ДАННЫЕ!$AC914,"00")&amp;"b"&amp;IF(ДАННЫЕ!$AD914,"1"&amp;ДАННЫЕ!$AD914,"00")&amp;"g"&amp;IF(ДАННЫЕ!$AF914,"1"&amp;ДАННЫЕ!$AF914,"00")&amp;"c"&amp;IF(ДАННЫЕ!$AG914,"1"&amp;ДАННЫЕ!$AG914,"00")&amp;"i"&amp;IF(ДАННЫЕ!$AH914,"1"&amp;ДАННЫЕ!$AH914,"00")&amp;"r"&amp;IF(ДАННЫЕ!$AL914,"1"&amp;ДАННЫЕ!$AL914,"00")&amp;"m"&amp;IF(ДАННЫЕ!$AI914,"1"&amp;ДАННЫЕ!$AI914,"00")&amp;"hS"&amp;IF(ДАННЫЕ!$AJ914,"1"&amp;ДАННЫЕ!$AJ914,"00")&amp;"hZ"&amp;IF(ДАННЫЕ!$AK914,"1"&amp;ДАННЫЕ!$AK914,"00")&amp;"p"&amp;IF(ДАННЫЕ!$AP914,"1"&amp;ДАННЫЕ!$AP914,"00")&amp;"k"&amp;IF(ДАННЫЕ!$AQ914,"1"&amp;ДАННЫЕ!$AQ914,"00")&amp;"z"&amp;IF(ДАННЫЕ!$AR914,"1"&amp;ДАННЫЕ!$AR914,"00")&amp;"j"&amp;IF(ДАННЫЕ!$AM914,"1"&amp;ДАННЫЕ!$AM914,"00")&amp;"n"&amp;IF(ДАННЫЕ!$AN914,"1"&amp;ДАННЫЕ!$AN914,"00")&amp;"E"&amp;ДАННЫЕ!BI914&amp;"L"&amp;ДАННЫЕ!AO914&amp;"h"&amp;IF(ДАННЫЕ!$AU914&gt;0,1,0)&amp;"v"&amp;IF(ДАННЫЕ!$AW914&gt;0,1,0)&amp;"a"&amp;IF(ДАННЫЕ!$AS914,"1"&amp;ДАННЫЕ!$AS914,"00")&amp;"s"&amp;IF(ДАННЫЕ!$AT914,"1"&amp;ДАННЫЕ!$AT914,"00")&amp;"u"&amp;IF(ДАННЫЕ!$CJ914&gt;0,1,0)&amp;"y"&amp;B914&amp;"d"&amp;H914&amp;"e"&amp;F914&amp;G914</f>
        <v>x0w00t00f00b00g00c00i00r00m00hS00hZ00p00k00z00j00n00ELh0v0a00s00u0y0de</v>
      </c>
      <c r="L914" s="28" t="str">
        <f ca="1">ДАННЫЕ!$I914&amp;"VN"&amp;IF(ДАННЫЕ!AW914&gt;0,11,10)&amp;"CD"&amp;IF(ДАННЫЕ!BF914&gt;500,16,IF(ДАННЫЕ!BF914&gt;350,15,IF(ДАННЫЕ!BF914&gt;=200,14,IF(ДАННЫЕ!BF914&gt;=100,13,IF(ДАННЫЕ!BF914&gt;=50,12,IF(ДАННЫЕ!BF914&gt;0,11,10))))))&amp;"AR"&amp;IF(ДАННЫЕ!BX914&gt;0,1,0)&amp;"GD"&amp;B914&amp;"VV"&amp;IF(E914&gt;=5,IF(E914&lt;18,1,0),0)</f>
        <v>VN10CD10AR0GD0VV0</v>
      </c>
      <c r="M914" s="28" t="str">
        <f>ДАННЫЕ!$I914&amp;"b"&amp;ДАННЫЕ!$BI914&amp;"r"&amp;ДАННЫЕ!$BJ914&amp;"CD"&amp;IF(ДАННЫЕ!BF914&gt;0,IF(ДАННЫЕ!BF914&lt;200,1,IF(ДАННЫЕ!BF914&lt;350,2,3)),0)&amp;"h"&amp;IF(ДАННЫЕ!$BK914+ДАННЫЕ!$BL914+ДАННЫЕ!$BM914&gt;0,1,0)&amp;"x"&amp;ДАННЫЕ!$BK914&amp;"y"&amp;ДАННЫЕ!$BL914&amp;"z"&amp;ДАННЫЕ!$BM914&amp;"c"&amp;IF(ДАННЫЕ!$BK914+ДАННЫЕ!$BL914+ДАННЫЕ!$BM914=3,1,0)&amp;"a"&amp;IF(ДАННЫЕ!$BQ914+ДАННЫЕ!$BR914&gt;0,1,0)&amp;"d"&amp;ДАННЫЕ!$BQ914&amp;"v"&amp;ДАННЫЕ!$BR914&amp;"p"&amp;ДАННЫЕ!$BS914&amp;"n"&amp;ДАННЫЕ!$BU914&amp;"t"&amp;ДАННЫЕ!$BV914&amp;"o"&amp;ДАННЫЕ!$BT914&amp;"l"&amp;IF(ДАННЫЕ!$BN914&gt;0,1,0)&amp;ДАННЫЕ!$BN914&amp;"g"&amp;ДАННЫЕ!$BO914&amp;"s"&amp;ДАННЫЕ!$BP914&amp;"DZ"&amp;IF(ДАННЫЕ!B914-ДАННЫЕ!G914 &lt; 60,IF(ДАННЫЕ!B914-ДАННЫЕ!G914 &gt;= 0,1,0),0)&amp;"u"&amp;IF(ДАННЫЕ!$CJ914&gt;0,1,0)</f>
        <v>brCD0h0xyzc0a0dvpntol0gsDZ1u0</v>
      </c>
      <c r="N914" s="28" t="str">
        <f ca="1">ДАННЫЕ!$F914&amp;ДАННЫЕ!$I914&amp;"g"&amp;B914&amp;"cf"&amp;D914&amp;"a"&amp;IF(ДАННЫЕ!$BX914&gt;0,1,0)&amp;IF(ДАННЫЕ!$BF914&gt;500,1,IF(ДАННЫЕ!$BF914&gt;350,2,IF(ДАННЫЕ!$BF914&gt;=200,3,IF(ДАННЫЕ!$BF914&gt;=100,4,IF(ДАННЫЕ!$BF914&gt;=50,5,IF(ДАННЫЕ!$BF914&lt;50,6,0))))))&amp;"AR"&amp;IF(DATEDIF(ДАННЫЕ!$BX914,ДАННЫЕ!$F$1,"y")&gt;1,1,0)&amp;"VG"&amp;IF(ДАННЫЕ!$BH914="0",1,0)&amp;"o"&amp;IF(T914+ДАННЫЕ!$AF914+ДАННЫЕ!$AG914+ДАННЫЕ!$AH914+ДАННЫЕ!$AI914+ДАННЫЕ!$AJ914+ДАННЫЕ!$AP914+ДАННЫЕ!$AQ914+ДАННЫЕ!$AR914+ДАННЫЕ!$AU914+ДАННЫЕ!$AW914+ДАННЫЕ!$AS914+ДАННЫЕ!$AT914&gt;0,1,0)&amp;"x"&amp;ДАННЫЕ!$AG914&amp;"p"&amp;IF(ДАННЫЕ!$BY914&gt;0,1,0)&amp;"v"&amp;IF(ДАННЫЕ!$BZ914&gt;0,1,0)&amp;"n"&amp;ДАННЫЕ!$CA914&amp;"t"&amp;ДАННЫЕ!$AY914&amp;"k"&amp;ДАННЫЕ!$CB914&amp;"q"&amp;ДАННЫЕ!$CC914&amp;"w"&amp;ДАННЫЕ!$CD914&amp;"e"&amp;ДАННЫЕ!$CE914&amp;"m"&amp;ДАННЫЕ!$CF914&amp;"c"&amp;ДАННЫЕ!$CG914&amp;"z"&amp;ДАННЫЕ!$CH914&amp;"d"&amp;IF(H914=4,1,0)&amp;"s"&amp;IF(ДАННЫЕ!$J914=1,0,1)&amp;"u"&amp;IF(ДАННЫЕ!$CJ914&gt;0,1,0)</f>
        <v>g0cf0a06AR1VG0o0xp0v0ntkqwemczd0s1u0</v>
      </c>
      <c r="O914" s="28" t="str">
        <f>ДАННЫЕ!$I914&amp;"g"&amp;B914&amp;A914&amp;"f"&amp;P914&amp;"c"&amp;IF(ДАННЫЕ!$U914&gt;0,1,0)&amp;"s"&amp;IF(ДАННЫЕ!$Q914&gt;0,IF(YEAR(ДАННЫЕ!$F$1)=YEAR(ДАННЫЕ!$Q914),IF(MONTH(ДАННЫЕ!$F$1)=MONTH(ДАННЫЕ!$Q914),111,11),1),0)&amp;"i"&amp;IF(ДАННЫЕ!$R914+ДАННЫЕ!$S914+ДАННЫЕ!$T914=0,0,1)&amp;"h"&amp;IF(ДАННЫЕ!$P914&gt;0,1,0)&amp;"p"&amp;IF(ДАННЫЕ!$CI914&gt;0,IF(YEAR(ДАННЫЕ!$F$1)=YEAR(ДАННЫЕ!$CI914),IF(MONTH(ДАННЫЕ!$F$1)=MONTH(ДАННЫЕ!$CI914),111,11),1),0)&amp;"d"&amp;IF(ДАННЫЕ!$CJ914&gt;0,IF(YEAR(ДАННЫЕ!$F$1)=YEAR(ДАННЫЕ!$CJ914),IF(MONTH(ДАННЫЕ!$F$1)=MONTH(ДАННЫЕ!$CJ914),111,11),1),0)&amp;"o"&amp;IF(ДАННЫЕ!$CK914&gt;0,IF(MONTH(ДАННЫЕ!$F$1)=MONTH(ДАННЫЕ!$CK914),111,11),0)&amp;"v"&amp;IF(ДАННЫЕ!$BE914&gt;0,IF(MONTH(ДАННЫЕ!$F$1)=MONTH(ДАННЫЕ!$BE914),111,11),0)</f>
        <v>g00f0c0s0i0h0p0d0o0v0</v>
      </c>
      <c r="P914" s="15">
        <f t="shared" si="44"/>
        <v>0</v>
      </c>
      <c r="Q914" s="15">
        <f>IF(ДАННЫЕ!$F$1&gt;ДАННЫЕ!$N914,IF(YEAR(ДАННЫЕ!$F$1)=YEAR(ДАННЫЕ!M914),1,0),0)</f>
        <v>0</v>
      </c>
      <c r="R914" s="15">
        <f>IF(ДАННЫЕ!$F$1&gt;ДАННЫЕ!$N914,IF(YEAR(ДАННЫЕ!$F$1)=YEAR(ДАННЫЕ!N914),1,0),0)</f>
        <v>0</v>
      </c>
      <c r="S914" s="15">
        <f>IF(ДАННЫЕ!$AA914="2А",1,IF(ДАННЫЕ!$AA914="2Б",2,IF(ДАННЫЕ!$AA914="2В",3,IF(ДАННЫЕ!$AA914=3,4,IF(ДАННЫЕ!$AA914="4А",5,IF(ДАННЫЕ!$AA914="4Б",6,IF(ДАННЫЕ!$AA914="4В",7,IF(ДАННЫЕ!$AA914=5,8,0))))))))</f>
        <v>0</v>
      </c>
      <c r="T914" s="15">
        <f>IF(OR(ДАННЫЕ!$AC914=2,ДАННЫЕ!$AD914=2,ДАННЫЕ!$AE914=2),2,IF(OR(ДАННЫЕ!$AC914=1,ДАННЫЕ!$AD914=1,ДАННЫЕ!$AE914=1),1,0))</f>
        <v>0</v>
      </c>
    </row>
    <row r="915" spans="1:20" ht="15" customHeight="1" x14ac:dyDescent="0.2">
      <c r="A915" s="78">
        <f>IF(B915&gt;0,IF(MONTH(ДАННЫЕ!$F$1)=MONTH(ДАННЫЕ!$B915),1,0),0)</f>
        <v>0</v>
      </c>
      <c r="B915" s="14">
        <f>IF(ДАННЫЕ!$B915&gt;0,IF(YEAR(ДАННЫЕ!$F$1)=YEAR(ДАННЫЕ!$B915),1,0),0)</f>
        <v>0</v>
      </c>
      <c r="C915" s="14">
        <f>IF(ДАННЫЕ!$CM915&gt;0,IF(YEAR(ДАННЫЕ!$F$1)=YEAR(ДАННЫЕ!$CM915),1,0),0)</f>
        <v>0</v>
      </c>
      <c r="D915" s="14">
        <f>IF(ДАННЫЕ!$CJ915&gt;0,IF(ДАННЫЕ!$CL915&gt;ДАННЫЕ!$F$1,1,IF(ДАННЫЕ!$CL915&gt;0,0,1)),0)</f>
        <v>0</v>
      </c>
      <c r="E915" s="43" t="str">
        <f ca="1">IF(ДАННЫЕ!$F$1&gt;0,IF(ДАННЫЕ!$G915&gt;0,DATEDIF(ДАННЫЕ!$G915,ДАННЫЕ!$F$1,"y"),""),IF(ДАННЫЕ!$G915&gt;0,DATEDIF(ДАННЫЕ!$G915,TODAY(),"y"),""))</f>
        <v/>
      </c>
      <c r="F915" s="43" t="str">
        <f xml:space="preserve"> IF(ДАННЫЕ!$F915="М",IF(E915&gt;=18,IF(E915&lt;60,1,""),""),"")&amp;IF(ДАННЫЕ!$F915="Ж",IF(E915&gt;=18,IF(E915&lt;55,1,""),""),"")</f>
        <v/>
      </c>
      <c r="G915" s="43" t="str">
        <f xml:space="preserve"> IF(ДАННЫЕ!$F915="М",IF(E915&gt;=60,2,""),"")&amp;IF(ДАННЫЕ!$F915="Ж",IF(E915&gt;=55,2,""),"")</f>
        <v/>
      </c>
      <c r="H915" s="43" t="str">
        <f t="shared" ca="1" si="42"/>
        <v/>
      </c>
      <c r="I915" s="43" t="str">
        <f t="shared" ca="1" si="43"/>
        <v>03</v>
      </c>
      <c r="J915" s="28" t="str">
        <f ca="1">ДАННЫЕ!$F915&amp;H915&amp;I915&amp;ДАННЫЕ!$I915&amp;"m"&amp;IF(ДАННЫЕ!$I915&gt;0,IF(ДАННЫЕ!$J915&gt;0,0,1),"")&amp;"f"&amp;IF(ДАННЫЕ!$R915&gt;0,IF(YEAR(ДАННЫЕ!$F$1)=YEAR(ДАННЫЕ!$R915),1,0),0)&amp;"z"&amp;ДАННЫЕ!$R915&amp;"p"&amp;ДАННЫЕ!$S915&amp;"i"&amp;ДАННЫЕ!$T915&amp;"h"&amp;ДАННЫЕ!$K915&amp;"be"&amp;ДАННЫЕ!$BI915&amp;"CD"&amp;IF(ДАННЫЕ!BF915&gt;500,4,IF(ДАННЫЕ!BF915&gt;350,3,IF(ДАННЫЕ!BF915&gt;200,2,IF(ДАННЫЕ!BF915&gt;0,1,0))))&amp;"g"&amp;B915&amp;"d"&amp;H915&amp;"l"&amp;ДАННЫЕ!AT915&amp;"a"&amp;ДАННЫЕ!$V915&amp;"v"&amp;R915&amp;"k"&amp;ДАННЫЕ!$U915&amp;"s"&amp;ДАННЫЕ!$Y915&amp;"t"&amp;ДАННЫЕ!$X915&amp;"b"&amp;IF(ДАННЫЕ!$Q915&gt;1,1,0)&amp;"PP"&amp;ДАННЫЕ!Z915&amp;"c"&amp;S915&amp;"x"&amp;IF(ДАННЫЕ!$BY915&gt;0,IF(YEAR(ДАННЫЕ!$F$1)=YEAR(ДАННЫЕ!$BY915),1,0),0)&amp;"n"&amp;IF(ДАННЫЕ!$BZ915&gt;0,IF(YEAR(ДАННЫЕ!$F$1)=YEAR(ДАННЫЕ!$BZ915),1,0),0)&amp;"u"&amp;D915&amp;"z"&amp;IF(ДАННЫЕ!$CL915&gt;0,IF(YEAR(ДАННЫЕ!$F$1)&gt;YEAR(ДАННЫЕ!$CL915),11,12),0)</f>
        <v>03mf0zpihbeCD0g0dlav0kstb0PPc0x0n0u0z0</v>
      </c>
      <c r="K915" s="28" t="str">
        <f ca="1">ДАННЫЕ!$I915&amp;"x"&amp;B915&amp;"w"&amp;IF(T915+ДАННЫЕ!AD915+ДАННЫЕ!AE915+ДАННЫЕ!AF915+ДАННЫЕ!AG915+ДАННЫЕ!AH915+ДАННЫЕ!$AL915+ДАННЫЕ!AI915+ДАННЫЕ!AJ915+ДАННЫЕ!AK915+ДАННЫЕ!AP915+ДАННЫЕ!AQ915+ДАННЫЕ!AR915+ДАННЫЕ!$AM915+ДАННЫЕ!$AN915+ДАННЫЕ!AS915+ДАННЫЕ!AT915&gt;0,1,0)&amp;IF(OR(T915=2,ДАННЫЕ!AD915=2,ДАННЫЕ!AE915=2,ДАННЫЕ!AF915=2,ДАННЫЕ!AG915=2,ДАННЫЕ!AH915=2,ДАННЫЕ!$AL915=2,ДАННЫЕ!AI915=2,ДАННЫЕ!AJ915=2,ДАННЫЕ!AK915=2,ДАННЫЕ!AP915=2,ДАННЫЕ!AQ915=2,ДАННЫЕ!AR915=2,ДАННЫЕ!$AM915=2,ДАННЫЕ!$AN915=2,ДАННЫЕ!AS915=2,ДАННЫЕ!AT915=2),2,0)&amp;"t"&amp;IF(T915&gt;0,"1"&amp;T915,"00")&amp;"f"&amp;IF(ДАННЫЕ!$AC915,"1"&amp;ДАННЫЕ!$AC915,"00")&amp;"b"&amp;IF(ДАННЫЕ!$AD915,"1"&amp;ДАННЫЕ!$AD915,"00")&amp;"g"&amp;IF(ДАННЫЕ!$AF915,"1"&amp;ДАННЫЕ!$AF915,"00")&amp;"c"&amp;IF(ДАННЫЕ!$AG915,"1"&amp;ДАННЫЕ!$AG915,"00")&amp;"i"&amp;IF(ДАННЫЕ!$AH915,"1"&amp;ДАННЫЕ!$AH915,"00")&amp;"r"&amp;IF(ДАННЫЕ!$AL915,"1"&amp;ДАННЫЕ!$AL915,"00")&amp;"m"&amp;IF(ДАННЫЕ!$AI915,"1"&amp;ДАННЫЕ!$AI915,"00")&amp;"hS"&amp;IF(ДАННЫЕ!$AJ915,"1"&amp;ДАННЫЕ!$AJ915,"00")&amp;"hZ"&amp;IF(ДАННЫЕ!$AK915,"1"&amp;ДАННЫЕ!$AK915,"00")&amp;"p"&amp;IF(ДАННЫЕ!$AP915,"1"&amp;ДАННЫЕ!$AP915,"00")&amp;"k"&amp;IF(ДАННЫЕ!$AQ915,"1"&amp;ДАННЫЕ!$AQ915,"00")&amp;"z"&amp;IF(ДАННЫЕ!$AR915,"1"&amp;ДАННЫЕ!$AR915,"00")&amp;"j"&amp;IF(ДАННЫЕ!$AM915,"1"&amp;ДАННЫЕ!$AM915,"00")&amp;"n"&amp;IF(ДАННЫЕ!$AN915,"1"&amp;ДАННЫЕ!$AN915,"00")&amp;"E"&amp;ДАННЫЕ!BI915&amp;"L"&amp;ДАННЫЕ!AO915&amp;"h"&amp;IF(ДАННЫЕ!$AU915&gt;0,1,0)&amp;"v"&amp;IF(ДАННЫЕ!$AW915&gt;0,1,0)&amp;"a"&amp;IF(ДАННЫЕ!$AS915,"1"&amp;ДАННЫЕ!$AS915,"00")&amp;"s"&amp;IF(ДАННЫЕ!$AT915,"1"&amp;ДАННЫЕ!$AT915,"00")&amp;"u"&amp;IF(ДАННЫЕ!$CJ915&gt;0,1,0)&amp;"y"&amp;B915&amp;"d"&amp;H915&amp;"e"&amp;F915&amp;G915</f>
        <v>x0w00t00f00b00g00c00i00r00m00hS00hZ00p00k00z00j00n00ELh0v0a00s00u0y0de</v>
      </c>
      <c r="L915" s="28" t="str">
        <f ca="1">ДАННЫЕ!$I915&amp;"VN"&amp;IF(ДАННЫЕ!AW915&gt;0,11,10)&amp;"CD"&amp;IF(ДАННЫЕ!BF915&gt;500,16,IF(ДАННЫЕ!BF915&gt;350,15,IF(ДАННЫЕ!BF915&gt;=200,14,IF(ДАННЫЕ!BF915&gt;=100,13,IF(ДАННЫЕ!BF915&gt;=50,12,IF(ДАННЫЕ!BF915&gt;0,11,10))))))&amp;"AR"&amp;IF(ДАННЫЕ!BX915&gt;0,1,0)&amp;"GD"&amp;B915&amp;"VV"&amp;IF(E915&gt;=5,IF(E915&lt;18,1,0),0)</f>
        <v>VN10CD10AR0GD0VV0</v>
      </c>
      <c r="M915" s="28" t="str">
        <f>ДАННЫЕ!$I915&amp;"b"&amp;ДАННЫЕ!$BI915&amp;"r"&amp;ДАННЫЕ!$BJ915&amp;"CD"&amp;IF(ДАННЫЕ!BF915&gt;0,IF(ДАННЫЕ!BF915&lt;200,1,IF(ДАННЫЕ!BF915&lt;350,2,3)),0)&amp;"h"&amp;IF(ДАННЫЕ!$BK915+ДАННЫЕ!$BL915+ДАННЫЕ!$BM915&gt;0,1,0)&amp;"x"&amp;ДАННЫЕ!$BK915&amp;"y"&amp;ДАННЫЕ!$BL915&amp;"z"&amp;ДАННЫЕ!$BM915&amp;"c"&amp;IF(ДАННЫЕ!$BK915+ДАННЫЕ!$BL915+ДАННЫЕ!$BM915=3,1,0)&amp;"a"&amp;IF(ДАННЫЕ!$BQ915+ДАННЫЕ!$BR915&gt;0,1,0)&amp;"d"&amp;ДАННЫЕ!$BQ915&amp;"v"&amp;ДАННЫЕ!$BR915&amp;"p"&amp;ДАННЫЕ!$BS915&amp;"n"&amp;ДАННЫЕ!$BU915&amp;"t"&amp;ДАННЫЕ!$BV915&amp;"o"&amp;ДАННЫЕ!$BT915&amp;"l"&amp;IF(ДАННЫЕ!$BN915&gt;0,1,0)&amp;ДАННЫЕ!$BN915&amp;"g"&amp;ДАННЫЕ!$BO915&amp;"s"&amp;ДАННЫЕ!$BP915&amp;"DZ"&amp;IF(ДАННЫЕ!B915-ДАННЫЕ!G915 &lt; 60,IF(ДАННЫЕ!B915-ДАННЫЕ!G915 &gt;= 0,1,0),0)&amp;"u"&amp;IF(ДАННЫЕ!$CJ915&gt;0,1,0)</f>
        <v>brCD0h0xyzc0a0dvpntol0gsDZ1u0</v>
      </c>
      <c r="N915" s="28" t="str">
        <f ca="1">ДАННЫЕ!$F915&amp;ДАННЫЕ!$I915&amp;"g"&amp;B915&amp;"cf"&amp;D915&amp;"a"&amp;IF(ДАННЫЕ!$BX915&gt;0,1,0)&amp;IF(ДАННЫЕ!$BF915&gt;500,1,IF(ДАННЫЕ!$BF915&gt;350,2,IF(ДАННЫЕ!$BF915&gt;=200,3,IF(ДАННЫЕ!$BF915&gt;=100,4,IF(ДАННЫЕ!$BF915&gt;=50,5,IF(ДАННЫЕ!$BF915&lt;50,6,0))))))&amp;"AR"&amp;IF(DATEDIF(ДАННЫЕ!$BX915,ДАННЫЕ!$F$1,"y")&gt;1,1,0)&amp;"VG"&amp;IF(ДАННЫЕ!$BH915="0",1,0)&amp;"o"&amp;IF(T915+ДАННЫЕ!$AF915+ДАННЫЕ!$AG915+ДАННЫЕ!$AH915+ДАННЫЕ!$AI915+ДАННЫЕ!$AJ915+ДАННЫЕ!$AP915+ДАННЫЕ!$AQ915+ДАННЫЕ!$AR915+ДАННЫЕ!$AU915+ДАННЫЕ!$AW915+ДАННЫЕ!$AS915+ДАННЫЕ!$AT915&gt;0,1,0)&amp;"x"&amp;ДАННЫЕ!$AG915&amp;"p"&amp;IF(ДАННЫЕ!$BY915&gt;0,1,0)&amp;"v"&amp;IF(ДАННЫЕ!$BZ915&gt;0,1,0)&amp;"n"&amp;ДАННЫЕ!$CA915&amp;"t"&amp;ДАННЫЕ!$AY915&amp;"k"&amp;ДАННЫЕ!$CB915&amp;"q"&amp;ДАННЫЕ!$CC915&amp;"w"&amp;ДАННЫЕ!$CD915&amp;"e"&amp;ДАННЫЕ!$CE915&amp;"m"&amp;ДАННЫЕ!$CF915&amp;"c"&amp;ДАННЫЕ!$CG915&amp;"z"&amp;ДАННЫЕ!$CH915&amp;"d"&amp;IF(H915=4,1,0)&amp;"s"&amp;IF(ДАННЫЕ!$J915=1,0,1)&amp;"u"&amp;IF(ДАННЫЕ!$CJ915&gt;0,1,0)</f>
        <v>g0cf0a06AR1VG0o0xp0v0ntkqwemczd0s1u0</v>
      </c>
      <c r="O915" s="28" t="str">
        <f>ДАННЫЕ!$I915&amp;"g"&amp;B915&amp;A915&amp;"f"&amp;P915&amp;"c"&amp;IF(ДАННЫЕ!$U915&gt;0,1,0)&amp;"s"&amp;IF(ДАННЫЕ!$Q915&gt;0,IF(YEAR(ДАННЫЕ!$F$1)=YEAR(ДАННЫЕ!$Q915),IF(MONTH(ДАННЫЕ!$F$1)=MONTH(ДАННЫЕ!$Q915),111,11),1),0)&amp;"i"&amp;IF(ДАННЫЕ!$R915+ДАННЫЕ!$S915+ДАННЫЕ!$T915=0,0,1)&amp;"h"&amp;IF(ДАННЫЕ!$P915&gt;0,1,0)&amp;"p"&amp;IF(ДАННЫЕ!$CI915&gt;0,IF(YEAR(ДАННЫЕ!$F$1)=YEAR(ДАННЫЕ!$CI915),IF(MONTH(ДАННЫЕ!$F$1)=MONTH(ДАННЫЕ!$CI915),111,11),1),0)&amp;"d"&amp;IF(ДАННЫЕ!$CJ915&gt;0,IF(YEAR(ДАННЫЕ!$F$1)=YEAR(ДАННЫЕ!$CJ915),IF(MONTH(ДАННЫЕ!$F$1)=MONTH(ДАННЫЕ!$CJ915),111,11),1),0)&amp;"o"&amp;IF(ДАННЫЕ!$CK915&gt;0,IF(MONTH(ДАННЫЕ!$F$1)=MONTH(ДАННЫЕ!$CK915),111,11),0)&amp;"v"&amp;IF(ДАННЫЕ!$BE915&gt;0,IF(MONTH(ДАННЫЕ!$F$1)=MONTH(ДАННЫЕ!$BE915),111,11),0)</f>
        <v>g00f0c0s0i0h0p0d0o0v0</v>
      </c>
      <c r="P915" s="15">
        <f t="shared" si="44"/>
        <v>0</v>
      </c>
      <c r="Q915" s="15">
        <f>IF(ДАННЫЕ!$F$1&gt;ДАННЫЕ!$N915,IF(YEAR(ДАННЫЕ!$F$1)=YEAR(ДАННЫЕ!M915),1,0),0)</f>
        <v>0</v>
      </c>
      <c r="R915" s="15">
        <f>IF(ДАННЫЕ!$F$1&gt;ДАННЫЕ!$N915,IF(YEAR(ДАННЫЕ!$F$1)=YEAR(ДАННЫЕ!N915),1,0),0)</f>
        <v>0</v>
      </c>
      <c r="S915" s="15">
        <f>IF(ДАННЫЕ!$AA915="2А",1,IF(ДАННЫЕ!$AA915="2Б",2,IF(ДАННЫЕ!$AA915="2В",3,IF(ДАННЫЕ!$AA915=3,4,IF(ДАННЫЕ!$AA915="4А",5,IF(ДАННЫЕ!$AA915="4Б",6,IF(ДАННЫЕ!$AA915="4В",7,IF(ДАННЫЕ!$AA915=5,8,0))))))))</f>
        <v>0</v>
      </c>
      <c r="T915" s="15">
        <f>IF(OR(ДАННЫЕ!$AC915=2,ДАННЫЕ!$AD915=2,ДАННЫЕ!$AE915=2),2,IF(OR(ДАННЫЕ!$AC915=1,ДАННЫЕ!$AD915=1,ДАННЫЕ!$AE915=1),1,0))</f>
        <v>0</v>
      </c>
    </row>
    <row r="916" spans="1:20" ht="15" customHeight="1" x14ac:dyDescent="0.2">
      <c r="A916" s="78">
        <f>IF(B916&gt;0,IF(MONTH(ДАННЫЕ!$F$1)=MONTH(ДАННЫЕ!$B916),1,0),0)</f>
        <v>0</v>
      </c>
      <c r="B916" s="14">
        <f>IF(ДАННЫЕ!$B916&gt;0,IF(YEAR(ДАННЫЕ!$F$1)=YEAR(ДАННЫЕ!$B916),1,0),0)</f>
        <v>0</v>
      </c>
      <c r="C916" s="14">
        <f>IF(ДАННЫЕ!$CM916&gt;0,IF(YEAR(ДАННЫЕ!$F$1)=YEAR(ДАННЫЕ!$CM916),1,0),0)</f>
        <v>0</v>
      </c>
      <c r="D916" s="14">
        <f>IF(ДАННЫЕ!$CJ916&gt;0,IF(ДАННЫЕ!$CL916&gt;ДАННЫЕ!$F$1,1,IF(ДАННЫЕ!$CL916&gt;0,0,1)),0)</f>
        <v>0</v>
      </c>
      <c r="E916" s="43" t="str">
        <f ca="1">IF(ДАННЫЕ!$F$1&gt;0,IF(ДАННЫЕ!$G916&gt;0,DATEDIF(ДАННЫЕ!$G916,ДАННЫЕ!$F$1,"y"),""),IF(ДАННЫЕ!$G916&gt;0,DATEDIF(ДАННЫЕ!$G916,TODAY(),"y"),""))</f>
        <v/>
      </c>
      <c r="F916" s="43" t="str">
        <f xml:space="preserve"> IF(ДАННЫЕ!$F916="М",IF(E916&gt;=18,IF(E916&lt;60,1,""),""),"")&amp;IF(ДАННЫЕ!$F916="Ж",IF(E916&gt;=18,IF(E916&lt;55,1,""),""),"")</f>
        <v/>
      </c>
      <c r="G916" s="43" t="str">
        <f xml:space="preserve"> IF(ДАННЫЕ!$F916="М",IF(E916&gt;=60,2,""),"")&amp;IF(ДАННЫЕ!$F916="Ж",IF(E916&gt;=55,2,""),"")</f>
        <v/>
      </c>
      <c r="H916" s="43" t="str">
        <f t="shared" ca="1" si="42"/>
        <v/>
      </c>
      <c r="I916" s="43" t="str">
        <f t="shared" ca="1" si="43"/>
        <v>03</v>
      </c>
      <c r="J916" s="28" t="str">
        <f ca="1">ДАННЫЕ!$F916&amp;H916&amp;I916&amp;ДАННЫЕ!$I916&amp;"m"&amp;IF(ДАННЫЕ!$I916&gt;0,IF(ДАННЫЕ!$J916&gt;0,0,1),"")&amp;"f"&amp;IF(ДАННЫЕ!$R916&gt;0,IF(YEAR(ДАННЫЕ!$F$1)=YEAR(ДАННЫЕ!$R916),1,0),0)&amp;"z"&amp;ДАННЫЕ!$R916&amp;"p"&amp;ДАННЫЕ!$S916&amp;"i"&amp;ДАННЫЕ!$T916&amp;"h"&amp;ДАННЫЕ!$K916&amp;"be"&amp;ДАННЫЕ!$BI916&amp;"CD"&amp;IF(ДАННЫЕ!BF916&gt;500,4,IF(ДАННЫЕ!BF916&gt;350,3,IF(ДАННЫЕ!BF916&gt;200,2,IF(ДАННЫЕ!BF916&gt;0,1,0))))&amp;"g"&amp;B916&amp;"d"&amp;H916&amp;"l"&amp;ДАННЫЕ!AT916&amp;"a"&amp;ДАННЫЕ!$V916&amp;"v"&amp;R916&amp;"k"&amp;ДАННЫЕ!$U916&amp;"s"&amp;ДАННЫЕ!$Y916&amp;"t"&amp;ДАННЫЕ!$X916&amp;"b"&amp;IF(ДАННЫЕ!$Q916&gt;1,1,0)&amp;"PP"&amp;ДАННЫЕ!Z916&amp;"c"&amp;S916&amp;"x"&amp;IF(ДАННЫЕ!$BY916&gt;0,IF(YEAR(ДАННЫЕ!$F$1)=YEAR(ДАННЫЕ!$BY916),1,0),0)&amp;"n"&amp;IF(ДАННЫЕ!$BZ916&gt;0,IF(YEAR(ДАННЫЕ!$F$1)=YEAR(ДАННЫЕ!$BZ916),1,0),0)&amp;"u"&amp;D916&amp;"z"&amp;IF(ДАННЫЕ!$CL916&gt;0,IF(YEAR(ДАННЫЕ!$F$1)&gt;YEAR(ДАННЫЕ!$CL916),11,12),0)</f>
        <v>03mf0zpihbeCD0g0dlav0kstb0PPc0x0n0u0z0</v>
      </c>
      <c r="K916" s="28" t="str">
        <f ca="1">ДАННЫЕ!$I916&amp;"x"&amp;B916&amp;"w"&amp;IF(T916+ДАННЫЕ!AD916+ДАННЫЕ!AE916+ДАННЫЕ!AF916+ДАННЫЕ!AG916+ДАННЫЕ!AH916+ДАННЫЕ!$AL916+ДАННЫЕ!AI916+ДАННЫЕ!AJ916+ДАННЫЕ!AK916+ДАННЫЕ!AP916+ДАННЫЕ!AQ916+ДАННЫЕ!AR916+ДАННЫЕ!$AM916+ДАННЫЕ!$AN916+ДАННЫЕ!AS916+ДАННЫЕ!AT916&gt;0,1,0)&amp;IF(OR(T916=2,ДАННЫЕ!AD916=2,ДАННЫЕ!AE916=2,ДАННЫЕ!AF916=2,ДАННЫЕ!AG916=2,ДАННЫЕ!AH916=2,ДАННЫЕ!$AL916=2,ДАННЫЕ!AI916=2,ДАННЫЕ!AJ916=2,ДАННЫЕ!AK916=2,ДАННЫЕ!AP916=2,ДАННЫЕ!AQ916=2,ДАННЫЕ!AR916=2,ДАННЫЕ!$AM916=2,ДАННЫЕ!$AN916=2,ДАННЫЕ!AS916=2,ДАННЫЕ!AT916=2),2,0)&amp;"t"&amp;IF(T916&gt;0,"1"&amp;T916,"00")&amp;"f"&amp;IF(ДАННЫЕ!$AC916,"1"&amp;ДАННЫЕ!$AC916,"00")&amp;"b"&amp;IF(ДАННЫЕ!$AD916,"1"&amp;ДАННЫЕ!$AD916,"00")&amp;"g"&amp;IF(ДАННЫЕ!$AF916,"1"&amp;ДАННЫЕ!$AF916,"00")&amp;"c"&amp;IF(ДАННЫЕ!$AG916,"1"&amp;ДАННЫЕ!$AG916,"00")&amp;"i"&amp;IF(ДАННЫЕ!$AH916,"1"&amp;ДАННЫЕ!$AH916,"00")&amp;"r"&amp;IF(ДАННЫЕ!$AL916,"1"&amp;ДАННЫЕ!$AL916,"00")&amp;"m"&amp;IF(ДАННЫЕ!$AI916,"1"&amp;ДАННЫЕ!$AI916,"00")&amp;"hS"&amp;IF(ДАННЫЕ!$AJ916,"1"&amp;ДАННЫЕ!$AJ916,"00")&amp;"hZ"&amp;IF(ДАННЫЕ!$AK916,"1"&amp;ДАННЫЕ!$AK916,"00")&amp;"p"&amp;IF(ДАННЫЕ!$AP916,"1"&amp;ДАННЫЕ!$AP916,"00")&amp;"k"&amp;IF(ДАННЫЕ!$AQ916,"1"&amp;ДАННЫЕ!$AQ916,"00")&amp;"z"&amp;IF(ДАННЫЕ!$AR916,"1"&amp;ДАННЫЕ!$AR916,"00")&amp;"j"&amp;IF(ДАННЫЕ!$AM916,"1"&amp;ДАННЫЕ!$AM916,"00")&amp;"n"&amp;IF(ДАННЫЕ!$AN916,"1"&amp;ДАННЫЕ!$AN916,"00")&amp;"E"&amp;ДАННЫЕ!BI916&amp;"L"&amp;ДАННЫЕ!AO916&amp;"h"&amp;IF(ДАННЫЕ!$AU916&gt;0,1,0)&amp;"v"&amp;IF(ДАННЫЕ!$AW916&gt;0,1,0)&amp;"a"&amp;IF(ДАННЫЕ!$AS916,"1"&amp;ДАННЫЕ!$AS916,"00")&amp;"s"&amp;IF(ДАННЫЕ!$AT916,"1"&amp;ДАННЫЕ!$AT916,"00")&amp;"u"&amp;IF(ДАННЫЕ!$CJ916&gt;0,1,0)&amp;"y"&amp;B916&amp;"d"&amp;H916&amp;"e"&amp;F916&amp;G916</f>
        <v>x0w00t00f00b00g00c00i00r00m00hS00hZ00p00k00z00j00n00ELh0v0a00s00u0y0de</v>
      </c>
      <c r="L916" s="28" t="str">
        <f ca="1">ДАННЫЕ!$I916&amp;"VN"&amp;IF(ДАННЫЕ!AW916&gt;0,11,10)&amp;"CD"&amp;IF(ДАННЫЕ!BF916&gt;500,16,IF(ДАННЫЕ!BF916&gt;350,15,IF(ДАННЫЕ!BF916&gt;=200,14,IF(ДАННЫЕ!BF916&gt;=100,13,IF(ДАННЫЕ!BF916&gt;=50,12,IF(ДАННЫЕ!BF916&gt;0,11,10))))))&amp;"AR"&amp;IF(ДАННЫЕ!BX916&gt;0,1,0)&amp;"GD"&amp;B916&amp;"VV"&amp;IF(E916&gt;=5,IF(E916&lt;18,1,0),0)</f>
        <v>VN10CD10AR0GD0VV0</v>
      </c>
      <c r="M916" s="28" t="str">
        <f>ДАННЫЕ!$I916&amp;"b"&amp;ДАННЫЕ!$BI916&amp;"r"&amp;ДАННЫЕ!$BJ916&amp;"CD"&amp;IF(ДАННЫЕ!BF916&gt;0,IF(ДАННЫЕ!BF916&lt;200,1,IF(ДАННЫЕ!BF916&lt;350,2,3)),0)&amp;"h"&amp;IF(ДАННЫЕ!$BK916+ДАННЫЕ!$BL916+ДАННЫЕ!$BM916&gt;0,1,0)&amp;"x"&amp;ДАННЫЕ!$BK916&amp;"y"&amp;ДАННЫЕ!$BL916&amp;"z"&amp;ДАННЫЕ!$BM916&amp;"c"&amp;IF(ДАННЫЕ!$BK916+ДАННЫЕ!$BL916+ДАННЫЕ!$BM916=3,1,0)&amp;"a"&amp;IF(ДАННЫЕ!$BQ916+ДАННЫЕ!$BR916&gt;0,1,0)&amp;"d"&amp;ДАННЫЕ!$BQ916&amp;"v"&amp;ДАННЫЕ!$BR916&amp;"p"&amp;ДАННЫЕ!$BS916&amp;"n"&amp;ДАННЫЕ!$BU916&amp;"t"&amp;ДАННЫЕ!$BV916&amp;"o"&amp;ДАННЫЕ!$BT916&amp;"l"&amp;IF(ДАННЫЕ!$BN916&gt;0,1,0)&amp;ДАННЫЕ!$BN916&amp;"g"&amp;ДАННЫЕ!$BO916&amp;"s"&amp;ДАННЫЕ!$BP916&amp;"DZ"&amp;IF(ДАННЫЕ!B916-ДАННЫЕ!G916 &lt; 60,IF(ДАННЫЕ!B916-ДАННЫЕ!G916 &gt;= 0,1,0),0)&amp;"u"&amp;IF(ДАННЫЕ!$CJ916&gt;0,1,0)</f>
        <v>brCD0h0xyzc0a0dvpntol0gsDZ1u0</v>
      </c>
      <c r="N916" s="28" t="str">
        <f ca="1">ДАННЫЕ!$F916&amp;ДАННЫЕ!$I916&amp;"g"&amp;B916&amp;"cf"&amp;D916&amp;"a"&amp;IF(ДАННЫЕ!$BX916&gt;0,1,0)&amp;IF(ДАННЫЕ!$BF916&gt;500,1,IF(ДАННЫЕ!$BF916&gt;350,2,IF(ДАННЫЕ!$BF916&gt;=200,3,IF(ДАННЫЕ!$BF916&gt;=100,4,IF(ДАННЫЕ!$BF916&gt;=50,5,IF(ДАННЫЕ!$BF916&lt;50,6,0))))))&amp;"AR"&amp;IF(DATEDIF(ДАННЫЕ!$BX916,ДАННЫЕ!$F$1,"y")&gt;1,1,0)&amp;"VG"&amp;IF(ДАННЫЕ!$BH916="0",1,0)&amp;"o"&amp;IF(T916+ДАННЫЕ!$AF916+ДАННЫЕ!$AG916+ДАННЫЕ!$AH916+ДАННЫЕ!$AI916+ДАННЫЕ!$AJ916+ДАННЫЕ!$AP916+ДАННЫЕ!$AQ916+ДАННЫЕ!$AR916+ДАННЫЕ!$AU916+ДАННЫЕ!$AW916+ДАННЫЕ!$AS916+ДАННЫЕ!$AT916&gt;0,1,0)&amp;"x"&amp;ДАННЫЕ!$AG916&amp;"p"&amp;IF(ДАННЫЕ!$BY916&gt;0,1,0)&amp;"v"&amp;IF(ДАННЫЕ!$BZ916&gt;0,1,0)&amp;"n"&amp;ДАННЫЕ!$CA916&amp;"t"&amp;ДАННЫЕ!$AY916&amp;"k"&amp;ДАННЫЕ!$CB916&amp;"q"&amp;ДАННЫЕ!$CC916&amp;"w"&amp;ДАННЫЕ!$CD916&amp;"e"&amp;ДАННЫЕ!$CE916&amp;"m"&amp;ДАННЫЕ!$CF916&amp;"c"&amp;ДАННЫЕ!$CG916&amp;"z"&amp;ДАННЫЕ!$CH916&amp;"d"&amp;IF(H916=4,1,0)&amp;"s"&amp;IF(ДАННЫЕ!$J916=1,0,1)&amp;"u"&amp;IF(ДАННЫЕ!$CJ916&gt;0,1,0)</f>
        <v>g0cf0a06AR1VG0o0xp0v0ntkqwemczd0s1u0</v>
      </c>
      <c r="O916" s="28" t="str">
        <f>ДАННЫЕ!$I916&amp;"g"&amp;B916&amp;A916&amp;"f"&amp;P916&amp;"c"&amp;IF(ДАННЫЕ!$U916&gt;0,1,0)&amp;"s"&amp;IF(ДАННЫЕ!$Q916&gt;0,IF(YEAR(ДАННЫЕ!$F$1)=YEAR(ДАННЫЕ!$Q916),IF(MONTH(ДАННЫЕ!$F$1)=MONTH(ДАННЫЕ!$Q916),111,11),1),0)&amp;"i"&amp;IF(ДАННЫЕ!$R916+ДАННЫЕ!$S916+ДАННЫЕ!$T916=0,0,1)&amp;"h"&amp;IF(ДАННЫЕ!$P916&gt;0,1,0)&amp;"p"&amp;IF(ДАННЫЕ!$CI916&gt;0,IF(YEAR(ДАННЫЕ!$F$1)=YEAR(ДАННЫЕ!$CI916),IF(MONTH(ДАННЫЕ!$F$1)=MONTH(ДАННЫЕ!$CI916),111,11),1),0)&amp;"d"&amp;IF(ДАННЫЕ!$CJ916&gt;0,IF(YEAR(ДАННЫЕ!$F$1)=YEAR(ДАННЫЕ!$CJ916),IF(MONTH(ДАННЫЕ!$F$1)=MONTH(ДАННЫЕ!$CJ916),111,11),1),0)&amp;"o"&amp;IF(ДАННЫЕ!$CK916&gt;0,IF(MONTH(ДАННЫЕ!$F$1)=MONTH(ДАННЫЕ!$CK916),111,11),0)&amp;"v"&amp;IF(ДАННЫЕ!$BE916&gt;0,IF(MONTH(ДАННЫЕ!$F$1)=MONTH(ДАННЫЕ!$BE916),111,11),0)</f>
        <v>g00f0c0s0i0h0p0d0o0v0</v>
      </c>
      <c r="P916" s="15">
        <f t="shared" si="44"/>
        <v>0</v>
      </c>
      <c r="Q916" s="15">
        <f>IF(ДАННЫЕ!$F$1&gt;ДАННЫЕ!$N916,IF(YEAR(ДАННЫЕ!$F$1)=YEAR(ДАННЫЕ!M916),1,0),0)</f>
        <v>0</v>
      </c>
      <c r="R916" s="15">
        <f>IF(ДАННЫЕ!$F$1&gt;ДАННЫЕ!$N916,IF(YEAR(ДАННЫЕ!$F$1)=YEAR(ДАННЫЕ!N916),1,0),0)</f>
        <v>0</v>
      </c>
      <c r="S916" s="15">
        <f>IF(ДАННЫЕ!$AA916="2А",1,IF(ДАННЫЕ!$AA916="2Б",2,IF(ДАННЫЕ!$AA916="2В",3,IF(ДАННЫЕ!$AA916=3,4,IF(ДАННЫЕ!$AA916="4А",5,IF(ДАННЫЕ!$AA916="4Б",6,IF(ДАННЫЕ!$AA916="4В",7,IF(ДАННЫЕ!$AA916=5,8,0))))))))</f>
        <v>0</v>
      </c>
      <c r="T916" s="15">
        <f>IF(OR(ДАННЫЕ!$AC916=2,ДАННЫЕ!$AD916=2,ДАННЫЕ!$AE916=2),2,IF(OR(ДАННЫЕ!$AC916=1,ДАННЫЕ!$AD916=1,ДАННЫЕ!$AE916=1),1,0))</f>
        <v>0</v>
      </c>
    </row>
    <row r="917" spans="1:20" ht="15" customHeight="1" x14ac:dyDescent="0.2">
      <c r="A917" s="78">
        <f>IF(B917&gt;0,IF(MONTH(ДАННЫЕ!$F$1)=MONTH(ДАННЫЕ!$B917),1,0),0)</f>
        <v>0</v>
      </c>
      <c r="B917" s="14">
        <f>IF(ДАННЫЕ!$B917&gt;0,IF(YEAR(ДАННЫЕ!$F$1)=YEAR(ДАННЫЕ!$B917),1,0),0)</f>
        <v>0</v>
      </c>
      <c r="C917" s="14">
        <f>IF(ДАННЫЕ!$CM917&gt;0,IF(YEAR(ДАННЫЕ!$F$1)=YEAR(ДАННЫЕ!$CM917),1,0),0)</f>
        <v>0</v>
      </c>
      <c r="D917" s="14">
        <f>IF(ДАННЫЕ!$CJ917&gt;0,IF(ДАННЫЕ!$CL917&gt;ДАННЫЕ!$F$1,1,IF(ДАННЫЕ!$CL917&gt;0,0,1)),0)</f>
        <v>0</v>
      </c>
      <c r="E917" s="43" t="str">
        <f ca="1">IF(ДАННЫЕ!$F$1&gt;0,IF(ДАННЫЕ!$G917&gt;0,DATEDIF(ДАННЫЕ!$G917,ДАННЫЕ!$F$1,"y"),""),IF(ДАННЫЕ!$G917&gt;0,DATEDIF(ДАННЫЕ!$G917,TODAY(),"y"),""))</f>
        <v/>
      </c>
      <c r="F917" s="43" t="str">
        <f xml:space="preserve"> IF(ДАННЫЕ!$F917="М",IF(E917&gt;=18,IF(E917&lt;60,1,""),""),"")&amp;IF(ДАННЫЕ!$F917="Ж",IF(E917&gt;=18,IF(E917&lt;55,1,""),""),"")</f>
        <v/>
      </c>
      <c r="G917" s="43" t="str">
        <f xml:space="preserve"> IF(ДАННЫЕ!$F917="М",IF(E917&gt;=60,2,""),"")&amp;IF(ДАННЫЕ!$F917="Ж",IF(E917&gt;=55,2,""),"")</f>
        <v/>
      </c>
      <c r="H917" s="43" t="str">
        <f t="shared" ca="1" si="42"/>
        <v/>
      </c>
      <c r="I917" s="43" t="str">
        <f t="shared" ca="1" si="43"/>
        <v>03</v>
      </c>
      <c r="J917" s="28" t="str">
        <f ca="1">ДАННЫЕ!$F917&amp;H917&amp;I917&amp;ДАННЫЕ!$I917&amp;"m"&amp;IF(ДАННЫЕ!$I917&gt;0,IF(ДАННЫЕ!$J917&gt;0,0,1),"")&amp;"f"&amp;IF(ДАННЫЕ!$R917&gt;0,IF(YEAR(ДАННЫЕ!$F$1)=YEAR(ДАННЫЕ!$R917),1,0),0)&amp;"z"&amp;ДАННЫЕ!$R917&amp;"p"&amp;ДАННЫЕ!$S917&amp;"i"&amp;ДАННЫЕ!$T917&amp;"h"&amp;ДАННЫЕ!$K917&amp;"be"&amp;ДАННЫЕ!$BI917&amp;"CD"&amp;IF(ДАННЫЕ!BF917&gt;500,4,IF(ДАННЫЕ!BF917&gt;350,3,IF(ДАННЫЕ!BF917&gt;200,2,IF(ДАННЫЕ!BF917&gt;0,1,0))))&amp;"g"&amp;B917&amp;"d"&amp;H917&amp;"l"&amp;ДАННЫЕ!AT917&amp;"a"&amp;ДАННЫЕ!$V917&amp;"v"&amp;R917&amp;"k"&amp;ДАННЫЕ!$U917&amp;"s"&amp;ДАННЫЕ!$Y917&amp;"t"&amp;ДАННЫЕ!$X917&amp;"b"&amp;IF(ДАННЫЕ!$Q917&gt;1,1,0)&amp;"PP"&amp;ДАННЫЕ!Z917&amp;"c"&amp;S917&amp;"x"&amp;IF(ДАННЫЕ!$BY917&gt;0,IF(YEAR(ДАННЫЕ!$F$1)=YEAR(ДАННЫЕ!$BY917),1,0),0)&amp;"n"&amp;IF(ДАННЫЕ!$BZ917&gt;0,IF(YEAR(ДАННЫЕ!$F$1)=YEAR(ДАННЫЕ!$BZ917),1,0),0)&amp;"u"&amp;D917&amp;"z"&amp;IF(ДАННЫЕ!$CL917&gt;0,IF(YEAR(ДАННЫЕ!$F$1)&gt;YEAR(ДАННЫЕ!$CL917),11,12),0)</f>
        <v>03mf0zpihbeCD0g0dlav0kstb0PPc0x0n0u0z0</v>
      </c>
      <c r="K917" s="28" t="str">
        <f ca="1">ДАННЫЕ!$I917&amp;"x"&amp;B917&amp;"w"&amp;IF(T917+ДАННЫЕ!AD917+ДАННЫЕ!AE917+ДАННЫЕ!AF917+ДАННЫЕ!AG917+ДАННЫЕ!AH917+ДАННЫЕ!$AL917+ДАННЫЕ!AI917+ДАННЫЕ!AJ917+ДАННЫЕ!AK917+ДАННЫЕ!AP917+ДАННЫЕ!AQ917+ДАННЫЕ!AR917+ДАННЫЕ!$AM917+ДАННЫЕ!$AN917+ДАННЫЕ!AS917+ДАННЫЕ!AT917&gt;0,1,0)&amp;IF(OR(T917=2,ДАННЫЕ!AD917=2,ДАННЫЕ!AE917=2,ДАННЫЕ!AF917=2,ДАННЫЕ!AG917=2,ДАННЫЕ!AH917=2,ДАННЫЕ!$AL917=2,ДАННЫЕ!AI917=2,ДАННЫЕ!AJ917=2,ДАННЫЕ!AK917=2,ДАННЫЕ!AP917=2,ДАННЫЕ!AQ917=2,ДАННЫЕ!AR917=2,ДАННЫЕ!$AM917=2,ДАННЫЕ!$AN917=2,ДАННЫЕ!AS917=2,ДАННЫЕ!AT917=2),2,0)&amp;"t"&amp;IF(T917&gt;0,"1"&amp;T917,"00")&amp;"f"&amp;IF(ДАННЫЕ!$AC917,"1"&amp;ДАННЫЕ!$AC917,"00")&amp;"b"&amp;IF(ДАННЫЕ!$AD917,"1"&amp;ДАННЫЕ!$AD917,"00")&amp;"g"&amp;IF(ДАННЫЕ!$AF917,"1"&amp;ДАННЫЕ!$AF917,"00")&amp;"c"&amp;IF(ДАННЫЕ!$AG917,"1"&amp;ДАННЫЕ!$AG917,"00")&amp;"i"&amp;IF(ДАННЫЕ!$AH917,"1"&amp;ДАННЫЕ!$AH917,"00")&amp;"r"&amp;IF(ДАННЫЕ!$AL917,"1"&amp;ДАННЫЕ!$AL917,"00")&amp;"m"&amp;IF(ДАННЫЕ!$AI917,"1"&amp;ДАННЫЕ!$AI917,"00")&amp;"hS"&amp;IF(ДАННЫЕ!$AJ917,"1"&amp;ДАННЫЕ!$AJ917,"00")&amp;"hZ"&amp;IF(ДАННЫЕ!$AK917,"1"&amp;ДАННЫЕ!$AK917,"00")&amp;"p"&amp;IF(ДАННЫЕ!$AP917,"1"&amp;ДАННЫЕ!$AP917,"00")&amp;"k"&amp;IF(ДАННЫЕ!$AQ917,"1"&amp;ДАННЫЕ!$AQ917,"00")&amp;"z"&amp;IF(ДАННЫЕ!$AR917,"1"&amp;ДАННЫЕ!$AR917,"00")&amp;"j"&amp;IF(ДАННЫЕ!$AM917,"1"&amp;ДАННЫЕ!$AM917,"00")&amp;"n"&amp;IF(ДАННЫЕ!$AN917,"1"&amp;ДАННЫЕ!$AN917,"00")&amp;"E"&amp;ДАННЫЕ!BI917&amp;"L"&amp;ДАННЫЕ!AO917&amp;"h"&amp;IF(ДАННЫЕ!$AU917&gt;0,1,0)&amp;"v"&amp;IF(ДАННЫЕ!$AW917&gt;0,1,0)&amp;"a"&amp;IF(ДАННЫЕ!$AS917,"1"&amp;ДАННЫЕ!$AS917,"00")&amp;"s"&amp;IF(ДАННЫЕ!$AT917,"1"&amp;ДАННЫЕ!$AT917,"00")&amp;"u"&amp;IF(ДАННЫЕ!$CJ917&gt;0,1,0)&amp;"y"&amp;B917&amp;"d"&amp;H917&amp;"e"&amp;F917&amp;G917</f>
        <v>x0w00t00f00b00g00c00i00r00m00hS00hZ00p00k00z00j00n00ELh0v0a00s00u0y0de</v>
      </c>
      <c r="L917" s="28" t="str">
        <f ca="1">ДАННЫЕ!$I917&amp;"VN"&amp;IF(ДАННЫЕ!AW917&gt;0,11,10)&amp;"CD"&amp;IF(ДАННЫЕ!BF917&gt;500,16,IF(ДАННЫЕ!BF917&gt;350,15,IF(ДАННЫЕ!BF917&gt;=200,14,IF(ДАННЫЕ!BF917&gt;=100,13,IF(ДАННЫЕ!BF917&gt;=50,12,IF(ДАННЫЕ!BF917&gt;0,11,10))))))&amp;"AR"&amp;IF(ДАННЫЕ!BX917&gt;0,1,0)&amp;"GD"&amp;B917&amp;"VV"&amp;IF(E917&gt;=5,IF(E917&lt;18,1,0),0)</f>
        <v>VN10CD10AR0GD0VV0</v>
      </c>
      <c r="M917" s="28" t="str">
        <f>ДАННЫЕ!$I917&amp;"b"&amp;ДАННЫЕ!$BI917&amp;"r"&amp;ДАННЫЕ!$BJ917&amp;"CD"&amp;IF(ДАННЫЕ!BF917&gt;0,IF(ДАННЫЕ!BF917&lt;200,1,IF(ДАННЫЕ!BF917&lt;350,2,3)),0)&amp;"h"&amp;IF(ДАННЫЕ!$BK917+ДАННЫЕ!$BL917+ДАННЫЕ!$BM917&gt;0,1,0)&amp;"x"&amp;ДАННЫЕ!$BK917&amp;"y"&amp;ДАННЫЕ!$BL917&amp;"z"&amp;ДАННЫЕ!$BM917&amp;"c"&amp;IF(ДАННЫЕ!$BK917+ДАННЫЕ!$BL917+ДАННЫЕ!$BM917=3,1,0)&amp;"a"&amp;IF(ДАННЫЕ!$BQ917+ДАННЫЕ!$BR917&gt;0,1,0)&amp;"d"&amp;ДАННЫЕ!$BQ917&amp;"v"&amp;ДАННЫЕ!$BR917&amp;"p"&amp;ДАННЫЕ!$BS917&amp;"n"&amp;ДАННЫЕ!$BU917&amp;"t"&amp;ДАННЫЕ!$BV917&amp;"o"&amp;ДАННЫЕ!$BT917&amp;"l"&amp;IF(ДАННЫЕ!$BN917&gt;0,1,0)&amp;ДАННЫЕ!$BN917&amp;"g"&amp;ДАННЫЕ!$BO917&amp;"s"&amp;ДАННЫЕ!$BP917&amp;"DZ"&amp;IF(ДАННЫЕ!B917-ДАННЫЕ!G917 &lt; 60,IF(ДАННЫЕ!B917-ДАННЫЕ!G917 &gt;= 0,1,0),0)&amp;"u"&amp;IF(ДАННЫЕ!$CJ917&gt;0,1,0)</f>
        <v>brCD0h0xyzc0a0dvpntol0gsDZ1u0</v>
      </c>
      <c r="N917" s="28" t="str">
        <f ca="1">ДАННЫЕ!$F917&amp;ДАННЫЕ!$I917&amp;"g"&amp;B917&amp;"cf"&amp;D917&amp;"a"&amp;IF(ДАННЫЕ!$BX917&gt;0,1,0)&amp;IF(ДАННЫЕ!$BF917&gt;500,1,IF(ДАННЫЕ!$BF917&gt;350,2,IF(ДАННЫЕ!$BF917&gt;=200,3,IF(ДАННЫЕ!$BF917&gt;=100,4,IF(ДАННЫЕ!$BF917&gt;=50,5,IF(ДАННЫЕ!$BF917&lt;50,6,0))))))&amp;"AR"&amp;IF(DATEDIF(ДАННЫЕ!$BX917,ДАННЫЕ!$F$1,"y")&gt;1,1,0)&amp;"VG"&amp;IF(ДАННЫЕ!$BH917="0",1,0)&amp;"o"&amp;IF(T917+ДАННЫЕ!$AF917+ДАННЫЕ!$AG917+ДАННЫЕ!$AH917+ДАННЫЕ!$AI917+ДАННЫЕ!$AJ917+ДАННЫЕ!$AP917+ДАННЫЕ!$AQ917+ДАННЫЕ!$AR917+ДАННЫЕ!$AU917+ДАННЫЕ!$AW917+ДАННЫЕ!$AS917+ДАННЫЕ!$AT917&gt;0,1,0)&amp;"x"&amp;ДАННЫЕ!$AG917&amp;"p"&amp;IF(ДАННЫЕ!$BY917&gt;0,1,0)&amp;"v"&amp;IF(ДАННЫЕ!$BZ917&gt;0,1,0)&amp;"n"&amp;ДАННЫЕ!$CA917&amp;"t"&amp;ДАННЫЕ!$AY917&amp;"k"&amp;ДАННЫЕ!$CB917&amp;"q"&amp;ДАННЫЕ!$CC917&amp;"w"&amp;ДАННЫЕ!$CD917&amp;"e"&amp;ДАННЫЕ!$CE917&amp;"m"&amp;ДАННЫЕ!$CF917&amp;"c"&amp;ДАННЫЕ!$CG917&amp;"z"&amp;ДАННЫЕ!$CH917&amp;"d"&amp;IF(H917=4,1,0)&amp;"s"&amp;IF(ДАННЫЕ!$J917=1,0,1)&amp;"u"&amp;IF(ДАННЫЕ!$CJ917&gt;0,1,0)</f>
        <v>g0cf0a06AR1VG0o0xp0v0ntkqwemczd0s1u0</v>
      </c>
      <c r="O917" s="28" t="str">
        <f>ДАННЫЕ!$I917&amp;"g"&amp;B917&amp;A917&amp;"f"&amp;P917&amp;"c"&amp;IF(ДАННЫЕ!$U917&gt;0,1,0)&amp;"s"&amp;IF(ДАННЫЕ!$Q917&gt;0,IF(YEAR(ДАННЫЕ!$F$1)=YEAR(ДАННЫЕ!$Q917),IF(MONTH(ДАННЫЕ!$F$1)=MONTH(ДАННЫЕ!$Q917),111,11),1),0)&amp;"i"&amp;IF(ДАННЫЕ!$R917+ДАННЫЕ!$S917+ДАННЫЕ!$T917=0,0,1)&amp;"h"&amp;IF(ДАННЫЕ!$P917&gt;0,1,0)&amp;"p"&amp;IF(ДАННЫЕ!$CI917&gt;0,IF(YEAR(ДАННЫЕ!$F$1)=YEAR(ДАННЫЕ!$CI917),IF(MONTH(ДАННЫЕ!$F$1)=MONTH(ДАННЫЕ!$CI917),111,11),1),0)&amp;"d"&amp;IF(ДАННЫЕ!$CJ917&gt;0,IF(YEAR(ДАННЫЕ!$F$1)=YEAR(ДАННЫЕ!$CJ917),IF(MONTH(ДАННЫЕ!$F$1)=MONTH(ДАННЫЕ!$CJ917),111,11),1),0)&amp;"o"&amp;IF(ДАННЫЕ!$CK917&gt;0,IF(MONTH(ДАННЫЕ!$F$1)=MONTH(ДАННЫЕ!$CK917),111,11),0)&amp;"v"&amp;IF(ДАННЫЕ!$BE917&gt;0,IF(MONTH(ДАННЫЕ!$F$1)=MONTH(ДАННЫЕ!$BE917),111,11),0)</f>
        <v>g00f0c0s0i0h0p0d0o0v0</v>
      </c>
      <c r="P917" s="15">
        <f t="shared" si="44"/>
        <v>0</v>
      </c>
      <c r="Q917" s="15">
        <f>IF(ДАННЫЕ!$F$1&gt;ДАННЫЕ!$N917,IF(YEAR(ДАННЫЕ!$F$1)=YEAR(ДАННЫЕ!M917),1,0),0)</f>
        <v>0</v>
      </c>
      <c r="R917" s="15">
        <f>IF(ДАННЫЕ!$F$1&gt;ДАННЫЕ!$N917,IF(YEAR(ДАННЫЕ!$F$1)=YEAR(ДАННЫЕ!N917),1,0),0)</f>
        <v>0</v>
      </c>
      <c r="S917" s="15">
        <f>IF(ДАННЫЕ!$AA917="2А",1,IF(ДАННЫЕ!$AA917="2Б",2,IF(ДАННЫЕ!$AA917="2В",3,IF(ДАННЫЕ!$AA917=3,4,IF(ДАННЫЕ!$AA917="4А",5,IF(ДАННЫЕ!$AA917="4Б",6,IF(ДАННЫЕ!$AA917="4В",7,IF(ДАННЫЕ!$AA917=5,8,0))))))))</f>
        <v>0</v>
      </c>
      <c r="T917" s="15">
        <f>IF(OR(ДАННЫЕ!$AC917=2,ДАННЫЕ!$AD917=2,ДАННЫЕ!$AE917=2),2,IF(OR(ДАННЫЕ!$AC917=1,ДАННЫЕ!$AD917=1,ДАННЫЕ!$AE917=1),1,0))</f>
        <v>0</v>
      </c>
    </row>
    <row r="918" spans="1:20" ht="15" customHeight="1" x14ac:dyDescent="0.2">
      <c r="A918" s="78">
        <f>IF(B918&gt;0,IF(MONTH(ДАННЫЕ!$F$1)=MONTH(ДАННЫЕ!$B918),1,0),0)</f>
        <v>0</v>
      </c>
      <c r="B918" s="14">
        <f>IF(ДАННЫЕ!$B918&gt;0,IF(YEAR(ДАННЫЕ!$F$1)=YEAR(ДАННЫЕ!$B918),1,0),0)</f>
        <v>0</v>
      </c>
      <c r="C918" s="14">
        <f>IF(ДАННЫЕ!$CM918&gt;0,IF(YEAR(ДАННЫЕ!$F$1)=YEAR(ДАННЫЕ!$CM918),1,0),0)</f>
        <v>0</v>
      </c>
      <c r="D918" s="14">
        <f>IF(ДАННЫЕ!$CJ918&gt;0,IF(ДАННЫЕ!$CL918&gt;ДАННЫЕ!$F$1,1,IF(ДАННЫЕ!$CL918&gt;0,0,1)),0)</f>
        <v>0</v>
      </c>
      <c r="E918" s="43" t="str">
        <f ca="1">IF(ДАННЫЕ!$F$1&gt;0,IF(ДАННЫЕ!$G918&gt;0,DATEDIF(ДАННЫЕ!$G918,ДАННЫЕ!$F$1,"y"),""),IF(ДАННЫЕ!$G918&gt;0,DATEDIF(ДАННЫЕ!$G918,TODAY(),"y"),""))</f>
        <v/>
      </c>
      <c r="F918" s="43" t="str">
        <f xml:space="preserve"> IF(ДАННЫЕ!$F918="М",IF(E918&gt;=18,IF(E918&lt;60,1,""),""),"")&amp;IF(ДАННЫЕ!$F918="Ж",IF(E918&gt;=18,IF(E918&lt;55,1,""),""),"")</f>
        <v/>
      </c>
      <c r="G918" s="43" t="str">
        <f xml:space="preserve"> IF(ДАННЫЕ!$F918="М",IF(E918&gt;=60,2,""),"")&amp;IF(ДАННЫЕ!$F918="Ж",IF(E918&gt;=55,2,""),"")</f>
        <v/>
      </c>
      <c r="H918" s="43" t="str">
        <f t="shared" ca="1" si="42"/>
        <v/>
      </c>
      <c r="I918" s="43" t="str">
        <f t="shared" ca="1" si="43"/>
        <v>03</v>
      </c>
      <c r="J918" s="28" t="str">
        <f ca="1">ДАННЫЕ!$F918&amp;H918&amp;I918&amp;ДАННЫЕ!$I918&amp;"m"&amp;IF(ДАННЫЕ!$I918&gt;0,IF(ДАННЫЕ!$J918&gt;0,0,1),"")&amp;"f"&amp;IF(ДАННЫЕ!$R918&gt;0,IF(YEAR(ДАННЫЕ!$F$1)=YEAR(ДАННЫЕ!$R918),1,0),0)&amp;"z"&amp;ДАННЫЕ!$R918&amp;"p"&amp;ДАННЫЕ!$S918&amp;"i"&amp;ДАННЫЕ!$T918&amp;"h"&amp;ДАННЫЕ!$K918&amp;"be"&amp;ДАННЫЕ!$BI918&amp;"CD"&amp;IF(ДАННЫЕ!BF918&gt;500,4,IF(ДАННЫЕ!BF918&gt;350,3,IF(ДАННЫЕ!BF918&gt;200,2,IF(ДАННЫЕ!BF918&gt;0,1,0))))&amp;"g"&amp;B918&amp;"d"&amp;H918&amp;"l"&amp;ДАННЫЕ!AT918&amp;"a"&amp;ДАННЫЕ!$V918&amp;"v"&amp;R918&amp;"k"&amp;ДАННЫЕ!$U918&amp;"s"&amp;ДАННЫЕ!$Y918&amp;"t"&amp;ДАННЫЕ!$X918&amp;"b"&amp;IF(ДАННЫЕ!$Q918&gt;1,1,0)&amp;"PP"&amp;ДАННЫЕ!Z918&amp;"c"&amp;S918&amp;"x"&amp;IF(ДАННЫЕ!$BY918&gt;0,IF(YEAR(ДАННЫЕ!$F$1)=YEAR(ДАННЫЕ!$BY918),1,0),0)&amp;"n"&amp;IF(ДАННЫЕ!$BZ918&gt;0,IF(YEAR(ДАННЫЕ!$F$1)=YEAR(ДАННЫЕ!$BZ918),1,0),0)&amp;"u"&amp;D918&amp;"z"&amp;IF(ДАННЫЕ!$CL918&gt;0,IF(YEAR(ДАННЫЕ!$F$1)&gt;YEAR(ДАННЫЕ!$CL918),11,12),0)</f>
        <v>03mf0zpihbeCD0g0dlav0kstb0PPc0x0n0u0z0</v>
      </c>
      <c r="K918" s="28" t="str">
        <f ca="1">ДАННЫЕ!$I918&amp;"x"&amp;B918&amp;"w"&amp;IF(T918+ДАННЫЕ!AD918+ДАННЫЕ!AE918+ДАННЫЕ!AF918+ДАННЫЕ!AG918+ДАННЫЕ!AH918+ДАННЫЕ!$AL918+ДАННЫЕ!AI918+ДАННЫЕ!AJ918+ДАННЫЕ!AK918+ДАННЫЕ!AP918+ДАННЫЕ!AQ918+ДАННЫЕ!AR918+ДАННЫЕ!$AM918+ДАННЫЕ!$AN918+ДАННЫЕ!AS918+ДАННЫЕ!AT918&gt;0,1,0)&amp;IF(OR(T918=2,ДАННЫЕ!AD918=2,ДАННЫЕ!AE918=2,ДАННЫЕ!AF918=2,ДАННЫЕ!AG918=2,ДАННЫЕ!AH918=2,ДАННЫЕ!$AL918=2,ДАННЫЕ!AI918=2,ДАННЫЕ!AJ918=2,ДАННЫЕ!AK918=2,ДАННЫЕ!AP918=2,ДАННЫЕ!AQ918=2,ДАННЫЕ!AR918=2,ДАННЫЕ!$AM918=2,ДАННЫЕ!$AN918=2,ДАННЫЕ!AS918=2,ДАННЫЕ!AT918=2),2,0)&amp;"t"&amp;IF(T918&gt;0,"1"&amp;T918,"00")&amp;"f"&amp;IF(ДАННЫЕ!$AC918,"1"&amp;ДАННЫЕ!$AC918,"00")&amp;"b"&amp;IF(ДАННЫЕ!$AD918,"1"&amp;ДАННЫЕ!$AD918,"00")&amp;"g"&amp;IF(ДАННЫЕ!$AF918,"1"&amp;ДАННЫЕ!$AF918,"00")&amp;"c"&amp;IF(ДАННЫЕ!$AG918,"1"&amp;ДАННЫЕ!$AG918,"00")&amp;"i"&amp;IF(ДАННЫЕ!$AH918,"1"&amp;ДАННЫЕ!$AH918,"00")&amp;"r"&amp;IF(ДАННЫЕ!$AL918,"1"&amp;ДАННЫЕ!$AL918,"00")&amp;"m"&amp;IF(ДАННЫЕ!$AI918,"1"&amp;ДАННЫЕ!$AI918,"00")&amp;"hS"&amp;IF(ДАННЫЕ!$AJ918,"1"&amp;ДАННЫЕ!$AJ918,"00")&amp;"hZ"&amp;IF(ДАННЫЕ!$AK918,"1"&amp;ДАННЫЕ!$AK918,"00")&amp;"p"&amp;IF(ДАННЫЕ!$AP918,"1"&amp;ДАННЫЕ!$AP918,"00")&amp;"k"&amp;IF(ДАННЫЕ!$AQ918,"1"&amp;ДАННЫЕ!$AQ918,"00")&amp;"z"&amp;IF(ДАННЫЕ!$AR918,"1"&amp;ДАННЫЕ!$AR918,"00")&amp;"j"&amp;IF(ДАННЫЕ!$AM918,"1"&amp;ДАННЫЕ!$AM918,"00")&amp;"n"&amp;IF(ДАННЫЕ!$AN918,"1"&amp;ДАННЫЕ!$AN918,"00")&amp;"E"&amp;ДАННЫЕ!BI918&amp;"L"&amp;ДАННЫЕ!AO918&amp;"h"&amp;IF(ДАННЫЕ!$AU918&gt;0,1,0)&amp;"v"&amp;IF(ДАННЫЕ!$AW918&gt;0,1,0)&amp;"a"&amp;IF(ДАННЫЕ!$AS918,"1"&amp;ДАННЫЕ!$AS918,"00")&amp;"s"&amp;IF(ДАННЫЕ!$AT918,"1"&amp;ДАННЫЕ!$AT918,"00")&amp;"u"&amp;IF(ДАННЫЕ!$CJ918&gt;0,1,0)&amp;"y"&amp;B918&amp;"d"&amp;H918&amp;"e"&amp;F918&amp;G918</f>
        <v>x0w00t00f00b00g00c00i00r00m00hS00hZ00p00k00z00j00n00ELh0v0a00s00u0y0de</v>
      </c>
      <c r="L918" s="28" t="str">
        <f ca="1">ДАННЫЕ!$I918&amp;"VN"&amp;IF(ДАННЫЕ!AW918&gt;0,11,10)&amp;"CD"&amp;IF(ДАННЫЕ!BF918&gt;500,16,IF(ДАННЫЕ!BF918&gt;350,15,IF(ДАННЫЕ!BF918&gt;=200,14,IF(ДАННЫЕ!BF918&gt;=100,13,IF(ДАННЫЕ!BF918&gt;=50,12,IF(ДАННЫЕ!BF918&gt;0,11,10))))))&amp;"AR"&amp;IF(ДАННЫЕ!BX918&gt;0,1,0)&amp;"GD"&amp;B918&amp;"VV"&amp;IF(E918&gt;=5,IF(E918&lt;18,1,0),0)</f>
        <v>VN10CD10AR0GD0VV0</v>
      </c>
      <c r="M918" s="28" t="str">
        <f>ДАННЫЕ!$I918&amp;"b"&amp;ДАННЫЕ!$BI918&amp;"r"&amp;ДАННЫЕ!$BJ918&amp;"CD"&amp;IF(ДАННЫЕ!BF918&gt;0,IF(ДАННЫЕ!BF918&lt;200,1,IF(ДАННЫЕ!BF918&lt;350,2,3)),0)&amp;"h"&amp;IF(ДАННЫЕ!$BK918+ДАННЫЕ!$BL918+ДАННЫЕ!$BM918&gt;0,1,0)&amp;"x"&amp;ДАННЫЕ!$BK918&amp;"y"&amp;ДАННЫЕ!$BL918&amp;"z"&amp;ДАННЫЕ!$BM918&amp;"c"&amp;IF(ДАННЫЕ!$BK918+ДАННЫЕ!$BL918+ДАННЫЕ!$BM918=3,1,0)&amp;"a"&amp;IF(ДАННЫЕ!$BQ918+ДАННЫЕ!$BR918&gt;0,1,0)&amp;"d"&amp;ДАННЫЕ!$BQ918&amp;"v"&amp;ДАННЫЕ!$BR918&amp;"p"&amp;ДАННЫЕ!$BS918&amp;"n"&amp;ДАННЫЕ!$BU918&amp;"t"&amp;ДАННЫЕ!$BV918&amp;"o"&amp;ДАННЫЕ!$BT918&amp;"l"&amp;IF(ДАННЫЕ!$BN918&gt;0,1,0)&amp;ДАННЫЕ!$BN918&amp;"g"&amp;ДАННЫЕ!$BO918&amp;"s"&amp;ДАННЫЕ!$BP918&amp;"DZ"&amp;IF(ДАННЫЕ!B918-ДАННЫЕ!G918 &lt; 60,IF(ДАННЫЕ!B918-ДАННЫЕ!G918 &gt;= 0,1,0),0)&amp;"u"&amp;IF(ДАННЫЕ!$CJ918&gt;0,1,0)</f>
        <v>brCD0h0xyzc0a0dvpntol0gsDZ1u0</v>
      </c>
      <c r="N918" s="28" t="str">
        <f ca="1">ДАННЫЕ!$F918&amp;ДАННЫЕ!$I918&amp;"g"&amp;B918&amp;"cf"&amp;D918&amp;"a"&amp;IF(ДАННЫЕ!$BX918&gt;0,1,0)&amp;IF(ДАННЫЕ!$BF918&gt;500,1,IF(ДАННЫЕ!$BF918&gt;350,2,IF(ДАННЫЕ!$BF918&gt;=200,3,IF(ДАННЫЕ!$BF918&gt;=100,4,IF(ДАННЫЕ!$BF918&gt;=50,5,IF(ДАННЫЕ!$BF918&lt;50,6,0))))))&amp;"AR"&amp;IF(DATEDIF(ДАННЫЕ!$BX918,ДАННЫЕ!$F$1,"y")&gt;1,1,0)&amp;"VG"&amp;IF(ДАННЫЕ!$BH918="0",1,0)&amp;"o"&amp;IF(T918+ДАННЫЕ!$AF918+ДАННЫЕ!$AG918+ДАННЫЕ!$AH918+ДАННЫЕ!$AI918+ДАННЫЕ!$AJ918+ДАННЫЕ!$AP918+ДАННЫЕ!$AQ918+ДАННЫЕ!$AR918+ДАННЫЕ!$AU918+ДАННЫЕ!$AW918+ДАННЫЕ!$AS918+ДАННЫЕ!$AT918&gt;0,1,0)&amp;"x"&amp;ДАННЫЕ!$AG918&amp;"p"&amp;IF(ДАННЫЕ!$BY918&gt;0,1,0)&amp;"v"&amp;IF(ДАННЫЕ!$BZ918&gt;0,1,0)&amp;"n"&amp;ДАННЫЕ!$CA918&amp;"t"&amp;ДАННЫЕ!$AY918&amp;"k"&amp;ДАННЫЕ!$CB918&amp;"q"&amp;ДАННЫЕ!$CC918&amp;"w"&amp;ДАННЫЕ!$CD918&amp;"e"&amp;ДАННЫЕ!$CE918&amp;"m"&amp;ДАННЫЕ!$CF918&amp;"c"&amp;ДАННЫЕ!$CG918&amp;"z"&amp;ДАННЫЕ!$CH918&amp;"d"&amp;IF(H918=4,1,0)&amp;"s"&amp;IF(ДАННЫЕ!$J918=1,0,1)&amp;"u"&amp;IF(ДАННЫЕ!$CJ918&gt;0,1,0)</f>
        <v>g0cf0a06AR1VG0o0xp0v0ntkqwemczd0s1u0</v>
      </c>
      <c r="O918" s="28" t="str">
        <f>ДАННЫЕ!$I918&amp;"g"&amp;B918&amp;A918&amp;"f"&amp;P918&amp;"c"&amp;IF(ДАННЫЕ!$U918&gt;0,1,0)&amp;"s"&amp;IF(ДАННЫЕ!$Q918&gt;0,IF(YEAR(ДАННЫЕ!$F$1)=YEAR(ДАННЫЕ!$Q918),IF(MONTH(ДАННЫЕ!$F$1)=MONTH(ДАННЫЕ!$Q918),111,11),1),0)&amp;"i"&amp;IF(ДАННЫЕ!$R918+ДАННЫЕ!$S918+ДАННЫЕ!$T918=0,0,1)&amp;"h"&amp;IF(ДАННЫЕ!$P918&gt;0,1,0)&amp;"p"&amp;IF(ДАННЫЕ!$CI918&gt;0,IF(YEAR(ДАННЫЕ!$F$1)=YEAR(ДАННЫЕ!$CI918),IF(MONTH(ДАННЫЕ!$F$1)=MONTH(ДАННЫЕ!$CI918),111,11),1),0)&amp;"d"&amp;IF(ДАННЫЕ!$CJ918&gt;0,IF(YEAR(ДАННЫЕ!$F$1)=YEAR(ДАННЫЕ!$CJ918),IF(MONTH(ДАННЫЕ!$F$1)=MONTH(ДАННЫЕ!$CJ918),111,11),1),0)&amp;"o"&amp;IF(ДАННЫЕ!$CK918&gt;0,IF(MONTH(ДАННЫЕ!$F$1)=MONTH(ДАННЫЕ!$CK918),111,11),0)&amp;"v"&amp;IF(ДАННЫЕ!$BE918&gt;0,IF(MONTH(ДАННЫЕ!$F$1)=MONTH(ДАННЫЕ!$BE918),111,11),0)</f>
        <v>g00f0c0s0i0h0p0d0o0v0</v>
      </c>
      <c r="P918" s="15">
        <f t="shared" si="44"/>
        <v>0</v>
      </c>
      <c r="Q918" s="15">
        <f>IF(ДАННЫЕ!$F$1&gt;ДАННЫЕ!$N918,IF(YEAR(ДАННЫЕ!$F$1)=YEAR(ДАННЫЕ!M918),1,0),0)</f>
        <v>0</v>
      </c>
      <c r="R918" s="15">
        <f>IF(ДАННЫЕ!$F$1&gt;ДАННЫЕ!$N918,IF(YEAR(ДАННЫЕ!$F$1)=YEAR(ДАННЫЕ!N918),1,0),0)</f>
        <v>0</v>
      </c>
      <c r="S918" s="15">
        <f>IF(ДАННЫЕ!$AA918="2А",1,IF(ДАННЫЕ!$AA918="2Б",2,IF(ДАННЫЕ!$AA918="2В",3,IF(ДАННЫЕ!$AA918=3,4,IF(ДАННЫЕ!$AA918="4А",5,IF(ДАННЫЕ!$AA918="4Б",6,IF(ДАННЫЕ!$AA918="4В",7,IF(ДАННЫЕ!$AA918=5,8,0))))))))</f>
        <v>0</v>
      </c>
      <c r="T918" s="15">
        <f>IF(OR(ДАННЫЕ!$AC918=2,ДАННЫЕ!$AD918=2,ДАННЫЕ!$AE918=2),2,IF(OR(ДАННЫЕ!$AC918=1,ДАННЫЕ!$AD918=1,ДАННЫЕ!$AE918=1),1,0))</f>
        <v>0</v>
      </c>
    </row>
    <row r="919" spans="1:20" ht="15" customHeight="1" x14ac:dyDescent="0.2">
      <c r="A919" s="78">
        <f>IF(B919&gt;0,IF(MONTH(ДАННЫЕ!$F$1)=MONTH(ДАННЫЕ!$B919),1,0),0)</f>
        <v>0</v>
      </c>
      <c r="B919" s="14">
        <f>IF(ДАННЫЕ!$B919&gt;0,IF(YEAR(ДАННЫЕ!$F$1)=YEAR(ДАННЫЕ!$B919),1,0),0)</f>
        <v>0</v>
      </c>
      <c r="C919" s="14">
        <f>IF(ДАННЫЕ!$CM919&gt;0,IF(YEAR(ДАННЫЕ!$F$1)=YEAR(ДАННЫЕ!$CM919),1,0),0)</f>
        <v>0</v>
      </c>
      <c r="D919" s="14">
        <f>IF(ДАННЫЕ!$CJ919&gt;0,IF(ДАННЫЕ!$CL919&gt;ДАННЫЕ!$F$1,1,IF(ДАННЫЕ!$CL919&gt;0,0,1)),0)</f>
        <v>0</v>
      </c>
      <c r="E919" s="43" t="str">
        <f ca="1">IF(ДАННЫЕ!$F$1&gt;0,IF(ДАННЫЕ!$G919&gt;0,DATEDIF(ДАННЫЕ!$G919,ДАННЫЕ!$F$1,"y"),""),IF(ДАННЫЕ!$G919&gt;0,DATEDIF(ДАННЫЕ!$G919,TODAY(),"y"),""))</f>
        <v/>
      </c>
      <c r="F919" s="43" t="str">
        <f xml:space="preserve"> IF(ДАННЫЕ!$F919="М",IF(E919&gt;=18,IF(E919&lt;60,1,""),""),"")&amp;IF(ДАННЫЕ!$F919="Ж",IF(E919&gt;=18,IF(E919&lt;55,1,""),""),"")</f>
        <v/>
      </c>
      <c r="G919" s="43" t="str">
        <f xml:space="preserve"> IF(ДАННЫЕ!$F919="М",IF(E919&gt;=60,2,""),"")&amp;IF(ДАННЫЕ!$F919="Ж",IF(E919&gt;=55,2,""),"")</f>
        <v/>
      </c>
      <c r="H919" s="43" t="str">
        <f t="shared" ca="1" si="42"/>
        <v/>
      </c>
      <c r="I919" s="43" t="str">
        <f t="shared" ca="1" si="43"/>
        <v>03</v>
      </c>
      <c r="J919" s="28" t="str">
        <f ca="1">ДАННЫЕ!$F919&amp;H919&amp;I919&amp;ДАННЫЕ!$I919&amp;"m"&amp;IF(ДАННЫЕ!$I919&gt;0,IF(ДАННЫЕ!$J919&gt;0,0,1),"")&amp;"f"&amp;IF(ДАННЫЕ!$R919&gt;0,IF(YEAR(ДАННЫЕ!$F$1)=YEAR(ДАННЫЕ!$R919),1,0),0)&amp;"z"&amp;ДАННЫЕ!$R919&amp;"p"&amp;ДАННЫЕ!$S919&amp;"i"&amp;ДАННЫЕ!$T919&amp;"h"&amp;ДАННЫЕ!$K919&amp;"be"&amp;ДАННЫЕ!$BI919&amp;"CD"&amp;IF(ДАННЫЕ!BF919&gt;500,4,IF(ДАННЫЕ!BF919&gt;350,3,IF(ДАННЫЕ!BF919&gt;200,2,IF(ДАННЫЕ!BF919&gt;0,1,0))))&amp;"g"&amp;B919&amp;"d"&amp;H919&amp;"l"&amp;ДАННЫЕ!AT919&amp;"a"&amp;ДАННЫЕ!$V919&amp;"v"&amp;R919&amp;"k"&amp;ДАННЫЕ!$U919&amp;"s"&amp;ДАННЫЕ!$Y919&amp;"t"&amp;ДАННЫЕ!$X919&amp;"b"&amp;IF(ДАННЫЕ!$Q919&gt;1,1,0)&amp;"PP"&amp;ДАННЫЕ!Z919&amp;"c"&amp;S919&amp;"x"&amp;IF(ДАННЫЕ!$BY919&gt;0,IF(YEAR(ДАННЫЕ!$F$1)=YEAR(ДАННЫЕ!$BY919),1,0),0)&amp;"n"&amp;IF(ДАННЫЕ!$BZ919&gt;0,IF(YEAR(ДАННЫЕ!$F$1)=YEAR(ДАННЫЕ!$BZ919),1,0),0)&amp;"u"&amp;D919&amp;"z"&amp;IF(ДАННЫЕ!$CL919&gt;0,IF(YEAR(ДАННЫЕ!$F$1)&gt;YEAR(ДАННЫЕ!$CL919),11,12),0)</f>
        <v>03mf0zpihbeCD0g0dlav0kstb0PPc0x0n0u0z0</v>
      </c>
      <c r="K919" s="28" t="str">
        <f ca="1">ДАННЫЕ!$I919&amp;"x"&amp;B919&amp;"w"&amp;IF(T919+ДАННЫЕ!AD919+ДАННЫЕ!AE919+ДАННЫЕ!AF919+ДАННЫЕ!AG919+ДАННЫЕ!AH919+ДАННЫЕ!$AL919+ДАННЫЕ!AI919+ДАННЫЕ!AJ919+ДАННЫЕ!AK919+ДАННЫЕ!AP919+ДАННЫЕ!AQ919+ДАННЫЕ!AR919+ДАННЫЕ!$AM919+ДАННЫЕ!$AN919+ДАННЫЕ!AS919+ДАННЫЕ!AT919&gt;0,1,0)&amp;IF(OR(T919=2,ДАННЫЕ!AD919=2,ДАННЫЕ!AE919=2,ДАННЫЕ!AF919=2,ДАННЫЕ!AG919=2,ДАННЫЕ!AH919=2,ДАННЫЕ!$AL919=2,ДАННЫЕ!AI919=2,ДАННЫЕ!AJ919=2,ДАННЫЕ!AK919=2,ДАННЫЕ!AP919=2,ДАННЫЕ!AQ919=2,ДАННЫЕ!AR919=2,ДАННЫЕ!$AM919=2,ДАННЫЕ!$AN919=2,ДАННЫЕ!AS919=2,ДАННЫЕ!AT919=2),2,0)&amp;"t"&amp;IF(T919&gt;0,"1"&amp;T919,"00")&amp;"f"&amp;IF(ДАННЫЕ!$AC919,"1"&amp;ДАННЫЕ!$AC919,"00")&amp;"b"&amp;IF(ДАННЫЕ!$AD919,"1"&amp;ДАННЫЕ!$AD919,"00")&amp;"g"&amp;IF(ДАННЫЕ!$AF919,"1"&amp;ДАННЫЕ!$AF919,"00")&amp;"c"&amp;IF(ДАННЫЕ!$AG919,"1"&amp;ДАННЫЕ!$AG919,"00")&amp;"i"&amp;IF(ДАННЫЕ!$AH919,"1"&amp;ДАННЫЕ!$AH919,"00")&amp;"r"&amp;IF(ДАННЫЕ!$AL919,"1"&amp;ДАННЫЕ!$AL919,"00")&amp;"m"&amp;IF(ДАННЫЕ!$AI919,"1"&amp;ДАННЫЕ!$AI919,"00")&amp;"hS"&amp;IF(ДАННЫЕ!$AJ919,"1"&amp;ДАННЫЕ!$AJ919,"00")&amp;"hZ"&amp;IF(ДАННЫЕ!$AK919,"1"&amp;ДАННЫЕ!$AK919,"00")&amp;"p"&amp;IF(ДАННЫЕ!$AP919,"1"&amp;ДАННЫЕ!$AP919,"00")&amp;"k"&amp;IF(ДАННЫЕ!$AQ919,"1"&amp;ДАННЫЕ!$AQ919,"00")&amp;"z"&amp;IF(ДАННЫЕ!$AR919,"1"&amp;ДАННЫЕ!$AR919,"00")&amp;"j"&amp;IF(ДАННЫЕ!$AM919,"1"&amp;ДАННЫЕ!$AM919,"00")&amp;"n"&amp;IF(ДАННЫЕ!$AN919,"1"&amp;ДАННЫЕ!$AN919,"00")&amp;"E"&amp;ДАННЫЕ!BI919&amp;"L"&amp;ДАННЫЕ!AO919&amp;"h"&amp;IF(ДАННЫЕ!$AU919&gt;0,1,0)&amp;"v"&amp;IF(ДАННЫЕ!$AW919&gt;0,1,0)&amp;"a"&amp;IF(ДАННЫЕ!$AS919,"1"&amp;ДАННЫЕ!$AS919,"00")&amp;"s"&amp;IF(ДАННЫЕ!$AT919,"1"&amp;ДАННЫЕ!$AT919,"00")&amp;"u"&amp;IF(ДАННЫЕ!$CJ919&gt;0,1,0)&amp;"y"&amp;B919&amp;"d"&amp;H919&amp;"e"&amp;F919&amp;G919</f>
        <v>x0w00t00f00b00g00c00i00r00m00hS00hZ00p00k00z00j00n00ELh0v0a00s00u0y0de</v>
      </c>
      <c r="L919" s="28" t="str">
        <f ca="1">ДАННЫЕ!$I919&amp;"VN"&amp;IF(ДАННЫЕ!AW919&gt;0,11,10)&amp;"CD"&amp;IF(ДАННЫЕ!BF919&gt;500,16,IF(ДАННЫЕ!BF919&gt;350,15,IF(ДАННЫЕ!BF919&gt;=200,14,IF(ДАННЫЕ!BF919&gt;=100,13,IF(ДАННЫЕ!BF919&gt;=50,12,IF(ДАННЫЕ!BF919&gt;0,11,10))))))&amp;"AR"&amp;IF(ДАННЫЕ!BX919&gt;0,1,0)&amp;"GD"&amp;B919&amp;"VV"&amp;IF(E919&gt;=5,IF(E919&lt;18,1,0),0)</f>
        <v>VN10CD10AR0GD0VV0</v>
      </c>
      <c r="M919" s="28" t="str">
        <f>ДАННЫЕ!$I919&amp;"b"&amp;ДАННЫЕ!$BI919&amp;"r"&amp;ДАННЫЕ!$BJ919&amp;"CD"&amp;IF(ДАННЫЕ!BF919&gt;0,IF(ДАННЫЕ!BF919&lt;200,1,IF(ДАННЫЕ!BF919&lt;350,2,3)),0)&amp;"h"&amp;IF(ДАННЫЕ!$BK919+ДАННЫЕ!$BL919+ДАННЫЕ!$BM919&gt;0,1,0)&amp;"x"&amp;ДАННЫЕ!$BK919&amp;"y"&amp;ДАННЫЕ!$BL919&amp;"z"&amp;ДАННЫЕ!$BM919&amp;"c"&amp;IF(ДАННЫЕ!$BK919+ДАННЫЕ!$BL919+ДАННЫЕ!$BM919=3,1,0)&amp;"a"&amp;IF(ДАННЫЕ!$BQ919+ДАННЫЕ!$BR919&gt;0,1,0)&amp;"d"&amp;ДАННЫЕ!$BQ919&amp;"v"&amp;ДАННЫЕ!$BR919&amp;"p"&amp;ДАННЫЕ!$BS919&amp;"n"&amp;ДАННЫЕ!$BU919&amp;"t"&amp;ДАННЫЕ!$BV919&amp;"o"&amp;ДАННЫЕ!$BT919&amp;"l"&amp;IF(ДАННЫЕ!$BN919&gt;0,1,0)&amp;ДАННЫЕ!$BN919&amp;"g"&amp;ДАННЫЕ!$BO919&amp;"s"&amp;ДАННЫЕ!$BP919&amp;"DZ"&amp;IF(ДАННЫЕ!B919-ДАННЫЕ!G919 &lt; 60,IF(ДАННЫЕ!B919-ДАННЫЕ!G919 &gt;= 0,1,0),0)&amp;"u"&amp;IF(ДАННЫЕ!$CJ919&gt;0,1,0)</f>
        <v>brCD0h0xyzc0a0dvpntol0gsDZ1u0</v>
      </c>
      <c r="N919" s="28" t="str">
        <f ca="1">ДАННЫЕ!$F919&amp;ДАННЫЕ!$I919&amp;"g"&amp;B919&amp;"cf"&amp;D919&amp;"a"&amp;IF(ДАННЫЕ!$BX919&gt;0,1,0)&amp;IF(ДАННЫЕ!$BF919&gt;500,1,IF(ДАННЫЕ!$BF919&gt;350,2,IF(ДАННЫЕ!$BF919&gt;=200,3,IF(ДАННЫЕ!$BF919&gt;=100,4,IF(ДАННЫЕ!$BF919&gt;=50,5,IF(ДАННЫЕ!$BF919&lt;50,6,0))))))&amp;"AR"&amp;IF(DATEDIF(ДАННЫЕ!$BX919,ДАННЫЕ!$F$1,"y")&gt;1,1,0)&amp;"VG"&amp;IF(ДАННЫЕ!$BH919="0",1,0)&amp;"o"&amp;IF(T919+ДАННЫЕ!$AF919+ДАННЫЕ!$AG919+ДАННЫЕ!$AH919+ДАННЫЕ!$AI919+ДАННЫЕ!$AJ919+ДАННЫЕ!$AP919+ДАННЫЕ!$AQ919+ДАННЫЕ!$AR919+ДАННЫЕ!$AU919+ДАННЫЕ!$AW919+ДАННЫЕ!$AS919+ДАННЫЕ!$AT919&gt;0,1,0)&amp;"x"&amp;ДАННЫЕ!$AG919&amp;"p"&amp;IF(ДАННЫЕ!$BY919&gt;0,1,0)&amp;"v"&amp;IF(ДАННЫЕ!$BZ919&gt;0,1,0)&amp;"n"&amp;ДАННЫЕ!$CA919&amp;"t"&amp;ДАННЫЕ!$AY919&amp;"k"&amp;ДАННЫЕ!$CB919&amp;"q"&amp;ДАННЫЕ!$CC919&amp;"w"&amp;ДАННЫЕ!$CD919&amp;"e"&amp;ДАННЫЕ!$CE919&amp;"m"&amp;ДАННЫЕ!$CF919&amp;"c"&amp;ДАННЫЕ!$CG919&amp;"z"&amp;ДАННЫЕ!$CH919&amp;"d"&amp;IF(H919=4,1,0)&amp;"s"&amp;IF(ДАННЫЕ!$J919=1,0,1)&amp;"u"&amp;IF(ДАННЫЕ!$CJ919&gt;0,1,0)</f>
        <v>g0cf0a06AR1VG0o0xp0v0ntkqwemczd0s1u0</v>
      </c>
      <c r="O919" s="28" t="str">
        <f>ДАННЫЕ!$I919&amp;"g"&amp;B919&amp;A919&amp;"f"&amp;P919&amp;"c"&amp;IF(ДАННЫЕ!$U919&gt;0,1,0)&amp;"s"&amp;IF(ДАННЫЕ!$Q919&gt;0,IF(YEAR(ДАННЫЕ!$F$1)=YEAR(ДАННЫЕ!$Q919),IF(MONTH(ДАННЫЕ!$F$1)=MONTH(ДАННЫЕ!$Q919),111,11),1),0)&amp;"i"&amp;IF(ДАННЫЕ!$R919+ДАННЫЕ!$S919+ДАННЫЕ!$T919=0,0,1)&amp;"h"&amp;IF(ДАННЫЕ!$P919&gt;0,1,0)&amp;"p"&amp;IF(ДАННЫЕ!$CI919&gt;0,IF(YEAR(ДАННЫЕ!$F$1)=YEAR(ДАННЫЕ!$CI919),IF(MONTH(ДАННЫЕ!$F$1)=MONTH(ДАННЫЕ!$CI919),111,11),1),0)&amp;"d"&amp;IF(ДАННЫЕ!$CJ919&gt;0,IF(YEAR(ДАННЫЕ!$F$1)=YEAR(ДАННЫЕ!$CJ919),IF(MONTH(ДАННЫЕ!$F$1)=MONTH(ДАННЫЕ!$CJ919),111,11),1),0)&amp;"o"&amp;IF(ДАННЫЕ!$CK919&gt;0,IF(MONTH(ДАННЫЕ!$F$1)=MONTH(ДАННЫЕ!$CK919),111,11),0)&amp;"v"&amp;IF(ДАННЫЕ!$BE919&gt;0,IF(MONTH(ДАННЫЕ!$F$1)=MONTH(ДАННЫЕ!$BE919),111,11),0)</f>
        <v>g00f0c0s0i0h0p0d0o0v0</v>
      </c>
      <c r="P919" s="15">
        <f t="shared" si="44"/>
        <v>0</v>
      </c>
      <c r="Q919" s="15">
        <f>IF(ДАННЫЕ!$F$1&gt;ДАННЫЕ!$N919,IF(YEAR(ДАННЫЕ!$F$1)=YEAR(ДАННЫЕ!M919),1,0),0)</f>
        <v>0</v>
      </c>
      <c r="R919" s="15">
        <f>IF(ДАННЫЕ!$F$1&gt;ДАННЫЕ!$N919,IF(YEAR(ДАННЫЕ!$F$1)=YEAR(ДАННЫЕ!N919),1,0),0)</f>
        <v>0</v>
      </c>
      <c r="S919" s="15">
        <f>IF(ДАННЫЕ!$AA919="2А",1,IF(ДАННЫЕ!$AA919="2Б",2,IF(ДАННЫЕ!$AA919="2В",3,IF(ДАННЫЕ!$AA919=3,4,IF(ДАННЫЕ!$AA919="4А",5,IF(ДАННЫЕ!$AA919="4Б",6,IF(ДАННЫЕ!$AA919="4В",7,IF(ДАННЫЕ!$AA919=5,8,0))))))))</f>
        <v>0</v>
      </c>
      <c r="T919" s="15">
        <f>IF(OR(ДАННЫЕ!$AC919=2,ДАННЫЕ!$AD919=2,ДАННЫЕ!$AE919=2),2,IF(OR(ДАННЫЕ!$AC919=1,ДАННЫЕ!$AD919=1,ДАННЫЕ!$AE919=1),1,0))</f>
        <v>0</v>
      </c>
    </row>
    <row r="920" spans="1:20" ht="15" customHeight="1" x14ac:dyDescent="0.2">
      <c r="A920" s="78">
        <f>IF(B920&gt;0,IF(MONTH(ДАННЫЕ!$F$1)=MONTH(ДАННЫЕ!$B920),1,0),0)</f>
        <v>0</v>
      </c>
      <c r="B920" s="14">
        <f>IF(ДАННЫЕ!$B920&gt;0,IF(YEAR(ДАННЫЕ!$F$1)=YEAR(ДАННЫЕ!$B920),1,0),0)</f>
        <v>0</v>
      </c>
      <c r="C920" s="14">
        <f>IF(ДАННЫЕ!$CM920&gt;0,IF(YEAR(ДАННЫЕ!$F$1)=YEAR(ДАННЫЕ!$CM920),1,0),0)</f>
        <v>0</v>
      </c>
      <c r="D920" s="14">
        <f>IF(ДАННЫЕ!$CJ920&gt;0,IF(ДАННЫЕ!$CL920&gt;ДАННЫЕ!$F$1,1,IF(ДАННЫЕ!$CL920&gt;0,0,1)),0)</f>
        <v>0</v>
      </c>
      <c r="E920" s="43" t="str">
        <f ca="1">IF(ДАННЫЕ!$F$1&gt;0,IF(ДАННЫЕ!$G920&gt;0,DATEDIF(ДАННЫЕ!$G920,ДАННЫЕ!$F$1,"y"),""),IF(ДАННЫЕ!$G920&gt;0,DATEDIF(ДАННЫЕ!$G920,TODAY(),"y"),""))</f>
        <v/>
      </c>
      <c r="F920" s="43" t="str">
        <f xml:space="preserve"> IF(ДАННЫЕ!$F920="М",IF(E920&gt;=18,IF(E920&lt;60,1,""),""),"")&amp;IF(ДАННЫЕ!$F920="Ж",IF(E920&gt;=18,IF(E920&lt;55,1,""),""),"")</f>
        <v/>
      </c>
      <c r="G920" s="43" t="str">
        <f xml:space="preserve"> IF(ДАННЫЕ!$F920="М",IF(E920&gt;=60,2,""),"")&amp;IF(ДАННЫЕ!$F920="Ж",IF(E920&gt;=55,2,""),"")</f>
        <v/>
      </c>
      <c r="H920" s="43" t="str">
        <f t="shared" ca="1" si="42"/>
        <v/>
      </c>
      <c r="I920" s="43" t="str">
        <f t="shared" ca="1" si="43"/>
        <v>03</v>
      </c>
      <c r="J920" s="28" t="str">
        <f ca="1">ДАННЫЕ!$F920&amp;H920&amp;I920&amp;ДАННЫЕ!$I920&amp;"m"&amp;IF(ДАННЫЕ!$I920&gt;0,IF(ДАННЫЕ!$J920&gt;0,0,1),"")&amp;"f"&amp;IF(ДАННЫЕ!$R920&gt;0,IF(YEAR(ДАННЫЕ!$F$1)=YEAR(ДАННЫЕ!$R920),1,0),0)&amp;"z"&amp;ДАННЫЕ!$R920&amp;"p"&amp;ДАННЫЕ!$S920&amp;"i"&amp;ДАННЫЕ!$T920&amp;"h"&amp;ДАННЫЕ!$K920&amp;"be"&amp;ДАННЫЕ!$BI920&amp;"CD"&amp;IF(ДАННЫЕ!BF920&gt;500,4,IF(ДАННЫЕ!BF920&gt;350,3,IF(ДАННЫЕ!BF920&gt;200,2,IF(ДАННЫЕ!BF920&gt;0,1,0))))&amp;"g"&amp;B920&amp;"d"&amp;H920&amp;"l"&amp;ДАННЫЕ!AT920&amp;"a"&amp;ДАННЫЕ!$V920&amp;"v"&amp;R920&amp;"k"&amp;ДАННЫЕ!$U920&amp;"s"&amp;ДАННЫЕ!$Y920&amp;"t"&amp;ДАННЫЕ!$X920&amp;"b"&amp;IF(ДАННЫЕ!$Q920&gt;1,1,0)&amp;"PP"&amp;ДАННЫЕ!Z920&amp;"c"&amp;S920&amp;"x"&amp;IF(ДАННЫЕ!$BY920&gt;0,IF(YEAR(ДАННЫЕ!$F$1)=YEAR(ДАННЫЕ!$BY920),1,0),0)&amp;"n"&amp;IF(ДАННЫЕ!$BZ920&gt;0,IF(YEAR(ДАННЫЕ!$F$1)=YEAR(ДАННЫЕ!$BZ920),1,0),0)&amp;"u"&amp;D920&amp;"z"&amp;IF(ДАННЫЕ!$CL920&gt;0,IF(YEAR(ДАННЫЕ!$F$1)&gt;YEAR(ДАННЫЕ!$CL920),11,12),0)</f>
        <v>03mf0zpihbeCD0g0dlav0kstb0PPc0x0n0u0z0</v>
      </c>
      <c r="K920" s="28" t="str">
        <f ca="1">ДАННЫЕ!$I920&amp;"x"&amp;B920&amp;"w"&amp;IF(T920+ДАННЫЕ!AD920+ДАННЫЕ!AE920+ДАННЫЕ!AF920+ДАННЫЕ!AG920+ДАННЫЕ!AH920+ДАННЫЕ!$AL920+ДАННЫЕ!AI920+ДАННЫЕ!AJ920+ДАННЫЕ!AK920+ДАННЫЕ!AP920+ДАННЫЕ!AQ920+ДАННЫЕ!AR920+ДАННЫЕ!$AM920+ДАННЫЕ!$AN920+ДАННЫЕ!AS920+ДАННЫЕ!AT920&gt;0,1,0)&amp;IF(OR(T920=2,ДАННЫЕ!AD920=2,ДАННЫЕ!AE920=2,ДАННЫЕ!AF920=2,ДАННЫЕ!AG920=2,ДАННЫЕ!AH920=2,ДАННЫЕ!$AL920=2,ДАННЫЕ!AI920=2,ДАННЫЕ!AJ920=2,ДАННЫЕ!AK920=2,ДАННЫЕ!AP920=2,ДАННЫЕ!AQ920=2,ДАННЫЕ!AR920=2,ДАННЫЕ!$AM920=2,ДАННЫЕ!$AN920=2,ДАННЫЕ!AS920=2,ДАННЫЕ!AT920=2),2,0)&amp;"t"&amp;IF(T920&gt;0,"1"&amp;T920,"00")&amp;"f"&amp;IF(ДАННЫЕ!$AC920,"1"&amp;ДАННЫЕ!$AC920,"00")&amp;"b"&amp;IF(ДАННЫЕ!$AD920,"1"&amp;ДАННЫЕ!$AD920,"00")&amp;"g"&amp;IF(ДАННЫЕ!$AF920,"1"&amp;ДАННЫЕ!$AF920,"00")&amp;"c"&amp;IF(ДАННЫЕ!$AG920,"1"&amp;ДАННЫЕ!$AG920,"00")&amp;"i"&amp;IF(ДАННЫЕ!$AH920,"1"&amp;ДАННЫЕ!$AH920,"00")&amp;"r"&amp;IF(ДАННЫЕ!$AL920,"1"&amp;ДАННЫЕ!$AL920,"00")&amp;"m"&amp;IF(ДАННЫЕ!$AI920,"1"&amp;ДАННЫЕ!$AI920,"00")&amp;"hS"&amp;IF(ДАННЫЕ!$AJ920,"1"&amp;ДАННЫЕ!$AJ920,"00")&amp;"hZ"&amp;IF(ДАННЫЕ!$AK920,"1"&amp;ДАННЫЕ!$AK920,"00")&amp;"p"&amp;IF(ДАННЫЕ!$AP920,"1"&amp;ДАННЫЕ!$AP920,"00")&amp;"k"&amp;IF(ДАННЫЕ!$AQ920,"1"&amp;ДАННЫЕ!$AQ920,"00")&amp;"z"&amp;IF(ДАННЫЕ!$AR920,"1"&amp;ДАННЫЕ!$AR920,"00")&amp;"j"&amp;IF(ДАННЫЕ!$AM920,"1"&amp;ДАННЫЕ!$AM920,"00")&amp;"n"&amp;IF(ДАННЫЕ!$AN920,"1"&amp;ДАННЫЕ!$AN920,"00")&amp;"E"&amp;ДАННЫЕ!BI920&amp;"L"&amp;ДАННЫЕ!AO920&amp;"h"&amp;IF(ДАННЫЕ!$AU920&gt;0,1,0)&amp;"v"&amp;IF(ДАННЫЕ!$AW920&gt;0,1,0)&amp;"a"&amp;IF(ДАННЫЕ!$AS920,"1"&amp;ДАННЫЕ!$AS920,"00")&amp;"s"&amp;IF(ДАННЫЕ!$AT920,"1"&amp;ДАННЫЕ!$AT920,"00")&amp;"u"&amp;IF(ДАННЫЕ!$CJ920&gt;0,1,0)&amp;"y"&amp;B920&amp;"d"&amp;H920&amp;"e"&amp;F920&amp;G920</f>
        <v>x0w00t00f00b00g00c00i00r00m00hS00hZ00p00k00z00j00n00ELh0v0a00s00u0y0de</v>
      </c>
      <c r="L920" s="28" t="str">
        <f ca="1">ДАННЫЕ!$I920&amp;"VN"&amp;IF(ДАННЫЕ!AW920&gt;0,11,10)&amp;"CD"&amp;IF(ДАННЫЕ!BF920&gt;500,16,IF(ДАННЫЕ!BF920&gt;350,15,IF(ДАННЫЕ!BF920&gt;=200,14,IF(ДАННЫЕ!BF920&gt;=100,13,IF(ДАННЫЕ!BF920&gt;=50,12,IF(ДАННЫЕ!BF920&gt;0,11,10))))))&amp;"AR"&amp;IF(ДАННЫЕ!BX920&gt;0,1,0)&amp;"GD"&amp;B920&amp;"VV"&amp;IF(E920&gt;=5,IF(E920&lt;18,1,0),0)</f>
        <v>VN10CD10AR0GD0VV0</v>
      </c>
      <c r="M920" s="28" t="str">
        <f>ДАННЫЕ!$I920&amp;"b"&amp;ДАННЫЕ!$BI920&amp;"r"&amp;ДАННЫЕ!$BJ920&amp;"CD"&amp;IF(ДАННЫЕ!BF920&gt;0,IF(ДАННЫЕ!BF920&lt;200,1,IF(ДАННЫЕ!BF920&lt;350,2,3)),0)&amp;"h"&amp;IF(ДАННЫЕ!$BK920+ДАННЫЕ!$BL920+ДАННЫЕ!$BM920&gt;0,1,0)&amp;"x"&amp;ДАННЫЕ!$BK920&amp;"y"&amp;ДАННЫЕ!$BL920&amp;"z"&amp;ДАННЫЕ!$BM920&amp;"c"&amp;IF(ДАННЫЕ!$BK920+ДАННЫЕ!$BL920+ДАННЫЕ!$BM920=3,1,0)&amp;"a"&amp;IF(ДАННЫЕ!$BQ920+ДАННЫЕ!$BR920&gt;0,1,0)&amp;"d"&amp;ДАННЫЕ!$BQ920&amp;"v"&amp;ДАННЫЕ!$BR920&amp;"p"&amp;ДАННЫЕ!$BS920&amp;"n"&amp;ДАННЫЕ!$BU920&amp;"t"&amp;ДАННЫЕ!$BV920&amp;"o"&amp;ДАННЫЕ!$BT920&amp;"l"&amp;IF(ДАННЫЕ!$BN920&gt;0,1,0)&amp;ДАННЫЕ!$BN920&amp;"g"&amp;ДАННЫЕ!$BO920&amp;"s"&amp;ДАННЫЕ!$BP920&amp;"DZ"&amp;IF(ДАННЫЕ!B920-ДАННЫЕ!G920 &lt; 60,IF(ДАННЫЕ!B920-ДАННЫЕ!G920 &gt;= 0,1,0),0)&amp;"u"&amp;IF(ДАННЫЕ!$CJ920&gt;0,1,0)</f>
        <v>brCD0h0xyzc0a0dvpntol0gsDZ1u0</v>
      </c>
      <c r="N920" s="28" t="str">
        <f ca="1">ДАННЫЕ!$F920&amp;ДАННЫЕ!$I920&amp;"g"&amp;B920&amp;"cf"&amp;D920&amp;"a"&amp;IF(ДАННЫЕ!$BX920&gt;0,1,0)&amp;IF(ДАННЫЕ!$BF920&gt;500,1,IF(ДАННЫЕ!$BF920&gt;350,2,IF(ДАННЫЕ!$BF920&gt;=200,3,IF(ДАННЫЕ!$BF920&gt;=100,4,IF(ДАННЫЕ!$BF920&gt;=50,5,IF(ДАННЫЕ!$BF920&lt;50,6,0))))))&amp;"AR"&amp;IF(DATEDIF(ДАННЫЕ!$BX920,ДАННЫЕ!$F$1,"y")&gt;1,1,0)&amp;"VG"&amp;IF(ДАННЫЕ!$BH920="0",1,0)&amp;"o"&amp;IF(T920+ДАННЫЕ!$AF920+ДАННЫЕ!$AG920+ДАННЫЕ!$AH920+ДАННЫЕ!$AI920+ДАННЫЕ!$AJ920+ДАННЫЕ!$AP920+ДАННЫЕ!$AQ920+ДАННЫЕ!$AR920+ДАННЫЕ!$AU920+ДАННЫЕ!$AW920+ДАННЫЕ!$AS920+ДАННЫЕ!$AT920&gt;0,1,0)&amp;"x"&amp;ДАННЫЕ!$AG920&amp;"p"&amp;IF(ДАННЫЕ!$BY920&gt;0,1,0)&amp;"v"&amp;IF(ДАННЫЕ!$BZ920&gt;0,1,0)&amp;"n"&amp;ДАННЫЕ!$CA920&amp;"t"&amp;ДАННЫЕ!$AY920&amp;"k"&amp;ДАННЫЕ!$CB920&amp;"q"&amp;ДАННЫЕ!$CC920&amp;"w"&amp;ДАННЫЕ!$CD920&amp;"e"&amp;ДАННЫЕ!$CE920&amp;"m"&amp;ДАННЫЕ!$CF920&amp;"c"&amp;ДАННЫЕ!$CG920&amp;"z"&amp;ДАННЫЕ!$CH920&amp;"d"&amp;IF(H920=4,1,0)&amp;"s"&amp;IF(ДАННЫЕ!$J920=1,0,1)&amp;"u"&amp;IF(ДАННЫЕ!$CJ920&gt;0,1,0)</f>
        <v>g0cf0a06AR1VG0o0xp0v0ntkqwemczd0s1u0</v>
      </c>
      <c r="O920" s="28" t="str">
        <f>ДАННЫЕ!$I920&amp;"g"&amp;B920&amp;A920&amp;"f"&amp;P920&amp;"c"&amp;IF(ДАННЫЕ!$U920&gt;0,1,0)&amp;"s"&amp;IF(ДАННЫЕ!$Q920&gt;0,IF(YEAR(ДАННЫЕ!$F$1)=YEAR(ДАННЫЕ!$Q920),IF(MONTH(ДАННЫЕ!$F$1)=MONTH(ДАННЫЕ!$Q920),111,11),1),0)&amp;"i"&amp;IF(ДАННЫЕ!$R920+ДАННЫЕ!$S920+ДАННЫЕ!$T920=0,0,1)&amp;"h"&amp;IF(ДАННЫЕ!$P920&gt;0,1,0)&amp;"p"&amp;IF(ДАННЫЕ!$CI920&gt;0,IF(YEAR(ДАННЫЕ!$F$1)=YEAR(ДАННЫЕ!$CI920),IF(MONTH(ДАННЫЕ!$F$1)=MONTH(ДАННЫЕ!$CI920),111,11),1),0)&amp;"d"&amp;IF(ДАННЫЕ!$CJ920&gt;0,IF(YEAR(ДАННЫЕ!$F$1)=YEAR(ДАННЫЕ!$CJ920),IF(MONTH(ДАННЫЕ!$F$1)=MONTH(ДАННЫЕ!$CJ920),111,11),1),0)&amp;"o"&amp;IF(ДАННЫЕ!$CK920&gt;0,IF(MONTH(ДАННЫЕ!$F$1)=MONTH(ДАННЫЕ!$CK920),111,11),0)&amp;"v"&amp;IF(ДАННЫЕ!$BE920&gt;0,IF(MONTH(ДАННЫЕ!$F$1)=MONTH(ДАННЫЕ!$BE920),111,11),0)</f>
        <v>g00f0c0s0i0h0p0d0o0v0</v>
      </c>
      <c r="P920" s="15">
        <f t="shared" si="44"/>
        <v>0</v>
      </c>
      <c r="Q920" s="15">
        <f>IF(ДАННЫЕ!$F$1&gt;ДАННЫЕ!$N920,IF(YEAR(ДАННЫЕ!$F$1)=YEAR(ДАННЫЕ!M920),1,0),0)</f>
        <v>0</v>
      </c>
      <c r="R920" s="15">
        <f>IF(ДАННЫЕ!$F$1&gt;ДАННЫЕ!$N920,IF(YEAR(ДАННЫЕ!$F$1)=YEAR(ДАННЫЕ!N920),1,0),0)</f>
        <v>0</v>
      </c>
      <c r="S920" s="15">
        <f>IF(ДАННЫЕ!$AA920="2А",1,IF(ДАННЫЕ!$AA920="2Б",2,IF(ДАННЫЕ!$AA920="2В",3,IF(ДАННЫЕ!$AA920=3,4,IF(ДАННЫЕ!$AA920="4А",5,IF(ДАННЫЕ!$AA920="4Б",6,IF(ДАННЫЕ!$AA920="4В",7,IF(ДАННЫЕ!$AA920=5,8,0))))))))</f>
        <v>0</v>
      </c>
      <c r="T920" s="15">
        <f>IF(OR(ДАННЫЕ!$AC920=2,ДАННЫЕ!$AD920=2,ДАННЫЕ!$AE920=2),2,IF(OR(ДАННЫЕ!$AC920=1,ДАННЫЕ!$AD920=1,ДАННЫЕ!$AE920=1),1,0))</f>
        <v>0</v>
      </c>
    </row>
    <row r="921" spans="1:20" ht="15" customHeight="1" x14ac:dyDescent="0.2">
      <c r="A921" s="78">
        <f>IF(B921&gt;0,IF(MONTH(ДАННЫЕ!$F$1)=MONTH(ДАННЫЕ!$B921),1,0),0)</f>
        <v>0</v>
      </c>
      <c r="B921" s="14">
        <f>IF(ДАННЫЕ!$B921&gt;0,IF(YEAR(ДАННЫЕ!$F$1)=YEAR(ДАННЫЕ!$B921),1,0),0)</f>
        <v>0</v>
      </c>
      <c r="C921" s="14">
        <f>IF(ДАННЫЕ!$CM921&gt;0,IF(YEAR(ДАННЫЕ!$F$1)=YEAR(ДАННЫЕ!$CM921),1,0),0)</f>
        <v>0</v>
      </c>
      <c r="D921" s="14">
        <f>IF(ДАННЫЕ!$CJ921&gt;0,IF(ДАННЫЕ!$CL921&gt;ДАННЫЕ!$F$1,1,IF(ДАННЫЕ!$CL921&gt;0,0,1)),0)</f>
        <v>0</v>
      </c>
      <c r="E921" s="43" t="str">
        <f ca="1">IF(ДАННЫЕ!$F$1&gt;0,IF(ДАННЫЕ!$G921&gt;0,DATEDIF(ДАННЫЕ!$G921,ДАННЫЕ!$F$1,"y"),""),IF(ДАННЫЕ!$G921&gt;0,DATEDIF(ДАННЫЕ!$G921,TODAY(),"y"),""))</f>
        <v/>
      </c>
      <c r="F921" s="43" t="str">
        <f xml:space="preserve"> IF(ДАННЫЕ!$F921="М",IF(E921&gt;=18,IF(E921&lt;60,1,""),""),"")&amp;IF(ДАННЫЕ!$F921="Ж",IF(E921&gt;=18,IF(E921&lt;55,1,""),""),"")</f>
        <v/>
      </c>
      <c r="G921" s="43" t="str">
        <f xml:space="preserve"> IF(ДАННЫЕ!$F921="М",IF(E921&gt;=60,2,""),"")&amp;IF(ДАННЫЕ!$F921="Ж",IF(E921&gt;=55,2,""),"")</f>
        <v/>
      </c>
      <c r="H921" s="43" t="str">
        <f t="shared" ca="1" si="42"/>
        <v/>
      </c>
      <c r="I921" s="43" t="str">
        <f t="shared" ca="1" si="43"/>
        <v>03</v>
      </c>
      <c r="J921" s="28" t="str">
        <f ca="1">ДАННЫЕ!$F921&amp;H921&amp;I921&amp;ДАННЫЕ!$I921&amp;"m"&amp;IF(ДАННЫЕ!$I921&gt;0,IF(ДАННЫЕ!$J921&gt;0,0,1),"")&amp;"f"&amp;IF(ДАННЫЕ!$R921&gt;0,IF(YEAR(ДАННЫЕ!$F$1)=YEAR(ДАННЫЕ!$R921),1,0),0)&amp;"z"&amp;ДАННЫЕ!$R921&amp;"p"&amp;ДАННЫЕ!$S921&amp;"i"&amp;ДАННЫЕ!$T921&amp;"h"&amp;ДАННЫЕ!$K921&amp;"be"&amp;ДАННЫЕ!$BI921&amp;"CD"&amp;IF(ДАННЫЕ!BF921&gt;500,4,IF(ДАННЫЕ!BF921&gt;350,3,IF(ДАННЫЕ!BF921&gt;200,2,IF(ДАННЫЕ!BF921&gt;0,1,0))))&amp;"g"&amp;B921&amp;"d"&amp;H921&amp;"l"&amp;ДАННЫЕ!AT921&amp;"a"&amp;ДАННЫЕ!$V921&amp;"v"&amp;R921&amp;"k"&amp;ДАННЫЕ!$U921&amp;"s"&amp;ДАННЫЕ!$Y921&amp;"t"&amp;ДАННЫЕ!$X921&amp;"b"&amp;IF(ДАННЫЕ!$Q921&gt;1,1,0)&amp;"PP"&amp;ДАННЫЕ!Z921&amp;"c"&amp;S921&amp;"x"&amp;IF(ДАННЫЕ!$BY921&gt;0,IF(YEAR(ДАННЫЕ!$F$1)=YEAR(ДАННЫЕ!$BY921),1,0),0)&amp;"n"&amp;IF(ДАННЫЕ!$BZ921&gt;0,IF(YEAR(ДАННЫЕ!$F$1)=YEAR(ДАННЫЕ!$BZ921),1,0),0)&amp;"u"&amp;D921&amp;"z"&amp;IF(ДАННЫЕ!$CL921&gt;0,IF(YEAR(ДАННЫЕ!$F$1)&gt;YEAR(ДАННЫЕ!$CL921),11,12),0)</f>
        <v>03mf0zpihbeCD0g0dlav0kstb0PPc0x0n0u0z0</v>
      </c>
      <c r="K921" s="28" t="str">
        <f ca="1">ДАННЫЕ!$I921&amp;"x"&amp;B921&amp;"w"&amp;IF(T921+ДАННЫЕ!AD921+ДАННЫЕ!AE921+ДАННЫЕ!AF921+ДАННЫЕ!AG921+ДАННЫЕ!AH921+ДАННЫЕ!$AL921+ДАННЫЕ!AI921+ДАННЫЕ!AJ921+ДАННЫЕ!AK921+ДАННЫЕ!AP921+ДАННЫЕ!AQ921+ДАННЫЕ!AR921+ДАННЫЕ!$AM921+ДАННЫЕ!$AN921+ДАННЫЕ!AS921+ДАННЫЕ!AT921&gt;0,1,0)&amp;IF(OR(T921=2,ДАННЫЕ!AD921=2,ДАННЫЕ!AE921=2,ДАННЫЕ!AF921=2,ДАННЫЕ!AG921=2,ДАННЫЕ!AH921=2,ДАННЫЕ!$AL921=2,ДАННЫЕ!AI921=2,ДАННЫЕ!AJ921=2,ДАННЫЕ!AK921=2,ДАННЫЕ!AP921=2,ДАННЫЕ!AQ921=2,ДАННЫЕ!AR921=2,ДАННЫЕ!$AM921=2,ДАННЫЕ!$AN921=2,ДАННЫЕ!AS921=2,ДАННЫЕ!AT921=2),2,0)&amp;"t"&amp;IF(T921&gt;0,"1"&amp;T921,"00")&amp;"f"&amp;IF(ДАННЫЕ!$AC921,"1"&amp;ДАННЫЕ!$AC921,"00")&amp;"b"&amp;IF(ДАННЫЕ!$AD921,"1"&amp;ДАННЫЕ!$AD921,"00")&amp;"g"&amp;IF(ДАННЫЕ!$AF921,"1"&amp;ДАННЫЕ!$AF921,"00")&amp;"c"&amp;IF(ДАННЫЕ!$AG921,"1"&amp;ДАННЫЕ!$AG921,"00")&amp;"i"&amp;IF(ДАННЫЕ!$AH921,"1"&amp;ДАННЫЕ!$AH921,"00")&amp;"r"&amp;IF(ДАННЫЕ!$AL921,"1"&amp;ДАННЫЕ!$AL921,"00")&amp;"m"&amp;IF(ДАННЫЕ!$AI921,"1"&amp;ДАННЫЕ!$AI921,"00")&amp;"hS"&amp;IF(ДАННЫЕ!$AJ921,"1"&amp;ДАННЫЕ!$AJ921,"00")&amp;"hZ"&amp;IF(ДАННЫЕ!$AK921,"1"&amp;ДАННЫЕ!$AK921,"00")&amp;"p"&amp;IF(ДАННЫЕ!$AP921,"1"&amp;ДАННЫЕ!$AP921,"00")&amp;"k"&amp;IF(ДАННЫЕ!$AQ921,"1"&amp;ДАННЫЕ!$AQ921,"00")&amp;"z"&amp;IF(ДАННЫЕ!$AR921,"1"&amp;ДАННЫЕ!$AR921,"00")&amp;"j"&amp;IF(ДАННЫЕ!$AM921,"1"&amp;ДАННЫЕ!$AM921,"00")&amp;"n"&amp;IF(ДАННЫЕ!$AN921,"1"&amp;ДАННЫЕ!$AN921,"00")&amp;"E"&amp;ДАННЫЕ!BI921&amp;"L"&amp;ДАННЫЕ!AO921&amp;"h"&amp;IF(ДАННЫЕ!$AU921&gt;0,1,0)&amp;"v"&amp;IF(ДАННЫЕ!$AW921&gt;0,1,0)&amp;"a"&amp;IF(ДАННЫЕ!$AS921,"1"&amp;ДАННЫЕ!$AS921,"00")&amp;"s"&amp;IF(ДАННЫЕ!$AT921,"1"&amp;ДАННЫЕ!$AT921,"00")&amp;"u"&amp;IF(ДАННЫЕ!$CJ921&gt;0,1,0)&amp;"y"&amp;B921&amp;"d"&amp;H921&amp;"e"&amp;F921&amp;G921</f>
        <v>x0w00t00f00b00g00c00i00r00m00hS00hZ00p00k00z00j00n00ELh0v0a00s00u0y0de</v>
      </c>
      <c r="L921" s="28" t="str">
        <f ca="1">ДАННЫЕ!$I921&amp;"VN"&amp;IF(ДАННЫЕ!AW921&gt;0,11,10)&amp;"CD"&amp;IF(ДАННЫЕ!BF921&gt;500,16,IF(ДАННЫЕ!BF921&gt;350,15,IF(ДАННЫЕ!BF921&gt;=200,14,IF(ДАННЫЕ!BF921&gt;=100,13,IF(ДАННЫЕ!BF921&gt;=50,12,IF(ДАННЫЕ!BF921&gt;0,11,10))))))&amp;"AR"&amp;IF(ДАННЫЕ!BX921&gt;0,1,0)&amp;"GD"&amp;B921&amp;"VV"&amp;IF(E921&gt;=5,IF(E921&lt;18,1,0),0)</f>
        <v>VN10CD10AR0GD0VV0</v>
      </c>
      <c r="M921" s="28" t="str">
        <f>ДАННЫЕ!$I921&amp;"b"&amp;ДАННЫЕ!$BI921&amp;"r"&amp;ДАННЫЕ!$BJ921&amp;"CD"&amp;IF(ДАННЫЕ!BF921&gt;0,IF(ДАННЫЕ!BF921&lt;200,1,IF(ДАННЫЕ!BF921&lt;350,2,3)),0)&amp;"h"&amp;IF(ДАННЫЕ!$BK921+ДАННЫЕ!$BL921+ДАННЫЕ!$BM921&gt;0,1,0)&amp;"x"&amp;ДАННЫЕ!$BK921&amp;"y"&amp;ДАННЫЕ!$BL921&amp;"z"&amp;ДАННЫЕ!$BM921&amp;"c"&amp;IF(ДАННЫЕ!$BK921+ДАННЫЕ!$BL921+ДАННЫЕ!$BM921=3,1,0)&amp;"a"&amp;IF(ДАННЫЕ!$BQ921+ДАННЫЕ!$BR921&gt;0,1,0)&amp;"d"&amp;ДАННЫЕ!$BQ921&amp;"v"&amp;ДАННЫЕ!$BR921&amp;"p"&amp;ДАННЫЕ!$BS921&amp;"n"&amp;ДАННЫЕ!$BU921&amp;"t"&amp;ДАННЫЕ!$BV921&amp;"o"&amp;ДАННЫЕ!$BT921&amp;"l"&amp;IF(ДАННЫЕ!$BN921&gt;0,1,0)&amp;ДАННЫЕ!$BN921&amp;"g"&amp;ДАННЫЕ!$BO921&amp;"s"&amp;ДАННЫЕ!$BP921&amp;"DZ"&amp;IF(ДАННЫЕ!B921-ДАННЫЕ!G921 &lt; 60,IF(ДАННЫЕ!B921-ДАННЫЕ!G921 &gt;= 0,1,0),0)&amp;"u"&amp;IF(ДАННЫЕ!$CJ921&gt;0,1,0)</f>
        <v>brCD0h0xyzc0a0dvpntol0gsDZ1u0</v>
      </c>
      <c r="N921" s="28" t="str">
        <f ca="1">ДАННЫЕ!$F921&amp;ДАННЫЕ!$I921&amp;"g"&amp;B921&amp;"cf"&amp;D921&amp;"a"&amp;IF(ДАННЫЕ!$BX921&gt;0,1,0)&amp;IF(ДАННЫЕ!$BF921&gt;500,1,IF(ДАННЫЕ!$BF921&gt;350,2,IF(ДАННЫЕ!$BF921&gt;=200,3,IF(ДАННЫЕ!$BF921&gt;=100,4,IF(ДАННЫЕ!$BF921&gt;=50,5,IF(ДАННЫЕ!$BF921&lt;50,6,0))))))&amp;"AR"&amp;IF(DATEDIF(ДАННЫЕ!$BX921,ДАННЫЕ!$F$1,"y")&gt;1,1,0)&amp;"VG"&amp;IF(ДАННЫЕ!$BH921="0",1,0)&amp;"o"&amp;IF(T921+ДАННЫЕ!$AF921+ДАННЫЕ!$AG921+ДАННЫЕ!$AH921+ДАННЫЕ!$AI921+ДАННЫЕ!$AJ921+ДАННЫЕ!$AP921+ДАННЫЕ!$AQ921+ДАННЫЕ!$AR921+ДАННЫЕ!$AU921+ДАННЫЕ!$AW921+ДАННЫЕ!$AS921+ДАННЫЕ!$AT921&gt;0,1,0)&amp;"x"&amp;ДАННЫЕ!$AG921&amp;"p"&amp;IF(ДАННЫЕ!$BY921&gt;0,1,0)&amp;"v"&amp;IF(ДАННЫЕ!$BZ921&gt;0,1,0)&amp;"n"&amp;ДАННЫЕ!$CA921&amp;"t"&amp;ДАННЫЕ!$AY921&amp;"k"&amp;ДАННЫЕ!$CB921&amp;"q"&amp;ДАННЫЕ!$CC921&amp;"w"&amp;ДАННЫЕ!$CD921&amp;"e"&amp;ДАННЫЕ!$CE921&amp;"m"&amp;ДАННЫЕ!$CF921&amp;"c"&amp;ДАННЫЕ!$CG921&amp;"z"&amp;ДАННЫЕ!$CH921&amp;"d"&amp;IF(H921=4,1,0)&amp;"s"&amp;IF(ДАННЫЕ!$J921=1,0,1)&amp;"u"&amp;IF(ДАННЫЕ!$CJ921&gt;0,1,0)</f>
        <v>g0cf0a06AR1VG0o0xp0v0ntkqwemczd0s1u0</v>
      </c>
      <c r="O921" s="28" t="str">
        <f>ДАННЫЕ!$I921&amp;"g"&amp;B921&amp;A921&amp;"f"&amp;P921&amp;"c"&amp;IF(ДАННЫЕ!$U921&gt;0,1,0)&amp;"s"&amp;IF(ДАННЫЕ!$Q921&gt;0,IF(YEAR(ДАННЫЕ!$F$1)=YEAR(ДАННЫЕ!$Q921),IF(MONTH(ДАННЫЕ!$F$1)=MONTH(ДАННЫЕ!$Q921),111,11),1),0)&amp;"i"&amp;IF(ДАННЫЕ!$R921+ДАННЫЕ!$S921+ДАННЫЕ!$T921=0,0,1)&amp;"h"&amp;IF(ДАННЫЕ!$P921&gt;0,1,0)&amp;"p"&amp;IF(ДАННЫЕ!$CI921&gt;0,IF(YEAR(ДАННЫЕ!$F$1)=YEAR(ДАННЫЕ!$CI921),IF(MONTH(ДАННЫЕ!$F$1)=MONTH(ДАННЫЕ!$CI921),111,11),1),0)&amp;"d"&amp;IF(ДАННЫЕ!$CJ921&gt;0,IF(YEAR(ДАННЫЕ!$F$1)=YEAR(ДАННЫЕ!$CJ921),IF(MONTH(ДАННЫЕ!$F$1)=MONTH(ДАННЫЕ!$CJ921),111,11),1),0)&amp;"o"&amp;IF(ДАННЫЕ!$CK921&gt;0,IF(MONTH(ДАННЫЕ!$F$1)=MONTH(ДАННЫЕ!$CK921),111,11),0)&amp;"v"&amp;IF(ДАННЫЕ!$BE921&gt;0,IF(MONTH(ДАННЫЕ!$F$1)=MONTH(ДАННЫЕ!$BE921),111,11),0)</f>
        <v>g00f0c0s0i0h0p0d0o0v0</v>
      </c>
      <c r="P921" s="15">
        <f t="shared" si="44"/>
        <v>0</v>
      </c>
      <c r="Q921" s="15">
        <f>IF(ДАННЫЕ!$F$1&gt;ДАННЫЕ!$N921,IF(YEAR(ДАННЫЕ!$F$1)=YEAR(ДАННЫЕ!M921),1,0),0)</f>
        <v>0</v>
      </c>
      <c r="R921" s="15">
        <f>IF(ДАННЫЕ!$F$1&gt;ДАННЫЕ!$N921,IF(YEAR(ДАННЫЕ!$F$1)=YEAR(ДАННЫЕ!N921),1,0),0)</f>
        <v>0</v>
      </c>
      <c r="S921" s="15">
        <f>IF(ДАННЫЕ!$AA921="2А",1,IF(ДАННЫЕ!$AA921="2Б",2,IF(ДАННЫЕ!$AA921="2В",3,IF(ДАННЫЕ!$AA921=3,4,IF(ДАННЫЕ!$AA921="4А",5,IF(ДАННЫЕ!$AA921="4Б",6,IF(ДАННЫЕ!$AA921="4В",7,IF(ДАННЫЕ!$AA921=5,8,0))))))))</f>
        <v>0</v>
      </c>
      <c r="T921" s="15">
        <f>IF(OR(ДАННЫЕ!$AC921=2,ДАННЫЕ!$AD921=2,ДАННЫЕ!$AE921=2),2,IF(OR(ДАННЫЕ!$AC921=1,ДАННЫЕ!$AD921=1,ДАННЫЕ!$AE921=1),1,0))</f>
        <v>0</v>
      </c>
    </row>
    <row r="922" spans="1:20" ht="15" customHeight="1" x14ac:dyDescent="0.2">
      <c r="A922" s="78">
        <f>IF(B922&gt;0,IF(MONTH(ДАННЫЕ!$F$1)=MONTH(ДАННЫЕ!$B922),1,0),0)</f>
        <v>0</v>
      </c>
      <c r="B922" s="14">
        <f>IF(ДАННЫЕ!$B922&gt;0,IF(YEAR(ДАННЫЕ!$F$1)=YEAR(ДАННЫЕ!$B922),1,0),0)</f>
        <v>0</v>
      </c>
      <c r="C922" s="14">
        <f>IF(ДАННЫЕ!$CM922&gt;0,IF(YEAR(ДАННЫЕ!$F$1)=YEAR(ДАННЫЕ!$CM922),1,0),0)</f>
        <v>0</v>
      </c>
      <c r="D922" s="14">
        <f>IF(ДАННЫЕ!$CJ922&gt;0,IF(ДАННЫЕ!$CL922&gt;ДАННЫЕ!$F$1,1,IF(ДАННЫЕ!$CL922&gt;0,0,1)),0)</f>
        <v>0</v>
      </c>
      <c r="E922" s="43" t="str">
        <f ca="1">IF(ДАННЫЕ!$F$1&gt;0,IF(ДАННЫЕ!$G922&gt;0,DATEDIF(ДАННЫЕ!$G922,ДАННЫЕ!$F$1,"y"),""),IF(ДАННЫЕ!$G922&gt;0,DATEDIF(ДАННЫЕ!$G922,TODAY(),"y"),""))</f>
        <v/>
      </c>
      <c r="F922" s="43" t="str">
        <f xml:space="preserve"> IF(ДАННЫЕ!$F922="М",IF(E922&gt;=18,IF(E922&lt;60,1,""),""),"")&amp;IF(ДАННЫЕ!$F922="Ж",IF(E922&gt;=18,IF(E922&lt;55,1,""),""),"")</f>
        <v/>
      </c>
      <c r="G922" s="43" t="str">
        <f xml:space="preserve"> IF(ДАННЫЕ!$F922="М",IF(E922&gt;=60,2,""),"")&amp;IF(ДАННЫЕ!$F922="Ж",IF(E922&gt;=55,2,""),"")</f>
        <v/>
      </c>
      <c r="H922" s="43" t="str">
        <f t="shared" ca="1" si="42"/>
        <v/>
      </c>
      <c r="I922" s="43" t="str">
        <f t="shared" ca="1" si="43"/>
        <v>03</v>
      </c>
      <c r="J922" s="28" t="str">
        <f ca="1">ДАННЫЕ!$F922&amp;H922&amp;I922&amp;ДАННЫЕ!$I922&amp;"m"&amp;IF(ДАННЫЕ!$I922&gt;0,IF(ДАННЫЕ!$J922&gt;0,0,1),"")&amp;"f"&amp;IF(ДАННЫЕ!$R922&gt;0,IF(YEAR(ДАННЫЕ!$F$1)=YEAR(ДАННЫЕ!$R922),1,0),0)&amp;"z"&amp;ДАННЫЕ!$R922&amp;"p"&amp;ДАННЫЕ!$S922&amp;"i"&amp;ДАННЫЕ!$T922&amp;"h"&amp;ДАННЫЕ!$K922&amp;"be"&amp;ДАННЫЕ!$BI922&amp;"CD"&amp;IF(ДАННЫЕ!BF922&gt;500,4,IF(ДАННЫЕ!BF922&gt;350,3,IF(ДАННЫЕ!BF922&gt;200,2,IF(ДАННЫЕ!BF922&gt;0,1,0))))&amp;"g"&amp;B922&amp;"d"&amp;H922&amp;"l"&amp;ДАННЫЕ!AT922&amp;"a"&amp;ДАННЫЕ!$V922&amp;"v"&amp;R922&amp;"k"&amp;ДАННЫЕ!$U922&amp;"s"&amp;ДАННЫЕ!$Y922&amp;"t"&amp;ДАННЫЕ!$X922&amp;"b"&amp;IF(ДАННЫЕ!$Q922&gt;1,1,0)&amp;"PP"&amp;ДАННЫЕ!Z922&amp;"c"&amp;S922&amp;"x"&amp;IF(ДАННЫЕ!$BY922&gt;0,IF(YEAR(ДАННЫЕ!$F$1)=YEAR(ДАННЫЕ!$BY922),1,0),0)&amp;"n"&amp;IF(ДАННЫЕ!$BZ922&gt;0,IF(YEAR(ДАННЫЕ!$F$1)=YEAR(ДАННЫЕ!$BZ922),1,0),0)&amp;"u"&amp;D922&amp;"z"&amp;IF(ДАННЫЕ!$CL922&gt;0,IF(YEAR(ДАННЫЕ!$F$1)&gt;YEAR(ДАННЫЕ!$CL922),11,12),0)</f>
        <v>03mf0zpihbeCD0g0dlav0kstb0PPc0x0n0u0z0</v>
      </c>
      <c r="K922" s="28" t="str">
        <f ca="1">ДАННЫЕ!$I922&amp;"x"&amp;B922&amp;"w"&amp;IF(T922+ДАННЫЕ!AD922+ДАННЫЕ!AE922+ДАННЫЕ!AF922+ДАННЫЕ!AG922+ДАННЫЕ!AH922+ДАННЫЕ!$AL922+ДАННЫЕ!AI922+ДАННЫЕ!AJ922+ДАННЫЕ!AK922+ДАННЫЕ!AP922+ДАННЫЕ!AQ922+ДАННЫЕ!AR922+ДАННЫЕ!$AM922+ДАННЫЕ!$AN922+ДАННЫЕ!AS922+ДАННЫЕ!AT922&gt;0,1,0)&amp;IF(OR(T922=2,ДАННЫЕ!AD922=2,ДАННЫЕ!AE922=2,ДАННЫЕ!AF922=2,ДАННЫЕ!AG922=2,ДАННЫЕ!AH922=2,ДАННЫЕ!$AL922=2,ДАННЫЕ!AI922=2,ДАННЫЕ!AJ922=2,ДАННЫЕ!AK922=2,ДАННЫЕ!AP922=2,ДАННЫЕ!AQ922=2,ДАННЫЕ!AR922=2,ДАННЫЕ!$AM922=2,ДАННЫЕ!$AN922=2,ДАННЫЕ!AS922=2,ДАННЫЕ!AT922=2),2,0)&amp;"t"&amp;IF(T922&gt;0,"1"&amp;T922,"00")&amp;"f"&amp;IF(ДАННЫЕ!$AC922,"1"&amp;ДАННЫЕ!$AC922,"00")&amp;"b"&amp;IF(ДАННЫЕ!$AD922,"1"&amp;ДАННЫЕ!$AD922,"00")&amp;"g"&amp;IF(ДАННЫЕ!$AF922,"1"&amp;ДАННЫЕ!$AF922,"00")&amp;"c"&amp;IF(ДАННЫЕ!$AG922,"1"&amp;ДАННЫЕ!$AG922,"00")&amp;"i"&amp;IF(ДАННЫЕ!$AH922,"1"&amp;ДАННЫЕ!$AH922,"00")&amp;"r"&amp;IF(ДАННЫЕ!$AL922,"1"&amp;ДАННЫЕ!$AL922,"00")&amp;"m"&amp;IF(ДАННЫЕ!$AI922,"1"&amp;ДАННЫЕ!$AI922,"00")&amp;"hS"&amp;IF(ДАННЫЕ!$AJ922,"1"&amp;ДАННЫЕ!$AJ922,"00")&amp;"hZ"&amp;IF(ДАННЫЕ!$AK922,"1"&amp;ДАННЫЕ!$AK922,"00")&amp;"p"&amp;IF(ДАННЫЕ!$AP922,"1"&amp;ДАННЫЕ!$AP922,"00")&amp;"k"&amp;IF(ДАННЫЕ!$AQ922,"1"&amp;ДАННЫЕ!$AQ922,"00")&amp;"z"&amp;IF(ДАННЫЕ!$AR922,"1"&amp;ДАННЫЕ!$AR922,"00")&amp;"j"&amp;IF(ДАННЫЕ!$AM922,"1"&amp;ДАННЫЕ!$AM922,"00")&amp;"n"&amp;IF(ДАННЫЕ!$AN922,"1"&amp;ДАННЫЕ!$AN922,"00")&amp;"E"&amp;ДАННЫЕ!BI922&amp;"L"&amp;ДАННЫЕ!AO922&amp;"h"&amp;IF(ДАННЫЕ!$AU922&gt;0,1,0)&amp;"v"&amp;IF(ДАННЫЕ!$AW922&gt;0,1,0)&amp;"a"&amp;IF(ДАННЫЕ!$AS922,"1"&amp;ДАННЫЕ!$AS922,"00")&amp;"s"&amp;IF(ДАННЫЕ!$AT922,"1"&amp;ДАННЫЕ!$AT922,"00")&amp;"u"&amp;IF(ДАННЫЕ!$CJ922&gt;0,1,0)&amp;"y"&amp;B922&amp;"d"&amp;H922&amp;"e"&amp;F922&amp;G922</f>
        <v>x0w00t00f00b00g00c00i00r00m00hS00hZ00p00k00z00j00n00ELh0v0a00s00u0y0de</v>
      </c>
      <c r="L922" s="28" t="str">
        <f ca="1">ДАННЫЕ!$I922&amp;"VN"&amp;IF(ДАННЫЕ!AW922&gt;0,11,10)&amp;"CD"&amp;IF(ДАННЫЕ!BF922&gt;500,16,IF(ДАННЫЕ!BF922&gt;350,15,IF(ДАННЫЕ!BF922&gt;=200,14,IF(ДАННЫЕ!BF922&gt;=100,13,IF(ДАННЫЕ!BF922&gt;=50,12,IF(ДАННЫЕ!BF922&gt;0,11,10))))))&amp;"AR"&amp;IF(ДАННЫЕ!BX922&gt;0,1,0)&amp;"GD"&amp;B922&amp;"VV"&amp;IF(E922&gt;=5,IF(E922&lt;18,1,0),0)</f>
        <v>VN10CD10AR0GD0VV0</v>
      </c>
      <c r="M922" s="28" t="str">
        <f>ДАННЫЕ!$I922&amp;"b"&amp;ДАННЫЕ!$BI922&amp;"r"&amp;ДАННЫЕ!$BJ922&amp;"CD"&amp;IF(ДАННЫЕ!BF922&gt;0,IF(ДАННЫЕ!BF922&lt;200,1,IF(ДАННЫЕ!BF922&lt;350,2,3)),0)&amp;"h"&amp;IF(ДАННЫЕ!$BK922+ДАННЫЕ!$BL922+ДАННЫЕ!$BM922&gt;0,1,0)&amp;"x"&amp;ДАННЫЕ!$BK922&amp;"y"&amp;ДАННЫЕ!$BL922&amp;"z"&amp;ДАННЫЕ!$BM922&amp;"c"&amp;IF(ДАННЫЕ!$BK922+ДАННЫЕ!$BL922+ДАННЫЕ!$BM922=3,1,0)&amp;"a"&amp;IF(ДАННЫЕ!$BQ922+ДАННЫЕ!$BR922&gt;0,1,0)&amp;"d"&amp;ДАННЫЕ!$BQ922&amp;"v"&amp;ДАННЫЕ!$BR922&amp;"p"&amp;ДАННЫЕ!$BS922&amp;"n"&amp;ДАННЫЕ!$BU922&amp;"t"&amp;ДАННЫЕ!$BV922&amp;"o"&amp;ДАННЫЕ!$BT922&amp;"l"&amp;IF(ДАННЫЕ!$BN922&gt;0,1,0)&amp;ДАННЫЕ!$BN922&amp;"g"&amp;ДАННЫЕ!$BO922&amp;"s"&amp;ДАННЫЕ!$BP922&amp;"DZ"&amp;IF(ДАННЫЕ!B922-ДАННЫЕ!G922 &lt; 60,IF(ДАННЫЕ!B922-ДАННЫЕ!G922 &gt;= 0,1,0),0)&amp;"u"&amp;IF(ДАННЫЕ!$CJ922&gt;0,1,0)</f>
        <v>brCD0h0xyzc0a0dvpntol0gsDZ1u0</v>
      </c>
      <c r="N922" s="28" t="str">
        <f ca="1">ДАННЫЕ!$F922&amp;ДАННЫЕ!$I922&amp;"g"&amp;B922&amp;"cf"&amp;D922&amp;"a"&amp;IF(ДАННЫЕ!$BX922&gt;0,1,0)&amp;IF(ДАННЫЕ!$BF922&gt;500,1,IF(ДАННЫЕ!$BF922&gt;350,2,IF(ДАННЫЕ!$BF922&gt;=200,3,IF(ДАННЫЕ!$BF922&gt;=100,4,IF(ДАННЫЕ!$BF922&gt;=50,5,IF(ДАННЫЕ!$BF922&lt;50,6,0))))))&amp;"AR"&amp;IF(DATEDIF(ДАННЫЕ!$BX922,ДАННЫЕ!$F$1,"y")&gt;1,1,0)&amp;"VG"&amp;IF(ДАННЫЕ!$BH922="0",1,0)&amp;"o"&amp;IF(T922+ДАННЫЕ!$AF922+ДАННЫЕ!$AG922+ДАННЫЕ!$AH922+ДАННЫЕ!$AI922+ДАННЫЕ!$AJ922+ДАННЫЕ!$AP922+ДАННЫЕ!$AQ922+ДАННЫЕ!$AR922+ДАННЫЕ!$AU922+ДАННЫЕ!$AW922+ДАННЫЕ!$AS922+ДАННЫЕ!$AT922&gt;0,1,0)&amp;"x"&amp;ДАННЫЕ!$AG922&amp;"p"&amp;IF(ДАННЫЕ!$BY922&gt;0,1,0)&amp;"v"&amp;IF(ДАННЫЕ!$BZ922&gt;0,1,0)&amp;"n"&amp;ДАННЫЕ!$CA922&amp;"t"&amp;ДАННЫЕ!$AY922&amp;"k"&amp;ДАННЫЕ!$CB922&amp;"q"&amp;ДАННЫЕ!$CC922&amp;"w"&amp;ДАННЫЕ!$CD922&amp;"e"&amp;ДАННЫЕ!$CE922&amp;"m"&amp;ДАННЫЕ!$CF922&amp;"c"&amp;ДАННЫЕ!$CG922&amp;"z"&amp;ДАННЫЕ!$CH922&amp;"d"&amp;IF(H922=4,1,0)&amp;"s"&amp;IF(ДАННЫЕ!$J922=1,0,1)&amp;"u"&amp;IF(ДАННЫЕ!$CJ922&gt;0,1,0)</f>
        <v>g0cf0a06AR1VG0o0xp0v0ntkqwemczd0s1u0</v>
      </c>
      <c r="O922" s="28" t="str">
        <f>ДАННЫЕ!$I922&amp;"g"&amp;B922&amp;A922&amp;"f"&amp;P922&amp;"c"&amp;IF(ДАННЫЕ!$U922&gt;0,1,0)&amp;"s"&amp;IF(ДАННЫЕ!$Q922&gt;0,IF(YEAR(ДАННЫЕ!$F$1)=YEAR(ДАННЫЕ!$Q922),IF(MONTH(ДАННЫЕ!$F$1)=MONTH(ДАННЫЕ!$Q922),111,11),1),0)&amp;"i"&amp;IF(ДАННЫЕ!$R922+ДАННЫЕ!$S922+ДАННЫЕ!$T922=0,0,1)&amp;"h"&amp;IF(ДАННЫЕ!$P922&gt;0,1,0)&amp;"p"&amp;IF(ДАННЫЕ!$CI922&gt;0,IF(YEAR(ДАННЫЕ!$F$1)=YEAR(ДАННЫЕ!$CI922),IF(MONTH(ДАННЫЕ!$F$1)=MONTH(ДАННЫЕ!$CI922),111,11),1),0)&amp;"d"&amp;IF(ДАННЫЕ!$CJ922&gt;0,IF(YEAR(ДАННЫЕ!$F$1)=YEAR(ДАННЫЕ!$CJ922),IF(MONTH(ДАННЫЕ!$F$1)=MONTH(ДАННЫЕ!$CJ922),111,11),1),0)&amp;"o"&amp;IF(ДАННЫЕ!$CK922&gt;0,IF(MONTH(ДАННЫЕ!$F$1)=MONTH(ДАННЫЕ!$CK922),111,11),0)&amp;"v"&amp;IF(ДАННЫЕ!$BE922&gt;0,IF(MONTH(ДАННЫЕ!$F$1)=MONTH(ДАННЫЕ!$BE922),111,11),0)</f>
        <v>g00f0c0s0i0h0p0d0o0v0</v>
      </c>
      <c r="P922" s="15">
        <f t="shared" si="44"/>
        <v>0</v>
      </c>
      <c r="Q922" s="15">
        <f>IF(ДАННЫЕ!$F$1&gt;ДАННЫЕ!$N922,IF(YEAR(ДАННЫЕ!$F$1)=YEAR(ДАННЫЕ!M922),1,0),0)</f>
        <v>0</v>
      </c>
      <c r="R922" s="15">
        <f>IF(ДАННЫЕ!$F$1&gt;ДАННЫЕ!$N922,IF(YEAR(ДАННЫЕ!$F$1)=YEAR(ДАННЫЕ!N922),1,0),0)</f>
        <v>0</v>
      </c>
      <c r="S922" s="15">
        <f>IF(ДАННЫЕ!$AA922="2А",1,IF(ДАННЫЕ!$AA922="2Б",2,IF(ДАННЫЕ!$AA922="2В",3,IF(ДАННЫЕ!$AA922=3,4,IF(ДАННЫЕ!$AA922="4А",5,IF(ДАННЫЕ!$AA922="4Б",6,IF(ДАННЫЕ!$AA922="4В",7,IF(ДАННЫЕ!$AA922=5,8,0))))))))</f>
        <v>0</v>
      </c>
      <c r="T922" s="15">
        <f>IF(OR(ДАННЫЕ!$AC922=2,ДАННЫЕ!$AD922=2,ДАННЫЕ!$AE922=2),2,IF(OR(ДАННЫЕ!$AC922=1,ДАННЫЕ!$AD922=1,ДАННЫЕ!$AE922=1),1,0))</f>
        <v>0</v>
      </c>
    </row>
    <row r="923" spans="1:20" ht="15" customHeight="1" x14ac:dyDescent="0.2">
      <c r="A923" s="78">
        <f>IF(B923&gt;0,IF(MONTH(ДАННЫЕ!$F$1)=MONTH(ДАННЫЕ!$B923),1,0),0)</f>
        <v>0</v>
      </c>
      <c r="B923" s="14">
        <f>IF(ДАННЫЕ!$B923&gt;0,IF(YEAR(ДАННЫЕ!$F$1)=YEAR(ДАННЫЕ!$B923),1,0),0)</f>
        <v>0</v>
      </c>
      <c r="C923" s="14">
        <f>IF(ДАННЫЕ!$CM923&gt;0,IF(YEAR(ДАННЫЕ!$F$1)=YEAR(ДАННЫЕ!$CM923),1,0),0)</f>
        <v>0</v>
      </c>
      <c r="D923" s="14">
        <f>IF(ДАННЫЕ!$CJ923&gt;0,IF(ДАННЫЕ!$CL923&gt;ДАННЫЕ!$F$1,1,IF(ДАННЫЕ!$CL923&gt;0,0,1)),0)</f>
        <v>0</v>
      </c>
      <c r="E923" s="43" t="str">
        <f ca="1">IF(ДАННЫЕ!$F$1&gt;0,IF(ДАННЫЕ!$G923&gt;0,DATEDIF(ДАННЫЕ!$G923,ДАННЫЕ!$F$1,"y"),""),IF(ДАННЫЕ!$G923&gt;0,DATEDIF(ДАННЫЕ!$G923,TODAY(),"y"),""))</f>
        <v/>
      </c>
      <c r="F923" s="43" t="str">
        <f xml:space="preserve"> IF(ДАННЫЕ!$F923="М",IF(E923&gt;=18,IF(E923&lt;60,1,""),""),"")&amp;IF(ДАННЫЕ!$F923="Ж",IF(E923&gt;=18,IF(E923&lt;55,1,""),""),"")</f>
        <v/>
      </c>
      <c r="G923" s="43" t="str">
        <f xml:space="preserve"> IF(ДАННЫЕ!$F923="М",IF(E923&gt;=60,2,""),"")&amp;IF(ДАННЫЕ!$F923="Ж",IF(E923&gt;=55,2,""),"")</f>
        <v/>
      </c>
      <c r="H923" s="43" t="str">
        <f t="shared" ca="1" si="42"/>
        <v/>
      </c>
      <c r="I923" s="43" t="str">
        <f t="shared" ca="1" si="43"/>
        <v>03</v>
      </c>
      <c r="J923" s="28" t="str">
        <f ca="1">ДАННЫЕ!$F923&amp;H923&amp;I923&amp;ДАННЫЕ!$I923&amp;"m"&amp;IF(ДАННЫЕ!$I923&gt;0,IF(ДАННЫЕ!$J923&gt;0,0,1),"")&amp;"f"&amp;IF(ДАННЫЕ!$R923&gt;0,IF(YEAR(ДАННЫЕ!$F$1)=YEAR(ДАННЫЕ!$R923),1,0),0)&amp;"z"&amp;ДАННЫЕ!$R923&amp;"p"&amp;ДАННЫЕ!$S923&amp;"i"&amp;ДАННЫЕ!$T923&amp;"h"&amp;ДАННЫЕ!$K923&amp;"be"&amp;ДАННЫЕ!$BI923&amp;"CD"&amp;IF(ДАННЫЕ!BF923&gt;500,4,IF(ДАННЫЕ!BF923&gt;350,3,IF(ДАННЫЕ!BF923&gt;200,2,IF(ДАННЫЕ!BF923&gt;0,1,0))))&amp;"g"&amp;B923&amp;"d"&amp;H923&amp;"l"&amp;ДАННЫЕ!AT923&amp;"a"&amp;ДАННЫЕ!$V923&amp;"v"&amp;R923&amp;"k"&amp;ДАННЫЕ!$U923&amp;"s"&amp;ДАННЫЕ!$Y923&amp;"t"&amp;ДАННЫЕ!$X923&amp;"b"&amp;IF(ДАННЫЕ!$Q923&gt;1,1,0)&amp;"PP"&amp;ДАННЫЕ!Z923&amp;"c"&amp;S923&amp;"x"&amp;IF(ДАННЫЕ!$BY923&gt;0,IF(YEAR(ДАННЫЕ!$F$1)=YEAR(ДАННЫЕ!$BY923),1,0),0)&amp;"n"&amp;IF(ДАННЫЕ!$BZ923&gt;0,IF(YEAR(ДАННЫЕ!$F$1)=YEAR(ДАННЫЕ!$BZ923),1,0),0)&amp;"u"&amp;D923&amp;"z"&amp;IF(ДАННЫЕ!$CL923&gt;0,IF(YEAR(ДАННЫЕ!$F$1)&gt;YEAR(ДАННЫЕ!$CL923),11,12),0)</f>
        <v>03mf0zpihbeCD0g0dlav0kstb0PPc0x0n0u0z0</v>
      </c>
      <c r="K923" s="28" t="str">
        <f ca="1">ДАННЫЕ!$I923&amp;"x"&amp;B923&amp;"w"&amp;IF(T923+ДАННЫЕ!AD923+ДАННЫЕ!AE923+ДАННЫЕ!AF923+ДАННЫЕ!AG923+ДАННЫЕ!AH923+ДАННЫЕ!$AL923+ДАННЫЕ!AI923+ДАННЫЕ!AJ923+ДАННЫЕ!AK923+ДАННЫЕ!AP923+ДАННЫЕ!AQ923+ДАННЫЕ!AR923+ДАННЫЕ!$AM923+ДАННЫЕ!$AN923+ДАННЫЕ!AS923+ДАННЫЕ!AT923&gt;0,1,0)&amp;IF(OR(T923=2,ДАННЫЕ!AD923=2,ДАННЫЕ!AE923=2,ДАННЫЕ!AF923=2,ДАННЫЕ!AG923=2,ДАННЫЕ!AH923=2,ДАННЫЕ!$AL923=2,ДАННЫЕ!AI923=2,ДАННЫЕ!AJ923=2,ДАННЫЕ!AK923=2,ДАННЫЕ!AP923=2,ДАННЫЕ!AQ923=2,ДАННЫЕ!AR923=2,ДАННЫЕ!$AM923=2,ДАННЫЕ!$AN923=2,ДАННЫЕ!AS923=2,ДАННЫЕ!AT923=2),2,0)&amp;"t"&amp;IF(T923&gt;0,"1"&amp;T923,"00")&amp;"f"&amp;IF(ДАННЫЕ!$AC923,"1"&amp;ДАННЫЕ!$AC923,"00")&amp;"b"&amp;IF(ДАННЫЕ!$AD923,"1"&amp;ДАННЫЕ!$AD923,"00")&amp;"g"&amp;IF(ДАННЫЕ!$AF923,"1"&amp;ДАННЫЕ!$AF923,"00")&amp;"c"&amp;IF(ДАННЫЕ!$AG923,"1"&amp;ДАННЫЕ!$AG923,"00")&amp;"i"&amp;IF(ДАННЫЕ!$AH923,"1"&amp;ДАННЫЕ!$AH923,"00")&amp;"r"&amp;IF(ДАННЫЕ!$AL923,"1"&amp;ДАННЫЕ!$AL923,"00")&amp;"m"&amp;IF(ДАННЫЕ!$AI923,"1"&amp;ДАННЫЕ!$AI923,"00")&amp;"hS"&amp;IF(ДАННЫЕ!$AJ923,"1"&amp;ДАННЫЕ!$AJ923,"00")&amp;"hZ"&amp;IF(ДАННЫЕ!$AK923,"1"&amp;ДАННЫЕ!$AK923,"00")&amp;"p"&amp;IF(ДАННЫЕ!$AP923,"1"&amp;ДАННЫЕ!$AP923,"00")&amp;"k"&amp;IF(ДАННЫЕ!$AQ923,"1"&amp;ДАННЫЕ!$AQ923,"00")&amp;"z"&amp;IF(ДАННЫЕ!$AR923,"1"&amp;ДАННЫЕ!$AR923,"00")&amp;"j"&amp;IF(ДАННЫЕ!$AM923,"1"&amp;ДАННЫЕ!$AM923,"00")&amp;"n"&amp;IF(ДАННЫЕ!$AN923,"1"&amp;ДАННЫЕ!$AN923,"00")&amp;"E"&amp;ДАННЫЕ!BI923&amp;"L"&amp;ДАННЫЕ!AO923&amp;"h"&amp;IF(ДАННЫЕ!$AU923&gt;0,1,0)&amp;"v"&amp;IF(ДАННЫЕ!$AW923&gt;0,1,0)&amp;"a"&amp;IF(ДАННЫЕ!$AS923,"1"&amp;ДАННЫЕ!$AS923,"00")&amp;"s"&amp;IF(ДАННЫЕ!$AT923,"1"&amp;ДАННЫЕ!$AT923,"00")&amp;"u"&amp;IF(ДАННЫЕ!$CJ923&gt;0,1,0)&amp;"y"&amp;B923&amp;"d"&amp;H923&amp;"e"&amp;F923&amp;G923</f>
        <v>x0w00t00f00b00g00c00i00r00m00hS00hZ00p00k00z00j00n00ELh0v0a00s00u0y0de</v>
      </c>
      <c r="L923" s="28" t="str">
        <f ca="1">ДАННЫЕ!$I923&amp;"VN"&amp;IF(ДАННЫЕ!AW923&gt;0,11,10)&amp;"CD"&amp;IF(ДАННЫЕ!BF923&gt;500,16,IF(ДАННЫЕ!BF923&gt;350,15,IF(ДАННЫЕ!BF923&gt;=200,14,IF(ДАННЫЕ!BF923&gt;=100,13,IF(ДАННЫЕ!BF923&gt;=50,12,IF(ДАННЫЕ!BF923&gt;0,11,10))))))&amp;"AR"&amp;IF(ДАННЫЕ!BX923&gt;0,1,0)&amp;"GD"&amp;B923&amp;"VV"&amp;IF(E923&gt;=5,IF(E923&lt;18,1,0),0)</f>
        <v>VN10CD10AR0GD0VV0</v>
      </c>
      <c r="M923" s="28" t="str">
        <f>ДАННЫЕ!$I923&amp;"b"&amp;ДАННЫЕ!$BI923&amp;"r"&amp;ДАННЫЕ!$BJ923&amp;"CD"&amp;IF(ДАННЫЕ!BF923&gt;0,IF(ДАННЫЕ!BF923&lt;200,1,IF(ДАННЫЕ!BF923&lt;350,2,3)),0)&amp;"h"&amp;IF(ДАННЫЕ!$BK923+ДАННЫЕ!$BL923+ДАННЫЕ!$BM923&gt;0,1,0)&amp;"x"&amp;ДАННЫЕ!$BK923&amp;"y"&amp;ДАННЫЕ!$BL923&amp;"z"&amp;ДАННЫЕ!$BM923&amp;"c"&amp;IF(ДАННЫЕ!$BK923+ДАННЫЕ!$BL923+ДАННЫЕ!$BM923=3,1,0)&amp;"a"&amp;IF(ДАННЫЕ!$BQ923+ДАННЫЕ!$BR923&gt;0,1,0)&amp;"d"&amp;ДАННЫЕ!$BQ923&amp;"v"&amp;ДАННЫЕ!$BR923&amp;"p"&amp;ДАННЫЕ!$BS923&amp;"n"&amp;ДАННЫЕ!$BU923&amp;"t"&amp;ДАННЫЕ!$BV923&amp;"o"&amp;ДАННЫЕ!$BT923&amp;"l"&amp;IF(ДАННЫЕ!$BN923&gt;0,1,0)&amp;ДАННЫЕ!$BN923&amp;"g"&amp;ДАННЫЕ!$BO923&amp;"s"&amp;ДАННЫЕ!$BP923&amp;"DZ"&amp;IF(ДАННЫЕ!B923-ДАННЫЕ!G923 &lt; 60,IF(ДАННЫЕ!B923-ДАННЫЕ!G923 &gt;= 0,1,0),0)&amp;"u"&amp;IF(ДАННЫЕ!$CJ923&gt;0,1,0)</f>
        <v>brCD0h0xyzc0a0dvpntol0gsDZ1u0</v>
      </c>
      <c r="N923" s="28" t="str">
        <f ca="1">ДАННЫЕ!$F923&amp;ДАННЫЕ!$I923&amp;"g"&amp;B923&amp;"cf"&amp;D923&amp;"a"&amp;IF(ДАННЫЕ!$BX923&gt;0,1,0)&amp;IF(ДАННЫЕ!$BF923&gt;500,1,IF(ДАННЫЕ!$BF923&gt;350,2,IF(ДАННЫЕ!$BF923&gt;=200,3,IF(ДАННЫЕ!$BF923&gt;=100,4,IF(ДАННЫЕ!$BF923&gt;=50,5,IF(ДАННЫЕ!$BF923&lt;50,6,0))))))&amp;"AR"&amp;IF(DATEDIF(ДАННЫЕ!$BX923,ДАННЫЕ!$F$1,"y")&gt;1,1,0)&amp;"VG"&amp;IF(ДАННЫЕ!$BH923="0",1,0)&amp;"o"&amp;IF(T923+ДАННЫЕ!$AF923+ДАННЫЕ!$AG923+ДАННЫЕ!$AH923+ДАННЫЕ!$AI923+ДАННЫЕ!$AJ923+ДАННЫЕ!$AP923+ДАННЫЕ!$AQ923+ДАННЫЕ!$AR923+ДАННЫЕ!$AU923+ДАННЫЕ!$AW923+ДАННЫЕ!$AS923+ДАННЫЕ!$AT923&gt;0,1,0)&amp;"x"&amp;ДАННЫЕ!$AG923&amp;"p"&amp;IF(ДАННЫЕ!$BY923&gt;0,1,0)&amp;"v"&amp;IF(ДАННЫЕ!$BZ923&gt;0,1,0)&amp;"n"&amp;ДАННЫЕ!$CA923&amp;"t"&amp;ДАННЫЕ!$AY923&amp;"k"&amp;ДАННЫЕ!$CB923&amp;"q"&amp;ДАННЫЕ!$CC923&amp;"w"&amp;ДАННЫЕ!$CD923&amp;"e"&amp;ДАННЫЕ!$CE923&amp;"m"&amp;ДАННЫЕ!$CF923&amp;"c"&amp;ДАННЫЕ!$CG923&amp;"z"&amp;ДАННЫЕ!$CH923&amp;"d"&amp;IF(H923=4,1,0)&amp;"s"&amp;IF(ДАННЫЕ!$J923=1,0,1)&amp;"u"&amp;IF(ДАННЫЕ!$CJ923&gt;0,1,0)</f>
        <v>g0cf0a06AR1VG0o0xp0v0ntkqwemczd0s1u0</v>
      </c>
      <c r="O923" s="28" t="str">
        <f>ДАННЫЕ!$I923&amp;"g"&amp;B923&amp;A923&amp;"f"&amp;P923&amp;"c"&amp;IF(ДАННЫЕ!$U923&gt;0,1,0)&amp;"s"&amp;IF(ДАННЫЕ!$Q923&gt;0,IF(YEAR(ДАННЫЕ!$F$1)=YEAR(ДАННЫЕ!$Q923),IF(MONTH(ДАННЫЕ!$F$1)=MONTH(ДАННЫЕ!$Q923),111,11),1),0)&amp;"i"&amp;IF(ДАННЫЕ!$R923+ДАННЫЕ!$S923+ДАННЫЕ!$T923=0,0,1)&amp;"h"&amp;IF(ДАННЫЕ!$P923&gt;0,1,0)&amp;"p"&amp;IF(ДАННЫЕ!$CI923&gt;0,IF(YEAR(ДАННЫЕ!$F$1)=YEAR(ДАННЫЕ!$CI923),IF(MONTH(ДАННЫЕ!$F$1)=MONTH(ДАННЫЕ!$CI923),111,11),1),0)&amp;"d"&amp;IF(ДАННЫЕ!$CJ923&gt;0,IF(YEAR(ДАННЫЕ!$F$1)=YEAR(ДАННЫЕ!$CJ923),IF(MONTH(ДАННЫЕ!$F$1)=MONTH(ДАННЫЕ!$CJ923),111,11),1),0)&amp;"o"&amp;IF(ДАННЫЕ!$CK923&gt;0,IF(MONTH(ДАННЫЕ!$F$1)=MONTH(ДАННЫЕ!$CK923),111,11),0)&amp;"v"&amp;IF(ДАННЫЕ!$BE923&gt;0,IF(MONTH(ДАННЫЕ!$F$1)=MONTH(ДАННЫЕ!$BE923),111,11),0)</f>
        <v>g00f0c0s0i0h0p0d0o0v0</v>
      </c>
      <c r="P923" s="15">
        <f t="shared" si="44"/>
        <v>0</v>
      </c>
      <c r="Q923" s="15">
        <f>IF(ДАННЫЕ!$F$1&gt;ДАННЫЕ!$N923,IF(YEAR(ДАННЫЕ!$F$1)=YEAR(ДАННЫЕ!M923),1,0),0)</f>
        <v>0</v>
      </c>
      <c r="R923" s="15">
        <f>IF(ДАННЫЕ!$F$1&gt;ДАННЫЕ!$N923,IF(YEAR(ДАННЫЕ!$F$1)=YEAR(ДАННЫЕ!N923),1,0),0)</f>
        <v>0</v>
      </c>
      <c r="S923" s="15">
        <f>IF(ДАННЫЕ!$AA923="2А",1,IF(ДАННЫЕ!$AA923="2Б",2,IF(ДАННЫЕ!$AA923="2В",3,IF(ДАННЫЕ!$AA923=3,4,IF(ДАННЫЕ!$AA923="4А",5,IF(ДАННЫЕ!$AA923="4Б",6,IF(ДАННЫЕ!$AA923="4В",7,IF(ДАННЫЕ!$AA923=5,8,0))))))))</f>
        <v>0</v>
      </c>
      <c r="T923" s="15">
        <f>IF(OR(ДАННЫЕ!$AC923=2,ДАННЫЕ!$AD923=2,ДАННЫЕ!$AE923=2),2,IF(OR(ДАННЫЕ!$AC923=1,ДАННЫЕ!$AD923=1,ДАННЫЕ!$AE923=1),1,0))</f>
        <v>0</v>
      </c>
    </row>
    <row r="924" spans="1:20" ht="15" customHeight="1" x14ac:dyDescent="0.2">
      <c r="A924" s="78">
        <f>IF(B924&gt;0,IF(MONTH(ДАННЫЕ!$F$1)=MONTH(ДАННЫЕ!$B924),1,0),0)</f>
        <v>0</v>
      </c>
      <c r="B924" s="14">
        <f>IF(ДАННЫЕ!$B924&gt;0,IF(YEAR(ДАННЫЕ!$F$1)=YEAR(ДАННЫЕ!$B924),1,0),0)</f>
        <v>0</v>
      </c>
      <c r="C924" s="14">
        <f>IF(ДАННЫЕ!$CM924&gt;0,IF(YEAR(ДАННЫЕ!$F$1)=YEAR(ДАННЫЕ!$CM924),1,0),0)</f>
        <v>0</v>
      </c>
      <c r="D924" s="14">
        <f>IF(ДАННЫЕ!$CJ924&gt;0,IF(ДАННЫЕ!$CL924&gt;ДАННЫЕ!$F$1,1,IF(ДАННЫЕ!$CL924&gt;0,0,1)),0)</f>
        <v>0</v>
      </c>
      <c r="E924" s="43" t="str">
        <f ca="1">IF(ДАННЫЕ!$F$1&gt;0,IF(ДАННЫЕ!$G924&gt;0,DATEDIF(ДАННЫЕ!$G924,ДАННЫЕ!$F$1,"y"),""),IF(ДАННЫЕ!$G924&gt;0,DATEDIF(ДАННЫЕ!$G924,TODAY(),"y"),""))</f>
        <v/>
      </c>
      <c r="F924" s="43" t="str">
        <f xml:space="preserve"> IF(ДАННЫЕ!$F924="М",IF(E924&gt;=18,IF(E924&lt;60,1,""),""),"")&amp;IF(ДАННЫЕ!$F924="Ж",IF(E924&gt;=18,IF(E924&lt;55,1,""),""),"")</f>
        <v/>
      </c>
      <c r="G924" s="43" t="str">
        <f xml:space="preserve"> IF(ДАННЫЕ!$F924="М",IF(E924&gt;=60,2,""),"")&amp;IF(ДАННЫЕ!$F924="Ж",IF(E924&gt;=55,2,""),"")</f>
        <v/>
      </c>
      <c r="H924" s="43" t="str">
        <f t="shared" ca="1" si="42"/>
        <v/>
      </c>
      <c r="I924" s="43" t="str">
        <f t="shared" ca="1" si="43"/>
        <v>03</v>
      </c>
      <c r="J924" s="28" t="str">
        <f ca="1">ДАННЫЕ!$F924&amp;H924&amp;I924&amp;ДАННЫЕ!$I924&amp;"m"&amp;IF(ДАННЫЕ!$I924&gt;0,IF(ДАННЫЕ!$J924&gt;0,0,1),"")&amp;"f"&amp;IF(ДАННЫЕ!$R924&gt;0,IF(YEAR(ДАННЫЕ!$F$1)=YEAR(ДАННЫЕ!$R924),1,0),0)&amp;"z"&amp;ДАННЫЕ!$R924&amp;"p"&amp;ДАННЫЕ!$S924&amp;"i"&amp;ДАННЫЕ!$T924&amp;"h"&amp;ДАННЫЕ!$K924&amp;"be"&amp;ДАННЫЕ!$BI924&amp;"CD"&amp;IF(ДАННЫЕ!BF924&gt;500,4,IF(ДАННЫЕ!BF924&gt;350,3,IF(ДАННЫЕ!BF924&gt;200,2,IF(ДАННЫЕ!BF924&gt;0,1,0))))&amp;"g"&amp;B924&amp;"d"&amp;H924&amp;"l"&amp;ДАННЫЕ!AT924&amp;"a"&amp;ДАННЫЕ!$V924&amp;"v"&amp;R924&amp;"k"&amp;ДАННЫЕ!$U924&amp;"s"&amp;ДАННЫЕ!$Y924&amp;"t"&amp;ДАННЫЕ!$X924&amp;"b"&amp;IF(ДАННЫЕ!$Q924&gt;1,1,0)&amp;"PP"&amp;ДАННЫЕ!Z924&amp;"c"&amp;S924&amp;"x"&amp;IF(ДАННЫЕ!$BY924&gt;0,IF(YEAR(ДАННЫЕ!$F$1)=YEAR(ДАННЫЕ!$BY924),1,0),0)&amp;"n"&amp;IF(ДАННЫЕ!$BZ924&gt;0,IF(YEAR(ДАННЫЕ!$F$1)=YEAR(ДАННЫЕ!$BZ924),1,0),0)&amp;"u"&amp;D924&amp;"z"&amp;IF(ДАННЫЕ!$CL924&gt;0,IF(YEAR(ДАННЫЕ!$F$1)&gt;YEAR(ДАННЫЕ!$CL924),11,12),0)</f>
        <v>03mf0zpihbeCD0g0dlav0kstb0PPc0x0n0u0z0</v>
      </c>
      <c r="K924" s="28" t="str">
        <f ca="1">ДАННЫЕ!$I924&amp;"x"&amp;B924&amp;"w"&amp;IF(T924+ДАННЫЕ!AD924+ДАННЫЕ!AE924+ДАННЫЕ!AF924+ДАННЫЕ!AG924+ДАННЫЕ!AH924+ДАННЫЕ!$AL924+ДАННЫЕ!AI924+ДАННЫЕ!AJ924+ДАННЫЕ!AK924+ДАННЫЕ!AP924+ДАННЫЕ!AQ924+ДАННЫЕ!AR924+ДАННЫЕ!$AM924+ДАННЫЕ!$AN924+ДАННЫЕ!AS924+ДАННЫЕ!AT924&gt;0,1,0)&amp;IF(OR(T924=2,ДАННЫЕ!AD924=2,ДАННЫЕ!AE924=2,ДАННЫЕ!AF924=2,ДАННЫЕ!AG924=2,ДАННЫЕ!AH924=2,ДАННЫЕ!$AL924=2,ДАННЫЕ!AI924=2,ДАННЫЕ!AJ924=2,ДАННЫЕ!AK924=2,ДАННЫЕ!AP924=2,ДАННЫЕ!AQ924=2,ДАННЫЕ!AR924=2,ДАННЫЕ!$AM924=2,ДАННЫЕ!$AN924=2,ДАННЫЕ!AS924=2,ДАННЫЕ!AT924=2),2,0)&amp;"t"&amp;IF(T924&gt;0,"1"&amp;T924,"00")&amp;"f"&amp;IF(ДАННЫЕ!$AC924,"1"&amp;ДАННЫЕ!$AC924,"00")&amp;"b"&amp;IF(ДАННЫЕ!$AD924,"1"&amp;ДАННЫЕ!$AD924,"00")&amp;"g"&amp;IF(ДАННЫЕ!$AF924,"1"&amp;ДАННЫЕ!$AF924,"00")&amp;"c"&amp;IF(ДАННЫЕ!$AG924,"1"&amp;ДАННЫЕ!$AG924,"00")&amp;"i"&amp;IF(ДАННЫЕ!$AH924,"1"&amp;ДАННЫЕ!$AH924,"00")&amp;"r"&amp;IF(ДАННЫЕ!$AL924,"1"&amp;ДАННЫЕ!$AL924,"00")&amp;"m"&amp;IF(ДАННЫЕ!$AI924,"1"&amp;ДАННЫЕ!$AI924,"00")&amp;"hS"&amp;IF(ДАННЫЕ!$AJ924,"1"&amp;ДАННЫЕ!$AJ924,"00")&amp;"hZ"&amp;IF(ДАННЫЕ!$AK924,"1"&amp;ДАННЫЕ!$AK924,"00")&amp;"p"&amp;IF(ДАННЫЕ!$AP924,"1"&amp;ДАННЫЕ!$AP924,"00")&amp;"k"&amp;IF(ДАННЫЕ!$AQ924,"1"&amp;ДАННЫЕ!$AQ924,"00")&amp;"z"&amp;IF(ДАННЫЕ!$AR924,"1"&amp;ДАННЫЕ!$AR924,"00")&amp;"j"&amp;IF(ДАННЫЕ!$AM924,"1"&amp;ДАННЫЕ!$AM924,"00")&amp;"n"&amp;IF(ДАННЫЕ!$AN924,"1"&amp;ДАННЫЕ!$AN924,"00")&amp;"E"&amp;ДАННЫЕ!BI924&amp;"L"&amp;ДАННЫЕ!AO924&amp;"h"&amp;IF(ДАННЫЕ!$AU924&gt;0,1,0)&amp;"v"&amp;IF(ДАННЫЕ!$AW924&gt;0,1,0)&amp;"a"&amp;IF(ДАННЫЕ!$AS924,"1"&amp;ДАННЫЕ!$AS924,"00")&amp;"s"&amp;IF(ДАННЫЕ!$AT924,"1"&amp;ДАННЫЕ!$AT924,"00")&amp;"u"&amp;IF(ДАННЫЕ!$CJ924&gt;0,1,0)&amp;"y"&amp;B924&amp;"d"&amp;H924&amp;"e"&amp;F924&amp;G924</f>
        <v>x0w00t00f00b00g00c00i00r00m00hS00hZ00p00k00z00j00n00ELh0v0a00s00u0y0de</v>
      </c>
      <c r="L924" s="28" t="str">
        <f ca="1">ДАННЫЕ!$I924&amp;"VN"&amp;IF(ДАННЫЕ!AW924&gt;0,11,10)&amp;"CD"&amp;IF(ДАННЫЕ!BF924&gt;500,16,IF(ДАННЫЕ!BF924&gt;350,15,IF(ДАННЫЕ!BF924&gt;=200,14,IF(ДАННЫЕ!BF924&gt;=100,13,IF(ДАННЫЕ!BF924&gt;=50,12,IF(ДАННЫЕ!BF924&gt;0,11,10))))))&amp;"AR"&amp;IF(ДАННЫЕ!BX924&gt;0,1,0)&amp;"GD"&amp;B924&amp;"VV"&amp;IF(E924&gt;=5,IF(E924&lt;18,1,0),0)</f>
        <v>VN10CD10AR0GD0VV0</v>
      </c>
      <c r="M924" s="28" t="str">
        <f>ДАННЫЕ!$I924&amp;"b"&amp;ДАННЫЕ!$BI924&amp;"r"&amp;ДАННЫЕ!$BJ924&amp;"CD"&amp;IF(ДАННЫЕ!BF924&gt;0,IF(ДАННЫЕ!BF924&lt;200,1,IF(ДАННЫЕ!BF924&lt;350,2,3)),0)&amp;"h"&amp;IF(ДАННЫЕ!$BK924+ДАННЫЕ!$BL924+ДАННЫЕ!$BM924&gt;0,1,0)&amp;"x"&amp;ДАННЫЕ!$BK924&amp;"y"&amp;ДАННЫЕ!$BL924&amp;"z"&amp;ДАННЫЕ!$BM924&amp;"c"&amp;IF(ДАННЫЕ!$BK924+ДАННЫЕ!$BL924+ДАННЫЕ!$BM924=3,1,0)&amp;"a"&amp;IF(ДАННЫЕ!$BQ924+ДАННЫЕ!$BR924&gt;0,1,0)&amp;"d"&amp;ДАННЫЕ!$BQ924&amp;"v"&amp;ДАННЫЕ!$BR924&amp;"p"&amp;ДАННЫЕ!$BS924&amp;"n"&amp;ДАННЫЕ!$BU924&amp;"t"&amp;ДАННЫЕ!$BV924&amp;"o"&amp;ДАННЫЕ!$BT924&amp;"l"&amp;IF(ДАННЫЕ!$BN924&gt;0,1,0)&amp;ДАННЫЕ!$BN924&amp;"g"&amp;ДАННЫЕ!$BO924&amp;"s"&amp;ДАННЫЕ!$BP924&amp;"DZ"&amp;IF(ДАННЫЕ!B924-ДАННЫЕ!G924 &lt; 60,IF(ДАННЫЕ!B924-ДАННЫЕ!G924 &gt;= 0,1,0),0)&amp;"u"&amp;IF(ДАННЫЕ!$CJ924&gt;0,1,0)</f>
        <v>brCD0h0xyzc0a0dvpntol0gsDZ1u0</v>
      </c>
      <c r="N924" s="28" t="str">
        <f ca="1">ДАННЫЕ!$F924&amp;ДАННЫЕ!$I924&amp;"g"&amp;B924&amp;"cf"&amp;D924&amp;"a"&amp;IF(ДАННЫЕ!$BX924&gt;0,1,0)&amp;IF(ДАННЫЕ!$BF924&gt;500,1,IF(ДАННЫЕ!$BF924&gt;350,2,IF(ДАННЫЕ!$BF924&gt;=200,3,IF(ДАННЫЕ!$BF924&gt;=100,4,IF(ДАННЫЕ!$BF924&gt;=50,5,IF(ДАННЫЕ!$BF924&lt;50,6,0))))))&amp;"AR"&amp;IF(DATEDIF(ДАННЫЕ!$BX924,ДАННЫЕ!$F$1,"y")&gt;1,1,0)&amp;"VG"&amp;IF(ДАННЫЕ!$BH924="0",1,0)&amp;"o"&amp;IF(T924+ДАННЫЕ!$AF924+ДАННЫЕ!$AG924+ДАННЫЕ!$AH924+ДАННЫЕ!$AI924+ДАННЫЕ!$AJ924+ДАННЫЕ!$AP924+ДАННЫЕ!$AQ924+ДАННЫЕ!$AR924+ДАННЫЕ!$AU924+ДАННЫЕ!$AW924+ДАННЫЕ!$AS924+ДАННЫЕ!$AT924&gt;0,1,0)&amp;"x"&amp;ДАННЫЕ!$AG924&amp;"p"&amp;IF(ДАННЫЕ!$BY924&gt;0,1,0)&amp;"v"&amp;IF(ДАННЫЕ!$BZ924&gt;0,1,0)&amp;"n"&amp;ДАННЫЕ!$CA924&amp;"t"&amp;ДАННЫЕ!$AY924&amp;"k"&amp;ДАННЫЕ!$CB924&amp;"q"&amp;ДАННЫЕ!$CC924&amp;"w"&amp;ДАННЫЕ!$CD924&amp;"e"&amp;ДАННЫЕ!$CE924&amp;"m"&amp;ДАННЫЕ!$CF924&amp;"c"&amp;ДАННЫЕ!$CG924&amp;"z"&amp;ДАННЫЕ!$CH924&amp;"d"&amp;IF(H924=4,1,0)&amp;"s"&amp;IF(ДАННЫЕ!$J924=1,0,1)&amp;"u"&amp;IF(ДАННЫЕ!$CJ924&gt;0,1,0)</f>
        <v>g0cf0a06AR1VG0o0xp0v0ntkqwemczd0s1u0</v>
      </c>
      <c r="O924" s="28" t="str">
        <f>ДАННЫЕ!$I924&amp;"g"&amp;B924&amp;A924&amp;"f"&amp;P924&amp;"c"&amp;IF(ДАННЫЕ!$U924&gt;0,1,0)&amp;"s"&amp;IF(ДАННЫЕ!$Q924&gt;0,IF(YEAR(ДАННЫЕ!$F$1)=YEAR(ДАННЫЕ!$Q924),IF(MONTH(ДАННЫЕ!$F$1)=MONTH(ДАННЫЕ!$Q924),111,11),1),0)&amp;"i"&amp;IF(ДАННЫЕ!$R924+ДАННЫЕ!$S924+ДАННЫЕ!$T924=0,0,1)&amp;"h"&amp;IF(ДАННЫЕ!$P924&gt;0,1,0)&amp;"p"&amp;IF(ДАННЫЕ!$CI924&gt;0,IF(YEAR(ДАННЫЕ!$F$1)=YEAR(ДАННЫЕ!$CI924),IF(MONTH(ДАННЫЕ!$F$1)=MONTH(ДАННЫЕ!$CI924),111,11),1),0)&amp;"d"&amp;IF(ДАННЫЕ!$CJ924&gt;0,IF(YEAR(ДАННЫЕ!$F$1)=YEAR(ДАННЫЕ!$CJ924),IF(MONTH(ДАННЫЕ!$F$1)=MONTH(ДАННЫЕ!$CJ924),111,11),1),0)&amp;"o"&amp;IF(ДАННЫЕ!$CK924&gt;0,IF(MONTH(ДАННЫЕ!$F$1)=MONTH(ДАННЫЕ!$CK924),111,11),0)&amp;"v"&amp;IF(ДАННЫЕ!$BE924&gt;0,IF(MONTH(ДАННЫЕ!$F$1)=MONTH(ДАННЫЕ!$BE924),111,11),0)</f>
        <v>g00f0c0s0i0h0p0d0o0v0</v>
      </c>
      <c r="P924" s="15">
        <f t="shared" si="44"/>
        <v>0</v>
      </c>
      <c r="Q924" s="15">
        <f>IF(ДАННЫЕ!$F$1&gt;ДАННЫЕ!$N924,IF(YEAR(ДАННЫЕ!$F$1)=YEAR(ДАННЫЕ!M924),1,0),0)</f>
        <v>0</v>
      </c>
      <c r="R924" s="15">
        <f>IF(ДАННЫЕ!$F$1&gt;ДАННЫЕ!$N924,IF(YEAR(ДАННЫЕ!$F$1)=YEAR(ДАННЫЕ!N924),1,0),0)</f>
        <v>0</v>
      </c>
      <c r="S924" s="15">
        <f>IF(ДАННЫЕ!$AA924="2А",1,IF(ДАННЫЕ!$AA924="2Б",2,IF(ДАННЫЕ!$AA924="2В",3,IF(ДАННЫЕ!$AA924=3,4,IF(ДАННЫЕ!$AA924="4А",5,IF(ДАННЫЕ!$AA924="4Б",6,IF(ДАННЫЕ!$AA924="4В",7,IF(ДАННЫЕ!$AA924=5,8,0))))))))</f>
        <v>0</v>
      </c>
      <c r="T924" s="15">
        <f>IF(OR(ДАННЫЕ!$AC924=2,ДАННЫЕ!$AD924=2,ДАННЫЕ!$AE924=2),2,IF(OR(ДАННЫЕ!$AC924=1,ДАННЫЕ!$AD924=1,ДАННЫЕ!$AE924=1),1,0))</f>
        <v>0</v>
      </c>
    </row>
    <row r="925" spans="1:20" ht="15" customHeight="1" x14ac:dyDescent="0.2">
      <c r="A925" s="78">
        <f>IF(B925&gt;0,IF(MONTH(ДАННЫЕ!$F$1)=MONTH(ДАННЫЕ!$B925),1,0),0)</f>
        <v>0</v>
      </c>
      <c r="B925" s="14">
        <f>IF(ДАННЫЕ!$B925&gt;0,IF(YEAR(ДАННЫЕ!$F$1)=YEAR(ДАННЫЕ!$B925),1,0),0)</f>
        <v>0</v>
      </c>
      <c r="C925" s="14">
        <f>IF(ДАННЫЕ!$CM925&gt;0,IF(YEAR(ДАННЫЕ!$F$1)=YEAR(ДАННЫЕ!$CM925),1,0),0)</f>
        <v>0</v>
      </c>
      <c r="D925" s="14">
        <f>IF(ДАННЫЕ!$CJ925&gt;0,IF(ДАННЫЕ!$CL925&gt;ДАННЫЕ!$F$1,1,IF(ДАННЫЕ!$CL925&gt;0,0,1)),0)</f>
        <v>0</v>
      </c>
      <c r="E925" s="43" t="str">
        <f ca="1">IF(ДАННЫЕ!$F$1&gt;0,IF(ДАННЫЕ!$G925&gt;0,DATEDIF(ДАННЫЕ!$G925,ДАННЫЕ!$F$1,"y"),""),IF(ДАННЫЕ!$G925&gt;0,DATEDIF(ДАННЫЕ!$G925,TODAY(),"y"),""))</f>
        <v/>
      </c>
      <c r="F925" s="43" t="str">
        <f xml:space="preserve"> IF(ДАННЫЕ!$F925="М",IF(E925&gt;=18,IF(E925&lt;60,1,""),""),"")&amp;IF(ДАННЫЕ!$F925="Ж",IF(E925&gt;=18,IF(E925&lt;55,1,""),""),"")</f>
        <v/>
      </c>
      <c r="G925" s="43" t="str">
        <f xml:space="preserve"> IF(ДАННЫЕ!$F925="М",IF(E925&gt;=60,2,""),"")&amp;IF(ДАННЫЕ!$F925="Ж",IF(E925&gt;=55,2,""),"")</f>
        <v/>
      </c>
      <c r="H925" s="43" t="str">
        <f t="shared" ca="1" si="42"/>
        <v/>
      </c>
      <c r="I925" s="43" t="str">
        <f t="shared" ca="1" si="43"/>
        <v>03</v>
      </c>
      <c r="J925" s="28" t="str">
        <f ca="1">ДАННЫЕ!$F925&amp;H925&amp;I925&amp;ДАННЫЕ!$I925&amp;"m"&amp;IF(ДАННЫЕ!$I925&gt;0,IF(ДАННЫЕ!$J925&gt;0,0,1),"")&amp;"f"&amp;IF(ДАННЫЕ!$R925&gt;0,IF(YEAR(ДАННЫЕ!$F$1)=YEAR(ДАННЫЕ!$R925),1,0),0)&amp;"z"&amp;ДАННЫЕ!$R925&amp;"p"&amp;ДАННЫЕ!$S925&amp;"i"&amp;ДАННЫЕ!$T925&amp;"h"&amp;ДАННЫЕ!$K925&amp;"be"&amp;ДАННЫЕ!$BI925&amp;"CD"&amp;IF(ДАННЫЕ!BF925&gt;500,4,IF(ДАННЫЕ!BF925&gt;350,3,IF(ДАННЫЕ!BF925&gt;200,2,IF(ДАННЫЕ!BF925&gt;0,1,0))))&amp;"g"&amp;B925&amp;"d"&amp;H925&amp;"l"&amp;ДАННЫЕ!AT925&amp;"a"&amp;ДАННЫЕ!$V925&amp;"v"&amp;R925&amp;"k"&amp;ДАННЫЕ!$U925&amp;"s"&amp;ДАННЫЕ!$Y925&amp;"t"&amp;ДАННЫЕ!$X925&amp;"b"&amp;IF(ДАННЫЕ!$Q925&gt;1,1,0)&amp;"PP"&amp;ДАННЫЕ!Z925&amp;"c"&amp;S925&amp;"x"&amp;IF(ДАННЫЕ!$BY925&gt;0,IF(YEAR(ДАННЫЕ!$F$1)=YEAR(ДАННЫЕ!$BY925),1,0),0)&amp;"n"&amp;IF(ДАННЫЕ!$BZ925&gt;0,IF(YEAR(ДАННЫЕ!$F$1)=YEAR(ДАННЫЕ!$BZ925),1,0),0)&amp;"u"&amp;D925&amp;"z"&amp;IF(ДАННЫЕ!$CL925&gt;0,IF(YEAR(ДАННЫЕ!$F$1)&gt;YEAR(ДАННЫЕ!$CL925),11,12),0)</f>
        <v>03mf0zpihbeCD0g0dlav0kstb0PPc0x0n0u0z0</v>
      </c>
      <c r="K925" s="28" t="str">
        <f ca="1">ДАННЫЕ!$I925&amp;"x"&amp;B925&amp;"w"&amp;IF(T925+ДАННЫЕ!AD925+ДАННЫЕ!AE925+ДАННЫЕ!AF925+ДАННЫЕ!AG925+ДАННЫЕ!AH925+ДАННЫЕ!$AL925+ДАННЫЕ!AI925+ДАННЫЕ!AJ925+ДАННЫЕ!AK925+ДАННЫЕ!AP925+ДАННЫЕ!AQ925+ДАННЫЕ!AR925+ДАННЫЕ!$AM925+ДАННЫЕ!$AN925+ДАННЫЕ!AS925+ДАННЫЕ!AT925&gt;0,1,0)&amp;IF(OR(T925=2,ДАННЫЕ!AD925=2,ДАННЫЕ!AE925=2,ДАННЫЕ!AF925=2,ДАННЫЕ!AG925=2,ДАННЫЕ!AH925=2,ДАННЫЕ!$AL925=2,ДАННЫЕ!AI925=2,ДАННЫЕ!AJ925=2,ДАННЫЕ!AK925=2,ДАННЫЕ!AP925=2,ДАННЫЕ!AQ925=2,ДАННЫЕ!AR925=2,ДАННЫЕ!$AM925=2,ДАННЫЕ!$AN925=2,ДАННЫЕ!AS925=2,ДАННЫЕ!AT925=2),2,0)&amp;"t"&amp;IF(T925&gt;0,"1"&amp;T925,"00")&amp;"f"&amp;IF(ДАННЫЕ!$AC925,"1"&amp;ДАННЫЕ!$AC925,"00")&amp;"b"&amp;IF(ДАННЫЕ!$AD925,"1"&amp;ДАННЫЕ!$AD925,"00")&amp;"g"&amp;IF(ДАННЫЕ!$AF925,"1"&amp;ДАННЫЕ!$AF925,"00")&amp;"c"&amp;IF(ДАННЫЕ!$AG925,"1"&amp;ДАННЫЕ!$AG925,"00")&amp;"i"&amp;IF(ДАННЫЕ!$AH925,"1"&amp;ДАННЫЕ!$AH925,"00")&amp;"r"&amp;IF(ДАННЫЕ!$AL925,"1"&amp;ДАННЫЕ!$AL925,"00")&amp;"m"&amp;IF(ДАННЫЕ!$AI925,"1"&amp;ДАННЫЕ!$AI925,"00")&amp;"hS"&amp;IF(ДАННЫЕ!$AJ925,"1"&amp;ДАННЫЕ!$AJ925,"00")&amp;"hZ"&amp;IF(ДАННЫЕ!$AK925,"1"&amp;ДАННЫЕ!$AK925,"00")&amp;"p"&amp;IF(ДАННЫЕ!$AP925,"1"&amp;ДАННЫЕ!$AP925,"00")&amp;"k"&amp;IF(ДАННЫЕ!$AQ925,"1"&amp;ДАННЫЕ!$AQ925,"00")&amp;"z"&amp;IF(ДАННЫЕ!$AR925,"1"&amp;ДАННЫЕ!$AR925,"00")&amp;"j"&amp;IF(ДАННЫЕ!$AM925,"1"&amp;ДАННЫЕ!$AM925,"00")&amp;"n"&amp;IF(ДАННЫЕ!$AN925,"1"&amp;ДАННЫЕ!$AN925,"00")&amp;"E"&amp;ДАННЫЕ!BI925&amp;"L"&amp;ДАННЫЕ!AO925&amp;"h"&amp;IF(ДАННЫЕ!$AU925&gt;0,1,0)&amp;"v"&amp;IF(ДАННЫЕ!$AW925&gt;0,1,0)&amp;"a"&amp;IF(ДАННЫЕ!$AS925,"1"&amp;ДАННЫЕ!$AS925,"00")&amp;"s"&amp;IF(ДАННЫЕ!$AT925,"1"&amp;ДАННЫЕ!$AT925,"00")&amp;"u"&amp;IF(ДАННЫЕ!$CJ925&gt;0,1,0)&amp;"y"&amp;B925&amp;"d"&amp;H925&amp;"e"&amp;F925&amp;G925</f>
        <v>x0w00t00f00b00g00c00i00r00m00hS00hZ00p00k00z00j00n00ELh0v0a00s00u0y0de</v>
      </c>
      <c r="L925" s="28" t="str">
        <f ca="1">ДАННЫЕ!$I925&amp;"VN"&amp;IF(ДАННЫЕ!AW925&gt;0,11,10)&amp;"CD"&amp;IF(ДАННЫЕ!BF925&gt;500,16,IF(ДАННЫЕ!BF925&gt;350,15,IF(ДАННЫЕ!BF925&gt;=200,14,IF(ДАННЫЕ!BF925&gt;=100,13,IF(ДАННЫЕ!BF925&gt;=50,12,IF(ДАННЫЕ!BF925&gt;0,11,10))))))&amp;"AR"&amp;IF(ДАННЫЕ!BX925&gt;0,1,0)&amp;"GD"&amp;B925&amp;"VV"&amp;IF(E925&gt;=5,IF(E925&lt;18,1,0),0)</f>
        <v>VN10CD10AR0GD0VV0</v>
      </c>
      <c r="M925" s="28" t="str">
        <f>ДАННЫЕ!$I925&amp;"b"&amp;ДАННЫЕ!$BI925&amp;"r"&amp;ДАННЫЕ!$BJ925&amp;"CD"&amp;IF(ДАННЫЕ!BF925&gt;0,IF(ДАННЫЕ!BF925&lt;200,1,IF(ДАННЫЕ!BF925&lt;350,2,3)),0)&amp;"h"&amp;IF(ДАННЫЕ!$BK925+ДАННЫЕ!$BL925+ДАННЫЕ!$BM925&gt;0,1,0)&amp;"x"&amp;ДАННЫЕ!$BK925&amp;"y"&amp;ДАННЫЕ!$BL925&amp;"z"&amp;ДАННЫЕ!$BM925&amp;"c"&amp;IF(ДАННЫЕ!$BK925+ДАННЫЕ!$BL925+ДАННЫЕ!$BM925=3,1,0)&amp;"a"&amp;IF(ДАННЫЕ!$BQ925+ДАННЫЕ!$BR925&gt;0,1,0)&amp;"d"&amp;ДАННЫЕ!$BQ925&amp;"v"&amp;ДАННЫЕ!$BR925&amp;"p"&amp;ДАННЫЕ!$BS925&amp;"n"&amp;ДАННЫЕ!$BU925&amp;"t"&amp;ДАННЫЕ!$BV925&amp;"o"&amp;ДАННЫЕ!$BT925&amp;"l"&amp;IF(ДАННЫЕ!$BN925&gt;0,1,0)&amp;ДАННЫЕ!$BN925&amp;"g"&amp;ДАННЫЕ!$BO925&amp;"s"&amp;ДАННЫЕ!$BP925&amp;"DZ"&amp;IF(ДАННЫЕ!B925-ДАННЫЕ!G925 &lt; 60,IF(ДАННЫЕ!B925-ДАННЫЕ!G925 &gt;= 0,1,0),0)&amp;"u"&amp;IF(ДАННЫЕ!$CJ925&gt;0,1,0)</f>
        <v>brCD0h0xyzc0a0dvpntol0gsDZ1u0</v>
      </c>
      <c r="N925" s="28" t="str">
        <f ca="1">ДАННЫЕ!$F925&amp;ДАННЫЕ!$I925&amp;"g"&amp;B925&amp;"cf"&amp;D925&amp;"a"&amp;IF(ДАННЫЕ!$BX925&gt;0,1,0)&amp;IF(ДАННЫЕ!$BF925&gt;500,1,IF(ДАННЫЕ!$BF925&gt;350,2,IF(ДАННЫЕ!$BF925&gt;=200,3,IF(ДАННЫЕ!$BF925&gt;=100,4,IF(ДАННЫЕ!$BF925&gt;=50,5,IF(ДАННЫЕ!$BF925&lt;50,6,0))))))&amp;"AR"&amp;IF(DATEDIF(ДАННЫЕ!$BX925,ДАННЫЕ!$F$1,"y")&gt;1,1,0)&amp;"VG"&amp;IF(ДАННЫЕ!$BH925="0",1,0)&amp;"o"&amp;IF(T925+ДАННЫЕ!$AF925+ДАННЫЕ!$AG925+ДАННЫЕ!$AH925+ДАННЫЕ!$AI925+ДАННЫЕ!$AJ925+ДАННЫЕ!$AP925+ДАННЫЕ!$AQ925+ДАННЫЕ!$AR925+ДАННЫЕ!$AU925+ДАННЫЕ!$AW925+ДАННЫЕ!$AS925+ДАННЫЕ!$AT925&gt;0,1,0)&amp;"x"&amp;ДАННЫЕ!$AG925&amp;"p"&amp;IF(ДАННЫЕ!$BY925&gt;0,1,0)&amp;"v"&amp;IF(ДАННЫЕ!$BZ925&gt;0,1,0)&amp;"n"&amp;ДАННЫЕ!$CA925&amp;"t"&amp;ДАННЫЕ!$AY925&amp;"k"&amp;ДАННЫЕ!$CB925&amp;"q"&amp;ДАННЫЕ!$CC925&amp;"w"&amp;ДАННЫЕ!$CD925&amp;"e"&amp;ДАННЫЕ!$CE925&amp;"m"&amp;ДАННЫЕ!$CF925&amp;"c"&amp;ДАННЫЕ!$CG925&amp;"z"&amp;ДАННЫЕ!$CH925&amp;"d"&amp;IF(H925=4,1,0)&amp;"s"&amp;IF(ДАННЫЕ!$J925=1,0,1)&amp;"u"&amp;IF(ДАННЫЕ!$CJ925&gt;0,1,0)</f>
        <v>g0cf0a06AR1VG0o0xp0v0ntkqwemczd0s1u0</v>
      </c>
      <c r="O925" s="28" t="str">
        <f>ДАННЫЕ!$I925&amp;"g"&amp;B925&amp;A925&amp;"f"&amp;P925&amp;"c"&amp;IF(ДАННЫЕ!$U925&gt;0,1,0)&amp;"s"&amp;IF(ДАННЫЕ!$Q925&gt;0,IF(YEAR(ДАННЫЕ!$F$1)=YEAR(ДАННЫЕ!$Q925),IF(MONTH(ДАННЫЕ!$F$1)=MONTH(ДАННЫЕ!$Q925),111,11),1),0)&amp;"i"&amp;IF(ДАННЫЕ!$R925+ДАННЫЕ!$S925+ДАННЫЕ!$T925=0,0,1)&amp;"h"&amp;IF(ДАННЫЕ!$P925&gt;0,1,0)&amp;"p"&amp;IF(ДАННЫЕ!$CI925&gt;0,IF(YEAR(ДАННЫЕ!$F$1)=YEAR(ДАННЫЕ!$CI925),IF(MONTH(ДАННЫЕ!$F$1)=MONTH(ДАННЫЕ!$CI925),111,11),1),0)&amp;"d"&amp;IF(ДАННЫЕ!$CJ925&gt;0,IF(YEAR(ДАННЫЕ!$F$1)=YEAR(ДАННЫЕ!$CJ925),IF(MONTH(ДАННЫЕ!$F$1)=MONTH(ДАННЫЕ!$CJ925),111,11),1),0)&amp;"o"&amp;IF(ДАННЫЕ!$CK925&gt;0,IF(MONTH(ДАННЫЕ!$F$1)=MONTH(ДАННЫЕ!$CK925),111,11),0)&amp;"v"&amp;IF(ДАННЫЕ!$BE925&gt;0,IF(MONTH(ДАННЫЕ!$F$1)=MONTH(ДАННЫЕ!$BE925),111,11),0)</f>
        <v>g00f0c0s0i0h0p0d0o0v0</v>
      </c>
      <c r="P925" s="15">
        <f t="shared" si="44"/>
        <v>0</v>
      </c>
      <c r="Q925" s="15">
        <f>IF(ДАННЫЕ!$F$1&gt;ДАННЫЕ!$N925,IF(YEAR(ДАННЫЕ!$F$1)=YEAR(ДАННЫЕ!M925),1,0),0)</f>
        <v>0</v>
      </c>
      <c r="R925" s="15">
        <f>IF(ДАННЫЕ!$F$1&gt;ДАННЫЕ!$N925,IF(YEAR(ДАННЫЕ!$F$1)=YEAR(ДАННЫЕ!N925),1,0),0)</f>
        <v>0</v>
      </c>
      <c r="S925" s="15">
        <f>IF(ДАННЫЕ!$AA925="2А",1,IF(ДАННЫЕ!$AA925="2Б",2,IF(ДАННЫЕ!$AA925="2В",3,IF(ДАННЫЕ!$AA925=3,4,IF(ДАННЫЕ!$AA925="4А",5,IF(ДАННЫЕ!$AA925="4Б",6,IF(ДАННЫЕ!$AA925="4В",7,IF(ДАННЫЕ!$AA925=5,8,0))))))))</f>
        <v>0</v>
      </c>
      <c r="T925" s="15">
        <f>IF(OR(ДАННЫЕ!$AC925=2,ДАННЫЕ!$AD925=2,ДАННЫЕ!$AE925=2),2,IF(OR(ДАННЫЕ!$AC925=1,ДАННЫЕ!$AD925=1,ДАННЫЕ!$AE925=1),1,0))</f>
        <v>0</v>
      </c>
    </row>
    <row r="926" spans="1:20" ht="15" customHeight="1" x14ac:dyDescent="0.2">
      <c r="A926" s="78">
        <f>IF(B926&gt;0,IF(MONTH(ДАННЫЕ!$F$1)=MONTH(ДАННЫЕ!$B926),1,0),0)</f>
        <v>0</v>
      </c>
      <c r="B926" s="14">
        <f>IF(ДАННЫЕ!$B926&gt;0,IF(YEAR(ДАННЫЕ!$F$1)=YEAR(ДАННЫЕ!$B926),1,0),0)</f>
        <v>0</v>
      </c>
      <c r="C926" s="14">
        <f>IF(ДАННЫЕ!$CM926&gt;0,IF(YEAR(ДАННЫЕ!$F$1)=YEAR(ДАННЫЕ!$CM926),1,0),0)</f>
        <v>0</v>
      </c>
      <c r="D926" s="14">
        <f>IF(ДАННЫЕ!$CJ926&gt;0,IF(ДАННЫЕ!$CL926&gt;ДАННЫЕ!$F$1,1,IF(ДАННЫЕ!$CL926&gt;0,0,1)),0)</f>
        <v>0</v>
      </c>
      <c r="E926" s="43" t="str">
        <f ca="1">IF(ДАННЫЕ!$F$1&gt;0,IF(ДАННЫЕ!$G926&gt;0,DATEDIF(ДАННЫЕ!$G926,ДАННЫЕ!$F$1,"y"),""),IF(ДАННЫЕ!$G926&gt;0,DATEDIF(ДАННЫЕ!$G926,TODAY(),"y"),""))</f>
        <v/>
      </c>
      <c r="F926" s="43" t="str">
        <f xml:space="preserve"> IF(ДАННЫЕ!$F926="М",IF(E926&gt;=18,IF(E926&lt;60,1,""),""),"")&amp;IF(ДАННЫЕ!$F926="Ж",IF(E926&gt;=18,IF(E926&lt;55,1,""),""),"")</f>
        <v/>
      </c>
      <c r="G926" s="43" t="str">
        <f xml:space="preserve"> IF(ДАННЫЕ!$F926="М",IF(E926&gt;=60,2,""),"")&amp;IF(ДАННЫЕ!$F926="Ж",IF(E926&gt;=55,2,""),"")</f>
        <v/>
      </c>
      <c r="H926" s="43" t="str">
        <f t="shared" ca="1" si="42"/>
        <v/>
      </c>
      <c r="I926" s="43" t="str">
        <f t="shared" ca="1" si="43"/>
        <v>03</v>
      </c>
      <c r="J926" s="28" t="str">
        <f ca="1">ДАННЫЕ!$F926&amp;H926&amp;I926&amp;ДАННЫЕ!$I926&amp;"m"&amp;IF(ДАННЫЕ!$I926&gt;0,IF(ДАННЫЕ!$J926&gt;0,0,1),"")&amp;"f"&amp;IF(ДАННЫЕ!$R926&gt;0,IF(YEAR(ДАННЫЕ!$F$1)=YEAR(ДАННЫЕ!$R926),1,0),0)&amp;"z"&amp;ДАННЫЕ!$R926&amp;"p"&amp;ДАННЫЕ!$S926&amp;"i"&amp;ДАННЫЕ!$T926&amp;"h"&amp;ДАННЫЕ!$K926&amp;"be"&amp;ДАННЫЕ!$BI926&amp;"CD"&amp;IF(ДАННЫЕ!BF926&gt;500,4,IF(ДАННЫЕ!BF926&gt;350,3,IF(ДАННЫЕ!BF926&gt;200,2,IF(ДАННЫЕ!BF926&gt;0,1,0))))&amp;"g"&amp;B926&amp;"d"&amp;H926&amp;"l"&amp;ДАННЫЕ!AT926&amp;"a"&amp;ДАННЫЕ!$V926&amp;"v"&amp;R926&amp;"k"&amp;ДАННЫЕ!$U926&amp;"s"&amp;ДАННЫЕ!$Y926&amp;"t"&amp;ДАННЫЕ!$X926&amp;"b"&amp;IF(ДАННЫЕ!$Q926&gt;1,1,0)&amp;"PP"&amp;ДАННЫЕ!Z926&amp;"c"&amp;S926&amp;"x"&amp;IF(ДАННЫЕ!$BY926&gt;0,IF(YEAR(ДАННЫЕ!$F$1)=YEAR(ДАННЫЕ!$BY926),1,0),0)&amp;"n"&amp;IF(ДАННЫЕ!$BZ926&gt;0,IF(YEAR(ДАННЫЕ!$F$1)=YEAR(ДАННЫЕ!$BZ926),1,0),0)&amp;"u"&amp;D926&amp;"z"&amp;IF(ДАННЫЕ!$CL926&gt;0,IF(YEAR(ДАННЫЕ!$F$1)&gt;YEAR(ДАННЫЕ!$CL926),11,12),0)</f>
        <v>03mf0zpihbeCD0g0dlav0kstb0PPc0x0n0u0z0</v>
      </c>
      <c r="K926" s="28" t="str">
        <f ca="1">ДАННЫЕ!$I926&amp;"x"&amp;B926&amp;"w"&amp;IF(T926+ДАННЫЕ!AD926+ДАННЫЕ!AE926+ДАННЫЕ!AF926+ДАННЫЕ!AG926+ДАННЫЕ!AH926+ДАННЫЕ!$AL926+ДАННЫЕ!AI926+ДАННЫЕ!AJ926+ДАННЫЕ!AK926+ДАННЫЕ!AP926+ДАННЫЕ!AQ926+ДАННЫЕ!AR926+ДАННЫЕ!$AM926+ДАННЫЕ!$AN926+ДАННЫЕ!AS926+ДАННЫЕ!AT926&gt;0,1,0)&amp;IF(OR(T926=2,ДАННЫЕ!AD926=2,ДАННЫЕ!AE926=2,ДАННЫЕ!AF926=2,ДАННЫЕ!AG926=2,ДАННЫЕ!AH926=2,ДАННЫЕ!$AL926=2,ДАННЫЕ!AI926=2,ДАННЫЕ!AJ926=2,ДАННЫЕ!AK926=2,ДАННЫЕ!AP926=2,ДАННЫЕ!AQ926=2,ДАННЫЕ!AR926=2,ДАННЫЕ!$AM926=2,ДАННЫЕ!$AN926=2,ДАННЫЕ!AS926=2,ДАННЫЕ!AT926=2),2,0)&amp;"t"&amp;IF(T926&gt;0,"1"&amp;T926,"00")&amp;"f"&amp;IF(ДАННЫЕ!$AC926,"1"&amp;ДАННЫЕ!$AC926,"00")&amp;"b"&amp;IF(ДАННЫЕ!$AD926,"1"&amp;ДАННЫЕ!$AD926,"00")&amp;"g"&amp;IF(ДАННЫЕ!$AF926,"1"&amp;ДАННЫЕ!$AF926,"00")&amp;"c"&amp;IF(ДАННЫЕ!$AG926,"1"&amp;ДАННЫЕ!$AG926,"00")&amp;"i"&amp;IF(ДАННЫЕ!$AH926,"1"&amp;ДАННЫЕ!$AH926,"00")&amp;"r"&amp;IF(ДАННЫЕ!$AL926,"1"&amp;ДАННЫЕ!$AL926,"00")&amp;"m"&amp;IF(ДАННЫЕ!$AI926,"1"&amp;ДАННЫЕ!$AI926,"00")&amp;"hS"&amp;IF(ДАННЫЕ!$AJ926,"1"&amp;ДАННЫЕ!$AJ926,"00")&amp;"hZ"&amp;IF(ДАННЫЕ!$AK926,"1"&amp;ДАННЫЕ!$AK926,"00")&amp;"p"&amp;IF(ДАННЫЕ!$AP926,"1"&amp;ДАННЫЕ!$AP926,"00")&amp;"k"&amp;IF(ДАННЫЕ!$AQ926,"1"&amp;ДАННЫЕ!$AQ926,"00")&amp;"z"&amp;IF(ДАННЫЕ!$AR926,"1"&amp;ДАННЫЕ!$AR926,"00")&amp;"j"&amp;IF(ДАННЫЕ!$AM926,"1"&amp;ДАННЫЕ!$AM926,"00")&amp;"n"&amp;IF(ДАННЫЕ!$AN926,"1"&amp;ДАННЫЕ!$AN926,"00")&amp;"E"&amp;ДАННЫЕ!BI926&amp;"L"&amp;ДАННЫЕ!AO926&amp;"h"&amp;IF(ДАННЫЕ!$AU926&gt;0,1,0)&amp;"v"&amp;IF(ДАННЫЕ!$AW926&gt;0,1,0)&amp;"a"&amp;IF(ДАННЫЕ!$AS926,"1"&amp;ДАННЫЕ!$AS926,"00")&amp;"s"&amp;IF(ДАННЫЕ!$AT926,"1"&amp;ДАННЫЕ!$AT926,"00")&amp;"u"&amp;IF(ДАННЫЕ!$CJ926&gt;0,1,0)&amp;"y"&amp;B926&amp;"d"&amp;H926&amp;"e"&amp;F926&amp;G926</f>
        <v>x0w00t00f00b00g00c00i00r00m00hS00hZ00p00k00z00j00n00ELh0v0a00s00u0y0de</v>
      </c>
      <c r="L926" s="28" t="str">
        <f ca="1">ДАННЫЕ!$I926&amp;"VN"&amp;IF(ДАННЫЕ!AW926&gt;0,11,10)&amp;"CD"&amp;IF(ДАННЫЕ!BF926&gt;500,16,IF(ДАННЫЕ!BF926&gt;350,15,IF(ДАННЫЕ!BF926&gt;=200,14,IF(ДАННЫЕ!BF926&gt;=100,13,IF(ДАННЫЕ!BF926&gt;=50,12,IF(ДАННЫЕ!BF926&gt;0,11,10))))))&amp;"AR"&amp;IF(ДАННЫЕ!BX926&gt;0,1,0)&amp;"GD"&amp;B926&amp;"VV"&amp;IF(E926&gt;=5,IF(E926&lt;18,1,0),0)</f>
        <v>VN10CD10AR0GD0VV0</v>
      </c>
      <c r="M926" s="28" t="str">
        <f>ДАННЫЕ!$I926&amp;"b"&amp;ДАННЫЕ!$BI926&amp;"r"&amp;ДАННЫЕ!$BJ926&amp;"CD"&amp;IF(ДАННЫЕ!BF926&gt;0,IF(ДАННЫЕ!BF926&lt;200,1,IF(ДАННЫЕ!BF926&lt;350,2,3)),0)&amp;"h"&amp;IF(ДАННЫЕ!$BK926+ДАННЫЕ!$BL926+ДАННЫЕ!$BM926&gt;0,1,0)&amp;"x"&amp;ДАННЫЕ!$BK926&amp;"y"&amp;ДАННЫЕ!$BL926&amp;"z"&amp;ДАННЫЕ!$BM926&amp;"c"&amp;IF(ДАННЫЕ!$BK926+ДАННЫЕ!$BL926+ДАННЫЕ!$BM926=3,1,0)&amp;"a"&amp;IF(ДАННЫЕ!$BQ926+ДАННЫЕ!$BR926&gt;0,1,0)&amp;"d"&amp;ДАННЫЕ!$BQ926&amp;"v"&amp;ДАННЫЕ!$BR926&amp;"p"&amp;ДАННЫЕ!$BS926&amp;"n"&amp;ДАННЫЕ!$BU926&amp;"t"&amp;ДАННЫЕ!$BV926&amp;"o"&amp;ДАННЫЕ!$BT926&amp;"l"&amp;IF(ДАННЫЕ!$BN926&gt;0,1,0)&amp;ДАННЫЕ!$BN926&amp;"g"&amp;ДАННЫЕ!$BO926&amp;"s"&amp;ДАННЫЕ!$BP926&amp;"DZ"&amp;IF(ДАННЫЕ!B926-ДАННЫЕ!G926 &lt; 60,IF(ДАННЫЕ!B926-ДАННЫЕ!G926 &gt;= 0,1,0),0)&amp;"u"&amp;IF(ДАННЫЕ!$CJ926&gt;0,1,0)</f>
        <v>brCD0h0xyzc0a0dvpntol0gsDZ1u0</v>
      </c>
      <c r="N926" s="28" t="str">
        <f ca="1">ДАННЫЕ!$F926&amp;ДАННЫЕ!$I926&amp;"g"&amp;B926&amp;"cf"&amp;D926&amp;"a"&amp;IF(ДАННЫЕ!$BX926&gt;0,1,0)&amp;IF(ДАННЫЕ!$BF926&gt;500,1,IF(ДАННЫЕ!$BF926&gt;350,2,IF(ДАННЫЕ!$BF926&gt;=200,3,IF(ДАННЫЕ!$BF926&gt;=100,4,IF(ДАННЫЕ!$BF926&gt;=50,5,IF(ДАННЫЕ!$BF926&lt;50,6,0))))))&amp;"AR"&amp;IF(DATEDIF(ДАННЫЕ!$BX926,ДАННЫЕ!$F$1,"y")&gt;1,1,0)&amp;"VG"&amp;IF(ДАННЫЕ!$BH926="0",1,0)&amp;"o"&amp;IF(T926+ДАННЫЕ!$AF926+ДАННЫЕ!$AG926+ДАННЫЕ!$AH926+ДАННЫЕ!$AI926+ДАННЫЕ!$AJ926+ДАННЫЕ!$AP926+ДАННЫЕ!$AQ926+ДАННЫЕ!$AR926+ДАННЫЕ!$AU926+ДАННЫЕ!$AW926+ДАННЫЕ!$AS926+ДАННЫЕ!$AT926&gt;0,1,0)&amp;"x"&amp;ДАННЫЕ!$AG926&amp;"p"&amp;IF(ДАННЫЕ!$BY926&gt;0,1,0)&amp;"v"&amp;IF(ДАННЫЕ!$BZ926&gt;0,1,0)&amp;"n"&amp;ДАННЫЕ!$CA926&amp;"t"&amp;ДАННЫЕ!$AY926&amp;"k"&amp;ДАННЫЕ!$CB926&amp;"q"&amp;ДАННЫЕ!$CC926&amp;"w"&amp;ДАННЫЕ!$CD926&amp;"e"&amp;ДАННЫЕ!$CE926&amp;"m"&amp;ДАННЫЕ!$CF926&amp;"c"&amp;ДАННЫЕ!$CG926&amp;"z"&amp;ДАННЫЕ!$CH926&amp;"d"&amp;IF(H926=4,1,0)&amp;"s"&amp;IF(ДАННЫЕ!$J926=1,0,1)&amp;"u"&amp;IF(ДАННЫЕ!$CJ926&gt;0,1,0)</f>
        <v>g0cf0a06AR1VG0o0xp0v0ntkqwemczd0s1u0</v>
      </c>
      <c r="O926" s="28" t="str">
        <f>ДАННЫЕ!$I926&amp;"g"&amp;B926&amp;A926&amp;"f"&amp;P926&amp;"c"&amp;IF(ДАННЫЕ!$U926&gt;0,1,0)&amp;"s"&amp;IF(ДАННЫЕ!$Q926&gt;0,IF(YEAR(ДАННЫЕ!$F$1)=YEAR(ДАННЫЕ!$Q926),IF(MONTH(ДАННЫЕ!$F$1)=MONTH(ДАННЫЕ!$Q926),111,11),1),0)&amp;"i"&amp;IF(ДАННЫЕ!$R926+ДАННЫЕ!$S926+ДАННЫЕ!$T926=0,0,1)&amp;"h"&amp;IF(ДАННЫЕ!$P926&gt;0,1,0)&amp;"p"&amp;IF(ДАННЫЕ!$CI926&gt;0,IF(YEAR(ДАННЫЕ!$F$1)=YEAR(ДАННЫЕ!$CI926),IF(MONTH(ДАННЫЕ!$F$1)=MONTH(ДАННЫЕ!$CI926),111,11),1),0)&amp;"d"&amp;IF(ДАННЫЕ!$CJ926&gt;0,IF(YEAR(ДАННЫЕ!$F$1)=YEAR(ДАННЫЕ!$CJ926),IF(MONTH(ДАННЫЕ!$F$1)=MONTH(ДАННЫЕ!$CJ926),111,11),1),0)&amp;"o"&amp;IF(ДАННЫЕ!$CK926&gt;0,IF(MONTH(ДАННЫЕ!$F$1)=MONTH(ДАННЫЕ!$CK926),111,11),0)&amp;"v"&amp;IF(ДАННЫЕ!$BE926&gt;0,IF(MONTH(ДАННЫЕ!$F$1)=MONTH(ДАННЫЕ!$BE926),111,11),0)</f>
        <v>g00f0c0s0i0h0p0d0o0v0</v>
      </c>
      <c r="P926" s="15">
        <f t="shared" si="44"/>
        <v>0</v>
      </c>
      <c r="Q926" s="15">
        <f>IF(ДАННЫЕ!$F$1&gt;ДАННЫЕ!$N926,IF(YEAR(ДАННЫЕ!$F$1)=YEAR(ДАННЫЕ!M926),1,0),0)</f>
        <v>0</v>
      </c>
      <c r="R926" s="15">
        <f>IF(ДАННЫЕ!$F$1&gt;ДАННЫЕ!$N926,IF(YEAR(ДАННЫЕ!$F$1)=YEAR(ДАННЫЕ!N926),1,0),0)</f>
        <v>0</v>
      </c>
      <c r="S926" s="15">
        <f>IF(ДАННЫЕ!$AA926="2А",1,IF(ДАННЫЕ!$AA926="2Б",2,IF(ДАННЫЕ!$AA926="2В",3,IF(ДАННЫЕ!$AA926=3,4,IF(ДАННЫЕ!$AA926="4А",5,IF(ДАННЫЕ!$AA926="4Б",6,IF(ДАННЫЕ!$AA926="4В",7,IF(ДАННЫЕ!$AA926=5,8,0))))))))</f>
        <v>0</v>
      </c>
      <c r="T926" s="15">
        <f>IF(OR(ДАННЫЕ!$AC926=2,ДАННЫЕ!$AD926=2,ДАННЫЕ!$AE926=2),2,IF(OR(ДАННЫЕ!$AC926=1,ДАННЫЕ!$AD926=1,ДАННЫЕ!$AE926=1),1,0))</f>
        <v>0</v>
      </c>
    </row>
    <row r="927" spans="1:20" ht="15" customHeight="1" x14ac:dyDescent="0.2">
      <c r="A927" s="78">
        <f>IF(B927&gt;0,IF(MONTH(ДАННЫЕ!$F$1)=MONTH(ДАННЫЕ!$B927),1,0),0)</f>
        <v>0</v>
      </c>
      <c r="B927" s="14">
        <f>IF(ДАННЫЕ!$B927&gt;0,IF(YEAR(ДАННЫЕ!$F$1)=YEAR(ДАННЫЕ!$B927),1,0),0)</f>
        <v>0</v>
      </c>
      <c r="C927" s="14">
        <f>IF(ДАННЫЕ!$CM927&gt;0,IF(YEAR(ДАННЫЕ!$F$1)=YEAR(ДАННЫЕ!$CM927),1,0),0)</f>
        <v>0</v>
      </c>
      <c r="D927" s="14">
        <f>IF(ДАННЫЕ!$CJ927&gt;0,IF(ДАННЫЕ!$CL927&gt;ДАННЫЕ!$F$1,1,IF(ДАННЫЕ!$CL927&gt;0,0,1)),0)</f>
        <v>0</v>
      </c>
      <c r="E927" s="43" t="str">
        <f ca="1">IF(ДАННЫЕ!$F$1&gt;0,IF(ДАННЫЕ!$G927&gt;0,DATEDIF(ДАННЫЕ!$G927,ДАННЫЕ!$F$1,"y"),""),IF(ДАННЫЕ!$G927&gt;0,DATEDIF(ДАННЫЕ!$G927,TODAY(),"y"),""))</f>
        <v/>
      </c>
      <c r="F927" s="43" t="str">
        <f xml:space="preserve"> IF(ДАННЫЕ!$F927="М",IF(E927&gt;=18,IF(E927&lt;60,1,""),""),"")&amp;IF(ДАННЫЕ!$F927="Ж",IF(E927&gt;=18,IF(E927&lt;55,1,""),""),"")</f>
        <v/>
      </c>
      <c r="G927" s="43" t="str">
        <f xml:space="preserve"> IF(ДАННЫЕ!$F927="М",IF(E927&gt;=60,2,""),"")&amp;IF(ДАННЫЕ!$F927="Ж",IF(E927&gt;=55,2,""),"")</f>
        <v/>
      </c>
      <c r="H927" s="43" t="str">
        <f t="shared" ca="1" si="42"/>
        <v/>
      </c>
      <c r="I927" s="43" t="str">
        <f t="shared" ca="1" si="43"/>
        <v>03</v>
      </c>
      <c r="J927" s="28" t="str">
        <f ca="1">ДАННЫЕ!$F927&amp;H927&amp;I927&amp;ДАННЫЕ!$I927&amp;"m"&amp;IF(ДАННЫЕ!$I927&gt;0,IF(ДАННЫЕ!$J927&gt;0,0,1),"")&amp;"f"&amp;IF(ДАННЫЕ!$R927&gt;0,IF(YEAR(ДАННЫЕ!$F$1)=YEAR(ДАННЫЕ!$R927),1,0),0)&amp;"z"&amp;ДАННЫЕ!$R927&amp;"p"&amp;ДАННЫЕ!$S927&amp;"i"&amp;ДАННЫЕ!$T927&amp;"h"&amp;ДАННЫЕ!$K927&amp;"be"&amp;ДАННЫЕ!$BI927&amp;"CD"&amp;IF(ДАННЫЕ!BF927&gt;500,4,IF(ДАННЫЕ!BF927&gt;350,3,IF(ДАННЫЕ!BF927&gt;200,2,IF(ДАННЫЕ!BF927&gt;0,1,0))))&amp;"g"&amp;B927&amp;"d"&amp;H927&amp;"l"&amp;ДАННЫЕ!AT927&amp;"a"&amp;ДАННЫЕ!$V927&amp;"v"&amp;R927&amp;"k"&amp;ДАННЫЕ!$U927&amp;"s"&amp;ДАННЫЕ!$Y927&amp;"t"&amp;ДАННЫЕ!$X927&amp;"b"&amp;IF(ДАННЫЕ!$Q927&gt;1,1,0)&amp;"PP"&amp;ДАННЫЕ!Z927&amp;"c"&amp;S927&amp;"x"&amp;IF(ДАННЫЕ!$BY927&gt;0,IF(YEAR(ДАННЫЕ!$F$1)=YEAR(ДАННЫЕ!$BY927),1,0),0)&amp;"n"&amp;IF(ДАННЫЕ!$BZ927&gt;0,IF(YEAR(ДАННЫЕ!$F$1)=YEAR(ДАННЫЕ!$BZ927),1,0),0)&amp;"u"&amp;D927&amp;"z"&amp;IF(ДАННЫЕ!$CL927&gt;0,IF(YEAR(ДАННЫЕ!$F$1)&gt;YEAR(ДАННЫЕ!$CL927),11,12),0)</f>
        <v>03mf0zpihbeCD0g0dlav0kstb0PPc0x0n0u0z0</v>
      </c>
      <c r="K927" s="28" t="str">
        <f ca="1">ДАННЫЕ!$I927&amp;"x"&amp;B927&amp;"w"&amp;IF(T927+ДАННЫЕ!AD927+ДАННЫЕ!AE927+ДАННЫЕ!AF927+ДАННЫЕ!AG927+ДАННЫЕ!AH927+ДАННЫЕ!$AL927+ДАННЫЕ!AI927+ДАННЫЕ!AJ927+ДАННЫЕ!AK927+ДАННЫЕ!AP927+ДАННЫЕ!AQ927+ДАННЫЕ!AR927+ДАННЫЕ!$AM927+ДАННЫЕ!$AN927+ДАННЫЕ!AS927+ДАННЫЕ!AT927&gt;0,1,0)&amp;IF(OR(T927=2,ДАННЫЕ!AD927=2,ДАННЫЕ!AE927=2,ДАННЫЕ!AF927=2,ДАННЫЕ!AG927=2,ДАННЫЕ!AH927=2,ДАННЫЕ!$AL927=2,ДАННЫЕ!AI927=2,ДАННЫЕ!AJ927=2,ДАННЫЕ!AK927=2,ДАННЫЕ!AP927=2,ДАННЫЕ!AQ927=2,ДАННЫЕ!AR927=2,ДАННЫЕ!$AM927=2,ДАННЫЕ!$AN927=2,ДАННЫЕ!AS927=2,ДАННЫЕ!AT927=2),2,0)&amp;"t"&amp;IF(T927&gt;0,"1"&amp;T927,"00")&amp;"f"&amp;IF(ДАННЫЕ!$AC927,"1"&amp;ДАННЫЕ!$AC927,"00")&amp;"b"&amp;IF(ДАННЫЕ!$AD927,"1"&amp;ДАННЫЕ!$AD927,"00")&amp;"g"&amp;IF(ДАННЫЕ!$AF927,"1"&amp;ДАННЫЕ!$AF927,"00")&amp;"c"&amp;IF(ДАННЫЕ!$AG927,"1"&amp;ДАННЫЕ!$AG927,"00")&amp;"i"&amp;IF(ДАННЫЕ!$AH927,"1"&amp;ДАННЫЕ!$AH927,"00")&amp;"r"&amp;IF(ДАННЫЕ!$AL927,"1"&amp;ДАННЫЕ!$AL927,"00")&amp;"m"&amp;IF(ДАННЫЕ!$AI927,"1"&amp;ДАННЫЕ!$AI927,"00")&amp;"hS"&amp;IF(ДАННЫЕ!$AJ927,"1"&amp;ДАННЫЕ!$AJ927,"00")&amp;"hZ"&amp;IF(ДАННЫЕ!$AK927,"1"&amp;ДАННЫЕ!$AK927,"00")&amp;"p"&amp;IF(ДАННЫЕ!$AP927,"1"&amp;ДАННЫЕ!$AP927,"00")&amp;"k"&amp;IF(ДАННЫЕ!$AQ927,"1"&amp;ДАННЫЕ!$AQ927,"00")&amp;"z"&amp;IF(ДАННЫЕ!$AR927,"1"&amp;ДАННЫЕ!$AR927,"00")&amp;"j"&amp;IF(ДАННЫЕ!$AM927,"1"&amp;ДАННЫЕ!$AM927,"00")&amp;"n"&amp;IF(ДАННЫЕ!$AN927,"1"&amp;ДАННЫЕ!$AN927,"00")&amp;"E"&amp;ДАННЫЕ!BI927&amp;"L"&amp;ДАННЫЕ!AO927&amp;"h"&amp;IF(ДАННЫЕ!$AU927&gt;0,1,0)&amp;"v"&amp;IF(ДАННЫЕ!$AW927&gt;0,1,0)&amp;"a"&amp;IF(ДАННЫЕ!$AS927,"1"&amp;ДАННЫЕ!$AS927,"00")&amp;"s"&amp;IF(ДАННЫЕ!$AT927,"1"&amp;ДАННЫЕ!$AT927,"00")&amp;"u"&amp;IF(ДАННЫЕ!$CJ927&gt;0,1,0)&amp;"y"&amp;B927&amp;"d"&amp;H927&amp;"e"&amp;F927&amp;G927</f>
        <v>x0w00t00f00b00g00c00i00r00m00hS00hZ00p00k00z00j00n00ELh0v0a00s00u0y0de</v>
      </c>
      <c r="L927" s="28" t="str">
        <f ca="1">ДАННЫЕ!$I927&amp;"VN"&amp;IF(ДАННЫЕ!AW927&gt;0,11,10)&amp;"CD"&amp;IF(ДАННЫЕ!BF927&gt;500,16,IF(ДАННЫЕ!BF927&gt;350,15,IF(ДАННЫЕ!BF927&gt;=200,14,IF(ДАННЫЕ!BF927&gt;=100,13,IF(ДАННЫЕ!BF927&gt;=50,12,IF(ДАННЫЕ!BF927&gt;0,11,10))))))&amp;"AR"&amp;IF(ДАННЫЕ!BX927&gt;0,1,0)&amp;"GD"&amp;B927&amp;"VV"&amp;IF(E927&gt;=5,IF(E927&lt;18,1,0),0)</f>
        <v>VN10CD10AR0GD0VV0</v>
      </c>
      <c r="M927" s="28" t="str">
        <f>ДАННЫЕ!$I927&amp;"b"&amp;ДАННЫЕ!$BI927&amp;"r"&amp;ДАННЫЕ!$BJ927&amp;"CD"&amp;IF(ДАННЫЕ!BF927&gt;0,IF(ДАННЫЕ!BF927&lt;200,1,IF(ДАННЫЕ!BF927&lt;350,2,3)),0)&amp;"h"&amp;IF(ДАННЫЕ!$BK927+ДАННЫЕ!$BL927+ДАННЫЕ!$BM927&gt;0,1,0)&amp;"x"&amp;ДАННЫЕ!$BK927&amp;"y"&amp;ДАННЫЕ!$BL927&amp;"z"&amp;ДАННЫЕ!$BM927&amp;"c"&amp;IF(ДАННЫЕ!$BK927+ДАННЫЕ!$BL927+ДАННЫЕ!$BM927=3,1,0)&amp;"a"&amp;IF(ДАННЫЕ!$BQ927+ДАННЫЕ!$BR927&gt;0,1,0)&amp;"d"&amp;ДАННЫЕ!$BQ927&amp;"v"&amp;ДАННЫЕ!$BR927&amp;"p"&amp;ДАННЫЕ!$BS927&amp;"n"&amp;ДАННЫЕ!$BU927&amp;"t"&amp;ДАННЫЕ!$BV927&amp;"o"&amp;ДАННЫЕ!$BT927&amp;"l"&amp;IF(ДАННЫЕ!$BN927&gt;0,1,0)&amp;ДАННЫЕ!$BN927&amp;"g"&amp;ДАННЫЕ!$BO927&amp;"s"&amp;ДАННЫЕ!$BP927&amp;"DZ"&amp;IF(ДАННЫЕ!B927-ДАННЫЕ!G927 &lt; 60,IF(ДАННЫЕ!B927-ДАННЫЕ!G927 &gt;= 0,1,0),0)&amp;"u"&amp;IF(ДАННЫЕ!$CJ927&gt;0,1,0)</f>
        <v>brCD0h0xyzc0a0dvpntol0gsDZ1u0</v>
      </c>
      <c r="N927" s="28" t="str">
        <f ca="1">ДАННЫЕ!$F927&amp;ДАННЫЕ!$I927&amp;"g"&amp;B927&amp;"cf"&amp;D927&amp;"a"&amp;IF(ДАННЫЕ!$BX927&gt;0,1,0)&amp;IF(ДАННЫЕ!$BF927&gt;500,1,IF(ДАННЫЕ!$BF927&gt;350,2,IF(ДАННЫЕ!$BF927&gt;=200,3,IF(ДАННЫЕ!$BF927&gt;=100,4,IF(ДАННЫЕ!$BF927&gt;=50,5,IF(ДАННЫЕ!$BF927&lt;50,6,0))))))&amp;"AR"&amp;IF(DATEDIF(ДАННЫЕ!$BX927,ДАННЫЕ!$F$1,"y")&gt;1,1,0)&amp;"VG"&amp;IF(ДАННЫЕ!$BH927="0",1,0)&amp;"o"&amp;IF(T927+ДАННЫЕ!$AF927+ДАННЫЕ!$AG927+ДАННЫЕ!$AH927+ДАННЫЕ!$AI927+ДАННЫЕ!$AJ927+ДАННЫЕ!$AP927+ДАННЫЕ!$AQ927+ДАННЫЕ!$AR927+ДАННЫЕ!$AU927+ДАННЫЕ!$AW927+ДАННЫЕ!$AS927+ДАННЫЕ!$AT927&gt;0,1,0)&amp;"x"&amp;ДАННЫЕ!$AG927&amp;"p"&amp;IF(ДАННЫЕ!$BY927&gt;0,1,0)&amp;"v"&amp;IF(ДАННЫЕ!$BZ927&gt;0,1,0)&amp;"n"&amp;ДАННЫЕ!$CA927&amp;"t"&amp;ДАННЫЕ!$AY927&amp;"k"&amp;ДАННЫЕ!$CB927&amp;"q"&amp;ДАННЫЕ!$CC927&amp;"w"&amp;ДАННЫЕ!$CD927&amp;"e"&amp;ДАННЫЕ!$CE927&amp;"m"&amp;ДАННЫЕ!$CF927&amp;"c"&amp;ДАННЫЕ!$CG927&amp;"z"&amp;ДАННЫЕ!$CH927&amp;"d"&amp;IF(H927=4,1,0)&amp;"s"&amp;IF(ДАННЫЕ!$J927=1,0,1)&amp;"u"&amp;IF(ДАННЫЕ!$CJ927&gt;0,1,0)</f>
        <v>g0cf0a06AR1VG0o0xp0v0ntkqwemczd0s1u0</v>
      </c>
      <c r="O927" s="28" t="str">
        <f>ДАННЫЕ!$I927&amp;"g"&amp;B927&amp;A927&amp;"f"&amp;P927&amp;"c"&amp;IF(ДАННЫЕ!$U927&gt;0,1,0)&amp;"s"&amp;IF(ДАННЫЕ!$Q927&gt;0,IF(YEAR(ДАННЫЕ!$F$1)=YEAR(ДАННЫЕ!$Q927),IF(MONTH(ДАННЫЕ!$F$1)=MONTH(ДАННЫЕ!$Q927),111,11),1),0)&amp;"i"&amp;IF(ДАННЫЕ!$R927+ДАННЫЕ!$S927+ДАННЫЕ!$T927=0,0,1)&amp;"h"&amp;IF(ДАННЫЕ!$P927&gt;0,1,0)&amp;"p"&amp;IF(ДАННЫЕ!$CI927&gt;0,IF(YEAR(ДАННЫЕ!$F$1)=YEAR(ДАННЫЕ!$CI927),IF(MONTH(ДАННЫЕ!$F$1)=MONTH(ДАННЫЕ!$CI927),111,11),1),0)&amp;"d"&amp;IF(ДАННЫЕ!$CJ927&gt;0,IF(YEAR(ДАННЫЕ!$F$1)=YEAR(ДАННЫЕ!$CJ927),IF(MONTH(ДАННЫЕ!$F$1)=MONTH(ДАННЫЕ!$CJ927),111,11),1),0)&amp;"o"&amp;IF(ДАННЫЕ!$CK927&gt;0,IF(MONTH(ДАННЫЕ!$F$1)=MONTH(ДАННЫЕ!$CK927),111,11),0)&amp;"v"&amp;IF(ДАННЫЕ!$BE927&gt;0,IF(MONTH(ДАННЫЕ!$F$1)=MONTH(ДАННЫЕ!$BE927),111,11),0)</f>
        <v>g00f0c0s0i0h0p0d0o0v0</v>
      </c>
      <c r="P927" s="15">
        <f t="shared" si="44"/>
        <v>0</v>
      </c>
      <c r="Q927" s="15">
        <f>IF(ДАННЫЕ!$F$1&gt;ДАННЫЕ!$N927,IF(YEAR(ДАННЫЕ!$F$1)=YEAR(ДАННЫЕ!M927),1,0),0)</f>
        <v>0</v>
      </c>
      <c r="R927" s="15">
        <f>IF(ДАННЫЕ!$F$1&gt;ДАННЫЕ!$N927,IF(YEAR(ДАННЫЕ!$F$1)=YEAR(ДАННЫЕ!N927),1,0),0)</f>
        <v>0</v>
      </c>
      <c r="S927" s="15">
        <f>IF(ДАННЫЕ!$AA927="2А",1,IF(ДАННЫЕ!$AA927="2Б",2,IF(ДАННЫЕ!$AA927="2В",3,IF(ДАННЫЕ!$AA927=3,4,IF(ДАННЫЕ!$AA927="4А",5,IF(ДАННЫЕ!$AA927="4Б",6,IF(ДАННЫЕ!$AA927="4В",7,IF(ДАННЫЕ!$AA927=5,8,0))))))))</f>
        <v>0</v>
      </c>
      <c r="T927" s="15">
        <f>IF(OR(ДАННЫЕ!$AC927=2,ДАННЫЕ!$AD927=2,ДАННЫЕ!$AE927=2),2,IF(OR(ДАННЫЕ!$AC927=1,ДАННЫЕ!$AD927=1,ДАННЫЕ!$AE927=1),1,0))</f>
        <v>0</v>
      </c>
    </row>
    <row r="928" spans="1:20" ht="15" customHeight="1" x14ac:dyDescent="0.2">
      <c r="A928" s="78">
        <f>IF(B928&gt;0,IF(MONTH(ДАННЫЕ!$F$1)=MONTH(ДАННЫЕ!$B928),1,0),0)</f>
        <v>0</v>
      </c>
      <c r="B928" s="14">
        <f>IF(ДАННЫЕ!$B928&gt;0,IF(YEAR(ДАННЫЕ!$F$1)=YEAR(ДАННЫЕ!$B928),1,0),0)</f>
        <v>0</v>
      </c>
      <c r="C928" s="14">
        <f>IF(ДАННЫЕ!$CM928&gt;0,IF(YEAR(ДАННЫЕ!$F$1)=YEAR(ДАННЫЕ!$CM928),1,0),0)</f>
        <v>0</v>
      </c>
      <c r="D928" s="14">
        <f>IF(ДАННЫЕ!$CJ928&gt;0,IF(ДАННЫЕ!$CL928&gt;ДАННЫЕ!$F$1,1,IF(ДАННЫЕ!$CL928&gt;0,0,1)),0)</f>
        <v>0</v>
      </c>
      <c r="E928" s="43" t="str">
        <f ca="1">IF(ДАННЫЕ!$F$1&gt;0,IF(ДАННЫЕ!$G928&gt;0,DATEDIF(ДАННЫЕ!$G928,ДАННЫЕ!$F$1,"y"),""),IF(ДАННЫЕ!$G928&gt;0,DATEDIF(ДАННЫЕ!$G928,TODAY(),"y"),""))</f>
        <v/>
      </c>
      <c r="F928" s="43" t="str">
        <f xml:space="preserve"> IF(ДАННЫЕ!$F928="М",IF(E928&gt;=18,IF(E928&lt;60,1,""),""),"")&amp;IF(ДАННЫЕ!$F928="Ж",IF(E928&gt;=18,IF(E928&lt;55,1,""),""),"")</f>
        <v/>
      </c>
      <c r="G928" s="43" t="str">
        <f xml:space="preserve"> IF(ДАННЫЕ!$F928="М",IF(E928&gt;=60,2,""),"")&amp;IF(ДАННЫЕ!$F928="Ж",IF(E928&gt;=55,2,""),"")</f>
        <v/>
      </c>
      <c r="H928" s="43" t="str">
        <f t="shared" ca="1" si="42"/>
        <v/>
      </c>
      <c r="I928" s="43" t="str">
        <f t="shared" ca="1" si="43"/>
        <v>03</v>
      </c>
      <c r="J928" s="28" t="str">
        <f ca="1">ДАННЫЕ!$F928&amp;H928&amp;I928&amp;ДАННЫЕ!$I928&amp;"m"&amp;IF(ДАННЫЕ!$I928&gt;0,IF(ДАННЫЕ!$J928&gt;0,0,1),"")&amp;"f"&amp;IF(ДАННЫЕ!$R928&gt;0,IF(YEAR(ДАННЫЕ!$F$1)=YEAR(ДАННЫЕ!$R928),1,0),0)&amp;"z"&amp;ДАННЫЕ!$R928&amp;"p"&amp;ДАННЫЕ!$S928&amp;"i"&amp;ДАННЫЕ!$T928&amp;"h"&amp;ДАННЫЕ!$K928&amp;"be"&amp;ДАННЫЕ!$BI928&amp;"CD"&amp;IF(ДАННЫЕ!BF928&gt;500,4,IF(ДАННЫЕ!BF928&gt;350,3,IF(ДАННЫЕ!BF928&gt;200,2,IF(ДАННЫЕ!BF928&gt;0,1,0))))&amp;"g"&amp;B928&amp;"d"&amp;H928&amp;"l"&amp;ДАННЫЕ!AT928&amp;"a"&amp;ДАННЫЕ!$V928&amp;"v"&amp;R928&amp;"k"&amp;ДАННЫЕ!$U928&amp;"s"&amp;ДАННЫЕ!$Y928&amp;"t"&amp;ДАННЫЕ!$X928&amp;"b"&amp;IF(ДАННЫЕ!$Q928&gt;1,1,0)&amp;"PP"&amp;ДАННЫЕ!Z928&amp;"c"&amp;S928&amp;"x"&amp;IF(ДАННЫЕ!$BY928&gt;0,IF(YEAR(ДАННЫЕ!$F$1)=YEAR(ДАННЫЕ!$BY928),1,0),0)&amp;"n"&amp;IF(ДАННЫЕ!$BZ928&gt;0,IF(YEAR(ДАННЫЕ!$F$1)=YEAR(ДАННЫЕ!$BZ928),1,0),0)&amp;"u"&amp;D928&amp;"z"&amp;IF(ДАННЫЕ!$CL928&gt;0,IF(YEAR(ДАННЫЕ!$F$1)&gt;YEAR(ДАННЫЕ!$CL928),11,12),0)</f>
        <v>03mf0zpihbeCD0g0dlav0kstb0PPc0x0n0u0z0</v>
      </c>
      <c r="K928" s="28" t="str">
        <f ca="1">ДАННЫЕ!$I928&amp;"x"&amp;B928&amp;"w"&amp;IF(T928+ДАННЫЕ!AD928+ДАННЫЕ!AE928+ДАННЫЕ!AF928+ДАННЫЕ!AG928+ДАННЫЕ!AH928+ДАННЫЕ!$AL928+ДАННЫЕ!AI928+ДАННЫЕ!AJ928+ДАННЫЕ!AK928+ДАННЫЕ!AP928+ДАННЫЕ!AQ928+ДАННЫЕ!AR928+ДАННЫЕ!$AM928+ДАННЫЕ!$AN928+ДАННЫЕ!AS928+ДАННЫЕ!AT928&gt;0,1,0)&amp;IF(OR(T928=2,ДАННЫЕ!AD928=2,ДАННЫЕ!AE928=2,ДАННЫЕ!AF928=2,ДАННЫЕ!AG928=2,ДАННЫЕ!AH928=2,ДАННЫЕ!$AL928=2,ДАННЫЕ!AI928=2,ДАННЫЕ!AJ928=2,ДАННЫЕ!AK928=2,ДАННЫЕ!AP928=2,ДАННЫЕ!AQ928=2,ДАННЫЕ!AR928=2,ДАННЫЕ!$AM928=2,ДАННЫЕ!$AN928=2,ДАННЫЕ!AS928=2,ДАННЫЕ!AT928=2),2,0)&amp;"t"&amp;IF(T928&gt;0,"1"&amp;T928,"00")&amp;"f"&amp;IF(ДАННЫЕ!$AC928,"1"&amp;ДАННЫЕ!$AC928,"00")&amp;"b"&amp;IF(ДАННЫЕ!$AD928,"1"&amp;ДАННЫЕ!$AD928,"00")&amp;"g"&amp;IF(ДАННЫЕ!$AF928,"1"&amp;ДАННЫЕ!$AF928,"00")&amp;"c"&amp;IF(ДАННЫЕ!$AG928,"1"&amp;ДАННЫЕ!$AG928,"00")&amp;"i"&amp;IF(ДАННЫЕ!$AH928,"1"&amp;ДАННЫЕ!$AH928,"00")&amp;"r"&amp;IF(ДАННЫЕ!$AL928,"1"&amp;ДАННЫЕ!$AL928,"00")&amp;"m"&amp;IF(ДАННЫЕ!$AI928,"1"&amp;ДАННЫЕ!$AI928,"00")&amp;"hS"&amp;IF(ДАННЫЕ!$AJ928,"1"&amp;ДАННЫЕ!$AJ928,"00")&amp;"hZ"&amp;IF(ДАННЫЕ!$AK928,"1"&amp;ДАННЫЕ!$AK928,"00")&amp;"p"&amp;IF(ДАННЫЕ!$AP928,"1"&amp;ДАННЫЕ!$AP928,"00")&amp;"k"&amp;IF(ДАННЫЕ!$AQ928,"1"&amp;ДАННЫЕ!$AQ928,"00")&amp;"z"&amp;IF(ДАННЫЕ!$AR928,"1"&amp;ДАННЫЕ!$AR928,"00")&amp;"j"&amp;IF(ДАННЫЕ!$AM928,"1"&amp;ДАННЫЕ!$AM928,"00")&amp;"n"&amp;IF(ДАННЫЕ!$AN928,"1"&amp;ДАННЫЕ!$AN928,"00")&amp;"E"&amp;ДАННЫЕ!BI928&amp;"L"&amp;ДАННЫЕ!AO928&amp;"h"&amp;IF(ДАННЫЕ!$AU928&gt;0,1,0)&amp;"v"&amp;IF(ДАННЫЕ!$AW928&gt;0,1,0)&amp;"a"&amp;IF(ДАННЫЕ!$AS928,"1"&amp;ДАННЫЕ!$AS928,"00")&amp;"s"&amp;IF(ДАННЫЕ!$AT928,"1"&amp;ДАННЫЕ!$AT928,"00")&amp;"u"&amp;IF(ДАННЫЕ!$CJ928&gt;0,1,0)&amp;"y"&amp;B928&amp;"d"&amp;H928&amp;"e"&amp;F928&amp;G928</f>
        <v>x0w00t00f00b00g00c00i00r00m00hS00hZ00p00k00z00j00n00ELh0v0a00s00u0y0de</v>
      </c>
      <c r="L928" s="28" t="str">
        <f ca="1">ДАННЫЕ!$I928&amp;"VN"&amp;IF(ДАННЫЕ!AW928&gt;0,11,10)&amp;"CD"&amp;IF(ДАННЫЕ!BF928&gt;500,16,IF(ДАННЫЕ!BF928&gt;350,15,IF(ДАННЫЕ!BF928&gt;=200,14,IF(ДАННЫЕ!BF928&gt;=100,13,IF(ДАННЫЕ!BF928&gt;=50,12,IF(ДАННЫЕ!BF928&gt;0,11,10))))))&amp;"AR"&amp;IF(ДАННЫЕ!BX928&gt;0,1,0)&amp;"GD"&amp;B928&amp;"VV"&amp;IF(E928&gt;=5,IF(E928&lt;18,1,0),0)</f>
        <v>VN10CD10AR0GD0VV0</v>
      </c>
      <c r="M928" s="28" t="str">
        <f>ДАННЫЕ!$I928&amp;"b"&amp;ДАННЫЕ!$BI928&amp;"r"&amp;ДАННЫЕ!$BJ928&amp;"CD"&amp;IF(ДАННЫЕ!BF928&gt;0,IF(ДАННЫЕ!BF928&lt;200,1,IF(ДАННЫЕ!BF928&lt;350,2,3)),0)&amp;"h"&amp;IF(ДАННЫЕ!$BK928+ДАННЫЕ!$BL928+ДАННЫЕ!$BM928&gt;0,1,0)&amp;"x"&amp;ДАННЫЕ!$BK928&amp;"y"&amp;ДАННЫЕ!$BL928&amp;"z"&amp;ДАННЫЕ!$BM928&amp;"c"&amp;IF(ДАННЫЕ!$BK928+ДАННЫЕ!$BL928+ДАННЫЕ!$BM928=3,1,0)&amp;"a"&amp;IF(ДАННЫЕ!$BQ928+ДАННЫЕ!$BR928&gt;0,1,0)&amp;"d"&amp;ДАННЫЕ!$BQ928&amp;"v"&amp;ДАННЫЕ!$BR928&amp;"p"&amp;ДАННЫЕ!$BS928&amp;"n"&amp;ДАННЫЕ!$BU928&amp;"t"&amp;ДАННЫЕ!$BV928&amp;"o"&amp;ДАННЫЕ!$BT928&amp;"l"&amp;IF(ДАННЫЕ!$BN928&gt;0,1,0)&amp;ДАННЫЕ!$BN928&amp;"g"&amp;ДАННЫЕ!$BO928&amp;"s"&amp;ДАННЫЕ!$BP928&amp;"DZ"&amp;IF(ДАННЫЕ!B928-ДАННЫЕ!G928 &lt; 60,IF(ДАННЫЕ!B928-ДАННЫЕ!G928 &gt;= 0,1,0),0)&amp;"u"&amp;IF(ДАННЫЕ!$CJ928&gt;0,1,0)</f>
        <v>brCD0h0xyzc0a0dvpntol0gsDZ1u0</v>
      </c>
      <c r="N928" s="28" t="str">
        <f ca="1">ДАННЫЕ!$F928&amp;ДАННЫЕ!$I928&amp;"g"&amp;B928&amp;"cf"&amp;D928&amp;"a"&amp;IF(ДАННЫЕ!$BX928&gt;0,1,0)&amp;IF(ДАННЫЕ!$BF928&gt;500,1,IF(ДАННЫЕ!$BF928&gt;350,2,IF(ДАННЫЕ!$BF928&gt;=200,3,IF(ДАННЫЕ!$BF928&gt;=100,4,IF(ДАННЫЕ!$BF928&gt;=50,5,IF(ДАННЫЕ!$BF928&lt;50,6,0))))))&amp;"AR"&amp;IF(DATEDIF(ДАННЫЕ!$BX928,ДАННЫЕ!$F$1,"y")&gt;1,1,0)&amp;"VG"&amp;IF(ДАННЫЕ!$BH928="0",1,0)&amp;"o"&amp;IF(T928+ДАННЫЕ!$AF928+ДАННЫЕ!$AG928+ДАННЫЕ!$AH928+ДАННЫЕ!$AI928+ДАННЫЕ!$AJ928+ДАННЫЕ!$AP928+ДАННЫЕ!$AQ928+ДАННЫЕ!$AR928+ДАННЫЕ!$AU928+ДАННЫЕ!$AW928+ДАННЫЕ!$AS928+ДАННЫЕ!$AT928&gt;0,1,0)&amp;"x"&amp;ДАННЫЕ!$AG928&amp;"p"&amp;IF(ДАННЫЕ!$BY928&gt;0,1,0)&amp;"v"&amp;IF(ДАННЫЕ!$BZ928&gt;0,1,0)&amp;"n"&amp;ДАННЫЕ!$CA928&amp;"t"&amp;ДАННЫЕ!$AY928&amp;"k"&amp;ДАННЫЕ!$CB928&amp;"q"&amp;ДАННЫЕ!$CC928&amp;"w"&amp;ДАННЫЕ!$CD928&amp;"e"&amp;ДАННЫЕ!$CE928&amp;"m"&amp;ДАННЫЕ!$CF928&amp;"c"&amp;ДАННЫЕ!$CG928&amp;"z"&amp;ДАННЫЕ!$CH928&amp;"d"&amp;IF(H928=4,1,0)&amp;"s"&amp;IF(ДАННЫЕ!$J928=1,0,1)&amp;"u"&amp;IF(ДАННЫЕ!$CJ928&gt;0,1,0)</f>
        <v>g0cf0a06AR1VG0o0xp0v0ntkqwemczd0s1u0</v>
      </c>
      <c r="O928" s="28" t="str">
        <f>ДАННЫЕ!$I928&amp;"g"&amp;B928&amp;A928&amp;"f"&amp;P928&amp;"c"&amp;IF(ДАННЫЕ!$U928&gt;0,1,0)&amp;"s"&amp;IF(ДАННЫЕ!$Q928&gt;0,IF(YEAR(ДАННЫЕ!$F$1)=YEAR(ДАННЫЕ!$Q928),IF(MONTH(ДАННЫЕ!$F$1)=MONTH(ДАННЫЕ!$Q928),111,11),1),0)&amp;"i"&amp;IF(ДАННЫЕ!$R928+ДАННЫЕ!$S928+ДАННЫЕ!$T928=0,0,1)&amp;"h"&amp;IF(ДАННЫЕ!$P928&gt;0,1,0)&amp;"p"&amp;IF(ДАННЫЕ!$CI928&gt;0,IF(YEAR(ДАННЫЕ!$F$1)=YEAR(ДАННЫЕ!$CI928),IF(MONTH(ДАННЫЕ!$F$1)=MONTH(ДАННЫЕ!$CI928),111,11),1),0)&amp;"d"&amp;IF(ДАННЫЕ!$CJ928&gt;0,IF(YEAR(ДАННЫЕ!$F$1)=YEAR(ДАННЫЕ!$CJ928),IF(MONTH(ДАННЫЕ!$F$1)=MONTH(ДАННЫЕ!$CJ928),111,11),1),0)&amp;"o"&amp;IF(ДАННЫЕ!$CK928&gt;0,IF(MONTH(ДАННЫЕ!$F$1)=MONTH(ДАННЫЕ!$CK928),111,11),0)&amp;"v"&amp;IF(ДАННЫЕ!$BE928&gt;0,IF(MONTH(ДАННЫЕ!$F$1)=MONTH(ДАННЫЕ!$BE928),111,11),0)</f>
        <v>g00f0c0s0i0h0p0d0o0v0</v>
      </c>
      <c r="P928" s="15">
        <f t="shared" si="44"/>
        <v>0</v>
      </c>
      <c r="Q928" s="15">
        <f>IF(ДАННЫЕ!$F$1&gt;ДАННЫЕ!$N928,IF(YEAR(ДАННЫЕ!$F$1)=YEAR(ДАННЫЕ!M928),1,0),0)</f>
        <v>0</v>
      </c>
      <c r="R928" s="15">
        <f>IF(ДАННЫЕ!$F$1&gt;ДАННЫЕ!$N928,IF(YEAR(ДАННЫЕ!$F$1)=YEAR(ДАННЫЕ!N928),1,0),0)</f>
        <v>0</v>
      </c>
      <c r="S928" s="15">
        <f>IF(ДАННЫЕ!$AA928="2А",1,IF(ДАННЫЕ!$AA928="2Б",2,IF(ДАННЫЕ!$AA928="2В",3,IF(ДАННЫЕ!$AA928=3,4,IF(ДАННЫЕ!$AA928="4А",5,IF(ДАННЫЕ!$AA928="4Б",6,IF(ДАННЫЕ!$AA928="4В",7,IF(ДАННЫЕ!$AA928=5,8,0))))))))</f>
        <v>0</v>
      </c>
      <c r="T928" s="15">
        <f>IF(OR(ДАННЫЕ!$AC928=2,ДАННЫЕ!$AD928=2,ДАННЫЕ!$AE928=2),2,IF(OR(ДАННЫЕ!$AC928=1,ДАННЫЕ!$AD928=1,ДАННЫЕ!$AE928=1),1,0))</f>
        <v>0</v>
      </c>
    </row>
    <row r="929" spans="1:20" ht="15" customHeight="1" x14ac:dyDescent="0.2">
      <c r="A929" s="78">
        <f>IF(B929&gt;0,IF(MONTH(ДАННЫЕ!$F$1)=MONTH(ДАННЫЕ!$B929),1,0),0)</f>
        <v>0</v>
      </c>
      <c r="B929" s="14">
        <f>IF(ДАННЫЕ!$B929&gt;0,IF(YEAR(ДАННЫЕ!$F$1)=YEAR(ДАННЫЕ!$B929),1,0),0)</f>
        <v>0</v>
      </c>
      <c r="C929" s="14">
        <f>IF(ДАННЫЕ!$CM929&gt;0,IF(YEAR(ДАННЫЕ!$F$1)=YEAR(ДАННЫЕ!$CM929),1,0),0)</f>
        <v>0</v>
      </c>
      <c r="D929" s="14">
        <f>IF(ДАННЫЕ!$CJ929&gt;0,IF(ДАННЫЕ!$CL929&gt;ДАННЫЕ!$F$1,1,IF(ДАННЫЕ!$CL929&gt;0,0,1)),0)</f>
        <v>0</v>
      </c>
      <c r="E929" s="43" t="str">
        <f ca="1">IF(ДАННЫЕ!$F$1&gt;0,IF(ДАННЫЕ!$G929&gt;0,DATEDIF(ДАННЫЕ!$G929,ДАННЫЕ!$F$1,"y"),""),IF(ДАННЫЕ!$G929&gt;0,DATEDIF(ДАННЫЕ!$G929,TODAY(),"y"),""))</f>
        <v/>
      </c>
      <c r="F929" s="43" t="str">
        <f xml:space="preserve"> IF(ДАННЫЕ!$F929="М",IF(E929&gt;=18,IF(E929&lt;60,1,""),""),"")&amp;IF(ДАННЫЕ!$F929="Ж",IF(E929&gt;=18,IF(E929&lt;55,1,""),""),"")</f>
        <v/>
      </c>
      <c r="G929" s="43" t="str">
        <f xml:space="preserve"> IF(ДАННЫЕ!$F929="М",IF(E929&gt;=60,2,""),"")&amp;IF(ДАННЫЕ!$F929="Ж",IF(E929&gt;=55,2,""),"")</f>
        <v/>
      </c>
      <c r="H929" s="43" t="str">
        <f t="shared" ca="1" si="42"/>
        <v/>
      </c>
      <c r="I929" s="43" t="str">
        <f t="shared" ca="1" si="43"/>
        <v>03</v>
      </c>
      <c r="J929" s="28" t="str">
        <f ca="1">ДАННЫЕ!$F929&amp;H929&amp;I929&amp;ДАННЫЕ!$I929&amp;"m"&amp;IF(ДАННЫЕ!$I929&gt;0,IF(ДАННЫЕ!$J929&gt;0,0,1),"")&amp;"f"&amp;IF(ДАННЫЕ!$R929&gt;0,IF(YEAR(ДАННЫЕ!$F$1)=YEAR(ДАННЫЕ!$R929),1,0),0)&amp;"z"&amp;ДАННЫЕ!$R929&amp;"p"&amp;ДАННЫЕ!$S929&amp;"i"&amp;ДАННЫЕ!$T929&amp;"h"&amp;ДАННЫЕ!$K929&amp;"be"&amp;ДАННЫЕ!$BI929&amp;"CD"&amp;IF(ДАННЫЕ!BF929&gt;500,4,IF(ДАННЫЕ!BF929&gt;350,3,IF(ДАННЫЕ!BF929&gt;200,2,IF(ДАННЫЕ!BF929&gt;0,1,0))))&amp;"g"&amp;B929&amp;"d"&amp;H929&amp;"l"&amp;ДАННЫЕ!AT929&amp;"a"&amp;ДАННЫЕ!$V929&amp;"v"&amp;R929&amp;"k"&amp;ДАННЫЕ!$U929&amp;"s"&amp;ДАННЫЕ!$Y929&amp;"t"&amp;ДАННЫЕ!$X929&amp;"b"&amp;IF(ДАННЫЕ!$Q929&gt;1,1,0)&amp;"PP"&amp;ДАННЫЕ!Z929&amp;"c"&amp;S929&amp;"x"&amp;IF(ДАННЫЕ!$BY929&gt;0,IF(YEAR(ДАННЫЕ!$F$1)=YEAR(ДАННЫЕ!$BY929),1,0),0)&amp;"n"&amp;IF(ДАННЫЕ!$BZ929&gt;0,IF(YEAR(ДАННЫЕ!$F$1)=YEAR(ДАННЫЕ!$BZ929),1,0),0)&amp;"u"&amp;D929&amp;"z"&amp;IF(ДАННЫЕ!$CL929&gt;0,IF(YEAR(ДАННЫЕ!$F$1)&gt;YEAR(ДАННЫЕ!$CL929),11,12),0)</f>
        <v>03mf0zpihbeCD0g0dlav0kstb0PPc0x0n0u0z0</v>
      </c>
      <c r="K929" s="28" t="str">
        <f ca="1">ДАННЫЕ!$I929&amp;"x"&amp;B929&amp;"w"&amp;IF(T929+ДАННЫЕ!AD929+ДАННЫЕ!AE929+ДАННЫЕ!AF929+ДАННЫЕ!AG929+ДАННЫЕ!AH929+ДАННЫЕ!$AL929+ДАННЫЕ!AI929+ДАННЫЕ!AJ929+ДАННЫЕ!AK929+ДАННЫЕ!AP929+ДАННЫЕ!AQ929+ДАННЫЕ!AR929+ДАННЫЕ!$AM929+ДАННЫЕ!$AN929+ДАННЫЕ!AS929+ДАННЫЕ!AT929&gt;0,1,0)&amp;IF(OR(T929=2,ДАННЫЕ!AD929=2,ДАННЫЕ!AE929=2,ДАННЫЕ!AF929=2,ДАННЫЕ!AG929=2,ДАННЫЕ!AH929=2,ДАННЫЕ!$AL929=2,ДАННЫЕ!AI929=2,ДАННЫЕ!AJ929=2,ДАННЫЕ!AK929=2,ДАННЫЕ!AP929=2,ДАННЫЕ!AQ929=2,ДАННЫЕ!AR929=2,ДАННЫЕ!$AM929=2,ДАННЫЕ!$AN929=2,ДАННЫЕ!AS929=2,ДАННЫЕ!AT929=2),2,0)&amp;"t"&amp;IF(T929&gt;0,"1"&amp;T929,"00")&amp;"f"&amp;IF(ДАННЫЕ!$AC929,"1"&amp;ДАННЫЕ!$AC929,"00")&amp;"b"&amp;IF(ДАННЫЕ!$AD929,"1"&amp;ДАННЫЕ!$AD929,"00")&amp;"g"&amp;IF(ДАННЫЕ!$AF929,"1"&amp;ДАННЫЕ!$AF929,"00")&amp;"c"&amp;IF(ДАННЫЕ!$AG929,"1"&amp;ДАННЫЕ!$AG929,"00")&amp;"i"&amp;IF(ДАННЫЕ!$AH929,"1"&amp;ДАННЫЕ!$AH929,"00")&amp;"r"&amp;IF(ДАННЫЕ!$AL929,"1"&amp;ДАННЫЕ!$AL929,"00")&amp;"m"&amp;IF(ДАННЫЕ!$AI929,"1"&amp;ДАННЫЕ!$AI929,"00")&amp;"hS"&amp;IF(ДАННЫЕ!$AJ929,"1"&amp;ДАННЫЕ!$AJ929,"00")&amp;"hZ"&amp;IF(ДАННЫЕ!$AK929,"1"&amp;ДАННЫЕ!$AK929,"00")&amp;"p"&amp;IF(ДАННЫЕ!$AP929,"1"&amp;ДАННЫЕ!$AP929,"00")&amp;"k"&amp;IF(ДАННЫЕ!$AQ929,"1"&amp;ДАННЫЕ!$AQ929,"00")&amp;"z"&amp;IF(ДАННЫЕ!$AR929,"1"&amp;ДАННЫЕ!$AR929,"00")&amp;"j"&amp;IF(ДАННЫЕ!$AM929,"1"&amp;ДАННЫЕ!$AM929,"00")&amp;"n"&amp;IF(ДАННЫЕ!$AN929,"1"&amp;ДАННЫЕ!$AN929,"00")&amp;"E"&amp;ДАННЫЕ!BI929&amp;"L"&amp;ДАННЫЕ!AO929&amp;"h"&amp;IF(ДАННЫЕ!$AU929&gt;0,1,0)&amp;"v"&amp;IF(ДАННЫЕ!$AW929&gt;0,1,0)&amp;"a"&amp;IF(ДАННЫЕ!$AS929,"1"&amp;ДАННЫЕ!$AS929,"00")&amp;"s"&amp;IF(ДАННЫЕ!$AT929,"1"&amp;ДАННЫЕ!$AT929,"00")&amp;"u"&amp;IF(ДАННЫЕ!$CJ929&gt;0,1,0)&amp;"y"&amp;B929&amp;"d"&amp;H929&amp;"e"&amp;F929&amp;G929</f>
        <v>x0w00t00f00b00g00c00i00r00m00hS00hZ00p00k00z00j00n00ELh0v0a00s00u0y0de</v>
      </c>
      <c r="L929" s="28" t="str">
        <f ca="1">ДАННЫЕ!$I929&amp;"VN"&amp;IF(ДАННЫЕ!AW929&gt;0,11,10)&amp;"CD"&amp;IF(ДАННЫЕ!BF929&gt;500,16,IF(ДАННЫЕ!BF929&gt;350,15,IF(ДАННЫЕ!BF929&gt;=200,14,IF(ДАННЫЕ!BF929&gt;=100,13,IF(ДАННЫЕ!BF929&gt;=50,12,IF(ДАННЫЕ!BF929&gt;0,11,10))))))&amp;"AR"&amp;IF(ДАННЫЕ!BX929&gt;0,1,0)&amp;"GD"&amp;B929&amp;"VV"&amp;IF(E929&gt;=5,IF(E929&lt;18,1,0),0)</f>
        <v>VN10CD10AR0GD0VV0</v>
      </c>
      <c r="M929" s="28" t="str">
        <f>ДАННЫЕ!$I929&amp;"b"&amp;ДАННЫЕ!$BI929&amp;"r"&amp;ДАННЫЕ!$BJ929&amp;"CD"&amp;IF(ДАННЫЕ!BF929&gt;0,IF(ДАННЫЕ!BF929&lt;200,1,IF(ДАННЫЕ!BF929&lt;350,2,3)),0)&amp;"h"&amp;IF(ДАННЫЕ!$BK929+ДАННЫЕ!$BL929+ДАННЫЕ!$BM929&gt;0,1,0)&amp;"x"&amp;ДАННЫЕ!$BK929&amp;"y"&amp;ДАННЫЕ!$BL929&amp;"z"&amp;ДАННЫЕ!$BM929&amp;"c"&amp;IF(ДАННЫЕ!$BK929+ДАННЫЕ!$BL929+ДАННЫЕ!$BM929=3,1,0)&amp;"a"&amp;IF(ДАННЫЕ!$BQ929+ДАННЫЕ!$BR929&gt;0,1,0)&amp;"d"&amp;ДАННЫЕ!$BQ929&amp;"v"&amp;ДАННЫЕ!$BR929&amp;"p"&amp;ДАННЫЕ!$BS929&amp;"n"&amp;ДАННЫЕ!$BU929&amp;"t"&amp;ДАННЫЕ!$BV929&amp;"o"&amp;ДАННЫЕ!$BT929&amp;"l"&amp;IF(ДАННЫЕ!$BN929&gt;0,1,0)&amp;ДАННЫЕ!$BN929&amp;"g"&amp;ДАННЫЕ!$BO929&amp;"s"&amp;ДАННЫЕ!$BP929&amp;"DZ"&amp;IF(ДАННЫЕ!B929-ДАННЫЕ!G929 &lt; 60,IF(ДАННЫЕ!B929-ДАННЫЕ!G929 &gt;= 0,1,0),0)&amp;"u"&amp;IF(ДАННЫЕ!$CJ929&gt;0,1,0)</f>
        <v>brCD0h0xyzc0a0dvpntol0gsDZ1u0</v>
      </c>
      <c r="N929" s="28" t="str">
        <f ca="1">ДАННЫЕ!$F929&amp;ДАННЫЕ!$I929&amp;"g"&amp;B929&amp;"cf"&amp;D929&amp;"a"&amp;IF(ДАННЫЕ!$BX929&gt;0,1,0)&amp;IF(ДАННЫЕ!$BF929&gt;500,1,IF(ДАННЫЕ!$BF929&gt;350,2,IF(ДАННЫЕ!$BF929&gt;=200,3,IF(ДАННЫЕ!$BF929&gt;=100,4,IF(ДАННЫЕ!$BF929&gt;=50,5,IF(ДАННЫЕ!$BF929&lt;50,6,0))))))&amp;"AR"&amp;IF(DATEDIF(ДАННЫЕ!$BX929,ДАННЫЕ!$F$1,"y")&gt;1,1,0)&amp;"VG"&amp;IF(ДАННЫЕ!$BH929="0",1,0)&amp;"o"&amp;IF(T929+ДАННЫЕ!$AF929+ДАННЫЕ!$AG929+ДАННЫЕ!$AH929+ДАННЫЕ!$AI929+ДАННЫЕ!$AJ929+ДАННЫЕ!$AP929+ДАННЫЕ!$AQ929+ДАННЫЕ!$AR929+ДАННЫЕ!$AU929+ДАННЫЕ!$AW929+ДАННЫЕ!$AS929+ДАННЫЕ!$AT929&gt;0,1,0)&amp;"x"&amp;ДАННЫЕ!$AG929&amp;"p"&amp;IF(ДАННЫЕ!$BY929&gt;0,1,0)&amp;"v"&amp;IF(ДАННЫЕ!$BZ929&gt;0,1,0)&amp;"n"&amp;ДАННЫЕ!$CA929&amp;"t"&amp;ДАННЫЕ!$AY929&amp;"k"&amp;ДАННЫЕ!$CB929&amp;"q"&amp;ДАННЫЕ!$CC929&amp;"w"&amp;ДАННЫЕ!$CD929&amp;"e"&amp;ДАННЫЕ!$CE929&amp;"m"&amp;ДАННЫЕ!$CF929&amp;"c"&amp;ДАННЫЕ!$CG929&amp;"z"&amp;ДАННЫЕ!$CH929&amp;"d"&amp;IF(H929=4,1,0)&amp;"s"&amp;IF(ДАННЫЕ!$J929=1,0,1)&amp;"u"&amp;IF(ДАННЫЕ!$CJ929&gt;0,1,0)</f>
        <v>g0cf0a06AR1VG0o0xp0v0ntkqwemczd0s1u0</v>
      </c>
      <c r="O929" s="28" t="str">
        <f>ДАННЫЕ!$I929&amp;"g"&amp;B929&amp;A929&amp;"f"&amp;P929&amp;"c"&amp;IF(ДАННЫЕ!$U929&gt;0,1,0)&amp;"s"&amp;IF(ДАННЫЕ!$Q929&gt;0,IF(YEAR(ДАННЫЕ!$F$1)=YEAR(ДАННЫЕ!$Q929),IF(MONTH(ДАННЫЕ!$F$1)=MONTH(ДАННЫЕ!$Q929),111,11),1),0)&amp;"i"&amp;IF(ДАННЫЕ!$R929+ДАННЫЕ!$S929+ДАННЫЕ!$T929=0,0,1)&amp;"h"&amp;IF(ДАННЫЕ!$P929&gt;0,1,0)&amp;"p"&amp;IF(ДАННЫЕ!$CI929&gt;0,IF(YEAR(ДАННЫЕ!$F$1)=YEAR(ДАННЫЕ!$CI929),IF(MONTH(ДАННЫЕ!$F$1)=MONTH(ДАННЫЕ!$CI929),111,11),1),0)&amp;"d"&amp;IF(ДАННЫЕ!$CJ929&gt;0,IF(YEAR(ДАННЫЕ!$F$1)=YEAR(ДАННЫЕ!$CJ929),IF(MONTH(ДАННЫЕ!$F$1)=MONTH(ДАННЫЕ!$CJ929),111,11),1),0)&amp;"o"&amp;IF(ДАННЫЕ!$CK929&gt;0,IF(MONTH(ДАННЫЕ!$F$1)=MONTH(ДАННЫЕ!$CK929),111,11),0)&amp;"v"&amp;IF(ДАННЫЕ!$BE929&gt;0,IF(MONTH(ДАННЫЕ!$F$1)=MONTH(ДАННЫЕ!$BE929),111,11),0)</f>
        <v>g00f0c0s0i0h0p0d0o0v0</v>
      </c>
      <c r="P929" s="15">
        <f t="shared" si="44"/>
        <v>0</v>
      </c>
      <c r="Q929" s="15">
        <f>IF(ДАННЫЕ!$F$1&gt;ДАННЫЕ!$N929,IF(YEAR(ДАННЫЕ!$F$1)=YEAR(ДАННЫЕ!M929),1,0),0)</f>
        <v>0</v>
      </c>
      <c r="R929" s="15">
        <f>IF(ДАННЫЕ!$F$1&gt;ДАННЫЕ!$N929,IF(YEAR(ДАННЫЕ!$F$1)=YEAR(ДАННЫЕ!N929),1,0),0)</f>
        <v>0</v>
      </c>
      <c r="S929" s="15">
        <f>IF(ДАННЫЕ!$AA929="2А",1,IF(ДАННЫЕ!$AA929="2Б",2,IF(ДАННЫЕ!$AA929="2В",3,IF(ДАННЫЕ!$AA929=3,4,IF(ДАННЫЕ!$AA929="4А",5,IF(ДАННЫЕ!$AA929="4Б",6,IF(ДАННЫЕ!$AA929="4В",7,IF(ДАННЫЕ!$AA929=5,8,0))))))))</f>
        <v>0</v>
      </c>
      <c r="T929" s="15">
        <f>IF(OR(ДАННЫЕ!$AC929=2,ДАННЫЕ!$AD929=2,ДАННЫЕ!$AE929=2),2,IF(OR(ДАННЫЕ!$AC929=1,ДАННЫЕ!$AD929=1,ДАННЫЕ!$AE929=1),1,0))</f>
        <v>0</v>
      </c>
    </row>
    <row r="930" spans="1:20" ht="15" customHeight="1" x14ac:dyDescent="0.2">
      <c r="A930" s="78">
        <f>IF(B930&gt;0,IF(MONTH(ДАННЫЕ!$F$1)=MONTH(ДАННЫЕ!$B930),1,0),0)</f>
        <v>0</v>
      </c>
      <c r="B930" s="14">
        <f>IF(ДАННЫЕ!$B930&gt;0,IF(YEAR(ДАННЫЕ!$F$1)=YEAR(ДАННЫЕ!$B930),1,0),0)</f>
        <v>0</v>
      </c>
      <c r="C930" s="14">
        <f>IF(ДАННЫЕ!$CM930&gt;0,IF(YEAR(ДАННЫЕ!$F$1)=YEAR(ДАННЫЕ!$CM930),1,0),0)</f>
        <v>0</v>
      </c>
      <c r="D930" s="14">
        <f>IF(ДАННЫЕ!$CJ930&gt;0,IF(ДАННЫЕ!$CL930&gt;ДАННЫЕ!$F$1,1,IF(ДАННЫЕ!$CL930&gt;0,0,1)),0)</f>
        <v>0</v>
      </c>
      <c r="E930" s="43" t="str">
        <f ca="1">IF(ДАННЫЕ!$F$1&gt;0,IF(ДАННЫЕ!$G930&gt;0,DATEDIF(ДАННЫЕ!$G930,ДАННЫЕ!$F$1,"y"),""),IF(ДАННЫЕ!$G930&gt;0,DATEDIF(ДАННЫЕ!$G930,TODAY(),"y"),""))</f>
        <v/>
      </c>
      <c r="F930" s="43" t="str">
        <f xml:space="preserve"> IF(ДАННЫЕ!$F930="М",IF(E930&gt;=18,IF(E930&lt;60,1,""),""),"")&amp;IF(ДАННЫЕ!$F930="Ж",IF(E930&gt;=18,IF(E930&lt;55,1,""),""),"")</f>
        <v/>
      </c>
      <c r="G930" s="43" t="str">
        <f xml:space="preserve"> IF(ДАННЫЕ!$F930="М",IF(E930&gt;=60,2,""),"")&amp;IF(ДАННЫЕ!$F930="Ж",IF(E930&gt;=55,2,""),"")</f>
        <v/>
      </c>
      <c r="H930" s="43" t="str">
        <f t="shared" ca="1" si="42"/>
        <v/>
      </c>
      <c r="I930" s="43" t="str">
        <f t="shared" ca="1" si="43"/>
        <v>03</v>
      </c>
      <c r="J930" s="28" t="str">
        <f ca="1">ДАННЫЕ!$F930&amp;H930&amp;I930&amp;ДАННЫЕ!$I930&amp;"m"&amp;IF(ДАННЫЕ!$I930&gt;0,IF(ДАННЫЕ!$J930&gt;0,0,1),"")&amp;"f"&amp;IF(ДАННЫЕ!$R930&gt;0,IF(YEAR(ДАННЫЕ!$F$1)=YEAR(ДАННЫЕ!$R930),1,0),0)&amp;"z"&amp;ДАННЫЕ!$R930&amp;"p"&amp;ДАННЫЕ!$S930&amp;"i"&amp;ДАННЫЕ!$T930&amp;"h"&amp;ДАННЫЕ!$K930&amp;"be"&amp;ДАННЫЕ!$BI930&amp;"CD"&amp;IF(ДАННЫЕ!BF930&gt;500,4,IF(ДАННЫЕ!BF930&gt;350,3,IF(ДАННЫЕ!BF930&gt;200,2,IF(ДАННЫЕ!BF930&gt;0,1,0))))&amp;"g"&amp;B930&amp;"d"&amp;H930&amp;"l"&amp;ДАННЫЕ!AT930&amp;"a"&amp;ДАННЫЕ!$V930&amp;"v"&amp;R930&amp;"k"&amp;ДАННЫЕ!$U930&amp;"s"&amp;ДАННЫЕ!$Y930&amp;"t"&amp;ДАННЫЕ!$X930&amp;"b"&amp;IF(ДАННЫЕ!$Q930&gt;1,1,0)&amp;"PP"&amp;ДАННЫЕ!Z930&amp;"c"&amp;S930&amp;"x"&amp;IF(ДАННЫЕ!$BY930&gt;0,IF(YEAR(ДАННЫЕ!$F$1)=YEAR(ДАННЫЕ!$BY930),1,0),0)&amp;"n"&amp;IF(ДАННЫЕ!$BZ930&gt;0,IF(YEAR(ДАННЫЕ!$F$1)=YEAR(ДАННЫЕ!$BZ930),1,0),0)&amp;"u"&amp;D930&amp;"z"&amp;IF(ДАННЫЕ!$CL930&gt;0,IF(YEAR(ДАННЫЕ!$F$1)&gt;YEAR(ДАННЫЕ!$CL930),11,12),0)</f>
        <v>03mf0zpihbeCD0g0dlav0kstb0PPc0x0n0u0z0</v>
      </c>
      <c r="K930" s="28" t="str">
        <f ca="1">ДАННЫЕ!$I930&amp;"x"&amp;B930&amp;"w"&amp;IF(T930+ДАННЫЕ!AD930+ДАННЫЕ!AE930+ДАННЫЕ!AF930+ДАННЫЕ!AG930+ДАННЫЕ!AH930+ДАННЫЕ!$AL930+ДАННЫЕ!AI930+ДАННЫЕ!AJ930+ДАННЫЕ!AK930+ДАННЫЕ!AP930+ДАННЫЕ!AQ930+ДАННЫЕ!AR930+ДАННЫЕ!$AM930+ДАННЫЕ!$AN930+ДАННЫЕ!AS930+ДАННЫЕ!AT930&gt;0,1,0)&amp;IF(OR(T930=2,ДАННЫЕ!AD930=2,ДАННЫЕ!AE930=2,ДАННЫЕ!AF930=2,ДАННЫЕ!AG930=2,ДАННЫЕ!AH930=2,ДАННЫЕ!$AL930=2,ДАННЫЕ!AI930=2,ДАННЫЕ!AJ930=2,ДАННЫЕ!AK930=2,ДАННЫЕ!AP930=2,ДАННЫЕ!AQ930=2,ДАННЫЕ!AR930=2,ДАННЫЕ!$AM930=2,ДАННЫЕ!$AN930=2,ДАННЫЕ!AS930=2,ДАННЫЕ!AT930=2),2,0)&amp;"t"&amp;IF(T930&gt;0,"1"&amp;T930,"00")&amp;"f"&amp;IF(ДАННЫЕ!$AC930,"1"&amp;ДАННЫЕ!$AC930,"00")&amp;"b"&amp;IF(ДАННЫЕ!$AD930,"1"&amp;ДАННЫЕ!$AD930,"00")&amp;"g"&amp;IF(ДАННЫЕ!$AF930,"1"&amp;ДАННЫЕ!$AF930,"00")&amp;"c"&amp;IF(ДАННЫЕ!$AG930,"1"&amp;ДАННЫЕ!$AG930,"00")&amp;"i"&amp;IF(ДАННЫЕ!$AH930,"1"&amp;ДАННЫЕ!$AH930,"00")&amp;"r"&amp;IF(ДАННЫЕ!$AL930,"1"&amp;ДАННЫЕ!$AL930,"00")&amp;"m"&amp;IF(ДАННЫЕ!$AI930,"1"&amp;ДАННЫЕ!$AI930,"00")&amp;"hS"&amp;IF(ДАННЫЕ!$AJ930,"1"&amp;ДАННЫЕ!$AJ930,"00")&amp;"hZ"&amp;IF(ДАННЫЕ!$AK930,"1"&amp;ДАННЫЕ!$AK930,"00")&amp;"p"&amp;IF(ДАННЫЕ!$AP930,"1"&amp;ДАННЫЕ!$AP930,"00")&amp;"k"&amp;IF(ДАННЫЕ!$AQ930,"1"&amp;ДАННЫЕ!$AQ930,"00")&amp;"z"&amp;IF(ДАННЫЕ!$AR930,"1"&amp;ДАННЫЕ!$AR930,"00")&amp;"j"&amp;IF(ДАННЫЕ!$AM930,"1"&amp;ДАННЫЕ!$AM930,"00")&amp;"n"&amp;IF(ДАННЫЕ!$AN930,"1"&amp;ДАННЫЕ!$AN930,"00")&amp;"E"&amp;ДАННЫЕ!BI930&amp;"L"&amp;ДАННЫЕ!AO930&amp;"h"&amp;IF(ДАННЫЕ!$AU930&gt;0,1,0)&amp;"v"&amp;IF(ДАННЫЕ!$AW930&gt;0,1,0)&amp;"a"&amp;IF(ДАННЫЕ!$AS930,"1"&amp;ДАННЫЕ!$AS930,"00")&amp;"s"&amp;IF(ДАННЫЕ!$AT930,"1"&amp;ДАННЫЕ!$AT930,"00")&amp;"u"&amp;IF(ДАННЫЕ!$CJ930&gt;0,1,0)&amp;"y"&amp;B930&amp;"d"&amp;H930&amp;"e"&amp;F930&amp;G930</f>
        <v>x0w00t00f00b00g00c00i00r00m00hS00hZ00p00k00z00j00n00ELh0v0a00s00u0y0de</v>
      </c>
      <c r="L930" s="28" t="str">
        <f ca="1">ДАННЫЕ!$I930&amp;"VN"&amp;IF(ДАННЫЕ!AW930&gt;0,11,10)&amp;"CD"&amp;IF(ДАННЫЕ!BF930&gt;500,16,IF(ДАННЫЕ!BF930&gt;350,15,IF(ДАННЫЕ!BF930&gt;=200,14,IF(ДАННЫЕ!BF930&gt;=100,13,IF(ДАННЫЕ!BF930&gt;=50,12,IF(ДАННЫЕ!BF930&gt;0,11,10))))))&amp;"AR"&amp;IF(ДАННЫЕ!BX930&gt;0,1,0)&amp;"GD"&amp;B930&amp;"VV"&amp;IF(E930&gt;=5,IF(E930&lt;18,1,0),0)</f>
        <v>VN10CD10AR0GD0VV0</v>
      </c>
      <c r="M930" s="28" t="str">
        <f>ДАННЫЕ!$I930&amp;"b"&amp;ДАННЫЕ!$BI930&amp;"r"&amp;ДАННЫЕ!$BJ930&amp;"CD"&amp;IF(ДАННЫЕ!BF930&gt;0,IF(ДАННЫЕ!BF930&lt;200,1,IF(ДАННЫЕ!BF930&lt;350,2,3)),0)&amp;"h"&amp;IF(ДАННЫЕ!$BK930+ДАННЫЕ!$BL930+ДАННЫЕ!$BM930&gt;0,1,0)&amp;"x"&amp;ДАННЫЕ!$BK930&amp;"y"&amp;ДАННЫЕ!$BL930&amp;"z"&amp;ДАННЫЕ!$BM930&amp;"c"&amp;IF(ДАННЫЕ!$BK930+ДАННЫЕ!$BL930+ДАННЫЕ!$BM930=3,1,0)&amp;"a"&amp;IF(ДАННЫЕ!$BQ930+ДАННЫЕ!$BR930&gt;0,1,0)&amp;"d"&amp;ДАННЫЕ!$BQ930&amp;"v"&amp;ДАННЫЕ!$BR930&amp;"p"&amp;ДАННЫЕ!$BS930&amp;"n"&amp;ДАННЫЕ!$BU930&amp;"t"&amp;ДАННЫЕ!$BV930&amp;"o"&amp;ДАННЫЕ!$BT930&amp;"l"&amp;IF(ДАННЫЕ!$BN930&gt;0,1,0)&amp;ДАННЫЕ!$BN930&amp;"g"&amp;ДАННЫЕ!$BO930&amp;"s"&amp;ДАННЫЕ!$BP930&amp;"DZ"&amp;IF(ДАННЫЕ!B930-ДАННЫЕ!G930 &lt; 60,IF(ДАННЫЕ!B930-ДАННЫЕ!G930 &gt;= 0,1,0),0)&amp;"u"&amp;IF(ДАННЫЕ!$CJ930&gt;0,1,0)</f>
        <v>brCD0h0xyzc0a0dvpntol0gsDZ1u0</v>
      </c>
      <c r="N930" s="28" t="str">
        <f ca="1">ДАННЫЕ!$F930&amp;ДАННЫЕ!$I930&amp;"g"&amp;B930&amp;"cf"&amp;D930&amp;"a"&amp;IF(ДАННЫЕ!$BX930&gt;0,1,0)&amp;IF(ДАННЫЕ!$BF930&gt;500,1,IF(ДАННЫЕ!$BF930&gt;350,2,IF(ДАННЫЕ!$BF930&gt;=200,3,IF(ДАННЫЕ!$BF930&gt;=100,4,IF(ДАННЫЕ!$BF930&gt;=50,5,IF(ДАННЫЕ!$BF930&lt;50,6,0))))))&amp;"AR"&amp;IF(DATEDIF(ДАННЫЕ!$BX930,ДАННЫЕ!$F$1,"y")&gt;1,1,0)&amp;"VG"&amp;IF(ДАННЫЕ!$BH930="0",1,0)&amp;"o"&amp;IF(T930+ДАННЫЕ!$AF930+ДАННЫЕ!$AG930+ДАННЫЕ!$AH930+ДАННЫЕ!$AI930+ДАННЫЕ!$AJ930+ДАННЫЕ!$AP930+ДАННЫЕ!$AQ930+ДАННЫЕ!$AR930+ДАННЫЕ!$AU930+ДАННЫЕ!$AW930+ДАННЫЕ!$AS930+ДАННЫЕ!$AT930&gt;0,1,0)&amp;"x"&amp;ДАННЫЕ!$AG930&amp;"p"&amp;IF(ДАННЫЕ!$BY930&gt;0,1,0)&amp;"v"&amp;IF(ДАННЫЕ!$BZ930&gt;0,1,0)&amp;"n"&amp;ДАННЫЕ!$CA930&amp;"t"&amp;ДАННЫЕ!$AY930&amp;"k"&amp;ДАННЫЕ!$CB930&amp;"q"&amp;ДАННЫЕ!$CC930&amp;"w"&amp;ДАННЫЕ!$CD930&amp;"e"&amp;ДАННЫЕ!$CE930&amp;"m"&amp;ДАННЫЕ!$CF930&amp;"c"&amp;ДАННЫЕ!$CG930&amp;"z"&amp;ДАННЫЕ!$CH930&amp;"d"&amp;IF(H930=4,1,0)&amp;"s"&amp;IF(ДАННЫЕ!$J930=1,0,1)&amp;"u"&amp;IF(ДАННЫЕ!$CJ930&gt;0,1,0)</f>
        <v>g0cf0a06AR1VG0o0xp0v0ntkqwemczd0s1u0</v>
      </c>
      <c r="O930" s="28" t="str">
        <f>ДАННЫЕ!$I930&amp;"g"&amp;B930&amp;A930&amp;"f"&amp;P930&amp;"c"&amp;IF(ДАННЫЕ!$U930&gt;0,1,0)&amp;"s"&amp;IF(ДАННЫЕ!$Q930&gt;0,IF(YEAR(ДАННЫЕ!$F$1)=YEAR(ДАННЫЕ!$Q930),IF(MONTH(ДАННЫЕ!$F$1)=MONTH(ДАННЫЕ!$Q930),111,11),1),0)&amp;"i"&amp;IF(ДАННЫЕ!$R930+ДАННЫЕ!$S930+ДАННЫЕ!$T930=0,0,1)&amp;"h"&amp;IF(ДАННЫЕ!$P930&gt;0,1,0)&amp;"p"&amp;IF(ДАННЫЕ!$CI930&gt;0,IF(YEAR(ДАННЫЕ!$F$1)=YEAR(ДАННЫЕ!$CI930),IF(MONTH(ДАННЫЕ!$F$1)=MONTH(ДАННЫЕ!$CI930),111,11),1),0)&amp;"d"&amp;IF(ДАННЫЕ!$CJ930&gt;0,IF(YEAR(ДАННЫЕ!$F$1)=YEAR(ДАННЫЕ!$CJ930),IF(MONTH(ДАННЫЕ!$F$1)=MONTH(ДАННЫЕ!$CJ930),111,11),1),0)&amp;"o"&amp;IF(ДАННЫЕ!$CK930&gt;0,IF(MONTH(ДАННЫЕ!$F$1)=MONTH(ДАННЫЕ!$CK930),111,11),0)&amp;"v"&amp;IF(ДАННЫЕ!$BE930&gt;0,IF(MONTH(ДАННЫЕ!$F$1)=MONTH(ДАННЫЕ!$BE930),111,11),0)</f>
        <v>g00f0c0s0i0h0p0d0o0v0</v>
      </c>
      <c r="P930" s="15">
        <f t="shared" si="44"/>
        <v>0</v>
      </c>
      <c r="Q930" s="15">
        <f>IF(ДАННЫЕ!$F$1&gt;ДАННЫЕ!$N930,IF(YEAR(ДАННЫЕ!$F$1)=YEAR(ДАННЫЕ!M930),1,0),0)</f>
        <v>0</v>
      </c>
      <c r="R930" s="15">
        <f>IF(ДАННЫЕ!$F$1&gt;ДАННЫЕ!$N930,IF(YEAR(ДАННЫЕ!$F$1)=YEAR(ДАННЫЕ!N930),1,0),0)</f>
        <v>0</v>
      </c>
      <c r="S930" s="15">
        <f>IF(ДАННЫЕ!$AA930="2А",1,IF(ДАННЫЕ!$AA930="2Б",2,IF(ДАННЫЕ!$AA930="2В",3,IF(ДАННЫЕ!$AA930=3,4,IF(ДАННЫЕ!$AA930="4А",5,IF(ДАННЫЕ!$AA930="4Б",6,IF(ДАННЫЕ!$AA930="4В",7,IF(ДАННЫЕ!$AA930=5,8,0))))))))</f>
        <v>0</v>
      </c>
      <c r="T930" s="15">
        <f>IF(OR(ДАННЫЕ!$AC930=2,ДАННЫЕ!$AD930=2,ДАННЫЕ!$AE930=2),2,IF(OR(ДАННЫЕ!$AC930=1,ДАННЫЕ!$AD930=1,ДАННЫЕ!$AE930=1),1,0))</f>
        <v>0</v>
      </c>
    </row>
    <row r="931" spans="1:20" ht="15" customHeight="1" x14ac:dyDescent="0.2">
      <c r="A931" s="78">
        <f>IF(B931&gt;0,IF(MONTH(ДАННЫЕ!$F$1)=MONTH(ДАННЫЕ!$B931),1,0),0)</f>
        <v>0</v>
      </c>
      <c r="B931" s="14">
        <f>IF(ДАННЫЕ!$B931&gt;0,IF(YEAR(ДАННЫЕ!$F$1)=YEAR(ДАННЫЕ!$B931),1,0),0)</f>
        <v>0</v>
      </c>
      <c r="C931" s="14">
        <f>IF(ДАННЫЕ!$CM931&gt;0,IF(YEAR(ДАННЫЕ!$F$1)=YEAR(ДАННЫЕ!$CM931),1,0),0)</f>
        <v>0</v>
      </c>
      <c r="D931" s="14">
        <f>IF(ДАННЫЕ!$CJ931&gt;0,IF(ДАННЫЕ!$CL931&gt;ДАННЫЕ!$F$1,1,IF(ДАННЫЕ!$CL931&gt;0,0,1)),0)</f>
        <v>0</v>
      </c>
      <c r="E931" s="43" t="str">
        <f ca="1">IF(ДАННЫЕ!$F$1&gt;0,IF(ДАННЫЕ!$G931&gt;0,DATEDIF(ДАННЫЕ!$G931,ДАННЫЕ!$F$1,"y"),""),IF(ДАННЫЕ!$G931&gt;0,DATEDIF(ДАННЫЕ!$G931,TODAY(),"y"),""))</f>
        <v/>
      </c>
      <c r="F931" s="43" t="str">
        <f xml:space="preserve"> IF(ДАННЫЕ!$F931="М",IF(E931&gt;=18,IF(E931&lt;60,1,""),""),"")&amp;IF(ДАННЫЕ!$F931="Ж",IF(E931&gt;=18,IF(E931&lt;55,1,""),""),"")</f>
        <v/>
      </c>
      <c r="G931" s="43" t="str">
        <f xml:space="preserve"> IF(ДАННЫЕ!$F931="М",IF(E931&gt;=60,2,""),"")&amp;IF(ДАННЫЕ!$F931="Ж",IF(E931&gt;=55,2,""),"")</f>
        <v/>
      </c>
      <c r="H931" s="43" t="str">
        <f t="shared" ca="1" si="42"/>
        <v/>
      </c>
      <c r="I931" s="43" t="str">
        <f t="shared" ca="1" si="43"/>
        <v>03</v>
      </c>
      <c r="J931" s="28" t="str">
        <f ca="1">ДАННЫЕ!$F931&amp;H931&amp;I931&amp;ДАННЫЕ!$I931&amp;"m"&amp;IF(ДАННЫЕ!$I931&gt;0,IF(ДАННЫЕ!$J931&gt;0,0,1),"")&amp;"f"&amp;IF(ДАННЫЕ!$R931&gt;0,IF(YEAR(ДАННЫЕ!$F$1)=YEAR(ДАННЫЕ!$R931),1,0),0)&amp;"z"&amp;ДАННЫЕ!$R931&amp;"p"&amp;ДАННЫЕ!$S931&amp;"i"&amp;ДАННЫЕ!$T931&amp;"h"&amp;ДАННЫЕ!$K931&amp;"be"&amp;ДАННЫЕ!$BI931&amp;"CD"&amp;IF(ДАННЫЕ!BF931&gt;500,4,IF(ДАННЫЕ!BF931&gt;350,3,IF(ДАННЫЕ!BF931&gt;200,2,IF(ДАННЫЕ!BF931&gt;0,1,0))))&amp;"g"&amp;B931&amp;"d"&amp;H931&amp;"l"&amp;ДАННЫЕ!AT931&amp;"a"&amp;ДАННЫЕ!$V931&amp;"v"&amp;R931&amp;"k"&amp;ДАННЫЕ!$U931&amp;"s"&amp;ДАННЫЕ!$Y931&amp;"t"&amp;ДАННЫЕ!$X931&amp;"b"&amp;IF(ДАННЫЕ!$Q931&gt;1,1,0)&amp;"PP"&amp;ДАННЫЕ!Z931&amp;"c"&amp;S931&amp;"x"&amp;IF(ДАННЫЕ!$BY931&gt;0,IF(YEAR(ДАННЫЕ!$F$1)=YEAR(ДАННЫЕ!$BY931),1,0),0)&amp;"n"&amp;IF(ДАННЫЕ!$BZ931&gt;0,IF(YEAR(ДАННЫЕ!$F$1)=YEAR(ДАННЫЕ!$BZ931),1,0),0)&amp;"u"&amp;D931&amp;"z"&amp;IF(ДАННЫЕ!$CL931&gt;0,IF(YEAR(ДАННЫЕ!$F$1)&gt;YEAR(ДАННЫЕ!$CL931),11,12),0)</f>
        <v>03mf0zpihbeCD0g0dlav0kstb0PPc0x0n0u0z0</v>
      </c>
      <c r="K931" s="28" t="str">
        <f ca="1">ДАННЫЕ!$I931&amp;"x"&amp;B931&amp;"w"&amp;IF(T931+ДАННЫЕ!AD931+ДАННЫЕ!AE931+ДАННЫЕ!AF931+ДАННЫЕ!AG931+ДАННЫЕ!AH931+ДАННЫЕ!$AL931+ДАННЫЕ!AI931+ДАННЫЕ!AJ931+ДАННЫЕ!AK931+ДАННЫЕ!AP931+ДАННЫЕ!AQ931+ДАННЫЕ!AR931+ДАННЫЕ!$AM931+ДАННЫЕ!$AN931+ДАННЫЕ!AS931+ДАННЫЕ!AT931&gt;0,1,0)&amp;IF(OR(T931=2,ДАННЫЕ!AD931=2,ДАННЫЕ!AE931=2,ДАННЫЕ!AF931=2,ДАННЫЕ!AG931=2,ДАННЫЕ!AH931=2,ДАННЫЕ!$AL931=2,ДАННЫЕ!AI931=2,ДАННЫЕ!AJ931=2,ДАННЫЕ!AK931=2,ДАННЫЕ!AP931=2,ДАННЫЕ!AQ931=2,ДАННЫЕ!AR931=2,ДАННЫЕ!$AM931=2,ДАННЫЕ!$AN931=2,ДАННЫЕ!AS931=2,ДАННЫЕ!AT931=2),2,0)&amp;"t"&amp;IF(T931&gt;0,"1"&amp;T931,"00")&amp;"f"&amp;IF(ДАННЫЕ!$AC931,"1"&amp;ДАННЫЕ!$AC931,"00")&amp;"b"&amp;IF(ДАННЫЕ!$AD931,"1"&amp;ДАННЫЕ!$AD931,"00")&amp;"g"&amp;IF(ДАННЫЕ!$AF931,"1"&amp;ДАННЫЕ!$AF931,"00")&amp;"c"&amp;IF(ДАННЫЕ!$AG931,"1"&amp;ДАННЫЕ!$AG931,"00")&amp;"i"&amp;IF(ДАННЫЕ!$AH931,"1"&amp;ДАННЫЕ!$AH931,"00")&amp;"r"&amp;IF(ДАННЫЕ!$AL931,"1"&amp;ДАННЫЕ!$AL931,"00")&amp;"m"&amp;IF(ДАННЫЕ!$AI931,"1"&amp;ДАННЫЕ!$AI931,"00")&amp;"hS"&amp;IF(ДАННЫЕ!$AJ931,"1"&amp;ДАННЫЕ!$AJ931,"00")&amp;"hZ"&amp;IF(ДАННЫЕ!$AK931,"1"&amp;ДАННЫЕ!$AK931,"00")&amp;"p"&amp;IF(ДАННЫЕ!$AP931,"1"&amp;ДАННЫЕ!$AP931,"00")&amp;"k"&amp;IF(ДАННЫЕ!$AQ931,"1"&amp;ДАННЫЕ!$AQ931,"00")&amp;"z"&amp;IF(ДАННЫЕ!$AR931,"1"&amp;ДАННЫЕ!$AR931,"00")&amp;"j"&amp;IF(ДАННЫЕ!$AM931,"1"&amp;ДАННЫЕ!$AM931,"00")&amp;"n"&amp;IF(ДАННЫЕ!$AN931,"1"&amp;ДАННЫЕ!$AN931,"00")&amp;"E"&amp;ДАННЫЕ!BI931&amp;"L"&amp;ДАННЫЕ!AO931&amp;"h"&amp;IF(ДАННЫЕ!$AU931&gt;0,1,0)&amp;"v"&amp;IF(ДАННЫЕ!$AW931&gt;0,1,0)&amp;"a"&amp;IF(ДАННЫЕ!$AS931,"1"&amp;ДАННЫЕ!$AS931,"00")&amp;"s"&amp;IF(ДАННЫЕ!$AT931,"1"&amp;ДАННЫЕ!$AT931,"00")&amp;"u"&amp;IF(ДАННЫЕ!$CJ931&gt;0,1,0)&amp;"y"&amp;B931&amp;"d"&amp;H931&amp;"e"&amp;F931&amp;G931</f>
        <v>x0w00t00f00b00g00c00i00r00m00hS00hZ00p00k00z00j00n00ELh0v0a00s00u0y0de</v>
      </c>
      <c r="L931" s="28" t="str">
        <f ca="1">ДАННЫЕ!$I931&amp;"VN"&amp;IF(ДАННЫЕ!AW931&gt;0,11,10)&amp;"CD"&amp;IF(ДАННЫЕ!BF931&gt;500,16,IF(ДАННЫЕ!BF931&gt;350,15,IF(ДАННЫЕ!BF931&gt;=200,14,IF(ДАННЫЕ!BF931&gt;=100,13,IF(ДАННЫЕ!BF931&gt;=50,12,IF(ДАННЫЕ!BF931&gt;0,11,10))))))&amp;"AR"&amp;IF(ДАННЫЕ!BX931&gt;0,1,0)&amp;"GD"&amp;B931&amp;"VV"&amp;IF(E931&gt;=5,IF(E931&lt;18,1,0),0)</f>
        <v>VN10CD10AR0GD0VV0</v>
      </c>
      <c r="M931" s="28" t="str">
        <f>ДАННЫЕ!$I931&amp;"b"&amp;ДАННЫЕ!$BI931&amp;"r"&amp;ДАННЫЕ!$BJ931&amp;"CD"&amp;IF(ДАННЫЕ!BF931&gt;0,IF(ДАННЫЕ!BF931&lt;200,1,IF(ДАННЫЕ!BF931&lt;350,2,3)),0)&amp;"h"&amp;IF(ДАННЫЕ!$BK931+ДАННЫЕ!$BL931+ДАННЫЕ!$BM931&gt;0,1,0)&amp;"x"&amp;ДАННЫЕ!$BK931&amp;"y"&amp;ДАННЫЕ!$BL931&amp;"z"&amp;ДАННЫЕ!$BM931&amp;"c"&amp;IF(ДАННЫЕ!$BK931+ДАННЫЕ!$BL931+ДАННЫЕ!$BM931=3,1,0)&amp;"a"&amp;IF(ДАННЫЕ!$BQ931+ДАННЫЕ!$BR931&gt;0,1,0)&amp;"d"&amp;ДАННЫЕ!$BQ931&amp;"v"&amp;ДАННЫЕ!$BR931&amp;"p"&amp;ДАННЫЕ!$BS931&amp;"n"&amp;ДАННЫЕ!$BU931&amp;"t"&amp;ДАННЫЕ!$BV931&amp;"o"&amp;ДАННЫЕ!$BT931&amp;"l"&amp;IF(ДАННЫЕ!$BN931&gt;0,1,0)&amp;ДАННЫЕ!$BN931&amp;"g"&amp;ДАННЫЕ!$BO931&amp;"s"&amp;ДАННЫЕ!$BP931&amp;"DZ"&amp;IF(ДАННЫЕ!B931-ДАННЫЕ!G931 &lt; 60,IF(ДАННЫЕ!B931-ДАННЫЕ!G931 &gt;= 0,1,0),0)&amp;"u"&amp;IF(ДАННЫЕ!$CJ931&gt;0,1,0)</f>
        <v>brCD0h0xyzc0a0dvpntol0gsDZ1u0</v>
      </c>
      <c r="N931" s="28" t="str">
        <f ca="1">ДАННЫЕ!$F931&amp;ДАННЫЕ!$I931&amp;"g"&amp;B931&amp;"cf"&amp;D931&amp;"a"&amp;IF(ДАННЫЕ!$BX931&gt;0,1,0)&amp;IF(ДАННЫЕ!$BF931&gt;500,1,IF(ДАННЫЕ!$BF931&gt;350,2,IF(ДАННЫЕ!$BF931&gt;=200,3,IF(ДАННЫЕ!$BF931&gt;=100,4,IF(ДАННЫЕ!$BF931&gt;=50,5,IF(ДАННЫЕ!$BF931&lt;50,6,0))))))&amp;"AR"&amp;IF(DATEDIF(ДАННЫЕ!$BX931,ДАННЫЕ!$F$1,"y")&gt;1,1,0)&amp;"VG"&amp;IF(ДАННЫЕ!$BH931="0",1,0)&amp;"o"&amp;IF(T931+ДАННЫЕ!$AF931+ДАННЫЕ!$AG931+ДАННЫЕ!$AH931+ДАННЫЕ!$AI931+ДАННЫЕ!$AJ931+ДАННЫЕ!$AP931+ДАННЫЕ!$AQ931+ДАННЫЕ!$AR931+ДАННЫЕ!$AU931+ДАННЫЕ!$AW931+ДАННЫЕ!$AS931+ДАННЫЕ!$AT931&gt;0,1,0)&amp;"x"&amp;ДАННЫЕ!$AG931&amp;"p"&amp;IF(ДАННЫЕ!$BY931&gt;0,1,0)&amp;"v"&amp;IF(ДАННЫЕ!$BZ931&gt;0,1,0)&amp;"n"&amp;ДАННЫЕ!$CA931&amp;"t"&amp;ДАННЫЕ!$AY931&amp;"k"&amp;ДАННЫЕ!$CB931&amp;"q"&amp;ДАННЫЕ!$CC931&amp;"w"&amp;ДАННЫЕ!$CD931&amp;"e"&amp;ДАННЫЕ!$CE931&amp;"m"&amp;ДАННЫЕ!$CF931&amp;"c"&amp;ДАННЫЕ!$CG931&amp;"z"&amp;ДАННЫЕ!$CH931&amp;"d"&amp;IF(H931=4,1,0)&amp;"s"&amp;IF(ДАННЫЕ!$J931=1,0,1)&amp;"u"&amp;IF(ДАННЫЕ!$CJ931&gt;0,1,0)</f>
        <v>g0cf0a06AR1VG0o0xp0v0ntkqwemczd0s1u0</v>
      </c>
      <c r="O931" s="28" t="str">
        <f>ДАННЫЕ!$I931&amp;"g"&amp;B931&amp;A931&amp;"f"&amp;P931&amp;"c"&amp;IF(ДАННЫЕ!$U931&gt;0,1,0)&amp;"s"&amp;IF(ДАННЫЕ!$Q931&gt;0,IF(YEAR(ДАННЫЕ!$F$1)=YEAR(ДАННЫЕ!$Q931),IF(MONTH(ДАННЫЕ!$F$1)=MONTH(ДАННЫЕ!$Q931),111,11),1),0)&amp;"i"&amp;IF(ДАННЫЕ!$R931+ДАННЫЕ!$S931+ДАННЫЕ!$T931=0,0,1)&amp;"h"&amp;IF(ДАННЫЕ!$P931&gt;0,1,0)&amp;"p"&amp;IF(ДАННЫЕ!$CI931&gt;0,IF(YEAR(ДАННЫЕ!$F$1)=YEAR(ДАННЫЕ!$CI931),IF(MONTH(ДАННЫЕ!$F$1)=MONTH(ДАННЫЕ!$CI931),111,11),1),0)&amp;"d"&amp;IF(ДАННЫЕ!$CJ931&gt;0,IF(YEAR(ДАННЫЕ!$F$1)=YEAR(ДАННЫЕ!$CJ931),IF(MONTH(ДАННЫЕ!$F$1)=MONTH(ДАННЫЕ!$CJ931),111,11),1),0)&amp;"o"&amp;IF(ДАННЫЕ!$CK931&gt;0,IF(MONTH(ДАННЫЕ!$F$1)=MONTH(ДАННЫЕ!$CK931),111,11),0)&amp;"v"&amp;IF(ДАННЫЕ!$BE931&gt;0,IF(MONTH(ДАННЫЕ!$F$1)=MONTH(ДАННЫЕ!$BE931),111,11),0)</f>
        <v>g00f0c0s0i0h0p0d0o0v0</v>
      </c>
      <c r="P931" s="15">
        <f t="shared" si="44"/>
        <v>0</v>
      </c>
      <c r="Q931" s="15">
        <f>IF(ДАННЫЕ!$F$1&gt;ДАННЫЕ!$N931,IF(YEAR(ДАННЫЕ!$F$1)=YEAR(ДАННЫЕ!M931),1,0),0)</f>
        <v>0</v>
      </c>
      <c r="R931" s="15">
        <f>IF(ДАННЫЕ!$F$1&gt;ДАННЫЕ!$N931,IF(YEAR(ДАННЫЕ!$F$1)=YEAR(ДАННЫЕ!N931),1,0),0)</f>
        <v>0</v>
      </c>
      <c r="S931" s="15">
        <f>IF(ДАННЫЕ!$AA931="2А",1,IF(ДАННЫЕ!$AA931="2Б",2,IF(ДАННЫЕ!$AA931="2В",3,IF(ДАННЫЕ!$AA931=3,4,IF(ДАННЫЕ!$AA931="4А",5,IF(ДАННЫЕ!$AA931="4Б",6,IF(ДАННЫЕ!$AA931="4В",7,IF(ДАННЫЕ!$AA931=5,8,0))))))))</f>
        <v>0</v>
      </c>
      <c r="T931" s="15">
        <f>IF(OR(ДАННЫЕ!$AC931=2,ДАННЫЕ!$AD931=2,ДАННЫЕ!$AE931=2),2,IF(OR(ДАННЫЕ!$AC931=1,ДАННЫЕ!$AD931=1,ДАННЫЕ!$AE931=1),1,0))</f>
        <v>0</v>
      </c>
    </row>
    <row r="932" spans="1:20" ht="15" customHeight="1" x14ac:dyDescent="0.2">
      <c r="A932" s="78">
        <f>IF(B932&gt;0,IF(MONTH(ДАННЫЕ!$F$1)=MONTH(ДАННЫЕ!$B932),1,0),0)</f>
        <v>0</v>
      </c>
      <c r="B932" s="14">
        <f>IF(ДАННЫЕ!$B932&gt;0,IF(YEAR(ДАННЫЕ!$F$1)=YEAR(ДАННЫЕ!$B932),1,0),0)</f>
        <v>0</v>
      </c>
      <c r="C932" s="14">
        <f>IF(ДАННЫЕ!$CM932&gt;0,IF(YEAR(ДАННЫЕ!$F$1)=YEAR(ДАННЫЕ!$CM932),1,0),0)</f>
        <v>0</v>
      </c>
      <c r="D932" s="14">
        <f>IF(ДАННЫЕ!$CJ932&gt;0,IF(ДАННЫЕ!$CL932&gt;ДАННЫЕ!$F$1,1,IF(ДАННЫЕ!$CL932&gt;0,0,1)),0)</f>
        <v>0</v>
      </c>
      <c r="E932" s="43" t="str">
        <f ca="1">IF(ДАННЫЕ!$F$1&gt;0,IF(ДАННЫЕ!$G932&gt;0,DATEDIF(ДАННЫЕ!$G932,ДАННЫЕ!$F$1,"y"),""),IF(ДАННЫЕ!$G932&gt;0,DATEDIF(ДАННЫЕ!$G932,TODAY(),"y"),""))</f>
        <v/>
      </c>
      <c r="F932" s="43" t="str">
        <f xml:space="preserve"> IF(ДАННЫЕ!$F932="М",IF(E932&gt;=18,IF(E932&lt;60,1,""),""),"")&amp;IF(ДАННЫЕ!$F932="Ж",IF(E932&gt;=18,IF(E932&lt;55,1,""),""),"")</f>
        <v/>
      </c>
      <c r="G932" s="43" t="str">
        <f xml:space="preserve"> IF(ДАННЫЕ!$F932="М",IF(E932&gt;=60,2,""),"")&amp;IF(ДАННЫЕ!$F932="Ж",IF(E932&gt;=55,2,""),"")</f>
        <v/>
      </c>
      <c r="H932" s="43" t="str">
        <f t="shared" ca="1" si="42"/>
        <v/>
      </c>
      <c r="I932" s="43" t="str">
        <f t="shared" ca="1" si="43"/>
        <v>03</v>
      </c>
      <c r="J932" s="28" t="str">
        <f ca="1">ДАННЫЕ!$F932&amp;H932&amp;I932&amp;ДАННЫЕ!$I932&amp;"m"&amp;IF(ДАННЫЕ!$I932&gt;0,IF(ДАННЫЕ!$J932&gt;0,0,1),"")&amp;"f"&amp;IF(ДАННЫЕ!$R932&gt;0,IF(YEAR(ДАННЫЕ!$F$1)=YEAR(ДАННЫЕ!$R932),1,0),0)&amp;"z"&amp;ДАННЫЕ!$R932&amp;"p"&amp;ДАННЫЕ!$S932&amp;"i"&amp;ДАННЫЕ!$T932&amp;"h"&amp;ДАННЫЕ!$K932&amp;"be"&amp;ДАННЫЕ!$BI932&amp;"CD"&amp;IF(ДАННЫЕ!BF932&gt;500,4,IF(ДАННЫЕ!BF932&gt;350,3,IF(ДАННЫЕ!BF932&gt;200,2,IF(ДАННЫЕ!BF932&gt;0,1,0))))&amp;"g"&amp;B932&amp;"d"&amp;H932&amp;"l"&amp;ДАННЫЕ!AT932&amp;"a"&amp;ДАННЫЕ!$V932&amp;"v"&amp;R932&amp;"k"&amp;ДАННЫЕ!$U932&amp;"s"&amp;ДАННЫЕ!$Y932&amp;"t"&amp;ДАННЫЕ!$X932&amp;"b"&amp;IF(ДАННЫЕ!$Q932&gt;1,1,0)&amp;"PP"&amp;ДАННЫЕ!Z932&amp;"c"&amp;S932&amp;"x"&amp;IF(ДАННЫЕ!$BY932&gt;0,IF(YEAR(ДАННЫЕ!$F$1)=YEAR(ДАННЫЕ!$BY932),1,0),0)&amp;"n"&amp;IF(ДАННЫЕ!$BZ932&gt;0,IF(YEAR(ДАННЫЕ!$F$1)=YEAR(ДАННЫЕ!$BZ932),1,0),0)&amp;"u"&amp;D932&amp;"z"&amp;IF(ДАННЫЕ!$CL932&gt;0,IF(YEAR(ДАННЫЕ!$F$1)&gt;YEAR(ДАННЫЕ!$CL932),11,12),0)</f>
        <v>03mf0zpihbeCD0g0dlav0kstb0PPc0x0n0u0z0</v>
      </c>
      <c r="K932" s="28" t="str">
        <f ca="1">ДАННЫЕ!$I932&amp;"x"&amp;B932&amp;"w"&amp;IF(T932+ДАННЫЕ!AD932+ДАННЫЕ!AE932+ДАННЫЕ!AF932+ДАННЫЕ!AG932+ДАННЫЕ!AH932+ДАННЫЕ!$AL932+ДАННЫЕ!AI932+ДАННЫЕ!AJ932+ДАННЫЕ!AK932+ДАННЫЕ!AP932+ДАННЫЕ!AQ932+ДАННЫЕ!AR932+ДАННЫЕ!$AM932+ДАННЫЕ!$AN932+ДАННЫЕ!AS932+ДАННЫЕ!AT932&gt;0,1,0)&amp;IF(OR(T932=2,ДАННЫЕ!AD932=2,ДАННЫЕ!AE932=2,ДАННЫЕ!AF932=2,ДАННЫЕ!AG932=2,ДАННЫЕ!AH932=2,ДАННЫЕ!$AL932=2,ДАННЫЕ!AI932=2,ДАННЫЕ!AJ932=2,ДАННЫЕ!AK932=2,ДАННЫЕ!AP932=2,ДАННЫЕ!AQ932=2,ДАННЫЕ!AR932=2,ДАННЫЕ!$AM932=2,ДАННЫЕ!$AN932=2,ДАННЫЕ!AS932=2,ДАННЫЕ!AT932=2),2,0)&amp;"t"&amp;IF(T932&gt;0,"1"&amp;T932,"00")&amp;"f"&amp;IF(ДАННЫЕ!$AC932,"1"&amp;ДАННЫЕ!$AC932,"00")&amp;"b"&amp;IF(ДАННЫЕ!$AD932,"1"&amp;ДАННЫЕ!$AD932,"00")&amp;"g"&amp;IF(ДАННЫЕ!$AF932,"1"&amp;ДАННЫЕ!$AF932,"00")&amp;"c"&amp;IF(ДАННЫЕ!$AG932,"1"&amp;ДАННЫЕ!$AG932,"00")&amp;"i"&amp;IF(ДАННЫЕ!$AH932,"1"&amp;ДАННЫЕ!$AH932,"00")&amp;"r"&amp;IF(ДАННЫЕ!$AL932,"1"&amp;ДАННЫЕ!$AL932,"00")&amp;"m"&amp;IF(ДАННЫЕ!$AI932,"1"&amp;ДАННЫЕ!$AI932,"00")&amp;"hS"&amp;IF(ДАННЫЕ!$AJ932,"1"&amp;ДАННЫЕ!$AJ932,"00")&amp;"hZ"&amp;IF(ДАННЫЕ!$AK932,"1"&amp;ДАННЫЕ!$AK932,"00")&amp;"p"&amp;IF(ДАННЫЕ!$AP932,"1"&amp;ДАННЫЕ!$AP932,"00")&amp;"k"&amp;IF(ДАННЫЕ!$AQ932,"1"&amp;ДАННЫЕ!$AQ932,"00")&amp;"z"&amp;IF(ДАННЫЕ!$AR932,"1"&amp;ДАННЫЕ!$AR932,"00")&amp;"j"&amp;IF(ДАННЫЕ!$AM932,"1"&amp;ДАННЫЕ!$AM932,"00")&amp;"n"&amp;IF(ДАННЫЕ!$AN932,"1"&amp;ДАННЫЕ!$AN932,"00")&amp;"E"&amp;ДАННЫЕ!BI932&amp;"L"&amp;ДАННЫЕ!AO932&amp;"h"&amp;IF(ДАННЫЕ!$AU932&gt;0,1,0)&amp;"v"&amp;IF(ДАННЫЕ!$AW932&gt;0,1,0)&amp;"a"&amp;IF(ДАННЫЕ!$AS932,"1"&amp;ДАННЫЕ!$AS932,"00")&amp;"s"&amp;IF(ДАННЫЕ!$AT932,"1"&amp;ДАННЫЕ!$AT932,"00")&amp;"u"&amp;IF(ДАННЫЕ!$CJ932&gt;0,1,0)&amp;"y"&amp;B932&amp;"d"&amp;H932&amp;"e"&amp;F932&amp;G932</f>
        <v>x0w00t00f00b00g00c00i00r00m00hS00hZ00p00k00z00j00n00ELh0v0a00s00u0y0de</v>
      </c>
      <c r="L932" s="28" t="str">
        <f ca="1">ДАННЫЕ!$I932&amp;"VN"&amp;IF(ДАННЫЕ!AW932&gt;0,11,10)&amp;"CD"&amp;IF(ДАННЫЕ!BF932&gt;500,16,IF(ДАННЫЕ!BF932&gt;350,15,IF(ДАННЫЕ!BF932&gt;=200,14,IF(ДАННЫЕ!BF932&gt;=100,13,IF(ДАННЫЕ!BF932&gt;=50,12,IF(ДАННЫЕ!BF932&gt;0,11,10))))))&amp;"AR"&amp;IF(ДАННЫЕ!BX932&gt;0,1,0)&amp;"GD"&amp;B932&amp;"VV"&amp;IF(E932&gt;=5,IF(E932&lt;18,1,0),0)</f>
        <v>VN10CD10AR0GD0VV0</v>
      </c>
      <c r="M932" s="28" t="str">
        <f>ДАННЫЕ!$I932&amp;"b"&amp;ДАННЫЕ!$BI932&amp;"r"&amp;ДАННЫЕ!$BJ932&amp;"CD"&amp;IF(ДАННЫЕ!BF932&gt;0,IF(ДАННЫЕ!BF932&lt;200,1,IF(ДАННЫЕ!BF932&lt;350,2,3)),0)&amp;"h"&amp;IF(ДАННЫЕ!$BK932+ДАННЫЕ!$BL932+ДАННЫЕ!$BM932&gt;0,1,0)&amp;"x"&amp;ДАННЫЕ!$BK932&amp;"y"&amp;ДАННЫЕ!$BL932&amp;"z"&amp;ДАННЫЕ!$BM932&amp;"c"&amp;IF(ДАННЫЕ!$BK932+ДАННЫЕ!$BL932+ДАННЫЕ!$BM932=3,1,0)&amp;"a"&amp;IF(ДАННЫЕ!$BQ932+ДАННЫЕ!$BR932&gt;0,1,0)&amp;"d"&amp;ДАННЫЕ!$BQ932&amp;"v"&amp;ДАННЫЕ!$BR932&amp;"p"&amp;ДАННЫЕ!$BS932&amp;"n"&amp;ДАННЫЕ!$BU932&amp;"t"&amp;ДАННЫЕ!$BV932&amp;"o"&amp;ДАННЫЕ!$BT932&amp;"l"&amp;IF(ДАННЫЕ!$BN932&gt;0,1,0)&amp;ДАННЫЕ!$BN932&amp;"g"&amp;ДАННЫЕ!$BO932&amp;"s"&amp;ДАННЫЕ!$BP932&amp;"DZ"&amp;IF(ДАННЫЕ!B932-ДАННЫЕ!G932 &lt; 60,IF(ДАННЫЕ!B932-ДАННЫЕ!G932 &gt;= 0,1,0),0)&amp;"u"&amp;IF(ДАННЫЕ!$CJ932&gt;0,1,0)</f>
        <v>brCD0h0xyzc0a0dvpntol0gsDZ1u0</v>
      </c>
      <c r="N932" s="28" t="str">
        <f ca="1">ДАННЫЕ!$F932&amp;ДАННЫЕ!$I932&amp;"g"&amp;B932&amp;"cf"&amp;D932&amp;"a"&amp;IF(ДАННЫЕ!$BX932&gt;0,1,0)&amp;IF(ДАННЫЕ!$BF932&gt;500,1,IF(ДАННЫЕ!$BF932&gt;350,2,IF(ДАННЫЕ!$BF932&gt;=200,3,IF(ДАННЫЕ!$BF932&gt;=100,4,IF(ДАННЫЕ!$BF932&gt;=50,5,IF(ДАННЫЕ!$BF932&lt;50,6,0))))))&amp;"AR"&amp;IF(DATEDIF(ДАННЫЕ!$BX932,ДАННЫЕ!$F$1,"y")&gt;1,1,0)&amp;"VG"&amp;IF(ДАННЫЕ!$BH932="0",1,0)&amp;"o"&amp;IF(T932+ДАННЫЕ!$AF932+ДАННЫЕ!$AG932+ДАННЫЕ!$AH932+ДАННЫЕ!$AI932+ДАННЫЕ!$AJ932+ДАННЫЕ!$AP932+ДАННЫЕ!$AQ932+ДАННЫЕ!$AR932+ДАННЫЕ!$AU932+ДАННЫЕ!$AW932+ДАННЫЕ!$AS932+ДАННЫЕ!$AT932&gt;0,1,0)&amp;"x"&amp;ДАННЫЕ!$AG932&amp;"p"&amp;IF(ДАННЫЕ!$BY932&gt;0,1,0)&amp;"v"&amp;IF(ДАННЫЕ!$BZ932&gt;0,1,0)&amp;"n"&amp;ДАННЫЕ!$CA932&amp;"t"&amp;ДАННЫЕ!$AY932&amp;"k"&amp;ДАННЫЕ!$CB932&amp;"q"&amp;ДАННЫЕ!$CC932&amp;"w"&amp;ДАННЫЕ!$CD932&amp;"e"&amp;ДАННЫЕ!$CE932&amp;"m"&amp;ДАННЫЕ!$CF932&amp;"c"&amp;ДАННЫЕ!$CG932&amp;"z"&amp;ДАННЫЕ!$CH932&amp;"d"&amp;IF(H932=4,1,0)&amp;"s"&amp;IF(ДАННЫЕ!$J932=1,0,1)&amp;"u"&amp;IF(ДАННЫЕ!$CJ932&gt;0,1,0)</f>
        <v>g0cf0a06AR1VG0o0xp0v0ntkqwemczd0s1u0</v>
      </c>
      <c r="O932" s="28" t="str">
        <f>ДАННЫЕ!$I932&amp;"g"&amp;B932&amp;A932&amp;"f"&amp;P932&amp;"c"&amp;IF(ДАННЫЕ!$U932&gt;0,1,0)&amp;"s"&amp;IF(ДАННЫЕ!$Q932&gt;0,IF(YEAR(ДАННЫЕ!$F$1)=YEAR(ДАННЫЕ!$Q932),IF(MONTH(ДАННЫЕ!$F$1)=MONTH(ДАННЫЕ!$Q932),111,11),1),0)&amp;"i"&amp;IF(ДАННЫЕ!$R932+ДАННЫЕ!$S932+ДАННЫЕ!$T932=0,0,1)&amp;"h"&amp;IF(ДАННЫЕ!$P932&gt;0,1,0)&amp;"p"&amp;IF(ДАННЫЕ!$CI932&gt;0,IF(YEAR(ДАННЫЕ!$F$1)=YEAR(ДАННЫЕ!$CI932),IF(MONTH(ДАННЫЕ!$F$1)=MONTH(ДАННЫЕ!$CI932),111,11),1),0)&amp;"d"&amp;IF(ДАННЫЕ!$CJ932&gt;0,IF(YEAR(ДАННЫЕ!$F$1)=YEAR(ДАННЫЕ!$CJ932),IF(MONTH(ДАННЫЕ!$F$1)=MONTH(ДАННЫЕ!$CJ932),111,11),1),0)&amp;"o"&amp;IF(ДАННЫЕ!$CK932&gt;0,IF(MONTH(ДАННЫЕ!$F$1)=MONTH(ДАННЫЕ!$CK932),111,11),0)&amp;"v"&amp;IF(ДАННЫЕ!$BE932&gt;0,IF(MONTH(ДАННЫЕ!$F$1)=MONTH(ДАННЫЕ!$BE932),111,11),0)</f>
        <v>g00f0c0s0i0h0p0d0o0v0</v>
      </c>
      <c r="P932" s="15">
        <f t="shared" si="44"/>
        <v>0</v>
      </c>
      <c r="Q932" s="15">
        <f>IF(ДАННЫЕ!$F$1&gt;ДАННЫЕ!$N932,IF(YEAR(ДАННЫЕ!$F$1)=YEAR(ДАННЫЕ!M932),1,0),0)</f>
        <v>0</v>
      </c>
      <c r="R932" s="15">
        <f>IF(ДАННЫЕ!$F$1&gt;ДАННЫЕ!$N932,IF(YEAR(ДАННЫЕ!$F$1)=YEAR(ДАННЫЕ!N932),1,0),0)</f>
        <v>0</v>
      </c>
      <c r="S932" s="15">
        <f>IF(ДАННЫЕ!$AA932="2А",1,IF(ДАННЫЕ!$AA932="2Б",2,IF(ДАННЫЕ!$AA932="2В",3,IF(ДАННЫЕ!$AA932=3,4,IF(ДАННЫЕ!$AA932="4А",5,IF(ДАННЫЕ!$AA932="4Б",6,IF(ДАННЫЕ!$AA932="4В",7,IF(ДАННЫЕ!$AA932=5,8,0))))))))</f>
        <v>0</v>
      </c>
      <c r="T932" s="15">
        <f>IF(OR(ДАННЫЕ!$AC932=2,ДАННЫЕ!$AD932=2,ДАННЫЕ!$AE932=2),2,IF(OR(ДАННЫЕ!$AC932=1,ДАННЫЕ!$AD932=1,ДАННЫЕ!$AE932=1),1,0))</f>
        <v>0</v>
      </c>
    </row>
    <row r="933" spans="1:20" ht="15" customHeight="1" x14ac:dyDescent="0.2">
      <c r="A933" s="78">
        <f>IF(B933&gt;0,IF(MONTH(ДАННЫЕ!$F$1)=MONTH(ДАННЫЕ!$B933),1,0),0)</f>
        <v>0</v>
      </c>
      <c r="B933" s="14">
        <f>IF(ДАННЫЕ!$B933&gt;0,IF(YEAR(ДАННЫЕ!$F$1)=YEAR(ДАННЫЕ!$B933),1,0),0)</f>
        <v>0</v>
      </c>
      <c r="C933" s="14">
        <f>IF(ДАННЫЕ!$CM933&gt;0,IF(YEAR(ДАННЫЕ!$F$1)=YEAR(ДАННЫЕ!$CM933),1,0),0)</f>
        <v>0</v>
      </c>
      <c r="D933" s="14">
        <f>IF(ДАННЫЕ!$CJ933&gt;0,IF(ДАННЫЕ!$CL933&gt;ДАННЫЕ!$F$1,1,IF(ДАННЫЕ!$CL933&gt;0,0,1)),0)</f>
        <v>0</v>
      </c>
      <c r="E933" s="43" t="str">
        <f ca="1">IF(ДАННЫЕ!$F$1&gt;0,IF(ДАННЫЕ!$G933&gt;0,DATEDIF(ДАННЫЕ!$G933,ДАННЫЕ!$F$1,"y"),""),IF(ДАННЫЕ!$G933&gt;0,DATEDIF(ДАННЫЕ!$G933,TODAY(),"y"),""))</f>
        <v/>
      </c>
      <c r="F933" s="43" t="str">
        <f xml:space="preserve"> IF(ДАННЫЕ!$F933="М",IF(E933&gt;=18,IF(E933&lt;60,1,""),""),"")&amp;IF(ДАННЫЕ!$F933="Ж",IF(E933&gt;=18,IF(E933&lt;55,1,""),""),"")</f>
        <v/>
      </c>
      <c r="G933" s="43" t="str">
        <f xml:space="preserve"> IF(ДАННЫЕ!$F933="М",IF(E933&gt;=60,2,""),"")&amp;IF(ДАННЫЕ!$F933="Ж",IF(E933&gt;=55,2,""),"")</f>
        <v/>
      </c>
      <c r="H933" s="43" t="str">
        <f t="shared" ca="1" si="42"/>
        <v/>
      </c>
      <c r="I933" s="43" t="str">
        <f t="shared" ca="1" si="43"/>
        <v>03</v>
      </c>
      <c r="J933" s="28" t="str">
        <f ca="1">ДАННЫЕ!$F933&amp;H933&amp;I933&amp;ДАННЫЕ!$I933&amp;"m"&amp;IF(ДАННЫЕ!$I933&gt;0,IF(ДАННЫЕ!$J933&gt;0,0,1),"")&amp;"f"&amp;IF(ДАННЫЕ!$R933&gt;0,IF(YEAR(ДАННЫЕ!$F$1)=YEAR(ДАННЫЕ!$R933),1,0),0)&amp;"z"&amp;ДАННЫЕ!$R933&amp;"p"&amp;ДАННЫЕ!$S933&amp;"i"&amp;ДАННЫЕ!$T933&amp;"h"&amp;ДАННЫЕ!$K933&amp;"be"&amp;ДАННЫЕ!$BI933&amp;"CD"&amp;IF(ДАННЫЕ!BF933&gt;500,4,IF(ДАННЫЕ!BF933&gt;350,3,IF(ДАННЫЕ!BF933&gt;200,2,IF(ДАННЫЕ!BF933&gt;0,1,0))))&amp;"g"&amp;B933&amp;"d"&amp;H933&amp;"l"&amp;ДАННЫЕ!AT933&amp;"a"&amp;ДАННЫЕ!$V933&amp;"v"&amp;R933&amp;"k"&amp;ДАННЫЕ!$U933&amp;"s"&amp;ДАННЫЕ!$Y933&amp;"t"&amp;ДАННЫЕ!$X933&amp;"b"&amp;IF(ДАННЫЕ!$Q933&gt;1,1,0)&amp;"PP"&amp;ДАННЫЕ!Z933&amp;"c"&amp;S933&amp;"x"&amp;IF(ДАННЫЕ!$BY933&gt;0,IF(YEAR(ДАННЫЕ!$F$1)=YEAR(ДАННЫЕ!$BY933),1,0),0)&amp;"n"&amp;IF(ДАННЫЕ!$BZ933&gt;0,IF(YEAR(ДАННЫЕ!$F$1)=YEAR(ДАННЫЕ!$BZ933),1,0),0)&amp;"u"&amp;D933&amp;"z"&amp;IF(ДАННЫЕ!$CL933&gt;0,IF(YEAR(ДАННЫЕ!$F$1)&gt;YEAR(ДАННЫЕ!$CL933),11,12),0)</f>
        <v>03mf0zpihbeCD0g0dlav0kstb0PPc0x0n0u0z0</v>
      </c>
      <c r="K933" s="28" t="str">
        <f ca="1">ДАННЫЕ!$I933&amp;"x"&amp;B933&amp;"w"&amp;IF(T933+ДАННЫЕ!AD933+ДАННЫЕ!AE933+ДАННЫЕ!AF933+ДАННЫЕ!AG933+ДАННЫЕ!AH933+ДАННЫЕ!$AL933+ДАННЫЕ!AI933+ДАННЫЕ!AJ933+ДАННЫЕ!AK933+ДАННЫЕ!AP933+ДАННЫЕ!AQ933+ДАННЫЕ!AR933+ДАННЫЕ!$AM933+ДАННЫЕ!$AN933+ДАННЫЕ!AS933+ДАННЫЕ!AT933&gt;0,1,0)&amp;IF(OR(T933=2,ДАННЫЕ!AD933=2,ДАННЫЕ!AE933=2,ДАННЫЕ!AF933=2,ДАННЫЕ!AG933=2,ДАННЫЕ!AH933=2,ДАННЫЕ!$AL933=2,ДАННЫЕ!AI933=2,ДАННЫЕ!AJ933=2,ДАННЫЕ!AK933=2,ДАННЫЕ!AP933=2,ДАННЫЕ!AQ933=2,ДАННЫЕ!AR933=2,ДАННЫЕ!$AM933=2,ДАННЫЕ!$AN933=2,ДАННЫЕ!AS933=2,ДАННЫЕ!AT933=2),2,0)&amp;"t"&amp;IF(T933&gt;0,"1"&amp;T933,"00")&amp;"f"&amp;IF(ДАННЫЕ!$AC933,"1"&amp;ДАННЫЕ!$AC933,"00")&amp;"b"&amp;IF(ДАННЫЕ!$AD933,"1"&amp;ДАННЫЕ!$AD933,"00")&amp;"g"&amp;IF(ДАННЫЕ!$AF933,"1"&amp;ДАННЫЕ!$AF933,"00")&amp;"c"&amp;IF(ДАННЫЕ!$AG933,"1"&amp;ДАННЫЕ!$AG933,"00")&amp;"i"&amp;IF(ДАННЫЕ!$AH933,"1"&amp;ДАННЫЕ!$AH933,"00")&amp;"r"&amp;IF(ДАННЫЕ!$AL933,"1"&amp;ДАННЫЕ!$AL933,"00")&amp;"m"&amp;IF(ДАННЫЕ!$AI933,"1"&amp;ДАННЫЕ!$AI933,"00")&amp;"hS"&amp;IF(ДАННЫЕ!$AJ933,"1"&amp;ДАННЫЕ!$AJ933,"00")&amp;"hZ"&amp;IF(ДАННЫЕ!$AK933,"1"&amp;ДАННЫЕ!$AK933,"00")&amp;"p"&amp;IF(ДАННЫЕ!$AP933,"1"&amp;ДАННЫЕ!$AP933,"00")&amp;"k"&amp;IF(ДАННЫЕ!$AQ933,"1"&amp;ДАННЫЕ!$AQ933,"00")&amp;"z"&amp;IF(ДАННЫЕ!$AR933,"1"&amp;ДАННЫЕ!$AR933,"00")&amp;"j"&amp;IF(ДАННЫЕ!$AM933,"1"&amp;ДАННЫЕ!$AM933,"00")&amp;"n"&amp;IF(ДАННЫЕ!$AN933,"1"&amp;ДАННЫЕ!$AN933,"00")&amp;"E"&amp;ДАННЫЕ!BI933&amp;"L"&amp;ДАННЫЕ!AO933&amp;"h"&amp;IF(ДАННЫЕ!$AU933&gt;0,1,0)&amp;"v"&amp;IF(ДАННЫЕ!$AW933&gt;0,1,0)&amp;"a"&amp;IF(ДАННЫЕ!$AS933,"1"&amp;ДАННЫЕ!$AS933,"00")&amp;"s"&amp;IF(ДАННЫЕ!$AT933,"1"&amp;ДАННЫЕ!$AT933,"00")&amp;"u"&amp;IF(ДАННЫЕ!$CJ933&gt;0,1,0)&amp;"y"&amp;B933&amp;"d"&amp;H933&amp;"e"&amp;F933&amp;G933</f>
        <v>x0w00t00f00b00g00c00i00r00m00hS00hZ00p00k00z00j00n00ELh0v0a00s00u0y0de</v>
      </c>
      <c r="L933" s="28" t="str">
        <f ca="1">ДАННЫЕ!$I933&amp;"VN"&amp;IF(ДАННЫЕ!AW933&gt;0,11,10)&amp;"CD"&amp;IF(ДАННЫЕ!BF933&gt;500,16,IF(ДАННЫЕ!BF933&gt;350,15,IF(ДАННЫЕ!BF933&gt;=200,14,IF(ДАННЫЕ!BF933&gt;=100,13,IF(ДАННЫЕ!BF933&gt;=50,12,IF(ДАННЫЕ!BF933&gt;0,11,10))))))&amp;"AR"&amp;IF(ДАННЫЕ!BX933&gt;0,1,0)&amp;"GD"&amp;B933&amp;"VV"&amp;IF(E933&gt;=5,IF(E933&lt;18,1,0),0)</f>
        <v>VN10CD10AR0GD0VV0</v>
      </c>
      <c r="M933" s="28" t="str">
        <f>ДАННЫЕ!$I933&amp;"b"&amp;ДАННЫЕ!$BI933&amp;"r"&amp;ДАННЫЕ!$BJ933&amp;"CD"&amp;IF(ДАННЫЕ!BF933&gt;0,IF(ДАННЫЕ!BF933&lt;200,1,IF(ДАННЫЕ!BF933&lt;350,2,3)),0)&amp;"h"&amp;IF(ДАННЫЕ!$BK933+ДАННЫЕ!$BL933+ДАННЫЕ!$BM933&gt;0,1,0)&amp;"x"&amp;ДАННЫЕ!$BK933&amp;"y"&amp;ДАННЫЕ!$BL933&amp;"z"&amp;ДАННЫЕ!$BM933&amp;"c"&amp;IF(ДАННЫЕ!$BK933+ДАННЫЕ!$BL933+ДАННЫЕ!$BM933=3,1,0)&amp;"a"&amp;IF(ДАННЫЕ!$BQ933+ДАННЫЕ!$BR933&gt;0,1,0)&amp;"d"&amp;ДАННЫЕ!$BQ933&amp;"v"&amp;ДАННЫЕ!$BR933&amp;"p"&amp;ДАННЫЕ!$BS933&amp;"n"&amp;ДАННЫЕ!$BU933&amp;"t"&amp;ДАННЫЕ!$BV933&amp;"o"&amp;ДАННЫЕ!$BT933&amp;"l"&amp;IF(ДАННЫЕ!$BN933&gt;0,1,0)&amp;ДАННЫЕ!$BN933&amp;"g"&amp;ДАННЫЕ!$BO933&amp;"s"&amp;ДАННЫЕ!$BP933&amp;"DZ"&amp;IF(ДАННЫЕ!B933-ДАННЫЕ!G933 &lt; 60,IF(ДАННЫЕ!B933-ДАННЫЕ!G933 &gt;= 0,1,0),0)&amp;"u"&amp;IF(ДАННЫЕ!$CJ933&gt;0,1,0)</f>
        <v>brCD0h0xyzc0a0dvpntol0gsDZ1u0</v>
      </c>
      <c r="N933" s="28" t="str">
        <f ca="1">ДАННЫЕ!$F933&amp;ДАННЫЕ!$I933&amp;"g"&amp;B933&amp;"cf"&amp;D933&amp;"a"&amp;IF(ДАННЫЕ!$BX933&gt;0,1,0)&amp;IF(ДАННЫЕ!$BF933&gt;500,1,IF(ДАННЫЕ!$BF933&gt;350,2,IF(ДАННЫЕ!$BF933&gt;=200,3,IF(ДАННЫЕ!$BF933&gt;=100,4,IF(ДАННЫЕ!$BF933&gt;=50,5,IF(ДАННЫЕ!$BF933&lt;50,6,0))))))&amp;"AR"&amp;IF(DATEDIF(ДАННЫЕ!$BX933,ДАННЫЕ!$F$1,"y")&gt;1,1,0)&amp;"VG"&amp;IF(ДАННЫЕ!$BH933="0",1,0)&amp;"o"&amp;IF(T933+ДАННЫЕ!$AF933+ДАННЫЕ!$AG933+ДАННЫЕ!$AH933+ДАННЫЕ!$AI933+ДАННЫЕ!$AJ933+ДАННЫЕ!$AP933+ДАННЫЕ!$AQ933+ДАННЫЕ!$AR933+ДАННЫЕ!$AU933+ДАННЫЕ!$AW933+ДАННЫЕ!$AS933+ДАННЫЕ!$AT933&gt;0,1,0)&amp;"x"&amp;ДАННЫЕ!$AG933&amp;"p"&amp;IF(ДАННЫЕ!$BY933&gt;0,1,0)&amp;"v"&amp;IF(ДАННЫЕ!$BZ933&gt;0,1,0)&amp;"n"&amp;ДАННЫЕ!$CA933&amp;"t"&amp;ДАННЫЕ!$AY933&amp;"k"&amp;ДАННЫЕ!$CB933&amp;"q"&amp;ДАННЫЕ!$CC933&amp;"w"&amp;ДАННЫЕ!$CD933&amp;"e"&amp;ДАННЫЕ!$CE933&amp;"m"&amp;ДАННЫЕ!$CF933&amp;"c"&amp;ДАННЫЕ!$CG933&amp;"z"&amp;ДАННЫЕ!$CH933&amp;"d"&amp;IF(H933=4,1,0)&amp;"s"&amp;IF(ДАННЫЕ!$J933=1,0,1)&amp;"u"&amp;IF(ДАННЫЕ!$CJ933&gt;0,1,0)</f>
        <v>g0cf0a06AR1VG0o0xp0v0ntkqwemczd0s1u0</v>
      </c>
      <c r="O933" s="28" t="str">
        <f>ДАННЫЕ!$I933&amp;"g"&amp;B933&amp;A933&amp;"f"&amp;P933&amp;"c"&amp;IF(ДАННЫЕ!$U933&gt;0,1,0)&amp;"s"&amp;IF(ДАННЫЕ!$Q933&gt;0,IF(YEAR(ДАННЫЕ!$F$1)=YEAR(ДАННЫЕ!$Q933),IF(MONTH(ДАННЫЕ!$F$1)=MONTH(ДАННЫЕ!$Q933),111,11),1),0)&amp;"i"&amp;IF(ДАННЫЕ!$R933+ДАННЫЕ!$S933+ДАННЫЕ!$T933=0,0,1)&amp;"h"&amp;IF(ДАННЫЕ!$P933&gt;0,1,0)&amp;"p"&amp;IF(ДАННЫЕ!$CI933&gt;0,IF(YEAR(ДАННЫЕ!$F$1)=YEAR(ДАННЫЕ!$CI933),IF(MONTH(ДАННЫЕ!$F$1)=MONTH(ДАННЫЕ!$CI933),111,11),1),0)&amp;"d"&amp;IF(ДАННЫЕ!$CJ933&gt;0,IF(YEAR(ДАННЫЕ!$F$1)=YEAR(ДАННЫЕ!$CJ933),IF(MONTH(ДАННЫЕ!$F$1)=MONTH(ДАННЫЕ!$CJ933),111,11),1),0)&amp;"o"&amp;IF(ДАННЫЕ!$CK933&gt;0,IF(MONTH(ДАННЫЕ!$F$1)=MONTH(ДАННЫЕ!$CK933),111,11),0)&amp;"v"&amp;IF(ДАННЫЕ!$BE933&gt;0,IF(MONTH(ДАННЫЕ!$F$1)=MONTH(ДАННЫЕ!$BE933),111,11),0)</f>
        <v>g00f0c0s0i0h0p0d0o0v0</v>
      </c>
      <c r="P933" s="15">
        <f t="shared" si="44"/>
        <v>0</v>
      </c>
      <c r="Q933" s="15">
        <f>IF(ДАННЫЕ!$F$1&gt;ДАННЫЕ!$N933,IF(YEAR(ДАННЫЕ!$F$1)=YEAR(ДАННЫЕ!M933),1,0),0)</f>
        <v>0</v>
      </c>
      <c r="R933" s="15">
        <f>IF(ДАННЫЕ!$F$1&gt;ДАННЫЕ!$N933,IF(YEAR(ДАННЫЕ!$F$1)=YEAR(ДАННЫЕ!N933),1,0),0)</f>
        <v>0</v>
      </c>
      <c r="S933" s="15">
        <f>IF(ДАННЫЕ!$AA933="2А",1,IF(ДАННЫЕ!$AA933="2Б",2,IF(ДАННЫЕ!$AA933="2В",3,IF(ДАННЫЕ!$AA933=3,4,IF(ДАННЫЕ!$AA933="4А",5,IF(ДАННЫЕ!$AA933="4Б",6,IF(ДАННЫЕ!$AA933="4В",7,IF(ДАННЫЕ!$AA933=5,8,0))))))))</f>
        <v>0</v>
      </c>
      <c r="T933" s="15">
        <f>IF(OR(ДАННЫЕ!$AC933=2,ДАННЫЕ!$AD933=2,ДАННЫЕ!$AE933=2),2,IF(OR(ДАННЫЕ!$AC933=1,ДАННЫЕ!$AD933=1,ДАННЫЕ!$AE933=1),1,0))</f>
        <v>0</v>
      </c>
    </row>
    <row r="934" spans="1:20" ht="15" customHeight="1" x14ac:dyDescent="0.2">
      <c r="A934" s="78">
        <f>IF(B934&gt;0,IF(MONTH(ДАННЫЕ!$F$1)=MONTH(ДАННЫЕ!$B934),1,0),0)</f>
        <v>0</v>
      </c>
      <c r="B934" s="14">
        <f>IF(ДАННЫЕ!$B934&gt;0,IF(YEAR(ДАННЫЕ!$F$1)=YEAR(ДАННЫЕ!$B934),1,0),0)</f>
        <v>0</v>
      </c>
      <c r="C934" s="14">
        <f>IF(ДАННЫЕ!$CM934&gt;0,IF(YEAR(ДАННЫЕ!$F$1)=YEAR(ДАННЫЕ!$CM934),1,0),0)</f>
        <v>0</v>
      </c>
      <c r="D934" s="14">
        <f>IF(ДАННЫЕ!$CJ934&gt;0,IF(ДАННЫЕ!$CL934&gt;ДАННЫЕ!$F$1,1,IF(ДАННЫЕ!$CL934&gt;0,0,1)),0)</f>
        <v>0</v>
      </c>
      <c r="E934" s="43" t="str">
        <f ca="1">IF(ДАННЫЕ!$F$1&gt;0,IF(ДАННЫЕ!$G934&gt;0,DATEDIF(ДАННЫЕ!$G934,ДАННЫЕ!$F$1,"y"),""),IF(ДАННЫЕ!$G934&gt;0,DATEDIF(ДАННЫЕ!$G934,TODAY(),"y"),""))</f>
        <v/>
      </c>
      <c r="F934" s="43" t="str">
        <f xml:space="preserve"> IF(ДАННЫЕ!$F934="М",IF(E934&gt;=18,IF(E934&lt;60,1,""),""),"")&amp;IF(ДАННЫЕ!$F934="Ж",IF(E934&gt;=18,IF(E934&lt;55,1,""),""),"")</f>
        <v/>
      </c>
      <c r="G934" s="43" t="str">
        <f xml:space="preserve"> IF(ДАННЫЕ!$F934="М",IF(E934&gt;=60,2,""),"")&amp;IF(ДАННЫЕ!$F934="Ж",IF(E934&gt;=55,2,""),"")</f>
        <v/>
      </c>
      <c r="H934" s="43" t="str">
        <f t="shared" ca="1" si="42"/>
        <v/>
      </c>
      <c r="I934" s="43" t="str">
        <f t="shared" ca="1" si="43"/>
        <v>03</v>
      </c>
      <c r="J934" s="28" t="str">
        <f ca="1">ДАННЫЕ!$F934&amp;H934&amp;I934&amp;ДАННЫЕ!$I934&amp;"m"&amp;IF(ДАННЫЕ!$I934&gt;0,IF(ДАННЫЕ!$J934&gt;0,0,1),"")&amp;"f"&amp;IF(ДАННЫЕ!$R934&gt;0,IF(YEAR(ДАННЫЕ!$F$1)=YEAR(ДАННЫЕ!$R934),1,0),0)&amp;"z"&amp;ДАННЫЕ!$R934&amp;"p"&amp;ДАННЫЕ!$S934&amp;"i"&amp;ДАННЫЕ!$T934&amp;"h"&amp;ДАННЫЕ!$K934&amp;"be"&amp;ДАННЫЕ!$BI934&amp;"CD"&amp;IF(ДАННЫЕ!BF934&gt;500,4,IF(ДАННЫЕ!BF934&gt;350,3,IF(ДАННЫЕ!BF934&gt;200,2,IF(ДАННЫЕ!BF934&gt;0,1,0))))&amp;"g"&amp;B934&amp;"d"&amp;H934&amp;"l"&amp;ДАННЫЕ!AT934&amp;"a"&amp;ДАННЫЕ!$V934&amp;"v"&amp;R934&amp;"k"&amp;ДАННЫЕ!$U934&amp;"s"&amp;ДАННЫЕ!$Y934&amp;"t"&amp;ДАННЫЕ!$X934&amp;"b"&amp;IF(ДАННЫЕ!$Q934&gt;1,1,0)&amp;"PP"&amp;ДАННЫЕ!Z934&amp;"c"&amp;S934&amp;"x"&amp;IF(ДАННЫЕ!$BY934&gt;0,IF(YEAR(ДАННЫЕ!$F$1)=YEAR(ДАННЫЕ!$BY934),1,0),0)&amp;"n"&amp;IF(ДАННЫЕ!$BZ934&gt;0,IF(YEAR(ДАННЫЕ!$F$1)=YEAR(ДАННЫЕ!$BZ934),1,0),0)&amp;"u"&amp;D934&amp;"z"&amp;IF(ДАННЫЕ!$CL934&gt;0,IF(YEAR(ДАННЫЕ!$F$1)&gt;YEAR(ДАННЫЕ!$CL934),11,12),0)</f>
        <v>03mf0zpihbeCD0g0dlav0kstb0PPc0x0n0u0z0</v>
      </c>
      <c r="K934" s="28" t="str">
        <f ca="1">ДАННЫЕ!$I934&amp;"x"&amp;B934&amp;"w"&amp;IF(T934+ДАННЫЕ!AD934+ДАННЫЕ!AE934+ДАННЫЕ!AF934+ДАННЫЕ!AG934+ДАННЫЕ!AH934+ДАННЫЕ!$AL934+ДАННЫЕ!AI934+ДАННЫЕ!AJ934+ДАННЫЕ!AK934+ДАННЫЕ!AP934+ДАННЫЕ!AQ934+ДАННЫЕ!AR934+ДАННЫЕ!$AM934+ДАННЫЕ!$AN934+ДАННЫЕ!AS934+ДАННЫЕ!AT934&gt;0,1,0)&amp;IF(OR(T934=2,ДАННЫЕ!AD934=2,ДАННЫЕ!AE934=2,ДАННЫЕ!AF934=2,ДАННЫЕ!AG934=2,ДАННЫЕ!AH934=2,ДАННЫЕ!$AL934=2,ДАННЫЕ!AI934=2,ДАННЫЕ!AJ934=2,ДАННЫЕ!AK934=2,ДАННЫЕ!AP934=2,ДАННЫЕ!AQ934=2,ДАННЫЕ!AR934=2,ДАННЫЕ!$AM934=2,ДАННЫЕ!$AN934=2,ДАННЫЕ!AS934=2,ДАННЫЕ!AT934=2),2,0)&amp;"t"&amp;IF(T934&gt;0,"1"&amp;T934,"00")&amp;"f"&amp;IF(ДАННЫЕ!$AC934,"1"&amp;ДАННЫЕ!$AC934,"00")&amp;"b"&amp;IF(ДАННЫЕ!$AD934,"1"&amp;ДАННЫЕ!$AD934,"00")&amp;"g"&amp;IF(ДАННЫЕ!$AF934,"1"&amp;ДАННЫЕ!$AF934,"00")&amp;"c"&amp;IF(ДАННЫЕ!$AG934,"1"&amp;ДАННЫЕ!$AG934,"00")&amp;"i"&amp;IF(ДАННЫЕ!$AH934,"1"&amp;ДАННЫЕ!$AH934,"00")&amp;"r"&amp;IF(ДАННЫЕ!$AL934,"1"&amp;ДАННЫЕ!$AL934,"00")&amp;"m"&amp;IF(ДАННЫЕ!$AI934,"1"&amp;ДАННЫЕ!$AI934,"00")&amp;"hS"&amp;IF(ДАННЫЕ!$AJ934,"1"&amp;ДАННЫЕ!$AJ934,"00")&amp;"hZ"&amp;IF(ДАННЫЕ!$AK934,"1"&amp;ДАННЫЕ!$AK934,"00")&amp;"p"&amp;IF(ДАННЫЕ!$AP934,"1"&amp;ДАННЫЕ!$AP934,"00")&amp;"k"&amp;IF(ДАННЫЕ!$AQ934,"1"&amp;ДАННЫЕ!$AQ934,"00")&amp;"z"&amp;IF(ДАННЫЕ!$AR934,"1"&amp;ДАННЫЕ!$AR934,"00")&amp;"j"&amp;IF(ДАННЫЕ!$AM934,"1"&amp;ДАННЫЕ!$AM934,"00")&amp;"n"&amp;IF(ДАННЫЕ!$AN934,"1"&amp;ДАННЫЕ!$AN934,"00")&amp;"E"&amp;ДАННЫЕ!BI934&amp;"L"&amp;ДАННЫЕ!AO934&amp;"h"&amp;IF(ДАННЫЕ!$AU934&gt;0,1,0)&amp;"v"&amp;IF(ДАННЫЕ!$AW934&gt;0,1,0)&amp;"a"&amp;IF(ДАННЫЕ!$AS934,"1"&amp;ДАННЫЕ!$AS934,"00")&amp;"s"&amp;IF(ДАННЫЕ!$AT934,"1"&amp;ДАННЫЕ!$AT934,"00")&amp;"u"&amp;IF(ДАННЫЕ!$CJ934&gt;0,1,0)&amp;"y"&amp;B934&amp;"d"&amp;H934&amp;"e"&amp;F934&amp;G934</f>
        <v>x0w00t00f00b00g00c00i00r00m00hS00hZ00p00k00z00j00n00ELh0v0a00s00u0y0de</v>
      </c>
      <c r="L934" s="28" t="str">
        <f ca="1">ДАННЫЕ!$I934&amp;"VN"&amp;IF(ДАННЫЕ!AW934&gt;0,11,10)&amp;"CD"&amp;IF(ДАННЫЕ!BF934&gt;500,16,IF(ДАННЫЕ!BF934&gt;350,15,IF(ДАННЫЕ!BF934&gt;=200,14,IF(ДАННЫЕ!BF934&gt;=100,13,IF(ДАННЫЕ!BF934&gt;=50,12,IF(ДАННЫЕ!BF934&gt;0,11,10))))))&amp;"AR"&amp;IF(ДАННЫЕ!BX934&gt;0,1,0)&amp;"GD"&amp;B934&amp;"VV"&amp;IF(E934&gt;=5,IF(E934&lt;18,1,0),0)</f>
        <v>VN10CD10AR0GD0VV0</v>
      </c>
      <c r="M934" s="28" t="str">
        <f>ДАННЫЕ!$I934&amp;"b"&amp;ДАННЫЕ!$BI934&amp;"r"&amp;ДАННЫЕ!$BJ934&amp;"CD"&amp;IF(ДАННЫЕ!BF934&gt;0,IF(ДАННЫЕ!BF934&lt;200,1,IF(ДАННЫЕ!BF934&lt;350,2,3)),0)&amp;"h"&amp;IF(ДАННЫЕ!$BK934+ДАННЫЕ!$BL934+ДАННЫЕ!$BM934&gt;0,1,0)&amp;"x"&amp;ДАННЫЕ!$BK934&amp;"y"&amp;ДАННЫЕ!$BL934&amp;"z"&amp;ДАННЫЕ!$BM934&amp;"c"&amp;IF(ДАННЫЕ!$BK934+ДАННЫЕ!$BL934+ДАННЫЕ!$BM934=3,1,0)&amp;"a"&amp;IF(ДАННЫЕ!$BQ934+ДАННЫЕ!$BR934&gt;0,1,0)&amp;"d"&amp;ДАННЫЕ!$BQ934&amp;"v"&amp;ДАННЫЕ!$BR934&amp;"p"&amp;ДАННЫЕ!$BS934&amp;"n"&amp;ДАННЫЕ!$BU934&amp;"t"&amp;ДАННЫЕ!$BV934&amp;"o"&amp;ДАННЫЕ!$BT934&amp;"l"&amp;IF(ДАННЫЕ!$BN934&gt;0,1,0)&amp;ДАННЫЕ!$BN934&amp;"g"&amp;ДАННЫЕ!$BO934&amp;"s"&amp;ДАННЫЕ!$BP934&amp;"DZ"&amp;IF(ДАННЫЕ!B934-ДАННЫЕ!G934 &lt; 60,IF(ДАННЫЕ!B934-ДАННЫЕ!G934 &gt;= 0,1,0),0)&amp;"u"&amp;IF(ДАННЫЕ!$CJ934&gt;0,1,0)</f>
        <v>brCD0h0xyzc0a0dvpntol0gsDZ1u0</v>
      </c>
      <c r="N934" s="28" t="str">
        <f ca="1">ДАННЫЕ!$F934&amp;ДАННЫЕ!$I934&amp;"g"&amp;B934&amp;"cf"&amp;D934&amp;"a"&amp;IF(ДАННЫЕ!$BX934&gt;0,1,0)&amp;IF(ДАННЫЕ!$BF934&gt;500,1,IF(ДАННЫЕ!$BF934&gt;350,2,IF(ДАННЫЕ!$BF934&gt;=200,3,IF(ДАННЫЕ!$BF934&gt;=100,4,IF(ДАННЫЕ!$BF934&gt;=50,5,IF(ДАННЫЕ!$BF934&lt;50,6,0))))))&amp;"AR"&amp;IF(DATEDIF(ДАННЫЕ!$BX934,ДАННЫЕ!$F$1,"y")&gt;1,1,0)&amp;"VG"&amp;IF(ДАННЫЕ!$BH934="0",1,0)&amp;"o"&amp;IF(T934+ДАННЫЕ!$AF934+ДАННЫЕ!$AG934+ДАННЫЕ!$AH934+ДАННЫЕ!$AI934+ДАННЫЕ!$AJ934+ДАННЫЕ!$AP934+ДАННЫЕ!$AQ934+ДАННЫЕ!$AR934+ДАННЫЕ!$AU934+ДАННЫЕ!$AW934+ДАННЫЕ!$AS934+ДАННЫЕ!$AT934&gt;0,1,0)&amp;"x"&amp;ДАННЫЕ!$AG934&amp;"p"&amp;IF(ДАННЫЕ!$BY934&gt;0,1,0)&amp;"v"&amp;IF(ДАННЫЕ!$BZ934&gt;0,1,0)&amp;"n"&amp;ДАННЫЕ!$CA934&amp;"t"&amp;ДАННЫЕ!$AY934&amp;"k"&amp;ДАННЫЕ!$CB934&amp;"q"&amp;ДАННЫЕ!$CC934&amp;"w"&amp;ДАННЫЕ!$CD934&amp;"e"&amp;ДАННЫЕ!$CE934&amp;"m"&amp;ДАННЫЕ!$CF934&amp;"c"&amp;ДАННЫЕ!$CG934&amp;"z"&amp;ДАННЫЕ!$CH934&amp;"d"&amp;IF(H934=4,1,0)&amp;"s"&amp;IF(ДАННЫЕ!$J934=1,0,1)&amp;"u"&amp;IF(ДАННЫЕ!$CJ934&gt;0,1,0)</f>
        <v>g0cf0a06AR1VG0o0xp0v0ntkqwemczd0s1u0</v>
      </c>
      <c r="O934" s="28" t="str">
        <f>ДАННЫЕ!$I934&amp;"g"&amp;B934&amp;A934&amp;"f"&amp;P934&amp;"c"&amp;IF(ДАННЫЕ!$U934&gt;0,1,0)&amp;"s"&amp;IF(ДАННЫЕ!$Q934&gt;0,IF(YEAR(ДАННЫЕ!$F$1)=YEAR(ДАННЫЕ!$Q934),IF(MONTH(ДАННЫЕ!$F$1)=MONTH(ДАННЫЕ!$Q934),111,11),1),0)&amp;"i"&amp;IF(ДАННЫЕ!$R934+ДАННЫЕ!$S934+ДАННЫЕ!$T934=0,0,1)&amp;"h"&amp;IF(ДАННЫЕ!$P934&gt;0,1,0)&amp;"p"&amp;IF(ДАННЫЕ!$CI934&gt;0,IF(YEAR(ДАННЫЕ!$F$1)=YEAR(ДАННЫЕ!$CI934),IF(MONTH(ДАННЫЕ!$F$1)=MONTH(ДАННЫЕ!$CI934),111,11),1),0)&amp;"d"&amp;IF(ДАННЫЕ!$CJ934&gt;0,IF(YEAR(ДАННЫЕ!$F$1)=YEAR(ДАННЫЕ!$CJ934),IF(MONTH(ДАННЫЕ!$F$1)=MONTH(ДАННЫЕ!$CJ934),111,11),1),0)&amp;"o"&amp;IF(ДАННЫЕ!$CK934&gt;0,IF(MONTH(ДАННЫЕ!$F$1)=MONTH(ДАННЫЕ!$CK934),111,11),0)&amp;"v"&amp;IF(ДАННЫЕ!$BE934&gt;0,IF(MONTH(ДАННЫЕ!$F$1)=MONTH(ДАННЫЕ!$BE934),111,11),0)</f>
        <v>g00f0c0s0i0h0p0d0o0v0</v>
      </c>
      <c r="P934" s="15">
        <f t="shared" si="44"/>
        <v>0</v>
      </c>
      <c r="Q934" s="15">
        <f>IF(ДАННЫЕ!$F$1&gt;ДАННЫЕ!$N934,IF(YEAR(ДАННЫЕ!$F$1)=YEAR(ДАННЫЕ!M934),1,0),0)</f>
        <v>0</v>
      </c>
      <c r="R934" s="15">
        <f>IF(ДАННЫЕ!$F$1&gt;ДАННЫЕ!$N934,IF(YEAR(ДАННЫЕ!$F$1)=YEAR(ДАННЫЕ!N934),1,0),0)</f>
        <v>0</v>
      </c>
      <c r="S934" s="15">
        <f>IF(ДАННЫЕ!$AA934="2А",1,IF(ДАННЫЕ!$AA934="2Б",2,IF(ДАННЫЕ!$AA934="2В",3,IF(ДАННЫЕ!$AA934=3,4,IF(ДАННЫЕ!$AA934="4А",5,IF(ДАННЫЕ!$AA934="4Б",6,IF(ДАННЫЕ!$AA934="4В",7,IF(ДАННЫЕ!$AA934=5,8,0))))))))</f>
        <v>0</v>
      </c>
      <c r="T934" s="15">
        <f>IF(OR(ДАННЫЕ!$AC934=2,ДАННЫЕ!$AD934=2,ДАННЫЕ!$AE934=2),2,IF(OR(ДАННЫЕ!$AC934=1,ДАННЫЕ!$AD934=1,ДАННЫЕ!$AE934=1),1,0))</f>
        <v>0</v>
      </c>
    </row>
    <row r="935" spans="1:20" ht="15" customHeight="1" x14ac:dyDescent="0.2">
      <c r="A935" s="78">
        <f>IF(B935&gt;0,IF(MONTH(ДАННЫЕ!$F$1)=MONTH(ДАННЫЕ!$B935),1,0),0)</f>
        <v>0</v>
      </c>
      <c r="B935" s="14">
        <f>IF(ДАННЫЕ!$B935&gt;0,IF(YEAR(ДАННЫЕ!$F$1)=YEAR(ДАННЫЕ!$B935),1,0),0)</f>
        <v>0</v>
      </c>
      <c r="C935" s="14">
        <f>IF(ДАННЫЕ!$CM935&gt;0,IF(YEAR(ДАННЫЕ!$F$1)=YEAR(ДАННЫЕ!$CM935),1,0),0)</f>
        <v>0</v>
      </c>
      <c r="D935" s="14">
        <f>IF(ДАННЫЕ!$CJ935&gt;0,IF(ДАННЫЕ!$CL935&gt;ДАННЫЕ!$F$1,1,IF(ДАННЫЕ!$CL935&gt;0,0,1)),0)</f>
        <v>0</v>
      </c>
      <c r="E935" s="43" t="str">
        <f ca="1">IF(ДАННЫЕ!$F$1&gt;0,IF(ДАННЫЕ!$G935&gt;0,DATEDIF(ДАННЫЕ!$G935,ДАННЫЕ!$F$1,"y"),""),IF(ДАННЫЕ!$G935&gt;0,DATEDIF(ДАННЫЕ!$G935,TODAY(),"y"),""))</f>
        <v/>
      </c>
      <c r="F935" s="43" t="str">
        <f xml:space="preserve"> IF(ДАННЫЕ!$F935="М",IF(E935&gt;=18,IF(E935&lt;60,1,""),""),"")&amp;IF(ДАННЫЕ!$F935="Ж",IF(E935&gt;=18,IF(E935&lt;55,1,""),""),"")</f>
        <v/>
      </c>
      <c r="G935" s="43" t="str">
        <f xml:space="preserve"> IF(ДАННЫЕ!$F935="М",IF(E935&gt;=60,2,""),"")&amp;IF(ДАННЫЕ!$F935="Ж",IF(E935&gt;=55,2,""),"")</f>
        <v/>
      </c>
      <c r="H935" s="43" t="str">
        <f t="shared" ca="1" si="42"/>
        <v/>
      </c>
      <c r="I935" s="43" t="str">
        <f t="shared" ca="1" si="43"/>
        <v>03</v>
      </c>
      <c r="J935" s="28" t="str">
        <f ca="1">ДАННЫЕ!$F935&amp;H935&amp;I935&amp;ДАННЫЕ!$I935&amp;"m"&amp;IF(ДАННЫЕ!$I935&gt;0,IF(ДАННЫЕ!$J935&gt;0,0,1),"")&amp;"f"&amp;IF(ДАННЫЕ!$R935&gt;0,IF(YEAR(ДАННЫЕ!$F$1)=YEAR(ДАННЫЕ!$R935),1,0),0)&amp;"z"&amp;ДАННЫЕ!$R935&amp;"p"&amp;ДАННЫЕ!$S935&amp;"i"&amp;ДАННЫЕ!$T935&amp;"h"&amp;ДАННЫЕ!$K935&amp;"be"&amp;ДАННЫЕ!$BI935&amp;"CD"&amp;IF(ДАННЫЕ!BF935&gt;500,4,IF(ДАННЫЕ!BF935&gt;350,3,IF(ДАННЫЕ!BF935&gt;200,2,IF(ДАННЫЕ!BF935&gt;0,1,0))))&amp;"g"&amp;B935&amp;"d"&amp;H935&amp;"l"&amp;ДАННЫЕ!AT935&amp;"a"&amp;ДАННЫЕ!$V935&amp;"v"&amp;R935&amp;"k"&amp;ДАННЫЕ!$U935&amp;"s"&amp;ДАННЫЕ!$Y935&amp;"t"&amp;ДАННЫЕ!$X935&amp;"b"&amp;IF(ДАННЫЕ!$Q935&gt;1,1,0)&amp;"PP"&amp;ДАННЫЕ!Z935&amp;"c"&amp;S935&amp;"x"&amp;IF(ДАННЫЕ!$BY935&gt;0,IF(YEAR(ДАННЫЕ!$F$1)=YEAR(ДАННЫЕ!$BY935),1,0),0)&amp;"n"&amp;IF(ДАННЫЕ!$BZ935&gt;0,IF(YEAR(ДАННЫЕ!$F$1)=YEAR(ДАННЫЕ!$BZ935),1,0),0)&amp;"u"&amp;D935&amp;"z"&amp;IF(ДАННЫЕ!$CL935&gt;0,IF(YEAR(ДАННЫЕ!$F$1)&gt;YEAR(ДАННЫЕ!$CL935),11,12),0)</f>
        <v>03mf0zpihbeCD0g0dlav0kstb0PPc0x0n0u0z0</v>
      </c>
      <c r="K935" s="28" t="str">
        <f ca="1">ДАННЫЕ!$I935&amp;"x"&amp;B935&amp;"w"&amp;IF(T935+ДАННЫЕ!AD935+ДАННЫЕ!AE935+ДАННЫЕ!AF935+ДАННЫЕ!AG935+ДАННЫЕ!AH935+ДАННЫЕ!$AL935+ДАННЫЕ!AI935+ДАННЫЕ!AJ935+ДАННЫЕ!AK935+ДАННЫЕ!AP935+ДАННЫЕ!AQ935+ДАННЫЕ!AR935+ДАННЫЕ!$AM935+ДАННЫЕ!$AN935+ДАННЫЕ!AS935+ДАННЫЕ!AT935&gt;0,1,0)&amp;IF(OR(T935=2,ДАННЫЕ!AD935=2,ДАННЫЕ!AE935=2,ДАННЫЕ!AF935=2,ДАННЫЕ!AG935=2,ДАННЫЕ!AH935=2,ДАННЫЕ!$AL935=2,ДАННЫЕ!AI935=2,ДАННЫЕ!AJ935=2,ДАННЫЕ!AK935=2,ДАННЫЕ!AP935=2,ДАННЫЕ!AQ935=2,ДАННЫЕ!AR935=2,ДАННЫЕ!$AM935=2,ДАННЫЕ!$AN935=2,ДАННЫЕ!AS935=2,ДАННЫЕ!AT935=2),2,0)&amp;"t"&amp;IF(T935&gt;0,"1"&amp;T935,"00")&amp;"f"&amp;IF(ДАННЫЕ!$AC935,"1"&amp;ДАННЫЕ!$AC935,"00")&amp;"b"&amp;IF(ДАННЫЕ!$AD935,"1"&amp;ДАННЫЕ!$AD935,"00")&amp;"g"&amp;IF(ДАННЫЕ!$AF935,"1"&amp;ДАННЫЕ!$AF935,"00")&amp;"c"&amp;IF(ДАННЫЕ!$AG935,"1"&amp;ДАННЫЕ!$AG935,"00")&amp;"i"&amp;IF(ДАННЫЕ!$AH935,"1"&amp;ДАННЫЕ!$AH935,"00")&amp;"r"&amp;IF(ДАННЫЕ!$AL935,"1"&amp;ДАННЫЕ!$AL935,"00")&amp;"m"&amp;IF(ДАННЫЕ!$AI935,"1"&amp;ДАННЫЕ!$AI935,"00")&amp;"hS"&amp;IF(ДАННЫЕ!$AJ935,"1"&amp;ДАННЫЕ!$AJ935,"00")&amp;"hZ"&amp;IF(ДАННЫЕ!$AK935,"1"&amp;ДАННЫЕ!$AK935,"00")&amp;"p"&amp;IF(ДАННЫЕ!$AP935,"1"&amp;ДАННЫЕ!$AP935,"00")&amp;"k"&amp;IF(ДАННЫЕ!$AQ935,"1"&amp;ДАННЫЕ!$AQ935,"00")&amp;"z"&amp;IF(ДАННЫЕ!$AR935,"1"&amp;ДАННЫЕ!$AR935,"00")&amp;"j"&amp;IF(ДАННЫЕ!$AM935,"1"&amp;ДАННЫЕ!$AM935,"00")&amp;"n"&amp;IF(ДАННЫЕ!$AN935,"1"&amp;ДАННЫЕ!$AN935,"00")&amp;"E"&amp;ДАННЫЕ!BI935&amp;"L"&amp;ДАННЫЕ!AO935&amp;"h"&amp;IF(ДАННЫЕ!$AU935&gt;0,1,0)&amp;"v"&amp;IF(ДАННЫЕ!$AW935&gt;0,1,0)&amp;"a"&amp;IF(ДАННЫЕ!$AS935,"1"&amp;ДАННЫЕ!$AS935,"00")&amp;"s"&amp;IF(ДАННЫЕ!$AT935,"1"&amp;ДАННЫЕ!$AT935,"00")&amp;"u"&amp;IF(ДАННЫЕ!$CJ935&gt;0,1,0)&amp;"y"&amp;B935&amp;"d"&amp;H935&amp;"e"&amp;F935&amp;G935</f>
        <v>x0w00t00f00b00g00c00i00r00m00hS00hZ00p00k00z00j00n00ELh0v0a00s00u0y0de</v>
      </c>
      <c r="L935" s="28" t="str">
        <f ca="1">ДАННЫЕ!$I935&amp;"VN"&amp;IF(ДАННЫЕ!AW935&gt;0,11,10)&amp;"CD"&amp;IF(ДАННЫЕ!BF935&gt;500,16,IF(ДАННЫЕ!BF935&gt;350,15,IF(ДАННЫЕ!BF935&gt;=200,14,IF(ДАННЫЕ!BF935&gt;=100,13,IF(ДАННЫЕ!BF935&gt;=50,12,IF(ДАННЫЕ!BF935&gt;0,11,10))))))&amp;"AR"&amp;IF(ДАННЫЕ!BX935&gt;0,1,0)&amp;"GD"&amp;B935&amp;"VV"&amp;IF(E935&gt;=5,IF(E935&lt;18,1,0),0)</f>
        <v>VN10CD10AR0GD0VV0</v>
      </c>
      <c r="M935" s="28" t="str">
        <f>ДАННЫЕ!$I935&amp;"b"&amp;ДАННЫЕ!$BI935&amp;"r"&amp;ДАННЫЕ!$BJ935&amp;"CD"&amp;IF(ДАННЫЕ!BF935&gt;0,IF(ДАННЫЕ!BF935&lt;200,1,IF(ДАННЫЕ!BF935&lt;350,2,3)),0)&amp;"h"&amp;IF(ДАННЫЕ!$BK935+ДАННЫЕ!$BL935+ДАННЫЕ!$BM935&gt;0,1,0)&amp;"x"&amp;ДАННЫЕ!$BK935&amp;"y"&amp;ДАННЫЕ!$BL935&amp;"z"&amp;ДАННЫЕ!$BM935&amp;"c"&amp;IF(ДАННЫЕ!$BK935+ДАННЫЕ!$BL935+ДАННЫЕ!$BM935=3,1,0)&amp;"a"&amp;IF(ДАННЫЕ!$BQ935+ДАННЫЕ!$BR935&gt;0,1,0)&amp;"d"&amp;ДАННЫЕ!$BQ935&amp;"v"&amp;ДАННЫЕ!$BR935&amp;"p"&amp;ДАННЫЕ!$BS935&amp;"n"&amp;ДАННЫЕ!$BU935&amp;"t"&amp;ДАННЫЕ!$BV935&amp;"o"&amp;ДАННЫЕ!$BT935&amp;"l"&amp;IF(ДАННЫЕ!$BN935&gt;0,1,0)&amp;ДАННЫЕ!$BN935&amp;"g"&amp;ДАННЫЕ!$BO935&amp;"s"&amp;ДАННЫЕ!$BP935&amp;"DZ"&amp;IF(ДАННЫЕ!B935-ДАННЫЕ!G935 &lt; 60,IF(ДАННЫЕ!B935-ДАННЫЕ!G935 &gt;= 0,1,0),0)&amp;"u"&amp;IF(ДАННЫЕ!$CJ935&gt;0,1,0)</f>
        <v>brCD0h0xyzc0a0dvpntol0gsDZ1u0</v>
      </c>
      <c r="N935" s="28" t="str">
        <f ca="1">ДАННЫЕ!$F935&amp;ДАННЫЕ!$I935&amp;"g"&amp;B935&amp;"cf"&amp;D935&amp;"a"&amp;IF(ДАННЫЕ!$BX935&gt;0,1,0)&amp;IF(ДАННЫЕ!$BF935&gt;500,1,IF(ДАННЫЕ!$BF935&gt;350,2,IF(ДАННЫЕ!$BF935&gt;=200,3,IF(ДАННЫЕ!$BF935&gt;=100,4,IF(ДАННЫЕ!$BF935&gt;=50,5,IF(ДАННЫЕ!$BF935&lt;50,6,0))))))&amp;"AR"&amp;IF(DATEDIF(ДАННЫЕ!$BX935,ДАННЫЕ!$F$1,"y")&gt;1,1,0)&amp;"VG"&amp;IF(ДАННЫЕ!$BH935="0",1,0)&amp;"o"&amp;IF(T935+ДАННЫЕ!$AF935+ДАННЫЕ!$AG935+ДАННЫЕ!$AH935+ДАННЫЕ!$AI935+ДАННЫЕ!$AJ935+ДАННЫЕ!$AP935+ДАННЫЕ!$AQ935+ДАННЫЕ!$AR935+ДАННЫЕ!$AU935+ДАННЫЕ!$AW935+ДАННЫЕ!$AS935+ДАННЫЕ!$AT935&gt;0,1,0)&amp;"x"&amp;ДАННЫЕ!$AG935&amp;"p"&amp;IF(ДАННЫЕ!$BY935&gt;0,1,0)&amp;"v"&amp;IF(ДАННЫЕ!$BZ935&gt;0,1,0)&amp;"n"&amp;ДАННЫЕ!$CA935&amp;"t"&amp;ДАННЫЕ!$AY935&amp;"k"&amp;ДАННЫЕ!$CB935&amp;"q"&amp;ДАННЫЕ!$CC935&amp;"w"&amp;ДАННЫЕ!$CD935&amp;"e"&amp;ДАННЫЕ!$CE935&amp;"m"&amp;ДАННЫЕ!$CF935&amp;"c"&amp;ДАННЫЕ!$CG935&amp;"z"&amp;ДАННЫЕ!$CH935&amp;"d"&amp;IF(H935=4,1,0)&amp;"s"&amp;IF(ДАННЫЕ!$J935=1,0,1)&amp;"u"&amp;IF(ДАННЫЕ!$CJ935&gt;0,1,0)</f>
        <v>g0cf0a06AR1VG0o0xp0v0ntkqwemczd0s1u0</v>
      </c>
      <c r="O935" s="28" t="str">
        <f>ДАННЫЕ!$I935&amp;"g"&amp;B935&amp;A935&amp;"f"&amp;P935&amp;"c"&amp;IF(ДАННЫЕ!$U935&gt;0,1,0)&amp;"s"&amp;IF(ДАННЫЕ!$Q935&gt;0,IF(YEAR(ДАННЫЕ!$F$1)=YEAR(ДАННЫЕ!$Q935),IF(MONTH(ДАННЫЕ!$F$1)=MONTH(ДАННЫЕ!$Q935),111,11),1),0)&amp;"i"&amp;IF(ДАННЫЕ!$R935+ДАННЫЕ!$S935+ДАННЫЕ!$T935=0,0,1)&amp;"h"&amp;IF(ДАННЫЕ!$P935&gt;0,1,0)&amp;"p"&amp;IF(ДАННЫЕ!$CI935&gt;0,IF(YEAR(ДАННЫЕ!$F$1)=YEAR(ДАННЫЕ!$CI935),IF(MONTH(ДАННЫЕ!$F$1)=MONTH(ДАННЫЕ!$CI935),111,11),1),0)&amp;"d"&amp;IF(ДАННЫЕ!$CJ935&gt;0,IF(YEAR(ДАННЫЕ!$F$1)=YEAR(ДАННЫЕ!$CJ935),IF(MONTH(ДАННЫЕ!$F$1)=MONTH(ДАННЫЕ!$CJ935),111,11),1),0)&amp;"o"&amp;IF(ДАННЫЕ!$CK935&gt;0,IF(MONTH(ДАННЫЕ!$F$1)=MONTH(ДАННЫЕ!$CK935),111,11),0)&amp;"v"&amp;IF(ДАННЫЕ!$BE935&gt;0,IF(MONTH(ДАННЫЕ!$F$1)=MONTH(ДАННЫЕ!$BE935),111,11),0)</f>
        <v>g00f0c0s0i0h0p0d0o0v0</v>
      </c>
      <c r="P935" s="15">
        <f t="shared" si="44"/>
        <v>0</v>
      </c>
      <c r="Q935" s="15">
        <f>IF(ДАННЫЕ!$F$1&gt;ДАННЫЕ!$N935,IF(YEAR(ДАННЫЕ!$F$1)=YEAR(ДАННЫЕ!M935),1,0),0)</f>
        <v>0</v>
      </c>
      <c r="R935" s="15">
        <f>IF(ДАННЫЕ!$F$1&gt;ДАННЫЕ!$N935,IF(YEAR(ДАННЫЕ!$F$1)=YEAR(ДАННЫЕ!N935),1,0),0)</f>
        <v>0</v>
      </c>
      <c r="S935" s="15">
        <f>IF(ДАННЫЕ!$AA935="2А",1,IF(ДАННЫЕ!$AA935="2Б",2,IF(ДАННЫЕ!$AA935="2В",3,IF(ДАННЫЕ!$AA935=3,4,IF(ДАННЫЕ!$AA935="4А",5,IF(ДАННЫЕ!$AA935="4Б",6,IF(ДАННЫЕ!$AA935="4В",7,IF(ДАННЫЕ!$AA935=5,8,0))))))))</f>
        <v>0</v>
      </c>
      <c r="T935" s="15">
        <f>IF(OR(ДАННЫЕ!$AC935=2,ДАННЫЕ!$AD935=2,ДАННЫЕ!$AE935=2),2,IF(OR(ДАННЫЕ!$AC935=1,ДАННЫЕ!$AD935=1,ДАННЫЕ!$AE935=1),1,0))</f>
        <v>0</v>
      </c>
    </row>
    <row r="936" spans="1:20" ht="15" customHeight="1" x14ac:dyDescent="0.2">
      <c r="A936" s="78">
        <f>IF(B936&gt;0,IF(MONTH(ДАННЫЕ!$F$1)=MONTH(ДАННЫЕ!$B936),1,0),0)</f>
        <v>0</v>
      </c>
      <c r="B936" s="14">
        <f>IF(ДАННЫЕ!$B936&gt;0,IF(YEAR(ДАННЫЕ!$F$1)=YEAR(ДАННЫЕ!$B936),1,0),0)</f>
        <v>0</v>
      </c>
      <c r="C936" s="14">
        <f>IF(ДАННЫЕ!$CM936&gt;0,IF(YEAR(ДАННЫЕ!$F$1)=YEAR(ДАННЫЕ!$CM936),1,0),0)</f>
        <v>0</v>
      </c>
      <c r="D936" s="14">
        <f>IF(ДАННЫЕ!$CJ936&gt;0,IF(ДАННЫЕ!$CL936&gt;ДАННЫЕ!$F$1,1,IF(ДАННЫЕ!$CL936&gt;0,0,1)),0)</f>
        <v>0</v>
      </c>
      <c r="E936" s="43" t="str">
        <f ca="1">IF(ДАННЫЕ!$F$1&gt;0,IF(ДАННЫЕ!$G936&gt;0,DATEDIF(ДАННЫЕ!$G936,ДАННЫЕ!$F$1,"y"),""),IF(ДАННЫЕ!$G936&gt;0,DATEDIF(ДАННЫЕ!$G936,TODAY(),"y"),""))</f>
        <v/>
      </c>
      <c r="F936" s="43" t="str">
        <f xml:space="preserve"> IF(ДАННЫЕ!$F936="М",IF(E936&gt;=18,IF(E936&lt;60,1,""),""),"")&amp;IF(ДАННЫЕ!$F936="Ж",IF(E936&gt;=18,IF(E936&lt;55,1,""),""),"")</f>
        <v/>
      </c>
      <c r="G936" s="43" t="str">
        <f xml:space="preserve"> IF(ДАННЫЕ!$F936="М",IF(E936&gt;=60,2,""),"")&amp;IF(ДАННЫЕ!$F936="Ж",IF(E936&gt;=55,2,""),"")</f>
        <v/>
      </c>
      <c r="H936" s="43" t="str">
        <f t="shared" ca="1" si="42"/>
        <v/>
      </c>
      <c r="I936" s="43" t="str">
        <f t="shared" ca="1" si="43"/>
        <v>03</v>
      </c>
      <c r="J936" s="28" t="str">
        <f ca="1">ДАННЫЕ!$F936&amp;H936&amp;I936&amp;ДАННЫЕ!$I936&amp;"m"&amp;IF(ДАННЫЕ!$I936&gt;0,IF(ДАННЫЕ!$J936&gt;0,0,1),"")&amp;"f"&amp;IF(ДАННЫЕ!$R936&gt;0,IF(YEAR(ДАННЫЕ!$F$1)=YEAR(ДАННЫЕ!$R936),1,0),0)&amp;"z"&amp;ДАННЫЕ!$R936&amp;"p"&amp;ДАННЫЕ!$S936&amp;"i"&amp;ДАННЫЕ!$T936&amp;"h"&amp;ДАННЫЕ!$K936&amp;"be"&amp;ДАННЫЕ!$BI936&amp;"CD"&amp;IF(ДАННЫЕ!BF936&gt;500,4,IF(ДАННЫЕ!BF936&gt;350,3,IF(ДАННЫЕ!BF936&gt;200,2,IF(ДАННЫЕ!BF936&gt;0,1,0))))&amp;"g"&amp;B936&amp;"d"&amp;H936&amp;"l"&amp;ДАННЫЕ!AT936&amp;"a"&amp;ДАННЫЕ!$V936&amp;"v"&amp;R936&amp;"k"&amp;ДАННЫЕ!$U936&amp;"s"&amp;ДАННЫЕ!$Y936&amp;"t"&amp;ДАННЫЕ!$X936&amp;"b"&amp;IF(ДАННЫЕ!$Q936&gt;1,1,0)&amp;"PP"&amp;ДАННЫЕ!Z936&amp;"c"&amp;S936&amp;"x"&amp;IF(ДАННЫЕ!$BY936&gt;0,IF(YEAR(ДАННЫЕ!$F$1)=YEAR(ДАННЫЕ!$BY936),1,0),0)&amp;"n"&amp;IF(ДАННЫЕ!$BZ936&gt;0,IF(YEAR(ДАННЫЕ!$F$1)=YEAR(ДАННЫЕ!$BZ936),1,0),0)&amp;"u"&amp;D936&amp;"z"&amp;IF(ДАННЫЕ!$CL936&gt;0,IF(YEAR(ДАННЫЕ!$F$1)&gt;YEAR(ДАННЫЕ!$CL936),11,12),0)</f>
        <v>03mf0zpihbeCD0g0dlav0kstb0PPc0x0n0u0z0</v>
      </c>
      <c r="K936" s="28" t="str">
        <f ca="1">ДАННЫЕ!$I936&amp;"x"&amp;B936&amp;"w"&amp;IF(T936+ДАННЫЕ!AD936+ДАННЫЕ!AE936+ДАННЫЕ!AF936+ДАННЫЕ!AG936+ДАННЫЕ!AH936+ДАННЫЕ!$AL936+ДАННЫЕ!AI936+ДАННЫЕ!AJ936+ДАННЫЕ!AK936+ДАННЫЕ!AP936+ДАННЫЕ!AQ936+ДАННЫЕ!AR936+ДАННЫЕ!$AM936+ДАННЫЕ!$AN936+ДАННЫЕ!AS936+ДАННЫЕ!AT936&gt;0,1,0)&amp;IF(OR(T936=2,ДАННЫЕ!AD936=2,ДАННЫЕ!AE936=2,ДАННЫЕ!AF936=2,ДАННЫЕ!AG936=2,ДАННЫЕ!AH936=2,ДАННЫЕ!$AL936=2,ДАННЫЕ!AI936=2,ДАННЫЕ!AJ936=2,ДАННЫЕ!AK936=2,ДАННЫЕ!AP936=2,ДАННЫЕ!AQ936=2,ДАННЫЕ!AR936=2,ДАННЫЕ!$AM936=2,ДАННЫЕ!$AN936=2,ДАННЫЕ!AS936=2,ДАННЫЕ!AT936=2),2,0)&amp;"t"&amp;IF(T936&gt;0,"1"&amp;T936,"00")&amp;"f"&amp;IF(ДАННЫЕ!$AC936,"1"&amp;ДАННЫЕ!$AC936,"00")&amp;"b"&amp;IF(ДАННЫЕ!$AD936,"1"&amp;ДАННЫЕ!$AD936,"00")&amp;"g"&amp;IF(ДАННЫЕ!$AF936,"1"&amp;ДАННЫЕ!$AF936,"00")&amp;"c"&amp;IF(ДАННЫЕ!$AG936,"1"&amp;ДАННЫЕ!$AG936,"00")&amp;"i"&amp;IF(ДАННЫЕ!$AH936,"1"&amp;ДАННЫЕ!$AH936,"00")&amp;"r"&amp;IF(ДАННЫЕ!$AL936,"1"&amp;ДАННЫЕ!$AL936,"00")&amp;"m"&amp;IF(ДАННЫЕ!$AI936,"1"&amp;ДАННЫЕ!$AI936,"00")&amp;"hS"&amp;IF(ДАННЫЕ!$AJ936,"1"&amp;ДАННЫЕ!$AJ936,"00")&amp;"hZ"&amp;IF(ДАННЫЕ!$AK936,"1"&amp;ДАННЫЕ!$AK936,"00")&amp;"p"&amp;IF(ДАННЫЕ!$AP936,"1"&amp;ДАННЫЕ!$AP936,"00")&amp;"k"&amp;IF(ДАННЫЕ!$AQ936,"1"&amp;ДАННЫЕ!$AQ936,"00")&amp;"z"&amp;IF(ДАННЫЕ!$AR936,"1"&amp;ДАННЫЕ!$AR936,"00")&amp;"j"&amp;IF(ДАННЫЕ!$AM936,"1"&amp;ДАННЫЕ!$AM936,"00")&amp;"n"&amp;IF(ДАННЫЕ!$AN936,"1"&amp;ДАННЫЕ!$AN936,"00")&amp;"E"&amp;ДАННЫЕ!BI936&amp;"L"&amp;ДАННЫЕ!AO936&amp;"h"&amp;IF(ДАННЫЕ!$AU936&gt;0,1,0)&amp;"v"&amp;IF(ДАННЫЕ!$AW936&gt;0,1,0)&amp;"a"&amp;IF(ДАННЫЕ!$AS936,"1"&amp;ДАННЫЕ!$AS936,"00")&amp;"s"&amp;IF(ДАННЫЕ!$AT936,"1"&amp;ДАННЫЕ!$AT936,"00")&amp;"u"&amp;IF(ДАННЫЕ!$CJ936&gt;0,1,0)&amp;"y"&amp;B936&amp;"d"&amp;H936&amp;"e"&amp;F936&amp;G936</f>
        <v>x0w00t00f00b00g00c00i00r00m00hS00hZ00p00k00z00j00n00ELh0v0a00s00u0y0de</v>
      </c>
      <c r="L936" s="28" t="str">
        <f ca="1">ДАННЫЕ!$I936&amp;"VN"&amp;IF(ДАННЫЕ!AW936&gt;0,11,10)&amp;"CD"&amp;IF(ДАННЫЕ!BF936&gt;500,16,IF(ДАННЫЕ!BF936&gt;350,15,IF(ДАННЫЕ!BF936&gt;=200,14,IF(ДАННЫЕ!BF936&gt;=100,13,IF(ДАННЫЕ!BF936&gt;=50,12,IF(ДАННЫЕ!BF936&gt;0,11,10))))))&amp;"AR"&amp;IF(ДАННЫЕ!BX936&gt;0,1,0)&amp;"GD"&amp;B936&amp;"VV"&amp;IF(E936&gt;=5,IF(E936&lt;18,1,0),0)</f>
        <v>VN10CD10AR0GD0VV0</v>
      </c>
      <c r="M936" s="28" t="str">
        <f>ДАННЫЕ!$I936&amp;"b"&amp;ДАННЫЕ!$BI936&amp;"r"&amp;ДАННЫЕ!$BJ936&amp;"CD"&amp;IF(ДАННЫЕ!BF936&gt;0,IF(ДАННЫЕ!BF936&lt;200,1,IF(ДАННЫЕ!BF936&lt;350,2,3)),0)&amp;"h"&amp;IF(ДАННЫЕ!$BK936+ДАННЫЕ!$BL936+ДАННЫЕ!$BM936&gt;0,1,0)&amp;"x"&amp;ДАННЫЕ!$BK936&amp;"y"&amp;ДАННЫЕ!$BL936&amp;"z"&amp;ДАННЫЕ!$BM936&amp;"c"&amp;IF(ДАННЫЕ!$BK936+ДАННЫЕ!$BL936+ДАННЫЕ!$BM936=3,1,0)&amp;"a"&amp;IF(ДАННЫЕ!$BQ936+ДАННЫЕ!$BR936&gt;0,1,0)&amp;"d"&amp;ДАННЫЕ!$BQ936&amp;"v"&amp;ДАННЫЕ!$BR936&amp;"p"&amp;ДАННЫЕ!$BS936&amp;"n"&amp;ДАННЫЕ!$BU936&amp;"t"&amp;ДАННЫЕ!$BV936&amp;"o"&amp;ДАННЫЕ!$BT936&amp;"l"&amp;IF(ДАННЫЕ!$BN936&gt;0,1,0)&amp;ДАННЫЕ!$BN936&amp;"g"&amp;ДАННЫЕ!$BO936&amp;"s"&amp;ДАННЫЕ!$BP936&amp;"DZ"&amp;IF(ДАННЫЕ!B936-ДАННЫЕ!G936 &lt; 60,IF(ДАННЫЕ!B936-ДАННЫЕ!G936 &gt;= 0,1,0),0)&amp;"u"&amp;IF(ДАННЫЕ!$CJ936&gt;0,1,0)</f>
        <v>brCD0h0xyzc0a0dvpntol0gsDZ1u0</v>
      </c>
      <c r="N936" s="28" t="str">
        <f ca="1">ДАННЫЕ!$F936&amp;ДАННЫЕ!$I936&amp;"g"&amp;B936&amp;"cf"&amp;D936&amp;"a"&amp;IF(ДАННЫЕ!$BX936&gt;0,1,0)&amp;IF(ДАННЫЕ!$BF936&gt;500,1,IF(ДАННЫЕ!$BF936&gt;350,2,IF(ДАННЫЕ!$BF936&gt;=200,3,IF(ДАННЫЕ!$BF936&gt;=100,4,IF(ДАННЫЕ!$BF936&gt;=50,5,IF(ДАННЫЕ!$BF936&lt;50,6,0))))))&amp;"AR"&amp;IF(DATEDIF(ДАННЫЕ!$BX936,ДАННЫЕ!$F$1,"y")&gt;1,1,0)&amp;"VG"&amp;IF(ДАННЫЕ!$BH936="0",1,0)&amp;"o"&amp;IF(T936+ДАННЫЕ!$AF936+ДАННЫЕ!$AG936+ДАННЫЕ!$AH936+ДАННЫЕ!$AI936+ДАННЫЕ!$AJ936+ДАННЫЕ!$AP936+ДАННЫЕ!$AQ936+ДАННЫЕ!$AR936+ДАННЫЕ!$AU936+ДАННЫЕ!$AW936+ДАННЫЕ!$AS936+ДАННЫЕ!$AT936&gt;0,1,0)&amp;"x"&amp;ДАННЫЕ!$AG936&amp;"p"&amp;IF(ДАННЫЕ!$BY936&gt;0,1,0)&amp;"v"&amp;IF(ДАННЫЕ!$BZ936&gt;0,1,0)&amp;"n"&amp;ДАННЫЕ!$CA936&amp;"t"&amp;ДАННЫЕ!$AY936&amp;"k"&amp;ДАННЫЕ!$CB936&amp;"q"&amp;ДАННЫЕ!$CC936&amp;"w"&amp;ДАННЫЕ!$CD936&amp;"e"&amp;ДАННЫЕ!$CE936&amp;"m"&amp;ДАННЫЕ!$CF936&amp;"c"&amp;ДАННЫЕ!$CG936&amp;"z"&amp;ДАННЫЕ!$CH936&amp;"d"&amp;IF(H936=4,1,0)&amp;"s"&amp;IF(ДАННЫЕ!$J936=1,0,1)&amp;"u"&amp;IF(ДАННЫЕ!$CJ936&gt;0,1,0)</f>
        <v>g0cf0a06AR1VG0o0xp0v0ntkqwemczd0s1u0</v>
      </c>
      <c r="O936" s="28" t="str">
        <f>ДАННЫЕ!$I936&amp;"g"&amp;B936&amp;A936&amp;"f"&amp;P936&amp;"c"&amp;IF(ДАННЫЕ!$U936&gt;0,1,0)&amp;"s"&amp;IF(ДАННЫЕ!$Q936&gt;0,IF(YEAR(ДАННЫЕ!$F$1)=YEAR(ДАННЫЕ!$Q936),IF(MONTH(ДАННЫЕ!$F$1)=MONTH(ДАННЫЕ!$Q936),111,11),1),0)&amp;"i"&amp;IF(ДАННЫЕ!$R936+ДАННЫЕ!$S936+ДАННЫЕ!$T936=0,0,1)&amp;"h"&amp;IF(ДАННЫЕ!$P936&gt;0,1,0)&amp;"p"&amp;IF(ДАННЫЕ!$CI936&gt;0,IF(YEAR(ДАННЫЕ!$F$1)=YEAR(ДАННЫЕ!$CI936),IF(MONTH(ДАННЫЕ!$F$1)=MONTH(ДАННЫЕ!$CI936),111,11),1),0)&amp;"d"&amp;IF(ДАННЫЕ!$CJ936&gt;0,IF(YEAR(ДАННЫЕ!$F$1)=YEAR(ДАННЫЕ!$CJ936),IF(MONTH(ДАННЫЕ!$F$1)=MONTH(ДАННЫЕ!$CJ936),111,11),1),0)&amp;"o"&amp;IF(ДАННЫЕ!$CK936&gt;0,IF(MONTH(ДАННЫЕ!$F$1)=MONTH(ДАННЫЕ!$CK936),111,11),0)&amp;"v"&amp;IF(ДАННЫЕ!$BE936&gt;0,IF(MONTH(ДАННЫЕ!$F$1)=MONTH(ДАННЫЕ!$BE936),111,11),0)</f>
        <v>g00f0c0s0i0h0p0d0o0v0</v>
      </c>
      <c r="P936" s="15">
        <f t="shared" si="44"/>
        <v>0</v>
      </c>
      <c r="Q936" s="15">
        <f>IF(ДАННЫЕ!$F$1&gt;ДАННЫЕ!$N936,IF(YEAR(ДАННЫЕ!$F$1)=YEAR(ДАННЫЕ!M936),1,0),0)</f>
        <v>0</v>
      </c>
      <c r="R936" s="15">
        <f>IF(ДАННЫЕ!$F$1&gt;ДАННЫЕ!$N936,IF(YEAR(ДАННЫЕ!$F$1)=YEAR(ДАННЫЕ!N936),1,0),0)</f>
        <v>0</v>
      </c>
      <c r="S936" s="15">
        <f>IF(ДАННЫЕ!$AA936="2А",1,IF(ДАННЫЕ!$AA936="2Б",2,IF(ДАННЫЕ!$AA936="2В",3,IF(ДАННЫЕ!$AA936=3,4,IF(ДАННЫЕ!$AA936="4А",5,IF(ДАННЫЕ!$AA936="4Б",6,IF(ДАННЫЕ!$AA936="4В",7,IF(ДАННЫЕ!$AA936=5,8,0))))))))</f>
        <v>0</v>
      </c>
      <c r="T936" s="15">
        <f>IF(OR(ДАННЫЕ!$AC936=2,ДАННЫЕ!$AD936=2,ДАННЫЕ!$AE936=2),2,IF(OR(ДАННЫЕ!$AC936=1,ДАННЫЕ!$AD936=1,ДАННЫЕ!$AE936=1),1,0))</f>
        <v>0</v>
      </c>
    </row>
    <row r="937" spans="1:20" ht="15" customHeight="1" x14ac:dyDescent="0.2">
      <c r="A937" s="78">
        <f>IF(B937&gt;0,IF(MONTH(ДАННЫЕ!$F$1)=MONTH(ДАННЫЕ!$B937),1,0),0)</f>
        <v>0</v>
      </c>
      <c r="B937" s="14">
        <f>IF(ДАННЫЕ!$B937&gt;0,IF(YEAR(ДАННЫЕ!$F$1)=YEAR(ДАННЫЕ!$B937),1,0),0)</f>
        <v>0</v>
      </c>
      <c r="C937" s="14">
        <f>IF(ДАННЫЕ!$CM937&gt;0,IF(YEAR(ДАННЫЕ!$F$1)=YEAR(ДАННЫЕ!$CM937),1,0),0)</f>
        <v>0</v>
      </c>
      <c r="D937" s="14">
        <f>IF(ДАННЫЕ!$CJ937&gt;0,IF(ДАННЫЕ!$CL937&gt;ДАННЫЕ!$F$1,1,IF(ДАННЫЕ!$CL937&gt;0,0,1)),0)</f>
        <v>0</v>
      </c>
      <c r="E937" s="43" t="str">
        <f ca="1">IF(ДАННЫЕ!$F$1&gt;0,IF(ДАННЫЕ!$G937&gt;0,DATEDIF(ДАННЫЕ!$G937,ДАННЫЕ!$F$1,"y"),""),IF(ДАННЫЕ!$G937&gt;0,DATEDIF(ДАННЫЕ!$G937,TODAY(),"y"),""))</f>
        <v/>
      </c>
      <c r="F937" s="43" t="str">
        <f xml:space="preserve"> IF(ДАННЫЕ!$F937="М",IF(E937&gt;=18,IF(E937&lt;60,1,""),""),"")&amp;IF(ДАННЫЕ!$F937="Ж",IF(E937&gt;=18,IF(E937&lt;55,1,""),""),"")</f>
        <v/>
      </c>
      <c r="G937" s="43" t="str">
        <f xml:space="preserve"> IF(ДАННЫЕ!$F937="М",IF(E937&gt;=60,2,""),"")&amp;IF(ДАННЫЕ!$F937="Ж",IF(E937&gt;=55,2,""),"")</f>
        <v/>
      </c>
      <c r="H937" s="43" t="str">
        <f t="shared" ca="1" si="42"/>
        <v/>
      </c>
      <c r="I937" s="43" t="str">
        <f t="shared" ca="1" si="43"/>
        <v>03</v>
      </c>
      <c r="J937" s="28" t="str">
        <f ca="1">ДАННЫЕ!$F937&amp;H937&amp;I937&amp;ДАННЫЕ!$I937&amp;"m"&amp;IF(ДАННЫЕ!$I937&gt;0,IF(ДАННЫЕ!$J937&gt;0,0,1),"")&amp;"f"&amp;IF(ДАННЫЕ!$R937&gt;0,IF(YEAR(ДАННЫЕ!$F$1)=YEAR(ДАННЫЕ!$R937),1,0),0)&amp;"z"&amp;ДАННЫЕ!$R937&amp;"p"&amp;ДАННЫЕ!$S937&amp;"i"&amp;ДАННЫЕ!$T937&amp;"h"&amp;ДАННЫЕ!$K937&amp;"be"&amp;ДАННЫЕ!$BI937&amp;"CD"&amp;IF(ДАННЫЕ!BF937&gt;500,4,IF(ДАННЫЕ!BF937&gt;350,3,IF(ДАННЫЕ!BF937&gt;200,2,IF(ДАННЫЕ!BF937&gt;0,1,0))))&amp;"g"&amp;B937&amp;"d"&amp;H937&amp;"l"&amp;ДАННЫЕ!AT937&amp;"a"&amp;ДАННЫЕ!$V937&amp;"v"&amp;R937&amp;"k"&amp;ДАННЫЕ!$U937&amp;"s"&amp;ДАННЫЕ!$Y937&amp;"t"&amp;ДАННЫЕ!$X937&amp;"b"&amp;IF(ДАННЫЕ!$Q937&gt;1,1,0)&amp;"PP"&amp;ДАННЫЕ!Z937&amp;"c"&amp;S937&amp;"x"&amp;IF(ДАННЫЕ!$BY937&gt;0,IF(YEAR(ДАННЫЕ!$F$1)=YEAR(ДАННЫЕ!$BY937),1,0),0)&amp;"n"&amp;IF(ДАННЫЕ!$BZ937&gt;0,IF(YEAR(ДАННЫЕ!$F$1)=YEAR(ДАННЫЕ!$BZ937),1,0),0)&amp;"u"&amp;D937&amp;"z"&amp;IF(ДАННЫЕ!$CL937&gt;0,IF(YEAR(ДАННЫЕ!$F$1)&gt;YEAR(ДАННЫЕ!$CL937),11,12),0)</f>
        <v>03mf0zpihbeCD0g0dlav0kstb0PPc0x0n0u0z0</v>
      </c>
      <c r="K937" s="28" t="str">
        <f ca="1">ДАННЫЕ!$I937&amp;"x"&amp;B937&amp;"w"&amp;IF(T937+ДАННЫЕ!AD937+ДАННЫЕ!AE937+ДАННЫЕ!AF937+ДАННЫЕ!AG937+ДАННЫЕ!AH937+ДАННЫЕ!$AL937+ДАННЫЕ!AI937+ДАННЫЕ!AJ937+ДАННЫЕ!AK937+ДАННЫЕ!AP937+ДАННЫЕ!AQ937+ДАННЫЕ!AR937+ДАННЫЕ!$AM937+ДАННЫЕ!$AN937+ДАННЫЕ!AS937+ДАННЫЕ!AT937&gt;0,1,0)&amp;IF(OR(T937=2,ДАННЫЕ!AD937=2,ДАННЫЕ!AE937=2,ДАННЫЕ!AF937=2,ДАННЫЕ!AG937=2,ДАННЫЕ!AH937=2,ДАННЫЕ!$AL937=2,ДАННЫЕ!AI937=2,ДАННЫЕ!AJ937=2,ДАННЫЕ!AK937=2,ДАННЫЕ!AP937=2,ДАННЫЕ!AQ937=2,ДАННЫЕ!AR937=2,ДАННЫЕ!$AM937=2,ДАННЫЕ!$AN937=2,ДАННЫЕ!AS937=2,ДАННЫЕ!AT937=2),2,0)&amp;"t"&amp;IF(T937&gt;0,"1"&amp;T937,"00")&amp;"f"&amp;IF(ДАННЫЕ!$AC937,"1"&amp;ДАННЫЕ!$AC937,"00")&amp;"b"&amp;IF(ДАННЫЕ!$AD937,"1"&amp;ДАННЫЕ!$AD937,"00")&amp;"g"&amp;IF(ДАННЫЕ!$AF937,"1"&amp;ДАННЫЕ!$AF937,"00")&amp;"c"&amp;IF(ДАННЫЕ!$AG937,"1"&amp;ДАННЫЕ!$AG937,"00")&amp;"i"&amp;IF(ДАННЫЕ!$AH937,"1"&amp;ДАННЫЕ!$AH937,"00")&amp;"r"&amp;IF(ДАННЫЕ!$AL937,"1"&amp;ДАННЫЕ!$AL937,"00")&amp;"m"&amp;IF(ДАННЫЕ!$AI937,"1"&amp;ДАННЫЕ!$AI937,"00")&amp;"hS"&amp;IF(ДАННЫЕ!$AJ937,"1"&amp;ДАННЫЕ!$AJ937,"00")&amp;"hZ"&amp;IF(ДАННЫЕ!$AK937,"1"&amp;ДАННЫЕ!$AK937,"00")&amp;"p"&amp;IF(ДАННЫЕ!$AP937,"1"&amp;ДАННЫЕ!$AP937,"00")&amp;"k"&amp;IF(ДАННЫЕ!$AQ937,"1"&amp;ДАННЫЕ!$AQ937,"00")&amp;"z"&amp;IF(ДАННЫЕ!$AR937,"1"&amp;ДАННЫЕ!$AR937,"00")&amp;"j"&amp;IF(ДАННЫЕ!$AM937,"1"&amp;ДАННЫЕ!$AM937,"00")&amp;"n"&amp;IF(ДАННЫЕ!$AN937,"1"&amp;ДАННЫЕ!$AN937,"00")&amp;"E"&amp;ДАННЫЕ!BI937&amp;"L"&amp;ДАННЫЕ!AO937&amp;"h"&amp;IF(ДАННЫЕ!$AU937&gt;0,1,0)&amp;"v"&amp;IF(ДАННЫЕ!$AW937&gt;0,1,0)&amp;"a"&amp;IF(ДАННЫЕ!$AS937,"1"&amp;ДАННЫЕ!$AS937,"00")&amp;"s"&amp;IF(ДАННЫЕ!$AT937,"1"&amp;ДАННЫЕ!$AT937,"00")&amp;"u"&amp;IF(ДАННЫЕ!$CJ937&gt;0,1,0)&amp;"y"&amp;B937&amp;"d"&amp;H937&amp;"e"&amp;F937&amp;G937</f>
        <v>x0w00t00f00b00g00c00i00r00m00hS00hZ00p00k00z00j00n00ELh0v0a00s00u0y0de</v>
      </c>
      <c r="L937" s="28" t="str">
        <f ca="1">ДАННЫЕ!$I937&amp;"VN"&amp;IF(ДАННЫЕ!AW937&gt;0,11,10)&amp;"CD"&amp;IF(ДАННЫЕ!BF937&gt;500,16,IF(ДАННЫЕ!BF937&gt;350,15,IF(ДАННЫЕ!BF937&gt;=200,14,IF(ДАННЫЕ!BF937&gt;=100,13,IF(ДАННЫЕ!BF937&gt;=50,12,IF(ДАННЫЕ!BF937&gt;0,11,10))))))&amp;"AR"&amp;IF(ДАННЫЕ!BX937&gt;0,1,0)&amp;"GD"&amp;B937&amp;"VV"&amp;IF(E937&gt;=5,IF(E937&lt;18,1,0),0)</f>
        <v>VN10CD10AR0GD0VV0</v>
      </c>
      <c r="M937" s="28" t="str">
        <f>ДАННЫЕ!$I937&amp;"b"&amp;ДАННЫЕ!$BI937&amp;"r"&amp;ДАННЫЕ!$BJ937&amp;"CD"&amp;IF(ДАННЫЕ!BF937&gt;0,IF(ДАННЫЕ!BF937&lt;200,1,IF(ДАННЫЕ!BF937&lt;350,2,3)),0)&amp;"h"&amp;IF(ДАННЫЕ!$BK937+ДАННЫЕ!$BL937+ДАННЫЕ!$BM937&gt;0,1,0)&amp;"x"&amp;ДАННЫЕ!$BK937&amp;"y"&amp;ДАННЫЕ!$BL937&amp;"z"&amp;ДАННЫЕ!$BM937&amp;"c"&amp;IF(ДАННЫЕ!$BK937+ДАННЫЕ!$BL937+ДАННЫЕ!$BM937=3,1,0)&amp;"a"&amp;IF(ДАННЫЕ!$BQ937+ДАННЫЕ!$BR937&gt;0,1,0)&amp;"d"&amp;ДАННЫЕ!$BQ937&amp;"v"&amp;ДАННЫЕ!$BR937&amp;"p"&amp;ДАННЫЕ!$BS937&amp;"n"&amp;ДАННЫЕ!$BU937&amp;"t"&amp;ДАННЫЕ!$BV937&amp;"o"&amp;ДАННЫЕ!$BT937&amp;"l"&amp;IF(ДАННЫЕ!$BN937&gt;0,1,0)&amp;ДАННЫЕ!$BN937&amp;"g"&amp;ДАННЫЕ!$BO937&amp;"s"&amp;ДАННЫЕ!$BP937&amp;"DZ"&amp;IF(ДАННЫЕ!B937-ДАННЫЕ!G937 &lt; 60,IF(ДАННЫЕ!B937-ДАННЫЕ!G937 &gt;= 0,1,0),0)&amp;"u"&amp;IF(ДАННЫЕ!$CJ937&gt;0,1,0)</f>
        <v>brCD0h0xyzc0a0dvpntol0gsDZ1u0</v>
      </c>
      <c r="N937" s="28" t="str">
        <f ca="1">ДАННЫЕ!$F937&amp;ДАННЫЕ!$I937&amp;"g"&amp;B937&amp;"cf"&amp;D937&amp;"a"&amp;IF(ДАННЫЕ!$BX937&gt;0,1,0)&amp;IF(ДАННЫЕ!$BF937&gt;500,1,IF(ДАННЫЕ!$BF937&gt;350,2,IF(ДАННЫЕ!$BF937&gt;=200,3,IF(ДАННЫЕ!$BF937&gt;=100,4,IF(ДАННЫЕ!$BF937&gt;=50,5,IF(ДАННЫЕ!$BF937&lt;50,6,0))))))&amp;"AR"&amp;IF(DATEDIF(ДАННЫЕ!$BX937,ДАННЫЕ!$F$1,"y")&gt;1,1,0)&amp;"VG"&amp;IF(ДАННЫЕ!$BH937="0",1,0)&amp;"o"&amp;IF(T937+ДАННЫЕ!$AF937+ДАННЫЕ!$AG937+ДАННЫЕ!$AH937+ДАННЫЕ!$AI937+ДАННЫЕ!$AJ937+ДАННЫЕ!$AP937+ДАННЫЕ!$AQ937+ДАННЫЕ!$AR937+ДАННЫЕ!$AU937+ДАННЫЕ!$AW937+ДАННЫЕ!$AS937+ДАННЫЕ!$AT937&gt;0,1,0)&amp;"x"&amp;ДАННЫЕ!$AG937&amp;"p"&amp;IF(ДАННЫЕ!$BY937&gt;0,1,0)&amp;"v"&amp;IF(ДАННЫЕ!$BZ937&gt;0,1,0)&amp;"n"&amp;ДАННЫЕ!$CA937&amp;"t"&amp;ДАННЫЕ!$AY937&amp;"k"&amp;ДАННЫЕ!$CB937&amp;"q"&amp;ДАННЫЕ!$CC937&amp;"w"&amp;ДАННЫЕ!$CD937&amp;"e"&amp;ДАННЫЕ!$CE937&amp;"m"&amp;ДАННЫЕ!$CF937&amp;"c"&amp;ДАННЫЕ!$CG937&amp;"z"&amp;ДАННЫЕ!$CH937&amp;"d"&amp;IF(H937=4,1,0)&amp;"s"&amp;IF(ДАННЫЕ!$J937=1,0,1)&amp;"u"&amp;IF(ДАННЫЕ!$CJ937&gt;0,1,0)</f>
        <v>g0cf0a06AR1VG0o0xp0v0ntkqwemczd0s1u0</v>
      </c>
      <c r="O937" s="28" t="str">
        <f>ДАННЫЕ!$I937&amp;"g"&amp;B937&amp;A937&amp;"f"&amp;P937&amp;"c"&amp;IF(ДАННЫЕ!$U937&gt;0,1,0)&amp;"s"&amp;IF(ДАННЫЕ!$Q937&gt;0,IF(YEAR(ДАННЫЕ!$F$1)=YEAR(ДАННЫЕ!$Q937),IF(MONTH(ДАННЫЕ!$F$1)=MONTH(ДАННЫЕ!$Q937),111,11),1),0)&amp;"i"&amp;IF(ДАННЫЕ!$R937+ДАННЫЕ!$S937+ДАННЫЕ!$T937=0,0,1)&amp;"h"&amp;IF(ДАННЫЕ!$P937&gt;0,1,0)&amp;"p"&amp;IF(ДАННЫЕ!$CI937&gt;0,IF(YEAR(ДАННЫЕ!$F$1)=YEAR(ДАННЫЕ!$CI937),IF(MONTH(ДАННЫЕ!$F$1)=MONTH(ДАННЫЕ!$CI937),111,11),1),0)&amp;"d"&amp;IF(ДАННЫЕ!$CJ937&gt;0,IF(YEAR(ДАННЫЕ!$F$1)=YEAR(ДАННЫЕ!$CJ937),IF(MONTH(ДАННЫЕ!$F$1)=MONTH(ДАННЫЕ!$CJ937),111,11),1),0)&amp;"o"&amp;IF(ДАННЫЕ!$CK937&gt;0,IF(MONTH(ДАННЫЕ!$F$1)=MONTH(ДАННЫЕ!$CK937),111,11),0)&amp;"v"&amp;IF(ДАННЫЕ!$BE937&gt;0,IF(MONTH(ДАННЫЕ!$F$1)=MONTH(ДАННЫЕ!$BE937),111,11),0)</f>
        <v>g00f0c0s0i0h0p0d0o0v0</v>
      </c>
      <c r="P937" s="15">
        <f t="shared" si="44"/>
        <v>0</v>
      </c>
      <c r="Q937" s="15">
        <f>IF(ДАННЫЕ!$F$1&gt;ДАННЫЕ!$N937,IF(YEAR(ДАННЫЕ!$F$1)=YEAR(ДАННЫЕ!M937),1,0),0)</f>
        <v>0</v>
      </c>
      <c r="R937" s="15">
        <f>IF(ДАННЫЕ!$F$1&gt;ДАННЫЕ!$N937,IF(YEAR(ДАННЫЕ!$F$1)=YEAR(ДАННЫЕ!N937),1,0),0)</f>
        <v>0</v>
      </c>
      <c r="S937" s="15">
        <f>IF(ДАННЫЕ!$AA937="2А",1,IF(ДАННЫЕ!$AA937="2Б",2,IF(ДАННЫЕ!$AA937="2В",3,IF(ДАННЫЕ!$AA937=3,4,IF(ДАННЫЕ!$AA937="4А",5,IF(ДАННЫЕ!$AA937="4Б",6,IF(ДАННЫЕ!$AA937="4В",7,IF(ДАННЫЕ!$AA937=5,8,0))))))))</f>
        <v>0</v>
      </c>
      <c r="T937" s="15">
        <f>IF(OR(ДАННЫЕ!$AC937=2,ДАННЫЕ!$AD937=2,ДАННЫЕ!$AE937=2),2,IF(OR(ДАННЫЕ!$AC937=1,ДАННЫЕ!$AD937=1,ДАННЫЕ!$AE937=1),1,0))</f>
        <v>0</v>
      </c>
    </row>
    <row r="938" spans="1:20" ht="15" customHeight="1" x14ac:dyDescent="0.2">
      <c r="A938" s="78">
        <f>IF(B938&gt;0,IF(MONTH(ДАННЫЕ!$F$1)=MONTH(ДАННЫЕ!$B938),1,0),0)</f>
        <v>0</v>
      </c>
      <c r="B938" s="14">
        <f>IF(ДАННЫЕ!$B938&gt;0,IF(YEAR(ДАННЫЕ!$F$1)=YEAR(ДАННЫЕ!$B938),1,0),0)</f>
        <v>0</v>
      </c>
      <c r="C938" s="14">
        <f>IF(ДАННЫЕ!$CM938&gt;0,IF(YEAR(ДАННЫЕ!$F$1)=YEAR(ДАННЫЕ!$CM938),1,0),0)</f>
        <v>0</v>
      </c>
      <c r="D938" s="14">
        <f>IF(ДАННЫЕ!$CJ938&gt;0,IF(ДАННЫЕ!$CL938&gt;ДАННЫЕ!$F$1,1,IF(ДАННЫЕ!$CL938&gt;0,0,1)),0)</f>
        <v>0</v>
      </c>
      <c r="E938" s="43" t="str">
        <f ca="1">IF(ДАННЫЕ!$F$1&gt;0,IF(ДАННЫЕ!$G938&gt;0,DATEDIF(ДАННЫЕ!$G938,ДАННЫЕ!$F$1,"y"),""),IF(ДАННЫЕ!$G938&gt;0,DATEDIF(ДАННЫЕ!$G938,TODAY(),"y"),""))</f>
        <v/>
      </c>
      <c r="F938" s="43" t="str">
        <f xml:space="preserve"> IF(ДАННЫЕ!$F938="М",IF(E938&gt;=18,IF(E938&lt;60,1,""),""),"")&amp;IF(ДАННЫЕ!$F938="Ж",IF(E938&gt;=18,IF(E938&lt;55,1,""),""),"")</f>
        <v/>
      </c>
      <c r="G938" s="43" t="str">
        <f xml:space="preserve"> IF(ДАННЫЕ!$F938="М",IF(E938&gt;=60,2,""),"")&amp;IF(ДАННЫЕ!$F938="Ж",IF(E938&gt;=55,2,""),"")</f>
        <v/>
      </c>
      <c r="H938" s="43" t="str">
        <f t="shared" ca="1" si="42"/>
        <v/>
      </c>
      <c r="I938" s="43" t="str">
        <f t="shared" ca="1" si="43"/>
        <v>03</v>
      </c>
      <c r="J938" s="28" t="str">
        <f ca="1">ДАННЫЕ!$F938&amp;H938&amp;I938&amp;ДАННЫЕ!$I938&amp;"m"&amp;IF(ДАННЫЕ!$I938&gt;0,IF(ДАННЫЕ!$J938&gt;0,0,1),"")&amp;"f"&amp;IF(ДАННЫЕ!$R938&gt;0,IF(YEAR(ДАННЫЕ!$F$1)=YEAR(ДАННЫЕ!$R938),1,0),0)&amp;"z"&amp;ДАННЫЕ!$R938&amp;"p"&amp;ДАННЫЕ!$S938&amp;"i"&amp;ДАННЫЕ!$T938&amp;"h"&amp;ДАННЫЕ!$K938&amp;"be"&amp;ДАННЫЕ!$BI938&amp;"CD"&amp;IF(ДАННЫЕ!BF938&gt;500,4,IF(ДАННЫЕ!BF938&gt;350,3,IF(ДАННЫЕ!BF938&gt;200,2,IF(ДАННЫЕ!BF938&gt;0,1,0))))&amp;"g"&amp;B938&amp;"d"&amp;H938&amp;"l"&amp;ДАННЫЕ!AT938&amp;"a"&amp;ДАННЫЕ!$V938&amp;"v"&amp;R938&amp;"k"&amp;ДАННЫЕ!$U938&amp;"s"&amp;ДАННЫЕ!$Y938&amp;"t"&amp;ДАННЫЕ!$X938&amp;"b"&amp;IF(ДАННЫЕ!$Q938&gt;1,1,0)&amp;"PP"&amp;ДАННЫЕ!Z938&amp;"c"&amp;S938&amp;"x"&amp;IF(ДАННЫЕ!$BY938&gt;0,IF(YEAR(ДАННЫЕ!$F$1)=YEAR(ДАННЫЕ!$BY938),1,0),0)&amp;"n"&amp;IF(ДАННЫЕ!$BZ938&gt;0,IF(YEAR(ДАННЫЕ!$F$1)=YEAR(ДАННЫЕ!$BZ938),1,0),0)&amp;"u"&amp;D938&amp;"z"&amp;IF(ДАННЫЕ!$CL938&gt;0,IF(YEAR(ДАННЫЕ!$F$1)&gt;YEAR(ДАННЫЕ!$CL938),11,12),0)</f>
        <v>03mf0zpihbeCD0g0dlav0kstb0PPc0x0n0u0z0</v>
      </c>
      <c r="K938" s="28" t="str">
        <f ca="1">ДАННЫЕ!$I938&amp;"x"&amp;B938&amp;"w"&amp;IF(T938+ДАННЫЕ!AD938+ДАННЫЕ!AE938+ДАННЫЕ!AF938+ДАННЫЕ!AG938+ДАННЫЕ!AH938+ДАННЫЕ!$AL938+ДАННЫЕ!AI938+ДАННЫЕ!AJ938+ДАННЫЕ!AK938+ДАННЫЕ!AP938+ДАННЫЕ!AQ938+ДАННЫЕ!AR938+ДАННЫЕ!$AM938+ДАННЫЕ!$AN938+ДАННЫЕ!AS938+ДАННЫЕ!AT938&gt;0,1,0)&amp;IF(OR(T938=2,ДАННЫЕ!AD938=2,ДАННЫЕ!AE938=2,ДАННЫЕ!AF938=2,ДАННЫЕ!AG938=2,ДАННЫЕ!AH938=2,ДАННЫЕ!$AL938=2,ДАННЫЕ!AI938=2,ДАННЫЕ!AJ938=2,ДАННЫЕ!AK938=2,ДАННЫЕ!AP938=2,ДАННЫЕ!AQ938=2,ДАННЫЕ!AR938=2,ДАННЫЕ!$AM938=2,ДАННЫЕ!$AN938=2,ДАННЫЕ!AS938=2,ДАННЫЕ!AT938=2),2,0)&amp;"t"&amp;IF(T938&gt;0,"1"&amp;T938,"00")&amp;"f"&amp;IF(ДАННЫЕ!$AC938,"1"&amp;ДАННЫЕ!$AC938,"00")&amp;"b"&amp;IF(ДАННЫЕ!$AD938,"1"&amp;ДАННЫЕ!$AD938,"00")&amp;"g"&amp;IF(ДАННЫЕ!$AF938,"1"&amp;ДАННЫЕ!$AF938,"00")&amp;"c"&amp;IF(ДАННЫЕ!$AG938,"1"&amp;ДАННЫЕ!$AG938,"00")&amp;"i"&amp;IF(ДАННЫЕ!$AH938,"1"&amp;ДАННЫЕ!$AH938,"00")&amp;"r"&amp;IF(ДАННЫЕ!$AL938,"1"&amp;ДАННЫЕ!$AL938,"00")&amp;"m"&amp;IF(ДАННЫЕ!$AI938,"1"&amp;ДАННЫЕ!$AI938,"00")&amp;"hS"&amp;IF(ДАННЫЕ!$AJ938,"1"&amp;ДАННЫЕ!$AJ938,"00")&amp;"hZ"&amp;IF(ДАННЫЕ!$AK938,"1"&amp;ДАННЫЕ!$AK938,"00")&amp;"p"&amp;IF(ДАННЫЕ!$AP938,"1"&amp;ДАННЫЕ!$AP938,"00")&amp;"k"&amp;IF(ДАННЫЕ!$AQ938,"1"&amp;ДАННЫЕ!$AQ938,"00")&amp;"z"&amp;IF(ДАННЫЕ!$AR938,"1"&amp;ДАННЫЕ!$AR938,"00")&amp;"j"&amp;IF(ДАННЫЕ!$AM938,"1"&amp;ДАННЫЕ!$AM938,"00")&amp;"n"&amp;IF(ДАННЫЕ!$AN938,"1"&amp;ДАННЫЕ!$AN938,"00")&amp;"E"&amp;ДАННЫЕ!BI938&amp;"L"&amp;ДАННЫЕ!AO938&amp;"h"&amp;IF(ДАННЫЕ!$AU938&gt;0,1,0)&amp;"v"&amp;IF(ДАННЫЕ!$AW938&gt;0,1,0)&amp;"a"&amp;IF(ДАННЫЕ!$AS938,"1"&amp;ДАННЫЕ!$AS938,"00")&amp;"s"&amp;IF(ДАННЫЕ!$AT938,"1"&amp;ДАННЫЕ!$AT938,"00")&amp;"u"&amp;IF(ДАННЫЕ!$CJ938&gt;0,1,0)&amp;"y"&amp;B938&amp;"d"&amp;H938&amp;"e"&amp;F938&amp;G938</f>
        <v>x0w00t00f00b00g00c00i00r00m00hS00hZ00p00k00z00j00n00ELh0v0a00s00u0y0de</v>
      </c>
      <c r="L938" s="28" t="str">
        <f ca="1">ДАННЫЕ!$I938&amp;"VN"&amp;IF(ДАННЫЕ!AW938&gt;0,11,10)&amp;"CD"&amp;IF(ДАННЫЕ!BF938&gt;500,16,IF(ДАННЫЕ!BF938&gt;350,15,IF(ДАННЫЕ!BF938&gt;=200,14,IF(ДАННЫЕ!BF938&gt;=100,13,IF(ДАННЫЕ!BF938&gt;=50,12,IF(ДАННЫЕ!BF938&gt;0,11,10))))))&amp;"AR"&amp;IF(ДАННЫЕ!BX938&gt;0,1,0)&amp;"GD"&amp;B938&amp;"VV"&amp;IF(E938&gt;=5,IF(E938&lt;18,1,0),0)</f>
        <v>VN10CD10AR0GD0VV0</v>
      </c>
      <c r="M938" s="28" t="str">
        <f>ДАННЫЕ!$I938&amp;"b"&amp;ДАННЫЕ!$BI938&amp;"r"&amp;ДАННЫЕ!$BJ938&amp;"CD"&amp;IF(ДАННЫЕ!BF938&gt;0,IF(ДАННЫЕ!BF938&lt;200,1,IF(ДАННЫЕ!BF938&lt;350,2,3)),0)&amp;"h"&amp;IF(ДАННЫЕ!$BK938+ДАННЫЕ!$BL938+ДАННЫЕ!$BM938&gt;0,1,0)&amp;"x"&amp;ДАННЫЕ!$BK938&amp;"y"&amp;ДАННЫЕ!$BL938&amp;"z"&amp;ДАННЫЕ!$BM938&amp;"c"&amp;IF(ДАННЫЕ!$BK938+ДАННЫЕ!$BL938+ДАННЫЕ!$BM938=3,1,0)&amp;"a"&amp;IF(ДАННЫЕ!$BQ938+ДАННЫЕ!$BR938&gt;0,1,0)&amp;"d"&amp;ДАННЫЕ!$BQ938&amp;"v"&amp;ДАННЫЕ!$BR938&amp;"p"&amp;ДАННЫЕ!$BS938&amp;"n"&amp;ДАННЫЕ!$BU938&amp;"t"&amp;ДАННЫЕ!$BV938&amp;"o"&amp;ДАННЫЕ!$BT938&amp;"l"&amp;IF(ДАННЫЕ!$BN938&gt;0,1,0)&amp;ДАННЫЕ!$BN938&amp;"g"&amp;ДАННЫЕ!$BO938&amp;"s"&amp;ДАННЫЕ!$BP938&amp;"DZ"&amp;IF(ДАННЫЕ!B938-ДАННЫЕ!G938 &lt; 60,IF(ДАННЫЕ!B938-ДАННЫЕ!G938 &gt;= 0,1,0),0)&amp;"u"&amp;IF(ДАННЫЕ!$CJ938&gt;0,1,0)</f>
        <v>brCD0h0xyzc0a0dvpntol0gsDZ1u0</v>
      </c>
      <c r="N938" s="28" t="str">
        <f ca="1">ДАННЫЕ!$F938&amp;ДАННЫЕ!$I938&amp;"g"&amp;B938&amp;"cf"&amp;D938&amp;"a"&amp;IF(ДАННЫЕ!$BX938&gt;0,1,0)&amp;IF(ДАННЫЕ!$BF938&gt;500,1,IF(ДАННЫЕ!$BF938&gt;350,2,IF(ДАННЫЕ!$BF938&gt;=200,3,IF(ДАННЫЕ!$BF938&gt;=100,4,IF(ДАННЫЕ!$BF938&gt;=50,5,IF(ДАННЫЕ!$BF938&lt;50,6,0))))))&amp;"AR"&amp;IF(DATEDIF(ДАННЫЕ!$BX938,ДАННЫЕ!$F$1,"y")&gt;1,1,0)&amp;"VG"&amp;IF(ДАННЫЕ!$BH938="0",1,0)&amp;"o"&amp;IF(T938+ДАННЫЕ!$AF938+ДАННЫЕ!$AG938+ДАННЫЕ!$AH938+ДАННЫЕ!$AI938+ДАННЫЕ!$AJ938+ДАННЫЕ!$AP938+ДАННЫЕ!$AQ938+ДАННЫЕ!$AR938+ДАННЫЕ!$AU938+ДАННЫЕ!$AW938+ДАННЫЕ!$AS938+ДАННЫЕ!$AT938&gt;0,1,0)&amp;"x"&amp;ДАННЫЕ!$AG938&amp;"p"&amp;IF(ДАННЫЕ!$BY938&gt;0,1,0)&amp;"v"&amp;IF(ДАННЫЕ!$BZ938&gt;0,1,0)&amp;"n"&amp;ДАННЫЕ!$CA938&amp;"t"&amp;ДАННЫЕ!$AY938&amp;"k"&amp;ДАННЫЕ!$CB938&amp;"q"&amp;ДАННЫЕ!$CC938&amp;"w"&amp;ДАННЫЕ!$CD938&amp;"e"&amp;ДАННЫЕ!$CE938&amp;"m"&amp;ДАННЫЕ!$CF938&amp;"c"&amp;ДАННЫЕ!$CG938&amp;"z"&amp;ДАННЫЕ!$CH938&amp;"d"&amp;IF(H938=4,1,0)&amp;"s"&amp;IF(ДАННЫЕ!$J938=1,0,1)&amp;"u"&amp;IF(ДАННЫЕ!$CJ938&gt;0,1,0)</f>
        <v>g0cf0a06AR1VG0o0xp0v0ntkqwemczd0s1u0</v>
      </c>
      <c r="O938" s="28" t="str">
        <f>ДАННЫЕ!$I938&amp;"g"&amp;B938&amp;A938&amp;"f"&amp;P938&amp;"c"&amp;IF(ДАННЫЕ!$U938&gt;0,1,0)&amp;"s"&amp;IF(ДАННЫЕ!$Q938&gt;0,IF(YEAR(ДАННЫЕ!$F$1)=YEAR(ДАННЫЕ!$Q938),IF(MONTH(ДАННЫЕ!$F$1)=MONTH(ДАННЫЕ!$Q938),111,11),1),0)&amp;"i"&amp;IF(ДАННЫЕ!$R938+ДАННЫЕ!$S938+ДАННЫЕ!$T938=0,0,1)&amp;"h"&amp;IF(ДАННЫЕ!$P938&gt;0,1,0)&amp;"p"&amp;IF(ДАННЫЕ!$CI938&gt;0,IF(YEAR(ДАННЫЕ!$F$1)=YEAR(ДАННЫЕ!$CI938),IF(MONTH(ДАННЫЕ!$F$1)=MONTH(ДАННЫЕ!$CI938),111,11),1),0)&amp;"d"&amp;IF(ДАННЫЕ!$CJ938&gt;0,IF(YEAR(ДАННЫЕ!$F$1)=YEAR(ДАННЫЕ!$CJ938),IF(MONTH(ДАННЫЕ!$F$1)=MONTH(ДАННЫЕ!$CJ938),111,11),1),0)&amp;"o"&amp;IF(ДАННЫЕ!$CK938&gt;0,IF(MONTH(ДАННЫЕ!$F$1)=MONTH(ДАННЫЕ!$CK938),111,11),0)&amp;"v"&amp;IF(ДАННЫЕ!$BE938&gt;0,IF(MONTH(ДАННЫЕ!$F$1)=MONTH(ДАННЫЕ!$BE938),111,11),0)</f>
        <v>g00f0c0s0i0h0p0d0o0v0</v>
      </c>
      <c r="P938" s="15">
        <f t="shared" si="44"/>
        <v>0</v>
      </c>
      <c r="Q938" s="15">
        <f>IF(ДАННЫЕ!$F$1&gt;ДАННЫЕ!$N938,IF(YEAR(ДАННЫЕ!$F$1)=YEAR(ДАННЫЕ!M938),1,0),0)</f>
        <v>0</v>
      </c>
      <c r="R938" s="15">
        <f>IF(ДАННЫЕ!$F$1&gt;ДАННЫЕ!$N938,IF(YEAR(ДАННЫЕ!$F$1)=YEAR(ДАННЫЕ!N938),1,0),0)</f>
        <v>0</v>
      </c>
      <c r="S938" s="15">
        <f>IF(ДАННЫЕ!$AA938="2А",1,IF(ДАННЫЕ!$AA938="2Б",2,IF(ДАННЫЕ!$AA938="2В",3,IF(ДАННЫЕ!$AA938=3,4,IF(ДАННЫЕ!$AA938="4А",5,IF(ДАННЫЕ!$AA938="4Б",6,IF(ДАННЫЕ!$AA938="4В",7,IF(ДАННЫЕ!$AA938=5,8,0))))))))</f>
        <v>0</v>
      </c>
      <c r="T938" s="15">
        <f>IF(OR(ДАННЫЕ!$AC938=2,ДАННЫЕ!$AD938=2,ДАННЫЕ!$AE938=2),2,IF(OR(ДАННЫЕ!$AC938=1,ДАННЫЕ!$AD938=1,ДАННЫЕ!$AE938=1),1,0))</f>
        <v>0</v>
      </c>
    </row>
    <row r="939" spans="1:20" ht="15" customHeight="1" x14ac:dyDescent="0.2">
      <c r="A939" s="78">
        <f>IF(B939&gt;0,IF(MONTH(ДАННЫЕ!$F$1)=MONTH(ДАННЫЕ!$B939),1,0),0)</f>
        <v>0</v>
      </c>
      <c r="B939" s="14">
        <f>IF(ДАННЫЕ!$B939&gt;0,IF(YEAR(ДАННЫЕ!$F$1)=YEAR(ДАННЫЕ!$B939),1,0),0)</f>
        <v>0</v>
      </c>
      <c r="C939" s="14">
        <f>IF(ДАННЫЕ!$CM939&gt;0,IF(YEAR(ДАННЫЕ!$F$1)=YEAR(ДАННЫЕ!$CM939),1,0),0)</f>
        <v>0</v>
      </c>
      <c r="D939" s="14">
        <f>IF(ДАННЫЕ!$CJ939&gt;0,IF(ДАННЫЕ!$CL939&gt;ДАННЫЕ!$F$1,1,IF(ДАННЫЕ!$CL939&gt;0,0,1)),0)</f>
        <v>0</v>
      </c>
      <c r="E939" s="43" t="str">
        <f ca="1">IF(ДАННЫЕ!$F$1&gt;0,IF(ДАННЫЕ!$G939&gt;0,DATEDIF(ДАННЫЕ!$G939,ДАННЫЕ!$F$1,"y"),""),IF(ДАННЫЕ!$G939&gt;0,DATEDIF(ДАННЫЕ!$G939,TODAY(),"y"),""))</f>
        <v/>
      </c>
      <c r="F939" s="43" t="str">
        <f xml:space="preserve"> IF(ДАННЫЕ!$F939="М",IF(E939&gt;=18,IF(E939&lt;60,1,""),""),"")&amp;IF(ДАННЫЕ!$F939="Ж",IF(E939&gt;=18,IF(E939&lt;55,1,""),""),"")</f>
        <v/>
      </c>
      <c r="G939" s="43" t="str">
        <f xml:space="preserve"> IF(ДАННЫЕ!$F939="М",IF(E939&gt;=60,2,""),"")&amp;IF(ДАННЫЕ!$F939="Ж",IF(E939&gt;=55,2,""),"")</f>
        <v/>
      </c>
      <c r="H939" s="43" t="str">
        <f t="shared" ca="1" si="42"/>
        <v/>
      </c>
      <c r="I939" s="43" t="str">
        <f t="shared" ca="1" si="43"/>
        <v>03</v>
      </c>
      <c r="J939" s="28" t="str">
        <f ca="1">ДАННЫЕ!$F939&amp;H939&amp;I939&amp;ДАННЫЕ!$I939&amp;"m"&amp;IF(ДАННЫЕ!$I939&gt;0,IF(ДАННЫЕ!$J939&gt;0,0,1),"")&amp;"f"&amp;IF(ДАННЫЕ!$R939&gt;0,IF(YEAR(ДАННЫЕ!$F$1)=YEAR(ДАННЫЕ!$R939),1,0),0)&amp;"z"&amp;ДАННЫЕ!$R939&amp;"p"&amp;ДАННЫЕ!$S939&amp;"i"&amp;ДАННЫЕ!$T939&amp;"h"&amp;ДАННЫЕ!$K939&amp;"be"&amp;ДАННЫЕ!$BI939&amp;"CD"&amp;IF(ДАННЫЕ!BF939&gt;500,4,IF(ДАННЫЕ!BF939&gt;350,3,IF(ДАННЫЕ!BF939&gt;200,2,IF(ДАННЫЕ!BF939&gt;0,1,0))))&amp;"g"&amp;B939&amp;"d"&amp;H939&amp;"l"&amp;ДАННЫЕ!AT939&amp;"a"&amp;ДАННЫЕ!$V939&amp;"v"&amp;R939&amp;"k"&amp;ДАННЫЕ!$U939&amp;"s"&amp;ДАННЫЕ!$Y939&amp;"t"&amp;ДАННЫЕ!$X939&amp;"b"&amp;IF(ДАННЫЕ!$Q939&gt;1,1,0)&amp;"PP"&amp;ДАННЫЕ!Z939&amp;"c"&amp;S939&amp;"x"&amp;IF(ДАННЫЕ!$BY939&gt;0,IF(YEAR(ДАННЫЕ!$F$1)=YEAR(ДАННЫЕ!$BY939),1,0),0)&amp;"n"&amp;IF(ДАННЫЕ!$BZ939&gt;0,IF(YEAR(ДАННЫЕ!$F$1)=YEAR(ДАННЫЕ!$BZ939),1,0),0)&amp;"u"&amp;D939&amp;"z"&amp;IF(ДАННЫЕ!$CL939&gt;0,IF(YEAR(ДАННЫЕ!$F$1)&gt;YEAR(ДАННЫЕ!$CL939),11,12),0)</f>
        <v>03mf0zpihbeCD0g0dlav0kstb0PPc0x0n0u0z0</v>
      </c>
      <c r="K939" s="28" t="str">
        <f ca="1">ДАННЫЕ!$I939&amp;"x"&amp;B939&amp;"w"&amp;IF(T939+ДАННЫЕ!AD939+ДАННЫЕ!AE939+ДАННЫЕ!AF939+ДАННЫЕ!AG939+ДАННЫЕ!AH939+ДАННЫЕ!$AL939+ДАННЫЕ!AI939+ДАННЫЕ!AJ939+ДАННЫЕ!AK939+ДАННЫЕ!AP939+ДАННЫЕ!AQ939+ДАННЫЕ!AR939+ДАННЫЕ!$AM939+ДАННЫЕ!$AN939+ДАННЫЕ!AS939+ДАННЫЕ!AT939&gt;0,1,0)&amp;IF(OR(T939=2,ДАННЫЕ!AD939=2,ДАННЫЕ!AE939=2,ДАННЫЕ!AF939=2,ДАННЫЕ!AG939=2,ДАННЫЕ!AH939=2,ДАННЫЕ!$AL939=2,ДАННЫЕ!AI939=2,ДАННЫЕ!AJ939=2,ДАННЫЕ!AK939=2,ДАННЫЕ!AP939=2,ДАННЫЕ!AQ939=2,ДАННЫЕ!AR939=2,ДАННЫЕ!$AM939=2,ДАННЫЕ!$AN939=2,ДАННЫЕ!AS939=2,ДАННЫЕ!AT939=2),2,0)&amp;"t"&amp;IF(T939&gt;0,"1"&amp;T939,"00")&amp;"f"&amp;IF(ДАННЫЕ!$AC939,"1"&amp;ДАННЫЕ!$AC939,"00")&amp;"b"&amp;IF(ДАННЫЕ!$AD939,"1"&amp;ДАННЫЕ!$AD939,"00")&amp;"g"&amp;IF(ДАННЫЕ!$AF939,"1"&amp;ДАННЫЕ!$AF939,"00")&amp;"c"&amp;IF(ДАННЫЕ!$AG939,"1"&amp;ДАННЫЕ!$AG939,"00")&amp;"i"&amp;IF(ДАННЫЕ!$AH939,"1"&amp;ДАННЫЕ!$AH939,"00")&amp;"r"&amp;IF(ДАННЫЕ!$AL939,"1"&amp;ДАННЫЕ!$AL939,"00")&amp;"m"&amp;IF(ДАННЫЕ!$AI939,"1"&amp;ДАННЫЕ!$AI939,"00")&amp;"hS"&amp;IF(ДАННЫЕ!$AJ939,"1"&amp;ДАННЫЕ!$AJ939,"00")&amp;"hZ"&amp;IF(ДАННЫЕ!$AK939,"1"&amp;ДАННЫЕ!$AK939,"00")&amp;"p"&amp;IF(ДАННЫЕ!$AP939,"1"&amp;ДАННЫЕ!$AP939,"00")&amp;"k"&amp;IF(ДАННЫЕ!$AQ939,"1"&amp;ДАННЫЕ!$AQ939,"00")&amp;"z"&amp;IF(ДАННЫЕ!$AR939,"1"&amp;ДАННЫЕ!$AR939,"00")&amp;"j"&amp;IF(ДАННЫЕ!$AM939,"1"&amp;ДАННЫЕ!$AM939,"00")&amp;"n"&amp;IF(ДАННЫЕ!$AN939,"1"&amp;ДАННЫЕ!$AN939,"00")&amp;"E"&amp;ДАННЫЕ!BI939&amp;"L"&amp;ДАННЫЕ!AO939&amp;"h"&amp;IF(ДАННЫЕ!$AU939&gt;0,1,0)&amp;"v"&amp;IF(ДАННЫЕ!$AW939&gt;0,1,0)&amp;"a"&amp;IF(ДАННЫЕ!$AS939,"1"&amp;ДАННЫЕ!$AS939,"00")&amp;"s"&amp;IF(ДАННЫЕ!$AT939,"1"&amp;ДАННЫЕ!$AT939,"00")&amp;"u"&amp;IF(ДАННЫЕ!$CJ939&gt;0,1,0)&amp;"y"&amp;B939&amp;"d"&amp;H939&amp;"e"&amp;F939&amp;G939</f>
        <v>x0w00t00f00b00g00c00i00r00m00hS00hZ00p00k00z00j00n00ELh0v0a00s00u0y0de</v>
      </c>
      <c r="L939" s="28" t="str">
        <f ca="1">ДАННЫЕ!$I939&amp;"VN"&amp;IF(ДАННЫЕ!AW939&gt;0,11,10)&amp;"CD"&amp;IF(ДАННЫЕ!BF939&gt;500,16,IF(ДАННЫЕ!BF939&gt;350,15,IF(ДАННЫЕ!BF939&gt;=200,14,IF(ДАННЫЕ!BF939&gt;=100,13,IF(ДАННЫЕ!BF939&gt;=50,12,IF(ДАННЫЕ!BF939&gt;0,11,10))))))&amp;"AR"&amp;IF(ДАННЫЕ!BX939&gt;0,1,0)&amp;"GD"&amp;B939&amp;"VV"&amp;IF(E939&gt;=5,IF(E939&lt;18,1,0),0)</f>
        <v>VN10CD10AR0GD0VV0</v>
      </c>
      <c r="M939" s="28" t="str">
        <f>ДАННЫЕ!$I939&amp;"b"&amp;ДАННЫЕ!$BI939&amp;"r"&amp;ДАННЫЕ!$BJ939&amp;"CD"&amp;IF(ДАННЫЕ!BF939&gt;0,IF(ДАННЫЕ!BF939&lt;200,1,IF(ДАННЫЕ!BF939&lt;350,2,3)),0)&amp;"h"&amp;IF(ДАННЫЕ!$BK939+ДАННЫЕ!$BL939+ДАННЫЕ!$BM939&gt;0,1,0)&amp;"x"&amp;ДАННЫЕ!$BK939&amp;"y"&amp;ДАННЫЕ!$BL939&amp;"z"&amp;ДАННЫЕ!$BM939&amp;"c"&amp;IF(ДАННЫЕ!$BK939+ДАННЫЕ!$BL939+ДАННЫЕ!$BM939=3,1,0)&amp;"a"&amp;IF(ДАННЫЕ!$BQ939+ДАННЫЕ!$BR939&gt;0,1,0)&amp;"d"&amp;ДАННЫЕ!$BQ939&amp;"v"&amp;ДАННЫЕ!$BR939&amp;"p"&amp;ДАННЫЕ!$BS939&amp;"n"&amp;ДАННЫЕ!$BU939&amp;"t"&amp;ДАННЫЕ!$BV939&amp;"o"&amp;ДАННЫЕ!$BT939&amp;"l"&amp;IF(ДАННЫЕ!$BN939&gt;0,1,0)&amp;ДАННЫЕ!$BN939&amp;"g"&amp;ДАННЫЕ!$BO939&amp;"s"&amp;ДАННЫЕ!$BP939&amp;"DZ"&amp;IF(ДАННЫЕ!B939-ДАННЫЕ!G939 &lt; 60,IF(ДАННЫЕ!B939-ДАННЫЕ!G939 &gt;= 0,1,0),0)&amp;"u"&amp;IF(ДАННЫЕ!$CJ939&gt;0,1,0)</f>
        <v>brCD0h0xyzc0a0dvpntol0gsDZ1u0</v>
      </c>
      <c r="N939" s="28" t="str">
        <f ca="1">ДАННЫЕ!$F939&amp;ДАННЫЕ!$I939&amp;"g"&amp;B939&amp;"cf"&amp;D939&amp;"a"&amp;IF(ДАННЫЕ!$BX939&gt;0,1,0)&amp;IF(ДАННЫЕ!$BF939&gt;500,1,IF(ДАННЫЕ!$BF939&gt;350,2,IF(ДАННЫЕ!$BF939&gt;=200,3,IF(ДАННЫЕ!$BF939&gt;=100,4,IF(ДАННЫЕ!$BF939&gt;=50,5,IF(ДАННЫЕ!$BF939&lt;50,6,0))))))&amp;"AR"&amp;IF(DATEDIF(ДАННЫЕ!$BX939,ДАННЫЕ!$F$1,"y")&gt;1,1,0)&amp;"VG"&amp;IF(ДАННЫЕ!$BH939="0",1,0)&amp;"o"&amp;IF(T939+ДАННЫЕ!$AF939+ДАННЫЕ!$AG939+ДАННЫЕ!$AH939+ДАННЫЕ!$AI939+ДАННЫЕ!$AJ939+ДАННЫЕ!$AP939+ДАННЫЕ!$AQ939+ДАННЫЕ!$AR939+ДАННЫЕ!$AU939+ДАННЫЕ!$AW939+ДАННЫЕ!$AS939+ДАННЫЕ!$AT939&gt;0,1,0)&amp;"x"&amp;ДАННЫЕ!$AG939&amp;"p"&amp;IF(ДАННЫЕ!$BY939&gt;0,1,0)&amp;"v"&amp;IF(ДАННЫЕ!$BZ939&gt;0,1,0)&amp;"n"&amp;ДАННЫЕ!$CA939&amp;"t"&amp;ДАННЫЕ!$AY939&amp;"k"&amp;ДАННЫЕ!$CB939&amp;"q"&amp;ДАННЫЕ!$CC939&amp;"w"&amp;ДАННЫЕ!$CD939&amp;"e"&amp;ДАННЫЕ!$CE939&amp;"m"&amp;ДАННЫЕ!$CF939&amp;"c"&amp;ДАННЫЕ!$CG939&amp;"z"&amp;ДАННЫЕ!$CH939&amp;"d"&amp;IF(H939=4,1,0)&amp;"s"&amp;IF(ДАННЫЕ!$J939=1,0,1)&amp;"u"&amp;IF(ДАННЫЕ!$CJ939&gt;0,1,0)</f>
        <v>g0cf0a06AR1VG0o0xp0v0ntkqwemczd0s1u0</v>
      </c>
      <c r="O939" s="28" t="str">
        <f>ДАННЫЕ!$I939&amp;"g"&amp;B939&amp;A939&amp;"f"&amp;P939&amp;"c"&amp;IF(ДАННЫЕ!$U939&gt;0,1,0)&amp;"s"&amp;IF(ДАННЫЕ!$Q939&gt;0,IF(YEAR(ДАННЫЕ!$F$1)=YEAR(ДАННЫЕ!$Q939),IF(MONTH(ДАННЫЕ!$F$1)=MONTH(ДАННЫЕ!$Q939),111,11),1),0)&amp;"i"&amp;IF(ДАННЫЕ!$R939+ДАННЫЕ!$S939+ДАННЫЕ!$T939=0,0,1)&amp;"h"&amp;IF(ДАННЫЕ!$P939&gt;0,1,0)&amp;"p"&amp;IF(ДАННЫЕ!$CI939&gt;0,IF(YEAR(ДАННЫЕ!$F$1)=YEAR(ДАННЫЕ!$CI939),IF(MONTH(ДАННЫЕ!$F$1)=MONTH(ДАННЫЕ!$CI939),111,11),1),0)&amp;"d"&amp;IF(ДАННЫЕ!$CJ939&gt;0,IF(YEAR(ДАННЫЕ!$F$1)=YEAR(ДАННЫЕ!$CJ939),IF(MONTH(ДАННЫЕ!$F$1)=MONTH(ДАННЫЕ!$CJ939),111,11),1),0)&amp;"o"&amp;IF(ДАННЫЕ!$CK939&gt;0,IF(MONTH(ДАННЫЕ!$F$1)=MONTH(ДАННЫЕ!$CK939),111,11),0)&amp;"v"&amp;IF(ДАННЫЕ!$BE939&gt;0,IF(MONTH(ДАННЫЕ!$F$1)=MONTH(ДАННЫЕ!$BE939),111,11),0)</f>
        <v>g00f0c0s0i0h0p0d0o0v0</v>
      </c>
      <c r="P939" s="15">
        <f t="shared" si="44"/>
        <v>0</v>
      </c>
      <c r="Q939" s="15">
        <f>IF(ДАННЫЕ!$F$1&gt;ДАННЫЕ!$N939,IF(YEAR(ДАННЫЕ!$F$1)=YEAR(ДАННЫЕ!M939),1,0),0)</f>
        <v>0</v>
      </c>
      <c r="R939" s="15">
        <f>IF(ДАННЫЕ!$F$1&gt;ДАННЫЕ!$N939,IF(YEAR(ДАННЫЕ!$F$1)=YEAR(ДАННЫЕ!N939),1,0),0)</f>
        <v>0</v>
      </c>
      <c r="S939" s="15">
        <f>IF(ДАННЫЕ!$AA939="2А",1,IF(ДАННЫЕ!$AA939="2Б",2,IF(ДАННЫЕ!$AA939="2В",3,IF(ДАННЫЕ!$AA939=3,4,IF(ДАННЫЕ!$AA939="4А",5,IF(ДАННЫЕ!$AA939="4Б",6,IF(ДАННЫЕ!$AA939="4В",7,IF(ДАННЫЕ!$AA939=5,8,0))))))))</f>
        <v>0</v>
      </c>
      <c r="T939" s="15">
        <f>IF(OR(ДАННЫЕ!$AC939=2,ДАННЫЕ!$AD939=2,ДАННЫЕ!$AE939=2),2,IF(OR(ДАННЫЕ!$AC939=1,ДАННЫЕ!$AD939=1,ДАННЫЕ!$AE939=1),1,0))</f>
        <v>0</v>
      </c>
    </row>
    <row r="940" spans="1:20" ht="15" customHeight="1" x14ac:dyDescent="0.2">
      <c r="A940" s="78">
        <f>IF(B940&gt;0,IF(MONTH(ДАННЫЕ!$F$1)=MONTH(ДАННЫЕ!$B940),1,0),0)</f>
        <v>0</v>
      </c>
      <c r="B940" s="14">
        <f>IF(ДАННЫЕ!$B940&gt;0,IF(YEAR(ДАННЫЕ!$F$1)=YEAR(ДАННЫЕ!$B940),1,0),0)</f>
        <v>0</v>
      </c>
      <c r="C940" s="14">
        <f>IF(ДАННЫЕ!$CM940&gt;0,IF(YEAR(ДАННЫЕ!$F$1)=YEAR(ДАННЫЕ!$CM940),1,0),0)</f>
        <v>0</v>
      </c>
      <c r="D940" s="14">
        <f>IF(ДАННЫЕ!$CJ940&gt;0,IF(ДАННЫЕ!$CL940&gt;ДАННЫЕ!$F$1,1,IF(ДАННЫЕ!$CL940&gt;0,0,1)),0)</f>
        <v>0</v>
      </c>
      <c r="E940" s="43" t="str">
        <f ca="1">IF(ДАННЫЕ!$F$1&gt;0,IF(ДАННЫЕ!$G940&gt;0,DATEDIF(ДАННЫЕ!$G940,ДАННЫЕ!$F$1,"y"),""),IF(ДАННЫЕ!$G940&gt;0,DATEDIF(ДАННЫЕ!$G940,TODAY(),"y"),""))</f>
        <v/>
      </c>
      <c r="F940" s="43" t="str">
        <f xml:space="preserve"> IF(ДАННЫЕ!$F940="М",IF(E940&gt;=18,IF(E940&lt;60,1,""),""),"")&amp;IF(ДАННЫЕ!$F940="Ж",IF(E940&gt;=18,IF(E940&lt;55,1,""),""),"")</f>
        <v/>
      </c>
      <c r="G940" s="43" t="str">
        <f xml:space="preserve"> IF(ДАННЫЕ!$F940="М",IF(E940&gt;=60,2,""),"")&amp;IF(ДАННЫЕ!$F940="Ж",IF(E940&gt;=55,2,""),"")</f>
        <v/>
      </c>
      <c r="H940" s="43" t="str">
        <f t="shared" ca="1" si="42"/>
        <v/>
      </c>
      <c r="I940" s="43" t="str">
        <f t="shared" ca="1" si="43"/>
        <v>03</v>
      </c>
      <c r="J940" s="28" t="str">
        <f ca="1">ДАННЫЕ!$F940&amp;H940&amp;I940&amp;ДАННЫЕ!$I940&amp;"m"&amp;IF(ДАННЫЕ!$I940&gt;0,IF(ДАННЫЕ!$J940&gt;0,0,1),"")&amp;"f"&amp;IF(ДАННЫЕ!$R940&gt;0,IF(YEAR(ДАННЫЕ!$F$1)=YEAR(ДАННЫЕ!$R940),1,0),0)&amp;"z"&amp;ДАННЫЕ!$R940&amp;"p"&amp;ДАННЫЕ!$S940&amp;"i"&amp;ДАННЫЕ!$T940&amp;"h"&amp;ДАННЫЕ!$K940&amp;"be"&amp;ДАННЫЕ!$BI940&amp;"CD"&amp;IF(ДАННЫЕ!BF940&gt;500,4,IF(ДАННЫЕ!BF940&gt;350,3,IF(ДАННЫЕ!BF940&gt;200,2,IF(ДАННЫЕ!BF940&gt;0,1,0))))&amp;"g"&amp;B940&amp;"d"&amp;H940&amp;"l"&amp;ДАННЫЕ!AT940&amp;"a"&amp;ДАННЫЕ!$V940&amp;"v"&amp;R940&amp;"k"&amp;ДАННЫЕ!$U940&amp;"s"&amp;ДАННЫЕ!$Y940&amp;"t"&amp;ДАННЫЕ!$X940&amp;"b"&amp;IF(ДАННЫЕ!$Q940&gt;1,1,0)&amp;"PP"&amp;ДАННЫЕ!Z940&amp;"c"&amp;S940&amp;"x"&amp;IF(ДАННЫЕ!$BY940&gt;0,IF(YEAR(ДАННЫЕ!$F$1)=YEAR(ДАННЫЕ!$BY940),1,0),0)&amp;"n"&amp;IF(ДАННЫЕ!$BZ940&gt;0,IF(YEAR(ДАННЫЕ!$F$1)=YEAR(ДАННЫЕ!$BZ940),1,0),0)&amp;"u"&amp;D940&amp;"z"&amp;IF(ДАННЫЕ!$CL940&gt;0,IF(YEAR(ДАННЫЕ!$F$1)&gt;YEAR(ДАННЫЕ!$CL940),11,12),0)</f>
        <v>03mf0zpihbeCD0g0dlav0kstb0PPc0x0n0u0z0</v>
      </c>
      <c r="K940" s="28" t="str">
        <f ca="1">ДАННЫЕ!$I940&amp;"x"&amp;B940&amp;"w"&amp;IF(T940+ДАННЫЕ!AD940+ДАННЫЕ!AE940+ДАННЫЕ!AF940+ДАННЫЕ!AG940+ДАННЫЕ!AH940+ДАННЫЕ!$AL940+ДАННЫЕ!AI940+ДАННЫЕ!AJ940+ДАННЫЕ!AK940+ДАННЫЕ!AP940+ДАННЫЕ!AQ940+ДАННЫЕ!AR940+ДАННЫЕ!$AM940+ДАННЫЕ!$AN940+ДАННЫЕ!AS940+ДАННЫЕ!AT940&gt;0,1,0)&amp;IF(OR(T940=2,ДАННЫЕ!AD940=2,ДАННЫЕ!AE940=2,ДАННЫЕ!AF940=2,ДАННЫЕ!AG940=2,ДАННЫЕ!AH940=2,ДАННЫЕ!$AL940=2,ДАННЫЕ!AI940=2,ДАННЫЕ!AJ940=2,ДАННЫЕ!AK940=2,ДАННЫЕ!AP940=2,ДАННЫЕ!AQ940=2,ДАННЫЕ!AR940=2,ДАННЫЕ!$AM940=2,ДАННЫЕ!$AN940=2,ДАННЫЕ!AS940=2,ДАННЫЕ!AT940=2),2,0)&amp;"t"&amp;IF(T940&gt;0,"1"&amp;T940,"00")&amp;"f"&amp;IF(ДАННЫЕ!$AC940,"1"&amp;ДАННЫЕ!$AC940,"00")&amp;"b"&amp;IF(ДАННЫЕ!$AD940,"1"&amp;ДАННЫЕ!$AD940,"00")&amp;"g"&amp;IF(ДАННЫЕ!$AF940,"1"&amp;ДАННЫЕ!$AF940,"00")&amp;"c"&amp;IF(ДАННЫЕ!$AG940,"1"&amp;ДАННЫЕ!$AG940,"00")&amp;"i"&amp;IF(ДАННЫЕ!$AH940,"1"&amp;ДАННЫЕ!$AH940,"00")&amp;"r"&amp;IF(ДАННЫЕ!$AL940,"1"&amp;ДАННЫЕ!$AL940,"00")&amp;"m"&amp;IF(ДАННЫЕ!$AI940,"1"&amp;ДАННЫЕ!$AI940,"00")&amp;"hS"&amp;IF(ДАННЫЕ!$AJ940,"1"&amp;ДАННЫЕ!$AJ940,"00")&amp;"hZ"&amp;IF(ДАННЫЕ!$AK940,"1"&amp;ДАННЫЕ!$AK940,"00")&amp;"p"&amp;IF(ДАННЫЕ!$AP940,"1"&amp;ДАННЫЕ!$AP940,"00")&amp;"k"&amp;IF(ДАННЫЕ!$AQ940,"1"&amp;ДАННЫЕ!$AQ940,"00")&amp;"z"&amp;IF(ДАННЫЕ!$AR940,"1"&amp;ДАННЫЕ!$AR940,"00")&amp;"j"&amp;IF(ДАННЫЕ!$AM940,"1"&amp;ДАННЫЕ!$AM940,"00")&amp;"n"&amp;IF(ДАННЫЕ!$AN940,"1"&amp;ДАННЫЕ!$AN940,"00")&amp;"E"&amp;ДАННЫЕ!BI940&amp;"L"&amp;ДАННЫЕ!AO940&amp;"h"&amp;IF(ДАННЫЕ!$AU940&gt;0,1,0)&amp;"v"&amp;IF(ДАННЫЕ!$AW940&gt;0,1,0)&amp;"a"&amp;IF(ДАННЫЕ!$AS940,"1"&amp;ДАННЫЕ!$AS940,"00")&amp;"s"&amp;IF(ДАННЫЕ!$AT940,"1"&amp;ДАННЫЕ!$AT940,"00")&amp;"u"&amp;IF(ДАННЫЕ!$CJ940&gt;0,1,0)&amp;"y"&amp;B940&amp;"d"&amp;H940&amp;"e"&amp;F940&amp;G940</f>
        <v>x0w00t00f00b00g00c00i00r00m00hS00hZ00p00k00z00j00n00ELh0v0a00s00u0y0de</v>
      </c>
      <c r="L940" s="28" t="str">
        <f ca="1">ДАННЫЕ!$I940&amp;"VN"&amp;IF(ДАННЫЕ!AW940&gt;0,11,10)&amp;"CD"&amp;IF(ДАННЫЕ!BF940&gt;500,16,IF(ДАННЫЕ!BF940&gt;350,15,IF(ДАННЫЕ!BF940&gt;=200,14,IF(ДАННЫЕ!BF940&gt;=100,13,IF(ДАННЫЕ!BF940&gt;=50,12,IF(ДАННЫЕ!BF940&gt;0,11,10))))))&amp;"AR"&amp;IF(ДАННЫЕ!BX940&gt;0,1,0)&amp;"GD"&amp;B940&amp;"VV"&amp;IF(E940&gt;=5,IF(E940&lt;18,1,0),0)</f>
        <v>VN10CD10AR0GD0VV0</v>
      </c>
      <c r="M940" s="28" t="str">
        <f>ДАННЫЕ!$I940&amp;"b"&amp;ДАННЫЕ!$BI940&amp;"r"&amp;ДАННЫЕ!$BJ940&amp;"CD"&amp;IF(ДАННЫЕ!BF940&gt;0,IF(ДАННЫЕ!BF940&lt;200,1,IF(ДАННЫЕ!BF940&lt;350,2,3)),0)&amp;"h"&amp;IF(ДАННЫЕ!$BK940+ДАННЫЕ!$BL940+ДАННЫЕ!$BM940&gt;0,1,0)&amp;"x"&amp;ДАННЫЕ!$BK940&amp;"y"&amp;ДАННЫЕ!$BL940&amp;"z"&amp;ДАННЫЕ!$BM940&amp;"c"&amp;IF(ДАННЫЕ!$BK940+ДАННЫЕ!$BL940+ДАННЫЕ!$BM940=3,1,0)&amp;"a"&amp;IF(ДАННЫЕ!$BQ940+ДАННЫЕ!$BR940&gt;0,1,0)&amp;"d"&amp;ДАННЫЕ!$BQ940&amp;"v"&amp;ДАННЫЕ!$BR940&amp;"p"&amp;ДАННЫЕ!$BS940&amp;"n"&amp;ДАННЫЕ!$BU940&amp;"t"&amp;ДАННЫЕ!$BV940&amp;"o"&amp;ДАННЫЕ!$BT940&amp;"l"&amp;IF(ДАННЫЕ!$BN940&gt;0,1,0)&amp;ДАННЫЕ!$BN940&amp;"g"&amp;ДАННЫЕ!$BO940&amp;"s"&amp;ДАННЫЕ!$BP940&amp;"DZ"&amp;IF(ДАННЫЕ!B940-ДАННЫЕ!G940 &lt; 60,IF(ДАННЫЕ!B940-ДАННЫЕ!G940 &gt;= 0,1,0),0)&amp;"u"&amp;IF(ДАННЫЕ!$CJ940&gt;0,1,0)</f>
        <v>brCD0h0xyzc0a0dvpntol0gsDZ1u0</v>
      </c>
      <c r="N940" s="28" t="str">
        <f ca="1">ДАННЫЕ!$F940&amp;ДАННЫЕ!$I940&amp;"g"&amp;B940&amp;"cf"&amp;D940&amp;"a"&amp;IF(ДАННЫЕ!$BX940&gt;0,1,0)&amp;IF(ДАННЫЕ!$BF940&gt;500,1,IF(ДАННЫЕ!$BF940&gt;350,2,IF(ДАННЫЕ!$BF940&gt;=200,3,IF(ДАННЫЕ!$BF940&gt;=100,4,IF(ДАННЫЕ!$BF940&gt;=50,5,IF(ДАННЫЕ!$BF940&lt;50,6,0))))))&amp;"AR"&amp;IF(DATEDIF(ДАННЫЕ!$BX940,ДАННЫЕ!$F$1,"y")&gt;1,1,0)&amp;"VG"&amp;IF(ДАННЫЕ!$BH940="0",1,0)&amp;"o"&amp;IF(T940+ДАННЫЕ!$AF940+ДАННЫЕ!$AG940+ДАННЫЕ!$AH940+ДАННЫЕ!$AI940+ДАННЫЕ!$AJ940+ДАННЫЕ!$AP940+ДАННЫЕ!$AQ940+ДАННЫЕ!$AR940+ДАННЫЕ!$AU940+ДАННЫЕ!$AW940+ДАННЫЕ!$AS940+ДАННЫЕ!$AT940&gt;0,1,0)&amp;"x"&amp;ДАННЫЕ!$AG940&amp;"p"&amp;IF(ДАННЫЕ!$BY940&gt;0,1,0)&amp;"v"&amp;IF(ДАННЫЕ!$BZ940&gt;0,1,0)&amp;"n"&amp;ДАННЫЕ!$CA940&amp;"t"&amp;ДАННЫЕ!$AY940&amp;"k"&amp;ДАННЫЕ!$CB940&amp;"q"&amp;ДАННЫЕ!$CC940&amp;"w"&amp;ДАННЫЕ!$CD940&amp;"e"&amp;ДАННЫЕ!$CE940&amp;"m"&amp;ДАННЫЕ!$CF940&amp;"c"&amp;ДАННЫЕ!$CG940&amp;"z"&amp;ДАННЫЕ!$CH940&amp;"d"&amp;IF(H940=4,1,0)&amp;"s"&amp;IF(ДАННЫЕ!$J940=1,0,1)&amp;"u"&amp;IF(ДАННЫЕ!$CJ940&gt;0,1,0)</f>
        <v>g0cf0a06AR1VG0o0xp0v0ntkqwemczd0s1u0</v>
      </c>
      <c r="O940" s="28" t="str">
        <f>ДАННЫЕ!$I940&amp;"g"&amp;B940&amp;A940&amp;"f"&amp;P940&amp;"c"&amp;IF(ДАННЫЕ!$U940&gt;0,1,0)&amp;"s"&amp;IF(ДАННЫЕ!$Q940&gt;0,IF(YEAR(ДАННЫЕ!$F$1)=YEAR(ДАННЫЕ!$Q940),IF(MONTH(ДАННЫЕ!$F$1)=MONTH(ДАННЫЕ!$Q940),111,11),1),0)&amp;"i"&amp;IF(ДАННЫЕ!$R940+ДАННЫЕ!$S940+ДАННЫЕ!$T940=0,0,1)&amp;"h"&amp;IF(ДАННЫЕ!$P940&gt;0,1,0)&amp;"p"&amp;IF(ДАННЫЕ!$CI940&gt;0,IF(YEAR(ДАННЫЕ!$F$1)=YEAR(ДАННЫЕ!$CI940),IF(MONTH(ДАННЫЕ!$F$1)=MONTH(ДАННЫЕ!$CI940),111,11),1),0)&amp;"d"&amp;IF(ДАННЫЕ!$CJ940&gt;0,IF(YEAR(ДАННЫЕ!$F$1)=YEAR(ДАННЫЕ!$CJ940),IF(MONTH(ДАННЫЕ!$F$1)=MONTH(ДАННЫЕ!$CJ940),111,11),1),0)&amp;"o"&amp;IF(ДАННЫЕ!$CK940&gt;0,IF(MONTH(ДАННЫЕ!$F$1)=MONTH(ДАННЫЕ!$CK940),111,11),0)&amp;"v"&amp;IF(ДАННЫЕ!$BE940&gt;0,IF(MONTH(ДАННЫЕ!$F$1)=MONTH(ДАННЫЕ!$BE940),111,11),0)</f>
        <v>g00f0c0s0i0h0p0d0o0v0</v>
      </c>
      <c r="P940" s="15">
        <f t="shared" si="44"/>
        <v>0</v>
      </c>
      <c r="Q940" s="15">
        <f>IF(ДАННЫЕ!$F$1&gt;ДАННЫЕ!$N940,IF(YEAR(ДАННЫЕ!$F$1)=YEAR(ДАННЫЕ!M940),1,0),0)</f>
        <v>0</v>
      </c>
      <c r="R940" s="15">
        <f>IF(ДАННЫЕ!$F$1&gt;ДАННЫЕ!$N940,IF(YEAR(ДАННЫЕ!$F$1)=YEAR(ДАННЫЕ!N940),1,0),0)</f>
        <v>0</v>
      </c>
      <c r="S940" s="15">
        <f>IF(ДАННЫЕ!$AA940="2А",1,IF(ДАННЫЕ!$AA940="2Б",2,IF(ДАННЫЕ!$AA940="2В",3,IF(ДАННЫЕ!$AA940=3,4,IF(ДАННЫЕ!$AA940="4А",5,IF(ДАННЫЕ!$AA940="4Б",6,IF(ДАННЫЕ!$AA940="4В",7,IF(ДАННЫЕ!$AA940=5,8,0))))))))</f>
        <v>0</v>
      </c>
      <c r="T940" s="15">
        <f>IF(OR(ДАННЫЕ!$AC940=2,ДАННЫЕ!$AD940=2,ДАННЫЕ!$AE940=2),2,IF(OR(ДАННЫЕ!$AC940=1,ДАННЫЕ!$AD940=1,ДАННЫЕ!$AE940=1),1,0))</f>
        <v>0</v>
      </c>
    </row>
    <row r="941" spans="1:20" ht="15" customHeight="1" x14ac:dyDescent="0.2">
      <c r="A941" s="78">
        <f>IF(B941&gt;0,IF(MONTH(ДАННЫЕ!$F$1)=MONTH(ДАННЫЕ!$B941),1,0),0)</f>
        <v>0</v>
      </c>
      <c r="B941" s="14">
        <f>IF(ДАННЫЕ!$B941&gt;0,IF(YEAR(ДАННЫЕ!$F$1)=YEAR(ДАННЫЕ!$B941),1,0),0)</f>
        <v>0</v>
      </c>
      <c r="C941" s="14">
        <f>IF(ДАННЫЕ!$CM941&gt;0,IF(YEAR(ДАННЫЕ!$F$1)=YEAR(ДАННЫЕ!$CM941),1,0),0)</f>
        <v>0</v>
      </c>
      <c r="D941" s="14">
        <f>IF(ДАННЫЕ!$CJ941&gt;0,IF(ДАННЫЕ!$CL941&gt;ДАННЫЕ!$F$1,1,IF(ДАННЫЕ!$CL941&gt;0,0,1)),0)</f>
        <v>0</v>
      </c>
      <c r="E941" s="43" t="str">
        <f ca="1">IF(ДАННЫЕ!$F$1&gt;0,IF(ДАННЫЕ!$G941&gt;0,DATEDIF(ДАННЫЕ!$G941,ДАННЫЕ!$F$1,"y"),""),IF(ДАННЫЕ!$G941&gt;0,DATEDIF(ДАННЫЕ!$G941,TODAY(),"y"),""))</f>
        <v/>
      </c>
      <c r="F941" s="43" t="str">
        <f xml:space="preserve"> IF(ДАННЫЕ!$F941="М",IF(E941&gt;=18,IF(E941&lt;60,1,""),""),"")&amp;IF(ДАННЫЕ!$F941="Ж",IF(E941&gt;=18,IF(E941&lt;55,1,""),""),"")</f>
        <v/>
      </c>
      <c r="G941" s="43" t="str">
        <f xml:space="preserve"> IF(ДАННЫЕ!$F941="М",IF(E941&gt;=60,2,""),"")&amp;IF(ДАННЫЕ!$F941="Ж",IF(E941&gt;=55,2,""),"")</f>
        <v/>
      </c>
      <c r="H941" s="43" t="str">
        <f t="shared" ca="1" si="42"/>
        <v/>
      </c>
      <c r="I941" s="43" t="str">
        <f t="shared" ca="1" si="43"/>
        <v>03</v>
      </c>
      <c r="J941" s="28" t="str">
        <f ca="1">ДАННЫЕ!$F941&amp;H941&amp;I941&amp;ДАННЫЕ!$I941&amp;"m"&amp;IF(ДАННЫЕ!$I941&gt;0,IF(ДАННЫЕ!$J941&gt;0,0,1),"")&amp;"f"&amp;IF(ДАННЫЕ!$R941&gt;0,IF(YEAR(ДАННЫЕ!$F$1)=YEAR(ДАННЫЕ!$R941),1,0),0)&amp;"z"&amp;ДАННЫЕ!$R941&amp;"p"&amp;ДАННЫЕ!$S941&amp;"i"&amp;ДАННЫЕ!$T941&amp;"h"&amp;ДАННЫЕ!$K941&amp;"be"&amp;ДАННЫЕ!$BI941&amp;"CD"&amp;IF(ДАННЫЕ!BF941&gt;500,4,IF(ДАННЫЕ!BF941&gt;350,3,IF(ДАННЫЕ!BF941&gt;200,2,IF(ДАННЫЕ!BF941&gt;0,1,0))))&amp;"g"&amp;B941&amp;"d"&amp;H941&amp;"l"&amp;ДАННЫЕ!AT941&amp;"a"&amp;ДАННЫЕ!$V941&amp;"v"&amp;R941&amp;"k"&amp;ДАННЫЕ!$U941&amp;"s"&amp;ДАННЫЕ!$Y941&amp;"t"&amp;ДАННЫЕ!$X941&amp;"b"&amp;IF(ДАННЫЕ!$Q941&gt;1,1,0)&amp;"PP"&amp;ДАННЫЕ!Z941&amp;"c"&amp;S941&amp;"x"&amp;IF(ДАННЫЕ!$BY941&gt;0,IF(YEAR(ДАННЫЕ!$F$1)=YEAR(ДАННЫЕ!$BY941),1,0),0)&amp;"n"&amp;IF(ДАННЫЕ!$BZ941&gt;0,IF(YEAR(ДАННЫЕ!$F$1)=YEAR(ДАННЫЕ!$BZ941),1,0),0)&amp;"u"&amp;D941&amp;"z"&amp;IF(ДАННЫЕ!$CL941&gt;0,IF(YEAR(ДАННЫЕ!$F$1)&gt;YEAR(ДАННЫЕ!$CL941),11,12),0)</f>
        <v>03mf0zpihbeCD0g0dlav0kstb0PPc0x0n0u0z0</v>
      </c>
      <c r="K941" s="28" t="str">
        <f ca="1">ДАННЫЕ!$I941&amp;"x"&amp;B941&amp;"w"&amp;IF(T941+ДАННЫЕ!AD941+ДАННЫЕ!AE941+ДАННЫЕ!AF941+ДАННЫЕ!AG941+ДАННЫЕ!AH941+ДАННЫЕ!$AL941+ДАННЫЕ!AI941+ДАННЫЕ!AJ941+ДАННЫЕ!AK941+ДАННЫЕ!AP941+ДАННЫЕ!AQ941+ДАННЫЕ!AR941+ДАННЫЕ!$AM941+ДАННЫЕ!$AN941+ДАННЫЕ!AS941+ДАННЫЕ!AT941&gt;0,1,0)&amp;IF(OR(T941=2,ДАННЫЕ!AD941=2,ДАННЫЕ!AE941=2,ДАННЫЕ!AF941=2,ДАННЫЕ!AG941=2,ДАННЫЕ!AH941=2,ДАННЫЕ!$AL941=2,ДАННЫЕ!AI941=2,ДАННЫЕ!AJ941=2,ДАННЫЕ!AK941=2,ДАННЫЕ!AP941=2,ДАННЫЕ!AQ941=2,ДАННЫЕ!AR941=2,ДАННЫЕ!$AM941=2,ДАННЫЕ!$AN941=2,ДАННЫЕ!AS941=2,ДАННЫЕ!AT941=2),2,0)&amp;"t"&amp;IF(T941&gt;0,"1"&amp;T941,"00")&amp;"f"&amp;IF(ДАННЫЕ!$AC941,"1"&amp;ДАННЫЕ!$AC941,"00")&amp;"b"&amp;IF(ДАННЫЕ!$AD941,"1"&amp;ДАННЫЕ!$AD941,"00")&amp;"g"&amp;IF(ДАННЫЕ!$AF941,"1"&amp;ДАННЫЕ!$AF941,"00")&amp;"c"&amp;IF(ДАННЫЕ!$AG941,"1"&amp;ДАННЫЕ!$AG941,"00")&amp;"i"&amp;IF(ДАННЫЕ!$AH941,"1"&amp;ДАННЫЕ!$AH941,"00")&amp;"r"&amp;IF(ДАННЫЕ!$AL941,"1"&amp;ДАННЫЕ!$AL941,"00")&amp;"m"&amp;IF(ДАННЫЕ!$AI941,"1"&amp;ДАННЫЕ!$AI941,"00")&amp;"hS"&amp;IF(ДАННЫЕ!$AJ941,"1"&amp;ДАННЫЕ!$AJ941,"00")&amp;"hZ"&amp;IF(ДАННЫЕ!$AK941,"1"&amp;ДАННЫЕ!$AK941,"00")&amp;"p"&amp;IF(ДАННЫЕ!$AP941,"1"&amp;ДАННЫЕ!$AP941,"00")&amp;"k"&amp;IF(ДАННЫЕ!$AQ941,"1"&amp;ДАННЫЕ!$AQ941,"00")&amp;"z"&amp;IF(ДАННЫЕ!$AR941,"1"&amp;ДАННЫЕ!$AR941,"00")&amp;"j"&amp;IF(ДАННЫЕ!$AM941,"1"&amp;ДАННЫЕ!$AM941,"00")&amp;"n"&amp;IF(ДАННЫЕ!$AN941,"1"&amp;ДАННЫЕ!$AN941,"00")&amp;"E"&amp;ДАННЫЕ!BI941&amp;"L"&amp;ДАННЫЕ!AO941&amp;"h"&amp;IF(ДАННЫЕ!$AU941&gt;0,1,0)&amp;"v"&amp;IF(ДАННЫЕ!$AW941&gt;0,1,0)&amp;"a"&amp;IF(ДАННЫЕ!$AS941,"1"&amp;ДАННЫЕ!$AS941,"00")&amp;"s"&amp;IF(ДАННЫЕ!$AT941,"1"&amp;ДАННЫЕ!$AT941,"00")&amp;"u"&amp;IF(ДАННЫЕ!$CJ941&gt;0,1,0)&amp;"y"&amp;B941&amp;"d"&amp;H941&amp;"e"&amp;F941&amp;G941</f>
        <v>x0w00t00f00b00g00c00i00r00m00hS00hZ00p00k00z00j00n00ELh0v0a00s00u0y0de</v>
      </c>
      <c r="L941" s="28" t="str">
        <f ca="1">ДАННЫЕ!$I941&amp;"VN"&amp;IF(ДАННЫЕ!AW941&gt;0,11,10)&amp;"CD"&amp;IF(ДАННЫЕ!BF941&gt;500,16,IF(ДАННЫЕ!BF941&gt;350,15,IF(ДАННЫЕ!BF941&gt;=200,14,IF(ДАННЫЕ!BF941&gt;=100,13,IF(ДАННЫЕ!BF941&gt;=50,12,IF(ДАННЫЕ!BF941&gt;0,11,10))))))&amp;"AR"&amp;IF(ДАННЫЕ!BX941&gt;0,1,0)&amp;"GD"&amp;B941&amp;"VV"&amp;IF(E941&gt;=5,IF(E941&lt;18,1,0),0)</f>
        <v>VN10CD10AR0GD0VV0</v>
      </c>
      <c r="M941" s="28" t="str">
        <f>ДАННЫЕ!$I941&amp;"b"&amp;ДАННЫЕ!$BI941&amp;"r"&amp;ДАННЫЕ!$BJ941&amp;"CD"&amp;IF(ДАННЫЕ!BF941&gt;0,IF(ДАННЫЕ!BF941&lt;200,1,IF(ДАННЫЕ!BF941&lt;350,2,3)),0)&amp;"h"&amp;IF(ДАННЫЕ!$BK941+ДАННЫЕ!$BL941+ДАННЫЕ!$BM941&gt;0,1,0)&amp;"x"&amp;ДАННЫЕ!$BK941&amp;"y"&amp;ДАННЫЕ!$BL941&amp;"z"&amp;ДАННЫЕ!$BM941&amp;"c"&amp;IF(ДАННЫЕ!$BK941+ДАННЫЕ!$BL941+ДАННЫЕ!$BM941=3,1,0)&amp;"a"&amp;IF(ДАННЫЕ!$BQ941+ДАННЫЕ!$BR941&gt;0,1,0)&amp;"d"&amp;ДАННЫЕ!$BQ941&amp;"v"&amp;ДАННЫЕ!$BR941&amp;"p"&amp;ДАННЫЕ!$BS941&amp;"n"&amp;ДАННЫЕ!$BU941&amp;"t"&amp;ДАННЫЕ!$BV941&amp;"o"&amp;ДАННЫЕ!$BT941&amp;"l"&amp;IF(ДАННЫЕ!$BN941&gt;0,1,0)&amp;ДАННЫЕ!$BN941&amp;"g"&amp;ДАННЫЕ!$BO941&amp;"s"&amp;ДАННЫЕ!$BP941&amp;"DZ"&amp;IF(ДАННЫЕ!B941-ДАННЫЕ!G941 &lt; 60,IF(ДАННЫЕ!B941-ДАННЫЕ!G941 &gt;= 0,1,0),0)&amp;"u"&amp;IF(ДАННЫЕ!$CJ941&gt;0,1,0)</f>
        <v>brCD0h0xyzc0a0dvpntol0gsDZ1u0</v>
      </c>
      <c r="N941" s="28" t="str">
        <f ca="1">ДАННЫЕ!$F941&amp;ДАННЫЕ!$I941&amp;"g"&amp;B941&amp;"cf"&amp;D941&amp;"a"&amp;IF(ДАННЫЕ!$BX941&gt;0,1,0)&amp;IF(ДАННЫЕ!$BF941&gt;500,1,IF(ДАННЫЕ!$BF941&gt;350,2,IF(ДАННЫЕ!$BF941&gt;=200,3,IF(ДАННЫЕ!$BF941&gt;=100,4,IF(ДАННЫЕ!$BF941&gt;=50,5,IF(ДАННЫЕ!$BF941&lt;50,6,0))))))&amp;"AR"&amp;IF(DATEDIF(ДАННЫЕ!$BX941,ДАННЫЕ!$F$1,"y")&gt;1,1,0)&amp;"VG"&amp;IF(ДАННЫЕ!$BH941="0",1,0)&amp;"o"&amp;IF(T941+ДАННЫЕ!$AF941+ДАННЫЕ!$AG941+ДАННЫЕ!$AH941+ДАННЫЕ!$AI941+ДАННЫЕ!$AJ941+ДАННЫЕ!$AP941+ДАННЫЕ!$AQ941+ДАННЫЕ!$AR941+ДАННЫЕ!$AU941+ДАННЫЕ!$AW941+ДАННЫЕ!$AS941+ДАННЫЕ!$AT941&gt;0,1,0)&amp;"x"&amp;ДАННЫЕ!$AG941&amp;"p"&amp;IF(ДАННЫЕ!$BY941&gt;0,1,0)&amp;"v"&amp;IF(ДАННЫЕ!$BZ941&gt;0,1,0)&amp;"n"&amp;ДАННЫЕ!$CA941&amp;"t"&amp;ДАННЫЕ!$AY941&amp;"k"&amp;ДАННЫЕ!$CB941&amp;"q"&amp;ДАННЫЕ!$CC941&amp;"w"&amp;ДАННЫЕ!$CD941&amp;"e"&amp;ДАННЫЕ!$CE941&amp;"m"&amp;ДАННЫЕ!$CF941&amp;"c"&amp;ДАННЫЕ!$CG941&amp;"z"&amp;ДАННЫЕ!$CH941&amp;"d"&amp;IF(H941=4,1,0)&amp;"s"&amp;IF(ДАННЫЕ!$J941=1,0,1)&amp;"u"&amp;IF(ДАННЫЕ!$CJ941&gt;0,1,0)</f>
        <v>g0cf0a06AR1VG0o0xp0v0ntkqwemczd0s1u0</v>
      </c>
      <c r="O941" s="28" t="str">
        <f>ДАННЫЕ!$I941&amp;"g"&amp;B941&amp;A941&amp;"f"&amp;P941&amp;"c"&amp;IF(ДАННЫЕ!$U941&gt;0,1,0)&amp;"s"&amp;IF(ДАННЫЕ!$Q941&gt;0,IF(YEAR(ДАННЫЕ!$F$1)=YEAR(ДАННЫЕ!$Q941),IF(MONTH(ДАННЫЕ!$F$1)=MONTH(ДАННЫЕ!$Q941),111,11),1),0)&amp;"i"&amp;IF(ДАННЫЕ!$R941+ДАННЫЕ!$S941+ДАННЫЕ!$T941=0,0,1)&amp;"h"&amp;IF(ДАННЫЕ!$P941&gt;0,1,0)&amp;"p"&amp;IF(ДАННЫЕ!$CI941&gt;0,IF(YEAR(ДАННЫЕ!$F$1)=YEAR(ДАННЫЕ!$CI941),IF(MONTH(ДАННЫЕ!$F$1)=MONTH(ДАННЫЕ!$CI941),111,11),1),0)&amp;"d"&amp;IF(ДАННЫЕ!$CJ941&gt;0,IF(YEAR(ДАННЫЕ!$F$1)=YEAR(ДАННЫЕ!$CJ941),IF(MONTH(ДАННЫЕ!$F$1)=MONTH(ДАННЫЕ!$CJ941),111,11),1),0)&amp;"o"&amp;IF(ДАННЫЕ!$CK941&gt;0,IF(MONTH(ДАННЫЕ!$F$1)=MONTH(ДАННЫЕ!$CK941),111,11),0)&amp;"v"&amp;IF(ДАННЫЕ!$BE941&gt;0,IF(MONTH(ДАННЫЕ!$F$1)=MONTH(ДАННЫЕ!$BE941),111,11),0)</f>
        <v>g00f0c0s0i0h0p0d0o0v0</v>
      </c>
      <c r="P941" s="15">
        <f t="shared" si="44"/>
        <v>0</v>
      </c>
      <c r="Q941" s="15">
        <f>IF(ДАННЫЕ!$F$1&gt;ДАННЫЕ!$N941,IF(YEAR(ДАННЫЕ!$F$1)=YEAR(ДАННЫЕ!M941),1,0),0)</f>
        <v>0</v>
      </c>
      <c r="R941" s="15">
        <f>IF(ДАННЫЕ!$F$1&gt;ДАННЫЕ!$N941,IF(YEAR(ДАННЫЕ!$F$1)=YEAR(ДАННЫЕ!N941),1,0),0)</f>
        <v>0</v>
      </c>
      <c r="S941" s="15">
        <f>IF(ДАННЫЕ!$AA941="2А",1,IF(ДАННЫЕ!$AA941="2Б",2,IF(ДАННЫЕ!$AA941="2В",3,IF(ДАННЫЕ!$AA941=3,4,IF(ДАННЫЕ!$AA941="4А",5,IF(ДАННЫЕ!$AA941="4Б",6,IF(ДАННЫЕ!$AA941="4В",7,IF(ДАННЫЕ!$AA941=5,8,0))))))))</f>
        <v>0</v>
      </c>
      <c r="T941" s="15">
        <f>IF(OR(ДАННЫЕ!$AC941=2,ДАННЫЕ!$AD941=2,ДАННЫЕ!$AE941=2),2,IF(OR(ДАННЫЕ!$AC941=1,ДАННЫЕ!$AD941=1,ДАННЫЕ!$AE941=1),1,0))</f>
        <v>0</v>
      </c>
    </row>
    <row r="942" spans="1:20" ht="15" customHeight="1" x14ac:dyDescent="0.2">
      <c r="A942" s="78">
        <f>IF(B942&gt;0,IF(MONTH(ДАННЫЕ!$F$1)=MONTH(ДАННЫЕ!$B942),1,0),0)</f>
        <v>0</v>
      </c>
      <c r="B942" s="14">
        <f>IF(ДАННЫЕ!$B942&gt;0,IF(YEAR(ДАННЫЕ!$F$1)=YEAR(ДАННЫЕ!$B942),1,0),0)</f>
        <v>0</v>
      </c>
      <c r="C942" s="14">
        <f>IF(ДАННЫЕ!$CM942&gt;0,IF(YEAR(ДАННЫЕ!$F$1)=YEAR(ДАННЫЕ!$CM942),1,0),0)</f>
        <v>0</v>
      </c>
      <c r="D942" s="14">
        <f>IF(ДАННЫЕ!$CJ942&gt;0,IF(ДАННЫЕ!$CL942&gt;ДАННЫЕ!$F$1,1,IF(ДАННЫЕ!$CL942&gt;0,0,1)),0)</f>
        <v>0</v>
      </c>
      <c r="E942" s="43" t="str">
        <f ca="1">IF(ДАННЫЕ!$F$1&gt;0,IF(ДАННЫЕ!$G942&gt;0,DATEDIF(ДАННЫЕ!$G942,ДАННЫЕ!$F$1,"y"),""),IF(ДАННЫЕ!$G942&gt;0,DATEDIF(ДАННЫЕ!$G942,TODAY(),"y"),""))</f>
        <v/>
      </c>
      <c r="F942" s="43" t="str">
        <f xml:space="preserve"> IF(ДАННЫЕ!$F942="М",IF(E942&gt;=18,IF(E942&lt;60,1,""),""),"")&amp;IF(ДАННЫЕ!$F942="Ж",IF(E942&gt;=18,IF(E942&lt;55,1,""),""),"")</f>
        <v/>
      </c>
      <c r="G942" s="43" t="str">
        <f xml:space="preserve"> IF(ДАННЫЕ!$F942="М",IF(E942&gt;=60,2,""),"")&amp;IF(ДАННЫЕ!$F942="Ж",IF(E942&gt;=55,2,""),"")</f>
        <v/>
      </c>
      <c r="H942" s="43" t="str">
        <f t="shared" ca="1" si="42"/>
        <v/>
      </c>
      <c r="I942" s="43" t="str">
        <f t="shared" ca="1" si="43"/>
        <v>03</v>
      </c>
      <c r="J942" s="28" t="str">
        <f ca="1">ДАННЫЕ!$F942&amp;H942&amp;I942&amp;ДАННЫЕ!$I942&amp;"m"&amp;IF(ДАННЫЕ!$I942&gt;0,IF(ДАННЫЕ!$J942&gt;0,0,1),"")&amp;"f"&amp;IF(ДАННЫЕ!$R942&gt;0,IF(YEAR(ДАННЫЕ!$F$1)=YEAR(ДАННЫЕ!$R942),1,0),0)&amp;"z"&amp;ДАННЫЕ!$R942&amp;"p"&amp;ДАННЫЕ!$S942&amp;"i"&amp;ДАННЫЕ!$T942&amp;"h"&amp;ДАННЫЕ!$K942&amp;"be"&amp;ДАННЫЕ!$BI942&amp;"CD"&amp;IF(ДАННЫЕ!BF942&gt;500,4,IF(ДАННЫЕ!BF942&gt;350,3,IF(ДАННЫЕ!BF942&gt;200,2,IF(ДАННЫЕ!BF942&gt;0,1,0))))&amp;"g"&amp;B942&amp;"d"&amp;H942&amp;"l"&amp;ДАННЫЕ!AT942&amp;"a"&amp;ДАННЫЕ!$V942&amp;"v"&amp;R942&amp;"k"&amp;ДАННЫЕ!$U942&amp;"s"&amp;ДАННЫЕ!$Y942&amp;"t"&amp;ДАННЫЕ!$X942&amp;"b"&amp;IF(ДАННЫЕ!$Q942&gt;1,1,0)&amp;"PP"&amp;ДАННЫЕ!Z942&amp;"c"&amp;S942&amp;"x"&amp;IF(ДАННЫЕ!$BY942&gt;0,IF(YEAR(ДАННЫЕ!$F$1)=YEAR(ДАННЫЕ!$BY942),1,0),0)&amp;"n"&amp;IF(ДАННЫЕ!$BZ942&gt;0,IF(YEAR(ДАННЫЕ!$F$1)=YEAR(ДАННЫЕ!$BZ942),1,0),0)&amp;"u"&amp;D942&amp;"z"&amp;IF(ДАННЫЕ!$CL942&gt;0,IF(YEAR(ДАННЫЕ!$F$1)&gt;YEAR(ДАННЫЕ!$CL942),11,12),0)</f>
        <v>03mf0zpihbeCD0g0dlav0kstb0PPc0x0n0u0z0</v>
      </c>
      <c r="K942" s="28" t="str">
        <f ca="1">ДАННЫЕ!$I942&amp;"x"&amp;B942&amp;"w"&amp;IF(T942+ДАННЫЕ!AD942+ДАННЫЕ!AE942+ДАННЫЕ!AF942+ДАННЫЕ!AG942+ДАННЫЕ!AH942+ДАННЫЕ!$AL942+ДАННЫЕ!AI942+ДАННЫЕ!AJ942+ДАННЫЕ!AK942+ДАННЫЕ!AP942+ДАННЫЕ!AQ942+ДАННЫЕ!AR942+ДАННЫЕ!$AM942+ДАННЫЕ!$AN942+ДАННЫЕ!AS942+ДАННЫЕ!AT942&gt;0,1,0)&amp;IF(OR(T942=2,ДАННЫЕ!AD942=2,ДАННЫЕ!AE942=2,ДАННЫЕ!AF942=2,ДАННЫЕ!AG942=2,ДАННЫЕ!AH942=2,ДАННЫЕ!$AL942=2,ДАННЫЕ!AI942=2,ДАННЫЕ!AJ942=2,ДАННЫЕ!AK942=2,ДАННЫЕ!AP942=2,ДАННЫЕ!AQ942=2,ДАННЫЕ!AR942=2,ДАННЫЕ!$AM942=2,ДАННЫЕ!$AN942=2,ДАННЫЕ!AS942=2,ДАННЫЕ!AT942=2),2,0)&amp;"t"&amp;IF(T942&gt;0,"1"&amp;T942,"00")&amp;"f"&amp;IF(ДАННЫЕ!$AC942,"1"&amp;ДАННЫЕ!$AC942,"00")&amp;"b"&amp;IF(ДАННЫЕ!$AD942,"1"&amp;ДАННЫЕ!$AD942,"00")&amp;"g"&amp;IF(ДАННЫЕ!$AF942,"1"&amp;ДАННЫЕ!$AF942,"00")&amp;"c"&amp;IF(ДАННЫЕ!$AG942,"1"&amp;ДАННЫЕ!$AG942,"00")&amp;"i"&amp;IF(ДАННЫЕ!$AH942,"1"&amp;ДАННЫЕ!$AH942,"00")&amp;"r"&amp;IF(ДАННЫЕ!$AL942,"1"&amp;ДАННЫЕ!$AL942,"00")&amp;"m"&amp;IF(ДАННЫЕ!$AI942,"1"&amp;ДАННЫЕ!$AI942,"00")&amp;"hS"&amp;IF(ДАННЫЕ!$AJ942,"1"&amp;ДАННЫЕ!$AJ942,"00")&amp;"hZ"&amp;IF(ДАННЫЕ!$AK942,"1"&amp;ДАННЫЕ!$AK942,"00")&amp;"p"&amp;IF(ДАННЫЕ!$AP942,"1"&amp;ДАННЫЕ!$AP942,"00")&amp;"k"&amp;IF(ДАННЫЕ!$AQ942,"1"&amp;ДАННЫЕ!$AQ942,"00")&amp;"z"&amp;IF(ДАННЫЕ!$AR942,"1"&amp;ДАННЫЕ!$AR942,"00")&amp;"j"&amp;IF(ДАННЫЕ!$AM942,"1"&amp;ДАННЫЕ!$AM942,"00")&amp;"n"&amp;IF(ДАННЫЕ!$AN942,"1"&amp;ДАННЫЕ!$AN942,"00")&amp;"E"&amp;ДАННЫЕ!BI942&amp;"L"&amp;ДАННЫЕ!AO942&amp;"h"&amp;IF(ДАННЫЕ!$AU942&gt;0,1,0)&amp;"v"&amp;IF(ДАННЫЕ!$AW942&gt;0,1,0)&amp;"a"&amp;IF(ДАННЫЕ!$AS942,"1"&amp;ДАННЫЕ!$AS942,"00")&amp;"s"&amp;IF(ДАННЫЕ!$AT942,"1"&amp;ДАННЫЕ!$AT942,"00")&amp;"u"&amp;IF(ДАННЫЕ!$CJ942&gt;0,1,0)&amp;"y"&amp;B942&amp;"d"&amp;H942&amp;"e"&amp;F942&amp;G942</f>
        <v>x0w00t00f00b00g00c00i00r00m00hS00hZ00p00k00z00j00n00ELh0v0a00s00u0y0de</v>
      </c>
      <c r="L942" s="28" t="str">
        <f ca="1">ДАННЫЕ!$I942&amp;"VN"&amp;IF(ДАННЫЕ!AW942&gt;0,11,10)&amp;"CD"&amp;IF(ДАННЫЕ!BF942&gt;500,16,IF(ДАННЫЕ!BF942&gt;350,15,IF(ДАННЫЕ!BF942&gt;=200,14,IF(ДАННЫЕ!BF942&gt;=100,13,IF(ДАННЫЕ!BF942&gt;=50,12,IF(ДАННЫЕ!BF942&gt;0,11,10))))))&amp;"AR"&amp;IF(ДАННЫЕ!BX942&gt;0,1,0)&amp;"GD"&amp;B942&amp;"VV"&amp;IF(E942&gt;=5,IF(E942&lt;18,1,0),0)</f>
        <v>VN10CD10AR0GD0VV0</v>
      </c>
      <c r="M942" s="28" t="str">
        <f>ДАННЫЕ!$I942&amp;"b"&amp;ДАННЫЕ!$BI942&amp;"r"&amp;ДАННЫЕ!$BJ942&amp;"CD"&amp;IF(ДАННЫЕ!BF942&gt;0,IF(ДАННЫЕ!BF942&lt;200,1,IF(ДАННЫЕ!BF942&lt;350,2,3)),0)&amp;"h"&amp;IF(ДАННЫЕ!$BK942+ДАННЫЕ!$BL942+ДАННЫЕ!$BM942&gt;0,1,0)&amp;"x"&amp;ДАННЫЕ!$BK942&amp;"y"&amp;ДАННЫЕ!$BL942&amp;"z"&amp;ДАННЫЕ!$BM942&amp;"c"&amp;IF(ДАННЫЕ!$BK942+ДАННЫЕ!$BL942+ДАННЫЕ!$BM942=3,1,0)&amp;"a"&amp;IF(ДАННЫЕ!$BQ942+ДАННЫЕ!$BR942&gt;0,1,0)&amp;"d"&amp;ДАННЫЕ!$BQ942&amp;"v"&amp;ДАННЫЕ!$BR942&amp;"p"&amp;ДАННЫЕ!$BS942&amp;"n"&amp;ДАННЫЕ!$BU942&amp;"t"&amp;ДАННЫЕ!$BV942&amp;"o"&amp;ДАННЫЕ!$BT942&amp;"l"&amp;IF(ДАННЫЕ!$BN942&gt;0,1,0)&amp;ДАННЫЕ!$BN942&amp;"g"&amp;ДАННЫЕ!$BO942&amp;"s"&amp;ДАННЫЕ!$BP942&amp;"DZ"&amp;IF(ДАННЫЕ!B942-ДАННЫЕ!G942 &lt; 60,IF(ДАННЫЕ!B942-ДАННЫЕ!G942 &gt;= 0,1,0),0)&amp;"u"&amp;IF(ДАННЫЕ!$CJ942&gt;0,1,0)</f>
        <v>brCD0h0xyzc0a0dvpntol0gsDZ1u0</v>
      </c>
      <c r="N942" s="28" t="str">
        <f ca="1">ДАННЫЕ!$F942&amp;ДАННЫЕ!$I942&amp;"g"&amp;B942&amp;"cf"&amp;D942&amp;"a"&amp;IF(ДАННЫЕ!$BX942&gt;0,1,0)&amp;IF(ДАННЫЕ!$BF942&gt;500,1,IF(ДАННЫЕ!$BF942&gt;350,2,IF(ДАННЫЕ!$BF942&gt;=200,3,IF(ДАННЫЕ!$BF942&gt;=100,4,IF(ДАННЫЕ!$BF942&gt;=50,5,IF(ДАННЫЕ!$BF942&lt;50,6,0))))))&amp;"AR"&amp;IF(DATEDIF(ДАННЫЕ!$BX942,ДАННЫЕ!$F$1,"y")&gt;1,1,0)&amp;"VG"&amp;IF(ДАННЫЕ!$BH942="0",1,0)&amp;"o"&amp;IF(T942+ДАННЫЕ!$AF942+ДАННЫЕ!$AG942+ДАННЫЕ!$AH942+ДАННЫЕ!$AI942+ДАННЫЕ!$AJ942+ДАННЫЕ!$AP942+ДАННЫЕ!$AQ942+ДАННЫЕ!$AR942+ДАННЫЕ!$AU942+ДАННЫЕ!$AW942+ДАННЫЕ!$AS942+ДАННЫЕ!$AT942&gt;0,1,0)&amp;"x"&amp;ДАННЫЕ!$AG942&amp;"p"&amp;IF(ДАННЫЕ!$BY942&gt;0,1,0)&amp;"v"&amp;IF(ДАННЫЕ!$BZ942&gt;0,1,0)&amp;"n"&amp;ДАННЫЕ!$CA942&amp;"t"&amp;ДАННЫЕ!$AY942&amp;"k"&amp;ДАННЫЕ!$CB942&amp;"q"&amp;ДАННЫЕ!$CC942&amp;"w"&amp;ДАННЫЕ!$CD942&amp;"e"&amp;ДАННЫЕ!$CE942&amp;"m"&amp;ДАННЫЕ!$CF942&amp;"c"&amp;ДАННЫЕ!$CG942&amp;"z"&amp;ДАННЫЕ!$CH942&amp;"d"&amp;IF(H942=4,1,0)&amp;"s"&amp;IF(ДАННЫЕ!$J942=1,0,1)&amp;"u"&amp;IF(ДАННЫЕ!$CJ942&gt;0,1,0)</f>
        <v>g0cf0a06AR1VG0o0xp0v0ntkqwemczd0s1u0</v>
      </c>
      <c r="O942" s="28" t="str">
        <f>ДАННЫЕ!$I942&amp;"g"&amp;B942&amp;A942&amp;"f"&amp;P942&amp;"c"&amp;IF(ДАННЫЕ!$U942&gt;0,1,0)&amp;"s"&amp;IF(ДАННЫЕ!$Q942&gt;0,IF(YEAR(ДАННЫЕ!$F$1)=YEAR(ДАННЫЕ!$Q942),IF(MONTH(ДАННЫЕ!$F$1)=MONTH(ДАННЫЕ!$Q942),111,11),1),0)&amp;"i"&amp;IF(ДАННЫЕ!$R942+ДАННЫЕ!$S942+ДАННЫЕ!$T942=0,0,1)&amp;"h"&amp;IF(ДАННЫЕ!$P942&gt;0,1,0)&amp;"p"&amp;IF(ДАННЫЕ!$CI942&gt;0,IF(YEAR(ДАННЫЕ!$F$1)=YEAR(ДАННЫЕ!$CI942),IF(MONTH(ДАННЫЕ!$F$1)=MONTH(ДАННЫЕ!$CI942),111,11),1),0)&amp;"d"&amp;IF(ДАННЫЕ!$CJ942&gt;0,IF(YEAR(ДАННЫЕ!$F$1)=YEAR(ДАННЫЕ!$CJ942),IF(MONTH(ДАННЫЕ!$F$1)=MONTH(ДАННЫЕ!$CJ942),111,11),1),0)&amp;"o"&amp;IF(ДАННЫЕ!$CK942&gt;0,IF(MONTH(ДАННЫЕ!$F$1)=MONTH(ДАННЫЕ!$CK942),111,11),0)&amp;"v"&amp;IF(ДАННЫЕ!$BE942&gt;0,IF(MONTH(ДАННЫЕ!$F$1)=MONTH(ДАННЫЕ!$BE942),111,11),0)</f>
        <v>g00f0c0s0i0h0p0d0o0v0</v>
      </c>
      <c r="P942" s="15">
        <f t="shared" si="44"/>
        <v>0</v>
      </c>
      <c r="Q942" s="15">
        <f>IF(ДАННЫЕ!$F$1&gt;ДАННЫЕ!$N942,IF(YEAR(ДАННЫЕ!$F$1)=YEAR(ДАННЫЕ!M942),1,0),0)</f>
        <v>0</v>
      </c>
      <c r="R942" s="15">
        <f>IF(ДАННЫЕ!$F$1&gt;ДАННЫЕ!$N942,IF(YEAR(ДАННЫЕ!$F$1)=YEAR(ДАННЫЕ!N942),1,0),0)</f>
        <v>0</v>
      </c>
      <c r="S942" s="15">
        <f>IF(ДАННЫЕ!$AA942="2А",1,IF(ДАННЫЕ!$AA942="2Б",2,IF(ДАННЫЕ!$AA942="2В",3,IF(ДАННЫЕ!$AA942=3,4,IF(ДАННЫЕ!$AA942="4А",5,IF(ДАННЫЕ!$AA942="4Б",6,IF(ДАННЫЕ!$AA942="4В",7,IF(ДАННЫЕ!$AA942=5,8,0))))))))</f>
        <v>0</v>
      </c>
      <c r="T942" s="15">
        <f>IF(OR(ДАННЫЕ!$AC942=2,ДАННЫЕ!$AD942=2,ДАННЫЕ!$AE942=2),2,IF(OR(ДАННЫЕ!$AC942=1,ДАННЫЕ!$AD942=1,ДАННЫЕ!$AE942=1),1,0))</f>
        <v>0</v>
      </c>
    </row>
    <row r="943" spans="1:20" ht="15" customHeight="1" x14ac:dyDescent="0.2">
      <c r="A943" s="78">
        <f>IF(B943&gt;0,IF(MONTH(ДАННЫЕ!$F$1)=MONTH(ДАННЫЕ!$B943),1,0),0)</f>
        <v>0</v>
      </c>
      <c r="B943" s="14">
        <f>IF(ДАННЫЕ!$B943&gt;0,IF(YEAR(ДАННЫЕ!$F$1)=YEAR(ДАННЫЕ!$B943),1,0),0)</f>
        <v>0</v>
      </c>
      <c r="C943" s="14">
        <f>IF(ДАННЫЕ!$CM943&gt;0,IF(YEAR(ДАННЫЕ!$F$1)=YEAR(ДАННЫЕ!$CM943),1,0),0)</f>
        <v>0</v>
      </c>
      <c r="D943" s="14">
        <f>IF(ДАННЫЕ!$CJ943&gt;0,IF(ДАННЫЕ!$CL943&gt;ДАННЫЕ!$F$1,1,IF(ДАННЫЕ!$CL943&gt;0,0,1)),0)</f>
        <v>0</v>
      </c>
      <c r="E943" s="43" t="str">
        <f ca="1">IF(ДАННЫЕ!$F$1&gt;0,IF(ДАННЫЕ!$G943&gt;0,DATEDIF(ДАННЫЕ!$G943,ДАННЫЕ!$F$1,"y"),""),IF(ДАННЫЕ!$G943&gt;0,DATEDIF(ДАННЫЕ!$G943,TODAY(),"y"),""))</f>
        <v/>
      </c>
      <c r="F943" s="43" t="str">
        <f xml:space="preserve"> IF(ДАННЫЕ!$F943="М",IF(E943&gt;=18,IF(E943&lt;60,1,""),""),"")&amp;IF(ДАННЫЕ!$F943="Ж",IF(E943&gt;=18,IF(E943&lt;55,1,""),""),"")</f>
        <v/>
      </c>
      <c r="G943" s="43" t="str">
        <f xml:space="preserve"> IF(ДАННЫЕ!$F943="М",IF(E943&gt;=60,2,""),"")&amp;IF(ДАННЫЕ!$F943="Ж",IF(E943&gt;=55,2,""),"")</f>
        <v/>
      </c>
      <c r="H943" s="43" t="str">
        <f t="shared" ca="1" si="42"/>
        <v/>
      </c>
      <c r="I943" s="43" t="str">
        <f t="shared" ca="1" si="43"/>
        <v>03</v>
      </c>
      <c r="J943" s="28" t="str">
        <f ca="1">ДАННЫЕ!$F943&amp;H943&amp;I943&amp;ДАННЫЕ!$I943&amp;"m"&amp;IF(ДАННЫЕ!$I943&gt;0,IF(ДАННЫЕ!$J943&gt;0,0,1),"")&amp;"f"&amp;IF(ДАННЫЕ!$R943&gt;0,IF(YEAR(ДАННЫЕ!$F$1)=YEAR(ДАННЫЕ!$R943),1,0),0)&amp;"z"&amp;ДАННЫЕ!$R943&amp;"p"&amp;ДАННЫЕ!$S943&amp;"i"&amp;ДАННЫЕ!$T943&amp;"h"&amp;ДАННЫЕ!$K943&amp;"be"&amp;ДАННЫЕ!$BI943&amp;"CD"&amp;IF(ДАННЫЕ!BF943&gt;500,4,IF(ДАННЫЕ!BF943&gt;350,3,IF(ДАННЫЕ!BF943&gt;200,2,IF(ДАННЫЕ!BF943&gt;0,1,0))))&amp;"g"&amp;B943&amp;"d"&amp;H943&amp;"l"&amp;ДАННЫЕ!AT943&amp;"a"&amp;ДАННЫЕ!$V943&amp;"v"&amp;R943&amp;"k"&amp;ДАННЫЕ!$U943&amp;"s"&amp;ДАННЫЕ!$Y943&amp;"t"&amp;ДАННЫЕ!$X943&amp;"b"&amp;IF(ДАННЫЕ!$Q943&gt;1,1,0)&amp;"PP"&amp;ДАННЫЕ!Z943&amp;"c"&amp;S943&amp;"x"&amp;IF(ДАННЫЕ!$BY943&gt;0,IF(YEAR(ДАННЫЕ!$F$1)=YEAR(ДАННЫЕ!$BY943),1,0),0)&amp;"n"&amp;IF(ДАННЫЕ!$BZ943&gt;0,IF(YEAR(ДАННЫЕ!$F$1)=YEAR(ДАННЫЕ!$BZ943),1,0),0)&amp;"u"&amp;D943&amp;"z"&amp;IF(ДАННЫЕ!$CL943&gt;0,IF(YEAR(ДАННЫЕ!$F$1)&gt;YEAR(ДАННЫЕ!$CL943),11,12),0)</f>
        <v>03mf0zpihbeCD0g0dlav0kstb0PPc0x0n0u0z0</v>
      </c>
      <c r="K943" s="28" t="str">
        <f ca="1">ДАННЫЕ!$I943&amp;"x"&amp;B943&amp;"w"&amp;IF(T943+ДАННЫЕ!AD943+ДАННЫЕ!AE943+ДАННЫЕ!AF943+ДАННЫЕ!AG943+ДАННЫЕ!AH943+ДАННЫЕ!$AL943+ДАННЫЕ!AI943+ДАННЫЕ!AJ943+ДАННЫЕ!AK943+ДАННЫЕ!AP943+ДАННЫЕ!AQ943+ДАННЫЕ!AR943+ДАННЫЕ!$AM943+ДАННЫЕ!$AN943+ДАННЫЕ!AS943+ДАННЫЕ!AT943&gt;0,1,0)&amp;IF(OR(T943=2,ДАННЫЕ!AD943=2,ДАННЫЕ!AE943=2,ДАННЫЕ!AF943=2,ДАННЫЕ!AG943=2,ДАННЫЕ!AH943=2,ДАННЫЕ!$AL943=2,ДАННЫЕ!AI943=2,ДАННЫЕ!AJ943=2,ДАННЫЕ!AK943=2,ДАННЫЕ!AP943=2,ДАННЫЕ!AQ943=2,ДАННЫЕ!AR943=2,ДАННЫЕ!$AM943=2,ДАННЫЕ!$AN943=2,ДАННЫЕ!AS943=2,ДАННЫЕ!AT943=2),2,0)&amp;"t"&amp;IF(T943&gt;0,"1"&amp;T943,"00")&amp;"f"&amp;IF(ДАННЫЕ!$AC943,"1"&amp;ДАННЫЕ!$AC943,"00")&amp;"b"&amp;IF(ДАННЫЕ!$AD943,"1"&amp;ДАННЫЕ!$AD943,"00")&amp;"g"&amp;IF(ДАННЫЕ!$AF943,"1"&amp;ДАННЫЕ!$AF943,"00")&amp;"c"&amp;IF(ДАННЫЕ!$AG943,"1"&amp;ДАННЫЕ!$AG943,"00")&amp;"i"&amp;IF(ДАННЫЕ!$AH943,"1"&amp;ДАННЫЕ!$AH943,"00")&amp;"r"&amp;IF(ДАННЫЕ!$AL943,"1"&amp;ДАННЫЕ!$AL943,"00")&amp;"m"&amp;IF(ДАННЫЕ!$AI943,"1"&amp;ДАННЫЕ!$AI943,"00")&amp;"hS"&amp;IF(ДАННЫЕ!$AJ943,"1"&amp;ДАННЫЕ!$AJ943,"00")&amp;"hZ"&amp;IF(ДАННЫЕ!$AK943,"1"&amp;ДАННЫЕ!$AK943,"00")&amp;"p"&amp;IF(ДАННЫЕ!$AP943,"1"&amp;ДАННЫЕ!$AP943,"00")&amp;"k"&amp;IF(ДАННЫЕ!$AQ943,"1"&amp;ДАННЫЕ!$AQ943,"00")&amp;"z"&amp;IF(ДАННЫЕ!$AR943,"1"&amp;ДАННЫЕ!$AR943,"00")&amp;"j"&amp;IF(ДАННЫЕ!$AM943,"1"&amp;ДАННЫЕ!$AM943,"00")&amp;"n"&amp;IF(ДАННЫЕ!$AN943,"1"&amp;ДАННЫЕ!$AN943,"00")&amp;"E"&amp;ДАННЫЕ!BI943&amp;"L"&amp;ДАННЫЕ!AO943&amp;"h"&amp;IF(ДАННЫЕ!$AU943&gt;0,1,0)&amp;"v"&amp;IF(ДАННЫЕ!$AW943&gt;0,1,0)&amp;"a"&amp;IF(ДАННЫЕ!$AS943,"1"&amp;ДАННЫЕ!$AS943,"00")&amp;"s"&amp;IF(ДАННЫЕ!$AT943,"1"&amp;ДАННЫЕ!$AT943,"00")&amp;"u"&amp;IF(ДАННЫЕ!$CJ943&gt;0,1,0)&amp;"y"&amp;B943&amp;"d"&amp;H943&amp;"e"&amp;F943&amp;G943</f>
        <v>x0w00t00f00b00g00c00i00r00m00hS00hZ00p00k00z00j00n00ELh0v0a00s00u0y0de</v>
      </c>
      <c r="L943" s="28" t="str">
        <f ca="1">ДАННЫЕ!$I943&amp;"VN"&amp;IF(ДАННЫЕ!AW943&gt;0,11,10)&amp;"CD"&amp;IF(ДАННЫЕ!BF943&gt;500,16,IF(ДАННЫЕ!BF943&gt;350,15,IF(ДАННЫЕ!BF943&gt;=200,14,IF(ДАННЫЕ!BF943&gt;=100,13,IF(ДАННЫЕ!BF943&gt;=50,12,IF(ДАННЫЕ!BF943&gt;0,11,10))))))&amp;"AR"&amp;IF(ДАННЫЕ!BX943&gt;0,1,0)&amp;"GD"&amp;B943&amp;"VV"&amp;IF(E943&gt;=5,IF(E943&lt;18,1,0),0)</f>
        <v>VN10CD10AR0GD0VV0</v>
      </c>
      <c r="M943" s="28" t="str">
        <f>ДАННЫЕ!$I943&amp;"b"&amp;ДАННЫЕ!$BI943&amp;"r"&amp;ДАННЫЕ!$BJ943&amp;"CD"&amp;IF(ДАННЫЕ!BF943&gt;0,IF(ДАННЫЕ!BF943&lt;200,1,IF(ДАННЫЕ!BF943&lt;350,2,3)),0)&amp;"h"&amp;IF(ДАННЫЕ!$BK943+ДАННЫЕ!$BL943+ДАННЫЕ!$BM943&gt;0,1,0)&amp;"x"&amp;ДАННЫЕ!$BK943&amp;"y"&amp;ДАННЫЕ!$BL943&amp;"z"&amp;ДАННЫЕ!$BM943&amp;"c"&amp;IF(ДАННЫЕ!$BK943+ДАННЫЕ!$BL943+ДАННЫЕ!$BM943=3,1,0)&amp;"a"&amp;IF(ДАННЫЕ!$BQ943+ДАННЫЕ!$BR943&gt;0,1,0)&amp;"d"&amp;ДАННЫЕ!$BQ943&amp;"v"&amp;ДАННЫЕ!$BR943&amp;"p"&amp;ДАННЫЕ!$BS943&amp;"n"&amp;ДАННЫЕ!$BU943&amp;"t"&amp;ДАННЫЕ!$BV943&amp;"o"&amp;ДАННЫЕ!$BT943&amp;"l"&amp;IF(ДАННЫЕ!$BN943&gt;0,1,0)&amp;ДАННЫЕ!$BN943&amp;"g"&amp;ДАННЫЕ!$BO943&amp;"s"&amp;ДАННЫЕ!$BP943&amp;"DZ"&amp;IF(ДАННЫЕ!B943-ДАННЫЕ!G943 &lt; 60,IF(ДАННЫЕ!B943-ДАННЫЕ!G943 &gt;= 0,1,0),0)&amp;"u"&amp;IF(ДАННЫЕ!$CJ943&gt;0,1,0)</f>
        <v>brCD0h0xyzc0a0dvpntol0gsDZ1u0</v>
      </c>
      <c r="N943" s="28" t="str">
        <f ca="1">ДАННЫЕ!$F943&amp;ДАННЫЕ!$I943&amp;"g"&amp;B943&amp;"cf"&amp;D943&amp;"a"&amp;IF(ДАННЫЕ!$BX943&gt;0,1,0)&amp;IF(ДАННЫЕ!$BF943&gt;500,1,IF(ДАННЫЕ!$BF943&gt;350,2,IF(ДАННЫЕ!$BF943&gt;=200,3,IF(ДАННЫЕ!$BF943&gt;=100,4,IF(ДАННЫЕ!$BF943&gt;=50,5,IF(ДАННЫЕ!$BF943&lt;50,6,0))))))&amp;"AR"&amp;IF(DATEDIF(ДАННЫЕ!$BX943,ДАННЫЕ!$F$1,"y")&gt;1,1,0)&amp;"VG"&amp;IF(ДАННЫЕ!$BH943="0",1,0)&amp;"o"&amp;IF(T943+ДАННЫЕ!$AF943+ДАННЫЕ!$AG943+ДАННЫЕ!$AH943+ДАННЫЕ!$AI943+ДАННЫЕ!$AJ943+ДАННЫЕ!$AP943+ДАННЫЕ!$AQ943+ДАННЫЕ!$AR943+ДАННЫЕ!$AU943+ДАННЫЕ!$AW943+ДАННЫЕ!$AS943+ДАННЫЕ!$AT943&gt;0,1,0)&amp;"x"&amp;ДАННЫЕ!$AG943&amp;"p"&amp;IF(ДАННЫЕ!$BY943&gt;0,1,0)&amp;"v"&amp;IF(ДАННЫЕ!$BZ943&gt;0,1,0)&amp;"n"&amp;ДАННЫЕ!$CA943&amp;"t"&amp;ДАННЫЕ!$AY943&amp;"k"&amp;ДАННЫЕ!$CB943&amp;"q"&amp;ДАННЫЕ!$CC943&amp;"w"&amp;ДАННЫЕ!$CD943&amp;"e"&amp;ДАННЫЕ!$CE943&amp;"m"&amp;ДАННЫЕ!$CF943&amp;"c"&amp;ДАННЫЕ!$CG943&amp;"z"&amp;ДАННЫЕ!$CH943&amp;"d"&amp;IF(H943=4,1,0)&amp;"s"&amp;IF(ДАННЫЕ!$J943=1,0,1)&amp;"u"&amp;IF(ДАННЫЕ!$CJ943&gt;0,1,0)</f>
        <v>g0cf0a06AR1VG0o0xp0v0ntkqwemczd0s1u0</v>
      </c>
      <c r="O943" s="28" t="str">
        <f>ДАННЫЕ!$I943&amp;"g"&amp;B943&amp;A943&amp;"f"&amp;P943&amp;"c"&amp;IF(ДАННЫЕ!$U943&gt;0,1,0)&amp;"s"&amp;IF(ДАННЫЕ!$Q943&gt;0,IF(YEAR(ДАННЫЕ!$F$1)=YEAR(ДАННЫЕ!$Q943),IF(MONTH(ДАННЫЕ!$F$1)=MONTH(ДАННЫЕ!$Q943),111,11),1),0)&amp;"i"&amp;IF(ДАННЫЕ!$R943+ДАННЫЕ!$S943+ДАННЫЕ!$T943=0,0,1)&amp;"h"&amp;IF(ДАННЫЕ!$P943&gt;0,1,0)&amp;"p"&amp;IF(ДАННЫЕ!$CI943&gt;0,IF(YEAR(ДАННЫЕ!$F$1)=YEAR(ДАННЫЕ!$CI943),IF(MONTH(ДАННЫЕ!$F$1)=MONTH(ДАННЫЕ!$CI943),111,11),1),0)&amp;"d"&amp;IF(ДАННЫЕ!$CJ943&gt;0,IF(YEAR(ДАННЫЕ!$F$1)=YEAR(ДАННЫЕ!$CJ943),IF(MONTH(ДАННЫЕ!$F$1)=MONTH(ДАННЫЕ!$CJ943),111,11),1),0)&amp;"o"&amp;IF(ДАННЫЕ!$CK943&gt;0,IF(MONTH(ДАННЫЕ!$F$1)=MONTH(ДАННЫЕ!$CK943),111,11),0)&amp;"v"&amp;IF(ДАННЫЕ!$BE943&gt;0,IF(MONTH(ДАННЫЕ!$F$1)=MONTH(ДАННЫЕ!$BE943),111,11),0)</f>
        <v>g00f0c0s0i0h0p0d0o0v0</v>
      </c>
      <c r="P943" s="15">
        <f t="shared" si="44"/>
        <v>0</v>
      </c>
      <c r="Q943" s="15">
        <f>IF(ДАННЫЕ!$F$1&gt;ДАННЫЕ!$N943,IF(YEAR(ДАННЫЕ!$F$1)=YEAR(ДАННЫЕ!M943),1,0),0)</f>
        <v>0</v>
      </c>
      <c r="R943" s="15">
        <f>IF(ДАННЫЕ!$F$1&gt;ДАННЫЕ!$N943,IF(YEAR(ДАННЫЕ!$F$1)=YEAR(ДАННЫЕ!N943),1,0),0)</f>
        <v>0</v>
      </c>
      <c r="S943" s="15">
        <f>IF(ДАННЫЕ!$AA943="2А",1,IF(ДАННЫЕ!$AA943="2Б",2,IF(ДАННЫЕ!$AA943="2В",3,IF(ДАННЫЕ!$AA943=3,4,IF(ДАННЫЕ!$AA943="4А",5,IF(ДАННЫЕ!$AA943="4Б",6,IF(ДАННЫЕ!$AA943="4В",7,IF(ДАННЫЕ!$AA943=5,8,0))))))))</f>
        <v>0</v>
      </c>
      <c r="T943" s="15">
        <f>IF(OR(ДАННЫЕ!$AC943=2,ДАННЫЕ!$AD943=2,ДАННЫЕ!$AE943=2),2,IF(OR(ДАННЫЕ!$AC943=1,ДАННЫЕ!$AD943=1,ДАННЫЕ!$AE943=1),1,0))</f>
        <v>0</v>
      </c>
    </row>
    <row r="944" spans="1:20" ht="15" customHeight="1" x14ac:dyDescent="0.2">
      <c r="A944" s="78">
        <f>IF(B944&gt;0,IF(MONTH(ДАННЫЕ!$F$1)=MONTH(ДАННЫЕ!$B944),1,0),0)</f>
        <v>0</v>
      </c>
      <c r="B944" s="14">
        <f>IF(ДАННЫЕ!$B944&gt;0,IF(YEAR(ДАННЫЕ!$F$1)=YEAR(ДАННЫЕ!$B944),1,0),0)</f>
        <v>0</v>
      </c>
      <c r="C944" s="14">
        <f>IF(ДАННЫЕ!$CM944&gt;0,IF(YEAR(ДАННЫЕ!$F$1)=YEAR(ДАННЫЕ!$CM944),1,0),0)</f>
        <v>0</v>
      </c>
      <c r="D944" s="14">
        <f>IF(ДАННЫЕ!$CJ944&gt;0,IF(ДАННЫЕ!$CL944&gt;ДАННЫЕ!$F$1,1,IF(ДАННЫЕ!$CL944&gt;0,0,1)),0)</f>
        <v>0</v>
      </c>
      <c r="E944" s="43" t="str">
        <f ca="1">IF(ДАННЫЕ!$F$1&gt;0,IF(ДАННЫЕ!$G944&gt;0,DATEDIF(ДАННЫЕ!$G944,ДАННЫЕ!$F$1,"y"),""),IF(ДАННЫЕ!$G944&gt;0,DATEDIF(ДАННЫЕ!$G944,TODAY(),"y"),""))</f>
        <v/>
      </c>
      <c r="F944" s="43" t="str">
        <f xml:space="preserve"> IF(ДАННЫЕ!$F944="М",IF(E944&gt;=18,IF(E944&lt;60,1,""),""),"")&amp;IF(ДАННЫЕ!$F944="Ж",IF(E944&gt;=18,IF(E944&lt;55,1,""),""),"")</f>
        <v/>
      </c>
      <c r="G944" s="43" t="str">
        <f xml:space="preserve"> IF(ДАННЫЕ!$F944="М",IF(E944&gt;=60,2,""),"")&amp;IF(ДАННЫЕ!$F944="Ж",IF(E944&gt;=55,2,""),"")</f>
        <v/>
      </c>
      <c r="H944" s="43" t="str">
        <f t="shared" ca="1" si="42"/>
        <v/>
      </c>
      <c r="I944" s="43" t="str">
        <f t="shared" ca="1" si="43"/>
        <v>03</v>
      </c>
      <c r="J944" s="28" t="str">
        <f ca="1">ДАННЫЕ!$F944&amp;H944&amp;I944&amp;ДАННЫЕ!$I944&amp;"m"&amp;IF(ДАННЫЕ!$I944&gt;0,IF(ДАННЫЕ!$J944&gt;0,0,1),"")&amp;"f"&amp;IF(ДАННЫЕ!$R944&gt;0,IF(YEAR(ДАННЫЕ!$F$1)=YEAR(ДАННЫЕ!$R944),1,0),0)&amp;"z"&amp;ДАННЫЕ!$R944&amp;"p"&amp;ДАННЫЕ!$S944&amp;"i"&amp;ДАННЫЕ!$T944&amp;"h"&amp;ДАННЫЕ!$K944&amp;"be"&amp;ДАННЫЕ!$BI944&amp;"CD"&amp;IF(ДАННЫЕ!BF944&gt;500,4,IF(ДАННЫЕ!BF944&gt;350,3,IF(ДАННЫЕ!BF944&gt;200,2,IF(ДАННЫЕ!BF944&gt;0,1,0))))&amp;"g"&amp;B944&amp;"d"&amp;H944&amp;"l"&amp;ДАННЫЕ!AT944&amp;"a"&amp;ДАННЫЕ!$V944&amp;"v"&amp;R944&amp;"k"&amp;ДАННЫЕ!$U944&amp;"s"&amp;ДАННЫЕ!$Y944&amp;"t"&amp;ДАННЫЕ!$X944&amp;"b"&amp;IF(ДАННЫЕ!$Q944&gt;1,1,0)&amp;"PP"&amp;ДАННЫЕ!Z944&amp;"c"&amp;S944&amp;"x"&amp;IF(ДАННЫЕ!$BY944&gt;0,IF(YEAR(ДАННЫЕ!$F$1)=YEAR(ДАННЫЕ!$BY944),1,0),0)&amp;"n"&amp;IF(ДАННЫЕ!$BZ944&gt;0,IF(YEAR(ДАННЫЕ!$F$1)=YEAR(ДАННЫЕ!$BZ944),1,0),0)&amp;"u"&amp;D944&amp;"z"&amp;IF(ДАННЫЕ!$CL944&gt;0,IF(YEAR(ДАННЫЕ!$F$1)&gt;YEAR(ДАННЫЕ!$CL944),11,12),0)</f>
        <v>03mf0zpihbeCD0g0dlav0kstb0PPc0x0n0u0z0</v>
      </c>
      <c r="K944" s="28" t="str">
        <f ca="1">ДАННЫЕ!$I944&amp;"x"&amp;B944&amp;"w"&amp;IF(T944+ДАННЫЕ!AD944+ДАННЫЕ!AE944+ДАННЫЕ!AF944+ДАННЫЕ!AG944+ДАННЫЕ!AH944+ДАННЫЕ!$AL944+ДАННЫЕ!AI944+ДАННЫЕ!AJ944+ДАННЫЕ!AK944+ДАННЫЕ!AP944+ДАННЫЕ!AQ944+ДАННЫЕ!AR944+ДАННЫЕ!$AM944+ДАННЫЕ!$AN944+ДАННЫЕ!AS944+ДАННЫЕ!AT944&gt;0,1,0)&amp;IF(OR(T944=2,ДАННЫЕ!AD944=2,ДАННЫЕ!AE944=2,ДАННЫЕ!AF944=2,ДАННЫЕ!AG944=2,ДАННЫЕ!AH944=2,ДАННЫЕ!$AL944=2,ДАННЫЕ!AI944=2,ДАННЫЕ!AJ944=2,ДАННЫЕ!AK944=2,ДАННЫЕ!AP944=2,ДАННЫЕ!AQ944=2,ДАННЫЕ!AR944=2,ДАННЫЕ!$AM944=2,ДАННЫЕ!$AN944=2,ДАННЫЕ!AS944=2,ДАННЫЕ!AT944=2),2,0)&amp;"t"&amp;IF(T944&gt;0,"1"&amp;T944,"00")&amp;"f"&amp;IF(ДАННЫЕ!$AC944,"1"&amp;ДАННЫЕ!$AC944,"00")&amp;"b"&amp;IF(ДАННЫЕ!$AD944,"1"&amp;ДАННЫЕ!$AD944,"00")&amp;"g"&amp;IF(ДАННЫЕ!$AF944,"1"&amp;ДАННЫЕ!$AF944,"00")&amp;"c"&amp;IF(ДАННЫЕ!$AG944,"1"&amp;ДАННЫЕ!$AG944,"00")&amp;"i"&amp;IF(ДАННЫЕ!$AH944,"1"&amp;ДАННЫЕ!$AH944,"00")&amp;"r"&amp;IF(ДАННЫЕ!$AL944,"1"&amp;ДАННЫЕ!$AL944,"00")&amp;"m"&amp;IF(ДАННЫЕ!$AI944,"1"&amp;ДАННЫЕ!$AI944,"00")&amp;"hS"&amp;IF(ДАННЫЕ!$AJ944,"1"&amp;ДАННЫЕ!$AJ944,"00")&amp;"hZ"&amp;IF(ДАННЫЕ!$AK944,"1"&amp;ДАННЫЕ!$AK944,"00")&amp;"p"&amp;IF(ДАННЫЕ!$AP944,"1"&amp;ДАННЫЕ!$AP944,"00")&amp;"k"&amp;IF(ДАННЫЕ!$AQ944,"1"&amp;ДАННЫЕ!$AQ944,"00")&amp;"z"&amp;IF(ДАННЫЕ!$AR944,"1"&amp;ДАННЫЕ!$AR944,"00")&amp;"j"&amp;IF(ДАННЫЕ!$AM944,"1"&amp;ДАННЫЕ!$AM944,"00")&amp;"n"&amp;IF(ДАННЫЕ!$AN944,"1"&amp;ДАННЫЕ!$AN944,"00")&amp;"E"&amp;ДАННЫЕ!BI944&amp;"L"&amp;ДАННЫЕ!AO944&amp;"h"&amp;IF(ДАННЫЕ!$AU944&gt;0,1,0)&amp;"v"&amp;IF(ДАННЫЕ!$AW944&gt;0,1,0)&amp;"a"&amp;IF(ДАННЫЕ!$AS944,"1"&amp;ДАННЫЕ!$AS944,"00")&amp;"s"&amp;IF(ДАННЫЕ!$AT944,"1"&amp;ДАННЫЕ!$AT944,"00")&amp;"u"&amp;IF(ДАННЫЕ!$CJ944&gt;0,1,0)&amp;"y"&amp;B944&amp;"d"&amp;H944&amp;"e"&amp;F944&amp;G944</f>
        <v>x0w00t00f00b00g00c00i00r00m00hS00hZ00p00k00z00j00n00ELh0v0a00s00u0y0de</v>
      </c>
      <c r="L944" s="28" t="str">
        <f ca="1">ДАННЫЕ!$I944&amp;"VN"&amp;IF(ДАННЫЕ!AW944&gt;0,11,10)&amp;"CD"&amp;IF(ДАННЫЕ!BF944&gt;500,16,IF(ДАННЫЕ!BF944&gt;350,15,IF(ДАННЫЕ!BF944&gt;=200,14,IF(ДАННЫЕ!BF944&gt;=100,13,IF(ДАННЫЕ!BF944&gt;=50,12,IF(ДАННЫЕ!BF944&gt;0,11,10))))))&amp;"AR"&amp;IF(ДАННЫЕ!BX944&gt;0,1,0)&amp;"GD"&amp;B944&amp;"VV"&amp;IF(E944&gt;=5,IF(E944&lt;18,1,0),0)</f>
        <v>VN10CD10AR0GD0VV0</v>
      </c>
      <c r="M944" s="28" t="str">
        <f>ДАННЫЕ!$I944&amp;"b"&amp;ДАННЫЕ!$BI944&amp;"r"&amp;ДАННЫЕ!$BJ944&amp;"CD"&amp;IF(ДАННЫЕ!BF944&gt;0,IF(ДАННЫЕ!BF944&lt;200,1,IF(ДАННЫЕ!BF944&lt;350,2,3)),0)&amp;"h"&amp;IF(ДАННЫЕ!$BK944+ДАННЫЕ!$BL944+ДАННЫЕ!$BM944&gt;0,1,0)&amp;"x"&amp;ДАННЫЕ!$BK944&amp;"y"&amp;ДАННЫЕ!$BL944&amp;"z"&amp;ДАННЫЕ!$BM944&amp;"c"&amp;IF(ДАННЫЕ!$BK944+ДАННЫЕ!$BL944+ДАННЫЕ!$BM944=3,1,0)&amp;"a"&amp;IF(ДАННЫЕ!$BQ944+ДАННЫЕ!$BR944&gt;0,1,0)&amp;"d"&amp;ДАННЫЕ!$BQ944&amp;"v"&amp;ДАННЫЕ!$BR944&amp;"p"&amp;ДАННЫЕ!$BS944&amp;"n"&amp;ДАННЫЕ!$BU944&amp;"t"&amp;ДАННЫЕ!$BV944&amp;"o"&amp;ДАННЫЕ!$BT944&amp;"l"&amp;IF(ДАННЫЕ!$BN944&gt;0,1,0)&amp;ДАННЫЕ!$BN944&amp;"g"&amp;ДАННЫЕ!$BO944&amp;"s"&amp;ДАННЫЕ!$BP944&amp;"DZ"&amp;IF(ДАННЫЕ!B944-ДАННЫЕ!G944 &lt; 60,IF(ДАННЫЕ!B944-ДАННЫЕ!G944 &gt;= 0,1,0),0)&amp;"u"&amp;IF(ДАННЫЕ!$CJ944&gt;0,1,0)</f>
        <v>brCD0h0xyzc0a0dvpntol0gsDZ1u0</v>
      </c>
      <c r="N944" s="28" t="str">
        <f ca="1">ДАННЫЕ!$F944&amp;ДАННЫЕ!$I944&amp;"g"&amp;B944&amp;"cf"&amp;D944&amp;"a"&amp;IF(ДАННЫЕ!$BX944&gt;0,1,0)&amp;IF(ДАННЫЕ!$BF944&gt;500,1,IF(ДАННЫЕ!$BF944&gt;350,2,IF(ДАННЫЕ!$BF944&gt;=200,3,IF(ДАННЫЕ!$BF944&gt;=100,4,IF(ДАННЫЕ!$BF944&gt;=50,5,IF(ДАННЫЕ!$BF944&lt;50,6,0))))))&amp;"AR"&amp;IF(DATEDIF(ДАННЫЕ!$BX944,ДАННЫЕ!$F$1,"y")&gt;1,1,0)&amp;"VG"&amp;IF(ДАННЫЕ!$BH944="0",1,0)&amp;"o"&amp;IF(T944+ДАННЫЕ!$AF944+ДАННЫЕ!$AG944+ДАННЫЕ!$AH944+ДАННЫЕ!$AI944+ДАННЫЕ!$AJ944+ДАННЫЕ!$AP944+ДАННЫЕ!$AQ944+ДАННЫЕ!$AR944+ДАННЫЕ!$AU944+ДАННЫЕ!$AW944+ДАННЫЕ!$AS944+ДАННЫЕ!$AT944&gt;0,1,0)&amp;"x"&amp;ДАННЫЕ!$AG944&amp;"p"&amp;IF(ДАННЫЕ!$BY944&gt;0,1,0)&amp;"v"&amp;IF(ДАННЫЕ!$BZ944&gt;0,1,0)&amp;"n"&amp;ДАННЫЕ!$CA944&amp;"t"&amp;ДАННЫЕ!$AY944&amp;"k"&amp;ДАННЫЕ!$CB944&amp;"q"&amp;ДАННЫЕ!$CC944&amp;"w"&amp;ДАННЫЕ!$CD944&amp;"e"&amp;ДАННЫЕ!$CE944&amp;"m"&amp;ДАННЫЕ!$CF944&amp;"c"&amp;ДАННЫЕ!$CG944&amp;"z"&amp;ДАННЫЕ!$CH944&amp;"d"&amp;IF(H944=4,1,0)&amp;"s"&amp;IF(ДАННЫЕ!$J944=1,0,1)&amp;"u"&amp;IF(ДАННЫЕ!$CJ944&gt;0,1,0)</f>
        <v>g0cf0a06AR1VG0o0xp0v0ntkqwemczd0s1u0</v>
      </c>
      <c r="O944" s="28" t="str">
        <f>ДАННЫЕ!$I944&amp;"g"&amp;B944&amp;A944&amp;"f"&amp;P944&amp;"c"&amp;IF(ДАННЫЕ!$U944&gt;0,1,0)&amp;"s"&amp;IF(ДАННЫЕ!$Q944&gt;0,IF(YEAR(ДАННЫЕ!$F$1)=YEAR(ДАННЫЕ!$Q944),IF(MONTH(ДАННЫЕ!$F$1)=MONTH(ДАННЫЕ!$Q944),111,11),1),0)&amp;"i"&amp;IF(ДАННЫЕ!$R944+ДАННЫЕ!$S944+ДАННЫЕ!$T944=0,0,1)&amp;"h"&amp;IF(ДАННЫЕ!$P944&gt;0,1,0)&amp;"p"&amp;IF(ДАННЫЕ!$CI944&gt;0,IF(YEAR(ДАННЫЕ!$F$1)=YEAR(ДАННЫЕ!$CI944),IF(MONTH(ДАННЫЕ!$F$1)=MONTH(ДАННЫЕ!$CI944),111,11),1),0)&amp;"d"&amp;IF(ДАННЫЕ!$CJ944&gt;0,IF(YEAR(ДАННЫЕ!$F$1)=YEAR(ДАННЫЕ!$CJ944),IF(MONTH(ДАННЫЕ!$F$1)=MONTH(ДАННЫЕ!$CJ944),111,11),1),0)&amp;"o"&amp;IF(ДАННЫЕ!$CK944&gt;0,IF(MONTH(ДАННЫЕ!$F$1)=MONTH(ДАННЫЕ!$CK944),111,11),0)&amp;"v"&amp;IF(ДАННЫЕ!$BE944&gt;0,IF(MONTH(ДАННЫЕ!$F$1)=MONTH(ДАННЫЕ!$BE944),111,11),0)</f>
        <v>g00f0c0s0i0h0p0d0o0v0</v>
      </c>
      <c r="P944" s="15">
        <f t="shared" si="44"/>
        <v>0</v>
      </c>
      <c r="Q944" s="15">
        <f>IF(ДАННЫЕ!$F$1&gt;ДАННЫЕ!$N944,IF(YEAR(ДАННЫЕ!$F$1)=YEAR(ДАННЫЕ!M944),1,0),0)</f>
        <v>0</v>
      </c>
      <c r="R944" s="15">
        <f>IF(ДАННЫЕ!$F$1&gt;ДАННЫЕ!$N944,IF(YEAR(ДАННЫЕ!$F$1)=YEAR(ДАННЫЕ!N944),1,0),0)</f>
        <v>0</v>
      </c>
      <c r="S944" s="15">
        <f>IF(ДАННЫЕ!$AA944="2А",1,IF(ДАННЫЕ!$AA944="2Б",2,IF(ДАННЫЕ!$AA944="2В",3,IF(ДАННЫЕ!$AA944=3,4,IF(ДАННЫЕ!$AA944="4А",5,IF(ДАННЫЕ!$AA944="4Б",6,IF(ДАННЫЕ!$AA944="4В",7,IF(ДАННЫЕ!$AA944=5,8,0))))))))</f>
        <v>0</v>
      </c>
      <c r="T944" s="15">
        <f>IF(OR(ДАННЫЕ!$AC944=2,ДАННЫЕ!$AD944=2,ДАННЫЕ!$AE944=2),2,IF(OR(ДАННЫЕ!$AC944=1,ДАННЫЕ!$AD944=1,ДАННЫЕ!$AE944=1),1,0))</f>
        <v>0</v>
      </c>
    </row>
    <row r="945" spans="1:20" ht="15" customHeight="1" x14ac:dyDescent="0.2">
      <c r="A945" s="78">
        <f>IF(B945&gt;0,IF(MONTH(ДАННЫЕ!$F$1)=MONTH(ДАННЫЕ!$B945),1,0),0)</f>
        <v>0</v>
      </c>
      <c r="B945" s="14">
        <f>IF(ДАННЫЕ!$B945&gt;0,IF(YEAR(ДАННЫЕ!$F$1)=YEAR(ДАННЫЕ!$B945),1,0),0)</f>
        <v>0</v>
      </c>
      <c r="C945" s="14">
        <f>IF(ДАННЫЕ!$CM945&gt;0,IF(YEAR(ДАННЫЕ!$F$1)=YEAR(ДАННЫЕ!$CM945),1,0),0)</f>
        <v>0</v>
      </c>
      <c r="D945" s="14">
        <f>IF(ДАННЫЕ!$CJ945&gt;0,IF(ДАННЫЕ!$CL945&gt;ДАННЫЕ!$F$1,1,IF(ДАННЫЕ!$CL945&gt;0,0,1)),0)</f>
        <v>0</v>
      </c>
      <c r="E945" s="43" t="str">
        <f ca="1">IF(ДАННЫЕ!$F$1&gt;0,IF(ДАННЫЕ!$G945&gt;0,DATEDIF(ДАННЫЕ!$G945,ДАННЫЕ!$F$1,"y"),""),IF(ДАННЫЕ!$G945&gt;0,DATEDIF(ДАННЫЕ!$G945,TODAY(),"y"),""))</f>
        <v/>
      </c>
      <c r="F945" s="43" t="str">
        <f xml:space="preserve"> IF(ДАННЫЕ!$F945="М",IF(E945&gt;=18,IF(E945&lt;60,1,""),""),"")&amp;IF(ДАННЫЕ!$F945="Ж",IF(E945&gt;=18,IF(E945&lt;55,1,""),""),"")</f>
        <v/>
      </c>
      <c r="G945" s="43" t="str">
        <f xml:space="preserve"> IF(ДАННЫЕ!$F945="М",IF(E945&gt;=60,2,""),"")&amp;IF(ДАННЫЕ!$F945="Ж",IF(E945&gt;=55,2,""),"")</f>
        <v/>
      </c>
      <c r="H945" s="43" t="str">
        <f t="shared" ca="1" si="42"/>
        <v/>
      </c>
      <c r="I945" s="43" t="str">
        <f t="shared" ca="1" si="43"/>
        <v>03</v>
      </c>
      <c r="J945" s="28" t="str">
        <f ca="1">ДАННЫЕ!$F945&amp;H945&amp;I945&amp;ДАННЫЕ!$I945&amp;"m"&amp;IF(ДАННЫЕ!$I945&gt;0,IF(ДАННЫЕ!$J945&gt;0,0,1),"")&amp;"f"&amp;IF(ДАННЫЕ!$R945&gt;0,IF(YEAR(ДАННЫЕ!$F$1)=YEAR(ДАННЫЕ!$R945),1,0),0)&amp;"z"&amp;ДАННЫЕ!$R945&amp;"p"&amp;ДАННЫЕ!$S945&amp;"i"&amp;ДАННЫЕ!$T945&amp;"h"&amp;ДАННЫЕ!$K945&amp;"be"&amp;ДАННЫЕ!$BI945&amp;"CD"&amp;IF(ДАННЫЕ!BF945&gt;500,4,IF(ДАННЫЕ!BF945&gt;350,3,IF(ДАННЫЕ!BF945&gt;200,2,IF(ДАННЫЕ!BF945&gt;0,1,0))))&amp;"g"&amp;B945&amp;"d"&amp;H945&amp;"l"&amp;ДАННЫЕ!AT945&amp;"a"&amp;ДАННЫЕ!$V945&amp;"v"&amp;R945&amp;"k"&amp;ДАННЫЕ!$U945&amp;"s"&amp;ДАННЫЕ!$Y945&amp;"t"&amp;ДАННЫЕ!$X945&amp;"b"&amp;IF(ДАННЫЕ!$Q945&gt;1,1,0)&amp;"PP"&amp;ДАННЫЕ!Z945&amp;"c"&amp;S945&amp;"x"&amp;IF(ДАННЫЕ!$BY945&gt;0,IF(YEAR(ДАННЫЕ!$F$1)=YEAR(ДАННЫЕ!$BY945),1,0),0)&amp;"n"&amp;IF(ДАННЫЕ!$BZ945&gt;0,IF(YEAR(ДАННЫЕ!$F$1)=YEAR(ДАННЫЕ!$BZ945),1,0),0)&amp;"u"&amp;D945&amp;"z"&amp;IF(ДАННЫЕ!$CL945&gt;0,IF(YEAR(ДАННЫЕ!$F$1)&gt;YEAR(ДАННЫЕ!$CL945),11,12),0)</f>
        <v>03mf0zpihbeCD0g0dlav0kstb0PPc0x0n0u0z0</v>
      </c>
      <c r="K945" s="28" t="str">
        <f ca="1">ДАННЫЕ!$I945&amp;"x"&amp;B945&amp;"w"&amp;IF(T945+ДАННЫЕ!AD945+ДАННЫЕ!AE945+ДАННЫЕ!AF945+ДАННЫЕ!AG945+ДАННЫЕ!AH945+ДАННЫЕ!$AL945+ДАННЫЕ!AI945+ДАННЫЕ!AJ945+ДАННЫЕ!AK945+ДАННЫЕ!AP945+ДАННЫЕ!AQ945+ДАННЫЕ!AR945+ДАННЫЕ!$AM945+ДАННЫЕ!$AN945+ДАННЫЕ!AS945+ДАННЫЕ!AT945&gt;0,1,0)&amp;IF(OR(T945=2,ДАННЫЕ!AD945=2,ДАННЫЕ!AE945=2,ДАННЫЕ!AF945=2,ДАННЫЕ!AG945=2,ДАННЫЕ!AH945=2,ДАННЫЕ!$AL945=2,ДАННЫЕ!AI945=2,ДАННЫЕ!AJ945=2,ДАННЫЕ!AK945=2,ДАННЫЕ!AP945=2,ДАННЫЕ!AQ945=2,ДАННЫЕ!AR945=2,ДАННЫЕ!$AM945=2,ДАННЫЕ!$AN945=2,ДАННЫЕ!AS945=2,ДАННЫЕ!AT945=2),2,0)&amp;"t"&amp;IF(T945&gt;0,"1"&amp;T945,"00")&amp;"f"&amp;IF(ДАННЫЕ!$AC945,"1"&amp;ДАННЫЕ!$AC945,"00")&amp;"b"&amp;IF(ДАННЫЕ!$AD945,"1"&amp;ДАННЫЕ!$AD945,"00")&amp;"g"&amp;IF(ДАННЫЕ!$AF945,"1"&amp;ДАННЫЕ!$AF945,"00")&amp;"c"&amp;IF(ДАННЫЕ!$AG945,"1"&amp;ДАННЫЕ!$AG945,"00")&amp;"i"&amp;IF(ДАННЫЕ!$AH945,"1"&amp;ДАННЫЕ!$AH945,"00")&amp;"r"&amp;IF(ДАННЫЕ!$AL945,"1"&amp;ДАННЫЕ!$AL945,"00")&amp;"m"&amp;IF(ДАННЫЕ!$AI945,"1"&amp;ДАННЫЕ!$AI945,"00")&amp;"hS"&amp;IF(ДАННЫЕ!$AJ945,"1"&amp;ДАННЫЕ!$AJ945,"00")&amp;"hZ"&amp;IF(ДАННЫЕ!$AK945,"1"&amp;ДАННЫЕ!$AK945,"00")&amp;"p"&amp;IF(ДАННЫЕ!$AP945,"1"&amp;ДАННЫЕ!$AP945,"00")&amp;"k"&amp;IF(ДАННЫЕ!$AQ945,"1"&amp;ДАННЫЕ!$AQ945,"00")&amp;"z"&amp;IF(ДАННЫЕ!$AR945,"1"&amp;ДАННЫЕ!$AR945,"00")&amp;"j"&amp;IF(ДАННЫЕ!$AM945,"1"&amp;ДАННЫЕ!$AM945,"00")&amp;"n"&amp;IF(ДАННЫЕ!$AN945,"1"&amp;ДАННЫЕ!$AN945,"00")&amp;"E"&amp;ДАННЫЕ!BI945&amp;"L"&amp;ДАННЫЕ!AO945&amp;"h"&amp;IF(ДАННЫЕ!$AU945&gt;0,1,0)&amp;"v"&amp;IF(ДАННЫЕ!$AW945&gt;0,1,0)&amp;"a"&amp;IF(ДАННЫЕ!$AS945,"1"&amp;ДАННЫЕ!$AS945,"00")&amp;"s"&amp;IF(ДАННЫЕ!$AT945,"1"&amp;ДАННЫЕ!$AT945,"00")&amp;"u"&amp;IF(ДАННЫЕ!$CJ945&gt;0,1,0)&amp;"y"&amp;B945&amp;"d"&amp;H945&amp;"e"&amp;F945&amp;G945</f>
        <v>x0w00t00f00b00g00c00i00r00m00hS00hZ00p00k00z00j00n00ELh0v0a00s00u0y0de</v>
      </c>
      <c r="L945" s="28" t="str">
        <f ca="1">ДАННЫЕ!$I945&amp;"VN"&amp;IF(ДАННЫЕ!AW945&gt;0,11,10)&amp;"CD"&amp;IF(ДАННЫЕ!BF945&gt;500,16,IF(ДАННЫЕ!BF945&gt;350,15,IF(ДАННЫЕ!BF945&gt;=200,14,IF(ДАННЫЕ!BF945&gt;=100,13,IF(ДАННЫЕ!BF945&gt;=50,12,IF(ДАННЫЕ!BF945&gt;0,11,10))))))&amp;"AR"&amp;IF(ДАННЫЕ!BX945&gt;0,1,0)&amp;"GD"&amp;B945&amp;"VV"&amp;IF(E945&gt;=5,IF(E945&lt;18,1,0),0)</f>
        <v>VN10CD10AR0GD0VV0</v>
      </c>
      <c r="M945" s="28" t="str">
        <f>ДАННЫЕ!$I945&amp;"b"&amp;ДАННЫЕ!$BI945&amp;"r"&amp;ДАННЫЕ!$BJ945&amp;"CD"&amp;IF(ДАННЫЕ!BF945&gt;0,IF(ДАННЫЕ!BF945&lt;200,1,IF(ДАННЫЕ!BF945&lt;350,2,3)),0)&amp;"h"&amp;IF(ДАННЫЕ!$BK945+ДАННЫЕ!$BL945+ДАННЫЕ!$BM945&gt;0,1,0)&amp;"x"&amp;ДАННЫЕ!$BK945&amp;"y"&amp;ДАННЫЕ!$BL945&amp;"z"&amp;ДАННЫЕ!$BM945&amp;"c"&amp;IF(ДАННЫЕ!$BK945+ДАННЫЕ!$BL945+ДАННЫЕ!$BM945=3,1,0)&amp;"a"&amp;IF(ДАННЫЕ!$BQ945+ДАННЫЕ!$BR945&gt;0,1,0)&amp;"d"&amp;ДАННЫЕ!$BQ945&amp;"v"&amp;ДАННЫЕ!$BR945&amp;"p"&amp;ДАННЫЕ!$BS945&amp;"n"&amp;ДАННЫЕ!$BU945&amp;"t"&amp;ДАННЫЕ!$BV945&amp;"o"&amp;ДАННЫЕ!$BT945&amp;"l"&amp;IF(ДАННЫЕ!$BN945&gt;0,1,0)&amp;ДАННЫЕ!$BN945&amp;"g"&amp;ДАННЫЕ!$BO945&amp;"s"&amp;ДАННЫЕ!$BP945&amp;"DZ"&amp;IF(ДАННЫЕ!B945-ДАННЫЕ!G945 &lt; 60,IF(ДАННЫЕ!B945-ДАННЫЕ!G945 &gt;= 0,1,0),0)&amp;"u"&amp;IF(ДАННЫЕ!$CJ945&gt;0,1,0)</f>
        <v>brCD0h0xyzc0a0dvpntol0gsDZ1u0</v>
      </c>
      <c r="N945" s="28" t="str">
        <f ca="1">ДАННЫЕ!$F945&amp;ДАННЫЕ!$I945&amp;"g"&amp;B945&amp;"cf"&amp;D945&amp;"a"&amp;IF(ДАННЫЕ!$BX945&gt;0,1,0)&amp;IF(ДАННЫЕ!$BF945&gt;500,1,IF(ДАННЫЕ!$BF945&gt;350,2,IF(ДАННЫЕ!$BF945&gt;=200,3,IF(ДАННЫЕ!$BF945&gt;=100,4,IF(ДАННЫЕ!$BF945&gt;=50,5,IF(ДАННЫЕ!$BF945&lt;50,6,0))))))&amp;"AR"&amp;IF(DATEDIF(ДАННЫЕ!$BX945,ДАННЫЕ!$F$1,"y")&gt;1,1,0)&amp;"VG"&amp;IF(ДАННЫЕ!$BH945="0",1,0)&amp;"o"&amp;IF(T945+ДАННЫЕ!$AF945+ДАННЫЕ!$AG945+ДАННЫЕ!$AH945+ДАННЫЕ!$AI945+ДАННЫЕ!$AJ945+ДАННЫЕ!$AP945+ДАННЫЕ!$AQ945+ДАННЫЕ!$AR945+ДАННЫЕ!$AU945+ДАННЫЕ!$AW945+ДАННЫЕ!$AS945+ДАННЫЕ!$AT945&gt;0,1,0)&amp;"x"&amp;ДАННЫЕ!$AG945&amp;"p"&amp;IF(ДАННЫЕ!$BY945&gt;0,1,0)&amp;"v"&amp;IF(ДАННЫЕ!$BZ945&gt;0,1,0)&amp;"n"&amp;ДАННЫЕ!$CA945&amp;"t"&amp;ДАННЫЕ!$AY945&amp;"k"&amp;ДАННЫЕ!$CB945&amp;"q"&amp;ДАННЫЕ!$CC945&amp;"w"&amp;ДАННЫЕ!$CD945&amp;"e"&amp;ДАННЫЕ!$CE945&amp;"m"&amp;ДАННЫЕ!$CF945&amp;"c"&amp;ДАННЫЕ!$CG945&amp;"z"&amp;ДАННЫЕ!$CH945&amp;"d"&amp;IF(H945=4,1,0)&amp;"s"&amp;IF(ДАННЫЕ!$J945=1,0,1)&amp;"u"&amp;IF(ДАННЫЕ!$CJ945&gt;0,1,0)</f>
        <v>g0cf0a06AR1VG0o0xp0v0ntkqwemczd0s1u0</v>
      </c>
      <c r="O945" s="28" t="str">
        <f>ДАННЫЕ!$I945&amp;"g"&amp;B945&amp;A945&amp;"f"&amp;P945&amp;"c"&amp;IF(ДАННЫЕ!$U945&gt;0,1,0)&amp;"s"&amp;IF(ДАННЫЕ!$Q945&gt;0,IF(YEAR(ДАННЫЕ!$F$1)=YEAR(ДАННЫЕ!$Q945),IF(MONTH(ДАННЫЕ!$F$1)=MONTH(ДАННЫЕ!$Q945),111,11),1),0)&amp;"i"&amp;IF(ДАННЫЕ!$R945+ДАННЫЕ!$S945+ДАННЫЕ!$T945=0,0,1)&amp;"h"&amp;IF(ДАННЫЕ!$P945&gt;0,1,0)&amp;"p"&amp;IF(ДАННЫЕ!$CI945&gt;0,IF(YEAR(ДАННЫЕ!$F$1)=YEAR(ДАННЫЕ!$CI945),IF(MONTH(ДАННЫЕ!$F$1)=MONTH(ДАННЫЕ!$CI945),111,11),1),0)&amp;"d"&amp;IF(ДАННЫЕ!$CJ945&gt;0,IF(YEAR(ДАННЫЕ!$F$1)=YEAR(ДАННЫЕ!$CJ945),IF(MONTH(ДАННЫЕ!$F$1)=MONTH(ДАННЫЕ!$CJ945),111,11),1),0)&amp;"o"&amp;IF(ДАННЫЕ!$CK945&gt;0,IF(MONTH(ДАННЫЕ!$F$1)=MONTH(ДАННЫЕ!$CK945),111,11),0)&amp;"v"&amp;IF(ДАННЫЕ!$BE945&gt;0,IF(MONTH(ДАННЫЕ!$F$1)=MONTH(ДАННЫЕ!$BE945),111,11),0)</f>
        <v>g00f0c0s0i0h0p0d0o0v0</v>
      </c>
      <c r="P945" s="15">
        <f t="shared" si="44"/>
        <v>0</v>
      </c>
      <c r="Q945" s="15">
        <f>IF(ДАННЫЕ!$F$1&gt;ДАННЫЕ!$N945,IF(YEAR(ДАННЫЕ!$F$1)=YEAR(ДАННЫЕ!M945),1,0),0)</f>
        <v>0</v>
      </c>
      <c r="R945" s="15">
        <f>IF(ДАННЫЕ!$F$1&gt;ДАННЫЕ!$N945,IF(YEAR(ДАННЫЕ!$F$1)=YEAR(ДАННЫЕ!N945),1,0),0)</f>
        <v>0</v>
      </c>
      <c r="S945" s="15">
        <f>IF(ДАННЫЕ!$AA945="2А",1,IF(ДАННЫЕ!$AA945="2Б",2,IF(ДАННЫЕ!$AA945="2В",3,IF(ДАННЫЕ!$AA945=3,4,IF(ДАННЫЕ!$AA945="4А",5,IF(ДАННЫЕ!$AA945="4Б",6,IF(ДАННЫЕ!$AA945="4В",7,IF(ДАННЫЕ!$AA945=5,8,0))))))))</f>
        <v>0</v>
      </c>
      <c r="T945" s="15">
        <f>IF(OR(ДАННЫЕ!$AC945=2,ДАННЫЕ!$AD945=2,ДАННЫЕ!$AE945=2),2,IF(OR(ДАННЫЕ!$AC945=1,ДАННЫЕ!$AD945=1,ДАННЫЕ!$AE945=1),1,0))</f>
        <v>0</v>
      </c>
    </row>
    <row r="946" spans="1:20" ht="15" customHeight="1" x14ac:dyDescent="0.2">
      <c r="A946" s="78">
        <f>IF(B946&gt;0,IF(MONTH(ДАННЫЕ!$F$1)=MONTH(ДАННЫЕ!$B946),1,0),0)</f>
        <v>0</v>
      </c>
      <c r="B946" s="14">
        <f>IF(ДАННЫЕ!$B946&gt;0,IF(YEAR(ДАННЫЕ!$F$1)=YEAR(ДАННЫЕ!$B946),1,0),0)</f>
        <v>0</v>
      </c>
      <c r="C946" s="14">
        <f>IF(ДАННЫЕ!$CM946&gt;0,IF(YEAR(ДАННЫЕ!$F$1)=YEAR(ДАННЫЕ!$CM946),1,0),0)</f>
        <v>0</v>
      </c>
      <c r="D946" s="14">
        <f>IF(ДАННЫЕ!$CJ946&gt;0,IF(ДАННЫЕ!$CL946&gt;ДАННЫЕ!$F$1,1,IF(ДАННЫЕ!$CL946&gt;0,0,1)),0)</f>
        <v>0</v>
      </c>
      <c r="E946" s="43" t="str">
        <f ca="1">IF(ДАННЫЕ!$F$1&gt;0,IF(ДАННЫЕ!$G946&gt;0,DATEDIF(ДАННЫЕ!$G946,ДАННЫЕ!$F$1,"y"),""),IF(ДАННЫЕ!$G946&gt;0,DATEDIF(ДАННЫЕ!$G946,TODAY(),"y"),""))</f>
        <v/>
      </c>
      <c r="F946" s="43" t="str">
        <f xml:space="preserve"> IF(ДАННЫЕ!$F946="М",IF(E946&gt;=18,IF(E946&lt;60,1,""),""),"")&amp;IF(ДАННЫЕ!$F946="Ж",IF(E946&gt;=18,IF(E946&lt;55,1,""),""),"")</f>
        <v/>
      </c>
      <c r="G946" s="43" t="str">
        <f xml:space="preserve"> IF(ДАННЫЕ!$F946="М",IF(E946&gt;=60,2,""),"")&amp;IF(ДАННЫЕ!$F946="Ж",IF(E946&gt;=55,2,""),"")</f>
        <v/>
      </c>
      <c r="H946" s="43" t="str">
        <f t="shared" ca="1" si="42"/>
        <v/>
      </c>
      <c r="I946" s="43" t="str">
        <f t="shared" ca="1" si="43"/>
        <v>03</v>
      </c>
      <c r="J946" s="28" t="str">
        <f ca="1">ДАННЫЕ!$F946&amp;H946&amp;I946&amp;ДАННЫЕ!$I946&amp;"m"&amp;IF(ДАННЫЕ!$I946&gt;0,IF(ДАННЫЕ!$J946&gt;0,0,1),"")&amp;"f"&amp;IF(ДАННЫЕ!$R946&gt;0,IF(YEAR(ДАННЫЕ!$F$1)=YEAR(ДАННЫЕ!$R946),1,0),0)&amp;"z"&amp;ДАННЫЕ!$R946&amp;"p"&amp;ДАННЫЕ!$S946&amp;"i"&amp;ДАННЫЕ!$T946&amp;"h"&amp;ДАННЫЕ!$K946&amp;"be"&amp;ДАННЫЕ!$BI946&amp;"CD"&amp;IF(ДАННЫЕ!BF946&gt;500,4,IF(ДАННЫЕ!BF946&gt;350,3,IF(ДАННЫЕ!BF946&gt;200,2,IF(ДАННЫЕ!BF946&gt;0,1,0))))&amp;"g"&amp;B946&amp;"d"&amp;H946&amp;"l"&amp;ДАННЫЕ!AT946&amp;"a"&amp;ДАННЫЕ!$V946&amp;"v"&amp;R946&amp;"k"&amp;ДАННЫЕ!$U946&amp;"s"&amp;ДАННЫЕ!$Y946&amp;"t"&amp;ДАННЫЕ!$X946&amp;"b"&amp;IF(ДАННЫЕ!$Q946&gt;1,1,0)&amp;"PP"&amp;ДАННЫЕ!Z946&amp;"c"&amp;S946&amp;"x"&amp;IF(ДАННЫЕ!$BY946&gt;0,IF(YEAR(ДАННЫЕ!$F$1)=YEAR(ДАННЫЕ!$BY946),1,0),0)&amp;"n"&amp;IF(ДАННЫЕ!$BZ946&gt;0,IF(YEAR(ДАННЫЕ!$F$1)=YEAR(ДАННЫЕ!$BZ946),1,0),0)&amp;"u"&amp;D946&amp;"z"&amp;IF(ДАННЫЕ!$CL946&gt;0,IF(YEAR(ДАННЫЕ!$F$1)&gt;YEAR(ДАННЫЕ!$CL946),11,12),0)</f>
        <v>03mf0zpihbeCD0g0dlav0kstb0PPc0x0n0u0z0</v>
      </c>
      <c r="K946" s="28" t="str">
        <f ca="1">ДАННЫЕ!$I946&amp;"x"&amp;B946&amp;"w"&amp;IF(T946+ДАННЫЕ!AD946+ДАННЫЕ!AE946+ДАННЫЕ!AF946+ДАННЫЕ!AG946+ДАННЫЕ!AH946+ДАННЫЕ!$AL946+ДАННЫЕ!AI946+ДАННЫЕ!AJ946+ДАННЫЕ!AK946+ДАННЫЕ!AP946+ДАННЫЕ!AQ946+ДАННЫЕ!AR946+ДАННЫЕ!$AM946+ДАННЫЕ!$AN946+ДАННЫЕ!AS946+ДАННЫЕ!AT946&gt;0,1,0)&amp;IF(OR(T946=2,ДАННЫЕ!AD946=2,ДАННЫЕ!AE946=2,ДАННЫЕ!AF946=2,ДАННЫЕ!AG946=2,ДАННЫЕ!AH946=2,ДАННЫЕ!$AL946=2,ДАННЫЕ!AI946=2,ДАННЫЕ!AJ946=2,ДАННЫЕ!AK946=2,ДАННЫЕ!AP946=2,ДАННЫЕ!AQ946=2,ДАННЫЕ!AR946=2,ДАННЫЕ!$AM946=2,ДАННЫЕ!$AN946=2,ДАННЫЕ!AS946=2,ДАННЫЕ!AT946=2),2,0)&amp;"t"&amp;IF(T946&gt;0,"1"&amp;T946,"00")&amp;"f"&amp;IF(ДАННЫЕ!$AC946,"1"&amp;ДАННЫЕ!$AC946,"00")&amp;"b"&amp;IF(ДАННЫЕ!$AD946,"1"&amp;ДАННЫЕ!$AD946,"00")&amp;"g"&amp;IF(ДАННЫЕ!$AF946,"1"&amp;ДАННЫЕ!$AF946,"00")&amp;"c"&amp;IF(ДАННЫЕ!$AG946,"1"&amp;ДАННЫЕ!$AG946,"00")&amp;"i"&amp;IF(ДАННЫЕ!$AH946,"1"&amp;ДАННЫЕ!$AH946,"00")&amp;"r"&amp;IF(ДАННЫЕ!$AL946,"1"&amp;ДАННЫЕ!$AL946,"00")&amp;"m"&amp;IF(ДАННЫЕ!$AI946,"1"&amp;ДАННЫЕ!$AI946,"00")&amp;"hS"&amp;IF(ДАННЫЕ!$AJ946,"1"&amp;ДАННЫЕ!$AJ946,"00")&amp;"hZ"&amp;IF(ДАННЫЕ!$AK946,"1"&amp;ДАННЫЕ!$AK946,"00")&amp;"p"&amp;IF(ДАННЫЕ!$AP946,"1"&amp;ДАННЫЕ!$AP946,"00")&amp;"k"&amp;IF(ДАННЫЕ!$AQ946,"1"&amp;ДАННЫЕ!$AQ946,"00")&amp;"z"&amp;IF(ДАННЫЕ!$AR946,"1"&amp;ДАННЫЕ!$AR946,"00")&amp;"j"&amp;IF(ДАННЫЕ!$AM946,"1"&amp;ДАННЫЕ!$AM946,"00")&amp;"n"&amp;IF(ДАННЫЕ!$AN946,"1"&amp;ДАННЫЕ!$AN946,"00")&amp;"E"&amp;ДАННЫЕ!BI946&amp;"L"&amp;ДАННЫЕ!AO946&amp;"h"&amp;IF(ДАННЫЕ!$AU946&gt;0,1,0)&amp;"v"&amp;IF(ДАННЫЕ!$AW946&gt;0,1,0)&amp;"a"&amp;IF(ДАННЫЕ!$AS946,"1"&amp;ДАННЫЕ!$AS946,"00")&amp;"s"&amp;IF(ДАННЫЕ!$AT946,"1"&amp;ДАННЫЕ!$AT946,"00")&amp;"u"&amp;IF(ДАННЫЕ!$CJ946&gt;0,1,0)&amp;"y"&amp;B946&amp;"d"&amp;H946&amp;"e"&amp;F946&amp;G946</f>
        <v>x0w00t00f00b00g00c00i00r00m00hS00hZ00p00k00z00j00n00ELh0v0a00s00u0y0de</v>
      </c>
      <c r="L946" s="28" t="str">
        <f ca="1">ДАННЫЕ!$I946&amp;"VN"&amp;IF(ДАННЫЕ!AW946&gt;0,11,10)&amp;"CD"&amp;IF(ДАННЫЕ!BF946&gt;500,16,IF(ДАННЫЕ!BF946&gt;350,15,IF(ДАННЫЕ!BF946&gt;=200,14,IF(ДАННЫЕ!BF946&gt;=100,13,IF(ДАННЫЕ!BF946&gt;=50,12,IF(ДАННЫЕ!BF946&gt;0,11,10))))))&amp;"AR"&amp;IF(ДАННЫЕ!BX946&gt;0,1,0)&amp;"GD"&amp;B946&amp;"VV"&amp;IF(E946&gt;=5,IF(E946&lt;18,1,0),0)</f>
        <v>VN10CD10AR0GD0VV0</v>
      </c>
      <c r="M946" s="28" t="str">
        <f>ДАННЫЕ!$I946&amp;"b"&amp;ДАННЫЕ!$BI946&amp;"r"&amp;ДАННЫЕ!$BJ946&amp;"CD"&amp;IF(ДАННЫЕ!BF946&gt;0,IF(ДАННЫЕ!BF946&lt;200,1,IF(ДАННЫЕ!BF946&lt;350,2,3)),0)&amp;"h"&amp;IF(ДАННЫЕ!$BK946+ДАННЫЕ!$BL946+ДАННЫЕ!$BM946&gt;0,1,0)&amp;"x"&amp;ДАННЫЕ!$BK946&amp;"y"&amp;ДАННЫЕ!$BL946&amp;"z"&amp;ДАННЫЕ!$BM946&amp;"c"&amp;IF(ДАННЫЕ!$BK946+ДАННЫЕ!$BL946+ДАННЫЕ!$BM946=3,1,0)&amp;"a"&amp;IF(ДАННЫЕ!$BQ946+ДАННЫЕ!$BR946&gt;0,1,0)&amp;"d"&amp;ДАННЫЕ!$BQ946&amp;"v"&amp;ДАННЫЕ!$BR946&amp;"p"&amp;ДАННЫЕ!$BS946&amp;"n"&amp;ДАННЫЕ!$BU946&amp;"t"&amp;ДАННЫЕ!$BV946&amp;"o"&amp;ДАННЫЕ!$BT946&amp;"l"&amp;IF(ДАННЫЕ!$BN946&gt;0,1,0)&amp;ДАННЫЕ!$BN946&amp;"g"&amp;ДАННЫЕ!$BO946&amp;"s"&amp;ДАННЫЕ!$BP946&amp;"DZ"&amp;IF(ДАННЫЕ!B946-ДАННЫЕ!G946 &lt; 60,IF(ДАННЫЕ!B946-ДАННЫЕ!G946 &gt;= 0,1,0),0)&amp;"u"&amp;IF(ДАННЫЕ!$CJ946&gt;0,1,0)</f>
        <v>brCD0h0xyzc0a0dvpntol0gsDZ1u0</v>
      </c>
      <c r="N946" s="28" t="str">
        <f ca="1">ДАННЫЕ!$F946&amp;ДАННЫЕ!$I946&amp;"g"&amp;B946&amp;"cf"&amp;D946&amp;"a"&amp;IF(ДАННЫЕ!$BX946&gt;0,1,0)&amp;IF(ДАННЫЕ!$BF946&gt;500,1,IF(ДАННЫЕ!$BF946&gt;350,2,IF(ДАННЫЕ!$BF946&gt;=200,3,IF(ДАННЫЕ!$BF946&gt;=100,4,IF(ДАННЫЕ!$BF946&gt;=50,5,IF(ДАННЫЕ!$BF946&lt;50,6,0))))))&amp;"AR"&amp;IF(DATEDIF(ДАННЫЕ!$BX946,ДАННЫЕ!$F$1,"y")&gt;1,1,0)&amp;"VG"&amp;IF(ДАННЫЕ!$BH946="0",1,0)&amp;"o"&amp;IF(T946+ДАННЫЕ!$AF946+ДАННЫЕ!$AG946+ДАННЫЕ!$AH946+ДАННЫЕ!$AI946+ДАННЫЕ!$AJ946+ДАННЫЕ!$AP946+ДАННЫЕ!$AQ946+ДАННЫЕ!$AR946+ДАННЫЕ!$AU946+ДАННЫЕ!$AW946+ДАННЫЕ!$AS946+ДАННЫЕ!$AT946&gt;0,1,0)&amp;"x"&amp;ДАННЫЕ!$AG946&amp;"p"&amp;IF(ДАННЫЕ!$BY946&gt;0,1,0)&amp;"v"&amp;IF(ДАННЫЕ!$BZ946&gt;0,1,0)&amp;"n"&amp;ДАННЫЕ!$CA946&amp;"t"&amp;ДАННЫЕ!$AY946&amp;"k"&amp;ДАННЫЕ!$CB946&amp;"q"&amp;ДАННЫЕ!$CC946&amp;"w"&amp;ДАННЫЕ!$CD946&amp;"e"&amp;ДАННЫЕ!$CE946&amp;"m"&amp;ДАННЫЕ!$CF946&amp;"c"&amp;ДАННЫЕ!$CG946&amp;"z"&amp;ДАННЫЕ!$CH946&amp;"d"&amp;IF(H946=4,1,0)&amp;"s"&amp;IF(ДАННЫЕ!$J946=1,0,1)&amp;"u"&amp;IF(ДАННЫЕ!$CJ946&gt;0,1,0)</f>
        <v>g0cf0a06AR1VG0o0xp0v0ntkqwemczd0s1u0</v>
      </c>
      <c r="O946" s="28" t="str">
        <f>ДАННЫЕ!$I946&amp;"g"&amp;B946&amp;A946&amp;"f"&amp;P946&amp;"c"&amp;IF(ДАННЫЕ!$U946&gt;0,1,0)&amp;"s"&amp;IF(ДАННЫЕ!$Q946&gt;0,IF(YEAR(ДАННЫЕ!$F$1)=YEAR(ДАННЫЕ!$Q946),IF(MONTH(ДАННЫЕ!$F$1)=MONTH(ДАННЫЕ!$Q946),111,11),1),0)&amp;"i"&amp;IF(ДАННЫЕ!$R946+ДАННЫЕ!$S946+ДАННЫЕ!$T946=0,0,1)&amp;"h"&amp;IF(ДАННЫЕ!$P946&gt;0,1,0)&amp;"p"&amp;IF(ДАННЫЕ!$CI946&gt;0,IF(YEAR(ДАННЫЕ!$F$1)=YEAR(ДАННЫЕ!$CI946),IF(MONTH(ДАННЫЕ!$F$1)=MONTH(ДАННЫЕ!$CI946),111,11),1),0)&amp;"d"&amp;IF(ДАННЫЕ!$CJ946&gt;0,IF(YEAR(ДАННЫЕ!$F$1)=YEAR(ДАННЫЕ!$CJ946),IF(MONTH(ДАННЫЕ!$F$1)=MONTH(ДАННЫЕ!$CJ946),111,11),1),0)&amp;"o"&amp;IF(ДАННЫЕ!$CK946&gt;0,IF(MONTH(ДАННЫЕ!$F$1)=MONTH(ДАННЫЕ!$CK946),111,11),0)&amp;"v"&amp;IF(ДАННЫЕ!$BE946&gt;0,IF(MONTH(ДАННЫЕ!$F$1)=MONTH(ДАННЫЕ!$BE946),111,11),0)</f>
        <v>g00f0c0s0i0h0p0d0o0v0</v>
      </c>
      <c r="P946" s="15">
        <f t="shared" si="44"/>
        <v>0</v>
      </c>
      <c r="Q946" s="15">
        <f>IF(ДАННЫЕ!$F$1&gt;ДАННЫЕ!$N946,IF(YEAR(ДАННЫЕ!$F$1)=YEAR(ДАННЫЕ!M946),1,0),0)</f>
        <v>0</v>
      </c>
      <c r="R946" s="15">
        <f>IF(ДАННЫЕ!$F$1&gt;ДАННЫЕ!$N946,IF(YEAR(ДАННЫЕ!$F$1)=YEAR(ДАННЫЕ!N946),1,0),0)</f>
        <v>0</v>
      </c>
      <c r="S946" s="15">
        <f>IF(ДАННЫЕ!$AA946="2А",1,IF(ДАННЫЕ!$AA946="2Б",2,IF(ДАННЫЕ!$AA946="2В",3,IF(ДАННЫЕ!$AA946=3,4,IF(ДАННЫЕ!$AA946="4А",5,IF(ДАННЫЕ!$AA946="4Б",6,IF(ДАННЫЕ!$AA946="4В",7,IF(ДАННЫЕ!$AA946=5,8,0))))))))</f>
        <v>0</v>
      </c>
      <c r="T946" s="15">
        <f>IF(OR(ДАННЫЕ!$AC946=2,ДАННЫЕ!$AD946=2,ДАННЫЕ!$AE946=2),2,IF(OR(ДАННЫЕ!$AC946=1,ДАННЫЕ!$AD946=1,ДАННЫЕ!$AE946=1),1,0))</f>
        <v>0</v>
      </c>
    </row>
    <row r="947" spans="1:20" ht="15" customHeight="1" x14ac:dyDescent="0.2">
      <c r="A947" s="78">
        <f>IF(B947&gt;0,IF(MONTH(ДАННЫЕ!$F$1)=MONTH(ДАННЫЕ!$B947),1,0),0)</f>
        <v>0</v>
      </c>
      <c r="B947" s="14">
        <f>IF(ДАННЫЕ!$B947&gt;0,IF(YEAR(ДАННЫЕ!$F$1)=YEAR(ДАННЫЕ!$B947),1,0),0)</f>
        <v>0</v>
      </c>
      <c r="C947" s="14">
        <f>IF(ДАННЫЕ!$CM947&gt;0,IF(YEAR(ДАННЫЕ!$F$1)=YEAR(ДАННЫЕ!$CM947),1,0),0)</f>
        <v>0</v>
      </c>
      <c r="D947" s="14">
        <f>IF(ДАННЫЕ!$CJ947&gt;0,IF(ДАННЫЕ!$CL947&gt;ДАННЫЕ!$F$1,1,IF(ДАННЫЕ!$CL947&gt;0,0,1)),0)</f>
        <v>0</v>
      </c>
      <c r="E947" s="43" t="str">
        <f ca="1">IF(ДАННЫЕ!$F$1&gt;0,IF(ДАННЫЕ!$G947&gt;0,DATEDIF(ДАННЫЕ!$G947,ДАННЫЕ!$F$1,"y"),""),IF(ДАННЫЕ!$G947&gt;0,DATEDIF(ДАННЫЕ!$G947,TODAY(),"y"),""))</f>
        <v/>
      </c>
      <c r="F947" s="43" t="str">
        <f xml:space="preserve"> IF(ДАННЫЕ!$F947="М",IF(E947&gt;=18,IF(E947&lt;60,1,""),""),"")&amp;IF(ДАННЫЕ!$F947="Ж",IF(E947&gt;=18,IF(E947&lt;55,1,""),""),"")</f>
        <v/>
      </c>
      <c r="G947" s="43" t="str">
        <f xml:space="preserve"> IF(ДАННЫЕ!$F947="М",IF(E947&gt;=60,2,""),"")&amp;IF(ДАННЫЕ!$F947="Ж",IF(E947&gt;=55,2,""),"")</f>
        <v/>
      </c>
      <c r="H947" s="43" t="str">
        <f t="shared" ca="1" si="42"/>
        <v/>
      </c>
      <c r="I947" s="43" t="str">
        <f t="shared" ca="1" si="43"/>
        <v>03</v>
      </c>
      <c r="J947" s="28" t="str">
        <f ca="1">ДАННЫЕ!$F947&amp;H947&amp;I947&amp;ДАННЫЕ!$I947&amp;"m"&amp;IF(ДАННЫЕ!$I947&gt;0,IF(ДАННЫЕ!$J947&gt;0,0,1),"")&amp;"f"&amp;IF(ДАННЫЕ!$R947&gt;0,IF(YEAR(ДАННЫЕ!$F$1)=YEAR(ДАННЫЕ!$R947),1,0),0)&amp;"z"&amp;ДАННЫЕ!$R947&amp;"p"&amp;ДАННЫЕ!$S947&amp;"i"&amp;ДАННЫЕ!$T947&amp;"h"&amp;ДАННЫЕ!$K947&amp;"be"&amp;ДАННЫЕ!$BI947&amp;"CD"&amp;IF(ДАННЫЕ!BF947&gt;500,4,IF(ДАННЫЕ!BF947&gt;350,3,IF(ДАННЫЕ!BF947&gt;200,2,IF(ДАННЫЕ!BF947&gt;0,1,0))))&amp;"g"&amp;B947&amp;"d"&amp;H947&amp;"l"&amp;ДАННЫЕ!AT947&amp;"a"&amp;ДАННЫЕ!$V947&amp;"v"&amp;R947&amp;"k"&amp;ДАННЫЕ!$U947&amp;"s"&amp;ДАННЫЕ!$Y947&amp;"t"&amp;ДАННЫЕ!$X947&amp;"b"&amp;IF(ДАННЫЕ!$Q947&gt;1,1,0)&amp;"PP"&amp;ДАННЫЕ!Z947&amp;"c"&amp;S947&amp;"x"&amp;IF(ДАННЫЕ!$BY947&gt;0,IF(YEAR(ДАННЫЕ!$F$1)=YEAR(ДАННЫЕ!$BY947),1,0),0)&amp;"n"&amp;IF(ДАННЫЕ!$BZ947&gt;0,IF(YEAR(ДАННЫЕ!$F$1)=YEAR(ДАННЫЕ!$BZ947),1,0),0)&amp;"u"&amp;D947&amp;"z"&amp;IF(ДАННЫЕ!$CL947&gt;0,IF(YEAR(ДАННЫЕ!$F$1)&gt;YEAR(ДАННЫЕ!$CL947),11,12),0)</f>
        <v>03mf0zpihbeCD0g0dlav0kstb0PPc0x0n0u0z0</v>
      </c>
      <c r="K947" s="28" t="str">
        <f ca="1">ДАННЫЕ!$I947&amp;"x"&amp;B947&amp;"w"&amp;IF(T947+ДАННЫЕ!AD947+ДАННЫЕ!AE947+ДАННЫЕ!AF947+ДАННЫЕ!AG947+ДАННЫЕ!AH947+ДАННЫЕ!$AL947+ДАННЫЕ!AI947+ДАННЫЕ!AJ947+ДАННЫЕ!AK947+ДАННЫЕ!AP947+ДАННЫЕ!AQ947+ДАННЫЕ!AR947+ДАННЫЕ!$AM947+ДАННЫЕ!$AN947+ДАННЫЕ!AS947+ДАННЫЕ!AT947&gt;0,1,0)&amp;IF(OR(T947=2,ДАННЫЕ!AD947=2,ДАННЫЕ!AE947=2,ДАННЫЕ!AF947=2,ДАННЫЕ!AG947=2,ДАННЫЕ!AH947=2,ДАННЫЕ!$AL947=2,ДАННЫЕ!AI947=2,ДАННЫЕ!AJ947=2,ДАННЫЕ!AK947=2,ДАННЫЕ!AP947=2,ДАННЫЕ!AQ947=2,ДАННЫЕ!AR947=2,ДАННЫЕ!$AM947=2,ДАННЫЕ!$AN947=2,ДАННЫЕ!AS947=2,ДАННЫЕ!AT947=2),2,0)&amp;"t"&amp;IF(T947&gt;0,"1"&amp;T947,"00")&amp;"f"&amp;IF(ДАННЫЕ!$AC947,"1"&amp;ДАННЫЕ!$AC947,"00")&amp;"b"&amp;IF(ДАННЫЕ!$AD947,"1"&amp;ДАННЫЕ!$AD947,"00")&amp;"g"&amp;IF(ДАННЫЕ!$AF947,"1"&amp;ДАННЫЕ!$AF947,"00")&amp;"c"&amp;IF(ДАННЫЕ!$AG947,"1"&amp;ДАННЫЕ!$AG947,"00")&amp;"i"&amp;IF(ДАННЫЕ!$AH947,"1"&amp;ДАННЫЕ!$AH947,"00")&amp;"r"&amp;IF(ДАННЫЕ!$AL947,"1"&amp;ДАННЫЕ!$AL947,"00")&amp;"m"&amp;IF(ДАННЫЕ!$AI947,"1"&amp;ДАННЫЕ!$AI947,"00")&amp;"hS"&amp;IF(ДАННЫЕ!$AJ947,"1"&amp;ДАННЫЕ!$AJ947,"00")&amp;"hZ"&amp;IF(ДАННЫЕ!$AK947,"1"&amp;ДАННЫЕ!$AK947,"00")&amp;"p"&amp;IF(ДАННЫЕ!$AP947,"1"&amp;ДАННЫЕ!$AP947,"00")&amp;"k"&amp;IF(ДАННЫЕ!$AQ947,"1"&amp;ДАННЫЕ!$AQ947,"00")&amp;"z"&amp;IF(ДАННЫЕ!$AR947,"1"&amp;ДАННЫЕ!$AR947,"00")&amp;"j"&amp;IF(ДАННЫЕ!$AM947,"1"&amp;ДАННЫЕ!$AM947,"00")&amp;"n"&amp;IF(ДАННЫЕ!$AN947,"1"&amp;ДАННЫЕ!$AN947,"00")&amp;"E"&amp;ДАННЫЕ!BI947&amp;"L"&amp;ДАННЫЕ!AO947&amp;"h"&amp;IF(ДАННЫЕ!$AU947&gt;0,1,0)&amp;"v"&amp;IF(ДАННЫЕ!$AW947&gt;0,1,0)&amp;"a"&amp;IF(ДАННЫЕ!$AS947,"1"&amp;ДАННЫЕ!$AS947,"00")&amp;"s"&amp;IF(ДАННЫЕ!$AT947,"1"&amp;ДАННЫЕ!$AT947,"00")&amp;"u"&amp;IF(ДАННЫЕ!$CJ947&gt;0,1,0)&amp;"y"&amp;B947&amp;"d"&amp;H947&amp;"e"&amp;F947&amp;G947</f>
        <v>x0w00t00f00b00g00c00i00r00m00hS00hZ00p00k00z00j00n00ELh0v0a00s00u0y0de</v>
      </c>
      <c r="L947" s="28" t="str">
        <f ca="1">ДАННЫЕ!$I947&amp;"VN"&amp;IF(ДАННЫЕ!AW947&gt;0,11,10)&amp;"CD"&amp;IF(ДАННЫЕ!BF947&gt;500,16,IF(ДАННЫЕ!BF947&gt;350,15,IF(ДАННЫЕ!BF947&gt;=200,14,IF(ДАННЫЕ!BF947&gt;=100,13,IF(ДАННЫЕ!BF947&gt;=50,12,IF(ДАННЫЕ!BF947&gt;0,11,10))))))&amp;"AR"&amp;IF(ДАННЫЕ!BX947&gt;0,1,0)&amp;"GD"&amp;B947&amp;"VV"&amp;IF(E947&gt;=5,IF(E947&lt;18,1,0),0)</f>
        <v>VN10CD10AR0GD0VV0</v>
      </c>
      <c r="M947" s="28" t="str">
        <f>ДАННЫЕ!$I947&amp;"b"&amp;ДАННЫЕ!$BI947&amp;"r"&amp;ДАННЫЕ!$BJ947&amp;"CD"&amp;IF(ДАННЫЕ!BF947&gt;0,IF(ДАННЫЕ!BF947&lt;200,1,IF(ДАННЫЕ!BF947&lt;350,2,3)),0)&amp;"h"&amp;IF(ДАННЫЕ!$BK947+ДАННЫЕ!$BL947+ДАННЫЕ!$BM947&gt;0,1,0)&amp;"x"&amp;ДАННЫЕ!$BK947&amp;"y"&amp;ДАННЫЕ!$BL947&amp;"z"&amp;ДАННЫЕ!$BM947&amp;"c"&amp;IF(ДАННЫЕ!$BK947+ДАННЫЕ!$BL947+ДАННЫЕ!$BM947=3,1,0)&amp;"a"&amp;IF(ДАННЫЕ!$BQ947+ДАННЫЕ!$BR947&gt;0,1,0)&amp;"d"&amp;ДАННЫЕ!$BQ947&amp;"v"&amp;ДАННЫЕ!$BR947&amp;"p"&amp;ДАННЫЕ!$BS947&amp;"n"&amp;ДАННЫЕ!$BU947&amp;"t"&amp;ДАННЫЕ!$BV947&amp;"o"&amp;ДАННЫЕ!$BT947&amp;"l"&amp;IF(ДАННЫЕ!$BN947&gt;0,1,0)&amp;ДАННЫЕ!$BN947&amp;"g"&amp;ДАННЫЕ!$BO947&amp;"s"&amp;ДАННЫЕ!$BP947&amp;"DZ"&amp;IF(ДАННЫЕ!B947-ДАННЫЕ!G947 &lt; 60,IF(ДАННЫЕ!B947-ДАННЫЕ!G947 &gt;= 0,1,0),0)&amp;"u"&amp;IF(ДАННЫЕ!$CJ947&gt;0,1,0)</f>
        <v>brCD0h0xyzc0a0dvpntol0gsDZ1u0</v>
      </c>
      <c r="N947" s="28" t="str">
        <f ca="1">ДАННЫЕ!$F947&amp;ДАННЫЕ!$I947&amp;"g"&amp;B947&amp;"cf"&amp;D947&amp;"a"&amp;IF(ДАННЫЕ!$BX947&gt;0,1,0)&amp;IF(ДАННЫЕ!$BF947&gt;500,1,IF(ДАННЫЕ!$BF947&gt;350,2,IF(ДАННЫЕ!$BF947&gt;=200,3,IF(ДАННЫЕ!$BF947&gt;=100,4,IF(ДАННЫЕ!$BF947&gt;=50,5,IF(ДАННЫЕ!$BF947&lt;50,6,0))))))&amp;"AR"&amp;IF(DATEDIF(ДАННЫЕ!$BX947,ДАННЫЕ!$F$1,"y")&gt;1,1,0)&amp;"VG"&amp;IF(ДАННЫЕ!$BH947="0",1,0)&amp;"o"&amp;IF(T947+ДАННЫЕ!$AF947+ДАННЫЕ!$AG947+ДАННЫЕ!$AH947+ДАННЫЕ!$AI947+ДАННЫЕ!$AJ947+ДАННЫЕ!$AP947+ДАННЫЕ!$AQ947+ДАННЫЕ!$AR947+ДАННЫЕ!$AU947+ДАННЫЕ!$AW947+ДАННЫЕ!$AS947+ДАННЫЕ!$AT947&gt;0,1,0)&amp;"x"&amp;ДАННЫЕ!$AG947&amp;"p"&amp;IF(ДАННЫЕ!$BY947&gt;0,1,0)&amp;"v"&amp;IF(ДАННЫЕ!$BZ947&gt;0,1,0)&amp;"n"&amp;ДАННЫЕ!$CA947&amp;"t"&amp;ДАННЫЕ!$AY947&amp;"k"&amp;ДАННЫЕ!$CB947&amp;"q"&amp;ДАННЫЕ!$CC947&amp;"w"&amp;ДАННЫЕ!$CD947&amp;"e"&amp;ДАННЫЕ!$CE947&amp;"m"&amp;ДАННЫЕ!$CF947&amp;"c"&amp;ДАННЫЕ!$CG947&amp;"z"&amp;ДАННЫЕ!$CH947&amp;"d"&amp;IF(H947=4,1,0)&amp;"s"&amp;IF(ДАННЫЕ!$J947=1,0,1)&amp;"u"&amp;IF(ДАННЫЕ!$CJ947&gt;0,1,0)</f>
        <v>g0cf0a06AR1VG0o0xp0v0ntkqwemczd0s1u0</v>
      </c>
      <c r="O947" s="28" t="str">
        <f>ДАННЫЕ!$I947&amp;"g"&amp;B947&amp;A947&amp;"f"&amp;P947&amp;"c"&amp;IF(ДАННЫЕ!$U947&gt;0,1,0)&amp;"s"&amp;IF(ДАННЫЕ!$Q947&gt;0,IF(YEAR(ДАННЫЕ!$F$1)=YEAR(ДАННЫЕ!$Q947),IF(MONTH(ДАННЫЕ!$F$1)=MONTH(ДАННЫЕ!$Q947),111,11),1),0)&amp;"i"&amp;IF(ДАННЫЕ!$R947+ДАННЫЕ!$S947+ДАННЫЕ!$T947=0,0,1)&amp;"h"&amp;IF(ДАННЫЕ!$P947&gt;0,1,0)&amp;"p"&amp;IF(ДАННЫЕ!$CI947&gt;0,IF(YEAR(ДАННЫЕ!$F$1)=YEAR(ДАННЫЕ!$CI947),IF(MONTH(ДАННЫЕ!$F$1)=MONTH(ДАННЫЕ!$CI947),111,11),1),0)&amp;"d"&amp;IF(ДАННЫЕ!$CJ947&gt;0,IF(YEAR(ДАННЫЕ!$F$1)=YEAR(ДАННЫЕ!$CJ947),IF(MONTH(ДАННЫЕ!$F$1)=MONTH(ДАННЫЕ!$CJ947),111,11),1),0)&amp;"o"&amp;IF(ДАННЫЕ!$CK947&gt;0,IF(MONTH(ДАННЫЕ!$F$1)=MONTH(ДАННЫЕ!$CK947),111,11),0)&amp;"v"&amp;IF(ДАННЫЕ!$BE947&gt;0,IF(MONTH(ДАННЫЕ!$F$1)=MONTH(ДАННЫЕ!$BE947),111,11),0)</f>
        <v>g00f0c0s0i0h0p0d0o0v0</v>
      </c>
      <c r="P947" s="15">
        <f t="shared" si="44"/>
        <v>0</v>
      </c>
      <c r="Q947" s="15">
        <f>IF(ДАННЫЕ!$F$1&gt;ДАННЫЕ!$N947,IF(YEAR(ДАННЫЕ!$F$1)=YEAR(ДАННЫЕ!M947),1,0),0)</f>
        <v>0</v>
      </c>
      <c r="R947" s="15">
        <f>IF(ДАННЫЕ!$F$1&gt;ДАННЫЕ!$N947,IF(YEAR(ДАННЫЕ!$F$1)=YEAR(ДАННЫЕ!N947),1,0),0)</f>
        <v>0</v>
      </c>
      <c r="S947" s="15">
        <f>IF(ДАННЫЕ!$AA947="2А",1,IF(ДАННЫЕ!$AA947="2Б",2,IF(ДАННЫЕ!$AA947="2В",3,IF(ДАННЫЕ!$AA947=3,4,IF(ДАННЫЕ!$AA947="4А",5,IF(ДАННЫЕ!$AA947="4Б",6,IF(ДАННЫЕ!$AA947="4В",7,IF(ДАННЫЕ!$AA947=5,8,0))))))))</f>
        <v>0</v>
      </c>
      <c r="T947" s="15">
        <f>IF(OR(ДАННЫЕ!$AC947=2,ДАННЫЕ!$AD947=2,ДАННЫЕ!$AE947=2),2,IF(OR(ДАННЫЕ!$AC947=1,ДАННЫЕ!$AD947=1,ДАННЫЕ!$AE947=1),1,0))</f>
        <v>0</v>
      </c>
    </row>
    <row r="948" spans="1:20" ht="15" customHeight="1" x14ac:dyDescent="0.2">
      <c r="A948" s="78">
        <f>IF(B948&gt;0,IF(MONTH(ДАННЫЕ!$F$1)=MONTH(ДАННЫЕ!$B948),1,0),0)</f>
        <v>0</v>
      </c>
      <c r="B948" s="14">
        <f>IF(ДАННЫЕ!$B948&gt;0,IF(YEAR(ДАННЫЕ!$F$1)=YEAR(ДАННЫЕ!$B948),1,0),0)</f>
        <v>0</v>
      </c>
      <c r="C948" s="14">
        <f>IF(ДАННЫЕ!$CM948&gt;0,IF(YEAR(ДАННЫЕ!$F$1)=YEAR(ДАННЫЕ!$CM948),1,0),0)</f>
        <v>0</v>
      </c>
      <c r="D948" s="14">
        <f>IF(ДАННЫЕ!$CJ948&gt;0,IF(ДАННЫЕ!$CL948&gt;ДАННЫЕ!$F$1,1,IF(ДАННЫЕ!$CL948&gt;0,0,1)),0)</f>
        <v>0</v>
      </c>
      <c r="E948" s="43" t="str">
        <f ca="1">IF(ДАННЫЕ!$F$1&gt;0,IF(ДАННЫЕ!$G948&gt;0,DATEDIF(ДАННЫЕ!$G948,ДАННЫЕ!$F$1,"y"),""),IF(ДАННЫЕ!$G948&gt;0,DATEDIF(ДАННЫЕ!$G948,TODAY(),"y"),""))</f>
        <v/>
      </c>
      <c r="F948" s="43" t="str">
        <f xml:space="preserve"> IF(ДАННЫЕ!$F948="М",IF(E948&gt;=18,IF(E948&lt;60,1,""),""),"")&amp;IF(ДАННЫЕ!$F948="Ж",IF(E948&gt;=18,IF(E948&lt;55,1,""),""),"")</f>
        <v/>
      </c>
      <c r="G948" s="43" t="str">
        <f xml:space="preserve"> IF(ДАННЫЕ!$F948="М",IF(E948&gt;=60,2,""),"")&amp;IF(ДАННЫЕ!$F948="Ж",IF(E948&gt;=55,2,""),"")</f>
        <v/>
      </c>
      <c r="H948" s="43" t="str">
        <f t="shared" ca="1" si="42"/>
        <v/>
      </c>
      <c r="I948" s="43" t="str">
        <f t="shared" ca="1" si="43"/>
        <v>03</v>
      </c>
      <c r="J948" s="28" t="str">
        <f ca="1">ДАННЫЕ!$F948&amp;H948&amp;I948&amp;ДАННЫЕ!$I948&amp;"m"&amp;IF(ДАННЫЕ!$I948&gt;0,IF(ДАННЫЕ!$J948&gt;0,0,1),"")&amp;"f"&amp;IF(ДАННЫЕ!$R948&gt;0,IF(YEAR(ДАННЫЕ!$F$1)=YEAR(ДАННЫЕ!$R948),1,0),0)&amp;"z"&amp;ДАННЫЕ!$R948&amp;"p"&amp;ДАННЫЕ!$S948&amp;"i"&amp;ДАННЫЕ!$T948&amp;"h"&amp;ДАННЫЕ!$K948&amp;"be"&amp;ДАННЫЕ!$BI948&amp;"CD"&amp;IF(ДАННЫЕ!BF948&gt;500,4,IF(ДАННЫЕ!BF948&gt;350,3,IF(ДАННЫЕ!BF948&gt;200,2,IF(ДАННЫЕ!BF948&gt;0,1,0))))&amp;"g"&amp;B948&amp;"d"&amp;H948&amp;"l"&amp;ДАННЫЕ!AT948&amp;"a"&amp;ДАННЫЕ!$V948&amp;"v"&amp;R948&amp;"k"&amp;ДАННЫЕ!$U948&amp;"s"&amp;ДАННЫЕ!$Y948&amp;"t"&amp;ДАННЫЕ!$X948&amp;"b"&amp;IF(ДАННЫЕ!$Q948&gt;1,1,0)&amp;"PP"&amp;ДАННЫЕ!Z948&amp;"c"&amp;S948&amp;"x"&amp;IF(ДАННЫЕ!$BY948&gt;0,IF(YEAR(ДАННЫЕ!$F$1)=YEAR(ДАННЫЕ!$BY948),1,0),0)&amp;"n"&amp;IF(ДАННЫЕ!$BZ948&gt;0,IF(YEAR(ДАННЫЕ!$F$1)=YEAR(ДАННЫЕ!$BZ948),1,0),0)&amp;"u"&amp;D948&amp;"z"&amp;IF(ДАННЫЕ!$CL948&gt;0,IF(YEAR(ДАННЫЕ!$F$1)&gt;YEAR(ДАННЫЕ!$CL948),11,12),0)</f>
        <v>03mf0zpihbeCD0g0dlav0kstb0PPc0x0n0u0z0</v>
      </c>
      <c r="K948" s="28" t="str">
        <f ca="1">ДАННЫЕ!$I948&amp;"x"&amp;B948&amp;"w"&amp;IF(T948+ДАННЫЕ!AD948+ДАННЫЕ!AE948+ДАННЫЕ!AF948+ДАННЫЕ!AG948+ДАННЫЕ!AH948+ДАННЫЕ!$AL948+ДАННЫЕ!AI948+ДАННЫЕ!AJ948+ДАННЫЕ!AK948+ДАННЫЕ!AP948+ДАННЫЕ!AQ948+ДАННЫЕ!AR948+ДАННЫЕ!$AM948+ДАННЫЕ!$AN948+ДАННЫЕ!AS948+ДАННЫЕ!AT948&gt;0,1,0)&amp;IF(OR(T948=2,ДАННЫЕ!AD948=2,ДАННЫЕ!AE948=2,ДАННЫЕ!AF948=2,ДАННЫЕ!AG948=2,ДАННЫЕ!AH948=2,ДАННЫЕ!$AL948=2,ДАННЫЕ!AI948=2,ДАННЫЕ!AJ948=2,ДАННЫЕ!AK948=2,ДАННЫЕ!AP948=2,ДАННЫЕ!AQ948=2,ДАННЫЕ!AR948=2,ДАННЫЕ!$AM948=2,ДАННЫЕ!$AN948=2,ДАННЫЕ!AS948=2,ДАННЫЕ!AT948=2),2,0)&amp;"t"&amp;IF(T948&gt;0,"1"&amp;T948,"00")&amp;"f"&amp;IF(ДАННЫЕ!$AC948,"1"&amp;ДАННЫЕ!$AC948,"00")&amp;"b"&amp;IF(ДАННЫЕ!$AD948,"1"&amp;ДАННЫЕ!$AD948,"00")&amp;"g"&amp;IF(ДАННЫЕ!$AF948,"1"&amp;ДАННЫЕ!$AF948,"00")&amp;"c"&amp;IF(ДАННЫЕ!$AG948,"1"&amp;ДАННЫЕ!$AG948,"00")&amp;"i"&amp;IF(ДАННЫЕ!$AH948,"1"&amp;ДАННЫЕ!$AH948,"00")&amp;"r"&amp;IF(ДАННЫЕ!$AL948,"1"&amp;ДАННЫЕ!$AL948,"00")&amp;"m"&amp;IF(ДАННЫЕ!$AI948,"1"&amp;ДАННЫЕ!$AI948,"00")&amp;"hS"&amp;IF(ДАННЫЕ!$AJ948,"1"&amp;ДАННЫЕ!$AJ948,"00")&amp;"hZ"&amp;IF(ДАННЫЕ!$AK948,"1"&amp;ДАННЫЕ!$AK948,"00")&amp;"p"&amp;IF(ДАННЫЕ!$AP948,"1"&amp;ДАННЫЕ!$AP948,"00")&amp;"k"&amp;IF(ДАННЫЕ!$AQ948,"1"&amp;ДАННЫЕ!$AQ948,"00")&amp;"z"&amp;IF(ДАННЫЕ!$AR948,"1"&amp;ДАННЫЕ!$AR948,"00")&amp;"j"&amp;IF(ДАННЫЕ!$AM948,"1"&amp;ДАННЫЕ!$AM948,"00")&amp;"n"&amp;IF(ДАННЫЕ!$AN948,"1"&amp;ДАННЫЕ!$AN948,"00")&amp;"E"&amp;ДАННЫЕ!BI948&amp;"L"&amp;ДАННЫЕ!AO948&amp;"h"&amp;IF(ДАННЫЕ!$AU948&gt;0,1,0)&amp;"v"&amp;IF(ДАННЫЕ!$AW948&gt;0,1,0)&amp;"a"&amp;IF(ДАННЫЕ!$AS948,"1"&amp;ДАННЫЕ!$AS948,"00")&amp;"s"&amp;IF(ДАННЫЕ!$AT948,"1"&amp;ДАННЫЕ!$AT948,"00")&amp;"u"&amp;IF(ДАННЫЕ!$CJ948&gt;0,1,0)&amp;"y"&amp;B948&amp;"d"&amp;H948&amp;"e"&amp;F948&amp;G948</f>
        <v>x0w00t00f00b00g00c00i00r00m00hS00hZ00p00k00z00j00n00ELh0v0a00s00u0y0de</v>
      </c>
      <c r="L948" s="28" t="str">
        <f ca="1">ДАННЫЕ!$I948&amp;"VN"&amp;IF(ДАННЫЕ!AW948&gt;0,11,10)&amp;"CD"&amp;IF(ДАННЫЕ!BF948&gt;500,16,IF(ДАННЫЕ!BF948&gt;350,15,IF(ДАННЫЕ!BF948&gt;=200,14,IF(ДАННЫЕ!BF948&gt;=100,13,IF(ДАННЫЕ!BF948&gt;=50,12,IF(ДАННЫЕ!BF948&gt;0,11,10))))))&amp;"AR"&amp;IF(ДАННЫЕ!BX948&gt;0,1,0)&amp;"GD"&amp;B948&amp;"VV"&amp;IF(E948&gt;=5,IF(E948&lt;18,1,0),0)</f>
        <v>VN10CD10AR0GD0VV0</v>
      </c>
      <c r="M948" s="28" t="str">
        <f>ДАННЫЕ!$I948&amp;"b"&amp;ДАННЫЕ!$BI948&amp;"r"&amp;ДАННЫЕ!$BJ948&amp;"CD"&amp;IF(ДАННЫЕ!BF948&gt;0,IF(ДАННЫЕ!BF948&lt;200,1,IF(ДАННЫЕ!BF948&lt;350,2,3)),0)&amp;"h"&amp;IF(ДАННЫЕ!$BK948+ДАННЫЕ!$BL948+ДАННЫЕ!$BM948&gt;0,1,0)&amp;"x"&amp;ДАННЫЕ!$BK948&amp;"y"&amp;ДАННЫЕ!$BL948&amp;"z"&amp;ДАННЫЕ!$BM948&amp;"c"&amp;IF(ДАННЫЕ!$BK948+ДАННЫЕ!$BL948+ДАННЫЕ!$BM948=3,1,0)&amp;"a"&amp;IF(ДАННЫЕ!$BQ948+ДАННЫЕ!$BR948&gt;0,1,0)&amp;"d"&amp;ДАННЫЕ!$BQ948&amp;"v"&amp;ДАННЫЕ!$BR948&amp;"p"&amp;ДАННЫЕ!$BS948&amp;"n"&amp;ДАННЫЕ!$BU948&amp;"t"&amp;ДАННЫЕ!$BV948&amp;"o"&amp;ДАННЫЕ!$BT948&amp;"l"&amp;IF(ДАННЫЕ!$BN948&gt;0,1,0)&amp;ДАННЫЕ!$BN948&amp;"g"&amp;ДАННЫЕ!$BO948&amp;"s"&amp;ДАННЫЕ!$BP948&amp;"DZ"&amp;IF(ДАННЫЕ!B948-ДАННЫЕ!G948 &lt; 60,IF(ДАННЫЕ!B948-ДАННЫЕ!G948 &gt;= 0,1,0),0)&amp;"u"&amp;IF(ДАННЫЕ!$CJ948&gt;0,1,0)</f>
        <v>brCD0h0xyzc0a0dvpntol0gsDZ1u0</v>
      </c>
      <c r="N948" s="28" t="str">
        <f ca="1">ДАННЫЕ!$F948&amp;ДАННЫЕ!$I948&amp;"g"&amp;B948&amp;"cf"&amp;D948&amp;"a"&amp;IF(ДАННЫЕ!$BX948&gt;0,1,0)&amp;IF(ДАННЫЕ!$BF948&gt;500,1,IF(ДАННЫЕ!$BF948&gt;350,2,IF(ДАННЫЕ!$BF948&gt;=200,3,IF(ДАННЫЕ!$BF948&gt;=100,4,IF(ДАННЫЕ!$BF948&gt;=50,5,IF(ДАННЫЕ!$BF948&lt;50,6,0))))))&amp;"AR"&amp;IF(DATEDIF(ДАННЫЕ!$BX948,ДАННЫЕ!$F$1,"y")&gt;1,1,0)&amp;"VG"&amp;IF(ДАННЫЕ!$BH948="0",1,0)&amp;"o"&amp;IF(T948+ДАННЫЕ!$AF948+ДАННЫЕ!$AG948+ДАННЫЕ!$AH948+ДАННЫЕ!$AI948+ДАННЫЕ!$AJ948+ДАННЫЕ!$AP948+ДАННЫЕ!$AQ948+ДАННЫЕ!$AR948+ДАННЫЕ!$AU948+ДАННЫЕ!$AW948+ДАННЫЕ!$AS948+ДАННЫЕ!$AT948&gt;0,1,0)&amp;"x"&amp;ДАННЫЕ!$AG948&amp;"p"&amp;IF(ДАННЫЕ!$BY948&gt;0,1,0)&amp;"v"&amp;IF(ДАННЫЕ!$BZ948&gt;0,1,0)&amp;"n"&amp;ДАННЫЕ!$CA948&amp;"t"&amp;ДАННЫЕ!$AY948&amp;"k"&amp;ДАННЫЕ!$CB948&amp;"q"&amp;ДАННЫЕ!$CC948&amp;"w"&amp;ДАННЫЕ!$CD948&amp;"e"&amp;ДАННЫЕ!$CE948&amp;"m"&amp;ДАННЫЕ!$CF948&amp;"c"&amp;ДАННЫЕ!$CG948&amp;"z"&amp;ДАННЫЕ!$CH948&amp;"d"&amp;IF(H948=4,1,0)&amp;"s"&amp;IF(ДАННЫЕ!$J948=1,0,1)&amp;"u"&amp;IF(ДАННЫЕ!$CJ948&gt;0,1,0)</f>
        <v>g0cf0a06AR1VG0o0xp0v0ntkqwemczd0s1u0</v>
      </c>
      <c r="O948" s="28" t="str">
        <f>ДАННЫЕ!$I948&amp;"g"&amp;B948&amp;A948&amp;"f"&amp;P948&amp;"c"&amp;IF(ДАННЫЕ!$U948&gt;0,1,0)&amp;"s"&amp;IF(ДАННЫЕ!$Q948&gt;0,IF(YEAR(ДАННЫЕ!$F$1)=YEAR(ДАННЫЕ!$Q948),IF(MONTH(ДАННЫЕ!$F$1)=MONTH(ДАННЫЕ!$Q948),111,11),1),0)&amp;"i"&amp;IF(ДАННЫЕ!$R948+ДАННЫЕ!$S948+ДАННЫЕ!$T948=0,0,1)&amp;"h"&amp;IF(ДАННЫЕ!$P948&gt;0,1,0)&amp;"p"&amp;IF(ДАННЫЕ!$CI948&gt;0,IF(YEAR(ДАННЫЕ!$F$1)=YEAR(ДАННЫЕ!$CI948),IF(MONTH(ДАННЫЕ!$F$1)=MONTH(ДАННЫЕ!$CI948),111,11),1),0)&amp;"d"&amp;IF(ДАННЫЕ!$CJ948&gt;0,IF(YEAR(ДАННЫЕ!$F$1)=YEAR(ДАННЫЕ!$CJ948),IF(MONTH(ДАННЫЕ!$F$1)=MONTH(ДАННЫЕ!$CJ948),111,11),1),0)&amp;"o"&amp;IF(ДАННЫЕ!$CK948&gt;0,IF(MONTH(ДАННЫЕ!$F$1)=MONTH(ДАННЫЕ!$CK948),111,11),0)&amp;"v"&amp;IF(ДАННЫЕ!$BE948&gt;0,IF(MONTH(ДАННЫЕ!$F$1)=MONTH(ДАННЫЕ!$BE948),111,11),0)</f>
        <v>g00f0c0s0i0h0p0d0o0v0</v>
      </c>
      <c r="P948" s="15">
        <f t="shared" si="44"/>
        <v>0</v>
      </c>
      <c r="Q948" s="15">
        <f>IF(ДАННЫЕ!$F$1&gt;ДАННЫЕ!$N948,IF(YEAR(ДАННЫЕ!$F$1)=YEAR(ДАННЫЕ!M948),1,0),0)</f>
        <v>0</v>
      </c>
      <c r="R948" s="15">
        <f>IF(ДАННЫЕ!$F$1&gt;ДАННЫЕ!$N948,IF(YEAR(ДАННЫЕ!$F$1)=YEAR(ДАННЫЕ!N948),1,0),0)</f>
        <v>0</v>
      </c>
      <c r="S948" s="15">
        <f>IF(ДАННЫЕ!$AA948="2А",1,IF(ДАННЫЕ!$AA948="2Б",2,IF(ДАННЫЕ!$AA948="2В",3,IF(ДАННЫЕ!$AA948=3,4,IF(ДАННЫЕ!$AA948="4А",5,IF(ДАННЫЕ!$AA948="4Б",6,IF(ДАННЫЕ!$AA948="4В",7,IF(ДАННЫЕ!$AA948=5,8,0))))))))</f>
        <v>0</v>
      </c>
      <c r="T948" s="15">
        <f>IF(OR(ДАННЫЕ!$AC948=2,ДАННЫЕ!$AD948=2,ДАННЫЕ!$AE948=2),2,IF(OR(ДАННЫЕ!$AC948=1,ДАННЫЕ!$AD948=1,ДАННЫЕ!$AE948=1),1,0))</f>
        <v>0</v>
      </c>
    </row>
    <row r="949" spans="1:20" ht="15" customHeight="1" x14ac:dyDescent="0.2">
      <c r="A949" s="78">
        <f>IF(B949&gt;0,IF(MONTH(ДАННЫЕ!$F$1)=MONTH(ДАННЫЕ!$B949),1,0),0)</f>
        <v>0</v>
      </c>
      <c r="B949" s="14">
        <f>IF(ДАННЫЕ!$B949&gt;0,IF(YEAR(ДАННЫЕ!$F$1)=YEAR(ДАННЫЕ!$B949),1,0),0)</f>
        <v>0</v>
      </c>
      <c r="C949" s="14">
        <f>IF(ДАННЫЕ!$CM949&gt;0,IF(YEAR(ДАННЫЕ!$F$1)=YEAR(ДАННЫЕ!$CM949),1,0),0)</f>
        <v>0</v>
      </c>
      <c r="D949" s="14">
        <f>IF(ДАННЫЕ!$CJ949&gt;0,IF(ДАННЫЕ!$CL949&gt;ДАННЫЕ!$F$1,1,IF(ДАННЫЕ!$CL949&gt;0,0,1)),0)</f>
        <v>0</v>
      </c>
      <c r="E949" s="43" t="str">
        <f ca="1">IF(ДАННЫЕ!$F$1&gt;0,IF(ДАННЫЕ!$G949&gt;0,DATEDIF(ДАННЫЕ!$G949,ДАННЫЕ!$F$1,"y"),""),IF(ДАННЫЕ!$G949&gt;0,DATEDIF(ДАННЫЕ!$G949,TODAY(),"y"),""))</f>
        <v/>
      </c>
      <c r="F949" s="43" t="str">
        <f xml:space="preserve"> IF(ДАННЫЕ!$F949="М",IF(E949&gt;=18,IF(E949&lt;60,1,""),""),"")&amp;IF(ДАННЫЕ!$F949="Ж",IF(E949&gt;=18,IF(E949&lt;55,1,""),""),"")</f>
        <v/>
      </c>
      <c r="G949" s="43" t="str">
        <f xml:space="preserve"> IF(ДАННЫЕ!$F949="М",IF(E949&gt;=60,2,""),"")&amp;IF(ДАННЫЕ!$F949="Ж",IF(E949&gt;=55,2,""),"")</f>
        <v/>
      </c>
      <c r="H949" s="43" t="str">
        <f t="shared" ca="1" si="42"/>
        <v/>
      </c>
      <c r="I949" s="43" t="str">
        <f t="shared" ca="1" si="43"/>
        <v>03</v>
      </c>
      <c r="J949" s="28" t="str">
        <f ca="1">ДАННЫЕ!$F949&amp;H949&amp;I949&amp;ДАННЫЕ!$I949&amp;"m"&amp;IF(ДАННЫЕ!$I949&gt;0,IF(ДАННЫЕ!$J949&gt;0,0,1),"")&amp;"f"&amp;IF(ДАННЫЕ!$R949&gt;0,IF(YEAR(ДАННЫЕ!$F$1)=YEAR(ДАННЫЕ!$R949),1,0),0)&amp;"z"&amp;ДАННЫЕ!$R949&amp;"p"&amp;ДАННЫЕ!$S949&amp;"i"&amp;ДАННЫЕ!$T949&amp;"h"&amp;ДАННЫЕ!$K949&amp;"be"&amp;ДАННЫЕ!$BI949&amp;"CD"&amp;IF(ДАННЫЕ!BF949&gt;500,4,IF(ДАННЫЕ!BF949&gt;350,3,IF(ДАННЫЕ!BF949&gt;200,2,IF(ДАННЫЕ!BF949&gt;0,1,0))))&amp;"g"&amp;B949&amp;"d"&amp;H949&amp;"l"&amp;ДАННЫЕ!AT949&amp;"a"&amp;ДАННЫЕ!$V949&amp;"v"&amp;R949&amp;"k"&amp;ДАННЫЕ!$U949&amp;"s"&amp;ДАННЫЕ!$Y949&amp;"t"&amp;ДАННЫЕ!$X949&amp;"b"&amp;IF(ДАННЫЕ!$Q949&gt;1,1,0)&amp;"PP"&amp;ДАННЫЕ!Z949&amp;"c"&amp;S949&amp;"x"&amp;IF(ДАННЫЕ!$BY949&gt;0,IF(YEAR(ДАННЫЕ!$F$1)=YEAR(ДАННЫЕ!$BY949),1,0),0)&amp;"n"&amp;IF(ДАННЫЕ!$BZ949&gt;0,IF(YEAR(ДАННЫЕ!$F$1)=YEAR(ДАННЫЕ!$BZ949),1,0),0)&amp;"u"&amp;D949&amp;"z"&amp;IF(ДАННЫЕ!$CL949&gt;0,IF(YEAR(ДАННЫЕ!$F$1)&gt;YEAR(ДАННЫЕ!$CL949),11,12),0)</f>
        <v>03mf0zpihbeCD0g0dlav0kstb0PPc0x0n0u0z0</v>
      </c>
      <c r="K949" s="28" t="str">
        <f ca="1">ДАННЫЕ!$I949&amp;"x"&amp;B949&amp;"w"&amp;IF(T949+ДАННЫЕ!AD949+ДАННЫЕ!AE949+ДАННЫЕ!AF949+ДАННЫЕ!AG949+ДАННЫЕ!AH949+ДАННЫЕ!$AL949+ДАННЫЕ!AI949+ДАННЫЕ!AJ949+ДАННЫЕ!AK949+ДАННЫЕ!AP949+ДАННЫЕ!AQ949+ДАННЫЕ!AR949+ДАННЫЕ!$AM949+ДАННЫЕ!$AN949+ДАННЫЕ!AS949+ДАННЫЕ!AT949&gt;0,1,0)&amp;IF(OR(T949=2,ДАННЫЕ!AD949=2,ДАННЫЕ!AE949=2,ДАННЫЕ!AF949=2,ДАННЫЕ!AG949=2,ДАННЫЕ!AH949=2,ДАННЫЕ!$AL949=2,ДАННЫЕ!AI949=2,ДАННЫЕ!AJ949=2,ДАННЫЕ!AK949=2,ДАННЫЕ!AP949=2,ДАННЫЕ!AQ949=2,ДАННЫЕ!AR949=2,ДАННЫЕ!$AM949=2,ДАННЫЕ!$AN949=2,ДАННЫЕ!AS949=2,ДАННЫЕ!AT949=2),2,0)&amp;"t"&amp;IF(T949&gt;0,"1"&amp;T949,"00")&amp;"f"&amp;IF(ДАННЫЕ!$AC949,"1"&amp;ДАННЫЕ!$AC949,"00")&amp;"b"&amp;IF(ДАННЫЕ!$AD949,"1"&amp;ДАННЫЕ!$AD949,"00")&amp;"g"&amp;IF(ДАННЫЕ!$AF949,"1"&amp;ДАННЫЕ!$AF949,"00")&amp;"c"&amp;IF(ДАННЫЕ!$AG949,"1"&amp;ДАННЫЕ!$AG949,"00")&amp;"i"&amp;IF(ДАННЫЕ!$AH949,"1"&amp;ДАННЫЕ!$AH949,"00")&amp;"r"&amp;IF(ДАННЫЕ!$AL949,"1"&amp;ДАННЫЕ!$AL949,"00")&amp;"m"&amp;IF(ДАННЫЕ!$AI949,"1"&amp;ДАННЫЕ!$AI949,"00")&amp;"hS"&amp;IF(ДАННЫЕ!$AJ949,"1"&amp;ДАННЫЕ!$AJ949,"00")&amp;"hZ"&amp;IF(ДАННЫЕ!$AK949,"1"&amp;ДАННЫЕ!$AK949,"00")&amp;"p"&amp;IF(ДАННЫЕ!$AP949,"1"&amp;ДАННЫЕ!$AP949,"00")&amp;"k"&amp;IF(ДАННЫЕ!$AQ949,"1"&amp;ДАННЫЕ!$AQ949,"00")&amp;"z"&amp;IF(ДАННЫЕ!$AR949,"1"&amp;ДАННЫЕ!$AR949,"00")&amp;"j"&amp;IF(ДАННЫЕ!$AM949,"1"&amp;ДАННЫЕ!$AM949,"00")&amp;"n"&amp;IF(ДАННЫЕ!$AN949,"1"&amp;ДАННЫЕ!$AN949,"00")&amp;"E"&amp;ДАННЫЕ!BI949&amp;"L"&amp;ДАННЫЕ!AO949&amp;"h"&amp;IF(ДАННЫЕ!$AU949&gt;0,1,0)&amp;"v"&amp;IF(ДАННЫЕ!$AW949&gt;0,1,0)&amp;"a"&amp;IF(ДАННЫЕ!$AS949,"1"&amp;ДАННЫЕ!$AS949,"00")&amp;"s"&amp;IF(ДАННЫЕ!$AT949,"1"&amp;ДАННЫЕ!$AT949,"00")&amp;"u"&amp;IF(ДАННЫЕ!$CJ949&gt;0,1,0)&amp;"y"&amp;B949&amp;"d"&amp;H949&amp;"e"&amp;F949&amp;G949</f>
        <v>x0w00t00f00b00g00c00i00r00m00hS00hZ00p00k00z00j00n00ELh0v0a00s00u0y0de</v>
      </c>
      <c r="L949" s="28" t="str">
        <f ca="1">ДАННЫЕ!$I949&amp;"VN"&amp;IF(ДАННЫЕ!AW949&gt;0,11,10)&amp;"CD"&amp;IF(ДАННЫЕ!BF949&gt;500,16,IF(ДАННЫЕ!BF949&gt;350,15,IF(ДАННЫЕ!BF949&gt;=200,14,IF(ДАННЫЕ!BF949&gt;=100,13,IF(ДАННЫЕ!BF949&gt;=50,12,IF(ДАННЫЕ!BF949&gt;0,11,10))))))&amp;"AR"&amp;IF(ДАННЫЕ!BX949&gt;0,1,0)&amp;"GD"&amp;B949&amp;"VV"&amp;IF(E949&gt;=5,IF(E949&lt;18,1,0),0)</f>
        <v>VN10CD10AR0GD0VV0</v>
      </c>
      <c r="M949" s="28" t="str">
        <f>ДАННЫЕ!$I949&amp;"b"&amp;ДАННЫЕ!$BI949&amp;"r"&amp;ДАННЫЕ!$BJ949&amp;"CD"&amp;IF(ДАННЫЕ!BF949&gt;0,IF(ДАННЫЕ!BF949&lt;200,1,IF(ДАННЫЕ!BF949&lt;350,2,3)),0)&amp;"h"&amp;IF(ДАННЫЕ!$BK949+ДАННЫЕ!$BL949+ДАННЫЕ!$BM949&gt;0,1,0)&amp;"x"&amp;ДАННЫЕ!$BK949&amp;"y"&amp;ДАННЫЕ!$BL949&amp;"z"&amp;ДАННЫЕ!$BM949&amp;"c"&amp;IF(ДАННЫЕ!$BK949+ДАННЫЕ!$BL949+ДАННЫЕ!$BM949=3,1,0)&amp;"a"&amp;IF(ДАННЫЕ!$BQ949+ДАННЫЕ!$BR949&gt;0,1,0)&amp;"d"&amp;ДАННЫЕ!$BQ949&amp;"v"&amp;ДАННЫЕ!$BR949&amp;"p"&amp;ДАННЫЕ!$BS949&amp;"n"&amp;ДАННЫЕ!$BU949&amp;"t"&amp;ДАННЫЕ!$BV949&amp;"o"&amp;ДАННЫЕ!$BT949&amp;"l"&amp;IF(ДАННЫЕ!$BN949&gt;0,1,0)&amp;ДАННЫЕ!$BN949&amp;"g"&amp;ДАННЫЕ!$BO949&amp;"s"&amp;ДАННЫЕ!$BP949&amp;"DZ"&amp;IF(ДАННЫЕ!B949-ДАННЫЕ!G949 &lt; 60,IF(ДАННЫЕ!B949-ДАННЫЕ!G949 &gt;= 0,1,0),0)&amp;"u"&amp;IF(ДАННЫЕ!$CJ949&gt;0,1,0)</f>
        <v>brCD0h0xyzc0a0dvpntol0gsDZ1u0</v>
      </c>
      <c r="N949" s="28" t="str">
        <f ca="1">ДАННЫЕ!$F949&amp;ДАННЫЕ!$I949&amp;"g"&amp;B949&amp;"cf"&amp;D949&amp;"a"&amp;IF(ДАННЫЕ!$BX949&gt;0,1,0)&amp;IF(ДАННЫЕ!$BF949&gt;500,1,IF(ДАННЫЕ!$BF949&gt;350,2,IF(ДАННЫЕ!$BF949&gt;=200,3,IF(ДАННЫЕ!$BF949&gt;=100,4,IF(ДАННЫЕ!$BF949&gt;=50,5,IF(ДАННЫЕ!$BF949&lt;50,6,0))))))&amp;"AR"&amp;IF(DATEDIF(ДАННЫЕ!$BX949,ДАННЫЕ!$F$1,"y")&gt;1,1,0)&amp;"VG"&amp;IF(ДАННЫЕ!$BH949="0",1,0)&amp;"o"&amp;IF(T949+ДАННЫЕ!$AF949+ДАННЫЕ!$AG949+ДАННЫЕ!$AH949+ДАННЫЕ!$AI949+ДАННЫЕ!$AJ949+ДАННЫЕ!$AP949+ДАННЫЕ!$AQ949+ДАННЫЕ!$AR949+ДАННЫЕ!$AU949+ДАННЫЕ!$AW949+ДАННЫЕ!$AS949+ДАННЫЕ!$AT949&gt;0,1,0)&amp;"x"&amp;ДАННЫЕ!$AG949&amp;"p"&amp;IF(ДАННЫЕ!$BY949&gt;0,1,0)&amp;"v"&amp;IF(ДАННЫЕ!$BZ949&gt;0,1,0)&amp;"n"&amp;ДАННЫЕ!$CA949&amp;"t"&amp;ДАННЫЕ!$AY949&amp;"k"&amp;ДАННЫЕ!$CB949&amp;"q"&amp;ДАННЫЕ!$CC949&amp;"w"&amp;ДАННЫЕ!$CD949&amp;"e"&amp;ДАННЫЕ!$CE949&amp;"m"&amp;ДАННЫЕ!$CF949&amp;"c"&amp;ДАННЫЕ!$CG949&amp;"z"&amp;ДАННЫЕ!$CH949&amp;"d"&amp;IF(H949=4,1,0)&amp;"s"&amp;IF(ДАННЫЕ!$J949=1,0,1)&amp;"u"&amp;IF(ДАННЫЕ!$CJ949&gt;0,1,0)</f>
        <v>g0cf0a06AR1VG0o0xp0v0ntkqwemczd0s1u0</v>
      </c>
      <c r="O949" s="28" t="str">
        <f>ДАННЫЕ!$I949&amp;"g"&amp;B949&amp;A949&amp;"f"&amp;P949&amp;"c"&amp;IF(ДАННЫЕ!$U949&gt;0,1,0)&amp;"s"&amp;IF(ДАННЫЕ!$Q949&gt;0,IF(YEAR(ДАННЫЕ!$F$1)=YEAR(ДАННЫЕ!$Q949),IF(MONTH(ДАННЫЕ!$F$1)=MONTH(ДАННЫЕ!$Q949),111,11),1),0)&amp;"i"&amp;IF(ДАННЫЕ!$R949+ДАННЫЕ!$S949+ДАННЫЕ!$T949=0,0,1)&amp;"h"&amp;IF(ДАННЫЕ!$P949&gt;0,1,0)&amp;"p"&amp;IF(ДАННЫЕ!$CI949&gt;0,IF(YEAR(ДАННЫЕ!$F$1)=YEAR(ДАННЫЕ!$CI949),IF(MONTH(ДАННЫЕ!$F$1)=MONTH(ДАННЫЕ!$CI949),111,11),1),0)&amp;"d"&amp;IF(ДАННЫЕ!$CJ949&gt;0,IF(YEAR(ДАННЫЕ!$F$1)=YEAR(ДАННЫЕ!$CJ949),IF(MONTH(ДАННЫЕ!$F$1)=MONTH(ДАННЫЕ!$CJ949),111,11),1),0)&amp;"o"&amp;IF(ДАННЫЕ!$CK949&gt;0,IF(MONTH(ДАННЫЕ!$F$1)=MONTH(ДАННЫЕ!$CK949),111,11),0)&amp;"v"&amp;IF(ДАННЫЕ!$BE949&gt;0,IF(MONTH(ДАННЫЕ!$F$1)=MONTH(ДАННЫЕ!$BE949),111,11),0)</f>
        <v>g00f0c0s0i0h0p0d0o0v0</v>
      </c>
      <c r="P949" s="15">
        <f t="shared" si="44"/>
        <v>0</v>
      </c>
      <c r="Q949" s="15">
        <f>IF(ДАННЫЕ!$F$1&gt;ДАННЫЕ!$N949,IF(YEAR(ДАННЫЕ!$F$1)=YEAR(ДАННЫЕ!M949),1,0),0)</f>
        <v>0</v>
      </c>
      <c r="R949" s="15">
        <f>IF(ДАННЫЕ!$F$1&gt;ДАННЫЕ!$N949,IF(YEAR(ДАННЫЕ!$F$1)=YEAR(ДАННЫЕ!N949),1,0),0)</f>
        <v>0</v>
      </c>
      <c r="S949" s="15">
        <f>IF(ДАННЫЕ!$AA949="2А",1,IF(ДАННЫЕ!$AA949="2Б",2,IF(ДАННЫЕ!$AA949="2В",3,IF(ДАННЫЕ!$AA949=3,4,IF(ДАННЫЕ!$AA949="4А",5,IF(ДАННЫЕ!$AA949="4Б",6,IF(ДАННЫЕ!$AA949="4В",7,IF(ДАННЫЕ!$AA949=5,8,0))))))))</f>
        <v>0</v>
      </c>
      <c r="T949" s="15">
        <f>IF(OR(ДАННЫЕ!$AC949=2,ДАННЫЕ!$AD949=2,ДАННЫЕ!$AE949=2),2,IF(OR(ДАННЫЕ!$AC949=1,ДАННЫЕ!$AD949=1,ДАННЫЕ!$AE949=1),1,0))</f>
        <v>0</v>
      </c>
    </row>
    <row r="950" spans="1:20" ht="15" customHeight="1" x14ac:dyDescent="0.2">
      <c r="A950" s="78">
        <f>IF(B950&gt;0,IF(MONTH(ДАННЫЕ!$F$1)=MONTH(ДАННЫЕ!$B950),1,0),0)</f>
        <v>0</v>
      </c>
      <c r="B950" s="14">
        <f>IF(ДАННЫЕ!$B950&gt;0,IF(YEAR(ДАННЫЕ!$F$1)=YEAR(ДАННЫЕ!$B950),1,0),0)</f>
        <v>0</v>
      </c>
      <c r="C950" s="14">
        <f>IF(ДАННЫЕ!$CM950&gt;0,IF(YEAR(ДАННЫЕ!$F$1)=YEAR(ДАННЫЕ!$CM950),1,0),0)</f>
        <v>0</v>
      </c>
      <c r="D950" s="14">
        <f>IF(ДАННЫЕ!$CJ950&gt;0,IF(ДАННЫЕ!$CL950&gt;ДАННЫЕ!$F$1,1,IF(ДАННЫЕ!$CL950&gt;0,0,1)),0)</f>
        <v>0</v>
      </c>
      <c r="E950" s="43" t="str">
        <f ca="1">IF(ДАННЫЕ!$F$1&gt;0,IF(ДАННЫЕ!$G950&gt;0,DATEDIF(ДАННЫЕ!$G950,ДАННЫЕ!$F$1,"y"),""),IF(ДАННЫЕ!$G950&gt;0,DATEDIF(ДАННЫЕ!$G950,TODAY(),"y"),""))</f>
        <v/>
      </c>
      <c r="F950" s="43" t="str">
        <f xml:space="preserve"> IF(ДАННЫЕ!$F950="М",IF(E950&gt;=18,IF(E950&lt;60,1,""),""),"")&amp;IF(ДАННЫЕ!$F950="Ж",IF(E950&gt;=18,IF(E950&lt;55,1,""),""),"")</f>
        <v/>
      </c>
      <c r="G950" s="43" t="str">
        <f xml:space="preserve"> IF(ДАННЫЕ!$F950="М",IF(E950&gt;=60,2,""),"")&amp;IF(ДАННЫЕ!$F950="Ж",IF(E950&gt;=55,2,""),"")</f>
        <v/>
      </c>
      <c r="H950" s="43" t="str">
        <f t="shared" ca="1" si="42"/>
        <v/>
      </c>
      <c r="I950" s="43" t="str">
        <f t="shared" ca="1" si="43"/>
        <v>03</v>
      </c>
      <c r="J950" s="28" t="str">
        <f ca="1">ДАННЫЕ!$F950&amp;H950&amp;I950&amp;ДАННЫЕ!$I950&amp;"m"&amp;IF(ДАННЫЕ!$I950&gt;0,IF(ДАННЫЕ!$J950&gt;0,0,1),"")&amp;"f"&amp;IF(ДАННЫЕ!$R950&gt;0,IF(YEAR(ДАННЫЕ!$F$1)=YEAR(ДАННЫЕ!$R950),1,0),0)&amp;"z"&amp;ДАННЫЕ!$R950&amp;"p"&amp;ДАННЫЕ!$S950&amp;"i"&amp;ДАННЫЕ!$T950&amp;"h"&amp;ДАННЫЕ!$K950&amp;"be"&amp;ДАННЫЕ!$BI950&amp;"CD"&amp;IF(ДАННЫЕ!BF950&gt;500,4,IF(ДАННЫЕ!BF950&gt;350,3,IF(ДАННЫЕ!BF950&gt;200,2,IF(ДАННЫЕ!BF950&gt;0,1,0))))&amp;"g"&amp;B950&amp;"d"&amp;H950&amp;"l"&amp;ДАННЫЕ!AT950&amp;"a"&amp;ДАННЫЕ!$V950&amp;"v"&amp;R950&amp;"k"&amp;ДАННЫЕ!$U950&amp;"s"&amp;ДАННЫЕ!$Y950&amp;"t"&amp;ДАННЫЕ!$X950&amp;"b"&amp;IF(ДАННЫЕ!$Q950&gt;1,1,0)&amp;"PP"&amp;ДАННЫЕ!Z950&amp;"c"&amp;S950&amp;"x"&amp;IF(ДАННЫЕ!$BY950&gt;0,IF(YEAR(ДАННЫЕ!$F$1)=YEAR(ДАННЫЕ!$BY950),1,0),0)&amp;"n"&amp;IF(ДАННЫЕ!$BZ950&gt;0,IF(YEAR(ДАННЫЕ!$F$1)=YEAR(ДАННЫЕ!$BZ950),1,0),0)&amp;"u"&amp;D950&amp;"z"&amp;IF(ДАННЫЕ!$CL950&gt;0,IF(YEAR(ДАННЫЕ!$F$1)&gt;YEAR(ДАННЫЕ!$CL950),11,12),0)</f>
        <v>03mf0zpihbeCD0g0dlav0kstb0PPc0x0n0u0z0</v>
      </c>
      <c r="K950" s="28" t="str">
        <f ca="1">ДАННЫЕ!$I950&amp;"x"&amp;B950&amp;"w"&amp;IF(T950+ДАННЫЕ!AD950+ДАННЫЕ!AE950+ДАННЫЕ!AF950+ДАННЫЕ!AG950+ДАННЫЕ!AH950+ДАННЫЕ!$AL950+ДАННЫЕ!AI950+ДАННЫЕ!AJ950+ДАННЫЕ!AK950+ДАННЫЕ!AP950+ДАННЫЕ!AQ950+ДАННЫЕ!AR950+ДАННЫЕ!$AM950+ДАННЫЕ!$AN950+ДАННЫЕ!AS950+ДАННЫЕ!AT950&gt;0,1,0)&amp;IF(OR(T950=2,ДАННЫЕ!AD950=2,ДАННЫЕ!AE950=2,ДАННЫЕ!AF950=2,ДАННЫЕ!AG950=2,ДАННЫЕ!AH950=2,ДАННЫЕ!$AL950=2,ДАННЫЕ!AI950=2,ДАННЫЕ!AJ950=2,ДАННЫЕ!AK950=2,ДАННЫЕ!AP950=2,ДАННЫЕ!AQ950=2,ДАННЫЕ!AR950=2,ДАННЫЕ!$AM950=2,ДАННЫЕ!$AN950=2,ДАННЫЕ!AS950=2,ДАННЫЕ!AT950=2),2,0)&amp;"t"&amp;IF(T950&gt;0,"1"&amp;T950,"00")&amp;"f"&amp;IF(ДАННЫЕ!$AC950,"1"&amp;ДАННЫЕ!$AC950,"00")&amp;"b"&amp;IF(ДАННЫЕ!$AD950,"1"&amp;ДАННЫЕ!$AD950,"00")&amp;"g"&amp;IF(ДАННЫЕ!$AF950,"1"&amp;ДАННЫЕ!$AF950,"00")&amp;"c"&amp;IF(ДАННЫЕ!$AG950,"1"&amp;ДАННЫЕ!$AG950,"00")&amp;"i"&amp;IF(ДАННЫЕ!$AH950,"1"&amp;ДАННЫЕ!$AH950,"00")&amp;"r"&amp;IF(ДАННЫЕ!$AL950,"1"&amp;ДАННЫЕ!$AL950,"00")&amp;"m"&amp;IF(ДАННЫЕ!$AI950,"1"&amp;ДАННЫЕ!$AI950,"00")&amp;"hS"&amp;IF(ДАННЫЕ!$AJ950,"1"&amp;ДАННЫЕ!$AJ950,"00")&amp;"hZ"&amp;IF(ДАННЫЕ!$AK950,"1"&amp;ДАННЫЕ!$AK950,"00")&amp;"p"&amp;IF(ДАННЫЕ!$AP950,"1"&amp;ДАННЫЕ!$AP950,"00")&amp;"k"&amp;IF(ДАННЫЕ!$AQ950,"1"&amp;ДАННЫЕ!$AQ950,"00")&amp;"z"&amp;IF(ДАННЫЕ!$AR950,"1"&amp;ДАННЫЕ!$AR950,"00")&amp;"j"&amp;IF(ДАННЫЕ!$AM950,"1"&amp;ДАННЫЕ!$AM950,"00")&amp;"n"&amp;IF(ДАННЫЕ!$AN950,"1"&amp;ДАННЫЕ!$AN950,"00")&amp;"E"&amp;ДАННЫЕ!BI950&amp;"L"&amp;ДАННЫЕ!AO950&amp;"h"&amp;IF(ДАННЫЕ!$AU950&gt;0,1,0)&amp;"v"&amp;IF(ДАННЫЕ!$AW950&gt;0,1,0)&amp;"a"&amp;IF(ДАННЫЕ!$AS950,"1"&amp;ДАННЫЕ!$AS950,"00")&amp;"s"&amp;IF(ДАННЫЕ!$AT950,"1"&amp;ДАННЫЕ!$AT950,"00")&amp;"u"&amp;IF(ДАННЫЕ!$CJ950&gt;0,1,0)&amp;"y"&amp;B950&amp;"d"&amp;H950&amp;"e"&amp;F950&amp;G950</f>
        <v>x0w00t00f00b00g00c00i00r00m00hS00hZ00p00k00z00j00n00ELh0v0a00s00u0y0de</v>
      </c>
      <c r="L950" s="28" t="str">
        <f ca="1">ДАННЫЕ!$I950&amp;"VN"&amp;IF(ДАННЫЕ!AW950&gt;0,11,10)&amp;"CD"&amp;IF(ДАННЫЕ!BF950&gt;500,16,IF(ДАННЫЕ!BF950&gt;350,15,IF(ДАННЫЕ!BF950&gt;=200,14,IF(ДАННЫЕ!BF950&gt;=100,13,IF(ДАННЫЕ!BF950&gt;=50,12,IF(ДАННЫЕ!BF950&gt;0,11,10))))))&amp;"AR"&amp;IF(ДАННЫЕ!BX950&gt;0,1,0)&amp;"GD"&amp;B950&amp;"VV"&amp;IF(E950&gt;=5,IF(E950&lt;18,1,0),0)</f>
        <v>VN10CD10AR0GD0VV0</v>
      </c>
      <c r="M950" s="28" t="str">
        <f>ДАННЫЕ!$I950&amp;"b"&amp;ДАННЫЕ!$BI950&amp;"r"&amp;ДАННЫЕ!$BJ950&amp;"CD"&amp;IF(ДАННЫЕ!BF950&gt;0,IF(ДАННЫЕ!BF950&lt;200,1,IF(ДАННЫЕ!BF950&lt;350,2,3)),0)&amp;"h"&amp;IF(ДАННЫЕ!$BK950+ДАННЫЕ!$BL950+ДАННЫЕ!$BM950&gt;0,1,0)&amp;"x"&amp;ДАННЫЕ!$BK950&amp;"y"&amp;ДАННЫЕ!$BL950&amp;"z"&amp;ДАННЫЕ!$BM950&amp;"c"&amp;IF(ДАННЫЕ!$BK950+ДАННЫЕ!$BL950+ДАННЫЕ!$BM950=3,1,0)&amp;"a"&amp;IF(ДАННЫЕ!$BQ950+ДАННЫЕ!$BR950&gt;0,1,0)&amp;"d"&amp;ДАННЫЕ!$BQ950&amp;"v"&amp;ДАННЫЕ!$BR950&amp;"p"&amp;ДАННЫЕ!$BS950&amp;"n"&amp;ДАННЫЕ!$BU950&amp;"t"&amp;ДАННЫЕ!$BV950&amp;"o"&amp;ДАННЫЕ!$BT950&amp;"l"&amp;IF(ДАННЫЕ!$BN950&gt;0,1,0)&amp;ДАННЫЕ!$BN950&amp;"g"&amp;ДАННЫЕ!$BO950&amp;"s"&amp;ДАННЫЕ!$BP950&amp;"DZ"&amp;IF(ДАННЫЕ!B950-ДАННЫЕ!G950 &lt; 60,IF(ДАННЫЕ!B950-ДАННЫЕ!G950 &gt;= 0,1,0),0)&amp;"u"&amp;IF(ДАННЫЕ!$CJ950&gt;0,1,0)</f>
        <v>brCD0h0xyzc0a0dvpntol0gsDZ1u0</v>
      </c>
      <c r="N950" s="28" t="str">
        <f ca="1">ДАННЫЕ!$F950&amp;ДАННЫЕ!$I950&amp;"g"&amp;B950&amp;"cf"&amp;D950&amp;"a"&amp;IF(ДАННЫЕ!$BX950&gt;0,1,0)&amp;IF(ДАННЫЕ!$BF950&gt;500,1,IF(ДАННЫЕ!$BF950&gt;350,2,IF(ДАННЫЕ!$BF950&gt;=200,3,IF(ДАННЫЕ!$BF950&gt;=100,4,IF(ДАННЫЕ!$BF950&gt;=50,5,IF(ДАННЫЕ!$BF950&lt;50,6,0))))))&amp;"AR"&amp;IF(DATEDIF(ДАННЫЕ!$BX950,ДАННЫЕ!$F$1,"y")&gt;1,1,0)&amp;"VG"&amp;IF(ДАННЫЕ!$BH950="0",1,0)&amp;"o"&amp;IF(T950+ДАННЫЕ!$AF950+ДАННЫЕ!$AG950+ДАННЫЕ!$AH950+ДАННЫЕ!$AI950+ДАННЫЕ!$AJ950+ДАННЫЕ!$AP950+ДАННЫЕ!$AQ950+ДАННЫЕ!$AR950+ДАННЫЕ!$AU950+ДАННЫЕ!$AW950+ДАННЫЕ!$AS950+ДАННЫЕ!$AT950&gt;0,1,0)&amp;"x"&amp;ДАННЫЕ!$AG950&amp;"p"&amp;IF(ДАННЫЕ!$BY950&gt;0,1,0)&amp;"v"&amp;IF(ДАННЫЕ!$BZ950&gt;0,1,0)&amp;"n"&amp;ДАННЫЕ!$CA950&amp;"t"&amp;ДАННЫЕ!$AY950&amp;"k"&amp;ДАННЫЕ!$CB950&amp;"q"&amp;ДАННЫЕ!$CC950&amp;"w"&amp;ДАННЫЕ!$CD950&amp;"e"&amp;ДАННЫЕ!$CE950&amp;"m"&amp;ДАННЫЕ!$CF950&amp;"c"&amp;ДАННЫЕ!$CG950&amp;"z"&amp;ДАННЫЕ!$CH950&amp;"d"&amp;IF(H950=4,1,0)&amp;"s"&amp;IF(ДАННЫЕ!$J950=1,0,1)&amp;"u"&amp;IF(ДАННЫЕ!$CJ950&gt;0,1,0)</f>
        <v>g0cf0a06AR1VG0o0xp0v0ntkqwemczd0s1u0</v>
      </c>
      <c r="O950" s="28" t="str">
        <f>ДАННЫЕ!$I950&amp;"g"&amp;B950&amp;A950&amp;"f"&amp;P950&amp;"c"&amp;IF(ДАННЫЕ!$U950&gt;0,1,0)&amp;"s"&amp;IF(ДАННЫЕ!$Q950&gt;0,IF(YEAR(ДАННЫЕ!$F$1)=YEAR(ДАННЫЕ!$Q950),IF(MONTH(ДАННЫЕ!$F$1)=MONTH(ДАННЫЕ!$Q950),111,11),1),0)&amp;"i"&amp;IF(ДАННЫЕ!$R950+ДАННЫЕ!$S950+ДАННЫЕ!$T950=0,0,1)&amp;"h"&amp;IF(ДАННЫЕ!$P950&gt;0,1,0)&amp;"p"&amp;IF(ДАННЫЕ!$CI950&gt;0,IF(YEAR(ДАННЫЕ!$F$1)=YEAR(ДАННЫЕ!$CI950),IF(MONTH(ДАННЫЕ!$F$1)=MONTH(ДАННЫЕ!$CI950),111,11),1),0)&amp;"d"&amp;IF(ДАННЫЕ!$CJ950&gt;0,IF(YEAR(ДАННЫЕ!$F$1)=YEAR(ДАННЫЕ!$CJ950),IF(MONTH(ДАННЫЕ!$F$1)=MONTH(ДАННЫЕ!$CJ950),111,11),1),0)&amp;"o"&amp;IF(ДАННЫЕ!$CK950&gt;0,IF(MONTH(ДАННЫЕ!$F$1)=MONTH(ДАННЫЕ!$CK950),111,11),0)&amp;"v"&amp;IF(ДАННЫЕ!$BE950&gt;0,IF(MONTH(ДАННЫЕ!$F$1)=MONTH(ДАННЫЕ!$BE950),111,11),0)</f>
        <v>g00f0c0s0i0h0p0d0o0v0</v>
      </c>
      <c r="P950" s="15">
        <f t="shared" si="44"/>
        <v>0</v>
      </c>
      <c r="Q950" s="15">
        <f>IF(ДАННЫЕ!$F$1&gt;ДАННЫЕ!$N950,IF(YEAR(ДАННЫЕ!$F$1)=YEAR(ДАННЫЕ!M950),1,0),0)</f>
        <v>0</v>
      </c>
      <c r="R950" s="15">
        <f>IF(ДАННЫЕ!$F$1&gt;ДАННЫЕ!$N950,IF(YEAR(ДАННЫЕ!$F$1)=YEAR(ДАННЫЕ!N950),1,0),0)</f>
        <v>0</v>
      </c>
      <c r="S950" s="15">
        <f>IF(ДАННЫЕ!$AA950="2А",1,IF(ДАННЫЕ!$AA950="2Б",2,IF(ДАННЫЕ!$AA950="2В",3,IF(ДАННЫЕ!$AA950=3,4,IF(ДАННЫЕ!$AA950="4А",5,IF(ДАННЫЕ!$AA950="4Б",6,IF(ДАННЫЕ!$AA950="4В",7,IF(ДАННЫЕ!$AA950=5,8,0))))))))</f>
        <v>0</v>
      </c>
      <c r="T950" s="15">
        <f>IF(OR(ДАННЫЕ!$AC950=2,ДАННЫЕ!$AD950=2,ДАННЫЕ!$AE950=2),2,IF(OR(ДАННЫЕ!$AC950=1,ДАННЫЕ!$AD950=1,ДАННЫЕ!$AE950=1),1,0))</f>
        <v>0</v>
      </c>
    </row>
    <row r="951" spans="1:20" ht="15" customHeight="1" x14ac:dyDescent="0.2">
      <c r="A951" s="78">
        <f>IF(B951&gt;0,IF(MONTH(ДАННЫЕ!$F$1)=MONTH(ДАННЫЕ!$B951),1,0),0)</f>
        <v>0</v>
      </c>
      <c r="B951" s="14">
        <f>IF(ДАННЫЕ!$B951&gt;0,IF(YEAR(ДАННЫЕ!$F$1)=YEAR(ДАННЫЕ!$B951),1,0),0)</f>
        <v>0</v>
      </c>
      <c r="C951" s="14">
        <f>IF(ДАННЫЕ!$CM951&gt;0,IF(YEAR(ДАННЫЕ!$F$1)=YEAR(ДАННЫЕ!$CM951),1,0),0)</f>
        <v>0</v>
      </c>
      <c r="D951" s="14">
        <f>IF(ДАННЫЕ!$CJ951&gt;0,IF(ДАННЫЕ!$CL951&gt;ДАННЫЕ!$F$1,1,IF(ДАННЫЕ!$CL951&gt;0,0,1)),0)</f>
        <v>0</v>
      </c>
      <c r="E951" s="43" t="str">
        <f ca="1">IF(ДАННЫЕ!$F$1&gt;0,IF(ДАННЫЕ!$G951&gt;0,DATEDIF(ДАННЫЕ!$G951,ДАННЫЕ!$F$1,"y"),""),IF(ДАННЫЕ!$G951&gt;0,DATEDIF(ДАННЫЕ!$G951,TODAY(),"y"),""))</f>
        <v/>
      </c>
      <c r="F951" s="43" t="str">
        <f xml:space="preserve"> IF(ДАННЫЕ!$F951="М",IF(E951&gt;=18,IF(E951&lt;60,1,""),""),"")&amp;IF(ДАННЫЕ!$F951="Ж",IF(E951&gt;=18,IF(E951&lt;55,1,""),""),"")</f>
        <v/>
      </c>
      <c r="G951" s="43" t="str">
        <f xml:space="preserve"> IF(ДАННЫЕ!$F951="М",IF(E951&gt;=60,2,""),"")&amp;IF(ДАННЫЕ!$F951="Ж",IF(E951&gt;=55,2,""),"")</f>
        <v/>
      </c>
      <c r="H951" s="43" t="str">
        <f t="shared" ca="1" si="42"/>
        <v/>
      </c>
      <c r="I951" s="43" t="str">
        <f t="shared" ca="1" si="43"/>
        <v>03</v>
      </c>
      <c r="J951" s="28" t="str">
        <f ca="1">ДАННЫЕ!$F951&amp;H951&amp;I951&amp;ДАННЫЕ!$I951&amp;"m"&amp;IF(ДАННЫЕ!$I951&gt;0,IF(ДАННЫЕ!$J951&gt;0,0,1),"")&amp;"f"&amp;IF(ДАННЫЕ!$R951&gt;0,IF(YEAR(ДАННЫЕ!$F$1)=YEAR(ДАННЫЕ!$R951),1,0),0)&amp;"z"&amp;ДАННЫЕ!$R951&amp;"p"&amp;ДАННЫЕ!$S951&amp;"i"&amp;ДАННЫЕ!$T951&amp;"h"&amp;ДАННЫЕ!$K951&amp;"be"&amp;ДАННЫЕ!$BI951&amp;"CD"&amp;IF(ДАННЫЕ!BF951&gt;500,4,IF(ДАННЫЕ!BF951&gt;350,3,IF(ДАННЫЕ!BF951&gt;200,2,IF(ДАННЫЕ!BF951&gt;0,1,0))))&amp;"g"&amp;B951&amp;"d"&amp;H951&amp;"l"&amp;ДАННЫЕ!AT951&amp;"a"&amp;ДАННЫЕ!$V951&amp;"v"&amp;R951&amp;"k"&amp;ДАННЫЕ!$U951&amp;"s"&amp;ДАННЫЕ!$Y951&amp;"t"&amp;ДАННЫЕ!$X951&amp;"b"&amp;IF(ДАННЫЕ!$Q951&gt;1,1,0)&amp;"PP"&amp;ДАННЫЕ!Z951&amp;"c"&amp;S951&amp;"x"&amp;IF(ДАННЫЕ!$BY951&gt;0,IF(YEAR(ДАННЫЕ!$F$1)=YEAR(ДАННЫЕ!$BY951),1,0),0)&amp;"n"&amp;IF(ДАННЫЕ!$BZ951&gt;0,IF(YEAR(ДАННЫЕ!$F$1)=YEAR(ДАННЫЕ!$BZ951),1,0),0)&amp;"u"&amp;D951&amp;"z"&amp;IF(ДАННЫЕ!$CL951&gt;0,IF(YEAR(ДАННЫЕ!$F$1)&gt;YEAR(ДАННЫЕ!$CL951),11,12),0)</f>
        <v>03mf0zpihbeCD0g0dlav0kstb0PPc0x0n0u0z0</v>
      </c>
      <c r="K951" s="28" t="str">
        <f ca="1">ДАННЫЕ!$I951&amp;"x"&amp;B951&amp;"w"&amp;IF(T951+ДАННЫЕ!AD951+ДАННЫЕ!AE951+ДАННЫЕ!AF951+ДАННЫЕ!AG951+ДАННЫЕ!AH951+ДАННЫЕ!$AL951+ДАННЫЕ!AI951+ДАННЫЕ!AJ951+ДАННЫЕ!AK951+ДАННЫЕ!AP951+ДАННЫЕ!AQ951+ДАННЫЕ!AR951+ДАННЫЕ!$AM951+ДАННЫЕ!$AN951+ДАННЫЕ!AS951+ДАННЫЕ!AT951&gt;0,1,0)&amp;IF(OR(T951=2,ДАННЫЕ!AD951=2,ДАННЫЕ!AE951=2,ДАННЫЕ!AF951=2,ДАННЫЕ!AG951=2,ДАННЫЕ!AH951=2,ДАННЫЕ!$AL951=2,ДАННЫЕ!AI951=2,ДАННЫЕ!AJ951=2,ДАННЫЕ!AK951=2,ДАННЫЕ!AP951=2,ДАННЫЕ!AQ951=2,ДАННЫЕ!AR951=2,ДАННЫЕ!$AM951=2,ДАННЫЕ!$AN951=2,ДАННЫЕ!AS951=2,ДАННЫЕ!AT951=2),2,0)&amp;"t"&amp;IF(T951&gt;0,"1"&amp;T951,"00")&amp;"f"&amp;IF(ДАННЫЕ!$AC951,"1"&amp;ДАННЫЕ!$AC951,"00")&amp;"b"&amp;IF(ДАННЫЕ!$AD951,"1"&amp;ДАННЫЕ!$AD951,"00")&amp;"g"&amp;IF(ДАННЫЕ!$AF951,"1"&amp;ДАННЫЕ!$AF951,"00")&amp;"c"&amp;IF(ДАННЫЕ!$AG951,"1"&amp;ДАННЫЕ!$AG951,"00")&amp;"i"&amp;IF(ДАННЫЕ!$AH951,"1"&amp;ДАННЫЕ!$AH951,"00")&amp;"r"&amp;IF(ДАННЫЕ!$AL951,"1"&amp;ДАННЫЕ!$AL951,"00")&amp;"m"&amp;IF(ДАННЫЕ!$AI951,"1"&amp;ДАННЫЕ!$AI951,"00")&amp;"hS"&amp;IF(ДАННЫЕ!$AJ951,"1"&amp;ДАННЫЕ!$AJ951,"00")&amp;"hZ"&amp;IF(ДАННЫЕ!$AK951,"1"&amp;ДАННЫЕ!$AK951,"00")&amp;"p"&amp;IF(ДАННЫЕ!$AP951,"1"&amp;ДАННЫЕ!$AP951,"00")&amp;"k"&amp;IF(ДАННЫЕ!$AQ951,"1"&amp;ДАННЫЕ!$AQ951,"00")&amp;"z"&amp;IF(ДАННЫЕ!$AR951,"1"&amp;ДАННЫЕ!$AR951,"00")&amp;"j"&amp;IF(ДАННЫЕ!$AM951,"1"&amp;ДАННЫЕ!$AM951,"00")&amp;"n"&amp;IF(ДАННЫЕ!$AN951,"1"&amp;ДАННЫЕ!$AN951,"00")&amp;"E"&amp;ДАННЫЕ!BI951&amp;"L"&amp;ДАННЫЕ!AO951&amp;"h"&amp;IF(ДАННЫЕ!$AU951&gt;0,1,0)&amp;"v"&amp;IF(ДАННЫЕ!$AW951&gt;0,1,0)&amp;"a"&amp;IF(ДАННЫЕ!$AS951,"1"&amp;ДАННЫЕ!$AS951,"00")&amp;"s"&amp;IF(ДАННЫЕ!$AT951,"1"&amp;ДАННЫЕ!$AT951,"00")&amp;"u"&amp;IF(ДАННЫЕ!$CJ951&gt;0,1,0)&amp;"y"&amp;B951&amp;"d"&amp;H951&amp;"e"&amp;F951&amp;G951</f>
        <v>x0w00t00f00b00g00c00i00r00m00hS00hZ00p00k00z00j00n00ELh0v0a00s00u0y0de</v>
      </c>
      <c r="L951" s="28" t="str">
        <f ca="1">ДАННЫЕ!$I951&amp;"VN"&amp;IF(ДАННЫЕ!AW951&gt;0,11,10)&amp;"CD"&amp;IF(ДАННЫЕ!BF951&gt;500,16,IF(ДАННЫЕ!BF951&gt;350,15,IF(ДАННЫЕ!BF951&gt;=200,14,IF(ДАННЫЕ!BF951&gt;=100,13,IF(ДАННЫЕ!BF951&gt;=50,12,IF(ДАННЫЕ!BF951&gt;0,11,10))))))&amp;"AR"&amp;IF(ДАННЫЕ!BX951&gt;0,1,0)&amp;"GD"&amp;B951&amp;"VV"&amp;IF(E951&gt;=5,IF(E951&lt;18,1,0),0)</f>
        <v>VN10CD10AR0GD0VV0</v>
      </c>
      <c r="M951" s="28" t="str">
        <f>ДАННЫЕ!$I951&amp;"b"&amp;ДАННЫЕ!$BI951&amp;"r"&amp;ДАННЫЕ!$BJ951&amp;"CD"&amp;IF(ДАННЫЕ!BF951&gt;0,IF(ДАННЫЕ!BF951&lt;200,1,IF(ДАННЫЕ!BF951&lt;350,2,3)),0)&amp;"h"&amp;IF(ДАННЫЕ!$BK951+ДАННЫЕ!$BL951+ДАННЫЕ!$BM951&gt;0,1,0)&amp;"x"&amp;ДАННЫЕ!$BK951&amp;"y"&amp;ДАННЫЕ!$BL951&amp;"z"&amp;ДАННЫЕ!$BM951&amp;"c"&amp;IF(ДАННЫЕ!$BK951+ДАННЫЕ!$BL951+ДАННЫЕ!$BM951=3,1,0)&amp;"a"&amp;IF(ДАННЫЕ!$BQ951+ДАННЫЕ!$BR951&gt;0,1,0)&amp;"d"&amp;ДАННЫЕ!$BQ951&amp;"v"&amp;ДАННЫЕ!$BR951&amp;"p"&amp;ДАННЫЕ!$BS951&amp;"n"&amp;ДАННЫЕ!$BU951&amp;"t"&amp;ДАННЫЕ!$BV951&amp;"o"&amp;ДАННЫЕ!$BT951&amp;"l"&amp;IF(ДАННЫЕ!$BN951&gt;0,1,0)&amp;ДАННЫЕ!$BN951&amp;"g"&amp;ДАННЫЕ!$BO951&amp;"s"&amp;ДАННЫЕ!$BP951&amp;"DZ"&amp;IF(ДАННЫЕ!B951-ДАННЫЕ!G951 &lt; 60,IF(ДАННЫЕ!B951-ДАННЫЕ!G951 &gt;= 0,1,0),0)&amp;"u"&amp;IF(ДАННЫЕ!$CJ951&gt;0,1,0)</f>
        <v>brCD0h0xyzc0a0dvpntol0gsDZ1u0</v>
      </c>
      <c r="N951" s="28" t="str">
        <f ca="1">ДАННЫЕ!$F951&amp;ДАННЫЕ!$I951&amp;"g"&amp;B951&amp;"cf"&amp;D951&amp;"a"&amp;IF(ДАННЫЕ!$BX951&gt;0,1,0)&amp;IF(ДАННЫЕ!$BF951&gt;500,1,IF(ДАННЫЕ!$BF951&gt;350,2,IF(ДАННЫЕ!$BF951&gt;=200,3,IF(ДАННЫЕ!$BF951&gt;=100,4,IF(ДАННЫЕ!$BF951&gt;=50,5,IF(ДАННЫЕ!$BF951&lt;50,6,0))))))&amp;"AR"&amp;IF(DATEDIF(ДАННЫЕ!$BX951,ДАННЫЕ!$F$1,"y")&gt;1,1,0)&amp;"VG"&amp;IF(ДАННЫЕ!$BH951="0",1,0)&amp;"o"&amp;IF(T951+ДАННЫЕ!$AF951+ДАННЫЕ!$AG951+ДАННЫЕ!$AH951+ДАННЫЕ!$AI951+ДАННЫЕ!$AJ951+ДАННЫЕ!$AP951+ДАННЫЕ!$AQ951+ДАННЫЕ!$AR951+ДАННЫЕ!$AU951+ДАННЫЕ!$AW951+ДАННЫЕ!$AS951+ДАННЫЕ!$AT951&gt;0,1,0)&amp;"x"&amp;ДАННЫЕ!$AG951&amp;"p"&amp;IF(ДАННЫЕ!$BY951&gt;0,1,0)&amp;"v"&amp;IF(ДАННЫЕ!$BZ951&gt;0,1,0)&amp;"n"&amp;ДАННЫЕ!$CA951&amp;"t"&amp;ДАННЫЕ!$AY951&amp;"k"&amp;ДАННЫЕ!$CB951&amp;"q"&amp;ДАННЫЕ!$CC951&amp;"w"&amp;ДАННЫЕ!$CD951&amp;"e"&amp;ДАННЫЕ!$CE951&amp;"m"&amp;ДАННЫЕ!$CF951&amp;"c"&amp;ДАННЫЕ!$CG951&amp;"z"&amp;ДАННЫЕ!$CH951&amp;"d"&amp;IF(H951=4,1,0)&amp;"s"&amp;IF(ДАННЫЕ!$J951=1,0,1)&amp;"u"&amp;IF(ДАННЫЕ!$CJ951&gt;0,1,0)</f>
        <v>g0cf0a06AR1VG0o0xp0v0ntkqwemczd0s1u0</v>
      </c>
      <c r="O951" s="28" t="str">
        <f>ДАННЫЕ!$I951&amp;"g"&amp;B951&amp;A951&amp;"f"&amp;P951&amp;"c"&amp;IF(ДАННЫЕ!$U951&gt;0,1,0)&amp;"s"&amp;IF(ДАННЫЕ!$Q951&gt;0,IF(YEAR(ДАННЫЕ!$F$1)=YEAR(ДАННЫЕ!$Q951),IF(MONTH(ДАННЫЕ!$F$1)=MONTH(ДАННЫЕ!$Q951),111,11),1),0)&amp;"i"&amp;IF(ДАННЫЕ!$R951+ДАННЫЕ!$S951+ДАННЫЕ!$T951=0,0,1)&amp;"h"&amp;IF(ДАННЫЕ!$P951&gt;0,1,0)&amp;"p"&amp;IF(ДАННЫЕ!$CI951&gt;0,IF(YEAR(ДАННЫЕ!$F$1)=YEAR(ДАННЫЕ!$CI951),IF(MONTH(ДАННЫЕ!$F$1)=MONTH(ДАННЫЕ!$CI951),111,11),1),0)&amp;"d"&amp;IF(ДАННЫЕ!$CJ951&gt;0,IF(YEAR(ДАННЫЕ!$F$1)=YEAR(ДАННЫЕ!$CJ951),IF(MONTH(ДАННЫЕ!$F$1)=MONTH(ДАННЫЕ!$CJ951),111,11),1),0)&amp;"o"&amp;IF(ДАННЫЕ!$CK951&gt;0,IF(MONTH(ДАННЫЕ!$F$1)=MONTH(ДАННЫЕ!$CK951),111,11),0)&amp;"v"&amp;IF(ДАННЫЕ!$BE951&gt;0,IF(MONTH(ДАННЫЕ!$F$1)=MONTH(ДАННЫЕ!$BE951),111,11),0)</f>
        <v>g00f0c0s0i0h0p0d0o0v0</v>
      </c>
      <c r="P951" s="15">
        <f t="shared" si="44"/>
        <v>0</v>
      </c>
      <c r="Q951" s="15">
        <f>IF(ДАННЫЕ!$F$1&gt;ДАННЫЕ!$N951,IF(YEAR(ДАННЫЕ!$F$1)=YEAR(ДАННЫЕ!M951),1,0),0)</f>
        <v>0</v>
      </c>
      <c r="R951" s="15">
        <f>IF(ДАННЫЕ!$F$1&gt;ДАННЫЕ!$N951,IF(YEAR(ДАННЫЕ!$F$1)=YEAR(ДАННЫЕ!N951),1,0),0)</f>
        <v>0</v>
      </c>
      <c r="S951" s="15">
        <f>IF(ДАННЫЕ!$AA951="2А",1,IF(ДАННЫЕ!$AA951="2Б",2,IF(ДАННЫЕ!$AA951="2В",3,IF(ДАННЫЕ!$AA951=3,4,IF(ДАННЫЕ!$AA951="4А",5,IF(ДАННЫЕ!$AA951="4Б",6,IF(ДАННЫЕ!$AA951="4В",7,IF(ДАННЫЕ!$AA951=5,8,0))))))))</f>
        <v>0</v>
      </c>
      <c r="T951" s="15">
        <f>IF(OR(ДАННЫЕ!$AC951=2,ДАННЫЕ!$AD951=2,ДАННЫЕ!$AE951=2),2,IF(OR(ДАННЫЕ!$AC951=1,ДАННЫЕ!$AD951=1,ДАННЫЕ!$AE951=1),1,0))</f>
        <v>0</v>
      </c>
    </row>
    <row r="952" spans="1:20" ht="15" customHeight="1" x14ac:dyDescent="0.2">
      <c r="A952" s="78">
        <f>IF(B952&gt;0,IF(MONTH(ДАННЫЕ!$F$1)=MONTH(ДАННЫЕ!$B952),1,0),0)</f>
        <v>0</v>
      </c>
      <c r="B952" s="14">
        <f>IF(ДАННЫЕ!$B952&gt;0,IF(YEAR(ДАННЫЕ!$F$1)=YEAR(ДАННЫЕ!$B952),1,0),0)</f>
        <v>0</v>
      </c>
      <c r="C952" s="14">
        <f>IF(ДАННЫЕ!$CM952&gt;0,IF(YEAR(ДАННЫЕ!$F$1)=YEAR(ДАННЫЕ!$CM952),1,0),0)</f>
        <v>0</v>
      </c>
      <c r="D952" s="14">
        <f>IF(ДАННЫЕ!$CJ952&gt;0,IF(ДАННЫЕ!$CL952&gt;ДАННЫЕ!$F$1,1,IF(ДАННЫЕ!$CL952&gt;0,0,1)),0)</f>
        <v>0</v>
      </c>
      <c r="E952" s="43" t="str">
        <f ca="1">IF(ДАННЫЕ!$F$1&gt;0,IF(ДАННЫЕ!$G952&gt;0,DATEDIF(ДАННЫЕ!$G952,ДАННЫЕ!$F$1,"y"),""),IF(ДАННЫЕ!$G952&gt;0,DATEDIF(ДАННЫЕ!$G952,TODAY(),"y"),""))</f>
        <v/>
      </c>
      <c r="F952" s="43" t="str">
        <f xml:space="preserve"> IF(ДАННЫЕ!$F952="М",IF(E952&gt;=18,IF(E952&lt;60,1,""),""),"")&amp;IF(ДАННЫЕ!$F952="Ж",IF(E952&gt;=18,IF(E952&lt;55,1,""),""),"")</f>
        <v/>
      </c>
      <c r="G952" s="43" t="str">
        <f xml:space="preserve"> IF(ДАННЫЕ!$F952="М",IF(E952&gt;=60,2,""),"")&amp;IF(ДАННЫЕ!$F952="Ж",IF(E952&gt;=55,2,""),"")</f>
        <v/>
      </c>
      <c r="H952" s="43" t="str">
        <f t="shared" ca="1" si="42"/>
        <v/>
      </c>
      <c r="I952" s="43" t="str">
        <f t="shared" ca="1" si="43"/>
        <v>03</v>
      </c>
      <c r="J952" s="28" t="str">
        <f ca="1">ДАННЫЕ!$F952&amp;H952&amp;I952&amp;ДАННЫЕ!$I952&amp;"m"&amp;IF(ДАННЫЕ!$I952&gt;0,IF(ДАННЫЕ!$J952&gt;0,0,1),"")&amp;"f"&amp;IF(ДАННЫЕ!$R952&gt;0,IF(YEAR(ДАННЫЕ!$F$1)=YEAR(ДАННЫЕ!$R952),1,0),0)&amp;"z"&amp;ДАННЫЕ!$R952&amp;"p"&amp;ДАННЫЕ!$S952&amp;"i"&amp;ДАННЫЕ!$T952&amp;"h"&amp;ДАННЫЕ!$K952&amp;"be"&amp;ДАННЫЕ!$BI952&amp;"CD"&amp;IF(ДАННЫЕ!BF952&gt;500,4,IF(ДАННЫЕ!BF952&gt;350,3,IF(ДАННЫЕ!BF952&gt;200,2,IF(ДАННЫЕ!BF952&gt;0,1,0))))&amp;"g"&amp;B952&amp;"d"&amp;H952&amp;"l"&amp;ДАННЫЕ!AT952&amp;"a"&amp;ДАННЫЕ!$V952&amp;"v"&amp;R952&amp;"k"&amp;ДАННЫЕ!$U952&amp;"s"&amp;ДАННЫЕ!$Y952&amp;"t"&amp;ДАННЫЕ!$X952&amp;"b"&amp;IF(ДАННЫЕ!$Q952&gt;1,1,0)&amp;"PP"&amp;ДАННЫЕ!Z952&amp;"c"&amp;S952&amp;"x"&amp;IF(ДАННЫЕ!$BY952&gt;0,IF(YEAR(ДАННЫЕ!$F$1)=YEAR(ДАННЫЕ!$BY952),1,0),0)&amp;"n"&amp;IF(ДАННЫЕ!$BZ952&gt;0,IF(YEAR(ДАННЫЕ!$F$1)=YEAR(ДАННЫЕ!$BZ952),1,0),0)&amp;"u"&amp;D952&amp;"z"&amp;IF(ДАННЫЕ!$CL952&gt;0,IF(YEAR(ДАННЫЕ!$F$1)&gt;YEAR(ДАННЫЕ!$CL952),11,12),0)</f>
        <v>03mf0zpihbeCD0g0dlav0kstb0PPc0x0n0u0z0</v>
      </c>
      <c r="K952" s="28" t="str">
        <f ca="1">ДАННЫЕ!$I952&amp;"x"&amp;B952&amp;"w"&amp;IF(T952+ДАННЫЕ!AD952+ДАННЫЕ!AE952+ДАННЫЕ!AF952+ДАННЫЕ!AG952+ДАННЫЕ!AH952+ДАННЫЕ!$AL952+ДАННЫЕ!AI952+ДАННЫЕ!AJ952+ДАННЫЕ!AK952+ДАННЫЕ!AP952+ДАННЫЕ!AQ952+ДАННЫЕ!AR952+ДАННЫЕ!$AM952+ДАННЫЕ!$AN952+ДАННЫЕ!AS952+ДАННЫЕ!AT952&gt;0,1,0)&amp;IF(OR(T952=2,ДАННЫЕ!AD952=2,ДАННЫЕ!AE952=2,ДАННЫЕ!AF952=2,ДАННЫЕ!AG952=2,ДАННЫЕ!AH952=2,ДАННЫЕ!$AL952=2,ДАННЫЕ!AI952=2,ДАННЫЕ!AJ952=2,ДАННЫЕ!AK952=2,ДАННЫЕ!AP952=2,ДАННЫЕ!AQ952=2,ДАННЫЕ!AR952=2,ДАННЫЕ!$AM952=2,ДАННЫЕ!$AN952=2,ДАННЫЕ!AS952=2,ДАННЫЕ!AT952=2),2,0)&amp;"t"&amp;IF(T952&gt;0,"1"&amp;T952,"00")&amp;"f"&amp;IF(ДАННЫЕ!$AC952,"1"&amp;ДАННЫЕ!$AC952,"00")&amp;"b"&amp;IF(ДАННЫЕ!$AD952,"1"&amp;ДАННЫЕ!$AD952,"00")&amp;"g"&amp;IF(ДАННЫЕ!$AF952,"1"&amp;ДАННЫЕ!$AF952,"00")&amp;"c"&amp;IF(ДАННЫЕ!$AG952,"1"&amp;ДАННЫЕ!$AG952,"00")&amp;"i"&amp;IF(ДАННЫЕ!$AH952,"1"&amp;ДАННЫЕ!$AH952,"00")&amp;"r"&amp;IF(ДАННЫЕ!$AL952,"1"&amp;ДАННЫЕ!$AL952,"00")&amp;"m"&amp;IF(ДАННЫЕ!$AI952,"1"&amp;ДАННЫЕ!$AI952,"00")&amp;"hS"&amp;IF(ДАННЫЕ!$AJ952,"1"&amp;ДАННЫЕ!$AJ952,"00")&amp;"hZ"&amp;IF(ДАННЫЕ!$AK952,"1"&amp;ДАННЫЕ!$AK952,"00")&amp;"p"&amp;IF(ДАННЫЕ!$AP952,"1"&amp;ДАННЫЕ!$AP952,"00")&amp;"k"&amp;IF(ДАННЫЕ!$AQ952,"1"&amp;ДАННЫЕ!$AQ952,"00")&amp;"z"&amp;IF(ДАННЫЕ!$AR952,"1"&amp;ДАННЫЕ!$AR952,"00")&amp;"j"&amp;IF(ДАННЫЕ!$AM952,"1"&amp;ДАННЫЕ!$AM952,"00")&amp;"n"&amp;IF(ДАННЫЕ!$AN952,"1"&amp;ДАННЫЕ!$AN952,"00")&amp;"E"&amp;ДАННЫЕ!BI952&amp;"L"&amp;ДАННЫЕ!AO952&amp;"h"&amp;IF(ДАННЫЕ!$AU952&gt;0,1,0)&amp;"v"&amp;IF(ДАННЫЕ!$AW952&gt;0,1,0)&amp;"a"&amp;IF(ДАННЫЕ!$AS952,"1"&amp;ДАННЫЕ!$AS952,"00")&amp;"s"&amp;IF(ДАННЫЕ!$AT952,"1"&amp;ДАННЫЕ!$AT952,"00")&amp;"u"&amp;IF(ДАННЫЕ!$CJ952&gt;0,1,0)&amp;"y"&amp;B952&amp;"d"&amp;H952&amp;"e"&amp;F952&amp;G952</f>
        <v>x0w00t00f00b00g00c00i00r00m00hS00hZ00p00k00z00j00n00ELh0v0a00s00u0y0de</v>
      </c>
      <c r="L952" s="28" t="str">
        <f ca="1">ДАННЫЕ!$I952&amp;"VN"&amp;IF(ДАННЫЕ!AW952&gt;0,11,10)&amp;"CD"&amp;IF(ДАННЫЕ!BF952&gt;500,16,IF(ДАННЫЕ!BF952&gt;350,15,IF(ДАННЫЕ!BF952&gt;=200,14,IF(ДАННЫЕ!BF952&gt;=100,13,IF(ДАННЫЕ!BF952&gt;=50,12,IF(ДАННЫЕ!BF952&gt;0,11,10))))))&amp;"AR"&amp;IF(ДАННЫЕ!BX952&gt;0,1,0)&amp;"GD"&amp;B952&amp;"VV"&amp;IF(E952&gt;=5,IF(E952&lt;18,1,0),0)</f>
        <v>VN10CD10AR0GD0VV0</v>
      </c>
      <c r="M952" s="28" t="str">
        <f>ДАННЫЕ!$I952&amp;"b"&amp;ДАННЫЕ!$BI952&amp;"r"&amp;ДАННЫЕ!$BJ952&amp;"CD"&amp;IF(ДАННЫЕ!BF952&gt;0,IF(ДАННЫЕ!BF952&lt;200,1,IF(ДАННЫЕ!BF952&lt;350,2,3)),0)&amp;"h"&amp;IF(ДАННЫЕ!$BK952+ДАННЫЕ!$BL952+ДАННЫЕ!$BM952&gt;0,1,0)&amp;"x"&amp;ДАННЫЕ!$BK952&amp;"y"&amp;ДАННЫЕ!$BL952&amp;"z"&amp;ДАННЫЕ!$BM952&amp;"c"&amp;IF(ДАННЫЕ!$BK952+ДАННЫЕ!$BL952+ДАННЫЕ!$BM952=3,1,0)&amp;"a"&amp;IF(ДАННЫЕ!$BQ952+ДАННЫЕ!$BR952&gt;0,1,0)&amp;"d"&amp;ДАННЫЕ!$BQ952&amp;"v"&amp;ДАННЫЕ!$BR952&amp;"p"&amp;ДАННЫЕ!$BS952&amp;"n"&amp;ДАННЫЕ!$BU952&amp;"t"&amp;ДАННЫЕ!$BV952&amp;"o"&amp;ДАННЫЕ!$BT952&amp;"l"&amp;IF(ДАННЫЕ!$BN952&gt;0,1,0)&amp;ДАННЫЕ!$BN952&amp;"g"&amp;ДАННЫЕ!$BO952&amp;"s"&amp;ДАННЫЕ!$BP952&amp;"DZ"&amp;IF(ДАННЫЕ!B952-ДАННЫЕ!G952 &lt; 60,IF(ДАННЫЕ!B952-ДАННЫЕ!G952 &gt;= 0,1,0),0)&amp;"u"&amp;IF(ДАННЫЕ!$CJ952&gt;0,1,0)</f>
        <v>brCD0h0xyzc0a0dvpntol0gsDZ1u0</v>
      </c>
      <c r="N952" s="28" t="str">
        <f ca="1">ДАННЫЕ!$F952&amp;ДАННЫЕ!$I952&amp;"g"&amp;B952&amp;"cf"&amp;D952&amp;"a"&amp;IF(ДАННЫЕ!$BX952&gt;0,1,0)&amp;IF(ДАННЫЕ!$BF952&gt;500,1,IF(ДАННЫЕ!$BF952&gt;350,2,IF(ДАННЫЕ!$BF952&gt;=200,3,IF(ДАННЫЕ!$BF952&gt;=100,4,IF(ДАННЫЕ!$BF952&gt;=50,5,IF(ДАННЫЕ!$BF952&lt;50,6,0))))))&amp;"AR"&amp;IF(DATEDIF(ДАННЫЕ!$BX952,ДАННЫЕ!$F$1,"y")&gt;1,1,0)&amp;"VG"&amp;IF(ДАННЫЕ!$BH952="0",1,0)&amp;"o"&amp;IF(T952+ДАННЫЕ!$AF952+ДАННЫЕ!$AG952+ДАННЫЕ!$AH952+ДАННЫЕ!$AI952+ДАННЫЕ!$AJ952+ДАННЫЕ!$AP952+ДАННЫЕ!$AQ952+ДАННЫЕ!$AR952+ДАННЫЕ!$AU952+ДАННЫЕ!$AW952+ДАННЫЕ!$AS952+ДАННЫЕ!$AT952&gt;0,1,0)&amp;"x"&amp;ДАННЫЕ!$AG952&amp;"p"&amp;IF(ДАННЫЕ!$BY952&gt;0,1,0)&amp;"v"&amp;IF(ДАННЫЕ!$BZ952&gt;0,1,0)&amp;"n"&amp;ДАННЫЕ!$CA952&amp;"t"&amp;ДАННЫЕ!$AY952&amp;"k"&amp;ДАННЫЕ!$CB952&amp;"q"&amp;ДАННЫЕ!$CC952&amp;"w"&amp;ДАННЫЕ!$CD952&amp;"e"&amp;ДАННЫЕ!$CE952&amp;"m"&amp;ДАННЫЕ!$CF952&amp;"c"&amp;ДАННЫЕ!$CG952&amp;"z"&amp;ДАННЫЕ!$CH952&amp;"d"&amp;IF(H952=4,1,0)&amp;"s"&amp;IF(ДАННЫЕ!$J952=1,0,1)&amp;"u"&amp;IF(ДАННЫЕ!$CJ952&gt;0,1,0)</f>
        <v>g0cf0a06AR1VG0o0xp0v0ntkqwemczd0s1u0</v>
      </c>
      <c r="O952" s="28" t="str">
        <f>ДАННЫЕ!$I952&amp;"g"&amp;B952&amp;A952&amp;"f"&amp;P952&amp;"c"&amp;IF(ДАННЫЕ!$U952&gt;0,1,0)&amp;"s"&amp;IF(ДАННЫЕ!$Q952&gt;0,IF(YEAR(ДАННЫЕ!$F$1)=YEAR(ДАННЫЕ!$Q952),IF(MONTH(ДАННЫЕ!$F$1)=MONTH(ДАННЫЕ!$Q952),111,11),1),0)&amp;"i"&amp;IF(ДАННЫЕ!$R952+ДАННЫЕ!$S952+ДАННЫЕ!$T952=0,0,1)&amp;"h"&amp;IF(ДАННЫЕ!$P952&gt;0,1,0)&amp;"p"&amp;IF(ДАННЫЕ!$CI952&gt;0,IF(YEAR(ДАННЫЕ!$F$1)=YEAR(ДАННЫЕ!$CI952),IF(MONTH(ДАННЫЕ!$F$1)=MONTH(ДАННЫЕ!$CI952),111,11),1),0)&amp;"d"&amp;IF(ДАННЫЕ!$CJ952&gt;0,IF(YEAR(ДАННЫЕ!$F$1)=YEAR(ДАННЫЕ!$CJ952),IF(MONTH(ДАННЫЕ!$F$1)=MONTH(ДАННЫЕ!$CJ952),111,11),1),0)&amp;"o"&amp;IF(ДАННЫЕ!$CK952&gt;0,IF(MONTH(ДАННЫЕ!$F$1)=MONTH(ДАННЫЕ!$CK952),111,11),0)&amp;"v"&amp;IF(ДАННЫЕ!$BE952&gt;0,IF(MONTH(ДАННЫЕ!$F$1)=MONTH(ДАННЫЕ!$BE952),111,11),0)</f>
        <v>g00f0c0s0i0h0p0d0o0v0</v>
      </c>
      <c r="P952" s="15">
        <f t="shared" si="44"/>
        <v>0</v>
      </c>
      <c r="Q952" s="15">
        <f>IF(ДАННЫЕ!$F$1&gt;ДАННЫЕ!$N952,IF(YEAR(ДАННЫЕ!$F$1)=YEAR(ДАННЫЕ!M952),1,0),0)</f>
        <v>0</v>
      </c>
      <c r="R952" s="15">
        <f>IF(ДАННЫЕ!$F$1&gt;ДАННЫЕ!$N952,IF(YEAR(ДАННЫЕ!$F$1)=YEAR(ДАННЫЕ!N952),1,0),0)</f>
        <v>0</v>
      </c>
      <c r="S952" s="15">
        <f>IF(ДАННЫЕ!$AA952="2А",1,IF(ДАННЫЕ!$AA952="2Б",2,IF(ДАННЫЕ!$AA952="2В",3,IF(ДАННЫЕ!$AA952=3,4,IF(ДАННЫЕ!$AA952="4А",5,IF(ДАННЫЕ!$AA952="4Б",6,IF(ДАННЫЕ!$AA952="4В",7,IF(ДАННЫЕ!$AA952=5,8,0))))))))</f>
        <v>0</v>
      </c>
      <c r="T952" s="15">
        <f>IF(OR(ДАННЫЕ!$AC952=2,ДАННЫЕ!$AD952=2,ДАННЫЕ!$AE952=2),2,IF(OR(ДАННЫЕ!$AC952=1,ДАННЫЕ!$AD952=1,ДАННЫЕ!$AE952=1),1,0))</f>
        <v>0</v>
      </c>
    </row>
    <row r="953" spans="1:20" ht="15" customHeight="1" x14ac:dyDescent="0.2">
      <c r="A953" s="78">
        <f>IF(B953&gt;0,IF(MONTH(ДАННЫЕ!$F$1)=MONTH(ДАННЫЕ!$B953),1,0),0)</f>
        <v>0</v>
      </c>
      <c r="B953" s="14">
        <f>IF(ДАННЫЕ!$B953&gt;0,IF(YEAR(ДАННЫЕ!$F$1)=YEAR(ДАННЫЕ!$B953),1,0),0)</f>
        <v>0</v>
      </c>
      <c r="C953" s="14">
        <f>IF(ДАННЫЕ!$CM953&gt;0,IF(YEAR(ДАННЫЕ!$F$1)=YEAR(ДАННЫЕ!$CM953),1,0),0)</f>
        <v>0</v>
      </c>
      <c r="D953" s="14">
        <f>IF(ДАННЫЕ!$CJ953&gt;0,IF(ДАННЫЕ!$CL953&gt;ДАННЫЕ!$F$1,1,IF(ДАННЫЕ!$CL953&gt;0,0,1)),0)</f>
        <v>0</v>
      </c>
      <c r="E953" s="43" t="str">
        <f ca="1">IF(ДАННЫЕ!$F$1&gt;0,IF(ДАННЫЕ!$G953&gt;0,DATEDIF(ДАННЫЕ!$G953,ДАННЫЕ!$F$1,"y"),""),IF(ДАННЫЕ!$G953&gt;0,DATEDIF(ДАННЫЕ!$G953,TODAY(),"y"),""))</f>
        <v/>
      </c>
      <c r="F953" s="43" t="str">
        <f xml:space="preserve"> IF(ДАННЫЕ!$F953="М",IF(E953&gt;=18,IF(E953&lt;60,1,""),""),"")&amp;IF(ДАННЫЕ!$F953="Ж",IF(E953&gt;=18,IF(E953&lt;55,1,""),""),"")</f>
        <v/>
      </c>
      <c r="G953" s="43" t="str">
        <f xml:space="preserve"> IF(ДАННЫЕ!$F953="М",IF(E953&gt;=60,2,""),"")&amp;IF(ДАННЫЕ!$F953="Ж",IF(E953&gt;=55,2,""),"")</f>
        <v/>
      </c>
      <c r="H953" s="43" t="str">
        <f t="shared" ca="1" si="42"/>
        <v/>
      </c>
      <c r="I953" s="43" t="str">
        <f t="shared" ca="1" si="43"/>
        <v>03</v>
      </c>
      <c r="J953" s="28" t="str">
        <f ca="1">ДАННЫЕ!$F953&amp;H953&amp;I953&amp;ДАННЫЕ!$I953&amp;"m"&amp;IF(ДАННЫЕ!$I953&gt;0,IF(ДАННЫЕ!$J953&gt;0,0,1),"")&amp;"f"&amp;IF(ДАННЫЕ!$R953&gt;0,IF(YEAR(ДАННЫЕ!$F$1)=YEAR(ДАННЫЕ!$R953),1,0),0)&amp;"z"&amp;ДАННЫЕ!$R953&amp;"p"&amp;ДАННЫЕ!$S953&amp;"i"&amp;ДАННЫЕ!$T953&amp;"h"&amp;ДАННЫЕ!$K953&amp;"be"&amp;ДАННЫЕ!$BI953&amp;"CD"&amp;IF(ДАННЫЕ!BF953&gt;500,4,IF(ДАННЫЕ!BF953&gt;350,3,IF(ДАННЫЕ!BF953&gt;200,2,IF(ДАННЫЕ!BF953&gt;0,1,0))))&amp;"g"&amp;B953&amp;"d"&amp;H953&amp;"l"&amp;ДАННЫЕ!AT953&amp;"a"&amp;ДАННЫЕ!$V953&amp;"v"&amp;R953&amp;"k"&amp;ДАННЫЕ!$U953&amp;"s"&amp;ДАННЫЕ!$Y953&amp;"t"&amp;ДАННЫЕ!$X953&amp;"b"&amp;IF(ДАННЫЕ!$Q953&gt;1,1,0)&amp;"PP"&amp;ДАННЫЕ!Z953&amp;"c"&amp;S953&amp;"x"&amp;IF(ДАННЫЕ!$BY953&gt;0,IF(YEAR(ДАННЫЕ!$F$1)=YEAR(ДАННЫЕ!$BY953),1,0),0)&amp;"n"&amp;IF(ДАННЫЕ!$BZ953&gt;0,IF(YEAR(ДАННЫЕ!$F$1)=YEAR(ДАННЫЕ!$BZ953),1,0),0)&amp;"u"&amp;D953&amp;"z"&amp;IF(ДАННЫЕ!$CL953&gt;0,IF(YEAR(ДАННЫЕ!$F$1)&gt;YEAR(ДАННЫЕ!$CL953),11,12),0)</f>
        <v>03mf0zpihbeCD0g0dlav0kstb0PPc0x0n0u0z0</v>
      </c>
      <c r="K953" s="28" t="str">
        <f ca="1">ДАННЫЕ!$I953&amp;"x"&amp;B953&amp;"w"&amp;IF(T953+ДАННЫЕ!AD953+ДАННЫЕ!AE953+ДАННЫЕ!AF953+ДАННЫЕ!AG953+ДАННЫЕ!AH953+ДАННЫЕ!$AL953+ДАННЫЕ!AI953+ДАННЫЕ!AJ953+ДАННЫЕ!AK953+ДАННЫЕ!AP953+ДАННЫЕ!AQ953+ДАННЫЕ!AR953+ДАННЫЕ!$AM953+ДАННЫЕ!$AN953+ДАННЫЕ!AS953+ДАННЫЕ!AT953&gt;0,1,0)&amp;IF(OR(T953=2,ДАННЫЕ!AD953=2,ДАННЫЕ!AE953=2,ДАННЫЕ!AF953=2,ДАННЫЕ!AG953=2,ДАННЫЕ!AH953=2,ДАННЫЕ!$AL953=2,ДАННЫЕ!AI953=2,ДАННЫЕ!AJ953=2,ДАННЫЕ!AK953=2,ДАННЫЕ!AP953=2,ДАННЫЕ!AQ953=2,ДАННЫЕ!AR953=2,ДАННЫЕ!$AM953=2,ДАННЫЕ!$AN953=2,ДАННЫЕ!AS953=2,ДАННЫЕ!AT953=2),2,0)&amp;"t"&amp;IF(T953&gt;0,"1"&amp;T953,"00")&amp;"f"&amp;IF(ДАННЫЕ!$AC953,"1"&amp;ДАННЫЕ!$AC953,"00")&amp;"b"&amp;IF(ДАННЫЕ!$AD953,"1"&amp;ДАННЫЕ!$AD953,"00")&amp;"g"&amp;IF(ДАННЫЕ!$AF953,"1"&amp;ДАННЫЕ!$AF953,"00")&amp;"c"&amp;IF(ДАННЫЕ!$AG953,"1"&amp;ДАННЫЕ!$AG953,"00")&amp;"i"&amp;IF(ДАННЫЕ!$AH953,"1"&amp;ДАННЫЕ!$AH953,"00")&amp;"r"&amp;IF(ДАННЫЕ!$AL953,"1"&amp;ДАННЫЕ!$AL953,"00")&amp;"m"&amp;IF(ДАННЫЕ!$AI953,"1"&amp;ДАННЫЕ!$AI953,"00")&amp;"hS"&amp;IF(ДАННЫЕ!$AJ953,"1"&amp;ДАННЫЕ!$AJ953,"00")&amp;"hZ"&amp;IF(ДАННЫЕ!$AK953,"1"&amp;ДАННЫЕ!$AK953,"00")&amp;"p"&amp;IF(ДАННЫЕ!$AP953,"1"&amp;ДАННЫЕ!$AP953,"00")&amp;"k"&amp;IF(ДАННЫЕ!$AQ953,"1"&amp;ДАННЫЕ!$AQ953,"00")&amp;"z"&amp;IF(ДАННЫЕ!$AR953,"1"&amp;ДАННЫЕ!$AR953,"00")&amp;"j"&amp;IF(ДАННЫЕ!$AM953,"1"&amp;ДАННЫЕ!$AM953,"00")&amp;"n"&amp;IF(ДАННЫЕ!$AN953,"1"&amp;ДАННЫЕ!$AN953,"00")&amp;"E"&amp;ДАННЫЕ!BI953&amp;"L"&amp;ДАННЫЕ!AO953&amp;"h"&amp;IF(ДАННЫЕ!$AU953&gt;0,1,0)&amp;"v"&amp;IF(ДАННЫЕ!$AW953&gt;0,1,0)&amp;"a"&amp;IF(ДАННЫЕ!$AS953,"1"&amp;ДАННЫЕ!$AS953,"00")&amp;"s"&amp;IF(ДАННЫЕ!$AT953,"1"&amp;ДАННЫЕ!$AT953,"00")&amp;"u"&amp;IF(ДАННЫЕ!$CJ953&gt;0,1,0)&amp;"y"&amp;B953&amp;"d"&amp;H953&amp;"e"&amp;F953&amp;G953</f>
        <v>x0w00t00f00b00g00c00i00r00m00hS00hZ00p00k00z00j00n00ELh0v0a00s00u0y0de</v>
      </c>
      <c r="L953" s="28" t="str">
        <f ca="1">ДАННЫЕ!$I953&amp;"VN"&amp;IF(ДАННЫЕ!AW953&gt;0,11,10)&amp;"CD"&amp;IF(ДАННЫЕ!BF953&gt;500,16,IF(ДАННЫЕ!BF953&gt;350,15,IF(ДАННЫЕ!BF953&gt;=200,14,IF(ДАННЫЕ!BF953&gt;=100,13,IF(ДАННЫЕ!BF953&gt;=50,12,IF(ДАННЫЕ!BF953&gt;0,11,10))))))&amp;"AR"&amp;IF(ДАННЫЕ!BX953&gt;0,1,0)&amp;"GD"&amp;B953&amp;"VV"&amp;IF(E953&gt;=5,IF(E953&lt;18,1,0),0)</f>
        <v>VN10CD10AR0GD0VV0</v>
      </c>
      <c r="M953" s="28" t="str">
        <f>ДАННЫЕ!$I953&amp;"b"&amp;ДАННЫЕ!$BI953&amp;"r"&amp;ДАННЫЕ!$BJ953&amp;"CD"&amp;IF(ДАННЫЕ!BF953&gt;0,IF(ДАННЫЕ!BF953&lt;200,1,IF(ДАННЫЕ!BF953&lt;350,2,3)),0)&amp;"h"&amp;IF(ДАННЫЕ!$BK953+ДАННЫЕ!$BL953+ДАННЫЕ!$BM953&gt;0,1,0)&amp;"x"&amp;ДАННЫЕ!$BK953&amp;"y"&amp;ДАННЫЕ!$BL953&amp;"z"&amp;ДАННЫЕ!$BM953&amp;"c"&amp;IF(ДАННЫЕ!$BK953+ДАННЫЕ!$BL953+ДАННЫЕ!$BM953=3,1,0)&amp;"a"&amp;IF(ДАННЫЕ!$BQ953+ДАННЫЕ!$BR953&gt;0,1,0)&amp;"d"&amp;ДАННЫЕ!$BQ953&amp;"v"&amp;ДАННЫЕ!$BR953&amp;"p"&amp;ДАННЫЕ!$BS953&amp;"n"&amp;ДАННЫЕ!$BU953&amp;"t"&amp;ДАННЫЕ!$BV953&amp;"o"&amp;ДАННЫЕ!$BT953&amp;"l"&amp;IF(ДАННЫЕ!$BN953&gt;0,1,0)&amp;ДАННЫЕ!$BN953&amp;"g"&amp;ДАННЫЕ!$BO953&amp;"s"&amp;ДАННЫЕ!$BP953&amp;"DZ"&amp;IF(ДАННЫЕ!B953-ДАННЫЕ!G953 &lt; 60,IF(ДАННЫЕ!B953-ДАННЫЕ!G953 &gt;= 0,1,0),0)&amp;"u"&amp;IF(ДАННЫЕ!$CJ953&gt;0,1,0)</f>
        <v>brCD0h0xyzc0a0dvpntol0gsDZ1u0</v>
      </c>
      <c r="N953" s="28" t="str">
        <f ca="1">ДАННЫЕ!$F953&amp;ДАННЫЕ!$I953&amp;"g"&amp;B953&amp;"cf"&amp;D953&amp;"a"&amp;IF(ДАННЫЕ!$BX953&gt;0,1,0)&amp;IF(ДАННЫЕ!$BF953&gt;500,1,IF(ДАННЫЕ!$BF953&gt;350,2,IF(ДАННЫЕ!$BF953&gt;=200,3,IF(ДАННЫЕ!$BF953&gt;=100,4,IF(ДАННЫЕ!$BF953&gt;=50,5,IF(ДАННЫЕ!$BF953&lt;50,6,0))))))&amp;"AR"&amp;IF(DATEDIF(ДАННЫЕ!$BX953,ДАННЫЕ!$F$1,"y")&gt;1,1,0)&amp;"VG"&amp;IF(ДАННЫЕ!$BH953="0",1,0)&amp;"o"&amp;IF(T953+ДАННЫЕ!$AF953+ДАННЫЕ!$AG953+ДАННЫЕ!$AH953+ДАННЫЕ!$AI953+ДАННЫЕ!$AJ953+ДАННЫЕ!$AP953+ДАННЫЕ!$AQ953+ДАННЫЕ!$AR953+ДАННЫЕ!$AU953+ДАННЫЕ!$AW953+ДАННЫЕ!$AS953+ДАННЫЕ!$AT953&gt;0,1,0)&amp;"x"&amp;ДАННЫЕ!$AG953&amp;"p"&amp;IF(ДАННЫЕ!$BY953&gt;0,1,0)&amp;"v"&amp;IF(ДАННЫЕ!$BZ953&gt;0,1,0)&amp;"n"&amp;ДАННЫЕ!$CA953&amp;"t"&amp;ДАННЫЕ!$AY953&amp;"k"&amp;ДАННЫЕ!$CB953&amp;"q"&amp;ДАННЫЕ!$CC953&amp;"w"&amp;ДАННЫЕ!$CD953&amp;"e"&amp;ДАННЫЕ!$CE953&amp;"m"&amp;ДАННЫЕ!$CF953&amp;"c"&amp;ДАННЫЕ!$CG953&amp;"z"&amp;ДАННЫЕ!$CH953&amp;"d"&amp;IF(H953=4,1,0)&amp;"s"&amp;IF(ДАННЫЕ!$J953=1,0,1)&amp;"u"&amp;IF(ДАННЫЕ!$CJ953&gt;0,1,0)</f>
        <v>g0cf0a06AR1VG0o0xp0v0ntkqwemczd0s1u0</v>
      </c>
      <c r="O953" s="28" t="str">
        <f>ДАННЫЕ!$I953&amp;"g"&amp;B953&amp;A953&amp;"f"&amp;P953&amp;"c"&amp;IF(ДАННЫЕ!$U953&gt;0,1,0)&amp;"s"&amp;IF(ДАННЫЕ!$Q953&gt;0,IF(YEAR(ДАННЫЕ!$F$1)=YEAR(ДАННЫЕ!$Q953),IF(MONTH(ДАННЫЕ!$F$1)=MONTH(ДАННЫЕ!$Q953),111,11),1),0)&amp;"i"&amp;IF(ДАННЫЕ!$R953+ДАННЫЕ!$S953+ДАННЫЕ!$T953=0,0,1)&amp;"h"&amp;IF(ДАННЫЕ!$P953&gt;0,1,0)&amp;"p"&amp;IF(ДАННЫЕ!$CI953&gt;0,IF(YEAR(ДАННЫЕ!$F$1)=YEAR(ДАННЫЕ!$CI953),IF(MONTH(ДАННЫЕ!$F$1)=MONTH(ДАННЫЕ!$CI953),111,11),1),0)&amp;"d"&amp;IF(ДАННЫЕ!$CJ953&gt;0,IF(YEAR(ДАННЫЕ!$F$1)=YEAR(ДАННЫЕ!$CJ953),IF(MONTH(ДАННЫЕ!$F$1)=MONTH(ДАННЫЕ!$CJ953),111,11),1),0)&amp;"o"&amp;IF(ДАННЫЕ!$CK953&gt;0,IF(MONTH(ДАННЫЕ!$F$1)=MONTH(ДАННЫЕ!$CK953),111,11),0)&amp;"v"&amp;IF(ДАННЫЕ!$BE953&gt;0,IF(MONTH(ДАННЫЕ!$F$1)=MONTH(ДАННЫЕ!$BE953),111,11),0)</f>
        <v>g00f0c0s0i0h0p0d0o0v0</v>
      </c>
      <c r="P953" s="15">
        <f t="shared" si="44"/>
        <v>0</v>
      </c>
      <c r="Q953" s="15">
        <f>IF(ДАННЫЕ!$F$1&gt;ДАННЫЕ!$N953,IF(YEAR(ДАННЫЕ!$F$1)=YEAR(ДАННЫЕ!M953),1,0),0)</f>
        <v>0</v>
      </c>
      <c r="R953" s="15">
        <f>IF(ДАННЫЕ!$F$1&gt;ДАННЫЕ!$N953,IF(YEAR(ДАННЫЕ!$F$1)=YEAR(ДАННЫЕ!N953),1,0),0)</f>
        <v>0</v>
      </c>
      <c r="S953" s="15">
        <f>IF(ДАННЫЕ!$AA953="2А",1,IF(ДАННЫЕ!$AA953="2Б",2,IF(ДАННЫЕ!$AA953="2В",3,IF(ДАННЫЕ!$AA953=3,4,IF(ДАННЫЕ!$AA953="4А",5,IF(ДАННЫЕ!$AA953="4Б",6,IF(ДАННЫЕ!$AA953="4В",7,IF(ДАННЫЕ!$AA953=5,8,0))))))))</f>
        <v>0</v>
      </c>
      <c r="T953" s="15">
        <f>IF(OR(ДАННЫЕ!$AC953=2,ДАННЫЕ!$AD953=2,ДАННЫЕ!$AE953=2),2,IF(OR(ДАННЫЕ!$AC953=1,ДАННЫЕ!$AD953=1,ДАННЫЕ!$AE953=1),1,0))</f>
        <v>0</v>
      </c>
    </row>
    <row r="954" spans="1:20" ht="15" customHeight="1" x14ac:dyDescent="0.2">
      <c r="A954" s="78">
        <f>IF(B954&gt;0,IF(MONTH(ДАННЫЕ!$F$1)=MONTH(ДАННЫЕ!$B954),1,0),0)</f>
        <v>0</v>
      </c>
      <c r="B954" s="14">
        <f>IF(ДАННЫЕ!$B954&gt;0,IF(YEAR(ДАННЫЕ!$F$1)=YEAR(ДАННЫЕ!$B954),1,0),0)</f>
        <v>0</v>
      </c>
      <c r="C954" s="14">
        <f>IF(ДАННЫЕ!$CM954&gt;0,IF(YEAR(ДАННЫЕ!$F$1)=YEAR(ДАННЫЕ!$CM954),1,0),0)</f>
        <v>0</v>
      </c>
      <c r="D954" s="14">
        <f>IF(ДАННЫЕ!$CJ954&gt;0,IF(ДАННЫЕ!$CL954&gt;ДАННЫЕ!$F$1,1,IF(ДАННЫЕ!$CL954&gt;0,0,1)),0)</f>
        <v>0</v>
      </c>
      <c r="E954" s="43" t="str">
        <f ca="1">IF(ДАННЫЕ!$F$1&gt;0,IF(ДАННЫЕ!$G954&gt;0,DATEDIF(ДАННЫЕ!$G954,ДАННЫЕ!$F$1,"y"),""),IF(ДАННЫЕ!$G954&gt;0,DATEDIF(ДАННЫЕ!$G954,TODAY(),"y"),""))</f>
        <v/>
      </c>
      <c r="F954" s="43" t="str">
        <f xml:space="preserve"> IF(ДАННЫЕ!$F954="М",IF(E954&gt;=18,IF(E954&lt;60,1,""),""),"")&amp;IF(ДАННЫЕ!$F954="Ж",IF(E954&gt;=18,IF(E954&lt;55,1,""),""),"")</f>
        <v/>
      </c>
      <c r="G954" s="43" t="str">
        <f xml:space="preserve"> IF(ДАННЫЕ!$F954="М",IF(E954&gt;=60,2,""),"")&amp;IF(ДАННЫЕ!$F954="Ж",IF(E954&gt;=55,2,""),"")</f>
        <v/>
      </c>
      <c r="H954" s="43" t="str">
        <f t="shared" ca="1" si="42"/>
        <v/>
      </c>
      <c r="I954" s="43" t="str">
        <f t="shared" ca="1" si="43"/>
        <v>03</v>
      </c>
      <c r="J954" s="28" t="str">
        <f ca="1">ДАННЫЕ!$F954&amp;H954&amp;I954&amp;ДАННЫЕ!$I954&amp;"m"&amp;IF(ДАННЫЕ!$I954&gt;0,IF(ДАННЫЕ!$J954&gt;0,0,1),"")&amp;"f"&amp;IF(ДАННЫЕ!$R954&gt;0,IF(YEAR(ДАННЫЕ!$F$1)=YEAR(ДАННЫЕ!$R954),1,0),0)&amp;"z"&amp;ДАННЫЕ!$R954&amp;"p"&amp;ДАННЫЕ!$S954&amp;"i"&amp;ДАННЫЕ!$T954&amp;"h"&amp;ДАННЫЕ!$K954&amp;"be"&amp;ДАННЫЕ!$BI954&amp;"CD"&amp;IF(ДАННЫЕ!BF954&gt;500,4,IF(ДАННЫЕ!BF954&gt;350,3,IF(ДАННЫЕ!BF954&gt;200,2,IF(ДАННЫЕ!BF954&gt;0,1,0))))&amp;"g"&amp;B954&amp;"d"&amp;H954&amp;"l"&amp;ДАННЫЕ!AT954&amp;"a"&amp;ДАННЫЕ!$V954&amp;"v"&amp;R954&amp;"k"&amp;ДАННЫЕ!$U954&amp;"s"&amp;ДАННЫЕ!$Y954&amp;"t"&amp;ДАННЫЕ!$X954&amp;"b"&amp;IF(ДАННЫЕ!$Q954&gt;1,1,0)&amp;"PP"&amp;ДАННЫЕ!Z954&amp;"c"&amp;S954&amp;"x"&amp;IF(ДАННЫЕ!$BY954&gt;0,IF(YEAR(ДАННЫЕ!$F$1)=YEAR(ДАННЫЕ!$BY954),1,0),0)&amp;"n"&amp;IF(ДАННЫЕ!$BZ954&gt;0,IF(YEAR(ДАННЫЕ!$F$1)=YEAR(ДАННЫЕ!$BZ954),1,0),0)&amp;"u"&amp;D954&amp;"z"&amp;IF(ДАННЫЕ!$CL954&gt;0,IF(YEAR(ДАННЫЕ!$F$1)&gt;YEAR(ДАННЫЕ!$CL954),11,12),0)</f>
        <v>03mf0zpihbeCD0g0dlav0kstb0PPc0x0n0u0z0</v>
      </c>
      <c r="K954" s="28" t="str">
        <f ca="1">ДАННЫЕ!$I954&amp;"x"&amp;B954&amp;"w"&amp;IF(T954+ДАННЫЕ!AD954+ДАННЫЕ!AE954+ДАННЫЕ!AF954+ДАННЫЕ!AG954+ДАННЫЕ!AH954+ДАННЫЕ!$AL954+ДАННЫЕ!AI954+ДАННЫЕ!AJ954+ДАННЫЕ!AK954+ДАННЫЕ!AP954+ДАННЫЕ!AQ954+ДАННЫЕ!AR954+ДАННЫЕ!$AM954+ДАННЫЕ!$AN954+ДАННЫЕ!AS954+ДАННЫЕ!AT954&gt;0,1,0)&amp;IF(OR(T954=2,ДАННЫЕ!AD954=2,ДАННЫЕ!AE954=2,ДАННЫЕ!AF954=2,ДАННЫЕ!AG954=2,ДАННЫЕ!AH954=2,ДАННЫЕ!$AL954=2,ДАННЫЕ!AI954=2,ДАННЫЕ!AJ954=2,ДАННЫЕ!AK954=2,ДАННЫЕ!AP954=2,ДАННЫЕ!AQ954=2,ДАННЫЕ!AR954=2,ДАННЫЕ!$AM954=2,ДАННЫЕ!$AN954=2,ДАННЫЕ!AS954=2,ДАННЫЕ!AT954=2),2,0)&amp;"t"&amp;IF(T954&gt;0,"1"&amp;T954,"00")&amp;"f"&amp;IF(ДАННЫЕ!$AC954,"1"&amp;ДАННЫЕ!$AC954,"00")&amp;"b"&amp;IF(ДАННЫЕ!$AD954,"1"&amp;ДАННЫЕ!$AD954,"00")&amp;"g"&amp;IF(ДАННЫЕ!$AF954,"1"&amp;ДАННЫЕ!$AF954,"00")&amp;"c"&amp;IF(ДАННЫЕ!$AG954,"1"&amp;ДАННЫЕ!$AG954,"00")&amp;"i"&amp;IF(ДАННЫЕ!$AH954,"1"&amp;ДАННЫЕ!$AH954,"00")&amp;"r"&amp;IF(ДАННЫЕ!$AL954,"1"&amp;ДАННЫЕ!$AL954,"00")&amp;"m"&amp;IF(ДАННЫЕ!$AI954,"1"&amp;ДАННЫЕ!$AI954,"00")&amp;"hS"&amp;IF(ДАННЫЕ!$AJ954,"1"&amp;ДАННЫЕ!$AJ954,"00")&amp;"hZ"&amp;IF(ДАННЫЕ!$AK954,"1"&amp;ДАННЫЕ!$AK954,"00")&amp;"p"&amp;IF(ДАННЫЕ!$AP954,"1"&amp;ДАННЫЕ!$AP954,"00")&amp;"k"&amp;IF(ДАННЫЕ!$AQ954,"1"&amp;ДАННЫЕ!$AQ954,"00")&amp;"z"&amp;IF(ДАННЫЕ!$AR954,"1"&amp;ДАННЫЕ!$AR954,"00")&amp;"j"&amp;IF(ДАННЫЕ!$AM954,"1"&amp;ДАННЫЕ!$AM954,"00")&amp;"n"&amp;IF(ДАННЫЕ!$AN954,"1"&amp;ДАННЫЕ!$AN954,"00")&amp;"E"&amp;ДАННЫЕ!BI954&amp;"L"&amp;ДАННЫЕ!AO954&amp;"h"&amp;IF(ДАННЫЕ!$AU954&gt;0,1,0)&amp;"v"&amp;IF(ДАННЫЕ!$AW954&gt;0,1,0)&amp;"a"&amp;IF(ДАННЫЕ!$AS954,"1"&amp;ДАННЫЕ!$AS954,"00")&amp;"s"&amp;IF(ДАННЫЕ!$AT954,"1"&amp;ДАННЫЕ!$AT954,"00")&amp;"u"&amp;IF(ДАННЫЕ!$CJ954&gt;0,1,0)&amp;"y"&amp;B954&amp;"d"&amp;H954&amp;"e"&amp;F954&amp;G954</f>
        <v>x0w00t00f00b00g00c00i00r00m00hS00hZ00p00k00z00j00n00ELh0v0a00s00u0y0de</v>
      </c>
      <c r="L954" s="28" t="str">
        <f ca="1">ДАННЫЕ!$I954&amp;"VN"&amp;IF(ДАННЫЕ!AW954&gt;0,11,10)&amp;"CD"&amp;IF(ДАННЫЕ!BF954&gt;500,16,IF(ДАННЫЕ!BF954&gt;350,15,IF(ДАННЫЕ!BF954&gt;=200,14,IF(ДАННЫЕ!BF954&gt;=100,13,IF(ДАННЫЕ!BF954&gt;=50,12,IF(ДАННЫЕ!BF954&gt;0,11,10))))))&amp;"AR"&amp;IF(ДАННЫЕ!BX954&gt;0,1,0)&amp;"GD"&amp;B954&amp;"VV"&amp;IF(E954&gt;=5,IF(E954&lt;18,1,0),0)</f>
        <v>VN10CD10AR0GD0VV0</v>
      </c>
      <c r="M954" s="28" t="str">
        <f>ДАННЫЕ!$I954&amp;"b"&amp;ДАННЫЕ!$BI954&amp;"r"&amp;ДАННЫЕ!$BJ954&amp;"CD"&amp;IF(ДАННЫЕ!BF954&gt;0,IF(ДАННЫЕ!BF954&lt;200,1,IF(ДАННЫЕ!BF954&lt;350,2,3)),0)&amp;"h"&amp;IF(ДАННЫЕ!$BK954+ДАННЫЕ!$BL954+ДАННЫЕ!$BM954&gt;0,1,0)&amp;"x"&amp;ДАННЫЕ!$BK954&amp;"y"&amp;ДАННЫЕ!$BL954&amp;"z"&amp;ДАННЫЕ!$BM954&amp;"c"&amp;IF(ДАННЫЕ!$BK954+ДАННЫЕ!$BL954+ДАННЫЕ!$BM954=3,1,0)&amp;"a"&amp;IF(ДАННЫЕ!$BQ954+ДАННЫЕ!$BR954&gt;0,1,0)&amp;"d"&amp;ДАННЫЕ!$BQ954&amp;"v"&amp;ДАННЫЕ!$BR954&amp;"p"&amp;ДАННЫЕ!$BS954&amp;"n"&amp;ДАННЫЕ!$BU954&amp;"t"&amp;ДАННЫЕ!$BV954&amp;"o"&amp;ДАННЫЕ!$BT954&amp;"l"&amp;IF(ДАННЫЕ!$BN954&gt;0,1,0)&amp;ДАННЫЕ!$BN954&amp;"g"&amp;ДАННЫЕ!$BO954&amp;"s"&amp;ДАННЫЕ!$BP954&amp;"DZ"&amp;IF(ДАННЫЕ!B954-ДАННЫЕ!G954 &lt; 60,IF(ДАННЫЕ!B954-ДАННЫЕ!G954 &gt;= 0,1,0),0)&amp;"u"&amp;IF(ДАННЫЕ!$CJ954&gt;0,1,0)</f>
        <v>brCD0h0xyzc0a0dvpntol0gsDZ1u0</v>
      </c>
      <c r="N954" s="28" t="str">
        <f ca="1">ДАННЫЕ!$F954&amp;ДАННЫЕ!$I954&amp;"g"&amp;B954&amp;"cf"&amp;D954&amp;"a"&amp;IF(ДАННЫЕ!$BX954&gt;0,1,0)&amp;IF(ДАННЫЕ!$BF954&gt;500,1,IF(ДАННЫЕ!$BF954&gt;350,2,IF(ДАННЫЕ!$BF954&gt;=200,3,IF(ДАННЫЕ!$BF954&gt;=100,4,IF(ДАННЫЕ!$BF954&gt;=50,5,IF(ДАННЫЕ!$BF954&lt;50,6,0))))))&amp;"AR"&amp;IF(DATEDIF(ДАННЫЕ!$BX954,ДАННЫЕ!$F$1,"y")&gt;1,1,0)&amp;"VG"&amp;IF(ДАННЫЕ!$BH954="0",1,0)&amp;"o"&amp;IF(T954+ДАННЫЕ!$AF954+ДАННЫЕ!$AG954+ДАННЫЕ!$AH954+ДАННЫЕ!$AI954+ДАННЫЕ!$AJ954+ДАННЫЕ!$AP954+ДАННЫЕ!$AQ954+ДАННЫЕ!$AR954+ДАННЫЕ!$AU954+ДАННЫЕ!$AW954+ДАННЫЕ!$AS954+ДАННЫЕ!$AT954&gt;0,1,0)&amp;"x"&amp;ДАННЫЕ!$AG954&amp;"p"&amp;IF(ДАННЫЕ!$BY954&gt;0,1,0)&amp;"v"&amp;IF(ДАННЫЕ!$BZ954&gt;0,1,0)&amp;"n"&amp;ДАННЫЕ!$CA954&amp;"t"&amp;ДАННЫЕ!$AY954&amp;"k"&amp;ДАННЫЕ!$CB954&amp;"q"&amp;ДАННЫЕ!$CC954&amp;"w"&amp;ДАННЫЕ!$CD954&amp;"e"&amp;ДАННЫЕ!$CE954&amp;"m"&amp;ДАННЫЕ!$CF954&amp;"c"&amp;ДАННЫЕ!$CG954&amp;"z"&amp;ДАННЫЕ!$CH954&amp;"d"&amp;IF(H954=4,1,0)&amp;"s"&amp;IF(ДАННЫЕ!$J954=1,0,1)&amp;"u"&amp;IF(ДАННЫЕ!$CJ954&gt;0,1,0)</f>
        <v>g0cf0a06AR1VG0o0xp0v0ntkqwemczd0s1u0</v>
      </c>
      <c r="O954" s="28" t="str">
        <f>ДАННЫЕ!$I954&amp;"g"&amp;B954&amp;A954&amp;"f"&amp;P954&amp;"c"&amp;IF(ДАННЫЕ!$U954&gt;0,1,0)&amp;"s"&amp;IF(ДАННЫЕ!$Q954&gt;0,IF(YEAR(ДАННЫЕ!$F$1)=YEAR(ДАННЫЕ!$Q954),IF(MONTH(ДАННЫЕ!$F$1)=MONTH(ДАННЫЕ!$Q954),111,11),1),0)&amp;"i"&amp;IF(ДАННЫЕ!$R954+ДАННЫЕ!$S954+ДАННЫЕ!$T954=0,0,1)&amp;"h"&amp;IF(ДАННЫЕ!$P954&gt;0,1,0)&amp;"p"&amp;IF(ДАННЫЕ!$CI954&gt;0,IF(YEAR(ДАННЫЕ!$F$1)=YEAR(ДАННЫЕ!$CI954),IF(MONTH(ДАННЫЕ!$F$1)=MONTH(ДАННЫЕ!$CI954),111,11),1),0)&amp;"d"&amp;IF(ДАННЫЕ!$CJ954&gt;0,IF(YEAR(ДАННЫЕ!$F$1)=YEAR(ДАННЫЕ!$CJ954),IF(MONTH(ДАННЫЕ!$F$1)=MONTH(ДАННЫЕ!$CJ954),111,11),1),0)&amp;"o"&amp;IF(ДАННЫЕ!$CK954&gt;0,IF(MONTH(ДАННЫЕ!$F$1)=MONTH(ДАННЫЕ!$CK954),111,11),0)&amp;"v"&amp;IF(ДАННЫЕ!$BE954&gt;0,IF(MONTH(ДАННЫЕ!$F$1)=MONTH(ДАННЫЕ!$BE954),111,11),0)</f>
        <v>g00f0c0s0i0h0p0d0o0v0</v>
      </c>
      <c r="P954" s="15">
        <f t="shared" si="44"/>
        <v>0</v>
      </c>
      <c r="Q954" s="15">
        <f>IF(ДАННЫЕ!$F$1&gt;ДАННЫЕ!$N954,IF(YEAR(ДАННЫЕ!$F$1)=YEAR(ДАННЫЕ!M954),1,0),0)</f>
        <v>0</v>
      </c>
      <c r="R954" s="15">
        <f>IF(ДАННЫЕ!$F$1&gt;ДАННЫЕ!$N954,IF(YEAR(ДАННЫЕ!$F$1)=YEAR(ДАННЫЕ!N954),1,0),0)</f>
        <v>0</v>
      </c>
      <c r="S954" s="15">
        <f>IF(ДАННЫЕ!$AA954="2А",1,IF(ДАННЫЕ!$AA954="2Б",2,IF(ДАННЫЕ!$AA954="2В",3,IF(ДАННЫЕ!$AA954=3,4,IF(ДАННЫЕ!$AA954="4А",5,IF(ДАННЫЕ!$AA954="4Б",6,IF(ДАННЫЕ!$AA954="4В",7,IF(ДАННЫЕ!$AA954=5,8,0))))))))</f>
        <v>0</v>
      </c>
      <c r="T954" s="15">
        <f>IF(OR(ДАННЫЕ!$AC954=2,ДАННЫЕ!$AD954=2,ДАННЫЕ!$AE954=2),2,IF(OR(ДАННЫЕ!$AC954=1,ДАННЫЕ!$AD954=1,ДАННЫЕ!$AE954=1),1,0))</f>
        <v>0</v>
      </c>
    </row>
    <row r="955" spans="1:20" ht="15" customHeight="1" x14ac:dyDescent="0.2">
      <c r="A955" s="78">
        <f>IF(B955&gt;0,IF(MONTH(ДАННЫЕ!$F$1)=MONTH(ДАННЫЕ!$B955),1,0),0)</f>
        <v>0</v>
      </c>
      <c r="B955" s="14">
        <f>IF(ДАННЫЕ!$B955&gt;0,IF(YEAR(ДАННЫЕ!$F$1)=YEAR(ДАННЫЕ!$B955),1,0),0)</f>
        <v>0</v>
      </c>
      <c r="C955" s="14">
        <f>IF(ДАННЫЕ!$CM955&gt;0,IF(YEAR(ДАННЫЕ!$F$1)=YEAR(ДАННЫЕ!$CM955),1,0),0)</f>
        <v>0</v>
      </c>
      <c r="D955" s="14">
        <f>IF(ДАННЫЕ!$CJ955&gt;0,IF(ДАННЫЕ!$CL955&gt;ДАННЫЕ!$F$1,1,IF(ДАННЫЕ!$CL955&gt;0,0,1)),0)</f>
        <v>0</v>
      </c>
      <c r="E955" s="43" t="str">
        <f ca="1">IF(ДАННЫЕ!$F$1&gt;0,IF(ДАННЫЕ!$G955&gt;0,DATEDIF(ДАННЫЕ!$G955,ДАННЫЕ!$F$1,"y"),""),IF(ДАННЫЕ!$G955&gt;0,DATEDIF(ДАННЫЕ!$G955,TODAY(),"y"),""))</f>
        <v/>
      </c>
      <c r="F955" s="43" t="str">
        <f xml:space="preserve"> IF(ДАННЫЕ!$F955="М",IF(E955&gt;=18,IF(E955&lt;60,1,""),""),"")&amp;IF(ДАННЫЕ!$F955="Ж",IF(E955&gt;=18,IF(E955&lt;55,1,""),""),"")</f>
        <v/>
      </c>
      <c r="G955" s="43" t="str">
        <f xml:space="preserve"> IF(ДАННЫЕ!$F955="М",IF(E955&gt;=60,2,""),"")&amp;IF(ДАННЫЕ!$F955="Ж",IF(E955&gt;=55,2,""),"")</f>
        <v/>
      </c>
      <c r="H955" s="43" t="str">
        <f t="shared" ca="1" si="42"/>
        <v/>
      </c>
      <c r="I955" s="43" t="str">
        <f t="shared" ca="1" si="43"/>
        <v>03</v>
      </c>
      <c r="J955" s="28" t="str">
        <f ca="1">ДАННЫЕ!$F955&amp;H955&amp;I955&amp;ДАННЫЕ!$I955&amp;"m"&amp;IF(ДАННЫЕ!$I955&gt;0,IF(ДАННЫЕ!$J955&gt;0,0,1),"")&amp;"f"&amp;IF(ДАННЫЕ!$R955&gt;0,IF(YEAR(ДАННЫЕ!$F$1)=YEAR(ДАННЫЕ!$R955),1,0),0)&amp;"z"&amp;ДАННЫЕ!$R955&amp;"p"&amp;ДАННЫЕ!$S955&amp;"i"&amp;ДАННЫЕ!$T955&amp;"h"&amp;ДАННЫЕ!$K955&amp;"be"&amp;ДАННЫЕ!$BI955&amp;"CD"&amp;IF(ДАННЫЕ!BF955&gt;500,4,IF(ДАННЫЕ!BF955&gt;350,3,IF(ДАННЫЕ!BF955&gt;200,2,IF(ДАННЫЕ!BF955&gt;0,1,0))))&amp;"g"&amp;B955&amp;"d"&amp;H955&amp;"l"&amp;ДАННЫЕ!AT955&amp;"a"&amp;ДАННЫЕ!$V955&amp;"v"&amp;R955&amp;"k"&amp;ДАННЫЕ!$U955&amp;"s"&amp;ДАННЫЕ!$Y955&amp;"t"&amp;ДАННЫЕ!$X955&amp;"b"&amp;IF(ДАННЫЕ!$Q955&gt;1,1,0)&amp;"PP"&amp;ДАННЫЕ!Z955&amp;"c"&amp;S955&amp;"x"&amp;IF(ДАННЫЕ!$BY955&gt;0,IF(YEAR(ДАННЫЕ!$F$1)=YEAR(ДАННЫЕ!$BY955),1,0),0)&amp;"n"&amp;IF(ДАННЫЕ!$BZ955&gt;0,IF(YEAR(ДАННЫЕ!$F$1)=YEAR(ДАННЫЕ!$BZ955),1,0),0)&amp;"u"&amp;D955&amp;"z"&amp;IF(ДАННЫЕ!$CL955&gt;0,IF(YEAR(ДАННЫЕ!$F$1)&gt;YEAR(ДАННЫЕ!$CL955),11,12),0)</f>
        <v>03mf0zpihbeCD0g0dlav0kstb0PPc0x0n0u0z0</v>
      </c>
      <c r="K955" s="28" t="str">
        <f ca="1">ДАННЫЕ!$I955&amp;"x"&amp;B955&amp;"w"&amp;IF(T955+ДАННЫЕ!AD955+ДАННЫЕ!AE955+ДАННЫЕ!AF955+ДАННЫЕ!AG955+ДАННЫЕ!AH955+ДАННЫЕ!$AL955+ДАННЫЕ!AI955+ДАННЫЕ!AJ955+ДАННЫЕ!AK955+ДАННЫЕ!AP955+ДАННЫЕ!AQ955+ДАННЫЕ!AR955+ДАННЫЕ!$AM955+ДАННЫЕ!$AN955+ДАННЫЕ!AS955+ДАННЫЕ!AT955&gt;0,1,0)&amp;IF(OR(T955=2,ДАННЫЕ!AD955=2,ДАННЫЕ!AE955=2,ДАННЫЕ!AF955=2,ДАННЫЕ!AG955=2,ДАННЫЕ!AH955=2,ДАННЫЕ!$AL955=2,ДАННЫЕ!AI955=2,ДАННЫЕ!AJ955=2,ДАННЫЕ!AK955=2,ДАННЫЕ!AP955=2,ДАННЫЕ!AQ955=2,ДАННЫЕ!AR955=2,ДАННЫЕ!$AM955=2,ДАННЫЕ!$AN955=2,ДАННЫЕ!AS955=2,ДАННЫЕ!AT955=2),2,0)&amp;"t"&amp;IF(T955&gt;0,"1"&amp;T955,"00")&amp;"f"&amp;IF(ДАННЫЕ!$AC955,"1"&amp;ДАННЫЕ!$AC955,"00")&amp;"b"&amp;IF(ДАННЫЕ!$AD955,"1"&amp;ДАННЫЕ!$AD955,"00")&amp;"g"&amp;IF(ДАННЫЕ!$AF955,"1"&amp;ДАННЫЕ!$AF955,"00")&amp;"c"&amp;IF(ДАННЫЕ!$AG955,"1"&amp;ДАННЫЕ!$AG955,"00")&amp;"i"&amp;IF(ДАННЫЕ!$AH955,"1"&amp;ДАННЫЕ!$AH955,"00")&amp;"r"&amp;IF(ДАННЫЕ!$AL955,"1"&amp;ДАННЫЕ!$AL955,"00")&amp;"m"&amp;IF(ДАННЫЕ!$AI955,"1"&amp;ДАННЫЕ!$AI955,"00")&amp;"hS"&amp;IF(ДАННЫЕ!$AJ955,"1"&amp;ДАННЫЕ!$AJ955,"00")&amp;"hZ"&amp;IF(ДАННЫЕ!$AK955,"1"&amp;ДАННЫЕ!$AK955,"00")&amp;"p"&amp;IF(ДАННЫЕ!$AP955,"1"&amp;ДАННЫЕ!$AP955,"00")&amp;"k"&amp;IF(ДАННЫЕ!$AQ955,"1"&amp;ДАННЫЕ!$AQ955,"00")&amp;"z"&amp;IF(ДАННЫЕ!$AR955,"1"&amp;ДАННЫЕ!$AR955,"00")&amp;"j"&amp;IF(ДАННЫЕ!$AM955,"1"&amp;ДАННЫЕ!$AM955,"00")&amp;"n"&amp;IF(ДАННЫЕ!$AN955,"1"&amp;ДАННЫЕ!$AN955,"00")&amp;"E"&amp;ДАННЫЕ!BI955&amp;"L"&amp;ДАННЫЕ!AO955&amp;"h"&amp;IF(ДАННЫЕ!$AU955&gt;0,1,0)&amp;"v"&amp;IF(ДАННЫЕ!$AW955&gt;0,1,0)&amp;"a"&amp;IF(ДАННЫЕ!$AS955,"1"&amp;ДАННЫЕ!$AS955,"00")&amp;"s"&amp;IF(ДАННЫЕ!$AT955,"1"&amp;ДАННЫЕ!$AT955,"00")&amp;"u"&amp;IF(ДАННЫЕ!$CJ955&gt;0,1,0)&amp;"y"&amp;B955&amp;"d"&amp;H955&amp;"e"&amp;F955&amp;G955</f>
        <v>x0w00t00f00b00g00c00i00r00m00hS00hZ00p00k00z00j00n00ELh0v0a00s00u0y0de</v>
      </c>
      <c r="L955" s="28" t="str">
        <f ca="1">ДАННЫЕ!$I955&amp;"VN"&amp;IF(ДАННЫЕ!AW955&gt;0,11,10)&amp;"CD"&amp;IF(ДАННЫЕ!BF955&gt;500,16,IF(ДАННЫЕ!BF955&gt;350,15,IF(ДАННЫЕ!BF955&gt;=200,14,IF(ДАННЫЕ!BF955&gt;=100,13,IF(ДАННЫЕ!BF955&gt;=50,12,IF(ДАННЫЕ!BF955&gt;0,11,10))))))&amp;"AR"&amp;IF(ДАННЫЕ!BX955&gt;0,1,0)&amp;"GD"&amp;B955&amp;"VV"&amp;IF(E955&gt;=5,IF(E955&lt;18,1,0),0)</f>
        <v>VN10CD10AR0GD0VV0</v>
      </c>
      <c r="M955" s="28" t="str">
        <f>ДАННЫЕ!$I955&amp;"b"&amp;ДАННЫЕ!$BI955&amp;"r"&amp;ДАННЫЕ!$BJ955&amp;"CD"&amp;IF(ДАННЫЕ!BF955&gt;0,IF(ДАННЫЕ!BF955&lt;200,1,IF(ДАННЫЕ!BF955&lt;350,2,3)),0)&amp;"h"&amp;IF(ДАННЫЕ!$BK955+ДАННЫЕ!$BL955+ДАННЫЕ!$BM955&gt;0,1,0)&amp;"x"&amp;ДАННЫЕ!$BK955&amp;"y"&amp;ДАННЫЕ!$BL955&amp;"z"&amp;ДАННЫЕ!$BM955&amp;"c"&amp;IF(ДАННЫЕ!$BK955+ДАННЫЕ!$BL955+ДАННЫЕ!$BM955=3,1,0)&amp;"a"&amp;IF(ДАННЫЕ!$BQ955+ДАННЫЕ!$BR955&gt;0,1,0)&amp;"d"&amp;ДАННЫЕ!$BQ955&amp;"v"&amp;ДАННЫЕ!$BR955&amp;"p"&amp;ДАННЫЕ!$BS955&amp;"n"&amp;ДАННЫЕ!$BU955&amp;"t"&amp;ДАННЫЕ!$BV955&amp;"o"&amp;ДАННЫЕ!$BT955&amp;"l"&amp;IF(ДАННЫЕ!$BN955&gt;0,1,0)&amp;ДАННЫЕ!$BN955&amp;"g"&amp;ДАННЫЕ!$BO955&amp;"s"&amp;ДАННЫЕ!$BP955&amp;"DZ"&amp;IF(ДАННЫЕ!B955-ДАННЫЕ!G955 &lt; 60,IF(ДАННЫЕ!B955-ДАННЫЕ!G955 &gt;= 0,1,0),0)&amp;"u"&amp;IF(ДАННЫЕ!$CJ955&gt;0,1,0)</f>
        <v>brCD0h0xyzc0a0dvpntol0gsDZ1u0</v>
      </c>
      <c r="N955" s="28" t="str">
        <f ca="1">ДАННЫЕ!$F955&amp;ДАННЫЕ!$I955&amp;"g"&amp;B955&amp;"cf"&amp;D955&amp;"a"&amp;IF(ДАННЫЕ!$BX955&gt;0,1,0)&amp;IF(ДАННЫЕ!$BF955&gt;500,1,IF(ДАННЫЕ!$BF955&gt;350,2,IF(ДАННЫЕ!$BF955&gt;=200,3,IF(ДАННЫЕ!$BF955&gt;=100,4,IF(ДАННЫЕ!$BF955&gt;=50,5,IF(ДАННЫЕ!$BF955&lt;50,6,0))))))&amp;"AR"&amp;IF(DATEDIF(ДАННЫЕ!$BX955,ДАННЫЕ!$F$1,"y")&gt;1,1,0)&amp;"VG"&amp;IF(ДАННЫЕ!$BH955="0",1,0)&amp;"o"&amp;IF(T955+ДАННЫЕ!$AF955+ДАННЫЕ!$AG955+ДАННЫЕ!$AH955+ДАННЫЕ!$AI955+ДАННЫЕ!$AJ955+ДАННЫЕ!$AP955+ДАННЫЕ!$AQ955+ДАННЫЕ!$AR955+ДАННЫЕ!$AU955+ДАННЫЕ!$AW955+ДАННЫЕ!$AS955+ДАННЫЕ!$AT955&gt;0,1,0)&amp;"x"&amp;ДАННЫЕ!$AG955&amp;"p"&amp;IF(ДАННЫЕ!$BY955&gt;0,1,0)&amp;"v"&amp;IF(ДАННЫЕ!$BZ955&gt;0,1,0)&amp;"n"&amp;ДАННЫЕ!$CA955&amp;"t"&amp;ДАННЫЕ!$AY955&amp;"k"&amp;ДАННЫЕ!$CB955&amp;"q"&amp;ДАННЫЕ!$CC955&amp;"w"&amp;ДАННЫЕ!$CD955&amp;"e"&amp;ДАННЫЕ!$CE955&amp;"m"&amp;ДАННЫЕ!$CF955&amp;"c"&amp;ДАННЫЕ!$CG955&amp;"z"&amp;ДАННЫЕ!$CH955&amp;"d"&amp;IF(H955=4,1,0)&amp;"s"&amp;IF(ДАННЫЕ!$J955=1,0,1)&amp;"u"&amp;IF(ДАННЫЕ!$CJ955&gt;0,1,0)</f>
        <v>g0cf0a06AR1VG0o0xp0v0ntkqwemczd0s1u0</v>
      </c>
      <c r="O955" s="28" t="str">
        <f>ДАННЫЕ!$I955&amp;"g"&amp;B955&amp;A955&amp;"f"&amp;P955&amp;"c"&amp;IF(ДАННЫЕ!$U955&gt;0,1,0)&amp;"s"&amp;IF(ДАННЫЕ!$Q955&gt;0,IF(YEAR(ДАННЫЕ!$F$1)=YEAR(ДАННЫЕ!$Q955),IF(MONTH(ДАННЫЕ!$F$1)=MONTH(ДАННЫЕ!$Q955),111,11),1),0)&amp;"i"&amp;IF(ДАННЫЕ!$R955+ДАННЫЕ!$S955+ДАННЫЕ!$T955=0,0,1)&amp;"h"&amp;IF(ДАННЫЕ!$P955&gt;0,1,0)&amp;"p"&amp;IF(ДАННЫЕ!$CI955&gt;0,IF(YEAR(ДАННЫЕ!$F$1)=YEAR(ДАННЫЕ!$CI955),IF(MONTH(ДАННЫЕ!$F$1)=MONTH(ДАННЫЕ!$CI955),111,11),1),0)&amp;"d"&amp;IF(ДАННЫЕ!$CJ955&gt;0,IF(YEAR(ДАННЫЕ!$F$1)=YEAR(ДАННЫЕ!$CJ955),IF(MONTH(ДАННЫЕ!$F$1)=MONTH(ДАННЫЕ!$CJ955),111,11),1),0)&amp;"o"&amp;IF(ДАННЫЕ!$CK955&gt;0,IF(MONTH(ДАННЫЕ!$F$1)=MONTH(ДАННЫЕ!$CK955),111,11),0)&amp;"v"&amp;IF(ДАННЫЕ!$BE955&gt;0,IF(MONTH(ДАННЫЕ!$F$1)=MONTH(ДАННЫЕ!$BE955),111,11),0)</f>
        <v>g00f0c0s0i0h0p0d0o0v0</v>
      </c>
      <c r="P955" s="15">
        <f t="shared" si="44"/>
        <v>0</v>
      </c>
      <c r="Q955" s="15">
        <f>IF(ДАННЫЕ!$F$1&gt;ДАННЫЕ!$N955,IF(YEAR(ДАННЫЕ!$F$1)=YEAR(ДАННЫЕ!M955),1,0),0)</f>
        <v>0</v>
      </c>
      <c r="R955" s="15">
        <f>IF(ДАННЫЕ!$F$1&gt;ДАННЫЕ!$N955,IF(YEAR(ДАННЫЕ!$F$1)=YEAR(ДАННЫЕ!N955),1,0),0)</f>
        <v>0</v>
      </c>
      <c r="S955" s="15">
        <f>IF(ДАННЫЕ!$AA955="2А",1,IF(ДАННЫЕ!$AA955="2Б",2,IF(ДАННЫЕ!$AA955="2В",3,IF(ДАННЫЕ!$AA955=3,4,IF(ДАННЫЕ!$AA955="4А",5,IF(ДАННЫЕ!$AA955="4Б",6,IF(ДАННЫЕ!$AA955="4В",7,IF(ДАННЫЕ!$AA955=5,8,0))))))))</f>
        <v>0</v>
      </c>
      <c r="T955" s="15">
        <f>IF(OR(ДАННЫЕ!$AC955=2,ДАННЫЕ!$AD955=2,ДАННЫЕ!$AE955=2),2,IF(OR(ДАННЫЕ!$AC955=1,ДАННЫЕ!$AD955=1,ДАННЫЕ!$AE955=1),1,0))</f>
        <v>0</v>
      </c>
    </row>
    <row r="956" spans="1:20" ht="15" customHeight="1" x14ac:dyDescent="0.2">
      <c r="A956" s="78">
        <f>IF(B956&gt;0,IF(MONTH(ДАННЫЕ!$F$1)=MONTH(ДАННЫЕ!$B956),1,0),0)</f>
        <v>0</v>
      </c>
      <c r="B956" s="14">
        <f>IF(ДАННЫЕ!$B956&gt;0,IF(YEAR(ДАННЫЕ!$F$1)=YEAR(ДАННЫЕ!$B956),1,0),0)</f>
        <v>0</v>
      </c>
      <c r="C956" s="14">
        <f>IF(ДАННЫЕ!$CM956&gt;0,IF(YEAR(ДАННЫЕ!$F$1)=YEAR(ДАННЫЕ!$CM956),1,0),0)</f>
        <v>0</v>
      </c>
      <c r="D956" s="14">
        <f>IF(ДАННЫЕ!$CJ956&gt;0,IF(ДАННЫЕ!$CL956&gt;ДАННЫЕ!$F$1,1,IF(ДАННЫЕ!$CL956&gt;0,0,1)),0)</f>
        <v>0</v>
      </c>
      <c r="E956" s="43" t="str">
        <f ca="1">IF(ДАННЫЕ!$F$1&gt;0,IF(ДАННЫЕ!$G956&gt;0,DATEDIF(ДАННЫЕ!$G956,ДАННЫЕ!$F$1,"y"),""),IF(ДАННЫЕ!$G956&gt;0,DATEDIF(ДАННЫЕ!$G956,TODAY(),"y"),""))</f>
        <v/>
      </c>
      <c r="F956" s="43" t="str">
        <f xml:space="preserve"> IF(ДАННЫЕ!$F956="М",IF(E956&gt;=18,IF(E956&lt;60,1,""),""),"")&amp;IF(ДАННЫЕ!$F956="Ж",IF(E956&gt;=18,IF(E956&lt;55,1,""),""),"")</f>
        <v/>
      </c>
      <c r="G956" s="43" t="str">
        <f xml:space="preserve"> IF(ДАННЫЕ!$F956="М",IF(E956&gt;=60,2,""),"")&amp;IF(ДАННЫЕ!$F956="Ж",IF(E956&gt;=55,2,""),"")</f>
        <v/>
      </c>
      <c r="H956" s="43" t="str">
        <f t="shared" ca="1" si="42"/>
        <v/>
      </c>
      <c r="I956" s="43" t="str">
        <f t="shared" ca="1" si="43"/>
        <v>03</v>
      </c>
      <c r="J956" s="28" t="str">
        <f ca="1">ДАННЫЕ!$F956&amp;H956&amp;I956&amp;ДАННЫЕ!$I956&amp;"m"&amp;IF(ДАННЫЕ!$I956&gt;0,IF(ДАННЫЕ!$J956&gt;0,0,1),"")&amp;"f"&amp;IF(ДАННЫЕ!$R956&gt;0,IF(YEAR(ДАННЫЕ!$F$1)=YEAR(ДАННЫЕ!$R956),1,0),0)&amp;"z"&amp;ДАННЫЕ!$R956&amp;"p"&amp;ДАННЫЕ!$S956&amp;"i"&amp;ДАННЫЕ!$T956&amp;"h"&amp;ДАННЫЕ!$K956&amp;"be"&amp;ДАННЫЕ!$BI956&amp;"CD"&amp;IF(ДАННЫЕ!BF956&gt;500,4,IF(ДАННЫЕ!BF956&gt;350,3,IF(ДАННЫЕ!BF956&gt;200,2,IF(ДАННЫЕ!BF956&gt;0,1,0))))&amp;"g"&amp;B956&amp;"d"&amp;H956&amp;"l"&amp;ДАННЫЕ!AT956&amp;"a"&amp;ДАННЫЕ!$V956&amp;"v"&amp;R956&amp;"k"&amp;ДАННЫЕ!$U956&amp;"s"&amp;ДАННЫЕ!$Y956&amp;"t"&amp;ДАННЫЕ!$X956&amp;"b"&amp;IF(ДАННЫЕ!$Q956&gt;1,1,0)&amp;"PP"&amp;ДАННЫЕ!Z956&amp;"c"&amp;S956&amp;"x"&amp;IF(ДАННЫЕ!$BY956&gt;0,IF(YEAR(ДАННЫЕ!$F$1)=YEAR(ДАННЫЕ!$BY956),1,0),0)&amp;"n"&amp;IF(ДАННЫЕ!$BZ956&gt;0,IF(YEAR(ДАННЫЕ!$F$1)=YEAR(ДАННЫЕ!$BZ956),1,0),0)&amp;"u"&amp;D956&amp;"z"&amp;IF(ДАННЫЕ!$CL956&gt;0,IF(YEAR(ДАННЫЕ!$F$1)&gt;YEAR(ДАННЫЕ!$CL956),11,12),0)</f>
        <v>03mf0zpihbeCD0g0dlav0kstb0PPc0x0n0u0z0</v>
      </c>
      <c r="K956" s="28" t="str">
        <f ca="1">ДАННЫЕ!$I956&amp;"x"&amp;B956&amp;"w"&amp;IF(T956+ДАННЫЕ!AD956+ДАННЫЕ!AE956+ДАННЫЕ!AF956+ДАННЫЕ!AG956+ДАННЫЕ!AH956+ДАННЫЕ!$AL956+ДАННЫЕ!AI956+ДАННЫЕ!AJ956+ДАННЫЕ!AK956+ДАННЫЕ!AP956+ДАННЫЕ!AQ956+ДАННЫЕ!AR956+ДАННЫЕ!$AM956+ДАННЫЕ!$AN956+ДАННЫЕ!AS956+ДАННЫЕ!AT956&gt;0,1,0)&amp;IF(OR(T956=2,ДАННЫЕ!AD956=2,ДАННЫЕ!AE956=2,ДАННЫЕ!AF956=2,ДАННЫЕ!AG956=2,ДАННЫЕ!AH956=2,ДАННЫЕ!$AL956=2,ДАННЫЕ!AI956=2,ДАННЫЕ!AJ956=2,ДАННЫЕ!AK956=2,ДАННЫЕ!AP956=2,ДАННЫЕ!AQ956=2,ДАННЫЕ!AR956=2,ДАННЫЕ!$AM956=2,ДАННЫЕ!$AN956=2,ДАННЫЕ!AS956=2,ДАННЫЕ!AT956=2),2,0)&amp;"t"&amp;IF(T956&gt;0,"1"&amp;T956,"00")&amp;"f"&amp;IF(ДАННЫЕ!$AC956,"1"&amp;ДАННЫЕ!$AC956,"00")&amp;"b"&amp;IF(ДАННЫЕ!$AD956,"1"&amp;ДАННЫЕ!$AD956,"00")&amp;"g"&amp;IF(ДАННЫЕ!$AF956,"1"&amp;ДАННЫЕ!$AF956,"00")&amp;"c"&amp;IF(ДАННЫЕ!$AG956,"1"&amp;ДАННЫЕ!$AG956,"00")&amp;"i"&amp;IF(ДАННЫЕ!$AH956,"1"&amp;ДАННЫЕ!$AH956,"00")&amp;"r"&amp;IF(ДАННЫЕ!$AL956,"1"&amp;ДАННЫЕ!$AL956,"00")&amp;"m"&amp;IF(ДАННЫЕ!$AI956,"1"&amp;ДАННЫЕ!$AI956,"00")&amp;"hS"&amp;IF(ДАННЫЕ!$AJ956,"1"&amp;ДАННЫЕ!$AJ956,"00")&amp;"hZ"&amp;IF(ДАННЫЕ!$AK956,"1"&amp;ДАННЫЕ!$AK956,"00")&amp;"p"&amp;IF(ДАННЫЕ!$AP956,"1"&amp;ДАННЫЕ!$AP956,"00")&amp;"k"&amp;IF(ДАННЫЕ!$AQ956,"1"&amp;ДАННЫЕ!$AQ956,"00")&amp;"z"&amp;IF(ДАННЫЕ!$AR956,"1"&amp;ДАННЫЕ!$AR956,"00")&amp;"j"&amp;IF(ДАННЫЕ!$AM956,"1"&amp;ДАННЫЕ!$AM956,"00")&amp;"n"&amp;IF(ДАННЫЕ!$AN956,"1"&amp;ДАННЫЕ!$AN956,"00")&amp;"E"&amp;ДАННЫЕ!BI956&amp;"L"&amp;ДАННЫЕ!AO956&amp;"h"&amp;IF(ДАННЫЕ!$AU956&gt;0,1,0)&amp;"v"&amp;IF(ДАННЫЕ!$AW956&gt;0,1,0)&amp;"a"&amp;IF(ДАННЫЕ!$AS956,"1"&amp;ДАННЫЕ!$AS956,"00")&amp;"s"&amp;IF(ДАННЫЕ!$AT956,"1"&amp;ДАННЫЕ!$AT956,"00")&amp;"u"&amp;IF(ДАННЫЕ!$CJ956&gt;0,1,0)&amp;"y"&amp;B956&amp;"d"&amp;H956&amp;"e"&amp;F956&amp;G956</f>
        <v>x0w00t00f00b00g00c00i00r00m00hS00hZ00p00k00z00j00n00ELh0v0a00s00u0y0de</v>
      </c>
      <c r="L956" s="28" t="str">
        <f ca="1">ДАННЫЕ!$I956&amp;"VN"&amp;IF(ДАННЫЕ!AW956&gt;0,11,10)&amp;"CD"&amp;IF(ДАННЫЕ!BF956&gt;500,16,IF(ДАННЫЕ!BF956&gt;350,15,IF(ДАННЫЕ!BF956&gt;=200,14,IF(ДАННЫЕ!BF956&gt;=100,13,IF(ДАННЫЕ!BF956&gt;=50,12,IF(ДАННЫЕ!BF956&gt;0,11,10))))))&amp;"AR"&amp;IF(ДАННЫЕ!BX956&gt;0,1,0)&amp;"GD"&amp;B956&amp;"VV"&amp;IF(E956&gt;=5,IF(E956&lt;18,1,0),0)</f>
        <v>VN10CD10AR0GD0VV0</v>
      </c>
      <c r="M956" s="28" t="str">
        <f>ДАННЫЕ!$I956&amp;"b"&amp;ДАННЫЕ!$BI956&amp;"r"&amp;ДАННЫЕ!$BJ956&amp;"CD"&amp;IF(ДАННЫЕ!BF956&gt;0,IF(ДАННЫЕ!BF956&lt;200,1,IF(ДАННЫЕ!BF956&lt;350,2,3)),0)&amp;"h"&amp;IF(ДАННЫЕ!$BK956+ДАННЫЕ!$BL956+ДАННЫЕ!$BM956&gt;0,1,0)&amp;"x"&amp;ДАННЫЕ!$BK956&amp;"y"&amp;ДАННЫЕ!$BL956&amp;"z"&amp;ДАННЫЕ!$BM956&amp;"c"&amp;IF(ДАННЫЕ!$BK956+ДАННЫЕ!$BL956+ДАННЫЕ!$BM956=3,1,0)&amp;"a"&amp;IF(ДАННЫЕ!$BQ956+ДАННЫЕ!$BR956&gt;0,1,0)&amp;"d"&amp;ДАННЫЕ!$BQ956&amp;"v"&amp;ДАННЫЕ!$BR956&amp;"p"&amp;ДАННЫЕ!$BS956&amp;"n"&amp;ДАННЫЕ!$BU956&amp;"t"&amp;ДАННЫЕ!$BV956&amp;"o"&amp;ДАННЫЕ!$BT956&amp;"l"&amp;IF(ДАННЫЕ!$BN956&gt;0,1,0)&amp;ДАННЫЕ!$BN956&amp;"g"&amp;ДАННЫЕ!$BO956&amp;"s"&amp;ДАННЫЕ!$BP956&amp;"DZ"&amp;IF(ДАННЫЕ!B956-ДАННЫЕ!G956 &lt; 60,IF(ДАННЫЕ!B956-ДАННЫЕ!G956 &gt;= 0,1,0),0)&amp;"u"&amp;IF(ДАННЫЕ!$CJ956&gt;0,1,0)</f>
        <v>brCD0h0xyzc0a0dvpntol0gsDZ1u0</v>
      </c>
      <c r="N956" s="28" t="str">
        <f ca="1">ДАННЫЕ!$F956&amp;ДАННЫЕ!$I956&amp;"g"&amp;B956&amp;"cf"&amp;D956&amp;"a"&amp;IF(ДАННЫЕ!$BX956&gt;0,1,0)&amp;IF(ДАННЫЕ!$BF956&gt;500,1,IF(ДАННЫЕ!$BF956&gt;350,2,IF(ДАННЫЕ!$BF956&gt;=200,3,IF(ДАННЫЕ!$BF956&gt;=100,4,IF(ДАННЫЕ!$BF956&gt;=50,5,IF(ДАННЫЕ!$BF956&lt;50,6,0))))))&amp;"AR"&amp;IF(DATEDIF(ДАННЫЕ!$BX956,ДАННЫЕ!$F$1,"y")&gt;1,1,0)&amp;"VG"&amp;IF(ДАННЫЕ!$BH956="0",1,0)&amp;"o"&amp;IF(T956+ДАННЫЕ!$AF956+ДАННЫЕ!$AG956+ДАННЫЕ!$AH956+ДАННЫЕ!$AI956+ДАННЫЕ!$AJ956+ДАННЫЕ!$AP956+ДАННЫЕ!$AQ956+ДАННЫЕ!$AR956+ДАННЫЕ!$AU956+ДАННЫЕ!$AW956+ДАННЫЕ!$AS956+ДАННЫЕ!$AT956&gt;0,1,0)&amp;"x"&amp;ДАННЫЕ!$AG956&amp;"p"&amp;IF(ДАННЫЕ!$BY956&gt;0,1,0)&amp;"v"&amp;IF(ДАННЫЕ!$BZ956&gt;0,1,0)&amp;"n"&amp;ДАННЫЕ!$CA956&amp;"t"&amp;ДАННЫЕ!$AY956&amp;"k"&amp;ДАННЫЕ!$CB956&amp;"q"&amp;ДАННЫЕ!$CC956&amp;"w"&amp;ДАННЫЕ!$CD956&amp;"e"&amp;ДАННЫЕ!$CE956&amp;"m"&amp;ДАННЫЕ!$CF956&amp;"c"&amp;ДАННЫЕ!$CG956&amp;"z"&amp;ДАННЫЕ!$CH956&amp;"d"&amp;IF(H956=4,1,0)&amp;"s"&amp;IF(ДАННЫЕ!$J956=1,0,1)&amp;"u"&amp;IF(ДАННЫЕ!$CJ956&gt;0,1,0)</f>
        <v>g0cf0a06AR1VG0o0xp0v0ntkqwemczd0s1u0</v>
      </c>
      <c r="O956" s="28" t="str">
        <f>ДАННЫЕ!$I956&amp;"g"&amp;B956&amp;A956&amp;"f"&amp;P956&amp;"c"&amp;IF(ДАННЫЕ!$U956&gt;0,1,0)&amp;"s"&amp;IF(ДАННЫЕ!$Q956&gt;0,IF(YEAR(ДАННЫЕ!$F$1)=YEAR(ДАННЫЕ!$Q956),IF(MONTH(ДАННЫЕ!$F$1)=MONTH(ДАННЫЕ!$Q956),111,11),1),0)&amp;"i"&amp;IF(ДАННЫЕ!$R956+ДАННЫЕ!$S956+ДАННЫЕ!$T956=0,0,1)&amp;"h"&amp;IF(ДАННЫЕ!$P956&gt;0,1,0)&amp;"p"&amp;IF(ДАННЫЕ!$CI956&gt;0,IF(YEAR(ДАННЫЕ!$F$1)=YEAR(ДАННЫЕ!$CI956),IF(MONTH(ДАННЫЕ!$F$1)=MONTH(ДАННЫЕ!$CI956),111,11),1),0)&amp;"d"&amp;IF(ДАННЫЕ!$CJ956&gt;0,IF(YEAR(ДАННЫЕ!$F$1)=YEAR(ДАННЫЕ!$CJ956),IF(MONTH(ДАННЫЕ!$F$1)=MONTH(ДАННЫЕ!$CJ956),111,11),1),0)&amp;"o"&amp;IF(ДАННЫЕ!$CK956&gt;0,IF(MONTH(ДАННЫЕ!$F$1)=MONTH(ДАННЫЕ!$CK956),111,11),0)&amp;"v"&amp;IF(ДАННЫЕ!$BE956&gt;0,IF(MONTH(ДАННЫЕ!$F$1)=MONTH(ДАННЫЕ!$BE956),111,11),0)</f>
        <v>g00f0c0s0i0h0p0d0o0v0</v>
      </c>
      <c r="P956" s="15">
        <f t="shared" si="44"/>
        <v>0</v>
      </c>
      <c r="Q956" s="15">
        <f>IF(ДАННЫЕ!$F$1&gt;ДАННЫЕ!$N956,IF(YEAR(ДАННЫЕ!$F$1)=YEAR(ДАННЫЕ!M956),1,0),0)</f>
        <v>0</v>
      </c>
      <c r="R956" s="15">
        <f>IF(ДАННЫЕ!$F$1&gt;ДАННЫЕ!$N956,IF(YEAR(ДАННЫЕ!$F$1)=YEAR(ДАННЫЕ!N956),1,0),0)</f>
        <v>0</v>
      </c>
      <c r="S956" s="15">
        <f>IF(ДАННЫЕ!$AA956="2А",1,IF(ДАННЫЕ!$AA956="2Б",2,IF(ДАННЫЕ!$AA956="2В",3,IF(ДАННЫЕ!$AA956=3,4,IF(ДАННЫЕ!$AA956="4А",5,IF(ДАННЫЕ!$AA956="4Б",6,IF(ДАННЫЕ!$AA956="4В",7,IF(ДАННЫЕ!$AA956=5,8,0))))))))</f>
        <v>0</v>
      </c>
      <c r="T956" s="15">
        <f>IF(OR(ДАННЫЕ!$AC956=2,ДАННЫЕ!$AD956=2,ДАННЫЕ!$AE956=2),2,IF(OR(ДАННЫЕ!$AC956=1,ДАННЫЕ!$AD956=1,ДАННЫЕ!$AE956=1),1,0))</f>
        <v>0</v>
      </c>
    </row>
    <row r="957" spans="1:20" ht="15" customHeight="1" x14ac:dyDescent="0.2">
      <c r="A957" s="78">
        <f>IF(B957&gt;0,IF(MONTH(ДАННЫЕ!$F$1)=MONTH(ДАННЫЕ!$B957),1,0),0)</f>
        <v>0</v>
      </c>
      <c r="B957" s="14">
        <f>IF(ДАННЫЕ!$B957&gt;0,IF(YEAR(ДАННЫЕ!$F$1)=YEAR(ДАННЫЕ!$B957),1,0),0)</f>
        <v>0</v>
      </c>
      <c r="C957" s="14">
        <f>IF(ДАННЫЕ!$CM957&gt;0,IF(YEAR(ДАННЫЕ!$F$1)=YEAR(ДАННЫЕ!$CM957),1,0),0)</f>
        <v>0</v>
      </c>
      <c r="D957" s="14">
        <f>IF(ДАННЫЕ!$CJ957&gt;0,IF(ДАННЫЕ!$CL957&gt;ДАННЫЕ!$F$1,1,IF(ДАННЫЕ!$CL957&gt;0,0,1)),0)</f>
        <v>0</v>
      </c>
      <c r="E957" s="43" t="str">
        <f ca="1">IF(ДАННЫЕ!$F$1&gt;0,IF(ДАННЫЕ!$G957&gt;0,DATEDIF(ДАННЫЕ!$G957,ДАННЫЕ!$F$1,"y"),""),IF(ДАННЫЕ!$G957&gt;0,DATEDIF(ДАННЫЕ!$G957,TODAY(),"y"),""))</f>
        <v/>
      </c>
      <c r="F957" s="43" t="str">
        <f xml:space="preserve"> IF(ДАННЫЕ!$F957="М",IF(E957&gt;=18,IF(E957&lt;60,1,""),""),"")&amp;IF(ДАННЫЕ!$F957="Ж",IF(E957&gt;=18,IF(E957&lt;55,1,""),""),"")</f>
        <v/>
      </c>
      <c r="G957" s="43" t="str">
        <f xml:space="preserve"> IF(ДАННЫЕ!$F957="М",IF(E957&gt;=60,2,""),"")&amp;IF(ДАННЫЕ!$F957="Ж",IF(E957&gt;=55,2,""),"")</f>
        <v/>
      </c>
      <c r="H957" s="43" t="str">
        <f t="shared" ca="1" si="42"/>
        <v/>
      </c>
      <c r="I957" s="43" t="str">
        <f t="shared" ca="1" si="43"/>
        <v>03</v>
      </c>
      <c r="J957" s="28" t="str">
        <f ca="1">ДАННЫЕ!$F957&amp;H957&amp;I957&amp;ДАННЫЕ!$I957&amp;"m"&amp;IF(ДАННЫЕ!$I957&gt;0,IF(ДАННЫЕ!$J957&gt;0,0,1),"")&amp;"f"&amp;IF(ДАННЫЕ!$R957&gt;0,IF(YEAR(ДАННЫЕ!$F$1)=YEAR(ДАННЫЕ!$R957),1,0),0)&amp;"z"&amp;ДАННЫЕ!$R957&amp;"p"&amp;ДАННЫЕ!$S957&amp;"i"&amp;ДАННЫЕ!$T957&amp;"h"&amp;ДАННЫЕ!$K957&amp;"be"&amp;ДАННЫЕ!$BI957&amp;"CD"&amp;IF(ДАННЫЕ!BF957&gt;500,4,IF(ДАННЫЕ!BF957&gt;350,3,IF(ДАННЫЕ!BF957&gt;200,2,IF(ДАННЫЕ!BF957&gt;0,1,0))))&amp;"g"&amp;B957&amp;"d"&amp;H957&amp;"l"&amp;ДАННЫЕ!AT957&amp;"a"&amp;ДАННЫЕ!$V957&amp;"v"&amp;R957&amp;"k"&amp;ДАННЫЕ!$U957&amp;"s"&amp;ДАННЫЕ!$Y957&amp;"t"&amp;ДАННЫЕ!$X957&amp;"b"&amp;IF(ДАННЫЕ!$Q957&gt;1,1,0)&amp;"PP"&amp;ДАННЫЕ!Z957&amp;"c"&amp;S957&amp;"x"&amp;IF(ДАННЫЕ!$BY957&gt;0,IF(YEAR(ДАННЫЕ!$F$1)=YEAR(ДАННЫЕ!$BY957),1,0),0)&amp;"n"&amp;IF(ДАННЫЕ!$BZ957&gt;0,IF(YEAR(ДАННЫЕ!$F$1)=YEAR(ДАННЫЕ!$BZ957),1,0),0)&amp;"u"&amp;D957&amp;"z"&amp;IF(ДАННЫЕ!$CL957&gt;0,IF(YEAR(ДАННЫЕ!$F$1)&gt;YEAR(ДАННЫЕ!$CL957),11,12),0)</f>
        <v>03mf0zpihbeCD0g0dlav0kstb0PPc0x0n0u0z0</v>
      </c>
      <c r="K957" s="28" t="str">
        <f ca="1">ДАННЫЕ!$I957&amp;"x"&amp;B957&amp;"w"&amp;IF(T957+ДАННЫЕ!AD957+ДАННЫЕ!AE957+ДАННЫЕ!AF957+ДАННЫЕ!AG957+ДАННЫЕ!AH957+ДАННЫЕ!$AL957+ДАННЫЕ!AI957+ДАННЫЕ!AJ957+ДАННЫЕ!AK957+ДАННЫЕ!AP957+ДАННЫЕ!AQ957+ДАННЫЕ!AR957+ДАННЫЕ!$AM957+ДАННЫЕ!$AN957+ДАННЫЕ!AS957+ДАННЫЕ!AT957&gt;0,1,0)&amp;IF(OR(T957=2,ДАННЫЕ!AD957=2,ДАННЫЕ!AE957=2,ДАННЫЕ!AF957=2,ДАННЫЕ!AG957=2,ДАННЫЕ!AH957=2,ДАННЫЕ!$AL957=2,ДАННЫЕ!AI957=2,ДАННЫЕ!AJ957=2,ДАННЫЕ!AK957=2,ДАННЫЕ!AP957=2,ДАННЫЕ!AQ957=2,ДАННЫЕ!AR957=2,ДАННЫЕ!$AM957=2,ДАННЫЕ!$AN957=2,ДАННЫЕ!AS957=2,ДАННЫЕ!AT957=2),2,0)&amp;"t"&amp;IF(T957&gt;0,"1"&amp;T957,"00")&amp;"f"&amp;IF(ДАННЫЕ!$AC957,"1"&amp;ДАННЫЕ!$AC957,"00")&amp;"b"&amp;IF(ДАННЫЕ!$AD957,"1"&amp;ДАННЫЕ!$AD957,"00")&amp;"g"&amp;IF(ДАННЫЕ!$AF957,"1"&amp;ДАННЫЕ!$AF957,"00")&amp;"c"&amp;IF(ДАННЫЕ!$AG957,"1"&amp;ДАННЫЕ!$AG957,"00")&amp;"i"&amp;IF(ДАННЫЕ!$AH957,"1"&amp;ДАННЫЕ!$AH957,"00")&amp;"r"&amp;IF(ДАННЫЕ!$AL957,"1"&amp;ДАННЫЕ!$AL957,"00")&amp;"m"&amp;IF(ДАННЫЕ!$AI957,"1"&amp;ДАННЫЕ!$AI957,"00")&amp;"hS"&amp;IF(ДАННЫЕ!$AJ957,"1"&amp;ДАННЫЕ!$AJ957,"00")&amp;"hZ"&amp;IF(ДАННЫЕ!$AK957,"1"&amp;ДАННЫЕ!$AK957,"00")&amp;"p"&amp;IF(ДАННЫЕ!$AP957,"1"&amp;ДАННЫЕ!$AP957,"00")&amp;"k"&amp;IF(ДАННЫЕ!$AQ957,"1"&amp;ДАННЫЕ!$AQ957,"00")&amp;"z"&amp;IF(ДАННЫЕ!$AR957,"1"&amp;ДАННЫЕ!$AR957,"00")&amp;"j"&amp;IF(ДАННЫЕ!$AM957,"1"&amp;ДАННЫЕ!$AM957,"00")&amp;"n"&amp;IF(ДАННЫЕ!$AN957,"1"&amp;ДАННЫЕ!$AN957,"00")&amp;"E"&amp;ДАННЫЕ!BI957&amp;"L"&amp;ДАННЫЕ!AO957&amp;"h"&amp;IF(ДАННЫЕ!$AU957&gt;0,1,0)&amp;"v"&amp;IF(ДАННЫЕ!$AW957&gt;0,1,0)&amp;"a"&amp;IF(ДАННЫЕ!$AS957,"1"&amp;ДАННЫЕ!$AS957,"00")&amp;"s"&amp;IF(ДАННЫЕ!$AT957,"1"&amp;ДАННЫЕ!$AT957,"00")&amp;"u"&amp;IF(ДАННЫЕ!$CJ957&gt;0,1,0)&amp;"y"&amp;B957&amp;"d"&amp;H957&amp;"e"&amp;F957&amp;G957</f>
        <v>x0w00t00f00b00g00c00i00r00m00hS00hZ00p00k00z00j00n00ELh0v0a00s00u0y0de</v>
      </c>
      <c r="L957" s="28" t="str">
        <f ca="1">ДАННЫЕ!$I957&amp;"VN"&amp;IF(ДАННЫЕ!AW957&gt;0,11,10)&amp;"CD"&amp;IF(ДАННЫЕ!BF957&gt;500,16,IF(ДАННЫЕ!BF957&gt;350,15,IF(ДАННЫЕ!BF957&gt;=200,14,IF(ДАННЫЕ!BF957&gt;=100,13,IF(ДАННЫЕ!BF957&gt;=50,12,IF(ДАННЫЕ!BF957&gt;0,11,10))))))&amp;"AR"&amp;IF(ДАННЫЕ!BX957&gt;0,1,0)&amp;"GD"&amp;B957&amp;"VV"&amp;IF(E957&gt;=5,IF(E957&lt;18,1,0),0)</f>
        <v>VN10CD10AR0GD0VV0</v>
      </c>
      <c r="M957" s="28" t="str">
        <f>ДАННЫЕ!$I957&amp;"b"&amp;ДАННЫЕ!$BI957&amp;"r"&amp;ДАННЫЕ!$BJ957&amp;"CD"&amp;IF(ДАННЫЕ!BF957&gt;0,IF(ДАННЫЕ!BF957&lt;200,1,IF(ДАННЫЕ!BF957&lt;350,2,3)),0)&amp;"h"&amp;IF(ДАННЫЕ!$BK957+ДАННЫЕ!$BL957+ДАННЫЕ!$BM957&gt;0,1,0)&amp;"x"&amp;ДАННЫЕ!$BK957&amp;"y"&amp;ДАННЫЕ!$BL957&amp;"z"&amp;ДАННЫЕ!$BM957&amp;"c"&amp;IF(ДАННЫЕ!$BK957+ДАННЫЕ!$BL957+ДАННЫЕ!$BM957=3,1,0)&amp;"a"&amp;IF(ДАННЫЕ!$BQ957+ДАННЫЕ!$BR957&gt;0,1,0)&amp;"d"&amp;ДАННЫЕ!$BQ957&amp;"v"&amp;ДАННЫЕ!$BR957&amp;"p"&amp;ДАННЫЕ!$BS957&amp;"n"&amp;ДАННЫЕ!$BU957&amp;"t"&amp;ДАННЫЕ!$BV957&amp;"o"&amp;ДАННЫЕ!$BT957&amp;"l"&amp;IF(ДАННЫЕ!$BN957&gt;0,1,0)&amp;ДАННЫЕ!$BN957&amp;"g"&amp;ДАННЫЕ!$BO957&amp;"s"&amp;ДАННЫЕ!$BP957&amp;"DZ"&amp;IF(ДАННЫЕ!B957-ДАННЫЕ!G957 &lt; 60,IF(ДАННЫЕ!B957-ДАННЫЕ!G957 &gt;= 0,1,0),0)&amp;"u"&amp;IF(ДАННЫЕ!$CJ957&gt;0,1,0)</f>
        <v>brCD0h0xyzc0a0dvpntol0gsDZ1u0</v>
      </c>
      <c r="N957" s="28" t="str">
        <f ca="1">ДАННЫЕ!$F957&amp;ДАННЫЕ!$I957&amp;"g"&amp;B957&amp;"cf"&amp;D957&amp;"a"&amp;IF(ДАННЫЕ!$BX957&gt;0,1,0)&amp;IF(ДАННЫЕ!$BF957&gt;500,1,IF(ДАННЫЕ!$BF957&gt;350,2,IF(ДАННЫЕ!$BF957&gt;=200,3,IF(ДАННЫЕ!$BF957&gt;=100,4,IF(ДАННЫЕ!$BF957&gt;=50,5,IF(ДАННЫЕ!$BF957&lt;50,6,0))))))&amp;"AR"&amp;IF(DATEDIF(ДАННЫЕ!$BX957,ДАННЫЕ!$F$1,"y")&gt;1,1,0)&amp;"VG"&amp;IF(ДАННЫЕ!$BH957="0",1,0)&amp;"o"&amp;IF(T957+ДАННЫЕ!$AF957+ДАННЫЕ!$AG957+ДАННЫЕ!$AH957+ДАННЫЕ!$AI957+ДАННЫЕ!$AJ957+ДАННЫЕ!$AP957+ДАННЫЕ!$AQ957+ДАННЫЕ!$AR957+ДАННЫЕ!$AU957+ДАННЫЕ!$AW957+ДАННЫЕ!$AS957+ДАННЫЕ!$AT957&gt;0,1,0)&amp;"x"&amp;ДАННЫЕ!$AG957&amp;"p"&amp;IF(ДАННЫЕ!$BY957&gt;0,1,0)&amp;"v"&amp;IF(ДАННЫЕ!$BZ957&gt;0,1,0)&amp;"n"&amp;ДАННЫЕ!$CA957&amp;"t"&amp;ДАННЫЕ!$AY957&amp;"k"&amp;ДАННЫЕ!$CB957&amp;"q"&amp;ДАННЫЕ!$CC957&amp;"w"&amp;ДАННЫЕ!$CD957&amp;"e"&amp;ДАННЫЕ!$CE957&amp;"m"&amp;ДАННЫЕ!$CF957&amp;"c"&amp;ДАННЫЕ!$CG957&amp;"z"&amp;ДАННЫЕ!$CH957&amp;"d"&amp;IF(H957=4,1,0)&amp;"s"&amp;IF(ДАННЫЕ!$J957=1,0,1)&amp;"u"&amp;IF(ДАННЫЕ!$CJ957&gt;0,1,0)</f>
        <v>g0cf0a06AR1VG0o0xp0v0ntkqwemczd0s1u0</v>
      </c>
      <c r="O957" s="28" t="str">
        <f>ДАННЫЕ!$I957&amp;"g"&amp;B957&amp;A957&amp;"f"&amp;P957&amp;"c"&amp;IF(ДАННЫЕ!$U957&gt;0,1,0)&amp;"s"&amp;IF(ДАННЫЕ!$Q957&gt;0,IF(YEAR(ДАННЫЕ!$F$1)=YEAR(ДАННЫЕ!$Q957),IF(MONTH(ДАННЫЕ!$F$1)=MONTH(ДАННЫЕ!$Q957),111,11),1),0)&amp;"i"&amp;IF(ДАННЫЕ!$R957+ДАННЫЕ!$S957+ДАННЫЕ!$T957=0,0,1)&amp;"h"&amp;IF(ДАННЫЕ!$P957&gt;0,1,0)&amp;"p"&amp;IF(ДАННЫЕ!$CI957&gt;0,IF(YEAR(ДАННЫЕ!$F$1)=YEAR(ДАННЫЕ!$CI957),IF(MONTH(ДАННЫЕ!$F$1)=MONTH(ДАННЫЕ!$CI957),111,11),1),0)&amp;"d"&amp;IF(ДАННЫЕ!$CJ957&gt;0,IF(YEAR(ДАННЫЕ!$F$1)=YEAR(ДАННЫЕ!$CJ957),IF(MONTH(ДАННЫЕ!$F$1)=MONTH(ДАННЫЕ!$CJ957),111,11),1),0)&amp;"o"&amp;IF(ДАННЫЕ!$CK957&gt;0,IF(MONTH(ДАННЫЕ!$F$1)=MONTH(ДАННЫЕ!$CK957),111,11),0)&amp;"v"&amp;IF(ДАННЫЕ!$BE957&gt;0,IF(MONTH(ДАННЫЕ!$F$1)=MONTH(ДАННЫЕ!$BE957),111,11),0)</f>
        <v>g00f0c0s0i0h0p0d0o0v0</v>
      </c>
      <c r="P957" s="15">
        <f t="shared" si="44"/>
        <v>0</v>
      </c>
      <c r="Q957" s="15">
        <f>IF(ДАННЫЕ!$F$1&gt;ДАННЫЕ!$N957,IF(YEAR(ДАННЫЕ!$F$1)=YEAR(ДАННЫЕ!M957),1,0),0)</f>
        <v>0</v>
      </c>
      <c r="R957" s="15">
        <f>IF(ДАННЫЕ!$F$1&gt;ДАННЫЕ!$N957,IF(YEAR(ДАННЫЕ!$F$1)=YEAR(ДАННЫЕ!N957),1,0),0)</f>
        <v>0</v>
      </c>
      <c r="S957" s="15">
        <f>IF(ДАННЫЕ!$AA957="2А",1,IF(ДАННЫЕ!$AA957="2Б",2,IF(ДАННЫЕ!$AA957="2В",3,IF(ДАННЫЕ!$AA957=3,4,IF(ДАННЫЕ!$AA957="4А",5,IF(ДАННЫЕ!$AA957="4Б",6,IF(ДАННЫЕ!$AA957="4В",7,IF(ДАННЫЕ!$AA957=5,8,0))))))))</f>
        <v>0</v>
      </c>
      <c r="T957" s="15">
        <f>IF(OR(ДАННЫЕ!$AC957=2,ДАННЫЕ!$AD957=2,ДАННЫЕ!$AE957=2),2,IF(OR(ДАННЫЕ!$AC957=1,ДАННЫЕ!$AD957=1,ДАННЫЕ!$AE957=1),1,0))</f>
        <v>0</v>
      </c>
    </row>
    <row r="958" spans="1:20" ht="15" customHeight="1" x14ac:dyDescent="0.2">
      <c r="A958" s="78">
        <f>IF(B958&gt;0,IF(MONTH(ДАННЫЕ!$F$1)=MONTH(ДАННЫЕ!$B958),1,0),0)</f>
        <v>0</v>
      </c>
      <c r="B958" s="14">
        <f>IF(ДАННЫЕ!$B958&gt;0,IF(YEAR(ДАННЫЕ!$F$1)=YEAR(ДАННЫЕ!$B958),1,0),0)</f>
        <v>0</v>
      </c>
      <c r="C958" s="14">
        <f>IF(ДАННЫЕ!$CM958&gt;0,IF(YEAR(ДАННЫЕ!$F$1)=YEAR(ДАННЫЕ!$CM958),1,0),0)</f>
        <v>0</v>
      </c>
      <c r="D958" s="14">
        <f>IF(ДАННЫЕ!$CJ958&gt;0,IF(ДАННЫЕ!$CL958&gt;ДАННЫЕ!$F$1,1,IF(ДАННЫЕ!$CL958&gt;0,0,1)),0)</f>
        <v>0</v>
      </c>
      <c r="E958" s="43" t="str">
        <f ca="1">IF(ДАННЫЕ!$F$1&gt;0,IF(ДАННЫЕ!$G958&gt;0,DATEDIF(ДАННЫЕ!$G958,ДАННЫЕ!$F$1,"y"),""),IF(ДАННЫЕ!$G958&gt;0,DATEDIF(ДАННЫЕ!$G958,TODAY(),"y"),""))</f>
        <v/>
      </c>
      <c r="F958" s="43" t="str">
        <f xml:space="preserve"> IF(ДАННЫЕ!$F958="М",IF(E958&gt;=18,IF(E958&lt;60,1,""),""),"")&amp;IF(ДАННЫЕ!$F958="Ж",IF(E958&gt;=18,IF(E958&lt;55,1,""),""),"")</f>
        <v/>
      </c>
      <c r="G958" s="43" t="str">
        <f xml:space="preserve"> IF(ДАННЫЕ!$F958="М",IF(E958&gt;=60,2,""),"")&amp;IF(ДАННЫЕ!$F958="Ж",IF(E958&gt;=55,2,""),"")</f>
        <v/>
      </c>
      <c r="H958" s="43" t="str">
        <f t="shared" ca="1" si="42"/>
        <v/>
      </c>
      <c r="I958" s="43" t="str">
        <f t="shared" ca="1" si="43"/>
        <v>03</v>
      </c>
      <c r="J958" s="28" t="str">
        <f ca="1">ДАННЫЕ!$F958&amp;H958&amp;I958&amp;ДАННЫЕ!$I958&amp;"m"&amp;IF(ДАННЫЕ!$I958&gt;0,IF(ДАННЫЕ!$J958&gt;0,0,1),"")&amp;"f"&amp;IF(ДАННЫЕ!$R958&gt;0,IF(YEAR(ДАННЫЕ!$F$1)=YEAR(ДАННЫЕ!$R958),1,0),0)&amp;"z"&amp;ДАННЫЕ!$R958&amp;"p"&amp;ДАННЫЕ!$S958&amp;"i"&amp;ДАННЫЕ!$T958&amp;"h"&amp;ДАННЫЕ!$K958&amp;"be"&amp;ДАННЫЕ!$BI958&amp;"CD"&amp;IF(ДАННЫЕ!BF958&gt;500,4,IF(ДАННЫЕ!BF958&gt;350,3,IF(ДАННЫЕ!BF958&gt;200,2,IF(ДАННЫЕ!BF958&gt;0,1,0))))&amp;"g"&amp;B958&amp;"d"&amp;H958&amp;"l"&amp;ДАННЫЕ!AT958&amp;"a"&amp;ДАННЫЕ!$V958&amp;"v"&amp;R958&amp;"k"&amp;ДАННЫЕ!$U958&amp;"s"&amp;ДАННЫЕ!$Y958&amp;"t"&amp;ДАННЫЕ!$X958&amp;"b"&amp;IF(ДАННЫЕ!$Q958&gt;1,1,0)&amp;"PP"&amp;ДАННЫЕ!Z958&amp;"c"&amp;S958&amp;"x"&amp;IF(ДАННЫЕ!$BY958&gt;0,IF(YEAR(ДАННЫЕ!$F$1)=YEAR(ДАННЫЕ!$BY958),1,0),0)&amp;"n"&amp;IF(ДАННЫЕ!$BZ958&gt;0,IF(YEAR(ДАННЫЕ!$F$1)=YEAR(ДАННЫЕ!$BZ958),1,0),0)&amp;"u"&amp;D958&amp;"z"&amp;IF(ДАННЫЕ!$CL958&gt;0,IF(YEAR(ДАННЫЕ!$F$1)&gt;YEAR(ДАННЫЕ!$CL958),11,12),0)</f>
        <v>03mf0zpihbeCD0g0dlav0kstb0PPc0x0n0u0z0</v>
      </c>
      <c r="K958" s="28" t="str">
        <f ca="1">ДАННЫЕ!$I958&amp;"x"&amp;B958&amp;"w"&amp;IF(T958+ДАННЫЕ!AD958+ДАННЫЕ!AE958+ДАННЫЕ!AF958+ДАННЫЕ!AG958+ДАННЫЕ!AH958+ДАННЫЕ!$AL958+ДАННЫЕ!AI958+ДАННЫЕ!AJ958+ДАННЫЕ!AK958+ДАННЫЕ!AP958+ДАННЫЕ!AQ958+ДАННЫЕ!AR958+ДАННЫЕ!$AM958+ДАННЫЕ!$AN958+ДАННЫЕ!AS958+ДАННЫЕ!AT958&gt;0,1,0)&amp;IF(OR(T958=2,ДАННЫЕ!AD958=2,ДАННЫЕ!AE958=2,ДАННЫЕ!AF958=2,ДАННЫЕ!AG958=2,ДАННЫЕ!AH958=2,ДАННЫЕ!$AL958=2,ДАННЫЕ!AI958=2,ДАННЫЕ!AJ958=2,ДАННЫЕ!AK958=2,ДАННЫЕ!AP958=2,ДАННЫЕ!AQ958=2,ДАННЫЕ!AR958=2,ДАННЫЕ!$AM958=2,ДАННЫЕ!$AN958=2,ДАННЫЕ!AS958=2,ДАННЫЕ!AT958=2),2,0)&amp;"t"&amp;IF(T958&gt;0,"1"&amp;T958,"00")&amp;"f"&amp;IF(ДАННЫЕ!$AC958,"1"&amp;ДАННЫЕ!$AC958,"00")&amp;"b"&amp;IF(ДАННЫЕ!$AD958,"1"&amp;ДАННЫЕ!$AD958,"00")&amp;"g"&amp;IF(ДАННЫЕ!$AF958,"1"&amp;ДАННЫЕ!$AF958,"00")&amp;"c"&amp;IF(ДАННЫЕ!$AG958,"1"&amp;ДАННЫЕ!$AG958,"00")&amp;"i"&amp;IF(ДАННЫЕ!$AH958,"1"&amp;ДАННЫЕ!$AH958,"00")&amp;"r"&amp;IF(ДАННЫЕ!$AL958,"1"&amp;ДАННЫЕ!$AL958,"00")&amp;"m"&amp;IF(ДАННЫЕ!$AI958,"1"&amp;ДАННЫЕ!$AI958,"00")&amp;"hS"&amp;IF(ДАННЫЕ!$AJ958,"1"&amp;ДАННЫЕ!$AJ958,"00")&amp;"hZ"&amp;IF(ДАННЫЕ!$AK958,"1"&amp;ДАННЫЕ!$AK958,"00")&amp;"p"&amp;IF(ДАННЫЕ!$AP958,"1"&amp;ДАННЫЕ!$AP958,"00")&amp;"k"&amp;IF(ДАННЫЕ!$AQ958,"1"&amp;ДАННЫЕ!$AQ958,"00")&amp;"z"&amp;IF(ДАННЫЕ!$AR958,"1"&amp;ДАННЫЕ!$AR958,"00")&amp;"j"&amp;IF(ДАННЫЕ!$AM958,"1"&amp;ДАННЫЕ!$AM958,"00")&amp;"n"&amp;IF(ДАННЫЕ!$AN958,"1"&amp;ДАННЫЕ!$AN958,"00")&amp;"E"&amp;ДАННЫЕ!BI958&amp;"L"&amp;ДАННЫЕ!AO958&amp;"h"&amp;IF(ДАННЫЕ!$AU958&gt;0,1,0)&amp;"v"&amp;IF(ДАННЫЕ!$AW958&gt;0,1,0)&amp;"a"&amp;IF(ДАННЫЕ!$AS958,"1"&amp;ДАННЫЕ!$AS958,"00")&amp;"s"&amp;IF(ДАННЫЕ!$AT958,"1"&amp;ДАННЫЕ!$AT958,"00")&amp;"u"&amp;IF(ДАННЫЕ!$CJ958&gt;0,1,0)&amp;"y"&amp;B958&amp;"d"&amp;H958&amp;"e"&amp;F958&amp;G958</f>
        <v>x0w00t00f00b00g00c00i00r00m00hS00hZ00p00k00z00j00n00ELh0v0a00s00u0y0de</v>
      </c>
      <c r="L958" s="28" t="str">
        <f ca="1">ДАННЫЕ!$I958&amp;"VN"&amp;IF(ДАННЫЕ!AW958&gt;0,11,10)&amp;"CD"&amp;IF(ДАННЫЕ!BF958&gt;500,16,IF(ДАННЫЕ!BF958&gt;350,15,IF(ДАННЫЕ!BF958&gt;=200,14,IF(ДАННЫЕ!BF958&gt;=100,13,IF(ДАННЫЕ!BF958&gt;=50,12,IF(ДАННЫЕ!BF958&gt;0,11,10))))))&amp;"AR"&amp;IF(ДАННЫЕ!BX958&gt;0,1,0)&amp;"GD"&amp;B958&amp;"VV"&amp;IF(E958&gt;=5,IF(E958&lt;18,1,0),0)</f>
        <v>VN10CD10AR0GD0VV0</v>
      </c>
      <c r="M958" s="28" t="str">
        <f>ДАННЫЕ!$I958&amp;"b"&amp;ДАННЫЕ!$BI958&amp;"r"&amp;ДАННЫЕ!$BJ958&amp;"CD"&amp;IF(ДАННЫЕ!BF958&gt;0,IF(ДАННЫЕ!BF958&lt;200,1,IF(ДАННЫЕ!BF958&lt;350,2,3)),0)&amp;"h"&amp;IF(ДАННЫЕ!$BK958+ДАННЫЕ!$BL958+ДАННЫЕ!$BM958&gt;0,1,0)&amp;"x"&amp;ДАННЫЕ!$BK958&amp;"y"&amp;ДАННЫЕ!$BL958&amp;"z"&amp;ДАННЫЕ!$BM958&amp;"c"&amp;IF(ДАННЫЕ!$BK958+ДАННЫЕ!$BL958+ДАННЫЕ!$BM958=3,1,0)&amp;"a"&amp;IF(ДАННЫЕ!$BQ958+ДАННЫЕ!$BR958&gt;0,1,0)&amp;"d"&amp;ДАННЫЕ!$BQ958&amp;"v"&amp;ДАННЫЕ!$BR958&amp;"p"&amp;ДАННЫЕ!$BS958&amp;"n"&amp;ДАННЫЕ!$BU958&amp;"t"&amp;ДАННЫЕ!$BV958&amp;"o"&amp;ДАННЫЕ!$BT958&amp;"l"&amp;IF(ДАННЫЕ!$BN958&gt;0,1,0)&amp;ДАННЫЕ!$BN958&amp;"g"&amp;ДАННЫЕ!$BO958&amp;"s"&amp;ДАННЫЕ!$BP958&amp;"DZ"&amp;IF(ДАННЫЕ!B958-ДАННЫЕ!G958 &lt; 60,IF(ДАННЫЕ!B958-ДАННЫЕ!G958 &gt;= 0,1,0),0)&amp;"u"&amp;IF(ДАННЫЕ!$CJ958&gt;0,1,0)</f>
        <v>brCD0h0xyzc0a0dvpntol0gsDZ1u0</v>
      </c>
      <c r="N958" s="28" t="str">
        <f ca="1">ДАННЫЕ!$F958&amp;ДАННЫЕ!$I958&amp;"g"&amp;B958&amp;"cf"&amp;D958&amp;"a"&amp;IF(ДАННЫЕ!$BX958&gt;0,1,0)&amp;IF(ДАННЫЕ!$BF958&gt;500,1,IF(ДАННЫЕ!$BF958&gt;350,2,IF(ДАННЫЕ!$BF958&gt;=200,3,IF(ДАННЫЕ!$BF958&gt;=100,4,IF(ДАННЫЕ!$BF958&gt;=50,5,IF(ДАННЫЕ!$BF958&lt;50,6,0))))))&amp;"AR"&amp;IF(DATEDIF(ДАННЫЕ!$BX958,ДАННЫЕ!$F$1,"y")&gt;1,1,0)&amp;"VG"&amp;IF(ДАННЫЕ!$BH958="0",1,0)&amp;"o"&amp;IF(T958+ДАННЫЕ!$AF958+ДАННЫЕ!$AG958+ДАННЫЕ!$AH958+ДАННЫЕ!$AI958+ДАННЫЕ!$AJ958+ДАННЫЕ!$AP958+ДАННЫЕ!$AQ958+ДАННЫЕ!$AR958+ДАННЫЕ!$AU958+ДАННЫЕ!$AW958+ДАННЫЕ!$AS958+ДАННЫЕ!$AT958&gt;0,1,0)&amp;"x"&amp;ДАННЫЕ!$AG958&amp;"p"&amp;IF(ДАННЫЕ!$BY958&gt;0,1,0)&amp;"v"&amp;IF(ДАННЫЕ!$BZ958&gt;0,1,0)&amp;"n"&amp;ДАННЫЕ!$CA958&amp;"t"&amp;ДАННЫЕ!$AY958&amp;"k"&amp;ДАННЫЕ!$CB958&amp;"q"&amp;ДАННЫЕ!$CC958&amp;"w"&amp;ДАННЫЕ!$CD958&amp;"e"&amp;ДАННЫЕ!$CE958&amp;"m"&amp;ДАННЫЕ!$CF958&amp;"c"&amp;ДАННЫЕ!$CG958&amp;"z"&amp;ДАННЫЕ!$CH958&amp;"d"&amp;IF(H958=4,1,0)&amp;"s"&amp;IF(ДАННЫЕ!$J958=1,0,1)&amp;"u"&amp;IF(ДАННЫЕ!$CJ958&gt;0,1,0)</f>
        <v>g0cf0a06AR1VG0o0xp0v0ntkqwemczd0s1u0</v>
      </c>
      <c r="O958" s="28" t="str">
        <f>ДАННЫЕ!$I958&amp;"g"&amp;B958&amp;A958&amp;"f"&amp;P958&amp;"c"&amp;IF(ДАННЫЕ!$U958&gt;0,1,0)&amp;"s"&amp;IF(ДАННЫЕ!$Q958&gt;0,IF(YEAR(ДАННЫЕ!$F$1)=YEAR(ДАННЫЕ!$Q958),IF(MONTH(ДАННЫЕ!$F$1)=MONTH(ДАННЫЕ!$Q958),111,11),1),0)&amp;"i"&amp;IF(ДАННЫЕ!$R958+ДАННЫЕ!$S958+ДАННЫЕ!$T958=0,0,1)&amp;"h"&amp;IF(ДАННЫЕ!$P958&gt;0,1,0)&amp;"p"&amp;IF(ДАННЫЕ!$CI958&gt;0,IF(YEAR(ДАННЫЕ!$F$1)=YEAR(ДАННЫЕ!$CI958),IF(MONTH(ДАННЫЕ!$F$1)=MONTH(ДАННЫЕ!$CI958),111,11),1),0)&amp;"d"&amp;IF(ДАННЫЕ!$CJ958&gt;0,IF(YEAR(ДАННЫЕ!$F$1)=YEAR(ДАННЫЕ!$CJ958),IF(MONTH(ДАННЫЕ!$F$1)=MONTH(ДАННЫЕ!$CJ958),111,11),1),0)&amp;"o"&amp;IF(ДАННЫЕ!$CK958&gt;0,IF(MONTH(ДАННЫЕ!$F$1)=MONTH(ДАННЫЕ!$CK958),111,11),0)&amp;"v"&amp;IF(ДАННЫЕ!$BE958&gt;0,IF(MONTH(ДАННЫЕ!$F$1)=MONTH(ДАННЫЕ!$BE958),111,11),0)</f>
        <v>g00f0c0s0i0h0p0d0o0v0</v>
      </c>
      <c r="P958" s="15">
        <f t="shared" si="44"/>
        <v>0</v>
      </c>
      <c r="Q958" s="15">
        <f>IF(ДАННЫЕ!$F$1&gt;ДАННЫЕ!$N958,IF(YEAR(ДАННЫЕ!$F$1)=YEAR(ДАННЫЕ!M958),1,0),0)</f>
        <v>0</v>
      </c>
      <c r="R958" s="15">
        <f>IF(ДАННЫЕ!$F$1&gt;ДАННЫЕ!$N958,IF(YEAR(ДАННЫЕ!$F$1)=YEAR(ДАННЫЕ!N958),1,0),0)</f>
        <v>0</v>
      </c>
      <c r="S958" s="15">
        <f>IF(ДАННЫЕ!$AA958="2А",1,IF(ДАННЫЕ!$AA958="2Б",2,IF(ДАННЫЕ!$AA958="2В",3,IF(ДАННЫЕ!$AA958=3,4,IF(ДАННЫЕ!$AA958="4А",5,IF(ДАННЫЕ!$AA958="4Б",6,IF(ДАННЫЕ!$AA958="4В",7,IF(ДАННЫЕ!$AA958=5,8,0))))))))</f>
        <v>0</v>
      </c>
      <c r="T958" s="15">
        <f>IF(OR(ДАННЫЕ!$AC958=2,ДАННЫЕ!$AD958=2,ДАННЫЕ!$AE958=2),2,IF(OR(ДАННЫЕ!$AC958=1,ДАННЫЕ!$AD958=1,ДАННЫЕ!$AE958=1),1,0))</f>
        <v>0</v>
      </c>
    </row>
    <row r="959" spans="1:20" ht="15" customHeight="1" x14ac:dyDescent="0.2">
      <c r="A959" s="78">
        <f>IF(B959&gt;0,IF(MONTH(ДАННЫЕ!$F$1)=MONTH(ДАННЫЕ!$B959),1,0),0)</f>
        <v>0</v>
      </c>
      <c r="B959" s="14">
        <f>IF(ДАННЫЕ!$B959&gt;0,IF(YEAR(ДАННЫЕ!$F$1)=YEAR(ДАННЫЕ!$B959),1,0),0)</f>
        <v>0</v>
      </c>
      <c r="C959" s="14">
        <f>IF(ДАННЫЕ!$CM959&gt;0,IF(YEAR(ДАННЫЕ!$F$1)=YEAR(ДАННЫЕ!$CM959),1,0),0)</f>
        <v>0</v>
      </c>
      <c r="D959" s="14">
        <f>IF(ДАННЫЕ!$CJ959&gt;0,IF(ДАННЫЕ!$CL959&gt;ДАННЫЕ!$F$1,1,IF(ДАННЫЕ!$CL959&gt;0,0,1)),0)</f>
        <v>0</v>
      </c>
      <c r="E959" s="43" t="str">
        <f ca="1">IF(ДАННЫЕ!$F$1&gt;0,IF(ДАННЫЕ!$G959&gt;0,DATEDIF(ДАННЫЕ!$G959,ДАННЫЕ!$F$1,"y"),""),IF(ДАННЫЕ!$G959&gt;0,DATEDIF(ДАННЫЕ!$G959,TODAY(),"y"),""))</f>
        <v/>
      </c>
      <c r="F959" s="43" t="str">
        <f xml:space="preserve"> IF(ДАННЫЕ!$F959="М",IF(E959&gt;=18,IF(E959&lt;60,1,""),""),"")&amp;IF(ДАННЫЕ!$F959="Ж",IF(E959&gt;=18,IF(E959&lt;55,1,""),""),"")</f>
        <v/>
      </c>
      <c r="G959" s="43" t="str">
        <f xml:space="preserve"> IF(ДАННЫЕ!$F959="М",IF(E959&gt;=60,2,""),"")&amp;IF(ДАННЫЕ!$F959="Ж",IF(E959&gt;=55,2,""),"")</f>
        <v/>
      </c>
      <c r="H959" s="43" t="str">
        <f t="shared" ca="1" si="42"/>
        <v/>
      </c>
      <c r="I959" s="43" t="str">
        <f t="shared" ca="1" si="43"/>
        <v>03</v>
      </c>
      <c r="J959" s="28" t="str">
        <f ca="1">ДАННЫЕ!$F959&amp;H959&amp;I959&amp;ДАННЫЕ!$I959&amp;"m"&amp;IF(ДАННЫЕ!$I959&gt;0,IF(ДАННЫЕ!$J959&gt;0,0,1),"")&amp;"f"&amp;IF(ДАННЫЕ!$R959&gt;0,IF(YEAR(ДАННЫЕ!$F$1)=YEAR(ДАННЫЕ!$R959),1,0),0)&amp;"z"&amp;ДАННЫЕ!$R959&amp;"p"&amp;ДАННЫЕ!$S959&amp;"i"&amp;ДАННЫЕ!$T959&amp;"h"&amp;ДАННЫЕ!$K959&amp;"be"&amp;ДАННЫЕ!$BI959&amp;"CD"&amp;IF(ДАННЫЕ!BF959&gt;500,4,IF(ДАННЫЕ!BF959&gt;350,3,IF(ДАННЫЕ!BF959&gt;200,2,IF(ДАННЫЕ!BF959&gt;0,1,0))))&amp;"g"&amp;B959&amp;"d"&amp;H959&amp;"l"&amp;ДАННЫЕ!AT959&amp;"a"&amp;ДАННЫЕ!$V959&amp;"v"&amp;R959&amp;"k"&amp;ДАННЫЕ!$U959&amp;"s"&amp;ДАННЫЕ!$Y959&amp;"t"&amp;ДАННЫЕ!$X959&amp;"b"&amp;IF(ДАННЫЕ!$Q959&gt;1,1,0)&amp;"PP"&amp;ДАННЫЕ!Z959&amp;"c"&amp;S959&amp;"x"&amp;IF(ДАННЫЕ!$BY959&gt;0,IF(YEAR(ДАННЫЕ!$F$1)=YEAR(ДАННЫЕ!$BY959),1,0),0)&amp;"n"&amp;IF(ДАННЫЕ!$BZ959&gt;0,IF(YEAR(ДАННЫЕ!$F$1)=YEAR(ДАННЫЕ!$BZ959),1,0),0)&amp;"u"&amp;D959&amp;"z"&amp;IF(ДАННЫЕ!$CL959&gt;0,IF(YEAR(ДАННЫЕ!$F$1)&gt;YEAR(ДАННЫЕ!$CL959),11,12),0)</f>
        <v>03mf0zpihbeCD0g0dlav0kstb0PPc0x0n0u0z0</v>
      </c>
      <c r="K959" s="28" t="str">
        <f ca="1">ДАННЫЕ!$I959&amp;"x"&amp;B959&amp;"w"&amp;IF(T959+ДАННЫЕ!AD959+ДАННЫЕ!AE959+ДАННЫЕ!AF959+ДАННЫЕ!AG959+ДАННЫЕ!AH959+ДАННЫЕ!$AL959+ДАННЫЕ!AI959+ДАННЫЕ!AJ959+ДАННЫЕ!AK959+ДАННЫЕ!AP959+ДАННЫЕ!AQ959+ДАННЫЕ!AR959+ДАННЫЕ!$AM959+ДАННЫЕ!$AN959+ДАННЫЕ!AS959+ДАННЫЕ!AT959&gt;0,1,0)&amp;IF(OR(T959=2,ДАННЫЕ!AD959=2,ДАННЫЕ!AE959=2,ДАННЫЕ!AF959=2,ДАННЫЕ!AG959=2,ДАННЫЕ!AH959=2,ДАННЫЕ!$AL959=2,ДАННЫЕ!AI959=2,ДАННЫЕ!AJ959=2,ДАННЫЕ!AK959=2,ДАННЫЕ!AP959=2,ДАННЫЕ!AQ959=2,ДАННЫЕ!AR959=2,ДАННЫЕ!$AM959=2,ДАННЫЕ!$AN959=2,ДАННЫЕ!AS959=2,ДАННЫЕ!AT959=2),2,0)&amp;"t"&amp;IF(T959&gt;0,"1"&amp;T959,"00")&amp;"f"&amp;IF(ДАННЫЕ!$AC959,"1"&amp;ДАННЫЕ!$AC959,"00")&amp;"b"&amp;IF(ДАННЫЕ!$AD959,"1"&amp;ДАННЫЕ!$AD959,"00")&amp;"g"&amp;IF(ДАННЫЕ!$AF959,"1"&amp;ДАННЫЕ!$AF959,"00")&amp;"c"&amp;IF(ДАННЫЕ!$AG959,"1"&amp;ДАННЫЕ!$AG959,"00")&amp;"i"&amp;IF(ДАННЫЕ!$AH959,"1"&amp;ДАННЫЕ!$AH959,"00")&amp;"r"&amp;IF(ДАННЫЕ!$AL959,"1"&amp;ДАННЫЕ!$AL959,"00")&amp;"m"&amp;IF(ДАННЫЕ!$AI959,"1"&amp;ДАННЫЕ!$AI959,"00")&amp;"hS"&amp;IF(ДАННЫЕ!$AJ959,"1"&amp;ДАННЫЕ!$AJ959,"00")&amp;"hZ"&amp;IF(ДАННЫЕ!$AK959,"1"&amp;ДАННЫЕ!$AK959,"00")&amp;"p"&amp;IF(ДАННЫЕ!$AP959,"1"&amp;ДАННЫЕ!$AP959,"00")&amp;"k"&amp;IF(ДАННЫЕ!$AQ959,"1"&amp;ДАННЫЕ!$AQ959,"00")&amp;"z"&amp;IF(ДАННЫЕ!$AR959,"1"&amp;ДАННЫЕ!$AR959,"00")&amp;"j"&amp;IF(ДАННЫЕ!$AM959,"1"&amp;ДАННЫЕ!$AM959,"00")&amp;"n"&amp;IF(ДАННЫЕ!$AN959,"1"&amp;ДАННЫЕ!$AN959,"00")&amp;"E"&amp;ДАННЫЕ!BI959&amp;"L"&amp;ДАННЫЕ!AO959&amp;"h"&amp;IF(ДАННЫЕ!$AU959&gt;0,1,0)&amp;"v"&amp;IF(ДАННЫЕ!$AW959&gt;0,1,0)&amp;"a"&amp;IF(ДАННЫЕ!$AS959,"1"&amp;ДАННЫЕ!$AS959,"00")&amp;"s"&amp;IF(ДАННЫЕ!$AT959,"1"&amp;ДАННЫЕ!$AT959,"00")&amp;"u"&amp;IF(ДАННЫЕ!$CJ959&gt;0,1,0)&amp;"y"&amp;B959&amp;"d"&amp;H959&amp;"e"&amp;F959&amp;G959</f>
        <v>x0w00t00f00b00g00c00i00r00m00hS00hZ00p00k00z00j00n00ELh0v0a00s00u0y0de</v>
      </c>
      <c r="L959" s="28" t="str">
        <f ca="1">ДАННЫЕ!$I959&amp;"VN"&amp;IF(ДАННЫЕ!AW959&gt;0,11,10)&amp;"CD"&amp;IF(ДАННЫЕ!BF959&gt;500,16,IF(ДАННЫЕ!BF959&gt;350,15,IF(ДАННЫЕ!BF959&gt;=200,14,IF(ДАННЫЕ!BF959&gt;=100,13,IF(ДАННЫЕ!BF959&gt;=50,12,IF(ДАННЫЕ!BF959&gt;0,11,10))))))&amp;"AR"&amp;IF(ДАННЫЕ!BX959&gt;0,1,0)&amp;"GD"&amp;B959&amp;"VV"&amp;IF(E959&gt;=5,IF(E959&lt;18,1,0),0)</f>
        <v>VN10CD10AR0GD0VV0</v>
      </c>
      <c r="M959" s="28" t="str">
        <f>ДАННЫЕ!$I959&amp;"b"&amp;ДАННЫЕ!$BI959&amp;"r"&amp;ДАННЫЕ!$BJ959&amp;"CD"&amp;IF(ДАННЫЕ!BF959&gt;0,IF(ДАННЫЕ!BF959&lt;200,1,IF(ДАННЫЕ!BF959&lt;350,2,3)),0)&amp;"h"&amp;IF(ДАННЫЕ!$BK959+ДАННЫЕ!$BL959+ДАННЫЕ!$BM959&gt;0,1,0)&amp;"x"&amp;ДАННЫЕ!$BK959&amp;"y"&amp;ДАННЫЕ!$BL959&amp;"z"&amp;ДАННЫЕ!$BM959&amp;"c"&amp;IF(ДАННЫЕ!$BK959+ДАННЫЕ!$BL959+ДАННЫЕ!$BM959=3,1,0)&amp;"a"&amp;IF(ДАННЫЕ!$BQ959+ДАННЫЕ!$BR959&gt;0,1,0)&amp;"d"&amp;ДАННЫЕ!$BQ959&amp;"v"&amp;ДАННЫЕ!$BR959&amp;"p"&amp;ДАННЫЕ!$BS959&amp;"n"&amp;ДАННЫЕ!$BU959&amp;"t"&amp;ДАННЫЕ!$BV959&amp;"o"&amp;ДАННЫЕ!$BT959&amp;"l"&amp;IF(ДАННЫЕ!$BN959&gt;0,1,0)&amp;ДАННЫЕ!$BN959&amp;"g"&amp;ДАННЫЕ!$BO959&amp;"s"&amp;ДАННЫЕ!$BP959&amp;"DZ"&amp;IF(ДАННЫЕ!B959-ДАННЫЕ!G959 &lt; 60,IF(ДАННЫЕ!B959-ДАННЫЕ!G959 &gt;= 0,1,0),0)&amp;"u"&amp;IF(ДАННЫЕ!$CJ959&gt;0,1,0)</f>
        <v>brCD0h0xyzc0a0dvpntol0gsDZ1u0</v>
      </c>
      <c r="N959" s="28" t="str">
        <f ca="1">ДАННЫЕ!$F959&amp;ДАННЫЕ!$I959&amp;"g"&amp;B959&amp;"cf"&amp;D959&amp;"a"&amp;IF(ДАННЫЕ!$BX959&gt;0,1,0)&amp;IF(ДАННЫЕ!$BF959&gt;500,1,IF(ДАННЫЕ!$BF959&gt;350,2,IF(ДАННЫЕ!$BF959&gt;=200,3,IF(ДАННЫЕ!$BF959&gt;=100,4,IF(ДАННЫЕ!$BF959&gt;=50,5,IF(ДАННЫЕ!$BF959&lt;50,6,0))))))&amp;"AR"&amp;IF(DATEDIF(ДАННЫЕ!$BX959,ДАННЫЕ!$F$1,"y")&gt;1,1,0)&amp;"VG"&amp;IF(ДАННЫЕ!$BH959="0",1,0)&amp;"o"&amp;IF(T959+ДАННЫЕ!$AF959+ДАННЫЕ!$AG959+ДАННЫЕ!$AH959+ДАННЫЕ!$AI959+ДАННЫЕ!$AJ959+ДАННЫЕ!$AP959+ДАННЫЕ!$AQ959+ДАННЫЕ!$AR959+ДАННЫЕ!$AU959+ДАННЫЕ!$AW959+ДАННЫЕ!$AS959+ДАННЫЕ!$AT959&gt;0,1,0)&amp;"x"&amp;ДАННЫЕ!$AG959&amp;"p"&amp;IF(ДАННЫЕ!$BY959&gt;0,1,0)&amp;"v"&amp;IF(ДАННЫЕ!$BZ959&gt;0,1,0)&amp;"n"&amp;ДАННЫЕ!$CA959&amp;"t"&amp;ДАННЫЕ!$AY959&amp;"k"&amp;ДАННЫЕ!$CB959&amp;"q"&amp;ДАННЫЕ!$CC959&amp;"w"&amp;ДАННЫЕ!$CD959&amp;"e"&amp;ДАННЫЕ!$CE959&amp;"m"&amp;ДАННЫЕ!$CF959&amp;"c"&amp;ДАННЫЕ!$CG959&amp;"z"&amp;ДАННЫЕ!$CH959&amp;"d"&amp;IF(H959=4,1,0)&amp;"s"&amp;IF(ДАННЫЕ!$J959=1,0,1)&amp;"u"&amp;IF(ДАННЫЕ!$CJ959&gt;0,1,0)</f>
        <v>g0cf0a06AR1VG0o0xp0v0ntkqwemczd0s1u0</v>
      </c>
      <c r="O959" s="28" t="str">
        <f>ДАННЫЕ!$I959&amp;"g"&amp;B959&amp;A959&amp;"f"&amp;P959&amp;"c"&amp;IF(ДАННЫЕ!$U959&gt;0,1,0)&amp;"s"&amp;IF(ДАННЫЕ!$Q959&gt;0,IF(YEAR(ДАННЫЕ!$F$1)=YEAR(ДАННЫЕ!$Q959),IF(MONTH(ДАННЫЕ!$F$1)=MONTH(ДАННЫЕ!$Q959),111,11),1),0)&amp;"i"&amp;IF(ДАННЫЕ!$R959+ДАННЫЕ!$S959+ДАННЫЕ!$T959=0,0,1)&amp;"h"&amp;IF(ДАННЫЕ!$P959&gt;0,1,0)&amp;"p"&amp;IF(ДАННЫЕ!$CI959&gt;0,IF(YEAR(ДАННЫЕ!$F$1)=YEAR(ДАННЫЕ!$CI959),IF(MONTH(ДАННЫЕ!$F$1)=MONTH(ДАННЫЕ!$CI959),111,11),1),0)&amp;"d"&amp;IF(ДАННЫЕ!$CJ959&gt;0,IF(YEAR(ДАННЫЕ!$F$1)=YEAR(ДАННЫЕ!$CJ959),IF(MONTH(ДАННЫЕ!$F$1)=MONTH(ДАННЫЕ!$CJ959),111,11),1),0)&amp;"o"&amp;IF(ДАННЫЕ!$CK959&gt;0,IF(MONTH(ДАННЫЕ!$F$1)=MONTH(ДАННЫЕ!$CK959),111,11),0)&amp;"v"&amp;IF(ДАННЫЕ!$BE959&gt;0,IF(MONTH(ДАННЫЕ!$F$1)=MONTH(ДАННЫЕ!$BE959),111,11),0)</f>
        <v>g00f0c0s0i0h0p0d0o0v0</v>
      </c>
      <c r="P959" s="15">
        <f t="shared" si="44"/>
        <v>0</v>
      </c>
      <c r="Q959" s="15">
        <f>IF(ДАННЫЕ!$F$1&gt;ДАННЫЕ!$N959,IF(YEAR(ДАННЫЕ!$F$1)=YEAR(ДАННЫЕ!M959),1,0),0)</f>
        <v>0</v>
      </c>
      <c r="R959" s="15">
        <f>IF(ДАННЫЕ!$F$1&gt;ДАННЫЕ!$N959,IF(YEAR(ДАННЫЕ!$F$1)=YEAR(ДАННЫЕ!N959),1,0),0)</f>
        <v>0</v>
      </c>
      <c r="S959" s="15">
        <f>IF(ДАННЫЕ!$AA959="2А",1,IF(ДАННЫЕ!$AA959="2Б",2,IF(ДАННЫЕ!$AA959="2В",3,IF(ДАННЫЕ!$AA959=3,4,IF(ДАННЫЕ!$AA959="4А",5,IF(ДАННЫЕ!$AA959="4Б",6,IF(ДАННЫЕ!$AA959="4В",7,IF(ДАННЫЕ!$AA959=5,8,0))))))))</f>
        <v>0</v>
      </c>
      <c r="T959" s="15">
        <f>IF(OR(ДАННЫЕ!$AC959=2,ДАННЫЕ!$AD959=2,ДАННЫЕ!$AE959=2),2,IF(OR(ДАННЫЕ!$AC959=1,ДАННЫЕ!$AD959=1,ДАННЫЕ!$AE959=1),1,0))</f>
        <v>0</v>
      </c>
    </row>
    <row r="960" spans="1:20" ht="15" customHeight="1" x14ac:dyDescent="0.2">
      <c r="A960" s="78">
        <f>IF(B960&gt;0,IF(MONTH(ДАННЫЕ!$F$1)=MONTH(ДАННЫЕ!$B960),1,0),0)</f>
        <v>0</v>
      </c>
      <c r="B960" s="14">
        <f>IF(ДАННЫЕ!$B960&gt;0,IF(YEAR(ДАННЫЕ!$F$1)=YEAR(ДАННЫЕ!$B960),1,0),0)</f>
        <v>0</v>
      </c>
      <c r="C960" s="14">
        <f>IF(ДАННЫЕ!$CM960&gt;0,IF(YEAR(ДАННЫЕ!$F$1)=YEAR(ДАННЫЕ!$CM960),1,0),0)</f>
        <v>0</v>
      </c>
      <c r="D960" s="14">
        <f>IF(ДАННЫЕ!$CJ960&gt;0,IF(ДАННЫЕ!$CL960&gt;ДАННЫЕ!$F$1,1,IF(ДАННЫЕ!$CL960&gt;0,0,1)),0)</f>
        <v>0</v>
      </c>
      <c r="E960" s="43" t="str">
        <f ca="1">IF(ДАННЫЕ!$F$1&gt;0,IF(ДАННЫЕ!$G960&gt;0,DATEDIF(ДАННЫЕ!$G960,ДАННЫЕ!$F$1,"y"),""),IF(ДАННЫЕ!$G960&gt;0,DATEDIF(ДАННЫЕ!$G960,TODAY(),"y"),""))</f>
        <v/>
      </c>
      <c r="F960" s="43" t="str">
        <f xml:space="preserve"> IF(ДАННЫЕ!$F960="М",IF(E960&gt;=18,IF(E960&lt;60,1,""),""),"")&amp;IF(ДАННЫЕ!$F960="Ж",IF(E960&gt;=18,IF(E960&lt;55,1,""),""),"")</f>
        <v/>
      </c>
      <c r="G960" s="43" t="str">
        <f xml:space="preserve"> IF(ДАННЫЕ!$F960="М",IF(E960&gt;=60,2,""),"")&amp;IF(ДАННЫЕ!$F960="Ж",IF(E960&gt;=55,2,""),"")</f>
        <v/>
      </c>
      <c r="H960" s="43" t="str">
        <f t="shared" ca="1" si="42"/>
        <v/>
      </c>
      <c r="I960" s="43" t="str">
        <f t="shared" ca="1" si="43"/>
        <v>03</v>
      </c>
      <c r="J960" s="28" t="str">
        <f ca="1">ДАННЫЕ!$F960&amp;H960&amp;I960&amp;ДАННЫЕ!$I960&amp;"m"&amp;IF(ДАННЫЕ!$I960&gt;0,IF(ДАННЫЕ!$J960&gt;0,0,1),"")&amp;"f"&amp;IF(ДАННЫЕ!$R960&gt;0,IF(YEAR(ДАННЫЕ!$F$1)=YEAR(ДАННЫЕ!$R960),1,0),0)&amp;"z"&amp;ДАННЫЕ!$R960&amp;"p"&amp;ДАННЫЕ!$S960&amp;"i"&amp;ДАННЫЕ!$T960&amp;"h"&amp;ДАННЫЕ!$K960&amp;"be"&amp;ДАННЫЕ!$BI960&amp;"CD"&amp;IF(ДАННЫЕ!BF960&gt;500,4,IF(ДАННЫЕ!BF960&gt;350,3,IF(ДАННЫЕ!BF960&gt;200,2,IF(ДАННЫЕ!BF960&gt;0,1,0))))&amp;"g"&amp;B960&amp;"d"&amp;H960&amp;"l"&amp;ДАННЫЕ!AT960&amp;"a"&amp;ДАННЫЕ!$V960&amp;"v"&amp;R960&amp;"k"&amp;ДАННЫЕ!$U960&amp;"s"&amp;ДАННЫЕ!$Y960&amp;"t"&amp;ДАННЫЕ!$X960&amp;"b"&amp;IF(ДАННЫЕ!$Q960&gt;1,1,0)&amp;"PP"&amp;ДАННЫЕ!Z960&amp;"c"&amp;S960&amp;"x"&amp;IF(ДАННЫЕ!$BY960&gt;0,IF(YEAR(ДАННЫЕ!$F$1)=YEAR(ДАННЫЕ!$BY960),1,0),0)&amp;"n"&amp;IF(ДАННЫЕ!$BZ960&gt;0,IF(YEAR(ДАННЫЕ!$F$1)=YEAR(ДАННЫЕ!$BZ960),1,0),0)&amp;"u"&amp;D960&amp;"z"&amp;IF(ДАННЫЕ!$CL960&gt;0,IF(YEAR(ДАННЫЕ!$F$1)&gt;YEAR(ДАННЫЕ!$CL960),11,12),0)</f>
        <v>03mf0zpihbeCD0g0dlav0kstb0PPc0x0n0u0z0</v>
      </c>
      <c r="K960" s="28" t="str">
        <f ca="1">ДАННЫЕ!$I960&amp;"x"&amp;B960&amp;"w"&amp;IF(T960+ДАННЫЕ!AD960+ДАННЫЕ!AE960+ДАННЫЕ!AF960+ДАННЫЕ!AG960+ДАННЫЕ!AH960+ДАННЫЕ!$AL960+ДАННЫЕ!AI960+ДАННЫЕ!AJ960+ДАННЫЕ!AK960+ДАННЫЕ!AP960+ДАННЫЕ!AQ960+ДАННЫЕ!AR960+ДАННЫЕ!$AM960+ДАННЫЕ!$AN960+ДАННЫЕ!AS960+ДАННЫЕ!AT960&gt;0,1,0)&amp;IF(OR(T960=2,ДАННЫЕ!AD960=2,ДАННЫЕ!AE960=2,ДАННЫЕ!AF960=2,ДАННЫЕ!AG960=2,ДАННЫЕ!AH960=2,ДАННЫЕ!$AL960=2,ДАННЫЕ!AI960=2,ДАННЫЕ!AJ960=2,ДАННЫЕ!AK960=2,ДАННЫЕ!AP960=2,ДАННЫЕ!AQ960=2,ДАННЫЕ!AR960=2,ДАННЫЕ!$AM960=2,ДАННЫЕ!$AN960=2,ДАННЫЕ!AS960=2,ДАННЫЕ!AT960=2),2,0)&amp;"t"&amp;IF(T960&gt;0,"1"&amp;T960,"00")&amp;"f"&amp;IF(ДАННЫЕ!$AC960,"1"&amp;ДАННЫЕ!$AC960,"00")&amp;"b"&amp;IF(ДАННЫЕ!$AD960,"1"&amp;ДАННЫЕ!$AD960,"00")&amp;"g"&amp;IF(ДАННЫЕ!$AF960,"1"&amp;ДАННЫЕ!$AF960,"00")&amp;"c"&amp;IF(ДАННЫЕ!$AG960,"1"&amp;ДАННЫЕ!$AG960,"00")&amp;"i"&amp;IF(ДАННЫЕ!$AH960,"1"&amp;ДАННЫЕ!$AH960,"00")&amp;"r"&amp;IF(ДАННЫЕ!$AL960,"1"&amp;ДАННЫЕ!$AL960,"00")&amp;"m"&amp;IF(ДАННЫЕ!$AI960,"1"&amp;ДАННЫЕ!$AI960,"00")&amp;"hS"&amp;IF(ДАННЫЕ!$AJ960,"1"&amp;ДАННЫЕ!$AJ960,"00")&amp;"hZ"&amp;IF(ДАННЫЕ!$AK960,"1"&amp;ДАННЫЕ!$AK960,"00")&amp;"p"&amp;IF(ДАННЫЕ!$AP960,"1"&amp;ДАННЫЕ!$AP960,"00")&amp;"k"&amp;IF(ДАННЫЕ!$AQ960,"1"&amp;ДАННЫЕ!$AQ960,"00")&amp;"z"&amp;IF(ДАННЫЕ!$AR960,"1"&amp;ДАННЫЕ!$AR960,"00")&amp;"j"&amp;IF(ДАННЫЕ!$AM960,"1"&amp;ДАННЫЕ!$AM960,"00")&amp;"n"&amp;IF(ДАННЫЕ!$AN960,"1"&amp;ДАННЫЕ!$AN960,"00")&amp;"E"&amp;ДАННЫЕ!BI960&amp;"L"&amp;ДАННЫЕ!AO960&amp;"h"&amp;IF(ДАННЫЕ!$AU960&gt;0,1,0)&amp;"v"&amp;IF(ДАННЫЕ!$AW960&gt;0,1,0)&amp;"a"&amp;IF(ДАННЫЕ!$AS960,"1"&amp;ДАННЫЕ!$AS960,"00")&amp;"s"&amp;IF(ДАННЫЕ!$AT960,"1"&amp;ДАННЫЕ!$AT960,"00")&amp;"u"&amp;IF(ДАННЫЕ!$CJ960&gt;0,1,0)&amp;"y"&amp;B960&amp;"d"&amp;H960&amp;"e"&amp;F960&amp;G960</f>
        <v>x0w00t00f00b00g00c00i00r00m00hS00hZ00p00k00z00j00n00ELh0v0a00s00u0y0de</v>
      </c>
      <c r="L960" s="28" t="str">
        <f ca="1">ДАННЫЕ!$I960&amp;"VN"&amp;IF(ДАННЫЕ!AW960&gt;0,11,10)&amp;"CD"&amp;IF(ДАННЫЕ!BF960&gt;500,16,IF(ДАННЫЕ!BF960&gt;350,15,IF(ДАННЫЕ!BF960&gt;=200,14,IF(ДАННЫЕ!BF960&gt;=100,13,IF(ДАННЫЕ!BF960&gt;=50,12,IF(ДАННЫЕ!BF960&gt;0,11,10))))))&amp;"AR"&amp;IF(ДАННЫЕ!BX960&gt;0,1,0)&amp;"GD"&amp;B960&amp;"VV"&amp;IF(E960&gt;=5,IF(E960&lt;18,1,0),0)</f>
        <v>VN10CD10AR0GD0VV0</v>
      </c>
      <c r="M960" s="28" t="str">
        <f>ДАННЫЕ!$I960&amp;"b"&amp;ДАННЫЕ!$BI960&amp;"r"&amp;ДАННЫЕ!$BJ960&amp;"CD"&amp;IF(ДАННЫЕ!BF960&gt;0,IF(ДАННЫЕ!BF960&lt;200,1,IF(ДАННЫЕ!BF960&lt;350,2,3)),0)&amp;"h"&amp;IF(ДАННЫЕ!$BK960+ДАННЫЕ!$BL960+ДАННЫЕ!$BM960&gt;0,1,0)&amp;"x"&amp;ДАННЫЕ!$BK960&amp;"y"&amp;ДАННЫЕ!$BL960&amp;"z"&amp;ДАННЫЕ!$BM960&amp;"c"&amp;IF(ДАННЫЕ!$BK960+ДАННЫЕ!$BL960+ДАННЫЕ!$BM960=3,1,0)&amp;"a"&amp;IF(ДАННЫЕ!$BQ960+ДАННЫЕ!$BR960&gt;0,1,0)&amp;"d"&amp;ДАННЫЕ!$BQ960&amp;"v"&amp;ДАННЫЕ!$BR960&amp;"p"&amp;ДАННЫЕ!$BS960&amp;"n"&amp;ДАННЫЕ!$BU960&amp;"t"&amp;ДАННЫЕ!$BV960&amp;"o"&amp;ДАННЫЕ!$BT960&amp;"l"&amp;IF(ДАННЫЕ!$BN960&gt;0,1,0)&amp;ДАННЫЕ!$BN960&amp;"g"&amp;ДАННЫЕ!$BO960&amp;"s"&amp;ДАННЫЕ!$BP960&amp;"DZ"&amp;IF(ДАННЫЕ!B960-ДАННЫЕ!G960 &lt; 60,IF(ДАННЫЕ!B960-ДАННЫЕ!G960 &gt;= 0,1,0),0)&amp;"u"&amp;IF(ДАННЫЕ!$CJ960&gt;0,1,0)</f>
        <v>brCD0h0xyzc0a0dvpntol0gsDZ1u0</v>
      </c>
      <c r="N960" s="28" t="str">
        <f ca="1">ДАННЫЕ!$F960&amp;ДАННЫЕ!$I960&amp;"g"&amp;B960&amp;"cf"&amp;D960&amp;"a"&amp;IF(ДАННЫЕ!$BX960&gt;0,1,0)&amp;IF(ДАННЫЕ!$BF960&gt;500,1,IF(ДАННЫЕ!$BF960&gt;350,2,IF(ДАННЫЕ!$BF960&gt;=200,3,IF(ДАННЫЕ!$BF960&gt;=100,4,IF(ДАННЫЕ!$BF960&gt;=50,5,IF(ДАННЫЕ!$BF960&lt;50,6,0))))))&amp;"AR"&amp;IF(DATEDIF(ДАННЫЕ!$BX960,ДАННЫЕ!$F$1,"y")&gt;1,1,0)&amp;"VG"&amp;IF(ДАННЫЕ!$BH960="0",1,0)&amp;"o"&amp;IF(T960+ДАННЫЕ!$AF960+ДАННЫЕ!$AG960+ДАННЫЕ!$AH960+ДАННЫЕ!$AI960+ДАННЫЕ!$AJ960+ДАННЫЕ!$AP960+ДАННЫЕ!$AQ960+ДАННЫЕ!$AR960+ДАННЫЕ!$AU960+ДАННЫЕ!$AW960+ДАННЫЕ!$AS960+ДАННЫЕ!$AT960&gt;0,1,0)&amp;"x"&amp;ДАННЫЕ!$AG960&amp;"p"&amp;IF(ДАННЫЕ!$BY960&gt;0,1,0)&amp;"v"&amp;IF(ДАННЫЕ!$BZ960&gt;0,1,0)&amp;"n"&amp;ДАННЫЕ!$CA960&amp;"t"&amp;ДАННЫЕ!$AY960&amp;"k"&amp;ДАННЫЕ!$CB960&amp;"q"&amp;ДАННЫЕ!$CC960&amp;"w"&amp;ДАННЫЕ!$CD960&amp;"e"&amp;ДАННЫЕ!$CE960&amp;"m"&amp;ДАННЫЕ!$CF960&amp;"c"&amp;ДАННЫЕ!$CG960&amp;"z"&amp;ДАННЫЕ!$CH960&amp;"d"&amp;IF(H960=4,1,0)&amp;"s"&amp;IF(ДАННЫЕ!$J960=1,0,1)&amp;"u"&amp;IF(ДАННЫЕ!$CJ960&gt;0,1,0)</f>
        <v>g0cf0a06AR1VG0o0xp0v0ntkqwemczd0s1u0</v>
      </c>
      <c r="O960" s="28" t="str">
        <f>ДАННЫЕ!$I960&amp;"g"&amp;B960&amp;A960&amp;"f"&amp;P960&amp;"c"&amp;IF(ДАННЫЕ!$U960&gt;0,1,0)&amp;"s"&amp;IF(ДАННЫЕ!$Q960&gt;0,IF(YEAR(ДАННЫЕ!$F$1)=YEAR(ДАННЫЕ!$Q960),IF(MONTH(ДАННЫЕ!$F$1)=MONTH(ДАННЫЕ!$Q960),111,11),1),0)&amp;"i"&amp;IF(ДАННЫЕ!$R960+ДАННЫЕ!$S960+ДАННЫЕ!$T960=0,0,1)&amp;"h"&amp;IF(ДАННЫЕ!$P960&gt;0,1,0)&amp;"p"&amp;IF(ДАННЫЕ!$CI960&gt;0,IF(YEAR(ДАННЫЕ!$F$1)=YEAR(ДАННЫЕ!$CI960),IF(MONTH(ДАННЫЕ!$F$1)=MONTH(ДАННЫЕ!$CI960),111,11),1),0)&amp;"d"&amp;IF(ДАННЫЕ!$CJ960&gt;0,IF(YEAR(ДАННЫЕ!$F$1)=YEAR(ДАННЫЕ!$CJ960),IF(MONTH(ДАННЫЕ!$F$1)=MONTH(ДАННЫЕ!$CJ960),111,11),1),0)&amp;"o"&amp;IF(ДАННЫЕ!$CK960&gt;0,IF(MONTH(ДАННЫЕ!$F$1)=MONTH(ДАННЫЕ!$CK960),111,11),0)&amp;"v"&amp;IF(ДАННЫЕ!$BE960&gt;0,IF(MONTH(ДАННЫЕ!$F$1)=MONTH(ДАННЫЕ!$BE960),111,11),0)</f>
        <v>g00f0c0s0i0h0p0d0o0v0</v>
      </c>
      <c r="P960" s="15">
        <f t="shared" si="44"/>
        <v>0</v>
      </c>
      <c r="Q960" s="15">
        <f>IF(ДАННЫЕ!$F$1&gt;ДАННЫЕ!$N960,IF(YEAR(ДАННЫЕ!$F$1)=YEAR(ДАННЫЕ!M960),1,0),0)</f>
        <v>0</v>
      </c>
      <c r="R960" s="15">
        <f>IF(ДАННЫЕ!$F$1&gt;ДАННЫЕ!$N960,IF(YEAR(ДАННЫЕ!$F$1)=YEAR(ДАННЫЕ!N960),1,0),0)</f>
        <v>0</v>
      </c>
      <c r="S960" s="15">
        <f>IF(ДАННЫЕ!$AA960="2А",1,IF(ДАННЫЕ!$AA960="2Б",2,IF(ДАННЫЕ!$AA960="2В",3,IF(ДАННЫЕ!$AA960=3,4,IF(ДАННЫЕ!$AA960="4А",5,IF(ДАННЫЕ!$AA960="4Б",6,IF(ДАННЫЕ!$AA960="4В",7,IF(ДАННЫЕ!$AA960=5,8,0))))))))</f>
        <v>0</v>
      </c>
      <c r="T960" s="15">
        <f>IF(OR(ДАННЫЕ!$AC960=2,ДАННЫЕ!$AD960=2,ДАННЫЕ!$AE960=2),2,IF(OR(ДАННЫЕ!$AC960=1,ДАННЫЕ!$AD960=1,ДАННЫЕ!$AE960=1),1,0))</f>
        <v>0</v>
      </c>
    </row>
    <row r="961" spans="1:20" ht="15" customHeight="1" x14ac:dyDescent="0.2">
      <c r="A961" s="78">
        <f>IF(B961&gt;0,IF(MONTH(ДАННЫЕ!$F$1)=MONTH(ДАННЫЕ!$B961),1,0),0)</f>
        <v>0</v>
      </c>
      <c r="B961" s="14">
        <f>IF(ДАННЫЕ!$B961&gt;0,IF(YEAR(ДАННЫЕ!$F$1)=YEAR(ДАННЫЕ!$B961),1,0),0)</f>
        <v>0</v>
      </c>
      <c r="C961" s="14">
        <f>IF(ДАННЫЕ!$CM961&gt;0,IF(YEAR(ДАННЫЕ!$F$1)=YEAR(ДАННЫЕ!$CM961),1,0),0)</f>
        <v>0</v>
      </c>
      <c r="D961" s="14">
        <f>IF(ДАННЫЕ!$CJ961&gt;0,IF(ДАННЫЕ!$CL961&gt;ДАННЫЕ!$F$1,1,IF(ДАННЫЕ!$CL961&gt;0,0,1)),0)</f>
        <v>0</v>
      </c>
      <c r="E961" s="43" t="str">
        <f ca="1">IF(ДАННЫЕ!$F$1&gt;0,IF(ДАННЫЕ!$G961&gt;0,DATEDIF(ДАННЫЕ!$G961,ДАННЫЕ!$F$1,"y"),""),IF(ДАННЫЕ!$G961&gt;0,DATEDIF(ДАННЫЕ!$G961,TODAY(),"y"),""))</f>
        <v/>
      </c>
      <c r="F961" s="43" t="str">
        <f xml:space="preserve"> IF(ДАННЫЕ!$F961="М",IF(E961&gt;=18,IF(E961&lt;60,1,""),""),"")&amp;IF(ДАННЫЕ!$F961="Ж",IF(E961&gt;=18,IF(E961&lt;55,1,""),""),"")</f>
        <v/>
      </c>
      <c r="G961" s="43" t="str">
        <f xml:space="preserve"> IF(ДАННЫЕ!$F961="М",IF(E961&gt;=60,2,""),"")&amp;IF(ДАННЫЕ!$F961="Ж",IF(E961&gt;=55,2,""),"")</f>
        <v/>
      </c>
      <c r="H961" s="43" t="str">
        <f t="shared" ca="1" si="42"/>
        <v/>
      </c>
      <c r="I961" s="43" t="str">
        <f t="shared" ca="1" si="43"/>
        <v>03</v>
      </c>
      <c r="J961" s="28" t="str">
        <f ca="1">ДАННЫЕ!$F961&amp;H961&amp;I961&amp;ДАННЫЕ!$I961&amp;"m"&amp;IF(ДАННЫЕ!$I961&gt;0,IF(ДАННЫЕ!$J961&gt;0,0,1),"")&amp;"f"&amp;IF(ДАННЫЕ!$R961&gt;0,IF(YEAR(ДАННЫЕ!$F$1)=YEAR(ДАННЫЕ!$R961),1,0),0)&amp;"z"&amp;ДАННЫЕ!$R961&amp;"p"&amp;ДАННЫЕ!$S961&amp;"i"&amp;ДАННЫЕ!$T961&amp;"h"&amp;ДАННЫЕ!$K961&amp;"be"&amp;ДАННЫЕ!$BI961&amp;"CD"&amp;IF(ДАННЫЕ!BF961&gt;500,4,IF(ДАННЫЕ!BF961&gt;350,3,IF(ДАННЫЕ!BF961&gt;200,2,IF(ДАННЫЕ!BF961&gt;0,1,0))))&amp;"g"&amp;B961&amp;"d"&amp;H961&amp;"l"&amp;ДАННЫЕ!AT961&amp;"a"&amp;ДАННЫЕ!$V961&amp;"v"&amp;R961&amp;"k"&amp;ДАННЫЕ!$U961&amp;"s"&amp;ДАННЫЕ!$Y961&amp;"t"&amp;ДАННЫЕ!$X961&amp;"b"&amp;IF(ДАННЫЕ!$Q961&gt;1,1,0)&amp;"PP"&amp;ДАННЫЕ!Z961&amp;"c"&amp;S961&amp;"x"&amp;IF(ДАННЫЕ!$BY961&gt;0,IF(YEAR(ДАННЫЕ!$F$1)=YEAR(ДАННЫЕ!$BY961),1,0),0)&amp;"n"&amp;IF(ДАННЫЕ!$BZ961&gt;0,IF(YEAR(ДАННЫЕ!$F$1)=YEAR(ДАННЫЕ!$BZ961),1,0),0)&amp;"u"&amp;D961&amp;"z"&amp;IF(ДАННЫЕ!$CL961&gt;0,IF(YEAR(ДАННЫЕ!$F$1)&gt;YEAR(ДАННЫЕ!$CL961),11,12),0)</f>
        <v>03mf0zpihbeCD0g0dlav0kstb0PPc0x0n0u0z0</v>
      </c>
      <c r="K961" s="28" t="str">
        <f ca="1">ДАННЫЕ!$I961&amp;"x"&amp;B961&amp;"w"&amp;IF(T961+ДАННЫЕ!AD961+ДАННЫЕ!AE961+ДАННЫЕ!AF961+ДАННЫЕ!AG961+ДАННЫЕ!AH961+ДАННЫЕ!$AL961+ДАННЫЕ!AI961+ДАННЫЕ!AJ961+ДАННЫЕ!AK961+ДАННЫЕ!AP961+ДАННЫЕ!AQ961+ДАННЫЕ!AR961+ДАННЫЕ!$AM961+ДАННЫЕ!$AN961+ДАННЫЕ!AS961+ДАННЫЕ!AT961&gt;0,1,0)&amp;IF(OR(T961=2,ДАННЫЕ!AD961=2,ДАННЫЕ!AE961=2,ДАННЫЕ!AF961=2,ДАННЫЕ!AG961=2,ДАННЫЕ!AH961=2,ДАННЫЕ!$AL961=2,ДАННЫЕ!AI961=2,ДАННЫЕ!AJ961=2,ДАННЫЕ!AK961=2,ДАННЫЕ!AP961=2,ДАННЫЕ!AQ961=2,ДАННЫЕ!AR961=2,ДАННЫЕ!$AM961=2,ДАННЫЕ!$AN961=2,ДАННЫЕ!AS961=2,ДАННЫЕ!AT961=2),2,0)&amp;"t"&amp;IF(T961&gt;0,"1"&amp;T961,"00")&amp;"f"&amp;IF(ДАННЫЕ!$AC961,"1"&amp;ДАННЫЕ!$AC961,"00")&amp;"b"&amp;IF(ДАННЫЕ!$AD961,"1"&amp;ДАННЫЕ!$AD961,"00")&amp;"g"&amp;IF(ДАННЫЕ!$AF961,"1"&amp;ДАННЫЕ!$AF961,"00")&amp;"c"&amp;IF(ДАННЫЕ!$AG961,"1"&amp;ДАННЫЕ!$AG961,"00")&amp;"i"&amp;IF(ДАННЫЕ!$AH961,"1"&amp;ДАННЫЕ!$AH961,"00")&amp;"r"&amp;IF(ДАННЫЕ!$AL961,"1"&amp;ДАННЫЕ!$AL961,"00")&amp;"m"&amp;IF(ДАННЫЕ!$AI961,"1"&amp;ДАННЫЕ!$AI961,"00")&amp;"hS"&amp;IF(ДАННЫЕ!$AJ961,"1"&amp;ДАННЫЕ!$AJ961,"00")&amp;"hZ"&amp;IF(ДАННЫЕ!$AK961,"1"&amp;ДАННЫЕ!$AK961,"00")&amp;"p"&amp;IF(ДАННЫЕ!$AP961,"1"&amp;ДАННЫЕ!$AP961,"00")&amp;"k"&amp;IF(ДАННЫЕ!$AQ961,"1"&amp;ДАННЫЕ!$AQ961,"00")&amp;"z"&amp;IF(ДАННЫЕ!$AR961,"1"&amp;ДАННЫЕ!$AR961,"00")&amp;"j"&amp;IF(ДАННЫЕ!$AM961,"1"&amp;ДАННЫЕ!$AM961,"00")&amp;"n"&amp;IF(ДАННЫЕ!$AN961,"1"&amp;ДАННЫЕ!$AN961,"00")&amp;"E"&amp;ДАННЫЕ!BI961&amp;"L"&amp;ДАННЫЕ!AO961&amp;"h"&amp;IF(ДАННЫЕ!$AU961&gt;0,1,0)&amp;"v"&amp;IF(ДАННЫЕ!$AW961&gt;0,1,0)&amp;"a"&amp;IF(ДАННЫЕ!$AS961,"1"&amp;ДАННЫЕ!$AS961,"00")&amp;"s"&amp;IF(ДАННЫЕ!$AT961,"1"&amp;ДАННЫЕ!$AT961,"00")&amp;"u"&amp;IF(ДАННЫЕ!$CJ961&gt;0,1,0)&amp;"y"&amp;B961&amp;"d"&amp;H961&amp;"e"&amp;F961&amp;G961</f>
        <v>x0w00t00f00b00g00c00i00r00m00hS00hZ00p00k00z00j00n00ELh0v0a00s00u0y0de</v>
      </c>
      <c r="L961" s="28" t="str">
        <f ca="1">ДАННЫЕ!$I961&amp;"VN"&amp;IF(ДАННЫЕ!AW961&gt;0,11,10)&amp;"CD"&amp;IF(ДАННЫЕ!BF961&gt;500,16,IF(ДАННЫЕ!BF961&gt;350,15,IF(ДАННЫЕ!BF961&gt;=200,14,IF(ДАННЫЕ!BF961&gt;=100,13,IF(ДАННЫЕ!BF961&gt;=50,12,IF(ДАННЫЕ!BF961&gt;0,11,10))))))&amp;"AR"&amp;IF(ДАННЫЕ!BX961&gt;0,1,0)&amp;"GD"&amp;B961&amp;"VV"&amp;IF(E961&gt;=5,IF(E961&lt;18,1,0),0)</f>
        <v>VN10CD10AR0GD0VV0</v>
      </c>
      <c r="M961" s="28" t="str">
        <f>ДАННЫЕ!$I961&amp;"b"&amp;ДАННЫЕ!$BI961&amp;"r"&amp;ДАННЫЕ!$BJ961&amp;"CD"&amp;IF(ДАННЫЕ!BF961&gt;0,IF(ДАННЫЕ!BF961&lt;200,1,IF(ДАННЫЕ!BF961&lt;350,2,3)),0)&amp;"h"&amp;IF(ДАННЫЕ!$BK961+ДАННЫЕ!$BL961+ДАННЫЕ!$BM961&gt;0,1,0)&amp;"x"&amp;ДАННЫЕ!$BK961&amp;"y"&amp;ДАННЫЕ!$BL961&amp;"z"&amp;ДАННЫЕ!$BM961&amp;"c"&amp;IF(ДАННЫЕ!$BK961+ДАННЫЕ!$BL961+ДАННЫЕ!$BM961=3,1,0)&amp;"a"&amp;IF(ДАННЫЕ!$BQ961+ДАННЫЕ!$BR961&gt;0,1,0)&amp;"d"&amp;ДАННЫЕ!$BQ961&amp;"v"&amp;ДАННЫЕ!$BR961&amp;"p"&amp;ДАННЫЕ!$BS961&amp;"n"&amp;ДАННЫЕ!$BU961&amp;"t"&amp;ДАННЫЕ!$BV961&amp;"o"&amp;ДАННЫЕ!$BT961&amp;"l"&amp;IF(ДАННЫЕ!$BN961&gt;0,1,0)&amp;ДАННЫЕ!$BN961&amp;"g"&amp;ДАННЫЕ!$BO961&amp;"s"&amp;ДАННЫЕ!$BP961&amp;"DZ"&amp;IF(ДАННЫЕ!B961-ДАННЫЕ!G961 &lt; 60,IF(ДАННЫЕ!B961-ДАННЫЕ!G961 &gt;= 0,1,0),0)&amp;"u"&amp;IF(ДАННЫЕ!$CJ961&gt;0,1,0)</f>
        <v>brCD0h0xyzc0a0dvpntol0gsDZ1u0</v>
      </c>
      <c r="N961" s="28" t="str">
        <f ca="1">ДАННЫЕ!$F961&amp;ДАННЫЕ!$I961&amp;"g"&amp;B961&amp;"cf"&amp;D961&amp;"a"&amp;IF(ДАННЫЕ!$BX961&gt;0,1,0)&amp;IF(ДАННЫЕ!$BF961&gt;500,1,IF(ДАННЫЕ!$BF961&gt;350,2,IF(ДАННЫЕ!$BF961&gt;=200,3,IF(ДАННЫЕ!$BF961&gt;=100,4,IF(ДАННЫЕ!$BF961&gt;=50,5,IF(ДАННЫЕ!$BF961&lt;50,6,0))))))&amp;"AR"&amp;IF(DATEDIF(ДАННЫЕ!$BX961,ДАННЫЕ!$F$1,"y")&gt;1,1,0)&amp;"VG"&amp;IF(ДАННЫЕ!$BH961="0",1,0)&amp;"o"&amp;IF(T961+ДАННЫЕ!$AF961+ДАННЫЕ!$AG961+ДАННЫЕ!$AH961+ДАННЫЕ!$AI961+ДАННЫЕ!$AJ961+ДАННЫЕ!$AP961+ДАННЫЕ!$AQ961+ДАННЫЕ!$AR961+ДАННЫЕ!$AU961+ДАННЫЕ!$AW961+ДАННЫЕ!$AS961+ДАННЫЕ!$AT961&gt;0,1,0)&amp;"x"&amp;ДАННЫЕ!$AG961&amp;"p"&amp;IF(ДАННЫЕ!$BY961&gt;0,1,0)&amp;"v"&amp;IF(ДАННЫЕ!$BZ961&gt;0,1,0)&amp;"n"&amp;ДАННЫЕ!$CA961&amp;"t"&amp;ДАННЫЕ!$AY961&amp;"k"&amp;ДАННЫЕ!$CB961&amp;"q"&amp;ДАННЫЕ!$CC961&amp;"w"&amp;ДАННЫЕ!$CD961&amp;"e"&amp;ДАННЫЕ!$CE961&amp;"m"&amp;ДАННЫЕ!$CF961&amp;"c"&amp;ДАННЫЕ!$CG961&amp;"z"&amp;ДАННЫЕ!$CH961&amp;"d"&amp;IF(H961=4,1,0)&amp;"s"&amp;IF(ДАННЫЕ!$J961=1,0,1)&amp;"u"&amp;IF(ДАННЫЕ!$CJ961&gt;0,1,0)</f>
        <v>g0cf0a06AR1VG0o0xp0v0ntkqwemczd0s1u0</v>
      </c>
      <c r="O961" s="28" t="str">
        <f>ДАННЫЕ!$I961&amp;"g"&amp;B961&amp;A961&amp;"f"&amp;P961&amp;"c"&amp;IF(ДАННЫЕ!$U961&gt;0,1,0)&amp;"s"&amp;IF(ДАННЫЕ!$Q961&gt;0,IF(YEAR(ДАННЫЕ!$F$1)=YEAR(ДАННЫЕ!$Q961),IF(MONTH(ДАННЫЕ!$F$1)=MONTH(ДАННЫЕ!$Q961),111,11),1),0)&amp;"i"&amp;IF(ДАННЫЕ!$R961+ДАННЫЕ!$S961+ДАННЫЕ!$T961=0,0,1)&amp;"h"&amp;IF(ДАННЫЕ!$P961&gt;0,1,0)&amp;"p"&amp;IF(ДАННЫЕ!$CI961&gt;0,IF(YEAR(ДАННЫЕ!$F$1)=YEAR(ДАННЫЕ!$CI961),IF(MONTH(ДАННЫЕ!$F$1)=MONTH(ДАННЫЕ!$CI961),111,11),1),0)&amp;"d"&amp;IF(ДАННЫЕ!$CJ961&gt;0,IF(YEAR(ДАННЫЕ!$F$1)=YEAR(ДАННЫЕ!$CJ961),IF(MONTH(ДАННЫЕ!$F$1)=MONTH(ДАННЫЕ!$CJ961),111,11),1),0)&amp;"o"&amp;IF(ДАННЫЕ!$CK961&gt;0,IF(MONTH(ДАННЫЕ!$F$1)=MONTH(ДАННЫЕ!$CK961),111,11),0)&amp;"v"&amp;IF(ДАННЫЕ!$BE961&gt;0,IF(MONTH(ДАННЫЕ!$F$1)=MONTH(ДАННЫЕ!$BE961),111,11),0)</f>
        <v>g00f0c0s0i0h0p0d0o0v0</v>
      </c>
      <c r="P961" s="15">
        <f t="shared" si="44"/>
        <v>0</v>
      </c>
      <c r="Q961" s="15">
        <f>IF(ДАННЫЕ!$F$1&gt;ДАННЫЕ!$N961,IF(YEAR(ДАННЫЕ!$F$1)=YEAR(ДАННЫЕ!M961),1,0),0)</f>
        <v>0</v>
      </c>
      <c r="R961" s="15">
        <f>IF(ДАННЫЕ!$F$1&gt;ДАННЫЕ!$N961,IF(YEAR(ДАННЫЕ!$F$1)=YEAR(ДАННЫЕ!N961),1,0),0)</f>
        <v>0</v>
      </c>
      <c r="S961" s="15">
        <f>IF(ДАННЫЕ!$AA961="2А",1,IF(ДАННЫЕ!$AA961="2Б",2,IF(ДАННЫЕ!$AA961="2В",3,IF(ДАННЫЕ!$AA961=3,4,IF(ДАННЫЕ!$AA961="4А",5,IF(ДАННЫЕ!$AA961="4Б",6,IF(ДАННЫЕ!$AA961="4В",7,IF(ДАННЫЕ!$AA961=5,8,0))))))))</f>
        <v>0</v>
      </c>
      <c r="T961" s="15">
        <f>IF(OR(ДАННЫЕ!$AC961=2,ДАННЫЕ!$AD961=2,ДАННЫЕ!$AE961=2),2,IF(OR(ДАННЫЕ!$AC961=1,ДАННЫЕ!$AD961=1,ДАННЫЕ!$AE961=1),1,0))</f>
        <v>0</v>
      </c>
    </row>
    <row r="962" spans="1:20" ht="15" customHeight="1" x14ac:dyDescent="0.2">
      <c r="A962" s="78">
        <f>IF(B962&gt;0,IF(MONTH(ДАННЫЕ!$F$1)=MONTH(ДАННЫЕ!$B962),1,0),0)</f>
        <v>0</v>
      </c>
      <c r="B962" s="14">
        <f>IF(ДАННЫЕ!$B962&gt;0,IF(YEAR(ДАННЫЕ!$F$1)=YEAR(ДАННЫЕ!$B962),1,0),0)</f>
        <v>0</v>
      </c>
      <c r="C962" s="14">
        <f>IF(ДАННЫЕ!$CM962&gt;0,IF(YEAR(ДАННЫЕ!$F$1)=YEAR(ДАННЫЕ!$CM962),1,0),0)</f>
        <v>0</v>
      </c>
      <c r="D962" s="14">
        <f>IF(ДАННЫЕ!$CJ962&gt;0,IF(ДАННЫЕ!$CL962&gt;ДАННЫЕ!$F$1,1,IF(ДАННЫЕ!$CL962&gt;0,0,1)),0)</f>
        <v>0</v>
      </c>
      <c r="E962" s="43" t="str">
        <f ca="1">IF(ДАННЫЕ!$F$1&gt;0,IF(ДАННЫЕ!$G962&gt;0,DATEDIF(ДАННЫЕ!$G962,ДАННЫЕ!$F$1,"y"),""),IF(ДАННЫЕ!$G962&gt;0,DATEDIF(ДАННЫЕ!$G962,TODAY(),"y"),""))</f>
        <v/>
      </c>
      <c r="F962" s="43" t="str">
        <f xml:space="preserve"> IF(ДАННЫЕ!$F962="М",IF(E962&gt;=18,IF(E962&lt;60,1,""),""),"")&amp;IF(ДАННЫЕ!$F962="Ж",IF(E962&gt;=18,IF(E962&lt;55,1,""),""),"")</f>
        <v/>
      </c>
      <c r="G962" s="43" t="str">
        <f xml:space="preserve"> IF(ДАННЫЕ!$F962="М",IF(E962&gt;=60,2,""),"")&amp;IF(ДАННЫЕ!$F962="Ж",IF(E962&gt;=55,2,""),"")</f>
        <v/>
      </c>
      <c r="H962" s="43" t="str">
        <f t="shared" ca="1" si="42"/>
        <v/>
      </c>
      <c r="I962" s="43" t="str">
        <f t="shared" ca="1" si="43"/>
        <v>03</v>
      </c>
      <c r="J962" s="28" t="str">
        <f ca="1">ДАННЫЕ!$F962&amp;H962&amp;I962&amp;ДАННЫЕ!$I962&amp;"m"&amp;IF(ДАННЫЕ!$I962&gt;0,IF(ДАННЫЕ!$J962&gt;0,0,1),"")&amp;"f"&amp;IF(ДАННЫЕ!$R962&gt;0,IF(YEAR(ДАННЫЕ!$F$1)=YEAR(ДАННЫЕ!$R962),1,0),0)&amp;"z"&amp;ДАННЫЕ!$R962&amp;"p"&amp;ДАННЫЕ!$S962&amp;"i"&amp;ДАННЫЕ!$T962&amp;"h"&amp;ДАННЫЕ!$K962&amp;"be"&amp;ДАННЫЕ!$BI962&amp;"CD"&amp;IF(ДАННЫЕ!BF962&gt;500,4,IF(ДАННЫЕ!BF962&gt;350,3,IF(ДАННЫЕ!BF962&gt;200,2,IF(ДАННЫЕ!BF962&gt;0,1,0))))&amp;"g"&amp;B962&amp;"d"&amp;H962&amp;"l"&amp;ДАННЫЕ!AT962&amp;"a"&amp;ДАННЫЕ!$V962&amp;"v"&amp;R962&amp;"k"&amp;ДАННЫЕ!$U962&amp;"s"&amp;ДАННЫЕ!$Y962&amp;"t"&amp;ДАННЫЕ!$X962&amp;"b"&amp;IF(ДАННЫЕ!$Q962&gt;1,1,0)&amp;"PP"&amp;ДАННЫЕ!Z962&amp;"c"&amp;S962&amp;"x"&amp;IF(ДАННЫЕ!$BY962&gt;0,IF(YEAR(ДАННЫЕ!$F$1)=YEAR(ДАННЫЕ!$BY962),1,0),0)&amp;"n"&amp;IF(ДАННЫЕ!$BZ962&gt;0,IF(YEAR(ДАННЫЕ!$F$1)=YEAR(ДАННЫЕ!$BZ962),1,0),0)&amp;"u"&amp;D962&amp;"z"&amp;IF(ДАННЫЕ!$CL962&gt;0,IF(YEAR(ДАННЫЕ!$F$1)&gt;YEAR(ДАННЫЕ!$CL962),11,12),0)</f>
        <v>03mf0zpihbeCD0g0dlav0kstb0PPc0x0n0u0z0</v>
      </c>
      <c r="K962" s="28" t="str">
        <f ca="1">ДАННЫЕ!$I962&amp;"x"&amp;B962&amp;"w"&amp;IF(T962+ДАННЫЕ!AD962+ДАННЫЕ!AE962+ДАННЫЕ!AF962+ДАННЫЕ!AG962+ДАННЫЕ!AH962+ДАННЫЕ!$AL962+ДАННЫЕ!AI962+ДАННЫЕ!AJ962+ДАННЫЕ!AK962+ДАННЫЕ!AP962+ДАННЫЕ!AQ962+ДАННЫЕ!AR962+ДАННЫЕ!$AM962+ДАННЫЕ!$AN962+ДАННЫЕ!AS962+ДАННЫЕ!AT962&gt;0,1,0)&amp;IF(OR(T962=2,ДАННЫЕ!AD962=2,ДАННЫЕ!AE962=2,ДАННЫЕ!AF962=2,ДАННЫЕ!AG962=2,ДАННЫЕ!AH962=2,ДАННЫЕ!$AL962=2,ДАННЫЕ!AI962=2,ДАННЫЕ!AJ962=2,ДАННЫЕ!AK962=2,ДАННЫЕ!AP962=2,ДАННЫЕ!AQ962=2,ДАННЫЕ!AR962=2,ДАННЫЕ!$AM962=2,ДАННЫЕ!$AN962=2,ДАННЫЕ!AS962=2,ДАННЫЕ!AT962=2),2,0)&amp;"t"&amp;IF(T962&gt;0,"1"&amp;T962,"00")&amp;"f"&amp;IF(ДАННЫЕ!$AC962,"1"&amp;ДАННЫЕ!$AC962,"00")&amp;"b"&amp;IF(ДАННЫЕ!$AD962,"1"&amp;ДАННЫЕ!$AD962,"00")&amp;"g"&amp;IF(ДАННЫЕ!$AF962,"1"&amp;ДАННЫЕ!$AF962,"00")&amp;"c"&amp;IF(ДАННЫЕ!$AG962,"1"&amp;ДАННЫЕ!$AG962,"00")&amp;"i"&amp;IF(ДАННЫЕ!$AH962,"1"&amp;ДАННЫЕ!$AH962,"00")&amp;"r"&amp;IF(ДАННЫЕ!$AL962,"1"&amp;ДАННЫЕ!$AL962,"00")&amp;"m"&amp;IF(ДАННЫЕ!$AI962,"1"&amp;ДАННЫЕ!$AI962,"00")&amp;"hS"&amp;IF(ДАННЫЕ!$AJ962,"1"&amp;ДАННЫЕ!$AJ962,"00")&amp;"hZ"&amp;IF(ДАННЫЕ!$AK962,"1"&amp;ДАННЫЕ!$AK962,"00")&amp;"p"&amp;IF(ДАННЫЕ!$AP962,"1"&amp;ДАННЫЕ!$AP962,"00")&amp;"k"&amp;IF(ДАННЫЕ!$AQ962,"1"&amp;ДАННЫЕ!$AQ962,"00")&amp;"z"&amp;IF(ДАННЫЕ!$AR962,"1"&amp;ДАННЫЕ!$AR962,"00")&amp;"j"&amp;IF(ДАННЫЕ!$AM962,"1"&amp;ДАННЫЕ!$AM962,"00")&amp;"n"&amp;IF(ДАННЫЕ!$AN962,"1"&amp;ДАННЫЕ!$AN962,"00")&amp;"E"&amp;ДАННЫЕ!BI962&amp;"L"&amp;ДАННЫЕ!AO962&amp;"h"&amp;IF(ДАННЫЕ!$AU962&gt;0,1,0)&amp;"v"&amp;IF(ДАННЫЕ!$AW962&gt;0,1,0)&amp;"a"&amp;IF(ДАННЫЕ!$AS962,"1"&amp;ДАННЫЕ!$AS962,"00")&amp;"s"&amp;IF(ДАННЫЕ!$AT962,"1"&amp;ДАННЫЕ!$AT962,"00")&amp;"u"&amp;IF(ДАННЫЕ!$CJ962&gt;0,1,0)&amp;"y"&amp;B962&amp;"d"&amp;H962&amp;"e"&amp;F962&amp;G962</f>
        <v>x0w00t00f00b00g00c00i00r00m00hS00hZ00p00k00z00j00n00ELh0v0a00s00u0y0de</v>
      </c>
      <c r="L962" s="28" t="str">
        <f ca="1">ДАННЫЕ!$I962&amp;"VN"&amp;IF(ДАННЫЕ!AW962&gt;0,11,10)&amp;"CD"&amp;IF(ДАННЫЕ!BF962&gt;500,16,IF(ДАННЫЕ!BF962&gt;350,15,IF(ДАННЫЕ!BF962&gt;=200,14,IF(ДАННЫЕ!BF962&gt;=100,13,IF(ДАННЫЕ!BF962&gt;=50,12,IF(ДАННЫЕ!BF962&gt;0,11,10))))))&amp;"AR"&amp;IF(ДАННЫЕ!BX962&gt;0,1,0)&amp;"GD"&amp;B962&amp;"VV"&amp;IF(E962&gt;=5,IF(E962&lt;18,1,0),0)</f>
        <v>VN10CD10AR0GD0VV0</v>
      </c>
      <c r="M962" s="28" t="str">
        <f>ДАННЫЕ!$I962&amp;"b"&amp;ДАННЫЕ!$BI962&amp;"r"&amp;ДАННЫЕ!$BJ962&amp;"CD"&amp;IF(ДАННЫЕ!BF962&gt;0,IF(ДАННЫЕ!BF962&lt;200,1,IF(ДАННЫЕ!BF962&lt;350,2,3)),0)&amp;"h"&amp;IF(ДАННЫЕ!$BK962+ДАННЫЕ!$BL962+ДАННЫЕ!$BM962&gt;0,1,0)&amp;"x"&amp;ДАННЫЕ!$BK962&amp;"y"&amp;ДАННЫЕ!$BL962&amp;"z"&amp;ДАННЫЕ!$BM962&amp;"c"&amp;IF(ДАННЫЕ!$BK962+ДАННЫЕ!$BL962+ДАННЫЕ!$BM962=3,1,0)&amp;"a"&amp;IF(ДАННЫЕ!$BQ962+ДАННЫЕ!$BR962&gt;0,1,0)&amp;"d"&amp;ДАННЫЕ!$BQ962&amp;"v"&amp;ДАННЫЕ!$BR962&amp;"p"&amp;ДАННЫЕ!$BS962&amp;"n"&amp;ДАННЫЕ!$BU962&amp;"t"&amp;ДАННЫЕ!$BV962&amp;"o"&amp;ДАННЫЕ!$BT962&amp;"l"&amp;IF(ДАННЫЕ!$BN962&gt;0,1,0)&amp;ДАННЫЕ!$BN962&amp;"g"&amp;ДАННЫЕ!$BO962&amp;"s"&amp;ДАННЫЕ!$BP962&amp;"DZ"&amp;IF(ДАННЫЕ!B962-ДАННЫЕ!G962 &lt; 60,IF(ДАННЫЕ!B962-ДАННЫЕ!G962 &gt;= 0,1,0),0)&amp;"u"&amp;IF(ДАННЫЕ!$CJ962&gt;0,1,0)</f>
        <v>brCD0h0xyzc0a0dvpntol0gsDZ1u0</v>
      </c>
      <c r="N962" s="28" t="str">
        <f ca="1">ДАННЫЕ!$F962&amp;ДАННЫЕ!$I962&amp;"g"&amp;B962&amp;"cf"&amp;D962&amp;"a"&amp;IF(ДАННЫЕ!$BX962&gt;0,1,0)&amp;IF(ДАННЫЕ!$BF962&gt;500,1,IF(ДАННЫЕ!$BF962&gt;350,2,IF(ДАННЫЕ!$BF962&gt;=200,3,IF(ДАННЫЕ!$BF962&gt;=100,4,IF(ДАННЫЕ!$BF962&gt;=50,5,IF(ДАННЫЕ!$BF962&lt;50,6,0))))))&amp;"AR"&amp;IF(DATEDIF(ДАННЫЕ!$BX962,ДАННЫЕ!$F$1,"y")&gt;1,1,0)&amp;"VG"&amp;IF(ДАННЫЕ!$BH962="0",1,0)&amp;"o"&amp;IF(T962+ДАННЫЕ!$AF962+ДАННЫЕ!$AG962+ДАННЫЕ!$AH962+ДАННЫЕ!$AI962+ДАННЫЕ!$AJ962+ДАННЫЕ!$AP962+ДАННЫЕ!$AQ962+ДАННЫЕ!$AR962+ДАННЫЕ!$AU962+ДАННЫЕ!$AW962+ДАННЫЕ!$AS962+ДАННЫЕ!$AT962&gt;0,1,0)&amp;"x"&amp;ДАННЫЕ!$AG962&amp;"p"&amp;IF(ДАННЫЕ!$BY962&gt;0,1,0)&amp;"v"&amp;IF(ДАННЫЕ!$BZ962&gt;0,1,0)&amp;"n"&amp;ДАННЫЕ!$CA962&amp;"t"&amp;ДАННЫЕ!$AY962&amp;"k"&amp;ДАННЫЕ!$CB962&amp;"q"&amp;ДАННЫЕ!$CC962&amp;"w"&amp;ДАННЫЕ!$CD962&amp;"e"&amp;ДАННЫЕ!$CE962&amp;"m"&amp;ДАННЫЕ!$CF962&amp;"c"&amp;ДАННЫЕ!$CG962&amp;"z"&amp;ДАННЫЕ!$CH962&amp;"d"&amp;IF(H962=4,1,0)&amp;"s"&amp;IF(ДАННЫЕ!$J962=1,0,1)&amp;"u"&amp;IF(ДАННЫЕ!$CJ962&gt;0,1,0)</f>
        <v>g0cf0a06AR1VG0o0xp0v0ntkqwemczd0s1u0</v>
      </c>
      <c r="O962" s="28" t="str">
        <f>ДАННЫЕ!$I962&amp;"g"&amp;B962&amp;A962&amp;"f"&amp;P962&amp;"c"&amp;IF(ДАННЫЕ!$U962&gt;0,1,0)&amp;"s"&amp;IF(ДАННЫЕ!$Q962&gt;0,IF(YEAR(ДАННЫЕ!$F$1)=YEAR(ДАННЫЕ!$Q962),IF(MONTH(ДАННЫЕ!$F$1)=MONTH(ДАННЫЕ!$Q962),111,11),1),0)&amp;"i"&amp;IF(ДАННЫЕ!$R962+ДАННЫЕ!$S962+ДАННЫЕ!$T962=0,0,1)&amp;"h"&amp;IF(ДАННЫЕ!$P962&gt;0,1,0)&amp;"p"&amp;IF(ДАННЫЕ!$CI962&gt;0,IF(YEAR(ДАННЫЕ!$F$1)=YEAR(ДАННЫЕ!$CI962),IF(MONTH(ДАННЫЕ!$F$1)=MONTH(ДАННЫЕ!$CI962),111,11),1),0)&amp;"d"&amp;IF(ДАННЫЕ!$CJ962&gt;0,IF(YEAR(ДАННЫЕ!$F$1)=YEAR(ДАННЫЕ!$CJ962),IF(MONTH(ДАННЫЕ!$F$1)=MONTH(ДАННЫЕ!$CJ962),111,11),1),0)&amp;"o"&amp;IF(ДАННЫЕ!$CK962&gt;0,IF(MONTH(ДАННЫЕ!$F$1)=MONTH(ДАННЫЕ!$CK962),111,11),0)&amp;"v"&amp;IF(ДАННЫЕ!$BE962&gt;0,IF(MONTH(ДАННЫЕ!$F$1)=MONTH(ДАННЫЕ!$BE962),111,11),0)</f>
        <v>g00f0c0s0i0h0p0d0o0v0</v>
      </c>
      <c r="P962" s="15">
        <f t="shared" si="44"/>
        <v>0</v>
      </c>
      <c r="Q962" s="15">
        <f>IF(ДАННЫЕ!$F$1&gt;ДАННЫЕ!$N962,IF(YEAR(ДАННЫЕ!$F$1)=YEAR(ДАННЫЕ!M962),1,0),0)</f>
        <v>0</v>
      </c>
      <c r="R962" s="15">
        <f>IF(ДАННЫЕ!$F$1&gt;ДАННЫЕ!$N962,IF(YEAR(ДАННЫЕ!$F$1)=YEAR(ДАННЫЕ!N962),1,0),0)</f>
        <v>0</v>
      </c>
      <c r="S962" s="15">
        <f>IF(ДАННЫЕ!$AA962="2А",1,IF(ДАННЫЕ!$AA962="2Б",2,IF(ДАННЫЕ!$AA962="2В",3,IF(ДАННЫЕ!$AA962=3,4,IF(ДАННЫЕ!$AA962="4А",5,IF(ДАННЫЕ!$AA962="4Б",6,IF(ДАННЫЕ!$AA962="4В",7,IF(ДАННЫЕ!$AA962=5,8,0))))))))</f>
        <v>0</v>
      </c>
      <c r="T962" s="15">
        <f>IF(OR(ДАННЫЕ!$AC962=2,ДАННЫЕ!$AD962=2,ДАННЫЕ!$AE962=2),2,IF(OR(ДАННЫЕ!$AC962=1,ДАННЫЕ!$AD962=1,ДАННЫЕ!$AE962=1),1,0))</f>
        <v>0</v>
      </c>
    </row>
    <row r="963" spans="1:20" ht="15" customHeight="1" x14ac:dyDescent="0.2">
      <c r="A963" s="78">
        <f>IF(B963&gt;0,IF(MONTH(ДАННЫЕ!$F$1)=MONTH(ДАННЫЕ!$B963),1,0),0)</f>
        <v>0</v>
      </c>
      <c r="B963" s="14">
        <f>IF(ДАННЫЕ!$B963&gt;0,IF(YEAR(ДАННЫЕ!$F$1)=YEAR(ДАННЫЕ!$B963),1,0),0)</f>
        <v>0</v>
      </c>
      <c r="C963" s="14">
        <f>IF(ДАННЫЕ!$CM963&gt;0,IF(YEAR(ДАННЫЕ!$F$1)=YEAR(ДАННЫЕ!$CM963),1,0),0)</f>
        <v>0</v>
      </c>
      <c r="D963" s="14">
        <f>IF(ДАННЫЕ!$CJ963&gt;0,IF(ДАННЫЕ!$CL963&gt;ДАННЫЕ!$F$1,1,IF(ДАННЫЕ!$CL963&gt;0,0,1)),0)</f>
        <v>0</v>
      </c>
      <c r="E963" s="43" t="str">
        <f ca="1">IF(ДАННЫЕ!$F$1&gt;0,IF(ДАННЫЕ!$G963&gt;0,DATEDIF(ДАННЫЕ!$G963,ДАННЫЕ!$F$1,"y"),""),IF(ДАННЫЕ!$G963&gt;0,DATEDIF(ДАННЫЕ!$G963,TODAY(),"y"),""))</f>
        <v/>
      </c>
      <c r="F963" s="43" t="str">
        <f xml:space="preserve"> IF(ДАННЫЕ!$F963="М",IF(E963&gt;=18,IF(E963&lt;60,1,""),""),"")&amp;IF(ДАННЫЕ!$F963="Ж",IF(E963&gt;=18,IF(E963&lt;55,1,""),""),"")</f>
        <v/>
      </c>
      <c r="G963" s="43" t="str">
        <f xml:space="preserve"> IF(ДАННЫЕ!$F963="М",IF(E963&gt;=60,2,""),"")&amp;IF(ДАННЫЕ!$F963="Ж",IF(E963&gt;=55,2,""),"")</f>
        <v/>
      </c>
      <c r="H963" s="43" t="str">
        <f t="shared" ca="1" si="42"/>
        <v/>
      </c>
      <c r="I963" s="43" t="str">
        <f t="shared" ca="1" si="43"/>
        <v>03</v>
      </c>
      <c r="J963" s="28" t="str">
        <f ca="1">ДАННЫЕ!$F963&amp;H963&amp;I963&amp;ДАННЫЕ!$I963&amp;"m"&amp;IF(ДАННЫЕ!$I963&gt;0,IF(ДАННЫЕ!$J963&gt;0,0,1),"")&amp;"f"&amp;IF(ДАННЫЕ!$R963&gt;0,IF(YEAR(ДАННЫЕ!$F$1)=YEAR(ДАННЫЕ!$R963),1,0),0)&amp;"z"&amp;ДАННЫЕ!$R963&amp;"p"&amp;ДАННЫЕ!$S963&amp;"i"&amp;ДАННЫЕ!$T963&amp;"h"&amp;ДАННЫЕ!$K963&amp;"be"&amp;ДАННЫЕ!$BI963&amp;"CD"&amp;IF(ДАННЫЕ!BF963&gt;500,4,IF(ДАННЫЕ!BF963&gt;350,3,IF(ДАННЫЕ!BF963&gt;200,2,IF(ДАННЫЕ!BF963&gt;0,1,0))))&amp;"g"&amp;B963&amp;"d"&amp;H963&amp;"l"&amp;ДАННЫЕ!AT963&amp;"a"&amp;ДАННЫЕ!$V963&amp;"v"&amp;R963&amp;"k"&amp;ДАННЫЕ!$U963&amp;"s"&amp;ДАННЫЕ!$Y963&amp;"t"&amp;ДАННЫЕ!$X963&amp;"b"&amp;IF(ДАННЫЕ!$Q963&gt;1,1,0)&amp;"PP"&amp;ДАННЫЕ!Z963&amp;"c"&amp;S963&amp;"x"&amp;IF(ДАННЫЕ!$BY963&gt;0,IF(YEAR(ДАННЫЕ!$F$1)=YEAR(ДАННЫЕ!$BY963),1,0),0)&amp;"n"&amp;IF(ДАННЫЕ!$BZ963&gt;0,IF(YEAR(ДАННЫЕ!$F$1)=YEAR(ДАННЫЕ!$BZ963),1,0),0)&amp;"u"&amp;D963&amp;"z"&amp;IF(ДАННЫЕ!$CL963&gt;0,IF(YEAR(ДАННЫЕ!$F$1)&gt;YEAR(ДАННЫЕ!$CL963),11,12),0)</f>
        <v>03mf0zpihbeCD0g0dlav0kstb0PPc0x0n0u0z0</v>
      </c>
      <c r="K963" s="28" t="str">
        <f ca="1">ДАННЫЕ!$I963&amp;"x"&amp;B963&amp;"w"&amp;IF(T963+ДАННЫЕ!AD963+ДАННЫЕ!AE963+ДАННЫЕ!AF963+ДАННЫЕ!AG963+ДАННЫЕ!AH963+ДАННЫЕ!$AL963+ДАННЫЕ!AI963+ДАННЫЕ!AJ963+ДАННЫЕ!AK963+ДАННЫЕ!AP963+ДАННЫЕ!AQ963+ДАННЫЕ!AR963+ДАННЫЕ!$AM963+ДАННЫЕ!$AN963+ДАННЫЕ!AS963+ДАННЫЕ!AT963&gt;0,1,0)&amp;IF(OR(T963=2,ДАННЫЕ!AD963=2,ДАННЫЕ!AE963=2,ДАННЫЕ!AF963=2,ДАННЫЕ!AG963=2,ДАННЫЕ!AH963=2,ДАННЫЕ!$AL963=2,ДАННЫЕ!AI963=2,ДАННЫЕ!AJ963=2,ДАННЫЕ!AK963=2,ДАННЫЕ!AP963=2,ДАННЫЕ!AQ963=2,ДАННЫЕ!AR963=2,ДАННЫЕ!$AM963=2,ДАННЫЕ!$AN963=2,ДАННЫЕ!AS963=2,ДАННЫЕ!AT963=2),2,0)&amp;"t"&amp;IF(T963&gt;0,"1"&amp;T963,"00")&amp;"f"&amp;IF(ДАННЫЕ!$AC963,"1"&amp;ДАННЫЕ!$AC963,"00")&amp;"b"&amp;IF(ДАННЫЕ!$AD963,"1"&amp;ДАННЫЕ!$AD963,"00")&amp;"g"&amp;IF(ДАННЫЕ!$AF963,"1"&amp;ДАННЫЕ!$AF963,"00")&amp;"c"&amp;IF(ДАННЫЕ!$AG963,"1"&amp;ДАННЫЕ!$AG963,"00")&amp;"i"&amp;IF(ДАННЫЕ!$AH963,"1"&amp;ДАННЫЕ!$AH963,"00")&amp;"r"&amp;IF(ДАННЫЕ!$AL963,"1"&amp;ДАННЫЕ!$AL963,"00")&amp;"m"&amp;IF(ДАННЫЕ!$AI963,"1"&amp;ДАННЫЕ!$AI963,"00")&amp;"hS"&amp;IF(ДАННЫЕ!$AJ963,"1"&amp;ДАННЫЕ!$AJ963,"00")&amp;"hZ"&amp;IF(ДАННЫЕ!$AK963,"1"&amp;ДАННЫЕ!$AK963,"00")&amp;"p"&amp;IF(ДАННЫЕ!$AP963,"1"&amp;ДАННЫЕ!$AP963,"00")&amp;"k"&amp;IF(ДАННЫЕ!$AQ963,"1"&amp;ДАННЫЕ!$AQ963,"00")&amp;"z"&amp;IF(ДАННЫЕ!$AR963,"1"&amp;ДАННЫЕ!$AR963,"00")&amp;"j"&amp;IF(ДАННЫЕ!$AM963,"1"&amp;ДАННЫЕ!$AM963,"00")&amp;"n"&amp;IF(ДАННЫЕ!$AN963,"1"&amp;ДАННЫЕ!$AN963,"00")&amp;"E"&amp;ДАННЫЕ!BI963&amp;"L"&amp;ДАННЫЕ!AO963&amp;"h"&amp;IF(ДАННЫЕ!$AU963&gt;0,1,0)&amp;"v"&amp;IF(ДАННЫЕ!$AW963&gt;0,1,0)&amp;"a"&amp;IF(ДАННЫЕ!$AS963,"1"&amp;ДАННЫЕ!$AS963,"00")&amp;"s"&amp;IF(ДАННЫЕ!$AT963,"1"&amp;ДАННЫЕ!$AT963,"00")&amp;"u"&amp;IF(ДАННЫЕ!$CJ963&gt;0,1,0)&amp;"y"&amp;B963&amp;"d"&amp;H963&amp;"e"&amp;F963&amp;G963</f>
        <v>x0w00t00f00b00g00c00i00r00m00hS00hZ00p00k00z00j00n00ELh0v0a00s00u0y0de</v>
      </c>
      <c r="L963" s="28" t="str">
        <f ca="1">ДАННЫЕ!$I963&amp;"VN"&amp;IF(ДАННЫЕ!AW963&gt;0,11,10)&amp;"CD"&amp;IF(ДАННЫЕ!BF963&gt;500,16,IF(ДАННЫЕ!BF963&gt;350,15,IF(ДАННЫЕ!BF963&gt;=200,14,IF(ДАННЫЕ!BF963&gt;=100,13,IF(ДАННЫЕ!BF963&gt;=50,12,IF(ДАННЫЕ!BF963&gt;0,11,10))))))&amp;"AR"&amp;IF(ДАННЫЕ!BX963&gt;0,1,0)&amp;"GD"&amp;B963&amp;"VV"&amp;IF(E963&gt;=5,IF(E963&lt;18,1,0),0)</f>
        <v>VN10CD10AR0GD0VV0</v>
      </c>
      <c r="M963" s="28" t="str">
        <f>ДАННЫЕ!$I963&amp;"b"&amp;ДАННЫЕ!$BI963&amp;"r"&amp;ДАННЫЕ!$BJ963&amp;"CD"&amp;IF(ДАННЫЕ!BF963&gt;0,IF(ДАННЫЕ!BF963&lt;200,1,IF(ДАННЫЕ!BF963&lt;350,2,3)),0)&amp;"h"&amp;IF(ДАННЫЕ!$BK963+ДАННЫЕ!$BL963+ДАННЫЕ!$BM963&gt;0,1,0)&amp;"x"&amp;ДАННЫЕ!$BK963&amp;"y"&amp;ДАННЫЕ!$BL963&amp;"z"&amp;ДАННЫЕ!$BM963&amp;"c"&amp;IF(ДАННЫЕ!$BK963+ДАННЫЕ!$BL963+ДАННЫЕ!$BM963=3,1,0)&amp;"a"&amp;IF(ДАННЫЕ!$BQ963+ДАННЫЕ!$BR963&gt;0,1,0)&amp;"d"&amp;ДАННЫЕ!$BQ963&amp;"v"&amp;ДАННЫЕ!$BR963&amp;"p"&amp;ДАННЫЕ!$BS963&amp;"n"&amp;ДАННЫЕ!$BU963&amp;"t"&amp;ДАННЫЕ!$BV963&amp;"o"&amp;ДАННЫЕ!$BT963&amp;"l"&amp;IF(ДАННЫЕ!$BN963&gt;0,1,0)&amp;ДАННЫЕ!$BN963&amp;"g"&amp;ДАННЫЕ!$BO963&amp;"s"&amp;ДАННЫЕ!$BP963&amp;"DZ"&amp;IF(ДАННЫЕ!B963-ДАННЫЕ!G963 &lt; 60,IF(ДАННЫЕ!B963-ДАННЫЕ!G963 &gt;= 0,1,0),0)&amp;"u"&amp;IF(ДАННЫЕ!$CJ963&gt;0,1,0)</f>
        <v>brCD0h0xyzc0a0dvpntol0gsDZ1u0</v>
      </c>
      <c r="N963" s="28" t="str">
        <f ca="1">ДАННЫЕ!$F963&amp;ДАННЫЕ!$I963&amp;"g"&amp;B963&amp;"cf"&amp;D963&amp;"a"&amp;IF(ДАННЫЕ!$BX963&gt;0,1,0)&amp;IF(ДАННЫЕ!$BF963&gt;500,1,IF(ДАННЫЕ!$BF963&gt;350,2,IF(ДАННЫЕ!$BF963&gt;=200,3,IF(ДАННЫЕ!$BF963&gt;=100,4,IF(ДАННЫЕ!$BF963&gt;=50,5,IF(ДАННЫЕ!$BF963&lt;50,6,0))))))&amp;"AR"&amp;IF(DATEDIF(ДАННЫЕ!$BX963,ДАННЫЕ!$F$1,"y")&gt;1,1,0)&amp;"VG"&amp;IF(ДАННЫЕ!$BH963="0",1,0)&amp;"o"&amp;IF(T963+ДАННЫЕ!$AF963+ДАННЫЕ!$AG963+ДАННЫЕ!$AH963+ДАННЫЕ!$AI963+ДАННЫЕ!$AJ963+ДАННЫЕ!$AP963+ДАННЫЕ!$AQ963+ДАННЫЕ!$AR963+ДАННЫЕ!$AU963+ДАННЫЕ!$AW963+ДАННЫЕ!$AS963+ДАННЫЕ!$AT963&gt;0,1,0)&amp;"x"&amp;ДАННЫЕ!$AG963&amp;"p"&amp;IF(ДАННЫЕ!$BY963&gt;0,1,0)&amp;"v"&amp;IF(ДАННЫЕ!$BZ963&gt;0,1,0)&amp;"n"&amp;ДАННЫЕ!$CA963&amp;"t"&amp;ДАННЫЕ!$AY963&amp;"k"&amp;ДАННЫЕ!$CB963&amp;"q"&amp;ДАННЫЕ!$CC963&amp;"w"&amp;ДАННЫЕ!$CD963&amp;"e"&amp;ДАННЫЕ!$CE963&amp;"m"&amp;ДАННЫЕ!$CF963&amp;"c"&amp;ДАННЫЕ!$CG963&amp;"z"&amp;ДАННЫЕ!$CH963&amp;"d"&amp;IF(H963=4,1,0)&amp;"s"&amp;IF(ДАННЫЕ!$J963=1,0,1)&amp;"u"&amp;IF(ДАННЫЕ!$CJ963&gt;0,1,0)</f>
        <v>g0cf0a06AR1VG0o0xp0v0ntkqwemczd0s1u0</v>
      </c>
      <c r="O963" s="28" t="str">
        <f>ДАННЫЕ!$I963&amp;"g"&amp;B963&amp;A963&amp;"f"&amp;P963&amp;"c"&amp;IF(ДАННЫЕ!$U963&gt;0,1,0)&amp;"s"&amp;IF(ДАННЫЕ!$Q963&gt;0,IF(YEAR(ДАННЫЕ!$F$1)=YEAR(ДАННЫЕ!$Q963),IF(MONTH(ДАННЫЕ!$F$1)=MONTH(ДАННЫЕ!$Q963),111,11),1),0)&amp;"i"&amp;IF(ДАННЫЕ!$R963+ДАННЫЕ!$S963+ДАННЫЕ!$T963=0,0,1)&amp;"h"&amp;IF(ДАННЫЕ!$P963&gt;0,1,0)&amp;"p"&amp;IF(ДАННЫЕ!$CI963&gt;0,IF(YEAR(ДАННЫЕ!$F$1)=YEAR(ДАННЫЕ!$CI963),IF(MONTH(ДАННЫЕ!$F$1)=MONTH(ДАННЫЕ!$CI963),111,11),1),0)&amp;"d"&amp;IF(ДАННЫЕ!$CJ963&gt;0,IF(YEAR(ДАННЫЕ!$F$1)=YEAR(ДАННЫЕ!$CJ963),IF(MONTH(ДАННЫЕ!$F$1)=MONTH(ДАННЫЕ!$CJ963),111,11),1),0)&amp;"o"&amp;IF(ДАННЫЕ!$CK963&gt;0,IF(MONTH(ДАННЫЕ!$F$1)=MONTH(ДАННЫЕ!$CK963),111,11),0)&amp;"v"&amp;IF(ДАННЫЕ!$BE963&gt;0,IF(MONTH(ДАННЫЕ!$F$1)=MONTH(ДАННЫЕ!$BE963),111,11),0)</f>
        <v>g00f0c0s0i0h0p0d0o0v0</v>
      </c>
      <c r="P963" s="15">
        <f t="shared" si="44"/>
        <v>0</v>
      </c>
      <c r="Q963" s="15">
        <f>IF(ДАННЫЕ!$F$1&gt;ДАННЫЕ!$N963,IF(YEAR(ДАННЫЕ!$F$1)=YEAR(ДАННЫЕ!M963),1,0),0)</f>
        <v>0</v>
      </c>
      <c r="R963" s="15">
        <f>IF(ДАННЫЕ!$F$1&gt;ДАННЫЕ!$N963,IF(YEAR(ДАННЫЕ!$F$1)=YEAR(ДАННЫЕ!N963),1,0),0)</f>
        <v>0</v>
      </c>
      <c r="S963" s="15">
        <f>IF(ДАННЫЕ!$AA963="2А",1,IF(ДАННЫЕ!$AA963="2Б",2,IF(ДАННЫЕ!$AA963="2В",3,IF(ДАННЫЕ!$AA963=3,4,IF(ДАННЫЕ!$AA963="4А",5,IF(ДАННЫЕ!$AA963="4Б",6,IF(ДАННЫЕ!$AA963="4В",7,IF(ДАННЫЕ!$AA963=5,8,0))))))))</f>
        <v>0</v>
      </c>
      <c r="T963" s="15">
        <f>IF(OR(ДАННЫЕ!$AC963=2,ДАННЫЕ!$AD963=2,ДАННЫЕ!$AE963=2),2,IF(OR(ДАННЫЕ!$AC963=1,ДАННЫЕ!$AD963=1,ДАННЫЕ!$AE963=1),1,0))</f>
        <v>0</v>
      </c>
    </row>
    <row r="964" spans="1:20" ht="15" customHeight="1" x14ac:dyDescent="0.2">
      <c r="A964" s="78">
        <f>IF(B964&gt;0,IF(MONTH(ДАННЫЕ!$F$1)=MONTH(ДАННЫЕ!$B964),1,0),0)</f>
        <v>0</v>
      </c>
      <c r="B964" s="14">
        <f>IF(ДАННЫЕ!$B964&gt;0,IF(YEAR(ДАННЫЕ!$F$1)=YEAR(ДАННЫЕ!$B964),1,0),0)</f>
        <v>0</v>
      </c>
      <c r="C964" s="14">
        <f>IF(ДАННЫЕ!$CM964&gt;0,IF(YEAR(ДАННЫЕ!$F$1)=YEAR(ДАННЫЕ!$CM964),1,0),0)</f>
        <v>0</v>
      </c>
      <c r="D964" s="14">
        <f>IF(ДАННЫЕ!$CJ964&gt;0,IF(ДАННЫЕ!$CL964&gt;ДАННЫЕ!$F$1,1,IF(ДАННЫЕ!$CL964&gt;0,0,1)),0)</f>
        <v>0</v>
      </c>
      <c r="E964" s="43" t="str">
        <f ca="1">IF(ДАННЫЕ!$F$1&gt;0,IF(ДАННЫЕ!$G964&gt;0,DATEDIF(ДАННЫЕ!$G964,ДАННЫЕ!$F$1,"y"),""),IF(ДАННЫЕ!$G964&gt;0,DATEDIF(ДАННЫЕ!$G964,TODAY(),"y"),""))</f>
        <v/>
      </c>
      <c r="F964" s="43" t="str">
        <f xml:space="preserve"> IF(ДАННЫЕ!$F964="М",IF(E964&gt;=18,IF(E964&lt;60,1,""),""),"")&amp;IF(ДАННЫЕ!$F964="Ж",IF(E964&gt;=18,IF(E964&lt;55,1,""),""),"")</f>
        <v/>
      </c>
      <c r="G964" s="43" t="str">
        <f xml:space="preserve"> IF(ДАННЫЕ!$F964="М",IF(E964&gt;=60,2,""),"")&amp;IF(ДАННЫЕ!$F964="Ж",IF(E964&gt;=55,2,""),"")</f>
        <v/>
      </c>
      <c r="H964" s="43" t="str">
        <f t="shared" ca="1" si="42"/>
        <v/>
      </c>
      <c r="I964" s="43" t="str">
        <f t="shared" ca="1" si="43"/>
        <v>03</v>
      </c>
      <c r="J964" s="28" t="str">
        <f ca="1">ДАННЫЕ!$F964&amp;H964&amp;I964&amp;ДАННЫЕ!$I964&amp;"m"&amp;IF(ДАННЫЕ!$I964&gt;0,IF(ДАННЫЕ!$J964&gt;0,0,1),"")&amp;"f"&amp;IF(ДАННЫЕ!$R964&gt;0,IF(YEAR(ДАННЫЕ!$F$1)=YEAR(ДАННЫЕ!$R964),1,0),0)&amp;"z"&amp;ДАННЫЕ!$R964&amp;"p"&amp;ДАННЫЕ!$S964&amp;"i"&amp;ДАННЫЕ!$T964&amp;"h"&amp;ДАННЫЕ!$K964&amp;"be"&amp;ДАННЫЕ!$BI964&amp;"CD"&amp;IF(ДАННЫЕ!BF964&gt;500,4,IF(ДАННЫЕ!BF964&gt;350,3,IF(ДАННЫЕ!BF964&gt;200,2,IF(ДАННЫЕ!BF964&gt;0,1,0))))&amp;"g"&amp;B964&amp;"d"&amp;H964&amp;"l"&amp;ДАННЫЕ!AT964&amp;"a"&amp;ДАННЫЕ!$V964&amp;"v"&amp;R964&amp;"k"&amp;ДАННЫЕ!$U964&amp;"s"&amp;ДАННЫЕ!$Y964&amp;"t"&amp;ДАННЫЕ!$X964&amp;"b"&amp;IF(ДАННЫЕ!$Q964&gt;1,1,0)&amp;"PP"&amp;ДАННЫЕ!Z964&amp;"c"&amp;S964&amp;"x"&amp;IF(ДАННЫЕ!$BY964&gt;0,IF(YEAR(ДАННЫЕ!$F$1)=YEAR(ДАННЫЕ!$BY964),1,0),0)&amp;"n"&amp;IF(ДАННЫЕ!$BZ964&gt;0,IF(YEAR(ДАННЫЕ!$F$1)=YEAR(ДАННЫЕ!$BZ964),1,0),0)&amp;"u"&amp;D964&amp;"z"&amp;IF(ДАННЫЕ!$CL964&gt;0,IF(YEAR(ДАННЫЕ!$F$1)&gt;YEAR(ДАННЫЕ!$CL964),11,12),0)</f>
        <v>03mf0zpihbeCD0g0dlav0kstb0PPc0x0n0u0z0</v>
      </c>
      <c r="K964" s="28" t="str">
        <f ca="1">ДАННЫЕ!$I964&amp;"x"&amp;B964&amp;"w"&amp;IF(T964+ДАННЫЕ!AD964+ДАННЫЕ!AE964+ДАННЫЕ!AF964+ДАННЫЕ!AG964+ДАННЫЕ!AH964+ДАННЫЕ!$AL964+ДАННЫЕ!AI964+ДАННЫЕ!AJ964+ДАННЫЕ!AK964+ДАННЫЕ!AP964+ДАННЫЕ!AQ964+ДАННЫЕ!AR964+ДАННЫЕ!$AM964+ДАННЫЕ!$AN964+ДАННЫЕ!AS964+ДАННЫЕ!AT964&gt;0,1,0)&amp;IF(OR(T964=2,ДАННЫЕ!AD964=2,ДАННЫЕ!AE964=2,ДАННЫЕ!AF964=2,ДАННЫЕ!AG964=2,ДАННЫЕ!AH964=2,ДАННЫЕ!$AL964=2,ДАННЫЕ!AI964=2,ДАННЫЕ!AJ964=2,ДАННЫЕ!AK964=2,ДАННЫЕ!AP964=2,ДАННЫЕ!AQ964=2,ДАННЫЕ!AR964=2,ДАННЫЕ!$AM964=2,ДАННЫЕ!$AN964=2,ДАННЫЕ!AS964=2,ДАННЫЕ!AT964=2),2,0)&amp;"t"&amp;IF(T964&gt;0,"1"&amp;T964,"00")&amp;"f"&amp;IF(ДАННЫЕ!$AC964,"1"&amp;ДАННЫЕ!$AC964,"00")&amp;"b"&amp;IF(ДАННЫЕ!$AD964,"1"&amp;ДАННЫЕ!$AD964,"00")&amp;"g"&amp;IF(ДАННЫЕ!$AF964,"1"&amp;ДАННЫЕ!$AF964,"00")&amp;"c"&amp;IF(ДАННЫЕ!$AG964,"1"&amp;ДАННЫЕ!$AG964,"00")&amp;"i"&amp;IF(ДАННЫЕ!$AH964,"1"&amp;ДАННЫЕ!$AH964,"00")&amp;"r"&amp;IF(ДАННЫЕ!$AL964,"1"&amp;ДАННЫЕ!$AL964,"00")&amp;"m"&amp;IF(ДАННЫЕ!$AI964,"1"&amp;ДАННЫЕ!$AI964,"00")&amp;"hS"&amp;IF(ДАННЫЕ!$AJ964,"1"&amp;ДАННЫЕ!$AJ964,"00")&amp;"hZ"&amp;IF(ДАННЫЕ!$AK964,"1"&amp;ДАННЫЕ!$AK964,"00")&amp;"p"&amp;IF(ДАННЫЕ!$AP964,"1"&amp;ДАННЫЕ!$AP964,"00")&amp;"k"&amp;IF(ДАННЫЕ!$AQ964,"1"&amp;ДАННЫЕ!$AQ964,"00")&amp;"z"&amp;IF(ДАННЫЕ!$AR964,"1"&amp;ДАННЫЕ!$AR964,"00")&amp;"j"&amp;IF(ДАННЫЕ!$AM964,"1"&amp;ДАННЫЕ!$AM964,"00")&amp;"n"&amp;IF(ДАННЫЕ!$AN964,"1"&amp;ДАННЫЕ!$AN964,"00")&amp;"E"&amp;ДАННЫЕ!BI964&amp;"L"&amp;ДАННЫЕ!AO964&amp;"h"&amp;IF(ДАННЫЕ!$AU964&gt;0,1,0)&amp;"v"&amp;IF(ДАННЫЕ!$AW964&gt;0,1,0)&amp;"a"&amp;IF(ДАННЫЕ!$AS964,"1"&amp;ДАННЫЕ!$AS964,"00")&amp;"s"&amp;IF(ДАННЫЕ!$AT964,"1"&amp;ДАННЫЕ!$AT964,"00")&amp;"u"&amp;IF(ДАННЫЕ!$CJ964&gt;0,1,0)&amp;"y"&amp;B964&amp;"d"&amp;H964&amp;"e"&amp;F964&amp;G964</f>
        <v>x0w00t00f00b00g00c00i00r00m00hS00hZ00p00k00z00j00n00ELh0v0a00s00u0y0de</v>
      </c>
      <c r="L964" s="28" t="str">
        <f ca="1">ДАННЫЕ!$I964&amp;"VN"&amp;IF(ДАННЫЕ!AW964&gt;0,11,10)&amp;"CD"&amp;IF(ДАННЫЕ!BF964&gt;500,16,IF(ДАННЫЕ!BF964&gt;350,15,IF(ДАННЫЕ!BF964&gt;=200,14,IF(ДАННЫЕ!BF964&gt;=100,13,IF(ДАННЫЕ!BF964&gt;=50,12,IF(ДАННЫЕ!BF964&gt;0,11,10))))))&amp;"AR"&amp;IF(ДАННЫЕ!BX964&gt;0,1,0)&amp;"GD"&amp;B964&amp;"VV"&amp;IF(E964&gt;=5,IF(E964&lt;18,1,0),0)</f>
        <v>VN10CD10AR0GD0VV0</v>
      </c>
      <c r="M964" s="28" t="str">
        <f>ДАННЫЕ!$I964&amp;"b"&amp;ДАННЫЕ!$BI964&amp;"r"&amp;ДАННЫЕ!$BJ964&amp;"CD"&amp;IF(ДАННЫЕ!BF964&gt;0,IF(ДАННЫЕ!BF964&lt;200,1,IF(ДАННЫЕ!BF964&lt;350,2,3)),0)&amp;"h"&amp;IF(ДАННЫЕ!$BK964+ДАННЫЕ!$BL964+ДАННЫЕ!$BM964&gt;0,1,0)&amp;"x"&amp;ДАННЫЕ!$BK964&amp;"y"&amp;ДАННЫЕ!$BL964&amp;"z"&amp;ДАННЫЕ!$BM964&amp;"c"&amp;IF(ДАННЫЕ!$BK964+ДАННЫЕ!$BL964+ДАННЫЕ!$BM964=3,1,0)&amp;"a"&amp;IF(ДАННЫЕ!$BQ964+ДАННЫЕ!$BR964&gt;0,1,0)&amp;"d"&amp;ДАННЫЕ!$BQ964&amp;"v"&amp;ДАННЫЕ!$BR964&amp;"p"&amp;ДАННЫЕ!$BS964&amp;"n"&amp;ДАННЫЕ!$BU964&amp;"t"&amp;ДАННЫЕ!$BV964&amp;"o"&amp;ДАННЫЕ!$BT964&amp;"l"&amp;IF(ДАННЫЕ!$BN964&gt;0,1,0)&amp;ДАННЫЕ!$BN964&amp;"g"&amp;ДАННЫЕ!$BO964&amp;"s"&amp;ДАННЫЕ!$BP964&amp;"DZ"&amp;IF(ДАННЫЕ!B964-ДАННЫЕ!G964 &lt; 60,IF(ДАННЫЕ!B964-ДАННЫЕ!G964 &gt;= 0,1,0),0)&amp;"u"&amp;IF(ДАННЫЕ!$CJ964&gt;0,1,0)</f>
        <v>brCD0h0xyzc0a0dvpntol0gsDZ1u0</v>
      </c>
      <c r="N964" s="28" t="str">
        <f ca="1">ДАННЫЕ!$F964&amp;ДАННЫЕ!$I964&amp;"g"&amp;B964&amp;"cf"&amp;D964&amp;"a"&amp;IF(ДАННЫЕ!$BX964&gt;0,1,0)&amp;IF(ДАННЫЕ!$BF964&gt;500,1,IF(ДАННЫЕ!$BF964&gt;350,2,IF(ДАННЫЕ!$BF964&gt;=200,3,IF(ДАННЫЕ!$BF964&gt;=100,4,IF(ДАННЫЕ!$BF964&gt;=50,5,IF(ДАННЫЕ!$BF964&lt;50,6,0))))))&amp;"AR"&amp;IF(DATEDIF(ДАННЫЕ!$BX964,ДАННЫЕ!$F$1,"y")&gt;1,1,0)&amp;"VG"&amp;IF(ДАННЫЕ!$BH964="0",1,0)&amp;"o"&amp;IF(T964+ДАННЫЕ!$AF964+ДАННЫЕ!$AG964+ДАННЫЕ!$AH964+ДАННЫЕ!$AI964+ДАННЫЕ!$AJ964+ДАННЫЕ!$AP964+ДАННЫЕ!$AQ964+ДАННЫЕ!$AR964+ДАННЫЕ!$AU964+ДАННЫЕ!$AW964+ДАННЫЕ!$AS964+ДАННЫЕ!$AT964&gt;0,1,0)&amp;"x"&amp;ДАННЫЕ!$AG964&amp;"p"&amp;IF(ДАННЫЕ!$BY964&gt;0,1,0)&amp;"v"&amp;IF(ДАННЫЕ!$BZ964&gt;0,1,0)&amp;"n"&amp;ДАННЫЕ!$CA964&amp;"t"&amp;ДАННЫЕ!$AY964&amp;"k"&amp;ДАННЫЕ!$CB964&amp;"q"&amp;ДАННЫЕ!$CC964&amp;"w"&amp;ДАННЫЕ!$CD964&amp;"e"&amp;ДАННЫЕ!$CE964&amp;"m"&amp;ДАННЫЕ!$CF964&amp;"c"&amp;ДАННЫЕ!$CG964&amp;"z"&amp;ДАННЫЕ!$CH964&amp;"d"&amp;IF(H964=4,1,0)&amp;"s"&amp;IF(ДАННЫЕ!$J964=1,0,1)&amp;"u"&amp;IF(ДАННЫЕ!$CJ964&gt;0,1,0)</f>
        <v>g0cf0a06AR1VG0o0xp0v0ntkqwemczd0s1u0</v>
      </c>
      <c r="O964" s="28" t="str">
        <f>ДАННЫЕ!$I964&amp;"g"&amp;B964&amp;A964&amp;"f"&amp;P964&amp;"c"&amp;IF(ДАННЫЕ!$U964&gt;0,1,0)&amp;"s"&amp;IF(ДАННЫЕ!$Q964&gt;0,IF(YEAR(ДАННЫЕ!$F$1)=YEAR(ДАННЫЕ!$Q964),IF(MONTH(ДАННЫЕ!$F$1)=MONTH(ДАННЫЕ!$Q964),111,11),1),0)&amp;"i"&amp;IF(ДАННЫЕ!$R964+ДАННЫЕ!$S964+ДАННЫЕ!$T964=0,0,1)&amp;"h"&amp;IF(ДАННЫЕ!$P964&gt;0,1,0)&amp;"p"&amp;IF(ДАННЫЕ!$CI964&gt;0,IF(YEAR(ДАННЫЕ!$F$1)=YEAR(ДАННЫЕ!$CI964),IF(MONTH(ДАННЫЕ!$F$1)=MONTH(ДАННЫЕ!$CI964),111,11),1),0)&amp;"d"&amp;IF(ДАННЫЕ!$CJ964&gt;0,IF(YEAR(ДАННЫЕ!$F$1)=YEAR(ДАННЫЕ!$CJ964),IF(MONTH(ДАННЫЕ!$F$1)=MONTH(ДАННЫЕ!$CJ964),111,11),1),0)&amp;"o"&amp;IF(ДАННЫЕ!$CK964&gt;0,IF(MONTH(ДАННЫЕ!$F$1)=MONTH(ДАННЫЕ!$CK964),111,11),0)&amp;"v"&amp;IF(ДАННЫЕ!$BE964&gt;0,IF(MONTH(ДАННЫЕ!$F$1)=MONTH(ДАННЫЕ!$BE964),111,11),0)</f>
        <v>g00f0c0s0i0h0p0d0o0v0</v>
      </c>
      <c r="P964" s="15">
        <f t="shared" si="44"/>
        <v>0</v>
      </c>
      <c r="Q964" s="15">
        <f>IF(ДАННЫЕ!$F$1&gt;ДАННЫЕ!$N964,IF(YEAR(ДАННЫЕ!$F$1)=YEAR(ДАННЫЕ!M964),1,0),0)</f>
        <v>0</v>
      </c>
      <c r="R964" s="15">
        <f>IF(ДАННЫЕ!$F$1&gt;ДАННЫЕ!$N964,IF(YEAR(ДАННЫЕ!$F$1)=YEAR(ДАННЫЕ!N964),1,0),0)</f>
        <v>0</v>
      </c>
      <c r="S964" s="15">
        <f>IF(ДАННЫЕ!$AA964="2А",1,IF(ДАННЫЕ!$AA964="2Б",2,IF(ДАННЫЕ!$AA964="2В",3,IF(ДАННЫЕ!$AA964=3,4,IF(ДАННЫЕ!$AA964="4А",5,IF(ДАННЫЕ!$AA964="4Б",6,IF(ДАННЫЕ!$AA964="4В",7,IF(ДАННЫЕ!$AA964=5,8,0))))))))</f>
        <v>0</v>
      </c>
      <c r="T964" s="15">
        <f>IF(OR(ДАННЫЕ!$AC964=2,ДАННЫЕ!$AD964=2,ДАННЫЕ!$AE964=2),2,IF(OR(ДАННЫЕ!$AC964=1,ДАННЫЕ!$AD964=1,ДАННЫЕ!$AE964=1),1,0))</f>
        <v>0</v>
      </c>
    </row>
    <row r="965" spans="1:20" ht="15" customHeight="1" x14ac:dyDescent="0.2">
      <c r="A965" s="78">
        <f>IF(B965&gt;0,IF(MONTH(ДАННЫЕ!$F$1)=MONTH(ДАННЫЕ!$B965),1,0),0)</f>
        <v>0</v>
      </c>
      <c r="B965" s="14">
        <f>IF(ДАННЫЕ!$B965&gt;0,IF(YEAR(ДАННЫЕ!$F$1)=YEAR(ДАННЫЕ!$B965),1,0),0)</f>
        <v>0</v>
      </c>
      <c r="C965" s="14">
        <f>IF(ДАННЫЕ!$CM965&gt;0,IF(YEAR(ДАННЫЕ!$F$1)=YEAR(ДАННЫЕ!$CM965),1,0),0)</f>
        <v>0</v>
      </c>
      <c r="D965" s="14">
        <f>IF(ДАННЫЕ!$CJ965&gt;0,IF(ДАННЫЕ!$CL965&gt;ДАННЫЕ!$F$1,1,IF(ДАННЫЕ!$CL965&gt;0,0,1)),0)</f>
        <v>0</v>
      </c>
      <c r="E965" s="43" t="str">
        <f ca="1">IF(ДАННЫЕ!$F$1&gt;0,IF(ДАННЫЕ!$G965&gt;0,DATEDIF(ДАННЫЕ!$G965,ДАННЫЕ!$F$1,"y"),""),IF(ДАННЫЕ!$G965&gt;0,DATEDIF(ДАННЫЕ!$G965,TODAY(),"y"),""))</f>
        <v/>
      </c>
      <c r="F965" s="43" t="str">
        <f xml:space="preserve"> IF(ДАННЫЕ!$F965="М",IF(E965&gt;=18,IF(E965&lt;60,1,""),""),"")&amp;IF(ДАННЫЕ!$F965="Ж",IF(E965&gt;=18,IF(E965&lt;55,1,""),""),"")</f>
        <v/>
      </c>
      <c r="G965" s="43" t="str">
        <f xml:space="preserve"> IF(ДАННЫЕ!$F965="М",IF(E965&gt;=60,2,""),"")&amp;IF(ДАННЫЕ!$F965="Ж",IF(E965&gt;=55,2,""),"")</f>
        <v/>
      </c>
      <c r="H965" s="43" t="str">
        <f t="shared" ca="1" si="42"/>
        <v/>
      </c>
      <c r="I965" s="43" t="str">
        <f t="shared" ca="1" si="43"/>
        <v>03</v>
      </c>
      <c r="J965" s="28" t="str">
        <f ca="1">ДАННЫЕ!$F965&amp;H965&amp;I965&amp;ДАННЫЕ!$I965&amp;"m"&amp;IF(ДАННЫЕ!$I965&gt;0,IF(ДАННЫЕ!$J965&gt;0,0,1),"")&amp;"f"&amp;IF(ДАННЫЕ!$R965&gt;0,IF(YEAR(ДАННЫЕ!$F$1)=YEAR(ДАННЫЕ!$R965),1,0),0)&amp;"z"&amp;ДАННЫЕ!$R965&amp;"p"&amp;ДАННЫЕ!$S965&amp;"i"&amp;ДАННЫЕ!$T965&amp;"h"&amp;ДАННЫЕ!$K965&amp;"be"&amp;ДАННЫЕ!$BI965&amp;"CD"&amp;IF(ДАННЫЕ!BF965&gt;500,4,IF(ДАННЫЕ!BF965&gt;350,3,IF(ДАННЫЕ!BF965&gt;200,2,IF(ДАННЫЕ!BF965&gt;0,1,0))))&amp;"g"&amp;B965&amp;"d"&amp;H965&amp;"l"&amp;ДАННЫЕ!AT965&amp;"a"&amp;ДАННЫЕ!$V965&amp;"v"&amp;R965&amp;"k"&amp;ДАННЫЕ!$U965&amp;"s"&amp;ДАННЫЕ!$Y965&amp;"t"&amp;ДАННЫЕ!$X965&amp;"b"&amp;IF(ДАННЫЕ!$Q965&gt;1,1,0)&amp;"PP"&amp;ДАННЫЕ!Z965&amp;"c"&amp;S965&amp;"x"&amp;IF(ДАННЫЕ!$BY965&gt;0,IF(YEAR(ДАННЫЕ!$F$1)=YEAR(ДАННЫЕ!$BY965),1,0),0)&amp;"n"&amp;IF(ДАННЫЕ!$BZ965&gt;0,IF(YEAR(ДАННЫЕ!$F$1)=YEAR(ДАННЫЕ!$BZ965),1,0),0)&amp;"u"&amp;D965&amp;"z"&amp;IF(ДАННЫЕ!$CL965&gt;0,IF(YEAR(ДАННЫЕ!$F$1)&gt;YEAR(ДАННЫЕ!$CL965),11,12),0)</f>
        <v>03mf0zpihbeCD0g0dlav0kstb0PPc0x0n0u0z0</v>
      </c>
      <c r="K965" s="28" t="str">
        <f ca="1">ДАННЫЕ!$I965&amp;"x"&amp;B965&amp;"w"&amp;IF(T965+ДАННЫЕ!AD965+ДАННЫЕ!AE965+ДАННЫЕ!AF965+ДАННЫЕ!AG965+ДАННЫЕ!AH965+ДАННЫЕ!$AL965+ДАННЫЕ!AI965+ДАННЫЕ!AJ965+ДАННЫЕ!AK965+ДАННЫЕ!AP965+ДАННЫЕ!AQ965+ДАННЫЕ!AR965+ДАННЫЕ!$AM965+ДАННЫЕ!$AN965+ДАННЫЕ!AS965+ДАННЫЕ!AT965&gt;0,1,0)&amp;IF(OR(T965=2,ДАННЫЕ!AD965=2,ДАННЫЕ!AE965=2,ДАННЫЕ!AF965=2,ДАННЫЕ!AG965=2,ДАННЫЕ!AH965=2,ДАННЫЕ!$AL965=2,ДАННЫЕ!AI965=2,ДАННЫЕ!AJ965=2,ДАННЫЕ!AK965=2,ДАННЫЕ!AP965=2,ДАННЫЕ!AQ965=2,ДАННЫЕ!AR965=2,ДАННЫЕ!$AM965=2,ДАННЫЕ!$AN965=2,ДАННЫЕ!AS965=2,ДАННЫЕ!AT965=2),2,0)&amp;"t"&amp;IF(T965&gt;0,"1"&amp;T965,"00")&amp;"f"&amp;IF(ДАННЫЕ!$AC965,"1"&amp;ДАННЫЕ!$AC965,"00")&amp;"b"&amp;IF(ДАННЫЕ!$AD965,"1"&amp;ДАННЫЕ!$AD965,"00")&amp;"g"&amp;IF(ДАННЫЕ!$AF965,"1"&amp;ДАННЫЕ!$AF965,"00")&amp;"c"&amp;IF(ДАННЫЕ!$AG965,"1"&amp;ДАННЫЕ!$AG965,"00")&amp;"i"&amp;IF(ДАННЫЕ!$AH965,"1"&amp;ДАННЫЕ!$AH965,"00")&amp;"r"&amp;IF(ДАННЫЕ!$AL965,"1"&amp;ДАННЫЕ!$AL965,"00")&amp;"m"&amp;IF(ДАННЫЕ!$AI965,"1"&amp;ДАННЫЕ!$AI965,"00")&amp;"hS"&amp;IF(ДАННЫЕ!$AJ965,"1"&amp;ДАННЫЕ!$AJ965,"00")&amp;"hZ"&amp;IF(ДАННЫЕ!$AK965,"1"&amp;ДАННЫЕ!$AK965,"00")&amp;"p"&amp;IF(ДАННЫЕ!$AP965,"1"&amp;ДАННЫЕ!$AP965,"00")&amp;"k"&amp;IF(ДАННЫЕ!$AQ965,"1"&amp;ДАННЫЕ!$AQ965,"00")&amp;"z"&amp;IF(ДАННЫЕ!$AR965,"1"&amp;ДАННЫЕ!$AR965,"00")&amp;"j"&amp;IF(ДАННЫЕ!$AM965,"1"&amp;ДАННЫЕ!$AM965,"00")&amp;"n"&amp;IF(ДАННЫЕ!$AN965,"1"&amp;ДАННЫЕ!$AN965,"00")&amp;"E"&amp;ДАННЫЕ!BI965&amp;"L"&amp;ДАННЫЕ!AO965&amp;"h"&amp;IF(ДАННЫЕ!$AU965&gt;0,1,0)&amp;"v"&amp;IF(ДАННЫЕ!$AW965&gt;0,1,0)&amp;"a"&amp;IF(ДАННЫЕ!$AS965,"1"&amp;ДАННЫЕ!$AS965,"00")&amp;"s"&amp;IF(ДАННЫЕ!$AT965,"1"&amp;ДАННЫЕ!$AT965,"00")&amp;"u"&amp;IF(ДАННЫЕ!$CJ965&gt;0,1,0)&amp;"y"&amp;B965&amp;"d"&amp;H965&amp;"e"&amp;F965&amp;G965</f>
        <v>x0w00t00f00b00g00c00i00r00m00hS00hZ00p00k00z00j00n00ELh0v0a00s00u0y0de</v>
      </c>
      <c r="L965" s="28" t="str">
        <f ca="1">ДАННЫЕ!$I965&amp;"VN"&amp;IF(ДАННЫЕ!AW965&gt;0,11,10)&amp;"CD"&amp;IF(ДАННЫЕ!BF965&gt;500,16,IF(ДАННЫЕ!BF965&gt;350,15,IF(ДАННЫЕ!BF965&gt;=200,14,IF(ДАННЫЕ!BF965&gt;=100,13,IF(ДАННЫЕ!BF965&gt;=50,12,IF(ДАННЫЕ!BF965&gt;0,11,10))))))&amp;"AR"&amp;IF(ДАННЫЕ!BX965&gt;0,1,0)&amp;"GD"&amp;B965&amp;"VV"&amp;IF(E965&gt;=5,IF(E965&lt;18,1,0),0)</f>
        <v>VN10CD10AR0GD0VV0</v>
      </c>
      <c r="M965" s="28" t="str">
        <f>ДАННЫЕ!$I965&amp;"b"&amp;ДАННЫЕ!$BI965&amp;"r"&amp;ДАННЫЕ!$BJ965&amp;"CD"&amp;IF(ДАННЫЕ!BF965&gt;0,IF(ДАННЫЕ!BF965&lt;200,1,IF(ДАННЫЕ!BF965&lt;350,2,3)),0)&amp;"h"&amp;IF(ДАННЫЕ!$BK965+ДАННЫЕ!$BL965+ДАННЫЕ!$BM965&gt;0,1,0)&amp;"x"&amp;ДАННЫЕ!$BK965&amp;"y"&amp;ДАННЫЕ!$BL965&amp;"z"&amp;ДАННЫЕ!$BM965&amp;"c"&amp;IF(ДАННЫЕ!$BK965+ДАННЫЕ!$BL965+ДАННЫЕ!$BM965=3,1,0)&amp;"a"&amp;IF(ДАННЫЕ!$BQ965+ДАННЫЕ!$BR965&gt;0,1,0)&amp;"d"&amp;ДАННЫЕ!$BQ965&amp;"v"&amp;ДАННЫЕ!$BR965&amp;"p"&amp;ДАННЫЕ!$BS965&amp;"n"&amp;ДАННЫЕ!$BU965&amp;"t"&amp;ДАННЫЕ!$BV965&amp;"o"&amp;ДАННЫЕ!$BT965&amp;"l"&amp;IF(ДАННЫЕ!$BN965&gt;0,1,0)&amp;ДАННЫЕ!$BN965&amp;"g"&amp;ДАННЫЕ!$BO965&amp;"s"&amp;ДАННЫЕ!$BP965&amp;"DZ"&amp;IF(ДАННЫЕ!B965-ДАННЫЕ!G965 &lt; 60,IF(ДАННЫЕ!B965-ДАННЫЕ!G965 &gt;= 0,1,0),0)&amp;"u"&amp;IF(ДАННЫЕ!$CJ965&gt;0,1,0)</f>
        <v>brCD0h0xyzc0a0dvpntol0gsDZ1u0</v>
      </c>
      <c r="N965" s="28" t="str">
        <f ca="1">ДАННЫЕ!$F965&amp;ДАННЫЕ!$I965&amp;"g"&amp;B965&amp;"cf"&amp;D965&amp;"a"&amp;IF(ДАННЫЕ!$BX965&gt;0,1,0)&amp;IF(ДАННЫЕ!$BF965&gt;500,1,IF(ДАННЫЕ!$BF965&gt;350,2,IF(ДАННЫЕ!$BF965&gt;=200,3,IF(ДАННЫЕ!$BF965&gt;=100,4,IF(ДАННЫЕ!$BF965&gt;=50,5,IF(ДАННЫЕ!$BF965&lt;50,6,0))))))&amp;"AR"&amp;IF(DATEDIF(ДАННЫЕ!$BX965,ДАННЫЕ!$F$1,"y")&gt;1,1,0)&amp;"VG"&amp;IF(ДАННЫЕ!$BH965="0",1,0)&amp;"o"&amp;IF(T965+ДАННЫЕ!$AF965+ДАННЫЕ!$AG965+ДАННЫЕ!$AH965+ДАННЫЕ!$AI965+ДАННЫЕ!$AJ965+ДАННЫЕ!$AP965+ДАННЫЕ!$AQ965+ДАННЫЕ!$AR965+ДАННЫЕ!$AU965+ДАННЫЕ!$AW965+ДАННЫЕ!$AS965+ДАННЫЕ!$AT965&gt;0,1,0)&amp;"x"&amp;ДАННЫЕ!$AG965&amp;"p"&amp;IF(ДАННЫЕ!$BY965&gt;0,1,0)&amp;"v"&amp;IF(ДАННЫЕ!$BZ965&gt;0,1,0)&amp;"n"&amp;ДАННЫЕ!$CA965&amp;"t"&amp;ДАННЫЕ!$AY965&amp;"k"&amp;ДАННЫЕ!$CB965&amp;"q"&amp;ДАННЫЕ!$CC965&amp;"w"&amp;ДАННЫЕ!$CD965&amp;"e"&amp;ДАННЫЕ!$CE965&amp;"m"&amp;ДАННЫЕ!$CF965&amp;"c"&amp;ДАННЫЕ!$CG965&amp;"z"&amp;ДАННЫЕ!$CH965&amp;"d"&amp;IF(H965=4,1,0)&amp;"s"&amp;IF(ДАННЫЕ!$J965=1,0,1)&amp;"u"&amp;IF(ДАННЫЕ!$CJ965&gt;0,1,0)</f>
        <v>g0cf0a06AR1VG0o0xp0v0ntkqwemczd0s1u0</v>
      </c>
      <c r="O965" s="28" t="str">
        <f>ДАННЫЕ!$I965&amp;"g"&amp;B965&amp;A965&amp;"f"&amp;P965&amp;"c"&amp;IF(ДАННЫЕ!$U965&gt;0,1,0)&amp;"s"&amp;IF(ДАННЫЕ!$Q965&gt;0,IF(YEAR(ДАННЫЕ!$F$1)=YEAR(ДАННЫЕ!$Q965),IF(MONTH(ДАННЫЕ!$F$1)=MONTH(ДАННЫЕ!$Q965),111,11),1),0)&amp;"i"&amp;IF(ДАННЫЕ!$R965+ДАННЫЕ!$S965+ДАННЫЕ!$T965=0,0,1)&amp;"h"&amp;IF(ДАННЫЕ!$P965&gt;0,1,0)&amp;"p"&amp;IF(ДАННЫЕ!$CI965&gt;0,IF(YEAR(ДАННЫЕ!$F$1)=YEAR(ДАННЫЕ!$CI965),IF(MONTH(ДАННЫЕ!$F$1)=MONTH(ДАННЫЕ!$CI965),111,11),1),0)&amp;"d"&amp;IF(ДАННЫЕ!$CJ965&gt;0,IF(YEAR(ДАННЫЕ!$F$1)=YEAR(ДАННЫЕ!$CJ965),IF(MONTH(ДАННЫЕ!$F$1)=MONTH(ДАННЫЕ!$CJ965),111,11),1),0)&amp;"o"&amp;IF(ДАННЫЕ!$CK965&gt;0,IF(MONTH(ДАННЫЕ!$F$1)=MONTH(ДАННЫЕ!$CK965),111,11),0)&amp;"v"&amp;IF(ДАННЫЕ!$BE965&gt;0,IF(MONTH(ДАННЫЕ!$F$1)=MONTH(ДАННЫЕ!$BE965),111,11),0)</f>
        <v>g00f0c0s0i0h0p0d0o0v0</v>
      </c>
      <c r="P965" s="15">
        <f t="shared" si="44"/>
        <v>0</v>
      </c>
      <c r="Q965" s="15">
        <f>IF(ДАННЫЕ!$F$1&gt;ДАННЫЕ!$N965,IF(YEAR(ДАННЫЕ!$F$1)=YEAR(ДАННЫЕ!M965),1,0),0)</f>
        <v>0</v>
      </c>
      <c r="R965" s="15">
        <f>IF(ДАННЫЕ!$F$1&gt;ДАННЫЕ!$N965,IF(YEAR(ДАННЫЕ!$F$1)=YEAR(ДАННЫЕ!N965),1,0),0)</f>
        <v>0</v>
      </c>
      <c r="S965" s="15">
        <f>IF(ДАННЫЕ!$AA965="2А",1,IF(ДАННЫЕ!$AA965="2Б",2,IF(ДАННЫЕ!$AA965="2В",3,IF(ДАННЫЕ!$AA965=3,4,IF(ДАННЫЕ!$AA965="4А",5,IF(ДАННЫЕ!$AA965="4Б",6,IF(ДАННЫЕ!$AA965="4В",7,IF(ДАННЫЕ!$AA965=5,8,0))))))))</f>
        <v>0</v>
      </c>
      <c r="T965" s="15">
        <f>IF(OR(ДАННЫЕ!$AC965=2,ДАННЫЕ!$AD965=2,ДАННЫЕ!$AE965=2),2,IF(OR(ДАННЫЕ!$AC965=1,ДАННЫЕ!$AD965=1,ДАННЫЕ!$AE965=1),1,0))</f>
        <v>0</v>
      </c>
    </row>
    <row r="966" spans="1:20" ht="15" customHeight="1" x14ac:dyDescent="0.2">
      <c r="A966" s="78">
        <f>IF(B966&gt;0,IF(MONTH(ДАННЫЕ!$F$1)=MONTH(ДАННЫЕ!$B966),1,0),0)</f>
        <v>0</v>
      </c>
      <c r="B966" s="14">
        <f>IF(ДАННЫЕ!$B966&gt;0,IF(YEAR(ДАННЫЕ!$F$1)=YEAR(ДАННЫЕ!$B966),1,0),0)</f>
        <v>0</v>
      </c>
      <c r="C966" s="14">
        <f>IF(ДАННЫЕ!$CM966&gt;0,IF(YEAR(ДАННЫЕ!$F$1)=YEAR(ДАННЫЕ!$CM966),1,0),0)</f>
        <v>0</v>
      </c>
      <c r="D966" s="14">
        <f>IF(ДАННЫЕ!$CJ966&gt;0,IF(ДАННЫЕ!$CL966&gt;ДАННЫЕ!$F$1,1,IF(ДАННЫЕ!$CL966&gt;0,0,1)),0)</f>
        <v>0</v>
      </c>
      <c r="E966" s="43" t="str">
        <f ca="1">IF(ДАННЫЕ!$F$1&gt;0,IF(ДАННЫЕ!$G966&gt;0,DATEDIF(ДАННЫЕ!$G966,ДАННЫЕ!$F$1,"y"),""),IF(ДАННЫЕ!$G966&gt;0,DATEDIF(ДАННЫЕ!$G966,TODAY(),"y"),""))</f>
        <v/>
      </c>
      <c r="F966" s="43" t="str">
        <f xml:space="preserve"> IF(ДАННЫЕ!$F966="М",IF(E966&gt;=18,IF(E966&lt;60,1,""),""),"")&amp;IF(ДАННЫЕ!$F966="Ж",IF(E966&gt;=18,IF(E966&lt;55,1,""),""),"")</f>
        <v/>
      </c>
      <c r="G966" s="43" t="str">
        <f xml:space="preserve"> IF(ДАННЫЕ!$F966="М",IF(E966&gt;=60,2,""),"")&amp;IF(ДАННЫЕ!$F966="Ж",IF(E966&gt;=55,2,""),"")</f>
        <v/>
      </c>
      <c r="H966" s="43" t="str">
        <f t="shared" ca="1" si="42"/>
        <v/>
      </c>
      <c r="I966" s="43" t="str">
        <f t="shared" ca="1" si="43"/>
        <v>03</v>
      </c>
      <c r="J966" s="28" t="str">
        <f ca="1">ДАННЫЕ!$F966&amp;H966&amp;I966&amp;ДАННЫЕ!$I966&amp;"m"&amp;IF(ДАННЫЕ!$I966&gt;0,IF(ДАННЫЕ!$J966&gt;0,0,1),"")&amp;"f"&amp;IF(ДАННЫЕ!$R966&gt;0,IF(YEAR(ДАННЫЕ!$F$1)=YEAR(ДАННЫЕ!$R966),1,0),0)&amp;"z"&amp;ДАННЫЕ!$R966&amp;"p"&amp;ДАННЫЕ!$S966&amp;"i"&amp;ДАННЫЕ!$T966&amp;"h"&amp;ДАННЫЕ!$K966&amp;"be"&amp;ДАННЫЕ!$BI966&amp;"CD"&amp;IF(ДАННЫЕ!BF966&gt;500,4,IF(ДАННЫЕ!BF966&gt;350,3,IF(ДАННЫЕ!BF966&gt;200,2,IF(ДАННЫЕ!BF966&gt;0,1,0))))&amp;"g"&amp;B966&amp;"d"&amp;H966&amp;"l"&amp;ДАННЫЕ!AT966&amp;"a"&amp;ДАННЫЕ!$V966&amp;"v"&amp;R966&amp;"k"&amp;ДАННЫЕ!$U966&amp;"s"&amp;ДАННЫЕ!$Y966&amp;"t"&amp;ДАННЫЕ!$X966&amp;"b"&amp;IF(ДАННЫЕ!$Q966&gt;1,1,0)&amp;"PP"&amp;ДАННЫЕ!Z966&amp;"c"&amp;S966&amp;"x"&amp;IF(ДАННЫЕ!$BY966&gt;0,IF(YEAR(ДАННЫЕ!$F$1)=YEAR(ДАННЫЕ!$BY966),1,0),0)&amp;"n"&amp;IF(ДАННЫЕ!$BZ966&gt;0,IF(YEAR(ДАННЫЕ!$F$1)=YEAR(ДАННЫЕ!$BZ966),1,0),0)&amp;"u"&amp;D966&amp;"z"&amp;IF(ДАННЫЕ!$CL966&gt;0,IF(YEAR(ДАННЫЕ!$F$1)&gt;YEAR(ДАННЫЕ!$CL966),11,12),0)</f>
        <v>03mf0zpihbeCD0g0dlav0kstb0PPc0x0n0u0z0</v>
      </c>
      <c r="K966" s="28" t="str">
        <f ca="1">ДАННЫЕ!$I966&amp;"x"&amp;B966&amp;"w"&amp;IF(T966+ДАННЫЕ!AD966+ДАННЫЕ!AE966+ДАННЫЕ!AF966+ДАННЫЕ!AG966+ДАННЫЕ!AH966+ДАННЫЕ!$AL966+ДАННЫЕ!AI966+ДАННЫЕ!AJ966+ДАННЫЕ!AK966+ДАННЫЕ!AP966+ДАННЫЕ!AQ966+ДАННЫЕ!AR966+ДАННЫЕ!$AM966+ДАННЫЕ!$AN966+ДАННЫЕ!AS966+ДАННЫЕ!AT966&gt;0,1,0)&amp;IF(OR(T966=2,ДАННЫЕ!AD966=2,ДАННЫЕ!AE966=2,ДАННЫЕ!AF966=2,ДАННЫЕ!AG966=2,ДАННЫЕ!AH966=2,ДАННЫЕ!$AL966=2,ДАННЫЕ!AI966=2,ДАННЫЕ!AJ966=2,ДАННЫЕ!AK966=2,ДАННЫЕ!AP966=2,ДАННЫЕ!AQ966=2,ДАННЫЕ!AR966=2,ДАННЫЕ!$AM966=2,ДАННЫЕ!$AN966=2,ДАННЫЕ!AS966=2,ДАННЫЕ!AT966=2),2,0)&amp;"t"&amp;IF(T966&gt;0,"1"&amp;T966,"00")&amp;"f"&amp;IF(ДАННЫЕ!$AC966,"1"&amp;ДАННЫЕ!$AC966,"00")&amp;"b"&amp;IF(ДАННЫЕ!$AD966,"1"&amp;ДАННЫЕ!$AD966,"00")&amp;"g"&amp;IF(ДАННЫЕ!$AF966,"1"&amp;ДАННЫЕ!$AF966,"00")&amp;"c"&amp;IF(ДАННЫЕ!$AG966,"1"&amp;ДАННЫЕ!$AG966,"00")&amp;"i"&amp;IF(ДАННЫЕ!$AH966,"1"&amp;ДАННЫЕ!$AH966,"00")&amp;"r"&amp;IF(ДАННЫЕ!$AL966,"1"&amp;ДАННЫЕ!$AL966,"00")&amp;"m"&amp;IF(ДАННЫЕ!$AI966,"1"&amp;ДАННЫЕ!$AI966,"00")&amp;"hS"&amp;IF(ДАННЫЕ!$AJ966,"1"&amp;ДАННЫЕ!$AJ966,"00")&amp;"hZ"&amp;IF(ДАННЫЕ!$AK966,"1"&amp;ДАННЫЕ!$AK966,"00")&amp;"p"&amp;IF(ДАННЫЕ!$AP966,"1"&amp;ДАННЫЕ!$AP966,"00")&amp;"k"&amp;IF(ДАННЫЕ!$AQ966,"1"&amp;ДАННЫЕ!$AQ966,"00")&amp;"z"&amp;IF(ДАННЫЕ!$AR966,"1"&amp;ДАННЫЕ!$AR966,"00")&amp;"j"&amp;IF(ДАННЫЕ!$AM966,"1"&amp;ДАННЫЕ!$AM966,"00")&amp;"n"&amp;IF(ДАННЫЕ!$AN966,"1"&amp;ДАННЫЕ!$AN966,"00")&amp;"E"&amp;ДАННЫЕ!BI966&amp;"L"&amp;ДАННЫЕ!AO966&amp;"h"&amp;IF(ДАННЫЕ!$AU966&gt;0,1,0)&amp;"v"&amp;IF(ДАННЫЕ!$AW966&gt;0,1,0)&amp;"a"&amp;IF(ДАННЫЕ!$AS966,"1"&amp;ДАННЫЕ!$AS966,"00")&amp;"s"&amp;IF(ДАННЫЕ!$AT966,"1"&amp;ДАННЫЕ!$AT966,"00")&amp;"u"&amp;IF(ДАННЫЕ!$CJ966&gt;0,1,0)&amp;"y"&amp;B966&amp;"d"&amp;H966&amp;"e"&amp;F966&amp;G966</f>
        <v>x0w00t00f00b00g00c00i00r00m00hS00hZ00p00k00z00j00n00ELh0v0a00s00u0y0de</v>
      </c>
      <c r="L966" s="28" t="str">
        <f ca="1">ДАННЫЕ!$I966&amp;"VN"&amp;IF(ДАННЫЕ!AW966&gt;0,11,10)&amp;"CD"&amp;IF(ДАННЫЕ!BF966&gt;500,16,IF(ДАННЫЕ!BF966&gt;350,15,IF(ДАННЫЕ!BF966&gt;=200,14,IF(ДАННЫЕ!BF966&gt;=100,13,IF(ДАННЫЕ!BF966&gt;=50,12,IF(ДАННЫЕ!BF966&gt;0,11,10))))))&amp;"AR"&amp;IF(ДАННЫЕ!BX966&gt;0,1,0)&amp;"GD"&amp;B966&amp;"VV"&amp;IF(E966&gt;=5,IF(E966&lt;18,1,0),0)</f>
        <v>VN10CD10AR0GD0VV0</v>
      </c>
      <c r="M966" s="28" t="str">
        <f>ДАННЫЕ!$I966&amp;"b"&amp;ДАННЫЕ!$BI966&amp;"r"&amp;ДАННЫЕ!$BJ966&amp;"CD"&amp;IF(ДАННЫЕ!BF966&gt;0,IF(ДАННЫЕ!BF966&lt;200,1,IF(ДАННЫЕ!BF966&lt;350,2,3)),0)&amp;"h"&amp;IF(ДАННЫЕ!$BK966+ДАННЫЕ!$BL966+ДАННЫЕ!$BM966&gt;0,1,0)&amp;"x"&amp;ДАННЫЕ!$BK966&amp;"y"&amp;ДАННЫЕ!$BL966&amp;"z"&amp;ДАННЫЕ!$BM966&amp;"c"&amp;IF(ДАННЫЕ!$BK966+ДАННЫЕ!$BL966+ДАННЫЕ!$BM966=3,1,0)&amp;"a"&amp;IF(ДАННЫЕ!$BQ966+ДАННЫЕ!$BR966&gt;0,1,0)&amp;"d"&amp;ДАННЫЕ!$BQ966&amp;"v"&amp;ДАННЫЕ!$BR966&amp;"p"&amp;ДАННЫЕ!$BS966&amp;"n"&amp;ДАННЫЕ!$BU966&amp;"t"&amp;ДАННЫЕ!$BV966&amp;"o"&amp;ДАННЫЕ!$BT966&amp;"l"&amp;IF(ДАННЫЕ!$BN966&gt;0,1,0)&amp;ДАННЫЕ!$BN966&amp;"g"&amp;ДАННЫЕ!$BO966&amp;"s"&amp;ДАННЫЕ!$BP966&amp;"DZ"&amp;IF(ДАННЫЕ!B966-ДАННЫЕ!G966 &lt; 60,IF(ДАННЫЕ!B966-ДАННЫЕ!G966 &gt;= 0,1,0),0)&amp;"u"&amp;IF(ДАННЫЕ!$CJ966&gt;0,1,0)</f>
        <v>brCD0h0xyzc0a0dvpntol0gsDZ1u0</v>
      </c>
      <c r="N966" s="28" t="str">
        <f ca="1">ДАННЫЕ!$F966&amp;ДАННЫЕ!$I966&amp;"g"&amp;B966&amp;"cf"&amp;D966&amp;"a"&amp;IF(ДАННЫЕ!$BX966&gt;0,1,0)&amp;IF(ДАННЫЕ!$BF966&gt;500,1,IF(ДАННЫЕ!$BF966&gt;350,2,IF(ДАННЫЕ!$BF966&gt;=200,3,IF(ДАННЫЕ!$BF966&gt;=100,4,IF(ДАННЫЕ!$BF966&gt;=50,5,IF(ДАННЫЕ!$BF966&lt;50,6,0))))))&amp;"AR"&amp;IF(DATEDIF(ДАННЫЕ!$BX966,ДАННЫЕ!$F$1,"y")&gt;1,1,0)&amp;"VG"&amp;IF(ДАННЫЕ!$BH966="0",1,0)&amp;"o"&amp;IF(T966+ДАННЫЕ!$AF966+ДАННЫЕ!$AG966+ДАННЫЕ!$AH966+ДАННЫЕ!$AI966+ДАННЫЕ!$AJ966+ДАННЫЕ!$AP966+ДАННЫЕ!$AQ966+ДАННЫЕ!$AR966+ДАННЫЕ!$AU966+ДАННЫЕ!$AW966+ДАННЫЕ!$AS966+ДАННЫЕ!$AT966&gt;0,1,0)&amp;"x"&amp;ДАННЫЕ!$AG966&amp;"p"&amp;IF(ДАННЫЕ!$BY966&gt;0,1,0)&amp;"v"&amp;IF(ДАННЫЕ!$BZ966&gt;0,1,0)&amp;"n"&amp;ДАННЫЕ!$CA966&amp;"t"&amp;ДАННЫЕ!$AY966&amp;"k"&amp;ДАННЫЕ!$CB966&amp;"q"&amp;ДАННЫЕ!$CC966&amp;"w"&amp;ДАННЫЕ!$CD966&amp;"e"&amp;ДАННЫЕ!$CE966&amp;"m"&amp;ДАННЫЕ!$CF966&amp;"c"&amp;ДАННЫЕ!$CG966&amp;"z"&amp;ДАННЫЕ!$CH966&amp;"d"&amp;IF(H966=4,1,0)&amp;"s"&amp;IF(ДАННЫЕ!$J966=1,0,1)&amp;"u"&amp;IF(ДАННЫЕ!$CJ966&gt;0,1,0)</f>
        <v>g0cf0a06AR1VG0o0xp0v0ntkqwemczd0s1u0</v>
      </c>
      <c r="O966" s="28" t="str">
        <f>ДАННЫЕ!$I966&amp;"g"&amp;B966&amp;A966&amp;"f"&amp;P966&amp;"c"&amp;IF(ДАННЫЕ!$U966&gt;0,1,0)&amp;"s"&amp;IF(ДАННЫЕ!$Q966&gt;0,IF(YEAR(ДАННЫЕ!$F$1)=YEAR(ДАННЫЕ!$Q966),IF(MONTH(ДАННЫЕ!$F$1)=MONTH(ДАННЫЕ!$Q966),111,11),1),0)&amp;"i"&amp;IF(ДАННЫЕ!$R966+ДАННЫЕ!$S966+ДАННЫЕ!$T966=0,0,1)&amp;"h"&amp;IF(ДАННЫЕ!$P966&gt;0,1,0)&amp;"p"&amp;IF(ДАННЫЕ!$CI966&gt;0,IF(YEAR(ДАННЫЕ!$F$1)=YEAR(ДАННЫЕ!$CI966),IF(MONTH(ДАННЫЕ!$F$1)=MONTH(ДАННЫЕ!$CI966),111,11),1),0)&amp;"d"&amp;IF(ДАННЫЕ!$CJ966&gt;0,IF(YEAR(ДАННЫЕ!$F$1)=YEAR(ДАННЫЕ!$CJ966),IF(MONTH(ДАННЫЕ!$F$1)=MONTH(ДАННЫЕ!$CJ966),111,11),1),0)&amp;"o"&amp;IF(ДАННЫЕ!$CK966&gt;0,IF(MONTH(ДАННЫЕ!$F$1)=MONTH(ДАННЫЕ!$CK966),111,11),0)&amp;"v"&amp;IF(ДАННЫЕ!$BE966&gt;0,IF(MONTH(ДАННЫЕ!$F$1)=MONTH(ДАННЫЕ!$BE966),111,11),0)</f>
        <v>g00f0c0s0i0h0p0d0o0v0</v>
      </c>
      <c r="P966" s="15">
        <f t="shared" si="44"/>
        <v>0</v>
      </c>
      <c r="Q966" s="15">
        <f>IF(ДАННЫЕ!$F$1&gt;ДАННЫЕ!$N966,IF(YEAR(ДАННЫЕ!$F$1)=YEAR(ДАННЫЕ!M966),1,0),0)</f>
        <v>0</v>
      </c>
      <c r="R966" s="15">
        <f>IF(ДАННЫЕ!$F$1&gt;ДАННЫЕ!$N966,IF(YEAR(ДАННЫЕ!$F$1)=YEAR(ДАННЫЕ!N966),1,0),0)</f>
        <v>0</v>
      </c>
      <c r="S966" s="15">
        <f>IF(ДАННЫЕ!$AA966="2А",1,IF(ДАННЫЕ!$AA966="2Б",2,IF(ДАННЫЕ!$AA966="2В",3,IF(ДАННЫЕ!$AA966=3,4,IF(ДАННЫЕ!$AA966="4А",5,IF(ДАННЫЕ!$AA966="4Б",6,IF(ДАННЫЕ!$AA966="4В",7,IF(ДАННЫЕ!$AA966=5,8,0))))))))</f>
        <v>0</v>
      </c>
      <c r="T966" s="15">
        <f>IF(OR(ДАННЫЕ!$AC966=2,ДАННЫЕ!$AD966=2,ДАННЫЕ!$AE966=2),2,IF(OR(ДАННЫЕ!$AC966=1,ДАННЫЕ!$AD966=1,ДАННЫЕ!$AE966=1),1,0))</f>
        <v>0</v>
      </c>
    </row>
    <row r="967" spans="1:20" ht="15" customHeight="1" x14ac:dyDescent="0.2">
      <c r="A967" s="78">
        <f>IF(B967&gt;0,IF(MONTH(ДАННЫЕ!$F$1)=MONTH(ДАННЫЕ!$B967),1,0),0)</f>
        <v>0</v>
      </c>
      <c r="B967" s="14">
        <f>IF(ДАННЫЕ!$B967&gt;0,IF(YEAR(ДАННЫЕ!$F$1)=YEAR(ДАННЫЕ!$B967),1,0),0)</f>
        <v>0</v>
      </c>
      <c r="C967" s="14">
        <f>IF(ДАННЫЕ!$CM967&gt;0,IF(YEAR(ДАННЫЕ!$F$1)=YEAR(ДАННЫЕ!$CM967),1,0),0)</f>
        <v>0</v>
      </c>
      <c r="D967" s="14">
        <f>IF(ДАННЫЕ!$CJ967&gt;0,IF(ДАННЫЕ!$CL967&gt;ДАННЫЕ!$F$1,1,IF(ДАННЫЕ!$CL967&gt;0,0,1)),0)</f>
        <v>0</v>
      </c>
      <c r="E967" s="43" t="str">
        <f ca="1">IF(ДАННЫЕ!$F$1&gt;0,IF(ДАННЫЕ!$G967&gt;0,DATEDIF(ДАННЫЕ!$G967,ДАННЫЕ!$F$1,"y"),""),IF(ДАННЫЕ!$G967&gt;0,DATEDIF(ДАННЫЕ!$G967,TODAY(),"y"),""))</f>
        <v/>
      </c>
      <c r="F967" s="43" t="str">
        <f xml:space="preserve"> IF(ДАННЫЕ!$F967="М",IF(E967&gt;=18,IF(E967&lt;60,1,""),""),"")&amp;IF(ДАННЫЕ!$F967="Ж",IF(E967&gt;=18,IF(E967&lt;55,1,""),""),"")</f>
        <v/>
      </c>
      <c r="G967" s="43" t="str">
        <f xml:space="preserve"> IF(ДАННЫЕ!$F967="М",IF(E967&gt;=60,2,""),"")&amp;IF(ДАННЫЕ!$F967="Ж",IF(E967&gt;=55,2,""),"")</f>
        <v/>
      </c>
      <c r="H967" s="43" t="str">
        <f t="shared" ca="1" si="42"/>
        <v/>
      </c>
      <c r="I967" s="43" t="str">
        <f t="shared" ca="1" si="43"/>
        <v>03</v>
      </c>
      <c r="J967" s="28" t="str">
        <f ca="1">ДАННЫЕ!$F967&amp;H967&amp;I967&amp;ДАННЫЕ!$I967&amp;"m"&amp;IF(ДАННЫЕ!$I967&gt;0,IF(ДАННЫЕ!$J967&gt;0,0,1),"")&amp;"f"&amp;IF(ДАННЫЕ!$R967&gt;0,IF(YEAR(ДАННЫЕ!$F$1)=YEAR(ДАННЫЕ!$R967),1,0),0)&amp;"z"&amp;ДАННЫЕ!$R967&amp;"p"&amp;ДАННЫЕ!$S967&amp;"i"&amp;ДАННЫЕ!$T967&amp;"h"&amp;ДАННЫЕ!$K967&amp;"be"&amp;ДАННЫЕ!$BI967&amp;"CD"&amp;IF(ДАННЫЕ!BF967&gt;500,4,IF(ДАННЫЕ!BF967&gt;350,3,IF(ДАННЫЕ!BF967&gt;200,2,IF(ДАННЫЕ!BF967&gt;0,1,0))))&amp;"g"&amp;B967&amp;"d"&amp;H967&amp;"l"&amp;ДАННЫЕ!AT967&amp;"a"&amp;ДАННЫЕ!$V967&amp;"v"&amp;R967&amp;"k"&amp;ДАННЫЕ!$U967&amp;"s"&amp;ДАННЫЕ!$Y967&amp;"t"&amp;ДАННЫЕ!$X967&amp;"b"&amp;IF(ДАННЫЕ!$Q967&gt;1,1,0)&amp;"PP"&amp;ДАННЫЕ!Z967&amp;"c"&amp;S967&amp;"x"&amp;IF(ДАННЫЕ!$BY967&gt;0,IF(YEAR(ДАННЫЕ!$F$1)=YEAR(ДАННЫЕ!$BY967),1,0),0)&amp;"n"&amp;IF(ДАННЫЕ!$BZ967&gt;0,IF(YEAR(ДАННЫЕ!$F$1)=YEAR(ДАННЫЕ!$BZ967),1,0),0)&amp;"u"&amp;D967&amp;"z"&amp;IF(ДАННЫЕ!$CL967&gt;0,IF(YEAR(ДАННЫЕ!$F$1)&gt;YEAR(ДАННЫЕ!$CL967),11,12),0)</f>
        <v>03mf0zpihbeCD0g0dlav0kstb0PPc0x0n0u0z0</v>
      </c>
      <c r="K967" s="28" t="str">
        <f ca="1">ДАННЫЕ!$I967&amp;"x"&amp;B967&amp;"w"&amp;IF(T967+ДАННЫЕ!AD967+ДАННЫЕ!AE967+ДАННЫЕ!AF967+ДАННЫЕ!AG967+ДАННЫЕ!AH967+ДАННЫЕ!$AL967+ДАННЫЕ!AI967+ДАННЫЕ!AJ967+ДАННЫЕ!AK967+ДАННЫЕ!AP967+ДАННЫЕ!AQ967+ДАННЫЕ!AR967+ДАННЫЕ!$AM967+ДАННЫЕ!$AN967+ДАННЫЕ!AS967+ДАННЫЕ!AT967&gt;0,1,0)&amp;IF(OR(T967=2,ДАННЫЕ!AD967=2,ДАННЫЕ!AE967=2,ДАННЫЕ!AF967=2,ДАННЫЕ!AG967=2,ДАННЫЕ!AH967=2,ДАННЫЕ!$AL967=2,ДАННЫЕ!AI967=2,ДАННЫЕ!AJ967=2,ДАННЫЕ!AK967=2,ДАННЫЕ!AP967=2,ДАННЫЕ!AQ967=2,ДАННЫЕ!AR967=2,ДАННЫЕ!$AM967=2,ДАННЫЕ!$AN967=2,ДАННЫЕ!AS967=2,ДАННЫЕ!AT967=2),2,0)&amp;"t"&amp;IF(T967&gt;0,"1"&amp;T967,"00")&amp;"f"&amp;IF(ДАННЫЕ!$AC967,"1"&amp;ДАННЫЕ!$AC967,"00")&amp;"b"&amp;IF(ДАННЫЕ!$AD967,"1"&amp;ДАННЫЕ!$AD967,"00")&amp;"g"&amp;IF(ДАННЫЕ!$AF967,"1"&amp;ДАННЫЕ!$AF967,"00")&amp;"c"&amp;IF(ДАННЫЕ!$AG967,"1"&amp;ДАННЫЕ!$AG967,"00")&amp;"i"&amp;IF(ДАННЫЕ!$AH967,"1"&amp;ДАННЫЕ!$AH967,"00")&amp;"r"&amp;IF(ДАННЫЕ!$AL967,"1"&amp;ДАННЫЕ!$AL967,"00")&amp;"m"&amp;IF(ДАННЫЕ!$AI967,"1"&amp;ДАННЫЕ!$AI967,"00")&amp;"hS"&amp;IF(ДАННЫЕ!$AJ967,"1"&amp;ДАННЫЕ!$AJ967,"00")&amp;"hZ"&amp;IF(ДАННЫЕ!$AK967,"1"&amp;ДАННЫЕ!$AK967,"00")&amp;"p"&amp;IF(ДАННЫЕ!$AP967,"1"&amp;ДАННЫЕ!$AP967,"00")&amp;"k"&amp;IF(ДАННЫЕ!$AQ967,"1"&amp;ДАННЫЕ!$AQ967,"00")&amp;"z"&amp;IF(ДАННЫЕ!$AR967,"1"&amp;ДАННЫЕ!$AR967,"00")&amp;"j"&amp;IF(ДАННЫЕ!$AM967,"1"&amp;ДАННЫЕ!$AM967,"00")&amp;"n"&amp;IF(ДАННЫЕ!$AN967,"1"&amp;ДАННЫЕ!$AN967,"00")&amp;"E"&amp;ДАННЫЕ!BI967&amp;"L"&amp;ДАННЫЕ!AO967&amp;"h"&amp;IF(ДАННЫЕ!$AU967&gt;0,1,0)&amp;"v"&amp;IF(ДАННЫЕ!$AW967&gt;0,1,0)&amp;"a"&amp;IF(ДАННЫЕ!$AS967,"1"&amp;ДАННЫЕ!$AS967,"00")&amp;"s"&amp;IF(ДАННЫЕ!$AT967,"1"&amp;ДАННЫЕ!$AT967,"00")&amp;"u"&amp;IF(ДАННЫЕ!$CJ967&gt;0,1,0)&amp;"y"&amp;B967&amp;"d"&amp;H967&amp;"e"&amp;F967&amp;G967</f>
        <v>x0w00t00f00b00g00c00i00r00m00hS00hZ00p00k00z00j00n00ELh0v0a00s00u0y0de</v>
      </c>
      <c r="L967" s="28" t="str">
        <f ca="1">ДАННЫЕ!$I967&amp;"VN"&amp;IF(ДАННЫЕ!AW967&gt;0,11,10)&amp;"CD"&amp;IF(ДАННЫЕ!BF967&gt;500,16,IF(ДАННЫЕ!BF967&gt;350,15,IF(ДАННЫЕ!BF967&gt;=200,14,IF(ДАННЫЕ!BF967&gt;=100,13,IF(ДАННЫЕ!BF967&gt;=50,12,IF(ДАННЫЕ!BF967&gt;0,11,10))))))&amp;"AR"&amp;IF(ДАННЫЕ!BX967&gt;0,1,0)&amp;"GD"&amp;B967&amp;"VV"&amp;IF(E967&gt;=5,IF(E967&lt;18,1,0),0)</f>
        <v>VN10CD10AR0GD0VV0</v>
      </c>
      <c r="M967" s="28" t="str">
        <f>ДАННЫЕ!$I967&amp;"b"&amp;ДАННЫЕ!$BI967&amp;"r"&amp;ДАННЫЕ!$BJ967&amp;"CD"&amp;IF(ДАННЫЕ!BF967&gt;0,IF(ДАННЫЕ!BF967&lt;200,1,IF(ДАННЫЕ!BF967&lt;350,2,3)),0)&amp;"h"&amp;IF(ДАННЫЕ!$BK967+ДАННЫЕ!$BL967+ДАННЫЕ!$BM967&gt;0,1,0)&amp;"x"&amp;ДАННЫЕ!$BK967&amp;"y"&amp;ДАННЫЕ!$BL967&amp;"z"&amp;ДАННЫЕ!$BM967&amp;"c"&amp;IF(ДАННЫЕ!$BK967+ДАННЫЕ!$BL967+ДАННЫЕ!$BM967=3,1,0)&amp;"a"&amp;IF(ДАННЫЕ!$BQ967+ДАННЫЕ!$BR967&gt;0,1,0)&amp;"d"&amp;ДАННЫЕ!$BQ967&amp;"v"&amp;ДАННЫЕ!$BR967&amp;"p"&amp;ДАННЫЕ!$BS967&amp;"n"&amp;ДАННЫЕ!$BU967&amp;"t"&amp;ДАННЫЕ!$BV967&amp;"o"&amp;ДАННЫЕ!$BT967&amp;"l"&amp;IF(ДАННЫЕ!$BN967&gt;0,1,0)&amp;ДАННЫЕ!$BN967&amp;"g"&amp;ДАННЫЕ!$BO967&amp;"s"&amp;ДАННЫЕ!$BP967&amp;"DZ"&amp;IF(ДАННЫЕ!B967-ДАННЫЕ!G967 &lt; 60,IF(ДАННЫЕ!B967-ДАННЫЕ!G967 &gt;= 0,1,0),0)&amp;"u"&amp;IF(ДАННЫЕ!$CJ967&gt;0,1,0)</f>
        <v>brCD0h0xyzc0a0dvpntol0gsDZ1u0</v>
      </c>
      <c r="N967" s="28" t="str">
        <f ca="1">ДАННЫЕ!$F967&amp;ДАННЫЕ!$I967&amp;"g"&amp;B967&amp;"cf"&amp;D967&amp;"a"&amp;IF(ДАННЫЕ!$BX967&gt;0,1,0)&amp;IF(ДАННЫЕ!$BF967&gt;500,1,IF(ДАННЫЕ!$BF967&gt;350,2,IF(ДАННЫЕ!$BF967&gt;=200,3,IF(ДАННЫЕ!$BF967&gt;=100,4,IF(ДАННЫЕ!$BF967&gt;=50,5,IF(ДАННЫЕ!$BF967&lt;50,6,0))))))&amp;"AR"&amp;IF(DATEDIF(ДАННЫЕ!$BX967,ДАННЫЕ!$F$1,"y")&gt;1,1,0)&amp;"VG"&amp;IF(ДАННЫЕ!$BH967="0",1,0)&amp;"o"&amp;IF(T967+ДАННЫЕ!$AF967+ДАННЫЕ!$AG967+ДАННЫЕ!$AH967+ДАННЫЕ!$AI967+ДАННЫЕ!$AJ967+ДАННЫЕ!$AP967+ДАННЫЕ!$AQ967+ДАННЫЕ!$AR967+ДАННЫЕ!$AU967+ДАННЫЕ!$AW967+ДАННЫЕ!$AS967+ДАННЫЕ!$AT967&gt;0,1,0)&amp;"x"&amp;ДАННЫЕ!$AG967&amp;"p"&amp;IF(ДАННЫЕ!$BY967&gt;0,1,0)&amp;"v"&amp;IF(ДАННЫЕ!$BZ967&gt;0,1,0)&amp;"n"&amp;ДАННЫЕ!$CA967&amp;"t"&amp;ДАННЫЕ!$AY967&amp;"k"&amp;ДАННЫЕ!$CB967&amp;"q"&amp;ДАННЫЕ!$CC967&amp;"w"&amp;ДАННЫЕ!$CD967&amp;"e"&amp;ДАННЫЕ!$CE967&amp;"m"&amp;ДАННЫЕ!$CF967&amp;"c"&amp;ДАННЫЕ!$CG967&amp;"z"&amp;ДАННЫЕ!$CH967&amp;"d"&amp;IF(H967=4,1,0)&amp;"s"&amp;IF(ДАННЫЕ!$J967=1,0,1)&amp;"u"&amp;IF(ДАННЫЕ!$CJ967&gt;0,1,0)</f>
        <v>g0cf0a06AR1VG0o0xp0v0ntkqwemczd0s1u0</v>
      </c>
      <c r="O967" s="28" t="str">
        <f>ДАННЫЕ!$I967&amp;"g"&amp;B967&amp;A967&amp;"f"&amp;P967&amp;"c"&amp;IF(ДАННЫЕ!$U967&gt;0,1,0)&amp;"s"&amp;IF(ДАННЫЕ!$Q967&gt;0,IF(YEAR(ДАННЫЕ!$F$1)=YEAR(ДАННЫЕ!$Q967),IF(MONTH(ДАННЫЕ!$F$1)=MONTH(ДАННЫЕ!$Q967),111,11),1),0)&amp;"i"&amp;IF(ДАННЫЕ!$R967+ДАННЫЕ!$S967+ДАННЫЕ!$T967=0,0,1)&amp;"h"&amp;IF(ДАННЫЕ!$P967&gt;0,1,0)&amp;"p"&amp;IF(ДАННЫЕ!$CI967&gt;0,IF(YEAR(ДАННЫЕ!$F$1)=YEAR(ДАННЫЕ!$CI967),IF(MONTH(ДАННЫЕ!$F$1)=MONTH(ДАННЫЕ!$CI967),111,11),1),0)&amp;"d"&amp;IF(ДАННЫЕ!$CJ967&gt;0,IF(YEAR(ДАННЫЕ!$F$1)=YEAR(ДАННЫЕ!$CJ967),IF(MONTH(ДАННЫЕ!$F$1)=MONTH(ДАННЫЕ!$CJ967),111,11),1),0)&amp;"o"&amp;IF(ДАННЫЕ!$CK967&gt;0,IF(MONTH(ДАННЫЕ!$F$1)=MONTH(ДАННЫЕ!$CK967),111,11),0)&amp;"v"&amp;IF(ДАННЫЕ!$BE967&gt;0,IF(MONTH(ДАННЫЕ!$F$1)=MONTH(ДАННЫЕ!$BE967),111,11),0)</f>
        <v>g00f0c0s0i0h0p0d0o0v0</v>
      </c>
      <c r="P967" s="15">
        <f t="shared" si="44"/>
        <v>0</v>
      </c>
      <c r="Q967" s="15">
        <f>IF(ДАННЫЕ!$F$1&gt;ДАННЫЕ!$N967,IF(YEAR(ДАННЫЕ!$F$1)=YEAR(ДАННЫЕ!M967),1,0),0)</f>
        <v>0</v>
      </c>
      <c r="R967" s="15">
        <f>IF(ДАННЫЕ!$F$1&gt;ДАННЫЕ!$N967,IF(YEAR(ДАННЫЕ!$F$1)=YEAR(ДАННЫЕ!N967),1,0),0)</f>
        <v>0</v>
      </c>
      <c r="S967" s="15">
        <f>IF(ДАННЫЕ!$AA967="2А",1,IF(ДАННЫЕ!$AA967="2Б",2,IF(ДАННЫЕ!$AA967="2В",3,IF(ДАННЫЕ!$AA967=3,4,IF(ДАННЫЕ!$AA967="4А",5,IF(ДАННЫЕ!$AA967="4Б",6,IF(ДАННЫЕ!$AA967="4В",7,IF(ДАННЫЕ!$AA967=5,8,0))))))))</f>
        <v>0</v>
      </c>
      <c r="T967" s="15">
        <f>IF(OR(ДАННЫЕ!$AC967=2,ДАННЫЕ!$AD967=2,ДАННЫЕ!$AE967=2),2,IF(OR(ДАННЫЕ!$AC967=1,ДАННЫЕ!$AD967=1,ДАННЫЕ!$AE967=1),1,0))</f>
        <v>0</v>
      </c>
    </row>
    <row r="968" spans="1:20" ht="15" customHeight="1" x14ac:dyDescent="0.2">
      <c r="A968" s="78">
        <f>IF(B968&gt;0,IF(MONTH(ДАННЫЕ!$F$1)=MONTH(ДАННЫЕ!$B968),1,0),0)</f>
        <v>0</v>
      </c>
      <c r="B968" s="14">
        <f>IF(ДАННЫЕ!$B968&gt;0,IF(YEAR(ДАННЫЕ!$F$1)=YEAR(ДАННЫЕ!$B968),1,0),0)</f>
        <v>0</v>
      </c>
      <c r="C968" s="14">
        <f>IF(ДАННЫЕ!$CM968&gt;0,IF(YEAR(ДАННЫЕ!$F$1)=YEAR(ДАННЫЕ!$CM968),1,0),0)</f>
        <v>0</v>
      </c>
      <c r="D968" s="14">
        <f>IF(ДАННЫЕ!$CJ968&gt;0,IF(ДАННЫЕ!$CL968&gt;ДАННЫЕ!$F$1,1,IF(ДАННЫЕ!$CL968&gt;0,0,1)),0)</f>
        <v>0</v>
      </c>
      <c r="E968" s="43" t="str">
        <f ca="1">IF(ДАННЫЕ!$F$1&gt;0,IF(ДАННЫЕ!$G968&gt;0,DATEDIF(ДАННЫЕ!$G968,ДАННЫЕ!$F$1,"y"),""),IF(ДАННЫЕ!$G968&gt;0,DATEDIF(ДАННЫЕ!$G968,TODAY(),"y"),""))</f>
        <v/>
      </c>
      <c r="F968" s="43" t="str">
        <f xml:space="preserve"> IF(ДАННЫЕ!$F968="М",IF(E968&gt;=18,IF(E968&lt;60,1,""),""),"")&amp;IF(ДАННЫЕ!$F968="Ж",IF(E968&gt;=18,IF(E968&lt;55,1,""),""),"")</f>
        <v/>
      </c>
      <c r="G968" s="43" t="str">
        <f xml:space="preserve"> IF(ДАННЫЕ!$F968="М",IF(E968&gt;=60,2,""),"")&amp;IF(ДАННЫЕ!$F968="Ж",IF(E968&gt;=55,2,""),"")</f>
        <v/>
      </c>
      <c r="H968" s="43" t="str">
        <f t="shared" ref="H968:H1001" ca="1" si="45">IF(E968&lt;0,"-1",IF(E968&lt;1,11,IF(E968&lt;3,12,IF(E968&lt;5,13,IF(E968&lt;10,14,IF(E968&lt;15,15,IF(E968&lt;18,16,"")))))))</f>
        <v/>
      </c>
      <c r="I968" s="43" t="str">
        <f t="shared" ref="I968:I1001" ca="1" si="46">IF(E968&gt;=60,"03",IF(E968&gt;=50,"02",IF(E968&gt;=45,"01",IF(E968&gt;=35,9,IF(E968&gt;=25,8,IF(E968&gt;=18,7,""))))))</f>
        <v>03</v>
      </c>
      <c r="J968" s="28" t="str">
        <f ca="1">ДАННЫЕ!$F968&amp;H968&amp;I968&amp;ДАННЫЕ!$I968&amp;"m"&amp;IF(ДАННЫЕ!$I968&gt;0,IF(ДАННЫЕ!$J968&gt;0,0,1),"")&amp;"f"&amp;IF(ДАННЫЕ!$R968&gt;0,IF(YEAR(ДАННЫЕ!$F$1)=YEAR(ДАННЫЕ!$R968),1,0),0)&amp;"z"&amp;ДАННЫЕ!$R968&amp;"p"&amp;ДАННЫЕ!$S968&amp;"i"&amp;ДАННЫЕ!$T968&amp;"h"&amp;ДАННЫЕ!$K968&amp;"be"&amp;ДАННЫЕ!$BI968&amp;"CD"&amp;IF(ДАННЫЕ!BF968&gt;500,4,IF(ДАННЫЕ!BF968&gt;350,3,IF(ДАННЫЕ!BF968&gt;200,2,IF(ДАННЫЕ!BF968&gt;0,1,0))))&amp;"g"&amp;B968&amp;"d"&amp;H968&amp;"l"&amp;ДАННЫЕ!AT968&amp;"a"&amp;ДАННЫЕ!$V968&amp;"v"&amp;R968&amp;"k"&amp;ДАННЫЕ!$U968&amp;"s"&amp;ДАННЫЕ!$Y968&amp;"t"&amp;ДАННЫЕ!$X968&amp;"b"&amp;IF(ДАННЫЕ!$Q968&gt;1,1,0)&amp;"PP"&amp;ДАННЫЕ!Z968&amp;"c"&amp;S968&amp;"x"&amp;IF(ДАННЫЕ!$BY968&gt;0,IF(YEAR(ДАННЫЕ!$F$1)=YEAR(ДАННЫЕ!$BY968),1,0),0)&amp;"n"&amp;IF(ДАННЫЕ!$BZ968&gt;0,IF(YEAR(ДАННЫЕ!$F$1)=YEAR(ДАННЫЕ!$BZ968),1,0),0)&amp;"u"&amp;D968&amp;"z"&amp;IF(ДАННЫЕ!$CL968&gt;0,IF(YEAR(ДАННЫЕ!$F$1)&gt;YEAR(ДАННЫЕ!$CL968),11,12),0)</f>
        <v>03mf0zpihbeCD0g0dlav0kstb0PPc0x0n0u0z0</v>
      </c>
      <c r="K968" s="28" t="str">
        <f ca="1">ДАННЫЕ!$I968&amp;"x"&amp;B968&amp;"w"&amp;IF(T968+ДАННЫЕ!AD968+ДАННЫЕ!AE968+ДАННЫЕ!AF968+ДАННЫЕ!AG968+ДАННЫЕ!AH968+ДАННЫЕ!$AL968+ДАННЫЕ!AI968+ДАННЫЕ!AJ968+ДАННЫЕ!AK968+ДАННЫЕ!AP968+ДАННЫЕ!AQ968+ДАННЫЕ!AR968+ДАННЫЕ!$AM968+ДАННЫЕ!$AN968+ДАННЫЕ!AS968+ДАННЫЕ!AT968&gt;0,1,0)&amp;IF(OR(T968=2,ДАННЫЕ!AD968=2,ДАННЫЕ!AE968=2,ДАННЫЕ!AF968=2,ДАННЫЕ!AG968=2,ДАННЫЕ!AH968=2,ДАННЫЕ!$AL968=2,ДАННЫЕ!AI968=2,ДАННЫЕ!AJ968=2,ДАННЫЕ!AK968=2,ДАННЫЕ!AP968=2,ДАННЫЕ!AQ968=2,ДАННЫЕ!AR968=2,ДАННЫЕ!$AM968=2,ДАННЫЕ!$AN968=2,ДАННЫЕ!AS968=2,ДАННЫЕ!AT968=2),2,0)&amp;"t"&amp;IF(T968&gt;0,"1"&amp;T968,"00")&amp;"f"&amp;IF(ДАННЫЕ!$AC968,"1"&amp;ДАННЫЕ!$AC968,"00")&amp;"b"&amp;IF(ДАННЫЕ!$AD968,"1"&amp;ДАННЫЕ!$AD968,"00")&amp;"g"&amp;IF(ДАННЫЕ!$AF968,"1"&amp;ДАННЫЕ!$AF968,"00")&amp;"c"&amp;IF(ДАННЫЕ!$AG968,"1"&amp;ДАННЫЕ!$AG968,"00")&amp;"i"&amp;IF(ДАННЫЕ!$AH968,"1"&amp;ДАННЫЕ!$AH968,"00")&amp;"r"&amp;IF(ДАННЫЕ!$AL968,"1"&amp;ДАННЫЕ!$AL968,"00")&amp;"m"&amp;IF(ДАННЫЕ!$AI968,"1"&amp;ДАННЫЕ!$AI968,"00")&amp;"hS"&amp;IF(ДАННЫЕ!$AJ968,"1"&amp;ДАННЫЕ!$AJ968,"00")&amp;"hZ"&amp;IF(ДАННЫЕ!$AK968,"1"&amp;ДАННЫЕ!$AK968,"00")&amp;"p"&amp;IF(ДАННЫЕ!$AP968,"1"&amp;ДАННЫЕ!$AP968,"00")&amp;"k"&amp;IF(ДАННЫЕ!$AQ968,"1"&amp;ДАННЫЕ!$AQ968,"00")&amp;"z"&amp;IF(ДАННЫЕ!$AR968,"1"&amp;ДАННЫЕ!$AR968,"00")&amp;"j"&amp;IF(ДАННЫЕ!$AM968,"1"&amp;ДАННЫЕ!$AM968,"00")&amp;"n"&amp;IF(ДАННЫЕ!$AN968,"1"&amp;ДАННЫЕ!$AN968,"00")&amp;"E"&amp;ДАННЫЕ!BI968&amp;"L"&amp;ДАННЫЕ!AO968&amp;"h"&amp;IF(ДАННЫЕ!$AU968&gt;0,1,0)&amp;"v"&amp;IF(ДАННЫЕ!$AW968&gt;0,1,0)&amp;"a"&amp;IF(ДАННЫЕ!$AS968,"1"&amp;ДАННЫЕ!$AS968,"00")&amp;"s"&amp;IF(ДАННЫЕ!$AT968,"1"&amp;ДАННЫЕ!$AT968,"00")&amp;"u"&amp;IF(ДАННЫЕ!$CJ968&gt;0,1,0)&amp;"y"&amp;B968&amp;"d"&amp;H968&amp;"e"&amp;F968&amp;G968</f>
        <v>x0w00t00f00b00g00c00i00r00m00hS00hZ00p00k00z00j00n00ELh0v0a00s00u0y0de</v>
      </c>
      <c r="L968" s="28" t="str">
        <f ca="1">ДАННЫЕ!$I968&amp;"VN"&amp;IF(ДАННЫЕ!AW968&gt;0,11,10)&amp;"CD"&amp;IF(ДАННЫЕ!BF968&gt;500,16,IF(ДАННЫЕ!BF968&gt;350,15,IF(ДАННЫЕ!BF968&gt;=200,14,IF(ДАННЫЕ!BF968&gt;=100,13,IF(ДАННЫЕ!BF968&gt;=50,12,IF(ДАННЫЕ!BF968&gt;0,11,10))))))&amp;"AR"&amp;IF(ДАННЫЕ!BX968&gt;0,1,0)&amp;"GD"&amp;B968&amp;"VV"&amp;IF(E968&gt;=5,IF(E968&lt;18,1,0),0)</f>
        <v>VN10CD10AR0GD0VV0</v>
      </c>
      <c r="M968" s="28" t="str">
        <f>ДАННЫЕ!$I968&amp;"b"&amp;ДАННЫЕ!$BI968&amp;"r"&amp;ДАННЫЕ!$BJ968&amp;"CD"&amp;IF(ДАННЫЕ!BF968&gt;0,IF(ДАННЫЕ!BF968&lt;200,1,IF(ДАННЫЕ!BF968&lt;350,2,3)),0)&amp;"h"&amp;IF(ДАННЫЕ!$BK968+ДАННЫЕ!$BL968+ДАННЫЕ!$BM968&gt;0,1,0)&amp;"x"&amp;ДАННЫЕ!$BK968&amp;"y"&amp;ДАННЫЕ!$BL968&amp;"z"&amp;ДАННЫЕ!$BM968&amp;"c"&amp;IF(ДАННЫЕ!$BK968+ДАННЫЕ!$BL968+ДАННЫЕ!$BM968=3,1,0)&amp;"a"&amp;IF(ДАННЫЕ!$BQ968+ДАННЫЕ!$BR968&gt;0,1,0)&amp;"d"&amp;ДАННЫЕ!$BQ968&amp;"v"&amp;ДАННЫЕ!$BR968&amp;"p"&amp;ДАННЫЕ!$BS968&amp;"n"&amp;ДАННЫЕ!$BU968&amp;"t"&amp;ДАННЫЕ!$BV968&amp;"o"&amp;ДАННЫЕ!$BT968&amp;"l"&amp;IF(ДАННЫЕ!$BN968&gt;0,1,0)&amp;ДАННЫЕ!$BN968&amp;"g"&amp;ДАННЫЕ!$BO968&amp;"s"&amp;ДАННЫЕ!$BP968&amp;"DZ"&amp;IF(ДАННЫЕ!B968-ДАННЫЕ!G968 &lt; 60,IF(ДАННЫЕ!B968-ДАННЫЕ!G968 &gt;= 0,1,0),0)&amp;"u"&amp;IF(ДАННЫЕ!$CJ968&gt;0,1,0)</f>
        <v>brCD0h0xyzc0a0dvpntol0gsDZ1u0</v>
      </c>
      <c r="N968" s="28" t="str">
        <f ca="1">ДАННЫЕ!$F968&amp;ДАННЫЕ!$I968&amp;"g"&amp;B968&amp;"cf"&amp;D968&amp;"a"&amp;IF(ДАННЫЕ!$BX968&gt;0,1,0)&amp;IF(ДАННЫЕ!$BF968&gt;500,1,IF(ДАННЫЕ!$BF968&gt;350,2,IF(ДАННЫЕ!$BF968&gt;=200,3,IF(ДАННЫЕ!$BF968&gt;=100,4,IF(ДАННЫЕ!$BF968&gt;=50,5,IF(ДАННЫЕ!$BF968&lt;50,6,0))))))&amp;"AR"&amp;IF(DATEDIF(ДАННЫЕ!$BX968,ДАННЫЕ!$F$1,"y")&gt;1,1,0)&amp;"VG"&amp;IF(ДАННЫЕ!$BH968="0",1,0)&amp;"o"&amp;IF(T968+ДАННЫЕ!$AF968+ДАННЫЕ!$AG968+ДАННЫЕ!$AH968+ДАННЫЕ!$AI968+ДАННЫЕ!$AJ968+ДАННЫЕ!$AP968+ДАННЫЕ!$AQ968+ДАННЫЕ!$AR968+ДАННЫЕ!$AU968+ДАННЫЕ!$AW968+ДАННЫЕ!$AS968+ДАННЫЕ!$AT968&gt;0,1,0)&amp;"x"&amp;ДАННЫЕ!$AG968&amp;"p"&amp;IF(ДАННЫЕ!$BY968&gt;0,1,0)&amp;"v"&amp;IF(ДАННЫЕ!$BZ968&gt;0,1,0)&amp;"n"&amp;ДАННЫЕ!$CA968&amp;"t"&amp;ДАННЫЕ!$AY968&amp;"k"&amp;ДАННЫЕ!$CB968&amp;"q"&amp;ДАННЫЕ!$CC968&amp;"w"&amp;ДАННЫЕ!$CD968&amp;"e"&amp;ДАННЫЕ!$CE968&amp;"m"&amp;ДАННЫЕ!$CF968&amp;"c"&amp;ДАННЫЕ!$CG968&amp;"z"&amp;ДАННЫЕ!$CH968&amp;"d"&amp;IF(H968=4,1,0)&amp;"s"&amp;IF(ДАННЫЕ!$J968=1,0,1)&amp;"u"&amp;IF(ДАННЫЕ!$CJ968&gt;0,1,0)</f>
        <v>g0cf0a06AR1VG0o0xp0v0ntkqwemczd0s1u0</v>
      </c>
      <c r="O968" s="28" t="str">
        <f>ДАННЫЕ!$I968&amp;"g"&amp;B968&amp;A968&amp;"f"&amp;P968&amp;"c"&amp;IF(ДАННЫЕ!$U968&gt;0,1,0)&amp;"s"&amp;IF(ДАННЫЕ!$Q968&gt;0,IF(YEAR(ДАННЫЕ!$F$1)=YEAR(ДАННЫЕ!$Q968),IF(MONTH(ДАННЫЕ!$F$1)=MONTH(ДАННЫЕ!$Q968),111,11),1),0)&amp;"i"&amp;IF(ДАННЫЕ!$R968+ДАННЫЕ!$S968+ДАННЫЕ!$T968=0,0,1)&amp;"h"&amp;IF(ДАННЫЕ!$P968&gt;0,1,0)&amp;"p"&amp;IF(ДАННЫЕ!$CI968&gt;0,IF(YEAR(ДАННЫЕ!$F$1)=YEAR(ДАННЫЕ!$CI968),IF(MONTH(ДАННЫЕ!$F$1)=MONTH(ДАННЫЕ!$CI968),111,11),1),0)&amp;"d"&amp;IF(ДАННЫЕ!$CJ968&gt;0,IF(YEAR(ДАННЫЕ!$F$1)=YEAR(ДАННЫЕ!$CJ968),IF(MONTH(ДАННЫЕ!$F$1)=MONTH(ДАННЫЕ!$CJ968),111,11),1),0)&amp;"o"&amp;IF(ДАННЫЕ!$CK968&gt;0,IF(MONTH(ДАННЫЕ!$F$1)=MONTH(ДАННЫЕ!$CK968),111,11),0)&amp;"v"&amp;IF(ДАННЫЕ!$BE968&gt;0,IF(MONTH(ДАННЫЕ!$F$1)=MONTH(ДАННЫЕ!$BE968),111,11),0)</f>
        <v>g00f0c0s0i0h0p0d0o0v0</v>
      </c>
      <c r="P968" s="15">
        <f t="shared" ref="P968:P1001" si="47">IF(Q968&gt;R968,1,0)</f>
        <v>0</v>
      </c>
      <c r="Q968" s="15">
        <f>IF(ДАННЫЕ!$F$1&gt;ДАННЫЕ!$N968,IF(YEAR(ДАННЫЕ!$F$1)=YEAR(ДАННЫЕ!M968),1,0),0)</f>
        <v>0</v>
      </c>
      <c r="R968" s="15">
        <f>IF(ДАННЫЕ!$F$1&gt;ДАННЫЕ!$N968,IF(YEAR(ДАННЫЕ!$F$1)=YEAR(ДАННЫЕ!N968),1,0),0)</f>
        <v>0</v>
      </c>
      <c r="S968" s="15">
        <f>IF(ДАННЫЕ!$AA968="2А",1,IF(ДАННЫЕ!$AA968="2Б",2,IF(ДАННЫЕ!$AA968="2В",3,IF(ДАННЫЕ!$AA968=3,4,IF(ДАННЫЕ!$AA968="4А",5,IF(ДАННЫЕ!$AA968="4Б",6,IF(ДАННЫЕ!$AA968="4В",7,IF(ДАННЫЕ!$AA968=5,8,0))))))))</f>
        <v>0</v>
      </c>
      <c r="T968" s="15">
        <f>IF(OR(ДАННЫЕ!$AC968=2,ДАННЫЕ!$AD968=2,ДАННЫЕ!$AE968=2),2,IF(OR(ДАННЫЕ!$AC968=1,ДАННЫЕ!$AD968=1,ДАННЫЕ!$AE968=1),1,0))</f>
        <v>0</v>
      </c>
    </row>
    <row r="969" spans="1:20" ht="15" customHeight="1" x14ac:dyDescent="0.2">
      <c r="A969" s="78">
        <f>IF(B969&gt;0,IF(MONTH(ДАННЫЕ!$F$1)=MONTH(ДАННЫЕ!$B969),1,0),0)</f>
        <v>0</v>
      </c>
      <c r="B969" s="14">
        <f>IF(ДАННЫЕ!$B969&gt;0,IF(YEAR(ДАННЫЕ!$F$1)=YEAR(ДАННЫЕ!$B969),1,0),0)</f>
        <v>0</v>
      </c>
      <c r="C969" s="14">
        <f>IF(ДАННЫЕ!$CM969&gt;0,IF(YEAR(ДАННЫЕ!$F$1)=YEAR(ДАННЫЕ!$CM969),1,0),0)</f>
        <v>0</v>
      </c>
      <c r="D969" s="14">
        <f>IF(ДАННЫЕ!$CJ969&gt;0,IF(ДАННЫЕ!$CL969&gt;ДАННЫЕ!$F$1,1,IF(ДАННЫЕ!$CL969&gt;0,0,1)),0)</f>
        <v>0</v>
      </c>
      <c r="E969" s="43" t="str">
        <f ca="1">IF(ДАННЫЕ!$F$1&gt;0,IF(ДАННЫЕ!$G969&gt;0,DATEDIF(ДАННЫЕ!$G969,ДАННЫЕ!$F$1,"y"),""),IF(ДАННЫЕ!$G969&gt;0,DATEDIF(ДАННЫЕ!$G969,TODAY(),"y"),""))</f>
        <v/>
      </c>
      <c r="F969" s="43" t="str">
        <f xml:space="preserve"> IF(ДАННЫЕ!$F969="М",IF(E969&gt;=18,IF(E969&lt;60,1,""),""),"")&amp;IF(ДАННЫЕ!$F969="Ж",IF(E969&gt;=18,IF(E969&lt;55,1,""),""),"")</f>
        <v/>
      </c>
      <c r="G969" s="43" t="str">
        <f xml:space="preserve"> IF(ДАННЫЕ!$F969="М",IF(E969&gt;=60,2,""),"")&amp;IF(ДАННЫЕ!$F969="Ж",IF(E969&gt;=55,2,""),"")</f>
        <v/>
      </c>
      <c r="H969" s="43" t="str">
        <f t="shared" ca="1" si="45"/>
        <v/>
      </c>
      <c r="I969" s="43" t="str">
        <f t="shared" ca="1" si="46"/>
        <v>03</v>
      </c>
      <c r="J969" s="28" t="str">
        <f ca="1">ДАННЫЕ!$F969&amp;H969&amp;I969&amp;ДАННЫЕ!$I969&amp;"m"&amp;IF(ДАННЫЕ!$I969&gt;0,IF(ДАННЫЕ!$J969&gt;0,0,1),"")&amp;"f"&amp;IF(ДАННЫЕ!$R969&gt;0,IF(YEAR(ДАННЫЕ!$F$1)=YEAR(ДАННЫЕ!$R969),1,0),0)&amp;"z"&amp;ДАННЫЕ!$R969&amp;"p"&amp;ДАННЫЕ!$S969&amp;"i"&amp;ДАННЫЕ!$T969&amp;"h"&amp;ДАННЫЕ!$K969&amp;"be"&amp;ДАННЫЕ!$BI969&amp;"CD"&amp;IF(ДАННЫЕ!BF969&gt;500,4,IF(ДАННЫЕ!BF969&gt;350,3,IF(ДАННЫЕ!BF969&gt;200,2,IF(ДАННЫЕ!BF969&gt;0,1,0))))&amp;"g"&amp;B969&amp;"d"&amp;H969&amp;"l"&amp;ДАННЫЕ!AT969&amp;"a"&amp;ДАННЫЕ!$V969&amp;"v"&amp;R969&amp;"k"&amp;ДАННЫЕ!$U969&amp;"s"&amp;ДАННЫЕ!$Y969&amp;"t"&amp;ДАННЫЕ!$X969&amp;"b"&amp;IF(ДАННЫЕ!$Q969&gt;1,1,0)&amp;"PP"&amp;ДАННЫЕ!Z969&amp;"c"&amp;S969&amp;"x"&amp;IF(ДАННЫЕ!$BY969&gt;0,IF(YEAR(ДАННЫЕ!$F$1)=YEAR(ДАННЫЕ!$BY969),1,0),0)&amp;"n"&amp;IF(ДАННЫЕ!$BZ969&gt;0,IF(YEAR(ДАННЫЕ!$F$1)=YEAR(ДАННЫЕ!$BZ969),1,0),0)&amp;"u"&amp;D969&amp;"z"&amp;IF(ДАННЫЕ!$CL969&gt;0,IF(YEAR(ДАННЫЕ!$F$1)&gt;YEAR(ДАННЫЕ!$CL969),11,12),0)</f>
        <v>03mf0zpihbeCD0g0dlav0kstb0PPc0x0n0u0z0</v>
      </c>
      <c r="K969" s="28" t="str">
        <f ca="1">ДАННЫЕ!$I969&amp;"x"&amp;B969&amp;"w"&amp;IF(T969+ДАННЫЕ!AD969+ДАННЫЕ!AE969+ДАННЫЕ!AF969+ДАННЫЕ!AG969+ДАННЫЕ!AH969+ДАННЫЕ!$AL969+ДАННЫЕ!AI969+ДАННЫЕ!AJ969+ДАННЫЕ!AK969+ДАННЫЕ!AP969+ДАННЫЕ!AQ969+ДАННЫЕ!AR969+ДАННЫЕ!$AM969+ДАННЫЕ!$AN969+ДАННЫЕ!AS969+ДАННЫЕ!AT969&gt;0,1,0)&amp;IF(OR(T969=2,ДАННЫЕ!AD969=2,ДАННЫЕ!AE969=2,ДАННЫЕ!AF969=2,ДАННЫЕ!AG969=2,ДАННЫЕ!AH969=2,ДАННЫЕ!$AL969=2,ДАННЫЕ!AI969=2,ДАННЫЕ!AJ969=2,ДАННЫЕ!AK969=2,ДАННЫЕ!AP969=2,ДАННЫЕ!AQ969=2,ДАННЫЕ!AR969=2,ДАННЫЕ!$AM969=2,ДАННЫЕ!$AN969=2,ДАННЫЕ!AS969=2,ДАННЫЕ!AT969=2),2,0)&amp;"t"&amp;IF(T969&gt;0,"1"&amp;T969,"00")&amp;"f"&amp;IF(ДАННЫЕ!$AC969,"1"&amp;ДАННЫЕ!$AC969,"00")&amp;"b"&amp;IF(ДАННЫЕ!$AD969,"1"&amp;ДАННЫЕ!$AD969,"00")&amp;"g"&amp;IF(ДАННЫЕ!$AF969,"1"&amp;ДАННЫЕ!$AF969,"00")&amp;"c"&amp;IF(ДАННЫЕ!$AG969,"1"&amp;ДАННЫЕ!$AG969,"00")&amp;"i"&amp;IF(ДАННЫЕ!$AH969,"1"&amp;ДАННЫЕ!$AH969,"00")&amp;"r"&amp;IF(ДАННЫЕ!$AL969,"1"&amp;ДАННЫЕ!$AL969,"00")&amp;"m"&amp;IF(ДАННЫЕ!$AI969,"1"&amp;ДАННЫЕ!$AI969,"00")&amp;"hS"&amp;IF(ДАННЫЕ!$AJ969,"1"&amp;ДАННЫЕ!$AJ969,"00")&amp;"hZ"&amp;IF(ДАННЫЕ!$AK969,"1"&amp;ДАННЫЕ!$AK969,"00")&amp;"p"&amp;IF(ДАННЫЕ!$AP969,"1"&amp;ДАННЫЕ!$AP969,"00")&amp;"k"&amp;IF(ДАННЫЕ!$AQ969,"1"&amp;ДАННЫЕ!$AQ969,"00")&amp;"z"&amp;IF(ДАННЫЕ!$AR969,"1"&amp;ДАННЫЕ!$AR969,"00")&amp;"j"&amp;IF(ДАННЫЕ!$AM969,"1"&amp;ДАННЫЕ!$AM969,"00")&amp;"n"&amp;IF(ДАННЫЕ!$AN969,"1"&amp;ДАННЫЕ!$AN969,"00")&amp;"E"&amp;ДАННЫЕ!BI969&amp;"L"&amp;ДАННЫЕ!AO969&amp;"h"&amp;IF(ДАННЫЕ!$AU969&gt;0,1,0)&amp;"v"&amp;IF(ДАННЫЕ!$AW969&gt;0,1,0)&amp;"a"&amp;IF(ДАННЫЕ!$AS969,"1"&amp;ДАННЫЕ!$AS969,"00")&amp;"s"&amp;IF(ДАННЫЕ!$AT969,"1"&amp;ДАННЫЕ!$AT969,"00")&amp;"u"&amp;IF(ДАННЫЕ!$CJ969&gt;0,1,0)&amp;"y"&amp;B969&amp;"d"&amp;H969&amp;"e"&amp;F969&amp;G969</f>
        <v>x0w00t00f00b00g00c00i00r00m00hS00hZ00p00k00z00j00n00ELh0v0a00s00u0y0de</v>
      </c>
      <c r="L969" s="28" t="str">
        <f ca="1">ДАННЫЕ!$I969&amp;"VN"&amp;IF(ДАННЫЕ!AW969&gt;0,11,10)&amp;"CD"&amp;IF(ДАННЫЕ!BF969&gt;500,16,IF(ДАННЫЕ!BF969&gt;350,15,IF(ДАННЫЕ!BF969&gt;=200,14,IF(ДАННЫЕ!BF969&gt;=100,13,IF(ДАННЫЕ!BF969&gt;=50,12,IF(ДАННЫЕ!BF969&gt;0,11,10))))))&amp;"AR"&amp;IF(ДАННЫЕ!BX969&gt;0,1,0)&amp;"GD"&amp;B969&amp;"VV"&amp;IF(E969&gt;=5,IF(E969&lt;18,1,0),0)</f>
        <v>VN10CD10AR0GD0VV0</v>
      </c>
      <c r="M969" s="28" t="str">
        <f>ДАННЫЕ!$I969&amp;"b"&amp;ДАННЫЕ!$BI969&amp;"r"&amp;ДАННЫЕ!$BJ969&amp;"CD"&amp;IF(ДАННЫЕ!BF969&gt;0,IF(ДАННЫЕ!BF969&lt;200,1,IF(ДАННЫЕ!BF969&lt;350,2,3)),0)&amp;"h"&amp;IF(ДАННЫЕ!$BK969+ДАННЫЕ!$BL969+ДАННЫЕ!$BM969&gt;0,1,0)&amp;"x"&amp;ДАННЫЕ!$BK969&amp;"y"&amp;ДАННЫЕ!$BL969&amp;"z"&amp;ДАННЫЕ!$BM969&amp;"c"&amp;IF(ДАННЫЕ!$BK969+ДАННЫЕ!$BL969+ДАННЫЕ!$BM969=3,1,0)&amp;"a"&amp;IF(ДАННЫЕ!$BQ969+ДАННЫЕ!$BR969&gt;0,1,0)&amp;"d"&amp;ДАННЫЕ!$BQ969&amp;"v"&amp;ДАННЫЕ!$BR969&amp;"p"&amp;ДАННЫЕ!$BS969&amp;"n"&amp;ДАННЫЕ!$BU969&amp;"t"&amp;ДАННЫЕ!$BV969&amp;"o"&amp;ДАННЫЕ!$BT969&amp;"l"&amp;IF(ДАННЫЕ!$BN969&gt;0,1,0)&amp;ДАННЫЕ!$BN969&amp;"g"&amp;ДАННЫЕ!$BO969&amp;"s"&amp;ДАННЫЕ!$BP969&amp;"DZ"&amp;IF(ДАННЫЕ!B969-ДАННЫЕ!G969 &lt; 60,IF(ДАННЫЕ!B969-ДАННЫЕ!G969 &gt;= 0,1,0),0)&amp;"u"&amp;IF(ДАННЫЕ!$CJ969&gt;0,1,0)</f>
        <v>brCD0h0xyzc0a0dvpntol0gsDZ1u0</v>
      </c>
      <c r="N969" s="28" t="str">
        <f ca="1">ДАННЫЕ!$F969&amp;ДАННЫЕ!$I969&amp;"g"&amp;B969&amp;"cf"&amp;D969&amp;"a"&amp;IF(ДАННЫЕ!$BX969&gt;0,1,0)&amp;IF(ДАННЫЕ!$BF969&gt;500,1,IF(ДАННЫЕ!$BF969&gt;350,2,IF(ДАННЫЕ!$BF969&gt;=200,3,IF(ДАННЫЕ!$BF969&gt;=100,4,IF(ДАННЫЕ!$BF969&gt;=50,5,IF(ДАННЫЕ!$BF969&lt;50,6,0))))))&amp;"AR"&amp;IF(DATEDIF(ДАННЫЕ!$BX969,ДАННЫЕ!$F$1,"y")&gt;1,1,0)&amp;"VG"&amp;IF(ДАННЫЕ!$BH969="0",1,0)&amp;"o"&amp;IF(T969+ДАННЫЕ!$AF969+ДАННЫЕ!$AG969+ДАННЫЕ!$AH969+ДАННЫЕ!$AI969+ДАННЫЕ!$AJ969+ДАННЫЕ!$AP969+ДАННЫЕ!$AQ969+ДАННЫЕ!$AR969+ДАННЫЕ!$AU969+ДАННЫЕ!$AW969+ДАННЫЕ!$AS969+ДАННЫЕ!$AT969&gt;0,1,0)&amp;"x"&amp;ДАННЫЕ!$AG969&amp;"p"&amp;IF(ДАННЫЕ!$BY969&gt;0,1,0)&amp;"v"&amp;IF(ДАННЫЕ!$BZ969&gt;0,1,0)&amp;"n"&amp;ДАННЫЕ!$CA969&amp;"t"&amp;ДАННЫЕ!$AY969&amp;"k"&amp;ДАННЫЕ!$CB969&amp;"q"&amp;ДАННЫЕ!$CC969&amp;"w"&amp;ДАННЫЕ!$CD969&amp;"e"&amp;ДАННЫЕ!$CE969&amp;"m"&amp;ДАННЫЕ!$CF969&amp;"c"&amp;ДАННЫЕ!$CG969&amp;"z"&amp;ДАННЫЕ!$CH969&amp;"d"&amp;IF(H969=4,1,0)&amp;"s"&amp;IF(ДАННЫЕ!$J969=1,0,1)&amp;"u"&amp;IF(ДАННЫЕ!$CJ969&gt;0,1,0)</f>
        <v>g0cf0a06AR1VG0o0xp0v0ntkqwemczd0s1u0</v>
      </c>
      <c r="O969" s="28" t="str">
        <f>ДАННЫЕ!$I969&amp;"g"&amp;B969&amp;A969&amp;"f"&amp;P969&amp;"c"&amp;IF(ДАННЫЕ!$U969&gt;0,1,0)&amp;"s"&amp;IF(ДАННЫЕ!$Q969&gt;0,IF(YEAR(ДАННЫЕ!$F$1)=YEAR(ДАННЫЕ!$Q969),IF(MONTH(ДАННЫЕ!$F$1)=MONTH(ДАННЫЕ!$Q969),111,11),1),0)&amp;"i"&amp;IF(ДАННЫЕ!$R969+ДАННЫЕ!$S969+ДАННЫЕ!$T969=0,0,1)&amp;"h"&amp;IF(ДАННЫЕ!$P969&gt;0,1,0)&amp;"p"&amp;IF(ДАННЫЕ!$CI969&gt;0,IF(YEAR(ДАННЫЕ!$F$1)=YEAR(ДАННЫЕ!$CI969),IF(MONTH(ДАННЫЕ!$F$1)=MONTH(ДАННЫЕ!$CI969),111,11),1),0)&amp;"d"&amp;IF(ДАННЫЕ!$CJ969&gt;0,IF(YEAR(ДАННЫЕ!$F$1)=YEAR(ДАННЫЕ!$CJ969),IF(MONTH(ДАННЫЕ!$F$1)=MONTH(ДАННЫЕ!$CJ969),111,11),1),0)&amp;"o"&amp;IF(ДАННЫЕ!$CK969&gt;0,IF(MONTH(ДАННЫЕ!$F$1)=MONTH(ДАННЫЕ!$CK969),111,11),0)&amp;"v"&amp;IF(ДАННЫЕ!$BE969&gt;0,IF(MONTH(ДАННЫЕ!$F$1)=MONTH(ДАННЫЕ!$BE969),111,11),0)</f>
        <v>g00f0c0s0i0h0p0d0o0v0</v>
      </c>
      <c r="P969" s="15">
        <f t="shared" si="47"/>
        <v>0</v>
      </c>
      <c r="Q969" s="15">
        <f>IF(ДАННЫЕ!$F$1&gt;ДАННЫЕ!$N969,IF(YEAR(ДАННЫЕ!$F$1)=YEAR(ДАННЫЕ!M969),1,0),0)</f>
        <v>0</v>
      </c>
      <c r="R969" s="15">
        <f>IF(ДАННЫЕ!$F$1&gt;ДАННЫЕ!$N969,IF(YEAR(ДАННЫЕ!$F$1)=YEAR(ДАННЫЕ!N969),1,0),0)</f>
        <v>0</v>
      </c>
      <c r="S969" s="15">
        <f>IF(ДАННЫЕ!$AA969="2А",1,IF(ДАННЫЕ!$AA969="2Б",2,IF(ДАННЫЕ!$AA969="2В",3,IF(ДАННЫЕ!$AA969=3,4,IF(ДАННЫЕ!$AA969="4А",5,IF(ДАННЫЕ!$AA969="4Б",6,IF(ДАННЫЕ!$AA969="4В",7,IF(ДАННЫЕ!$AA969=5,8,0))))))))</f>
        <v>0</v>
      </c>
      <c r="T969" s="15">
        <f>IF(OR(ДАННЫЕ!$AC969=2,ДАННЫЕ!$AD969=2,ДАННЫЕ!$AE969=2),2,IF(OR(ДАННЫЕ!$AC969=1,ДАННЫЕ!$AD969=1,ДАННЫЕ!$AE969=1),1,0))</f>
        <v>0</v>
      </c>
    </row>
    <row r="970" spans="1:20" ht="15" customHeight="1" x14ac:dyDescent="0.2">
      <c r="A970" s="78">
        <f>IF(B970&gt;0,IF(MONTH(ДАННЫЕ!$F$1)=MONTH(ДАННЫЕ!$B970),1,0),0)</f>
        <v>0</v>
      </c>
      <c r="B970" s="14">
        <f>IF(ДАННЫЕ!$B970&gt;0,IF(YEAR(ДАННЫЕ!$F$1)=YEAR(ДАННЫЕ!$B970),1,0),0)</f>
        <v>0</v>
      </c>
      <c r="C970" s="14">
        <f>IF(ДАННЫЕ!$CM970&gt;0,IF(YEAR(ДАННЫЕ!$F$1)=YEAR(ДАННЫЕ!$CM970),1,0),0)</f>
        <v>0</v>
      </c>
      <c r="D970" s="14">
        <f>IF(ДАННЫЕ!$CJ970&gt;0,IF(ДАННЫЕ!$CL970&gt;ДАННЫЕ!$F$1,1,IF(ДАННЫЕ!$CL970&gt;0,0,1)),0)</f>
        <v>0</v>
      </c>
      <c r="E970" s="43" t="str">
        <f ca="1">IF(ДАННЫЕ!$F$1&gt;0,IF(ДАННЫЕ!$G970&gt;0,DATEDIF(ДАННЫЕ!$G970,ДАННЫЕ!$F$1,"y"),""),IF(ДАННЫЕ!$G970&gt;0,DATEDIF(ДАННЫЕ!$G970,TODAY(),"y"),""))</f>
        <v/>
      </c>
      <c r="F970" s="43" t="str">
        <f xml:space="preserve"> IF(ДАННЫЕ!$F970="М",IF(E970&gt;=18,IF(E970&lt;60,1,""),""),"")&amp;IF(ДАННЫЕ!$F970="Ж",IF(E970&gt;=18,IF(E970&lt;55,1,""),""),"")</f>
        <v/>
      </c>
      <c r="G970" s="43" t="str">
        <f xml:space="preserve"> IF(ДАННЫЕ!$F970="М",IF(E970&gt;=60,2,""),"")&amp;IF(ДАННЫЕ!$F970="Ж",IF(E970&gt;=55,2,""),"")</f>
        <v/>
      </c>
      <c r="H970" s="43" t="str">
        <f t="shared" ca="1" si="45"/>
        <v/>
      </c>
      <c r="I970" s="43" t="str">
        <f t="shared" ca="1" si="46"/>
        <v>03</v>
      </c>
      <c r="J970" s="28" t="str">
        <f ca="1">ДАННЫЕ!$F970&amp;H970&amp;I970&amp;ДАННЫЕ!$I970&amp;"m"&amp;IF(ДАННЫЕ!$I970&gt;0,IF(ДАННЫЕ!$J970&gt;0,0,1),"")&amp;"f"&amp;IF(ДАННЫЕ!$R970&gt;0,IF(YEAR(ДАННЫЕ!$F$1)=YEAR(ДАННЫЕ!$R970),1,0),0)&amp;"z"&amp;ДАННЫЕ!$R970&amp;"p"&amp;ДАННЫЕ!$S970&amp;"i"&amp;ДАННЫЕ!$T970&amp;"h"&amp;ДАННЫЕ!$K970&amp;"be"&amp;ДАННЫЕ!$BI970&amp;"CD"&amp;IF(ДАННЫЕ!BF970&gt;500,4,IF(ДАННЫЕ!BF970&gt;350,3,IF(ДАННЫЕ!BF970&gt;200,2,IF(ДАННЫЕ!BF970&gt;0,1,0))))&amp;"g"&amp;B970&amp;"d"&amp;H970&amp;"l"&amp;ДАННЫЕ!AT970&amp;"a"&amp;ДАННЫЕ!$V970&amp;"v"&amp;R970&amp;"k"&amp;ДАННЫЕ!$U970&amp;"s"&amp;ДАННЫЕ!$Y970&amp;"t"&amp;ДАННЫЕ!$X970&amp;"b"&amp;IF(ДАННЫЕ!$Q970&gt;1,1,0)&amp;"PP"&amp;ДАННЫЕ!Z970&amp;"c"&amp;S970&amp;"x"&amp;IF(ДАННЫЕ!$BY970&gt;0,IF(YEAR(ДАННЫЕ!$F$1)=YEAR(ДАННЫЕ!$BY970),1,0),0)&amp;"n"&amp;IF(ДАННЫЕ!$BZ970&gt;0,IF(YEAR(ДАННЫЕ!$F$1)=YEAR(ДАННЫЕ!$BZ970),1,0),0)&amp;"u"&amp;D970&amp;"z"&amp;IF(ДАННЫЕ!$CL970&gt;0,IF(YEAR(ДАННЫЕ!$F$1)&gt;YEAR(ДАННЫЕ!$CL970),11,12),0)</f>
        <v>03mf0zpihbeCD0g0dlav0kstb0PPc0x0n0u0z0</v>
      </c>
      <c r="K970" s="28" t="str">
        <f ca="1">ДАННЫЕ!$I970&amp;"x"&amp;B970&amp;"w"&amp;IF(T970+ДАННЫЕ!AD970+ДАННЫЕ!AE970+ДАННЫЕ!AF970+ДАННЫЕ!AG970+ДАННЫЕ!AH970+ДАННЫЕ!$AL970+ДАННЫЕ!AI970+ДАННЫЕ!AJ970+ДАННЫЕ!AK970+ДАННЫЕ!AP970+ДАННЫЕ!AQ970+ДАННЫЕ!AR970+ДАННЫЕ!$AM970+ДАННЫЕ!$AN970+ДАННЫЕ!AS970+ДАННЫЕ!AT970&gt;0,1,0)&amp;IF(OR(T970=2,ДАННЫЕ!AD970=2,ДАННЫЕ!AE970=2,ДАННЫЕ!AF970=2,ДАННЫЕ!AG970=2,ДАННЫЕ!AH970=2,ДАННЫЕ!$AL970=2,ДАННЫЕ!AI970=2,ДАННЫЕ!AJ970=2,ДАННЫЕ!AK970=2,ДАННЫЕ!AP970=2,ДАННЫЕ!AQ970=2,ДАННЫЕ!AR970=2,ДАННЫЕ!$AM970=2,ДАННЫЕ!$AN970=2,ДАННЫЕ!AS970=2,ДАННЫЕ!AT970=2),2,0)&amp;"t"&amp;IF(T970&gt;0,"1"&amp;T970,"00")&amp;"f"&amp;IF(ДАННЫЕ!$AC970,"1"&amp;ДАННЫЕ!$AC970,"00")&amp;"b"&amp;IF(ДАННЫЕ!$AD970,"1"&amp;ДАННЫЕ!$AD970,"00")&amp;"g"&amp;IF(ДАННЫЕ!$AF970,"1"&amp;ДАННЫЕ!$AF970,"00")&amp;"c"&amp;IF(ДАННЫЕ!$AG970,"1"&amp;ДАННЫЕ!$AG970,"00")&amp;"i"&amp;IF(ДАННЫЕ!$AH970,"1"&amp;ДАННЫЕ!$AH970,"00")&amp;"r"&amp;IF(ДАННЫЕ!$AL970,"1"&amp;ДАННЫЕ!$AL970,"00")&amp;"m"&amp;IF(ДАННЫЕ!$AI970,"1"&amp;ДАННЫЕ!$AI970,"00")&amp;"hS"&amp;IF(ДАННЫЕ!$AJ970,"1"&amp;ДАННЫЕ!$AJ970,"00")&amp;"hZ"&amp;IF(ДАННЫЕ!$AK970,"1"&amp;ДАННЫЕ!$AK970,"00")&amp;"p"&amp;IF(ДАННЫЕ!$AP970,"1"&amp;ДАННЫЕ!$AP970,"00")&amp;"k"&amp;IF(ДАННЫЕ!$AQ970,"1"&amp;ДАННЫЕ!$AQ970,"00")&amp;"z"&amp;IF(ДАННЫЕ!$AR970,"1"&amp;ДАННЫЕ!$AR970,"00")&amp;"j"&amp;IF(ДАННЫЕ!$AM970,"1"&amp;ДАННЫЕ!$AM970,"00")&amp;"n"&amp;IF(ДАННЫЕ!$AN970,"1"&amp;ДАННЫЕ!$AN970,"00")&amp;"E"&amp;ДАННЫЕ!BI970&amp;"L"&amp;ДАННЫЕ!AO970&amp;"h"&amp;IF(ДАННЫЕ!$AU970&gt;0,1,0)&amp;"v"&amp;IF(ДАННЫЕ!$AW970&gt;0,1,0)&amp;"a"&amp;IF(ДАННЫЕ!$AS970,"1"&amp;ДАННЫЕ!$AS970,"00")&amp;"s"&amp;IF(ДАННЫЕ!$AT970,"1"&amp;ДАННЫЕ!$AT970,"00")&amp;"u"&amp;IF(ДАННЫЕ!$CJ970&gt;0,1,0)&amp;"y"&amp;B970&amp;"d"&amp;H970&amp;"e"&amp;F970&amp;G970</f>
        <v>x0w00t00f00b00g00c00i00r00m00hS00hZ00p00k00z00j00n00ELh0v0a00s00u0y0de</v>
      </c>
      <c r="L970" s="28" t="str">
        <f ca="1">ДАННЫЕ!$I970&amp;"VN"&amp;IF(ДАННЫЕ!AW970&gt;0,11,10)&amp;"CD"&amp;IF(ДАННЫЕ!BF970&gt;500,16,IF(ДАННЫЕ!BF970&gt;350,15,IF(ДАННЫЕ!BF970&gt;=200,14,IF(ДАННЫЕ!BF970&gt;=100,13,IF(ДАННЫЕ!BF970&gt;=50,12,IF(ДАННЫЕ!BF970&gt;0,11,10))))))&amp;"AR"&amp;IF(ДАННЫЕ!BX970&gt;0,1,0)&amp;"GD"&amp;B970&amp;"VV"&amp;IF(E970&gt;=5,IF(E970&lt;18,1,0),0)</f>
        <v>VN10CD10AR0GD0VV0</v>
      </c>
      <c r="M970" s="28" t="str">
        <f>ДАННЫЕ!$I970&amp;"b"&amp;ДАННЫЕ!$BI970&amp;"r"&amp;ДАННЫЕ!$BJ970&amp;"CD"&amp;IF(ДАННЫЕ!BF970&gt;0,IF(ДАННЫЕ!BF970&lt;200,1,IF(ДАННЫЕ!BF970&lt;350,2,3)),0)&amp;"h"&amp;IF(ДАННЫЕ!$BK970+ДАННЫЕ!$BL970+ДАННЫЕ!$BM970&gt;0,1,0)&amp;"x"&amp;ДАННЫЕ!$BK970&amp;"y"&amp;ДАННЫЕ!$BL970&amp;"z"&amp;ДАННЫЕ!$BM970&amp;"c"&amp;IF(ДАННЫЕ!$BK970+ДАННЫЕ!$BL970+ДАННЫЕ!$BM970=3,1,0)&amp;"a"&amp;IF(ДАННЫЕ!$BQ970+ДАННЫЕ!$BR970&gt;0,1,0)&amp;"d"&amp;ДАННЫЕ!$BQ970&amp;"v"&amp;ДАННЫЕ!$BR970&amp;"p"&amp;ДАННЫЕ!$BS970&amp;"n"&amp;ДАННЫЕ!$BU970&amp;"t"&amp;ДАННЫЕ!$BV970&amp;"o"&amp;ДАННЫЕ!$BT970&amp;"l"&amp;IF(ДАННЫЕ!$BN970&gt;0,1,0)&amp;ДАННЫЕ!$BN970&amp;"g"&amp;ДАННЫЕ!$BO970&amp;"s"&amp;ДАННЫЕ!$BP970&amp;"DZ"&amp;IF(ДАННЫЕ!B970-ДАННЫЕ!G970 &lt; 60,IF(ДАННЫЕ!B970-ДАННЫЕ!G970 &gt;= 0,1,0),0)&amp;"u"&amp;IF(ДАННЫЕ!$CJ970&gt;0,1,0)</f>
        <v>brCD0h0xyzc0a0dvpntol0gsDZ1u0</v>
      </c>
      <c r="N970" s="28" t="str">
        <f ca="1">ДАННЫЕ!$F970&amp;ДАННЫЕ!$I970&amp;"g"&amp;B970&amp;"cf"&amp;D970&amp;"a"&amp;IF(ДАННЫЕ!$BX970&gt;0,1,0)&amp;IF(ДАННЫЕ!$BF970&gt;500,1,IF(ДАННЫЕ!$BF970&gt;350,2,IF(ДАННЫЕ!$BF970&gt;=200,3,IF(ДАННЫЕ!$BF970&gt;=100,4,IF(ДАННЫЕ!$BF970&gt;=50,5,IF(ДАННЫЕ!$BF970&lt;50,6,0))))))&amp;"AR"&amp;IF(DATEDIF(ДАННЫЕ!$BX970,ДАННЫЕ!$F$1,"y")&gt;1,1,0)&amp;"VG"&amp;IF(ДАННЫЕ!$BH970="0",1,0)&amp;"o"&amp;IF(T970+ДАННЫЕ!$AF970+ДАННЫЕ!$AG970+ДАННЫЕ!$AH970+ДАННЫЕ!$AI970+ДАННЫЕ!$AJ970+ДАННЫЕ!$AP970+ДАННЫЕ!$AQ970+ДАННЫЕ!$AR970+ДАННЫЕ!$AU970+ДАННЫЕ!$AW970+ДАННЫЕ!$AS970+ДАННЫЕ!$AT970&gt;0,1,0)&amp;"x"&amp;ДАННЫЕ!$AG970&amp;"p"&amp;IF(ДАННЫЕ!$BY970&gt;0,1,0)&amp;"v"&amp;IF(ДАННЫЕ!$BZ970&gt;0,1,0)&amp;"n"&amp;ДАННЫЕ!$CA970&amp;"t"&amp;ДАННЫЕ!$AY970&amp;"k"&amp;ДАННЫЕ!$CB970&amp;"q"&amp;ДАННЫЕ!$CC970&amp;"w"&amp;ДАННЫЕ!$CD970&amp;"e"&amp;ДАННЫЕ!$CE970&amp;"m"&amp;ДАННЫЕ!$CF970&amp;"c"&amp;ДАННЫЕ!$CG970&amp;"z"&amp;ДАННЫЕ!$CH970&amp;"d"&amp;IF(H970=4,1,0)&amp;"s"&amp;IF(ДАННЫЕ!$J970=1,0,1)&amp;"u"&amp;IF(ДАННЫЕ!$CJ970&gt;0,1,0)</f>
        <v>g0cf0a06AR1VG0o0xp0v0ntkqwemczd0s1u0</v>
      </c>
      <c r="O970" s="28" t="str">
        <f>ДАННЫЕ!$I970&amp;"g"&amp;B970&amp;A970&amp;"f"&amp;P970&amp;"c"&amp;IF(ДАННЫЕ!$U970&gt;0,1,0)&amp;"s"&amp;IF(ДАННЫЕ!$Q970&gt;0,IF(YEAR(ДАННЫЕ!$F$1)=YEAR(ДАННЫЕ!$Q970),IF(MONTH(ДАННЫЕ!$F$1)=MONTH(ДАННЫЕ!$Q970),111,11),1),0)&amp;"i"&amp;IF(ДАННЫЕ!$R970+ДАННЫЕ!$S970+ДАННЫЕ!$T970=0,0,1)&amp;"h"&amp;IF(ДАННЫЕ!$P970&gt;0,1,0)&amp;"p"&amp;IF(ДАННЫЕ!$CI970&gt;0,IF(YEAR(ДАННЫЕ!$F$1)=YEAR(ДАННЫЕ!$CI970),IF(MONTH(ДАННЫЕ!$F$1)=MONTH(ДАННЫЕ!$CI970),111,11),1),0)&amp;"d"&amp;IF(ДАННЫЕ!$CJ970&gt;0,IF(YEAR(ДАННЫЕ!$F$1)=YEAR(ДАННЫЕ!$CJ970),IF(MONTH(ДАННЫЕ!$F$1)=MONTH(ДАННЫЕ!$CJ970),111,11),1),0)&amp;"o"&amp;IF(ДАННЫЕ!$CK970&gt;0,IF(MONTH(ДАННЫЕ!$F$1)=MONTH(ДАННЫЕ!$CK970),111,11),0)&amp;"v"&amp;IF(ДАННЫЕ!$BE970&gt;0,IF(MONTH(ДАННЫЕ!$F$1)=MONTH(ДАННЫЕ!$BE970),111,11),0)</f>
        <v>g00f0c0s0i0h0p0d0o0v0</v>
      </c>
      <c r="P970" s="15">
        <f t="shared" si="47"/>
        <v>0</v>
      </c>
      <c r="Q970" s="15">
        <f>IF(ДАННЫЕ!$F$1&gt;ДАННЫЕ!$N970,IF(YEAR(ДАННЫЕ!$F$1)=YEAR(ДАННЫЕ!M970),1,0),0)</f>
        <v>0</v>
      </c>
      <c r="R970" s="15">
        <f>IF(ДАННЫЕ!$F$1&gt;ДАННЫЕ!$N970,IF(YEAR(ДАННЫЕ!$F$1)=YEAR(ДАННЫЕ!N970),1,0),0)</f>
        <v>0</v>
      </c>
      <c r="S970" s="15">
        <f>IF(ДАННЫЕ!$AA970="2А",1,IF(ДАННЫЕ!$AA970="2Б",2,IF(ДАННЫЕ!$AA970="2В",3,IF(ДАННЫЕ!$AA970=3,4,IF(ДАННЫЕ!$AA970="4А",5,IF(ДАННЫЕ!$AA970="4Б",6,IF(ДАННЫЕ!$AA970="4В",7,IF(ДАННЫЕ!$AA970=5,8,0))))))))</f>
        <v>0</v>
      </c>
      <c r="T970" s="15">
        <f>IF(OR(ДАННЫЕ!$AC970=2,ДАННЫЕ!$AD970=2,ДАННЫЕ!$AE970=2),2,IF(OR(ДАННЫЕ!$AC970=1,ДАННЫЕ!$AD970=1,ДАННЫЕ!$AE970=1),1,0))</f>
        <v>0</v>
      </c>
    </row>
    <row r="971" spans="1:20" ht="15" customHeight="1" x14ac:dyDescent="0.2">
      <c r="A971" s="78">
        <f>IF(B971&gt;0,IF(MONTH(ДАННЫЕ!$F$1)=MONTH(ДАННЫЕ!$B971),1,0),0)</f>
        <v>0</v>
      </c>
      <c r="B971" s="14">
        <f>IF(ДАННЫЕ!$B971&gt;0,IF(YEAR(ДАННЫЕ!$F$1)=YEAR(ДАННЫЕ!$B971),1,0),0)</f>
        <v>0</v>
      </c>
      <c r="C971" s="14">
        <f>IF(ДАННЫЕ!$CM971&gt;0,IF(YEAR(ДАННЫЕ!$F$1)=YEAR(ДАННЫЕ!$CM971),1,0),0)</f>
        <v>0</v>
      </c>
      <c r="D971" s="14">
        <f>IF(ДАННЫЕ!$CJ971&gt;0,IF(ДАННЫЕ!$CL971&gt;ДАННЫЕ!$F$1,1,IF(ДАННЫЕ!$CL971&gt;0,0,1)),0)</f>
        <v>0</v>
      </c>
      <c r="E971" s="43" t="str">
        <f ca="1">IF(ДАННЫЕ!$F$1&gt;0,IF(ДАННЫЕ!$G971&gt;0,DATEDIF(ДАННЫЕ!$G971,ДАННЫЕ!$F$1,"y"),""),IF(ДАННЫЕ!$G971&gt;0,DATEDIF(ДАННЫЕ!$G971,TODAY(),"y"),""))</f>
        <v/>
      </c>
      <c r="F971" s="43" t="str">
        <f xml:space="preserve"> IF(ДАННЫЕ!$F971="М",IF(E971&gt;=18,IF(E971&lt;60,1,""),""),"")&amp;IF(ДАННЫЕ!$F971="Ж",IF(E971&gt;=18,IF(E971&lt;55,1,""),""),"")</f>
        <v/>
      </c>
      <c r="G971" s="43" t="str">
        <f xml:space="preserve"> IF(ДАННЫЕ!$F971="М",IF(E971&gt;=60,2,""),"")&amp;IF(ДАННЫЕ!$F971="Ж",IF(E971&gt;=55,2,""),"")</f>
        <v/>
      </c>
      <c r="H971" s="43" t="str">
        <f t="shared" ca="1" si="45"/>
        <v/>
      </c>
      <c r="I971" s="43" t="str">
        <f t="shared" ca="1" si="46"/>
        <v>03</v>
      </c>
      <c r="J971" s="28" t="str">
        <f ca="1">ДАННЫЕ!$F971&amp;H971&amp;I971&amp;ДАННЫЕ!$I971&amp;"m"&amp;IF(ДАННЫЕ!$I971&gt;0,IF(ДАННЫЕ!$J971&gt;0,0,1),"")&amp;"f"&amp;IF(ДАННЫЕ!$R971&gt;0,IF(YEAR(ДАННЫЕ!$F$1)=YEAR(ДАННЫЕ!$R971),1,0),0)&amp;"z"&amp;ДАННЫЕ!$R971&amp;"p"&amp;ДАННЫЕ!$S971&amp;"i"&amp;ДАННЫЕ!$T971&amp;"h"&amp;ДАННЫЕ!$K971&amp;"be"&amp;ДАННЫЕ!$BI971&amp;"CD"&amp;IF(ДАННЫЕ!BF971&gt;500,4,IF(ДАННЫЕ!BF971&gt;350,3,IF(ДАННЫЕ!BF971&gt;200,2,IF(ДАННЫЕ!BF971&gt;0,1,0))))&amp;"g"&amp;B971&amp;"d"&amp;H971&amp;"l"&amp;ДАННЫЕ!AT971&amp;"a"&amp;ДАННЫЕ!$V971&amp;"v"&amp;R971&amp;"k"&amp;ДАННЫЕ!$U971&amp;"s"&amp;ДАННЫЕ!$Y971&amp;"t"&amp;ДАННЫЕ!$X971&amp;"b"&amp;IF(ДАННЫЕ!$Q971&gt;1,1,0)&amp;"PP"&amp;ДАННЫЕ!Z971&amp;"c"&amp;S971&amp;"x"&amp;IF(ДАННЫЕ!$BY971&gt;0,IF(YEAR(ДАННЫЕ!$F$1)=YEAR(ДАННЫЕ!$BY971),1,0),0)&amp;"n"&amp;IF(ДАННЫЕ!$BZ971&gt;0,IF(YEAR(ДАННЫЕ!$F$1)=YEAR(ДАННЫЕ!$BZ971),1,0),0)&amp;"u"&amp;D971&amp;"z"&amp;IF(ДАННЫЕ!$CL971&gt;0,IF(YEAR(ДАННЫЕ!$F$1)&gt;YEAR(ДАННЫЕ!$CL971),11,12),0)</f>
        <v>03mf0zpihbeCD0g0dlav0kstb0PPc0x0n0u0z0</v>
      </c>
      <c r="K971" s="28" t="str">
        <f ca="1">ДАННЫЕ!$I971&amp;"x"&amp;B971&amp;"w"&amp;IF(T971+ДАННЫЕ!AD971+ДАННЫЕ!AE971+ДАННЫЕ!AF971+ДАННЫЕ!AG971+ДАННЫЕ!AH971+ДАННЫЕ!$AL971+ДАННЫЕ!AI971+ДАННЫЕ!AJ971+ДАННЫЕ!AK971+ДАННЫЕ!AP971+ДАННЫЕ!AQ971+ДАННЫЕ!AR971+ДАННЫЕ!$AM971+ДАННЫЕ!$AN971+ДАННЫЕ!AS971+ДАННЫЕ!AT971&gt;0,1,0)&amp;IF(OR(T971=2,ДАННЫЕ!AD971=2,ДАННЫЕ!AE971=2,ДАННЫЕ!AF971=2,ДАННЫЕ!AG971=2,ДАННЫЕ!AH971=2,ДАННЫЕ!$AL971=2,ДАННЫЕ!AI971=2,ДАННЫЕ!AJ971=2,ДАННЫЕ!AK971=2,ДАННЫЕ!AP971=2,ДАННЫЕ!AQ971=2,ДАННЫЕ!AR971=2,ДАННЫЕ!$AM971=2,ДАННЫЕ!$AN971=2,ДАННЫЕ!AS971=2,ДАННЫЕ!AT971=2),2,0)&amp;"t"&amp;IF(T971&gt;0,"1"&amp;T971,"00")&amp;"f"&amp;IF(ДАННЫЕ!$AC971,"1"&amp;ДАННЫЕ!$AC971,"00")&amp;"b"&amp;IF(ДАННЫЕ!$AD971,"1"&amp;ДАННЫЕ!$AD971,"00")&amp;"g"&amp;IF(ДАННЫЕ!$AF971,"1"&amp;ДАННЫЕ!$AF971,"00")&amp;"c"&amp;IF(ДАННЫЕ!$AG971,"1"&amp;ДАННЫЕ!$AG971,"00")&amp;"i"&amp;IF(ДАННЫЕ!$AH971,"1"&amp;ДАННЫЕ!$AH971,"00")&amp;"r"&amp;IF(ДАННЫЕ!$AL971,"1"&amp;ДАННЫЕ!$AL971,"00")&amp;"m"&amp;IF(ДАННЫЕ!$AI971,"1"&amp;ДАННЫЕ!$AI971,"00")&amp;"hS"&amp;IF(ДАННЫЕ!$AJ971,"1"&amp;ДАННЫЕ!$AJ971,"00")&amp;"hZ"&amp;IF(ДАННЫЕ!$AK971,"1"&amp;ДАННЫЕ!$AK971,"00")&amp;"p"&amp;IF(ДАННЫЕ!$AP971,"1"&amp;ДАННЫЕ!$AP971,"00")&amp;"k"&amp;IF(ДАННЫЕ!$AQ971,"1"&amp;ДАННЫЕ!$AQ971,"00")&amp;"z"&amp;IF(ДАННЫЕ!$AR971,"1"&amp;ДАННЫЕ!$AR971,"00")&amp;"j"&amp;IF(ДАННЫЕ!$AM971,"1"&amp;ДАННЫЕ!$AM971,"00")&amp;"n"&amp;IF(ДАННЫЕ!$AN971,"1"&amp;ДАННЫЕ!$AN971,"00")&amp;"E"&amp;ДАННЫЕ!BI971&amp;"L"&amp;ДАННЫЕ!AO971&amp;"h"&amp;IF(ДАННЫЕ!$AU971&gt;0,1,0)&amp;"v"&amp;IF(ДАННЫЕ!$AW971&gt;0,1,0)&amp;"a"&amp;IF(ДАННЫЕ!$AS971,"1"&amp;ДАННЫЕ!$AS971,"00")&amp;"s"&amp;IF(ДАННЫЕ!$AT971,"1"&amp;ДАННЫЕ!$AT971,"00")&amp;"u"&amp;IF(ДАННЫЕ!$CJ971&gt;0,1,0)&amp;"y"&amp;B971&amp;"d"&amp;H971&amp;"e"&amp;F971&amp;G971</f>
        <v>x0w00t00f00b00g00c00i00r00m00hS00hZ00p00k00z00j00n00ELh0v0a00s00u0y0de</v>
      </c>
      <c r="L971" s="28" t="str">
        <f ca="1">ДАННЫЕ!$I971&amp;"VN"&amp;IF(ДАННЫЕ!AW971&gt;0,11,10)&amp;"CD"&amp;IF(ДАННЫЕ!BF971&gt;500,16,IF(ДАННЫЕ!BF971&gt;350,15,IF(ДАННЫЕ!BF971&gt;=200,14,IF(ДАННЫЕ!BF971&gt;=100,13,IF(ДАННЫЕ!BF971&gt;=50,12,IF(ДАННЫЕ!BF971&gt;0,11,10))))))&amp;"AR"&amp;IF(ДАННЫЕ!BX971&gt;0,1,0)&amp;"GD"&amp;B971&amp;"VV"&amp;IF(E971&gt;=5,IF(E971&lt;18,1,0),0)</f>
        <v>VN10CD10AR0GD0VV0</v>
      </c>
      <c r="M971" s="28" t="str">
        <f>ДАННЫЕ!$I971&amp;"b"&amp;ДАННЫЕ!$BI971&amp;"r"&amp;ДАННЫЕ!$BJ971&amp;"CD"&amp;IF(ДАННЫЕ!BF971&gt;0,IF(ДАННЫЕ!BF971&lt;200,1,IF(ДАННЫЕ!BF971&lt;350,2,3)),0)&amp;"h"&amp;IF(ДАННЫЕ!$BK971+ДАННЫЕ!$BL971+ДАННЫЕ!$BM971&gt;0,1,0)&amp;"x"&amp;ДАННЫЕ!$BK971&amp;"y"&amp;ДАННЫЕ!$BL971&amp;"z"&amp;ДАННЫЕ!$BM971&amp;"c"&amp;IF(ДАННЫЕ!$BK971+ДАННЫЕ!$BL971+ДАННЫЕ!$BM971=3,1,0)&amp;"a"&amp;IF(ДАННЫЕ!$BQ971+ДАННЫЕ!$BR971&gt;0,1,0)&amp;"d"&amp;ДАННЫЕ!$BQ971&amp;"v"&amp;ДАННЫЕ!$BR971&amp;"p"&amp;ДАННЫЕ!$BS971&amp;"n"&amp;ДАННЫЕ!$BU971&amp;"t"&amp;ДАННЫЕ!$BV971&amp;"o"&amp;ДАННЫЕ!$BT971&amp;"l"&amp;IF(ДАННЫЕ!$BN971&gt;0,1,0)&amp;ДАННЫЕ!$BN971&amp;"g"&amp;ДАННЫЕ!$BO971&amp;"s"&amp;ДАННЫЕ!$BP971&amp;"DZ"&amp;IF(ДАННЫЕ!B971-ДАННЫЕ!G971 &lt; 60,IF(ДАННЫЕ!B971-ДАННЫЕ!G971 &gt;= 0,1,0),0)&amp;"u"&amp;IF(ДАННЫЕ!$CJ971&gt;0,1,0)</f>
        <v>brCD0h0xyzc0a0dvpntol0gsDZ1u0</v>
      </c>
      <c r="N971" s="28" t="str">
        <f ca="1">ДАННЫЕ!$F971&amp;ДАННЫЕ!$I971&amp;"g"&amp;B971&amp;"cf"&amp;D971&amp;"a"&amp;IF(ДАННЫЕ!$BX971&gt;0,1,0)&amp;IF(ДАННЫЕ!$BF971&gt;500,1,IF(ДАННЫЕ!$BF971&gt;350,2,IF(ДАННЫЕ!$BF971&gt;=200,3,IF(ДАННЫЕ!$BF971&gt;=100,4,IF(ДАННЫЕ!$BF971&gt;=50,5,IF(ДАННЫЕ!$BF971&lt;50,6,0))))))&amp;"AR"&amp;IF(DATEDIF(ДАННЫЕ!$BX971,ДАННЫЕ!$F$1,"y")&gt;1,1,0)&amp;"VG"&amp;IF(ДАННЫЕ!$BH971="0",1,0)&amp;"o"&amp;IF(T971+ДАННЫЕ!$AF971+ДАННЫЕ!$AG971+ДАННЫЕ!$AH971+ДАННЫЕ!$AI971+ДАННЫЕ!$AJ971+ДАННЫЕ!$AP971+ДАННЫЕ!$AQ971+ДАННЫЕ!$AR971+ДАННЫЕ!$AU971+ДАННЫЕ!$AW971+ДАННЫЕ!$AS971+ДАННЫЕ!$AT971&gt;0,1,0)&amp;"x"&amp;ДАННЫЕ!$AG971&amp;"p"&amp;IF(ДАННЫЕ!$BY971&gt;0,1,0)&amp;"v"&amp;IF(ДАННЫЕ!$BZ971&gt;0,1,0)&amp;"n"&amp;ДАННЫЕ!$CA971&amp;"t"&amp;ДАННЫЕ!$AY971&amp;"k"&amp;ДАННЫЕ!$CB971&amp;"q"&amp;ДАННЫЕ!$CC971&amp;"w"&amp;ДАННЫЕ!$CD971&amp;"e"&amp;ДАННЫЕ!$CE971&amp;"m"&amp;ДАННЫЕ!$CF971&amp;"c"&amp;ДАННЫЕ!$CG971&amp;"z"&amp;ДАННЫЕ!$CH971&amp;"d"&amp;IF(H971=4,1,0)&amp;"s"&amp;IF(ДАННЫЕ!$J971=1,0,1)&amp;"u"&amp;IF(ДАННЫЕ!$CJ971&gt;0,1,0)</f>
        <v>g0cf0a06AR1VG0o0xp0v0ntkqwemczd0s1u0</v>
      </c>
      <c r="O971" s="28" t="str">
        <f>ДАННЫЕ!$I971&amp;"g"&amp;B971&amp;A971&amp;"f"&amp;P971&amp;"c"&amp;IF(ДАННЫЕ!$U971&gt;0,1,0)&amp;"s"&amp;IF(ДАННЫЕ!$Q971&gt;0,IF(YEAR(ДАННЫЕ!$F$1)=YEAR(ДАННЫЕ!$Q971),IF(MONTH(ДАННЫЕ!$F$1)=MONTH(ДАННЫЕ!$Q971),111,11),1),0)&amp;"i"&amp;IF(ДАННЫЕ!$R971+ДАННЫЕ!$S971+ДАННЫЕ!$T971=0,0,1)&amp;"h"&amp;IF(ДАННЫЕ!$P971&gt;0,1,0)&amp;"p"&amp;IF(ДАННЫЕ!$CI971&gt;0,IF(YEAR(ДАННЫЕ!$F$1)=YEAR(ДАННЫЕ!$CI971),IF(MONTH(ДАННЫЕ!$F$1)=MONTH(ДАННЫЕ!$CI971),111,11),1),0)&amp;"d"&amp;IF(ДАННЫЕ!$CJ971&gt;0,IF(YEAR(ДАННЫЕ!$F$1)=YEAR(ДАННЫЕ!$CJ971),IF(MONTH(ДАННЫЕ!$F$1)=MONTH(ДАННЫЕ!$CJ971),111,11),1),0)&amp;"o"&amp;IF(ДАННЫЕ!$CK971&gt;0,IF(MONTH(ДАННЫЕ!$F$1)=MONTH(ДАННЫЕ!$CK971),111,11),0)&amp;"v"&amp;IF(ДАННЫЕ!$BE971&gt;0,IF(MONTH(ДАННЫЕ!$F$1)=MONTH(ДАННЫЕ!$BE971),111,11),0)</f>
        <v>g00f0c0s0i0h0p0d0o0v0</v>
      </c>
      <c r="P971" s="15">
        <f t="shared" si="47"/>
        <v>0</v>
      </c>
      <c r="Q971" s="15">
        <f>IF(ДАННЫЕ!$F$1&gt;ДАННЫЕ!$N971,IF(YEAR(ДАННЫЕ!$F$1)=YEAR(ДАННЫЕ!M971),1,0),0)</f>
        <v>0</v>
      </c>
      <c r="R971" s="15">
        <f>IF(ДАННЫЕ!$F$1&gt;ДАННЫЕ!$N971,IF(YEAR(ДАННЫЕ!$F$1)=YEAR(ДАННЫЕ!N971),1,0),0)</f>
        <v>0</v>
      </c>
      <c r="S971" s="15">
        <f>IF(ДАННЫЕ!$AA971="2А",1,IF(ДАННЫЕ!$AA971="2Б",2,IF(ДАННЫЕ!$AA971="2В",3,IF(ДАННЫЕ!$AA971=3,4,IF(ДАННЫЕ!$AA971="4А",5,IF(ДАННЫЕ!$AA971="4Б",6,IF(ДАННЫЕ!$AA971="4В",7,IF(ДАННЫЕ!$AA971=5,8,0))))))))</f>
        <v>0</v>
      </c>
      <c r="T971" s="15">
        <f>IF(OR(ДАННЫЕ!$AC971=2,ДАННЫЕ!$AD971=2,ДАННЫЕ!$AE971=2),2,IF(OR(ДАННЫЕ!$AC971=1,ДАННЫЕ!$AD971=1,ДАННЫЕ!$AE971=1),1,0))</f>
        <v>0</v>
      </c>
    </row>
    <row r="972" spans="1:20" ht="15" customHeight="1" x14ac:dyDescent="0.2">
      <c r="A972" s="78">
        <f>IF(B972&gt;0,IF(MONTH(ДАННЫЕ!$F$1)=MONTH(ДАННЫЕ!$B972),1,0),0)</f>
        <v>0</v>
      </c>
      <c r="B972" s="14">
        <f>IF(ДАННЫЕ!$B972&gt;0,IF(YEAR(ДАННЫЕ!$F$1)=YEAR(ДАННЫЕ!$B972),1,0),0)</f>
        <v>0</v>
      </c>
      <c r="C972" s="14">
        <f>IF(ДАННЫЕ!$CM972&gt;0,IF(YEAR(ДАННЫЕ!$F$1)=YEAR(ДАННЫЕ!$CM972),1,0),0)</f>
        <v>0</v>
      </c>
      <c r="D972" s="14">
        <f>IF(ДАННЫЕ!$CJ972&gt;0,IF(ДАННЫЕ!$CL972&gt;ДАННЫЕ!$F$1,1,IF(ДАННЫЕ!$CL972&gt;0,0,1)),0)</f>
        <v>0</v>
      </c>
      <c r="E972" s="43" t="str">
        <f ca="1">IF(ДАННЫЕ!$F$1&gt;0,IF(ДАННЫЕ!$G972&gt;0,DATEDIF(ДАННЫЕ!$G972,ДАННЫЕ!$F$1,"y"),""),IF(ДАННЫЕ!$G972&gt;0,DATEDIF(ДАННЫЕ!$G972,TODAY(),"y"),""))</f>
        <v/>
      </c>
      <c r="F972" s="43" t="str">
        <f xml:space="preserve"> IF(ДАННЫЕ!$F972="М",IF(E972&gt;=18,IF(E972&lt;60,1,""),""),"")&amp;IF(ДАННЫЕ!$F972="Ж",IF(E972&gt;=18,IF(E972&lt;55,1,""),""),"")</f>
        <v/>
      </c>
      <c r="G972" s="43" t="str">
        <f xml:space="preserve"> IF(ДАННЫЕ!$F972="М",IF(E972&gt;=60,2,""),"")&amp;IF(ДАННЫЕ!$F972="Ж",IF(E972&gt;=55,2,""),"")</f>
        <v/>
      </c>
      <c r="H972" s="43" t="str">
        <f t="shared" ca="1" si="45"/>
        <v/>
      </c>
      <c r="I972" s="43" t="str">
        <f t="shared" ca="1" si="46"/>
        <v>03</v>
      </c>
      <c r="J972" s="28" t="str">
        <f ca="1">ДАННЫЕ!$F972&amp;H972&amp;I972&amp;ДАННЫЕ!$I972&amp;"m"&amp;IF(ДАННЫЕ!$I972&gt;0,IF(ДАННЫЕ!$J972&gt;0,0,1),"")&amp;"f"&amp;IF(ДАННЫЕ!$R972&gt;0,IF(YEAR(ДАННЫЕ!$F$1)=YEAR(ДАННЫЕ!$R972),1,0),0)&amp;"z"&amp;ДАННЫЕ!$R972&amp;"p"&amp;ДАННЫЕ!$S972&amp;"i"&amp;ДАННЫЕ!$T972&amp;"h"&amp;ДАННЫЕ!$K972&amp;"be"&amp;ДАННЫЕ!$BI972&amp;"CD"&amp;IF(ДАННЫЕ!BF972&gt;500,4,IF(ДАННЫЕ!BF972&gt;350,3,IF(ДАННЫЕ!BF972&gt;200,2,IF(ДАННЫЕ!BF972&gt;0,1,0))))&amp;"g"&amp;B972&amp;"d"&amp;H972&amp;"l"&amp;ДАННЫЕ!AT972&amp;"a"&amp;ДАННЫЕ!$V972&amp;"v"&amp;R972&amp;"k"&amp;ДАННЫЕ!$U972&amp;"s"&amp;ДАННЫЕ!$Y972&amp;"t"&amp;ДАННЫЕ!$X972&amp;"b"&amp;IF(ДАННЫЕ!$Q972&gt;1,1,0)&amp;"PP"&amp;ДАННЫЕ!Z972&amp;"c"&amp;S972&amp;"x"&amp;IF(ДАННЫЕ!$BY972&gt;0,IF(YEAR(ДАННЫЕ!$F$1)=YEAR(ДАННЫЕ!$BY972),1,0),0)&amp;"n"&amp;IF(ДАННЫЕ!$BZ972&gt;0,IF(YEAR(ДАННЫЕ!$F$1)=YEAR(ДАННЫЕ!$BZ972),1,0),0)&amp;"u"&amp;D972&amp;"z"&amp;IF(ДАННЫЕ!$CL972&gt;0,IF(YEAR(ДАННЫЕ!$F$1)&gt;YEAR(ДАННЫЕ!$CL972),11,12),0)</f>
        <v>03mf0zpihbeCD0g0dlav0kstb0PPc0x0n0u0z0</v>
      </c>
      <c r="K972" s="28" t="str">
        <f ca="1">ДАННЫЕ!$I972&amp;"x"&amp;B972&amp;"w"&amp;IF(T972+ДАННЫЕ!AD972+ДАННЫЕ!AE972+ДАННЫЕ!AF972+ДАННЫЕ!AG972+ДАННЫЕ!AH972+ДАННЫЕ!$AL972+ДАННЫЕ!AI972+ДАННЫЕ!AJ972+ДАННЫЕ!AK972+ДАННЫЕ!AP972+ДАННЫЕ!AQ972+ДАННЫЕ!AR972+ДАННЫЕ!$AM972+ДАННЫЕ!$AN972+ДАННЫЕ!AS972+ДАННЫЕ!AT972&gt;0,1,0)&amp;IF(OR(T972=2,ДАННЫЕ!AD972=2,ДАННЫЕ!AE972=2,ДАННЫЕ!AF972=2,ДАННЫЕ!AG972=2,ДАННЫЕ!AH972=2,ДАННЫЕ!$AL972=2,ДАННЫЕ!AI972=2,ДАННЫЕ!AJ972=2,ДАННЫЕ!AK972=2,ДАННЫЕ!AP972=2,ДАННЫЕ!AQ972=2,ДАННЫЕ!AR972=2,ДАННЫЕ!$AM972=2,ДАННЫЕ!$AN972=2,ДАННЫЕ!AS972=2,ДАННЫЕ!AT972=2),2,0)&amp;"t"&amp;IF(T972&gt;0,"1"&amp;T972,"00")&amp;"f"&amp;IF(ДАННЫЕ!$AC972,"1"&amp;ДАННЫЕ!$AC972,"00")&amp;"b"&amp;IF(ДАННЫЕ!$AD972,"1"&amp;ДАННЫЕ!$AD972,"00")&amp;"g"&amp;IF(ДАННЫЕ!$AF972,"1"&amp;ДАННЫЕ!$AF972,"00")&amp;"c"&amp;IF(ДАННЫЕ!$AG972,"1"&amp;ДАННЫЕ!$AG972,"00")&amp;"i"&amp;IF(ДАННЫЕ!$AH972,"1"&amp;ДАННЫЕ!$AH972,"00")&amp;"r"&amp;IF(ДАННЫЕ!$AL972,"1"&amp;ДАННЫЕ!$AL972,"00")&amp;"m"&amp;IF(ДАННЫЕ!$AI972,"1"&amp;ДАННЫЕ!$AI972,"00")&amp;"hS"&amp;IF(ДАННЫЕ!$AJ972,"1"&amp;ДАННЫЕ!$AJ972,"00")&amp;"hZ"&amp;IF(ДАННЫЕ!$AK972,"1"&amp;ДАННЫЕ!$AK972,"00")&amp;"p"&amp;IF(ДАННЫЕ!$AP972,"1"&amp;ДАННЫЕ!$AP972,"00")&amp;"k"&amp;IF(ДАННЫЕ!$AQ972,"1"&amp;ДАННЫЕ!$AQ972,"00")&amp;"z"&amp;IF(ДАННЫЕ!$AR972,"1"&amp;ДАННЫЕ!$AR972,"00")&amp;"j"&amp;IF(ДАННЫЕ!$AM972,"1"&amp;ДАННЫЕ!$AM972,"00")&amp;"n"&amp;IF(ДАННЫЕ!$AN972,"1"&amp;ДАННЫЕ!$AN972,"00")&amp;"E"&amp;ДАННЫЕ!BI972&amp;"L"&amp;ДАННЫЕ!AO972&amp;"h"&amp;IF(ДАННЫЕ!$AU972&gt;0,1,0)&amp;"v"&amp;IF(ДАННЫЕ!$AW972&gt;0,1,0)&amp;"a"&amp;IF(ДАННЫЕ!$AS972,"1"&amp;ДАННЫЕ!$AS972,"00")&amp;"s"&amp;IF(ДАННЫЕ!$AT972,"1"&amp;ДАННЫЕ!$AT972,"00")&amp;"u"&amp;IF(ДАННЫЕ!$CJ972&gt;0,1,0)&amp;"y"&amp;B972&amp;"d"&amp;H972&amp;"e"&amp;F972&amp;G972</f>
        <v>x0w00t00f00b00g00c00i00r00m00hS00hZ00p00k00z00j00n00ELh0v0a00s00u0y0de</v>
      </c>
      <c r="L972" s="28" t="str">
        <f ca="1">ДАННЫЕ!$I972&amp;"VN"&amp;IF(ДАННЫЕ!AW972&gt;0,11,10)&amp;"CD"&amp;IF(ДАННЫЕ!BF972&gt;500,16,IF(ДАННЫЕ!BF972&gt;350,15,IF(ДАННЫЕ!BF972&gt;=200,14,IF(ДАННЫЕ!BF972&gt;=100,13,IF(ДАННЫЕ!BF972&gt;=50,12,IF(ДАННЫЕ!BF972&gt;0,11,10))))))&amp;"AR"&amp;IF(ДАННЫЕ!BX972&gt;0,1,0)&amp;"GD"&amp;B972&amp;"VV"&amp;IF(E972&gt;=5,IF(E972&lt;18,1,0),0)</f>
        <v>VN10CD10AR0GD0VV0</v>
      </c>
      <c r="M972" s="28" t="str">
        <f>ДАННЫЕ!$I972&amp;"b"&amp;ДАННЫЕ!$BI972&amp;"r"&amp;ДАННЫЕ!$BJ972&amp;"CD"&amp;IF(ДАННЫЕ!BF972&gt;0,IF(ДАННЫЕ!BF972&lt;200,1,IF(ДАННЫЕ!BF972&lt;350,2,3)),0)&amp;"h"&amp;IF(ДАННЫЕ!$BK972+ДАННЫЕ!$BL972+ДАННЫЕ!$BM972&gt;0,1,0)&amp;"x"&amp;ДАННЫЕ!$BK972&amp;"y"&amp;ДАННЫЕ!$BL972&amp;"z"&amp;ДАННЫЕ!$BM972&amp;"c"&amp;IF(ДАННЫЕ!$BK972+ДАННЫЕ!$BL972+ДАННЫЕ!$BM972=3,1,0)&amp;"a"&amp;IF(ДАННЫЕ!$BQ972+ДАННЫЕ!$BR972&gt;0,1,0)&amp;"d"&amp;ДАННЫЕ!$BQ972&amp;"v"&amp;ДАННЫЕ!$BR972&amp;"p"&amp;ДАННЫЕ!$BS972&amp;"n"&amp;ДАННЫЕ!$BU972&amp;"t"&amp;ДАННЫЕ!$BV972&amp;"o"&amp;ДАННЫЕ!$BT972&amp;"l"&amp;IF(ДАННЫЕ!$BN972&gt;0,1,0)&amp;ДАННЫЕ!$BN972&amp;"g"&amp;ДАННЫЕ!$BO972&amp;"s"&amp;ДАННЫЕ!$BP972&amp;"DZ"&amp;IF(ДАННЫЕ!B972-ДАННЫЕ!G972 &lt; 60,IF(ДАННЫЕ!B972-ДАННЫЕ!G972 &gt;= 0,1,0),0)&amp;"u"&amp;IF(ДАННЫЕ!$CJ972&gt;0,1,0)</f>
        <v>brCD0h0xyzc0a0dvpntol0gsDZ1u0</v>
      </c>
      <c r="N972" s="28" t="str">
        <f ca="1">ДАННЫЕ!$F972&amp;ДАННЫЕ!$I972&amp;"g"&amp;B972&amp;"cf"&amp;D972&amp;"a"&amp;IF(ДАННЫЕ!$BX972&gt;0,1,0)&amp;IF(ДАННЫЕ!$BF972&gt;500,1,IF(ДАННЫЕ!$BF972&gt;350,2,IF(ДАННЫЕ!$BF972&gt;=200,3,IF(ДАННЫЕ!$BF972&gt;=100,4,IF(ДАННЫЕ!$BF972&gt;=50,5,IF(ДАННЫЕ!$BF972&lt;50,6,0))))))&amp;"AR"&amp;IF(DATEDIF(ДАННЫЕ!$BX972,ДАННЫЕ!$F$1,"y")&gt;1,1,0)&amp;"VG"&amp;IF(ДАННЫЕ!$BH972="0",1,0)&amp;"o"&amp;IF(T972+ДАННЫЕ!$AF972+ДАННЫЕ!$AG972+ДАННЫЕ!$AH972+ДАННЫЕ!$AI972+ДАННЫЕ!$AJ972+ДАННЫЕ!$AP972+ДАННЫЕ!$AQ972+ДАННЫЕ!$AR972+ДАННЫЕ!$AU972+ДАННЫЕ!$AW972+ДАННЫЕ!$AS972+ДАННЫЕ!$AT972&gt;0,1,0)&amp;"x"&amp;ДАННЫЕ!$AG972&amp;"p"&amp;IF(ДАННЫЕ!$BY972&gt;0,1,0)&amp;"v"&amp;IF(ДАННЫЕ!$BZ972&gt;0,1,0)&amp;"n"&amp;ДАННЫЕ!$CA972&amp;"t"&amp;ДАННЫЕ!$AY972&amp;"k"&amp;ДАННЫЕ!$CB972&amp;"q"&amp;ДАННЫЕ!$CC972&amp;"w"&amp;ДАННЫЕ!$CD972&amp;"e"&amp;ДАННЫЕ!$CE972&amp;"m"&amp;ДАННЫЕ!$CF972&amp;"c"&amp;ДАННЫЕ!$CG972&amp;"z"&amp;ДАННЫЕ!$CH972&amp;"d"&amp;IF(H972=4,1,0)&amp;"s"&amp;IF(ДАННЫЕ!$J972=1,0,1)&amp;"u"&amp;IF(ДАННЫЕ!$CJ972&gt;0,1,0)</f>
        <v>g0cf0a06AR1VG0o0xp0v0ntkqwemczd0s1u0</v>
      </c>
      <c r="O972" s="28" t="str">
        <f>ДАННЫЕ!$I972&amp;"g"&amp;B972&amp;A972&amp;"f"&amp;P972&amp;"c"&amp;IF(ДАННЫЕ!$U972&gt;0,1,0)&amp;"s"&amp;IF(ДАННЫЕ!$Q972&gt;0,IF(YEAR(ДАННЫЕ!$F$1)=YEAR(ДАННЫЕ!$Q972),IF(MONTH(ДАННЫЕ!$F$1)=MONTH(ДАННЫЕ!$Q972),111,11),1),0)&amp;"i"&amp;IF(ДАННЫЕ!$R972+ДАННЫЕ!$S972+ДАННЫЕ!$T972=0,0,1)&amp;"h"&amp;IF(ДАННЫЕ!$P972&gt;0,1,0)&amp;"p"&amp;IF(ДАННЫЕ!$CI972&gt;0,IF(YEAR(ДАННЫЕ!$F$1)=YEAR(ДАННЫЕ!$CI972),IF(MONTH(ДАННЫЕ!$F$1)=MONTH(ДАННЫЕ!$CI972),111,11),1),0)&amp;"d"&amp;IF(ДАННЫЕ!$CJ972&gt;0,IF(YEAR(ДАННЫЕ!$F$1)=YEAR(ДАННЫЕ!$CJ972),IF(MONTH(ДАННЫЕ!$F$1)=MONTH(ДАННЫЕ!$CJ972),111,11),1),0)&amp;"o"&amp;IF(ДАННЫЕ!$CK972&gt;0,IF(MONTH(ДАННЫЕ!$F$1)=MONTH(ДАННЫЕ!$CK972),111,11),0)&amp;"v"&amp;IF(ДАННЫЕ!$BE972&gt;0,IF(MONTH(ДАННЫЕ!$F$1)=MONTH(ДАННЫЕ!$BE972),111,11),0)</f>
        <v>g00f0c0s0i0h0p0d0o0v0</v>
      </c>
      <c r="P972" s="15">
        <f t="shared" si="47"/>
        <v>0</v>
      </c>
      <c r="Q972" s="15">
        <f>IF(ДАННЫЕ!$F$1&gt;ДАННЫЕ!$N972,IF(YEAR(ДАННЫЕ!$F$1)=YEAR(ДАННЫЕ!M972),1,0),0)</f>
        <v>0</v>
      </c>
      <c r="R972" s="15">
        <f>IF(ДАННЫЕ!$F$1&gt;ДАННЫЕ!$N972,IF(YEAR(ДАННЫЕ!$F$1)=YEAR(ДАННЫЕ!N972),1,0),0)</f>
        <v>0</v>
      </c>
      <c r="S972" s="15">
        <f>IF(ДАННЫЕ!$AA972="2А",1,IF(ДАННЫЕ!$AA972="2Б",2,IF(ДАННЫЕ!$AA972="2В",3,IF(ДАННЫЕ!$AA972=3,4,IF(ДАННЫЕ!$AA972="4А",5,IF(ДАННЫЕ!$AA972="4Б",6,IF(ДАННЫЕ!$AA972="4В",7,IF(ДАННЫЕ!$AA972=5,8,0))))))))</f>
        <v>0</v>
      </c>
      <c r="T972" s="15">
        <f>IF(OR(ДАННЫЕ!$AC972=2,ДАННЫЕ!$AD972=2,ДАННЫЕ!$AE972=2),2,IF(OR(ДАННЫЕ!$AC972=1,ДАННЫЕ!$AD972=1,ДАННЫЕ!$AE972=1),1,0))</f>
        <v>0</v>
      </c>
    </row>
    <row r="973" spans="1:20" ht="15" customHeight="1" x14ac:dyDescent="0.2">
      <c r="A973" s="78">
        <f>IF(B973&gt;0,IF(MONTH(ДАННЫЕ!$F$1)=MONTH(ДАННЫЕ!$B973),1,0),0)</f>
        <v>0</v>
      </c>
      <c r="B973" s="14">
        <f>IF(ДАННЫЕ!$B973&gt;0,IF(YEAR(ДАННЫЕ!$F$1)=YEAR(ДАННЫЕ!$B973),1,0),0)</f>
        <v>0</v>
      </c>
      <c r="C973" s="14">
        <f>IF(ДАННЫЕ!$CM973&gt;0,IF(YEAR(ДАННЫЕ!$F$1)=YEAR(ДАННЫЕ!$CM973),1,0),0)</f>
        <v>0</v>
      </c>
      <c r="D973" s="14">
        <f>IF(ДАННЫЕ!$CJ973&gt;0,IF(ДАННЫЕ!$CL973&gt;ДАННЫЕ!$F$1,1,IF(ДАННЫЕ!$CL973&gt;0,0,1)),0)</f>
        <v>0</v>
      </c>
      <c r="E973" s="43" t="str">
        <f ca="1">IF(ДАННЫЕ!$F$1&gt;0,IF(ДАННЫЕ!$G973&gt;0,DATEDIF(ДАННЫЕ!$G973,ДАННЫЕ!$F$1,"y"),""),IF(ДАННЫЕ!$G973&gt;0,DATEDIF(ДАННЫЕ!$G973,TODAY(),"y"),""))</f>
        <v/>
      </c>
      <c r="F973" s="43" t="str">
        <f xml:space="preserve"> IF(ДАННЫЕ!$F973="М",IF(E973&gt;=18,IF(E973&lt;60,1,""),""),"")&amp;IF(ДАННЫЕ!$F973="Ж",IF(E973&gt;=18,IF(E973&lt;55,1,""),""),"")</f>
        <v/>
      </c>
      <c r="G973" s="43" t="str">
        <f xml:space="preserve"> IF(ДАННЫЕ!$F973="М",IF(E973&gt;=60,2,""),"")&amp;IF(ДАННЫЕ!$F973="Ж",IF(E973&gt;=55,2,""),"")</f>
        <v/>
      </c>
      <c r="H973" s="43" t="str">
        <f t="shared" ca="1" si="45"/>
        <v/>
      </c>
      <c r="I973" s="43" t="str">
        <f t="shared" ca="1" si="46"/>
        <v>03</v>
      </c>
      <c r="J973" s="28" t="str">
        <f ca="1">ДАННЫЕ!$F973&amp;H973&amp;I973&amp;ДАННЫЕ!$I973&amp;"m"&amp;IF(ДАННЫЕ!$I973&gt;0,IF(ДАННЫЕ!$J973&gt;0,0,1),"")&amp;"f"&amp;IF(ДАННЫЕ!$R973&gt;0,IF(YEAR(ДАННЫЕ!$F$1)=YEAR(ДАННЫЕ!$R973),1,0),0)&amp;"z"&amp;ДАННЫЕ!$R973&amp;"p"&amp;ДАННЫЕ!$S973&amp;"i"&amp;ДАННЫЕ!$T973&amp;"h"&amp;ДАННЫЕ!$K973&amp;"be"&amp;ДАННЫЕ!$BI973&amp;"CD"&amp;IF(ДАННЫЕ!BF973&gt;500,4,IF(ДАННЫЕ!BF973&gt;350,3,IF(ДАННЫЕ!BF973&gt;200,2,IF(ДАННЫЕ!BF973&gt;0,1,0))))&amp;"g"&amp;B973&amp;"d"&amp;H973&amp;"l"&amp;ДАННЫЕ!AT973&amp;"a"&amp;ДАННЫЕ!$V973&amp;"v"&amp;R973&amp;"k"&amp;ДАННЫЕ!$U973&amp;"s"&amp;ДАННЫЕ!$Y973&amp;"t"&amp;ДАННЫЕ!$X973&amp;"b"&amp;IF(ДАННЫЕ!$Q973&gt;1,1,0)&amp;"PP"&amp;ДАННЫЕ!Z973&amp;"c"&amp;S973&amp;"x"&amp;IF(ДАННЫЕ!$BY973&gt;0,IF(YEAR(ДАННЫЕ!$F$1)=YEAR(ДАННЫЕ!$BY973),1,0),0)&amp;"n"&amp;IF(ДАННЫЕ!$BZ973&gt;0,IF(YEAR(ДАННЫЕ!$F$1)=YEAR(ДАННЫЕ!$BZ973),1,0),0)&amp;"u"&amp;D973&amp;"z"&amp;IF(ДАННЫЕ!$CL973&gt;0,IF(YEAR(ДАННЫЕ!$F$1)&gt;YEAR(ДАННЫЕ!$CL973),11,12),0)</f>
        <v>03mf0zpihbeCD0g0dlav0kstb0PPc0x0n0u0z0</v>
      </c>
      <c r="K973" s="28" t="str">
        <f ca="1">ДАННЫЕ!$I973&amp;"x"&amp;B973&amp;"w"&amp;IF(T973+ДАННЫЕ!AD973+ДАННЫЕ!AE973+ДАННЫЕ!AF973+ДАННЫЕ!AG973+ДАННЫЕ!AH973+ДАННЫЕ!$AL973+ДАННЫЕ!AI973+ДАННЫЕ!AJ973+ДАННЫЕ!AK973+ДАННЫЕ!AP973+ДАННЫЕ!AQ973+ДАННЫЕ!AR973+ДАННЫЕ!$AM973+ДАННЫЕ!$AN973+ДАННЫЕ!AS973+ДАННЫЕ!AT973&gt;0,1,0)&amp;IF(OR(T973=2,ДАННЫЕ!AD973=2,ДАННЫЕ!AE973=2,ДАННЫЕ!AF973=2,ДАННЫЕ!AG973=2,ДАННЫЕ!AH973=2,ДАННЫЕ!$AL973=2,ДАННЫЕ!AI973=2,ДАННЫЕ!AJ973=2,ДАННЫЕ!AK973=2,ДАННЫЕ!AP973=2,ДАННЫЕ!AQ973=2,ДАННЫЕ!AR973=2,ДАННЫЕ!$AM973=2,ДАННЫЕ!$AN973=2,ДАННЫЕ!AS973=2,ДАННЫЕ!AT973=2),2,0)&amp;"t"&amp;IF(T973&gt;0,"1"&amp;T973,"00")&amp;"f"&amp;IF(ДАННЫЕ!$AC973,"1"&amp;ДАННЫЕ!$AC973,"00")&amp;"b"&amp;IF(ДАННЫЕ!$AD973,"1"&amp;ДАННЫЕ!$AD973,"00")&amp;"g"&amp;IF(ДАННЫЕ!$AF973,"1"&amp;ДАННЫЕ!$AF973,"00")&amp;"c"&amp;IF(ДАННЫЕ!$AG973,"1"&amp;ДАННЫЕ!$AG973,"00")&amp;"i"&amp;IF(ДАННЫЕ!$AH973,"1"&amp;ДАННЫЕ!$AH973,"00")&amp;"r"&amp;IF(ДАННЫЕ!$AL973,"1"&amp;ДАННЫЕ!$AL973,"00")&amp;"m"&amp;IF(ДАННЫЕ!$AI973,"1"&amp;ДАННЫЕ!$AI973,"00")&amp;"hS"&amp;IF(ДАННЫЕ!$AJ973,"1"&amp;ДАННЫЕ!$AJ973,"00")&amp;"hZ"&amp;IF(ДАННЫЕ!$AK973,"1"&amp;ДАННЫЕ!$AK973,"00")&amp;"p"&amp;IF(ДАННЫЕ!$AP973,"1"&amp;ДАННЫЕ!$AP973,"00")&amp;"k"&amp;IF(ДАННЫЕ!$AQ973,"1"&amp;ДАННЫЕ!$AQ973,"00")&amp;"z"&amp;IF(ДАННЫЕ!$AR973,"1"&amp;ДАННЫЕ!$AR973,"00")&amp;"j"&amp;IF(ДАННЫЕ!$AM973,"1"&amp;ДАННЫЕ!$AM973,"00")&amp;"n"&amp;IF(ДАННЫЕ!$AN973,"1"&amp;ДАННЫЕ!$AN973,"00")&amp;"E"&amp;ДАННЫЕ!BI973&amp;"L"&amp;ДАННЫЕ!AO973&amp;"h"&amp;IF(ДАННЫЕ!$AU973&gt;0,1,0)&amp;"v"&amp;IF(ДАННЫЕ!$AW973&gt;0,1,0)&amp;"a"&amp;IF(ДАННЫЕ!$AS973,"1"&amp;ДАННЫЕ!$AS973,"00")&amp;"s"&amp;IF(ДАННЫЕ!$AT973,"1"&amp;ДАННЫЕ!$AT973,"00")&amp;"u"&amp;IF(ДАННЫЕ!$CJ973&gt;0,1,0)&amp;"y"&amp;B973&amp;"d"&amp;H973&amp;"e"&amp;F973&amp;G973</f>
        <v>x0w00t00f00b00g00c00i00r00m00hS00hZ00p00k00z00j00n00ELh0v0a00s00u0y0de</v>
      </c>
      <c r="L973" s="28" t="str">
        <f ca="1">ДАННЫЕ!$I973&amp;"VN"&amp;IF(ДАННЫЕ!AW973&gt;0,11,10)&amp;"CD"&amp;IF(ДАННЫЕ!BF973&gt;500,16,IF(ДАННЫЕ!BF973&gt;350,15,IF(ДАННЫЕ!BF973&gt;=200,14,IF(ДАННЫЕ!BF973&gt;=100,13,IF(ДАННЫЕ!BF973&gt;=50,12,IF(ДАННЫЕ!BF973&gt;0,11,10))))))&amp;"AR"&amp;IF(ДАННЫЕ!BX973&gt;0,1,0)&amp;"GD"&amp;B973&amp;"VV"&amp;IF(E973&gt;=5,IF(E973&lt;18,1,0),0)</f>
        <v>VN10CD10AR0GD0VV0</v>
      </c>
      <c r="M973" s="28" t="str">
        <f>ДАННЫЕ!$I973&amp;"b"&amp;ДАННЫЕ!$BI973&amp;"r"&amp;ДАННЫЕ!$BJ973&amp;"CD"&amp;IF(ДАННЫЕ!BF973&gt;0,IF(ДАННЫЕ!BF973&lt;200,1,IF(ДАННЫЕ!BF973&lt;350,2,3)),0)&amp;"h"&amp;IF(ДАННЫЕ!$BK973+ДАННЫЕ!$BL973+ДАННЫЕ!$BM973&gt;0,1,0)&amp;"x"&amp;ДАННЫЕ!$BK973&amp;"y"&amp;ДАННЫЕ!$BL973&amp;"z"&amp;ДАННЫЕ!$BM973&amp;"c"&amp;IF(ДАННЫЕ!$BK973+ДАННЫЕ!$BL973+ДАННЫЕ!$BM973=3,1,0)&amp;"a"&amp;IF(ДАННЫЕ!$BQ973+ДАННЫЕ!$BR973&gt;0,1,0)&amp;"d"&amp;ДАННЫЕ!$BQ973&amp;"v"&amp;ДАННЫЕ!$BR973&amp;"p"&amp;ДАННЫЕ!$BS973&amp;"n"&amp;ДАННЫЕ!$BU973&amp;"t"&amp;ДАННЫЕ!$BV973&amp;"o"&amp;ДАННЫЕ!$BT973&amp;"l"&amp;IF(ДАННЫЕ!$BN973&gt;0,1,0)&amp;ДАННЫЕ!$BN973&amp;"g"&amp;ДАННЫЕ!$BO973&amp;"s"&amp;ДАННЫЕ!$BP973&amp;"DZ"&amp;IF(ДАННЫЕ!B973-ДАННЫЕ!G973 &lt; 60,IF(ДАННЫЕ!B973-ДАННЫЕ!G973 &gt;= 0,1,0),0)&amp;"u"&amp;IF(ДАННЫЕ!$CJ973&gt;0,1,0)</f>
        <v>brCD0h0xyzc0a0dvpntol0gsDZ1u0</v>
      </c>
      <c r="N973" s="28" t="str">
        <f ca="1">ДАННЫЕ!$F973&amp;ДАННЫЕ!$I973&amp;"g"&amp;B973&amp;"cf"&amp;D973&amp;"a"&amp;IF(ДАННЫЕ!$BX973&gt;0,1,0)&amp;IF(ДАННЫЕ!$BF973&gt;500,1,IF(ДАННЫЕ!$BF973&gt;350,2,IF(ДАННЫЕ!$BF973&gt;=200,3,IF(ДАННЫЕ!$BF973&gt;=100,4,IF(ДАННЫЕ!$BF973&gt;=50,5,IF(ДАННЫЕ!$BF973&lt;50,6,0))))))&amp;"AR"&amp;IF(DATEDIF(ДАННЫЕ!$BX973,ДАННЫЕ!$F$1,"y")&gt;1,1,0)&amp;"VG"&amp;IF(ДАННЫЕ!$BH973="0",1,0)&amp;"o"&amp;IF(T973+ДАННЫЕ!$AF973+ДАННЫЕ!$AG973+ДАННЫЕ!$AH973+ДАННЫЕ!$AI973+ДАННЫЕ!$AJ973+ДАННЫЕ!$AP973+ДАННЫЕ!$AQ973+ДАННЫЕ!$AR973+ДАННЫЕ!$AU973+ДАННЫЕ!$AW973+ДАННЫЕ!$AS973+ДАННЫЕ!$AT973&gt;0,1,0)&amp;"x"&amp;ДАННЫЕ!$AG973&amp;"p"&amp;IF(ДАННЫЕ!$BY973&gt;0,1,0)&amp;"v"&amp;IF(ДАННЫЕ!$BZ973&gt;0,1,0)&amp;"n"&amp;ДАННЫЕ!$CA973&amp;"t"&amp;ДАННЫЕ!$AY973&amp;"k"&amp;ДАННЫЕ!$CB973&amp;"q"&amp;ДАННЫЕ!$CC973&amp;"w"&amp;ДАННЫЕ!$CD973&amp;"e"&amp;ДАННЫЕ!$CE973&amp;"m"&amp;ДАННЫЕ!$CF973&amp;"c"&amp;ДАННЫЕ!$CG973&amp;"z"&amp;ДАННЫЕ!$CH973&amp;"d"&amp;IF(H973=4,1,0)&amp;"s"&amp;IF(ДАННЫЕ!$J973=1,0,1)&amp;"u"&amp;IF(ДАННЫЕ!$CJ973&gt;0,1,0)</f>
        <v>g0cf0a06AR1VG0o0xp0v0ntkqwemczd0s1u0</v>
      </c>
      <c r="O973" s="28" t="str">
        <f>ДАННЫЕ!$I973&amp;"g"&amp;B973&amp;A973&amp;"f"&amp;P973&amp;"c"&amp;IF(ДАННЫЕ!$U973&gt;0,1,0)&amp;"s"&amp;IF(ДАННЫЕ!$Q973&gt;0,IF(YEAR(ДАННЫЕ!$F$1)=YEAR(ДАННЫЕ!$Q973),IF(MONTH(ДАННЫЕ!$F$1)=MONTH(ДАННЫЕ!$Q973),111,11),1),0)&amp;"i"&amp;IF(ДАННЫЕ!$R973+ДАННЫЕ!$S973+ДАННЫЕ!$T973=0,0,1)&amp;"h"&amp;IF(ДАННЫЕ!$P973&gt;0,1,0)&amp;"p"&amp;IF(ДАННЫЕ!$CI973&gt;0,IF(YEAR(ДАННЫЕ!$F$1)=YEAR(ДАННЫЕ!$CI973),IF(MONTH(ДАННЫЕ!$F$1)=MONTH(ДАННЫЕ!$CI973),111,11),1),0)&amp;"d"&amp;IF(ДАННЫЕ!$CJ973&gt;0,IF(YEAR(ДАННЫЕ!$F$1)=YEAR(ДАННЫЕ!$CJ973),IF(MONTH(ДАННЫЕ!$F$1)=MONTH(ДАННЫЕ!$CJ973),111,11),1),0)&amp;"o"&amp;IF(ДАННЫЕ!$CK973&gt;0,IF(MONTH(ДАННЫЕ!$F$1)=MONTH(ДАННЫЕ!$CK973),111,11),0)&amp;"v"&amp;IF(ДАННЫЕ!$BE973&gt;0,IF(MONTH(ДАННЫЕ!$F$1)=MONTH(ДАННЫЕ!$BE973),111,11),0)</f>
        <v>g00f0c0s0i0h0p0d0o0v0</v>
      </c>
      <c r="P973" s="15">
        <f t="shared" si="47"/>
        <v>0</v>
      </c>
      <c r="Q973" s="15">
        <f>IF(ДАННЫЕ!$F$1&gt;ДАННЫЕ!$N973,IF(YEAR(ДАННЫЕ!$F$1)=YEAR(ДАННЫЕ!M973),1,0),0)</f>
        <v>0</v>
      </c>
      <c r="R973" s="15">
        <f>IF(ДАННЫЕ!$F$1&gt;ДАННЫЕ!$N973,IF(YEAR(ДАННЫЕ!$F$1)=YEAR(ДАННЫЕ!N973),1,0),0)</f>
        <v>0</v>
      </c>
      <c r="S973" s="15">
        <f>IF(ДАННЫЕ!$AA973="2А",1,IF(ДАННЫЕ!$AA973="2Б",2,IF(ДАННЫЕ!$AA973="2В",3,IF(ДАННЫЕ!$AA973=3,4,IF(ДАННЫЕ!$AA973="4А",5,IF(ДАННЫЕ!$AA973="4Б",6,IF(ДАННЫЕ!$AA973="4В",7,IF(ДАННЫЕ!$AA973=5,8,0))))))))</f>
        <v>0</v>
      </c>
      <c r="T973" s="15">
        <f>IF(OR(ДАННЫЕ!$AC973=2,ДАННЫЕ!$AD973=2,ДАННЫЕ!$AE973=2),2,IF(OR(ДАННЫЕ!$AC973=1,ДАННЫЕ!$AD973=1,ДАННЫЕ!$AE973=1),1,0))</f>
        <v>0</v>
      </c>
    </row>
    <row r="974" spans="1:20" ht="15" customHeight="1" x14ac:dyDescent="0.2">
      <c r="A974" s="78">
        <f>IF(B974&gt;0,IF(MONTH(ДАННЫЕ!$F$1)=MONTH(ДАННЫЕ!$B974),1,0),0)</f>
        <v>0</v>
      </c>
      <c r="B974" s="14">
        <f>IF(ДАННЫЕ!$B974&gt;0,IF(YEAR(ДАННЫЕ!$F$1)=YEAR(ДАННЫЕ!$B974),1,0),0)</f>
        <v>0</v>
      </c>
      <c r="C974" s="14">
        <f>IF(ДАННЫЕ!$CM974&gt;0,IF(YEAR(ДАННЫЕ!$F$1)=YEAR(ДАННЫЕ!$CM974),1,0),0)</f>
        <v>0</v>
      </c>
      <c r="D974" s="14">
        <f>IF(ДАННЫЕ!$CJ974&gt;0,IF(ДАННЫЕ!$CL974&gt;ДАННЫЕ!$F$1,1,IF(ДАННЫЕ!$CL974&gt;0,0,1)),0)</f>
        <v>0</v>
      </c>
      <c r="E974" s="43" t="str">
        <f ca="1">IF(ДАННЫЕ!$F$1&gt;0,IF(ДАННЫЕ!$G974&gt;0,DATEDIF(ДАННЫЕ!$G974,ДАННЫЕ!$F$1,"y"),""),IF(ДАННЫЕ!$G974&gt;0,DATEDIF(ДАННЫЕ!$G974,TODAY(),"y"),""))</f>
        <v/>
      </c>
      <c r="F974" s="43" t="str">
        <f xml:space="preserve"> IF(ДАННЫЕ!$F974="М",IF(E974&gt;=18,IF(E974&lt;60,1,""),""),"")&amp;IF(ДАННЫЕ!$F974="Ж",IF(E974&gt;=18,IF(E974&lt;55,1,""),""),"")</f>
        <v/>
      </c>
      <c r="G974" s="43" t="str">
        <f xml:space="preserve"> IF(ДАННЫЕ!$F974="М",IF(E974&gt;=60,2,""),"")&amp;IF(ДАННЫЕ!$F974="Ж",IF(E974&gt;=55,2,""),"")</f>
        <v/>
      </c>
      <c r="H974" s="43" t="str">
        <f t="shared" ca="1" si="45"/>
        <v/>
      </c>
      <c r="I974" s="43" t="str">
        <f t="shared" ca="1" si="46"/>
        <v>03</v>
      </c>
      <c r="J974" s="28" t="str">
        <f ca="1">ДАННЫЕ!$F974&amp;H974&amp;I974&amp;ДАННЫЕ!$I974&amp;"m"&amp;IF(ДАННЫЕ!$I974&gt;0,IF(ДАННЫЕ!$J974&gt;0,0,1),"")&amp;"f"&amp;IF(ДАННЫЕ!$R974&gt;0,IF(YEAR(ДАННЫЕ!$F$1)=YEAR(ДАННЫЕ!$R974),1,0),0)&amp;"z"&amp;ДАННЫЕ!$R974&amp;"p"&amp;ДАННЫЕ!$S974&amp;"i"&amp;ДАННЫЕ!$T974&amp;"h"&amp;ДАННЫЕ!$K974&amp;"be"&amp;ДАННЫЕ!$BI974&amp;"CD"&amp;IF(ДАННЫЕ!BF974&gt;500,4,IF(ДАННЫЕ!BF974&gt;350,3,IF(ДАННЫЕ!BF974&gt;200,2,IF(ДАННЫЕ!BF974&gt;0,1,0))))&amp;"g"&amp;B974&amp;"d"&amp;H974&amp;"l"&amp;ДАННЫЕ!AT974&amp;"a"&amp;ДАННЫЕ!$V974&amp;"v"&amp;R974&amp;"k"&amp;ДАННЫЕ!$U974&amp;"s"&amp;ДАННЫЕ!$Y974&amp;"t"&amp;ДАННЫЕ!$X974&amp;"b"&amp;IF(ДАННЫЕ!$Q974&gt;1,1,0)&amp;"PP"&amp;ДАННЫЕ!Z974&amp;"c"&amp;S974&amp;"x"&amp;IF(ДАННЫЕ!$BY974&gt;0,IF(YEAR(ДАННЫЕ!$F$1)=YEAR(ДАННЫЕ!$BY974),1,0),0)&amp;"n"&amp;IF(ДАННЫЕ!$BZ974&gt;0,IF(YEAR(ДАННЫЕ!$F$1)=YEAR(ДАННЫЕ!$BZ974),1,0),0)&amp;"u"&amp;D974&amp;"z"&amp;IF(ДАННЫЕ!$CL974&gt;0,IF(YEAR(ДАННЫЕ!$F$1)&gt;YEAR(ДАННЫЕ!$CL974),11,12),0)</f>
        <v>03mf0zpihbeCD0g0dlav0kstb0PPc0x0n0u0z0</v>
      </c>
      <c r="K974" s="28" t="str">
        <f ca="1">ДАННЫЕ!$I974&amp;"x"&amp;B974&amp;"w"&amp;IF(T974+ДАННЫЕ!AD974+ДАННЫЕ!AE974+ДАННЫЕ!AF974+ДАННЫЕ!AG974+ДАННЫЕ!AH974+ДАННЫЕ!$AL974+ДАННЫЕ!AI974+ДАННЫЕ!AJ974+ДАННЫЕ!AK974+ДАННЫЕ!AP974+ДАННЫЕ!AQ974+ДАННЫЕ!AR974+ДАННЫЕ!$AM974+ДАННЫЕ!$AN974+ДАННЫЕ!AS974+ДАННЫЕ!AT974&gt;0,1,0)&amp;IF(OR(T974=2,ДАННЫЕ!AD974=2,ДАННЫЕ!AE974=2,ДАННЫЕ!AF974=2,ДАННЫЕ!AG974=2,ДАННЫЕ!AH974=2,ДАННЫЕ!$AL974=2,ДАННЫЕ!AI974=2,ДАННЫЕ!AJ974=2,ДАННЫЕ!AK974=2,ДАННЫЕ!AP974=2,ДАННЫЕ!AQ974=2,ДАННЫЕ!AR974=2,ДАННЫЕ!$AM974=2,ДАННЫЕ!$AN974=2,ДАННЫЕ!AS974=2,ДАННЫЕ!AT974=2),2,0)&amp;"t"&amp;IF(T974&gt;0,"1"&amp;T974,"00")&amp;"f"&amp;IF(ДАННЫЕ!$AC974,"1"&amp;ДАННЫЕ!$AC974,"00")&amp;"b"&amp;IF(ДАННЫЕ!$AD974,"1"&amp;ДАННЫЕ!$AD974,"00")&amp;"g"&amp;IF(ДАННЫЕ!$AF974,"1"&amp;ДАННЫЕ!$AF974,"00")&amp;"c"&amp;IF(ДАННЫЕ!$AG974,"1"&amp;ДАННЫЕ!$AG974,"00")&amp;"i"&amp;IF(ДАННЫЕ!$AH974,"1"&amp;ДАННЫЕ!$AH974,"00")&amp;"r"&amp;IF(ДАННЫЕ!$AL974,"1"&amp;ДАННЫЕ!$AL974,"00")&amp;"m"&amp;IF(ДАННЫЕ!$AI974,"1"&amp;ДАННЫЕ!$AI974,"00")&amp;"hS"&amp;IF(ДАННЫЕ!$AJ974,"1"&amp;ДАННЫЕ!$AJ974,"00")&amp;"hZ"&amp;IF(ДАННЫЕ!$AK974,"1"&amp;ДАННЫЕ!$AK974,"00")&amp;"p"&amp;IF(ДАННЫЕ!$AP974,"1"&amp;ДАННЫЕ!$AP974,"00")&amp;"k"&amp;IF(ДАННЫЕ!$AQ974,"1"&amp;ДАННЫЕ!$AQ974,"00")&amp;"z"&amp;IF(ДАННЫЕ!$AR974,"1"&amp;ДАННЫЕ!$AR974,"00")&amp;"j"&amp;IF(ДАННЫЕ!$AM974,"1"&amp;ДАННЫЕ!$AM974,"00")&amp;"n"&amp;IF(ДАННЫЕ!$AN974,"1"&amp;ДАННЫЕ!$AN974,"00")&amp;"E"&amp;ДАННЫЕ!BI974&amp;"L"&amp;ДАННЫЕ!AO974&amp;"h"&amp;IF(ДАННЫЕ!$AU974&gt;0,1,0)&amp;"v"&amp;IF(ДАННЫЕ!$AW974&gt;0,1,0)&amp;"a"&amp;IF(ДАННЫЕ!$AS974,"1"&amp;ДАННЫЕ!$AS974,"00")&amp;"s"&amp;IF(ДАННЫЕ!$AT974,"1"&amp;ДАННЫЕ!$AT974,"00")&amp;"u"&amp;IF(ДАННЫЕ!$CJ974&gt;0,1,0)&amp;"y"&amp;B974&amp;"d"&amp;H974&amp;"e"&amp;F974&amp;G974</f>
        <v>x0w00t00f00b00g00c00i00r00m00hS00hZ00p00k00z00j00n00ELh0v0a00s00u0y0de</v>
      </c>
      <c r="L974" s="28" t="str">
        <f ca="1">ДАННЫЕ!$I974&amp;"VN"&amp;IF(ДАННЫЕ!AW974&gt;0,11,10)&amp;"CD"&amp;IF(ДАННЫЕ!BF974&gt;500,16,IF(ДАННЫЕ!BF974&gt;350,15,IF(ДАННЫЕ!BF974&gt;=200,14,IF(ДАННЫЕ!BF974&gt;=100,13,IF(ДАННЫЕ!BF974&gt;=50,12,IF(ДАННЫЕ!BF974&gt;0,11,10))))))&amp;"AR"&amp;IF(ДАННЫЕ!BX974&gt;0,1,0)&amp;"GD"&amp;B974&amp;"VV"&amp;IF(E974&gt;=5,IF(E974&lt;18,1,0),0)</f>
        <v>VN10CD10AR0GD0VV0</v>
      </c>
      <c r="M974" s="28" t="str">
        <f>ДАННЫЕ!$I974&amp;"b"&amp;ДАННЫЕ!$BI974&amp;"r"&amp;ДАННЫЕ!$BJ974&amp;"CD"&amp;IF(ДАННЫЕ!BF974&gt;0,IF(ДАННЫЕ!BF974&lt;200,1,IF(ДАННЫЕ!BF974&lt;350,2,3)),0)&amp;"h"&amp;IF(ДАННЫЕ!$BK974+ДАННЫЕ!$BL974+ДАННЫЕ!$BM974&gt;0,1,0)&amp;"x"&amp;ДАННЫЕ!$BK974&amp;"y"&amp;ДАННЫЕ!$BL974&amp;"z"&amp;ДАННЫЕ!$BM974&amp;"c"&amp;IF(ДАННЫЕ!$BK974+ДАННЫЕ!$BL974+ДАННЫЕ!$BM974=3,1,0)&amp;"a"&amp;IF(ДАННЫЕ!$BQ974+ДАННЫЕ!$BR974&gt;0,1,0)&amp;"d"&amp;ДАННЫЕ!$BQ974&amp;"v"&amp;ДАННЫЕ!$BR974&amp;"p"&amp;ДАННЫЕ!$BS974&amp;"n"&amp;ДАННЫЕ!$BU974&amp;"t"&amp;ДАННЫЕ!$BV974&amp;"o"&amp;ДАННЫЕ!$BT974&amp;"l"&amp;IF(ДАННЫЕ!$BN974&gt;0,1,0)&amp;ДАННЫЕ!$BN974&amp;"g"&amp;ДАННЫЕ!$BO974&amp;"s"&amp;ДАННЫЕ!$BP974&amp;"DZ"&amp;IF(ДАННЫЕ!B974-ДАННЫЕ!G974 &lt; 60,IF(ДАННЫЕ!B974-ДАННЫЕ!G974 &gt;= 0,1,0),0)&amp;"u"&amp;IF(ДАННЫЕ!$CJ974&gt;0,1,0)</f>
        <v>brCD0h0xyzc0a0dvpntol0gsDZ1u0</v>
      </c>
      <c r="N974" s="28" t="str">
        <f ca="1">ДАННЫЕ!$F974&amp;ДАННЫЕ!$I974&amp;"g"&amp;B974&amp;"cf"&amp;D974&amp;"a"&amp;IF(ДАННЫЕ!$BX974&gt;0,1,0)&amp;IF(ДАННЫЕ!$BF974&gt;500,1,IF(ДАННЫЕ!$BF974&gt;350,2,IF(ДАННЫЕ!$BF974&gt;=200,3,IF(ДАННЫЕ!$BF974&gt;=100,4,IF(ДАННЫЕ!$BF974&gt;=50,5,IF(ДАННЫЕ!$BF974&lt;50,6,0))))))&amp;"AR"&amp;IF(DATEDIF(ДАННЫЕ!$BX974,ДАННЫЕ!$F$1,"y")&gt;1,1,0)&amp;"VG"&amp;IF(ДАННЫЕ!$BH974="0",1,0)&amp;"o"&amp;IF(T974+ДАННЫЕ!$AF974+ДАННЫЕ!$AG974+ДАННЫЕ!$AH974+ДАННЫЕ!$AI974+ДАННЫЕ!$AJ974+ДАННЫЕ!$AP974+ДАННЫЕ!$AQ974+ДАННЫЕ!$AR974+ДАННЫЕ!$AU974+ДАННЫЕ!$AW974+ДАННЫЕ!$AS974+ДАННЫЕ!$AT974&gt;0,1,0)&amp;"x"&amp;ДАННЫЕ!$AG974&amp;"p"&amp;IF(ДАННЫЕ!$BY974&gt;0,1,0)&amp;"v"&amp;IF(ДАННЫЕ!$BZ974&gt;0,1,0)&amp;"n"&amp;ДАННЫЕ!$CA974&amp;"t"&amp;ДАННЫЕ!$AY974&amp;"k"&amp;ДАННЫЕ!$CB974&amp;"q"&amp;ДАННЫЕ!$CC974&amp;"w"&amp;ДАННЫЕ!$CD974&amp;"e"&amp;ДАННЫЕ!$CE974&amp;"m"&amp;ДАННЫЕ!$CF974&amp;"c"&amp;ДАННЫЕ!$CG974&amp;"z"&amp;ДАННЫЕ!$CH974&amp;"d"&amp;IF(H974=4,1,0)&amp;"s"&amp;IF(ДАННЫЕ!$J974=1,0,1)&amp;"u"&amp;IF(ДАННЫЕ!$CJ974&gt;0,1,0)</f>
        <v>g0cf0a06AR1VG0o0xp0v0ntkqwemczd0s1u0</v>
      </c>
      <c r="O974" s="28" t="str">
        <f>ДАННЫЕ!$I974&amp;"g"&amp;B974&amp;A974&amp;"f"&amp;P974&amp;"c"&amp;IF(ДАННЫЕ!$U974&gt;0,1,0)&amp;"s"&amp;IF(ДАННЫЕ!$Q974&gt;0,IF(YEAR(ДАННЫЕ!$F$1)=YEAR(ДАННЫЕ!$Q974),IF(MONTH(ДАННЫЕ!$F$1)=MONTH(ДАННЫЕ!$Q974),111,11),1),0)&amp;"i"&amp;IF(ДАННЫЕ!$R974+ДАННЫЕ!$S974+ДАННЫЕ!$T974=0,0,1)&amp;"h"&amp;IF(ДАННЫЕ!$P974&gt;0,1,0)&amp;"p"&amp;IF(ДАННЫЕ!$CI974&gt;0,IF(YEAR(ДАННЫЕ!$F$1)=YEAR(ДАННЫЕ!$CI974),IF(MONTH(ДАННЫЕ!$F$1)=MONTH(ДАННЫЕ!$CI974),111,11),1),0)&amp;"d"&amp;IF(ДАННЫЕ!$CJ974&gt;0,IF(YEAR(ДАННЫЕ!$F$1)=YEAR(ДАННЫЕ!$CJ974),IF(MONTH(ДАННЫЕ!$F$1)=MONTH(ДАННЫЕ!$CJ974),111,11),1),0)&amp;"o"&amp;IF(ДАННЫЕ!$CK974&gt;0,IF(MONTH(ДАННЫЕ!$F$1)=MONTH(ДАННЫЕ!$CK974),111,11),0)&amp;"v"&amp;IF(ДАННЫЕ!$BE974&gt;0,IF(MONTH(ДАННЫЕ!$F$1)=MONTH(ДАННЫЕ!$BE974),111,11),0)</f>
        <v>g00f0c0s0i0h0p0d0o0v0</v>
      </c>
      <c r="P974" s="15">
        <f t="shared" si="47"/>
        <v>0</v>
      </c>
      <c r="Q974" s="15">
        <f>IF(ДАННЫЕ!$F$1&gt;ДАННЫЕ!$N974,IF(YEAR(ДАННЫЕ!$F$1)=YEAR(ДАННЫЕ!M974),1,0),0)</f>
        <v>0</v>
      </c>
      <c r="R974" s="15">
        <f>IF(ДАННЫЕ!$F$1&gt;ДАННЫЕ!$N974,IF(YEAR(ДАННЫЕ!$F$1)=YEAR(ДАННЫЕ!N974),1,0),0)</f>
        <v>0</v>
      </c>
      <c r="S974" s="15">
        <f>IF(ДАННЫЕ!$AA974="2А",1,IF(ДАННЫЕ!$AA974="2Б",2,IF(ДАННЫЕ!$AA974="2В",3,IF(ДАННЫЕ!$AA974=3,4,IF(ДАННЫЕ!$AA974="4А",5,IF(ДАННЫЕ!$AA974="4Б",6,IF(ДАННЫЕ!$AA974="4В",7,IF(ДАННЫЕ!$AA974=5,8,0))))))))</f>
        <v>0</v>
      </c>
      <c r="T974" s="15">
        <f>IF(OR(ДАННЫЕ!$AC974=2,ДАННЫЕ!$AD974=2,ДАННЫЕ!$AE974=2),2,IF(OR(ДАННЫЕ!$AC974=1,ДАННЫЕ!$AD974=1,ДАННЫЕ!$AE974=1),1,0))</f>
        <v>0</v>
      </c>
    </row>
    <row r="975" spans="1:20" ht="15" customHeight="1" x14ac:dyDescent="0.2">
      <c r="A975" s="78">
        <f>IF(B975&gt;0,IF(MONTH(ДАННЫЕ!$F$1)=MONTH(ДАННЫЕ!$B975),1,0),0)</f>
        <v>0</v>
      </c>
      <c r="B975" s="14">
        <f>IF(ДАННЫЕ!$B975&gt;0,IF(YEAR(ДАННЫЕ!$F$1)=YEAR(ДАННЫЕ!$B975),1,0),0)</f>
        <v>0</v>
      </c>
      <c r="C975" s="14">
        <f>IF(ДАННЫЕ!$CM975&gt;0,IF(YEAR(ДАННЫЕ!$F$1)=YEAR(ДАННЫЕ!$CM975),1,0),0)</f>
        <v>0</v>
      </c>
      <c r="D975" s="14">
        <f>IF(ДАННЫЕ!$CJ975&gt;0,IF(ДАННЫЕ!$CL975&gt;ДАННЫЕ!$F$1,1,IF(ДАННЫЕ!$CL975&gt;0,0,1)),0)</f>
        <v>0</v>
      </c>
      <c r="E975" s="43" t="str">
        <f ca="1">IF(ДАННЫЕ!$F$1&gt;0,IF(ДАННЫЕ!$G975&gt;0,DATEDIF(ДАННЫЕ!$G975,ДАННЫЕ!$F$1,"y"),""),IF(ДАННЫЕ!$G975&gt;0,DATEDIF(ДАННЫЕ!$G975,TODAY(),"y"),""))</f>
        <v/>
      </c>
      <c r="F975" s="43" t="str">
        <f xml:space="preserve"> IF(ДАННЫЕ!$F975="М",IF(E975&gt;=18,IF(E975&lt;60,1,""),""),"")&amp;IF(ДАННЫЕ!$F975="Ж",IF(E975&gt;=18,IF(E975&lt;55,1,""),""),"")</f>
        <v/>
      </c>
      <c r="G975" s="43" t="str">
        <f xml:space="preserve"> IF(ДАННЫЕ!$F975="М",IF(E975&gt;=60,2,""),"")&amp;IF(ДАННЫЕ!$F975="Ж",IF(E975&gt;=55,2,""),"")</f>
        <v/>
      </c>
      <c r="H975" s="43" t="str">
        <f t="shared" ca="1" si="45"/>
        <v/>
      </c>
      <c r="I975" s="43" t="str">
        <f t="shared" ca="1" si="46"/>
        <v>03</v>
      </c>
      <c r="J975" s="28" t="str">
        <f ca="1">ДАННЫЕ!$F975&amp;H975&amp;I975&amp;ДАННЫЕ!$I975&amp;"m"&amp;IF(ДАННЫЕ!$I975&gt;0,IF(ДАННЫЕ!$J975&gt;0,0,1),"")&amp;"f"&amp;IF(ДАННЫЕ!$R975&gt;0,IF(YEAR(ДАННЫЕ!$F$1)=YEAR(ДАННЫЕ!$R975),1,0),0)&amp;"z"&amp;ДАННЫЕ!$R975&amp;"p"&amp;ДАННЫЕ!$S975&amp;"i"&amp;ДАННЫЕ!$T975&amp;"h"&amp;ДАННЫЕ!$K975&amp;"be"&amp;ДАННЫЕ!$BI975&amp;"CD"&amp;IF(ДАННЫЕ!BF975&gt;500,4,IF(ДАННЫЕ!BF975&gt;350,3,IF(ДАННЫЕ!BF975&gt;200,2,IF(ДАННЫЕ!BF975&gt;0,1,0))))&amp;"g"&amp;B975&amp;"d"&amp;H975&amp;"l"&amp;ДАННЫЕ!AT975&amp;"a"&amp;ДАННЫЕ!$V975&amp;"v"&amp;R975&amp;"k"&amp;ДАННЫЕ!$U975&amp;"s"&amp;ДАННЫЕ!$Y975&amp;"t"&amp;ДАННЫЕ!$X975&amp;"b"&amp;IF(ДАННЫЕ!$Q975&gt;1,1,0)&amp;"PP"&amp;ДАННЫЕ!Z975&amp;"c"&amp;S975&amp;"x"&amp;IF(ДАННЫЕ!$BY975&gt;0,IF(YEAR(ДАННЫЕ!$F$1)=YEAR(ДАННЫЕ!$BY975),1,0),0)&amp;"n"&amp;IF(ДАННЫЕ!$BZ975&gt;0,IF(YEAR(ДАННЫЕ!$F$1)=YEAR(ДАННЫЕ!$BZ975),1,0),0)&amp;"u"&amp;D975&amp;"z"&amp;IF(ДАННЫЕ!$CL975&gt;0,IF(YEAR(ДАННЫЕ!$F$1)&gt;YEAR(ДАННЫЕ!$CL975),11,12),0)</f>
        <v>03mf0zpihbeCD0g0dlav0kstb0PPc0x0n0u0z0</v>
      </c>
      <c r="K975" s="28" t="str">
        <f ca="1">ДАННЫЕ!$I975&amp;"x"&amp;B975&amp;"w"&amp;IF(T975+ДАННЫЕ!AD975+ДАННЫЕ!AE975+ДАННЫЕ!AF975+ДАННЫЕ!AG975+ДАННЫЕ!AH975+ДАННЫЕ!$AL975+ДАННЫЕ!AI975+ДАННЫЕ!AJ975+ДАННЫЕ!AK975+ДАННЫЕ!AP975+ДАННЫЕ!AQ975+ДАННЫЕ!AR975+ДАННЫЕ!$AM975+ДАННЫЕ!$AN975+ДАННЫЕ!AS975+ДАННЫЕ!AT975&gt;0,1,0)&amp;IF(OR(T975=2,ДАННЫЕ!AD975=2,ДАННЫЕ!AE975=2,ДАННЫЕ!AF975=2,ДАННЫЕ!AG975=2,ДАННЫЕ!AH975=2,ДАННЫЕ!$AL975=2,ДАННЫЕ!AI975=2,ДАННЫЕ!AJ975=2,ДАННЫЕ!AK975=2,ДАННЫЕ!AP975=2,ДАННЫЕ!AQ975=2,ДАННЫЕ!AR975=2,ДАННЫЕ!$AM975=2,ДАННЫЕ!$AN975=2,ДАННЫЕ!AS975=2,ДАННЫЕ!AT975=2),2,0)&amp;"t"&amp;IF(T975&gt;0,"1"&amp;T975,"00")&amp;"f"&amp;IF(ДАННЫЕ!$AC975,"1"&amp;ДАННЫЕ!$AC975,"00")&amp;"b"&amp;IF(ДАННЫЕ!$AD975,"1"&amp;ДАННЫЕ!$AD975,"00")&amp;"g"&amp;IF(ДАННЫЕ!$AF975,"1"&amp;ДАННЫЕ!$AF975,"00")&amp;"c"&amp;IF(ДАННЫЕ!$AG975,"1"&amp;ДАННЫЕ!$AG975,"00")&amp;"i"&amp;IF(ДАННЫЕ!$AH975,"1"&amp;ДАННЫЕ!$AH975,"00")&amp;"r"&amp;IF(ДАННЫЕ!$AL975,"1"&amp;ДАННЫЕ!$AL975,"00")&amp;"m"&amp;IF(ДАННЫЕ!$AI975,"1"&amp;ДАННЫЕ!$AI975,"00")&amp;"hS"&amp;IF(ДАННЫЕ!$AJ975,"1"&amp;ДАННЫЕ!$AJ975,"00")&amp;"hZ"&amp;IF(ДАННЫЕ!$AK975,"1"&amp;ДАННЫЕ!$AK975,"00")&amp;"p"&amp;IF(ДАННЫЕ!$AP975,"1"&amp;ДАННЫЕ!$AP975,"00")&amp;"k"&amp;IF(ДАННЫЕ!$AQ975,"1"&amp;ДАННЫЕ!$AQ975,"00")&amp;"z"&amp;IF(ДАННЫЕ!$AR975,"1"&amp;ДАННЫЕ!$AR975,"00")&amp;"j"&amp;IF(ДАННЫЕ!$AM975,"1"&amp;ДАННЫЕ!$AM975,"00")&amp;"n"&amp;IF(ДАННЫЕ!$AN975,"1"&amp;ДАННЫЕ!$AN975,"00")&amp;"E"&amp;ДАННЫЕ!BI975&amp;"L"&amp;ДАННЫЕ!AO975&amp;"h"&amp;IF(ДАННЫЕ!$AU975&gt;0,1,0)&amp;"v"&amp;IF(ДАННЫЕ!$AW975&gt;0,1,0)&amp;"a"&amp;IF(ДАННЫЕ!$AS975,"1"&amp;ДАННЫЕ!$AS975,"00")&amp;"s"&amp;IF(ДАННЫЕ!$AT975,"1"&amp;ДАННЫЕ!$AT975,"00")&amp;"u"&amp;IF(ДАННЫЕ!$CJ975&gt;0,1,0)&amp;"y"&amp;B975&amp;"d"&amp;H975&amp;"e"&amp;F975&amp;G975</f>
        <v>x0w00t00f00b00g00c00i00r00m00hS00hZ00p00k00z00j00n00ELh0v0a00s00u0y0de</v>
      </c>
      <c r="L975" s="28" t="str">
        <f ca="1">ДАННЫЕ!$I975&amp;"VN"&amp;IF(ДАННЫЕ!AW975&gt;0,11,10)&amp;"CD"&amp;IF(ДАННЫЕ!BF975&gt;500,16,IF(ДАННЫЕ!BF975&gt;350,15,IF(ДАННЫЕ!BF975&gt;=200,14,IF(ДАННЫЕ!BF975&gt;=100,13,IF(ДАННЫЕ!BF975&gt;=50,12,IF(ДАННЫЕ!BF975&gt;0,11,10))))))&amp;"AR"&amp;IF(ДАННЫЕ!BX975&gt;0,1,0)&amp;"GD"&amp;B975&amp;"VV"&amp;IF(E975&gt;=5,IF(E975&lt;18,1,0),0)</f>
        <v>VN10CD10AR0GD0VV0</v>
      </c>
      <c r="M975" s="28" t="str">
        <f>ДАННЫЕ!$I975&amp;"b"&amp;ДАННЫЕ!$BI975&amp;"r"&amp;ДАННЫЕ!$BJ975&amp;"CD"&amp;IF(ДАННЫЕ!BF975&gt;0,IF(ДАННЫЕ!BF975&lt;200,1,IF(ДАННЫЕ!BF975&lt;350,2,3)),0)&amp;"h"&amp;IF(ДАННЫЕ!$BK975+ДАННЫЕ!$BL975+ДАННЫЕ!$BM975&gt;0,1,0)&amp;"x"&amp;ДАННЫЕ!$BK975&amp;"y"&amp;ДАННЫЕ!$BL975&amp;"z"&amp;ДАННЫЕ!$BM975&amp;"c"&amp;IF(ДАННЫЕ!$BK975+ДАННЫЕ!$BL975+ДАННЫЕ!$BM975=3,1,0)&amp;"a"&amp;IF(ДАННЫЕ!$BQ975+ДАННЫЕ!$BR975&gt;0,1,0)&amp;"d"&amp;ДАННЫЕ!$BQ975&amp;"v"&amp;ДАННЫЕ!$BR975&amp;"p"&amp;ДАННЫЕ!$BS975&amp;"n"&amp;ДАННЫЕ!$BU975&amp;"t"&amp;ДАННЫЕ!$BV975&amp;"o"&amp;ДАННЫЕ!$BT975&amp;"l"&amp;IF(ДАННЫЕ!$BN975&gt;0,1,0)&amp;ДАННЫЕ!$BN975&amp;"g"&amp;ДАННЫЕ!$BO975&amp;"s"&amp;ДАННЫЕ!$BP975&amp;"DZ"&amp;IF(ДАННЫЕ!B975-ДАННЫЕ!G975 &lt; 60,IF(ДАННЫЕ!B975-ДАННЫЕ!G975 &gt;= 0,1,0),0)&amp;"u"&amp;IF(ДАННЫЕ!$CJ975&gt;0,1,0)</f>
        <v>brCD0h0xyzc0a0dvpntol0gsDZ1u0</v>
      </c>
      <c r="N975" s="28" t="str">
        <f ca="1">ДАННЫЕ!$F975&amp;ДАННЫЕ!$I975&amp;"g"&amp;B975&amp;"cf"&amp;D975&amp;"a"&amp;IF(ДАННЫЕ!$BX975&gt;0,1,0)&amp;IF(ДАННЫЕ!$BF975&gt;500,1,IF(ДАННЫЕ!$BF975&gt;350,2,IF(ДАННЫЕ!$BF975&gt;=200,3,IF(ДАННЫЕ!$BF975&gt;=100,4,IF(ДАННЫЕ!$BF975&gt;=50,5,IF(ДАННЫЕ!$BF975&lt;50,6,0))))))&amp;"AR"&amp;IF(DATEDIF(ДАННЫЕ!$BX975,ДАННЫЕ!$F$1,"y")&gt;1,1,0)&amp;"VG"&amp;IF(ДАННЫЕ!$BH975="0",1,0)&amp;"o"&amp;IF(T975+ДАННЫЕ!$AF975+ДАННЫЕ!$AG975+ДАННЫЕ!$AH975+ДАННЫЕ!$AI975+ДАННЫЕ!$AJ975+ДАННЫЕ!$AP975+ДАННЫЕ!$AQ975+ДАННЫЕ!$AR975+ДАННЫЕ!$AU975+ДАННЫЕ!$AW975+ДАННЫЕ!$AS975+ДАННЫЕ!$AT975&gt;0,1,0)&amp;"x"&amp;ДАННЫЕ!$AG975&amp;"p"&amp;IF(ДАННЫЕ!$BY975&gt;0,1,0)&amp;"v"&amp;IF(ДАННЫЕ!$BZ975&gt;0,1,0)&amp;"n"&amp;ДАННЫЕ!$CA975&amp;"t"&amp;ДАННЫЕ!$AY975&amp;"k"&amp;ДАННЫЕ!$CB975&amp;"q"&amp;ДАННЫЕ!$CC975&amp;"w"&amp;ДАННЫЕ!$CD975&amp;"e"&amp;ДАННЫЕ!$CE975&amp;"m"&amp;ДАННЫЕ!$CF975&amp;"c"&amp;ДАННЫЕ!$CG975&amp;"z"&amp;ДАННЫЕ!$CH975&amp;"d"&amp;IF(H975=4,1,0)&amp;"s"&amp;IF(ДАННЫЕ!$J975=1,0,1)&amp;"u"&amp;IF(ДАННЫЕ!$CJ975&gt;0,1,0)</f>
        <v>g0cf0a06AR1VG0o0xp0v0ntkqwemczd0s1u0</v>
      </c>
      <c r="O975" s="28" t="str">
        <f>ДАННЫЕ!$I975&amp;"g"&amp;B975&amp;A975&amp;"f"&amp;P975&amp;"c"&amp;IF(ДАННЫЕ!$U975&gt;0,1,0)&amp;"s"&amp;IF(ДАННЫЕ!$Q975&gt;0,IF(YEAR(ДАННЫЕ!$F$1)=YEAR(ДАННЫЕ!$Q975),IF(MONTH(ДАННЫЕ!$F$1)=MONTH(ДАННЫЕ!$Q975),111,11),1),0)&amp;"i"&amp;IF(ДАННЫЕ!$R975+ДАННЫЕ!$S975+ДАННЫЕ!$T975=0,0,1)&amp;"h"&amp;IF(ДАННЫЕ!$P975&gt;0,1,0)&amp;"p"&amp;IF(ДАННЫЕ!$CI975&gt;0,IF(YEAR(ДАННЫЕ!$F$1)=YEAR(ДАННЫЕ!$CI975),IF(MONTH(ДАННЫЕ!$F$1)=MONTH(ДАННЫЕ!$CI975),111,11),1),0)&amp;"d"&amp;IF(ДАННЫЕ!$CJ975&gt;0,IF(YEAR(ДАННЫЕ!$F$1)=YEAR(ДАННЫЕ!$CJ975),IF(MONTH(ДАННЫЕ!$F$1)=MONTH(ДАННЫЕ!$CJ975),111,11),1),0)&amp;"o"&amp;IF(ДАННЫЕ!$CK975&gt;0,IF(MONTH(ДАННЫЕ!$F$1)=MONTH(ДАННЫЕ!$CK975),111,11),0)&amp;"v"&amp;IF(ДАННЫЕ!$BE975&gt;0,IF(MONTH(ДАННЫЕ!$F$1)=MONTH(ДАННЫЕ!$BE975),111,11),0)</f>
        <v>g00f0c0s0i0h0p0d0o0v0</v>
      </c>
      <c r="P975" s="15">
        <f t="shared" si="47"/>
        <v>0</v>
      </c>
      <c r="Q975" s="15">
        <f>IF(ДАННЫЕ!$F$1&gt;ДАННЫЕ!$N975,IF(YEAR(ДАННЫЕ!$F$1)=YEAR(ДАННЫЕ!M975),1,0),0)</f>
        <v>0</v>
      </c>
      <c r="R975" s="15">
        <f>IF(ДАННЫЕ!$F$1&gt;ДАННЫЕ!$N975,IF(YEAR(ДАННЫЕ!$F$1)=YEAR(ДАННЫЕ!N975),1,0),0)</f>
        <v>0</v>
      </c>
      <c r="S975" s="15">
        <f>IF(ДАННЫЕ!$AA975="2А",1,IF(ДАННЫЕ!$AA975="2Б",2,IF(ДАННЫЕ!$AA975="2В",3,IF(ДАННЫЕ!$AA975=3,4,IF(ДАННЫЕ!$AA975="4А",5,IF(ДАННЫЕ!$AA975="4Б",6,IF(ДАННЫЕ!$AA975="4В",7,IF(ДАННЫЕ!$AA975=5,8,0))))))))</f>
        <v>0</v>
      </c>
      <c r="T975" s="15">
        <f>IF(OR(ДАННЫЕ!$AC975=2,ДАННЫЕ!$AD975=2,ДАННЫЕ!$AE975=2),2,IF(OR(ДАННЫЕ!$AC975=1,ДАННЫЕ!$AD975=1,ДАННЫЕ!$AE975=1),1,0))</f>
        <v>0</v>
      </c>
    </row>
    <row r="976" spans="1:20" ht="15" customHeight="1" x14ac:dyDescent="0.2">
      <c r="A976" s="78">
        <f>IF(B976&gt;0,IF(MONTH(ДАННЫЕ!$F$1)=MONTH(ДАННЫЕ!$B976),1,0),0)</f>
        <v>0</v>
      </c>
      <c r="B976" s="14">
        <f>IF(ДАННЫЕ!$B976&gt;0,IF(YEAR(ДАННЫЕ!$F$1)=YEAR(ДАННЫЕ!$B976),1,0),0)</f>
        <v>0</v>
      </c>
      <c r="C976" s="14">
        <f>IF(ДАННЫЕ!$CM976&gt;0,IF(YEAR(ДАННЫЕ!$F$1)=YEAR(ДАННЫЕ!$CM976),1,0),0)</f>
        <v>0</v>
      </c>
      <c r="D976" s="14">
        <f>IF(ДАННЫЕ!$CJ976&gt;0,IF(ДАННЫЕ!$CL976&gt;ДАННЫЕ!$F$1,1,IF(ДАННЫЕ!$CL976&gt;0,0,1)),0)</f>
        <v>0</v>
      </c>
      <c r="E976" s="43" t="str">
        <f ca="1">IF(ДАННЫЕ!$F$1&gt;0,IF(ДАННЫЕ!$G976&gt;0,DATEDIF(ДАННЫЕ!$G976,ДАННЫЕ!$F$1,"y"),""),IF(ДАННЫЕ!$G976&gt;0,DATEDIF(ДАННЫЕ!$G976,TODAY(),"y"),""))</f>
        <v/>
      </c>
      <c r="F976" s="43" t="str">
        <f xml:space="preserve"> IF(ДАННЫЕ!$F976="М",IF(E976&gt;=18,IF(E976&lt;60,1,""),""),"")&amp;IF(ДАННЫЕ!$F976="Ж",IF(E976&gt;=18,IF(E976&lt;55,1,""),""),"")</f>
        <v/>
      </c>
      <c r="G976" s="43" t="str">
        <f xml:space="preserve"> IF(ДАННЫЕ!$F976="М",IF(E976&gt;=60,2,""),"")&amp;IF(ДАННЫЕ!$F976="Ж",IF(E976&gt;=55,2,""),"")</f>
        <v/>
      </c>
      <c r="H976" s="43" t="str">
        <f t="shared" ca="1" si="45"/>
        <v/>
      </c>
      <c r="I976" s="43" t="str">
        <f t="shared" ca="1" si="46"/>
        <v>03</v>
      </c>
      <c r="J976" s="28" t="str">
        <f ca="1">ДАННЫЕ!$F976&amp;H976&amp;I976&amp;ДАННЫЕ!$I976&amp;"m"&amp;IF(ДАННЫЕ!$I976&gt;0,IF(ДАННЫЕ!$J976&gt;0,0,1),"")&amp;"f"&amp;IF(ДАННЫЕ!$R976&gt;0,IF(YEAR(ДАННЫЕ!$F$1)=YEAR(ДАННЫЕ!$R976),1,0),0)&amp;"z"&amp;ДАННЫЕ!$R976&amp;"p"&amp;ДАННЫЕ!$S976&amp;"i"&amp;ДАННЫЕ!$T976&amp;"h"&amp;ДАННЫЕ!$K976&amp;"be"&amp;ДАННЫЕ!$BI976&amp;"CD"&amp;IF(ДАННЫЕ!BF976&gt;500,4,IF(ДАННЫЕ!BF976&gt;350,3,IF(ДАННЫЕ!BF976&gt;200,2,IF(ДАННЫЕ!BF976&gt;0,1,0))))&amp;"g"&amp;B976&amp;"d"&amp;H976&amp;"l"&amp;ДАННЫЕ!AT976&amp;"a"&amp;ДАННЫЕ!$V976&amp;"v"&amp;R976&amp;"k"&amp;ДАННЫЕ!$U976&amp;"s"&amp;ДАННЫЕ!$Y976&amp;"t"&amp;ДАННЫЕ!$X976&amp;"b"&amp;IF(ДАННЫЕ!$Q976&gt;1,1,0)&amp;"PP"&amp;ДАННЫЕ!Z976&amp;"c"&amp;S976&amp;"x"&amp;IF(ДАННЫЕ!$BY976&gt;0,IF(YEAR(ДАННЫЕ!$F$1)=YEAR(ДАННЫЕ!$BY976),1,0),0)&amp;"n"&amp;IF(ДАННЫЕ!$BZ976&gt;0,IF(YEAR(ДАННЫЕ!$F$1)=YEAR(ДАННЫЕ!$BZ976),1,0),0)&amp;"u"&amp;D976&amp;"z"&amp;IF(ДАННЫЕ!$CL976&gt;0,IF(YEAR(ДАННЫЕ!$F$1)&gt;YEAR(ДАННЫЕ!$CL976),11,12),0)</f>
        <v>03mf0zpihbeCD0g0dlav0kstb0PPc0x0n0u0z0</v>
      </c>
      <c r="K976" s="28" t="str">
        <f ca="1">ДАННЫЕ!$I976&amp;"x"&amp;B976&amp;"w"&amp;IF(T976+ДАННЫЕ!AD976+ДАННЫЕ!AE976+ДАННЫЕ!AF976+ДАННЫЕ!AG976+ДАННЫЕ!AH976+ДАННЫЕ!$AL976+ДАННЫЕ!AI976+ДАННЫЕ!AJ976+ДАННЫЕ!AK976+ДАННЫЕ!AP976+ДАННЫЕ!AQ976+ДАННЫЕ!AR976+ДАННЫЕ!$AM976+ДАННЫЕ!$AN976+ДАННЫЕ!AS976+ДАННЫЕ!AT976&gt;0,1,0)&amp;IF(OR(T976=2,ДАННЫЕ!AD976=2,ДАННЫЕ!AE976=2,ДАННЫЕ!AF976=2,ДАННЫЕ!AG976=2,ДАННЫЕ!AH976=2,ДАННЫЕ!$AL976=2,ДАННЫЕ!AI976=2,ДАННЫЕ!AJ976=2,ДАННЫЕ!AK976=2,ДАННЫЕ!AP976=2,ДАННЫЕ!AQ976=2,ДАННЫЕ!AR976=2,ДАННЫЕ!$AM976=2,ДАННЫЕ!$AN976=2,ДАННЫЕ!AS976=2,ДАННЫЕ!AT976=2),2,0)&amp;"t"&amp;IF(T976&gt;0,"1"&amp;T976,"00")&amp;"f"&amp;IF(ДАННЫЕ!$AC976,"1"&amp;ДАННЫЕ!$AC976,"00")&amp;"b"&amp;IF(ДАННЫЕ!$AD976,"1"&amp;ДАННЫЕ!$AD976,"00")&amp;"g"&amp;IF(ДАННЫЕ!$AF976,"1"&amp;ДАННЫЕ!$AF976,"00")&amp;"c"&amp;IF(ДАННЫЕ!$AG976,"1"&amp;ДАННЫЕ!$AG976,"00")&amp;"i"&amp;IF(ДАННЫЕ!$AH976,"1"&amp;ДАННЫЕ!$AH976,"00")&amp;"r"&amp;IF(ДАННЫЕ!$AL976,"1"&amp;ДАННЫЕ!$AL976,"00")&amp;"m"&amp;IF(ДАННЫЕ!$AI976,"1"&amp;ДАННЫЕ!$AI976,"00")&amp;"hS"&amp;IF(ДАННЫЕ!$AJ976,"1"&amp;ДАННЫЕ!$AJ976,"00")&amp;"hZ"&amp;IF(ДАННЫЕ!$AK976,"1"&amp;ДАННЫЕ!$AK976,"00")&amp;"p"&amp;IF(ДАННЫЕ!$AP976,"1"&amp;ДАННЫЕ!$AP976,"00")&amp;"k"&amp;IF(ДАННЫЕ!$AQ976,"1"&amp;ДАННЫЕ!$AQ976,"00")&amp;"z"&amp;IF(ДАННЫЕ!$AR976,"1"&amp;ДАННЫЕ!$AR976,"00")&amp;"j"&amp;IF(ДАННЫЕ!$AM976,"1"&amp;ДАННЫЕ!$AM976,"00")&amp;"n"&amp;IF(ДАННЫЕ!$AN976,"1"&amp;ДАННЫЕ!$AN976,"00")&amp;"E"&amp;ДАННЫЕ!BI976&amp;"L"&amp;ДАННЫЕ!AO976&amp;"h"&amp;IF(ДАННЫЕ!$AU976&gt;0,1,0)&amp;"v"&amp;IF(ДАННЫЕ!$AW976&gt;0,1,0)&amp;"a"&amp;IF(ДАННЫЕ!$AS976,"1"&amp;ДАННЫЕ!$AS976,"00")&amp;"s"&amp;IF(ДАННЫЕ!$AT976,"1"&amp;ДАННЫЕ!$AT976,"00")&amp;"u"&amp;IF(ДАННЫЕ!$CJ976&gt;0,1,0)&amp;"y"&amp;B976&amp;"d"&amp;H976&amp;"e"&amp;F976&amp;G976</f>
        <v>x0w00t00f00b00g00c00i00r00m00hS00hZ00p00k00z00j00n00ELh0v0a00s00u0y0de</v>
      </c>
      <c r="L976" s="28" t="str">
        <f ca="1">ДАННЫЕ!$I976&amp;"VN"&amp;IF(ДАННЫЕ!AW976&gt;0,11,10)&amp;"CD"&amp;IF(ДАННЫЕ!BF976&gt;500,16,IF(ДАННЫЕ!BF976&gt;350,15,IF(ДАННЫЕ!BF976&gt;=200,14,IF(ДАННЫЕ!BF976&gt;=100,13,IF(ДАННЫЕ!BF976&gt;=50,12,IF(ДАННЫЕ!BF976&gt;0,11,10))))))&amp;"AR"&amp;IF(ДАННЫЕ!BX976&gt;0,1,0)&amp;"GD"&amp;B976&amp;"VV"&amp;IF(E976&gt;=5,IF(E976&lt;18,1,0),0)</f>
        <v>VN10CD10AR0GD0VV0</v>
      </c>
      <c r="M976" s="28" t="str">
        <f>ДАННЫЕ!$I976&amp;"b"&amp;ДАННЫЕ!$BI976&amp;"r"&amp;ДАННЫЕ!$BJ976&amp;"CD"&amp;IF(ДАННЫЕ!BF976&gt;0,IF(ДАННЫЕ!BF976&lt;200,1,IF(ДАННЫЕ!BF976&lt;350,2,3)),0)&amp;"h"&amp;IF(ДАННЫЕ!$BK976+ДАННЫЕ!$BL976+ДАННЫЕ!$BM976&gt;0,1,0)&amp;"x"&amp;ДАННЫЕ!$BK976&amp;"y"&amp;ДАННЫЕ!$BL976&amp;"z"&amp;ДАННЫЕ!$BM976&amp;"c"&amp;IF(ДАННЫЕ!$BK976+ДАННЫЕ!$BL976+ДАННЫЕ!$BM976=3,1,0)&amp;"a"&amp;IF(ДАННЫЕ!$BQ976+ДАННЫЕ!$BR976&gt;0,1,0)&amp;"d"&amp;ДАННЫЕ!$BQ976&amp;"v"&amp;ДАННЫЕ!$BR976&amp;"p"&amp;ДАННЫЕ!$BS976&amp;"n"&amp;ДАННЫЕ!$BU976&amp;"t"&amp;ДАННЫЕ!$BV976&amp;"o"&amp;ДАННЫЕ!$BT976&amp;"l"&amp;IF(ДАННЫЕ!$BN976&gt;0,1,0)&amp;ДАННЫЕ!$BN976&amp;"g"&amp;ДАННЫЕ!$BO976&amp;"s"&amp;ДАННЫЕ!$BP976&amp;"DZ"&amp;IF(ДАННЫЕ!B976-ДАННЫЕ!G976 &lt; 60,IF(ДАННЫЕ!B976-ДАННЫЕ!G976 &gt;= 0,1,0),0)&amp;"u"&amp;IF(ДАННЫЕ!$CJ976&gt;0,1,0)</f>
        <v>brCD0h0xyzc0a0dvpntol0gsDZ1u0</v>
      </c>
      <c r="N976" s="28" t="str">
        <f ca="1">ДАННЫЕ!$F976&amp;ДАННЫЕ!$I976&amp;"g"&amp;B976&amp;"cf"&amp;D976&amp;"a"&amp;IF(ДАННЫЕ!$BX976&gt;0,1,0)&amp;IF(ДАННЫЕ!$BF976&gt;500,1,IF(ДАННЫЕ!$BF976&gt;350,2,IF(ДАННЫЕ!$BF976&gt;=200,3,IF(ДАННЫЕ!$BF976&gt;=100,4,IF(ДАННЫЕ!$BF976&gt;=50,5,IF(ДАННЫЕ!$BF976&lt;50,6,0))))))&amp;"AR"&amp;IF(DATEDIF(ДАННЫЕ!$BX976,ДАННЫЕ!$F$1,"y")&gt;1,1,0)&amp;"VG"&amp;IF(ДАННЫЕ!$BH976="0",1,0)&amp;"o"&amp;IF(T976+ДАННЫЕ!$AF976+ДАННЫЕ!$AG976+ДАННЫЕ!$AH976+ДАННЫЕ!$AI976+ДАННЫЕ!$AJ976+ДАННЫЕ!$AP976+ДАННЫЕ!$AQ976+ДАННЫЕ!$AR976+ДАННЫЕ!$AU976+ДАННЫЕ!$AW976+ДАННЫЕ!$AS976+ДАННЫЕ!$AT976&gt;0,1,0)&amp;"x"&amp;ДАННЫЕ!$AG976&amp;"p"&amp;IF(ДАННЫЕ!$BY976&gt;0,1,0)&amp;"v"&amp;IF(ДАННЫЕ!$BZ976&gt;0,1,0)&amp;"n"&amp;ДАННЫЕ!$CA976&amp;"t"&amp;ДАННЫЕ!$AY976&amp;"k"&amp;ДАННЫЕ!$CB976&amp;"q"&amp;ДАННЫЕ!$CC976&amp;"w"&amp;ДАННЫЕ!$CD976&amp;"e"&amp;ДАННЫЕ!$CE976&amp;"m"&amp;ДАННЫЕ!$CF976&amp;"c"&amp;ДАННЫЕ!$CG976&amp;"z"&amp;ДАННЫЕ!$CH976&amp;"d"&amp;IF(H976=4,1,0)&amp;"s"&amp;IF(ДАННЫЕ!$J976=1,0,1)&amp;"u"&amp;IF(ДАННЫЕ!$CJ976&gt;0,1,0)</f>
        <v>g0cf0a06AR1VG0o0xp0v0ntkqwemczd0s1u0</v>
      </c>
      <c r="O976" s="28" t="str">
        <f>ДАННЫЕ!$I976&amp;"g"&amp;B976&amp;A976&amp;"f"&amp;P976&amp;"c"&amp;IF(ДАННЫЕ!$U976&gt;0,1,0)&amp;"s"&amp;IF(ДАННЫЕ!$Q976&gt;0,IF(YEAR(ДАННЫЕ!$F$1)=YEAR(ДАННЫЕ!$Q976),IF(MONTH(ДАННЫЕ!$F$1)=MONTH(ДАННЫЕ!$Q976),111,11),1),0)&amp;"i"&amp;IF(ДАННЫЕ!$R976+ДАННЫЕ!$S976+ДАННЫЕ!$T976=0,0,1)&amp;"h"&amp;IF(ДАННЫЕ!$P976&gt;0,1,0)&amp;"p"&amp;IF(ДАННЫЕ!$CI976&gt;0,IF(YEAR(ДАННЫЕ!$F$1)=YEAR(ДАННЫЕ!$CI976),IF(MONTH(ДАННЫЕ!$F$1)=MONTH(ДАННЫЕ!$CI976),111,11),1),0)&amp;"d"&amp;IF(ДАННЫЕ!$CJ976&gt;0,IF(YEAR(ДАННЫЕ!$F$1)=YEAR(ДАННЫЕ!$CJ976),IF(MONTH(ДАННЫЕ!$F$1)=MONTH(ДАННЫЕ!$CJ976),111,11),1),0)&amp;"o"&amp;IF(ДАННЫЕ!$CK976&gt;0,IF(MONTH(ДАННЫЕ!$F$1)=MONTH(ДАННЫЕ!$CK976),111,11),0)&amp;"v"&amp;IF(ДАННЫЕ!$BE976&gt;0,IF(MONTH(ДАННЫЕ!$F$1)=MONTH(ДАННЫЕ!$BE976),111,11),0)</f>
        <v>g00f0c0s0i0h0p0d0o0v0</v>
      </c>
      <c r="P976" s="15">
        <f t="shared" si="47"/>
        <v>0</v>
      </c>
      <c r="Q976" s="15">
        <f>IF(ДАННЫЕ!$F$1&gt;ДАННЫЕ!$N976,IF(YEAR(ДАННЫЕ!$F$1)=YEAR(ДАННЫЕ!M976),1,0),0)</f>
        <v>0</v>
      </c>
      <c r="R976" s="15">
        <f>IF(ДАННЫЕ!$F$1&gt;ДАННЫЕ!$N976,IF(YEAR(ДАННЫЕ!$F$1)=YEAR(ДАННЫЕ!N976),1,0),0)</f>
        <v>0</v>
      </c>
      <c r="S976" s="15">
        <f>IF(ДАННЫЕ!$AA976="2А",1,IF(ДАННЫЕ!$AA976="2Б",2,IF(ДАННЫЕ!$AA976="2В",3,IF(ДАННЫЕ!$AA976=3,4,IF(ДАННЫЕ!$AA976="4А",5,IF(ДАННЫЕ!$AA976="4Б",6,IF(ДАННЫЕ!$AA976="4В",7,IF(ДАННЫЕ!$AA976=5,8,0))))))))</f>
        <v>0</v>
      </c>
      <c r="T976" s="15">
        <f>IF(OR(ДАННЫЕ!$AC976=2,ДАННЫЕ!$AD976=2,ДАННЫЕ!$AE976=2),2,IF(OR(ДАННЫЕ!$AC976=1,ДАННЫЕ!$AD976=1,ДАННЫЕ!$AE976=1),1,0))</f>
        <v>0</v>
      </c>
    </row>
    <row r="977" spans="1:20" ht="15" customHeight="1" x14ac:dyDescent="0.2">
      <c r="A977" s="78">
        <f>IF(B977&gt;0,IF(MONTH(ДАННЫЕ!$F$1)=MONTH(ДАННЫЕ!$B977),1,0),0)</f>
        <v>0</v>
      </c>
      <c r="B977" s="14">
        <f>IF(ДАННЫЕ!$B977&gt;0,IF(YEAR(ДАННЫЕ!$F$1)=YEAR(ДАННЫЕ!$B977),1,0),0)</f>
        <v>0</v>
      </c>
      <c r="C977" s="14">
        <f>IF(ДАННЫЕ!$CM977&gt;0,IF(YEAR(ДАННЫЕ!$F$1)=YEAR(ДАННЫЕ!$CM977),1,0),0)</f>
        <v>0</v>
      </c>
      <c r="D977" s="14">
        <f>IF(ДАННЫЕ!$CJ977&gt;0,IF(ДАННЫЕ!$CL977&gt;ДАННЫЕ!$F$1,1,IF(ДАННЫЕ!$CL977&gt;0,0,1)),0)</f>
        <v>0</v>
      </c>
      <c r="E977" s="43" t="str">
        <f ca="1">IF(ДАННЫЕ!$F$1&gt;0,IF(ДАННЫЕ!$G977&gt;0,DATEDIF(ДАННЫЕ!$G977,ДАННЫЕ!$F$1,"y"),""),IF(ДАННЫЕ!$G977&gt;0,DATEDIF(ДАННЫЕ!$G977,TODAY(),"y"),""))</f>
        <v/>
      </c>
      <c r="F977" s="43" t="str">
        <f xml:space="preserve"> IF(ДАННЫЕ!$F977="М",IF(E977&gt;=18,IF(E977&lt;60,1,""),""),"")&amp;IF(ДАННЫЕ!$F977="Ж",IF(E977&gt;=18,IF(E977&lt;55,1,""),""),"")</f>
        <v/>
      </c>
      <c r="G977" s="43" t="str">
        <f xml:space="preserve"> IF(ДАННЫЕ!$F977="М",IF(E977&gt;=60,2,""),"")&amp;IF(ДАННЫЕ!$F977="Ж",IF(E977&gt;=55,2,""),"")</f>
        <v/>
      </c>
      <c r="H977" s="43" t="str">
        <f t="shared" ca="1" si="45"/>
        <v/>
      </c>
      <c r="I977" s="43" t="str">
        <f t="shared" ca="1" si="46"/>
        <v>03</v>
      </c>
      <c r="J977" s="28" t="str">
        <f ca="1">ДАННЫЕ!$F977&amp;H977&amp;I977&amp;ДАННЫЕ!$I977&amp;"m"&amp;IF(ДАННЫЕ!$I977&gt;0,IF(ДАННЫЕ!$J977&gt;0,0,1),"")&amp;"f"&amp;IF(ДАННЫЕ!$R977&gt;0,IF(YEAR(ДАННЫЕ!$F$1)=YEAR(ДАННЫЕ!$R977),1,0),0)&amp;"z"&amp;ДАННЫЕ!$R977&amp;"p"&amp;ДАННЫЕ!$S977&amp;"i"&amp;ДАННЫЕ!$T977&amp;"h"&amp;ДАННЫЕ!$K977&amp;"be"&amp;ДАННЫЕ!$BI977&amp;"CD"&amp;IF(ДАННЫЕ!BF977&gt;500,4,IF(ДАННЫЕ!BF977&gt;350,3,IF(ДАННЫЕ!BF977&gt;200,2,IF(ДАННЫЕ!BF977&gt;0,1,0))))&amp;"g"&amp;B977&amp;"d"&amp;H977&amp;"l"&amp;ДАННЫЕ!AT977&amp;"a"&amp;ДАННЫЕ!$V977&amp;"v"&amp;R977&amp;"k"&amp;ДАННЫЕ!$U977&amp;"s"&amp;ДАННЫЕ!$Y977&amp;"t"&amp;ДАННЫЕ!$X977&amp;"b"&amp;IF(ДАННЫЕ!$Q977&gt;1,1,0)&amp;"PP"&amp;ДАННЫЕ!Z977&amp;"c"&amp;S977&amp;"x"&amp;IF(ДАННЫЕ!$BY977&gt;0,IF(YEAR(ДАННЫЕ!$F$1)=YEAR(ДАННЫЕ!$BY977),1,0),0)&amp;"n"&amp;IF(ДАННЫЕ!$BZ977&gt;0,IF(YEAR(ДАННЫЕ!$F$1)=YEAR(ДАННЫЕ!$BZ977),1,0),0)&amp;"u"&amp;D977&amp;"z"&amp;IF(ДАННЫЕ!$CL977&gt;0,IF(YEAR(ДАННЫЕ!$F$1)&gt;YEAR(ДАННЫЕ!$CL977),11,12),0)</f>
        <v>03mf0zpihbeCD0g0dlav0kstb0PPc0x0n0u0z0</v>
      </c>
      <c r="K977" s="28" t="str">
        <f ca="1">ДАННЫЕ!$I977&amp;"x"&amp;B977&amp;"w"&amp;IF(T977+ДАННЫЕ!AD977+ДАННЫЕ!AE977+ДАННЫЕ!AF977+ДАННЫЕ!AG977+ДАННЫЕ!AH977+ДАННЫЕ!$AL977+ДАННЫЕ!AI977+ДАННЫЕ!AJ977+ДАННЫЕ!AK977+ДАННЫЕ!AP977+ДАННЫЕ!AQ977+ДАННЫЕ!AR977+ДАННЫЕ!$AM977+ДАННЫЕ!$AN977+ДАННЫЕ!AS977+ДАННЫЕ!AT977&gt;0,1,0)&amp;IF(OR(T977=2,ДАННЫЕ!AD977=2,ДАННЫЕ!AE977=2,ДАННЫЕ!AF977=2,ДАННЫЕ!AG977=2,ДАННЫЕ!AH977=2,ДАННЫЕ!$AL977=2,ДАННЫЕ!AI977=2,ДАННЫЕ!AJ977=2,ДАННЫЕ!AK977=2,ДАННЫЕ!AP977=2,ДАННЫЕ!AQ977=2,ДАННЫЕ!AR977=2,ДАННЫЕ!$AM977=2,ДАННЫЕ!$AN977=2,ДАННЫЕ!AS977=2,ДАННЫЕ!AT977=2),2,0)&amp;"t"&amp;IF(T977&gt;0,"1"&amp;T977,"00")&amp;"f"&amp;IF(ДАННЫЕ!$AC977,"1"&amp;ДАННЫЕ!$AC977,"00")&amp;"b"&amp;IF(ДАННЫЕ!$AD977,"1"&amp;ДАННЫЕ!$AD977,"00")&amp;"g"&amp;IF(ДАННЫЕ!$AF977,"1"&amp;ДАННЫЕ!$AF977,"00")&amp;"c"&amp;IF(ДАННЫЕ!$AG977,"1"&amp;ДАННЫЕ!$AG977,"00")&amp;"i"&amp;IF(ДАННЫЕ!$AH977,"1"&amp;ДАННЫЕ!$AH977,"00")&amp;"r"&amp;IF(ДАННЫЕ!$AL977,"1"&amp;ДАННЫЕ!$AL977,"00")&amp;"m"&amp;IF(ДАННЫЕ!$AI977,"1"&amp;ДАННЫЕ!$AI977,"00")&amp;"hS"&amp;IF(ДАННЫЕ!$AJ977,"1"&amp;ДАННЫЕ!$AJ977,"00")&amp;"hZ"&amp;IF(ДАННЫЕ!$AK977,"1"&amp;ДАННЫЕ!$AK977,"00")&amp;"p"&amp;IF(ДАННЫЕ!$AP977,"1"&amp;ДАННЫЕ!$AP977,"00")&amp;"k"&amp;IF(ДАННЫЕ!$AQ977,"1"&amp;ДАННЫЕ!$AQ977,"00")&amp;"z"&amp;IF(ДАННЫЕ!$AR977,"1"&amp;ДАННЫЕ!$AR977,"00")&amp;"j"&amp;IF(ДАННЫЕ!$AM977,"1"&amp;ДАННЫЕ!$AM977,"00")&amp;"n"&amp;IF(ДАННЫЕ!$AN977,"1"&amp;ДАННЫЕ!$AN977,"00")&amp;"E"&amp;ДАННЫЕ!BI977&amp;"L"&amp;ДАННЫЕ!AO977&amp;"h"&amp;IF(ДАННЫЕ!$AU977&gt;0,1,0)&amp;"v"&amp;IF(ДАННЫЕ!$AW977&gt;0,1,0)&amp;"a"&amp;IF(ДАННЫЕ!$AS977,"1"&amp;ДАННЫЕ!$AS977,"00")&amp;"s"&amp;IF(ДАННЫЕ!$AT977,"1"&amp;ДАННЫЕ!$AT977,"00")&amp;"u"&amp;IF(ДАННЫЕ!$CJ977&gt;0,1,0)&amp;"y"&amp;B977&amp;"d"&amp;H977&amp;"e"&amp;F977&amp;G977</f>
        <v>x0w00t00f00b00g00c00i00r00m00hS00hZ00p00k00z00j00n00ELh0v0a00s00u0y0de</v>
      </c>
      <c r="L977" s="28" t="str">
        <f ca="1">ДАННЫЕ!$I977&amp;"VN"&amp;IF(ДАННЫЕ!AW977&gt;0,11,10)&amp;"CD"&amp;IF(ДАННЫЕ!BF977&gt;500,16,IF(ДАННЫЕ!BF977&gt;350,15,IF(ДАННЫЕ!BF977&gt;=200,14,IF(ДАННЫЕ!BF977&gt;=100,13,IF(ДАННЫЕ!BF977&gt;=50,12,IF(ДАННЫЕ!BF977&gt;0,11,10))))))&amp;"AR"&amp;IF(ДАННЫЕ!BX977&gt;0,1,0)&amp;"GD"&amp;B977&amp;"VV"&amp;IF(E977&gt;=5,IF(E977&lt;18,1,0),0)</f>
        <v>VN10CD10AR0GD0VV0</v>
      </c>
      <c r="M977" s="28" t="str">
        <f>ДАННЫЕ!$I977&amp;"b"&amp;ДАННЫЕ!$BI977&amp;"r"&amp;ДАННЫЕ!$BJ977&amp;"CD"&amp;IF(ДАННЫЕ!BF977&gt;0,IF(ДАННЫЕ!BF977&lt;200,1,IF(ДАННЫЕ!BF977&lt;350,2,3)),0)&amp;"h"&amp;IF(ДАННЫЕ!$BK977+ДАННЫЕ!$BL977+ДАННЫЕ!$BM977&gt;0,1,0)&amp;"x"&amp;ДАННЫЕ!$BK977&amp;"y"&amp;ДАННЫЕ!$BL977&amp;"z"&amp;ДАННЫЕ!$BM977&amp;"c"&amp;IF(ДАННЫЕ!$BK977+ДАННЫЕ!$BL977+ДАННЫЕ!$BM977=3,1,0)&amp;"a"&amp;IF(ДАННЫЕ!$BQ977+ДАННЫЕ!$BR977&gt;0,1,0)&amp;"d"&amp;ДАННЫЕ!$BQ977&amp;"v"&amp;ДАННЫЕ!$BR977&amp;"p"&amp;ДАННЫЕ!$BS977&amp;"n"&amp;ДАННЫЕ!$BU977&amp;"t"&amp;ДАННЫЕ!$BV977&amp;"o"&amp;ДАННЫЕ!$BT977&amp;"l"&amp;IF(ДАННЫЕ!$BN977&gt;0,1,0)&amp;ДАННЫЕ!$BN977&amp;"g"&amp;ДАННЫЕ!$BO977&amp;"s"&amp;ДАННЫЕ!$BP977&amp;"DZ"&amp;IF(ДАННЫЕ!B977-ДАННЫЕ!G977 &lt; 60,IF(ДАННЫЕ!B977-ДАННЫЕ!G977 &gt;= 0,1,0),0)&amp;"u"&amp;IF(ДАННЫЕ!$CJ977&gt;0,1,0)</f>
        <v>brCD0h0xyzc0a0dvpntol0gsDZ1u0</v>
      </c>
      <c r="N977" s="28" t="str">
        <f ca="1">ДАННЫЕ!$F977&amp;ДАННЫЕ!$I977&amp;"g"&amp;B977&amp;"cf"&amp;D977&amp;"a"&amp;IF(ДАННЫЕ!$BX977&gt;0,1,0)&amp;IF(ДАННЫЕ!$BF977&gt;500,1,IF(ДАННЫЕ!$BF977&gt;350,2,IF(ДАННЫЕ!$BF977&gt;=200,3,IF(ДАННЫЕ!$BF977&gt;=100,4,IF(ДАННЫЕ!$BF977&gt;=50,5,IF(ДАННЫЕ!$BF977&lt;50,6,0))))))&amp;"AR"&amp;IF(DATEDIF(ДАННЫЕ!$BX977,ДАННЫЕ!$F$1,"y")&gt;1,1,0)&amp;"VG"&amp;IF(ДАННЫЕ!$BH977="0",1,0)&amp;"o"&amp;IF(T977+ДАННЫЕ!$AF977+ДАННЫЕ!$AG977+ДАННЫЕ!$AH977+ДАННЫЕ!$AI977+ДАННЫЕ!$AJ977+ДАННЫЕ!$AP977+ДАННЫЕ!$AQ977+ДАННЫЕ!$AR977+ДАННЫЕ!$AU977+ДАННЫЕ!$AW977+ДАННЫЕ!$AS977+ДАННЫЕ!$AT977&gt;0,1,0)&amp;"x"&amp;ДАННЫЕ!$AG977&amp;"p"&amp;IF(ДАННЫЕ!$BY977&gt;0,1,0)&amp;"v"&amp;IF(ДАННЫЕ!$BZ977&gt;0,1,0)&amp;"n"&amp;ДАННЫЕ!$CA977&amp;"t"&amp;ДАННЫЕ!$AY977&amp;"k"&amp;ДАННЫЕ!$CB977&amp;"q"&amp;ДАННЫЕ!$CC977&amp;"w"&amp;ДАННЫЕ!$CD977&amp;"e"&amp;ДАННЫЕ!$CE977&amp;"m"&amp;ДАННЫЕ!$CF977&amp;"c"&amp;ДАННЫЕ!$CG977&amp;"z"&amp;ДАННЫЕ!$CH977&amp;"d"&amp;IF(H977=4,1,0)&amp;"s"&amp;IF(ДАННЫЕ!$J977=1,0,1)&amp;"u"&amp;IF(ДАННЫЕ!$CJ977&gt;0,1,0)</f>
        <v>g0cf0a06AR1VG0o0xp0v0ntkqwemczd0s1u0</v>
      </c>
      <c r="O977" s="28" t="str">
        <f>ДАННЫЕ!$I977&amp;"g"&amp;B977&amp;A977&amp;"f"&amp;P977&amp;"c"&amp;IF(ДАННЫЕ!$U977&gt;0,1,0)&amp;"s"&amp;IF(ДАННЫЕ!$Q977&gt;0,IF(YEAR(ДАННЫЕ!$F$1)=YEAR(ДАННЫЕ!$Q977),IF(MONTH(ДАННЫЕ!$F$1)=MONTH(ДАННЫЕ!$Q977),111,11),1),0)&amp;"i"&amp;IF(ДАННЫЕ!$R977+ДАННЫЕ!$S977+ДАННЫЕ!$T977=0,0,1)&amp;"h"&amp;IF(ДАННЫЕ!$P977&gt;0,1,0)&amp;"p"&amp;IF(ДАННЫЕ!$CI977&gt;0,IF(YEAR(ДАННЫЕ!$F$1)=YEAR(ДАННЫЕ!$CI977),IF(MONTH(ДАННЫЕ!$F$1)=MONTH(ДАННЫЕ!$CI977),111,11),1),0)&amp;"d"&amp;IF(ДАННЫЕ!$CJ977&gt;0,IF(YEAR(ДАННЫЕ!$F$1)=YEAR(ДАННЫЕ!$CJ977),IF(MONTH(ДАННЫЕ!$F$1)=MONTH(ДАННЫЕ!$CJ977),111,11),1),0)&amp;"o"&amp;IF(ДАННЫЕ!$CK977&gt;0,IF(MONTH(ДАННЫЕ!$F$1)=MONTH(ДАННЫЕ!$CK977),111,11),0)&amp;"v"&amp;IF(ДАННЫЕ!$BE977&gt;0,IF(MONTH(ДАННЫЕ!$F$1)=MONTH(ДАННЫЕ!$BE977),111,11),0)</f>
        <v>g00f0c0s0i0h0p0d0o0v0</v>
      </c>
      <c r="P977" s="15">
        <f t="shared" si="47"/>
        <v>0</v>
      </c>
      <c r="Q977" s="15">
        <f>IF(ДАННЫЕ!$F$1&gt;ДАННЫЕ!$N977,IF(YEAR(ДАННЫЕ!$F$1)=YEAR(ДАННЫЕ!M977),1,0),0)</f>
        <v>0</v>
      </c>
      <c r="R977" s="15">
        <f>IF(ДАННЫЕ!$F$1&gt;ДАННЫЕ!$N977,IF(YEAR(ДАННЫЕ!$F$1)=YEAR(ДАННЫЕ!N977),1,0),0)</f>
        <v>0</v>
      </c>
      <c r="S977" s="15">
        <f>IF(ДАННЫЕ!$AA977="2А",1,IF(ДАННЫЕ!$AA977="2Б",2,IF(ДАННЫЕ!$AA977="2В",3,IF(ДАННЫЕ!$AA977=3,4,IF(ДАННЫЕ!$AA977="4А",5,IF(ДАННЫЕ!$AA977="4Б",6,IF(ДАННЫЕ!$AA977="4В",7,IF(ДАННЫЕ!$AA977=5,8,0))))))))</f>
        <v>0</v>
      </c>
      <c r="T977" s="15">
        <f>IF(OR(ДАННЫЕ!$AC977=2,ДАННЫЕ!$AD977=2,ДАННЫЕ!$AE977=2),2,IF(OR(ДАННЫЕ!$AC977=1,ДАННЫЕ!$AD977=1,ДАННЫЕ!$AE977=1),1,0))</f>
        <v>0</v>
      </c>
    </row>
    <row r="978" spans="1:20" ht="15" customHeight="1" x14ac:dyDescent="0.2">
      <c r="A978" s="78">
        <f>IF(B978&gt;0,IF(MONTH(ДАННЫЕ!$F$1)=MONTH(ДАННЫЕ!$B978),1,0),0)</f>
        <v>0</v>
      </c>
      <c r="B978" s="14">
        <f>IF(ДАННЫЕ!$B978&gt;0,IF(YEAR(ДАННЫЕ!$F$1)=YEAR(ДАННЫЕ!$B978),1,0),0)</f>
        <v>0</v>
      </c>
      <c r="C978" s="14">
        <f>IF(ДАННЫЕ!$CM978&gt;0,IF(YEAR(ДАННЫЕ!$F$1)=YEAR(ДАННЫЕ!$CM978),1,0),0)</f>
        <v>0</v>
      </c>
      <c r="D978" s="14">
        <f>IF(ДАННЫЕ!$CJ978&gt;0,IF(ДАННЫЕ!$CL978&gt;ДАННЫЕ!$F$1,1,IF(ДАННЫЕ!$CL978&gt;0,0,1)),0)</f>
        <v>0</v>
      </c>
      <c r="E978" s="43" t="str">
        <f ca="1">IF(ДАННЫЕ!$F$1&gt;0,IF(ДАННЫЕ!$G978&gt;0,DATEDIF(ДАННЫЕ!$G978,ДАННЫЕ!$F$1,"y"),""),IF(ДАННЫЕ!$G978&gt;0,DATEDIF(ДАННЫЕ!$G978,TODAY(),"y"),""))</f>
        <v/>
      </c>
      <c r="F978" s="43" t="str">
        <f xml:space="preserve"> IF(ДАННЫЕ!$F978="М",IF(E978&gt;=18,IF(E978&lt;60,1,""),""),"")&amp;IF(ДАННЫЕ!$F978="Ж",IF(E978&gt;=18,IF(E978&lt;55,1,""),""),"")</f>
        <v/>
      </c>
      <c r="G978" s="43" t="str">
        <f xml:space="preserve"> IF(ДАННЫЕ!$F978="М",IF(E978&gt;=60,2,""),"")&amp;IF(ДАННЫЕ!$F978="Ж",IF(E978&gt;=55,2,""),"")</f>
        <v/>
      </c>
      <c r="H978" s="43" t="str">
        <f t="shared" ca="1" si="45"/>
        <v/>
      </c>
      <c r="I978" s="43" t="str">
        <f t="shared" ca="1" si="46"/>
        <v>03</v>
      </c>
      <c r="J978" s="28" t="str">
        <f ca="1">ДАННЫЕ!$F978&amp;H978&amp;I978&amp;ДАННЫЕ!$I978&amp;"m"&amp;IF(ДАННЫЕ!$I978&gt;0,IF(ДАННЫЕ!$J978&gt;0,0,1),"")&amp;"f"&amp;IF(ДАННЫЕ!$R978&gt;0,IF(YEAR(ДАННЫЕ!$F$1)=YEAR(ДАННЫЕ!$R978),1,0),0)&amp;"z"&amp;ДАННЫЕ!$R978&amp;"p"&amp;ДАННЫЕ!$S978&amp;"i"&amp;ДАННЫЕ!$T978&amp;"h"&amp;ДАННЫЕ!$K978&amp;"be"&amp;ДАННЫЕ!$BI978&amp;"CD"&amp;IF(ДАННЫЕ!BF978&gt;500,4,IF(ДАННЫЕ!BF978&gt;350,3,IF(ДАННЫЕ!BF978&gt;200,2,IF(ДАННЫЕ!BF978&gt;0,1,0))))&amp;"g"&amp;B978&amp;"d"&amp;H978&amp;"l"&amp;ДАННЫЕ!AT978&amp;"a"&amp;ДАННЫЕ!$V978&amp;"v"&amp;R978&amp;"k"&amp;ДАННЫЕ!$U978&amp;"s"&amp;ДАННЫЕ!$Y978&amp;"t"&amp;ДАННЫЕ!$X978&amp;"b"&amp;IF(ДАННЫЕ!$Q978&gt;1,1,0)&amp;"PP"&amp;ДАННЫЕ!Z978&amp;"c"&amp;S978&amp;"x"&amp;IF(ДАННЫЕ!$BY978&gt;0,IF(YEAR(ДАННЫЕ!$F$1)=YEAR(ДАННЫЕ!$BY978),1,0),0)&amp;"n"&amp;IF(ДАННЫЕ!$BZ978&gt;0,IF(YEAR(ДАННЫЕ!$F$1)=YEAR(ДАННЫЕ!$BZ978),1,0),0)&amp;"u"&amp;D978&amp;"z"&amp;IF(ДАННЫЕ!$CL978&gt;0,IF(YEAR(ДАННЫЕ!$F$1)&gt;YEAR(ДАННЫЕ!$CL978),11,12),0)</f>
        <v>03mf0zpihbeCD0g0dlav0kstb0PPc0x0n0u0z0</v>
      </c>
      <c r="K978" s="28" t="str">
        <f ca="1">ДАННЫЕ!$I978&amp;"x"&amp;B978&amp;"w"&amp;IF(T978+ДАННЫЕ!AD978+ДАННЫЕ!AE978+ДАННЫЕ!AF978+ДАННЫЕ!AG978+ДАННЫЕ!AH978+ДАННЫЕ!$AL978+ДАННЫЕ!AI978+ДАННЫЕ!AJ978+ДАННЫЕ!AK978+ДАННЫЕ!AP978+ДАННЫЕ!AQ978+ДАННЫЕ!AR978+ДАННЫЕ!$AM978+ДАННЫЕ!$AN978+ДАННЫЕ!AS978+ДАННЫЕ!AT978&gt;0,1,0)&amp;IF(OR(T978=2,ДАННЫЕ!AD978=2,ДАННЫЕ!AE978=2,ДАННЫЕ!AF978=2,ДАННЫЕ!AG978=2,ДАННЫЕ!AH978=2,ДАННЫЕ!$AL978=2,ДАННЫЕ!AI978=2,ДАННЫЕ!AJ978=2,ДАННЫЕ!AK978=2,ДАННЫЕ!AP978=2,ДАННЫЕ!AQ978=2,ДАННЫЕ!AR978=2,ДАННЫЕ!$AM978=2,ДАННЫЕ!$AN978=2,ДАННЫЕ!AS978=2,ДАННЫЕ!AT978=2),2,0)&amp;"t"&amp;IF(T978&gt;0,"1"&amp;T978,"00")&amp;"f"&amp;IF(ДАННЫЕ!$AC978,"1"&amp;ДАННЫЕ!$AC978,"00")&amp;"b"&amp;IF(ДАННЫЕ!$AD978,"1"&amp;ДАННЫЕ!$AD978,"00")&amp;"g"&amp;IF(ДАННЫЕ!$AF978,"1"&amp;ДАННЫЕ!$AF978,"00")&amp;"c"&amp;IF(ДАННЫЕ!$AG978,"1"&amp;ДАННЫЕ!$AG978,"00")&amp;"i"&amp;IF(ДАННЫЕ!$AH978,"1"&amp;ДАННЫЕ!$AH978,"00")&amp;"r"&amp;IF(ДАННЫЕ!$AL978,"1"&amp;ДАННЫЕ!$AL978,"00")&amp;"m"&amp;IF(ДАННЫЕ!$AI978,"1"&amp;ДАННЫЕ!$AI978,"00")&amp;"hS"&amp;IF(ДАННЫЕ!$AJ978,"1"&amp;ДАННЫЕ!$AJ978,"00")&amp;"hZ"&amp;IF(ДАННЫЕ!$AK978,"1"&amp;ДАННЫЕ!$AK978,"00")&amp;"p"&amp;IF(ДАННЫЕ!$AP978,"1"&amp;ДАННЫЕ!$AP978,"00")&amp;"k"&amp;IF(ДАННЫЕ!$AQ978,"1"&amp;ДАННЫЕ!$AQ978,"00")&amp;"z"&amp;IF(ДАННЫЕ!$AR978,"1"&amp;ДАННЫЕ!$AR978,"00")&amp;"j"&amp;IF(ДАННЫЕ!$AM978,"1"&amp;ДАННЫЕ!$AM978,"00")&amp;"n"&amp;IF(ДАННЫЕ!$AN978,"1"&amp;ДАННЫЕ!$AN978,"00")&amp;"E"&amp;ДАННЫЕ!BI978&amp;"L"&amp;ДАННЫЕ!AO978&amp;"h"&amp;IF(ДАННЫЕ!$AU978&gt;0,1,0)&amp;"v"&amp;IF(ДАННЫЕ!$AW978&gt;0,1,0)&amp;"a"&amp;IF(ДАННЫЕ!$AS978,"1"&amp;ДАННЫЕ!$AS978,"00")&amp;"s"&amp;IF(ДАННЫЕ!$AT978,"1"&amp;ДАННЫЕ!$AT978,"00")&amp;"u"&amp;IF(ДАННЫЕ!$CJ978&gt;0,1,0)&amp;"y"&amp;B978&amp;"d"&amp;H978&amp;"e"&amp;F978&amp;G978</f>
        <v>x0w00t00f00b00g00c00i00r00m00hS00hZ00p00k00z00j00n00ELh0v0a00s00u0y0de</v>
      </c>
      <c r="L978" s="28" t="str">
        <f ca="1">ДАННЫЕ!$I978&amp;"VN"&amp;IF(ДАННЫЕ!AW978&gt;0,11,10)&amp;"CD"&amp;IF(ДАННЫЕ!BF978&gt;500,16,IF(ДАННЫЕ!BF978&gt;350,15,IF(ДАННЫЕ!BF978&gt;=200,14,IF(ДАННЫЕ!BF978&gt;=100,13,IF(ДАННЫЕ!BF978&gt;=50,12,IF(ДАННЫЕ!BF978&gt;0,11,10))))))&amp;"AR"&amp;IF(ДАННЫЕ!BX978&gt;0,1,0)&amp;"GD"&amp;B978&amp;"VV"&amp;IF(E978&gt;=5,IF(E978&lt;18,1,0),0)</f>
        <v>VN10CD10AR0GD0VV0</v>
      </c>
      <c r="M978" s="28" t="str">
        <f>ДАННЫЕ!$I978&amp;"b"&amp;ДАННЫЕ!$BI978&amp;"r"&amp;ДАННЫЕ!$BJ978&amp;"CD"&amp;IF(ДАННЫЕ!BF978&gt;0,IF(ДАННЫЕ!BF978&lt;200,1,IF(ДАННЫЕ!BF978&lt;350,2,3)),0)&amp;"h"&amp;IF(ДАННЫЕ!$BK978+ДАННЫЕ!$BL978+ДАННЫЕ!$BM978&gt;0,1,0)&amp;"x"&amp;ДАННЫЕ!$BK978&amp;"y"&amp;ДАННЫЕ!$BL978&amp;"z"&amp;ДАННЫЕ!$BM978&amp;"c"&amp;IF(ДАННЫЕ!$BK978+ДАННЫЕ!$BL978+ДАННЫЕ!$BM978=3,1,0)&amp;"a"&amp;IF(ДАННЫЕ!$BQ978+ДАННЫЕ!$BR978&gt;0,1,0)&amp;"d"&amp;ДАННЫЕ!$BQ978&amp;"v"&amp;ДАННЫЕ!$BR978&amp;"p"&amp;ДАННЫЕ!$BS978&amp;"n"&amp;ДАННЫЕ!$BU978&amp;"t"&amp;ДАННЫЕ!$BV978&amp;"o"&amp;ДАННЫЕ!$BT978&amp;"l"&amp;IF(ДАННЫЕ!$BN978&gt;0,1,0)&amp;ДАННЫЕ!$BN978&amp;"g"&amp;ДАННЫЕ!$BO978&amp;"s"&amp;ДАННЫЕ!$BP978&amp;"DZ"&amp;IF(ДАННЫЕ!B978-ДАННЫЕ!G978 &lt; 60,IF(ДАННЫЕ!B978-ДАННЫЕ!G978 &gt;= 0,1,0),0)&amp;"u"&amp;IF(ДАННЫЕ!$CJ978&gt;0,1,0)</f>
        <v>brCD0h0xyzc0a0dvpntol0gsDZ1u0</v>
      </c>
      <c r="N978" s="28" t="str">
        <f ca="1">ДАННЫЕ!$F978&amp;ДАННЫЕ!$I978&amp;"g"&amp;B978&amp;"cf"&amp;D978&amp;"a"&amp;IF(ДАННЫЕ!$BX978&gt;0,1,0)&amp;IF(ДАННЫЕ!$BF978&gt;500,1,IF(ДАННЫЕ!$BF978&gt;350,2,IF(ДАННЫЕ!$BF978&gt;=200,3,IF(ДАННЫЕ!$BF978&gt;=100,4,IF(ДАННЫЕ!$BF978&gt;=50,5,IF(ДАННЫЕ!$BF978&lt;50,6,0))))))&amp;"AR"&amp;IF(DATEDIF(ДАННЫЕ!$BX978,ДАННЫЕ!$F$1,"y")&gt;1,1,0)&amp;"VG"&amp;IF(ДАННЫЕ!$BH978="0",1,0)&amp;"o"&amp;IF(T978+ДАННЫЕ!$AF978+ДАННЫЕ!$AG978+ДАННЫЕ!$AH978+ДАННЫЕ!$AI978+ДАННЫЕ!$AJ978+ДАННЫЕ!$AP978+ДАННЫЕ!$AQ978+ДАННЫЕ!$AR978+ДАННЫЕ!$AU978+ДАННЫЕ!$AW978+ДАННЫЕ!$AS978+ДАННЫЕ!$AT978&gt;0,1,0)&amp;"x"&amp;ДАННЫЕ!$AG978&amp;"p"&amp;IF(ДАННЫЕ!$BY978&gt;0,1,0)&amp;"v"&amp;IF(ДАННЫЕ!$BZ978&gt;0,1,0)&amp;"n"&amp;ДАННЫЕ!$CA978&amp;"t"&amp;ДАННЫЕ!$AY978&amp;"k"&amp;ДАННЫЕ!$CB978&amp;"q"&amp;ДАННЫЕ!$CC978&amp;"w"&amp;ДАННЫЕ!$CD978&amp;"e"&amp;ДАННЫЕ!$CE978&amp;"m"&amp;ДАННЫЕ!$CF978&amp;"c"&amp;ДАННЫЕ!$CG978&amp;"z"&amp;ДАННЫЕ!$CH978&amp;"d"&amp;IF(H978=4,1,0)&amp;"s"&amp;IF(ДАННЫЕ!$J978=1,0,1)&amp;"u"&amp;IF(ДАННЫЕ!$CJ978&gt;0,1,0)</f>
        <v>g0cf0a06AR1VG0o0xp0v0ntkqwemczd0s1u0</v>
      </c>
      <c r="O978" s="28" t="str">
        <f>ДАННЫЕ!$I978&amp;"g"&amp;B978&amp;A978&amp;"f"&amp;P978&amp;"c"&amp;IF(ДАННЫЕ!$U978&gt;0,1,0)&amp;"s"&amp;IF(ДАННЫЕ!$Q978&gt;0,IF(YEAR(ДАННЫЕ!$F$1)=YEAR(ДАННЫЕ!$Q978),IF(MONTH(ДАННЫЕ!$F$1)=MONTH(ДАННЫЕ!$Q978),111,11),1),0)&amp;"i"&amp;IF(ДАННЫЕ!$R978+ДАННЫЕ!$S978+ДАННЫЕ!$T978=0,0,1)&amp;"h"&amp;IF(ДАННЫЕ!$P978&gt;0,1,0)&amp;"p"&amp;IF(ДАННЫЕ!$CI978&gt;0,IF(YEAR(ДАННЫЕ!$F$1)=YEAR(ДАННЫЕ!$CI978),IF(MONTH(ДАННЫЕ!$F$1)=MONTH(ДАННЫЕ!$CI978),111,11),1),0)&amp;"d"&amp;IF(ДАННЫЕ!$CJ978&gt;0,IF(YEAR(ДАННЫЕ!$F$1)=YEAR(ДАННЫЕ!$CJ978),IF(MONTH(ДАННЫЕ!$F$1)=MONTH(ДАННЫЕ!$CJ978),111,11),1),0)&amp;"o"&amp;IF(ДАННЫЕ!$CK978&gt;0,IF(MONTH(ДАННЫЕ!$F$1)=MONTH(ДАННЫЕ!$CK978),111,11),0)&amp;"v"&amp;IF(ДАННЫЕ!$BE978&gt;0,IF(MONTH(ДАННЫЕ!$F$1)=MONTH(ДАННЫЕ!$BE978),111,11),0)</f>
        <v>g00f0c0s0i0h0p0d0o0v0</v>
      </c>
      <c r="P978" s="15">
        <f t="shared" si="47"/>
        <v>0</v>
      </c>
      <c r="Q978" s="15">
        <f>IF(ДАННЫЕ!$F$1&gt;ДАННЫЕ!$N978,IF(YEAR(ДАННЫЕ!$F$1)=YEAR(ДАННЫЕ!M978),1,0),0)</f>
        <v>0</v>
      </c>
      <c r="R978" s="15">
        <f>IF(ДАННЫЕ!$F$1&gt;ДАННЫЕ!$N978,IF(YEAR(ДАННЫЕ!$F$1)=YEAR(ДАННЫЕ!N978),1,0),0)</f>
        <v>0</v>
      </c>
      <c r="S978" s="15">
        <f>IF(ДАННЫЕ!$AA978="2А",1,IF(ДАННЫЕ!$AA978="2Б",2,IF(ДАННЫЕ!$AA978="2В",3,IF(ДАННЫЕ!$AA978=3,4,IF(ДАННЫЕ!$AA978="4А",5,IF(ДАННЫЕ!$AA978="4Б",6,IF(ДАННЫЕ!$AA978="4В",7,IF(ДАННЫЕ!$AA978=5,8,0))))))))</f>
        <v>0</v>
      </c>
      <c r="T978" s="15">
        <f>IF(OR(ДАННЫЕ!$AC978=2,ДАННЫЕ!$AD978=2,ДАННЫЕ!$AE978=2),2,IF(OR(ДАННЫЕ!$AC978=1,ДАННЫЕ!$AD978=1,ДАННЫЕ!$AE978=1),1,0))</f>
        <v>0</v>
      </c>
    </row>
    <row r="979" spans="1:20" ht="15" customHeight="1" x14ac:dyDescent="0.2">
      <c r="A979" s="78">
        <f>IF(B979&gt;0,IF(MONTH(ДАННЫЕ!$F$1)=MONTH(ДАННЫЕ!$B979),1,0),0)</f>
        <v>0</v>
      </c>
      <c r="B979" s="14">
        <f>IF(ДАННЫЕ!$B979&gt;0,IF(YEAR(ДАННЫЕ!$F$1)=YEAR(ДАННЫЕ!$B979),1,0),0)</f>
        <v>0</v>
      </c>
      <c r="C979" s="14">
        <f>IF(ДАННЫЕ!$CM979&gt;0,IF(YEAR(ДАННЫЕ!$F$1)=YEAR(ДАННЫЕ!$CM979),1,0),0)</f>
        <v>0</v>
      </c>
      <c r="D979" s="14">
        <f>IF(ДАННЫЕ!$CJ979&gt;0,IF(ДАННЫЕ!$CL979&gt;ДАННЫЕ!$F$1,1,IF(ДАННЫЕ!$CL979&gt;0,0,1)),0)</f>
        <v>0</v>
      </c>
      <c r="E979" s="43" t="str">
        <f ca="1">IF(ДАННЫЕ!$F$1&gt;0,IF(ДАННЫЕ!$G979&gt;0,DATEDIF(ДАННЫЕ!$G979,ДАННЫЕ!$F$1,"y"),""),IF(ДАННЫЕ!$G979&gt;0,DATEDIF(ДАННЫЕ!$G979,TODAY(),"y"),""))</f>
        <v/>
      </c>
      <c r="F979" s="43" t="str">
        <f xml:space="preserve"> IF(ДАННЫЕ!$F979="М",IF(E979&gt;=18,IF(E979&lt;60,1,""),""),"")&amp;IF(ДАННЫЕ!$F979="Ж",IF(E979&gt;=18,IF(E979&lt;55,1,""),""),"")</f>
        <v/>
      </c>
      <c r="G979" s="43" t="str">
        <f xml:space="preserve"> IF(ДАННЫЕ!$F979="М",IF(E979&gt;=60,2,""),"")&amp;IF(ДАННЫЕ!$F979="Ж",IF(E979&gt;=55,2,""),"")</f>
        <v/>
      </c>
      <c r="H979" s="43" t="str">
        <f t="shared" ca="1" si="45"/>
        <v/>
      </c>
      <c r="I979" s="43" t="str">
        <f t="shared" ca="1" si="46"/>
        <v>03</v>
      </c>
      <c r="J979" s="28" t="str">
        <f ca="1">ДАННЫЕ!$F979&amp;H979&amp;I979&amp;ДАННЫЕ!$I979&amp;"m"&amp;IF(ДАННЫЕ!$I979&gt;0,IF(ДАННЫЕ!$J979&gt;0,0,1),"")&amp;"f"&amp;IF(ДАННЫЕ!$R979&gt;0,IF(YEAR(ДАННЫЕ!$F$1)=YEAR(ДАННЫЕ!$R979),1,0),0)&amp;"z"&amp;ДАННЫЕ!$R979&amp;"p"&amp;ДАННЫЕ!$S979&amp;"i"&amp;ДАННЫЕ!$T979&amp;"h"&amp;ДАННЫЕ!$K979&amp;"be"&amp;ДАННЫЕ!$BI979&amp;"CD"&amp;IF(ДАННЫЕ!BF979&gt;500,4,IF(ДАННЫЕ!BF979&gt;350,3,IF(ДАННЫЕ!BF979&gt;200,2,IF(ДАННЫЕ!BF979&gt;0,1,0))))&amp;"g"&amp;B979&amp;"d"&amp;H979&amp;"l"&amp;ДАННЫЕ!AT979&amp;"a"&amp;ДАННЫЕ!$V979&amp;"v"&amp;R979&amp;"k"&amp;ДАННЫЕ!$U979&amp;"s"&amp;ДАННЫЕ!$Y979&amp;"t"&amp;ДАННЫЕ!$X979&amp;"b"&amp;IF(ДАННЫЕ!$Q979&gt;1,1,0)&amp;"PP"&amp;ДАННЫЕ!Z979&amp;"c"&amp;S979&amp;"x"&amp;IF(ДАННЫЕ!$BY979&gt;0,IF(YEAR(ДАННЫЕ!$F$1)=YEAR(ДАННЫЕ!$BY979),1,0),0)&amp;"n"&amp;IF(ДАННЫЕ!$BZ979&gt;0,IF(YEAR(ДАННЫЕ!$F$1)=YEAR(ДАННЫЕ!$BZ979),1,0),0)&amp;"u"&amp;D979&amp;"z"&amp;IF(ДАННЫЕ!$CL979&gt;0,IF(YEAR(ДАННЫЕ!$F$1)&gt;YEAR(ДАННЫЕ!$CL979),11,12),0)</f>
        <v>03mf0zpihbeCD0g0dlav0kstb0PPc0x0n0u0z0</v>
      </c>
      <c r="K979" s="28" t="str">
        <f ca="1">ДАННЫЕ!$I979&amp;"x"&amp;B979&amp;"w"&amp;IF(T979+ДАННЫЕ!AD979+ДАННЫЕ!AE979+ДАННЫЕ!AF979+ДАННЫЕ!AG979+ДАННЫЕ!AH979+ДАННЫЕ!$AL979+ДАННЫЕ!AI979+ДАННЫЕ!AJ979+ДАННЫЕ!AK979+ДАННЫЕ!AP979+ДАННЫЕ!AQ979+ДАННЫЕ!AR979+ДАННЫЕ!$AM979+ДАННЫЕ!$AN979+ДАННЫЕ!AS979+ДАННЫЕ!AT979&gt;0,1,0)&amp;IF(OR(T979=2,ДАННЫЕ!AD979=2,ДАННЫЕ!AE979=2,ДАННЫЕ!AF979=2,ДАННЫЕ!AG979=2,ДАННЫЕ!AH979=2,ДАННЫЕ!$AL979=2,ДАННЫЕ!AI979=2,ДАННЫЕ!AJ979=2,ДАННЫЕ!AK979=2,ДАННЫЕ!AP979=2,ДАННЫЕ!AQ979=2,ДАННЫЕ!AR979=2,ДАННЫЕ!$AM979=2,ДАННЫЕ!$AN979=2,ДАННЫЕ!AS979=2,ДАННЫЕ!AT979=2),2,0)&amp;"t"&amp;IF(T979&gt;0,"1"&amp;T979,"00")&amp;"f"&amp;IF(ДАННЫЕ!$AC979,"1"&amp;ДАННЫЕ!$AC979,"00")&amp;"b"&amp;IF(ДАННЫЕ!$AD979,"1"&amp;ДАННЫЕ!$AD979,"00")&amp;"g"&amp;IF(ДАННЫЕ!$AF979,"1"&amp;ДАННЫЕ!$AF979,"00")&amp;"c"&amp;IF(ДАННЫЕ!$AG979,"1"&amp;ДАННЫЕ!$AG979,"00")&amp;"i"&amp;IF(ДАННЫЕ!$AH979,"1"&amp;ДАННЫЕ!$AH979,"00")&amp;"r"&amp;IF(ДАННЫЕ!$AL979,"1"&amp;ДАННЫЕ!$AL979,"00")&amp;"m"&amp;IF(ДАННЫЕ!$AI979,"1"&amp;ДАННЫЕ!$AI979,"00")&amp;"hS"&amp;IF(ДАННЫЕ!$AJ979,"1"&amp;ДАННЫЕ!$AJ979,"00")&amp;"hZ"&amp;IF(ДАННЫЕ!$AK979,"1"&amp;ДАННЫЕ!$AK979,"00")&amp;"p"&amp;IF(ДАННЫЕ!$AP979,"1"&amp;ДАННЫЕ!$AP979,"00")&amp;"k"&amp;IF(ДАННЫЕ!$AQ979,"1"&amp;ДАННЫЕ!$AQ979,"00")&amp;"z"&amp;IF(ДАННЫЕ!$AR979,"1"&amp;ДАННЫЕ!$AR979,"00")&amp;"j"&amp;IF(ДАННЫЕ!$AM979,"1"&amp;ДАННЫЕ!$AM979,"00")&amp;"n"&amp;IF(ДАННЫЕ!$AN979,"1"&amp;ДАННЫЕ!$AN979,"00")&amp;"E"&amp;ДАННЫЕ!BI979&amp;"L"&amp;ДАННЫЕ!AO979&amp;"h"&amp;IF(ДАННЫЕ!$AU979&gt;0,1,0)&amp;"v"&amp;IF(ДАННЫЕ!$AW979&gt;0,1,0)&amp;"a"&amp;IF(ДАННЫЕ!$AS979,"1"&amp;ДАННЫЕ!$AS979,"00")&amp;"s"&amp;IF(ДАННЫЕ!$AT979,"1"&amp;ДАННЫЕ!$AT979,"00")&amp;"u"&amp;IF(ДАННЫЕ!$CJ979&gt;0,1,0)&amp;"y"&amp;B979&amp;"d"&amp;H979&amp;"e"&amp;F979&amp;G979</f>
        <v>x0w00t00f00b00g00c00i00r00m00hS00hZ00p00k00z00j00n00ELh0v0a00s00u0y0de</v>
      </c>
      <c r="L979" s="28" t="str">
        <f ca="1">ДАННЫЕ!$I979&amp;"VN"&amp;IF(ДАННЫЕ!AW979&gt;0,11,10)&amp;"CD"&amp;IF(ДАННЫЕ!BF979&gt;500,16,IF(ДАННЫЕ!BF979&gt;350,15,IF(ДАННЫЕ!BF979&gt;=200,14,IF(ДАННЫЕ!BF979&gt;=100,13,IF(ДАННЫЕ!BF979&gt;=50,12,IF(ДАННЫЕ!BF979&gt;0,11,10))))))&amp;"AR"&amp;IF(ДАННЫЕ!BX979&gt;0,1,0)&amp;"GD"&amp;B979&amp;"VV"&amp;IF(E979&gt;=5,IF(E979&lt;18,1,0),0)</f>
        <v>VN10CD10AR0GD0VV0</v>
      </c>
      <c r="M979" s="28" t="str">
        <f>ДАННЫЕ!$I979&amp;"b"&amp;ДАННЫЕ!$BI979&amp;"r"&amp;ДАННЫЕ!$BJ979&amp;"CD"&amp;IF(ДАННЫЕ!BF979&gt;0,IF(ДАННЫЕ!BF979&lt;200,1,IF(ДАННЫЕ!BF979&lt;350,2,3)),0)&amp;"h"&amp;IF(ДАННЫЕ!$BK979+ДАННЫЕ!$BL979+ДАННЫЕ!$BM979&gt;0,1,0)&amp;"x"&amp;ДАННЫЕ!$BK979&amp;"y"&amp;ДАННЫЕ!$BL979&amp;"z"&amp;ДАННЫЕ!$BM979&amp;"c"&amp;IF(ДАННЫЕ!$BK979+ДАННЫЕ!$BL979+ДАННЫЕ!$BM979=3,1,0)&amp;"a"&amp;IF(ДАННЫЕ!$BQ979+ДАННЫЕ!$BR979&gt;0,1,0)&amp;"d"&amp;ДАННЫЕ!$BQ979&amp;"v"&amp;ДАННЫЕ!$BR979&amp;"p"&amp;ДАННЫЕ!$BS979&amp;"n"&amp;ДАННЫЕ!$BU979&amp;"t"&amp;ДАННЫЕ!$BV979&amp;"o"&amp;ДАННЫЕ!$BT979&amp;"l"&amp;IF(ДАННЫЕ!$BN979&gt;0,1,0)&amp;ДАННЫЕ!$BN979&amp;"g"&amp;ДАННЫЕ!$BO979&amp;"s"&amp;ДАННЫЕ!$BP979&amp;"DZ"&amp;IF(ДАННЫЕ!B979-ДАННЫЕ!G979 &lt; 60,IF(ДАННЫЕ!B979-ДАННЫЕ!G979 &gt;= 0,1,0),0)&amp;"u"&amp;IF(ДАННЫЕ!$CJ979&gt;0,1,0)</f>
        <v>brCD0h0xyzc0a0dvpntol0gsDZ1u0</v>
      </c>
      <c r="N979" s="28" t="str">
        <f ca="1">ДАННЫЕ!$F979&amp;ДАННЫЕ!$I979&amp;"g"&amp;B979&amp;"cf"&amp;D979&amp;"a"&amp;IF(ДАННЫЕ!$BX979&gt;0,1,0)&amp;IF(ДАННЫЕ!$BF979&gt;500,1,IF(ДАННЫЕ!$BF979&gt;350,2,IF(ДАННЫЕ!$BF979&gt;=200,3,IF(ДАННЫЕ!$BF979&gt;=100,4,IF(ДАННЫЕ!$BF979&gt;=50,5,IF(ДАННЫЕ!$BF979&lt;50,6,0))))))&amp;"AR"&amp;IF(DATEDIF(ДАННЫЕ!$BX979,ДАННЫЕ!$F$1,"y")&gt;1,1,0)&amp;"VG"&amp;IF(ДАННЫЕ!$BH979="0",1,0)&amp;"o"&amp;IF(T979+ДАННЫЕ!$AF979+ДАННЫЕ!$AG979+ДАННЫЕ!$AH979+ДАННЫЕ!$AI979+ДАННЫЕ!$AJ979+ДАННЫЕ!$AP979+ДАННЫЕ!$AQ979+ДАННЫЕ!$AR979+ДАННЫЕ!$AU979+ДАННЫЕ!$AW979+ДАННЫЕ!$AS979+ДАННЫЕ!$AT979&gt;0,1,0)&amp;"x"&amp;ДАННЫЕ!$AG979&amp;"p"&amp;IF(ДАННЫЕ!$BY979&gt;0,1,0)&amp;"v"&amp;IF(ДАННЫЕ!$BZ979&gt;0,1,0)&amp;"n"&amp;ДАННЫЕ!$CA979&amp;"t"&amp;ДАННЫЕ!$AY979&amp;"k"&amp;ДАННЫЕ!$CB979&amp;"q"&amp;ДАННЫЕ!$CC979&amp;"w"&amp;ДАННЫЕ!$CD979&amp;"e"&amp;ДАННЫЕ!$CE979&amp;"m"&amp;ДАННЫЕ!$CF979&amp;"c"&amp;ДАННЫЕ!$CG979&amp;"z"&amp;ДАННЫЕ!$CH979&amp;"d"&amp;IF(H979=4,1,0)&amp;"s"&amp;IF(ДАННЫЕ!$J979=1,0,1)&amp;"u"&amp;IF(ДАННЫЕ!$CJ979&gt;0,1,0)</f>
        <v>g0cf0a06AR1VG0o0xp0v0ntkqwemczd0s1u0</v>
      </c>
      <c r="O979" s="28" t="str">
        <f>ДАННЫЕ!$I979&amp;"g"&amp;B979&amp;A979&amp;"f"&amp;P979&amp;"c"&amp;IF(ДАННЫЕ!$U979&gt;0,1,0)&amp;"s"&amp;IF(ДАННЫЕ!$Q979&gt;0,IF(YEAR(ДАННЫЕ!$F$1)=YEAR(ДАННЫЕ!$Q979),IF(MONTH(ДАННЫЕ!$F$1)=MONTH(ДАННЫЕ!$Q979),111,11),1),0)&amp;"i"&amp;IF(ДАННЫЕ!$R979+ДАННЫЕ!$S979+ДАННЫЕ!$T979=0,0,1)&amp;"h"&amp;IF(ДАННЫЕ!$P979&gt;0,1,0)&amp;"p"&amp;IF(ДАННЫЕ!$CI979&gt;0,IF(YEAR(ДАННЫЕ!$F$1)=YEAR(ДАННЫЕ!$CI979),IF(MONTH(ДАННЫЕ!$F$1)=MONTH(ДАННЫЕ!$CI979),111,11),1),0)&amp;"d"&amp;IF(ДАННЫЕ!$CJ979&gt;0,IF(YEAR(ДАННЫЕ!$F$1)=YEAR(ДАННЫЕ!$CJ979),IF(MONTH(ДАННЫЕ!$F$1)=MONTH(ДАННЫЕ!$CJ979),111,11),1),0)&amp;"o"&amp;IF(ДАННЫЕ!$CK979&gt;0,IF(MONTH(ДАННЫЕ!$F$1)=MONTH(ДАННЫЕ!$CK979),111,11),0)&amp;"v"&amp;IF(ДАННЫЕ!$BE979&gt;0,IF(MONTH(ДАННЫЕ!$F$1)=MONTH(ДАННЫЕ!$BE979),111,11),0)</f>
        <v>g00f0c0s0i0h0p0d0o0v0</v>
      </c>
      <c r="P979" s="15">
        <f t="shared" si="47"/>
        <v>0</v>
      </c>
      <c r="Q979" s="15">
        <f>IF(ДАННЫЕ!$F$1&gt;ДАННЫЕ!$N979,IF(YEAR(ДАННЫЕ!$F$1)=YEAR(ДАННЫЕ!M979),1,0),0)</f>
        <v>0</v>
      </c>
      <c r="R979" s="15">
        <f>IF(ДАННЫЕ!$F$1&gt;ДАННЫЕ!$N979,IF(YEAR(ДАННЫЕ!$F$1)=YEAR(ДАННЫЕ!N979),1,0),0)</f>
        <v>0</v>
      </c>
      <c r="S979" s="15">
        <f>IF(ДАННЫЕ!$AA979="2А",1,IF(ДАННЫЕ!$AA979="2Б",2,IF(ДАННЫЕ!$AA979="2В",3,IF(ДАННЫЕ!$AA979=3,4,IF(ДАННЫЕ!$AA979="4А",5,IF(ДАННЫЕ!$AA979="4Б",6,IF(ДАННЫЕ!$AA979="4В",7,IF(ДАННЫЕ!$AA979=5,8,0))))))))</f>
        <v>0</v>
      </c>
      <c r="T979" s="15">
        <f>IF(OR(ДАННЫЕ!$AC979=2,ДАННЫЕ!$AD979=2,ДАННЫЕ!$AE979=2),2,IF(OR(ДАННЫЕ!$AC979=1,ДАННЫЕ!$AD979=1,ДАННЫЕ!$AE979=1),1,0))</f>
        <v>0</v>
      </c>
    </row>
    <row r="980" spans="1:20" ht="15" customHeight="1" x14ac:dyDescent="0.2">
      <c r="A980" s="78">
        <f>IF(B980&gt;0,IF(MONTH(ДАННЫЕ!$F$1)=MONTH(ДАННЫЕ!$B980),1,0),0)</f>
        <v>0</v>
      </c>
      <c r="B980" s="14">
        <f>IF(ДАННЫЕ!$B980&gt;0,IF(YEAR(ДАННЫЕ!$F$1)=YEAR(ДАННЫЕ!$B980),1,0),0)</f>
        <v>0</v>
      </c>
      <c r="C980" s="14">
        <f>IF(ДАННЫЕ!$CM980&gt;0,IF(YEAR(ДАННЫЕ!$F$1)=YEAR(ДАННЫЕ!$CM980),1,0),0)</f>
        <v>0</v>
      </c>
      <c r="D980" s="14">
        <f>IF(ДАННЫЕ!$CJ980&gt;0,IF(ДАННЫЕ!$CL980&gt;ДАННЫЕ!$F$1,1,IF(ДАННЫЕ!$CL980&gt;0,0,1)),0)</f>
        <v>0</v>
      </c>
      <c r="E980" s="43" t="str">
        <f ca="1">IF(ДАННЫЕ!$F$1&gt;0,IF(ДАННЫЕ!$G980&gt;0,DATEDIF(ДАННЫЕ!$G980,ДАННЫЕ!$F$1,"y"),""),IF(ДАННЫЕ!$G980&gt;0,DATEDIF(ДАННЫЕ!$G980,TODAY(),"y"),""))</f>
        <v/>
      </c>
      <c r="F980" s="43" t="str">
        <f xml:space="preserve"> IF(ДАННЫЕ!$F980="М",IF(E980&gt;=18,IF(E980&lt;60,1,""),""),"")&amp;IF(ДАННЫЕ!$F980="Ж",IF(E980&gt;=18,IF(E980&lt;55,1,""),""),"")</f>
        <v/>
      </c>
      <c r="G980" s="43" t="str">
        <f xml:space="preserve"> IF(ДАННЫЕ!$F980="М",IF(E980&gt;=60,2,""),"")&amp;IF(ДАННЫЕ!$F980="Ж",IF(E980&gt;=55,2,""),"")</f>
        <v/>
      </c>
      <c r="H980" s="43" t="str">
        <f t="shared" ca="1" si="45"/>
        <v/>
      </c>
      <c r="I980" s="43" t="str">
        <f t="shared" ca="1" si="46"/>
        <v>03</v>
      </c>
      <c r="J980" s="28" t="str">
        <f ca="1">ДАННЫЕ!$F980&amp;H980&amp;I980&amp;ДАННЫЕ!$I980&amp;"m"&amp;IF(ДАННЫЕ!$I980&gt;0,IF(ДАННЫЕ!$J980&gt;0,0,1),"")&amp;"f"&amp;IF(ДАННЫЕ!$R980&gt;0,IF(YEAR(ДАННЫЕ!$F$1)=YEAR(ДАННЫЕ!$R980),1,0),0)&amp;"z"&amp;ДАННЫЕ!$R980&amp;"p"&amp;ДАННЫЕ!$S980&amp;"i"&amp;ДАННЫЕ!$T980&amp;"h"&amp;ДАННЫЕ!$K980&amp;"be"&amp;ДАННЫЕ!$BI980&amp;"CD"&amp;IF(ДАННЫЕ!BF980&gt;500,4,IF(ДАННЫЕ!BF980&gt;350,3,IF(ДАННЫЕ!BF980&gt;200,2,IF(ДАННЫЕ!BF980&gt;0,1,0))))&amp;"g"&amp;B980&amp;"d"&amp;H980&amp;"l"&amp;ДАННЫЕ!AT980&amp;"a"&amp;ДАННЫЕ!$V980&amp;"v"&amp;R980&amp;"k"&amp;ДАННЫЕ!$U980&amp;"s"&amp;ДАННЫЕ!$Y980&amp;"t"&amp;ДАННЫЕ!$X980&amp;"b"&amp;IF(ДАННЫЕ!$Q980&gt;1,1,0)&amp;"PP"&amp;ДАННЫЕ!Z980&amp;"c"&amp;S980&amp;"x"&amp;IF(ДАННЫЕ!$BY980&gt;0,IF(YEAR(ДАННЫЕ!$F$1)=YEAR(ДАННЫЕ!$BY980),1,0),0)&amp;"n"&amp;IF(ДАННЫЕ!$BZ980&gt;0,IF(YEAR(ДАННЫЕ!$F$1)=YEAR(ДАННЫЕ!$BZ980),1,0),0)&amp;"u"&amp;D980&amp;"z"&amp;IF(ДАННЫЕ!$CL980&gt;0,IF(YEAR(ДАННЫЕ!$F$1)&gt;YEAR(ДАННЫЕ!$CL980),11,12),0)</f>
        <v>03mf0zpihbeCD0g0dlav0kstb0PPc0x0n0u0z0</v>
      </c>
      <c r="K980" s="28" t="str">
        <f ca="1">ДАННЫЕ!$I980&amp;"x"&amp;B980&amp;"w"&amp;IF(T980+ДАННЫЕ!AD980+ДАННЫЕ!AE980+ДАННЫЕ!AF980+ДАННЫЕ!AG980+ДАННЫЕ!AH980+ДАННЫЕ!$AL980+ДАННЫЕ!AI980+ДАННЫЕ!AJ980+ДАННЫЕ!AK980+ДАННЫЕ!AP980+ДАННЫЕ!AQ980+ДАННЫЕ!AR980+ДАННЫЕ!$AM980+ДАННЫЕ!$AN980+ДАННЫЕ!AS980+ДАННЫЕ!AT980&gt;0,1,0)&amp;IF(OR(T980=2,ДАННЫЕ!AD980=2,ДАННЫЕ!AE980=2,ДАННЫЕ!AF980=2,ДАННЫЕ!AG980=2,ДАННЫЕ!AH980=2,ДАННЫЕ!$AL980=2,ДАННЫЕ!AI980=2,ДАННЫЕ!AJ980=2,ДАННЫЕ!AK980=2,ДАННЫЕ!AP980=2,ДАННЫЕ!AQ980=2,ДАННЫЕ!AR980=2,ДАННЫЕ!$AM980=2,ДАННЫЕ!$AN980=2,ДАННЫЕ!AS980=2,ДАННЫЕ!AT980=2),2,0)&amp;"t"&amp;IF(T980&gt;0,"1"&amp;T980,"00")&amp;"f"&amp;IF(ДАННЫЕ!$AC980,"1"&amp;ДАННЫЕ!$AC980,"00")&amp;"b"&amp;IF(ДАННЫЕ!$AD980,"1"&amp;ДАННЫЕ!$AD980,"00")&amp;"g"&amp;IF(ДАННЫЕ!$AF980,"1"&amp;ДАННЫЕ!$AF980,"00")&amp;"c"&amp;IF(ДАННЫЕ!$AG980,"1"&amp;ДАННЫЕ!$AG980,"00")&amp;"i"&amp;IF(ДАННЫЕ!$AH980,"1"&amp;ДАННЫЕ!$AH980,"00")&amp;"r"&amp;IF(ДАННЫЕ!$AL980,"1"&amp;ДАННЫЕ!$AL980,"00")&amp;"m"&amp;IF(ДАННЫЕ!$AI980,"1"&amp;ДАННЫЕ!$AI980,"00")&amp;"hS"&amp;IF(ДАННЫЕ!$AJ980,"1"&amp;ДАННЫЕ!$AJ980,"00")&amp;"hZ"&amp;IF(ДАННЫЕ!$AK980,"1"&amp;ДАННЫЕ!$AK980,"00")&amp;"p"&amp;IF(ДАННЫЕ!$AP980,"1"&amp;ДАННЫЕ!$AP980,"00")&amp;"k"&amp;IF(ДАННЫЕ!$AQ980,"1"&amp;ДАННЫЕ!$AQ980,"00")&amp;"z"&amp;IF(ДАННЫЕ!$AR980,"1"&amp;ДАННЫЕ!$AR980,"00")&amp;"j"&amp;IF(ДАННЫЕ!$AM980,"1"&amp;ДАННЫЕ!$AM980,"00")&amp;"n"&amp;IF(ДАННЫЕ!$AN980,"1"&amp;ДАННЫЕ!$AN980,"00")&amp;"E"&amp;ДАННЫЕ!BI980&amp;"L"&amp;ДАННЫЕ!AO980&amp;"h"&amp;IF(ДАННЫЕ!$AU980&gt;0,1,0)&amp;"v"&amp;IF(ДАННЫЕ!$AW980&gt;0,1,0)&amp;"a"&amp;IF(ДАННЫЕ!$AS980,"1"&amp;ДАННЫЕ!$AS980,"00")&amp;"s"&amp;IF(ДАННЫЕ!$AT980,"1"&amp;ДАННЫЕ!$AT980,"00")&amp;"u"&amp;IF(ДАННЫЕ!$CJ980&gt;0,1,0)&amp;"y"&amp;B980&amp;"d"&amp;H980&amp;"e"&amp;F980&amp;G980</f>
        <v>x0w00t00f00b00g00c00i00r00m00hS00hZ00p00k00z00j00n00ELh0v0a00s00u0y0de</v>
      </c>
      <c r="L980" s="28" t="str">
        <f ca="1">ДАННЫЕ!$I980&amp;"VN"&amp;IF(ДАННЫЕ!AW980&gt;0,11,10)&amp;"CD"&amp;IF(ДАННЫЕ!BF980&gt;500,16,IF(ДАННЫЕ!BF980&gt;350,15,IF(ДАННЫЕ!BF980&gt;=200,14,IF(ДАННЫЕ!BF980&gt;=100,13,IF(ДАННЫЕ!BF980&gt;=50,12,IF(ДАННЫЕ!BF980&gt;0,11,10))))))&amp;"AR"&amp;IF(ДАННЫЕ!BX980&gt;0,1,0)&amp;"GD"&amp;B980&amp;"VV"&amp;IF(E980&gt;=5,IF(E980&lt;18,1,0),0)</f>
        <v>VN10CD10AR0GD0VV0</v>
      </c>
      <c r="M980" s="28" t="str">
        <f>ДАННЫЕ!$I980&amp;"b"&amp;ДАННЫЕ!$BI980&amp;"r"&amp;ДАННЫЕ!$BJ980&amp;"CD"&amp;IF(ДАННЫЕ!BF980&gt;0,IF(ДАННЫЕ!BF980&lt;200,1,IF(ДАННЫЕ!BF980&lt;350,2,3)),0)&amp;"h"&amp;IF(ДАННЫЕ!$BK980+ДАННЫЕ!$BL980+ДАННЫЕ!$BM980&gt;0,1,0)&amp;"x"&amp;ДАННЫЕ!$BK980&amp;"y"&amp;ДАННЫЕ!$BL980&amp;"z"&amp;ДАННЫЕ!$BM980&amp;"c"&amp;IF(ДАННЫЕ!$BK980+ДАННЫЕ!$BL980+ДАННЫЕ!$BM980=3,1,0)&amp;"a"&amp;IF(ДАННЫЕ!$BQ980+ДАННЫЕ!$BR980&gt;0,1,0)&amp;"d"&amp;ДАННЫЕ!$BQ980&amp;"v"&amp;ДАННЫЕ!$BR980&amp;"p"&amp;ДАННЫЕ!$BS980&amp;"n"&amp;ДАННЫЕ!$BU980&amp;"t"&amp;ДАННЫЕ!$BV980&amp;"o"&amp;ДАННЫЕ!$BT980&amp;"l"&amp;IF(ДАННЫЕ!$BN980&gt;0,1,0)&amp;ДАННЫЕ!$BN980&amp;"g"&amp;ДАННЫЕ!$BO980&amp;"s"&amp;ДАННЫЕ!$BP980&amp;"DZ"&amp;IF(ДАННЫЕ!B980-ДАННЫЕ!G980 &lt; 60,IF(ДАННЫЕ!B980-ДАННЫЕ!G980 &gt;= 0,1,0),0)&amp;"u"&amp;IF(ДАННЫЕ!$CJ980&gt;0,1,0)</f>
        <v>brCD0h0xyzc0a0dvpntol0gsDZ1u0</v>
      </c>
      <c r="N980" s="28" t="str">
        <f ca="1">ДАННЫЕ!$F980&amp;ДАННЫЕ!$I980&amp;"g"&amp;B980&amp;"cf"&amp;D980&amp;"a"&amp;IF(ДАННЫЕ!$BX980&gt;0,1,0)&amp;IF(ДАННЫЕ!$BF980&gt;500,1,IF(ДАННЫЕ!$BF980&gt;350,2,IF(ДАННЫЕ!$BF980&gt;=200,3,IF(ДАННЫЕ!$BF980&gt;=100,4,IF(ДАННЫЕ!$BF980&gt;=50,5,IF(ДАННЫЕ!$BF980&lt;50,6,0))))))&amp;"AR"&amp;IF(DATEDIF(ДАННЫЕ!$BX980,ДАННЫЕ!$F$1,"y")&gt;1,1,0)&amp;"VG"&amp;IF(ДАННЫЕ!$BH980="0",1,0)&amp;"o"&amp;IF(T980+ДАННЫЕ!$AF980+ДАННЫЕ!$AG980+ДАННЫЕ!$AH980+ДАННЫЕ!$AI980+ДАННЫЕ!$AJ980+ДАННЫЕ!$AP980+ДАННЫЕ!$AQ980+ДАННЫЕ!$AR980+ДАННЫЕ!$AU980+ДАННЫЕ!$AW980+ДАННЫЕ!$AS980+ДАННЫЕ!$AT980&gt;0,1,0)&amp;"x"&amp;ДАННЫЕ!$AG980&amp;"p"&amp;IF(ДАННЫЕ!$BY980&gt;0,1,0)&amp;"v"&amp;IF(ДАННЫЕ!$BZ980&gt;0,1,0)&amp;"n"&amp;ДАННЫЕ!$CA980&amp;"t"&amp;ДАННЫЕ!$AY980&amp;"k"&amp;ДАННЫЕ!$CB980&amp;"q"&amp;ДАННЫЕ!$CC980&amp;"w"&amp;ДАННЫЕ!$CD980&amp;"e"&amp;ДАННЫЕ!$CE980&amp;"m"&amp;ДАННЫЕ!$CF980&amp;"c"&amp;ДАННЫЕ!$CG980&amp;"z"&amp;ДАННЫЕ!$CH980&amp;"d"&amp;IF(H980=4,1,0)&amp;"s"&amp;IF(ДАННЫЕ!$J980=1,0,1)&amp;"u"&amp;IF(ДАННЫЕ!$CJ980&gt;0,1,0)</f>
        <v>g0cf0a06AR1VG0o0xp0v0ntkqwemczd0s1u0</v>
      </c>
      <c r="O980" s="28" t="str">
        <f>ДАННЫЕ!$I980&amp;"g"&amp;B980&amp;A980&amp;"f"&amp;P980&amp;"c"&amp;IF(ДАННЫЕ!$U980&gt;0,1,0)&amp;"s"&amp;IF(ДАННЫЕ!$Q980&gt;0,IF(YEAR(ДАННЫЕ!$F$1)=YEAR(ДАННЫЕ!$Q980),IF(MONTH(ДАННЫЕ!$F$1)=MONTH(ДАННЫЕ!$Q980),111,11),1),0)&amp;"i"&amp;IF(ДАННЫЕ!$R980+ДАННЫЕ!$S980+ДАННЫЕ!$T980=0,0,1)&amp;"h"&amp;IF(ДАННЫЕ!$P980&gt;0,1,0)&amp;"p"&amp;IF(ДАННЫЕ!$CI980&gt;0,IF(YEAR(ДАННЫЕ!$F$1)=YEAR(ДАННЫЕ!$CI980),IF(MONTH(ДАННЫЕ!$F$1)=MONTH(ДАННЫЕ!$CI980),111,11),1),0)&amp;"d"&amp;IF(ДАННЫЕ!$CJ980&gt;0,IF(YEAR(ДАННЫЕ!$F$1)=YEAR(ДАННЫЕ!$CJ980),IF(MONTH(ДАННЫЕ!$F$1)=MONTH(ДАННЫЕ!$CJ980),111,11),1),0)&amp;"o"&amp;IF(ДАННЫЕ!$CK980&gt;0,IF(MONTH(ДАННЫЕ!$F$1)=MONTH(ДАННЫЕ!$CK980),111,11),0)&amp;"v"&amp;IF(ДАННЫЕ!$BE980&gt;0,IF(MONTH(ДАННЫЕ!$F$1)=MONTH(ДАННЫЕ!$BE980),111,11),0)</f>
        <v>g00f0c0s0i0h0p0d0o0v0</v>
      </c>
      <c r="P980" s="15">
        <f t="shared" si="47"/>
        <v>0</v>
      </c>
      <c r="Q980" s="15">
        <f>IF(ДАННЫЕ!$F$1&gt;ДАННЫЕ!$N980,IF(YEAR(ДАННЫЕ!$F$1)=YEAR(ДАННЫЕ!M980),1,0),0)</f>
        <v>0</v>
      </c>
      <c r="R980" s="15">
        <f>IF(ДАННЫЕ!$F$1&gt;ДАННЫЕ!$N980,IF(YEAR(ДАННЫЕ!$F$1)=YEAR(ДАННЫЕ!N980),1,0),0)</f>
        <v>0</v>
      </c>
      <c r="S980" s="15">
        <f>IF(ДАННЫЕ!$AA980="2А",1,IF(ДАННЫЕ!$AA980="2Б",2,IF(ДАННЫЕ!$AA980="2В",3,IF(ДАННЫЕ!$AA980=3,4,IF(ДАННЫЕ!$AA980="4А",5,IF(ДАННЫЕ!$AA980="4Б",6,IF(ДАННЫЕ!$AA980="4В",7,IF(ДАННЫЕ!$AA980=5,8,0))))))))</f>
        <v>0</v>
      </c>
      <c r="T980" s="15">
        <f>IF(OR(ДАННЫЕ!$AC980=2,ДАННЫЕ!$AD980=2,ДАННЫЕ!$AE980=2),2,IF(OR(ДАННЫЕ!$AC980=1,ДАННЫЕ!$AD980=1,ДАННЫЕ!$AE980=1),1,0))</f>
        <v>0</v>
      </c>
    </row>
    <row r="981" spans="1:20" ht="15" customHeight="1" x14ac:dyDescent="0.2">
      <c r="A981" s="78">
        <f>IF(B981&gt;0,IF(MONTH(ДАННЫЕ!$F$1)=MONTH(ДАННЫЕ!$B981),1,0),0)</f>
        <v>0</v>
      </c>
      <c r="B981" s="14">
        <f>IF(ДАННЫЕ!$B981&gt;0,IF(YEAR(ДАННЫЕ!$F$1)=YEAR(ДАННЫЕ!$B981),1,0),0)</f>
        <v>0</v>
      </c>
      <c r="C981" s="14">
        <f>IF(ДАННЫЕ!$CM981&gt;0,IF(YEAR(ДАННЫЕ!$F$1)=YEAR(ДАННЫЕ!$CM981),1,0),0)</f>
        <v>0</v>
      </c>
      <c r="D981" s="14">
        <f>IF(ДАННЫЕ!$CJ981&gt;0,IF(ДАННЫЕ!$CL981&gt;ДАННЫЕ!$F$1,1,IF(ДАННЫЕ!$CL981&gt;0,0,1)),0)</f>
        <v>0</v>
      </c>
      <c r="E981" s="43" t="str">
        <f ca="1">IF(ДАННЫЕ!$F$1&gt;0,IF(ДАННЫЕ!$G981&gt;0,DATEDIF(ДАННЫЕ!$G981,ДАННЫЕ!$F$1,"y"),""),IF(ДАННЫЕ!$G981&gt;0,DATEDIF(ДАННЫЕ!$G981,TODAY(),"y"),""))</f>
        <v/>
      </c>
      <c r="F981" s="43" t="str">
        <f xml:space="preserve"> IF(ДАННЫЕ!$F981="М",IF(E981&gt;=18,IF(E981&lt;60,1,""),""),"")&amp;IF(ДАННЫЕ!$F981="Ж",IF(E981&gt;=18,IF(E981&lt;55,1,""),""),"")</f>
        <v/>
      </c>
      <c r="G981" s="43" t="str">
        <f xml:space="preserve"> IF(ДАННЫЕ!$F981="М",IF(E981&gt;=60,2,""),"")&amp;IF(ДАННЫЕ!$F981="Ж",IF(E981&gt;=55,2,""),"")</f>
        <v/>
      </c>
      <c r="H981" s="43" t="str">
        <f t="shared" ca="1" si="45"/>
        <v/>
      </c>
      <c r="I981" s="43" t="str">
        <f t="shared" ca="1" si="46"/>
        <v>03</v>
      </c>
      <c r="J981" s="28" t="str">
        <f ca="1">ДАННЫЕ!$F981&amp;H981&amp;I981&amp;ДАННЫЕ!$I981&amp;"m"&amp;IF(ДАННЫЕ!$I981&gt;0,IF(ДАННЫЕ!$J981&gt;0,0,1),"")&amp;"f"&amp;IF(ДАННЫЕ!$R981&gt;0,IF(YEAR(ДАННЫЕ!$F$1)=YEAR(ДАННЫЕ!$R981),1,0),0)&amp;"z"&amp;ДАННЫЕ!$R981&amp;"p"&amp;ДАННЫЕ!$S981&amp;"i"&amp;ДАННЫЕ!$T981&amp;"h"&amp;ДАННЫЕ!$K981&amp;"be"&amp;ДАННЫЕ!$BI981&amp;"CD"&amp;IF(ДАННЫЕ!BF981&gt;500,4,IF(ДАННЫЕ!BF981&gt;350,3,IF(ДАННЫЕ!BF981&gt;200,2,IF(ДАННЫЕ!BF981&gt;0,1,0))))&amp;"g"&amp;B981&amp;"d"&amp;H981&amp;"l"&amp;ДАННЫЕ!AT981&amp;"a"&amp;ДАННЫЕ!$V981&amp;"v"&amp;R981&amp;"k"&amp;ДАННЫЕ!$U981&amp;"s"&amp;ДАННЫЕ!$Y981&amp;"t"&amp;ДАННЫЕ!$X981&amp;"b"&amp;IF(ДАННЫЕ!$Q981&gt;1,1,0)&amp;"PP"&amp;ДАННЫЕ!Z981&amp;"c"&amp;S981&amp;"x"&amp;IF(ДАННЫЕ!$BY981&gt;0,IF(YEAR(ДАННЫЕ!$F$1)=YEAR(ДАННЫЕ!$BY981),1,0),0)&amp;"n"&amp;IF(ДАННЫЕ!$BZ981&gt;0,IF(YEAR(ДАННЫЕ!$F$1)=YEAR(ДАННЫЕ!$BZ981),1,0),0)&amp;"u"&amp;D981&amp;"z"&amp;IF(ДАННЫЕ!$CL981&gt;0,IF(YEAR(ДАННЫЕ!$F$1)&gt;YEAR(ДАННЫЕ!$CL981),11,12),0)</f>
        <v>03mf0zpihbeCD0g0dlav0kstb0PPc0x0n0u0z0</v>
      </c>
      <c r="K981" s="28" t="str">
        <f ca="1">ДАННЫЕ!$I981&amp;"x"&amp;B981&amp;"w"&amp;IF(T981+ДАННЫЕ!AD981+ДАННЫЕ!AE981+ДАННЫЕ!AF981+ДАННЫЕ!AG981+ДАННЫЕ!AH981+ДАННЫЕ!$AL981+ДАННЫЕ!AI981+ДАННЫЕ!AJ981+ДАННЫЕ!AK981+ДАННЫЕ!AP981+ДАННЫЕ!AQ981+ДАННЫЕ!AR981+ДАННЫЕ!$AM981+ДАННЫЕ!$AN981+ДАННЫЕ!AS981+ДАННЫЕ!AT981&gt;0,1,0)&amp;IF(OR(T981=2,ДАННЫЕ!AD981=2,ДАННЫЕ!AE981=2,ДАННЫЕ!AF981=2,ДАННЫЕ!AG981=2,ДАННЫЕ!AH981=2,ДАННЫЕ!$AL981=2,ДАННЫЕ!AI981=2,ДАННЫЕ!AJ981=2,ДАННЫЕ!AK981=2,ДАННЫЕ!AP981=2,ДАННЫЕ!AQ981=2,ДАННЫЕ!AR981=2,ДАННЫЕ!$AM981=2,ДАННЫЕ!$AN981=2,ДАННЫЕ!AS981=2,ДАННЫЕ!AT981=2),2,0)&amp;"t"&amp;IF(T981&gt;0,"1"&amp;T981,"00")&amp;"f"&amp;IF(ДАННЫЕ!$AC981,"1"&amp;ДАННЫЕ!$AC981,"00")&amp;"b"&amp;IF(ДАННЫЕ!$AD981,"1"&amp;ДАННЫЕ!$AD981,"00")&amp;"g"&amp;IF(ДАННЫЕ!$AF981,"1"&amp;ДАННЫЕ!$AF981,"00")&amp;"c"&amp;IF(ДАННЫЕ!$AG981,"1"&amp;ДАННЫЕ!$AG981,"00")&amp;"i"&amp;IF(ДАННЫЕ!$AH981,"1"&amp;ДАННЫЕ!$AH981,"00")&amp;"r"&amp;IF(ДАННЫЕ!$AL981,"1"&amp;ДАННЫЕ!$AL981,"00")&amp;"m"&amp;IF(ДАННЫЕ!$AI981,"1"&amp;ДАННЫЕ!$AI981,"00")&amp;"hS"&amp;IF(ДАННЫЕ!$AJ981,"1"&amp;ДАННЫЕ!$AJ981,"00")&amp;"hZ"&amp;IF(ДАННЫЕ!$AK981,"1"&amp;ДАННЫЕ!$AK981,"00")&amp;"p"&amp;IF(ДАННЫЕ!$AP981,"1"&amp;ДАННЫЕ!$AP981,"00")&amp;"k"&amp;IF(ДАННЫЕ!$AQ981,"1"&amp;ДАННЫЕ!$AQ981,"00")&amp;"z"&amp;IF(ДАННЫЕ!$AR981,"1"&amp;ДАННЫЕ!$AR981,"00")&amp;"j"&amp;IF(ДАННЫЕ!$AM981,"1"&amp;ДАННЫЕ!$AM981,"00")&amp;"n"&amp;IF(ДАННЫЕ!$AN981,"1"&amp;ДАННЫЕ!$AN981,"00")&amp;"E"&amp;ДАННЫЕ!BI981&amp;"L"&amp;ДАННЫЕ!AO981&amp;"h"&amp;IF(ДАННЫЕ!$AU981&gt;0,1,0)&amp;"v"&amp;IF(ДАННЫЕ!$AW981&gt;0,1,0)&amp;"a"&amp;IF(ДАННЫЕ!$AS981,"1"&amp;ДАННЫЕ!$AS981,"00")&amp;"s"&amp;IF(ДАННЫЕ!$AT981,"1"&amp;ДАННЫЕ!$AT981,"00")&amp;"u"&amp;IF(ДАННЫЕ!$CJ981&gt;0,1,0)&amp;"y"&amp;B981&amp;"d"&amp;H981&amp;"e"&amp;F981&amp;G981</f>
        <v>x0w00t00f00b00g00c00i00r00m00hS00hZ00p00k00z00j00n00ELh0v0a00s00u0y0de</v>
      </c>
      <c r="L981" s="28" t="str">
        <f ca="1">ДАННЫЕ!$I981&amp;"VN"&amp;IF(ДАННЫЕ!AW981&gt;0,11,10)&amp;"CD"&amp;IF(ДАННЫЕ!BF981&gt;500,16,IF(ДАННЫЕ!BF981&gt;350,15,IF(ДАННЫЕ!BF981&gt;=200,14,IF(ДАННЫЕ!BF981&gt;=100,13,IF(ДАННЫЕ!BF981&gt;=50,12,IF(ДАННЫЕ!BF981&gt;0,11,10))))))&amp;"AR"&amp;IF(ДАННЫЕ!BX981&gt;0,1,0)&amp;"GD"&amp;B981&amp;"VV"&amp;IF(E981&gt;=5,IF(E981&lt;18,1,0),0)</f>
        <v>VN10CD10AR0GD0VV0</v>
      </c>
      <c r="M981" s="28" t="str">
        <f>ДАННЫЕ!$I981&amp;"b"&amp;ДАННЫЕ!$BI981&amp;"r"&amp;ДАННЫЕ!$BJ981&amp;"CD"&amp;IF(ДАННЫЕ!BF981&gt;0,IF(ДАННЫЕ!BF981&lt;200,1,IF(ДАННЫЕ!BF981&lt;350,2,3)),0)&amp;"h"&amp;IF(ДАННЫЕ!$BK981+ДАННЫЕ!$BL981+ДАННЫЕ!$BM981&gt;0,1,0)&amp;"x"&amp;ДАННЫЕ!$BK981&amp;"y"&amp;ДАННЫЕ!$BL981&amp;"z"&amp;ДАННЫЕ!$BM981&amp;"c"&amp;IF(ДАННЫЕ!$BK981+ДАННЫЕ!$BL981+ДАННЫЕ!$BM981=3,1,0)&amp;"a"&amp;IF(ДАННЫЕ!$BQ981+ДАННЫЕ!$BR981&gt;0,1,0)&amp;"d"&amp;ДАННЫЕ!$BQ981&amp;"v"&amp;ДАННЫЕ!$BR981&amp;"p"&amp;ДАННЫЕ!$BS981&amp;"n"&amp;ДАННЫЕ!$BU981&amp;"t"&amp;ДАННЫЕ!$BV981&amp;"o"&amp;ДАННЫЕ!$BT981&amp;"l"&amp;IF(ДАННЫЕ!$BN981&gt;0,1,0)&amp;ДАННЫЕ!$BN981&amp;"g"&amp;ДАННЫЕ!$BO981&amp;"s"&amp;ДАННЫЕ!$BP981&amp;"DZ"&amp;IF(ДАННЫЕ!B981-ДАННЫЕ!G981 &lt; 60,IF(ДАННЫЕ!B981-ДАННЫЕ!G981 &gt;= 0,1,0),0)&amp;"u"&amp;IF(ДАННЫЕ!$CJ981&gt;0,1,0)</f>
        <v>brCD0h0xyzc0a0dvpntol0gsDZ1u0</v>
      </c>
      <c r="N981" s="28" t="str">
        <f ca="1">ДАННЫЕ!$F981&amp;ДАННЫЕ!$I981&amp;"g"&amp;B981&amp;"cf"&amp;D981&amp;"a"&amp;IF(ДАННЫЕ!$BX981&gt;0,1,0)&amp;IF(ДАННЫЕ!$BF981&gt;500,1,IF(ДАННЫЕ!$BF981&gt;350,2,IF(ДАННЫЕ!$BF981&gt;=200,3,IF(ДАННЫЕ!$BF981&gt;=100,4,IF(ДАННЫЕ!$BF981&gt;=50,5,IF(ДАННЫЕ!$BF981&lt;50,6,0))))))&amp;"AR"&amp;IF(DATEDIF(ДАННЫЕ!$BX981,ДАННЫЕ!$F$1,"y")&gt;1,1,0)&amp;"VG"&amp;IF(ДАННЫЕ!$BH981="0",1,0)&amp;"o"&amp;IF(T981+ДАННЫЕ!$AF981+ДАННЫЕ!$AG981+ДАННЫЕ!$AH981+ДАННЫЕ!$AI981+ДАННЫЕ!$AJ981+ДАННЫЕ!$AP981+ДАННЫЕ!$AQ981+ДАННЫЕ!$AR981+ДАННЫЕ!$AU981+ДАННЫЕ!$AW981+ДАННЫЕ!$AS981+ДАННЫЕ!$AT981&gt;0,1,0)&amp;"x"&amp;ДАННЫЕ!$AG981&amp;"p"&amp;IF(ДАННЫЕ!$BY981&gt;0,1,0)&amp;"v"&amp;IF(ДАННЫЕ!$BZ981&gt;0,1,0)&amp;"n"&amp;ДАННЫЕ!$CA981&amp;"t"&amp;ДАННЫЕ!$AY981&amp;"k"&amp;ДАННЫЕ!$CB981&amp;"q"&amp;ДАННЫЕ!$CC981&amp;"w"&amp;ДАННЫЕ!$CD981&amp;"e"&amp;ДАННЫЕ!$CE981&amp;"m"&amp;ДАННЫЕ!$CF981&amp;"c"&amp;ДАННЫЕ!$CG981&amp;"z"&amp;ДАННЫЕ!$CH981&amp;"d"&amp;IF(H981=4,1,0)&amp;"s"&amp;IF(ДАННЫЕ!$J981=1,0,1)&amp;"u"&amp;IF(ДАННЫЕ!$CJ981&gt;0,1,0)</f>
        <v>g0cf0a06AR1VG0o0xp0v0ntkqwemczd0s1u0</v>
      </c>
      <c r="O981" s="28" t="str">
        <f>ДАННЫЕ!$I981&amp;"g"&amp;B981&amp;A981&amp;"f"&amp;P981&amp;"c"&amp;IF(ДАННЫЕ!$U981&gt;0,1,0)&amp;"s"&amp;IF(ДАННЫЕ!$Q981&gt;0,IF(YEAR(ДАННЫЕ!$F$1)=YEAR(ДАННЫЕ!$Q981),IF(MONTH(ДАННЫЕ!$F$1)=MONTH(ДАННЫЕ!$Q981),111,11),1),0)&amp;"i"&amp;IF(ДАННЫЕ!$R981+ДАННЫЕ!$S981+ДАННЫЕ!$T981=0,0,1)&amp;"h"&amp;IF(ДАННЫЕ!$P981&gt;0,1,0)&amp;"p"&amp;IF(ДАННЫЕ!$CI981&gt;0,IF(YEAR(ДАННЫЕ!$F$1)=YEAR(ДАННЫЕ!$CI981),IF(MONTH(ДАННЫЕ!$F$1)=MONTH(ДАННЫЕ!$CI981),111,11),1),0)&amp;"d"&amp;IF(ДАННЫЕ!$CJ981&gt;0,IF(YEAR(ДАННЫЕ!$F$1)=YEAR(ДАННЫЕ!$CJ981),IF(MONTH(ДАННЫЕ!$F$1)=MONTH(ДАННЫЕ!$CJ981),111,11),1),0)&amp;"o"&amp;IF(ДАННЫЕ!$CK981&gt;0,IF(MONTH(ДАННЫЕ!$F$1)=MONTH(ДАННЫЕ!$CK981),111,11),0)&amp;"v"&amp;IF(ДАННЫЕ!$BE981&gt;0,IF(MONTH(ДАННЫЕ!$F$1)=MONTH(ДАННЫЕ!$BE981),111,11),0)</f>
        <v>g00f0c0s0i0h0p0d0o0v0</v>
      </c>
      <c r="P981" s="15">
        <f t="shared" si="47"/>
        <v>0</v>
      </c>
      <c r="Q981" s="15">
        <f>IF(ДАННЫЕ!$F$1&gt;ДАННЫЕ!$N981,IF(YEAR(ДАННЫЕ!$F$1)=YEAR(ДАННЫЕ!M981),1,0),0)</f>
        <v>0</v>
      </c>
      <c r="R981" s="15">
        <f>IF(ДАННЫЕ!$F$1&gt;ДАННЫЕ!$N981,IF(YEAR(ДАННЫЕ!$F$1)=YEAR(ДАННЫЕ!N981),1,0),0)</f>
        <v>0</v>
      </c>
      <c r="S981" s="15">
        <f>IF(ДАННЫЕ!$AA981="2А",1,IF(ДАННЫЕ!$AA981="2Б",2,IF(ДАННЫЕ!$AA981="2В",3,IF(ДАННЫЕ!$AA981=3,4,IF(ДАННЫЕ!$AA981="4А",5,IF(ДАННЫЕ!$AA981="4Б",6,IF(ДАННЫЕ!$AA981="4В",7,IF(ДАННЫЕ!$AA981=5,8,0))))))))</f>
        <v>0</v>
      </c>
      <c r="T981" s="15">
        <f>IF(OR(ДАННЫЕ!$AC981=2,ДАННЫЕ!$AD981=2,ДАННЫЕ!$AE981=2),2,IF(OR(ДАННЫЕ!$AC981=1,ДАННЫЕ!$AD981=1,ДАННЫЕ!$AE981=1),1,0))</f>
        <v>0</v>
      </c>
    </row>
    <row r="982" spans="1:20" ht="15" customHeight="1" x14ac:dyDescent="0.2">
      <c r="A982" s="78">
        <f>IF(B982&gt;0,IF(MONTH(ДАННЫЕ!$F$1)=MONTH(ДАННЫЕ!$B982),1,0),0)</f>
        <v>0</v>
      </c>
      <c r="B982" s="14">
        <f>IF(ДАННЫЕ!$B982&gt;0,IF(YEAR(ДАННЫЕ!$F$1)=YEAR(ДАННЫЕ!$B982),1,0),0)</f>
        <v>0</v>
      </c>
      <c r="C982" s="14">
        <f>IF(ДАННЫЕ!$CM982&gt;0,IF(YEAR(ДАННЫЕ!$F$1)=YEAR(ДАННЫЕ!$CM982),1,0),0)</f>
        <v>0</v>
      </c>
      <c r="D982" s="14">
        <f>IF(ДАННЫЕ!$CJ982&gt;0,IF(ДАННЫЕ!$CL982&gt;ДАННЫЕ!$F$1,1,IF(ДАННЫЕ!$CL982&gt;0,0,1)),0)</f>
        <v>0</v>
      </c>
      <c r="E982" s="43" t="str">
        <f ca="1">IF(ДАННЫЕ!$F$1&gt;0,IF(ДАННЫЕ!$G982&gt;0,DATEDIF(ДАННЫЕ!$G982,ДАННЫЕ!$F$1,"y"),""),IF(ДАННЫЕ!$G982&gt;0,DATEDIF(ДАННЫЕ!$G982,TODAY(),"y"),""))</f>
        <v/>
      </c>
      <c r="F982" s="43" t="str">
        <f xml:space="preserve"> IF(ДАННЫЕ!$F982="М",IF(E982&gt;=18,IF(E982&lt;60,1,""),""),"")&amp;IF(ДАННЫЕ!$F982="Ж",IF(E982&gt;=18,IF(E982&lt;55,1,""),""),"")</f>
        <v/>
      </c>
      <c r="G982" s="43" t="str">
        <f xml:space="preserve"> IF(ДАННЫЕ!$F982="М",IF(E982&gt;=60,2,""),"")&amp;IF(ДАННЫЕ!$F982="Ж",IF(E982&gt;=55,2,""),"")</f>
        <v/>
      </c>
      <c r="H982" s="43" t="str">
        <f t="shared" ca="1" si="45"/>
        <v/>
      </c>
      <c r="I982" s="43" t="str">
        <f t="shared" ca="1" si="46"/>
        <v>03</v>
      </c>
      <c r="J982" s="28" t="str">
        <f ca="1">ДАННЫЕ!$F982&amp;H982&amp;I982&amp;ДАННЫЕ!$I982&amp;"m"&amp;IF(ДАННЫЕ!$I982&gt;0,IF(ДАННЫЕ!$J982&gt;0,0,1),"")&amp;"f"&amp;IF(ДАННЫЕ!$R982&gt;0,IF(YEAR(ДАННЫЕ!$F$1)=YEAR(ДАННЫЕ!$R982),1,0),0)&amp;"z"&amp;ДАННЫЕ!$R982&amp;"p"&amp;ДАННЫЕ!$S982&amp;"i"&amp;ДАННЫЕ!$T982&amp;"h"&amp;ДАННЫЕ!$K982&amp;"be"&amp;ДАННЫЕ!$BI982&amp;"CD"&amp;IF(ДАННЫЕ!BF982&gt;500,4,IF(ДАННЫЕ!BF982&gt;350,3,IF(ДАННЫЕ!BF982&gt;200,2,IF(ДАННЫЕ!BF982&gt;0,1,0))))&amp;"g"&amp;B982&amp;"d"&amp;H982&amp;"l"&amp;ДАННЫЕ!AT982&amp;"a"&amp;ДАННЫЕ!$V982&amp;"v"&amp;R982&amp;"k"&amp;ДАННЫЕ!$U982&amp;"s"&amp;ДАННЫЕ!$Y982&amp;"t"&amp;ДАННЫЕ!$X982&amp;"b"&amp;IF(ДАННЫЕ!$Q982&gt;1,1,0)&amp;"PP"&amp;ДАННЫЕ!Z982&amp;"c"&amp;S982&amp;"x"&amp;IF(ДАННЫЕ!$BY982&gt;0,IF(YEAR(ДАННЫЕ!$F$1)=YEAR(ДАННЫЕ!$BY982),1,0),0)&amp;"n"&amp;IF(ДАННЫЕ!$BZ982&gt;0,IF(YEAR(ДАННЫЕ!$F$1)=YEAR(ДАННЫЕ!$BZ982),1,0),0)&amp;"u"&amp;D982&amp;"z"&amp;IF(ДАННЫЕ!$CL982&gt;0,IF(YEAR(ДАННЫЕ!$F$1)&gt;YEAR(ДАННЫЕ!$CL982),11,12),0)</f>
        <v>03mf0zpihbeCD0g0dlav0kstb0PPc0x0n0u0z0</v>
      </c>
      <c r="K982" s="28" t="str">
        <f ca="1">ДАННЫЕ!$I982&amp;"x"&amp;B982&amp;"w"&amp;IF(T982+ДАННЫЕ!AD982+ДАННЫЕ!AE982+ДАННЫЕ!AF982+ДАННЫЕ!AG982+ДАННЫЕ!AH982+ДАННЫЕ!$AL982+ДАННЫЕ!AI982+ДАННЫЕ!AJ982+ДАННЫЕ!AK982+ДАННЫЕ!AP982+ДАННЫЕ!AQ982+ДАННЫЕ!AR982+ДАННЫЕ!$AM982+ДАННЫЕ!$AN982+ДАННЫЕ!AS982+ДАННЫЕ!AT982&gt;0,1,0)&amp;IF(OR(T982=2,ДАННЫЕ!AD982=2,ДАННЫЕ!AE982=2,ДАННЫЕ!AF982=2,ДАННЫЕ!AG982=2,ДАННЫЕ!AH982=2,ДАННЫЕ!$AL982=2,ДАННЫЕ!AI982=2,ДАННЫЕ!AJ982=2,ДАННЫЕ!AK982=2,ДАННЫЕ!AP982=2,ДАННЫЕ!AQ982=2,ДАННЫЕ!AR982=2,ДАННЫЕ!$AM982=2,ДАННЫЕ!$AN982=2,ДАННЫЕ!AS982=2,ДАННЫЕ!AT982=2),2,0)&amp;"t"&amp;IF(T982&gt;0,"1"&amp;T982,"00")&amp;"f"&amp;IF(ДАННЫЕ!$AC982,"1"&amp;ДАННЫЕ!$AC982,"00")&amp;"b"&amp;IF(ДАННЫЕ!$AD982,"1"&amp;ДАННЫЕ!$AD982,"00")&amp;"g"&amp;IF(ДАННЫЕ!$AF982,"1"&amp;ДАННЫЕ!$AF982,"00")&amp;"c"&amp;IF(ДАННЫЕ!$AG982,"1"&amp;ДАННЫЕ!$AG982,"00")&amp;"i"&amp;IF(ДАННЫЕ!$AH982,"1"&amp;ДАННЫЕ!$AH982,"00")&amp;"r"&amp;IF(ДАННЫЕ!$AL982,"1"&amp;ДАННЫЕ!$AL982,"00")&amp;"m"&amp;IF(ДАННЫЕ!$AI982,"1"&amp;ДАННЫЕ!$AI982,"00")&amp;"hS"&amp;IF(ДАННЫЕ!$AJ982,"1"&amp;ДАННЫЕ!$AJ982,"00")&amp;"hZ"&amp;IF(ДАННЫЕ!$AK982,"1"&amp;ДАННЫЕ!$AK982,"00")&amp;"p"&amp;IF(ДАННЫЕ!$AP982,"1"&amp;ДАННЫЕ!$AP982,"00")&amp;"k"&amp;IF(ДАННЫЕ!$AQ982,"1"&amp;ДАННЫЕ!$AQ982,"00")&amp;"z"&amp;IF(ДАННЫЕ!$AR982,"1"&amp;ДАННЫЕ!$AR982,"00")&amp;"j"&amp;IF(ДАННЫЕ!$AM982,"1"&amp;ДАННЫЕ!$AM982,"00")&amp;"n"&amp;IF(ДАННЫЕ!$AN982,"1"&amp;ДАННЫЕ!$AN982,"00")&amp;"E"&amp;ДАННЫЕ!BI982&amp;"L"&amp;ДАННЫЕ!AO982&amp;"h"&amp;IF(ДАННЫЕ!$AU982&gt;0,1,0)&amp;"v"&amp;IF(ДАННЫЕ!$AW982&gt;0,1,0)&amp;"a"&amp;IF(ДАННЫЕ!$AS982,"1"&amp;ДАННЫЕ!$AS982,"00")&amp;"s"&amp;IF(ДАННЫЕ!$AT982,"1"&amp;ДАННЫЕ!$AT982,"00")&amp;"u"&amp;IF(ДАННЫЕ!$CJ982&gt;0,1,0)&amp;"y"&amp;B982&amp;"d"&amp;H982&amp;"e"&amp;F982&amp;G982</f>
        <v>x0w00t00f00b00g00c00i00r00m00hS00hZ00p00k00z00j00n00ELh0v0a00s00u0y0de</v>
      </c>
      <c r="L982" s="28" t="str">
        <f ca="1">ДАННЫЕ!$I982&amp;"VN"&amp;IF(ДАННЫЕ!AW982&gt;0,11,10)&amp;"CD"&amp;IF(ДАННЫЕ!BF982&gt;500,16,IF(ДАННЫЕ!BF982&gt;350,15,IF(ДАННЫЕ!BF982&gt;=200,14,IF(ДАННЫЕ!BF982&gt;=100,13,IF(ДАННЫЕ!BF982&gt;=50,12,IF(ДАННЫЕ!BF982&gt;0,11,10))))))&amp;"AR"&amp;IF(ДАННЫЕ!BX982&gt;0,1,0)&amp;"GD"&amp;B982&amp;"VV"&amp;IF(E982&gt;=5,IF(E982&lt;18,1,0),0)</f>
        <v>VN10CD10AR0GD0VV0</v>
      </c>
      <c r="M982" s="28" t="str">
        <f>ДАННЫЕ!$I982&amp;"b"&amp;ДАННЫЕ!$BI982&amp;"r"&amp;ДАННЫЕ!$BJ982&amp;"CD"&amp;IF(ДАННЫЕ!BF982&gt;0,IF(ДАННЫЕ!BF982&lt;200,1,IF(ДАННЫЕ!BF982&lt;350,2,3)),0)&amp;"h"&amp;IF(ДАННЫЕ!$BK982+ДАННЫЕ!$BL982+ДАННЫЕ!$BM982&gt;0,1,0)&amp;"x"&amp;ДАННЫЕ!$BK982&amp;"y"&amp;ДАННЫЕ!$BL982&amp;"z"&amp;ДАННЫЕ!$BM982&amp;"c"&amp;IF(ДАННЫЕ!$BK982+ДАННЫЕ!$BL982+ДАННЫЕ!$BM982=3,1,0)&amp;"a"&amp;IF(ДАННЫЕ!$BQ982+ДАННЫЕ!$BR982&gt;0,1,0)&amp;"d"&amp;ДАННЫЕ!$BQ982&amp;"v"&amp;ДАННЫЕ!$BR982&amp;"p"&amp;ДАННЫЕ!$BS982&amp;"n"&amp;ДАННЫЕ!$BU982&amp;"t"&amp;ДАННЫЕ!$BV982&amp;"o"&amp;ДАННЫЕ!$BT982&amp;"l"&amp;IF(ДАННЫЕ!$BN982&gt;0,1,0)&amp;ДАННЫЕ!$BN982&amp;"g"&amp;ДАННЫЕ!$BO982&amp;"s"&amp;ДАННЫЕ!$BP982&amp;"DZ"&amp;IF(ДАННЫЕ!B982-ДАННЫЕ!G982 &lt; 60,IF(ДАННЫЕ!B982-ДАННЫЕ!G982 &gt;= 0,1,0),0)&amp;"u"&amp;IF(ДАННЫЕ!$CJ982&gt;0,1,0)</f>
        <v>brCD0h0xyzc0a0dvpntol0gsDZ1u0</v>
      </c>
      <c r="N982" s="28" t="str">
        <f ca="1">ДАННЫЕ!$F982&amp;ДАННЫЕ!$I982&amp;"g"&amp;B982&amp;"cf"&amp;D982&amp;"a"&amp;IF(ДАННЫЕ!$BX982&gt;0,1,0)&amp;IF(ДАННЫЕ!$BF982&gt;500,1,IF(ДАННЫЕ!$BF982&gt;350,2,IF(ДАННЫЕ!$BF982&gt;=200,3,IF(ДАННЫЕ!$BF982&gt;=100,4,IF(ДАННЫЕ!$BF982&gt;=50,5,IF(ДАННЫЕ!$BF982&lt;50,6,0))))))&amp;"AR"&amp;IF(DATEDIF(ДАННЫЕ!$BX982,ДАННЫЕ!$F$1,"y")&gt;1,1,0)&amp;"VG"&amp;IF(ДАННЫЕ!$BH982="0",1,0)&amp;"o"&amp;IF(T982+ДАННЫЕ!$AF982+ДАННЫЕ!$AG982+ДАННЫЕ!$AH982+ДАННЫЕ!$AI982+ДАННЫЕ!$AJ982+ДАННЫЕ!$AP982+ДАННЫЕ!$AQ982+ДАННЫЕ!$AR982+ДАННЫЕ!$AU982+ДАННЫЕ!$AW982+ДАННЫЕ!$AS982+ДАННЫЕ!$AT982&gt;0,1,0)&amp;"x"&amp;ДАННЫЕ!$AG982&amp;"p"&amp;IF(ДАННЫЕ!$BY982&gt;0,1,0)&amp;"v"&amp;IF(ДАННЫЕ!$BZ982&gt;0,1,0)&amp;"n"&amp;ДАННЫЕ!$CA982&amp;"t"&amp;ДАННЫЕ!$AY982&amp;"k"&amp;ДАННЫЕ!$CB982&amp;"q"&amp;ДАННЫЕ!$CC982&amp;"w"&amp;ДАННЫЕ!$CD982&amp;"e"&amp;ДАННЫЕ!$CE982&amp;"m"&amp;ДАННЫЕ!$CF982&amp;"c"&amp;ДАННЫЕ!$CG982&amp;"z"&amp;ДАННЫЕ!$CH982&amp;"d"&amp;IF(H982=4,1,0)&amp;"s"&amp;IF(ДАННЫЕ!$J982=1,0,1)&amp;"u"&amp;IF(ДАННЫЕ!$CJ982&gt;0,1,0)</f>
        <v>g0cf0a06AR1VG0o0xp0v0ntkqwemczd0s1u0</v>
      </c>
      <c r="O982" s="28" t="str">
        <f>ДАННЫЕ!$I982&amp;"g"&amp;B982&amp;A982&amp;"f"&amp;P982&amp;"c"&amp;IF(ДАННЫЕ!$U982&gt;0,1,0)&amp;"s"&amp;IF(ДАННЫЕ!$Q982&gt;0,IF(YEAR(ДАННЫЕ!$F$1)=YEAR(ДАННЫЕ!$Q982),IF(MONTH(ДАННЫЕ!$F$1)=MONTH(ДАННЫЕ!$Q982),111,11),1),0)&amp;"i"&amp;IF(ДАННЫЕ!$R982+ДАННЫЕ!$S982+ДАННЫЕ!$T982=0,0,1)&amp;"h"&amp;IF(ДАННЫЕ!$P982&gt;0,1,0)&amp;"p"&amp;IF(ДАННЫЕ!$CI982&gt;0,IF(YEAR(ДАННЫЕ!$F$1)=YEAR(ДАННЫЕ!$CI982),IF(MONTH(ДАННЫЕ!$F$1)=MONTH(ДАННЫЕ!$CI982),111,11),1),0)&amp;"d"&amp;IF(ДАННЫЕ!$CJ982&gt;0,IF(YEAR(ДАННЫЕ!$F$1)=YEAR(ДАННЫЕ!$CJ982),IF(MONTH(ДАННЫЕ!$F$1)=MONTH(ДАННЫЕ!$CJ982),111,11),1),0)&amp;"o"&amp;IF(ДАННЫЕ!$CK982&gt;0,IF(MONTH(ДАННЫЕ!$F$1)=MONTH(ДАННЫЕ!$CK982),111,11),0)&amp;"v"&amp;IF(ДАННЫЕ!$BE982&gt;0,IF(MONTH(ДАННЫЕ!$F$1)=MONTH(ДАННЫЕ!$BE982),111,11),0)</f>
        <v>g00f0c0s0i0h0p0d0o0v0</v>
      </c>
      <c r="P982" s="15">
        <f t="shared" si="47"/>
        <v>0</v>
      </c>
      <c r="Q982" s="15">
        <f>IF(ДАННЫЕ!$F$1&gt;ДАННЫЕ!$N982,IF(YEAR(ДАННЫЕ!$F$1)=YEAR(ДАННЫЕ!M982),1,0),0)</f>
        <v>0</v>
      </c>
      <c r="R982" s="15">
        <f>IF(ДАННЫЕ!$F$1&gt;ДАННЫЕ!$N982,IF(YEAR(ДАННЫЕ!$F$1)=YEAR(ДАННЫЕ!N982),1,0),0)</f>
        <v>0</v>
      </c>
      <c r="S982" s="15">
        <f>IF(ДАННЫЕ!$AA982="2А",1,IF(ДАННЫЕ!$AA982="2Б",2,IF(ДАННЫЕ!$AA982="2В",3,IF(ДАННЫЕ!$AA982=3,4,IF(ДАННЫЕ!$AA982="4А",5,IF(ДАННЫЕ!$AA982="4Б",6,IF(ДАННЫЕ!$AA982="4В",7,IF(ДАННЫЕ!$AA982=5,8,0))))))))</f>
        <v>0</v>
      </c>
      <c r="T982" s="15">
        <f>IF(OR(ДАННЫЕ!$AC982=2,ДАННЫЕ!$AD982=2,ДАННЫЕ!$AE982=2),2,IF(OR(ДАННЫЕ!$AC982=1,ДАННЫЕ!$AD982=1,ДАННЫЕ!$AE982=1),1,0))</f>
        <v>0</v>
      </c>
    </row>
    <row r="983" spans="1:20" ht="15" customHeight="1" x14ac:dyDescent="0.2">
      <c r="A983" s="78">
        <f>IF(B983&gt;0,IF(MONTH(ДАННЫЕ!$F$1)=MONTH(ДАННЫЕ!$B983),1,0),0)</f>
        <v>0</v>
      </c>
      <c r="B983" s="14">
        <f>IF(ДАННЫЕ!$B983&gt;0,IF(YEAR(ДАННЫЕ!$F$1)=YEAR(ДАННЫЕ!$B983),1,0),0)</f>
        <v>0</v>
      </c>
      <c r="C983" s="14">
        <f>IF(ДАННЫЕ!$CM983&gt;0,IF(YEAR(ДАННЫЕ!$F$1)=YEAR(ДАННЫЕ!$CM983),1,0),0)</f>
        <v>0</v>
      </c>
      <c r="D983" s="14">
        <f>IF(ДАННЫЕ!$CJ983&gt;0,IF(ДАННЫЕ!$CL983&gt;ДАННЫЕ!$F$1,1,IF(ДАННЫЕ!$CL983&gt;0,0,1)),0)</f>
        <v>0</v>
      </c>
      <c r="E983" s="43" t="str">
        <f ca="1">IF(ДАННЫЕ!$F$1&gt;0,IF(ДАННЫЕ!$G983&gt;0,DATEDIF(ДАННЫЕ!$G983,ДАННЫЕ!$F$1,"y"),""),IF(ДАННЫЕ!$G983&gt;0,DATEDIF(ДАННЫЕ!$G983,TODAY(),"y"),""))</f>
        <v/>
      </c>
      <c r="F983" s="43" t="str">
        <f xml:space="preserve"> IF(ДАННЫЕ!$F983="М",IF(E983&gt;=18,IF(E983&lt;60,1,""),""),"")&amp;IF(ДАННЫЕ!$F983="Ж",IF(E983&gt;=18,IF(E983&lt;55,1,""),""),"")</f>
        <v/>
      </c>
      <c r="G983" s="43" t="str">
        <f xml:space="preserve"> IF(ДАННЫЕ!$F983="М",IF(E983&gt;=60,2,""),"")&amp;IF(ДАННЫЕ!$F983="Ж",IF(E983&gt;=55,2,""),"")</f>
        <v/>
      </c>
      <c r="H983" s="43" t="str">
        <f t="shared" ca="1" si="45"/>
        <v/>
      </c>
      <c r="I983" s="43" t="str">
        <f t="shared" ca="1" si="46"/>
        <v>03</v>
      </c>
      <c r="J983" s="28" t="str">
        <f ca="1">ДАННЫЕ!$F983&amp;H983&amp;I983&amp;ДАННЫЕ!$I983&amp;"m"&amp;IF(ДАННЫЕ!$I983&gt;0,IF(ДАННЫЕ!$J983&gt;0,0,1),"")&amp;"f"&amp;IF(ДАННЫЕ!$R983&gt;0,IF(YEAR(ДАННЫЕ!$F$1)=YEAR(ДАННЫЕ!$R983),1,0),0)&amp;"z"&amp;ДАННЫЕ!$R983&amp;"p"&amp;ДАННЫЕ!$S983&amp;"i"&amp;ДАННЫЕ!$T983&amp;"h"&amp;ДАННЫЕ!$K983&amp;"be"&amp;ДАННЫЕ!$BI983&amp;"CD"&amp;IF(ДАННЫЕ!BF983&gt;500,4,IF(ДАННЫЕ!BF983&gt;350,3,IF(ДАННЫЕ!BF983&gt;200,2,IF(ДАННЫЕ!BF983&gt;0,1,0))))&amp;"g"&amp;B983&amp;"d"&amp;H983&amp;"l"&amp;ДАННЫЕ!AT983&amp;"a"&amp;ДАННЫЕ!$V983&amp;"v"&amp;R983&amp;"k"&amp;ДАННЫЕ!$U983&amp;"s"&amp;ДАННЫЕ!$Y983&amp;"t"&amp;ДАННЫЕ!$X983&amp;"b"&amp;IF(ДАННЫЕ!$Q983&gt;1,1,0)&amp;"PP"&amp;ДАННЫЕ!Z983&amp;"c"&amp;S983&amp;"x"&amp;IF(ДАННЫЕ!$BY983&gt;0,IF(YEAR(ДАННЫЕ!$F$1)=YEAR(ДАННЫЕ!$BY983),1,0),0)&amp;"n"&amp;IF(ДАННЫЕ!$BZ983&gt;0,IF(YEAR(ДАННЫЕ!$F$1)=YEAR(ДАННЫЕ!$BZ983),1,0),0)&amp;"u"&amp;D983&amp;"z"&amp;IF(ДАННЫЕ!$CL983&gt;0,IF(YEAR(ДАННЫЕ!$F$1)&gt;YEAR(ДАННЫЕ!$CL983),11,12),0)</f>
        <v>03mf0zpihbeCD0g0dlav0kstb0PPc0x0n0u0z0</v>
      </c>
      <c r="K983" s="28" t="str">
        <f ca="1">ДАННЫЕ!$I983&amp;"x"&amp;B983&amp;"w"&amp;IF(T983+ДАННЫЕ!AD983+ДАННЫЕ!AE983+ДАННЫЕ!AF983+ДАННЫЕ!AG983+ДАННЫЕ!AH983+ДАННЫЕ!$AL983+ДАННЫЕ!AI983+ДАННЫЕ!AJ983+ДАННЫЕ!AK983+ДАННЫЕ!AP983+ДАННЫЕ!AQ983+ДАННЫЕ!AR983+ДАННЫЕ!$AM983+ДАННЫЕ!$AN983+ДАННЫЕ!AS983+ДАННЫЕ!AT983&gt;0,1,0)&amp;IF(OR(T983=2,ДАННЫЕ!AD983=2,ДАННЫЕ!AE983=2,ДАННЫЕ!AF983=2,ДАННЫЕ!AG983=2,ДАННЫЕ!AH983=2,ДАННЫЕ!$AL983=2,ДАННЫЕ!AI983=2,ДАННЫЕ!AJ983=2,ДАННЫЕ!AK983=2,ДАННЫЕ!AP983=2,ДАННЫЕ!AQ983=2,ДАННЫЕ!AR983=2,ДАННЫЕ!$AM983=2,ДАННЫЕ!$AN983=2,ДАННЫЕ!AS983=2,ДАННЫЕ!AT983=2),2,0)&amp;"t"&amp;IF(T983&gt;0,"1"&amp;T983,"00")&amp;"f"&amp;IF(ДАННЫЕ!$AC983,"1"&amp;ДАННЫЕ!$AC983,"00")&amp;"b"&amp;IF(ДАННЫЕ!$AD983,"1"&amp;ДАННЫЕ!$AD983,"00")&amp;"g"&amp;IF(ДАННЫЕ!$AF983,"1"&amp;ДАННЫЕ!$AF983,"00")&amp;"c"&amp;IF(ДАННЫЕ!$AG983,"1"&amp;ДАННЫЕ!$AG983,"00")&amp;"i"&amp;IF(ДАННЫЕ!$AH983,"1"&amp;ДАННЫЕ!$AH983,"00")&amp;"r"&amp;IF(ДАННЫЕ!$AL983,"1"&amp;ДАННЫЕ!$AL983,"00")&amp;"m"&amp;IF(ДАННЫЕ!$AI983,"1"&amp;ДАННЫЕ!$AI983,"00")&amp;"hS"&amp;IF(ДАННЫЕ!$AJ983,"1"&amp;ДАННЫЕ!$AJ983,"00")&amp;"hZ"&amp;IF(ДАННЫЕ!$AK983,"1"&amp;ДАННЫЕ!$AK983,"00")&amp;"p"&amp;IF(ДАННЫЕ!$AP983,"1"&amp;ДАННЫЕ!$AP983,"00")&amp;"k"&amp;IF(ДАННЫЕ!$AQ983,"1"&amp;ДАННЫЕ!$AQ983,"00")&amp;"z"&amp;IF(ДАННЫЕ!$AR983,"1"&amp;ДАННЫЕ!$AR983,"00")&amp;"j"&amp;IF(ДАННЫЕ!$AM983,"1"&amp;ДАННЫЕ!$AM983,"00")&amp;"n"&amp;IF(ДАННЫЕ!$AN983,"1"&amp;ДАННЫЕ!$AN983,"00")&amp;"E"&amp;ДАННЫЕ!BI983&amp;"L"&amp;ДАННЫЕ!AO983&amp;"h"&amp;IF(ДАННЫЕ!$AU983&gt;0,1,0)&amp;"v"&amp;IF(ДАННЫЕ!$AW983&gt;0,1,0)&amp;"a"&amp;IF(ДАННЫЕ!$AS983,"1"&amp;ДАННЫЕ!$AS983,"00")&amp;"s"&amp;IF(ДАННЫЕ!$AT983,"1"&amp;ДАННЫЕ!$AT983,"00")&amp;"u"&amp;IF(ДАННЫЕ!$CJ983&gt;0,1,0)&amp;"y"&amp;B983&amp;"d"&amp;H983&amp;"e"&amp;F983&amp;G983</f>
        <v>x0w00t00f00b00g00c00i00r00m00hS00hZ00p00k00z00j00n00ELh0v0a00s00u0y0de</v>
      </c>
      <c r="L983" s="28" t="str">
        <f ca="1">ДАННЫЕ!$I983&amp;"VN"&amp;IF(ДАННЫЕ!AW983&gt;0,11,10)&amp;"CD"&amp;IF(ДАННЫЕ!BF983&gt;500,16,IF(ДАННЫЕ!BF983&gt;350,15,IF(ДАННЫЕ!BF983&gt;=200,14,IF(ДАННЫЕ!BF983&gt;=100,13,IF(ДАННЫЕ!BF983&gt;=50,12,IF(ДАННЫЕ!BF983&gt;0,11,10))))))&amp;"AR"&amp;IF(ДАННЫЕ!BX983&gt;0,1,0)&amp;"GD"&amp;B983&amp;"VV"&amp;IF(E983&gt;=5,IF(E983&lt;18,1,0),0)</f>
        <v>VN10CD10AR0GD0VV0</v>
      </c>
      <c r="M983" s="28" t="str">
        <f>ДАННЫЕ!$I983&amp;"b"&amp;ДАННЫЕ!$BI983&amp;"r"&amp;ДАННЫЕ!$BJ983&amp;"CD"&amp;IF(ДАННЫЕ!BF983&gt;0,IF(ДАННЫЕ!BF983&lt;200,1,IF(ДАННЫЕ!BF983&lt;350,2,3)),0)&amp;"h"&amp;IF(ДАННЫЕ!$BK983+ДАННЫЕ!$BL983+ДАННЫЕ!$BM983&gt;0,1,0)&amp;"x"&amp;ДАННЫЕ!$BK983&amp;"y"&amp;ДАННЫЕ!$BL983&amp;"z"&amp;ДАННЫЕ!$BM983&amp;"c"&amp;IF(ДАННЫЕ!$BK983+ДАННЫЕ!$BL983+ДАННЫЕ!$BM983=3,1,0)&amp;"a"&amp;IF(ДАННЫЕ!$BQ983+ДАННЫЕ!$BR983&gt;0,1,0)&amp;"d"&amp;ДАННЫЕ!$BQ983&amp;"v"&amp;ДАННЫЕ!$BR983&amp;"p"&amp;ДАННЫЕ!$BS983&amp;"n"&amp;ДАННЫЕ!$BU983&amp;"t"&amp;ДАННЫЕ!$BV983&amp;"o"&amp;ДАННЫЕ!$BT983&amp;"l"&amp;IF(ДАННЫЕ!$BN983&gt;0,1,0)&amp;ДАННЫЕ!$BN983&amp;"g"&amp;ДАННЫЕ!$BO983&amp;"s"&amp;ДАННЫЕ!$BP983&amp;"DZ"&amp;IF(ДАННЫЕ!B983-ДАННЫЕ!G983 &lt; 60,IF(ДАННЫЕ!B983-ДАННЫЕ!G983 &gt;= 0,1,0),0)&amp;"u"&amp;IF(ДАННЫЕ!$CJ983&gt;0,1,0)</f>
        <v>brCD0h0xyzc0a0dvpntol0gsDZ1u0</v>
      </c>
      <c r="N983" s="28" t="str">
        <f ca="1">ДАННЫЕ!$F983&amp;ДАННЫЕ!$I983&amp;"g"&amp;B983&amp;"cf"&amp;D983&amp;"a"&amp;IF(ДАННЫЕ!$BX983&gt;0,1,0)&amp;IF(ДАННЫЕ!$BF983&gt;500,1,IF(ДАННЫЕ!$BF983&gt;350,2,IF(ДАННЫЕ!$BF983&gt;=200,3,IF(ДАННЫЕ!$BF983&gt;=100,4,IF(ДАННЫЕ!$BF983&gt;=50,5,IF(ДАННЫЕ!$BF983&lt;50,6,0))))))&amp;"AR"&amp;IF(DATEDIF(ДАННЫЕ!$BX983,ДАННЫЕ!$F$1,"y")&gt;1,1,0)&amp;"VG"&amp;IF(ДАННЫЕ!$BH983="0",1,0)&amp;"o"&amp;IF(T983+ДАННЫЕ!$AF983+ДАННЫЕ!$AG983+ДАННЫЕ!$AH983+ДАННЫЕ!$AI983+ДАННЫЕ!$AJ983+ДАННЫЕ!$AP983+ДАННЫЕ!$AQ983+ДАННЫЕ!$AR983+ДАННЫЕ!$AU983+ДАННЫЕ!$AW983+ДАННЫЕ!$AS983+ДАННЫЕ!$AT983&gt;0,1,0)&amp;"x"&amp;ДАННЫЕ!$AG983&amp;"p"&amp;IF(ДАННЫЕ!$BY983&gt;0,1,0)&amp;"v"&amp;IF(ДАННЫЕ!$BZ983&gt;0,1,0)&amp;"n"&amp;ДАННЫЕ!$CA983&amp;"t"&amp;ДАННЫЕ!$AY983&amp;"k"&amp;ДАННЫЕ!$CB983&amp;"q"&amp;ДАННЫЕ!$CC983&amp;"w"&amp;ДАННЫЕ!$CD983&amp;"e"&amp;ДАННЫЕ!$CE983&amp;"m"&amp;ДАННЫЕ!$CF983&amp;"c"&amp;ДАННЫЕ!$CG983&amp;"z"&amp;ДАННЫЕ!$CH983&amp;"d"&amp;IF(H983=4,1,0)&amp;"s"&amp;IF(ДАННЫЕ!$J983=1,0,1)&amp;"u"&amp;IF(ДАННЫЕ!$CJ983&gt;0,1,0)</f>
        <v>g0cf0a06AR1VG0o0xp0v0ntkqwemczd0s1u0</v>
      </c>
      <c r="O983" s="28" t="str">
        <f>ДАННЫЕ!$I983&amp;"g"&amp;B983&amp;A983&amp;"f"&amp;P983&amp;"c"&amp;IF(ДАННЫЕ!$U983&gt;0,1,0)&amp;"s"&amp;IF(ДАННЫЕ!$Q983&gt;0,IF(YEAR(ДАННЫЕ!$F$1)=YEAR(ДАННЫЕ!$Q983),IF(MONTH(ДАННЫЕ!$F$1)=MONTH(ДАННЫЕ!$Q983),111,11),1),0)&amp;"i"&amp;IF(ДАННЫЕ!$R983+ДАННЫЕ!$S983+ДАННЫЕ!$T983=0,0,1)&amp;"h"&amp;IF(ДАННЫЕ!$P983&gt;0,1,0)&amp;"p"&amp;IF(ДАННЫЕ!$CI983&gt;0,IF(YEAR(ДАННЫЕ!$F$1)=YEAR(ДАННЫЕ!$CI983),IF(MONTH(ДАННЫЕ!$F$1)=MONTH(ДАННЫЕ!$CI983),111,11),1),0)&amp;"d"&amp;IF(ДАННЫЕ!$CJ983&gt;0,IF(YEAR(ДАННЫЕ!$F$1)=YEAR(ДАННЫЕ!$CJ983),IF(MONTH(ДАННЫЕ!$F$1)=MONTH(ДАННЫЕ!$CJ983),111,11),1),0)&amp;"o"&amp;IF(ДАННЫЕ!$CK983&gt;0,IF(MONTH(ДАННЫЕ!$F$1)=MONTH(ДАННЫЕ!$CK983),111,11),0)&amp;"v"&amp;IF(ДАННЫЕ!$BE983&gt;0,IF(MONTH(ДАННЫЕ!$F$1)=MONTH(ДАННЫЕ!$BE983),111,11),0)</f>
        <v>g00f0c0s0i0h0p0d0o0v0</v>
      </c>
      <c r="P983" s="15">
        <f t="shared" si="47"/>
        <v>0</v>
      </c>
      <c r="Q983" s="15">
        <f>IF(ДАННЫЕ!$F$1&gt;ДАННЫЕ!$N983,IF(YEAR(ДАННЫЕ!$F$1)=YEAR(ДАННЫЕ!M983),1,0),0)</f>
        <v>0</v>
      </c>
      <c r="R983" s="15">
        <f>IF(ДАННЫЕ!$F$1&gt;ДАННЫЕ!$N983,IF(YEAR(ДАННЫЕ!$F$1)=YEAR(ДАННЫЕ!N983),1,0),0)</f>
        <v>0</v>
      </c>
      <c r="S983" s="15">
        <f>IF(ДАННЫЕ!$AA983="2А",1,IF(ДАННЫЕ!$AA983="2Б",2,IF(ДАННЫЕ!$AA983="2В",3,IF(ДАННЫЕ!$AA983=3,4,IF(ДАННЫЕ!$AA983="4А",5,IF(ДАННЫЕ!$AA983="4Б",6,IF(ДАННЫЕ!$AA983="4В",7,IF(ДАННЫЕ!$AA983=5,8,0))))))))</f>
        <v>0</v>
      </c>
      <c r="T983" s="15">
        <f>IF(OR(ДАННЫЕ!$AC983=2,ДАННЫЕ!$AD983=2,ДАННЫЕ!$AE983=2),2,IF(OR(ДАННЫЕ!$AC983=1,ДАННЫЕ!$AD983=1,ДАННЫЕ!$AE983=1),1,0))</f>
        <v>0</v>
      </c>
    </row>
    <row r="984" spans="1:20" ht="15" customHeight="1" x14ac:dyDescent="0.2">
      <c r="A984" s="78">
        <f>IF(B984&gt;0,IF(MONTH(ДАННЫЕ!$F$1)=MONTH(ДАННЫЕ!$B984),1,0),0)</f>
        <v>0</v>
      </c>
      <c r="B984" s="14">
        <f>IF(ДАННЫЕ!$B984&gt;0,IF(YEAR(ДАННЫЕ!$F$1)=YEAR(ДАННЫЕ!$B984),1,0),0)</f>
        <v>0</v>
      </c>
      <c r="C984" s="14">
        <f>IF(ДАННЫЕ!$CM984&gt;0,IF(YEAR(ДАННЫЕ!$F$1)=YEAR(ДАННЫЕ!$CM984),1,0),0)</f>
        <v>0</v>
      </c>
      <c r="D984" s="14">
        <f>IF(ДАННЫЕ!$CJ984&gt;0,IF(ДАННЫЕ!$CL984&gt;ДАННЫЕ!$F$1,1,IF(ДАННЫЕ!$CL984&gt;0,0,1)),0)</f>
        <v>0</v>
      </c>
      <c r="E984" s="43" t="str">
        <f ca="1">IF(ДАННЫЕ!$F$1&gt;0,IF(ДАННЫЕ!$G984&gt;0,DATEDIF(ДАННЫЕ!$G984,ДАННЫЕ!$F$1,"y"),""),IF(ДАННЫЕ!$G984&gt;0,DATEDIF(ДАННЫЕ!$G984,TODAY(),"y"),""))</f>
        <v/>
      </c>
      <c r="F984" s="43" t="str">
        <f xml:space="preserve"> IF(ДАННЫЕ!$F984="М",IF(E984&gt;=18,IF(E984&lt;60,1,""),""),"")&amp;IF(ДАННЫЕ!$F984="Ж",IF(E984&gt;=18,IF(E984&lt;55,1,""),""),"")</f>
        <v/>
      </c>
      <c r="G984" s="43" t="str">
        <f xml:space="preserve"> IF(ДАННЫЕ!$F984="М",IF(E984&gt;=60,2,""),"")&amp;IF(ДАННЫЕ!$F984="Ж",IF(E984&gt;=55,2,""),"")</f>
        <v/>
      </c>
      <c r="H984" s="43" t="str">
        <f t="shared" ca="1" si="45"/>
        <v/>
      </c>
      <c r="I984" s="43" t="str">
        <f t="shared" ca="1" si="46"/>
        <v>03</v>
      </c>
      <c r="J984" s="28" t="str">
        <f ca="1">ДАННЫЕ!$F984&amp;H984&amp;I984&amp;ДАННЫЕ!$I984&amp;"m"&amp;IF(ДАННЫЕ!$I984&gt;0,IF(ДАННЫЕ!$J984&gt;0,0,1),"")&amp;"f"&amp;IF(ДАННЫЕ!$R984&gt;0,IF(YEAR(ДАННЫЕ!$F$1)=YEAR(ДАННЫЕ!$R984),1,0),0)&amp;"z"&amp;ДАННЫЕ!$R984&amp;"p"&amp;ДАННЫЕ!$S984&amp;"i"&amp;ДАННЫЕ!$T984&amp;"h"&amp;ДАННЫЕ!$K984&amp;"be"&amp;ДАННЫЕ!$BI984&amp;"CD"&amp;IF(ДАННЫЕ!BF984&gt;500,4,IF(ДАННЫЕ!BF984&gt;350,3,IF(ДАННЫЕ!BF984&gt;200,2,IF(ДАННЫЕ!BF984&gt;0,1,0))))&amp;"g"&amp;B984&amp;"d"&amp;H984&amp;"l"&amp;ДАННЫЕ!AT984&amp;"a"&amp;ДАННЫЕ!$V984&amp;"v"&amp;R984&amp;"k"&amp;ДАННЫЕ!$U984&amp;"s"&amp;ДАННЫЕ!$Y984&amp;"t"&amp;ДАННЫЕ!$X984&amp;"b"&amp;IF(ДАННЫЕ!$Q984&gt;1,1,0)&amp;"PP"&amp;ДАННЫЕ!Z984&amp;"c"&amp;S984&amp;"x"&amp;IF(ДАННЫЕ!$BY984&gt;0,IF(YEAR(ДАННЫЕ!$F$1)=YEAR(ДАННЫЕ!$BY984),1,0),0)&amp;"n"&amp;IF(ДАННЫЕ!$BZ984&gt;0,IF(YEAR(ДАННЫЕ!$F$1)=YEAR(ДАННЫЕ!$BZ984),1,0),0)&amp;"u"&amp;D984&amp;"z"&amp;IF(ДАННЫЕ!$CL984&gt;0,IF(YEAR(ДАННЫЕ!$F$1)&gt;YEAR(ДАННЫЕ!$CL984),11,12),0)</f>
        <v>03mf0zpihbeCD0g0dlav0kstb0PPc0x0n0u0z0</v>
      </c>
      <c r="K984" s="28" t="str">
        <f ca="1">ДАННЫЕ!$I984&amp;"x"&amp;B984&amp;"w"&amp;IF(T984+ДАННЫЕ!AD984+ДАННЫЕ!AE984+ДАННЫЕ!AF984+ДАННЫЕ!AG984+ДАННЫЕ!AH984+ДАННЫЕ!$AL984+ДАННЫЕ!AI984+ДАННЫЕ!AJ984+ДАННЫЕ!AK984+ДАННЫЕ!AP984+ДАННЫЕ!AQ984+ДАННЫЕ!AR984+ДАННЫЕ!$AM984+ДАННЫЕ!$AN984+ДАННЫЕ!AS984+ДАННЫЕ!AT984&gt;0,1,0)&amp;IF(OR(T984=2,ДАННЫЕ!AD984=2,ДАННЫЕ!AE984=2,ДАННЫЕ!AF984=2,ДАННЫЕ!AG984=2,ДАННЫЕ!AH984=2,ДАННЫЕ!$AL984=2,ДАННЫЕ!AI984=2,ДАННЫЕ!AJ984=2,ДАННЫЕ!AK984=2,ДАННЫЕ!AP984=2,ДАННЫЕ!AQ984=2,ДАННЫЕ!AR984=2,ДАННЫЕ!$AM984=2,ДАННЫЕ!$AN984=2,ДАННЫЕ!AS984=2,ДАННЫЕ!AT984=2),2,0)&amp;"t"&amp;IF(T984&gt;0,"1"&amp;T984,"00")&amp;"f"&amp;IF(ДАННЫЕ!$AC984,"1"&amp;ДАННЫЕ!$AC984,"00")&amp;"b"&amp;IF(ДАННЫЕ!$AD984,"1"&amp;ДАННЫЕ!$AD984,"00")&amp;"g"&amp;IF(ДАННЫЕ!$AF984,"1"&amp;ДАННЫЕ!$AF984,"00")&amp;"c"&amp;IF(ДАННЫЕ!$AG984,"1"&amp;ДАННЫЕ!$AG984,"00")&amp;"i"&amp;IF(ДАННЫЕ!$AH984,"1"&amp;ДАННЫЕ!$AH984,"00")&amp;"r"&amp;IF(ДАННЫЕ!$AL984,"1"&amp;ДАННЫЕ!$AL984,"00")&amp;"m"&amp;IF(ДАННЫЕ!$AI984,"1"&amp;ДАННЫЕ!$AI984,"00")&amp;"hS"&amp;IF(ДАННЫЕ!$AJ984,"1"&amp;ДАННЫЕ!$AJ984,"00")&amp;"hZ"&amp;IF(ДАННЫЕ!$AK984,"1"&amp;ДАННЫЕ!$AK984,"00")&amp;"p"&amp;IF(ДАННЫЕ!$AP984,"1"&amp;ДАННЫЕ!$AP984,"00")&amp;"k"&amp;IF(ДАННЫЕ!$AQ984,"1"&amp;ДАННЫЕ!$AQ984,"00")&amp;"z"&amp;IF(ДАННЫЕ!$AR984,"1"&amp;ДАННЫЕ!$AR984,"00")&amp;"j"&amp;IF(ДАННЫЕ!$AM984,"1"&amp;ДАННЫЕ!$AM984,"00")&amp;"n"&amp;IF(ДАННЫЕ!$AN984,"1"&amp;ДАННЫЕ!$AN984,"00")&amp;"E"&amp;ДАННЫЕ!BI984&amp;"L"&amp;ДАННЫЕ!AO984&amp;"h"&amp;IF(ДАННЫЕ!$AU984&gt;0,1,0)&amp;"v"&amp;IF(ДАННЫЕ!$AW984&gt;0,1,0)&amp;"a"&amp;IF(ДАННЫЕ!$AS984,"1"&amp;ДАННЫЕ!$AS984,"00")&amp;"s"&amp;IF(ДАННЫЕ!$AT984,"1"&amp;ДАННЫЕ!$AT984,"00")&amp;"u"&amp;IF(ДАННЫЕ!$CJ984&gt;0,1,0)&amp;"y"&amp;B984&amp;"d"&amp;H984&amp;"e"&amp;F984&amp;G984</f>
        <v>x0w00t00f00b00g00c00i00r00m00hS00hZ00p00k00z00j00n00ELh0v0a00s00u0y0de</v>
      </c>
      <c r="L984" s="28" t="str">
        <f ca="1">ДАННЫЕ!$I984&amp;"VN"&amp;IF(ДАННЫЕ!AW984&gt;0,11,10)&amp;"CD"&amp;IF(ДАННЫЕ!BF984&gt;500,16,IF(ДАННЫЕ!BF984&gt;350,15,IF(ДАННЫЕ!BF984&gt;=200,14,IF(ДАННЫЕ!BF984&gt;=100,13,IF(ДАННЫЕ!BF984&gt;=50,12,IF(ДАННЫЕ!BF984&gt;0,11,10))))))&amp;"AR"&amp;IF(ДАННЫЕ!BX984&gt;0,1,0)&amp;"GD"&amp;B984&amp;"VV"&amp;IF(E984&gt;=5,IF(E984&lt;18,1,0),0)</f>
        <v>VN10CD10AR0GD0VV0</v>
      </c>
      <c r="M984" s="28" t="str">
        <f>ДАННЫЕ!$I984&amp;"b"&amp;ДАННЫЕ!$BI984&amp;"r"&amp;ДАННЫЕ!$BJ984&amp;"CD"&amp;IF(ДАННЫЕ!BF984&gt;0,IF(ДАННЫЕ!BF984&lt;200,1,IF(ДАННЫЕ!BF984&lt;350,2,3)),0)&amp;"h"&amp;IF(ДАННЫЕ!$BK984+ДАННЫЕ!$BL984+ДАННЫЕ!$BM984&gt;0,1,0)&amp;"x"&amp;ДАННЫЕ!$BK984&amp;"y"&amp;ДАННЫЕ!$BL984&amp;"z"&amp;ДАННЫЕ!$BM984&amp;"c"&amp;IF(ДАННЫЕ!$BK984+ДАННЫЕ!$BL984+ДАННЫЕ!$BM984=3,1,0)&amp;"a"&amp;IF(ДАННЫЕ!$BQ984+ДАННЫЕ!$BR984&gt;0,1,0)&amp;"d"&amp;ДАННЫЕ!$BQ984&amp;"v"&amp;ДАННЫЕ!$BR984&amp;"p"&amp;ДАННЫЕ!$BS984&amp;"n"&amp;ДАННЫЕ!$BU984&amp;"t"&amp;ДАННЫЕ!$BV984&amp;"o"&amp;ДАННЫЕ!$BT984&amp;"l"&amp;IF(ДАННЫЕ!$BN984&gt;0,1,0)&amp;ДАННЫЕ!$BN984&amp;"g"&amp;ДАННЫЕ!$BO984&amp;"s"&amp;ДАННЫЕ!$BP984&amp;"DZ"&amp;IF(ДАННЫЕ!B984-ДАННЫЕ!G984 &lt; 60,IF(ДАННЫЕ!B984-ДАННЫЕ!G984 &gt;= 0,1,0),0)&amp;"u"&amp;IF(ДАННЫЕ!$CJ984&gt;0,1,0)</f>
        <v>brCD0h0xyzc0a0dvpntol0gsDZ1u0</v>
      </c>
      <c r="N984" s="28" t="str">
        <f ca="1">ДАННЫЕ!$F984&amp;ДАННЫЕ!$I984&amp;"g"&amp;B984&amp;"cf"&amp;D984&amp;"a"&amp;IF(ДАННЫЕ!$BX984&gt;0,1,0)&amp;IF(ДАННЫЕ!$BF984&gt;500,1,IF(ДАННЫЕ!$BF984&gt;350,2,IF(ДАННЫЕ!$BF984&gt;=200,3,IF(ДАННЫЕ!$BF984&gt;=100,4,IF(ДАННЫЕ!$BF984&gt;=50,5,IF(ДАННЫЕ!$BF984&lt;50,6,0))))))&amp;"AR"&amp;IF(DATEDIF(ДАННЫЕ!$BX984,ДАННЫЕ!$F$1,"y")&gt;1,1,0)&amp;"VG"&amp;IF(ДАННЫЕ!$BH984="0",1,0)&amp;"o"&amp;IF(T984+ДАННЫЕ!$AF984+ДАННЫЕ!$AG984+ДАННЫЕ!$AH984+ДАННЫЕ!$AI984+ДАННЫЕ!$AJ984+ДАННЫЕ!$AP984+ДАННЫЕ!$AQ984+ДАННЫЕ!$AR984+ДАННЫЕ!$AU984+ДАННЫЕ!$AW984+ДАННЫЕ!$AS984+ДАННЫЕ!$AT984&gt;0,1,0)&amp;"x"&amp;ДАННЫЕ!$AG984&amp;"p"&amp;IF(ДАННЫЕ!$BY984&gt;0,1,0)&amp;"v"&amp;IF(ДАННЫЕ!$BZ984&gt;0,1,0)&amp;"n"&amp;ДАННЫЕ!$CA984&amp;"t"&amp;ДАННЫЕ!$AY984&amp;"k"&amp;ДАННЫЕ!$CB984&amp;"q"&amp;ДАННЫЕ!$CC984&amp;"w"&amp;ДАННЫЕ!$CD984&amp;"e"&amp;ДАННЫЕ!$CE984&amp;"m"&amp;ДАННЫЕ!$CF984&amp;"c"&amp;ДАННЫЕ!$CG984&amp;"z"&amp;ДАННЫЕ!$CH984&amp;"d"&amp;IF(H984=4,1,0)&amp;"s"&amp;IF(ДАННЫЕ!$J984=1,0,1)&amp;"u"&amp;IF(ДАННЫЕ!$CJ984&gt;0,1,0)</f>
        <v>g0cf0a06AR1VG0o0xp0v0ntkqwemczd0s1u0</v>
      </c>
      <c r="O984" s="28" t="str">
        <f>ДАННЫЕ!$I984&amp;"g"&amp;B984&amp;A984&amp;"f"&amp;P984&amp;"c"&amp;IF(ДАННЫЕ!$U984&gt;0,1,0)&amp;"s"&amp;IF(ДАННЫЕ!$Q984&gt;0,IF(YEAR(ДАННЫЕ!$F$1)=YEAR(ДАННЫЕ!$Q984),IF(MONTH(ДАННЫЕ!$F$1)=MONTH(ДАННЫЕ!$Q984),111,11),1),0)&amp;"i"&amp;IF(ДАННЫЕ!$R984+ДАННЫЕ!$S984+ДАННЫЕ!$T984=0,0,1)&amp;"h"&amp;IF(ДАННЫЕ!$P984&gt;0,1,0)&amp;"p"&amp;IF(ДАННЫЕ!$CI984&gt;0,IF(YEAR(ДАННЫЕ!$F$1)=YEAR(ДАННЫЕ!$CI984),IF(MONTH(ДАННЫЕ!$F$1)=MONTH(ДАННЫЕ!$CI984),111,11),1),0)&amp;"d"&amp;IF(ДАННЫЕ!$CJ984&gt;0,IF(YEAR(ДАННЫЕ!$F$1)=YEAR(ДАННЫЕ!$CJ984),IF(MONTH(ДАННЫЕ!$F$1)=MONTH(ДАННЫЕ!$CJ984),111,11),1),0)&amp;"o"&amp;IF(ДАННЫЕ!$CK984&gt;0,IF(MONTH(ДАННЫЕ!$F$1)=MONTH(ДАННЫЕ!$CK984),111,11),0)&amp;"v"&amp;IF(ДАННЫЕ!$BE984&gt;0,IF(MONTH(ДАННЫЕ!$F$1)=MONTH(ДАННЫЕ!$BE984),111,11),0)</f>
        <v>g00f0c0s0i0h0p0d0o0v0</v>
      </c>
      <c r="P984" s="15">
        <f t="shared" si="47"/>
        <v>0</v>
      </c>
      <c r="Q984" s="15">
        <f>IF(ДАННЫЕ!$F$1&gt;ДАННЫЕ!$N984,IF(YEAR(ДАННЫЕ!$F$1)=YEAR(ДАННЫЕ!M984),1,0),0)</f>
        <v>0</v>
      </c>
      <c r="R984" s="15">
        <f>IF(ДАННЫЕ!$F$1&gt;ДАННЫЕ!$N984,IF(YEAR(ДАННЫЕ!$F$1)=YEAR(ДАННЫЕ!N984),1,0),0)</f>
        <v>0</v>
      </c>
      <c r="S984" s="15">
        <f>IF(ДАННЫЕ!$AA984="2А",1,IF(ДАННЫЕ!$AA984="2Б",2,IF(ДАННЫЕ!$AA984="2В",3,IF(ДАННЫЕ!$AA984=3,4,IF(ДАННЫЕ!$AA984="4А",5,IF(ДАННЫЕ!$AA984="4Б",6,IF(ДАННЫЕ!$AA984="4В",7,IF(ДАННЫЕ!$AA984=5,8,0))))))))</f>
        <v>0</v>
      </c>
      <c r="T984" s="15">
        <f>IF(OR(ДАННЫЕ!$AC984=2,ДАННЫЕ!$AD984=2,ДАННЫЕ!$AE984=2),2,IF(OR(ДАННЫЕ!$AC984=1,ДАННЫЕ!$AD984=1,ДАННЫЕ!$AE984=1),1,0))</f>
        <v>0</v>
      </c>
    </row>
    <row r="985" spans="1:20" ht="15" customHeight="1" x14ac:dyDescent="0.2">
      <c r="A985" s="78">
        <f>IF(B985&gt;0,IF(MONTH(ДАННЫЕ!$F$1)=MONTH(ДАННЫЕ!$B985),1,0),0)</f>
        <v>0</v>
      </c>
      <c r="B985" s="14">
        <f>IF(ДАННЫЕ!$B985&gt;0,IF(YEAR(ДАННЫЕ!$F$1)=YEAR(ДАННЫЕ!$B985),1,0),0)</f>
        <v>0</v>
      </c>
      <c r="C985" s="14">
        <f>IF(ДАННЫЕ!$CM985&gt;0,IF(YEAR(ДАННЫЕ!$F$1)=YEAR(ДАННЫЕ!$CM985),1,0),0)</f>
        <v>0</v>
      </c>
      <c r="D985" s="14">
        <f>IF(ДАННЫЕ!$CJ985&gt;0,IF(ДАННЫЕ!$CL985&gt;ДАННЫЕ!$F$1,1,IF(ДАННЫЕ!$CL985&gt;0,0,1)),0)</f>
        <v>0</v>
      </c>
      <c r="E985" s="43" t="str">
        <f ca="1">IF(ДАННЫЕ!$F$1&gt;0,IF(ДАННЫЕ!$G985&gt;0,DATEDIF(ДАННЫЕ!$G985,ДАННЫЕ!$F$1,"y"),""),IF(ДАННЫЕ!$G985&gt;0,DATEDIF(ДАННЫЕ!$G985,TODAY(),"y"),""))</f>
        <v/>
      </c>
      <c r="F985" s="43" t="str">
        <f xml:space="preserve"> IF(ДАННЫЕ!$F985="М",IF(E985&gt;=18,IF(E985&lt;60,1,""),""),"")&amp;IF(ДАННЫЕ!$F985="Ж",IF(E985&gt;=18,IF(E985&lt;55,1,""),""),"")</f>
        <v/>
      </c>
      <c r="G985" s="43" t="str">
        <f xml:space="preserve"> IF(ДАННЫЕ!$F985="М",IF(E985&gt;=60,2,""),"")&amp;IF(ДАННЫЕ!$F985="Ж",IF(E985&gt;=55,2,""),"")</f>
        <v/>
      </c>
      <c r="H985" s="43" t="str">
        <f t="shared" ca="1" si="45"/>
        <v/>
      </c>
      <c r="I985" s="43" t="str">
        <f t="shared" ca="1" si="46"/>
        <v>03</v>
      </c>
      <c r="J985" s="28" t="str">
        <f ca="1">ДАННЫЕ!$F985&amp;H985&amp;I985&amp;ДАННЫЕ!$I985&amp;"m"&amp;IF(ДАННЫЕ!$I985&gt;0,IF(ДАННЫЕ!$J985&gt;0,0,1),"")&amp;"f"&amp;IF(ДАННЫЕ!$R985&gt;0,IF(YEAR(ДАННЫЕ!$F$1)=YEAR(ДАННЫЕ!$R985),1,0),0)&amp;"z"&amp;ДАННЫЕ!$R985&amp;"p"&amp;ДАННЫЕ!$S985&amp;"i"&amp;ДАННЫЕ!$T985&amp;"h"&amp;ДАННЫЕ!$K985&amp;"be"&amp;ДАННЫЕ!$BI985&amp;"CD"&amp;IF(ДАННЫЕ!BF985&gt;500,4,IF(ДАННЫЕ!BF985&gt;350,3,IF(ДАННЫЕ!BF985&gt;200,2,IF(ДАННЫЕ!BF985&gt;0,1,0))))&amp;"g"&amp;B985&amp;"d"&amp;H985&amp;"l"&amp;ДАННЫЕ!AT985&amp;"a"&amp;ДАННЫЕ!$V985&amp;"v"&amp;R985&amp;"k"&amp;ДАННЫЕ!$U985&amp;"s"&amp;ДАННЫЕ!$Y985&amp;"t"&amp;ДАННЫЕ!$X985&amp;"b"&amp;IF(ДАННЫЕ!$Q985&gt;1,1,0)&amp;"PP"&amp;ДАННЫЕ!Z985&amp;"c"&amp;S985&amp;"x"&amp;IF(ДАННЫЕ!$BY985&gt;0,IF(YEAR(ДАННЫЕ!$F$1)=YEAR(ДАННЫЕ!$BY985),1,0),0)&amp;"n"&amp;IF(ДАННЫЕ!$BZ985&gt;0,IF(YEAR(ДАННЫЕ!$F$1)=YEAR(ДАННЫЕ!$BZ985),1,0),0)&amp;"u"&amp;D985&amp;"z"&amp;IF(ДАННЫЕ!$CL985&gt;0,IF(YEAR(ДАННЫЕ!$F$1)&gt;YEAR(ДАННЫЕ!$CL985),11,12),0)</f>
        <v>03mf0zpihbeCD0g0dlav0kstb0PPc0x0n0u0z0</v>
      </c>
      <c r="K985" s="28" t="str">
        <f ca="1">ДАННЫЕ!$I985&amp;"x"&amp;B985&amp;"w"&amp;IF(T985+ДАННЫЕ!AD985+ДАННЫЕ!AE985+ДАННЫЕ!AF985+ДАННЫЕ!AG985+ДАННЫЕ!AH985+ДАННЫЕ!$AL985+ДАННЫЕ!AI985+ДАННЫЕ!AJ985+ДАННЫЕ!AK985+ДАННЫЕ!AP985+ДАННЫЕ!AQ985+ДАННЫЕ!AR985+ДАННЫЕ!$AM985+ДАННЫЕ!$AN985+ДАННЫЕ!AS985+ДАННЫЕ!AT985&gt;0,1,0)&amp;IF(OR(T985=2,ДАННЫЕ!AD985=2,ДАННЫЕ!AE985=2,ДАННЫЕ!AF985=2,ДАННЫЕ!AG985=2,ДАННЫЕ!AH985=2,ДАННЫЕ!$AL985=2,ДАННЫЕ!AI985=2,ДАННЫЕ!AJ985=2,ДАННЫЕ!AK985=2,ДАННЫЕ!AP985=2,ДАННЫЕ!AQ985=2,ДАННЫЕ!AR985=2,ДАННЫЕ!$AM985=2,ДАННЫЕ!$AN985=2,ДАННЫЕ!AS985=2,ДАННЫЕ!AT985=2),2,0)&amp;"t"&amp;IF(T985&gt;0,"1"&amp;T985,"00")&amp;"f"&amp;IF(ДАННЫЕ!$AC985,"1"&amp;ДАННЫЕ!$AC985,"00")&amp;"b"&amp;IF(ДАННЫЕ!$AD985,"1"&amp;ДАННЫЕ!$AD985,"00")&amp;"g"&amp;IF(ДАННЫЕ!$AF985,"1"&amp;ДАННЫЕ!$AF985,"00")&amp;"c"&amp;IF(ДАННЫЕ!$AG985,"1"&amp;ДАННЫЕ!$AG985,"00")&amp;"i"&amp;IF(ДАННЫЕ!$AH985,"1"&amp;ДАННЫЕ!$AH985,"00")&amp;"r"&amp;IF(ДАННЫЕ!$AL985,"1"&amp;ДАННЫЕ!$AL985,"00")&amp;"m"&amp;IF(ДАННЫЕ!$AI985,"1"&amp;ДАННЫЕ!$AI985,"00")&amp;"hS"&amp;IF(ДАННЫЕ!$AJ985,"1"&amp;ДАННЫЕ!$AJ985,"00")&amp;"hZ"&amp;IF(ДАННЫЕ!$AK985,"1"&amp;ДАННЫЕ!$AK985,"00")&amp;"p"&amp;IF(ДАННЫЕ!$AP985,"1"&amp;ДАННЫЕ!$AP985,"00")&amp;"k"&amp;IF(ДАННЫЕ!$AQ985,"1"&amp;ДАННЫЕ!$AQ985,"00")&amp;"z"&amp;IF(ДАННЫЕ!$AR985,"1"&amp;ДАННЫЕ!$AR985,"00")&amp;"j"&amp;IF(ДАННЫЕ!$AM985,"1"&amp;ДАННЫЕ!$AM985,"00")&amp;"n"&amp;IF(ДАННЫЕ!$AN985,"1"&amp;ДАННЫЕ!$AN985,"00")&amp;"E"&amp;ДАННЫЕ!BI985&amp;"L"&amp;ДАННЫЕ!AO985&amp;"h"&amp;IF(ДАННЫЕ!$AU985&gt;0,1,0)&amp;"v"&amp;IF(ДАННЫЕ!$AW985&gt;0,1,0)&amp;"a"&amp;IF(ДАННЫЕ!$AS985,"1"&amp;ДАННЫЕ!$AS985,"00")&amp;"s"&amp;IF(ДАННЫЕ!$AT985,"1"&amp;ДАННЫЕ!$AT985,"00")&amp;"u"&amp;IF(ДАННЫЕ!$CJ985&gt;0,1,0)&amp;"y"&amp;B985&amp;"d"&amp;H985&amp;"e"&amp;F985&amp;G985</f>
        <v>x0w00t00f00b00g00c00i00r00m00hS00hZ00p00k00z00j00n00ELh0v0a00s00u0y0de</v>
      </c>
      <c r="L985" s="28" t="str">
        <f ca="1">ДАННЫЕ!$I985&amp;"VN"&amp;IF(ДАННЫЕ!AW985&gt;0,11,10)&amp;"CD"&amp;IF(ДАННЫЕ!BF985&gt;500,16,IF(ДАННЫЕ!BF985&gt;350,15,IF(ДАННЫЕ!BF985&gt;=200,14,IF(ДАННЫЕ!BF985&gt;=100,13,IF(ДАННЫЕ!BF985&gt;=50,12,IF(ДАННЫЕ!BF985&gt;0,11,10))))))&amp;"AR"&amp;IF(ДАННЫЕ!BX985&gt;0,1,0)&amp;"GD"&amp;B985&amp;"VV"&amp;IF(E985&gt;=5,IF(E985&lt;18,1,0),0)</f>
        <v>VN10CD10AR0GD0VV0</v>
      </c>
      <c r="M985" s="28" t="str">
        <f>ДАННЫЕ!$I985&amp;"b"&amp;ДАННЫЕ!$BI985&amp;"r"&amp;ДАННЫЕ!$BJ985&amp;"CD"&amp;IF(ДАННЫЕ!BF985&gt;0,IF(ДАННЫЕ!BF985&lt;200,1,IF(ДАННЫЕ!BF985&lt;350,2,3)),0)&amp;"h"&amp;IF(ДАННЫЕ!$BK985+ДАННЫЕ!$BL985+ДАННЫЕ!$BM985&gt;0,1,0)&amp;"x"&amp;ДАННЫЕ!$BK985&amp;"y"&amp;ДАННЫЕ!$BL985&amp;"z"&amp;ДАННЫЕ!$BM985&amp;"c"&amp;IF(ДАННЫЕ!$BK985+ДАННЫЕ!$BL985+ДАННЫЕ!$BM985=3,1,0)&amp;"a"&amp;IF(ДАННЫЕ!$BQ985+ДАННЫЕ!$BR985&gt;0,1,0)&amp;"d"&amp;ДАННЫЕ!$BQ985&amp;"v"&amp;ДАННЫЕ!$BR985&amp;"p"&amp;ДАННЫЕ!$BS985&amp;"n"&amp;ДАННЫЕ!$BU985&amp;"t"&amp;ДАННЫЕ!$BV985&amp;"o"&amp;ДАННЫЕ!$BT985&amp;"l"&amp;IF(ДАННЫЕ!$BN985&gt;0,1,0)&amp;ДАННЫЕ!$BN985&amp;"g"&amp;ДАННЫЕ!$BO985&amp;"s"&amp;ДАННЫЕ!$BP985&amp;"DZ"&amp;IF(ДАННЫЕ!B985-ДАННЫЕ!G985 &lt; 60,IF(ДАННЫЕ!B985-ДАННЫЕ!G985 &gt;= 0,1,0),0)&amp;"u"&amp;IF(ДАННЫЕ!$CJ985&gt;0,1,0)</f>
        <v>brCD0h0xyzc0a0dvpntol0gsDZ1u0</v>
      </c>
      <c r="N985" s="28" t="str">
        <f ca="1">ДАННЫЕ!$F985&amp;ДАННЫЕ!$I985&amp;"g"&amp;B985&amp;"cf"&amp;D985&amp;"a"&amp;IF(ДАННЫЕ!$BX985&gt;0,1,0)&amp;IF(ДАННЫЕ!$BF985&gt;500,1,IF(ДАННЫЕ!$BF985&gt;350,2,IF(ДАННЫЕ!$BF985&gt;=200,3,IF(ДАННЫЕ!$BF985&gt;=100,4,IF(ДАННЫЕ!$BF985&gt;=50,5,IF(ДАННЫЕ!$BF985&lt;50,6,0))))))&amp;"AR"&amp;IF(DATEDIF(ДАННЫЕ!$BX985,ДАННЫЕ!$F$1,"y")&gt;1,1,0)&amp;"VG"&amp;IF(ДАННЫЕ!$BH985="0",1,0)&amp;"o"&amp;IF(T985+ДАННЫЕ!$AF985+ДАННЫЕ!$AG985+ДАННЫЕ!$AH985+ДАННЫЕ!$AI985+ДАННЫЕ!$AJ985+ДАННЫЕ!$AP985+ДАННЫЕ!$AQ985+ДАННЫЕ!$AR985+ДАННЫЕ!$AU985+ДАННЫЕ!$AW985+ДАННЫЕ!$AS985+ДАННЫЕ!$AT985&gt;0,1,0)&amp;"x"&amp;ДАННЫЕ!$AG985&amp;"p"&amp;IF(ДАННЫЕ!$BY985&gt;0,1,0)&amp;"v"&amp;IF(ДАННЫЕ!$BZ985&gt;0,1,0)&amp;"n"&amp;ДАННЫЕ!$CA985&amp;"t"&amp;ДАННЫЕ!$AY985&amp;"k"&amp;ДАННЫЕ!$CB985&amp;"q"&amp;ДАННЫЕ!$CC985&amp;"w"&amp;ДАННЫЕ!$CD985&amp;"e"&amp;ДАННЫЕ!$CE985&amp;"m"&amp;ДАННЫЕ!$CF985&amp;"c"&amp;ДАННЫЕ!$CG985&amp;"z"&amp;ДАННЫЕ!$CH985&amp;"d"&amp;IF(H985=4,1,0)&amp;"s"&amp;IF(ДАННЫЕ!$J985=1,0,1)&amp;"u"&amp;IF(ДАННЫЕ!$CJ985&gt;0,1,0)</f>
        <v>g0cf0a06AR1VG0o0xp0v0ntkqwemczd0s1u0</v>
      </c>
      <c r="O985" s="28" t="str">
        <f>ДАННЫЕ!$I985&amp;"g"&amp;B985&amp;A985&amp;"f"&amp;P985&amp;"c"&amp;IF(ДАННЫЕ!$U985&gt;0,1,0)&amp;"s"&amp;IF(ДАННЫЕ!$Q985&gt;0,IF(YEAR(ДАННЫЕ!$F$1)=YEAR(ДАННЫЕ!$Q985),IF(MONTH(ДАННЫЕ!$F$1)=MONTH(ДАННЫЕ!$Q985),111,11),1),0)&amp;"i"&amp;IF(ДАННЫЕ!$R985+ДАННЫЕ!$S985+ДАННЫЕ!$T985=0,0,1)&amp;"h"&amp;IF(ДАННЫЕ!$P985&gt;0,1,0)&amp;"p"&amp;IF(ДАННЫЕ!$CI985&gt;0,IF(YEAR(ДАННЫЕ!$F$1)=YEAR(ДАННЫЕ!$CI985),IF(MONTH(ДАННЫЕ!$F$1)=MONTH(ДАННЫЕ!$CI985),111,11),1),0)&amp;"d"&amp;IF(ДАННЫЕ!$CJ985&gt;0,IF(YEAR(ДАННЫЕ!$F$1)=YEAR(ДАННЫЕ!$CJ985),IF(MONTH(ДАННЫЕ!$F$1)=MONTH(ДАННЫЕ!$CJ985),111,11),1),0)&amp;"o"&amp;IF(ДАННЫЕ!$CK985&gt;0,IF(MONTH(ДАННЫЕ!$F$1)=MONTH(ДАННЫЕ!$CK985),111,11),0)&amp;"v"&amp;IF(ДАННЫЕ!$BE985&gt;0,IF(MONTH(ДАННЫЕ!$F$1)=MONTH(ДАННЫЕ!$BE985),111,11),0)</f>
        <v>g00f0c0s0i0h0p0d0o0v0</v>
      </c>
      <c r="P985" s="15">
        <f t="shared" si="47"/>
        <v>0</v>
      </c>
      <c r="Q985" s="15">
        <f>IF(ДАННЫЕ!$F$1&gt;ДАННЫЕ!$N985,IF(YEAR(ДАННЫЕ!$F$1)=YEAR(ДАННЫЕ!M985),1,0),0)</f>
        <v>0</v>
      </c>
      <c r="R985" s="15">
        <f>IF(ДАННЫЕ!$F$1&gt;ДАННЫЕ!$N985,IF(YEAR(ДАННЫЕ!$F$1)=YEAR(ДАННЫЕ!N985),1,0),0)</f>
        <v>0</v>
      </c>
      <c r="S985" s="15">
        <f>IF(ДАННЫЕ!$AA985="2А",1,IF(ДАННЫЕ!$AA985="2Б",2,IF(ДАННЫЕ!$AA985="2В",3,IF(ДАННЫЕ!$AA985=3,4,IF(ДАННЫЕ!$AA985="4А",5,IF(ДАННЫЕ!$AA985="4Б",6,IF(ДАННЫЕ!$AA985="4В",7,IF(ДАННЫЕ!$AA985=5,8,0))))))))</f>
        <v>0</v>
      </c>
      <c r="T985" s="15">
        <f>IF(OR(ДАННЫЕ!$AC985=2,ДАННЫЕ!$AD985=2,ДАННЫЕ!$AE985=2),2,IF(OR(ДАННЫЕ!$AC985=1,ДАННЫЕ!$AD985=1,ДАННЫЕ!$AE985=1),1,0))</f>
        <v>0</v>
      </c>
    </row>
    <row r="986" spans="1:20" ht="15" customHeight="1" x14ac:dyDescent="0.2">
      <c r="A986" s="78">
        <f>IF(B986&gt;0,IF(MONTH(ДАННЫЕ!$F$1)=MONTH(ДАННЫЕ!$B986),1,0),0)</f>
        <v>0</v>
      </c>
      <c r="B986" s="14">
        <f>IF(ДАННЫЕ!$B986&gt;0,IF(YEAR(ДАННЫЕ!$F$1)=YEAR(ДАННЫЕ!$B986),1,0),0)</f>
        <v>0</v>
      </c>
      <c r="C986" s="14">
        <f>IF(ДАННЫЕ!$CM986&gt;0,IF(YEAR(ДАННЫЕ!$F$1)=YEAR(ДАННЫЕ!$CM986),1,0),0)</f>
        <v>0</v>
      </c>
      <c r="D986" s="14">
        <f>IF(ДАННЫЕ!$CJ986&gt;0,IF(ДАННЫЕ!$CL986&gt;ДАННЫЕ!$F$1,1,IF(ДАННЫЕ!$CL986&gt;0,0,1)),0)</f>
        <v>0</v>
      </c>
      <c r="E986" s="43" t="str">
        <f ca="1">IF(ДАННЫЕ!$F$1&gt;0,IF(ДАННЫЕ!$G986&gt;0,DATEDIF(ДАННЫЕ!$G986,ДАННЫЕ!$F$1,"y"),""),IF(ДАННЫЕ!$G986&gt;0,DATEDIF(ДАННЫЕ!$G986,TODAY(),"y"),""))</f>
        <v/>
      </c>
      <c r="F986" s="43" t="str">
        <f xml:space="preserve"> IF(ДАННЫЕ!$F986="М",IF(E986&gt;=18,IF(E986&lt;60,1,""),""),"")&amp;IF(ДАННЫЕ!$F986="Ж",IF(E986&gt;=18,IF(E986&lt;55,1,""),""),"")</f>
        <v/>
      </c>
      <c r="G986" s="43" t="str">
        <f xml:space="preserve"> IF(ДАННЫЕ!$F986="М",IF(E986&gt;=60,2,""),"")&amp;IF(ДАННЫЕ!$F986="Ж",IF(E986&gt;=55,2,""),"")</f>
        <v/>
      </c>
      <c r="H986" s="43" t="str">
        <f t="shared" ca="1" si="45"/>
        <v/>
      </c>
      <c r="I986" s="43" t="str">
        <f t="shared" ca="1" si="46"/>
        <v>03</v>
      </c>
      <c r="J986" s="28" t="str">
        <f ca="1">ДАННЫЕ!$F986&amp;H986&amp;I986&amp;ДАННЫЕ!$I986&amp;"m"&amp;IF(ДАННЫЕ!$I986&gt;0,IF(ДАННЫЕ!$J986&gt;0,0,1),"")&amp;"f"&amp;IF(ДАННЫЕ!$R986&gt;0,IF(YEAR(ДАННЫЕ!$F$1)=YEAR(ДАННЫЕ!$R986),1,0),0)&amp;"z"&amp;ДАННЫЕ!$R986&amp;"p"&amp;ДАННЫЕ!$S986&amp;"i"&amp;ДАННЫЕ!$T986&amp;"h"&amp;ДАННЫЕ!$K986&amp;"be"&amp;ДАННЫЕ!$BI986&amp;"CD"&amp;IF(ДАННЫЕ!BF986&gt;500,4,IF(ДАННЫЕ!BF986&gt;350,3,IF(ДАННЫЕ!BF986&gt;200,2,IF(ДАННЫЕ!BF986&gt;0,1,0))))&amp;"g"&amp;B986&amp;"d"&amp;H986&amp;"l"&amp;ДАННЫЕ!AT986&amp;"a"&amp;ДАННЫЕ!$V986&amp;"v"&amp;R986&amp;"k"&amp;ДАННЫЕ!$U986&amp;"s"&amp;ДАННЫЕ!$Y986&amp;"t"&amp;ДАННЫЕ!$X986&amp;"b"&amp;IF(ДАННЫЕ!$Q986&gt;1,1,0)&amp;"PP"&amp;ДАННЫЕ!Z986&amp;"c"&amp;S986&amp;"x"&amp;IF(ДАННЫЕ!$BY986&gt;0,IF(YEAR(ДАННЫЕ!$F$1)=YEAR(ДАННЫЕ!$BY986),1,0),0)&amp;"n"&amp;IF(ДАННЫЕ!$BZ986&gt;0,IF(YEAR(ДАННЫЕ!$F$1)=YEAR(ДАННЫЕ!$BZ986),1,0),0)&amp;"u"&amp;D986&amp;"z"&amp;IF(ДАННЫЕ!$CL986&gt;0,IF(YEAR(ДАННЫЕ!$F$1)&gt;YEAR(ДАННЫЕ!$CL986),11,12),0)</f>
        <v>03mf0zpihbeCD0g0dlav0kstb0PPc0x0n0u0z0</v>
      </c>
      <c r="K986" s="28" t="str">
        <f ca="1">ДАННЫЕ!$I986&amp;"x"&amp;B986&amp;"w"&amp;IF(T986+ДАННЫЕ!AD986+ДАННЫЕ!AE986+ДАННЫЕ!AF986+ДАННЫЕ!AG986+ДАННЫЕ!AH986+ДАННЫЕ!$AL986+ДАННЫЕ!AI986+ДАННЫЕ!AJ986+ДАННЫЕ!AK986+ДАННЫЕ!AP986+ДАННЫЕ!AQ986+ДАННЫЕ!AR986+ДАННЫЕ!$AM986+ДАННЫЕ!$AN986+ДАННЫЕ!AS986+ДАННЫЕ!AT986&gt;0,1,0)&amp;IF(OR(T986=2,ДАННЫЕ!AD986=2,ДАННЫЕ!AE986=2,ДАННЫЕ!AF986=2,ДАННЫЕ!AG986=2,ДАННЫЕ!AH986=2,ДАННЫЕ!$AL986=2,ДАННЫЕ!AI986=2,ДАННЫЕ!AJ986=2,ДАННЫЕ!AK986=2,ДАННЫЕ!AP986=2,ДАННЫЕ!AQ986=2,ДАННЫЕ!AR986=2,ДАННЫЕ!$AM986=2,ДАННЫЕ!$AN986=2,ДАННЫЕ!AS986=2,ДАННЫЕ!AT986=2),2,0)&amp;"t"&amp;IF(T986&gt;0,"1"&amp;T986,"00")&amp;"f"&amp;IF(ДАННЫЕ!$AC986,"1"&amp;ДАННЫЕ!$AC986,"00")&amp;"b"&amp;IF(ДАННЫЕ!$AD986,"1"&amp;ДАННЫЕ!$AD986,"00")&amp;"g"&amp;IF(ДАННЫЕ!$AF986,"1"&amp;ДАННЫЕ!$AF986,"00")&amp;"c"&amp;IF(ДАННЫЕ!$AG986,"1"&amp;ДАННЫЕ!$AG986,"00")&amp;"i"&amp;IF(ДАННЫЕ!$AH986,"1"&amp;ДАННЫЕ!$AH986,"00")&amp;"r"&amp;IF(ДАННЫЕ!$AL986,"1"&amp;ДАННЫЕ!$AL986,"00")&amp;"m"&amp;IF(ДАННЫЕ!$AI986,"1"&amp;ДАННЫЕ!$AI986,"00")&amp;"hS"&amp;IF(ДАННЫЕ!$AJ986,"1"&amp;ДАННЫЕ!$AJ986,"00")&amp;"hZ"&amp;IF(ДАННЫЕ!$AK986,"1"&amp;ДАННЫЕ!$AK986,"00")&amp;"p"&amp;IF(ДАННЫЕ!$AP986,"1"&amp;ДАННЫЕ!$AP986,"00")&amp;"k"&amp;IF(ДАННЫЕ!$AQ986,"1"&amp;ДАННЫЕ!$AQ986,"00")&amp;"z"&amp;IF(ДАННЫЕ!$AR986,"1"&amp;ДАННЫЕ!$AR986,"00")&amp;"j"&amp;IF(ДАННЫЕ!$AM986,"1"&amp;ДАННЫЕ!$AM986,"00")&amp;"n"&amp;IF(ДАННЫЕ!$AN986,"1"&amp;ДАННЫЕ!$AN986,"00")&amp;"E"&amp;ДАННЫЕ!BI986&amp;"L"&amp;ДАННЫЕ!AO986&amp;"h"&amp;IF(ДАННЫЕ!$AU986&gt;0,1,0)&amp;"v"&amp;IF(ДАННЫЕ!$AW986&gt;0,1,0)&amp;"a"&amp;IF(ДАННЫЕ!$AS986,"1"&amp;ДАННЫЕ!$AS986,"00")&amp;"s"&amp;IF(ДАННЫЕ!$AT986,"1"&amp;ДАННЫЕ!$AT986,"00")&amp;"u"&amp;IF(ДАННЫЕ!$CJ986&gt;0,1,0)&amp;"y"&amp;B986&amp;"d"&amp;H986&amp;"e"&amp;F986&amp;G986</f>
        <v>x0w00t00f00b00g00c00i00r00m00hS00hZ00p00k00z00j00n00ELh0v0a00s00u0y0de</v>
      </c>
      <c r="L986" s="28" t="str">
        <f ca="1">ДАННЫЕ!$I986&amp;"VN"&amp;IF(ДАННЫЕ!AW986&gt;0,11,10)&amp;"CD"&amp;IF(ДАННЫЕ!BF986&gt;500,16,IF(ДАННЫЕ!BF986&gt;350,15,IF(ДАННЫЕ!BF986&gt;=200,14,IF(ДАННЫЕ!BF986&gt;=100,13,IF(ДАННЫЕ!BF986&gt;=50,12,IF(ДАННЫЕ!BF986&gt;0,11,10))))))&amp;"AR"&amp;IF(ДАННЫЕ!BX986&gt;0,1,0)&amp;"GD"&amp;B986&amp;"VV"&amp;IF(E986&gt;=5,IF(E986&lt;18,1,0),0)</f>
        <v>VN10CD10AR0GD0VV0</v>
      </c>
      <c r="M986" s="28" t="str">
        <f>ДАННЫЕ!$I986&amp;"b"&amp;ДАННЫЕ!$BI986&amp;"r"&amp;ДАННЫЕ!$BJ986&amp;"CD"&amp;IF(ДАННЫЕ!BF986&gt;0,IF(ДАННЫЕ!BF986&lt;200,1,IF(ДАННЫЕ!BF986&lt;350,2,3)),0)&amp;"h"&amp;IF(ДАННЫЕ!$BK986+ДАННЫЕ!$BL986+ДАННЫЕ!$BM986&gt;0,1,0)&amp;"x"&amp;ДАННЫЕ!$BK986&amp;"y"&amp;ДАННЫЕ!$BL986&amp;"z"&amp;ДАННЫЕ!$BM986&amp;"c"&amp;IF(ДАННЫЕ!$BK986+ДАННЫЕ!$BL986+ДАННЫЕ!$BM986=3,1,0)&amp;"a"&amp;IF(ДАННЫЕ!$BQ986+ДАННЫЕ!$BR986&gt;0,1,0)&amp;"d"&amp;ДАННЫЕ!$BQ986&amp;"v"&amp;ДАННЫЕ!$BR986&amp;"p"&amp;ДАННЫЕ!$BS986&amp;"n"&amp;ДАННЫЕ!$BU986&amp;"t"&amp;ДАННЫЕ!$BV986&amp;"o"&amp;ДАННЫЕ!$BT986&amp;"l"&amp;IF(ДАННЫЕ!$BN986&gt;0,1,0)&amp;ДАННЫЕ!$BN986&amp;"g"&amp;ДАННЫЕ!$BO986&amp;"s"&amp;ДАННЫЕ!$BP986&amp;"DZ"&amp;IF(ДАННЫЕ!B986-ДАННЫЕ!G986 &lt; 60,IF(ДАННЫЕ!B986-ДАННЫЕ!G986 &gt;= 0,1,0),0)&amp;"u"&amp;IF(ДАННЫЕ!$CJ986&gt;0,1,0)</f>
        <v>brCD0h0xyzc0a0dvpntol0gsDZ1u0</v>
      </c>
      <c r="N986" s="28" t="str">
        <f ca="1">ДАННЫЕ!$F986&amp;ДАННЫЕ!$I986&amp;"g"&amp;B986&amp;"cf"&amp;D986&amp;"a"&amp;IF(ДАННЫЕ!$BX986&gt;0,1,0)&amp;IF(ДАННЫЕ!$BF986&gt;500,1,IF(ДАННЫЕ!$BF986&gt;350,2,IF(ДАННЫЕ!$BF986&gt;=200,3,IF(ДАННЫЕ!$BF986&gt;=100,4,IF(ДАННЫЕ!$BF986&gt;=50,5,IF(ДАННЫЕ!$BF986&lt;50,6,0))))))&amp;"AR"&amp;IF(DATEDIF(ДАННЫЕ!$BX986,ДАННЫЕ!$F$1,"y")&gt;1,1,0)&amp;"VG"&amp;IF(ДАННЫЕ!$BH986="0",1,0)&amp;"o"&amp;IF(T986+ДАННЫЕ!$AF986+ДАННЫЕ!$AG986+ДАННЫЕ!$AH986+ДАННЫЕ!$AI986+ДАННЫЕ!$AJ986+ДАННЫЕ!$AP986+ДАННЫЕ!$AQ986+ДАННЫЕ!$AR986+ДАННЫЕ!$AU986+ДАННЫЕ!$AW986+ДАННЫЕ!$AS986+ДАННЫЕ!$AT986&gt;0,1,0)&amp;"x"&amp;ДАННЫЕ!$AG986&amp;"p"&amp;IF(ДАННЫЕ!$BY986&gt;0,1,0)&amp;"v"&amp;IF(ДАННЫЕ!$BZ986&gt;0,1,0)&amp;"n"&amp;ДАННЫЕ!$CA986&amp;"t"&amp;ДАННЫЕ!$AY986&amp;"k"&amp;ДАННЫЕ!$CB986&amp;"q"&amp;ДАННЫЕ!$CC986&amp;"w"&amp;ДАННЫЕ!$CD986&amp;"e"&amp;ДАННЫЕ!$CE986&amp;"m"&amp;ДАННЫЕ!$CF986&amp;"c"&amp;ДАННЫЕ!$CG986&amp;"z"&amp;ДАННЫЕ!$CH986&amp;"d"&amp;IF(H986=4,1,0)&amp;"s"&amp;IF(ДАННЫЕ!$J986=1,0,1)&amp;"u"&amp;IF(ДАННЫЕ!$CJ986&gt;0,1,0)</f>
        <v>g0cf0a06AR1VG0o0xp0v0ntkqwemczd0s1u0</v>
      </c>
      <c r="O986" s="28" t="str">
        <f>ДАННЫЕ!$I986&amp;"g"&amp;B986&amp;A986&amp;"f"&amp;P986&amp;"c"&amp;IF(ДАННЫЕ!$U986&gt;0,1,0)&amp;"s"&amp;IF(ДАННЫЕ!$Q986&gt;0,IF(YEAR(ДАННЫЕ!$F$1)=YEAR(ДАННЫЕ!$Q986),IF(MONTH(ДАННЫЕ!$F$1)=MONTH(ДАННЫЕ!$Q986),111,11),1),0)&amp;"i"&amp;IF(ДАННЫЕ!$R986+ДАННЫЕ!$S986+ДАННЫЕ!$T986=0,0,1)&amp;"h"&amp;IF(ДАННЫЕ!$P986&gt;0,1,0)&amp;"p"&amp;IF(ДАННЫЕ!$CI986&gt;0,IF(YEAR(ДАННЫЕ!$F$1)=YEAR(ДАННЫЕ!$CI986),IF(MONTH(ДАННЫЕ!$F$1)=MONTH(ДАННЫЕ!$CI986),111,11),1),0)&amp;"d"&amp;IF(ДАННЫЕ!$CJ986&gt;0,IF(YEAR(ДАННЫЕ!$F$1)=YEAR(ДАННЫЕ!$CJ986),IF(MONTH(ДАННЫЕ!$F$1)=MONTH(ДАННЫЕ!$CJ986),111,11),1),0)&amp;"o"&amp;IF(ДАННЫЕ!$CK986&gt;0,IF(MONTH(ДАННЫЕ!$F$1)=MONTH(ДАННЫЕ!$CK986),111,11),0)&amp;"v"&amp;IF(ДАННЫЕ!$BE986&gt;0,IF(MONTH(ДАННЫЕ!$F$1)=MONTH(ДАННЫЕ!$BE986),111,11),0)</f>
        <v>g00f0c0s0i0h0p0d0o0v0</v>
      </c>
      <c r="P986" s="15">
        <f t="shared" si="47"/>
        <v>0</v>
      </c>
      <c r="Q986" s="15">
        <f>IF(ДАННЫЕ!$F$1&gt;ДАННЫЕ!$N986,IF(YEAR(ДАННЫЕ!$F$1)=YEAR(ДАННЫЕ!M986),1,0),0)</f>
        <v>0</v>
      </c>
      <c r="R986" s="15">
        <f>IF(ДАННЫЕ!$F$1&gt;ДАННЫЕ!$N986,IF(YEAR(ДАННЫЕ!$F$1)=YEAR(ДАННЫЕ!N986),1,0),0)</f>
        <v>0</v>
      </c>
      <c r="S986" s="15">
        <f>IF(ДАННЫЕ!$AA986="2А",1,IF(ДАННЫЕ!$AA986="2Б",2,IF(ДАННЫЕ!$AA986="2В",3,IF(ДАННЫЕ!$AA986=3,4,IF(ДАННЫЕ!$AA986="4А",5,IF(ДАННЫЕ!$AA986="4Б",6,IF(ДАННЫЕ!$AA986="4В",7,IF(ДАННЫЕ!$AA986=5,8,0))))))))</f>
        <v>0</v>
      </c>
      <c r="T986" s="15">
        <f>IF(OR(ДАННЫЕ!$AC986=2,ДАННЫЕ!$AD986=2,ДАННЫЕ!$AE986=2),2,IF(OR(ДАННЫЕ!$AC986=1,ДАННЫЕ!$AD986=1,ДАННЫЕ!$AE986=1),1,0))</f>
        <v>0</v>
      </c>
    </row>
    <row r="987" spans="1:20" ht="15" customHeight="1" x14ac:dyDescent="0.2">
      <c r="A987" s="78">
        <f>IF(B987&gt;0,IF(MONTH(ДАННЫЕ!$F$1)=MONTH(ДАННЫЕ!$B987),1,0),0)</f>
        <v>0</v>
      </c>
      <c r="B987" s="14">
        <f>IF(ДАННЫЕ!$B987&gt;0,IF(YEAR(ДАННЫЕ!$F$1)=YEAR(ДАННЫЕ!$B987),1,0),0)</f>
        <v>0</v>
      </c>
      <c r="C987" s="14">
        <f>IF(ДАННЫЕ!$CM987&gt;0,IF(YEAR(ДАННЫЕ!$F$1)=YEAR(ДАННЫЕ!$CM987),1,0),0)</f>
        <v>0</v>
      </c>
      <c r="D987" s="14">
        <f>IF(ДАННЫЕ!$CJ987&gt;0,IF(ДАННЫЕ!$CL987&gt;ДАННЫЕ!$F$1,1,IF(ДАННЫЕ!$CL987&gt;0,0,1)),0)</f>
        <v>0</v>
      </c>
      <c r="E987" s="43" t="str">
        <f ca="1">IF(ДАННЫЕ!$F$1&gt;0,IF(ДАННЫЕ!$G987&gt;0,DATEDIF(ДАННЫЕ!$G987,ДАННЫЕ!$F$1,"y"),""),IF(ДАННЫЕ!$G987&gt;0,DATEDIF(ДАННЫЕ!$G987,TODAY(),"y"),""))</f>
        <v/>
      </c>
      <c r="F987" s="43" t="str">
        <f xml:space="preserve"> IF(ДАННЫЕ!$F987="М",IF(E987&gt;=18,IF(E987&lt;60,1,""),""),"")&amp;IF(ДАННЫЕ!$F987="Ж",IF(E987&gt;=18,IF(E987&lt;55,1,""),""),"")</f>
        <v/>
      </c>
      <c r="G987" s="43" t="str">
        <f xml:space="preserve"> IF(ДАННЫЕ!$F987="М",IF(E987&gt;=60,2,""),"")&amp;IF(ДАННЫЕ!$F987="Ж",IF(E987&gt;=55,2,""),"")</f>
        <v/>
      </c>
      <c r="H987" s="43" t="str">
        <f t="shared" ca="1" si="45"/>
        <v/>
      </c>
      <c r="I987" s="43" t="str">
        <f t="shared" ca="1" si="46"/>
        <v>03</v>
      </c>
      <c r="J987" s="28" t="str">
        <f ca="1">ДАННЫЕ!$F987&amp;H987&amp;I987&amp;ДАННЫЕ!$I987&amp;"m"&amp;IF(ДАННЫЕ!$I987&gt;0,IF(ДАННЫЕ!$J987&gt;0,0,1),"")&amp;"f"&amp;IF(ДАННЫЕ!$R987&gt;0,IF(YEAR(ДАННЫЕ!$F$1)=YEAR(ДАННЫЕ!$R987),1,0),0)&amp;"z"&amp;ДАННЫЕ!$R987&amp;"p"&amp;ДАННЫЕ!$S987&amp;"i"&amp;ДАННЫЕ!$T987&amp;"h"&amp;ДАННЫЕ!$K987&amp;"be"&amp;ДАННЫЕ!$BI987&amp;"CD"&amp;IF(ДАННЫЕ!BF987&gt;500,4,IF(ДАННЫЕ!BF987&gt;350,3,IF(ДАННЫЕ!BF987&gt;200,2,IF(ДАННЫЕ!BF987&gt;0,1,0))))&amp;"g"&amp;B987&amp;"d"&amp;H987&amp;"l"&amp;ДАННЫЕ!AT987&amp;"a"&amp;ДАННЫЕ!$V987&amp;"v"&amp;R987&amp;"k"&amp;ДАННЫЕ!$U987&amp;"s"&amp;ДАННЫЕ!$Y987&amp;"t"&amp;ДАННЫЕ!$X987&amp;"b"&amp;IF(ДАННЫЕ!$Q987&gt;1,1,0)&amp;"PP"&amp;ДАННЫЕ!Z987&amp;"c"&amp;S987&amp;"x"&amp;IF(ДАННЫЕ!$BY987&gt;0,IF(YEAR(ДАННЫЕ!$F$1)=YEAR(ДАННЫЕ!$BY987),1,0),0)&amp;"n"&amp;IF(ДАННЫЕ!$BZ987&gt;0,IF(YEAR(ДАННЫЕ!$F$1)=YEAR(ДАННЫЕ!$BZ987),1,0),0)&amp;"u"&amp;D987&amp;"z"&amp;IF(ДАННЫЕ!$CL987&gt;0,IF(YEAR(ДАННЫЕ!$F$1)&gt;YEAR(ДАННЫЕ!$CL987),11,12),0)</f>
        <v>03mf0zpihbeCD0g0dlav0kstb0PPc0x0n0u0z0</v>
      </c>
      <c r="K987" s="28" t="str">
        <f ca="1">ДАННЫЕ!$I987&amp;"x"&amp;B987&amp;"w"&amp;IF(T987+ДАННЫЕ!AD987+ДАННЫЕ!AE987+ДАННЫЕ!AF987+ДАННЫЕ!AG987+ДАННЫЕ!AH987+ДАННЫЕ!$AL987+ДАННЫЕ!AI987+ДАННЫЕ!AJ987+ДАННЫЕ!AK987+ДАННЫЕ!AP987+ДАННЫЕ!AQ987+ДАННЫЕ!AR987+ДАННЫЕ!$AM987+ДАННЫЕ!$AN987+ДАННЫЕ!AS987+ДАННЫЕ!AT987&gt;0,1,0)&amp;IF(OR(T987=2,ДАННЫЕ!AD987=2,ДАННЫЕ!AE987=2,ДАННЫЕ!AF987=2,ДАННЫЕ!AG987=2,ДАННЫЕ!AH987=2,ДАННЫЕ!$AL987=2,ДАННЫЕ!AI987=2,ДАННЫЕ!AJ987=2,ДАННЫЕ!AK987=2,ДАННЫЕ!AP987=2,ДАННЫЕ!AQ987=2,ДАННЫЕ!AR987=2,ДАННЫЕ!$AM987=2,ДАННЫЕ!$AN987=2,ДАННЫЕ!AS987=2,ДАННЫЕ!AT987=2),2,0)&amp;"t"&amp;IF(T987&gt;0,"1"&amp;T987,"00")&amp;"f"&amp;IF(ДАННЫЕ!$AC987,"1"&amp;ДАННЫЕ!$AC987,"00")&amp;"b"&amp;IF(ДАННЫЕ!$AD987,"1"&amp;ДАННЫЕ!$AD987,"00")&amp;"g"&amp;IF(ДАННЫЕ!$AF987,"1"&amp;ДАННЫЕ!$AF987,"00")&amp;"c"&amp;IF(ДАННЫЕ!$AG987,"1"&amp;ДАННЫЕ!$AG987,"00")&amp;"i"&amp;IF(ДАННЫЕ!$AH987,"1"&amp;ДАННЫЕ!$AH987,"00")&amp;"r"&amp;IF(ДАННЫЕ!$AL987,"1"&amp;ДАННЫЕ!$AL987,"00")&amp;"m"&amp;IF(ДАННЫЕ!$AI987,"1"&amp;ДАННЫЕ!$AI987,"00")&amp;"hS"&amp;IF(ДАННЫЕ!$AJ987,"1"&amp;ДАННЫЕ!$AJ987,"00")&amp;"hZ"&amp;IF(ДАННЫЕ!$AK987,"1"&amp;ДАННЫЕ!$AK987,"00")&amp;"p"&amp;IF(ДАННЫЕ!$AP987,"1"&amp;ДАННЫЕ!$AP987,"00")&amp;"k"&amp;IF(ДАННЫЕ!$AQ987,"1"&amp;ДАННЫЕ!$AQ987,"00")&amp;"z"&amp;IF(ДАННЫЕ!$AR987,"1"&amp;ДАННЫЕ!$AR987,"00")&amp;"j"&amp;IF(ДАННЫЕ!$AM987,"1"&amp;ДАННЫЕ!$AM987,"00")&amp;"n"&amp;IF(ДАННЫЕ!$AN987,"1"&amp;ДАННЫЕ!$AN987,"00")&amp;"E"&amp;ДАННЫЕ!BI987&amp;"L"&amp;ДАННЫЕ!AO987&amp;"h"&amp;IF(ДАННЫЕ!$AU987&gt;0,1,0)&amp;"v"&amp;IF(ДАННЫЕ!$AW987&gt;0,1,0)&amp;"a"&amp;IF(ДАННЫЕ!$AS987,"1"&amp;ДАННЫЕ!$AS987,"00")&amp;"s"&amp;IF(ДАННЫЕ!$AT987,"1"&amp;ДАННЫЕ!$AT987,"00")&amp;"u"&amp;IF(ДАННЫЕ!$CJ987&gt;0,1,0)&amp;"y"&amp;B987&amp;"d"&amp;H987&amp;"e"&amp;F987&amp;G987</f>
        <v>x0w00t00f00b00g00c00i00r00m00hS00hZ00p00k00z00j00n00ELh0v0a00s00u0y0de</v>
      </c>
      <c r="L987" s="28" t="str">
        <f ca="1">ДАННЫЕ!$I987&amp;"VN"&amp;IF(ДАННЫЕ!AW987&gt;0,11,10)&amp;"CD"&amp;IF(ДАННЫЕ!BF987&gt;500,16,IF(ДАННЫЕ!BF987&gt;350,15,IF(ДАННЫЕ!BF987&gt;=200,14,IF(ДАННЫЕ!BF987&gt;=100,13,IF(ДАННЫЕ!BF987&gt;=50,12,IF(ДАННЫЕ!BF987&gt;0,11,10))))))&amp;"AR"&amp;IF(ДАННЫЕ!BX987&gt;0,1,0)&amp;"GD"&amp;B987&amp;"VV"&amp;IF(E987&gt;=5,IF(E987&lt;18,1,0),0)</f>
        <v>VN10CD10AR0GD0VV0</v>
      </c>
      <c r="M987" s="28" t="str">
        <f>ДАННЫЕ!$I987&amp;"b"&amp;ДАННЫЕ!$BI987&amp;"r"&amp;ДАННЫЕ!$BJ987&amp;"CD"&amp;IF(ДАННЫЕ!BF987&gt;0,IF(ДАННЫЕ!BF987&lt;200,1,IF(ДАННЫЕ!BF987&lt;350,2,3)),0)&amp;"h"&amp;IF(ДАННЫЕ!$BK987+ДАННЫЕ!$BL987+ДАННЫЕ!$BM987&gt;0,1,0)&amp;"x"&amp;ДАННЫЕ!$BK987&amp;"y"&amp;ДАННЫЕ!$BL987&amp;"z"&amp;ДАННЫЕ!$BM987&amp;"c"&amp;IF(ДАННЫЕ!$BK987+ДАННЫЕ!$BL987+ДАННЫЕ!$BM987=3,1,0)&amp;"a"&amp;IF(ДАННЫЕ!$BQ987+ДАННЫЕ!$BR987&gt;0,1,0)&amp;"d"&amp;ДАННЫЕ!$BQ987&amp;"v"&amp;ДАННЫЕ!$BR987&amp;"p"&amp;ДАННЫЕ!$BS987&amp;"n"&amp;ДАННЫЕ!$BU987&amp;"t"&amp;ДАННЫЕ!$BV987&amp;"o"&amp;ДАННЫЕ!$BT987&amp;"l"&amp;IF(ДАННЫЕ!$BN987&gt;0,1,0)&amp;ДАННЫЕ!$BN987&amp;"g"&amp;ДАННЫЕ!$BO987&amp;"s"&amp;ДАННЫЕ!$BP987&amp;"DZ"&amp;IF(ДАННЫЕ!B987-ДАННЫЕ!G987 &lt; 60,IF(ДАННЫЕ!B987-ДАННЫЕ!G987 &gt;= 0,1,0),0)&amp;"u"&amp;IF(ДАННЫЕ!$CJ987&gt;0,1,0)</f>
        <v>brCD0h0xyzc0a0dvpntol0gsDZ1u0</v>
      </c>
      <c r="N987" s="28" t="str">
        <f ca="1">ДАННЫЕ!$F987&amp;ДАННЫЕ!$I987&amp;"g"&amp;B987&amp;"cf"&amp;D987&amp;"a"&amp;IF(ДАННЫЕ!$BX987&gt;0,1,0)&amp;IF(ДАННЫЕ!$BF987&gt;500,1,IF(ДАННЫЕ!$BF987&gt;350,2,IF(ДАННЫЕ!$BF987&gt;=200,3,IF(ДАННЫЕ!$BF987&gt;=100,4,IF(ДАННЫЕ!$BF987&gt;=50,5,IF(ДАННЫЕ!$BF987&lt;50,6,0))))))&amp;"AR"&amp;IF(DATEDIF(ДАННЫЕ!$BX987,ДАННЫЕ!$F$1,"y")&gt;1,1,0)&amp;"VG"&amp;IF(ДАННЫЕ!$BH987="0",1,0)&amp;"o"&amp;IF(T987+ДАННЫЕ!$AF987+ДАННЫЕ!$AG987+ДАННЫЕ!$AH987+ДАННЫЕ!$AI987+ДАННЫЕ!$AJ987+ДАННЫЕ!$AP987+ДАННЫЕ!$AQ987+ДАННЫЕ!$AR987+ДАННЫЕ!$AU987+ДАННЫЕ!$AW987+ДАННЫЕ!$AS987+ДАННЫЕ!$AT987&gt;0,1,0)&amp;"x"&amp;ДАННЫЕ!$AG987&amp;"p"&amp;IF(ДАННЫЕ!$BY987&gt;0,1,0)&amp;"v"&amp;IF(ДАННЫЕ!$BZ987&gt;0,1,0)&amp;"n"&amp;ДАННЫЕ!$CA987&amp;"t"&amp;ДАННЫЕ!$AY987&amp;"k"&amp;ДАННЫЕ!$CB987&amp;"q"&amp;ДАННЫЕ!$CC987&amp;"w"&amp;ДАННЫЕ!$CD987&amp;"e"&amp;ДАННЫЕ!$CE987&amp;"m"&amp;ДАННЫЕ!$CF987&amp;"c"&amp;ДАННЫЕ!$CG987&amp;"z"&amp;ДАННЫЕ!$CH987&amp;"d"&amp;IF(H987=4,1,0)&amp;"s"&amp;IF(ДАННЫЕ!$J987=1,0,1)&amp;"u"&amp;IF(ДАННЫЕ!$CJ987&gt;0,1,0)</f>
        <v>g0cf0a06AR1VG0o0xp0v0ntkqwemczd0s1u0</v>
      </c>
      <c r="O987" s="28" t="str">
        <f>ДАННЫЕ!$I987&amp;"g"&amp;B987&amp;A987&amp;"f"&amp;P987&amp;"c"&amp;IF(ДАННЫЕ!$U987&gt;0,1,0)&amp;"s"&amp;IF(ДАННЫЕ!$Q987&gt;0,IF(YEAR(ДАННЫЕ!$F$1)=YEAR(ДАННЫЕ!$Q987),IF(MONTH(ДАННЫЕ!$F$1)=MONTH(ДАННЫЕ!$Q987),111,11),1),0)&amp;"i"&amp;IF(ДАННЫЕ!$R987+ДАННЫЕ!$S987+ДАННЫЕ!$T987=0,0,1)&amp;"h"&amp;IF(ДАННЫЕ!$P987&gt;0,1,0)&amp;"p"&amp;IF(ДАННЫЕ!$CI987&gt;0,IF(YEAR(ДАННЫЕ!$F$1)=YEAR(ДАННЫЕ!$CI987),IF(MONTH(ДАННЫЕ!$F$1)=MONTH(ДАННЫЕ!$CI987),111,11),1),0)&amp;"d"&amp;IF(ДАННЫЕ!$CJ987&gt;0,IF(YEAR(ДАННЫЕ!$F$1)=YEAR(ДАННЫЕ!$CJ987),IF(MONTH(ДАННЫЕ!$F$1)=MONTH(ДАННЫЕ!$CJ987),111,11),1),0)&amp;"o"&amp;IF(ДАННЫЕ!$CK987&gt;0,IF(MONTH(ДАННЫЕ!$F$1)=MONTH(ДАННЫЕ!$CK987),111,11),0)&amp;"v"&amp;IF(ДАННЫЕ!$BE987&gt;0,IF(MONTH(ДАННЫЕ!$F$1)=MONTH(ДАННЫЕ!$BE987),111,11),0)</f>
        <v>g00f0c0s0i0h0p0d0o0v0</v>
      </c>
      <c r="P987" s="15">
        <f t="shared" si="47"/>
        <v>0</v>
      </c>
      <c r="Q987" s="15">
        <f>IF(ДАННЫЕ!$F$1&gt;ДАННЫЕ!$N987,IF(YEAR(ДАННЫЕ!$F$1)=YEAR(ДАННЫЕ!M987),1,0),0)</f>
        <v>0</v>
      </c>
      <c r="R987" s="15">
        <f>IF(ДАННЫЕ!$F$1&gt;ДАННЫЕ!$N987,IF(YEAR(ДАННЫЕ!$F$1)=YEAR(ДАННЫЕ!N987),1,0),0)</f>
        <v>0</v>
      </c>
      <c r="S987" s="15">
        <f>IF(ДАННЫЕ!$AA987="2А",1,IF(ДАННЫЕ!$AA987="2Б",2,IF(ДАННЫЕ!$AA987="2В",3,IF(ДАННЫЕ!$AA987=3,4,IF(ДАННЫЕ!$AA987="4А",5,IF(ДАННЫЕ!$AA987="4Б",6,IF(ДАННЫЕ!$AA987="4В",7,IF(ДАННЫЕ!$AA987=5,8,0))))))))</f>
        <v>0</v>
      </c>
      <c r="T987" s="15">
        <f>IF(OR(ДАННЫЕ!$AC987=2,ДАННЫЕ!$AD987=2,ДАННЫЕ!$AE987=2),2,IF(OR(ДАННЫЕ!$AC987=1,ДАННЫЕ!$AD987=1,ДАННЫЕ!$AE987=1),1,0))</f>
        <v>0</v>
      </c>
    </row>
    <row r="988" spans="1:20" ht="15" customHeight="1" x14ac:dyDescent="0.2">
      <c r="A988" s="78">
        <f>IF(B988&gt;0,IF(MONTH(ДАННЫЕ!$F$1)=MONTH(ДАННЫЕ!$B988),1,0),0)</f>
        <v>0</v>
      </c>
      <c r="B988" s="14">
        <f>IF(ДАННЫЕ!$B988&gt;0,IF(YEAR(ДАННЫЕ!$F$1)=YEAR(ДАННЫЕ!$B988),1,0),0)</f>
        <v>0</v>
      </c>
      <c r="C988" s="14">
        <f>IF(ДАННЫЕ!$CM988&gt;0,IF(YEAR(ДАННЫЕ!$F$1)=YEAR(ДАННЫЕ!$CM988),1,0),0)</f>
        <v>0</v>
      </c>
      <c r="D988" s="14">
        <f>IF(ДАННЫЕ!$CJ988&gt;0,IF(ДАННЫЕ!$CL988&gt;ДАННЫЕ!$F$1,1,IF(ДАННЫЕ!$CL988&gt;0,0,1)),0)</f>
        <v>0</v>
      </c>
      <c r="E988" s="43" t="str">
        <f ca="1">IF(ДАННЫЕ!$F$1&gt;0,IF(ДАННЫЕ!$G988&gt;0,DATEDIF(ДАННЫЕ!$G988,ДАННЫЕ!$F$1,"y"),""),IF(ДАННЫЕ!$G988&gt;0,DATEDIF(ДАННЫЕ!$G988,TODAY(),"y"),""))</f>
        <v/>
      </c>
      <c r="F988" s="43" t="str">
        <f xml:space="preserve"> IF(ДАННЫЕ!$F988="М",IF(E988&gt;=18,IF(E988&lt;60,1,""),""),"")&amp;IF(ДАННЫЕ!$F988="Ж",IF(E988&gt;=18,IF(E988&lt;55,1,""),""),"")</f>
        <v/>
      </c>
      <c r="G988" s="43" t="str">
        <f xml:space="preserve"> IF(ДАННЫЕ!$F988="М",IF(E988&gt;=60,2,""),"")&amp;IF(ДАННЫЕ!$F988="Ж",IF(E988&gt;=55,2,""),"")</f>
        <v/>
      </c>
      <c r="H988" s="43" t="str">
        <f t="shared" ca="1" si="45"/>
        <v/>
      </c>
      <c r="I988" s="43" t="str">
        <f t="shared" ca="1" si="46"/>
        <v>03</v>
      </c>
      <c r="J988" s="28" t="str">
        <f ca="1">ДАННЫЕ!$F988&amp;H988&amp;I988&amp;ДАННЫЕ!$I988&amp;"m"&amp;IF(ДАННЫЕ!$I988&gt;0,IF(ДАННЫЕ!$J988&gt;0,0,1),"")&amp;"f"&amp;IF(ДАННЫЕ!$R988&gt;0,IF(YEAR(ДАННЫЕ!$F$1)=YEAR(ДАННЫЕ!$R988),1,0),0)&amp;"z"&amp;ДАННЫЕ!$R988&amp;"p"&amp;ДАННЫЕ!$S988&amp;"i"&amp;ДАННЫЕ!$T988&amp;"h"&amp;ДАННЫЕ!$K988&amp;"be"&amp;ДАННЫЕ!$BI988&amp;"CD"&amp;IF(ДАННЫЕ!BF988&gt;500,4,IF(ДАННЫЕ!BF988&gt;350,3,IF(ДАННЫЕ!BF988&gt;200,2,IF(ДАННЫЕ!BF988&gt;0,1,0))))&amp;"g"&amp;B988&amp;"d"&amp;H988&amp;"l"&amp;ДАННЫЕ!AT988&amp;"a"&amp;ДАННЫЕ!$V988&amp;"v"&amp;R988&amp;"k"&amp;ДАННЫЕ!$U988&amp;"s"&amp;ДАННЫЕ!$Y988&amp;"t"&amp;ДАННЫЕ!$X988&amp;"b"&amp;IF(ДАННЫЕ!$Q988&gt;1,1,0)&amp;"PP"&amp;ДАННЫЕ!Z988&amp;"c"&amp;S988&amp;"x"&amp;IF(ДАННЫЕ!$BY988&gt;0,IF(YEAR(ДАННЫЕ!$F$1)=YEAR(ДАННЫЕ!$BY988),1,0),0)&amp;"n"&amp;IF(ДАННЫЕ!$BZ988&gt;0,IF(YEAR(ДАННЫЕ!$F$1)=YEAR(ДАННЫЕ!$BZ988),1,0),0)&amp;"u"&amp;D988&amp;"z"&amp;IF(ДАННЫЕ!$CL988&gt;0,IF(YEAR(ДАННЫЕ!$F$1)&gt;YEAR(ДАННЫЕ!$CL988),11,12),0)</f>
        <v>03mf0zpihbeCD0g0dlav0kstb0PPc0x0n0u0z0</v>
      </c>
      <c r="K988" s="28" t="str">
        <f ca="1">ДАННЫЕ!$I988&amp;"x"&amp;B988&amp;"w"&amp;IF(T988+ДАННЫЕ!AD988+ДАННЫЕ!AE988+ДАННЫЕ!AF988+ДАННЫЕ!AG988+ДАННЫЕ!AH988+ДАННЫЕ!$AL988+ДАННЫЕ!AI988+ДАННЫЕ!AJ988+ДАННЫЕ!AK988+ДАННЫЕ!AP988+ДАННЫЕ!AQ988+ДАННЫЕ!AR988+ДАННЫЕ!$AM988+ДАННЫЕ!$AN988+ДАННЫЕ!AS988+ДАННЫЕ!AT988&gt;0,1,0)&amp;IF(OR(T988=2,ДАННЫЕ!AD988=2,ДАННЫЕ!AE988=2,ДАННЫЕ!AF988=2,ДАННЫЕ!AG988=2,ДАННЫЕ!AH988=2,ДАННЫЕ!$AL988=2,ДАННЫЕ!AI988=2,ДАННЫЕ!AJ988=2,ДАННЫЕ!AK988=2,ДАННЫЕ!AP988=2,ДАННЫЕ!AQ988=2,ДАННЫЕ!AR988=2,ДАННЫЕ!$AM988=2,ДАННЫЕ!$AN988=2,ДАННЫЕ!AS988=2,ДАННЫЕ!AT988=2),2,0)&amp;"t"&amp;IF(T988&gt;0,"1"&amp;T988,"00")&amp;"f"&amp;IF(ДАННЫЕ!$AC988,"1"&amp;ДАННЫЕ!$AC988,"00")&amp;"b"&amp;IF(ДАННЫЕ!$AD988,"1"&amp;ДАННЫЕ!$AD988,"00")&amp;"g"&amp;IF(ДАННЫЕ!$AF988,"1"&amp;ДАННЫЕ!$AF988,"00")&amp;"c"&amp;IF(ДАННЫЕ!$AG988,"1"&amp;ДАННЫЕ!$AG988,"00")&amp;"i"&amp;IF(ДАННЫЕ!$AH988,"1"&amp;ДАННЫЕ!$AH988,"00")&amp;"r"&amp;IF(ДАННЫЕ!$AL988,"1"&amp;ДАННЫЕ!$AL988,"00")&amp;"m"&amp;IF(ДАННЫЕ!$AI988,"1"&amp;ДАННЫЕ!$AI988,"00")&amp;"hS"&amp;IF(ДАННЫЕ!$AJ988,"1"&amp;ДАННЫЕ!$AJ988,"00")&amp;"hZ"&amp;IF(ДАННЫЕ!$AK988,"1"&amp;ДАННЫЕ!$AK988,"00")&amp;"p"&amp;IF(ДАННЫЕ!$AP988,"1"&amp;ДАННЫЕ!$AP988,"00")&amp;"k"&amp;IF(ДАННЫЕ!$AQ988,"1"&amp;ДАННЫЕ!$AQ988,"00")&amp;"z"&amp;IF(ДАННЫЕ!$AR988,"1"&amp;ДАННЫЕ!$AR988,"00")&amp;"j"&amp;IF(ДАННЫЕ!$AM988,"1"&amp;ДАННЫЕ!$AM988,"00")&amp;"n"&amp;IF(ДАННЫЕ!$AN988,"1"&amp;ДАННЫЕ!$AN988,"00")&amp;"E"&amp;ДАННЫЕ!BI988&amp;"L"&amp;ДАННЫЕ!AO988&amp;"h"&amp;IF(ДАННЫЕ!$AU988&gt;0,1,0)&amp;"v"&amp;IF(ДАННЫЕ!$AW988&gt;0,1,0)&amp;"a"&amp;IF(ДАННЫЕ!$AS988,"1"&amp;ДАННЫЕ!$AS988,"00")&amp;"s"&amp;IF(ДАННЫЕ!$AT988,"1"&amp;ДАННЫЕ!$AT988,"00")&amp;"u"&amp;IF(ДАННЫЕ!$CJ988&gt;0,1,0)&amp;"y"&amp;B988&amp;"d"&amp;H988&amp;"e"&amp;F988&amp;G988</f>
        <v>x0w00t00f00b00g00c00i00r00m00hS00hZ00p00k00z00j00n00ELh0v0a00s00u0y0de</v>
      </c>
      <c r="L988" s="28" t="str">
        <f ca="1">ДАННЫЕ!$I988&amp;"VN"&amp;IF(ДАННЫЕ!AW988&gt;0,11,10)&amp;"CD"&amp;IF(ДАННЫЕ!BF988&gt;500,16,IF(ДАННЫЕ!BF988&gt;350,15,IF(ДАННЫЕ!BF988&gt;=200,14,IF(ДАННЫЕ!BF988&gt;=100,13,IF(ДАННЫЕ!BF988&gt;=50,12,IF(ДАННЫЕ!BF988&gt;0,11,10))))))&amp;"AR"&amp;IF(ДАННЫЕ!BX988&gt;0,1,0)&amp;"GD"&amp;B988&amp;"VV"&amp;IF(E988&gt;=5,IF(E988&lt;18,1,0),0)</f>
        <v>VN10CD10AR0GD0VV0</v>
      </c>
      <c r="M988" s="28" t="str">
        <f>ДАННЫЕ!$I988&amp;"b"&amp;ДАННЫЕ!$BI988&amp;"r"&amp;ДАННЫЕ!$BJ988&amp;"CD"&amp;IF(ДАННЫЕ!BF988&gt;0,IF(ДАННЫЕ!BF988&lt;200,1,IF(ДАННЫЕ!BF988&lt;350,2,3)),0)&amp;"h"&amp;IF(ДАННЫЕ!$BK988+ДАННЫЕ!$BL988+ДАННЫЕ!$BM988&gt;0,1,0)&amp;"x"&amp;ДАННЫЕ!$BK988&amp;"y"&amp;ДАННЫЕ!$BL988&amp;"z"&amp;ДАННЫЕ!$BM988&amp;"c"&amp;IF(ДАННЫЕ!$BK988+ДАННЫЕ!$BL988+ДАННЫЕ!$BM988=3,1,0)&amp;"a"&amp;IF(ДАННЫЕ!$BQ988+ДАННЫЕ!$BR988&gt;0,1,0)&amp;"d"&amp;ДАННЫЕ!$BQ988&amp;"v"&amp;ДАННЫЕ!$BR988&amp;"p"&amp;ДАННЫЕ!$BS988&amp;"n"&amp;ДАННЫЕ!$BU988&amp;"t"&amp;ДАННЫЕ!$BV988&amp;"o"&amp;ДАННЫЕ!$BT988&amp;"l"&amp;IF(ДАННЫЕ!$BN988&gt;0,1,0)&amp;ДАННЫЕ!$BN988&amp;"g"&amp;ДАННЫЕ!$BO988&amp;"s"&amp;ДАННЫЕ!$BP988&amp;"DZ"&amp;IF(ДАННЫЕ!B988-ДАННЫЕ!G988 &lt; 60,IF(ДАННЫЕ!B988-ДАННЫЕ!G988 &gt;= 0,1,0),0)&amp;"u"&amp;IF(ДАННЫЕ!$CJ988&gt;0,1,0)</f>
        <v>brCD0h0xyzc0a0dvpntol0gsDZ1u0</v>
      </c>
      <c r="N988" s="28" t="str">
        <f ca="1">ДАННЫЕ!$F988&amp;ДАННЫЕ!$I988&amp;"g"&amp;B988&amp;"cf"&amp;D988&amp;"a"&amp;IF(ДАННЫЕ!$BX988&gt;0,1,0)&amp;IF(ДАННЫЕ!$BF988&gt;500,1,IF(ДАННЫЕ!$BF988&gt;350,2,IF(ДАННЫЕ!$BF988&gt;=200,3,IF(ДАННЫЕ!$BF988&gt;=100,4,IF(ДАННЫЕ!$BF988&gt;=50,5,IF(ДАННЫЕ!$BF988&lt;50,6,0))))))&amp;"AR"&amp;IF(DATEDIF(ДАННЫЕ!$BX988,ДАННЫЕ!$F$1,"y")&gt;1,1,0)&amp;"VG"&amp;IF(ДАННЫЕ!$BH988="0",1,0)&amp;"o"&amp;IF(T988+ДАННЫЕ!$AF988+ДАННЫЕ!$AG988+ДАННЫЕ!$AH988+ДАННЫЕ!$AI988+ДАННЫЕ!$AJ988+ДАННЫЕ!$AP988+ДАННЫЕ!$AQ988+ДАННЫЕ!$AR988+ДАННЫЕ!$AU988+ДАННЫЕ!$AW988+ДАННЫЕ!$AS988+ДАННЫЕ!$AT988&gt;0,1,0)&amp;"x"&amp;ДАННЫЕ!$AG988&amp;"p"&amp;IF(ДАННЫЕ!$BY988&gt;0,1,0)&amp;"v"&amp;IF(ДАННЫЕ!$BZ988&gt;0,1,0)&amp;"n"&amp;ДАННЫЕ!$CA988&amp;"t"&amp;ДАННЫЕ!$AY988&amp;"k"&amp;ДАННЫЕ!$CB988&amp;"q"&amp;ДАННЫЕ!$CC988&amp;"w"&amp;ДАННЫЕ!$CD988&amp;"e"&amp;ДАННЫЕ!$CE988&amp;"m"&amp;ДАННЫЕ!$CF988&amp;"c"&amp;ДАННЫЕ!$CG988&amp;"z"&amp;ДАННЫЕ!$CH988&amp;"d"&amp;IF(H988=4,1,0)&amp;"s"&amp;IF(ДАННЫЕ!$J988=1,0,1)&amp;"u"&amp;IF(ДАННЫЕ!$CJ988&gt;0,1,0)</f>
        <v>g0cf0a06AR1VG0o0xp0v0ntkqwemczd0s1u0</v>
      </c>
      <c r="O988" s="28" t="str">
        <f>ДАННЫЕ!$I988&amp;"g"&amp;B988&amp;A988&amp;"f"&amp;P988&amp;"c"&amp;IF(ДАННЫЕ!$U988&gt;0,1,0)&amp;"s"&amp;IF(ДАННЫЕ!$Q988&gt;0,IF(YEAR(ДАННЫЕ!$F$1)=YEAR(ДАННЫЕ!$Q988),IF(MONTH(ДАННЫЕ!$F$1)=MONTH(ДАННЫЕ!$Q988),111,11),1),0)&amp;"i"&amp;IF(ДАННЫЕ!$R988+ДАННЫЕ!$S988+ДАННЫЕ!$T988=0,0,1)&amp;"h"&amp;IF(ДАННЫЕ!$P988&gt;0,1,0)&amp;"p"&amp;IF(ДАННЫЕ!$CI988&gt;0,IF(YEAR(ДАННЫЕ!$F$1)=YEAR(ДАННЫЕ!$CI988),IF(MONTH(ДАННЫЕ!$F$1)=MONTH(ДАННЫЕ!$CI988),111,11),1),0)&amp;"d"&amp;IF(ДАННЫЕ!$CJ988&gt;0,IF(YEAR(ДАННЫЕ!$F$1)=YEAR(ДАННЫЕ!$CJ988),IF(MONTH(ДАННЫЕ!$F$1)=MONTH(ДАННЫЕ!$CJ988),111,11),1),0)&amp;"o"&amp;IF(ДАННЫЕ!$CK988&gt;0,IF(MONTH(ДАННЫЕ!$F$1)=MONTH(ДАННЫЕ!$CK988),111,11),0)&amp;"v"&amp;IF(ДАННЫЕ!$BE988&gt;0,IF(MONTH(ДАННЫЕ!$F$1)=MONTH(ДАННЫЕ!$BE988),111,11),0)</f>
        <v>g00f0c0s0i0h0p0d0o0v0</v>
      </c>
      <c r="P988" s="15">
        <f t="shared" si="47"/>
        <v>0</v>
      </c>
      <c r="Q988" s="15">
        <f>IF(ДАННЫЕ!$F$1&gt;ДАННЫЕ!$N988,IF(YEAR(ДАННЫЕ!$F$1)=YEAR(ДАННЫЕ!M988),1,0),0)</f>
        <v>0</v>
      </c>
      <c r="R988" s="15">
        <f>IF(ДАННЫЕ!$F$1&gt;ДАННЫЕ!$N988,IF(YEAR(ДАННЫЕ!$F$1)=YEAR(ДАННЫЕ!N988),1,0),0)</f>
        <v>0</v>
      </c>
      <c r="S988" s="15">
        <f>IF(ДАННЫЕ!$AA988="2А",1,IF(ДАННЫЕ!$AA988="2Б",2,IF(ДАННЫЕ!$AA988="2В",3,IF(ДАННЫЕ!$AA988=3,4,IF(ДАННЫЕ!$AA988="4А",5,IF(ДАННЫЕ!$AA988="4Б",6,IF(ДАННЫЕ!$AA988="4В",7,IF(ДАННЫЕ!$AA988=5,8,0))))))))</f>
        <v>0</v>
      </c>
      <c r="T988" s="15">
        <f>IF(OR(ДАННЫЕ!$AC988=2,ДАННЫЕ!$AD988=2,ДАННЫЕ!$AE988=2),2,IF(OR(ДАННЫЕ!$AC988=1,ДАННЫЕ!$AD988=1,ДАННЫЕ!$AE988=1),1,0))</f>
        <v>0</v>
      </c>
    </row>
    <row r="989" spans="1:20" ht="15" customHeight="1" x14ac:dyDescent="0.2">
      <c r="A989" s="78">
        <f>IF(B989&gt;0,IF(MONTH(ДАННЫЕ!$F$1)=MONTH(ДАННЫЕ!$B989),1,0),0)</f>
        <v>0</v>
      </c>
      <c r="B989" s="14">
        <f>IF(ДАННЫЕ!$B989&gt;0,IF(YEAR(ДАННЫЕ!$F$1)=YEAR(ДАННЫЕ!$B989),1,0),0)</f>
        <v>0</v>
      </c>
      <c r="C989" s="14">
        <f>IF(ДАННЫЕ!$CM989&gt;0,IF(YEAR(ДАННЫЕ!$F$1)=YEAR(ДАННЫЕ!$CM989),1,0),0)</f>
        <v>0</v>
      </c>
      <c r="D989" s="14">
        <f>IF(ДАННЫЕ!$CJ989&gt;0,IF(ДАННЫЕ!$CL989&gt;ДАННЫЕ!$F$1,1,IF(ДАННЫЕ!$CL989&gt;0,0,1)),0)</f>
        <v>0</v>
      </c>
      <c r="E989" s="43" t="str">
        <f ca="1">IF(ДАННЫЕ!$F$1&gt;0,IF(ДАННЫЕ!$G989&gt;0,DATEDIF(ДАННЫЕ!$G989,ДАННЫЕ!$F$1,"y"),""),IF(ДАННЫЕ!$G989&gt;0,DATEDIF(ДАННЫЕ!$G989,TODAY(),"y"),""))</f>
        <v/>
      </c>
      <c r="F989" s="43" t="str">
        <f xml:space="preserve"> IF(ДАННЫЕ!$F989="М",IF(E989&gt;=18,IF(E989&lt;60,1,""),""),"")&amp;IF(ДАННЫЕ!$F989="Ж",IF(E989&gt;=18,IF(E989&lt;55,1,""),""),"")</f>
        <v/>
      </c>
      <c r="G989" s="43" t="str">
        <f xml:space="preserve"> IF(ДАННЫЕ!$F989="М",IF(E989&gt;=60,2,""),"")&amp;IF(ДАННЫЕ!$F989="Ж",IF(E989&gt;=55,2,""),"")</f>
        <v/>
      </c>
      <c r="H989" s="43" t="str">
        <f t="shared" ca="1" si="45"/>
        <v/>
      </c>
      <c r="I989" s="43" t="str">
        <f t="shared" ca="1" si="46"/>
        <v>03</v>
      </c>
      <c r="J989" s="28" t="str">
        <f ca="1">ДАННЫЕ!$F989&amp;H989&amp;I989&amp;ДАННЫЕ!$I989&amp;"m"&amp;IF(ДАННЫЕ!$I989&gt;0,IF(ДАННЫЕ!$J989&gt;0,0,1),"")&amp;"f"&amp;IF(ДАННЫЕ!$R989&gt;0,IF(YEAR(ДАННЫЕ!$F$1)=YEAR(ДАННЫЕ!$R989),1,0),0)&amp;"z"&amp;ДАННЫЕ!$R989&amp;"p"&amp;ДАННЫЕ!$S989&amp;"i"&amp;ДАННЫЕ!$T989&amp;"h"&amp;ДАННЫЕ!$K989&amp;"be"&amp;ДАННЫЕ!$BI989&amp;"CD"&amp;IF(ДАННЫЕ!BF989&gt;500,4,IF(ДАННЫЕ!BF989&gt;350,3,IF(ДАННЫЕ!BF989&gt;200,2,IF(ДАННЫЕ!BF989&gt;0,1,0))))&amp;"g"&amp;B989&amp;"d"&amp;H989&amp;"l"&amp;ДАННЫЕ!AT989&amp;"a"&amp;ДАННЫЕ!$V989&amp;"v"&amp;R989&amp;"k"&amp;ДАННЫЕ!$U989&amp;"s"&amp;ДАННЫЕ!$Y989&amp;"t"&amp;ДАННЫЕ!$X989&amp;"b"&amp;IF(ДАННЫЕ!$Q989&gt;1,1,0)&amp;"PP"&amp;ДАННЫЕ!Z989&amp;"c"&amp;S989&amp;"x"&amp;IF(ДАННЫЕ!$BY989&gt;0,IF(YEAR(ДАННЫЕ!$F$1)=YEAR(ДАННЫЕ!$BY989),1,0),0)&amp;"n"&amp;IF(ДАННЫЕ!$BZ989&gt;0,IF(YEAR(ДАННЫЕ!$F$1)=YEAR(ДАННЫЕ!$BZ989),1,0),0)&amp;"u"&amp;D989&amp;"z"&amp;IF(ДАННЫЕ!$CL989&gt;0,IF(YEAR(ДАННЫЕ!$F$1)&gt;YEAR(ДАННЫЕ!$CL989),11,12),0)</f>
        <v>03mf0zpihbeCD0g0dlav0kstb0PPc0x0n0u0z0</v>
      </c>
      <c r="K989" s="28" t="str">
        <f ca="1">ДАННЫЕ!$I989&amp;"x"&amp;B989&amp;"w"&amp;IF(T989+ДАННЫЕ!AD989+ДАННЫЕ!AE989+ДАННЫЕ!AF989+ДАННЫЕ!AG989+ДАННЫЕ!AH989+ДАННЫЕ!$AL989+ДАННЫЕ!AI989+ДАННЫЕ!AJ989+ДАННЫЕ!AK989+ДАННЫЕ!AP989+ДАННЫЕ!AQ989+ДАННЫЕ!AR989+ДАННЫЕ!$AM989+ДАННЫЕ!$AN989+ДАННЫЕ!AS989+ДАННЫЕ!AT989&gt;0,1,0)&amp;IF(OR(T989=2,ДАННЫЕ!AD989=2,ДАННЫЕ!AE989=2,ДАННЫЕ!AF989=2,ДАННЫЕ!AG989=2,ДАННЫЕ!AH989=2,ДАННЫЕ!$AL989=2,ДАННЫЕ!AI989=2,ДАННЫЕ!AJ989=2,ДАННЫЕ!AK989=2,ДАННЫЕ!AP989=2,ДАННЫЕ!AQ989=2,ДАННЫЕ!AR989=2,ДАННЫЕ!$AM989=2,ДАННЫЕ!$AN989=2,ДАННЫЕ!AS989=2,ДАННЫЕ!AT989=2),2,0)&amp;"t"&amp;IF(T989&gt;0,"1"&amp;T989,"00")&amp;"f"&amp;IF(ДАННЫЕ!$AC989,"1"&amp;ДАННЫЕ!$AC989,"00")&amp;"b"&amp;IF(ДАННЫЕ!$AD989,"1"&amp;ДАННЫЕ!$AD989,"00")&amp;"g"&amp;IF(ДАННЫЕ!$AF989,"1"&amp;ДАННЫЕ!$AF989,"00")&amp;"c"&amp;IF(ДАННЫЕ!$AG989,"1"&amp;ДАННЫЕ!$AG989,"00")&amp;"i"&amp;IF(ДАННЫЕ!$AH989,"1"&amp;ДАННЫЕ!$AH989,"00")&amp;"r"&amp;IF(ДАННЫЕ!$AL989,"1"&amp;ДАННЫЕ!$AL989,"00")&amp;"m"&amp;IF(ДАННЫЕ!$AI989,"1"&amp;ДАННЫЕ!$AI989,"00")&amp;"hS"&amp;IF(ДАННЫЕ!$AJ989,"1"&amp;ДАННЫЕ!$AJ989,"00")&amp;"hZ"&amp;IF(ДАННЫЕ!$AK989,"1"&amp;ДАННЫЕ!$AK989,"00")&amp;"p"&amp;IF(ДАННЫЕ!$AP989,"1"&amp;ДАННЫЕ!$AP989,"00")&amp;"k"&amp;IF(ДАННЫЕ!$AQ989,"1"&amp;ДАННЫЕ!$AQ989,"00")&amp;"z"&amp;IF(ДАННЫЕ!$AR989,"1"&amp;ДАННЫЕ!$AR989,"00")&amp;"j"&amp;IF(ДАННЫЕ!$AM989,"1"&amp;ДАННЫЕ!$AM989,"00")&amp;"n"&amp;IF(ДАННЫЕ!$AN989,"1"&amp;ДАННЫЕ!$AN989,"00")&amp;"E"&amp;ДАННЫЕ!BI989&amp;"L"&amp;ДАННЫЕ!AO989&amp;"h"&amp;IF(ДАННЫЕ!$AU989&gt;0,1,0)&amp;"v"&amp;IF(ДАННЫЕ!$AW989&gt;0,1,0)&amp;"a"&amp;IF(ДАННЫЕ!$AS989,"1"&amp;ДАННЫЕ!$AS989,"00")&amp;"s"&amp;IF(ДАННЫЕ!$AT989,"1"&amp;ДАННЫЕ!$AT989,"00")&amp;"u"&amp;IF(ДАННЫЕ!$CJ989&gt;0,1,0)&amp;"y"&amp;B989&amp;"d"&amp;H989&amp;"e"&amp;F989&amp;G989</f>
        <v>x0w00t00f00b00g00c00i00r00m00hS00hZ00p00k00z00j00n00ELh0v0a00s00u0y0de</v>
      </c>
      <c r="L989" s="28" t="str">
        <f ca="1">ДАННЫЕ!$I989&amp;"VN"&amp;IF(ДАННЫЕ!AW989&gt;0,11,10)&amp;"CD"&amp;IF(ДАННЫЕ!BF989&gt;500,16,IF(ДАННЫЕ!BF989&gt;350,15,IF(ДАННЫЕ!BF989&gt;=200,14,IF(ДАННЫЕ!BF989&gt;=100,13,IF(ДАННЫЕ!BF989&gt;=50,12,IF(ДАННЫЕ!BF989&gt;0,11,10))))))&amp;"AR"&amp;IF(ДАННЫЕ!BX989&gt;0,1,0)&amp;"GD"&amp;B989&amp;"VV"&amp;IF(E989&gt;=5,IF(E989&lt;18,1,0),0)</f>
        <v>VN10CD10AR0GD0VV0</v>
      </c>
      <c r="M989" s="28" t="str">
        <f>ДАННЫЕ!$I989&amp;"b"&amp;ДАННЫЕ!$BI989&amp;"r"&amp;ДАННЫЕ!$BJ989&amp;"CD"&amp;IF(ДАННЫЕ!BF989&gt;0,IF(ДАННЫЕ!BF989&lt;200,1,IF(ДАННЫЕ!BF989&lt;350,2,3)),0)&amp;"h"&amp;IF(ДАННЫЕ!$BK989+ДАННЫЕ!$BL989+ДАННЫЕ!$BM989&gt;0,1,0)&amp;"x"&amp;ДАННЫЕ!$BK989&amp;"y"&amp;ДАННЫЕ!$BL989&amp;"z"&amp;ДАННЫЕ!$BM989&amp;"c"&amp;IF(ДАННЫЕ!$BK989+ДАННЫЕ!$BL989+ДАННЫЕ!$BM989=3,1,0)&amp;"a"&amp;IF(ДАННЫЕ!$BQ989+ДАННЫЕ!$BR989&gt;0,1,0)&amp;"d"&amp;ДАННЫЕ!$BQ989&amp;"v"&amp;ДАННЫЕ!$BR989&amp;"p"&amp;ДАННЫЕ!$BS989&amp;"n"&amp;ДАННЫЕ!$BU989&amp;"t"&amp;ДАННЫЕ!$BV989&amp;"o"&amp;ДАННЫЕ!$BT989&amp;"l"&amp;IF(ДАННЫЕ!$BN989&gt;0,1,0)&amp;ДАННЫЕ!$BN989&amp;"g"&amp;ДАННЫЕ!$BO989&amp;"s"&amp;ДАННЫЕ!$BP989&amp;"DZ"&amp;IF(ДАННЫЕ!B989-ДАННЫЕ!G989 &lt; 60,IF(ДАННЫЕ!B989-ДАННЫЕ!G989 &gt;= 0,1,0),0)&amp;"u"&amp;IF(ДАННЫЕ!$CJ989&gt;0,1,0)</f>
        <v>brCD0h0xyzc0a0dvpntol0gsDZ1u0</v>
      </c>
      <c r="N989" s="28" t="str">
        <f ca="1">ДАННЫЕ!$F989&amp;ДАННЫЕ!$I989&amp;"g"&amp;B989&amp;"cf"&amp;D989&amp;"a"&amp;IF(ДАННЫЕ!$BX989&gt;0,1,0)&amp;IF(ДАННЫЕ!$BF989&gt;500,1,IF(ДАННЫЕ!$BF989&gt;350,2,IF(ДАННЫЕ!$BF989&gt;=200,3,IF(ДАННЫЕ!$BF989&gt;=100,4,IF(ДАННЫЕ!$BF989&gt;=50,5,IF(ДАННЫЕ!$BF989&lt;50,6,0))))))&amp;"AR"&amp;IF(DATEDIF(ДАННЫЕ!$BX989,ДАННЫЕ!$F$1,"y")&gt;1,1,0)&amp;"VG"&amp;IF(ДАННЫЕ!$BH989="0",1,0)&amp;"o"&amp;IF(T989+ДАННЫЕ!$AF989+ДАННЫЕ!$AG989+ДАННЫЕ!$AH989+ДАННЫЕ!$AI989+ДАННЫЕ!$AJ989+ДАННЫЕ!$AP989+ДАННЫЕ!$AQ989+ДАННЫЕ!$AR989+ДАННЫЕ!$AU989+ДАННЫЕ!$AW989+ДАННЫЕ!$AS989+ДАННЫЕ!$AT989&gt;0,1,0)&amp;"x"&amp;ДАННЫЕ!$AG989&amp;"p"&amp;IF(ДАННЫЕ!$BY989&gt;0,1,0)&amp;"v"&amp;IF(ДАННЫЕ!$BZ989&gt;0,1,0)&amp;"n"&amp;ДАННЫЕ!$CA989&amp;"t"&amp;ДАННЫЕ!$AY989&amp;"k"&amp;ДАННЫЕ!$CB989&amp;"q"&amp;ДАННЫЕ!$CC989&amp;"w"&amp;ДАННЫЕ!$CD989&amp;"e"&amp;ДАННЫЕ!$CE989&amp;"m"&amp;ДАННЫЕ!$CF989&amp;"c"&amp;ДАННЫЕ!$CG989&amp;"z"&amp;ДАННЫЕ!$CH989&amp;"d"&amp;IF(H989=4,1,0)&amp;"s"&amp;IF(ДАННЫЕ!$J989=1,0,1)&amp;"u"&amp;IF(ДАННЫЕ!$CJ989&gt;0,1,0)</f>
        <v>g0cf0a06AR1VG0o0xp0v0ntkqwemczd0s1u0</v>
      </c>
      <c r="O989" s="28" t="str">
        <f>ДАННЫЕ!$I989&amp;"g"&amp;B989&amp;A989&amp;"f"&amp;P989&amp;"c"&amp;IF(ДАННЫЕ!$U989&gt;0,1,0)&amp;"s"&amp;IF(ДАННЫЕ!$Q989&gt;0,IF(YEAR(ДАННЫЕ!$F$1)=YEAR(ДАННЫЕ!$Q989),IF(MONTH(ДАННЫЕ!$F$1)=MONTH(ДАННЫЕ!$Q989),111,11),1),0)&amp;"i"&amp;IF(ДАННЫЕ!$R989+ДАННЫЕ!$S989+ДАННЫЕ!$T989=0,0,1)&amp;"h"&amp;IF(ДАННЫЕ!$P989&gt;0,1,0)&amp;"p"&amp;IF(ДАННЫЕ!$CI989&gt;0,IF(YEAR(ДАННЫЕ!$F$1)=YEAR(ДАННЫЕ!$CI989),IF(MONTH(ДАННЫЕ!$F$1)=MONTH(ДАННЫЕ!$CI989),111,11),1),0)&amp;"d"&amp;IF(ДАННЫЕ!$CJ989&gt;0,IF(YEAR(ДАННЫЕ!$F$1)=YEAR(ДАННЫЕ!$CJ989),IF(MONTH(ДАННЫЕ!$F$1)=MONTH(ДАННЫЕ!$CJ989),111,11),1),0)&amp;"o"&amp;IF(ДАННЫЕ!$CK989&gt;0,IF(MONTH(ДАННЫЕ!$F$1)=MONTH(ДАННЫЕ!$CK989),111,11),0)&amp;"v"&amp;IF(ДАННЫЕ!$BE989&gt;0,IF(MONTH(ДАННЫЕ!$F$1)=MONTH(ДАННЫЕ!$BE989),111,11),0)</f>
        <v>g00f0c0s0i0h0p0d0o0v0</v>
      </c>
      <c r="P989" s="15">
        <f t="shared" si="47"/>
        <v>0</v>
      </c>
      <c r="Q989" s="15">
        <f>IF(ДАННЫЕ!$F$1&gt;ДАННЫЕ!$N989,IF(YEAR(ДАННЫЕ!$F$1)=YEAR(ДАННЫЕ!M989),1,0),0)</f>
        <v>0</v>
      </c>
      <c r="R989" s="15">
        <f>IF(ДАННЫЕ!$F$1&gt;ДАННЫЕ!$N989,IF(YEAR(ДАННЫЕ!$F$1)=YEAR(ДАННЫЕ!N989),1,0),0)</f>
        <v>0</v>
      </c>
      <c r="S989" s="15">
        <f>IF(ДАННЫЕ!$AA989="2А",1,IF(ДАННЫЕ!$AA989="2Б",2,IF(ДАННЫЕ!$AA989="2В",3,IF(ДАННЫЕ!$AA989=3,4,IF(ДАННЫЕ!$AA989="4А",5,IF(ДАННЫЕ!$AA989="4Б",6,IF(ДАННЫЕ!$AA989="4В",7,IF(ДАННЫЕ!$AA989=5,8,0))))))))</f>
        <v>0</v>
      </c>
      <c r="T989" s="15">
        <f>IF(OR(ДАННЫЕ!$AC989=2,ДАННЫЕ!$AD989=2,ДАННЫЕ!$AE989=2),2,IF(OR(ДАННЫЕ!$AC989=1,ДАННЫЕ!$AD989=1,ДАННЫЕ!$AE989=1),1,0))</f>
        <v>0</v>
      </c>
    </row>
    <row r="990" spans="1:20" ht="15" customHeight="1" x14ac:dyDescent="0.2">
      <c r="A990" s="78">
        <f>IF(B990&gt;0,IF(MONTH(ДАННЫЕ!$F$1)=MONTH(ДАННЫЕ!$B990),1,0),0)</f>
        <v>0</v>
      </c>
      <c r="B990" s="14">
        <f>IF(ДАННЫЕ!$B990&gt;0,IF(YEAR(ДАННЫЕ!$F$1)=YEAR(ДАННЫЕ!$B990),1,0),0)</f>
        <v>0</v>
      </c>
      <c r="C990" s="14">
        <f>IF(ДАННЫЕ!$CM990&gt;0,IF(YEAR(ДАННЫЕ!$F$1)=YEAR(ДАННЫЕ!$CM990),1,0),0)</f>
        <v>0</v>
      </c>
      <c r="D990" s="14">
        <f>IF(ДАННЫЕ!$CJ990&gt;0,IF(ДАННЫЕ!$CL990&gt;ДАННЫЕ!$F$1,1,IF(ДАННЫЕ!$CL990&gt;0,0,1)),0)</f>
        <v>0</v>
      </c>
      <c r="E990" s="43" t="str">
        <f ca="1">IF(ДАННЫЕ!$F$1&gt;0,IF(ДАННЫЕ!$G990&gt;0,DATEDIF(ДАННЫЕ!$G990,ДАННЫЕ!$F$1,"y"),""),IF(ДАННЫЕ!$G990&gt;0,DATEDIF(ДАННЫЕ!$G990,TODAY(),"y"),""))</f>
        <v/>
      </c>
      <c r="F990" s="43" t="str">
        <f xml:space="preserve"> IF(ДАННЫЕ!$F990="М",IF(E990&gt;=18,IF(E990&lt;60,1,""),""),"")&amp;IF(ДАННЫЕ!$F990="Ж",IF(E990&gt;=18,IF(E990&lt;55,1,""),""),"")</f>
        <v/>
      </c>
      <c r="G990" s="43" t="str">
        <f xml:space="preserve"> IF(ДАННЫЕ!$F990="М",IF(E990&gt;=60,2,""),"")&amp;IF(ДАННЫЕ!$F990="Ж",IF(E990&gt;=55,2,""),"")</f>
        <v/>
      </c>
      <c r="H990" s="43" t="str">
        <f t="shared" ca="1" si="45"/>
        <v/>
      </c>
      <c r="I990" s="43" t="str">
        <f t="shared" ca="1" si="46"/>
        <v>03</v>
      </c>
      <c r="J990" s="28" t="str">
        <f ca="1">ДАННЫЕ!$F990&amp;H990&amp;I990&amp;ДАННЫЕ!$I990&amp;"m"&amp;IF(ДАННЫЕ!$I990&gt;0,IF(ДАННЫЕ!$J990&gt;0,0,1),"")&amp;"f"&amp;IF(ДАННЫЕ!$R990&gt;0,IF(YEAR(ДАННЫЕ!$F$1)=YEAR(ДАННЫЕ!$R990),1,0),0)&amp;"z"&amp;ДАННЫЕ!$R990&amp;"p"&amp;ДАННЫЕ!$S990&amp;"i"&amp;ДАННЫЕ!$T990&amp;"h"&amp;ДАННЫЕ!$K990&amp;"be"&amp;ДАННЫЕ!$BI990&amp;"CD"&amp;IF(ДАННЫЕ!BF990&gt;500,4,IF(ДАННЫЕ!BF990&gt;350,3,IF(ДАННЫЕ!BF990&gt;200,2,IF(ДАННЫЕ!BF990&gt;0,1,0))))&amp;"g"&amp;B990&amp;"d"&amp;H990&amp;"l"&amp;ДАННЫЕ!AT990&amp;"a"&amp;ДАННЫЕ!$V990&amp;"v"&amp;R990&amp;"k"&amp;ДАННЫЕ!$U990&amp;"s"&amp;ДАННЫЕ!$Y990&amp;"t"&amp;ДАННЫЕ!$X990&amp;"b"&amp;IF(ДАННЫЕ!$Q990&gt;1,1,0)&amp;"PP"&amp;ДАННЫЕ!Z990&amp;"c"&amp;S990&amp;"x"&amp;IF(ДАННЫЕ!$BY990&gt;0,IF(YEAR(ДАННЫЕ!$F$1)=YEAR(ДАННЫЕ!$BY990),1,0),0)&amp;"n"&amp;IF(ДАННЫЕ!$BZ990&gt;0,IF(YEAR(ДАННЫЕ!$F$1)=YEAR(ДАННЫЕ!$BZ990),1,0),0)&amp;"u"&amp;D990&amp;"z"&amp;IF(ДАННЫЕ!$CL990&gt;0,IF(YEAR(ДАННЫЕ!$F$1)&gt;YEAR(ДАННЫЕ!$CL990),11,12),0)</f>
        <v>03mf0zpihbeCD0g0dlav0kstb0PPc0x0n0u0z0</v>
      </c>
      <c r="K990" s="28" t="str">
        <f ca="1">ДАННЫЕ!$I990&amp;"x"&amp;B990&amp;"w"&amp;IF(T990+ДАННЫЕ!AD990+ДАННЫЕ!AE990+ДАННЫЕ!AF990+ДАННЫЕ!AG990+ДАННЫЕ!AH990+ДАННЫЕ!$AL990+ДАННЫЕ!AI990+ДАННЫЕ!AJ990+ДАННЫЕ!AK990+ДАННЫЕ!AP990+ДАННЫЕ!AQ990+ДАННЫЕ!AR990+ДАННЫЕ!$AM990+ДАННЫЕ!$AN990+ДАННЫЕ!AS990+ДАННЫЕ!AT990&gt;0,1,0)&amp;IF(OR(T990=2,ДАННЫЕ!AD990=2,ДАННЫЕ!AE990=2,ДАННЫЕ!AF990=2,ДАННЫЕ!AG990=2,ДАННЫЕ!AH990=2,ДАННЫЕ!$AL990=2,ДАННЫЕ!AI990=2,ДАННЫЕ!AJ990=2,ДАННЫЕ!AK990=2,ДАННЫЕ!AP990=2,ДАННЫЕ!AQ990=2,ДАННЫЕ!AR990=2,ДАННЫЕ!$AM990=2,ДАННЫЕ!$AN990=2,ДАННЫЕ!AS990=2,ДАННЫЕ!AT990=2),2,0)&amp;"t"&amp;IF(T990&gt;0,"1"&amp;T990,"00")&amp;"f"&amp;IF(ДАННЫЕ!$AC990,"1"&amp;ДАННЫЕ!$AC990,"00")&amp;"b"&amp;IF(ДАННЫЕ!$AD990,"1"&amp;ДАННЫЕ!$AD990,"00")&amp;"g"&amp;IF(ДАННЫЕ!$AF990,"1"&amp;ДАННЫЕ!$AF990,"00")&amp;"c"&amp;IF(ДАННЫЕ!$AG990,"1"&amp;ДАННЫЕ!$AG990,"00")&amp;"i"&amp;IF(ДАННЫЕ!$AH990,"1"&amp;ДАННЫЕ!$AH990,"00")&amp;"r"&amp;IF(ДАННЫЕ!$AL990,"1"&amp;ДАННЫЕ!$AL990,"00")&amp;"m"&amp;IF(ДАННЫЕ!$AI990,"1"&amp;ДАННЫЕ!$AI990,"00")&amp;"hS"&amp;IF(ДАННЫЕ!$AJ990,"1"&amp;ДАННЫЕ!$AJ990,"00")&amp;"hZ"&amp;IF(ДАННЫЕ!$AK990,"1"&amp;ДАННЫЕ!$AK990,"00")&amp;"p"&amp;IF(ДАННЫЕ!$AP990,"1"&amp;ДАННЫЕ!$AP990,"00")&amp;"k"&amp;IF(ДАННЫЕ!$AQ990,"1"&amp;ДАННЫЕ!$AQ990,"00")&amp;"z"&amp;IF(ДАННЫЕ!$AR990,"1"&amp;ДАННЫЕ!$AR990,"00")&amp;"j"&amp;IF(ДАННЫЕ!$AM990,"1"&amp;ДАННЫЕ!$AM990,"00")&amp;"n"&amp;IF(ДАННЫЕ!$AN990,"1"&amp;ДАННЫЕ!$AN990,"00")&amp;"E"&amp;ДАННЫЕ!BI990&amp;"L"&amp;ДАННЫЕ!AO990&amp;"h"&amp;IF(ДАННЫЕ!$AU990&gt;0,1,0)&amp;"v"&amp;IF(ДАННЫЕ!$AW990&gt;0,1,0)&amp;"a"&amp;IF(ДАННЫЕ!$AS990,"1"&amp;ДАННЫЕ!$AS990,"00")&amp;"s"&amp;IF(ДАННЫЕ!$AT990,"1"&amp;ДАННЫЕ!$AT990,"00")&amp;"u"&amp;IF(ДАННЫЕ!$CJ990&gt;0,1,0)&amp;"y"&amp;B990&amp;"d"&amp;H990&amp;"e"&amp;F990&amp;G990</f>
        <v>x0w00t00f00b00g00c00i00r00m00hS00hZ00p00k00z00j00n00ELh0v0a00s00u0y0de</v>
      </c>
      <c r="L990" s="28" t="str">
        <f ca="1">ДАННЫЕ!$I990&amp;"VN"&amp;IF(ДАННЫЕ!AW990&gt;0,11,10)&amp;"CD"&amp;IF(ДАННЫЕ!BF990&gt;500,16,IF(ДАННЫЕ!BF990&gt;350,15,IF(ДАННЫЕ!BF990&gt;=200,14,IF(ДАННЫЕ!BF990&gt;=100,13,IF(ДАННЫЕ!BF990&gt;=50,12,IF(ДАННЫЕ!BF990&gt;0,11,10))))))&amp;"AR"&amp;IF(ДАННЫЕ!BX990&gt;0,1,0)&amp;"GD"&amp;B990&amp;"VV"&amp;IF(E990&gt;=5,IF(E990&lt;18,1,0),0)</f>
        <v>VN10CD10AR0GD0VV0</v>
      </c>
      <c r="M990" s="28" t="str">
        <f>ДАННЫЕ!$I990&amp;"b"&amp;ДАННЫЕ!$BI990&amp;"r"&amp;ДАННЫЕ!$BJ990&amp;"CD"&amp;IF(ДАННЫЕ!BF990&gt;0,IF(ДАННЫЕ!BF990&lt;200,1,IF(ДАННЫЕ!BF990&lt;350,2,3)),0)&amp;"h"&amp;IF(ДАННЫЕ!$BK990+ДАННЫЕ!$BL990+ДАННЫЕ!$BM990&gt;0,1,0)&amp;"x"&amp;ДАННЫЕ!$BK990&amp;"y"&amp;ДАННЫЕ!$BL990&amp;"z"&amp;ДАННЫЕ!$BM990&amp;"c"&amp;IF(ДАННЫЕ!$BK990+ДАННЫЕ!$BL990+ДАННЫЕ!$BM990=3,1,0)&amp;"a"&amp;IF(ДАННЫЕ!$BQ990+ДАННЫЕ!$BR990&gt;0,1,0)&amp;"d"&amp;ДАННЫЕ!$BQ990&amp;"v"&amp;ДАННЫЕ!$BR990&amp;"p"&amp;ДАННЫЕ!$BS990&amp;"n"&amp;ДАННЫЕ!$BU990&amp;"t"&amp;ДАННЫЕ!$BV990&amp;"o"&amp;ДАННЫЕ!$BT990&amp;"l"&amp;IF(ДАННЫЕ!$BN990&gt;0,1,0)&amp;ДАННЫЕ!$BN990&amp;"g"&amp;ДАННЫЕ!$BO990&amp;"s"&amp;ДАННЫЕ!$BP990&amp;"DZ"&amp;IF(ДАННЫЕ!B990-ДАННЫЕ!G990 &lt; 60,IF(ДАННЫЕ!B990-ДАННЫЕ!G990 &gt;= 0,1,0),0)&amp;"u"&amp;IF(ДАННЫЕ!$CJ990&gt;0,1,0)</f>
        <v>brCD0h0xyzc0a0dvpntol0gsDZ1u0</v>
      </c>
      <c r="N990" s="28" t="str">
        <f ca="1">ДАННЫЕ!$F990&amp;ДАННЫЕ!$I990&amp;"g"&amp;B990&amp;"cf"&amp;D990&amp;"a"&amp;IF(ДАННЫЕ!$BX990&gt;0,1,0)&amp;IF(ДАННЫЕ!$BF990&gt;500,1,IF(ДАННЫЕ!$BF990&gt;350,2,IF(ДАННЫЕ!$BF990&gt;=200,3,IF(ДАННЫЕ!$BF990&gt;=100,4,IF(ДАННЫЕ!$BF990&gt;=50,5,IF(ДАННЫЕ!$BF990&lt;50,6,0))))))&amp;"AR"&amp;IF(DATEDIF(ДАННЫЕ!$BX990,ДАННЫЕ!$F$1,"y")&gt;1,1,0)&amp;"VG"&amp;IF(ДАННЫЕ!$BH990="0",1,0)&amp;"o"&amp;IF(T990+ДАННЫЕ!$AF990+ДАННЫЕ!$AG990+ДАННЫЕ!$AH990+ДАННЫЕ!$AI990+ДАННЫЕ!$AJ990+ДАННЫЕ!$AP990+ДАННЫЕ!$AQ990+ДАННЫЕ!$AR990+ДАННЫЕ!$AU990+ДАННЫЕ!$AW990+ДАННЫЕ!$AS990+ДАННЫЕ!$AT990&gt;0,1,0)&amp;"x"&amp;ДАННЫЕ!$AG990&amp;"p"&amp;IF(ДАННЫЕ!$BY990&gt;0,1,0)&amp;"v"&amp;IF(ДАННЫЕ!$BZ990&gt;0,1,0)&amp;"n"&amp;ДАННЫЕ!$CA990&amp;"t"&amp;ДАННЫЕ!$AY990&amp;"k"&amp;ДАННЫЕ!$CB990&amp;"q"&amp;ДАННЫЕ!$CC990&amp;"w"&amp;ДАННЫЕ!$CD990&amp;"e"&amp;ДАННЫЕ!$CE990&amp;"m"&amp;ДАННЫЕ!$CF990&amp;"c"&amp;ДАННЫЕ!$CG990&amp;"z"&amp;ДАННЫЕ!$CH990&amp;"d"&amp;IF(H990=4,1,0)&amp;"s"&amp;IF(ДАННЫЕ!$J990=1,0,1)&amp;"u"&amp;IF(ДАННЫЕ!$CJ990&gt;0,1,0)</f>
        <v>g0cf0a06AR1VG0o0xp0v0ntkqwemczd0s1u0</v>
      </c>
      <c r="O990" s="28" t="str">
        <f>ДАННЫЕ!$I990&amp;"g"&amp;B990&amp;A990&amp;"f"&amp;P990&amp;"c"&amp;IF(ДАННЫЕ!$U990&gt;0,1,0)&amp;"s"&amp;IF(ДАННЫЕ!$Q990&gt;0,IF(YEAR(ДАННЫЕ!$F$1)=YEAR(ДАННЫЕ!$Q990),IF(MONTH(ДАННЫЕ!$F$1)=MONTH(ДАННЫЕ!$Q990),111,11),1),0)&amp;"i"&amp;IF(ДАННЫЕ!$R990+ДАННЫЕ!$S990+ДАННЫЕ!$T990=0,0,1)&amp;"h"&amp;IF(ДАННЫЕ!$P990&gt;0,1,0)&amp;"p"&amp;IF(ДАННЫЕ!$CI990&gt;0,IF(YEAR(ДАННЫЕ!$F$1)=YEAR(ДАННЫЕ!$CI990),IF(MONTH(ДАННЫЕ!$F$1)=MONTH(ДАННЫЕ!$CI990),111,11),1),0)&amp;"d"&amp;IF(ДАННЫЕ!$CJ990&gt;0,IF(YEAR(ДАННЫЕ!$F$1)=YEAR(ДАННЫЕ!$CJ990),IF(MONTH(ДАННЫЕ!$F$1)=MONTH(ДАННЫЕ!$CJ990),111,11),1),0)&amp;"o"&amp;IF(ДАННЫЕ!$CK990&gt;0,IF(MONTH(ДАННЫЕ!$F$1)=MONTH(ДАННЫЕ!$CK990),111,11),0)&amp;"v"&amp;IF(ДАННЫЕ!$BE990&gt;0,IF(MONTH(ДАННЫЕ!$F$1)=MONTH(ДАННЫЕ!$BE990),111,11),0)</f>
        <v>g00f0c0s0i0h0p0d0o0v0</v>
      </c>
      <c r="P990" s="15">
        <f t="shared" si="47"/>
        <v>0</v>
      </c>
      <c r="Q990" s="15">
        <f>IF(ДАННЫЕ!$F$1&gt;ДАННЫЕ!$N990,IF(YEAR(ДАННЫЕ!$F$1)=YEAR(ДАННЫЕ!M990),1,0),0)</f>
        <v>0</v>
      </c>
      <c r="R990" s="15">
        <f>IF(ДАННЫЕ!$F$1&gt;ДАННЫЕ!$N990,IF(YEAR(ДАННЫЕ!$F$1)=YEAR(ДАННЫЕ!N990),1,0),0)</f>
        <v>0</v>
      </c>
      <c r="S990" s="15">
        <f>IF(ДАННЫЕ!$AA990="2А",1,IF(ДАННЫЕ!$AA990="2Б",2,IF(ДАННЫЕ!$AA990="2В",3,IF(ДАННЫЕ!$AA990=3,4,IF(ДАННЫЕ!$AA990="4А",5,IF(ДАННЫЕ!$AA990="4Б",6,IF(ДАННЫЕ!$AA990="4В",7,IF(ДАННЫЕ!$AA990=5,8,0))))))))</f>
        <v>0</v>
      </c>
      <c r="T990" s="15">
        <f>IF(OR(ДАННЫЕ!$AC990=2,ДАННЫЕ!$AD990=2,ДАННЫЕ!$AE990=2),2,IF(OR(ДАННЫЕ!$AC990=1,ДАННЫЕ!$AD990=1,ДАННЫЕ!$AE990=1),1,0))</f>
        <v>0</v>
      </c>
    </row>
    <row r="991" spans="1:20" ht="15" customHeight="1" x14ac:dyDescent="0.2">
      <c r="A991" s="78">
        <f>IF(B991&gt;0,IF(MONTH(ДАННЫЕ!$F$1)=MONTH(ДАННЫЕ!$B991),1,0),0)</f>
        <v>0</v>
      </c>
      <c r="B991" s="14">
        <f>IF(ДАННЫЕ!$B991&gt;0,IF(YEAR(ДАННЫЕ!$F$1)=YEAR(ДАННЫЕ!$B991),1,0),0)</f>
        <v>0</v>
      </c>
      <c r="C991" s="14">
        <f>IF(ДАННЫЕ!$CM991&gt;0,IF(YEAR(ДАННЫЕ!$F$1)=YEAR(ДАННЫЕ!$CM991),1,0),0)</f>
        <v>0</v>
      </c>
      <c r="D991" s="14">
        <f>IF(ДАННЫЕ!$CJ991&gt;0,IF(ДАННЫЕ!$CL991&gt;ДАННЫЕ!$F$1,1,IF(ДАННЫЕ!$CL991&gt;0,0,1)),0)</f>
        <v>0</v>
      </c>
      <c r="E991" s="43" t="str">
        <f ca="1">IF(ДАННЫЕ!$F$1&gt;0,IF(ДАННЫЕ!$G991&gt;0,DATEDIF(ДАННЫЕ!$G991,ДАННЫЕ!$F$1,"y"),""),IF(ДАННЫЕ!$G991&gt;0,DATEDIF(ДАННЫЕ!$G991,TODAY(),"y"),""))</f>
        <v/>
      </c>
      <c r="F991" s="43" t="str">
        <f xml:space="preserve"> IF(ДАННЫЕ!$F991="М",IF(E991&gt;=18,IF(E991&lt;60,1,""),""),"")&amp;IF(ДАННЫЕ!$F991="Ж",IF(E991&gt;=18,IF(E991&lt;55,1,""),""),"")</f>
        <v/>
      </c>
      <c r="G991" s="43" t="str">
        <f xml:space="preserve"> IF(ДАННЫЕ!$F991="М",IF(E991&gt;=60,2,""),"")&amp;IF(ДАННЫЕ!$F991="Ж",IF(E991&gt;=55,2,""),"")</f>
        <v/>
      </c>
      <c r="H991" s="43" t="str">
        <f t="shared" ca="1" si="45"/>
        <v/>
      </c>
      <c r="I991" s="43" t="str">
        <f t="shared" ca="1" si="46"/>
        <v>03</v>
      </c>
      <c r="J991" s="28" t="str">
        <f ca="1">ДАННЫЕ!$F991&amp;H991&amp;I991&amp;ДАННЫЕ!$I991&amp;"m"&amp;IF(ДАННЫЕ!$I991&gt;0,IF(ДАННЫЕ!$J991&gt;0,0,1),"")&amp;"f"&amp;IF(ДАННЫЕ!$R991&gt;0,IF(YEAR(ДАННЫЕ!$F$1)=YEAR(ДАННЫЕ!$R991),1,0),0)&amp;"z"&amp;ДАННЫЕ!$R991&amp;"p"&amp;ДАННЫЕ!$S991&amp;"i"&amp;ДАННЫЕ!$T991&amp;"h"&amp;ДАННЫЕ!$K991&amp;"be"&amp;ДАННЫЕ!$BI991&amp;"CD"&amp;IF(ДАННЫЕ!BF991&gt;500,4,IF(ДАННЫЕ!BF991&gt;350,3,IF(ДАННЫЕ!BF991&gt;200,2,IF(ДАННЫЕ!BF991&gt;0,1,0))))&amp;"g"&amp;B991&amp;"d"&amp;H991&amp;"l"&amp;ДАННЫЕ!AT991&amp;"a"&amp;ДАННЫЕ!$V991&amp;"v"&amp;R991&amp;"k"&amp;ДАННЫЕ!$U991&amp;"s"&amp;ДАННЫЕ!$Y991&amp;"t"&amp;ДАННЫЕ!$X991&amp;"b"&amp;IF(ДАННЫЕ!$Q991&gt;1,1,0)&amp;"PP"&amp;ДАННЫЕ!Z991&amp;"c"&amp;S991&amp;"x"&amp;IF(ДАННЫЕ!$BY991&gt;0,IF(YEAR(ДАННЫЕ!$F$1)=YEAR(ДАННЫЕ!$BY991),1,0),0)&amp;"n"&amp;IF(ДАННЫЕ!$BZ991&gt;0,IF(YEAR(ДАННЫЕ!$F$1)=YEAR(ДАННЫЕ!$BZ991),1,0),0)&amp;"u"&amp;D991&amp;"z"&amp;IF(ДАННЫЕ!$CL991&gt;0,IF(YEAR(ДАННЫЕ!$F$1)&gt;YEAR(ДАННЫЕ!$CL991),11,12),0)</f>
        <v>03mf0zpihbeCD0g0dlav0kstb0PPc0x0n0u0z0</v>
      </c>
      <c r="K991" s="28" t="str">
        <f ca="1">ДАННЫЕ!$I991&amp;"x"&amp;B991&amp;"w"&amp;IF(T991+ДАННЫЕ!AD991+ДАННЫЕ!AE991+ДАННЫЕ!AF991+ДАННЫЕ!AG991+ДАННЫЕ!AH991+ДАННЫЕ!$AL991+ДАННЫЕ!AI991+ДАННЫЕ!AJ991+ДАННЫЕ!AK991+ДАННЫЕ!AP991+ДАННЫЕ!AQ991+ДАННЫЕ!AR991+ДАННЫЕ!$AM991+ДАННЫЕ!$AN991+ДАННЫЕ!AS991+ДАННЫЕ!AT991&gt;0,1,0)&amp;IF(OR(T991=2,ДАННЫЕ!AD991=2,ДАННЫЕ!AE991=2,ДАННЫЕ!AF991=2,ДАННЫЕ!AG991=2,ДАННЫЕ!AH991=2,ДАННЫЕ!$AL991=2,ДАННЫЕ!AI991=2,ДАННЫЕ!AJ991=2,ДАННЫЕ!AK991=2,ДАННЫЕ!AP991=2,ДАННЫЕ!AQ991=2,ДАННЫЕ!AR991=2,ДАННЫЕ!$AM991=2,ДАННЫЕ!$AN991=2,ДАННЫЕ!AS991=2,ДАННЫЕ!AT991=2),2,0)&amp;"t"&amp;IF(T991&gt;0,"1"&amp;T991,"00")&amp;"f"&amp;IF(ДАННЫЕ!$AC991,"1"&amp;ДАННЫЕ!$AC991,"00")&amp;"b"&amp;IF(ДАННЫЕ!$AD991,"1"&amp;ДАННЫЕ!$AD991,"00")&amp;"g"&amp;IF(ДАННЫЕ!$AF991,"1"&amp;ДАННЫЕ!$AF991,"00")&amp;"c"&amp;IF(ДАННЫЕ!$AG991,"1"&amp;ДАННЫЕ!$AG991,"00")&amp;"i"&amp;IF(ДАННЫЕ!$AH991,"1"&amp;ДАННЫЕ!$AH991,"00")&amp;"r"&amp;IF(ДАННЫЕ!$AL991,"1"&amp;ДАННЫЕ!$AL991,"00")&amp;"m"&amp;IF(ДАННЫЕ!$AI991,"1"&amp;ДАННЫЕ!$AI991,"00")&amp;"hS"&amp;IF(ДАННЫЕ!$AJ991,"1"&amp;ДАННЫЕ!$AJ991,"00")&amp;"hZ"&amp;IF(ДАННЫЕ!$AK991,"1"&amp;ДАННЫЕ!$AK991,"00")&amp;"p"&amp;IF(ДАННЫЕ!$AP991,"1"&amp;ДАННЫЕ!$AP991,"00")&amp;"k"&amp;IF(ДАННЫЕ!$AQ991,"1"&amp;ДАННЫЕ!$AQ991,"00")&amp;"z"&amp;IF(ДАННЫЕ!$AR991,"1"&amp;ДАННЫЕ!$AR991,"00")&amp;"j"&amp;IF(ДАННЫЕ!$AM991,"1"&amp;ДАННЫЕ!$AM991,"00")&amp;"n"&amp;IF(ДАННЫЕ!$AN991,"1"&amp;ДАННЫЕ!$AN991,"00")&amp;"E"&amp;ДАННЫЕ!BI991&amp;"L"&amp;ДАННЫЕ!AO991&amp;"h"&amp;IF(ДАННЫЕ!$AU991&gt;0,1,0)&amp;"v"&amp;IF(ДАННЫЕ!$AW991&gt;0,1,0)&amp;"a"&amp;IF(ДАННЫЕ!$AS991,"1"&amp;ДАННЫЕ!$AS991,"00")&amp;"s"&amp;IF(ДАННЫЕ!$AT991,"1"&amp;ДАННЫЕ!$AT991,"00")&amp;"u"&amp;IF(ДАННЫЕ!$CJ991&gt;0,1,0)&amp;"y"&amp;B991&amp;"d"&amp;H991&amp;"e"&amp;F991&amp;G991</f>
        <v>x0w00t00f00b00g00c00i00r00m00hS00hZ00p00k00z00j00n00ELh0v0a00s00u0y0de</v>
      </c>
      <c r="L991" s="28" t="str">
        <f ca="1">ДАННЫЕ!$I991&amp;"VN"&amp;IF(ДАННЫЕ!AW991&gt;0,11,10)&amp;"CD"&amp;IF(ДАННЫЕ!BF991&gt;500,16,IF(ДАННЫЕ!BF991&gt;350,15,IF(ДАННЫЕ!BF991&gt;=200,14,IF(ДАННЫЕ!BF991&gt;=100,13,IF(ДАННЫЕ!BF991&gt;=50,12,IF(ДАННЫЕ!BF991&gt;0,11,10))))))&amp;"AR"&amp;IF(ДАННЫЕ!BX991&gt;0,1,0)&amp;"GD"&amp;B991&amp;"VV"&amp;IF(E991&gt;=5,IF(E991&lt;18,1,0),0)</f>
        <v>VN10CD10AR0GD0VV0</v>
      </c>
      <c r="M991" s="28" t="str">
        <f>ДАННЫЕ!$I991&amp;"b"&amp;ДАННЫЕ!$BI991&amp;"r"&amp;ДАННЫЕ!$BJ991&amp;"CD"&amp;IF(ДАННЫЕ!BF991&gt;0,IF(ДАННЫЕ!BF991&lt;200,1,IF(ДАННЫЕ!BF991&lt;350,2,3)),0)&amp;"h"&amp;IF(ДАННЫЕ!$BK991+ДАННЫЕ!$BL991+ДАННЫЕ!$BM991&gt;0,1,0)&amp;"x"&amp;ДАННЫЕ!$BK991&amp;"y"&amp;ДАННЫЕ!$BL991&amp;"z"&amp;ДАННЫЕ!$BM991&amp;"c"&amp;IF(ДАННЫЕ!$BK991+ДАННЫЕ!$BL991+ДАННЫЕ!$BM991=3,1,0)&amp;"a"&amp;IF(ДАННЫЕ!$BQ991+ДАННЫЕ!$BR991&gt;0,1,0)&amp;"d"&amp;ДАННЫЕ!$BQ991&amp;"v"&amp;ДАННЫЕ!$BR991&amp;"p"&amp;ДАННЫЕ!$BS991&amp;"n"&amp;ДАННЫЕ!$BU991&amp;"t"&amp;ДАННЫЕ!$BV991&amp;"o"&amp;ДАННЫЕ!$BT991&amp;"l"&amp;IF(ДАННЫЕ!$BN991&gt;0,1,0)&amp;ДАННЫЕ!$BN991&amp;"g"&amp;ДАННЫЕ!$BO991&amp;"s"&amp;ДАННЫЕ!$BP991&amp;"DZ"&amp;IF(ДАННЫЕ!B991-ДАННЫЕ!G991 &lt; 60,IF(ДАННЫЕ!B991-ДАННЫЕ!G991 &gt;= 0,1,0),0)&amp;"u"&amp;IF(ДАННЫЕ!$CJ991&gt;0,1,0)</f>
        <v>brCD0h0xyzc0a0dvpntol0gsDZ1u0</v>
      </c>
      <c r="N991" s="28" t="str">
        <f ca="1">ДАННЫЕ!$F991&amp;ДАННЫЕ!$I991&amp;"g"&amp;B991&amp;"cf"&amp;D991&amp;"a"&amp;IF(ДАННЫЕ!$BX991&gt;0,1,0)&amp;IF(ДАННЫЕ!$BF991&gt;500,1,IF(ДАННЫЕ!$BF991&gt;350,2,IF(ДАННЫЕ!$BF991&gt;=200,3,IF(ДАННЫЕ!$BF991&gt;=100,4,IF(ДАННЫЕ!$BF991&gt;=50,5,IF(ДАННЫЕ!$BF991&lt;50,6,0))))))&amp;"AR"&amp;IF(DATEDIF(ДАННЫЕ!$BX991,ДАННЫЕ!$F$1,"y")&gt;1,1,0)&amp;"VG"&amp;IF(ДАННЫЕ!$BH991="0",1,0)&amp;"o"&amp;IF(T991+ДАННЫЕ!$AF991+ДАННЫЕ!$AG991+ДАННЫЕ!$AH991+ДАННЫЕ!$AI991+ДАННЫЕ!$AJ991+ДАННЫЕ!$AP991+ДАННЫЕ!$AQ991+ДАННЫЕ!$AR991+ДАННЫЕ!$AU991+ДАННЫЕ!$AW991+ДАННЫЕ!$AS991+ДАННЫЕ!$AT991&gt;0,1,0)&amp;"x"&amp;ДАННЫЕ!$AG991&amp;"p"&amp;IF(ДАННЫЕ!$BY991&gt;0,1,0)&amp;"v"&amp;IF(ДАННЫЕ!$BZ991&gt;0,1,0)&amp;"n"&amp;ДАННЫЕ!$CA991&amp;"t"&amp;ДАННЫЕ!$AY991&amp;"k"&amp;ДАННЫЕ!$CB991&amp;"q"&amp;ДАННЫЕ!$CC991&amp;"w"&amp;ДАННЫЕ!$CD991&amp;"e"&amp;ДАННЫЕ!$CE991&amp;"m"&amp;ДАННЫЕ!$CF991&amp;"c"&amp;ДАННЫЕ!$CG991&amp;"z"&amp;ДАННЫЕ!$CH991&amp;"d"&amp;IF(H991=4,1,0)&amp;"s"&amp;IF(ДАННЫЕ!$J991=1,0,1)&amp;"u"&amp;IF(ДАННЫЕ!$CJ991&gt;0,1,0)</f>
        <v>g0cf0a06AR1VG0o0xp0v0ntkqwemczd0s1u0</v>
      </c>
      <c r="O991" s="28" t="str">
        <f>ДАННЫЕ!$I991&amp;"g"&amp;B991&amp;A991&amp;"f"&amp;P991&amp;"c"&amp;IF(ДАННЫЕ!$U991&gt;0,1,0)&amp;"s"&amp;IF(ДАННЫЕ!$Q991&gt;0,IF(YEAR(ДАННЫЕ!$F$1)=YEAR(ДАННЫЕ!$Q991),IF(MONTH(ДАННЫЕ!$F$1)=MONTH(ДАННЫЕ!$Q991),111,11),1),0)&amp;"i"&amp;IF(ДАННЫЕ!$R991+ДАННЫЕ!$S991+ДАННЫЕ!$T991=0,0,1)&amp;"h"&amp;IF(ДАННЫЕ!$P991&gt;0,1,0)&amp;"p"&amp;IF(ДАННЫЕ!$CI991&gt;0,IF(YEAR(ДАННЫЕ!$F$1)=YEAR(ДАННЫЕ!$CI991),IF(MONTH(ДАННЫЕ!$F$1)=MONTH(ДАННЫЕ!$CI991),111,11),1),0)&amp;"d"&amp;IF(ДАННЫЕ!$CJ991&gt;0,IF(YEAR(ДАННЫЕ!$F$1)=YEAR(ДАННЫЕ!$CJ991),IF(MONTH(ДАННЫЕ!$F$1)=MONTH(ДАННЫЕ!$CJ991),111,11),1),0)&amp;"o"&amp;IF(ДАННЫЕ!$CK991&gt;0,IF(MONTH(ДАННЫЕ!$F$1)=MONTH(ДАННЫЕ!$CK991),111,11),0)&amp;"v"&amp;IF(ДАННЫЕ!$BE991&gt;0,IF(MONTH(ДАННЫЕ!$F$1)=MONTH(ДАННЫЕ!$BE991),111,11),0)</f>
        <v>g00f0c0s0i0h0p0d0o0v0</v>
      </c>
      <c r="P991" s="15">
        <f t="shared" si="47"/>
        <v>0</v>
      </c>
      <c r="Q991" s="15">
        <f>IF(ДАННЫЕ!$F$1&gt;ДАННЫЕ!$N991,IF(YEAR(ДАННЫЕ!$F$1)=YEAR(ДАННЫЕ!M991),1,0),0)</f>
        <v>0</v>
      </c>
      <c r="R991" s="15">
        <f>IF(ДАННЫЕ!$F$1&gt;ДАННЫЕ!$N991,IF(YEAR(ДАННЫЕ!$F$1)=YEAR(ДАННЫЕ!N991),1,0),0)</f>
        <v>0</v>
      </c>
      <c r="S991" s="15">
        <f>IF(ДАННЫЕ!$AA991="2А",1,IF(ДАННЫЕ!$AA991="2Б",2,IF(ДАННЫЕ!$AA991="2В",3,IF(ДАННЫЕ!$AA991=3,4,IF(ДАННЫЕ!$AA991="4А",5,IF(ДАННЫЕ!$AA991="4Б",6,IF(ДАННЫЕ!$AA991="4В",7,IF(ДАННЫЕ!$AA991=5,8,0))))))))</f>
        <v>0</v>
      </c>
      <c r="T991" s="15">
        <f>IF(OR(ДАННЫЕ!$AC991=2,ДАННЫЕ!$AD991=2,ДАННЫЕ!$AE991=2),2,IF(OR(ДАННЫЕ!$AC991=1,ДАННЫЕ!$AD991=1,ДАННЫЕ!$AE991=1),1,0))</f>
        <v>0</v>
      </c>
    </row>
    <row r="992" spans="1:20" ht="15" customHeight="1" x14ac:dyDescent="0.2">
      <c r="A992" s="78">
        <f>IF(B992&gt;0,IF(MONTH(ДАННЫЕ!$F$1)=MONTH(ДАННЫЕ!$B992),1,0),0)</f>
        <v>0</v>
      </c>
      <c r="B992" s="14">
        <f>IF(ДАННЫЕ!$B992&gt;0,IF(YEAR(ДАННЫЕ!$F$1)=YEAR(ДАННЫЕ!$B992),1,0),0)</f>
        <v>0</v>
      </c>
      <c r="C992" s="14">
        <f>IF(ДАННЫЕ!$CM992&gt;0,IF(YEAR(ДАННЫЕ!$F$1)=YEAR(ДАННЫЕ!$CM992),1,0),0)</f>
        <v>0</v>
      </c>
      <c r="D992" s="14">
        <f>IF(ДАННЫЕ!$CJ992&gt;0,IF(ДАННЫЕ!$CL992&gt;ДАННЫЕ!$F$1,1,IF(ДАННЫЕ!$CL992&gt;0,0,1)),0)</f>
        <v>0</v>
      </c>
      <c r="E992" s="43" t="str">
        <f ca="1">IF(ДАННЫЕ!$F$1&gt;0,IF(ДАННЫЕ!$G992&gt;0,DATEDIF(ДАННЫЕ!$G992,ДАННЫЕ!$F$1,"y"),""),IF(ДАННЫЕ!$G992&gt;0,DATEDIF(ДАННЫЕ!$G992,TODAY(),"y"),""))</f>
        <v/>
      </c>
      <c r="F992" s="43" t="str">
        <f xml:space="preserve"> IF(ДАННЫЕ!$F992="М",IF(E992&gt;=18,IF(E992&lt;60,1,""),""),"")&amp;IF(ДАННЫЕ!$F992="Ж",IF(E992&gt;=18,IF(E992&lt;55,1,""),""),"")</f>
        <v/>
      </c>
      <c r="G992" s="43" t="str">
        <f xml:space="preserve"> IF(ДАННЫЕ!$F992="М",IF(E992&gt;=60,2,""),"")&amp;IF(ДАННЫЕ!$F992="Ж",IF(E992&gt;=55,2,""),"")</f>
        <v/>
      </c>
      <c r="H992" s="43" t="str">
        <f t="shared" ca="1" si="45"/>
        <v/>
      </c>
      <c r="I992" s="43" t="str">
        <f t="shared" ca="1" si="46"/>
        <v>03</v>
      </c>
      <c r="J992" s="28" t="str">
        <f ca="1">ДАННЫЕ!$F992&amp;H992&amp;I992&amp;ДАННЫЕ!$I992&amp;"m"&amp;IF(ДАННЫЕ!$I992&gt;0,IF(ДАННЫЕ!$J992&gt;0,0,1),"")&amp;"f"&amp;IF(ДАННЫЕ!$R992&gt;0,IF(YEAR(ДАННЫЕ!$F$1)=YEAR(ДАННЫЕ!$R992),1,0),0)&amp;"z"&amp;ДАННЫЕ!$R992&amp;"p"&amp;ДАННЫЕ!$S992&amp;"i"&amp;ДАННЫЕ!$T992&amp;"h"&amp;ДАННЫЕ!$K992&amp;"be"&amp;ДАННЫЕ!$BI992&amp;"CD"&amp;IF(ДАННЫЕ!BF992&gt;500,4,IF(ДАННЫЕ!BF992&gt;350,3,IF(ДАННЫЕ!BF992&gt;200,2,IF(ДАННЫЕ!BF992&gt;0,1,0))))&amp;"g"&amp;B992&amp;"d"&amp;H992&amp;"l"&amp;ДАННЫЕ!AT992&amp;"a"&amp;ДАННЫЕ!$V992&amp;"v"&amp;R992&amp;"k"&amp;ДАННЫЕ!$U992&amp;"s"&amp;ДАННЫЕ!$Y992&amp;"t"&amp;ДАННЫЕ!$X992&amp;"b"&amp;IF(ДАННЫЕ!$Q992&gt;1,1,0)&amp;"PP"&amp;ДАННЫЕ!Z992&amp;"c"&amp;S992&amp;"x"&amp;IF(ДАННЫЕ!$BY992&gt;0,IF(YEAR(ДАННЫЕ!$F$1)=YEAR(ДАННЫЕ!$BY992),1,0),0)&amp;"n"&amp;IF(ДАННЫЕ!$BZ992&gt;0,IF(YEAR(ДАННЫЕ!$F$1)=YEAR(ДАННЫЕ!$BZ992),1,0),0)&amp;"u"&amp;D992&amp;"z"&amp;IF(ДАННЫЕ!$CL992&gt;0,IF(YEAR(ДАННЫЕ!$F$1)&gt;YEAR(ДАННЫЕ!$CL992),11,12),0)</f>
        <v>03mf0zpihbeCD0g0dlav0kstb0PPc0x0n0u0z0</v>
      </c>
      <c r="K992" s="28" t="str">
        <f ca="1">ДАННЫЕ!$I992&amp;"x"&amp;B992&amp;"w"&amp;IF(T992+ДАННЫЕ!AD992+ДАННЫЕ!AE992+ДАННЫЕ!AF992+ДАННЫЕ!AG992+ДАННЫЕ!AH992+ДАННЫЕ!$AL992+ДАННЫЕ!AI992+ДАННЫЕ!AJ992+ДАННЫЕ!AK992+ДАННЫЕ!AP992+ДАННЫЕ!AQ992+ДАННЫЕ!AR992+ДАННЫЕ!$AM992+ДАННЫЕ!$AN992+ДАННЫЕ!AS992+ДАННЫЕ!AT992&gt;0,1,0)&amp;IF(OR(T992=2,ДАННЫЕ!AD992=2,ДАННЫЕ!AE992=2,ДАННЫЕ!AF992=2,ДАННЫЕ!AG992=2,ДАННЫЕ!AH992=2,ДАННЫЕ!$AL992=2,ДАННЫЕ!AI992=2,ДАННЫЕ!AJ992=2,ДАННЫЕ!AK992=2,ДАННЫЕ!AP992=2,ДАННЫЕ!AQ992=2,ДАННЫЕ!AR992=2,ДАННЫЕ!$AM992=2,ДАННЫЕ!$AN992=2,ДАННЫЕ!AS992=2,ДАННЫЕ!AT992=2),2,0)&amp;"t"&amp;IF(T992&gt;0,"1"&amp;T992,"00")&amp;"f"&amp;IF(ДАННЫЕ!$AC992,"1"&amp;ДАННЫЕ!$AC992,"00")&amp;"b"&amp;IF(ДАННЫЕ!$AD992,"1"&amp;ДАННЫЕ!$AD992,"00")&amp;"g"&amp;IF(ДАННЫЕ!$AF992,"1"&amp;ДАННЫЕ!$AF992,"00")&amp;"c"&amp;IF(ДАННЫЕ!$AG992,"1"&amp;ДАННЫЕ!$AG992,"00")&amp;"i"&amp;IF(ДАННЫЕ!$AH992,"1"&amp;ДАННЫЕ!$AH992,"00")&amp;"r"&amp;IF(ДАННЫЕ!$AL992,"1"&amp;ДАННЫЕ!$AL992,"00")&amp;"m"&amp;IF(ДАННЫЕ!$AI992,"1"&amp;ДАННЫЕ!$AI992,"00")&amp;"hS"&amp;IF(ДАННЫЕ!$AJ992,"1"&amp;ДАННЫЕ!$AJ992,"00")&amp;"hZ"&amp;IF(ДАННЫЕ!$AK992,"1"&amp;ДАННЫЕ!$AK992,"00")&amp;"p"&amp;IF(ДАННЫЕ!$AP992,"1"&amp;ДАННЫЕ!$AP992,"00")&amp;"k"&amp;IF(ДАННЫЕ!$AQ992,"1"&amp;ДАННЫЕ!$AQ992,"00")&amp;"z"&amp;IF(ДАННЫЕ!$AR992,"1"&amp;ДАННЫЕ!$AR992,"00")&amp;"j"&amp;IF(ДАННЫЕ!$AM992,"1"&amp;ДАННЫЕ!$AM992,"00")&amp;"n"&amp;IF(ДАННЫЕ!$AN992,"1"&amp;ДАННЫЕ!$AN992,"00")&amp;"E"&amp;ДАННЫЕ!BI992&amp;"L"&amp;ДАННЫЕ!AO992&amp;"h"&amp;IF(ДАННЫЕ!$AU992&gt;0,1,0)&amp;"v"&amp;IF(ДАННЫЕ!$AW992&gt;0,1,0)&amp;"a"&amp;IF(ДАННЫЕ!$AS992,"1"&amp;ДАННЫЕ!$AS992,"00")&amp;"s"&amp;IF(ДАННЫЕ!$AT992,"1"&amp;ДАННЫЕ!$AT992,"00")&amp;"u"&amp;IF(ДАННЫЕ!$CJ992&gt;0,1,0)&amp;"y"&amp;B992&amp;"d"&amp;H992&amp;"e"&amp;F992&amp;G992</f>
        <v>x0w00t00f00b00g00c00i00r00m00hS00hZ00p00k00z00j00n00ELh0v0a00s00u0y0de</v>
      </c>
      <c r="L992" s="28" t="str">
        <f ca="1">ДАННЫЕ!$I992&amp;"VN"&amp;IF(ДАННЫЕ!AW992&gt;0,11,10)&amp;"CD"&amp;IF(ДАННЫЕ!BF992&gt;500,16,IF(ДАННЫЕ!BF992&gt;350,15,IF(ДАННЫЕ!BF992&gt;=200,14,IF(ДАННЫЕ!BF992&gt;=100,13,IF(ДАННЫЕ!BF992&gt;=50,12,IF(ДАННЫЕ!BF992&gt;0,11,10))))))&amp;"AR"&amp;IF(ДАННЫЕ!BX992&gt;0,1,0)&amp;"GD"&amp;B992&amp;"VV"&amp;IF(E992&gt;=5,IF(E992&lt;18,1,0),0)</f>
        <v>VN10CD10AR0GD0VV0</v>
      </c>
      <c r="M992" s="28" t="str">
        <f>ДАННЫЕ!$I992&amp;"b"&amp;ДАННЫЕ!$BI992&amp;"r"&amp;ДАННЫЕ!$BJ992&amp;"CD"&amp;IF(ДАННЫЕ!BF992&gt;0,IF(ДАННЫЕ!BF992&lt;200,1,IF(ДАННЫЕ!BF992&lt;350,2,3)),0)&amp;"h"&amp;IF(ДАННЫЕ!$BK992+ДАННЫЕ!$BL992+ДАННЫЕ!$BM992&gt;0,1,0)&amp;"x"&amp;ДАННЫЕ!$BK992&amp;"y"&amp;ДАННЫЕ!$BL992&amp;"z"&amp;ДАННЫЕ!$BM992&amp;"c"&amp;IF(ДАННЫЕ!$BK992+ДАННЫЕ!$BL992+ДАННЫЕ!$BM992=3,1,0)&amp;"a"&amp;IF(ДАННЫЕ!$BQ992+ДАННЫЕ!$BR992&gt;0,1,0)&amp;"d"&amp;ДАННЫЕ!$BQ992&amp;"v"&amp;ДАННЫЕ!$BR992&amp;"p"&amp;ДАННЫЕ!$BS992&amp;"n"&amp;ДАННЫЕ!$BU992&amp;"t"&amp;ДАННЫЕ!$BV992&amp;"o"&amp;ДАННЫЕ!$BT992&amp;"l"&amp;IF(ДАННЫЕ!$BN992&gt;0,1,0)&amp;ДАННЫЕ!$BN992&amp;"g"&amp;ДАННЫЕ!$BO992&amp;"s"&amp;ДАННЫЕ!$BP992&amp;"DZ"&amp;IF(ДАННЫЕ!B992-ДАННЫЕ!G992 &lt; 60,IF(ДАННЫЕ!B992-ДАННЫЕ!G992 &gt;= 0,1,0),0)&amp;"u"&amp;IF(ДАННЫЕ!$CJ992&gt;0,1,0)</f>
        <v>brCD0h0xyzc0a0dvpntol0gsDZ1u0</v>
      </c>
      <c r="N992" s="28" t="str">
        <f ca="1">ДАННЫЕ!$F992&amp;ДАННЫЕ!$I992&amp;"g"&amp;B992&amp;"cf"&amp;D992&amp;"a"&amp;IF(ДАННЫЕ!$BX992&gt;0,1,0)&amp;IF(ДАННЫЕ!$BF992&gt;500,1,IF(ДАННЫЕ!$BF992&gt;350,2,IF(ДАННЫЕ!$BF992&gt;=200,3,IF(ДАННЫЕ!$BF992&gt;=100,4,IF(ДАННЫЕ!$BF992&gt;=50,5,IF(ДАННЫЕ!$BF992&lt;50,6,0))))))&amp;"AR"&amp;IF(DATEDIF(ДАННЫЕ!$BX992,ДАННЫЕ!$F$1,"y")&gt;1,1,0)&amp;"VG"&amp;IF(ДАННЫЕ!$BH992="0",1,0)&amp;"o"&amp;IF(T992+ДАННЫЕ!$AF992+ДАННЫЕ!$AG992+ДАННЫЕ!$AH992+ДАННЫЕ!$AI992+ДАННЫЕ!$AJ992+ДАННЫЕ!$AP992+ДАННЫЕ!$AQ992+ДАННЫЕ!$AR992+ДАННЫЕ!$AU992+ДАННЫЕ!$AW992+ДАННЫЕ!$AS992+ДАННЫЕ!$AT992&gt;0,1,0)&amp;"x"&amp;ДАННЫЕ!$AG992&amp;"p"&amp;IF(ДАННЫЕ!$BY992&gt;0,1,0)&amp;"v"&amp;IF(ДАННЫЕ!$BZ992&gt;0,1,0)&amp;"n"&amp;ДАННЫЕ!$CA992&amp;"t"&amp;ДАННЫЕ!$AY992&amp;"k"&amp;ДАННЫЕ!$CB992&amp;"q"&amp;ДАННЫЕ!$CC992&amp;"w"&amp;ДАННЫЕ!$CD992&amp;"e"&amp;ДАННЫЕ!$CE992&amp;"m"&amp;ДАННЫЕ!$CF992&amp;"c"&amp;ДАННЫЕ!$CG992&amp;"z"&amp;ДАННЫЕ!$CH992&amp;"d"&amp;IF(H992=4,1,0)&amp;"s"&amp;IF(ДАННЫЕ!$J992=1,0,1)&amp;"u"&amp;IF(ДАННЫЕ!$CJ992&gt;0,1,0)</f>
        <v>g0cf0a06AR1VG0o0xp0v0ntkqwemczd0s1u0</v>
      </c>
      <c r="O992" s="28" t="str">
        <f>ДАННЫЕ!$I992&amp;"g"&amp;B992&amp;A992&amp;"f"&amp;P992&amp;"c"&amp;IF(ДАННЫЕ!$U992&gt;0,1,0)&amp;"s"&amp;IF(ДАННЫЕ!$Q992&gt;0,IF(YEAR(ДАННЫЕ!$F$1)=YEAR(ДАННЫЕ!$Q992),IF(MONTH(ДАННЫЕ!$F$1)=MONTH(ДАННЫЕ!$Q992),111,11),1),0)&amp;"i"&amp;IF(ДАННЫЕ!$R992+ДАННЫЕ!$S992+ДАННЫЕ!$T992=0,0,1)&amp;"h"&amp;IF(ДАННЫЕ!$P992&gt;0,1,0)&amp;"p"&amp;IF(ДАННЫЕ!$CI992&gt;0,IF(YEAR(ДАННЫЕ!$F$1)=YEAR(ДАННЫЕ!$CI992),IF(MONTH(ДАННЫЕ!$F$1)=MONTH(ДАННЫЕ!$CI992),111,11),1),0)&amp;"d"&amp;IF(ДАННЫЕ!$CJ992&gt;0,IF(YEAR(ДАННЫЕ!$F$1)=YEAR(ДАННЫЕ!$CJ992),IF(MONTH(ДАННЫЕ!$F$1)=MONTH(ДАННЫЕ!$CJ992),111,11),1),0)&amp;"o"&amp;IF(ДАННЫЕ!$CK992&gt;0,IF(MONTH(ДАННЫЕ!$F$1)=MONTH(ДАННЫЕ!$CK992),111,11),0)&amp;"v"&amp;IF(ДАННЫЕ!$BE992&gt;0,IF(MONTH(ДАННЫЕ!$F$1)=MONTH(ДАННЫЕ!$BE992),111,11),0)</f>
        <v>g00f0c0s0i0h0p0d0o0v0</v>
      </c>
      <c r="P992" s="15">
        <f t="shared" si="47"/>
        <v>0</v>
      </c>
      <c r="Q992" s="15">
        <f>IF(ДАННЫЕ!$F$1&gt;ДАННЫЕ!$N992,IF(YEAR(ДАННЫЕ!$F$1)=YEAR(ДАННЫЕ!M992),1,0),0)</f>
        <v>0</v>
      </c>
      <c r="R992" s="15">
        <f>IF(ДАННЫЕ!$F$1&gt;ДАННЫЕ!$N992,IF(YEAR(ДАННЫЕ!$F$1)=YEAR(ДАННЫЕ!N992),1,0),0)</f>
        <v>0</v>
      </c>
      <c r="S992" s="15">
        <f>IF(ДАННЫЕ!$AA992="2А",1,IF(ДАННЫЕ!$AA992="2Б",2,IF(ДАННЫЕ!$AA992="2В",3,IF(ДАННЫЕ!$AA992=3,4,IF(ДАННЫЕ!$AA992="4А",5,IF(ДАННЫЕ!$AA992="4Б",6,IF(ДАННЫЕ!$AA992="4В",7,IF(ДАННЫЕ!$AA992=5,8,0))))))))</f>
        <v>0</v>
      </c>
      <c r="T992" s="15">
        <f>IF(OR(ДАННЫЕ!$AC992=2,ДАННЫЕ!$AD992=2,ДАННЫЕ!$AE992=2),2,IF(OR(ДАННЫЕ!$AC992=1,ДАННЫЕ!$AD992=1,ДАННЫЕ!$AE992=1),1,0))</f>
        <v>0</v>
      </c>
    </row>
    <row r="993" spans="1:20" ht="15" customHeight="1" x14ac:dyDescent="0.2">
      <c r="A993" s="78">
        <f>IF(B993&gt;0,IF(MONTH(ДАННЫЕ!$F$1)=MONTH(ДАННЫЕ!$B993),1,0),0)</f>
        <v>0</v>
      </c>
      <c r="B993" s="14">
        <f>IF(ДАННЫЕ!$B993&gt;0,IF(YEAR(ДАННЫЕ!$F$1)=YEAR(ДАННЫЕ!$B993),1,0),0)</f>
        <v>0</v>
      </c>
      <c r="C993" s="14">
        <f>IF(ДАННЫЕ!$CM993&gt;0,IF(YEAR(ДАННЫЕ!$F$1)=YEAR(ДАННЫЕ!$CM993),1,0),0)</f>
        <v>0</v>
      </c>
      <c r="D993" s="14">
        <f>IF(ДАННЫЕ!$CJ993&gt;0,IF(ДАННЫЕ!$CL993&gt;ДАННЫЕ!$F$1,1,IF(ДАННЫЕ!$CL993&gt;0,0,1)),0)</f>
        <v>0</v>
      </c>
      <c r="E993" s="43" t="str">
        <f ca="1">IF(ДАННЫЕ!$F$1&gt;0,IF(ДАННЫЕ!$G993&gt;0,DATEDIF(ДАННЫЕ!$G993,ДАННЫЕ!$F$1,"y"),""),IF(ДАННЫЕ!$G993&gt;0,DATEDIF(ДАННЫЕ!$G993,TODAY(),"y"),""))</f>
        <v/>
      </c>
      <c r="F993" s="43" t="str">
        <f xml:space="preserve"> IF(ДАННЫЕ!$F993="М",IF(E993&gt;=18,IF(E993&lt;60,1,""),""),"")&amp;IF(ДАННЫЕ!$F993="Ж",IF(E993&gt;=18,IF(E993&lt;55,1,""),""),"")</f>
        <v/>
      </c>
      <c r="G993" s="43" t="str">
        <f xml:space="preserve"> IF(ДАННЫЕ!$F993="М",IF(E993&gt;=60,2,""),"")&amp;IF(ДАННЫЕ!$F993="Ж",IF(E993&gt;=55,2,""),"")</f>
        <v/>
      </c>
      <c r="H993" s="43" t="str">
        <f t="shared" ca="1" si="45"/>
        <v/>
      </c>
      <c r="I993" s="43" t="str">
        <f t="shared" ca="1" si="46"/>
        <v>03</v>
      </c>
      <c r="J993" s="28" t="str">
        <f ca="1">ДАННЫЕ!$F993&amp;H993&amp;I993&amp;ДАННЫЕ!$I993&amp;"m"&amp;IF(ДАННЫЕ!$I993&gt;0,IF(ДАННЫЕ!$J993&gt;0,0,1),"")&amp;"f"&amp;IF(ДАННЫЕ!$R993&gt;0,IF(YEAR(ДАННЫЕ!$F$1)=YEAR(ДАННЫЕ!$R993),1,0),0)&amp;"z"&amp;ДАННЫЕ!$R993&amp;"p"&amp;ДАННЫЕ!$S993&amp;"i"&amp;ДАННЫЕ!$T993&amp;"h"&amp;ДАННЫЕ!$K993&amp;"be"&amp;ДАННЫЕ!$BI993&amp;"CD"&amp;IF(ДАННЫЕ!BF993&gt;500,4,IF(ДАННЫЕ!BF993&gt;350,3,IF(ДАННЫЕ!BF993&gt;200,2,IF(ДАННЫЕ!BF993&gt;0,1,0))))&amp;"g"&amp;B993&amp;"d"&amp;H993&amp;"l"&amp;ДАННЫЕ!AT993&amp;"a"&amp;ДАННЫЕ!$V993&amp;"v"&amp;R993&amp;"k"&amp;ДАННЫЕ!$U993&amp;"s"&amp;ДАННЫЕ!$Y993&amp;"t"&amp;ДАННЫЕ!$X993&amp;"b"&amp;IF(ДАННЫЕ!$Q993&gt;1,1,0)&amp;"PP"&amp;ДАННЫЕ!Z993&amp;"c"&amp;S993&amp;"x"&amp;IF(ДАННЫЕ!$BY993&gt;0,IF(YEAR(ДАННЫЕ!$F$1)=YEAR(ДАННЫЕ!$BY993),1,0),0)&amp;"n"&amp;IF(ДАННЫЕ!$BZ993&gt;0,IF(YEAR(ДАННЫЕ!$F$1)=YEAR(ДАННЫЕ!$BZ993),1,0),0)&amp;"u"&amp;D993&amp;"z"&amp;IF(ДАННЫЕ!$CL993&gt;0,IF(YEAR(ДАННЫЕ!$F$1)&gt;YEAR(ДАННЫЕ!$CL993),11,12),0)</f>
        <v>03mf0zpihbeCD0g0dlav0kstb0PPc0x0n0u0z0</v>
      </c>
      <c r="K993" s="28" t="str">
        <f ca="1">ДАННЫЕ!$I993&amp;"x"&amp;B993&amp;"w"&amp;IF(T993+ДАННЫЕ!AD993+ДАННЫЕ!AE993+ДАННЫЕ!AF993+ДАННЫЕ!AG993+ДАННЫЕ!AH993+ДАННЫЕ!$AL993+ДАННЫЕ!AI993+ДАННЫЕ!AJ993+ДАННЫЕ!AK993+ДАННЫЕ!AP993+ДАННЫЕ!AQ993+ДАННЫЕ!AR993+ДАННЫЕ!$AM993+ДАННЫЕ!$AN993+ДАННЫЕ!AS993+ДАННЫЕ!AT993&gt;0,1,0)&amp;IF(OR(T993=2,ДАННЫЕ!AD993=2,ДАННЫЕ!AE993=2,ДАННЫЕ!AF993=2,ДАННЫЕ!AG993=2,ДАННЫЕ!AH993=2,ДАННЫЕ!$AL993=2,ДАННЫЕ!AI993=2,ДАННЫЕ!AJ993=2,ДАННЫЕ!AK993=2,ДАННЫЕ!AP993=2,ДАННЫЕ!AQ993=2,ДАННЫЕ!AR993=2,ДАННЫЕ!$AM993=2,ДАННЫЕ!$AN993=2,ДАННЫЕ!AS993=2,ДАННЫЕ!AT993=2),2,0)&amp;"t"&amp;IF(T993&gt;0,"1"&amp;T993,"00")&amp;"f"&amp;IF(ДАННЫЕ!$AC993,"1"&amp;ДАННЫЕ!$AC993,"00")&amp;"b"&amp;IF(ДАННЫЕ!$AD993,"1"&amp;ДАННЫЕ!$AD993,"00")&amp;"g"&amp;IF(ДАННЫЕ!$AF993,"1"&amp;ДАННЫЕ!$AF993,"00")&amp;"c"&amp;IF(ДАННЫЕ!$AG993,"1"&amp;ДАННЫЕ!$AG993,"00")&amp;"i"&amp;IF(ДАННЫЕ!$AH993,"1"&amp;ДАННЫЕ!$AH993,"00")&amp;"r"&amp;IF(ДАННЫЕ!$AL993,"1"&amp;ДАННЫЕ!$AL993,"00")&amp;"m"&amp;IF(ДАННЫЕ!$AI993,"1"&amp;ДАННЫЕ!$AI993,"00")&amp;"hS"&amp;IF(ДАННЫЕ!$AJ993,"1"&amp;ДАННЫЕ!$AJ993,"00")&amp;"hZ"&amp;IF(ДАННЫЕ!$AK993,"1"&amp;ДАННЫЕ!$AK993,"00")&amp;"p"&amp;IF(ДАННЫЕ!$AP993,"1"&amp;ДАННЫЕ!$AP993,"00")&amp;"k"&amp;IF(ДАННЫЕ!$AQ993,"1"&amp;ДАННЫЕ!$AQ993,"00")&amp;"z"&amp;IF(ДАННЫЕ!$AR993,"1"&amp;ДАННЫЕ!$AR993,"00")&amp;"j"&amp;IF(ДАННЫЕ!$AM993,"1"&amp;ДАННЫЕ!$AM993,"00")&amp;"n"&amp;IF(ДАННЫЕ!$AN993,"1"&amp;ДАННЫЕ!$AN993,"00")&amp;"E"&amp;ДАННЫЕ!BI993&amp;"L"&amp;ДАННЫЕ!AO993&amp;"h"&amp;IF(ДАННЫЕ!$AU993&gt;0,1,0)&amp;"v"&amp;IF(ДАННЫЕ!$AW993&gt;0,1,0)&amp;"a"&amp;IF(ДАННЫЕ!$AS993,"1"&amp;ДАННЫЕ!$AS993,"00")&amp;"s"&amp;IF(ДАННЫЕ!$AT993,"1"&amp;ДАННЫЕ!$AT993,"00")&amp;"u"&amp;IF(ДАННЫЕ!$CJ993&gt;0,1,0)&amp;"y"&amp;B993&amp;"d"&amp;H993&amp;"e"&amp;F993&amp;G993</f>
        <v>x0w00t00f00b00g00c00i00r00m00hS00hZ00p00k00z00j00n00ELh0v0a00s00u0y0de</v>
      </c>
      <c r="L993" s="28" t="str">
        <f ca="1">ДАННЫЕ!$I993&amp;"VN"&amp;IF(ДАННЫЕ!AW993&gt;0,11,10)&amp;"CD"&amp;IF(ДАННЫЕ!BF993&gt;500,16,IF(ДАННЫЕ!BF993&gt;350,15,IF(ДАННЫЕ!BF993&gt;=200,14,IF(ДАННЫЕ!BF993&gt;=100,13,IF(ДАННЫЕ!BF993&gt;=50,12,IF(ДАННЫЕ!BF993&gt;0,11,10))))))&amp;"AR"&amp;IF(ДАННЫЕ!BX993&gt;0,1,0)&amp;"GD"&amp;B993&amp;"VV"&amp;IF(E993&gt;=5,IF(E993&lt;18,1,0),0)</f>
        <v>VN10CD10AR0GD0VV0</v>
      </c>
      <c r="M993" s="28" t="str">
        <f>ДАННЫЕ!$I993&amp;"b"&amp;ДАННЫЕ!$BI993&amp;"r"&amp;ДАННЫЕ!$BJ993&amp;"CD"&amp;IF(ДАННЫЕ!BF993&gt;0,IF(ДАННЫЕ!BF993&lt;200,1,IF(ДАННЫЕ!BF993&lt;350,2,3)),0)&amp;"h"&amp;IF(ДАННЫЕ!$BK993+ДАННЫЕ!$BL993+ДАННЫЕ!$BM993&gt;0,1,0)&amp;"x"&amp;ДАННЫЕ!$BK993&amp;"y"&amp;ДАННЫЕ!$BL993&amp;"z"&amp;ДАННЫЕ!$BM993&amp;"c"&amp;IF(ДАННЫЕ!$BK993+ДАННЫЕ!$BL993+ДАННЫЕ!$BM993=3,1,0)&amp;"a"&amp;IF(ДАННЫЕ!$BQ993+ДАННЫЕ!$BR993&gt;0,1,0)&amp;"d"&amp;ДАННЫЕ!$BQ993&amp;"v"&amp;ДАННЫЕ!$BR993&amp;"p"&amp;ДАННЫЕ!$BS993&amp;"n"&amp;ДАННЫЕ!$BU993&amp;"t"&amp;ДАННЫЕ!$BV993&amp;"o"&amp;ДАННЫЕ!$BT993&amp;"l"&amp;IF(ДАННЫЕ!$BN993&gt;0,1,0)&amp;ДАННЫЕ!$BN993&amp;"g"&amp;ДАННЫЕ!$BO993&amp;"s"&amp;ДАННЫЕ!$BP993&amp;"DZ"&amp;IF(ДАННЫЕ!B993-ДАННЫЕ!G993 &lt; 60,IF(ДАННЫЕ!B993-ДАННЫЕ!G993 &gt;= 0,1,0),0)&amp;"u"&amp;IF(ДАННЫЕ!$CJ993&gt;0,1,0)</f>
        <v>brCD0h0xyzc0a0dvpntol0gsDZ1u0</v>
      </c>
      <c r="N993" s="28" t="str">
        <f ca="1">ДАННЫЕ!$F993&amp;ДАННЫЕ!$I993&amp;"g"&amp;B993&amp;"cf"&amp;D993&amp;"a"&amp;IF(ДАННЫЕ!$BX993&gt;0,1,0)&amp;IF(ДАННЫЕ!$BF993&gt;500,1,IF(ДАННЫЕ!$BF993&gt;350,2,IF(ДАННЫЕ!$BF993&gt;=200,3,IF(ДАННЫЕ!$BF993&gt;=100,4,IF(ДАННЫЕ!$BF993&gt;=50,5,IF(ДАННЫЕ!$BF993&lt;50,6,0))))))&amp;"AR"&amp;IF(DATEDIF(ДАННЫЕ!$BX993,ДАННЫЕ!$F$1,"y")&gt;1,1,0)&amp;"VG"&amp;IF(ДАННЫЕ!$BH993="0",1,0)&amp;"o"&amp;IF(T993+ДАННЫЕ!$AF993+ДАННЫЕ!$AG993+ДАННЫЕ!$AH993+ДАННЫЕ!$AI993+ДАННЫЕ!$AJ993+ДАННЫЕ!$AP993+ДАННЫЕ!$AQ993+ДАННЫЕ!$AR993+ДАННЫЕ!$AU993+ДАННЫЕ!$AW993+ДАННЫЕ!$AS993+ДАННЫЕ!$AT993&gt;0,1,0)&amp;"x"&amp;ДАННЫЕ!$AG993&amp;"p"&amp;IF(ДАННЫЕ!$BY993&gt;0,1,0)&amp;"v"&amp;IF(ДАННЫЕ!$BZ993&gt;0,1,0)&amp;"n"&amp;ДАННЫЕ!$CA993&amp;"t"&amp;ДАННЫЕ!$AY993&amp;"k"&amp;ДАННЫЕ!$CB993&amp;"q"&amp;ДАННЫЕ!$CC993&amp;"w"&amp;ДАННЫЕ!$CD993&amp;"e"&amp;ДАННЫЕ!$CE993&amp;"m"&amp;ДАННЫЕ!$CF993&amp;"c"&amp;ДАННЫЕ!$CG993&amp;"z"&amp;ДАННЫЕ!$CH993&amp;"d"&amp;IF(H993=4,1,0)&amp;"s"&amp;IF(ДАННЫЕ!$J993=1,0,1)&amp;"u"&amp;IF(ДАННЫЕ!$CJ993&gt;0,1,0)</f>
        <v>g0cf0a06AR1VG0o0xp0v0ntkqwemczd0s1u0</v>
      </c>
      <c r="O993" s="28" t="str">
        <f>ДАННЫЕ!$I993&amp;"g"&amp;B993&amp;A993&amp;"f"&amp;P993&amp;"c"&amp;IF(ДАННЫЕ!$U993&gt;0,1,0)&amp;"s"&amp;IF(ДАННЫЕ!$Q993&gt;0,IF(YEAR(ДАННЫЕ!$F$1)=YEAR(ДАННЫЕ!$Q993),IF(MONTH(ДАННЫЕ!$F$1)=MONTH(ДАННЫЕ!$Q993),111,11),1),0)&amp;"i"&amp;IF(ДАННЫЕ!$R993+ДАННЫЕ!$S993+ДАННЫЕ!$T993=0,0,1)&amp;"h"&amp;IF(ДАННЫЕ!$P993&gt;0,1,0)&amp;"p"&amp;IF(ДАННЫЕ!$CI993&gt;0,IF(YEAR(ДАННЫЕ!$F$1)=YEAR(ДАННЫЕ!$CI993),IF(MONTH(ДАННЫЕ!$F$1)=MONTH(ДАННЫЕ!$CI993),111,11),1),0)&amp;"d"&amp;IF(ДАННЫЕ!$CJ993&gt;0,IF(YEAR(ДАННЫЕ!$F$1)=YEAR(ДАННЫЕ!$CJ993),IF(MONTH(ДАННЫЕ!$F$1)=MONTH(ДАННЫЕ!$CJ993),111,11),1),0)&amp;"o"&amp;IF(ДАННЫЕ!$CK993&gt;0,IF(MONTH(ДАННЫЕ!$F$1)=MONTH(ДАННЫЕ!$CK993),111,11),0)&amp;"v"&amp;IF(ДАННЫЕ!$BE993&gt;0,IF(MONTH(ДАННЫЕ!$F$1)=MONTH(ДАННЫЕ!$BE993),111,11),0)</f>
        <v>g00f0c0s0i0h0p0d0o0v0</v>
      </c>
      <c r="P993" s="15">
        <f t="shared" si="47"/>
        <v>0</v>
      </c>
      <c r="Q993" s="15">
        <f>IF(ДАННЫЕ!$F$1&gt;ДАННЫЕ!$N993,IF(YEAR(ДАННЫЕ!$F$1)=YEAR(ДАННЫЕ!M993),1,0),0)</f>
        <v>0</v>
      </c>
      <c r="R993" s="15">
        <f>IF(ДАННЫЕ!$F$1&gt;ДАННЫЕ!$N993,IF(YEAR(ДАННЫЕ!$F$1)=YEAR(ДАННЫЕ!N993),1,0),0)</f>
        <v>0</v>
      </c>
      <c r="S993" s="15">
        <f>IF(ДАННЫЕ!$AA993="2А",1,IF(ДАННЫЕ!$AA993="2Б",2,IF(ДАННЫЕ!$AA993="2В",3,IF(ДАННЫЕ!$AA993=3,4,IF(ДАННЫЕ!$AA993="4А",5,IF(ДАННЫЕ!$AA993="4Б",6,IF(ДАННЫЕ!$AA993="4В",7,IF(ДАННЫЕ!$AA993=5,8,0))))))))</f>
        <v>0</v>
      </c>
      <c r="T993" s="15">
        <f>IF(OR(ДАННЫЕ!$AC993=2,ДАННЫЕ!$AD993=2,ДАННЫЕ!$AE993=2),2,IF(OR(ДАННЫЕ!$AC993=1,ДАННЫЕ!$AD993=1,ДАННЫЕ!$AE993=1),1,0))</f>
        <v>0</v>
      </c>
    </row>
    <row r="994" spans="1:20" ht="15" customHeight="1" x14ac:dyDescent="0.2">
      <c r="A994" s="78">
        <f>IF(B994&gt;0,IF(MONTH(ДАННЫЕ!$F$1)=MONTH(ДАННЫЕ!$B994),1,0),0)</f>
        <v>0</v>
      </c>
      <c r="B994" s="14">
        <f>IF(ДАННЫЕ!$B994&gt;0,IF(YEAR(ДАННЫЕ!$F$1)=YEAR(ДАННЫЕ!$B994),1,0),0)</f>
        <v>0</v>
      </c>
      <c r="C994" s="14">
        <f>IF(ДАННЫЕ!$CM994&gt;0,IF(YEAR(ДАННЫЕ!$F$1)=YEAR(ДАННЫЕ!$CM994),1,0),0)</f>
        <v>0</v>
      </c>
      <c r="D994" s="14">
        <f>IF(ДАННЫЕ!$CJ994&gt;0,IF(ДАННЫЕ!$CL994&gt;ДАННЫЕ!$F$1,1,IF(ДАННЫЕ!$CL994&gt;0,0,1)),0)</f>
        <v>0</v>
      </c>
      <c r="E994" s="43" t="str">
        <f ca="1">IF(ДАННЫЕ!$F$1&gt;0,IF(ДАННЫЕ!$G994&gt;0,DATEDIF(ДАННЫЕ!$G994,ДАННЫЕ!$F$1,"y"),""),IF(ДАННЫЕ!$G994&gt;0,DATEDIF(ДАННЫЕ!$G994,TODAY(),"y"),""))</f>
        <v/>
      </c>
      <c r="F994" s="43" t="str">
        <f xml:space="preserve"> IF(ДАННЫЕ!$F994="М",IF(E994&gt;=18,IF(E994&lt;60,1,""),""),"")&amp;IF(ДАННЫЕ!$F994="Ж",IF(E994&gt;=18,IF(E994&lt;55,1,""),""),"")</f>
        <v/>
      </c>
      <c r="G994" s="43" t="str">
        <f xml:space="preserve"> IF(ДАННЫЕ!$F994="М",IF(E994&gt;=60,2,""),"")&amp;IF(ДАННЫЕ!$F994="Ж",IF(E994&gt;=55,2,""),"")</f>
        <v/>
      </c>
      <c r="H994" s="43" t="str">
        <f t="shared" ca="1" si="45"/>
        <v/>
      </c>
      <c r="I994" s="43" t="str">
        <f t="shared" ca="1" si="46"/>
        <v>03</v>
      </c>
      <c r="J994" s="28" t="str">
        <f ca="1">ДАННЫЕ!$F994&amp;H994&amp;I994&amp;ДАННЫЕ!$I994&amp;"m"&amp;IF(ДАННЫЕ!$I994&gt;0,IF(ДАННЫЕ!$J994&gt;0,0,1),"")&amp;"f"&amp;IF(ДАННЫЕ!$R994&gt;0,IF(YEAR(ДАННЫЕ!$F$1)=YEAR(ДАННЫЕ!$R994),1,0),0)&amp;"z"&amp;ДАННЫЕ!$R994&amp;"p"&amp;ДАННЫЕ!$S994&amp;"i"&amp;ДАННЫЕ!$T994&amp;"h"&amp;ДАННЫЕ!$K994&amp;"be"&amp;ДАННЫЕ!$BI994&amp;"CD"&amp;IF(ДАННЫЕ!BF994&gt;500,4,IF(ДАННЫЕ!BF994&gt;350,3,IF(ДАННЫЕ!BF994&gt;200,2,IF(ДАННЫЕ!BF994&gt;0,1,0))))&amp;"g"&amp;B994&amp;"d"&amp;H994&amp;"l"&amp;ДАННЫЕ!AT994&amp;"a"&amp;ДАННЫЕ!$V994&amp;"v"&amp;R994&amp;"k"&amp;ДАННЫЕ!$U994&amp;"s"&amp;ДАННЫЕ!$Y994&amp;"t"&amp;ДАННЫЕ!$X994&amp;"b"&amp;IF(ДАННЫЕ!$Q994&gt;1,1,0)&amp;"PP"&amp;ДАННЫЕ!Z994&amp;"c"&amp;S994&amp;"x"&amp;IF(ДАННЫЕ!$BY994&gt;0,IF(YEAR(ДАННЫЕ!$F$1)=YEAR(ДАННЫЕ!$BY994),1,0),0)&amp;"n"&amp;IF(ДАННЫЕ!$BZ994&gt;0,IF(YEAR(ДАННЫЕ!$F$1)=YEAR(ДАННЫЕ!$BZ994),1,0),0)&amp;"u"&amp;D994&amp;"z"&amp;IF(ДАННЫЕ!$CL994&gt;0,IF(YEAR(ДАННЫЕ!$F$1)&gt;YEAR(ДАННЫЕ!$CL994),11,12),0)</f>
        <v>03mf0zpihbeCD0g0dlav0kstb0PPc0x0n0u0z0</v>
      </c>
      <c r="K994" s="28" t="str">
        <f ca="1">ДАННЫЕ!$I994&amp;"x"&amp;B994&amp;"w"&amp;IF(T994+ДАННЫЕ!AD994+ДАННЫЕ!AE994+ДАННЫЕ!AF994+ДАННЫЕ!AG994+ДАННЫЕ!AH994+ДАННЫЕ!$AL994+ДАННЫЕ!AI994+ДАННЫЕ!AJ994+ДАННЫЕ!AK994+ДАННЫЕ!AP994+ДАННЫЕ!AQ994+ДАННЫЕ!AR994+ДАННЫЕ!$AM994+ДАННЫЕ!$AN994+ДАННЫЕ!AS994+ДАННЫЕ!AT994&gt;0,1,0)&amp;IF(OR(T994=2,ДАННЫЕ!AD994=2,ДАННЫЕ!AE994=2,ДАННЫЕ!AF994=2,ДАННЫЕ!AG994=2,ДАННЫЕ!AH994=2,ДАННЫЕ!$AL994=2,ДАННЫЕ!AI994=2,ДАННЫЕ!AJ994=2,ДАННЫЕ!AK994=2,ДАННЫЕ!AP994=2,ДАННЫЕ!AQ994=2,ДАННЫЕ!AR994=2,ДАННЫЕ!$AM994=2,ДАННЫЕ!$AN994=2,ДАННЫЕ!AS994=2,ДАННЫЕ!AT994=2),2,0)&amp;"t"&amp;IF(T994&gt;0,"1"&amp;T994,"00")&amp;"f"&amp;IF(ДАННЫЕ!$AC994,"1"&amp;ДАННЫЕ!$AC994,"00")&amp;"b"&amp;IF(ДАННЫЕ!$AD994,"1"&amp;ДАННЫЕ!$AD994,"00")&amp;"g"&amp;IF(ДАННЫЕ!$AF994,"1"&amp;ДАННЫЕ!$AF994,"00")&amp;"c"&amp;IF(ДАННЫЕ!$AG994,"1"&amp;ДАННЫЕ!$AG994,"00")&amp;"i"&amp;IF(ДАННЫЕ!$AH994,"1"&amp;ДАННЫЕ!$AH994,"00")&amp;"r"&amp;IF(ДАННЫЕ!$AL994,"1"&amp;ДАННЫЕ!$AL994,"00")&amp;"m"&amp;IF(ДАННЫЕ!$AI994,"1"&amp;ДАННЫЕ!$AI994,"00")&amp;"hS"&amp;IF(ДАННЫЕ!$AJ994,"1"&amp;ДАННЫЕ!$AJ994,"00")&amp;"hZ"&amp;IF(ДАННЫЕ!$AK994,"1"&amp;ДАННЫЕ!$AK994,"00")&amp;"p"&amp;IF(ДАННЫЕ!$AP994,"1"&amp;ДАННЫЕ!$AP994,"00")&amp;"k"&amp;IF(ДАННЫЕ!$AQ994,"1"&amp;ДАННЫЕ!$AQ994,"00")&amp;"z"&amp;IF(ДАННЫЕ!$AR994,"1"&amp;ДАННЫЕ!$AR994,"00")&amp;"j"&amp;IF(ДАННЫЕ!$AM994,"1"&amp;ДАННЫЕ!$AM994,"00")&amp;"n"&amp;IF(ДАННЫЕ!$AN994,"1"&amp;ДАННЫЕ!$AN994,"00")&amp;"E"&amp;ДАННЫЕ!BI994&amp;"L"&amp;ДАННЫЕ!AO994&amp;"h"&amp;IF(ДАННЫЕ!$AU994&gt;0,1,0)&amp;"v"&amp;IF(ДАННЫЕ!$AW994&gt;0,1,0)&amp;"a"&amp;IF(ДАННЫЕ!$AS994,"1"&amp;ДАННЫЕ!$AS994,"00")&amp;"s"&amp;IF(ДАННЫЕ!$AT994,"1"&amp;ДАННЫЕ!$AT994,"00")&amp;"u"&amp;IF(ДАННЫЕ!$CJ994&gt;0,1,0)&amp;"y"&amp;B994&amp;"d"&amp;H994&amp;"e"&amp;F994&amp;G994</f>
        <v>x0w00t00f00b00g00c00i00r00m00hS00hZ00p00k00z00j00n00ELh0v0a00s00u0y0de</v>
      </c>
      <c r="L994" s="28" t="str">
        <f ca="1">ДАННЫЕ!$I994&amp;"VN"&amp;IF(ДАННЫЕ!AW994&gt;0,11,10)&amp;"CD"&amp;IF(ДАННЫЕ!BF994&gt;500,16,IF(ДАННЫЕ!BF994&gt;350,15,IF(ДАННЫЕ!BF994&gt;=200,14,IF(ДАННЫЕ!BF994&gt;=100,13,IF(ДАННЫЕ!BF994&gt;=50,12,IF(ДАННЫЕ!BF994&gt;0,11,10))))))&amp;"AR"&amp;IF(ДАННЫЕ!BX994&gt;0,1,0)&amp;"GD"&amp;B994&amp;"VV"&amp;IF(E994&gt;=5,IF(E994&lt;18,1,0),0)</f>
        <v>VN10CD10AR0GD0VV0</v>
      </c>
      <c r="M994" s="28" t="str">
        <f>ДАННЫЕ!$I994&amp;"b"&amp;ДАННЫЕ!$BI994&amp;"r"&amp;ДАННЫЕ!$BJ994&amp;"CD"&amp;IF(ДАННЫЕ!BF994&gt;0,IF(ДАННЫЕ!BF994&lt;200,1,IF(ДАННЫЕ!BF994&lt;350,2,3)),0)&amp;"h"&amp;IF(ДАННЫЕ!$BK994+ДАННЫЕ!$BL994+ДАННЫЕ!$BM994&gt;0,1,0)&amp;"x"&amp;ДАННЫЕ!$BK994&amp;"y"&amp;ДАННЫЕ!$BL994&amp;"z"&amp;ДАННЫЕ!$BM994&amp;"c"&amp;IF(ДАННЫЕ!$BK994+ДАННЫЕ!$BL994+ДАННЫЕ!$BM994=3,1,0)&amp;"a"&amp;IF(ДАННЫЕ!$BQ994+ДАННЫЕ!$BR994&gt;0,1,0)&amp;"d"&amp;ДАННЫЕ!$BQ994&amp;"v"&amp;ДАННЫЕ!$BR994&amp;"p"&amp;ДАННЫЕ!$BS994&amp;"n"&amp;ДАННЫЕ!$BU994&amp;"t"&amp;ДАННЫЕ!$BV994&amp;"o"&amp;ДАННЫЕ!$BT994&amp;"l"&amp;IF(ДАННЫЕ!$BN994&gt;0,1,0)&amp;ДАННЫЕ!$BN994&amp;"g"&amp;ДАННЫЕ!$BO994&amp;"s"&amp;ДАННЫЕ!$BP994&amp;"DZ"&amp;IF(ДАННЫЕ!B994-ДАННЫЕ!G994 &lt; 60,IF(ДАННЫЕ!B994-ДАННЫЕ!G994 &gt;= 0,1,0),0)&amp;"u"&amp;IF(ДАННЫЕ!$CJ994&gt;0,1,0)</f>
        <v>brCD0h0xyzc0a0dvpntol0gsDZ1u0</v>
      </c>
      <c r="N994" s="28" t="str">
        <f ca="1">ДАННЫЕ!$F994&amp;ДАННЫЕ!$I994&amp;"g"&amp;B994&amp;"cf"&amp;D994&amp;"a"&amp;IF(ДАННЫЕ!$BX994&gt;0,1,0)&amp;IF(ДАННЫЕ!$BF994&gt;500,1,IF(ДАННЫЕ!$BF994&gt;350,2,IF(ДАННЫЕ!$BF994&gt;=200,3,IF(ДАННЫЕ!$BF994&gt;=100,4,IF(ДАННЫЕ!$BF994&gt;=50,5,IF(ДАННЫЕ!$BF994&lt;50,6,0))))))&amp;"AR"&amp;IF(DATEDIF(ДАННЫЕ!$BX994,ДАННЫЕ!$F$1,"y")&gt;1,1,0)&amp;"VG"&amp;IF(ДАННЫЕ!$BH994="0",1,0)&amp;"o"&amp;IF(T994+ДАННЫЕ!$AF994+ДАННЫЕ!$AG994+ДАННЫЕ!$AH994+ДАННЫЕ!$AI994+ДАННЫЕ!$AJ994+ДАННЫЕ!$AP994+ДАННЫЕ!$AQ994+ДАННЫЕ!$AR994+ДАННЫЕ!$AU994+ДАННЫЕ!$AW994+ДАННЫЕ!$AS994+ДАННЫЕ!$AT994&gt;0,1,0)&amp;"x"&amp;ДАННЫЕ!$AG994&amp;"p"&amp;IF(ДАННЫЕ!$BY994&gt;0,1,0)&amp;"v"&amp;IF(ДАННЫЕ!$BZ994&gt;0,1,0)&amp;"n"&amp;ДАННЫЕ!$CA994&amp;"t"&amp;ДАННЫЕ!$AY994&amp;"k"&amp;ДАННЫЕ!$CB994&amp;"q"&amp;ДАННЫЕ!$CC994&amp;"w"&amp;ДАННЫЕ!$CD994&amp;"e"&amp;ДАННЫЕ!$CE994&amp;"m"&amp;ДАННЫЕ!$CF994&amp;"c"&amp;ДАННЫЕ!$CG994&amp;"z"&amp;ДАННЫЕ!$CH994&amp;"d"&amp;IF(H994=4,1,0)&amp;"s"&amp;IF(ДАННЫЕ!$J994=1,0,1)&amp;"u"&amp;IF(ДАННЫЕ!$CJ994&gt;0,1,0)</f>
        <v>g0cf0a06AR1VG0o0xp0v0ntkqwemczd0s1u0</v>
      </c>
      <c r="O994" s="28" t="str">
        <f>ДАННЫЕ!$I994&amp;"g"&amp;B994&amp;A994&amp;"f"&amp;P994&amp;"c"&amp;IF(ДАННЫЕ!$U994&gt;0,1,0)&amp;"s"&amp;IF(ДАННЫЕ!$Q994&gt;0,IF(YEAR(ДАННЫЕ!$F$1)=YEAR(ДАННЫЕ!$Q994),IF(MONTH(ДАННЫЕ!$F$1)=MONTH(ДАННЫЕ!$Q994),111,11),1),0)&amp;"i"&amp;IF(ДАННЫЕ!$R994+ДАННЫЕ!$S994+ДАННЫЕ!$T994=0,0,1)&amp;"h"&amp;IF(ДАННЫЕ!$P994&gt;0,1,0)&amp;"p"&amp;IF(ДАННЫЕ!$CI994&gt;0,IF(YEAR(ДАННЫЕ!$F$1)=YEAR(ДАННЫЕ!$CI994),IF(MONTH(ДАННЫЕ!$F$1)=MONTH(ДАННЫЕ!$CI994),111,11),1),0)&amp;"d"&amp;IF(ДАННЫЕ!$CJ994&gt;0,IF(YEAR(ДАННЫЕ!$F$1)=YEAR(ДАННЫЕ!$CJ994),IF(MONTH(ДАННЫЕ!$F$1)=MONTH(ДАННЫЕ!$CJ994),111,11),1),0)&amp;"o"&amp;IF(ДАННЫЕ!$CK994&gt;0,IF(MONTH(ДАННЫЕ!$F$1)=MONTH(ДАННЫЕ!$CK994),111,11),0)&amp;"v"&amp;IF(ДАННЫЕ!$BE994&gt;0,IF(MONTH(ДАННЫЕ!$F$1)=MONTH(ДАННЫЕ!$BE994),111,11),0)</f>
        <v>g00f0c0s0i0h0p0d0o0v0</v>
      </c>
      <c r="P994" s="15">
        <f t="shared" si="47"/>
        <v>0</v>
      </c>
      <c r="Q994" s="15">
        <f>IF(ДАННЫЕ!$F$1&gt;ДАННЫЕ!$N994,IF(YEAR(ДАННЫЕ!$F$1)=YEAR(ДАННЫЕ!M994),1,0),0)</f>
        <v>0</v>
      </c>
      <c r="R994" s="15">
        <f>IF(ДАННЫЕ!$F$1&gt;ДАННЫЕ!$N994,IF(YEAR(ДАННЫЕ!$F$1)=YEAR(ДАННЫЕ!N994),1,0),0)</f>
        <v>0</v>
      </c>
      <c r="S994" s="15">
        <f>IF(ДАННЫЕ!$AA994="2А",1,IF(ДАННЫЕ!$AA994="2Б",2,IF(ДАННЫЕ!$AA994="2В",3,IF(ДАННЫЕ!$AA994=3,4,IF(ДАННЫЕ!$AA994="4А",5,IF(ДАННЫЕ!$AA994="4Б",6,IF(ДАННЫЕ!$AA994="4В",7,IF(ДАННЫЕ!$AA994=5,8,0))))))))</f>
        <v>0</v>
      </c>
      <c r="T994" s="15">
        <f>IF(OR(ДАННЫЕ!$AC994=2,ДАННЫЕ!$AD994=2,ДАННЫЕ!$AE994=2),2,IF(OR(ДАННЫЕ!$AC994=1,ДАННЫЕ!$AD994=1,ДАННЫЕ!$AE994=1),1,0))</f>
        <v>0</v>
      </c>
    </row>
    <row r="995" spans="1:20" ht="15" customHeight="1" x14ac:dyDescent="0.2">
      <c r="A995" s="78">
        <f>IF(B995&gt;0,IF(MONTH(ДАННЫЕ!$F$1)=MONTH(ДАННЫЕ!$B995),1,0),0)</f>
        <v>0</v>
      </c>
      <c r="B995" s="14">
        <f>IF(ДАННЫЕ!$B995&gt;0,IF(YEAR(ДАННЫЕ!$F$1)=YEAR(ДАННЫЕ!$B995),1,0),0)</f>
        <v>0</v>
      </c>
      <c r="C995" s="14">
        <f>IF(ДАННЫЕ!$CM995&gt;0,IF(YEAR(ДАННЫЕ!$F$1)=YEAR(ДАННЫЕ!$CM995),1,0),0)</f>
        <v>0</v>
      </c>
      <c r="D995" s="14">
        <f>IF(ДАННЫЕ!$CJ995&gt;0,IF(ДАННЫЕ!$CL995&gt;ДАННЫЕ!$F$1,1,IF(ДАННЫЕ!$CL995&gt;0,0,1)),0)</f>
        <v>0</v>
      </c>
      <c r="E995" s="43" t="str">
        <f ca="1">IF(ДАННЫЕ!$F$1&gt;0,IF(ДАННЫЕ!$G995&gt;0,DATEDIF(ДАННЫЕ!$G995,ДАННЫЕ!$F$1,"y"),""),IF(ДАННЫЕ!$G995&gt;0,DATEDIF(ДАННЫЕ!$G995,TODAY(),"y"),""))</f>
        <v/>
      </c>
      <c r="F995" s="43" t="str">
        <f xml:space="preserve"> IF(ДАННЫЕ!$F995="М",IF(E995&gt;=18,IF(E995&lt;60,1,""),""),"")&amp;IF(ДАННЫЕ!$F995="Ж",IF(E995&gt;=18,IF(E995&lt;55,1,""),""),"")</f>
        <v/>
      </c>
      <c r="G995" s="43" t="str">
        <f xml:space="preserve"> IF(ДАННЫЕ!$F995="М",IF(E995&gt;=60,2,""),"")&amp;IF(ДАННЫЕ!$F995="Ж",IF(E995&gt;=55,2,""),"")</f>
        <v/>
      </c>
      <c r="H995" s="43" t="str">
        <f t="shared" ca="1" si="45"/>
        <v/>
      </c>
      <c r="I995" s="43" t="str">
        <f t="shared" ca="1" si="46"/>
        <v>03</v>
      </c>
      <c r="J995" s="28" t="str">
        <f ca="1">ДАННЫЕ!$F995&amp;H995&amp;I995&amp;ДАННЫЕ!$I995&amp;"m"&amp;IF(ДАННЫЕ!$I995&gt;0,IF(ДАННЫЕ!$J995&gt;0,0,1),"")&amp;"f"&amp;IF(ДАННЫЕ!$R995&gt;0,IF(YEAR(ДАННЫЕ!$F$1)=YEAR(ДАННЫЕ!$R995),1,0),0)&amp;"z"&amp;ДАННЫЕ!$R995&amp;"p"&amp;ДАННЫЕ!$S995&amp;"i"&amp;ДАННЫЕ!$T995&amp;"h"&amp;ДАННЫЕ!$K995&amp;"be"&amp;ДАННЫЕ!$BI995&amp;"CD"&amp;IF(ДАННЫЕ!BF995&gt;500,4,IF(ДАННЫЕ!BF995&gt;350,3,IF(ДАННЫЕ!BF995&gt;200,2,IF(ДАННЫЕ!BF995&gt;0,1,0))))&amp;"g"&amp;B995&amp;"d"&amp;H995&amp;"l"&amp;ДАННЫЕ!AT995&amp;"a"&amp;ДАННЫЕ!$V995&amp;"v"&amp;R995&amp;"k"&amp;ДАННЫЕ!$U995&amp;"s"&amp;ДАННЫЕ!$Y995&amp;"t"&amp;ДАННЫЕ!$X995&amp;"b"&amp;IF(ДАННЫЕ!$Q995&gt;1,1,0)&amp;"PP"&amp;ДАННЫЕ!Z995&amp;"c"&amp;S995&amp;"x"&amp;IF(ДАННЫЕ!$BY995&gt;0,IF(YEAR(ДАННЫЕ!$F$1)=YEAR(ДАННЫЕ!$BY995),1,0),0)&amp;"n"&amp;IF(ДАННЫЕ!$BZ995&gt;0,IF(YEAR(ДАННЫЕ!$F$1)=YEAR(ДАННЫЕ!$BZ995),1,0),0)&amp;"u"&amp;D995&amp;"z"&amp;IF(ДАННЫЕ!$CL995&gt;0,IF(YEAR(ДАННЫЕ!$F$1)&gt;YEAR(ДАННЫЕ!$CL995),11,12),0)</f>
        <v>03mf0zpihbeCD0g0dlav0kstb0PPc0x0n0u0z0</v>
      </c>
      <c r="K995" s="28" t="str">
        <f ca="1">ДАННЫЕ!$I995&amp;"x"&amp;B995&amp;"w"&amp;IF(T995+ДАННЫЕ!AD995+ДАННЫЕ!AE995+ДАННЫЕ!AF995+ДАННЫЕ!AG995+ДАННЫЕ!AH995+ДАННЫЕ!$AL995+ДАННЫЕ!AI995+ДАННЫЕ!AJ995+ДАННЫЕ!AK995+ДАННЫЕ!AP995+ДАННЫЕ!AQ995+ДАННЫЕ!AR995+ДАННЫЕ!$AM995+ДАННЫЕ!$AN995+ДАННЫЕ!AS995+ДАННЫЕ!AT995&gt;0,1,0)&amp;IF(OR(T995=2,ДАННЫЕ!AD995=2,ДАННЫЕ!AE995=2,ДАННЫЕ!AF995=2,ДАННЫЕ!AG995=2,ДАННЫЕ!AH995=2,ДАННЫЕ!$AL995=2,ДАННЫЕ!AI995=2,ДАННЫЕ!AJ995=2,ДАННЫЕ!AK995=2,ДАННЫЕ!AP995=2,ДАННЫЕ!AQ995=2,ДАННЫЕ!AR995=2,ДАННЫЕ!$AM995=2,ДАННЫЕ!$AN995=2,ДАННЫЕ!AS995=2,ДАННЫЕ!AT995=2),2,0)&amp;"t"&amp;IF(T995&gt;0,"1"&amp;T995,"00")&amp;"f"&amp;IF(ДАННЫЕ!$AC995,"1"&amp;ДАННЫЕ!$AC995,"00")&amp;"b"&amp;IF(ДАННЫЕ!$AD995,"1"&amp;ДАННЫЕ!$AD995,"00")&amp;"g"&amp;IF(ДАННЫЕ!$AF995,"1"&amp;ДАННЫЕ!$AF995,"00")&amp;"c"&amp;IF(ДАННЫЕ!$AG995,"1"&amp;ДАННЫЕ!$AG995,"00")&amp;"i"&amp;IF(ДАННЫЕ!$AH995,"1"&amp;ДАННЫЕ!$AH995,"00")&amp;"r"&amp;IF(ДАННЫЕ!$AL995,"1"&amp;ДАННЫЕ!$AL995,"00")&amp;"m"&amp;IF(ДАННЫЕ!$AI995,"1"&amp;ДАННЫЕ!$AI995,"00")&amp;"hS"&amp;IF(ДАННЫЕ!$AJ995,"1"&amp;ДАННЫЕ!$AJ995,"00")&amp;"hZ"&amp;IF(ДАННЫЕ!$AK995,"1"&amp;ДАННЫЕ!$AK995,"00")&amp;"p"&amp;IF(ДАННЫЕ!$AP995,"1"&amp;ДАННЫЕ!$AP995,"00")&amp;"k"&amp;IF(ДАННЫЕ!$AQ995,"1"&amp;ДАННЫЕ!$AQ995,"00")&amp;"z"&amp;IF(ДАННЫЕ!$AR995,"1"&amp;ДАННЫЕ!$AR995,"00")&amp;"j"&amp;IF(ДАННЫЕ!$AM995,"1"&amp;ДАННЫЕ!$AM995,"00")&amp;"n"&amp;IF(ДАННЫЕ!$AN995,"1"&amp;ДАННЫЕ!$AN995,"00")&amp;"E"&amp;ДАННЫЕ!BI995&amp;"L"&amp;ДАННЫЕ!AO995&amp;"h"&amp;IF(ДАННЫЕ!$AU995&gt;0,1,0)&amp;"v"&amp;IF(ДАННЫЕ!$AW995&gt;0,1,0)&amp;"a"&amp;IF(ДАННЫЕ!$AS995,"1"&amp;ДАННЫЕ!$AS995,"00")&amp;"s"&amp;IF(ДАННЫЕ!$AT995,"1"&amp;ДАННЫЕ!$AT995,"00")&amp;"u"&amp;IF(ДАННЫЕ!$CJ995&gt;0,1,0)&amp;"y"&amp;B995&amp;"d"&amp;H995&amp;"e"&amp;F995&amp;G995</f>
        <v>x0w00t00f00b00g00c00i00r00m00hS00hZ00p00k00z00j00n00ELh0v0a00s00u0y0de</v>
      </c>
      <c r="L995" s="28" t="str">
        <f ca="1">ДАННЫЕ!$I995&amp;"VN"&amp;IF(ДАННЫЕ!AW995&gt;0,11,10)&amp;"CD"&amp;IF(ДАННЫЕ!BF995&gt;500,16,IF(ДАННЫЕ!BF995&gt;350,15,IF(ДАННЫЕ!BF995&gt;=200,14,IF(ДАННЫЕ!BF995&gt;=100,13,IF(ДАННЫЕ!BF995&gt;=50,12,IF(ДАННЫЕ!BF995&gt;0,11,10))))))&amp;"AR"&amp;IF(ДАННЫЕ!BX995&gt;0,1,0)&amp;"GD"&amp;B995&amp;"VV"&amp;IF(E995&gt;=5,IF(E995&lt;18,1,0),0)</f>
        <v>VN10CD10AR0GD0VV0</v>
      </c>
      <c r="M995" s="28" t="str">
        <f>ДАННЫЕ!$I995&amp;"b"&amp;ДАННЫЕ!$BI995&amp;"r"&amp;ДАННЫЕ!$BJ995&amp;"CD"&amp;IF(ДАННЫЕ!BF995&gt;0,IF(ДАННЫЕ!BF995&lt;200,1,IF(ДАННЫЕ!BF995&lt;350,2,3)),0)&amp;"h"&amp;IF(ДАННЫЕ!$BK995+ДАННЫЕ!$BL995+ДАННЫЕ!$BM995&gt;0,1,0)&amp;"x"&amp;ДАННЫЕ!$BK995&amp;"y"&amp;ДАННЫЕ!$BL995&amp;"z"&amp;ДАННЫЕ!$BM995&amp;"c"&amp;IF(ДАННЫЕ!$BK995+ДАННЫЕ!$BL995+ДАННЫЕ!$BM995=3,1,0)&amp;"a"&amp;IF(ДАННЫЕ!$BQ995+ДАННЫЕ!$BR995&gt;0,1,0)&amp;"d"&amp;ДАННЫЕ!$BQ995&amp;"v"&amp;ДАННЫЕ!$BR995&amp;"p"&amp;ДАННЫЕ!$BS995&amp;"n"&amp;ДАННЫЕ!$BU995&amp;"t"&amp;ДАННЫЕ!$BV995&amp;"o"&amp;ДАННЫЕ!$BT995&amp;"l"&amp;IF(ДАННЫЕ!$BN995&gt;0,1,0)&amp;ДАННЫЕ!$BN995&amp;"g"&amp;ДАННЫЕ!$BO995&amp;"s"&amp;ДАННЫЕ!$BP995&amp;"DZ"&amp;IF(ДАННЫЕ!B995-ДАННЫЕ!G995 &lt; 60,IF(ДАННЫЕ!B995-ДАННЫЕ!G995 &gt;= 0,1,0),0)&amp;"u"&amp;IF(ДАННЫЕ!$CJ995&gt;0,1,0)</f>
        <v>brCD0h0xyzc0a0dvpntol0gsDZ1u0</v>
      </c>
      <c r="N995" s="28" t="str">
        <f ca="1">ДАННЫЕ!$F995&amp;ДАННЫЕ!$I995&amp;"g"&amp;B995&amp;"cf"&amp;D995&amp;"a"&amp;IF(ДАННЫЕ!$BX995&gt;0,1,0)&amp;IF(ДАННЫЕ!$BF995&gt;500,1,IF(ДАННЫЕ!$BF995&gt;350,2,IF(ДАННЫЕ!$BF995&gt;=200,3,IF(ДАННЫЕ!$BF995&gt;=100,4,IF(ДАННЫЕ!$BF995&gt;=50,5,IF(ДАННЫЕ!$BF995&lt;50,6,0))))))&amp;"AR"&amp;IF(DATEDIF(ДАННЫЕ!$BX995,ДАННЫЕ!$F$1,"y")&gt;1,1,0)&amp;"VG"&amp;IF(ДАННЫЕ!$BH995="0",1,0)&amp;"o"&amp;IF(T995+ДАННЫЕ!$AF995+ДАННЫЕ!$AG995+ДАННЫЕ!$AH995+ДАННЫЕ!$AI995+ДАННЫЕ!$AJ995+ДАННЫЕ!$AP995+ДАННЫЕ!$AQ995+ДАННЫЕ!$AR995+ДАННЫЕ!$AU995+ДАННЫЕ!$AW995+ДАННЫЕ!$AS995+ДАННЫЕ!$AT995&gt;0,1,0)&amp;"x"&amp;ДАННЫЕ!$AG995&amp;"p"&amp;IF(ДАННЫЕ!$BY995&gt;0,1,0)&amp;"v"&amp;IF(ДАННЫЕ!$BZ995&gt;0,1,0)&amp;"n"&amp;ДАННЫЕ!$CA995&amp;"t"&amp;ДАННЫЕ!$AY995&amp;"k"&amp;ДАННЫЕ!$CB995&amp;"q"&amp;ДАННЫЕ!$CC995&amp;"w"&amp;ДАННЫЕ!$CD995&amp;"e"&amp;ДАННЫЕ!$CE995&amp;"m"&amp;ДАННЫЕ!$CF995&amp;"c"&amp;ДАННЫЕ!$CG995&amp;"z"&amp;ДАННЫЕ!$CH995&amp;"d"&amp;IF(H995=4,1,0)&amp;"s"&amp;IF(ДАННЫЕ!$J995=1,0,1)&amp;"u"&amp;IF(ДАННЫЕ!$CJ995&gt;0,1,0)</f>
        <v>g0cf0a06AR1VG0o0xp0v0ntkqwemczd0s1u0</v>
      </c>
      <c r="O995" s="28" t="str">
        <f>ДАННЫЕ!$I995&amp;"g"&amp;B995&amp;A995&amp;"f"&amp;P995&amp;"c"&amp;IF(ДАННЫЕ!$U995&gt;0,1,0)&amp;"s"&amp;IF(ДАННЫЕ!$Q995&gt;0,IF(YEAR(ДАННЫЕ!$F$1)=YEAR(ДАННЫЕ!$Q995),IF(MONTH(ДАННЫЕ!$F$1)=MONTH(ДАННЫЕ!$Q995),111,11),1),0)&amp;"i"&amp;IF(ДАННЫЕ!$R995+ДАННЫЕ!$S995+ДАННЫЕ!$T995=0,0,1)&amp;"h"&amp;IF(ДАННЫЕ!$P995&gt;0,1,0)&amp;"p"&amp;IF(ДАННЫЕ!$CI995&gt;0,IF(YEAR(ДАННЫЕ!$F$1)=YEAR(ДАННЫЕ!$CI995),IF(MONTH(ДАННЫЕ!$F$1)=MONTH(ДАННЫЕ!$CI995),111,11),1),0)&amp;"d"&amp;IF(ДАННЫЕ!$CJ995&gt;0,IF(YEAR(ДАННЫЕ!$F$1)=YEAR(ДАННЫЕ!$CJ995),IF(MONTH(ДАННЫЕ!$F$1)=MONTH(ДАННЫЕ!$CJ995),111,11),1),0)&amp;"o"&amp;IF(ДАННЫЕ!$CK995&gt;0,IF(MONTH(ДАННЫЕ!$F$1)=MONTH(ДАННЫЕ!$CK995),111,11),0)&amp;"v"&amp;IF(ДАННЫЕ!$BE995&gt;0,IF(MONTH(ДАННЫЕ!$F$1)=MONTH(ДАННЫЕ!$BE995),111,11),0)</f>
        <v>g00f0c0s0i0h0p0d0o0v0</v>
      </c>
      <c r="P995" s="15">
        <f t="shared" si="47"/>
        <v>0</v>
      </c>
      <c r="Q995" s="15">
        <f>IF(ДАННЫЕ!$F$1&gt;ДАННЫЕ!$N995,IF(YEAR(ДАННЫЕ!$F$1)=YEAR(ДАННЫЕ!M995),1,0),0)</f>
        <v>0</v>
      </c>
      <c r="R995" s="15">
        <f>IF(ДАННЫЕ!$F$1&gt;ДАННЫЕ!$N995,IF(YEAR(ДАННЫЕ!$F$1)=YEAR(ДАННЫЕ!N995),1,0),0)</f>
        <v>0</v>
      </c>
      <c r="S995" s="15">
        <f>IF(ДАННЫЕ!$AA995="2А",1,IF(ДАННЫЕ!$AA995="2Б",2,IF(ДАННЫЕ!$AA995="2В",3,IF(ДАННЫЕ!$AA995=3,4,IF(ДАННЫЕ!$AA995="4А",5,IF(ДАННЫЕ!$AA995="4Б",6,IF(ДАННЫЕ!$AA995="4В",7,IF(ДАННЫЕ!$AA995=5,8,0))))))))</f>
        <v>0</v>
      </c>
      <c r="T995" s="15">
        <f>IF(OR(ДАННЫЕ!$AC995=2,ДАННЫЕ!$AD995=2,ДАННЫЕ!$AE995=2),2,IF(OR(ДАННЫЕ!$AC995=1,ДАННЫЕ!$AD995=1,ДАННЫЕ!$AE995=1),1,0))</f>
        <v>0</v>
      </c>
    </row>
    <row r="996" spans="1:20" ht="15" customHeight="1" x14ac:dyDescent="0.2">
      <c r="A996" s="78">
        <f>IF(B996&gt;0,IF(MONTH(ДАННЫЕ!$F$1)=MONTH(ДАННЫЕ!$B996),1,0),0)</f>
        <v>0</v>
      </c>
      <c r="B996" s="14">
        <f>IF(ДАННЫЕ!$B996&gt;0,IF(YEAR(ДАННЫЕ!$F$1)=YEAR(ДАННЫЕ!$B996),1,0),0)</f>
        <v>0</v>
      </c>
      <c r="C996" s="14">
        <f>IF(ДАННЫЕ!$CM996&gt;0,IF(YEAR(ДАННЫЕ!$F$1)=YEAR(ДАННЫЕ!$CM996),1,0),0)</f>
        <v>0</v>
      </c>
      <c r="D996" s="14">
        <f>IF(ДАННЫЕ!$CJ996&gt;0,IF(ДАННЫЕ!$CL996&gt;ДАННЫЕ!$F$1,1,IF(ДАННЫЕ!$CL996&gt;0,0,1)),0)</f>
        <v>0</v>
      </c>
      <c r="E996" s="43" t="str">
        <f ca="1">IF(ДАННЫЕ!$F$1&gt;0,IF(ДАННЫЕ!$G996&gt;0,DATEDIF(ДАННЫЕ!$G996,ДАННЫЕ!$F$1,"y"),""),IF(ДАННЫЕ!$G996&gt;0,DATEDIF(ДАННЫЕ!$G996,TODAY(),"y"),""))</f>
        <v/>
      </c>
      <c r="F996" s="43" t="str">
        <f xml:space="preserve"> IF(ДАННЫЕ!$F996="М",IF(E996&gt;=18,IF(E996&lt;60,1,""),""),"")&amp;IF(ДАННЫЕ!$F996="Ж",IF(E996&gt;=18,IF(E996&lt;55,1,""),""),"")</f>
        <v/>
      </c>
      <c r="G996" s="43" t="str">
        <f xml:space="preserve"> IF(ДАННЫЕ!$F996="М",IF(E996&gt;=60,2,""),"")&amp;IF(ДАННЫЕ!$F996="Ж",IF(E996&gt;=55,2,""),"")</f>
        <v/>
      </c>
      <c r="H996" s="43" t="str">
        <f t="shared" ca="1" si="45"/>
        <v/>
      </c>
      <c r="I996" s="43" t="str">
        <f t="shared" ca="1" si="46"/>
        <v>03</v>
      </c>
      <c r="J996" s="28" t="str">
        <f ca="1">ДАННЫЕ!$F996&amp;H996&amp;I996&amp;ДАННЫЕ!$I996&amp;"m"&amp;IF(ДАННЫЕ!$I996&gt;0,IF(ДАННЫЕ!$J996&gt;0,0,1),"")&amp;"f"&amp;IF(ДАННЫЕ!$R996&gt;0,IF(YEAR(ДАННЫЕ!$F$1)=YEAR(ДАННЫЕ!$R996),1,0),0)&amp;"z"&amp;ДАННЫЕ!$R996&amp;"p"&amp;ДАННЫЕ!$S996&amp;"i"&amp;ДАННЫЕ!$T996&amp;"h"&amp;ДАННЫЕ!$K996&amp;"be"&amp;ДАННЫЕ!$BI996&amp;"CD"&amp;IF(ДАННЫЕ!BF996&gt;500,4,IF(ДАННЫЕ!BF996&gt;350,3,IF(ДАННЫЕ!BF996&gt;200,2,IF(ДАННЫЕ!BF996&gt;0,1,0))))&amp;"g"&amp;B996&amp;"d"&amp;H996&amp;"l"&amp;ДАННЫЕ!AT996&amp;"a"&amp;ДАННЫЕ!$V996&amp;"v"&amp;R996&amp;"k"&amp;ДАННЫЕ!$U996&amp;"s"&amp;ДАННЫЕ!$Y996&amp;"t"&amp;ДАННЫЕ!$X996&amp;"b"&amp;IF(ДАННЫЕ!$Q996&gt;1,1,0)&amp;"PP"&amp;ДАННЫЕ!Z996&amp;"c"&amp;S996&amp;"x"&amp;IF(ДАННЫЕ!$BY996&gt;0,IF(YEAR(ДАННЫЕ!$F$1)=YEAR(ДАННЫЕ!$BY996),1,0),0)&amp;"n"&amp;IF(ДАННЫЕ!$BZ996&gt;0,IF(YEAR(ДАННЫЕ!$F$1)=YEAR(ДАННЫЕ!$BZ996),1,0),0)&amp;"u"&amp;D996&amp;"z"&amp;IF(ДАННЫЕ!$CL996&gt;0,IF(YEAR(ДАННЫЕ!$F$1)&gt;YEAR(ДАННЫЕ!$CL996),11,12),0)</f>
        <v>03mf0zpihbeCD0g0dlav0kstb0PPc0x0n0u0z0</v>
      </c>
      <c r="K996" s="28" t="str">
        <f ca="1">ДАННЫЕ!$I996&amp;"x"&amp;B996&amp;"w"&amp;IF(T996+ДАННЫЕ!AD996+ДАННЫЕ!AE996+ДАННЫЕ!AF996+ДАННЫЕ!AG996+ДАННЫЕ!AH996+ДАННЫЕ!$AL996+ДАННЫЕ!AI996+ДАННЫЕ!AJ996+ДАННЫЕ!AK996+ДАННЫЕ!AP996+ДАННЫЕ!AQ996+ДАННЫЕ!AR996+ДАННЫЕ!$AM996+ДАННЫЕ!$AN996+ДАННЫЕ!AS996+ДАННЫЕ!AT996&gt;0,1,0)&amp;IF(OR(T996=2,ДАННЫЕ!AD996=2,ДАННЫЕ!AE996=2,ДАННЫЕ!AF996=2,ДАННЫЕ!AG996=2,ДАННЫЕ!AH996=2,ДАННЫЕ!$AL996=2,ДАННЫЕ!AI996=2,ДАННЫЕ!AJ996=2,ДАННЫЕ!AK996=2,ДАННЫЕ!AP996=2,ДАННЫЕ!AQ996=2,ДАННЫЕ!AR996=2,ДАННЫЕ!$AM996=2,ДАННЫЕ!$AN996=2,ДАННЫЕ!AS996=2,ДАННЫЕ!AT996=2),2,0)&amp;"t"&amp;IF(T996&gt;0,"1"&amp;T996,"00")&amp;"f"&amp;IF(ДАННЫЕ!$AC996,"1"&amp;ДАННЫЕ!$AC996,"00")&amp;"b"&amp;IF(ДАННЫЕ!$AD996,"1"&amp;ДАННЫЕ!$AD996,"00")&amp;"g"&amp;IF(ДАННЫЕ!$AF996,"1"&amp;ДАННЫЕ!$AF996,"00")&amp;"c"&amp;IF(ДАННЫЕ!$AG996,"1"&amp;ДАННЫЕ!$AG996,"00")&amp;"i"&amp;IF(ДАННЫЕ!$AH996,"1"&amp;ДАННЫЕ!$AH996,"00")&amp;"r"&amp;IF(ДАННЫЕ!$AL996,"1"&amp;ДАННЫЕ!$AL996,"00")&amp;"m"&amp;IF(ДАННЫЕ!$AI996,"1"&amp;ДАННЫЕ!$AI996,"00")&amp;"hS"&amp;IF(ДАННЫЕ!$AJ996,"1"&amp;ДАННЫЕ!$AJ996,"00")&amp;"hZ"&amp;IF(ДАННЫЕ!$AK996,"1"&amp;ДАННЫЕ!$AK996,"00")&amp;"p"&amp;IF(ДАННЫЕ!$AP996,"1"&amp;ДАННЫЕ!$AP996,"00")&amp;"k"&amp;IF(ДАННЫЕ!$AQ996,"1"&amp;ДАННЫЕ!$AQ996,"00")&amp;"z"&amp;IF(ДАННЫЕ!$AR996,"1"&amp;ДАННЫЕ!$AR996,"00")&amp;"j"&amp;IF(ДАННЫЕ!$AM996,"1"&amp;ДАННЫЕ!$AM996,"00")&amp;"n"&amp;IF(ДАННЫЕ!$AN996,"1"&amp;ДАННЫЕ!$AN996,"00")&amp;"E"&amp;ДАННЫЕ!BI996&amp;"L"&amp;ДАННЫЕ!AO996&amp;"h"&amp;IF(ДАННЫЕ!$AU996&gt;0,1,0)&amp;"v"&amp;IF(ДАННЫЕ!$AW996&gt;0,1,0)&amp;"a"&amp;IF(ДАННЫЕ!$AS996,"1"&amp;ДАННЫЕ!$AS996,"00")&amp;"s"&amp;IF(ДАННЫЕ!$AT996,"1"&amp;ДАННЫЕ!$AT996,"00")&amp;"u"&amp;IF(ДАННЫЕ!$CJ996&gt;0,1,0)&amp;"y"&amp;B996&amp;"d"&amp;H996&amp;"e"&amp;F996&amp;G996</f>
        <v>x0w00t00f00b00g00c00i00r00m00hS00hZ00p00k00z00j00n00ELh0v0a00s00u0y0de</v>
      </c>
      <c r="L996" s="28" t="str">
        <f ca="1">ДАННЫЕ!$I996&amp;"VN"&amp;IF(ДАННЫЕ!AW996&gt;0,11,10)&amp;"CD"&amp;IF(ДАННЫЕ!BF996&gt;500,16,IF(ДАННЫЕ!BF996&gt;350,15,IF(ДАННЫЕ!BF996&gt;=200,14,IF(ДАННЫЕ!BF996&gt;=100,13,IF(ДАННЫЕ!BF996&gt;=50,12,IF(ДАННЫЕ!BF996&gt;0,11,10))))))&amp;"AR"&amp;IF(ДАННЫЕ!BX996&gt;0,1,0)&amp;"GD"&amp;B996&amp;"VV"&amp;IF(E996&gt;=5,IF(E996&lt;18,1,0),0)</f>
        <v>VN10CD10AR0GD0VV0</v>
      </c>
      <c r="M996" s="28" t="str">
        <f>ДАННЫЕ!$I996&amp;"b"&amp;ДАННЫЕ!$BI996&amp;"r"&amp;ДАННЫЕ!$BJ996&amp;"CD"&amp;IF(ДАННЫЕ!BF996&gt;0,IF(ДАННЫЕ!BF996&lt;200,1,IF(ДАННЫЕ!BF996&lt;350,2,3)),0)&amp;"h"&amp;IF(ДАННЫЕ!$BK996+ДАННЫЕ!$BL996+ДАННЫЕ!$BM996&gt;0,1,0)&amp;"x"&amp;ДАННЫЕ!$BK996&amp;"y"&amp;ДАННЫЕ!$BL996&amp;"z"&amp;ДАННЫЕ!$BM996&amp;"c"&amp;IF(ДАННЫЕ!$BK996+ДАННЫЕ!$BL996+ДАННЫЕ!$BM996=3,1,0)&amp;"a"&amp;IF(ДАННЫЕ!$BQ996+ДАННЫЕ!$BR996&gt;0,1,0)&amp;"d"&amp;ДАННЫЕ!$BQ996&amp;"v"&amp;ДАННЫЕ!$BR996&amp;"p"&amp;ДАННЫЕ!$BS996&amp;"n"&amp;ДАННЫЕ!$BU996&amp;"t"&amp;ДАННЫЕ!$BV996&amp;"o"&amp;ДАННЫЕ!$BT996&amp;"l"&amp;IF(ДАННЫЕ!$BN996&gt;0,1,0)&amp;ДАННЫЕ!$BN996&amp;"g"&amp;ДАННЫЕ!$BO996&amp;"s"&amp;ДАННЫЕ!$BP996&amp;"DZ"&amp;IF(ДАННЫЕ!B996-ДАННЫЕ!G996 &lt; 60,IF(ДАННЫЕ!B996-ДАННЫЕ!G996 &gt;= 0,1,0),0)&amp;"u"&amp;IF(ДАННЫЕ!$CJ996&gt;0,1,0)</f>
        <v>brCD0h0xyzc0a0dvpntol0gsDZ1u0</v>
      </c>
      <c r="N996" s="28" t="str">
        <f ca="1">ДАННЫЕ!$F996&amp;ДАННЫЕ!$I996&amp;"g"&amp;B996&amp;"cf"&amp;D996&amp;"a"&amp;IF(ДАННЫЕ!$BX996&gt;0,1,0)&amp;IF(ДАННЫЕ!$BF996&gt;500,1,IF(ДАННЫЕ!$BF996&gt;350,2,IF(ДАННЫЕ!$BF996&gt;=200,3,IF(ДАННЫЕ!$BF996&gt;=100,4,IF(ДАННЫЕ!$BF996&gt;=50,5,IF(ДАННЫЕ!$BF996&lt;50,6,0))))))&amp;"AR"&amp;IF(DATEDIF(ДАННЫЕ!$BX996,ДАННЫЕ!$F$1,"y")&gt;1,1,0)&amp;"VG"&amp;IF(ДАННЫЕ!$BH996="0",1,0)&amp;"o"&amp;IF(T996+ДАННЫЕ!$AF996+ДАННЫЕ!$AG996+ДАННЫЕ!$AH996+ДАННЫЕ!$AI996+ДАННЫЕ!$AJ996+ДАННЫЕ!$AP996+ДАННЫЕ!$AQ996+ДАННЫЕ!$AR996+ДАННЫЕ!$AU996+ДАННЫЕ!$AW996+ДАННЫЕ!$AS996+ДАННЫЕ!$AT996&gt;0,1,0)&amp;"x"&amp;ДАННЫЕ!$AG996&amp;"p"&amp;IF(ДАННЫЕ!$BY996&gt;0,1,0)&amp;"v"&amp;IF(ДАННЫЕ!$BZ996&gt;0,1,0)&amp;"n"&amp;ДАННЫЕ!$CA996&amp;"t"&amp;ДАННЫЕ!$AY996&amp;"k"&amp;ДАННЫЕ!$CB996&amp;"q"&amp;ДАННЫЕ!$CC996&amp;"w"&amp;ДАННЫЕ!$CD996&amp;"e"&amp;ДАННЫЕ!$CE996&amp;"m"&amp;ДАННЫЕ!$CF996&amp;"c"&amp;ДАННЫЕ!$CG996&amp;"z"&amp;ДАННЫЕ!$CH996&amp;"d"&amp;IF(H996=4,1,0)&amp;"s"&amp;IF(ДАННЫЕ!$J996=1,0,1)&amp;"u"&amp;IF(ДАННЫЕ!$CJ996&gt;0,1,0)</f>
        <v>g0cf0a06AR1VG0o0xp0v0ntkqwemczd0s1u0</v>
      </c>
      <c r="O996" s="28" t="str">
        <f>ДАННЫЕ!$I996&amp;"g"&amp;B996&amp;A996&amp;"f"&amp;P996&amp;"c"&amp;IF(ДАННЫЕ!$U996&gt;0,1,0)&amp;"s"&amp;IF(ДАННЫЕ!$Q996&gt;0,IF(YEAR(ДАННЫЕ!$F$1)=YEAR(ДАННЫЕ!$Q996),IF(MONTH(ДАННЫЕ!$F$1)=MONTH(ДАННЫЕ!$Q996),111,11),1),0)&amp;"i"&amp;IF(ДАННЫЕ!$R996+ДАННЫЕ!$S996+ДАННЫЕ!$T996=0,0,1)&amp;"h"&amp;IF(ДАННЫЕ!$P996&gt;0,1,0)&amp;"p"&amp;IF(ДАННЫЕ!$CI996&gt;0,IF(YEAR(ДАННЫЕ!$F$1)=YEAR(ДАННЫЕ!$CI996),IF(MONTH(ДАННЫЕ!$F$1)=MONTH(ДАННЫЕ!$CI996),111,11),1),0)&amp;"d"&amp;IF(ДАННЫЕ!$CJ996&gt;0,IF(YEAR(ДАННЫЕ!$F$1)=YEAR(ДАННЫЕ!$CJ996),IF(MONTH(ДАННЫЕ!$F$1)=MONTH(ДАННЫЕ!$CJ996),111,11),1),0)&amp;"o"&amp;IF(ДАННЫЕ!$CK996&gt;0,IF(MONTH(ДАННЫЕ!$F$1)=MONTH(ДАННЫЕ!$CK996),111,11),0)&amp;"v"&amp;IF(ДАННЫЕ!$BE996&gt;0,IF(MONTH(ДАННЫЕ!$F$1)=MONTH(ДАННЫЕ!$BE996),111,11),0)</f>
        <v>g00f0c0s0i0h0p0d0o0v0</v>
      </c>
      <c r="P996" s="15">
        <f t="shared" si="47"/>
        <v>0</v>
      </c>
      <c r="Q996" s="15">
        <f>IF(ДАННЫЕ!$F$1&gt;ДАННЫЕ!$N996,IF(YEAR(ДАННЫЕ!$F$1)=YEAR(ДАННЫЕ!M996),1,0),0)</f>
        <v>0</v>
      </c>
      <c r="R996" s="15">
        <f>IF(ДАННЫЕ!$F$1&gt;ДАННЫЕ!$N996,IF(YEAR(ДАННЫЕ!$F$1)=YEAR(ДАННЫЕ!N996),1,0),0)</f>
        <v>0</v>
      </c>
      <c r="S996" s="15">
        <f>IF(ДАННЫЕ!$AA996="2А",1,IF(ДАННЫЕ!$AA996="2Б",2,IF(ДАННЫЕ!$AA996="2В",3,IF(ДАННЫЕ!$AA996=3,4,IF(ДАННЫЕ!$AA996="4А",5,IF(ДАННЫЕ!$AA996="4Б",6,IF(ДАННЫЕ!$AA996="4В",7,IF(ДАННЫЕ!$AA996=5,8,0))))))))</f>
        <v>0</v>
      </c>
      <c r="T996" s="15">
        <f>IF(OR(ДАННЫЕ!$AC996=2,ДАННЫЕ!$AD996=2,ДАННЫЕ!$AE996=2),2,IF(OR(ДАННЫЕ!$AC996=1,ДАННЫЕ!$AD996=1,ДАННЫЕ!$AE996=1),1,0))</f>
        <v>0</v>
      </c>
    </row>
    <row r="997" spans="1:20" ht="15" customHeight="1" x14ac:dyDescent="0.2">
      <c r="A997" s="78">
        <f>IF(B997&gt;0,IF(MONTH(ДАННЫЕ!$F$1)=MONTH(ДАННЫЕ!$B997),1,0),0)</f>
        <v>0</v>
      </c>
      <c r="B997" s="14">
        <f>IF(ДАННЫЕ!$B997&gt;0,IF(YEAR(ДАННЫЕ!$F$1)=YEAR(ДАННЫЕ!$B997),1,0),0)</f>
        <v>0</v>
      </c>
      <c r="C997" s="14">
        <f>IF(ДАННЫЕ!$CM997&gt;0,IF(YEAR(ДАННЫЕ!$F$1)=YEAR(ДАННЫЕ!$CM997),1,0),0)</f>
        <v>0</v>
      </c>
      <c r="D997" s="14">
        <f>IF(ДАННЫЕ!$CJ997&gt;0,IF(ДАННЫЕ!$CL997&gt;ДАННЫЕ!$F$1,1,IF(ДАННЫЕ!$CL997&gt;0,0,1)),0)</f>
        <v>0</v>
      </c>
      <c r="E997" s="43" t="str">
        <f ca="1">IF(ДАННЫЕ!$F$1&gt;0,IF(ДАННЫЕ!$G997&gt;0,DATEDIF(ДАННЫЕ!$G997,ДАННЫЕ!$F$1,"y"),""),IF(ДАННЫЕ!$G997&gt;0,DATEDIF(ДАННЫЕ!$G997,TODAY(),"y"),""))</f>
        <v/>
      </c>
      <c r="F997" s="43" t="str">
        <f xml:space="preserve"> IF(ДАННЫЕ!$F997="М",IF(E997&gt;=18,IF(E997&lt;60,1,""),""),"")&amp;IF(ДАННЫЕ!$F997="Ж",IF(E997&gt;=18,IF(E997&lt;55,1,""),""),"")</f>
        <v/>
      </c>
      <c r="G997" s="43" t="str">
        <f xml:space="preserve"> IF(ДАННЫЕ!$F997="М",IF(E997&gt;=60,2,""),"")&amp;IF(ДАННЫЕ!$F997="Ж",IF(E997&gt;=55,2,""),"")</f>
        <v/>
      </c>
      <c r="H997" s="43" t="str">
        <f t="shared" ca="1" si="45"/>
        <v/>
      </c>
      <c r="I997" s="43" t="str">
        <f t="shared" ca="1" si="46"/>
        <v>03</v>
      </c>
      <c r="J997" s="28" t="str">
        <f ca="1">ДАННЫЕ!$F997&amp;H997&amp;I997&amp;ДАННЫЕ!$I997&amp;"m"&amp;IF(ДАННЫЕ!$I997&gt;0,IF(ДАННЫЕ!$J997&gt;0,0,1),"")&amp;"f"&amp;IF(ДАННЫЕ!$R997&gt;0,IF(YEAR(ДАННЫЕ!$F$1)=YEAR(ДАННЫЕ!$R997),1,0),0)&amp;"z"&amp;ДАННЫЕ!$R997&amp;"p"&amp;ДАННЫЕ!$S997&amp;"i"&amp;ДАННЫЕ!$T997&amp;"h"&amp;ДАННЫЕ!$K997&amp;"be"&amp;ДАННЫЕ!$BI997&amp;"CD"&amp;IF(ДАННЫЕ!BF997&gt;500,4,IF(ДАННЫЕ!BF997&gt;350,3,IF(ДАННЫЕ!BF997&gt;200,2,IF(ДАННЫЕ!BF997&gt;0,1,0))))&amp;"g"&amp;B997&amp;"d"&amp;H997&amp;"l"&amp;ДАННЫЕ!AT997&amp;"a"&amp;ДАННЫЕ!$V997&amp;"v"&amp;R997&amp;"k"&amp;ДАННЫЕ!$U997&amp;"s"&amp;ДАННЫЕ!$Y997&amp;"t"&amp;ДАННЫЕ!$X997&amp;"b"&amp;IF(ДАННЫЕ!$Q997&gt;1,1,0)&amp;"PP"&amp;ДАННЫЕ!Z997&amp;"c"&amp;S997&amp;"x"&amp;IF(ДАННЫЕ!$BY997&gt;0,IF(YEAR(ДАННЫЕ!$F$1)=YEAR(ДАННЫЕ!$BY997),1,0),0)&amp;"n"&amp;IF(ДАННЫЕ!$BZ997&gt;0,IF(YEAR(ДАННЫЕ!$F$1)=YEAR(ДАННЫЕ!$BZ997),1,0),0)&amp;"u"&amp;D997&amp;"z"&amp;IF(ДАННЫЕ!$CL997&gt;0,IF(YEAR(ДАННЫЕ!$F$1)&gt;YEAR(ДАННЫЕ!$CL997),11,12),0)</f>
        <v>03mf0zpihbeCD0g0dlav0kstb0PPc0x0n0u0z0</v>
      </c>
      <c r="K997" s="28" t="str">
        <f ca="1">ДАННЫЕ!$I997&amp;"x"&amp;B997&amp;"w"&amp;IF(T997+ДАННЫЕ!AD997+ДАННЫЕ!AE997+ДАННЫЕ!AF997+ДАННЫЕ!AG997+ДАННЫЕ!AH997+ДАННЫЕ!$AL997+ДАННЫЕ!AI997+ДАННЫЕ!AJ997+ДАННЫЕ!AK997+ДАННЫЕ!AP997+ДАННЫЕ!AQ997+ДАННЫЕ!AR997+ДАННЫЕ!$AM997+ДАННЫЕ!$AN997+ДАННЫЕ!AS997+ДАННЫЕ!AT997&gt;0,1,0)&amp;IF(OR(T997=2,ДАННЫЕ!AD997=2,ДАННЫЕ!AE997=2,ДАННЫЕ!AF997=2,ДАННЫЕ!AG997=2,ДАННЫЕ!AH997=2,ДАННЫЕ!$AL997=2,ДАННЫЕ!AI997=2,ДАННЫЕ!AJ997=2,ДАННЫЕ!AK997=2,ДАННЫЕ!AP997=2,ДАННЫЕ!AQ997=2,ДАННЫЕ!AR997=2,ДАННЫЕ!$AM997=2,ДАННЫЕ!$AN997=2,ДАННЫЕ!AS997=2,ДАННЫЕ!AT997=2),2,0)&amp;"t"&amp;IF(T997&gt;0,"1"&amp;T997,"00")&amp;"f"&amp;IF(ДАННЫЕ!$AC997,"1"&amp;ДАННЫЕ!$AC997,"00")&amp;"b"&amp;IF(ДАННЫЕ!$AD997,"1"&amp;ДАННЫЕ!$AD997,"00")&amp;"g"&amp;IF(ДАННЫЕ!$AF997,"1"&amp;ДАННЫЕ!$AF997,"00")&amp;"c"&amp;IF(ДАННЫЕ!$AG997,"1"&amp;ДАННЫЕ!$AG997,"00")&amp;"i"&amp;IF(ДАННЫЕ!$AH997,"1"&amp;ДАННЫЕ!$AH997,"00")&amp;"r"&amp;IF(ДАННЫЕ!$AL997,"1"&amp;ДАННЫЕ!$AL997,"00")&amp;"m"&amp;IF(ДАННЫЕ!$AI997,"1"&amp;ДАННЫЕ!$AI997,"00")&amp;"hS"&amp;IF(ДАННЫЕ!$AJ997,"1"&amp;ДАННЫЕ!$AJ997,"00")&amp;"hZ"&amp;IF(ДАННЫЕ!$AK997,"1"&amp;ДАННЫЕ!$AK997,"00")&amp;"p"&amp;IF(ДАННЫЕ!$AP997,"1"&amp;ДАННЫЕ!$AP997,"00")&amp;"k"&amp;IF(ДАННЫЕ!$AQ997,"1"&amp;ДАННЫЕ!$AQ997,"00")&amp;"z"&amp;IF(ДАННЫЕ!$AR997,"1"&amp;ДАННЫЕ!$AR997,"00")&amp;"j"&amp;IF(ДАННЫЕ!$AM997,"1"&amp;ДАННЫЕ!$AM997,"00")&amp;"n"&amp;IF(ДАННЫЕ!$AN997,"1"&amp;ДАННЫЕ!$AN997,"00")&amp;"E"&amp;ДАННЫЕ!BI997&amp;"L"&amp;ДАННЫЕ!AO997&amp;"h"&amp;IF(ДАННЫЕ!$AU997&gt;0,1,0)&amp;"v"&amp;IF(ДАННЫЕ!$AW997&gt;0,1,0)&amp;"a"&amp;IF(ДАННЫЕ!$AS997,"1"&amp;ДАННЫЕ!$AS997,"00")&amp;"s"&amp;IF(ДАННЫЕ!$AT997,"1"&amp;ДАННЫЕ!$AT997,"00")&amp;"u"&amp;IF(ДАННЫЕ!$CJ997&gt;0,1,0)&amp;"y"&amp;B997&amp;"d"&amp;H997&amp;"e"&amp;F997&amp;G997</f>
        <v>x0w00t00f00b00g00c00i00r00m00hS00hZ00p00k00z00j00n00ELh0v0a00s00u0y0de</v>
      </c>
      <c r="L997" s="28" t="str">
        <f ca="1">ДАННЫЕ!$I997&amp;"VN"&amp;IF(ДАННЫЕ!AW997&gt;0,11,10)&amp;"CD"&amp;IF(ДАННЫЕ!BF997&gt;500,16,IF(ДАННЫЕ!BF997&gt;350,15,IF(ДАННЫЕ!BF997&gt;=200,14,IF(ДАННЫЕ!BF997&gt;=100,13,IF(ДАННЫЕ!BF997&gt;=50,12,IF(ДАННЫЕ!BF997&gt;0,11,10))))))&amp;"AR"&amp;IF(ДАННЫЕ!BX997&gt;0,1,0)&amp;"GD"&amp;B997&amp;"VV"&amp;IF(E997&gt;=5,IF(E997&lt;18,1,0),0)</f>
        <v>VN10CD10AR0GD0VV0</v>
      </c>
      <c r="M997" s="28" t="str">
        <f>ДАННЫЕ!$I997&amp;"b"&amp;ДАННЫЕ!$BI997&amp;"r"&amp;ДАННЫЕ!$BJ997&amp;"CD"&amp;IF(ДАННЫЕ!BF997&gt;0,IF(ДАННЫЕ!BF997&lt;200,1,IF(ДАННЫЕ!BF997&lt;350,2,3)),0)&amp;"h"&amp;IF(ДАННЫЕ!$BK997+ДАННЫЕ!$BL997+ДАННЫЕ!$BM997&gt;0,1,0)&amp;"x"&amp;ДАННЫЕ!$BK997&amp;"y"&amp;ДАННЫЕ!$BL997&amp;"z"&amp;ДАННЫЕ!$BM997&amp;"c"&amp;IF(ДАННЫЕ!$BK997+ДАННЫЕ!$BL997+ДАННЫЕ!$BM997=3,1,0)&amp;"a"&amp;IF(ДАННЫЕ!$BQ997+ДАННЫЕ!$BR997&gt;0,1,0)&amp;"d"&amp;ДАННЫЕ!$BQ997&amp;"v"&amp;ДАННЫЕ!$BR997&amp;"p"&amp;ДАННЫЕ!$BS997&amp;"n"&amp;ДАННЫЕ!$BU997&amp;"t"&amp;ДАННЫЕ!$BV997&amp;"o"&amp;ДАННЫЕ!$BT997&amp;"l"&amp;IF(ДАННЫЕ!$BN997&gt;0,1,0)&amp;ДАННЫЕ!$BN997&amp;"g"&amp;ДАННЫЕ!$BO997&amp;"s"&amp;ДАННЫЕ!$BP997&amp;"DZ"&amp;IF(ДАННЫЕ!B997-ДАННЫЕ!G997 &lt; 60,IF(ДАННЫЕ!B997-ДАННЫЕ!G997 &gt;= 0,1,0),0)&amp;"u"&amp;IF(ДАННЫЕ!$CJ997&gt;0,1,0)</f>
        <v>brCD0h0xyzc0a0dvpntol0gsDZ1u0</v>
      </c>
      <c r="N997" s="28" t="str">
        <f ca="1">ДАННЫЕ!$F997&amp;ДАННЫЕ!$I997&amp;"g"&amp;B997&amp;"cf"&amp;D997&amp;"a"&amp;IF(ДАННЫЕ!$BX997&gt;0,1,0)&amp;IF(ДАННЫЕ!$BF997&gt;500,1,IF(ДАННЫЕ!$BF997&gt;350,2,IF(ДАННЫЕ!$BF997&gt;=200,3,IF(ДАННЫЕ!$BF997&gt;=100,4,IF(ДАННЫЕ!$BF997&gt;=50,5,IF(ДАННЫЕ!$BF997&lt;50,6,0))))))&amp;"AR"&amp;IF(DATEDIF(ДАННЫЕ!$BX997,ДАННЫЕ!$F$1,"y")&gt;1,1,0)&amp;"VG"&amp;IF(ДАННЫЕ!$BH997="0",1,0)&amp;"o"&amp;IF(T997+ДАННЫЕ!$AF997+ДАННЫЕ!$AG997+ДАННЫЕ!$AH997+ДАННЫЕ!$AI997+ДАННЫЕ!$AJ997+ДАННЫЕ!$AP997+ДАННЫЕ!$AQ997+ДАННЫЕ!$AR997+ДАННЫЕ!$AU997+ДАННЫЕ!$AW997+ДАННЫЕ!$AS997+ДАННЫЕ!$AT997&gt;0,1,0)&amp;"x"&amp;ДАННЫЕ!$AG997&amp;"p"&amp;IF(ДАННЫЕ!$BY997&gt;0,1,0)&amp;"v"&amp;IF(ДАННЫЕ!$BZ997&gt;0,1,0)&amp;"n"&amp;ДАННЫЕ!$CA997&amp;"t"&amp;ДАННЫЕ!$AY997&amp;"k"&amp;ДАННЫЕ!$CB997&amp;"q"&amp;ДАННЫЕ!$CC997&amp;"w"&amp;ДАННЫЕ!$CD997&amp;"e"&amp;ДАННЫЕ!$CE997&amp;"m"&amp;ДАННЫЕ!$CF997&amp;"c"&amp;ДАННЫЕ!$CG997&amp;"z"&amp;ДАННЫЕ!$CH997&amp;"d"&amp;IF(H997=4,1,0)&amp;"s"&amp;IF(ДАННЫЕ!$J997=1,0,1)&amp;"u"&amp;IF(ДАННЫЕ!$CJ997&gt;0,1,0)</f>
        <v>g0cf0a06AR1VG0o0xp0v0ntkqwemczd0s1u0</v>
      </c>
      <c r="O997" s="28" t="str">
        <f>ДАННЫЕ!$I997&amp;"g"&amp;B997&amp;A997&amp;"f"&amp;P997&amp;"c"&amp;IF(ДАННЫЕ!$U997&gt;0,1,0)&amp;"s"&amp;IF(ДАННЫЕ!$Q997&gt;0,IF(YEAR(ДАННЫЕ!$F$1)=YEAR(ДАННЫЕ!$Q997),IF(MONTH(ДАННЫЕ!$F$1)=MONTH(ДАННЫЕ!$Q997),111,11),1),0)&amp;"i"&amp;IF(ДАННЫЕ!$R997+ДАННЫЕ!$S997+ДАННЫЕ!$T997=0,0,1)&amp;"h"&amp;IF(ДАННЫЕ!$P997&gt;0,1,0)&amp;"p"&amp;IF(ДАННЫЕ!$CI997&gt;0,IF(YEAR(ДАННЫЕ!$F$1)=YEAR(ДАННЫЕ!$CI997),IF(MONTH(ДАННЫЕ!$F$1)=MONTH(ДАННЫЕ!$CI997),111,11),1),0)&amp;"d"&amp;IF(ДАННЫЕ!$CJ997&gt;0,IF(YEAR(ДАННЫЕ!$F$1)=YEAR(ДАННЫЕ!$CJ997),IF(MONTH(ДАННЫЕ!$F$1)=MONTH(ДАННЫЕ!$CJ997),111,11),1),0)&amp;"o"&amp;IF(ДАННЫЕ!$CK997&gt;0,IF(MONTH(ДАННЫЕ!$F$1)=MONTH(ДАННЫЕ!$CK997),111,11),0)&amp;"v"&amp;IF(ДАННЫЕ!$BE997&gt;0,IF(MONTH(ДАННЫЕ!$F$1)=MONTH(ДАННЫЕ!$BE997),111,11),0)</f>
        <v>g00f0c0s0i0h0p0d0o0v0</v>
      </c>
      <c r="P997" s="15">
        <f t="shared" si="47"/>
        <v>0</v>
      </c>
      <c r="Q997" s="15">
        <f>IF(ДАННЫЕ!$F$1&gt;ДАННЫЕ!$N997,IF(YEAR(ДАННЫЕ!$F$1)=YEAR(ДАННЫЕ!M997),1,0),0)</f>
        <v>0</v>
      </c>
      <c r="R997" s="15">
        <f>IF(ДАННЫЕ!$F$1&gt;ДАННЫЕ!$N997,IF(YEAR(ДАННЫЕ!$F$1)=YEAR(ДАННЫЕ!N997),1,0),0)</f>
        <v>0</v>
      </c>
      <c r="S997" s="15">
        <f>IF(ДАННЫЕ!$AA997="2А",1,IF(ДАННЫЕ!$AA997="2Б",2,IF(ДАННЫЕ!$AA997="2В",3,IF(ДАННЫЕ!$AA997=3,4,IF(ДАННЫЕ!$AA997="4А",5,IF(ДАННЫЕ!$AA997="4Б",6,IF(ДАННЫЕ!$AA997="4В",7,IF(ДАННЫЕ!$AA997=5,8,0))))))))</f>
        <v>0</v>
      </c>
      <c r="T997" s="15">
        <f>IF(OR(ДАННЫЕ!$AC997=2,ДАННЫЕ!$AD997=2,ДАННЫЕ!$AE997=2),2,IF(OR(ДАННЫЕ!$AC997=1,ДАННЫЕ!$AD997=1,ДАННЫЕ!$AE997=1),1,0))</f>
        <v>0</v>
      </c>
    </row>
    <row r="998" spans="1:20" ht="15" customHeight="1" x14ac:dyDescent="0.2">
      <c r="A998" s="78">
        <f>IF(B998&gt;0,IF(MONTH(ДАННЫЕ!$F$1)=MONTH(ДАННЫЕ!$B998),1,0),0)</f>
        <v>0</v>
      </c>
      <c r="B998" s="14">
        <f>IF(ДАННЫЕ!$B998&gt;0,IF(YEAR(ДАННЫЕ!$F$1)=YEAR(ДАННЫЕ!$B998),1,0),0)</f>
        <v>0</v>
      </c>
      <c r="C998" s="14">
        <f>IF(ДАННЫЕ!$CM998&gt;0,IF(YEAR(ДАННЫЕ!$F$1)=YEAR(ДАННЫЕ!$CM998),1,0),0)</f>
        <v>0</v>
      </c>
      <c r="D998" s="14">
        <f>IF(ДАННЫЕ!$CJ998&gt;0,IF(ДАННЫЕ!$CL998&gt;ДАННЫЕ!$F$1,1,IF(ДАННЫЕ!$CL998&gt;0,0,1)),0)</f>
        <v>0</v>
      </c>
      <c r="E998" s="43" t="str">
        <f ca="1">IF(ДАННЫЕ!$F$1&gt;0,IF(ДАННЫЕ!$G998&gt;0,DATEDIF(ДАННЫЕ!$G998,ДАННЫЕ!$F$1,"y"),""),IF(ДАННЫЕ!$G998&gt;0,DATEDIF(ДАННЫЕ!$G998,TODAY(),"y"),""))</f>
        <v/>
      </c>
      <c r="F998" s="43" t="str">
        <f xml:space="preserve"> IF(ДАННЫЕ!$F998="М",IF(E998&gt;=18,IF(E998&lt;60,1,""),""),"")&amp;IF(ДАННЫЕ!$F998="Ж",IF(E998&gt;=18,IF(E998&lt;55,1,""),""),"")</f>
        <v/>
      </c>
      <c r="G998" s="43" t="str">
        <f xml:space="preserve"> IF(ДАННЫЕ!$F998="М",IF(E998&gt;=60,2,""),"")&amp;IF(ДАННЫЕ!$F998="Ж",IF(E998&gt;=55,2,""),"")</f>
        <v/>
      </c>
      <c r="H998" s="43" t="str">
        <f t="shared" ca="1" si="45"/>
        <v/>
      </c>
      <c r="I998" s="43" t="str">
        <f t="shared" ca="1" si="46"/>
        <v>03</v>
      </c>
      <c r="J998" s="28" t="str">
        <f ca="1">ДАННЫЕ!$F998&amp;H998&amp;I998&amp;ДАННЫЕ!$I998&amp;"m"&amp;IF(ДАННЫЕ!$I998&gt;0,IF(ДАННЫЕ!$J998&gt;0,0,1),"")&amp;"f"&amp;IF(ДАННЫЕ!$R998&gt;0,IF(YEAR(ДАННЫЕ!$F$1)=YEAR(ДАННЫЕ!$R998),1,0),0)&amp;"z"&amp;ДАННЫЕ!$R998&amp;"p"&amp;ДАННЫЕ!$S998&amp;"i"&amp;ДАННЫЕ!$T998&amp;"h"&amp;ДАННЫЕ!$K998&amp;"be"&amp;ДАННЫЕ!$BI998&amp;"CD"&amp;IF(ДАННЫЕ!BF998&gt;500,4,IF(ДАННЫЕ!BF998&gt;350,3,IF(ДАННЫЕ!BF998&gt;200,2,IF(ДАННЫЕ!BF998&gt;0,1,0))))&amp;"g"&amp;B998&amp;"d"&amp;H998&amp;"l"&amp;ДАННЫЕ!AT998&amp;"a"&amp;ДАННЫЕ!$V998&amp;"v"&amp;R998&amp;"k"&amp;ДАННЫЕ!$U998&amp;"s"&amp;ДАННЫЕ!$Y998&amp;"t"&amp;ДАННЫЕ!$X998&amp;"b"&amp;IF(ДАННЫЕ!$Q998&gt;1,1,0)&amp;"PP"&amp;ДАННЫЕ!Z998&amp;"c"&amp;S998&amp;"x"&amp;IF(ДАННЫЕ!$BY998&gt;0,IF(YEAR(ДАННЫЕ!$F$1)=YEAR(ДАННЫЕ!$BY998),1,0),0)&amp;"n"&amp;IF(ДАННЫЕ!$BZ998&gt;0,IF(YEAR(ДАННЫЕ!$F$1)=YEAR(ДАННЫЕ!$BZ998),1,0),0)&amp;"u"&amp;D998&amp;"z"&amp;IF(ДАННЫЕ!$CL998&gt;0,IF(YEAR(ДАННЫЕ!$F$1)&gt;YEAR(ДАННЫЕ!$CL998),11,12),0)</f>
        <v>03mf0zpihbeCD0g0dlav0kstb0PPc0x0n0u0z0</v>
      </c>
      <c r="K998" s="28" t="str">
        <f ca="1">ДАННЫЕ!$I998&amp;"x"&amp;B998&amp;"w"&amp;IF(T998+ДАННЫЕ!AD998+ДАННЫЕ!AE998+ДАННЫЕ!AF998+ДАННЫЕ!AG998+ДАННЫЕ!AH998+ДАННЫЕ!$AL998+ДАННЫЕ!AI998+ДАННЫЕ!AJ998+ДАННЫЕ!AK998+ДАННЫЕ!AP998+ДАННЫЕ!AQ998+ДАННЫЕ!AR998+ДАННЫЕ!$AM998+ДАННЫЕ!$AN998+ДАННЫЕ!AS998+ДАННЫЕ!AT998&gt;0,1,0)&amp;IF(OR(T998=2,ДАННЫЕ!AD998=2,ДАННЫЕ!AE998=2,ДАННЫЕ!AF998=2,ДАННЫЕ!AG998=2,ДАННЫЕ!AH998=2,ДАННЫЕ!$AL998=2,ДАННЫЕ!AI998=2,ДАННЫЕ!AJ998=2,ДАННЫЕ!AK998=2,ДАННЫЕ!AP998=2,ДАННЫЕ!AQ998=2,ДАННЫЕ!AR998=2,ДАННЫЕ!$AM998=2,ДАННЫЕ!$AN998=2,ДАННЫЕ!AS998=2,ДАННЫЕ!AT998=2),2,0)&amp;"t"&amp;IF(T998&gt;0,"1"&amp;T998,"00")&amp;"f"&amp;IF(ДАННЫЕ!$AC998,"1"&amp;ДАННЫЕ!$AC998,"00")&amp;"b"&amp;IF(ДАННЫЕ!$AD998,"1"&amp;ДАННЫЕ!$AD998,"00")&amp;"g"&amp;IF(ДАННЫЕ!$AF998,"1"&amp;ДАННЫЕ!$AF998,"00")&amp;"c"&amp;IF(ДАННЫЕ!$AG998,"1"&amp;ДАННЫЕ!$AG998,"00")&amp;"i"&amp;IF(ДАННЫЕ!$AH998,"1"&amp;ДАННЫЕ!$AH998,"00")&amp;"r"&amp;IF(ДАННЫЕ!$AL998,"1"&amp;ДАННЫЕ!$AL998,"00")&amp;"m"&amp;IF(ДАННЫЕ!$AI998,"1"&amp;ДАННЫЕ!$AI998,"00")&amp;"hS"&amp;IF(ДАННЫЕ!$AJ998,"1"&amp;ДАННЫЕ!$AJ998,"00")&amp;"hZ"&amp;IF(ДАННЫЕ!$AK998,"1"&amp;ДАННЫЕ!$AK998,"00")&amp;"p"&amp;IF(ДАННЫЕ!$AP998,"1"&amp;ДАННЫЕ!$AP998,"00")&amp;"k"&amp;IF(ДАННЫЕ!$AQ998,"1"&amp;ДАННЫЕ!$AQ998,"00")&amp;"z"&amp;IF(ДАННЫЕ!$AR998,"1"&amp;ДАННЫЕ!$AR998,"00")&amp;"j"&amp;IF(ДАННЫЕ!$AM998,"1"&amp;ДАННЫЕ!$AM998,"00")&amp;"n"&amp;IF(ДАННЫЕ!$AN998,"1"&amp;ДАННЫЕ!$AN998,"00")&amp;"E"&amp;ДАННЫЕ!BI998&amp;"L"&amp;ДАННЫЕ!AO998&amp;"h"&amp;IF(ДАННЫЕ!$AU998&gt;0,1,0)&amp;"v"&amp;IF(ДАННЫЕ!$AW998&gt;0,1,0)&amp;"a"&amp;IF(ДАННЫЕ!$AS998,"1"&amp;ДАННЫЕ!$AS998,"00")&amp;"s"&amp;IF(ДАННЫЕ!$AT998,"1"&amp;ДАННЫЕ!$AT998,"00")&amp;"u"&amp;IF(ДАННЫЕ!$CJ998&gt;0,1,0)&amp;"y"&amp;B998&amp;"d"&amp;H998&amp;"e"&amp;F998&amp;G998</f>
        <v>x0w00t00f00b00g00c00i00r00m00hS00hZ00p00k00z00j00n00ELh0v0a00s00u0y0de</v>
      </c>
      <c r="L998" s="28" t="str">
        <f ca="1">ДАННЫЕ!$I998&amp;"VN"&amp;IF(ДАННЫЕ!AW998&gt;0,11,10)&amp;"CD"&amp;IF(ДАННЫЕ!BF998&gt;500,16,IF(ДАННЫЕ!BF998&gt;350,15,IF(ДАННЫЕ!BF998&gt;=200,14,IF(ДАННЫЕ!BF998&gt;=100,13,IF(ДАННЫЕ!BF998&gt;=50,12,IF(ДАННЫЕ!BF998&gt;0,11,10))))))&amp;"AR"&amp;IF(ДАННЫЕ!BX998&gt;0,1,0)&amp;"GD"&amp;B998&amp;"VV"&amp;IF(E998&gt;=5,IF(E998&lt;18,1,0),0)</f>
        <v>VN10CD10AR0GD0VV0</v>
      </c>
      <c r="M998" s="28" t="str">
        <f>ДАННЫЕ!$I998&amp;"b"&amp;ДАННЫЕ!$BI998&amp;"r"&amp;ДАННЫЕ!$BJ998&amp;"CD"&amp;IF(ДАННЫЕ!BF998&gt;0,IF(ДАННЫЕ!BF998&lt;200,1,IF(ДАННЫЕ!BF998&lt;350,2,3)),0)&amp;"h"&amp;IF(ДАННЫЕ!$BK998+ДАННЫЕ!$BL998+ДАННЫЕ!$BM998&gt;0,1,0)&amp;"x"&amp;ДАННЫЕ!$BK998&amp;"y"&amp;ДАННЫЕ!$BL998&amp;"z"&amp;ДАННЫЕ!$BM998&amp;"c"&amp;IF(ДАННЫЕ!$BK998+ДАННЫЕ!$BL998+ДАННЫЕ!$BM998=3,1,0)&amp;"a"&amp;IF(ДАННЫЕ!$BQ998+ДАННЫЕ!$BR998&gt;0,1,0)&amp;"d"&amp;ДАННЫЕ!$BQ998&amp;"v"&amp;ДАННЫЕ!$BR998&amp;"p"&amp;ДАННЫЕ!$BS998&amp;"n"&amp;ДАННЫЕ!$BU998&amp;"t"&amp;ДАННЫЕ!$BV998&amp;"o"&amp;ДАННЫЕ!$BT998&amp;"l"&amp;IF(ДАННЫЕ!$BN998&gt;0,1,0)&amp;ДАННЫЕ!$BN998&amp;"g"&amp;ДАННЫЕ!$BO998&amp;"s"&amp;ДАННЫЕ!$BP998&amp;"DZ"&amp;IF(ДАННЫЕ!B998-ДАННЫЕ!G998 &lt; 60,IF(ДАННЫЕ!B998-ДАННЫЕ!G998 &gt;= 0,1,0),0)&amp;"u"&amp;IF(ДАННЫЕ!$CJ998&gt;0,1,0)</f>
        <v>brCD0h0xyzc0a0dvpntol0gsDZ1u0</v>
      </c>
      <c r="N998" s="28" t="str">
        <f ca="1">ДАННЫЕ!$F998&amp;ДАННЫЕ!$I998&amp;"g"&amp;B998&amp;"cf"&amp;D998&amp;"a"&amp;IF(ДАННЫЕ!$BX998&gt;0,1,0)&amp;IF(ДАННЫЕ!$BF998&gt;500,1,IF(ДАННЫЕ!$BF998&gt;350,2,IF(ДАННЫЕ!$BF998&gt;=200,3,IF(ДАННЫЕ!$BF998&gt;=100,4,IF(ДАННЫЕ!$BF998&gt;=50,5,IF(ДАННЫЕ!$BF998&lt;50,6,0))))))&amp;"AR"&amp;IF(DATEDIF(ДАННЫЕ!$BX998,ДАННЫЕ!$F$1,"y")&gt;1,1,0)&amp;"VG"&amp;IF(ДАННЫЕ!$BH998="0",1,0)&amp;"o"&amp;IF(T998+ДАННЫЕ!$AF998+ДАННЫЕ!$AG998+ДАННЫЕ!$AH998+ДАННЫЕ!$AI998+ДАННЫЕ!$AJ998+ДАННЫЕ!$AP998+ДАННЫЕ!$AQ998+ДАННЫЕ!$AR998+ДАННЫЕ!$AU998+ДАННЫЕ!$AW998+ДАННЫЕ!$AS998+ДАННЫЕ!$AT998&gt;0,1,0)&amp;"x"&amp;ДАННЫЕ!$AG998&amp;"p"&amp;IF(ДАННЫЕ!$BY998&gt;0,1,0)&amp;"v"&amp;IF(ДАННЫЕ!$BZ998&gt;0,1,0)&amp;"n"&amp;ДАННЫЕ!$CA998&amp;"t"&amp;ДАННЫЕ!$AY998&amp;"k"&amp;ДАННЫЕ!$CB998&amp;"q"&amp;ДАННЫЕ!$CC998&amp;"w"&amp;ДАННЫЕ!$CD998&amp;"e"&amp;ДАННЫЕ!$CE998&amp;"m"&amp;ДАННЫЕ!$CF998&amp;"c"&amp;ДАННЫЕ!$CG998&amp;"z"&amp;ДАННЫЕ!$CH998&amp;"d"&amp;IF(H998=4,1,0)&amp;"s"&amp;IF(ДАННЫЕ!$J998=1,0,1)&amp;"u"&amp;IF(ДАННЫЕ!$CJ998&gt;0,1,0)</f>
        <v>g0cf0a06AR1VG0o0xp0v0ntkqwemczd0s1u0</v>
      </c>
      <c r="O998" s="28" t="str">
        <f>ДАННЫЕ!$I998&amp;"g"&amp;B998&amp;A998&amp;"f"&amp;P998&amp;"c"&amp;IF(ДАННЫЕ!$U998&gt;0,1,0)&amp;"s"&amp;IF(ДАННЫЕ!$Q998&gt;0,IF(YEAR(ДАННЫЕ!$F$1)=YEAR(ДАННЫЕ!$Q998),IF(MONTH(ДАННЫЕ!$F$1)=MONTH(ДАННЫЕ!$Q998),111,11),1),0)&amp;"i"&amp;IF(ДАННЫЕ!$R998+ДАННЫЕ!$S998+ДАННЫЕ!$T998=0,0,1)&amp;"h"&amp;IF(ДАННЫЕ!$P998&gt;0,1,0)&amp;"p"&amp;IF(ДАННЫЕ!$CI998&gt;0,IF(YEAR(ДАННЫЕ!$F$1)=YEAR(ДАННЫЕ!$CI998),IF(MONTH(ДАННЫЕ!$F$1)=MONTH(ДАННЫЕ!$CI998),111,11),1),0)&amp;"d"&amp;IF(ДАННЫЕ!$CJ998&gt;0,IF(YEAR(ДАННЫЕ!$F$1)=YEAR(ДАННЫЕ!$CJ998),IF(MONTH(ДАННЫЕ!$F$1)=MONTH(ДАННЫЕ!$CJ998),111,11),1),0)&amp;"o"&amp;IF(ДАННЫЕ!$CK998&gt;0,IF(MONTH(ДАННЫЕ!$F$1)=MONTH(ДАННЫЕ!$CK998),111,11),0)&amp;"v"&amp;IF(ДАННЫЕ!$BE998&gt;0,IF(MONTH(ДАННЫЕ!$F$1)=MONTH(ДАННЫЕ!$BE998),111,11),0)</f>
        <v>g00f0c0s0i0h0p0d0o0v0</v>
      </c>
      <c r="P998" s="15">
        <f t="shared" si="47"/>
        <v>0</v>
      </c>
      <c r="Q998" s="15">
        <f>IF(ДАННЫЕ!$F$1&gt;ДАННЫЕ!$N998,IF(YEAR(ДАННЫЕ!$F$1)=YEAR(ДАННЫЕ!M998),1,0),0)</f>
        <v>0</v>
      </c>
      <c r="R998" s="15">
        <f>IF(ДАННЫЕ!$F$1&gt;ДАННЫЕ!$N998,IF(YEAR(ДАННЫЕ!$F$1)=YEAR(ДАННЫЕ!N998),1,0),0)</f>
        <v>0</v>
      </c>
      <c r="S998" s="15">
        <f>IF(ДАННЫЕ!$AA998="2А",1,IF(ДАННЫЕ!$AA998="2Б",2,IF(ДАННЫЕ!$AA998="2В",3,IF(ДАННЫЕ!$AA998=3,4,IF(ДАННЫЕ!$AA998="4А",5,IF(ДАННЫЕ!$AA998="4Б",6,IF(ДАННЫЕ!$AA998="4В",7,IF(ДАННЫЕ!$AA998=5,8,0))))))))</f>
        <v>0</v>
      </c>
      <c r="T998" s="15">
        <f>IF(OR(ДАННЫЕ!$AC998=2,ДАННЫЕ!$AD998=2,ДАННЫЕ!$AE998=2),2,IF(OR(ДАННЫЕ!$AC998=1,ДАННЫЕ!$AD998=1,ДАННЫЕ!$AE998=1),1,0))</f>
        <v>0</v>
      </c>
    </row>
    <row r="999" spans="1:20" ht="15" customHeight="1" x14ac:dyDescent="0.2">
      <c r="A999" s="78">
        <f>IF(B999&gt;0,IF(MONTH(ДАННЫЕ!$F$1)=MONTH(ДАННЫЕ!$B999),1,0),0)</f>
        <v>0</v>
      </c>
      <c r="B999" s="14">
        <f>IF(ДАННЫЕ!$B999&gt;0,IF(YEAR(ДАННЫЕ!$F$1)=YEAR(ДАННЫЕ!$B999),1,0),0)</f>
        <v>0</v>
      </c>
      <c r="C999" s="14">
        <f>IF(ДАННЫЕ!$CM999&gt;0,IF(YEAR(ДАННЫЕ!$F$1)=YEAR(ДАННЫЕ!$CM999),1,0),0)</f>
        <v>0</v>
      </c>
      <c r="D999" s="14">
        <f>IF(ДАННЫЕ!$CJ999&gt;0,IF(ДАННЫЕ!$CL999&gt;ДАННЫЕ!$F$1,1,IF(ДАННЫЕ!$CL999&gt;0,0,1)),0)</f>
        <v>0</v>
      </c>
      <c r="E999" s="43" t="str">
        <f ca="1">IF(ДАННЫЕ!$F$1&gt;0,IF(ДАННЫЕ!$G999&gt;0,DATEDIF(ДАННЫЕ!$G999,ДАННЫЕ!$F$1,"y"),""),IF(ДАННЫЕ!$G999&gt;0,DATEDIF(ДАННЫЕ!$G999,TODAY(),"y"),""))</f>
        <v/>
      </c>
      <c r="F999" s="43" t="str">
        <f xml:space="preserve"> IF(ДАННЫЕ!$F999="М",IF(E999&gt;=18,IF(E999&lt;60,1,""),""),"")&amp;IF(ДАННЫЕ!$F999="Ж",IF(E999&gt;=18,IF(E999&lt;55,1,""),""),"")</f>
        <v/>
      </c>
      <c r="G999" s="43" t="str">
        <f xml:space="preserve"> IF(ДАННЫЕ!$F999="М",IF(E999&gt;=60,2,""),"")&amp;IF(ДАННЫЕ!$F999="Ж",IF(E999&gt;=55,2,""),"")</f>
        <v/>
      </c>
      <c r="H999" s="43" t="str">
        <f t="shared" ca="1" si="45"/>
        <v/>
      </c>
      <c r="I999" s="43" t="str">
        <f t="shared" ca="1" si="46"/>
        <v>03</v>
      </c>
      <c r="J999" s="28" t="str">
        <f ca="1">ДАННЫЕ!$F999&amp;H999&amp;I999&amp;ДАННЫЕ!$I999&amp;"m"&amp;IF(ДАННЫЕ!$I999&gt;0,IF(ДАННЫЕ!$J999&gt;0,0,1),"")&amp;"f"&amp;IF(ДАННЫЕ!$R999&gt;0,IF(YEAR(ДАННЫЕ!$F$1)=YEAR(ДАННЫЕ!$R999),1,0),0)&amp;"z"&amp;ДАННЫЕ!$R999&amp;"p"&amp;ДАННЫЕ!$S999&amp;"i"&amp;ДАННЫЕ!$T999&amp;"h"&amp;ДАННЫЕ!$K999&amp;"be"&amp;ДАННЫЕ!$BI999&amp;"CD"&amp;IF(ДАННЫЕ!BF999&gt;500,4,IF(ДАННЫЕ!BF999&gt;350,3,IF(ДАННЫЕ!BF999&gt;200,2,IF(ДАННЫЕ!BF999&gt;0,1,0))))&amp;"g"&amp;B999&amp;"d"&amp;H999&amp;"l"&amp;ДАННЫЕ!AT999&amp;"a"&amp;ДАННЫЕ!$V999&amp;"v"&amp;R999&amp;"k"&amp;ДАННЫЕ!$U999&amp;"s"&amp;ДАННЫЕ!$Y999&amp;"t"&amp;ДАННЫЕ!$X999&amp;"b"&amp;IF(ДАННЫЕ!$Q999&gt;1,1,0)&amp;"PP"&amp;ДАННЫЕ!Z999&amp;"c"&amp;S999&amp;"x"&amp;IF(ДАННЫЕ!$BY999&gt;0,IF(YEAR(ДАННЫЕ!$F$1)=YEAR(ДАННЫЕ!$BY999),1,0),0)&amp;"n"&amp;IF(ДАННЫЕ!$BZ999&gt;0,IF(YEAR(ДАННЫЕ!$F$1)=YEAR(ДАННЫЕ!$BZ999),1,0),0)&amp;"u"&amp;D999&amp;"z"&amp;IF(ДАННЫЕ!$CL999&gt;0,IF(YEAR(ДАННЫЕ!$F$1)&gt;YEAR(ДАННЫЕ!$CL999),11,12),0)</f>
        <v>03mf0zpihbeCD0g0dlav0kstb0PPc0x0n0u0z0</v>
      </c>
      <c r="K999" s="28" t="str">
        <f ca="1">ДАННЫЕ!$I999&amp;"x"&amp;B999&amp;"w"&amp;IF(T999+ДАННЫЕ!AD999+ДАННЫЕ!AE999+ДАННЫЕ!AF999+ДАННЫЕ!AG999+ДАННЫЕ!AH999+ДАННЫЕ!$AL999+ДАННЫЕ!AI999+ДАННЫЕ!AJ999+ДАННЫЕ!AK999+ДАННЫЕ!AP999+ДАННЫЕ!AQ999+ДАННЫЕ!AR999+ДАННЫЕ!$AM999+ДАННЫЕ!$AN999+ДАННЫЕ!AS999+ДАННЫЕ!AT999&gt;0,1,0)&amp;IF(OR(T999=2,ДАННЫЕ!AD999=2,ДАННЫЕ!AE999=2,ДАННЫЕ!AF999=2,ДАННЫЕ!AG999=2,ДАННЫЕ!AH999=2,ДАННЫЕ!$AL999=2,ДАННЫЕ!AI999=2,ДАННЫЕ!AJ999=2,ДАННЫЕ!AK999=2,ДАННЫЕ!AP999=2,ДАННЫЕ!AQ999=2,ДАННЫЕ!AR999=2,ДАННЫЕ!$AM999=2,ДАННЫЕ!$AN999=2,ДАННЫЕ!AS999=2,ДАННЫЕ!AT999=2),2,0)&amp;"t"&amp;IF(T999&gt;0,"1"&amp;T999,"00")&amp;"f"&amp;IF(ДАННЫЕ!$AC999,"1"&amp;ДАННЫЕ!$AC999,"00")&amp;"b"&amp;IF(ДАННЫЕ!$AD999,"1"&amp;ДАННЫЕ!$AD999,"00")&amp;"g"&amp;IF(ДАННЫЕ!$AF999,"1"&amp;ДАННЫЕ!$AF999,"00")&amp;"c"&amp;IF(ДАННЫЕ!$AG999,"1"&amp;ДАННЫЕ!$AG999,"00")&amp;"i"&amp;IF(ДАННЫЕ!$AH999,"1"&amp;ДАННЫЕ!$AH999,"00")&amp;"r"&amp;IF(ДАННЫЕ!$AL999,"1"&amp;ДАННЫЕ!$AL999,"00")&amp;"m"&amp;IF(ДАННЫЕ!$AI999,"1"&amp;ДАННЫЕ!$AI999,"00")&amp;"hS"&amp;IF(ДАННЫЕ!$AJ999,"1"&amp;ДАННЫЕ!$AJ999,"00")&amp;"hZ"&amp;IF(ДАННЫЕ!$AK999,"1"&amp;ДАННЫЕ!$AK999,"00")&amp;"p"&amp;IF(ДАННЫЕ!$AP999,"1"&amp;ДАННЫЕ!$AP999,"00")&amp;"k"&amp;IF(ДАННЫЕ!$AQ999,"1"&amp;ДАННЫЕ!$AQ999,"00")&amp;"z"&amp;IF(ДАННЫЕ!$AR999,"1"&amp;ДАННЫЕ!$AR999,"00")&amp;"j"&amp;IF(ДАННЫЕ!$AM999,"1"&amp;ДАННЫЕ!$AM999,"00")&amp;"n"&amp;IF(ДАННЫЕ!$AN999,"1"&amp;ДАННЫЕ!$AN999,"00")&amp;"E"&amp;ДАННЫЕ!BI999&amp;"L"&amp;ДАННЫЕ!AO999&amp;"h"&amp;IF(ДАННЫЕ!$AU999&gt;0,1,0)&amp;"v"&amp;IF(ДАННЫЕ!$AW999&gt;0,1,0)&amp;"a"&amp;IF(ДАННЫЕ!$AS999,"1"&amp;ДАННЫЕ!$AS999,"00")&amp;"s"&amp;IF(ДАННЫЕ!$AT999,"1"&amp;ДАННЫЕ!$AT999,"00")&amp;"u"&amp;IF(ДАННЫЕ!$CJ999&gt;0,1,0)&amp;"y"&amp;B999&amp;"d"&amp;H999&amp;"e"&amp;F999&amp;G999</f>
        <v>x0w00t00f00b00g00c00i00r00m00hS00hZ00p00k00z00j00n00ELh0v0a00s00u0y0de</v>
      </c>
      <c r="L999" s="28" t="str">
        <f ca="1">ДАННЫЕ!$I999&amp;"VN"&amp;IF(ДАННЫЕ!AW999&gt;0,11,10)&amp;"CD"&amp;IF(ДАННЫЕ!BF999&gt;500,16,IF(ДАННЫЕ!BF999&gt;350,15,IF(ДАННЫЕ!BF999&gt;=200,14,IF(ДАННЫЕ!BF999&gt;=100,13,IF(ДАННЫЕ!BF999&gt;=50,12,IF(ДАННЫЕ!BF999&gt;0,11,10))))))&amp;"AR"&amp;IF(ДАННЫЕ!BX999&gt;0,1,0)&amp;"GD"&amp;B999&amp;"VV"&amp;IF(E999&gt;=5,IF(E999&lt;18,1,0),0)</f>
        <v>VN10CD10AR0GD0VV0</v>
      </c>
      <c r="M999" s="28" t="str">
        <f>ДАННЫЕ!$I999&amp;"b"&amp;ДАННЫЕ!$BI999&amp;"r"&amp;ДАННЫЕ!$BJ999&amp;"CD"&amp;IF(ДАННЫЕ!BF999&gt;0,IF(ДАННЫЕ!BF999&lt;200,1,IF(ДАННЫЕ!BF999&lt;350,2,3)),0)&amp;"h"&amp;IF(ДАННЫЕ!$BK999+ДАННЫЕ!$BL999+ДАННЫЕ!$BM999&gt;0,1,0)&amp;"x"&amp;ДАННЫЕ!$BK999&amp;"y"&amp;ДАННЫЕ!$BL999&amp;"z"&amp;ДАННЫЕ!$BM999&amp;"c"&amp;IF(ДАННЫЕ!$BK999+ДАННЫЕ!$BL999+ДАННЫЕ!$BM999=3,1,0)&amp;"a"&amp;IF(ДАННЫЕ!$BQ999+ДАННЫЕ!$BR999&gt;0,1,0)&amp;"d"&amp;ДАННЫЕ!$BQ999&amp;"v"&amp;ДАННЫЕ!$BR999&amp;"p"&amp;ДАННЫЕ!$BS999&amp;"n"&amp;ДАННЫЕ!$BU999&amp;"t"&amp;ДАННЫЕ!$BV999&amp;"o"&amp;ДАННЫЕ!$BT999&amp;"l"&amp;IF(ДАННЫЕ!$BN999&gt;0,1,0)&amp;ДАННЫЕ!$BN999&amp;"g"&amp;ДАННЫЕ!$BO999&amp;"s"&amp;ДАННЫЕ!$BP999&amp;"DZ"&amp;IF(ДАННЫЕ!B999-ДАННЫЕ!G999 &lt; 60,IF(ДАННЫЕ!B999-ДАННЫЕ!G999 &gt;= 0,1,0),0)&amp;"u"&amp;IF(ДАННЫЕ!$CJ999&gt;0,1,0)</f>
        <v>brCD0h0xyzc0a0dvpntol0gsDZ1u0</v>
      </c>
      <c r="N999" s="28" t="str">
        <f ca="1">ДАННЫЕ!$F999&amp;ДАННЫЕ!$I999&amp;"g"&amp;B999&amp;"cf"&amp;D999&amp;"a"&amp;IF(ДАННЫЕ!$BX999&gt;0,1,0)&amp;IF(ДАННЫЕ!$BF999&gt;500,1,IF(ДАННЫЕ!$BF999&gt;350,2,IF(ДАННЫЕ!$BF999&gt;=200,3,IF(ДАННЫЕ!$BF999&gt;=100,4,IF(ДАННЫЕ!$BF999&gt;=50,5,IF(ДАННЫЕ!$BF999&lt;50,6,0))))))&amp;"AR"&amp;IF(DATEDIF(ДАННЫЕ!$BX999,ДАННЫЕ!$F$1,"y")&gt;1,1,0)&amp;"VG"&amp;IF(ДАННЫЕ!$BH999="0",1,0)&amp;"o"&amp;IF(T999+ДАННЫЕ!$AF999+ДАННЫЕ!$AG999+ДАННЫЕ!$AH999+ДАННЫЕ!$AI999+ДАННЫЕ!$AJ999+ДАННЫЕ!$AP999+ДАННЫЕ!$AQ999+ДАННЫЕ!$AR999+ДАННЫЕ!$AU999+ДАННЫЕ!$AW999+ДАННЫЕ!$AS999+ДАННЫЕ!$AT999&gt;0,1,0)&amp;"x"&amp;ДАННЫЕ!$AG999&amp;"p"&amp;IF(ДАННЫЕ!$BY999&gt;0,1,0)&amp;"v"&amp;IF(ДАННЫЕ!$BZ999&gt;0,1,0)&amp;"n"&amp;ДАННЫЕ!$CA999&amp;"t"&amp;ДАННЫЕ!$AY999&amp;"k"&amp;ДАННЫЕ!$CB999&amp;"q"&amp;ДАННЫЕ!$CC999&amp;"w"&amp;ДАННЫЕ!$CD999&amp;"e"&amp;ДАННЫЕ!$CE999&amp;"m"&amp;ДАННЫЕ!$CF999&amp;"c"&amp;ДАННЫЕ!$CG999&amp;"z"&amp;ДАННЫЕ!$CH999&amp;"d"&amp;IF(H999=4,1,0)&amp;"s"&amp;IF(ДАННЫЕ!$J999=1,0,1)&amp;"u"&amp;IF(ДАННЫЕ!$CJ999&gt;0,1,0)</f>
        <v>g0cf0a06AR1VG0o0xp0v0ntkqwemczd0s1u0</v>
      </c>
      <c r="O999" s="28" t="str">
        <f>ДАННЫЕ!$I999&amp;"g"&amp;B999&amp;A999&amp;"f"&amp;P999&amp;"c"&amp;IF(ДАННЫЕ!$U999&gt;0,1,0)&amp;"s"&amp;IF(ДАННЫЕ!$Q999&gt;0,IF(YEAR(ДАННЫЕ!$F$1)=YEAR(ДАННЫЕ!$Q999),IF(MONTH(ДАННЫЕ!$F$1)=MONTH(ДАННЫЕ!$Q999),111,11),1),0)&amp;"i"&amp;IF(ДАННЫЕ!$R999+ДАННЫЕ!$S999+ДАННЫЕ!$T999=0,0,1)&amp;"h"&amp;IF(ДАННЫЕ!$P999&gt;0,1,0)&amp;"p"&amp;IF(ДАННЫЕ!$CI999&gt;0,IF(YEAR(ДАННЫЕ!$F$1)=YEAR(ДАННЫЕ!$CI999),IF(MONTH(ДАННЫЕ!$F$1)=MONTH(ДАННЫЕ!$CI999),111,11),1),0)&amp;"d"&amp;IF(ДАННЫЕ!$CJ999&gt;0,IF(YEAR(ДАННЫЕ!$F$1)=YEAR(ДАННЫЕ!$CJ999),IF(MONTH(ДАННЫЕ!$F$1)=MONTH(ДАННЫЕ!$CJ999),111,11),1),0)&amp;"o"&amp;IF(ДАННЫЕ!$CK999&gt;0,IF(MONTH(ДАННЫЕ!$F$1)=MONTH(ДАННЫЕ!$CK999),111,11),0)&amp;"v"&amp;IF(ДАННЫЕ!$BE999&gt;0,IF(MONTH(ДАННЫЕ!$F$1)=MONTH(ДАННЫЕ!$BE999),111,11),0)</f>
        <v>g00f0c0s0i0h0p0d0o0v0</v>
      </c>
      <c r="P999" s="15">
        <f t="shared" si="47"/>
        <v>0</v>
      </c>
      <c r="Q999" s="15">
        <f>IF(ДАННЫЕ!$F$1&gt;ДАННЫЕ!$N999,IF(YEAR(ДАННЫЕ!$F$1)=YEAR(ДАННЫЕ!M999),1,0),0)</f>
        <v>0</v>
      </c>
      <c r="R999" s="15">
        <f>IF(ДАННЫЕ!$F$1&gt;ДАННЫЕ!$N999,IF(YEAR(ДАННЫЕ!$F$1)=YEAR(ДАННЫЕ!N999),1,0),0)</f>
        <v>0</v>
      </c>
      <c r="S999" s="15">
        <f>IF(ДАННЫЕ!$AA999="2А",1,IF(ДАННЫЕ!$AA999="2Б",2,IF(ДАННЫЕ!$AA999="2В",3,IF(ДАННЫЕ!$AA999=3,4,IF(ДАННЫЕ!$AA999="4А",5,IF(ДАННЫЕ!$AA999="4Б",6,IF(ДАННЫЕ!$AA999="4В",7,IF(ДАННЫЕ!$AA999=5,8,0))))))))</f>
        <v>0</v>
      </c>
      <c r="T999" s="15">
        <f>IF(OR(ДАННЫЕ!$AC999=2,ДАННЫЕ!$AD999=2,ДАННЫЕ!$AE999=2),2,IF(OR(ДАННЫЕ!$AC999=1,ДАННЫЕ!$AD999=1,ДАННЫЕ!$AE999=1),1,0))</f>
        <v>0</v>
      </c>
    </row>
    <row r="1000" spans="1:20" ht="15" customHeight="1" x14ac:dyDescent="0.2">
      <c r="A1000" s="78">
        <f>IF(B1000&gt;0,IF(MONTH(ДАННЫЕ!$F$1)=MONTH(ДАННЫЕ!$B1000),1,0),0)</f>
        <v>0</v>
      </c>
      <c r="B1000" s="14">
        <f>IF(ДАННЫЕ!$B1000&gt;0,IF(YEAR(ДАННЫЕ!$F$1)=YEAR(ДАННЫЕ!$B1000),1,0),0)</f>
        <v>0</v>
      </c>
      <c r="C1000" s="14">
        <f>IF(ДАННЫЕ!$CM1000&gt;0,IF(YEAR(ДАННЫЕ!$F$1)=YEAR(ДАННЫЕ!$CM1000),1,0),0)</f>
        <v>0</v>
      </c>
      <c r="D1000" s="14">
        <f>IF(ДАННЫЕ!$CJ1000&gt;0,IF(ДАННЫЕ!$CL1000&gt;ДАННЫЕ!$F$1,1,IF(ДАННЫЕ!$CL1000&gt;0,0,1)),0)</f>
        <v>0</v>
      </c>
      <c r="E1000" s="43" t="str">
        <f ca="1">IF(ДАННЫЕ!$F$1&gt;0,IF(ДАННЫЕ!$G1000&gt;0,DATEDIF(ДАННЫЕ!$G1000,ДАННЫЕ!$F$1,"y"),""),IF(ДАННЫЕ!$G1000&gt;0,DATEDIF(ДАННЫЕ!$G1000,TODAY(),"y"),""))</f>
        <v/>
      </c>
      <c r="F1000" s="43" t="str">
        <f xml:space="preserve"> IF(ДАННЫЕ!$F1000="М",IF(E1000&gt;=18,IF(E1000&lt;60,1,""),""),"")&amp;IF(ДАННЫЕ!$F1000="Ж",IF(E1000&gt;=18,IF(E1000&lt;55,1,""),""),"")</f>
        <v/>
      </c>
      <c r="G1000" s="43" t="str">
        <f xml:space="preserve"> IF(ДАННЫЕ!$F1000="М",IF(E1000&gt;=60,2,""),"")&amp;IF(ДАННЫЕ!$F1000="Ж",IF(E1000&gt;=55,2,""),"")</f>
        <v/>
      </c>
      <c r="H1000" s="43" t="str">
        <f t="shared" ca="1" si="45"/>
        <v/>
      </c>
      <c r="I1000" s="43" t="str">
        <f t="shared" ca="1" si="46"/>
        <v>03</v>
      </c>
      <c r="J1000" s="28" t="str">
        <f ca="1">ДАННЫЕ!$F1000&amp;H1000&amp;I1000&amp;ДАННЫЕ!$I1000&amp;"m"&amp;IF(ДАННЫЕ!$I1000&gt;0,IF(ДАННЫЕ!$J1000&gt;0,0,1),"")&amp;"f"&amp;IF(ДАННЫЕ!$R1000&gt;0,IF(YEAR(ДАННЫЕ!$F$1)=YEAR(ДАННЫЕ!$R1000),1,0),0)&amp;"z"&amp;ДАННЫЕ!$R1000&amp;"p"&amp;ДАННЫЕ!$S1000&amp;"i"&amp;ДАННЫЕ!$T1000&amp;"h"&amp;ДАННЫЕ!$K1000&amp;"be"&amp;ДАННЫЕ!$BI1000&amp;"CD"&amp;IF(ДАННЫЕ!BF1000&gt;500,4,IF(ДАННЫЕ!BF1000&gt;350,3,IF(ДАННЫЕ!BF1000&gt;200,2,IF(ДАННЫЕ!BF1000&gt;0,1,0))))&amp;"g"&amp;B1000&amp;"d"&amp;H1000&amp;"l"&amp;ДАННЫЕ!AT1000&amp;"a"&amp;ДАННЫЕ!$V1000&amp;"v"&amp;R1000&amp;"k"&amp;ДАННЫЕ!$U1000&amp;"s"&amp;ДАННЫЕ!$Y1000&amp;"t"&amp;ДАННЫЕ!$X1000&amp;"b"&amp;IF(ДАННЫЕ!$Q1000&gt;1,1,0)&amp;"PP"&amp;ДАННЫЕ!Z1000&amp;"c"&amp;S1000&amp;"x"&amp;IF(ДАННЫЕ!$BY1000&gt;0,IF(YEAR(ДАННЫЕ!$F$1)=YEAR(ДАННЫЕ!$BY1000),1,0),0)&amp;"n"&amp;IF(ДАННЫЕ!$BZ1000&gt;0,IF(YEAR(ДАННЫЕ!$F$1)=YEAR(ДАННЫЕ!$BZ1000),1,0),0)&amp;"u"&amp;D1000&amp;"z"&amp;IF(ДАННЫЕ!$CL1000&gt;0,IF(YEAR(ДАННЫЕ!$F$1)&gt;YEAR(ДАННЫЕ!$CL1000),11,12),0)</f>
        <v>03mf0zpihbeCD0g0dlav0kstb0PPc0x0n0u0z0</v>
      </c>
      <c r="K1000" s="28" t="str">
        <f ca="1">ДАННЫЕ!$I1000&amp;"x"&amp;B1000&amp;"w"&amp;IF(T1000+ДАННЫЕ!AD1000+ДАННЫЕ!AE1000+ДАННЫЕ!AF1000+ДАННЫЕ!AG1000+ДАННЫЕ!AH1000+ДАННЫЕ!$AL1000+ДАННЫЕ!AI1000+ДАННЫЕ!AJ1000+ДАННЫЕ!AK1000+ДАННЫЕ!AP1000+ДАННЫЕ!AQ1000+ДАННЫЕ!AR1000+ДАННЫЕ!$AM1000+ДАННЫЕ!$AN1000+ДАННЫЕ!AS1000+ДАННЫЕ!AT1000&gt;0,1,0)&amp;IF(OR(T1000=2,ДАННЫЕ!AD1000=2,ДАННЫЕ!AE1000=2,ДАННЫЕ!AF1000=2,ДАННЫЕ!AG1000=2,ДАННЫЕ!AH1000=2,ДАННЫЕ!$AL1000=2,ДАННЫЕ!AI1000=2,ДАННЫЕ!AJ1000=2,ДАННЫЕ!AK1000=2,ДАННЫЕ!AP1000=2,ДАННЫЕ!AQ1000=2,ДАННЫЕ!AR1000=2,ДАННЫЕ!$AM1000=2,ДАННЫЕ!$AN1000=2,ДАННЫЕ!AS1000=2,ДАННЫЕ!AT1000=2),2,0)&amp;"t"&amp;IF(T1000&gt;0,"1"&amp;T1000,"00")&amp;"f"&amp;IF(ДАННЫЕ!$AC1000,"1"&amp;ДАННЫЕ!$AC1000,"00")&amp;"b"&amp;IF(ДАННЫЕ!$AD1000,"1"&amp;ДАННЫЕ!$AD1000,"00")&amp;"g"&amp;IF(ДАННЫЕ!$AF1000,"1"&amp;ДАННЫЕ!$AF1000,"00")&amp;"c"&amp;IF(ДАННЫЕ!$AG1000,"1"&amp;ДАННЫЕ!$AG1000,"00")&amp;"i"&amp;IF(ДАННЫЕ!$AH1000,"1"&amp;ДАННЫЕ!$AH1000,"00")&amp;"r"&amp;IF(ДАННЫЕ!$AL1000,"1"&amp;ДАННЫЕ!$AL1000,"00")&amp;"m"&amp;IF(ДАННЫЕ!$AI1000,"1"&amp;ДАННЫЕ!$AI1000,"00")&amp;"hS"&amp;IF(ДАННЫЕ!$AJ1000,"1"&amp;ДАННЫЕ!$AJ1000,"00")&amp;"hZ"&amp;IF(ДАННЫЕ!$AK1000,"1"&amp;ДАННЫЕ!$AK1000,"00")&amp;"p"&amp;IF(ДАННЫЕ!$AP1000,"1"&amp;ДАННЫЕ!$AP1000,"00")&amp;"k"&amp;IF(ДАННЫЕ!$AQ1000,"1"&amp;ДАННЫЕ!$AQ1000,"00")&amp;"z"&amp;IF(ДАННЫЕ!$AR1000,"1"&amp;ДАННЫЕ!$AR1000,"00")&amp;"j"&amp;IF(ДАННЫЕ!$AM1000,"1"&amp;ДАННЫЕ!$AM1000,"00")&amp;"n"&amp;IF(ДАННЫЕ!$AN1000,"1"&amp;ДАННЫЕ!$AN1000,"00")&amp;"E"&amp;ДАННЫЕ!BI1000&amp;"L"&amp;ДАННЫЕ!AO1000&amp;"h"&amp;IF(ДАННЫЕ!$AU1000&gt;0,1,0)&amp;"v"&amp;IF(ДАННЫЕ!$AW1000&gt;0,1,0)&amp;"a"&amp;IF(ДАННЫЕ!$AS1000,"1"&amp;ДАННЫЕ!$AS1000,"00")&amp;"s"&amp;IF(ДАННЫЕ!$AT1000,"1"&amp;ДАННЫЕ!$AT1000,"00")&amp;"u"&amp;IF(ДАННЫЕ!$CJ1000&gt;0,1,0)&amp;"y"&amp;B1000&amp;"d"&amp;H1000&amp;"e"&amp;F1000&amp;G1000</f>
        <v>x0w00t00f00b00g00c00i00r00m00hS00hZ00p00k00z00j00n00ELh0v0a00s00u0y0de</v>
      </c>
      <c r="L1000" s="28" t="str">
        <f ca="1">ДАННЫЕ!$I1000&amp;"VN"&amp;IF(ДАННЫЕ!AW1000&gt;0,11,10)&amp;"CD"&amp;IF(ДАННЫЕ!BF1000&gt;500,16,IF(ДАННЫЕ!BF1000&gt;350,15,IF(ДАННЫЕ!BF1000&gt;=200,14,IF(ДАННЫЕ!BF1000&gt;=100,13,IF(ДАННЫЕ!BF1000&gt;=50,12,IF(ДАННЫЕ!BF1000&gt;0,11,10))))))&amp;"AR"&amp;IF(ДАННЫЕ!BX1000&gt;0,1,0)&amp;"GD"&amp;B1000&amp;"VV"&amp;IF(E1000&gt;=5,IF(E1000&lt;18,1,0),0)</f>
        <v>VN10CD10AR0GD0VV0</v>
      </c>
      <c r="M1000" s="28" t="str">
        <f>ДАННЫЕ!$I1000&amp;"b"&amp;ДАННЫЕ!$BI1000&amp;"r"&amp;ДАННЫЕ!$BJ1000&amp;"CD"&amp;IF(ДАННЫЕ!BF1000&gt;0,IF(ДАННЫЕ!BF1000&lt;200,1,IF(ДАННЫЕ!BF1000&lt;350,2,3)),0)&amp;"h"&amp;IF(ДАННЫЕ!$BK1000+ДАННЫЕ!$BL1000+ДАННЫЕ!$BM1000&gt;0,1,0)&amp;"x"&amp;ДАННЫЕ!$BK1000&amp;"y"&amp;ДАННЫЕ!$BL1000&amp;"z"&amp;ДАННЫЕ!$BM1000&amp;"c"&amp;IF(ДАННЫЕ!$BK1000+ДАННЫЕ!$BL1000+ДАННЫЕ!$BM1000=3,1,0)&amp;"a"&amp;IF(ДАННЫЕ!$BQ1000+ДАННЫЕ!$BR1000&gt;0,1,0)&amp;"d"&amp;ДАННЫЕ!$BQ1000&amp;"v"&amp;ДАННЫЕ!$BR1000&amp;"p"&amp;ДАННЫЕ!$BS1000&amp;"n"&amp;ДАННЫЕ!$BU1000&amp;"t"&amp;ДАННЫЕ!$BV1000&amp;"o"&amp;ДАННЫЕ!$BT1000&amp;"l"&amp;IF(ДАННЫЕ!$BN1000&gt;0,1,0)&amp;ДАННЫЕ!$BN1000&amp;"g"&amp;ДАННЫЕ!$BO1000&amp;"s"&amp;ДАННЫЕ!$BP1000&amp;"DZ"&amp;IF(ДАННЫЕ!B1000-ДАННЫЕ!G1000 &lt; 60,IF(ДАННЫЕ!B1000-ДАННЫЕ!G1000 &gt;= 0,1,0),0)&amp;"u"&amp;IF(ДАННЫЕ!$CJ1000&gt;0,1,0)</f>
        <v>brCD0h0xyzc0a0dvpntol0gsDZ1u0</v>
      </c>
      <c r="N1000" s="28" t="str">
        <f ca="1">ДАННЫЕ!$F1000&amp;ДАННЫЕ!$I1000&amp;"g"&amp;B1000&amp;"cf"&amp;D1000&amp;"a"&amp;IF(ДАННЫЕ!$BX1000&gt;0,1,0)&amp;IF(ДАННЫЕ!$BF1000&gt;500,1,IF(ДАННЫЕ!$BF1000&gt;350,2,IF(ДАННЫЕ!$BF1000&gt;=200,3,IF(ДАННЫЕ!$BF1000&gt;=100,4,IF(ДАННЫЕ!$BF1000&gt;=50,5,IF(ДАННЫЕ!$BF1000&lt;50,6,0))))))&amp;"AR"&amp;IF(DATEDIF(ДАННЫЕ!$BX1000,ДАННЫЕ!$F$1,"y")&gt;1,1,0)&amp;"VG"&amp;IF(ДАННЫЕ!$BH1000="0",1,0)&amp;"o"&amp;IF(T1000+ДАННЫЕ!$AF1000+ДАННЫЕ!$AG1000+ДАННЫЕ!$AH1000+ДАННЫЕ!$AI1000+ДАННЫЕ!$AJ1000+ДАННЫЕ!$AP1000+ДАННЫЕ!$AQ1000+ДАННЫЕ!$AR1000+ДАННЫЕ!$AU1000+ДАННЫЕ!$AW1000+ДАННЫЕ!$AS1000+ДАННЫЕ!$AT1000&gt;0,1,0)&amp;"x"&amp;ДАННЫЕ!$AG1000&amp;"p"&amp;IF(ДАННЫЕ!$BY1000&gt;0,1,0)&amp;"v"&amp;IF(ДАННЫЕ!$BZ1000&gt;0,1,0)&amp;"n"&amp;ДАННЫЕ!$CA1000&amp;"t"&amp;ДАННЫЕ!$AY1000&amp;"k"&amp;ДАННЫЕ!$CB1000&amp;"q"&amp;ДАННЫЕ!$CC1000&amp;"w"&amp;ДАННЫЕ!$CD1000&amp;"e"&amp;ДАННЫЕ!$CE1000&amp;"m"&amp;ДАННЫЕ!$CF1000&amp;"c"&amp;ДАННЫЕ!$CG1000&amp;"z"&amp;ДАННЫЕ!$CH1000&amp;"d"&amp;IF(H1000=4,1,0)&amp;"s"&amp;IF(ДАННЫЕ!$J1000=1,0,1)&amp;"u"&amp;IF(ДАННЫЕ!$CJ1000&gt;0,1,0)</f>
        <v>g0cf0a06AR1VG0o0xp0v0ntkqwemczd0s1u0</v>
      </c>
      <c r="O1000" s="28" t="str">
        <f>ДАННЫЕ!$I1000&amp;"g"&amp;B1000&amp;A1000&amp;"f"&amp;P1000&amp;"c"&amp;IF(ДАННЫЕ!$U1000&gt;0,1,0)&amp;"s"&amp;IF(ДАННЫЕ!$Q1000&gt;0,IF(YEAR(ДАННЫЕ!$F$1)=YEAR(ДАННЫЕ!$Q1000),IF(MONTH(ДАННЫЕ!$F$1)=MONTH(ДАННЫЕ!$Q1000),111,11),1),0)&amp;"i"&amp;IF(ДАННЫЕ!$R1000+ДАННЫЕ!$S1000+ДАННЫЕ!$T1000=0,0,1)&amp;"h"&amp;IF(ДАННЫЕ!$P1000&gt;0,1,0)&amp;"p"&amp;IF(ДАННЫЕ!$CI1000&gt;0,IF(YEAR(ДАННЫЕ!$F$1)=YEAR(ДАННЫЕ!$CI1000),IF(MONTH(ДАННЫЕ!$F$1)=MONTH(ДАННЫЕ!$CI1000),111,11),1),0)&amp;"d"&amp;IF(ДАННЫЕ!$CJ1000&gt;0,IF(YEAR(ДАННЫЕ!$F$1)=YEAR(ДАННЫЕ!$CJ1000),IF(MONTH(ДАННЫЕ!$F$1)=MONTH(ДАННЫЕ!$CJ1000),111,11),1),0)&amp;"o"&amp;IF(ДАННЫЕ!$CK1000&gt;0,IF(MONTH(ДАННЫЕ!$F$1)=MONTH(ДАННЫЕ!$CK1000),111,11),0)&amp;"v"&amp;IF(ДАННЫЕ!$BE1000&gt;0,IF(MONTH(ДАННЫЕ!$F$1)=MONTH(ДАННЫЕ!$BE1000),111,11),0)</f>
        <v>g00f0c0s0i0h0p0d0o0v0</v>
      </c>
      <c r="P1000" s="15">
        <f t="shared" si="47"/>
        <v>0</v>
      </c>
      <c r="Q1000" s="15">
        <f>IF(ДАННЫЕ!$F$1&gt;ДАННЫЕ!$N1000,IF(YEAR(ДАННЫЕ!$F$1)=YEAR(ДАННЫЕ!M1000),1,0),0)</f>
        <v>0</v>
      </c>
      <c r="R1000" s="15">
        <f>IF(ДАННЫЕ!$F$1&gt;ДАННЫЕ!$N1000,IF(YEAR(ДАННЫЕ!$F$1)=YEAR(ДАННЫЕ!N1000),1,0),0)</f>
        <v>0</v>
      </c>
      <c r="S1000" s="15">
        <f>IF(ДАННЫЕ!$AA1000="2А",1,IF(ДАННЫЕ!$AA1000="2Б",2,IF(ДАННЫЕ!$AA1000="2В",3,IF(ДАННЫЕ!$AA1000=3,4,IF(ДАННЫЕ!$AA1000="4А",5,IF(ДАННЫЕ!$AA1000="4Б",6,IF(ДАННЫЕ!$AA1000="4В",7,IF(ДАННЫЕ!$AA1000=5,8,0))))))))</f>
        <v>0</v>
      </c>
      <c r="T1000" s="15">
        <f>IF(OR(ДАННЫЕ!$AC1000=2,ДАННЫЕ!$AD1000=2,ДАННЫЕ!$AE1000=2),2,IF(OR(ДАННЫЕ!$AC1000=1,ДАННЫЕ!$AD1000=1,ДАННЫЕ!$AE1000=1),1,0))</f>
        <v>0</v>
      </c>
    </row>
    <row r="1001" spans="1:20" ht="15" customHeight="1" x14ac:dyDescent="0.2">
      <c r="A1001" s="78">
        <f>IF(B1001&gt;0,IF(MONTH(ДАННЫЕ!$F$1)=MONTH(ДАННЫЕ!$B1001),1,0),0)</f>
        <v>0</v>
      </c>
      <c r="B1001" s="14">
        <f>IF(ДАННЫЕ!$B1001&gt;0,IF(YEAR(ДАННЫЕ!$F$1)=YEAR(ДАННЫЕ!$B1001),1,0),0)</f>
        <v>0</v>
      </c>
      <c r="C1001" s="14">
        <f>IF(ДАННЫЕ!$CM1001&gt;0,IF(YEAR(ДАННЫЕ!$F$1)=YEAR(ДАННЫЕ!$CM1001),1,0),0)</f>
        <v>0</v>
      </c>
      <c r="D1001" s="14">
        <f>IF(ДАННЫЕ!$CJ1001&gt;0,IF(ДАННЫЕ!$CL1001&gt;ДАННЫЕ!$F$1,1,IF(ДАННЫЕ!$CL1001&gt;0,0,1)),0)</f>
        <v>0</v>
      </c>
      <c r="E1001" s="43" t="str">
        <f ca="1">IF(ДАННЫЕ!$F$1&gt;0,IF(ДАННЫЕ!$G1001&gt;0,DATEDIF(ДАННЫЕ!$G1001,ДАННЫЕ!$F$1,"y"),""),IF(ДАННЫЕ!$G1001&gt;0,DATEDIF(ДАННЫЕ!$G1001,TODAY(),"y"),""))</f>
        <v/>
      </c>
      <c r="F1001" s="43" t="str">
        <f xml:space="preserve"> IF(ДАННЫЕ!$F1001="М",IF(E1001&gt;=18,IF(E1001&lt;60,1,""),""),"")&amp;IF(ДАННЫЕ!$F1001="Ж",IF(E1001&gt;=18,IF(E1001&lt;55,1,""),""),"")</f>
        <v/>
      </c>
      <c r="G1001" s="43" t="str">
        <f xml:space="preserve"> IF(ДАННЫЕ!$F1001="М",IF(E1001&gt;=60,2,""),"")&amp;IF(ДАННЫЕ!$F1001="Ж",IF(E1001&gt;=55,2,""),"")</f>
        <v/>
      </c>
      <c r="H1001" s="43" t="str">
        <f t="shared" ca="1" si="45"/>
        <v/>
      </c>
      <c r="I1001" s="43" t="str">
        <f t="shared" ca="1" si="46"/>
        <v>03</v>
      </c>
      <c r="J1001" s="28" t="str">
        <f ca="1">ДАННЫЕ!$F1001&amp;H1001&amp;I1001&amp;ДАННЫЕ!$I1001&amp;"m"&amp;IF(ДАННЫЕ!$I1001&gt;0,IF(ДАННЫЕ!$J1001&gt;0,0,1),"")&amp;"f"&amp;IF(ДАННЫЕ!$R1001&gt;0,IF(YEAR(ДАННЫЕ!$F$1)=YEAR(ДАННЫЕ!$R1001),1,0),0)&amp;"z"&amp;ДАННЫЕ!$R1001&amp;"p"&amp;ДАННЫЕ!$S1001&amp;"i"&amp;ДАННЫЕ!$T1001&amp;"h"&amp;ДАННЫЕ!$K1001&amp;"be"&amp;ДАННЫЕ!$BI1001&amp;"CD"&amp;IF(ДАННЫЕ!BF1001&gt;500,4,IF(ДАННЫЕ!BF1001&gt;350,3,IF(ДАННЫЕ!BF1001&gt;200,2,IF(ДАННЫЕ!BF1001&gt;0,1,0))))&amp;"g"&amp;B1001&amp;"d"&amp;H1001&amp;"l"&amp;ДАННЫЕ!AT1001&amp;"a"&amp;ДАННЫЕ!$V1001&amp;"v"&amp;R1001&amp;"k"&amp;ДАННЫЕ!$U1001&amp;"s"&amp;ДАННЫЕ!$Y1001&amp;"t"&amp;ДАННЫЕ!$X1001&amp;"b"&amp;IF(ДАННЫЕ!$Q1001&gt;1,1,0)&amp;"PP"&amp;ДАННЫЕ!Z1001&amp;"c"&amp;S1001&amp;"x"&amp;IF(ДАННЫЕ!$BY1001&gt;0,IF(YEAR(ДАННЫЕ!$F$1)=YEAR(ДАННЫЕ!$BY1001),1,0),0)&amp;"n"&amp;IF(ДАННЫЕ!$BZ1001&gt;0,IF(YEAR(ДАННЫЕ!$F$1)=YEAR(ДАННЫЕ!$BZ1001),1,0),0)&amp;"u"&amp;D1001&amp;"z"&amp;IF(ДАННЫЕ!$CL1001&gt;0,IF(YEAR(ДАННЫЕ!$F$1)&gt;YEAR(ДАННЫЕ!$CL1001),11,12),0)</f>
        <v>03mf0zpihbeCD0g0dlav0kstb0PPc0x0n0u0z0</v>
      </c>
      <c r="K1001" s="28" t="str">
        <f ca="1">ДАННЫЕ!$I1001&amp;"x"&amp;B1001&amp;"w"&amp;IF(T1001+ДАННЫЕ!AD1001+ДАННЫЕ!AE1001+ДАННЫЕ!AF1001+ДАННЫЕ!AG1001+ДАННЫЕ!AH1001+ДАННЫЕ!$AL1001+ДАННЫЕ!AI1001+ДАННЫЕ!AJ1001+ДАННЫЕ!AK1001+ДАННЫЕ!AP1001+ДАННЫЕ!AQ1001+ДАННЫЕ!AR1001+ДАННЫЕ!$AM1001+ДАННЫЕ!$AN1001+ДАННЫЕ!AS1001+ДАННЫЕ!AT1001&gt;0,1,0)&amp;IF(OR(T1001=2,ДАННЫЕ!AD1001=2,ДАННЫЕ!AE1001=2,ДАННЫЕ!AF1001=2,ДАННЫЕ!AG1001=2,ДАННЫЕ!AH1001=2,ДАННЫЕ!$AL1001=2,ДАННЫЕ!AI1001=2,ДАННЫЕ!AJ1001=2,ДАННЫЕ!AK1001=2,ДАННЫЕ!AP1001=2,ДАННЫЕ!AQ1001=2,ДАННЫЕ!AR1001=2,ДАННЫЕ!$AM1001=2,ДАННЫЕ!$AN1001=2,ДАННЫЕ!AS1001=2,ДАННЫЕ!AT1001=2),2,0)&amp;"t"&amp;IF(T1001&gt;0,"1"&amp;T1001,"00")&amp;"f"&amp;IF(ДАННЫЕ!$AC1001,"1"&amp;ДАННЫЕ!$AC1001,"00")&amp;"b"&amp;IF(ДАННЫЕ!$AD1001,"1"&amp;ДАННЫЕ!$AD1001,"00")&amp;"g"&amp;IF(ДАННЫЕ!$AF1001,"1"&amp;ДАННЫЕ!$AF1001,"00")&amp;"c"&amp;IF(ДАННЫЕ!$AG1001,"1"&amp;ДАННЫЕ!$AG1001,"00")&amp;"i"&amp;IF(ДАННЫЕ!$AH1001,"1"&amp;ДАННЫЕ!$AH1001,"00")&amp;"r"&amp;IF(ДАННЫЕ!$AL1001,"1"&amp;ДАННЫЕ!$AL1001,"00")&amp;"m"&amp;IF(ДАННЫЕ!$AI1001,"1"&amp;ДАННЫЕ!$AI1001,"00")&amp;"hS"&amp;IF(ДАННЫЕ!$AJ1001,"1"&amp;ДАННЫЕ!$AJ1001,"00")&amp;"hZ"&amp;IF(ДАННЫЕ!$AK1001,"1"&amp;ДАННЫЕ!$AK1001,"00")&amp;"p"&amp;IF(ДАННЫЕ!$AP1001,"1"&amp;ДАННЫЕ!$AP1001,"00")&amp;"k"&amp;IF(ДАННЫЕ!$AQ1001,"1"&amp;ДАННЫЕ!$AQ1001,"00")&amp;"z"&amp;IF(ДАННЫЕ!$AR1001,"1"&amp;ДАННЫЕ!$AR1001,"00")&amp;"j"&amp;IF(ДАННЫЕ!$AM1001,"1"&amp;ДАННЫЕ!$AM1001,"00")&amp;"n"&amp;IF(ДАННЫЕ!$AN1001,"1"&amp;ДАННЫЕ!$AN1001,"00")&amp;"E"&amp;ДАННЫЕ!BI1001&amp;"L"&amp;ДАННЫЕ!AO1001&amp;"h"&amp;IF(ДАННЫЕ!$AU1001&gt;0,1,0)&amp;"v"&amp;IF(ДАННЫЕ!$AW1001&gt;0,1,0)&amp;"a"&amp;IF(ДАННЫЕ!$AS1001,"1"&amp;ДАННЫЕ!$AS1001,"00")&amp;"s"&amp;IF(ДАННЫЕ!$AT1001,"1"&amp;ДАННЫЕ!$AT1001,"00")&amp;"u"&amp;IF(ДАННЫЕ!$CJ1001&gt;0,1,0)&amp;"y"&amp;B1001&amp;"d"&amp;H1001&amp;"e"&amp;F1001&amp;G1001</f>
        <v>x0w00t00f00b00g00c00i00r00m00hS00hZ00p00k00z00j00n00ELh0v0a00s00u0y0de</v>
      </c>
      <c r="L1001" s="28" t="str">
        <f ca="1">ДАННЫЕ!$I1001&amp;"VN"&amp;IF(ДАННЫЕ!AW1001&gt;0,11,10)&amp;"CD"&amp;IF(ДАННЫЕ!BF1001&gt;500,16,IF(ДАННЫЕ!BF1001&gt;350,15,IF(ДАННЫЕ!BF1001&gt;=200,14,IF(ДАННЫЕ!BF1001&gt;=100,13,IF(ДАННЫЕ!BF1001&gt;=50,12,IF(ДАННЫЕ!BF1001&gt;0,11,10))))))&amp;"AR"&amp;IF(ДАННЫЕ!BX1001&gt;0,1,0)&amp;"GD"&amp;B1001&amp;"VV"&amp;IF(E1001&gt;=5,IF(E1001&lt;18,1,0),0)</f>
        <v>VN10CD10AR0GD0VV0</v>
      </c>
      <c r="M1001" s="28" t="str">
        <f>ДАННЫЕ!$I1001&amp;"b"&amp;ДАННЫЕ!$BI1001&amp;"r"&amp;ДАННЫЕ!$BJ1001&amp;"CD"&amp;IF(ДАННЫЕ!BF1001&gt;0,IF(ДАННЫЕ!BF1001&lt;200,1,IF(ДАННЫЕ!BF1001&lt;350,2,3)),0)&amp;"h"&amp;IF(ДАННЫЕ!$BK1001+ДАННЫЕ!$BL1001+ДАННЫЕ!$BM1001&gt;0,1,0)&amp;"x"&amp;ДАННЫЕ!$BK1001&amp;"y"&amp;ДАННЫЕ!$BL1001&amp;"z"&amp;ДАННЫЕ!$BM1001&amp;"c"&amp;IF(ДАННЫЕ!$BK1001+ДАННЫЕ!$BL1001+ДАННЫЕ!$BM1001=3,1,0)&amp;"a"&amp;IF(ДАННЫЕ!$BQ1001+ДАННЫЕ!$BR1001&gt;0,1,0)&amp;"d"&amp;ДАННЫЕ!$BQ1001&amp;"v"&amp;ДАННЫЕ!$BR1001&amp;"p"&amp;ДАННЫЕ!$BS1001&amp;"n"&amp;ДАННЫЕ!$BU1001&amp;"t"&amp;ДАННЫЕ!$BV1001&amp;"o"&amp;ДАННЫЕ!$BT1001&amp;"l"&amp;IF(ДАННЫЕ!$BN1001&gt;0,1,0)&amp;ДАННЫЕ!$BN1001&amp;"g"&amp;ДАННЫЕ!$BO1001&amp;"s"&amp;ДАННЫЕ!$BP1001&amp;"DZ"&amp;IF(ДАННЫЕ!B1001-ДАННЫЕ!G1001 &lt; 60,IF(ДАННЫЕ!B1001-ДАННЫЕ!G1001 &gt;= 0,1,0),0)&amp;"u"&amp;IF(ДАННЫЕ!$CJ1001&gt;0,1,0)</f>
        <v>brCD0h0xyzc0a0dvpntol0gsDZ1u0</v>
      </c>
      <c r="N1001" s="28" t="str">
        <f ca="1">ДАННЫЕ!$F1001&amp;ДАННЫЕ!$I1001&amp;"g"&amp;B1001&amp;"cf"&amp;D1001&amp;"a"&amp;IF(ДАННЫЕ!$BX1001&gt;0,1,0)&amp;IF(ДАННЫЕ!$BF1001&gt;500,1,IF(ДАННЫЕ!$BF1001&gt;350,2,IF(ДАННЫЕ!$BF1001&gt;=200,3,IF(ДАННЫЕ!$BF1001&gt;=100,4,IF(ДАННЫЕ!$BF1001&gt;=50,5,IF(ДАННЫЕ!$BF1001&lt;50,6,0))))))&amp;"AR"&amp;IF(DATEDIF(ДАННЫЕ!$BX1001,ДАННЫЕ!$F$1,"y")&gt;1,1,0)&amp;"VG"&amp;IF(ДАННЫЕ!$BH1001="0",1,0)&amp;"o"&amp;IF(T1001+ДАННЫЕ!$AF1001+ДАННЫЕ!$AG1001+ДАННЫЕ!$AH1001+ДАННЫЕ!$AI1001+ДАННЫЕ!$AJ1001+ДАННЫЕ!$AP1001+ДАННЫЕ!$AQ1001+ДАННЫЕ!$AR1001+ДАННЫЕ!$AU1001+ДАННЫЕ!$AW1001+ДАННЫЕ!$AS1001+ДАННЫЕ!$AT1001&gt;0,1,0)&amp;"x"&amp;ДАННЫЕ!$AG1001&amp;"p"&amp;IF(ДАННЫЕ!$BY1001&gt;0,1,0)&amp;"v"&amp;IF(ДАННЫЕ!$BZ1001&gt;0,1,0)&amp;"n"&amp;ДАННЫЕ!$CA1001&amp;"t"&amp;ДАННЫЕ!$AY1001&amp;"k"&amp;ДАННЫЕ!$CB1001&amp;"q"&amp;ДАННЫЕ!$CC1001&amp;"w"&amp;ДАННЫЕ!$CD1001&amp;"e"&amp;ДАННЫЕ!$CE1001&amp;"m"&amp;ДАННЫЕ!$CF1001&amp;"c"&amp;ДАННЫЕ!$CG1001&amp;"z"&amp;ДАННЫЕ!$CH1001&amp;"d"&amp;IF(H1001=4,1,0)&amp;"s"&amp;IF(ДАННЫЕ!$J1001=1,0,1)&amp;"u"&amp;IF(ДАННЫЕ!$CJ1001&gt;0,1,0)</f>
        <v>g0cf0a06AR1VG0o0xp0v0ntkqwemczd0s1u0</v>
      </c>
      <c r="O1001" s="28" t="str">
        <f>ДАННЫЕ!$I1001&amp;"g"&amp;B1001&amp;A1001&amp;"f"&amp;P1001&amp;"c"&amp;IF(ДАННЫЕ!$U1001&gt;0,1,0)&amp;"s"&amp;IF(ДАННЫЕ!$Q1001&gt;0,IF(YEAR(ДАННЫЕ!$F$1)=YEAR(ДАННЫЕ!$Q1001),IF(MONTH(ДАННЫЕ!$F$1)=MONTH(ДАННЫЕ!$Q1001),111,11),1),0)&amp;"i"&amp;IF(ДАННЫЕ!$R1001+ДАННЫЕ!$S1001+ДАННЫЕ!$T1001=0,0,1)&amp;"h"&amp;IF(ДАННЫЕ!$P1001&gt;0,1,0)&amp;"p"&amp;IF(ДАННЫЕ!$CI1001&gt;0,IF(YEAR(ДАННЫЕ!$F$1)=YEAR(ДАННЫЕ!$CI1001),IF(MONTH(ДАННЫЕ!$F$1)=MONTH(ДАННЫЕ!$CI1001),111,11),1),0)&amp;"d"&amp;IF(ДАННЫЕ!$CJ1001&gt;0,IF(YEAR(ДАННЫЕ!$F$1)=YEAR(ДАННЫЕ!$CJ1001),IF(MONTH(ДАННЫЕ!$F$1)=MONTH(ДАННЫЕ!$CJ1001),111,11),1),0)&amp;"o"&amp;IF(ДАННЫЕ!$CK1001&gt;0,IF(MONTH(ДАННЫЕ!$F$1)=MONTH(ДАННЫЕ!$CK1001),111,11),0)&amp;"v"&amp;IF(ДАННЫЕ!$BE1001&gt;0,IF(MONTH(ДАННЫЕ!$F$1)=MONTH(ДАННЫЕ!$BE1001),111,11),0)</f>
        <v>g00f0c0s0i0h0p0d0o0v0</v>
      </c>
      <c r="P1001" s="15">
        <f t="shared" si="47"/>
        <v>0</v>
      </c>
      <c r="Q1001" s="15">
        <f>IF(ДАННЫЕ!$F$1&gt;ДАННЫЕ!$N1001,IF(YEAR(ДАННЫЕ!$F$1)=YEAR(ДАННЫЕ!M1001),1,0),0)</f>
        <v>0</v>
      </c>
      <c r="R1001" s="15">
        <f>IF(ДАННЫЕ!$F$1&gt;ДАННЫЕ!$N1001,IF(YEAR(ДАННЫЕ!$F$1)=YEAR(ДАННЫЕ!N1001),1,0),0)</f>
        <v>0</v>
      </c>
      <c r="S1001" s="15">
        <f>IF(ДАННЫЕ!$AA1001="2А",1,IF(ДАННЫЕ!$AA1001="2Б",2,IF(ДАННЫЕ!$AA1001="2В",3,IF(ДАННЫЕ!$AA1001=3,4,IF(ДАННЫЕ!$AA1001="4А",5,IF(ДАННЫЕ!$AA1001="4Б",6,IF(ДАННЫЕ!$AA1001="4В",7,IF(ДАННЫЕ!$AA1001=5,8,0))))))))</f>
        <v>0</v>
      </c>
      <c r="T1001" s="15">
        <f>IF(OR(ДАННЫЕ!$AC1001=2,ДАННЫЕ!$AD1001=2,ДАННЫЕ!$AE1001=2),2,IF(OR(ДАННЫЕ!$AC1001=1,ДАННЫЕ!$AD1001=1,ДАННЫЕ!$AE1001=1),1,0))</f>
        <v>0</v>
      </c>
    </row>
    <row r="1002" spans="1:20" x14ac:dyDescent="0.2">
      <c r="A1002" s="78">
        <f>IF(B1002&gt;0,IF(MONTH(ДАННЫЕ!$F$1)=MONTH(ДАННЫЕ!$B1002),1,0),0)</f>
        <v>0</v>
      </c>
      <c r="B1002" s="14">
        <f>IF(ДАННЫЕ!$B1002&gt;0,IF(YEAR(ДАННЫЕ!$F$1)=YEAR(ДАННЫЕ!$B1002),1,0),0)</f>
        <v>0</v>
      </c>
      <c r="C1002" s="14">
        <f>IF(ДАННЫЕ!$CM1002&gt;0,IF(YEAR(ДАННЫЕ!$F$1)=YEAR(ДАННЫЕ!$CM1002),1,0),0)</f>
        <v>0</v>
      </c>
      <c r="D1002" s="14">
        <f>IF(ДАННЫЕ!$CJ1002&gt;0,IF(ДАННЫЕ!$CL1002&gt;ДАННЫЕ!$F$1,1,IF(ДАННЫЕ!$CL1002&gt;0,0,1)),0)</f>
        <v>0</v>
      </c>
      <c r="E1002" s="43" t="str">
        <f ca="1">IF(ДАННЫЕ!$F$1&gt;0,IF(ДАННЫЕ!$G1002&gt;0,DATEDIF(ДАННЫЕ!$G1002,ДАННЫЕ!$F$1,"y"),""),IF(ДАННЫЕ!$G1002&gt;0,DATEDIF(ДАННЫЕ!$G1002,TODAY(),"y"),""))</f>
        <v/>
      </c>
      <c r="F1002" s="43" t="str">
        <f xml:space="preserve"> IF(ДАННЫЕ!$F1002="М",IF(E1002&gt;=18,IF(E1002&lt;60,1,""),""),"")&amp;IF(ДАННЫЕ!$F1002="Ж",IF(E1002&gt;=18,IF(E1002&lt;55,1,""),""),"")</f>
        <v/>
      </c>
      <c r="G1002" s="43" t="str">
        <f xml:space="preserve"> IF(ДАННЫЕ!$F1002="М",IF(E1002&gt;=60,2,""),"")&amp;IF(ДАННЫЕ!$F1002="Ж",IF(E1002&gt;=55,2,""),"")</f>
        <v/>
      </c>
      <c r="H1002" s="43" t="str">
        <f t="shared" ref="H1002:H1065" ca="1" si="48">IF(E1002&lt;0,"-1",IF(E1002&lt;1,11,IF(E1002&lt;3,12,IF(E1002&lt;5,13,IF(E1002&lt;10,14,IF(E1002&lt;15,15,IF(E1002&lt;18,16,"")))))))</f>
        <v/>
      </c>
      <c r="I1002" s="43" t="str">
        <f t="shared" ref="I1002:I1065" ca="1" si="49">IF(E1002&gt;=60,"03",IF(E1002&gt;=50,"02",IF(E1002&gt;=45,"01",IF(E1002&gt;=35,9,IF(E1002&gt;=25,8,IF(E1002&gt;=18,7,""))))))</f>
        <v>03</v>
      </c>
      <c r="J1002" s="28" t="str">
        <f ca="1">ДАННЫЕ!$F1002&amp;H1002&amp;I1002&amp;ДАННЫЕ!$I1002&amp;"m"&amp;IF(ДАННЫЕ!$I1002&gt;0,IF(ДАННЫЕ!$J1002&gt;0,0,1),"")&amp;"f"&amp;IF(ДАННЫЕ!$R1002&gt;0,IF(YEAR(ДАННЫЕ!$F$1)=YEAR(ДАННЫЕ!$R1002),1,0),0)&amp;"z"&amp;ДАННЫЕ!$R1002&amp;"p"&amp;ДАННЫЕ!$S1002&amp;"i"&amp;ДАННЫЕ!$T1002&amp;"h"&amp;ДАННЫЕ!$K1002&amp;"be"&amp;ДАННЫЕ!$BI1002&amp;"CD"&amp;IF(ДАННЫЕ!BF1002&gt;500,4,IF(ДАННЫЕ!BF1002&gt;350,3,IF(ДАННЫЕ!BF1002&gt;200,2,IF(ДАННЫЕ!BF1002&gt;0,1,0))))&amp;"g"&amp;B1002&amp;"d"&amp;H1002&amp;"l"&amp;ДАННЫЕ!AT1002&amp;"a"&amp;ДАННЫЕ!$V1002&amp;"v"&amp;R1002&amp;"k"&amp;ДАННЫЕ!$U1002&amp;"s"&amp;ДАННЫЕ!$Y1002&amp;"t"&amp;ДАННЫЕ!$X1002&amp;"b"&amp;IF(ДАННЫЕ!$Q1002&gt;1,1,0)&amp;"PP"&amp;ДАННЫЕ!Z1002&amp;"c"&amp;S1002&amp;"x"&amp;IF(ДАННЫЕ!$BY1002&gt;0,IF(YEAR(ДАННЫЕ!$F$1)=YEAR(ДАННЫЕ!$BY1002),1,0),0)&amp;"n"&amp;IF(ДАННЫЕ!$BZ1002&gt;0,IF(YEAR(ДАННЫЕ!$F$1)=YEAR(ДАННЫЕ!$BZ1002),1,0),0)&amp;"u"&amp;D1002&amp;"z"&amp;IF(ДАННЫЕ!$CL1002&gt;0,IF(YEAR(ДАННЫЕ!$F$1)&gt;YEAR(ДАННЫЕ!$CL1002),11,12),0)</f>
        <v>03mf0zpihbeCD0g0dlav0kstb0PPc0x0n0u0z0</v>
      </c>
      <c r="K1002" s="28" t="str">
        <f ca="1">ДАННЫЕ!$I1002&amp;"x"&amp;B1002&amp;"w"&amp;IF(T1002+ДАННЫЕ!AD1002+ДАННЫЕ!AE1002+ДАННЫЕ!AF1002+ДАННЫЕ!AG1002+ДАННЫЕ!AH1002+ДАННЫЕ!$AL1002+ДАННЫЕ!AI1002+ДАННЫЕ!AJ1002+ДАННЫЕ!AK1002+ДАННЫЕ!AP1002+ДАННЫЕ!AQ1002+ДАННЫЕ!AR1002+ДАННЫЕ!$AM1002+ДАННЫЕ!$AN1002+ДАННЫЕ!AS1002+ДАННЫЕ!AT1002&gt;0,1,0)&amp;IF(OR(T1002=2,ДАННЫЕ!AD1002=2,ДАННЫЕ!AE1002=2,ДАННЫЕ!AF1002=2,ДАННЫЕ!AG1002=2,ДАННЫЕ!AH1002=2,ДАННЫЕ!$AL1002=2,ДАННЫЕ!AI1002=2,ДАННЫЕ!AJ1002=2,ДАННЫЕ!AK1002=2,ДАННЫЕ!AP1002=2,ДАННЫЕ!AQ1002=2,ДАННЫЕ!AR1002=2,ДАННЫЕ!$AM1002=2,ДАННЫЕ!$AN1002=2,ДАННЫЕ!AS1002=2,ДАННЫЕ!AT1002=2),2,0)&amp;"t"&amp;IF(T1002&gt;0,"1"&amp;T1002,"00")&amp;"f"&amp;IF(ДАННЫЕ!$AC1002,"1"&amp;ДАННЫЕ!$AC1002,"00")&amp;"b"&amp;IF(ДАННЫЕ!$AD1002,"1"&amp;ДАННЫЕ!$AD1002,"00")&amp;"g"&amp;IF(ДАННЫЕ!$AF1002,"1"&amp;ДАННЫЕ!$AF1002,"00")&amp;"c"&amp;IF(ДАННЫЕ!$AG1002,"1"&amp;ДАННЫЕ!$AG1002,"00")&amp;"i"&amp;IF(ДАННЫЕ!$AH1002,"1"&amp;ДАННЫЕ!$AH1002,"00")&amp;"r"&amp;IF(ДАННЫЕ!$AL1002,"1"&amp;ДАННЫЕ!$AL1002,"00")&amp;"m"&amp;IF(ДАННЫЕ!$AI1002,"1"&amp;ДАННЫЕ!$AI1002,"00")&amp;"hS"&amp;IF(ДАННЫЕ!$AJ1002,"1"&amp;ДАННЫЕ!$AJ1002,"00")&amp;"hZ"&amp;IF(ДАННЫЕ!$AK1002,"1"&amp;ДАННЫЕ!$AK1002,"00")&amp;"p"&amp;IF(ДАННЫЕ!$AP1002,"1"&amp;ДАННЫЕ!$AP1002,"00")&amp;"k"&amp;IF(ДАННЫЕ!$AQ1002,"1"&amp;ДАННЫЕ!$AQ1002,"00")&amp;"z"&amp;IF(ДАННЫЕ!$AR1002,"1"&amp;ДАННЫЕ!$AR1002,"00")&amp;"j"&amp;IF(ДАННЫЕ!$AM1002,"1"&amp;ДАННЫЕ!$AM1002,"00")&amp;"n"&amp;IF(ДАННЫЕ!$AN1002,"1"&amp;ДАННЫЕ!$AN1002,"00")&amp;"E"&amp;ДАННЫЕ!BI1002&amp;"L"&amp;ДАННЫЕ!AO1002&amp;"h"&amp;IF(ДАННЫЕ!$AU1002&gt;0,1,0)&amp;"v"&amp;IF(ДАННЫЕ!$AW1002&gt;0,1,0)&amp;"a"&amp;IF(ДАННЫЕ!$AS1002,"1"&amp;ДАННЫЕ!$AS1002,"00")&amp;"s"&amp;IF(ДАННЫЕ!$AT1002,"1"&amp;ДАННЫЕ!$AT1002,"00")&amp;"u"&amp;IF(ДАННЫЕ!$CJ1002&gt;0,1,0)&amp;"y"&amp;B1002&amp;"d"&amp;H1002&amp;"e"&amp;F1002&amp;G1002</f>
        <v>x0w00t00f00b00g00c00i00r00m00hS00hZ00p00k00z00j00n00ELh0v0a00s00u0y0de</v>
      </c>
      <c r="L1002" s="28" t="str">
        <f ca="1">ДАННЫЕ!$I1002&amp;"VN"&amp;IF(ДАННЫЕ!AW1002&gt;0,11,10)&amp;"CD"&amp;IF(ДАННЫЕ!BF1002&gt;500,16,IF(ДАННЫЕ!BF1002&gt;350,15,IF(ДАННЫЕ!BF1002&gt;=200,14,IF(ДАННЫЕ!BF1002&gt;=100,13,IF(ДАННЫЕ!BF1002&gt;=50,12,IF(ДАННЫЕ!BF1002&gt;0,11,10))))))&amp;"AR"&amp;IF(ДАННЫЕ!BX1002&gt;0,1,0)&amp;"GD"&amp;B1002&amp;"VV"&amp;IF(E1002&gt;=5,IF(E1002&lt;18,1,0),0)</f>
        <v>VN10CD10AR0GD0VV0</v>
      </c>
      <c r="M1002" s="28" t="str">
        <f>ДАННЫЕ!$I1002&amp;"b"&amp;ДАННЫЕ!$BI1002&amp;"r"&amp;ДАННЫЕ!$BJ1002&amp;"CD"&amp;IF(ДАННЫЕ!BF1002&gt;0,IF(ДАННЫЕ!BF1002&lt;200,1,IF(ДАННЫЕ!BF1002&lt;350,2,3)),0)&amp;"h"&amp;IF(ДАННЫЕ!$BK1002+ДАННЫЕ!$BL1002+ДАННЫЕ!$BM1002&gt;0,1,0)&amp;"x"&amp;ДАННЫЕ!$BK1002&amp;"y"&amp;ДАННЫЕ!$BL1002&amp;"z"&amp;ДАННЫЕ!$BM1002&amp;"c"&amp;IF(ДАННЫЕ!$BK1002+ДАННЫЕ!$BL1002+ДАННЫЕ!$BM1002=3,1,0)&amp;"a"&amp;IF(ДАННЫЕ!$BQ1002+ДАННЫЕ!$BR1002&gt;0,1,0)&amp;"d"&amp;ДАННЫЕ!$BQ1002&amp;"v"&amp;ДАННЫЕ!$BR1002&amp;"p"&amp;ДАННЫЕ!$BS1002&amp;"n"&amp;ДАННЫЕ!$BU1002&amp;"t"&amp;ДАННЫЕ!$BV1002&amp;"o"&amp;ДАННЫЕ!$BT1002&amp;"l"&amp;IF(ДАННЫЕ!$BN1002&gt;0,1,0)&amp;ДАННЫЕ!$BN1002&amp;"g"&amp;ДАННЫЕ!$BO1002&amp;"s"&amp;ДАННЫЕ!$BP1002&amp;"DZ"&amp;IF(ДАННЫЕ!B1002-ДАННЫЕ!G1002 &lt; 60,IF(ДАННЫЕ!B1002-ДАННЫЕ!G1002 &gt;= 0,1,0),0)&amp;"u"&amp;IF(ДАННЫЕ!$CJ1002&gt;0,1,0)</f>
        <v>brCD0h0xyzc0a0dvpntol0gsDZ1u0</v>
      </c>
      <c r="N1002" s="28" t="str">
        <f ca="1">ДАННЫЕ!$F1002&amp;ДАННЫЕ!$I1002&amp;"g"&amp;B1002&amp;"cf"&amp;D1002&amp;"a"&amp;IF(ДАННЫЕ!$BX1002&gt;0,1,0)&amp;IF(ДАННЫЕ!$BF1002&gt;500,1,IF(ДАННЫЕ!$BF1002&gt;350,2,IF(ДАННЫЕ!$BF1002&gt;=200,3,IF(ДАННЫЕ!$BF1002&gt;=100,4,IF(ДАННЫЕ!$BF1002&gt;=50,5,IF(ДАННЫЕ!$BF1002&lt;50,6,0))))))&amp;"AR"&amp;IF(DATEDIF(ДАННЫЕ!$BX1002,ДАННЫЕ!$F$1,"y")&gt;1,1,0)&amp;"VG"&amp;IF(ДАННЫЕ!$BH1002="0",1,0)&amp;"o"&amp;IF(T1002+ДАННЫЕ!$AF1002+ДАННЫЕ!$AG1002+ДАННЫЕ!$AH1002+ДАННЫЕ!$AI1002+ДАННЫЕ!$AJ1002+ДАННЫЕ!$AP1002+ДАННЫЕ!$AQ1002+ДАННЫЕ!$AR1002+ДАННЫЕ!$AU1002+ДАННЫЕ!$AW1002+ДАННЫЕ!$AS1002+ДАННЫЕ!$AT1002&gt;0,1,0)&amp;"x"&amp;ДАННЫЕ!$AG1002&amp;"p"&amp;IF(ДАННЫЕ!$BY1002&gt;0,1,0)&amp;"v"&amp;IF(ДАННЫЕ!$BZ1002&gt;0,1,0)&amp;"n"&amp;ДАННЫЕ!$CA1002&amp;"t"&amp;ДАННЫЕ!$AY1002&amp;"k"&amp;ДАННЫЕ!$CB1002&amp;"q"&amp;ДАННЫЕ!$CC1002&amp;"w"&amp;ДАННЫЕ!$CD1002&amp;"e"&amp;ДАННЫЕ!$CE1002&amp;"m"&amp;ДАННЫЕ!$CF1002&amp;"c"&amp;ДАННЫЕ!$CG1002&amp;"z"&amp;ДАННЫЕ!$CH1002&amp;"d"&amp;IF(H1002=4,1,0)&amp;"s"&amp;IF(ДАННЫЕ!$J1002=1,0,1)&amp;"u"&amp;IF(ДАННЫЕ!$CJ1002&gt;0,1,0)</f>
        <v>g0cf0a06AR1VG0o0xp0v0ntkqwemczd0s1u0</v>
      </c>
      <c r="O1002" s="28" t="str">
        <f>ДАННЫЕ!$I1002&amp;"g"&amp;B1002&amp;A1002&amp;"f"&amp;P1002&amp;"c"&amp;IF(ДАННЫЕ!$U1002&gt;0,1,0)&amp;"s"&amp;IF(ДАННЫЕ!$Q1002&gt;0,IF(YEAR(ДАННЫЕ!$F$1)=YEAR(ДАННЫЕ!$Q1002),IF(MONTH(ДАННЫЕ!$F$1)=MONTH(ДАННЫЕ!$Q1002),111,11),1),0)&amp;"i"&amp;IF(ДАННЫЕ!$R1002+ДАННЫЕ!$S1002+ДАННЫЕ!$T1002=0,0,1)&amp;"h"&amp;IF(ДАННЫЕ!$P1002&gt;0,1,0)&amp;"p"&amp;IF(ДАННЫЕ!$CI1002&gt;0,IF(YEAR(ДАННЫЕ!$F$1)=YEAR(ДАННЫЕ!$CI1002),IF(MONTH(ДАННЫЕ!$F$1)=MONTH(ДАННЫЕ!$CI1002),111,11),1),0)&amp;"d"&amp;IF(ДАННЫЕ!$CJ1002&gt;0,IF(YEAR(ДАННЫЕ!$F$1)=YEAR(ДАННЫЕ!$CJ1002),IF(MONTH(ДАННЫЕ!$F$1)=MONTH(ДАННЫЕ!$CJ1002),111,11),1),0)&amp;"o"&amp;IF(ДАННЫЕ!$CK1002&gt;0,IF(MONTH(ДАННЫЕ!$F$1)=MONTH(ДАННЫЕ!$CK1002),111,11),0)&amp;"v"&amp;IF(ДАННЫЕ!$BE1002&gt;0,IF(MONTH(ДАННЫЕ!$F$1)=MONTH(ДАННЫЕ!$BE1002),111,11),0)</f>
        <v>g00f0c0s0i0h0p0d0o0v0</v>
      </c>
      <c r="P1002" s="15">
        <f t="shared" ref="P1002:P1065" si="50">IF(Q1002&gt;R1002,1,0)</f>
        <v>0</v>
      </c>
      <c r="Q1002" s="15">
        <f>IF(ДАННЫЕ!$F$1&gt;ДАННЫЕ!$N1002,IF(YEAR(ДАННЫЕ!$F$1)=YEAR(ДАННЫЕ!M1002),1,0),0)</f>
        <v>0</v>
      </c>
      <c r="R1002" s="15">
        <f>IF(ДАННЫЕ!$F$1&gt;ДАННЫЕ!$N1002,IF(YEAR(ДАННЫЕ!$F$1)=YEAR(ДАННЫЕ!N1002),1,0),0)</f>
        <v>0</v>
      </c>
      <c r="S1002" s="15">
        <f>IF(ДАННЫЕ!$AA1002="2А",1,IF(ДАННЫЕ!$AA1002="2Б",2,IF(ДАННЫЕ!$AA1002="2В",3,IF(ДАННЫЕ!$AA1002=3,4,IF(ДАННЫЕ!$AA1002="4А",5,IF(ДАННЫЕ!$AA1002="4Б",6,IF(ДАННЫЕ!$AA1002="4В",7,IF(ДАННЫЕ!$AA1002=5,8,0))))))))</f>
        <v>0</v>
      </c>
      <c r="T1002" s="15">
        <f>IF(OR(ДАННЫЕ!$AC1002=2,ДАННЫЕ!$AD1002=2,ДАННЫЕ!$AE1002=2),2,IF(OR(ДАННЫЕ!$AC1002=1,ДАННЫЕ!$AD1002=1,ДАННЫЕ!$AE1002=1),1,0))</f>
        <v>0</v>
      </c>
    </row>
    <row r="1003" spans="1:20" x14ac:dyDescent="0.2">
      <c r="A1003" s="78">
        <f>IF(B1003&gt;0,IF(MONTH(ДАННЫЕ!$F$1)=MONTH(ДАННЫЕ!$B1003),1,0),0)</f>
        <v>0</v>
      </c>
      <c r="B1003" s="14">
        <f>IF(ДАННЫЕ!$B1003&gt;0,IF(YEAR(ДАННЫЕ!$F$1)=YEAR(ДАННЫЕ!$B1003),1,0),0)</f>
        <v>0</v>
      </c>
      <c r="C1003" s="14">
        <f>IF(ДАННЫЕ!$CM1003&gt;0,IF(YEAR(ДАННЫЕ!$F$1)=YEAR(ДАННЫЕ!$CM1003),1,0),0)</f>
        <v>0</v>
      </c>
      <c r="D1003" s="14">
        <f>IF(ДАННЫЕ!$CJ1003&gt;0,IF(ДАННЫЕ!$CL1003&gt;ДАННЫЕ!$F$1,1,IF(ДАННЫЕ!$CL1003&gt;0,0,1)),0)</f>
        <v>0</v>
      </c>
      <c r="E1003" s="43" t="str">
        <f ca="1">IF(ДАННЫЕ!$F$1&gt;0,IF(ДАННЫЕ!$G1003&gt;0,DATEDIF(ДАННЫЕ!$G1003,ДАННЫЕ!$F$1,"y"),""),IF(ДАННЫЕ!$G1003&gt;0,DATEDIF(ДАННЫЕ!$G1003,TODAY(),"y"),""))</f>
        <v/>
      </c>
      <c r="F1003" s="43" t="str">
        <f xml:space="preserve"> IF(ДАННЫЕ!$F1003="М",IF(E1003&gt;=18,IF(E1003&lt;60,1,""),""),"")&amp;IF(ДАННЫЕ!$F1003="Ж",IF(E1003&gt;=18,IF(E1003&lt;55,1,""),""),"")</f>
        <v/>
      </c>
      <c r="G1003" s="43" t="str">
        <f xml:space="preserve"> IF(ДАННЫЕ!$F1003="М",IF(E1003&gt;=60,2,""),"")&amp;IF(ДАННЫЕ!$F1003="Ж",IF(E1003&gt;=55,2,""),"")</f>
        <v/>
      </c>
      <c r="H1003" s="43" t="str">
        <f t="shared" ca="1" si="48"/>
        <v/>
      </c>
      <c r="I1003" s="43" t="str">
        <f t="shared" ca="1" si="49"/>
        <v>03</v>
      </c>
      <c r="J1003" s="28" t="str">
        <f ca="1">ДАННЫЕ!$F1003&amp;H1003&amp;I1003&amp;ДАННЫЕ!$I1003&amp;"m"&amp;IF(ДАННЫЕ!$I1003&gt;0,IF(ДАННЫЕ!$J1003&gt;0,0,1),"")&amp;"f"&amp;IF(ДАННЫЕ!$R1003&gt;0,IF(YEAR(ДАННЫЕ!$F$1)=YEAR(ДАННЫЕ!$R1003),1,0),0)&amp;"z"&amp;ДАННЫЕ!$R1003&amp;"p"&amp;ДАННЫЕ!$S1003&amp;"i"&amp;ДАННЫЕ!$T1003&amp;"h"&amp;ДАННЫЕ!$K1003&amp;"be"&amp;ДАННЫЕ!$BI1003&amp;"CD"&amp;IF(ДАННЫЕ!BF1003&gt;500,4,IF(ДАННЫЕ!BF1003&gt;350,3,IF(ДАННЫЕ!BF1003&gt;200,2,IF(ДАННЫЕ!BF1003&gt;0,1,0))))&amp;"g"&amp;B1003&amp;"d"&amp;H1003&amp;"l"&amp;ДАННЫЕ!AT1003&amp;"a"&amp;ДАННЫЕ!$V1003&amp;"v"&amp;R1003&amp;"k"&amp;ДАННЫЕ!$U1003&amp;"s"&amp;ДАННЫЕ!$Y1003&amp;"t"&amp;ДАННЫЕ!$X1003&amp;"b"&amp;IF(ДАННЫЕ!$Q1003&gt;1,1,0)&amp;"PP"&amp;ДАННЫЕ!Z1003&amp;"c"&amp;S1003&amp;"x"&amp;IF(ДАННЫЕ!$BY1003&gt;0,IF(YEAR(ДАННЫЕ!$F$1)=YEAR(ДАННЫЕ!$BY1003),1,0),0)&amp;"n"&amp;IF(ДАННЫЕ!$BZ1003&gt;0,IF(YEAR(ДАННЫЕ!$F$1)=YEAR(ДАННЫЕ!$BZ1003),1,0),0)&amp;"u"&amp;D1003&amp;"z"&amp;IF(ДАННЫЕ!$CL1003&gt;0,IF(YEAR(ДАННЫЕ!$F$1)&gt;YEAR(ДАННЫЕ!$CL1003),11,12),0)</f>
        <v>03mf0zpihbeCD0g0dlav0kstb0PPc0x0n0u0z0</v>
      </c>
      <c r="K1003" s="28" t="str">
        <f ca="1">ДАННЫЕ!$I1003&amp;"x"&amp;B1003&amp;"w"&amp;IF(T1003+ДАННЫЕ!AD1003+ДАННЫЕ!AE1003+ДАННЫЕ!AF1003+ДАННЫЕ!AG1003+ДАННЫЕ!AH1003+ДАННЫЕ!$AL1003+ДАННЫЕ!AI1003+ДАННЫЕ!AJ1003+ДАННЫЕ!AK1003+ДАННЫЕ!AP1003+ДАННЫЕ!AQ1003+ДАННЫЕ!AR1003+ДАННЫЕ!$AM1003+ДАННЫЕ!$AN1003+ДАННЫЕ!AS1003+ДАННЫЕ!AT1003&gt;0,1,0)&amp;IF(OR(T1003=2,ДАННЫЕ!AD1003=2,ДАННЫЕ!AE1003=2,ДАННЫЕ!AF1003=2,ДАННЫЕ!AG1003=2,ДАННЫЕ!AH1003=2,ДАННЫЕ!$AL1003=2,ДАННЫЕ!AI1003=2,ДАННЫЕ!AJ1003=2,ДАННЫЕ!AK1003=2,ДАННЫЕ!AP1003=2,ДАННЫЕ!AQ1003=2,ДАННЫЕ!AR1003=2,ДАННЫЕ!$AM1003=2,ДАННЫЕ!$AN1003=2,ДАННЫЕ!AS1003=2,ДАННЫЕ!AT1003=2),2,0)&amp;"t"&amp;IF(T1003&gt;0,"1"&amp;T1003,"00")&amp;"f"&amp;IF(ДАННЫЕ!$AC1003,"1"&amp;ДАННЫЕ!$AC1003,"00")&amp;"b"&amp;IF(ДАННЫЕ!$AD1003,"1"&amp;ДАННЫЕ!$AD1003,"00")&amp;"g"&amp;IF(ДАННЫЕ!$AF1003,"1"&amp;ДАННЫЕ!$AF1003,"00")&amp;"c"&amp;IF(ДАННЫЕ!$AG1003,"1"&amp;ДАННЫЕ!$AG1003,"00")&amp;"i"&amp;IF(ДАННЫЕ!$AH1003,"1"&amp;ДАННЫЕ!$AH1003,"00")&amp;"r"&amp;IF(ДАННЫЕ!$AL1003,"1"&amp;ДАННЫЕ!$AL1003,"00")&amp;"m"&amp;IF(ДАННЫЕ!$AI1003,"1"&amp;ДАННЫЕ!$AI1003,"00")&amp;"hS"&amp;IF(ДАННЫЕ!$AJ1003,"1"&amp;ДАННЫЕ!$AJ1003,"00")&amp;"hZ"&amp;IF(ДАННЫЕ!$AK1003,"1"&amp;ДАННЫЕ!$AK1003,"00")&amp;"p"&amp;IF(ДАННЫЕ!$AP1003,"1"&amp;ДАННЫЕ!$AP1003,"00")&amp;"k"&amp;IF(ДАННЫЕ!$AQ1003,"1"&amp;ДАННЫЕ!$AQ1003,"00")&amp;"z"&amp;IF(ДАННЫЕ!$AR1003,"1"&amp;ДАННЫЕ!$AR1003,"00")&amp;"j"&amp;IF(ДАННЫЕ!$AM1003,"1"&amp;ДАННЫЕ!$AM1003,"00")&amp;"n"&amp;IF(ДАННЫЕ!$AN1003,"1"&amp;ДАННЫЕ!$AN1003,"00")&amp;"E"&amp;ДАННЫЕ!BI1003&amp;"L"&amp;ДАННЫЕ!AO1003&amp;"h"&amp;IF(ДАННЫЕ!$AU1003&gt;0,1,0)&amp;"v"&amp;IF(ДАННЫЕ!$AW1003&gt;0,1,0)&amp;"a"&amp;IF(ДАННЫЕ!$AS1003,"1"&amp;ДАННЫЕ!$AS1003,"00")&amp;"s"&amp;IF(ДАННЫЕ!$AT1003,"1"&amp;ДАННЫЕ!$AT1003,"00")&amp;"u"&amp;IF(ДАННЫЕ!$CJ1003&gt;0,1,0)&amp;"y"&amp;B1003&amp;"d"&amp;H1003&amp;"e"&amp;F1003&amp;G1003</f>
        <v>x0w00t00f00b00g00c00i00r00m00hS00hZ00p00k00z00j00n00ELh0v0a00s00u0y0de</v>
      </c>
      <c r="L1003" s="28" t="str">
        <f ca="1">ДАННЫЕ!$I1003&amp;"VN"&amp;IF(ДАННЫЕ!AW1003&gt;0,11,10)&amp;"CD"&amp;IF(ДАННЫЕ!BF1003&gt;500,16,IF(ДАННЫЕ!BF1003&gt;350,15,IF(ДАННЫЕ!BF1003&gt;=200,14,IF(ДАННЫЕ!BF1003&gt;=100,13,IF(ДАННЫЕ!BF1003&gt;=50,12,IF(ДАННЫЕ!BF1003&gt;0,11,10))))))&amp;"AR"&amp;IF(ДАННЫЕ!BX1003&gt;0,1,0)&amp;"GD"&amp;B1003&amp;"VV"&amp;IF(E1003&gt;=5,IF(E1003&lt;18,1,0),0)</f>
        <v>VN10CD10AR0GD0VV0</v>
      </c>
      <c r="M1003" s="28" t="str">
        <f>ДАННЫЕ!$I1003&amp;"b"&amp;ДАННЫЕ!$BI1003&amp;"r"&amp;ДАННЫЕ!$BJ1003&amp;"CD"&amp;IF(ДАННЫЕ!BF1003&gt;0,IF(ДАННЫЕ!BF1003&lt;200,1,IF(ДАННЫЕ!BF1003&lt;350,2,3)),0)&amp;"h"&amp;IF(ДАННЫЕ!$BK1003+ДАННЫЕ!$BL1003+ДАННЫЕ!$BM1003&gt;0,1,0)&amp;"x"&amp;ДАННЫЕ!$BK1003&amp;"y"&amp;ДАННЫЕ!$BL1003&amp;"z"&amp;ДАННЫЕ!$BM1003&amp;"c"&amp;IF(ДАННЫЕ!$BK1003+ДАННЫЕ!$BL1003+ДАННЫЕ!$BM1003=3,1,0)&amp;"a"&amp;IF(ДАННЫЕ!$BQ1003+ДАННЫЕ!$BR1003&gt;0,1,0)&amp;"d"&amp;ДАННЫЕ!$BQ1003&amp;"v"&amp;ДАННЫЕ!$BR1003&amp;"p"&amp;ДАННЫЕ!$BS1003&amp;"n"&amp;ДАННЫЕ!$BU1003&amp;"t"&amp;ДАННЫЕ!$BV1003&amp;"o"&amp;ДАННЫЕ!$BT1003&amp;"l"&amp;IF(ДАННЫЕ!$BN1003&gt;0,1,0)&amp;ДАННЫЕ!$BN1003&amp;"g"&amp;ДАННЫЕ!$BO1003&amp;"s"&amp;ДАННЫЕ!$BP1003&amp;"DZ"&amp;IF(ДАННЫЕ!B1003-ДАННЫЕ!G1003 &lt; 60,IF(ДАННЫЕ!B1003-ДАННЫЕ!G1003 &gt;= 0,1,0),0)&amp;"u"&amp;IF(ДАННЫЕ!$CJ1003&gt;0,1,0)</f>
        <v>brCD0h0xyzc0a0dvpntol0gsDZ1u0</v>
      </c>
      <c r="N1003" s="28" t="str">
        <f ca="1">ДАННЫЕ!$F1003&amp;ДАННЫЕ!$I1003&amp;"g"&amp;B1003&amp;"cf"&amp;D1003&amp;"a"&amp;IF(ДАННЫЕ!$BX1003&gt;0,1,0)&amp;IF(ДАННЫЕ!$BF1003&gt;500,1,IF(ДАННЫЕ!$BF1003&gt;350,2,IF(ДАННЫЕ!$BF1003&gt;=200,3,IF(ДАННЫЕ!$BF1003&gt;=100,4,IF(ДАННЫЕ!$BF1003&gt;=50,5,IF(ДАННЫЕ!$BF1003&lt;50,6,0))))))&amp;"AR"&amp;IF(DATEDIF(ДАННЫЕ!$BX1003,ДАННЫЕ!$F$1,"y")&gt;1,1,0)&amp;"VG"&amp;IF(ДАННЫЕ!$BH1003="0",1,0)&amp;"o"&amp;IF(T1003+ДАННЫЕ!$AF1003+ДАННЫЕ!$AG1003+ДАННЫЕ!$AH1003+ДАННЫЕ!$AI1003+ДАННЫЕ!$AJ1003+ДАННЫЕ!$AP1003+ДАННЫЕ!$AQ1003+ДАННЫЕ!$AR1003+ДАННЫЕ!$AU1003+ДАННЫЕ!$AW1003+ДАННЫЕ!$AS1003+ДАННЫЕ!$AT1003&gt;0,1,0)&amp;"x"&amp;ДАННЫЕ!$AG1003&amp;"p"&amp;IF(ДАННЫЕ!$BY1003&gt;0,1,0)&amp;"v"&amp;IF(ДАННЫЕ!$BZ1003&gt;0,1,0)&amp;"n"&amp;ДАННЫЕ!$CA1003&amp;"t"&amp;ДАННЫЕ!$AY1003&amp;"k"&amp;ДАННЫЕ!$CB1003&amp;"q"&amp;ДАННЫЕ!$CC1003&amp;"w"&amp;ДАННЫЕ!$CD1003&amp;"e"&amp;ДАННЫЕ!$CE1003&amp;"m"&amp;ДАННЫЕ!$CF1003&amp;"c"&amp;ДАННЫЕ!$CG1003&amp;"z"&amp;ДАННЫЕ!$CH1003&amp;"d"&amp;IF(H1003=4,1,0)&amp;"s"&amp;IF(ДАННЫЕ!$J1003=1,0,1)&amp;"u"&amp;IF(ДАННЫЕ!$CJ1003&gt;0,1,0)</f>
        <v>g0cf0a06AR1VG0o0xp0v0ntkqwemczd0s1u0</v>
      </c>
      <c r="O1003" s="28" t="str">
        <f>ДАННЫЕ!$I1003&amp;"g"&amp;B1003&amp;A1003&amp;"f"&amp;P1003&amp;"c"&amp;IF(ДАННЫЕ!$U1003&gt;0,1,0)&amp;"s"&amp;IF(ДАННЫЕ!$Q1003&gt;0,IF(YEAR(ДАННЫЕ!$F$1)=YEAR(ДАННЫЕ!$Q1003),IF(MONTH(ДАННЫЕ!$F$1)=MONTH(ДАННЫЕ!$Q1003),111,11),1),0)&amp;"i"&amp;IF(ДАННЫЕ!$R1003+ДАННЫЕ!$S1003+ДАННЫЕ!$T1003=0,0,1)&amp;"h"&amp;IF(ДАННЫЕ!$P1003&gt;0,1,0)&amp;"p"&amp;IF(ДАННЫЕ!$CI1003&gt;0,IF(YEAR(ДАННЫЕ!$F$1)=YEAR(ДАННЫЕ!$CI1003),IF(MONTH(ДАННЫЕ!$F$1)=MONTH(ДАННЫЕ!$CI1003),111,11),1),0)&amp;"d"&amp;IF(ДАННЫЕ!$CJ1003&gt;0,IF(YEAR(ДАННЫЕ!$F$1)=YEAR(ДАННЫЕ!$CJ1003),IF(MONTH(ДАННЫЕ!$F$1)=MONTH(ДАННЫЕ!$CJ1003),111,11),1),0)&amp;"o"&amp;IF(ДАННЫЕ!$CK1003&gt;0,IF(MONTH(ДАННЫЕ!$F$1)=MONTH(ДАННЫЕ!$CK1003),111,11),0)&amp;"v"&amp;IF(ДАННЫЕ!$BE1003&gt;0,IF(MONTH(ДАННЫЕ!$F$1)=MONTH(ДАННЫЕ!$BE1003),111,11),0)</f>
        <v>g00f0c0s0i0h0p0d0o0v0</v>
      </c>
      <c r="P1003" s="15">
        <f t="shared" si="50"/>
        <v>0</v>
      </c>
      <c r="Q1003" s="15">
        <f>IF(ДАННЫЕ!$F$1&gt;ДАННЫЕ!$N1003,IF(YEAR(ДАННЫЕ!$F$1)=YEAR(ДАННЫЕ!M1003),1,0),0)</f>
        <v>0</v>
      </c>
      <c r="R1003" s="15">
        <f>IF(ДАННЫЕ!$F$1&gt;ДАННЫЕ!$N1003,IF(YEAR(ДАННЫЕ!$F$1)=YEAR(ДАННЫЕ!N1003),1,0),0)</f>
        <v>0</v>
      </c>
      <c r="S1003" s="15">
        <f>IF(ДАННЫЕ!$AA1003="2А",1,IF(ДАННЫЕ!$AA1003="2Б",2,IF(ДАННЫЕ!$AA1003="2В",3,IF(ДАННЫЕ!$AA1003=3,4,IF(ДАННЫЕ!$AA1003="4А",5,IF(ДАННЫЕ!$AA1003="4Б",6,IF(ДАННЫЕ!$AA1003="4В",7,IF(ДАННЫЕ!$AA1003=5,8,0))))))))</f>
        <v>0</v>
      </c>
      <c r="T1003" s="15">
        <f>IF(OR(ДАННЫЕ!$AC1003=2,ДАННЫЕ!$AD1003=2,ДАННЫЕ!$AE1003=2),2,IF(OR(ДАННЫЕ!$AC1003=1,ДАННЫЕ!$AD1003=1,ДАННЫЕ!$AE1003=1),1,0))</f>
        <v>0</v>
      </c>
    </row>
    <row r="1004" spans="1:20" x14ac:dyDescent="0.2">
      <c r="A1004" s="78">
        <f>IF(B1004&gt;0,IF(MONTH(ДАННЫЕ!$F$1)=MONTH(ДАННЫЕ!$B1004),1,0),0)</f>
        <v>0</v>
      </c>
      <c r="B1004" s="14">
        <f>IF(ДАННЫЕ!$B1004&gt;0,IF(YEAR(ДАННЫЕ!$F$1)=YEAR(ДАННЫЕ!$B1004),1,0),0)</f>
        <v>0</v>
      </c>
      <c r="C1004" s="14">
        <f>IF(ДАННЫЕ!$CM1004&gt;0,IF(YEAR(ДАННЫЕ!$F$1)=YEAR(ДАННЫЕ!$CM1004),1,0),0)</f>
        <v>0</v>
      </c>
      <c r="D1004" s="14">
        <f>IF(ДАННЫЕ!$CJ1004&gt;0,IF(ДАННЫЕ!$CL1004&gt;ДАННЫЕ!$F$1,1,IF(ДАННЫЕ!$CL1004&gt;0,0,1)),0)</f>
        <v>0</v>
      </c>
      <c r="E1004" s="43" t="str">
        <f ca="1">IF(ДАННЫЕ!$F$1&gt;0,IF(ДАННЫЕ!$G1004&gt;0,DATEDIF(ДАННЫЕ!$G1004,ДАННЫЕ!$F$1,"y"),""),IF(ДАННЫЕ!$G1004&gt;0,DATEDIF(ДАННЫЕ!$G1004,TODAY(),"y"),""))</f>
        <v/>
      </c>
      <c r="F1004" s="43" t="str">
        <f xml:space="preserve"> IF(ДАННЫЕ!$F1004="М",IF(E1004&gt;=18,IF(E1004&lt;60,1,""),""),"")&amp;IF(ДАННЫЕ!$F1004="Ж",IF(E1004&gt;=18,IF(E1004&lt;55,1,""),""),"")</f>
        <v/>
      </c>
      <c r="G1004" s="43" t="str">
        <f xml:space="preserve"> IF(ДАННЫЕ!$F1004="М",IF(E1004&gt;=60,2,""),"")&amp;IF(ДАННЫЕ!$F1004="Ж",IF(E1004&gt;=55,2,""),"")</f>
        <v/>
      </c>
      <c r="H1004" s="43" t="str">
        <f t="shared" ca="1" si="48"/>
        <v/>
      </c>
      <c r="I1004" s="43" t="str">
        <f t="shared" ca="1" si="49"/>
        <v>03</v>
      </c>
      <c r="J1004" s="28" t="str">
        <f ca="1">ДАННЫЕ!$F1004&amp;H1004&amp;I1004&amp;ДАННЫЕ!$I1004&amp;"m"&amp;IF(ДАННЫЕ!$I1004&gt;0,IF(ДАННЫЕ!$J1004&gt;0,0,1),"")&amp;"f"&amp;IF(ДАННЫЕ!$R1004&gt;0,IF(YEAR(ДАННЫЕ!$F$1)=YEAR(ДАННЫЕ!$R1004),1,0),0)&amp;"z"&amp;ДАННЫЕ!$R1004&amp;"p"&amp;ДАННЫЕ!$S1004&amp;"i"&amp;ДАННЫЕ!$T1004&amp;"h"&amp;ДАННЫЕ!$K1004&amp;"be"&amp;ДАННЫЕ!$BI1004&amp;"CD"&amp;IF(ДАННЫЕ!BF1004&gt;500,4,IF(ДАННЫЕ!BF1004&gt;350,3,IF(ДАННЫЕ!BF1004&gt;200,2,IF(ДАННЫЕ!BF1004&gt;0,1,0))))&amp;"g"&amp;B1004&amp;"d"&amp;H1004&amp;"l"&amp;ДАННЫЕ!AT1004&amp;"a"&amp;ДАННЫЕ!$V1004&amp;"v"&amp;R1004&amp;"k"&amp;ДАННЫЕ!$U1004&amp;"s"&amp;ДАННЫЕ!$Y1004&amp;"t"&amp;ДАННЫЕ!$X1004&amp;"b"&amp;IF(ДАННЫЕ!$Q1004&gt;1,1,0)&amp;"PP"&amp;ДАННЫЕ!Z1004&amp;"c"&amp;S1004&amp;"x"&amp;IF(ДАННЫЕ!$BY1004&gt;0,IF(YEAR(ДАННЫЕ!$F$1)=YEAR(ДАННЫЕ!$BY1004),1,0),0)&amp;"n"&amp;IF(ДАННЫЕ!$BZ1004&gt;0,IF(YEAR(ДАННЫЕ!$F$1)=YEAR(ДАННЫЕ!$BZ1004),1,0),0)&amp;"u"&amp;D1004&amp;"z"&amp;IF(ДАННЫЕ!$CL1004&gt;0,IF(YEAR(ДАННЫЕ!$F$1)&gt;YEAR(ДАННЫЕ!$CL1004),11,12),0)</f>
        <v>03mf0zpihbeCD0g0dlav0kstb0PPc0x0n0u0z0</v>
      </c>
      <c r="K1004" s="28" t="str">
        <f ca="1">ДАННЫЕ!$I1004&amp;"x"&amp;B1004&amp;"w"&amp;IF(T1004+ДАННЫЕ!AD1004+ДАННЫЕ!AE1004+ДАННЫЕ!AF1004+ДАННЫЕ!AG1004+ДАННЫЕ!AH1004+ДАННЫЕ!$AL1004+ДАННЫЕ!AI1004+ДАННЫЕ!AJ1004+ДАННЫЕ!AK1004+ДАННЫЕ!AP1004+ДАННЫЕ!AQ1004+ДАННЫЕ!AR1004+ДАННЫЕ!$AM1004+ДАННЫЕ!$AN1004+ДАННЫЕ!AS1004+ДАННЫЕ!AT1004&gt;0,1,0)&amp;IF(OR(T1004=2,ДАННЫЕ!AD1004=2,ДАННЫЕ!AE1004=2,ДАННЫЕ!AF1004=2,ДАННЫЕ!AG1004=2,ДАННЫЕ!AH1004=2,ДАННЫЕ!$AL1004=2,ДАННЫЕ!AI1004=2,ДАННЫЕ!AJ1004=2,ДАННЫЕ!AK1004=2,ДАННЫЕ!AP1004=2,ДАННЫЕ!AQ1004=2,ДАННЫЕ!AR1004=2,ДАННЫЕ!$AM1004=2,ДАННЫЕ!$AN1004=2,ДАННЫЕ!AS1004=2,ДАННЫЕ!AT1004=2),2,0)&amp;"t"&amp;IF(T1004&gt;0,"1"&amp;T1004,"00")&amp;"f"&amp;IF(ДАННЫЕ!$AC1004,"1"&amp;ДАННЫЕ!$AC1004,"00")&amp;"b"&amp;IF(ДАННЫЕ!$AD1004,"1"&amp;ДАННЫЕ!$AD1004,"00")&amp;"g"&amp;IF(ДАННЫЕ!$AF1004,"1"&amp;ДАННЫЕ!$AF1004,"00")&amp;"c"&amp;IF(ДАННЫЕ!$AG1004,"1"&amp;ДАННЫЕ!$AG1004,"00")&amp;"i"&amp;IF(ДАННЫЕ!$AH1004,"1"&amp;ДАННЫЕ!$AH1004,"00")&amp;"r"&amp;IF(ДАННЫЕ!$AL1004,"1"&amp;ДАННЫЕ!$AL1004,"00")&amp;"m"&amp;IF(ДАННЫЕ!$AI1004,"1"&amp;ДАННЫЕ!$AI1004,"00")&amp;"hS"&amp;IF(ДАННЫЕ!$AJ1004,"1"&amp;ДАННЫЕ!$AJ1004,"00")&amp;"hZ"&amp;IF(ДАННЫЕ!$AK1004,"1"&amp;ДАННЫЕ!$AK1004,"00")&amp;"p"&amp;IF(ДАННЫЕ!$AP1004,"1"&amp;ДАННЫЕ!$AP1004,"00")&amp;"k"&amp;IF(ДАННЫЕ!$AQ1004,"1"&amp;ДАННЫЕ!$AQ1004,"00")&amp;"z"&amp;IF(ДАННЫЕ!$AR1004,"1"&amp;ДАННЫЕ!$AR1004,"00")&amp;"j"&amp;IF(ДАННЫЕ!$AM1004,"1"&amp;ДАННЫЕ!$AM1004,"00")&amp;"n"&amp;IF(ДАННЫЕ!$AN1004,"1"&amp;ДАННЫЕ!$AN1004,"00")&amp;"E"&amp;ДАННЫЕ!BI1004&amp;"L"&amp;ДАННЫЕ!AO1004&amp;"h"&amp;IF(ДАННЫЕ!$AU1004&gt;0,1,0)&amp;"v"&amp;IF(ДАННЫЕ!$AW1004&gt;0,1,0)&amp;"a"&amp;IF(ДАННЫЕ!$AS1004,"1"&amp;ДАННЫЕ!$AS1004,"00")&amp;"s"&amp;IF(ДАННЫЕ!$AT1004,"1"&amp;ДАННЫЕ!$AT1004,"00")&amp;"u"&amp;IF(ДАННЫЕ!$CJ1004&gt;0,1,0)&amp;"y"&amp;B1004&amp;"d"&amp;H1004&amp;"e"&amp;F1004&amp;G1004</f>
        <v>x0w00t00f00b00g00c00i00r00m00hS00hZ00p00k00z00j00n00ELh0v0a00s00u0y0de</v>
      </c>
      <c r="L1004" s="28" t="str">
        <f ca="1">ДАННЫЕ!$I1004&amp;"VN"&amp;IF(ДАННЫЕ!AW1004&gt;0,11,10)&amp;"CD"&amp;IF(ДАННЫЕ!BF1004&gt;500,16,IF(ДАННЫЕ!BF1004&gt;350,15,IF(ДАННЫЕ!BF1004&gt;=200,14,IF(ДАННЫЕ!BF1004&gt;=100,13,IF(ДАННЫЕ!BF1004&gt;=50,12,IF(ДАННЫЕ!BF1004&gt;0,11,10))))))&amp;"AR"&amp;IF(ДАННЫЕ!BX1004&gt;0,1,0)&amp;"GD"&amp;B1004&amp;"VV"&amp;IF(E1004&gt;=5,IF(E1004&lt;18,1,0),0)</f>
        <v>VN10CD10AR0GD0VV0</v>
      </c>
      <c r="M1004" s="28" t="str">
        <f>ДАННЫЕ!$I1004&amp;"b"&amp;ДАННЫЕ!$BI1004&amp;"r"&amp;ДАННЫЕ!$BJ1004&amp;"CD"&amp;IF(ДАННЫЕ!BF1004&gt;0,IF(ДАННЫЕ!BF1004&lt;200,1,IF(ДАННЫЕ!BF1004&lt;350,2,3)),0)&amp;"h"&amp;IF(ДАННЫЕ!$BK1004+ДАННЫЕ!$BL1004+ДАННЫЕ!$BM1004&gt;0,1,0)&amp;"x"&amp;ДАННЫЕ!$BK1004&amp;"y"&amp;ДАННЫЕ!$BL1004&amp;"z"&amp;ДАННЫЕ!$BM1004&amp;"c"&amp;IF(ДАННЫЕ!$BK1004+ДАННЫЕ!$BL1004+ДАННЫЕ!$BM1004=3,1,0)&amp;"a"&amp;IF(ДАННЫЕ!$BQ1004+ДАННЫЕ!$BR1004&gt;0,1,0)&amp;"d"&amp;ДАННЫЕ!$BQ1004&amp;"v"&amp;ДАННЫЕ!$BR1004&amp;"p"&amp;ДАННЫЕ!$BS1004&amp;"n"&amp;ДАННЫЕ!$BU1004&amp;"t"&amp;ДАННЫЕ!$BV1004&amp;"o"&amp;ДАННЫЕ!$BT1004&amp;"l"&amp;IF(ДАННЫЕ!$BN1004&gt;0,1,0)&amp;ДАННЫЕ!$BN1004&amp;"g"&amp;ДАННЫЕ!$BO1004&amp;"s"&amp;ДАННЫЕ!$BP1004&amp;"DZ"&amp;IF(ДАННЫЕ!B1004-ДАННЫЕ!G1004 &lt; 60,IF(ДАННЫЕ!B1004-ДАННЫЕ!G1004 &gt;= 0,1,0),0)&amp;"u"&amp;IF(ДАННЫЕ!$CJ1004&gt;0,1,0)</f>
        <v>brCD0h0xyzc0a0dvpntol0gsDZ1u0</v>
      </c>
      <c r="N1004" s="28" t="str">
        <f ca="1">ДАННЫЕ!$F1004&amp;ДАННЫЕ!$I1004&amp;"g"&amp;B1004&amp;"cf"&amp;D1004&amp;"a"&amp;IF(ДАННЫЕ!$BX1004&gt;0,1,0)&amp;IF(ДАННЫЕ!$BF1004&gt;500,1,IF(ДАННЫЕ!$BF1004&gt;350,2,IF(ДАННЫЕ!$BF1004&gt;=200,3,IF(ДАННЫЕ!$BF1004&gt;=100,4,IF(ДАННЫЕ!$BF1004&gt;=50,5,IF(ДАННЫЕ!$BF1004&lt;50,6,0))))))&amp;"AR"&amp;IF(DATEDIF(ДАННЫЕ!$BX1004,ДАННЫЕ!$F$1,"y")&gt;1,1,0)&amp;"VG"&amp;IF(ДАННЫЕ!$BH1004="0",1,0)&amp;"o"&amp;IF(T1004+ДАННЫЕ!$AF1004+ДАННЫЕ!$AG1004+ДАННЫЕ!$AH1004+ДАННЫЕ!$AI1004+ДАННЫЕ!$AJ1004+ДАННЫЕ!$AP1004+ДАННЫЕ!$AQ1004+ДАННЫЕ!$AR1004+ДАННЫЕ!$AU1004+ДАННЫЕ!$AW1004+ДАННЫЕ!$AS1004+ДАННЫЕ!$AT1004&gt;0,1,0)&amp;"x"&amp;ДАННЫЕ!$AG1004&amp;"p"&amp;IF(ДАННЫЕ!$BY1004&gt;0,1,0)&amp;"v"&amp;IF(ДАННЫЕ!$BZ1004&gt;0,1,0)&amp;"n"&amp;ДАННЫЕ!$CA1004&amp;"t"&amp;ДАННЫЕ!$AY1004&amp;"k"&amp;ДАННЫЕ!$CB1004&amp;"q"&amp;ДАННЫЕ!$CC1004&amp;"w"&amp;ДАННЫЕ!$CD1004&amp;"e"&amp;ДАННЫЕ!$CE1004&amp;"m"&amp;ДАННЫЕ!$CF1004&amp;"c"&amp;ДАННЫЕ!$CG1004&amp;"z"&amp;ДАННЫЕ!$CH1004&amp;"d"&amp;IF(H1004=4,1,0)&amp;"s"&amp;IF(ДАННЫЕ!$J1004=1,0,1)&amp;"u"&amp;IF(ДАННЫЕ!$CJ1004&gt;0,1,0)</f>
        <v>g0cf0a06AR1VG0o0xp0v0ntkqwemczd0s1u0</v>
      </c>
      <c r="O1004" s="28" t="str">
        <f>ДАННЫЕ!$I1004&amp;"g"&amp;B1004&amp;A1004&amp;"f"&amp;P1004&amp;"c"&amp;IF(ДАННЫЕ!$U1004&gt;0,1,0)&amp;"s"&amp;IF(ДАННЫЕ!$Q1004&gt;0,IF(YEAR(ДАННЫЕ!$F$1)=YEAR(ДАННЫЕ!$Q1004),IF(MONTH(ДАННЫЕ!$F$1)=MONTH(ДАННЫЕ!$Q1004),111,11),1),0)&amp;"i"&amp;IF(ДАННЫЕ!$R1004+ДАННЫЕ!$S1004+ДАННЫЕ!$T1004=0,0,1)&amp;"h"&amp;IF(ДАННЫЕ!$P1004&gt;0,1,0)&amp;"p"&amp;IF(ДАННЫЕ!$CI1004&gt;0,IF(YEAR(ДАННЫЕ!$F$1)=YEAR(ДАННЫЕ!$CI1004),IF(MONTH(ДАННЫЕ!$F$1)=MONTH(ДАННЫЕ!$CI1004),111,11),1),0)&amp;"d"&amp;IF(ДАННЫЕ!$CJ1004&gt;0,IF(YEAR(ДАННЫЕ!$F$1)=YEAR(ДАННЫЕ!$CJ1004),IF(MONTH(ДАННЫЕ!$F$1)=MONTH(ДАННЫЕ!$CJ1004),111,11),1),0)&amp;"o"&amp;IF(ДАННЫЕ!$CK1004&gt;0,IF(MONTH(ДАННЫЕ!$F$1)=MONTH(ДАННЫЕ!$CK1004),111,11),0)&amp;"v"&amp;IF(ДАННЫЕ!$BE1004&gt;0,IF(MONTH(ДАННЫЕ!$F$1)=MONTH(ДАННЫЕ!$BE1004),111,11),0)</f>
        <v>g00f0c0s0i0h0p0d0o0v0</v>
      </c>
      <c r="P1004" s="15">
        <f t="shared" si="50"/>
        <v>0</v>
      </c>
      <c r="Q1004" s="15">
        <f>IF(ДАННЫЕ!$F$1&gt;ДАННЫЕ!$N1004,IF(YEAR(ДАННЫЕ!$F$1)=YEAR(ДАННЫЕ!M1004),1,0),0)</f>
        <v>0</v>
      </c>
      <c r="R1004" s="15">
        <f>IF(ДАННЫЕ!$F$1&gt;ДАННЫЕ!$N1004,IF(YEAR(ДАННЫЕ!$F$1)=YEAR(ДАННЫЕ!N1004),1,0),0)</f>
        <v>0</v>
      </c>
      <c r="S1004" s="15">
        <f>IF(ДАННЫЕ!$AA1004="2А",1,IF(ДАННЫЕ!$AA1004="2Б",2,IF(ДАННЫЕ!$AA1004="2В",3,IF(ДАННЫЕ!$AA1004=3,4,IF(ДАННЫЕ!$AA1004="4А",5,IF(ДАННЫЕ!$AA1004="4Б",6,IF(ДАННЫЕ!$AA1004="4В",7,IF(ДАННЫЕ!$AA1004=5,8,0))))))))</f>
        <v>0</v>
      </c>
      <c r="T1004" s="15">
        <f>IF(OR(ДАННЫЕ!$AC1004=2,ДАННЫЕ!$AD1004=2,ДАННЫЕ!$AE1004=2),2,IF(OR(ДАННЫЕ!$AC1004=1,ДАННЫЕ!$AD1004=1,ДАННЫЕ!$AE1004=1),1,0))</f>
        <v>0</v>
      </c>
    </row>
    <row r="1005" spans="1:20" x14ac:dyDescent="0.2">
      <c r="A1005" s="78">
        <f>IF(B1005&gt;0,IF(MONTH(ДАННЫЕ!$F$1)=MONTH(ДАННЫЕ!$B1005),1,0),0)</f>
        <v>0</v>
      </c>
      <c r="B1005" s="14">
        <f>IF(ДАННЫЕ!$B1005&gt;0,IF(YEAR(ДАННЫЕ!$F$1)=YEAR(ДАННЫЕ!$B1005),1,0),0)</f>
        <v>0</v>
      </c>
      <c r="C1005" s="14">
        <f>IF(ДАННЫЕ!$CM1005&gt;0,IF(YEAR(ДАННЫЕ!$F$1)=YEAR(ДАННЫЕ!$CM1005),1,0),0)</f>
        <v>0</v>
      </c>
      <c r="D1005" s="14">
        <f>IF(ДАННЫЕ!$CJ1005&gt;0,IF(ДАННЫЕ!$CL1005&gt;ДАННЫЕ!$F$1,1,IF(ДАННЫЕ!$CL1005&gt;0,0,1)),0)</f>
        <v>0</v>
      </c>
      <c r="E1005" s="43" t="str">
        <f ca="1">IF(ДАННЫЕ!$F$1&gt;0,IF(ДАННЫЕ!$G1005&gt;0,DATEDIF(ДАННЫЕ!$G1005,ДАННЫЕ!$F$1,"y"),""),IF(ДАННЫЕ!$G1005&gt;0,DATEDIF(ДАННЫЕ!$G1005,TODAY(),"y"),""))</f>
        <v/>
      </c>
      <c r="F1005" s="43" t="str">
        <f xml:space="preserve"> IF(ДАННЫЕ!$F1005="М",IF(E1005&gt;=18,IF(E1005&lt;60,1,""),""),"")&amp;IF(ДАННЫЕ!$F1005="Ж",IF(E1005&gt;=18,IF(E1005&lt;55,1,""),""),"")</f>
        <v/>
      </c>
      <c r="G1005" s="43" t="str">
        <f xml:space="preserve"> IF(ДАННЫЕ!$F1005="М",IF(E1005&gt;=60,2,""),"")&amp;IF(ДАННЫЕ!$F1005="Ж",IF(E1005&gt;=55,2,""),"")</f>
        <v/>
      </c>
      <c r="H1005" s="43" t="str">
        <f t="shared" ca="1" si="48"/>
        <v/>
      </c>
      <c r="I1005" s="43" t="str">
        <f t="shared" ca="1" si="49"/>
        <v>03</v>
      </c>
      <c r="J1005" s="28" t="str">
        <f ca="1">ДАННЫЕ!$F1005&amp;H1005&amp;I1005&amp;ДАННЫЕ!$I1005&amp;"m"&amp;IF(ДАННЫЕ!$I1005&gt;0,IF(ДАННЫЕ!$J1005&gt;0,0,1),"")&amp;"f"&amp;IF(ДАННЫЕ!$R1005&gt;0,IF(YEAR(ДАННЫЕ!$F$1)=YEAR(ДАННЫЕ!$R1005),1,0),0)&amp;"z"&amp;ДАННЫЕ!$R1005&amp;"p"&amp;ДАННЫЕ!$S1005&amp;"i"&amp;ДАННЫЕ!$T1005&amp;"h"&amp;ДАННЫЕ!$K1005&amp;"be"&amp;ДАННЫЕ!$BI1005&amp;"CD"&amp;IF(ДАННЫЕ!BF1005&gt;500,4,IF(ДАННЫЕ!BF1005&gt;350,3,IF(ДАННЫЕ!BF1005&gt;200,2,IF(ДАННЫЕ!BF1005&gt;0,1,0))))&amp;"g"&amp;B1005&amp;"d"&amp;H1005&amp;"l"&amp;ДАННЫЕ!AT1005&amp;"a"&amp;ДАННЫЕ!$V1005&amp;"v"&amp;R1005&amp;"k"&amp;ДАННЫЕ!$U1005&amp;"s"&amp;ДАННЫЕ!$Y1005&amp;"t"&amp;ДАННЫЕ!$X1005&amp;"b"&amp;IF(ДАННЫЕ!$Q1005&gt;1,1,0)&amp;"PP"&amp;ДАННЫЕ!Z1005&amp;"c"&amp;S1005&amp;"x"&amp;IF(ДАННЫЕ!$BY1005&gt;0,IF(YEAR(ДАННЫЕ!$F$1)=YEAR(ДАННЫЕ!$BY1005),1,0),0)&amp;"n"&amp;IF(ДАННЫЕ!$BZ1005&gt;0,IF(YEAR(ДАННЫЕ!$F$1)=YEAR(ДАННЫЕ!$BZ1005),1,0),0)&amp;"u"&amp;D1005&amp;"z"&amp;IF(ДАННЫЕ!$CL1005&gt;0,IF(YEAR(ДАННЫЕ!$F$1)&gt;YEAR(ДАННЫЕ!$CL1005),11,12),0)</f>
        <v>03mf0zpihbeCD0g0dlav0kstb0PPc0x0n0u0z0</v>
      </c>
      <c r="K1005" s="28" t="str">
        <f ca="1">ДАННЫЕ!$I1005&amp;"x"&amp;B1005&amp;"w"&amp;IF(T1005+ДАННЫЕ!AD1005+ДАННЫЕ!AE1005+ДАННЫЕ!AF1005+ДАННЫЕ!AG1005+ДАННЫЕ!AH1005+ДАННЫЕ!$AL1005+ДАННЫЕ!AI1005+ДАННЫЕ!AJ1005+ДАННЫЕ!AK1005+ДАННЫЕ!AP1005+ДАННЫЕ!AQ1005+ДАННЫЕ!AR1005+ДАННЫЕ!$AM1005+ДАННЫЕ!$AN1005+ДАННЫЕ!AS1005+ДАННЫЕ!AT1005&gt;0,1,0)&amp;IF(OR(T1005=2,ДАННЫЕ!AD1005=2,ДАННЫЕ!AE1005=2,ДАННЫЕ!AF1005=2,ДАННЫЕ!AG1005=2,ДАННЫЕ!AH1005=2,ДАННЫЕ!$AL1005=2,ДАННЫЕ!AI1005=2,ДАННЫЕ!AJ1005=2,ДАННЫЕ!AK1005=2,ДАННЫЕ!AP1005=2,ДАННЫЕ!AQ1005=2,ДАННЫЕ!AR1005=2,ДАННЫЕ!$AM1005=2,ДАННЫЕ!$AN1005=2,ДАННЫЕ!AS1005=2,ДАННЫЕ!AT1005=2),2,0)&amp;"t"&amp;IF(T1005&gt;0,"1"&amp;T1005,"00")&amp;"f"&amp;IF(ДАННЫЕ!$AC1005,"1"&amp;ДАННЫЕ!$AC1005,"00")&amp;"b"&amp;IF(ДАННЫЕ!$AD1005,"1"&amp;ДАННЫЕ!$AD1005,"00")&amp;"g"&amp;IF(ДАННЫЕ!$AF1005,"1"&amp;ДАННЫЕ!$AF1005,"00")&amp;"c"&amp;IF(ДАННЫЕ!$AG1005,"1"&amp;ДАННЫЕ!$AG1005,"00")&amp;"i"&amp;IF(ДАННЫЕ!$AH1005,"1"&amp;ДАННЫЕ!$AH1005,"00")&amp;"r"&amp;IF(ДАННЫЕ!$AL1005,"1"&amp;ДАННЫЕ!$AL1005,"00")&amp;"m"&amp;IF(ДАННЫЕ!$AI1005,"1"&amp;ДАННЫЕ!$AI1005,"00")&amp;"hS"&amp;IF(ДАННЫЕ!$AJ1005,"1"&amp;ДАННЫЕ!$AJ1005,"00")&amp;"hZ"&amp;IF(ДАННЫЕ!$AK1005,"1"&amp;ДАННЫЕ!$AK1005,"00")&amp;"p"&amp;IF(ДАННЫЕ!$AP1005,"1"&amp;ДАННЫЕ!$AP1005,"00")&amp;"k"&amp;IF(ДАННЫЕ!$AQ1005,"1"&amp;ДАННЫЕ!$AQ1005,"00")&amp;"z"&amp;IF(ДАННЫЕ!$AR1005,"1"&amp;ДАННЫЕ!$AR1005,"00")&amp;"j"&amp;IF(ДАННЫЕ!$AM1005,"1"&amp;ДАННЫЕ!$AM1005,"00")&amp;"n"&amp;IF(ДАННЫЕ!$AN1005,"1"&amp;ДАННЫЕ!$AN1005,"00")&amp;"E"&amp;ДАННЫЕ!BI1005&amp;"L"&amp;ДАННЫЕ!AO1005&amp;"h"&amp;IF(ДАННЫЕ!$AU1005&gt;0,1,0)&amp;"v"&amp;IF(ДАННЫЕ!$AW1005&gt;0,1,0)&amp;"a"&amp;IF(ДАННЫЕ!$AS1005,"1"&amp;ДАННЫЕ!$AS1005,"00")&amp;"s"&amp;IF(ДАННЫЕ!$AT1005,"1"&amp;ДАННЫЕ!$AT1005,"00")&amp;"u"&amp;IF(ДАННЫЕ!$CJ1005&gt;0,1,0)&amp;"y"&amp;B1005&amp;"d"&amp;H1005&amp;"e"&amp;F1005&amp;G1005</f>
        <v>x0w00t00f00b00g00c00i00r00m00hS00hZ00p00k00z00j00n00ELh0v0a00s00u0y0de</v>
      </c>
      <c r="L1005" s="28" t="str">
        <f ca="1">ДАННЫЕ!$I1005&amp;"VN"&amp;IF(ДАННЫЕ!AW1005&gt;0,11,10)&amp;"CD"&amp;IF(ДАННЫЕ!BF1005&gt;500,16,IF(ДАННЫЕ!BF1005&gt;350,15,IF(ДАННЫЕ!BF1005&gt;=200,14,IF(ДАННЫЕ!BF1005&gt;=100,13,IF(ДАННЫЕ!BF1005&gt;=50,12,IF(ДАННЫЕ!BF1005&gt;0,11,10))))))&amp;"AR"&amp;IF(ДАННЫЕ!BX1005&gt;0,1,0)&amp;"GD"&amp;B1005&amp;"VV"&amp;IF(E1005&gt;=5,IF(E1005&lt;18,1,0),0)</f>
        <v>VN10CD10AR0GD0VV0</v>
      </c>
      <c r="M1005" s="28" t="str">
        <f>ДАННЫЕ!$I1005&amp;"b"&amp;ДАННЫЕ!$BI1005&amp;"r"&amp;ДАННЫЕ!$BJ1005&amp;"CD"&amp;IF(ДАННЫЕ!BF1005&gt;0,IF(ДАННЫЕ!BF1005&lt;200,1,IF(ДАННЫЕ!BF1005&lt;350,2,3)),0)&amp;"h"&amp;IF(ДАННЫЕ!$BK1005+ДАННЫЕ!$BL1005+ДАННЫЕ!$BM1005&gt;0,1,0)&amp;"x"&amp;ДАННЫЕ!$BK1005&amp;"y"&amp;ДАННЫЕ!$BL1005&amp;"z"&amp;ДАННЫЕ!$BM1005&amp;"c"&amp;IF(ДАННЫЕ!$BK1005+ДАННЫЕ!$BL1005+ДАННЫЕ!$BM1005=3,1,0)&amp;"a"&amp;IF(ДАННЫЕ!$BQ1005+ДАННЫЕ!$BR1005&gt;0,1,0)&amp;"d"&amp;ДАННЫЕ!$BQ1005&amp;"v"&amp;ДАННЫЕ!$BR1005&amp;"p"&amp;ДАННЫЕ!$BS1005&amp;"n"&amp;ДАННЫЕ!$BU1005&amp;"t"&amp;ДАННЫЕ!$BV1005&amp;"o"&amp;ДАННЫЕ!$BT1005&amp;"l"&amp;IF(ДАННЫЕ!$BN1005&gt;0,1,0)&amp;ДАННЫЕ!$BN1005&amp;"g"&amp;ДАННЫЕ!$BO1005&amp;"s"&amp;ДАННЫЕ!$BP1005&amp;"DZ"&amp;IF(ДАННЫЕ!B1005-ДАННЫЕ!G1005 &lt; 60,IF(ДАННЫЕ!B1005-ДАННЫЕ!G1005 &gt;= 0,1,0),0)&amp;"u"&amp;IF(ДАННЫЕ!$CJ1005&gt;0,1,0)</f>
        <v>brCD0h0xyzc0a0dvpntol0gsDZ1u0</v>
      </c>
      <c r="N1005" s="28" t="str">
        <f ca="1">ДАННЫЕ!$F1005&amp;ДАННЫЕ!$I1005&amp;"g"&amp;B1005&amp;"cf"&amp;D1005&amp;"a"&amp;IF(ДАННЫЕ!$BX1005&gt;0,1,0)&amp;IF(ДАННЫЕ!$BF1005&gt;500,1,IF(ДАННЫЕ!$BF1005&gt;350,2,IF(ДАННЫЕ!$BF1005&gt;=200,3,IF(ДАННЫЕ!$BF1005&gt;=100,4,IF(ДАННЫЕ!$BF1005&gt;=50,5,IF(ДАННЫЕ!$BF1005&lt;50,6,0))))))&amp;"AR"&amp;IF(DATEDIF(ДАННЫЕ!$BX1005,ДАННЫЕ!$F$1,"y")&gt;1,1,0)&amp;"VG"&amp;IF(ДАННЫЕ!$BH1005="0",1,0)&amp;"o"&amp;IF(T1005+ДАННЫЕ!$AF1005+ДАННЫЕ!$AG1005+ДАННЫЕ!$AH1005+ДАННЫЕ!$AI1005+ДАННЫЕ!$AJ1005+ДАННЫЕ!$AP1005+ДАННЫЕ!$AQ1005+ДАННЫЕ!$AR1005+ДАННЫЕ!$AU1005+ДАННЫЕ!$AW1005+ДАННЫЕ!$AS1005+ДАННЫЕ!$AT1005&gt;0,1,0)&amp;"x"&amp;ДАННЫЕ!$AG1005&amp;"p"&amp;IF(ДАННЫЕ!$BY1005&gt;0,1,0)&amp;"v"&amp;IF(ДАННЫЕ!$BZ1005&gt;0,1,0)&amp;"n"&amp;ДАННЫЕ!$CA1005&amp;"t"&amp;ДАННЫЕ!$AY1005&amp;"k"&amp;ДАННЫЕ!$CB1005&amp;"q"&amp;ДАННЫЕ!$CC1005&amp;"w"&amp;ДАННЫЕ!$CD1005&amp;"e"&amp;ДАННЫЕ!$CE1005&amp;"m"&amp;ДАННЫЕ!$CF1005&amp;"c"&amp;ДАННЫЕ!$CG1005&amp;"z"&amp;ДАННЫЕ!$CH1005&amp;"d"&amp;IF(H1005=4,1,0)&amp;"s"&amp;IF(ДАННЫЕ!$J1005=1,0,1)&amp;"u"&amp;IF(ДАННЫЕ!$CJ1005&gt;0,1,0)</f>
        <v>g0cf0a06AR1VG0o0xp0v0ntkqwemczd0s1u0</v>
      </c>
      <c r="O1005" s="28" t="str">
        <f>ДАННЫЕ!$I1005&amp;"g"&amp;B1005&amp;A1005&amp;"f"&amp;P1005&amp;"c"&amp;IF(ДАННЫЕ!$U1005&gt;0,1,0)&amp;"s"&amp;IF(ДАННЫЕ!$Q1005&gt;0,IF(YEAR(ДАННЫЕ!$F$1)=YEAR(ДАННЫЕ!$Q1005),IF(MONTH(ДАННЫЕ!$F$1)=MONTH(ДАННЫЕ!$Q1005),111,11),1),0)&amp;"i"&amp;IF(ДАННЫЕ!$R1005+ДАННЫЕ!$S1005+ДАННЫЕ!$T1005=0,0,1)&amp;"h"&amp;IF(ДАННЫЕ!$P1005&gt;0,1,0)&amp;"p"&amp;IF(ДАННЫЕ!$CI1005&gt;0,IF(YEAR(ДАННЫЕ!$F$1)=YEAR(ДАННЫЕ!$CI1005),IF(MONTH(ДАННЫЕ!$F$1)=MONTH(ДАННЫЕ!$CI1005),111,11),1),0)&amp;"d"&amp;IF(ДАННЫЕ!$CJ1005&gt;0,IF(YEAR(ДАННЫЕ!$F$1)=YEAR(ДАННЫЕ!$CJ1005),IF(MONTH(ДАННЫЕ!$F$1)=MONTH(ДАННЫЕ!$CJ1005),111,11),1),0)&amp;"o"&amp;IF(ДАННЫЕ!$CK1005&gt;0,IF(MONTH(ДАННЫЕ!$F$1)=MONTH(ДАННЫЕ!$CK1005),111,11),0)&amp;"v"&amp;IF(ДАННЫЕ!$BE1005&gt;0,IF(MONTH(ДАННЫЕ!$F$1)=MONTH(ДАННЫЕ!$BE1005),111,11),0)</f>
        <v>g00f0c0s0i0h0p0d0o0v0</v>
      </c>
      <c r="P1005" s="15">
        <f t="shared" si="50"/>
        <v>0</v>
      </c>
      <c r="Q1005" s="15">
        <f>IF(ДАННЫЕ!$F$1&gt;ДАННЫЕ!$N1005,IF(YEAR(ДАННЫЕ!$F$1)=YEAR(ДАННЫЕ!M1005),1,0),0)</f>
        <v>0</v>
      </c>
      <c r="R1005" s="15">
        <f>IF(ДАННЫЕ!$F$1&gt;ДАННЫЕ!$N1005,IF(YEAR(ДАННЫЕ!$F$1)=YEAR(ДАННЫЕ!N1005),1,0),0)</f>
        <v>0</v>
      </c>
      <c r="S1005" s="15">
        <f>IF(ДАННЫЕ!$AA1005="2А",1,IF(ДАННЫЕ!$AA1005="2Б",2,IF(ДАННЫЕ!$AA1005="2В",3,IF(ДАННЫЕ!$AA1005=3,4,IF(ДАННЫЕ!$AA1005="4А",5,IF(ДАННЫЕ!$AA1005="4Б",6,IF(ДАННЫЕ!$AA1005="4В",7,IF(ДАННЫЕ!$AA1005=5,8,0))))))))</f>
        <v>0</v>
      </c>
      <c r="T1005" s="15">
        <f>IF(OR(ДАННЫЕ!$AC1005=2,ДАННЫЕ!$AD1005=2,ДАННЫЕ!$AE1005=2),2,IF(OR(ДАННЫЕ!$AC1005=1,ДАННЫЕ!$AD1005=1,ДАННЫЕ!$AE1005=1),1,0))</f>
        <v>0</v>
      </c>
    </row>
    <row r="1006" spans="1:20" x14ac:dyDescent="0.2">
      <c r="A1006" s="78">
        <f>IF(B1006&gt;0,IF(MONTH(ДАННЫЕ!$F$1)=MONTH(ДАННЫЕ!$B1006),1,0),0)</f>
        <v>0</v>
      </c>
      <c r="B1006" s="14">
        <f>IF(ДАННЫЕ!$B1006&gt;0,IF(YEAR(ДАННЫЕ!$F$1)=YEAR(ДАННЫЕ!$B1006),1,0),0)</f>
        <v>0</v>
      </c>
      <c r="C1006" s="14">
        <f>IF(ДАННЫЕ!$CM1006&gt;0,IF(YEAR(ДАННЫЕ!$F$1)=YEAR(ДАННЫЕ!$CM1006),1,0),0)</f>
        <v>0</v>
      </c>
      <c r="D1006" s="14">
        <f>IF(ДАННЫЕ!$CJ1006&gt;0,IF(ДАННЫЕ!$CL1006&gt;ДАННЫЕ!$F$1,1,IF(ДАННЫЕ!$CL1006&gt;0,0,1)),0)</f>
        <v>0</v>
      </c>
      <c r="E1006" s="43" t="str">
        <f ca="1">IF(ДАННЫЕ!$F$1&gt;0,IF(ДАННЫЕ!$G1006&gt;0,DATEDIF(ДАННЫЕ!$G1006,ДАННЫЕ!$F$1,"y"),""),IF(ДАННЫЕ!$G1006&gt;0,DATEDIF(ДАННЫЕ!$G1006,TODAY(),"y"),""))</f>
        <v/>
      </c>
      <c r="F1006" s="43" t="str">
        <f xml:space="preserve"> IF(ДАННЫЕ!$F1006="М",IF(E1006&gt;=18,IF(E1006&lt;60,1,""),""),"")&amp;IF(ДАННЫЕ!$F1006="Ж",IF(E1006&gt;=18,IF(E1006&lt;55,1,""),""),"")</f>
        <v/>
      </c>
      <c r="G1006" s="43" t="str">
        <f xml:space="preserve"> IF(ДАННЫЕ!$F1006="М",IF(E1006&gt;=60,2,""),"")&amp;IF(ДАННЫЕ!$F1006="Ж",IF(E1006&gt;=55,2,""),"")</f>
        <v/>
      </c>
      <c r="H1006" s="43" t="str">
        <f t="shared" ca="1" si="48"/>
        <v/>
      </c>
      <c r="I1006" s="43" t="str">
        <f t="shared" ca="1" si="49"/>
        <v>03</v>
      </c>
      <c r="J1006" s="28" t="str">
        <f ca="1">ДАННЫЕ!$F1006&amp;H1006&amp;I1006&amp;ДАННЫЕ!$I1006&amp;"m"&amp;IF(ДАННЫЕ!$I1006&gt;0,IF(ДАННЫЕ!$J1006&gt;0,0,1),"")&amp;"f"&amp;IF(ДАННЫЕ!$R1006&gt;0,IF(YEAR(ДАННЫЕ!$F$1)=YEAR(ДАННЫЕ!$R1006),1,0),0)&amp;"z"&amp;ДАННЫЕ!$R1006&amp;"p"&amp;ДАННЫЕ!$S1006&amp;"i"&amp;ДАННЫЕ!$T1006&amp;"h"&amp;ДАННЫЕ!$K1006&amp;"be"&amp;ДАННЫЕ!$BI1006&amp;"CD"&amp;IF(ДАННЫЕ!BF1006&gt;500,4,IF(ДАННЫЕ!BF1006&gt;350,3,IF(ДАННЫЕ!BF1006&gt;200,2,IF(ДАННЫЕ!BF1006&gt;0,1,0))))&amp;"g"&amp;B1006&amp;"d"&amp;H1006&amp;"l"&amp;ДАННЫЕ!AT1006&amp;"a"&amp;ДАННЫЕ!$V1006&amp;"v"&amp;R1006&amp;"k"&amp;ДАННЫЕ!$U1006&amp;"s"&amp;ДАННЫЕ!$Y1006&amp;"t"&amp;ДАННЫЕ!$X1006&amp;"b"&amp;IF(ДАННЫЕ!$Q1006&gt;1,1,0)&amp;"PP"&amp;ДАННЫЕ!Z1006&amp;"c"&amp;S1006&amp;"x"&amp;IF(ДАННЫЕ!$BY1006&gt;0,IF(YEAR(ДАННЫЕ!$F$1)=YEAR(ДАННЫЕ!$BY1006),1,0),0)&amp;"n"&amp;IF(ДАННЫЕ!$BZ1006&gt;0,IF(YEAR(ДАННЫЕ!$F$1)=YEAR(ДАННЫЕ!$BZ1006),1,0),0)&amp;"u"&amp;D1006&amp;"z"&amp;IF(ДАННЫЕ!$CL1006&gt;0,IF(YEAR(ДАННЫЕ!$F$1)&gt;YEAR(ДАННЫЕ!$CL1006),11,12),0)</f>
        <v>03mf0zpihbeCD0g0dlav0kstb0PPc0x0n0u0z0</v>
      </c>
      <c r="K1006" s="28" t="str">
        <f ca="1">ДАННЫЕ!$I1006&amp;"x"&amp;B1006&amp;"w"&amp;IF(T1006+ДАННЫЕ!AD1006+ДАННЫЕ!AE1006+ДАННЫЕ!AF1006+ДАННЫЕ!AG1006+ДАННЫЕ!AH1006+ДАННЫЕ!$AL1006+ДАННЫЕ!AI1006+ДАННЫЕ!AJ1006+ДАННЫЕ!AK1006+ДАННЫЕ!AP1006+ДАННЫЕ!AQ1006+ДАННЫЕ!AR1006+ДАННЫЕ!$AM1006+ДАННЫЕ!$AN1006+ДАННЫЕ!AS1006+ДАННЫЕ!AT1006&gt;0,1,0)&amp;IF(OR(T1006=2,ДАННЫЕ!AD1006=2,ДАННЫЕ!AE1006=2,ДАННЫЕ!AF1006=2,ДАННЫЕ!AG1006=2,ДАННЫЕ!AH1006=2,ДАННЫЕ!$AL1006=2,ДАННЫЕ!AI1006=2,ДАННЫЕ!AJ1006=2,ДАННЫЕ!AK1006=2,ДАННЫЕ!AP1006=2,ДАННЫЕ!AQ1006=2,ДАННЫЕ!AR1006=2,ДАННЫЕ!$AM1006=2,ДАННЫЕ!$AN1006=2,ДАННЫЕ!AS1006=2,ДАННЫЕ!AT1006=2),2,0)&amp;"t"&amp;IF(T1006&gt;0,"1"&amp;T1006,"00")&amp;"f"&amp;IF(ДАННЫЕ!$AC1006,"1"&amp;ДАННЫЕ!$AC1006,"00")&amp;"b"&amp;IF(ДАННЫЕ!$AD1006,"1"&amp;ДАННЫЕ!$AD1006,"00")&amp;"g"&amp;IF(ДАННЫЕ!$AF1006,"1"&amp;ДАННЫЕ!$AF1006,"00")&amp;"c"&amp;IF(ДАННЫЕ!$AG1006,"1"&amp;ДАННЫЕ!$AG1006,"00")&amp;"i"&amp;IF(ДАННЫЕ!$AH1006,"1"&amp;ДАННЫЕ!$AH1006,"00")&amp;"r"&amp;IF(ДАННЫЕ!$AL1006,"1"&amp;ДАННЫЕ!$AL1006,"00")&amp;"m"&amp;IF(ДАННЫЕ!$AI1006,"1"&amp;ДАННЫЕ!$AI1006,"00")&amp;"hS"&amp;IF(ДАННЫЕ!$AJ1006,"1"&amp;ДАННЫЕ!$AJ1006,"00")&amp;"hZ"&amp;IF(ДАННЫЕ!$AK1006,"1"&amp;ДАННЫЕ!$AK1006,"00")&amp;"p"&amp;IF(ДАННЫЕ!$AP1006,"1"&amp;ДАННЫЕ!$AP1006,"00")&amp;"k"&amp;IF(ДАННЫЕ!$AQ1006,"1"&amp;ДАННЫЕ!$AQ1006,"00")&amp;"z"&amp;IF(ДАННЫЕ!$AR1006,"1"&amp;ДАННЫЕ!$AR1006,"00")&amp;"j"&amp;IF(ДАННЫЕ!$AM1006,"1"&amp;ДАННЫЕ!$AM1006,"00")&amp;"n"&amp;IF(ДАННЫЕ!$AN1006,"1"&amp;ДАННЫЕ!$AN1006,"00")&amp;"E"&amp;ДАННЫЕ!BI1006&amp;"L"&amp;ДАННЫЕ!AO1006&amp;"h"&amp;IF(ДАННЫЕ!$AU1006&gt;0,1,0)&amp;"v"&amp;IF(ДАННЫЕ!$AW1006&gt;0,1,0)&amp;"a"&amp;IF(ДАННЫЕ!$AS1006,"1"&amp;ДАННЫЕ!$AS1006,"00")&amp;"s"&amp;IF(ДАННЫЕ!$AT1006,"1"&amp;ДАННЫЕ!$AT1006,"00")&amp;"u"&amp;IF(ДАННЫЕ!$CJ1006&gt;0,1,0)&amp;"y"&amp;B1006&amp;"d"&amp;H1006&amp;"e"&amp;F1006&amp;G1006</f>
        <v>x0w00t00f00b00g00c00i00r00m00hS00hZ00p00k00z00j00n00ELh0v0a00s00u0y0de</v>
      </c>
      <c r="L1006" s="28" t="str">
        <f ca="1">ДАННЫЕ!$I1006&amp;"VN"&amp;IF(ДАННЫЕ!AW1006&gt;0,11,10)&amp;"CD"&amp;IF(ДАННЫЕ!BF1006&gt;500,16,IF(ДАННЫЕ!BF1006&gt;350,15,IF(ДАННЫЕ!BF1006&gt;=200,14,IF(ДАННЫЕ!BF1006&gt;=100,13,IF(ДАННЫЕ!BF1006&gt;=50,12,IF(ДАННЫЕ!BF1006&gt;0,11,10))))))&amp;"AR"&amp;IF(ДАННЫЕ!BX1006&gt;0,1,0)&amp;"GD"&amp;B1006&amp;"VV"&amp;IF(E1006&gt;=5,IF(E1006&lt;18,1,0),0)</f>
        <v>VN10CD10AR0GD0VV0</v>
      </c>
      <c r="M1006" s="28" t="str">
        <f>ДАННЫЕ!$I1006&amp;"b"&amp;ДАННЫЕ!$BI1006&amp;"r"&amp;ДАННЫЕ!$BJ1006&amp;"CD"&amp;IF(ДАННЫЕ!BF1006&gt;0,IF(ДАННЫЕ!BF1006&lt;200,1,IF(ДАННЫЕ!BF1006&lt;350,2,3)),0)&amp;"h"&amp;IF(ДАННЫЕ!$BK1006+ДАННЫЕ!$BL1006+ДАННЫЕ!$BM1006&gt;0,1,0)&amp;"x"&amp;ДАННЫЕ!$BK1006&amp;"y"&amp;ДАННЫЕ!$BL1006&amp;"z"&amp;ДАННЫЕ!$BM1006&amp;"c"&amp;IF(ДАННЫЕ!$BK1006+ДАННЫЕ!$BL1006+ДАННЫЕ!$BM1006=3,1,0)&amp;"a"&amp;IF(ДАННЫЕ!$BQ1006+ДАННЫЕ!$BR1006&gt;0,1,0)&amp;"d"&amp;ДАННЫЕ!$BQ1006&amp;"v"&amp;ДАННЫЕ!$BR1006&amp;"p"&amp;ДАННЫЕ!$BS1006&amp;"n"&amp;ДАННЫЕ!$BU1006&amp;"t"&amp;ДАННЫЕ!$BV1006&amp;"o"&amp;ДАННЫЕ!$BT1006&amp;"l"&amp;IF(ДАННЫЕ!$BN1006&gt;0,1,0)&amp;ДАННЫЕ!$BN1006&amp;"g"&amp;ДАННЫЕ!$BO1006&amp;"s"&amp;ДАННЫЕ!$BP1006&amp;"DZ"&amp;IF(ДАННЫЕ!B1006-ДАННЫЕ!G1006 &lt; 60,IF(ДАННЫЕ!B1006-ДАННЫЕ!G1006 &gt;= 0,1,0),0)&amp;"u"&amp;IF(ДАННЫЕ!$CJ1006&gt;0,1,0)</f>
        <v>brCD0h0xyzc0a0dvpntol0gsDZ1u0</v>
      </c>
      <c r="N1006" s="28" t="str">
        <f ca="1">ДАННЫЕ!$F1006&amp;ДАННЫЕ!$I1006&amp;"g"&amp;B1006&amp;"cf"&amp;D1006&amp;"a"&amp;IF(ДАННЫЕ!$BX1006&gt;0,1,0)&amp;IF(ДАННЫЕ!$BF1006&gt;500,1,IF(ДАННЫЕ!$BF1006&gt;350,2,IF(ДАННЫЕ!$BF1006&gt;=200,3,IF(ДАННЫЕ!$BF1006&gt;=100,4,IF(ДАННЫЕ!$BF1006&gt;=50,5,IF(ДАННЫЕ!$BF1006&lt;50,6,0))))))&amp;"AR"&amp;IF(DATEDIF(ДАННЫЕ!$BX1006,ДАННЫЕ!$F$1,"y")&gt;1,1,0)&amp;"VG"&amp;IF(ДАННЫЕ!$BH1006="0",1,0)&amp;"o"&amp;IF(T1006+ДАННЫЕ!$AF1006+ДАННЫЕ!$AG1006+ДАННЫЕ!$AH1006+ДАННЫЕ!$AI1006+ДАННЫЕ!$AJ1006+ДАННЫЕ!$AP1006+ДАННЫЕ!$AQ1006+ДАННЫЕ!$AR1006+ДАННЫЕ!$AU1006+ДАННЫЕ!$AW1006+ДАННЫЕ!$AS1006+ДАННЫЕ!$AT1006&gt;0,1,0)&amp;"x"&amp;ДАННЫЕ!$AG1006&amp;"p"&amp;IF(ДАННЫЕ!$BY1006&gt;0,1,0)&amp;"v"&amp;IF(ДАННЫЕ!$BZ1006&gt;0,1,0)&amp;"n"&amp;ДАННЫЕ!$CA1006&amp;"t"&amp;ДАННЫЕ!$AY1006&amp;"k"&amp;ДАННЫЕ!$CB1006&amp;"q"&amp;ДАННЫЕ!$CC1006&amp;"w"&amp;ДАННЫЕ!$CD1006&amp;"e"&amp;ДАННЫЕ!$CE1006&amp;"m"&amp;ДАННЫЕ!$CF1006&amp;"c"&amp;ДАННЫЕ!$CG1006&amp;"z"&amp;ДАННЫЕ!$CH1006&amp;"d"&amp;IF(H1006=4,1,0)&amp;"s"&amp;IF(ДАННЫЕ!$J1006=1,0,1)&amp;"u"&amp;IF(ДАННЫЕ!$CJ1006&gt;0,1,0)</f>
        <v>g0cf0a06AR1VG0o0xp0v0ntkqwemczd0s1u0</v>
      </c>
      <c r="O1006" s="28" t="str">
        <f>ДАННЫЕ!$I1006&amp;"g"&amp;B1006&amp;A1006&amp;"f"&amp;P1006&amp;"c"&amp;IF(ДАННЫЕ!$U1006&gt;0,1,0)&amp;"s"&amp;IF(ДАННЫЕ!$Q1006&gt;0,IF(YEAR(ДАННЫЕ!$F$1)=YEAR(ДАННЫЕ!$Q1006),IF(MONTH(ДАННЫЕ!$F$1)=MONTH(ДАННЫЕ!$Q1006),111,11),1),0)&amp;"i"&amp;IF(ДАННЫЕ!$R1006+ДАННЫЕ!$S1006+ДАННЫЕ!$T1006=0,0,1)&amp;"h"&amp;IF(ДАННЫЕ!$P1006&gt;0,1,0)&amp;"p"&amp;IF(ДАННЫЕ!$CI1006&gt;0,IF(YEAR(ДАННЫЕ!$F$1)=YEAR(ДАННЫЕ!$CI1006),IF(MONTH(ДАННЫЕ!$F$1)=MONTH(ДАННЫЕ!$CI1006),111,11),1),0)&amp;"d"&amp;IF(ДАННЫЕ!$CJ1006&gt;0,IF(YEAR(ДАННЫЕ!$F$1)=YEAR(ДАННЫЕ!$CJ1006),IF(MONTH(ДАННЫЕ!$F$1)=MONTH(ДАННЫЕ!$CJ1006),111,11),1),0)&amp;"o"&amp;IF(ДАННЫЕ!$CK1006&gt;0,IF(MONTH(ДАННЫЕ!$F$1)=MONTH(ДАННЫЕ!$CK1006),111,11),0)&amp;"v"&amp;IF(ДАННЫЕ!$BE1006&gt;0,IF(MONTH(ДАННЫЕ!$F$1)=MONTH(ДАННЫЕ!$BE1006),111,11),0)</f>
        <v>g00f0c0s0i0h0p0d0o0v0</v>
      </c>
      <c r="P1006" s="15">
        <f t="shared" si="50"/>
        <v>0</v>
      </c>
      <c r="Q1006" s="15">
        <f>IF(ДАННЫЕ!$F$1&gt;ДАННЫЕ!$N1006,IF(YEAR(ДАННЫЕ!$F$1)=YEAR(ДАННЫЕ!M1006),1,0),0)</f>
        <v>0</v>
      </c>
      <c r="R1006" s="15">
        <f>IF(ДАННЫЕ!$F$1&gt;ДАННЫЕ!$N1006,IF(YEAR(ДАННЫЕ!$F$1)=YEAR(ДАННЫЕ!N1006),1,0),0)</f>
        <v>0</v>
      </c>
      <c r="S1006" s="15">
        <f>IF(ДАННЫЕ!$AA1006="2А",1,IF(ДАННЫЕ!$AA1006="2Б",2,IF(ДАННЫЕ!$AA1006="2В",3,IF(ДАННЫЕ!$AA1006=3,4,IF(ДАННЫЕ!$AA1006="4А",5,IF(ДАННЫЕ!$AA1006="4Б",6,IF(ДАННЫЕ!$AA1006="4В",7,IF(ДАННЫЕ!$AA1006=5,8,0))))))))</f>
        <v>0</v>
      </c>
      <c r="T1006" s="15">
        <f>IF(OR(ДАННЫЕ!$AC1006=2,ДАННЫЕ!$AD1006=2,ДАННЫЕ!$AE1006=2),2,IF(OR(ДАННЫЕ!$AC1006=1,ДАННЫЕ!$AD1006=1,ДАННЫЕ!$AE1006=1),1,0))</f>
        <v>0</v>
      </c>
    </row>
    <row r="1007" spans="1:20" x14ac:dyDescent="0.2">
      <c r="A1007" s="78">
        <f>IF(B1007&gt;0,IF(MONTH(ДАННЫЕ!$F$1)=MONTH(ДАННЫЕ!$B1007),1,0),0)</f>
        <v>0</v>
      </c>
      <c r="B1007" s="14">
        <f>IF(ДАННЫЕ!$B1007&gt;0,IF(YEAR(ДАННЫЕ!$F$1)=YEAR(ДАННЫЕ!$B1007),1,0),0)</f>
        <v>0</v>
      </c>
      <c r="C1007" s="14">
        <f>IF(ДАННЫЕ!$CM1007&gt;0,IF(YEAR(ДАННЫЕ!$F$1)=YEAR(ДАННЫЕ!$CM1007),1,0),0)</f>
        <v>0</v>
      </c>
      <c r="D1007" s="14">
        <f>IF(ДАННЫЕ!$CJ1007&gt;0,IF(ДАННЫЕ!$CL1007&gt;ДАННЫЕ!$F$1,1,IF(ДАННЫЕ!$CL1007&gt;0,0,1)),0)</f>
        <v>0</v>
      </c>
      <c r="E1007" s="43" t="str">
        <f ca="1">IF(ДАННЫЕ!$F$1&gt;0,IF(ДАННЫЕ!$G1007&gt;0,DATEDIF(ДАННЫЕ!$G1007,ДАННЫЕ!$F$1,"y"),""),IF(ДАННЫЕ!$G1007&gt;0,DATEDIF(ДАННЫЕ!$G1007,TODAY(),"y"),""))</f>
        <v/>
      </c>
      <c r="F1007" s="43" t="str">
        <f xml:space="preserve"> IF(ДАННЫЕ!$F1007="М",IF(E1007&gt;=18,IF(E1007&lt;60,1,""),""),"")&amp;IF(ДАННЫЕ!$F1007="Ж",IF(E1007&gt;=18,IF(E1007&lt;55,1,""),""),"")</f>
        <v/>
      </c>
      <c r="G1007" s="43" t="str">
        <f xml:space="preserve"> IF(ДАННЫЕ!$F1007="М",IF(E1007&gt;=60,2,""),"")&amp;IF(ДАННЫЕ!$F1007="Ж",IF(E1007&gt;=55,2,""),"")</f>
        <v/>
      </c>
      <c r="H1007" s="43" t="str">
        <f t="shared" ca="1" si="48"/>
        <v/>
      </c>
      <c r="I1007" s="43" t="str">
        <f t="shared" ca="1" si="49"/>
        <v>03</v>
      </c>
      <c r="J1007" s="28" t="str">
        <f ca="1">ДАННЫЕ!$F1007&amp;H1007&amp;I1007&amp;ДАННЫЕ!$I1007&amp;"m"&amp;IF(ДАННЫЕ!$I1007&gt;0,IF(ДАННЫЕ!$J1007&gt;0,0,1),"")&amp;"f"&amp;IF(ДАННЫЕ!$R1007&gt;0,IF(YEAR(ДАННЫЕ!$F$1)=YEAR(ДАННЫЕ!$R1007),1,0),0)&amp;"z"&amp;ДАННЫЕ!$R1007&amp;"p"&amp;ДАННЫЕ!$S1007&amp;"i"&amp;ДАННЫЕ!$T1007&amp;"h"&amp;ДАННЫЕ!$K1007&amp;"be"&amp;ДАННЫЕ!$BI1007&amp;"CD"&amp;IF(ДАННЫЕ!BF1007&gt;500,4,IF(ДАННЫЕ!BF1007&gt;350,3,IF(ДАННЫЕ!BF1007&gt;200,2,IF(ДАННЫЕ!BF1007&gt;0,1,0))))&amp;"g"&amp;B1007&amp;"d"&amp;H1007&amp;"l"&amp;ДАННЫЕ!AT1007&amp;"a"&amp;ДАННЫЕ!$V1007&amp;"v"&amp;R1007&amp;"k"&amp;ДАННЫЕ!$U1007&amp;"s"&amp;ДАННЫЕ!$Y1007&amp;"t"&amp;ДАННЫЕ!$X1007&amp;"b"&amp;IF(ДАННЫЕ!$Q1007&gt;1,1,0)&amp;"PP"&amp;ДАННЫЕ!Z1007&amp;"c"&amp;S1007&amp;"x"&amp;IF(ДАННЫЕ!$BY1007&gt;0,IF(YEAR(ДАННЫЕ!$F$1)=YEAR(ДАННЫЕ!$BY1007),1,0),0)&amp;"n"&amp;IF(ДАННЫЕ!$BZ1007&gt;0,IF(YEAR(ДАННЫЕ!$F$1)=YEAR(ДАННЫЕ!$BZ1007),1,0),0)&amp;"u"&amp;D1007&amp;"z"&amp;IF(ДАННЫЕ!$CL1007&gt;0,IF(YEAR(ДАННЫЕ!$F$1)&gt;YEAR(ДАННЫЕ!$CL1007),11,12),0)</f>
        <v>03mf0zpihbeCD0g0dlav0kstb0PPc0x0n0u0z0</v>
      </c>
      <c r="K1007" s="28" t="str">
        <f ca="1">ДАННЫЕ!$I1007&amp;"x"&amp;B1007&amp;"w"&amp;IF(T1007+ДАННЫЕ!AD1007+ДАННЫЕ!AE1007+ДАННЫЕ!AF1007+ДАННЫЕ!AG1007+ДАННЫЕ!AH1007+ДАННЫЕ!$AL1007+ДАННЫЕ!AI1007+ДАННЫЕ!AJ1007+ДАННЫЕ!AK1007+ДАННЫЕ!AP1007+ДАННЫЕ!AQ1007+ДАННЫЕ!AR1007+ДАННЫЕ!$AM1007+ДАННЫЕ!$AN1007+ДАННЫЕ!AS1007+ДАННЫЕ!AT1007&gt;0,1,0)&amp;IF(OR(T1007=2,ДАННЫЕ!AD1007=2,ДАННЫЕ!AE1007=2,ДАННЫЕ!AF1007=2,ДАННЫЕ!AG1007=2,ДАННЫЕ!AH1007=2,ДАННЫЕ!$AL1007=2,ДАННЫЕ!AI1007=2,ДАННЫЕ!AJ1007=2,ДАННЫЕ!AK1007=2,ДАННЫЕ!AP1007=2,ДАННЫЕ!AQ1007=2,ДАННЫЕ!AR1007=2,ДАННЫЕ!$AM1007=2,ДАННЫЕ!$AN1007=2,ДАННЫЕ!AS1007=2,ДАННЫЕ!AT1007=2),2,0)&amp;"t"&amp;IF(T1007&gt;0,"1"&amp;T1007,"00")&amp;"f"&amp;IF(ДАННЫЕ!$AC1007,"1"&amp;ДАННЫЕ!$AC1007,"00")&amp;"b"&amp;IF(ДАННЫЕ!$AD1007,"1"&amp;ДАННЫЕ!$AD1007,"00")&amp;"g"&amp;IF(ДАННЫЕ!$AF1007,"1"&amp;ДАННЫЕ!$AF1007,"00")&amp;"c"&amp;IF(ДАННЫЕ!$AG1007,"1"&amp;ДАННЫЕ!$AG1007,"00")&amp;"i"&amp;IF(ДАННЫЕ!$AH1007,"1"&amp;ДАННЫЕ!$AH1007,"00")&amp;"r"&amp;IF(ДАННЫЕ!$AL1007,"1"&amp;ДАННЫЕ!$AL1007,"00")&amp;"m"&amp;IF(ДАННЫЕ!$AI1007,"1"&amp;ДАННЫЕ!$AI1007,"00")&amp;"hS"&amp;IF(ДАННЫЕ!$AJ1007,"1"&amp;ДАННЫЕ!$AJ1007,"00")&amp;"hZ"&amp;IF(ДАННЫЕ!$AK1007,"1"&amp;ДАННЫЕ!$AK1007,"00")&amp;"p"&amp;IF(ДАННЫЕ!$AP1007,"1"&amp;ДАННЫЕ!$AP1007,"00")&amp;"k"&amp;IF(ДАННЫЕ!$AQ1007,"1"&amp;ДАННЫЕ!$AQ1007,"00")&amp;"z"&amp;IF(ДАННЫЕ!$AR1007,"1"&amp;ДАННЫЕ!$AR1007,"00")&amp;"j"&amp;IF(ДАННЫЕ!$AM1007,"1"&amp;ДАННЫЕ!$AM1007,"00")&amp;"n"&amp;IF(ДАННЫЕ!$AN1007,"1"&amp;ДАННЫЕ!$AN1007,"00")&amp;"E"&amp;ДАННЫЕ!BI1007&amp;"L"&amp;ДАННЫЕ!AO1007&amp;"h"&amp;IF(ДАННЫЕ!$AU1007&gt;0,1,0)&amp;"v"&amp;IF(ДАННЫЕ!$AW1007&gt;0,1,0)&amp;"a"&amp;IF(ДАННЫЕ!$AS1007,"1"&amp;ДАННЫЕ!$AS1007,"00")&amp;"s"&amp;IF(ДАННЫЕ!$AT1007,"1"&amp;ДАННЫЕ!$AT1007,"00")&amp;"u"&amp;IF(ДАННЫЕ!$CJ1007&gt;0,1,0)&amp;"y"&amp;B1007&amp;"d"&amp;H1007&amp;"e"&amp;F1007&amp;G1007</f>
        <v>x0w00t00f00b00g00c00i00r00m00hS00hZ00p00k00z00j00n00ELh0v0a00s00u0y0de</v>
      </c>
      <c r="L1007" s="28" t="str">
        <f ca="1">ДАННЫЕ!$I1007&amp;"VN"&amp;IF(ДАННЫЕ!AW1007&gt;0,11,10)&amp;"CD"&amp;IF(ДАННЫЕ!BF1007&gt;500,16,IF(ДАННЫЕ!BF1007&gt;350,15,IF(ДАННЫЕ!BF1007&gt;=200,14,IF(ДАННЫЕ!BF1007&gt;=100,13,IF(ДАННЫЕ!BF1007&gt;=50,12,IF(ДАННЫЕ!BF1007&gt;0,11,10))))))&amp;"AR"&amp;IF(ДАННЫЕ!BX1007&gt;0,1,0)&amp;"GD"&amp;B1007&amp;"VV"&amp;IF(E1007&gt;=5,IF(E1007&lt;18,1,0),0)</f>
        <v>VN10CD10AR0GD0VV0</v>
      </c>
      <c r="M1007" s="28" t="str">
        <f>ДАННЫЕ!$I1007&amp;"b"&amp;ДАННЫЕ!$BI1007&amp;"r"&amp;ДАННЫЕ!$BJ1007&amp;"CD"&amp;IF(ДАННЫЕ!BF1007&gt;0,IF(ДАННЫЕ!BF1007&lt;200,1,IF(ДАННЫЕ!BF1007&lt;350,2,3)),0)&amp;"h"&amp;IF(ДАННЫЕ!$BK1007+ДАННЫЕ!$BL1007+ДАННЫЕ!$BM1007&gt;0,1,0)&amp;"x"&amp;ДАННЫЕ!$BK1007&amp;"y"&amp;ДАННЫЕ!$BL1007&amp;"z"&amp;ДАННЫЕ!$BM1007&amp;"c"&amp;IF(ДАННЫЕ!$BK1007+ДАННЫЕ!$BL1007+ДАННЫЕ!$BM1007=3,1,0)&amp;"a"&amp;IF(ДАННЫЕ!$BQ1007+ДАННЫЕ!$BR1007&gt;0,1,0)&amp;"d"&amp;ДАННЫЕ!$BQ1007&amp;"v"&amp;ДАННЫЕ!$BR1007&amp;"p"&amp;ДАННЫЕ!$BS1007&amp;"n"&amp;ДАННЫЕ!$BU1007&amp;"t"&amp;ДАННЫЕ!$BV1007&amp;"o"&amp;ДАННЫЕ!$BT1007&amp;"l"&amp;IF(ДАННЫЕ!$BN1007&gt;0,1,0)&amp;ДАННЫЕ!$BN1007&amp;"g"&amp;ДАННЫЕ!$BO1007&amp;"s"&amp;ДАННЫЕ!$BP1007&amp;"DZ"&amp;IF(ДАННЫЕ!B1007-ДАННЫЕ!G1007 &lt; 60,IF(ДАННЫЕ!B1007-ДАННЫЕ!G1007 &gt;= 0,1,0),0)&amp;"u"&amp;IF(ДАННЫЕ!$CJ1007&gt;0,1,0)</f>
        <v>brCD0h0xyzc0a0dvpntol0gsDZ1u0</v>
      </c>
      <c r="N1007" s="28" t="str">
        <f ca="1">ДАННЫЕ!$F1007&amp;ДАННЫЕ!$I1007&amp;"g"&amp;B1007&amp;"cf"&amp;D1007&amp;"a"&amp;IF(ДАННЫЕ!$BX1007&gt;0,1,0)&amp;IF(ДАННЫЕ!$BF1007&gt;500,1,IF(ДАННЫЕ!$BF1007&gt;350,2,IF(ДАННЫЕ!$BF1007&gt;=200,3,IF(ДАННЫЕ!$BF1007&gt;=100,4,IF(ДАННЫЕ!$BF1007&gt;=50,5,IF(ДАННЫЕ!$BF1007&lt;50,6,0))))))&amp;"AR"&amp;IF(DATEDIF(ДАННЫЕ!$BX1007,ДАННЫЕ!$F$1,"y")&gt;1,1,0)&amp;"VG"&amp;IF(ДАННЫЕ!$BH1007="0",1,0)&amp;"o"&amp;IF(T1007+ДАННЫЕ!$AF1007+ДАННЫЕ!$AG1007+ДАННЫЕ!$AH1007+ДАННЫЕ!$AI1007+ДАННЫЕ!$AJ1007+ДАННЫЕ!$AP1007+ДАННЫЕ!$AQ1007+ДАННЫЕ!$AR1007+ДАННЫЕ!$AU1007+ДАННЫЕ!$AW1007+ДАННЫЕ!$AS1007+ДАННЫЕ!$AT1007&gt;0,1,0)&amp;"x"&amp;ДАННЫЕ!$AG1007&amp;"p"&amp;IF(ДАННЫЕ!$BY1007&gt;0,1,0)&amp;"v"&amp;IF(ДАННЫЕ!$BZ1007&gt;0,1,0)&amp;"n"&amp;ДАННЫЕ!$CA1007&amp;"t"&amp;ДАННЫЕ!$AY1007&amp;"k"&amp;ДАННЫЕ!$CB1007&amp;"q"&amp;ДАННЫЕ!$CC1007&amp;"w"&amp;ДАННЫЕ!$CD1007&amp;"e"&amp;ДАННЫЕ!$CE1007&amp;"m"&amp;ДАННЫЕ!$CF1007&amp;"c"&amp;ДАННЫЕ!$CG1007&amp;"z"&amp;ДАННЫЕ!$CH1007&amp;"d"&amp;IF(H1007=4,1,0)&amp;"s"&amp;IF(ДАННЫЕ!$J1007=1,0,1)&amp;"u"&amp;IF(ДАННЫЕ!$CJ1007&gt;0,1,0)</f>
        <v>g0cf0a06AR1VG0o0xp0v0ntkqwemczd0s1u0</v>
      </c>
      <c r="O1007" s="28" t="str">
        <f>ДАННЫЕ!$I1007&amp;"g"&amp;B1007&amp;A1007&amp;"f"&amp;P1007&amp;"c"&amp;IF(ДАННЫЕ!$U1007&gt;0,1,0)&amp;"s"&amp;IF(ДАННЫЕ!$Q1007&gt;0,IF(YEAR(ДАННЫЕ!$F$1)=YEAR(ДАННЫЕ!$Q1007),IF(MONTH(ДАННЫЕ!$F$1)=MONTH(ДАННЫЕ!$Q1007),111,11),1),0)&amp;"i"&amp;IF(ДАННЫЕ!$R1007+ДАННЫЕ!$S1007+ДАННЫЕ!$T1007=0,0,1)&amp;"h"&amp;IF(ДАННЫЕ!$P1007&gt;0,1,0)&amp;"p"&amp;IF(ДАННЫЕ!$CI1007&gt;0,IF(YEAR(ДАННЫЕ!$F$1)=YEAR(ДАННЫЕ!$CI1007),IF(MONTH(ДАННЫЕ!$F$1)=MONTH(ДАННЫЕ!$CI1007),111,11),1),0)&amp;"d"&amp;IF(ДАННЫЕ!$CJ1007&gt;0,IF(YEAR(ДАННЫЕ!$F$1)=YEAR(ДАННЫЕ!$CJ1007),IF(MONTH(ДАННЫЕ!$F$1)=MONTH(ДАННЫЕ!$CJ1007),111,11),1),0)&amp;"o"&amp;IF(ДАННЫЕ!$CK1007&gt;0,IF(MONTH(ДАННЫЕ!$F$1)=MONTH(ДАННЫЕ!$CK1007),111,11),0)&amp;"v"&amp;IF(ДАННЫЕ!$BE1007&gt;0,IF(MONTH(ДАННЫЕ!$F$1)=MONTH(ДАННЫЕ!$BE1007),111,11),0)</f>
        <v>g00f0c0s0i0h0p0d0o0v0</v>
      </c>
      <c r="P1007" s="15">
        <f t="shared" si="50"/>
        <v>0</v>
      </c>
      <c r="Q1007" s="15">
        <f>IF(ДАННЫЕ!$F$1&gt;ДАННЫЕ!$N1007,IF(YEAR(ДАННЫЕ!$F$1)=YEAR(ДАННЫЕ!M1007),1,0),0)</f>
        <v>0</v>
      </c>
      <c r="R1007" s="15">
        <f>IF(ДАННЫЕ!$F$1&gt;ДАННЫЕ!$N1007,IF(YEAR(ДАННЫЕ!$F$1)=YEAR(ДАННЫЕ!N1007),1,0),0)</f>
        <v>0</v>
      </c>
      <c r="S1007" s="15">
        <f>IF(ДАННЫЕ!$AA1007="2А",1,IF(ДАННЫЕ!$AA1007="2Б",2,IF(ДАННЫЕ!$AA1007="2В",3,IF(ДАННЫЕ!$AA1007=3,4,IF(ДАННЫЕ!$AA1007="4А",5,IF(ДАННЫЕ!$AA1007="4Б",6,IF(ДАННЫЕ!$AA1007="4В",7,IF(ДАННЫЕ!$AA1007=5,8,0))))))))</f>
        <v>0</v>
      </c>
      <c r="T1007" s="15">
        <f>IF(OR(ДАННЫЕ!$AC1007=2,ДАННЫЕ!$AD1007=2,ДАННЫЕ!$AE1007=2),2,IF(OR(ДАННЫЕ!$AC1007=1,ДАННЫЕ!$AD1007=1,ДАННЫЕ!$AE1007=1),1,0))</f>
        <v>0</v>
      </c>
    </row>
    <row r="1008" spans="1:20" x14ac:dyDescent="0.2">
      <c r="A1008" s="78">
        <f>IF(B1008&gt;0,IF(MONTH(ДАННЫЕ!$F$1)=MONTH(ДАННЫЕ!$B1008),1,0),0)</f>
        <v>0</v>
      </c>
      <c r="B1008" s="14">
        <f>IF(ДАННЫЕ!$B1008&gt;0,IF(YEAR(ДАННЫЕ!$F$1)=YEAR(ДАННЫЕ!$B1008),1,0),0)</f>
        <v>0</v>
      </c>
      <c r="C1008" s="14">
        <f>IF(ДАННЫЕ!$CM1008&gt;0,IF(YEAR(ДАННЫЕ!$F$1)=YEAR(ДАННЫЕ!$CM1008),1,0),0)</f>
        <v>0</v>
      </c>
      <c r="D1008" s="14">
        <f>IF(ДАННЫЕ!$CJ1008&gt;0,IF(ДАННЫЕ!$CL1008&gt;ДАННЫЕ!$F$1,1,IF(ДАННЫЕ!$CL1008&gt;0,0,1)),0)</f>
        <v>0</v>
      </c>
      <c r="E1008" s="43" t="str">
        <f ca="1">IF(ДАННЫЕ!$F$1&gt;0,IF(ДАННЫЕ!$G1008&gt;0,DATEDIF(ДАННЫЕ!$G1008,ДАННЫЕ!$F$1,"y"),""),IF(ДАННЫЕ!$G1008&gt;0,DATEDIF(ДАННЫЕ!$G1008,TODAY(),"y"),""))</f>
        <v/>
      </c>
      <c r="F1008" s="43" t="str">
        <f xml:space="preserve"> IF(ДАННЫЕ!$F1008="М",IF(E1008&gt;=18,IF(E1008&lt;60,1,""),""),"")&amp;IF(ДАННЫЕ!$F1008="Ж",IF(E1008&gt;=18,IF(E1008&lt;55,1,""),""),"")</f>
        <v/>
      </c>
      <c r="G1008" s="43" t="str">
        <f xml:space="preserve"> IF(ДАННЫЕ!$F1008="М",IF(E1008&gt;=60,2,""),"")&amp;IF(ДАННЫЕ!$F1008="Ж",IF(E1008&gt;=55,2,""),"")</f>
        <v/>
      </c>
      <c r="H1008" s="43" t="str">
        <f t="shared" ca="1" si="48"/>
        <v/>
      </c>
      <c r="I1008" s="43" t="str">
        <f t="shared" ca="1" si="49"/>
        <v>03</v>
      </c>
      <c r="J1008" s="28" t="str">
        <f ca="1">ДАННЫЕ!$F1008&amp;H1008&amp;I1008&amp;ДАННЫЕ!$I1008&amp;"m"&amp;IF(ДАННЫЕ!$I1008&gt;0,IF(ДАННЫЕ!$J1008&gt;0,0,1),"")&amp;"f"&amp;IF(ДАННЫЕ!$R1008&gt;0,IF(YEAR(ДАННЫЕ!$F$1)=YEAR(ДАННЫЕ!$R1008),1,0),0)&amp;"z"&amp;ДАННЫЕ!$R1008&amp;"p"&amp;ДАННЫЕ!$S1008&amp;"i"&amp;ДАННЫЕ!$T1008&amp;"h"&amp;ДАННЫЕ!$K1008&amp;"be"&amp;ДАННЫЕ!$BI1008&amp;"CD"&amp;IF(ДАННЫЕ!BF1008&gt;500,4,IF(ДАННЫЕ!BF1008&gt;350,3,IF(ДАННЫЕ!BF1008&gt;200,2,IF(ДАННЫЕ!BF1008&gt;0,1,0))))&amp;"g"&amp;B1008&amp;"d"&amp;H1008&amp;"l"&amp;ДАННЫЕ!AT1008&amp;"a"&amp;ДАННЫЕ!$V1008&amp;"v"&amp;R1008&amp;"k"&amp;ДАННЫЕ!$U1008&amp;"s"&amp;ДАННЫЕ!$Y1008&amp;"t"&amp;ДАННЫЕ!$X1008&amp;"b"&amp;IF(ДАННЫЕ!$Q1008&gt;1,1,0)&amp;"PP"&amp;ДАННЫЕ!Z1008&amp;"c"&amp;S1008&amp;"x"&amp;IF(ДАННЫЕ!$BY1008&gt;0,IF(YEAR(ДАННЫЕ!$F$1)=YEAR(ДАННЫЕ!$BY1008),1,0),0)&amp;"n"&amp;IF(ДАННЫЕ!$BZ1008&gt;0,IF(YEAR(ДАННЫЕ!$F$1)=YEAR(ДАННЫЕ!$BZ1008),1,0),0)&amp;"u"&amp;D1008&amp;"z"&amp;IF(ДАННЫЕ!$CL1008&gt;0,IF(YEAR(ДАННЫЕ!$F$1)&gt;YEAR(ДАННЫЕ!$CL1008),11,12),0)</f>
        <v>03mf0zpihbeCD0g0dlav0kstb0PPc0x0n0u0z0</v>
      </c>
      <c r="K1008" s="28" t="str">
        <f ca="1">ДАННЫЕ!$I1008&amp;"x"&amp;B1008&amp;"w"&amp;IF(T1008+ДАННЫЕ!AD1008+ДАННЫЕ!AE1008+ДАННЫЕ!AF1008+ДАННЫЕ!AG1008+ДАННЫЕ!AH1008+ДАННЫЕ!$AL1008+ДАННЫЕ!AI1008+ДАННЫЕ!AJ1008+ДАННЫЕ!AK1008+ДАННЫЕ!AP1008+ДАННЫЕ!AQ1008+ДАННЫЕ!AR1008+ДАННЫЕ!$AM1008+ДАННЫЕ!$AN1008+ДАННЫЕ!AS1008+ДАННЫЕ!AT1008&gt;0,1,0)&amp;IF(OR(T1008=2,ДАННЫЕ!AD1008=2,ДАННЫЕ!AE1008=2,ДАННЫЕ!AF1008=2,ДАННЫЕ!AG1008=2,ДАННЫЕ!AH1008=2,ДАННЫЕ!$AL1008=2,ДАННЫЕ!AI1008=2,ДАННЫЕ!AJ1008=2,ДАННЫЕ!AK1008=2,ДАННЫЕ!AP1008=2,ДАННЫЕ!AQ1008=2,ДАННЫЕ!AR1008=2,ДАННЫЕ!$AM1008=2,ДАННЫЕ!$AN1008=2,ДАННЫЕ!AS1008=2,ДАННЫЕ!AT1008=2),2,0)&amp;"t"&amp;IF(T1008&gt;0,"1"&amp;T1008,"00")&amp;"f"&amp;IF(ДАННЫЕ!$AC1008,"1"&amp;ДАННЫЕ!$AC1008,"00")&amp;"b"&amp;IF(ДАННЫЕ!$AD1008,"1"&amp;ДАННЫЕ!$AD1008,"00")&amp;"g"&amp;IF(ДАННЫЕ!$AF1008,"1"&amp;ДАННЫЕ!$AF1008,"00")&amp;"c"&amp;IF(ДАННЫЕ!$AG1008,"1"&amp;ДАННЫЕ!$AG1008,"00")&amp;"i"&amp;IF(ДАННЫЕ!$AH1008,"1"&amp;ДАННЫЕ!$AH1008,"00")&amp;"r"&amp;IF(ДАННЫЕ!$AL1008,"1"&amp;ДАННЫЕ!$AL1008,"00")&amp;"m"&amp;IF(ДАННЫЕ!$AI1008,"1"&amp;ДАННЫЕ!$AI1008,"00")&amp;"hS"&amp;IF(ДАННЫЕ!$AJ1008,"1"&amp;ДАННЫЕ!$AJ1008,"00")&amp;"hZ"&amp;IF(ДАННЫЕ!$AK1008,"1"&amp;ДАННЫЕ!$AK1008,"00")&amp;"p"&amp;IF(ДАННЫЕ!$AP1008,"1"&amp;ДАННЫЕ!$AP1008,"00")&amp;"k"&amp;IF(ДАННЫЕ!$AQ1008,"1"&amp;ДАННЫЕ!$AQ1008,"00")&amp;"z"&amp;IF(ДАННЫЕ!$AR1008,"1"&amp;ДАННЫЕ!$AR1008,"00")&amp;"j"&amp;IF(ДАННЫЕ!$AM1008,"1"&amp;ДАННЫЕ!$AM1008,"00")&amp;"n"&amp;IF(ДАННЫЕ!$AN1008,"1"&amp;ДАННЫЕ!$AN1008,"00")&amp;"E"&amp;ДАННЫЕ!BI1008&amp;"L"&amp;ДАННЫЕ!AO1008&amp;"h"&amp;IF(ДАННЫЕ!$AU1008&gt;0,1,0)&amp;"v"&amp;IF(ДАННЫЕ!$AW1008&gt;0,1,0)&amp;"a"&amp;IF(ДАННЫЕ!$AS1008,"1"&amp;ДАННЫЕ!$AS1008,"00")&amp;"s"&amp;IF(ДАННЫЕ!$AT1008,"1"&amp;ДАННЫЕ!$AT1008,"00")&amp;"u"&amp;IF(ДАННЫЕ!$CJ1008&gt;0,1,0)&amp;"y"&amp;B1008&amp;"d"&amp;H1008&amp;"e"&amp;F1008&amp;G1008</f>
        <v>x0w00t00f00b00g00c00i00r00m00hS00hZ00p00k00z00j00n00ELh0v0a00s00u0y0de</v>
      </c>
      <c r="L1008" s="28" t="str">
        <f ca="1">ДАННЫЕ!$I1008&amp;"VN"&amp;IF(ДАННЫЕ!AW1008&gt;0,11,10)&amp;"CD"&amp;IF(ДАННЫЕ!BF1008&gt;500,16,IF(ДАННЫЕ!BF1008&gt;350,15,IF(ДАННЫЕ!BF1008&gt;=200,14,IF(ДАННЫЕ!BF1008&gt;=100,13,IF(ДАННЫЕ!BF1008&gt;=50,12,IF(ДАННЫЕ!BF1008&gt;0,11,10))))))&amp;"AR"&amp;IF(ДАННЫЕ!BX1008&gt;0,1,0)&amp;"GD"&amp;B1008&amp;"VV"&amp;IF(E1008&gt;=5,IF(E1008&lt;18,1,0),0)</f>
        <v>VN10CD10AR0GD0VV0</v>
      </c>
      <c r="M1008" s="28" t="str">
        <f>ДАННЫЕ!$I1008&amp;"b"&amp;ДАННЫЕ!$BI1008&amp;"r"&amp;ДАННЫЕ!$BJ1008&amp;"CD"&amp;IF(ДАННЫЕ!BF1008&gt;0,IF(ДАННЫЕ!BF1008&lt;200,1,IF(ДАННЫЕ!BF1008&lt;350,2,3)),0)&amp;"h"&amp;IF(ДАННЫЕ!$BK1008+ДАННЫЕ!$BL1008+ДАННЫЕ!$BM1008&gt;0,1,0)&amp;"x"&amp;ДАННЫЕ!$BK1008&amp;"y"&amp;ДАННЫЕ!$BL1008&amp;"z"&amp;ДАННЫЕ!$BM1008&amp;"c"&amp;IF(ДАННЫЕ!$BK1008+ДАННЫЕ!$BL1008+ДАННЫЕ!$BM1008=3,1,0)&amp;"a"&amp;IF(ДАННЫЕ!$BQ1008+ДАННЫЕ!$BR1008&gt;0,1,0)&amp;"d"&amp;ДАННЫЕ!$BQ1008&amp;"v"&amp;ДАННЫЕ!$BR1008&amp;"p"&amp;ДАННЫЕ!$BS1008&amp;"n"&amp;ДАННЫЕ!$BU1008&amp;"t"&amp;ДАННЫЕ!$BV1008&amp;"o"&amp;ДАННЫЕ!$BT1008&amp;"l"&amp;IF(ДАННЫЕ!$BN1008&gt;0,1,0)&amp;ДАННЫЕ!$BN1008&amp;"g"&amp;ДАННЫЕ!$BO1008&amp;"s"&amp;ДАННЫЕ!$BP1008&amp;"DZ"&amp;IF(ДАННЫЕ!B1008-ДАННЫЕ!G1008 &lt; 60,IF(ДАННЫЕ!B1008-ДАННЫЕ!G1008 &gt;= 0,1,0),0)&amp;"u"&amp;IF(ДАННЫЕ!$CJ1008&gt;0,1,0)</f>
        <v>brCD0h0xyzc0a0dvpntol0gsDZ1u0</v>
      </c>
      <c r="N1008" s="28" t="str">
        <f ca="1">ДАННЫЕ!$F1008&amp;ДАННЫЕ!$I1008&amp;"g"&amp;B1008&amp;"cf"&amp;D1008&amp;"a"&amp;IF(ДАННЫЕ!$BX1008&gt;0,1,0)&amp;IF(ДАННЫЕ!$BF1008&gt;500,1,IF(ДАННЫЕ!$BF1008&gt;350,2,IF(ДАННЫЕ!$BF1008&gt;=200,3,IF(ДАННЫЕ!$BF1008&gt;=100,4,IF(ДАННЫЕ!$BF1008&gt;=50,5,IF(ДАННЫЕ!$BF1008&lt;50,6,0))))))&amp;"AR"&amp;IF(DATEDIF(ДАННЫЕ!$BX1008,ДАННЫЕ!$F$1,"y")&gt;1,1,0)&amp;"VG"&amp;IF(ДАННЫЕ!$BH1008="0",1,0)&amp;"o"&amp;IF(T1008+ДАННЫЕ!$AF1008+ДАННЫЕ!$AG1008+ДАННЫЕ!$AH1008+ДАННЫЕ!$AI1008+ДАННЫЕ!$AJ1008+ДАННЫЕ!$AP1008+ДАННЫЕ!$AQ1008+ДАННЫЕ!$AR1008+ДАННЫЕ!$AU1008+ДАННЫЕ!$AW1008+ДАННЫЕ!$AS1008+ДАННЫЕ!$AT1008&gt;0,1,0)&amp;"x"&amp;ДАННЫЕ!$AG1008&amp;"p"&amp;IF(ДАННЫЕ!$BY1008&gt;0,1,0)&amp;"v"&amp;IF(ДАННЫЕ!$BZ1008&gt;0,1,0)&amp;"n"&amp;ДАННЫЕ!$CA1008&amp;"t"&amp;ДАННЫЕ!$AY1008&amp;"k"&amp;ДАННЫЕ!$CB1008&amp;"q"&amp;ДАННЫЕ!$CC1008&amp;"w"&amp;ДАННЫЕ!$CD1008&amp;"e"&amp;ДАННЫЕ!$CE1008&amp;"m"&amp;ДАННЫЕ!$CF1008&amp;"c"&amp;ДАННЫЕ!$CG1008&amp;"z"&amp;ДАННЫЕ!$CH1008&amp;"d"&amp;IF(H1008=4,1,0)&amp;"s"&amp;IF(ДАННЫЕ!$J1008=1,0,1)&amp;"u"&amp;IF(ДАННЫЕ!$CJ1008&gt;0,1,0)</f>
        <v>g0cf0a06AR1VG0o0xp0v0ntkqwemczd0s1u0</v>
      </c>
      <c r="O1008" s="28" t="str">
        <f>ДАННЫЕ!$I1008&amp;"g"&amp;B1008&amp;A1008&amp;"f"&amp;P1008&amp;"c"&amp;IF(ДАННЫЕ!$U1008&gt;0,1,0)&amp;"s"&amp;IF(ДАННЫЕ!$Q1008&gt;0,IF(YEAR(ДАННЫЕ!$F$1)=YEAR(ДАННЫЕ!$Q1008),IF(MONTH(ДАННЫЕ!$F$1)=MONTH(ДАННЫЕ!$Q1008),111,11),1),0)&amp;"i"&amp;IF(ДАННЫЕ!$R1008+ДАННЫЕ!$S1008+ДАННЫЕ!$T1008=0,0,1)&amp;"h"&amp;IF(ДАННЫЕ!$P1008&gt;0,1,0)&amp;"p"&amp;IF(ДАННЫЕ!$CI1008&gt;0,IF(YEAR(ДАННЫЕ!$F$1)=YEAR(ДАННЫЕ!$CI1008),IF(MONTH(ДАННЫЕ!$F$1)=MONTH(ДАННЫЕ!$CI1008),111,11),1),0)&amp;"d"&amp;IF(ДАННЫЕ!$CJ1008&gt;0,IF(YEAR(ДАННЫЕ!$F$1)=YEAR(ДАННЫЕ!$CJ1008),IF(MONTH(ДАННЫЕ!$F$1)=MONTH(ДАННЫЕ!$CJ1008),111,11),1),0)&amp;"o"&amp;IF(ДАННЫЕ!$CK1008&gt;0,IF(MONTH(ДАННЫЕ!$F$1)=MONTH(ДАННЫЕ!$CK1008),111,11),0)&amp;"v"&amp;IF(ДАННЫЕ!$BE1008&gt;0,IF(MONTH(ДАННЫЕ!$F$1)=MONTH(ДАННЫЕ!$BE1008),111,11),0)</f>
        <v>g00f0c0s0i0h0p0d0o0v0</v>
      </c>
      <c r="P1008" s="15">
        <f t="shared" si="50"/>
        <v>0</v>
      </c>
      <c r="Q1008" s="15">
        <f>IF(ДАННЫЕ!$F$1&gt;ДАННЫЕ!$N1008,IF(YEAR(ДАННЫЕ!$F$1)=YEAR(ДАННЫЕ!M1008),1,0),0)</f>
        <v>0</v>
      </c>
      <c r="R1008" s="15">
        <f>IF(ДАННЫЕ!$F$1&gt;ДАННЫЕ!$N1008,IF(YEAR(ДАННЫЕ!$F$1)=YEAR(ДАННЫЕ!N1008),1,0),0)</f>
        <v>0</v>
      </c>
      <c r="S1008" s="15">
        <f>IF(ДАННЫЕ!$AA1008="2А",1,IF(ДАННЫЕ!$AA1008="2Б",2,IF(ДАННЫЕ!$AA1008="2В",3,IF(ДАННЫЕ!$AA1008=3,4,IF(ДАННЫЕ!$AA1008="4А",5,IF(ДАННЫЕ!$AA1008="4Б",6,IF(ДАННЫЕ!$AA1008="4В",7,IF(ДАННЫЕ!$AA1008=5,8,0))))))))</f>
        <v>0</v>
      </c>
      <c r="T1008" s="15">
        <f>IF(OR(ДАННЫЕ!$AC1008=2,ДАННЫЕ!$AD1008=2,ДАННЫЕ!$AE1008=2),2,IF(OR(ДАННЫЕ!$AC1008=1,ДАННЫЕ!$AD1008=1,ДАННЫЕ!$AE1008=1),1,0))</f>
        <v>0</v>
      </c>
    </row>
    <row r="1009" spans="1:20" x14ac:dyDescent="0.2">
      <c r="A1009" s="78">
        <f>IF(B1009&gt;0,IF(MONTH(ДАННЫЕ!$F$1)=MONTH(ДАННЫЕ!$B1009),1,0),0)</f>
        <v>0</v>
      </c>
      <c r="B1009" s="14">
        <f>IF(ДАННЫЕ!$B1009&gt;0,IF(YEAR(ДАННЫЕ!$F$1)=YEAR(ДАННЫЕ!$B1009),1,0),0)</f>
        <v>0</v>
      </c>
      <c r="C1009" s="14">
        <f>IF(ДАННЫЕ!$CM1009&gt;0,IF(YEAR(ДАННЫЕ!$F$1)=YEAR(ДАННЫЕ!$CM1009),1,0),0)</f>
        <v>0</v>
      </c>
      <c r="D1009" s="14">
        <f>IF(ДАННЫЕ!$CJ1009&gt;0,IF(ДАННЫЕ!$CL1009&gt;ДАННЫЕ!$F$1,1,IF(ДАННЫЕ!$CL1009&gt;0,0,1)),0)</f>
        <v>0</v>
      </c>
      <c r="E1009" s="43" t="str">
        <f ca="1">IF(ДАННЫЕ!$F$1&gt;0,IF(ДАННЫЕ!$G1009&gt;0,DATEDIF(ДАННЫЕ!$G1009,ДАННЫЕ!$F$1,"y"),""),IF(ДАННЫЕ!$G1009&gt;0,DATEDIF(ДАННЫЕ!$G1009,TODAY(),"y"),""))</f>
        <v/>
      </c>
      <c r="F1009" s="43" t="str">
        <f xml:space="preserve"> IF(ДАННЫЕ!$F1009="М",IF(E1009&gt;=18,IF(E1009&lt;60,1,""),""),"")&amp;IF(ДАННЫЕ!$F1009="Ж",IF(E1009&gt;=18,IF(E1009&lt;55,1,""),""),"")</f>
        <v/>
      </c>
      <c r="G1009" s="43" t="str">
        <f xml:space="preserve"> IF(ДАННЫЕ!$F1009="М",IF(E1009&gt;=60,2,""),"")&amp;IF(ДАННЫЕ!$F1009="Ж",IF(E1009&gt;=55,2,""),"")</f>
        <v/>
      </c>
      <c r="H1009" s="43" t="str">
        <f t="shared" ca="1" si="48"/>
        <v/>
      </c>
      <c r="I1009" s="43" t="str">
        <f t="shared" ca="1" si="49"/>
        <v>03</v>
      </c>
      <c r="J1009" s="28" t="str">
        <f ca="1">ДАННЫЕ!$F1009&amp;H1009&amp;I1009&amp;ДАННЫЕ!$I1009&amp;"m"&amp;IF(ДАННЫЕ!$I1009&gt;0,IF(ДАННЫЕ!$J1009&gt;0,0,1),"")&amp;"f"&amp;IF(ДАННЫЕ!$R1009&gt;0,IF(YEAR(ДАННЫЕ!$F$1)=YEAR(ДАННЫЕ!$R1009),1,0),0)&amp;"z"&amp;ДАННЫЕ!$R1009&amp;"p"&amp;ДАННЫЕ!$S1009&amp;"i"&amp;ДАННЫЕ!$T1009&amp;"h"&amp;ДАННЫЕ!$K1009&amp;"be"&amp;ДАННЫЕ!$BI1009&amp;"CD"&amp;IF(ДАННЫЕ!BF1009&gt;500,4,IF(ДАННЫЕ!BF1009&gt;350,3,IF(ДАННЫЕ!BF1009&gt;200,2,IF(ДАННЫЕ!BF1009&gt;0,1,0))))&amp;"g"&amp;B1009&amp;"d"&amp;H1009&amp;"l"&amp;ДАННЫЕ!AT1009&amp;"a"&amp;ДАННЫЕ!$V1009&amp;"v"&amp;R1009&amp;"k"&amp;ДАННЫЕ!$U1009&amp;"s"&amp;ДАННЫЕ!$Y1009&amp;"t"&amp;ДАННЫЕ!$X1009&amp;"b"&amp;IF(ДАННЫЕ!$Q1009&gt;1,1,0)&amp;"PP"&amp;ДАННЫЕ!Z1009&amp;"c"&amp;S1009&amp;"x"&amp;IF(ДАННЫЕ!$BY1009&gt;0,IF(YEAR(ДАННЫЕ!$F$1)=YEAR(ДАННЫЕ!$BY1009),1,0),0)&amp;"n"&amp;IF(ДАННЫЕ!$BZ1009&gt;0,IF(YEAR(ДАННЫЕ!$F$1)=YEAR(ДАННЫЕ!$BZ1009),1,0),0)&amp;"u"&amp;D1009&amp;"z"&amp;IF(ДАННЫЕ!$CL1009&gt;0,IF(YEAR(ДАННЫЕ!$F$1)&gt;YEAR(ДАННЫЕ!$CL1009),11,12),0)</f>
        <v>03mf0zpihbeCD0g0dlav0kstb0PPc0x0n0u0z0</v>
      </c>
      <c r="K1009" s="28" t="str">
        <f ca="1">ДАННЫЕ!$I1009&amp;"x"&amp;B1009&amp;"w"&amp;IF(T1009+ДАННЫЕ!AD1009+ДАННЫЕ!AE1009+ДАННЫЕ!AF1009+ДАННЫЕ!AG1009+ДАННЫЕ!AH1009+ДАННЫЕ!$AL1009+ДАННЫЕ!AI1009+ДАННЫЕ!AJ1009+ДАННЫЕ!AK1009+ДАННЫЕ!AP1009+ДАННЫЕ!AQ1009+ДАННЫЕ!AR1009+ДАННЫЕ!$AM1009+ДАННЫЕ!$AN1009+ДАННЫЕ!AS1009+ДАННЫЕ!AT1009&gt;0,1,0)&amp;IF(OR(T1009=2,ДАННЫЕ!AD1009=2,ДАННЫЕ!AE1009=2,ДАННЫЕ!AF1009=2,ДАННЫЕ!AG1009=2,ДАННЫЕ!AH1009=2,ДАННЫЕ!$AL1009=2,ДАННЫЕ!AI1009=2,ДАННЫЕ!AJ1009=2,ДАННЫЕ!AK1009=2,ДАННЫЕ!AP1009=2,ДАННЫЕ!AQ1009=2,ДАННЫЕ!AR1009=2,ДАННЫЕ!$AM1009=2,ДАННЫЕ!$AN1009=2,ДАННЫЕ!AS1009=2,ДАННЫЕ!AT1009=2),2,0)&amp;"t"&amp;IF(T1009&gt;0,"1"&amp;T1009,"00")&amp;"f"&amp;IF(ДАННЫЕ!$AC1009,"1"&amp;ДАННЫЕ!$AC1009,"00")&amp;"b"&amp;IF(ДАННЫЕ!$AD1009,"1"&amp;ДАННЫЕ!$AD1009,"00")&amp;"g"&amp;IF(ДАННЫЕ!$AF1009,"1"&amp;ДАННЫЕ!$AF1009,"00")&amp;"c"&amp;IF(ДАННЫЕ!$AG1009,"1"&amp;ДАННЫЕ!$AG1009,"00")&amp;"i"&amp;IF(ДАННЫЕ!$AH1009,"1"&amp;ДАННЫЕ!$AH1009,"00")&amp;"r"&amp;IF(ДАННЫЕ!$AL1009,"1"&amp;ДАННЫЕ!$AL1009,"00")&amp;"m"&amp;IF(ДАННЫЕ!$AI1009,"1"&amp;ДАННЫЕ!$AI1009,"00")&amp;"hS"&amp;IF(ДАННЫЕ!$AJ1009,"1"&amp;ДАННЫЕ!$AJ1009,"00")&amp;"hZ"&amp;IF(ДАННЫЕ!$AK1009,"1"&amp;ДАННЫЕ!$AK1009,"00")&amp;"p"&amp;IF(ДАННЫЕ!$AP1009,"1"&amp;ДАННЫЕ!$AP1009,"00")&amp;"k"&amp;IF(ДАННЫЕ!$AQ1009,"1"&amp;ДАННЫЕ!$AQ1009,"00")&amp;"z"&amp;IF(ДАННЫЕ!$AR1009,"1"&amp;ДАННЫЕ!$AR1009,"00")&amp;"j"&amp;IF(ДАННЫЕ!$AM1009,"1"&amp;ДАННЫЕ!$AM1009,"00")&amp;"n"&amp;IF(ДАННЫЕ!$AN1009,"1"&amp;ДАННЫЕ!$AN1009,"00")&amp;"E"&amp;ДАННЫЕ!BI1009&amp;"L"&amp;ДАННЫЕ!AO1009&amp;"h"&amp;IF(ДАННЫЕ!$AU1009&gt;0,1,0)&amp;"v"&amp;IF(ДАННЫЕ!$AW1009&gt;0,1,0)&amp;"a"&amp;IF(ДАННЫЕ!$AS1009,"1"&amp;ДАННЫЕ!$AS1009,"00")&amp;"s"&amp;IF(ДАННЫЕ!$AT1009,"1"&amp;ДАННЫЕ!$AT1009,"00")&amp;"u"&amp;IF(ДАННЫЕ!$CJ1009&gt;0,1,0)&amp;"y"&amp;B1009&amp;"d"&amp;H1009&amp;"e"&amp;F1009&amp;G1009</f>
        <v>x0w00t00f00b00g00c00i00r00m00hS00hZ00p00k00z00j00n00ELh0v0a00s00u0y0de</v>
      </c>
      <c r="L1009" s="28" t="str">
        <f ca="1">ДАННЫЕ!$I1009&amp;"VN"&amp;IF(ДАННЫЕ!AW1009&gt;0,11,10)&amp;"CD"&amp;IF(ДАННЫЕ!BF1009&gt;500,16,IF(ДАННЫЕ!BF1009&gt;350,15,IF(ДАННЫЕ!BF1009&gt;=200,14,IF(ДАННЫЕ!BF1009&gt;=100,13,IF(ДАННЫЕ!BF1009&gt;=50,12,IF(ДАННЫЕ!BF1009&gt;0,11,10))))))&amp;"AR"&amp;IF(ДАННЫЕ!BX1009&gt;0,1,0)&amp;"GD"&amp;B1009&amp;"VV"&amp;IF(E1009&gt;=5,IF(E1009&lt;18,1,0),0)</f>
        <v>VN10CD10AR0GD0VV0</v>
      </c>
      <c r="M1009" s="28" t="str">
        <f>ДАННЫЕ!$I1009&amp;"b"&amp;ДАННЫЕ!$BI1009&amp;"r"&amp;ДАННЫЕ!$BJ1009&amp;"CD"&amp;IF(ДАННЫЕ!BF1009&gt;0,IF(ДАННЫЕ!BF1009&lt;200,1,IF(ДАННЫЕ!BF1009&lt;350,2,3)),0)&amp;"h"&amp;IF(ДАННЫЕ!$BK1009+ДАННЫЕ!$BL1009+ДАННЫЕ!$BM1009&gt;0,1,0)&amp;"x"&amp;ДАННЫЕ!$BK1009&amp;"y"&amp;ДАННЫЕ!$BL1009&amp;"z"&amp;ДАННЫЕ!$BM1009&amp;"c"&amp;IF(ДАННЫЕ!$BK1009+ДАННЫЕ!$BL1009+ДАННЫЕ!$BM1009=3,1,0)&amp;"a"&amp;IF(ДАННЫЕ!$BQ1009+ДАННЫЕ!$BR1009&gt;0,1,0)&amp;"d"&amp;ДАННЫЕ!$BQ1009&amp;"v"&amp;ДАННЫЕ!$BR1009&amp;"p"&amp;ДАННЫЕ!$BS1009&amp;"n"&amp;ДАННЫЕ!$BU1009&amp;"t"&amp;ДАННЫЕ!$BV1009&amp;"o"&amp;ДАННЫЕ!$BT1009&amp;"l"&amp;IF(ДАННЫЕ!$BN1009&gt;0,1,0)&amp;ДАННЫЕ!$BN1009&amp;"g"&amp;ДАННЫЕ!$BO1009&amp;"s"&amp;ДАННЫЕ!$BP1009&amp;"DZ"&amp;IF(ДАННЫЕ!B1009-ДАННЫЕ!G1009 &lt; 60,IF(ДАННЫЕ!B1009-ДАННЫЕ!G1009 &gt;= 0,1,0),0)&amp;"u"&amp;IF(ДАННЫЕ!$CJ1009&gt;0,1,0)</f>
        <v>brCD0h0xyzc0a0dvpntol0gsDZ1u0</v>
      </c>
      <c r="N1009" s="28" t="str">
        <f ca="1">ДАННЫЕ!$F1009&amp;ДАННЫЕ!$I1009&amp;"g"&amp;B1009&amp;"cf"&amp;D1009&amp;"a"&amp;IF(ДАННЫЕ!$BX1009&gt;0,1,0)&amp;IF(ДАННЫЕ!$BF1009&gt;500,1,IF(ДАННЫЕ!$BF1009&gt;350,2,IF(ДАННЫЕ!$BF1009&gt;=200,3,IF(ДАННЫЕ!$BF1009&gt;=100,4,IF(ДАННЫЕ!$BF1009&gt;=50,5,IF(ДАННЫЕ!$BF1009&lt;50,6,0))))))&amp;"AR"&amp;IF(DATEDIF(ДАННЫЕ!$BX1009,ДАННЫЕ!$F$1,"y")&gt;1,1,0)&amp;"VG"&amp;IF(ДАННЫЕ!$BH1009="0",1,0)&amp;"o"&amp;IF(T1009+ДАННЫЕ!$AF1009+ДАННЫЕ!$AG1009+ДАННЫЕ!$AH1009+ДАННЫЕ!$AI1009+ДАННЫЕ!$AJ1009+ДАННЫЕ!$AP1009+ДАННЫЕ!$AQ1009+ДАННЫЕ!$AR1009+ДАННЫЕ!$AU1009+ДАННЫЕ!$AW1009+ДАННЫЕ!$AS1009+ДАННЫЕ!$AT1009&gt;0,1,0)&amp;"x"&amp;ДАННЫЕ!$AG1009&amp;"p"&amp;IF(ДАННЫЕ!$BY1009&gt;0,1,0)&amp;"v"&amp;IF(ДАННЫЕ!$BZ1009&gt;0,1,0)&amp;"n"&amp;ДАННЫЕ!$CA1009&amp;"t"&amp;ДАННЫЕ!$AY1009&amp;"k"&amp;ДАННЫЕ!$CB1009&amp;"q"&amp;ДАННЫЕ!$CC1009&amp;"w"&amp;ДАННЫЕ!$CD1009&amp;"e"&amp;ДАННЫЕ!$CE1009&amp;"m"&amp;ДАННЫЕ!$CF1009&amp;"c"&amp;ДАННЫЕ!$CG1009&amp;"z"&amp;ДАННЫЕ!$CH1009&amp;"d"&amp;IF(H1009=4,1,0)&amp;"s"&amp;IF(ДАННЫЕ!$J1009=1,0,1)&amp;"u"&amp;IF(ДАННЫЕ!$CJ1009&gt;0,1,0)</f>
        <v>g0cf0a06AR1VG0o0xp0v0ntkqwemczd0s1u0</v>
      </c>
      <c r="O1009" s="28" t="str">
        <f>ДАННЫЕ!$I1009&amp;"g"&amp;B1009&amp;A1009&amp;"f"&amp;P1009&amp;"c"&amp;IF(ДАННЫЕ!$U1009&gt;0,1,0)&amp;"s"&amp;IF(ДАННЫЕ!$Q1009&gt;0,IF(YEAR(ДАННЫЕ!$F$1)=YEAR(ДАННЫЕ!$Q1009),IF(MONTH(ДАННЫЕ!$F$1)=MONTH(ДАННЫЕ!$Q1009),111,11),1),0)&amp;"i"&amp;IF(ДАННЫЕ!$R1009+ДАННЫЕ!$S1009+ДАННЫЕ!$T1009=0,0,1)&amp;"h"&amp;IF(ДАННЫЕ!$P1009&gt;0,1,0)&amp;"p"&amp;IF(ДАННЫЕ!$CI1009&gt;0,IF(YEAR(ДАННЫЕ!$F$1)=YEAR(ДАННЫЕ!$CI1009),IF(MONTH(ДАННЫЕ!$F$1)=MONTH(ДАННЫЕ!$CI1009),111,11),1),0)&amp;"d"&amp;IF(ДАННЫЕ!$CJ1009&gt;0,IF(YEAR(ДАННЫЕ!$F$1)=YEAR(ДАННЫЕ!$CJ1009),IF(MONTH(ДАННЫЕ!$F$1)=MONTH(ДАННЫЕ!$CJ1009),111,11),1),0)&amp;"o"&amp;IF(ДАННЫЕ!$CK1009&gt;0,IF(MONTH(ДАННЫЕ!$F$1)=MONTH(ДАННЫЕ!$CK1009),111,11),0)&amp;"v"&amp;IF(ДАННЫЕ!$BE1009&gt;0,IF(MONTH(ДАННЫЕ!$F$1)=MONTH(ДАННЫЕ!$BE1009),111,11),0)</f>
        <v>g00f0c0s0i0h0p0d0o0v0</v>
      </c>
      <c r="P1009" s="15">
        <f t="shared" si="50"/>
        <v>0</v>
      </c>
      <c r="Q1009" s="15">
        <f>IF(ДАННЫЕ!$F$1&gt;ДАННЫЕ!$N1009,IF(YEAR(ДАННЫЕ!$F$1)=YEAR(ДАННЫЕ!M1009),1,0),0)</f>
        <v>0</v>
      </c>
      <c r="R1009" s="15">
        <f>IF(ДАННЫЕ!$F$1&gt;ДАННЫЕ!$N1009,IF(YEAR(ДАННЫЕ!$F$1)=YEAR(ДАННЫЕ!N1009),1,0),0)</f>
        <v>0</v>
      </c>
      <c r="S1009" s="15">
        <f>IF(ДАННЫЕ!$AA1009="2А",1,IF(ДАННЫЕ!$AA1009="2Б",2,IF(ДАННЫЕ!$AA1009="2В",3,IF(ДАННЫЕ!$AA1009=3,4,IF(ДАННЫЕ!$AA1009="4А",5,IF(ДАННЫЕ!$AA1009="4Б",6,IF(ДАННЫЕ!$AA1009="4В",7,IF(ДАННЫЕ!$AA1009=5,8,0))))))))</f>
        <v>0</v>
      </c>
      <c r="T1009" s="15">
        <f>IF(OR(ДАННЫЕ!$AC1009=2,ДАННЫЕ!$AD1009=2,ДАННЫЕ!$AE1009=2),2,IF(OR(ДАННЫЕ!$AC1009=1,ДАННЫЕ!$AD1009=1,ДАННЫЕ!$AE1009=1),1,0))</f>
        <v>0</v>
      </c>
    </row>
    <row r="1010" spans="1:20" x14ac:dyDescent="0.2">
      <c r="A1010" s="78">
        <f>IF(B1010&gt;0,IF(MONTH(ДАННЫЕ!$F$1)=MONTH(ДАННЫЕ!$B1010),1,0),0)</f>
        <v>0</v>
      </c>
      <c r="B1010" s="14">
        <f>IF(ДАННЫЕ!$B1010&gt;0,IF(YEAR(ДАННЫЕ!$F$1)=YEAR(ДАННЫЕ!$B1010),1,0),0)</f>
        <v>0</v>
      </c>
      <c r="C1010" s="14">
        <f>IF(ДАННЫЕ!$CM1010&gt;0,IF(YEAR(ДАННЫЕ!$F$1)=YEAR(ДАННЫЕ!$CM1010),1,0),0)</f>
        <v>0</v>
      </c>
      <c r="D1010" s="14">
        <f>IF(ДАННЫЕ!$CJ1010&gt;0,IF(ДАННЫЕ!$CL1010&gt;ДАННЫЕ!$F$1,1,IF(ДАННЫЕ!$CL1010&gt;0,0,1)),0)</f>
        <v>0</v>
      </c>
      <c r="E1010" s="43" t="str">
        <f ca="1">IF(ДАННЫЕ!$F$1&gt;0,IF(ДАННЫЕ!$G1010&gt;0,DATEDIF(ДАННЫЕ!$G1010,ДАННЫЕ!$F$1,"y"),""),IF(ДАННЫЕ!$G1010&gt;0,DATEDIF(ДАННЫЕ!$G1010,TODAY(),"y"),""))</f>
        <v/>
      </c>
      <c r="F1010" s="43" t="str">
        <f xml:space="preserve"> IF(ДАННЫЕ!$F1010="М",IF(E1010&gt;=18,IF(E1010&lt;60,1,""),""),"")&amp;IF(ДАННЫЕ!$F1010="Ж",IF(E1010&gt;=18,IF(E1010&lt;55,1,""),""),"")</f>
        <v/>
      </c>
      <c r="G1010" s="43" t="str">
        <f xml:space="preserve"> IF(ДАННЫЕ!$F1010="М",IF(E1010&gt;=60,2,""),"")&amp;IF(ДАННЫЕ!$F1010="Ж",IF(E1010&gt;=55,2,""),"")</f>
        <v/>
      </c>
      <c r="H1010" s="43" t="str">
        <f t="shared" ca="1" si="48"/>
        <v/>
      </c>
      <c r="I1010" s="43" t="str">
        <f t="shared" ca="1" si="49"/>
        <v>03</v>
      </c>
      <c r="J1010" s="28" t="str">
        <f ca="1">ДАННЫЕ!$F1010&amp;H1010&amp;I1010&amp;ДАННЫЕ!$I1010&amp;"m"&amp;IF(ДАННЫЕ!$I1010&gt;0,IF(ДАННЫЕ!$J1010&gt;0,0,1),"")&amp;"f"&amp;IF(ДАННЫЕ!$R1010&gt;0,IF(YEAR(ДАННЫЕ!$F$1)=YEAR(ДАННЫЕ!$R1010),1,0),0)&amp;"z"&amp;ДАННЫЕ!$R1010&amp;"p"&amp;ДАННЫЕ!$S1010&amp;"i"&amp;ДАННЫЕ!$T1010&amp;"h"&amp;ДАННЫЕ!$K1010&amp;"be"&amp;ДАННЫЕ!$BI1010&amp;"CD"&amp;IF(ДАННЫЕ!BF1010&gt;500,4,IF(ДАННЫЕ!BF1010&gt;350,3,IF(ДАННЫЕ!BF1010&gt;200,2,IF(ДАННЫЕ!BF1010&gt;0,1,0))))&amp;"g"&amp;B1010&amp;"d"&amp;H1010&amp;"l"&amp;ДАННЫЕ!AT1010&amp;"a"&amp;ДАННЫЕ!$V1010&amp;"v"&amp;R1010&amp;"k"&amp;ДАННЫЕ!$U1010&amp;"s"&amp;ДАННЫЕ!$Y1010&amp;"t"&amp;ДАННЫЕ!$X1010&amp;"b"&amp;IF(ДАННЫЕ!$Q1010&gt;1,1,0)&amp;"PP"&amp;ДАННЫЕ!Z1010&amp;"c"&amp;S1010&amp;"x"&amp;IF(ДАННЫЕ!$BY1010&gt;0,IF(YEAR(ДАННЫЕ!$F$1)=YEAR(ДАННЫЕ!$BY1010),1,0),0)&amp;"n"&amp;IF(ДАННЫЕ!$BZ1010&gt;0,IF(YEAR(ДАННЫЕ!$F$1)=YEAR(ДАННЫЕ!$BZ1010),1,0),0)&amp;"u"&amp;D1010&amp;"z"&amp;IF(ДАННЫЕ!$CL1010&gt;0,IF(YEAR(ДАННЫЕ!$F$1)&gt;YEAR(ДАННЫЕ!$CL1010),11,12),0)</f>
        <v>03mf0zpihbeCD0g0dlav0kstb0PPc0x0n0u0z0</v>
      </c>
      <c r="K1010" s="28" t="str">
        <f ca="1">ДАННЫЕ!$I1010&amp;"x"&amp;B1010&amp;"w"&amp;IF(T1010+ДАННЫЕ!AD1010+ДАННЫЕ!AE1010+ДАННЫЕ!AF1010+ДАННЫЕ!AG1010+ДАННЫЕ!AH1010+ДАННЫЕ!$AL1010+ДАННЫЕ!AI1010+ДАННЫЕ!AJ1010+ДАННЫЕ!AK1010+ДАННЫЕ!AP1010+ДАННЫЕ!AQ1010+ДАННЫЕ!AR1010+ДАННЫЕ!$AM1010+ДАННЫЕ!$AN1010+ДАННЫЕ!AS1010+ДАННЫЕ!AT1010&gt;0,1,0)&amp;IF(OR(T1010=2,ДАННЫЕ!AD1010=2,ДАННЫЕ!AE1010=2,ДАННЫЕ!AF1010=2,ДАННЫЕ!AG1010=2,ДАННЫЕ!AH1010=2,ДАННЫЕ!$AL1010=2,ДАННЫЕ!AI1010=2,ДАННЫЕ!AJ1010=2,ДАННЫЕ!AK1010=2,ДАННЫЕ!AP1010=2,ДАННЫЕ!AQ1010=2,ДАННЫЕ!AR1010=2,ДАННЫЕ!$AM1010=2,ДАННЫЕ!$AN1010=2,ДАННЫЕ!AS1010=2,ДАННЫЕ!AT1010=2),2,0)&amp;"t"&amp;IF(T1010&gt;0,"1"&amp;T1010,"00")&amp;"f"&amp;IF(ДАННЫЕ!$AC1010,"1"&amp;ДАННЫЕ!$AC1010,"00")&amp;"b"&amp;IF(ДАННЫЕ!$AD1010,"1"&amp;ДАННЫЕ!$AD1010,"00")&amp;"g"&amp;IF(ДАННЫЕ!$AF1010,"1"&amp;ДАННЫЕ!$AF1010,"00")&amp;"c"&amp;IF(ДАННЫЕ!$AG1010,"1"&amp;ДАННЫЕ!$AG1010,"00")&amp;"i"&amp;IF(ДАННЫЕ!$AH1010,"1"&amp;ДАННЫЕ!$AH1010,"00")&amp;"r"&amp;IF(ДАННЫЕ!$AL1010,"1"&amp;ДАННЫЕ!$AL1010,"00")&amp;"m"&amp;IF(ДАННЫЕ!$AI1010,"1"&amp;ДАННЫЕ!$AI1010,"00")&amp;"hS"&amp;IF(ДАННЫЕ!$AJ1010,"1"&amp;ДАННЫЕ!$AJ1010,"00")&amp;"hZ"&amp;IF(ДАННЫЕ!$AK1010,"1"&amp;ДАННЫЕ!$AK1010,"00")&amp;"p"&amp;IF(ДАННЫЕ!$AP1010,"1"&amp;ДАННЫЕ!$AP1010,"00")&amp;"k"&amp;IF(ДАННЫЕ!$AQ1010,"1"&amp;ДАННЫЕ!$AQ1010,"00")&amp;"z"&amp;IF(ДАННЫЕ!$AR1010,"1"&amp;ДАННЫЕ!$AR1010,"00")&amp;"j"&amp;IF(ДАННЫЕ!$AM1010,"1"&amp;ДАННЫЕ!$AM1010,"00")&amp;"n"&amp;IF(ДАННЫЕ!$AN1010,"1"&amp;ДАННЫЕ!$AN1010,"00")&amp;"E"&amp;ДАННЫЕ!BI1010&amp;"L"&amp;ДАННЫЕ!AO1010&amp;"h"&amp;IF(ДАННЫЕ!$AU1010&gt;0,1,0)&amp;"v"&amp;IF(ДАННЫЕ!$AW1010&gt;0,1,0)&amp;"a"&amp;IF(ДАННЫЕ!$AS1010,"1"&amp;ДАННЫЕ!$AS1010,"00")&amp;"s"&amp;IF(ДАННЫЕ!$AT1010,"1"&amp;ДАННЫЕ!$AT1010,"00")&amp;"u"&amp;IF(ДАННЫЕ!$CJ1010&gt;0,1,0)&amp;"y"&amp;B1010&amp;"d"&amp;H1010&amp;"e"&amp;F1010&amp;G1010</f>
        <v>x0w00t00f00b00g00c00i00r00m00hS00hZ00p00k00z00j00n00ELh0v0a00s00u0y0de</v>
      </c>
      <c r="L1010" s="28" t="str">
        <f ca="1">ДАННЫЕ!$I1010&amp;"VN"&amp;IF(ДАННЫЕ!AW1010&gt;0,11,10)&amp;"CD"&amp;IF(ДАННЫЕ!BF1010&gt;500,16,IF(ДАННЫЕ!BF1010&gt;350,15,IF(ДАННЫЕ!BF1010&gt;=200,14,IF(ДАННЫЕ!BF1010&gt;=100,13,IF(ДАННЫЕ!BF1010&gt;=50,12,IF(ДАННЫЕ!BF1010&gt;0,11,10))))))&amp;"AR"&amp;IF(ДАННЫЕ!BX1010&gt;0,1,0)&amp;"GD"&amp;B1010&amp;"VV"&amp;IF(E1010&gt;=5,IF(E1010&lt;18,1,0),0)</f>
        <v>VN10CD10AR0GD0VV0</v>
      </c>
      <c r="M1010" s="28" t="str">
        <f>ДАННЫЕ!$I1010&amp;"b"&amp;ДАННЫЕ!$BI1010&amp;"r"&amp;ДАННЫЕ!$BJ1010&amp;"CD"&amp;IF(ДАННЫЕ!BF1010&gt;0,IF(ДАННЫЕ!BF1010&lt;200,1,IF(ДАННЫЕ!BF1010&lt;350,2,3)),0)&amp;"h"&amp;IF(ДАННЫЕ!$BK1010+ДАННЫЕ!$BL1010+ДАННЫЕ!$BM1010&gt;0,1,0)&amp;"x"&amp;ДАННЫЕ!$BK1010&amp;"y"&amp;ДАННЫЕ!$BL1010&amp;"z"&amp;ДАННЫЕ!$BM1010&amp;"c"&amp;IF(ДАННЫЕ!$BK1010+ДАННЫЕ!$BL1010+ДАННЫЕ!$BM1010=3,1,0)&amp;"a"&amp;IF(ДАННЫЕ!$BQ1010+ДАННЫЕ!$BR1010&gt;0,1,0)&amp;"d"&amp;ДАННЫЕ!$BQ1010&amp;"v"&amp;ДАННЫЕ!$BR1010&amp;"p"&amp;ДАННЫЕ!$BS1010&amp;"n"&amp;ДАННЫЕ!$BU1010&amp;"t"&amp;ДАННЫЕ!$BV1010&amp;"o"&amp;ДАННЫЕ!$BT1010&amp;"l"&amp;IF(ДАННЫЕ!$BN1010&gt;0,1,0)&amp;ДАННЫЕ!$BN1010&amp;"g"&amp;ДАННЫЕ!$BO1010&amp;"s"&amp;ДАННЫЕ!$BP1010&amp;"DZ"&amp;IF(ДАННЫЕ!B1010-ДАННЫЕ!G1010 &lt; 60,IF(ДАННЫЕ!B1010-ДАННЫЕ!G1010 &gt;= 0,1,0),0)&amp;"u"&amp;IF(ДАННЫЕ!$CJ1010&gt;0,1,0)</f>
        <v>brCD0h0xyzc0a0dvpntol0gsDZ1u0</v>
      </c>
      <c r="N1010" s="28" t="str">
        <f ca="1">ДАННЫЕ!$F1010&amp;ДАННЫЕ!$I1010&amp;"g"&amp;B1010&amp;"cf"&amp;D1010&amp;"a"&amp;IF(ДАННЫЕ!$BX1010&gt;0,1,0)&amp;IF(ДАННЫЕ!$BF1010&gt;500,1,IF(ДАННЫЕ!$BF1010&gt;350,2,IF(ДАННЫЕ!$BF1010&gt;=200,3,IF(ДАННЫЕ!$BF1010&gt;=100,4,IF(ДАННЫЕ!$BF1010&gt;=50,5,IF(ДАННЫЕ!$BF1010&lt;50,6,0))))))&amp;"AR"&amp;IF(DATEDIF(ДАННЫЕ!$BX1010,ДАННЫЕ!$F$1,"y")&gt;1,1,0)&amp;"VG"&amp;IF(ДАННЫЕ!$BH1010="0",1,0)&amp;"o"&amp;IF(T1010+ДАННЫЕ!$AF1010+ДАННЫЕ!$AG1010+ДАННЫЕ!$AH1010+ДАННЫЕ!$AI1010+ДАННЫЕ!$AJ1010+ДАННЫЕ!$AP1010+ДАННЫЕ!$AQ1010+ДАННЫЕ!$AR1010+ДАННЫЕ!$AU1010+ДАННЫЕ!$AW1010+ДАННЫЕ!$AS1010+ДАННЫЕ!$AT1010&gt;0,1,0)&amp;"x"&amp;ДАННЫЕ!$AG1010&amp;"p"&amp;IF(ДАННЫЕ!$BY1010&gt;0,1,0)&amp;"v"&amp;IF(ДАННЫЕ!$BZ1010&gt;0,1,0)&amp;"n"&amp;ДАННЫЕ!$CA1010&amp;"t"&amp;ДАННЫЕ!$AY1010&amp;"k"&amp;ДАННЫЕ!$CB1010&amp;"q"&amp;ДАННЫЕ!$CC1010&amp;"w"&amp;ДАННЫЕ!$CD1010&amp;"e"&amp;ДАННЫЕ!$CE1010&amp;"m"&amp;ДАННЫЕ!$CF1010&amp;"c"&amp;ДАННЫЕ!$CG1010&amp;"z"&amp;ДАННЫЕ!$CH1010&amp;"d"&amp;IF(H1010=4,1,0)&amp;"s"&amp;IF(ДАННЫЕ!$J1010=1,0,1)&amp;"u"&amp;IF(ДАННЫЕ!$CJ1010&gt;0,1,0)</f>
        <v>g0cf0a06AR1VG0o0xp0v0ntkqwemczd0s1u0</v>
      </c>
      <c r="O1010" s="28" t="str">
        <f>ДАННЫЕ!$I1010&amp;"g"&amp;B1010&amp;A1010&amp;"f"&amp;P1010&amp;"c"&amp;IF(ДАННЫЕ!$U1010&gt;0,1,0)&amp;"s"&amp;IF(ДАННЫЕ!$Q1010&gt;0,IF(YEAR(ДАННЫЕ!$F$1)=YEAR(ДАННЫЕ!$Q1010),IF(MONTH(ДАННЫЕ!$F$1)=MONTH(ДАННЫЕ!$Q1010),111,11),1),0)&amp;"i"&amp;IF(ДАННЫЕ!$R1010+ДАННЫЕ!$S1010+ДАННЫЕ!$T1010=0,0,1)&amp;"h"&amp;IF(ДАННЫЕ!$P1010&gt;0,1,0)&amp;"p"&amp;IF(ДАННЫЕ!$CI1010&gt;0,IF(YEAR(ДАННЫЕ!$F$1)=YEAR(ДАННЫЕ!$CI1010),IF(MONTH(ДАННЫЕ!$F$1)=MONTH(ДАННЫЕ!$CI1010),111,11),1),0)&amp;"d"&amp;IF(ДАННЫЕ!$CJ1010&gt;0,IF(YEAR(ДАННЫЕ!$F$1)=YEAR(ДАННЫЕ!$CJ1010),IF(MONTH(ДАННЫЕ!$F$1)=MONTH(ДАННЫЕ!$CJ1010),111,11),1),0)&amp;"o"&amp;IF(ДАННЫЕ!$CK1010&gt;0,IF(MONTH(ДАННЫЕ!$F$1)=MONTH(ДАННЫЕ!$CK1010),111,11),0)&amp;"v"&amp;IF(ДАННЫЕ!$BE1010&gt;0,IF(MONTH(ДАННЫЕ!$F$1)=MONTH(ДАННЫЕ!$BE1010),111,11),0)</f>
        <v>g00f0c0s0i0h0p0d0o0v0</v>
      </c>
      <c r="P1010" s="15">
        <f t="shared" si="50"/>
        <v>0</v>
      </c>
      <c r="Q1010" s="15">
        <f>IF(ДАННЫЕ!$F$1&gt;ДАННЫЕ!$N1010,IF(YEAR(ДАННЫЕ!$F$1)=YEAR(ДАННЫЕ!M1010),1,0),0)</f>
        <v>0</v>
      </c>
      <c r="R1010" s="15">
        <f>IF(ДАННЫЕ!$F$1&gt;ДАННЫЕ!$N1010,IF(YEAR(ДАННЫЕ!$F$1)=YEAR(ДАННЫЕ!N1010),1,0),0)</f>
        <v>0</v>
      </c>
      <c r="S1010" s="15">
        <f>IF(ДАННЫЕ!$AA1010="2А",1,IF(ДАННЫЕ!$AA1010="2Б",2,IF(ДАННЫЕ!$AA1010="2В",3,IF(ДАННЫЕ!$AA1010=3,4,IF(ДАННЫЕ!$AA1010="4А",5,IF(ДАННЫЕ!$AA1010="4Б",6,IF(ДАННЫЕ!$AA1010="4В",7,IF(ДАННЫЕ!$AA1010=5,8,0))))))))</f>
        <v>0</v>
      </c>
      <c r="T1010" s="15">
        <f>IF(OR(ДАННЫЕ!$AC1010=2,ДАННЫЕ!$AD1010=2,ДАННЫЕ!$AE1010=2),2,IF(OR(ДАННЫЕ!$AC1010=1,ДАННЫЕ!$AD1010=1,ДАННЫЕ!$AE1010=1),1,0))</f>
        <v>0</v>
      </c>
    </row>
    <row r="1011" spans="1:20" x14ac:dyDescent="0.2">
      <c r="A1011" s="78">
        <f>IF(B1011&gt;0,IF(MONTH(ДАННЫЕ!$F$1)=MONTH(ДАННЫЕ!$B1011),1,0),0)</f>
        <v>0</v>
      </c>
      <c r="B1011" s="14">
        <f>IF(ДАННЫЕ!$B1011&gt;0,IF(YEAR(ДАННЫЕ!$F$1)=YEAR(ДАННЫЕ!$B1011),1,0),0)</f>
        <v>0</v>
      </c>
      <c r="C1011" s="14">
        <f>IF(ДАННЫЕ!$CM1011&gt;0,IF(YEAR(ДАННЫЕ!$F$1)=YEAR(ДАННЫЕ!$CM1011),1,0),0)</f>
        <v>0</v>
      </c>
      <c r="D1011" s="14">
        <f>IF(ДАННЫЕ!$CJ1011&gt;0,IF(ДАННЫЕ!$CL1011&gt;ДАННЫЕ!$F$1,1,IF(ДАННЫЕ!$CL1011&gt;0,0,1)),0)</f>
        <v>0</v>
      </c>
      <c r="E1011" s="43" t="str">
        <f ca="1">IF(ДАННЫЕ!$F$1&gt;0,IF(ДАННЫЕ!$G1011&gt;0,DATEDIF(ДАННЫЕ!$G1011,ДАННЫЕ!$F$1,"y"),""),IF(ДАННЫЕ!$G1011&gt;0,DATEDIF(ДАННЫЕ!$G1011,TODAY(),"y"),""))</f>
        <v/>
      </c>
      <c r="F1011" s="43" t="str">
        <f xml:space="preserve"> IF(ДАННЫЕ!$F1011="М",IF(E1011&gt;=18,IF(E1011&lt;60,1,""),""),"")&amp;IF(ДАННЫЕ!$F1011="Ж",IF(E1011&gt;=18,IF(E1011&lt;55,1,""),""),"")</f>
        <v/>
      </c>
      <c r="G1011" s="43" t="str">
        <f xml:space="preserve"> IF(ДАННЫЕ!$F1011="М",IF(E1011&gt;=60,2,""),"")&amp;IF(ДАННЫЕ!$F1011="Ж",IF(E1011&gt;=55,2,""),"")</f>
        <v/>
      </c>
      <c r="H1011" s="43" t="str">
        <f t="shared" ca="1" si="48"/>
        <v/>
      </c>
      <c r="I1011" s="43" t="str">
        <f t="shared" ca="1" si="49"/>
        <v>03</v>
      </c>
      <c r="J1011" s="28" t="str">
        <f ca="1">ДАННЫЕ!$F1011&amp;H1011&amp;I1011&amp;ДАННЫЕ!$I1011&amp;"m"&amp;IF(ДАННЫЕ!$I1011&gt;0,IF(ДАННЫЕ!$J1011&gt;0,0,1),"")&amp;"f"&amp;IF(ДАННЫЕ!$R1011&gt;0,IF(YEAR(ДАННЫЕ!$F$1)=YEAR(ДАННЫЕ!$R1011),1,0),0)&amp;"z"&amp;ДАННЫЕ!$R1011&amp;"p"&amp;ДАННЫЕ!$S1011&amp;"i"&amp;ДАННЫЕ!$T1011&amp;"h"&amp;ДАННЫЕ!$K1011&amp;"be"&amp;ДАННЫЕ!$BI1011&amp;"CD"&amp;IF(ДАННЫЕ!BF1011&gt;500,4,IF(ДАННЫЕ!BF1011&gt;350,3,IF(ДАННЫЕ!BF1011&gt;200,2,IF(ДАННЫЕ!BF1011&gt;0,1,0))))&amp;"g"&amp;B1011&amp;"d"&amp;H1011&amp;"l"&amp;ДАННЫЕ!AT1011&amp;"a"&amp;ДАННЫЕ!$V1011&amp;"v"&amp;R1011&amp;"k"&amp;ДАННЫЕ!$U1011&amp;"s"&amp;ДАННЫЕ!$Y1011&amp;"t"&amp;ДАННЫЕ!$X1011&amp;"b"&amp;IF(ДАННЫЕ!$Q1011&gt;1,1,0)&amp;"PP"&amp;ДАННЫЕ!Z1011&amp;"c"&amp;S1011&amp;"x"&amp;IF(ДАННЫЕ!$BY1011&gt;0,IF(YEAR(ДАННЫЕ!$F$1)=YEAR(ДАННЫЕ!$BY1011),1,0),0)&amp;"n"&amp;IF(ДАННЫЕ!$BZ1011&gt;0,IF(YEAR(ДАННЫЕ!$F$1)=YEAR(ДАННЫЕ!$BZ1011),1,0),0)&amp;"u"&amp;D1011&amp;"z"&amp;IF(ДАННЫЕ!$CL1011&gt;0,IF(YEAR(ДАННЫЕ!$F$1)&gt;YEAR(ДАННЫЕ!$CL1011),11,12),0)</f>
        <v>03mf0zpihbeCD0g0dlav0kstb0PPc0x0n0u0z0</v>
      </c>
      <c r="K1011" s="28" t="str">
        <f ca="1">ДАННЫЕ!$I1011&amp;"x"&amp;B1011&amp;"w"&amp;IF(T1011+ДАННЫЕ!AD1011+ДАННЫЕ!AE1011+ДАННЫЕ!AF1011+ДАННЫЕ!AG1011+ДАННЫЕ!AH1011+ДАННЫЕ!$AL1011+ДАННЫЕ!AI1011+ДАННЫЕ!AJ1011+ДАННЫЕ!AK1011+ДАННЫЕ!AP1011+ДАННЫЕ!AQ1011+ДАННЫЕ!AR1011+ДАННЫЕ!$AM1011+ДАННЫЕ!$AN1011+ДАННЫЕ!AS1011+ДАННЫЕ!AT1011&gt;0,1,0)&amp;IF(OR(T1011=2,ДАННЫЕ!AD1011=2,ДАННЫЕ!AE1011=2,ДАННЫЕ!AF1011=2,ДАННЫЕ!AG1011=2,ДАННЫЕ!AH1011=2,ДАННЫЕ!$AL1011=2,ДАННЫЕ!AI1011=2,ДАННЫЕ!AJ1011=2,ДАННЫЕ!AK1011=2,ДАННЫЕ!AP1011=2,ДАННЫЕ!AQ1011=2,ДАННЫЕ!AR1011=2,ДАННЫЕ!$AM1011=2,ДАННЫЕ!$AN1011=2,ДАННЫЕ!AS1011=2,ДАННЫЕ!AT1011=2),2,0)&amp;"t"&amp;IF(T1011&gt;0,"1"&amp;T1011,"00")&amp;"f"&amp;IF(ДАННЫЕ!$AC1011,"1"&amp;ДАННЫЕ!$AC1011,"00")&amp;"b"&amp;IF(ДАННЫЕ!$AD1011,"1"&amp;ДАННЫЕ!$AD1011,"00")&amp;"g"&amp;IF(ДАННЫЕ!$AF1011,"1"&amp;ДАННЫЕ!$AF1011,"00")&amp;"c"&amp;IF(ДАННЫЕ!$AG1011,"1"&amp;ДАННЫЕ!$AG1011,"00")&amp;"i"&amp;IF(ДАННЫЕ!$AH1011,"1"&amp;ДАННЫЕ!$AH1011,"00")&amp;"r"&amp;IF(ДАННЫЕ!$AL1011,"1"&amp;ДАННЫЕ!$AL1011,"00")&amp;"m"&amp;IF(ДАННЫЕ!$AI1011,"1"&amp;ДАННЫЕ!$AI1011,"00")&amp;"hS"&amp;IF(ДАННЫЕ!$AJ1011,"1"&amp;ДАННЫЕ!$AJ1011,"00")&amp;"hZ"&amp;IF(ДАННЫЕ!$AK1011,"1"&amp;ДАННЫЕ!$AK1011,"00")&amp;"p"&amp;IF(ДАННЫЕ!$AP1011,"1"&amp;ДАННЫЕ!$AP1011,"00")&amp;"k"&amp;IF(ДАННЫЕ!$AQ1011,"1"&amp;ДАННЫЕ!$AQ1011,"00")&amp;"z"&amp;IF(ДАННЫЕ!$AR1011,"1"&amp;ДАННЫЕ!$AR1011,"00")&amp;"j"&amp;IF(ДАННЫЕ!$AM1011,"1"&amp;ДАННЫЕ!$AM1011,"00")&amp;"n"&amp;IF(ДАННЫЕ!$AN1011,"1"&amp;ДАННЫЕ!$AN1011,"00")&amp;"E"&amp;ДАННЫЕ!BI1011&amp;"L"&amp;ДАННЫЕ!AO1011&amp;"h"&amp;IF(ДАННЫЕ!$AU1011&gt;0,1,0)&amp;"v"&amp;IF(ДАННЫЕ!$AW1011&gt;0,1,0)&amp;"a"&amp;IF(ДАННЫЕ!$AS1011,"1"&amp;ДАННЫЕ!$AS1011,"00")&amp;"s"&amp;IF(ДАННЫЕ!$AT1011,"1"&amp;ДАННЫЕ!$AT1011,"00")&amp;"u"&amp;IF(ДАННЫЕ!$CJ1011&gt;0,1,0)&amp;"y"&amp;B1011&amp;"d"&amp;H1011&amp;"e"&amp;F1011&amp;G1011</f>
        <v>x0w00t00f00b00g00c00i00r00m00hS00hZ00p00k00z00j00n00ELh0v0a00s00u0y0de</v>
      </c>
      <c r="L1011" s="28" t="str">
        <f ca="1">ДАННЫЕ!$I1011&amp;"VN"&amp;IF(ДАННЫЕ!AW1011&gt;0,11,10)&amp;"CD"&amp;IF(ДАННЫЕ!BF1011&gt;500,16,IF(ДАННЫЕ!BF1011&gt;350,15,IF(ДАННЫЕ!BF1011&gt;=200,14,IF(ДАННЫЕ!BF1011&gt;=100,13,IF(ДАННЫЕ!BF1011&gt;=50,12,IF(ДАННЫЕ!BF1011&gt;0,11,10))))))&amp;"AR"&amp;IF(ДАННЫЕ!BX1011&gt;0,1,0)&amp;"GD"&amp;B1011&amp;"VV"&amp;IF(E1011&gt;=5,IF(E1011&lt;18,1,0),0)</f>
        <v>VN10CD10AR0GD0VV0</v>
      </c>
      <c r="M1011" s="28" t="str">
        <f>ДАННЫЕ!$I1011&amp;"b"&amp;ДАННЫЕ!$BI1011&amp;"r"&amp;ДАННЫЕ!$BJ1011&amp;"CD"&amp;IF(ДАННЫЕ!BF1011&gt;0,IF(ДАННЫЕ!BF1011&lt;200,1,IF(ДАННЫЕ!BF1011&lt;350,2,3)),0)&amp;"h"&amp;IF(ДАННЫЕ!$BK1011+ДАННЫЕ!$BL1011+ДАННЫЕ!$BM1011&gt;0,1,0)&amp;"x"&amp;ДАННЫЕ!$BK1011&amp;"y"&amp;ДАННЫЕ!$BL1011&amp;"z"&amp;ДАННЫЕ!$BM1011&amp;"c"&amp;IF(ДАННЫЕ!$BK1011+ДАННЫЕ!$BL1011+ДАННЫЕ!$BM1011=3,1,0)&amp;"a"&amp;IF(ДАННЫЕ!$BQ1011+ДАННЫЕ!$BR1011&gt;0,1,0)&amp;"d"&amp;ДАННЫЕ!$BQ1011&amp;"v"&amp;ДАННЫЕ!$BR1011&amp;"p"&amp;ДАННЫЕ!$BS1011&amp;"n"&amp;ДАННЫЕ!$BU1011&amp;"t"&amp;ДАННЫЕ!$BV1011&amp;"o"&amp;ДАННЫЕ!$BT1011&amp;"l"&amp;IF(ДАННЫЕ!$BN1011&gt;0,1,0)&amp;ДАННЫЕ!$BN1011&amp;"g"&amp;ДАННЫЕ!$BO1011&amp;"s"&amp;ДАННЫЕ!$BP1011&amp;"DZ"&amp;IF(ДАННЫЕ!B1011-ДАННЫЕ!G1011 &lt; 60,IF(ДАННЫЕ!B1011-ДАННЫЕ!G1011 &gt;= 0,1,0),0)&amp;"u"&amp;IF(ДАННЫЕ!$CJ1011&gt;0,1,0)</f>
        <v>brCD0h0xyzc0a0dvpntol0gsDZ1u0</v>
      </c>
      <c r="N1011" s="28" t="str">
        <f ca="1">ДАННЫЕ!$F1011&amp;ДАННЫЕ!$I1011&amp;"g"&amp;B1011&amp;"cf"&amp;D1011&amp;"a"&amp;IF(ДАННЫЕ!$BX1011&gt;0,1,0)&amp;IF(ДАННЫЕ!$BF1011&gt;500,1,IF(ДАННЫЕ!$BF1011&gt;350,2,IF(ДАННЫЕ!$BF1011&gt;=200,3,IF(ДАННЫЕ!$BF1011&gt;=100,4,IF(ДАННЫЕ!$BF1011&gt;=50,5,IF(ДАННЫЕ!$BF1011&lt;50,6,0))))))&amp;"AR"&amp;IF(DATEDIF(ДАННЫЕ!$BX1011,ДАННЫЕ!$F$1,"y")&gt;1,1,0)&amp;"VG"&amp;IF(ДАННЫЕ!$BH1011="0",1,0)&amp;"o"&amp;IF(T1011+ДАННЫЕ!$AF1011+ДАННЫЕ!$AG1011+ДАННЫЕ!$AH1011+ДАННЫЕ!$AI1011+ДАННЫЕ!$AJ1011+ДАННЫЕ!$AP1011+ДАННЫЕ!$AQ1011+ДАННЫЕ!$AR1011+ДАННЫЕ!$AU1011+ДАННЫЕ!$AW1011+ДАННЫЕ!$AS1011+ДАННЫЕ!$AT1011&gt;0,1,0)&amp;"x"&amp;ДАННЫЕ!$AG1011&amp;"p"&amp;IF(ДАННЫЕ!$BY1011&gt;0,1,0)&amp;"v"&amp;IF(ДАННЫЕ!$BZ1011&gt;0,1,0)&amp;"n"&amp;ДАННЫЕ!$CA1011&amp;"t"&amp;ДАННЫЕ!$AY1011&amp;"k"&amp;ДАННЫЕ!$CB1011&amp;"q"&amp;ДАННЫЕ!$CC1011&amp;"w"&amp;ДАННЫЕ!$CD1011&amp;"e"&amp;ДАННЫЕ!$CE1011&amp;"m"&amp;ДАННЫЕ!$CF1011&amp;"c"&amp;ДАННЫЕ!$CG1011&amp;"z"&amp;ДАННЫЕ!$CH1011&amp;"d"&amp;IF(H1011=4,1,0)&amp;"s"&amp;IF(ДАННЫЕ!$J1011=1,0,1)&amp;"u"&amp;IF(ДАННЫЕ!$CJ1011&gt;0,1,0)</f>
        <v>g0cf0a06AR1VG0o0xp0v0ntkqwemczd0s1u0</v>
      </c>
      <c r="O1011" s="28" t="str">
        <f>ДАННЫЕ!$I1011&amp;"g"&amp;B1011&amp;A1011&amp;"f"&amp;P1011&amp;"c"&amp;IF(ДАННЫЕ!$U1011&gt;0,1,0)&amp;"s"&amp;IF(ДАННЫЕ!$Q1011&gt;0,IF(YEAR(ДАННЫЕ!$F$1)=YEAR(ДАННЫЕ!$Q1011),IF(MONTH(ДАННЫЕ!$F$1)=MONTH(ДАННЫЕ!$Q1011),111,11),1),0)&amp;"i"&amp;IF(ДАННЫЕ!$R1011+ДАННЫЕ!$S1011+ДАННЫЕ!$T1011=0,0,1)&amp;"h"&amp;IF(ДАННЫЕ!$P1011&gt;0,1,0)&amp;"p"&amp;IF(ДАННЫЕ!$CI1011&gt;0,IF(YEAR(ДАННЫЕ!$F$1)=YEAR(ДАННЫЕ!$CI1011),IF(MONTH(ДАННЫЕ!$F$1)=MONTH(ДАННЫЕ!$CI1011),111,11),1),0)&amp;"d"&amp;IF(ДАННЫЕ!$CJ1011&gt;0,IF(YEAR(ДАННЫЕ!$F$1)=YEAR(ДАННЫЕ!$CJ1011),IF(MONTH(ДАННЫЕ!$F$1)=MONTH(ДАННЫЕ!$CJ1011),111,11),1),0)&amp;"o"&amp;IF(ДАННЫЕ!$CK1011&gt;0,IF(MONTH(ДАННЫЕ!$F$1)=MONTH(ДАННЫЕ!$CK1011),111,11),0)&amp;"v"&amp;IF(ДАННЫЕ!$BE1011&gt;0,IF(MONTH(ДАННЫЕ!$F$1)=MONTH(ДАННЫЕ!$BE1011),111,11),0)</f>
        <v>g00f0c0s0i0h0p0d0o0v0</v>
      </c>
      <c r="P1011" s="15">
        <f t="shared" si="50"/>
        <v>0</v>
      </c>
      <c r="Q1011" s="15">
        <f>IF(ДАННЫЕ!$F$1&gt;ДАННЫЕ!$N1011,IF(YEAR(ДАННЫЕ!$F$1)=YEAR(ДАННЫЕ!M1011),1,0),0)</f>
        <v>0</v>
      </c>
      <c r="R1011" s="15">
        <f>IF(ДАННЫЕ!$F$1&gt;ДАННЫЕ!$N1011,IF(YEAR(ДАННЫЕ!$F$1)=YEAR(ДАННЫЕ!N1011),1,0),0)</f>
        <v>0</v>
      </c>
      <c r="S1011" s="15">
        <f>IF(ДАННЫЕ!$AA1011="2А",1,IF(ДАННЫЕ!$AA1011="2Б",2,IF(ДАННЫЕ!$AA1011="2В",3,IF(ДАННЫЕ!$AA1011=3,4,IF(ДАННЫЕ!$AA1011="4А",5,IF(ДАННЫЕ!$AA1011="4Б",6,IF(ДАННЫЕ!$AA1011="4В",7,IF(ДАННЫЕ!$AA1011=5,8,0))))))))</f>
        <v>0</v>
      </c>
      <c r="T1011" s="15">
        <f>IF(OR(ДАННЫЕ!$AC1011=2,ДАННЫЕ!$AD1011=2,ДАННЫЕ!$AE1011=2),2,IF(OR(ДАННЫЕ!$AC1011=1,ДАННЫЕ!$AD1011=1,ДАННЫЕ!$AE1011=1),1,0))</f>
        <v>0</v>
      </c>
    </row>
    <row r="1012" spans="1:20" x14ac:dyDescent="0.2">
      <c r="A1012" s="78">
        <f>IF(B1012&gt;0,IF(MONTH(ДАННЫЕ!$F$1)=MONTH(ДАННЫЕ!$B1012),1,0),0)</f>
        <v>0</v>
      </c>
      <c r="B1012" s="14">
        <f>IF(ДАННЫЕ!$B1012&gt;0,IF(YEAR(ДАННЫЕ!$F$1)=YEAR(ДАННЫЕ!$B1012),1,0),0)</f>
        <v>0</v>
      </c>
      <c r="C1012" s="14">
        <f>IF(ДАННЫЕ!$CM1012&gt;0,IF(YEAR(ДАННЫЕ!$F$1)=YEAR(ДАННЫЕ!$CM1012),1,0),0)</f>
        <v>0</v>
      </c>
      <c r="D1012" s="14">
        <f>IF(ДАННЫЕ!$CJ1012&gt;0,IF(ДАННЫЕ!$CL1012&gt;ДАННЫЕ!$F$1,1,IF(ДАННЫЕ!$CL1012&gt;0,0,1)),0)</f>
        <v>0</v>
      </c>
      <c r="E1012" s="43" t="str">
        <f ca="1">IF(ДАННЫЕ!$F$1&gt;0,IF(ДАННЫЕ!$G1012&gt;0,DATEDIF(ДАННЫЕ!$G1012,ДАННЫЕ!$F$1,"y"),""),IF(ДАННЫЕ!$G1012&gt;0,DATEDIF(ДАННЫЕ!$G1012,TODAY(),"y"),""))</f>
        <v/>
      </c>
      <c r="F1012" s="43" t="str">
        <f xml:space="preserve"> IF(ДАННЫЕ!$F1012="М",IF(E1012&gt;=18,IF(E1012&lt;60,1,""),""),"")&amp;IF(ДАННЫЕ!$F1012="Ж",IF(E1012&gt;=18,IF(E1012&lt;55,1,""),""),"")</f>
        <v/>
      </c>
      <c r="G1012" s="43" t="str">
        <f xml:space="preserve"> IF(ДАННЫЕ!$F1012="М",IF(E1012&gt;=60,2,""),"")&amp;IF(ДАННЫЕ!$F1012="Ж",IF(E1012&gt;=55,2,""),"")</f>
        <v/>
      </c>
      <c r="H1012" s="43" t="str">
        <f t="shared" ca="1" si="48"/>
        <v/>
      </c>
      <c r="I1012" s="43" t="str">
        <f t="shared" ca="1" si="49"/>
        <v>03</v>
      </c>
      <c r="J1012" s="28" t="str">
        <f ca="1">ДАННЫЕ!$F1012&amp;H1012&amp;I1012&amp;ДАННЫЕ!$I1012&amp;"m"&amp;IF(ДАННЫЕ!$I1012&gt;0,IF(ДАННЫЕ!$J1012&gt;0,0,1),"")&amp;"f"&amp;IF(ДАННЫЕ!$R1012&gt;0,IF(YEAR(ДАННЫЕ!$F$1)=YEAR(ДАННЫЕ!$R1012),1,0),0)&amp;"z"&amp;ДАННЫЕ!$R1012&amp;"p"&amp;ДАННЫЕ!$S1012&amp;"i"&amp;ДАННЫЕ!$T1012&amp;"h"&amp;ДАННЫЕ!$K1012&amp;"be"&amp;ДАННЫЕ!$BI1012&amp;"CD"&amp;IF(ДАННЫЕ!BF1012&gt;500,4,IF(ДАННЫЕ!BF1012&gt;350,3,IF(ДАННЫЕ!BF1012&gt;200,2,IF(ДАННЫЕ!BF1012&gt;0,1,0))))&amp;"g"&amp;B1012&amp;"d"&amp;H1012&amp;"l"&amp;ДАННЫЕ!AT1012&amp;"a"&amp;ДАННЫЕ!$V1012&amp;"v"&amp;R1012&amp;"k"&amp;ДАННЫЕ!$U1012&amp;"s"&amp;ДАННЫЕ!$Y1012&amp;"t"&amp;ДАННЫЕ!$X1012&amp;"b"&amp;IF(ДАННЫЕ!$Q1012&gt;1,1,0)&amp;"PP"&amp;ДАННЫЕ!Z1012&amp;"c"&amp;S1012&amp;"x"&amp;IF(ДАННЫЕ!$BY1012&gt;0,IF(YEAR(ДАННЫЕ!$F$1)=YEAR(ДАННЫЕ!$BY1012),1,0),0)&amp;"n"&amp;IF(ДАННЫЕ!$BZ1012&gt;0,IF(YEAR(ДАННЫЕ!$F$1)=YEAR(ДАННЫЕ!$BZ1012),1,0),0)&amp;"u"&amp;D1012&amp;"z"&amp;IF(ДАННЫЕ!$CL1012&gt;0,IF(YEAR(ДАННЫЕ!$F$1)&gt;YEAR(ДАННЫЕ!$CL1012),11,12),0)</f>
        <v>03mf0zpihbeCD0g0dlav0kstb0PPc0x0n0u0z0</v>
      </c>
      <c r="K1012" s="28" t="str">
        <f ca="1">ДАННЫЕ!$I1012&amp;"x"&amp;B1012&amp;"w"&amp;IF(T1012+ДАННЫЕ!AD1012+ДАННЫЕ!AE1012+ДАННЫЕ!AF1012+ДАННЫЕ!AG1012+ДАННЫЕ!AH1012+ДАННЫЕ!$AL1012+ДАННЫЕ!AI1012+ДАННЫЕ!AJ1012+ДАННЫЕ!AK1012+ДАННЫЕ!AP1012+ДАННЫЕ!AQ1012+ДАННЫЕ!AR1012+ДАННЫЕ!$AM1012+ДАННЫЕ!$AN1012+ДАННЫЕ!AS1012+ДАННЫЕ!AT1012&gt;0,1,0)&amp;IF(OR(T1012=2,ДАННЫЕ!AD1012=2,ДАННЫЕ!AE1012=2,ДАННЫЕ!AF1012=2,ДАННЫЕ!AG1012=2,ДАННЫЕ!AH1012=2,ДАННЫЕ!$AL1012=2,ДАННЫЕ!AI1012=2,ДАННЫЕ!AJ1012=2,ДАННЫЕ!AK1012=2,ДАННЫЕ!AP1012=2,ДАННЫЕ!AQ1012=2,ДАННЫЕ!AR1012=2,ДАННЫЕ!$AM1012=2,ДАННЫЕ!$AN1012=2,ДАННЫЕ!AS1012=2,ДАННЫЕ!AT1012=2),2,0)&amp;"t"&amp;IF(T1012&gt;0,"1"&amp;T1012,"00")&amp;"f"&amp;IF(ДАННЫЕ!$AC1012,"1"&amp;ДАННЫЕ!$AC1012,"00")&amp;"b"&amp;IF(ДАННЫЕ!$AD1012,"1"&amp;ДАННЫЕ!$AD1012,"00")&amp;"g"&amp;IF(ДАННЫЕ!$AF1012,"1"&amp;ДАННЫЕ!$AF1012,"00")&amp;"c"&amp;IF(ДАННЫЕ!$AG1012,"1"&amp;ДАННЫЕ!$AG1012,"00")&amp;"i"&amp;IF(ДАННЫЕ!$AH1012,"1"&amp;ДАННЫЕ!$AH1012,"00")&amp;"r"&amp;IF(ДАННЫЕ!$AL1012,"1"&amp;ДАННЫЕ!$AL1012,"00")&amp;"m"&amp;IF(ДАННЫЕ!$AI1012,"1"&amp;ДАННЫЕ!$AI1012,"00")&amp;"hS"&amp;IF(ДАННЫЕ!$AJ1012,"1"&amp;ДАННЫЕ!$AJ1012,"00")&amp;"hZ"&amp;IF(ДАННЫЕ!$AK1012,"1"&amp;ДАННЫЕ!$AK1012,"00")&amp;"p"&amp;IF(ДАННЫЕ!$AP1012,"1"&amp;ДАННЫЕ!$AP1012,"00")&amp;"k"&amp;IF(ДАННЫЕ!$AQ1012,"1"&amp;ДАННЫЕ!$AQ1012,"00")&amp;"z"&amp;IF(ДАННЫЕ!$AR1012,"1"&amp;ДАННЫЕ!$AR1012,"00")&amp;"j"&amp;IF(ДАННЫЕ!$AM1012,"1"&amp;ДАННЫЕ!$AM1012,"00")&amp;"n"&amp;IF(ДАННЫЕ!$AN1012,"1"&amp;ДАННЫЕ!$AN1012,"00")&amp;"E"&amp;ДАННЫЕ!BI1012&amp;"L"&amp;ДАННЫЕ!AO1012&amp;"h"&amp;IF(ДАННЫЕ!$AU1012&gt;0,1,0)&amp;"v"&amp;IF(ДАННЫЕ!$AW1012&gt;0,1,0)&amp;"a"&amp;IF(ДАННЫЕ!$AS1012,"1"&amp;ДАННЫЕ!$AS1012,"00")&amp;"s"&amp;IF(ДАННЫЕ!$AT1012,"1"&amp;ДАННЫЕ!$AT1012,"00")&amp;"u"&amp;IF(ДАННЫЕ!$CJ1012&gt;0,1,0)&amp;"y"&amp;B1012&amp;"d"&amp;H1012&amp;"e"&amp;F1012&amp;G1012</f>
        <v>x0w00t00f00b00g00c00i00r00m00hS00hZ00p00k00z00j00n00ELh0v0a00s00u0y0de</v>
      </c>
      <c r="L1012" s="28" t="str">
        <f ca="1">ДАННЫЕ!$I1012&amp;"VN"&amp;IF(ДАННЫЕ!AW1012&gt;0,11,10)&amp;"CD"&amp;IF(ДАННЫЕ!BF1012&gt;500,16,IF(ДАННЫЕ!BF1012&gt;350,15,IF(ДАННЫЕ!BF1012&gt;=200,14,IF(ДАННЫЕ!BF1012&gt;=100,13,IF(ДАННЫЕ!BF1012&gt;=50,12,IF(ДАННЫЕ!BF1012&gt;0,11,10))))))&amp;"AR"&amp;IF(ДАННЫЕ!BX1012&gt;0,1,0)&amp;"GD"&amp;B1012&amp;"VV"&amp;IF(E1012&gt;=5,IF(E1012&lt;18,1,0),0)</f>
        <v>VN10CD10AR0GD0VV0</v>
      </c>
      <c r="M1012" s="28" t="str">
        <f>ДАННЫЕ!$I1012&amp;"b"&amp;ДАННЫЕ!$BI1012&amp;"r"&amp;ДАННЫЕ!$BJ1012&amp;"CD"&amp;IF(ДАННЫЕ!BF1012&gt;0,IF(ДАННЫЕ!BF1012&lt;200,1,IF(ДАННЫЕ!BF1012&lt;350,2,3)),0)&amp;"h"&amp;IF(ДАННЫЕ!$BK1012+ДАННЫЕ!$BL1012+ДАННЫЕ!$BM1012&gt;0,1,0)&amp;"x"&amp;ДАННЫЕ!$BK1012&amp;"y"&amp;ДАННЫЕ!$BL1012&amp;"z"&amp;ДАННЫЕ!$BM1012&amp;"c"&amp;IF(ДАННЫЕ!$BK1012+ДАННЫЕ!$BL1012+ДАННЫЕ!$BM1012=3,1,0)&amp;"a"&amp;IF(ДАННЫЕ!$BQ1012+ДАННЫЕ!$BR1012&gt;0,1,0)&amp;"d"&amp;ДАННЫЕ!$BQ1012&amp;"v"&amp;ДАННЫЕ!$BR1012&amp;"p"&amp;ДАННЫЕ!$BS1012&amp;"n"&amp;ДАННЫЕ!$BU1012&amp;"t"&amp;ДАННЫЕ!$BV1012&amp;"o"&amp;ДАННЫЕ!$BT1012&amp;"l"&amp;IF(ДАННЫЕ!$BN1012&gt;0,1,0)&amp;ДАННЫЕ!$BN1012&amp;"g"&amp;ДАННЫЕ!$BO1012&amp;"s"&amp;ДАННЫЕ!$BP1012&amp;"DZ"&amp;IF(ДАННЫЕ!B1012-ДАННЫЕ!G1012 &lt; 60,IF(ДАННЫЕ!B1012-ДАННЫЕ!G1012 &gt;= 0,1,0),0)&amp;"u"&amp;IF(ДАННЫЕ!$CJ1012&gt;0,1,0)</f>
        <v>brCD0h0xyzc0a0dvpntol0gsDZ1u0</v>
      </c>
      <c r="N1012" s="28" t="str">
        <f ca="1">ДАННЫЕ!$F1012&amp;ДАННЫЕ!$I1012&amp;"g"&amp;B1012&amp;"cf"&amp;D1012&amp;"a"&amp;IF(ДАННЫЕ!$BX1012&gt;0,1,0)&amp;IF(ДАННЫЕ!$BF1012&gt;500,1,IF(ДАННЫЕ!$BF1012&gt;350,2,IF(ДАННЫЕ!$BF1012&gt;=200,3,IF(ДАННЫЕ!$BF1012&gt;=100,4,IF(ДАННЫЕ!$BF1012&gt;=50,5,IF(ДАННЫЕ!$BF1012&lt;50,6,0))))))&amp;"AR"&amp;IF(DATEDIF(ДАННЫЕ!$BX1012,ДАННЫЕ!$F$1,"y")&gt;1,1,0)&amp;"VG"&amp;IF(ДАННЫЕ!$BH1012="0",1,0)&amp;"o"&amp;IF(T1012+ДАННЫЕ!$AF1012+ДАННЫЕ!$AG1012+ДАННЫЕ!$AH1012+ДАННЫЕ!$AI1012+ДАННЫЕ!$AJ1012+ДАННЫЕ!$AP1012+ДАННЫЕ!$AQ1012+ДАННЫЕ!$AR1012+ДАННЫЕ!$AU1012+ДАННЫЕ!$AW1012+ДАННЫЕ!$AS1012+ДАННЫЕ!$AT1012&gt;0,1,0)&amp;"x"&amp;ДАННЫЕ!$AG1012&amp;"p"&amp;IF(ДАННЫЕ!$BY1012&gt;0,1,0)&amp;"v"&amp;IF(ДАННЫЕ!$BZ1012&gt;0,1,0)&amp;"n"&amp;ДАННЫЕ!$CA1012&amp;"t"&amp;ДАННЫЕ!$AY1012&amp;"k"&amp;ДАННЫЕ!$CB1012&amp;"q"&amp;ДАННЫЕ!$CC1012&amp;"w"&amp;ДАННЫЕ!$CD1012&amp;"e"&amp;ДАННЫЕ!$CE1012&amp;"m"&amp;ДАННЫЕ!$CF1012&amp;"c"&amp;ДАННЫЕ!$CG1012&amp;"z"&amp;ДАННЫЕ!$CH1012&amp;"d"&amp;IF(H1012=4,1,0)&amp;"s"&amp;IF(ДАННЫЕ!$J1012=1,0,1)&amp;"u"&amp;IF(ДАННЫЕ!$CJ1012&gt;0,1,0)</f>
        <v>g0cf0a06AR1VG0o0xp0v0ntkqwemczd0s1u0</v>
      </c>
      <c r="O1012" s="28" t="str">
        <f>ДАННЫЕ!$I1012&amp;"g"&amp;B1012&amp;A1012&amp;"f"&amp;P1012&amp;"c"&amp;IF(ДАННЫЕ!$U1012&gt;0,1,0)&amp;"s"&amp;IF(ДАННЫЕ!$Q1012&gt;0,IF(YEAR(ДАННЫЕ!$F$1)=YEAR(ДАННЫЕ!$Q1012),IF(MONTH(ДАННЫЕ!$F$1)=MONTH(ДАННЫЕ!$Q1012),111,11),1),0)&amp;"i"&amp;IF(ДАННЫЕ!$R1012+ДАННЫЕ!$S1012+ДАННЫЕ!$T1012=0,0,1)&amp;"h"&amp;IF(ДАННЫЕ!$P1012&gt;0,1,0)&amp;"p"&amp;IF(ДАННЫЕ!$CI1012&gt;0,IF(YEAR(ДАННЫЕ!$F$1)=YEAR(ДАННЫЕ!$CI1012),IF(MONTH(ДАННЫЕ!$F$1)=MONTH(ДАННЫЕ!$CI1012),111,11),1),0)&amp;"d"&amp;IF(ДАННЫЕ!$CJ1012&gt;0,IF(YEAR(ДАННЫЕ!$F$1)=YEAR(ДАННЫЕ!$CJ1012),IF(MONTH(ДАННЫЕ!$F$1)=MONTH(ДАННЫЕ!$CJ1012),111,11),1),0)&amp;"o"&amp;IF(ДАННЫЕ!$CK1012&gt;0,IF(MONTH(ДАННЫЕ!$F$1)=MONTH(ДАННЫЕ!$CK1012),111,11),0)&amp;"v"&amp;IF(ДАННЫЕ!$BE1012&gt;0,IF(MONTH(ДАННЫЕ!$F$1)=MONTH(ДАННЫЕ!$BE1012),111,11),0)</f>
        <v>g00f0c0s0i0h0p0d0o0v0</v>
      </c>
      <c r="P1012" s="15">
        <f t="shared" si="50"/>
        <v>0</v>
      </c>
      <c r="Q1012" s="15">
        <f>IF(ДАННЫЕ!$F$1&gt;ДАННЫЕ!$N1012,IF(YEAR(ДАННЫЕ!$F$1)=YEAR(ДАННЫЕ!M1012),1,0),0)</f>
        <v>0</v>
      </c>
      <c r="R1012" s="15">
        <f>IF(ДАННЫЕ!$F$1&gt;ДАННЫЕ!$N1012,IF(YEAR(ДАННЫЕ!$F$1)=YEAR(ДАННЫЕ!N1012),1,0),0)</f>
        <v>0</v>
      </c>
      <c r="S1012" s="15">
        <f>IF(ДАННЫЕ!$AA1012="2А",1,IF(ДАННЫЕ!$AA1012="2Б",2,IF(ДАННЫЕ!$AA1012="2В",3,IF(ДАННЫЕ!$AA1012=3,4,IF(ДАННЫЕ!$AA1012="4А",5,IF(ДАННЫЕ!$AA1012="4Б",6,IF(ДАННЫЕ!$AA1012="4В",7,IF(ДАННЫЕ!$AA1012=5,8,0))))))))</f>
        <v>0</v>
      </c>
      <c r="T1012" s="15">
        <f>IF(OR(ДАННЫЕ!$AC1012=2,ДАННЫЕ!$AD1012=2,ДАННЫЕ!$AE1012=2),2,IF(OR(ДАННЫЕ!$AC1012=1,ДАННЫЕ!$AD1012=1,ДАННЫЕ!$AE1012=1),1,0))</f>
        <v>0</v>
      </c>
    </row>
    <row r="1013" spans="1:20" x14ac:dyDescent="0.2">
      <c r="A1013" s="78">
        <f>IF(B1013&gt;0,IF(MONTH(ДАННЫЕ!$F$1)=MONTH(ДАННЫЕ!$B1013),1,0),0)</f>
        <v>0</v>
      </c>
      <c r="B1013" s="14">
        <f>IF(ДАННЫЕ!$B1013&gt;0,IF(YEAR(ДАННЫЕ!$F$1)=YEAR(ДАННЫЕ!$B1013),1,0),0)</f>
        <v>0</v>
      </c>
      <c r="C1013" s="14">
        <f>IF(ДАННЫЕ!$CM1013&gt;0,IF(YEAR(ДАННЫЕ!$F$1)=YEAR(ДАННЫЕ!$CM1013),1,0),0)</f>
        <v>0</v>
      </c>
      <c r="D1013" s="14">
        <f>IF(ДАННЫЕ!$CJ1013&gt;0,IF(ДАННЫЕ!$CL1013&gt;ДАННЫЕ!$F$1,1,IF(ДАННЫЕ!$CL1013&gt;0,0,1)),0)</f>
        <v>0</v>
      </c>
      <c r="E1013" s="43" t="str">
        <f ca="1">IF(ДАННЫЕ!$F$1&gt;0,IF(ДАННЫЕ!$G1013&gt;0,DATEDIF(ДАННЫЕ!$G1013,ДАННЫЕ!$F$1,"y"),""),IF(ДАННЫЕ!$G1013&gt;0,DATEDIF(ДАННЫЕ!$G1013,TODAY(),"y"),""))</f>
        <v/>
      </c>
      <c r="F1013" s="43" t="str">
        <f xml:space="preserve"> IF(ДАННЫЕ!$F1013="М",IF(E1013&gt;=18,IF(E1013&lt;60,1,""),""),"")&amp;IF(ДАННЫЕ!$F1013="Ж",IF(E1013&gt;=18,IF(E1013&lt;55,1,""),""),"")</f>
        <v/>
      </c>
      <c r="G1013" s="43" t="str">
        <f xml:space="preserve"> IF(ДАННЫЕ!$F1013="М",IF(E1013&gt;=60,2,""),"")&amp;IF(ДАННЫЕ!$F1013="Ж",IF(E1013&gt;=55,2,""),"")</f>
        <v/>
      </c>
      <c r="H1013" s="43" t="str">
        <f t="shared" ca="1" si="48"/>
        <v/>
      </c>
      <c r="I1013" s="43" t="str">
        <f t="shared" ca="1" si="49"/>
        <v>03</v>
      </c>
      <c r="J1013" s="28" t="str">
        <f ca="1">ДАННЫЕ!$F1013&amp;H1013&amp;I1013&amp;ДАННЫЕ!$I1013&amp;"m"&amp;IF(ДАННЫЕ!$I1013&gt;0,IF(ДАННЫЕ!$J1013&gt;0,0,1),"")&amp;"f"&amp;IF(ДАННЫЕ!$R1013&gt;0,IF(YEAR(ДАННЫЕ!$F$1)=YEAR(ДАННЫЕ!$R1013),1,0),0)&amp;"z"&amp;ДАННЫЕ!$R1013&amp;"p"&amp;ДАННЫЕ!$S1013&amp;"i"&amp;ДАННЫЕ!$T1013&amp;"h"&amp;ДАННЫЕ!$K1013&amp;"be"&amp;ДАННЫЕ!$BI1013&amp;"CD"&amp;IF(ДАННЫЕ!BF1013&gt;500,4,IF(ДАННЫЕ!BF1013&gt;350,3,IF(ДАННЫЕ!BF1013&gt;200,2,IF(ДАННЫЕ!BF1013&gt;0,1,0))))&amp;"g"&amp;B1013&amp;"d"&amp;H1013&amp;"l"&amp;ДАННЫЕ!AT1013&amp;"a"&amp;ДАННЫЕ!$V1013&amp;"v"&amp;R1013&amp;"k"&amp;ДАННЫЕ!$U1013&amp;"s"&amp;ДАННЫЕ!$Y1013&amp;"t"&amp;ДАННЫЕ!$X1013&amp;"b"&amp;IF(ДАННЫЕ!$Q1013&gt;1,1,0)&amp;"PP"&amp;ДАННЫЕ!Z1013&amp;"c"&amp;S1013&amp;"x"&amp;IF(ДАННЫЕ!$BY1013&gt;0,IF(YEAR(ДАННЫЕ!$F$1)=YEAR(ДАННЫЕ!$BY1013),1,0),0)&amp;"n"&amp;IF(ДАННЫЕ!$BZ1013&gt;0,IF(YEAR(ДАННЫЕ!$F$1)=YEAR(ДАННЫЕ!$BZ1013),1,0),0)&amp;"u"&amp;D1013&amp;"z"&amp;IF(ДАННЫЕ!$CL1013&gt;0,IF(YEAR(ДАННЫЕ!$F$1)&gt;YEAR(ДАННЫЕ!$CL1013),11,12),0)</f>
        <v>03mf0zpihbeCD0g0dlav0kstb0PPc0x0n0u0z0</v>
      </c>
      <c r="K1013" s="28" t="str">
        <f ca="1">ДАННЫЕ!$I1013&amp;"x"&amp;B1013&amp;"w"&amp;IF(T1013+ДАННЫЕ!AD1013+ДАННЫЕ!AE1013+ДАННЫЕ!AF1013+ДАННЫЕ!AG1013+ДАННЫЕ!AH1013+ДАННЫЕ!$AL1013+ДАННЫЕ!AI1013+ДАННЫЕ!AJ1013+ДАННЫЕ!AK1013+ДАННЫЕ!AP1013+ДАННЫЕ!AQ1013+ДАННЫЕ!AR1013+ДАННЫЕ!$AM1013+ДАННЫЕ!$AN1013+ДАННЫЕ!AS1013+ДАННЫЕ!AT1013&gt;0,1,0)&amp;IF(OR(T1013=2,ДАННЫЕ!AD1013=2,ДАННЫЕ!AE1013=2,ДАННЫЕ!AF1013=2,ДАННЫЕ!AG1013=2,ДАННЫЕ!AH1013=2,ДАННЫЕ!$AL1013=2,ДАННЫЕ!AI1013=2,ДАННЫЕ!AJ1013=2,ДАННЫЕ!AK1013=2,ДАННЫЕ!AP1013=2,ДАННЫЕ!AQ1013=2,ДАННЫЕ!AR1013=2,ДАННЫЕ!$AM1013=2,ДАННЫЕ!$AN1013=2,ДАННЫЕ!AS1013=2,ДАННЫЕ!AT1013=2),2,0)&amp;"t"&amp;IF(T1013&gt;0,"1"&amp;T1013,"00")&amp;"f"&amp;IF(ДАННЫЕ!$AC1013,"1"&amp;ДАННЫЕ!$AC1013,"00")&amp;"b"&amp;IF(ДАННЫЕ!$AD1013,"1"&amp;ДАННЫЕ!$AD1013,"00")&amp;"g"&amp;IF(ДАННЫЕ!$AF1013,"1"&amp;ДАННЫЕ!$AF1013,"00")&amp;"c"&amp;IF(ДАННЫЕ!$AG1013,"1"&amp;ДАННЫЕ!$AG1013,"00")&amp;"i"&amp;IF(ДАННЫЕ!$AH1013,"1"&amp;ДАННЫЕ!$AH1013,"00")&amp;"r"&amp;IF(ДАННЫЕ!$AL1013,"1"&amp;ДАННЫЕ!$AL1013,"00")&amp;"m"&amp;IF(ДАННЫЕ!$AI1013,"1"&amp;ДАННЫЕ!$AI1013,"00")&amp;"hS"&amp;IF(ДАННЫЕ!$AJ1013,"1"&amp;ДАННЫЕ!$AJ1013,"00")&amp;"hZ"&amp;IF(ДАННЫЕ!$AK1013,"1"&amp;ДАННЫЕ!$AK1013,"00")&amp;"p"&amp;IF(ДАННЫЕ!$AP1013,"1"&amp;ДАННЫЕ!$AP1013,"00")&amp;"k"&amp;IF(ДАННЫЕ!$AQ1013,"1"&amp;ДАННЫЕ!$AQ1013,"00")&amp;"z"&amp;IF(ДАННЫЕ!$AR1013,"1"&amp;ДАННЫЕ!$AR1013,"00")&amp;"j"&amp;IF(ДАННЫЕ!$AM1013,"1"&amp;ДАННЫЕ!$AM1013,"00")&amp;"n"&amp;IF(ДАННЫЕ!$AN1013,"1"&amp;ДАННЫЕ!$AN1013,"00")&amp;"E"&amp;ДАННЫЕ!BI1013&amp;"L"&amp;ДАННЫЕ!AO1013&amp;"h"&amp;IF(ДАННЫЕ!$AU1013&gt;0,1,0)&amp;"v"&amp;IF(ДАННЫЕ!$AW1013&gt;0,1,0)&amp;"a"&amp;IF(ДАННЫЕ!$AS1013,"1"&amp;ДАННЫЕ!$AS1013,"00")&amp;"s"&amp;IF(ДАННЫЕ!$AT1013,"1"&amp;ДАННЫЕ!$AT1013,"00")&amp;"u"&amp;IF(ДАННЫЕ!$CJ1013&gt;0,1,0)&amp;"y"&amp;B1013&amp;"d"&amp;H1013&amp;"e"&amp;F1013&amp;G1013</f>
        <v>x0w00t00f00b00g00c00i00r00m00hS00hZ00p00k00z00j00n00ELh0v0a00s00u0y0de</v>
      </c>
      <c r="L1013" s="28" t="str">
        <f ca="1">ДАННЫЕ!$I1013&amp;"VN"&amp;IF(ДАННЫЕ!AW1013&gt;0,11,10)&amp;"CD"&amp;IF(ДАННЫЕ!BF1013&gt;500,16,IF(ДАННЫЕ!BF1013&gt;350,15,IF(ДАННЫЕ!BF1013&gt;=200,14,IF(ДАННЫЕ!BF1013&gt;=100,13,IF(ДАННЫЕ!BF1013&gt;=50,12,IF(ДАННЫЕ!BF1013&gt;0,11,10))))))&amp;"AR"&amp;IF(ДАННЫЕ!BX1013&gt;0,1,0)&amp;"GD"&amp;B1013&amp;"VV"&amp;IF(E1013&gt;=5,IF(E1013&lt;18,1,0),0)</f>
        <v>VN10CD10AR0GD0VV0</v>
      </c>
      <c r="M1013" s="28" t="str">
        <f>ДАННЫЕ!$I1013&amp;"b"&amp;ДАННЫЕ!$BI1013&amp;"r"&amp;ДАННЫЕ!$BJ1013&amp;"CD"&amp;IF(ДАННЫЕ!BF1013&gt;0,IF(ДАННЫЕ!BF1013&lt;200,1,IF(ДАННЫЕ!BF1013&lt;350,2,3)),0)&amp;"h"&amp;IF(ДАННЫЕ!$BK1013+ДАННЫЕ!$BL1013+ДАННЫЕ!$BM1013&gt;0,1,0)&amp;"x"&amp;ДАННЫЕ!$BK1013&amp;"y"&amp;ДАННЫЕ!$BL1013&amp;"z"&amp;ДАННЫЕ!$BM1013&amp;"c"&amp;IF(ДАННЫЕ!$BK1013+ДАННЫЕ!$BL1013+ДАННЫЕ!$BM1013=3,1,0)&amp;"a"&amp;IF(ДАННЫЕ!$BQ1013+ДАННЫЕ!$BR1013&gt;0,1,0)&amp;"d"&amp;ДАННЫЕ!$BQ1013&amp;"v"&amp;ДАННЫЕ!$BR1013&amp;"p"&amp;ДАННЫЕ!$BS1013&amp;"n"&amp;ДАННЫЕ!$BU1013&amp;"t"&amp;ДАННЫЕ!$BV1013&amp;"o"&amp;ДАННЫЕ!$BT1013&amp;"l"&amp;IF(ДАННЫЕ!$BN1013&gt;0,1,0)&amp;ДАННЫЕ!$BN1013&amp;"g"&amp;ДАННЫЕ!$BO1013&amp;"s"&amp;ДАННЫЕ!$BP1013&amp;"DZ"&amp;IF(ДАННЫЕ!B1013-ДАННЫЕ!G1013 &lt; 60,IF(ДАННЫЕ!B1013-ДАННЫЕ!G1013 &gt;= 0,1,0),0)&amp;"u"&amp;IF(ДАННЫЕ!$CJ1013&gt;0,1,0)</f>
        <v>brCD0h0xyzc0a0dvpntol0gsDZ1u0</v>
      </c>
      <c r="N1013" s="28" t="str">
        <f ca="1">ДАННЫЕ!$F1013&amp;ДАННЫЕ!$I1013&amp;"g"&amp;B1013&amp;"cf"&amp;D1013&amp;"a"&amp;IF(ДАННЫЕ!$BX1013&gt;0,1,0)&amp;IF(ДАННЫЕ!$BF1013&gt;500,1,IF(ДАННЫЕ!$BF1013&gt;350,2,IF(ДАННЫЕ!$BF1013&gt;=200,3,IF(ДАННЫЕ!$BF1013&gt;=100,4,IF(ДАННЫЕ!$BF1013&gt;=50,5,IF(ДАННЫЕ!$BF1013&lt;50,6,0))))))&amp;"AR"&amp;IF(DATEDIF(ДАННЫЕ!$BX1013,ДАННЫЕ!$F$1,"y")&gt;1,1,0)&amp;"VG"&amp;IF(ДАННЫЕ!$BH1013="0",1,0)&amp;"o"&amp;IF(T1013+ДАННЫЕ!$AF1013+ДАННЫЕ!$AG1013+ДАННЫЕ!$AH1013+ДАННЫЕ!$AI1013+ДАННЫЕ!$AJ1013+ДАННЫЕ!$AP1013+ДАННЫЕ!$AQ1013+ДАННЫЕ!$AR1013+ДАННЫЕ!$AU1013+ДАННЫЕ!$AW1013+ДАННЫЕ!$AS1013+ДАННЫЕ!$AT1013&gt;0,1,0)&amp;"x"&amp;ДАННЫЕ!$AG1013&amp;"p"&amp;IF(ДАННЫЕ!$BY1013&gt;0,1,0)&amp;"v"&amp;IF(ДАННЫЕ!$BZ1013&gt;0,1,0)&amp;"n"&amp;ДАННЫЕ!$CA1013&amp;"t"&amp;ДАННЫЕ!$AY1013&amp;"k"&amp;ДАННЫЕ!$CB1013&amp;"q"&amp;ДАННЫЕ!$CC1013&amp;"w"&amp;ДАННЫЕ!$CD1013&amp;"e"&amp;ДАННЫЕ!$CE1013&amp;"m"&amp;ДАННЫЕ!$CF1013&amp;"c"&amp;ДАННЫЕ!$CG1013&amp;"z"&amp;ДАННЫЕ!$CH1013&amp;"d"&amp;IF(H1013=4,1,0)&amp;"s"&amp;IF(ДАННЫЕ!$J1013=1,0,1)&amp;"u"&amp;IF(ДАННЫЕ!$CJ1013&gt;0,1,0)</f>
        <v>g0cf0a06AR1VG0o0xp0v0ntkqwemczd0s1u0</v>
      </c>
      <c r="O1013" s="28" t="str">
        <f>ДАННЫЕ!$I1013&amp;"g"&amp;B1013&amp;A1013&amp;"f"&amp;P1013&amp;"c"&amp;IF(ДАННЫЕ!$U1013&gt;0,1,0)&amp;"s"&amp;IF(ДАННЫЕ!$Q1013&gt;0,IF(YEAR(ДАННЫЕ!$F$1)=YEAR(ДАННЫЕ!$Q1013),IF(MONTH(ДАННЫЕ!$F$1)=MONTH(ДАННЫЕ!$Q1013),111,11),1),0)&amp;"i"&amp;IF(ДАННЫЕ!$R1013+ДАННЫЕ!$S1013+ДАННЫЕ!$T1013=0,0,1)&amp;"h"&amp;IF(ДАННЫЕ!$P1013&gt;0,1,0)&amp;"p"&amp;IF(ДАННЫЕ!$CI1013&gt;0,IF(YEAR(ДАННЫЕ!$F$1)=YEAR(ДАННЫЕ!$CI1013),IF(MONTH(ДАННЫЕ!$F$1)=MONTH(ДАННЫЕ!$CI1013),111,11),1),0)&amp;"d"&amp;IF(ДАННЫЕ!$CJ1013&gt;0,IF(YEAR(ДАННЫЕ!$F$1)=YEAR(ДАННЫЕ!$CJ1013),IF(MONTH(ДАННЫЕ!$F$1)=MONTH(ДАННЫЕ!$CJ1013),111,11),1),0)&amp;"o"&amp;IF(ДАННЫЕ!$CK1013&gt;0,IF(MONTH(ДАННЫЕ!$F$1)=MONTH(ДАННЫЕ!$CK1013),111,11),0)&amp;"v"&amp;IF(ДАННЫЕ!$BE1013&gt;0,IF(MONTH(ДАННЫЕ!$F$1)=MONTH(ДАННЫЕ!$BE1013),111,11),0)</f>
        <v>g00f0c0s0i0h0p0d0o0v0</v>
      </c>
      <c r="P1013" s="15">
        <f t="shared" si="50"/>
        <v>0</v>
      </c>
      <c r="Q1013" s="15">
        <f>IF(ДАННЫЕ!$F$1&gt;ДАННЫЕ!$N1013,IF(YEAR(ДАННЫЕ!$F$1)=YEAR(ДАННЫЕ!M1013),1,0),0)</f>
        <v>0</v>
      </c>
      <c r="R1013" s="15">
        <f>IF(ДАННЫЕ!$F$1&gt;ДАННЫЕ!$N1013,IF(YEAR(ДАННЫЕ!$F$1)=YEAR(ДАННЫЕ!N1013),1,0),0)</f>
        <v>0</v>
      </c>
      <c r="S1013" s="15">
        <f>IF(ДАННЫЕ!$AA1013="2А",1,IF(ДАННЫЕ!$AA1013="2Б",2,IF(ДАННЫЕ!$AA1013="2В",3,IF(ДАННЫЕ!$AA1013=3,4,IF(ДАННЫЕ!$AA1013="4А",5,IF(ДАННЫЕ!$AA1013="4Б",6,IF(ДАННЫЕ!$AA1013="4В",7,IF(ДАННЫЕ!$AA1013=5,8,0))))))))</f>
        <v>0</v>
      </c>
      <c r="T1013" s="15">
        <f>IF(OR(ДАННЫЕ!$AC1013=2,ДАННЫЕ!$AD1013=2,ДАННЫЕ!$AE1013=2),2,IF(OR(ДАННЫЕ!$AC1013=1,ДАННЫЕ!$AD1013=1,ДАННЫЕ!$AE1013=1),1,0))</f>
        <v>0</v>
      </c>
    </row>
    <row r="1014" spans="1:20" x14ac:dyDescent="0.2">
      <c r="A1014" s="78">
        <f>IF(B1014&gt;0,IF(MONTH(ДАННЫЕ!$F$1)=MONTH(ДАННЫЕ!$B1014),1,0),0)</f>
        <v>0</v>
      </c>
      <c r="B1014" s="14">
        <f>IF(ДАННЫЕ!$B1014&gt;0,IF(YEAR(ДАННЫЕ!$F$1)=YEAR(ДАННЫЕ!$B1014),1,0),0)</f>
        <v>0</v>
      </c>
      <c r="C1014" s="14">
        <f>IF(ДАННЫЕ!$CM1014&gt;0,IF(YEAR(ДАННЫЕ!$F$1)=YEAR(ДАННЫЕ!$CM1014),1,0),0)</f>
        <v>0</v>
      </c>
      <c r="D1014" s="14">
        <f>IF(ДАННЫЕ!$CJ1014&gt;0,IF(ДАННЫЕ!$CL1014&gt;ДАННЫЕ!$F$1,1,IF(ДАННЫЕ!$CL1014&gt;0,0,1)),0)</f>
        <v>0</v>
      </c>
      <c r="E1014" s="43" t="str">
        <f ca="1">IF(ДАННЫЕ!$F$1&gt;0,IF(ДАННЫЕ!$G1014&gt;0,DATEDIF(ДАННЫЕ!$G1014,ДАННЫЕ!$F$1,"y"),""),IF(ДАННЫЕ!$G1014&gt;0,DATEDIF(ДАННЫЕ!$G1014,TODAY(),"y"),""))</f>
        <v/>
      </c>
      <c r="F1014" s="43" t="str">
        <f xml:space="preserve"> IF(ДАННЫЕ!$F1014="М",IF(E1014&gt;=18,IF(E1014&lt;60,1,""),""),"")&amp;IF(ДАННЫЕ!$F1014="Ж",IF(E1014&gt;=18,IF(E1014&lt;55,1,""),""),"")</f>
        <v/>
      </c>
      <c r="G1014" s="43" t="str">
        <f xml:space="preserve"> IF(ДАННЫЕ!$F1014="М",IF(E1014&gt;=60,2,""),"")&amp;IF(ДАННЫЕ!$F1014="Ж",IF(E1014&gt;=55,2,""),"")</f>
        <v/>
      </c>
      <c r="H1014" s="43" t="str">
        <f t="shared" ca="1" si="48"/>
        <v/>
      </c>
      <c r="I1014" s="43" t="str">
        <f t="shared" ca="1" si="49"/>
        <v>03</v>
      </c>
      <c r="J1014" s="28" t="str">
        <f ca="1">ДАННЫЕ!$F1014&amp;H1014&amp;I1014&amp;ДАННЫЕ!$I1014&amp;"m"&amp;IF(ДАННЫЕ!$I1014&gt;0,IF(ДАННЫЕ!$J1014&gt;0,0,1),"")&amp;"f"&amp;IF(ДАННЫЕ!$R1014&gt;0,IF(YEAR(ДАННЫЕ!$F$1)=YEAR(ДАННЫЕ!$R1014),1,0),0)&amp;"z"&amp;ДАННЫЕ!$R1014&amp;"p"&amp;ДАННЫЕ!$S1014&amp;"i"&amp;ДАННЫЕ!$T1014&amp;"h"&amp;ДАННЫЕ!$K1014&amp;"be"&amp;ДАННЫЕ!$BI1014&amp;"CD"&amp;IF(ДАННЫЕ!BF1014&gt;500,4,IF(ДАННЫЕ!BF1014&gt;350,3,IF(ДАННЫЕ!BF1014&gt;200,2,IF(ДАННЫЕ!BF1014&gt;0,1,0))))&amp;"g"&amp;B1014&amp;"d"&amp;H1014&amp;"l"&amp;ДАННЫЕ!AT1014&amp;"a"&amp;ДАННЫЕ!$V1014&amp;"v"&amp;R1014&amp;"k"&amp;ДАННЫЕ!$U1014&amp;"s"&amp;ДАННЫЕ!$Y1014&amp;"t"&amp;ДАННЫЕ!$X1014&amp;"b"&amp;IF(ДАННЫЕ!$Q1014&gt;1,1,0)&amp;"PP"&amp;ДАННЫЕ!Z1014&amp;"c"&amp;S1014&amp;"x"&amp;IF(ДАННЫЕ!$BY1014&gt;0,IF(YEAR(ДАННЫЕ!$F$1)=YEAR(ДАННЫЕ!$BY1014),1,0),0)&amp;"n"&amp;IF(ДАННЫЕ!$BZ1014&gt;0,IF(YEAR(ДАННЫЕ!$F$1)=YEAR(ДАННЫЕ!$BZ1014),1,0),0)&amp;"u"&amp;D1014&amp;"z"&amp;IF(ДАННЫЕ!$CL1014&gt;0,IF(YEAR(ДАННЫЕ!$F$1)&gt;YEAR(ДАННЫЕ!$CL1014),11,12),0)</f>
        <v>03mf0zpihbeCD0g0dlav0kstb0PPc0x0n0u0z0</v>
      </c>
      <c r="K1014" s="28" t="str">
        <f ca="1">ДАННЫЕ!$I1014&amp;"x"&amp;B1014&amp;"w"&amp;IF(T1014+ДАННЫЕ!AD1014+ДАННЫЕ!AE1014+ДАННЫЕ!AF1014+ДАННЫЕ!AG1014+ДАННЫЕ!AH1014+ДАННЫЕ!$AL1014+ДАННЫЕ!AI1014+ДАННЫЕ!AJ1014+ДАННЫЕ!AK1014+ДАННЫЕ!AP1014+ДАННЫЕ!AQ1014+ДАННЫЕ!AR1014+ДАННЫЕ!$AM1014+ДАННЫЕ!$AN1014+ДАННЫЕ!AS1014+ДАННЫЕ!AT1014&gt;0,1,0)&amp;IF(OR(T1014=2,ДАННЫЕ!AD1014=2,ДАННЫЕ!AE1014=2,ДАННЫЕ!AF1014=2,ДАННЫЕ!AG1014=2,ДАННЫЕ!AH1014=2,ДАННЫЕ!$AL1014=2,ДАННЫЕ!AI1014=2,ДАННЫЕ!AJ1014=2,ДАННЫЕ!AK1014=2,ДАННЫЕ!AP1014=2,ДАННЫЕ!AQ1014=2,ДАННЫЕ!AR1014=2,ДАННЫЕ!$AM1014=2,ДАННЫЕ!$AN1014=2,ДАННЫЕ!AS1014=2,ДАННЫЕ!AT1014=2),2,0)&amp;"t"&amp;IF(T1014&gt;0,"1"&amp;T1014,"00")&amp;"f"&amp;IF(ДАННЫЕ!$AC1014,"1"&amp;ДАННЫЕ!$AC1014,"00")&amp;"b"&amp;IF(ДАННЫЕ!$AD1014,"1"&amp;ДАННЫЕ!$AD1014,"00")&amp;"g"&amp;IF(ДАННЫЕ!$AF1014,"1"&amp;ДАННЫЕ!$AF1014,"00")&amp;"c"&amp;IF(ДАННЫЕ!$AG1014,"1"&amp;ДАННЫЕ!$AG1014,"00")&amp;"i"&amp;IF(ДАННЫЕ!$AH1014,"1"&amp;ДАННЫЕ!$AH1014,"00")&amp;"r"&amp;IF(ДАННЫЕ!$AL1014,"1"&amp;ДАННЫЕ!$AL1014,"00")&amp;"m"&amp;IF(ДАННЫЕ!$AI1014,"1"&amp;ДАННЫЕ!$AI1014,"00")&amp;"hS"&amp;IF(ДАННЫЕ!$AJ1014,"1"&amp;ДАННЫЕ!$AJ1014,"00")&amp;"hZ"&amp;IF(ДАННЫЕ!$AK1014,"1"&amp;ДАННЫЕ!$AK1014,"00")&amp;"p"&amp;IF(ДАННЫЕ!$AP1014,"1"&amp;ДАННЫЕ!$AP1014,"00")&amp;"k"&amp;IF(ДАННЫЕ!$AQ1014,"1"&amp;ДАННЫЕ!$AQ1014,"00")&amp;"z"&amp;IF(ДАННЫЕ!$AR1014,"1"&amp;ДАННЫЕ!$AR1014,"00")&amp;"j"&amp;IF(ДАННЫЕ!$AM1014,"1"&amp;ДАННЫЕ!$AM1014,"00")&amp;"n"&amp;IF(ДАННЫЕ!$AN1014,"1"&amp;ДАННЫЕ!$AN1014,"00")&amp;"E"&amp;ДАННЫЕ!BI1014&amp;"L"&amp;ДАННЫЕ!AO1014&amp;"h"&amp;IF(ДАННЫЕ!$AU1014&gt;0,1,0)&amp;"v"&amp;IF(ДАННЫЕ!$AW1014&gt;0,1,0)&amp;"a"&amp;IF(ДАННЫЕ!$AS1014,"1"&amp;ДАННЫЕ!$AS1014,"00")&amp;"s"&amp;IF(ДАННЫЕ!$AT1014,"1"&amp;ДАННЫЕ!$AT1014,"00")&amp;"u"&amp;IF(ДАННЫЕ!$CJ1014&gt;0,1,0)&amp;"y"&amp;B1014&amp;"d"&amp;H1014&amp;"e"&amp;F1014&amp;G1014</f>
        <v>x0w00t00f00b00g00c00i00r00m00hS00hZ00p00k00z00j00n00ELh0v0a00s00u0y0de</v>
      </c>
      <c r="L1014" s="28" t="str">
        <f ca="1">ДАННЫЕ!$I1014&amp;"VN"&amp;IF(ДАННЫЕ!AW1014&gt;0,11,10)&amp;"CD"&amp;IF(ДАННЫЕ!BF1014&gt;500,16,IF(ДАННЫЕ!BF1014&gt;350,15,IF(ДАННЫЕ!BF1014&gt;=200,14,IF(ДАННЫЕ!BF1014&gt;=100,13,IF(ДАННЫЕ!BF1014&gt;=50,12,IF(ДАННЫЕ!BF1014&gt;0,11,10))))))&amp;"AR"&amp;IF(ДАННЫЕ!BX1014&gt;0,1,0)&amp;"GD"&amp;B1014&amp;"VV"&amp;IF(E1014&gt;=5,IF(E1014&lt;18,1,0),0)</f>
        <v>VN10CD10AR0GD0VV0</v>
      </c>
      <c r="M1014" s="28" t="str">
        <f>ДАННЫЕ!$I1014&amp;"b"&amp;ДАННЫЕ!$BI1014&amp;"r"&amp;ДАННЫЕ!$BJ1014&amp;"CD"&amp;IF(ДАННЫЕ!BF1014&gt;0,IF(ДАННЫЕ!BF1014&lt;200,1,IF(ДАННЫЕ!BF1014&lt;350,2,3)),0)&amp;"h"&amp;IF(ДАННЫЕ!$BK1014+ДАННЫЕ!$BL1014+ДАННЫЕ!$BM1014&gt;0,1,0)&amp;"x"&amp;ДАННЫЕ!$BK1014&amp;"y"&amp;ДАННЫЕ!$BL1014&amp;"z"&amp;ДАННЫЕ!$BM1014&amp;"c"&amp;IF(ДАННЫЕ!$BK1014+ДАННЫЕ!$BL1014+ДАННЫЕ!$BM1014=3,1,0)&amp;"a"&amp;IF(ДАННЫЕ!$BQ1014+ДАННЫЕ!$BR1014&gt;0,1,0)&amp;"d"&amp;ДАННЫЕ!$BQ1014&amp;"v"&amp;ДАННЫЕ!$BR1014&amp;"p"&amp;ДАННЫЕ!$BS1014&amp;"n"&amp;ДАННЫЕ!$BU1014&amp;"t"&amp;ДАННЫЕ!$BV1014&amp;"o"&amp;ДАННЫЕ!$BT1014&amp;"l"&amp;IF(ДАННЫЕ!$BN1014&gt;0,1,0)&amp;ДАННЫЕ!$BN1014&amp;"g"&amp;ДАННЫЕ!$BO1014&amp;"s"&amp;ДАННЫЕ!$BP1014&amp;"DZ"&amp;IF(ДАННЫЕ!B1014-ДАННЫЕ!G1014 &lt; 60,IF(ДАННЫЕ!B1014-ДАННЫЕ!G1014 &gt;= 0,1,0),0)&amp;"u"&amp;IF(ДАННЫЕ!$CJ1014&gt;0,1,0)</f>
        <v>brCD0h0xyzc0a0dvpntol0gsDZ1u0</v>
      </c>
      <c r="N1014" s="28" t="str">
        <f ca="1">ДАННЫЕ!$F1014&amp;ДАННЫЕ!$I1014&amp;"g"&amp;B1014&amp;"cf"&amp;D1014&amp;"a"&amp;IF(ДАННЫЕ!$BX1014&gt;0,1,0)&amp;IF(ДАННЫЕ!$BF1014&gt;500,1,IF(ДАННЫЕ!$BF1014&gt;350,2,IF(ДАННЫЕ!$BF1014&gt;=200,3,IF(ДАННЫЕ!$BF1014&gt;=100,4,IF(ДАННЫЕ!$BF1014&gt;=50,5,IF(ДАННЫЕ!$BF1014&lt;50,6,0))))))&amp;"AR"&amp;IF(DATEDIF(ДАННЫЕ!$BX1014,ДАННЫЕ!$F$1,"y")&gt;1,1,0)&amp;"VG"&amp;IF(ДАННЫЕ!$BH1014="0",1,0)&amp;"o"&amp;IF(T1014+ДАННЫЕ!$AF1014+ДАННЫЕ!$AG1014+ДАННЫЕ!$AH1014+ДАННЫЕ!$AI1014+ДАННЫЕ!$AJ1014+ДАННЫЕ!$AP1014+ДАННЫЕ!$AQ1014+ДАННЫЕ!$AR1014+ДАННЫЕ!$AU1014+ДАННЫЕ!$AW1014+ДАННЫЕ!$AS1014+ДАННЫЕ!$AT1014&gt;0,1,0)&amp;"x"&amp;ДАННЫЕ!$AG1014&amp;"p"&amp;IF(ДАННЫЕ!$BY1014&gt;0,1,0)&amp;"v"&amp;IF(ДАННЫЕ!$BZ1014&gt;0,1,0)&amp;"n"&amp;ДАННЫЕ!$CA1014&amp;"t"&amp;ДАННЫЕ!$AY1014&amp;"k"&amp;ДАННЫЕ!$CB1014&amp;"q"&amp;ДАННЫЕ!$CC1014&amp;"w"&amp;ДАННЫЕ!$CD1014&amp;"e"&amp;ДАННЫЕ!$CE1014&amp;"m"&amp;ДАННЫЕ!$CF1014&amp;"c"&amp;ДАННЫЕ!$CG1014&amp;"z"&amp;ДАННЫЕ!$CH1014&amp;"d"&amp;IF(H1014=4,1,0)&amp;"s"&amp;IF(ДАННЫЕ!$J1014=1,0,1)&amp;"u"&amp;IF(ДАННЫЕ!$CJ1014&gt;0,1,0)</f>
        <v>g0cf0a06AR1VG0o0xp0v0ntkqwemczd0s1u0</v>
      </c>
      <c r="O1014" s="28" t="str">
        <f>ДАННЫЕ!$I1014&amp;"g"&amp;B1014&amp;A1014&amp;"f"&amp;P1014&amp;"c"&amp;IF(ДАННЫЕ!$U1014&gt;0,1,0)&amp;"s"&amp;IF(ДАННЫЕ!$Q1014&gt;0,IF(YEAR(ДАННЫЕ!$F$1)=YEAR(ДАННЫЕ!$Q1014),IF(MONTH(ДАННЫЕ!$F$1)=MONTH(ДАННЫЕ!$Q1014),111,11),1),0)&amp;"i"&amp;IF(ДАННЫЕ!$R1014+ДАННЫЕ!$S1014+ДАННЫЕ!$T1014=0,0,1)&amp;"h"&amp;IF(ДАННЫЕ!$P1014&gt;0,1,0)&amp;"p"&amp;IF(ДАННЫЕ!$CI1014&gt;0,IF(YEAR(ДАННЫЕ!$F$1)=YEAR(ДАННЫЕ!$CI1014),IF(MONTH(ДАННЫЕ!$F$1)=MONTH(ДАННЫЕ!$CI1014),111,11),1),0)&amp;"d"&amp;IF(ДАННЫЕ!$CJ1014&gt;0,IF(YEAR(ДАННЫЕ!$F$1)=YEAR(ДАННЫЕ!$CJ1014),IF(MONTH(ДАННЫЕ!$F$1)=MONTH(ДАННЫЕ!$CJ1014),111,11),1),0)&amp;"o"&amp;IF(ДАННЫЕ!$CK1014&gt;0,IF(MONTH(ДАННЫЕ!$F$1)=MONTH(ДАННЫЕ!$CK1014),111,11),0)&amp;"v"&amp;IF(ДАННЫЕ!$BE1014&gt;0,IF(MONTH(ДАННЫЕ!$F$1)=MONTH(ДАННЫЕ!$BE1014),111,11),0)</f>
        <v>g00f0c0s0i0h0p0d0o0v0</v>
      </c>
      <c r="P1014" s="15">
        <f t="shared" si="50"/>
        <v>0</v>
      </c>
      <c r="Q1014" s="15">
        <f>IF(ДАННЫЕ!$F$1&gt;ДАННЫЕ!$N1014,IF(YEAR(ДАННЫЕ!$F$1)=YEAR(ДАННЫЕ!M1014),1,0),0)</f>
        <v>0</v>
      </c>
      <c r="R1014" s="15">
        <f>IF(ДАННЫЕ!$F$1&gt;ДАННЫЕ!$N1014,IF(YEAR(ДАННЫЕ!$F$1)=YEAR(ДАННЫЕ!N1014),1,0),0)</f>
        <v>0</v>
      </c>
      <c r="S1014" s="15">
        <f>IF(ДАННЫЕ!$AA1014="2А",1,IF(ДАННЫЕ!$AA1014="2Б",2,IF(ДАННЫЕ!$AA1014="2В",3,IF(ДАННЫЕ!$AA1014=3,4,IF(ДАННЫЕ!$AA1014="4А",5,IF(ДАННЫЕ!$AA1014="4Б",6,IF(ДАННЫЕ!$AA1014="4В",7,IF(ДАННЫЕ!$AA1014=5,8,0))))))))</f>
        <v>0</v>
      </c>
      <c r="T1014" s="15">
        <f>IF(OR(ДАННЫЕ!$AC1014=2,ДАННЫЕ!$AD1014=2,ДАННЫЕ!$AE1014=2),2,IF(OR(ДАННЫЕ!$AC1014=1,ДАННЫЕ!$AD1014=1,ДАННЫЕ!$AE1014=1),1,0))</f>
        <v>0</v>
      </c>
    </row>
    <row r="1015" spans="1:20" x14ac:dyDescent="0.2">
      <c r="A1015" s="78">
        <f>IF(B1015&gt;0,IF(MONTH(ДАННЫЕ!$F$1)=MONTH(ДАННЫЕ!$B1015),1,0),0)</f>
        <v>0</v>
      </c>
      <c r="B1015" s="14">
        <f>IF(ДАННЫЕ!$B1015&gt;0,IF(YEAR(ДАННЫЕ!$F$1)=YEAR(ДАННЫЕ!$B1015),1,0),0)</f>
        <v>0</v>
      </c>
      <c r="C1015" s="14">
        <f>IF(ДАННЫЕ!$CM1015&gt;0,IF(YEAR(ДАННЫЕ!$F$1)=YEAR(ДАННЫЕ!$CM1015),1,0),0)</f>
        <v>0</v>
      </c>
      <c r="D1015" s="14">
        <f>IF(ДАННЫЕ!$CJ1015&gt;0,IF(ДАННЫЕ!$CL1015&gt;ДАННЫЕ!$F$1,1,IF(ДАННЫЕ!$CL1015&gt;0,0,1)),0)</f>
        <v>0</v>
      </c>
      <c r="E1015" s="43" t="str">
        <f ca="1">IF(ДАННЫЕ!$F$1&gt;0,IF(ДАННЫЕ!$G1015&gt;0,DATEDIF(ДАННЫЕ!$G1015,ДАННЫЕ!$F$1,"y"),""),IF(ДАННЫЕ!$G1015&gt;0,DATEDIF(ДАННЫЕ!$G1015,TODAY(),"y"),""))</f>
        <v/>
      </c>
      <c r="F1015" s="43" t="str">
        <f xml:space="preserve"> IF(ДАННЫЕ!$F1015="М",IF(E1015&gt;=18,IF(E1015&lt;60,1,""),""),"")&amp;IF(ДАННЫЕ!$F1015="Ж",IF(E1015&gt;=18,IF(E1015&lt;55,1,""),""),"")</f>
        <v/>
      </c>
      <c r="G1015" s="43" t="str">
        <f xml:space="preserve"> IF(ДАННЫЕ!$F1015="М",IF(E1015&gt;=60,2,""),"")&amp;IF(ДАННЫЕ!$F1015="Ж",IF(E1015&gt;=55,2,""),"")</f>
        <v/>
      </c>
      <c r="H1015" s="43" t="str">
        <f t="shared" ca="1" si="48"/>
        <v/>
      </c>
      <c r="I1015" s="43" t="str">
        <f t="shared" ca="1" si="49"/>
        <v>03</v>
      </c>
      <c r="J1015" s="28" t="str">
        <f ca="1">ДАННЫЕ!$F1015&amp;H1015&amp;I1015&amp;ДАННЫЕ!$I1015&amp;"m"&amp;IF(ДАННЫЕ!$I1015&gt;0,IF(ДАННЫЕ!$J1015&gt;0,0,1),"")&amp;"f"&amp;IF(ДАННЫЕ!$R1015&gt;0,IF(YEAR(ДАННЫЕ!$F$1)=YEAR(ДАННЫЕ!$R1015),1,0),0)&amp;"z"&amp;ДАННЫЕ!$R1015&amp;"p"&amp;ДАННЫЕ!$S1015&amp;"i"&amp;ДАННЫЕ!$T1015&amp;"h"&amp;ДАННЫЕ!$K1015&amp;"be"&amp;ДАННЫЕ!$BI1015&amp;"CD"&amp;IF(ДАННЫЕ!BF1015&gt;500,4,IF(ДАННЫЕ!BF1015&gt;350,3,IF(ДАННЫЕ!BF1015&gt;200,2,IF(ДАННЫЕ!BF1015&gt;0,1,0))))&amp;"g"&amp;B1015&amp;"d"&amp;H1015&amp;"l"&amp;ДАННЫЕ!AT1015&amp;"a"&amp;ДАННЫЕ!$V1015&amp;"v"&amp;R1015&amp;"k"&amp;ДАННЫЕ!$U1015&amp;"s"&amp;ДАННЫЕ!$Y1015&amp;"t"&amp;ДАННЫЕ!$X1015&amp;"b"&amp;IF(ДАННЫЕ!$Q1015&gt;1,1,0)&amp;"PP"&amp;ДАННЫЕ!Z1015&amp;"c"&amp;S1015&amp;"x"&amp;IF(ДАННЫЕ!$BY1015&gt;0,IF(YEAR(ДАННЫЕ!$F$1)=YEAR(ДАННЫЕ!$BY1015),1,0),0)&amp;"n"&amp;IF(ДАННЫЕ!$BZ1015&gt;0,IF(YEAR(ДАННЫЕ!$F$1)=YEAR(ДАННЫЕ!$BZ1015),1,0),0)&amp;"u"&amp;D1015&amp;"z"&amp;IF(ДАННЫЕ!$CL1015&gt;0,IF(YEAR(ДАННЫЕ!$F$1)&gt;YEAR(ДАННЫЕ!$CL1015),11,12),0)</f>
        <v>03mf0zpihbeCD0g0dlav0kstb0PPc0x0n0u0z0</v>
      </c>
      <c r="K1015" s="28" t="str">
        <f ca="1">ДАННЫЕ!$I1015&amp;"x"&amp;B1015&amp;"w"&amp;IF(T1015+ДАННЫЕ!AD1015+ДАННЫЕ!AE1015+ДАННЫЕ!AF1015+ДАННЫЕ!AG1015+ДАННЫЕ!AH1015+ДАННЫЕ!$AL1015+ДАННЫЕ!AI1015+ДАННЫЕ!AJ1015+ДАННЫЕ!AK1015+ДАННЫЕ!AP1015+ДАННЫЕ!AQ1015+ДАННЫЕ!AR1015+ДАННЫЕ!$AM1015+ДАННЫЕ!$AN1015+ДАННЫЕ!AS1015+ДАННЫЕ!AT1015&gt;0,1,0)&amp;IF(OR(T1015=2,ДАННЫЕ!AD1015=2,ДАННЫЕ!AE1015=2,ДАННЫЕ!AF1015=2,ДАННЫЕ!AG1015=2,ДАННЫЕ!AH1015=2,ДАННЫЕ!$AL1015=2,ДАННЫЕ!AI1015=2,ДАННЫЕ!AJ1015=2,ДАННЫЕ!AK1015=2,ДАННЫЕ!AP1015=2,ДАННЫЕ!AQ1015=2,ДАННЫЕ!AR1015=2,ДАННЫЕ!$AM1015=2,ДАННЫЕ!$AN1015=2,ДАННЫЕ!AS1015=2,ДАННЫЕ!AT1015=2),2,0)&amp;"t"&amp;IF(T1015&gt;0,"1"&amp;T1015,"00")&amp;"f"&amp;IF(ДАННЫЕ!$AC1015,"1"&amp;ДАННЫЕ!$AC1015,"00")&amp;"b"&amp;IF(ДАННЫЕ!$AD1015,"1"&amp;ДАННЫЕ!$AD1015,"00")&amp;"g"&amp;IF(ДАННЫЕ!$AF1015,"1"&amp;ДАННЫЕ!$AF1015,"00")&amp;"c"&amp;IF(ДАННЫЕ!$AG1015,"1"&amp;ДАННЫЕ!$AG1015,"00")&amp;"i"&amp;IF(ДАННЫЕ!$AH1015,"1"&amp;ДАННЫЕ!$AH1015,"00")&amp;"r"&amp;IF(ДАННЫЕ!$AL1015,"1"&amp;ДАННЫЕ!$AL1015,"00")&amp;"m"&amp;IF(ДАННЫЕ!$AI1015,"1"&amp;ДАННЫЕ!$AI1015,"00")&amp;"hS"&amp;IF(ДАННЫЕ!$AJ1015,"1"&amp;ДАННЫЕ!$AJ1015,"00")&amp;"hZ"&amp;IF(ДАННЫЕ!$AK1015,"1"&amp;ДАННЫЕ!$AK1015,"00")&amp;"p"&amp;IF(ДАННЫЕ!$AP1015,"1"&amp;ДАННЫЕ!$AP1015,"00")&amp;"k"&amp;IF(ДАННЫЕ!$AQ1015,"1"&amp;ДАННЫЕ!$AQ1015,"00")&amp;"z"&amp;IF(ДАННЫЕ!$AR1015,"1"&amp;ДАННЫЕ!$AR1015,"00")&amp;"j"&amp;IF(ДАННЫЕ!$AM1015,"1"&amp;ДАННЫЕ!$AM1015,"00")&amp;"n"&amp;IF(ДАННЫЕ!$AN1015,"1"&amp;ДАННЫЕ!$AN1015,"00")&amp;"E"&amp;ДАННЫЕ!BI1015&amp;"L"&amp;ДАННЫЕ!AO1015&amp;"h"&amp;IF(ДАННЫЕ!$AU1015&gt;0,1,0)&amp;"v"&amp;IF(ДАННЫЕ!$AW1015&gt;0,1,0)&amp;"a"&amp;IF(ДАННЫЕ!$AS1015,"1"&amp;ДАННЫЕ!$AS1015,"00")&amp;"s"&amp;IF(ДАННЫЕ!$AT1015,"1"&amp;ДАННЫЕ!$AT1015,"00")&amp;"u"&amp;IF(ДАННЫЕ!$CJ1015&gt;0,1,0)&amp;"y"&amp;B1015&amp;"d"&amp;H1015&amp;"e"&amp;F1015&amp;G1015</f>
        <v>x0w00t00f00b00g00c00i00r00m00hS00hZ00p00k00z00j00n00ELh0v0a00s00u0y0de</v>
      </c>
      <c r="L1015" s="28" t="str">
        <f ca="1">ДАННЫЕ!$I1015&amp;"VN"&amp;IF(ДАННЫЕ!AW1015&gt;0,11,10)&amp;"CD"&amp;IF(ДАННЫЕ!BF1015&gt;500,16,IF(ДАННЫЕ!BF1015&gt;350,15,IF(ДАННЫЕ!BF1015&gt;=200,14,IF(ДАННЫЕ!BF1015&gt;=100,13,IF(ДАННЫЕ!BF1015&gt;=50,12,IF(ДАННЫЕ!BF1015&gt;0,11,10))))))&amp;"AR"&amp;IF(ДАННЫЕ!BX1015&gt;0,1,0)&amp;"GD"&amp;B1015&amp;"VV"&amp;IF(E1015&gt;=5,IF(E1015&lt;18,1,0),0)</f>
        <v>VN10CD10AR0GD0VV0</v>
      </c>
      <c r="M1015" s="28" t="str">
        <f>ДАННЫЕ!$I1015&amp;"b"&amp;ДАННЫЕ!$BI1015&amp;"r"&amp;ДАННЫЕ!$BJ1015&amp;"CD"&amp;IF(ДАННЫЕ!BF1015&gt;0,IF(ДАННЫЕ!BF1015&lt;200,1,IF(ДАННЫЕ!BF1015&lt;350,2,3)),0)&amp;"h"&amp;IF(ДАННЫЕ!$BK1015+ДАННЫЕ!$BL1015+ДАННЫЕ!$BM1015&gt;0,1,0)&amp;"x"&amp;ДАННЫЕ!$BK1015&amp;"y"&amp;ДАННЫЕ!$BL1015&amp;"z"&amp;ДАННЫЕ!$BM1015&amp;"c"&amp;IF(ДАННЫЕ!$BK1015+ДАННЫЕ!$BL1015+ДАННЫЕ!$BM1015=3,1,0)&amp;"a"&amp;IF(ДАННЫЕ!$BQ1015+ДАННЫЕ!$BR1015&gt;0,1,0)&amp;"d"&amp;ДАННЫЕ!$BQ1015&amp;"v"&amp;ДАННЫЕ!$BR1015&amp;"p"&amp;ДАННЫЕ!$BS1015&amp;"n"&amp;ДАННЫЕ!$BU1015&amp;"t"&amp;ДАННЫЕ!$BV1015&amp;"o"&amp;ДАННЫЕ!$BT1015&amp;"l"&amp;IF(ДАННЫЕ!$BN1015&gt;0,1,0)&amp;ДАННЫЕ!$BN1015&amp;"g"&amp;ДАННЫЕ!$BO1015&amp;"s"&amp;ДАННЫЕ!$BP1015&amp;"DZ"&amp;IF(ДАННЫЕ!B1015-ДАННЫЕ!G1015 &lt; 60,IF(ДАННЫЕ!B1015-ДАННЫЕ!G1015 &gt;= 0,1,0),0)&amp;"u"&amp;IF(ДАННЫЕ!$CJ1015&gt;0,1,0)</f>
        <v>brCD0h0xyzc0a0dvpntol0gsDZ1u0</v>
      </c>
      <c r="N1015" s="28" t="str">
        <f ca="1">ДАННЫЕ!$F1015&amp;ДАННЫЕ!$I1015&amp;"g"&amp;B1015&amp;"cf"&amp;D1015&amp;"a"&amp;IF(ДАННЫЕ!$BX1015&gt;0,1,0)&amp;IF(ДАННЫЕ!$BF1015&gt;500,1,IF(ДАННЫЕ!$BF1015&gt;350,2,IF(ДАННЫЕ!$BF1015&gt;=200,3,IF(ДАННЫЕ!$BF1015&gt;=100,4,IF(ДАННЫЕ!$BF1015&gt;=50,5,IF(ДАННЫЕ!$BF1015&lt;50,6,0))))))&amp;"AR"&amp;IF(DATEDIF(ДАННЫЕ!$BX1015,ДАННЫЕ!$F$1,"y")&gt;1,1,0)&amp;"VG"&amp;IF(ДАННЫЕ!$BH1015="0",1,0)&amp;"o"&amp;IF(T1015+ДАННЫЕ!$AF1015+ДАННЫЕ!$AG1015+ДАННЫЕ!$AH1015+ДАННЫЕ!$AI1015+ДАННЫЕ!$AJ1015+ДАННЫЕ!$AP1015+ДАННЫЕ!$AQ1015+ДАННЫЕ!$AR1015+ДАННЫЕ!$AU1015+ДАННЫЕ!$AW1015+ДАННЫЕ!$AS1015+ДАННЫЕ!$AT1015&gt;0,1,0)&amp;"x"&amp;ДАННЫЕ!$AG1015&amp;"p"&amp;IF(ДАННЫЕ!$BY1015&gt;0,1,0)&amp;"v"&amp;IF(ДАННЫЕ!$BZ1015&gt;0,1,0)&amp;"n"&amp;ДАННЫЕ!$CA1015&amp;"t"&amp;ДАННЫЕ!$AY1015&amp;"k"&amp;ДАННЫЕ!$CB1015&amp;"q"&amp;ДАННЫЕ!$CC1015&amp;"w"&amp;ДАННЫЕ!$CD1015&amp;"e"&amp;ДАННЫЕ!$CE1015&amp;"m"&amp;ДАННЫЕ!$CF1015&amp;"c"&amp;ДАННЫЕ!$CG1015&amp;"z"&amp;ДАННЫЕ!$CH1015&amp;"d"&amp;IF(H1015=4,1,0)&amp;"s"&amp;IF(ДАННЫЕ!$J1015=1,0,1)&amp;"u"&amp;IF(ДАННЫЕ!$CJ1015&gt;0,1,0)</f>
        <v>g0cf0a06AR1VG0o0xp0v0ntkqwemczd0s1u0</v>
      </c>
      <c r="O1015" s="28" t="str">
        <f>ДАННЫЕ!$I1015&amp;"g"&amp;B1015&amp;A1015&amp;"f"&amp;P1015&amp;"c"&amp;IF(ДАННЫЕ!$U1015&gt;0,1,0)&amp;"s"&amp;IF(ДАННЫЕ!$Q1015&gt;0,IF(YEAR(ДАННЫЕ!$F$1)=YEAR(ДАННЫЕ!$Q1015),IF(MONTH(ДАННЫЕ!$F$1)=MONTH(ДАННЫЕ!$Q1015),111,11),1),0)&amp;"i"&amp;IF(ДАННЫЕ!$R1015+ДАННЫЕ!$S1015+ДАННЫЕ!$T1015=0,0,1)&amp;"h"&amp;IF(ДАННЫЕ!$P1015&gt;0,1,0)&amp;"p"&amp;IF(ДАННЫЕ!$CI1015&gt;0,IF(YEAR(ДАННЫЕ!$F$1)=YEAR(ДАННЫЕ!$CI1015),IF(MONTH(ДАННЫЕ!$F$1)=MONTH(ДАННЫЕ!$CI1015),111,11),1),0)&amp;"d"&amp;IF(ДАННЫЕ!$CJ1015&gt;0,IF(YEAR(ДАННЫЕ!$F$1)=YEAR(ДАННЫЕ!$CJ1015),IF(MONTH(ДАННЫЕ!$F$1)=MONTH(ДАННЫЕ!$CJ1015),111,11),1),0)&amp;"o"&amp;IF(ДАННЫЕ!$CK1015&gt;0,IF(MONTH(ДАННЫЕ!$F$1)=MONTH(ДАННЫЕ!$CK1015),111,11),0)&amp;"v"&amp;IF(ДАННЫЕ!$BE1015&gt;0,IF(MONTH(ДАННЫЕ!$F$1)=MONTH(ДАННЫЕ!$BE1015),111,11),0)</f>
        <v>g00f0c0s0i0h0p0d0o0v0</v>
      </c>
      <c r="P1015" s="15">
        <f t="shared" si="50"/>
        <v>0</v>
      </c>
      <c r="Q1015" s="15">
        <f>IF(ДАННЫЕ!$F$1&gt;ДАННЫЕ!$N1015,IF(YEAR(ДАННЫЕ!$F$1)=YEAR(ДАННЫЕ!M1015),1,0),0)</f>
        <v>0</v>
      </c>
      <c r="R1015" s="15">
        <f>IF(ДАННЫЕ!$F$1&gt;ДАННЫЕ!$N1015,IF(YEAR(ДАННЫЕ!$F$1)=YEAR(ДАННЫЕ!N1015),1,0),0)</f>
        <v>0</v>
      </c>
      <c r="S1015" s="15">
        <f>IF(ДАННЫЕ!$AA1015="2А",1,IF(ДАННЫЕ!$AA1015="2Б",2,IF(ДАННЫЕ!$AA1015="2В",3,IF(ДАННЫЕ!$AA1015=3,4,IF(ДАННЫЕ!$AA1015="4А",5,IF(ДАННЫЕ!$AA1015="4Б",6,IF(ДАННЫЕ!$AA1015="4В",7,IF(ДАННЫЕ!$AA1015=5,8,0))))))))</f>
        <v>0</v>
      </c>
      <c r="T1015" s="15">
        <f>IF(OR(ДАННЫЕ!$AC1015=2,ДАННЫЕ!$AD1015=2,ДАННЫЕ!$AE1015=2),2,IF(OR(ДАННЫЕ!$AC1015=1,ДАННЫЕ!$AD1015=1,ДАННЫЕ!$AE1015=1),1,0))</f>
        <v>0</v>
      </c>
    </row>
    <row r="1016" spans="1:20" x14ac:dyDescent="0.2">
      <c r="A1016" s="78">
        <f>IF(B1016&gt;0,IF(MONTH(ДАННЫЕ!$F$1)=MONTH(ДАННЫЕ!$B1016),1,0),0)</f>
        <v>0</v>
      </c>
      <c r="B1016" s="14">
        <f>IF(ДАННЫЕ!$B1016&gt;0,IF(YEAR(ДАННЫЕ!$F$1)=YEAR(ДАННЫЕ!$B1016),1,0),0)</f>
        <v>0</v>
      </c>
      <c r="C1016" s="14">
        <f>IF(ДАННЫЕ!$CM1016&gt;0,IF(YEAR(ДАННЫЕ!$F$1)=YEAR(ДАННЫЕ!$CM1016),1,0),0)</f>
        <v>0</v>
      </c>
      <c r="D1016" s="14">
        <f>IF(ДАННЫЕ!$CJ1016&gt;0,IF(ДАННЫЕ!$CL1016&gt;ДАННЫЕ!$F$1,1,IF(ДАННЫЕ!$CL1016&gt;0,0,1)),0)</f>
        <v>0</v>
      </c>
      <c r="E1016" s="43" t="str">
        <f ca="1">IF(ДАННЫЕ!$F$1&gt;0,IF(ДАННЫЕ!$G1016&gt;0,DATEDIF(ДАННЫЕ!$G1016,ДАННЫЕ!$F$1,"y"),""),IF(ДАННЫЕ!$G1016&gt;0,DATEDIF(ДАННЫЕ!$G1016,TODAY(),"y"),""))</f>
        <v/>
      </c>
      <c r="F1016" s="43" t="str">
        <f xml:space="preserve"> IF(ДАННЫЕ!$F1016="М",IF(E1016&gt;=18,IF(E1016&lt;60,1,""),""),"")&amp;IF(ДАННЫЕ!$F1016="Ж",IF(E1016&gt;=18,IF(E1016&lt;55,1,""),""),"")</f>
        <v/>
      </c>
      <c r="G1016" s="43" t="str">
        <f xml:space="preserve"> IF(ДАННЫЕ!$F1016="М",IF(E1016&gt;=60,2,""),"")&amp;IF(ДАННЫЕ!$F1016="Ж",IF(E1016&gt;=55,2,""),"")</f>
        <v/>
      </c>
      <c r="H1016" s="43" t="str">
        <f t="shared" ca="1" si="48"/>
        <v/>
      </c>
      <c r="I1016" s="43" t="str">
        <f t="shared" ca="1" si="49"/>
        <v>03</v>
      </c>
      <c r="J1016" s="28" t="str">
        <f ca="1">ДАННЫЕ!$F1016&amp;H1016&amp;I1016&amp;ДАННЫЕ!$I1016&amp;"m"&amp;IF(ДАННЫЕ!$I1016&gt;0,IF(ДАННЫЕ!$J1016&gt;0,0,1),"")&amp;"f"&amp;IF(ДАННЫЕ!$R1016&gt;0,IF(YEAR(ДАННЫЕ!$F$1)=YEAR(ДАННЫЕ!$R1016),1,0),0)&amp;"z"&amp;ДАННЫЕ!$R1016&amp;"p"&amp;ДАННЫЕ!$S1016&amp;"i"&amp;ДАННЫЕ!$T1016&amp;"h"&amp;ДАННЫЕ!$K1016&amp;"be"&amp;ДАННЫЕ!$BI1016&amp;"CD"&amp;IF(ДАННЫЕ!BF1016&gt;500,4,IF(ДАННЫЕ!BF1016&gt;350,3,IF(ДАННЫЕ!BF1016&gt;200,2,IF(ДАННЫЕ!BF1016&gt;0,1,0))))&amp;"g"&amp;B1016&amp;"d"&amp;H1016&amp;"l"&amp;ДАННЫЕ!AT1016&amp;"a"&amp;ДАННЫЕ!$V1016&amp;"v"&amp;R1016&amp;"k"&amp;ДАННЫЕ!$U1016&amp;"s"&amp;ДАННЫЕ!$Y1016&amp;"t"&amp;ДАННЫЕ!$X1016&amp;"b"&amp;IF(ДАННЫЕ!$Q1016&gt;1,1,0)&amp;"PP"&amp;ДАННЫЕ!Z1016&amp;"c"&amp;S1016&amp;"x"&amp;IF(ДАННЫЕ!$BY1016&gt;0,IF(YEAR(ДАННЫЕ!$F$1)=YEAR(ДАННЫЕ!$BY1016),1,0),0)&amp;"n"&amp;IF(ДАННЫЕ!$BZ1016&gt;0,IF(YEAR(ДАННЫЕ!$F$1)=YEAR(ДАННЫЕ!$BZ1016),1,0),0)&amp;"u"&amp;D1016&amp;"z"&amp;IF(ДАННЫЕ!$CL1016&gt;0,IF(YEAR(ДАННЫЕ!$F$1)&gt;YEAR(ДАННЫЕ!$CL1016),11,12),0)</f>
        <v>03mf0zpihbeCD0g0dlav0kstb0PPc0x0n0u0z0</v>
      </c>
      <c r="K1016" s="28" t="str">
        <f ca="1">ДАННЫЕ!$I1016&amp;"x"&amp;B1016&amp;"w"&amp;IF(T1016+ДАННЫЕ!AD1016+ДАННЫЕ!AE1016+ДАННЫЕ!AF1016+ДАННЫЕ!AG1016+ДАННЫЕ!AH1016+ДАННЫЕ!$AL1016+ДАННЫЕ!AI1016+ДАННЫЕ!AJ1016+ДАННЫЕ!AK1016+ДАННЫЕ!AP1016+ДАННЫЕ!AQ1016+ДАННЫЕ!AR1016+ДАННЫЕ!$AM1016+ДАННЫЕ!$AN1016+ДАННЫЕ!AS1016+ДАННЫЕ!AT1016&gt;0,1,0)&amp;IF(OR(T1016=2,ДАННЫЕ!AD1016=2,ДАННЫЕ!AE1016=2,ДАННЫЕ!AF1016=2,ДАННЫЕ!AG1016=2,ДАННЫЕ!AH1016=2,ДАННЫЕ!$AL1016=2,ДАННЫЕ!AI1016=2,ДАННЫЕ!AJ1016=2,ДАННЫЕ!AK1016=2,ДАННЫЕ!AP1016=2,ДАННЫЕ!AQ1016=2,ДАННЫЕ!AR1016=2,ДАННЫЕ!$AM1016=2,ДАННЫЕ!$AN1016=2,ДАННЫЕ!AS1016=2,ДАННЫЕ!AT1016=2),2,0)&amp;"t"&amp;IF(T1016&gt;0,"1"&amp;T1016,"00")&amp;"f"&amp;IF(ДАННЫЕ!$AC1016,"1"&amp;ДАННЫЕ!$AC1016,"00")&amp;"b"&amp;IF(ДАННЫЕ!$AD1016,"1"&amp;ДАННЫЕ!$AD1016,"00")&amp;"g"&amp;IF(ДАННЫЕ!$AF1016,"1"&amp;ДАННЫЕ!$AF1016,"00")&amp;"c"&amp;IF(ДАННЫЕ!$AG1016,"1"&amp;ДАННЫЕ!$AG1016,"00")&amp;"i"&amp;IF(ДАННЫЕ!$AH1016,"1"&amp;ДАННЫЕ!$AH1016,"00")&amp;"r"&amp;IF(ДАННЫЕ!$AL1016,"1"&amp;ДАННЫЕ!$AL1016,"00")&amp;"m"&amp;IF(ДАННЫЕ!$AI1016,"1"&amp;ДАННЫЕ!$AI1016,"00")&amp;"hS"&amp;IF(ДАННЫЕ!$AJ1016,"1"&amp;ДАННЫЕ!$AJ1016,"00")&amp;"hZ"&amp;IF(ДАННЫЕ!$AK1016,"1"&amp;ДАННЫЕ!$AK1016,"00")&amp;"p"&amp;IF(ДАННЫЕ!$AP1016,"1"&amp;ДАННЫЕ!$AP1016,"00")&amp;"k"&amp;IF(ДАННЫЕ!$AQ1016,"1"&amp;ДАННЫЕ!$AQ1016,"00")&amp;"z"&amp;IF(ДАННЫЕ!$AR1016,"1"&amp;ДАННЫЕ!$AR1016,"00")&amp;"j"&amp;IF(ДАННЫЕ!$AM1016,"1"&amp;ДАННЫЕ!$AM1016,"00")&amp;"n"&amp;IF(ДАННЫЕ!$AN1016,"1"&amp;ДАННЫЕ!$AN1016,"00")&amp;"E"&amp;ДАННЫЕ!BI1016&amp;"L"&amp;ДАННЫЕ!AO1016&amp;"h"&amp;IF(ДАННЫЕ!$AU1016&gt;0,1,0)&amp;"v"&amp;IF(ДАННЫЕ!$AW1016&gt;0,1,0)&amp;"a"&amp;IF(ДАННЫЕ!$AS1016,"1"&amp;ДАННЫЕ!$AS1016,"00")&amp;"s"&amp;IF(ДАННЫЕ!$AT1016,"1"&amp;ДАННЫЕ!$AT1016,"00")&amp;"u"&amp;IF(ДАННЫЕ!$CJ1016&gt;0,1,0)&amp;"y"&amp;B1016&amp;"d"&amp;H1016&amp;"e"&amp;F1016&amp;G1016</f>
        <v>x0w00t00f00b00g00c00i00r00m00hS00hZ00p00k00z00j00n00ELh0v0a00s00u0y0de</v>
      </c>
      <c r="L1016" s="28" t="str">
        <f ca="1">ДАННЫЕ!$I1016&amp;"VN"&amp;IF(ДАННЫЕ!AW1016&gt;0,11,10)&amp;"CD"&amp;IF(ДАННЫЕ!BF1016&gt;500,16,IF(ДАННЫЕ!BF1016&gt;350,15,IF(ДАННЫЕ!BF1016&gt;=200,14,IF(ДАННЫЕ!BF1016&gt;=100,13,IF(ДАННЫЕ!BF1016&gt;=50,12,IF(ДАННЫЕ!BF1016&gt;0,11,10))))))&amp;"AR"&amp;IF(ДАННЫЕ!BX1016&gt;0,1,0)&amp;"GD"&amp;B1016&amp;"VV"&amp;IF(E1016&gt;=5,IF(E1016&lt;18,1,0),0)</f>
        <v>VN10CD10AR0GD0VV0</v>
      </c>
      <c r="M1016" s="28" t="str">
        <f>ДАННЫЕ!$I1016&amp;"b"&amp;ДАННЫЕ!$BI1016&amp;"r"&amp;ДАННЫЕ!$BJ1016&amp;"CD"&amp;IF(ДАННЫЕ!BF1016&gt;0,IF(ДАННЫЕ!BF1016&lt;200,1,IF(ДАННЫЕ!BF1016&lt;350,2,3)),0)&amp;"h"&amp;IF(ДАННЫЕ!$BK1016+ДАННЫЕ!$BL1016+ДАННЫЕ!$BM1016&gt;0,1,0)&amp;"x"&amp;ДАННЫЕ!$BK1016&amp;"y"&amp;ДАННЫЕ!$BL1016&amp;"z"&amp;ДАННЫЕ!$BM1016&amp;"c"&amp;IF(ДАННЫЕ!$BK1016+ДАННЫЕ!$BL1016+ДАННЫЕ!$BM1016=3,1,0)&amp;"a"&amp;IF(ДАННЫЕ!$BQ1016+ДАННЫЕ!$BR1016&gt;0,1,0)&amp;"d"&amp;ДАННЫЕ!$BQ1016&amp;"v"&amp;ДАННЫЕ!$BR1016&amp;"p"&amp;ДАННЫЕ!$BS1016&amp;"n"&amp;ДАННЫЕ!$BU1016&amp;"t"&amp;ДАННЫЕ!$BV1016&amp;"o"&amp;ДАННЫЕ!$BT1016&amp;"l"&amp;IF(ДАННЫЕ!$BN1016&gt;0,1,0)&amp;ДАННЫЕ!$BN1016&amp;"g"&amp;ДАННЫЕ!$BO1016&amp;"s"&amp;ДАННЫЕ!$BP1016&amp;"DZ"&amp;IF(ДАННЫЕ!B1016-ДАННЫЕ!G1016 &lt; 60,IF(ДАННЫЕ!B1016-ДАННЫЕ!G1016 &gt;= 0,1,0),0)&amp;"u"&amp;IF(ДАННЫЕ!$CJ1016&gt;0,1,0)</f>
        <v>brCD0h0xyzc0a0dvpntol0gsDZ1u0</v>
      </c>
      <c r="N1016" s="28" t="str">
        <f ca="1">ДАННЫЕ!$F1016&amp;ДАННЫЕ!$I1016&amp;"g"&amp;B1016&amp;"cf"&amp;D1016&amp;"a"&amp;IF(ДАННЫЕ!$BX1016&gt;0,1,0)&amp;IF(ДАННЫЕ!$BF1016&gt;500,1,IF(ДАННЫЕ!$BF1016&gt;350,2,IF(ДАННЫЕ!$BF1016&gt;=200,3,IF(ДАННЫЕ!$BF1016&gt;=100,4,IF(ДАННЫЕ!$BF1016&gt;=50,5,IF(ДАННЫЕ!$BF1016&lt;50,6,0))))))&amp;"AR"&amp;IF(DATEDIF(ДАННЫЕ!$BX1016,ДАННЫЕ!$F$1,"y")&gt;1,1,0)&amp;"VG"&amp;IF(ДАННЫЕ!$BH1016="0",1,0)&amp;"o"&amp;IF(T1016+ДАННЫЕ!$AF1016+ДАННЫЕ!$AG1016+ДАННЫЕ!$AH1016+ДАННЫЕ!$AI1016+ДАННЫЕ!$AJ1016+ДАННЫЕ!$AP1016+ДАННЫЕ!$AQ1016+ДАННЫЕ!$AR1016+ДАННЫЕ!$AU1016+ДАННЫЕ!$AW1016+ДАННЫЕ!$AS1016+ДАННЫЕ!$AT1016&gt;0,1,0)&amp;"x"&amp;ДАННЫЕ!$AG1016&amp;"p"&amp;IF(ДАННЫЕ!$BY1016&gt;0,1,0)&amp;"v"&amp;IF(ДАННЫЕ!$BZ1016&gt;0,1,0)&amp;"n"&amp;ДАННЫЕ!$CA1016&amp;"t"&amp;ДАННЫЕ!$AY1016&amp;"k"&amp;ДАННЫЕ!$CB1016&amp;"q"&amp;ДАННЫЕ!$CC1016&amp;"w"&amp;ДАННЫЕ!$CD1016&amp;"e"&amp;ДАННЫЕ!$CE1016&amp;"m"&amp;ДАННЫЕ!$CF1016&amp;"c"&amp;ДАННЫЕ!$CG1016&amp;"z"&amp;ДАННЫЕ!$CH1016&amp;"d"&amp;IF(H1016=4,1,0)&amp;"s"&amp;IF(ДАННЫЕ!$J1016=1,0,1)&amp;"u"&amp;IF(ДАННЫЕ!$CJ1016&gt;0,1,0)</f>
        <v>g0cf0a06AR1VG0o0xp0v0ntkqwemczd0s1u0</v>
      </c>
      <c r="O1016" s="28" t="str">
        <f>ДАННЫЕ!$I1016&amp;"g"&amp;B1016&amp;A1016&amp;"f"&amp;P1016&amp;"c"&amp;IF(ДАННЫЕ!$U1016&gt;0,1,0)&amp;"s"&amp;IF(ДАННЫЕ!$Q1016&gt;0,IF(YEAR(ДАННЫЕ!$F$1)=YEAR(ДАННЫЕ!$Q1016),IF(MONTH(ДАННЫЕ!$F$1)=MONTH(ДАННЫЕ!$Q1016),111,11),1),0)&amp;"i"&amp;IF(ДАННЫЕ!$R1016+ДАННЫЕ!$S1016+ДАННЫЕ!$T1016=0,0,1)&amp;"h"&amp;IF(ДАННЫЕ!$P1016&gt;0,1,0)&amp;"p"&amp;IF(ДАННЫЕ!$CI1016&gt;0,IF(YEAR(ДАННЫЕ!$F$1)=YEAR(ДАННЫЕ!$CI1016),IF(MONTH(ДАННЫЕ!$F$1)=MONTH(ДАННЫЕ!$CI1016),111,11),1),0)&amp;"d"&amp;IF(ДАННЫЕ!$CJ1016&gt;0,IF(YEAR(ДАННЫЕ!$F$1)=YEAR(ДАННЫЕ!$CJ1016),IF(MONTH(ДАННЫЕ!$F$1)=MONTH(ДАННЫЕ!$CJ1016),111,11),1),0)&amp;"o"&amp;IF(ДАННЫЕ!$CK1016&gt;0,IF(MONTH(ДАННЫЕ!$F$1)=MONTH(ДАННЫЕ!$CK1016),111,11),0)&amp;"v"&amp;IF(ДАННЫЕ!$BE1016&gt;0,IF(MONTH(ДАННЫЕ!$F$1)=MONTH(ДАННЫЕ!$BE1016),111,11),0)</f>
        <v>g00f0c0s0i0h0p0d0o0v0</v>
      </c>
      <c r="P1016" s="15">
        <f t="shared" si="50"/>
        <v>0</v>
      </c>
      <c r="Q1016" s="15">
        <f>IF(ДАННЫЕ!$F$1&gt;ДАННЫЕ!$N1016,IF(YEAR(ДАННЫЕ!$F$1)=YEAR(ДАННЫЕ!M1016),1,0),0)</f>
        <v>0</v>
      </c>
      <c r="R1016" s="15">
        <f>IF(ДАННЫЕ!$F$1&gt;ДАННЫЕ!$N1016,IF(YEAR(ДАННЫЕ!$F$1)=YEAR(ДАННЫЕ!N1016),1,0),0)</f>
        <v>0</v>
      </c>
      <c r="S1016" s="15">
        <f>IF(ДАННЫЕ!$AA1016="2А",1,IF(ДАННЫЕ!$AA1016="2Б",2,IF(ДАННЫЕ!$AA1016="2В",3,IF(ДАННЫЕ!$AA1016=3,4,IF(ДАННЫЕ!$AA1016="4А",5,IF(ДАННЫЕ!$AA1016="4Б",6,IF(ДАННЫЕ!$AA1016="4В",7,IF(ДАННЫЕ!$AA1016=5,8,0))))))))</f>
        <v>0</v>
      </c>
      <c r="T1016" s="15">
        <f>IF(OR(ДАННЫЕ!$AC1016=2,ДАННЫЕ!$AD1016=2,ДАННЫЕ!$AE1016=2),2,IF(OR(ДАННЫЕ!$AC1016=1,ДАННЫЕ!$AD1016=1,ДАННЫЕ!$AE1016=1),1,0))</f>
        <v>0</v>
      </c>
    </row>
    <row r="1017" spans="1:20" x14ac:dyDescent="0.2">
      <c r="A1017" s="78">
        <f>IF(B1017&gt;0,IF(MONTH(ДАННЫЕ!$F$1)=MONTH(ДАННЫЕ!$B1017),1,0),0)</f>
        <v>0</v>
      </c>
      <c r="B1017" s="14">
        <f>IF(ДАННЫЕ!$B1017&gt;0,IF(YEAR(ДАННЫЕ!$F$1)=YEAR(ДАННЫЕ!$B1017),1,0),0)</f>
        <v>0</v>
      </c>
      <c r="C1017" s="14">
        <f>IF(ДАННЫЕ!$CM1017&gt;0,IF(YEAR(ДАННЫЕ!$F$1)=YEAR(ДАННЫЕ!$CM1017),1,0),0)</f>
        <v>0</v>
      </c>
      <c r="D1017" s="14">
        <f>IF(ДАННЫЕ!$CJ1017&gt;0,IF(ДАННЫЕ!$CL1017&gt;ДАННЫЕ!$F$1,1,IF(ДАННЫЕ!$CL1017&gt;0,0,1)),0)</f>
        <v>0</v>
      </c>
      <c r="E1017" s="43" t="str">
        <f ca="1">IF(ДАННЫЕ!$F$1&gt;0,IF(ДАННЫЕ!$G1017&gt;0,DATEDIF(ДАННЫЕ!$G1017,ДАННЫЕ!$F$1,"y"),""),IF(ДАННЫЕ!$G1017&gt;0,DATEDIF(ДАННЫЕ!$G1017,TODAY(),"y"),""))</f>
        <v/>
      </c>
      <c r="F1017" s="43" t="str">
        <f xml:space="preserve"> IF(ДАННЫЕ!$F1017="М",IF(E1017&gt;=18,IF(E1017&lt;60,1,""),""),"")&amp;IF(ДАННЫЕ!$F1017="Ж",IF(E1017&gt;=18,IF(E1017&lt;55,1,""),""),"")</f>
        <v/>
      </c>
      <c r="G1017" s="43" t="str">
        <f xml:space="preserve"> IF(ДАННЫЕ!$F1017="М",IF(E1017&gt;=60,2,""),"")&amp;IF(ДАННЫЕ!$F1017="Ж",IF(E1017&gt;=55,2,""),"")</f>
        <v/>
      </c>
      <c r="H1017" s="43" t="str">
        <f t="shared" ca="1" si="48"/>
        <v/>
      </c>
      <c r="I1017" s="43" t="str">
        <f t="shared" ca="1" si="49"/>
        <v>03</v>
      </c>
      <c r="J1017" s="28" t="str">
        <f ca="1">ДАННЫЕ!$F1017&amp;H1017&amp;I1017&amp;ДАННЫЕ!$I1017&amp;"m"&amp;IF(ДАННЫЕ!$I1017&gt;0,IF(ДАННЫЕ!$J1017&gt;0,0,1),"")&amp;"f"&amp;IF(ДАННЫЕ!$R1017&gt;0,IF(YEAR(ДАННЫЕ!$F$1)=YEAR(ДАННЫЕ!$R1017),1,0),0)&amp;"z"&amp;ДАННЫЕ!$R1017&amp;"p"&amp;ДАННЫЕ!$S1017&amp;"i"&amp;ДАННЫЕ!$T1017&amp;"h"&amp;ДАННЫЕ!$K1017&amp;"be"&amp;ДАННЫЕ!$BI1017&amp;"CD"&amp;IF(ДАННЫЕ!BF1017&gt;500,4,IF(ДАННЫЕ!BF1017&gt;350,3,IF(ДАННЫЕ!BF1017&gt;200,2,IF(ДАННЫЕ!BF1017&gt;0,1,0))))&amp;"g"&amp;B1017&amp;"d"&amp;H1017&amp;"l"&amp;ДАННЫЕ!AT1017&amp;"a"&amp;ДАННЫЕ!$V1017&amp;"v"&amp;R1017&amp;"k"&amp;ДАННЫЕ!$U1017&amp;"s"&amp;ДАННЫЕ!$Y1017&amp;"t"&amp;ДАННЫЕ!$X1017&amp;"b"&amp;IF(ДАННЫЕ!$Q1017&gt;1,1,0)&amp;"PP"&amp;ДАННЫЕ!Z1017&amp;"c"&amp;S1017&amp;"x"&amp;IF(ДАННЫЕ!$BY1017&gt;0,IF(YEAR(ДАННЫЕ!$F$1)=YEAR(ДАННЫЕ!$BY1017),1,0),0)&amp;"n"&amp;IF(ДАННЫЕ!$BZ1017&gt;0,IF(YEAR(ДАННЫЕ!$F$1)=YEAR(ДАННЫЕ!$BZ1017),1,0),0)&amp;"u"&amp;D1017&amp;"z"&amp;IF(ДАННЫЕ!$CL1017&gt;0,IF(YEAR(ДАННЫЕ!$F$1)&gt;YEAR(ДАННЫЕ!$CL1017),11,12),0)</f>
        <v>03mf0zpihbeCD0g0dlav0kstb0PPc0x0n0u0z0</v>
      </c>
      <c r="K1017" s="28" t="str">
        <f ca="1">ДАННЫЕ!$I1017&amp;"x"&amp;B1017&amp;"w"&amp;IF(T1017+ДАННЫЕ!AD1017+ДАННЫЕ!AE1017+ДАННЫЕ!AF1017+ДАННЫЕ!AG1017+ДАННЫЕ!AH1017+ДАННЫЕ!$AL1017+ДАННЫЕ!AI1017+ДАННЫЕ!AJ1017+ДАННЫЕ!AK1017+ДАННЫЕ!AP1017+ДАННЫЕ!AQ1017+ДАННЫЕ!AR1017+ДАННЫЕ!$AM1017+ДАННЫЕ!$AN1017+ДАННЫЕ!AS1017+ДАННЫЕ!AT1017&gt;0,1,0)&amp;IF(OR(T1017=2,ДАННЫЕ!AD1017=2,ДАННЫЕ!AE1017=2,ДАННЫЕ!AF1017=2,ДАННЫЕ!AG1017=2,ДАННЫЕ!AH1017=2,ДАННЫЕ!$AL1017=2,ДАННЫЕ!AI1017=2,ДАННЫЕ!AJ1017=2,ДАННЫЕ!AK1017=2,ДАННЫЕ!AP1017=2,ДАННЫЕ!AQ1017=2,ДАННЫЕ!AR1017=2,ДАННЫЕ!$AM1017=2,ДАННЫЕ!$AN1017=2,ДАННЫЕ!AS1017=2,ДАННЫЕ!AT1017=2),2,0)&amp;"t"&amp;IF(T1017&gt;0,"1"&amp;T1017,"00")&amp;"f"&amp;IF(ДАННЫЕ!$AC1017,"1"&amp;ДАННЫЕ!$AC1017,"00")&amp;"b"&amp;IF(ДАННЫЕ!$AD1017,"1"&amp;ДАННЫЕ!$AD1017,"00")&amp;"g"&amp;IF(ДАННЫЕ!$AF1017,"1"&amp;ДАННЫЕ!$AF1017,"00")&amp;"c"&amp;IF(ДАННЫЕ!$AG1017,"1"&amp;ДАННЫЕ!$AG1017,"00")&amp;"i"&amp;IF(ДАННЫЕ!$AH1017,"1"&amp;ДАННЫЕ!$AH1017,"00")&amp;"r"&amp;IF(ДАННЫЕ!$AL1017,"1"&amp;ДАННЫЕ!$AL1017,"00")&amp;"m"&amp;IF(ДАННЫЕ!$AI1017,"1"&amp;ДАННЫЕ!$AI1017,"00")&amp;"hS"&amp;IF(ДАННЫЕ!$AJ1017,"1"&amp;ДАННЫЕ!$AJ1017,"00")&amp;"hZ"&amp;IF(ДАННЫЕ!$AK1017,"1"&amp;ДАННЫЕ!$AK1017,"00")&amp;"p"&amp;IF(ДАННЫЕ!$AP1017,"1"&amp;ДАННЫЕ!$AP1017,"00")&amp;"k"&amp;IF(ДАННЫЕ!$AQ1017,"1"&amp;ДАННЫЕ!$AQ1017,"00")&amp;"z"&amp;IF(ДАННЫЕ!$AR1017,"1"&amp;ДАННЫЕ!$AR1017,"00")&amp;"j"&amp;IF(ДАННЫЕ!$AM1017,"1"&amp;ДАННЫЕ!$AM1017,"00")&amp;"n"&amp;IF(ДАННЫЕ!$AN1017,"1"&amp;ДАННЫЕ!$AN1017,"00")&amp;"E"&amp;ДАННЫЕ!BI1017&amp;"L"&amp;ДАННЫЕ!AO1017&amp;"h"&amp;IF(ДАННЫЕ!$AU1017&gt;0,1,0)&amp;"v"&amp;IF(ДАННЫЕ!$AW1017&gt;0,1,0)&amp;"a"&amp;IF(ДАННЫЕ!$AS1017,"1"&amp;ДАННЫЕ!$AS1017,"00")&amp;"s"&amp;IF(ДАННЫЕ!$AT1017,"1"&amp;ДАННЫЕ!$AT1017,"00")&amp;"u"&amp;IF(ДАННЫЕ!$CJ1017&gt;0,1,0)&amp;"y"&amp;B1017&amp;"d"&amp;H1017&amp;"e"&amp;F1017&amp;G1017</f>
        <v>x0w00t00f00b00g00c00i00r00m00hS00hZ00p00k00z00j00n00ELh0v0a00s00u0y0de</v>
      </c>
      <c r="L1017" s="28" t="str">
        <f ca="1">ДАННЫЕ!$I1017&amp;"VN"&amp;IF(ДАННЫЕ!AW1017&gt;0,11,10)&amp;"CD"&amp;IF(ДАННЫЕ!BF1017&gt;500,16,IF(ДАННЫЕ!BF1017&gt;350,15,IF(ДАННЫЕ!BF1017&gt;=200,14,IF(ДАННЫЕ!BF1017&gt;=100,13,IF(ДАННЫЕ!BF1017&gt;=50,12,IF(ДАННЫЕ!BF1017&gt;0,11,10))))))&amp;"AR"&amp;IF(ДАННЫЕ!BX1017&gt;0,1,0)&amp;"GD"&amp;B1017&amp;"VV"&amp;IF(E1017&gt;=5,IF(E1017&lt;18,1,0),0)</f>
        <v>VN10CD10AR0GD0VV0</v>
      </c>
      <c r="M1017" s="28" t="str">
        <f>ДАННЫЕ!$I1017&amp;"b"&amp;ДАННЫЕ!$BI1017&amp;"r"&amp;ДАННЫЕ!$BJ1017&amp;"CD"&amp;IF(ДАННЫЕ!BF1017&gt;0,IF(ДАННЫЕ!BF1017&lt;200,1,IF(ДАННЫЕ!BF1017&lt;350,2,3)),0)&amp;"h"&amp;IF(ДАННЫЕ!$BK1017+ДАННЫЕ!$BL1017+ДАННЫЕ!$BM1017&gt;0,1,0)&amp;"x"&amp;ДАННЫЕ!$BK1017&amp;"y"&amp;ДАННЫЕ!$BL1017&amp;"z"&amp;ДАННЫЕ!$BM1017&amp;"c"&amp;IF(ДАННЫЕ!$BK1017+ДАННЫЕ!$BL1017+ДАННЫЕ!$BM1017=3,1,0)&amp;"a"&amp;IF(ДАННЫЕ!$BQ1017+ДАННЫЕ!$BR1017&gt;0,1,0)&amp;"d"&amp;ДАННЫЕ!$BQ1017&amp;"v"&amp;ДАННЫЕ!$BR1017&amp;"p"&amp;ДАННЫЕ!$BS1017&amp;"n"&amp;ДАННЫЕ!$BU1017&amp;"t"&amp;ДАННЫЕ!$BV1017&amp;"o"&amp;ДАННЫЕ!$BT1017&amp;"l"&amp;IF(ДАННЫЕ!$BN1017&gt;0,1,0)&amp;ДАННЫЕ!$BN1017&amp;"g"&amp;ДАННЫЕ!$BO1017&amp;"s"&amp;ДАННЫЕ!$BP1017&amp;"DZ"&amp;IF(ДАННЫЕ!B1017-ДАННЫЕ!G1017 &lt; 60,IF(ДАННЫЕ!B1017-ДАННЫЕ!G1017 &gt;= 0,1,0),0)&amp;"u"&amp;IF(ДАННЫЕ!$CJ1017&gt;0,1,0)</f>
        <v>brCD0h0xyzc0a0dvpntol0gsDZ1u0</v>
      </c>
      <c r="N1017" s="28" t="str">
        <f ca="1">ДАННЫЕ!$F1017&amp;ДАННЫЕ!$I1017&amp;"g"&amp;B1017&amp;"cf"&amp;D1017&amp;"a"&amp;IF(ДАННЫЕ!$BX1017&gt;0,1,0)&amp;IF(ДАННЫЕ!$BF1017&gt;500,1,IF(ДАННЫЕ!$BF1017&gt;350,2,IF(ДАННЫЕ!$BF1017&gt;=200,3,IF(ДАННЫЕ!$BF1017&gt;=100,4,IF(ДАННЫЕ!$BF1017&gt;=50,5,IF(ДАННЫЕ!$BF1017&lt;50,6,0))))))&amp;"AR"&amp;IF(DATEDIF(ДАННЫЕ!$BX1017,ДАННЫЕ!$F$1,"y")&gt;1,1,0)&amp;"VG"&amp;IF(ДАННЫЕ!$BH1017="0",1,0)&amp;"o"&amp;IF(T1017+ДАННЫЕ!$AF1017+ДАННЫЕ!$AG1017+ДАННЫЕ!$AH1017+ДАННЫЕ!$AI1017+ДАННЫЕ!$AJ1017+ДАННЫЕ!$AP1017+ДАННЫЕ!$AQ1017+ДАННЫЕ!$AR1017+ДАННЫЕ!$AU1017+ДАННЫЕ!$AW1017+ДАННЫЕ!$AS1017+ДАННЫЕ!$AT1017&gt;0,1,0)&amp;"x"&amp;ДАННЫЕ!$AG1017&amp;"p"&amp;IF(ДАННЫЕ!$BY1017&gt;0,1,0)&amp;"v"&amp;IF(ДАННЫЕ!$BZ1017&gt;0,1,0)&amp;"n"&amp;ДАННЫЕ!$CA1017&amp;"t"&amp;ДАННЫЕ!$AY1017&amp;"k"&amp;ДАННЫЕ!$CB1017&amp;"q"&amp;ДАННЫЕ!$CC1017&amp;"w"&amp;ДАННЫЕ!$CD1017&amp;"e"&amp;ДАННЫЕ!$CE1017&amp;"m"&amp;ДАННЫЕ!$CF1017&amp;"c"&amp;ДАННЫЕ!$CG1017&amp;"z"&amp;ДАННЫЕ!$CH1017&amp;"d"&amp;IF(H1017=4,1,0)&amp;"s"&amp;IF(ДАННЫЕ!$J1017=1,0,1)&amp;"u"&amp;IF(ДАННЫЕ!$CJ1017&gt;0,1,0)</f>
        <v>g0cf0a06AR1VG0o0xp0v0ntkqwemczd0s1u0</v>
      </c>
      <c r="O1017" s="28" t="str">
        <f>ДАННЫЕ!$I1017&amp;"g"&amp;B1017&amp;A1017&amp;"f"&amp;P1017&amp;"c"&amp;IF(ДАННЫЕ!$U1017&gt;0,1,0)&amp;"s"&amp;IF(ДАННЫЕ!$Q1017&gt;0,IF(YEAR(ДАННЫЕ!$F$1)=YEAR(ДАННЫЕ!$Q1017),IF(MONTH(ДАННЫЕ!$F$1)=MONTH(ДАННЫЕ!$Q1017),111,11),1),0)&amp;"i"&amp;IF(ДАННЫЕ!$R1017+ДАННЫЕ!$S1017+ДАННЫЕ!$T1017=0,0,1)&amp;"h"&amp;IF(ДАННЫЕ!$P1017&gt;0,1,0)&amp;"p"&amp;IF(ДАННЫЕ!$CI1017&gt;0,IF(YEAR(ДАННЫЕ!$F$1)=YEAR(ДАННЫЕ!$CI1017),IF(MONTH(ДАННЫЕ!$F$1)=MONTH(ДАННЫЕ!$CI1017),111,11),1),0)&amp;"d"&amp;IF(ДАННЫЕ!$CJ1017&gt;0,IF(YEAR(ДАННЫЕ!$F$1)=YEAR(ДАННЫЕ!$CJ1017),IF(MONTH(ДАННЫЕ!$F$1)=MONTH(ДАННЫЕ!$CJ1017),111,11),1),0)&amp;"o"&amp;IF(ДАННЫЕ!$CK1017&gt;0,IF(MONTH(ДАННЫЕ!$F$1)=MONTH(ДАННЫЕ!$CK1017),111,11),0)&amp;"v"&amp;IF(ДАННЫЕ!$BE1017&gt;0,IF(MONTH(ДАННЫЕ!$F$1)=MONTH(ДАННЫЕ!$BE1017),111,11),0)</f>
        <v>g00f0c0s0i0h0p0d0o0v0</v>
      </c>
      <c r="P1017" s="15">
        <f t="shared" si="50"/>
        <v>0</v>
      </c>
      <c r="Q1017" s="15">
        <f>IF(ДАННЫЕ!$F$1&gt;ДАННЫЕ!$N1017,IF(YEAR(ДАННЫЕ!$F$1)=YEAR(ДАННЫЕ!M1017),1,0),0)</f>
        <v>0</v>
      </c>
      <c r="R1017" s="15">
        <f>IF(ДАННЫЕ!$F$1&gt;ДАННЫЕ!$N1017,IF(YEAR(ДАННЫЕ!$F$1)=YEAR(ДАННЫЕ!N1017),1,0),0)</f>
        <v>0</v>
      </c>
      <c r="S1017" s="15">
        <f>IF(ДАННЫЕ!$AA1017="2А",1,IF(ДАННЫЕ!$AA1017="2Б",2,IF(ДАННЫЕ!$AA1017="2В",3,IF(ДАННЫЕ!$AA1017=3,4,IF(ДАННЫЕ!$AA1017="4А",5,IF(ДАННЫЕ!$AA1017="4Б",6,IF(ДАННЫЕ!$AA1017="4В",7,IF(ДАННЫЕ!$AA1017=5,8,0))))))))</f>
        <v>0</v>
      </c>
      <c r="T1017" s="15">
        <f>IF(OR(ДАННЫЕ!$AC1017=2,ДАННЫЕ!$AD1017=2,ДАННЫЕ!$AE1017=2),2,IF(OR(ДАННЫЕ!$AC1017=1,ДАННЫЕ!$AD1017=1,ДАННЫЕ!$AE1017=1),1,0))</f>
        <v>0</v>
      </c>
    </row>
    <row r="1018" spans="1:20" x14ac:dyDescent="0.2">
      <c r="A1018" s="78">
        <f>IF(B1018&gt;0,IF(MONTH(ДАННЫЕ!$F$1)=MONTH(ДАННЫЕ!$B1018),1,0),0)</f>
        <v>0</v>
      </c>
      <c r="B1018" s="14">
        <f>IF(ДАННЫЕ!$B1018&gt;0,IF(YEAR(ДАННЫЕ!$F$1)=YEAR(ДАННЫЕ!$B1018),1,0),0)</f>
        <v>0</v>
      </c>
      <c r="C1018" s="14">
        <f>IF(ДАННЫЕ!$CM1018&gt;0,IF(YEAR(ДАННЫЕ!$F$1)=YEAR(ДАННЫЕ!$CM1018),1,0),0)</f>
        <v>0</v>
      </c>
      <c r="D1018" s="14">
        <f>IF(ДАННЫЕ!$CJ1018&gt;0,IF(ДАННЫЕ!$CL1018&gt;ДАННЫЕ!$F$1,1,IF(ДАННЫЕ!$CL1018&gt;0,0,1)),0)</f>
        <v>0</v>
      </c>
      <c r="E1018" s="43" t="str">
        <f ca="1">IF(ДАННЫЕ!$F$1&gt;0,IF(ДАННЫЕ!$G1018&gt;0,DATEDIF(ДАННЫЕ!$G1018,ДАННЫЕ!$F$1,"y"),""),IF(ДАННЫЕ!$G1018&gt;0,DATEDIF(ДАННЫЕ!$G1018,TODAY(),"y"),""))</f>
        <v/>
      </c>
      <c r="F1018" s="43" t="str">
        <f xml:space="preserve"> IF(ДАННЫЕ!$F1018="М",IF(E1018&gt;=18,IF(E1018&lt;60,1,""),""),"")&amp;IF(ДАННЫЕ!$F1018="Ж",IF(E1018&gt;=18,IF(E1018&lt;55,1,""),""),"")</f>
        <v/>
      </c>
      <c r="G1018" s="43" t="str">
        <f xml:space="preserve"> IF(ДАННЫЕ!$F1018="М",IF(E1018&gt;=60,2,""),"")&amp;IF(ДАННЫЕ!$F1018="Ж",IF(E1018&gt;=55,2,""),"")</f>
        <v/>
      </c>
      <c r="H1018" s="43" t="str">
        <f t="shared" ca="1" si="48"/>
        <v/>
      </c>
      <c r="I1018" s="43" t="str">
        <f t="shared" ca="1" si="49"/>
        <v>03</v>
      </c>
      <c r="J1018" s="28" t="str">
        <f ca="1">ДАННЫЕ!$F1018&amp;H1018&amp;I1018&amp;ДАННЫЕ!$I1018&amp;"m"&amp;IF(ДАННЫЕ!$I1018&gt;0,IF(ДАННЫЕ!$J1018&gt;0,0,1),"")&amp;"f"&amp;IF(ДАННЫЕ!$R1018&gt;0,IF(YEAR(ДАННЫЕ!$F$1)=YEAR(ДАННЫЕ!$R1018),1,0),0)&amp;"z"&amp;ДАННЫЕ!$R1018&amp;"p"&amp;ДАННЫЕ!$S1018&amp;"i"&amp;ДАННЫЕ!$T1018&amp;"h"&amp;ДАННЫЕ!$K1018&amp;"be"&amp;ДАННЫЕ!$BI1018&amp;"CD"&amp;IF(ДАННЫЕ!BF1018&gt;500,4,IF(ДАННЫЕ!BF1018&gt;350,3,IF(ДАННЫЕ!BF1018&gt;200,2,IF(ДАННЫЕ!BF1018&gt;0,1,0))))&amp;"g"&amp;B1018&amp;"d"&amp;H1018&amp;"l"&amp;ДАННЫЕ!AT1018&amp;"a"&amp;ДАННЫЕ!$V1018&amp;"v"&amp;R1018&amp;"k"&amp;ДАННЫЕ!$U1018&amp;"s"&amp;ДАННЫЕ!$Y1018&amp;"t"&amp;ДАННЫЕ!$X1018&amp;"b"&amp;IF(ДАННЫЕ!$Q1018&gt;1,1,0)&amp;"PP"&amp;ДАННЫЕ!Z1018&amp;"c"&amp;S1018&amp;"x"&amp;IF(ДАННЫЕ!$BY1018&gt;0,IF(YEAR(ДАННЫЕ!$F$1)=YEAR(ДАННЫЕ!$BY1018),1,0),0)&amp;"n"&amp;IF(ДАННЫЕ!$BZ1018&gt;0,IF(YEAR(ДАННЫЕ!$F$1)=YEAR(ДАННЫЕ!$BZ1018),1,0),0)&amp;"u"&amp;D1018&amp;"z"&amp;IF(ДАННЫЕ!$CL1018&gt;0,IF(YEAR(ДАННЫЕ!$F$1)&gt;YEAR(ДАННЫЕ!$CL1018),11,12),0)</f>
        <v>03mf0zpihbeCD0g0dlav0kstb0PPc0x0n0u0z0</v>
      </c>
      <c r="K1018" s="28" t="str">
        <f ca="1">ДАННЫЕ!$I1018&amp;"x"&amp;B1018&amp;"w"&amp;IF(T1018+ДАННЫЕ!AD1018+ДАННЫЕ!AE1018+ДАННЫЕ!AF1018+ДАННЫЕ!AG1018+ДАННЫЕ!AH1018+ДАННЫЕ!$AL1018+ДАННЫЕ!AI1018+ДАННЫЕ!AJ1018+ДАННЫЕ!AK1018+ДАННЫЕ!AP1018+ДАННЫЕ!AQ1018+ДАННЫЕ!AR1018+ДАННЫЕ!$AM1018+ДАННЫЕ!$AN1018+ДАННЫЕ!AS1018+ДАННЫЕ!AT1018&gt;0,1,0)&amp;IF(OR(T1018=2,ДАННЫЕ!AD1018=2,ДАННЫЕ!AE1018=2,ДАННЫЕ!AF1018=2,ДАННЫЕ!AG1018=2,ДАННЫЕ!AH1018=2,ДАННЫЕ!$AL1018=2,ДАННЫЕ!AI1018=2,ДАННЫЕ!AJ1018=2,ДАННЫЕ!AK1018=2,ДАННЫЕ!AP1018=2,ДАННЫЕ!AQ1018=2,ДАННЫЕ!AR1018=2,ДАННЫЕ!$AM1018=2,ДАННЫЕ!$AN1018=2,ДАННЫЕ!AS1018=2,ДАННЫЕ!AT1018=2),2,0)&amp;"t"&amp;IF(T1018&gt;0,"1"&amp;T1018,"00")&amp;"f"&amp;IF(ДАННЫЕ!$AC1018,"1"&amp;ДАННЫЕ!$AC1018,"00")&amp;"b"&amp;IF(ДАННЫЕ!$AD1018,"1"&amp;ДАННЫЕ!$AD1018,"00")&amp;"g"&amp;IF(ДАННЫЕ!$AF1018,"1"&amp;ДАННЫЕ!$AF1018,"00")&amp;"c"&amp;IF(ДАННЫЕ!$AG1018,"1"&amp;ДАННЫЕ!$AG1018,"00")&amp;"i"&amp;IF(ДАННЫЕ!$AH1018,"1"&amp;ДАННЫЕ!$AH1018,"00")&amp;"r"&amp;IF(ДАННЫЕ!$AL1018,"1"&amp;ДАННЫЕ!$AL1018,"00")&amp;"m"&amp;IF(ДАННЫЕ!$AI1018,"1"&amp;ДАННЫЕ!$AI1018,"00")&amp;"hS"&amp;IF(ДАННЫЕ!$AJ1018,"1"&amp;ДАННЫЕ!$AJ1018,"00")&amp;"hZ"&amp;IF(ДАННЫЕ!$AK1018,"1"&amp;ДАННЫЕ!$AK1018,"00")&amp;"p"&amp;IF(ДАННЫЕ!$AP1018,"1"&amp;ДАННЫЕ!$AP1018,"00")&amp;"k"&amp;IF(ДАННЫЕ!$AQ1018,"1"&amp;ДАННЫЕ!$AQ1018,"00")&amp;"z"&amp;IF(ДАННЫЕ!$AR1018,"1"&amp;ДАННЫЕ!$AR1018,"00")&amp;"j"&amp;IF(ДАННЫЕ!$AM1018,"1"&amp;ДАННЫЕ!$AM1018,"00")&amp;"n"&amp;IF(ДАННЫЕ!$AN1018,"1"&amp;ДАННЫЕ!$AN1018,"00")&amp;"E"&amp;ДАННЫЕ!BI1018&amp;"L"&amp;ДАННЫЕ!AO1018&amp;"h"&amp;IF(ДАННЫЕ!$AU1018&gt;0,1,0)&amp;"v"&amp;IF(ДАННЫЕ!$AW1018&gt;0,1,0)&amp;"a"&amp;IF(ДАННЫЕ!$AS1018,"1"&amp;ДАННЫЕ!$AS1018,"00")&amp;"s"&amp;IF(ДАННЫЕ!$AT1018,"1"&amp;ДАННЫЕ!$AT1018,"00")&amp;"u"&amp;IF(ДАННЫЕ!$CJ1018&gt;0,1,0)&amp;"y"&amp;B1018&amp;"d"&amp;H1018&amp;"e"&amp;F1018&amp;G1018</f>
        <v>x0w00t00f00b00g00c00i00r00m00hS00hZ00p00k00z00j00n00ELh0v0a00s00u0y0de</v>
      </c>
      <c r="L1018" s="28" t="str">
        <f ca="1">ДАННЫЕ!$I1018&amp;"VN"&amp;IF(ДАННЫЕ!AW1018&gt;0,11,10)&amp;"CD"&amp;IF(ДАННЫЕ!BF1018&gt;500,16,IF(ДАННЫЕ!BF1018&gt;350,15,IF(ДАННЫЕ!BF1018&gt;=200,14,IF(ДАННЫЕ!BF1018&gt;=100,13,IF(ДАННЫЕ!BF1018&gt;=50,12,IF(ДАННЫЕ!BF1018&gt;0,11,10))))))&amp;"AR"&amp;IF(ДАННЫЕ!BX1018&gt;0,1,0)&amp;"GD"&amp;B1018&amp;"VV"&amp;IF(E1018&gt;=5,IF(E1018&lt;18,1,0),0)</f>
        <v>VN10CD10AR0GD0VV0</v>
      </c>
      <c r="M1018" s="28" t="str">
        <f>ДАННЫЕ!$I1018&amp;"b"&amp;ДАННЫЕ!$BI1018&amp;"r"&amp;ДАННЫЕ!$BJ1018&amp;"CD"&amp;IF(ДАННЫЕ!BF1018&gt;0,IF(ДАННЫЕ!BF1018&lt;200,1,IF(ДАННЫЕ!BF1018&lt;350,2,3)),0)&amp;"h"&amp;IF(ДАННЫЕ!$BK1018+ДАННЫЕ!$BL1018+ДАННЫЕ!$BM1018&gt;0,1,0)&amp;"x"&amp;ДАННЫЕ!$BK1018&amp;"y"&amp;ДАННЫЕ!$BL1018&amp;"z"&amp;ДАННЫЕ!$BM1018&amp;"c"&amp;IF(ДАННЫЕ!$BK1018+ДАННЫЕ!$BL1018+ДАННЫЕ!$BM1018=3,1,0)&amp;"a"&amp;IF(ДАННЫЕ!$BQ1018+ДАННЫЕ!$BR1018&gt;0,1,0)&amp;"d"&amp;ДАННЫЕ!$BQ1018&amp;"v"&amp;ДАННЫЕ!$BR1018&amp;"p"&amp;ДАННЫЕ!$BS1018&amp;"n"&amp;ДАННЫЕ!$BU1018&amp;"t"&amp;ДАННЫЕ!$BV1018&amp;"o"&amp;ДАННЫЕ!$BT1018&amp;"l"&amp;IF(ДАННЫЕ!$BN1018&gt;0,1,0)&amp;ДАННЫЕ!$BN1018&amp;"g"&amp;ДАННЫЕ!$BO1018&amp;"s"&amp;ДАННЫЕ!$BP1018&amp;"DZ"&amp;IF(ДАННЫЕ!B1018-ДАННЫЕ!G1018 &lt; 60,IF(ДАННЫЕ!B1018-ДАННЫЕ!G1018 &gt;= 0,1,0),0)&amp;"u"&amp;IF(ДАННЫЕ!$CJ1018&gt;0,1,0)</f>
        <v>brCD0h0xyzc0a0dvpntol0gsDZ1u0</v>
      </c>
      <c r="N1018" s="28" t="str">
        <f ca="1">ДАННЫЕ!$F1018&amp;ДАННЫЕ!$I1018&amp;"g"&amp;B1018&amp;"cf"&amp;D1018&amp;"a"&amp;IF(ДАННЫЕ!$BX1018&gt;0,1,0)&amp;IF(ДАННЫЕ!$BF1018&gt;500,1,IF(ДАННЫЕ!$BF1018&gt;350,2,IF(ДАННЫЕ!$BF1018&gt;=200,3,IF(ДАННЫЕ!$BF1018&gt;=100,4,IF(ДАННЫЕ!$BF1018&gt;=50,5,IF(ДАННЫЕ!$BF1018&lt;50,6,0))))))&amp;"AR"&amp;IF(DATEDIF(ДАННЫЕ!$BX1018,ДАННЫЕ!$F$1,"y")&gt;1,1,0)&amp;"VG"&amp;IF(ДАННЫЕ!$BH1018="0",1,0)&amp;"o"&amp;IF(T1018+ДАННЫЕ!$AF1018+ДАННЫЕ!$AG1018+ДАННЫЕ!$AH1018+ДАННЫЕ!$AI1018+ДАННЫЕ!$AJ1018+ДАННЫЕ!$AP1018+ДАННЫЕ!$AQ1018+ДАННЫЕ!$AR1018+ДАННЫЕ!$AU1018+ДАННЫЕ!$AW1018+ДАННЫЕ!$AS1018+ДАННЫЕ!$AT1018&gt;0,1,0)&amp;"x"&amp;ДАННЫЕ!$AG1018&amp;"p"&amp;IF(ДАННЫЕ!$BY1018&gt;0,1,0)&amp;"v"&amp;IF(ДАННЫЕ!$BZ1018&gt;0,1,0)&amp;"n"&amp;ДАННЫЕ!$CA1018&amp;"t"&amp;ДАННЫЕ!$AY1018&amp;"k"&amp;ДАННЫЕ!$CB1018&amp;"q"&amp;ДАННЫЕ!$CC1018&amp;"w"&amp;ДАННЫЕ!$CD1018&amp;"e"&amp;ДАННЫЕ!$CE1018&amp;"m"&amp;ДАННЫЕ!$CF1018&amp;"c"&amp;ДАННЫЕ!$CG1018&amp;"z"&amp;ДАННЫЕ!$CH1018&amp;"d"&amp;IF(H1018=4,1,0)&amp;"s"&amp;IF(ДАННЫЕ!$J1018=1,0,1)&amp;"u"&amp;IF(ДАННЫЕ!$CJ1018&gt;0,1,0)</f>
        <v>g0cf0a06AR1VG0o0xp0v0ntkqwemczd0s1u0</v>
      </c>
      <c r="O1018" s="28" t="str">
        <f>ДАННЫЕ!$I1018&amp;"g"&amp;B1018&amp;A1018&amp;"f"&amp;P1018&amp;"c"&amp;IF(ДАННЫЕ!$U1018&gt;0,1,0)&amp;"s"&amp;IF(ДАННЫЕ!$Q1018&gt;0,IF(YEAR(ДАННЫЕ!$F$1)=YEAR(ДАННЫЕ!$Q1018),IF(MONTH(ДАННЫЕ!$F$1)=MONTH(ДАННЫЕ!$Q1018),111,11),1),0)&amp;"i"&amp;IF(ДАННЫЕ!$R1018+ДАННЫЕ!$S1018+ДАННЫЕ!$T1018=0,0,1)&amp;"h"&amp;IF(ДАННЫЕ!$P1018&gt;0,1,0)&amp;"p"&amp;IF(ДАННЫЕ!$CI1018&gt;0,IF(YEAR(ДАННЫЕ!$F$1)=YEAR(ДАННЫЕ!$CI1018),IF(MONTH(ДАННЫЕ!$F$1)=MONTH(ДАННЫЕ!$CI1018),111,11),1),0)&amp;"d"&amp;IF(ДАННЫЕ!$CJ1018&gt;0,IF(YEAR(ДАННЫЕ!$F$1)=YEAR(ДАННЫЕ!$CJ1018),IF(MONTH(ДАННЫЕ!$F$1)=MONTH(ДАННЫЕ!$CJ1018),111,11),1),0)&amp;"o"&amp;IF(ДАННЫЕ!$CK1018&gt;0,IF(MONTH(ДАННЫЕ!$F$1)=MONTH(ДАННЫЕ!$CK1018),111,11),0)&amp;"v"&amp;IF(ДАННЫЕ!$BE1018&gt;0,IF(MONTH(ДАННЫЕ!$F$1)=MONTH(ДАННЫЕ!$BE1018),111,11),0)</f>
        <v>g00f0c0s0i0h0p0d0o0v0</v>
      </c>
      <c r="P1018" s="15">
        <f t="shared" si="50"/>
        <v>0</v>
      </c>
      <c r="Q1018" s="15">
        <f>IF(ДАННЫЕ!$F$1&gt;ДАННЫЕ!$N1018,IF(YEAR(ДАННЫЕ!$F$1)=YEAR(ДАННЫЕ!M1018),1,0),0)</f>
        <v>0</v>
      </c>
      <c r="R1018" s="15">
        <f>IF(ДАННЫЕ!$F$1&gt;ДАННЫЕ!$N1018,IF(YEAR(ДАННЫЕ!$F$1)=YEAR(ДАННЫЕ!N1018),1,0),0)</f>
        <v>0</v>
      </c>
      <c r="S1018" s="15">
        <f>IF(ДАННЫЕ!$AA1018="2А",1,IF(ДАННЫЕ!$AA1018="2Б",2,IF(ДАННЫЕ!$AA1018="2В",3,IF(ДАННЫЕ!$AA1018=3,4,IF(ДАННЫЕ!$AA1018="4А",5,IF(ДАННЫЕ!$AA1018="4Б",6,IF(ДАННЫЕ!$AA1018="4В",7,IF(ДАННЫЕ!$AA1018=5,8,0))))))))</f>
        <v>0</v>
      </c>
      <c r="T1018" s="15">
        <f>IF(OR(ДАННЫЕ!$AC1018=2,ДАННЫЕ!$AD1018=2,ДАННЫЕ!$AE1018=2),2,IF(OR(ДАННЫЕ!$AC1018=1,ДАННЫЕ!$AD1018=1,ДАННЫЕ!$AE1018=1),1,0))</f>
        <v>0</v>
      </c>
    </row>
    <row r="1019" spans="1:20" x14ac:dyDescent="0.2">
      <c r="A1019" s="78">
        <f>IF(B1019&gt;0,IF(MONTH(ДАННЫЕ!$F$1)=MONTH(ДАННЫЕ!$B1019),1,0),0)</f>
        <v>0</v>
      </c>
      <c r="B1019" s="14">
        <f>IF(ДАННЫЕ!$B1019&gt;0,IF(YEAR(ДАННЫЕ!$F$1)=YEAR(ДАННЫЕ!$B1019),1,0),0)</f>
        <v>0</v>
      </c>
      <c r="C1019" s="14">
        <f>IF(ДАННЫЕ!$CM1019&gt;0,IF(YEAR(ДАННЫЕ!$F$1)=YEAR(ДАННЫЕ!$CM1019),1,0),0)</f>
        <v>0</v>
      </c>
      <c r="D1019" s="14">
        <f>IF(ДАННЫЕ!$CJ1019&gt;0,IF(ДАННЫЕ!$CL1019&gt;ДАННЫЕ!$F$1,1,IF(ДАННЫЕ!$CL1019&gt;0,0,1)),0)</f>
        <v>0</v>
      </c>
      <c r="E1019" s="43" t="str">
        <f ca="1">IF(ДАННЫЕ!$F$1&gt;0,IF(ДАННЫЕ!$G1019&gt;0,DATEDIF(ДАННЫЕ!$G1019,ДАННЫЕ!$F$1,"y"),""),IF(ДАННЫЕ!$G1019&gt;0,DATEDIF(ДАННЫЕ!$G1019,TODAY(),"y"),""))</f>
        <v/>
      </c>
      <c r="F1019" s="43" t="str">
        <f xml:space="preserve"> IF(ДАННЫЕ!$F1019="М",IF(E1019&gt;=18,IF(E1019&lt;60,1,""),""),"")&amp;IF(ДАННЫЕ!$F1019="Ж",IF(E1019&gt;=18,IF(E1019&lt;55,1,""),""),"")</f>
        <v/>
      </c>
      <c r="G1019" s="43" t="str">
        <f xml:space="preserve"> IF(ДАННЫЕ!$F1019="М",IF(E1019&gt;=60,2,""),"")&amp;IF(ДАННЫЕ!$F1019="Ж",IF(E1019&gt;=55,2,""),"")</f>
        <v/>
      </c>
      <c r="H1019" s="43" t="str">
        <f t="shared" ca="1" si="48"/>
        <v/>
      </c>
      <c r="I1019" s="43" t="str">
        <f t="shared" ca="1" si="49"/>
        <v>03</v>
      </c>
      <c r="J1019" s="28" t="str">
        <f ca="1">ДАННЫЕ!$F1019&amp;H1019&amp;I1019&amp;ДАННЫЕ!$I1019&amp;"m"&amp;IF(ДАННЫЕ!$I1019&gt;0,IF(ДАННЫЕ!$J1019&gt;0,0,1),"")&amp;"f"&amp;IF(ДАННЫЕ!$R1019&gt;0,IF(YEAR(ДАННЫЕ!$F$1)=YEAR(ДАННЫЕ!$R1019),1,0),0)&amp;"z"&amp;ДАННЫЕ!$R1019&amp;"p"&amp;ДАННЫЕ!$S1019&amp;"i"&amp;ДАННЫЕ!$T1019&amp;"h"&amp;ДАННЫЕ!$K1019&amp;"be"&amp;ДАННЫЕ!$BI1019&amp;"CD"&amp;IF(ДАННЫЕ!BF1019&gt;500,4,IF(ДАННЫЕ!BF1019&gt;350,3,IF(ДАННЫЕ!BF1019&gt;200,2,IF(ДАННЫЕ!BF1019&gt;0,1,0))))&amp;"g"&amp;B1019&amp;"d"&amp;H1019&amp;"l"&amp;ДАННЫЕ!AT1019&amp;"a"&amp;ДАННЫЕ!$V1019&amp;"v"&amp;R1019&amp;"k"&amp;ДАННЫЕ!$U1019&amp;"s"&amp;ДАННЫЕ!$Y1019&amp;"t"&amp;ДАННЫЕ!$X1019&amp;"b"&amp;IF(ДАННЫЕ!$Q1019&gt;1,1,0)&amp;"PP"&amp;ДАННЫЕ!Z1019&amp;"c"&amp;S1019&amp;"x"&amp;IF(ДАННЫЕ!$BY1019&gt;0,IF(YEAR(ДАННЫЕ!$F$1)=YEAR(ДАННЫЕ!$BY1019),1,0),0)&amp;"n"&amp;IF(ДАННЫЕ!$BZ1019&gt;0,IF(YEAR(ДАННЫЕ!$F$1)=YEAR(ДАННЫЕ!$BZ1019),1,0),0)&amp;"u"&amp;D1019&amp;"z"&amp;IF(ДАННЫЕ!$CL1019&gt;0,IF(YEAR(ДАННЫЕ!$F$1)&gt;YEAR(ДАННЫЕ!$CL1019),11,12),0)</f>
        <v>03mf0zpihbeCD0g0dlav0kstb0PPc0x0n0u0z0</v>
      </c>
      <c r="K1019" s="28" t="str">
        <f ca="1">ДАННЫЕ!$I1019&amp;"x"&amp;B1019&amp;"w"&amp;IF(T1019+ДАННЫЕ!AD1019+ДАННЫЕ!AE1019+ДАННЫЕ!AF1019+ДАННЫЕ!AG1019+ДАННЫЕ!AH1019+ДАННЫЕ!$AL1019+ДАННЫЕ!AI1019+ДАННЫЕ!AJ1019+ДАННЫЕ!AK1019+ДАННЫЕ!AP1019+ДАННЫЕ!AQ1019+ДАННЫЕ!AR1019+ДАННЫЕ!$AM1019+ДАННЫЕ!$AN1019+ДАННЫЕ!AS1019+ДАННЫЕ!AT1019&gt;0,1,0)&amp;IF(OR(T1019=2,ДАННЫЕ!AD1019=2,ДАННЫЕ!AE1019=2,ДАННЫЕ!AF1019=2,ДАННЫЕ!AG1019=2,ДАННЫЕ!AH1019=2,ДАННЫЕ!$AL1019=2,ДАННЫЕ!AI1019=2,ДАННЫЕ!AJ1019=2,ДАННЫЕ!AK1019=2,ДАННЫЕ!AP1019=2,ДАННЫЕ!AQ1019=2,ДАННЫЕ!AR1019=2,ДАННЫЕ!$AM1019=2,ДАННЫЕ!$AN1019=2,ДАННЫЕ!AS1019=2,ДАННЫЕ!AT1019=2),2,0)&amp;"t"&amp;IF(T1019&gt;0,"1"&amp;T1019,"00")&amp;"f"&amp;IF(ДАННЫЕ!$AC1019,"1"&amp;ДАННЫЕ!$AC1019,"00")&amp;"b"&amp;IF(ДАННЫЕ!$AD1019,"1"&amp;ДАННЫЕ!$AD1019,"00")&amp;"g"&amp;IF(ДАННЫЕ!$AF1019,"1"&amp;ДАННЫЕ!$AF1019,"00")&amp;"c"&amp;IF(ДАННЫЕ!$AG1019,"1"&amp;ДАННЫЕ!$AG1019,"00")&amp;"i"&amp;IF(ДАННЫЕ!$AH1019,"1"&amp;ДАННЫЕ!$AH1019,"00")&amp;"r"&amp;IF(ДАННЫЕ!$AL1019,"1"&amp;ДАННЫЕ!$AL1019,"00")&amp;"m"&amp;IF(ДАННЫЕ!$AI1019,"1"&amp;ДАННЫЕ!$AI1019,"00")&amp;"hS"&amp;IF(ДАННЫЕ!$AJ1019,"1"&amp;ДАННЫЕ!$AJ1019,"00")&amp;"hZ"&amp;IF(ДАННЫЕ!$AK1019,"1"&amp;ДАННЫЕ!$AK1019,"00")&amp;"p"&amp;IF(ДАННЫЕ!$AP1019,"1"&amp;ДАННЫЕ!$AP1019,"00")&amp;"k"&amp;IF(ДАННЫЕ!$AQ1019,"1"&amp;ДАННЫЕ!$AQ1019,"00")&amp;"z"&amp;IF(ДАННЫЕ!$AR1019,"1"&amp;ДАННЫЕ!$AR1019,"00")&amp;"j"&amp;IF(ДАННЫЕ!$AM1019,"1"&amp;ДАННЫЕ!$AM1019,"00")&amp;"n"&amp;IF(ДАННЫЕ!$AN1019,"1"&amp;ДАННЫЕ!$AN1019,"00")&amp;"E"&amp;ДАННЫЕ!BI1019&amp;"L"&amp;ДАННЫЕ!AO1019&amp;"h"&amp;IF(ДАННЫЕ!$AU1019&gt;0,1,0)&amp;"v"&amp;IF(ДАННЫЕ!$AW1019&gt;0,1,0)&amp;"a"&amp;IF(ДАННЫЕ!$AS1019,"1"&amp;ДАННЫЕ!$AS1019,"00")&amp;"s"&amp;IF(ДАННЫЕ!$AT1019,"1"&amp;ДАННЫЕ!$AT1019,"00")&amp;"u"&amp;IF(ДАННЫЕ!$CJ1019&gt;0,1,0)&amp;"y"&amp;B1019&amp;"d"&amp;H1019&amp;"e"&amp;F1019&amp;G1019</f>
        <v>x0w00t00f00b00g00c00i00r00m00hS00hZ00p00k00z00j00n00ELh0v0a00s00u0y0de</v>
      </c>
      <c r="L1019" s="28" t="str">
        <f ca="1">ДАННЫЕ!$I1019&amp;"VN"&amp;IF(ДАННЫЕ!AW1019&gt;0,11,10)&amp;"CD"&amp;IF(ДАННЫЕ!BF1019&gt;500,16,IF(ДАННЫЕ!BF1019&gt;350,15,IF(ДАННЫЕ!BF1019&gt;=200,14,IF(ДАННЫЕ!BF1019&gt;=100,13,IF(ДАННЫЕ!BF1019&gt;=50,12,IF(ДАННЫЕ!BF1019&gt;0,11,10))))))&amp;"AR"&amp;IF(ДАННЫЕ!BX1019&gt;0,1,0)&amp;"GD"&amp;B1019&amp;"VV"&amp;IF(E1019&gt;=5,IF(E1019&lt;18,1,0),0)</f>
        <v>VN10CD10AR0GD0VV0</v>
      </c>
      <c r="M1019" s="28" t="str">
        <f>ДАННЫЕ!$I1019&amp;"b"&amp;ДАННЫЕ!$BI1019&amp;"r"&amp;ДАННЫЕ!$BJ1019&amp;"CD"&amp;IF(ДАННЫЕ!BF1019&gt;0,IF(ДАННЫЕ!BF1019&lt;200,1,IF(ДАННЫЕ!BF1019&lt;350,2,3)),0)&amp;"h"&amp;IF(ДАННЫЕ!$BK1019+ДАННЫЕ!$BL1019+ДАННЫЕ!$BM1019&gt;0,1,0)&amp;"x"&amp;ДАННЫЕ!$BK1019&amp;"y"&amp;ДАННЫЕ!$BL1019&amp;"z"&amp;ДАННЫЕ!$BM1019&amp;"c"&amp;IF(ДАННЫЕ!$BK1019+ДАННЫЕ!$BL1019+ДАННЫЕ!$BM1019=3,1,0)&amp;"a"&amp;IF(ДАННЫЕ!$BQ1019+ДАННЫЕ!$BR1019&gt;0,1,0)&amp;"d"&amp;ДАННЫЕ!$BQ1019&amp;"v"&amp;ДАННЫЕ!$BR1019&amp;"p"&amp;ДАННЫЕ!$BS1019&amp;"n"&amp;ДАННЫЕ!$BU1019&amp;"t"&amp;ДАННЫЕ!$BV1019&amp;"o"&amp;ДАННЫЕ!$BT1019&amp;"l"&amp;IF(ДАННЫЕ!$BN1019&gt;0,1,0)&amp;ДАННЫЕ!$BN1019&amp;"g"&amp;ДАННЫЕ!$BO1019&amp;"s"&amp;ДАННЫЕ!$BP1019&amp;"DZ"&amp;IF(ДАННЫЕ!B1019-ДАННЫЕ!G1019 &lt; 60,IF(ДАННЫЕ!B1019-ДАННЫЕ!G1019 &gt;= 0,1,0),0)&amp;"u"&amp;IF(ДАННЫЕ!$CJ1019&gt;0,1,0)</f>
        <v>brCD0h0xyzc0a0dvpntol0gsDZ1u0</v>
      </c>
      <c r="N1019" s="28" t="str">
        <f ca="1">ДАННЫЕ!$F1019&amp;ДАННЫЕ!$I1019&amp;"g"&amp;B1019&amp;"cf"&amp;D1019&amp;"a"&amp;IF(ДАННЫЕ!$BX1019&gt;0,1,0)&amp;IF(ДАННЫЕ!$BF1019&gt;500,1,IF(ДАННЫЕ!$BF1019&gt;350,2,IF(ДАННЫЕ!$BF1019&gt;=200,3,IF(ДАННЫЕ!$BF1019&gt;=100,4,IF(ДАННЫЕ!$BF1019&gt;=50,5,IF(ДАННЫЕ!$BF1019&lt;50,6,0))))))&amp;"AR"&amp;IF(DATEDIF(ДАННЫЕ!$BX1019,ДАННЫЕ!$F$1,"y")&gt;1,1,0)&amp;"VG"&amp;IF(ДАННЫЕ!$BH1019="0",1,0)&amp;"o"&amp;IF(T1019+ДАННЫЕ!$AF1019+ДАННЫЕ!$AG1019+ДАННЫЕ!$AH1019+ДАННЫЕ!$AI1019+ДАННЫЕ!$AJ1019+ДАННЫЕ!$AP1019+ДАННЫЕ!$AQ1019+ДАННЫЕ!$AR1019+ДАННЫЕ!$AU1019+ДАННЫЕ!$AW1019+ДАННЫЕ!$AS1019+ДАННЫЕ!$AT1019&gt;0,1,0)&amp;"x"&amp;ДАННЫЕ!$AG1019&amp;"p"&amp;IF(ДАННЫЕ!$BY1019&gt;0,1,0)&amp;"v"&amp;IF(ДАННЫЕ!$BZ1019&gt;0,1,0)&amp;"n"&amp;ДАННЫЕ!$CA1019&amp;"t"&amp;ДАННЫЕ!$AY1019&amp;"k"&amp;ДАННЫЕ!$CB1019&amp;"q"&amp;ДАННЫЕ!$CC1019&amp;"w"&amp;ДАННЫЕ!$CD1019&amp;"e"&amp;ДАННЫЕ!$CE1019&amp;"m"&amp;ДАННЫЕ!$CF1019&amp;"c"&amp;ДАННЫЕ!$CG1019&amp;"z"&amp;ДАННЫЕ!$CH1019&amp;"d"&amp;IF(H1019=4,1,0)&amp;"s"&amp;IF(ДАННЫЕ!$J1019=1,0,1)&amp;"u"&amp;IF(ДАННЫЕ!$CJ1019&gt;0,1,0)</f>
        <v>g0cf0a06AR1VG0o0xp0v0ntkqwemczd0s1u0</v>
      </c>
      <c r="O1019" s="28" t="str">
        <f>ДАННЫЕ!$I1019&amp;"g"&amp;B1019&amp;A1019&amp;"f"&amp;P1019&amp;"c"&amp;IF(ДАННЫЕ!$U1019&gt;0,1,0)&amp;"s"&amp;IF(ДАННЫЕ!$Q1019&gt;0,IF(YEAR(ДАННЫЕ!$F$1)=YEAR(ДАННЫЕ!$Q1019),IF(MONTH(ДАННЫЕ!$F$1)=MONTH(ДАННЫЕ!$Q1019),111,11),1),0)&amp;"i"&amp;IF(ДАННЫЕ!$R1019+ДАННЫЕ!$S1019+ДАННЫЕ!$T1019=0,0,1)&amp;"h"&amp;IF(ДАННЫЕ!$P1019&gt;0,1,0)&amp;"p"&amp;IF(ДАННЫЕ!$CI1019&gt;0,IF(YEAR(ДАННЫЕ!$F$1)=YEAR(ДАННЫЕ!$CI1019),IF(MONTH(ДАННЫЕ!$F$1)=MONTH(ДАННЫЕ!$CI1019),111,11),1),0)&amp;"d"&amp;IF(ДАННЫЕ!$CJ1019&gt;0,IF(YEAR(ДАННЫЕ!$F$1)=YEAR(ДАННЫЕ!$CJ1019),IF(MONTH(ДАННЫЕ!$F$1)=MONTH(ДАННЫЕ!$CJ1019),111,11),1),0)&amp;"o"&amp;IF(ДАННЫЕ!$CK1019&gt;0,IF(MONTH(ДАННЫЕ!$F$1)=MONTH(ДАННЫЕ!$CK1019),111,11),0)&amp;"v"&amp;IF(ДАННЫЕ!$BE1019&gt;0,IF(MONTH(ДАННЫЕ!$F$1)=MONTH(ДАННЫЕ!$BE1019),111,11),0)</f>
        <v>g00f0c0s0i0h0p0d0o0v0</v>
      </c>
      <c r="P1019" s="15">
        <f t="shared" si="50"/>
        <v>0</v>
      </c>
      <c r="Q1019" s="15">
        <f>IF(ДАННЫЕ!$F$1&gt;ДАННЫЕ!$N1019,IF(YEAR(ДАННЫЕ!$F$1)=YEAR(ДАННЫЕ!M1019),1,0),0)</f>
        <v>0</v>
      </c>
      <c r="R1019" s="15">
        <f>IF(ДАННЫЕ!$F$1&gt;ДАННЫЕ!$N1019,IF(YEAR(ДАННЫЕ!$F$1)=YEAR(ДАННЫЕ!N1019),1,0),0)</f>
        <v>0</v>
      </c>
      <c r="S1019" s="15">
        <f>IF(ДАННЫЕ!$AA1019="2А",1,IF(ДАННЫЕ!$AA1019="2Б",2,IF(ДАННЫЕ!$AA1019="2В",3,IF(ДАННЫЕ!$AA1019=3,4,IF(ДАННЫЕ!$AA1019="4А",5,IF(ДАННЫЕ!$AA1019="4Б",6,IF(ДАННЫЕ!$AA1019="4В",7,IF(ДАННЫЕ!$AA1019=5,8,0))))))))</f>
        <v>0</v>
      </c>
      <c r="T1019" s="15">
        <f>IF(OR(ДАННЫЕ!$AC1019=2,ДАННЫЕ!$AD1019=2,ДАННЫЕ!$AE1019=2),2,IF(OR(ДАННЫЕ!$AC1019=1,ДАННЫЕ!$AD1019=1,ДАННЫЕ!$AE1019=1),1,0))</f>
        <v>0</v>
      </c>
    </row>
    <row r="1020" spans="1:20" x14ac:dyDescent="0.2">
      <c r="A1020" s="78">
        <f>IF(B1020&gt;0,IF(MONTH(ДАННЫЕ!$F$1)=MONTH(ДАННЫЕ!$B1020),1,0),0)</f>
        <v>0</v>
      </c>
      <c r="B1020" s="14">
        <f>IF(ДАННЫЕ!$B1020&gt;0,IF(YEAR(ДАННЫЕ!$F$1)=YEAR(ДАННЫЕ!$B1020),1,0),0)</f>
        <v>0</v>
      </c>
      <c r="C1020" s="14">
        <f>IF(ДАННЫЕ!$CM1020&gt;0,IF(YEAR(ДАННЫЕ!$F$1)=YEAR(ДАННЫЕ!$CM1020),1,0),0)</f>
        <v>0</v>
      </c>
      <c r="D1020" s="14">
        <f>IF(ДАННЫЕ!$CJ1020&gt;0,IF(ДАННЫЕ!$CL1020&gt;ДАННЫЕ!$F$1,1,IF(ДАННЫЕ!$CL1020&gt;0,0,1)),0)</f>
        <v>0</v>
      </c>
      <c r="E1020" s="43" t="str">
        <f ca="1">IF(ДАННЫЕ!$F$1&gt;0,IF(ДАННЫЕ!$G1020&gt;0,DATEDIF(ДАННЫЕ!$G1020,ДАННЫЕ!$F$1,"y"),""),IF(ДАННЫЕ!$G1020&gt;0,DATEDIF(ДАННЫЕ!$G1020,TODAY(),"y"),""))</f>
        <v/>
      </c>
      <c r="F1020" s="43" t="str">
        <f xml:space="preserve"> IF(ДАННЫЕ!$F1020="М",IF(E1020&gt;=18,IF(E1020&lt;60,1,""),""),"")&amp;IF(ДАННЫЕ!$F1020="Ж",IF(E1020&gt;=18,IF(E1020&lt;55,1,""),""),"")</f>
        <v/>
      </c>
      <c r="G1020" s="43" t="str">
        <f xml:space="preserve"> IF(ДАННЫЕ!$F1020="М",IF(E1020&gt;=60,2,""),"")&amp;IF(ДАННЫЕ!$F1020="Ж",IF(E1020&gt;=55,2,""),"")</f>
        <v/>
      </c>
      <c r="H1020" s="43" t="str">
        <f t="shared" ca="1" si="48"/>
        <v/>
      </c>
      <c r="I1020" s="43" t="str">
        <f t="shared" ca="1" si="49"/>
        <v>03</v>
      </c>
      <c r="J1020" s="28" t="str">
        <f ca="1">ДАННЫЕ!$F1020&amp;H1020&amp;I1020&amp;ДАННЫЕ!$I1020&amp;"m"&amp;IF(ДАННЫЕ!$I1020&gt;0,IF(ДАННЫЕ!$J1020&gt;0,0,1),"")&amp;"f"&amp;IF(ДАННЫЕ!$R1020&gt;0,IF(YEAR(ДАННЫЕ!$F$1)=YEAR(ДАННЫЕ!$R1020),1,0),0)&amp;"z"&amp;ДАННЫЕ!$R1020&amp;"p"&amp;ДАННЫЕ!$S1020&amp;"i"&amp;ДАННЫЕ!$T1020&amp;"h"&amp;ДАННЫЕ!$K1020&amp;"be"&amp;ДАННЫЕ!$BI1020&amp;"CD"&amp;IF(ДАННЫЕ!BF1020&gt;500,4,IF(ДАННЫЕ!BF1020&gt;350,3,IF(ДАННЫЕ!BF1020&gt;200,2,IF(ДАННЫЕ!BF1020&gt;0,1,0))))&amp;"g"&amp;B1020&amp;"d"&amp;H1020&amp;"l"&amp;ДАННЫЕ!AT1020&amp;"a"&amp;ДАННЫЕ!$V1020&amp;"v"&amp;R1020&amp;"k"&amp;ДАННЫЕ!$U1020&amp;"s"&amp;ДАННЫЕ!$Y1020&amp;"t"&amp;ДАННЫЕ!$X1020&amp;"b"&amp;IF(ДАННЫЕ!$Q1020&gt;1,1,0)&amp;"PP"&amp;ДАННЫЕ!Z1020&amp;"c"&amp;S1020&amp;"x"&amp;IF(ДАННЫЕ!$BY1020&gt;0,IF(YEAR(ДАННЫЕ!$F$1)=YEAR(ДАННЫЕ!$BY1020),1,0),0)&amp;"n"&amp;IF(ДАННЫЕ!$BZ1020&gt;0,IF(YEAR(ДАННЫЕ!$F$1)=YEAR(ДАННЫЕ!$BZ1020),1,0),0)&amp;"u"&amp;D1020&amp;"z"&amp;IF(ДАННЫЕ!$CL1020&gt;0,IF(YEAR(ДАННЫЕ!$F$1)&gt;YEAR(ДАННЫЕ!$CL1020),11,12),0)</f>
        <v>03mf0zpihbeCD0g0dlav0kstb0PPc0x0n0u0z0</v>
      </c>
      <c r="K1020" s="28" t="str">
        <f ca="1">ДАННЫЕ!$I1020&amp;"x"&amp;B1020&amp;"w"&amp;IF(T1020+ДАННЫЕ!AD1020+ДАННЫЕ!AE1020+ДАННЫЕ!AF1020+ДАННЫЕ!AG1020+ДАННЫЕ!AH1020+ДАННЫЕ!$AL1020+ДАННЫЕ!AI1020+ДАННЫЕ!AJ1020+ДАННЫЕ!AK1020+ДАННЫЕ!AP1020+ДАННЫЕ!AQ1020+ДАННЫЕ!AR1020+ДАННЫЕ!$AM1020+ДАННЫЕ!$AN1020+ДАННЫЕ!AS1020+ДАННЫЕ!AT1020&gt;0,1,0)&amp;IF(OR(T1020=2,ДАННЫЕ!AD1020=2,ДАННЫЕ!AE1020=2,ДАННЫЕ!AF1020=2,ДАННЫЕ!AG1020=2,ДАННЫЕ!AH1020=2,ДАННЫЕ!$AL1020=2,ДАННЫЕ!AI1020=2,ДАННЫЕ!AJ1020=2,ДАННЫЕ!AK1020=2,ДАННЫЕ!AP1020=2,ДАННЫЕ!AQ1020=2,ДАННЫЕ!AR1020=2,ДАННЫЕ!$AM1020=2,ДАННЫЕ!$AN1020=2,ДАННЫЕ!AS1020=2,ДАННЫЕ!AT1020=2),2,0)&amp;"t"&amp;IF(T1020&gt;0,"1"&amp;T1020,"00")&amp;"f"&amp;IF(ДАННЫЕ!$AC1020,"1"&amp;ДАННЫЕ!$AC1020,"00")&amp;"b"&amp;IF(ДАННЫЕ!$AD1020,"1"&amp;ДАННЫЕ!$AD1020,"00")&amp;"g"&amp;IF(ДАННЫЕ!$AF1020,"1"&amp;ДАННЫЕ!$AF1020,"00")&amp;"c"&amp;IF(ДАННЫЕ!$AG1020,"1"&amp;ДАННЫЕ!$AG1020,"00")&amp;"i"&amp;IF(ДАННЫЕ!$AH1020,"1"&amp;ДАННЫЕ!$AH1020,"00")&amp;"r"&amp;IF(ДАННЫЕ!$AL1020,"1"&amp;ДАННЫЕ!$AL1020,"00")&amp;"m"&amp;IF(ДАННЫЕ!$AI1020,"1"&amp;ДАННЫЕ!$AI1020,"00")&amp;"hS"&amp;IF(ДАННЫЕ!$AJ1020,"1"&amp;ДАННЫЕ!$AJ1020,"00")&amp;"hZ"&amp;IF(ДАННЫЕ!$AK1020,"1"&amp;ДАННЫЕ!$AK1020,"00")&amp;"p"&amp;IF(ДАННЫЕ!$AP1020,"1"&amp;ДАННЫЕ!$AP1020,"00")&amp;"k"&amp;IF(ДАННЫЕ!$AQ1020,"1"&amp;ДАННЫЕ!$AQ1020,"00")&amp;"z"&amp;IF(ДАННЫЕ!$AR1020,"1"&amp;ДАННЫЕ!$AR1020,"00")&amp;"j"&amp;IF(ДАННЫЕ!$AM1020,"1"&amp;ДАННЫЕ!$AM1020,"00")&amp;"n"&amp;IF(ДАННЫЕ!$AN1020,"1"&amp;ДАННЫЕ!$AN1020,"00")&amp;"E"&amp;ДАННЫЕ!BI1020&amp;"L"&amp;ДАННЫЕ!AO1020&amp;"h"&amp;IF(ДАННЫЕ!$AU1020&gt;0,1,0)&amp;"v"&amp;IF(ДАННЫЕ!$AW1020&gt;0,1,0)&amp;"a"&amp;IF(ДАННЫЕ!$AS1020,"1"&amp;ДАННЫЕ!$AS1020,"00")&amp;"s"&amp;IF(ДАННЫЕ!$AT1020,"1"&amp;ДАННЫЕ!$AT1020,"00")&amp;"u"&amp;IF(ДАННЫЕ!$CJ1020&gt;0,1,0)&amp;"y"&amp;B1020&amp;"d"&amp;H1020&amp;"e"&amp;F1020&amp;G1020</f>
        <v>x0w00t00f00b00g00c00i00r00m00hS00hZ00p00k00z00j00n00ELh0v0a00s00u0y0de</v>
      </c>
      <c r="L1020" s="28" t="str">
        <f ca="1">ДАННЫЕ!$I1020&amp;"VN"&amp;IF(ДАННЫЕ!AW1020&gt;0,11,10)&amp;"CD"&amp;IF(ДАННЫЕ!BF1020&gt;500,16,IF(ДАННЫЕ!BF1020&gt;350,15,IF(ДАННЫЕ!BF1020&gt;=200,14,IF(ДАННЫЕ!BF1020&gt;=100,13,IF(ДАННЫЕ!BF1020&gt;=50,12,IF(ДАННЫЕ!BF1020&gt;0,11,10))))))&amp;"AR"&amp;IF(ДАННЫЕ!BX1020&gt;0,1,0)&amp;"GD"&amp;B1020&amp;"VV"&amp;IF(E1020&gt;=5,IF(E1020&lt;18,1,0),0)</f>
        <v>VN10CD10AR0GD0VV0</v>
      </c>
      <c r="M1020" s="28" t="str">
        <f>ДАННЫЕ!$I1020&amp;"b"&amp;ДАННЫЕ!$BI1020&amp;"r"&amp;ДАННЫЕ!$BJ1020&amp;"CD"&amp;IF(ДАННЫЕ!BF1020&gt;0,IF(ДАННЫЕ!BF1020&lt;200,1,IF(ДАННЫЕ!BF1020&lt;350,2,3)),0)&amp;"h"&amp;IF(ДАННЫЕ!$BK1020+ДАННЫЕ!$BL1020+ДАННЫЕ!$BM1020&gt;0,1,0)&amp;"x"&amp;ДАННЫЕ!$BK1020&amp;"y"&amp;ДАННЫЕ!$BL1020&amp;"z"&amp;ДАННЫЕ!$BM1020&amp;"c"&amp;IF(ДАННЫЕ!$BK1020+ДАННЫЕ!$BL1020+ДАННЫЕ!$BM1020=3,1,0)&amp;"a"&amp;IF(ДАННЫЕ!$BQ1020+ДАННЫЕ!$BR1020&gt;0,1,0)&amp;"d"&amp;ДАННЫЕ!$BQ1020&amp;"v"&amp;ДАННЫЕ!$BR1020&amp;"p"&amp;ДАННЫЕ!$BS1020&amp;"n"&amp;ДАННЫЕ!$BU1020&amp;"t"&amp;ДАННЫЕ!$BV1020&amp;"o"&amp;ДАННЫЕ!$BT1020&amp;"l"&amp;IF(ДАННЫЕ!$BN1020&gt;0,1,0)&amp;ДАННЫЕ!$BN1020&amp;"g"&amp;ДАННЫЕ!$BO1020&amp;"s"&amp;ДАННЫЕ!$BP1020&amp;"DZ"&amp;IF(ДАННЫЕ!B1020-ДАННЫЕ!G1020 &lt; 60,IF(ДАННЫЕ!B1020-ДАННЫЕ!G1020 &gt;= 0,1,0),0)&amp;"u"&amp;IF(ДАННЫЕ!$CJ1020&gt;0,1,0)</f>
        <v>brCD0h0xyzc0a0dvpntol0gsDZ1u0</v>
      </c>
      <c r="N1020" s="28" t="str">
        <f ca="1">ДАННЫЕ!$F1020&amp;ДАННЫЕ!$I1020&amp;"g"&amp;B1020&amp;"cf"&amp;D1020&amp;"a"&amp;IF(ДАННЫЕ!$BX1020&gt;0,1,0)&amp;IF(ДАННЫЕ!$BF1020&gt;500,1,IF(ДАННЫЕ!$BF1020&gt;350,2,IF(ДАННЫЕ!$BF1020&gt;=200,3,IF(ДАННЫЕ!$BF1020&gt;=100,4,IF(ДАННЫЕ!$BF1020&gt;=50,5,IF(ДАННЫЕ!$BF1020&lt;50,6,0))))))&amp;"AR"&amp;IF(DATEDIF(ДАННЫЕ!$BX1020,ДАННЫЕ!$F$1,"y")&gt;1,1,0)&amp;"VG"&amp;IF(ДАННЫЕ!$BH1020="0",1,0)&amp;"o"&amp;IF(T1020+ДАННЫЕ!$AF1020+ДАННЫЕ!$AG1020+ДАННЫЕ!$AH1020+ДАННЫЕ!$AI1020+ДАННЫЕ!$AJ1020+ДАННЫЕ!$AP1020+ДАННЫЕ!$AQ1020+ДАННЫЕ!$AR1020+ДАННЫЕ!$AU1020+ДАННЫЕ!$AW1020+ДАННЫЕ!$AS1020+ДАННЫЕ!$AT1020&gt;0,1,0)&amp;"x"&amp;ДАННЫЕ!$AG1020&amp;"p"&amp;IF(ДАННЫЕ!$BY1020&gt;0,1,0)&amp;"v"&amp;IF(ДАННЫЕ!$BZ1020&gt;0,1,0)&amp;"n"&amp;ДАННЫЕ!$CA1020&amp;"t"&amp;ДАННЫЕ!$AY1020&amp;"k"&amp;ДАННЫЕ!$CB1020&amp;"q"&amp;ДАННЫЕ!$CC1020&amp;"w"&amp;ДАННЫЕ!$CD1020&amp;"e"&amp;ДАННЫЕ!$CE1020&amp;"m"&amp;ДАННЫЕ!$CF1020&amp;"c"&amp;ДАННЫЕ!$CG1020&amp;"z"&amp;ДАННЫЕ!$CH1020&amp;"d"&amp;IF(H1020=4,1,0)&amp;"s"&amp;IF(ДАННЫЕ!$J1020=1,0,1)&amp;"u"&amp;IF(ДАННЫЕ!$CJ1020&gt;0,1,0)</f>
        <v>g0cf0a06AR1VG0o0xp0v0ntkqwemczd0s1u0</v>
      </c>
      <c r="O1020" s="28" t="str">
        <f>ДАННЫЕ!$I1020&amp;"g"&amp;B1020&amp;A1020&amp;"f"&amp;P1020&amp;"c"&amp;IF(ДАННЫЕ!$U1020&gt;0,1,0)&amp;"s"&amp;IF(ДАННЫЕ!$Q1020&gt;0,IF(YEAR(ДАННЫЕ!$F$1)=YEAR(ДАННЫЕ!$Q1020),IF(MONTH(ДАННЫЕ!$F$1)=MONTH(ДАННЫЕ!$Q1020),111,11),1),0)&amp;"i"&amp;IF(ДАННЫЕ!$R1020+ДАННЫЕ!$S1020+ДАННЫЕ!$T1020=0,0,1)&amp;"h"&amp;IF(ДАННЫЕ!$P1020&gt;0,1,0)&amp;"p"&amp;IF(ДАННЫЕ!$CI1020&gt;0,IF(YEAR(ДАННЫЕ!$F$1)=YEAR(ДАННЫЕ!$CI1020),IF(MONTH(ДАННЫЕ!$F$1)=MONTH(ДАННЫЕ!$CI1020),111,11),1),0)&amp;"d"&amp;IF(ДАННЫЕ!$CJ1020&gt;0,IF(YEAR(ДАННЫЕ!$F$1)=YEAR(ДАННЫЕ!$CJ1020),IF(MONTH(ДАННЫЕ!$F$1)=MONTH(ДАННЫЕ!$CJ1020),111,11),1),0)&amp;"o"&amp;IF(ДАННЫЕ!$CK1020&gt;0,IF(MONTH(ДАННЫЕ!$F$1)=MONTH(ДАННЫЕ!$CK1020),111,11),0)&amp;"v"&amp;IF(ДАННЫЕ!$BE1020&gt;0,IF(MONTH(ДАННЫЕ!$F$1)=MONTH(ДАННЫЕ!$BE1020),111,11),0)</f>
        <v>g00f0c0s0i0h0p0d0o0v0</v>
      </c>
      <c r="P1020" s="15">
        <f t="shared" si="50"/>
        <v>0</v>
      </c>
      <c r="Q1020" s="15">
        <f>IF(ДАННЫЕ!$F$1&gt;ДАННЫЕ!$N1020,IF(YEAR(ДАННЫЕ!$F$1)=YEAR(ДАННЫЕ!M1020),1,0),0)</f>
        <v>0</v>
      </c>
      <c r="R1020" s="15">
        <f>IF(ДАННЫЕ!$F$1&gt;ДАННЫЕ!$N1020,IF(YEAR(ДАННЫЕ!$F$1)=YEAR(ДАННЫЕ!N1020),1,0),0)</f>
        <v>0</v>
      </c>
      <c r="S1020" s="15">
        <f>IF(ДАННЫЕ!$AA1020="2А",1,IF(ДАННЫЕ!$AA1020="2Б",2,IF(ДАННЫЕ!$AA1020="2В",3,IF(ДАННЫЕ!$AA1020=3,4,IF(ДАННЫЕ!$AA1020="4А",5,IF(ДАННЫЕ!$AA1020="4Б",6,IF(ДАННЫЕ!$AA1020="4В",7,IF(ДАННЫЕ!$AA1020=5,8,0))))))))</f>
        <v>0</v>
      </c>
      <c r="T1020" s="15">
        <f>IF(OR(ДАННЫЕ!$AC1020=2,ДАННЫЕ!$AD1020=2,ДАННЫЕ!$AE1020=2),2,IF(OR(ДАННЫЕ!$AC1020=1,ДАННЫЕ!$AD1020=1,ДАННЫЕ!$AE1020=1),1,0))</f>
        <v>0</v>
      </c>
    </row>
    <row r="1021" spans="1:20" x14ac:dyDescent="0.2">
      <c r="A1021" s="78">
        <f>IF(B1021&gt;0,IF(MONTH(ДАННЫЕ!$F$1)=MONTH(ДАННЫЕ!$B1021),1,0),0)</f>
        <v>0</v>
      </c>
      <c r="B1021" s="14">
        <f>IF(ДАННЫЕ!$B1021&gt;0,IF(YEAR(ДАННЫЕ!$F$1)=YEAR(ДАННЫЕ!$B1021),1,0),0)</f>
        <v>0</v>
      </c>
      <c r="C1021" s="14">
        <f>IF(ДАННЫЕ!$CM1021&gt;0,IF(YEAR(ДАННЫЕ!$F$1)=YEAR(ДАННЫЕ!$CM1021),1,0),0)</f>
        <v>0</v>
      </c>
      <c r="D1021" s="14">
        <f>IF(ДАННЫЕ!$CJ1021&gt;0,IF(ДАННЫЕ!$CL1021&gt;ДАННЫЕ!$F$1,1,IF(ДАННЫЕ!$CL1021&gt;0,0,1)),0)</f>
        <v>0</v>
      </c>
      <c r="E1021" s="43" t="str">
        <f ca="1">IF(ДАННЫЕ!$F$1&gt;0,IF(ДАННЫЕ!$G1021&gt;0,DATEDIF(ДАННЫЕ!$G1021,ДАННЫЕ!$F$1,"y"),""),IF(ДАННЫЕ!$G1021&gt;0,DATEDIF(ДАННЫЕ!$G1021,TODAY(),"y"),""))</f>
        <v/>
      </c>
      <c r="F1021" s="43" t="str">
        <f xml:space="preserve"> IF(ДАННЫЕ!$F1021="М",IF(E1021&gt;=18,IF(E1021&lt;60,1,""),""),"")&amp;IF(ДАННЫЕ!$F1021="Ж",IF(E1021&gt;=18,IF(E1021&lt;55,1,""),""),"")</f>
        <v/>
      </c>
      <c r="G1021" s="43" t="str">
        <f xml:space="preserve"> IF(ДАННЫЕ!$F1021="М",IF(E1021&gt;=60,2,""),"")&amp;IF(ДАННЫЕ!$F1021="Ж",IF(E1021&gt;=55,2,""),"")</f>
        <v/>
      </c>
      <c r="H1021" s="43" t="str">
        <f t="shared" ca="1" si="48"/>
        <v/>
      </c>
      <c r="I1021" s="43" t="str">
        <f t="shared" ca="1" si="49"/>
        <v>03</v>
      </c>
      <c r="J1021" s="28" t="str">
        <f ca="1">ДАННЫЕ!$F1021&amp;H1021&amp;I1021&amp;ДАННЫЕ!$I1021&amp;"m"&amp;IF(ДАННЫЕ!$I1021&gt;0,IF(ДАННЫЕ!$J1021&gt;0,0,1),"")&amp;"f"&amp;IF(ДАННЫЕ!$R1021&gt;0,IF(YEAR(ДАННЫЕ!$F$1)=YEAR(ДАННЫЕ!$R1021),1,0),0)&amp;"z"&amp;ДАННЫЕ!$R1021&amp;"p"&amp;ДАННЫЕ!$S1021&amp;"i"&amp;ДАННЫЕ!$T1021&amp;"h"&amp;ДАННЫЕ!$K1021&amp;"be"&amp;ДАННЫЕ!$BI1021&amp;"CD"&amp;IF(ДАННЫЕ!BF1021&gt;500,4,IF(ДАННЫЕ!BF1021&gt;350,3,IF(ДАННЫЕ!BF1021&gt;200,2,IF(ДАННЫЕ!BF1021&gt;0,1,0))))&amp;"g"&amp;B1021&amp;"d"&amp;H1021&amp;"l"&amp;ДАННЫЕ!AT1021&amp;"a"&amp;ДАННЫЕ!$V1021&amp;"v"&amp;R1021&amp;"k"&amp;ДАННЫЕ!$U1021&amp;"s"&amp;ДАННЫЕ!$Y1021&amp;"t"&amp;ДАННЫЕ!$X1021&amp;"b"&amp;IF(ДАННЫЕ!$Q1021&gt;1,1,0)&amp;"PP"&amp;ДАННЫЕ!Z1021&amp;"c"&amp;S1021&amp;"x"&amp;IF(ДАННЫЕ!$BY1021&gt;0,IF(YEAR(ДАННЫЕ!$F$1)=YEAR(ДАННЫЕ!$BY1021),1,0),0)&amp;"n"&amp;IF(ДАННЫЕ!$BZ1021&gt;0,IF(YEAR(ДАННЫЕ!$F$1)=YEAR(ДАННЫЕ!$BZ1021),1,0),0)&amp;"u"&amp;D1021&amp;"z"&amp;IF(ДАННЫЕ!$CL1021&gt;0,IF(YEAR(ДАННЫЕ!$F$1)&gt;YEAR(ДАННЫЕ!$CL1021),11,12),0)</f>
        <v>03mf0zpihbeCD0g0dlav0kstb0PPc0x0n0u0z0</v>
      </c>
      <c r="K1021" s="28" t="str">
        <f ca="1">ДАННЫЕ!$I1021&amp;"x"&amp;B1021&amp;"w"&amp;IF(T1021+ДАННЫЕ!AD1021+ДАННЫЕ!AE1021+ДАННЫЕ!AF1021+ДАННЫЕ!AG1021+ДАННЫЕ!AH1021+ДАННЫЕ!$AL1021+ДАННЫЕ!AI1021+ДАННЫЕ!AJ1021+ДАННЫЕ!AK1021+ДАННЫЕ!AP1021+ДАННЫЕ!AQ1021+ДАННЫЕ!AR1021+ДАННЫЕ!$AM1021+ДАННЫЕ!$AN1021+ДАННЫЕ!AS1021+ДАННЫЕ!AT1021&gt;0,1,0)&amp;IF(OR(T1021=2,ДАННЫЕ!AD1021=2,ДАННЫЕ!AE1021=2,ДАННЫЕ!AF1021=2,ДАННЫЕ!AG1021=2,ДАННЫЕ!AH1021=2,ДАННЫЕ!$AL1021=2,ДАННЫЕ!AI1021=2,ДАННЫЕ!AJ1021=2,ДАННЫЕ!AK1021=2,ДАННЫЕ!AP1021=2,ДАННЫЕ!AQ1021=2,ДАННЫЕ!AR1021=2,ДАННЫЕ!$AM1021=2,ДАННЫЕ!$AN1021=2,ДАННЫЕ!AS1021=2,ДАННЫЕ!AT1021=2),2,0)&amp;"t"&amp;IF(T1021&gt;0,"1"&amp;T1021,"00")&amp;"f"&amp;IF(ДАННЫЕ!$AC1021,"1"&amp;ДАННЫЕ!$AC1021,"00")&amp;"b"&amp;IF(ДАННЫЕ!$AD1021,"1"&amp;ДАННЫЕ!$AD1021,"00")&amp;"g"&amp;IF(ДАННЫЕ!$AF1021,"1"&amp;ДАННЫЕ!$AF1021,"00")&amp;"c"&amp;IF(ДАННЫЕ!$AG1021,"1"&amp;ДАННЫЕ!$AG1021,"00")&amp;"i"&amp;IF(ДАННЫЕ!$AH1021,"1"&amp;ДАННЫЕ!$AH1021,"00")&amp;"r"&amp;IF(ДАННЫЕ!$AL1021,"1"&amp;ДАННЫЕ!$AL1021,"00")&amp;"m"&amp;IF(ДАННЫЕ!$AI1021,"1"&amp;ДАННЫЕ!$AI1021,"00")&amp;"hS"&amp;IF(ДАННЫЕ!$AJ1021,"1"&amp;ДАННЫЕ!$AJ1021,"00")&amp;"hZ"&amp;IF(ДАННЫЕ!$AK1021,"1"&amp;ДАННЫЕ!$AK1021,"00")&amp;"p"&amp;IF(ДАННЫЕ!$AP1021,"1"&amp;ДАННЫЕ!$AP1021,"00")&amp;"k"&amp;IF(ДАННЫЕ!$AQ1021,"1"&amp;ДАННЫЕ!$AQ1021,"00")&amp;"z"&amp;IF(ДАННЫЕ!$AR1021,"1"&amp;ДАННЫЕ!$AR1021,"00")&amp;"j"&amp;IF(ДАННЫЕ!$AM1021,"1"&amp;ДАННЫЕ!$AM1021,"00")&amp;"n"&amp;IF(ДАННЫЕ!$AN1021,"1"&amp;ДАННЫЕ!$AN1021,"00")&amp;"E"&amp;ДАННЫЕ!BI1021&amp;"L"&amp;ДАННЫЕ!AO1021&amp;"h"&amp;IF(ДАННЫЕ!$AU1021&gt;0,1,0)&amp;"v"&amp;IF(ДАННЫЕ!$AW1021&gt;0,1,0)&amp;"a"&amp;IF(ДАННЫЕ!$AS1021,"1"&amp;ДАННЫЕ!$AS1021,"00")&amp;"s"&amp;IF(ДАННЫЕ!$AT1021,"1"&amp;ДАННЫЕ!$AT1021,"00")&amp;"u"&amp;IF(ДАННЫЕ!$CJ1021&gt;0,1,0)&amp;"y"&amp;B1021&amp;"d"&amp;H1021&amp;"e"&amp;F1021&amp;G1021</f>
        <v>x0w00t00f00b00g00c00i00r00m00hS00hZ00p00k00z00j00n00ELh0v0a00s00u0y0de</v>
      </c>
      <c r="L1021" s="28" t="str">
        <f ca="1">ДАННЫЕ!$I1021&amp;"VN"&amp;IF(ДАННЫЕ!AW1021&gt;0,11,10)&amp;"CD"&amp;IF(ДАННЫЕ!BF1021&gt;500,16,IF(ДАННЫЕ!BF1021&gt;350,15,IF(ДАННЫЕ!BF1021&gt;=200,14,IF(ДАННЫЕ!BF1021&gt;=100,13,IF(ДАННЫЕ!BF1021&gt;=50,12,IF(ДАННЫЕ!BF1021&gt;0,11,10))))))&amp;"AR"&amp;IF(ДАННЫЕ!BX1021&gt;0,1,0)&amp;"GD"&amp;B1021&amp;"VV"&amp;IF(E1021&gt;=5,IF(E1021&lt;18,1,0),0)</f>
        <v>VN10CD10AR0GD0VV0</v>
      </c>
      <c r="M1021" s="28" t="str">
        <f>ДАННЫЕ!$I1021&amp;"b"&amp;ДАННЫЕ!$BI1021&amp;"r"&amp;ДАННЫЕ!$BJ1021&amp;"CD"&amp;IF(ДАННЫЕ!BF1021&gt;0,IF(ДАННЫЕ!BF1021&lt;200,1,IF(ДАННЫЕ!BF1021&lt;350,2,3)),0)&amp;"h"&amp;IF(ДАННЫЕ!$BK1021+ДАННЫЕ!$BL1021+ДАННЫЕ!$BM1021&gt;0,1,0)&amp;"x"&amp;ДАННЫЕ!$BK1021&amp;"y"&amp;ДАННЫЕ!$BL1021&amp;"z"&amp;ДАННЫЕ!$BM1021&amp;"c"&amp;IF(ДАННЫЕ!$BK1021+ДАННЫЕ!$BL1021+ДАННЫЕ!$BM1021=3,1,0)&amp;"a"&amp;IF(ДАННЫЕ!$BQ1021+ДАННЫЕ!$BR1021&gt;0,1,0)&amp;"d"&amp;ДАННЫЕ!$BQ1021&amp;"v"&amp;ДАННЫЕ!$BR1021&amp;"p"&amp;ДАННЫЕ!$BS1021&amp;"n"&amp;ДАННЫЕ!$BU1021&amp;"t"&amp;ДАННЫЕ!$BV1021&amp;"o"&amp;ДАННЫЕ!$BT1021&amp;"l"&amp;IF(ДАННЫЕ!$BN1021&gt;0,1,0)&amp;ДАННЫЕ!$BN1021&amp;"g"&amp;ДАННЫЕ!$BO1021&amp;"s"&amp;ДАННЫЕ!$BP1021&amp;"DZ"&amp;IF(ДАННЫЕ!B1021-ДАННЫЕ!G1021 &lt; 60,IF(ДАННЫЕ!B1021-ДАННЫЕ!G1021 &gt;= 0,1,0),0)&amp;"u"&amp;IF(ДАННЫЕ!$CJ1021&gt;0,1,0)</f>
        <v>brCD0h0xyzc0a0dvpntol0gsDZ1u0</v>
      </c>
      <c r="N1021" s="28" t="str">
        <f ca="1">ДАННЫЕ!$F1021&amp;ДАННЫЕ!$I1021&amp;"g"&amp;B1021&amp;"cf"&amp;D1021&amp;"a"&amp;IF(ДАННЫЕ!$BX1021&gt;0,1,0)&amp;IF(ДАННЫЕ!$BF1021&gt;500,1,IF(ДАННЫЕ!$BF1021&gt;350,2,IF(ДАННЫЕ!$BF1021&gt;=200,3,IF(ДАННЫЕ!$BF1021&gt;=100,4,IF(ДАННЫЕ!$BF1021&gt;=50,5,IF(ДАННЫЕ!$BF1021&lt;50,6,0))))))&amp;"AR"&amp;IF(DATEDIF(ДАННЫЕ!$BX1021,ДАННЫЕ!$F$1,"y")&gt;1,1,0)&amp;"VG"&amp;IF(ДАННЫЕ!$BH1021="0",1,0)&amp;"o"&amp;IF(T1021+ДАННЫЕ!$AF1021+ДАННЫЕ!$AG1021+ДАННЫЕ!$AH1021+ДАННЫЕ!$AI1021+ДАННЫЕ!$AJ1021+ДАННЫЕ!$AP1021+ДАННЫЕ!$AQ1021+ДАННЫЕ!$AR1021+ДАННЫЕ!$AU1021+ДАННЫЕ!$AW1021+ДАННЫЕ!$AS1021+ДАННЫЕ!$AT1021&gt;0,1,0)&amp;"x"&amp;ДАННЫЕ!$AG1021&amp;"p"&amp;IF(ДАННЫЕ!$BY1021&gt;0,1,0)&amp;"v"&amp;IF(ДАННЫЕ!$BZ1021&gt;0,1,0)&amp;"n"&amp;ДАННЫЕ!$CA1021&amp;"t"&amp;ДАННЫЕ!$AY1021&amp;"k"&amp;ДАННЫЕ!$CB1021&amp;"q"&amp;ДАННЫЕ!$CC1021&amp;"w"&amp;ДАННЫЕ!$CD1021&amp;"e"&amp;ДАННЫЕ!$CE1021&amp;"m"&amp;ДАННЫЕ!$CF1021&amp;"c"&amp;ДАННЫЕ!$CG1021&amp;"z"&amp;ДАННЫЕ!$CH1021&amp;"d"&amp;IF(H1021=4,1,0)&amp;"s"&amp;IF(ДАННЫЕ!$J1021=1,0,1)&amp;"u"&amp;IF(ДАННЫЕ!$CJ1021&gt;0,1,0)</f>
        <v>g0cf0a06AR1VG0o0xp0v0ntkqwemczd0s1u0</v>
      </c>
      <c r="O1021" s="28" t="str">
        <f>ДАННЫЕ!$I1021&amp;"g"&amp;B1021&amp;A1021&amp;"f"&amp;P1021&amp;"c"&amp;IF(ДАННЫЕ!$U1021&gt;0,1,0)&amp;"s"&amp;IF(ДАННЫЕ!$Q1021&gt;0,IF(YEAR(ДАННЫЕ!$F$1)=YEAR(ДАННЫЕ!$Q1021),IF(MONTH(ДАННЫЕ!$F$1)=MONTH(ДАННЫЕ!$Q1021),111,11),1),0)&amp;"i"&amp;IF(ДАННЫЕ!$R1021+ДАННЫЕ!$S1021+ДАННЫЕ!$T1021=0,0,1)&amp;"h"&amp;IF(ДАННЫЕ!$P1021&gt;0,1,0)&amp;"p"&amp;IF(ДАННЫЕ!$CI1021&gt;0,IF(YEAR(ДАННЫЕ!$F$1)=YEAR(ДАННЫЕ!$CI1021),IF(MONTH(ДАННЫЕ!$F$1)=MONTH(ДАННЫЕ!$CI1021),111,11),1),0)&amp;"d"&amp;IF(ДАННЫЕ!$CJ1021&gt;0,IF(YEAR(ДАННЫЕ!$F$1)=YEAR(ДАННЫЕ!$CJ1021),IF(MONTH(ДАННЫЕ!$F$1)=MONTH(ДАННЫЕ!$CJ1021),111,11),1),0)&amp;"o"&amp;IF(ДАННЫЕ!$CK1021&gt;0,IF(MONTH(ДАННЫЕ!$F$1)=MONTH(ДАННЫЕ!$CK1021),111,11),0)&amp;"v"&amp;IF(ДАННЫЕ!$BE1021&gt;0,IF(MONTH(ДАННЫЕ!$F$1)=MONTH(ДАННЫЕ!$BE1021),111,11),0)</f>
        <v>g00f0c0s0i0h0p0d0o0v0</v>
      </c>
      <c r="P1021" s="15">
        <f t="shared" si="50"/>
        <v>0</v>
      </c>
      <c r="Q1021" s="15">
        <f>IF(ДАННЫЕ!$F$1&gt;ДАННЫЕ!$N1021,IF(YEAR(ДАННЫЕ!$F$1)=YEAR(ДАННЫЕ!M1021),1,0),0)</f>
        <v>0</v>
      </c>
      <c r="R1021" s="15">
        <f>IF(ДАННЫЕ!$F$1&gt;ДАННЫЕ!$N1021,IF(YEAR(ДАННЫЕ!$F$1)=YEAR(ДАННЫЕ!N1021),1,0),0)</f>
        <v>0</v>
      </c>
      <c r="S1021" s="15">
        <f>IF(ДАННЫЕ!$AA1021="2А",1,IF(ДАННЫЕ!$AA1021="2Б",2,IF(ДАННЫЕ!$AA1021="2В",3,IF(ДАННЫЕ!$AA1021=3,4,IF(ДАННЫЕ!$AA1021="4А",5,IF(ДАННЫЕ!$AA1021="4Б",6,IF(ДАННЫЕ!$AA1021="4В",7,IF(ДАННЫЕ!$AA1021=5,8,0))))))))</f>
        <v>0</v>
      </c>
      <c r="T1021" s="15">
        <f>IF(OR(ДАННЫЕ!$AC1021=2,ДАННЫЕ!$AD1021=2,ДАННЫЕ!$AE1021=2),2,IF(OR(ДАННЫЕ!$AC1021=1,ДАННЫЕ!$AD1021=1,ДАННЫЕ!$AE1021=1),1,0))</f>
        <v>0</v>
      </c>
    </row>
    <row r="1022" spans="1:20" x14ac:dyDescent="0.2">
      <c r="A1022" s="78">
        <f>IF(B1022&gt;0,IF(MONTH(ДАННЫЕ!$F$1)=MONTH(ДАННЫЕ!$B1022),1,0),0)</f>
        <v>0</v>
      </c>
      <c r="B1022" s="14">
        <f>IF(ДАННЫЕ!$B1022&gt;0,IF(YEAR(ДАННЫЕ!$F$1)=YEAR(ДАННЫЕ!$B1022),1,0),0)</f>
        <v>0</v>
      </c>
      <c r="C1022" s="14">
        <f>IF(ДАННЫЕ!$CM1022&gt;0,IF(YEAR(ДАННЫЕ!$F$1)=YEAR(ДАННЫЕ!$CM1022),1,0),0)</f>
        <v>0</v>
      </c>
      <c r="D1022" s="14">
        <f>IF(ДАННЫЕ!$CJ1022&gt;0,IF(ДАННЫЕ!$CL1022&gt;ДАННЫЕ!$F$1,1,IF(ДАННЫЕ!$CL1022&gt;0,0,1)),0)</f>
        <v>0</v>
      </c>
      <c r="E1022" s="43" t="str">
        <f ca="1">IF(ДАННЫЕ!$F$1&gt;0,IF(ДАННЫЕ!$G1022&gt;0,DATEDIF(ДАННЫЕ!$G1022,ДАННЫЕ!$F$1,"y"),""),IF(ДАННЫЕ!$G1022&gt;0,DATEDIF(ДАННЫЕ!$G1022,TODAY(),"y"),""))</f>
        <v/>
      </c>
      <c r="F1022" s="43" t="str">
        <f xml:space="preserve"> IF(ДАННЫЕ!$F1022="М",IF(E1022&gt;=18,IF(E1022&lt;60,1,""),""),"")&amp;IF(ДАННЫЕ!$F1022="Ж",IF(E1022&gt;=18,IF(E1022&lt;55,1,""),""),"")</f>
        <v/>
      </c>
      <c r="G1022" s="43" t="str">
        <f xml:space="preserve"> IF(ДАННЫЕ!$F1022="М",IF(E1022&gt;=60,2,""),"")&amp;IF(ДАННЫЕ!$F1022="Ж",IF(E1022&gt;=55,2,""),"")</f>
        <v/>
      </c>
      <c r="H1022" s="43" t="str">
        <f t="shared" ca="1" si="48"/>
        <v/>
      </c>
      <c r="I1022" s="43" t="str">
        <f t="shared" ca="1" si="49"/>
        <v>03</v>
      </c>
      <c r="J1022" s="28" t="str">
        <f ca="1">ДАННЫЕ!$F1022&amp;H1022&amp;I1022&amp;ДАННЫЕ!$I1022&amp;"m"&amp;IF(ДАННЫЕ!$I1022&gt;0,IF(ДАННЫЕ!$J1022&gt;0,0,1),"")&amp;"f"&amp;IF(ДАННЫЕ!$R1022&gt;0,IF(YEAR(ДАННЫЕ!$F$1)=YEAR(ДАННЫЕ!$R1022),1,0),0)&amp;"z"&amp;ДАННЫЕ!$R1022&amp;"p"&amp;ДАННЫЕ!$S1022&amp;"i"&amp;ДАННЫЕ!$T1022&amp;"h"&amp;ДАННЫЕ!$K1022&amp;"be"&amp;ДАННЫЕ!$BI1022&amp;"CD"&amp;IF(ДАННЫЕ!BF1022&gt;500,4,IF(ДАННЫЕ!BF1022&gt;350,3,IF(ДАННЫЕ!BF1022&gt;200,2,IF(ДАННЫЕ!BF1022&gt;0,1,0))))&amp;"g"&amp;B1022&amp;"d"&amp;H1022&amp;"l"&amp;ДАННЫЕ!AT1022&amp;"a"&amp;ДАННЫЕ!$V1022&amp;"v"&amp;R1022&amp;"k"&amp;ДАННЫЕ!$U1022&amp;"s"&amp;ДАННЫЕ!$Y1022&amp;"t"&amp;ДАННЫЕ!$X1022&amp;"b"&amp;IF(ДАННЫЕ!$Q1022&gt;1,1,0)&amp;"PP"&amp;ДАННЫЕ!Z1022&amp;"c"&amp;S1022&amp;"x"&amp;IF(ДАННЫЕ!$BY1022&gt;0,IF(YEAR(ДАННЫЕ!$F$1)=YEAR(ДАННЫЕ!$BY1022),1,0),0)&amp;"n"&amp;IF(ДАННЫЕ!$BZ1022&gt;0,IF(YEAR(ДАННЫЕ!$F$1)=YEAR(ДАННЫЕ!$BZ1022),1,0),0)&amp;"u"&amp;D1022&amp;"z"&amp;IF(ДАННЫЕ!$CL1022&gt;0,IF(YEAR(ДАННЫЕ!$F$1)&gt;YEAR(ДАННЫЕ!$CL1022),11,12),0)</f>
        <v>03mf0zpihbeCD0g0dlav0kstb0PPc0x0n0u0z0</v>
      </c>
      <c r="K1022" s="28" t="str">
        <f ca="1">ДАННЫЕ!$I1022&amp;"x"&amp;B1022&amp;"w"&amp;IF(T1022+ДАННЫЕ!AD1022+ДАННЫЕ!AE1022+ДАННЫЕ!AF1022+ДАННЫЕ!AG1022+ДАННЫЕ!AH1022+ДАННЫЕ!$AL1022+ДАННЫЕ!AI1022+ДАННЫЕ!AJ1022+ДАННЫЕ!AK1022+ДАННЫЕ!AP1022+ДАННЫЕ!AQ1022+ДАННЫЕ!AR1022+ДАННЫЕ!$AM1022+ДАННЫЕ!$AN1022+ДАННЫЕ!AS1022+ДАННЫЕ!AT1022&gt;0,1,0)&amp;IF(OR(T1022=2,ДАННЫЕ!AD1022=2,ДАННЫЕ!AE1022=2,ДАННЫЕ!AF1022=2,ДАННЫЕ!AG1022=2,ДАННЫЕ!AH1022=2,ДАННЫЕ!$AL1022=2,ДАННЫЕ!AI1022=2,ДАННЫЕ!AJ1022=2,ДАННЫЕ!AK1022=2,ДАННЫЕ!AP1022=2,ДАННЫЕ!AQ1022=2,ДАННЫЕ!AR1022=2,ДАННЫЕ!$AM1022=2,ДАННЫЕ!$AN1022=2,ДАННЫЕ!AS1022=2,ДАННЫЕ!AT1022=2),2,0)&amp;"t"&amp;IF(T1022&gt;0,"1"&amp;T1022,"00")&amp;"f"&amp;IF(ДАННЫЕ!$AC1022,"1"&amp;ДАННЫЕ!$AC1022,"00")&amp;"b"&amp;IF(ДАННЫЕ!$AD1022,"1"&amp;ДАННЫЕ!$AD1022,"00")&amp;"g"&amp;IF(ДАННЫЕ!$AF1022,"1"&amp;ДАННЫЕ!$AF1022,"00")&amp;"c"&amp;IF(ДАННЫЕ!$AG1022,"1"&amp;ДАННЫЕ!$AG1022,"00")&amp;"i"&amp;IF(ДАННЫЕ!$AH1022,"1"&amp;ДАННЫЕ!$AH1022,"00")&amp;"r"&amp;IF(ДАННЫЕ!$AL1022,"1"&amp;ДАННЫЕ!$AL1022,"00")&amp;"m"&amp;IF(ДАННЫЕ!$AI1022,"1"&amp;ДАННЫЕ!$AI1022,"00")&amp;"hS"&amp;IF(ДАННЫЕ!$AJ1022,"1"&amp;ДАННЫЕ!$AJ1022,"00")&amp;"hZ"&amp;IF(ДАННЫЕ!$AK1022,"1"&amp;ДАННЫЕ!$AK1022,"00")&amp;"p"&amp;IF(ДАННЫЕ!$AP1022,"1"&amp;ДАННЫЕ!$AP1022,"00")&amp;"k"&amp;IF(ДАННЫЕ!$AQ1022,"1"&amp;ДАННЫЕ!$AQ1022,"00")&amp;"z"&amp;IF(ДАННЫЕ!$AR1022,"1"&amp;ДАННЫЕ!$AR1022,"00")&amp;"j"&amp;IF(ДАННЫЕ!$AM1022,"1"&amp;ДАННЫЕ!$AM1022,"00")&amp;"n"&amp;IF(ДАННЫЕ!$AN1022,"1"&amp;ДАННЫЕ!$AN1022,"00")&amp;"E"&amp;ДАННЫЕ!BI1022&amp;"L"&amp;ДАННЫЕ!AO1022&amp;"h"&amp;IF(ДАННЫЕ!$AU1022&gt;0,1,0)&amp;"v"&amp;IF(ДАННЫЕ!$AW1022&gt;0,1,0)&amp;"a"&amp;IF(ДАННЫЕ!$AS1022,"1"&amp;ДАННЫЕ!$AS1022,"00")&amp;"s"&amp;IF(ДАННЫЕ!$AT1022,"1"&amp;ДАННЫЕ!$AT1022,"00")&amp;"u"&amp;IF(ДАННЫЕ!$CJ1022&gt;0,1,0)&amp;"y"&amp;B1022&amp;"d"&amp;H1022&amp;"e"&amp;F1022&amp;G1022</f>
        <v>x0w00t00f00b00g00c00i00r00m00hS00hZ00p00k00z00j00n00ELh0v0a00s00u0y0de</v>
      </c>
      <c r="L1022" s="28" t="str">
        <f ca="1">ДАННЫЕ!$I1022&amp;"VN"&amp;IF(ДАННЫЕ!AW1022&gt;0,11,10)&amp;"CD"&amp;IF(ДАННЫЕ!BF1022&gt;500,16,IF(ДАННЫЕ!BF1022&gt;350,15,IF(ДАННЫЕ!BF1022&gt;=200,14,IF(ДАННЫЕ!BF1022&gt;=100,13,IF(ДАННЫЕ!BF1022&gt;=50,12,IF(ДАННЫЕ!BF1022&gt;0,11,10))))))&amp;"AR"&amp;IF(ДАННЫЕ!BX1022&gt;0,1,0)&amp;"GD"&amp;B1022&amp;"VV"&amp;IF(E1022&gt;=5,IF(E1022&lt;18,1,0),0)</f>
        <v>VN10CD10AR0GD0VV0</v>
      </c>
      <c r="M1022" s="28" t="str">
        <f>ДАННЫЕ!$I1022&amp;"b"&amp;ДАННЫЕ!$BI1022&amp;"r"&amp;ДАННЫЕ!$BJ1022&amp;"CD"&amp;IF(ДАННЫЕ!BF1022&gt;0,IF(ДАННЫЕ!BF1022&lt;200,1,IF(ДАННЫЕ!BF1022&lt;350,2,3)),0)&amp;"h"&amp;IF(ДАННЫЕ!$BK1022+ДАННЫЕ!$BL1022+ДАННЫЕ!$BM1022&gt;0,1,0)&amp;"x"&amp;ДАННЫЕ!$BK1022&amp;"y"&amp;ДАННЫЕ!$BL1022&amp;"z"&amp;ДАННЫЕ!$BM1022&amp;"c"&amp;IF(ДАННЫЕ!$BK1022+ДАННЫЕ!$BL1022+ДАННЫЕ!$BM1022=3,1,0)&amp;"a"&amp;IF(ДАННЫЕ!$BQ1022+ДАННЫЕ!$BR1022&gt;0,1,0)&amp;"d"&amp;ДАННЫЕ!$BQ1022&amp;"v"&amp;ДАННЫЕ!$BR1022&amp;"p"&amp;ДАННЫЕ!$BS1022&amp;"n"&amp;ДАННЫЕ!$BU1022&amp;"t"&amp;ДАННЫЕ!$BV1022&amp;"o"&amp;ДАННЫЕ!$BT1022&amp;"l"&amp;IF(ДАННЫЕ!$BN1022&gt;0,1,0)&amp;ДАННЫЕ!$BN1022&amp;"g"&amp;ДАННЫЕ!$BO1022&amp;"s"&amp;ДАННЫЕ!$BP1022&amp;"DZ"&amp;IF(ДАННЫЕ!B1022-ДАННЫЕ!G1022 &lt; 60,IF(ДАННЫЕ!B1022-ДАННЫЕ!G1022 &gt;= 0,1,0),0)&amp;"u"&amp;IF(ДАННЫЕ!$CJ1022&gt;0,1,0)</f>
        <v>brCD0h0xyzc0a0dvpntol0gsDZ1u0</v>
      </c>
      <c r="N1022" s="28" t="str">
        <f ca="1">ДАННЫЕ!$F1022&amp;ДАННЫЕ!$I1022&amp;"g"&amp;B1022&amp;"cf"&amp;D1022&amp;"a"&amp;IF(ДАННЫЕ!$BX1022&gt;0,1,0)&amp;IF(ДАННЫЕ!$BF1022&gt;500,1,IF(ДАННЫЕ!$BF1022&gt;350,2,IF(ДАННЫЕ!$BF1022&gt;=200,3,IF(ДАННЫЕ!$BF1022&gt;=100,4,IF(ДАННЫЕ!$BF1022&gt;=50,5,IF(ДАННЫЕ!$BF1022&lt;50,6,0))))))&amp;"AR"&amp;IF(DATEDIF(ДАННЫЕ!$BX1022,ДАННЫЕ!$F$1,"y")&gt;1,1,0)&amp;"VG"&amp;IF(ДАННЫЕ!$BH1022="0",1,0)&amp;"o"&amp;IF(T1022+ДАННЫЕ!$AF1022+ДАННЫЕ!$AG1022+ДАННЫЕ!$AH1022+ДАННЫЕ!$AI1022+ДАННЫЕ!$AJ1022+ДАННЫЕ!$AP1022+ДАННЫЕ!$AQ1022+ДАННЫЕ!$AR1022+ДАННЫЕ!$AU1022+ДАННЫЕ!$AW1022+ДАННЫЕ!$AS1022+ДАННЫЕ!$AT1022&gt;0,1,0)&amp;"x"&amp;ДАННЫЕ!$AG1022&amp;"p"&amp;IF(ДАННЫЕ!$BY1022&gt;0,1,0)&amp;"v"&amp;IF(ДАННЫЕ!$BZ1022&gt;0,1,0)&amp;"n"&amp;ДАННЫЕ!$CA1022&amp;"t"&amp;ДАННЫЕ!$AY1022&amp;"k"&amp;ДАННЫЕ!$CB1022&amp;"q"&amp;ДАННЫЕ!$CC1022&amp;"w"&amp;ДАННЫЕ!$CD1022&amp;"e"&amp;ДАННЫЕ!$CE1022&amp;"m"&amp;ДАННЫЕ!$CF1022&amp;"c"&amp;ДАННЫЕ!$CG1022&amp;"z"&amp;ДАННЫЕ!$CH1022&amp;"d"&amp;IF(H1022=4,1,0)&amp;"s"&amp;IF(ДАННЫЕ!$J1022=1,0,1)&amp;"u"&amp;IF(ДАННЫЕ!$CJ1022&gt;0,1,0)</f>
        <v>g0cf0a06AR1VG0o0xp0v0ntkqwemczd0s1u0</v>
      </c>
      <c r="O1022" s="28" t="str">
        <f>ДАННЫЕ!$I1022&amp;"g"&amp;B1022&amp;A1022&amp;"f"&amp;P1022&amp;"c"&amp;IF(ДАННЫЕ!$U1022&gt;0,1,0)&amp;"s"&amp;IF(ДАННЫЕ!$Q1022&gt;0,IF(YEAR(ДАННЫЕ!$F$1)=YEAR(ДАННЫЕ!$Q1022),IF(MONTH(ДАННЫЕ!$F$1)=MONTH(ДАННЫЕ!$Q1022),111,11),1),0)&amp;"i"&amp;IF(ДАННЫЕ!$R1022+ДАННЫЕ!$S1022+ДАННЫЕ!$T1022=0,0,1)&amp;"h"&amp;IF(ДАННЫЕ!$P1022&gt;0,1,0)&amp;"p"&amp;IF(ДАННЫЕ!$CI1022&gt;0,IF(YEAR(ДАННЫЕ!$F$1)=YEAR(ДАННЫЕ!$CI1022),IF(MONTH(ДАННЫЕ!$F$1)=MONTH(ДАННЫЕ!$CI1022),111,11),1),0)&amp;"d"&amp;IF(ДАННЫЕ!$CJ1022&gt;0,IF(YEAR(ДАННЫЕ!$F$1)=YEAR(ДАННЫЕ!$CJ1022),IF(MONTH(ДАННЫЕ!$F$1)=MONTH(ДАННЫЕ!$CJ1022),111,11),1),0)&amp;"o"&amp;IF(ДАННЫЕ!$CK1022&gt;0,IF(MONTH(ДАННЫЕ!$F$1)=MONTH(ДАННЫЕ!$CK1022),111,11),0)&amp;"v"&amp;IF(ДАННЫЕ!$BE1022&gt;0,IF(MONTH(ДАННЫЕ!$F$1)=MONTH(ДАННЫЕ!$BE1022),111,11),0)</f>
        <v>g00f0c0s0i0h0p0d0o0v0</v>
      </c>
      <c r="P1022" s="15">
        <f t="shared" si="50"/>
        <v>0</v>
      </c>
      <c r="Q1022" s="15">
        <f>IF(ДАННЫЕ!$F$1&gt;ДАННЫЕ!$N1022,IF(YEAR(ДАННЫЕ!$F$1)=YEAR(ДАННЫЕ!M1022),1,0),0)</f>
        <v>0</v>
      </c>
      <c r="R1022" s="15">
        <f>IF(ДАННЫЕ!$F$1&gt;ДАННЫЕ!$N1022,IF(YEAR(ДАННЫЕ!$F$1)=YEAR(ДАННЫЕ!N1022),1,0),0)</f>
        <v>0</v>
      </c>
      <c r="S1022" s="15">
        <f>IF(ДАННЫЕ!$AA1022="2А",1,IF(ДАННЫЕ!$AA1022="2Б",2,IF(ДАННЫЕ!$AA1022="2В",3,IF(ДАННЫЕ!$AA1022=3,4,IF(ДАННЫЕ!$AA1022="4А",5,IF(ДАННЫЕ!$AA1022="4Б",6,IF(ДАННЫЕ!$AA1022="4В",7,IF(ДАННЫЕ!$AA1022=5,8,0))))))))</f>
        <v>0</v>
      </c>
      <c r="T1022" s="15">
        <f>IF(OR(ДАННЫЕ!$AC1022=2,ДАННЫЕ!$AD1022=2,ДАННЫЕ!$AE1022=2),2,IF(OR(ДАННЫЕ!$AC1022=1,ДАННЫЕ!$AD1022=1,ДАННЫЕ!$AE1022=1),1,0))</f>
        <v>0</v>
      </c>
    </row>
    <row r="1023" spans="1:20" x14ac:dyDescent="0.2">
      <c r="A1023" s="78">
        <f>IF(B1023&gt;0,IF(MONTH(ДАННЫЕ!$F$1)=MONTH(ДАННЫЕ!$B1023),1,0),0)</f>
        <v>0</v>
      </c>
      <c r="B1023" s="14">
        <f>IF(ДАННЫЕ!$B1023&gt;0,IF(YEAR(ДАННЫЕ!$F$1)=YEAR(ДАННЫЕ!$B1023),1,0),0)</f>
        <v>0</v>
      </c>
      <c r="C1023" s="14">
        <f>IF(ДАННЫЕ!$CM1023&gt;0,IF(YEAR(ДАННЫЕ!$F$1)=YEAR(ДАННЫЕ!$CM1023),1,0),0)</f>
        <v>0</v>
      </c>
      <c r="D1023" s="14">
        <f>IF(ДАННЫЕ!$CJ1023&gt;0,IF(ДАННЫЕ!$CL1023&gt;ДАННЫЕ!$F$1,1,IF(ДАННЫЕ!$CL1023&gt;0,0,1)),0)</f>
        <v>0</v>
      </c>
      <c r="E1023" s="43" t="str">
        <f ca="1">IF(ДАННЫЕ!$F$1&gt;0,IF(ДАННЫЕ!$G1023&gt;0,DATEDIF(ДАННЫЕ!$G1023,ДАННЫЕ!$F$1,"y"),""),IF(ДАННЫЕ!$G1023&gt;0,DATEDIF(ДАННЫЕ!$G1023,TODAY(),"y"),""))</f>
        <v/>
      </c>
      <c r="F1023" s="43" t="str">
        <f xml:space="preserve"> IF(ДАННЫЕ!$F1023="М",IF(E1023&gt;=18,IF(E1023&lt;60,1,""),""),"")&amp;IF(ДАННЫЕ!$F1023="Ж",IF(E1023&gt;=18,IF(E1023&lt;55,1,""),""),"")</f>
        <v/>
      </c>
      <c r="G1023" s="43" t="str">
        <f xml:space="preserve"> IF(ДАННЫЕ!$F1023="М",IF(E1023&gt;=60,2,""),"")&amp;IF(ДАННЫЕ!$F1023="Ж",IF(E1023&gt;=55,2,""),"")</f>
        <v/>
      </c>
      <c r="H1023" s="43" t="str">
        <f t="shared" ca="1" si="48"/>
        <v/>
      </c>
      <c r="I1023" s="43" t="str">
        <f t="shared" ca="1" si="49"/>
        <v>03</v>
      </c>
      <c r="J1023" s="28" t="str">
        <f ca="1">ДАННЫЕ!$F1023&amp;H1023&amp;I1023&amp;ДАННЫЕ!$I1023&amp;"m"&amp;IF(ДАННЫЕ!$I1023&gt;0,IF(ДАННЫЕ!$J1023&gt;0,0,1),"")&amp;"f"&amp;IF(ДАННЫЕ!$R1023&gt;0,IF(YEAR(ДАННЫЕ!$F$1)=YEAR(ДАННЫЕ!$R1023),1,0),0)&amp;"z"&amp;ДАННЫЕ!$R1023&amp;"p"&amp;ДАННЫЕ!$S1023&amp;"i"&amp;ДАННЫЕ!$T1023&amp;"h"&amp;ДАННЫЕ!$K1023&amp;"be"&amp;ДАННЫЕ!$BI1023&amp;"CD"&amp;IF(ДАННЫЕ!BF1023&gt;500,4,IF(ДАННЫЕ!BF1023&gt;350,3,IF(ДАННЫЕ!BF1023&gt;200,2,IF(ДАННЫЕ!BF1023&gt;0,1,0))))&amp;"g"&amp;B1023&amp;"d"&amp;H1023&amp;"l"&amp;ДАННЫЕ!AT1023&amp;"a"&amp;ДАННЫЕ!$V1023&amp;"v"&amp;R1023&amp;"k"&amp;ДАННЫЕ!$U1023&amp;"s"&amp;ДАННЫЕ!$Y1023&amp;"t"&amp;ДАННЫЕ!$X1023&amp;"b"&amp;IF(ДАННЫЕ!$Q1023&gt;1,1,0)&amp;"PP"&amp;ДАННЫЕ!Z1023&amp;"c"&amp;S1023&amp;"x"&amp;IF(ДАННЫЕ!$BY1023&gt;0,IF(YEAR(ДАННЫЕ!$F$1)=YEAR(ДАННЫЕ!$BY1023),1,0),0)&amp;"n"&amp;IF(ДАННЫЕ!$BZ1023&gt;0,IF(YEAR(ДАННЫЕ!$F$1)=YEAR(ДАННЫЕ!$BZ1023),1,0),0)&amp;"u"&amp;D1023&amp;"z"&amp;IF(ДАННЫЕ!$CL1023&gt;0,IF(YEAR(ДАННЫЕ!$F$1)&gt;YEAR(ДАННЫЕ!$CL1023),11,12),0)</f>
        <v>03mf0zpihbeCD0g0dlav0kstb0PPc0x0n0u0z0</v>
      </c>
      <c r="K1023" s="28" t="str">
        <f ca="1">ДАННЫЕ!$I1023&amp;"x"&amp;B1023&amp;"w"&amp;IF(T1023+ДАННЫЕ!AD1023+ДАННЫЕ!AE1023+ДАННЫЕ!AF1023+ДАННЫЕ!AG1023+ДАННЫЕ!AH1023+ДАННЫЕ!$AL1023+ДАННЫЕ!AI1023+ДАННЫЕ!AJ1023+ДАННЫЕ!AK1023+ДАННЫЕ!AP1023+ДАННЫЕ!AQ1023+ДАННЫЕ!AR1023+ДАННЫЕ!$AM1023+ДАННЫЕ!$AN1023+ДАННЫЕ!AS1023+ДАННЫЕ!AT1023&gt;0,1,0)&amp;IF(OR(T1023=2,ДАННЫЕ!AD1023=2,ДАННЫЕ!AE1023=2,ДАННЫЕ!AF1023=2,ДАННЫЕ!AG1023=2,ДАННЫЕ!AH1023=2,ДАННЫЕ!$AL1023=2,ДАННЫЕ!AI1023=2,ДАННЫЕ!AJ1023=2,ДАННЫЕ!AK1023=2,ДАННЫЕ!AP1023=2,ДАННЫЕ!AQ1023=2,ДАННЫЕ!AR1023=2,ДАННЫЕ!$AM1023=2,ДАННЫЕ!$AN1023=2,ДАННЫЕ!AS1023=2,ДАННЫЕ!AT1023=2),2,0)&amp;"t"&amp;IF(T1023&gt;0,"1"&amp;T1023,"00")&amp;"f"&amp;IF(ДАННЫЕ!$AC1023,"1"&amp;ДАННЫЕ!$AC1023,"00")&amp;"b"&amp;IF(ДАННЫЕ!$AD1023,"1"&amp;ДАННЫЕ!$AD1023,"00")&amp;"g"&amp;IF(ДАННЫЕ!$AF1023,"1"&amp;ДАННЫЕ!$AF1023,"00")&amp;"c"&amp;IF(ДАННЫЕ!$AG1023,"1"&amp;ДАННЫЕ!$AG1023,"00")&amp;"i"&amp;IF(ДАННЫЕ!$AH1023,"1"&amp;ДАННЫЕ!$AH1023,"00")&amp;"r"&amp;IF(ДАННЫЕ!$AL1023,"1"&amp;ДАННЫЕ!$AL1023,"00")&amp;"m"&amp;IF(ДАННЫЕ!$AI1023,"1"&amp;ДАННЫЕ!$AI1023,"00")&amp;"hS"&amp;IF(ДАННЫЕ!$AJ1023,"1"&amp;ДАННЫЕ!$AJ1023,"00")&amp;"hZ"&amp;IF(ДАННЫЕ!$AK1023,"1"&amp;ДАННЫЕ!$AK1023,"00")&amp;"p"&amp;IF(ДАННЫЕ!$AP1023,"1"&amp;ДАННЫЕ!$AP1023,"00")&amp;"k"&amp;IF(ДАННЫЕ!$AQ1023,"1"&amp;ДАННЫЕ!$AQ1023,"00")&amp;"z"&amp;IF(ДАННЫЕ!$AR1023,"1"&amp;ДАННЫЕ!$AR1023,"00")&amp;"j"&amp;IF(ДАННЫЕ!$AM1023,"1"&amp;ДАННЫЕ!$AM1023,"00")&amp;"n"&amp;IF(ДАННЫЕ!$AN1023,"1"&amp;ДАННЫЕ!$AN1023,"00")&amp;"E"&amp;ДАННЫЕ!BI1023&amp;"L"&amp;ДАННЫЕ!AO1023&amp;"h"&amp;IF(ДАННЫЕ!$AU1023&gt;0,1,0)&amp;"v"&amp;IF(ДАННЫЕ!$AW1023&gt;0,1,0)&amp;"a"&amp;IF(ДАННЫЕ!$AS1023,"1"&amp;ДАННЫЕ!$AS1023,"00")&amp;"s"&amp;IF(ДАННЫЕ!$AT1023,"1"&amp;ДАННЫЕ!$AT1023,"00")&amp;"u"&amp;IF(ДАННЫЕ!$CJ1023&gt;0,1,0)&amp;"y"&amp;B1023&amp;"d"&amp;H1023&amp;"e"&amp;F1023&amp;G1023</f>
        <v>x0w00t00f00b00g00c00i00r00m00hS00hZ00p00k00z00j00n00ELh0v0a00s00u0y0de</v>
      </c>
      <c r="L1023" s="28" t="str">
        <f ca="1">ДАННЫЕ!$I1023&amp;"VN"&amp;IF(ДАННЫЕ!AW1023&gt;0,11,10)&amp;"CD"&amp;IF(ДАННЫЕ!BF1023&gt;500,16,IF(ДАННЫЕ!BF1023&gt;350,15,IF(ДАННЫЕ!BF1023&gt;=200,14,IF(ДАННЫЕ!BF1023&gt;=100,13,IF(ДАННЫЕ!BF1023&gt;=50,12,IF(ДАННЫЕ!BF1023&gt;0,11,10))))))&amp;"AR"&amp;IF(ДАННЫЕ!BX1023&gt;0,1,0)&amp;"GD"&amp;B1023&amp;"VV"&amp;IF(E1023&gt;=5,IF(E1023&lt;18,1,0),0)</f>
        <v>VN10CD10AR0GD0VV0</v>
      </c>
      <c r="M1023" s="28" t="str">
        <f>ДАННЫЕ!$I1023&amp;"b"&amp;ДАННЫЕ!$BI1023&amp;"r"&amp;ДАННЫЕ!$BJ1023&amp;"CD"&amp;IF(ДАННЫЕ!BF1023&gt;0,IF(ДАННЫЕ!BF1023&lt;200,1,IF(ДАННЫЕ!BF1023&lt;350,2,3)),0)&amp;"h"&amp;IF(ДАННЫЕ!$BK1023+ДАННЫЕ!$BL1023+ДАННЫЕ!$BM1023&gt;0,1,0)&amp;"x"&amp;ДАННЫЕ!$BK1023&amp;"y"&amp;ДАННЫЕ!$BL1023&amp;"z"&amp;ДАННЫЕ!$BM1023&amp;"c"&amp;IF(ДАННЫЕ!$BK1023+ДАННЫЕ!$BL1023+ДАННЫЕ!$BM1023=3,1,0)&amp;"a"&amp;IF(ДАННЫЕ!$BQ1023+ДАННЫЕ!$BR1023&gt;0,1,0)&amp;"d"&amp;ДАННЫЕ!$BQ1023&amp;"v"&amp;ДАННЫЕ!$BR1023&amp;"p"&amp;ДАННЫЕ!$BS1023&amp;"n"&amp;ДАННЫЕ!$BU1023&amp;"t"&amp;ДАННЫЕ!$BV1023&amp;"o"&amp;ДАННЫЕ!$BT1023&amp;"l"&amp;IF(ДАННЫЕ!$BN1023&gt;0,1,0)&amp;ДАННЫЕ!$BN1023&amp;"g"&amp;ДАННЫЕ!$BO1023&amp;"s"&amp;ДАННЫЕ!$BP1023&amp;"DZ"&amp;IF(ДАННЫЕ!B1023-ДАННЫЕ!G1023 &lt; 60,IF(ДАННЫЕ!B1023-ДАННЫЕ!G1023 &gt;= 0,1,0),0)&amp;"u"&amp;IF(ДАННЫЕ!$CJ1023&gt;0,1,0)</f>
        <v>brCD0h0xyzc0a0dvpntol0gsDZ1u0</v>
      </c>
      <c r="N1023" s="28" t="str">
        <f ca="1">ДАННЫЕ!$F1023&amp;ДАННЫЕ!$I1023&amp;"g"&amp;B1023&amp;"cf"&amp;D1023&amp;"a"&amp;IF(ДАННЫЕ!$BX1023&gt;0,1,0)&amp;IF(ДАННЫЕ!$BF1023&gt;500,1,IF(ДАННЫЕ!$BF1023&gt;350,2,IF(ДАННЫЕ!$BF1023&gt;=200,3,IF(ДАННЫЕ!$BF1023&gt;=100,4,IF(ДАННЫЕ!$BF1023&gt;=50,5,IF(ДАННЫЕ!$BF1023&lt;50,6,0))))))&amp;"AR"&amp;IF(DATEDIF(ДАННЫЕ!$BX1023,ДАННЫЕ!$F$1,"y")&gt;1,1,0)&amp;"VG"&amp;IF(ДАННЫЕ!$BH1023="0",1,0)&amp;"o"&amp;IF(T1023+ДАННЫЕ!$AF1023+ДАННЫЕ!$AG1023+ДАННЫЕ!$AH1023+ДАННЫЕ!$AI1023+ДАННЫЕ!$AJ1023+ДАННЫЕ!$AP1023+ДАННЫЕ!$AQ1023+ДАННЫЕ!$AR1023+ДАННЫЕ!$AU1023+ДАННЫЕ!$AW1023+ДАННЫЕ!$AS1023+ДАННЫЕ!$AT1023&gt;0,1,0)&amp;"x"&amp;ДАННЫЕ!$AG1023&amp;"p"&amp;IF(ДАННЫЕ!$BY1023&gt;0,1,0)&amp;"v"&amp;IF(ДАННЫЕ!$BZ1023&gt;0,1,0)&amp;"n"&amp;ДАННЫЕ!$CA1023&amp;"t"&amp;ДАННЫЕ!$AY1023&amp;"k"&amp;ДАННЫЕ!$CB1023&amp;"q"&amp;ДАННЫЕ!$CC1023&amp;"w"&amp;ДАННЫЕ!$CD1023&amp;"e"&amp;ДАННЫЕ!$CE1023&amp;"m"&amp;ДАННЫЕ!$CF1023&amp;"c"&amp;ДАННЫЕ!$CG1023&amp;"z"&amp;ДАННЫЕ!$CH1023&amp;"d"&amp;IF(H1023=4,1,0)&amp;"s"&amp;IF(ДАННЫЕ!$J1023=1,0,1)&amp;"u"&amp;IF(ДАННЫЕ!$CJ1023&gt;0,1,0)</f>
        <v>g0cf0a06AR1VG0o0xp0v0ntkqwemczd0s1u0</v>
      </c>
      <c r="O1023" s="28" t="str">
        <f>ДАННЫЕ!$I1023&amp;"g"&amp;B1023&amp;A1023&amp;"f"&amp;P1023&amp;"c"&amp;IF(ДАННЫЕ!$U1023&gt;0,1,0)&amp;"s"&amp;IF(ДАННЫЕ!$Q1023&gt;0,IF(YEAR(ДАННЫЕ!$F$1)=YEAR(ДАННЫЕ!$Q1023),IF(MONTH(ДАННЫЕ!$F$1)=MONTH(ДАННЫЕ!$Q1023),111,11),1),0)&amp;"i"&amp;IF(ДАННЫЕ!$R1023+ДАННЫЕ!$S1023+ДАННЫЕ!$T1023=0,0,1)&amp;"h"&amp;IF(ДАННЫЕ!$P1023&gt;0,1,0)&amp;"p"&amp;IF(ДАННЫЕ!$CI1023&gt;0,IF(YEAR(ДАННЫЕ!$F$1)=YEAR(ДАННЫЕ!$CI1023),IF(MONTH(ДАННЫЕ!$F$1)=MONTH(ДАННЫЕ!$CI1023),111,11),1),0)&amp;"d"&amp;IF(ДАННЫЕ!$CJ1023&gt;0,IF(YEAR(ДАННЫЕ!$F$1)=YEAR(ДАННЫЕ!$CJ1023),IF(MONTH(ДАННЫЕ!$F$1)=MONTH(ДАННЫЕ!$CJ1023),111,11),1),0)&amp;"o"&amp;IF(ДАННЫЕ!$CK1023&gt;0,IF(MONTH(ДАННЫЕ!$F$1)=MONTH(ДАННЫЕ!$CK1023),111,11),0)&amp;"v"&amp;IF(ДАННЫЕ!$BE1023&gt;0,IF(MONTH(ДАННЫЕ!$F$1)=MONTH(ДАННЫЕ!$BE1023),111,11),0)</f>
        <v>g00f0c0s0i0h0p0d0o0v0</v>
      </c>
      <c r="P1023" s="15">
        <f t="shared" si="50"/>
        <v>0</v>
      </c>
      <c r="Q1023" s="15">
        <f>IF(ДАННЫЕ!$F$1&gt;ДАННЫЕ!$N1023,IF(YEAR(ДАННЫЕ!$F$1)=YEAR(ДАННЫЕ!M1023),1,0),0)</f>
        <v>0</v>
      </c>
      <c r="R1023" s="15">
        <f>IF(ДАННЫЕ!$F$1&gt;ДАННЫЕ!$N1023,IF(YEAR(ДАННЫЕ!$F$1)=YEAR(ДАННЫЕ!N1023),1,0),0)</f>
        <v>0</v>
      </c>
      <c r="S1023" s="15">
        <f>IF(ДАННЫЕ!$AA1023="2А",1,IF(ДАННЫЕ!$AA1023="2Б",2,IF(ДАННЫЕ!$AA1023="2В",3,IF(ДАННЫЕ!$AA1023=3,4,IF(ДАННЫЕ!$AA1023="4А",5,IF(ДАННЫЕ!$AA1023="4Б",6,IF(ДАННЫЕ!$AA1023="4В",7,IF(ДАННЫЕ!$AA1023=5,8,0))))))))</f>
        <v>0</v>
      </c>
      <c r="T1023" s="15">
        <f>IF(OR(ДАННЫЕ!$AC1023=2,ДАННЫЕ!$AD1023=2,ДАННЫЕ!$AE1023=2),2,IF(OR(ДАННЫЕ!$AC1023=1,ДАННЫЕ!$AD1023=1,ДАННЫЕ!$AE1023=1),1,0))</f>
        <v>0</v>
      </c>
    </row>
    <row r="1024" spans="1:20" x14ac:dyDescent="0.2">
      <c r="A1024" s="78">
        <f>IF(B1024&gt;0,IF(MONTH(ДАННЫЕ!$F$1)=MONTH(ДАННЫЕ!$B1024),1,0),0)</f>
        <v>0</v>
      </c>
      <c r="B1024" s="14">
        <f>IF(ДАННЫЕ!$B1024&gt;0,IF(YEAR(ДАННЫЕ!$F$1)=YEAR(ДАННЫЕ!$B1024),1,0),0)</f>
        <v>0</v>
      </c>
      <c r="C1024" s="14">
        <f>IF(ДАННЫЕ!$CM1024&gt;0,IF(YEAR(ДАННЫЕ!$F$1)=YEAR(ДАННЫЕ!$CM1024),1,0),0)</f>
        <v>0</v>
      </c>
      <c r="D1024" s="14">
        <f>IF(ДАННЫЕ!$CJ1024&gt;0,IF(ДАННЫЕ!$CL1024&gt;ДАННЫЕ!$F$1,1,IF(ДАННЫЕ!$CL1024&gt;0,0,1)),0)</f>
        <v>0</v>
      </c>
      <c r="E1024" s="43" t="str">
        <f ca="1">IF(ДАННЫЕ!$F$1&gt;0,IF(ДАННЫЕ!$G1024&gt;0,DATEDIF(ДАННЫЕ!$G1024,ДАННЫЕ!$F$1,"y"),""),IF(ДАННЫЕ!$G1024&gt;0,DATEDIF(ДАННЫЕ!$G1024,TODAY(),"y"),""))</f>
        <v/>
      </c>
      <c r="F1024" s="43" t="str">
        <f xml:space="preserve"> IF(ДАННЫЕ!$F1024="М",IF(E1024&gt;=18,IF(E1024&lt;60,1,""),""),"")&amp;IF(ДАННЫЕ!$F1024="Ж",IF(E1024&gt;=18,IF(E1024&lt;55,1,""),""),"")</f>
        <v/>
      </c>
      <c r="G1024" s="43" t="str">
        <f xml:space="preserve"> IF(ДАННЫЕ!$F1024="М",IF(E1024&gt;=60,2,""),"")&amp;IF(ДАННЫЕ!$F1024="Ж",IF(E1024&gt;=55,2,""),"")</f>
        <v/>
      </c>
      <c r="H1024" s="43" t="str">
        <f t="shared" ca="1" si="48"/>
        <v/>
      </c>
      <c r="I1024" s="43" t="str">
        <f t="shared" ca="1" si="49"/>
        <v>03</v>
      </c>
      <c r="J1024" s="28" t="str">
        <f ca="1">ДАННЫЕ!$F1024&amp;H1024&amp;I1024&amp;ДАННЫЕ!$I1024&amp;"m"&amp;IF(ДАННЫЕ!$I1024&gt;0,IF(ДАННЫЕ!$J1024&gt;0,0,1),"")&amp;"f"&amp;IF(ДАННЫЕ!$R1024&gt;0,IF(YEAR(ДАННЫЕ!$F$1)=YEAR(ДАННЫЕ!$R1024),1,0),0)&amp;"z"&amp;ДАННЫЕ!$R1024&amp;"p"&amp;ДАННЫЕ!$S1024&amp;"i"&amp;ДАННЫЕ!$T1024&amp;"h"&amp;ДАННЫЕ!$K1024&amp;"be"&amp;ДАННЫЕ!$BI1024&amp;"CD"&amp;IF(ДАННЫЕ!BF1024&gt;500,4,IF(ДАННЫЕ!BF1024&gt;350,3,IF(ДАННЫЕ!BF1024&gt;200,2,IF(ДАННЫЕ!BF1024&gt;0,1,0))))&amp;"g"&amp;B1024&amp;"d"&amp;H1024&amp;"l"&amp;ДАННЫЕ!AT1024&amp;"a"&amp;ДАННЫЕ!$V1024&amp;"v"&amp;R1024&amp;"k"&amp;ДАННЫЕ!$U1024&amp;"s"&amp;ДАННЫЕ!$Y1024&amp;"t"&amp;ДАННЫЕ!$X1024&amp;"b"&amp;IF(ДАННЫЕ!$Q1024&gt;1,1,0)&amp;"PP"&amp;ДАННЫЕ!Z1024&amp;"c"&amp;S1024&amp;"x"&amp;IF(ДАННЫЕ!$BY1024&gt;0,IF(YEAR(ДАННЫЕ!$F$1)=YEAR(ДАННЫЕ!$BY1024),1,0),0)&amp;"n"&amp;IF(ДАННЫЕ!$BZ1024&gt;0,IF(YEAR(ДАННЫЕ!$F$1)=YEAR(ДАННЫЕ!$BZ1024),1,0),0)&amp;"u"&amp;D1024&amp;"z"&amp;IF(ДАННЫЕ!$CL1024&gt;0,IF(YEAR(ДАННЫЕ!$F$1)&gt;YEAR(ДАННЫЕ!$CL1024),11,12),0)</f>
        <v>03mf0zpihbeCD0g0dlav0kstb0PPc0x0n0u0z0</v>
      </c>
      <c r="K1024" s="28" t="str">
        <f ca="1">ДАННЫЕ!$I1024&amp;"x"&amp;B1024&amp;"w"&amp;IF(T1024+ДАННЫЕ!AD1024+ДАННЫЕ!AE1024+ДАННЫЕ!AF1024+ДАННЫЕ!AG1024+ДАННЫЕ!AH1024+ДАННЫЕ!$AL1024+ДАННЫЕ!AI1024+ДАННЫЕ!AJ1024+ДАННЫЕ!AK1024+ДАННЫЕ!AP1024+ДАННЫЕ!AQ1024+ДАННЫЕ!AR1024+ДАННЫЕ!$AM1024+ДАННЫЕ!$AN1024+ДАННЫЕ!AS1024+ДАННЫЕ!AT1024&gt;0,1,0)&amp;IF(OR(T1024=2,ДАННЫЕ!AD1024=2,ДАННЫЕ!AE1024=2,ДАННЫЕ!AF1024=2,ДАННЫЕ!AG1024=2,ДАННЫЕ!AH1024=2,ДАННЫЕ!$AL1024=2,ДАННЫЕ!AI1024=2,ДАННЫЕ!AJ1024=2,ДАННЫЕ!AK1024=2,ДАННЫЕ!AP1024=2,ДАННЫЕ!AQ1024=2,ДАННЫЕ!AR1024=2,ДАННЫЕ!$AM1024=2,ДАННЫЕ!$AN1024=2,ДАННЫЕ!AS1024=2,ДАННЫЕ!AT1024=2),2,0)&amp;"t"&amp;IF(T1024&gt;0,"1"&amp;T1024,"00")&amp;"f"&amp;IF(ДАННЫЕ!$AC1024,"1"&amp;ДАННЫЕ!$AC1024,"00")&amp;"b"&amp;IF(ДАННЫЕ!$AD1024,"1"&amp;ДАННЫЕ!$AD1024,"00")&amp;"g"&amp;IF(ДАННЫЕ!$AF1024,"1"&amp;ДАННЫЕ!$AF1024,"00")&amp;"c"&amp;IF(ДАННЫЕ!$AG1024,"1"&amp;ДАННЫЕ!$AG1024,"00")&amp;"i"&amp;IF(ДАННЫЕ!$AH1024,"1"&amp;ДАННЫЕ!$AH1024,"00")&amp;"r"&amp;IF(ДАННЫЕ!$AL1024,"1"&amp;ДАННЫЕ!$AL1024,"00")&amp;"m"&amp;IF(ДАННЫЕ!$AI1024,"1"&amp;ДАННЫЕ!$AI1024,"00")&amp;"hS"&amp;IF(ДАННЫЕ!$AJ1024,"1"&amp;ДАННЫЕ!$AJ1024,"00")&amp;"hZ"&amp;IF(ДАННЫЕ!$AK1024,"1"&amp;ДАННЫЕ!$AK1024,"00")&amp;"p"&amp;IF(ДАННЫЕ!$AP1024,"1"&amp;ДАННЫЕ!$AP1024,"00")&amp;"k"&amp;IF(ДАННЫЕ!$AQ1024,"1"&amp;ДАННЫЕ!$AQ1024,"00")&amp;"z"&amp;IF(ДАННЫЕ!$AR1024,"1"&amp;ДАННЫЕ!$AR1024,"00")&amp;"j"&amp;IF(ДАННЫЕ!$AM1024,"1"&amp;ДАННЫЕ!$AM1024,"00")&amp;"n"&amp;IF(ДАННЫЕ!$AN1024,"1"&amp;ДАННЫЕ!$AN1024,"00")&amp;"E"&amp;ДАННЫЕ!BI1024&amp;"L"&amp;ДАННЫЕ!AO1024&amp;"h"&amp;IF(ДАННЫЕ!$AU1024&gt;0,1,0)&amp;"v"&amp;IF(ДАННЫЕ!$AW1024&gt;0,1,0)&amp;"a"&amp;IF(ДАННЫЕ!$AS1024,"1"&amp;ДАННЫЕ!$AS1024,"00")&amp;"s"&amp;IF(ДАННЫЕ!$AT1024,"1"&amp;ДАННЫЕ!$AT1024,"00")&amp;"u"&amp;IF(ДАННЫЕ!$CJ1024&gt;0,1,0)&amp;"y"&amp;B1024&amp;"d"&amp;H1024&amp;"e"&amp;F1024&amp;G1024</f>
        <v>x0w00t00f00b00g00c00i00r00m00hS00hZ00p00k00z00j00n00ELh0v0a00s00u0y0de</v>
      </c>
      <c r="L1024" s="28" t="str">
        <f ca="1">ДАННЫЕ!$I1024&amp;"VN"&amp;IF(ДАННЫЕ!AW1024&gt;0,11,10)&amp;"CD"&amp;IF(ДАННЫЕ!BF1024&gt;500,16,IF(ДАННЫЕ!BF1024&gt;350,15,IF(ДАННЫЕ!BF1024&gt;=200,14,IF(ДАННЫЕ!BF1024&gt;=100,13,IF(ДАННЫЕ!BF1024&gt;=50,12,IF(ДАННЫЕ!BF1024&gt;0,11,10))))))&amp;"AR"&amp;IF(ДАННЫЕ!BX1024&gt;0,1,0)&amp;"GD"&amp;B1024&amp;"VV"&amp;IF(E1024&gt;=5,IF(E1024&lt;18,1,0),0)</f>
        <v>VN10CD10AR0GD0VV0</v>
      </c>
      <c r="M1024" s="28" t="str">
        <f>ДАННЫЕ!$I1024&amp;"b"&amp;ДАННЫЕ!$BI1024&amp;"r"&amp;ДАННЫЕ!$BJ1024&amp;"CD"&amp;IF(ДАННЫЕ!BF1024&gt;0,IF(ДАННЫЕ!BF1024&lt;200,1,IF(ДАННЫЕ!BF1024&lt;350,2,3)),0)&amp;"h"&amp;IF(ДАННЫЕ!$BK1024+ДАННЫЕ!$BL1024+ДАННЫЕ!$BM1024&gt;0,1,0)&amp;"x"&amp;ДАННЫЕ!$BK1024&amp;"y"&amp;ДАННЫЕ!$BL1024&amp;"z"&amp;ДАННЫЕ!$BM1024&amp;"c"&amp;IF(ДАННЫЕ!$BK1024+ДАННЫЕ!$BL1024+ДАННЫЕ!$BM1024=3,1,0)&amp;"a"&amp;IF(ДАННЫЕ!$BQ1024+ДАННЫЕ!$BR1024&gt;0,1,0)&amp;"d"&amp;ДАННЫЕ!$BQ1024&amp;"v"&amp;ДАННЫЕ!$BR1024&amp;"p"&amp;ДАННЫЕ!$BS1024&amp;"n"&amp;ДАННЫЕ!$BU1024&amp;"t"&amp;ДАННЫЕ!$BV1024&amp;"o"&amp;ДАННЫЕ!$BT1024&amp;"l"&amp;IF(ДАННЫЕ!$BN1024&gt;0,1,0)&amp;ДАННЫЕ!$BN1024&amp;"g"&amp;ДАННЫЕ!$BO1024&amp;"s"&amp;ДАННЫЕ!$BP1024&amp;"DZ"&amp;IF(ДАННЫЕ!B1024-ДАННЫЕ!G1024 &lt; 60,IF(ДАННЫЕ!B1024-ДАННЫЕ!G1024 &gt;= 0,1,0),0)&amp;"u"&amp;IF(ДАННЫЕ!$CJ1024&gt;0,1,0)</f>
        <v>brCD0h0xyzc0a0dvpntol0gsDZ1u0</v>
      </c>
      <c r="N1024" s="28" t="str">
        <f ca="1">ДАННЫЕ!$F1024&amp;ДАННЫЕ!$I1024&amp;"g"&amp;B1024&amp;"cf"&amp;D1024&amp;"a"&amp;IF(ДАННЫЕ!$BX1024&gt;0,1,0)&amp;IF(ДАННЫЕ!$BF1024&gt;500,1,IF(ДАННЫЕ!$BF1024&gt;350,2,IF(ДАННЫЕ!$BF1024&gt;=200,3,IF(ДАННЫЕ!$BF1024&gt;=100,4,IF(ДАННЫЕ!$BF1024&gt;=50,5,IF(ДАННЫЕ!$BF1024&lt;50,6,0))))))&amp;"AR"&amp;IF(DATEDIF(ДАННЫЕ!$BX1024,ДАННЫЕ!$F$1,"y")&gt;1,1,0)&amp;"VG"&amp;IF(ДАННЫЕ!$BH1024="0",1,0)&amp;"o"&amp;IF(T1024+ДАННЫЕ!$AF1024+ДАННЫЕ!$AG1024+ДАННЫЕ!$AH1024+ДАННЫЕ!$AI1024+ДАННЫЕ!$AJ1024+ДАННЫЕ!$AP1024+ДАННЫЕ!$AQ1024+ДАННЫЕ!$AR1024+ДАННЫЕ!$AU1024+ДАННЫЕ!$AW1024+ДАННЫЕ!$AS1024+ДАННЫЕ!$AT1024&gt;0,1,0)&amp;"x"&amp;ДАННЫЕ!$AG1024&amp;"p"&amp;IF(ДАННЫЕ!$BY1024&gt;0,1,0)&amp;"v"&amp;IF(ДАННЫЕ!$BZ1024&gt;0,1,0)&amp;"n"&amp;ДАННЫЕ!$CA1024&amp;"t"&amp;ДАННЫЕ!$AY1024&amp;"k"&amp;ДАННЫЕ!$CB1024&amp;"q"&amp;ДАННЫЕ!$CC1024&amp;"w"&amp;ДАННЫЕ!$CD1024&amp;"e"&amp;ДАННЫЕ!$CE1024&amp;"m"&amp;ДАННЫЕ!$CF1024&amp;"c"&amp;ДАННЫЕ!$CG1024&amp;"z"&amp;ДАННЫЕ!$CH1024&amp;"d"&amp;IF(H1024=4,1,0)&amp;"s"&amp;IF(ДАННЫЕ!$J1024=1,0,1)&amp;"u"&amp;IF(ДАННЫЕ!$CJ1024&gt;0,1,0)</f>
        <v>g0cf0a06AR1VG0o0xp0v0ntkqwemczd0s1u0</v>
      </c>
      <c r="O1024" s="28" t="str">
        <f>ДАННЫЕ!$I1024&amp;"g"&amp;B1024&amp;A1024&amp;"f"&amp;P1024&amp;"c"&amp;IF(ДАННЫЕ!$U1024&gt;0,1,0)&amp;"s"&amp;IF(ДАННЫЕ!$Q1024&gt;0,IF(YEAR(ДАННЫЕ!$F$1)=YEAR(ДАННЫЕ!$Q1024),IF(MONTH(ДАННЫЕ!$F$1)=MONTH(ДАННЫЕ!$Q1024),111,11),1),0)&amp;"i"&amp;IF(ДАННЫЕ!$R1024+ДАННЫЕ!$S1024+ДАННЫЕ!$T1024=0,0,1)&amp;"h"&amp;IF(ДАННЫЕ!$P1024&gt;0,1,0)&amp;"p"&amp;IF(ДАННЫЕ!$CI1024&gt;0,IF(YEAR(ДАННЫЕ!$F$1)=YEAR(ДАННЫЕ!$CI1024),IF(MONTH(ДАННЫЕ!$F$1)=MONTH(ДАННЫЕ!$CI1024),111,11),1),0)&amp;"d"&amp;IF(ДАННЫЕ!$CJ1024&gt;0,IF(YEAR(ДАННЫЕ!$F$1)=YEAR(ДАННЫЕ!$CJ1024),IF(MONTH(ДАННЫЕ!$F$1)=MONTH(ДАННЫЕ!$CJ1024),111,11),1),0)&amp;"o"&amp;IF(ДАННЫЕ!$CK1024&gt;0,IF(MONTH(ДАННЫЕ!$F$1)=MONTH(ДАННЫЕ!$CK1024),111,11),0)&amp;"v"&amp;IF(ДАННЫЕ!$BE1024&gt;0,IF(MONTH(ДАННЫЕ!$F$1)=MONTH(ДАННЫЕ!$BE1024),111,11),0)</f>
        <v>g00f0c0s0i0h0p0d0o0v0</v>
      </c>
      <c r="P1024" s="15">
        <f t="shared" si="50"/>
        <v>0</v>
      </c>
      <c r="Q1024" s="15">
        <f>IF(ДАННЫЕ!$F$1&gt;ДАННЫЕ!$N1024,IF(YEAR(ДАННЫЕ!$F$1)=YEAR(ДАННЫЕ!M1024),1,0),0)</f>
        <v>0</v>
      </c>
      <c r="R1024" s="15">
        <f>IF(ДАННЫЕ!$F$1&gt;ДАННЫЕ!$N1024,IF(YEAR(ДАННЫЕ!$F$1)=YEAR(ДАННЫЕ!N1024),1,0),0)</f>
        <v>0</v>
      </c>
      <c r="S1024" s="15">
        <f>IF(ДАННЫЕ!$AA1024="2А",1,IF(ДАННЫЕ!$AA1024="2Б",2,IF(ДАННЫЕ!$AA1024="2В",3,IF(ДАННЫЕ!$AA1024=3,4,IF(ДАННЫЕ!$AA1024="4А",5,IF(ДАННЫЕ!$AA1024="4Б",6,IF(ДАННЫЕ!$AA1024="4В",7,IF(ДАННЫЕ!$AA1024=5,8,0))))))))</f>
        <v>0</v>
      </c>
      <c r="T1024" s="15">
        <f>IF(OR(ДАННЫЕ!$AC1024=2,ДАННЫЕ!$AD1024=2,ДАННЫЕ!$AE1024=2),2,IF(OR(ДАННЫЕ!$AC1024=1,ДАННЫЕ!$AD1024=1,ДАННЫЕ!$AE1024=1),1,0))</f>
        <v>0</v>
      </c>
    </row>
    <row r="1025" spans="1:20" x14ac:dyDescent="0.2">
      <c r="A1025" s="78">
        <f>IF(B1025&gt;0,IF(MONTH(ДАННЫЕ!$F$1)=MONTH(ДАННЫЕ!$B1025),1,0),0)</f>
        <v>0</v>
      </c>
      <c r="B1025" s="14">
        <f>IF(ДАННЫЕ!$B1025&gt;0,IF(YEAR(ДАННЫЕ!$F$1)=YEAR(ДАННЫЕ!$B1025),1,0),0)</f>
        <v>0</v>
      </c>
      <c r="C1025" s="14">
        <f>IF(ДАННЫЕ!$CM1025&gt;0,IF(YEAR(ДАННЫЕ!$F$1)=YEAR(ДАННЫЕ!$CM1025),1,0),0)</f>
        <v>0</v>
      </c>
      <c r="D1025" s="14">
        <f>IF(ДАННЫЕ!$CJ1025&gt;0,IF(ДАННЫЕ!$CL1025&gt;ДАННЫЕ!$F$1,1,IF(ДАННЫЕ!$CL1025&gt;0,0,1)),0)</f>
        <v>0</v>
      </c>
      <c r="E1025" s="43" t="str">
        <f ca="1">IF(ДАННЫЕ!$F$1&gt;0,IF(ДАННЫЕ!$G1025&gt;0,DATEDIF(ДАННЫЕ!$G1025,ДАННЫЕ!$F$1,"y"),""),IF(ДАННЫЕ!$G1025&gt;0,DATEDIF(ДАННЫЕ!$G1025,TODAY(),"y"),""))</f>
        <v/>
      </c>
      <c r="F1025" s="43" t="str">
        <f xml:space="preserve"> IF(ДАННЫЕ!$F1025="М",IF(E1025&gt;=18,IF(E1025&lt;60,1,""),""),"")&amp;IF(ДАННЫЕ!$F1025="Ж",IF(E1025&gt;=18,IF(E1025&lt;55,1,""),""),"")</f>
        <v/>
      </c>
      <c r="G1025" s="43" t="str">
        <f xml:space="preserve"> IF(ДАННЫЕ!$F1025="М",IF(E1025&gt;=60,2,""),"")&amp;IF(ДАННЫЕ!$F1025="Ж",IF(E1025&gt;=55,2,""),"")</f>
        <v/>
      </c>
      <c r="H1025" s="43" t="str">
        <f t="shared" ca="1" si="48"/>
        <v/>
      </c>
      <c r="I1025" s="43" t="str">
        <f t="shared" ca="1" si="49"/>
        <v>03</v>
      </c>
      <c r="J1025" s="28" t="str">
        <f ca="1">ДАННЫЕ!$F1025&amp;H1025&amp;I1025&amp;ДАННЫЕ!$I1025&amp;"m"&amp;IF(ДАННЫЕ!$I1025&gt;0,IF(ДАННЫЕ!$J1025&gt;0,0,1),"")&amp;"f"&amp;IF(ДАННЫЕ!$R1025&gt;0,IF(YEAR(ДАННЫЕ!$F$1)=YEAR(ДАННЫЕ!$R1025),1,0),0)&amp;"z"&amp;ДАННЫЕ!$R1025&amp;"p"&amp;ДАННЫЕ!$S1025&amp;"i"&amp;ДАННЫЕ!$T1025&amp;"h"&amp;ДАННЫЕ!$K1025&amp;"be"&amp;ДАННЫЕ!$BI1025&amp;"CD"&amp;IF(ДАННЫЕ!BF1025&gt;500,4,IF(ДАННЫЕ!BF1025&gt;350,3,IF(ДАННЫЕ!BF1025&gt;200,2,IF(ДАННЫЕ!BF1025&gt;0,1,0))))&amp;"g"&amp;B1025&amp;"d"&amp;H1025&amp;"l"&amp;ДАННЫЕ!AT1025&amp;"a"&amp;ДАННЫЕ!$V1025&amp;"v"&amp;R1025&amp;"k"&amp;ДАННЫЕ!$U1025&amp;"s"&amp;ДАННЫЕ!$Y1025&amp;"t"&amp;ДАННЫЕ!$X1025&amp;"b"&amp;IF(ДАННЫЕ!$Q1025&gt;1,1,0)&amp;"PP"&amp;ДАННЫЕ!Z1025&amp;"c"&amp;S1025&amp;"x"&amp;IF(ДАННЫЕ!$BY1025&gt;0,IF(YEAR(ДАННЫЕ!$F$1)=YEAR(ДАННЫЕ!$BY1025),1,0),0)&amp;"n"&amp;IF(ДАННЫЕ!$BZ1025&gt;0,IF(YEAR(ДАННЫЕ!$F$1)=YEAR(ДАННЫЕ!$BZ1025),1,0),0)&amp;"u"&amp;D1025&amp;"z"&amp;IF(ДАННЫЕ!$CL1025&gt;0,IF(YEAR(ДАННЫЕ!$F$1)&gt;YEAR(ДАННЫЕ!$CL1025),11,12),0)</f>
        <v>03mf0zpihbeCD0g0dlav0kstb0PPc0x0n0u0z0</v>
      </c>
      <c r="K1025" s="28" t="str">
        <f ca="1">ДАННЫЕ!$I1025&amp;"x"&amp;B1025&amp;"w"&amp;IF(T1025+ДАННЫЕ!AD1025+ДАННЫЕ!AE1025+ДАННЫЕ!AF1025+ДАННЫЕ!AG1025+ДАННЫЕ!AH1025+ДАННЫЕ!$AL1025+ДАННЫЕ!AI1025+ДАННЫЕ!AJ1025+ДАННЫЕ!AK1025+ДАННЫЕ!AP1025+ДАННЫЕ!AQ1025+ДАННЫЕ!AR1025+ДАННЫЕ!$AM1025+ДАННЫЕ!$AN1025+ДАННЫЕ!AS1025+ДАННЫЕ!AT1025&gt;0,1,0)&amp;IF(OR(T1025=2,ДАННЫЕ!AD1025=2,ДАННЫЕ!AE1025=2,ДАННЫЕ!AF1025=2,ДАННЫЕ!AG1025=2,ДАННЫЕ!AH1025=2,ДАННЫЕ!$AL1025=2,ДАННЫЕ!AI1025=2,ДАННЫЕ!AJ1025=2,ДАННЫЕ!AK1025=2,ДАННЫЕ!AP1025=2,ДАННЫЕ!AQ1025=2,ДАННЫЕ!AR1025=2,ДАННЫЕ!$AM1025=2,ДАННЫЕ!$AN1025=2,ДАННЫЕ!AS1025=2,ДАННЫЕ!AT1025=2),2,0)&amp;"t"&amp;IF(T1025&gt;0,"1"&amp;T1025,"00")&amp;"f"&amp;IF(ДАННЫЕ!$AC1025,"1"&amp;ДАННЫЕ!$AC1025,"00")&amp;"b"&amp;IF(ДАННЫЕ!$AD1025,"1"&amp;ДАННЫЕ!$AD1025,"00")&amp;"g"&amp;IF(ДАННЫЕ!$AF1025,"1"&amp;ДАННЫЕ!$AF1025,"00")&amp;"c"&amp;IF(ДАННЫЕ!$AG1025,"1"&amp;ДАННЫЕ!$AG1025,"00")&amp;"i"&amp;IF(ДАННЫЕ!$AH1025,"1"&amp;ДАННЫЕ!$AH1025,"00")&amp;"r"&amp;IF(ДАННЫЕ!$AL1025,"1"&amp;ДАННЫЕ!$AL1025,"00")&amp;"m"&amp;IF(ДАННЫЕ!$AI1025,"1"&amp;ДАННЫЕ!$AI1025,"00")&amp;"hS"&amp;IF(ДАННЫЕ!$AJ1025,"1"&amp;ДАННЫЕ!$AJ1025,"00")&amp;"hZ"&amp;IF(ДАННЫЕ!$AK1025,"1"&amp;ДАННЫЕ!$AK1025,"00")&amp;"p"&amp;IF(ДАННЫЕ!$AP1025,"1"&amp;ДАННЫЕ!$AP1025,"00")&amp;"k"&amp;IF(ДАННЫЕ!$AQ1025,"1"&amp;ДАННЫЕ!$AQ1025,"00")&amp;"z"&amp;IF(ДАННЫЕ!$AR1025,"1"&amp;ДАННЫЕ!$AR1025,"00")&amp;"j"&amp;IF(ДАННЫЕ!$AM1025,"1"&amp;ДАННЫЕ!$AM1025,"00")&amp;"n"&amp;IF(ДАННЫЕ!$AN1025,"1"&amp;ДАННЫЕ!$AN1025,"00")&amp;"E"&amp;ДАННЫЕ!BI1025&amp;"L"&amp;ДАННЫЕ!AO1025&amp;"h"&amp;IF(ДАННЫЕ!$AU1025&gt;0,1,0)&amp;"v"&amp;IF(ДАННЫЕ!$AW1025&gt;0,1,0)&amp;"a"&amp;IF(ДАННЫЕ!$AS1025,"1"&amp;ДАННЫЕ!$AS1025,"00")&amp;"s"&amp;IF(ДАННЫЕ!$AT1025,"1"&amp;ДАННЫЕ!$AT1025,"00")&amp;"u"&amp;IF(ДАННЫЕ!$CJ1025&gt;0,1,0)&amp;"y"&amp;B1025&amp;"d"&amp;H1025&amp;"e"&amp;F1025&amp;G1025</f>
        <v>x0w00t00f00b00g00c00i00r00m00hS00hZ00p00k00z00j00n00ELh0v0a00s00u0y0de</v>
      </c>
      <c r="L1025" s="28" t="str">
        <f ca="1">ДАННЫЕ!$I1025&amp;"VN"&amp;IF(ДАННЫЕ!AW1025&gt;0,11,10)&amp;"CD"&amp;IF(ДАННЫЕ!BF1025&gt;500,16,IF(ДАННЫЕ!BF1025&gt;350,15,IF(ДАННЫЕ!BF1025&gt;=200,14,IF(ДАННЫЕ!BF1025&gt;=100,13,IF(ДАННЫЕ!BF1025&gt;=50,12,IF(ДАННЫЕ!BF1025&gt;0,11,10))))))&amp;"AR"&amp;IF(ДАННЫЕ!BX1025&gt;0,1,0)&amp;"GD"&amp;B1025&amp;"VV"&amp;IF(E1025&gt;=5,IF(E1025&lt;18,1,0),0)</f>
        <v>VN10CD10AR0GD0VV0</v>
      </c>
      <c r="M1025" s="28" t="str">
        <f>ДАННЫЕ!$I1025&amp;"b"&amp;ДАННЫЕ!$BI1025&amp;"r"&amp;ДАННЫЕ!$BJ1025&amp;"CD"&amp;IF(ДАННЫЕ!BF1025&gt;0,IF(ДАННЫЕ!BF1025&lt;200,1,IF(ДАННЫЕ!BF1025&lt;350,2,3)),0)&amp;"h"&amp;IF(ДАННЫЕ!$BK1025+ДАННЫЕ!$BL1025+ДАННЫЕ!$BM1025&gt;0,1,0)&amp;"x"&amp;ДАННЫЕ!$BK1025&amp;"y"&amp;ДАННЫЕ!$BL1025&amp;"z"&amp;ДАННЫЕ!$BM1025&amp;"c"&amp;IF(ДАННЫЕ!$BK1025+ДАННЫЕ!$BL1025+ДАННЫЕ!$BM1025=3,1,0)&amp;"a"&amp;IF(ДАННЫЕ!$BQ1025+ДАННЫЕ!$BR1025&gt;0,1,0)&amp;"d"&amp;ДАННЫЕ!$BQ1025&amp;"v"&amp;ДАННЫЕ!$BR1025&amp;"p"&amp;ДАННЫЕ!$BS1025&amp;"n"&amp;ДАННЫЕ!$BU1025&amp;"t"&amp;ДАННЫЕ!$BV1025&amp;"o"&amp;ДАННЫЕ!$BT1025&amp;"l"&amp;IF(ДАННЫЕ!$BN1025&gt;0,1,0)&amp;ДАННЫЕ!$BN1025&amp;"g"&amp;ДАННЫЕ!$BO1025&amp;"s"&amp;ДАННЫЕ!$BP1025&amp;"DZ"&amp;IF(ДАННЫЕ!B1025-ДАННЫЕ!G1025 &lt; 60,IF(ДАННЫЕ!B1025-ДАННЫЕ!G1025 &gt;= 0,1,0),0)&amp;"u"&amp;IF(ДАННЫЕ!$CJ1025&gt;0,1,0)</f>
        <v>brCD0h0xyzc0a0dvpntol0gsDZ1u0</v>
      </c>
      <c r="N1025" s="28" t="str">
        <f ca="1">ДАННЫЕ!$F1025&amp;ДАННЫЕ!$I1025&amp;"g"&amp;B1025&amp;"cf"&amp;D1025&amp;"a"&amp;IF(ДАННЫЕ!$BX1025&gt;0,1,0)&amp;IF(ДАННЫЕ!$BF1025&gt;500,1,IF(ДАННЫЕ!$BF1025&gt;350,2,IF(ДАННЫЕ!$BF1025&gt;=200,3,IF(ДАННЫЕ!$BF1025&gt;=100,4,IF(ДАННЫЕ!$BF1025&gt;=50,5,IF(ДАННЫЕ!$BF1025&lt;50,6,0))))))&amp;"AR"&amp;IF(DATEDIF(ДАННЫЕ!$BX1025,ДАННЫЕ!$F$1,"y")&gt;1,1,0)&amp;"VG"&amp;IF(ДАННЫЕ!$BH1025="0",1,0)&amp;"o"&amp;IF(T1025+ДАННЫЕ!$AF1025+ДАННЫЕ!$AG1025+ДАННЫЕ!$AH1025+ДАННЫЕ!$AI1025+ДАННЫЕ!$AJ1025+ДАННЫЕ!$AP1025+ДАННЫЕ!$AQ1025+ДАННЫЕ!$AR1025+ДАННЫЕ!$AU1025+ДАННЫЕ!$AW1025+ДАННЫЕ!$AS1025+ДАННЫЕ!$AT1025&gt;0,1,0)&amp;"x"&amp;ДАННЫЕ!$AG1025&amp;"p"&amp;IF(ДАННЫЕ!$BY1025&gt;0,1,0)&amp;"v"&amp;IF(ДАННЫЕ!$BZ1025&gt;0,1,0)&amp;"n"&amp;ДАННЫЕ!$CA1025&amp;"t"&amp;ДАННЫЕ!$AY1025&amp;"k"&amp;ДАННЫЕ!$CB1025&amp;"q"&amp;ДАННЫЕ!$CC1025&amp;"w"&amp;ДАННЫЕ!$CD1025&amp;"e"&amp;ДАННЫЕ!$CE1025&amp;"m"&amp;ДАННЫЕ!$CF1025&amp;"c"&amp;ДАННЫЕ!$CG1025&amp;"z"&amp;ДАННЫЕ!$CH1025&amp;"d"&amp;IF(H1025=4,1,0)&amp;"s"&amp;IF(ДАННЫЕ!$J1025=1,0,1)&amp;"u"&amp;IF(ДАННЫЕ!$CJ1025&gt;0,1,0)</f>
        <v>g0cf0a06AR1VG0o0xp0v0ntkqwemczd0s1u0</v>
      </c>
      <c r="O1025" s="28" t="str">
        <f>ДАННЫЕ!$I1025&amp;"g"&amp;B1025&amp;A1025&amp;"f"&amp;P1025&amp;"c"&amp;IF(ДАННЫЕ!$U1025&gt;0,1,0)&amp;"s"&amp;IF(ДАННЫЕ!$Q1025&gt;0,IF(YEAR(ДАННЫЕ!$F$1)=YEAR(ДАННЫЕ!$Q1025),IF(MONTH(ДАННЫЕ!$F$1)=MONTH(ДАННЫЕ!$Q1025),111,11),1),0)&amp;"i"&amp;IF(ДАННЫЕ!$R1025+ДАННЫЕ!$S1025+ДАННЫЕ!$T1025=0,0,1)&amp;"h"&amp;IF(ДАННЫЕ!$P1025&gt;0,1,0)&amp;"p"&amp;IF(ДАННЫЕ!$CI1025&gt;0,IF(YEAR(ДАННЫЕ!$F$1)=YEAR(ДАННЫЕ!$CI1025),IF(MONTH(ДАННЫЕ!$F$1)=MONTH(ДАННЫЕ!$CI1025),111,11),1),0)&amp;"d"&amp;IF(ДАННЫЕ!$CJ1025&gt;0,IF(YEAR(ДАННЫЕ!$F$1)=YEAR(ДАННЫЕ!$CJ1025),IF(MONTH(ДАННЫЕ!$F$1)=MONTH(ДАННЫЕ!$CJ1025),111,11),1),0)&amp;"o"&amp;IF(ДАННЫЕ!$CK1025&gt;0,IF(MONTH(ДАННЫЕ!$F$1)=MONTH(ДАННЫЕ!$CK1025),111,11),0)&amp;"v"&amp;IF(ДАННЫЕ!$BE1025&gt;0,IF(MONTH(ДАННЫЕ!$F$1)=MONTH(ДАННЫЕ!$BE1025),111,11),0)</f>
        <v>g00f0c0s0i0h0p0d0o0v0</v>
      </c>
      <c r="P1025" s="15">
        <f t="shared" si="50"/>
        <v>0</v>
      </c>
      <c r="Q1025" s="15">
        <f>IF(ДАННЫЕ!$F$1&gt;ДАННЫЕ!$N1025,IF(YEAR(ДАННЫЕ!$F$1)=YEAR(ДАННЫЕ!M1025),1,0),0)</f>
        <v>0</v>
      </c>
      <c r="R1025" s="15">
        <f>IF(ДАННЫЕ!$F$1&gt;ДАННЫЕ!$N1025,IF(YEAR(ДАННЫЕ!$F$1)=YEAR(ДАННЫЕ!N1025),1,0),0)</f>
        <v>0</v>
      </c>
      <c r="S1025" s="15">
        <f>IF(ДАННЫЕ!$AA1025="2А",1,IF(ДАННЫЕ!$AA1025="2Б",2,IF(ДАННЫЕ!$AA1025="2В",3,IF(ДАННЫЕ!$AA1025=3,4,IF(ДАННЫЕ!$AA1025="4А",5,IF(ДАННЫЕ!$AA1025="4Б",6,IF(ДАННЫЕ!$AA1025="4В",7,IF(ДАННЫЕ!$AA1025=5,8,0))))))))</f>
        <v>0</v>
      </c>
      <c r="T1025" s="15">
        <f>IF(OR(ДАННЫЕ!$AC1025=2,ДАННЫЕ!$AD1025=2,ДАННЫЕ!$AE1025=2),2,IF(OR(ДАННЫЕ!$AC1025=1,ДАННЫЕ!$AD1025=1,ДАННЫЕ!$AE1025=1),1,0))</f>
        <v>0</v>
      </c>
    </row>
    <row r="1026" spans="1:20" x14ac:dyDescent="0.2">
      <c r="A1026" s="78">
        <f>IF(B1026&gt;0,IF(MONTH(ДАННЫЕ!$F$1)=MONTH(ДАННЫЕ!$B1026),1,0),0)</f>
        <v>0</v>
      </c>
      <c r="B1026" s="14">
        <f>IF(ДАННЫЕ!$B1026&gt;0,IF(YEAR(ДАННЫЕ!$F$1)=YEAR(ДАННЫЕ!$B1026),1,0),0)</f>
        <v>0</v>
      </c>
      <c r="C1026" s="14">
        <f>IF(ДАННЫЕ!$CM1026&gt;0,IF(YEAR(ДАННЫЕ!$F$1)=YEAR(ДАННЫЕ!$CM1026),1,0),0)</f>
        <v>0</v>
      </c>
      <c r="D1026" s="14">
        <f>IF(ДАННЫЕ!$CJ1026&gt;0,IF(ДАННЫЕ!$CL1026&gt;ДАННЫЕ!$F$1,1,IF(ДАННЫЕ!$CL1026&gt;0,0,1)),0)</f>
        <v>0</v>
      </c>
      <c r="E1026" s="43" t="str">
        <f ca="1">IF(ДАННЫЕ!$F$1&gt;0,IF(ДАННЫЕ!$G1026&gt;0,DATEDIF(ДАННЫЕ!$G1026,ДАННЫЕ!$F$1,"y"),""),IF(ДАННЫЕ!$G1026&gt;0,DATEDIF(ДАННЫЕ!$G1026,TODAY(),"y"),""))</f>
        <v/>
      </c>
      <c r="F1026" s="43" t="str">
        <f xml:space="preserve"> IF(ДАННЫЕ!$F1026="М",IF(E1026&gt;=18,IF(E1026&lt;60,1,""),""),"")&amp;IF(ДАННЫЕ!$F1026="Ж",IF(E1026&gt;=18,IF(E1026&lt;55,1,""),""),"")</f>
        <v/>
      </c>
      <c r="G1026" s="43" t="str">
        <f xml:space="preserve"> IF(ДАННЫЕ!$F1026="М",IF(E1026&gt;=60,2,""),"")&amp;IF(ДАННЫЕ!$F1026="Ж",IF(E1026&gt;=55,2,""),"")</f>
        <v/>
      </c>
      <c r="H1026" s="43" t="str">
        <f t="shared" ca="1" si="48"/>
        <v/>
      </c>
      <c r="I1026" s="43" t="str">
        <f t="shared" ca="1" si="49"/>
        <v>03</v>
      </c>
      <c r="J1026" s="28" t="str">
        <f ca="1">ДАННЫЕ!$F1026&amp;H1026&amp;I1026&amp;ДАННЫЕ!$I1026&amp;"m"&amp;IF(ДАННЫЕ!$I1026&gt;0,IF(ДАННЫЕ!$J1026&gt;0,0,1),"")&amp;"f"&amp;IF(ДАННЫЕ!$R1026&gt;0,IF(YEAR(ДАННЫЕ!$F$1)=YEAR(ДАННЫЕ!$R1026),1,0),0)&amp;"z"&amp;ДАННЫЕ!$R1026&amp;"p"&amp;ДАННЫЕ!$S1026&amp;"i"&amp;ДАННЫЕ!$T1026&amp;"h"&amp;ДАННЫЕ!$K1026&amp;"be"&amp;ДАННЫЕ!$BI1026&amp;"CD"&amp;IF(ДАННЫЕ!BF1026&gt;500,4,IF(ДАННЫЕ!BF1026&gt;350,3,IF(ДАННЫЕ!BF1026&gt;200,2,IF(ДАННЫЕ!BF1026&gt;0,1,0))))&amp;"g"&amp;B1026&amp;"d"&amp;H1026&amp;"l"&amp;ДАННЫЕ!AT1026&amp;"a"&amp;ДАННЫЕ!$V1026&amp;"v"&amp;R1026&amp;"k"&amp;ДАННЫЕ!$U1026&amp;"s"&amp;ДАННЫЕ!$Y1026&amp;"t"&amp;ДАННЫЕ!$X1026&amp;"b"&amp;IF(ДАННЫЕ!$Q1026&gt;1,1,0)&amp;"PP"&amp;ДАННЫЕ!Z1026&amp;"c"&amp;S1026&amp;"x"&amp;IF(ДАННЫЕ!$BY1026&gt;0,IF(YEAR(ДАННЫЕ!$F$1)=YEAR(ДАННЫЕ!$BY1026),1,0),0)&amp;"n"&amp;IF(ДАННЫЕ!$BZ1026&gt;0,IF(YEAR(ДАННЫЕ!$F$1)=YEAR(ДАННЫЕ!$BZ1026),1,0),0)&amp;"u"&amp;D1026&amp;"z"&amp;IF(ДАННЫЕ!$CL1026&gt;0,IF(YEAR(ДАННЫЕ!$F$1)&gt;YEAR(ДАННЫЕ!$CL1026),11,12),0)</f>
        <v>03mf0zpihbeCD0g0dlav0kstb0PPc0x0n0u0z0</v>
      </c>
      <c r="K1026" s="28" t="str">
        <f ca="1">ДАННЫЕ!$I1026&amp;"x"&amp;B1026&amp;"w"&amp;IF(T1026+ДАННЫЕ!AD1026+ДАННЫЕ!AE1026+ДАННЫЕ!AF1026+ДАННЫЕ!AG1026+ДАННЫЕ!AH1026+ДАННЫЕ!$AL1026+ДАННЫЕ!AI1026+ДАННЫЕ!AJ1026+ДАННЫЕ!AK1026+ДАННЫЕ!AP1026+ДАННЫЕ!AQ1026+ДАННЫЕ!AR1026+ДАННЫЕ!$AM1026+ДАННЫЕ!$AN1026+ДАННЫЕ!AS1026+ДАННЫЕ!AT1026&gt;0,1,0)&amp;IF(OR(T1026=2,ДАННЫЕ!AD1026=2,ДАННЫЕ!AE1026=2,ДАННЫЕ!AF1026=2,ДАННЫЕ!AG1026=2,ДАННЫЕ!AH1026=2,ДАННЫЕ!$AL1026=2,ДАННЫЕ!AI1026=2,ДАННЫЕ!AJ1026=2,ДАННЫЕ!AK1026=2,ДАННЫЕ!AP1026=2,ДАННЫЕ!AQ1026=2,ДАННЫЕ!AR1026=2,ДАННЫЕ!$AM1026=2,ДАННЫЕ!$AN1026=2,ДАННЫЕ!AS1026=2,ДАННЫЕ!AT1026=2),2,0)&amp;"t"&amp;IF(T1026&gt;0,"1"&amp;T1026,"00")&amp;"f"&amp;IF(ДАННЫЕ!$AC1026,"1"&amp;ДАННЫЕ!$AC1026,"00")&amp;"b"&amp;IF(ДАННЫЕ!$AD1026,"1"&amp;ДАННЫЕ!$AD1026,"00")&amp;"g"&amp;IF(ДАННЫЕ!$AF1026,"1"&amp;ДАННЫЕ!$AF1026,"00")&amp;"c"&amp;IF(ДАННЫЕ!$AG1026,"1"&amp;ДАННЫЕ!$AG1026,"00")&amp;"i"&amp;IF(ДАННЫЕ!$AH1026,"1"&amp;ДАННЫЕ!$AH1026,"00")&amp;"r"&amp;IF(ДАННЫЕ!$AL1026,"1"&amp;ДАННЫЕ!$AL1026,"00")&amp;"m"&amp;IF(ДАННЫЕ!$AI1026,"1"&amp;ДАННЫЕ!$AI1026,"00")&amp;"hS"&amp;IF(ДАННЫЕ!$AJ1026,"1"&amp;ДАННЫЕ!$AJ1026,"00")&amp;"hZ"&amp;IF(ДАННЫЕ!$AK1026,"1"&amp;ДАННЫЕ!$AK1026,"00")&amp;"p"&amp;IF(ДАННЫЕ!$AP1026,"1"&amp;ДАННЫЕ!$AP1026,"00")&amp;"k"&amp;IF(ДАННЫЕ!$AQ1026,"1"&amp;ДАННЫЕ!$AQ1026,"00")&amp;"z"&amp;IF(ДАННЫЕ!$AR1026,"1"&amp;ДАННЫЕ!$AR1026,"00")&amp;"j"&amp;IF(ДАННЫЕ!$AM1026,"1"&amp;ДАННЫЕ!$AM1026,"00")&amp;"n"&amp;IF(ДАННЫЕ!$AN1026,"1"&amp;ДАННЫЕ!$AN1026,"00")&amp;"E"&amp;ДАННЫЕ!BI1026&amp;"L"&amp;ДАННЫЕ!AO1026&amp;"h"&amp;IF(ДАННЫЕ!$AU1026&gt;0,1,0)&amp;"v"&amp;IF(ДАННЫЕ!$AW1026&gt;0,1,0)&amp;"a"&amp;IF(ДАННЫЕ!$AS1026,"1"&amp;ДАННЫЕ!$AS1026,"00")&amp;"s"&amp;IF(ДАННЫЕ!$AT1026,"1"&amp;ДАННЫЕ!$AT1026,"00")&amp;"u"&amp;IF(ДАННЫЕ!$CJ1026&gt;0,1,0)&amp;"y"&amp;B1026&amp;"d"&amp;H1026&amp;"e"&amp;F1026&amp;G1026</f>
        <v>x0w00t00f00b00g00c00i00r00m00hS00hZ00p00k00z00j00n00ELh0v0a00s00u0y0de</v>
      </c>
      <c r="L1026" s="28" t="str">
        <f ca="1">ДАННЫЕ!$I1026&amp;"VN"&amp;IF(ДАННЫЕ!AW1026&gt;0,11,10)&amp;"CD"&amp;IF(ДАННЫЕ!BF1026&gt;500,16,IF(ДАННЫЕ!BF1026&gt;350,15,IF(ДАННЫЕ!BF1026&gt;=200,14,IF(ДАННЫЕ!BF1026&gt;=100,13,IF(ДАННЫЕ!BF1026&gt;=50,12,IF(ДАННЫЕ!BF1026&gt;0,11,10))))))&amp;"AR"&amp;IF(ДАННЫЕ!BX1026&gt;0,1,0)&amp;"GD"&amp;B1026&amp;"VV"&amp;IF(E1026&gt;=5,IF(E1026&lt;18,1,0),0)</f>
        <v>VN10CD10AR0GD0VV0</v>
      </c>
      <c r="M1026" s="28" t="str">
        <f>ДАННЫЕ!$I1026&amp;"b"&amp;ДАННЫЕ!$BI1026&amp;"r"&amp;ДАННЫЕ!$BJ1026&amp;"CD"&amp;IF(ДАННЫЕ!BF1026&gt;0,IF(ДАННЫЕ!BF1026&lt;200,1,IF(ДАННЫЕ!BF1026&lt;350,2,3)),0)&amp;"h"&amp;IF(ДАННЫЕ!$BK1026+ДАННЫЕ!$BL1026+ДАННЫЕ!$BM1026&gt;0,1,0)&amp;"x"&amp;ДАННЫЕ!$BK1026&amp;"y"&amp;ДАННЫЕ!$BL1026&amp;"z"&amp;ДАННЫЕ!$BM1026&amp;"c"&amp;IF(ДАННЫЕ!$BK1026+ДАННЫЕ!$BL1026+ДАННЫЕ!$BM1026=3,1,0)&amp;"a"&amp;IF(ДАННЫЕ!$BQ1026+ДАННЫЕ!$BR1026&gt;0,1,0)&amp;"d"&amp;ДАННЫЕ!$BQ1026&amp;"v"&amp;ДАННЫЕ!$BR1026&amp;"p"&amp;ДАННЫЕ!$BS1026&amp;"n"&amp;ДАННЫЕ!$BU1026&amp;"t"&amp;ДАННЫЕ!$BV1026&amp;"o"&amp;ДАННЫЕ!$BT1026&amp;"l"&amp;IF(ДАННЫЕ!$BN1026&gt;0,1,0)&amp;ДАННЫЕ!$BN1026&amp;"g"&amp;ДАННЫЕ!$BO1026&amp;"s"&amp;ДАННЫЕ!$BP1026&amp;"DZ"&amp;IF(ДАННЫЕ!B1026-ДАННЫЕ!G1026 &lt; 60,IF(ДАННЫЕ!B1026-ДАННЫЕ!G1026 &gt;= 0,1,0),0)&amp;"u"&amp;IF(ДАННЫЕ!$CJ1026&gt;0,1,0)</f>
        <v>brCD0h0xyzc0a0dvpntol0gsDZ1u0</v>
      </c>
      <c r="N1026" s="28" t="str">
        <f ca="1">ДАННЫЕ!$F1026&amp;ДАННЫЕ!$I1026&amp;"g"&amp;B1026&amp;"cf"&amp;D1026&amp;"a"&amp;IF(ДАННЫЕ!$BX1026&gt;0,1,0)&amp;IF(ДАННЫЕ!$BF1026&gt;500,1,IF(ДАННЫЕ!$BF1026&gt;350,2,IF(ДАННЫЕ!$BF1026&gt;=200,3,IF(ДАННЫЕ!$BF1026&gt;=100,4,IF(ДАННЫЕ!$BF1026&gt;=50,5,IF(ДАННЫЕ!$BF1026&lt;50,6,0))))))&amp;"AR"&amp;IF(DATEDIF(ДАННЫЕ!$BX1026,ДАННЫЕ!$F$1,"y")&gt;1,1,0)&amp;"VG"&amp;IF(ДАННЫЕ!$BH1026="0",1,0)&amp;"o"&amp;IF(T1026+ДАННЫЕ!$AF1026+ДАННЫЕ!$AG1026+ДАННЫЕ!$AH1026+ДАННЫЕ!$AI1026+ДАННЫЕ!$AJ1026+ДАННЫЕ!$AP1026+ДАННЫЕ!$AQ1026+ДАННЫЕ!$AR1026+ДАННЫЕ!$AU1026+ДАННЫЕ!$AW1026+ДАННЫЕ!$AS1026+ДАННЫЕ!$AT1026&gt;0,1,0)&amp;"x"&amp;ДАННЫЕ!$AG1026&amp;"p"&amp;IF(ДАННЫЕ!$BY1026&gt;0,1,0)&amp;"v"&amp;IF(ДАННЫЕ!$BZ1026&gt;0,1,0)&amp;"n"&amp;ДАННЫЕ!$CA1026&amp;"t"&amp;ДАННЫЕ!$AY1026&amp;"k"&amp;ДАННЫЕ!$CB1026&amp;"q"&amp;ДАННЫЕ!$CC1026&amp;"w"&amp;ДАННЫЕ!$CD1026&amp;"e"&amp;ДАННЫЕ!$CE1026&amp;"m"&amp;ДАННЫЕ!$CF1026&amp;"c"&amp;ДАННЫЕ!$CG1026&amp;"z"&amp;ДАННЫЕ!$CH1026&amp;"d"&amp;IF(H1026=4,1,0)&amp;"s"&amp;IF(ДАННЫЕ!$J1026=1,0,1)&amp;"u"&amp;IF(ДАННЫЕ!$CJ1026&gt;0,1,0)</f>
        <v>g0cf0a06AR1VG0o0xp0v0ntkqwemczd0s1u0</v>
      </c>
      <c r="O1026" s="28" t="str">
        <f>ДАННЫЕ!$I1026&amp;"g"&amp;B1026&amp;A1026&amp;"f"&amp;P1026&amp;"c"&amp;IF(ДАННЫЕ!$U1026&gt;0,1,0)&amp;"s"&amp;IF(ДАННЫЕ!$Q1026&gt;0,IF(YEAR(ДАННЫЕ!$F$1)=YEAR(ДАННЫЕ!$Q1026),IF(MONTH(ДАННЫЕ!$F$1)=MONTH(ДАННЫЕ!$Q1026),111,11),1),0)&amp;"i"&amp;IF(ДАННЫЕ!$R1026+ДАННЫЕ!$S1026+ДАННЫЕ!$T1026=0,0,1)&amp;"h"&amp;IF(ДАННЫЕ!$P1026&gt;0,1,0)&amp;"p"&amp;IF(ДАННЫЕ!$CI1026&gt;0,IF(YEAR(ДАННЫЕ!$F$1)=YEAR(ДАННЫЕ!$CI1026),IF(MONTH(ДАННЫЕ!$F$1)=MONTH(ДАННЫЕ!$CI1026),111,11),1),0)&amp;"d"&amp;IF(ДАННЫЕ!$CJ1026&gt;0,IF(YEAR(ДАННЫЕ!$F$1)=YEAR(ДАННЫЕ!$CJ1026),IF(MONTH(ДАННЫЕ!$F$1)=MONTH(ДАННЫЕ!$CJ1026),111,11),1),0)&amp;"o"&amp;IF(ДАННЫЕ!$CK1026&gt;0,IF(MONTH(ДАННЫЕ!$F$1)=MONTH(ДАННЫЕ!$CK1026),111,11),0)&amp;"v"&amp;IF(ДАННЫЕ!$BE1026&gt;0,IF(MONTH(ДАННЫЕ!$F$1)=MONTH(ДАННЫЕ!$BE1026),111,11),0)</f>
        <v>g00f0c0s0i0h0p0d0o0v0</v>
      </c>
      <c r="P1026" s="15">
        <f t="shared" si="50"/>
        <v>0</v>
      </c>
      <c r="Q1026" s="15">
        <f>IF(ДАННЫЕ!$F$1&gt;ДАННЫЕ!$N1026,IF(YEAR(ДАННЫЕ!$F$1)=YEAR(ДАННЫЕ!M1026),1,0),0)</f>
        <v>0</v>
      </c>
      <c r="R1026" s="15">
        <f>IF(ДАННЫЕ!$F$1&gt;ДАННЫЕ!$N1026,IF(YEAR(ДАННЫЕ!$F$1)=YEAR(ДАННЫЕ!N1026),1,0),0)</f>
        <v>0</v>
      </c>
      <c r="S1026" s="15">
        <f>IF(ДАННЫЕ!$AA1026="2А",1,IF(ДАННЫЕ!$AA1026="2Б",2,IF(ДАННЫЕ!$AA1026="2В",3,IF(ДАННЫЕ!$AA1026=3,4,IF(ДАННЫЕ!$AA1026="4А",5,IF(ДАННЫЕ!$AA1026="4Б",6,IF(ДАННЫЕ!$AA1026="4В",7,IF(ДАННЫЕ!$AA1026=5,8,0))))))))</f>
        <v>0</v>
      </c>
      <c r="T1026" s="15">
        <f>IF(OR(ДАННЫЕ!$AC1026=2,ДАННЫЕ!$AD1026=2,ДАННЫЕ!$AE1026=2),2,IF(OR(ДАННЫЕ!$AC1026=1,ДАННЫЕ!$AD1026=1,ДАННЫЕ!$AE1026=1),1,0))</f>
        <v>0</v>
      </c>
    </row>
    <row r="1027" spans="1:20" x14ac:dyDescent="0.2">
      <c r="A1027" s="78">
        <f>IF(B1027&gt;0,IF(MONTH(ДАННЫЕ!$F$1)=MONTH(ДАННЫЕ!$B1027),1,0),0)</f>
        <v>0</v>
      </c>
      <c r="B1027" s="14">
        <f>IF(ДАННЫЕ!$B1027&gt;0,IF(YEAR(ДАННЫЕ!$F$1)=YEAR(ДАННЫЕ!$B1027),1,0),0)</f>
        <v>0</v>
      </c>
      <c r="C1027" s="14">
        <f>IF(ДАННЫЕ!$CM1027&gt;0,IF(YEAR(ДАННЫЕ!$F$1)=YEAR(ДАННЫЕ!$CM1027),1,0),0)</f>
        <v>0</v>
      </c>
      <c r="D1027" s="14">
        <f>IF(ДАННЫЕ!$CJ1027&gt;0,IF(ДАННЫЕ!$CL1027&gt;ДАННЫЕ!$F$1,1,IF(ДАННЫЕ!$CL1027&gt;0,0,1)),0)</f>
        <v>0</v>
      </c>
      <c r="E1027" s="43" t="str">
        <f ca="1">IF(ДАННЫЕ!$F$1&gt;0,IF(ДАННЫЕ!$G1027&gt;0,DATEDIF(ДАННЫЕ!$G1027,ДАННЫЕ!$F$1,"y"),""),IF(ДАННЫЕ!$G1027&gt;0,DATEDIF(ДАННЫЕ!$G1027,TODAY(),"y"),""))</f>
        <v/>
      </c>
      <c r="F1027" s="43" t="str">
        <f xml:space="preserve"> IF(ДАННЫЕ!$F1027="М",IF(E1027&gt;=18,IF(E1027&lt;60,1,""),""),"")&amp;IF(ДАННЫЕ!$F1027="Ж",IF(E1027&gt;=18,IF(E1027&lt;55,1,""),""),"")</f>
        <v/>
      </c>
      <c r="G1027" s="43" t="str">
        <f xml:space="preserve"> IF(ДАННЫЕ!$F1027="М",IF(E1027&gt;=60,2,""),"")&amp;IF(ДАННЫЕ!$F1027="Ж",IF(E1027&gt;=55,2,""),"")</f>
        <v/>
      </c>
      <c r="H1027" s="43" t="str">
        <f t="shared" ca="1" si="48"/>
        <v/>
      </c>
      <c r="I1027" s="43" t="str">
        <f t="shared" ca="1" si="49"/>
        <v>03</v>
      </c>
      <c r="J1027" s="28" t="str">
        <f ca="1">ДАННЫЕ!$F1027&amp;H1027&amp;I1027&amp;ДАННЫЕ!$I1027&amp;"m"&amp;IF(ДАННЫЕ!$I1027&gt;0,IF(ДАННЫЕ!$J1027&gt;0,0,1),"")&amp;"f"&amp;IF(ДАННЫЕ!$R1027&gt;0,IF(YEAR(ДАННЫЕ!$F$1)=YEAR(ДАННЫЕ!$R1027),1,0),0)&amp;"z"&amp;ДАННЫЕ!$R1027&amp;"p"&amp;ДАННЫЕ!$S1027&amp;"i"&amp;ДАННЫЕ!$T1027&amp;"h"&amp;ДАННЫЕ!$K1027&amp;"be"&amp;ДАННЫЕ!$BI1027&amp;"CD"&amp;IF(ДАННЫЕ!BF1027&gt;500,4,IF(ДАННЫЕ!BF1027&gt;350,3,IF(ДАННЫЕ!BF1027&gt;200,2,IF(ДАННЫЕ!BF1027&gt;0,1,0))))&amp;"g"&amp;B1027&amp;"d"&amp;H1027&amp;"l"&amp;ДАННЫЕ!AT1027&amp;"a"&amp;ДАННЫЕ!$V1027&amp;"v"&amp;R1027&amp;"k"&amp;ДАННЫЕ!$U1027&amp;"s"&amp;ДАННЫЕ!$Y1027&amp;"t"&amp;ДАННЫЕ!$X1027&amp;"b"&amp;IF(ДАННЫЕ!$Q1027&gt;1,1,0)&amp;"PP"&amp;ДАННЫЕ!Z1027&amp;"c"&amp;S1027&amp;"x"&amp;IF(ДАННЫЕ!$BY1027&gt;0,IF(YEAR(ДАННЫЕ!$F$1)=YEAR(ДАННЫЕ!$BY1027),1,0),0)&amp;"n"&amp;IF(ДАННЫЕ!$BZ1027&gt;0,IF(YEAR(ДАННЫЕ!$F$1)=YEAR(ДАННЫЕ!$BZ1027),1,0),0)&amp;"u"&amp;D1027&amp;"z"&amp;IF(ДАННЫЕ!$CL1027&gt;0,IF(YEAR(ДАННЫЕ!$F$1)&gt;YEAR(ДАННЫЕ!$CL1027),11,12),0)</f>
        <v>03mf0zpihbeCD0g0dlav0kstb0PPc0x0n0u0z0</v>
      </c>
      <c r="K1027" s="28" t="str">
        <f ca="1">ДАННЫЕ!$I1027&amp;"x"&amp;B1027&amp;"w"&amp;IF(T1027+ДАННЫЕ!AD1027+ДАННЫЕ!AE1027+ДАННЫЕ!AF1027+ДАННЫЕ!AG1027+ДАННЫЕ!AH1027+ДАННЫЕ!$AL1027+ДАННЫЕ!AI1027+ДАННЫЕ!AJ1027+ДАННЫЕ!AK1027+ДАННЫЕ!AP1027+ДАННЫЕ!AQ1027+ДАННЫЕ!AR1027+ДАННЫЕ!$AM1027+ДАННЫЕ!$AN1027+ДАННЫЕ!AS1027+ДАННЫЕ!AT1027&gt;0,1,0)&amp;IF(OR(T1027=2,ДАННЫЕ!AD1027=2,ДАННЫЕ!AE1027=2,ДАННЫЕ!AF1027=2,ДАННЫЕ!AG1027=2,ДАННЫЕ!AH1027=2,ДАННЫЕ!$AL1027=2,ДАННЫЕ!AI1027=2,ДАННЫЕ!AJ1027=2,ДАННЫЕ!AK1027=2,ДАННЫЕ!AP1027=2,ДАННЫЕ!AQ1027=2,ДАННЫЕ!AR1027=2,ДАННЫЕ!$AM1027=2,ДАННЫЕ!$AN1027=2,ДАННЫЕ!AS1027=2,ДАННЫЕ!AT1027=2),2,0)&amp;"t"&amp;IF(T1027&gt;0,"1"&amp;T1027,"00")&amp;"f"&amp;IF(ДАННЫЕ!$AC1027,"1"&amp;ДАННЫЕ!$AC1027,"00")&amp;"b"&amp;IF(ДАННЫЕ!$AD1027,"1"&amp;ДАННЫЕ!$AD1027,"00")&amp;"g"&amp;IF(ДАННЫЕ!$AF1027,"1"&amp;ДАННЫЕ!$AF1027,"00")&amp;"c"&amp;IF(ДАННЫЕ!$AG1027,"1"&amp;ДАННЫЕ!$AG1027,"00")&amp;"i"&amp;IF(ДАННЫЕ!$AH1027,"1"&amp;ДАННЫЕ!$AH1027,"00")&amp;"r"&amp;IF(ДАННЫЕ!$AL1027,"1"&amp;ДАННЫЕ!$AL1027,"00")&amp;"m"&amp;IF(ДАННЫЕ!$AI1027,"1"&amp;ДАННЫЕ!$AI1027,"00")&amp;"hS"&amp;IF(ДАННЫЕ!$AJ1027,"1"&amp;ДАННЫЕ!$AJ1027,"00")&amp;"hZ"&amp;IF(ДАННЫЕ!$AK1027,"1"&amp;ДАННЫЕ!$AK1027,"00")&amp;"p"&amp;IF(ДАННЫЕ!$AP1027,"1"&amp;ДАННЫЕ!$AP1027,"00")&amp;"k"&amp;IF(ДАННЫЕ!$AQ1027,"1"&amp;ДАННЫЕ!$AQ1027,"00")&amp;"z"&amp;IF(ДАННЫЕ!$AR1027,"1"&amp;ДАННЫЕ!$AR1027,"00")&amp;"j"&amp;IF(ДАННЫЕ!$AM1027,"1"&amp;ДАННЫЕ!$AM1027,"00")&amp;"n"&amp;IF(ДАННЫЕ!$AN1027,"1"&amp;ДАННЫЕ!$AN1027,"00")&amp;"E"&amp;ДАННЫЕ!BI1027&amp;"L"&amp;ДАННЫЕ!AO1027&amp;"h"&amp;IF(ДАННЫЕ!$AU1027&gt;0,1,0)&amp;"v"&amp;IF(ДАННЫЕ!$AW1027&gt;0,1,0)&amp;"a"&amp;IF(ДАННЫЕ!$AS1027,"1"&amp;ДАННЫЕ!$AS1027,"00")&amp;"s"&amp;IF(ДАННЫЕ!$AT1027,"1"&amp;ДАННЫЕ!$AT1027,"00")&amp;"u"&amp;IF(ДАННЫЕ!$CJ1027&gt;0,1,0)&amp;"y"&amp;B1027&amp;"d"&amp;H1027&amp;"e"&amp;F1027&amp;G1027</f>
        <v>x0w00t00f00b00g00c00i00r00m00hS00hZ00p00k00z00j00n00ELh0v0a00s00u0y0de</v>
      </c>
      <c r="L1027" s="28" t="str">
        <f ca="1">ДАННЫЕ!$I1027&amp;"VN"&amp;IF(ДАННЫЕ!AW1027&gt;0,11,10)&amp;"CD"&amp;IF(ДАННЫЕ!BF1027&gt;500,16,IF(ДАННЫЕ!BF1027&gt;350,15,IF(ДАННЫЕ!BF1027&gt;=200,14,IF(ДАННЫЕ!BF1027&gt;=100,13,IF(ДАННЫЕ!BF1027&gt;=50,12,IF(ДАННЫЕ!BF1027&gt;0,11,10))))))&amp;"AR"&amp;IF(ДАННЫЕ!BX1027&gt;0,1,0)&amp;"GD"&amp;B1027&amp;"VV"&amp;IF(E1027&gt;=5,IF(E1027&lt;18,1,0),0)</f>
        <v>VN10CD10AR0GD0VV0</v>
      </c>
      <c r="M1027" s="28" t="str">
        <f>ДАННЫЕ!$I1027&amp;"b"&amp;ДАННЫЕ!$BI1027&amp;"r"&amp;ДАННЫЕ!$BJ1027&amp;"CD"&amp;IF(ДАННЫЕ!BF1027&gt;0,IF(ДАННЫЕ!BF1027&lt;200,1,IF(ДАННЫЕ!BF1027&lt;350,2,3)),0)&amp;"h"&amp;IF(ДАННЫЕ!$BK1027+ДАННЫЕ!$BL1027+ДАННЫЕ!$BM1027&gt;0,1,0)&amp;"x"&amp;ДАННЫЕ!$BK1027&amp;"y"&amp;ДАННЫЕ!$BL1027&amp;"z"&amp;ДАННЫЕ!$BM1027&amp;"c"&amp;IF(ДАННЫЕ!$BK1027+ДАННЫЕ!$BL1027+ДАННЫЕ!$BM1027=3,1,0)&amp;"a"&amp;IF(ДАННЫЕ!$BQ1027+ДАННЫЕ!$BR1027&gt;0,1,0)&amp;"d"&amp;ДАННЫЕ!$BQ1027&amp;"v"&amp;ДАННЫЕ!$BR1027&amp;"p"&amp;ДАННЫЕ!$BS1027&amp;"n"&amp;ДАННЫЕ!$BU1027&amp;"t"&amp;ДАННЫЕ!$BV1027&amp;"o"&amp;ДАННЫЕ!$BT1027&amp;"l"&amp;IF(ДАННЫЕ!$BN1027&gt;0,1,0)&amp;ДАННЫЕ!$BN1027&amp;"g"&amp;ДАННЫЕ!$BO1027&amp;"s"&amp;ДАННЫЕ!$BP1027&amp;"DZ"&amp;IF(ДАННЫЕ!B1027-ДАННЫЕ!G1027 &lt; 60,IF(ДАННЫЕ!B1027-ДАННЫЕ!G1027 &gt;= 0,1,0),0)&amp;"u"&amp;IF(ДАННЫЕ!$CJ1027&gt;0,1,0)</f>
        <v>brCD0h0xyzc0a0dvpntol0gsDZ1u0</v>
      </c>
      <c r="N1027" s="28" t="str">
        <f ca="1">ДАННЫЕ!$F1027&amp;ДАННЫЕ!$I1027&amp;"g"&amp;B1027&amp;"cf"&amp;D1027&amp;"a"&amp;IF(ДАННЫЕ!$BX1027&gt;0,1,0)&amp;IF(ДАННЫЕ!$BF1027&gt;500,1,IF(ДАННЫЕ!$BF1027&gt;350,2,IF(ДАННЫЕ!$BF1027&gt;=200,3,IF(ДАННЫЕ!$BF1027&gt;=100,4,IF(ДАННЫЕ!$BF1027&gt;=50,5,IF(ДАННЫЕ!$BF1027&lt;50,6,0))))))&amp;"AR"&amp;IF(DATEDIF(ДАННЫЕ!$BX1027,ДАННЫЕ!$F$1,"y")&gt;1,1,0)&amp;"VG"&amp;IF(ДАННЫЕ!$BH1027="0",1,0)&amp;"o"&amp;IF(T1027+ДАННЫЕ!$AF1027+ДАННЫЕ!$AG1027+ДАННЫЕ!$AH1027+ДАННЫЕ!$AI1027+ДАННЫЕ!$AJ1027+ДАННЫЕ!$AP1027+ДАННЫЕ!$AQ1027+ДАННЫЕ!$AR1027+ДАННЫЕ!$AU1027+ДАННЫЕ!$AW1027+ДАННЫЕ!$AS1027+ДАННЫЕ!$AT1027&gt;0,1,0)&amp;"x"&amp;ДАННЫЕ!$AG1027&amp;"p"&amp;IF(ДАННЫЕ!$BY1027&gt;0,1,0)&amp;"v"&amp;IF(ДАННЫЕ!$BZ1027&gt;0,1,0)&amp;"n"&amp;ДАННЫЕ!$CA1027&amp;"t"&amp;ДАННЫЕ!$AY1027&amp;"k"&amp;ДАННЫЕ!$CB1027&amp;"q"&amp;ДАННЫЕ!$CC1027&amp;"w"&amp;ДАННЫЕ!$CD1027&amp;"e"&amp;ДАННЫЕ!$CE1027&amp;"m"&amp;ДАННЫЕ!$CF1027&amp;"c"&amp;ДАННЫЕ!$CG1027&amp;"z"&amp;ДАННЫЕ!$CH1027&amp;"d"&amp;IF(H1027=4,1,0)&amp;"s"&amp;IF(ДАННЫЕ!$J1027=1,0,1)&amp;"u"&amp;IF(ДАННЫЕ!$CJ1027&gt;0,1,0)</f>
        <v>g0cf0a06AR1VG0o0xp0v0ntkqwemczd0s1u0</v>
      </c>
      <c r="O1027" s="28" t="str">
        <f>ДАННЫЕ!$I1027&amp;"g"&amp;B1027&amp;A1027&amp;"f"&amp;P1027&amp;"c"&amp;IF(ДАННЫЕ!$U1027&gt;0,1,0)&amp;"s"&amp;IF(ДАННЫЕ!$Q1027&gt;0,IF(YEAR(ДАННЫЕ!$F$1)=YEAR(ДАННЫЕ!$Q1027),IF(MONTH(ДАННЫЕ!$F$1)=MONTH(ДАННЫЕ!$Q1027),111,11),1),0)&amp;"i"&amp;IF(ДАННЫЕ!$R1027+ДАННЫЕ!$S1027+ДАННЫЕ!$T1027=0,0,1)&amp;"h"&amp;IF(ДАННЫЕ!$P1027&gt;0,1,0)&amp;"p"&amp;IF(ДАННЫЕ!$CI1027&gt;0,IF(YEAR(ДАННЫЕ!$F$1)=YEAR(ДАННЫЕ!$CI1027),IF(MONTH(ДАННЫЕ!$F$1)=MONTH(ДАННЫЕ!$CI1027),111,11),1),0)&amp;"d"&amp;IF(ДАННЫЕ!$CJ1027&gt;0,IF(YEAR(ДАННЫЕ!$F$1)=YEAR(ДАННЫЕ!$CJ1027),IF(MONTH(ДАННЫЕ!$F$1)=MONTH(ДАННЫЕ!$CJ1027),111,11),1),0)&amp;"o"&amp;IF(ДАННЫЕ!$CK1027&gt;0,IF(MONTH(ДАННЫЕ!$F$1)=MONTH(ДАННЫЕ!$CK1027),111,11),0)&amp;"v"&amp;IF(ДАННЫЕ!$BE1027&gt;0,IF(MONTH(ДАННЫЕ!$F$1)=MONTH(ДАННЫЕ!$BE1027),111,11),0)</f>
        <v>g00f0c0s0i0h0p0d0o0v0</v>
      </c>
      <c r="P1027" s="15">
        <f t="shared" si="50"/>
        <v>0</v>
      </c>
      <c r="Q1027" s="15">
        <f>IF(ДАННЫЕ!$F$1&gt;ДАННЫЕ!$N1027,IF(YEAR(ДАННЫЕ!$F$1)=YEAR(ДАННЫЕ!M1027),1,0),0)</f>
        <v>0</v>
      </c>
      <c r="R1027" s="15">
        <f>IF(ДАННЫЕ!$F$1&gt;ДАННЫЕ!$N1027,IF(YEAR(ДАННЫЕ!$F$1)=YEAR(ДАННЫЕ!N1027),1,0),0)</f>
        <v>0</v>
      </c>
      <c r="S1027" s="15">
        <f>IF(ДАННЫЕ!$AA1027="2А",1,IF(ДАННЫЕ!$AA1027="2Б",2,IF(ДАННЫЕ!$AA1027="2В",3,IF(ДАННЫЕ!$AA1027=3,4,IF(ДАННЫЕ!$AA1027="4А",5,IF(ДАННЫЕ!$AA1027="4Б",6,IF(ДАННЫЕ!$AA1027="4В",7,IF(ДАННЫЕ!$AA1027=5,8,0))))))))</f>
        <v>0</v>
      </c>
      <c r="T1027" s="15">
        <f>IF(OR(ДАННЫЕ!$AC1027=2,ДАННЫЕ!$AD1027=2,ДАННЫЕ!$AE1027=2),2,IF(OR(ДАННЫЕ!$AC1027=1,ДАННЫЕ!$AD1027=1,ДАННЫЕ!$AE1027=1),1,0))</f>
        <v>0</v>
      </c>
    </row>
    <row r="1028" spans="1:20" x14ac:dyDescent="0.2">
      <c r="A1028" s="78">
        <f>IF(B1028&gt;0,IF(MONTH(ДАННЫЕ!$F$1)=MONTH(ДАННЫЕ!$B1028),1,0),0)</f>
        <v>0</v>
      </c>
      <c r="B1028" s="14">
        <f>IF(ДАННЫЕ!$B1028&gt;0,IF(YEAR(ДАННЫЕ!$F$1)=YEAR(ДАННЫЕ!$B1028),1,0),0)</f>
        <v>0</v>
      </c>
      <c r="C1028" s="14">
        <f>IF(ДАННЫЕ!$CM1028&gt;0,IF(YEAR(ДАННЫЕ!$F$1)=YEAR(ДАННЫЕ!$CM1028),1,0),0)</f>
        <v>0</v>
      </c>
      <c r="D1028" s="14">
        <f>IF(ДАННЫЕ!$CJ1028&gt;0,IF(ДАННЫЕ!$CL1028&gt;ДАННЫЕ!$F$1,1,IF(ДАННЫЕ!$CL1028&gt;0,0,1)),0)</f>
        <v>0</v>
      </c>
      <c r="E1028" s="43" t="str">
        <f ca="1">IF(ДАННЫЕ!$F$1&gt;0,IF(ДАННЫЕ!$G1028&gt;0,DATEDIF(ДАННЫЕ!$G1028,ДАННЫЕ!$F$1,"y"),""),IF(ДАННЫЕ!$G1028&gt;0,DATEDIF(ДАННЫЕ!$G1028,TODAY(),"y"),""))</f>
        <v/>
      </c>
      <c r="F1028" s="43" t="str">
        <f xml:space="preserve"> IF(ДАННЫЕ!$F1028="М",IF(E1028&gt;=18,IF(E1028&lt;60,1,""),""),"")&amp;IF(ДАННЫЕ!$F1028="Ж",IF(E1028&gt;=18,IF(E1028&lt;55,1,""),""),"")</f>
        <v/>
      </c>
      <c r="G1028" s="43" t="str">
        <f xml:space="preserve"> IF(ДАННЫЕ!$F1028="М",IF(E1028&gt;=60,2,""),"")&amp;IF(ДАННЫЕ!$F1028="Ж",IF(E1028&gt;=55,2,""),"")</f>
        <v/>
      </c>
      <c r="H1028" s="43" t="str">
        <f t="shared" ca="1" si="48"/>
        <v/>
      </c>
      <c r="I1028" s="43" t="str">
        <f t="shared" ca="1" si="49"/>
        <v>03</v>
      </c>
      <c r="J1028" s="28" t="str">
        <f ca="1">ДАННЫЕ!$F1028&amp;H1028&amp;I1028&amp;ДАННЫЕ!$I1028&amp;"m"&amp;IF(ДАННЫЕ!$I1028&gt;0,IF(ДАННЫЕ!$J1028&gt;0,0,1),"")&amp;"f"&amp;IF(ДАННЫЕ!$R1028&gt;0,IF(YEAR(ДАННЫЕ!$F$1)=YEAR(ДАННЫЕ!$R1028),1,0),0)&amp;"z"&amp;ДАННЫЕ!$R1028&amp;"p"&amp;ДАННЫЕ!$S1028&amp;"i"&amp;ДАННЫЕ!$T1028&amp;"h"&amp;ДАННЫЕ!$K1028&amp;"be"&amp;ДАННЫЕ!$BI1028&amp;"CD"&amp;IF(ДАННЫЕ!BF1028&gt;500,4,IF(ДАННЫЕ!BF1028&gt;350,3,IF(ДАННЫЕ!BF1028&gt;200,2,IF(ДАННЫЕ!BF1028&gt;0,1,0))))&amp;"g"&amp;B1028&amp;"d"&amp;H1028&amp;"l"&amp;ДАННЫЕ!AT1028&amp;"a"&amp;ДАННЫЕ!$V1028&amp;"v"&amp;R1028&amp;"k"&amp;ДАННЫЕ!$U1028&amp;"s"&amp;ДАННЫЕ!$Y1028&amp;"t"&amp;ДАННЫЕ!$X1028&amp;"b"&amp;IF(ДАННЫЕ!$Q1028&gt;1,1,0)&amp;"PP"&amp;ДАННЫЕ!Z1028&amp;"c"&amp;S1028&amp;"x"&amp;IF(ДАННЫЕ!$BY1028&gt;0,IF(YEAR(ДАННЫЕ!$F$1)=YEAR(ДАННЫЕ!$BY1028),1,0),0)&amp;"n"&amp;IF(ДАННЫЕ!$BZ1028&gt;0,IF(YEAR(ДАННЫЕ!$F$1)=YEAR(ДАННЫЕ!$BZ1028),1,0),0)&amp;"u"&amp;D1028&amp;"z"&amp;IF(ДАННЫЕ!$CL1028&gt;0,IF(YEAR(ДАННЫЕ!$F$1)&gt;YEAR(ДАННЫЕ!$CL1028),11,12),0)</f>
        <v>03mf0zpihbeCD0g0dlav0kstb0PPc0x0n0u0z0</v>
      </c>
      <c r="K1028" s="28" t="str">
        <f ca="1">ДАННЫЕ!$I1028&amp;"x"&amp;B1028&amp;"w"&amp;IF(T1028+ДАННЫЕ!AD1028+ДАННЫЕ!AE1028+ДАННЫЕ!AF1028+ДАННЫЕ!AG1028+ДАННЫЕ!AH1028+ДАННЫЕ!$AL1028+ДАННЫЕ!AI1028+ДАННЫЕ!AJ1028+ДАННЫЕ!AK1028+ДАННЫЕ!AP1028+ДАННЫЕ!AQ1028+ДАННЫЕ!AR1028+ДАННЫЕ!$AM1028+ДАННЫЕ!$AN1028+ДАННЫЕ!AS1028+ДАННЫЕ!AT1028&gt;0,1,0)&amp;IF(OR(T1028=2,ДАННЫЕ!AD1028=2,ДАННЫЕ!AE1028=2,ДАННЫЕ!AF1028=2,ДАННЫЕ!AG1028=2,ДАННЫЕ!AH1028=2,ДАННЫЕ!$AL1028=2,ДАННЫЕ!AI1028=2,ДАННЫЕ!AJ1028=2,ДАННЫЕ!AK1028=2,ДАННЫЕ!AP1028=2,ДАННЫЕ!AQ1028=2,ДАННЫЕ!AR1028=2,ДАННЫЕ!$AM1028=2,ДАННЫЕ!$AN1028=2,ДАННЫЕ!AS1028=2,ДАННЫЕ!AT1028=2),2,0)&amp;"t"&amp;IF(T1028&gt;0,"1"&amp;T1028,"00")&amp;"f"&amp;IF(ДАННЫЕ!$AC1028,"1"&amp;ДАННЫЕ!$AC1028,"00")&amp;"b"&amp;IF(ДАННЫЕ!$AD1028,"1"&amp;ДАННЫЕ!$AD1028,"00")&amp;"g"&amp;IF(ДАННЫЕ!$AF1028,"1"&amp;ДАННЫЕ!$AF1028,"00")&amp;"c"&amp;IF(ДАННЫЕ!$AG1028,"1"&amp;ДАННЫЕ!$AG1028,"00")&amp;"i"&amp;IF(ДАННЫЕ!$AH1028,"1"&amp;ДАННЫЕ!$AH1028,"00")&amp;"r"&amp;IF(ДАННЫЕ!$AL1028,"1"&amp;ДАННЫЕ!$AL1028,"00")&amp;"m"&amp;IF(ДАННЫЕ!$AI1028,"1"&amp;ДАННЫЕ!$AI1028,"00")&amp;"hS"&amp;IF(ДАННЫЕ!$AJ1028,"1"&amp;ДАННЫЕ!$AJ1028,"00")&amp;"hZ"&amp;IF(ДАННЫЕ!$AK1028,"1"&amp;ДАННЫЕ!$AK1028,"00")&amp;"p"&amp;IF(ДАННЫЕ!$AP1028,"1"&amp;ДАННЫЕ!$AP1028,"00")&amp;"k"&amp;IF(ДАННЫЕ!$AQ1028,"1"&amp;ДАННЫЕ!$AQ1028,"00")&amp;"z"&amp;IF(ДАННЫЕ!$AR1028,"1"&amp;ДАННЫЕ!$AR1028,"00")&amp;"j"&amp;IF(ДАННЫЕ!$AM1028,"1"&amp;ДАННЫЕ!$AM1028,"00")&amp;"n"&amp;IF(ДАННЫЕ!$AN1028,"1"&amp;ДАННЫЕ!$AN1028,"00")&amp;"E"&amp;ДАННЫЕ!BI1028&amp;"L"&amp;ДАННЫЕ!AO1028&amp;"h"&amp;IF(ДАННЫЕ!$AU1028&gt;0,1,0)&amp;"v"&amp;IF(ДАННЫЕ!$AW1028&gt;0,1,0)&amp;"a"&amp;IF(ДАННЫЕ!$AS1028,"1"&amp;ДАННЫЕ!$AS1028,"00")&amp;"s"&amp;IF(ДАННЫЕ!$AT1028,"1"&amp;ДАННЫЕ!$AT1028,"00")&amp;"u"&amp;IF(ДАННЫЕ!$CJ1028&gt;0,1,0)&amp;"y"&amp;B1028&amp;"d"&amp;H1028&amp;"e"&amp;F1028&amp;G1028</f>
        <v>x0w00t00f00b00g00c00i00r00m00hS00hZ00p00k00z00j00n00ELh0v0a00s00u0y0de</v>
      </c>
      <c r="L1028" s="28" t="str">
        <f ca="1">ДАННЫЕ!$I1028&amp;"VN"&amp;IF(ДАННЫЕ!AW1028&gt;0,11,10)&amp;"CD"&amp;IF(ДАННЫЕ!BF1028&gt;500,16,IF(ДАННЫЕ!BF1028&gt;350,15,IF(ДАННЫЕ!BF1028&gt;=200,14,IF(ДАННЫЕ!BF1028&gt;=100,13,IF(ДАННЫЕ!BF1028&gt;=50,12,IF(ДАННЫЕ!BF1028&gt;0,11,10))))))&amp;"AR"&amp;IF(ДАННЫЕ!BX1028&gt;0,1,0)&amp;"GD"&amp;B1028&amp;"VV"&amp;IF(E1028&gt;=5,IF(E1028&lt;18,1,0),0)</f>
        <v>VN10CD10AR0GD0VV0</v>
      </c>
      <c r="M1028" s="28" t="str">
        <f>ДАННЫЕ!$I1028&amp;"b"&amp;ДАННЫЕ!$BI1028&amp;"r"&amp;ДАННЫЕ!$BJ1028&amp;"CD"&amp;IF(ДАННЫЕ!BF1028&gt;0,IF(ДАННЫЕ!BF1028&lt;200,1,IF(ДАННЫЕ!BF1028&lt;350,2,3)),0)&amp;"h"&amp;IF(ДАННЫЕ!$BK1028+ДАННЫЕ!$BL1028+ДАННЫЕ!$BM1028&gt;0,1,0)&amp;"x"&amp;ДАННЫЕ!$BK1028&amp;"y"&amp;ДАННЫЕ!$BL1028&amp;"z"&amp;ДАННЫЕ!$BM1028&amp;"c"&amp;IF(ДАННЫЕ!$BK1028+ДАННЫЕ!$BL1028+ДАННЫЕ!$BM1028=3,1,0)&amp;"a"&amp;IF(ДАННЫЕ!$BQ1028+ДАННЫЕ!$BR1028&gt;0,1,0)&amp;"d"&amp;ДАННЫЕ!$BQ1028&amp;"v"&amp;ДАННЫЕ!$BR1028&amp;"p"&amp;ДАННЫЕ!$BS1028&amp;"n"&amp;ДАННЫЕ!$BU1028&amp;"t"&amp;ДАННЫЕ!$BV1028&amp;"o"&amp;ДАННЫЕ!$BT1028&amp;"l"&amp;IF(ДАННЫЕ!$BN1028&gt;0,1,0)&amp;ДАННЫЕ!$BN1028&amp;"g"&amp;ДАННЫЕ!$BO1028&amp;"s"&amp;ДАННЫЕ!$BP1028&amp;"DZ"&amp;IF(ДАННЫЕ!B1028-ДАННЫЕ!G1028 &lt; 60,IF(ДАННЫЕ!B1028-ДАННЫЕ!G1028 &gt;= 0,1,0),0)&amp;"u"&amp;IF(ДАННЫЕ!$CJ1028&gt;0,1,0)</f>
        <v>brCD0h0xyzc0a0dvpntol0gsDZ1u0</v>
      </c>
      <c r="N1028" s="28" t="str">
        <f ca="1">ДАННЫЕ!$F1028&amp;ДАННЫЕ!$I1028&amp;"g"&amp;B1028&amp;"cf"&amp;D1028&amp;"a"&amp;IF(ДАННЫЕ!$BX1028&gt;0,1,0)&amp;IF(ДАННЫЕ!$BF1028&gt;500,1,IF(ДАННЫЕ!$BF1028&gt;350,2,IF(ДАННЫЕ!$BF1028&gt;=200,3,IF(ДАННЫЕ!$BF1028&gt;=100,4,IF(ДАННЫЕ!$BF1028&gt;=50,5,IF(ДАННЫЕ!$BF1028&lt;50,6,0))))))&amp;"AR"&amp;IF(DATEDIF(ДАННЫЕ!$BX1028,ДАННЫЕ!$F$1,"y")&gt;1,1,0)&amp;"VG"&amp;IF(ДАННЫЕ!$BH1028="0",1,0)&amp;"o"&amp;IF(T1028+ДАННЫЕ!$AF1028+ДАННЫЕ!$AG1028+ДАННЫЕ!$AH1028+ДАННЫЕ!$AI1028+ДАННЫЕ!$AJ1028+ДАННЫЕ!$AP1028+ДАННЫЕ!$AQ1028+ДАННЫЕ!$AR1028+ДАННЫЕ!$AU1028+ДАННЫЕ!$AW1028+ДАННЫЕ!$AS1028+ДАННЫЕ!$AT1028&gt;0,1,0)&amp;"x"&amp;ДАННЫЕ!$AG1028&amp;"p"&amp;IF(ДАННЫЕ!$BY1028&gt;0,1,0)&amp;"v"&amp;IF(ДАННЫЕ!$BZ1028&gt;0,1,0)&amp;"n"&amp;ДАННЫЕ!$CA1028&amp;"t"&amp;ДАННЫЕ!$AY1028&amp;"k"&amp;ДАННЫЕ!$CB1028&amp;"q"&amp;ДАННЫЕ!$CC1028&amp;"w"&amp;ДАННЫЕ!$CD1028&amp;"e"&amp;ДАННЫЕ!$CE1028&amp;"m"&amp;ДАННЫЕ!$CF1028&amp;"c"&amp;ДАННЫЕ!$CG1028&amp;"z"&amp;ДАННЫЕ!$CH1028&amp;"d"&amp;IF(H1028=4,1,0)&amp;"s"&amp;IF(ДАННЫЕ!$J1028=1,0,1)&amp;"u"&amp;IF(ДАННЫЕ!$CJ1028&gt;0,1,0)</f>
        <v>g0cf0a06AR1VG0o0xp0v0ntkqwemczd0s1u0</v>
      </c>
      <c r="O1028" s="28" t="str">
        <f>ДАННЫЕ!$I1028&amp;"g"&amp;B1028&amp;A1028&amp;"f"&amp;P1028&amp;"c"&amp;IF(ДАННЫЕ!$U1028&gt;0,1,0)&amp;"s"&amp;IF(ДАННЫЕ!$Q1028&gt;0,IF(YEAR(ДАННЫЕ!$F$1)=YEAR(ДАННЫЕ!$Q1028),IF(MONTH(ДАННЫЕ!$F$1)=MONTH(ДАННЫЕ!$Q1028),111,11),1),0)&amp;"i"&amp;IF(ДАННЫЕ!$R1028+ДАННЫЕ!$S1028+ДАННЫЕ!$T1028=0,0,1)&amp;"h"&amp;IF(ДАННЫЕ!$P1028&gt;0,1,0)&amp;"p"&amp;IF(ДАННЫЕ!$CI1028&gt;0,IF(YEAR(ДАННЫЕ!$F$1)=YEAR(ДАННЫЕ!$CI1028),IF(MONTH(ДАННЫЕ!$F$1)=MONTH(ДАННЫЕ!$CI1028),111,11),1),0)&amp;"d"&amp;IF(ДАННЫЕ!$CJ1028&gt;0,IF(YEAR(ДАННЫЕ!$F$1)=YEAR(ДАННЫЕ!$CJ1028),IF(MONTH(ДАННЫЕ!$F$1)=MONTH(ДАННЫЕ!$CJ1028),111,11),1),0)&amp;"o"&amp;IF(ДАННЫЕ!$CK1028&gt;0,IF(MONTH(ДАННЫЕ!$F$1)=MONTH(ДАННЫЕ!$CK1028),111,11),0)&amp;"v"&amp;IF(ДАННЫЕ!$BE1028&gt;0,IF(MONTH(ДАННЫЕ!$F$1)=MONTH(ДАННЫЕ!$BE1028),111,11),0)</f>
        <v>g00f0c0s0i0h0p0d0o0v0</v>
      </c>
      <c r="P1028" s="15">
        <f t="shared" si="50"/>
        <v>0</v>
      </c>
      <c r="Q1028" s="15">
        <f>IF(ДАННЫЕ!$F$1&gt;ДАННЫЕ!$N1028,IF(YEAR(ДАННЫЕ!$F$1)=YEAR(ДАННЫЕ!M1028),1,0),0)</f>
        <v>0</v>
      </c>
      <c r="R1028" s="15">
        <f>IF(ДАННЫЕ!$F$1&gt;ДАННЫЕ!$N1028,IF(YEAR(ДАННЫЕ!$F$1)=YEAR(ДАННЫЕ!N1028),1,0),0)</f>
        <v>0</v>
      </c>
      <c r="S1028" s="15">
        <f>IF(ДАННЫЕ!$AA1028="2А",1,IF(ДАННЫЕ!$AA1028="2Б",2,IF(ДАННЫЕ!$AA1028="2В",3,IF(ДАННЫЕ!$AA1028=3,4,IF(ДАННЫЕ!$AA1028="4А",5,IF(ДАННЫЕ!$AA1028="4Б",6,IF(ДАННЫЕ!$AA1028="4В",7,IF(ДАННЫЕ!$AA1028=5,8,0))))))))</f>
        <v>0</v>
      </c>
      <c r="T1028" s="15">
        <f>IF(OR(ДАННЫЕ!$AC1028=2,ДАННЫЕ!$AD1028=2,ДАННЫЕ!$AE1028=2),2,IF(OR(ДАННЫЕ!$AC1028=1,ДАННЫЕ!$AD1028=1,ДАННЫЕ!$AE1028=1),1,0))</f>
        <v>0</v>
      </c>
    </row>
    <row r="1029" spans="1:20" x14ac:dyDescent="0.2">
      <c r="A1029" s="78">
        <f>IF(B1029&gt;0,IF(MONTH(ДАННЫЕ!$F$1)=MONTH(ДАННЫЕ!$B1029),1,0),0)</f>
        <v>0</v>
      </c>
      <c r="B1029" s="14">
        <f>IF(ДАННЫЕ!$B1029&gt;0,IF(YEAR(ДАННЫЕ!$F$1)=YEAR(ДАННЫЕ!$B1029),1,0),0)</f>
        <v>0</v>
      </c>
      <c r="C1029" s="14">
        <f>IF(ДАННЫЕ!$CM1029&gt;0,IF(YEAR(ДАННЫЕ!$F$1)=YEAR(ДАННЫЕ!$CM1029),1,0),0)</f>
        <v>0</v>
      </c>
      <c r="D1029" s="14">
        <f>IF(ДАННЫЕ!$CJ1029&gt;0,IF(ДАННЫЕ!$CL1029&gt;ДАННЫЕ!$F$1,1,IF(ДАННЫЕ!$CL1029&gt;0,0,1)),0)</f>
        <v>0</v>
      </c>
      <c r="E1029" s="43" t="str">
        <f ca="1">IF(ДАННЫЕ!$F$1&gt;0,IF(ДАННЫЕ!$G1029&gt;0,DATEDIF(ДАННЫЕ!$G1029,ДАННЫЕ!$F$1,"y"),""),IF(ДАННЫЕ!$G1029&gt;0,DATEDIF(ДАННЫЕ!$G1029,TODAY(),"y"),""))</f>
        <v/>
      </c>
      <c r="F1029" s="43" t="str">
        <f xml:space="preserve"> IF(ДАННЫЕ!$F1029="М",IF(E1029&gt;=18,IF(E1029&lt;60,1,""),""),"")&amp;IF(ДАННЫЕ!$F1029="Ж",IF(E1029&gt;=18,IF(E1029&lt;55,1,""),""),"")</f>
        <v/>
      </c>
      <c r="G1029" s="43" t="str">
        <f xml:space="preserve"> IF(ДАННЫЕ!$F1029="М",IF(E1029&gt;=60,2,""),"")&amp;IF(ДАННЫЕ!$F1029="Ж",IF(E1029&gt;=55,2,""),"")</f>
        <v/>
      </c>
      <c r="H1029" s="43" t="str">
        <f t="shared" ca="1" si="48"/>
        <v/>
      </c>
      <c r="I1029" s="43" t="str">
        <f t="shared" ca="1" si="49"/>
        <v>03</v>
      </c>
      <c r="J1029" s="28" t="str">
        <f ca="1">ДАННЫЕ!$F1029&amp;H1029&amp;I1029&amp;ДАННЫЕ!$I1029&amp;"m"&amp;IF(ДАННЫЕ!$I1029&gt;0,IF(ДАННЫЕ!$J1029&gt;0,0,1),"")&amp;"f"&amp;IF(ДАННЫЕ!$R1029&gt;0,IF(YEAR(ДАННЫЕ!$F$1)=YEAR(ДАННЫЕ!$R1029),1,0),0)&amp;"z"&amp;ДАННЫЕ!$R1029&amp;"p"&amp;ДАННЫЕ!$S1029&amp;"i"&amp;ДАННЫЕ!$T1029&amp;"h"&amp;ДАННЫЕ!$K1029&amp;"be"&amp;ДАННЫЕ!$BI1029&amp;"CD"&amp;IF(ДАННЫЕ!BF1029&gt;500,4,IF(ДАННЫЕ!BF1029&gt;350,3,IF(ДАННЫЕ!BF1029&gt;200,2,IF(ДАННЫЕ!BF1029&gt;0,1,0))))&amp;"g"&amp;B1029&amp;"d"&amp;H1029&amp;"l"&amp;ДАННЫЕ!AT1029&amp;"a"&amp;ДАННЫЕ!$V1029&amp;"v"&amp;R1029&amp;"k"&amp;ДАННЫЕ!$U1029&amp;"s"&amp;ДАННЫЕ!$Y1029&amp;"t"&amp;ДАННЫЕ!$X1029&amp;"b"&amp;IF(ДАННЫЕ!$Q1029&gt;1,1,0)&amp;"PP"&amp;ДАННЫЕ!Z1029&amp;"c"&amp;S1029&amp;"x"&amp;IF(ДАННЫЕ!$BY1029&gt;0,IF(YEAR(ДАННЫЕ!$F$1)=YEAR(ДАННЫЕ!$BY1029),1,0),0)&amp;"n"&amp;IF(ДАННЫЕ!$BZ1029&gt;0,IF(YEAR(ДАННЫЕ!$F$1)=YEAR(ДАННЫЕ!$BZ1029),1,0),0)&amp;"u"&amp;D1029&amp;"z"&amp;IF(ДАННЫЕ!$CL1029&gt;0,IF(YEAR(ДАННЫЕ!$F$1)&gt;YEAR(ДАННЫЕ!$CL1029),11,12),0)</f>
        <v>03mf0zpihbeCD0g0dlav0kstb0PPc0x0n0u0z0</v>
      </c>
      <c r="K1029" s="28" t="str">
        <f ca="1">ДАННЫЕ!$I1029&amp;"x"&amp;B1029&amp;"w"&amp;IF(T1029+ДАННЫЕ!AD1029+ДАННЫЕ!AE1029+ДАННЫЕ!AF1029+ДАННЫЕ!AG1029+ДАННЫЕ!AH1029+ДАННЫЕ!$AL1029+ДАННЫЕ!AI1029+ДАННЫЕ!AJ1029+ДАННЫЕ!AK1029+ДАННЫЕ!AP1029+ДАННЫЕ!AQ1029+ДАННЫЕ!AR1029+ДАННЫЕ!$AM1029+ДАННЫЕ!$AN1029+ДАННЫЕ!AS1029+ДАННЫЕ!AT1029&gt;0,1,0)&amp;IF(OR(T1029=2,ДАННЫЕ!AD1029=2,ДАННЫЕ!AE1029=2,ДАННЫЕ!AF1029=2,ДАННЫЕ!AG1029=2,ДАННЫЕ!AH1029=2,ДАННЫЕ!$AL1029=2,ДАННЫЕ!AI1029=2,ДАННЫЕ!AJ1029=2,ДАННЫЕ!AK1029=2,ДАННЫЕ!AP1029=2,ДАННЫЕ!AQ1029=2,ДАННЫЕ!AR1029=2,ДАННЫЕ!$AM1029=2,ДАННЫЕ!$AN1029=2,ДАННЫЕ!AS1029=2,ДАННЫЕ!AT1029=2),2,0)&amp;"t"&amp;IF(T1029&gt;0,"1"&amp;T1029,"00")&amp;"f"&amp;IF(ДАННЫЕ!$AC1029,"1"&amp;ДАННЫЕ!$AC1029,"00")&amp;"b"&amp;IF(ДАННЫЕ!$AD1029,"1"&amp;ДАННЫЕ!$AD1029,"00")&amp;"g"&amp;IF(ДАННЫЕ!$AF1029,"1"&amp;ДАННЫЕ!$AF1029,"00")&amp;"c"&amp;IF(ДАННЫЕ!$AG1029,"1"&amp;ДАННЫЕ!$AG1029,"00")&amp;"i"&amp;IF(ДАННЫЕ!$AH1029,"1"&amp;ДАННЫЕ!$AH1029,"00")&amp;"r"&amp;IF(ДАННЫЕ!$AL1029,"1"&amp;ДАННЫЕ!$AL1029,"00")&amp;"m"&amp;IF(ДАННЫЕ!$AI1029,"1"&amp;ДАННЫЕ!$AI1029,"00")&amp;"hS"&amp;IF(ДАННЫЕ!$AJ1029,"1"&amp;ДАННЫЕ!$AJ1029,"00")&amp;"hZ"&amp;IF(ДАННЫЕ!$AK1029,"1"&amp;ДАННЫЕ!$AK1029,"00")&amp;"p"&amp;IF(ДАННЫЕ!$AP1029,"1"&amp;ДАННЫЕ!$AP1029,"00")&amp;"k"&amp;IF(ДАННЫЕ!$AQ1029,"1"&amp;ДАННЫЕ!$AQ1029,"00")&amp;"z"&amp;IF(ДАННЫЕ!$AR1029,"1"&amp;ДАННЫЕ!$AR1029,"00")&amp;"j"&amp;IF(ДАННЫЕ!$AM1029,"1"&amp;ДАННЫЕ!$AM1029,"00")&amp;"n"&amp;IF(ДАННЫЕ!$AN1029,"1"&amp;ДАННЫЕ!$AN1029,"00")&amp;"E"&amp;ДАННЫЕ!BI1029&amp;"L"&amp;ДАННЫЕ!AO1029&amp;"h"&amp;IF(ДАННЫЕ!$AU1029&gt;0,1,0)&amp;"v"&amp;IF(ДАННЫЕ!$AW1029&gt;0,1,0)&amp;"a"&amp;IF(ДАННЫЕ!$AS1029,"1"&amp;ДАННЫЕ!$AS1029,"00")&amp;"s"&amp;IF(ДАННЫЕ!$AT1029,"1"&amp;ДАННЫЕ!$AT1029,"00")&amp;"u"&amp;IF(ДАННЫЕ!$CJ1029&gt;0,1,0)&amp;"y"&amp;B1029&amp;"d"&amp;H1029&amp;"e"&amp;F1029&amp;G1029</f>
        <v>x0w00t00f00b00g00c00i00r00m00hS00hZ00p00k00z00j00n00ELh0v0a00s00u0y0de</v>
      </c>
      <c r="L1029" s="28" t="str">
        <f ca="1">ДАННЫЕ!$I1029&amp;"VN"&amp;IF(ДАННЫЕ!AW1029&gt;0,11,10)&amp;"CD"&amp;IF(ДАННЫЕ!BF1029&gt;500,16,IF(ДАННЫЕ!BF1029&gt;350,15,IF(ДАННЫЕ!BF1029&gt;=200,14,IF(ДАННЫЕ!BF1029&gt;=100,13,IF(ДАННЫЕ!BF1029&gt;=50,12,IF(ДАННЫЕ!BF1029&gt;0,11,10))))))&amp;"AR"&amp;IF(ДАННЫЕ!BX1029&gt;0,1,0)&amp;"GD"&amp;B1029&amp;"VV"&amp;IF(E1029&gt;=5,IF(E1029&lt;18,1,0),0)</f>
        <v>VN10CD10AR0GD0VV0</v>
      </c>
      <c r="M1029" s="28" t="str">
        <f>ДАННЫЕ!$I1029&amp;"b"&amp;ДАННЫЕ!$BI1029&amp;"r"&amp;ДАННЫЕ!$BJ1029&amp;"CD"&amp;IF(ДАННЫЕ!BF1029&gt;0,IF(ДАННЫЕ!BF1029&lt;200,1,IF(ДАННЫЕ!BF1029&lt;350,2,3)),0)&amp;"h"&amp;IF(ДАННЫЕ!$BK1029+ДАННЫЕ!$BL1029+ДАННЫЕ!$BM1029&gt;0,1,0)&amp;"x"&amp;ДАННЫЕ!$BK1029&amp;"y"&amp;ДАННЫЕ!$BL1029&amp;"z"&amp;ДАННЫЕ!$BM1029&amp;"c"&amp;IF(ДАННЫЕ!$BK1029+ДАННЫЕ!$BL1029+ДАННЫЕ!$BM1029=3,1,0)&amp;"a"&amp;IF(ДАННЫЕ!$BQ1029+ДАННЫЕ!$BR1029&gt;0,1,0)&amp;"d"&amp;ДАННЫЕ!$BQ1029&amp;"v"&amp;ДАННЫЕ!$BR1029&amp;"p"&amp;ДАННЫЕ!$BS1029&amp;"n"&amp;ДАННЫЕ!$BU1029&amp;"t"&amp;ДАННЫЕ!$BV1029&amp;"o"&amp;ДАННЫЕ!$BT1029&amp;"l"&amp;IF(ДАННЫЕ!$BN1029&gt;0,1,0)&amp;ДАННЫЕ!$BN1029&amp;"g"&amp;ДАННЫЕ!$BO1029&amp;"s"&amp;ДАННЫЕ!$BP1029&amp;"DZ"&amp;IF(ДАННЫЕ!B1029-ДАННЫЕ!G1029 &lt; 60,IF(ДАННЫЕ!B1029-ДАННЫЕ!G1029 &gt;= 0,1,0),0)&amp;"u"&amp;IF(ДАННЫЕ!$CJ1029&gt;0,1,0)</f>
        <v>brCD0h0xyzc0a0dvpntol0gsDZ1u0</v>
      </c>
      <c r="N1029" s="28" t="str">
        <f ca="1">ДАННЫЕ!$F1029&amp;ДАННЫЕ!$I1029&amp;"g"&amp;B1029&amp;"cf"&amp;D1029&amp;"a"&amp;IF(ДАННЫЕ!$BX1029&gt;0,1,0)&amp;IF(ДАННЫЕ!$BF1029&gt;500,1,IF(ДАННЫЕ!$BF1029&gt;350,2,IF(ДАННЫЕ!$BF1029&gt;=200,3,IF(ДАННЫЕ!$BF1029&gt;=100,4,IF(ДАННЫЕ!$BF1029&gt;=50,5,IF(ДАННЫЕ!$BF1029&lt;50,6,0))))))&amp;"AR"&amp;IF(DATEDIF(ДАННЫЕ!$BX1029,ДАННЫЕ!$F$1,"y")&gt;1,1,0)&amp;"VG"&amp;IF(ДАННЫЕ!$BH1029="0",1,0)&amp;"o"&amp;IF(T1029+ДАННЫЕ!$AF1029+ДАННЫЕ!$AG1029+ДАННЫЕ!$AH1029+ДАННЫЕ!$AI1029+ДАННЫЕ!$AJ1029+ДАННЫЕ!$AP1029+ДАННЫЕ!$AQ1029+ДАННЫЕ!$AR1029+ДАННЫЕ!$AU1029+ДАННЫЕ!$AW1029+ДАННЫЕ!$AS1029+ДАННЫЕ!$AT1029&gt;0,1,0)&amp;"x"&amp;ДАННЫЕ!$AG1029&amp;"p"&amp;IF(ДАННЫЕ!$BY1029&gt;0,1,0)&amp;"v"&amp;IF(ДАННЫЕ!$BZ1029&gt;0,1,0)&amp;"n"&amp;ДАННЫЕ!$CA1029&amp;"t"&amp;ДАННЫЕ!$AY1029&amp;"k"&amp;ДАННЫЕ!$CB1029&amp;"q"&amp;ДАННЫЕ!$CC1029&amp;"w"&amp;ДАННЫЕ!$CD1029&amp;"e"&amp;ДАННЫЕ!$CE1029&amp;"m"&amp;ДАННЫЕ!$CF1029&amp;"c"&amp;ДАННЫЕ!$CG1029&amp;"z"&amp;ДАННЫЕ!$CH1029&amp;"d"&amp;IF(H1029=4,1,0)&amp;"s"&amp;IF(ДАННЫЕ!$J1029=1,0,1)&amp;"u"&amp;IF(ДАННЫЕ!$CJ1029&gt;0,1,0)</f>
        <v>g0cf0a06AR1VG0o0xp0v0ntkqwemczd0s1u0</v>
      </c>
      <c r="O1029" s="28" t="str">
        <f>ДАННЫЕ!$I1029&amp;"g"&amp;B1029&amp;A1029&amp;"f"&amp;P1029&amp;"c"&amp;IF(ДАННЫЕ!$U1029&gt;0,1,0)&amp;"s"&amp;IF(ДАННЫЕ!$Q1029&gt;0,IF(YEAR(ДАННЫЕ!$F$1)=YEAR(ДАННЫЕ!$Q1029),IF(MONTH(ДАННЫЕ!$F$1)=MONTH(ДАННЫЕ!$Q1029),111,11),1),0)&amp;"i"&amp;IF(ДАННЫЕ!$R1029+ДАННЫЕ!$S1029+ДАННЫЕ!$T1029=0,0,1)&amp;"h"&amp;IF(ДАННЫЕ!$P1029&gt;0,1,0)&amp;"p"&amp;IF(ДАННЫЕ!$CI1029&gt;0,IF(YEAR(ДАННЫЕ!$F$1)=YEAR(ДАННЫЕ!$CI1029),IF(MONTH(ДАННЫЕ!$F$1)=MONTH(ДАННЫЕ!$CI1029),111,11),1),0)&amp;"d"&amp;IF(ДАННЫЕ!$CJ1029&gt;0,IF(YEAR(ДАННЫЕ!$F$1)=YEAR(ДАННЫЕ!$CJ1029),IF(MONTH(ДАННЫЕ!$F$1)=MONTH(ДАННЫЕ!$CJ1029),111,11),1),0)&amp;"o"&amp;IF(ДАННЫЕ!$CK1029&gt;0,IF(MONTH(ДАННЫЕ!$F$1)=MONTH(ДАННЫЕ!$CK1029),111,11),0)&amp;"v"&amp;IF(ДАННЫЕ!$BE1029&gt;0,IF(MONTH(ДАННЫЕ!$F$1)=MONTH(ДАННЫЕ!$BE1029),111,11),0)</f>
        <v>g00f0c0s0i0h0p0d0o0v0</v>
      </c>
      <c r="P1029" s="15">
        <f t="shared" si="50"/>
        <v>0</v>
      </c>
      <c r="Q1029" s="15">
        <f>IF(ДАННЫЕ!$F$1&gt;ДАННЫЕ!$N1029,IF(YEAR(ДАННЫЕ!$F$1)=YEAR(ДАННЫЕ!M1029),1,0),0)</f>
        <v>0</v>
      </c>
      <c r="R1029" s="15">
        <f>IF(ДАННЫЕ!$F$1&gt;ДАННЫЕ!$N1029,IF(YEAR(ДАННЫЕ!$F$1)=YEAR(ДАННЫЕ!N1029),1,0),0)</f>
        <v>0</v>
      </c>
      <c r="S1029" s="15">
        <f>IF(ДАННЫЕ!$AA1029="2А",1,IF(ДАННЫЕ!$AA1029="2Б",2,IF(ДАННЫЕ!$AA1029="2В",3,IF(ДАННЫЕ!$AA1029=3,4,IF(ДАННЫЕ!$AA1029="4А",5,IF(ДАННЫЕ!$AA1029="4Б",6,IF(ДАННЫЕ!$AA1029="4В",7,IF(ДАННЫЕ!$AA1029=5,8,0))))))))</f>
        <v>0</v>
      </c>
      <c r="T1029" s="15">
        <f>IF(OR(ДАННЫЕ!$AC1029=2,ДАННЫЕ!$AD1029=2,ДАННЫЕ!$AE1029=2),2,IF(OR(ДАННЫЕ!$AC1029=1,ДАННЫЕ!$AD1029=1,ДАННЫЕ!$AE1029=1),1,0))</f>
        <v>0</v>
      </c>
    </row>
    <row r="1030" spans="1:20" x14ac:dyDescent="0.2">
      <c r="A1030" s="78">
        <f>IF(B1030&gt;0,IF(MONTH(ДАННЫЕ!$F$1)=MONTH(ДАННЫЕ!$B1030),1,0),0)</f>
        <v>0</v>
      </c>
      <c r="B1030" s="14">
        <f>IF(ДАННЫЕ!$B1030&gt;0,IF(YEAR(ДАННЫЕ!$F$1)=YEAR(ДАННЫЕ!$B1030),1,0),0)</f>
        <v>0</v>
      </c>
      <c r="C1030" s="14">
        <f>IF(ДАННЫЕ!$CM1030&gt;0,IF(YEAR(ДАННЫЕ!$F$1)=YEAR(ДАННЫЕ!$CM1030),1,0),0)</f>
        <v>0</v>
      </c>
      <c r="D1030" s="14">
        <f>IF(ДАННЫЕ!$CJ1030&gt;0,IF(ДАННЫЕ!$CL1030&gt;ДАННЫЕ!$F$1,1,IF(ДАННЫЕ!$CL1030&gt;0,0,1)),0)</f>
        <v>0</v>
      </c>
      <c r="E1030" s="43" t="str">
        <f ca="1">IF(ДАННЫЕ!$F$1&gt;0,IF(ДАННЫЕ!$G1030&gt;0,DATEDIF(ДАННЫЕ!$G1030,ДАННЫЕ!$F$1,"y"),""),IF(ДАННЫЕ!$G1030&gt;0,DATEDIF(ДАННЫЕ!$G1030,TODAY(),"y"),""))</f>
        <v/>
      </c>
      <c r="F1030" s="43" t="str">
        <f xml:space="preserve"> IF(ДАННЫЕ!$F1030="М",IF(E1030&gt;=18,IF(E1030&lt;60,1,""),""),"")&amp;IF(ДАННЫЕ!$F1030="Ж",IF(E1030&gt;=18,IF(E1030&lt;55,1,""),""),"")</f>
        <v/>
      </c>
      <c r="G1030" s="43" t="str">
        <f xml:space="preserve"> IF(ДАННЫЕ!$F1030="М",IF(E1030&gt;=60,2,""),"")&amp;IF(ДАННЫЕ!$F1030="Ж",IF(E1030&gt;=55,2,""),"")</f>
        <v/>
      </c>
      <c r="H1030" s="43" t="str">
        <f t="shared" ca="1" si="48"/>
        <v/>
      </c>
      <c r="I1030" s="43" t="str">
        <f t="shared" ca="1" si="49"/>
        <v>03</v>
      </c>
      <c r="J1030" s="28" t="str">
        <f ca="1">ДАННЫЕ!$F1030&amp;H1030&amp;I1030&amp;ДАННЫЕ!$I1030&amp;"m"&amp;IF(ДАННЫЕ!$I1030&gt;0,IF(ДАННЫЕ!$J1030&gt;0,0,1),"")&amp;"f"&amp;IF(ДАННЫЕ!$R1030&gt;0,IF(YEAR(ДАННЫЕ!$F$1)=YEAR(ДАННЫЕ!$R1030),1,0),0)&amp;"z"&amp;ДАННЫЕ!$R1030&amp;"p"&amp;ДАННЫЕ!$S1030&amp;"i"&amp;ДАННЫЕ!$T1030&amp;"h"&amp;ДАННЫЕ!$K1030&amp;"be"&amp;ДАННЫЕ!$BI1030&amp;"CD"&amp;IF(ДАННЫЕ!BF1030&gt;500,4,IF(ДАННЫЕ!BF1030&gt;350,3,IF(ДАННЫЕ!BF1030&gt;200,2,IF(ДАННЫЕ!BF1030&gt;0,1,0))))&amp;"g"&amp;B1030&amp;"d"&amp;H1030&amp;"l"&amp;ДАННЫЕ!AT1030&amp;"a"&amp;ДАННЫЕ!$V1030&amp;"v"&amp;R1030&amp;"k"&amp;ДАННЫЕ!$U1030&amp;"s"&amp;ДАННЫЕ!$Y1030&amp;"t"&amp;ДАННЫЕ!$X1030&amp;"b"&amp;IF(ДАННЫЕ!$Q1030&gt;1,1,0)&amp;"PP"&amp;ДАННЫЕ!Z1030&amp;"c"&amp;S1030&amp;"x"&amp;IF(ДАННЫЕ!$BY1030&gt;0,IF(YEAR(ДАННЫЕ!$F$1)=YEAR(ДАННЫЕ!$BY1030),1,0),0)&amp;"n"&amp;IF(ДАННЫЕ!$BZ1030&gt;0,IF(YEAR(ДАННЫЕ!$F$1)=YEAR(ДАННЫЕ!$BZ1030),1,0),0)&amp;"u"&amp;D1030&amp;"z"&amp;IF(ДАННЫЕ!$CL1030&gt;0,IF(YEAR(ДАННЫЕ!$F$1)&gt;YEAR(ДАННЫЕ!$CL1030),11,12),0)</f>
        <v>03mf0zpihbeCD0g0dlav0kstb0PPc0x0n0u0z0</v>
      </c>
      <c r="K1030" s="28" t="str">
        <f ca="1">ДАННЫЕ!$I1030&amp;"x"&amp;B1030&amp;"w"&amp;IF(T1030+ДАННЫЕ!AD1030+ДАННЫЕ!AE1030+ДАННЫЕ!AF1030+ДАННЫЕ!AG1030+ДАННЫЕ!AH1030+ДАННЫЕ!$AL1030+ДАННЫЕ!AI1030+ДАННЫЕ!AJ1030+ДАННЫЕ!AK1030+ДАННЫЕ!AP1030+ДАННЫЕ!AQ1030+ДАННЫЕ!AR1030+ДАННЫЕ!$AM1030+ДАННЫЕ!$AN1030+ДАННЫЕ!AS1030+ДАННЫЕ!AT1030&gt;0,1,0)&amp;IF(OR(T1030=2,ДАННЫЕ!AD1030=2,ДАННЫЕ!AE1030=2,ДАННЫЕ!AF1030=2,ДАННЫЕ!AG1030=2,ДАННЫЕ!AH1030=2,ДАННЫЕ!$AL1030=2,ДАННЫЕ!AI1030=2,ДАННЫЕ!AJ1030=2,ДАННЫЕ!AK1030=2,ДАННЫЕ!AP1030=2,ДАННЫЕ!AQ1030=2,ДАННЫЕ!AR1030=2,ДАННЫЕ!$AM1030=2,ДАННЫЕ!$AN1030=2,ДАННЫЕ!AS1030=2,ДАННЫЕ!AT1030=2),2,0)&amp;"t"&amp;IF(T1030&gt;0,"1"&amp;T1030,"00")&amp;"f"&amp;IF(ДАННЫЕ!$AC1030,"1"&amp;ДАННЫЕ!$AC1030,"00")&amp;"b"&amp;IF(ДАННЫЕ!$AD1030,"1"&amp;ДАННЫЕ!$AD1030,"00")&amp;"g"&amp;IF(ДАННЫЕ!$AF1030,"1"&amp;ДАННЫЕ!$AF1030,"00")&amp;"c"&amp;IF(ДАННЫЕ!$AG1030,"1"&amp;ДАННЫЕ!$AG1030,"00")&amp;"i"&amp;IF(ДАННЫЕ!$AH1030,"1"&amp;ДАННЫЕ!$AH1030,"00")&amp;"r"&amp;IF(ДАННЫЕ!$AL1030,"1"&amp;ДАННЫЕ!$AL1030,"00")&amp;"m"&amp;IF(ДАННЫЕ!$AI1030,"1"&amp;ДАННЫЕ!$AI1030,"00")&amp;"hS"&amp;IF(ДАННЫЕ!$AJ1030,"1"&amp;ДАННЫЕ!$AJ1030,"00")&amp;"hZ"&amp;IF(ДАННЫЕ!$AK1030,"1"&amp;ДАННЫЕ!$AK1030,"00")&amp;"p"&amp;IF(ДАННЫЕ!$AP1030,"1"&amp;ДАННЫЕ!$AP1030,"00")&amp;"k"&amp;IF(ДАННЫЕ!$AQ1030,"1"&amp;ДАННЫЕ!$AQ1030,"00")&amp;"z"&amp;IF(ДАННЫЕ!$AR1030,"1"&amp;ДАННЫЕ!$AR1030,"00")&amp;"j"&amp;IF(ДАННЫЕ!$AM1030,"1"&amp;ДАННЫЕ!$AM1030,"00")&amp;"n"&amp;IF(ДАННЫЕ!$AN1030,"1"&amp;ДАННЫЕ!$AN1030,"00")&amp;"E"&amp;ДАННЫЕ!BI1030&amp;"L"&amp;ДАННЫЕ!AO1030&amp;"h"&amp;IF(ДАННЫЕ!$AU1030&gt;0,1,0)&amp;"v"&amp;IF(ДАННЫЕ!$AW1030&gt;0,1,0)&amp;"a"&amp;IF(ДАННЫЕ!$AS1030,"1"&amp;ДАННЫЕ!$AS1030,"00")&amp;"s"&amp;IF(ДАННЫЕ!$AT1030,"1"&amp;ДАННЫЕ!$AT1030,"00")&amp;"u"&amp;IF(ДАННЫЕ!$CJ1030&gt;0,1,0)&amp;"y"&amp;B1030&amp;"d"&amp;H1030&amp;"e"&amp;F1030&amp;G1030</f>
        <v>x0w00t00f00b00g00c00i00r00m00hS00hZ00p00k00z00j00n00ELh0v0a00s00u0y0de</v>
      </c>
      <c r="L1030" s="28" t="str">
        <f ca="1">ДАННЫЕ!$I1030&amp;"VN"&amp;IF(ДАННЫЕ!AW1030&gt;0,11,10)&amp;"CD"&amp;IF(ДАННЫЕ!BF1030&gt;500,16,IF(ДАННЫЕ!BF1030&gt;350,15,IF(ДАННЫЕ!BF1030&gt;=200,14,IF(ДАННЫЕ!BF1030&gt;=100,13,IF(ДАННЫЕ!BF1030&gt;=50,12,IF(ДАННЫЕ!BF1030&gt;0,11,10))))))&amp;"AR"&amp;IF(ДАННЫЕ!BX1030&gt;0,1,0)&amp;"GD"&amp;B1030&amp;"VV"&amp;IF(E1030&gt;=5,IF(E1030&lt;18,1,0),0)</f>
        <v>VN10CD10AR0GD0VV0</v>
      </c>
      <c r="M1030" s="28" t="str">
        <f>ДАННЫЕ!$I1030&amp;"b"&amp;ДАННЫЕ!$BI1030&amp;"r"&amp;ДАННЫЕ!$BJ1030&amp;"CD"&amp;IF(ДАННЫЕ!BF1030&gt;0,IF(ДАННЫЕ!BF1030&lt;200,1,IF(ДАННЫЕ!BF1030&lt;350,2,3)),0)&amp;"h"&amp;IF(ДАННЫЕ!$BK1030+ДАННЫЕ!$BL1030+ДАННЫЕ!$BM1030&gt;0,1,0)&amp;"x"&amp;ДАННЫЕ!$BK1030&amp;"y"&amp;ДАННЫЕ!$BL1030&amp;"z"&amp;ДАННЫЕ!$BM1030&amp;"c"&amp;IF(ДАННЫЕ!$BK1030+ДАННЫЕ!$BL1030+ДАННЫЕ!$BM1030=3,1,0)&amp;"a"&amp;IF(ДАННЫЕ!$BQ1030+ДАННЫЕ!$BR1030&gt;0,1,0)&amp;"d"&amp;ДАННЫЕ!$BQ1030&amp;"v"&amp;ДАННЫЕ!$BR1030&amp;"p"&amp;ДАННЫЕ!$BS1030&amp;"n"&amp;ДАННЫЕ!$BU1030&amp;"t"&amp;ДАННЫЕ!$BV1030&amp;"o"&amp;ДАННЫЕ!$BT1030&amp;"l"&amp;IF(ДАННЫЕ!$BN1030&gt;0,1,0)&amp;ДАННЫЕ!$BN1030&amp;"g"&amp;ДАННЫЕ!$BO1030&amp;"s"&amp;ДАННЫЕ!$BP1030&amp;"DZ"&amp;IF(ДАННЫЕ!B1030-ДАННЫЕ!G1030 &lt; 60,IF(ДАННЫЕ!B1030-ДАННЫЕ!G1030 &gt;= 0,1,0),0)&amp;"u"&amp;IF(ДАННЫЕ!$CJ1030&gt;0,1,0)</f>
        <v>brCD0h0xyzc0a0dvpntol0gsDZ1u0</v>
      </c>
      <c r="N1030" s="28" t="str">
        <f ca="1">ДАННЫЕ!$F1030&amp;ДАННЫЕ!$I1030&amp;"g"&amp;B1030&amp;"cf"&amp;D1030&amp;"a"&amp;IF(ДАННЫЕ!$BX1030&gt;0,1,0)&amp;IF(ДАННЫЕ!$BF1030&gt;500,1,IF(ДАННЫЕ!$BF1030&gt;350,2,IF(ДАННЫЕ!$BF1030&gt;=200,3,IF(ДАННЫЕ!$BF1030&gt;=100,4,IF(ДАННЫЕ!$BF1030&gt;=50,5,IF(ДАННЫЕ!$BF1030&lt;50,6,0))))))&amp;"AR"&amp;IF(DATEDIF(ДАННЫЕ!$BX1030,ДАННЫЕ!$F$1,"y")&gt;1,1,0)&amp;"VG"&amp;IF(ДАННЫЕ!$BH1030="0",1,0)&amp;"o"&amp;IF(T1030+ДАННЫЕ!$AF1030+ДАННЫЕ!$AG1030+ДАННЫЕ!$AH1030+ДАННЫЕ!$AI1030+ДАННЫЕ!$AJ1030+ДАННЫЕ!$AP1030+ДАННЫЕ!$AQ1030+ДАННЫЕ!$AR1030+ДАННЫЕ!$AU1030+ДАННЫЕ!$AW1030+ДАННЫЕ!$AS1030+ДАННЫЕ!$AT1030&gt;0,1,0)&amp;"x"&amp;ДАННЫЕ!$AG1030&amp;"p"&amp;IF(ДАННЫЕ!$BY1030&gt;0,1,0)&amp;"v"&amp;IF(ДАННЫЕ!$BZ1030&gt;0,1,0)&amp;"n"&amp;ДАННЫЕ!$CA1030&amp;"t"&amp;ДАННЫЕ!$AY1030&amp;"k"&amp;ДАННЫЕ!$CB1030&amp;"q"&amp;ДАННЫЕ!$CC1030&amp;"w"&amp;ДАННЫЕ!$CD1030&amp;"e"&amp;ДАННЫЕ!$CE1030&amp;"m"&amp;ДАННЫЕ!$CF1030&amp;"c"&amp;ДАННЫЕ!$CG1030&amp;"z"&amp;ДАННЫЕ!$CH1030&amp;"d"&amp;IF(H1030=4,1,0)&amp;"s"&amp;IF(ДАННЫЕ!$J1030=1,0,1)&amp;"u"&amp;IF(ДАННЫЕ!$CJ1030&gt;0,1,0)</f>
        <v>g0cf0a06AR1VG0o0xp0v0ntkqwemczd0s1u0</v>
      </c>
      <c r="O1030" s="28" t="str">
        <f>ДАННЫЕ!$I1030&amp;"g"&amp;B1030&amp;A1030&amp;"f"&amp;P1030&amp;"c"&amp;IF(ДАННЫЕ!$U1030&gt;0,1,0)&amp;"s"&amp;IF(ДАННЫЕ!$Q1030&gt;0,IF(YEAR(ДАННЫЕ!$F$1)=YEAR(ДАННЫЕ!$Q1030),IF(MONTH(ДАННЫЕ!$F$1)=MONTH(ДАННЫЕ!$Q1030),111,11),1),0)&amp;"i"&amp;IF(ДАННЫЕ!$R1030+ДАННЫЕ!$S1030+ДАННЫЕ!$T1030=0,0,1)&amp;"h"&amp;IF(ДАННЫЕ!$P1030&gt;0,1,0)&amp;"p"&amp;IF(ДАННЫЕ!$CI1030&gt;0,IF(YEAR(ДАННЫЕ!$F$1)=YEAR(ДАННЫЕ!$CI1030),IF(MONTH(ДАННЫЕ!$F$1)=MONTH(ДАННЫЕ!$CI1030),111,11),1),0)&amp;"d"&amp;IF(ДАННЫЕ!$CJ1030&gt;0,IF(YEAR(ДАННЫЕ!$F$1)=YEAR(ДАННЫЕ!$CJ1030),IF(MONTH(ДАННЫЕ!$F$1)=MONTH(ДАННЫЕ!$CJ1030),111,11),1),0)&amp;"o"&amp;IF(ДАННЫЕ!$CK1030&gt;0,IF(MONTH(ДАННЫЕ!$F$1)=MONTH(ДАННЫЕ!$CK1030),111,11),0)&amp;"v"&amp;IF(ДАННЫЕ!$BE1030&gt;0,IF(MONTH(ДАННЫЕ!$F$1)=MONTH(ДАННЫЕ!$BE1030),111,11),0)</f>
        <v>g00f0c0s0i0h0p0d0o0v0</v>
      </c>
      <c r="P1030" s="15">
        <f t="shared" si="50"/>
        <v>0</v>
      </c>
      <c r="Q1030" s="15">
        <f>IF(ДАННЫЕ!$F$1&gt;ДАННЫЕ!$N1030,IF(YEAR(ДАННЫЕ!$F$1)=YEAR(ДАННЫЕ!M1030),1,0),0)</f>
        <v>0</v>
      </c>
      <c r="R1030" s="15">
        <f>IF(ДАННЫЕ!$F$1&gt;ДАННЫЕ!$N1030,IF(YEAR(ДАННЫЕ!$F$1)=YEAR(ДАННЫЕ!N1030),1,0),0)</f>
        <v>0</v>
      </c>
      <c r="S1030" s="15">
        <f>IF(ДАННЫЕ!$AA1030="2А",1,IF(ДАННЫЕ!$AA1030="2Б",2,IF(ДАННЫЕ!$AA1030="2В",3,IF(ДАННЫЕ!$AA1030=3,4,IF(ДАННЫЕ!$AA1030="4А",5,IF(ДАННЫЕ!$AA1030="4Б",6,IF(ДАННЫЕ!$AA1030="4В",7,IF(ДАННЫЕ!$AA1030=5,8,0))))))))</f>
        <v>0</v>
      </c>
      <c r="T1030" s="15">
        <f>IF(OR(ДАННЫЕ!$AC1030=2,ДАННЫЕ!$AD1030=2,ДАННЫЕ!$AE1030=2),2,IF(OR(ДАННЫЕ!$AC1030=1,ДАННЫЕ!$AD1030=1,ДАННЫЕ!$AE1030=1),1,0))</f>
        <v>0</v>
      </c>
    </row>
    <row r="1031" spans="1:20" x14ac:dyDescent="0.2">
      <c r="A1031" s="78">
        <f>IF(B1031&gt;0,IF(MONTH(ДАННЫЕ!$F$1)=MONTH(ДАННЫЕ!$B1031),1,0),0)</f>
        <v>0</v>
      </c>
      <c r="B1031" s="14">
        <f>IF(ДАННЫЕ!$B1031&gt;0,IF(YEAR(ДАННЫЕ!$F$1)=YEAR(ДАННЫЕ!$B1031),1,0),0)</f>
        <v>0</v>
      </c>
      <c r="C1031" s="14">
        <f>IF(ДАННЫЕ!$CM1031&gt;0,IF(YEAR(ДАННЫЕ!$F$1)=YEAR(ДАННЫЕ!$CM1031),1,0),0)</f>
        <v>0</v>
      </c>
      <c r="D1031" s="14">
        <f>IF(ДАННЫЕ!$CJ1031&gt;0,IF(ДАННЫЕ!$CL1031&gt;ДАННЫЕ!$F$1,1,IF(ДАННЫЕ!$CL1031&gt;0,0,1)),0)</f>
        <v>0</v>
      </c>
      <c r="E1031" s="43" t="str">
        <f ca="1">IF(ДАННЫЕ!$F$1&gt;0,IF(ДАННЫЕ!$G1031&gt;0,DATEDIF(ДАННЫЕ!$G1031,ДАННЫЕ!$F$1,"y"),""),IF(ДАННЫЕ!$G1031&gt;0,DATEDIF(ДАННЫЕ!$G1031,TODAY(),"y"),""))</f>
        <v/>
      </c>
      <c r="F1031" s="43" t="str">
        <f xml:space="preserve"> IF(ДАННЫЕ!$F1031="М",IF(E1031&gt;=18,IF(E1031&lt;60,1,""),""),"")&amp;IF(ДАННЫЕ!$F1031="Ж",IF(E1031&gt;=18,IF(E1031&lt;55,1,""),""),"")</f>
        <v/>
      </c>
      <c r="G1031" s="43" t="str">
        <f xml:space="preserve"> IF(ДАННЫЕ!$F1031="М",IF(E1031&gt;=60,2,""),"")&amp;IF(ДАННЫЕ!$F1031="Ж",IF(E1031&gt;=55,2,""),"")</f>
        <v/>
      </c>
      <c r="H1031" s="43" t="str">
        <f t="shared" ca="1" si="48"/>
        <v/>
      </c>
      <c r="I1031" s="43" t="str">
        <f t="shared" ca="1" si="49"/>
        <v>03</v>
      </c>
      <c r="J1031" s="28" t="str">
        <f ca="1">ДАННЫЕ!$F1031&amp;H1031&amp;I1031&amp;ДАННЫЕ!$I1031&amp;"m"&amp;IF(ДАННЫЕ!$I1031&gt;0,IF(ДАННЫЕ!$J1031&gt;0,0,1),"")&amp;"f"&amp;IF(ДАННЫЕ!$R1031&gt;0,IF(YEAR(ДАННЫЕ!$F$1)=YEAR(ДАННЫЕ!$R1031),1,0),0)&amp;"z"&amp;ДАННЫЕ!$R1031&amp;"p"&amp;ДАННЫЕ!$S1031&amp;"i"&amp;ДАННЫЕ!$T1031&amp;"h"&amp;ДАННЫЕ!$K1031&amp;"be"&amp;ДАННЫЕ!$BI1031&amp;"CD"&amp;IF(ДАННЫЕ!BF1031&gt;500,4,IF(ДАННЫЕ!BF1031&gt;350,3,IF(ДАННЫЕ!BF1031&gt;200,2,IF(ДАННЫЕ!BF1031&gt;0,1,0))))&amp;"g"&amp;B1031&amp;"d"&amp;H1031&amp;"l"&amp;ДАННЫЕ!AT1031&amp;"a"&amp;ДАННЫЕ!$V1031&amp;"v"&amp;R1031&amp;"k"&amp;ДАННЫЕ!$U1031&amp;"s"&amp;ДАННЫЕ!$Y1031&amp;"t"&amp;ДАННЫЕ!$X1031&amp;"b"&amp;IF(ДАННЫЕ!$Q1031&gt;1,1,0)&amp;"PP"&amp;ДАННЫЕ!Z1031&amp;"c"&amp;S1031&amp;"x"&amp;IF(ДАННЫЕ!$BY1031&gt;0,IF(YEAR(ДАННЫЕ!$F$1)=YEAR(ДАННЫЕ!$BY1031),1,0),0)&amp;"n"&amp;IF(ДАННЫЕ!$BZ1031&gt;0,IF(YEAR(ДАННЫЕ!$F$1)=YEAR(ДАННЫЕ!$BZ1031),1,0),0)&amp;"u"&amp;D1031&amp;"z"&amp;IF(ДАННЫЕ!$CL1031&gt;0,IF(YEAR(ДАННЫЕ!$F$1)&gt;YEAR(ДАННЫЕ!$CL1031),11,12),0)</f>
        <v>03mf0zpihbeCD0g0dlav0kstb0PPc0x0n0u0z0</v>
      </c>
      <c r="K1031" s="28" t="str">
        <f ca="1">ДАННЫЕ!$I1031&amp;"x"&amp;B1031&amp;"w"&amp;IF(T1031+ДАННЫЕ!AD1031+ДАННЫЕ!AE1031+ДАННЫЕ!AF1031+ДАННЫЕ!AG1031+ДАННЫЕ!AH1031+ДАННЫЕ!$AL1031+ДАННЫЕ!AI1031+ДАННЫЕ!AJ1031+ДАННЫЕ!AK1031+ДАННЫЕ!AP1031+ДАННЫЕ!AQ1031+ДАННЫЕ!AR1031+ДАННЫЕ!$AM1031+ДАННЫЕ!$AN1031+ДАННЫЕ!AS1031+ДАННЫЕ!AT1031&gt;0,1,0)&amp;IF(OR(T1031=2,ДАННЫЕ!AD1031=2,ДАННЫЕ!AE1031=2,ДАННЫЕ!AF1031=2,ДАННЫЕ!AG1031=2,ДАННЫЕ!AH1031=2,ДАННЫЕ!$AL1031=2,ДАННЫЕ!AI1031=2,ДАННЫЕ!AJ1031=2,ДАННЫЕ!AK1031=2,ДАННЫЕ!AP1031=2,ДАННЫЕ!AQ1031=2,ДАННЫЕ!AR1031=2,ДАННЫЕ!$AM1031=2,ДАННЫЕ!$AN1031=2,ДАННЫЕ!AS1031=2,ДАННЫЕ!AT1031=2),2,0)&amp;"t"&amp;IF(T1031&gt;0,"1"&amp;T1031,"00")&amp;"f"&amp;IF(ДАННЫЕ!$AC1031,"1"&amp;ДАННЫЕ!$AC1031,"00")&amp;"b"&amp;IF(ДАННЫЕ!$AD1031,"1"&amp;ДАННЫЕ!$AD1031,"00")&amp;"g"&amp;IF(ДАННЫЕ!$AF1031,"1"&amp;ДАННЫЕ!$AF1031,"00")&amp;"c"&amp;IF(ДАННЫЕ!$AG1031,"1"&amp;ДАННЫЕ!$AG1031,"00")&amp;"i"&amp;IF(ДАННЫЕ!$AH1031,"1"&amp;ДАННЫЕ!$AH1031,"00")&amp;"r"&amp;IF(ДАННЫЕ!$AL1031,"1"&amp;ДАННЫЕ!$AL1031,"00")&amp;"m"&amp;IF(ДАННЫЕ!$AI1031,"1"&amp;ДАННЫЕ!$AI1031,"00")&amp;"hS"&amp;IF(ДАННЫЕ!$AJ1031,"1"&amp;ДАННЫЕ!$AJ1031,"00")&amp;"hZ"&amp;IF(ДАННЫЕ!$AK1031,"1"&amp;ДАННЫЕ!$AK1031,"00")&amp;"p"&amp;IF(ДАННЫЕ!$AP1031,"1"&amp;ДАННЫЕ!$AP1031,"00")&amp;"k"&amp;IF(ДАННЫЕ!$AQ1031,"1"&amp;ДАННЫЕ!$AQ1031,"00")&amp;"z"&amp;IF(ДАННЫЕ!$AR1031,"1"&amp;ДАННЫЕ!$AR1031,"00")&amp;"j"&amp;IF(ДАННЫЕ!$AM1031,"1"&amp;ДАННЫЕ!$AM1031,"00")&amp;"n"&amp;IF(ДАННЫЕ!$AN1031,"1"&amp;ДАННЫЕ!$AN1031,"00")&amp;"E"&amp;ДАННЫЕ!BI1031&amp;"L"&amp;ДАННЫЕ!AO1031&amp;"h"&amp;IF(ДАННЫЕ!$AU1031&gt;0,1,0)&amp;"v"&amp;IF(ДАННЫЕ!$AW1031&gt;0,1,0)&amp;"a"&amp;IF(ДАННЫЕ!$AS1031,"1"&amp;ДАННЫЕ!$AS1031,"00")&amp;"s"&amp;IF(ДАННЫЕ!$AT1031,"1"&amp;ДАННЫЕ!$AT1031,"00")&amp;"u"&amp;IF(ДАННЫЕ!$CJ1031&gt;0,1,0)&amp;"y"&amp;B1031&amp;"d"&amp;H1031&amp;"e"&amp;F1031&amp;G1031</f>
        <v>x0w00t00f00b00g00c00i00r00m00hS00hZ00p00k00z00j00n00ELh0v0a00s00u0y0de</v>
      </c>
      <c r="L1031" s="28" t="str">
        <f ca="1">ДАННЫЕ!$I1031&amp;"VN"&amp;IF(ДАННЫЕ!AW1031&gt;0,11,10)&amp;"CD"&amp;IF(ДАННЫЕ!BF1031&gt;500,16,IF(ДАННЫЕ!BF1031&gt;350,15,IF(ДАННЫЕ!BF1031&gt;=200,14,IF(ДАННЫЕ!BF1031&gt;=100,13,IF(ДАННЫЕ!BF1031&gt;=50,12,IF(ДАННЫЕ!BF1031&gt;0,11,10))))))&amp;"AR"&amp;IF(ДАННЫЕ!BX1031&gt;0,1,0)&amp;"GD"&amp;B1031&amp;"VV"&amp;IF(E1031&gt;=5,IF(E1031&lt;18,1,0),0)</f>
        <v>VN10CD10AR0GD0VV0</v>
      </c>
      <c r="M1031" s="28" t="str">
        <f>ДАННЫЕ!$I1031&amp;"b"&amp;ДАННЫЕ!$BI1031&amp;"r"&amp;ДАННЫЕ!$BJ1031&amp;"CD"&amp;IF(ДАННЫЕ!BF1031&gt;0,IF(ДАННЫЕ!BF1031&lt;200,1,IF(ДАННЫЕ!BF1031&lt;350,2,3)),0)&amp;"h"&amp;IF(ДАННЫЕ!$BK1031+ДАННЫЕ!$BL1031+ДАННЫЕ!$BM1031&gt;0,1,0)&amp;"x"&amp;ДАННЫЕ!$BK1031&amp;"y"&amp;ДАННЫЕ!$BL1031&amp;"z"&amp;ДАННЫЕ!$BM1031&amp;"c"&amp;IF(ДАННЫЕ!$BK1031+ДАННЫЕ!$BL1031+ДАННЫЕ!$BM1031=3,1,0)&amp;"a"&amp;IF(ДАННЫЕ!$BQ1031+ДАННЫЕ!$BR1031&gt;0,1,0)&amp;"d"&amp;ДАННЫЕ!$BQ1031&amp;"v"&amp;ДАННЫЕ!$BR1031&amp;"p"&amp;ДАННЫЕ!$BS1031&amp;"n"&amp;ДАННЫЕ!$BU1031&amp;"t"&amp;ДАННЫЕ!$BV1031&amp;"o"&amp;ДАННЫЕ!$BT1031&amp;"l"&amp;IF(ДАННЫЕ!$BN1031&gt;0,1,0)&amp;ДАННЫЕ!$BN1031&amp;"g"&amp;ДАННЫЕ!$BO1031&amp;"s"&amp;ДАННЫЕ!$BP1031&amp;"DZ"&amp;IF(ДАННЫЕ!B1031-ДАННЫЕ!G1031 &lt; 60,IF(ДАННЫЕ!B1031-ДАННЫЕ!G1031 &gt;= 0,1,0),0)&amp;"u"&amp;IF(ДАННЫЕ!$CJ1031&gt;0,1,0)</f>
        <v>brCD0h0xyzc0a0dvpntol0gsDZ1u0</v>
      </c>
      <c r="N1031" s="28" t="str">
        <f ca="1">ДАННЫЕ!$F1031&amp;ДАННЫЕ!$I1031&amp;"g"&amp;B1031&amp;"cf"&amp;D1031&amp;"a"&amp;IF(ДАННЫЕ!$BX1031&gt;0,1,0)&amp;IF(ДАННЫЕ!$BF1031&gt;500,1,IF(ДАННЫЕ!$BF1031&gt;350,2,IF(ДАННЫЕ!$BF1031&gt;=200,3,IF(ДАННЫЕ!$BF1031&gt;=100,4,IF(ДАННЫЕ!$BF1031&gt;=50,5,IF(ДАННЫЕ!$BF1031&lt;50,6,0))))))&amp;"AR"&amp;IF(DATEDIF(ДАННЫЕ!$BX1031,ДАННЫЕ!$F$1,"y")&gt;1,1,0)&amp;"VG"&amp;IF(ДАННЫЕ!$BH1031="0",1,0)&amp;"o"&amp;IF(T1031+ДАННЫЕ!$AF1031+ДАННЫЕ!$AG1031+ДАННЫЕ!$AH1031+ДАННЫЕ!$AI1031+ДАННЫЕ!$AJ1031+ДАННЫЕ!$AP1031+ДАННЫЕ!$AQ1031+ДАННЫЕ!$AR1031+ДАННЫЕ!$AU1031+ДАННЫЕ!$AW1031+ДАННЫЕ!$AS1031+ДАННЫЕ!$AT1031&gt;0,1,0)&amp;"x"&amp;ДАННЫЕ!$AG1031&amp;"p"&amp;IF(ДАННЫЕ!$BY1031&gt;0,1,0)&amp;"v"&amp;IF(ДАННЫЕ!$BZ1031&gt;0,1,0)&amp;"n"&amp;ДАННЫЕ!$CA1031&amp;"t"&amp;ДАННЫЕ!$AY1031&amp;"k"&amp;ДАННЫЕ!$CB1031&amp;"q"&amp;ДАННЫЕ!$CC1031&amp;"w"&amp;ДАННЫЕ!$CD1031&amp;"e"&amp;ДАННЫЕ!$CE1031&amp;"m"&amp;ДАННЫЕ!$CF1031&amp;"c"&amp;ДАННЫЕ!$CG1031&amp;"z"&amp;ДАННЫЕ!$CH1031&amp;"d"&amp;IF(H1031=4,1,0)&amp;"s"&amp;IF(ДАННЫЕ!$J1031=1,0,1)&amp;"u"&amp;IF(ДАННЫЕ!$CJ1031&gt;0,1,0)</f>
        <v>g0cf0a06AR1VG0o0xp0v0ntkqwemczd0s1u0</v>
      </c>
      <c r="O1031" s="28" t="str">
        <f>ДАННЫЕ!$I1031&amp;"g"&amp;B1031&amp;A1031&amp;"f"&amp;P1031&amp;"c"&amp;IF(ДАННЫЕ!$U1031&gt;0,1,0)&amp;"s"&amp;IF(ДАННЫЕ!$Q1031&gt;0,IF(YEAR(ДАННЫЕ!$F$1)=YEAR(ДАННЫЕ!$Q1031),IF(MONTH(ДАННЫЕ!$F$1)=MONTH(ДАННЫЕ!$Q1031),111,11),1),0)&amp;"i"&amp;IF(ДАННЫЕ!$R1031+ДАННЫЕ!$S1031+ДАННЫЕ!$T1031=0,0,1)&amp;"h"&amp;IF(ДАННЫЕ!$P1031&gt;0,1,0)&amp;"p"&amp;IF(ДАННЫЕ!$CI1031&gt;0,IF(YEAR(ДАННЫЕ!$F$1)=YEAR(ДАННЫЕ!$CI1031),IF(MONTH(ДАННЫЕ!$F$1)=MONTH(ДАННЫЕ!$CI1031),111,11),1),0)&amp;"d"&amp;IF(ДАННЫЕ!$CJ1031&gt;0,IF(YEAR(ДАННЫЕ!$F$1)=YEAR(ДАННЫЕ!$CJ1031),IF(MONTH(ДАННЫЕ!$F$1)=MONTH(ДАННЫЕ!$CJ1031),111,11),1),0)&amp;"o"&amp;IF(ДАННЫЕ!$CK1031&gt;0,IF(MONTH(ДАННЫЕ!$F$1)=MONTH(ДАННЫЕ!$CK1031),111,11),0)&amp;"v"&amp;IF(ДАННЫЕ!$BE1031&gt;0,IF(MONTH(ДАННЫЕ!$F$1)=MONTH(ДАННЫЕ!$BE1031),111,11),0)</f>
        <v>g00f0c0s0i0h0p0d0o0v0</v>
      </c>
      <c r="P1031" s="15">
        <f t="shared" si="50"/>
        <v>0</v>
      </c>
      <c r="Q1031" s="15">
        <f>IF(ДАННЫЕ!$F$1&gt;ДАННЫЕ!$N1031,IF(YEAR(ДАННЫЕ!$F$1)=YEAR(ДАННЫЕ!M1031),1,0),0)</f>
        <v>0</v>
      </c>
      <c r="R1031" s="15">
        <f>IF(ДАННЫЕ!$F$1&gt;ДАННЫЕ!$N1031,IF(YEAR(ДАННЫЕ!$F$1)=YEAR(ДАННЫЕ!N1031),1,0),0)</f>
        <v>0</v>
      </c>
      <c r="S1031" s="15">
        <f>IF(ДАННЫЕ!$AA1031="2А",1,IF(ДАННЫЕ!$AA1031="2Б",2,IF(ДАННЫЕ!$AA1031="2В",3,IF(ДАННЫЕ!$AA1031=3,4,IF(ДАННЫЕ!$AA1031="4А",5,IF(ДАННЫЕ!$AA1031="4Б",6,IF(ДАННЫЕ!$AA1031="4В",7,IF(ДАННЫЕ!$AA1031=5,8,0))))))))</f>
        <v>0</v>
      </c>
      <c r="T1031" s="15">
        <f>IF(OR(ДАННЫЕ!$AC1031=2,ДАННЫЕ!$AD1031=2,ДАННЫЕ!$AE1031=2),2,IF(OR(ДАННЫЕ!$AC1031=1,ДАННЫЕ!$AD1031=1,ДАННЫЕ!$AE1031=1),1,0))</f>
        <v>0</v>
      </c>
    </row>
    <row r="1032" spans="1:20" x14ac:dyDescent="0.2">
      <c r="A1032" s="78">
        <f>IF(B1032&gt;0,IF(MONTH(ДАННЫЕ!$F$1)=MONTH(ДАННЫЕ!$B1032),1,0),0)</f>
        <v>0</v>
      </c>
      <c r="B1032" s="14">
        <f>IF(ДАННЫЕ!$B1032&gt;0,IF(YEAR(ДАННЫЕ!$F$1)=YEAR(ДАННЫЕ!$B1032),1,0),0)</f>
        <v>0</v>
      </c>
      <c r="C1032" s="14">
        <f>IF(ДАННЫЕ!$CM1032&gt;0,IF(YEAR(ДАННЫЕ!$F$1)=YEAR(ДАННЫЕ!$CM1032),1,0),0)</f>
        <v>0</v>
      </c>
      <c r="D1032" s="14">
        <f>IF(ДАННЫЕ!$CJ1032&gt;0,IF(ДАННЫЕ!$CL1032&gt;ДАННЫЕ!$F$1,1,IF(ДАННЫЕ!$CL1032&gt;0,0,1)),0)</f>
        <v>0</v>
      </c>
      <c r="E1032" s="43" t="str">
        <f ca="1">IF(ДАННЫЕ!$F$1&gt;0,IF(ДАННЫЕ!$G1032&gt;0,DATEDIF(ДАННЫЕ!$G1032,ДАННЫЕ!$F$1,"y"),""),IF(ДАННЫЕ!$G1032&gt;0,DATEDIF(ДАННЫЕ!$G1032,TODAY(),"y"),""))</f>
        <v/>
      </c>
      <c r="F1032" s="43" t="str">
        <f xml:space="preserve"> IF(ДАННЫЕ!$F1032="М",IF(E1032&gt;=18,IF(E1032&lt;60,1,""),""),"")&amp;IF(ДАННЫЕ!$F1032="Ж",IF(E1032&gt;=18,IF(E1032&lt;55,1,""),""),"")</f>
        <v/>
      </c>
      <c r="G1032" s="43" t="str">
        <f xml:space="preserve"> IF(ДАННЫЕ!$F1032="М",IF(E1032&gt;=60,2,""),"")&amp;IF(ДАННЫЕ!$F1032="Ж",IF(E1032&gt;=55,2,""),"")</f>
        <v/>
      </c>
      <c r="H1032" s="43" t="str">
        <f t="shared" ca="1" si="48"/>
        <v/>
      </c>
      <c r="I1032" s="43" t="str">
        <f t="shared" ca="1" si="49"/>
        <v>03</v>
      </c>
      <c r="J1032" s="28" t="str">
        <f ca="1">ДАННЫЕ!$F1032&amp;H1032&amp;I1032&amp;ДАННЫЕ!$I1032&amp;"m"&amp;IF(ДАННЫЕ!$I1032&gt;0,IF(ДАННЫЕ!$J1032&gt;0,0,1),"")&amp;"f"&amp;IF(ДАННЫЕ!$R1032&gt;0,IF(YEAR(ДАННЫЕ!$F$1)=YEAR(ДАННЫЕ!$R1032),1,0),0)&amp;"z"&amp;ДАННЫЕ!$R1032&amp;"p"&amp;ДАННЫЕ!$S1032&amp;"i"&amp;ДАННЫЕ!$T1032&amp;"h"&amp;ДАННЫЕ!$K1032&amp;"be"&amp;ДАННЫЕ!$BI1032&amp;"CD"&amp;IF(ДАННЫЕ!BF1032&gt;500,4,IF(ДАННЫЕ!BF1032&gt;350,3,IF(ДАННЫЕ!BF1032&gt;200,2,IF(ДАННЫЕ!BF1032&gt;0,1,0))))&amp;"g"&amp;B1032&amp;"d"&amp;H1032&amp;"l"&amp;ДАННЫЕ!AT1032&amp;"a"&amp;ДАННЫЕ!$V1032&amp;"v"&amp;R1032&amp;"k"&amp;ДАННЫЕ!$U1032&amp;"s"&amp;ДАННЫЕ!$Y1032&amp;"t"&amp;ДАННЫЕ!$X1032&amp;"b"&amp;IF(ДАННЫЕ!$Q1032&gt;1,1,0)&amp;"PP"&amp;ДАННЫЕ!Z1032&amp;"c"&amp;S1032&amp;"x"&amp;IF(ДАННЫЕ!$BY1032&gt;0,IF(YEAR(ДАННЫЕ!$F$1)=YEAR(ДАННЫЕ!$BY1032),1,0),0)&amp;"n"&amp;IF(ДАННЫЕ!$BZ1032&gt;0,IF(YEAR(ДАННЫЕ!$F$1)=YEAR(ДАННЫЕ!$BZ1032),1,0),0)&amp;"u"&amp;D1032&amp;"z"&amp;IF(ДАННЫЕ!$CL1032&gt;0,IF(YEAR(ДАННЫЕ!$F$1)&gt;YEAR(ДАННЫЕ!$CL1032),11,12),0)</f>
        <v>03mf0zpihbeCD0g0dlav0kstb0PPc0x0n0u0z0</v>
      </c>
      <c r="K1032" s="28" t="str">
        <f ca="1">ДАННЫЕ!$I1032&amp;"x"&amp;B1032&amp;"w"&amp;IF(T1032+ДАННЫЕ!AD1032+ДАННЫЕ!AE1032+ДАННЫЕ!AF1032+ДАННЫЕ!AG1032+ДАННЫЕ!AH1032+ДАННЫЕ!$AL1032+ДАННЫЕ!AI1032+ДАННЫЕ!AJ1032+ДАННЫЕ!AK1032+ДАННЫЕ!AP1032+ДАННЫЕ!AQ1032+ДАННЫЕ!AR1032+ДАННЫЕ!$AM1032+ДАННЫЕ!$AN1032+ДАННЫЕ!AS1032+ДАННЫЕ!AT1032&gt;0,1,0)&amp;IF(OR(T1032=2,ДАННЫЕ!AD1032=2,ДАННЫЕ!AE1032=2,ДАННЫЕ!AF1032=2,ДАННЫЕ!AG1032=2,ДАННЫЕ!AH1032=2,ДАННЫЕ!$AL1032=2,ДАННЫЕ!AI1032=2,ДАННЫЕ!AJ1032=2,ДАННЫЕ!AK1032=2,ДАННЫЕ!AP1032=2,ДАННЫЕ!AQ1032=2,ДАННЫЕ!AR1032=2,ДАННЫЕ!$AM1032=2,ДАННЫЕ!$AN1032=2,ДАННЫЕ!AS1032=2,ДАННЫЕ!AT1032=2),2,0)&amp;"t"&amp;IF(T1032&gt;0,"1"&amp;T1032,"00")&amp;"f"&amp;IF(ДАННЫЕ!$AC1032,"1"&amp;ДАННЫЕ!$AC1032,"00")&amp;"b"&amp;IF(ДАННЫЕ!$AD1032,"1"&amp;ДАННЫЕ!$AD1032,"00")&amp;"g"&amp;IF(ДАННЫЕ!$AF1032,"1"&amp;ДАННЫЕ!$AF1032,"00")&amp;"c"&amp;IF(ДАННЫЕ!$AG1032,"1"&amp;ДАННЫЕ!$AG1032,"00")&amp;"i"&amp;IF(ДАННЫЕ!$AH1032,"1"&amp;ДАННЫЕ!$AH1032,"00")&amp;"r"&amp;IF(ДАННЫЕ!$AL1032,"1"&amp;ДАННЫЕ!$AL1032,"00")&amp;"m"&amp;IF(ДАННЫЕ!$AI1032,"1"&amp;ДАННЫЕ!$AI1032,"00")&amp;"hS"&amp;IF(ДАННЫЕ!$AJ1032,"1"&amp;ДАННЫЕ!$AJ1032,"00")&amp;"hZ"&amp;IF(ДАННЫЕ!$AK1032,"1"&amp;ДАННЫЕ!$AK1032,"00")&amp;"p"&amp;IF(ДАННЫЕ!$AP1032,"1"&amp;ДАННЫЕ!$AP1032,"00")&amp;"k"&amp;IF(ДАННЫЕ!$AQ1032,"1"&amp;ДАННЫЕ!$AQ1032,"00")&amp;"z"&amp;IF(ДАННЫЕ!$AR1032,"1"&amp;ДАННЫЕ!$AR1032,"00")&amp;"j"&amp;IF(ДАННЫЕ!$AM1032,"1"&amp;ДАННЫЕ!$AM1032,"00")&amp;"n"&amp;IF(ДАННЫЕ!$AN1032,"1"&amp;ДАННЫЕ!$AN1032,"00")&amp;"E"&amp;ДАННЫЕ!BI1032&amp;"L"&amp;ДАННЫЕ!AO1032&amp;"h"&amp;IF(ДАННЫЕ!$AU1032&gt;0,1,0)&amp;"v"&amp;IF(ДАННЫЕ!$AW1032&gt;0,1,0)&amp;"a"&amp;IF(ДАННЫЕ!$AS1032,"1"&amp;ДАННЫЕ!$AS1032,"00")&amp;"s"&amp;IF(ДАННЫЕ!$AT1032,"1"&amp;ДАННЫЕ!$AT1032,"00")&amp;"u"&amp;IF(ДАННЫЕ!$CJ1032&gt;0,1,0)&amp;"y"&amp;B1032&amp;"d"&amp;H1032&amp;"e"&amp;F1032&amp;G1032</f>
        <v>x0w00t00f00b00g00c00i00r00m00hS00hZ00p00k00z00j00n00ELh0v0a00s00u0y0de</v>
      </c>
      <c r="L1032" s="28" t="str">
        <f ca="1">ДАННЫЕ!$I1032&amp;"VN"&amp;IF(ДАННЫЕ!AW1032&gt;0,11,10)&amp;"CD"&amp;IF(ДАННЫЕ!BF1032&gt;500,16,IF(ДАННЫЕ!BF1032&gt;350,15,IF(ДАННЫЕ!BF1032&gt;=200,14,IF(ДАННЫЕ!BF1032&gt;=100,13,IF(ДАННЫЕ!BF1032&gt;=50,12,IF(ДАННЫЕ!BF1032&gt;0,11,10))))))&amp;"AR"&amp;IF(ДАННЫЕ!BX1032&gt;0,1,0)&amp;"GD"&amp;B1032&amp;"VV"&amp;IF(E1032&gt;=5,IF(E1032&lt;18,1,0),0)</f>
        <v>VN10CD10AR0GD0VV0</v>
      </c>
      <c r="M1032" s="28" t="str">
        <f>ДАННЫЕ!$I1032&amp;"b"&amp;ДАННЫЕ!$BI1032&amp;"r"&amp;ДАННЫЕ!$BJ1032&amp;"CD"&amp;IF(ДАННЫЕ!BF1032&gt;0,IF(ДАННЫЕ!BF1032&lt;200,1,IF(ДАННЫЕ!BF1032&lt;350,2,3)),0)&amp;"h"&amp;IF(ДАННЫЕ!$BK1032+ДАННЫЕ!$BL1032+ДАННЫЕ!$BM1032&gt;0,1,0)&amp;"x"&amp;ДАННЫЕ!$BK1032&amp;"y"&amp;ДАННЫЕ!$BL1032&amp;"z"&amp;ДАННЫЕ!$BM1032&amp;"c"&amp;IF(ДАННЫЕ!$BK1032+ДАННЫЕ!$BL1032+ДАННЫЕ!$BM1032=3,1,0)&amp;"a"&amp;IF(ДАННЫЕ!$BQ1032+ДАННЫЕ!$BR1032&gt;0,1,0)&amp;"d"&amp;ДАННЫЕ!$BQ1032&amp;"v"&amp;ДАННЫЕ!$BR1032&amp;"p"&amp;ДАННЫЕ!$BS1032&amp;"n"&amp;ДАННЫЕ!$BU1032&amp;"t"&amp;ДАННЫЕ!$BV1032&amp;"o"&amp;ДАННЫЕ!$BT1032&amp;"l"&amp;IF(ДАННЫЕ!$BN1032&gt;0,1,0)&amp;ДАННЫЕ!$BN1032&amp;"g"&amp;ДАННЫЕ!$BO1032&amp;"s"&amp;ДАННЫЕ!$BP1032&amp;"DZ"&amp;IF(ДАННЫЕ!B1032-ДАННЫЕ!G1032 &lt; 60,IF(ДАННЫЕ!B1032-ДАННЫЕ!G1032 &gt;= 0,1,0),0)&amp;"u"&amp;IF(ДАННЫЕ!$CJ1032&gt;0,1,0)</f>
        <v>brCD0h0xyzc0a0dvpntol0gsDZ1u0</v>
      </c>
      <c r="N1032" s="28" t="str">
        <f ca="1">ДАННЫЕ!$F1032&amp;ДАННЫЕ!$I1032&amp;"g"&amp;B1032&amp;"cf"&amp;D1032&amp;"a"&amp;IF(ДАННЫЕ!$BX1032&gt;0,1,0)&amp;IF(ДАННЫЕ!$BF1032&gt;500,1,IF(ДАННЫЕ!$BF1032&gt;350,2,IF(ДАННЫЕ!$BF1032&gt;=200,3,IF(ДАННЫЕ!$BF1032&gt;=100,4,IF(ДАННЫЕ!$BF1032&gt;=50,5,IF(ДАННЫЕ!$BF1032&lt;50,6,0))))))&amp;"AR"&amp;IF(DATEDIF(ДАННЫЕ!$BX1032,ДАННЫЕ!$F$1,"y")&gt;1,1,0)&amp;"VG"&amp;IF(ДАННЫЕ!$BH1032="0",1,0)&amp;"o"&amp;IF(T1032+ДАННЫЕ!$AF1032+ДАННЫЕ!$AG1032+ДАННЫЕ!$AH1032+ДАННЫЕ!$AI1032+ДАННЫЕ!$AJ1032+ДАННЫЕ!$AP1032+ДАННЫЕ!$AQ1032+ДАННЫЕ!$AR1032+ДАННЫЕ!$AU1032+ДАННЫЕ!$AW1032+ДАННЫЕ!$AS1032+ДАННЫЕ!$AT1032&gt;0,1,0)&amp;"x"&amp;ДАННЫЕ!$AG1032&amp;"p"&amp;IF(ДАННЫЕ!$BY1032&gt;0,1,0)&amp;"v"&amp;IF(ДАННЫЕ!$BZ1032&gt;0,1,0)&amp;"n"&amp;ДАННЫЕ!$CA1032&amp;"t"&amp;ДАННЫЕ!$AY1032&amp;"k"&amp;ДАННЫЕ!$CB1032&amp;"q"&amp;ДАННЫЕ!$CC1032&amp;"w"&amp;ДАННЫЕ!$CD1032&amp;"e"&amp;ДАННЫЕ!$CE1032&amp;"m"&amp;ДАННЫЕ!$CF1032&amp;"c"&amp;ДАННЫЕ!$CG1032&amp;"z"&amp;ДАННЫЕ!$CH1032&amp;"d"&amp;IF(H1032=4,1,0)&amp;"s"&amp;IF(ДАННЫЕ!$J1032=1,0,1)&amp;"u"&amp;IF(ДАННЫЕ!$CJ1032&gt;0,1,0)</f>
        <v>g0cf0a06AR1VG0o0xp0v0ntkqwemczd0s1u0</v>
      </c>
      <c r="O1032" s="28" t="str">
        <f>ДАННЫЕ!$I1032&amp;"g"&amp;B1032&amp;A1032&amp;"f"&amp;P1032&amp;"c"&amp;IF(ДАННЫЕ!$U1032&gt;0,1,0)&amp;"s"&amp;IF(ДАННЫЕ!$Q1032&gt;0,IF(YEAR(ДАННЫЕ!$F$1)=YEAR(ДАННЫЕ!$Q1032),IF(MONTH(ДАННЫЕ!$F$1)=MONTH(ДАННЫЕ!$Q1032),111,11),1),0)&amp;"i"&amp;IF(ДАННЫЕ!$R1032+ДАННЫЕ!$S1032+ДАННЫЕ!$T1032=0,0,1)&amp;"h"&amp;IF(ДАННЫЕ!$P1032&gt;0,1,0)&amp;"p"&amp;IF(ДАННЫЕ!$CI1032&gt;0,IF(YEAR(ДАННЫЕ!$F$1)=YEAR(ДАННЫЕ!$CI1032),IF(MONTH(ДАННЫЕ!$F$1)=MONTH(ДАННЫЕ!$CI1032),111,11),1),0)&amp;"d"&amp;IF(ДАННЫЕ!$CJ1032&gt;0,IF(YEAR(ДАННЫЕ!$F$1)=YEAR(ДАННЫЕ!$CJ1032),IF(MONTH(ДАННЫЕ!$F$1)=MONTH(ДАННЫЕ!$CJ1032),111,11),1),0)&amp;"o"&amp;IF(ДАННЫЕ!$CK1032&gt;0,IF(MONTH(ДАННЫЕ!$F$1)=MONTH(ДАННЫЕ!$CK1032),111,11),0)&amp;"v"&amp;IF(ДАННЫЕ!$BE1032&gt;0,IF(MONTH(ДАННЫЕ!$F$1)=MONTH(ДАННЫЕ!$BE1032),111,11),0)</f>
        <v>g00f0c0s0i0h0p0d0o0v0</v>
      </c>
      <c r="P1032" s="15">
        <f t="shared" si="50"/>
        <v>0</v>
      </c>
      <c r="Q1032" s="15">
        <f>IF(ДАННЫЕ!$F$1&gt;ДАННЫЕ!$N1032,IF(YEAR(ДАННЫЕ!$F$1)=YEAR(ДАННЫЕ!M1032),1,0),0)</f>
        <v>0</v>
      </c>
      <c r="R1032" s="15">
        <f>IF(ДАННЫЕ!$F$1&gt;ДАННЫЕ!$N1032,IF(YEAR(ДАННЫЕ!$F$1)=YEAR(ДАННЫЕ!N1032),1,0),0)</f>
        <v>0</v>
      </c>
      <c r="S1032" s="15">
        <f>IF(ДАННЫЕ!$AA1032="2А",1,IF(ДАННЫЕ!$AA1032="2Б",2,IF(ДАННЫЕ!$AA1032="2В",3,IF(ДАННЫЕ!$AA1032=3,4,IF(ДАННЫЕ!$AA1032="4А",5,IF(ДАННЫЕ!$AA1032="4Б",6,IF(ДАННЫЕ!$AA1032="4В",7,IF(ДАННЫЕ!$AA1032=5,8,0))))))))</f>
        <v>0</v>
      </c>
      <c r="T1032" s="15">
        <f>IF(OR(ДАННЫЕ!$AC1032=2,ДАННЫЕ!$AD1032=2,ДАННЫЕ!$AE1032=2),2,IF(OR(ДАННЫЕ!$AC1032=1,ДАННЫЕ!$AD1032=1,ДАННЫЕ!$AE1032=1),1,0))</f>
        <v>0</v>
      </c>
    </row>
    <row r="1033" spans="1:20" x14ac:dyDescent="0.2">
      <c r="A1033" s="78">
        <f>IF(B1033&gt;0,IF(MONTH(ДАННЫЕ!$F$1)=MONTH(ДАННЫЕ!$B1033),1,0),0)</f>
        <v>0</v>
      </c>
      <c r="B1033" s="14">
        <f>IF(ДАННЫЕ!$B1033&gt;0,IF(YEAR(ДАННЫЕ!$F$1)=YEAR(ДАННЫЕ!$B1033),1,0),0)</f>
        <v>0</v>
      </c>
      <c r="C1033" s="14">
        <f>IF(ДАННЫЕ!$CM1033&gt;0,IF(YEAR(ДАННЫЕ!$F$1)=YEAR(ДАННЫЕ!$CM1033),1,0),0)</f>
        <v>0</v>
      </c>
      <c r="D1033" s="14">
        <f>IF(ДАННЫЕ!$CJ1033&gt;0,IF(ДАННЫЕ!$CL1033&gt;ДАННЫЕ!$F$1,1,IF(ДАННЫЕ!$CL1033&gt;0,0,1)),0)</f>
        <v>0</v>
      </c>
      <c r="E1033" s="43" t="str">
        <f ca="1">IF(ДАННЫЕ!$F$1&gt;0,IF(ДАННЫЕ!$G1033&gt;0,DATEDIF(ДАННЫЕ!$G1033,ДАННЫЕ!$F$1,"y"),""),IF(ДАННЫЕ!$G1033&gt;0,DATEDIF(ДАННЫЕ!$G1033,TODAY(),"y"),""))</f>
        <v/>
      </c>
      <c r="F1033" s="43" t="str">
        <f xml:space="preserve"> IF(ДАННЫЕ!$F1033="М",IF(E1033&gt;=18,IF(E1033&lt;60,1,""),""),"")&amp;IF(ДАННЫЕ!$F1033="Ж",IF(E1033&gt;=18,IF(E1033&lt;55,1,""),""),"")</f>
        <v/>
      </c>
      <c r="G1033" s="43" t="str">
        <f xml:space="preserve"> IF(ДАННЫЕ!$F1033="М",IF(E1033&gt;=60,2,""),"")&amp;IF(ДАННЫЕ!$F1033="Ж",IF(E1033&gt;=55,2,""),"")</f>
        <v/>
      </c>
      <c r="H1033" s="43" t="str">
        <f t="shared" ca="1" si="48"/>
        <v/>
      </c>
      <c r="I1033" s="43" t="str">
        <f t="shared" ca="1" si="49"/>
        <v>03</v>
      </c>
      <c r="J1033" s="28" t="str">
        <f ca="1">ДАННЫЕ!$F1033&amp;H1033&amp;I1033&amp;ДАННЫЕ!$I1033&amp;"m"&amp;IF(ДАННЫЕ!$I1033&gt;0,IF(ДАННЫЕ!$J1033&gt;0,0,1),"")&amp;"f"&amp;IF(ДАННЫЕ!$R1033&gt;0,IF(YEAR(ДАННЫЕ!$F$1)=YEAR(ДАННЫЕ!$R1033),1,0),0)&amp;"z"&amp;ДАННЫЕ!$R1033&amp;"p"&amp;ДАННЫЕ!$S1033&amp;"i"&amp;ДАННЫЕ!$T1033&amp;"h"&amp;ДАННЫЕ!$K1033&amp;"be"&amp;ДАННЫЕ!$BI1033&amp;"CD"&amp;IF(ДАННЫЕ!BF1033&gt;500,4,IF(ДАННЫЕ!BF1033&gt;350,3,IF(ДАННЫЕ!BF1033&gt;200,2,IF(ДАННЫЕ!BF1033&gt;0,1,0))))&amp;"g"&amp;B1033&amp;"d"&amp;H1033&amp;"l"&amp;ДАННЫЕ!AT1033&amp;"a"&amp;ДАННЫЕ!$V1033&amp;"v"&amp;R1033&amp;"k"&amp;ДАННЫЕ!$U1033&amp;"s"&amp;ДАННЫЕ!$Y1033&amp;"t"&amp;ДАННЫЕ!$X1033&amp;"b"&amp;IF(ДАННЫЕ!$Q1033&gt;1,1,0)&amp;"PP"&amp;ДАННЫЕ!Z1033&amp;"c"&amp;S1033&amp;"x"&amp;IF(ДАННЫЕ!$BY1033&gt;0,IF(YEAR(ДАННЫЕ!$F$1)=YEAR(ДАННЫЕ!$BY1033),1,0),0)&amp;"n"&amp;IF(ДАННЫЕ!$BZ1033&gt;0,IF(YEAR(ДАННЫЕ!$F$1)=YEAR(ДАННЫЕ!$BZ1033),1,0),0)&amp;"u"&amp;D1033&amp;"z"&amp;IF(ДАННЫЕ!$CL1033&gt;0,IF(YEAR(ДАННЫЕ!$F$1)&gt;YEAR(ДАННЫЕ!$CL1033),11,12),0)</f>
        <v>03mf0zpihbeCD0g0dlav0kstb0PPc0x0n0u0z0</v>
      </c>
      <c r="K1033" s="28" t="str">
        <f ca="1">ДАННЫЕ!$I1033&amp;"x"&amp;B1033&amp;"w"&amp;IF(T1033+ДАННЫЕ!AD1033+ДАННЫЕ!AE1033+ДАННЫЕ!AF1033+ДАННЫЕ!AG1033+ДАННЫЕ!AH1033+ДАННЫЕ!$AL1033+ДАННЫЕ!AI1033+ДАННЫЕ!AJ1033+ДАННЫЕ!AK1033+ДАННЫЕ!AP1033+ДАННЫЕ!AQ1033+ДАННЫЕ!AR1033+ДАННЫЕ!$AM1033+ДАННЫЕ!$AN1033+ДАННЫЕ!AS1033+ДАННЫЕ!AT1033&gt;0,1,0)&amp;IF(OR(T1033=2,ДАННЫЕ!AD1033=2,ДАННЫЕ!AE1033=2,ДАННЫЕ!AF1033=2,ДАННЫЕ!AG1033=2,ДАННЫЕ!AH1033=2,ДАННЫЕ!$AL1033=2,ДАННЫЕ!AI1033=2,ДАННЫЕ!AJ1033=2,ДАННЫЕ!AK1033=2,ДАННЫЕ!AP1033=2,ДАННЫЕ!AQ1033=2,ДАННЫЕ!AR1033=2,ДАННЫЕ!$AM1033=2,ДАННЫЕ!$AN1033=2,ДАННЫЕ!AS1033=2,ДАННЫЕ!AT1033=2),2,0)&amp;"t"&amp;IF(T1033&gt;0,"1"&amp;T1033,"00")&amp;"f"&amp;IF(ДАННЫЕ!$AC1033,"1"&amp;ДАННЫЕ!$AC1033,"00")&amp;"b"&amp;IF(ДАННЫЕ!$AD1033,"1"&amp;ДАННЫЕ!$AD1033,"00")&amp;"g"&amp;IF(ДАННЫЕ!$AF1033,"1"&amp;ДАННЫЕ!$AF1033,"00")&amp;"c"&amp;IF(ДАННЫЕ!$AG1033,"1"&amp;ДАННЫЕ!$AG1033,"00")&amp;"i"&amp;IF(ДАННЫЕ!$AH1033,"1"&amp;ДАННЫЕ!$AH1033,"00")&amp;"r"&amp;IF(ДАННЫЕ!$AL1033,"1"&amp;ДАННЫЕ!$AL1033,"00")&amp;"m"&amp;IF(ДАННЫЕ!$AI1033,"1"&amp;ДАННЫЕ!$AI1033,"00")&amp;"hS"&amp;IF(ДАННЫЕ!$AJ1033,"1"&amp;ДАННЫЕ!$AJ1033,"00")&amp;"hZ"&amp;IF(ДАННЫЕ!$AK1033,"1"&amp;ДАННЫЕ!$AK1033,"00")&amp;"p"&amp;IF(ДАННЫЕ!$AP1033,"1"&amp;ДАННЫЕ!$AP1033,"00")&amp;"k"&amp;IF(ДАННЫЕ!$AQ1033,"1"&amp;ДАННЫЕ!$AQ1033,"00")&amp;"z"&amp;IF(ДАННЫЕ!$AR1033,"1"&amp;ДАННЫЕ!$AR1033,"00")&amp;"j"&amp;IF(ДАННЫЕ!$AM1033,"1"&amp;ДАННЫЕ!$AM1033,"00")&amp;"n"&amp;IF(ДАННЫЕ!$AN1033,"1"&amp;ДАННЫЕ!$AN1033,"00")&amp;"E"&amp;ДАННЫЕ!BI1033&amp;"L"&amp;ДАННЫЕ!AO1033&amp;"h"&amp;IF(ДАННЫЕ!$AU1033&gt;0,1,0)&amp;"v"&amp;IF(ДАННЫЕ!$AW1033&gt;0,1,0)&amp;"a"&amp;IF(ДАННЫЕ!$AS1033,"1"&amp;ДАННЫЕ!$AS1033,"00")&amp;"s"&amp;IF(ДАННЫЕ!$AT1033,"1"&amp;ДАННЫЕ!$AT1033,"00")&amp;"u"&amp;IF(ДАННЫЕ!$CJ1033&gt;0,1,0)&amp;"y"&amp;B1033&amp;"d"&amp;H1033&amp;"e"&amp;F1033&amp;G1033</f>
        <v>x0w00t00f00b00g00c00i00r00m00hS00hZ00p00k00z00j00n00ELh0v0a00s00u0y0de</v>
      </c>
      <c r="L1033" s="28" t="str">
        <f ca="1">ДАННЫЕ!$I1033&amp;"VN"&amp;IF(ДАННЫЕ!AW1033&gt;0,11,10)&amp;"CD"&amp;IF(ДАННЫЕ!BF1033&gt;500,16,IF(ДАННЫЕ!BF1033&gt;350,15,IF(ДАННЫЕ!BF1033&gt;=200,14,IF(ДАННЫЕ!BF1033&gt;=100,13,IF(ДАННЫЕ!BF1033&gt;=50,12,IF(ДАННЫЕ!BF1033&gt;0,11,10))))))&amp;"AR"&amp;IF(ДАННЫЕ!BX1033&gt;0,1,0)&amp;"GD"&amp;B1033&amp;"VV"&amp;IF(E1033&gt;=5,IF(E1033&lt;18,1,0),0)</f>
        <v>VN10CD10AR0GD0VV0</v>
      </c>
      <c r="M1033" s="28" t="str">
        <f>ДАННЫЕ!$I1033&amp;"b"&amp;ДАННЫЕ!$BI1033&amp;"r"&amp;ДАННЫЕ!$BJ1033&amp;"CD"&amp;IF(ДАННЫЕ!BF1033&gt;0,IF(ДАННЫЕ!BF1033&lt;200,1,IF(ДАННЫЕ!BF1033&lt;350,2,3)),0)&amp;"h"&amp;IF(ДАННЫЕ!$BK1033+ДАННЫЕ!$BL1033+ДАННЫЕ!$BM1033&gt;0,1,0)&amp;"x"&amp;ДАННЫЕ!$BK1033&amp;"y"&amp;ДАННЫЕ!$BL1033&amp;"z"&amp;ДАННЫЕ!$BM1033&amp;"c"&amp;IF(ДАННЫЕ!$BK1033+ДАННЫЕ!$BL1033+ДАННЫЕ!$BM1033=3,1,0)&amp;"a"&amp;IF(ДАННЫЕ!$BQ1033+ДАННЫЕ!$BR1033&gt;0,1,0)&amp;"d"&amp;ДАННЫЕ!$BQ1033&amp;"v"&amp;ДАННЫЕ!$BR1033&amp;"p"&amp;ДАННЫЕ!$BS1033&amp;"n"&amp;ДАННЫЕ!$BU1033&amp;"t"&amp;ДАННЫЕ!$BV1033&amp;"o"&amp;ДАННЫЕ!$BT1033&amp;"l"&amp;IF(ДАННЫЕ!$BN1033&gt;0,1,0)&amp;ДАННЫЕ!$BN1033&amp;"g"&amp;ДАННЫЕ!$BO1033&amp;"s"&amp;ДАННЫЕ!$BP1033&amp;"DZ"&amp;IF(ДАННЫЕ!B1033-ДАННЫЕ!G1033 &lt; 60,IF(ДАННЫЕ!B1033-ДАННЫЕ!G1033 &gt;= 0,1,0),0)&amp;"u"&amp;IF(ДАННЫЕ!$CJ1033&gt;0,1,0)</f>
        <v>brCD0h0xyzc0a0dvpntol0gsDZ1u0</v>
      </c>
      <c r="N1033" s="28" t="str">
        <f ca="1">ДАННЫЕ!$F1033&amp;ДАННЫЕ!$I1033&amp;"g"&amp;B1033&amp;"cf"&amp;D1033&amp;"a"&amp;IF(ДАННЫЕ!$BX1033&gt;0,1,0)&amp;IF(ДАННЫЕ!$BF1033&gt;500,1,IF(ДАННЫЕ!$BF1033&gt;350,2,IF(ДАННЫЕ!$BF1033&gt;=200,3,IF(ДАННЫЕ!$BF1033&gt;=100,4,IF(ДАННЫЕ!$BF1033&gt;=50,5,IF(ДАННЫЕ!$BF1033&lt;50,6,0))))))&amp;"AR"&amp;IF(DATEDIF(ДАННЫЕ!$BX1033,ДАННЫЕ!$F$1,"y")&gt;1,1,0)&amp;"VG"&amp;IF(ДАННЫЕ!$BH1033="0",1,0)&amp;"o"&amp;IF(T1033+ДАННЫЕ!$AF1033+ДАННЫЕ!$AG1033+ДАННЫЕ!$AH1033+ДАННЫЕ!$AI1033+ДАННЫЕ!$AJ1033+ДАННЫЕ!$AP1033+ДАННЫЕ!$AQ1033+ДАННЫЕ!$AR1033+ДАННЫЕ!$AU1033+ДАННЫЕ!$AW1033+ДАННЫЕ!$AS1033+ДАННЫЕ!$AT1033&gt;0,1,0)&amp;"x"&amp;ДАННЫЕ!$AG1033&amp;"p"&amp;IF(ДАННЫЕ!$BY1033&gt;0,1,0)&amp;"v"&amp;IF(ДАННЫЕ!$BZ1033&gt;0,1,0)&amp;"n"&amp;ДАННЫЕ!$CA1033&amp;"t"&amp;ДАННЫЕ!$AY1033&amp;"k"&amp;ДАННЫЕ!$CB1033&amp;"q"&amp;ДАННЫЕ!$CC1033&amp;"w"&amp;ДАННЫЕ!$CD1033&amp;"e"&amp;ДАННЫЕ!$CE1033&amp;"m"&amp;ДАННЫЕ!$CF1033&amp;"c"&amp;ДАННЫЕ!$CG1033&amp;"z"&amp;ДАННЫЕ!$CH1033&amp;"d"&amp;IF(H1033=4,1,0)&amp;"s"&amp;IF(ДАННЫЕ!$J1033=1,0,1)&amp;"u"&amp;IF(ДАННЫЕ!$CJ1033&gt;0,1,0)</f>
        <v>g0cf0a06AR1VG0o0xp0v0ntkqwemczd0s1u0</v>
      </c>
      <c r="O1033" s="28" t="str">
        <f>ДАННЫЕ!$I1033&amp;"g"&amp;B1033&amp;A1033&amp;"f"&amp;P1033&amp;"c"&amp;IF(ДАННЫЕ!$U1033&gt;0,1,0)&amp;"s"&amp;IF(ДАННЫЕ!$Q1033&gt;0,IF(YEAR(ДАННЫЕ!$F$1)=YEAR(ДАННЫЕ!$Q1033),IF(MONTH(ДАННЫЕ!$F$1)=MONTH(ДАННЫЕ!$Q1033),111,11),1),0)&amp;"i"&amp;IF(ДАННЫЕ!$R1033+ДАННЫЕ!$S1033+ДАННЫЕ!$T1033=0,0,1)&amp;"h"&amp;IF(ДАННЫЕ!$P1033&gt;0,1,0)&amp;"p"&amp;IF(ДАННЫЕ!$CI1033&gt;0,IF(YEAR(ДАННЫЕ!$F$1)=YEAR(ДАННЫЕ!$CI1033),IF(MONTH(ДАННЫЕ!$F$1)=MONTH(ДАННЫЕ!$CI1033),111,11),1),0)&amp;"d"&amp;IF(ДАННЫЕ!$CJ1033&gt;0,IF(YEAR(ДАННЫЕ!$F$1)=YEAR(ДАННЫЕ!$CJ1033),IF(MONTH(ДАННЫЕ!$F$1)=MONTH(ДАННЫЕ!$CJ1033),111,11),1),0)&amp;"o"&amp;IF(ДАННЫЕ!$CK1033&gt;0,IF(MONTH(ДАННЫЕ!$F$1)=MONTH(ДАННЫЕ!$CK1033),111,11),0)&amp;"v"&amp;IF(ДАННЫЕ!$BE1033&gt;0,IF(MONTH(ДАННЫЕ!$F$1)=MONTH(ДАННЫЕ!$BE1033),111,11),0)</f>
        <v>g00f0c0s0i0h0p0d0o0v0</v>
      </c>
      <c r="P1033" s="15">
        <f t="shared" si="50"/>
        <v>0</v>
      </c>
      <c r="Q1033" s="15">
        <f>IF(ДАННЫЕ!$F$1&gt;ДАННЫЕ!$N1033,IF(YEAR(ДАННЫЕ!$F$1)=YEAR(ДАННЫЕ!M1033),1,0),0)</f>
        <v>0</v>
      </c>
      <c r="R1033" s="15">
        <f>IF(ДАННЫЕ!$F$1&gt;ДАННЫЕ!$N1033,IF(YEAR(ДАННЫЕ!$F$1)=YEAR(ДАННЫЕ!N1033),1,0),0)</f>
        <v>0</v>
      </c>
      <c r="S1033" s="15">
        <f>IF(ДАННЫЕ!$AA1033="2А",1,IF(ДАННЫЕ!$AA1033="2Б",2,IF(ДАННЫЕ!$AA1033="2В",3,IF(ДАННЫЕ!$AA1033=3,4,IF(ДАННЫЕ!$AA1033="4А",5,IF(ДАННЫЕ!$AA1033="4Б",6,IF(ДАННЫЕ!$AA1033="4В",7,IF(ДАННЫЕ!$AA1033=5,8,0))))))))</f>
        <v>0</v>
      </c>
      <c r="T1033" s="15">
        <f>IF(OR(ДАННЫЕ!$AC1033=2,ДАННЫЕ!$AD1033=2,ДАННЫЕ!$AE1033=2),2,IF(OR(ДАННЫЕ!$AC1033=1,ДАННЫЕ!$AD1033=1,ДАННЫЕ!$AE1033=1),1,0))</f>
        <v>0</v>
      </c>
    </row>
    <row r="1034" spans="1:20" x14ac:dyDescent="0.2">
      <c r="A1034" s="78">
        <f>IF(B1034&gt;0,IF(MONTH(ДАННЫЕ!$F$1)=MONTH(ДАННЫЕ!$B1034),1,0),0)</f>
        <v>0</v>
      </c>
      <c r="B1034" s="14">
        <f>IF(ДАННЫЕ!$B1034&gt;0,IF(YEAR(ДАННЫЕ!$F$1)=YEAR(ДАННЫЕ!$B1034),1,0),0)</f>
        <v>0</v>
      </c>
      <c r="C1034" s="14">
        <f>IF(ДАННЫЕ!$CM1034&gt;0,IF(YEAR(ДАННЫЕ!$F$1)=YEAR(ДАННЫЕ!$CM1034),1,0),0)</f>
        <v>0</v>
      </c>
      <c r="D1034" s="14">
        <f>IF(ДАННЫЕ!$CJ1034&gt;0,IF(ДАННЫЕ!$CL1034&gt;ДАННЫЕ!$F$1,1,IF(ДАННЫЕ!$CL1034&gt;0,0,1)),0)</f>
        <v>0</v>
      </c>
      <c r="E1034" s="43" t="str">
        <f ca="1">IF(ДАННЫЕ!$F$1&gt;0,IF(ДАННЫЕ!$G1034&gt;0,DATEDIF(ДАННЫЕ!$G1034,ДАННЫЕ!$F$1,"y"),""),IF(ДАННЫЕ!$G1034&gt;0,DATEDIF(ДАННЫЕ!$G1034,TODAY(),"y"),""))</f>
        <v/>
      </c>
      <c r="F1034" s="43" t="str">
        <f xml:space="preserve"> IF(ДАННЫЕ!$F1034="М",IF(E1034&gt;=18,IF(E1034&lt;60,1,""),""),"")&amp;IF(ДАННЫЕ!$F1034="Ж",IF(E1034&gt;=18,IF(E1034&lt;55,1,""),""),"")</f>
        <v/>
      </c>
      <c r="G1034" s="43" t="str">
        <f xml:space="preserve"> IF(ДАННЫЕ!$F1034="М",IF(E1034&gt;=60,2,""),"")&amp;IF(ДАННЫЕ!$F1034="Ж",IF(E1034&gt;=55,2,""),"")</f>
        <v/>
      </c>
      <c r="H1034" s="43" t="str">
        <f t="shared" ca="1" si="48"/>
        <v/>
      </c>
      <c r="I1034" s="43" t="str">
        <f t="shared" ca="1" si="49"/>
        <v>03</v>
      </c>
      <c r="J1034" s="28" t="str">
        <f ca="1">ДАННЫЕ!$F1034&amp;H1034&amp;I1034&amp;ДАННЫЕ!$I1034&amp;"m"&amp;IF(ДАННЫЕ!$I1034&gt;0,IF(ДАННЫЕ!$J1034&gt;0,0,1),"")&amp;"f"&amp;IF(ДАННЫЕ!$R1034&gt;0,IF(YEAR(ДАННЫЕ!$F$1)=YEAR(ДАННЫЕ!$R1034),1,0),0)&amp;"z"&amp;ДАННЫЕ!$R1034&amp;"p"&amp;ДАННЫЕ!$S1034&amp;"i"&amp;ДАННЫЕ!$T1034&amp;"h"&amp;ДАННЫЕ!$K1034&amp;"be"&amp;ДАННЫЕ!$BI1034&amp;"CD"&amp;IF(ДАННЫЕ!BF1034&gt;500,4,IF(ДАННЫЕ!BF1034&gt;350,3,IF(ДАННЫЕ!BF1034&gt;200,2,IF(ДАННЫЕ!BF1034&gt;0,1,0))))&amp;"g"&amp;B1034&amp;"d"&amp;H1034&amp;"l"&amp;ДАННЫЕ!AT1034&amp;"a"&amp;ДАННЫЕ!$V1034&amp;"v"&amp;R1034&amp;"k"&amp;ДАННЫЕ!$U1034&amp;"s"&amp;ДАННЫЕ!$Y1034&amp;"t"&amp;ДАННЫЕ!$X1034&amp;"b"&amp;IF(ДАННЫЕ!$Q1034&gt;1,1,0)&amp;"PP"&amp;ДАННЫЕ!Z1034&amp;"c"&amp;S1034&amp;"x"&amp;IF(ДАННЫЕ!$BY1034&gt;0,IF(YEAR(ДАННЫЕ!$F$1)=YEAR(ДАННЫЕ!$BY1034),1,0),0)&amp;"n"&amp;IF(ДАННЫЕ!$BZ1034&gt;0,IF(YEAR(ДАННЫЕ!$F$1)=YEAR(ДАННЫЕ!$BZ1034),1,0),0)&amp;"u"&amp;D1034&amp;"z"&amp;IF(ДАННЫЕ!$CL1034&gt;0,IF(YEAR(ДАННЫЕ!$F$1)&gt;YEAR(ДАННЫЕ!$CL1034),11,12),0)</f>
        <v>03mf0zpihbeCD0g0dlav0kstb0PPc0x0n0u0z0</v>
      </c>
      <c r="K1034" s="28" t="str">
        <f ca="1">ДАННЫЕ!$I1034&amp;"x"&amp;B1034&amp;"w"&amp;IF(T1034+ДАННЫЕ!AD1034+ДАННЫЕ!AE1034+ДАННЫЕ!AF1034+ДАННЫЕ!AG1034+ДАННЫЕ!AH1034+ДАННЫЕ!$AL1034+ДАННЫЕ!AI1034+ДАННЫЕ!AJ1034+ДАННЫЕ!AK1034+ДАННЫЕ!AP1034+ДАННЫЕ!AQ1034+ДАННЫЕ!AR1034+ДАННЫЕ!$AM1034+ДАННЫЕ!$AN1034+ДАННЫЕ!AS1034+ДАННЫЕ!AT1034&gt;0,1,0)&amp;IF(OR(T1034=2,ДАННЫЕ!AD1034=2,ДАННЫЕ!AE1034=2,ДАННЫЕ!AF1034=2,ДАННЫЕ!AG1034=2,ДАННЫЕ!AH1034=2,ДАННЫЕ!$AL1034=2,ДАННЫЕ!AI1034=2,ДАННЫЕ!AJ1034=2,ДАННЫЕ!AK1034=2,ДАННЫЕ!AP1034=2,ДАННЫЕ!AQ1034=2,ДАННЫЕ!AR1034=2,ДАННЫЕ!$AM1034=2,ДАННЫЕ!$AN1034=2,ДАННЫЕ!AS1034=2,ДАННЫЕ!AT1034=2),2,0)&amp;"t"&amp;IF(T1034&gt;0,"1"&amp;T1034,"00")&amp;"f"&amp;IF(ДАННЫЕ!$AC1034,"1"&amp;ДАННЫЕ!$AC1034,"00")&amp;"b"&amp;IF(ДАННЫЕ!$AD1034,"1"&amp;ДАННЫЕ!$AD1034,"00")&amp;"g"&amp;IF(ДАННЫЕ!$AF1034,"1"&amp;ДАННЫЕ!$AF1034,"00")&amp;"c"&amp;IF(ДАННЫЕ!$AG1034,"1"&amp;ДАННЫЕ!$AG1034,"00")&amp;"i"&amp;IF(ДАННЫЕ!$AH1034,"1"&amp;ДАННЫЕ!$AH1034,"00")&amp;"r"&amp;IF(ДАННЫЕ!$AL1034,"1"&amp;ДАННЫЕ!$AL1034,"00")&amp;"m"&amp;IF(ДАННЫЕ!$AI1034,"1"&amp;ДАННЫЕ!$AI1034,"00")&amp;"hS"&amp;IF(ДАННЫЕ!$AJ1034,"1"&amp;ДАННЫЕ!$AJ1034,"00")&amp;"hZ"&amp;IF(ДАННЫЕ!$AK1034,"1"&amp;ДАННЫЕ!$AK1034,"00")&amp;"p"&amp;IF(ДАННЫЕ!$AP1034,"1"&amp;ДАННЫЕ!$AP1034,"00")&amp;"k"&amp;IF(ДАННЫЕ!$AQ1034,"1"&amp;ДАННЫЕ!$AQ1034,"00")&amp;"z"&amp;IF(ДАННЫЕ!$AR1034,"1"&amp;ДАННЫЕ!$AR1034,"00")&amp;"j"&amp;IF(ДАННЫЕ!$AM1034,"1"&amp;ДАННЫЕ!$AM1034,"00")&amp;"n"&amp;IF(ДАННЫЕ!$AN1034,"1"&amp;ДАННЫЕ!$AN1034,"00")&amp;"E"&amp;ДАННЫЕ!BI1034&amp;"L"&amp;ДАННЫЕ!AO1034&amp;"h"&amp;IF(ДАННЫЕ!$AU1034&gt;0,1,0)&amp;"v"&amp;IF(ДАННЫЕ!$AW1034&gt;0,1,0)&amp;"a"&amp;IF(ДАННЫЕ!$AS1034,"1"&amp;ДАННЫЕ!$AS1034,"00")&amp;"s"&amp;IF(ДАННЫЕ!$AT1034,"1"&amp;ДАННЫЕ!$AT1034,"00")&amp;"u"&amp;IF(ДАННЫЕ!$CJ1034&gt;0,1,0)&amp;"y"&amp;B1034&amp;"d"&amp;H1034&amp;"e"&amp;F1034&amp;G1034</f>
        <v>x0w00t00f00b00g00c00i00r00m00hS00hZ00p00k00z00j00n00ELh0v0a00s00u0y0de</v>
      </c>
      <c r="L1034" s="28" t="str">
        <f ca="1">ДАННЫЕ!$I1034&amp;"VN"&amp;IF(ДАННЫЕ!AW1034&gt;0,11,10)&amp;"CD"&amp;IF(ДАННЫЕ!BF1034&gt;500,16,IF(ДАННЫЕ!BF1034&gt;350,15,IF(ДАННЫЕ!BF1034&gt;=200,14,IF(ДАННЫЕ!BF1034&gt;=100,13,IF(ДАННЫЕ!BF1034&gt;=50,12,IF(ДАННЫЕ!BF1034&gt;0,11,10))))))&amp;"AR"&amp;IF(ДАННЫЕ!BX1034&gt;0,1,0)&amp;"GD"&amp;B1034&amp;"VV"&amp;IF(E1034&gt;=5,IF(E1034&lt;18,1,0),0)</f>
        <v>VN10CD10AR0GD0VV0</v>
      </c>
      <c r="M1034" s="28" t="str">
        <f>ДАННЫЕ!$I1034&amp;"b"&amp;ДАННЫЕ!$BI1034&amp;"r"&amp;ДАННЫЕ!$BJ1034&amp;"CD"&amp;IF(ДАННЫЕ!BF1034&gt;0,IF(ДАННЫЕ!BF1034&lt;200,1,IF(ДАННЫЕ!BF1034&lt;350,2,3)),0)&amp;"h"&amp;IF(ДАННЫЕ!$BK1034+ДАННЫЕ!$BL1034+ДАННЫЕ!$BM1034&gt;0,1,0)&amp;"x"&amp;ДАННЫЕ!$BK1034&amp;"y"&amp;ДАННЫЕ!$BL1034&amp;"z"&amp;ДАННЫЕ!$BM1034&amp;"c"&amp;IF(ДАННЫЕ!$BK1034+ДАННЫЕ!$BL1034+ДАННЫЕ!$BM1034=3,1,0)&amp;"a"&amp;IF(ДАННЫЕ!$BQ1034+ДАННЫЕ!$BR1034&gt;0,1,0)&amp;"d"&amp;ДАННЫЕ!$BQ1034&amp;"v"&amp;ДАННЫЕ!$BR1034&amp;"p"&amp;ДАННЫЕ!$BS1034&amp;"n"&amp;ДАННЫЕ!$BU1034&amp;"t"&amp;ДАННЫЕ!$BV1034&amp;"o"&amp;ДАННЫЕ!$BT1034&amp;"l"&amp;IF(ДАННЫЕ!$BN1034&gt;0,1,0)&amp;ДАННЫЕ!$BN1034&amp;"g"&amp;ДАННЫЕ!$BO1034&amp;"s"&amp;ДАННЫЕ!$BP1034&amp;"DZ"&amp;IF(ДАННЫЕ!B1034-ДАННЫЕ!G1034 &lt; 60,IF(ДАННЫЕ!B1034-ДАННЫЕ!G1034 &gt;= 0,1,0),0)&amp;"u"&amp;IF(ДАННЫЕ!$CJ1034&gt;0,1,0)</f>
        <v>brCD0h0xyzc0a0dvpntol0gsDZ1u0</v>
      </c>
      <c r="N1034" s="28" t="str">
        <f ca="1">ДАННЫЕ!$F1034&amp;ДАННЫЕ!$I1034&amp;"g"&amp;B1034&amp;"cf"&amp;D1034&amp;"a"&amp;IF(ДАННЫЕ!$BX1034&gt;0,1,0)&amp;IF(ДАННЫЕ!$BF1034&gt;500,1,IF(ДАННЫЕ!$BF1034&gt;350,2,IF(ДАННЫЕ!$BF1034&gt;=200,3,IF(ДАННЫЕ!$BF1034&gt;=100,4,IF(ДАННЫЕ!$BF1034&gt;=50,5,IF(ДАННЫЕ!$BF1034&lt;50,6,0))))))&amp;"AR"&amp;IF(DATEDIF(ДАННЫЕ!$BX1034,ДАННЫЕ!$F$1,"y")&gt;1,1,0)&amp;"VG"&amp;IF(ДАННЫЕ!$BH1034="0",1,0)&amp;"o"&amp;IF(T1034+ДАННЫЕ!$AF1034+ДАННЫЕ!$AG1034+ДАННЫЕ!$AH1034+ДАННЫЕ!$AI1034+ДАННЫЕ!$AJ1034+ДАННЫЕ!$AP1034+ДАННЫЕ!$AQ1034+ДАННЫЕ!$AR1034+ДАННЫЕ!$AU1034+ДАННЫЕ!$AW1034+ДАННЫЕ!$AS1034+ДАННЫЕ!$AT1034&gt;0,1,0)&amp;"x"&amp;ДАННЫЕ!$AG1034&amp;"p"&amp;IF(ДАННЫЕ!$BY1034&gt;0,1,0)&amp;"v"&amp;IF(ДАННЫЕ!$BZ1034&gt;0,1,0)&amp;"n"&amp;ДАННЫЕ!$CA1034&amp;"t"&amp;ДАННЫЕ!$AY1034&amp;"k"&amp;ДАННЫЕ!$CB1034&amp;"q"&amp;ДАННЫЕ!$CC1034&amp;"w"&amp;ДАННЫЕ!$CD1034&amp;"e"&amp;ДАННЫЕ!$CE1034&amp;"m"&amp;ДАННЫЕ!$CF1034&amp;"c"&amp;ДАННЫЕ!$CG1034&amp;"z"&amp;ДАННЫЕ!$CH1034&amp;"d"&amp;IF(H1034=4,1,0)&amp;"s"&amp;IF(ДАННЫЕ!$J1034=1,0,1)&amp;"u"&amp;IF(ДАННЫЕ!$CJ1034&gt;0,1,0)</f>
        <v>g0cf0a06AR1VG0o0xp0v0ntkqwemczd0s1u0</v>
      </c>
      <c r="O1034" s="28" t="str">
        <f>ДАННЫЕ!$I1034&amp;"g"&amp;B1034&amp;A1034&amp;"f"&amp;P1034&amp;"c"&amp;IF(ДАННЫЕ!$U1034&gt;0,1,0)&amp;"s"&amp;IF(ДАННЫЕ!$Q1034&gt;0,IF(YEAR(ДАННЫЕ!$F$1)=YEAR(ДАННЫЕ!$Q1034),IF(MONTH(ДАННЫЕ!$F$1)=MONTH(ДАННЫЕ!$Q1034),111,11),1),0)&amp;"i"&amp;IF(ДАННЫЕ!$R1034+ДАННЫЕ!$S1034+ДАННЫЕ!$T1034=0,0,1)&amp;"h"&amp;IF(ДАННЫЕ!$P1034&gt;0,1,0)&amp;"p"&amp;IF(ДАННЫЕ!$CI1034&gt;0,IF(YEAR(ДАННЫЕ!$F$1)=YEAR(ДАННЫЕ!$CI1034),IF(MONTH(ДАННЫЕ!$F$1)=MONTH(ДАННЫЕ!$CI1034),111,11),1),0)&amp;"d"&amp;IF(ДАННЫЕ!$CJ1034&gt;0,IF(YEAR(ДАННЫЕ!$F$1)=YEAR(ДАННЫЕ!$CJ1034),IF(MONTH(ДАННЫЕ!$F$1)=MONTH(ДАННЫЕ!$CJ1034),111,11),1),0)&amp;"o"&amp;IF(ДАННЫЕ!$CK1034&gt;0,IF(MONTH(ДАННЫЕ!$F$1)=MONTH(ДАННЫЕ!$CK1034),111,11),0)&amp;"v"&amp;IF(ДАННЫЕ!$BE1034&gt;0,IF(MONTH(ДАННЫЕ!$F$1)=MONTH(ДАННЫЕ!$BE1034),111,11),0)</f>
        <v>g00f0c0s0i0h0p0d0o0v0</v>
      </c>
      <c r="P1034" s="15">
        <f t="shared" si="50"/>
        <v>0</v>
      </c>
      <c r="Q1034" s="15">
        <f>IF(ДАННЫЕ!$F$1&gt;ДАННЫЕ!$N1034,IF(YEAR(ДАННЫЕ!$F$1)=YEAR(ДАННЫЕ!M1034),1,0),0)</f>
        <v>0</v>
      </c>
      <c r="R1034" s="15">
        <f>IF(ДАННЫЕ!$F$1&gt;ДАННЫЕ!$N1034,IF(YEAR(ДАННЫЕ!$F$1)=YEAR(ДАННЫЕ!N1034),1,0),0)</f>
        <v>0</v>
      </c>
      <c r="S1034" s="15">
        <f>IF(ДАННЫЕ!$AA1034="2А",1,IF(ДАННЫЕ!$AA1034="2Б",2,IF(ДАННЫЕ!$AA1034="2В",3,IF(ДАННЫЕ!$AA1034=3,4,IF(ДАННЫЕ!$AA1034="4А",5,IF(ДАННЫЕ!$AA1034="4Б",6,IF(ДАННЫЕ!$AA1034="4В",7,IF(ДАННЫЕ!$AA1034=5,8,0))))))))</f>
        <v>0</v>
      </c>
      <c r="T1034" s="15">
        <f>IF(OR(ДАННЫЕ!$AC1034=2,ДАННЫЕ!$AD1034=2,ДАННЫЕ!$AE1034=2),2,IF(OR(ДАННЫЕ!$AC1034=1,ДАННЫЕ!$AD1034=1,ДАННЫЕ!$AE1034=1),1,0))</f>
        <v>0</v>
      </c>
    </row>
    <row r="1035" spans="1:20" x14ac:dyDescent="0.2">
      <c r="A1035" s="78">
        <f>IF(B1035&gt;0,IF(MONTH(ДАННЫЕ!$F$1)=MONTH(ДАННЫЕ!$B1035),1,0),0)</f>
        <v>0</v>
      </c>
      <c r="B1035" s="14">
        <f>IF(ДАННЫЕ!$B1035&gt;0,IF(YEAR(ДАННЫЕ!$F$1)=YEAR(ДАННЫЕ!$B1035),1,0),0)</f>
        <v>0</v>
      </c>
      <c r="C1035" s="14">
        <f>IF(ДАННЫЕ!$CM1035&gt;0,IF(YEAR(ДАННЫЕ!$F$1)=YEAR(ДАННЫЕ!$CM1035),1,0),0)</f>
        <v>0</v>
      </c>
      <c r="D1035" s="14">
        <f>IF(ДАННЫЕ!$CJ1035&gt;0,IF(ДАННЫЕ!$CL1035&gt;ДАННЫЕ!$F$1,1,IF(ДАННЫЕ!$CL1035&gt;0,0,1)),0)</f>
        <v>0</v>
      </c>
      <c r="E1035" s="43" t="str">
        <f ca="1">IF(ДАННЫЕ!$F$1&gt;0,IF(ДАННЫЕ!$G1035&gt;0,DATEDIF(ДАННЫЕ!$G1035,ДАННЫЕ!$F$1,"y"),""),IF(ДАННЫЕ!$G1035&gt;0,DATEDIF(ДАННЫЕ!$G1035,TODAY(),"y"),""))</f>
        <v/>
      </c>
      <c r="F1035" s="43" t="str">
        <f xml:space="preserve"> IF(ДАННЫЕ!$F1035="М",IF(E1035&gt;=18,IF(E1035&lt;60,1,""),""),"")&amp;IF(ДАННЫЕ!$F1035="Ж",IF(E1035&gt;=18,IF(E1035&lt;55,1,""),""),"")</f>
        <v/>
      </c>
      <c r="G1035" s="43" t="str">
        <f xml:space="preserve"> IF(ДАННЫЕ!$F1035="М",IF(E1035&gt;=60,2,""),"")&amp;IF(ДАННЫЕ!$F1035="Ж",IF(E1035&gt;=55,2,""),"")</f>
        <v/>
      </c>
      <c r="H1035" s="43" t="str">
        <f t="shared" ca="1" si="48"/>
        <v/>
      </c>
      <c r="I1035" s="43" t="str">
        <f t="shared" ca="1" si="49"/>
        <v>03</v>
      </c>
      <c r="J1035" s="28" t="str">
        <f ca="1">ДАННЫЕ!$F1035&amp;H1035&amp;I1035&amp;ДАННЫЕ!$I1035&amp;"m"&amp;IF(ДАННЫЕ!$I1035&gt;0,IF(ДАННЫЕ!$J1035&gt;0,0,1),"")&amp;"f"&amp;IF(ДАННЫЕ!$R1035&gt;0,IF(YEAR(ДАННЫЕ!$F$1)=YEAR(ДАННЫЕ!$R1035),1,0),0)&amp;"z"&amp;ДАННЫЕ!$R1035&amp;"p"&amp;ДАННЫЕ!$S1035&amp;"i"&amp;ДАННЫЕ!$T1035&amp;"h"&amp;ДАННЫЕ!$K1035&amp;"be"&amp;ДАННЫЕ!$BI1035&amp;"CD"&amp;IF(ДАННЫЕ!BF1035&gt;500,4,IF(ДАННЫЕ!BF1035&gt;350,3,IF(ДАННЫЕ!BF1035&gt;200,2,IF(ДАННЫЕ!BF1035&gt;0,1,0))))&amp;"g"&amp;B1035&amp;"d"&amp;H1035&amp;"l"&amp;ДАННЫЕ!AT1035&amp;"a"&amp;ДАННЫЕ!$V1035&amp;"v"&amp;R1035&amp;"k"&amp;ДАННЫЕ!$U1035&amp;"s"&amp;ДАННЫЕ!$Y1035&amp;"t"&amp;ДАННЫЕ!$X1035&amp;"b"&amp;IF(ДАННЫЕ!$Q1035&gt;1,1,0)&amp;"PP"&amp;ДАННЫЕ!Z1035&amp;"c"&amp;S1035&amp;"x"&amp;IF(ДАННЫЕ!$BY1035&gt;0,IF(YEAR(ДАННЫЕ!$F$1)=YEAR(ДАННЫЕ!$BY1035),1,0),0)&amp;"n"&amp;IF(ДАННЫЕ!$BZ1035&gt;0,IF(YEAR(ДАННЫЕ!$F$1)=YEAR(ДАННЫЕ!$BZ1035),1,0),0)&amp;"u"&amp;D1035&amp;"z"&amp;IF(ДАННЫЕ!$CL1035&gt;0,IF(YEAR(ДАННЫЕ!$F$1)&gt;YEAR(ДАННЫЕ!$CL1035),11,12),0)</f>
        <v>03mf0zpihbeCD0g0dlav0kstb0PPc0x0n0u0z0</v>
      </c>
      <c r="K1035" s="28" t="str">
        <f ca="1">ДАННЫЕ!$I1035&amp;"x"&amp;B1035&amp;"w"&amp;IF(T1035+ДАННЫЕ!AD1035+ДАННЫЕ!AE1035+ДАННЫЕ!AF1035+ДАННЫЕ!AG1035+ДАННЫЕ!AH1035+ДАННЫЕ!$AL1035+ДАННЫЕ!AI1035+ДАННЫЕ!AJ1035+ДАННЫЕ!AK1035+ДАННЫЕ!AP1035+ДАННЫЕ!AQ1035+ДАННЫЕ!AR1035+ДАННЫЕ!$AM1035+ДАННЫЕ!$AN1035+ДАННЫЕ!AS1035+ДАННЫЕ!AT1035&gt;0,1,0)&amp;IF(OR(T1035=2,ДАННЫЕ!AD1035=2,ДАННЫЕ!AE1035=2,ДАННЫЕ!AF1035=2,ДАННЫЕ!AG1035=2,ДАННЫЕ!AH1035=2,ДАННЫЕ!$AL1035=2,ДАННЫЕ!AI1035=2,ДАННЫЕ!AJ1035=2,ДАННЫЕ!AK1035=2,ДАННЫЕ!AP1035=2,ДАННЫЕ!AQ1035=2,ДАННЫЕ!AR1035=2,ДАННЫЕ!$AM1035=2,ДАННЫЕ!$AN1035=2,ДАННЫЕ!AS1035=2,ДАННЫЕ!AT1035=2),2,0)&amp;"t"&amp;IF(T1035&gt;0,"1"&amp;T1035,"00")&amp;"f"&amp;IF(ДАННЫЕ!$AC1035,"1"&amp;ДАННЫЕ!$AC1035,"00")&amp;"b"&amp;IF(ДАННЫЕ!$AD1035,"1"&amp;ДАННЫЕ!$AD1035,"00")&amp;"g"&amp;IF(ДАННЫЕ!$AF1035,"1"&amp;ДАННЫЕ!$AF1035,"00")&amp;"c"&amp;IF(ДАННЫЕ!$AG1035,"1"&amp;ДАННЫЕ!$AG1035,"00")&amp;"i"&amp;IF(ДАННЫЕ!$AH1035,"1"&amp;ДАННЫЕ!$AH1035,"00")&amp;"r"&amp;IF(ДАННЫЕ!$AL1035,"1"&amp;ДАННЫЕ!$AL1035,"00")&amp;"m"&amp;IF(ДАННЫЕ!$AI1035,"1"&amp;ДАННЫЕ!$AI1035,"00")&amp;"hS"&amp;IF(ДАННЫЕ!$AJ1035,"1"&amp;ДАННЫЕ!$AJ1035,"00")&amp;"hZ"&amp;IF(ДАННЫЕ!$AK1035,"1"&amp;ДАННЫЕ!$AK1035,"00")&amp;"p"&amp;IF(ДАННЫЕ!$AP1035,"1"&amp;ДАННЫЕ!$AP1035,"00")&amp;"k"&amp;IF(ДАННЫЕ!$AQ1035,"1"&amp;ДАННЫЕ!$AQ1035,"00")&amp;"z"&amp;IF(ДАННЫЕ!$AR1035,"1"&amp;ДАННЫЕ!$AR1035,"00")&amp;"j"&amp;IF(ДАННЫЕ!$AM1035,"1"&amp;ДАННЫЕ!$AM1035,"00")&amp;"n"&amp;IF(ДАННЫЕ!$AN1035,"1"&amp;ДАННЫЕ!$AN1035,"00")&amp;"E"&amp;ДАННЫЕ!BI1035&amp;"L"&amp;ДАННЫЕ!AO1035&amp;"h"&amp;IF(ДАННЫЕ!$AU1035&gt;0,1,0)&amp;"v"&amp;IF(ДАННЫЕ!$AW1035&gt;0,1,0)&amp;"a"&amp;IF(ДАННЫЕ!$AS1035,"1"&amp;ДАННЫЕ!$AS1035,"00")&amp;"s"&amp;IF(ДАННЫЕ!$AT1035,"1"&amp;ДАННЫЕ!$AT1035,"00")&amp;"u"&amp;IF(ДАННЫЕ!$CJ1035&gt;0,1,0)&amp;"y"&amp;B1035&amp;"d"&amp;H1035&amp;"e"&amp;F1035&amp;G1035</f>
        <v>x0w00t00f00b00g00c00i00r00m00hS00hZ00p00k00z00j00n00ELh0v0a00s00u0y0de</v>
      </c>
      <c r="L1035" s="28" t="str">
        <f ca="1">ДАННЫЕ!$I1035&amp;"VN"&amp;IF(ДАННЫЕ!AW1035&gt;0,11,10)&amp;"CD"&amp;IF(ДАННЫЕ!BF1035&gt;500,16,IF(ДАННЫЕ!BF1035&gt;350,15,IF(ДАННЫЕ!BF1035&gt;=200,14,IF(ДАННЫЕ!BF1035&gt;=100,13,IF(ДАННЫЕ!BF1035&gt;=50,12,IF(ДАННЫЕ!BF1035&gt;0,11,10))))))&amp;"AR"&amp;IF(ДАННЫЕ!BX1035&gt;0,1,0)&amp;"GD"&amp;B1035&amp;"VV"&amp;IF(E1035&gt;=5,IF(E1035&lt;18,1,0),0)</f>
        <v>VN10CD10AR0GD0VV0</v>
      </c>
      <c r="M1035" s="28" t="str">
        <f>ДАННЫЕ!$I1035&amp;"b"&amp;ДАННЫЕ!$BI1035&amp;"r"&amp;ДАННЫЕ!$BJ1035&amp;"CD"&amp;IF(ДАННЫЕ!BF1035&gt;0,IF(ДАННЫЕ!BF1035&lt;200,1,IF(ДАННЫЕ!BF1035&lt;350,2,3)),0)&amp;"h"&amp;IF(ДАННЫЕ!$BK1035+ДАННЫЕ!$BL1035+ДАННЫЕ!$BM1035&gt;0,1,0)&amp;"x"&amp;ДАННЫЕ!$BK1035&amp;"y"&amp;ДАННЫЕ!$BL1035&amp;"z"&amp;ДАННЫЕ!$BM1035&amp;"c"&amp;IF(ДАННЫЕ!$BK1035+ДАННЫЕ!$BL1035+ДАННЫЕ!$BM1035=3,1,0)&amp;"a"&amp;IF(ДАННЫЕ!$BQ1035+ДАННЫЕ!$BR1035&gt;0,1,0)&amp;"d"&amp;ДАННЫЕ!$BQ1035&amp;"v"&amp;ДАННЫЕ!$BR1035&amp;"p"&amp;ДАННЫЕ!$BS1035&amp;"n"&amp;ДАННЫЕ!$BU1035&amp;"t"&amp;ДАННЫЕ!$BV1035&amp;"o"&amp;ДАННЫЕ!$BT1035&amp;"l"&amp;IF(ДАННЫЕ!$BN1035&gt;0,1,0)&amp;ДАННЫЕ!$BN1035&amp;"g"&amp;ДАННЫЕ!$BO1035&amp;"s"&amp;ДАННЫЕ!$BP1035&amp;"DZ"&amp;IF(ДАННЫЕ!B1035-ДАННЫЕ!G1035 &lt; 60,IF(ДАННЫЕ!B1035-ДАННЫЕ!G1035 &gt;= 0,1,0),0)&amp;"u"&amp;IF(ДАННЫЕ!$CJ1035&gt;0,1,0)</f>
        <v>brCD0h0xyzc0a0dvpntol0gsDZ1u0</v>
      </c>
      <c r="N1035" s="28" t="str">
        <f ca="1">ДАННЫЕ!$F1035&amp;ДАННЫЕ!$I1035&amp;"g"&amp;B1035&amp;"cf"&amp;D1035&amp;"a"&amp;IF(ДАННЫЕ!$BX1035&gt;0,1,0)&amp;IF(ДАННЫЕ!$BF1035&gt;500,1,IF(ДАННЫЕ!$BF1035&gt;350,2,IF(ДАННЫЕ!$BF1035&gt;=200,3,IF(ДАННЫЕ!$BF1035&gt;=100,4,IF(ДАННЫЕ!$BF1035&gt;=50,5,IF(ДАННЫЕ!$BF1035&lt;50,6,0))))))&amp;"AR"&amp;IF(DATEDIF(ДАННЫЕ!$BX1035,ДАННЫЕ!$F$1,"y")&gt;1,1,0)&amp;"VG"&amp;IF(ДАННЫЕ!$BH1035="0",1,0)&amp;"o"&amp;IF(T1035+ДАННЫЕ!$AF1035+ДАННЫЕ!$AG1035+ДАННЫЕ!$AH1035+ДАННЫЕ!$AI1035+ДАННЫЕ!$AJ1035+ДАННЫЕ!$AP1035+ДАННЫЕ!$AQ1035+ДАННЫЕ!$AR1035+ДАННЫЕ!$AU1035+ДАННЫЕ!$AW1035+ДАННЫЕ!$AS1035+ДАННЫЕ!$AT1035&gt;0,1,0)&amp;"x"&amp;ДАННЫЕ!$AG1035&amp;"p"&amp;IF(ДАННЫЕ!$BY1035&gt;0,1,0)&amp;"v"&amp;IF(ДАННЫЕ!$BZ1035&gt;0,1,0)&amp;"n"&amp;ДАННЫЕ!$CA1035&amp;"t"&amp;ДАННЫЕ!$AY1035&amp;"k"&amp;ДАННЫЕ!$CB1035&amp;"q"&amp;ДАННЫЕ!$CC1035&amp;"w"&amp;ДАННЫЕ!$CD1035&amp;"e"&amp;ДАННЫЕ!$CE1035&amp;"m"&amp;ДАННЫЕ!$CF1035&amp;"c"&amp;ДАННЫЕ!$CG1035&amp;"z"&amp;ДАННЫЕ!$CH1035&amp;"d"&amp;IF(H1035=4,1,0)&amp;"s"&amp;IF(ДАННЫЕ!$J1035=1,0,1)&amp;"u"&amp;IF(ДАННЫЕ!$CJ1035&gt;0,1,0)</f>
        <v>g0cf0a06AR1VG0o0xp0v0ntkqwemczd0s1u0</v>
      </c>
      <c r="O1035" s="28" t="str">
        <f>ДАННЫЕ!$I1035&amp;"g"&amp;B1035&amp;A1035&amp;"f"&amp;P1035&amp;"c"&amp;IF(ДАННЫЕ!$U1035&gt;0,1,0)&amp;"s"&amp;IF(ДАННЫЕ!$Q1035&gt;0,IF(YEAR(ДАННЫЕ!$F$1)=YEAR(ДАННЫЕ!$Q1035),IF(MONTH(ДАННЫЕ!$F$1)=MONTH(ДАННЫЕ!$Q1035),111,11),1),0)&amp;"i"&amp;IF(ДАННЫЕ!$R1035+ДАННЫЕ!$S1035+ДАННЫЕ!$T1035=0,0,1)&amp;"h"&amp;IF(ДАННЫЕ!$P1035&gt;0,1,0)&amp;"p"&amp;IF(ДАННЫЕ!$CI1035&gt;0,IF(YEAR(ДАННЫЕ!$F$1)=YEAR(ДАННЫЕ!$CI1035),IF(MONTH(ДАННЫЕ!$F$1)=MONTH(ДАННЫЕ!$CI1035),111,11),1),0)&amp;"d"&amp;IF(ДАННЫЕ!$CJ1035&gt;0,IF(YEAR(ДАННЫЕ!$F$1)=YEAR(ДАННЫЕ!$CJ1035),IF(MONTH(ДАННЫЕ!$F$1)=MONTH(ДАННЫЕ!$CJ1035),111,11),1),0)&amp;"o"&amp;IF(ДАННЫЕ!$CK1035&gt;0,IF(MONTH(ДАННЫЕ!$F$1)=MONTH(ДАННЫЕ!$CK1035),111,11),0)&amp;"v"&amp;IF(ДАННЫЕ!$BE1035&gt;0,IF(MONTH(ДАННЫЕ!$F$1)=MONTH(ДАННЫЕ!$BE1035),111,11),0)</f>
        <v>g00f0c0s0i0h0p0d0o0v0</v>
      </c>
      <c r="P1035" s="15">
        <f t="shared" si="50"/>
        <v>0</v>
      </c>
      <c r="Q1035" s="15">
        <f>IF(ДАННЫЕ!$F$1&gt;ДАННЫЕ!$N1035,IF(YEAR(ДАННЫЕ!$F$1)=YEAR(ДАННЫЕ!M1035),1,0),0)</f>
        <v>0</v>
      </c>
      <c r="R1035" s="15">
        <f>IF(ДАННЫЕ!$F$1&gt;ДАННЫЕ!$N1035,IF(YEAR(ДАННЫЕ!$F$1)=YEAR(ДАННЫЕ!N1035),1,0),0)</f>
        <v>0</v>
      </c>
      <c r="S1035" s="15">
        <f>IF(ДАННЫЕ!$AA1035="2А",1,IF(ДАННЫЕ!$AA1035="2Б",2,IF(ДАННЫЕ!$AA1035="2В",3,IF(ДАННЫЕ!$AA1035=3,4,IF(ДАННЫЕ!$AA1035="4А",5,IF(ДАННЫЕ!$AA1035="4Б",6,IF(ДАННЫЕ!$AA1035="4В",7,IF(ДАННЫЕ!$AA1035=5,8,0))))))))</f>
        <v>0</v>
      </c>
      <c r="T1035" s="15">
        <f>IF(OR(ДАННЫЕ!$AC1035=2,ДАННЫЕ!$AD1035=2,ДАННЫЕ!$AE1035=2),2,IF(OR(ДАННЫЕ!$AC1035=1,ДАННЫЕ!$AD1035=1,ДАННЫЕ!$AE1035=1),1,0))</f>
        <v>0</v>
      </c>
    </row>
    <row r="1036" spans="1:20" x14ac:dyDescent="0.2">
      <c r="A1036" s="78">
        <f>IF(B1036&gt;0,IF(MONTH(ДАННЫЕ!$F$1)=MONTH(ДАННЫЕ!$B1036),1,0),0)</f>
        <v>0</v>
      </c>
      <c r="B1036" s="14">
        <f>IF(ДАННЫЕ!$B1036&gt;0,IF(YEAR(ДАННЫЕ!$F$1)=YEAR(ДАННЫЕ!$B1036),1,0),0)</f>
        <v>0</v>
      </c>
      <c r="C1036" s="14">
        <f>IF(ДАННЫЕ!$CM1036&gt;0,IF(YEAR(ДАННЫЕ!$F$1)=YEAR(ДАННЫЕ!$CM1036),1,0),0)</f>
        <v>0</v>
      </c>
      <c r="D1036" s="14">
        <f>IF(ДАННЫЕ!$CJ1036&gt;0,IF(ДАННЫЕ!$CL1036&gt;ДАННЫЕ!$F$1,1,IF(ДАННЫЕ!$CL1036&gt;0,0,1)),0)</f>
        <v>0</v>
      </c>
      <c r="E1036" s="43" t="str">
        <f ca="1">IF(ДАННЫЕ!$F$1&gt;0,IF(ДАННЫЕ!$G1036&gt;0,DATEDIF(ДАННЫЕ!$G1036,ДАННЫЕ!$F$1,"y"),""),IF(ДАННЫЕ!$G1036&gt;0,DATEDIF(ДАННЫЕ!$G1036,TODAY(),"y"),""))</f>
        <v/>
      </c>
      <c r="F1036" s="43" t="str">
        <f xml:space="preserve"> IF(ДАННЫЕ!$F1036="М",IF(E1036&gt;=18,IF(E1036&lt;60,1,""),""),"")&amp;IF(ДАННЫЕ!$F1036="Ж",IF(E1036&gt;=18,IF(E1036&lt;55,1,""),""),"")</f>
        <v/>
      </c>
      <c r="G1036" s="43" t="str">
        <f xml:space="preserve"> IF(ДАННЫЕ!$F1036="М",IF(E1036&gt;=60,2,""),"")&amp;IF(ДАННЫЕ!$F1036="Ж",IF(E1036&gt;=55,2,""),"")</f>
        <v/>
      </c>
      <c r="H1036" s="43" t="str">
        <f t="shared" ca="1" si="48"/>
        <v/>
      </c>
      <c r="I1036" s="43" t="str">
        <f t="shared" ca="1" si="49"/>
        <v>03</v>
      </c>
      <c r="J1036" s="28" t="str">
        <f ca="1">ДАННЫЕ!$F1036&amp;H1036&amp;I1036&amp;ДАННЫЕ!$I1036&amp;"m"&amp;IF(ДАННЫЕ!$I1036&gt;0,IF(ДАННЫЕ!$J1036&gt;0,0,1),"")&amp;"f"&amp;IF(ДАННЫЕ!$R1036&gt;0,IF(YEAR(ДАННЫЕ!$F$1)=YEAR(ДАННЫЕ!$R1036),1,0),0)&amp;"z"&amp;ДАННЫЕ!$R1036&amp;"p"&amp;ДАННЫЕ!$S1036&amp;"i"&amp;ДАННЫЕ!$T1036&amp;"h"&amp;ДАННЫЕ!$K1036&amp;"be"&amp;ДАННЫЕ!$BI1036&amp;"CD"&amp;IF(ДАННЫЕ!BF1036&gt;500,4,IF(ДАННЫЕ!BF1036&gt;350,3,IF(ДАННЫЕ!BF1036&gt;200,2,IF(ДАННЫЕ!BF1036&gt;0,1,0))))&amp;"g"&amp;B1036&amp;"d"&amp;H1036&amp;"l"&amp;ДАННЫЕ!AT1036&amp;"a"&amp;ДАННЫЕ!$V1036&amp;"v"&amp;R1036&amp;"k"&amp;ДАННЫЕ!$U1036&amp;"s"&amp;ДАННЫЕ!$Y1036&amp;"t"&amp;ДАННЫЕ!$X1036&amp;"b"&amp;IF(ДАННЫЕ!$Q1036&gt;1,1,0)&amp;"PP"&amp;ДАННЫЕ!Z1036&amp;"c"&amp;S1036&amp;"x"&amp;IF(ДАННЫЕ!$BY1036&gt;0,IF(YEAR(ДАННЫЕ!$F$1)=YEAR(ДАННЫЕ!$BY1036),1,0),0)&amp;"n"&amp;IF(ДАННЫЕ!$BZ1036&gt;0,IF(YEAR(ДАННЫЕ!$F$1)=YEAR(ДАННЫЕ!$BZ1036),1,0),0)&amp;"u"&amp;D1036&amp;"z"&amp;IF(ДАННЫЕ!$CL1036&gt;0,IF(YEAR(ДАННЫЕ!$F$1)&gt;YEAR(ДАННЫЕ!$CL1036),11,12),0)</f>
        <v>03mf0zpihbeCD0g0dlav0kstb0PPc0x0n0u0z0</v>
      </c>
      <c r="K1036" s="28" t="str">
        <f ca="1">ДАННЫЕ!$I1036&amp;"x"&amp;B1036&amp;"w"&amp;IF(T1036+ДАННЫЕ!AD1036+ДАННЫЕ!AE1036+ДАННЫЕ!AF1036+ДАННЫЕ!AG1036+ДАННЫЕ!AH1036+ДАННЫЕ!$AL1036+ДАННЫЕ!AI1036+ДАННЫЕ!AJ1036+ДАННЫЕ!AK1036+ДАННЫЕ!AP1036+ДАННЫЕ!AQ1036+ДАННЫЕ!AR1036+ДАННЫЕ!$AM1036+ДАННЫЕ!$AN1036+ДАННЫЕ!AS1036+ДАННЫЕ!AT1036&gt;0,1,0)&amp;IF(OR(T1036=2,ДАННЫЕ!AD1036=2,ДАННЫЕ!AE1036=2,ДАННЫЕ!AF1036=2,ДАННЫЕ!AG1036=2,ДАННЫЕ!AH1036=2,ДАННЫЕ!$AL1036=2,ДАННЫЕ!AI1036=2,ДАННЫЕ!AJ1036=2,ДАННЫЕ!AK1036=2,ДАННЫЕ!AP1036=2,ДАННЫЕ!AQ1036=2,ДАННЫЕ!AR1036=2,ДАННЫЕ!$AM1036=2,ДАННЫЕ!$AN1036=2,ДАННЫЕ!AS1036=2,ДАННЫЕ!AT1036=2),2,0)&amp;"t"&amp;IF(T1036&gt;0,"1"&amp;T1036,"00")&amp;"f"&amp;IF(ДАННЫЕ!$AC1036,"1"&amp;ДАННЫЕ!$AC1036,"00")&amp;"b"&amp;IF(ДАННЫЕ!$AD1036,"1"&amp;ДАННЫЕ!$AD1036,"00")&amp;"g"&amp;IF(ДАННЫЕ!$AF1036,"1"&amp;ДАННЫЕ!$AF1036,"00")&amp;"c"&amp;IF(ДАННЫЕ!$AG1036,"1"&amp;ДАННЫЕ!$AG1036,"00")&amp;"i"&amp;IF(ДАННЫЕ!$AH1036,"1"&amp;ДАННЫЕ!$AH1036,"00")&amp;"r"&amp;IF(ДАННЫЕ!$AL1036,"1"&amp;ДАННЫЕ!$AL1036,"00")&amp;"m"&amp;IF(ДАННЫЕ!$AI1036,"1"&amp;ДАННЫЕ!$AI1036,"00")&amp;"hS"&amp;IF(ДАННЫЕ!$AJ1036,"1"&amp;ДАННЫЕ!$AJ1036,"00")&amp;"hZ"&amp;IF(ДАННЫЕ!$AK1036,"1"&amp;ДАННЫЕ!$AK1036,"00")&amp;"p"&amp;IF(ДАННЫЕ!$AP1036,"1"&amp;ДАННЫЕ!$AP1036,"00")&amp;"k"&amp;IF(ДАННЫЕ!$AQ1036,"1"&amp;ДАННЫЕ!$AQ1036,"00")&amp;"z"&amp;IF(ДАННЫЕ!$AR1036,"1"&amp;ДАННЫЕ!$AR1036,"00")&amp;"j"&amp;IF(ДАННЫЕ!$AM1036,"1"&amp;ДАННЫЕ!$AM1036,"00")&amp;"n"&amp;IF(ДАННЫЕ!$AN1036,"1"&amp;ДАННЫЕ!$AN1036,"00")&amp;"E"&amp;ДАННЫЕ!BI1036&amp;"L"&amp;ДАННЫЕ!AO1036&amp;"h"&amp;IF(ДАННЫЕ!$AU1036&gt;0,1,0)&amp;"v"&amp;IF(ДАННЫЕ!$AW1036&gt;0,1,0)&amp;"a"&amp;IF(ДАННЫЕ!$AS1036,"1"&amp;ДАННЫЕ!$AS1036,"00")&amp;"s"&amp;IF(ДАННЫЕ!$AT1036,"1"&amp;ДАННЫЕ!$AT1036,"00")&amp;"u"&amp;IF(ДАННЫЕ!$CJ1036&gt;0,1,0)&amp;"y"&amp;B1036&amp;"d"&amp;H1036&amp;"e"&amp;F1036&amp;G1036</f>
        <v>x0w00t00f00b00g00c00i00r00m00hS00hZ00p00k00z00j00n00ELh0v0a00s00u0y0de</v>
      </c>
      <c r="L1036" s="28" t="str">
        <f ca="1">ДАННЫЕ!$I1036&amp;"VN"&amp;IF(ДАННЫЕ!AW1036&gt;0,11,10)&amp;"CD"&amp;IF(ДАННЫЕ!BF1036&gt;500,16,IF(ДАННЫЕ!BF1036&gt;350,15,IF(ДАННЫЕ!BF1036&gt;=200,14,IF(ДАННЫЕ!BF1036&gt;=100,13,IF(ДАННЫЕ!BF1036&gt;=50,12,IF(ДАННЫЕ!BF1036&gt;0,11,10))))))&amp;"AR"&amp;IF(ДАННЫЕ!BX1036&gt;0,1,0)&amp;"GD"&amp;B1036&amp;"VV"&amp;IF(E1036&gt;=5,IF(E1036&lt;18,1,0),0)</f>
        <v>VN10CD10AR0GD0VV0</v>
      </c>
      <c r="M1036" s="28" t="str">
        <f>ДАННЫЕ!$I1036&amp;"b"&amp;ДАННЫЕ!$BI1036&amp;"r"&amp;ДАННЫЕ!$BJ1036&amp;"CD"&amp;IF(ДАННЫЕ!BF1036&gt;0,IF(ДАННЫЕ!BF1036&lt;200,1,IF(ДАННЫЕ!BF1036&lt;350,2,3)),0)&amp;"h"&amp;IF(ДАННЫЕ!$BK1036+ДАННЫЕ!$BL1036+ДАННЫЕ!$BM1036&gt;0,1,0)&amp;"x"&amp;ДАННЫЕ!$BK1036&amp;"y"&amp;ДАННЫЕ!$BL1036&amp;"z"&amp;ДАННЫЕ!$BM1036&amp;"c"&amp;IF(ДАННЫЕ!$BK1036+ДАННЫЕ!$BL1036+ДАННЫЕ!$BM1036=3,1,0)&amp;"a"&amp;IF(ДАННЫЕ!$BQ1036+ДАННЫЕ!$BR1036&gt;0,1,0)&amp;"d"&amp;ДАННЫЕ!$BQ1036&amp;"v"&amp;ДАННЫЕ!$BR1036&amp;"p"&amp;ДАННЫЕ!$BS1036&amp;"n"&amp;ДАННЫЕ!$BU1036&amp;"t"&amp;ДАННЫЕ!$BV1036&amp;"o"&amp;ДАННЫЕ!$BT1036&amp;"l"&amp;IF(ДАННЫЕ!$BN1036&gt;0,1,0)&amp;ДАННЫЕ!$BN1036&amp;"g"&amp;ДАННЫЕ!$BO1036&amp;"s"&amp;ДАННЫЕ!$BP1036&amp;"DZ"&amp;IF(ДАННЫЕ!B1036-ДАННЫЕ!G1036 &lt; 60,IF(ДАННЫЕ!B1036-ДАННЫЕ!G1036 &gt;= 0,1,0),0)&amp;"u"&amp;IF(ДАННЫЕ!$CJ1036&gt;0,1,0)</f>
        <v>brCD0h0xyzc0a0dvpntol0gsDZ1u0</v>
      </c>
      <c r="N1036" s="28" t="str">
        <f ca="1">ДАННЫЕ!$F1036&amp;ДАННЫЕ!$I1036&amp;"g"&amp;B1036&amp;"cf"&amp;D1036&amp;"a"&amp;IF(ДАННЫЕ!$BX1036&gt;0,1,0)&amp;IF(ДАННЫЕ!$BF1036&gt;500,1,IF(ДАННЫЕ!$BF1036&gt;350,2,IF(ДАННЫЕ!$BF1036&gt;=200,3,IF(ДАННЫЕ!$BF1036&gt;=100,4,IF(ДАННЫЕ!$BF1036&gt;=50,5,IF(ДАННЫЕ!$BF1036&lt;50,6,0))))))&amp;"AR"&amp;IF(DATEDIF(ДАННЫЕ!$BX1036,ДАННЫЕ!$F$1,"y")&gt;1,1,0)&amp;"VG"&amp;IF(ДАННЫЕ!$BH1036="0",1,0)&amp;"o"&amp;IF(T1036+ДАННЫЕ!$AF1036+ДАННЫЕ!$AG1036+ДАННЫЕ!$AH1036+ДАННЫЕ!$AI1036+ДАННЫЕ!$AJ1036+ДАННЫЕ!$AP1036+ДАННЫЕ!$AQ1036+ДАННЫЕ!$AR1036+ДАННЫЕ!$AU1036+ДАННЫЕ!$AW1036+ДАННЫЕ!$AS1036+ДАННЫЕ!$AT1036&gt;0,1,0)&amp;"x"&amp;ДАННЫЕ!$AG1036&amp;"p"&amp;IF(ДАННЫЕ!$BY1036&gt;0,1,0)&amp;"v"&amp;IF(ДАННЫЕ!$BZ1036&gt;0,1,0)&amp;"n"&amp;ДАННЫЕ!$CA1036&amp;"t"&amp;ДАННЫЕ!$AY1036&amp;"k"&amp;ДАННЫЕ!$CB1036&amp;"q"&amp;ДАННЫЕ!$CC1036&amp;"w"&amp;ДАННЫЕ!$CD1036&amp;"e"&amp;ДАННЫЕ!$CE1036&amp;"m"&amp;ДАННЫЕ!$CF1036&amp;"c"&amp;ДАННЫЕ!$CG1036&amp;"z"&amp;ДАННЫЕ!$CH1036&amp;"d"&amp;IF(H1036=4,1,0)&amp;"s"&amp;IF(ДАННЫЕ!$J1036=1,0,1)&amp;"u"&amp;IF(ДАННЫЕ!$CJ1036&gt;0,1,0)</f>
        <v>g0cf0a06AR1VG0o0xp0v0ntkqwemczd0s1u0</v>
      </c>
      <c r="O1036" s="28" t="str">
        <f>ДАННЫЕ!$I1036&amp;"g"&amp;B1036&amp;A1036&amp;"f"&amp;P1036&amp;"c"&amp;IF(ДАННЫЕ!$U1036&gt;0,1,0)&amp;"s"&amp;IF(ДАННЫЕ!$Q1036&gt;0,IF(YEAR(ДАННЫЕ!$F$1)=YEAR(ДАННЫЕ!$Q1036),IF(MONTH(ДАННЫЕ!$F$1)=MONTH(ДАННЫЕ!$Q1036),111,11),1),0)&amp;"i"&amp;IF(ДАННЫЕ!$R1036+ДАННЫЕ!$S1036+ДАННЫЕ!$T1036=0,0,1)&amp;"h"&amp;IF(ДАННЫЕ!$P1036&gt;0,1,0)&amp;"p"&amp;IF(ДАННЫЕ!$CI1036&gt;0,IF(YEAR(ДАННЫЕ!$F$1)=YEAR(ДАННЫЕ!$CI1036),IF(MONTH(ДАННЫЕ!$F$1)=MONTH(ДАННЫЕ!$CI1036),111,11),1),0)&amp;"d"&amp;IF(ДАННЫЕ!$CJ1036&gt;0,IF(YEAR(ДАННЫЕ!$F$1)=YEAR(ДАННЫЕ!$CJ1036),IF(MONTH(ДАННЫЕ!$F$1)=MONTH(ДАННЫЕ!$CJ1036),111,11),1),0)&amp;"o"&amp;IF(ДАННЫЕ!$CK1036&gt;0,IF(MONTH(ДАННЫЕ!$F$1)=MONTH(ДАННЫЕ!$CK1036),111,11),0)&amp;"v"&amp;IF(ДАННЫЕ!$BE1036&gt;0,IF(MONTH(ДАННЫЕ!$F$1)=MONTH(ДАННЫЕ!$BE1036),111,11),0)</f>
        <v>g00f0c0s0i0h0p0d0o0v0</v>
      </c>
      <c r="P1036" s="15">
        <f t="shared" si="50"/>
        <v>0</v>
      </c>
      <c r="Q1036" s="15">
        <f>IF(ДАННЫЕ!$F$1&gt;ДАННЫЕ!$N1036,IF(YEAR(ДАННЫЕ!$F$1)=YEAR(ДАННЫЕ!M1036),1,0),0)</f>
        <v>0</v>
      </c>
      <c r="R1036" s="15">
        <f>IF(ДАННЫЕ!$F$1&gt;ДАННЫЕ!$N1036,IF(YEAR(ДАННЫЕ!$F$1)=YEAR(ДАННЫЕ!N1036),1,0),0)</f>
        <v>0</v>
      </c>
      <c r="S1036" s="15">
        <f>IF(ДАННЫЕ!$AA1036="2А",1,IF(ДАННЫЕ!$AA1036="2Б",2,IF(ДАННЫЕ!$AA1036="2В",3,IF(ДАННЫЕ!$AA1036=3,4,IF(ДАННЫЕ!$AA1036="4А",5,IF(ДАННЫЕ!$AA1036="4Б",6,IF(ДАННЫЕ!$AA1036="4В",7,IF(ДАННЫЕ!$AA1036=5,8,0))))))))</f>
        <v>0</v>
      </c>
      <c r="T1036" s="15">
        <f>IF(OR(ДАННЫЕ!$AC1036=2,ДАННЫЕ!$AD1036=2,ДАННЫЕ!$AE1036=2),2,IF(OR(ДАННЫЕ!$AC1036=1,ДАННЫЕ!$AD1036=1,ДАННЫЕ!$AE1036=1),1,0))</f>
        <v>0</v>
      </c>
    </row>
    <row r="1037" spans="1:20" x14ac:dyDescent="0.2">
      <c r="A1037" s="78">
        <f>IF(B1037&gt;0,IF(MONTH(ДАННЫЕ!$F$1)=MONTH(ДАННЫЕ!$B1037),1,0),0)</f>
        <v>0</v>
      </c>
      <c r="B1037" s="14">
        <f>IF(ДАННЫЕ!$B1037&gt;0,IF(YEAR(ДАННЫЕ!$F$1)=YEAR(ДАННЫЕ!$B1037),1,0),0)</f>
        <v>0</v>
      </c>
      <c r="C1037" s="14">
        <f>IF(ДАННЫЕ!$CM1037&gt;0,IF(YEAR(ДАННЫЕ!$F$1)=YEAR(ДАННЫЕ!$CM1037),1,0),0)</f>
        <v>0</v>
      </c>
      <c r="D1037" s="14">
        <f>IF(ДАННЫЕ!$CJ1037&gt;0,IF(ДАННЫЕ!$CL1037&gt;ДАННЫЕ!$F$1,1,IF(ДАННЫЕ!$CL1037&gt;0,0,1)),0)</f>
        <v>0</v>
      </c>
      <c r="E1037" s="43" t="str">
        <f ca="1">IF(ДАННЫЕ!$F$1&gt;0,IF(ДАННЫЕ!$G1037&gt;0,DATEDIF(ДАННЫЕ!$G1037,ДАННЫЕ!$F$1,"y"),""),IF(ДАННЫЕ!$G1037&gt;0,DATEDIF(ДАННЫЕ!$G1037,TODAY(),"y"),""))</f>
        <v/>
      </c>
      <c r="F1037" s="43" t="str">
        <f xml:space="preserve"> IF(ДАННЫЕ!$F1037="М",IF(E1037&gt;=18,IF(E1037&lt;60,1,""),""),"")&amp;IF(ДАННЫЕ!$F1037="Ж",IF(E1037&gt;=18,IF(E1037&lt;55,1,""),""),"")</f>
        <v/>
      </c>
      <c r="G1037" s="43" t="str">
        <f xml:space="preserve"> IF(ДАННЫЕ!$F1037="М",IF(E1037&gt;=60,2,""),"")&amp;IF(ДАННЫЕ!$F1037="Ж",IF(E1037&gt;=55,2,""),"")</f>
        <v/>
      </c>
      <c r="H1037" s="43" t="str">
        <f t="shared" ca="1" si="48"/>
        <v/>
      </c>
      <c r="I1037" s="43" t="str">
        <f t="shared" ca="1" si="49"/>
        <v>03</v>
      </c>
      <c r="J1037" s="28" t="str">
        <f ca="1">ДАННЫЕ!$F1037&amp;H1037&amp;I1037&amp;ДАННЫЕ!$I1037&amp;"m"&amp;IF(ДАННЫЕ!$I1037&gt;0,IF(ДАННЫЕ!$J1037&gt;0,0,1),"")&amp;"f"&amp;IF(ДАННЫЕ!$R1037&gt;0,IF(YEAR(ДАННЫЕ!$F$1)=YEAR(ДАННЫЕ!$R1037),1,0),0)&amp;"z"&amp;ДАННЫЕ!$R1037&amp;"p"&amp;ДАННЫЕ!$S1037&amp;"i"&amp;ДАННЫЕ!$T1037&amp;"h"&amp;ДАННЫЕ!$K1037&amp;"be"&amp;ДАННЫЕ!$BI1037&amp;"CD"&amp;IF(ДАННЫЕ!BF1037&gt;500,4,IF(ДАННЫЕ!BF1037&gt;350,3,IF(ДАННЫЕ!BF1037&gt;200,2,IF(ДАННЫЕ!BF1037&gt;0,1,0))))&amp;"g"&amp;B1037&amp;"d"&amp;H1037&amp;"l"&amp;ДАННЫЕ!AT1037&amp;"a"&amp;ДАННЫЕ!$V1037&amp;"v"&amp;R1037&amp;"k"&amp;ДАННЫЕ!$U1037&amp;"s"&amp;ДАННЫЕ!$Y1037&amp;"t"&amp;ДАННЫЕ!$X1037&amp;"b"&amp;IF(ДАННЫЕ!$Q1037&gt;1,1,0)&amp;"PP"&amp;ДАННЫЕ!Z1037&amp;"c"&amp;S1037&amp;"x"&amp;IF(ДАННЫЕ!$BY1037&gt;0,IF(YEAR(ДАННЫЕ!$F$1)=YEAR(ДАННЫЕ!$BY1037),1,0),0)&amp;"n"&amp;IF(ДАННЫЕ!$BZ1037&gt;0,IF(YEAR(ДАННЫЕ!$F$1)=YEAR(ДАННЫЕ!$BZ1037),1,0),0)&amp;"u"&amp;D1037&amp;"z"&amp;IF(ДАННЫЕ!$CL1037&gt;0,IF(YEAR(ДАННЫЕ!$F$1)&gt;YEAR(ДАННЫЕ!$CL1037),11,12),0)</f>
        <v>03mf0zpihbeCD0g0dlav0kstb0PPc0x0n0u0z0</v>
      </c>
      <c r="K1037" s="28" t="str">
        <f ca="1">ДАННЫЕ!$I1037&amp;"x"&amp;B1037&amp;"w"&amp;IF(T1037+ДАННЫЕ!AD1037+ДАННЫЕ!AE1037+ДАННЫЕ!AF1037+ДАННЫЕ!AG1037+ДАННЫЕ!AH1037+ДАННЫЕ!$AL1037+ДАННЫЕ!AI1037+ДАННЫЕ!AJ1037+ДАННЫЕ!AK1037+ДАННЫЕ!AP1037+ДАННЫЕ!AQ1037+ДАННЫЕ!AR1037+ДАННЫЕ!$AM1037+ДАННЫЕ!$AN1037+ДАННЫЕ!AS1037+ДАННЫЕ!AT1037&gt;0,1,0)&amp;IF(OR(T1037=2,ДАННЫЕ!AD1037=2,ДАННЫЕ!AE1037=2,ДАННЫЕ!AF1037=2,ДАННЫЕ!AG1037=2,ДАННЫЕ!AH1037=2,ДАННЫЕ!$AL1037=2,ДАННЫЕ!AI1037=2,ДАННЫЕ!AJ1037=2,ДАННЫЕ!AK1037=2,ДАННЫЕ!AP1037=2,ДАННЫЕ!AQ1037=2,ДАННЫЕ!AR1037=2,ДАННЫЕ!$AM1037=2,ДАННЫЕ!$AN1037=2,ДАННЫЕ!AS1037=2,ДАННЫЕ!AT1037=2),2,0)&amp;"t"&amp;IF(T1037&gt;0,"1"&amp;T1037,"00")&amp;"f"&amp;IF(ДАННЫЕ!$AC1037,"1"&amp;ДАННЫЕ!$AC1037,"00")&amp;"b"&amp;IF(ДАННЫЕ!$AD1037,"1"&amp;ДАННЫЕ!$AD1037,"00")&amp;"g"&amp;IF(ДАННЫЕ!$AF1037,"1"&amp;ДАННЫЕ!$AF1037,"00")&amp;"c"&amp;IF(ДАННЫЕ!$AG1037,"1"&amp;ДАННЫЕ!$AG1037,"00")&amp;"i"&amp;IF(ДАННЫЕ!$AH1037,"1"&amp;ДАННЫЕ!$AH1037,"00")&amp;"r"&amp;IF(ДАННЫЕ!$AL1037,"1"&amp;ДАННЫЕ!$AL1037,"00")&amp;"m"&amp;IF(ДАННЫЕ!$AI1037,"1"&amp;ДАННЫЕ!$AI1037,"00")&amp;"hS"&amp;IF(ДАННЫЕ!$AJ1037,"1"&amp;ДАННЫЕ!$AJ1037,"00")&amp;"hZ"&amp;IF(ДАННЫЕ!$AK1037,"1"&amp;ДАННЫЕ!$AK1037,"00")&amp;"p"&amp;IF(ДАННЫЕ!$AP1037,"1"&amp;ДАННЫЕ!$AP1037,"00")&amp;"k"&amp;IF(ДАННЫЕ!$AQ1037,"1"&amp;ДАННЫЕ!$AQ1037,"00")&amp;"z"&amp;IF(ДАННЫЕ!$AR1037,"1"&amp;ДАННЫЕ!$AR1037,"00")&amp;"j"&amp;IF(ДАННЫЕ!$AM1037,"1"&amp;ДАННЫЕ!$AM1037,"00")&amp;"n"&amp;IF(ДАННЫЕ!$AN1037,"1"&amp;ДАННЫЕ!$AN1037,"00")&amp;"E"&amp;ДАННЫЕ!BI1037&amp;"L"&amp;ДАННЫЕ!AO1037&amp;"h"&amp;IF(ДАННЫЕ!$AU1037&gt;0,1,0)&amp;"v"&amp;IF(ДАННЫЕ!$AW1037&gt;0,1,0)&amp;"a"&amp;IF(ДАННЫЕ!$AS1037,"1"&amp;ДАННЫЕ!$AS1037,"00")&amp;"s"&amp;IF(ДАННЫЕ!$AT1037,"1"&amp;ДАННЫЕ!$AT1037,"00")&amp;"u"&amp;IF(ДАННЫЕ!$CJ1037&gt;0,1,0)&amp;"y"&amp;B1037&amp;"d"&amp;H1037&amp;"e"&amp;F1037&amp;G1037</f>
        <v>x0w00t00f00b00g00c00i00r00m00hS00hZ00p00k00z00j00n00ELh0v0a00s00u0y0de</v>
      </c>
      <c r="L1037" s="28" t="str">
        <f ca="1">ДАННЫЕ!$I1037&amp;"VN"&amp;IF(ДАННЫЕ!AW1037&gt;0,11,10)&amp;"CD"&amp;IF(ДАННЫЕ!BF1037&gt;500,16,IF(ДАННЫЕ!BF1037&gt;350,15,IF(ДАННЫЕ!BF1037&gt;=200,14,IF(ДАННЫЕ!BF1037&gt;=100,13,IF(ДАННЫЕ!BF1037&gt;=50,12,IF(ДАННЫЕ!BF1037&gt;0,11,10))))))&amp;"AR"&amp;IF(ДАННЫЕ!BX1037&gt;0,1,0)&amp;"GD"&amp;B1037&amp;"VV"&amp;IF(E1037&gt;=5,IF(E1037&lt;18,1,0),0)</f>
        <v>VN10CD10AR0GD0VV0</v>
      </c>
      <c r="M1037" s="28" t="str">
        <f>ДАННЫЕ!$I1037&amp;"b"&amp;ДАННЫЕ!$BI1037&amp;"r"&amp;ДАННЫЕ!$BJ1037&amp;"CD"&amp;IF(ДАННЫЕ!BF1037&gt;0,IF(ДАННЫЕ!BF1037&lt;200,1,IF(ДАННЫЕ!BF1037&lt;350,2,3)),0)&amp;"h"&amp;IF(ДАННЫЕ!$BK1037+ДАННЫЕ!$BL1037+ДАННЫЕ!$BM1037&gt;0,1,0)&amp;"x"&amp;ДАННЫЕ!$BK1037&amp;"y"&amp;ДАННЫЕ!$BL1037&amp;"z"&amp;ДАННЫЕ!$BM1037&amp;"c"&amp;IF(ДАННЫЕ!$BK1037+ДАННЫЕ!$BL1037+ДАННЫЕ!$BM1037=3,1,0)&amp;"a"&amp;IF(ДАННЫЕ!$BQ1037+ДАННЫЕ!$BR1037&gt;0,1,0)&amp;"d"&amp;ДАННЫЕ!$BQ1037&amp;"v"&amp;ДАННЫЕ!$BR1037&amp;"p"&amp;ДАННЫЕ!$BS1037&amp;"n"&amp;ДАННЫЕ!$BU1037&amp;"t"&amp;ДАННЫЕ!$BV1037&amp;"o"&amp;ДАННЫЕ!$BT1037&amp;"l"&amp;IF(ДАННЫЕ!$BN1037&gt;0,1,0)&amp;ДАННЫЕ!$BN1037&amp;"g"&amp;ДАННЫЕ!$BO1037&amp;"s"&amp;ДАННЫЕ!$BP1037&amp;"DZ"&amp;IF(ДАННЫЕ!B1037-ДАННЫЕ!G1037 &lt; 60,IF(ДАННЫЕ!B1037-ДАННЫЕ!G1037 &gt;= 0,1,0),0)&amp;"u"&amp;IF(ДАННЫЕ!$CJ1037&gt;0,1,0)</f>
        <v>brCD0h0xyzc0a0dvpntol0gsDZ1u0</v>
      </c>
      <c r="N1037" s="28" t="str">
        <f ca="1">ДАННЫЕ!$F1037&amp;ДАННЫЕ!$I1037&amp;"g"&amp;B1037&amp;"cf"&amp;D1037&amp;"a"&amp;IF(ДАННЫЕ!$BX1037&gt;0,1,0)&amp;IF(ДАННЫЕ!$BF1037&gt;500,1,IF(ДАННЫЕ!$BF1037&gt;350,2,IF(ДАННЫЕ!$BF1037&gt;=200,3,IF(ДАННЫЕ!$BF1037&gt;=100,4,IF(ДАННЫЕ!$BF1037&gt;=50,5,IF(ДАННЫЕ!$BF1037&lt;50,6,0))))))&amp;"AR"&amp;IF(DATEDIF(ДАННЫЕ!$BX1037,ДАННЫЕ!$F$1,"y")&gt;1,1,0)&amp;"VG"&amp;IF(ДАННЫЕ!$BH1037="0",1,0)&amp;"o"&amp;IF(T1037+ДАННЫЕ!$AF1037+ДАННЫЕ!$AG1037+ДАННЫЕ!$AH1037+ДАННЫЕ!$AI1037+ДАННЫЕ!$AJ1037+ДАННЫЕ!$AP1037+ДАННЫЕ!$AQ1037+ДАННЫЕ!$AR1037+ДАННЫЕ!$AU1037+ДАННЫЕ!$AW1037+ДАННЫЕ!$AS1037+ДАННЫЕ!$AT1037&gt;0,1,0)&amp;"x"&amp;ДАННЫЕ!$AG1037&amp;"p"&amp;IF(ДАННЫЕ!$BY1037&gt;0,1,0)&amp;"v"&amp;IF(ДАННЫЕ!$BZ1037&gt;0,1,0)&amp;"n"&amp;ДАННЫЕ!$CA1037&amp;"t"&amp;ДАННЫЕ!$AY1037&amp;"k"&amp;ДАННЫЕ!$CB1037&amp;"q"&amp;ДАННЫЕ!$CC1037&amp;"w"&amp;ДАННЫЕ!$CD1037&amp;"e"&amp;ДАННЫЕ!$CE1037&amp;"m"&amp;ДАННЫЕ!$CF1037&amp;"c"&amp;ДАННЫЕ!$CG1037&amp;"z"&amp;ДАННЫЕ!$CH1037&amp;"d"&amp;IF(H1037=4,1,0)&amp;"s"&amp;IF(ДАННЫЕ!$J1037=1,0,1)&amp;"u"&amp;IF(ДАННЫЕ!$CJ1037&gt;0,1,0)</f>
        <v>g0cf0a06AR1VG0o0xp0v0ntkqwemczd0s1u0</v>
      </c>
      <c r="O1037" s="28" t="str">
        <f>ДАННЫЕ!$I1037&amp;"g"&amp;B1037&amp;A1037&amp;"f"&amp;P1037&amp;"c"&amp;IF(ДАННЫЕ!$U1037&gt;0,1,0)&amp;"s"&amp;IF(ДАННЫЕ!$Q1037&gt;0,IF(YEAR(ДАННЫЕ!$F$1)=YEAR(ДАННЫЕ!$Q1037),IF(MONTH(ДАННЫЕ!$F$1)=MONTH(ДАННЫЕ!$Q1037),111,11),1),0)&amp;"i"&amp;IF(ДАННЫЕ!$R1037+ДАННЫЕ!$S1037+ДАННЫЕ!$T1037=0,0,1)&amp;"h"&amp;IF(ДАННЫЕ!$P1037&gt;0,1,0)&amp;"p"&amp;IF(ДАННЫЕ!$CI1037&gt;0,IF(YEAR(ДАННЫЕ!$F$1)=YEAR(ДАННЫЕ!$CI1037),IF(MONTH(ДАННЫЕ!$F$1)=MONTH(ДАННЫЕ!$CI1037),111,11),1),0)&amp;"d"&amp;IF(ДАННЫЕ!$CJ1037&gt;0,IF(YEAR(ДАННЫЕ!$F$1)=YEAR(ДАННЫЕ!$CJ1037),IF(MONTH(ДАННЫЕ!$F$1)=MONTH(ДАННЫЕ!$CJ1037),111,11),1),0)&amp;"o"&amp;IF(ДАННЫЕ!$CK1037&gt;0,IF(MONTH(ДАННЫЕ!$F$1)=MONTH(ДАННЫЕ!$CK1037),111,11),0)&amp;"v"&amp;IF(ДАННЫЕ!$BE1037&gt;0,IF(MONTH(ДАННЫЕ!$F$1)=MONTH(ДАННЫЕ!$BE1037),111,11),0)</f>
        <v>g00f0c0s0i0h0p0d0o0v0</v>
      </c>
      <c r="P1037" s="15">
        <f t="shared" si="50"/>
        <v>0</v>
      </c>
      <c r="Q1037" s="15">
        <f>IF(ДАННЫЕ!$F$1&gt;ДАННЫЕ!$N1037,IF(YEAR(ДАННЫЕ!$F$1)=YEAR(ДАННЫЕ!M1037),1,0),0)</f>
        <v>0</v>
      </c>
      <c r="R1037" s="15">
        <f>IF(ДАННЫЕ!$F$1&gt;ДАННЫЕ!$N1037,IF(YEAR(ДАННЫЕ!$F$1)=YEAR(ДАННЫЕ!N1037),1,0),0)</f>
        <v>0</v>
      </c>
      <c r="S1037" s="15">
        <f>IF(ДАННЫЕ!$AA1037="2А",1,IF(ДАННЫЕ!$AA1037="2Б",2,IF(ДАННЫЕ!$AA1037="2В",3,IF(ДАННЫЕ!$AA1037=3,4,IF(ДАННЫЕ!$AA1037="4А",5,IF(ДАННЫЕ!$AA1037="4Б",6,IF(ДАННЫЕ!$AA1037="4В",7,IF(ДАННЫЕ!$AA1037=5,8,0))))))))</f>
        <v>0</v>
      </c>
      <c r="T1037" s="15">
        <f>IF(OR(ДАННЫЕ!$AC1037=2,ДАННЫЕ!$AD1037=2,ДАННЫЕ!$AE1037=2),2,IF(OR(ДАННЫЕ!$AC1037=1,ДАННЫЕ!$AD1037=1,ДАННЫЕ!$AE1037=1),1,0))</f>
        <v>0</v>
      </c>
    </row>
    <row r="1038" spans="1:20" x14ac:dyDescent="0.2">
      <c r="A1038" s="78">
        <f>IF(B1038&gt;0,IF(MONTH(ДАННЫЕ!$F$1)=MONTH(ДАННЫЕ!$B1038),1,0),0)</f>
        <v>0</v>
      </c>
      <c r="B1038" s="14">
        <f>IF(ДАННЫЕ!$B1038&gt;0,IF(YEAR(ДАННЫЕ!$F$1)=YEAR(ДАННЫЕ!$B1038),1,0),0)</f>
        <v>0</v>
      </c>
      <c r="C1038" s="14">
        <f>IF(ДАННЫЕ!$CM1038&gt;0,IF(YEAR(ДАННЫЕ!$F$1)=YEAR(ДАННЫЕ!$CM1038),1,0),0)</f>
        <v>0</v>
      </c>
      <c r="D1038" s="14">
        <f>IF(ДАННЫЕ!$CJ1038&gt;0,IF(ДАННЫЕ!$CL1038&gt;ДАННЫЕ!$F$1,1,IF(ДАННЫЕ!$CL1038&gt;0,0,1)),0)</f>
        <v>0</v>
      </c>
      <c r="E1038" s="43" t="str">
        <f ca="1">IF(ДАННЫЕ!$F$1&gt;0,IF(ДАННЫЕ!$G1038&gt;0,DATEDIF(ДАННЫЕ!$G1038,ДАННЫЕ!$F$1,"y"),""),IF(ДАННЫЕ!$G1038&gt;0,DATEDIF(ДАННЫЕ!$G1038,TODAY(),"y"),""))</f>
        <v/>
      </c>
      <c r="F1038" s="43" t="str">
        <f xml:space="preserve"> IF(ДАННЫЕ!$F1038="М",IF(E1038&gt;=18,IF(E1038&lt;60,1,""),""),"")&amp;IF(ДАННЫЕ!$F1038="Ж",IF(E1038&gt;=18,IF(E1038&lt;55,1,""),""),"")</f>
        <v/>
      </c>
      <c r="G1038" s="43" t="str">
        <f xml:space="preserve"> IF(ДАННЫЕ!$F1038="М",IF(E1038&gt;=60,2,""),"")&amp;IF(ДАННЫЕ!$F1038="Ж",IF(E1038&gt;=55,2,""),"")</f>
        <v/>
      </c>
      <c r="H1038" s="43" t="str">
        <f t="shared" ca="1" si="48"/>
        <v/>
      </c>
      <c r="I1038" s="43" t="str">
        <f t="shared" ca="1" si="49"/>
        <v>03</v>
      </c>
      <c r="J1038" s="28" t="str">
        <f ca="1">ДАННЫЕ!$F1038&amp;H1038&amp;I1038&amp;ДАННЫЕ!$I1038&amp;"m"&amp;IF(ДАННЫЕ!$I1038&gt;0,IF(ДАННЫЕ!$J1038&gt;0,0,1),"")&amp;"f"&amp;IF(ДАННЫЕ!$R1038&gt;0,IF(YEAR(ДАННЫЕ!$F$1)=YEAR(ДАННЫЕ!$R1038),1,0),0)&amp;"z"&amp;ДАННЫЕ!$R1038&amp;"p"&amp;ДАННЫЕ!$S1038&amp;"i"&amp;ДАННЫЕ!$T1038&amp;"h"&amp;ДАННЫЕ!$K1038&amp;"be"&amp;ДАННЫЕ!$BI1038&amp;"CD"&amp;IF(ДАННЫЕ!BF1038&gt;500,4,IF(ДАННЫЕ!BF1038&gt;350,3,IF(ДАННЫЕ!BF1038&gt;200,2,IF(ДАННЫЕ!BF1038&gt;0,1,0))))&amp;"g"&amp;B1038&amp;"d"&amp;H1038&amp;"l"&amp;ДАННЫЕ!AT1038&amp;"a"&amp;ДАННЫЕ!$V1038&amp;"v"&amp;R1038&amp;"k"&amp;ДАННЫЕ!$U1038&amp;"s"&amp;ДАННЫЕ!$Y1038&amp;"t"&amp;ДАННЫЕ!$X1038&amp;"b"&amp;IF(ДАННЫЕ!$Q1038&gt;1,1,0)&amp;"PP"&amp;ДАННЫЕ!Z1038&amp;"c"&amp;S1038&amp;"x"&amp;IF(ДАННЫЕ!$BY1038&gt;0,IF(YEAR(ДАННЫЕ!$F$1)=YEAR(ДАННЫЕ!$BY1038),1,0),0)&amp;"n"&amp;IF(ДАННЫЕ!$BZ1038&gt;0,IF(YEAR(ДАННЫЕ!$F$1)=YEAR(ДАННЫЕ!$BZ1038),1,0),0)&amp;"u"&amp;D1038&amp;"z"&amp;IF(ДАННЫЕ!$CL1038&gt;0,IF(YEAR(ДАННЫЕ!$F$1)&gt;YEAR(ДАННЫЕ!$CL1038),11,12),0)</f>
        <v>03mf0zpihbeCD0g0dlav0kstb0PPc0x0n0u0z0</v>
      </c>
      <c r="K1038" s="28" t="str">
        <f ca="1">ДАННЫЕ!$I1038&amp;"x"&amp;B1038&amp;"w"&amp;IF(T1038+ДАННЫЕ!AD1038+ДАННЫЕ!AE1038+ДАННЫЕ!AF1038+ДАННЫЕ!AG1038+ДАННЫЕ!AH1038+ДАННЫЕ!$AL1038+ДАННЫЕ!AI1038+ДАННЫЕ!AJ1038+ДАННЫЕ!AK1038+ДАННЫЕ!AP1038+ДАННЫЕ!AQ1038+ДАННЫЕ!AR1038+ДАННЫЕ!$AM1038+ДАННЫЕ!$AN1038+ДАННЫЕ!AS1038+ДАННЫЕ!AT1038&gt;0,1,0)&amp;IF(OR(T1038=2,ДАННЫЕ!AD1038=2,ДАННЫЕ!AE1038=2,ДАННЫЕ!AF1038=2,ДАННЫЕ!AG1038=2,ДАННЫЕ!AH1038=2,ДАННЫЕ!$AL1038=2,ДАННЫЕ!AI1038=2,ДАННЫЕ!AJ1038=2,ДАННЫЕ!AK1038=2,ДАННЫЕ!AP1038=2,ДАННЫЕ!AQ1038=2,ДАННЫЕ!AR1038=2,ДАННЫЕ!$AM1038=2,ДАННЫЕ!$AN1038=2,ДАННЫЕ!AS1038=2,ДАННЫЕ!AT1038=2),2,0)&amp;"t"&amp;IF(T1038&gt;0,"1"&amp;T1038,"00")&amp;"f"&amp;IF(ДАННЫЕ!$AC1038,"1"&amp;ДАННЫЕ!$AC1038,"00")&amp;"b"&amp;IF(ДАННЫЕ!$AD1038,"1"&amp;ДАННЫЕ!$AD1038,"00")&amp;"g"&amp;IF(ДАННЫЕ!$AF1038,"1"&amp;ДАННЫЕ!$AF1038,"00")&amp;"c"&amp;IF(ДАННЫЕ!$AG1038,"1"&amp;ДАННЫЕ!$AG1038,"00")&amp;"i"&amp;IF(ДАННЫЕ!$AH1038,"1"&amp;ДАННЫЕ!$AH1038,"00")&amp;"r"&amp;IF(ДАННЫЕ!$AL1038,"1"&amp;ДАННЫЕ!$AL1038,"00")&amp;"m"&amp;IF(ДАННЫЕ!$AI1038,"1"&amp;ДАННЫЕ!$AI1038,"00")&amp;"hS"&amp;IF(ДАННЫЕ!$AJ1038,"1"&amp;ДАННЫЕ!$AJ1038,"00")&amp;"hZ"&amp;IF(ДАННЫЕ!$AK1038,"1"&amp;ДАННЫЕ!$AK1038,"00")&amp;"p"&amp;IF(ДАННЫЕ!$AP1038,"1"&amp;ДАННЫЕ!$AP1038,"00")&amp;"k"&amp;IF(ДАННЫЕ!$AQ1038,"1"&amp;ДАННЫЕ!$AQ1038,"00")&amp;"z"&amp;IF(ДАННЫЕ!$AR1038,"1"&amp;ДАННЫЕ!$AR1038,"00")&amp;"j"&amp;IF(ДАННЫЕ!$AM1038,"1"&amp;ДАННЫЕ!$AM1038,"00")&amp;"n"&amp;IF(ДАННЫЕ!$AN1038,"1"&amp;ДАННЫЕ!$AN1038,"00")&amp;"E"&amp;ДАННЫЕ!BI1038&amp;"L"&amp;ДАННЫЕ!AO1038&amp;"h"&amp;IF(ДАННЫЕ!$AU1038&gt;0,1,0)&amp;"v"&amp;IF(ДАННЫЕ!$AW1038&gt;0,1,0)&amp;"a"&amp;IF(ДАННЫЕ!$AS1038,"1"&amp;ДАННЫЕ!$AS1038,"00")&amp;"s"&amp;IF(ДАННЫЕ!$AT1038,"1"&amp;ДАННЫЕ!$AT1038,"00")&amp;"u"&amp;IF(ДАННЫЕ!$CJ1038&gt;0,1,0)&amp;"y"&amp;B1038&amp;"d"&amp;H1038&amp;"e"&amp;F1038&amp;G1038</f>
        <v>x0w00t00f00b00g00c00i00r00m00hS00hZ00p00k00z00j00n00ELh0v0a00s00u0y0de</v>
      </c>
      <c r="L1038" s="28" t="str">
        <f ca="1">ДАННЫЕ!$I1038&amp;"VN"&amp;IF(ДАННЫЕ!AW1038&gt;0,11,10)&amp;"CD"&amp;IF(ДАННЫЕ!BF1038&gt;500,16,IF(ДАННЫЕ!BF1038&gt;350,15,IF(ДАННЫЕ!BF1038&gt;=200,14,IF(ДАННЫЕ!BF1038&gt;=100,13,IF(ДАННЫЕ!BF1038&gt;=50,12,IF(ДАННЫЕ!BF1038&gt;0,11,10))))))&amp;"AR"&amp;IF(ДАННЫЕ!BX1038&gt;0,1,0)&amp;"GD"&amp;B1038&amp;"VV"&amp;IF(E1038&gt;=5,IF(E1038&lt;18,1,0),0)</f>
        <v>VN10CD10AR0GD0VV0</v>
      </c>
      <c r="M1038" s="28" t="str">
        <f>ДАННЫЕ!$I1038&amp;"b"&amp;ДАННЫЕ!$BI1038&amp;"r"&amp;ДАННЫЕ!$BJ1038&amp;"CD"&amp;IF(ДАННЫЕ!BF1038&gt;0,IF(ДАННЫЕ!BF1038&lt;200,1,IF(ДАННЫЕ!BF1038&lt;350,2,3)),0)&amp;"h"&amp;IF(ДАННЫЕ!$BK1038+ДАННЫЕ!$BL1038+ДАННЫЕ!$BM1038&gt;0,1,0)&amp;"x"&amp;ДАННЫЕ!$BK1038&amp;"y"&amp;ДАННЫЕ!$BL1038&amp;"z"&amp;ДАННЫЕ!$BM1038&amp;"c"&amp;IF(ДАННЫЕ!$BK1038+ДАННЫЕ!$BL1038+ДАННЫЕ!$BM1038=3,1,0)&amp;"a"&amp;IF(ДАННЫЕ!$BQ1038+ДАННЫЕ!$BR1038&gt;0,1,0)&amp;"d"&amp;ДАННЫЕ!$BQ1038&amp;"v"&amp;ДАННЫЕ!$BR1038&amp;"p"&amp;ДАННЫЕ!$BS1038&amp;"n"&amp;ДАННЫЕ!$BU1038&amp;"t"&amp;ДАННЫЕ!$BV1038&amp;"o"&amp;ДАННЫЕ!$BT1038&amp;"l"&amp;IF(ДАННЫЕ!$BN1038&gt;0,1,0)&amp;ДАННЫЕ!$BN1038&amp;"g"&amp;ДАННЫЕ!$BO1038&amp;"s"&amp;ДАННЫЕ!$BP1038&amp;"DZ"&amp;IF(ДАННЫЕ!B1038-ДАННЫЕ!G1038 &lt; 60,IF(ДАННЫЕ!B1038-ДАННЫЕ!G1038 &gt;= 0,1,0),0)&amp;"u"&amp;IF(ДАННЫЕ!$CJ1038&gt;0,1,0)</f>
        <v>brCD0h0xyzc0a0dvpntol0gsDZ1u0</v>
      </c>
      <c r="N1038" s="28" t="str">
        <f ca="1">ДАННЫЕ!$F1038&amp;ДАННЫЕ!$I1038&amp;"g"&amp;B1038&amp;"cf"&amp;D1038&amp;"a"&amp;IF(ДАННЫЕ!$BX1038&gt;0,1,0)&amp;IF(ДАННЫЕ!$BF1038&gt;500,1,IF(ДАННЫЕ!$BF1038&gt;350,2,IF(ДАННЫЕ!$BF1038&gt;=200,3,IF(ДАННЫЕ!$BF1038&gt;=100,4,IF(ДАННЫЕ!$BF1038&gt;=50,5,IF(ДАННЫЕ!$BF1038&lt;50,6,0))))))&amp;"AR"&amp;IF(DATEDIF(ДАННЫЕ!$BX1038,ДАННЫЕ!$F$1,"y")&gt;1,1,0)&amp;"VG"&amp;IF(ДАННЫЕ!$BH1038="0",1,0)&amp;"o"&amp;IF(T1038+ДАННЫЕ!$AF1038+ДАННЫЕ!$AG1038+ДАННЫЕ!$AH1038+ДАННЫЕ!$AI1038+ДАННЫЕ!$AJ1038+ДАННЫЕ!$AP1038+ДАННЫЕ!$AQ1038+ДАННЫЕ!$AR1038+ДАННЫЕ!$AU1038+ДАННЫЕ!$AW1038+ДАННЫЕ!$AS1038+ДАННЫЕ!$AT1038&gt;0,1,0)&amp;"x"&amp;ДАННЫЕ!$AG1038&amp;"p"&amp;IF(ДАННЫЕ!$BY1038&gt;0,1,0)&amp;"v"&amp;IF(ДАННЫЕ!$BZ1038&gt;0,1,0)&amp;"n"&amp;ДАННЫЕ!$CA1038&amp;"t"&amp;ДАННЫЕ!$AY1038&amp;"k"&amp;ДАННЫЕ!$CB1038&amp;"q"&amp;ДАННЫЕ!$CC1038&amp;"w"&amp;ДАННЫЕ!$CD1038&amp;"e"&amp;ДАННЫЕ!$CE1038&amp;"m"&amp;ДАННЫЕ!$CF1038&amp;"c"&amp;ДАННЫЕ!$CG1038&amp;"z"&amp;ДАННЫЕ!$CH1038&amp;"d"&amp;IF(H1038=4,1,0)&amp;"s"&amp;IF(ДАННЫЕ!$J1038=1,0,1)&amp;"u"&amp;IF(ДАННЫЕ!$CJ1038&gt;0,1,0)</f>
        <v>g0cf0a06AR1VG0o0xp0v0ntkqwemczd0s1u0</v>
      </c>
      <c r="O1038" s="28" t="str">
        <f>ДАННЫЕ!$I1038&amp;"g"&amp;B1038&amp;A1038&amp;"f"&amp;P1038&amp;"c"&amp;IF(ДАННЫЕ!$U1038&gt;0,1,0)&amp;"s"&amp;IF(ДАННЫЕ!$Q1038&gt;0,IF(YEAR(ДАННЫЕ!$F$1)=YEAR(ДАННЫЕ!$Q1038),IF(MONTH(ДАННЫЕ!$F$1)=MONTH(ДАННЫЕ!$Q1038),111,11),1),0)&amp;"i"&amp;IF(ДАННЫЕ!$R1038+ДАННЫЕ!$S1038+ДАННЫЕ!$T1038=0,0,1)&amp;"h"&amp;IF(ДАННЫЕ!$P1038&gt;0,1,0)&amp;"p"&amp;IF(ДАННЫЕ!$CI1038&gt;0,IF(YEAR(ДАННЫЕ!$F$1)=YEAR(ДАННЫЕ!$CI1038),IF(MONTH(ДАННЫЕ!$F$1)=MONTH(ДАННЫЕ!$CI1038),111,11),1),0)&amp;"d"&amp;IF(ДАННЫЕ!$CJ1038&gt;0,IF(YEAR(ДАННЫЕ!$F$1)=YEAR(ДАННЫЕ!$CJ1038),IF(MONTH(ДАННЫЕ!$F$1)=MONTH(ДАННЫЕ!$CJ1038),111,11),1),0)&amp;"o"&amp;IF(ДАННЫЕ!$CK1038&gt;0,IF(MONTH(ДАННЫЕ!$F$1)=MONTH(ДАННЫЕ!$CK1038),111,11),0)&amp;"v"&amp;IF(ДАННЫЕ!$BE1038&gt;0,IF(MONTH(ДАННЫЕ!$F$1)=MONTH(ДАННЫЕ!$BE1038),111,11),0)</f>
        <v>g00f0c0s0i0h0p0d0o0v0</v>
      </c>
      <c r="P1038" s="15">
        <f t="shared" si="50"/>
        <v>0</v>
      </c>
      <c r="Q1038" s="15">
        <f>IF(ДАННЫЕ!$F$1&gt;ДАННЫЕ!$N1038,IF(YEAR(ДАННЫЕ!$F$1)=YEAR(ДАННЫЕ!M1038),1,0),0)</f>
        <v>0</v>
      </c>
      <c r="R1038" s="15">
        <f>IF(ДАННЫЕ!$F$1&gt;ДАННЫЕ!$N1038,IF(YEAR(ДАННЫЕ!$F$1)=YEAR(ДАННЫЕ!N1038),1,0),0)</f>
        <v>0</v>
      </c>
      <c r="S1038" s="15">
        <f>IF(ДАННЫЕ!$AA1038="2А",1,IF(ДАННЫЕ!$AA1038="2Б",2,IF(ДАННЫЕ!$AA1038="2В",3,IF(ДАННЫЕ!$AA1038=3,4,IF(ДАННЫЕ!$AA1038="4А",5,IF(ДАННЫЕ!$AA1038="4Б",6,IF(ДАННЫЕ!$AA1038="4В",7,IF(ДАННЫЕ!$AA1038=5,8,0))))))))</f>
        <v>0</v>
      </c>
      <c r="T1038" s="15">
        <f>IF(OR(ДАННЫЕ!$AC1038=2,ДАННЫЕ!$AD1038=2,ДАННЫЕ!$AE1038=2),2,IF(OR(ДАННЫЕ!$AC1038=1,ДАННЫЕ!$AD1038=1,ДАННЫЕ!$AE1038=1),1,0))</f>
        <v>0</v>
      </c>
    </row>
    <row r="1039" spans="1:20" x14ac:dyDescent="0.2">
      <c r="A1039" s="78">
        <f>IF(B1039&gt;0,IF(MONTH(ДАННЫЕ!$F$1)=MONTH(ДАННЫЕ!$B1039),1,0),0)</f>
        <v>0</v>
      </c>
      <c r="B1039" s="14">
        <f>IF(ДАННЫЕ!$B1039&gt;0,IF(YEAR(ДАННЫЕ!$F$1)=YEAR(ДАННЫЕ!$B1039),1,0),0)</f>
        <v>0</v>
      </c>
      <c r="C1039" s="14">
        <f>IF(ДАННЫЕ!$CM1039&gt;0,IF(YEAR(ДАННЫЕ!$F$1)=YEAR(ДАННЫЕ!$CM1039),1,0),0)</f>
        <v>0</v>
      </c>
      <c r="D1039" s="14">
        <f>IF(ДАННЫЕ!$CJ1039&gt;0,IF(ДАННЫЕ!$CL1039&gt;ДАННЫЕ!$F$1,1,IF(ДАННЫЕ!$CL1039&gt;0,0,1)),0)</f>
        <v>0</v>
      </c>
      <c r="E1039" s="43" t="str">
        <f ca="1">IF(ДАННЫЕ!$F$1&gt;0,IF(ДАННЫЕ!$G1039&gt;0,DATEDIF(ДАННЫЕ!$G1039,ДАННЫЕ!$F$1,"y"),""),IF(ДАННЫЕ!$G1039&gt;0,DATEDIF(ДАННЫЕ!$G1039,TODAY(),"y"),""))</f>
        <v/>
      </c>
      <c r="F1039" s="43" t="str">
        <f xml:space="preserve"> IF(ДАННЫЕ!$F1039="М",IF(E1039&gt;=18,IF(E1039&lt;60,1,""),""),"")&amp;IF(ДАННЫЕ!$F1039="Ж",IF(E1039&gt;=18,IF(E1039&lt;55,1,""),""),"")</f>
        <v/>
      </c>
      <c r="G1039" s="43" t="str">
        <f xml:space="preserve"> IF(ДАННЫЕ!$F1039="М",IF(E1039&gt;=60,2,""),"")&amp;IF(ДАННЫЕ!$F1039="Ж",IF(E1039&gt;=55,2,""),"")</f>
        <v/>
      </c>
      <c r="H1039" s="43" t="str">
        <f t="shared" ca="1" si="48"/>
        <v/>
      </c>
      <c r="I1039" s="43" t="str">
        <f t="shared" ca="1" si="49"/>
        <v>03</v>
      </c>
      <c r="J1039" s="28" t="str">
        <f ca="1">ДАННЫЕ!$F1039&amp;H1039&amp;I1039&amp;ДАННЫЕ!$I1039&amp;"m"&amp;IF(ДАННЫЕ!$I1039&gt;0,IF(ДАННЫЕ!$J1039&gt;0,0,1),"")&amp;"f"&amp;IF(ДАННЫЕ!$R1039&gt;0,IF(YEAR(ДАННЫЕ!$F$1)=YEAR(ДАННЫЕ!$R1039),1,0),0)&amp;"z"&amp;ДАННЫЕ!$R1039&amp;"p"&amp;ДАННЫЕ!$S1039&amp;"i"&amp;ДАННЫЕ!$T1039&amp;"h"&amp;ДАННЫЕ!$K1039&amp;"be"&amp;ДАННЫЕ!$BI1039&amp;"CD"&amp;IF(ДАННЫЕ!BF1039&gt;500,4,IF(ДАННЫЕ!BF1039&gt;350,3,IF(ДАННЫЕ!BF1039&gt;200,2,IF(ДАННЫЕ!BF1039&gt;0,1,0))))&amp;"g"&amp;B1039&amp;"d"&amp;H1039&amp;"l"&amp;ДАННЫЕ!AT1039&amp;"a"&amp;ДАННЫЕ!$V1039&amp;"v"&amp;R1039&amp;"k"&amp;ДАННЫЕ!$U1039&amp;"s"&amp;ДАННЫЕ!$Y1039&amp;"t"&amp;ДАННЫЕ!$X1039&amp;"b"&amp;IF(ДАННЫЕ!$Q1039&gt;1,1,0)&amp;"PP"&amp;ДАННЫЕ!Z1039&amp;"c"&amp;S1039&amp;"x"&amp;IF(ДАННЫЕ!$BY1039&gt;0,IF(YEAR(ДАННЫЕ!$F$1)=YEAR(ДАННЫЕ!$BY1039),1,0),0)&amp;"n"&amp;IF(ДАННЫЕ!$BZ1039&gt;0,IF(YEAR(ДАННЫЕ!$F$1)=YEAR(ДАННЫЕ!$BZ1039),1,0),0)&amp;"u"&amp;D1039&amp;"z"&amp;IF(ДАННЫЕ!$CL1039&gt;0,IF(YEAR(ДАННЫЕ!$F$1)&gt;YEAR(ДАННЫЕ!$CL1039),11,12),0)</f>
        <v>03mf0zpihbeCD0g0dlav0kstb0PPc0x0n0u0z0</v>
      </c>
      <c r="K1039" s="28" t="str">
        <f ca="1">ДАННЫЕ!$I1039&amp;"x"&amp;B1039&amp;"w"&amp;IF(T1039+ДАННЫЕ!AD1039+ДАННЫЕ!AE1039+ДАННЫЕ!AF1039+ДАННЫЕ!AG1039+ДАННЫЕ!AH1039+ДАННЫЕ!$AL1039+ДАННЫЕ!AI1039+ДАННЫЕ!AJ1039+ДАННЫЕ!AK1039+ДАННЫЕ!AP1039+ДАННЫЕ!AQ1039+ДАННЫЕ!AR1039+ДАННЫЕ!$AM1039+ДАННЫЕ!$AN1039+ДАННЫЕ!AS1039+ДАННЫЕ!AT1039&gt;0,1,0)&amp;IF(OR(T1039=2,ДАННЫЕ!AD1039=2,ДАННЫЕ!AE1039=2,ДАННЫЕ!AF1039=2,ДАННЫЕ!AG1039=2,ДАННЫЕ!AH1039=2,ДАННЫЕ!$AL1039=2,ДАННЫЕ!AI1039=2,ДАННЫЕ!AJ1039=2,ДАННЫЕ!AK1039=2,ДАННЫЕ!AP1039=2,ДАННЫЕ!AQ1039=2,ДАННЫЕ!AR1039=2,ДАННЫЕ!$AM1039=2,ДАННЫЕ!$AN1039=2,ДАННЫЕ!AS1039=2,ДАННЫЕ!AT1039=2),2,0)&amp;"t"&amp;IF(T1039&gt;0,"1"&amp;T1039,"00")&amp;"f"&amp;IF(ДАННЫЕ!$AC1039,"1"&amp;ДАННЫЕ!$AC1039,"00")&amp;"b"&amp;IF(ДАННЫЕ!$AD1039,"1"&amp;ДАННЫЕ!$AD1039,"00")&amp;"g"&amp;IF(ДАННЫЕ!$AF1039,"1"&amp;ДАННЫЕ!$AF1039,"00")&amp;"c"&amp;IF(ДАННЫЕ!$AG1039,"1"&amp;ДАННЫЕ!$AG1039,"00")&amp;"i"&amp;IF(ДАННЫЕ!$AH1039,"1"&amp;ДАННЫЕ!$AH1039,"00")&amp;"r"&amp;IF(ДАННЫЕ!$AL1039,"1"&amp;ДАННЫЕ!$AL1039,"00")&amp;"m"&amp;IF(ДАННЫЕ!$AI1039,"1"&amp;ДАННЫЕ!$AI1039,"00")&amp;"hS"&amp;IF(ДАННЫЕ!$AJ1039,"1"&amp;ДАННЫЕ!$AJ1039,"00")&amp;"hZ"&amp;IF(ДАННЫЕ!$AK1039,"1"&amp;ДАННЫЕ!$AK1039,"00")&amp;"p"&amp;IF(ДАННЫЕ!$AP1039,"1"&amp;ДАННЫЕ!$AP1039,"00")&amp;"k"&amp;IF(ДАННЫЕ!$AQ1039,"1"&amp;ДАННЫЕ!$AQ1039,"00")&amp;"z"&amp;IF(ДАННЫЕ!$AR1039,"1"&amp;ДАННЫЕ!$AR1039,"00")&amp;"j"&amp;IF(ДАННЫЕ!$AM1039,"1"&amp;ДАННЫЕ!$AM1039,"00")&amp;"n"&amp;IF(ДАННЫЕ!$AN1039,"1"&amp;ДАННЫЕ!$AN1039,"00")&amp;"E"&amp;ДАННЫЕ!BI1039&amp;"L"&amp;ДАННЫЕ!AO1039&amp;"h"&amp;IF(ДАННЫЕ!$AU1039&gt;0,1,0)&amp;"v"&amp;IF(ДАННЫЕ!$AW1039&gt;0,1,0)&amp;"a"&amp;IF(ДАННЫЕ!$AS1039,"1"&amp;ДАННЫЕ!$AS1039,"00")&amp;"s"&amp;IF(ДАННЫЕ!$AT1039,"1"&amp;ДАННЫЕ!$AT1039,"00")&amp;"u"&amp;IF(ДАННЫЕ!$CJ1039&gt;0,1,0)&amp;"y"&amp;B1039&amp;"d"&amp;H1039&amp;"e"&amp;F1039&amp;G1039</f>
        <v>x0w00t00f00b00g00c00i00r00m00hS00hZ00p00k00z00j00n00ELh0v0a00s00u0y0de</v>
      </c>
      <c r="L1039" s="28" t="str">
        <f ca="1">ДАННЫЕ!$I1039&amp;"VN"&amp;IF(ДАННЫЕ!AW1039&gt;0,11,10)&amp;"CD"&amp;IF(ДАННЫЕ!BF1039&gt;500,16,IF(ДАННЫЕ!BF1039&gt;350,15,IF(ДАННЫЕ!BF1039&gt;=200,14,IF(ДАННЫЕ!BF1039&gt;=100,13,IF(ДАННЫЕ!BF1039&gt;=50,12,IF(ДАННЫЕ!BF1039&gt;0,11,10))))))&amp;"AR"&amp;IF(ДАННЫЕ!BX1039&gt;0,1,0)&amp;"GD"&amp;B1039&amp;"VV"&amp;IF(E1039&gt;=5,IF(E1039&lt;18,1,0),0)</f>
        <v>VN10CD10AR0GD0VV0</v>
      </c>
      <c r="M1039" s="28" t="str">
        <f>ДАННЫЕ!$I1039&amp;"b"&amp;ДАННЫЕ!$BI1039&amp;"r"&amp;ДАННЫЕ!$BJ1039&amp;"CD"&amp;IF(ДАННЫЕ!BF1039&gt;0,IF(ДАННЫЕ!BF1039&lt;200,1,IF(ДАННЫЕ!BF1039&lt;350,2,3)),0)&amp;"h"&amp;IF(ДАННЫЕ!$BK1039+ДАННЫЕ!$BL1039+ДАННЫЕ!$BM1039&gt;0,1,0)&amp;"x"&amp;ДАННЫЕ!$BK1039&amp;"y"&amp;ДАННЫЕ!$BL1039&amp;"z"&amp;ДАННЫЕ!$BM1039&amp;"c"&amp;IF(ДАННЫЕ!$BK1039+ДАННЫЕ!$BL1039+ДАННЫЕ!$BM1039=3,1,0)&amp;"a"&amp;IF(ДАННЫЕ!$BQ1039+ДАННЫЕ!$BR1039&gt;0,1,0)&amp;"d"&amp;ДАННЫЕ!$BQ1039&amp;"v"&amp;ДАННЫЕ!$BR1039&amp;"p"&amp;ДАННЫЕ!$BS1039&amp;"n"&amp;ДАННЫЕ!$BU1039&amp;"t"&amp;ДАННЫЕ!$BV1039&amp;"o"&amp;ДАННЫЕ!$BT1039&amp;"l"&amp;IF(ДАННЫЕ!$BN1039&gt;0,1,0)&amp;ДАННЫЕ!$BN1039&amp;"g"&amp;ДАННЫЕ!$BO1039&amp;"s"&amp;ДАННЫЕ!$BP1039&amp;"DZ"&amp;IF(ДАННЫЕ!B1039-ДАННЫЕ!G1039 &lt; 60,IF(ДАННЫЕ!B1039-ДАННЫЕ!G1039 &gt;= 0,1,0),0)&amp;"u"&amp;IF(ДАННЫЕ!$CJ1039&gt;0,1,0)</f>
        <v>brCD0h0xyzc0a0dvpntol0gsDZ1u0</v>
      </c>
      <c r="N1039" s="28" t="str">
        <f ca="1">ДАННЫЕ!$F1039&amp;ДАННЫЕ!$I1039&amp;"g"&amp;B1039&amp;"cf"&amp;D1039&amp;"a"&amp;IF(ДАННЫЕ!$BX1039&gt;0,1,0)&amp;IF(ДАННЫЕ!$BF1039&gt;500,1,IF(ДАННЫЕ!$BF1039&gt;350,2,IF(ДАННЫЕ!$BF1039&gt;=200,3,IF(ДАННЫЕ!$BF1039&gt;=100,4,IF(ДАННЫЕ!$BF1039&gt;=50,5,IF(ДАННЫЕ!$BF1039&lt;50,6,0))))))&amp;"AR"&amp;IF(DATEDIF(ДАННЫЕ!$BX1039,ДАННЫЕ!$F$1,"y")&gt;1,1,0)&amp;"VG"&amp;IF(ДАННЫЕ!$BH1039="0",1,0)&amp;"o"&amp;IF(T1039+ДАННЫЕ!$AF1039+ДАННЫЕ!$AG1039+ДАННЫЕ!$AH1039+ДАННЫЕ!$AI1039+ДАННЫЕ!$AJ1039+ДАННЫЕ!$AP1039+ДАННЫЕ!$AQ1039+ДАННЫЕ!$AR1039+ДАННЫЕ!$AU1039+ДАННЫЕ!$AW1039+ДАННЫЕ!$AS1039+ДАННЫЕ!$AT1039&gt;0,1,0)&amp;"x"&amp;ДАННЫЕ!$AG1039&amp;"p"&amp;IF(ДАННЫЕ!$BY1039&gt;0,1,0)&amp;"v"&amp;IF(ДАННЫЕ!$BZ1039&gt;0,1,0)&amp;"n"&amp;ДАННЫЕ!$CA1039&amp;"t"&amp;ДАННЫЕ!$AY1039&amp;"k"&amp;ДАННЫЕ!$CB1039&amp;"q"&amp;ДАННЫЕ!$CC1039&amp;"w"&amp;ДАННЫЕ!$CD1039&amp;"e"&amp;ДАННЫЕ!$CE1039&amp;"m"&amp;ДАННЫЕ!$CF1039&amp;"c"&amp;ДАННЫЕ!$CG1039&amp;"z"&amp;ДАННЫЕ!$CH1039&amp;"d"&amp;IF(H1039=4,1,0)&amp;"s"&amp;IF(ДАННЫЕ!$J1039=1,0,1)&amp;"u"&amp;IF(ДАННЫЕ!$CJ1039&gt;0,1,0)</f>
        <v>g0cf0a06AR1VG0o0xp0v0ntkqwemczd0s1u0</v>
      </c>
      <c r="O1039" s="28" t="str">
        <f>ДАННЫЕ!$I1039&amp;"g"&amp;B1039&amp;A1039&amp;"f"&amp;P1039&amp;"c"&amp;IF(ДАННЫЕ!$U1039&gt;0,1,0)&amp;"s"&amp;IF(ДАННЫЕ!$Q1039&gt;0,IF(YEAR(ДАННЫЕ!$F$1)=YEAR(ДАННЫЕ!$Q1039),IF(MONTH(ДАННЫЕ!$F$1)=MONTH(ДАННЫЕ!$Q1039),111,11),1),0)&amp;"i"&amp;IF(ДАННЫЕ!$R1039+ДАННЫЕ!$S1039+ДАННЫЕ!$T1039=0,0,1)&amp;"h"&amp;IF(ДАННЫЕ!$P1039&gt;0,1,0)&amp;"p"&amp;IF(ДАННЫЕ!$CI1039&gt;0,IF(YEAR(ДАННЫЕ!$F$1)=YEAR(ДАННЫЕ!$CI1039),IF(MONTH(ДАННЫЕ!$F$1)=MONTH(ДАННЫЕ!$CI1039),111,11),1),0)&amp;"d"&amp;IF(ДАННЫЕ!$CJ1039&gt;0,IF(YEAR(ДАННЫЕ!$F$1)=YEAR(ДАННЫЕ!$CJ1039),IF(MONTH(ДАННЫЕ!$F$1)=MONTH(ДАННЫЕ!$CJ1039),111,11),1),0)&amp;"o"&amp;IF(ДАННЫЕ!$CK1039&gt;0,IF(MONTH(ДАННЫЕ!$F$1)=MONTH(ДАННЫЕ!$CK1039),111,11),0)&amp;"v"&amp;IF(ДАННЫЕ!$BE1039&gt;0,IF(MONTH(ДАННЫЕ!$F$1)=MONTH(ДАННЫЕ!$BE1039),111,11),0)</f>
        <v>g00f0c0s0i0h0p0d0o0v0</v>
      </c>
      <c r="P1039" s="15">
        <f t="shared" si="50"/>
        <v>0</v>
      </c>
      <c r="Q1039" s="15">
        <f>IF(ДАННЫЕ!$F$1&gt;ДАННЫЕ!$N1039,IF(YEAR(ДАННЫЕ!$F$1)=YEAR(ДАННЫЕ!M1039),1,0),0)</f>
        <v>0</v>
      </c>
      <c r="R1039" s="15">
        <f>IF(ДАННЫЕ!$F$1&gt;ДАННЫЕ!$N1039,IF(YEAR(ДАННЫЕ!$F$1)=YEAR(ДАННЫЕ!N1039),1,0),0)</f>
        <v>0</v>
      </c>
      <c r="S1039" s="15">
        <f>IF(ДАННЫЕ!$AA1039="2А",1,IF(ДАННЫЕ!$AA1039="2Б",2,IF(ДАННЫЕ!$AA1039="2В",3,IF(ДАННЫЕ!$AA1039=3,4,IF(ДАННЫЕ!$AA1039="4А",5,IF(ДАННЫЕ!$AA1039="4Б",6,IF(ДАННЫЕ!$AA1039="4В",7,IF(ДАННЫЕ!$AA1039=5,8,0))))))))</f>
        <v>0</v>
      </c>
      <c r="T1039" s="15">
        <f>IF(OR(ДАННЫЕ!$AC1039=2,ДАННЫЕ!$AD1039=2,ДАННЫЕ!$AE1039=2),2,IF(OR(ДАННЫЕ!$AC1039=1,ДАННЫЕ!$AD1039=1,ДАННЫЕ!$AE1039=1),1,0))</f>
        <v>0</v>
      </c>
    </row>
    <row r="1040" spans="1:20" x14ac:dyDescent="0.2">
      <c r="A1040" s="78">
        <f>IF(B1040&gt;0,IF(MONTH(ДАННЫЕ!$F$1)=MONTH(ДАННЫЕ!$B1040),1,0),0)</f>
        <v>0</v>
      </c>
      <c r="B1040" s="14">
        <f>IF(ДАННЫЕ!$B1040&gt;0,IF(YEAR(ДАННЫЕ!$F$1)=YEAR(ДАННЫЕ!$B1040),1,0),0)</f>
        <v>0</v>
      </c>
      <c r="C1040" s="14">
        <f>IF(ДАННЫЕ!$CM1040&gt;0,IF(YEAR(ДАННЫЕ!$F$1)=YEAR(ДАННЫЕ!$CM1040),1,0),0)</f>
        <v>0</v>
      </c>
      <c r="D1040" s="14">
        <f>IF(ДАННЫЕ!$CJ1040&gt;0,IF(ДАННЫЕ!$CL1040&gt;ДАННЫЕ!$F$1,1,IF(ДАННЫЕ!$CL1040&gt;0,0,1)),0)</f>
        <v>0</v>
      </c>
      <c r="E1040" s="43" t="str">
        <f ca="1">IF(ДАННЫЕ!$F$1&gt;0,IF(ДАННЫЕ!$G1040&gt;0,DATEDIF(ДАННЫЕ!$G1040,ДАННЫЕ!$F$1,"y"),""),IF(ДАННЫЕ!$G1040&gt;0,DATEDIF(ДАННЫЕ!$G1040,TODAY(),"y"),""))</f>
        <v/>
      </c>
      <c r="F1040" s="43" t="str">
        <f xml:space="preserve"> IF(ДАННЫЕ!$F1040="М",IF(E1040&gt;=18,IF(E1040&lt;60,1,""),""),"")&amp;IF(ДАННЫЕ!$F1040="Ж",IF(E1040&gt;=18,IF(E1040&lt;55,1,""),""),"")</f>
        <v/>
      </c>
      <c r="G1040" s="43" t="str">
        <f xml:space="preserve"> IF(ДАННЫЕ!$F1040="М",IF(E1040&gt;=60,2,""),"")&amp;IF(ДАННЫЕ!$F1040="Ж",IF(E1040&gt;=55,2,""),"")</f>
        <v/>
      </c>
      <c r="H1040" s="43" t="str">
        <f t="shared" ca="1" si="48"/>
        <v/>
      </c>
      <c r="I1040" s="43" t="str">
        <f t="shared" ca="1" si="49"/>
        <v>03</v>
      </c>
      <c r="J1040" s="28" t="str">
        <f ca="1">ДАННЫЕ!$F1040&amp;H1040&amp;I1040&amp;ДАННЫЕ!$I1040&amp;"m"&amp;IF(ДАННЫЕ!$I1040&gt;0,IF(ДАННЫЕ!$J1040&gt;0,0,1),"")&amp;"f"&amp;IF(ДАННЫЕ!$R1040&gt;0,IF(YEAR(ДАННЫЕ!$F$1)=YEAR(ДАННЫЕ!$R1040),1,0),0)&amp;"z"&amp;ДАННЫЕ!$R1040&amp;"p"&amp;ДАННЫЕ!$S1040&amp;"i"&amp;ДАННЫЕ!$T1040&amp;"h"&amp;ДАННЫЕ!$K1040&amp;"be"&amp;ДАННЫЕ!$BI1040&amp;"CD"&amp;IF(ДАННЫЕ!BF1040&gt;500,4,IF(ДАННЫЕ!BF1040&gt;350,3,IF(ДАННЫЕ!BF1040&gt;200,2,IF(ДАННЫЕ!BF1040&gt;0,1,0))))&amp;"g"&amp;B1040&amp;"d"&amp;H1040&amp;"l"&amp;ДАННЫЕ!AT1040&amp;"a"&amp;ДАННЫЕ!$V1040&amp;"v"&amp;R1040&amp;"k"&amp;ДАННЫЕ!$U1040&amp;"s"&amp;ДАННЫЕ!$Y1040&amp;"t"&amp;ДАННЫЕ!$X1040&amp;"b"&amp;IF(ДАННЫЕ!$Q1040&gt;1,1,0)&amp;"PP"&amp;ДАННЫЕ!Z1040&amp;"c"&amp;S1040&amp;"x"&amp;IF(ДАННЫЕ!$BY1040&gt;0,IF(YEAR(ДАННЫЕ!$F$1)=YEAR(ДАННЫЕ!$BY1040),1,0),0)&amp;"n"&amp;IF(ДАННЫЕ!$BZ1040&gt;0,IF(YEAR(ДАННЫЕ!$F$1)=YEAR(ДАННЫЕ!$BZ1040),1,0),0)&amp;"u"&amp;D1040&amp;"z"&amp;IF(ДАННЫЕ!$CL1040&gt;0,IF(YEAR(ДАННЫЕ!$F$1)&gt;YEAR(ДАННЫЕ!$CL1040),11,12),0)</f>
        <v>03mf0zpihbeCD0g0dlav0kstb0PPc0x0n0u0z0</v>
      </c>
      <c r="K1040" s="28" t="str">
        <f ca="1">ДАННЫЕ!$I1040&amp;"x"&amp;B1040&amp;"w"&amp;IF(T1040+ДАННЫЕ!AD1040+ДАННЫЕ!AE1040+ДАННЫЕ!AF1040+ДАННЫЕ!AG1040+ДАННЫЕ!AH1040+ДАННЫЕ!$AL1040+ДАННЫЕ!AI1040+ДАННЫЕ!AJ1040+ДАННЫЕ!AK1040+ДАННЫЕ!AP1040+ДАННЫЕ!AQ1040+ДАННЫЕ!AR1040+ДАННЫЕ!$AM1040+ДАННЫЕ!$AN1040+ДАННЫЕ!AS1040+ДАННЫЕ!AT1040&gt;0,1,0)&amp;IF(OR(T1040=2,ДАННЫЕ!AD1040=2,ДАННЫЕ!AE1040=2,ДАННЫЕ!AF1040=2,ДАННЫЕ!AG1040=2,ДАННЫЕ!AH1040=2,ДАННЫЕ!$AL1040=2,ДАННЫЕ!AI1040=2,ДАННЫЕ!AJ1040=2,ДАННЫЕ!AK1040=2,ДАННЫЕ!AP1040=2,ДАННЫЕ!AQ1040=2,ДАННЫЕ!AR1040=2,ДАННЫЕ!$AM1040=2,ДАННЫЕ!$AN1040=2,ДАННЫЕ!AS1040=2,ДАННЫЕ!AT1040=2),2,0)&amp;"t"&amp;IF(T1040&gt;0,"1"&amp;T1040,"00")&amp;"f"&amp;IF(ДАННЫЕ!$AC1040,"1"&amp;ДАННЫЕ!$AC1040,"00")&amp;"b"&amp;IF(ДАННЫЕ!$AD1040,"1"&amp;ДАННЫЕ!$AD1040,"00")&amp;"g"&amp;IF(ДАННЫЕ!$AF1040,"1"&amp;ДАННЫЕ!$AF1040,"00")&amp;"c"&amp;IF(ДАННЫЕ!$AG1040,"1"&amp;ДАННЫЕ!$AG1040,"00")&amp;"i"&amp;IF(ДАННЫЕ!$AH1040,"1"&amp;ДАННЫЕ!$AH1040,"00")&amp;"r"&amp;IF(ДАННЫЕ!$AL1040,"1"&amp;ДАННЫЕ!$AL1040,"00")&amp;"m"&amp;IF(ДАННЫЕ!$AI1040,"1"&amp;ДАННЫЕ!$AI1040,"00")&amp;"hS"&amp;IF(ДАННЫЕ!$AJ1040,"1"&amp;ДАННЫЕ!$AJ1040,"00")&amp;"hZ"&amp;IF(ДАННЫЕ!$AK1040,"1"&amp;ДАННЫЕ!$AK1040,"00")&amp;"p"&amp;IF(ДАННЫЕ!$AP1040,"1"&amp;ДАННЫЕ!$AP1040,"00")&amp;"k"&amp;IF(ДАННЫЕ!$AQ1040,"1"&amp;ДАННЫЕ!$AQ1040,"00")&amp;"z"&amp;IF(ДАННЫЕ!$AR1040,"1"&amp;ДАННЫЕ!$AR1040,"00")&amp;"j"&amp;IF(ДАННЫЕ!$AM1040,"1"&amp;ДАННЫЕ!$AM1040,"00")&amp;"n"&amp;IF(ДАННЫЕ!$AN1040,"1"&amp;ДАННЫЕ!$AN1040,"00")&amp;"E"&amp;ДАННЫЕ!BI1040&amp;"L"&amp;ДАННЫЕ!AO1040&amp;"h"&amp;IF(ДАННЫЕ!$AU1040&gt;0,1,0)&amp;"v"&amp;IF(ДАННЫЕ!$AW1040&gt;0,1,0)&amp;"a"&amp;IF(ДАННЫЕ!$AS1040,"1"&amp;ДАННЫЕ!$AS1040,"00")&amp;"s"&amp;IF(ДАННЫЕ!$AT1040,"1"&amp;ДАННЫЕ!$AT1040,"00")&amp;"u"&amp;IF(ДАННЫЕ!$CJ1040&gt;0,1,0)&amp;"y"&amp;B1040&amp;"d"&amp;H1040&amp;"e"&amp;F1040&amp;G1040</f>
        <v>x0w00t00f00b00g00c00i00r00m00hS00hZ00p00k00z00j00n00ELh0v0a00s00u0y0de</v>
      </c>
      <c r="L1040" s="28" t="str">
        <f ca="1">ДАННЫЕ!$I1040&amp;"VN"&amp;IF(ДАННЫЕ!AW1040&gt;0,11,10)&amp;"CD"&amp;IF(ДАННЫЕ!BF1040&gt;500,16,IF(ДАННЫЕ!BF1040&gt;350,15,IF(ДАННЫЕ!BF1040&gt;=200,14,IF(ДАННЫЕ!BF1040&gt;=100,13,IF(ДАННЫЕ!BF1040&gt;=50,12,IF(ДАННЫЕ!BF1040&gt;0,11,10))))))&amp;"AR"&amp;IF(ДАННЫЕ!BX1040&gt;0,1,0)&amp;"GD"&amp;B1040&amp;"VV"&amp;IF(E1040&gt;=5,IF(E1040&lt;18,1,0),0)</f>
        <v>VN10CD10AR0GD0VV0</v>
      </c>
      <c r="M1040" s="28" t="str">
        <f>ДАННЫЕ!$I1040&amp;"b"&amp;ДАННЫЕ!$BI1040&amp;"r"&amp;ДАННЫЕ!$BJ1040&amp;"CD"&amp;IF(ДАННЫЕ!BF1040&gt;0,IF(ДАННЫЕ!BF1040&lt;200,1,IF(ДАННЫЕ!BF1040&lt;350,2,3)),0)&amp;"h"&amp;IF(ДАННЫЕ!$BK1040+ДАННЫЕ!$BL1040+ДАННЫЕ!$BM1040&gt;0,1,0)&amp;"x"&amp;ДАННЫЕ!$BK1040&amp;"y"&amp;ДАННЫЕ!$BL1040&amp;"z"&amp;ДАННЫЕ!$BM1040&amp;"c"&amp;IF(ДАННЫЕ!$BK1040+ДАННЫЕ!$BL1040+ДАННЫЕ!$BM1040=3,1,0)&amp;"a"&amp;IF(ДАННЫЕ!$BQ1040+ДАННЫЕ!$BR1040&gt;0,1,0)&amp;"d"&amp;ДАННЫЕ!$BQ1040&amp;"v"&amp;ДАННЫЕ!$BR1040&amp;"p"&amp;ДАННЫЕ!$BS1040&amp;"n"&amp;ДАННЫЕ!$BU1040&amp;"t"&amp;ДАННЫЕ!$BV1040&amp;"o"&amp;ДАННЫЕ!$BT1040&amp;"l"&amp;IF(ДАННЫЕ!$BN1040&gt;0,1,0)&amp;ДАННЫЕ!$BN1040&amp;"g"&amp;ДАННЫЕ!$BO1040&amp;"s"&amp;ДАННЫЕ!$BP1040&amp;"DZ"&amp;IF(ДАННЫЕ!B1040-ДАННЫЕ!G1040 &lt; 60,IF(ДАННЫЕ!B1040-ДАННЫЕ!G1040 &gt;= 0,1,0),0)&amp;"u"&amp;IF(ДАННЫЕ!$CJ1040&gt;0,1,0)</f>
        <v>brCD0h0xyzc0a0dvpntol0gsDZ1u0</v>
      </c>
      <c r="N1040" s="28" t="str">
        <f ca="1">ДАННЫЕ!$F1040&amp;ДАННЫЕ!$I1040&amp;"g"&amp;B1040&amp;"cf"&amp;D1040&amp;"a"&amp;IF(ДАННЫЕ!$BX1040&gt;0,1,0)&amp;IF(ДАННЫЕ!$BF1040&gt;500,1,IF(ДАННЫЕ!$BF1040&gt;350,2,IF(ДАННЫЕ!$BF1040&gt;=200,3,IF(ДАННЫЕ!$BF1040&gt;=100,4,IF(ДАННЫЕ!$BF1040&gt;=50,5,IF(ДАННЫЕ!$BF1040&lt;50,6,0))))))&amp;"AR"&amp;IF(DATEDIF(ДАННЫЕ!$BX1040,ДАННЫЕ!$F$1,"y")&gt;1,1,0)&amp;"VG"&amp;IF(ДАННЫЕ!$BH1040="0",1,0)&amp;"o"&amp;IF(T1040+ДАННЫЕ!$AF1040+ДАННЫЕ!$AG1040+ДАННЫЕ!$AH1040+ДАННЫЕ!$AI1040+ДАННЫЕ!$AJ1040+ДАННЫЕ!$AP1040+ДАННЫЕ!$AQ1040+ДАННЫЕ!$AR1040+ДАННЫЕ!$AU1040+ДАННЫЕ!$AW1040+ДАННЫЕ!$AS1040+ДАННЫЕ!$AT1040&gt;0,1,0)&amp;"x"&amp;ДАННЫЕ!$AG1040&amp;"p"&amp;IF(ДАННЫЕ!$BY1040&gt;0,1,0)&amp;"v"&amp;IF(ДАННЫЕ!$BZ1040&gt;0,1,0)&amp;"n"&amp;ДАННЫЕ!$CA1040&amp;"t"&amp;ДАННЫЕ!$AY1040&amp;"k"&amp;ДАННЫЕ!$CB1040&amp;"q"&amp;ДАННЫЕ!$CC1040&amp;"w"&amp;ДАННЫЕ!$CD1040&amp;"e"&amp;ДАННЫЕ!$CE1040&amp;"m"&amp;ДАННЫЕ!$CF1040&amp;"c"&amp;ДАННЫЕ!$CG1040&amp;"z"&amp;ДАННЫЕ!$CH1040&amp;"d"&amp;IF(H1040=4,1,0)&amp;"s"&amp;IF(ДАННЫЕ!$J1040=1,0,1)&amp;"u"&amp;IF(ДАННЫЕ!$CJ1040&gt;0,1,0)</f>
        <v>g0cf0a06AR1VG0o0xp0v0ntkqwemczd0s1u0</v>
      </c>
      <c r="O1040" s="28" t="str">
        <f>ДАННЫЕ!$I1040&amp;"g"&amp;B1040&amp;A1040&amp;"f"&amp;P1040&amp;"c"&amp;IF(ДАННЫЕ!$U1040&gt;0,1,0)&amp;"s"&amp;IF(ДАННЫЕ!$Q1040&gt;0,IF(YEAR(ДАННЫЕ!$F$1)=YEAR(ДАННЫЕ!$Q1040),IF(MONTH(ДАННЫЕ!$F$1)=MONTH(ДАННЫЕ!$Q1040),111,11),1),0)&amp;"i"&amp;IF(ДАННЫЕ!$R1040+ДАННЫЕ!$S1040+ДАННЫЕ!$T1040=0,0,1)&amp;"h"&amp;IF(ДАННЫЕ!$P1040&gt;0,1,0)&amp;"p"&amp;IF(ДАННЫЕ!$CI1040&gt;0,IF(YEAR(ДАННЫЕ!$F$1)=YEAR(ДАННЫЕ!$CI1040),IF(MONTH(ДАННЫЕ!$F$1)=MONTH(ДАННЫЕ!$CI1040),111,11),1),0)&amp;"d"&amp;IF(ДАННЫЕ!$CJ1040&gt;0,IF(YEAR(ДАННЫЕ!$F$1)=YEAR(ДАННЫЕ!$CJ1040),IF(MONTH(ДАННЫЕ!$F$1)=MONTH(ДАННЫЕ!$CJ1040),111,11),1),0)&amp;"o"&amp;IF(ДАННЫЕ!$CK1040&gt;0,IF(MONTH(ДАННЫЕ!$F$1)=MONTH(ДАННЫЕ!$CK1040),111,11),0)&amp;"v"&amp;IF(ДАННЫЕ!$BE1040&gt;0,IF(MONTH(ДАННЫЕ!$F$1)=MONTH(ДАННЫЕ!$BE1040),111,11),0)</f>
        <v>g00f0c0s0i0h0p0d0o0v0</v>
      </c>
      <c r="P1040" s="15">
        <f t="shared" si="50"/>
        <v>0</v>
      </c>
      <c r="Q1040" s="15">
        <f>IF(ДАННЫЕ!$F$1&gt;ДАННЫЕ!$N1040,IF(YEAR(ДАННЫЕ!$F$1)=YEAR(ДАННЫЕ!M1040),1,0),0)</f>
        <v>0</v>
      </c>
      <c r="R1040" s="15">
        <f>IF(ДАННЫЕ!$F$1&gt;ДАННЫЕ!$N1040,IF(YEAR(ДАННЫЕ!$F$1)=YEAR(ДАННЫЕ!N1040),1,0),0)</f>
        <v>0</v>
      </c>
      <c r="S1040" s="15">
        <f>IF(ДАННЫЕ!$AA1040="2А",1,IF(ДАННЫЕ!$AA1040="2Б",2,IF(ДАННЫЕ!$AA1040="2В",3,IF(ДАННЫЕ!$AA1040=3,4,IF(ДАННЫЕ!$AA1040="4А",5,IF(ДАННЫЕ!$AA1040="4Б",6,IF(ДАННЫЕ!$AA1040="4В",7,IF(ДАННЫЕ!$AA1040=5,8,0))))))))</f>
        <v>0</v>
      </c>
      <c r="T1040" s="15">
        <f>IF(OR(ДАННЫЕ!$AC1040=2,ДАННЫЕ!$AD1040=2,ДАННЫЕ!$AE1040=2),2,IF(OR(ДАННЫЕ!$AC1040=1,ДАННЫЕ!$AD1040=1,ДАННЫЕ!$AE1040=1),1,0))</f>
        <v>0</v>
      </c>
    </row>
    <row r="1041" spans="1:20" x14ac:dyDescent="0.2">
      <c r="A1041" s="78">
        <f>IF(B1041&gt;0,IF(MONTH(ДАННЫЕ!$F$1)=MONTH(ДАННЫЕ!$B1041),1,0),0)</f>
        <v>0</v>
      </c>
      <c r="B1041" s="14">
        <f>IF(ДАННЫЕ!$B1041&gt;0,IF(YEAR(ДАННЫЕ!$F$1)=YEAR(ДАННЫЕ!$B1041),1,0),0)</f>
        <v>0</v>
      </c>
      <c r="C1041" s="14">
        <f>IF(ДАННЫЕ!$CM1041&gt;0,IF(YEAR(ДАННЫЕ!$F$1)=YEAR(ДАННЫЕ!$CM1041),1,0),0)</f>
        <v>0</v>
      </c>
      <c r="D1041" s="14">
        <f>IF(ДАННЫЕ!$CJ1041&gt;0,IF(ДАННЫЕ!$CL1041&gt;ДАННЫЕ!$F$1,1,IF(ДАННЫЕ!$CL1041&gt;0,0,1)),0)</f>
        <v>0</v>
      </c>
      <c r="E1041" s="43" t="str">
        <f ca="1">IF(ДАННЫЕ!$F$1&gt;0,IF(ДАННЫЕ!$G1041&gt;0,DATEDIF(ДАННЫЕ!$G1041,ДАННЫЕ!$F$1,"y"),""),IF(ДАННЫЕ!$G1041&gt;0,DATEDIF(ДАННЫЕ!$G1041,TODAY(),"y"),""))</f>
        <v/>
      </c>
      <c r="F1041" s="43" t="str">
        <f xml:space="preserve"> IF(ДАННЫЕ!$F1041="М",IF(E1041&gt;=18,IF(E1041&lt;60,1,""),""),"")&amp;IF(ДАННЫЕ!$F1041="Ж",IF(E1041&gt;=18,IF(E1041&lt;55,1,""),""),"")</f>
        <v/>
      </c>
      <c r="G1041" s="43" t="str">
        <f xml:space="preserve"> IF(ДАННЫЕ!$F1041="М",IF(E1041&gt;=60,2,""),"")&amp;IF(ДАННЫЕ!$F1041="Ж",IF(E1041&gt;=55,2,""),"")</f>
        <v/>
      </c>
      <c r="H1041" s="43" t="str">
        <f t="shared" ca="1" si="48"/>
        <v/>
      </c>
      <c r="I1041" s="43" t="str">
        <f t="shared" ca="1" si="49"/>
        <v>03</v>
      </c>
      <c r="J1041" s="28" t="str">
        <f ca="1">ДАННЫЕ!$F1041&amp;H1041&amp;I1041&amp;ДАННЫЕ!$I1041&amp;"m"&amp;IF(ДАННЫЕ!$I1041&gt;0,IF(ДАННЫЕ!$J1041&gt;0,0,1),"")&amp;"f"&amp;IF(ДАННЫЕ!$R1041&gt;0,IF(YEAR(ДАННЫЕ!$F$1)=YEAR(ДАННЫЕ!$R1041),1,0),0)&amp;"z"&amp;ДАННЫЕ!$R1041&amp;"p"&amp;ДАННЫЕ!$S1041&amp;"i"&amp;ДАННЫЕ!$T1041&amp;"h"&amp;ДАННЫЕ!$K1041&amp;"be"&amp;ДАННЫЕ!$BI1041&amp;"CD"&amp;IF(ДАННЫЕ!BF1041&gt;500,4,IF(ДАННЫЕ!BF1041&gt;350,3,IF(ДАННЫЕ!BF1041&gt;200,2,IF(ДАННЫЕ!BF1041&gt;0,1,0))))&amp;"g"&amp;B1041&amp;"d"&amp;H1041&amp;"l"&amp;ДАННЫЕ!AT1041&amp;"a"&amp;ДАННЫЕ!$V1041&amp;"v"&amp;R1041&amp;"k"&amp;ДАННЫЕ!$U1041&amp;"s"&amp;ДАННЫЕ!$Y1041&amp;"t"&amp;ДАННЫЕ!$X1041&amp;"b"&amp;IF(ДАННЫЕ!$Q1041&gt;1,1,0)&amp;"PP"&amp;ДАННЫЕ!Z1041&amp;"c"&amp;S1041&amp;"x"&amp;IF(ДАННЫЕ!$BY1041&gt;0,IF(YEAR(ДАННЫЕ!$F$1)=YEAR(ДАННЫЕ!$BY1041),1,0),0)&amp;"n"&amp;IF(ДАННЫЕ!$BZ1041&gt;0,IF(YEAR(ДАННЫЕ!$F$1)=YEAR(ДАННЫЕ!$BZ1041),1,0),0)&amp;"u"&amp;D1041&amp;"z"&amp;IF(ДАННЫЕ!$CL1041&gt;0,IF(YEAR(ДАННЫЕ!$F$1)&gt;YEAR(ДАННЫЕ!$CL1041),11,12),0)</f>
        <v>03mf0zpihbeCD0g0dlav0kstb0PPc0x0n0u0z0</v>
      </c>
      <c r="K1041" s="28" t="str">
        <f ca="1">ДАННЫЕ!$I1041&amp;"x"&amp;B1041&amp;"w"&amp;IF(T1041+ДАННЫЕ!AD1041+ДАННЫЕ!AE1041+ДАННЫЕ!AF1041+ДАННЫЕ!AG1041+ДАННЫЕ!AH1041+ДАННЫЕ!$AL1041+ДАННЫЕ!AI1041+ДАННЫЕ!AJ1041+ДАННЫЕ!AK1041+ДАННЫЕ!AP1041+ДАННЫЕ!AQ1041+ДАННЫЕ!AR1041+ДАННЫЕ!$AM1041+ДАННЫЕ!$AN1041+ДАННЫЕ!AS1041+ДАННЫЕ!AT1041&gt;0,1,0)&amp;IF(OR(T1041=2,ДАННЫЕ!AD1041=2,ДАННЫЕ!AE1041=2,ДАННЫЕ!AF1041=2,ДАННЫЕ!AG1041=2,ДАННЫЕ!AH1041=2,ДАННЫЕ!$AL1041=2,ДАННЫЕ!AI1041=2,ДАННЫЕ!AJ1041=2,ДАННЫЕ!AK1041=2,ДАННЫЕ!AP1041=2,ДАННЫЕ!AQ1041=2,ДАННЫЕ!AR1041=2,ДАННЫЕ!$AM1041=2,ДАННЫЕ!$AN1041=2,ДАННЫЕ!AS1041=2,ДАННЫЕ!AT1041=2),2,0)&amp;"t"&amp;IF(T1041&gt;0,"1"&amp;T1041,"00")&amp;"f"&amp;IF(ДАННЫЕ!$AC1041,"1"&amp;ДАННЫЕ!$AC1041,"00")&amp;"b"&amp;IF(ДАННЫЕ!$AD1041,"1"&amp;ДАННЫЕ!$AD1041,"00")&amp;"g"&amp;IF(ДАННЫЕ!$AF1041,"1"&amp;ДАННЫЕ!$AF1041,"00")&amp;"c"&amp;IF(ДАННЫЕ!$AG1041,"1"&amp;ДАННЫЕ!$AG1041,"00")&amp;"i"&amp;IF(ДАННЫЕ!$AH1041,"1"&amp;ДАННЫЕ!$AH1041,"00")&amp;"r"&amp;IF(ДАННЫЕ!$AL1041,"1"&amp;ДАННЫЕ!$AL1041,"00")&amp;"m"&amp;IF(ДАННЫЕ!$AI1041,"1"&amp;ДАННЫЕ!$AI1041,"00")&amp;"hS"&amp;IF(ДАННЫЕ!$AJ1041,"1"&amp;ДАННЫЕ!$AJ1041,"00")&amp;"hZ"&amp;IF(ДАННЫЕ!$AK1041,"1"&amp;ДАННЫЕ!$AK1041,"00")&amp;"p"&amp;IF(ДАННЫЕ!$AP1041,"1"&amp;ДАННЫЕ!$AP1041,"00")&amp;"k"&amp;IF(ДАННЫЕ!$AQ1041,"1"&amp;ДАННЫЕ!$AQ1041,"00")&amp;"z"&amp;IF(ДАННЫЕ!$AR1041,"1"&amp;ДАННЫЕ!$AR1041,"00")&amp;"j"&amp;IF(ДАННЫЕ!$AM1041,"1"&amp;ДАННЫЕ!$AM1041,"00")&amp;"n"&amp;IF(ДАННЫЕ!$AN1041,"1"&amp;ДАННЫЕ!$AN1041,"00")&amp;"E"&amp;ДАННЫЕ!BI1041&amp;"L"&amp;ДАННЫЕ!AO1041&amp;"h"&amp;IF(ДАННЫЕ!$AU1041&gt;0,1,0)&amp;"v"&amp;IF(ДАННЫЕ!$AW1041&gt;0,1,0)&amp;"a"&amp;IF(ДАННЫЕ!$AS1041,"1"&amp;ДАННЫЕ!$AS1041,"00")&amp;"s"&amp;IF(ДАННЫЕ!$AT1041,"1"&amp;ДАННЫЕ!$AT1041,"00")&amp;"u"&amp;IF(ДАННЫЕ!$CJ1041&gt;0,1,0)&amp;"y"&amp;B1041&amp;"d"&amp;H1041&amp;"e"&amp;F1041&amp;G1041</f>
        <v>x0w00t00f00b00g00c00i00r00m00hS00hZ00p00k00z00j00n00ELh0v0a00s00u0y0de</v>
      </c>
      <c r="L1041" s="28" t="str">
        <f ca="1">ДАННЫЕ!$I1041&amp;"VN"&amp;IF(ДАННЫЕ!AW1041&gt;0,11,10)&amp;"CD"&amp;IF(ДАННЫЕ!BF1041&gt;500,16,IF(ДАННЫЕ!BF1041&gt;350,15,IF(ДАННЫЕ!BF1041&gt;=200,14,IF(ДАННЫЕ!BF1041&gt;=100,13,IF(ДАННЫЕ!BF1041&gt;=50,12,IF(ДАННЫЕ!BF1041&gt;0,11,10))))))&amp;"AR"&amp;IF(ДАННЫЕ!BX1041&gt;0,1,0)&amp;"GD"&amp;B1041&amp;"VV"&amp;IF(E1041&gt;=5,IF(E1041&lt;18,1,0),0)</f>
        <v>VN10CD10AR0GD0VV0</v>
      </c>
      <c r="M1041" s="28" t="str">
        <f>ДАННЫЕ!$I1041&amp;"b"&amp;ДАННЫЕ!$BI1041&amp;"r"&amp;ДАННЫЕ!$BJ1041&amp;"CD"&amp;IF(ДАННЫЕ!BF1041&gt;0,IF(ДАННЫЕ!BF1041&lt;200,1,IF(ДАННЫЕ!BF1041&lt;350,2,3)),0)&amp;"h"&amp;IF(ДАННЫЕ!$BK1041+ДАННЫЕ!$BL1041+ДАННЫЕ!$BM1041&gt;0,1,0)&amp;"x"&amp;ДАННЫЕ!$BK1041&amp;"y"&amp;ДАННЫЕ!$BL1041&amp;"z"&amp;ДАННЫЕ!$BM1041&amp;"c"&amp;IF(ДАННЫЕ!$BK1041+ДАННЫЕ!$BL1041+ДАННЫЕ!$BM1041=3,1,0)&amp;"a"&amp;IF(ДАННЫЕ!$BQ1041+ДАННЫЕ!$BR1041&gt;0,1,0)&amp;"d"&amp;ДАННЫЕ!$BQ1041&amp;"v"&amp;ДАННЫЕ!$BR1041&amp;"p"&amp;ДАННЫЕ!$BS1041&amp;"n"&amp;ДАННЫЕ!$BU1041&amp;"t"&amp;ДАННЫЕ!$BV1041&amp;"o"&amp;ДАННЫЕ!$BT1041&amp;"l"&amp;IF(ДАННЫЕ!$BN1041&gt;0,1,0)&amp;ДАННЫЕ!$BN1041&amp;"g"&amp;ДАННЫЕ!$BO1041&amp;"s"&amp;ДАННЫЕ!$BP1041&amp;"DZ"&amp;IF(ДАННЫЕ!B1041-ДАННЫЕ!G1041 &lt; 60,IF(ДАННЫЕ!B1041-ДАННЫЕ!G1041 &gt;= 0,1,0),0)&amp;"u"&amp;IF(ДАННЫЕ!$CJ1041&gt;0,1,0)</f>
        <v>brCD0h0xyzc0a0dvpntol0gsDZ1u0</v>
      </c>
      <c r="N1041" s="28" t="str">
        <f ca="1">ДАННЫЕ!$F1041&amp;ДАННЫЕ!$I1041&amp;"g"&amp;B1041&amp;"cf"&amp;D1041&amp;"a"&amp;IF(ДАННЫЕ!$BX1041&gt;0,1,0)&amp;IF(ДАННЫЕ!$BF1041&gt;500,1,IF(ДАННЫЕ!$BF1041&gt;350,2,IF(ДАННЫЕ!$BF1041&gt;=200,3,IF(ДАННЫЕ!$BF1041&gt;=100,4,IF(ДАННЫЕ!$BF1041&gt;=50,5,IF(ДАННЫЕ!$BF1041&lt;50,6,0))))))&amp;"AR"&amp;IF(DATEDIF(ДАННЫЕ!$BX1041,ДАННЫЕ!$F$1,"y")&gt;1,1,0)&amp;"VG"&amp;IF(ДАННЫЕ!$BH1041="0",1,0)&amp;"o"&amp;IF(T1041+ДАННЫЕ!$AF1041+ДАННЫЕ!$AG1041+ДАННЫЕ!$AH1041+ДАННЫЕ!$AI1041+ДАННЫЕ!$AJ1041+ДАННЫЕ!$AP1041+ДАННЫЕ!$AQ1041+ДАННЫЕ!$AR1041+ДАННЫЕ!$AU1041+ДАННЫЕ!$AW1041+ДАННЫЕ!$AS1041+ДАННЫЕ!$AT1041&gt;0,1,0)&amp;"x"&amp;ДАННЫЕ!$AG1041&amp;"p"&amp;IF(ДАННЫЕ!$BY1041&gt;0,1,0)&amp;"v"&amp;IF(ДАННЫЕ!$BZ1041&gt;0,1,0)&amp;"n"&amp;ДАННЫЕ!$CA1041&amp;"t"&amp;ДАННЫЕ!$AY1041&amp;"k"&amp;ДАННЫЕ!$CB1041&amp;"q"&amp;ДАННЫЕ!$CC1041&amp;"w"&amp;ДАННЫЕ!$CD1041&amp;"e"&amp;ДАННЫЕ!$CE1041&amp;"m"&amp;ДАННЫЕ!$CF1041&amp;"c"&amp;ДАННЫЕ!$CG1041&amp;"z"&amp;ДАННЫЕ!$CH1041&amp;"d"&amp;IF(H1041=4,1,0)&amp;"s"&amp;IF(ДАННЫЕ!$J1041=1,0,1)&amp;"u"&amp;IF(ДАННЫЕ!$CJ1041&gt;0,1,0)</f>
        <v>g0cf0a06AR1VG0o0xp0v0ntkqwemczd0s1u0</v>
      </c>
      <c r="O1041" s="28" t="str">
        <f>ДАННЫЕ!$I1041&amp;"g"&amp;B1041&amp;A1041&amp;"f"&amp;P1041&amp;"c"&amp;IF(ДАННЫЕ!$U1041&gt;0,1,0)&amp;"s"&amp;IF(ДАННЫЕ!$Q1041&gt;0,IF(YEAR(ДАННЫЕ!$F$1)=YEAR(ДАННЫЕ!$Q1041),IF(MONTH(ДАННЫЕ!$F$1)=MONTH(ДАННЫЕ!$Q1041),111,11),1),0)&amp;"i"&amp;IF(ДАННЫЕ!$R1041+ДАННЫЕ!$S1041+ДАННЫЕ!$T1041=0,0,1)&amp;"h"&amp;IF(ДАННЫЕ!$P1041&gt;0,1,0)&amp;"p"&amp;IF(ДАННЫЕ!$CI1041&gt;0,IF(YEAR(ДАННЫЕ!$F$1)=YEAR(ДАННЫЕ!$CI1041),IF(MONTH(ДАННЫЕ!$F$1)=MONTH(ДАННЫЕ!$CI1041),111,11),1),0)&amp;"d"&amp;IF(ДАННЫЕ!$CJ1041&gt;0,IF(YEAR(ДАННЫЕ!$F$1)=YEAR(ДАННЫЕ!$CJ1041),IF(MONTH(ДАННЫЕ!$F$1)=MONTH(ДАННЫЕ!$CJ1041),111,11),1),0)&amp;"o"&amp;IF(ДАННЫЕ!$CK1041&gt;0,IF(MONTH(ДАННЫЕ!$F$1)=MONTH(ДАННЫЕ!$CK1041),111,11),0)&amp;"v"&amp;IF(ДАННЫЕ!$BE1041&gt;0,IF(MONTH(ДАННЫЕ!$F$1)=MONTH(ДАННЫЕ!$BE1041),111,11),0)</f>
        <v>g00f0c0s0i0h0p0d0o0v0</v>
      </c>
      <c r="P1041" s="15">
        <f t="shared" si="50"/>
        <v>0</v>
      </c>
      <c r="Q1041" s="15">
        <f>IF(ДАННЫЕ!$F$1&gt;ДАННЫЕ!$N1041,IF(YEAR(ДАННЫЕ!$F$1)=YEAR(ДАННЫЕ!M1041),1,0),0)</f>
        <v>0</v>
      </c>
      <c r="R1041" s="15">
        <f>IF(ДАННЫЕ!$F$1&gt;ДАННЫЕ!$N1041,IF(YEAR(ДАННЫЕ!$F$1)=YEAR(ДАННЫЕ!N1041),1,0),0)</f>
        <v>0</v>
      </c>
      <c r="S1041" s="15">
        <f>IF(ДАННЫЕ!$AA1041="2А",1,IF(ДАННЫЕ!$AA1041="2Б",2,IF(ДАННЫЕ!$AA1041="2В",3,IF(ДАННЫЕ!$AA1041=3,4,IF(ДАННЫЕ!$AA1041="4А",5,IF(ДАННЫЕ!$AA1041="4Б",6,IF(ДАННЫЕ!$AA1041="4В",7,IF(ДАННЫЕ!$AA1041=5,8,0))))))))</f>
        <v>0</v>
      </c>
      <c r="T1041" s="15">
        <f>IF(OR(ДАННЫЕ!$AC1041=2,ДАННЫЕ!$AD1041=2,ДАННЫЕ!$AE1041=2),2,IF(OR(ДАННЫЕ!$AC1041=1,ДАННЫЕ!$AD1041=1,ДАННЫЕ!$AE1041=1),1,0))</f>
        <v>0</v>
      </c>
    </row>
    <row r="1042" spans="1:20" x14ac:dyDescent="0.2">
      <c r="A1042" s="78">
        <f>IF(B1042&gt;0,IF(MONTH(ДАННЫЕ!$F$1)=MONTH(ДАННЫЕ!$B1042),1,0),0)</f>
        <v>0</v>
      </c>
      <c r="B1042" s="14">
        <f>IF(ДАННЫЕ!$B1042&gt;0,IF(YEAR(ДАННЫЕ!$F$1)=YEAR(ДАННЫЕ!$B1042),1,0),0)</f>
        <v>0</v>
      </c>
      <c r="C1042" s="14">
        <f>IF(ДАННЫЕ!$CM1042&gt;0,IF(YEAR(ДАННЫЕ!$F$1)=YEAR(ДАННЫЕ!$CM1042),1,0),0)</f>
        <v>0</v>
      </c>
      <c r="D1042" s="14">
        <f>IF(ДАННЫЕ!$CJ1042&gt;0,IF(ДАННЫЕ!$CL1042&gt;ДАННЫЕ!$F$1,1,IF(ДАННЫЕ!$CL1042&gt;0,0,1)),0)</f>
        <v>0</v>
      </c>
      <c r="E1042" s="43" t="str">
        <f ca="1">IF(ДАННЫЕ!$F$1&gt;0,IF(ДАННЫЕ!$G1042&gt;0,DATEDIF(ДАННЫЕ!$G1042,ДАННЫЕ!$F$1,"y"),""),IF(ДАННЫЕ!$G1042&gt;0,DATEDIF(ДАННЫЕ!$G1042,TODAY(),"y"),""))</f>
        <v/>
      </c>
      <c r="F1042" s="43" t="str">
        <f xml:space="preserve"> IF(ДАННЫЕ!$F1042="М",IF(E1042&gt;=18,IF(E1042&lt;60,1,""),""),"")&amp;IF(ДАННЫЕ!$F1042="Ж",IF(E1042&gt;=18,IF(E1042&lt;55,1,""),""),"")</f>
        <v/>
      </c>
      <c r="G1042" s="43" t="str">
        <f xml:space="preserve"> IF(ДАННЫЕ!$F1042="М",IF(E1042&gt;=60,2,""),"")&amp;IF(ДАННЫЕ!$F1042="Ж",IF(E1042&gt;=55,2,""),"")</f>
        <v/>
      </c>
      <c r="H1042" s="43" t="str">
        <f t="shared" ca="1" si="48"/>
        <v/>
      </c>
      <c r="I1042" s="43" t="str">
        <f t="shared" ca="1" si="49"/>
        <v>03</v>
      </c>
      <c r="J1042" s="28" t="str">
        <f ca="1">ДАННЫЕ!$F1042&amp;H1042&amp;I1042&amp;ДАННЫЕ!$I1042&amp;"m"&amp;IF(ДАННЫЕ!$I1042&gt;0,IF(ДАННЫЕ!$J1042&gt;0,0,1),"")&amp;"f"&amp;IF(ДАННЫЕ!$R1042&gt;0,IF(YEAR(ДАННЫЕ!$F$1)=YEAR(ДАННЫЕ!$R1042),1,0),0)&amp;"z"&amp;ДАННЫЕ!$R1042&amp;"p"&amp;ДАННЫЕ!$S1042&amp;"i"&amp;ДАННЫЕ!$T1042&amp;"h"&amp;ДАННЫЕ!$K1042&amp;"be"&amp;ДАННЫЕ!$BI1042&amp;"CD"&amp;IF(ДАННЫЕ!BF1042&gt;500,4,IF(ДАННЫЕ!BF1042&gt;350,3,IF(ДАННЫЕ!BF1042&gt;200,2,IF(ДАННЫЕ!BF1042&gt;0,1,0))))&amp;"g"&amp;B1042&amp;"d"&amp;H1042&amp;"l"&amp;ДАННЫЕ!AT1042&amp;"a"&amp;ДАННЫЕ!$V1042&amp;"v"&amp;R1042&amp;"k"&amp;ДАННЫЕ!$U1042&amp;"s"&amp;ДАННЫЕ!$Y1042&amp;"t"&amp;ДАННЫЕ!$X1042&amp;"b"&amp;IF(ДАННЫЕ!$Q1042&gt;1,1,0)&amp;"PP"&amp;ДАННЫЕ!Z1042&amp;"c"&amp;S1042&amp;"x"&amp;IF(ДАННЫЕ!$BY1042&gt;0,IF(YEAR(ДАННЫЕ!$F$1)=YEAR(ДАННЫЕ!$BY1042),1,0),0)&amp;"n"&amp;IF(ДАННЫЕ!$BZ1042&gt;0,IF(YEAR(ДАННЫЕ!$F$1)=YEAR(ДАННЫЕ!$BZ1042),1,0),0)&amp;"u"&amp;D1042&amp;"z"&amp;IF(ДАННЫЕ!$CL1042&gt;0,IF(YEAR(ДАННЫЕ!$F$1)&gt;YEAR(ДАННЫЕ!$CL1042),11,12),0)</f>
        <v>03mf0zpihbeCD0g0dlav0kstb0PPc0x0n0u0z0</v>
      </c>
      <c r="K1042" s="28" t="str">
        <f ca="1">ДАННЫЕ!$I1042&amp;"x"&amp;B1042&amp;"w"&amp;IF(T1042+ДАННЫЕ!AD1042+ДАННЫЕ!AE1042+ДАННЫЕ!AF1042+ДАННЫЕ!AG1042+ДАННЫЕ!AH1042+ДАННЫЕ!$AL1042+ДАННЫЕ!AI1042+ДАННЫЕ!AJ1042+ДАННЫЕ!AK1042+ДАННЫЕ!AP1042+ДАННЫЕ!AQ1042+ДАННЫЕ!AR1042+ДАННЫЕ!$AM1042+ДАННЫЕ!$AN1042+ДАННЫЕ!AS1042+ДАННЫЕ!AT1042&gt;0,1,0)&amp;IF(OR(T1042=2,ДАННЫЕ!AD1042=2,ДАННЫЕ!AE1042=2,ДАННЫЕ!AF1042=2,ДАННЫЕ!AG1042=2,ДАННЫЕ!AH1042=2,ДАННЫЕ!$AL1042=2,ДАННЫЕ!AI1042=2,ДАННЫЕ!AJ1042=2,ДАННЫЕ!AK1042=2,ДАННЫЕ!AP1042=2,ДАННЫЕ!AQ1042=2,ДАННЫЕ!AR1042=2,ДАННЫЕ!$AM1042=2,ДАННЫЕ!$AN1042=2,ДАННЫЕ!AS1042=2,ДАННЫЕ!AT1042=2),2,0)&amp;"t"&amp;IF(T1042&gt;0,"1"&amp;T1042,"00")&amp;"f"&amp;IF(ДАННЫЕ!$AC1042,"1"&amp;ДАННЫЕ!$AC1042,"00")&amp;"b"&amp;IF(ДАННЫЕ!$AD1042,"1"&amp;ДАННЫЕ!$AD1042,"00")&amp;"g"&amp;IF(ДАННЫЕ!$AF1042,"1"&amp;ДАННЫЕ!$AF1042,"00")&amp;"c"&amp;IF(ДАННЫЕ!$AG1042,"1"&amp;ДАННЫЕ!$AG1042,"00")&amp;"i"&amp;IF(ДАННЫЕ!$AH1042,"1"&amp;ДАННЫЕ!$AH1042,"00")&amp;"r"&amp;IF(ДАННЫЕ!$AL1042,"1"&amp;ДАННЫЕ!$AL1042,"00")&amp;"m"&amp;IF(ДАННЫЕ!$AI1042,"1"&amp;ДАННЫЕ!$AI1042,"00")&amp;"hS"&amp;IF(ДАННЫЕ!$AJ1042,"1"&amp;ДАННЫЕ!$AJ1042,"00")&amp;"hZ"&amp;IF(ДАННЫЕ!$AK1042,"1"&amp;ДАННЫЕ!$AK1042,"00")&amp;"p"&amp;IF(ДАННЫЕ!$AP1042,"1"&amp;ДАННЫЕ!$AP1042,"00")&amp;"k"&amp;IF(ДАННЫЕ!$AQ1042,"1"&amp;ДАННЫЕ!$AQ1042,"00")&amp;"z"&amp;IF(ДАННЫЕ!$AR1042,"1"&amp;ДАННЫЕ!$AR1042,"00")&amp;"j"&amp;IF(ДАННЫЕ!$AM1042,"1"&amp;ДАННЫЕ!$AM1042,"00")&amp;"n"&amp;IF(ДАННЫЕ!$AN1042,"1"&amp;ДАННЫЕ!$AN1042,"00")&amp;"E"&amp;ДАННЫЕ!BI1042&amp;"L"&amp;ДАННЫЕ!AO1042&amp;"h"&amp;IF(ДАННЫЕ!$AU1042&gt;0,1,0)&amp;"v"&amp;IF(ДАННЫЕ!$AW1042&gt;0,1,0)&amp;"a"&amp;IF(ДАННЫЕ!$AS1042,"1"&amp;ДАННЫЕ!$AS1042,"00")&amp;"s"&amp;IF(ДАННЫЕ!$AT1042,"1"&amp;ДАННЫЕ!$AT1042,"00")&amp;"u"&amp;IF(ДАННЫЕ!$CJ1042&gt;0,1,0)&amp;"y"&amp;B1042&amp;"d"&amp;H1042&amp;"e"&amp;F1042&amp;G1042</f>
        <v>x0w00t00f00b00g00c00i00r00m00hS00hZ00p00k00z00j00n00ELh0v0a00s00u0y0de</v>
      </c>
      <c r="L1042" s="28" t="str">
        <f ca="1">ДАННЫЕ!$I1042&amp;"VN"&amp;IF(ДАННЫЕ!AW1042&gt;0,11,10)&amp;"CD"&amp;IF(ДАННЫЕ!BF1042&gt;500,16,IF(ДАННЫЕ!BF1042&gt;350,15,IF(ДАННЫЕ!BF1042&gt;=200,14,IF(ДАННЫЕ!BF1042&gt;=100,13,IF(ДАННЫЕ!BF1042&gt;=50,12,IF(ДАННЫЕ!BF1042&gt;0,11,10))))))&amp;"AR"&amp;IF(ДАННЫЕ!BX1042&gt;0,1,0)&amp;"GD"&amp;B1042&amp;"VV"&amp;IF(E1042&gt;=5,IF(E1042&lt;18,1,0),0)</f>
        <v>VN10CD10AR0GD0VV0</v>
      </c>
      <c r="M1042" s="28" t="str">
        <f>ДАННЫЕ!$I1042&amp;"b"&amp;ДАННЫЕ!$BI1042&amp;"r"&amp;ДАННЫЕ!$BJ1042&amp;"CD"&amp;IF(ДАННЫЕ!BF1042&gt;0,IF(ДАННЫЕ!BF1042&lt;200,1,IF(ДАННЫЕ!BF1042&lt;350,2,3)),0)&amp;"h"&amp;IF(ДАННЫЕ!$BK1042+ДАННЫЕ!$BL1042+ДАННЫЕ!$BM1042&gt;0,1,0)&amp;"x"&amp;ДАННЫЕ!$BK1042&amp;"y"&amp;ДАННЫЕ!$BL1042&amp;"z"&amp;ДАННЫЕ!$BM1042&amp;"c"&amp;IF(ДАННЫЕ!$BK1042+ДАННЫЕ!$BL1042+ДАННЫЕ!$BM1042=3,1,0)&amp;"a"&amp;IF(ДАННЫЕ!$BQ1042+ДАННЫЕ!$BR1042&gt;0,1,0)&amp;"d"&amp;ДАННЫЕ!$BQ1042&amp;"v"&amp;ДАННЫЕ!$BR1042&amp;"p"&amp;ДАННЫЕ!$BS1042&amp;"n"&amp;ДАННЫЕ!$BU1042&amp;"t"&amp;ДАННЫЕ!$BV1042&amp;"o"&amp;ДАННЫЕ!$BT1042&amp;"l"&amp;IF(ДАННЫЕ!$BN1042&gt;0,1,0)&amp;ДАННЫЕ!$BN1042&amp;"g"&amp;ДАННЫЕ!$BO1042&amp;"s"&amp;ДАННЫЕ!$BP1042&amp;"DZ"&amp;IF(ДАННЫЕ!B1042-ДАННЫЕ!G1042 &lt; 60,IF(ДАННЫЕ!B1042-ДАННЫЕ!G1042 &gt;= 0,1,0),0)&amp;"u"&amp;IF(ДАННЫЕ!$CJ1042&gt;0,1,0)</f>
        <v>brCD0h0xyzc0a0dvpntol0gsDZ1u0</v>
      </c>
      <c r="N1042" s="28" t="str">
        <f ca="1">ДАННЫЕ!$F1042&amp;ДАННЫЕ!$I1042&amp;"g"&amp;B1042&amp;"cf"&amp;D1042&amp;"a"&amp;IF(ДАННЫЕ!$BX1042&gt;0,1,0)&amp;IF(ДАННЫЕ!$BF1042&gt;500,1,IF(ДАННЫЕ!$BF1042&gt;350,2,IF(ДАННЫЕ!$BF1042&gt;=200,3,IF(ДАННЫЕ!$BF1042&gt;=100,4,IF(ДАННЫЕ!$BF1042&gt;=50,5,IF(ДАННЫЕ!$BF1042&lt;50,6,0))))))&amp;"AR"&amp;IF(DATEDIF(ДАННЫЕ!$BX1042,ДАННЫЕ!$F$1,"y")&gt;1,1,0)&amp;"VG"&amp;IF(ДАННЫЕ!$BH1042="0",1,0)&amp;"o"&amp;IF(T1042+ДАННЫЕ!$AF1042+ДАННЫЕ!$AG1042+ДАННЫЕ!$AH1042+ДАННЫЕ!$AI1042+ДАННЫЕ!$AJ1042+ДАННЫЕ!$AP1042+ДАННЫЕ!$AQ1042+ДАННЫЕ!$AR1042+ДАННЫЕ!$AU1042+ДАННЫЕ!$AW1042+ДАННЫЕ!$AS1042+ДАННЫЕ!$AT1042&gt;0,1,0)&amp;"x"&amp;ДАННЫЕ!$AG1042&amp;"p"&amp;IF(ДАННЫЕ!$BY1042&gt;0,1,0)&amp;"v"&amp;IF(ДАННЫЕ!$BZ1042&gt;0,1,0)&amp;"n"&amp;ДАННЫЕ!$CA1042&amp;"t"&amp;ДАННЫЕ!$AY1042&amp;"k"&amp;ДАННЫЕ!$CB1042&amp;"q"&amp;ДАННЫЕ!$CC1042&amp;"w"&amp;ДАННЫЕ!$CD1042&amp;"e"&amp;ДАННЫЕ!$CE1042&amp;"m"&amp;ДАННЫЕ!$CF1042&amp;"c"&amp;ДАННЫЕ!$CG1042&amp;"z"&amp;ДАННЫЕ!$CH1042&amp;"d"&amp;IF(H1042=4,1,0)&amp;"s"&amp;IF(ДАННЫЕ!$J1042=1,0,1)&amp;"u"&amp;IF(ДАННЫЕ!$CJ1042&gt;0,1,0)</f>
        <v>g0cf0a06AR1VG0o0xp0v0ntkqwemczd0s1u0</v>
      </c>
      <c r="O1042" s="28" t="str">
        <f>ДАННЫЕ!$I1042&amp;"g"&amp;B1042&amp;A1042&amp;"f"&amp;P1042&amp;"c"&amp;IF(ДАННЫЕ!$U1042&gt;0,1,0)&amp;"s"&amp;IF(ДАННЫЕ!$Q1042&gt;0,IF(YEAR(ДАННЫЕ!$F$1)=YEAR(ДАННЫЕ!$Q1042),IF(MONTH(ДАННЫЕ!$F$1)=MONTH(ДАННЫЕ!$Q1042),111,11),1),0)&amp;"i"&amp;IF(ДАННЫЕ!$R1042+ДАННЫЕ!$S1042+ДАННЫЕ!$T1042=0,0,1)&amp;"h"&amp;IF(ДАННЫЕ!$P1042&gt;0,1,0)&amp;"p"&amp;IF(ДАННЫЕ!$CI1042&gt;0,IF(YEAR(ДАННЫЕ!$F$1)=YEAR(ДАННЫЕ!$CI1042),IF(MONTH(ДАННЫЕ!$F$1)=MONTH(ДАННЫЕ!$CI1042),111,11),1),0)&amp;"d"&amp;IF(ДАННЫЕ!$CJ1042&gt;0,IF(YEAR(ДАННЫЕ!$F$1)=YEAR(ДАННЫЕ!$CJ1042),IF(MONTH(ДАННЫЕ!$F$1)=MONTH(ДАННЫЕ!$CJ1042),111,11),1),0)&amp;"o"&amp;IF(ДАННЫЕ!$CK1042&gt;0,IF(MONTH(ДАННЫЕ!$F$1)=MONTH(ДАННЫЕ!$CK1042),111,11),0)&amp;"v"&amp;IF(ДАННЫЕ!$BE1042&gt;0,IF(MONTH(ДАННЫЕ!$F$1)=MONTH(ДАННЫЕ!$BE1042),111,11),0)</f>
        <v>g00f0c0s0i0h0p0d0o0v0</v>
      </c>
      <c r="P1042" s="15">
        <f t="shared" si="50"/>
        <v>0</v>
      </c>
      <c r="Q1042" s="15">
        <f>IF(ДАННЫЕ!$F$1&gt;ДАННЫЕ!$N1042,IF(YEAR(ДАННЫЕ!$F$1)=YEAR(ДАННЫЕ!M1042),1,0),0)</f>
        <v>0</v>
      </c>
      <c r="R1042" s="15">
        <f>IF(ДАННЫЕ!$F$1&gt;ДАННЫЕ!$N1042,IF(YEAR(ДАННЫЕ!$F$1)=YEAR(ДАННЫЕ!N1042),1,0),0)</f>
        <v>0</v>
      </c>
      <c r="S1042" s="15">
        <f>IF(ДАННЫЕ!$AA1042="2А",1,IF(ДАННЫЕ!$AA1042="2Б",2,IF(ДАННЫЕ!$AA1042="2В",3,IF(ДАННЫЕ!$AA1042=3,4,IF(ДАННЫЕ!$AA1042="4А",5,IF(ДАННЫЕ!$AA1042="4Б",6,IF(ДАННЫЕ!$AA1042="4В",7,IF(ДАННЫЕ!$AA1042=5,8,0))))))))</f>
        <v>0</v>
      </c>
      <c r="T1042" s="15">
        <f>IF(OR(ДАННЫЕ!$AC1042=2,ДАННЫЕ!$AD1042=2,ДАННЫЕ!$AE1042=2),2,IF(OR(ДАННЫЕ!$AC1042=1,ДАННЫЕ!$AD1042=1,ДАННЫЕ!$AE1042=1),1,0))</f>
        <v>0</v>
      </c>
    </row>
    <row r="1043" spans="1:20" x14ac:dyDescent="0.2">
      <c r="A1043" s="78">
        <f>IF(B1043&gt;0,IF(MONTH(ДАННЫЕ!$F$1)=MONTH(ДАННЫЕ!$B1043),1,0),0)</f>
        <v>0</v>
      </c>
      <c r="B1043" s="14">
        <f>IF(ДАННЫЕ!$B1043&gt;0,IF(YEAR(ДАННЫЕ!$F$1)=YEAR(ДАННЫЕ!$B1043),1,0),0)</f>
        <v>0</v>
      </c>
      <c r="C1043" s="14">
        <f>IF(ДАННЫЕ!$CM1043&gt;0,IF(YEAR(ДАННЫЕ!$F$1)=YEAR(ДАННЫЕ!$CM1043),1,0),0)</f>
        <v>0</v>
      </c>
      <c r="D1043" s="14">
        <f>IF(ДАННЫЕ!$CJ1043&gt;0,IF(ДАННЫЕ!$CL1043&gt;ДАННЫЕ!$F$1,1,IF(ДАННЫЕ!$CL1043&gt;0,0,1)),0)</f>
        <v>0</v>
      </c>
      <c r="E1043" s="43" t="str">
        <f ca="1">IF(ДАННЫЕ!$F$1&gt;0,IF(ДАННЫЕ!$G1043&gt;0,DATEDIF(ДАННЫЕ!$G1043,ДАННЫЕ!$F$1,"y"),""),IF(ДАННЫЕ!$G1043&gt;0,DATEDIF(ДАННЫЕ!$G1043,TODAY(),"y"),""))</f>
        <v/>
      </c>
      <c r="F1043" s="43" t="str">
        <f xml:space="preserve"> IF(ДАННЫЕ!$F1043="М",IF(E1043&gt;=18,IF(E1043&lt;60,1,""),""),"")&amp;IF(ДАННЫЕ!$F1043="Ж",IF(E1043&gt;=18,IF(E1043&lt;55,1,""),""),"")</f>
        <v/>
      </c>
      <c r="G1043" s="43" t="str">
        <f xml:space="preserve"> IF(ДАННЫЕ!$F1043="М",IF(E1043&gt;=60,2,""),"")&amp;IF(ДАННЫЕ!$F1043="Ж",IF(E1043&gt;=55,2,""),"")</f>
        <v/>
      </c>
      <c r="H1043" s="43" t="str">
        <f t="shared" ca="1" si="48"/>
        <v/>
      </c>
      <c r="I1043" s="43" t="str">
        <f t="shared" ca="1" si="49"/>
        <v>03</v>
      </c>
      <c r="J1043" s="28" t="str">
        <f ca="1">ДАННЫЕ!$F1043&amp;H1043&amp;I1043&amp;ДАННЫЕ!$I1043&amp;"m"&amp;IF(ДАННЫЕ!$I1043&gt;0,IF(ДАННЫЕ!$J1043&gt;0,0,1),"")&amp;"f"&amp;IF(ДАННЫЕ!$R1043&gt;0,IF(YEAR(ДАННЫЕ!$F$1)=YEAR(ДАННЫЕ!$R1043),1,0),0)&amp;"z"&amp;ДАННЫЕ!$R1043&amp;"p"&amp;ДАННЫЕ!$S1043&amp;"i"&amp;ДАННЫЕ!$T1043&amp;"h"&amp;ДАННЫЕ!$K1043&amp;"be"&amp;ДАННЫЕ!$BI1043&amp;"CD"&amp;IF(ДАННЫЕ!BF1043&gt;500,4,IF(ДАННЫЕ!BF1043&gt;350,3,IF(ДАННЫЕ!BF1043&gt;200,2,IF(ДАННЫЕ!BF1043&gt;0,1,0))))&amp;"g"&amp;B1043&amp;"d"&amp;H1043&amp;"l"&amp;ДАННЫЕ!AT1043&amp;"a"&amp;ДАННЫЕ!$V1043&amp;"v"&amp;R1043&amp;"k"&amp;ДАННЫЕ!$U1043&amp;"s"&amp;ДАННЫЕ!$Y1043&amp;"t"&amp;ДАННЫЕ!$X1043&amp;"b"&amp;IF(ДАННЫЕ!$Q1043&gt;1,1,0)&amp;"PP"&amp;ДАННЫЕ!Z1043&amp;"c"&amp;S1043&amp;"x"&amp;IF(ДАННЫЕ!$BY1043&gt;0,IF(YEAR(ДАННЫЕ!$F$1)=YEAR(ДАННЫЕ!$BY1043),1,0),0)&amp;"n"&amp;IF(ДАННЫЕ!$BZ1043&gt;0,IF(YEAR(ДАННЫЕ!$F$1)=YEAR(ДАННЫЕ!$BZ1043),1,0),0)&amp;"u"&amp;D1043&amp;"z"&amp;IF(ДАННЫЕ!$CL1043&gt;0,IF(YEAR(ДАННЫЕ!$F$1)&gt;YEAR(ДАННЫЕ!$CL1043),11,12),0)</f>
        <v>03mf0zpihbeCD0g0dlav0kstb0PPc0x0n0u0z0</v>
      </c>
      <c r="K1043" s="28" t="str">
        <f ca="1">ДАННЫЕ!$I1043&amp;"x"&amp;B1043&amp;"w"&amp;IF(T1043+ДАННЫЕ!AD1043+ДАННЫЕ!AE1043+ДАННЫЕ!AF1043+ДАННЫЕ!AG1043+ДАННЫЕ!AH1043+ДАННЫЕ!$AL1043+ДАННЫЕ!AI1043+ДАННЫЕ!AJ1043+ДАННЫЕ!AK1043+ДАННЫЕ!AP1043+ДАННЫЕ!AQ1043+ДАННЫЕ!AR1043+ДАННЫЕ!$AM1043+ДАННЫЕ!$AN1043+ДАННЫЕ!AS1043+ДАННЫЕ!AT1043&gt;0,1,0)&amp;IF(OR(T1043=2,ДАННЫЕ!AD1043=2,ДАННЫЕ!AE1043=2,ДАННЫЕ!AF1043=2,ДАННЫЕ!AG1043=2,ДАННЫЕ!AH1043=2,ДАННЫЕ!$AL1043=2,ДАННЫЕ!AI1043=2,ДАННЫЕ!AJ1043=2,ДАННЫЕ!AK1043=2,ДАННЫЕ!AP1043=2,ДАННЫЕ!AQ1043=2,ДАННЫЕ!AR1043=2,ДАННЫЕ!$AM1043=2,ДАННЫЕ!$AN1043=2,ДАННЫЕ!AS1043=2,ДАННЫЕ!AT1043=2),2,0)&amp;"t"&amp;IF(T1043&gt;0,"1"&amp;T1043,"00")&amp;"f"&amp;IF(ДАННЫЕ!$AC1043,"1"&amp;ДАННЫЕ!$AC1043,"00")&amp;"b"&amp;IF(ДАННЫЕ!$AD1043,"1"&amp;ДАННЫЕ!$AD1043,"00")&amp;"g"&amp;IF(ДАННЫЕ!$AF1043,"1"&amp;ДАННЫЕ!$AF1043,"00")&amp;"c"&amp;IF(ДАННЫЕ!$AG1043,"1"&amp;ДАННЫЕ!$AG1043,"00")&amp;"i"&amp;IF(ДАННЫЕ!$AH1043,"1"&amp;ДАННЫЕ!$AH1043,"00")&amp;"r"&amp;IF(ДАННЫЕ!$AL1043,"1"&amp;ДАННЫЕ!$AL1043,"00")&amp;"m"&amp;IF(ДАННЫЕ!$AI1043,"1"&amp;ДАННЫЕ!$AI1043,"00")&amp;"hS"&amp;IF(ДАННЫЕ!$AJ1043,"1"&amp;ДАННЫЕ!$AJ1043,"00")&amp;"hZ"&amp;IF(ДАННЫЕ!$AK1043,"1"&amp;ДАННЫЕ!$AK1043,"00")&amp;"p"&amp;IF(ДАННЫЕ!$AP1043,"1"&amp;ДАННЫЕ!$AP1043,"00")&amp;"k"&amp;IF(ДАННЫЕ!$AQ1043,"1"&amp;ДАННЫЕ!$AQ1043,"00")&amp;"z"&amp;IF(ДАННЫЕ!$AR1043,"1"&amp;ДАННЫЕ!$AR1043,"00")&amp;"j"&amp;IF(ДАННЫЕ!$AM1043,"1"&amp;ДАННЫЕ!$AM1043,"00")&amp;"n"&amp;IF(ДАННЫЕ!$AN1043,"1"&amp;ДАННЫЕ!$AN1043,"00")&amp;"E"&amp;ДАННЫЕ!BI1043&amp;"L"&amp;ДАННЫЕ!AO1043&amp;"h"&amp;IF(ДАННЫЕ!$AU1043&gt;0,1,0)&amp;"v"&amp;IF(ДАННЫЕ!$AW1043&gt;0,1,0)&amp;"a"&amp;IF(ДАННЫЕ!$AS1043,"1"&amp;ДАННЫЕ!$AS1043,"00")&amp;"s"&amp;IF(ДАННЫЕ!$AT1043,"1"&amp;ДАННЫЕ!$AT1043,"00")&amp;"u"&amp;IF(ДАННЫЕ!$CJ1043&gt;0,1,0)&amp;"y"&amp;B1043&amp;"d"&amp;H1043&amp;"e"&amp;F1043&amp;G1043</f>
        <v>x0w00t00f00b00g00c00i00r00m00hS00hZ00p00k00z00j00n00ELh0v0a00s00u0y0de</v>
      </c>
      <c r="L1043" s="28" t="str">
        <f ca="1">ДАННЫЕ!$I1043&amp;"VN"&amp;IF(ДАННЫЕ!AW1043&gt;0,11,10)&amp;"CD"&amp;IF(ДАННЫЕ!BF1043&gt;500,16,IF(ДАННЫЕ!BF1043&gt;350,15,IF(ДАННЫЕ!BF1043&gt;=200,14,IF(ДАННЫЕ!BF1043&gt;=100,13,IF(ДАННЫЕ!BF1043&gt;=50,12,IF(ДАННЫЕ!BF1043&gt;0,11,10))))))&amp;"AR"&amp;IF(ДАННЫЕ!BX1043&gt;0,1,0)&amp;"GD"&amp;B1043&amp;"VV"&amp;IF(E1043&gt;=5,IF(E1043&lt;18,1,0),0)</f>
        <v>VN10CD10AR0GD0VV0</v>
      </c>
      <c r="M1043" s="28" t="str">
        <f>ДАННЫЕ!$I1043&amp;"b"&amp;ДАННЫЕ!$BI1043&amp;"r"&amp;ДАННЫЕ!$BJ1043&amp;"CD"&amp;IF(ДАННЫЕ!BF1043&gt;0,IF(ДАННЫЕ!BF1043&lt;200,1,IF(ДАННЫЕ!BF1043&lt;350,2,3)),0)&amp;"h"&amp;IF(ДАННЫЕ!$BK1043+ДАННЫЕ!$BL1043+ДАННЫЕ!$BM1043&gt;0,1,0)&amp;"x"&amp;ДАННЫЕ!$BK1043&amp;"y"&amp;ДАННЫЕ!$BL1043&amp;"z"&amp;ДАННЫЕ!$BM1043&amp;"c"&amp;IF(ДАННЫЕ!$BK1043+ДАННЫЕ!$BL1043+ДАННЫЕ!$BM1043=3,1,0)&amp;"a"&amp;IF(ДАННЫЕ!$BQ1043+ДАННЫЕ!$BR1043&gt;0,1,0)&amp;"d"&amp;ДАННЫЕ!$BQ1043&amp;"v"&amp;ДАННЫЕ!$BR1043&amp;"p"&amp;ДАННЫЕ!$BS1043&amp;"n"&amp;ДАННЫЕ!$BU1043&amp;"t"&amp;ДАННЫЕ!$BV1043&amp;"o"&amp;ДАННЫЕ!$BT1043&amp;"l"&amp;IF(ДАННЫЕ!$BN1043&gt;0,1,0)&amp;ДАННЫЕ!$BN1043&amp;"g"&amp;ДАННЫЕ!$BO1043&amp;"s"&amp;ДАННЫЕ!$BP1043&amp;"DZ"&amp;IF(ДАННЫЕ!B1043-ДАННЫЕ!G1043 &lt; 60,IF(ДАННЫЕ!B1043-ДАННЫЕ!G1043 &gt;= 0,1,0),0)&amp;"u"&amp;IF(ДАННЫЕ!$CJ1043&gt;0,1,0)</f>
        <v>brCD0h0xyzc0a0dvpntol0gsDZ1u0</v>
      </c>
      <c r="N1043" s="28" t="str">
        <f ca="1">ДАННЫЕ!$F1043&amp;ДАННЫЕ!$I1043&amp;"g"&amp;B1043&amp;"cf"&amp;D1043&amp;"a"&amp;IF(ДАННЫЕ!$BX1043&gt;0,1,0)&amp;IF(ДАННЫЕ!$BF1043&gt;500,1,IF(ДАННЫЕ!$BF1043&gt;350,2,IF(ДАННЫЕ!$BF1043&gt;=200,3,IF(ДАННЫЕ!$BF1043&gt;=100,4,IF(ДАННЫЕ!$BF1043&gt;=50,5,IF(ДАННЫЕ!$BF1043&lt;50,6,0))))))&amp;"AR"&amp;IF(DATEDIF(ДАННЫЕ!$BX1043,ДАННЫЕ!$F$1,"y")&gt;1,1,0)&amp;"VG"&amp;IF(ДАННЫЕ!$BH1043="0",1,0)&amp;"o"&amp;IF(T1043+ДАННЫЕ!$AF1043+ДАННЫЕ!$AG1043+ДАННЫЕ!$AH1043+ДАННЫЕ!$AI1043+ДАННЫЕ!$AJ1043+ДАННЫЕ!$AP1043+ДАННЫЕ!$AQ1043+ДАННЫЕ!$AR1043+ДАННЫЕ!$AU1043+ДАННЫЕ!$AW1043+ДАННЫЕ!$AS1043+ДАННЫЕ!$AT1043&gt;0,1,0)&amp;"x"&amp;ДАННЫЕ!$AG1043&amp;"p"&amp;IF(ДАННЫЕ!$BY1043&gt;0,1,0)&amp;"v"&amp;IF(ДАННЫЕ!$BZ1043&gt;0,1,0)&amp;"n"&amp;ДАННЫЕ!$CA1043&amp;"t"&amp;ДАННЫЕ!$AY1043&amp;"k"&amp;ДАННЫЕ!$CB1043&amp;"q"&amp;ДАННЫЕ!$CC1043&amp;"w"&amp;ДАННЫЕ!$CD1043&amp;"e"&amp;ДАННЫЕ!$CE1043&amp;"m"&amp;ДАННЫЕ!$CF1043&amp;"c"&amp;ДАННЫЕ!$CG1043&amp;"z"&amp;ДАННЫЕ!$CH1043&amp;"d"&amp;IF(H1043=4,1,0)&amp;"s"&amp;IF(ДАННЫЕ!$J1043=1,0,1)&amp;"u"&amp;IF(ДАННЫЕ!$CJ1043&gt;0,1,0)</f>
        <v>g0cf0a06AR1VG0o0xp0v0ntkqwemczd0s1u0</v>
      </c>
      <c r="O1043" s="28" t="str">
        <f>ДАННЫЕ!$I1043&amp;"g"&amp;B1043&amp;A1043&amp;"f"&amp;P1043&amp;"c"&amp;IF(ДАННЫЕ!$U1043&gt;0,1,0)&amp;"s"&amp;IF(ДАННЫЕ!$Q1043&gt;0,IF(YEAR(ДАННЫЕ!$F$1)=YEAR(ДАННЫЕ!$Q1043),IF(MONTH(ДАННЫЕ!$F$1)=MONTH(ДАННЫЕ!$Q1043),111,11),1),0)&amp;"i"&amp;IF(ДАННЫЕ!$R1043+ДАННЫЕ!$S1043+ДАННЫЕ!$T1043=0,0,1)&amp;"h"&amp;IF(ДАННЫЕ!$P1043&gt;0,1,0)&amp;"p"&amp;IF(ДАННЫЕ!$CI1043&gt;0,IF(YEAR(ДАННЫЕ!$F$1)=YEAR(ДАННЫЕ!$CI1043),IF(MONTH(ДАННЫЕ!$F$1)=MONTH(ДАННЫЕ!$CI1043),111,11),1),0)&amp;"d"&amp;IF(ДАННЫЕ!$CJ1043&gt;0,IF(YEAR(ДАННЫЕ!$F$1)=YEAR(ДАННЫЕ!$CJ1043),IF(MONTH(ДАННЫЕ!$F$1)=MONTH(ДАННЫЕ!$CJ1043),111,11),1),0)&amp;"o"&amp;IF(ДАННЫЕ!$CK1043&gt;0,IF(MONTH(ДАННЫЕ!$F$1)=MONTH(ДАННЫЕ!$CK1043),111,11),0)&amp;"v"&amp;IF(ДАННЫЕ!$BE1043&gt;0,IF(MONTH(ДАННЫЕ!$F$1)=MONTH(ДАННЫЕ!$BE1043),111,11),0)</f>
        <v>g00f0c0s0i0h0p0d0o0v0</v>
      </c>
      <c r="P1043" s="15">
        <f t="shared" si="50"/>
        <v>0</v>
      </c>
      <c r="Q1043" s="15">
        <f>IF(ДАННЫЕ!$F$1&gt;ДАННЫЕ!$N1043,IF(YEAR(ДАННЫЕ!$F$1)=YEAR(ДАННЫЕ!M1043),1,0),0)</f>
        <v>0</v>
      </c>
      <c r="R1043" s="15">
        <f>IF(ДАННЫЕ!$F$1&gt;ДАННЫЕ!$N1043,IF(YEAR(ДАННЫЕ!$F$1)=YEAR(ДАННЫЕ!N1043),1,0),0)</f>
        <v>0</v>
      </c>
      <c r="S1043" s="15">
        <f>IF(ДАННЫЕ!$AA1043="2А",1,IF(ДАННЫЕ!$AA1043="2Б",2,IF(ДАННЫЕ!$AA1043="2В",3,IF(ДАННЫЕ!$AA1043=3,4,IF(ДАННЫЕ!$AA1043="4А",5,IF(ДАННЫЕ!$AA1043="4Б",6,IF(ДАННЫЕ!$AA1043="4В",7,IF(ДАННЫЕ!$AA1043=5,8,0))))))))</f>
        <v>0</v>
      </c>
      <c r="T1043" s="15">
        <f>IF(OR(ДАННЫЕ!$AC1043=2,ДАННЫЕ!$AD1043=2,ДАННЫЕ!$AE1043=2),2,IF(OR(ДАННЫЕ!$AC1043=1,ДАННЫЕ!$AD1043=1,ДАННЫЕ!$AE1043=1),1,0))</f>
        <v>0</v>
      </c>
    </row>
    <row r="1044" spans="1:20" x14ac:dyDescent="0.2">
      <c r="A1044" s="78">
        <f>IF(B1044&gt;0,IF(MONTH(ДАННЫЕ!$F$1)=MONTH(ДАННЫЕ!$B1044),1,0),0)</f>
        <v>0</v>
      </c>
      <c r="B1044" s="14">
        <f>IF(ДАННЫЕ!$B1044&gt;0,IF(YEAR(ДАННЫЕ!$F$1)=YEAR(ДАННЫЕ!$B1044),1,0),0)</f>
        <v>0</v>
      </c>
      <c r="C1044" s="14">
        <f>IF(ДАННЫЕ!$CM1044&gt;0,IF(YEAR(ДАННЫЕ!$F$1)=YEAR(ДАННЫЕ!$CM1044),1,0),0)</f>
        <v>0</v>
      </c>
      <c r="D1044" s="14">
        <f>IF(ДАННЫЕ!$CJ1044&gt;0,IF(ДАННЫЕ!$CL1044&gt;ДАННЫЕ!$F$1,1,IF(ДАННЫЕ!$CL1044&gt;0,0,1)),0)</f>
        <v>0</v>
      </c>
      <c r="E1044" s="43" t="str">
        <f ca="1">IF(ДАННЫЕ!$F$1&gt;0,IF(ДАННЫЕ!$G1044&gt;0,DATEDIF(ДАННЫЕ!$G1044,ДАННЫЕ!$F$1,"y"),""),IF(ДАННЫЕ!$G1044&gt;0,DATEDIF(ДАННЫЕ!$G1044,TODAY(),"y"),""))</f>
        <v/>
      </c>
      <c r="F1044" s="43" t="str">
        <f xml:space="preserve"> IF(ДАННЫЕ!$F1044="М",IF(E1044&gt;=18,IF(E1044&lt;60,1,""),""),"")&amp;IF(ДАННЫЕ!$F1044="Ж",IF(E1044&gt;=18,IF(E1044&lt;55,1,""),""),"")</f>
        <v/>
      </c>
      <c r="G1044" s="43" t="str">
        <f xml:space="preserve"> IF(ДАННЫЕ!$F1044="М",IF(E1044&gt;=60,2,""),"")&amp;IF(ДАННЫЕ!$F1044="Ж",IF(E1044&gt;=55,2,""),"")</f>
        <v/>
      </c>
      <c r="H1044" s="43" t="str">
        <f t="shared" ca="1" si="48"/>
        <v/>
      </c>
      <c r="I1044" s="43" t="str">
        <f t="shared" ca="1" si="49"/>
        <v>03</v>
      </c>
      <c r="J1044" s="28" t="str">
        <f ca="1">ДАННЫЕ!$F1044&amp;H1044&amp;I1044&amp;ДАННЫЕ!$I1044&amp;"m"&amp;IF(ДАННЫЕ!$I1044&gt;0,IF(ДАННЫЕ!$J1044&gt;0,0,1),"")&amp;"f"&amp;IF(ДАННЫЕ!$R1044&gt;0,IF(YEAR(ДАННЫЕ!$F$1)=YEAR(ДАННЫЕ!$R1044),1,0),0)&amp;"z"&amp;ДАННЫЕ!$R1044&amp;"p"&amp;ДАННЫЕ!$S1044&amp;"i"&amp;ДАННЫЕ!$T1044&amp;"h"&amp;ДАННЫЕ!$K1044&amp;"be"&amp;ДАННЫЕ!$BI1044&amp;"CD"&amp;IF(ДАННЫЕ!BF1044&gt;500,4,IF(ДАННЫЕ!BF1044&gt;350,3,IF(ДАННЫЕ!BF1044&gt;200,2,IF(ДАННЫЕ!BF1044&gt;0,1,0))))&amp;"g"&amp;B1044&amp;"d"&amp;H1044&amp;"l"&amp;ДАННЫЕ!AT1044&amp;"a"&amp;ДАННЫЕ!$V1044&amp;"v"&amp;R1044&amp;"k"&amp;ДАННЫЕ!$U1044&amp;"s"&amp;ДАННЫЕ!$Y1044&amp;"t"&amp;ДАННЫЕ!$X1044&amp;"b"&amp;IF(ДАННЫЕ!$Q1044&gt;1,1,0)&amp;"PP"&amp;ДАННЫЕ!Z1044&amp;"c"&amp;S1044&amp;"x"&amp;IF(ДАННЫЕ!$BY1044&gt;0,IF(YEAR(ДАННЫЕ!$F$1)=YEAR(ДАННЫЕ!$BY1044),1,0),0)&amp;"n"&amp;IF(ДАННЫЕ!$BZ1044&gt;0,IF(YEAR(ДАННЫЕ!$F$1)=YEAR(ДАННЫЕ!$BZ1044),1,0),0)&amp;"u"&amp;D1044&amp;"z"&amp;IF(ДАННЫЕ!$CL1044&gt;0,IF(YEAR(ДАННЫЕ!$F$1)&gt;YEAR(ДАННЫЕ!$CL1044),11,12),0)</f>
        <v>03mf0zpihbeCD0g0dlav0kstb0PPc0x0n0u0z0</v>
      </c>
      <c r="K1044" s="28" t="str">
        <f ca="1">ДАННЫЕ!$I1044&amp;"x"&amp;B1044&amp;"w"&amp;IF(T1044+ДАННЫЕ!AD1044+ДАННЫЕ!AE1044+ДАННЫЕ!AF1044+ДАННЫЕ!AG1044+ДАННЫЕ!AH1044+ДАННЫЕ!$AL1044+ДАННЫЕ!AI1044+ДАННЫЕ!AJ1044+ДАННЫЕ!AK1044+ДАННЫЕ!AP1044+ДАННЫЕ!AQ1044+ДАННЫЕ!AR1044+ДАННЫЕ!$AM1044+ДАННЫЕ!$AN1044+ДАННЫЕ!AS1044+ДАННЫЕ!AT1044&gt;0,1,0)&amp;IF(OR(T1044=2,ДАННЫЕ!AD1044=2,ДАННЫЕ!AE1044=2,ДАННЫЕ!AF1044=2,ДАННЫЕ!AG1044=2,ДАННЫЕ!AH1044=2,ДАННЫЕ!$AL1044=2,ДАННЫЕ!AI1044=2,ДАННЫЕ!AJ1044=2,ДАННЫЕ!AK1044=2,ДАННЫЕ!AP1044=2,ДАННЫЕ!AQ1044=2,ДАННЫЕ!AR1044=2,ДАННЫЕ!$AM1044=2,ДАННЫЕ!$AN1044=2,ДАННЫЕ!AS1044=2,ДАННЫЕ!AT1044=2),2,0)&amp;"t"&amp;IF(T1044&gt;0,"1"&amp;T1044,"00")&amp;"f"&amp;IF(ДАННЫЕ!$AC1044,"1"&amp;ДАННЫЕ!$AC1044,"00")&amp;"b"&amp;IF(ДАННЫЕ!$AD1044,"1"&amp;ДАННЫЕ!$AD1044,"00")&amp;"g"&amp;IF(ДАННЫЕ!$AF1044,"1"&amp;ДАННЫЕ!$AF1044,"00")&amp;"c"&amp;IF(ДАННЫЕ!$AG1044,"1"&amp;ДАННЫЕ!$AG1044,"00")&amp;"i"&amp;IF(ДАННЫЕ!$AH1044,"1"&amp;ДАННЫЕ!$AH1044,"00")&amp;"r"&amp;IF(ДАННЫЕ!$AL1044,"1"&amp;ДАННЫЕ!$AL1044,"00")&amp;"m"&amp;IF(ДАННЫЕ!$AI1044,"1"&amp;ДАННЫЕ!$AI1044,"00")&amp;"hS"&amp;IF(ДАННЫЕ!$AJ1044,"1"&amp;ДАННЫЕ!$AJ1044,"00")&amp;"hZ"&amp;IF(ДАННЫЕ!$AK1044,"1"&amp;ДАННЫЕ!$AK1044,"00")&amp;"p"&amp;IF(ДАННЫЕ!$AP1044,"1"&amp;ДАННЫЕ!$AP1044,"00")&amp;"k"&amp;IF(ДАННЫЕ!$AQ1044,"1"&amp;ДАННЫЕ!$AQ1044,"00")&amp;"z"&amp;IF(ДАННЫЕ!$AR1044,"1"&amp;ДАННЫЕ!$AR1044,"00")&amp;"j"&amp;IF(ДАННЫЕ!$AM1044,"1"&amp;ДАННЫЕ!$AM1044,"00")&amp;"n"&amp;IF(ДАННЫЕ!$AN1044,"1"&amp;ДАННЫЕ!$AN1044,"00")&amp;"E"&amp;ДАННЫЕ!BI1044&amp;"L"&amp;ДАННЫЕ!AO1044&amp;"h"&amp;IF(ДАННЫЕ!$AU1044&gt;0,1,0)&amp;"v"&amp;IF(ДАННЫЕ!$AW1044&gt;0,1,0)&amp;"a"&amp;IF(ДАННЫЕ!$AS1044,"1"&amp;ДАННЫЕ!$AS1044,"00")&amp;"s"&amp;IF(ДАННЫЕ!$AT1044,"1"&amp;ДАННЫЕ!$AT1044,"00")&amp;"u"&amp;IF(ДАННЫЕ!$CJ1044&gt;0,1,0)&amp;"y"&amp;B1044&amp;"d"&amp;H1044&amp;"e"&amp;F1044&amp;G1044</f>
        <v>x0w00t00f00b00g00c00i00r00m00hS00hZ00p00k00z00j00n00ELh0v0a00s00u0y0de</v>
      </c>
      <c r="L1044" s="28" t="str">
        <f ca="1">ДАННЫЕ!$I1044&amp;"VN"&amp;IF(ДАННЫЕ!AW1044&gt;0,11,10)&amp;"CD"&amp;IF(ДАННЫЕ!BF1044&gt;500,16,IF(ДАННЫЕ!BF1044&gt;350,15,IF(ДАННЫЕ!BF1044&gt;=200,14,IF(ДАННЫЕ!BF1044&gt;=100,13,IF(ДАННЫЕ!BF1044&gt;=50,12,IF(ДАННЫЕ!BF1044&gt;0,11,10))))))&amp;"AR"&amp;IF(ДАННЫЕ!BX1044&gt;0,1,0)&amp;"GD"&amp;B1044&amp;"VV"&amp;IF(E1044&gt;=5,IF(E1044&lt;18,1,0),0)</f>
        <v>VN10CD10AR0GD0VV0</v>
      </c>
      <c r="M1044" s="28" t="str">
        <f>ДАННЫЕ!$I1044&amp;"b"&amp;ДАННЫЕ!$BI1044&amp;"r"&amp;ДАННЫЕ!$BJ1044&amp;"CD"&amp;IF(ДАННЫЕ!BF1044&gt;0,IF(ДАННЫЕ!BF1044&lt;200,1,IF(ДАННЫЕ!BF1044&lt;350,2,3)),0)&amp;"h"&amp;IF(ДАННЫЕ!$BK1044+ДАННЫЕ!$BL1044+ДАННЫЕ!$BM1044&gt;0,1,0)&amp;"x"&amp;ДАННЫЕ!$BK1044&amp;"y"&amp;ДАННЫЕ!$BL1044&amp;"z"&amp;ДАННЫЕ!$BM1044&amp;"c"&amp;IF(ДАННЫЕ!$BK1044+ДАННЫЕ!$BL1044+ДАННЫЕ!$BM1044=3,1,0)&amp;"a"&amp;IF(ДАННЫЕ!$BQ1044+ДАННЫЕ!$BR1044&gt;0,1,0)&amp;"d"&amp;ДАННЫЕ!$BQ1044&amp;"v"&amp;ДАННЫЕ!$BR1044&amp;"p"&amp;ДАННЫЕ!$BS1044&amp;"n"&amp;ДАННЫЕ!$BU1044&amp;"t"&amp;ДАННЫЕ!$BV1044&amp;"o"&amp;ДАННЫЕ!$BT1044&amp;"l"&amp;IF(ДАННЫЕ!$BN1044&gt;0,1,0)&amp;ДАННЫЕ!$BN1044&amp;"g"&amp;ДАННЫЕ!$BO1044&amp;"s"&amp;ДАННЫЕ!$BP1044&amp;"DZ"&amp;IF(ДАННЫЕ!B1044-ДАННЫЕ!G1044 &lt; 60,IF(ДАННЫЕ!B1044-ДАННЫЕ!G1044 &gt;= 0,1,0),0)&amp;"u"&amp;IF(ДАННЫЕ!$CJ1044&gt;0,1,0)</f>
        <v>brCD0h0xyzc0a0dvpntol0gsDZ1u0</v>
      </c>
      <c r="N1044" s="28" t="str">
        <f ca="1">ДАННЫЕ!$F1044&amp;ДАННЫЕ!$I1044&amp;"g"&amp;B1044&amp;"cf"&amp;D1044&amp;"a"&amp;IF(ДАННЫЕ!$BX1044&gt;0,1,0)&amp;IF(ДАННЫЕ!$BF1044&gt;500,1,IF(ДАННЫЕ!$BF1044&gt;350,2,IF(ДАННЫЕ!$BF1044&gt;=200,3,IF(ДАННЫЕ!$BF1044&gt;=100,4,IF(ДАННЫЕ!$BF1044&gt;=50,5,IF(ДАННЫЕ!$BF1044&lt;50,6,0))))))&amp;"AR"&amp;IF(DATEDIF(ДАННЫЕ!$BX1044,ДАННЫЕ!$F$1,"y")&gt;1,1,0)&amp;"VG"&amp;IF(ДАННЫЕ!$BH1044="0",1,0)&amp;"o"&amp;IF(T1044+ДАННЫЕ!$AF1044+ДАННЫЕ!$AG1044+ДАННЫЕ!$AH1044+ДАННЫЕ!$AI1044+ДАННЫЕ!$AJ1044+ДАННЫЕ!$AP1044+ДАННЫЕ!$AQ1044+ДАННЫЕ!$AR1044+ДАННЫЕ!$AU1044+ДАННЫЕ!$AW1044+ДАННЫЕ!$AS1044+ДАННЫЕ!$AT1044&gt;0,1,0)&amp;"x"&amp;ДАННЫЕ!$AG1044&amp;"p"&amp;IF(ДАННЫЕ!$BY1044&gt;0,1,0)&amp;"v"&amp;IF(ДАННЫЕ!$BZ1044&gt;0,1,0)&amp;"n"&amp;ДАННЫЕ!$CA1044&amp;"t"&amp;ДАННЫЕ!$AY1044&amp;"k"&amp;ДАННЫЕ!$CB1044&amp;"q"&amp;ДАННЫЕ!$CC1044&amp;"w"&amp;ДАННЫЕ!$CD1044&amp;"e"&amp;ДАННЫЕ!$CE1044&amp;"m"&amp;ДАННЫЕ!$CF1044&amp;"c"&amp;ДАННЫЕ!$CG1044&amp;"z"&amp;ДАННЫЕ!$CH1044&amp;"d"&amp;IF(H1044=4,1,0)&amp;"s"&amp;IF(ДАННЫЕ!$J1044=1,0,1)&amp;"u"&amp;IF(ДАННЫЕ!$CJ1044&gt;0,1,0)</f>
        <v>g0cf0a06AR1VG0o0xp0v0ntkqwemczd0s1u0</v>
      </c>
      <c r="O1044" s="28" t="str">
        <f>ДАННЫЕ!$I1044&amp;"g"&amp;B1044&amp;A1044&amp;"f"&amp;P1044&amp;"c"&amp;IF(ДАННЫЕ!$U1044&gt;0,1,0)&amp;"s"&amp;IF(ДАННЫЕ!$Q1044&gt;0,IF(YEAR(ДАННЫЕ!$F$1)=YEAR(ДАННЫЕ!$Q1044),IF(MONTH(ДАННЫЕ!$F$1)=MONTH(ДАННЫЕ!$Q1044),111,11),1),0)&amp;"i"&amp;IF(ДАННЫЕ!$R1044+ДАННЫЕ!$S1044+ДАННЫЕ!$T1044=0,0,1)&amp;"h"&amp;IF(ДАННЫЕ!$P1044&gt;0,1,0)&amp;"p"&amp;IF(ДАННЫЕ!$CI1044&gt;0,IF(YEAR(ДАННЫЕ!$F$1)=YEAR(ДАННЫЕ!$CI1044),IF(MONTH(ДАННЫЕ!$F$1)=MONTH(ДАННЫЕ!$CI1044),111,11),1),0)&amp;"d"&amp;IF(ДАННЫЕ!$CJ1044&gt;0,IF(YEAR(ДАННЫЕ!$F$1)=YEAR(ДАННЫЕ!$CJ1044),IF(MONTH(ДАННЫЕ!$F$1)=MONTH(ДАННЫЕ!$CJ1044),111,11),1),0)&amp;"o"&amp;IF(ДАННЫЕ!$CK1044&gt;0,IF(MONTH(ДАННЫЕ!$F$1)=MONTH(ДАННЫЕ!$CK1044),111,11),0)&amp;"v"&amp;IF(ДАННЫЕ!$BE1044&gt;0,IF(MONTH(ДАННЫЕ!$F$1)=MONTH(ДАННЫЕ!$BE1044),111,11),0)</f>
        <v>g00f0c0s0i0h0p0d0o0v0</v>
      </c>
      <c r="P1044" s="15">
        <f t="shared" si="50"/>
        <v>0</v>
      </c>
      <c r="Q1044" s="15">
        <f>IF(ДАННЫЕ!$F$1&gt;ДАННЫЕ!$N1044,IF(YEAR(ДАННЫЕ!$F$1)=YEAR(ДАННЫЕ!M1044),1,0),0)</f>
        <v>0</v>
      </c>
      <c r="R1044" s="15">
        <f>IF(ДАННЫЕ!$F$1&gt;ДАННЫЕ!$N1044,IF(YEAR(ДАННЫЕ!$F$1)=YEAR(ДАННЫЕ!N1044),1,0),0)</f>
        <v>0</v>
      </c>
      <c r="S1044" s="15">
        <f>IF(ДАННЫЕ!$AA1044="2А",1,IF(ДАННЫЕ!$AA1044="2Б",2,IF(ДАННЫЕ!$AA1044="2В",3,IF(ДАННЫЕ!$AA1044=3,4,IF(ДАННЫЕ!$AA1044="4А",5,IF(ДАННЫЕ!$AA1044="4Б",6,IF(ДАННЫЕ!$AA1044="4В",7,IF(ДАННЫЕ!$AA1044=5,8,0))))))))</f>
        <v>0</v>
      </c>
      <c r="T1044" s="15">
        <f>IF(OR(ДАННЫЕ!$AC1044=2,ДАННЫЕ!$AD1044=2,ДАННЫЕ!$AE1044=2),2,IF(OR(ДАННЫЕ!$AC1044=1,ДАННЫЕ!$AD1044=1,ДАННЫЕ!$AE1044=1),1,0))</f>
        <v>0</v>
      </c>
    </row>
    <row r="1045" spans="1:20" x14ac:dyDescent="0.2">
      <c r="A1045" s="78">
        <f>IF(B1045&gt;0,IF(MONTH(ДАННЫЕ!$F$1)=MONTH(ДАННЫЕ!$B1045),1,0),0)</f>
        <v>0</v>
      </c>
      <c r="B1045" s="14">
        <f>IF(ДАННЫЕ!$B1045&gt;0,IF(YEAR(ДАННЫЕ!$F$1)=YEAR(ДАННЫЕ!$B1045),1,0),0)</f>
        <v>0</v>
      </c>
      <c r="C1045" s="14">
        <f>IF(ДАННЫЕ!$CM1045&gt;0,IF(YEAR(ДАННЫЕ!$F$1)=YEAR(ДАННЫЕ!$CM1045),1,0),0)</f>
        <v>0</v>
      </c>
      <c r="D1045" s="14">
        <f>IF(ДАННЫЕ!$CJ1045&gt;0,IF(ДАННЫЕ!$CL1045&gt;ДАННЫЕ!$F$1,1,IF(ДАННЫЕ!$CL1045&gt;0,0,1)),0)</f>
        <v>0</v>
      </c>
      <c r="E1045" s="43" t="str">
        <f ca="1">IF(ДАННЫЕ!$F$1&gt;0,IF(ДАННЫЕ!$G1045&gt;0,DATEDIF(ДАННЫЕ!$G1045,ДАННЫЕ!$F$1,"y"),""),IF(ДАННЫЕ!$G1045&gt;0,DATEDIF(ДАННЫЕ!$G1045,TODAY(),"y"),""))</f>
        <v/>
      </c>
      <c r="F1045" s="43" t="str">
        <f xml:space="preserve"> IF(ДАННЫЕ!$F1045="М",IF(E1045&gt;=18,IF(E1045&lt;60,1,""),""),"")&amp;IF(ДАННЫЕ!$F1045="Ж",IF(E1045&gt;=18,IF(E1045&lt;55,1,""),""),"")</f>
        <v/>
      </c>
      <c r="G1045" s="43" t="str">
        <f xml:space="preserve"> IF(ДАННЫЕ!$F1045="М",IF(E1045&gt;=60,2,""),"")&amp;IF(ДАННЫЕ!$F1045="Ж",IF(E1045&gt;=55,2,""),"")</f>
        <v/>
      </c>
      <c r="H1045" s="43" t="str">
        <f t="shared" ca="1" si="48"/>
        <v/>
      </c>
      <c r="I1045" s="43" t="str">
        <f t="shared" ca="1" si="49"/>
        <v>03</v>
      </c>
      <c r="J1045" s="28" t="str">
        <f ca="1">ДАННЫЕ!$F1045&amp;H1045&amp;I1045&amp;ДАННЫЕ!$I1045&amp;"m"&amp;IF(ДАННЫЕ!$I1045&gt;0,IF(ДАННЫЕ!$J1045&gt;0,0,1),"")&amp;"f"&amp;IF(ДАННЫЕ!$R1045&gt;0,IF(YEAR(ДАННЫЕ!$F$1)=YEAR(ДАННЫЕ!$R1045),1,0),0)&amp;"z"&amp;ДАННЫЕ!$R1045&amp;"p"&amp;ДАННЫЕ!$S1045&amp;"i"&amp;ДАННЫЕ!$T1045&amp;"h"&amp;ДАННЫЕ!$K1045&amp;"be"&amp;ДАННЫЕ!$BI1045&amp;"CD"&amp;IF(ДАННЫЕ!BF1045&gt;500,4,IF(ДАННЫЕ!BF1045&gt;350,3,IF(ДАННЫЕ!BF1045&gt;200,2,IF(ДАННЫЕ!BF1045&gt;0,1,0))))&amp;"g"&amp;B1045&amp;"d"&amp;H1045&amp;"l"&amp;ДАННЫЕ!AT1045&amp;"a"&amp;ДАННЫЕ!$V1045&amp;"v"&amp;R1045&amp;"k"&amp;ДАННЫЕ!$U1045&amp;"s"&amp;ДАННЫЕ!$Y1045&amp;"t"&amp;ДАННЫЕ!$X1045&amp;"b"&amp;IF(ДАННЫЕ!$Q1045&gt;1,1,0)&amp;"PP"&amp;ДАННЫЕ!Z1045&amp;"c"&amp;S1045&amp;"x"&amp;IF(ДАННЫЕ!$BY1045&gt;0,IF(YEAR(ДАННЫЕ!$F$1)=YEAR(ДАННЫЕ!$BY1045),1,0),0)&amp;"n"&amp;IF(ДАННЫЕ!$BZ1045&gt;0,IF(YEAR(ДАННЫЕ!$F$1)=YEAR(ДАННЫЕ!$BZ1045),1,0),0)&amp;"u"&amp;D1045&amp;"z"&amp;IF(ДАННЫЕ!$CL1045&gt;0,IF(YEAR(ДАННЫЕ!$F$1)&gt;YEAR(ДАННЫЕ!$CL1045),11,12),0)</f>
        <v>03mf0zpihbeCD0g0dlav0kstb0PPc0x0n0u0z0</v>
      </c>
      <c r="K1045" s="28" t="str">
        <f ca="1">ДАННЫЕ!$I1045&amp;"x"&amp;B1045&amp;"w"&amp;IF(T1045+ДАННЫЕ!AD1045+ДАННЫЕ!AE1045+ДАННЫЕ!AF1045+ДАННЫЕ!AG1045+ДАННЫЕ!AH1045+ДАННЫЕ!$AL1045+ДАННЫЕ!AI1045+ДАННЫЕ!AJ1045+ДАННЫЕ!AK1045+ДАННЫЕ!AP1045+ДАННЫЕ!AQ1045+ДАННЫЕ!AR1045+ДАННЫЕ!$AM1045+ДАННЫЕ!$AN1045+ДАННЫЕ!AS1045+ДАННЫЕ!AT1045&gt;0,1,0)&amp;IF(OR(T1045=2,ДАННЫЕ!AD1045=2,ДАННЫЕ!AE1045=2,ДАННЫЕ!AF1045=2,ДАННЫЕ!AG1045=2,ДАННЫЕ!AH1045=2,ДАННЫЕ!$AL1045=2,ДАННЫЕ!AI1045=2,ДАННЫЕ!AJ1045=2,ДАННЫЕ!AK1045=2,ДАННЫЕ!AP1045=2,ДАННЫЕ!AQ1045=2,ДАННЫЕ!AR1045=2,ДАННЫЕ!$AM1045=2,ДАННЫЕ!$AN1045=2,ДАННЫЕ!AS1045=2,ДАННЫЕ!AT1045=2),2,0)&amp;"t"&amp;IF(T1045&gt;0,"1"&amp;T1045,"00")&amp;"f"&amp;IF(ДАННЫЕ!$AC1045,"1"&amp;ДАННЫЕ!$AC1045,"00")&amp;"b"&amp;IF(ДАННЫЕ!$AD1045,"1"&amp;ДАННЫЕ!$AD1045,"00")&amp;"g"&amp;IF(ДАННЫЕ!$AF1045,"1"&amp;ДАННЫЕ!$AF1045,"00")&amp;"c"&amp;IF(ДАННЫЕ!$AG1045,"1"&amp;ДАННЫЕ!$AG1045,"00")&amp;"i"&amp;IF(ДАННЫЕ!$AH1045,"1"&amp;ДАННЫЕ!$AH1045,"00")&amp;"r"&amp;IF(ДАННЫЕ!$AL1045,"1"&amp;ДАННЫЕ!$AL1045,"00")&amp;"m"&amp;IF(ДАННЫЕ!$AI1045,"1"&amp;ДАННЫЕ!$AI1045,"00")&amp;"hS"&amp;IF(ДАННЫЕ!$AJ1045,"1"&amp;ДАННЫЕ!$AJ1045,"00")&amp;"hZ"&amp;IF(ДАННЫЕ!$AK1045,"1"&amp;ДАННЫЕ!$AK1045,"00")&amp;"p"&amp;IF(ДАННЫЕ!$AP1045,"1"&amp;ДАННЫЕ!$AP1045,"00")&amp;"k"&amp;IF(ДАННЫЕ!$AQ1045,"1"&amp;ДАННЫЕ!$AQ1045,"00")&amp;"z"&amp;IF(ДАННЫЕ!$AR1045,"1"&amp;ДАННЫЕ!$AR1045,"00")&amp;"j"&amp;IF(ДАННЫЕ!$AM1045,"1"&amp;ДАННЫЕ!$AM1045,"00")&amp;"n"&amp;IF(ДАННЫЕ!$AN1045,"1"&amp;ДАННЫЕ!$AN1045,"00")&amp;"E"&amp;ДАННЫЕ!BI1045&amp;"L"&amp;ДАННЫЕ!AO1045&amp;"h"&amp;IF(ДАННЫЕ!$AU1045&gt;0,1,0)&amp;"v"&amp;IF(ДАННЫЕ!$AW1045&gt;0,1,0)&amp;"a"&amp;IF(ДАННЫЕ!$AS1045,"1"&amp;ДАННЫЕ!$AS1045,"00")&amp;"s"&amp;IF(ДАННЫЕ!$AT1045,"1"&amp;ДАННЫЕ!$AT1045,"00")&amp;"u"&amp;IF(ДАННЫЕ!$CJ1045&gt;0,1,0)&amp;"y"&amp;B1045&amp;"d"&amp;H1045&amp;"e"&amp;F1045&amp;G1045</f>
        <v>x0w00t00f00b00g00c00i00r00m00hS00hZ00p00k00z00j00n00ELh0v0a00s00u0y0de</v>
      </c>
      <c r="L1045" s="28" t="str">
        <f ca="1">ДАННЫЕ!$I1045&amp;"VN"&amp;IF(ДАННЫЕ!AW1045&gt;0,11,10)&amp;"CD"&amp;IF(ДАННЫЕ!BF1045&gt;500,16,IF(ДАННЫЕ!BF1045&gt;350,15,IF(ДАННЫЕ!BF1045&gt;=200,14,IF(ДАННЫЕ!BF1045&gt;=100,13,IF(ДАННЫЕ!BF1045&gt;=50,12,IF(ДАННЫЕ!BF1045&gt;0,11,10))))))&amp;"AR"&amp;IF(ДАННЫЕ!BX1045&gt;0,1,0)&amp;"GD"&amp;B1045&amp;"VV"&amp;IF(E1045&gt;=5,IF(E1045&lt;18,1,0),0)</f>
        <v>VN10CD10AR0GD0VV0</v>
      </c>
      <c r="M1045" s="28" t="str">
        <f>ДАННЫЕ!$I1045&amp;"b"&amp;ДАННЫЕ!$BI1045&amp;"r"&amp;ДАННЫЕ!$BJ1045&amp;"CD"&amp;IF(ДАННЫЕ!BF1045&gt;0,IF(ДАННЫЕ!BF1045&lt;200,1,IF(ДАННЫЕ!BF1045&lt;350,2,3)),0)&amp;"h"&amp;IF(ДАННЫЕ!$BK1045+ДАННЫЕ!$BL1045+ДАННЫЕ!$BM1045&gt;0,1,0)&amp;"x"&amp;ДАННЫЕ!$BK1045&amp;"y"&amp;ДАННЫЕ!$BL1045&amp;"z"&amp;ДАННЫЕ!$BM1045&amp;"c"&amp;IF(ДАННЫЕ!$BK1045+ДАННЫЕ!$BL1045+ДАННЫЕ!$BM1045=3,1,0)&amp;"a"&amp;IF(ДАННЫЕ!$BQ1045+ДАННЫЕ!$BR1045&gt;0,1,0)&amp;"d"&amp;ДАННЫЕ!$BQ1045&amp;"v"&amp;ДАННЫЕ!$BR1045&amp;"p"&amp;ДАННЫЕ!$BS1045&amp;"n"&amp;ДАННЫЕ!$BU1045&amp;"t"&amp;ДАННЫЕ!$BV1045&amp;"o"&amp;ДАННЫЕ!$BT1045&amp;"l"&amp;IF(ДАННЫЕ!$BN1045&gt;0,1,0)&amp;ДАННЫЕ!$BN1045&amp;"g"&amp;ДАННЫЕ!$BO1045&amp;"s"&amp;ДАННЫЕ!$BP1045&amp;"DZ"&amp;IF(ДАННЫЕ!B1045-ДАННЫЕ!G1045 &lt; 60,IF(ДАННЫЕ!B1045-ДАННЫЕ!G1045 &gt;= 0,1,0),0)&amp;"u"&amp;IF(ДАННЫЕ!$CJ1045&gt;0,1,0)</f>
        <v>brCD0h0xyzc0a0dvpntol0gsDZ1u0</v>
      </c>
      <c r="N1045" s="28" t="str">
        <f ca="1">ДАННЫЕ!$F1045&amp;ДАННЫЕ!$I1045&amp;"g"&amp;B1045&amp;"cf"&amp;D1045&amp;"a"&amp;IF(ДАННЫЕ!$BX1045&gt;0,1,0)&amp;IF(ДАННЫЕ!$BF1045&gt;500,1,IF(ДАННЫЕ!$BF1045&gt;350,2,IF(ДАННЫЕ!$BF1045&gt;=200,3,IF(ДАННЫЕ!$BF1045&gt;=100,4,IF(ДАННЫЕ!$BF1045&gt;=50,5,IF(ДАННЫЕ!$BF1045&lt;50,6,0))))))&amp;"AR"&amp;IF(DATEDIF(ДАННЫЕ!$BX1045,ДАННЫЕ!$F$1,"y")&gt;1,1,0)&amp;"VG"&amp;IF(ДАННЫЕ!$BH1045="0",1,0)&amp;"o"&amp;IF(T1045+ДАННЫЕ!$AF1045+ДАННЫЕ!$AG1045+ДАННЫЕ!$AH1045+ДАННЫЕ!$AI1045+ДАННЫЕ!$AJ1045+ДАННЫЕ!$AP1045+ДАННЫЕ!$AQ1045+ДАННЫЕ!$AR1045+ДАННЫЕ!$AU1045+ДАННЫЕ!$AW1045+ДАННЫЕ!$AS1045+ДАННЫЕ!$AT1045&gt;0,1,0)&amp;"x"&amp;ДАННЫЕ!$AG1045&amp;"p"&amp;IF(ДАННЫЕ!$BY1045&gt;0,1,0)&amp;"v"&amp;IF(ДАННЫЕ!$BZ1045&gt;0,1,0)&amp;"n"&amp;ДАННЫЕ!$CA1045&amp;"t"&amp;ДАННЫЕ!$AY1045&amp;"k"&amp;ДАННЫЕ!$CB1045&amp;"q"&amp;ДАННЫЕ!$CC1045&amp;"w"&amp;ДАННЫЕ!$CD1045&amp;"e"&amp;ДАННЫЕ!$CE1045&amp;"m"&amp;ДАННЫЕ!$CF1045&amp;"c"&amp;ДАННЫЕ!$CG1045&amp;"z"&amp;ДАННЫЕ!$CH1045&amp;"d"&amp;IF(H1045=4,1,0)&amp;"s"&amp;IF(ДАННЫЕ!$J1045=1,0,1)&amp;"u"&amp;IF(ДАННЫЕ!$CJ1045&gt;0,1,0)</f>
        <v>g0cf0a06AR1VG0o0xp0v0ntkqwemczd0s1u0</v>
      </c>
      <c r="O1045" s="28" t="str">
        <f>ДАННЫЕ!$I1045&amp;"g"&amp;B1045&amp;A1045&amp;"f"&amp;P1045&amp;"c"&amp;IF(ДАННЫЕ!$U1045&gt;0,1,0)&amp;"s"&amp;IF(ДАННЫЕ!$Q1045&gt;0,IF(YEAR(ДАННЫЕ!$F$1)=YEAR(ДАННЫЕ!$Q1045),IF(MONTH(ДАННЫЕ!$F$1)=MONTH(ДАННЫЕ!$Q1045),111,11),1),0)&amp;"i"&amp;IF(ДАННЫЕ!$R1045+ДАННЫЕ!$S1045+ДАННЫЕ!$T1045=0,0,1)&amp;"h"&amp;IF(ДАННЫЕ!$P1045&gt;0,1,0)&amp;"p"&amp;IF(ДАННЫЕ!$CI1045&gt;0,IF(YEAR(ДАННЫЕ!$F$1)=YEAR(ДАННЫЕ!$CI1045),IF(MONTH(ДАННЫЕ!$F$1)=MONTH(ДАННЫЕ!$CI1045),111,11),1),0)&amp;"d"&amp;IF(ДАННЫЕ!$CJ1045&gt;0,IF(YEAR(ДАННЫЕ!$F$1)=YEAR(ДАННЫЕ!$CJ1045),IF(MONTH(ДАННЫЕ!$F$1)=MONTH(ДАННЫЕ!$CJ1045),111,11),1),0)&amp;"o"&amp;IF(ДАННЫЕ!$CK1045&gt;0,IF(MONTH(ДАННЫЕ!$F$1)=MONTH(ДАННЫЕ!$CK1045),111,11),0)&amp;"v"&amp;IF(ДАННЫЕ!$BE1045&gt;0,IF(MONTH(ДАННЫЕ!$F$1)=MONTH(ДАННЫЕ!$BE1045),111,11),0)</f>
        <v>g00f0c0s0i0h0p0d0o0v0</v>
      </c>
      <c r="P1045" s="15">
        <f t="shared" si="50"/>
        <v>0</v>
      </c>
      <c r="Q1045" s="15">
        <f>IF(ДАННЫЕ!$F$1&gt;ДАННЫЕ!$N1045,IF(YEAR(ДАННЫЕ!$F$1)=YEAR(ДАННЫЕ!M1045),1,0),0)</f>
        <v>0</v>
      </c>
      <c r="R1045" s="15">
        <f>IF(ДАННЫЕ!$F$1&gt;ДАННЫЕ!$N1045,IF(YEAR(ДАННЫЕ!$F$1)=YEAR(ДАННЫЕ!N1045),1,0),0)</f>
        <v>0</v>
      </c>
      <c r="S1045" s="15">
        <f>IF(ДАННЫЕ!$AA1045="2А",1,IF(ДАННЫЕ!$AA1045="2Б",2,IF(ДАННЫЕ!$AA1045="2В",3,IF(ДАННЫЕ!$AA1045=3,4,IF(ДАННЫЕ!$AA1045="4А",5,IF(ДАННЫЕ!$AA1045="4Б",6,IF(ДАННЫЕ!$AA1045="4В",7,IF(ДАННЫЕ!$AA1045=5,8,0))))))))</f>
        <v>0</v>
      </c>
      <c r="T1045" s="15">
        <f>IF(OR(ДАННЫЕ!$AC1045=2,ДАННЫЕ!$AD1045=2,ДАННЫЕ!$AE1045=2),2,IF(OR(ДАННЫЕ!$AC1045=1,ДАННЫЕ!$AD1045=1,ДАННЫЕ!$AE1045=1),1,0))</f>
        <v>0</v>
      </c>
    </row>
    <row r="1046" spans="1:20" x14ac:dyDescent="0.2">
      <c r="A1046" s="78">
        <f>IF(B1046&gt;0,IF(MONTH(ДАННЫЕ!$F$1)=MONTH(ДАННЫЕ!$B1046),1,0),0)</f>
        <v>0</v>
      </c>
      <c r="B1046" s="14">
        <f>IF(ДАННЫЕ!$B1046&gt;0,IF(YEAR(ДАННЫЕ!$F$1)=YEAR(ДАННЫЕ!$B1046),1,0),0)</f>
        <v>0</v>
      </c>
      <c r="C1046" s="14">
        <f>IF(ДАННЫЕ!$CM1046&gt;0,IF(YEAR(ДАННЫЕ!$F$1)=YEAR(ДАННЫЕ!$CM1046),1,0),0)</f>
        <v>0</v>
      </c>
      <c r="D1046" s="14">
        <f>IF(ДАННЫЕ!$CJ1046&gt;0,IF(ДАННЫЕ!$CL1046&gt;ДАННЫЕ!$F$1,1,IF(ДАННЫЕ!$CL1046&gt;0,0,1)),0)</f>
        <v>0</v>
      </c>
      <c r="E1046" s="43" t="str">
        <f ca="1">IF(ДАННЫЕ!$F$1&gt;0,IF(ДАННЫЕ!$G1046&gt;0,DATEDIF(ДАННЫЕ!$G1046,ДАННЫЕ!$F$1,"y"),""),IF(ДАННЫЕ!$G1046&gt;0,DATEDIF(ДАННЫЕ!$G1046,TODAY(),"y"),""))</f>
        <v/>
      </c>
      <c r="F1046" s="43" t="str">
        <f xml:space="preserve"> IF(ДАННЫЕ!$F1046="М",IF(E1046&gt;=18,IF(E1046&lt;60,1,""),""),"")&amp;IF(ДАННЫЕ!$F1046="Ж",IF(E1046&gt;=18,IF(E1046&lt;55,1,""),""),"")</f>
        <v/>
      </c>
      <c r="G1046" s="43" t="str">
        <f xml:space="preserve"> IF(ДАННЫЕ!$F1046="М",IF(E1046&gt;=60,2,""),"")&amp;IF(ДАННЫЕ!$F1046="Ж",IF(E1046&gt;=55,2,""),"")</f>
        <v/>
      </c>
      <c r="H1046" s="43" t="str">
        <f t="shared" ca="1" si="48"/>
        <v/>
      </c>
      <c r="I1046" s="43" t="str">
        <f t="shared" ca="1" si="49"/>
        <v>03</v>
      </c>
      <c r="J1046" s="28" t="str">
        <f ca="1">ДАННЫЕ!$F1046&amp;H1046&amp;I1046&amp;ДАННЫЕ!$I1046&amp;"m"&amp;IF(ДАННЫЕ!$I1046&gt;0,IF(ДАННЫЕ!$J1046&gt;0,0,1),"")&amp;"f"&amp;IF(ДАННЫЕ!$R1046&gt;0,IF(YEAR(ДАННЫЕ!$F$1)=YEAR(ДАННЫЕ!$R1046),1,0),0)&amp;"z"&amp;ДАННЫЕ!$R1046&amp;"p"&amp;ДАННЫЕ!$S1046&amp;"i"&amp;ДАННЫЕ!$T1046&amp;"h"&amp;ДАННЫЕ!$K1046&amp;"be"&amp;ДАННЫЕ!$BI1046&amp;"CD"&amp;IF(ДАННЫЕ!BF1046&gt;500,4,IF(ДАННЫЕ!BF1046&gt;350,3,IF(ДАННЫЕ!BF1046&gt;200,2,IF(ДАННЫЕ!BF1046&gt;0,1,0))))&amp;"g"&amp;B1046&amp;"d"&amp;H1046&amp;"l"&amp;ДАННЫЕ!AT1046&amp;"a"&amp;ДАННЫЕ!$V1046&amp;"v"&amp;R1046&amp;"k"&amp;ДАННЫЕ!$U1046&amp;"s"&amp;ДАННЫЕ!$Y1046&amp;"t"&amp;ДАННЫЕ!$X1046&amp;"b"&amp;IF(ДАННЫЕ!$Q1046&gt;1,1,0)&amp;"PP"&amp;ДАННЫЕ!Z1046&amp;"c"&amp;S1046&amp;"x"&amp;IF(ДАННЫЕ!$BY1046&gt;0,IF(YEAR(ДАННЫЕ!$F$1)=YEAR(ДАННЫЕ!$BY1046),1,0),0)&amp;"n"&amp;IF(ДАННЫЕ!$BZ1046&gt;0,IF(YEAR(ДАННЫЕ!$F$1)=YEAR(ДАННЫЕ!$BZ1046),1,0),0)&amp;"u"&amp;D1046&amp;"z"&amp;IF(ДАННЫЕ!$CL1046&gt;0,IF(YEAR(ДАННЫЕ!$F$1)&gt;YEAR(ДАННЫЕ!$CL1046),11,12),0)</f>
        <v>03mf0zpihbeCD0g0dlav0kstb0PPc0x0n0u0z0</v>
      </c>
      <c r="K1046" s="28" t="str">
        <f ca="1">ДАННЫЕ!$I1046&amp;"x"&amp;B1046&amp;"w"&amp;IF(T1046+ДАННЫЕ!AD1046+ДАННЫЕ!AE1046+ДАННЫЕ!AF1046+ДАННЫЕ!AG1046+ДАННЫЕ!AH1046+ДАННЫЕ!$AL1046+ДАННЫЕ!AI1046+ДАННЫЕ!AJ1046+ДАННЫЕ!AK1046+ДАННЫЕ!AP1046+ДАННЫЕ!AQ1046+ДАННЫЕ!AR1046+ДАННЫЕ!$AM1046+ДАННЫЕ!$AN1046+ДАННЫЕ!AS1046+ДАННЫЕ!AT1046&gt;0,1,0)&amp;IF(OR(T1046=2,ДАННЫЕ!AD1046=2,ДАННЫЕ!AE1046=2,ДАННЫЕ!AF1046=2,ДАННЫЕ!AG1046=2,ДАННЫЕ!AH1046=2,ДАННЫЕ!$AL1046=2,ДАННЫЕ!AI1046=2,ДАННЫЕ!AJ1046=2,ДАННЫЕ!AK1046=2,ДАННЫЕ!AP1046=2,ДАННЫЕ!AQ1046=2,ДАННЫЕ!AR1046=2,ДАННЫЕ!$AM1046=2,ДАННЫЕ!$AN1046=2,ДАННЫЕ!AS1046=2,ДАННЫЕ!AT1046=2),2,0)&amp;"t"&amp;IF(T1046&gt;0,"1"&amp;T1046,"00")&amp;"f"&amp;IF(ДАННЫЕ!$AC1046,"1"&amp;ДАННЫЕ!$AC1046,"00")&amp;"b"&amp;IF(ДАННЫЕ!$AD1046,"1"&amp;ДАННЫЕ!$AD1046,"00")&amp;"g"&amp;IF(ДАННЫЕ!$AF1046,"1"&amp;ДАННЫЕ!$AF1046,"00")&amp;"c"&amp;IF(ДАННЫЕ!$AG1046,"1"&amp;ДАННЫЕ!$AG1046,"00")&amp;"i"&amp;IF(ДАННЫЕ!$AH1046,"1"&amp;ДАННЫЕ!$AH1046,"00")&amp;"r"&amp;IF(ДАННЫЕ!$AL1046,"1"&amp;ДАННЫЕ!$AL1046,"00")&amp;"m"&amp;IF(ДАННЫЕ!$AI1046,"1"&amp;ДАННЫЕ!$AI1046,"00")&amp;"hS"&amp;IF(ДАННЫЕ!$AJ1046,"1"&amp;ДАННЫЕ!$AJ1046,"00")&amp;"hZ"&amp;IF(ДАННЫЕ!$AK1046,"1"&amp;ДАННЫЕ!$AK1046,"00")&amp;"p"&amp;IF(ДАННЫЕ!$AP1046,"1"&amp;ДАННЫЕ!$AP1046,"00")&amp;"k"&amp;IF(ДАННЫЕ!$AQ1046,"1"&amp;ДАННЫЕ!$AQ1046,"00")&amp;"z"&amp;IF(ДАННЫЕ!$AR1046,"1"&amp;ДАННЫЕ!$AR1046,"00")&amp;"j"&amp;IF(ДАННЫЕ!$AM1046,"1"&amp;ДАННЫЕ!$AM1046,"00")&amp;"n"&amp;IF(ДАННЫЕ!$AN1046,"1"&amp;ДАННЫЕ!$AN1046,"00")&amp;"E"&amp;ДАННЫЕ!BI1046&amp;"L"&amp;ДАННЫЕ!AO1046&amp;"h"&amp;IF(ДАННЫЕ!$AU1046&gt;0,1,0)&amp;"v"&amp;IF(ДАННЫЕ!$AW1046&gt;0,1,0)&amp;"a"&amp;IF(ДАННЫЕ!$AS1046,"1"&amp;ДАННЫЕ!$AS1046,"00")&amp;"s"&amp;IF(ДАННЫЕ!$AT1046,"1"&amp;ДАННЫЕ!$AT1046,"00")&amp;"u"&amp;IF(ДАННЫЕ!$CJ1046&gt;0,1,0)&amp;"y"&amp;B1046&amp;"d"&amp;H1046&amp;"e"&amp;F1046&amp;G1046</f>
        <v>x0w00t00f00b00g00c00i00r00m00hS00hZ00p00k00z00j00n00ELh0v0a00s00u0y0de</v>
      </c>
      <c r="L1046" s="28" t="str">
        <f ca="1">ДАННЫЕ!$I1046&amp;"VN"&amp;IF(ДАННЫЕ!AW1046&gt;0,11,10)&amp;"CD"&amp;IF(ДАННЫЕ!BF1046&gt;500,16,IF(ДАННЫЕ!BF1046&gt;350,15,IF(ДАННЫЕ!BF1046&gt;=200,14,IF(ДАННЫЕ!BF1046&gt;=100,13,IF(ДАННЫЕ!BF1046&gt;=50,12,IF(ДАННЫЕ!BF1046&gt;0,11,10))))))&amp;"AR"&amp;IF(ДАННЫЕ!BX1046&gt;0,1,0)&amp;"GD"&amp;B1046&amp;"VV"&amp;IF(E1046&gt;=5,IF(E1046&lt;18,1,0),0)</f>
        <v>VN10CD10AR0GD0VV0</v>
      </c>
      <c r="M1046" s="28" t="str">
        <f>ДАННЫЕ!$I1046&amp;"b"&amp;ДАННЫЕ!$BI1046&amp;"r"&amp;ДАННЫЕ!$BJ1046&amp;"CD"&amp;IF(ДАННЫЕ!BF1046&gt;0,IF(ДАННЫЕ!BF1046&lt;200,1,IF(ДАННЫЕ!BF1046&lt;350,2,3)),0)&amp;"h"&amp;IF(ДАННЫЕ!$BK1046+ДАННЫЕ!$BL1046+ДАННЫЕ!$BM1046&gt;0,1,0)&amp;"x"&amp;ДАННЫЕ!$BK1046&amp;"y"&amp;ДАННЫЕ!$BL1046&amp;"z"&amp;ДАННЫЕ!$BM1046&amp;"c"&amp;IF(ДАННЫЕ!$BK1046+ДАННЫЕ!$BL1046+ДАННЫЕ!$BM1046=3,1,0)&amp;"a"&amp;IF(ДАННЫЕ!$BQ1046+ДАННЫЕ!$BR1046&gt;0,1,0)&amp;"d"&amp;ДАННЫЕ!$BQ1046&amp;"v"&amp;ДАННЫЕ!$BR1046&amp;"p"&amp;ДАННЫЕ!$BS1046&amp;"n"&amp;ДАННЫЕ!$BU1046&amp;"t"&amp;ДАННЫЕ!$BV1046&amp;"o"&amp;ДАННЫЕ!$BT1046&amp;"l"&amp;IF(ДАННЫЕ!$BN1046&gt;0,1,0)&amp;ДАННЫЕ!$BN1046&amp;"g"&amp;ДАННЫЕ!$BO1046&amp;"s"&amp;ДАННЫЕ!$BP1046&amp;"DZ"&amp;IF(ДАННЫЕ!B1046-ДАННЫЕ!G1046 &lt; 60,IF(ДАННЫЕ!B1046-ДАННЫЕ!G1046 &gt;= 0,1,0),0)&amp;"u"&amp;IF(ДАННЫЕ!$CJ1046&gt;0,1,0)</f>
        <v>brCD0h0xyzc0a0dvpntol0gsDZ1u0</v>
      </c>
      <c r="N1046" s="28" t="str">
        <f ca="1">ДАННЫЕ!$F1046&amp;ДАННЫЕ!$I1046&amp;"g"&amp;B1046&amp;"cf"&amp;D1046&amp;"a"&amp;IF(ДАННЫЕ!$BX1046&gt;0,1,0)&amp;IF(ДАННЫЕ!$BF1046&gt;500,1,IF(ДАННЫЕ!$BF1046&gt;350,2,IF(ДАННЫЕ!$BF1046&gt;=200,3,IF(ДАННЫЕ!$BF1046&gt;=100,4,IF(ДАННЫЕ!$BF1046&gt;=50,5,IF(ДАННЫЕ!$BF1046&lt;50,6,0))))))&amp;"AR"&amp;IF(DATEDIF(ДАННЫЕ!$BX1046,ДАННЫЕ!$F$1,"y")&gt;1,1,0)&amp;"VG"&amp;IF(ДАННЫЕ!$BH1046="0",1,0)&amp;"o"&amp;IF(T1046+ДАННЫЕ!$AF1046+ДАННЫЕ!$AG1046+ДАННЫЕ!$AH1046+ДАННЫЕ!$AI1046+ДАННЫЕ!$AJ1046+ДАННЫЕ!$AP1046+ДАННЫЕ!$AQ1046+ДАННЫЕ!$AR1046+ДАННЫЕ!$AU1046+ДАННЫЕ!$AW1046+ДАННЫЕ!$AS1046+ДАННЫЕ!$AT1046&gt;0,1,0)&amp;"x"&amp;ДАННЫЕ!$AG1046&amp;"p"&amp;IF(ДАННЫЕ!$BY1046&gt;0,1,0)&amp;"v"&amp;IF(ДАННЫЕ!$BZ1046&gt;0,1,0)&amp;"n"&amp;ДАННЫЕ!$CA1046&amp;"t"&amp;ДАННЫЕ!$AY1046&amp;"k"&amp;ДАННЫЕ!$CB1046&amp;"q"&amp;ДАННЫЕ!$CC1046&amp;"w"&amp;ДАННЫЕ!$CD1046&amp;"e"&amp;ДАННЫЕ!$CE1046&amp;"m"&amp;ДАННЫЕ!$CF1046&amp;"c"&amp;ДАННЫЕ!$CG1046&amp;"z"&amp;ДАННЫЕ!$CH1046&amp;"d"&amp;IF(H1046=4,1,0)&amp;"s"&amp;IF(ДАННЫЕ!$J1046=1,0,1)&amp;"u"&amp;IF(ДАННЫЕ!$CJ1046&gt;0,1,0)</f>
        <v>g0cf0a06AR1VG0o0xp0v0ntkqwemczd0s1u0</v>
      </c>
      <c r="O1046" s="28" t="str">
        <f>ДАННЫЕ!$I1046&amp;"g"&amp;B1046&amp;A1046&amp;"f"&amp;P1046&amp;"c"&amp;IF(ДАННЫЕ!$U1046&gt;0,1,0)&amp;"s"&amp;IF(ДАННЫЕ!$Q1046&gt;0,IF(YEAR(ДАННЫЕ!$F$1)=YEAR(ДАННЫЕ!$Q1046),IF(MONTH(ДАННЫЕ!$F$1)=MONTH(ДАННЫЕ!$Q1046),111,11),1),0)&amp;"i"&amp;IF(ДАННЫЕ!$R1046+ДАННЫЕ!$S1046+ДАННЫЕ!$T1046=0,0,1)&amp;"h"&amp;IF(ДАННЫЕ!$P1046&gt;0,1,0)&amp;"p"&amp;IF(ДАННЫЕ!$CI1046&gt;0,IF(YEAR(ДАННЫЕ!$F$1)=YEAR(ДАННЫЕ!$CI1046),IF(MONTH(ДАННЫЕ!$F$1)=MONTH(ДАННЫЕ!$CI1046),111,11),1),0)&amp;"d"&amp;IF(ДАННЫЕ!$CJ1046&gt;0,IF(YEAR(ДАННЫЕ!$F$1)=YEAR(ДАННЫЕ!$CJ1046),IF(MONTH(ДАННЫЕ!$F$1)=MONTH(ДАННЫЕ!$CJ1046),111,11),1),0)&amp;"o"&amp;IF(ДАННЫЕ!$CK1046&gt;0,IF(MONTH(ДАННЫЕ!$F$1)=MONTH(ДАННЫЕ!$CK1046),111,11),0)&amp;"v"&amp;IF(ДАННЫЕ!$BE1046&gt;0,IF(MONTH(ДАННЫЕ!$F$1)=MONTH(ДАННЫЕ!$BE1046),111,11),0)</f>
        <v>g00f0c0s0i0h0p0d0o0v0</v>
      </c>
      <c r="P1046" s="15">
        <f t="shared" si="50"/>
        <v>0</v>
      </c>
      <c r="Q1046" s="15">
        <f>IF(ДАННЫЕ!$F$1&gt;ДАННЫЕ!$N1046,IF(YEAR(ДАННЫЕ!$F$1)=YEAR(ДАННЫЕ!M1046),1,0),0)</f>
        <v>0</v>
      </c>
      <c r="R1046" s="15">
        <f>IF(ДАННЫЕ!$F$1&gt;ДАННЫЕ!$N1046,IF(YEAR(ДАННЫЕ!$F$1)=YEAR(ДАННЫЕ!N1046),1,0),0)</f>
        <v>0</v>
      </c>
      <c r="S1046" s="15">
        <f>IF(ДАННЫЕ!$AA1046="2А",1,IF(ДАННЫЕ!$AA1046="2Б",2,IF(ДАННЫЕ!$AA1046="2В",3,IF(ДАННЫЕ!$AA1046=3,4,IF(ДАННЫЕ!$AA1046="4А",5,IF(ДАННЫЕ!$AA1046="4Б",6,IF(ДАННЫЕ!$AA1046="4В",7,IF(ДАННЫЕ!$AA1046=5,8,0))))))))</f>
        <v>0</v>
      </c>
      <c r="T1046" s="15">
        <f>IF(OR(ДАННЫЕ!$AC1046=2,ДАННЫЕ!$AD1046=2,ДАННЫЕ!$AE1046=2),2,IF(OR(ДАННЫЕ!$AC1046=1,ДАННЫЕ!$AD1046=1,ДАННЫЕ!$AE1046=1),1,0))</f>
        <v>0</v>
      </c>
    </row>
    <row r="1047" spans="1:20" x14ac:dyDescent="0.2">
      <c r="A1047" s="78">
        <f>IF(B1047&gt;0,IF(MONTH(ДАННЫЕ!$F$1)=MONTH(ДАННЫЕ!$B1047),1,0),0)</f>
        <v>0</v>
      </c>
      <c r="B1047" s="14">
        <f>IF(ДАННЫЕ!$B1047&gt;0,IF(YEAR(ДАННЫЕ!$F$1)=YEAR(ДАННЫЕ!$B1047),1,0),0)</f>
        <v>0</v>
      </c>
      <c r="C1047" s="14">
        <f>IF(ДАННЫЕ!$CM1047&gt;0,IF(YEAR(ДАННЫЕ!$F$1)=YEAR(ДАННЫЕ!$CM1047),1,0),0)</f>
        <v>0</v>
      </c>
      <c r="D1047" s="14">
        <f>IF(ДАННЫЕ!$CJ1047&gt;0,IF(ДАННЫЕ!$CL1047&gt;ДАННЫЕ!$F$1,1,IF(ДАННЫЕ!$CL1047&gt;0,0,1)),0)</f>
        <v>0</v>
      </c>
      <c r="E1047" s="43" t="str">
        <f ca="1">IF(ДАННЫЕ!$F$1&gt;0,IF(ДАННЫЕ!$G1047&gt;0,DATEDIF(ДАННЫЕ!$G1047,ДАННЫЕ!$F$1,"y"),""),IF(ДАННЫЕ!$G1047&gt;0,DATEDIF(ДАННЫЕ!$G1047,TODAY(),"y"),""))</f>
        <v/>
      </c>
      <c r="F1047" s="43" t="str">
        <f xml:space="preserve"> IF(ДАННЫЕ!$F1047="М",IF(E1047&gt;=18,IF(E1047&lt;60,1,""),""),"")&amp;IF(ДАННЫЕ!$F1047="Ж",IF(E1047&gt;=18,IF(E1047&lt;55,1,""),""),"")</f>
        <v/>
      </c>
      <c r="G1047" s="43" t="str">
        <f xml:space="preserve"> IF(ДАННЫЕ!$F1047="М",IF(E1047&gt;=60,2,""),"")&amp;IF(ДАННЫЕ!$F1047="Ж",IF(E1047&gt;=55,2,""),"")</f>
        <v/>
      </c>
      <c r="H1047" s="43" t="str">
        <f t="shared" ca="1" si="48"/>
        <v/>
      </c>
      <c r="I1047" s="43" t="str">
        <f t="shared" ca="1" si="49"/>
        <v>03</v>
      </c>
      <c r="J1047" s="28" t="str">
        <f ca="1">ДАННЫЕ!$F1047&amp;H1047&amp;I1047&amp;ДАННЫЕ!$I1047&amp;"m"&amp;IF(ДАННЫЕ!$I1047&gt;0,IF(ДАННЫЕ!$J1047&gt;0,0,1),"")&amp;"f"&amp;IF(ДАННЫЕ!$R1047&gt;0,IF(YEAR(ДАННЫЕ!$F$1)=YEAR(ДАННЫЕ!$R1047),1,0),0)&amp;"z"&amp;ДАННЫЕ!$R1047&amp;"p"&amp;ДАННЫЕ!$S1047&amp;"i"&amp;ДАННЫЕ!$T1047&amp;"h"&amp;ДАННЫЕ!$K1047&amp;"be"&amp;ДАННЫЕ!$BI1047&amp;"CD"&amp;IF(ДАННЫЕ!BF1047&gt;500,4,IF(ДАННЫЕ!BF1047&gt;350,3,IF(ДАННЫЕ!BF1047&gt;200,2,IF(ДАННЫЕ!BF1047&gt;0,1,0))))&amp;"g"&amp;B1047&amp;"d"&amp;H1047&amp;"l"&amp;ДАННЫЕ!AT1047&amp;"a"&amp;ДАННЫЕ!$V1047&amp;"v"&amp;R1047&amp;"k"&amp;ДАННЫЕ!$U1047&amp;"s"&amp;ДАННЫЕ!$Y1047&amp;"t"&amp;ДАННЫЕ!$X1047&amp;"b"&amp;IF(ДАННЫЕ!$Q1047&gt;1,1,0)&amp;"PP"&amp;ДАННЫЕ!Z1047&amp;"c"&amp;S1047&amp;"x"&amp;IF(ДАННЫЕ!$BY1047&gt;0,IF(YEAR(ДАННЫЕ!$F$1)=YEAR(ДАННЫЕ!$BY1047),1,0),0)&amp;"n"&amp;IF(ДАННЫЕ!$BZ1047&gt;0,IF(YEAR(ДАННЫЕ!$F$1)=YEAR(ДАННЫЕ!$BZ1047),1,0),0)&amp;"u"&amp;D1047&amp;"z"&amp;IF(ДАННЫЕ!$CL1047&gt;0,IF(YEAR(ДАННЫЕ!$F$1)&gt;YEAR(ДАННЫЕ!$CL1047),11,12),0)</f>
        <v>03mf0zpihbeCD0g0dlav0kstb0PPc0x0n0u0z0</v>
      </c>
      <c r="K1047" s="28" t="str">
        <f ca="1">ДАННЫЕ!$I1047&amp;"x"&amp;B1047&amp;"w"&amp;IF(T1047+ДАННЫЕ!AD1047+ДАННЫЕ!AE1047+ДАННЫЕ!AF1047+ДАННЫЕ!AG1047+ДАННЫЕ!AH1047+ДАННЫЕ!$AL1047+ДАННЫЕ!AI1047+ДАННЫЕ!AJ1047+ДАННЫЕ!AK1047+ДАННЫЕ!AP1047+ДАННЫЕ!AQ1047+ДАННЫЕ!AR1047+ДАННЫЕ!$AM1047+ДАННЫЕ!$AN1047+ДАННЫЕ!AS1047+ДАННЫЕ!AT1047&gt;0,1,0)&amp;IF(OR(T1047=2,ДАННЫЕ!AD1047=2,ДАННЫЕ!AE1047=2,ДАННЫЕ!AF1047=2,ДАННЫЕ!AG1047=2,ДАННЫЕ!AH1047=2,ДАННЫЕ!$AL1047=2,ДАННЫЕ!AI1047=2,ДАННЫЕ!AJ1047=2,ДАННЫЕ!AK1047=2,ДАННЫЕ!AP1047=2,ДАННЫЕ!AQ1047=2,ДАННЫЕ!AR1047=2,ДАННЫЕ!$AM1047=2,ДАННЫЕ!$AN1047=2,ДАННЫЕ!AS1047=2,ДАННЫЕ!AT1047=2),2,0)&amp;"t"&amp;IF(T1047&gt;0,"1"&amp;T1047,"00")&amp;"f"&amp;IF(ДАННЫЕ!$AC1047,"1"&amp;ДАННЫЕ!$AC1047,"00")&amp;"b"&amp;IF(ДАННЫЕ!$AD1047,"1"&amp;ДАННЫЕ!$AD1047,"00")&amp;"g"&amp;IF(ДАННЫЕ!$AF1047,"1"&amp;ДАННЫЕ!$AF1047,"00")&amp;"c"&amp;IF(ДАННЫЕ!$AG1047,"1"&amp;ДАННЫЕ!$AG1047,"00")&amp;"i"&amp;IF(ДАННЫЕ!$AH1047,"1"&amp;ДАННЫЕ!$AH1047,"00")&amp;"r"&amp;IF(ДАННЫЕ!$AL1047,"1"&amp;ДАННЫЕ!$AL1047,"00")&amp;"m"&amp;IF(ДАННЫЕ!$AI1047,"1"&amp;ДАННЫЕ!$AI1047,"00")&amp;"hS"&amp;IF(ДАННЫЕ!$AJ1047,"1"&amp;ДАННЫЕ!$AJ1047,"00")&amp;"hZ"&amp;IF(ДАННЫЕ!$AK1047,"1"&amp;ДАННЫЕ!$AK1047,"00")&amp;"p"&amp;IF(ДАННЫЕ!$AP1047,"1"&amp;ДАННЫЕ!$AP1047,"00")&amp;"k"&amp;IF(ДАННЫЕ!$AQ1047,"1"&amp;ДАННЫЕ!$AQ1047,"00")&amp;"z"&amp;IF(ДАННЫЕ!$AR1047,"1"&amp;ДАННЫЕ!$AR1047,"00")&amp;"j"&amp;IF(ДАННЫЕ!$AM1047,"1"&amp;ДАННЫЕ!$AM1047,"00")&amp;"n"&amp;IF(ДАННЫЕ!$AN1047,"1"&amp;ДАННЫЕ!$AN1047,"00")&amp;"E"&amp;ДАННЫЕ!BI1047&amp;"L"&amp;ДАННЫЕ!AO1047&amp;"h"&amp;IF(ДАННЫЕ!$AU1047&gt;0,1,0)&amp;"v"&amp;IF(ДАННЫЕ!$AW1047&gt;0,1,0)&amp;"a"&amp;IF(ДАННЫЕ!$AS1047,"1"&amp;ДАННЫЕ!$AS1047,"00")&amp;"s"&amp;IF(ДАННЫЕ!$AT1047,"1"&amp;ДАННЫЕ!$AT1047,"00")&amp;"u"&amp;IF(ДАННЫЕ!$CJ1047&gt;0,1,0)&amp;"y"&amp;B1047&amp;"d"&amp;H1047&amp;"e"&amp;F1047&amp;G1047</f>
        <v>x0w00t00f00b00g00c00i00r00m00hS00hZ00p00k00z00j00n00ELh0v0a00s00u0y0de</v>
      </c>
      <c r="L1047" s="28" t="str">
        <f ca="1">ДАННЫЕ!$I1047&amp;"VN"&amp;IF(ДАННЫЕ!AW1047&gt;0,11,10)&amp;"CD"&amp;IF(ДАННЫЕ!BF1047&gt;500,16,IF(ДАННЫЕ!BF1047&gt;350,15,IF(ДАННЫЕ!BF1047&gt;=200,14,IF(ДАННЫЕ!BF1047&gt;=100,13,IF(ДАННЫЕ!BF1047&gt;=50,12,IF(ДАННЫЕ!BF1047&gt;0,11,10))))))&amp;"AR"&amp;IF(ДАННЫЕ!BX1047&gt;0,1,0)&amp;"GD"&amp;B1047&amp;"VV"&amp;IF(E1047&gt;=5,IF(E1047&lt;18,1,0),0)</f>
        <v>VN10CD10AR0GD0VV0</v>
      </c>
      <c r="M1047" s="28" t="str">
        <f>ДАННЫЕ!$I1047&amp;"b"&amp;ДАННЫЕ!$BI1047&amp;"r"&amp;ДАННЫЕ!$BJ1047&amp;"CD"&amp;IF(ДАННЫЕ!BF1047&gt;0,IF(ДАННЫЕ!BF1047&lt;200,1,IF(ДАННЫЕ!BF1047&lt;350,2,3)),0)&amp;"h"&amp;IF(ДАННЫЕ!$BK1047+ДАННЫЕ!$BL1047+ДАННЫЕ!$BM1047&gt;0,1,0)&amp;"x"&amp;ДАННЫЕ!$BK1047&amp;"y"&amp;ДАННЫЕ!$BL1047&amp;"z"&amp;ДАННЫЕ!$BM1047&amp;"c"&amp;IF(ДАННЫЕ!$BK1047+ДАННЫЕ!$BL1047+ДАННЫЕ!$BM1047=3,1,0)&amp;"a"&amp;IF(ДАННЫЕ!$BQ1047+ДАННЫЕ!$BR1047&gt;0,1,0)&amp;"d"&amp;ДАННЫЕ!$BQ1047&amp;"v"&amp;ДАННЫЕ!$BR1047&amp;"p"&amp;ДАННЫЕ!$BS1047&amp;"n"&amp;ДАННЫЕ!$BU1047&amp;"t"&amp;ДАННЫЕ!$BV1047&amp;"o"&amp;ДАННЫЕ!$BT1047&amp;"l"&amp;IF(ДАННЫЕ!$BN1047&gt;0,1,0)&amp;ДАННЫЕ!$BN1047&amp;"g"&amp;ДАННЫЕ!$BO1047&amp;"s"&amp;ДАННЫЕ!$BP1047&amp;"DZ"&amp;IF(ДАННЫЕ!B1047-ДАННЫЕ!G1047 &lt; 60,IF(ДАННЫЕ!B1047-ДАННЫЕ!G1047 &gt;= 0,1,0),0)&amp;"u"&amp;IF(ДАННЫЕ!$CJ1047&gt;0,1,0)</f>
        <v>brCD0h0xyzc0a0dvpntol0gsDZ1u0</v>
      </c>
      <c r="N1047" s="28" t="str">
        <f ca="1">ДАННЫЕ!$F1047&amp;ДАННЫЕ!$I1047&amp;"g"&amp;B1047&amp;"cf"&amp;D1047&amp;"a"&amp;IF(ДАННЫЕ!$BX1047&gt;0,1,0)&amp;IF(ДАННЫЕ!$BF1047&gt;500,1,IF(ДАННЫЕ!$BF1047&gt;350,2,IF(ДАННЫЕ!$BF1047&gt;=200,3,IF(ДАННЫЕ!$BF1047&gt;=100,4,IF(ДАННЫЕ!$BF1047&gt;=50,5,IF(ДАННЫЕ!$BF1047&lt;50,6,0))))))&amp;"AR"&amp;IF(DATEDIF(ДАННЫЕ!$BX1047,ДАННЫЕ!$F$1,"y")&gt;1,1,0)&amp;"VG"&amp;IF(ДАННЫЕ!$BH1047="0",1,0)&amp;"o"&amp;IF(T1047+ДАННЫЕ!$AF1047+ДАННЫЕ!$AG1047+ДАННЫЕ!$AH1047+ДАННЫЕ!$AI1047+ДАННЫЕ!$AJ1047+ДАННЫЕ!$AP1047+ДАННЫЕ!$AQ1047+ДАННЫЕ!$AR1047+ДАННЫЕ!$AU1047+ДАННЫЕ!$AW1047+ДАННЫЕ!$AS1047+ДАННЫЕ!$AT1047&gt;0,1,0)&amp;"x"&amp;ДАННЫЕ!$AG1047&amp;"p"&amp;IF(ДАННЫЕ!$BY1047&gt;0,1,0)&amp;"v"&amp;IF(ДАННЫЕ!$BZ1047&gt;0,1,0)&amp;"n"&amp;ДАННЫЕ!$CA1047&amp;"t"&amp;ДАННЫЕ!$AY1047&amp;"k"&amp;ДАННЫЕ!$CB1047&amp;"q"&amp;ДАННЫЕ!$CC1047&amp;"w"&amp;ДАННЫЕ!$CD1047&amp;"e"&amp;ДАННЫЕ!$CE1047&amp;"m"&amp;ДАННЫЕ!$CF1047&amp;"c"&amp;ДАННЫЕ!$CG1047&amp;"z"&amp;ДАННЫЕ!$CH1047&amp;"d"&amp;IF(H1047=4,1,0)&amp;"s"&amp;IF(ДАННЫЕ!$J1047=1,0,1)&amp;"u"&amp;IF(ДАННЫЕ!$CJ1047&gt;0,1,0)</f>
        <v>g0cf0a06AR1VG0o0xp0v0ntkqwemczd0s1u0</v>
      </c>
      <c r="O1047" s="28" t="str">
        <f>ДАННЫЕ!$I1047&amp;"g"&amp;B1047&amp;A1047&amp;"f"&amp;P1047&amp;"c"&amp;IF(ДАННЫЕ!$U1047&gt;0,1,0)&amp;"s"&amp;IF(ДАННЫЕ!$Q1047&gt;0,IF(YEAR(ДАННЫЕ!$F$1)=YEAR(ДАННЫЕ!$Q1047),IF(MONTH(ДАННЫЕ!$F$1)=MONTH(ДАННЫЕ!$Q1047),111,11),1),0)&amp;"i"&amp;IF(ДАННЫЕ!$R1047+ДАННЫЕ!$S1047+ДАННЫЕ!$T1047=0,0,1)&amp;"h"&amp;IF(ДАННЫЕ!$P1047&gt;0,1,0)&amp;"p"&amp;IF(ДАННЫЕ!$CI1047&gt;0,IF(YEAR(ДАННЫЕ!$F$1)=YEAR(ДАННЫЕ!$CI1047),IF(MONTH(ДАННЫЕ!$F$1)=MONTH(ДАННЫЕ!$CI1047),111,11),1),0)&amp;"d"&amp;IF(ДАННЫЕ!$CJ1047&gt;0,IF(YEAR(ДАННЫЕ!$F$1)=YEAR(ДАННЫЕ!$CJ1047),IF(MONTH(ДАННЫЕ!$F$1)=MONTH(ДАННЫЕ!$CJ1047),111,11),1),0)&amp;"o"&amp;IF(ДАННЫЕ!$CK1047&gt;0,IF(MONTH(ДАННЫЕ!$F$1)=MONTH(ДАННЫЕ!$CK1047),111,11),0)&amp;"v"&amp;IF(ДАННЫЕ!$BE1047&gt;0,IF(MONTH(ДАННЫЕ!$F$1)=MONTH(ДАННЫЕ!$BE1047),111,11),0)</f>
        <v>g00f0c0s0i0h0p0d0o0v0</v>
      </c>
      <c r="P1047" s="15">
        <f t="shared" si="50"/>
        <v>0</v>
      </c>
      <c r="Q1047" s="15">
        <f>IF(ДАННЫЕ!$F$1&gt;ДАННЫЕ!$N1047,IF(YEAR(ДАННЫЕ!$F$1)=YEAR(ДАННЫЕ!M1047),1,0),0)</f>
        <v>0</v>
      </c>
      <c r="R1047" s="15">
        <f>IF(ДАННЫЕ!$F$1&gt;ДАННЫЕ!$N1047,IF(YEAR(ДАННЫЕ!$F$1)=YEAR(ДАННЫЕ!N1047),1,0),0)</f>
        <v>0</v>
      </c>
      <c r="S1047" s="15">
        <f>IF(ДАННЫЕ!$AA1047="2А",1,IF(ДАННЫЕ!$AA1047="2Б",2,IF(ДАННЫЕ!$AA1047="2В",3,IF(ДАННЫЕ!$AA1047=3,4,IF(ДАННЫЕ!$AA1047="4А",5,IF(ДАННЫЕ!$AA1047="4Б",6,IF(ДАННЫЕ!$AA1047="4В",7,IF(ДАННЫЕ!$AA1047=5,8,0))))))))</f>
        <v>0</v>
      </c>
      <c r="T1047" s="15">
        <f>IF(OR(ДАННЫЕ!$AC1047=2,ДАННЫЕ!$AD1047=2,ДАННЫЕ!$AE1047=2),2,IF(OR(ДАННЫЕ!$AC1047=1,ДАННЫЕ!$AD1047=1,ДАННЫЕ!$AE1047=1),1,0))</f>
        <v>0</v>
      </c>
    </row>
    <row r="1048" spans="1:20" x14ac:dyDescent="0.2">
      <c r="A1048" s="78">
        <f>IF(B1048&gt;0,IF(MONTH(ДАННЫЕ!$F$1)=MONTH(ДАННЫЕ!$B1048),1,0),0)</f>
        <v>0</v>
      </c>
      <c r="B1048" s="14">
        <f>IF(ДАННЫЕ!$B1048&gt;0,IF(YEAR(ДАННЫЕ!$F$1)=YEAR(ДАННЫЕ!$B1048),1,0),0)</f>
        <v>0</v>
      </c>
      <c r="C1048" s="14">
        <f>IF(ДАННЫЕ!$CM1048&gt;0,IF(YEAR(ДАННЫЕ!$F$1)=YEAR(ДАННЫЕ!$CM1048),1,0),0)</f>
        <v>0</v>
      </c>
      <c r="D1048" s="14">
        <f>IF(ДАННЫЕ!$CJ1048&gt;0,IF(ДАННЫЕ!$CL1048&gt;ДАННЫЕ!$F$1,1,IF(ДАННЫЕ!$CL1048&gt;0,0,1)),0)</f>
        <v>0</v>
      </c>
      <c r="E1048" s="43" t="str">
        <f ca="1">IF(ДАННЫЕ!$F$1&gt;0,IF(ДАННЫЕ!$G1048&gt;0,DATEDIF(ДАННЫЕ!$G1048,ДАННЫЕ!$F$1,"y"),""),IF(ДАННЫЕ!$G1048&gt;0,DATEDIF(ДАННЫЕ!$G1048,TODAY(),"y"),""))</f>
        <v/>
      </c>
      <c r="F1048" s="43" t="str">
        <f xml:space="preserve"> IF(ДАННЫЕ!$F1048="М",IF(E1048&gt;=18,IF(E1048&lt;60,1,""),""),"")&amp;IF(ДАННЫЕ!$F1048="Ж",IF(E1048&gt;=18,IF(E1048&lt;55,1,""),""),"")</f>
        <v/>
      </c>
      <c r="G1048" s="43" t="str">
        <f xml:space="preserve"> IF(ДАННЫЕ!$F1048="М",IF(E1048&gt;=60,2,""),"")&amp;IF(ДАННЫЕ!$F1048="Ж",IF(E1048&gt;=55,2,""),"")</f>
        <v/>
      </c>
      <c r="H1048" s="43" t="str">
        <f t="shared" ca="1" si="48"/>
        <v/>
      </c>
      <c r="I1048" s="43" t="str">
        <f t="shared" ca="1" si="49"/>
        <v>03</v>
      </c>
      <c r="J1048" s="28" t="str">
        <f ca="1">ДАННЫЕ!$F1048&amp;H1048&amp;I1048&amp;ДАННЫЕ!$I1048&amp;"m"&amp;IF(ДАННЫЕ!$I1048&gt;0,IF(ДАННЫЕ!$J1048&gt;0,0,1),"")&amp;"f"&amp;IF(ДАННЫЕ!$R1048&gt;0,IF(YEAR(ДАННЫЕ!$F$1)=YEAR(ДАННЫЕ!$R1048),1,0),0)&amp;"z"&amp;ДАННЫЕ!$R1048&amp;"p"&amp;ДАННЫЕ!$S1048&amp;"i"&amp;ДАННЫЕ!$T1048&amp;"h"&amp;ДАННЫЕ!$K1048&amp;"be"&amp;ДАННЫЕ!$BI1048&amp;"CD"&amp;IF(ДАННЫЕ!BF1048&gt;500,4,IF(ДАННЫЕ!BF1048&gt;350,3,IF(ДАННЫЕ!BF1048&gt;200,2,IF(ДАННЫЕ!BF1048&gt;0,1,0))))&amp;"g"&amp;B1048&amp;"d"&amp;H1048&amp;"l"&amp;ДАННЫЕ!AT1048&amp;"a"&amp;ДАННЫЕ!$V1048&amp;"v"&amp;R1048&amp;"k"&amp;ДАННЫЕ!$U1048&amp;"s"&amp;ДАННЫЕ!$Y1048&amp;"t"&amp;ДАННЫЕ!$X1048&amp;"b"&amp;IF(ДАННЫЕ!$Q1048&gt;1,1,0)&amp;"PP"&amp;ДАННЫЕ!Z1048&amp;"c"&amp;S1048&amp;"x"&amp;IF(ДАННЫЕ!$BY1048&gt;0,IF(YEAR(ДАННЫЕ!$F$1)=YEAR(ДАННЫЕ!$BY1048),1,0),0)&amp;"n"&amp;IF(ДАННЫЕ!$BZ1048&gt;0,IF(YEAR(ДАННЫЕ!$F$1)=YEAR(ДАННЫЕ!$BZ1048),1,0),0)&amp;"u"&amp;D1048&amp;"z"&amp;IF(ДАННЫЕ!$CL1048&gt;0,IF(YEAR(ДАННЫЕ!$F$1)&gt;YEAR(ДАННЫЕ!$CL1048),11,12),0)</f>
        <v>03mf0zpihbeCD0g0dlav0kstb0PPc0x0n0u0z0</v>
      </c>
      <c r="K1048" s="28" t="str">
        <f ca="1">ДАННЫЕ!$I1048&amp;"x"&amp;B1048&amp;"w"&amp;IF(T1048+ДАННЫЕ!AD1048+ДАННЫЕ!AE1048+ДАННЫЕ!AF1048+ДАННЫЕ!AG1048+ДАННЫЕ!AH1048+ДАННЫЕ!$AL1048+ДАННЫЕ!AI1048+ДАННЫЕ!AJ1048+ДАННЫЕ!AK1048+ДАННЫЕ!AP1048+ДАННЫЕ!AQ1048+ДАННЫЕ!AR1048+ДАННЫЕ!$AM1048+ДАННЫЕ!$AN1048+ДАННЫЕ!AS1048+ДАННЫЕ!AT1048&gt;0,1,0)&amp;IF(OR(T1048=2,ДАННЫЕ!AD1048=2,ДАННЫЕ!AE1048=2,ДАННЫЕ!AF1048=2,ДАННЫЕ!AG1048=2,ДАННЫЕ!AH1048=2,ДАННЫЕ!$AL1048=2,ДАННЫЕ!AI1048=2,ДАННЫЕ!AJ1048=2,ДАННЫЕ!AK1048=2,ДАННЫЕ!AP1048=2,ДАННЫЕ!AQ1048=2,ДАННЫЕ!AR1048=2,ДАННЫЕ!$AM1048=2,ДАННЫЕ!$AN1048=2,ДАННЫЕ!AS1048=2,ДАННЫЕ!AT1048=2),2,0)&amp;"t"&amp;IF(T1048&gt;0,"1"&amp;T1048,"00")&amp;"f"&amp;IF(ДАННЫЕ!$AC1048,"1"&amp;ДАННЫЕ!$AC1048,"00")&amp;"b"&amp;IF(ДАННЫЕ!$AD1048,"1"&amp;ДАННЫЕ!$AD1048,"00")&amp;"g"&amp;IF(ДАННЫЕ!$AF1048,"1"&amp;ДАННЫЕ!$AF1048,"00")&amp;"c"&amp;IF(ДАННЫЕ!$AG1048,"1"&amp;ДАННЫЕ!$AG1048,"00")&amp;"i"&amp;IF(ДАННЫЕ!$AH1048,"1"&amp;ДАННЫЕ!$AH1048,"00")&amp;"r"&amp;IF(ДАННЫЕ!$AL1048,"1"&amp;ДАННЫЕ!$AL1048,"00")&amp;"m"&amp;IF(ДАННЫЕ!$AI1048,"1"&amp;ДАННЫЕ!$AI1048,"00")&amp;"hS"&amp;IF(ДАННЫЕ!$AJ1048,"1"&amp;ДАННЫЕ!$AJ1048,"00")&amp;"hZ"&amp;IF(ДАННЫЕ!$AK1048,"1"&amp;ДАННЫЕ!$AK1048,"00")&amp;"p"&amp;IF(ДАННЫЕ!$AP1048,"1"&amp;ДАННЫЕ!$AP1048,"00")&amp;"k"&amp;IF(ДАННЫЕ!$AQ1048,"1"&amp;ДАННЫЕ!$AQ1048,"00")&amp;"z"&amp;IF(ДАННЫЕ!$AR1048,"1"&amp;ДАННЫЕ!$AR1048,"00")&amp;"j"&amp;IF(ДАННЫЕ!$AM1048,"1"&amp;ДАННЫЕ!$AM1048,"00")&amp;"n"&amp;IF(ДАННЫЕ!$AN1048,"1"&amp;ДАННЫЕ!$AN1048,"00")&amp;"E"&amp;ДАННЫЕ!BI1048&amp;"L"&amp;ДАННЫЕ!AO1048&amp;"h"&amp;IF(ДАННЫЕ!$AU1048&gt;0,1,0)&amp;"v"&amp;IF(ДАННЫЕ!$AW1048&gt;0,1,0)&amp;"a"&amp;IF(ДАННЫЕ!$AS1048,"1"&amp;ДАННЫЕ!$AS1048,"00")&amp;"s"&amp;IF(ДАННЫЕ!$AT1048,"1"&amp;ДАННЫЕ!$AT1048,"00")&amp;"u"&amp;IF(ДАННЫЕ!$CJ1048&gt;0,1,0)&amp;"y"&amp;B1048&amp;"d"&amp;H1048&amp;"e"&amp;F1048&amp;G1048</f>
        <v>x0w00t00f00b00g00c00i00r00m00hS00hZ00p00k00z00j00n00ELh0v0a00s00u0y0de</v>
      </c>
      <c r="L1048" s="28" t="str">
        <f ca="1">ДАННЫЕ!$I1048&amp;"VN"&amp;IF(ДАННЫЕ!AW1048&gt;0,11,10)&amp;"CD"&amp;IF(ДАННЫЕ!BF1048&gt;500,16,IF(ДАННЫЕ!BF1048&gt;350,15,IF(ДАННЫЕ!BF1048&gt;=200,14,IF(ДАННЫЕ!BF1048&gt;=100,13,IF(ДАННЫЕ!BF1048&gt;=50,12,IF(ДАННЫЕ!BF1048&gt;0,11,10))))))&amp;"AR"&amp;IF(ДАННЫЕ!BX1048&gt;0,1,0)&amp;"GD"&amp;B1048&amp;"VV"&amp;IF(E1048&gt;=5,IF(E1048&lt;18,1,0),0)</f>
        <v>VN10CD10AR0GD0VV0</v>
      </c>
      <c r="M1048" s="28" t="str">
        <f>ДАННЫЕ!$I1048&amp;"b"&amp;ДАННЫЕ!$BI1048&amp;"r"&amp;ДАННЫЕ!$BJ1048&amp;"CD"&amp;IF(ДАННЫЕ!BF1048&gt;0,IF(ДАННЫЕ!BF1048&lt;200,1,IF(ДАННЫЕ!BF1048&lt;350,2,3)),0)&amp;"h"&amp;IF(ДАННЫЕ!$BK1048+ДАННЫЕ!$BL1048+ДАННЫЕ!$BM1048&gt;0,1,0)&amp;"x"&amp;ДАННЫЕ!$BK1048&amp;"y"&amp;ДАННЫЕ!$BL1048&amp;"z"&amp;ДАННЫЕ!$BM1048&amp;"c"&amp;IF(ДАННЫЕ!$BK1048+ДАННЫЕ!$BL1048+ДАННЫЕ!$BM1048=3,1,0)&amp;"a"&amp;IF(ДАННЫЕ!$BQ1048+ДАННЫЕ!$BR1048&gt;0,1,0)&amp;"d"&amp;ДАННЫЕ!$BQ1048&amp;"v"&amp;ДАННЫЕ!$BR1048&amp;"p"&amp;ДАННЫЕ!$BS1048&amp;"n"&amp;ДАННЫЕ!$BU1048&amp;"t"&amp;ДАННЫЕ!$BV1048&amp;"o"&amp;ДАННЫЕ!$BT1048&amp;"l"&amp;IF(ДАННЫЕ!$BN1048&gt;0,1,0)&amp;ДАННЫЕ!$BN1048&amp;"g"&amp;ДАННЫЕ!$BO1048&amp;"s"&amp;ДАННЫЕ!$BP1048&amp;"DZ"&amp;IF(ДАННЫЕ!B1048-ДАННЫЕ!G1048 &lt; 60,IF(ДАННЫЕ!B1048-ДАННЫЕ!G1048 &gt;= 0,1,0),0)&amp;"u"&amp;IF(ДАННЫЕ!$CJ1048&gt;0,1,0)</f>
        <v>brCD0h0xyzc0a0dvpntol0gsDZ1u0</v>
      </c>
      <c r="N1048" s="28" t="str">
        <f ca="1">ДАННЫЕ!$F1048&amp;ДАННЫЕ!$I1048&amp;"g"&amp;B1048&amp;"cf"&amp;D1048&amp;"a"&amp;IF(ДАННЫЕ!$BX1048&gt;0,1,0)&amp;IF(ДАННЫЕ!$BF1048&gt;500,1,IF(ДАННЫЕ!$BF1048&gt;350,2,IF(ДАННЫЕ!$BF1048&gt;=200,3,IF(ДАННЫЕ!$BF1048&gt;=100,4,IF(ДАННЫЕ!$BF1048&gt;=50,5,IF(ДАННЫЕ!$BF1048&lt;50,6,0))))))&amp;"AR"&amp;IF(DATEDIF(ДАННЫЕ!$BX1048,ДАННЫЕ!$F$1,"y")&gt;1,1,0)&amp;"VG"&amp;IF(ДАННЫЕ!$BH1048="0",1,0)&amp;"o"&amp;IF(T1048+ДАННЫЕ!$AF1048+ДАННЫЕ!$AG1048+ДАННЫЕ!$AH1048+ДАННЫЕ!$AI1048+ДАННЫЕ!$AJ1048+ДАННЫЕ!$AP1048+ДАННЫЕ!$AQ1048+ДАННЫЕ!$AR1048+ДАННЫЕ!$AU1048+ДАННЫЕ!$AW1048+ДАННЫЕ!$AS1048+ДАННЫЕ!$AT1048&gt;0,1,0)&amp;"x"&amp;ДАННЫЕ!$AG1048&amp;"p"&amp;IF(ДАННЫЕ!$BY1048&gt;0,1,0)&amp;"v"&amp;IF(ДАННЫЕ!$BZ1048&gt;0,1,0)&amp;"n"&amp;ДАННЫЕ!$CA1048&amp;"t"&amp;ДАННЫЕ!$AY1048&amp;"k"&amp;ДАННЫЕ!$CB1048&amp;"q"&amp;ДАННЫЕ!$CC1048&amp;"w"&amp;ДАННЫЕ!$CD1048&amp;"e"&amp;ДАННЫЕ!$CE1048&amp;"m"&amp;ДАННЫЕ!$CF1048&amp;"c"&amp;ДАННЫЕ!$CG1048&amp;"z"&amp;ДАННЫЕ!$CH1048&amp;"d"&amp;IF(H1048=4,1,0)&amp;"s"&amp;IF(ДАННЫЕ!$J1048=1,0,1)&amp;"u"&amp;IF(ДАННЫЕ!$CJ1048&gt;0,1,0)</f>
        <v>g0cf0a06AR1VG0o0xp0v0ntkqwemczd0s1u0</v>
      </c>
      <c r="O1048" s="28" t="str">
        <f>ДАННЫЕ!$I1048&amp;"g"&amp;B1048&amp;A1048&amp;"f"&amp;P1048&amp;"c"&amp;IF(ДАННЫЕ!$U1048&gt;0,1,0)&amp;"s"&amp;IF(ДАННЫЕ!$Q1048&gt;0,IF(YEAR(ДАННЫЕ!$F$1)=YEAR(ДАННЫЕ!$Q1048),IF(MONTH(ДАННЫЕ!$F$1)=MONTH(ДАННЫЕ!$Q1048),111,11),1),0)&amp;"i"&amp;IF(ДАННЫЕ!$R1048+ДАННЫЕ!$S1048+ДАННЫЕ!$T1048=0,0,1)&amp;"h"&amp;IF(ДАННЫЕ!$P1048&gt;0,1,0)&amp;"p"&amp;IF(ДАННЫЕ!$CI1048&gt;0,IF(YEAR(ДАННЫЕ!$F$1)=YEAR(ДАННЫЕ!$CI1048),IF(MONTH(ДАННЫЕ!$F$1)=MONTH(ДАННЫЕ!$CI1048),111,11),1),0)&amp;"d"&amp;IF(ДАННЫЕ!$CJ1048&gt;0,IF(YEAR(ДАННЫЕ!$F$1)=YEAR(ДАННЫЕ!$CJ1048),IF(MONTH(ДАННЫЕ!$F$1)=MONTH(ДАННЫЕ!$CJ1048),111,11),1),0)&amp;"o"&amp;IF(ДАННЫЕ!$CK1048&gt;0,IF(MONTH(ДАННЫЕ!$F$1)=MONTH(ДАННЫЕ!$CK1048),111,11),0)&amp;"v"&amp;IF(ДАННЫЕ!$BE1048&gt;0,IF(MONTH(ДАННЫЕ!$F$1)=MONTH(ДАННЫЕ!$BE1048),111,11),0)</f>
        <v>g00f0c0s0i0h0p0d0o0v0</v>
      </c>
      <c r="P1048" s="15">
        <f t="shared" si="50"/>
        <v>0</v>
      </c>
      <c r="Q1048" s="15">
        <f>IF(ДАННЫЕ!$F$1&gt;ДАННЫЕ!$N1048,IF(YEAR(ДАННЫЕ!$F$1)=YEAR(ДАННЫЕ!M1048),1,0),0)</f>
        <v>0</v>
      </c>
      <c r="R1048" s="15">
        <f>IF(ДАННЫЕ!$F$1&gt;ДАННЫЕ!$N1048,IF(YEAR(ДАННЫЕ!$F$1)=YEAR(ДАННЫЕ!N1048),1,0),0)</f>
        <v>0</v>
      </c>
      <c r="S1048" s="15">
        <f>IF(ДАННЫЕ!$AA1048="2А",1,IF(ДАННЫЕ!$AA1048="2Б",2,IF(ДАННЫЕ!$AA1048="2В",3,IF(ДАННЫЕ!$AA1048=3,4,IF(ДАННЫЕ!$AA1048="4А",5,IF(ДАННЫЕ!$AA1048="4Б",6,IF(ДАННЫЕ!$AA1048="4В",7,IF(ДАННЫЕ!$AA1048=5,8,0))))))))</f>
        <v>0</v>
      </c>
      <c r="T1048" s="15">
        <f>IF(OR(ДАННЫЕ!$AC1048=2,ДАННЫЕ!$AD1048=2,ДАННЫЕ!$AE1048=2),2,IF(OR(ДАННЫЕ!$AC1048=1,ДАННЫЕ!$AD1048=1,ДАННЫЕ!$AE1048=1),1,0))</f>
        <v>0</v>
      </c>
    </row>
    <row r="1049" spans="1:20" x14ac:dyDescent="0.2">
      <c r="A1049" s="78">
        <f>IF(B1049&gt;0,IF(MONTH(ДАННЫЕ!$F$1)=MONTH(ДАННЫЕ!$B1049),1,0),0)</f>
        <v>0</v>
      </c>
      <c r="B1049" s="14">
        <f>IF(ДАННЫЕ!$B1049&gt;0,IF(YEAR(ДАННЫЕ!$F$1)=YEAR(ДАННЫЕ!$B1049),1,0),0)</f>
        <v>0</v>
      </c>
      <c r="C1049" s="14">
        <f>IF(ДАННЫЕ!$CM1049&gt;0,IF(YEAR(ДАННЫЕ!$F$1)=YEAR(ДАННЫЕ!$CM1049),1,0),0)</f>
        <v>0</v>
      </c>
      <c r="D1049" s="14">
        <f>IF(ДАННЫЕ!$CJ1049&gt;0,IF(ДАННЫЕ!$CL1049&gt;ДАННЫЕ!$F$1,1,IF(ДАННЫЕ!$CL1049&gt;0,0,1)),0)</f>
        <v>0</v>
      </c>
      <c r="E1049" s="43" t="str">
        <f ca="1">IF(ДАННЫЕ!$F$1&gt;0,IF(ДАННЫЕ!$G1049&gt;0,DATEDIF(ДАННЫЕ!$G1049,ДАННЫЕ!$F$1,"y"),""),IF(ДАННЫЕ!$G1049&gt;0,DATEDIF(ДАННЫЕ!$G1049,TODAY(),"y"),""))</f>
        <v/>
      </c>
      <c r="F1049" s="43" t="str">
        <f xml:space="preserve"> IF(ДАННЫЕ!$F1049="М",IF(E1049&gt;=18,IF(E1049&lt;60,1,""),""),"")&amp;IF(ДАННЫЕ!$F1049="Ж",IF(E1049&gt;=18,IF(E1049&lt;55,1,""),""),"")</f>
        <v/>
      </c>
      <c r="G1049" s="43" t="str">
        <f xml:space="preserve"> IF(ДАННЫЕ!$F1049="М",IF(E1049&gt;=60,2,""),"")&amp;IF(ДАННЫЕ!$F1049="Ж",IF(E1049&gt;=55,2,""),"")</f>
        <v/>
      </c>
      <c r="H1049" s="43" t="str">
        <f t="shared" ca="1" si="48"/>
        <v/>
      </c>
      <c r="I1049" s="43" t="str">
        <f t="shared" ca="1" si="49"/>
        <v>03</v>
      </c>
      <c r="J1049" s="28" t="str">
        <f ca="1">ДАННЫЕ!$F1049&amp;H1049&amp;I1049&amp;ДАННЫЕ!$I1049&amp;"m"&amp;IF(ДАННЫЕ!$I1049&gt;0,IF(ДАННЫЕ!$J1049&gt;0,0,1),"")&amp;"f"&amp;IF(ДАННЫЕ!$R1049&gt;0,IF(YEAR(ДАННЫЕ!$F$1)=YEAR(ДАННЫЕ!$R1049),1,0),0)&amp;"z"&amp;ДАННЫЕ!$R1049&amp;"p"&amp;ДАННЫЕ!$S1049&amp;"i"&amp;ДАННЫЕ!$T1049&amp;"h"&amp;ДАННЫЕ!$K1049&amp;"be"&amp;ДАННЫЕ!$BI1049&amp;"CD"&amp;IF(ДАННЫЕ!BF1049&gt;500,4,IF(ДАННЫЕ!BF1049&gt;350,3,IF(ДАННЫЕ!BF1049&gt;200,2,IF(ДАННЫЕ!BF1049&gt;0,1,0))))&amp;"g"&amp;B1049&amp;"d"&amp;H1049&amp;"l"&amp;ДАННЫЕ!AT1049&amp;"a"&amp;ДАННЫЕ!$V1049&amp;"v"&amp;R1049&amp;"k"&amp;ДАННЫЕ!$U1049&amp;"s"&amp;ДАННЫЕ!$Y1049&amp;"t"&amp;ДАННЫЕ!$X1049&amp;"b"&amp;IF(ДАННЫЕ!$Q1049&gt;1,1,0)&amp;"PP"&amp;ДАННЫЕ!Z1049&amp;"c"&amp;S1049&amp;"x"&amp;IF(ДАННЫЕ!$BY1049&gt;0,IF(YEAR(ДАННЫЕ!$F$1)=YEAR(ДАННЫЕ!$BY1049),1,0),0)&amp;"n"&amp;IF(ДАННЫЕ!$BZ1049&gt;0,IF(YEAR(ДАННЫЕ!$F$1)=YEAR(ДАННЫЕ!$BZ1049),1,0),0)&amp;"u"&amp;D1049&amp;"z"&amp;IF(ДАННЫЕ!$CL1049&gt;0,IF(YEAR(ДАННЫЕ!$F$1)&gt;YEAR(ДАННЫЕ!$CL1049),11,12),0)</f>
        <v>03mf0zpihbeCD0g0dlav0kstb0PPc0x0n0u0z0</v>
      </c>
      <c r="K1049" s="28" t="str">
        <f ca="1">ДАННЫЕ!$I1049&amp;"x"&amp;B1049&amp;"w"&amp;IF(T1049+ДАННЫЕ!AD1049+ДАННЫЕ!AE1049+ДАННЫЕ!AF1049+ДАННЫЕ!AG1049+ДАННЫЕ!AH1049+ДАННЫЕ!$AL1049+ДАННЫЕ!AI1049+ДАННЫЕ!AJ1049+ДАННЫЕ!AK1049+ДАННЫЕ!AP1049+ДАННЫЕ!AQ1049+ДАННЫЕ!AR1049+ДАННЫЕ!$AM1049+ДАННЫЕ!$AN1049+ДАННЫЕ!AS1049+ДАННЫЕ!AT1049&gt;0,1,0)&amp;IF(OR(T1049=2,ДАННЫЕ!AD1049=2,ДАННЫЕ!AE1049=2,ДАННЫЕ!AF1049=2,ДАННЫЕ!AG1049=2,ДАННЫЕ!AH1049=2,ДАННЫЕ!$AL1049=2,ДАННЫЕ!AI1049=2,ДАННЫЕ!AJ1049=2,ДАННЫЕ!AK1049=2,ДАННЫЕ!AP1049=2,ДАННЫЕ!AQ1049=2,ДАННЫЕ!AR1049=2,ДАННЫЕ!$AM1049=2,ДАННЫЕ!$AN1049=2,ДАННЫЕ!AS1049=2,ДАННЫЕ!AT1049=2),2,0)&amp;"t"&amp;IF(T1049&gt;0,"1"&amp;T1049,"00")&amp;"f"&amp;IF(ДАННЫЕ!$AC1049,"1"&amp;ДАННЫЕ!$AC1049,"00")&amp;"b"&amp;IF(ДАННЫЕ!$AD1049,"1"&amp;ДАННЫЕ!$AD1049,"00")&amp;"g"&amp;IF(ДАННЫЕ!$AF1049,"1"&amp;ДАННЫЕ!$AF1049,"00")&amp;"c"&amp;IF(ДАННЫЕ!$AG1049,"1"&amp;ДАННЫЕ!$AG1049,"00")&amp;"i"&amp;IF(ДАННЫЕ!$AH1049,"1"&amp;ДАННЫЕ!$AH1049,"00")&amp;"r"&amp;IF(ДАННЫЕ!$AL1049,"1"&amp;ДАННЫЕ!$AL1049,"00")&amp;"m"&amp;IF(ДАННЫЕ!$AI1049,"1"&amp;ДАННЫЕ!$AI1049,"00")&amp;"hS"&amp;IF(ДАННЫЕ!$AJ1049,"1"&amp;ДАННЫЕ!$AJ1049,"00")&amp;"hZ"&amp;IF(ДАННЫЕ!$AK1049,"1"&amp;ДАННЫЕ!$AK1049,"00")&amp;"p"&amp;IF(ДАННЫЕ!$AP1049,"1"&amp;ДАННЫЕ!$AP1049,"00")&amp;"k"&amp;IF(ДАННЫЕ!$AQ1049,"1"&amp;ДАННЫЕ!$AQ1049,"00")&amp;"z"&amp;IF(ДАННЫЕ!$AR1049,"1"&amp;ДАННЫЕ!$AR1049,"00")&amp;"j"&amp;IF(ДАННЫЕ!$AM1049,"1"&amp;ДАННЫЕ!$AM1049,"00")&amp;"n"&amp;IF(ДАННЫЕ!$AN1049,"1"&amp;ДАННЫЕ!$AN1049,"00")&amp;"E"&amp;ДАННЫЕ!BI1049&amp;"L"&amp;ДАННЫЕ!AO1049&amp;"h"&amp;IF(ДАННЫЕ!$AU1049&gt;0,1,0)&amp;"v"&amp;IF(ДАННЫЕ!$AW1049&gt;0,1,0)&amp;"a"&amp;IF(ДАННЫЕ!$AS1049,"1"&amp;ДАННЫЕ!$AS1049,"00")&amp;"s"&amp;IF(ДАННЫЕ!$AT1049,"1"&amp;ДАННЫЕ!$AT1049,"00")&amp;"u"&amp;IF(ДАННЫЕ!$CJ1049&gt;0,1,0)&amp;"y"&amp;B1049&amp;"d"&amp;H1049&amp;"e"&amp;F1049&amp;G1049</f>
        <v>x0w00t00f00b00g00c00i00r00m00hS00hZ00p00k00z00j00n00ELh0v0a00s00u0y0de</v>
      </c>
      <c r="L1049" s="28" t="str">
        <f ca="1">ДАННЫЕ!$I1049&amp;"VN"&amp;IF(ДАННЫЕ!AW1049&gt;0,11,10)&amp;"CD"&amp;IF(ДАННЫЕ!BF1049&gt;500,16,IF(ДАННЫЕ!BF1049&gt;350,15,IF(ДАННЫЕ!BF1049&gt;=200,14,IF(ДАННЫЕ!BF1049&gt;=100,13,IF(ДАННЫЕ!BF1049&gt;=50,12,IF(ДАННЫЕ!BF1049&gt;0,11,10))))))&amp;"AR"&amp;IF(ДАННЫЕ!BX1049&gt;0,1,0)&amp;"GD"&amp;B1049&amp;"VV"&amp;IF(E1049&gt;=5,IF(E1049&lt;18,1,0),0)</f>
        <v>VN10CD10AR0GD0VV0</v>
      </c>
      <c r="M1049" s="28" t="str">
        <f>ДАННЫЕ!$I1049&amp;"b"&amp;ДАННЫЕ!$BI1049&amp;"r"&amp;ДАННЫЕ!$BJ1049&amp;"CD"&amp;IF(ДАННЫЕ!BF1049&gt;0,IF(ДАННЫЕ!BF1049&lt;200,1,IF(ДАННЫЕ!BF1049&lt;350,2,3)),0)&amp;"h"&amp;IF(ДАННЫЕ!$BK1049+ДАННЫЕ!$BL1049+ДАННЫЕ!$BM1049&gt;0,1,0)&amp;"x"&amp;ДАННЫЕ!$BK1049&amp;"y"&amp;ДАННЫЕ!$BL1049&amp;"z"&amp;ДАННЫЕ!$BM1049&amp;"c"&amp;IF(ДАННЫЕ!$BK1049+ДАННЫЕ!$BL1049+ДАННЫЕ!$BM1049=3,1,0)&amp;"a"&amp;IF(ДАННЫЕ!$BQ1049+ДАННЫЕ!$BR1049&gt;0,1,0)&amp;"d"&amp;ДАННЫЕ!$BQ1049&amp;"v"&amp;ДАННЫЕ!$BR1049&amp;"p"&amp;ДАННЫЕ!$BS1049&amp;"n"&amp;ДАННЫЕ!$BU1049&amp;"t"&amp;ДАННЫЕ!$BV1049&amp;"o"&amp;ДАННЫЕ!$BT1049&amp;"l"&amp;IF(ДАННЫЕ!$BN1049&gt;0,1,0)&amp;ДАННЫЕ!$BN1049&amp;"g"&amp;ДАННЫЕ!$BO1049&amp;"s"&amp;ДАННЫЕ!$BP1049&amp;"DZ"&amp;IF(ДАННЫЕ!B1049-ДАННЫЕ!G1049 &lt; 60,IF(ДАННЫЕ!B1049-ДАННЫЕ!G1049 &gt;= 0,1,0),0)&amp;"u"&amp;IF(ДАННЫЕ!$CJ1049&gt;0,1,0)</f>
        <v>brCD0h0xyzc0a0dvpntol0gsDZ1u0</v>
      </c>
      <c r="N1049" s="28" t="str">
        <f ca="1">ДАННЫЕ!$F1049&amp;ДАННЫЕ!$I1049&amp;"g"&amp;B1049&amp;"cf"&amp;D1049&amp;"a"&amp;IF(ДАННЫЕ!$BX1049&gt;0,1,0)&amp;IF(ДАННЫЕ!$BF1049&gt;500,1,IF(ДАННЫЕ!$BF1049&gt;350,2,IF(ДАННЫЕ!$BF1049&gt;=200,3,IF(ДАННЫЕ!$BF1049&gt;=100,4,IF(ДАННЫЕ!$BF1049&gt;=50,5,IF(ДАННЫЕ!$BF1049&lt;50,6,0))))))&amp;"AR"&amp;IF(DATEDIF(ДАННЫЕ!$BX1049,ДАННЫЕ!$F$1,"y")&gt;1,1,0)&amp;"VG"&amp;IF(ДАННЫЕ!$BH1049="0",1,0)&amp;"o"&amp;IF(T1049+ДАННЫЕ!$AF1049+ДАННЫЕ!$AG1049+ДАННЫЕ!$AH1049+ДАННЫЕ!$AI1049+ДАННЫЕ!$AJ1049+ДАННЫЕ!$AP1049+ДАННЫЕ!$AQ1049+ДАННЫЕ!$AR1049+ДАННЫЕ!$AU1049+ДАННЫЕ!$AW1049+ДАННЫЕ!$AS1049+ДАННЫЕ!$AT1049&gt;0,1,0)&amp;"x"&amp;ДАННЫЕ!$AG1049&amp;"p"&amp;IF(ДАННЫЕ!$BY1049&gt;0,1,0)&amp;"v"&amp;IF(ДАННЫЕ!$BZ1049&gt;0,1,0)&amp;"n"&amp;ДАННЫЕ!$CA1049&amp;"t"&amp;ДАННЫЕ!$AY1049&amp;"k"&amp;ДАННЫЕ!$CB1049&amp;"q"&amp;ДАННЫЕ!$CC1049&amp;"w"&amp;ДАННЫЕ!$CD1049&amp;"e"&amp;ДАННЫЕ!$CE1049&amp;"m"&amp;ДАННЫЕ!$CF1049&amp;"c"&amp;ДАННЫЕ!$CG1049&amp;"z"&amp;ДАННЫЕ!$CH1049&amp;"d"&amp;IF(H1049=4,1,0)&amp;"s"&amp;IF(ДАННЫЕ!$J1049=1,0,1)&amp;"u"&amp;IF(ДАННЫЕ!$CJ1049&gt;0,1,0)</f>
        <v>g0cf0a06AR1VG0o0xp0v0ntkqwemczd0s1u0</v>
      </c>
      <c r="O1049" s="28" t="str">
        <f>ДАННЫЕ!$I1049&amp;"g"&amp;B1049&amp;A1049&amp;"f"&amp;P1049&amp;"c"&amp;IF(ДАННЫЕ!$U1049&gt;0,1,0)&amp;"s"&amp;IF(ДАННЫЕ!$Q1049&gt;0,IF(YEAR(ДАННЫЕ!$F$1)=YEAR(ДАННЫЕ!$Q1049),IF(MONTH(ДАННЫЕ!$F$1)=MONTH(ДАННЫЕ!$Q1049),111,11),1),0)&amp;"i"&amp;IF(ДАННЫЕ!$R1049+ДАННЫЕ!$S1049+ДАННЫЕ!$T1049=0,0,1)&amp;"h"&amp;IF(ДАННЫЕ!$P1049&gt;0,1,0)&amp;"p"&amp;IF(ДАННЫЕ!$CI1049&gt;0,IF(YEAR(ДАННЫЕ!$F$1)=YEAR(ДАННЫЕ!$CI1049),IF(MONTH(ДАННЫЕ!$F$1)=MONTH(ДАННЫЕ!$CI1049),111,11),1),0)&amp;"d"&amp;IF(ДАННЫЕ!$CJ1049&gt;0,IF(YEAR(ДАННЫЕ!$F$1)=YEAR(ДАННЫЕ!$CJ1049),IF(MONTH(ДАННЫЕ!$F$1)=MONTH(ДАННЫЕ!$CJ1049),111,11),1),0)&amp;"o"&amp;IF(ДАННЫЕ!$CK1049&gt;0,IF(MONTH(ДАННЫЕ!$F$1)=MONTH(ДАННЫЕ!$CK1049),111,11),0)&amp;"v"&amp;IF(ДАННЫЕ!$BE1049&gt;0,IF(MONTH(ДАННЫЕ!$F$1)=MONTH(ДАННЫЕ!$BE1049),111,11),0)</f>
        <v>g00f0c0s0i0h0p0d0o0v0</v>
      </c>
      <c r="P1049" s="15">
        <f t="shared" si="50"/>
        <v>0</v>
      </c>
      <c r="Q1049" s="15">
        <f>IF(ДАННЫЕ!$F$1&gt;ДАННЫЕ!$N1049,IF(YEAR(ДАННЫЕ!$F$1)=YEAR(ДАННЫЕ!M1049),1,0),0)</f>
        <v>0</v>
      </c>
      <c r="R1049" s="15">
        <f>IF(ДАННЫЕ!$F$1&gt;ДАННЫЕ!$N1049,IF(YEAR(ДАННЫЕ!$F$1)=YEAR(ДАННЫЕ!N1049),1,0),0)</f>
        <v>0</v>
      </c>
      <c r="S1049" s="15">
        <f>IF(ДАННЫЕ!$AA1049="2А",1,IF(ДАННЫЕ!$AA1049="2Б",2,IF(ДАННЫЕ!$AA1049="2В",3,IF(ДАННЫЕ!$AA1049=3,4,IF(ДАННЫЕ!$AA1049="4А",5,IF(ДАННЫЕ!$AA1049="4Б",6,IF(ДАННЫЕ!$AA1049="4В",7,IF(ДАННЫЕ!$AA1049=5,8,0))))))))</f>
        <v>0</v>
      </c>
      <c r="T1049" s="15">
        <f>IF(OR(ДАННЫЕ!$AC1049=2,ДАННЫЕ!$AD1049=2,ДАННЫЕ!$AE1049=2),2,IF(OR(ДАННЫЕ!$AC1049=1,ДАННЫЕ!$AD1049=1,ДАННЫЕ!$AE1049=1),1,0))</f>
        <v>0</v>
      </c>
    </row>
    <row r="1050" spans="1:20" x14ac:dyDescent="0.2">
      <c r="A1050" s="78">
        <f>IF(B1050&gt;0,IF(MONTH(ДАННЫЕ!$F$1)=MONTH(ДАННЫЕ!$B1050),1,0),0)</f>
        <v>0</v>
      </c>
      <c r="B1050" s="14">
        <f>IF(ДАННЫЕ!$B1050&gt;0,IF(YEAR(ДАННЫЕ!$F$1)=YEAR(ДАННЫЕ!$B1050),1,0),0)</f>
        <v>0</v>
      </c>
      <c r="C1050" s="14">
        <f>IF(ДАННЫЕ!$CM1050&gt;0,IF(YEAR(ДАННЫЕ!$F$1)=YEAR(ДАННЫЕ!$CM1050),1,0),0)</f>
        <v>0</v>
      </c>
      <c r="D1050" s="14">
        <f>IF(ДАННЫЕ!$CJ1050&gt;0,IF(ДАННЫЕ!$CL1050&gt;ДАННЫЕ!$F$1,1,IF(ДАННЫЕ!$CL1050&gt;0,0,1)),0)</f>
        <v>0</v>
      </c>
      <c r="E1050" s="43" t="str">
        <f ca="1">IF(ДАННЫЕ!$F$1&gt;0,IF(ДАННЫЕ!$G1050&gt;0,DATEDIF(ДАННЫЕ!$G1050,ДАННЫЕ!$F$1,"y"),""),IF(ДАННЫЕ!$G1050&gt;0,DATEDIF(ДАННЫЕ!$G1050,TODAY(),"y"),""))</f>
        <v/>
      </c>
      <c r="F1050" s="43" t="str">
        <f xml:space="preserve"> IF(ДАННЫЕ!$F1050="М",IF(E1050&gt;=18,IF(E1050&lt;60,1,""),""),"")&amp;IF(ДАННЫЕ!$F1050="Ж",IF(E1050&gt;=18,IF(E1050&lt;55,1,""),""),"")</f>
        <v/>
      </c>
      <c r="G1050" s="43" t="str">
        <f xml:space="preserve"> IF(ДАННЫЕ!$F1050="М",IF(E1050&gt;=60,2,""),"")&amp;IF(ДАННЫЕ!$F1050="Ж",IF(E1050&gt;=55,2,""),"")</f>
        <v/>
      </c>
      <c r="H1050" s="43" t="str">
        <f t="shared" ca="1" si="48"/>
        <v/>
      </c>
      <c r="I1050" s="43" t="str">
        <f t="shared" ca="1" si="49"/>
        <v>03</v>
      </c>
      <c r="J1050" s="28" t="str">
        <f ca="1">ДАННЫЕ!$F1050&amp;H1050&amp;I1050&amp;ДАННЫЕ!$I1050&amp;"m"&amp;IF(ДАННЫЕ!$I1050&gt;0,IF(ДАННЫЕ!$J1050&gt;0,0,1),"")&amp;"f"&amp;IF(ДАННЫЕ!$R1050&gt;0,IF(YEAR(ДАННЫЕ!$F$1)=YEAR(ДАННЫЕ!$R1050),1,0),0)&amp;"z"&amp;ДАННЫЕ!$R1050&amp;"p"&amp;ДАННЫЕ!$S1050&amp;"i"&amp;ДАННЫЕ!$T1050&amp;"h"&amp;ДАННЫЕ!$K1050&amp;"be"&amp;ДАННЫЕ!$BI1050&amp;"CD"&amp;IF(ДАННЫЕ!BF1050&gt;500,4,IF(ДАННЫЕ!BF1050&gt;350,3,IF(ДАННЫЕ!BF1050&gt;200,2,IF(ДАННЫЕ!BF1050&gt;0,1,0))))&amp;"g"&amp;B1050&amp;"d"&amp;H1050&amp;"l"&amp;ДАННЫЕ!AT1050&amp;"a"&amp;ДАННЫЕ!$V1050&amp;"v"&amp;R1050&amp;"k"&amp;ДАННЫЕ!$U1050&amp;"s"&amp;ДАННЫЕ!$Y1050&amp;"t"&amp;ДАННЫЕ!$X1050&amp;"b"&amp;IF(ДАННЫЕ!$Q1050&gt;1,1,0)&amp;"PP"&amp;ДАННЫЕ!Z1050&amp;"c"&amp;S1050&amp;"x"&amp;IF(ДАННЫЕ!$BY1050&gt;0,IF(YEAR(ДАННЫЕ!$F$1)=YEAR(ДАННЫЕ!$BY1050),1,0),0)&amp;"n"&amp;IF(ДАННЫЕ!$BZ1050&gt;0,IF(YEAR(ДАННЫЕ!$F$1)=YEAR(ДАННЫЕ!$BZ1050),1,0),0)&amp;"u"&amp;D1050&amp;"z"&amp;IF(ДАННЫЕ!$CL1050&gt;0,IF(YEAR(ДАННЫЕ!$F$1)&gt;YEAR(ДАННЫЕ!$CL1050),11,12),0)</f>
        <v>03mf0zpihbeCD0g0dlav0kstb0PPc0x0n0u0z0</v>
      </c>
      <c r="K1050" s="28" t="str">
        <f ca="1">ДАННЫЕ!$I1050&amp;"x"&amp;B1050&amp;"w"&amp;IF(T1050+ДАННЫЕ!AD1050+ДАННЫЕ!AE1050+ДАННЫЕ!AF1050+ДАННЫЕ!AG1050+ДАННЫЕ!AH1050+ДАННЫЕ!$AL1050+ДАННЫЕ!AI1050+ДАННЫЕ!AJ1050+ДАННЫЕ!AK1050+ДАННЫЕ!AP1050+ДАННЫЕ!AQ1050+ДАННЫЕ!AR1050+ДАННЫЕ!$AM1050+ДАННЫЕ!$AN1050+ДАННЫЕ!AS1050+ДАННЫЕ!AT1050&gt;0,1,0)&amp;IF(OR(T1050=2,ДАННЫЕ!AD1050=2,ДАННЫЕ!AE1050=2,ДАННЫЕ!AF1050=2,ДАННЫЕ!AG1050=2,ДАННЫЕ!AH1050=2,ДАННЫЕ!$AL1050=2,ДАННЫЕ!AI1050=2,ДАННЫЕ!AJ1050=2,ДАННЫЕ!AK1050=2,ДАННЫЕ!AP1050=2,ДАННЫЕ!AQ1050=2,ДАННЫЕ!AR1050=2,ДАННЫЕ!$AM1050=2,ДАННЫЕ!$AN1050=2,ДАННЫЕ!AS1050=2,ДАННЫЕ!AT1050=2),2,0)&amp;"t"&amp;IF(T1050&gt;0,"1"&amp;T1050,"00")&amp;"f"&amp;IF(ДАННЫЕ!$AC1050,"1"&amp;ДАННЫЕ!$AC1050,"00")&amp;"b"&amp;IF(ДАННЫЕ!$AD1050,"1"&amp;ДАННЫЕ!$AD1050,"00")&amp;"g"&amp;IF(ДАННЫЕ!$AF1050,"1"&amp;ДАННЫЕ!$AF1050,"00")&amp;"c"&amp;IF(ДАННЫЕ!$AG1050,"1"&amp;ДАННЫЕ!$AG1050,"00")&amp;"i"&amp;IF(ДАННЫЕ!$AH1050,"1"&amp;ДАННЫЕ!$AH1050,"00")&amp;"r"&amp;IF(ДАННЫЕ!$AL1050,"1"&amp;ДАННЫЕ!$AL1050,"00")&amp;"m"&amp;IF(ДАННЫЕ!$AI1050,"1"&amp;ДАННЫЕ!$AI1050,"00")&amp;"hS"&amp;IF(ДАННЫЕ!$AJ1050,"1"&amp;ДАННЫЕ!$AJ1050,"00")&amp;"hZ"&amp;IF(ДАННЫЕ!$AK1050,"1"&amp;ДАННЫЕ!$AK1050,"00")&amp;"p"&amp;IF(ДАННЫЕ!$AP1050,"1"&amp;ДАННЫЕ!$AP1050,"00")&amp;"k"&amp;IF(ДАННЫЕ!$AQ1050,"1"&amp;ДАННЫЕ!$AQ1050,"00")&amp;"z"&amp;IF(ДАННЫЕ!$AR1050,"1"&amp;ДАННЫЕ!$AR1050,"00")&amp;"j"&amp;IF(ДАННЫЕ!$AM1050,"1"&amp;ДАННЫЕ!$AM1050,"00")&amp;"n"&amp;IF(ДАННЫЕ!$AN1050,"1"&amp;ДАННЫЕ!$AN1050,"00")&amp;"E"&amp;ДАННЫЕ!BI1050&amp;"L"&amp;ДАННЫЕ!AO1050&amp;"h"&amp;IF(ДАННЫЕ!$AU1050&gt;0,1,0)&amp;"v"&amp;IF(ДАННЫЕ!$AW1050&gt;0,1,0)&amp;"a"&amp;IF(ДАННЫЕ!$AS1050,"1"&amp;ДАННЫЕ!$AS1050,"00")&amp;"s"&amp;IF(ДАННЫЕ!$AT1050,"1"&amp;ДАННЫЕ!$AT1050,"00")&amp;"u"&amp;IF(ДАННЫЕ!$CJ1050&gt;0,1,0)&amp;"y"&amp;B1050&amp;"d"&amp;H1050&amp;"e"&amp;F1050&amp;G1050</f>
        <v>x0w00t00f00b00g00c00i00r00m00hS00hZ00p00k00z00j00n00ELh0v0a00s00u0y0de</v>
      </c>
      <c r="L1050" s="28" t="str">
        <f ca="1">ДАННЫЕ!$I1050&amp;"VN"&amp;IF(ДАННЫЕ!AW1050&gt;0,11,10)&amp;"CD"&amp;IF(ДАННЫЕ!BF1050&gt;500,16,IF(ДАННЫЕ!BF1050&gt;350,15,IF(ДАННЫЕ!BF1050&gt;=200,14,IF(ДАННЫЕ!BF1050&gt;=100,13,IF(ДАННЫЕ!BF1050&gt;=50,12,IF(ДАННЫЕ!BF1050&gt;0,11,10))))))&amp;"AR"&amp;IF(ДАННЫЕ!BX1050&gt;0,1,0)&amp;"GD"&amp;B1050&amp;"VV"&amp;IF(E1050&gt;=5,IF(E1050&lt;18,1,0),0)</f>
        <v>VN10CD10AR0GD0VV0</v>
      </c>
      <c r="M1050" s="28" t="str">
        <f>ДАННЫЕ!$I1050&amp;"b"&amp;ДАННЫЕ!$BI1050&amp;"r"&amp;ДАННЫЕ!$BJ1050&amp;"CD"&amp;IF(ДАННЫЕ!BF1050&gt;0,IF(ДАННЫЕ!BF1050&lt;200,1,IF(ДАННЫЕ!BF1050&lt;350,2,3)),0)&amp;"h"&amp;IF(ДАННЫЕ!$BK1050+ДАННЫЕ!$BL1050+ДАННЫЕ!$BM1050&gt;0,1,0)&amp;"x"&amp;ДАННЫЕ!$BK1050&amp;"y"&amp;ДАННЫЕ!$BL1050&amp;"z"&amp;ДАННЫЕ!$BM1050&amp;"c"&amp;IF(ДАННЫЕ!$BK1050+ДАННЫЕ!$BL1050+ДАННЫЕ!$BM1050=3,1,0)&amp;"a"&amp;IF(ДАННЫЕ!$BQ1050+ДАННЫЕ!$BR1050&gt;0,1,0)&amp;"d"&amp;ДАННЫЕ!$BQ1050&amp;"v"&amp;ДАННЫЕ!$BR1050&amp;"p"&amp;ДАННЫЕ!$BS1050&amp;"n"&amp;ДАННЫЕ!$BU1050&amp;"t"&amp;ДАННЫЕ!$BV1050&amp;"o"&amp;ДАННЫЕ!$BT1050&amp;"l"&amp;IF(ДАННЫЕ!$BN1050&gt;0,1,0)&amp;ДАННЫЕ!$BN1050&amp;"g"&amp;ДАННЫЕ!$BO1050&amp;"s"&amp;ДАННЫЕ!$BP1050&amp;"DZ"&amp;IF(ДАННЫЕ!B1050-ДАННЫЕ!G1050 &lt; 60,IF(ДАННЫЕ!B1050-ДАННЫЕ!G1050 &gt;= 0,1,0),0)&amp;"u"&amp;IF(ДАННЫЕ!$CJ1050&gt;0,1,0)</f>
        <v>brCD0h0xyzc0a0dvpntol0gsDZ1u0</v>
      </c>
      <c r="N1050" s="28" t="str">
        <f ca="1">ДАННЫЕ!$F1050&amp;ДАННЫЕ!$I1050&amp;"g"&amp;B1050&amp;"cf"&amp;D1050&amp;"a"&amp;IF(ДАННЫЕ!$BX1050&gt;0,1,0)&amp;IF(ДАННЫЕ!$BF1050&gt;500,1,IF(ДАННЫЕ!$BF1050&gt;350,2,IF(ДАННЫЕ!$BF1050&gt;=200,3,IF(ДАННЫЕ!$BF1050&gt;=100,4,IF(ДАННЫЕ!$BF1050&gt;=50,5,IF(ДАННЫЕ!$BF1050&lt;50,6,0))))))&amp;"AR"&amp;IF(DATEDIF(ДАННЫЕ!$BX1050,ДАННЫЕ!$F$1,"y")&gt;1,1,0)&amp;"VG"&amp;IF(ДАННЫЕ!$BH1050="0",1,0)&amp;"o"&amp;IF(T1050+ДАННЫЕ!$AF1050+ДАННЫЕ!$AG1050+ДАННЫЕ!$AH1050+ДАННЫЕ!$AI1050+ДАННЫЕ!$AJ1050+ДАННЫЕ!$AP1050+ДАННЫЕ!$AQ1050+ДАННЫЕ!$AR1050+ДАННЫЕ!$AU1050+ДАННЫЕ!$AW1050+ДАННЫЕ!$AS1050+ДАННЫЕ!$AT1050&gt;0,1,0)&amp;"x"&amp;ДАННЫЕ!$AG1050&amp;"p"&amp;IF(ДАННЫЕ!$BY1050&gt;0,1,0)&amp;"v"&amp;IF(ДАННЫЕ!$BZ1050&gt;0,1,0)&amp;"n"&amp;ДАННЫЕ!$CA1050&amp;"t"&amp;ДАННЫЕ!$AY1050&amp;"k"&amp;ДАННЫЕ!$CB1050&amp;"q"&amp;ДАННЫЕ!$CC1050&amp;"w"&amp;ДАННЫЕ!$CD1050&amp;"e"&amp;ДАННЫЕ!$CE1050&amp;"m"&amp;ДАННЫЕ!$CF1050&amp;"c"&amp;ДАННЫЕ!$CG1050&amp;"z"&amp;ДАННЫЕ!$CH1050&amp;"d"&amp;IF(H1050=4,1,0)&amp;"s"&amp;IF(ДАННЫЕ!$J1050=1,0,1)&amp;"u"&amp;IF(ДАННЫЕ!$CJ1050&gt;0,1,0)</f>
        <v>g0cf0a06AR1VG0o0xp0v0ntkqwemczd0s1u0</v>
      </c>
      <c r="O1050" s="28" t="str">
        <f>ДАННЫЕ!$I1050&amp;"g"&amp;B1050&amp;A1050&amp;"f"&amp;P1050&amp;"c"&amp;IF(ДАННЫЕ!$U1050&gt;0,1,0)&amp;"s"&amp;IF(ДАННЫЕ!$Q1050&gt;0,IF(YEAR(ДАННЫЕ!$F$1)=YEAR(ДАННЫЕ!$Q1050),IF(MONTH(ДАННЫЕ!$F$1)=MONTH(ДАННЫЕ!$Q1050),111,11),1),0)&amp;"i"&amp;IF(ДАННЫЕ!$R1050+ДАННЫЕ!$S1050+ДАННЫЕ!$T1050=0,0,1)&amp;"h"&amp;IF(ДАННЫЕ!$P1050&gt;0,1,0)&amp;"p"&amp;IF(ДАННЫЕ!$CI1050&gt;0,IF(YEAR(ДАННЫЕ!$F$1)=YEAR(ДАННЫЕ!$CI1050),IF(MONTH(ДАННЫЕ!$F$1)=MONTH(ДАННЫЕ!$CI1050),111,11),1),0)&amp;"d"&amp;IF(ДАННЫЕ!$CJ1050&gt;0,IF(YEAR(ДАННЫЕ!$F$1)=YEAR(ДАННЫЕ!$CJ1050),IF(MONTH(ДАННЫЕ!$F$1)=MONTH(ДАННЫЕ!$CJ1050),111,11),1),0)&amp;"o"&amp;IF(ДАННЫЕ!$CK1050&gt;0,IF(MONTH(ДАННЫЕ!$F$1)=MONTH(ДАННЫЕ!$CK1050),111,11),0)&amp;"v"&amp;IF(ДАННЫЕ!$BE1050&gt;0,IF(MONTH(ДАННЫЕ!$F$1)=MONTH(ДАННЫЕ!$BE1050),111,11),0)</f>
        <v>g00f0c0s0i0h0p0d0o0v0</v>
      </c>
      <c r="P1050" s="15">
        <f t="shared" si="50"/>
        <v>0</v>
      </c>
      <c r="Q1050" s="15">
        <f>IF(ДАННЫЕ!$F$1&gt;ДАННЫЕ!$N1050,IF(YEAR(ДАННЫЕ!$F$1)=YEAR(ДАННЫЕ!M1050),1,0),0)</f>
        <v>0</v>
      </c>
      <c r="R1050" s="15">
        <f>IF(ДАННЫЕ!$F$1&gt;ДАННЫЕ!$N1050,IF(YEAR(ДАННЫЕ!$F$1)=YEAR(ДАННЫЕ!N1050),1,0),0)</f>
        <v>0</v>
      </c>
      <c r="S1050" s="15">
        <f>IF(ДАННЫЕ!$AA1050="2А",1,IF(ДАННЫЕ!$AA1050="2Б",2,IF(ДАННЫЕ!$AA1050="2В",3,IF(ДАННЫЕ!$AA1050=3,4,IF(ДАННЫЕ!$AA1050="4А",5,IF(ДАННЫЕ!$AA1050="4Б",6,IF(ДАННЫЕ!$AA1050="4В",7,IF(ДАННЫЕ!$AA1050=5,8,0))))))))</f>
        <v>0</v>
      </c>
      <c r="T1050" s="15">
        <f>IF(OR(ДАННЫЕ!$AC1050=2,ДАННЫЕ!$AD1050=2,ДАННЫЕ!$AE1050=2),2,IF(OR(ДАННЫЕ!$AC1050=1,ДАННЫЕ!$AD1050=1,ДАННЫЕ!$AE1050=1),1,0))</f>
        <v>0</v>
      </c>
    </row>
    <row r="1051" spans="1:20" x14ac:dyDescent="0.2">
      <c r="A1051" s="78">
        <f>IF(B1051&gt;0,IF(MONTH(ДАННЫЕ!$F$1)=MONTH(ДАННЫЕ!$B1051),1,0),0)</f>
        <v>0</v>
      </c>
      <c r="B1051" s="14">
        <f>IF(ДАННЫЕ!$B1051&gt;0,IF(YEAR(ДАННЫЕ!$F$1)=YEAR(ДАННЫЕ!$B1051),1,0),0)</f>
        <v>0</v>
      </c>
      <c r="C1051" s="14">
        <f>IF(ДАННЫЕ!$CM1051&gt;0,IF(YEAR(ДАННЫЕ!$F$1)=YEAR(ДАННЫЕ!$CM1051),1,0),0)</f>
        <v>0</v>
      </c>
      <c r="D1051" s="14">
        <f>IF(ДАННЫЕ!$CJ1051&gt;0,IF(ДАННЫЕ!$CL1051&gt;ДАННЫЕ!$F$1,1,IF(ДАННЫЕ!$CL1051&gt;0,0,1)),0)</f>
        <v>0</v>
      </c>
      <c r="E1051" s="43" t="str">
        <f ca="1">IF(ДАННЫЕ!$F$1&gt;0,IF(ДАННЫЕ!$G1051&gt;0,DATEDIF(ДАННЫЕ!$G1051,ДАННЫЕ!$F$1,"y"),""),IF(ДАННЫЕ!$G1051&gt;0,DATEDIF(ДАННЫЕ!$G1051,TODAY(),"y"),""))</f>
        <v/>
      </c>
      <c r="F1051" s="43" t="str">
        <f xml:space="preserve"> IF(ДАННЫЕ!$F1051="М",IF(E1051&gt;=18,IF(E1051&lt;60,1,""),""),"")&amp;IF(ДАННЫЕ!$F1051="Ж",IF(E1051&gt;=18,IF(E1051&lt;55,1,""),""),"")</f>
        <v/>
      </c>
      <c r="G1051" s="43" t="str">
        <f xml:space="preserve"> IF(ДАННЫЕ!$F1051="М",IF(E1051&gt;=60,2,""),"")&amp;IF(ДАННЫЕ!$F1051="Ж",IF(E1051&gt;=55,2,""),"")</f>
        <v/>
      </c>
      <c r="H1051" s="43" t="str">
        <f t="shared" ca="1" si="48"/>
        <v/>
      </c>
      <c r="I1051" s="43" t="str">
        <f t="shared" ca="1" si="49"/>
        <v>03</v>
      </c>
      <c r="J1051" s="28" t="str">
        <f ca="1">ДАННЫЕ!$F1051&amp;H1051&amp;I1051&amp;ДАННЫЕ!$I1051&amp;"m"&amp;IF(ДАННЫЕ!$I1051&gt;0,IF(ДАННЫЕ!$J1051&gt;0,0,1),"")&amp;"f"&amp;IF(ДАННЫЕ!$R1051&gt;0,IF(YEAR(ДАННЫЕ!$F$1)=YEAR(ДАННЫЕ!$R1051),1,0),0)&amp;"z"&amp;ДАННЫЕ!$R1051&amp;"p"&amp;ДАННЫЕ!$S1051&amp;"i"&amp;ДАННЫЕ!$T1051&amp;"h"&amp;ДАННЫЕ!$K1051&amp;"be"&amp;ДАННЫЕ!$BI1051&amp;"CD"&amp;IF(ДАННЫЕ!BF1051&gt;500,4,IF(ДАННЫЕ!BF1051&gt;350,3,IF(ДАННЫЕ!BF1051&gt;200,2,IF(ДАННЫЕ!BF1051&gt;0,1,0))))&amp;"g"&amp;B1051&amp;"d"&amp;H1051&amp;"l"&amp;ДАННЫЕ!AT1051&amp;"a"&amp;ДАННЫЕ!$V1051&amp;"v"&amp;R1051&amp;"k"&amp;ДАННЫЕ!$U1051&amp;"s"&amp;ДАННЫЕ!$Y1051&amp;"t"&amp;ДАННЫЕ!$X1051&amp;"b"&amp;IF(ДАННЫЕ!$Q1051&gt;1,1,0)&amp;"PP"&amp;ДАННЫЕ!Z1051&amp;"c"&amp;S1051&amp;"x"&amp;IF(ДАННЫЕ!$BY1051&gt;0,IF(YEAR(ДАННЫЕ!$F$1)=YEAR(ДАННЫЕ!$BY1051),1,0),0)&amp;"n"&amp;IF(ДАННЫЕ!$BZ1051&gt;0,IF(YEAR(ДАННЫЕ!$F$1)=YEAR(ДАННЫЕ!$BZ1051),1,0),0)&amp;"u"&amp;D1051&amp;"z"&amp;IF(ДАННЫЕ!$CL1051&gt;0,IF(YEAR(ДАННЫЕ!$F$1)&gt;YEAR(ДАННЫЕ!$CL1051),11,12),0)</f>
        <v>03mf0zpihbeCD0g0dlav0kstb0PPc0x0n0u0z0</v>
      </c>
      <c r="K1051" s="28" t="str">
        <f ca="1">ДАННЫЕ!$I1051&amp;"x"&amp;B1051&amp;"w"&amp;IF(T1051+ДАННЫЕ!AD1051+ДАННЫЕ!AE1051+ДАННЫЕ!AF1051+ДАННЫЕ!AG1051+ДАННЫЕ!AH1051+ДАННЫЕ!$AL1051+ДАННЫЕ!AI1051+ДАННЫЕ!AJ1051+ДАННЫЕ!AK1051+ДАННЫЕ!AP1051+ДАННЫЕ!AQ1051+ДАННЫЕ!AR1051+ДАННЫЕ!$AM1051+ДАННЫЕ!$AN1051+ДАННЫЕ!AS1051+ДАННЫЕ!AT1051&gt;0,1,0)&amp;IF(OR(T1051=2,ДАННЫЕ!AD1051=2,ДАННЫЕ!AE1051=2,ДАННЫЕ!AF1051=2,ДАННЫЕ!AG1051=2,ДАННЫЕ!AH1051=2,ДАННЫЕ!$AL1051=2,ДАННЫЕ!AI1051=2,ДАННЫЕ!AJ1051=2,ДАННЫЕ!AK1051=2,ДАННЫЕ!AP1051=2,ДАННЫЕ!AQ1051=2,ДАННЫЕ!AR1051=2,ДАННЫЕ!$AM1051=2,ДАННЫЕ!$AN1051=2,ДАННЫЕ!AS1051=2,ДАННЫЕ!AT1051=2),2,0)&amp;"t"&amp;IF(T1051&gt;0,"1"&amp;T1051,"00")&amp;"f"&amp;IF(ДАННЫЕ!$AC1051,"1"&amp;ДАННЫЕ!$AC1051,"00")&amp;"b"&amp;IF(ДАННЫЕ!$AD1051,"1"&amp;ДАННЫЕ!$AD1051,"00")&amp;"g"&amp;IF(ДАННЫЕ!$AF1051,"1"&amp;ДАННЫЕ!$AF1051,"00")&amp;"c"&amp;IF(ДАННЫЕ!$AG1051,"1"&amp;ДАННЫЕ!$AG1051,"00")&amp;"i"&amp;IF(ДАННЫЕ!$AH1051,"1"&amp;ДАННЫЕ!$AH1051,"00")&amp;"r"&amp;IF(ДАННЫЕ!$AL1051,"1"&amp;ДАННЫЕ!$AL1051,"00")&amp;"m"&amp;IF(ДАННЫЕ!$AI1051,"1"&amp;ДАННЫЕ!$AI1051,"00")&amp;"hS"&amp;IF(ДАННЫЕ!$AJ1051,"1"&amp;ДАННЫЕ!$AJ1051,"00")&amp;"hZ"&amp;IF(ДАННЫЕ!$AK1051,"1"&amp;ДАННЫЕ!$AK1051,"00")&amp;"p"&amp;IF(ДАННЫЕ!$AP1051,"1"&amp;ДАННЫЕ!$AP1051,"00")&amp;"k"&amp;IF(ДАННЫЕ!$AQ1051,"1"&amp;ДАННЫЕ!$AQ1051,"00")&amp;"z"&amp;IF(ДАННЫЕ!$AR1051,"1"&amp;ДАННЫЕ!$AR1051,"00")&amp;"j"&amp;IF(ДАННЫЕ!$AM1051,"1"&amp;ДАННЫЕ!$AM1051,"00")&amp;"n"&amp;IF(ДАННЫЕ!$AN1051,"1"&amp;ДАННЫЕ!$AN1051,"00")&amp;"E"&amp;ДАННЫЕ!BI1051&amp;"L"&amp;ДАННЫЕ!AO1051&amp;"h"&amp;IF(ДАННЫЕ!$AU1051&gt;0,1,0)&amp;"v"&amp;IF(ДАННЫЕ!$AW1051&gt;0,1,0)&amp;"a"&amp;IF(ДАННЫЕ!$AS1051,"1"&amp;ДАННЫЕ!$AS1051,"00")&amp;"s"&amp;IF(ДАННЫЕ!$AT1051,"1"&amp;ДАННЫЕ!$AT1051,"00")&amp;"u"&amp;IF(ДАННЫЕ!$CJ1051&gt;0,1,0)&amp;"y"&amp;B1051&amp;"d"&amp;H1051&amp;"e"&amp;F1051&amp;G1051</f>
        <v>x0w00t00f00b00g00c00i00r00m00hS00hZ00p00k00z00j00n00ELh0v0a00s00u0y0de</v>
      </c>
      <c r="L1051" s="28" t="str">
        <f ca="1">ДАННЫЕ!$I1051&amp;"VN"&amp;IF(ДАННЫЕ!AW1051&gt;0,11,10)&amp;"CD"&amp;IF(ДАННЫЕ!BF1051&gt;500,16,IF(ДАННЫЕ!BF1051&gt;350,15,IF(ДАННЫЕ!BF1051&gt;=200,14,IF(ДАННЫЕ!BF1051&gt;=100,13,IF(ДАННЫЕ!BF1051&gt;=50,12,IF(ДАННЫЕ!BF1051&gt;0,11,10))))))&amp;"AR"&amp;IF(ДАННЫЕ!BX1051&gt;0,1,0)&amp;"GD"&amp;B1051&amp;"VV"&amp;IF(E1051&gt;=5,IF(E1051&lt;18,1,0),0)</f>
        <v>VN10CD10AR0GD0VV0</v>
      </c>
      <c r="M1051" s="28" t="str">
        <f>ДАННЫЕ!$I1051&amp;"b"&amp;ДАННЫЕ!$BI1051&amp;"r"&amp;ДАННЫЕ!$BJ1051&amp;"CD"&amp;IF(ДАННЫЕ!BF1051&gt;0,IF(ДАННЫЕ!BF1051&lt;200,1,IF(ДАННЫЕ!BF1051&lt;350,2,3)),0)&amp;"h"&amp;IF(ДАННЫЕ!$BK1051+ДАННЫЕ!$BL1051+ДАННЫЕ!$BM1051&gt;0,1,0)&amp;"x"&amp;ДАННЫЕ!$BK1051&amp;"y"&amp;ДАННЫЕ!$BL1051&amp;"z"&amp;ДАННЫЕ!$BM1051&amp;"c"&amp;IF(ДАННЫЕ!$BK1051+ДАННЫЕ!$BL1051+ДАННЫЕ!$BM1051=3,1,0)&amp;"a"&amp;IF(ДАННЫЕ!$BQ1051+ДАННЫЕ!$BR1051&gt;0,1,0)&amp;"d"&amp;ДАННЫЕ!$BQ1051&amp;"v"&amp;ДАННЫЕ!$BR1051&amp;"p"&amp;ДАННЫЕ!$BS1051&amp;"n"&amp;ДАННЫЕ!$BU1051&amp;"t"&amp;ДАННЫЕ!$BV1051&amp;"o"&amp;ДАННЫЕ!$BT1051&amp;"l"&amp;IF(ДАННЫЕ!$BN1051&gt;0,1,0)&amp;ДАННЫЕ!$BN1051&amp;"g"&amp;ДАННЫЕ!$BO1051&amp;"s"&amp;ДАННЫЕ!$BP1051&amp;"DZ"&amp;IF(ДАННЫЕ!B1051-ДАННЫЕ!G1051 &lt; 60,IF(ДАННЫЕ!B1051-ДАННЫЕ!G1051 &gt;= 0,1,0),0)&amp;"u"&amp;IF(ДАННЫЕ!$CJ1051&gt;0,1,0)</f>
        <v>brCD0h0xyzc0a0dvpntol0gsDZ1u0</v>
      </c>
      <c r="N1051" s="28" t="str">
        <f ca="1">ДАННЫЕ!$F1051&amp;ДАННЫЕ!$I1051&amp;"g"&amp;B1051&amp;"cf"&amp;D1051&amp;"a"&amp;IF(ДАННЫЕ!$BX1051&gt;0,1,0)&amp;IF(ДАННЫЕ!$BF1051&gt;500,1,IF(ДАННЫЕ!$BF1051&gt;350,2,IF(ДАННЫЕ!$BF1051&gt;=200,3,IF(ДАННЫЕ!$BF1051&gt;=100,4,IF(ДАННЫЕ!$BF1051&gt;=50,5,IF(ДАННЫЕ!$BF1051&lt;50,6,0))))))&amp;"AR"&amp;IF(DATEDIF(ДАННЫЕ!$BX1051,ДАННЫЕ!$F$1,"y")&gt;1,1,0)&amp;"VG"&amp;IF(ДАННЫЕ!$BH1051="0",1,0)&amp;"o"&amp;IF(T1051+ДАННЫЕ!$AF1051+ДАННЫЕ!$AG1051+ДАННЫЕ!$AH1051+ДАННЫЕ!$AI1051+ДАННЫЕ!$AJ1051+ДАННЫЕ!$AP1051+ДАННЫЕ!$AQ1051+ДАННЫЕ!$AR1051+ДАННЫЕ!$AU1051+ДАННЫЕ!$AW1051+ДАННЫЕ!$AS1051+ДАННЫЕ!$AT1051&gt;0,1,0)&amp;"x"&amp;ДАННЫЕ!$AG1051&amp;"p"&amp;IF(ДАННЫЕ!$BY1051&gt;0,1,0)&amp;"v"&amp;IF(ДАННЫЕ!$BZ1051&gt;0,1,0)&amp;"n"&amp;ДАННЫЕ!$CA1051&amp;"t"&amp;ДАННЫЕ!$AY1051&amp;"k"&amp;ДАННЫЕ!$CB1051&amp;"q"&amp;ДАННЫЕ!$CC1051&amp;"w"&amp;ДАННЫЕ!$CD1051&amp;"e"&amp;ДАННЫЕ!$CE1051&amp;"m"&amp;ДАННЫЕ!$CF1051&amp;"c"&amp;ДАННЫЕ!$CG1051&amp;"z"&amp;ДАННЫЕ!$CH1051&amp;"d"&amp;IF(H1051=4,1,0)&amp;"s"&amp;IF(ДАННЫЕ!$J1051=1,0,1)&amp;"u"&amp;IF(ДАННЫЕ!$CJ1051&gt;0,1,0)</f>
        <v>g0cf0a06AR1VG0o0xp0v0ntkqwemczd0s1u0</v>
      </c>
      <c r="O1051" s="28" t="str">
        <f>ДАННЫЕ!$I1051&amp;"g"&amp;B1051&amp;A1051&amp;"f"&amp;P1051&amp;"c"&amp;IF(ДАННЫЕ!$U1051&gt;0,1,0)&amp;"s"&amp;IF(ДАННЫЕ!$Q1051&gt;0,IF(YEAR(ДАННЫЕ!$F$1)=YEAR(ДАННЫЕ!$Q1051),IF(MONTH(ДАННЫЕ!$F$1)=MONTH(ДАННЫЕ!$Q1051),111,11),1),0)&amp;"i"&amp;IF(ДАННЫЕ!$R1051+ДАННЫЕ!$S1051+ДАННЫЕ!$T1051=0,0,1)&amp;"h"&amp;IF(ДАННЫЕ!$P1051&gt;0,1,0)&amp;"p"&amp;IF(ДАННЫЕ!$CI1051&gt;0,IF(YEAR(ДАННЫЕ!$F$1)=YEAR(ДАННЫЕ!$CI1051),IF(MONTH(ДАННЫЕ!$F$1)=MONTH(ДАННЫЕ!$CI1051),111,11),1),0)&amp;"d"&amp;IF(ДАННЫЕ!$CJ1051&gt;0,IF(YEAR(ДАННЫЕ!$F$1)=YEAR(ДАННЫЕ!$CJ1051),IF(MONTH(ДАННЫЕ!$F$1)=MONTH(ДАННЫЕ!$CJ1051),111,11),1),0)&amp;"o"&amp;IF(ДАННЫЕ!$CK1051&gt;0,IF(MONTH(ДАННЫЕ!$F$1)=MONTH(ДАННЫЕ!$CK1051),111,11),0)&amp;"v"&amp;IF(ДАННЫЕ!$BE1051&gt;0,IF(MONTH(ДАННЫЕ!$F$1)=MONTH(ДАННЫЕ!$BE1051),111,11),0)</f>
        <v>g00f0c0s0i0h0p0d0o0v0</v>
      </c>
      <c r="P1051" s="15">
        <f t="shared" si="50"/>
        <v>0</v>
      </c>
      <c r="Q1051" s="15">
        <f>IF(ДАННЫЕ!$F$1&gt;ДАННЫЕ!$N1051,IF(YEAR(ДАННЫЕ!$F$1)=YEAR(ДАННЫЕ!M1051),1,0),0)</f>
        <v>0</v>
      </c>
      <c r="R1051" s="15">
        <f>IF(ДАННЫЕ!$F$1&gt;ДАННЫЕ!$N1051,IF(YEAR(ДАННЫЕ!$F$1)=YEAR(ДАННЫЕ!N1051),1,0),0)</f>
        <v>0</v>
      </c>
      <c r="S1051" s="15">
        <f>IF(ДАННЫЕ!$AA1051="2А",1,IF(ДАННЫЕ!$AA1051="2Б",2,IF(ДАННЫЕ!$AA1051="2В",3,IF(ДАННЫЕ!$AA1051=3,4,IF(ДАННЫЕ!$AA1051="4А",5,IF(ДАННЫЕ!$AA1051="4Б",6,IF(ДАННЫЕ!$AA1051="4В",7,IF(ДАННЫЕ!$AA1051=5,8,0))))))))</f>
        <v>0</v>
      </c>
      <c r="T1051" s="15">
        <f>IF(OR(ДАННЫЕ!$AC1051=2,ДАННЫЕ!$AD1051=2,ДАННЫЕ!$AE1051=2),2,IF(OR(ДАННЫЕ!$AC1051=1,ДАННЫЕ!$AD1051=1,ДАННЫЕ!$AE1051=1),1,0))</f>
        <v>0</v>
      </c>
    </row>
    <row r="1052" spans="1:20" x14ac:dyDescent="0.2">
      <c r="A1052" s="78">
        <f>IF(B1052&gt;0,IF(MONTH(ДАННЫЕ!$F$1)=MONTH(ДАННЫЕ!$B1052),1,0),0)</f>
        <v>0</v>
      </c>
      <c r="B1052" s="14">
        <f>IF(ДАННЫЕ!$B1052&gt;0,IF(YEAR(ДАННЫЕ!$F$1)=YEAR(ДАННЫЕ!$B1052),1,0),0)</f>
        <v>0</v>
      </c>
      <c r="C1052" s="14">
        <f>IF(ДАННЫЕ!$CM1052&gt;0,IF(YEAR(ДАННЫЕ!$F$1)=YEAR(ДАННЫЕ!$CM1052),1,0),0)</f>
        <v>0</v>
      </c>
      <c r="D1052" s="14">
        <f>IF(ДАННЫЕ!$CJ1052&gt;0,IF(ДАННЫЕ!$CL1052&gt;ДАННЫЕ!$F$1,1,IF(ДАННЫЕ!$CL1052&gt;0,0,1)),0)</f>
        <v>0</v>
      </c>
      <c r="E1052" s="43" t="str">
        <f ca="1">IF(ДАННЫЕ!$F$1&gt;0,IF(ДАННЫЕ!$G1052&gt;0,DATEDIF(ДАННЫЕ!$G1052,ДАННЫЕ!$F$1,"y"),""),IF(ДАННЫЕ!$G1052&gt;0,DATEDIF(ДАННЫЕ!$G1052,TODAY(),"y"),""))</f>
        <v/>
      </c>
      <c r="F1052" s="43" t="str">
        <f xml:space="preserve"> IF(ДАННЫЕ!$F1052="М",IF(E1052&gt;=18,IF(E1052&lt;60,1,""),""),"")&amp;IF(ДАННЫЕ!$F1052="Ж",IF(E1052&gt;=18,IF(E1052&lt;55,1,""),""),"")</f>
        <v/>
      </c>
      <c r="G1052" s="43" t="str">
        <f xml:space="preserve"> IF(ДАННЫЕ!$F1052="М",IF(E1052&gt;=60,2,""),"")&amp;IF(ДАННЫЕ!$F1052="Ж",IF(E1052&gt;=55,2,""),"")</f>
        <v/>
      </c>
      <c r="H1052" s="43" t="str">
        <f t="shared" ca="1" si="48"/>
        <v/>
      </c>
      <c r="I1052" s="43" t="str">
        <f t="shared" ca="1" si="49"/>
        <v>03</v>
      </c>
      <c r="J1052" s="28" t="str">
        <f ca="1">ДАННЫЕ!$F1052&amp;H1052&amp;I1052&amp;ДАННЫЕ!$I1052&amp;"m"&amp;IF(ДАННЫЕ!$I1052&gt;0,IF(ДАННЫЕ!$J1052&gt;0,0,1),"")&amp;"f"&amp;IF(ДАННЫЕ!$R1052&gt;0,IF(YEAR(ДАННЫЕ!$F$1)=YEAR(ДАННЫЕ!$R1052),1,0),0)&amp;"z"&amp;ДАННЫЕ!$R1052&amp;"p"&amp;ДАННЫЕ!$S1052&amp;"i"&amp;ДАННЫЕ!$T1052&amp;"h"&amp;ДАННЫЕ!$K1052&amp;"be"&amp;ДАННЫЕ!$BI1052&amp;"CD"&amp;IF(ДАННЫЕ!BF1052&gt;500,4,IF(ДАННЫЕ!BF1052&gt;350,3,IF(ДАННЫЕ!BF1052&gt;200,2,IF(ДАННЫЕ!BF1052&gt;0,1,0))))&amp;"g"&amp;B1052&amp;"d"&amp;H1052&amp;"l"&amp;ДАННЫЕ!AT1052&amp;"a"&amp;ДАННЫЕ!$V1052&amp;"v"&amp;R1052&amp;"k"&amp;ДАННЫЕ!$U1052&amp;"s"&amp;ДАННЫЕ!$Y1052&amp;"t"&amp;ДАННЫЕ!$X1052&amp;"b"&amp;IF(ДАННЫЕ!$Q1052&gt;1,1,0)&amp;"PP"&amp;ДАННЫЕ!Z1052&amp;"c"&amp;S1052&amp;"x"&amp;IF(ДАННЫЕ!$BY1052&gt;0,IF(YEAR(ДАННЫЕ!$F$1)=YEAR(ДАННЫЕ!$BY1052),1,0),0)&amp;"n"&amp;IF(ДАННЫЕ!$BZ1052&gt;0,IF(YEAR(ДАННЫЕ!$F$1)=YEAR(ДАННЫЕ!$BZ1052),1,0),0)&amp;"u"&amp;D1052&amp;"z"&amp;IF(ДАННЫЕ!$CL1052&gt;0,IF(YEAR(ДАННЫЕ!$F$1)&gt;YEAR(ДАННЫЕ!$CL1052),11,12),0)</f>
        <v>03mf0zpihbeCD0g0dlav0kstb0PPc0x0n0u0z0</v>
      </c>
      <c r="K1052" s="28" t="str">
        <f ca="1">ДАННЫЕ!$I1052&amp;"x"&amp;B1052&amp;"w"&amp;IF(T1052+ДАННЫЕ!AD1052+ДАННЫЕ!AE1052+ДАННЫЕ!AF1052+ДАННЫЕ!AG1052+ДАННЫЕ!AH1052+ДАННЫЕ!$AL1052+ДАННЫЕ!AI1052+ДАННЫЕ!AJ1052+ДАННЫЕ!AK1052+ДАННЫЕ!AP1052+ДАННЫЕ!AQ1052+ДАННЫЕ!AR1052+ДАННЫЕ!$AM1052+ДАННЫЕ!$AN1052+ДАННЫЕ!AS1052+ДАННЫЕ!AT1052&gt;0,1,0)&amp;IF(OR(T1052=2,ДАННЫЕ!AD1052=2,ДАННЫЕ!AE1052=2,ДАННЫЕ!AF1052=2,ДАННЫЕ!AG1052=2,ДАННЫЕ!AH1052=2,ДАННЫЕ!$AL1052=2,ДАННЫЕ!AI1052=2,ДАННЫЕ!AJ1052=2,ДАННЫЕ!AK1052=2,ДАННЫЕ!AP1052=2,ДАННЫЕ!AQ1052=2,ДАННЫЕ!AR1052=2,ДАННЫЕ!$AM1052=2,ДАННЫЕ!$AN1052=2,ДАННЫЕ!AS1052=2,ДАННЫЕ!AT1052=2),2,0)&amp;"t"&amp;IF(T1052&gt;0,"1"&amp;T1052,"00")&amp;"f"&amp;IF(ДАННЫЕ!$AC1052,"1"&amp;ДАННЫЕ!$AC1052,"00")&amp;"b"&amp;IF(ДАННЫЕ!$AD1052,"1"&amp;ДАННЫЕ!$AD1052,"00")&amp;"g"&amp;IF(ДАННЫЕ!$AF1052,"1"&amp;ДАННЫЕ!$AF1052,"00")&amp;"c"&amp;IF(ДАННЫЕ!$AG1052,"1"&amp;ДАННЫЕ!$AG1052,"00")&amp;"i"&amp;IF(ДАННЫЕ!$AH1052,"1"&amp;ДАННЫЕ!$AH1052,"00")&amp;"r"&amp;IF(ДАННЫЕ!$AL1052,"1"&amp;ДАННЫЕ!$AL1052,"00")&amp;"m"&amp;IF(ДАННЫЕ!$AI1052,"1"&amp;ДАННЫЕ!$AI1052,"00")&amp;"hS"&amp;IF(ДАННЫЕ!$AJ1052,"1"&amp;ДАННЫЕ!$AJ1052,"00")&amp;"hZ"&amp;IF(ДАННЫЕ!$AK1052,"1"&amp;ДАННЫЕ!$AK1052,"00")&amp;"p"&amp;IF(ДАННЫЕ!$AP1052,"1"&amp;ДАННЫЕ!$AP1052,"00")&amp;"k"&amp;IF(ДАННЫЕ!$AQ1052,"1"&amp;ДАННЫЕ!$AQ1052,"00")&amp;"z"&amp;IF(ДАННЫЕ!$AR1052,"1"&amp;ДАННЫЕ!$AR1052,"00")&amp;"j"&amp;IF(ДАННЫЕ!$AM1052,"1"&amp;ДАННЫЕ!$AM1052,"00")&amp;"n"&amp;IF(ДАННЫЕ!$AN1052,"1"&amp;ДАННЫЕ!$AN1052,"00")&amp;"E"&amp;ДАННЫЕ!BI1052&amp;"L"&amp;ДАННЫЕ!AO1052&amp;"h"&amp;IF(ДАННЫЕ!$AU1052&gt;0,1,0)&amp;"v"&amp;IF(ДАННЫЕ!$AW1052&gt;0,1,0)&amp;"a"&amp;IF(ДАННЫЕ!$AS1052,"1"&amp;ДАННЫЕ!$AS1052,"00")&amp;"s"&amp;IF(ДАННЫЕ!$AT1052,"1"&amp;ДАННЫЕ!$AT1052,"00")&amp;"u"&amp;IF(ДАННЫЕ!$CJ1052&gt;0,1,0)&amp;"y"&amp;B1052&amp;"d"&amp;H1052&amp;"e"&amp;F1052&amp;G1052</f>
        <v>x0w00t00f00b00g00c00i00r00m00hS00hZ00p00k00z00j00n00ELh0v0a00s00u0y0de</v>
      </c>
      <c r="L1052" s="28" t="str">
        <f ca="1">ДАННЫЕ!$I1052&amp;"VN"&amp;IF(ДАННЫЕ!AW1052&gt;0,11,10)&amp;"CD"&amp;IF(ДАННЫЕ!BF1052&gt;500,16,IF(ДАННЫЕ!BF1052&gt;350,15,IF(ДАННЫЕ!BF1052&gt;=200,14,IF(ДАННЫЕ!BF1052&gt;=100,13,IF(ДАННЫЕ!BF1052&gt;=50,12,IF(ДАННЫЕ!BF1052&gt;0,11,10))))))&amp;"AR"&amp;IF(ДАННЫЕ!BX1052&gt;0,1,0)&amp;"GD"&amp;B1052&amp;"VV"&amp;IF(E1052&gt;=5,IF(E1052&lt;18,1,0),0)</f>
        <v>VN10CD10AR0GD0VV0</v>
      </c>
      <c r="M1052" s="28" t="str">
        <f>ДАННЫЕ!$I1052&amp;"b"&amp;ДАННЫЕ!$BI1052&amp;"r"&amp;ДАННЫЕ!$BJ1052&amp;"CD"&amp;IF(ДАННЫЕ!BF1052&gt;0,IF(ДАННЫЕ!BF1052&lt;200,1,IF(ДАННЫЕ!BF1052&lt;350,2,3)),0)&amp;"h"&amp;IF(ДАННЫЕ!$BK1052+ДАННЫЕ!$BL1052+ДАННЫЕ!$BM1052&gt;0,1,0)&amp;"x"&amp;ДАННЫЕ!$BK1052&amp;"y"&amp;ДАННЫЕ!$BL1052&amp;"z"&amp;ДАННЫЕ!$BM1052&amp;"c"&amp;IF(ДАННЫЕ!$BK1052+ДАННЫЕ!$BL1052+ДАННЫЕ!$BM1052=3,1,0)&amp;"a"&amp;IF(ДАННЫЕ!$BQ1052+ДАННЫЕ!$BR1052&gt;0,1,0)&amp;"d"&amp;ДАННЫЕ!$BQ1052&amp;"v"&amp;ДАННЫЕ!$BR1052&amp;"p"&amp;ДАННЫЕ!$BS1052&amp;"n"&amp;ДАННЫЕ!$BU1052&amp;"t"&amp;ДАННЫЕ!$BV1052&amp;"o"&amp;ДАННЫЕ!$BT1052&amp;"l"&amp;IF(ДАННЫЕ!$BN1052&gt;0,1,0)&amp;ДАННЫЕ!$BN1052&amp;"g"&amp;ДАННЫЕ!$BO1052&amp;"s"&amp;ДАННЫЕ!$BP1052&amp;"DZ"&amp;IF(ДАННЫЕ!B1052-ДАННЫЕ!G1052 &lt; 60,IF(ДАННЫЕ!B1052-ДАННЫЕ!G1052 &gt;= 0,1,0),0)&amp;"u"&amp;IF(ДАННЫЕ!$CJ1052&gt;0,1,0)</f>
        <v>brCD0h0xyzc0a0dvpntol0gsDZ1u0</v>
      </c>
      <c r="N1052" s="28" t="str">
        <f ca="1">ДАННЫЕ!$F1052&amp;ДАННЫЕ!$I1052&amp;"g"&amp;B1052&amp;"cf"&amp;D1052&amp;"a"&amp;IF(ДАННЫЕ!$BX1052&gt;0,1,0)&amp;IF(ДАННЫЕ!$BF1052&gt;500,1,IF(ДАННЫЕ!$BF1052&gt;350,2,IF(ДАННЫЕ!$BF1052&gt;=200,3,IF(ДАННЫЕ!$BF1052&gt;=100,4,IF(ДАННЫЕ!$BF1052&gt;=50,5,IF(ДАННЫЕ!$BF1052&lt;50,6,0))))))&amp;"AR"&amp;IF(DATEDIF(ДАННЫЕ!$BX1052,ДАННЫЕ!$F$1,"y")&gt;1,1,0)&amp;"VG"&amp;IF(ДАННЫЕ!$BH1052="0",1,0)&amp;"o"&amp;IF(T1052+ДАННЫЕ!$AF1052+ДАННЫЕ!$AG1052+ДАННЫЕ!$AH1052+ДАННЫЕ!$AI1052+ДАННЫЕ!$AJ1052+ДАННЫЕ!$AP1052+ДАННЫЕ!$AQ1052+ДАННЫЕ!$AR1052+ДАННЫЕ!$AU1052+ДАННЫЕ!$AW1052+ДАННЫЕ!$AS1052+ДАННЫЕ!$AT1052&gt;0,1,0)&amp;"x"&amp;ДАННЫЕ!$AG1052&amp;"p"&amp;IF(ДАННЫЕ!$BY1052&gt;0,1,0)&amp;"v"&amp;IF(ДАННЫЕ!$BZ1052&gt;0,1,0)&amp;"n"&amp;ДАННЫЕ!$CA1052&amp;"t"&amp;ДАННЫЕ!$AY1052&amp;"k"&amp;ДАННЫЕ!$CB1052&amp;"q"&amp;ДАННЫЕ!$CC1052&amp;"w"&amp;ДАННЫЕ!$CD1052&amp;"e"&amp;ДАННЫЕ!$CE1052&amp;"m"&amp;ДАННЫЕ!$CF1052&amp;"c"&amp;ДАННЫЕ!$CG1052&amp;"z"&amp;ДАННЫЕ!$CH1052&amp;"d"&amp;IF(H1052=4,1,0)&amp;"s"&amp;IF(ДАННЫЕ!$J1052=1,0,1)&amp;"u"&amp;IF(ДАННЫЕ!$CJ1052&gt;0,1,0)</f>
        <v>g0cf0a06AR1VG0o0xp0v0ntkqwemczd0s1u0</v>
      </c>
      <c r="O1052" s="28" t="str">
        <f>ДАННЫЕ!$I1052&amp;"g"&amp;B1052&amp;A1052&amp;"f"&amp;P1052&amp;"c"&amp;IF(ДАННЫЕ!$U1052&gt;0,1,0)&amp;"s"&amp;IF(ДАННЫЕ!$Q1052&gt;0,IF(YEAR(ДАННЫЕ!$F$1)=YEAR(ДАННЫЕ!$Q1052),IF(MONTH(ДАННЫЕ!$F$1)=MONTH(ДАННЫЕ!$Q1052),111,11),1),0)&amp;"i"&amp;IF(ДАННЫЕ!$R1052+ДАННЫЕ!$S1052+ДАННЫЕ!$T1052=0,0,1)&amp;"h"&amp;IF(ДАННЫЕ!$P1052&gt;0,1,0)&amp;"p"&amp;IF(ДАННЫЕ!$CI1052&gt;0,IF(YEAR(ДАННЫЕ!$F$1)=YEAR(ДАННЫЕ!$CI1052),IF(MONTH(ДАННЫЕ!$F$1)=MONTH(ДАННЫЕ!$CI1052),111,11),1),0)&amp;"d"&amp;IF(ДАННЫЕ!$CJ1052&gt;0,IF(YEAR(ДАННЫЕ!$F$1)=YEAR(ДАННЫЕ!$CJ1052),IF(MONTH(ДАННЫЕ!$F$1)=MONTH(ДАННЫЕ!$CJ1052),111,11),1),0)&amp;"o"&amp;IF(ДАННЫЕ!$CK1052&gt;0,IF(MONTH(ДАННЫЕ!$F$1)=MONTH(ДАННЫЕ!$CK1052),111,11),0)&amp;"v"&amp;IF(ДАННЫЕ!$BE1052&gt;0,IF(MONTH(ДАННЫЕ!$F$1)=MONTH(ДАННЫЕ!$BE1052),111,11),0)</f>
        <v>g00f0c0s0i0h0p0d0o0v0</v>
      </c>
      <c r="P1052" s="15">
        <f t="shared" si="50"/>
        <v>0</v>
      </c>
      <c r="Q1052" s="15">
        <f>IF(ДАННЫЕ!$F$1&gt;ДАННЫЕ!$N1052,IF(YEAR(ДАННЫЕ!$F$1)=YEAR(ДАННЫЕ!M1052),1,0),0)</f>
        <v>0</v>
      </c>
      <c r="R1052" s="15">
        <f>IF(ДАННЫЕ!$F$1&gt;ДАННЫЕ!$N1052,IF(YEAR(ДАННЫЕ!$F$1)=YEAR(ДАННЫЕ!N1052),1,0),0)</f>
        <v>0</v>
      </c>
      <c r="S1052" s="15">
        <f>IF(ДАННЫЕ!$AA1052="2А",1,IF(ДАННЫЕ!$AA1052="2Б",2,IF(ДАННЫЕ!$AA1052="2В",3,IF(ДАННЫЕ!$AA1052=3,4,IF(ДАННЫЕ!$AA1052="4А",5,IF(ДАННЫЕ!$AA1052="4Б",6,IF(ДАННЫЕ!$AA1052="4В",7,IF(ДАННЫЕ!$AA1052=5,8,0))))))))</f>
        <v>0</v>
      </c>
      <c r="T1052" s="15">
        <f>IF(OR(ДАННЫЕ!$AC1052=2,ДАННЫЕ!$AD1052=2,ДАННЫЕ!$AE1052=2),2,IF(OR(ДАННЫЕ!$AC1052=1,ДАННЫЕ!$AD1052=1,ДАННЫЕ!$AE1052=1),1,0))</f>
        <v>0</v>
      </c>
    </row>
    <row r="1053" spans="1:20" x14ac:dyDescent="0.2">
      <c r="A1053" s="78">
        <f>IF(B1053&gt;0,IF(MONTH(ДАННЫЕ!$F$1)=MONTH(ДАННЫЕ!$B1053),1,0),0)</f>
        <v>0</v>
      </c>
      <c r="B1053" s="14">
        <f>IF(ДАННЫЕ!$B1053&gt;0,IF(YEAR(ДАННЫЕ!$F$1)=YEAR(ДАННЫЕ!$B1053),1,0),0)</f>
        <v>0</v>
      </c>
      <c r="C1053" s="14">
        <f>IF(ДАННЫЕ!$CM1053&gt;0,IF(YEAR(ДАННЫЕ!$F$1)=YEAR(ДАННЫЕ!$CM1053),1,0),0)</f>
        <v>0</v>
      </c>
      <c r="D1053" s="14">
        <f>IF(ДАННЫЕ!$CJ1053&gt;0,IF(ДАННЫЕ!$CL1053&gt;ДАННЫЕ!$F$1,1,IF(ДАННЫЕ!$CL1053&gt;0,0,1)),0)</f>
        <v>0</v>
      </c>
      <c r="E1053" s="43" t="str">
        <f ca="1">IF(ДАННЫЕ!$F$1&gt;0,IF(ДАННЫЕ!$G1053&gt;0,DATEDIF(ДАННЫЕ!$G1053,ДАННЫЕ!$F$1,"y"),""),IF(ДАННЫЕ!$G1053&gt;0,DATEDIF(ДАННЫЕ!$G1053,TODAY(),"y"),""))</f>
        <v/>
      </c>
      <c r="F1053" s="43" t="str">
        <f xml:space="preserve"> IF(ДАННЫЕ!$F1053="М",IF(E1053&gt;=18,IF(E1053&lt;60,1,""),""),"")&amp;IF(ДАННЫЕ!$F1053="Ж",IF(E1053&gt;=18,IF(E1053&lt;55,1,""),""),"")</f>
        <v/>
      </c>
      <c r="G1053" s="43" t="str">
        <f xml:space="preserve"> IF(ДАННЫЕ!$F1053="М",IF(E1053&gt;=60,2,""),"")&amp;IF(ДАННЫЕ!$F1053="Ж",IF(E1053&gt;=55,2,""),"")</f>
        <v/>
      </c>
      <c r="H1053" s="43" t="str">
        <f t="shared" ca="1" si="48"/>
        <v/>
      </c>
      <c r="I1053" s="43" t="str">
        <f t="shared" ca="1" si="49"/>
        <v>03</v>
      </c>
      <c r="J1053" s="28" t="str">
        <f ca="1">ДАННЫЕ!$F1053&amp;H1053&amp;I1053&amp;ДАННЫЕ!$I1053&amp;"m"&amp;IF(ДАННЫЕ!$I1053&gt;0,IF(ДАННЫЕ!$J1053&gt;0,0,1),"")&amp;"f"&amp;IF(ДАННЫЕ!$R1053&gt;0,IF(YEAR(ДАННЫЕ!$F$1)=YEAR(ДАННЫЕ!$R1053),1,0),0)&amp;"z"&amp;ДАННЫЕ!$R1053&amp;"p"&amp;ДАННЫЕ!$S1053&amp;"i"&amp;ДАННЫЕ!$T1053&amp;"h"&amp;ДАННЫЕ!$K1053&amp;"be"&amp;ДАННЫЕ!$BI1053&amp;"CD"&amp;IF(ДАННЫЕ!BF1053&gt;500,4,IF(ДАННЫЕ!BF1053&gt;350,3,IF(ДАННЫЕ!BF1053&gt;200,2,IF(ДАННЫЕ!BF1053&gt;0,1,0))))&amp;"g"&amp;B1053&amp;"d"&amp;H1053&amp;"l"&amp;ДАННЫЕ!AT1053&amp;"a"&amp;ДАННЫЕ!$V1053&amp;"v"&amp;R1053&amp;"k"&amp;ДАННЫЕ!$U1053&amp;"s"&amp;ДАННЫЕ!$Y1053&amp;"t"&amp;ДАННЫЕ!$X1053&amp;"b"&amp;IF(ДАННЫЕ!$Q1053&gt;1,1,0)&amp;"PP"&amp;ДАННЫЕ!Z1053&amp;"c"&amp;S1053&amp;"x"&amp;IF(ДАННЫЕ!$BY1053&gt;0,IF(YEAR(ДАННЫЕ!$F$1)=YEAR(ДАННЫЕ!$BY1053),1,0),0)&amp;"n"&amp;IF(ДАННЫЕ!$BZ1053&gt;0,IF(YEAR(ДАННЫЕ!$F$1)=YEAR(ДАННЫЕ!$BZ1053),1,0),0)&amp;"u"&amp;D1053&amp;"z"&amp;IF(ДАННЫЕ!$CL1053&gt;0,IF(YEAR(ДАННЫЕ!$F$1)&gt;YEAR(ДАННЫЕ!$CL1053),11,12),0)</f>
        <v>03mf0zpihbeCD0g0dlav0kstb0PPc0x0n0u0z0</v>
      </c>
      <c r="K1053" s="28" t="str">
        <f ca="1">ДАННЫЕ!$I1053&amp;"x"&amp;B1053&amp;"w"&amp;IF(T1053+ДАННЫЕ!AD1053+ДАННЫЕ!AE1053+ДАННЫЕ!AF1053+ДАННЫЕ!AG1053+ДАННЫЕ!AH1053+ДАННЫЕ!$AL1053+ДАННЫЕ!AI1053+ДАННЫЕ!AJ1053+ДАННЫЕ!AK1053+ДАННЫЕ!AP1053+ДАННЫЕ!AQ1053+ДАННЫЕ!AR1053+ДАННЫЕ!$AM1053+ДАННЫЕ!$AN1053+ДАННЫЕ!AS1053+ДАННЫЕ!AT1053&gt;0,1,0)&amp;IF(OR(T1053=2,ДАННЫЕ!AD1053=2,ДАННЫЕ!AE1053=2,ДАННЫЕ!AF1053=2,ДАННЫЕ!AG1053=2,ДАННЫЕ!AH1053=2,ДАННЫЕ!$AL1053=2,ДАННЫЕ!AI1053=2,ДАННЫЕ!AJ1053=2,ДАННЫЕ!AK1053=2,ДАННЫЕ!AP1053=2,ДАННЫЕ!AQ1053=2,ДАННЫЕ!AR1053=2,ДАННЫЕ!$AM1053=2,ДАННЫЕ!$AN1053=2,ДАННЫЕ!AS1053=2,ДАННЫЕ!AT1053=2),2,0)&amp;"t"&amp;IF(T1053&gt;0,"1"&amp;T1053,"00")&amp;"f"&amp;IF(ДАННЫЕ!$AC1053,"1"&amp;ДАННЫЕ!$AC1053,"00")&amp;"b"&amp;IF(ДАННЫЕ!$AD1053,"1"&amp;ДАННЫЕ!$AD1053,"00")&amp;"g"&amp;IF(ДАННЫЕ!$AF1053,"1"&amp;ДАННЫЕ!$AF1053,"00")&amp;"c"&amp;IF(ДАННЫЕ!$AG1053,"1"&amp;ДАННЫЕ!$AG1053,"00")&amp;"i"&amp;IF(ДАННЫЕ!$AH1053,"1"&amp;ДАННЫЕ!$AH1053,"00")&amp;"r"&amp;IF(ДАННЫЕ!$AL1053,"1"&amp;ДАННЫЕ!$AL1053,"00")&amp;"m"&amp;IF(ДАННЫЕ!$AI1053,"1"&amp;ДАННЫЕ!$AI1053,"00")&amp;"hS"&amp;IF(ДАННЫЕ!$AJ1053,"1"&amp;ДАННЫЕ!$AJ1053,"00")&amp;"hZ"&amp;IF(ДАННЫЕ!$AK1053,"1"&amp;ДАННЫЕ!$AK1053,"00")&amp;"p"&amp;IF(ДАННЫЕ!$AP1053,"1"&amp;ДАННЫЕ!$AP1053,"00")&amp;"k"&amp;IF(ДАННЫЕ!$AQ1053,"1"&amp;ДАННЫЕ!$AQ1053,"00")&amp;"z"&amp;IF(ДАННЫЕ!$AR1053,"1"&amp;ДАННЫЕ!$AR1053,"00")&amp;"j"&amp;IF(ДАННЫЕ!$AM1053,"1"&amp;ДАННЫЕ!$AM1053,"00")&amp;"n"&amp;IF(ДАННЫЕ!$AN1053,"1"&amp;ДАННЫЕ!$AN1053,"00")&amp;"E"&amp;ДАННЫЕ!BI1053&amp;"L"&amp;ДАННЫЕ!AO1053&amp;"h"&amp;IF(ДАННЫЕ!$AU1053&gt;0,1,0)&amp;"v"&amp;IF(ДАННЫЕ!$AW1053&gt;0,1,0)&amp;"a"&amp;IF(ДАННЫЕ!$AS1053,"1"&amp;ДАННЫЕ!$AS1053,"00")&amp;"s"&amp;IF(ДАННЫЕ!$AT1053,"1"&amp;ДАННЫЕ!$AT1053,"00")&amp;"u"&amp;IF(ДАННЫЕ!$CJ1053&gt;0,1,0)&amp;"y"&amp;B1053&amp;"d"&amp;H1053&amp;"e"&amp;F1053&amp;G1053</f>
        <v>x0w00t00f00b00g00c00i00r00m00hS00hZ00p00k00z00j00n00ELh0v0a00s00u0y0de</v>
      </c>
      <c r="L1053" s="28" t="str">
        <f ca="1">ДАННЫЕ!$I1053&amp;"VN"&amp;IF(ДАННЫЕ!AW1053&gt;0,11,10)&amp;"CD"&amp;IF(ДАННЫЕ!BF1053&gt;500,16,IF(ДАННЫЕ!BF1053&gt;350,15,IF(ДАННЫЕ!BF1053&gt;=200,14,IF(ДАННЫЕ!BF1053&gt;=100,13,IF(ДАННЫЕ!BF1053&gt;=50,12,IF(ДАННЫЕ!BF1053&gt;0,11,10))))))&amp;"AR"&amp;IF(ДАННЫЕ!BX1053&gt;0,1,0)&amp;"GD"&amp;B1053&amp;"VV"&amp;IF(E1053&gt;=5,IF(E1053&lt;18,1,0),0)</f>
        <v>VN10CD10AR0GD0VV0</v>
      </c>
      <c r="M1053" s="28" t="str">
        <f>ДАННЫЕ!$I1053&amp;"b"&amp;ДАННЫЕ!$BI1053&amp;"r"&amp;ДАННЫЕ!$BJ1053&amp;"CD"&amp;IF(ДАННЫЕ!BF1053&gt;0,IF(ДАННЫЕ!BF1053&lt;200,1,IF(ДАННЫЕ!BF1053&lt;350,2,3)),0)&amp;"h"&amp;IF(ДАННЫЕ!$BK1053+ДАННЫЕ!$BL1053+ДАННЫЕ!$BM1053&gt;0,1,0)&amp;"x"&amp;ДАННЫЕ!$BK1053&amp;"y"&amp;ДАННЫЕ!$BL1053&amp;"z"&amp;ДАННЫЕ!$BM1053&amp;"c"&amp;IF(ДАННЫЕ!$BK1053+ДАННЫЕ!$BL1053+ДАННЫЕ!$BM1053=3,1,0)&amp;"a"&amp;IF(ДАННЫЕ!$BQ1053+ДАННЫЕ!$BR1053&gt;0,1,0)&amp;"d"&amp;ДАННЫЕ!$BQ1053&amp;"v"&amp;ДАННЫЕ!$BR1053&amp;"p"&amp;ДАННЫЕ!$BS1053&amp;"n"&amp;ДАННЫЕ!$BU1053&amp;"t"&amp;ДАННЫЕ!$BV1053&amp;"o"&amp;ДАННЫЕ!$BT1053&amp;"l"&amp;IF(ДАННЫЕ!$BN1053&gt;0,1,0)&amp;ДАННЫЕ!$BN1053&amp;"g"&amp;ДАННЫЕ!$BO1053&amp;"s"&amp;ДАННЫЕ!$BP1053&amp;"DZ"&amp;IF(ДАННЫЕ!B1053-ДАННЫЕ!G1053 &lt; 60,IF(ДАННЫЕ!B1053-ДАННЫЕ!G1053 &gt;= 0,1,0),0)&amp;"u"&amp;IF(ДАННЫЕ!$CJ1053&gt;0,1,0)</f>
        <v>brCD0h0xyzc0a0dvpntol0gsDZ1u0</v>
      </c>
      <c r="N1053" s="28" t="str">
        <f ca="1">ДАННЫЕ!$F1053&amp;ДАННЫЕ!$I1053&amp;"g"&amp;B1053&amp;"cf"&amp;D1053&amp;"a"&amp;IF(ДАННЫЕ!$BX1053&gt;0,1,0)&amp;IF(ДАННЫЕ!$BF1053&gt;500,1,IF(ДАННЫЕ!$BF1053&gt;350,2,IF(ДАННЫЕ!$BF1053&gt;=200,3,IF(ДАННЫЕ!$BF1053&gt;=100,4,IF(ДАННЫЕ!$BF1053&gt;=50,5,IF(ДАННЫЕ!$BF1053&lt;50,6,0))))))&amp;"AR"&amp;IF(DATEDIF(ДАННЫЕ!$BX1053,ДАННЫЕ!$F$1,"y")&gt;1,1,0)&amp;"VG"&amp;IF(ДАННЫЕ!$BH1053="0",1,0)&amp;"o"&amp;IF(T1053+ДАННЫЕ!$AF1053+ДАННЫЕ!$AG1053+ДАННЫЕ!$AH1053+ДАННЫЕ!$AI1053+ДАННЫЕ!$AJ1053+ДАННЫЕ!$AP1053+ДАННЫЕ!$AQ1053+ДАННЫЕ!$AR1053+ДАННЫЕ!$AU1053+ДАННЫЕ!$AW1053+ДАННЫЕ!$AS1053+ДАННЫЕ!$AT1053&gt;0,1,0)&amp;"x"&amp;ДАННЫЕ!$AG1053&amp;"p"&amp;IF(ДАННЫЕ!$BY1053&gt;0,1,0)&amp;"v"&amp;IF(ДАННЫЕ!$BZ1053&gt;0,1,0)&amp;"n"&amp;ДАННЫЕ!$CA1053&amp;"t"&amp;ДАННЫЕ!$AY1053&amp;"k"&amp;ДАННЫЕ!$CB1053&amp;"q"&amp;ДАННЫЕ!$CC1053&amp;"w"&amp;ДАННЫЕ!$CD1053&amp;"e"&amp;ДАННЫЕ!$CE1053&amp;"m"&amp;ДАННЫЕ!$CF1053&amp;"c"&amp;ДАННЫЕ!$CG1053&amp;"z"&amp;ДАННЫЕ!$CH1053&amp;"d"&amp;IF(H1053=4,1,0)&amp;"s"&amp;IF(ДАННЫЕ!$J1053=1,0,1)&amp;"u"&amp;IF(ДАННЫЕ!$CJ1053&gt;0,1,0)</f>
        <v>g0cf0a06AR1VG0o0xp0v0ntkqwemczd0s1u0</v>
      </c>
      <c r="O1053" s="28" t="str">
        <f>ДАННЫЕ!$I1053&amp;"g"&amp;B1053&amp;A1053&amp;"f"&amp;P1053&amp;"c"&amp;IF(ДАННЫЕ!$U1053&gt;0,1,0)&amp;"s"&amp;IF(ДАННЫЕ!$Q1053&gt;0,IF(YEAR(ДАННЫЕ!$F$1)=YEAR(ДАННЫЕ!$Q1053),IF(MONTH(ДАННЫЕ!$F$1)=MONTH(ДАННЫЕ!$Q1053),111,11),1),0)&amp;"i"&amp;IF(ДАННЫЕ!$R1053+ДАННЫЕ!$S1053+ДАННЫЕ!$T1053=0,0,1)&amp;"h"&amp;IF(ДАННЫЕ!$P1053&gt;0,1,0)&amp;"p"&amp;IF(ДАННЫЕ!$CI1053&gt;0,IF(YEAR(ДАННЫЕ!$F$1)=YEAR(ДАННЫЕ!$CI1053),IF(MONTH(ДАННЫЕ!$F$1)=MONTH(ДАННЫЕ!$CI1053),111,11),1),0)&amp;"d"&amp;IF(ДАННЫЕ!$CJ1053&gt;0,IF(YEAR(ДАННЫЕ!$F$1)=YEAR(ДАННЫЕ!$CJ1053),IF(MONTH(ДАННЫЕ!$F$1)=MONTH(ДАННЫЕ!$CJ1053),111,11),1),0)&amp;"o"&amp;IF(ДАННЫЕ!$CK1053&gt;0,IF(MONTH(ДАННЫЕ!$F$1)=MONTH(ДАННЫЕ!$CK1053),111,11),0)&amp;"v"&amp;IF(ДАННЫЕ!$BE1053&gt;0,IF(MONTH(ДАННЫЕ!$F$1)=MONTH(ДАННЫЕ!$BE1053),111,11),0)</f>
        <v>g00f0c0s0i0h0p0d0o0v0</v>
      </c>
      <c r="P1053" s="15">
        <f t="shared" si="50"/>
        <v>0</v>
      </c>
      <c r="Q1053" s="15">
        <f>IF(ДАННЫЕ!$F$1&gt;ДАННЫЕ!$N1053,IF(YEAR(ДАННЫЕ!$F$1)=YEAR(ДАННЫЕ!M1053),1,0),0)</f>
        <v>0</v>
      </c>
      <c r="R1053" s="15">
        <f>IF(ДАННЫЕ!$F$1&gt;ДАННЫЕ!$N1053,IF(YEAR(ДАННЫЕ!$F$1)=YEAR(ДАННЫЕ!N1053),1,0),0)</f>
        <v>0</v>
      </c>
      <c r="S1053" s="15">
        <f>IF(ДАННЫЕ!$AA1053="2А",1,IF(ДАННЫЕ!$AA1053="2Б",2,IF(ДАННЫЕ!$AA1053="2В",3,IF(ДАННЫЕ!$AA1053=3,4,IF(ДАННЫЕ!$AA1053="4А",5,IF(ДАННЫЕ!$AA1053="4Б",6,IF(ДАННЫЕ!$AA1053="4В",7,IF(ДАННЫЕ!$AA1053=5,8,0))))))))</f>
        <v>0</v>
      </c>
      <c r="T1053" s="15">
        <f>IF(OR(ДАННЫЕ!$AC1053=2,ДАННЫЕ!$AD1053=2,ДАННЫЕ!$AE1053=2),2,IF(OR(ДАННЫЕ!$AC1053=1,ДАННЫЕ!$AD1053=1,ДАННЫЕ!$AE1053=1),1,0))</f>
        <v>0</v>
      </c>
    </row>
    <row r="1054" spans="1:20" x14ac:dyDescent="0.2">
      <c r="A1054" s="78">
        <f>IF(B1054&gt;0,IF(MONTH(ДАННЫЕ!$F$1)=MONTH(ДАННЫЕ!$B1054),1,0),0)</f>
        <v>0</v>
      </c>
      <c r="B1054" s="14">
        <f>IF(ДАННЫЕ!$B1054&gt;0,IF(YEAR(ДАННЫЕ!$F$1)=YEAR(ДАННЫЕ!$B1054),1,0),0)</f>
        <v>0</v>
      </c>
      <c r="C1054" s="14">
        <f>IF(ДАННЫЕ!$CM1054&gt;0,IF(YEAR(ДАННЫЕ!$F$1)=YEAR(ДАННЫЕ!$CM1054),1,0),0)</f>
        <v>0</v>
      </c>
      <c r="D1054" s="14">
        <f>IF(ДАННЫЕ!$CJ1054&gt;0,IF(ДАННЫЕ!$CL1054&gt;ДАННЫЕ!$F$1,1,IF(ДАННЫЕ!$CL1054&gt;0,0,1)),0)</f>
        <v>0</v>
      </c>
      <c r="E1054" s="43" t="str">
        <f ca="1">IF(ДАННЫЕ!$F$1&gt;0,IF(ДАННЫЕ!$G1054&gt;0,DATEDIF(ДАННЫЕ!$G1054,ДАННЫЕ!$F$1,"y"),""),IF(ДАННЫЕ!$G1054&gt;0,DATEDIF(ДАННЫЕ!$G1054,TODAY(),"y"),""))</f>
        <v/>
      </c>
      <c r="F1054" s="43" t="str">
        <f xml:space="preserve"> IF(ДАННЫЕ!$F1054="М",IF(E1054&gt;=18,IF(E1054&lt;60,1,""),""),"")&amp;IF(ДАННЫЕ!$F1054="Ж",IF(E1054&gt;=18,IF(E1054&lt;55,1,""),""),"")</f>
        <v/>
      </c>
      <c r="G1054" s="43" t="str">
        <f xml:space="preserve"> IF(ДАННЫЕ!$F1054="М",IF(E1054&gt;=60,2,""),"")&amp;IF(ДАННЫЕ!$F1054="Ж",IF(E1054&gt;=55,2,""),"")</f>
        <v/>
      </c>
      <c r="H1054" s="43" t="str">
        <f t="shared" ca="1" si="48"/>
        <v/>
      </c>
      <c r="I1054" s="43" t="str">
        <f t="shared" ca="1" si="49"/>
        <v>03</v>
      </c>
      <c r="J1054" s="28" t="str">
        <f ca="1">ДАННЫЕ!$F1054&amp;H1054&amp;I1054&amp;ДАННЫЕ!$I1054&amp;"m"&amp;IF(ДАННЫЕ!$I1054&gt;0,IF(ДАННЫЕ!$J1054&gt;0,0,1),"")&amp;"f"&amp;IF(ДАННЫЕ!$R1054&gt;0,IF(YEAR(ДАННЫЕ!$F$1)=YEAR(ДАННЫЕ!$R1054),1,0),0)&amp;"z"&amp;ДАННЫЕ!$R1054&amp;"p"&amp;ДАННЫЕ!$S1054&amp;"i"&amp;ДАННЫЕ!$T1054&amp;"h"&amp;ДАННЫЕ!$K1054&amp;"be"&amp;ДАННЫЕ!$BI1054&amp;"CD"&amp;IF(ДАННЫЕ!BF1054&gt;500,4,IF(ДАННЫЕ!BF1054&gt;350,3,IF(ДАННЫЕ!BF1054&gt;200,2,IF(ДАННЫЕ!BF1054&gt;0,1,0))))&amp;"g"&amp;B1054&amp;"d"&amp;H1054&amp;"l"&amp;ДАННЫЕ!AT1054&amp;"a"&amp;ДАННЫЕ!$V1054&amp;"v"&amp;R1054&amp;"k"&amp;ДАННЫЕ!$U1054&amp;"s"&amp;ДАННЫЕ!$Y1054&amp;"t"&amp;ДАННЫЕ!$X1054&amp;"b"&amp;IF(ДАННЫЕ!$Q1054&gt;1,1,0)&amp;"PP"&amp;ДАННЫЕ!Z1054&amp;"c"&amp;S1054&amp;"x"&amp;IF(ДАННЫЕ!$BY1054&gt;0,IF(YEAR(ДАННЫЕ!$F$1)=YEAR(ДАННЫЕ!$BY1054),1,0),0)&amp;"n"&amp;IF(ДАННЫЕ!$BZ1054&gt;0,IF(YEAR(ДАННЫЕ!$F$1)=YEAR(ДАННЫЕ!$BZ1054),1,0),0)&amp;"u"&amp;D1054&amp;"z"&amp;IF(ДАННЫЕ!$CL1054&gt;0,IF(YEAR(ДАННЫЕ!$F$1)&gt;YEAR(ДАННЫЕ!$CL1054),11,12),0)</f>
        <v>03mf0zpihbeCD0g0dlav0kstb0PPc0x0n0u0z0</v>
      </c>
      <c r="K1054" s="28" t="str">
        <f ca="1">ДАННЫЕ!$I1054&amp;"x"&amp;B1054&amp;"w"&amp;IF(T1054+ДАННЫЕ!AD1054+ДАННЫЕ!AE1054+ДАННЫЕ!AF1054+ДАННЫЕ!AG1054+ДАННЫЕ!AH1054+ДАННЫЕ!$AL1054+ДАННЫЕ!AI1054+ДАННЫЕ!AJ1054+ДАННЫЕ!AK1054+ДАННЫЕ!AP1054+ДАННЫЕ!AQ1054+ДАННЫЕ!AR1054+ДАННЫЕ!$AM1054+ДАННЫЕ!$AN1054+ДАННЫЕ!AS1054+ДАННЫЕ!AT1054&gt;0,1,0)&amp;IF(OR(T1054=2,ДАННЫЕ!AD1054=2,ДАННЫЕ!AE1054=2,ДАННЫЕ!AF1054=2,ДАННЫЕ!AG1054=2,ДАННЫЕ!AH1054=2,ДАННЫЕ!$AL1054=2,ДАННЫЕ!AI1054=2,ДАННЫЕ!AJ1054=2,ДАННЫЕ!AK1054=2,ДАННЫЕ!AP1054=2,ДАННЫЕ!AQ1054=2,ДАННЫЕ!AR1054=2,ДАННЫЕ!$AM1054=2,ДАННЫЕ!$AN1054=2,ДАННЫЕ!AS1054=2,ДАННЫЕ!AT1054=2),2,0)&amp;"t"&amp;IF(T1054&gt;0,"1"&amp;T1054,"00")&amp;"f"&amp;IF(ДАННЫЕ!$AC1054,"1"&amp;ДАННЫЕ!$AC1054,"00")&amp;"b"&amp;IF(ДАННЫЕ!$AD1054,"1"&amp;ДАННЫЕ!$AD1054,"00")&amp;"g"&amp;IF(ДАННЫЕ!$AF1054,"1"&amp;ДАННЫЕ!$AF1054,"00")&amp;"c"&amp;IF(ДАННЫЕ!$AG1054,"1"&amp;ДАННЫЕ!$AG1054,"00")&amp;"i"&amp;IF(ДАННЫЕ!$AH1054,"1"&amp;ДАННЫЕ!$AH1054,"00")&amp;"r"&amp;IF(ДАННЫЕ!$AL1054,"1"&amp;ДАННЫЕ!$AL1054,"00")&amp;"m"&amp;IF(ДАННЫЕ!$AI1054,"1"&amp;ДАННЫЕ!$AI1054,"00")&amp;"hS"&amp;IF(ДАННЫЕ!$AJ1054,"1"&amp;ДАННЫЕ!$AJ1054,"00")&amp;"hZ"&amp;IF(ДАННЫЕ!$AK1054,"1"&amp;ДАННЫЕ!$AK1054,"00")&amp;"p"&amp;IF(ДАННЫЕ!$AP1054,"1"&amp;ДАННЫЕ!$AP1054,"00")&amp;"k"&amp;IF(ДАННЫЕ!$AQ1054,"1"&amp;ДАННЫЕ!$AQ1054,"00")&amp;"z"&amp;IF(ДАННЫЕ!$AR1054,"1"&amp;ДАННЫЕ!$AR1054,"00")&amp;"j"&amp;IF(ДАННЫЕ!$AM1054,"1"&amp;ДАННЫЕ!$AM1054,"00")&amp;"n"&amp;IF(ДАННЫЕ!$AN1054,"1"&amp;ДАННЫЕ!$AN1054,"00")&amp;"E"&amp;ДАННЫЕ!BI1054&amp;"L"&amp;ДАННЫЕ!AO1054&amp;"h"&amp;IF(ДАННЫЕ!$AU1054&gt;0,1,0)&amp;"v"&amp;IF(ДАННЫЕ!$AW1054&gt;0,1,0)&amp;"a"&amp;IF(ДАННЫЕ!$AS1054,"1"&amp;ДАННЫЕ!$AS1054,"00")&amp;"s"&amp;IF(ДАННЫЕ!$AT1054,"1"&amp;ДАННЫЕ!$AT1054,"00")&amp;"u"&amp;IF(ДАННЫЕ!$CJ1054&gt;0,1,0)&amp;"y"&amp;B1054&amp;"d"&amp;H1054&amp;"e"&amp;F1054&amp;G1054</f>
        <v>x0w00t00f00b00g00c00i00r00m00hS00hZ00p00k00z00j00n00ELh0v0a00s00u0y0de</v>
      </c>
      <c r="L1054" s="28" t="str">
        <f ca="1">ДАННЫЕ!$I1054&amp;"VN"&amp;IF(ДАННЫЕ!AW1054&gt;0,11,10)&amp;"CD"&amp;IF(ДАННЫЕ!BF1054&gt;500,16,IF(ДАННЫЕ!BF1054&gt;350,15,IF(ДАННЫЕ!BF1054&gt;=200,14,IF(ДАННЫЕ!BF1054&gt;=100,13,IF(ДАННЫЕ!BF1054&gt;=50,12,IF(ДАННЫЕ!BF1054&gt;0,11,10))))))&amp;"AR"&amp;IF(ДАННЫЕ!BX1054&gt;0,1,0)&amp;"GD"&amp;B1054&amp;"VV"&amp;IF(E1054&gt;=5,IF(E1054&lt;18,1,0),0)</f>
        <v>VN10CD10AR0GD0VV0</v>
      </c>
      <c r="M1054" s="28" t="str">
        <f>ДАННЫЕ!$I1054&amp;"b"&amp;ДАННЫЕ!$BI1054&amp;"r"&amp;ДАННЫЕ!$BJ1054&amp;"CD"&amp;IF(ДАННЫЕ!BF1054&gt;0,IF(ДАННЫЕ!BF1054&lt;200,1,IF(ДАННЫЕ!BF1054&lt;350,2,3)),0)&amp;"h"&amp;IF(ДАННЫЕ!$BK1054+ДАННЫЕ!$BL1054+ДАННЫЕ!$BM1054&gt;0,1,0)&amp;"x"&amp;ДАННЫЕ!$BK1054&amp;"y"&amp;ДАННЫЕ!$BL1054&amp;"z"&amp;ДАННЫЕ!$BM1054&amp;"c"&amp;IF(ДАННЫЕ!$BK1054+ДАННЫЕ!$BL1054+ДАННЫЕ!$BM1054=3,1,0)&amp;"a"&amp;IF(ДАННЫЕ!$BQ1054+ДАННЫЕ!$BR1054&gt;0,1,0)&amp;"d"&amp;ДАННЫЕ!$BQ1054&amp;"v"&amp;ДАННЫЕ!$BR1054&amp;"p"&amp;ДАННЫЕ!$BS1054&amp;"n"&amp;ДАННЫЕ!$BU1054&amp;"t"&amp;ДАННЫЕ!$BV1054&amp;"o"&amp;ДАННЫЕ!$BT1054&amp;"l"&amp;IF(ДАННЫЕ!$BN1054&gt;0,1,0)&amp;ДАННЫЕ!$BN1054&amp;"g"&amp;ДАННЫЕ!$BO1054&amp;"s"&amp;ДАННЫЕ!$BP1054&amp;"DZ"&amp;IF(ДАННЫЕ!B1054-ДАННЫЕ!G1054 &lt; 60,IF(ДАННЫЕ!B1054-ДАННЫЕ!G1054 &gt;= 0,1,0),0)&amp;"u"&amp;IF(ДАННЫЕ!$CJ1054&gt;0,1,0)</f>
        <v>brCD0h0xyzc0a0dvpntol0gsDZ1u0</v>
      </c>
      <c r="N1054" s="28" t="str">
        <f ca="1">ДАННЫЕ!$F1054&amp;ДАННЫЕ!$I1054&amp;"g"&amp;B1054&amp;"cf"&amp;D1054&amp;"a"&amp;IF(ДАННЫЕ!$BX1054&gt;0,1,0)&amp;IF(ДАННЫЕ!$BF1054&gt;500,1,IF(ДАННЫЕ!$BF1054&gt;350,2,IF(ДАННЫЕ!$BF1054&gt;=200,3,IF(ДАННЫЕ!$BF1054&gt;=100,4,IF(ДАННЫЕ!$BF1054&gt;=50,5,IF(ДАННЫЕ!$BF1054&lt;50,6,0))))))&amp;"AR"&amp;IF(DATEDIF(ДАННЫЕ!$BX1054,ДАННЫЕ!$F$1,"y")&gt;1,1,0)&amp;"VG"&amp;IF(ДАННЫЕ!$BH1054="0",1,0)&amp;"o"&amp;IF(T1054+ДАННЫЕ!$AF1054+ДАННЫЕ!$AG1054+ДАННЫЕ!$AH1054+ДАННЫЕ!$AI1054+ДАННЫЕ!$AJ1054+ДАННЫЕ!$AP1054+ДАННЫЕ!$AQ1054+ДАННЫЕ!$AR1054+ДАННЫЕ!$AU1054+ДАННЫЕ!$AW1054+ДАННЫЕ!$AS1054+ДАННЫЕ!$AT1054&gt;0,1,0)&amp;"x"&amp;ДАННЫЕ!$AG1054&amp;"p"&amp;IF(ДАННЫЕ!$BY1054&gt;0,1,0)&amp;"v"&amp;IF(ДАННЫЕ!$BZ1054&gt;0,1,0)&amp;"n"&amp;ДАННЫЕ!$CA1054&amp;"t"&amp;ДАННЫЕ!$AY1054&amp;"k"&amp;ДАННЫЕ!$CB1054&amp;"q"&amp;ДАННЫЕ!$CC1054&amp;"w"&amp;ДАННЫЕ!$CD1054&amp;"e"&amp;ДАННЫЕ!$CE1054&amp;"m"&amp;ДАННЫЕ!$CF1054&amp;"c"&amp;ДАННЫЕ!$CG1054&amp;"z"&amp;ДАННЫЕ!$CH1054&amp;"d"&amp;IF(H1054=4,1,0)&amp;"s"&amp;IF(ДАННЫЕ!$J1054=1,0,1)&amp;"u"&amp;IF(ДАННЫЕ!$CJ1054&gt;0,1,0)</f>
        <v>g0cf0a06AR1VG0o0xp0v0ntkqwemczd0s1u0</v>
      </c>
      <c r="O1054" s="28" t="str">
        <f>ДАННЫЕ!$I1054&amp;"g"&amp;B1054&amp;A1054&amp;"f"&amp;P1054&amp;"c"&amp;IF(ДАННЫЕ!$U1054&gt;0,1,0)&amp;"s"&amp;IF(ДАННЫЕ!$Q1054&gt;0,IF(YEAR(ДАННЫЕ!$F$1)=YEAR(ДАННЫЕ!$Q1054),IF(MONTH(ДАННЫЕ!$F$1)=MONTH(ДАННЫЕ!$Q1054),111,11),1),0)&amp;"i"&amp;IF(ДАННЫЕ!$R1054+ДАННЫЕ!$S1054+ДАННЫЕ!$T1054=0,0,1)&amp;"h"&amp;IF(ДАННЫЕ!$P1054&gt;0,1,0)&amp;"p"&amp;IF(ДАННЫЕ!$CI1054&gt;0,IF(YEAR(ДАННЫЕ!$F$1)=YEAR(ДАННЫЕ!$CI1054),IF(MONTH(ДАННЫЕ!$F$1)=MONTH(ДАННЫЕ!$CI1054),111,11),1),0)&amp;"d"&amp;IF(ДАННЫЕ!$CJ1054&gt;0,IF(YEAR(ДАННЫЕ!$F$1)=YEAR(ДАННЫЕ!$CJ1054),IF(MONTH(ДАННЫЕ!$F$1)=MONTH(ДАННЫЕ!$CJ1054),111,11),1),0)&amp;"o"&amp;IF(ДАННЫЕ!$CK1054&gt;0,IF(MONTH(ДАННЫЕ!$F$1)=MONTH(ДАННЫЕ!$CK1054),111,11),0)&amp;"v"&amp;IF(ДАННЫЕ!$BE1054&gt;0,IF(MONTH(ДАННЫЕ!$F$1)=MONTH(ДАННЫЕ!$BE1054),111,11),0)</f>
        <v>g00f0c0s0i0h0p0d0o0v0</v>
      </c>
      <c r="P1054" s="15">
        <f t="shared" si="50"/>
        <v>0</v>
      </c>
      <c r="Q1054" s="15">
        <f>IF(ДАННЫЕ!$F$1&gt;ДАННЫЕ!$N1054,IF(YEAR(ДАННЫЕ!$F$1)=YEAR(ДАННЫЕ!M1054),1,0),0)</f>
        <v>0</v>
      </c>
      <c r="R1054" s="15">
        <f>IF(ДАННЫЕ!$F$1&gt;ДАННЫЕ!$N1054,IF(YEAR(ДАННЫЕ!$F$1)=YEAR(ДАННЫЕ!N1054),1,0),0)</f>
        <v>0</v>
      </c>
      <c r="S1054" s="15">
        <f>IF(ДАННЫЕ!$AA1054="2А",1,IF(ДАННЫЕ!$AA1054="2Б",2,IF(ДАННЫЕ!$AA1054="2В",3,IF(ДАННЫЕ!$AA1054=3,4,IF(ДАННЫЕ!$AA1054="4А",5,IF(ДАННЫЕ!$AA1054="4Б",6,IF(ДАННЫЕ!$AA1054="4В",7,IF(ДАННЫЕ!$AA1054=5,8,0))))))))</f>
        <v>0</v>
      </c>
      <c r="T1054" s="15">
        <f>IF(OR(ДАННЫЕ!$AC1054=2,ДАННЫЕ!$AD1054=2,ДАННЫЕ!$AE1054=2),2,IF(OR(ДАННЫЕ!$AC1054=1,ДАННЫЕ!$AD1054=1,ДАННЫЕ!$AE1054=1),1,0))</f>
        <v>0</v>
      </c>
    </row>
    <row r="1055" spans="1:20" x14ac:dyDescent="0.2">
      <c r="A1055" s="78">
        <f>IF(B1055&gt;0,IF(MONTH(ДАННЫЕ!$F$1)=MONTH(ДАННЫЕ!$B1055),1,0),0)</f>
        <v>0</v>
      </c>
      <c r="B1055" s="14">
        <f>IF(ДАННЫЕ!$B1055&gt;0,IF(YEAR(ДАННЫЕ!$F$1)=YEAR(ДАННЫЕ!$B1055),1,0),0)</f>
        <v>0</v>
      </c>
      <c r="C1055" s="14">
        <f>IF(ДАННЫЕ!$CM1055&gt;0,IF(YEAR(ДАННЫЕ!$F$1)=YEAR(ДАННЫЕ!$CM1055),1,0),0)</f>
        <v>0</v>
      </c>
      <c r="D1055" s="14">
        <f>IF(ДАННЫЕ!$CJ1055&gt;0,IF(ДАННЫЕ!$CL1055&gt;ДАННЫЕ!$F$1,1,IF(ДАННЫЕ!$CL1055&gt;0,0,1)),0)</f>
        <v>0</v>
      </c>
      <c r="E1055" s="43" t="str">
        <f ca="1">IF(ДАННЫЕ!$F$1&gt;0,IF(ДАННЫЕ!$G1055&gt;0,DATEDIF(ДАННЫЕ!$G1055,ДАННЫЕ!$F$1,"y"),""),IF(ДАННЫЕ!$G1055&gt;0,DATEDIF(ДАННЫЕ!$G1055,TODAY(),"y"),""))</f>
        <v/>
      </c>
      <c r="F1055" s="43" t="str">
        <f xml:space="preserve"> IF(ДАННЫЕ!$F1055="М",IF(E1055&gt;=18,IF(E1055&lt;60,1,""),""),"")&amp;IF(ДАННЫЕ!$F1055="Ж",IF(E1055&gt;=18,IF(E1055&lt;55,1,""),""),"")</f>
        <v/>
      </c>
      <c r="G1055" s="43" t="str">
        <f xml:space="preserve"> IF(ДАННЫЕ!$F1055="М",IF(E1055&gt;=60,2,""),"")&amp;IF(ДАННЫЕ!$F1055="Ж",IF(E1055&gt;=55,2,""),"")</f>
        <v/>
      </c>
      <c r="H1055" s="43" t="str">
        <f t="shared" ca="1" si="48"/>
        <v/>
      </c>
      <c r="I1055" s="43" t="str">
        <f t="shared" ca="1" si="49"/>
        <v>03</v>
      </c>
      <c r="J1055" s="28" t="str">
        <f ca="1">ДАННЫЕ!$F1055&amp;H1055&amp;I1055&amp;ДАННЫЕ!$I1055&amp;"m"&amp;IF(ДАННЫЕ!$I1055&gt;0,IF(ДАННЫЕ!$J1055&gt;0,0,1),"")&amp;"f"&amp;IF(ДАННЫЕ!$R1055&gt;0,IF(YEAR(ДАННЫЕ!$F$1)=YEAR(ДАННЫЕ!$R1055),1,0),0)&amp;"z"&amp;ДАННЫЕ!$R1055&amp;"p"&amp;ДАННЫЕ!$S1055&amp;"i"&amp;ДАННЫЕ!$T1055&amp;"h"&amp;ДАННЫЕ!$K1055&amp;"be"&amp;ДАННЫЕ!$BI1055&amp;"CD"&amp;IF(ДАННЫЕ!BF1055&gt;500,4,IF(ДАННЫЕ!BF1055&gt;350,3,IF(ДАННЫЕ!BF1055&gt;200,2,IF(ДАННЫЕ!BF1055&gt;0,1,0))))&amp;"g"&amp;B1055&amp;"d"&amp;H1055&amp;"l"&amp;ДАННЫЕ!AT1055&amp;"a"&amp;ДАННЫЕ!$V1055&amp;"v"&amp;R1055&amp;"k"&amp;ДАННЫЕ!$U1055&amp;"s"&amp;ДАННЫЕ!$Y1055&amp;"t"&amp;ДАННЫЕ!$X1055&amp;"b"&amp;IF(ДАННЫЕ!$Q1055&gt;1,1,0)&amp;"PP"&amp;ДАННЫЕ!Z1055&amp;"c"&amp;S1055&amp;"x"&amp;IF(ДАННЫЕ!$BY1055&gt;0,IF(YEAR(ДАННЫЕ!$F$1)=YEAR(ДАННЫЕ!$BY1055),1,0),0)&amp;"n"&amp;IF(ДАННЫЕ!$BZ1055&gt;0,IF(YEAR(ДАННЫЕ!$F$1)=YEAR(ДАННЫЕ!$BZ1055),1,0),0)&amp;"u"&amp;D1055&amp;"z"&amp;IF(ДАННЫЕ!$CL1055&gt;0,IF(YEAR(ДАННЫЕ!$F$1)&gt;YEAR(ДАННЫЕ!$CL1055),11,12),0)</f>
        <v>03mf0zpihbeCD0g0dlav0kstb0PPc0x0n0u0z0</v>
      </c>
      <c r="K1055" s="28" t="str">
        <f ca="1">ДАННЫЕ!$I1055&amp;"x"&amp;B1055&amp;"w"&amp;IF(T1055+ДАННЫЕ!AD1055+ДАННЫЕ!AE1055+ДАННЫЕ!AF1055+ДАННЫЕ!AG1055+ДАННЫЕ!AH1055+ДАННЫЕ!$AL1055+ДАННЫЕ!AI1055+ДАННЫЕ!AJ1055+ДАННЫЕ!AK1055+ДАННЫЕ!AP1055+ДАННЫЕ!AQ1055+ДАННЫЕ!AR1055+ДАННЫЕ!$AM1055+ДАННЫЕ!$AN1055+ДАННЫЕ!AS1055+ДАННЫЕ!AT1055&gt;0,1,0)&amp;IF(OR(T1055=2,ДАННЫЕ!AD1055=2,ДАННЫЕ!AE1055=2,ДАННЫЕ!AF1055=2,ДАННЫЕ!AG1055=2,ДАННЫЕ!AH1055=2,ДАННЫЕ!$AL1055=2,ДАННЫЕ!AI1055=2,ДАННЫЕ!AJ1055=2,ДАННЫЕ!AK1055=2,ДАННЫЕ!AP1055=2,ДАННЫЕ!AQ1055=2,ДАННЫЕ!AR1055=2,ДАННЫЕ!$AM1055=2,ДАННЫЕ!$AN1055=2,ДАННЫЕ!AS1055=2,ДАННЫЕ!AT1055=2),2,0)&amp;"t"&amp;IF(T1055&gt;0,"1"&amp;T1055,"00")&amp;"f"&amp;IF(ДАННЫЕ!$AC1055,"1"&amp;ДАННЫЕ!$AC1055,"00")&amp;"b"&amp;IF(ДАННЫЕ!$AD1055,"1"&amp;ДАННЫЕ!$AD1055,"00")&amp;"g"&amp;IF(ДАННЫЕ!$AF1055,"1"&amp;ДАННЫЕ!$AF1055,"00")&amp;"c"&amp;IF(ДАННЫЕ!$AG1055,"1"&amp;ДАННЫЕ!$AG1055,"00")&amp;"i"&amp;IF(ДАННЫЕ!$AH1055,"1"&amp;ДАННЫЕ!$AH1055,"00")&amp;"r"&amp;IF(ДАННЫЕ!$AL1055,"1"&amp;ДАННЫЕ!$AL1055,"00")&amp;"m"&amp;IF(ДАННЫЕ!$AI1055,"1"&amp;ДАННЫЕ!$AI1055,"00")&amp;"hS"&amp;IF(ДАННЫЕ!$AJ1055,"1"&amp;ДАННЫЕ!$AJ1055,"00")&amp;"hZ"&amp;IF(ДАННЫЕ!$AK1055,"1"&amp;ДАННЫЕ!$AK1055,"00")&amp;"p"&amp;IF(ДАННЫЕ!$AP1055,"1"&amp;ДАННЫЕ!$AP1055,"00")&amp;"k"&amp;IF(ДАННЫЕ!$AQ1055,"1"&amp;ДАННЫЕ!$AQ1055,"00")&amp;"z"&amp;IF(ДАННЫЕ!$AR1055,"1"&amp;ДАННЫЕ!$AR1055,"00")&amp;"j"&amp;IF(ДАННЫЕ!$AM1055,"1"&amp;ДАННЫЕ!$AM1055,"00")&amp;"n"&amp;IF(ДАННЫЕ!$AN1055,"1"&amp;ДАННЫЕ!$AN1055,"00")&amp;"E"&amp;ДАННЫЕ!BI1055&amp;"L"&amp;ДАННЫЕ!AO1055&amp;"h"&amp;IF(ДАННЫЕ!$AU1055&gt;0,1,0)&amp;"v"&amp;IF(ДАННЫЕ!$AW1055&gt;0,1,0)&amp;"a"&amp;IF(ДАННЫЕ!$AS1055,"1"&amp;ДАННЫЕ!$AS1055,"00")&amp;"s"&amp;IF(ДАННЫЕ!$AT1055,"1"&amp;ДАННЫЕ!$AT1055,"00")&amp;"u"&amp;IF(ДАННЫЕ!$CJ1055&gt;0,1,0)&amp;"y"&amp;B1055&amp;"d"&amp;H1055&amp;"e"&amp;F1055&amp;G1055</f>
        <v>x0w00t00f00b00g00c00i00r00m00hS00hZ00p00k00z00j00n00ELh0v0a00s00u0y0de</v>
      </c>
      <c r="L1055" s="28" t="str">
        <f ca="1">ДАННЫЕ!$I1055&amp;"VN"&amp;IF(ДАННЫЕ!AW1055&gt;0,11,10)&amp;"CD"&amp;IF(ДАННЫЕ!BF1055&gt;500,16,IF(ДАННЫЕ!BF1055&gt;350,15,IF(ДАННЫЕ!BF1055&gt;=200,14,IF(ДАННЫЕ!BF1055&gt;=100,13,IF(ДАННЫЕ!BF1055&gt;=50,12,IF(ДАННЫЕ!BF1055&gt;0,11,10))))))&amp;"AR"&amp;IF(ДАННЫЕ!BX1055&gt;0,1,0)&amp;"GD"&amp;B1055&amp;"VV"&amp;IF(E1055&gt;=5,IF(E1055&lt;18,1,0),0)</f>
        <v>VN10CD10AR0GD0VV0</v>
      </c>
      <c r="M1055" s="28" t="str">
        <f>ДАННЫЕ!$I1055&amp;"b"&amp;ДАННЫЕ!$BI1055&amp;"r"&amp;ДАННЫЕ!$BJ1055&amp;"CD"&amp;IF(ДАННЫЕ!BF1055&gt;0,IF(ДАННЫЕ!BF1055&lt;200,1,IF(ДАННЫЕ!BF1055&lt;350,2,3)),0)&amp;"h"&amp;IF(ДАННЫЕ!$BK1055+ДАННЫЕ!$BL1055+ДАННЫЕ!$BM1055&gt;0,1,0)&amp;"x"&amp;ДАННЫЕ!$BK1055&amp;"y"&amp;ДАННЫЕ!$BL1055&amp;"z"&amp;ДАННЫЕ!$BM1055&amp;"c"&amp;IF(ДАННЫЕ!$BK1055+ДАННЫЕ!$BL1055+ДАННЫЕ!$BM1055=3,1,0)&amp;"a"&amp;IF(ДАННЫЕ!$BQ1055+ДАННЫЕ!$BR1055&gt;0,1,0)&amp;"d"&amp;ДАННЫЕ!$BQ1055&amp;"v"&amp;ДАННЫЕ!$BR1055&amp;"p"&amp;ДАННЫЕ!$BS1055&amp;"n"&amp;ДАННЫЕ!$BU1055&amp;"t"&amp;ДАННЫЕ!$BV1055&amp;"o"&amp;ДАННЫЕ!$BT1055&amp;"l"&amp;IF(ДАННЫЕ!$BN1055&gt;0,1,0)&amp;ДАННЫЕ!$BN1055&amp;"g"&amp;ДАННЫЕ!$BO1055&amp;"s"&amp;ДАННЫЕ!$BP1055&amp;"DZ"&amp;IF(ДАННЫЕ!B1055-ДАННЫЕ!G1055 &lt; 60,IF(ДАННЫЕ!B1055-ДАННЫЕ!G1055 &gt;= 0,1,0),0)&amp;"u"&amp;IF(ДАННЫЕ!$CJ1055&gt;0,1,0)</f>
        <v>brCD0h0xyzc0a0dvpntol0gsDZ1u0</v>
      </c>
      <c r="N1055" s="28" t="str">
        <f ca="1">ДАННЫЕ!$F1055&amp;ДАННЫЕ!$I1055&amp;"g"&amp;B1055&amp;"cf"&amp;D1055&amp;"a"&amp;IF(ДАННЫЕ!$BX1055&gt;0,1,0)&amp;IF(ДАННЫЕ!$BF1055&gt;500,1,IF(ДАННЫЕ!$BF1055&gt;350,2,IF(ДАННЫЕ!$BF1055&gt;=200,3,IF(ДАННЫЕ!$BF1055&gt;=100,4,IF(ДАННЫЕ!$BF1055&gt;=50,5,IF(ДАННЫЕ!$BF1055&lt;50,6,0))))))&amp;"AR"&amp;IF(DATEDIF(ДАННЫЕ!$BX1055,ДАННЫЕ!$F$1,"y")&gt;1,1,0)&amp;"VG"&amp;IF(ДАННЫЕ!$BH1055="0",1,0)&amp;"o"&amp;IF(T1055+ДАННЫЕ!$AF1055+ДАННЫЕ!$AG1055+ДАННЫЕ!$AH1055+ДАННЫЕ!$AI1055+ДАННЫЕ!$AJ1055+ДАННЫЕ!$AP1055+ДАННЫЕ!$AQ1055+ДАННЫЕ!$AR1055+ДАННЫЕ!$AU1055+ДАННЫЕ!$AW1055+ДАННЫЕ!$AS1055+ДАННЫЕ!$AT1055&gt;0,1,0)&amp;"x"&amp;ДАННЫЕ!$AG1055&amp;"p"&amp;IF(ДАННЫЕ!$BY1055&gt;0,1,0)&amp;"v"&amp;IF(ДАННЫЕ!$BZ1055&gt;0,1,0)&amp;"n"&amp;ДАННЫЕ!$CA1055&amp;"t"&amp;ДАННЫЕ!$AY1055&amp;"k"&amp;ДАННЫЕ!$CB1055&amp;"q"&amp;ДАННЫЕ!$CC1055&amp;"w"&amp;ДАННЫЕ!$CD1055&amp;"e"&amp;ДАННЫЕ!$CE1055&amp;"m"&amp;ДАННЫЕ!$CF1055&amp;"c"&amp;ДАННЫЕ!$CG1055&amp;"z"&amp;ДАННЫЕ!$CH1055&amp;"d"&amp;IF(H1055=4,1,0)&amp;"s"&amp;IF(ДАННЫЕ!$J1055=1,0,1)&amp;"u"&amp;IF(ДАННЫЕ!$CJ1055&gt;0,1,0)</f>
        <v>g0cf0a06AR1VG0o0xp0v0ntkqwemczd0s1u0</v>
      </c>
      <c r="O1055" s="28" t="str">
        <f>ДАННЫЕ!$I1055&amp;"g"&amp;B1055&amp;A1055&amp;"f"&amp;P1055&amp;"c"&amp;IF(ДАННЫЕ!$U1055&gt;0,1,0)&amp;"s"&amp;IF(ДАННЫЕ!$Q1055&gt;0,IF(YEAR(ДАННЫЕ!$F$1)=YEAR(ДАННЫЕ!$Q1055),IF(MONTH(ДАННЫЕ!$F$1)=MONTH(ДАННЫЕ!$Q1055),111,11),1),0)&amp;"i"&amp;IF(ДАННЫЕ!$R1055+ДАННЫЕ!$S1055+ДАННЫЕ!$T1055=0,0,1)&amp;"h"&amp;IF(ДАННЫЕ!$P1055&gt;0,1,0)&amp;"p"&amp;IF(ДАННЫЕ!$CI1055&gt;0,IF(YEAR(ДАННЫЕ!$F$1)=YEAR(ДАННЫЕ!$CI1055),IF(MONTH(ДАННЫЕ!$F$1)=MONTH(ДАННЫЕ!$CI1055),111,11),1),0)&amp;"d"&amp;IF(ДАННЫЕ!$CJ1055&gt;0,IF(YEAR(ДАННЫЕ!$F$1)=YEAR(ДАННЫЕ!$CJ1055),IF(MONTH(ДАННЫЕ!$F$1)=MONTH(ДАННЫЕ!$CJ1055),111,11),1),0)&amp;"o"&amp;IF(ДАННЫЕ!$CK1055&gt;0,IF(MONTH(ДАННЫЕ!$F$1)=MONTH(ДАННЫЕ!$CK1055),111,11),0)&amp;"v"&amp;IF(ДАННЫЕ!$BE1055&gt;0,IF(MONTH(ДАННЫЕ!$F$1)=MONTH(ДАННЫЕ!$BE1055),111,11),0)</f>
        <v>g00f0c0s0i0h0p0d0o0v0</v>
      </c>
      <c r="P1055" s="15">
        <f t="shared" si="50"/>
        <v>0</v>
      </c>
      <c r="Q1055" s="15">
        <f>IF(ДАННЫЕ!$F$1&gt;ДАННЫЕ!$N1055,IF(YEAR(ДАННЫЕ!$F$1)=YEAR(ДАННЫЕ!M1055),1,0),0)</f>
        <v>0</v>
      </c>
      <c r="R1055" s="15">
        <f>IF(ДАННЫЕ!$F$1&gt;ДАННЫЕ!$N1055,IF(YEAR(ДАННЫЕ!$F$1)=YEAR(ДАННЫЕ!N1055),1,0),0)</f>
        <v>0</v>
      </c>
      <c r="S1055" s="15">
        <f>IF(ДАННЫЕ!$AA1055="2А",1,IF(ДАННЫЕ!$AA1055="2Б",2,IF(ДАННЫЕ!$AA1055="2В",3,IF(ДАННЫЕ!$AA1055=3,4,IF(ДАННЫЕ!$AA1055="4А",5,IF(ДАННЫЕ!$AA1055="4Б",6,IF(ДАННЫЕ!$AA1055="4В",7,IF(ДАННЫЕ!$AA1055=5,8,0))))))))</f>
        <v>0</v>
      </c>
      <c r="T1055" s="15">
        <f>IF(OR(ДАННЫЕ!$AC1055=2,ДАННЫЕ!$AD1055=2,ДАННЫЕ!$AE1055=2),2,IF(OR(ДАННЫЕ!$AC1055=1,ДАННЫЕ!$AD1055=1,ДАННЫЕ!$AE1055=1),1,0))</f>
        <v>0</v>
      </c>
    </row>
    <row r="1056" spans="1:20" x14ac:dyDescent="0.2">
      <c r="A1056" s="78">
        <f>IF(B1056&gt;0,IF(MONTH(ДАННЫЕ!$F$1)=MONTH(ДАННЫЕ!$B1056),1,0),0)</f>
        <v>0</v>
      </c>
      <c r="B1056" s="14">
        <f>IF(ДАННЫЕ!$B1056&gt;0,IF(YEAR(ДАННЫЕ!$F$1)=YEAR(ДАННЫЕ!$B1056),1,0),0)</f>
        <v>0</v>
      </c>
      <c r="C1056" s="14">
        <f>IF(ДАННЫЕ!$CM1056&gt;0,IF(YEAR(ДАННЫЕ!$F$1)=YEAR(ДАННЫЕ!$CM1056),1,0),0)</f>
        <v>0</v>
      </c>
      <c r="D1056" s="14">
        <f>IF(ДАННЫЕ!$CJ1056&gt;0,IF(ДАННЫЕ!$CL1056&gt;ДАННЫЕ!$F$1,1,IF(ДАННЫЕ!$CL1056&gt;0,0,1)),0)</f>
        <v>0</v>
      </c>
      <c r="E1056" s="43" t="str">
        <f ca="1">IF(ДАННЫЕ!$F$1&gt;0,IF(ДАННЫЕ!$G1056&gt;0,DATEDIF(ДАННЫЕ!$G1056,ДАННЫЕ!$F$1,"y"),""),IF(ДАННЫЕ!$G1056&gt;0,DATEDIF(ДАННЫЕ!$G1056,TODAY(),"y"),""))</f>
        <v/>
      </c>
      <c r="F1056" s="43" t="str">
        <f xml:space="preserve"> IF(ДАННЫЕ!$F1056="М",IF(E1056&gt;=18,IF(E1056&lt;60,1,""),""),"")&amp;IF(ДАННЫЕ!$F1056="Ж",IF(E1056&gt;=18,IF(E1056&lt;55,1,""),""),"")</f>
        <v/>
      </c>
      <c r="G1056" s="43" t="str">
        <f xml:space="preserve"> IF(ДАННЫЕ!$F1056="М",IF(E1056&gt;=60,2,""),"")&amp;IF(ДАННЫЕ!$F1056="Ж",IF(E1056&gt;=55,2,""),"")</f>
        <v/>
      </c>
      <c r="H1056" s="43" t="str">
        <f t="shared" ca="1" si="48"/>
        <v/>
      </c>
      <c r="I1056" s="43" t="str">
        <f t="shared" ca="1" si="49"/>
        <v>03</v>
      </c>
      <c r="J1056" s="28" t="str">
        <f ca="1">ДАННЫЕ!$F1056&amp;H1056&amp;I1056&amp;ДАННЫЕ!$I1056&amp;"m"&amp;IF(ДАННЫЕ!$I1056&gt;0,IF(ДАННЫЕ!$J1056&gt;0,0,1),"")&amp;"f"&amp;IF(ДАННЫЕ!$R1056&gt;0,IF(YEAR(ДАННЫЕ!$F$1)=YEAR(ДАННЫЕ!$R1056),1,0),0)&amp;"z"&amp;ДАННЫЕ!$R1056&amp;"p"&amp;ДАННЫЕ!$S1056&amp;"i"&amp;ДАННЫЕ!$T1056&amp;"h"&amp;ДАННЫЕ!$K1056&amp;"be"&amp;ДАННЫЕ!$BI1056&amp;"CD"&amp;IF(ДАННЫЕ!BF1056&gt;500,4,IF(ДАННЫЕ!BF1056&gt;350,3,IF(ДАННЫЕ!BF1056&gt;200,2,IF(ДАННЫЕ!BF1056&gt;0,1,0))))&amp;"g"&amp;B1056&amp;"d"&amp;H1056&amp;"l"&amp;ДАННЫЕ!AT1056&amp;"a"&amp;ДАННЫЕ!$V1056&amp;"v"&amp;R1056&amp;"k"&amp;ДАННЫЕ!$U1056&amp;"s"&amp;ДАННЫЕ!$Y1056&amp;"t"&amp;ДАННЫЕ!$X1056&amp;"b"&amp;IF(ДАННЫЕ!$Q1056&gt;1,1,0)&amp;"PP"&amp;ДАННЫЕ!Z1056&amp;"c"&amp;S1056&amp;"x"&amp;IF(ДАННЫЕ!$BY1056&gt;0,IF(YEAR(ДАННЫЕ!$F$1)=YEAR(ДАННЫЕ!$BY1056),1,0),0)&amp;"n"&amp;IF(ДАННЫЕ!$BZ1056&gt;0,IF(YEAR(ДАННЫЕ!$F$1)=YEAR(ДАННЫЕ!$BZ1056),1,0),0)&amp;"u"&amp;D1056&amp;"z"&amp;IF(ДАННЫЕ!$CL1056&gt;0,IF(YEAR(ДАННЫЕ!$F$1)&gt;YEAR(ДАННЫЕ!$CL1056),11,12),0)</f>
        <v>03mf0zpihbeCD0g0dlav0kstb0PPc0x0n0u0z0</v>
      </c>
      <c r="K1056" s="28" t="str">
        <f ca="1">ДАННЫЕ!$I1056&amp;"x"&amp;B1056&amp;"w"&amp;IF(T1056+ДАННЫЕ!AD1056+ДАННЫЕ!AE1056+ДАННЫЕ!AF1056+ДАННЫЕ!AG1056+ДАННЫЕ!AH1056+ДАННЫЕ!$AL1056+ДАННЫЕ!AI1056+ДАННЫЕ!AJ1056+ДАННЫЕ!AK1056+ДАННЫЕ!AP1056+ДАННЫЕ!AQ1056+ДАННЫЕ!AR1056+ДАННЫЕ!$AM1056+ДАННЫЕ!$AN1056+ДАННЫЕ!AS1056+ДАННЫЕ!AT1056&gt;0,1,0)&amp;IF(OR(T1056=2,ДАННЫЕ!AD1056=2,ДАННЫЕ!AE1056=2,ДАННЫЕ!AF1056=2,ДАННЫЕ!AG1056=2,ДАННЫЕ!AH1056=2,ДАННЫЕ!$AL1056=2,ДАННЫЕ!AI1056=2,ДАННЫЕ!AJ1056=2,ДАННЫЕ!AK1056=2,ДАННЫЕ!AP1056=2,ДАННЫЕ!AQ1056=2,ДАННЫЕ!AR1056=2,ДАННЫЕ!$AM1056=2,ДАННЫЕ!$AN1056=2,ДАННЫЕ!AS1056=2,ДАННЫЕ!AT1056=2),2,0)&amp;"t"&amp;IF(T1056&gt;0,"1"&amp;T1056,"00")&amp;"f"&amp;IF(ДАННЫЕ!$AC1056,"1"&amp;ДАННЫЕ!$AC1056,"00")&amp;"b"&amp;IF(ДАННЫЕ!$AD1056,"1"&amp;ДАННЫЕ!$AD1056,"00")&amp;"g"&amp;IF(ДАННЫЕ!$AF1056,"1"&amp;ДАННЫЕ!$AF1056,"00")&amp;"c"&amp;IF(ДАННЫЕ!$AG1056,"1"&amp;ДАННЫЕ!$AG1056,"00")&amp;"i"&amp;IF(ДАННЫЕ!$AH1056,"1"&amp;ДАННЫЕ!$AH1056,"00")&amp;"r"&amp;IF(ДАННЫЕ!$AL1056,"1"&amp;ДАННЫЕ!$AL1056,"00")&amp;"m"&amp;IF(ДАННЫЕ!$AI1056,"1"&amp;ДАННЫЕ!$AI1056,"00")&amp;"hS"&amp;IF(ДАННЫЕ!$AJ1056,"1"&amp;ДАННЫЕ!$AJ1056,"00")&amp;"hZ"&amp;IF(ДАННЫЕ!$AK1056,"1"&amp;ДАННЫЕ!$AK1056,"00")&amp;"p"&amp;IF(ДАННЫЕ!$AP1056,"1"&amp;ДАННЫЕ!$AP1056,"00")&amp;"k"&amp;IF(ДАННЫЕ!$AQ1056,"1"&amp;ДАННЫЕ!$AQ1056,"00")&amp;"z"&amp;IF(ДАННЫЕ!$AR1056,"1"&amp;ДАННЫЕ!$AR1056,"00")&amp;"j"&amp;IF(ДАННЫЕ!$AM1056,"1"&amp;ДАННЫЕ!$AM1056,"00")&amp;"n"&amp;IF(ДАННЫЕ!$AN1056,"1"&amp;ДАННЫЕ!$AN1056,"00")&amp;"E"&amp;ДАННЫЕ!BI1056&amp;"L"&amp;ДАННЫЕ!AO1056&amp;"h"&amp;IF(ДАННЫЕ!$AU1056&gt;0,1,0)&amp;"v"&amp;IF(ДАННЫЕ!$AW1056&gt;0,1,0)&amp;"a"&amp;IF(ДАННЫЕ!$AS1056,"1"&amp;ДАННЫЕ!$AS1056,"00")&amp;"s"&amp;IF(ДАННЫЕ!$AT1056,"1"&amp;ДАННЫЕ!$AT1056,"00")&amp;"u"&amp;IF(ДАННЫЕ!$CJ1056&gt;0,1,0)&amp;"y"&amp;B1056&amp;"d"&amp;H1056&amp;"e"&amp;F1056&amp;G1056</f>
        <v>x0w00t00f00b00g00c00i00r00m00hS00hZ00p00k00z00j00n00ELh0v0a00s00u0y0de</v>
      </c>
      <c r="L1056" s="28" t="str">
        <f ca="1">ДАННЫЕ!$I1056&amp;"VN"&amp;IF(ДАННЫЕ!AW1056&gt;0,11,10)&amp;"CD"&amp;IF(ДАННЫЕ!BF1056&gt;500,16,IF(ДАННЫЕ!BF1056&gt;350,15,IF(ДАННЫЕ!BF1056&gt;=200,14,IF(ДАННЫЕ!BF1056&gt;=100,13,IF(ДАННЫЕ!BF1056&gt;=50,12,IF(ДАННЫЕ!BF1056&gt;0,11,10))))))&amp;"AR"&amp;IF(ДАННЫЕ!BX1056&gt;0,1,0)&amp;"GD"&amp;B1056&amp;"VV"&amp;IF(E1056&gt;=5,IF(E1056&lt;18,1,0),0)</f>
        <v>VN10CD10AR0GD0VV0</v>
      </c>
      <c r="M1056" s="28" t="str">
        <f>ДАННЫЕ!$I1056&amp;"b"&amp;ДАННЫЕ!$BI1056&amp;"r"&amp;ДАННЫЕ!$BJ1056&amp;"CD"&amp;IF(ДАННЫЕ!BF1056&gt;0,IF(ДАННЫЕ!BF1056&lt;200,1,IF(ДАННЫЕ!BF1056&lt;350,2,3)),0)&amp;"h"&amp;IF(ДАННЫЕ!$BK1056+ДАННЫЕ!$BL1056+ДАННЫЕ!$BM1056&gt;0,1,0)&amp;"x"&amp;ДАННЫЕ!$BK1056&amp;"y"&amp;ДАННЫЕ!$BL1056&amp;"z"&amp;ДАННЫЕ!$BM1056&amp;"c"&amp;IF(ДАННЫЕ!$BK1056+ДАННЫЕ!$BL1056+ДАННЫЕ!$BM1056=3,1,0)&amp;"a"&amp;IF(ДАННЫЕ!$BQ1056+ДАННЫЕ!$BR1056&gt;0,1,0)&amp;"d"&amp;ДАННЫЕ!$BQ1056&amp;"v"&amp;ДАННЫЕ!$BR1056&amp;"p"&amp;ДАННЫЕ!$BS1056&amp;"n"&amp;ДАННЫЕ!$BU1056&amp;"t"&amp;ДАННЫЕ!$BV1056&amp;"o"&amp;ДАННЫЕ!$BT1056&amp;"l"&amp;IF(ДАННЫЕ!$BN1056&gt;0,1,0)&amp;ДАННЫЕ!$BN1056&amp;"g"&amp;ДАННЫЕ!$BO1056&amp;"s"&amp;ДАННЫЕ!$BP1056&amp;"DZ"&amp;IF(ДАННЫЕ!B1056-ДАННЫЕ!G1056 &lt; 60,IF(ДАННЫЕ!B1056-ДАННЫЕ!G1056 &gt;= 0,1,0),0)&amp;"u"&amp;IF(ДАННЫЕ!$CJ1056&gt;0,1,0)</f>
        <v>brCD0h0xyzc0a0dvpntol0gsDZ1u0</v>
      </c>
      <c r="N1056" s="28" t="str">
        <f ca="1">ДАННЫЕ!$F1056&amp;ДАННЫЕ!$I1056&amp;"g"&amp;B1056&amp;"cf"&amp;D1056&amp;"a"&amp;IF(ДАННЫЕ!$BX1056&gt;0,1,0)&amp;IF(ДАННЫЕ!$BF1056&gt;500,1,IF(ДАННЫЕ!$BF1056&gt;350,2,IF(ДАННЫЕ!$BF1056&gt;=200,3,IF(ДАННЫЕ!$BF1056&gt;=100,4,IF(ДАННЫЕ!$BF1056&gt;=50,5,IF(ДАННЫЕ!$BF1056&lt;50,6,0))))))&amp;"AR"&amp;IF(DATEDIF(ДАННЫЕ!$BX1056,ДАННЫЕ!$F$1,"y")&gt;1,1,0)&amp;"VG"&amp;IF(ДАННЫЕ!$BH1056="0",1,0)&amp;"o"&amp;IF(T1056+ДАННЫЕ!$AF1056+ДАННЫЕ!$AG1056+ДАННЫЕ!$AH1056+ДАННЫЕ!$AI1056+ДАННЫЕ!$AJ1056+ДАННЫЕ!$AP1056+ДАННЫЕ!$AQ1056+ДАННЫЕ!$AR1056+ДАННЫЕ!$AU1056+ДАННЫЕ!$AW1056+ДАННЫЕ!$AS1056+ДАННЫЕ!$AT1056&gt;0,1,0)&amp;"x"&amp;ДАННЫЕ!$AG1056&amp;"p"&amp;IF(ДАННЫЕ!$BY1056&gt;0,1,0)&amp;"v"&amp;IF(ДАННЫЕ!$BZ1056&gt;0,1,0)&amp;"n"&amp;ДАННЫЕ!$CA1056&amp;"t"&amp;ДАННЫЕ!$AY1056&amp;"k"&amp;ДАННЫЕ!$CB1056&amp;"q"&amp;ДАННЫЕ!$CC1056&amp;"w"&amp;ДАННЫЕ!$CD1056&amp;"e"&amp;ДАННЫЕ!$CE1056&amp;"m"&amp;ДАННЫЕ!$CF1056&amp;"c"&amp;ДАННЫЕ!$CG1056&amp;"z"&amp;ДАННЫЕ!$CH1056&amp;"d"&amp;IF(H1056=4,1,0)&amp;"s"&amp;IF(ДАННЫЕ!$J1056=1,0,1)&amp;"u"&amp;IF(ДАННЫЕ!$CJ1056&gt;0,1,0)</f>
        <v>g0cf0a06AR1VG0o0xp0v0ntkqwemczd0s1u0</v>
      </c>
      <c r="O1056" s="28" t="str">
        <f>ДАННЫЕ!$I1056&amp;"g"&amp;B1056&amp;A1056&amp;"f"&amp;P1056&amp;"c"&amp;IF(ДАННЫЕ!$U1056&gt;0,1,0)&amp;"s"&amp;IF(ДАННЫЕ!$Q1056&gt;0,IF(YEAR(ДАННЫЕ!$F$1)=YEAR(ДАННЫЕ!$Q1056),IF(MONTH(ДАННЫЕ!$F$1)=MONTH(ДАННЫЕ!$Q1056),111,11),1),0)&amp;"i"&amp;IF(ДАННЫЕ!$R1056+ДАННЫЕ!$S1056+ДАННЫЕ!$T1056=0,0,1)&amp;"h"&amp;IF(ДАННЫЕ!$P1056&gt;0,1,0)&amp;"p"&amp;IF(ДАННЫЕ!$CI1056&gt;0,IF(YEAR(ДАННЫЕ!$F$1)=YEAR(ДАННЫЕ!$CI1056),IF(MONTH(ДАННЫЕ!$F$1)=MONTH(ДАННЫЕ!$CI1056),111,11),1),0)&amp;"d"&amp;IF(ДАННЫЕ!$CJ1056&gt;0,IF(YEAR(ДАННЫЕ!$F$1)=YEAR(ДАННЫЕ!$CJ1056),IF(MONTH(ДАННЫЕ!$F$1)=MONTH(ДАННЫЕ!$CJ1056),111,11),1),0)&amp;"o"&amp;IF(ДАННЫЕ!$CK1056&gt;0,IF(MONTH(ДАННЫЕ!$F$1)=MONTH(ДАННЫЕ!$CK1056),111,11),0)&amp;"v"&amp;IF(ДАННЫЕ!$BE1056&gt;0,IF(MONTH(ДАННЫЕ!$F$1)=MONTH(ДАННЫЕ!$BE1056),111,11),0)</f>
        <v>g00f0c0s0i0h0p0d0o0v0</v>
      </c>
      <c r="P1056" s="15">
        <f t="shared" si="50"/>
        <v>0</v>
      </c>
      <c r="Q1056" s="15">
        <f>IF(ДАННЫЕ!$F$1&gt;ДАННЫЕ!$N1056,IF(YEAR(ДАННЫЕ!$F$1)=YEAR(ДАННЫЕ!M1056),1,0),0)</f>
        <v>0</v>
      </c>
      <c r="R1056" s="15">
        <f>IF(ДАННЫЕ!$F$1&gt;ДАННЫЕ!$N1056,IF(YEAR(ДАННЫЕ!$F$1)=YEAR(ДАННЫЕ!N1056),1,0),0)</f>
        <v>0</v>
      </c>
      <c r="S1056" s="15">
        <f>IF(ДАННЫЕ!$AA1056="2А",1,IF(ДАННЫЕ!$AA1056="2Б",2,IF(ДАННЫЕ!$AA1056="2В",3,IF(ДАННЫЕ!$AA1056=3,4,IF(ДАННЫЕ!$AA1056="4А",5,IF(ДАННЫЕ!$AA1056="4Б",6,IF(ДАННЫЕ!$AA1056="4В",7,IF(ДАННЫЕ!$AA1056=5,8,0))))))))</f>
        <v>0</v>
      </c>
      <c r="T1056" s="15">
        <f>IF(OR(ДАННЫЕ!$AC1056=2,ДАННЫЕ!$AD1056=2,ДАННЫЕ!$AE1056=2),2,IF(OR(ДАННЫЕ!$AC1056=1,ДАННЫЕ!$AD1056=1,ДАННЫЕ!$AE1056=1),1,0))</f>
        <v>0</v>
      </c>
    </row>
    <row r="1057" spans="1:20" x14ac:dyDescent="0.2">
      <c r="A1057" s="78">
        <f>IF(B1057&gt;0,IF(MONTH(ДАННЫЕ!$F$1)=MONTH(ДАННЫЕ!$B1057),1,0),0)</f>
        <v>0</v>
      </c>
      <c r="B1057" s="14">
        <f>IF(ДАННЫЕ!$B1057&gt;0,IF(YEAR(ДАННЫЕ!$F$1)=YEAR(ДАННЫЕ!$B1057),1,0),0)</f>
        <v>0</v>
      </c>
      <c r="C1057" s="14">
        <f>IF(ДАННЫЕ!$CM1057&gt;0,IF(YEAR(ДАННЫЕ!$F$1)=YEAR(ДАННЫЕ!$CM1057),1,0),0)</f>
        <v>0</v>
      </c>
      <c r="D1057" s="14">
        <f>IF(ДАННЫЕ!$CJ1057&gt;0,IF(ДАННЫЕ!$CL1057&gt;ДАННЫЕ!$F$1,1,IF(ДАННЫЕ!$CL1057&gt;0,0,1)),0)</f>
        <v>0</v>
      </c>
      <c r="E1057" s="43" t="str">
        <f ca="1">IF(ДАННЫЕ!$F$1&gt;0,IF(ДАННЫЕ!$G1057&gt;0,DATEDIF(ДАННЫЕ!$G1057,ДАННЫЕ!$F$1,"y"),""),IF(ДАННЫЕ!$G1057&gt;0,DATEDIF(ДАННЫЕ!$G1057,TODAY(),"y"),""))</f>
        <v/>
      </c>
      <c r="F1057" s="43" t="str">
        <f xml:space="preserve"> IF(ДАННЫЕ!$F1057="М",IF(E1057&gt;=18,IF(E1057&lt;60,1,""),""),"")&amp;IF(ДАННЫЕ!$F1057="Ж",IF(E1057&gt;=18,IF(E1057&lt;55,1,""),""),"")</f>
        <v/>
      </c>
      <c r="G1057" s="43" t="str">
        <f xml:space="preserve"> IF(ДАННЫЕ!$F1057="М",IF(E1057&gt;=60,2,""),"")&amp;IF(ДАННЫЕ!$F1057="Ж",IF(E1057&gt;=55,2,""),"")</f>
        <v/>
      </c>
      <c r="H1057" s="43" t="str">
        <f t="shared" ca="1" si="48"/>
        <v/>
      </c>
      <c r="I1057" s="43" t="str">
        <f t="shared" ca="1" si="49"/>
        <v>03</v>
      </c>
      <c r="J1057" s="28" t="str">
        <f ca="1">ДАННЫЕ!$F1057&amp;H1057&amp;I1057&amp;ДАННЫЕ!$I1057&amp;"m"&amp;IF(ДАННЫЕ!$I1057&gt;0,IF(ДАННЫЕ!$J1057&gt;0,0,1),"")&amp;"f"&amp;IF(ДАННЫЕ!$R1057&gt;0,IF(YEAR(ДАННЫЕ!$F$1)=YEAR(ДАННЫЕ!$R1057),1,0),0)&amp;"z"&amp;ДАННЫЕ!$R1057&amp;"p"&amp;ДАННЫЕ!$S1057&amp;"i"&amp;ДАННЫЕ!$T1057&amp;"h"&amp;ДАННЫЕ!$K1057&amp;"be"&amp;ДАННЫЕ!$BI1057&amp;"CD"&amp;IF(ДАННЫЕ!BF1057&gt;500,4,IF(ДАННЫЕ!BF1057&gt;350,3,IF(ДАННЫЕ!BF1057&gt;200,2,IF(ДАННЫЕ!BF1057&gt;0,1,0))))&amp;"g"&amp;B1057&amp;"d"&amp;H1057&amp;"l"&amp;ДАННЫЕ!AT1057&amp;"a"&amp;ДАННЫЕ!$V1057&amp;"v"&amp;R1057&amp;"k"&amp;ДАННЫЕ!$U1057&amp;"s"&amp;ДАННЫЕ!$Y1057&amp;"t"&amp;ДАННЫЕ!$X1057&amp;"b"&amp;IF(ДАННЫЕ!$Q1057&gt;1,1,0)&amp;"PP"&amp;ДАННЫЕ!Z1057&amp;"c"&amp;S1057&amp;"x"&amp;IF(ДАННЫЕ!$BY1057&gt;0,IF(YEAR(ДАННЫЕ!$F$1)=YEAR(ДАННЫЕ!$BY1057),1,0),0)&amp;"n"&amp;IF(ДАННЫЕ!$BZ1057&gt;0,IF(YEAR(ДАННЫЕ!$F$1)=YEAR(ДАННЫЕ!$BZ1057),1,0),0)&amp;"u"&amp;D1057&amp;"z"&amp;IF(ДАННЫЕ!$CL1057&gt;0,IF(YEAR(ДАННЫЕ!$F$1)&gt;YEAR(ДАННЫЕ!$CL1057),11,12),0)</f>
        <v>03mf0zpihbeCD0g0dlav0kstb0PPc0x0n0u0z0</v>
      </c>
      <c r="K1057" s="28" t="str">
        <f ca="1">ДАННЫЕ!$I1057&amp;"x"&amp;B1057&amp;"w"&amp;IF(T1057+ДАННЫЕ!AD1057+ДАННЫЕ!AE1057+ДАННЫЕ!AF1057+ДАННЫЕ!AG1057+ДАННЫЕ!AH1057+ДАННЫЕ!$AL1057+ДАННЫЕ!AI1057+ДАННЫЕ!AJ1057+ДАННЫЕ!AK1057+ДАННЫЕ!AP1057+ДАННЫЕ!AQ1057+ДАННЫЕ!AR1057+ДАННЫЕ!$AM1057+ДАННЫЕ!$AN1057+ДАННЫЕ!AS1057+ДАННЫЕ!AT1057&gt;0,1,0)&amp;IF(OR(T1057=2,ДАННЫЕ!AD1057=2,ДАННЫЕ!AE1057=2,ДАННЫЕ!AF1057=2,ДАННЫЕ!AG1057=2,ДАННЫЕ!AH1057=2,ДАННЫЕ!$AL1057=2,ДАННЫЕ!AI1057=2,ДАННЫЕ!AJ1057=2,ДАННЫЕ!AK1057=2,ДАННЫЕ!AP1057=2,ДАННЫЕ!AQ1057=2,ДАННЫЕ!AR1057=2,ДАННЫЕ!$AM1057=2,ДАННЫЕ!$AN1057=2,ДАННЫЕ!AS1057=2,ДАННЫЕ!AT1057=2),2,0)&amp;"t"&amp;IF(T1057&gt;0,"1"&amp;T1057,"00")&amp;"f"&amp;IF(ДАННЫЕ!$AC1057,"1"&amp;ДАННЫЕ!$AC1057,"00")&amp;"b"&amp;IF(ДАННЫЕ!$AD1057,"1"&amp;ДАННЫЕ!$AD1057,"00")&amp;"g"&amp;IF(ДАННЫЕ!$AF1057,"1"&amp;ДАННЫЕ!$AF1057,"00")&amp;"c"&amp;IF(ДАННЫЕ!$AG1057,"1"&amp;ДАННЫЕ!$AG1057,"00")&amp;"i"&amp;IF(ДАННЫЕ!$AH1057,"1"&amp;ДАННЫЕ!$AH1057,"00")&amp;"r"&amp;IF(ДАННЫЕ!$AL1057,"1"&amp;ДАННЫЕ!$AL1057,"00")&amp;"m"&amp;IF(ДАННЫЕ!$AI1057,"1"&amp;ДАННЫЕ!$AI1057,"00")&amp;"hS"&amp;IF(ДАННЫЕ!$AJ1057,"1"&amp;ДАННЫЕ!$AJ1057,"00")&amp;"hZ"&amp;IF(ДАННЫЕ!$AK1057,"1"&amp;ДАННЫЕ!$AK1057,"00")&amp;"p"&amp;IF(ДАННЫЕ!$AP1057,"1"&amp;ДАННЫЕ!$AP1057,"00")&amp;"k"&amp;IF(ДАННЫЕ!$AQ1057,"1"&amp;ДАННЫЕ!$AQ1057,"00")&amp;"z"&amp;IF(ДАННЫЕ!$AR1057,"1"&amp;ДАННЫЕ!$AR1057,"00")&amp;"j"&amp;IF(ДАННЫЕ!$AM1057,"1"&amp;ДАННЫЕ!$AM1057,"00")&amp;"n"&amp;IF(ДАННЫЕ!$AN1057,"1"&amp;ДАННЫЕ!$AN1057,"00")&amp;"E"&amp;ДАННЫЕ!BI1057&amp;"L"&amp;ДАННЫЕ!AO1057&amp;"h"&amp;IF(ДАННЫЕ!$AU1057&gt;0,1,0)&amp;"v"&amp;IF(ДАННЫЕ!$AW1057&gt;0,1,0)&amp;"a"&amp;IF(ДАННЫЕ!$AS1057,"1"&amp;ДАННЫЕ!$AS1057,"00")&amp;"s"&amp;IF(ДАННЫЕ!$AT1057,"1"&amp;ДАННЫЕ!$AT1057,"00")&amp;"u"&amp;IF(ДАННЫЕ!$CJ1057&gt;0,1,0)&amp;"y"&amp;B1057&amp;"d"&amp;H1057&amp;"e"&amp;F1057&amp;G1057</f>
        <v>x0w00t00f00b00g00c00i00r00m00hS00hZ00p00k00z00j00n00ELh0v0a00s00u0y0de</v>
      </c>
      <c r="L1057" s="28" t="str">
        <f ca="1">ДАННЫЕ!$I1057&amp;"VN"&amp;IF(ДАННЫЕ!AW1057&gt;0,11,10)&amp;"CD"&amp;IF(ДАННЫЕ!BF1057&gt;500,16,IF(ДАННЫЕ!BF1057&gt;350,15,IF(ДАННЫЕ!BF1057&gt;=200,14,IF(ДАННЫЕ!BF1057&gt;=100,13,IF(ДАННЫЕ!BF1057&gt;=50,12,IF(ДАННЫЕ!BF1057&gt;0,11,10))))))&amp;"AR"&amp;IF(ДАННЫЕ!BX1057&gt;0,1,0)&amp;"GD"&amp;B1057&amp;"VV"&amp;IF(E1057&gt;=5,IF(E1057&lt;18,1,0),0)</f>
        <v>VN10CD10AR0GD0VV0</v>
      </c>
      <c r="M1057" s="28" t="str">
        <f>ДАННЫЕ!$I1057&amp;"b"&amp;ДАННЫЕ!$BI1057&amp;"r"&amp;ДАННЫЕ!$BJ1057&amp;"CD"&amp;IF(ДАННЫЕ!BF1057&gt;0,IF(ДАННЫЕ!BF1057&lt;200,1,IF(ДАННЫЕ!BF1057&lt;350,2,3)),0)&amp;"h"&amp;IF(ДАННЫЕ!$BK1057+ДАННЫЕ!$BL1057+ДАННЫЕ!$BM1057&gt;0,1,0)&amp;"x"&amp;ДАННЫЕ!$BK1057&amp;"y"&amp;ДАННЫЕ!$BL1057&amp;"z"&amp;ДАННЫЕ!$BM1057&amp;"c"&amp;IF(ДАННЫЕ!$BK1057+ДАННЫЕ!$BL1057+ДАННЫЕ!$BM1057=3,1,0)&amp;"a"&amp;IF(ДАННЫЕ!$BQ1057+ДАННЫЕ!$BR1057&gt;0,1,0)&amp;"d"&amp;ДАННЫЕ!$BQ1057&amp;"v"&amp;ДАННЫЕ!$BR1057&amp;"p"&amp;ДАННЫЕ!$BS1057&amp;"n"&amp;ДАННЫЕ!$BU1057&amp;"t"&amp;ДАННЫЕ!$BV1057&amp;"o"&amp;ДАННЫЕ!$BT1057&amp;"l"&amp;IF(ДАННЫЕ!$BN1057&gt;0,1,0)&amp;ДАННЫЕ!$BN1057&amp;"g"&amp;ДАННЫЕ!$BO1057&amp;"s"&amp;ДАННЫЕ!$BP1057&amp;"DZ"&amp;IF(ДАННЫЕ!B1057-ДАННЫЕ!G1057 &lt; 60,IF(ДАННЫЕ!B1057-ДАННЫЕ!G1057 &gt;= 0,1,0),0)&amp;"u"&amp;IF(ДАННЫЕ!$CJ1057&gt;0,1,0)</f>
        <v>brCD0h0xyzc0a0dvpntol0gsDZ1u0</v>
      </c>
      <c r="N1057" s="28" t="str">
        <f ca="1">ДАННЫЕ!$F1057&amp;ДАННЫЕ!$I1057&amp;"g"&amp;B1057&amp;"cf"&amp;D1057&amp;"a"&amp;IF(ДАННЫЕ!$BX1057&gt;0,1,0)&amp;IF(ДАННЫЕ!$BF1057&gt;500,1,IF(ДАННЫЕ!$BF1057&gt;350,2,IF(ДАННЫЕ!$BF1057&gt;=200,3,IF(ДАННЫЕ!$BF1057&gt;=100,4,IF(ДАННЫЕ!$BF1057&gt;=50,5,IF(ДАННЫЕ!$BF1057&lt;50,6,0))))))&amp;"AR"&amp;IF(DATEDIF(ДАННЫЕ!$BX1057,ДАННЫЕ!$F$1,"y")&gt;1,1,0)&amp;"VG"&amp;IF(ДАННЫЕ!$BH1057="0",1,0)&amp;"o"&amp;IF(T1057+ДАННЫЕ!$AF1057+ДАННЫЕ!$AG1057+ДАННЫЕ!$AH1057+ДАННЫЕ!$AI1057+ДАННЫЕ!$AJ1057+ДАННЫЕ!$AP1057+ДАННЫЕ!$AQ1057+ДАННЫЕ!$AR1057+ДАННЫЕ!$AU1057+ДАННЫЕ!$AW1057+ДАННЫЕ!$AS1057+ДАННЫЕ!$AT1057&gt;0,1,0)&amp;"x"&amp;ДАННЫЕ!$AG1057&amp;"p"&amp;IF(ДАННЫЕ!$BY1057&gt;0,1,0)&amp;"v"&amp;IF(ДАННЫЕ!$BZ1057&gt;0,1,0)&amp;"n"&amp;ДАННЫЕ!$CA1057&amp;"t"&amp;ДАННЫЕ!$AY1057&amp;"k"&amp;ДАННЫЕ!$CB1057&amp;"q"&amp;ДАННЫЕ!$CC1057&amp;"w"&amp;ДАННЫЕ!$CD1057&amp;"e"&amp;ДАННЫЕ!$CE1057&amp;"m"&amp;ДАННЫЕ!$CF1057&amp;"c"&amp;ДАННЫЕ!$CG1057&amp;"z"&amp;ДАННЫЕ!$CH1057&amp;"d"&amp;IF(H1057=4,1,0)&amp;"s"&amp;IF(ДАННЫЕ!$J1057=1,0,1)&amp;"u"&amp;IF(ДАННЫЕ!$CJ1057&gt;0,1,0)</f>
        <v>g0cf0a06AR1VG0o0xp0v0ntkqwemczd0s1u0</v>
      </c>
      <c r="O1057" s="28" t="str">
        <f>ДАННЫЕ!$I1057&amp;"g"&amp;B1057&amp;A1057&amp;"f"&amp;P1057&amp;"c"&amp;IF(ДАННЫЕ!$U1057&gt;0,1,0)&amp;"s"&amp;IF(ДАННЫЕ!$Q1057&gt;0,IF(YEAR(ДАННЫЕ!$F$1)=YEAR(ДАННЫЕ!$Q1057),IF(MONTH(ДАННЫЕ!$F$1)=MONTH(ДАННЫЕ!$Q1057),111,11),1),0)&amp;"i"&amp;IF(ДАННЫЕ!$R1057+ДАННЫЕ!$S1057+ДАННЫЕ!$T1057=0,0,1)&amp;"h"&amp;IF(ДАННЫЕ!$P1057&gt;0,1,0)&amp;"p"&amp;IF(ДАННЫЕ!$CI1057&gt;0,IF(YEAR(ДАННЫЕ!$F$1)=YEAR(ДАННЫЕ!$CI1057),IF(MONTH(ДАННЫЕ!$F$1)=MONTH(ДАННЫЕ!$CI1057),111,11),1),0)&amp;"d"&amp;IF(ДАННЫЕ!$CJ1057&gt;0,IF(YEAR(ДАННЫЕ!$F$1)=YEAR(ДАННЫЕ!$CJ1057),IF(MONTH(ДАННЫЕ!$F$1)=MONTH(ДАННЫЕ!$CJ1057),111,11),1),0)&amp;"o"&amp;IF(ДАННЫЕ!$CK1057&gt;0,IF(MONTH(ДАННЫЕ!$F$1)=MONTH(ДАННЫЕ!$CK1057),111,11),0)&amp;"v"&amp;IF(ДАННЫЕ!$BE1057&gt;0,IF(MONTH(ДАННЫЕ!$F$1)=MONTH(ДАННЫЕ!$BE1057),111,11),0)</f>
        <v>g00f0c0s0i0h0p0d0o0v0</v>
      </c>
      <c r="P1057" s="15">
        <f t="shared" si="50"/>
        <v>0</v>
      </c>
      <c r="Q1057" s="15">
        <f>IF(ДАННЫЕ!$F$1&gt;ДАННЫЕ!$N1057,IF(YEAR(ДАННЫЕ!$F$1)=YEAR(ДАННЫЕ!M1057),1,0),0)</f>
        <v>0</v>
      </c>
      <c r="R1057" s="15">
        <f>IF(ДАННЫЕ!$F$1&gt;ДАННЫЕ!$N1057,IF(YEAR(ДАННЫЕ!$F$1)=YEAR(ДАННЫЕ!N1057),1,0),0)</f>
        <v>0</v>
      </c>
      <c r="S1057" s="15">
        <f>IF(ДАННЫЕ!$AA1057="2А",1,IF(ДАННЫЕ!$AA1057="2Б",2,IF(ДАННЫЕ!$AA1057="2В",3,IF(ДАННЫЕ!$AA1057=3,4,IF(ДАННЫЕ!$AA1057="4А",5,IF(ДАННЫЕ!$AA1057="4Б",6,IF(ДАННЫЕ!$AA1057="4В",7,IF(ДАННЫЕ!$AA1057=5,8,0))))))))</f>
        <v>0</v>
      </c>
      <c r="T1057" s="15">
        <f>IF(OR(ДАННЫЕ!$AC1057=2,ДАННЫЕ!$AD1057=2,ДАННЫЕ!$AE1057=2),2,IF(OR(ДАННЫЕ!$AC1057=1,ДАННЫЕ!$AD1057=1,ДАННЫЕ!$AE1057=1),1,0))</f>
        <v>0</v>
      </c>
    </row>
    <row r="1058" spans="1:20" x14ac:dyDescent="0.2">
      <c r="A1058" s="78">
        <f>IF(B1058&gt;0,IF(MONTH(ДАННЫЕ!$F$1)=MONTH(ДАННЫЕ!$B1058),1,0),0)</f>
        <v>0</v>
      </c>
      <c r="B1058" s="14">
        <f>IF(ДАННЫЕ!$B1058&gt;0,IF(YEAR(ДАННЫЕ!$F$1)=YEAR(ДАННЫЕ!$B1058),1,0),0)</f>
        <v>0</v>
      </c>
      <c r="C1058" s="14">
        <f>IF(ДАННЫЕ!$CM1058&gt;0,IF(YEAR(ДАННЫЕ!$F$1)=YEAR(ДАННЫЕ!$CM1058),1,0),0)</f>
        <v>0</v>
      </c>
      <c r="D1058" s="14">
        <f>IF(ДАННЫЕ!$CJ1058&gt;0,IF(ДАННЫЕ!$CL1058&gt;ДАННЫЕ!$F$1,1,IF(ДАННЫЕ!$CL1058&gt;0,0,1)),0)</f>
        <v>0</v>
      </c>
      <c r="E1058" s="43" t="str">
        <f ca="1">IF(ДАННЫЕ!$F$1&gt;0,IF(ДАННЫЕ!$G1058&gt;0,DATEDIF(ДАННЫЕ!$G1058,ДАННЫЕ!$F$1,"y"),""),IF(ДАННЫЕ!$G1058&gt;0,DATEDIF(ДАННЫЕ!$G1058,TODAY(),"y"),""))</f>
        <v/>
      </c>
      <c r="F1058" s="43" t="str">
        <f xml:space="preserve"> IF(ДАННЫЕ!$F1058="М",IF(E1058&gt;=18,IF(E1058&lt;60,1,""),""),"")&amp;IF(ДАННЫЕ!$F1058="Ж",IF(E1058&gt;=18,IF(E1058&lt;55,1,""),""),"")</f>
        <v/>
      </c>
      <c r="G1058" s="43" t="str">
        <f xml:space="preserve"> IF(ДАННЫЕ!$F1058="М",IF(E1058&gt;=60,2,""),"")&amp;IF(ДАННЫЕ!$F1058="Ж",IF(E1058&gt;=55,2,""),"")</f>
        <v/>
      </c>
      <c r="H1058" s="43" t="str">
        <f t="shared" ca="1" si="48"/>
        <v/>
      </c>
      <c r="I1058" s="43" t="str">
        <f t="shared" ca="1" si="49"/>
        <v>03</v>
      </c>
      <c r="J1058" s="28" t="str">
        <f ca="1">ДАННЫЕ!$F1058&amp;H1058&amp;I1058&amp;ДАННЫЕ!$I1058&amp;"m"&amp;IF(ДАННЫЕ!$I1058&gt;0,IF(ДАННЫЕ!$J1058&gt;0,0,1),"")&amp;"f"&amp;IF(ДАННЫЕ!$R1058&gt;0,IF(YEAR(ДАННЫЕ!$F$1)=YEAR(ДАННЫЕ!$R1058),1,0),0)&amp;"z"&amp;ДАННЫЕ!$R1058&amp;"p"&amp;ДАННЫЕ!$S1058&amp;"i"&amp;ДАННЫЕ!$T1058&amp;"h"&amp;ДАННЫЕ!$K1058&amp;"be"&amp;ДАННЫЕ!$BI1058&amp;"CD"&amp;IF(ДАННЫЕ!BF1058&gt;500,4,IF(ДАННЫЕ!BF1058&gt;350,3,IF(ДАННЫЕ!BF1058&gt;200,2,IF(ДАННЫЕ!BF1058&gt;0,1,0))))&amp;"g"&amp;B1058&amp;"d"&amp;H1058&amp;"l"&amp;ДАННЫЕ!AT1058&amp;"a"&amp;ДАННЫЕ!$V1058&amp;"v"&amp;R1058&amp;"k"&amp;ДАННЫЕ!$U1058&amp;"s"&amp;ДАННЫЕ!$Y1058&amp;"t"&amp;ДАННЫЕ!$X1058&amp;"b"&amp;IF(ДАННЫЕ!$Q1058&gt;1,1,0)&amp;"PP"&amp;ДАННЫЕ!Z1058&amp;"c"&amp;S1058&amp;"x"&amp;IF(ДАННЫЕ!$BY1058&gt;0,IF(YEAR(ДАННЫЕ!$F$1)=YEAR(ДАННЫЕ!$BY1058),1,0),0)&amp;"n"&amp;IF(ДАННЫЕ!$BZ1058&gt;0,IF(YEAR(ДАННЫЕ!$F$1)=YEAR(ДАННЫЕ!$BZ1058),1,0),0)&amp;"u"&amp;D1058&amp;"z"&amp;IF(ДАННЫЕ!$CL1058&gt;0,IF(YEAR(ДАННЫЕ!$F$1)&gt;YEAR(ДАННЫЕ!$CL1058),11,12),0)</f>
        <v>03mf0zpihbeCD0g0dlav0kstb0PPc0x0n0u0z0</v>
      </c>
      <c r="K1058" s="28" t="str">
        <f ca="1">ДАННЫЕ!$I1058&amp;"x"&amp;B1058&amp;"w"&amp;IF(T1058+ДАННЫЕ!AD1058+ДАННЫЕ!AE1058+ДАННЫЕ!AF1058+ДАННЫЕ!AG1058+ДАННЫЕ!AH1058+ДАННЫЕ!$AL1058+ДАННЫЕ!AI1058+ДАННЫЕ!AJ1058+ДАННЫЕ!AK1058+ДАННЫЕ!AP1058+ДАННЫЕ!AQ1058+ДАННЫЕ!AR1058+ДАННЫЕ!$AM1058+ДАННЫЕ!$AN1058+ДАННЫЕ!AS1058+ДАННЫЕ!AT1058&gt;0,1,0)&amp;IF(OR(T1058=2,ДАННЫЕ!AD1058=2,ДАННЫЕ!AE1058=2,ДАННЫЕ!AF1058=2,ДАННЫЕ!AG1058=2,ДАННЫЕ!AH1058=2,ДАННЫЕ!$AL1058=2,ДАННЫЕ!AI1058=2,ДАННЫЕ!AJ1058=2,ДАННЫЕ!AK1058=2,ДАННЫЕ!AP1058=2,ДАННЫЕ!AQ1058=2,ДАННЫЕ!AR1058=2,ДАННЫЕ!$AM1058=2,ДАННЫЕ!$AN1058=2,ДАННЫЕ!AS1058=2,ДАННЫЕ!AT1058=2),2,0)&amp;"t"&amp;IF(T1058&gt;0,"1"&amp;T1058,"00")&amp;"f"&amp;IF(ДАННЫЕ!$AC1058,"1"&amp;ДАННЫЕ!$AC1058,"00")&amp;"b"&amp;IF(ДАННЫЕ!$AD1058,"1"&amp;ДАННЫЕ!$AD1058,"00")&amp;"g"&amp;IF(ДАННЫЕ!$AF1058,"1"&amp;ДАННЫЕ!$AF1058,"00")&amp;"c"&amp;IF(ДАННЫЕ!$AG1058,"1"&amp;ДАННЫЕ!$AG1058,"00")&amp;"i"&amp;IF(ДАННЫЕ!$AH1058,"1"&amp;ДАННЫЕ!$AH1058,"00")&amp;"r"&amp;IF(ДАННЫЕ!$AL1058,"1"&amp;ДАННЫЕ!$AL1058,"00")&amp;"m"&amp;IF(ДАННЫЕ!$AI1058,"1"&amp;ДАННЫЕ!$AI1058,"00")&amp;"hS"&amp;IF(ДАННЫЕ!$AJ1058,"1"&amp;ДАННЫЕ!$AJ1058,"00")&amp;"hZ"&amp;IF(ДАННЫЕ!$AK1058,"1"&amp;ДАННЫЕ!$AK1058,"00")&amp;"p"&amp;IF(ДАННЫЕ!$AP1058,"1"&amp;ДАННЫЕ!$AP1058,"00")&amp;"k"&amp;IF(ДАННЫЕ!$AQ1058,"1"&amp;ДАННЫЕ!$AQ1058,"00")&amp;"z"&amp;IF(ДАННЫЕ!$AR1058,"1"&amp;ДАННЫЕ!$AR1058,"00")&amp;"j"&amp;IF(ДАННЫЕ!$AM1058,"1"&amp;ДАННЫЕ!$AM1058,"00")&amp;"n"&amp;IF(ДАННЫЕ!$AN1058,"1"&amp;ДАННЫЕ!$AN1058,"00")&amp;"E"&amp;ДАННЫЕ!BI1058&amp;"L"&amp;ДАННЫЕ!AO1058&amp;"h"&amp;IF(ДАННЫЕ!$AU1058&gt;0,1,0)&amp;"v"&amp;IF(ДАННЫЕ!$AW1058&gt;0,1,0)&amp;"a"&amp;IF(ДАННЫЕ!$AS1058,"1"&amp;ДАННЫЕ!$AS1058,"00")&amp;"s"&amp;IF(ДАННЫЕ!$AT1058,"1"&amp;ДАННЫЕ!$AT1058,"00")&amp;"u"&amp;IF(ДАННЫЕ!$CJ1058&gt;0,1,0)&amp;"y"&amp;B1058&amp;"d"&amp;H1058&amp;"e"&amp;F1058&amp;G1058</f>
        <v>x0w00t00f00b00g00c00i00r00m00hS00hZ00p00k00z00j00n00ELh0v0a00s00u0y0de</v>
      </c>
      <c r="L1058" s="28" t="str">
        <f ca="1">ДАННЫЕ!$I1058&amp;"VN"&amp;IF(ДАННЫЕ!AW1058&gt;0,11,10)&amp;"CD"&amp;IF(ДАННЫЕ!BF1058&gt;500,16,IF(ДАННЫЕ!BF1058&gt;350,15,IF(ДАННЫЕ!BF1058&gt;=200,14,IF(ДАННЫЕ!BF1058&gt;=100,13,IF(ДАННЫЕ!BF1058&gt;=50,12,IF(ДАННЫЕ!BF1058&gt;0,11,10))))))&amp;"AR"&amp;IF(ДАННЫЕ!BX1058&gt;0,1,0)&amp;"GD"&amp;B1058&amp;"VV"&amp;IF(E1058&gt;=5,IF(E1058&lt;18,1,0),0)</f>
        <v>VN10CD10AR0GD0VV0</v>
      </c>
      <c r="M1058" s="28" t="str">
        <f>ДАННЫЕ!$I1058&amp;"b"&amp;ДАННЫЕ!$BI1058&amp;"r"&amp;ДАННЫЕ!$BJ1058&amp;"CD"&amp;IF(ДАННЫЕ!BF1058&gt;0,IF(ДАННЫЕ!BF1058&lt;200,1,IF(ДАННЫЕ!BF1058&lt;350,2,3)),0)&amp;"h"&amp;IF(ДАННЫЕ!$BK1058+ДАННЫЕ!$BL1058+ДАННЫЕ!$BM1058&gt;0,1,0)&amp;"x"&amp;ДАННЫЕ!$BK1058&amp;"y"&amp;ДАННЫЕ!$BL1058&amp;"z"&amp;ДАННЫЕ!$BM1058&amp;"c"&amp;IF(ДАННЫЕ!$BK1058+ДАННЫЕ!$BL1058+ДАННЫЕ!$BM1058=3,1,0)&amp;"a"&amp;IF(ДАННЫЕ!$BQ1058+ДАННЫЕ!$BR1058&gt;0,1,0)&amp;"d"&amp;ДАННЫЕ!$BQ1058&amp;"v"&amp;ДАННЫЕ!$BR1058&amp;"p"&amp;ДАННЫЕ!$BS1058&amp;"n"&amp;ДАННЫЕ!$BU1058&amp;"t"&amp;ДАННЫЕ!$BV1058&amp;"o"&amp;ДАННЫЕ!$BT1058&amp;"l"&amp;IF(ДАННЫЕ!$BN1058&gt;0,1,0)&amp;ДАННЫЕ!$BN1058&amp;"g"&amp;ДАННЫЕ!$BO1058&amp;"s"&amp;ДАННЫЕ!$BP1058&amp;"DZ"&amp;IF(ДАННЫЕ!B1058-ДАННЫЕ!G1058 &lt; 60,IF(ДАННЫЕ!B1058-ДАННЫЕ!G1058 &gt;= 0,1,0),0)&amp;"u"&amp;IF(ДАННЫЕ!$CJ1058&gt;0,1,0)</f>
        <v>brCD0h0xyzc0a0dvpntol0gsDZ1u0</v>
      </c>
      <c r="N1058" s="28" t="str">
        <f ca="1">ДАННЫЕ!$F1058&amp;ДАННЫЕ!$I1058&amp;"g"&amp;B1058&amp;"cf"&amp;D1058&amp;"a"&amp;IF(ДАННЫЕ!$BX1058&gt;0,1,0)&amp;IF(ДАННЫЕ!$BF1058&gt;500,1,IF(ДАННЫЕ!$BF1058&gt;350,2,IF(ДАННЫЕ!$BF1058&gt;=200,3,IF(ДАННЫЕ!$BF1058&gt;=100,4,IF(ДАННЫЕ!$BF1058&gt;=50,5,IF(ДАННЫЕ!$BF1058&lt;50,6,0))))))&amp;"AR"&amp;IF(DATEDIF(ДАННЫЕ!$BX1058,ДАННЫЕ!$F$1,"y")&gt;1,1,0)&amp;"VG"&amp;IF(ДАННЫЕ!$BH1058="0",1,0)&amp;"o"&amp;IF(T1058+ДАННЫЕ!$AF1058+ДАННЫЕ!$AG1058+ДАННЫЕ!$AH1058+ДАННЫЕ!$AI1058+ДАННЫЕ!$AJ1058+ДАННЫЕ!$AP1058+ДАННЫЕ!$AQ1058+ДАННЫЕ!$AR1058+ДАННЫЕ!$AU1058+ДАННЫЕ!$AW1058+ДАННЫЕ!$AS1058+ДАННЫЕ!$AT1058&gt;0,1,0)&amp;"x"&amp;ДАННЫЕ!$AG1058&amp;"p"&amp;IF(ДАННЫЕ!$BY1058&gt;0,1,0)&amp;"v"&amp;IF(ДАННЫЕ!$BZ1058&gt;0,1,0)&amp;"n"&amp;ДАННЫЕ!$CA1058&amp;"t"&amp;ДАННЫЕ!$AY1058&amp;"k"&amp;ДАННЫЕ!$CB1058&amp;"q"&amp;ДАННЫЕ!$CC1058&amp;"w"&amp;ДАННЫЕ!$CD1058&amp;"e"&amp;ДАННЫЕ!$CE1058&amp;"m"&amp;ДАННЫЕ!$CF1058&amp;"c"&amp;ДАННЫЕ!$CG1058&amp;"z"&amp;ДАННЫЕ!$CH1058&amp;"d"&amp;IF(H1058=4,1,0)&amp;"s"&amp;IF(ДАННЫЕ!$J1058=1,0,1)&amp;"u"&amp;IF(ДАННЫЕ!$CJ1058&gt;0,1,0)</f>
        <v>g0cf0a06AR1VG0o0xp0v0ntkqwemczd0s1u0</v>
      </c>
      <c r="O1058" s="28" t="str">
        <f>ДАННЫЕ!$I1058&amp;"g"&amp;B1058&amp;A1058&amp;"f"&amp;P1058&amp;"c"&amp;IF(ДАННЫЕ!$U1058&gt;0,1,0)&amp;"s"&amp;IF(ДАННЫЕ!$Q1058&gt;0,IF(YEAR(ДАННЫЕ!$F$1)=YEAR(ДАННЫЕ!$Q1058),IF(MONTH(ДАННЫЕ!$F$1)=MONTH(ДАННЫЕ!$Q1058),111,11),1),0)&amp;"i"&amp;IF(ДАННЫЕ!$R1058+ДАННЫЕ!$S1058+ДАННЫЕ!$T1058=0,0,1)&amp;"h"&amp;IF(ДАННЫЕ!$P1058&gt;0,1,0)&amp;"p"&amp;IF(ДАННЫЕ!$CI1058&gt;0,IF(YEAR(ДАННЫЕ!$F$1)=YEAR(ДАННЫЕ!$CI1058),IF(MONTH(ДАННЫЕ!$F$1)=MONTH(ДАННЫЕ!$CI1058),111,11),1),0)&amp;"d"&amp;IF(ДАННЫЕ!$CJ1058&gt;0,IF(YEAR(ДАННЫЕ!$F$1)=YEAR(ДАННЫЕ!$CJ1058),IF(MONTH(ДАННЫЕ!$F$1)=MONTH(ДАННЫЕ!$CJ1058),111,11),1),0)&amp;"o"&amp;IF(ДАННЫЕ!$CK1058&gt;0,IF(MONTH(ДАННЫЕ!$F$1)=MONTH(ДАННЫЕ!$CK1058),111,11),0)&amp;"v"&amp;IF(ДАННЫЕ!$BE1058&gt;0,IF(MONTH(ДАННЫЕ!$F$1)=MONTH(ДАННЫЕ!$BE1058),111,11),0)</f>
        <v>g00f0c0s0i0h0p0d0o0v0</v>
      </c>
      <c r="P1058" s="15">
        <f t="shared" si="50"/>
        <v>0</v>
      </c>
      <c r="Q1058" s="15">
        <f>IF(ДАННЫЕ!$F$1&gt;ДАННЫЕ!$N1058,IF(YEAR(ДАННЫЕ!$F$1)=YEAR(ДАННЫЕ!M1058),1,0),0)</f>
        <v>0</v>
      </c>
      <c r="R1058" s="15">
        <f>IF(ДАННЫЕ!$F$1&gt;ДАННЫЕ!$N1058,IF(YEAR(ДАННЫЕ!$F$1)=YEAR(ДАННЫЕ!N1058),1,0),0)</f>
        <v>0</v>
      </c>
      <c r="S1058" s="15">
        <f>IF(ДАННЫЕ!$AA1058="2А",1,IF(ДАННЫЕ!$AA1058="2Б",2,IF(ДАННЫЕ!$AA1058="2В",3,IF(ДАННЫЕ!$AA1058=3,4,IF(ДАННЫЕ!$AA1058="4А",5,IF(ДАННЫЕ!$AA1058="4Б",6,IF(ДАННЫЕ!$AA1058="4В",7,IF(ДАННЫЕ!$AA1058=5,8,0))))))))</f>
        <v>0</v>
      </c>
      <c r="T1058" s="15">
        <f>IF(OR(ДАННЫЕ!$AC1058=2,ДАННЫЕ!$AD1058=2,ДАННЫЕ!$AE1058=2),2,IF(OR(ДАННЫЕ!$AC1058=1,ДАННЫЕ!$AD1058=1,ДАННЫЕ!$AE1058=1),1,0))</f>
        <v>0</v>
      </c>
    </row>
    <row r="1059" spans="1:20" x14ac:dyDescent="0.2">
      <c r="A1059" s="78">
        <f>IF(B1059&gt;0,IF(MONTH(ДАННЫЕ!$F$1)=MONTH(ДАННЫЕ!$B1059),1,0),0)</f>
        <v>0</v>
      </c>
      <c r="B1059" s="14">
        <f>IF(ДАННЫЕ!$B1059&gt;0,IF(YEAR(ДАННЫЕ!$F$1)=YEAR(ДАННЫЕ!$B1059),1,0),0)</f>
        <v>0</v>
      </c>
      <c r="C1059" s="14">
        <f>IF(ДАННЫЕ!$CM1059&gt;0,IF(YEAR(ДАННЫЕ!$F$1)=YEAR(ДАННЫЕ!$CM1059),1,0),0)</f>
        <v>0</v>
      </c>
      <c r="D1059" s="14">
        <f>IF(ДАННЫЕ!$CJ1059&gt;0,IF(ДАННЫЕ!$CL1059&gt;ДАННЫЕ!$F$1,1,IF(ДАННЫЕ!$CL1059&gt;0,0,1)),0)</f>
        <v>0</v>
      </c>
      <c r="E1059" s="43" t="str">
        <f ca="1">IF(ДАННЫЕ!$F$1&gt;0,IF(ДАННЫЕ!$G1059&gt;0,DATEDIF(ДАННЫЕ!$G1059,ДАННЫЕ!$F$1,"y"),""),IF(ДАННЫЕ!$G1059&gt;0,DATEDIF(ДАННЫЕ!$G1059,TODAY(),"y"),""))</f>
        <v/>
      </c>
      <c r="F1059" s="43" t="str">
        <f xml:space="preserve"> IF(ДАННЫЕ!$F1059="М",IF(E1059&gt;=18,IF(E1059&lt;60,1,""),""),"")&amp;IF(ДАННЫЕ!$F1059="Ж",IF(E1059&gt;=18,IF(E1059&lt;55,1,""),""),"")</f>
        <v/>
      </c>
      <c r="G1059" s="43" t="str">
        <f xml:space="preserve"> IF(ДАННЫЕ!$F1059="М",IF(E1059&gt;=60,2,""),"")&amp;IF(ДАННЫЕ!$F1059="Ж",IF(E1059&gt;=55,2,""),"")</f>
        <v/>
      </c>
      <c r="H1059" s="43" t="str">
        <f t="shared" ca="1" si="48"/>
        <v/>
      </c>
      <c r="I1059" s="43" t="str">
        <f t="shared" ca="1" si="49"/>
        <v>03</v>
      </c>
      <c r="J1059" s="28" t="str">
        <f ca="1">ДАННЫЕ!$F1059&amp;H1059&amp;I1059&amp;ДАННЫЕ!$I1059&amp;"m"&amp;IF(ДАННЫЕ!$I1059&gt;0,IF(ДАННЫЕ!$J1059&gt;0,0,1),"")&amp;"f"&amp;IF(ДАННЫЕ!$R1059&gt;0,IF(YEAR(ДАННЫЕ!$F$1)=YEAR(ДАННЫЕ!$R1059),1,0),0)&amp;"z"&amp;ДАННЫЕ!$R1059&amp;"p"&amp;ДАННЫЕ!$S1059&amp;"i"&amp;ДАННЫЕ!$T1059&amp;"h"&amp;ДАННЫЕ!$K1059&amp;"be"&amp;ДАННЫЕ!$BI1059&amp;"CD"&amp;IF(ДАННЫЕ!BF1059&gt;500,4,IF(ДАННЫЕ!BF1059&gt;350,3,IF(ДАННЫЕ!BF1059&gt;200,2,IF(ДАННЫЕ!BF1059&gt;0,1,0))))&amp;"g"&amp;B1059&amp;"d"&amp;H1059&amp;"l"&amp;ДАННЫЕ!AT1059&amp;"a"&amp;ДАННЫЕ!$V1059&amp;"v"&amp;R1059&amp;"k"&amp;ДАННЫЕ!$U1059&amp;"s"&amp;ДАННЫЕ!$Y1059&amp;"t"&amp;ДАННЫЕ!$X1059&amp;"b"&amp;IF(ДАННЫЕ!$Q1059&gt;1,1,0)&amp;"PP"&amp;ДАННЫЕ!Z1059&amp;"c"&amp;S1059&amp;"x"&amp;IF(ДАННЫЕ!$BY1059&gt;0,IF(YEAR(ДАННЫЕ!$F$1)=YEAR(ДАННЫЕ!$BY1059),1,0),0)&amp;"n"&amp;IF(ДАННЫЕ!$BZ1059&gt;0,IF(YEAR(ДАННЫЕ!$F$1)=YEAR(ДАННЫЕ!$BZ1059),1,0),0)&amp;"u"&amp;D1059&amp;"z"&amp;IF(ДАННЫЕ!$CL1059&gt;0,IF(YEAR(ДАННЫЕ!$F$1)&gt;YEAR(ДАННЫЕ!$CL1059),11,12),0)</f>
        <v>03mf0zpihbeCD0g0dlav0kstb0PPc0x0n0u0z0</v>
      </c>
      <c r="K1059" s="28" t="str">
        <f ca="1">ДАННЫЕ!$I1059&amp;"x"&amp;B1059&amp;"w"&amp;IF(T1059+ДАННЫЕ!AD1059+ДАННЫЕ!AE1059+ДАННЫЕ!AF1059+ДАННЫЕ!AG1059+ДАННЫЕ!AH1059+ДАННЫЕ!$AL1059+ДАННЫЕ!AI1059+ДАННЫЕ!AJ1059+ДАННЫЕ!AK1059+ДАННЫЕ!AP1059+ДАННЫЕ!AQ1059+ДАННЫЕ!AR1059+ДАННЫЕ!$AM1059+ДАННЫЕ!$AN1059+ДАННЫЕ!AS1059+ДАННЫЕ!AT1059&gt;0,1,0)&amp;IF(OR(T1059=2,ДАННЫЕ!AD1059=2,ДАННЫЕ!AE1059=2,ДАННЫЕ!AF1059=2,ДАННЫЕ!AG1059=2,ДАННЫЕ!AH1059=2,ДАННЫЕ!$AL1059=2,ДАННЫЕ!AI1059=2,ДАННЫЕ!AJ1059=2,ДАННЫЕ!AK1059=2,ДАННЫЕ!AP1059=2,ДАННЫЕ!AQ1059=2,ДАННЫЕ!AR1059=2,ДАННЫЕ!$AM1059=2,ДАННЫЕ!$AN1059=2,ДАННЫЕ!AS1059=2,ДАННЫЕ!AT1059=2),2,0)&amp;"t"&amp;IF(T1059&gt;0,"1"&amp;T1059,"00")&amp;"f"&amp;IF(ДАННЫЕ!$AC1059,"1"&amp;ДАННЫЕ!$AC1059,"00")&amp;"b"&amp;IF(ДАННЫЕ!$AD1059,"1"&amp;ДАННЫЕ!$AD1059,"00")&amp;"g"&amp;IF(ДАННЫЕ!$AF1059,"1"&amp;ДАННЫЕ!$AF1059,"00")&amp;"c"&amp;IF(ДАННЫЕ!$AG1059,"1"&amp;ДАННЫЕ!$AG1059,"00")&amp;"i"&amp;IF(ДАННЫЕ!$AH1059,"1"&amp;ДАННЫЕ!$AH1059,"00")&amp;"r"&amp;IF(ДАННЫЕ!$AL1059,"1"&amp;ДАННЫЕ!$AL1059,"00")&amp;"m"&amp;IF(ДАННЫЕ!$AI1059,"1"&amp;ДАННЫЕ!$AI1059,"00")&amp;"hS"&amp;IF(ДАННЫЕ!$AJ1059,"1"&amp;ДАННЫЕ!$AJ1059,"00")&amp;"hZ"&amp;IF(ДАННЫЕ!$AK1059,"1"&amp;ДАННЫЕ!$AK1059,"00")&amp;"p"&amp;IF(ДАННЫЕ!$AP1059,"1"&amp;ДАННЫЕ!$AP1059,"00")&amp;"k"&amp;IF(ДАННЫЕ!$AQ1059,"1"&amp;ДАННЫЕ!$AQ1059,"00")&amp;"z"&amp;IF(ДАННЫЕ!$AR1059,"1"&amp;ДАННЫЕ!$AR1059,"00")&amp;"j"&amp;IF(ДАННЫЕ!$AM1059,"1"&amp;ДАННЫЕ!$AM1059,"00")&amp;"n"&amp;IF(ДАННЫЕ!$AN1059,"1"&amp;ДАННЫЕ!$AN1059,"00")&amp;"E"&amp;ДАННЫЕ!BI1059&amp;"L"&amp;ДАННЫЕ!AO1059&amp;"h"&amp;IF(ДАННЫЕ!$AU1059&gt;0,1,0)&amp;"v"&amp;IF(ДАННЫЕ!$AW1059&gt;0,1,0)&amp;"a"&amp;IF(ДАННЫЕ!$AS1059,"1"&amp;ДАННЫЕ!$AS1059,"00")&amp;"s"&amp;IF(ДАННЫЕ!$AT1059,"1"&amp;ДАННЫЕ!$AT1059,"00")&amp;"u"&amp;IF(ДАННЫЕ!$CJ1059&gt;0,1,0)&amp;"y"&amp;B1059&amp;"d"&amp;H1059&amp;"e"&amp;F1059&amp;G1059</f>
        <v>x0w00t00f00b00g00c00i00r00m00hS00hZ00p00k00z00j00n00ELh0v0a00s00u0y0de</v>
      </c>
      <c r="L1059" s="28" t="str">
        <f ca="1">ДАННЫЕ!$I1059&amp;"VN"&amp;IF(ДАННЫЕ!AW1059&gt;0,11,10)&amp;"CD"&amp;IF(ДАННЫЕ!BF1059&gt;500,16,IF(ДАННЫЕ!BF1059&gt;350,15,IF(ДАННЫЕ!BF1059&gt;=200,14,IF(ДАННЫЕ!BF1059&gt;=100,13,IF(ДАННЫЕ!BF1059&gt;=50,12,IF(ДАННЫЕ!BF1059&gt;0,11,10))))))&amp;"AR"&amp;IF(ДАННЫЕ!BX1059&gt;0,1,0)&amp;"GD"&amp;B1059&amp;"VV"&amp;IF(E1059&gt;=5,IF(E1059&lt;18,1,0),0)</f>
        <v>VN10CD10AR0GD0VV0</v>
      </c>
      <c r="M1059" s="28" t="str">
        <f>ДАННЫЕ!$I1059&amp;"b"&amp;ДАННЫЕ!$BI1059&amp;"r"&amp;ДАННЫЕ!$BJ1059&amp;"CD"&amp;IF(ДАННЫЕ!BF1059&gt;0,IF(ДАННЫЕ!BF1059&lt;200,1,IF(ДАННЫЕ!BF1059&lt;350,2,3)),0)&amp;"h"&amp;IF(ДАННЫЕ!$BK1059+ДАННЫЕ!$BL1059+ДАННЫЕ!$BM1059&gt;0,1,0)&amp;"x"&amp;ДАННЫЕ!$BK1059&amp;"y"&amp;ДАННЫЕ!$BL1059&amp;"z"&amp;ДАННЫЕ!$BM1059&amp;"c"&amp;IF(ДАННЫЕ!$BK1059+ДАННЫЕ!$BL1059+ДАННЫЕ!$BM1059=3,1,0)&amp;"a"&amp;IF(ДАННЫЕ!$BQ1059+ДАННЫЕ!$BR1059&gt;0,1,0)&amp;"d"&amp;ДАННЫЕ!$BQ1059&amp;"v"&amp;ДАННЫЕ!$BR1059&amp;"p"&amp;ДАННЫЕ!$BS1059&amp;"n"&amp;ДАННЫЕ!$BU1059&amp;"t"&amp;ДАННЫЕ!$BV1059&amp;"o"&amp;ДАННЫЕ!$BT1059&amp;"l"&amp;IF(ДАННЫЕ!$BN1059&gt;0,1,0)&amp;ДАННЫЕ!$BN1059&amp;"g"&amp;ДАННЫЕ!$BO1059&amp;"s"&amp;ДАННЫЕ!$BP1059&amp;"DZ"&amp;IF(ДАННЫЕ!B1059-ДАННЫЕ!G1059 &lt; 60,IF(ДАННЫЕ!B1059-ДАННЫЕ!G1059 &gt;= 0,1,0),0)&amp;"u"&amp;IF(ДАННЫЕ!$CJ1059&gt;0,1,0)</f>
        <v>brCD0h0xyzc0a0dvpntol0gsDZ1u0</v>
      </c>
      <c r="N1059" s="28" t="str">
        <f ca="1">ДАННЫЕ!$F1059&amp;ДАННЫЕ!$I1059&amp;"g"&amp;B1059&amp;"cf"&amp;D1059&amp;"a"&amp;IF(ДАННЫЕ!$BX1059&gt;0,1,0)&amp;IF(ДАННЫЕ!$BF1059&gt;500,1,IF(ДАННЫЕ!$BF1059&gt;350,2,IF(ДАННЫЕ!$BF1059&gt;=200,3,IF(ДАННЫЕ!$BF1059&gt;=100,4,IF(ДАННЫЕ!$BF1059&gt;=50,5,IF(ДАННЫЕ!$BF1059&lt;50,6,0))))))&amp;"AR"&amp;IF(DATEDIF(ДАННЫЕ!$BX1059,ДАННЫЕ!$F$1,"y")&gt;1,1,0)&amp;"VG"&amp;IF(ДАННЫЕ!$BH1059="0",1,0)&amp;"o"&amp;IF(T1059+ДАННЫЕ!$AF1059+ДАННЫЕ!$AG1059+ДАННЫЕ!$AH1059+ДАННЫЕ!$AI1059+ДАННЫЕ!$AJ1059+ДАННЫЕ!$AP1059+ДАННЫЕ!$AQ1059+ДАННЫЕ!$AR1059+ДАННЫЕ!$AU1059+ДАННЫЕ!$AW1059+ДАННЫЕ!$AS1059+ДАННЫЕ!$AT1059&gt;0,1,0)&amp;"x"&amp;ДАННЫЕ!$AG1059&amp;"p"&amp;IF(ДАННЫЕ!$BY1059&gt;0,1,0)&amp;"v"&amp;IF(ДАННЫЕ!$BZ1059&gt;0,1,0)&amp;"n"&amp;ДАННЫЕ!$CA1059&amp;"t"&amp;ДАННЫЕ!$AY1059&amp;"k"&amp;ДАННЫЕ!$CB1059&amp;"q"&amp;ДАННЫЕ!$CC1059&amp;"w"&amp;ДАННЫЕ!$CD1059&amp;"e"&amp;ДАННЫЕ!$CE1059&amp;"m"&amp;ДАННЫЕ!$CF1059&amp;"c"&amp;ДАННЫЕ!$CG1059&amp;"z"&amp;ДАННЫЕ!$CH1059&amp;"d"&amp;IF(H1059=4,1,0)&amp;"s"&amp;IF(ДАННЫЕ!$J1059=1,0,1)&amp;"u"&amp;IF(ДАННЫЕ!$CJ1059&gt;0,1,0)</f>
        <v>g0cf0a06AR1VG0o0xp0v0ntkqwemczd0s1u0</v>
      </c>
      <c r="O1059" s="28" t="str">
        <f>ДАННЫЕ!$I1059&amp;"g"&amp;B1059&amp;A1059&amp;"f"&amp;P1059&amp;"c"&amp;IF(ДАННЫЕ!$U1059&gt;0,1,0)&amp;"s"&amp;IF(ДАННЫЕ!$Q1059&gt;0,IF(YEAR(ДАННЫЕ!$F$1)=YEAR(ДАННЫЕ!$Q1059),IF(MONTH(ДАННЫЕ!$F$1)=MONTH(ДАННЫЕ!$Q1059),111,11),1),0)&amp;"i"&amp;IF(ДАННЫЕ!$R1059+ДАННЫЕ!$S1059+ДАННЫЕ!$T1059=0,0,1)&amp;"h"&amp;IF(ДАННЫЕ!$P1059&gt;0,1,0)&amp;"p"&amp;IF(ДАННЫЕ!$CI1059&gt;0,IF(YEAR(ДАННЫЕ!$F$1)=YEAR(ДАННЫЕ!$CI1059),IF(MONTH(ДАННЫЕ!$F$1)=MONTH(ДАННЫЕ!$CI1059),111,11),1),0)&amp;"d"&amp;IF(ДАННЫЕ!$CJ1059&gt;0,IF(YEAR(ДАННЫЕ!$F$1)=YEAR(ДАННЫЕ!$CJ1059),IF(MONTH(ДАННЫЕ!$F$1)=MONTH(ДАННЫЕ!$CJ1059),111,11),1),0)&amp;"o"&amp;IF(ДАННЫЕ!$CK1059&gt;0,IF(MONTH(ДАННЫЕ!$F$1)=MONTH(ДАННЫЕ!$CK1059),111,11),0)&amp;"v"&amp;IF(ДАННЫЕ!$BE1059&gt;0,IF(MONTH(ДАННЫЕ!$F$1)=MONTH(ДАННЫЕ!$BE1059),111,11),0)</f>
        <v>g00f0c0s0i0h0p0d0o0v0</v>
      </c>
      <c r="P1059" s="15">
        <f t="shared" si="50"/>
        <v>0</v>
      </c>
      <c r="Q1059" s="15">
        <f>IF(ДАННЫЕ!$F$1&gt;ДАННЫЕ!$N1059,IF(YEAR(ДАННЫЕ!$F$1)=YEAR(ДАННЫЕ!M1059),1,0),0)</f>
        <v>0</v>
      </c>
      <c r="R1059" s="15">
        <f>IF(ДАННЫЕ!$F$1&gt;ДАННЫЕ!$N1059,IF(YEAR(ДАННЫЕ!$F$1)=YEAR(ДАННЫЕ!N1059),1,0),0)</f>
        <v>0</v>
      </c>
      <c r="S1059" s="15">
        <f>IF(ДАННЫЕ!$AA1059="2А",1,IF(ДАННЫЕ!$AA1059="2Б",2,IF(ДАННЫЕ!$AA1059="2В",3,IF(ДАННЫЕ!$AA1059=3,4,IF(ДАННЫЕ!$AA1059="4А",5,IF(ДАННЫЕ!$AA1059="4Б",6,IF(ДАННЫЕ!$AA1059="4В",7,IF(ДАННЫЕ!$AA1059=5,8,0))))))))</f>
        <v>0</v>
      </c>
      <c r="T1059" s="15">
        <f>IF(OR(ДАННЫЕ!$AC1059=2,ДАННЫЕ!$AD1059=2,ДАННЫЕ!$AE1059=2),2,IF(OR(ДАННЫЕ!$AC1059=1,ДАННЫЕ!$AD1059=1,ДАННЫЕ!$AE1059=1),1,0))</f>
        <v>0</v>
      </c>
    </row>
    <row r="1060" spans="1:20" x14ac:dyDescent="0.2">
      <c r="A1060" s="78">
        <f>IF(B1060&gt;0,IF(MONTH(ДАННЫЕ!$F$1)=MONTH(ДАННЫЕ!$B1060),1,0),0)</f>
        <v>0</v>
      </c>
      <c r="B1060" s="14">
        <f>IF(ДАННЫЕ!$B1060&gt;0,IF(YEAR(ДАННЫЕ!$F$1)=YEAR(ДАННЫЕ!$B1060),1,0),0)</f>
        <v>0</v>
      </c>
      <c r="C1060" s="14">
        <f>IF(ДАННЫЕ!$CM1060&gt;0,IF(YEAR(ДАННЫЕ!$F$1)=YEAR(ДАННЫЕ!$CM1060),1,0),0)</f>
        <v>0</v>
      </c>
      <c r="D1060" s="14">
        <f>IF(ДАННЫЕ!$CJ1060&gt;0,IF(ДАННЫЕ!$CL1060&gt;ДАННЫЕ!$F$1,1,IF(ДАННЫЕ!$CL1060&gt;0,0,1)),0)</f>
        <v>0</v>
      </c>
      <c r="E1060" s="43" t="str">
        <f ca="1">IF(ДАННЫЕ!$F$1&gt;0,IF(ДАННЫЕ!$G1060&gt;0,DATEDIF(ДАННЫЕ!$G1060,ДАННЫЕ!$F$1,"y"),""),IF(ДАННЫЕ!$G1060&gt;0,DATEDIF(ДАННЫЕ!$G1060,TODAY(),"y"),""))</f>
        <v/>
      </c>
      <c r="F1060" s="43" t="str">
        <f xml:space="preserve"> IF(ДАННЫЕ!$F1060="М",IF(E1060&gt;=18,IF(E1060&lt;60,1,""),""),"")&amp;IF(ДАННЫЕ!$F1060="Ж",IF(E1060&gt;=18,IF(E1060&lt;55,1,""),""),"")</f>
        <v/>
      </c>
      <c r="G1060" s="43" t="str">
        <f xml:space="preserve"> IF(ДАННЫЕ!$F1060="М",IF(E1060&gt;=60,2,""),"")&amp;IF(ДАННЫЕ!$F1060="Ж",IF(E1060&gt;=55,2,""),"")</f>
        <v/>
      </c>
      <c r="H1060" s="43" t="str">
        <f t="shared" ca="1" si="48"/>
        <v/>
      </c>
      <c r="I1060" s="43" t="str">
        <f t="shared" ca="1" si="49"/>
        <v>03</v>
      </c>
      <c r="J1060" s="28" t="str">
        <f ca="1">ДАННЫЕ!$F1060&amp;H1060&amp;I1060&amp;ДАННЫЕ!$I1060&amp;"m"&amp;IF(ДАННЫЕ!$I1060&gt;0,IF(ДАННЫЕ!$J1060&gt;0,0,1),"")&amp;"f"&amp;IF(ДАННЫЕ!$R1060&gt;0,IF(YEAR(ДАННЫЕ!$F$1)=YEAR(ДАННЫЕ!$R1060),1,0),0)&amp;"z"&amp;ДАННЫЕ!$R1060&amp;"p"&amp;ДАННЫЕ!$S1060&amp;"i"&amp;ДАННЫЕ!$T1060&amp;"h"&amp;ДАННЫЕ!$K1060&amp;"be"&amp;ДАННЫЕ!$BI1060&amp;"CD"&amp;IF(ДАННЫЕ!BF1060&gt;500,4,IF(ДАННЫЕ!BF1060&gt;350,3,IF(ДАННЫЕ!BF1060&gt;200,2,IF(ДАННЫЕ!BF1060&gt;0,1,0))))&amp;"g"&amp;B1060&amp;"d"&amp;H1060&amp;"l"&amp;ДАННЫЕ!AT1060&amp;"a"&amp;ДАННЫЕ!$V1060&amp;"v"&amp;R1060&amp;"k"&amp;ДАННЫЕ!$U1060&amp;"s"&amp;ДАННЫЕ!$Y1060&amp;"t"&amp;ДАННЫЕ!$X1060&amp;"b"&amp;IF(ДАННЫЕ!$Q1060&gt;1,1,0)&amp;"PP"&amp;ДАННЫЕ!Z1060&amp;"c"&amp;S1060&amp;"x"&amp;IF(ДАННЫЕ!$BY1060&gt;0,IF(YEAR(ДАННЫЕ!$F$1)=YEAR(ДАННЫЕ!$BY1060),1,0),0)&amp;"n"&amp;IF(ДАННЫЕ!$BZ1060&gt;0,IF(YEAR(ДАННЫЕ!$F$1)=YEAR(ДАННЫЕ!$BZ1060),1,0),0)&amp;"u"&amp;D1060&amp;"z"&amp;IF(ДАННЫЕ!$CL1060&gt;0,IF(YEAR(ДАННЫЕ!$F$1)&gt;YEAR(ДАННЫЕ!$CL1060),11,12),0)</f>
        <v>03mf0zpihbeCD0g0dlav0kstb0PPc0x0n0u0z0</v>
      </c>
      <c r="K1060" s="28" t="str">
        <f ca="1">ДАННЫЕ!$I1060&amp;"x"&amp;B1060&amp;"w"&amp;IF(T1060+ДАННЫЕ!AD1060+ДАННЫЕ!AE1060+ДАННЫЕ!AF1060+ДАННЫЕ!AG1060+ДАННЫЕ!AH1060+ДАННЫЕ!$AL1060+ДАННЫЕ!AI1060+ДАННЫЕ!AJ1060+ДАННЫЕ!AK1060+ДАННЫЕ!AP1060+ДАННЫЕ!AQ1060+ДАННЫЕ!AR1060+ДАННЫЕ!$AM1060+ДАННЫЕ!$AN1060+ДАННЫЕ!AS1060+ДАННЫЕ!AT1060&gt;0,1,0)&amp;IF(OR(T1060=2,ДАННЫЕ!AD1060=2,ДАННЫЕ!AE1060=2,ДАННЫЕ!AF1060=2,ДАННЫЕ!AG1060=2,ДАННЫЕ!AH1060=2,ДАННЫЕ!$AL1060=2,ДАННЫЕ!AI1060=2,ДАННЫЕ!AJ1060=2,ДАННЫЕ!AK1060=2,ДАННЫЕ!AP1060=2,ДАННЫЕ!AQ1060=2,ДАННЫЕ!AR1060=2,ДАННЫЕ!$AM1060=2,ДАННЫЕ!$AN1060=2,ДАННЫЕ!AS1060=2,ДАННЫЕ!AT1060=2),2,0)&amp;"t"&amp;IF(T1060&gt;0,"1"&amp;T1060,"00")&amp;"f"&amp;IF(ДАННЫЕ!$AC1060,"1"&amp;ДАННЫЕ!$AC1060,"00")&amp;"b"&amp;IF(ДАННЫЕ!$AD1060,"1"&amp;ДАННЫЕ!$AD1060,"00")&amp;"g"&amp;IF(ДАННЫЕ!$AF1060,"1"&amp;ДАННЫЕ!$AF1060,"00")&amp;"c"&amp;IF(ДАННЫЕ!$AG1060,"1"&amp;ДАННЫЕ!$AG1060,"00")&amp;"i"&amp;IF(ДАННЫЕ!$AH1060,"1"&amp;ДАННЫЕ!$AH1060,"00")&amp;"r"&amp;IF(ДАННЫЕ!$AL1060,"1"&amp;ДАННЫЕ!$AL1060,"00")&amp;"m"&amp;IF(ДАННЫЕ!$AI1060,"1"&amp;ДАННЫЕ!$AI1060,"00")&amp;"hS"&amp;IF(ДАННЫЕ!$AJ1060,"1"&amp;ДАННЫЕ!$AJ1060,"00")&amp;"hZ"&amp;IF(ДАННЫЕ!$AK1060,"1"&amp;ДАННЫЕ!$AK1060,"00")&amp;"p"&amp;IF(ДАННЫЕ!$AP1060,"1"&amp;ДАННЫЕ!$AP1060,"00")&amp;"k"&amp;IF(ДАННЫЕ!$AQ1060,"1"&amp;ДАННЫЕ!$AQ1060,"00")&amp;"z"&amp;IF(ДАННЫЕ!$AR1060,"1"&amp;ДАННЫЕ!$AR1060,"00")&amp;"j"&amp;IF(ДАННЫЕ!$AM1060,"1"&amp;ДАННЫЕ!$AM1060,"00")&amp;"n"&amp;IF(ДАННЫЕ!$AN1060,"1"&amp;ДАННЫЕ!$AN1060,"00")&amp;"E"&amp;ДАННЫЕ!BI1060&amp;"L"&amp;ДАННЫЕ!AO1060&amp;"h"&amp;IF(ДАННЫЕ!$AU1060&gt;0,1,0)&amp;"v"&amp;IF(ДАННЫЕ!$AW1060&gt;0,1,0)&amp;"a"&amp;IF(ДАННЫЕ!$AS1060,"1"&amp;ДАННЫЕ!$AS1060,"00")&amp;"s"&amp;IF(ДАННЫЕ!$AT1060,"1"&amp;ДАННЫЕ!$AT1060,"00")&amp;"u"&amp;IF(ДАННЫЕ!$CJ1060&gt;0,1,0)&amp;"y"&amp;B1060&amp;"d"&amp;H1060&amp;"e"&amp;F1060&amp;G1060</f>
        <v>x0w00t00f00b00g00c00i00r00m00hS00hZ00p00k00z00j00n00ELh0v0a00s00u0y0de</v>
      </c>
      <c r="L1060" s="28" t="str">
        <f ca="1">ДАННЫЕ!$I1060&amp;"VN"&amp;IF(ДАННЫЕ!AW1060&gt;0,11,10)&amp;"CD"&amp;IF(ДАННЫЕ!BF1060&gt;500,16,IF(ДАННЫЕ!BF1060&gt;350,15,IF(ДАННЫЕ!BF1060&gt;=200,14,IF(ДАННЫЕ!BF1060&gt;=100,13,IF(ДАННЫЕ!BF1060&gt;=50,12,IF(ДАННЫЕ!BF1060&gt;0,11,10))))))&amp;"AR"&amp;IF(ДАННЫЕ!BX1060&gt;0,1,0)&amp;"GD"&amp;B1060&amp;"VV"&amp;IF(E1060&gt;=5,IF(E1060&lt;18,1,0),0)</f>
        <v>VN10CD10AR0GD0VV0</v>
      </c>
      <c r="M1060" s="28" t="str">
        <f>ДАННЫЕ!$I1060&amp;"b"&amp;ДАННЫЕ!$BI1060&amp;"r"&amp;ДАННЫЕ!$BJ1060&amp;"CD"&amp;IF(ДАННЫЕ!BF1060&gt;0,IF(ДАННЫЕ!BF1060&lt;200,1,IF(ДАННЫЕ!BF1060&lt;350,2,3)),0)&amp;"h"&amp;IF(ДАННЫЕ!$BK1060+ДАННЫЕ!$BL1060+ДАННЫЕ!$BM1060&gt;0,1,0)&amp;"x"&amp;ДАННЫЕ!$BK1060&amp;"y"&amp;ДАННЫЕ!$BL1060&amp;"z"&amp;ДАННЫЕ!$BM1060&amp;"c"&amp;IF(ДАННЫЕ!$BK1060+ДАННЫЕ!$BL1060+ДАННЫЕ!$BM1060=3,1,0)&amp;"a"&amp;IF(ДАННЫЕ!$BQ1060+ДАННЫЕ!$BR1060&gt;0,1,0)&amp;"d"&amp;ДАННЫЕ!$BQ1060&amp;"v"&amp;ДАННЫЕ!$BR1060&amp;"p"&amp;ДАННЫЕ!$BS1060&amp;"n"&amp;ДАННЫЕ!$BU1060&amp;"t"&amp;ДАННЫЕ!$BV1060&amp;"o"&amp;ДАННЫЕ!$BT1060&amp;"l"&amp;IF(ДАННЫЕ!$BN1060&gt;0,1,0)&amp;ДАННЫЕ!$BN1060&amp;"g"&amp;ДАННЫЕ!$BO1060&amp;"s"&amp;ДАННЫЕ!$BP1060&amp;"DZ"&amp;IF(ДАННЫЕ!B1060-ДАННЫЕ!G1060 &lt; 60,IF(ДАННЫЕ!B1060-ДАННЫЕ!G1060 &gt;= 0,1,0),0)&amp;"u"&amp;IF(ДАННЫЕ!$CJ1060&gt;0,1,0)</f>
        <v>brCD0h0xyzc0a0dvpntol0gsDZ1u0</v>
      </c>
      <c r="N1060" s="28" t="str">
        <f ca="1">ДАННЫЕ!$F1060&amp;ДАННЫЕ!$I1060&amp;"g"&amp;B1060&amp;"cf"&amp;D1060&amp;"a"&amp;IF(ДАННЫЕ!$BX1060&gt;0,1,0)&amp;IF(ДАННЫЕ!$BF1060&gt;500,1,IF(ДАННЫЕ!$BF1060&gt;350,2,IF(ДАННЫЕ!$BF1060&gt;=200,3,IF(ДАННЫЕ!$BF1060&gt;=100,4,IF(ДАННЫЕ!$BF1060&gt;=50,5,IF(ДАННЫЕ!$BF1060&lt;50,6,0))))))&amp;"AR"&amp;IF(DATEDIF(ДАННЫЕ!$BX1060,ДАННЫЕ!$F$1,"y")&gt;1,1,0)&amp;"VG"&amp;IF(ДАННЫЕ!$BH1060="0",1,0)&amp;"o"&amp;IF(T1060+ДАННЫЕ!$AF1060+ДАННЫЕ!$AG1060+ДАННЫЕ!$AH1060+ДАННЫЕ!$AI1060+ДАННЫЕ!$AJ1060+ДАННЫЕ!$AP1060+ДАННЫЕ!$AQ1060+ДАННЫЕ!$AR1060+ДАННЫЕ!$AU1060+ДАННЫЕ!$AW1060+ДАННЫЕ!$AS1060+ДАННЫЕ!$AT1060&gt;0,1,0)&amp;"x"&amp;ДАННЫЕ!$AG1060&amp;"p"&amp;IF(ДАННЫЕ!$BY1060&gt;0,1,0)&amp;"v"&amp;IF(ДАННЫЕ!$BZ1060&gt;0,1,0)&amp;"n"&amp;ДАННЫЕ!$CA1060&amp;"t"&amp;ДАННЫЕ!$AY1060&amp;"k"&amp;ДАННЫЕ!$CB1060&amp;"q"&amp;ДАННЫЕ!$CC1060&amp;"w"&amp;ДАННЫЕ!$CD1060&amp;"e"&amp;ДАННЫЕ!$CE1060&amp;"m"&amp;ДАННЫЕ!$CF1060&amp;"c"&amp;ДАННЫЕ!$CG1060&amp;"z"&amp;ДАННЫЕ!$CH1060&amp;"d"&amp;IF(H1060=4,1,0)&amp;"s"&amp;IF(ДАННЫЕ!$J1060=1,0,1)&amp;"u"&amp;IF(ДАННЫЕ!$CJ1060&gt;0,1,0)</f>
        <v>g0cf0a06AR1VG0o0xp0v0ntkqwemczd0s1u0</v>
      </c>
      <c r="O1060" s="28" t="str">
        <f>ДАННЫЕ!$I1060&amp;"g"&amp;B1060&amp;A1060&amp;"f"&amp;P1060&amp;"c"&amp;IF(ДАННЫЕ!$U1060&gt;0,1,0)&amp;"s"&amp;IF(ДАННЫЕ!$Q1060&gt;0,IF(YEAR(ДАННЫЕ!$F$1)=YEAR(ДАННЫЕ!$Q1060),IF(MONTH(ДАННЫЕ!$F$1)=MONTH(ДАННЫЕ!$Q1060),111,11),1),0)&amp;"i"&amp;IF(ДАННЫЕ!$R1060+ДАННЫЕ!$S1060+ДАННЫЕ!$T1060=0,0,1)&amp;"h"&amp;IF(ДАННЫЕ!$P1060&gt;0,1,0)&amp;"p"&amp;IF(ДАННЫЕ!$CI1060&gt;0,IF(YEAR(ДАННЫЕ!$F$1)=YEAR(ДАННЫЕ!$CI1060),IF(MONTH(ДАННЫЕ!$F$1)=MONTH(ДАННЫЕ!$CI1060),111,11),1),0)&amp;"d"&amp;IF(ДАННЫЕ!$CJ1060&gt;0,IF(YEAR(ДАННЫЕ!$F$1)=YEAR(ДАННЫЕ!$CJ1060),IF(MONTH(ДАННЫЕ!$F$1)=MONTH(ДАННЫЕ!$CJ1060),111,11),1),0)&amp;"o"&amp;IF(ДАННЫЕ!$CK1060&gt;0,IF(MONTH(ДАННЫЕ!$F$1)=MONTH(ДАННЫЕ!$CK1060),111,11),0)&amp;"v"&amp;IF(ДАННЫЕ!$BE1060&gt;0,IF(MONTH(ДАННЫЕ!$F$1)=MONTH(ДАННЫЕ!$BE1060),111,11),0)</f>
        <v>g00f0c0s0i0h0p0d0o0v0</v>
      </c>
      <c r="P1060" s="15">
        <f t="shared" si="50"/>
        <v>0</v>
      </c>
      <c r="Q1060" s="15">
        <f>IF(ДАННЫЕ!$F$1&gt;ДАННЫЕ!$N1060,IF(YEAR(ДАННЫЕ!$F$1)=YEAR(ДАННЫЕ!M1060),1,0),0)</f>
        <v>0</v>
      </c>
      <c r="R1060" s="15">
        <f>IF(ДАННЫЕ!$F$1&gt;ДАННЫЕ!$N1060,IF(YEAR(ДАННЫЕ!$F$1)=YEAR(ДАННЫЕ!N1060),1,0),0)</f>
        <v>0</v>
      </c>
      <c r="S1060" s="15">
        <f>IF(ДАННЫЕ!$AA1060="2А",1,IF(ДАННЫЕ!$AA1060="2Б",2,IF(ДАННЫЕ!$AA1060="2В",3,IF(ДАННЫЕ!$AA1060=3,4,IF(ДАННЫЕ!$AA1060="4А",5,IF(ДАННЫЕ!$AA1060="4Б",6,IF(ДАННЫЕ!$AA1060="4В",7,IF(ДАННЫЕ!$AA1060=5,8,0))))))))</f>
        <v>0</v>
      </c>
      <c r="T1060" s="15">
        <f>IF(OR(ДАННЫЕ!$AC1060=2,ДАННЫЕ!$AD1060=2,ДАННЫЕ!$AE1060=2),2,IF(OR(ДАННЫЕ!$AC1060=1,ДАННЫЕ!$AD1060=1,ДАННЫЕ!$AE1060=1),1,0))</f>
        <v>0</v>
      </c>
    </row>
    <row r="1061" spans="1:20" x14ac:dyDescent="0.2">
      <c r="A1061" s="78">
        <f>IF(B1061&gt;0,IF(MONTH(ДАННЫЕ!$F$1)=MONTH(ДАННЫЕ!$B1061),1,0),0)</f>
        <v>0</v>
      </c>
      <c r="B1061" s="14">
        <f>IF(ДАННЫЕ!$B1061&gt;0,IF(YEAR(ДАННЫЕ!$F$1)=YEAR(ДАННЫЕ!$B1061),1,0),0)</f>
        <v>0</v>
      </c>
      <c r="C1061" s="14">
        <f>IF(ДАННЫЕ!$CM1061&gt;0,IF(YEAR(ДАННЫЕ!$F$1)=YEAR(ДАННЫЕ!$CM1061),1,0),0)</f>
        <v>0</v>
      </c>
      <c r="D1061" s="14">
        <f>IF(ДАННЫЕ!$CJ1061&gt;0,IF(ДАННЫЕ!$CL1061&gt;ДАННЫЕ!$F$1,1,IF(ДАННЫЕ!$CL1061&gt;0,0,1)),0)</f>
        <v>0</v>
      </c>
      <c r="E1061" s="43" t="str">
        <f ca="1">IF(ДАННЫЕ!$F$1&gt;0,IF(ДАННЫЕ!$G1061&gt;0,DATEDIF(ДАННЫЕ!$G1061,ДАННЫЕ!$F$1,"y"),""),IF(ДАННЫЕ!$G1061&gt;0,DATEDIF(ДАННЫЕ!$G1061,TODAY(),"y"),""))</f>
        <v/>
      </c>
      <c r="F1061" s="43" t="str">
        <f xml:space="preserve"> IF(ДАННЫЕ!$F1061="М",IF(E1061&gt;=18,IF(E1061&lt;60,1,""),""),"")&amp;IF(ДАННЫЕ!$F1061="Ж",IF(E1061&gt;=18,IF(E1061&lt;55,1,""),""),"")</f>
        <v/>
      </c>
      <c r="G1061" s="43" t="str">
        <f xml:space="preserve"> IF(ДАННЫЕ!$F1061="М",IF(E1061&gt;=60,2,""),"")&amp;IF(ДАННЫЕ!$F1061="Ж",IF(E1061&gt;=55,2,""),"")</f>
        <v/>
      </c>
      <c r="H1061" s="43" t="str">
        <f t="shared" ca="1" si="48"/>
        <v/>
      </c>
      <c r="I1061" s="43" t="str">
        <f t="shared" ca="1" si="49"/>
        <v>03</v>
      </c>
      <c r="J1061" s="28" t="str">
        <f ca="1">ДАННЫЕ!$F1061&amp;H1061&amp;I1061&amp;ДАННЫЕ!$I1061&amp;"m"&amp;IF(ДАННЫЕ!$I1061&gt;0,IF(ДАННЫЕ!$J1061&gt;0,0,1),"")&amp;"f"&amp;IF(ДАННЫЕ!$R1061&gt;0,IF(YEAR(ДАННЫЕ!$F$1)=YEAR(ДАННЫЕ!$R1061),1,0),0)&amp;"z"&amp;ДАННЫЕ!$R1061&amp;"p"&amp;ДАННЫЕ!$S1061&amp;"i"&amp;ДАННЫЕ!$T1061&amp;"h"&amp;ДАННЫЕ!$K1061&amp;"be"&amp;ДАННЫЕ!$BI1061&amp;"CD"&amp;IF(ДАННЫЕ!BF1061&gt;500,4,IF(ДАННЫЕ!BF1061&gt;350,3,IF(ДАННЫЕ!BF1061&gt;200,2,IF(ДАННЫЕ!BF1061&gt;0,1,0))))&amp;"g"&amp;B1061&amp;"d"&amp;H1061&amp;"l"&amp;ДАННЫЕ!AT1061&amp;"a"&amp;ДАННЫЕ!$V1061&amp;"v"&amp;R1061&amp;"k"&amp;ДАННЫЕ!$U1061&amp;"s"&amp;ДАННЫЕ!$Y1061&amp;"t"&amp;ДАННЫЕ!$X1061&amp;"b"&amp;IF(ДАННЫЕ!$Q1061&gt;1,1,0)&amp;"PP"&amp;ДАННЫЕ!Z1061&amp;"c"&amp;S1061&amp;"x"&amp;IF(ДАННЫЕ!$BY1061&gt;0,IF(YEAR(ДАННЫЕ!$F$1)=YEAR(ДАННЫЕ!$BY1061),1,0),0)&amp;"n"&amp;IF(ДАННЫЕ!$BZ1061&gt;0,IF(YEAR(ДАННЫЕ!$F$1)=YEAR(ДАННЫЕ!$BZ1061),1,0),0)&amp;"u"&amp;D1061&amp;"z"&amp;IF(ДАННЫЕ!$CL1061&gt;0,IF(YEAR(ДАННЫЕ!$F$1)&gt;YEAR(ДАННЫЕ!$CL1061),11,12),0)</f>
        <v>03mf0zpihbeCD0g0dlav0kstb0PPc0x0n0u0z0</v>
      </c>
      <c r="K1061" s="28" t="str">
        <f ca="1">ДАННЫЕ!$I1061&amp;"x"&amp;B1061&amp;"w"&amp;IF(T1061+ДАННЫЕ!AD1061+ДАННЫЕ!AE1061+ДАННЫЕ!AF1061+ДАННЫЕ!AG1061+ДАННЫЕ!AH1061+ДАННЫЕ!$AL1061+ДАННЫЕ!AI1061+ДАННЫЕ!AJ1061+ДАННЫЕ!AK1061+ДАННЫЕ!AP1061+ДАННЫЕ!AQ1061+ДАННЫЕ!AR1061+ДАННЫЕ!$AM1061+ДАННЫЕ!$AN1061+ДАННЫЕ!AS1061+ДАННЫЕ!AT1061&gt;0,1,0)&amp;IF(OR(T1061=2,ДАННЫЕ!AD1061=2,ДАННЫЕ!AE1061=2,ДАННЫЕ!AF1061=2,ДАННЫЕ!AG1061=2,ДАННЫЕ!AH1061=2,ДАННЫЕ!$AL1061=2,ДАННЫЕ!AI1061=2,ДАННЫЕ!AJ1061=2,ДАННЫЕ!AK1061=2,ДАННЫЕ!AP1061=2,ДАННЫЕ!AQ1061=2,ДАННЫЕ!AR1061=2,ДАННЫЕ!$AM1061=2,ДАННЫЕ!$AN1061=2,ДАННЫЕ!AS1061=2,ДАННЫЕ!AT1061=2),2,0)&amp;"t"&amp;IF(T1061&gt;0,"1"&amp;T1061,"00")&amp;"f"&amp;IF(ДАННЫЕ!$AC1061,"1"&amp;ДАННЫЕ!$AC1061,"00")&amp;"b"&amp;IF(ДАННЫЕ!$AD1061,"1"&amp;ДАННЫЕ!$AD1061,"00")&amp;"g"&amp;IF(ДАННЫЕ!$AF1061,"1"&amp;ДАННЫЕ!$AF1061,"00")&amp;"c"&amp;IF(ДАННЫЕ!$AG1061,"1"&amp;ДАННЫЕ!$AG1061,"00")&amp;"i"&amp;IF(ДАННЫЕ!$AH1061,"1"&amp;ДАННЫЕ!$AH1061,"00")&amp;"r"&amp;IF(ДАННЫЕ!$AL1061,"1"&amp;ДАННЫЕ!$AL1061,"00")&amp;"m"&amp;IF(ДАННЫЕ!$AI1061,"1"&amp;ДАННЫЕ!$AI1061,"00")&amp;"hS"&amp;IF(ДАННЫЕ!$AJ1061,"1"&amp;ДАННЫЕ!$AJ1061,"00")&amp;"hZ"&amp;IF(ДАННЫЕ!$AK1061,"1"&amp;ДАННЫЕ!$AK1061,"00")&amp;"p"&amp;IF(ДАННЫЕ!$AP1061,"1"&amp;ДАННЫЕ!$AP1061,"00")&amp;"k"&amp;IF(ДАННЫЕ!$AQ1061,"1"&amp;ДАННЫЕ!$AQ1061,"00")&amp;"z"&amp;IF(ДАННЫЕ!$AR1061,"1"&amp;ДАННЫЕ!$AR1061,"00")&amp;"j"&amp;IF(ДАННЫЕ!$AM1061,"1"&amp;ДАННЫЕ!$AM1061,"00")&amp;"n"&amp;IF(ДАННЫЕ!$AN1061,"1"&amp;ДАННЫЕ!$AN1061,"00")&amp;"E"&amp;ДАННЫЕ!BI1061&amp;"L"&amp;ДАННЫЕ!AO1061&amp;"h"&amp;IF(ДАННЫЕ!$AU1061&gt;0,1,0)&amp;"v"&amp;IF(ДАННЫЕ!$AW1061&gt;0,1,0)&amp;"a"&amp;IF(ДАННЫЕ!$AS1061,"1"&amp;ДАННЫЕ!$AS1061,"00")&amp;"s"&amp;IF(ДАННЫЕ!$AT1061,"1"&amp;ДАННЫЕ!$AT1061,"00")&amp;"u"&amp;IF(ДАННЫЕ!$CJ1061&gt;0,1,0)&amp;"y"&amp;B1061&amp;"d"&amp;H1061&amp;"e"&amp;F1061&amp;G1061</f>
        <v>x0w00t00f00b00g00c00i00r00m00hS00hZ00p00k00z00j00n00ELh0v0a00s00u0y0de</v>
      </c>
      <c r="L1061" s="28" t="str">
        <f ca="1">ДАННЫЕ!$I1061&amp;"VN"&amp;IF(ДАННЫЕ!AW1061&gt;0,11,10)&amp;"CD"&amp;IF(ДАННЫЕ!BF1061&gt;500,16,IF(ДАННЫЕ!BF1061&gt;350,15,IF(ДАННЫЕ!BF1061&gt;=200,14,IF(ДАННЫЕ!BF1061&gt;=100,13,IF(ДАННЫЕ!BF1061&gt;=50,12,IF(ДАННЫЕ!BF1061&gt;0,11,10))))))&amp;"AR"&amp;IF(ДАННЫЕ!BX1061&gt;0,1,0)&amp;"GD"&amp;B1061&amp;"VV"&amp;IF(E1061&gt;=5,IF(E1061&lt;18,1,0),0)</f>
        <v>VN10CD10AR0GD0VV0</v>
      </c>
      <c r="M1061" s="28" t="str">
        <f>ДАННЫЕ!$I1061&amp;"b"&amp;ДАННЫЕ!$BI1061&amp;"r"&amp;ДАННЫЕ!$BJ1061&amp;"CD"&amp;IF(ДАННЫЕ!BF1061&gt;0,IF(ДАННЫЕ!BF1061&lt;200,1,IF(ДАННЫЕ!BF1061&lt;350,2,3)),0)&amp;"h"&amp;IF(ДАННЫЕ!$BK1061+ДАННЫЕ!$BL1061+ДАННЫЕ!$BM1061&gt;0,1,0)&amp;"x"&amp;ДАННЫЕ!$BK1061&amp;"y"&amp;ДАННЫЕ!$BL1061&amp;"z"&amp;ДАННЫЕ!$BM1061&amp;"c"&amp;IF(ДАННЫЕ!$BK1061+ДАННЫЕ!$BL1061+ДАННЫЕ!$BM1061=3,1,0)&amp;"a"&amp;IF(ДАННЫЕ!$BQ1061+ДАННЫЕ!$BR1061&gt;0,1,0)&amp;"d"&amp;ДАННЫЕ!$BQ1061&amp;"v"&amp;ДАННЫЕ!$BR1061&amp;"p"&amp;ДАННЫЕ!$BS1061&amp;"n"&amp;ДАННЫЕ!$BU1061&amp;"t"&amp;ДАННЫЕ!$BV1061&amp;"o"&amp;ДАННЫЕ!$BT1061&amp;"l"&amp;IF(ДАННЫЕ!$BN1061&gt;0,1,0)&amp;ДАННЫЕ!$BN1061&amp;"g"&amp;ДАННЫЕ!$BO1061&amp;"s"&amp;ДАННЫЕ!$BP1061&amp;"DZ"&amp;IF(ДАННЫЕ!B1061-ДАННЫЕ!G1061 &lt; 60,IF(ДАННЫЕ!B1061-ДАННЫЕ!G1061 &gt;= 0,1,0),0)&amp;"u"&amp;IF(ДАННЫЕ!$CJ1061&gt;0,1,0)</f>
        <v>brCD0h0xyzc0a0dvpntol0gsDZ1u0</v>
      </c>
      <c r="N1061" s="28" t="str">
        <f ca="1">ДАННЫЕ!$F1061&amp;ДАННЫЕ!$I1061&amp;"g"&amp;B1061&amp;"cf"&amp;D1061&amp;"a"&amp;IF(ДАННЫЕ!$BX1061&gt;0,1,0)&amp;IF(ДАННЫЕ!$BF1061&gt;500,1,IF(ДАННЫЕ!$BF1061&gt;350,2,IF(ДАННЫЕ!$BF1061&gt;=200,3,IF(ДАННЫЕ!$BF1061&gt;=100,4,IF(ДАННЫЕ!$BF1061&gt;=50,5,IF(ДАННЫЕ!$BF1061&lt;50,6,0))))))&amp;"AR"&amp;IF(DATEDIF(ДАННЫЕ!$BX1061,ДАННЫЕ!$F$1,"y")&gt;1,1,0)&amp;"VG"&amp;IF(ДАННЫЕ!$BH1061="0",1,0)&amp;"o"&amp;IF(T1061+ДАННЫЕ!$AF1061+ДАННЫЕ!$AG1061+ДАННЫЕ!$AH1061+ДАННЫЕ!$AI1061+ДАННЫЕ!$AJ1061+ДАННЫЕ!$AP1061+ДАННЫЕ!$AQ1061+ДАННЫЕ!$AR1061+ДАННЫЕ!$AU1061+ДАННЫЕ!$AW1061+ДАННЫЕ!$AS1061+ДАННЫЕ!$AT1061&gt;0,1,0)&amp;"x"&amp;ДАННЫЕ!$AG1061&amp;"p"&amp;IF(ДАННЫЕ!$BY1061&gt;0,1,0)&amp;"v"&amp;IF(ДАННЫЕ!$BZ1061&gt;0,1,0)&amp;"n"&amp;ДАННЫЕ!$CA1061&amp;"t"&amp;ДАННЫЕ!$AY1061&amp;"k"&amp;ДАННЫЕ!$CB1061&amp;"q"&amp;ДАННЫЕ!$CC1061&amp;"w"&amp;ДАННЫЕ!$CD1061&amp;"e"&amp;ДАННЫЕ!$CE1061&amp;"m"&amp;ДАННЫЕ!$CF1061&amp;"c"&amp;ДАННЫЕ!$CG1061&amp;"z"&amp;ДАННЫЕ!$CH1061&amp;"d"&amp;IF(H1061=4,1,0)&amp;"s"&amp;IF(ДАННЫЕ!$J1061=1,0,1)&amp;"u"&amp;IF(ДАННЫЕ!$CJ1061&gt;0,1,0)</f>
        <v>g0cf0a06AR1VG0o0xp0v0ntkqwemczd0s1u0</v>
      </c>
      <c r="O1061" s="28" t="str">
        <f>ДАННЫЕ!$I1061&amp;"g"&amp;B1061&amp;A1061&amp;"f"&amp;P1061&amp;"c"&amp;IF(ДАННЫЕ!$U1061&gt;0,1,0)&amp;"s"&amp;IF(ДАННЫЕ!$Q1061&gt;0,IF(YEAR(ДАННЫЕ!$F$1)=YEAR(ДАННЫЕ!$Q1061),IF(MONTH(ДАННЫЕ!$F$1)=MONTH(ДАННЫЕ!$Q1061),111,11),1),0)&amp;"i"&amp;IF(ДАННЫЕ!$R1061+ДАННЫЕ!$S1061+ДАННЫЕ!$T1061=0,0,1)&amp;"h"&amp;IF(ДАННЫЕ!$P1061&gt;0,1,0)&amp;"p"&amp;IF(ДАННЫЕ!$CI1061&gt;0,IF(YEAR(ДАННЫЕ!$F$1)=YEAR(ДАННЫЕ!$CI1061),IF(MONTH(ДАННЫЕ!$F$1)=MONTH(ДАННЫЕ!$CI1061),111,11),1),0)&amp;"d"&amp;IF(ДАННЫЕ!$CJ1061&gt;0,IF(YEAR(ДАННЫЕ!$F$1)=YEAR(ДАННЫЕ!$CJ1061),IF(MONTH(ДАННЫЕ!$F$1)=MONTH(ДАННЫЕ!$CJ1061),111,11),1),0)&amp;"o"&amp;IF(ДАННЫЕ!$CK1061&gt;0,IF(MONTH(ДАННЫЕ!$F$1)=MONTH(ДАННЫЕ!$CK1061),111,11),0)&amp;"v"&amp;IF(ДАННЫЕ!$BE1061&gt;0,IF(MONTH(ДАННЫЕ!$F$1)=MONTH(ДАННЫЕ!$BE1061),111,11),0)</f>
        <v>g00f0c0s0i0h0p0d0o0v0</v>
      </c>
      <c r="P1061" s="15">
        <f t="shared" si="50"/>
        <v>0</v>
      </c>
      <c r="Q1061" s="15">
        <f>IF(ДАННЫЕ!$F$1&gt;ДАННЫЕ!$N1061,IF(YEAR(ДАННЫЕ!$F$1)=YEAR(ДАННЫЕ!M1061),1,0),0)</f>
        <v>0</v>
      </c>
      <c r="R1061" s="15">
        <f>IF(ДАННЫЕ!$F$1&gt;ДАННЫЕ!$N1061,IF(YEAR(ДАННЫЕ!$F$1)=YEAR(ДАННЫЕ!N1061),1,0),0)</f>
        <v>0</v>
      </c>
      <c r="S1061" s="15">
        <f>IF(ДАННЫЕ!$AA1061="2А",1,IF(ДАННЫЕ!$AA1061="2Б",2,IF(ДАННЫЕ!$AA1061="2В",3,IF(ДАННЫЕ!$AA1061=3,4,IF(ДАННЫЕ!$AA1061="4А",5,IF(ДАННЫЕ!$AA1061="4Б",6,IF(ДАННЫЕ!$AA1061="4В",7,IF(ДАННЫЕ!$AA1061=5,8,0))))))))</f>
        <v>0</v>
      </c>
      <c r="T1061" s="15">
        <f>IF(OR(ДАННЫЕ!$AC1061=2,ДАННЫЕ!$AD1061=2,ДАННЫЕ!$AE1061=2),2,IF(OR(ДАННЫЕ!$AC1061=1,ДАННЫЕ!$AD1061=1,ДАННЫЕ!$AE1061=1),1,0))</f>
        <v>0</v>
      </c>
    </row>
    <row r="1062" spans="1:20" x14ac:dyDescent="0.2">
      <c r="A1062" s="78">
        <f>IF(B1062&gt;0,IF(MONTH(ДАННЫЕ!$F$1)=MONTH(ДАННЫЕ!$B1062),1,0),0)</f>
        <v>0</v>
      </c>
      <c r="B1062" s="14">
        <f>IF(ДАННЫЕ!$B1062&gt;0,IF(YEAR(ДАННЫЕ!$F$1)=YEAR(ДАННЫЕ!$B1062),1,0),0)</f>
        <v>0</v>
      </c>
      <c r="C1062" s="14">
        <f>IF(ДАННЫЕ!$CM1062&gt;0,IF(YEAR(ДАННЫЕ!$F$1)=YEAR(ДАННЫЕ!$CM1062),1,0),0)</f>
        <v>0</v>
      </c>
      <c r="D1062" s="14">
        <f>IF(ДАННЫЕ!$CJ1062&gt;0,IF(ДАННЫЕ!$CL1062&gt;ДАННЫЕ!$F$1,1,IF(ДАННЫЕ!$CL1062&gt;0,0,1)),0)</f>
        <v>0</v>
      </c>
      <c r="E1062" s="43" t="str">
        <f ca="1">IF(ДАННЫЕ!$F$1&gt;0,IF(ДАННЫЕ!$G1062&gt;0,DATEDIF(ДАННЫЕ!$G1062,ДАННЫЕ!$F$1,"y"),""),IF(ДАННЫЕ!$G1062&gt;0,DATEDIF(ДАННЫЕ!$G1062,TODAY(),"y"),""))</f>
        <v/>
      </c>
      <c r="F1062" s="43" t="str">
        <f xml:space="preserve"> IF(ДАННЫЕ!$F1062="М",IF(E1062&gt;=18,IF(E1062&lt;60,1,""),""),"")&amp;IF(ДАННЫЕ!$F1062="Ж",IF(E1062&gt;=18,IF(E1062&lt;55,1,""),""),"")</f>
        <v/>
      </c>
      <c r="G1062" s="43" t="str">
        <f xml:space="preserve"> IF(ДАННЫЕ!$F1062="М",IF(E1062&gt;=60,2,""),"")&amp;IF(ДАННЫЕ!$F1062="Ж",IF(E1062&gt;=55,2,""),"")</f>
        <v/>
      </c>
      <c r="H1062" s="43" t="str">
        <f t="shared" ca="1" si="48"/>
        <v/>
      </c>
      <c r="I1062" s="43" t="str">
        <f t="shared" ca="1" si="49"/>
        <v>03</v>
      </c>
      <c r="J1062" s="28" t="str">
        <f ca="1">ДАННЫЕ!$F1062&amp;H1062&amp;I1062&amp;ДАННЫЕ!$I1062&amp;"m"&amp;IF(ДАННЫЕ!$I1062&gt;0,IF(ДАННЫЕ!$J1062&gt;0,0,1),"")&amp;"f"&amp;IF(ДАННЫЕ!$R1062&gt;0,IF(YEAR(ДАННЫЕ!$F$1)=YEAR(ДАННЫЕ!$R1062),1,0),0)&amp;"z"&amp;ДАННЫЕ!$R1062&amp;"p"&amp;ДАННЫЕ!$S1062&amp;"i"&amp;ДАННЫЕ!$T1062&amp;"h"&amp;ДАННЫЕ!$K1062&amp;"be"&amp;ДАННЫЕ!$BI1062&amp;"CD"&amp;IF(ДАННЫЕ!BF1062&gt;500,4,IF(ДАННЫЕ!BF1062&gt;350,3,IF(ДАННЫЕ!BF1062&gt;200,2,IF(ДАННЫЕ!BF1062&gt;0,1,0))))&amp;"g"&amp;B1062&amp;"d"&amp;H1062&amp;"l"&amp;ДАННЫЕ!AT1062&amp;"a"&amp;ДАННЫЕ!$V1062&amp;"v"&amp;R1062&amp;"k"&amp;ДАННЫЕ!$U1062&amp;"s"&amp;ДАННЫЕ!$Y1062&amp;"t"&amp;ДАННЫЕ!$X1062&amp;"b"&amp;IF(ДАННЫЕ!$Q1062&gt;1,1,0)&amp;"PP"&amp;ДАННЫЕ!Z1062&amp;"c"&amp;S1062&amp;"x"&amp;IF(ДАННЫЕ!$BY1062&gt;0,IF(YEAR(ДАННЫЕ!$F$1)=YEAR(ДАННЫЕ!$BY1062),1,0),0)&amp;"n"&amp;IF(ДАННЫЕ!$BZ1062&gt;0,IF(YEAR(ДАННЫЕ!$F$1)=YEAR(ДАННЫЕ!$BZ1062),1,0),0)&amp;"u"&amp;D1062&amp;"z"&amp;IF(ДАННЫЕ!$CL1062&gt;0,IF(YEAR(ДАННЫЕ!$F$1)&gt;YEAR(ДАННЫЕ!$CL1062),11,12),0)</f>
        <v>03mf0zpihbeCD0g0dlav0kstb0PPc0x0n0u0z0</v>
      </c>
      <c r="K1062" s="28" t="str">
        <f ca="1">ДАННЫЕ!$I1062&amp;"x"&amp;B1062&amp;"w"&amp;IF(T1062+ДАННЫЕ!AD1062+ДАННЫЕ!AE1062+ДАННЫЕ!AF1062+ДАННЫЕ!AG1062+ДАННЫЕ!AH1062+ДАННЫЕ!$AL1062+ДАННЫЕ!AI1062+ДАННЫЕ!AJ1062+ДАННЫЕ!AK1062+ДАННЫЕ!AP1062+ДАННЫЕ!AQ1062+ДАННЫЕ!AR1062+ДАННЫЕ!$AM1062+ДАННЫЕ!$AN1062+ДАННЫЕ!AS1062+ДАННЫЕ!AT1062&gt;0,1,0)&amp;IF(OR(T1062=2,ДАННЫЕ!AD1062=2,ДАННЫЕ!AE1062=2,ДАННЫЕ!AF1062=2,ДАННЫЕ!AG1062=2,ДАННЫЕ!AH1062=2,ДАННЫЕ!$AL1062=2,ДАННЫЕ!AI1062=2,ДАННЫЕ!AJ1062=2,ДАННЫЕ!AK1062=2,ДАННЫЕ!AP1062=2,ДАННЫЕ!AQ1062=2,ДАННЫЕ!AR1062=2,ДАННЫЕ!$AM1062=2,ДАННЫЕ!$AN1062=2,ДАННЫЕ!AS1062=2,ДАННЫЕ!AT1062=2),2,0)&amp;"t"&amp;IF(T1062&gt;0,"1"&amp;T1062,"00")&amp;"f"&amp;IF(ДАННЫЕ!$AC1062,"1"&amp;ДАННЫЕ!$AC1062,"00")&amp;"b"&amp;IF(ДАННЫЕ!$AD1062,"1"&amp;ДАННЫЕ!$AD1062,"00")&amp;"g"&amp;IF(ДАННЫЕ!$AF1062,"1"&amp;ДАННЫЕ!$AF1062,"00")&amp;"c"&amp;IF(ДАННЫЕ!$AG1062,"1"&amp;ДАННЫЕ!$AG1062,"00")&amp;"i"&amp;IF(ДАННЫЕ!$AH1062,"1"&amp;ДАННЫЕ!$AH1062,"00")&amp;"r"&amp;IF(ДАННЫЕ!$AL1062,"1"&amp;ДАННЫЕ!$AL1062,"00")&amp;"m"&amp;IF(ДАННЫЕ!$AI1062,"1"&amp;ДАННЫЕ!$AI1062,"00")&amp;"hS"&amp;IF(ДАННЫЕ!$AJ1062,"1"&amp;ДАННЫЕ!$AJ1062,"00")&amp;"hZ"&amp;IF(ДАННЫЕ!$AK1062,"1"&amp;ДАННЫЕ!$AK1062,"00")&amp;"p"&amp;IF(ДАННЫЕ!$AP1062,"1"&amp;ДАННЫЕ!$AP1062,"00")&amp;"k"&amp;IF(ДАННЫЕ!$AQ1062,"1"&amp;ДАННЫЕ!$AQ1062,"00")&amp;"z"&amp;IF(ДАННЫЕ!$AR1062,"1"&amp;ДАННЫЕ!$AR1062,"00")&amp;"j"&amp;IF(ДАННЫЕ!$AM1062,"1"&amp;ДАННЫЕ!$AM1062,"00")&amp;"n"&amp;IF(ДАННЫЕ!$AN1062,"1"&amp;ДАННЫЕ!$AN1062,"00")&amp;"E"&amp;ДАННЫЕ!BI1062&amp;"L"&amp;ДАННЫЕ!AO1062&amp;"h"&amp;IF(ДАННЫЕ!$AU1062&gt;0,1,0)&amp;"v"&amp;IF(ДАННЫЕ!$AW1062&gt;0,1,0)&amp;"a"&amp;IF(ДАННЫЕ!$AS1062,"1"&amp;ДАННЫЕ!$AS1062,"00")&amp;"s"&amp;IF(ДАННЫЕ!$AT1062,"1"&amp;ДАННЫЕ!$AT1062,"00")&amp;"u"&amp;IF(ДАННЫЕ!$CJ1062&gt;0,1,0)&amp;"y"&amp;B1062&amp;"d"&amp;H1062&amp;"e"&amp;F1062&amp;G1062</f>
        <v>x0w00t00f00b00g00c00i00r00m00hS00hZ00p00k00z00j00n00ELh0v0a00s00u0y0de</v>
      </c>
      <c r="L1062" s="28" t="str">
        <f ca="1">ДАННЫЕ!$I1062&amp;"VN"&amp;IF(ДАННЫЕ!AW1062&gt;0,11,10)&amp;"CD"&amp;IF(ДАННЫЕ!BF1062&gt;500,16,IF(ДАННЫЕ!BF1062&gt;350,15,IF(ДАННЫЕ!BF1062&gt;=200,14,IF(ДАННЫЕ!BF1062&gt;=100,13,IF(ДАННЫЕ!BF1062&gt;=50,12,IF(ДАННЫЕ!BF1062&gt;0,11,10))))))&amp;"AR"&amp;IF(ДАННЫЕ!BX1062&gt;0,1,0)&amp;"GD"&amp;B1062&amp;"VV"&amp;IF(E1062&gt;=5,IF(E1062&lt;18,1,0),0)</f>
        <v>VN10CD10AR0GD0VV0</v>
      </c>
      <c r="M1062" s="28" t="str">
        <f>ДАННЫЕ!$I1062&amp;"b"&amp;ДАННЫЕ!$BI1062&amp;"r"&amp;ДАННЫЕ!$BJ1062&amp;"CD"&amp;IF(ДАННЫЕ!BF1062&gt;0,IF(ДАННЫЕ!BF1062&lt;200,1,IF(ДАННЫЕ!BF1062&lt;350,2,3)),0)&amp;"h"&amp;IF(ДАННЫЕ!$BK1062+ДАННЫЕ!$BL1062+ДАННЫЕ!$BM1062&gt;0,1,0)&amp;"x"&amp;ДАННЫЕ!$BK1062&amp;"y"&amp;ДАННЫЕ!$BL1062&amp;"z"&amp;ДАННЫЕ!$BM1062&amp;"c"&amp;IF(ДАННЫЕ!$BK1062+ДАННЫЕ!$BL1062+ДАННЫЕ!$BM1062=3,1,0)&amp;"a"&amp;IF(ДАННЫЕ!$BQ1062+ДАННЫЕ!$BR1062&gt;0,1,0)&amp;"d"&amp;ДАННЫЕ!$BQ1062&amp;"v"&amp;ДАННЫЕ!$BR1062&amp;"p"&amp;ДАННЫЕ!$BS1062&amp;"n"&amp;ДАННЫЕ!$BU1062&amp;"t"&amp;ДАННЫЕ!$BV1062&amp;"o"&amp;ДАННЫЕ!$BT1062&amp;"l"&amp;IF(ДАННЫЕ!$BN1062&gt;0,1,0)&amp;ДАННЫЕ!$BN1062&amp;"g"&amp;ДАННЫЕ!$BO1062&amp;"s"&amp;ДАННЫЕ!$BP1062&amp;"DZ"&amp;IF(ДАННЫЕ!B1062-ДАННЫЕ!G1062 &lt; 60,IF(ДАННЫЕ!B1062-ДАННЫЕ!G1062 &gt;= 0,1,0),0)&amp;"u"&amp;IF(ДАННЫЕ!$CJ1062&gt;0,1,0)</f>
        <v>brCD0h0xyzc0a0dvpntol0gsDZ1u0</v>
      </c>
      <c r="N1062" s="28" t="str">
        <f ca="1">ДАННЫЕ!$F1062&amp;ДАННЫЕ!$I1062&amp;"g"&amp;B1062&amp;"cf"&amp;D1062&amp;"a"&amp;IF(ДАННЫЕ!$BX1062&gt;0,1,0)&amp;IF(ДАННЫЕ!$BF1062&gt;500,1,IF(ДАННЫЕ!$BF1062&gt;350,2,IF(ДАННЫЕ!$BF1062&gt;=200,3,IF(ДАННЫЕ!$BF1062&gt;=100,4,IF(ДАННЫЕ!$BF1062&gt;=50,5,IF(ДАННЫЕ!$BF1062&lt;50,6,0))))))&amp;"AR"&amp;IF(DATEDIF(ДАННЫЕ!$BX1062,ДАННЫЕ!$F$1,"y")&gt;1,1,0)&amp;"VG"&amp;IF(ДАННЫЕ!$BH1062="0",1,0)&amp;"o"&amp;IF(T1062+ДАННЫЕ!$AF1062+ДАННЫЕ!$AG1062+ДАННЫЕ!$AH1062+ДАННЫЕ!$AI1062+ДАННЫЕ!$AJ1062+ДАННЫЕ!$AP1062+ДАННЫЕ!$AQ1062+ДАННЫЕ!$AR1062+ДАННЫЕ!$AU1062+ДАННЫЕ!$AW1062+ДАННЫЕ!$AS1062+ДАННЫЕ!$AT1062&gt;0,1,0)&amp;"x"&amp;ДАННЫЕ!$AG1062&amp;"p"&amp;IF(ДАННЫЕ!$BY1062&gt;0,1,0)&amp;"v"&amp;IF(ДАННЫЕ!$BZ1062&gt;0,1,0)&amp;"n"&amp;ДАННЫЕ!$CA1062&amp;"t"&amp;ДАННЫЕ!$AY1062&amp;"k"&amp;ДАННЫЕ!$CB1062&amp;"q"&amp;ДАННЫЕ!$CC1062&amp;"w"&amp;ДАННЫЕ!$CD1062&amp;"e"&amp;ДАННЫЕ!$CE1062&amp;"m"&amp;ДАННЫЕ!$CF1062&amp;"c"&amp;ДАННЫЕ!$CG1062&amp;"z"&amp;ДАННЫЕ!$CH1062&amp;"d"&amp;IF(H1062=4,1,0)&amp;"s"&amp;IF(ДАННЫЕ!$J1062=1,0,1)&amp;"u"&amp;IF(ДАННЫЕ!$CJ1062&gt;0,1,0)</f>
        <v>g0cf0a06AR1VG0o0xp0v0ntkqwemczd0s1u0</v>
      </c>
      <c r="O1062" s="28" t="str">
        <f>ДАННЫЕ!$I1062&amp;"g"&amp;B1062&amp;A1062&amp;"f"&amp;P1062&amp;"c"&amp;IF(ДАННЫЕ!$U1062&gt;0,1,0)&amp;"s"&amp;IF(ДАННЫЕ!$Q1062&gt;0,IF(YEAR(ДАННЫЕ!$F$1)=YEAR(ДАННЫЕ!$Q1062),IF(MONTH(ДАННЫЕ!$F$1)=MONTH(ДАННЫЕ!$Q1062),111,11),1),0)&amp;"i"&amp;IF(ДАННЫЕ!$R1062+ДАННЫЕ!$S1062+ДАННЫЕ!$T1062=0,0,1)&amp;"h"&amp;IF(ДАННЫЕ!$P1062&gt;0,1,0)&amp;"p"&amp;IF(ДАННЫЕ!$CI1062&gt;0,IF(YEAR(ДАННЫЕ!$F$1)=YEAR(ДАННЫЕ!$CI1062),IF(MONTH(ДАННЫЕ!$F$1)=MONTH(ДАННЫЕ!$CI1062),111,11),1),0)&amp;"d"&amp;IF(ДАННЫЕ!$CJ1062&gt;0,IF(YEAR(ДАННЫЕ!$F$1)=YEAR(ДАННЫЕ!$CJ1062),IF(MONTH(ДАННЫЕ!$F$1)=MONTH(ДАННЫЕ!$CJ1062),111,11),1),0)&amp;"o"&amp;IF(ДАННЫЕ!$CK1062&gt;0,IF(MONTH(ДАННЫЕ!$F$1)=MONTH(ДАННЫЕ!$CK1062),111,11),0)&amp;"v"&amp;IF(ДАННЫЕ!$BE1062&gt;0,IF(MONTH(ДАННЫЕ!$F$1)=MONTH(ДАННЫЕ!$BE1062),111,11),0)</f>
        <v>g00f0c0s0i0h0p0d0o0v0</v>
      </c>
      <c r="P1062" s="15">
        <f t="shared" si="50"/>
        <v>0</v>
      </c>
      <c r="Q1062" s="15">
        <f>IF(ДАННЫЕ!$F$1&gt;ДАННЫЕ!$N1062,IF(YEAR(ДАННЫЕ!$F$1)=YEAR(ДАННЫЕ!M1062),1,0),0)</f>
        <v>0</v>
      </c>
      <c r="R1062" s="15">
        <f>IF(ДАННЫЕ!$F$1&gt;ДАННЫЕ!$N1062,IF(YEAR(ДАННЫЕ!$F$1)=YEAR(ДАННЫЕ!N1062),1,0),0)</f>
        <v>0</v>
      </c>
      <c r="S1062" s="15">
        <f>IF(ДАННЫЕ!$AA1062="2А",1,IF(ДАННЫЕ!$AA1062="2Б",2,IF(ДАННЫЕ!$AA1062="2В",3,IF(ДАННЫЕ!$AA1062=3,4,IF(ДАННЫЕ!$AA1062="4А",5,IF(ДАННЫЕ!$AA1062="4Б",6,IF(ДАННЫЕ!$AA1062="4В",7,IF(ДАННЫЕ!$AA1062=5,8,0))))))))</f>
        <v>0</v>
      </c>
      <c r="T1062" s="15">
        <f>IF(OR(ДАННЫЕ!$AC1062=2,ДАННЫЕ!$AD1062=2,ДАННЫЕ!$AE1062=2),2,IF(OR(ДАННЫЕ!$AC1062=1,ДАННЫЕ!$AD1062=1,ДАННЫЕ!$AE1062=1),1,0))</f>
        <v>0</v>
      </c>
    </row>
    <row r="1063" spans="1:20" x14ac:dyDescent="0.2">
      <c r="A1063" s="78">
        <f>IF(B1063&gt;0,IF(MONTH(ДАННЫЕ!$F$1)=MONTH(ДАННЫЕ!$B1063),1,0),0)</f>
        <v>0</v>
      </c>
      <c r="B1063" s="14">
        <f>IF(ДАННЫЕ!$B1063&gt;0,IF(YEAR(ДАННЫЕ!$F$1)=YEAR(ДАННЫЕ!$B1063),1,0),0)</f>
        <v>0</v>
      </c>
      <c r="C1063" s="14">
        <f>IF(ДАННЫЕ!$CM1063&gt;0,IF(YEAR(ДАННЫЕ!$F$1)=YEAR(ДАННЫЕ!$CM1063),1,0),0)</f>
        <v>0</v>
      </c>
      <c r="D1063" s="14">
        <f>IF(ДАННЫЕ!$CJ1063&gt;0,IF(ДАННЫЕ!$CL1063&gt;ДАННЫЕ!$F$1,1,IF(ДАННЫЕ!$CL1063&gt;0,0,1)),0)</f>
        <v>0</v>
      </c>
      <c r="E1063" s="43" t="str">
        <f ca="1">IF(ДАННЫЕ!$F$1&gt;0,IF(ДАННЫЕ!$G1063&gt;0,DATEDIF(ДАННЫЕ!$G1063,ДАННЫЕ!$F$1,"y"),""),IF(ДАННЫЕ!$G1063&gt;0,DATEDIF(ДАННЫЕ!$G1063,TODAY(),"y"),""))</f>
        <v/>
      </c>
      <c r="F1063" s="43" t="str">
        <f xml:space="preserve"> IF(ДАННЫЕ!$F1063="М",IF(E1063&gt;=18,IF(E1063&lt;60,1,""),""),"")&amp;IF(ДАННЫЕ!$F1063="Ж",IF(E1063&gt;=18,IF(E1063&lt;55,1,""),""),"")</f>
        <v/>
      </c>
      <c r="G1063" s="43" t="str">
        <f xml:space="preserve"> IF(ДАННЫЕ!$F1063="М",IF(E1063&gt;=60,2,""),"")&amp;IF(ДАННЫЕ!$F1063="Ж",IF(E1063&gt;=55,2,""),"")</f>
        <v/>
      </c>
      <c r="H1063" s="43" t="str">
        <f t="shared" ca="1" si="48"/>
        <v/>
      </c>
      <c r="I1063" s="43" t="str">
        <f t="shared" ca="1" si="49"/>
        <v>03</v>
      </c>
      <c r="J1063" s="28" t="str">
        <f ca="1">ДАННЫЕ!$F1063&amp;H1063&amp;I1063&amp;ДАННЫЕ!$I1063&amp;"m"&amp;IF(ДАННЫЕ!$I1063&gt;0,IF(ДАННЫЕ!$J1063&gt;0,0,1),"")&amp;"f"&amp;IF(ДАННЫЕ!$R1063&gt;0,IF(YEAR(ДАННЫЕ!$F$1)=YEAR(ДАННЫЕ!$R1063),1,0),0)&amp;"z"&amp;ДАННЫЕ!$R1063&amp;"p"&amp;ДАННЫЕ!$S1063&amp;"i"&amp;ДАННЫЕ!$T1063&amp;"h"&amp;ДАННЫЕ!$K1063&amp;"be"&amp;ДАННЫЕ!$BI1063&amp;"CD"&amp;IF(ДАННЫЕ!BF1063&gt;500,4,IF(ДАННЫЕ!BF1063&gt;350,3,IF(ДАННЫЕ!BF1063&gt;200,2,IF(ДАННЫЕ!BF1063&gt;0,1,0))))&amp;"g"&amp;B1063&amp;"d"&amp;H1063&amp;"l"&amp;ДАННЫЕ!AT1063&amp;"a"&amp;ДАННЫЕ!$V1063&amp;"v"&amp;R1063&amp;"k"&amp;ДАННЫЕ!$U1063&amp;"s"&amp;ДАННЫЕ!$Y1063&amp;"t"&amp;ДАННЫЕ!$X1063&amp;"b"&amp;IF(ДАННЫЕ!$Q1063&gt;1,1,0)&amp;"PP"&amp;ДАННЫЕ!Z1063&amp;"c"&amp;S1063&amp;"x"&amp;IF(ДАННЫЕ!$BY1063&gt;0,IF(YEAR(ДАННЫЕ!$F$1)=YEAR(ДАННЫЕ!$BY1063),1,0),0)&amp;"n"&amp;IF(ДАННЫЕ!$BZ1063&gt;0,IF(YEAR(ДАННЫЕ!$F$1)=YEAR(ДАННЫЕ!$BZ1063),1,0),0)&amp;"u"&amp;D1063&amp;"z"&amp;IF(ДАННЫЕ!$CL1063&gt;0,IF(YEAR(ДАННЫЕ!$F$1)&gt;YEAR(ДАННЫЕ!$CL1063),11,12),0)</f>
        <v>03mf0zpihbeCD0g0dlav0kstb0PPc0x0n0u0z0</v>
      </c>
      <c r="K1063" s="28" t="str">
        <f ca="1">ДАННЫЕ!$I1063&amp;"x"&amp;B1063&amp;"w"&amp;IF(T1063+ДАННЫЕ!AD1063+ДАННЫЕ!AE1063+ДАННЫЕ!AF1063+ДАННЫЕ!AG1063+ДАННЫЕ!AH1063+ДАННЫЕ!$AL1063+ДАННЫЕ!AI1063+ДАННЫЕ!AJ1063+ДАННЫЕ!AK1063+ДАННЫЕ!AP1063+ДАННЫЕ!AQ1063+ДАННЫЕ!AR1063+ДАННЫЕ!$AM1063+ДАННЫЕ!$AN1063+ДАННЫЕ!AS1063+ДАННЫЕ!AT1063&gt;0,1,0)&amp;IF(OR(T1063=2,ДАННЫЕ!AD1063=2,ДАННЫЕ!AE1063=2,ДАННЫЕ!AF1063=2,ДАННЫЕ!AG1063=2,ДАННЫЕ!AH1063=2,ДАННЫЕ!$AL1063=2,ДАННЫЕ!AI1063=2,ДАННЫЕ!AJ1063=2,ДАННЫЕ!AK1063=2,ДАННЫЕ!AP1063=2,ДАННЫЕ!AQ1063=2,ДАННЫЕ!AR1063=2,ДАННЫЕ!$AM1063=2,ДАННЫЕ!$AN1063=2,ДАННЫЕ!AS1063=2,ДАННЫЕ!AT1063=2),2,0)&amp;"t"&amp;IF(T1063&gt;0,"1"&amp;T1063,"00")&amp;"f"&amp;IF(ДАННЫЕ!$AC1063,"1"&amp;ДАННЫЕ!$AC1063,"00")&amp;"b"&amp;IF(ДАННЫЕ!$AD1063,"1"&amp;ДАННЫЕ!$AD1063,"00")&amp;"g"&amp;IF(ДАННЫЕ!$AF1063,"1"&amp;ДАННЫЕ!$AF1063,"00")&amp;"c"&amp;IF(ДАННЫЕ!$AG1063,"1"&amp;ДАННЫЕ!$AG1063,"00")&amp;"i"&amp;IF(ДАННЫЕ!$AH1063,"1"&amp;ДАННЫЕ!$AH1063,"00")&amp;"r"&amp;IF(ДАННЫЕ!$AL1063,"1"&amp;ДАННЫЕ!$AL1063,"00")&amp;"m"&amp;IF(ДАННЫЕ!$AI1063,"1"&amp;ДАННЫЕ!$AI1063,"00")&amp;"hS"&amp;IF(ДАННЫЕ!$AJ1063,"1"&amp;ДАННЫЕ!$AJ1063,"00")&amp;"hZ"&amp;IF(ДАННЫЕ!$AK1063,"1"&amp;ДАННЫЕ!$AK1063,"00")&amp;"p"&amp;IF(ДАННЫЕ!$AP1063,"1"&amp;ДАННЫЕ!$AP1063,"00")&amp;"k"&amp;IF(ДАННЫЕ!$AQ1063,"1"&amp;ДАННЫЕ!$AQ1063,"00")&amp;"z"&amp;IF(ДАННЫЕ!$AR1063,"1"&amp;ДАННЫЕ!$AR1063,"00")&amp;"j"&amp;IF(ДАННЫЕ!$AM1063,"1"&amp;ДАННЫЕ!$AM1063,"00")&amp;"n"&amp;IF(ДАННЫЕ!$AN1063,"1"&amp;ДАННЫЕ!$AN1063,"00")&amp;"E"&amp;ДАННЫЕ!BI1063&amp;"L"&amp;ДАННЫЕ!AO1063&amp;"h"&amp;IF(ДАННЫЕ!$AU1063&gt;0,1,0)&amp;"v"&amp;IF(ДАННЫЕ!$AW1063&gt;0,1,0)&amp;"a"&amp;IF(ДАННЫЕ!$AS1063,"1"&amp;ДАННЫЕ!$AS1063,"00")&amp;"s"&amp;IF(ДАННЫЕ!$AT1063,"1"&amp;ДАННЫЕ!$AT1063,"00")&amp;"u"&amp;IF(ДАННЫЕ!$CJ1063&gt;0,1,0)&amp;"y"&amp;B1063&amp;"d"&amp;H1063&amp;"e"&amp;F1063&amp;G1063</f>
        <v>x0w00t00f00b00g00c00i00r00m00hS00hZ00p00k00z00j00n00ELh0v0a00s00u0y0de</v>
      </c>
      <c r="L1063" s="28" t="str">
        <f ca="1">ДАННЫЕ!$I1063&amp;"VN"&amp;IF(ДАННЫЕ!AW1063&gt;0,11,10)&amp;"CD"&amp;IF(ДАННЫЕ!BF1063&gt;500,16,IF(ДАННЫЕ!BF1063&gt;350,15,IF(ДАННЫЕ!BF1063&gt;=200,14,IF(ДАННЫЕ!BF1063&gt;=100,13,IF(ДАННЫЕ!BF1063&gt;=50,12,IF(ДАННЫЕ!BF1063&gt;0,11,10))))))&amp;"AR"&amp;IF(ДАННЫЕ!BX1063&gt;0,1,0)&amp;"GD"&amp;B1063&amp;"VV"&amp;IF(E1063&gt;=5,IF(E1063&lt;18,1,0),0)</f>
        <v>VN10CD10AR0GD0VV0</v>
      </c>
      <c r="M1063" s="28" t="str">
        <f>ДАННЫЕ!$I1063&amp;"b"&amp;ДАННЫЕ!$BI1063&amp;"r"&amp;ДАННЫЕ!$BJ1063&amp;"CD"&amp;IF(ДАННЫЕ!BF1063&gt;0,IF(ДАННЫЕ!BF1063&lt;200,1,IF(ДАННЫЕ!BF1063&lt;350,2,3)),0)&amp;"h"&amp;IF(ДАННЫЕ!$BK1063+ДАННЫЕ!$BL1063+ДАННЫЕ!$BM1063&gt;0,1,0)&amp;"x"&amp;ДАННЫЕ!$BK1063&amp;"y"&amp;ДАННЫЕ!$BL1063&amp;"z"&amp;ДАННЫЕ!$BM1063&amp;"c"&amp;IF(ДАННЫЕ!$BK1063+ДАННЫЕ!$BL1063+ДАННЫЕ!$BM1063=3,1,0)&amp;"a"&amp;IF(ДАННЫЕ!$BQ1063+ДАННЫЕ!$BR1063&gt;0,1,0)&amp;"d"&amp;ДАННЫЕ!$BQ1063&amp;"v"&amp;ДАННЫЕ!$BR1063&amp;"p"&amp;ДАННЫЕ!$BS1063&amp;"n"&amp;ДАННЫЕ!$BU1063&amp;"t"&amp;ДАННЫЕ!$BV1063&amp;"o"&amp;ДАННЫЕ!$BT1063&amp;"l"&amp;IF(ДАННЫЕ!$BN1063&gt;0,1,0)&amp;ДАННЫЕ!$BN1063&amp;"g"&amp;ДАННЫЕ!$BO1063&amp;"s"&amp;ДАННЫЕ!$BP1063&amp;"DZ"&amp;IF(ДАННЫЕ!B1063-ДАННЫЕ!G1063 &lt; 60,IF(ДАННЫЕ!B1063-ДАННЫЕ!G1063 &gt;= 0,1,0),0)&amp;"u"&amp;IF(ДАННЫЕ!$CJ1063&gt;0,1,0)</f>
        <v>brCD0h0xyzc0a0dvpntol0gsDZ1u0</v>
      </c>
      <c r="N1063" s="28" t="str">
        <f ca="1">ДАННЫЕ!$F1063&amp;ДАННЫЕ!$I1063&amp;"g"&amp;B1063&amp;"cf"&amp;D1063&amp;"a"&amp;IF(ДАННЫЕ!$BX1063&gt;0,1,0)&amp;IF(ДАННЫЕ!$BF1063&gt;500,1,IF(ДАННЫЕ!$BF1063&gt;350,2,IF(ДАННЫЕ!$BF1063&gt;=200,3,IF(ДАННЫЕ!$BF1063&gt;=100,4,IF(ДАННЫЕ!$BF1063&gt;=50,5,IF(ДАННЫЕ!$BF1063&lt;50,6,0))))))&amp;"AR"&amp;IF(DATEDIF(ДАННЫЕ!$BX1063,ДАННЫЕ!$F$1,"y")&gt;1,1,0)&amp;"VG"&amp;IF(ДАННЫЕ!$BH1063="0",1,0)&amp;"o"&amp;IF(T1063+ДАННЫЕ!$AF1063+ДАННЫЕ!$AG1063+ДАННЫЕ!$AH1063+ДАННЫЕ!$AI1063+ДАННЫЕ!$AJ1063+ДАННЫЕ!$AP1063+ДАННЫЕ!$AQ1063+ДАННЫЕ!$AR1063+ДАННЫЕ!$AU1063+ДАННЫЕ!$AW1063+ДАННЫЕ!$AS1063+ДАННЫЕ!$AT1063&gt;0,1,0)&amp;"x"&amp;ДАННЫЕ!$AG1063&amp;"p"&amp;IF(ДАННЫЕ!$BY1063&gt;0,1,0)&amp;"v"&amp;IF(ДАННЫЕ!$BZ1063&gt;0,1,0)&amp;"n"&amp;ДАННЫЕ!$CA1063&amp;"t"&amp;ДАННЫЕ!$AY1063&amp;"k"&amp;ДАННЫЕ!$CB1063&amp;"q"&amp;ДАННЫЕ!$CC1063&amp;"w"&amp;ДАННЫЕ!$CD1063&amp;"e"&amp;ДАННЫЕ!$CE1063&amp;"m"&amp;ДАННЫЕ!$CF1063&amp;"c"&amp;ДАННЫЕ!$CG1063&amp;"z"&amp;ДАННЫЕ!$CH1063&amp;"d"&amp;IF(H1063=4,1,0)&amp;"s"&amp;IF(ДАННЫЕ!$J1063=1,0,1)&amp;"u"&amp;IF(ДАННЫЕ!$CJ1063&gt;0,1,0)</f>
        <v>g0cf0a06AR1VG0o0xp0v0ntkqwemczd0s1u0</v>
      </c>
      <c r="O1063" s="28" t="str">
        <f>ДАННЫЕ!$I1063&amp;"g"&amp;B1063&amp;A1063&amp;"f"&amp;P1063&amp;"c"&amp;IF(ДАННЫЕ!$U1063&gt;0,1,0)&amp;"s"&amp;IF(ДАННЫЕ!$Q1063&gt;0,IF(YEAR(ДАННЫЕ!$F$1)=YEAR(ДАННЫЕ!$Q1063),IF(MONTH(ДАННЫЕ!$F$1)=MONTH(ДАННЫЕ!$Q1063),111,11),1),0)&amp;"i"&amp;IF(ДАННЫЕ!$R1063+ДАННЫЕ!$S1063+ДАННЫЕ!$T1063=0,0,1)&amp;"h"&amp;IF(ДАННЫЕ!$P1063&gt;0,1,0)&amp;"p"&amp;IF(ДАННЫЕ!$CI1063&gt;0,IF(YEAR(ДАННЫЕ!$F$1)=YEAR(ДАННЫЕ!$CI1063),IF(MONTH(ДАННЫЕ!$F$1)=MONTH(ДАННЫЕ!$CI1063),111,11),1),0)&amp;"d"&amp;IF(ДАННЫЕ!$CJ1063&gt;0,IF(YEAR(ДАННЫЕ!$F$1)=YEAR(ДАННЫЕ!$CJ1063),IF(MONTH(ДАННЫЕ!$F$1)=MONTH(ДАННЫЕ!$CJ1063),111,11),1),0)&amp;"o"&amp;IF(ДАННЫЕ!$CK1063&gt;0,IF(MONTH(ДАННЫЕ!$F$1)=MONTH(ДАННЫЕ!$CK1063),111,11),0)&amp;"v"&amp;IF(ДАННЫЕ!$BE1063&gt;0,IF(MONTH(ДАННЫЕ!$F$1)=MONTH(ДАННЫЕ!$BE1063),111,11),0)</f>
        <v>g00f0c0s0i0h0p0d0o0v0</v>
      </c>
      <c r="P1063" s="15">
        <f t="shared" si="50"/>
        <v>0</v>
      </c>
      <c r="Q1063" s="15">
        <f>IF(ДАННЫЕ!$F$1&gt;ДАННЫЕ!$N1063,IF(YEAR(ДАННЫЕ!$F$1)=YEAR(ДАННЫЕ!M1063),1,0),0)</f>
        <v>0</v>
      </c>
      <c r="R1063" s="15">
        <f>IF(ДАННЫЕ!$F$1&gt;ДАННЫЕ!$N1063,IF(YEAR(ДАННЫЕ!$F$1)=YEAR(ДАННЫЕ!N1063),1,0),0)</f>
        <v>0</v>
      </c>
      <c r="S1063" s="15">
        <f>IF(ДАННЫЕ!$AA1063="2А",1,IF(ДАННЫЕ!$AA1063="2Б",2,IF(ДАННЫЕ!$AA1063="2В",3,IF(ДАННЫЕ!$AA1063=3,4,IF(ДАННЫЕ!$AA1063="4А",5,IF(ДАННЫЕ!$AA1063="4Б",6,IF(ДАННЫЕ!$AA1063="4В",7,IF(ДАННЫЕ!$AA1063=5,8,0))))))))</f>
        <v>0</v>
      </c>
      <c r="T1063" s="15">
        <f>IF(OR(ДАННЫЕ!$AC1063=2,ДАННЫЕ!$AD1063=2,ДАННЫЕ!$AE1063=2),2,IF(OR(ДАННЫЕ!$AC1063=1,ДАННЫЕ!$AD1063=1,ДАННЫЕ!$AE1063=1),1,0))</f>
        <v>0</v>
      </c>
    </row>
    <row r="1064" spans="1:20" x14ac:dyDescent="0.2">
      <c r="A1064" s="78">
        <f>IF(B1064&gt;0,IF(MONTH(ДАННЫЕ!$F$1)=MONTH(ДАННЫЕ!$B1064),1,0),0)</f>
        <v>0</v>
      </c>
      <c r="B1064" s="14">
        <f>IF(ДАННЫЕ!$B1064&gt;0,IF(YEAR(ДАННЫЕ!$F$1)=YEAR(ДАННЫЕ!$B1064),1,0),0)</f>
        <v>0</v>
      </c>
      <c r="C1064" s="14">
        <f>IF(ДАННЫЕ!$CM1064&gt;0,IF(YEAR(ДАННЫЕ!$F$1)=YEAR(ДАННЫЕ!$CM1064),1,0),0)</f>
        <v>0</v>
      </c>
      <c r="D1064" s="14">
        <f>IF(ДАННЫЕ!$CJ1064&gt;0,IF(ДАННЫЕ!$CL1064&gt;ДАННЫЕ!$F$1,1,IF(ДАННЫЕ!$CL1064&gt;0,0,1)),0)</f>
        <v>0</v>
      </c>
      <c r="E1064" s="43" t="str">
        <f ca="1">IF(ДАННЫЕ!$F$1&gt;0,IF(ДАННЫЕ!$G1064&gt;0,DATEDIF(ДАННЫЕ!$G1064,ДАННЫЕ!$F$1,"y"),""),IF(ДАННЫЕ!$G1064&gt;0,DATEDIF(ДАННЫЕ!$G1064,TODAY(),"y"),""))</f>
        <v/>
      </c>
      <c r="F1064" s="43" t="str">
        <f xml:space="preserve"> IF(ДАННЫЕ!$F1064="М",IF(E1064&gt;=18,IF(E1064&lt;60,1,""),""),"")&amp;IF(ДАННЫЕ!$F1064="Ж",IF(E1064&gt;=18,IF(E1064&lt;55,1,""),""),"")</f>
        <v/>
      </c>
      <c r="G1064" s="43" t="str">
        <f xml:space="preserve"> IF(ДАННЫЕ!$F1064="М",IF(E1064&gt;=60,2,""),"")&amp;IF(ДАННЫЕ!$F1064="Ж",IF(E1064&gt;=55,2,""),"")</f>
        <v/>
      </c>
      <c r="H1064" s="43" t="str">
        <f t="shared" ca="1" si="48"/>
        <v/>
      </c>
      <c r="I1064" s="43" t="str">
        <f t="shared" ca="1" si="49"/>
        <v>03</v>
      </c>
      <c r="J1064" s="28" t="str">
        <f ca="1">ДАННЫЕ!$F1064&amp;H1064&amp;I1064&amp;ДАННЫЕ!$I1064&amp;"m"&amp;IF(ДАННЫЕ!$I1064&gt;0,IF(ДАННЫЕ!$J1064&gt;0,0,1),"")&amp;"f"&amp;IF(ДАННЫЕ!$R1064&gt;0,IF(YEAR(ДАННЫЕ!$F$1)=YEAR(ДАННЫЕ!$R1064),1,0),0)&amp;"z"&amp;ДАННЫЕ!$R1064&amp;"p"&amp;ДАННЫЕ!$S1064&amp;"i"&amp;ДАННЫЕ!$T1064&amp;"h"&amp;ДАННЫЕ!$K1064&amp;"be"&amp;ДАННЫЕ!$BI1064&amp;"CD"&amp;IF(ДАННЫЕ!BF1064&gt;500,4,IF(ДАННЫЕ!BF1064&gt;350,3,IF(ДАННЫЕ!BF1064&gt;200,2,IF(ДАННЫЕ!BF1064&gt;0,1,0))))&amp;"g"&amp;B1064&amp;"d"&amp;H1064&amp;"l"&amp;ДАННЫЕ!AT1064&amp;"a"&amp;ДАННЫЕ!$V1064&amp;"v"&amp;R1064&amp;"k"&amp;ДАННЫЕ!$U1064&amp;"s"&amp;ДАННЫЕ!$Y1064&amp;"t"&amp;ДАННЫЕ!$X1064&amp;"b"&amp;IF(ДАННЫЕ!$Q1064&gt;1,1,0)&amp;"PP"&amp;ДАННЫЕ!Z1064&amp;"c"&amp;S1064&amp;"x"&amp;IF(ДАННЫЕ!$BY1064&gt;0,IF(YEAR(ДАННЫЕ!$F$1)=YEAR(ДАННЫЕ!$BY1064),1,0),0)&amp;"n"&amp;IF(ДАННЫЕ!$BZ1064&gt;0,IF(YEAR(ДАННЫЕ!$F$1)=YEAR(ДАННЫЕ!$BZ1064),1,0),0)&amp;"u"&amp;D1064&amp;"z"&amp;IF(ДАННЫЕ!$CL1064&gt;0,IF(YEAR(ДАННЫЕ!$F$1)&gt;YEAR(ДАННЫЕ!$CL1064),11,12),0)</f>
        <v>03mf0zpihbeCD0g0dlav0kstb0PPc0x0n0u0z0</v>
      </c>
      <c r="K1064" s="28" t="str">
        <f ca="1">ДАННЫЕ!$I1064&amp;"x"&amp;B1064&amp;"w"&amp;IF(T1064+ДАННЫЕ!AD1064+ДАННЫЕ!AE1064+ДАННЫЕ!AF1064+ДАННЫЕ!AG1064+ДАННЫЕ!AH1064+ДАННЫЕ!$AL1064+ДАННЫЕ!AI1064+ДАННЫЕ!AJ1064+ДАННЫЕ!AK1064+ДАННЫЕ!AP1064+ДАННЫЕ!AQ1064+ДАННЫЕ!AR1064+ДАННЫЕ!$AM1064+ДАННЫЕ!$AN1064+ДАННЫЕ!AS1064+ДАННЫЕ!AT1064&gt;0,1,0)&amp;IF(OR(T1064=2,ДАННЫЕ!AD1064=2,ДАННЫЕ!AE1064=2,ДАННЫЕ!AF1064=2,ДАННЫЕ!AG1064=2,ДАННЫЕ!AH1064=2,ДАННЫЕ!$AL1064=2,ДАННЫЕ!AI1064=2,ДАННЫЕ!AJ1064=2,ДАННЫЕ!AK1064=2,ДАННЫЕ!AP1064=2,ДАННЫЕ!AQ1064=2,ДАННЫЕ!AR1064=2,ДАННЫЕ!$AM1064=2,ДАННЫЕ!$AN1064=2,ДАННЫЕ!AS1064=2,ДАННЫЕ!AT1064=2),2,0)&amp;"t"&amp;IF(T1064&gt;0,"1"&amp;T1064,"00")&amp;"f"&amp;IF(ДАННЫЕ!$AC1064,"1"&amp;ДАННЫЕ!$AC1064,"00")&amp;"b"&amp;IF(ДАННЫЕ!$AD1064,"1"&amp;ДАННЫЕ!$AD1064,"00")&amp;"g"&amp;IF(ДАННЫЕ!$AF1064,"1"&amp;ДАННЫЕ!$AF1064,"00")&amp;"c"&amp;IF(ДАННЫЕ!$AG1064,"1"&amp;ДАННЫЕ!$AG1064,"00")&amp;"i"&amp;IF(ДАННЫЕ!$AH1064,"1"&amp;ДАННЫЕ!$AH1064,"00")&amp;"r"&amp;IF(ДАННЫЕ!$AL1064,"1"&amp;ДАННЫЕ!$AL1064,"00")&amp;"m"&amp;IF(ДАННЫЕ!$AI1064,"1"&amp;ДАННЫЕ!$AI1064,"00")&amp;"hS"&amp;IF(ДАННЫЕ!$AJ1064,"1"&amp;ДАННЫЕ!$AJ1064,"00")&amp;"hZ"&amp;IF(ДАННЫЕ!$AK1064,"1"&amp;ДАННЫЕ!$AK1064,"00")&amp;"p"&amp;IF(ДАННЫЕ!$AP1064,"1"&amp;ДАННЫЕ!$AP1064,"00")&amp;"k"&amp;IF(ДАННЫЕ!$AQ1064,"1"&amp;ДАННЫЕ!$AQ1064,"00")&amp;"z"&amp;IF(ДАННЫЕ!$AR1064,"1"&amp;ДАННЫЕ!$AR1064,"00")&amp;"j"&amp;IF(ДАННЫЕ!$AM1064,"1"&amp;ДАННЫЕ!$AM1064,"00")&amp;"n"&amp;IF(ДАННЫЕ!$AN1064,"1"&amp;ДАННЫЕ!$AN1064,"00")&amp;"E"&amp;ДАННЫЕ!BI1064&amp;"L"&amp;ДАННЫЕ!AO1064&amp;"h"&amp;IF(ДАННЫЕ!$AU1064&gt;0,1,0)&amp;"v"&amp;IF(ДАННЫЕ!$AW1064&gt;0,1,0)&amp;"a"&amp;IF(ДАННЫЕ!$AS1064,"1"&amp;ДАННЫЕ!$AS1064,"00")&amp;"s"&amp;IF(ДАННЫЕ!$AT1064,"1"&amp;ДАННЫЕ!$AT1064,"00")&amp;"u"&amp;IF(ДАННЫЕ!$CJ1064&gt;0,1,0)&amp;"y"&amp;B1064&amp;"d"&amp;H1064&amp;"e"&amp;F1064&amp;G1064</f>
        <v>x0w00t00f00b00g00c00i00r00m00hS00hZ00p00k00z00j00n00ELh0v0a00s00u0y0de</v>
      </c>
      <c r="L1064" s="28" t="str">
        <f ca="1">ДАННЫЕ!$I1064&amp;"VN"&amp;IF(ДАННЫЕ!AW1064&gt;0,11,10)&amp;"CD"&amp;IF(ДАННЫЕ!BF1064&gt;500,16,IF(ДАННЫЕ!BF1064&gt;350,15,IF(ДАННЫЕ!BF1064&gt;=200,14,IF(ДАННЫЕ!BF1064&gt;=100,13,IF(ДАННЫЕ!BF1064&gt;=50,12,IF(ДАННЫЕ!BF1064&gt;0,11,10))))))&amp;"AR"&amp;IF(ДАННЫЕ!BX1064&gt;0,1,0)&amp;"GD"&amp;B1064&amp;"VV"&amp;IF(E1064&gt;=5,IF(E1064&lt;18,1,0),0)</f>
        <v>VN10CD10AR0GD0VV0</v>
      </c>
      <c r="M1064" s="28" t="str">
        <f>ДАННЫЕ!$I1064&amp;"b"&amp;ДАННЫЕ!$BI1064&amp;"r"&amp;ДАННЫЕ!$BJ1064&amp;"CD"&amp;IF(ДАННЫЕ!BF1064&gt;0,IF(ДАННЫЕ!BF1064&lt;200,1,IF(ДАННЫЕ!BF1064&lt;350,2,3)),0)&amp;"h"&amp;IF(ДАННЫЕ!$BK1064+ДАННЫЕ!$BL1064+ДАННЫЕ!$BM1064&gt;0,1,0)&amp;"x"&amp;ДАННЫЕ!$BK1064&amp;"y"&amp;ДАННЫЕ!$BL1064&amp;"z"&amp;ДАННЫЕ!$BM1064&amp;"c"&amp;IF(ДАННЫЕ!$BK1064+ДАННЫЕ!$BL1064+ДАННЫЕ!$BM1064=3,1,0)&amp;"a"&amp;IF(ДАННЫЕ!$BQ1064+ДАННЫЕ!$BR1064&gt;0,1,0)&amp;"d"&amp;ДАННЫЕ!$BQ1064&amp;"v"&amp;ДАННЫЕ!$BR1064&amp;"p"&amp;ДАННЫЕ!$BS1064&amp;"n"&amp;ДАННЫЕ!$BU1064&amp;"t"&amp;ДАННЫЕ!$BV1064&amp;"o"&amp;ДАННЫЕ!$BT1064&amp;"l"&amp;IF(ДАННЫЕ!$BN1064&gt;0,1,0)&amp;ДАННЫЕ!$BN1064&amp;"g"&amp;ДАННЫЕ!$BO1064&amp;"s"&amp;ДАННЫЕ!$BP1064&amp;"DZ"&amp;IF(ДАННЫЕ!B1064-ДАННЫЕ!G1064 &lt; 60,IF(ДАННЫЕ!B1064-ДАННЫЕ!G1064 &gt;= 0,1,0),0)&amp;"u"&amp;IF(ДАННЫЕ!$CJ1064&gt;0,1,0)</f>
        <v>brCD0h0xyzc0a0dvpntol0gsDZ1u0</v>
      </c>
      <c r="N1064" s="28" t="str">
        <f ca="1">ДАННЫЕ!$F1064&amp;ДАННЫЕ!$I1064&amp;"g"&amp;B1064&amp;"cf"&amp;D1064&amp;"a"&amp;IF(ДАННЫЕ!$BX1064&gt;0,1,0)&amp;IF(ДАННЫЕ!$BF1064&gt;500,1,IF(ДАННЫЕ!$BF1064&gt;350,2,IF(ДАННЫЕ!$BF1064&gt;=200,3,IF(ДАННЫЕ!$BF1064&gt;=100,4,IF(ДАННЫЕ!$BF1064&gt;=50,5,IF(ДАННЫЕ!$BF1064&lt;50,6,0))))))&amp;"AR"&amp;IF(DATEDIF(ДАННЫЕ!$BX1064,ДАННЫЕ!$F$1,"y")&gt;1,1,0)&amp;"VG"&amp;IF(ДАННЫЕ!$BH1064="0",1,0)&amp;"o"&amp;IF(T1064+ДАННЫЕ!$AF1064+ДАННЫЕ!$AG1064+ДАННЫЕ!$AH1064+ДАННЫЕ!$AI1064+ДАННЫЕ!$AJ1064+ДАННЫЕ!$AP1064+ДАННЫЕ!$AQ1064+ДАННЫЕ!$AR1064+ДАННЫЕ!$AU1064+ДАННЫЕ!$AW1064+ДАННЫЕ!$AS1064+ДАННЫЕ!$AT1064&gt;0,1,0)&amp;"x"&amp;ДАННЫЕ!$AG1064&amp;"p"&amp;IF(ДАННЫЕ!$BY1064&gt;0,1,0)&amp;"v"&amp;IF(ДАННЫЕ!$BZ1064&gt;0,1,0)&amp;"n"&amp;ДАННЫЕ!$CA1064&amp;"t"&amp;ДАННЫЕ!$AY1064&amp;"k"&amp;ДАННЫЕ!$CB1064&amp;"q"&amp;ДАННЫЕ!$CC1064&amp;"w"&amp;ДАННЫЕ!$CD1064&amp;"e"&amp;ДАННЫЕ!$CE1064&amp;"m"&amp;ДАННЫЕ!$CF1064&amp;"c"&amp;ДАННЫЕ!$CG1064&amp;"z"&amp;ДАННЫЕ!$CH1064&amp;"d"&amp;IF(H1064=4,1,0)&amp;"s"&amp;IF(ДАННЫЕ!$J1064=1,0,1)&amp;"u"&amp;IF(ДАННЫЕ!$CJ1064&gt;0,1,0)</f>
        <v>g0cf0a06AR1VG0o0xp0v0ntkqwemczd0s1u0</v>
      </c>
      <c r="O1064" s="28" t="str">
        <f>ДАННЫЕ!$I1064&amp;"g"&amp;B1064&amp;A1064&amp;"f"&amp;P1064&amp;"c"&amp;IF(ДАННЫЕ!$U1064&gt;0,1,0)&amp;"s"&amp;IF(ДАННЫЕ!$Q1064&gt;0,IF(YEAR(ДАННЫЕ!$F$1)=YEAR(ДАННЫЕ!$Q1064),IF(MONTH(ДАННЫЕ!$F$1)=MONTH(ДАННЫЕ!$Q1064),111,11),1),0)&amp;"i"&amp;IF(ДАННЫЕ!$R1064+ДАННЫЕ!$S1064+ДАННЫЕ!$T1064=0,0,1)&amp;"h"&amp;IF(ДАННЫЕ!$P1064&gt;0,1,0)&amp;"p"&amp;IF(ДАННЫЕ!$CI1064&gt;0,IF(YEAR(ДАННЫЕ!$F$1)=YEAR(ДАННЫЕ!$CI1064),IF(MONTH(ДАННЫЕ!$F$1)=MONTH(ДАННЫЕ!$CI1064),111,11),1),0)&amp;"d"&amp;IF(ДАННЫЕ!$CJ1064&gt;0,IF(YEAR(ДАННЫЕ!$F$1)=YEAR(ДАННЫЕ!$CJ1064),IF(MONTH(ДАННЫЕ!$F$1)=MONTH(ДАННЫЕ!$CJ1064),111,11),1),0)&amp;"o"&amp;IF(ДАННЫЕ!$CK1064&gt;0,IF(MONTH(ДАННЫЕ!$F$1)=MONTH(ДАННЫЕ!$CK1064),111,11),0)&amp;"v"&amp;IF(ДАННЫЕ!$BE1064&gt;0,IF(MONTH(ДАННЫЕ!$F$1)=MONTH(ДАННЫЕ!$BE1064),111,11),0)</f>
        <v>g00f0c0s0i0h0p0d0o0v0</v>
      </c>
      <c r="P1064" s="15">
        <f t="shared" si="50"/>
        <v>0</v>
      </c>
      <c r="Q1064" s="15">
        <f>IF(ДАННЫЕ!$F$1&gt;ДАННЫЕ!$N1064,IF(YEAR(ДАННЫЕ!$F$1)=YEAR(ДАННЫЕ!M1064),1,0),0)</f>
        <v>0</v>
      </c>
      <c r="R1064" s="15">
        <f>IF(ДАННЫЕ!$F$1&gt;ДАННЫЕ!$N1064,IF(YEAR(ДАННЫЕ!$F$1)=YEAR(ДАННЫЕ!N1064),1,0),0)</f>
        <v>0</v>
      </c>
      <c r="S1064" s="15">
        <f>IF(ДАННЫЕ!$AA1064="2А",1,IF(ДАННЫЕ!$AA1064="2Б",2,IF(ДАННЫЕ!$AA1064="2В",3,IF(ДАННЫЕ!$AA1064=3,4,IF(ДАННЫЕ!$AA1064="4А",5,IF(ДАННЫЕ!$AA1064="4Б",6,IF(ДАННЫЕ!$AA1064="4В",7,IF(ДАННЫЕ!$AA1064=5,8,0))))))))</f>
        <v>0</v>
      </c>
      <c r="T1064" s="15">
        <f>IF(OR(ДАННЫЕ!$AC1064=2,ДАННЫЕ!$AD1064=2,ДАННЫЕ!$AE1064=2),2,IF(OR(ДАННЫЕ!$AC1064=1,ДАННЫЕ!$AD1064=1,ДАННЫЕ!$AE1064=1),1,0))</f>
        <v>0</v>
      </c>
    </row>
    <row r="1065" spans="1:20" x14ac:dyDescent="0.2">
      <c r="A1065" s="78">
        <f>IF(B1065&gt;0,IF(MONTH(ДАННЫЕ!$F$1)=MONTH(ДАННЫЕ!$B1065),1,0),0)</f>
        <v>0</v>
      </c>
      <c r="B1065" s="14">
        <f>IF(ДАННЫЕ!$B1065&gt;0,IF(YEAR(ДАННЫЕ!$F$1)=YEAR(ДАННЫЕ!$B1065),1,0),0)</f>
        <v>0</v>
      </c>
      <c r="C1065" s="14">
        <f>IF(ДАННЫЕ!$CM1065&gt;0,IF(YEAR(ДАННЫЕ!$F$1)=YEAR(ДАННЫЕ!$CM1065),1,0),0)</f>
        <v>0</v>
      </c>
      <c r="D1065" s="14">
        <f>IF(ДАННЫЕ!$CJ1065&gt;0,IF(ДАННЫЕ!$CL1065&gt;ДАННЫЕ!$F$1,1,IF(ДАННЫЕ!$CL1065&gt;0,0,1)),0)</f>
        <v>0</v>
      </c>
      <c r="E1065" s="43" t="str">
        <f ca="1">IF(ДАННЫЕ!$F$1&gt;0,IF(ДАННЫЕ!$G1065&gt;0,DATEDIF(ДАННЫЕ!$G1065,ДАННЫЕ!$F$1,"y"),""),IF(ДАННЫЕ!$G1065&gt;0,DATEDIF(ДАННЫЕ!$G1065,TODAY(),"y"),""))</f>
        <v/>
      </c>
      <c r="F1065" s="43" t="str">
        <f xml:space="preserve"> IF(ДАННЫЕ!$F1065="М",IF(E1065&gt;=18,IF(E1065&lt;60,1,""),""),"")&amp;IF(ДАННЫЕ!$F1065="Ж",IF(E1065&gt;=18,IF(E1065&lt;55,1,""),""),"")</f>
        <v/>
      </c>
      <c r="G1065" s="43" t="str">
        <f xml:space="preserve"> IF(ДАННЫЕ!$F1065="М",IF(E1065&gt;=60,2,""),"")&amp;IF(ДАННЫЕ!$F1065="Ж",IF(E1065&gt;=55,2,""),"")</f>
        <v/>
      </c>
      <c r="H1065" s="43" t="str">
        <f t="shared" ca="1" si="48"/>
        <v/>
      </c>
      <c r="I1065" s="43" t="str">
        <f t="shared" ca="1" si="49"/>
        <v>03</v>
      </c>
      <c r="J1065" s="28" t="str">
        <f ca="1">ДАННЫЕ!$F1065&amp;H1065&amp;I1065&amp;ДАННЫЕ!$I1065&amp;"m"&amp;IF(ДАННЫЕ!$I1065&gt;0,IF(ДАННЫЕ!$J1065&gt;0,0,1),"")&amp;"f"&amp;IF(ДАННЫЕ!$R1065&gt;0,IF(YEAR(ДАННЫЕ!$F$1)=YEAR(ДАННЫЕ!$R1065),1,0),0)&amp;"z"&amp;ДАННЫЕ!$R1065&amp;"p"&amp;ДАННЫЕ!$S1065&amp;"i"&amp;ДАННЫЕ!$T1065&amp;"h"&amp;ДАННЫЕ!$K1065&amp;"be"&amp;ДАННЫЕ!$BI1065&amp;"CD"&amp;IF(ДАННЫЕ!BF1065&gt;500,4,IF(ДАННЫЕ!BF1065&gt;350,3,IF(ДАННЫЕ!BF1065&gt;200,2,IF(ДАННЫЕ!BF1065&gt;0,1,0))))&amp;"g"&amp;B1065&amp;"d"&amp;H1065&amp;"l"&amp;ДАННЫЕ!AT1065&amp;"a"&amp;ДАННЫЕ!$V1065&amp;"v"&amp;R1065&amp;"k"&amp;ДАННЫЕ!$U1065&amp;"s"&amp;ДАННЫЕ!$Y1065&amp;"t"&amp;ДАННЫЕ!$X1065&amp;"b"&amp;IF(ДАННЫЕ!$Q1065&gt;1,1,0)&amp;"PP"&amp;ДАННЫЕ!Z1065&amp;"c"&amp;S1065&amp;"x"&amp;IF(ДАННЫЕ!$BY1065&gt;0,IF(YEAR(ДАННЫЕ!$F$1)=YEAR(ДАННЫЕ!$BY1065),1,0),0)&amp;"n"&amp;IF(ДАННЫЕ!$BZ1065&gt;0,IF(YEAR(ДАННЫЕ!$F$1)=YEAR(ДАННЫЕ!$BZ1065),1,0),0)&amp;"u"&amp;D1065&amp;"z"&amp;IF(ДАННЫЕ!$CL1065&gt;0,IF(YEAR(ДАННЫЕ!$F$1)&gt;YEAR(ДАННЫЕ!$CL1065),11,12),0)</f>
        <v>03mf0zpihbeCD0g0dlav0kstb0PPc0x0n0u0z0</v>
      </c>
      <c r="K1065" s="28" t="str">
        <f ca="1">ДАННЫЕ!$I1065&amp;"x"&amp;B1065&amp;"w"&amp;IF(T1065+ДАННЫЕ!AD1065+ДАННЫЕ!AE1065+ДАННЫЕ!AF1065+ДАННЫЕ!AG1065+ДАННЫЕ!AH1065+ДАННЫЕ!$AL1065+ДАННЫЕ!AI1065+ДАННЫЕ!AJ1065+ДАННЫЕ!AK1065+ДАННЫЕ!AP1065+ДАННЫЕ!AQ1065+ДАННЫЕ!AR1065+ДАННЫЕ!$AM1065+ДАННЫЕ!$AN1065+ДАННЫЕ!AS1065+ДАННЫЕ!AT1065&gt;0,1,0)&amp;IF(OR(T1065=2,ДАННЫЕ!AD1065=2,ДАННЫЕ!AE1065=2,ДАННЫЕ!AF1065=2,ДАННЫЕ!AG1065=2,ДАННЫЕ!AH1065=2,ДАННЫЕ!$AL1065=2,ДАННЫЕ!AI1065=2,ДАННЫЕ!AJ1065=2,ДАННЫЕ!AK1065=2,ДАННЫЕ!AP1065=2,ДАННЫЕ!AQ1065=2,ДАННЫЕ!AR1065=2,ДАННЫЕ!$AM1065=2,ДАННЫЕ!$AN1065=2,ДАННЫЕ!AS1065=2,ДАННЫЕ!AT1065=2),2,0)&amp;"t"&amp;IF(T1065&gt;0,"1"&amp;T1065,"00")&amp;"f"&amp;IF(ДАННЫЕ!$AC1065,"1"&amp;ДАННЫЕ!$AC1065,"00")&amp;"b"&amp;IF(ДАННЫЕ!$AD1065,"1"&amp;ДАННЫЕ!$AD1065,"00")&amp;"g"&amp;IF(ДАННЫЕ!$AF1065,"1"&amp;ДАННЫЕ!$AF1065,"00")&amp;"c"&amp;IF(ДАННЫЕ!$AG1065,"1"&amp;ДАННЫЕ!$AG1065,"00")&amp;"i"&amp;IF(ДАННЫЕ!$AH1065,"1"&amp;ДАННЫЕ!$AH1065,"00")&amp;"r"&amp;IF(ДАННЫЕ!$AL1065,"1"&amp;ДАННЫЕ!$AL1065,"00")&amp;"m"&amp;IF(ДАННЫЕ!$AI1065,"1"&amp;ДАННЫЕ!$AI1065,"00")&amp;"hS"&amp;IF(ДАННЫЕ!$AJ1065,"1"&amp;ДАННЫЕ!$AJ1065,"00")&amp;"hZ"&amp;IF(ДАННЫЕ!$AK1065,"1"&amp;ДАННЫЕ!$AK1065,"00")&amp;"p"&amp;IF(ДАННЫЕ!$AP1065,"1"&amp;ДАННЫЕ!$AP1065,"00")&amp;"k"&amp;IF(ДАННЫЕ!$AQ1065,"1"&amp;ДАННЫЕ!$AQ1065,"00")&amp;"z"&amp;IF(ДАННЫЕ!$AR1065,"1"&amp;ДАННЫЕ!$AR1065,"00")&amp;"j"&amp;IF(ДАННЫЕ!$AM1065,"1"&amp;ДАННЫЕ!$AM1065,"00")&amp;"n"&amp;IF(ДАННЫЕ!$AN1065,"1"&amp;ДАННЫЕ!$AN1065,"00")&amp;"E"&amp;ДАННЫЕ!BI1065&amp;"L"&amp;ДАННЫЕ!AO1065&amp;"h"&amp;IF(ДАННЫЕ!$AU1065&gt;0,1,0)&amp;"v"&amp;IF(ДАННЫЕ!$AW1065&gt;0,1,0)&amp;"a"&amp;IF(ДАННЫЕ!$AS1065,"1"&amp;ДАННЫЕ!$AS1065,"00")&amp;"s"&amp;IF(ДАННЫЕ!$AT1065,"1"&amp;ДАННЫЕ!$AT1065,"00")&amp;"u"&amp;IF(ДАННЫЕ!$CJ1065&gt;0,1,0)&amp;"y"&amp;B1065&amp;"d"&amp;H1065&amp;"e"&amp;F1065&amp;G1065</f>
        <v>x0w00t00f00b00g00c00i00r00m00hS00hZ00p00k00z00j00n00ELh0v0a00s00u0y0de</v>
      </c>
      <c r="L1065" s="28" t="str">
        <f ca="1">ДАННЫЕ!$I1065&amp;"VN"&amp;IF(ДАННЫЕ!AW1065&gt;0,11,10)&amp;"CD"&amp;IF(ДАННЫЕ!BF1065&gt;500,16,IF(ДАННЫЕ!BF1065&gt;350,15,IF(ДАННЫЕ!BF1065&gt;=200,14,IF(ДАННЫЕ!BF1065&gt;=100,13,IF(ДАННЫЕ!BF1065&gt;=50,12,IF(ДАННЫЕ!BF1065&gt;0,11,10))))))&amp;"AR"&amp;IF(ДАННЫЕ!BX1065&gt;0,1,0)&amp;"GD"&amp;B1065&amp;"VV"&amp;IF(E1065&gt;=5,IF(E1065&lt;18,1,0),0)</f>
        <v>VN10CD10AR0GD0VV0</v>
      </c>
      <c r="M1065" s="28" t="str">
        <f>ДАННЫЕ!$I1065&amp;"b"&amp;ДАННЫЕ!$BI1065&amp;"r"&amp;ДАННЫЕ!$BJ1065&amp;"CD"&amp;IF(ДАННЫЕ!BF1065&gt;0,IF(ДАННЫЕ!BF1065&lt;200,1,IF(ДАННЫЕ!BF1065&lt;350,2,3)),0)&amp;"h"&amp;IF(ДАННЫЕ!$BK1065+ДАННЫЕ!$BL1065+ДАННЫЕ!$BM1065&gt;0,1,0)&amp;"x"&amp;ДАННЫЕ!$BK1065&amp;"y"&amp;ДАННЫЕ!$BL1065&amp;"z"&amp;ДАННЫЕ!$BM1065&amp;"c"&amp;IF(ДАННЫЕ!$BK1065+ДАННЫЕ!$BL1065+ДАННЫЕ!$BM1065=3,1,0)&amp;"a"&amp;IF(ДАННЫЕ!$BQ1065+ДАННЫЕ!$BR1065&gt;0,1,0)&amp;"d"&amp;ДАННЫЕ!$BQ1065&amp;"v"&amp;ДАННЫЕ!$BR1065&amp;"p"&amp;ДАННЫЕ!$BS1065&amp;"n"&amp;ДАННЫЕ!$BU1065&amp;"t"&amp;ДАННЫЕ!$BV1065&amp;"o"&amp;ДАННЫЕ!$BT1065&amp;"l"&amp;IF(ДАННЫЕ!$BN1065&gt;0,1,0)&amp;ДАННЫЕ!$BN1065&amp;"g"&amp;ДАННЫЕ!$BO1065&amp;"s"&amp;ДАННЫЕ!$BP1065&amp;"DZ"&amp;IF(ДАННЫЕ!B1065-ДАННЫЕ!G1065 &lt; 60,IF(ДАННЫЕ!B1065-ДАННЫЕ!G1065 &gt;= 0,1,0),0)&amp;"u"&amp;IF(ДАННЫЕ!$CJ1065&gt;0,1,0)</f>
        <v>brCD0h0xyzc0a0dvpntol0gsDZ1u0</v>
      </c>
      <c r="N1065" s="28" t="str">
        <f ca="1">ДАННЫЕ!$F1065&amp;ДАННЫЕ!$I1065&amp;"g"&amp;B1065&amp;"cf"&amp;D1065&amp;"a"&amp;IF(ДАННЫЕ!$BX1065&gt;0,1,0)&amp;IF(ДАННЫЕ!$BF1065&gt;500,1,IF(ДАННЫЕ!$BF1065&gt;350,2,IF(ДАННЫЕ!$BF1065&gt;=200,3,IF(ДАННЫЕ!$BF1065&gt;=100,4,IF(ДАННЫЕ!$BF1065&gt;=50,5,IF(ДАННЫЕ!$BF1065&lt;50,6,0))))))&amp;"AR"&amp;IF(DATEDIF(ДАННЫЕ!$BX1065,ДАННЫЕ!$F$1,"y")&gt;1,1,0)&amp;"VG"&amp;IF(ДАННЫЕ!$BH1065="0",1,0)&amp;"o"&amp;IF(T1065+ДАННЫЕ!$AF1065+ДАННЫЕ!$AG1065+ДАННЫЕ!$AH1065+ДАННЫЕ!$AI1065+ДАННЫЕ!$AJ1065+ДАННЫЕ!$AP1065+ДАННЫЕ!$AQ1065+ДАННЫЕ!$AR1065+ДАННЫЕ!$AU1065+ДАННЫЕ!$AW1065+ДАННЫЕ!$AS1065+ДАННЫЕ!$AT1065&gt;0,1,0)&amp;"x"&amp;ДАННЫЕ!$AG1065&amp;"p"&amp;IF(ДАННЫЕ!$BY1065&gt;0,1,0)&amp;"v"&amp;IF(ДАННЫЕ!$BZ1065&gt;0,1,0)&amp;"n"&amp;ДАННЫЕ!$CA1065&amp;"t"&amp;ДАННЫЕ!$AY1065&amp;"k"&amp;ДАННЫЕ!$CB1065&amp;"q"&amp;ДАННЫЕ!$CC1065&amp;"w"&amp;ДАННЫЕ!$CD1065&amp;"e"&amp;ДАННЫЕ!$CE1065&amp;"m"&amp;ДАННЫЕ!$CF1065&amp;"c"&amp;ДАННЫЕ!$CG1065&amp;"z"&amp;ДАННЫЕ!$CH1065&amp;"d"&amp;IF(H1065=4,1,0)&amp;"s"&amp;IF(ДАННЫЕ!$J1065=1,0,1)&amp;"u"&amp;IF(ДАННЫЕ!$CJ1065&gt;0,1,0)</f>
        <v>g0cf0a06AR1VG0o0xp0v0ntkqwemczd0s1u0</v>
      </c>
      <c r="O1065" s="28" t="str">
        <f>ДАННЫЕ!$I1065&amp;"g"&amp;B1065&amp;A1065&amp;"f"&amp;P1065&amp;"c"&amp;IF(ДАННЫЕ!$U1065&gt;0,1,0)&amp;"s"&amp;IF(ДАННЫЕ!$Q1065&gt;0,IF(YEAR(ДАННЫЕ!$F$1)=YEAR(ДАННЫЕ!$Q1065),IF(MONTH(ДАННЫЕ!$F$1)=MONTH(ДАННЫЕ!$Q1065),111,11),1),0)&amp;"i"&amp;IF(ДАННЫЕ!$R1065+ДАННЫЕ!$S1065+ДАННЫЕ!$T1065=0,0,1)&amp;"h"&amp;IF(ДАННЫЕ!$P1065&gt;0,1,0)&amp;"p"&amp;IF(ДАННЫЕ!$CI1065&gt;0,IF(YEAR(ДАННЫЕ!$F$1)=YEAR(ДАННЫЕ!$CI1065),IF(MONTH(ДАННЫЕ!$F$1)=MONTH(ДАННЫЕ!$CI1065),111,11),1),0)&amp;"d"&amp;IF(ДАННЫЕ!$CJ1065&gt;0,IF(YEAR(ДАННЫЕ!$F$1)=YEAR(ДАННЫЕ!$CJ1065),IF(MONTH(ДАННЫЕ!$F$1)=MONTH(ДАННЫЕ!$CJ1065),111,11),1),0)&amp;"o"&amp;IF(ДАННЫЕ!$CK1065&gt;0,IF(MONTH(ДАННЫЕ!$F$1)=MONTH(ДАННЫЕ!$CK1065),111,11),0)&amp;"v"&amp;IF(ДАННЫЕ!$BE1065&gt;0,IF(MONTH(ДАННЫЕ!$F$1)=MONTH(ДАННЫЕ!$BE1065),111,11),0)</f>
        <v>g00f0c0s0i0h0p0d0o0v0</v>
      </c>
      <c r="P1065" s="15">
        <f t="shared" si="50"/>
        <v>0</v>
      </c>
      <c r="Q1065" s="15">
        <f>IF(ДАННЫЕ!$F$1&gt;ДАННЫЕ!$N1065,IF(YEAR(ДАННЫЕ!$F$1)=YEAR(ДАННЫЕ!M1065),1,0),0)</f>
        <v>0</v>
      </c>
      <c r="R1065" s="15">
        <f>IF(ДАННЫЕ!$F$1&gt;ДАННЫЕ!$N1065,IF(YEAR(ДАННЫЕ!$F$1)=YEAR(ДАННЫЕ!N1065),1,0),0)</f>
        <v>0</v>
      </c>
      <c r="S1065" s="15">
        <f>IF(ДАННЫЕ!$AA1065="2А",1,IF(ДАННЫЕ!$AA1065="2Б",2,IF(ДАННЫЕ!$AA1065="2В",3,IF(ДАННЫЕ!$AA1065=3,4,IF(ДАННЫЕ!$AA1065="4А",5,IF(ДАННЫЕ!$AA1065="4Б",6,IF(ДАННЫЕ!$AA1065="4В",7,IF(ДАННЫЕ!$AA1065=5,8,0))))))))</f>
        <v>0</v>
      </c>
      <c r="T1065" s="15">
        <f>IF(OR(ДАННЫЕ!$AC1065=2,ДАННЫЕ!$AD1065=2,ДАННЫЕ!$AE1065=2),2,IF(OR(ДАННЫЕ!$AC1065=1,ДАННЫЕ!$AD1065=1,ДАННЫЕ!$AE1065=1),1,0))</f>
        <v>0</v>
      </c>
    </row>
    <row r="1066" spans="1:20" x14ac:dyDescent="0.2">
      <c r="A1066" s="78">
        <f>IF(B1066&gt;0,IF(MONTH(ДАННЫЕ!$F$1)=MONTH(ДАННЫЕ!$B1066),1,0),0)</f>
        <v>0</v>
      </c>
      <c r="B1066" s="14">
        <f>IF(ДАННЫЕ!$B1066&gt;0,IF(YEAR(ДАННЫЕ!$F$1)=YEAR(ДАННЫЕ!$B1066),1,0),0)</f>
        <v>0</v>
      </c>
      <c r="C1066" s="14">
        <f>IF(ДАННЫЕ!$CM1066&gt;0,IF(YEAR(ДАННЫЕ!$F$1)=YEAR(ДАННЫЕ!$CM1066),1,0),0)</f>
        <v>0</v>
      </c>
      <c r="D1066" s="14">
        <f>IF(ДАННЫЕ!$CJ1066&gt;0,IF(ДАННЫЕ!$CL1066&gt;ДАННЫЕ!$F$1,1,IF(ДАННЫЕ!$CL1066&gt;0,0,1)),0)</f>
        <v>0</v>
      </c>
      <c r="E1066" s="43" t="str">
        <f ca="1">IF(ДАННЫЕ!$F$1&gt;0,IF(ДАННЫЕ!$G1066&gt;0,DATEDIF(ДАННЫЕ!$G1066,ДАННЫЕ!$F$1,"y"),""),IF(ДАННЫЕ!$G1066&gt;0,DATEDIF(ДАННЫЕ!$G1066,TODAY(),"y"),""))</f>
        <v/>
      </c>
      <c r="F1066" s="43" t="str">
        <f xml:space="preserve"> IF(ДАННЫЕ!$F1066="М",IF(E1066&gt;=18,IF(E1066&lt;60,1,""),""),"")&amp;IF(ДАННЫЕ!$F1066="Ж",IF(E1066&gt;=18,IF(E1066&lt;55,1,""),""),"")</f>
        <v/>
      </c>
      <c r="G1066" s="43" t="str">
        <f xml:space="preserve"> IF(ДАННЫЕ!$F1066="М",IF(E1066&gt;=60,2,""),"")&amp;IF(ДАННЫЕ!$F1066="Ж",IF(E1066&gt;=55,2,""),"")</f>
        <v/>
      </c>
      <c r="H1066" s="43" t="str">
        <f t="shared" ref="H1066:H1129" ca="1" si="51">IF(E1066&lt;0,"-1",IF(E1066&lt;1,11,IF(E1066&lt;3,12,IF(E1066&lt;5,13,IF(E1066&lt;10,14,IF(E1066&lt;15,15,IF(E1066&lt;18,16,"")))))))</f>
        <v/>
      </c>
      <c r="I1066" s="43" t="str">
        <f t="shared" ref="I1066:I1129" ca="1" si="52">IF(E1066&gt;=60,"03",IF(E1066&gt;=50,"02",IF(E1066&gt;=45,"01",IF(E1066&gt;=35,9,IF(E1066&gt;=25,8,IF(E1066&gt;=18,7,""))))))</f>
        <v>03</v>
      </c>
      <c r="J1066" s="28" t="str">
        <f ca="1">ДАННЫЕ!$F1066&amp;H1066&amp;I1066&amp;ДАННЫЕ!$I1066&amp;"m"&amp;IF(ДАННЫЕ!$I1066&gt;0,IF(ДАННЫЕ!$J1066&gt;0,0,1),"")&amp;"f"&amp;IF(ДАННЫЕ!$R1066&gt;0,IF(YEAR(ДАННЫЕ!$F$1)=YEAR(ДАННЫЕ!$R1066),1,0),0)&amp;"z"&amp;ДАННЫЕ!$R1066&amp;"p"&amp;ДАННЫЕ!$S1066&amp;"i"&amp;ДАННЫЕ!$T1066&amp;"h"&amp;ДАННЫЕ!$K1066&amp;"be"&amp;ДАННЫЕ!$BI1066&amp;"CD"&amp;IF(ДАННЫЕ!BF1066&gt;500,4,IF(ДАННЫЕ!BF1066&gt;350,3,IF(ДАННЫЕ!BF1066&gt;200,2,IF(ДАННЫЕ!BF1066&gt;0,1,0))))&amp;"g"&amp;B1066&amp;"d"&amp;H1066&amp;"l"&amp;ДАННЫЕ!AT1066&amp;"a"&amp;ДАННЫЕ!$V1066&amp;"v"&amp;R1066&amp;"k"&amp;ДАННЫЕ!$U1066&amp;"s"&amp;ДАННЫЕ!$Y1066&amp;"t"&amp;ДАННЫЕ!$X1066&amp;"b"&amp;IF(ДАННЫЕ!$Q1066&gt;1,1,0)&amp;"PP"&amp;ДАННЫЕ!Z1066&amp;"c"&amp;S1066&amp;"x"&amp;IF(ДАННЫЕ!$BY1066&gt;0,IF(YEAR(ДАННЫЕ!$F$1)=YEAR(ДАННЫЕ!$BY1066),1,0),0)&amp;"n"&amp;IF(ДАННЫЕ!$BZ1066&gt;0,IF(YEAR(ДАННЫЕ!$F$1)=YEAR(ДАННЫЕ!$BZ1066),1,0),0)&amp;"u"&amp;D1066&amp;"z"&amp;IF(ДАННЫЕ!$CL1066&gt;0,IF(YEAR(ДАННЫЕ!$F$1)&gt;YEAR(ДАННЫЕ!$CL1066),11,12),0)</f>
        <v>03mf0zpihbeCD0g0dlav0kstb0PPc0x0n0u0z0</v>
      </c>
      <c r="K1066" s="28" t="str">
        <f ca="1">ДАННЫЕ!$I1066&amp;"x"&amp;B1066&amp;"w"&amp;IF(T1066+ДАННЫЕ!AD1066+ДАННЫЕ!AE1066+ДАННЫЕ!AF1066+ДАННЫЕ!AG1066+ДАННЫЕ!AH1066+ДАННЫЕ!$AL1066+ДАННЫЕ!AI1066+ДАННЫЕ!AJ1066+ДАННЫЕ!AK1066+ДАННЫЕ!AP1066+ДАННЫЕ!AQ1066+ДАННЫЕ!AR1066+ДАННЫЕ!$AM1066+ДАННЫЕ!$AN1066+ДАННЫЕ!AS1066+ДАННЫЕ!AT1066&gt;0,1,0)&amp;IF(OR(T1066=2,ДАННЫЕ!AD1066=2,ДАННЫЕ!AE1066=2,ДАННЫЕ!AF1066=2,ДАННЫЕ!AG1066=2,ДАННЫЕ!AH1066=2,ДАННЫЕ!$AL1066=2,ДАННЫЕ!AI1066=2,ДАННЫЕ!AJ1066=2,ДАННЫЕ!AK1066=2,ДАННЫЕ!AP1066=2,ДАННЫЕ!AQ1066=2,ДАННЫЕ!AR1066=2,ДАННЫЕ!$AM1066=2,ДАННЫЕ!$AN1066=2,ДАННЫЕ!AS1066=2,ДАННЫЕ!AT1066=2),2,0)&amp;"t"&amp;IF(T1066&gt;0,"1"&amp;T1066,"00")&amp;"f"&amp;IF(ДАННЫЕ!$AC1066,"1"&amp;ДАННЫЕ!$AC1066,"00")&amp;"b"&amp;IF(ДАННЫЕ!$AD1066,"1"&amp;ДАННЫЕ!$AD1066,"00")&amp;"g"&amp;IF(ДАННЫЕ!$AF1066,"1"&amp;ДАННЫЕ!$AF1066,"00")&amp;"c"&amp;IF(ДАННЫЕ!$AG1066,"1"&amp;ДАННЫЕ!$AG1066,"00")&amp;"i"&amp;IF(ДАННЫЕ!$AH1066,"1"&amp;ДАННЫЕ!$AH1066,"00")&amp;"r"&amp;IF(ДАННЫЕ!$AL1066,"1"&amp;ДАННЫЕ!$AL1066,"00")&amp;"m"&amp;IF(ДАННЫЕ!$AI1066,"1"&amp;ДАННЫЕ!$AI1066,"00")&amp;"hS"&amp;IF(ДАННЫЕ!$AJ1066,"1"&amp;ДАННЫЕ!$AJ1066,"00")&amp;"hZ"&amp;IF(ДАННЫЕ!$AK1066,"1"&amp;ДАННЫЕ!$AK1066,"00")&amp;"p"&amp;IF(ДАННЫЕ!$AP1066,"1"&amp;ДАННЫЕ!$AP1066,"00")&amp;"k"&amp;IF(ДАННЫЕ!$AQ1066,"1"&amp;ДАННЫЕ!$AQ1066,"00")&amp;"z"&amp;IF(ДАННЫЕ!$AR1066,"1"&amp;ДАННЫЕ!$AR1066,"00")&amp;"j"&amp;IF(ДАННЫЕ!$AM1066,"1"&amp;ДАННЫЕ!$AM1066,"00")&amp;"n"&amp;IF(ДАННЫЕ!$AN1066,"1"&amp;ДАННЫЕ!$AN1066,"00")&amp;"E"&amp;ДАННЫЕ!BI1066&amp;"L"&amp;ДАННЫЕ!AO1066&amp;"h"&amp;IF(ДАННЫЕ!$AU1066&gt;0,1,0)&amp;"v"&amp;IF(ДАННЫЕ!$AW1066&gt;0,1,0)&amp;"a"&amp;IF(ДАННЫЕ!$AS1066,"1"&amp;ДАННЫЕ!$AS1066,"00")&amp;"s"&amp;IF(ДАННЫЕ!$AT1066,"1"&amp;ДАННЫЕ!$AT1066,"00")&amp;"u"&amp;IF(ДАННЫЕ!$CJ1066&gt;0,1,0)&amp;"y"&amp;B1066&amp;"d"&amp;H1066&amp;"e"&amp;F1066&amp;G1066</f>
        <v>x0w00t00f00b00g00c00i00r00m00hS00hZ00p00k00z00j00n00ELh0v0a00s00u0y0de</v>
      </c>
      <c r="L1066" s="28" t="str">
        <f ca="1">ДАННЫЕ!$I1066&amp;"VN"&amp;IF(ДАННЫЕ!AW1066&gt;0,11,10)&amp;"CD"&amp;IF(ДАННЫЕ!BF1066&gt;500,16,IF(ДАННЫЕ!BF1066&gt;350,15,IF(ДАННЫЕ!BF1066&gt;=200,14,IF(ДАННЫЕ!BF1066&gt;=100,13,IF(ДАННЫЕ!BF1066&gt;=50,12,IF(ДАННЫЕ!BF1066&gt;0,11,10))))))&amp;"AR"&amp;IF(ДАННЫЕ!BX1066&gt;0,1,0)&amp;"GD"&amp;B1066&amp;"VV"&amp;IF(E1066&gt;=5,IF(E1066&lt;18,1,0),0)</f>
        <v>VN10CD10AR0GD0VV0</v>
      </c>
      <c r="M1066" s="28" t="str">
        <f>ДАННЫЕ!$I1066&amp;"b"&amp;ДАННЫЕ!$BI1066&amp;"r"&amp;ДАННЫЕ!$BJ1066&amp;"CD"&amp;IF(ДАННЫЕ!BF1066&gt;0,IF(ДАННЫЕ!BF1066&lt;200,1,IF(ДАННЫЕ!BF1066&lt;350,2,3)),0)&amp;"h"&amp;IF(ДАННЫЕ!$BK1066+ДАННЫЕ!$BL1066+ДАННЫЕ!$BM1066&gt;0,1,0)&amp;"x"&amp;ДАННЫЕ!$BK1066&amp;"y"&amp;ДАННЫЕ!$BL1066&amp;"z"&amp;ДАННЫЕ!$BM1066&amp;"c"&amp;IF(ДАННЫЕ!$BK1066+ДАННЫЕ!$BL1066+ДАННЫЕ!$BM1066=3,1,0)&amp;"a"&amp;IF(ДАННЫЕ!$BQ1066+ДАННЫЕ!$BR1066&gt;0,1,0)&amp;"d"&amp;ДАННЫЕ!$BQ1066&amp;"v"&amp;ДАННЫЕ!$BR1066&amp;"p"&amp;ДАННЫЕ!$BS1066&amp;"n"&amp;ДАННЫЕ!$BU1066&amp;"t"&amp;ДАННЫЕ!$BV1066&amp;"o"&amp;ДАННЫЕ!$BT1066&amp;"l"&amp;IF(ДАННЫЕ!$BN1066&gt;0,1,0)&amp;ДАННЫЕ!$BN1066&amp;"g"&amp;ДАННЫЕ!$BO1066&amp;"s"&amp;ДАННЫЕ!$BP1066&amp;"DZ"&amp;IF(ДАННЫЕ!B1066-ДАННЫЕ!G1066 &lt; 60,IF(ДАННЫЕ!B1066-ДАННЫЕ!G1066 &gt;= 0,1,0),0)&amp;"u"&amp;IF(ДАННЫЕ!$CJ1066&gt;0,1,0)</f>
        <v>brCD0h0xyzc0a0dvpntol0gsDZ1u0</v>
      </c>
      <c r="N1066" s="28" t="str">
        <f ca="1">ДАННЫЕ!$F1066&amp;ДАННЫЕ!$I1066&amp;"g"&amp;B1066&amp;"cf"&amp;D1066&amp;"a"&amp;IF(ДАННЫЕ!$BX1066&gt;0,1,0)&amp;IF(ДАННЫЕ!$BF1066&gt;500,1,IF(ДАННЫЕ!$BF1066&gt;350,2,IF(ДАННЫЕ!$BF1066&gt;=200,3,IF(ДАННЫЕ!$BF1066&gt;=100,4,IF(ДАННЫЕ!$BF1066&gt;=50,5,IF(ДАННЫЕ!$BF1066&lt;50,6,0))))))&amp;"AR"&amp;IF(DATEDIF(ДАННЫЕ!$BX1066,ДАННЫЕ!$F$1,"y")&gt;1,1,0)&amp;"VG"&amp;IF(ДАННЫЕ!$BH1066="0",1,0)&amp;"o"&amp;IF(T1066+ДАННЫЕ!$AF1066+ДАННЫЕ!$AG1066+ДАННЫЕ!$AH1066+ДАННЫЕ!$AI1066+ДАННЫЕ!$AJ1066+ДАННЫЕ!$AP1066+ДАННЫЕ!$AQ1066+ДАННЫЕ!$AR1066+ДАННЫЕ!$AU1066+ДАННЫЕ!$AW1066+ДАННЫЕ!$AS1066+ДАННЫЕ!$AT1066&gt;0,1,0)&amp;"x"&amp;ДАННЫЕ!$AG1066&amp;"p"&amp;IF(ДАННЫЕ!$BY1066&gt;0,1,0)&amp;"v"&amp;IF(ДАННЫЕ!$BZ1066&gt;0,1,0)&amp;"n"&amp;ДАННЫЕ!$CA1066&amp;"t"&amp;ДАННЫЕ!$AY1066&amp;"k"&amp;ДАННЫЕ!$CB1066&amp;"q"&amp;ДАННЫЕ!$CC1066&amp;"w"&amp;ДАННЫЕ!$CD1066&amp;"e"&amp;ДАННЫЕ!$CE1066&amp;"m"&amp;ДАННЫЕ!$CF1066&amp;"c"&amp;ДАННЫЕ!$CG1066&amp;"z"&amp;ДАННЫЕ!$CH1066&amp;"d"&amp;IF(H1066=4,1,0)&amp;"s"&amp;IF(ДАННЫЕ!$J1066=1,0,1)&amp;"u"&amp;IF(ДАННЫЕ!$CJ1066&gt;0,1,0)</f>
        <v>g0cf0a06AR1VG0o0xp0v0ntkqwemczd0s1u0</v>
      </c>
      <c r="O1066" s="28" t="str">
        <f>ДАННЫЕ!$I1066&amp;"g"&amp;B1066&amp;A1066&amp;"f"&amp;P1066&amp;"c"&amp;IF(ДАННЫЕ!$U1066&gt;0,1,0)&amp;"s"&amp;IF(ДАННЫЕ!$Q1066&gt;0,IF(YEAR(ДАННЫЕ!$F$1)=YEAR(ДАННЫЕ!$Q1066),IF(MONTH(ДАННЫЕ!$F$1)=MONTH(ДАННЫЕ!$Q1066),111,11),1),0)&amp;"i"&amp;IF(ДАННЫЕ!$R1066+ДАННЫЕ!$S1066+ДАННЫЕ!$T1066=0,0,1)&amp;"h"&amp;IF(ДАННЫЕ!$P1066&gt;0,1,0)&amp;"p"&amp;IF(ДАННЫЕ!$CI1066&gt;0,IF(YEAR(ДАННЫЕ!$F$1)=YEAR(ДАННЫЕ!$CI1066),IF(MONTH(ДАННЫЕ!$F$1)=MONTH(ДАННЫЕ!$CI1066),111,11),1),0)&amp;"d"&amp;IF(ДАННЫЕ!$CJ1066&gt;0,IF(YEAR(ДАННЫЕ!$F$1)=YEAR(ДАННЫЕ!$CJ1066),IF(MONTH(ДАННЫЕ!$F$1)=MONTH(ДАННЫЕ!$CJ1066),111,11),1),0)&amp;"o"&amp;IF(ДАННЫЕ!$CK1066&gt;0,IF(MONTH(ДАННЫЕ!$F$1)=MONTH(ДАННЫЕ!$CK1066),111,11),0)&amp;"v"&amp;IF(ДАННЫЕ!$BE1066&gt;0,IF(MONTH(ДАННЫЕ!$F$1)=MONTH(ДАННЫЕ!$BE1066),111,11),0)</f>
        <v>g00f0c0s0i0h0p0d0o0v0</v>
      </c>
      <c r="P1066" s="15">
        <f t="shared" ref="P1066:P1129" si="53">IF(Q1066&gt;R1066,1,0)</f>
        <v>0</v>
      </c>
      <c r="Q1066" s="15">
        <f>IF(ДАННЫЕ!$F$1&gt;ДАННЫЕ!$N1066,IF(YEAR(ДАННЫЕ!$F$1)=YEAR(ДАННЫЕ!M1066),1,0),0)</f>
        <v>0</v>
      </c>
      <c r="R1066" s="15">
        <f>IF(ДАННЫЕ!$F$1&gt;ДАННЫЕ!$N1066,IF(YEAR(ДАННЫЕ!$F$1)=YEAR(ДАННЫЕ!N1066),1,0),0)</f>
        <v>0</v>
      </c>
      <c r="S1066" s="15">
        <f>IF(ДАННЫЕ!$AA1066="2А",1,IF(ДАННЫЕ!$AA1066="2Б",2,IF(ДАННЫЕ!$AA1066="2В",3,IF(ДАННЫЕ!$AA1066=3,4,IF(ДАННЫЕ!$AA1066="4А",5,IF(ДАННЫЕ!$AA1066="4Б",6,IF(ДАННЫЕ!$AA1066="4В",7,IF(ДАННЫЕ!$AA1066=5,8,0))))))))</f>
        <v>0</v>
      </c>
      <c r="T1066" s="15">
        <f>IF(OR(ДАННЫЕ!$AC1066=2,ДАННЫЕ!$AD1066=2,ДАННЫЕ!$AE1066=2),2,IF(OR(ДАННЫЕ!$AC1066=1,ДАННЫЕ!$AD1066=1,ДАННЫЕ!$AE1066=1),1,0))</f>
        <v>0</v>
      </c>
    </row>
    <row r="1067" spans="1:20" x14ac:dyDescent="0.2">
      <c r="A1067" s="78">
        <f>IF(B1067&gt;0,IF(MONTH(ДАННЫЕ!$F$1)=MONTH(ДАННЫЕ!$B1067),1,0),0)</f>
        <v>0</v>
      </c>
      <c r="B1067" s="14">
        <f>IF(ДАННЫЕ!$B1067&gt;0,IF(YEAR(ДАННЫЕ!$F$1)=YEAR(ДАННЫЕ!$B1067),1,0),0)</f>
        <v>0</v>
      </c>
      <c r="C1067" s="14">
        <f>IF(ДАННЫЕ!$CM1067&gt;0,IF(YEAR(ДАННЫЕ!$F$1)=YEAR(ДАННЫЕ!$CM1067),1,0),0)</f>
        <v>0</v>
      </c>
      <c r="D1067" s="14">
        <f>IF(ДАННЫЕ!$CJ1067&gt;0,IF(ДАННЫЕ!$CL1067&gt;ДАННЫЕ!$F$1,1,IF(ДАННЫЕ!$CL1067&gt;0,0,1)),0)</f>
        <v>0</v>
      </c>
      <c r="E1067" s="43" t="str">
        <f ca="1">IF(ДАННЫЕ!$F$1&gt;0,IF(ДАННЫЕ!$G1067&gt;0,DATEDIF(ДАННЫЕ!$G1067,ДАННЫЕ!$F$1,"y"),""),IF(ДАННЫЕ!$G1067&gt;0,DATEDIF(ДАННЫЕ!$G1067,TODAY(),"y"),""))</f>
        <v/>
      </c>
      <c r="F1067" s="43" t="str">
        <f xml:space="preserve"> IF(ДАННЫЕ!$F1067="М",IF(E1067&gt;=18,IF(E1067&lt;60,1,""),""),"")&amp;IF(ДАННЫЕ!$F1067="Ж",IF(E1067&gt;=18,IF(E1067&lt;55,1,""),""),"")</f>
        <v/>
      </c>
      <c r="G1067" s="43" t="str">
        <f xml:space="preserve"> IF(ДАННЫЕ!$F1067="М",IF(E1067&gt;=60,2,""),"")&amp;IF(ДАННЫЕ!$F1067="Ж",IF(E1067&gt;=55,2,""),"")</f>
        <v/>
      </c>
      <c r="H1067" s="43" t="str">
        <f t="shared" ca="1" si="51"/>
        <v/>
      </c>
      <c r="I1067" s="43" t="str">
        <f t="shared" ca="1" si="52"/>
        <v>03</v>
      </c>
      <c r="J1067" s="28" t="str">
        <f ca="1">ДАННЫЕ!$F1067&amp;H1067&amp;I1067&amp;ДАННЫЕ!$I1067&amp;"m"&amp;IF(ДАННЫЕ!$I1067&gt;0,IF(ДАННЫЕ!$J1067&gt;0,0,1),"")&amp;"f"&amp;IF(ДАННЫЕ!$R1067&gt;0,IF(YEAR(ДАННЫЕ!$F$1)=YEAR(ДАННЫЕ!$R1067),1,0),0)&amp;"z"&amp;ДАННЫЕ!$R1067&amp;"p"&amp;ДАННЫЕ!$S1067&amp;"i"&amp;ДАННЫЕ!$T1067&amp;"h"&amp;ДАННЫЕ!$K1067&amp;"be"&amp;ДАННЫЕ!$BI1067&amp;"CD"&amp;IF(ДАННЫЕ!BF1067&gt;500,4,IF(ДАННЫЕ!BF1067&gt;350,3,IF(ДАННЫЕ!BF1067&gt;200,2,IF(ДАННЫЕ!BF1067&gt;0,1,0))))&amp;"g"&amp;B1067&amp;"d"&amp;H1067&amp;"l"&amp;ДАННЫЕ!AT1067&amp;"a"&amp;ДАННЫЕ!$V1067&amp;"v"&amp;R1067&amp;"k"&amp;ДАННЫЕ!$U1067&amp;"s"&amp;ДАННЫЕ!$Y1067&amp;"t"&amp;ДАННЫЕ!$X1067&amp;"b"&amp;IF(ДАННЫЕ!$Q1067&gt;1,1,0)&amp;"PP"&amp;ДАННЫЕ!Z1067&amp;"c"&amp;S1067&amp;"x"&amp;IF(ДАННЫЕ!$BY1067&gt;0,IF(YEAR(ДАННЫЕ!$F$1)=YEAR(ДАННЫЕ!$BY1067),1,0),0)&amp;"n"&amp;IF(ДАННЫЕ!$BZ1067&gt;0,IF(YEAR(ДАННЫЕ!$F$1)=YEAR(ДАННЫЕ!$BZ1067),1,0),0)&amp;"u"&amp;D1067&amp;"z"&amp;IF(ДАННЫЕ!$CL1067&gt;0,IF(YEAR(ДАННЫЕ!$F$1)&gt;YEAR(ДАННЫЕ!$CL1067),11,12),0)</f>
        <v>03mf0zpihbeCD0g0dlav0kstb0PPc0x0n0u0z0</v>
      </c>
      <c r="K1067" s="28" t="str">
        <f ca="1">ДАННЫЕ!$I1067&amp;"x"&amp;B1067&amp;"w"&amp;IF(T1067+ДАННЫЕ!AD1067+ДАННЫЕ!AE1067+ДАННЫЕ!AF1067+ДАННЫЕ!AG1067+ДАННЫЕ!AH1067+ДАННЫЕ!$AL1067+ДАННЫЕ!AI1067+ДАННЫЕ!AJ1067+ДАННЫЕ!AK1067+ДАННЫЕ!AP1067+ДАННЫЕ!AQ1067+ДАННЫЕ!AR1067+ДАННЫЕ!$AM1067+ДАННЫЕ!$AN1067+ДАННЫЕ!AS1067+ДАННЫЕ!AT1067&gt;0,1,0)&amp;IF(OR(T1067=2,ДАННЫЕ!AD1067=2,ДАННЫЕ!AE1067=2,ДАННЫЕ!AF1067=2,ДАННЫЕ!AG1067=2,ДАННЫЕ!AH1067=2,ДАННЫЕ!$AL1067=2,ДАННЫЕ!AI1067=2,ДАННЫЕ!AJ1067=2,ДАННЫЕ!AK1067=2,ДАННЫЕ!AP1067=2,ДАННЫЕ!AQ1067=2,ДАННЫЕ!AR1067=2,ДАННЫЕ!$AM1067=2,ДАННЫЕ!$AN1067=2,ДАННЫЕ!AS1067=2,ДАННЫЕ!AT1067=2),2,0)&amp;"t"&amp;IF(T1067&gt;0,"1"&amp;T1067,"00")&amp;"f"&amp;IF(ДАННЫЕ!$AC1067,"1"&amp;ДАННЫЕ!$AC1067,"00")&amp;"b"&amp;IF(ДАННЫЕ!$AD1067,"1"&amp;ДАННЫЕ!$AD1067,"00")&amp;"g"&amp;IF(ДАННЫЕ!$AF1067,"1"&amp;ДАННЫЕ!$AF1067,"00")&amp;"c"&amp;IF(ДАННЫЕ!$AG1067,"1"&amp;ДАННЫЕ!$AG1067,"00")&amp;"i"&amp;IF(ДАННЫЕ!$AH1067,"1"&amp;ДАННЫЕ!$AH1067,"00")&amp;"r"&amp;IF(ДАННЫЕ!$AL1067,"1"&amp;ДАННЫЕ!$AL1067,"00")&amp;"m"&amp;IF(ДАННЫЕ!$AI1067,"1"&amp;ДАННЫЕ!$AI1067,"00")&amp;"hS"&amp;IF(ДАННЫЕ!$AJ1067,"1"&amp;ДАННЫЕ!$AJ1067,"00")&amp;"hZ"&amp;IF(ДАННЫЕ!$AK1067,"1"&amp;ДАННЫЕ!$AK1067,"00")&amp;"p"&amp;IF(ДАННЫЕ!$AP1067,"1"&amp;ДАННЫЕ!$AP1067,"00")&amp;"k"&amp;IF(ДАННЫЕ!$AQ1067,"1"&amp;ДАННЫЕ!$AQ1067,"00")&amp;"z"&amp;IF(ДАННЫЕ!$AR1067,"1"&amp;ДАННЫЕ!$AR1067,"00")&amp;"j"&amp;IF(ДАННЫЕ!$AM1067,"1"&amp;ДАННЫЕ!$AM1067,"00")&amp;"n"&amp;IF(ДАННЫЕ!$AN1067,"1"&amp;ДАННЫЕ!$AN1067,"00")&amp;"E"&amp;ДАННЫЕ!BI1067&amp;"L"&amp;ДАННЫЕ!AO1067&amp;"h"&amp;IF(ДАННЫЕ!$AU1067&gt;0,1,0)&amp;"v"&amp;IF(ДАННЫЕ!$AW1067&gt;0,1,0)&amp;"a"&amp;IF(ДАННЫЕ!$AS1067,"1"&amp;ДАННЫЕ!$AS1067,"00")&amp;"s"&amp;IF(ДАННЫЕ!$AT1067,"1"&amp;ДАННЫЕ!$AT1067,"00")&amp;"u"&amp;IF(ДАННЫЕ!$CJ1067&gt;0,1,0)&amp;"y"&amp;B1067&amp;"d"&amp;H1067&amp;"e"&amp;F1067&amp;G1067</f>
        <v>x0w00t00f00b00g00c00i00r00m00hS00hZ00p00k00z00j00n00ELh0v0a00s00u0y0de</v>
      </c>
      <c r="L1067" s="28" t="str">
        <f ca="1">ДАННЫЕ!$I1067&amp;"VN"&amp;IF(ДАННЫЕ!AW1067&gt;0,11,10)&amp;"CD"&amp;IF(ДАННЫЕ!BF1067&gt;500,16,IF(ДАННЫЕ!BF1067&gt;350,15,IF(ДАННЫЕ!BF1067&gt;=200,14,IF(ДАННЫЕ!BF1067&gt;=100,13,IF(ДАННЫЕ!BF1067&gt;=50,12,IF(ДАННЫЕ!BF1067&gt;0,11,10))))))&amp;"AR"&amp;IF(ДАННЫЕ!BX1067&gt;0,1,0)&amp;"GD"&amp;B1067&amp;"VV"&amp;IF(E1067&gt;=5,IF(E1067&lt;18,1,0),0)</f>
        <v>VN10CD10AR0GD0VV0</v>
      </c>
      <c r="M1067" s="28" t="str">
        <f>ДАННЫЕ!$I1067&amp;"b"&amp;ДАННЫЕ!$BI1067&amp;"r"&amp;ДАННЫЕ!$BJ1067&amp;"CD"&amp;IF(ДАННЫЕ!BF1067&gt;0,IF(ДАННЫЕ!BF1067&lt;200,1,IF(ДАННЫЕ!BF1067&lt;350,2,3)),0)&amp;"h"&amp;IF(ДАННЫЕ!$BK1067+ДАННЫЕ!$BL1067+ДАННЫЕ!$BM1067&gt;0,1,0)&amp;"x"&amp;ДАННЫЕ!$BK1067&amp;"y"&amp;ДАННЫЕ!$BL1067&amp;"z"&amp;ДАННЫЕ!$BM1067&amp;"c"&amp;IF(ДАННЫЕ!$BK1067+ДАННЫЕ!$BL1067+ДАННЫЕ!$BM1067=3,1,0)&amp;"a"&amp;IF(ДАННЫЕ!$BQ1067+ДАННЫЕ!$BR1067&gt;0,1,0)&amp;"d"&amp;ДАННЫЕ!$BQ1067&amp;"v"&amp;ДАННЫЕ!$BR1067&amp;"p"&amp;ДАННЫЕ!$BS1067&amp;"n"&amp;ДАННЫЕ!$BU1067&amp;"t"&amp;ДАННЫЕ!$BV1067&amp;"o"&amp;ДАННЫЕ!$BT1067&amp;"l"&amp;IF(ДАННЫЕ!$BN1067&gt;0,1,0)&amp;ДАННЫЕ!$BN1067&amp;"g"&amp;ДАННЫЕ!$BO1067&amp;"s"&amp;ДАННЫЕ!$BP1067&amp;"DZ"&amp;IF(ДАННЫЕ!B1067-ДАННЫЕ!G1067 &lt; 60,IF(ДАННЫЕ!B1067-ДАННЫЕ!G1067 &gt;= 0,1,0),0)&amp;"u"&amp;IF(ДАННЫЕ!$CJ1067&gt;0,1,0)</f>
        <v>brCD0h0xyzc0a0dvpntol0gsDZ1u0</v>
      </c>
      <c r="N1067" s="28" t="str">
        <f ca="1">ДАННЫЕ!$F1067&amp;ДАННЫЕ!$I1067&amp;"g"&amp;B1067&amp;"cf"&amp;D1067&amp;"a"&amp;IF(ДАННЫЕ!$BX1067&gt;0,1,0)&amp;IF(ДАННЫЕ!$BF1067&gt;500,1,IF(ДАННЫЕ!$BF1067&gt;350,2,IF(ДАННЫЕ!$BF1067&gt;=200,3,IF(ДАННЫЕ!$BF1067&gt;=100,4,IF(ДАННЫЕ!$BF1067&gt;=50,5,IF(ДАННЫЕ!$BF1067&lt;50,6,0))))))&amp;"AR"&amp;IF(DATEDIF(ДАННЫЕ!$BX1067,ДАННЫЕ!$F$1,"y")&gt;1,1,0)&amp;"VG"&amp;IF(ДАННЫЕ!$BH1067="0",1,0)&amp;"o"&amp;IF(T1067+ДАННЫЕ!$AF1067+ДАННЫЕ!$AG1067+ДАННЫЕ!$AH1067+ДАННЫЕ!$AI1067+ДАННЫЕ!$AJ1067+ДАННЫЕ!$AP1067+ДАННЫЕ!$AQ1067+ДАННЫЕ!$AR1067+ДАННЫЕ!$AU1067+ДАННЫЕ!$AW1067+ДАННЫЕ!$AS1067+ДАННЫЕ!$AT1067&gt;0,1,0)&amp;"x"&amp;ДАННЫЕ!$AG1067&amp;"p"&amp;IF(ДАННЫЕ!$BY1067&gt;0,1,0)&amp;"v"&amp;IF(ДАННЫЕ!$BZ1067&gt;0,1,0)&amp;"n"&amp;ДАННЫЕ!$CA1067&amp;"t"&amp;ДАННЫЕ!$AY1067&amp;"k"&amp;ДАННЫЕ!$CB1067&amp;"q"&amp;ДАННЫЕ!$CC1067&amp;"w"&amp;ДАННЫЕ!$CD1067&amp;"e"&amp;ДАННЫЕ!$CE1067&amp;"m"&amp;ДАННЫЕ!$CF1067&amp;"c"&amp;ДАННЫЕ!$CG1067&amp;"z"&amp;ДАННЫЕ!$CH1067&amp;"d"&amp;IF(H1067=4,1,0)&amp;"s"&amp;IF(ДАННЫЕ!$J1067=1,0,1)&amp;"u"&amp;IF(ДАННЫЕ!$CJ1067&gt;0,1,0)</f>
        <v>g0cf0a06AR1VG0o0xp0v0ntkqwemczd0s1u0</v>
      </c>
      <c r="O1067" s="28" t="str">
        <f>ДАННЫЕ!$I1067&amp;"g"&amp;B1067&amp;A1067&amp;"f"&amp;P1067&amp;"c"&amp;IF(ДАННЫЕ!$U1067&gt;0,1,0)&amp;"s"&amp;IF(ДАННЫЕ!$Q1067&gt;0,IF(YEAR(ДАННЫЕ!$F$1)=YEAR(ДАННЫЕ!$Q1067),IF(MONTH(ДАННЫЕ!$F$1)=MONTH(ДАННЫЕ!$Q1067),111,11),1),0)&amp;"i"&amp;IF(ДАННЫЕ!$R1067+ДАННЫЕ!$S1067+ДАННЫЕ!$T1067=0,0,1)&amp;"h"&amp;IF(ДАННЫЕ!$P1067&gt;0,1,0)&amp;"p"&amp;IF(ДАННЫЕ!$CI1067&gt;0,IF(YEAR(ДАННЫЕ!$F$1)=YEAR(ДАННЫЕ!$CI1067),IF(MONTH(ДАННЫЕ!$F$1)=MONTH(ДАННЫЕ!$CI1067),111,11),1),0)&amp;"d"&amp;IF(ДАННЫЕ!$CJ1067&gt;0,IF(YEAR(ДАННЫЕ!$F$1)=YEAR(ДАННЫЕ!$CJ1067),IF(MONTH(ДАННЫЕ!$F$1)=MONTH(ДАННЫЕ!$CJ1067),111,11),1),0)&amp;"o"&amp;IF(ДАННЫЕ!$CK1067&gt;0,IF(MONTH(ДАННЫЕ!$F$1)=MONTH(ДАННЫЕ!$CK1067),111,11),0)&amp;"v"&amp;IF(ДАННЫЕ!$BE1067&gt;0,IF(MONTH(ДАННЫЕ!$F$1)=MONTH(ДАННЫЕ!$BE1067),111,11),0)</f>
        <v>g00f0c0s0i0h0p0d0o0v0</v>
      </c>
      <c r="P1067" s="15">
        <f t="shared" si="53"/>
        <v>0</v>
      </c>
      <c r="Q1067" s="15">
        <f>IF(ДАННЫЕ!$F$1&gt;ДАННЫЕ!$N1067,IF(YEAR(ДАННЫЕ!$F$1)=YEAR(ДАННЫЕ!M1067),1,0),0)</f>
        <v>0</v>
      </c>
      <c r="R1067" s="15">
        <f>IF(ДАННЫЕ!$F$1&gt;ДАННЫЕ!$N1067,IF(YEAR(ДАННЫЕ!$F$1)=YEAR(ДАННЫЕ!N1067),1,0),0)</f>
        <v>0</v>
      </c>
      <c r="S1067" s="15">
        <f>IF(ДАННЫЕ!$AA1067="2А",1,IF(ДАННЫЕ!$AA1067="2Б",2,IF(ДАННЫЕ!$AA1067="2В",3,IF(ДАННЫЕ!$AA1067=3,4,IF(ДАННЫЕ!$AA1067="4А",5,IF(ДАННЫЕ!$AA1067="4Б",6,IF(ДАННЫЕ!$AA1067="4В",7,IF(ДАННЫЕ!$AA1067=5,8,0))))))))</f>
        <v>0</v>
      </c>
      <c r="T1067" s="15">
        <f>IF(OR(ДАННЫЕ!$AC1067=2,ДАННЫЕ!$AD1067=2,ДАННЫЕ!$AE1067=2),2,IF(OR(ДАННЫЕ!$AC1067=1,ДАННЫЕ!$AD1067=1,ДАННЫЕ!$AE1067=1),1,0))</f>
        <v>0</v>
      </c>
    </row>
    <row r="1068" spans="1:20" x14ac:dyDescent="0.2">
      <c r="A1068" s="78">
        <f>IF(B1068&gt;0,IF(MONTH(ДАННЫЕ!$F$1)=MONTH(ДАННЫЕ!$B1068),1,0),0)</f>
        <v>0</v>
      </c>
      <c r="B1068" s="14">
        <f>IF(ДАННЫЕ!$B1068&gt;0,IF(YEAR(ДАННЫЕ!$F$1)=YEAR(ДАННЫЕ!$B1068),1,0),0)</f>
        <v>0</v>
      </c>
      <c r="C1068" s="14">
        <f>IF(ДАННЫЕ!$CM1068&gt;0,IF(YEAR(ДАННЫЕ!$F$1)=YEAR(ДАННЫЕ!$CM1068),1,0),0)</f>
        <v>0</v>
      </c>
      <c r="D1068" s="14">
        <f>IF(ДАННЫЕ!$CJ1068&gt;0,IF(ДАННЫЕ!$CL1068&gt;ДАННЫЕ!$F$1,1,IF(ДАННЫЕ!$CL1068&gt;0,0,1)),0)</f>
        <v>0</v>
      </c>
      <c r="E1068" s="43" t="str">
        <f ca="1">IF(ДАННЫЕ!$F$1&gt;0,IF(ДАННЫЕ!$G1068&gt;0,DATEDIF(ДАННЫЕ!$G1068,ДАННЫЕ!$F$1,"y"),""),IF(ДАННЫЕ!$G1068&gt;0,DATEDIF(ДАННЫЕ!$G1068,TODAY(),"y"),""))</f>
        <v/>
      </c>
      <c r="F1068" s="43" t="str">
        <f xml:space="preserve"> IF(ДАННЫЕ!$F1068="М",IF(E1068&gt;=18,IF(E1068&lt;60,1,""),""),"")&amp;IF(ДАННЫЕ!$F1068="Ж",IF(E1068&gt;=18,IF(E1068&lt;55,1,""),""),"")</f>
        <v/>
      </c>
      <c r="G1068" s="43" t="str">
        <f xml:space="preserve"> IF(ДАННЫЕ!$F1068="М",IF(E1068&gt;=60,2,""),"")&amp;IF(ДАННЫЕ!$F1068="Ж",IF(E1068&gt;=55,2,""),"")</f>
        <v/>
      </c>
      <c r="H1068" s="43" t="str">
        <f t="shared" ca="1" si="51"/>
        <v/>
      </c>
      <c r="I1068" s="43" t="str">
        <f t="shared" ca="1" si="52"/>
        <v>03</v>
      </c>
      <c r="J1068" s="28" t="str">
        <f ca="1">ДАННЫЕ!$F1068&amp;H1068&amp;I1068&amp;ДАННЫЕ!$I1068&amp;"m"&amp;IF(ДАННЫЕ!$I1068&gt;0,IF(ДАННЫЕ!$J1068&gt;0,0,1),"")&amp;"f"&amp;IF(ДАННЫЕ!$R1068&gt;0,IF(YEAR(ДАННЫЕ!$F$1)=YEAR(ДАННЫЕ!$R1068),1,0),0)&amp;"z"&amp;ДАННЫЕ!$R1068&amp;"p"&amp;ДАННЫЕ!$S1068&amp;"i"&amp;ДАННЫЕ!$T1068&amp;"h"&amp;ДАННЫЕ!$K1068&amp;"be"&amp;ДАННЫЕ!$BI1068&amp;"CD"&amp;IF(ДАННЫЕ!BF1068&gt;500,4,IF(ДАННЫЕ!BF1068&gt;350,3,IF(ДАННЫЕ!BF1068&gt;200,2,IF(ДАННЫЕ!BF1068&gt;0,1,0))))&amp;"g"&amp;B1068&amp;"d"&amp;H1068&amp;"l"&amp;ДАННЫЕ!AT1068&amp;"a"&amp;ДАННЫЕ!$V1068&amp;"v"&amp;R1068&amp;"k"&amp;ДАННЫЕ!$U1068&amp;"s"&amp;ДАННЫЕ!$Y1068&amp;"t"&amp;ДАННЫЕ!$X1068&amp;"b"&amp;IF(ДАННЫЕ!$Q1068&gt;1,1,0)&amp;"PP"&amp;ДАННЫЕ!Z1068&amp;"c"&amp;S1068&amp;"x"&amp;IF(ДАННЫЕ!$BY1068&gt;0,IF(YEAR(ДАННЫЕ!$F$1)=YEAR(ДАННЫЕ!$BY1068),1,0),0)&amp;"n"&amp;IF(ДАННЫЕ!$BZ1068&gt;0,IF(YEAR(ДАННЫЕ!$F$1)=YEAR(ДАННЫЕ!$BZ1068),1,0),0)&amp;"u"&amp;D1068&amp;"z"&amp;IF(ДАННЫЕ!$CL1068&gt;0,IF(YEAR(ДАННЫЕ!$F$1)&gt;YEAR(ДАННЫЕ!$CL1068),11,12),0)</f>
        <v>03mf0zpihbeCD0g0dlav0kstb0PPc0x0n0u0z0</v>
      </c>
      <c r="K1068" s="28" t="str">
        <f ca="1">ДАННЫЕ!$I1068&amp;"x"&amp;B1068&amp;"w"&amp;IF(T1068+ДАННЫЕ!AD1068+ДАННЫЕ!AE1068+ДАННЫЕ!AF1068+ДАННЫЕ!AG1068+ДАННЫЕ!AH1068+ДАННЫЕ!$AL1068+ДАННЫЕ!AI1068+ДАННЫЕ!AJ1068+ДАННЫЕ!AK1068+ДАННЫЕ!AP1068+ДАННЫЕ!AQ1068+ДАННЫЕ!AR1068+ДАННЫЕ!$AM1068+ДАННЫЕ!$AN1068+ДАННЫЕ!AS1068+ДАННЫЕ!AT1068&gt;0,1,0)&amp;IF(OR(T1068=2,ДАННЫЕ!AD1068=2,ДАННЫЕ!AE1068=2,ДАННЫЕ!AF1068=2,ДАННЫЕ!AG1068=2,ДАННЫЕ!AH1068=2,ДАННЫЕ!$AL1068=2,ДАННЫЕ!AI1068=2,ДАННЫЕ!AJ1068=2,ДАННЫЕ!AK1068=2,ДАННЫЕ!AP1068=2,ДАННЫЕ!AQ1068=2,ДАННЫЕ!AR1068=2,ДАННЫЕ!$AM1068=2,ДАННЫЕ!$AN1068=2,ДАННЫЕ!AS1068=2,ДАННЫЕ!AT1068=2),2,0)&amp;"t"&amp;IF(T1068&gt;0,"1"&amp;T1068,"00")&amp;"f"&amp;IF(ДАННЫЕ!$AC1068,"1"&amp;ДАННЫЕ!$AC1068,"00")&amp;"b"&amp;IF(ДАННЫЕ!$AD1068,"1"&amp;ДАННЫЕ!$AD1068,"00")&amp;"g"&amp;IF(ДАННЫЕ!$AF1068,"1"&amp;ДАННЫЕ!$AF1068,"00")&amp;"c"&amp;IF(ДАННЫЕ!$AG1068,"1"&amp;ДАННЫЕ!$AG1068,"00")&amp;"i"&amp;IF(ДАННЫЕ!$AH1068,"1"&amp;ДАННЫЕ!$AH1068,"00")&amp;"r"&amp;IF(ДАННЫЕ!$AL1068,"1"&amp;ДАННЫЕ!$AL1068,"00")&amp;"m"&amp;IF(ДАННЫЕ!$AI1068,"1"&amp;ДАННЫЕ!$AI1068,"00")&amp;"hS"&amp;IF(ДАННЫЕ!$AJ1068,"1"&amp;ДАННЫЕ!$AJ1068,"00")&amp;"hZ"&amp;IF(ДАННЫЕ!$AK1068,"1"&amp;ДАННЫЕ!$AK1068,"00")&amp;"p"&amp;IF(ДАННЫЕ!$AP1068,"1"&amp;ДАННЫЕ!$AP1068,"00")&amp;"k"&amp;IF(ДАННЫЕ!$AQ1068,"1"&amp;ДАННЫЕ!$AQ1068,"00")&amp;"z"&amp;IF(ДАННЫЕ!$AR1068,"1"&amp;ДАННЫЕ!$AR1068,"00")&amp;"j"&amp;IF(ДАННЫЕ!$AM1068,"1"&amp;ДАННЫЕ!$AM1068,"00")&amp;"n"&amp;IF(ДАННЫЕ!$AN1068,"1"&amp;ДАННЫЕ!$AN1068,"00")&amp;"E"&amp;ДАННЫЕ!BI1068&amp;"L"&amp;ДАННЫЕ!AO1068&amp;"h"&amp;IF(ДАННЫЕ!$AU1068&gt;0,1,0)&amp;"v"&amp;IF(ДАННЫЕ!$AW1068&gt;0,1,0)&amp;"a"&amp;IF(ДАННЫЕ!$AS1068,"1"&amp;ДАННЫЕ!$AS1068,"00")&amp;"s"&amp;IF(ДАННЫЕ!$AT1068,"1"&amp;ДАННЫЕ!$AT1068,"00")&amp;"u"&amp;IF(ДАННЫЕ!$CJ1068&gt;0,1,0)&amp;"y"&amp;B1068&amp;"d"&amp;H1068&amp;"e"&amp;F1068&amp;G1068</f>
        <v>x0w00t00f00b00g00c00i00r00m00hS00hZ00p00k00z00j00n00ELh0v0a00s00u0y0de</v>
      </c>
      <c r="L1068" s="28" t="str">
        <f ca="1">ДАННЫЕ!$I1068&amp;"VN"&amp;IF(ДАННЫЕ!AW1068&gt;0,11,10)&amp;"CD"&amp;IF(ДАННЫЕ!BF1068&gt;500,16,IF(ДАННЫЕ!BF1068&gt;350,15,IF(ДАННЫЕ!BF1068&gt;=200,14,IF(ДАННЫЕ!BF1068&gt;=100,13,IF(ДАННЫЕ!BF1068&gt;=50,12,IF(ДАННЫЕ!BF1068&gt;0,11,10))))))&amp;"AR"&amp;IF(ДАННЫЕ!BX1068&gt;0,1,0)&amp;"GD"&amp;B1068&amp;"VV"&amp;IF(E1068&gt;=5,IF(E1068&lt;18,1,0),0)</f>
        <v>VN10CD10AR0GD0VV0</v>
      </c>
      <c r="M1068" s="28" t="str">
        <f>ДАННЫЕ!$I1068&amp;"b"&amp;ДАННЫЕ!$BI1068&amp;"r"&amp;ДАННЫЕ!$BJ1068&amp;"CD"&amp;IF(ДАННЫЕ!BF1068&gt;0,IF(ДАННЫЕ!BF1068&lt;200,1,IF(ДАННЫЕ!BF1068&lt;350,2,3)),0)&amp;"h"&amp;IF(ДАННЫЕ!$BK1068+ДАННЫЕ!$BL1068+ДАННЫЕ!$BM1068&gt;0,1,0)&amp;"x"&amp;ДАННЫЕ!$BK1068&amp;"y"&amp;ДАННЫЕ!$BL1068&amp;"z"&amp;ДАННЫЕ!$BM1068&amp;"c"&amp;IF(ДАННЫЕ!$BK1068+ДАННЫЕ!$BL1068+ДАННЫЕ!$BM1068=3,1,0)&amp;"a"&amp;IF(ДАННЫЕ!$BQ1068+ДАННЫЕ!$BR1068&gt;0,1,0)&amp;"d"&amp;ДАННЫЕ!$BQ1068&amp;"v"&amp;ДАННЫЕ!$BR1068&amp;"p"&amp;ДАННЫЕ!$BS1068&amp;"n"&amp;ДАННЫЕ!$BU1068&amp;"t"&amp;ДАННЫЕ!$BV1068&amp;"o"&amp;ДАННЫЕ!$BT1068&amp;"l"&amp;IF(ДАННЫЕ!$BN1068&gt;0,1,0)&amp;ДАННЫЕ!$BN1068&amp;"g"&amp;ДАННЫЕ!$BO1068&amp;"s"&amp;ДАННЫЕ!$BP1068&amp;"DZ"&amp;IF(ДАННЫЕ!B1068-ДАННЫЕ!G1068 &lt; 60,IF(ДАННЫЕ!B1068-ДАННЫЕ!G1068 &gt;= 0,1,0),0)&amp;"u"&amp;IF(ДАННЫЕ!$CJ1068&gt;0,1,0)</f>
        <v>brCD0h0xyzc0a0dvpntol0gsDZ1u0</v>
      </c>
      <c r="N1068" s="28" t="str">
        <f ca="1">ДАННЫЕ!$F1068&amp;ДАННЫЕ!$I1068&amp;"g"&amp;B1068&amp;"cf"&amp;D1068&amp;"a"&amp;IF(ДАННЫЕ!$BX1068&gt;0,1,0)&amp;IF(ДАННЫЕ!$BF1068&gt;500,1,IF(ДАННЫЕ!$BF1068&gt;350,2,IF(ДАННЫЕ!$BF1068&gt;=200,3,IF(ДАННЫЕ!$BF1068&gt;=100,4,IF(ДАННЫЕ!$BF1068&gt;=50,5,IF(ДАННЫЕ!$BF1068&lt;50,6,0))))))&amp;"AR"&amp;IF(DATEDIF(ДАННЫЕ!$BX1068,ДАННЫЕ!$F$1,"y")&gt;1,1,0)&amp;"VG"&amp;IF(ДАННЫЕ!$BH1068="0",1,0)&amp;"o"&amp;IF(T1068+ДАННЫЕ!$AF1068+ДАННЫЕ!$AG1068+ДАННЫЕ!$AH1068+ДАННЫЕ!$AI1068+ДАННЫЕ!$AJ1068+ДАННЫЕ!$AP1068+ДАННЫЕ!$AQ1068+ДАННЫЕ!$AR1068+ДАННЫЕ!$AU1068+ДАННЫЕ!$AW1068+ДАННЫЕ!$AS1068+ДАННЫЕ!$AT1068&gt;0,1,0)&amp;"x"&amp;ДАННЫЕ!$AG1068&amp;"p"&amp;IF(ДАННЫЕ!$BY1068&gt;0,1,0)&amp;"v"&amp;IF(ДАННЫЕ!$BZ1068&gt;0,1,0)&amp;"n"&amp;ДАННЫЕ!$CA1068&amp;"t"&amp;ДАННЫЕ!$AY1068&amp;"k"&amp;ДАННЫЕ!$CB1068&amp;"q"&amp;ДАННЫЕ!$CC1068&amp;"w"&amp;ДАННЫЕ!$CD1068&amp;"e"&amp;ДАННЫЕ!$CE1068&amp;"m"&amp;ДАННЫЕ!$CF1068&amp;"c"&amp;ДАННЫЕ!$CG1068&amp;"z"&amp;ДАННЫЕ!$CH1068&amp;"d"&amp;IF(H1068=4,1,0)&amp;"s"&amp;IF(ДАННЫЕ!$J1068=1,0,1)&amp;"u"&amp;IF(ДАННЫЕ!$CJ1068&gt;0,1,0)</f>
        <v>g0cf0a06AR1VG0o0xp0v0ntkqwemczd0s1u0</v>
      </c>
      <c r="O1068" s="28" t="str">
        <f>ДАННЫЕ!$I1068&amp;"g"&amp;B1068&amp;A1068&amp;"f"&amp;P1068&amp;"c"&amp;IF(ДАННЫЕ!$U1068&gt;0,1,0)&amp;"s"&amp;IF(ДАННЫЕ!$Q1068&gt;0,IF(YEAR(ДАННЫЕ!$F$1)=YEAR(ДАННЫЕ!$Q1068),IF(MONTH(ДАННЫЕ!$F$1)=MONTH(ДАННЫЕ!$Q1068),111,11),1),0)&amp;"i"&amp;IF(ДАННЫЕ!$R1068+ДАННЫЕ!$S1068+ДАННЫЕ!$T1068=0,0,1)&amp;"h"&amp;IF(ДАННЫЕ!$P1068&gt;0,1,0)&amp;"p"&amp;IF(ДАННЫЕ!$CI1068&gt;0,IF(YEAR(ДАННЫЕ!$F$1)=YEAR(ДАННЫЕ!$CI1068),IF(MONTH(ДАННЫЕ!$F$1)=MONTH(ДАННЫЕ!$CI1068),111,11),1),0)&amp;"d"&amp;IF(ДАННЫЕ!$CJ1068&gt;0,IF(YEAR(ДАННЫЕ!$F$1)=YEAR(ДАННЫЕ!$CJ1068),IF(MONTH(ДАННЫЕ!$F$1)=MONTH(ДАННЫЕ!$CJ1068),111,11),1),0)&amp;"o"&amp;IF(ДАННЫЕ!$CK1068&gt;0,IF(MONTH(ДАННЫЕ!$F$1)=MONTH(ДАННЫЕ!$CK1068),111,11),0)&amp;"v"&amp;IF(ДАННЫЕ!$BE1068&gt;0,IF(MONTH(ДАННЫЕ!$F$1)=MONTH(ДАННЫЕ!$BE1068),111,11),0)</f>
        <v>g00f0c0s0i0h0p0d0o0v0</v>
      </c>
      <c r="P1068" s="15">
        <f t="shared" si="53"/>
        <v>0</v>
      </c>
      <c r="Q1068" s="15">
        <f>IF(ДАННЫЕ!$F$1&gt;ДАННЫЕ!$N1068,IF(YEAR(ДАННЫЕ!$F$1)=YEAR(ДАННЫЕ!M1068),1,0),0)</f>
        <v>0</v>
      </c>
      <c r="R1068" s="15">
        <f>IF(ДАННЫЕ!$F$1&gt;ДАННЫЕ!$N1068,IF(YEAR(ДАННЫЕ!$F$1)=YEAR(ДАННЫЕ!N1068),1,0),0)</f>
        <v>0</v>
      </c>
      <c r="S1068" s="15">
        <f>IF(ДАННЫЕ!$AA1068="2А",1,IF(ДАННЫЕ!$AA1068="2Б",2,IF(ДАННЫЕ!$AA1068="2В",3,IF(ДАННЫЕ!$AA1068=3,4,IF(ДАННЫЕ!$AA1068="4А",5,IF(ДАННЫЕ!$AA1068="4Б",6,IF(ДАННЫЕ!$AA1068="4В",7,IF(ДАННЫЕ!$AA1068=5,8,0))))))))</f>
        <v>0</v>
      </c>
      <c r="T1068" s="15">
        <f>IF(OR(ДАННЫЕ!$AC1068=2,ДАННЫЕ!$AD1068=2,ДАННЫЕ!$AE1068=2),2,IF(OR(ДАННЫЕ!$AC1068=1,ДАННЫЕ!$AD1068=1,ДАННЫЕ!$AE1068=1),1,0))</f>
        <v>0</v>
      </c>
    </row>
    <row r="1069" spans="1:20" x14ac:dyDescent="0.2">
      <c r="A1069" s="78">
        <f>IF(B1069&gt;0,IF(MONTH(ДАННЫЕ!$F$1)=MONTH(ДАННЫЕ!$B1069),1,0),0)</f>
        <v>0</v>
      </c>
      <c r="B1069" s="14">
        <f>IF(ДАННЫЕ!$B1069&gt;0,IF(YEAR(ДАННЫЕ!$F$1)=YEAR(ДАННЫЕ!$B1069),1,0),0)</f>
        <v>0</v>
      </c>
      <c r="C1069" s="14">
        <f>IF(ДАННЫЕ!$CM1069&gt;0,IF(YEAR(ДАННЫЕ!$F$1)=YEAR(ДАННЫЕ!$CM1069),1,0),0)</f>
        <v>0</v>
      </c>
      <c r="D1069" s="14">
        <f>IF(ДАННЫЕ!$CJ1069&gt;0,IF(ДАННЫЕ!$CL1069&gt;ДАННЫЕ!$F$1,1,IF(ДАННЫЕ!$CL1069&gt;0,0,1)),0)</f>
        <v>0</v>
      </c>
      <c r="E1069" s="43" t="str">
        <f ca="1">IF(ДАННЫЕ!$F$1&gt;0,IF(ДАННЫЕ!$G1069&gt;0,DATEDIF(ДАННЫЕ!$G1069,ДАННЫЕ!$F$1,"y"),""),IF(ДАННЫЕ!$G1069&gt;0,DATEDIF(ДАННЫЕ!$G1069,TODAY(),"y"),""))</f>
        <v/>
      </c>
      <c r="F1069" s="43" t="str">
        <f xml:space="preserve"> IF(ДАННЫЕ!$F1069="М",IF(E1069&gt;=18,IF(E1069&lt;60,1,""),""),"")&amp;IF(ДАННЫЕ!$F1069="Ж",IF(E1069&gt;=18,IF(E1069&lt;55,1,""),""),"")</f>
        <v/>
      </c>
      <c r="G1069" s="43" t="str">
        <f xml:space="preserve"> IF(ДАННЫЕ!$F1069="М",IF(E1069&gt;=60,2,""),"")&amp;IF(ДАННЫЕ!$F1069="Ж",IF(E1069&gt;=55,2,""),"")</f>
        <v/>
      </c>
      <c r="H1069" s="43" t="str">
        <f t="shared" ca="1" si="51"/>
        <v/>
      </c>
      <c r="I1069" s="43" t="str">
        <f t="shared" ca="1" si="52"/>
        <v>03</v>
      </c>
      <c r="J1069" s="28" t="str">
        <f ca="1">ДАННЫЕ!$F1069&amp;H1069&amp;I1069&amp;ДАННЫЕ!$I1069&amp;"m"&amp;IF(ДАННЫЕ!$I1069&gt;0,IF(ДАННЫЕ!$J1069&gt;0,0,1),"")&amp;"f"&amp;IF(ДАННЫЕ!$R1069&gt;0,IF(YEAR(ДАННЫЕ!$F$1)=YEAR(ДАННЫЕ!$R1069),1,0),0)&amp;"z"&amp;ДАННЫЕ!$R1069&amp;"p"&amp;ДАННЫЕ!$S1069&amp;"i"&amp;ДАННЫЕ!$T1069&amp;"h"&amp;ДАННЫЕ!$K1069&amp;"be"&amp;ДАННЫЕ!$BI1069&amp;"CD"&amp;IF(ДАННЫЕ!BF1069&gt;500,4,IF(ДАННЫЕ!BF1069&gt;350,3,IF(ДАННЫЕ!BF1069&gt;200,2,IF(ДАННЫЕ!BF1069&gt;0,1,0))))&amp;"g"&amp;B1069&amp;"d"&amp;H1069&amp;"l"&amp;ДАННЫЕ!AT1069&amp;"a"&amp;ДАННЫЕ!$V1069&amp;"v"&amp;R1069&amp;"k"&amp;ДАННЫЕ!$U1069&amp;"s"&amp;ДАННЫЕ!$Y1069&amp;"t"&amp;ДАННЫЕ!$X1069&amp;"b"&amp;IF(ДАННЫЕ!$Q1069&gt;1,1,0)&amp;"PP"&amp;ДАННЫЕ!Z1069&amp;"c"&amp;S1069&amp;"x"&amp;IF(ДАННЫЕ!$BY1069&gt;0,IF(YEAR(ДАННЫЕ!$F$1)=YEAR(ДАННЫЕ!$BY1069),1,0),0)&amp;"n"&amp;IF(ДАННЫЕ!$BZ1069&gt;0,IF(YEAR(ДАННЫЕ!$F$1)=YEAR(ДАННЫЕ!$BZ1069),1,0),0)&amp;"u"&amp;D1069&amp;"z"&amp;IF(ДАННЫЕ!$CL1069&gt;0,IF(YEAR(ДАННЫЕ!$F$1)&gt;YEAR(ДАННЫЕ!$CL1069),11,12),0)</f>
        <v>03mf0zpihbeCD0g0dlav0kstb0PPc0x0n0u0z0</v>
      </c>
      <c r="K1069" s="28" t="str">
        <f ca="1">ДАННЫЕ!$I1069&amp;"x"&amp;B1069&amp;"w"&amp;IF(T1069+ДАННЫЕ!AD1069+ДАННЫЕ!AE1069+ДАННЫЕ!AF1069+ДАННЫЕ!AG1069+ДАННЫЕ!AH1069+ДАННЫЕ!$AL1069+ДАННЫЕ!AI1069+ДАННЫЕ!AJ1069+ДАННЫЕ!AK1069+ДАННЫЕ!AP1069+ДАННЫЕ!AQ1069+ДАННЫЕ!AR1069+ДАННЫЕ!$AM1069+ДАННЫЕ!$AN1069+ДАННЫЕ!AS1069+ДАННЫЕ!AT1069&gt;0,1,0)&amp;IF(OR(T1069=2,ДАННЫЕ!AD1069=2,ДАННЫЕ!AE1069=2,ДАННЫЕ!AF1069=2,ДАННЫЕ!AG1069=2,ДАННЫЕ!AH1069=2,ДАННЫЕ!$AL1069=2,ДАННЫЕ!AI1069=2,ДАННЫЕ!AJ1069=2,ДАННЫЕ!AK1069=2,ДАННЫЕ!AP1069=2,ДАННЫЕ!AQ1069=2,ДАННЫЕ!AR1069=2,ДАННЫЕ!$AM1069=2,ДАННЫЕ!$AN1069=2,ДАННЫЕ!AS1069=2,ДАННЫЕ!AT1069=2),2,0)&amp;"t"&amp;IF(T1069&gt;0,"1"&amp;T1069,"00")&amp;"f"&amp;IF(ДАННЫЕ!$AC1069,"1"&amp;ДАННЫЕ!$AC1069,"00")&amp;"b"&amp;IF(ДАННЫЕ!$AD1069,"1"&amp;ДАННЫЕ!$AD1069,"00")&amp;"g"&amp;IF(ДАННЫЕ!$AF1069,"1"&amp;ДАННЫЕ!$AF1069,"00")&amp;"c"&amp;IF(ДАННЫЕ!$AG1069,"1"&amp;ДАННЫЕ!$AG1069,"00")&amp;"i"&amp;IF(ДАННЫЕ!$AH1069,"1"&amp;ДАННЫЕ!$AH1069,"00")&amp;"r"&amp;IF(ДАННЫЕ!$AL1069,"1"&amp;ДАННЫЕ!$AL1069,"00")&amp;"m"&amp;IF(ДАННЫЕ!$AI1069,"1"&amp;ДАННЫЕ!$AI1069,"00")&amp;"hS"&amp;IF(ДАННЫЕ!$AJ1069,"1"&amp;ДАННЫЕ!$AJ1069,"00")&amp;"hZ"&amp;IF(ДАННЫЕ!$AK1069,"1"&amp;ДАННЫЕ!$AK1069,"00")&amp;"p"&amp;IF(ДАННЫЕ!$AP1069,"1"&amp;ДАННЫЕ!$AP1069,"00")&amp;"k"&amp;IF(ДАННЫЕ!$AQ1069,"1"&amp;ДАННЫЕ!$AQ1069,"00")&amp;"z"&amp;IF(ДАННЫЕ!$AR1069,"1"&amp;ДАННЫЕ!$AR1069,"00")&amp;"j"&amp;IF(ДАННЫЕ!$AM1069,"1"&amp;ДАННЫЕ!$AM1069,"00")&amp;"n"&amp;IF(ДАННЫЕ!$AN1069,"1"&amp;ДАННЫЕ!$AN1069,"00")&amp;"E"&amp;ДАННЫЕ!BI1069&amp;"L"&amp;ДАННЫЕ!AO1069&amp;"h"&amp;IF(ДАННЫЕ!$AU1069&gt;0,1,0)&amp;"v"&amp;IF(ДАННЫЕ!$AW1069&gt;0,1,0)&amp;"a"&amp;IF(ДАННЫЕ!$AS1069,"1"&amp;ДАННЫЕ!$AS1069,"00")&amp;"s"&amp;IF(ДАННЫЕ!$AT1069,"1"&amp;ДАННЫЕ!$AT1069,"00")&amp;"u"&amp;IF(ДАННЫЕ!$CJ1069&gt;0,1,0)&amp;"y"&amp;B1069&amp;"d"&amp;H1069&amp;"e"&amp;F1069&amp;G1069</f>
        <v>x0w00t00f00b00g00c00i00r00m00hS00hZ00p00k00z00j00n00ELh0v0a00s00u0y0de</v>
      </c>
      <c r="L1069" s="28" t="str">
        <f ca="1">ДАННЫЕ!$I1069&amp;"VN"&amp;IF(ДАННЫЕ!AW1069&gt;0,11,10)&amp;"CD"&amp;IF(ДАННЫЕ!BF1069&gt;500,16,IF(ДАННЫЕ!BF1069&gt;350,15,IF(ДАННЫЕ!BF1069&gt;=200,14,IF(ДАННЫЕ!BF1069&gt;=100,13,IF(ДАННЫЕ!BF1069&gt;=50,12,IF(ДАННЫЕ!BF1069&gt;0,11,10))))))&amp;"AR"&amp;IF(ДАННЫЕ!BX1069&gt;0,1,0)&amp;"GD"&amp;B1069&amp;"VV"&amp;IF(E1069&gt;=5,IF(E1069&lt;18,1,0),0)</f>
        <v>VN10CD10AR0GD0VV0</v>
      </c>
      <c r="M1069" s="28" t="str">
        <f>ДАННЫЕ!$I1069&amp;"b"&amp;ДАННЫЕ!$BI1069&amp;"r"&amp;ДАННЫЕ!$BJ1069&amp;"CD"&amp;IF(ДАННЫЕ!BF1069&gt;0,IF(ДАННЫЕ!BF1069&lt;200,1,IF(ДАННЫЕ!BF1069&lt;350,2,3)),0)&amp;"h"&amp;IF(ДАННЫЕ!$BK1069+ДАННЫЕ!$BL1069+ДАННЫЕ!$BM1069&gt;0,1,0)&amp;"x"&amp;ДАННЫЕ!$BK1069&amp;"y"&amp;ДАННЫЕ!$BL1069&amp;"z"&amp;ДАННЫЕ!$BM1069&amp;"c"&amp;IF(ДАННЫЕ!$BK1069+ДАННЫЕ!$BL1069+ДАННЫЕ!$BM1069=3,1,0)&amp;"a"&amp;IF(ДАННЫЕ!$BQ1069+ДАННЫЕ!$BR1069&gt;0,1,0)&amp;"d"&amp;ДАННЫЕ!$BQ1069&amp;"v"&amp;ДАННЫЕ!$BR1069&amp;"p"&amp;ДАННЫЕ!$BS1069&amp;"n"&amp;ДАННЫЕ!$BU1069&amp;"t"&amp;ДАННЫЕ!$BV1069&amp;"o"&amp;ДАННЫЕ!$BT1069&amp;"l"&amp;IF(ДАННЫЕ!$BN1069&gt;0,1,0)&amp;ДАННЫЕ!$BN1069&amp;"g"&amp;ДАННЫЕ!$BO1069&amp;"s"&amp;ДАННЫЕ!$BP1069&amp;"DZ"&amp;IF(ДАННЫЕ!B1069-ДАННЫЕ!G1069 &lt; 60,IF(ДАННЫЕ!B1069-ДАННЫЕ!G1069 &gt;= 0,1,0),0)&amp;"u"&amp;IF(ДАННЫЕ!$CJ1069&gt;0,1,0)</f>
        <v>brCD0h0xyzc0a0dvpntol0gsDZ1u0</v>
      </c>
      <c r="N1069" s="28" t="str">
        <f ca="1">ДАННЫЕ!$F1069&amp;ДАННЫЕ!$I1069&amp;"g"&amp;B1069&amp;"cf"&amp;D1069&amp;"a"&amp;IF(ДАННЫЕ!$BX1069&gt;0,1,0)&amp;IF(ДАННЫЕ!$BF1069&gt;500,1,IF(ДАННЫЕ!$BF1069&gt;350,2,IF(ДАННЫЕ!$BF1069&gt;=200,3,IF(ДАННЫЕ!$BF1069&gt;=100,4,IF(ДАННЫЕ!$BF1069&gt;=50,5,IF(ДАННЫЕ!$BF1069&lt;50,6,0))))))&amp;"AR"&amp;IF(DATEDIF(ДАННЫЕ!$BX1069,ДАННЫЕ!$F$1,"y")&gt;1,1,0)&amp;"VG"&amp;IF(ДАННЫЕ!$BH1069="0",1,0)&amp;"o"&amp;IF(T1069+ДАННЫЕ!$AF1069+ДАННЫЕ!$AG1069+ДАННЫЕ!$AH1069+ДАННЫЕ!$AI1069+ДАННЫЕ!$AJ1069+ДАННЫЕ!$AP1069+ДАННЫЕ!$AQ1069+ДАННЫЕ!$AR1069+ДАННЫЕ!$AU1069+ДАННЫЕ!$AW1069+ДАННЫЕ!$AS1069+ДАННЫЕ!$AT1069&gt;0,1,0)&amp;"x"&amp;ДАННЫЕ!$AG1069&amp;"p"&amp;IF(ДАННЫЕ!$BY1069&gt;0,1,0)&amp;"v"&amp;IF(ДАННЫЕ!$BZ1069&gt;0,1,0)&amp;"n"&amp;ДАННЫЕ!$CA1069&amp;"t"&amp;ДАННЫЕ!$AY1069&amp;"k"&amp;ДАННЫЕ!$CB1069&amp;"q"&amp;ДАННЫЕ!$CC1069&amp;"w"&amp;ДАННЫЕ!$CD1069&amp;"e"&amp;ДАННЫЕ!$CE1069&amp;"m"&amp;ДАННЫЕ!$CF1069&amp;"c"&amp;ДАННЫЕ!$CG1069&amp;"z"&amp;ДАННЫЕ!$CH1069&amp;"d"&amp;IF(H1069=4,1,0)&amp;"s"&amp;IF(ДАННЫЕ!$J1069=1,0,1)&amp;"u"&amp;IF(ДАННЫЕ!$CJ1069&gt;0,1,0)</f>
        <v>g0cf0a06AR1VG0o0xp0v0ntkqwemczd0s1u0</v>
      </c>
      <c r="O1069" s="28" t="str">
        <f>ДАННЫЕ!$I1069&amp;"g"&amp;B1069&amp;A1069&amp;"f"&amp;P1069&amp;"c"&amp;IF(ДАННЫЕ!$U1069&gt;0,1,0)&amp;"s"&amp;IF(ДАННЫЕ!$Q1069&gt;0,IF(YEAR(ДАННЫЕ!$F$1)=YEAR(ДАННЫЕ!$Q1069),IF(MONTH(ДАННЫЕ!$F$1)=MONTH(ДАННЫЕ!$Q1069),111,11),1),0)&amp;"i"&amp;IF(ДАННЫЕ!$R1069+ДАННЫЕ!$S1069+ДАННЫЕ!$T1069=0,0,1)&amp;"h"&amp;IF(ДАННЫЕ!$P1069&gt;0,1,0)&amp;"p"&amp;IF(ДАННЫЕ!$CI1069&gt;0,IF(YEAR(ДАННЫЕ!$F$1)=YEAR(ДАННЫЕ!$CI1069),IF(MONTH(ДАННЫЕ!$F$1)=MONTH(ДАННЫЕ!$CI1069),111,11),1),0)&amp;"d"&amp;IF(ДАННЫЕ!$CJ1069&gt;0,IF(YEAR(ДАННЫЕ!$F$1)=YEAR(ДАННЫЕ!$CJ1069),IF(MONTH(ДАННЫЕ!$F$1)=MONTH(ДАННЫЕ!$CJ1069),111,11),1),0)&amp;"o"&amp;IF(ДАННЫЕ!$CK1069&gt;0,IF(MONTH(ДАННЫЕ!$F$1)=MONTH(ДАННЫЕ!$CK1069),111,11),0)&amp;"v"&amp;IF(ДАННЫЕ!$BE1069&gt;0,IF(MONTH(ДАННЫЕ!$F$1)=MONTH(ДАННЫЕ!$BE1069),111,11),0)</f>
        <v>g00f0c0s0i0h0p0d0o0v0</v>
      </c>
      <c r="P1069" s="15">
        <f t="shared" si="53"/>
        <v>0</v>
      </c>
      <c r="Q1069" s="15">
        <f>IF(ДАННЫЕ!$F$1&gt;ДАННЫЕ!$N1069,IF(YEAR(ДАННЫЕ!$F$1)=YEAR(ДАННЫЕ!M1069),1,0),0)</f>
        <v>0</v>
      </c>
      <c r="R1069" s="15">
        <f>IF(ДАННЫЕ!$F$1&gt;ДАННЫЕ!$N1069,IF(YEAR(ДАННЫЕ!$F$1)=YEAR(ДАННЫЕ!N1069),1,0),0)</f>
        <v>0</v>
      </c>
      <c r="S1069" s="15">
        <f>IF(ДАННЫЕ!$AA1069="2А",1,IF(ДАННЫЕ!$AA1069="2Б",2,IF(ДАННЫЕ!$AA1069="2В",3,IF(ДАННЫЕ!$AA1069=3,4,IF(ДАННЫЕ!$AA1069="4А",5,IF(ДАННЫЕ!$AA1069="4Б",6,IF(ДАННЫЕ!$AA1069="4В",7,IF(ДАННЫЕ!$AA1069=5,8,0))))))))</f>
        <v>0</v>
      </c>
      <c r="T1069" s="15">
        <f>IF(OR(ДАННЫЕ!$AC1069=2,ДАННЫЕ!$AD1069=2,ДАННЫЕ!$AE1069=2),2,IF(OR(ДАННЫЕ!$AC1069=1,ДАННЫЕ!$AD1069=1,ДАННЫЕ!$AE1069=1),1,0))</f>
        <v>0</v>
      </c>
    </row>
    <row r="1070" spans="1:20" x14ac:dyDescent="0.2">
      <c r="A1070" s="78">
        <f>IF(B1070&gt;0,IF(MONTH(ДАННЫЕ!$F$1)=MONTH(ДАННЫЕ!$B1070),1,0),0)</f>
        <v>0</v>
      </c>
      <c r="B1070" s="14">
        <f>IF(ДАННЫЕ!$B1070&gt;0,IF(YEAR(ДАННЫЕ!$F$1)=YEAR(ДАННЫЕ!$B1070),1,0),0)</f>
        <v>0</v>
      </c>
      <c r="C1070" s="14">
        <f>IF(ДАННЫЕ!$CM1070&gt;0,IF(YEAR(ДАННЫЕ!$F$1)=YEAR(ДАННЫЕ!$CM1070),1,0),0)</f>
        <v>0</v>
      </c>
      <c r="D1070" s="14">
        <f>IF(ДАННЫЕ!$CJ1070&gt;0,IF(ДАННЫЕ!$CL1070&gt;ДАННЫЕ!$F$1,1,IF(ДАННЫЕ!$CL1070&gt;0,0,1)),0)</f>
        <v>0</v>
      </c>
      <c r="E1070" s="43" t="str">
        <f ca="1">IF(ДАННЫЕ!$F$1&gt;0,IF(ДАННЫЕ!$G1070&gt;0,DATEDIF(ДАННЫЕ!$G1070,ДАННЫЕ!$F$1,"y"),""),IF(ДАННЫЕ!$G1070&gt;0,DATEDIF(ДАННЫЕ!$G1070,TODAY(),"y"),""))</f>
        <v/>
      </c>
      <c r="F1070" s="43" t="str">
        <f xml:space="preserve"> IF(ДАННЫЕ!$F1070="М",IF(E1070&gt;=18,IF(E1070&lt;60,1,""),""),"")&amp;IF(ДАННЫЕ!$F1070="Ж",IF(E1070&gt;=18,IF(E1070&lt;55,1,""),""),"")</f>
        <v/>
      </c>
      <c r="G1070" s="43" t="str">
        <f xml:space="preserve"> IF(ДАННЫЕ!$F1070="М",IF(E1070&gt;=60,2,""),"")&amp;IF(ДАННЫЕ!$F1070="Ж",IF(E1070&gt;=55,2,""),"")</f>
        <v/>
      </c>
      <c r="H1070" s="43" t="str">
        <f t="shared" ca="1" si="51"/>
        <v/>
      </c>
      <c r="I1070" s="43" t="str">
        <f t="shared" ca="1" si="52"/>
        <v>03</v>
      </c>
      <c r="J1070" s="28" t="str">
        <f ca="1">ДАННЫЕ!$F1070&amp;H1070&amp;I1070&amp;ДАННЫЕ!$I1070&amp;"m"&amp;IF(ДАННЫЕ!$I1070&gt;0,IF(ДАННЫЕ!$J1070&gt;0,0,1),"")&amp;"f"&amp;IF(ДАННЫЕ!$R1070&gt;0,IF(YEAR(ДАННЫЕ!$F$1)=YEAR(ДАННЫЕ!$R1070),1,0),0)&amp;"z"&amp;ДАННЫЕ!$R1070&amp;"p"&amp;ДАННЫЕ!$S1070&amp;"i"&amp;ДАННЫЕ!$T1070&amp;"h"&amp;ДАННЫЕ!$K1070&amp;"be"&amp;ДАННЫЕ!$BI1070&amp;"CD"&amp;IF(ДАННЫЕ!BF1070&gt;500,4,IF(ДАННЫЕ!BF1070&gt;350,3,IF(ДАННЫЕ!BF1070&gt;200,2,IF(ДАННЫЕ!BF1070&gt;0,1,0))))&amp;"g"&amp;B1070&amp;"d"&amp;H1070&amp;"l"&amp;ДАННЫЕ!AT1070&amp;"a"&amp;ДАННЫЕ!$V1070&amp;"v"&amp;R1070&amp;"k"&amp;ДАННЫЕ!$U1070&amp;"s"&amp;ДАННЫЕ!$Y1070&amp;"t"&amp;ДАННЫЕ!$X1070&amp;"b"&amp;IF(ДАННЫЕ!$Q1070&gt;1,1,0)&amp;"PP"&amp;ДАННЫЕ!Z1070&amp;"c"&amp;S1070&amp;"x"&amp;IF(ДАННЫЕ!$BY1070&gt;0,IF(YEAR(ДАННЫЕ!$F$1)=YEAR(ДАННЫЕ!$BY1070),1,0),0)&amp;"n"&amp;IF(ДАННЫЕ!$BZ1070&gt;0,IF(YEAR(ДАННЫЕ!$F$1)=YEAR(ДАННЫЕ!$BZ1070),1,0),0)&amp;"u"&amp;D1070&amp;"z"&amp;IF(ДАННЫЕ!$CL1070&gt;0,IF(YEAR(ДАННЫЕ!$F$1)&gt;YEAR(ДАННЫЕ!$CL1070),11,12),0)</f>
        <v>03mf0zpihbeCD0g0dlav0kstb0PPc0x0n0u0z0</v>
      </c>
      <c r="K1070" s="28" t="str">
        <f ca="1">ДАННЫЕ!$I1070&amp;"x"&amp;B1070&amp;"w"&amp;IF(T1070+ДАННЫЕ!AD1070+ДАННЫЕ!AE1070+ДАННЫЕ!AF1070+ДАННЫЕ!AG1070+ДАННЫЕ!AH1070+ДАННЫЕ!$AL1070+ДАННЫЕ!AI1070+ДАННЫЕ!AJ1070+ДАННЫЕ!AK1070+ДАННЫЕ!AP1070+ДАННЫЕ!AQ1070+ДАННЫЕ!AR1070+ДАННЫЕ!$AM1070+ДАННЫЕ!$AN1070+ДАННЫЕ!AS1070+ДАННЫЕ!AT1070&gt;0,1,0)&amp;IF(OR(T1070=2,ДАННЫЕ!AD1070=2,ДАННЫЕ!AE1070=2,ДАННЫЕ!AF1070=2,ДАННЫЕ!AG1070=2,ДАННЫЕ!AH1070=2,ДАННЫЕ!$AL1070=2,ДАННЫЕ!AI1070=2,ДАННЫЕ!AJ1070=2,ДАННЫЕ!AK1070=2,ДАННЫЕ!AP1070=2,ДАННЫЕ!AQ1070=2,ДАННЫЕ!AR1070=2,ДАННЫЕ!$AM1070=2,ДАННЫЕ!$AN1070=2,ДАННЫЕ!AS1070=2,ДАННЫЕ!AT1070=2),2,0)&amp;"t"&amp;IF(T1070&gt;0,"1"&amp;T1070,"00")&amp;"f"&amp;IF(ДАННЫЕ!$AC1070,"1"&amp;ДАННЫЕ!$AC1070,"00")&amp;"b"&amp;IF(ДАННЫЕ!$AD1070,"1"&amp;ДАННЫЕ!$AD1070,"00")&amp;"g"&amp;IF(ДАННЫЕ!$AF1070,"1"&amp;ДАННЫЕ!$AF1070,"00")&amp;"c"&amp;IF(ДАННЫЕ!$AG1070,"1"&amp;ДАННЫЕ!$AG1070,"00")&amp;"i"&amp;IF(ДАННЫЕ!$AH1070,"1"&amp;ДАННЫЕ!$AH1070,"00")&amp;"r"&amp;IF(ДАННЫЕ!$AL1070,"1"&amp;ДАННЫЕ!$AL1070,"00")&amp;"m"&amp;IF(ДАННЫЕ!$AI1070,"1"&amp;ДАННЫЕ!$AI1070,"00")&amp;"hS"&amp;IF(ДАННЫЕ!$AJ1070,"1"&amp;ДАННЫЕ!$AJ1070,"00")&amp;"hZ"&amp;IF(ДАННЫЕ!$AK1070,"1"&amp;ДАННЫЕ!$AK1070,"00")&amp;"p"&amp;IF(ДАННЫЕ!$AP1070,"1"&amp;ДАННЫЕ!$AP1070,"00")&amp;"k"&amp;IF(ДАННЫЕ!$AQ1070,"1"&amp;ДАННЫЕ!$AQ1070,"00")&amp;"z"&amp;IF(ДАННЫЕ!$AR1070,"1"&amp;ДАННЫЕ!$AR1070,"00")&amp;"j"&amp;IF(ДАННЫЕ!$AM1070,"1"&amp;ДАННЫЕ!$AM1070,"00")&amp;"n"&amp;IF(ДАННЫЕ!$AN1070,"1"&amp;ДАННЫЕ!$AN1070,"00")&amp;"E"&amp;ДАННЫЕ!BI1070&amp;"L"&amp;ДАННЫЕ!AO1070&amp;"h"&amp;IF(ДАННЫЕ!$AU1070&gt;0,1,0)&amp;"v"&amp;IF(ДАННЫЕ!$AW1070&gt;0,1,0)&amp;"a"&amp;IF(ДАННЫЕ!$AS1070,"1"&amp;ДАННЫЕ!$AS1070,"00")&amp;"s"&amp;IF(ДАННЫЕ!$AT1070,"1"&amp;ДАННЫЕ!$AT1070,"00")&amp;"u"&amp;IF(ДАННЫЕ!$CJ1070&gt;0,1,0)&amp;"y"&amp;B1070&amp;"d"&amp;H1070&amp;"e"&amp;F1070&amp;G1070</f>
        <v>x0w00t00f00b00g00c00i00r00m00hS00hZ00p00k00z00j00n00ELh0v0a00s00u0y0de</v>
      </c>
      <c r="L1070" s="28" t="str">
        <f ca="1">ДАННЫЕ!$I1070&amp;"VN"&amp;IF(ДАННЫЕ!AW1070&gt;0,11,10)&amp;"CD"&amp;IF(ДАННЫЕ!BF1070&gt;500,16,IF(ДАННЫЕ!BF1070&gt;350,15,IF(ДАННЫЕ!BF1070&gt;=200,14,IF(ДАННЫЕ!BF1070&gt;=100,13,IF(ДАННЫЕ!BF1070&gt;=50,12,IF(ДАННЫЕ!BF1070&gt;0,11,10))))))&amp;"AR"&amp;IF(ДАННЫЕ!BX1070&gt;0,1,0)&amp;"GD"&amp;B1070&amp;"VV"&amp;IF(E1070&gt;=5,IF(E1070&lt;18,1,0),0)</f>
        <v>VN10CD10AR0GD0VV0</v>
      </c>
      <c r="M1070" s="28" t="str">
        <f>ДАННЫЕ!$I1070&amp;"b"&amp;ДАННЫЕ!$BI1070&amp;"r"&amp;ДАННЫЕ!$BJ1070&amp;"CD"&amp;IF(ДАННЫЕ!BF1070&gt;0,IF(ДАННЫЕ!BF1070&lt;200,1,IF(ДАННЫЕ!BF1070&lt;350,2,3)),0)&amp;"h"&amp;IF(ДАННЫЕ!$BK1070+ДАННЫЕ!$BL1070+ДАННЫЕ!$BM1070&gt;0,1,0)&amp;"x"&amp;ДАННЫЕ!$BK1070&amp;"y"&amp;ДАННЫЕ!$BL1070&amp;"z"&amp;ДАННЫЕ!$BM1070&amp;"c"&amp;IF(ДАННЫЕ!$BK1070+ДАННЫЕ!$BL1070+ДАННЫЕ!$BM1070=3,1,0)&amp;"a"&amp;IF(ДАННЫЕ!$BQ1070+ДАННЫЕ!$BR1070&gt;0,1,0)&amp;"d"&amp;ДАННЫЕ!$BQ1070&amp;"v"&amp;ДАННЫЕ!$BR1070&amp;"p"&amp;ДАННЫЕ!$BS1070&amp;"n"&amp;ДАННЫЕ!$BU1070&amp;"t"&amp;ДАННЫЕ!$BV1070&amp;"o"&amp;ДАННЫЕ!$BT1070&amp;"l"&amp;IF(ДАННЫЕ!$BN1070&gt;0,1,0)&amp;ДАННЫЕ!$BN1070&amp;"g"&amp;ДАННЫЕ!$BO1070&amp;"s"&amp;ДАННЫЕ!$BP1070&amp;"DZ"&amp;IF(ДАННЫЕ!B1070-ДАННЫЕ!G1070 &lt; 60,IF(ДАННЫЕ!B1070-ДАННЫЕ!G1070 &gt;= 0,1,0),0)&amp;"u"&amp;IF(ДАННЫЕ!$CJ1070&gt;0,1,0)</f>
        <v>brCD0h0xyzc0a0dvpntol0gsDZ1u0</v>
      </c>
      <c r="N1070" s="28" t="str">
        <f ca="1">ДАННЫЕ!$F1070&amp;ДАННЫЕ!$I1070&amp;"g"&amp;B1070&amp;"cf"&amp;D1070&amp;"a"&amp;IF(ДАННЫЕ!$BX1070&gt;0,1,0)&amp;IF(ДАННЫЕ!$BF1070&gt;500,1,IF(ДАННЫЕ!$BF1070&gt;350,2,IF(ДАННЫЕ!$BF1070&gt;=200,3,IF(ДАННЫЕ!$BF1070&gt;=100,4,IF(ДАННЫЕ!$BF1070&gt;=50,5,IF(ДАННЫЕ!$BF1070&lt;50,6,0))))))&amp;"AR"&amp;IF(DATEDIF(ДАННЫЕ!$BX1070,ДАННЫЕ!$F$1,"y")&gt;1,1,0)&amp;"VG"&amp;IF(ДАННЫЕ!$BH1070="0",1,0)&amp;"o"&amp;IF(T1070+ДАННЫЕ!$AF1070+ДАННЫЕ!$AG1070+ДАННЫЕ!$AH1070+ДАННЫЕ!$AI1070+ДАННЫЕ!$AJ1070+ДАННЫЕ!$AP1070+ДАННЫЕ!$AQ1070+ДАННЫЕ!$AR1070+ДАННЫЕ!$AU1070+ДАННЫЕ!$AW1070+ДАННЫЕ!$AS1070+ДАННЫЕ!$AT1070&gt;0,1,0)&amp;"x"&amp;ДАННЫЕ!$AG1070&amp;"p"&amp;IF(ДАННЫЕ!$BY1070&gt;0,1,0)&amp;"v"&amp;IF(ДАННЫЕ!$BZ1070&gt;0,1,0)&amp;"n"&amp;ДАННЫЕ!$CA1070&amp;"t"&amp;ДАННЫЕ!$AY1070&amp;"k"&amp;ДАННЫЕ!$CB1070&amp;"q"&amp;ДАННЫЕ!$CC1070&amp;"w"&amp;ДАННЫЕ!$CD1070&amp;"e"&amp;ДАННЫЕ!$CE1070&amp;"m"&amp;ДАННЫЕ!$CF1070&amp;"c"&amp;ДАННЫЕ!$CG1070&amp;"z"&amp;ДАННЫЕ!$CH1070&amp;"d"&amp;IF(H1070=4,1,0)&amp;"s"&amp;IF(ДАННЫЕ!$J1070=1,0,1)&amp;"u"&amp;IF(ДАННЫЕ!$CJ1070&gt;0,1,0)</f>
        <v>g0cf0a06AR1VG0o0xp0v0ntkqwemczd0s1u0</v>
      </c>
      <c r="O1070" s="28" t="str">
        <f>ДАННЫЕ!$I1070&amp;"g"&amp;B1070&amp;A1070&amp;"f"&amp;P1070&amp;"c"&amp;IF(ДАННЫЕ!$U1070&gt;0,1,0)&amp;"s"&amp;IF(ДАННЫЕ!$Q1070&gt;0,IF(YEAR(ДАННЫЕ!$F$1)=YEAR(ДАННЫЕ!$Q1070),IF(MONTH(ДАННЫЕ!$F$1)=MONTH(ДАННЫЕ!$Q1070),111,11),1),0)&amp;"i"&amp;IF(ДАННЫЕ!$R1070+ДАННЫЕ!$S1070+ДАННЫЕ!$T1070=0,0,1)&amp;"h"&amp;IF(ДАННЫЕ!$P1070&gt;0,1,0)&amp;"p"&amp;IF(ДАННЫЕ!$CI1070&gt;0,IF(YEAR(ДАННЫЕ!$F$1)=YEAR(ДАННЫЕ!$CI1070),IF(MONTH(ДАННЫЕ!$F$1)=MONTH(ДАННЫЕ!$CI1070),111,11),1),0)&amp;"d"&amp;IF(ДАННЫЕ!$CJ1070&gt;0,IF(YEAR(ДАННЫЕ!$F$1)=YEAR(ДАННЫЕ!$CJ1070),IF(MONTH(ДАННЫЕ!$F$1)=MONTH(ДАННЫЕ!$CJ1070),111,11),1),0)&amp;"o"&amp;IF(ДАННЫЕ!$CK1070&gt;0,IF(MONTH(ДАННЫЕ!$F$1)=MONTH(ДАННЫЕ!$CK1070),111,11),0)&amp;"v"&amp;IF(ДАННЫЕ!$BE1070&gt;0,IF(MONTH(ДАННЫЕ!$F$1)=MONTH(ДАННЫЕ!$BE1070),111,11),0)</f>
        <v>g00f0c0s0i0h0p0d0o0v0</v>
      </c>
      <c r="P1070" s="15">
        <f t="shared" si="53"/>
        <v>0</v>
      </c>
      <c r="Q1070" s="15">
        <f>IF(ДАННЫЕ!$F$1&gt;ДАННЫЕ!$N1070,IF(YEAR(ДАННЫЕ!$F$1)=YEAR(ДАННЫЕ!M1070),1,0),0)</f>
        <v>0</v>
      </c>
      <c r="R1070" s="15">
        <f>IF(ДАННЫЕ!$F$1&gt;ДАННЫЕ!$N1070,IF(YEAR(ДАННЫЕ!$F$1)=YEAR(ДАННЫЕ!N1070),1,0),0)</f>
        <v>0</v>
      </c>
      <c r="S1070" s="15">
        <f>IF(ДАННЫЕ!$AA1070="2А",1,IF(ДАННЫЕ!$AA1070="2Б",2,IF(ДАННЫЕ!$AA1070="2В",3,IF(ДАННЫЕ!$AA1070=3,4,IF(ДАННЫЕ!$AA1070="4А",5,IF(ДАННЫЕ!$AA1070="4Б",6,IF(ДАННЫЕ!$AA1070="4В",7,IF(ДАННЫЕ!$AA1070=5,8,0))))))))</f>
        <v>0</v>
      </c>
      <c r="T1070" s="15">
        <f>IF(OR(ДАННЫЕ!$AC1070=2,ДАННЫЕ!$AD1070=2,ДАННЫЕ!$AE1070=2),2,IF(OR(ДАННЫЕ!$AC1070=1,ДАННЫЕ!$AD1070=1,ДАННЫЕ!$AE1070=1),1,0))</f>
        <v>0</v>
      </c>
    </row>
    <row r="1071" spans="1:20" x14ac:dyDescent="0.2">
      <c r="A1071" s="78">
        <f>IF(B1071&gt;0,IF(MONTH(ДАННЫЕ!$F$1)=MONTH(ДАННЫЕ!$B1071),1,0),0)</f>
        <v>0</v>
      </c>
      <c r="B1071" s="14">
        <f>IF(ДАННЫЕ!$B1071&gt;0,IF(YEAR(ДАННЫЕ!$F$1)=YEAR(ДАННЫЕ!$B1071),1,0),0)</f>
        <v>0</v>
      </c>
      <c r="C1071" s="14">
        <f>IF(ДАННЫЕ!$CM1071&gt;0,IF(YEAR(ДАННЫЕ!$F$1)=YEAR(ДАННЫЕ!$CM1071),1,0),0)</f>
        <v>0</v>
      </c>
      <c r="D1071" s="14">
        <f>IF(ДАННЫЕ!$CJ1071&gt;0,IF(ДАННЫЕ!$CL1071&gt;ДАННЫЕ!$F$1,1,IF(ДАННЫЕ!$CL1071&gt;0,0,1)),0)</f>
        <v>0</v>
      </c>
      <c r="E1071" s="43" t="str">
        <f ca="1">IF(ДАННЫЕ!$F$1&gt;0,IF(ДАННЫЕ!$G1071&gt;0,DATEDIF(ДАННЫЕ!$G1071,ДАННЫЕ!$F$1,"y"),""),IF(ДАННЫЕ!$G1071&gt;0,DATEDIF(ДАННЫЕ!$G1071,TODAY(),"y"),""))</f>
        <v/>
      </c>
      <c r="F1071" s="43" t="str">
        <f xml:space="preserve"> IF(ДАННЫЕ!$F1071="М",IF(E1071&gt;=18,IF(E1071&lt;60,1,""),""),"")&amp;IF(ДАННЫЕ!$F1071="Ж",IF(E1071&gt;=18,IF(E1071&lt;55,1,""),""),"")</f>
        <v/>
      </c>
      <c r="G1071" s="43" t="str">
        <f xml:space="preserve"> IF(ДАННЫЕ!$F1071="М",IF(E1071&gt;=60,2,""),"")&amp;IF(ДАННЫЕ!$F1071="Ж",IF(E1071&gt;=55,2,""),"")</f>
        <v/>
      </c>
      <c r="H1071" s="43" t="str">
        <f t="shared" ca="1" si="51"/>
        <v/>
      </c>
      <c r="I1071" s="43" t="str">
        <f t="shared" ca="1" si="52"/>
        <v>03</v>
      </c>
      <c r="J1071" s="28" t="str">
        <f ca="1">ДАННЫЕ!$F1071&amp;H1071&amp;I1071&amp;ДАННЫЕ!$I1071&amp;"m"&amp;IF(ДАННЫЕ!$I1071&gt;0,IF(ДАННЫЕ!$J1071&gt;0,0,1),"")&amp;"f"&amp;IF(ДАННЫЕ!$R1071&gt;0,IF(YEAR(ДАННЫЕ!$F$1)=YEAR(ДАННЫЕ!$R1071),1,0),0)&amp;"z"&amp;ДАННЫЕ!$R1071&amp;"p"&amp;ДАННЫЕ!$S1071&amp;"i"&amp;ДАННЫЕ!$T1071&amp;"h"&amp;ДАННЫЕ!$K1071&amp;"be"&amp;ДАННЫЕ!$BI1071&amp;"CD"&amp;IF(ДАННЫЕ!BF1071&gt;500,4,IF(ДАННЫЕ!BF1071&gt;350,3,IF(ДАННЫЕ!BF1071&gt;200,2,IF(ДАННЫЕ!BF1071&gt;0,1,0))))&amp;"g"&amp;B1071&amp;"d"&amp;H1071&amp;"l"&amp;ДАННЫЕ!AT1071&amp;"a"&amp;ДАННЫЕ!$V1071&amp;"v"&amp;R1071&amp;"k"&amp;ДАННЫЕ!$U1071&amp;"s"&amp;ДАННЫЕ!$Y1071&amp;"t"&amp;ДАННЫЕ!$X1071&amp;"b"&amp;IF(ДАННЫЕ!$Q1071&gt;1,1,0)&amp;"PP"&amp;ДАННЫЕ!Z1071&amp;"c"&amp;S1071&amp;"x"&amp;IF(ДАННЫЕ!$BY1071&gt;0,IF(YEAR(ДАННЫЕ!$F$1)=YEAR(ДАННЫЕ!$BY1071),1,0),0)&amp;"n"&amp;IF(ДАННЫЕ!$BZ1071&gt;0,IF(YEAR(ДАННЫЕ!$F$1)=YEAR(ДАННЫЕ!$BZ1071),1,0),0)&amp;"u"&amp;D1071&amp;"z"&amp;IF(ДАННЫЕ!$CL1071&gt;0,IF(YEAR(ДАННЫЕ!$F$1)&gt;YEAR(ДАННЫЕ!$CL1071),11,12),0)</f>
        <v>03mf0zpihbeCD0g0dlav0kstb0PPc0x0n0u0z0</v>
      </c>
      <c r="K1071" s="28" t="str">
        <f ca="1">ДАННЫЕ!$I1071&amp;"x"&amp;B1071&amp;"w"&amp;IF(T1071+ДАННЫЕ!AD1071+ДАННЫЕ!AE1071+ДАННЫЕ!AF1071+ДАННЫЕ!AG1071+ДАННЫЕ!AH1071+ДАННЫЕ!$AL1071+ДАННЫЕ!AI1071+ДАННЫЕ!AJ1071+ДАННЫЕ!AK1071+ДАННЫЕ!AP1071+ДАННЫЕ!AQ1071+ДАННЫЕ!AR1071+ДАННЫЕ!$AM1071+ДАННЫЕ!$AN1071+ДАННЫЕ!AS1071+ДАННЫЕ!AT1071&gt;0,1,0)&amp;IF(OR(T1071=2,ДАННЫЕ!AD1071=2,ДАННЫЕ!AE1071=2,ДАННЫЕ!AF1071=2,ДАННЫЕ!AG1071=2,ДАННЫЕ!AH1071=2,ДАННЫЕ!$AL1071=2,ДАННЫЕ!AI1071=2,ДАННЫЕ!AJ1071=2,ДАННЫЕ!AK1071=2,ДАННЫЕ!AP1071=2,ДАННЫЕ!AQ1071=2,ДАННЫЕ!AR1071=2,ДАННЫЕ!$AM1071=2,ДАННЫЕ!$AN1071=2,ДАННЫЕ!AS1071=2,ДАННЫЕ!AT1071=2),2,0)&amp;"t"&amp;IF(T1071&gt;0,"1"&amp;T1071,"00")&amp;"f"&amp;IF(ДАННЫЕ!$AC1071,"1"&amp;ДАННЫЕ!$AC1071,"00")&amp;"b"&amp;IF(ДАННЫЕ!$AD1071,"1"&amp;ДАННЫЕ!$AD1071,"00")&amp;"g"&amp;IF(ДАННЫЕ!$AF1071,"1"&amp;ДАННЫЕ!$AF1071,"00")&amp;"c"&amp;IF(ДАННЫЕ!$AG1071,"1"&amp;ДАННЫЕ!$AG1071,"00")&amp;"i"&amp;IF(ДАННЫЕ!$AH1071,"1"&amp;ДАННЫЕ!$AH1071,"00")&amp;"r"&amp;IF(ДАННЫЕ!$AL1071,"1"&amp;ДАННЫЕ!$AL1071,"00")&amp;"m"&amp;IF(ДАННЫЕ!$AI1071,"1"&amp;ДАННЫЕ!$AI1071,"00")&amp;"hS"&amp;IF(ДАННЫЕ!$AJ1071,"1"&amp;ДАННЫЕ!$AJ1071,"00")&amp;"hZ"&amp;IF(ДАННЫЕ!$AK1071,"1"&amp;ДАННЫЕ!$AK1071,"00")&amp;"p"&amp;IF(ДАННЫЕ!$AP1071,"1"&amp;ДАННЫЕ!$AP1071,"00")&amp;"k"&amp;IF(ДАННЫЕ!$AQ1071,"1"&amp;ДАННЫЕ!$AQ1071,"00")&amp;"z"&amp;IF(ДАННЫЕ!$AR1071,"1"&amp;ДАННЫЕ!$AR1071,"00")&amp;"j"&amp;IF(ДАННЫЕ!$AM1071,"1"&amp;ДАННЫЕ!$AM1071,"00")&amp;"n"&amp;IF(ДАННЫЕ!$AN1071,"1"&amp;ДАННЫЕ!$AN1071,"00")&amp;"E"&amp;ДАННЫЕ!BI1071&amp;"L"&amp;ДАННЫЕ!AO1071&amp;"h"&amp;IF(ДАННЫЕ!$AU1071&gt;0,1,0)&amp;"v"&amp;IF(ДАННЫЕ!$AW1071&gt;0,1,0)&amp;"a"&amp;IF(ДАННЫЕ!$AS1071,"1"&amp;ДАННЫЕ!$AS1071,"00")&amp;"s"&amp;IF(ДАННЫЕ!$AT1071,"1"&amp;ДАННЫЕ!$AT1071,"00")&amp;"u"&amp;IF(ДАННЫЕ!$CJ1071&gt;0,1,0)&amp;"y"&amp;B1071&amp;"d"&amp;H1071&amp;"e"&amp;F1071&amp;G1071</f>
        <v>x0w00t00f00b00g00c00i00r00m00hS00hZ00p00k00z00j00n00ELh0v0a00s00u0y0de</v>
      </c>
      <c r="L1071" s="28" t="str">
        <f ca="1">ДАННЫЕ!$I1071&amp;"VN"&amp;IF(ДАННЫЕ!AW1071&gt;0,11,10)&amp;"CD"&amp;IF(ДАННЫЕ!BF1071&gt;500,16,IF(ДАННЫЕ!BF1071&gt;350,15,IF(ДАННЫЕ!BF1071&gt;=200,14,IF(ДАННЫЕ!BF1071&gt;=100,13,IF(ДАННЫЕ!BF1071&gt;=50,12,IF(ДАННЫЕ!BF1071&gt;0,11,10))))))&amp;"AR"&amp;IF(ДАННЫЕ!BX1071&gt;0,1,0)&amp;"GD"&amp;B1071&amp;"VV"&amp;IF(E1071&gt;=5,IF(E1071&lt;18,1,0),0)</f>
        <v>VN10CD10AR0GD0VV0</v>
      </c>
      <c r="M1071" s="28" t="str">
        <f>ДАННЫЕ!$I1071&amp;"b"&amp;ДАННЫЕ!$BI1071&amp;"r"&amp;ДАННЫЕ!$BJ1071&amp;"CD"&amp;IF(ДАННЫЕ!BF1071&gt;0,IF(ДАННЫЕ!BF1071&lt;200,1,IF(ДАННЫЕ!BF1071&lt;350,2,3)),0)&amp;"h"&amp;IF(ДАННЫЕ!$BK1071+ДАННЫЕ!$BL1071+ДАННЫЕ!$BM1071&gt;0,1,0)&amp;"x"&amp;ДАННЫЕ!$BK1071&amp;"y"&amp;ДАННЫЕ!$BL1071&amp;"z"&amp;ДАННЫЕ!$BM1071&amp;"c"&amp;IF(ДАННЫЕ!$BK1071+ДАННЫЕ!$BL1071+ДАННЫЕ!$BM1071=3,1,0)&amp;"a"&amp;IF(ДАННЫЕ!$BQ1071+ДАННЫЕ!$BR1071&gt;0,1,0)&amp;"d"&amp;ДАННЫЕ!$BQ1071&amp;"v"&amp;ДАННЫЕ!$BR1071&amp;"p"&amp;ДАННЫЕ!$BS1071&amp;"n"&amp;ДАННЫЕ!$BU1071&amp;"t"&amp;ДАННЫЕ!$BV1071&amp;"o"&amp;ДАННЫЕ!$BT1071&amp;"l"&amp;IF(ДАННЫЕ!$BN1071&gt;0,1,0)&amp;ДАННЫЕ!$BN1071&amp;"g"&amp;ДАННЫЕ!$BO1071&amp;"s"&amp;ДАННЫЕ!$BP1071&amp;"DZ"&amp;IF(ДАННЫЕ!B1071-ДАННЫЕ!G1071 &lt; 60,IF(ДАННЫЕ!B1071-ДАННЫЕ!G1071 &gt;= 0,1,0),0)&amp;"u"&amp;IF(ДАННЫЕ!$CJ1071&gt;0,1,0)</f>
        <v>brCD0h0xyzc0a0dvpntol0gsDZ1u0</v>
      </c>
      <c r="N1071" s="28" t="str">
        <f ca="1">ДАННЫЕ!$F1071&amp;ДАННЫЕ!$I1071&amp;"g"&amp;B1071&amp;"cf"&amp;D1071&amp;"a"&amp;IF(ДАННЫЕ!$BX1071&gt;0,1,0)&amp;IF(ДАННЫЕ!$BF1071&gt;500,1,IF(ДАННЫЕ!$BF1071&gt;350,2,IF(ДАННЫЕ!$BF1071&gt;=200,3,IF(ДАННЫЕ!$BF1071&gt;=100,4,IF(ДАННЫЕ!$BF1071&gt;=50,5,IF(ДАННЫЕ!$BF1071&lt;50,6,0))))))&amp;"AR"&amp;IF(DATEDIF(ДАННЫЕ!$BX1071,ДАННЫЕ!$F$1,"y")&gt;1,1,0)&amp;"VG"&amp;IF(ДАННЫЕ!$BH1071="0",1,0)&amp;"o"&amp;IF(T1071+ДАННЫЕ!$AF1071+ДАННЫЕ!$AG1071+ДАННЫЕ!$AH1071+ДАННЫЕ!$AI1071+ДАННЫЕ!$AJ1071+ДАННЫЕ!$AP1071+ДАННЫЕ!$AQ1071+ДАННЫЕ!$AR1071+ДАННЫЕ!$AU1071+ДАННЫЕ!$AW1071+ДАННЫЕ!$AS1071+ДАННЫЕ!$AT1071&gt;0,1,0)&amp;"x"&amp;ДАННЫЕ!$AG1071&amp;"p"&amp;IF(ДАННЫЕ!$BY1071&gt;0,1,0)&amp;"v"&amp;IF(ДАННЫЕ!$BZ1071&gt;0,1,0)&amp;"n"&amp;ДАННЫЕ!$CA1071&amp;"t"&amp;ДАННЫЕ!$AY1071&amp;"k"&amp;ДАННЫЕ!$CB1071&amp;"q"&amp;ДАННЫЕ!$CC1071&amp;"w"&amp;ДАННЫЕ!$CD1071&amp;"e"&amp;ДАННЫЕ!$CE1071&amp;"m"&amp;ДАННЫЕ!$CF1071&amp;"c"&amp;ДАННЫЕ!$CG1071&amp;"z"&amp;ДАННЫЕ!$CH1071&amp;"d"&amp;IF(H1071=4,1,0)&amp;"s"&amp;IF(ДАННЫЕ!$J1071=1,0,1)&amp;"u"&amp;IF(ДАННЫЕ!$CJ1071&gt;0,1,0)</f>
        <v>g0cf0a06AR1VG0o0xp0v0ntkqwemczd0s1u0</v>
      </c>
      <c r="O1071" s="28" t="str">
        <f>ДАННЫЕ!$I1071&amp;"g"&amp;B1071&amp;A1071&amp;"f"&amp;P1071&amp;"c"&amp;IF(ДАННЫЕ!$U1071&gt;0,1,0)&amp;"s"&amp;IF(ДАННЫЕ!$Q1071&gt;0,IF(YEAR(ДАННЫЕ!$F$1)=YEAR(ДАННЫЕ!$Q1071),IF(MONTH(ДАННЫЕ!$F$1)=MONTH(ДАННЫЕ!$Q1071),111,11),1),0)&amp;"i"&amp;IF(ДАННЫЕ!$R1071+ДАННЫЕ!$S1071+ДАННЫЕ!$T1071=0,0,1)&amp;"h"&amp;IF(ДАННЫЕ!$P1071&gt;0,1,0)&amp;"p"&amp;IF(ДАННЫЕ!$CI1071&gt;0,IF(YEAR(ДАННЫЕ!$F$1)=YEAR(ДАННЫЕ!$CI1071),IF(MONTH(ДАННЫЕ!$F$1)=MONTH(ДАННЫЕ!$CI1071),111,11),1),0)&amp;"d"&amp;IF(ДАННЫЕ!$CJ1071&gt;0,IF(YEAR(ДАННЫЕ!$F$1)=YEAR(ДАННЫЕ!$CJ1071),IF(MONTH(ДАННЫЕ!$F$1)=MONTH(ДАННЫЕ!$CJ1071),111,11),1),0)&amp;"o"&amp;IF(ДАННЫЕ!$CK1071&gt;0,IF(MONTH(ДАННЫЕ!$F$1)=MONTH(ДАННЫЕ!$CK1071),111,11),0)&amp;"v"&amp;IF(ДАННЫЕ!$BE1071&gt;0,IF(MONTH(ДАННЫЕ!$F$1)=MONTH(ДАННЫЕ!$BE1071),111,11),0)</f>
        <v>g00f0c0s0i0h0p0d0o0v0</v>
      </c>
      <c r="P1071" s="15">
        <f t="shared" si="53"/>
        <v>0</v>
      </c>
      <c r="Q1071" s="15">
        <f>IF(ДАННЫЕ!$F$1&gt;ДАННЫЕ!$N1071,IF(YEAR(ДАННЫЕ!$F$1)=YEAR(ДАННЫЕ!M1071),1,0),0)</f>
        <v>0</v>
      </c>
      <c r="R1071" s="15">
        <f>IF(ДАННЫЕ!$F$1&gt;ДАННЫЕ!$N1071,IF(YEAR(ДАННЫЕ!$F$1)=YEAR(ДАННЫЕ!N1071),1,0),0)</f>
        <v>0</v>
      </c>
      <c r="S1071" s="15">
        <f>IF(ДАННЫЕ!$AA1071="2А",1,IF(ДАННЫЕ!$AA1071="2Б",2,IF(ДАННЫЕ!$AA1071="2В",3,IF(ДАННЫЕ!$AA1071=3,4,IF(ДАННЫЕ!$AA1071="4А",5,IF(ДАННЫЕ!$AA1071="4Б",6,IF(ДАННЫЕ!$AA1071="4В",7,IF(ДАННЫЕ!$AA1071=5,8,0))))))))</f>
        <v>0</v>
      </c>
      <c r="T1071" s="15">
        <f>IF(OR(ДАННЫЕ!$AC1071=2,ДАННЫЕ!$AD1071=2,ДАННЫЕ!$AE1071=2),2,IF(OR(ДАННЫЕ!$AC1071=1,ДАННЫЕ!$AD1071=1,ДАННЫЕ!$AE1071=1),1,0))</f>
        <v>0</v>
      </c>
    </row>
    <row r="1072" spans="1:20" x14ac:dyDescent="0.2">
      <c r="A1072" s="78">
        <f>IF(B1072&gt;0,IF(MONTH(ДАННЫЕ!$F$1)=MONTH(ДАННЫЕ!$B1072),1,0),0)</f>
        <v>0</v>
      </c>
      <c r="B1072" s="14">
        <f>IF(ДАННЫЕ!$B1072&gt;0,IF(YEAR(ДАННЫЕ!$F$1)=YEAR(ДАННЫЕ!$B1072),1,0),0)</f>
        <v>0</v>
      </c>
      <c r="C1072" s="14">
        <f>IF(ДАННЫЕ!$CM1072&gt;0,IF(YEAR(ДАННЫЕ!$F$1)=YEAR(ДАННЫЕ!$CM1072),1,0),0)</f>
        <v>0</v>
      </c>
      <c r="D1072" s="14">
        <f>IF(ДАННЫЕ!$CJ1072&gt;0,IF(ДАННЫЕ!$CL1072&gt;ДАННЫЕ!$F$1,1,IF(ДАННЫЕ!$CL1072&gt;0,0,1)),0)</f>
        <v>0</v>
      </c>
      <c r="E1072" s="43" t="str">
        <f ca="1">IF(ДАННЫЕ!$F$1&gt;0,IF(ДАННЫЕ!$G1072&gt;0,DATEDIF(ДАННЫЕ!$G1072,ДАННЫЕ!$F$1,"y"),""),IF(ДАННЫЕ!$G1072&gt;0,DATEDIF(ДАННЫЕ!$G1072,TODAY(),"y"),""))</f>
        <v/>
      </c>
      <c r="F1072" s="43" t="str">
        <f xml:space="preserve"> IF(ДАННЫЕ!$F1072="М",IF(E1072&gt;=18,IF(E1072&lt;60,1,""),""),"")&amp;IF(ДАННЫЕ!$F1072="Ж",IF(E1072&gt;=18,IF(E1072&lt;55,1,""),""),"")</f>
        <v/>
      </c>
      <c r="G1072" s="43" t="str">
        <f xml:space="preserve"> IF(ДАННЫЕ!$F1072="М",IF(E1072&gt;=60,2,""),"")&amp;IF(ДАННЫЕ!$F1072="Ж",IF(E1072&gt;=55,2,""),"")</f>
        <v/>
      </c>
      <c r="H1072" s="43" t="str">
        <f t="shared" ca="1" si="51"/>
        <v/>
      </c>
      <c r="I1072" s="43" t="str">
        <f t="shared" ca="1" si="52"/>
        <v>03</v>
      </c>
      <c r="J1072" s="28" t="str">
        <f ca="1">ДАННЫЕ!$F1072&amp;H1072&amp;I1072&amp;ДАННЫЕ!$I1072&amp;"m"&amp;IF(ДАННЫЕ!$I1072&gt;0,IF(ДАННЫЕ!$J1072&gt;0,0,1),"")&amp;"f"&amp;IF(ДАННЫЕ!$R1072&gt;0,IF(YEAR(ДАННЫЕ!$F$1)=YEAR(ДАННЫЕ!$R1072),1,0),0)&amp;"z"&amp;ДАННЫЕ!$R1072&amp;"p"&amp;ДАННЫЕ!$S1072&amp;"i"&amp;ДАННЫЕ!$T1072&amp;"h"&amp;ДАННЫЕ!$K1072&amp;"be"&amp;ДАННЫЕ!$BI1072&amp;"CD"&amp;IF(ДАННЫЕ!BF1072&gt;500,4,IF(ДАННЫЕ!BF1072&gt;350,3,IF(ДАННЫЕ!BF1072&gt;200,2,IF(ДАННЫЕ!BF1072&gt;0,1,0))))&amp;"g"&amp;B1072&amp;"d"&amp;H1072&amp;"l"&amp;ДАННЫЕ!AT1072&amp;"a"&amp;ДАННЫЕ!$V1072&amp;"v"&amp;R1072&amp;"k"&amp;ДАННЫЕ!$U1072&amp;"s"&amp;ДАННЫЕ!$Y1072&amp;"t"&amp;ДАННЫЕ!$X1072&amp;"b"&amp;IF(ДАННЫЕ!$Q1072&gt;1,1,0)&amp;"PP"&amp;ДАННЫЕ!Z1072&amp;"c"&amp;S1072&amp;"x"&amp;IF(ДАННЫЕ!$BY1072&gt;0,IF(YEAR(ДАННЫЕ!$F$1)=YEAR(ДАННЫЕ!$BY1072),1,0),0)&amp;"n"&amp;IF(ДАННЫЕ!$BZ1072&gt;0,IF(YEAR(ДАННЫЕ!$F$1)=YEAR(ДАННЫЕ!$BZ1072),1,0),0)&amp;"u"&amp;D1072&amp;"z"&amp;IF(ДАННЫЕ!$CL1072&gt;0,IF(YEAR(ДАННЫЕ!$F$1)&gt;YEAR(ДАННЫЕ!$CL1072),11,12),0)</f>
        <v>03mf0zpihbeCD0g0dlav0kstb0PPc0x0n0u0z0</v>
      </c>
      <c r="K1072" s="28" t="str">
        <f ca="1">ДАННЫЕ!$I1072&amp;"x"&amp;B1072&amp;"w"&amp;IF(T1072+ДАННЫЕ!AD1072+ДАННЫЕ!AE1072+ДАННЫЕ!AF1072+ДАННЫЕ!AG1072+ДАННЫЕ!AH1072+ДАННЫЕ!$AL1072+ДАННЫЕ!AI1072+ДАННЫЕ!AJ1072+ДАННЫЕ!AK1072+ДАННЫЕ!AP1072+ДАННЫЕ!AQ1072+ДАННЫЕ!AR1072+ДАННЫЕ!$AM1072+ДАННЫЕ!$AN1072+ДАННЫЕ!AS1072+ДАННЫЕ!AT1072&gt;0,1,0)&amp;IF(OR(T1072=2,ДАННЫЕ!AD1072=2,ДАННЫЕ!AE1072=2,ДАННЫЕ!AF1072=2,ДАННЫЕ!AG1072=2,ДАННЫЕ!AH1072=2,ДАННЫЕ!$AL1072=2,ДАННЫЕ!AI1072=2,ДАННЫЕ!AJ1072=2,ДАННЫЕ!AK1072=2,ДАННЫЕ!AP1072=2,ДАННЫЕ!AQ1072=2,ДАННЫЕ!AR1072=2,ДАННЫЕ!$AM1072=2,ДАННЫЕ!$AN1072=2,ДАННЫЕ!AS1072=2,ДАННЫЕ!AT1072=2),2,0)&amp;"t"&amp;IF(T1072&gt;0,"1"&amp;T1072,"00")&amp;"f"&amp;IF(ДАННЫЕ!$AC1072,"1"&amp;ДАННЫЕ!$AC1072,"00")&amp;"b"&amp;IF(ДАННЫЕ!$AD1072,"1"&amp;ДАННЫЕ!$AD1072,"00")&amp;"g"&amp;IF(ДАННЫЕ!$AF1072,"1"&amp;ДАННЫЕ!$AF1072,"00")&amp;"c"&amp;IF(ДАННЫЕ!$AG1072,"1"&amp;ДАННЫЕ!$AG1072,"00")&amp;"i"&amp;IF(ДАННЫЕ!$AH1072,"1"&amp;ДАННЫЕ!$AH1072,"00")&amp;"r"&amp;IF(ДАННЫЕ!$AL1072,"1"&amp;ДАННЫЕ!$AL1072,"00")&amp;"m"&amp;IF(ДАННЫЕ!$AI1072,"1"&amp;ДАННЫЕ!$AI1072,"00")&amp;"hS"&amp;IF(ДАННЫЕ!$AJ1072,"1"&amp;ДАННЫЕ!$AJ1072,"00")&amp;"hZ"&amp;IF(ДАННЫЕ!$AK1072,"1"&amp;ДАННЫЕ!$AK1072,"00")&amp;"p"&amp;IF(ДАННЫЕ!$AP1072,"1"&amp;ДАННЫЕ!$AP1072,"00")&amp;"k"&amp;IF(ДАННЫЕ!$AQ1072,"1"&amp;ДАННЫЕ!$AQ1072,"00")&amp;"z"&amp;IF(ДАННЫЕ!$AR1072,"1"&amp;ДАННЫЕ!$AR1072,"00")&amp;"j"&amp;IF(ДАННЫЕ!$AM1072,"1"&amp;ДАННЫЕ!$AM1072,"00")&amp;"n"&amp;IF(ДАННЫЕ!$AN1072,"1"&amp;ДАННЫЕ!$AN1072,"00")&amp;"E"&amp;ДАННЫЕ!BI1072&amp;"L"&amp;ДАННЫЕ!AO1072&amp;"h"&amp;IF(ДАННЫЕ!$AU1072&gt;0,1,0)&amp;"v"&amp;IF(ДАННЫЕ!$AW1072&gt;0,1,0)&amp;"a"&amp;IF(ДАННЫЕ!$AS1072,"1"&amp;ДАННЫЕ!$AS1072,"00")&amp;"s"&amp;IF(ДАННЫЕ!$AT1072,"1"&amp;ДАННЫЕ!$AT1072,"00")&amp;"u"&amp;IF(ДАННЫЕ!$CJ1072&gt;0,1,0)&amp;"y"&amp;B1072&amp;"d"&amp;H1072&amp;"e"&amp;F1072&amp;G1072</f>
        <v>x0w00t00f00b00g00c00i00r00m00hS00hZ00p00k00z00j00n00ELh0v0a00s00u0y0de</v>
      </c>
      <c r="L1072" s="28" t="str">
        <f ca="1">ДАННЫЕ!$I1072&amp;"VN"&amp;IF(ДАННЫЕ!AW1072&gt;0,11,10)&amp;"CD"&amp;IF(ДАННЫЕ!BF1072&gt;500,16,IF(ДАННЫЕ!BF1072&gt;350,15,IF(ДАННЫЕ!BF1072&gt;=200,14,IF(ДАННЫЕ!BF1072&gt;=100,13,IF(ДАННЫЕ!BF1072&gt;=50,12,IF(ДАННЫЕ!BF1072&gt;0,11,10))))))&amp;"AR"&amp;IF(ДАННЫЕ!BX1072&gt;0,1,0)&amp;"GD"&amp;B1072&amp;"VV"&amp;IF(E1072&gt;=5,IF(E1072&lt;18,1,0),0)</f>
        <v>VN10CD10AR0GD0VV0</v>
      </c>
      <c r="M1072" s="28" t="str">
        <f>ДАННЫЕ!$I1072&amp;"b"&amp;ДАННЫЕ!$BI1072&amp;"r"&amp;ДАННЫЕ!$BJ1072&amp;"CD"&amp;IF(ДАННЫЕ!BF1072&gt;0,IF(ДАННЫЕ!BF1072&lt;200,1,IF(ДАННЫЕ!BF1072&lt;350,2,3)),0)&amp;"h"&amp;IF(ДАННЫЕ!$BK1072+ДАННЫЕ!$BL1072+ДАННЫЕ!$BM1072&gt;0,1,0)&amp;"x"&amp;ДАННЫЕ!$BK1072&amp;"y"&amp;ДАННЫЕ!$BL1072&amp;"z"&amp;ДАННЫЕ!$BM1072&amp;"c"&amp;IF(ДАННЫЕ!$BK1072+ДАННЫЕ!$BL1072+ДАННЫЕ!$BM1072=3,1,0)&amp;"a"&amp;IF(ДАННЫЕ!$BQ1072+ДАННЫЕ!$BR1072&gt;0,1,0)&amp;"d"&amp;ДАННЫЕ!$BQ1072&amp;"v"&amp;ДАННЫЕ!$BR1072&amp;"p"&amp;ДАННЫЕ!$BS1072&amp;"n"&amp;ДАННЫЕ!$BU1072&amp;"t"&amp;ДАННЫЕ!$BV1072&amp;"o"&amp;ДАННЫЕ!$BT1072&amp;"l"&amp;IF(ДАННЫЕ!$BN1072&gt;0,1,0)&amp;ДАННЫЕ!$BN1072&amp;"g"&amp;ДАННЫЕ!$BO1072&amp;"s"&amp;ДАННЫЕ!$BP1072&amp;"DZ"&amp;IF(ДАННЫЕ!B1072-ДАННЫЕ!G1072 &lt; 60,IF(ДАННЫЕ!B1072-ДАННЫЕ!G1072 &gt;= 0,1,0),0)&amp;"u"&amp;IF(ДАННЫЕ!$CJ1072&gt;0,1,0)</f>
        <v>brCD0h0xyzc0a0dvpntol0gsDZ1u0</v>
      </c>
      <c r="N1072" s="28" t="str">
        <f ca="1">ДАННЫЕ!$F1072&amp;ДАННЫЕ!$I1072&amp;"g"&amp;B1072&amp;"cf"&amp;D1072&amp;"a"&amp;IF(ДАННЫЕ!$BX1072&gt;0,1,0)&amp;IF(ДАННЫЕ!$BF1072&gt;500,1,IF(ДАННЫЕ!$BF1072&gt;350,2,IF(ДАННЫЕ!$BF1072&gt;=200,3,IF(ДАННЫЕ!$BF1072&gt;=100,4,IF(ДАННЫЕ!$BF1072&gt;=50,5,IF(ДАННЫЕ!$BF1072&lt;50,6,0))))))&amp;"AR"&amp;IF(DATEDIF(ДАННЫЕ!$BX1072,ДАННЫЕ!$F$1,"y")&gt;1,1,0)&amp;"VG"&amp;IF(ДАННЫЕ!$BH1072="0",1,0)&amp;"o"&amp;IF(T1072+ДАННЫЕ!$AF1072+ДАННЫЕ!$AG1072+ДАННЫЕ!$AH1072+ДАННЫЕ!$AI1072+ДАННЫЕ!$AJ1072+ДАННЫЕ!$AP1072+ДАННЫЕ!$AQ1072+ДАННЫЕ!$AR1072+ДАННЫЕ!$AU1072+ДАННЫЕ!$AW1072+ДАННЫЕ!$AS1072+ДАННЫЕ!$AT1072&gt;0,1,0)&amp;"x"&amp;ДАННЫЕ!$AG1072&amp;"p"&amp;IF(ДАННЫЕ!$BY1072&gt;0,1,0)&amp;"v"&amp;IF(ДАННЫЕ!$BZ1072&gt;0,1,0)&amp;"n"&amp;ДАННЫЕ!$CA1072&amp;"t"&amp;ДАННЫЕ!$AY1072&amp;"k"&amp;ДАННЫЕ!$CB1072&amp;"q"&amp;ДАННЫЕ!$CC1072&amp;"w"&amp;ДАННЫЕ!$CD1072&amp;"e"&amp;ДАННЫЕ!$CE1072&amp;"m"&amp;ДАННЫЕ!$CF1072&amp;"c"&amp;ДАННЫЕ!$CG1072&amp;"z"&amp;ДАННЫЕ!$CH1072&amp;"d"&amp;IF(H1072=4,1,0)&amp;"s"&amp;IF(ДАННЫЕ!$J1072=1,0,1)&amp;"u"&amp;IF(ДАННЫЕ!$CJ1072&gt;0,1,0)</f>
        <v>g0cf0a06AR1VG0o0xp0v0ntkqwemczd0s1u0</v>
      </c>
      <c r="O1072" s="28" t="str">
        <f>ДАННЫЕ!$I1072&amp;"g"&amp;B1072&amp;A1072&amp;"f"&amp;P1072&amp;"c"&amp;IF(ДАННЫЕ!$U1072&gt;0,1,0)&amp;"s"&amp;IF(ДАННЫЕ!$Q1072&gt;0,IF(YEAR(ДАННЫЕ!$F$1)=YEAR(ДАННЫЕ!$Q1072),IF(MONTH(ДАННЫЕ!$F$1)=MONTH(ДАННЫЕ!$Q1072),111,11),1),0)&amp;"i"&amp;IF(ДАННЫЕ!$R1072+ДАННЫЕ!$S1072+ДАННЫЕ!$T1072=0,0,1)&amp;"h"&amp;IF(ДАННЫЕ!$P1072&gt;0,1,0)&amp;"p"&amp;IF(ДАННЫЕ!$CI1072&gt;0,IF(YEAR(ДАННЫЕ!$F$1)=YEAR(ДАННЫЕ!$CI1072),IF(MONTH(ДАННЫЕ!$F$1)=MONTH(ДАННЫЕ!$CI1072),111,11),1),0)&amp;"d"&amp;IF(ДАННЫЕ!$CJ1072&gt;0,IF(YEAR(ДАННЫЕ!$F$1)=YEAR(ДАННЫЕ!$CJ1072),IF(MONTH(ДАННЫЕ!$F$1)=MONTH(ДАННЫЕ!$CJ1072),111,11),1),0)&amp;"o"&amp;IF(ДАННЫЕ!$CK1072&gt;0,IF(MONTH(ДАННЫЕ!$F$1)=MONTH(ДАННЫЕ!$CK1072),111,11),0)&amp;"v"&amp;IF(ДАННЫЕ!$BE1072&gt;0,IF(MONTH(ДАННЫЕ!$F$1)=MONTH(ДАННЫЕ!$BE1072),111,11),0)</f>
        <v>g00f0c0s0i0h0p0d0o0v0</v>
      </c>
      <c r="P1072" s="15">
        <f t="shared" si="53"/>
        <v>0</v>
      </c>
      <c r="Q1072" s="15">
        <f>IF(ДАННЫЕ!$F$1&gt;ДАННЫЕ!$N1072,IF(YEAR(ДАННЫЕ!$F$1)=YEAR(ДАННЫЕ!M1072),1,0),0)</f>
        <v>0</v>
      </c>
      <c r="R1072" s="15">
        <f>IF(ДАННЫЕ!$F$1&gt;ДАННЫЕ!$N1072,IF(YEAR(ДАННЫЕ!$F$1)=YEAR(ДАННЫЕ!N1072),1,0),0)</f>
        <v>0</v>
      </c>
      <c r="S1072" s="15">
        <f>IF(ДАННЫЕ!$AA1072="2А",1,IF(ДАННЫЕ!$AA1072="2Б",2,IF(ДАННЫЕ!$AA1072="2В",3,IF(ДАННЫЕ!$AA1072=3,4,IF(ДАННЫЕ!$AA1072="4А",5,IF(ДАННЫЕ!$AA1072="4Б",6,IF(ДАННЫЕ!$AA1072="4В",7,IF(ДАННЫЕ!$AA1072=5,8,0))))))))</f>
        <v>0</v>
      </c>
      <c r="T1072" s="15">
        <f>IF(OR(ДАННЫЕ!$AC1072=2,ДАННЫЕ!$AD1072=2,ДАННЫЕ!$AE1072=2),2,IF(OR(ДАННЫЕ!$AC1072=1,ДАННЫЕ!$AD1072=1,ДАННЫЕ!$AE1072=1),1,0))</f>
        <v>0</v>
      </c>
    </row>
    <row r="1073" spans="1:20" x14ac:dyDescent="0.2">
      <c r="A1073" s="78">
        <f>IF(B1073&gt;0,IF(MONTH(ДАННЫЕ!$F$1)=MONTH(ДАННЫЕ!$B1073),1,0),0)</f>
        <v>0</v>
      </c>
      <c r="B1073" s="14">
        <f>IF(ДАННЫЕ!$B1073&gt;0,IF(YEAR(ДАННЫЕ!$F$1)=YEAR(ДАННЫЕ!$B1073),1,0),0)</f>
        <v>0</v>
      </c>
      <c r="C1073" s="14">
        <f>IF(ДАННЫЕ!$CM1073&gt;0,IF(YEAR(ДАННЫЕ!$F$1)=YEAR(ДАННЫЕ!$CM1073),1,0),0)</f>
        <v>0</v>
      </c>
      <c r="D1073" s="14">
        <f>IF(ДАННЫЕ!$CJ1073&gt;0,IF(ДАННЫЕ!$CL1073&gt;ДАННЫЕ!$F$1,1,IF(ДАННЫЕ!$CL1073&gt;0,0,1)),0)</f>
        <v>0</v>
      </c>
      <c r="E1073" s="43" t="str">
        <f ca="1">IF(ДАННЫЕ!$F$1&gt;0,IF(ДАННЫЕ!$G1073&gt;0,DATEDIF(ДАННЫЕ!$G1073,ДАННЫЕ!$F$1,"y"),""),IF(ДАННЫЕ!$G1073&gt;0,DATEDIF(ДАННЫЕ!$G1073,TODAY(),"y"),""))</f>
        <v/>
      </c>
      <c r="F1073" s="43" t="str">
        <f xml:space="preserve"> IF(ДАННЫЕ!$F1073="М",IF(E1073&gt;=18,IF(E1073&lt;60,1,""),""),"")&amp;IF(ДАННЫЕ!$F1073="Ж",IF(E1073&gt;=18,IF(E1073&lt;55,1,""),""),"")</f>
        <v/>
      </c>
      <c r="G1073" s="43" t="str">
        <f xml:space="preserve"> IF(ДАННЫЕ!$F1073="М",IF(E1073&gt;=60,2,""),"")&amp;IF(ДАННЫЕ!$F1073="Ж",IF(E1073&gt;=55,2,""),"")</f>
        <v/>
      </c>
      <c r="H1073" s="43" t="str">
        <f t="shared" ca="1" si="51"/>
        <v/>
      </c>
      <c r="I1073" s="43" t="str">
        <f t="shared" ca="1" si="52"/>
        <v>03</v>
      </c>
      <c r="J1073" s="28" t="str">
        <f ca="1">ДАННЫЕ!$F1073&amp;H1073&amp;I1073&amp;ДАННЫЕ!$I1073&amp;"m"&amp;IF(ДАННЫЕ!$I1073&gt;0,IF(ДАННЫЕ!$J1073&gt;0,0,1),"")&amp;"f"&amp;IF(ДАННЫЕ!$R1073&gt;0,IF(YEAR(ДАННЫЕ!$F$1)=YEAR(ДАННЫЕ!$R1073),1,0),0)&amp;"z"&amp;ДАННЫЕ!$R1073&amp;"p"&amp;ДАННЫЕ!$S1073&amp;"i"&amp;ДАННЫЕ!$T1073&amp;"h"&amp;ДАННЫЕ!$K1073&amp;"be"&amp;ДАННЫЕ!$BI1073&amp;"CD"&amp;IF(ДАННЫЕ!BF1073&gt;500,4,IF(ДАННЫЕ!BF1073&gt;350,3,IF(ДАННЫЕ!BF1073&gt;200,2,IF(ДАННЫЕ!BF1073&gt;0,1,0))))&amp;"g"&amp;B1073&amp;"d"&amp;H1073&amp;"l"&amp;ДАННЫЕ!AT1073&amp;"a"&amp;ДАННЫЕ!$V1073&amp;"v"&amp;R1073&amp;"k"&amp;ДАННЫЕ!$U1073&amp;"s"&amp;ДАННЫЕ!$Y1073&amp;"t"&amp;ДАННЫЕ!$X1073&amp;"b"&amp;IF(ДАННЫЕ!$Q1073&gt;1,1,0)&amp;"PP"&amp;ДАННЫЕ!Z1073&amp;"c"&amp;S1073&amp;"x"&amp;IF(ДАННЫЕ!$BY1073&gt;0,IF(YEAR(ДАННЫЕ!$F$1)=YEAR(ДАННЫЕ!$BY1073),1,0),0)&amp;"n"&amp;IF(ДАННЫЕ!$BZ1073&gt;0,IF(YEAR(ДАННЫЕ!$F$1)=YEAR(ДАННЫЕ!$BZ1073),1,0),0)&amp;"u"&amp;D1073&amp;"z"&amp;IF(ДАННЫЕ!$CL1073&gt;0,IF(YEAR(ДАННЫЕ!$F$1)&gt;YEAR(ДАННЫЕ!$CL1073),11,12),0)</f>
        <v>03mf0zpihbeCD0g0dlav0kstb0PPc0x0n0u0z0</v>
      </c>
      <c r="K1073" s="28" t="str">
        <f ca="1">ДАННЫЕ!$I1073&amp;"x"&amp;B1073&amp;"w"&amp;IF(T1073+ДАННЫЕ!AD1073+ДАННЫЕ!AE1073+ДАННЫЕ!AF1073+ДАННЫЕ!AG1073+ДАННЫЕ!AH1073+ДАННЫЕ!$AL1073+ДАННЫЕ!AI1073+ДАННЫЕ!AJ1073+ДАННЫЕ!AK1073+ДАННЫЕ!AP1073+ДАННЫЕ!AQ1073+ДАННЫЕ!AR1073+ДАННЫЕ!$AM1073+ДАННЫЕ!$AN1073+ДАННЫЕ!AS1073+ДАННЫЕ!AT1073&gt;0,1,0)&amp;IF(OR(T1073=2,ДАННЫЕ!AD1073=2,ДАННЫЕ!AE1073=2,ДАННЫЕ!AF1073=2,ДАННЫЕ!AG1073=2,ДАННЫЕ!AH1073=2,ДАННЫЕ!$AL1073=2,ДАННЫЕ!AI1073=2,ДАННЫЕ!AJ1073=2,ДАННЫЕ!AK1073=2,ДАННЫЕ!AP1073=2,ДАННЫЕ!AQ1073=2,ДАННЫЕ!AR1073=2,ДАННЫЕ!$AM1073=2,ДАННЫЕ!$AN1073=2,ДАННЫЕ!AS1073=2,ДАННЫЕ!AT1073=2),2,0)&amp;"t"&amp;IF(T1073&gt;0,"1"&amp;T1073,"00")&amp;"f"&amp;IF(ДАННЫЕ!$AC1073,"1"&amp;ДАННЫЕ!$AC1073,"00")&amp;"b"&amp;IF(ДАННЫЕ!$AD1073,"1"&amp;ДАННЫЕ!$AD1073,"00")&amp;"g"&amp;IF(ДАННЫЕ!$AF1073,"1"&amp;ДАННЫЕ!$AF1073,"00")&amp;"c"&amp;IF(ДАННЫЕ!$AG1073,"1"&amp;ДАННЫЕ!$AG1073,"00")&amp;"i"&amp;IF(ДАННЫЕ!$AH1073,"1"&amp;ДАННЫЕ!$AH1073,"00")&amp;"r"&amp;IF(ДАННЫЕ!$AL1073,"1"&amp;ДАННЫЕ!$AL1073,"00")&amp;"m"&amp;IF(ДАННЫЕ!$AI1073,"1"&amp;ДАННЫЕ!$AI1073,"00")&amp;"hS"&amp;IF(ДАННЫЕ!$AJ1073,"1"&amp;ДАННЫЕ!$AJ1073,"00")&amp;"hZ"&amp;IF(ДАННЫЕ!$AK1073,"1"&amp;ДАННЫЕ!$AK1073,"00")&amp;"p"&amp;IF(ДАННЫЕ!$AP1073,"1"&amp;ДАННЫЕ!$AP1073,"00")&amp;"k"&amp;IF(ДАННЫЕ!$AQ1073,"1"&amp;ДАННЫЕ!$AQ1073,"00")&amp;"z"&amp;IF(ДАННЫЕ!$AR1073,"1"&amp;ДАННЫЕ!$AR1073,"00")&amp;"j"&amp;IF(ДАННЫЕ!$AM1073,"1"&amp;ДАННЫЕ!$AM1073,"00")&amp;"n"&amp;IF(ДАННЫЕ!$AN1073,"1"&amp;ДАННЫЕ!$AN1073,"00")&amp;"E"&amp;ДАННЫЕ!BI1073&amp;"L"&amp;ДАННЫЕ!AO1073&amp;"h"&amp;IF(ДАННЫЕ!$AU1073&gt;0,1,0)&amp;"v"&amp;IF(ДАННЫЕ!$AW1073&gt;0,1,0)&amp;"a"&amp;IF(ДАННЫЕ!$AS1073,"1"&amp;ДАННЫЕ!$AS1073,"00")&amp;"s"&amp;IF(ДАННЫЕ!$AT1073,"1"&amp;ДАННЫЕ!$AT1073,"00")&amp;"u"&amp;IF(ДАННЫЕ!$CJ1073&gt;0,1,0)&amp;"y"&amp;B1073&amp;"d"&amp;H1073&amp;"e"&amp;F1073&amp;G1073</f>
        <v>x0w00t00f00b00g00c00i00r00m00hS00hZ00p00k00z00j00n00ELh0v0a00s00u0y0de</v>
      </c>
      <c r="L1073" s="28" t="str">
        <f ca="1">ДАННЫЕ!$I1073&amp;"VN"&amp;IF(ДАННЫЕ!AW1073&gt;0,11,10)&amp;"CD"&amp;IF(ДАННЫЕ!BF1073&gt;500,16,IF(ДАННЫЕ!BF1073&gt;350,15,IF(ДАННЫЕ!BF1073&gt;=200,14,IF(ДАННЫЕ!BF1073&gt;=100,13,IF(ДАННЫЕ!BF1073&gt;=50,12,IF(ДАННЫЕ!BF1073&gt;0,11,10))))))&amp;"AR"&amp;IF(ДАННЫЕ!BX1073&gt;0,1,0)&amp;"GD"&amp;B1073&amp;"VV"&amp;IF(E1073&gt;=5,IF(E1073&lt;18,1,0),0)</f>
        <v>VN10CD10AR0GD0VV0</v>
      </c>
      <c r="M1073" s="28" t="str">
        <f>ДАННЫЕ!$I1073&amp;"b"&amp;ДАННЫЕ!$BI1073&amp;"r"&amp;ДАННЫЕ!$BJ1073&amp;"CD"&amp;IF(ДАННЫЕ!BF1073&gt;0,IF(ДАННЫЕ!BF1073&lt;200,1,IF(ДАННЫЕ!BF1073&lt;350,2,3)),0)&amp;"h"&amp;IF(ДАННЫЕ!$BK1073+ДАННЫЕ!$BL1073+ДАННЫЕ!$BM1073&gt;0,1,0)&amp;"x"&amp;ДАННЫЕ!$BK1073&amp;"y"&amp;ДАННЫЕ!$BL1073&amp;"z"&amp;ДАННЫЕ!$BM1073&amp;"c"&amp;IF(ДАННЫЕ!$BK1073+ДАННЫЕ!$BL1073+ДАННЫЕ!$BM1073=3,1,0)&amp;"a"&amp;IF(ДАННЫЕ!$BQ1073+ДАННЫЕ!$BR1073&gt;0,1,0)&amp;"d"&amp;ДАННЫЕ!$BQ1073&amp;"v"&amp;ДАННЫЕ!$BR1073&amp;"p"&amp;ДАННЫЕ!$BS1073&amp;"n"&amp;ДАННЫЕ!$BU1073&amp;"t"&amp;ДАННЫЕ!$BV1073&amp;"o"&amp;ДАННЫЕ!$BT1073&amp;"l"&amp;IF(ДАННЫЕ!$BN1073&gt;0,1,0)&amp;ДАННЫЕ!$BN1073&amp;"g"&amp;ДАННЫЕ!$BO1073&amp;"s"&amp;ДАННЫЕ!$BP1073&amp;"DZ"&amp;IF(ДАННЫЕ!B1073-ДАННЫЕ!G1073 &lt; 60,IF(ДАННЫЕ!B1073-ДАННЫЕ!G1073 &gt;= 0,1,0),0)&amp;"u"&amp;IF(ДАННЫЕ!$CJ1073&gt;0,1,0)</f>
        <v>brCD0h0xyzc0a0dvpntol0gsDZ1u0</v>
      </c>
      <c r="N1073" s="28" t="str">
        <f ca="1">ДАННЫЕ!$F1073&amp;ДАННЫЕ!$I1073&amp;"g"&amp;B1073&amp;"cf"&amp;D1073&amp;"a"&amp;IF(ДАННЫЕ!$BX1073&gt;0,1,0)&amp;IF(ДАННЫЕ!$BF1073&gt;500,1,IF(ДАННЫЕ!$BF1073&gt;350,2,IF(ДАННЫЕ!$BF1073&gt;=200,3,IF(ДАННЫЕ!$BF1073&gt;=100,4,IF(ДАННЫЕ!$BF1073&gt;=50,5,IF(ДАННЫЕ!$BF1073&lt;50,6,0))))))&amp;"AR"&amp;IF(DATEDIF(ДАННЫЕ!$BX1073,ДАННЫЕ!$F$1,"y")&gt;1,1,0)&amp;"VG"&amp;IF(ДАННЫЕ!$BH1073="0",1,0)&amp;"o"&amp;IF(T1073+ДАННЫЕ!$AF1073+ДАННЫЕ!$AG1073+ДАННЫЕ!$AH1073+ДАННЫЕ!$AI1073+ДАННЫЕ!$AJ1073+ДАННЫЕ!$AP1073+ДАННЫЕ!$AQ1073+ДАННЫЕ!$AR1073+ДАННЫЕ!$AU1073+ДАННЫЕ!$AW1073+ДАННЫЕ!$AS1073+ДАННЫЕ!$AT1073&gt;0,1,0)&amp;"x"&amp;ДАННЫЕ!$AG1073&amp;"p"&amp;IF(ДАННЫЕ!$BY1073&gt;0,1,0)&amp;"v"&amp;IF(ДАННЫЕ!$BZ1073&gt;0,1,0)&amp;"n"&amp;ДАННЫЕ!$CA1073&amp;"t"&amp;ДАННЫЕ!$AY1073&amp;"k"&amp;ДАННЫЕ!$CB1073&amp;"q"&amp;ДАННЫЕ!$CC1073&amp;"w"&amp;ДАННЫЕ!$CD1073&amp;"e"&amp;ДАННЫЕ!$CE1073&amp;"m"&amp;ДАННЫЕ!$CF1073&amp;"c"&amp;ДАННЫЕ!$CG1073&amp;"z"&amp;ДАННЫЕ!$CH1073&amp;"d"&amp;IF(H1073=4,1,0)&amp;"s"&amp;IF(ДАННЫЕ!$J1073=1,0,1)&amp;"u"&amp;IF(ДАННЫЕ!$CJ1073&gt;0,1,0)</f>
        <v>g0cf0a06AR1VG0o0xp0v0ntkqwemczd0s1u0</v>
      </c>
      <c r="O1073" s="28" t="str">
        <f>ДАННЫЕ!$I1073&amp;"g"&amp;B1073&amp;A1073&amp;"f"&amp;P1073&amp;"c"&amp;IF(ДАННЫЕ!$U1073&gt;0,1,0)&amp;"s"&amp;IF(ДАННЫЕ!$Q1073&gt;0,IF(YEAR(ДАННЫЕ!$F$1)=YEAR(ДАННЫЕ!$Q1073),IF(MONTH(ДАННЫЕ!$F$1)=MONTH(ДАННЫЕ!$Q1073),111,11),1),0)&amp;"i"&amp;IF(ДАННЫЕ!$R1073+ДАННЫЕ!$S1073+ДАННЫЕ!$T1073=0,0,1)&amp;"h"&amp;IF(ДАННЫЕ!$P1073&gt;0,1,0)&amp;"p"&amp;IF(ДАННЫЕ!$CI1073&gt;0,IF(YEAR(ДАННЫЕ!$F$1)=YEAR(ДАННЫЕ!$CI1073),IF(MONTH(ДАННЫЕ!$F$1)=MONTH(ДАННЫЕ!$CI1073),111,11),1),0)&amp;"d"&amp;IF(ДАННЫЕ!$CJ1073&gt;0,IF(YEAR(ДАННЫЕ!$F$1)=YEAR(ДАННЫЕ!$CJ1073),IF(MONTH(ДАННЫЕ!$F$1)=MONTH(ДАННЫЕ!$CJ1073),111,11),1),0)&amp;"o"&amp;IF(ДАННЫЕ!$CK1073&gt;0,IF(MONTH(ДАННЫЕ!$F$1)=MONTH(ДАННЫЕ!$CK1073),111,11),0)&amp;"v"&amp;IF(ДАННЫЕ!$BE1073&gt;0,IF(MONTH(ДАННЫЕ!$F$1)=MONTH(ДАННЫЕ!$BE1073),111,11),0)</f>
        <v>g00f0c0s0i0h0p0d0o0v0</v>
      </c>
      <c r="P1073" s="15">
        <f t="shared" si="53"/>
        <v>0</v>
      </c>
      <c r="Q1073" s="15">
        <f>IF(ДАННЫЕ!$F$1&gt;ДАННЫЕ!$N1073,IF(YEAR(ДАННЫЕ!$F$1)=YEAR(ДАННЫЕ!M1073),1,0),0)</f>
        <v>0</v>
      </c>
      <c r="R1073" s="15">
        <f>IF(ДАННЫЕ!$F$1&gt;ДАННЫЕ!$N1073,IF(YEAR(ДАННЫЕ!$F$1)=YEAR(ДАННЫЕ!N1073),1,0),0)</f>
        <v>0</v>
      </c>
      <c r="S1073" s="15">
        <f>IF(ДАННЫЕ!$AA1073="2А",1,IF(ДАННЫЕ!$AA1073="2Б",2,IF(ДАННЫЕ!$AA1073="2В",3,IF(ДАННЫЕ!$AA1073=3,4,IF(ДАННЫЕ!$AA1073="4А",5,IF(ДАННЫЕ!$AA1073="4Б",6,IF(ДАННЫЕ!$AA1073="4В",7,IF(ДАННЫЕ!$AA1073=5,8,0))))))))</f>
        <v>0</v>
      </c>
      <c r="T1073" s="15">
        <f>IF(OR(ДАННЫЕ!$AC1073=2,ДАННЫЕ!$AD1073=2,ДАННЫЕ!$AE1073=2),2,IF(OR(ДАННЫЕ!$AC1073=1,ДАННЫЕ!$AD1073=1,ДАННЫЕ!$AE1073=1),1,0))</f>
        <v>0</v>
      </c>
    </row>
    <row r="1074" spans="1:20" x14ac:dyDescent="0.2">
      <c r="A1074" s="78">
        <f>IF(B1074&gt;0,IF(MONTH(ДАННЫЕ!$F$1)=MONTH(ДАННЫЕ!$B1074),1,0),0)</f>
        <v>0</v>
      </c>
      <c r="B1074" s="14">
        <f>IF(ДАННЫЕ!$B1074&gt;0,IF(YEAR(ДАННЫЕ!$F$1)=YEAR(ДАННЫЕ!$B1074),1,0),0)</f>
        <v>0</v>
      </c>
      <c r="C1074" s="14">
        <f>IF(ДАННЫЕ!$CM1074&gt;0,IF(YEAR(ДАННЫЕ!$F$1)=YEAR(ДАННЫЕ!$CM1074),1,0),0)</f>
        <v>0</v>
      </c>
      <c r="D1074" s="14">
        <f>IF(ДАННЫЕ!$CJ1074&gt;0,IF(ДАННЫЕ!$CL1074&gt;ДАННЫЕ!$F$1,1,IF(ДАННЫЕ!$CL1074&gt;0,0,1)),0)</f>
        <v>0</v>
      </c>
      <c r="E1074" s="43" t="str">
        <f ca="1">IF(ДАННЫЕ!$F$1&gt;0,IF(ДАННЫЕ!$G1074&gt;0,DATEDIF(ДАННЫЕ!$G1074,ДАННЫЕ!$F$1,"y"),""),IF(ДАННЫЕ!$G1074&gt;0,DATEDIF(ДАННЫЕ!$G1074,TODAY(),"y"),""))</f>
        <v/>
      </c>
      <c r="F1074" s="43" t="str">
        <f xml:space="preserve"> IF(ДАННЫЕ!$F1074="М",IF(E1074&gt;=18,IF(E1074&lt;60,1,""),""),"")&amp;IF(ДАННЫЕ!$F1074="Ж",IF(E1074&gt;=18,IF(E1074&lt;55,1,""),""),"")</f>
        <v/>
      </c>
      <c r="G1074" s="43" t="str">
        <f xml:space="preserve"> IF(ДАННЫЕ!$F1074="М",IF(E1074&gt;=60,2,""),"")&amp;IF(ДАННЫЕ!$F1074="Ж",IF(E1074&gt;=55,2,""),"")</f>
        <v/>
      </c>
      <c r="H1074" s="43" t="str">
        <f t="shared" ca="1" si="51"/>
        <v/>
      </c>
      <c r="I1074" s="43" t="str">
        <f t="shared" ca="1" si="52"/>
        <v>03</v>
      </c>
      <c r="J1074" s="28" t="str">
        <f ca="1">ДАННЫЕ!$F1074&amp;H1074&amp;I1074&amp;ДАННЫЕ!$I1074&amp;"m"&amp;IF(ДАННЫЕ!$I1074&gt;0,IF(ДАННЫЕ!$J1074&gt;0,0,1),"")&amp;"f"&amp;IF(ДАННЫЕ!$R1074&gt;0,IF(YEAR(ДАННЫЕ!$F$1)=YEAR(ДАННЫЕ!$R1074),1,0),0)&amp;"z"&amp;ДАННЫЕ!$R1074&amp;"p"&amp;ДАННЫЕ!$S1074&amp;"i"&amp;ДАННЫЕ!$T1074&amp;"h"&amp;ДАННЫЕ!$K1074&amp;"be"&amp;ДАННЫЕ!$BI1074&amp;"CD"&amp;IF(ДАННЫЕ!BF1074&gt;500,4,IF(ДАННЫЕ!BF1074&gt;350,3,IF(ДАННЫЕ!BF1074&gt;200,2,IF(ДАННЫЕ!BF1074&gt;0,1,0))))&amp;"g"&amp;B1074&amp;"d"&amp;H1074&amp;"l"&amp;ДАННЫЕ!AT1074&amp;"a"&amp;ДАННЫЕ!$V1074&amp;"v"&amp;R1074&amp;"k"&amp;ДАННЫЕ!$U1074&amp;"s"&amp;ДАННЫЕ!$Y1074&amp;"t"&amp;ДАННЫЕ!$X1074&amp;"b"&amp;IF(ДАННЫЕ!$Q1074&gt;1,1,0)&amp;"PP"&amp;ДАННЫЕ!Z1074&amp;"c"&amp;S1074&amp;"x"&amp;IF(ДАННЫЕ!$BY1074&gt;0,IF(YEAR(ДАННЫЕ!$F$1)=YEAR(ДАННЫЕ!$BY1074),1,0),0)&amp;"n"&amp;IF(ДАННЫЕ!$BZ1074&gt;0,IF(YEAR(ДАННЫЕ!$F$1)=YEAR(ДАННЫЕ!$BZ1074),1,0),0)&amp;"u"&amp;D1074&amp;"z"&amp;IF(ДАННЫЕ!$CL1074&gt;0,IF(YEAR(ДАННЫЕ!$F$1)&gt;YEAR(ДАННЫЕ!$CL1074),11,12),0)</f>
        <v>03mf0zpihbeCD0g0dlav0kstb0PPc0x0n0u0z0</v>
      </c>
      <c r="K1074" s="28" t="str">
        <f ca="1">ДАННЫЕ!$I1074&amp;"x"&amp;B1074&amp;"w"&amp;IF(T1074+ДАННЫЕ!AD1074+ДАННЫЕ!AE1074+ДАННЫЕ!AF1074+ДАННЫЕ!AG1074+ДАННЫЕ!AH1074+ДАННЫЕ!$AL1074+ДАННЫЕ!AI1074+ДАННЫЕ!AJ1074+ДАННЫЕ!AK1074+ДАННЫЕ!AP1074+ДАННЫЕ!AQ1074+ДАННЫЕ!AR1074+ДАННЫЕ!$AM1074+ДАННЫЕ!$AN1074+ДАННЫЕ!AS1074+ДАННЫЕ!AT1074&gt;0,1,0)&amp;IF(OR(T1074=2,ДАННЫЕ!AD1074=2,ДАННЫЕ!AE1074=2,ДАННЫЕ!AF1074=2,ДАННЫЕ!AG1074=2,ДАННЫЕ!AH1074=2,ДАННЫЕ!$AL1074=2,ДАННЫЕ!AI1074=2,ДАННЫЕ!AJ1074=2,ДАННЫЕ!AK1074=2,ДАННЫЕ!AP1074=2,ДАННЫЕ!AQ1074=2,ДАННЫЕ!AR1074=2,ДАННЫЕ!$AM1074=2,ДАННЫЕ!$AN1074=2,ДАННЫЕ!AS1074=2,ДАННЫЕ!AT1074=2),2,0)&amp;"t"&amp;IF(T1074&gt;0,"1"&amp;T1074,"00")&amp;"f"&amp;IF(ДАННЫЕ!$AC1074,"1"&amp;ДАННЫЕ!$AC1074,"00")&amp;"b"&amp;IF(ДАННЫЕ!$AD1074,"1"&amp;ДАННЫЕ!$AD1074,"00")&amp;"g"&amp;IF(ДАННЫЕ!$AF1074,"1"&amp;ДАННЫЕ!$AF1074,"00")&amp;"c"&amp;IF(ДАННЫЕ!$AG1074,"1"&amp;ДАННЫЕ!$AG1074,"00")&amp;"i"&amp;IF(ДАННЫЕ!$AH1074,"1"&amp;ДАННЫЕ!$AH1074,"00")&amp;"r"&amp;IF(ДАННЫЕ!$AL1074,"1"&amp;ДАННЫЕ!$AL1074,"00")&amp;"m"&amp;IF(ДАННЫЕ!$AI1074,"1"&amp;ДАННЫЕ!$AI1074,"00")&amp;"hS"&amp;IF(ДАННЫЕ!$AJ1074,"1"&amp;ДАННЫЕ!$AJ1074,"00")&amp;"hZ"&amp;IF(ДАННЫЕ!$AK1074,"1"&amp;ДАННЫЕ!$AK1074,"00")&amp;"p"&amp;IF(ДАННЫЕ!$AP1074,"1"&amp;ДАННЫЕ!$AP1074,"00")&amp;"k"&amp;IF(ДАННЫЕ!$AQ1074,"1"&amp;ДАННЫЕ!$AQ1074,"00")&amp;"z"&amp;IF(ДАННЫЕ!$AR1074,"1"&amp;ДАННЫЕ!$AR1074,"00")&amp;"j"&amp;IF(ДАННЫЕ!$AM1074,"1"&amp;ДАННЫЕ!$AM1074,"00")&amp;"n"&amp;IF(ДАННЫЕ!$AN1074,"1"&amp;ДАННЫЕ!$AN1074,"00")&amp;"E"&amp;ДАННЫЕ!BI1074&amp;"L"&amp;ДАННЫЕ!AO1074&amp;"h"&amp;IF(ДАННЫЕ!$AU1074&gt;0,1,0)&amp;"v"&amp;IF(ДАННЫЕ!$AW1074&gt;0,1,0)&amp;"a"&amp;IF(ДАННЫЕ!$AS1074,"1"&amp;ДАННЫЕ!$AS1074,"00")&amp;"s"&amp;IF(ДАННЫЕ!$AT1074,"1"&amp;ДАННЫЕ!$AT1074,"00")&amp;"u"&amp;IF(ДАННЫЕ!$CJ1074&gt;0,1,0)&amp;"y"&amp;B1074&amp;"d"&amp;H1074&amp;"e"&amp;F1074&amp;G1074</f>
        <v>x0w00t00f00b00g00c00i00r00m00hS00hZ00p00k00z00j00n00ELh0v0a00s00u0y0de</v>
      </c>
      <c r="L1074" s="28" t="str">
        <f ca="1">ДАННЫЕ!$I1074&amp;"VN"&amp;IF(ДАННЫЕ!AW1074&gt;0,11,10)&amp;"CD"&amp;IF(ДАННЫЕ!BF1074&gt;500,16,IF(ДАННЫЕ!BF1074&gt;350,15,IF(ДАННЫЕ!BF1074&gt;=200,14,IF(ДАННЫЕ!BF1074&gt;=100,13,IF(ДАННЫЕ!BF1074&gt;=50,12,IF(ДАННЫЕ!BF1074&gt;0,11,10))))))&amp;"AR"&amp;IF(ДАННЫЕ!BX1074&gt;0,1,0)&amp;"GD"&amp;B1074&amp;"VV"&amp;IF(E1074&gt;=5,IF(E1074&lt;18,1,0),0)</f>
        <v>VN10CD10AR0GD0VV0</v>
      </c>
      <c r="M1074" s="28" t="str">
        <f>ДАННЫЕ!$I1074&amp;"b"&amp;ДАННЫЕ!$BI1074&amp;"r"&amp;ДАННЫЕ!$BJ1074&amp;"CD"&amp;IF(ДАННЫЕ!BF1074&gt;0,IF(ДАННЫЕ!BF1074&lt;200,1,IF(ДАННЫЕ!BF1074&lt;350,2,3)),0)&amp;"h"&amp;IF(ДАННЫЕ!$BK1074+ДАННЫЕ!$BL1074+ДАННЫЕ!$BM1074&gt;0,1,0)&amp;"x"&amp;ДАННЫЕ!$BK1074&amp;"y"&amp;ДАННЫЕ!$BL1074&amp;"z"&amp;ДАННЫЕ!$BM1074&amp;"c"&amp;IF(ДАННЫЕ!$BK1074+ДАННЫЕ!$BL1074+ДАННЫЕ!$BM1074=3,1,0)&amp;"a"&amp;IF(ДАННЫЕ!$BQ1074+ДАННЫЕ!$BR1074&gt;0,1,0)&amp;"d"&amp;ДАННЫЕ!$BQ1074&amp;"v"&amp;ДАННЫЕ!$BR1074&amp;"p"&amp;ДАННЫЕ!$BS1074&amp;"n"&amp;ДАННЫЕ!$BU1074&amp;"t"&amp;ДАННЫЕ!$BV1074&amp;"o"&amp;ДАННЫЕ!$BT1074&amp;"l"&amp;IF(ДАННЫЕ!$BN1074&gt;0,1,0)&amp;ДАННЫЕ!$BN1074&amp;"g"&amp;ДАННЫЕ!$BO1074&amp;"s"&amp;ДАННЫЕ!$BP1074&amp;"DZ"&amp;IF(ДАННЫЕ!B1074-ДАННЫЕ!G1074 &lt; 60,IF(ДАННЫЕ!B1074-ДАННЫЕ!G1074 &gt;= 0,1,0),0)&amp;"u"&amp;IF(ДАННЫЕ!$CJ1074&gt;0,1,0)</f>
        <v>brCD0h0xyzc0a0dvpntol0gsDZ1u0</v>
      </c>
      <c r="N1074" s="28" t="str">
        <f ca="1">ДАННЫЕ!$F1074&amp;ДАННЫЕ!$I1074&amp;"g"&amp;B1074&amp;"cf"&amp;D1074&amp;"a"&amp;IF(ДАННЫЕ!$BX1074&gt;0,1,0)&amp;IF(ДАННЫЕ!$BF1074&gt;500,1,IF(ДАННЫЕ!$BF1074&gt;350,2,IF(ДАННЫЕ!$BF1074&gt;=200,3,IF(ДАННЫЕ!$BF1074&gt;=100,4,IF(ДАННЫЕ!$BF1074&gt;=50,5,IF(ДАННЫЕ!$BF1074&lt;50,6,0))))))&amp;"AR"&amp;IF(DATEDIF(ДАННЫЕ!$BX1074,ДАННЫЕ!$F$1,"y")&gt;1,1,0)&amp;"VG"&amp;IF(ДАННЫЕ!$BH1074="0",1,0)&amp;"o"&amp;IF(T1074+ДАННЫЕ!$AF1074+ДАННЫЕ!$AG1074+ДАННЫЕ!$AH1074+ДАННЫЕ!$AI1074+ДАННЫЕ!$AJ1074+ДАННЫЕ!$AP1074+ДАННЫЕ!$AQ1074+ДАННЫЕ!$AR1074+ДАННЫЕ!$AU1074+ДАННЫЕ!$AW1074+ДАННЫЕ!$AS1074+ДАННЫЕ!$AT1074&gt;0,1,0)&amp;"x"&amp;ДАННЫЕ!$AG1074&amp;"p"&amp;IF(ДАННЫЕ!$BY1074&gt;0,1,0)&amp;"v"&amp;IF(ДАННЫЕ!$BZ1074&gt;0,1,0)&amp;"n"&amp;ДАННЫЕ!$CA1074&amp;"t"&amp;ДАННЫЕ!$AY1074&amp;"k"&amp;ДАННЫЕ!$CB1074&amp;"q"&amp;ДАННЫЕ!$CC1074&amp;"w"&amp;ДАННЫЕ!$CD1074&amp;"e"&amp;ДАННЫЕ!$CE1074&amp;"m"&amp;ДАННЫЕ!$CF1074&amp;"c"&amp;ДАННЫЕ!$CG1074&amp;"z"&amp;ДАННЫЕ!$CH1074&amp;"d"&amp;IF(H1074=4,1,0)&amp;"s"&amp;IF(ДАННЫЕ!$J1074=1,0,1)&amp;"u"&amp;IF(ДАННЫЕ!$CJ1074&gt;0,1,0)</f>
        <v>g0cf0a06AR1VG0o0xp0v0ntkqwemczd0s1u0</v>
      </c>
      <c r="O1074" s="28" t="str">
        <f>ДАННЫЕ!$I1074&amp;"g"&amp;B1074&amp;A1074&amp;"f"&amp;P1074&amp;"c"&amp;IF(ДАННЫЕ!$U1074&gt;0,1,0)&amp;"s"&amp;IF(ДАННЫЕ!$Q1074&gt;0,IF(YEAR(ДАННЫЕ!$F$1)=YEAR(ДАННЫЕ!$Q1074),IF(MONTH(ДАННЫЕ!$F$1)=MONTH(ДАННЫЕ!$Q1074),111,11),1),0)&amp;"i"&amp;IF(ДАННЫЕ!$R1074+ДАННЫЕ!$S1074+ДАННЫЕ!$T1074=0,0,1)&amp;"h"&amp;IF(ДАННЫЕ!$P1074&gt;0,1,0)&amp;"p"&amp;IF(ДАННЫЕ!$CI1074&gt;0,IF(YEAR(ДАННЫЕ!$F$1)=YEAR(ДАННЫЕ!$CI1074),IF(MONTH(ДАННЫЕ!$F$1)=MONTH(ДАННЫЕ!$CI1074),111,11),1),0)&amp;"d"&amp;IF(ДАННЫЕ!$CJ1074&gt;0,IF(YEAR(ДАННЫЕ!$F$1)=YEAR(ДАННЫЕ!$CJ1074),IF(MONTH(ДАННЫЕ!$F$1)=MONTH(ДАННЫЕ!$CJ1074),111,11),1),0)&amp;"o"&amp;IF(ДАННЫЕ!$CK1074&gt;0,IF(MONTH(ДАННЫЕ!$F$1)=MONTH(ДАННЫЕ!$CK1074),111,11),0)&amp;"v"&amp;IF(ДАННЫЕ!$BE1074&gt;0,IF(MONTH(ДАННЫЕ!$F$1)=MONTH(ДАННЫЕ!$BE1074),111,11),0)</f>
        <v>g00f0c0s0i0h0p0d0o0v0</v>
      </c>
      <c r="P1074" s="15">
        <f t="shared" si="53"/>
        <v>0</v>
      </c>
      <c r="Q1074" s="15">
        <f>IF(ДАННЫЕ!$F$1&gt;ДАННЫЕ!$N1074,IF(YEAR(ДАННЫЕ!$F$1)=YEAR(ДАННЫЕ!M1074),1,0),0)</f>
        <v>0</v>
      </c>
      <c r="R1074" s="15">
        <f>IF(ДАННЫЕ!$F$1&gt;ДАННЫЕ!$N1074,IF(YEAR(ДАННЫЕ!$F$1)=YEAR(ДАННЫЕ!N1074),1,0),0)</f>
        <v>0</v>
      </c>
      <c r="S1074" s="15">
        <f>IF(ДАННЫЕ!$AA1074="2А",1,IF(ДАННЫЕ!$AA1074="2Б",2,IF(ДАННЫЕ!$AA1074="2В",3,IF(ДАННЫЕ!$AA1074=3,4,IF(ДАННЫЕ!$AA1074="4А",5,IF(ДАННЫЕ!$AA1074="4Б",6,IF(ДАННЫЕ!$AA1074="4В",7,IF(ДАННЫЕ!$AA1074=5,8,0))))))))</f>
        <v>0</v>
      </c>
      <c r="T1074" s="15">
        <f>IF(OR(ДАННЫЕ!$AC1074=2,ДАННЫЕ!$AD1074=2,ДАННЫЕ!$AE1074=2),2,IF(OR(ДАННЫЕ!$AC1074=1,ДАННЫЕ!$AD1074=1,ДАННЫЕ!$AE1074=1),1,0))</f>
        <v>0</v>
      </c>
    </row>
    <row r="1075" spans="1:20" x14ac:dyDescent="0.2">
      <c r="A1075" s="78">
        <f>IF(B1075&gt;0,IF(MONTH(ДАННЫЕ!$F$1)=MONTH(ДАННЫЕ!$B1075),1,0),0)</f>
        <v>0</v>
      </c>
      <c r="B1075" s="14">
        <f>IF(ДАННЫЕ!$B1075&gt;0,IF(YEAR(ДАННЫЕ!$F$1)=YEAR(ДАННЫЕ!$B1075),1,0),0)</f>
        <v>0</v>
      </c>
      <c r="C1075" s="14">
        <f>IF(ДАННЫЕ!$CM1075&gt;0,IF(YEAR(ДАННЫЕ!$F$1)=YEAR(ДАННЫЕ!$CM1075),1,0),0)</f>
        <v>0</v>
      </c>
      <c r="D1075" s="14">
        <f>IF(ДАННЫЕ!$CJ1075&gt;0,IF(ДАННЫЕ!$CL1075&gt;ДАННЫЕ!$F$1,1,IF(ДАННЫЕ!$CL1075&gt;0,0,1)),0)</f>
        <v>0</v>
      </c>
      <c r="E1075" s="43" t="str">
        <f ca="1">IF(ДАННЫЕ!$F$1&gt;0,IF(ДАННЫЕ!$G1075&gt;0,DATEDIF(ДАННЫЕ!$G1075,ДАННЫЕ!$F$1,"y"),""),IF(ДАННЫЕ!$G1075&gt;0,DATEDIF(ДАННЫЕ!$G1075,TODAY(),"y"),""))</f>
        <v/>
      </c>
      <c r="F1075" s="43" t="str">
        <f xml:space="preserve"> IF(ДАННЫЕ!$F1075="М",IF(E1075&gt;=18,IF(E1075&lt;60,1,""),""),"")&amp;IF(ДАННЫЕ!$F1075="Ж",IF(E1075&gt;=18,IF(E1075&lt;55,1,""),""),"")</f>
        <v/>
      </c>
      <c r="G1075" s="43" t="str">
        <f xml:space="preserve"> IF(ДАННЫЕ!$F1075="М",IF(E1075&gt;=60,2,""),"")&amp;IF(ДАННЫЕ!$F1075="Ж",IF(E1075&gt;=55,2,""),"")</f>
        <v/>
      </c>
      <c r="H1075" s="43" t="str">
        <f t="shared" ca="1" si="51"/>
        <v/>
      </c>
      <c r="I1075" s="43" t="str">
        <f t="shared" ca="1" si="52"/>
        <v>03</v>
      </c>
      <c r="J1075" s="28" t="str">
        <f ca="1">ДАННЫЕ!$F1075&amp;H1075&amp;I1075&amp;ДАННЫЕ!$I1075&amp;"m"&amp;IF(ДАННЫЕ!$I1075&gt;0,IF(ДАННЫЕ!$J1075&gt;0,0,1),"")&amp;"f"&amp;IF(ДАННЫЕ!$R1075&gt;0,IF(YEAR(ДАННЫЕ!$F$1)=YEAR(ДАННЫЕ!$R1075),1,0),0)&amp;"z"&amp;ДАННЫЕ!$R1075&amp;"p"&amp;ДАННЫЕ!$S1075&amp;"i"&amp;ДАННЫЕ!$T1075&amp;"h"&amp;ДАННЫЕ!$K1075&amp;"be"&amp;ДАННЫЕ!$BI1075&amp;"CD"&amp;IF(ДАННЫЕ!BF1075&gt;500,4,IF(ДАННЫЕ!BF1075&gt;350,3,IF(ДАННЫЕ!BF1075&gt;200,2,IF(ДАННЫЕ!BF1075&gt;0,1,0))))&amp;"g"&amp;B1075&amp;"d"&amp;H1075&amp;"l"&amp;ДАННЫЕ!AT1075&amp;"a"&amp;ДАННЫЕ!$V1075&amp;"v"&amp;R1075&amp;"k"&amp;ДАННЫЕ!$U1075&amp;"s"&amp;ДАННЫЕ!$Y1075&amp;"t"&amp;ДАННЫЕ!$X1075&amp;"b"&amp;IF(ДАННЫЕ!$Q1075&gt;1,1,0)&amp;"PP"&amp;ДАННЫЕ!Z1075&amp;"c"&amp;S1075&amp;"x"&amp;IF(ДАННЫЕ!$BY1075&gt;0,IF(YEAR(ДАННЫЕ!$F$1)=YEAR(ДАННЫЕ!$BY1075),1,0),0)&amp;"n"&amp;IF(ДАННЫЕ!$BZ1075&gt;0,IF(YEAR(ДАННЫЕ!$F$1)=YEAR(ДАННЫЕ!$BZ1075),1,0),0)&amp;"u"&amp;D1075&amp;"z"&amp;IF(ДАННЫЕ!$CL1075&gt;0,IF(YEAR(ДАННЫЕ!$F$1)&gt;YEAR(ДАННЫЕ!$CL1075),11,12),0)</f>
        <v>03mf0zpihbeCD0g0dlav0kstb0PPc0x0n0u0z0</v>
      </c>
      <c r="K1075" s="28" t="str">
        <f ca="1">ДАННЫЕ!$I1075&amp;"x"&amp;B1075&amp;"w"&amp;IF(T1075+ДАННЫЕ!AD1075+ДАННЫЕ!AE1075+ДАННЫЕ!AF1075+ДАННЫЕ!AG1075+ДАННЫЕ!AH1075+ДАННЫЕ!$AL1075+ДАННЫЕ!AI1075+ДАННЫЕ!AJ1075+ДАННЫЕ!AK1075+ДАННЫЕ!AP1075+ДАННЫЕ!AQ1075+ДАННЫЕ!AR1075+ДАННЫЕ!$AM1075+ДАННЫЕ!$AN1075+ДАННЫЕ!AS1075+ДАННЫЕ!AT1075&gt;0,1,0)&amp;IF(OR(T1075=2,ДАННЫЕ!AD1075=2,ДАННЫЕ!AE1075=2,ДАННЫЕ!AF1075=2,ДАННЫЕ!AG1075=2,ДАННЫЕ!AH1075=2,ДАННЫЕ!$AL1075=2,ДАННЫЕ!AI1075=2,ДАННЫЕ!AJ1075=2,ДАННЫЕ!AK1075=2,ДАННЫЕ!AP1075=2,ДАННЫЕ!AQ1075=2,ДАННЫЕ!AR1075=2,ДАННЫЕ!$AM1075=2,ДАННЫЕ!$AN1075=2,ДАННЫЕ!AS1075=2,ДАННЫЕ!AT1075=2),2,0)&amp;"t"&amp;IF(T1075&gt;0,"1"&amp;T1075,"00")&amp;"f"&amp;IF(ДАННЫЕ!$AC1075,"1"&amp;ДАННЫЕ!$AC1075,"00")&amp;"b"&amp;IF(ДАННЫЕ!$AD1075,"1"&amp;ДАННЫЕ!$AD1075,"00")&amp;"g"&amp;IF(ДАННЫЕ!$AF1075,"1"&amp;ДАННЫЕ!$AF1075,"00")&amp;"c"&amp;IF(ДАННЫЕ!$AG1075,"1"&amp;ДАННЫЕ!$AG1075,"00")&amp;"i"&amp;IF(ДАННЫЕ!$AH1075,"1"&amp;ДАННЫЕ!$AH1075,"00")&amp;"r"&amp;IF(ДАННЫЕ!$AL1075,"1"&amp;ДАННЫЕ!$AL1075,"00")&amp;"m"&amp;IF(ДАННЫЕ!$AI1075,"1"&amp;ДАННЫЕ!$AI1075,"00")&amp;"hS"&amp;IF(ДАННЫЕ!$AJ1075,"1"&amp;ДАННЫЕ!$AJ1075,"00")&amp;"hZ"&amp;IF(ДАННЫЕ!$AK1075,"1"&amp;ДАННЫЕ!$AK1075,"00")&amp;"p"&amp;IF(ДАННЫЕ!$AP1075,"1"&amp;ДАННЫЕ!$AP1075,"00")&amp;"k"&amp;IF(ДАННЫЕ!$AQ1075,"1"&amp;ДАННЫЕ!$AQ1075,"00")&amp;"z"&amp;IF(ДАННЫЕ!$AR1075,"1"&amp;ДАННЫЕ!$AR1075,"00")&amp;"j"&amp;IF(ДАННЫЕ!$AM1075,"1"&amp;ДАННЫЕ!$AM1075,"00")&amp;"n"&amp;IF(ДАННЫЕ!$AN1075,"1"&amp;ДАННЫЕ!$AN1075,"00")&amp;"E"&amp;ДАННЫЕ!BI1075&amp;"L"&amp;ДАННЫЕ!AO1075&amp;"h"&amp;IF(ДАННЫЕ!$AU1075&gt;0,1,0)&amp;"v"&amp;IF(ДАННЫЕ!$AW1075&gt;0,1,0)&amp;"a"&amp;IF(ДАННЫЕ!$AS1075,"1"&amp;ДАННЫЕ!$AS1075,"00")&amp;"s"&amp;IF(ДАННЫЕ!$AT1075,"1"&amp;ДАННЫЕ!$AT1075,"00")&amp;"u"&amp;IF(ДАННЫЕ!$CJ1075&gt;0,1,0)&amp;"y"&amp;B1075&amp;"d"&amp;H1075&amp;"e"&amp;F1075&amp;G1075</f>
        <v>x0w00t00f00b00g00c00i00r00m00hS00hZ00p00k00z00j00n00ELh0v0a00s00u0y0de</v>
      </c>
      <c r="L1075" s="28" t="str">
        <f ca="1">ДАННЫЕ!$I1075&amp;"VN"&amp;IF(ДАННЫЕ!AW1075&gt;0,11,10)&amp;"CD"&amp;IF(ДАННЫЕ!BF1075&gt;500,16,IF(ДАННЫЕ!BF1075&gt;350,15,IF(ДАННЫЕ!BF1075&gt;=200,14,IF(ДАННЫЕ!BF1075&gt;=100,13,IF(ДАННЫЕ!BF1075&gt;=50,12,IF(ДАННЫЕ!BF1075&gt;0,11,10))))))&amp;"AR"&amp;IF(ДАННЫЕ!BX1075&gt;0,1,0)&amp;"GD"&amp;B1075&amp;"VV"&amp;IF(E1075&gt;=5,IF(E1075&lt;18,1,0),0)</f>
        <v>VN10CD10AR0GD0VV0</v>
      </c>
      <c r="M1075" s="28" t="str">
        <f>ДАННЫЕ!$I1075&amp;"b"&amp;ДАННЫЕ!$BI1075&amp;"r"&amp;ДАННЫЕ!$BJ1075&amp;"CD"&amp;IF(ДАННЫЕ!BF1075&gt;0,IF(ДАННЫЕ!BF1075&lt;200,1,IF(ДАННЫЕ!BF1075&lt;350,2,3)),0)&amp;"h"&amp;IF(ДАННЫЕ!$BK1075+ДАННЫЕ!$BL1075+ДАННЫЕ!$BM1075&gt;0,1,0)&amp;"x"&amp;ДАННЫЕ!$BK1075&amp;"y"&amp;ДАННЫЕ!$BL1075&amp;"z"&amp;ДАННЫЕ!$BM1075&amp;"c"&amp;IF(ДАННЫЕ!$BK1075+ДАННЫЕ!$BL1075+ДАННЫЕ!$BM1075=3,1,0)&amp;"a"&amp;IF(ДАННЫЕ!$BQ1075+ДАННЫЕ!$BR1075&gt;0,1,0)&amp;"d"&amp;ДАННЫЕ!$BQ1075&amp;"v"&amp;ДАННЫЕ!$BR1075&amp;"p"&amp;ДАННЫЕ!$BS1075&amp;"n"&amp;ДАННЫЕ!$BU1075&amp;"t"&amp;ДАННЫЕ!$BV1075&amp;"o"&amp;ДАННЫЕ!$BT1075&amp;"l"&amp;IF(ДАННЫЕ!$BN1075&gt;0,1,0)&amp;ДАННЫЕ!$BN1075&amp;"g"&amp;ДАННЫЕ!$BO1075&amp;"s"&amp;ДАННЫЕ!$BP1075&amp;"DZ"&amp;IF(ДАННЫЕ!B1075-ДАННЫЕ!G1075 &lt; 60,IF(ДАННЫЕ!B1075-ДАННЫЕ!G1075 &gt;= 0,1,0),0)&amp;"u"&amp;IF(ДАННЫЕ!$CJ1075&gt;0,1,0)</f>
        <v>brCD0h0xyzc0a0dvpntol0gsDZ1u0</v>
      </c>
      <c r="N1075" s="28" t="str">
        <f ca="1">ДАННЫЕ!$F1075&amp;ДАННЫЕ!$I1075&amp;"g"&amp;B1075&amp;"cf"&amp;D1075&amp;"a"&amp;IF(ДАННЫЕ!$BX1075&gt;0,1,0)&amp;IF(ДАННЫЕ!$BF1075&gt;500,1,IF(ДАННЫЕ!$BF1075&gt;350,2,IF(ДАННЫЕ!$BF1075&gt;=200,3,IF(ДАННЫЕ!$BF1075&gt;=100,4,IF(ДАННЫЕ!$BF1075&gt;=50,5,IF(ДАННЫЕ!$BF1075&lt;50,6,0))))))&amp;"AR"&amp;IF(DATEDIF(ДАННЫЕ!$BX1075,ДАННЫЕ!$F$1,"y")&gt;1,1,0)&amp;"VG"&amp;IF(ДАННЫЕ!$BH1075="0",1,0)&amp;"o"&amp;IF(T1075+ДАННЫЕ!$AF1075+ДАННЫЕ!$AG1075+ДАННЫЕ!$AH1075+ДАННЫЕ!$AI1075+ДАННЫЕ!$AJ1075+ДАННЫЕ!$AP1075+ДАННЫЕ!$AQ1075+ДАННЫЕ!$AR1075+ДАННЫЕ!$AU1075+ДАННЫЕ!$AW1075+ДАННЫЕ!$AS1075+ДАННЫЕ!$AT1075&gt;0,1,0)&amp;"x"&amp;ДАННЫЕ!$AG1075&amp;"p"&amp;IF(ДАННЫЕ!$BY1075&gt;0,1,0)&amp;"v"&amp;IF(ДАННЫЕ!$BZ1075&gt;0,1,0)&amp;"n"&amp;ДАННЫЕ!$CA1075&amp;"t"&amp;ДАННЫЕ!$AY1075&amp;"k"&amp;ДАННЫЕ!$CB1075&amp;"q"&amp;ДАННЫЕ!$CC1075&amp;"w"&amp;ДАННЫЕ!$CD1075&amp;"e"&amp;ДАННЫЕ!$CE1075&amp;"m"&amp;ДАННЫЕ!$CF1075&amp;"c"&amp;ДАННЫЕ!$CG1075&amp;"z"&amp;ДАННЫЕ!$CH1075&amp;"d"&amp;IF(H1075=4,1,0)&amp;"s"&amp;IF(ДАННЫЕ!$J1075=1,0,1)&amp;"u"&amp;IF(ДАННЫЕ!$CJ1075&gt;0,1,0)</f>
        <v>g0cf0a06AR1VG0o0xp0v0ntkqwemczd0s1u0</v>
      </c>
      <c r="O1075" s="28" t="str">
        <f>ДАННЫЕ!$I1075&amp;"g"&amp;B1075&amp;A1075&amp;"f"&amp;P1075&amp;"c"&amp;IF(ДАННЫЕ!$U1075&gt;0,1,0)&amp;"s"&amp;IF(ДАННЫЕ!$Q1075&gt;0,IF(YEAR(ДАННЫЕ!$F$1)=YEAR(ДАННЫЕ!$Q1075),IF(MONTH(ДАННЫЕ!$F$1)=MONTH(ДАННЫЕ!$Q1075),111,11),1),0)&amp;"i"&amp;IF(ДАННЫЕ!$R1075+ДАННЫЕ!$S1075+ДАННЫЕ!$T1075=0,0,1)&amp;"h"&amp;IF(ДАННЫЕ!$P1075&gt;0,1,0)&amp;"p"&amp;IF(ДАННЫЕ!$CI1075&gt;0,IF(YEAR(ДАННЫЕ!$F$1)=YEAR(ДАННЫЕ!$CI1075),IF(MONTH(ДАННЫЕ!$F$1)=MONTH(ДАННЫЕ!$CI1075),111,11),1),0)&amp;"d"&amp;IF(ДАННЫЕ!$CJ1075&gt;0,IF(YEAR(ДАННЫЕ!$F$1)=YEAR(ДАННЫЕ!$CJ1075),IF(MONTH(ДАННЫЕ!$F$1)=MONTH(ДАННЫЕ!$CJ1075),111,11),1),0)&amp;"o"&amp;IF(ДАННЫЕ!$CK1075&gt;0,IF(MONTH(ДАННЫЕ!$F$1)=MONTH(ДАННЫЕ!$CK1075),111,11),0)&amp;"v"&amp;IF(ДАННЫЕ!$BE1075&gt;0,IF(MONTH(ДАННЫЕ!$F$1)=MONTH(ДАННЫЕ!$BE1075),111,11),0)</f>
        <v>g00f0c0s0i0h0p0d0o0v0</v>
      </c>
      <c r="P1075" s="15">
        <f t="shared" si="53"/>
        <v>0</v>
      </c>
      <c r="Q1075" s="15">
        <f>IF(ДАННЫЕ!$F$1&gt;ДАННЫЕ!$N1075,IF(YEAR(ДАННЫЕ!$F$1)=YEAR(ДАННЫЕ!M1075),1,0),0)</f>
        <v>0</v>
      </c>
      <c r="R1075" s="15">
        <f>IF(ДАННЫЕ!$F$1&gt;ДАННЫЕ!$N1075,IF(YEAR(ДАННЫЕ!$F$1)=YEAR(ДАННЫЕ!N1075),1,0),0)</f>
        <v>0</v>
      </c>
      <c r="S1075" s="15">
        <f>IF(ДАННЫЕ!$AA1075="2А",1,IF(ДАННЫЕ!$AA1075="2Б",2,IF(ДАННЫЕ!$AA1075="2В",3,IF(ДАННЫЕ!$AA1075=3,4,IF(ДАННЫЕ!$AA1075="4А",5,IF(ДАННЫЕ!$AA1075="4Б",6,IF(ДАННЫЕ!$AA1075="4В",7,IF(ДАННЫЕ!$AA1075=5,8,0))))))))</f>
        <v>0</v>
      </c>
      <c r="T1075" s="15">
        <f>IF(OR(ДАННЫЕ!$AC1075=2,ДАННЫЕ!$AD1075=2,ДАННЫЕ!$AE1075=2),2,IF(OR(ДАННЫЕ!$AC1075=1,ДАННЫЕ!$AD1075=1,ДАННЫЕ!$AE1075=1),1,0))</f>
        <v>0</v>
      </c>
    </row>
    <row r="1076" spans="1:20" x14ac:dyDescent="0.2">
      <c r="A1076" s="78">
        <f>IF(B1076&gt;0,IF(MONTH(ДАННЫЕ!$F$1)=MONTH(ДАННЫЕ!$B1076),1,0),0)</f>
        <v>0</v>
      </c>
      <c r="B1076" s="14">
        <f>IF(ДАННЫЕ!$B1076&gt;0,IF(YEAR(ДАННЫЕ!$F$1)=YEAR(ДАННЫЕ!$B1076),1,0),0)</f>
        <v>0</v>
      </c>
      <c r="C1076" s="14">
        <f>IF(ДАННЫЕ!$CM1076&gt;0,IF(YEAR(ДАННЫЕ!$F$1)=YEAR(ДАННЫЕ!$CM1076),1,0),0)</f>
        <v>0</v>
      </c>
      <c r="D1076" s="14">
        <f>IF(ДАННЫЕ!$CJ1076&gt;0,IF(ДАННЫЕ!$CL1076&gt;ДАННЫЕ!$F$1,1,IF(ДАННЫЕ!$CL1076&gt;0,0,1)),0)</f>
        <v>0</v>
      </c>
      <c r="E1076" s="43" t="str">
        <f ca="1">IF(ДАННЫЕ!$F$1&gt;0,IF(ДАННЫЕ!$G1076&gt;0,DATEDIF(ДАННЫЕ!$G1076,ДАННЫЕ!$F$1,"y"),""),IF(ДАННЫЕ!$G1076&gt;0,DATEDIF(ДАННЫЕ!$G1076,TODAY(),"y"),""))</f>
        <v/>
      </c>
      <c r="F1076" s="43" t="str">
        <f xml:space="preserve"> IF(ДАННЫЕ!$F1076="М",IF(E1076&gt;=18,IF(E1076&lt;60,1,""),""),"")&amp;IF(ДАННЫЕ!$F1076="Ж",IF(E1076&gt;=18,IF(E1076&lt;55,1,""),""),"")</f>
        <v/>
      </c>
      <c r="G1076" s="43" t="str">
        <f xml:space="preserve"> IF(ДАННЫЕ!$F1076="М",IF(E1076&gt;=60,2,""),"")&amp;IF(ДАННЫЕ!$F1076="Ж",IF(E1076&gt;=55,2,""),"")</f>
        <v/>
      </c>
      <c r="H1076" s="43" t="str">
        <f t="shared" ca="1" si="51"/>
        <v/>
      </c>
      <c r="I1076" s="43" t="str">
        <f t="shared" ca="1" si="52"/>
        <v>03</v>
      </c>
      <c r="J1076" s="28" t="str">
        <f ca="1">ДАННЫЕ!$F1076&amp;H1076&amp;I1076&amp;ДАННЫЕ!$I1076&amp;"m"&amp;IF(ДАННЫЕ!$I1076&gt;0,IF(ДАННЫЕ!$J1076&gt;0,0,1),"")&amp;"f"&amp;IF(ДАННЫЕ!$R1076&gt;0,IF(YEAR(ДАННЫЕ!$F$1)=YEAR(ДАННЫЕ!$R1076),1,0),0)&amp;"z"&amp;ДАННЫЕ!$R1076&amp;"p"&amp;ДАННЫЕ!$S1076&amp;"i"&amp;ДАННЫЕ!$T1076&amp;"h"&amp;ДАННЫЕ!$K1076&amp;"be"&amp;ДАННЫЕ!$BI1076&amp;"CD"&amp;IF(ДАННЫЕ!BF1076&gt;500,4,IF(ДАННЫЕ!BF1076&gt;350,3,IF(ДАННЫЕ!BF1076&gt;200,2,IF(ДАННЫЕ!BF1076&gt;0,1,0))))&amp;"g"&amp;B1076&amp;"d"&amp;H1076&amp;"l"&amp;ДАННЫЕ!AT1076&amp;"a"&amp;ДАННЫЕ!$V1076&amp;"v"&amp;R1076&amp;"k"&amp;ДАННЫЕ!$U1076&amp;"s"&amp;ДАННЫЕ!$Y1076&amp;"t"&amp;ДАННЫЕ!$X1076&amp;"b"&amp;IF(ДАННЫЕ!$Q1076&gt;1,1,0)&amp;"PP"&amp;ДАННЫЕ!Z1076&amp;"c"&amp;S1076&amp;"x"&amp;IF(ДАННЫЕ!$BY1076&gt;0,IF(YEAR(ДАННЫЕ!$F$1)=YEAR(ДАННЫЕ!$BY1076),1,0),0)&amp;"n"&amp;IF(ДАННЫЕ!$BZ1076&gt;0,IF(YEAR(ДАННЫЕ!$F$1)=YEAR(ДАННЫЕ!$BZ1076),1,0),0)&amp;"u"&amp;D1076&amp;"z"&amp;IF(ДАННЫЕ!$CL1076&gt;0,IF(YEAR(ДАННЫЕ!$F$1)&gt;YEAR(ДАННЫЕ!$CL1076),11,12),0)</f>
        <v>03mf0zpihbeCD0g0dlav0kstb0PPc0x0n0u0z0</v>
      </c>
      <c r="K1076" s="28" t="str">
        <f ca="1">ДАННЫЕ!$I1076&amp;"x"&amp;B1076&amp;"w"&amp;IF(T1076+ДАННЫЕ!AD1076+ДАННЫЕ!AE1076+ДАННЫЕ!AF1076+ДАННЫЕ!AG1076+ДАННЫЕ!AH1076+ДАННЫЕ!$AL1076+ДАННЫЕ!AI1076+ДАННЫЕ!AJ1076+ДАННЫЕ!AK1076+ДАННЫЕ!AP1076+ДАННЫЕ!AQ1076+ДАННЫЕ!AR1076+ДАННЫЕ!$AM1076+ДАННЫЕ!$AN1076+ДАННЫЕ!AS1076+ДАННЫЕ!AT1076&gt;0,1,0)&amp;IF(OR(T1076=2,ДАННЫЕ!AD1076=2,ДАННЫЕ!AE1076=2,ДАННЫЕ!AF1076=2,ДАННЫЕ!AG1076=2,ДАННЫЕ!AH1076=2,ДАННЫЕ!$AL1076=2,ДАННЫЕ!AI1076=2,ДАННЫЕ!AJ1076=2,ДАННЫЕ!AK1076=2,ДАННЫЕ!AP1076=2,ДАННЫЕ!AQ1076=2,ДАННЫЕ!AR1076=2,ДАННЫЕ!$AM1076=2,ДАННЫЕ!$AN1076=2,ДАННЫЕ!AS1076=2,ДАННЫЕ!AT1076=2),2,0)&amp;"t"&amp;IF(T1076&gt;0,"1"&amp;T1076,"00")&amp;"f"&amp;IF(ДАННЫЕ!$AC1076,"1"&amp;ДАННЫЕ!$AC1076,"00")&amp;"b"&amp;IF(ДАННЫЕ!$AD1076,"1"&amp;ДАННЫЕ!$AD1076,"00")&amp;"g"&amp;IF(ДАННЫЕ!$AF1076,"1"&amp;ДАННЫЕ!$AF1076,"00")&amp;"c"&amp;IF(ДАННЫЕ!$AG1076,"1"&amp;ДАННЫЕ!$AG1076,"00")&amp;"i"&amp;IF(ДАННЫЕ!$AH1076,"1"&amp;ДАННЫЕ!$AH1076,"00")&amp;"r"&amp;IF(ДАННЫЕ!$AL1076,"1"&amp;ДАННЫЕ!$AL1076,"00")&amp;"m"&amp;IF(ДАННЫЕ!$AI1076,"1"&amp;ДАННЫЕ!$AI1076,"00")&amp;"hS"&amp;IF(ДАННЫЕ!$AJ1076,"1"&amp;ДАННЫЕ!$AJ1076,"00")&amp;"hZ"&amp;IF(ДАННЫЕ!$AK1076,"1"&amp;ДАННЫЕ!$AK1076,"00")&amp;"p"&amp;IF(ДАННЫЕ!$AP1076,"1"&amp;ДАННЫЕ!$AP1076,"00")&amp;"k"&amp;IF(ДАННЫЕ!$AQ1076,"1"&amp;ДАННЫЕ!$AQ1076,"00")&amp;"z"&amp;IF(ДАННЫЕ!$AR1076,"1"&amp;ДАННЫЕ!$AR1076,"00")&amp;"j"&amp;IF(ДАННЫЕ!$AM1076,"1"&amp;ДАННЫЕ!$AM1076,"00")&amp;"n"&amp;IF(ДАННЫЕ!$AN1076,"1"&amp;ДАННЫЕ!$AN1076,"00")&amp;"E"&amp;ДАННЫЕ!BI1076&amp;"L"&amp;ДАННЫЕ!AO1076&amp;"h"&amp;IF(ДАННЫЕ!$AU1076&gt;0,1,0)&amp;"v"&amp;IF(ДАННЫЕ!$AW1076&gt;0,1,0)&amp;"a"&amp;IF(ДАННЫЕ!$AS1076,"1"&amp;ДАННЫЕ!$AS1076,"00")&amp;"s"&amp;IF(ДАННЫЕ!$AT1076,"1"&amp;ДАННЫЕ!$AT1076,"00")&amp;"u"&amp;IF(ДАННЫЕ!$CJ1076&gt;0,1,0)&amp;"y"&amp;B1076&amp;"d"&amp;H1076&amp;"e"&amp;F1076&amp;G1076</f>
        <v>x0w00t00f00b00g00c00i00r00m00hS00hZ00p00k00z00j00n00ELh0v0a00s00u0y0de</v>
      </c>
      <c r="L1076" s="28" t="str">
        <f ca="1">ДАННЫЕ!$I1076&amp;"VN"&amp;IF(ДАННЫЕ!AW1076&gt;0,11,10)&amp;"CD"&amp;IF(ДАННЫЕ!BF1076&gt;500,16,IF(ДАННЫЕ!BF1076&gt;350,15,IF(ДАННЫЕ!BF1076&gt;=200,14,IF(ДАННЫЕ!BF1076&gt;=100,13,IF(ДАННЫЕ!BF1076&gt;=50,12,IF(ДАННЫЕ!BF1076&gt;0,11,10))))))&amp;"AR"&amp;IF(ДАННЫЕ!BX1076&gt;0,1,0)&amp;"GD"&amp;B1076&amp;"VV"&amp;IF(E1076&gt;=5,IF(E1076&lt;18,1,0),0)</f>
        <v>VN10CD10AR0GD0VV0</v>
      </c>
      <c r="M1076" s="28" t="str">
        <f>ДАННЫЕ!$I1076&amp;"b"&amp;ДАННЫЕ!$BI1076&amp;"r"&amp;ДАННЫЕ!$BJ1076&amp;"CD"&amp;IF(ДАННЫЕ!BF1076&gt;0,IF(ДАННЫЕ!BF1076&lt;200,1,IF(ДАННЫЕ!BF1076&lt;350,2,3)),0)&amp;"h"&amp;IF(ДАННЫЕ!$BK1076+ДАННЫЕ!$BL1076+ДАННЫЕ!$BM1076&gt;0,1,0)&amp;"x"&amp;ДАННЫЕ!$BK1076&amp;"y"&amp;ДАННЫЕ!$BL1076&amp;"z"&amp;ДАННЫЕ!$BM1076&amp;"c"&amp;IF(ДАННЫЕ!$BK1076+ДАННЫЕ!$BL1076+ДАННЫЕ!$BM1076=3,1,0)&amp;"a"&amp;IF(ДАННЫЕ!$BQ1076+ДАННЫЕ!$BR1076&gt;0,1,0)&amp;"d"&amp;ДАННЫЕ!$BQ1076&amp;"v"&amp;ДАННЫЕ!$BR1076&amp;"p"&amp;ДАННЫЕ!$BS1076&amp;"n"&amp;ДАННЫЕ!$BU1076&amp;"t"&amp;ДАННЫЕ!$BV1076&amp;"o"&amp;ДАННЫЕ!$BT1076&amp;"l"&amp;IF(ДАННЫЕ!$BN1076&gt;0,1,0)&amp;ДАННЫЕ!$BN1076&amp;"g"&amp;ДАННЫЕ!$BO1076&amp;"s"&amp;ДАННЫЕ!$BP1076&amp;"DZ"&amp;IF(ДАННЫЕ!B1076-ДАННЫЕ!G1076 &lt; 60,IF(ДАННЫЕ!B1076-ДАННЫЕ!G1076 &gt;= 0,1,0),0)&amp;"u"&amp;IF(ДАННЫЕ!$CJ1076&gt;0,1,0)</f>
        <v>brCD0h0xyzc0a0dvpntol0gsDZ1u0</v>
      </c>
      <c r="N1076" s="28" t="str">
        <f ca="1">ДАННЫЕ!$F1076&amp;ДАННЫЕ!$I1076&amp;"g"&amp;B1076&amp;"cf"&amp;D1076&amp;"a"&amp;IF(ДАННЫЕ!$BX1076&gt;0,1,0)&amp;IF(ДАННЫЕ!$BF1076&gt;500,1,IF(ДАННЫЕ!$BF1076&gt;350,2,IF(ДАННЫЕ!$BF1076&gt;=200,3,IF(ДАННЫЕ!$BF1076&gt;=100,4,IF(ДАННЫЕ!$BF1076&gt;=50,5,IF(ДАННЫЕ!$BF1076&lt;50,6,0))))))&amp;"AR"&amp;IF(DATEDIF(ДАННЫЕ!$BX1076,ДАННЫЕ!$F$1,"y")&gt;1,1,0)&amp;"VG"&amp;IF(ДАННЫЕ!$BH1076="0",1,0)&amp;"o"&amp;IF(T1076+ДАННЫЕ!$AF1076+ДАННЫЕ!$AG1076+ДАННЫЕ!$AH1076+ДАННЫЕ!$AI1076+ДАННЫЕ!$AJ1076+ДАННЫЕ!$AP1076+ДАННЫЕ!$AQ1076+ДАННЫЕ!$AR1076+ДАННЫЕ!$AU1076+ДАННЫЕ!$AW1076+ДАННЫЕ!$AS1076+ДАННЫЕ!$AT1076&gt;0,1,0)&amp;"x"&amp;ДАННЫЕ!$AG1076&amp;"p"&amp;IF(ДАННЫЕ!$BY1076&gt;0,1,0)&amp;"v"&amp;IF(ДАННЫЕ!$BZ1076&gt;0,1,0)&amp;"n"&amp;ДАННЫЕ!$CA1076&amp;"t"&amp;ДАННЫЕ!$AY1076&amp;"k"&amp;ДАННЫЕ!$CB1076&amp;"q"&amp;ДАННЫЕ!$CC1076&amp;"w"&amp;ДАННЫЕ!$CD1076&amp;"e"&amp;ДАННЫЕ!$CE1076&amp;"m"&amp;ДАННЫЕ!$CF1076&amp;"c"&amp;ДАННЫЕ!$CG1076&amp;"z"&amp;ДАННЫЕ!$CH1076&amp;"d"&amp;IF(H1076=4,1,0)&amp;"s"&amp;IF(ДАННЫЕ!$J1076=1,0,1)&amp;"u"&amp;IF(ДАННЫЕ!$CJ1076&gt;0,1,0)</f>
        <v>g0cf0a06AR1VG0o0xp0v0ntkqwemczd0s1u0</v>
      </c>
      <c r="O1076" s="28" t="str">
        <f>ДАННЫЕ!$I1076&amp;"g"&amp;B1076&amp;A1076&amp;"f"&amp;P1076&amp;"c"&amp;IF(ДАННЫЕ!$U1076&gt;0,1,0)&amp;"s"&amp;IF(ДАННЫЕ!$Q1076&gt;0,IF(YEAR(ДАННЫЕ!$F$1)=YEAR(ДАННЫЕ!$Q1076),IF(MONTH(ДАННЫЕ!$F$1)=MONTH(ДАННЫЕ!$Q1076),111,11),1),0)&amp;"i"&amp;IF(ДАННЫЕ!$R1076+ДАННЫЕ!$S1076+ДАННЫЕ!$T1076=0,0,1)&amp;"h"&amp;IF(ДАННЫЕ!$P1076&gt;0,1,0)&amp;"p"&amp;IF(ДАННЫЕ!$CI1076&gt;0,IF(YEAR(ДАННЫЕ!$F$1)=YEAR(ДАННЫЕ!$CI1076),IF(MONTH(ДАННЫЕ!$F$1)=MONTH(ДАННЫЕ!$CI1076),111,11),1),0)&amp;"d"&amp;IF(ДАННЫЕ!$CJ1076&gt;0,IF(YEAR(ДАННЫЕ!$F$1)=YEAR(ДАННЫЕ!$CJ1076),IF(MONTH(ДАННЫЕ!$F$1)=MONTH(ДАННЫЕ!$CJ1076),111,11),1),0)&amp;"o"&amp;IF(ДАННЫЕ!$CK1076&gt;0,IF(MONTH(ДАННЫЕ!$F$1)=MONTH(ДАННЫЕ!$CK1076),111,11),0)&amp;"v"&amp;IF(ДАННЫЕ!$BE1076&gt;0,IF(MONTH(ДАННЫЕ!$F$1)=MONTH(ДАННЫЕ!$BE1076),111,11),0)</f>
        <v>g00f0c0s0i0h0p0d0o0v0</v>
      </c>
      <c r="P1076" s="15">
        <f t="shared" si="53"/>
        <v>0</v>
      </c>
      <c r="Q1076" s="15">
        <f>IF(ДАННЫЕ!$F$1&gt;ДАННЫЕ!$N1076,IF(YEAR(ДАННЫЕ!$F$1)=YEAR(ДАННЫЕ!M1076),1,0),0)</f>
        <v>0</v>
      </c>
      <c r="R1076" s="15">
        <f>IF(ДАННЫЕ!$F$1&gt;ДАННЫЕ!$N1076,IF(YEAR(ДАННЫЕ!$F$1)=YEAR(ДАННЫЕ!N1076),1,0),0)</f>
        <v>0</v>
      </c>
      <c r="S1076" s="15">
        <f>IF(ДАННЫЕ!$AA1076="2А",1,IF(ДАННЫЕ!$AA1076="2Б",2,IF(ДАННЫЕ!$AA1076="2В",3,IF(ДАННЫЕ!$AA1076=3,4,IF(ДАННЫЕ!$AA1076="4А",5,IF(ДАННЫЕ!$AA1076="4Б",6,IF(ДАННЫЕ!$AA1076="4В",7,IF(ДАННЫЕ!$AA1076=5,8,0))))))))</f>
        <v>0</v>
      </c>
      <c r="T1076" s="15">
        <f>IF(OR(ДАННЫЕ!$AC1076=2,ДАННЫЕ!$AD1076=2,ДАННЫЕ!$AE1076=2),2,IF(OR(ДАННЫЕ!$AC1076=1,ДАННЫЕ!$AD1076=1,ДАННЫЕ!$AE1076=1),1,0))</f>
        <v>0</v>
      </c>
    </row>
    <row r="1077" spans="1:20" x14ac:dyDescent="0.2">
      <c r="A1077" s="78">
        <f>IF(B1077&gt;0,IF(MONTH(ДАННЫЕ!$F$1)=MONTH(ДАННЫЕ!$B1077),1,0),0)</f>
        <v>0</v>
      </c>
      <c r="B1077" s="14">
        <f>IF(ДАННЫЕ!$B1077&gt;0,IF(YEAR(ДАННЫЕ!$F$1)=YEAR(ДАННЫЕ!$B1077),1,0),0)</f>
        <v>0</v>
      </c>
      <c r="C1077" s="14">
        <f>IF(ДАННЫЕ!$CM1077&gt;0,IF(YEAR(ДАННЫЕ!$F$1)=YEAR(ДАННЫЕ!$CM1077),1,0),0)</f>
        <v>0</v>
      </c>
      <c r="D1077" s="14">
        <f>IF(ДАННЫЕ!$CJ1077&gt;0,IF(ДАННЫЕ!$CL1077&gt;ДАННЫЕ!$F$1,1,IF(ДАННЫЕ!$CL1077&gt;0,0,1)),0)</f>
        <v>0</v>
      </c>
      <c r="E1077" s="43" t="str">
        <f ca="1">IF(ДАННЫЕ!$F$1&gt;0,IF(ДАННЫЕ!$G1077&gt;0,DATEDIF(ДАННЫЕ!$G1077,ДАННЫЕ!$F$1,"y"),""),IF(ДАННЫЕ!$G1077&gt;0,DATEDIF(ДАННЫЕ!$G1077,TODAY(),"y"),""))</f>
        <v/>
      </c>
      <c r="F1077" s="43" t="str">
        <f xml:space="preserve"> IF(ДАННЫЕ!$F1077="М",IF(E1077&gt;=18,IF(E1077&lt;60,1,""),""),"")&amp;IF(ДАННЫЕ!$F1077="Ж",IF(E1077&gt;=18,IF(E1077&lt;55,1,""),""),"")</f>
        <v/>
      </c>
      <c r="G1077" s="43" t="str">
        <f xml:space="preserve"> IF(ДАННЫЕ!$F1077="М",IF(E1077&gt;=60,2,""),"")&amp;IF(ДАННЫЕ!$F1077="Ж",IF(E1077&gt;=55,2,""),"")</f>
        <v/>
      </c>
      <c r="H1077" s="43" t="str">
        <f t="shared" ca="1" si="51"/>
        <v/>
      </c>
      <c r="I1077" s="43" t="str">
        <f t="shared" ca="1" si="52"/>
        <v>03</v>
      </c>
      <c r="J1077" s="28" t="str">
        <f ca="1">ДАННЫЕ!$F1077&amp;H1077&amp;I1077&amp;ДАННЫЕ!$I1077&amp;"m"&amp;IF(ДАННЫЕ!$I1077&gt;0,IF(ДАННЫЕ!$J1077&gt;0,0,1),"")&amp;"f"&amp;IF(ДАННЫЕ!$R1077&gt;0,IF(YEAR(ДАННЫЕ!$F$1)=YEAR(ДАННЫЕ!$R1077),1,0),0)&amp;"z"&amp;ДАННЫЕ!$R1077&amp;"p"&amp;ДАННЫЕ!$S1077&amp;"i"&amp;ДАННЫЕ!$T1077&amp;"h"&amp;ДАННЫЕ!$K1077&amp;"be"&amp;ДАННЫЕ!$BI1077&amp;"CD"&amp;IF(ДАННЫЕ!BF1077&gt;500,4,IF(ДАННЫЕ!BF1077&gt;350,3,IF(ДАННЫЕ!BF1077&gt;200,2,IF(ДАННЫЕ!BF1077&gt;0,1,0))))&amp;"g"&amp;B1077&amp;"d"&amp;H1077&amp;"l"&amp;ДАННЫЕ!AT1077&amp;"a"&amp;ДАННЫЕ!$V1077&amp;"v"&amp;R1077&amp;"k"&amp;ДАННЫЕ!$U1077&amp;"s"&amp;ДАННЫЕ!$Y1077&amp;"t"&amp;ДАННЫЕ!$X1077&amp;"b"&amp;IF(ДАННЫЕ!$Q1077&gt;1,1,0)&amp;"PP"&amp;ДАННЫЕ!Z1077&amp;"c"&amp;S1077&amp;"x"&amp;IF(ДАННЫЕ!$BY1077&gt;0,IF(YEAR(ДАННЫЕ!$F$1)=YEAR(ДАННЫЕ!$BY1077),1,0),0)&amp;"n"&amp;IF(ДАННЫЕ!$BZ1077&gt;0,IF(YEAR(ДАННЫЕ!$F$1)=YEAR(ДАННЫЕ!$BZ1077),1,0),0)&amp;"u"&amp;D1077&amp;"z"&amp;IF(ДАННЫЕ!$CL1077&gt;0,IF(YEAR(ДАННЫЕ!$F$1)&gt;YEAR(ДАННЫЕ!$CL1077),11,12),0)</f>
        <v>03mf0zpihbeCD0g0dlav0kstb0PPc0x0n0u0z0</v>
      </c>
      <c r="K1077" s="28" t="str">
        <f ca="1">ДАННЫЕ!$I1077&amp;"x"&amp;B1077&amp;"w"&amp;IF(T1077+ДАННЫЕ!AD1077+ДАННЫЕ!AE1077+ДАННЫЕ!AF1077+ДАННЫЕ!AG1077+ДАННЫЕ!AH1077+ДАННЫЕ!$AL1077+ДАННЫЕ!AI1077+ДАННЫЕ!AJ1077+ДАННЫЕ!AK1077+ДАННЫЕ!AP1077+ДАННЫЕ!AQ1077+ДАННЫЕ!AR1077+ДАННЫЕ!$AM1077+ДАННЫЕ!$AN1077+ДАННЫЕ!AS1077+ДАННЫЕ!AT1077&gt;0,1,0)&amp;IF(OR(T1077=2,ДАННЫЕ!AD1077=2,ДАННЫЕ!AE1077=2,ДАННЫЕ!AF1077=2,ДАННЫЕ!AG1077=2,ДАННЫЕ!AH1077=2,ДАННЫЕ!$AL1077=2,ДАННЫЕ!AI1077=2,ДАННЫЕ!AJ1077=2,ДАННЫЕ!AK1077=2,ДАННЫЕ!AP1077=2,ДАННЫЕ!AQ1077=2,ДАННЫЕ!AR1077=2,ДАННЫЕ!$AM1077=2,ДАННЫЕ!$AN1077=2,ДАННЫЕ!AS1077=2,ДАННЫЕ!AT1077=2),2,0)&amp;"t"&amp;IF(T1077&gt;0,"1"&amp;T1077,"00")&amp;"f"&amp;IF(ДАННЫЕ!$AC1077,"1"&amp;ДАННЫЕ!$AC1077,"00")&amp;"b"&amp;IF(ДАННЫЕ!$AD1077,"1"&amp;ДАННЫЕ!$AD1077,"00")&amp;"g"&amp;IF(ДАННЫЕ!$AF1077,"1"&amp;ДАННЫЕ!$AF1077,"00")&amp;"c"&amp;IF(ДАННЫЕ!$AG1077,"1"&amp;ДАННЫЕ!$AG1077,"00")&amp;"i"&amp;IF(ДАННЫЕ!$AH1077,"1"&amp;ДАННЫЕ!$AH1077,"00")&amp;"r"&amp;IF(ДАННЫЕ!$AL1077,"1"&amp;ДАННЫЕ!$AL1077,"00")&amp;"m"&amp;IF(ДАННЫЕ!$AI1077,"1"&amp;ДАННЫЕ!$AI1077,"00")&amp;"hS"&amp;IF(ДАННЫЕ!$AJ1077,"1"&amp;ДАННЫЕ!$AJ1077,"00")&amp;"hZ"&amp;IF(ДАННЫЕ!$AK1077,"1"&amp;ДАННЫЕ!$AK1077,"00")&amp;"p"&amp;IF(ДАННЫЕ!$AP1077,"1"&amp;ДАННЫЕ!$AP1077,"00")&amp;"k"&amp;IF(ДАННЫЕ!$AQ1077,"1"&amp;ДАННЫЕ!$AQ1077,"00")&amp;"z"&amp;IF(ДАННЫЕ!$AR1077,"1"&amp;ДАННЫЕ!$AR1077,"00")&amp;"j"&amp;IF(ДАННЫЕ!$AM1077,"1"&amp;ДАННЫЕ!$AM1077,"00")&amp;"n"&amp;IF(ДАННЫЕ!$AN1077,"1"&amp;ДАННЫЕ!$AN1077,"00")&amp;"E"&amp;ДАННЫЕ!BI1077&amp;"L"&amp;ДАННЫЕ!AO1077&amp;"h"&amp;IF(ДАННЫЕ!$AU1077&gt;0,1,0)&amp;"v"&amp;IF(ДАННЫЕ!$AW1077&gt;0,1,0)&amp;"a"&amp;IF(ДАННЫЕ!$AS1077,"1"&amp;ДАННЫЕ!$AS1077,"00")&amp;"s"&amp;IF(ДАННЫЕ!$AT1077,"1"&amp;ДАННЫЕ!$AT1077,"00")&amp;"u"&amp;IF(ДАННЫЕ!$CJ1077&gt;0,1,0)&amp;"y"&amp;B1077&amp;"d"&amp;H1077&amp;"e"&amp;F1077&amp;G1077</f>
        <v>x0w00t00f00b00g00c00i00r00m00hS00hZ00p00k00z00j00n00ELh0v0a00s00u0y0de</v>
      </c>
      <c r="L1077" s="28" t="str">
        <f ca="1">ДАННЫЕ!$I1077&amp;"VN"&amp;IF(ДАННЫЕ!AW1077&gt;0,11,10)&amp;"CD"&amp;IF(ДАННЫЕ!BF1077&gt;500,16,IF(ДАННЫЕ!BF1077&gt;350,15,IF(ДАННЫЕ!BF1077&gt;=200,14,IF(ДАННЫЕ!BF1077&gt;=100,13,IF(ДАННЫЕ!BF1077&gt;=50,12,IF(ДАННЫЕ!BF1077&gt;0,11,10))))))&amp;"AR"&amp;IF(ДАННЫЕ!BX1077&gt;0,1,0)&amp;"GD"&amp;B1077&amp;"VV"&amp;IF(E1077&gt;=5,IF(E1077&lt;18,1,0),0)</f>
        <v>VN10CD10AR0GD0VV0</v>
      </c>
      <c r="M1077" s="28" t="str">
        <f>ДАННЫЕ!$I1077&amp;"b"&amp;ДАННЫЕ!$BI1077&amp;"r"&amp;ДАННЫЕ!$BJ1077&amp;"CD"&amp;IF(ДАННЫЕ!BF1077&gt;0,IF(ДАННЫЕ!BF1077&lt;200,1,IF(ДАННЫЕ!BF1077&lt;350,2,3)),0)&amp;"h"&amp;IF(ДАННЫЕ!$BK1077+ДАННЫЕ!$BL1077+ДАННЫЕ!$BM1077&gt;0,1,0)&amp;"x"&amp;ДАННЫЕ!$BK1077&amp;"y"&amp;ДАННЫЕ!$BL1077&amp;"z"&amp;ДАННЫЕ!$BM1077&amp;"c"&amp;IF(ДАННЫЕ!$BK1077+ДАННЫЕ!$BL1077+ДАННЫЕ!$BM1077=3,1,0)&amp;"a"&amp;IF(ДАННЫЕ!$BQ1077+ДАННЫЕ!$BR1077&gt;0,1,0)&amp;"d"&amp;ДАННЫЕ!$BQ1077&amp;"v"&amp;ДАННЫЕ!$BR1077&amp;"p"&amp;ДАННЫЕ!$BS1077&amp;"n"&amp;ДАННЫЕ!$BU1077&amp;"t"&amp;ДАННЫЕ!$BV1077&amp;"o"&amp;ДАННЫЕ!$BT1077&amp;"l"&amp;IF(ДАННЫЕ!$BN1077&gt;0,1,0)&amp;ДАННЫЕ!$BN1077&amp;"g"&amp;ДАННЫЕ!$BO1077&amp;"s"&amp;ДАННЫЕ!$BP1077&amp;"DZ"&amp;IF(ДАННЫЕ!B1077-ДАННЫЕ!G1077 &lt; 60,IF(ДАННЫЕ!B1077-ДАННЫЕ!G1077 &gt;= 0,1,0),0)&amp;"u"&amp;IF(ДАННЫЕ!$CJ1077&gt;0,1,0)</f>
        <v>brCD0h0xyzc0a0dvpntol0gsDZ1u0</v>
      </c>
      <c r="N1077" s="28" t="str">
        <f ca="1">ДАННЫЕ!$F1077&amp;ДАННЫЕ!$I1077&amp;"g"&amp;B1077&amp;"cf"&amp;D1077&amp;"a"&amp;IF(ДАННЫЕ!$BX1077&gt;0,1,0)&amp;IF(ДАННЫЕ!$BF1077&gt;500,1,IF(ДАННЫЕ!$BF1077&gt;350,2,IF(ДАННЫЕ!$BF1077&gt;=200,3,IF(ДАННЫЕ!$BF1077&gt;=100,4,IF(ДАННЫЕ!$BF1077&gt;=50,5,IF(ДАННЫЕ!$BF1077&lt;50,6,0))))))&amp;"AR"&amp;IF(DATEDIF(ДАННЫЕ!$BX1077,ДАННЫЕ!$F$1,"y")&gt;1,1,0)&amp;"VG"&amp;IF(ДАННЫЕ!$BH1077="0",1,0)&amp;"o"&amp;IF(T1077+ДАННЫЕ!$AF1077+ДАННЫЕ!$AG1077+ДАННЫЕ!$AH1077+ДАННЫЕ!$AI1077+ДАННЫЕ!$AJ1077+ДАННЫЕ!$AP1077+ДАННЫЕ!$AQ1077+ДАННЫЕ!$AR1077+ДАННЫЕ!$AU1077+ДАННЫЕ!$AW1077+ДАННЫЕ!$AS1077+ДАННЫЕ!$AT1077&gt;0,1,0)&amp;"x"&amp;ДАННЫЕ!$AG1077&amp;"p"&amp;IF(ДАННЫЕ!$BY1077&gt;0,1,0)&amp;"v"&amp;IF(ДАННЫЕ!$BZ1077&gt;0,1,0)&amp;"n"&amp;ДАННЫЕ!$CA1077&amp;"t"&amp;ДАННЫЕ!$AY1077&amp;"k"&amp;ДАННЫЕ!$CB1077&amp;"q"&amp;ДАННЫЕ!$CC1077&amp;"w"&amp;ДАННЫЕ!$CD1077&amp;"e"&amp;ДАННЫЕ!$CE1077&amp;"m"&amp;ДАННЫЕ!$CF1077&amp;"c"&amp;ДАННЫЕ!$CG1077&amp;"z"&amp;ДАННЫЕ!$CH1077&amp;"d"&amp;IF(H1077=4,1,0)&amp;"s"&amp;IF(ДАННЫЕ!$J1077=1,0,1)&amp;"u"&amp;IF(ДАННЫЕ!$CJ1077&gt;0,1,0)</f>
        <v>g0cf0a06AR1VG0o0xp0v0ntkqwemczd0s1u0</v>
      </c>
      <c r="O1077" s="28" t="str">
        <f>ДАННЫЕ!$I1077&amp;"g"&amp;B1077&amp;A1077&amp;"f"&amp;P1077&amp;"c"&amp;IF(ДАННЫЕ!$U1077&gt;0,1,0)&amp;"s"&amp;IF(ДАННЫЕ!$Q1077&gt;0,IF(YEAR(ДАННЫЕ!$F$1)=YEAR(ДАННЫЕ!$Q1077),IF(MONTH(ДАННЫЕ!$F$1)=MONTH(ДАННЫЕ!$Q1077),111,11),1),0)&amp;"i"&amp;IF(ДАННЫЕ!$R1077+ДАННЫЕ!$S1077+ДАННЫЕ!$T1077=0,0,1)&amp;"h"&amp;IF(ДАННЫЕ!$P1077&gt;0,1,0)&amp;"p"&amp;IF(ДАННЫЕ!$CI1077&gt;0,IF(YEAR(ДАННЫЕ!$F$1)=YEAR(ДАННЫЕ!$CI1077),IF(MONTH(ДАННЫЕ!$F$1)=MONTH(ДАННЫЕ!$CI1077),111,11),1),0)&amp;"d"&amp;IF(ДАННЫЕ!$CJ1077&gt;0,IF(YEAR(ДАННЫЕ!$F$1)=YEAR(ДАННЫЕ!$CJ1077),IF(MONTH(ДАННЫЕ!$F$1)=MONTH(ДАННЫЕ!$CJ1077),111,11),1),0)&amp;"o"&amp;IF(ДАННЫЕ!$CK1077&gt;0,IF(MONTH(ДАННЫЕ!$F$1)=MONTH(ДАННЫЕ!$CK1077),111,11),0)&amp;"v"&amp;IF(ДАННЫЕ!$BE1077&gt;0,IF(MONTH(ДАННЫЕ!$F$1)=MONTH(ДАННЫЕ!$BE1077),111,11),0)</f>
        <v>g00f0c0s0i0h0p0d0o0v0</v>
      </c>
      <c r="P1077" s="15">
        <f t="shared" si="53"/>
        <v>0</v>
      </c>
      <c r="Q1077" s="15">
        <f>IF(ДАННЫЕ!$F$1&gt;ДАННЫЕ!$N1077,IF(YEAR(ДАННЫЕ!$F$1)=YEAR(ДАННЫЕ!M1077),1,0),0)</f>
        <v>0</v>
      </c>
      <c r="R1077" s="15">
        <f>IF(ДАННЫЕ!$F$1&gt;ДАННЫЕ!$N1077,IF(YEAR(ДАННЫЕ!$F$1)=YEAR(ДАННЫЕ!N1077),1,0),0)</f>
        <v>0</v>
      </c>
      <c r="S1077" s="15">
        <f>IF(ДАННЫЕ!$AA1077="2А",1,IF(ДАННЫЕ!$AA1077="2Б",2,IF(ДАННЫЕ!$AA1077="2В",3,IF(ДАННЫЕ!$AA1077=3,4,IF(ДАННЫЕ!$AA1077="4А",5,IF(ДАННЫЕ!$AA1077="4Б",6,IF(ДАННЫЕ!$AA1077="4В",7,IF(ДАННЫЕ!$AA1077=5,8,0))))))))</f>
        <v>0</v>
      </c>
      <c r="T1077" s="15">
        <f>IF(OR(ДАННЫЕ!$AC1077=2,ДАННЫЕ!$AD1077=2,ДАННЫЕ!$AE1077=2),2,IF(OR(ДАННЫЕ!$AC1077=1,ДАННЫЕ!$AD1077=1,ДАННЫЕ!$AE1077=1),1,0))</f>
        <v>0</v>
      </c>
    </row>
    <row r="1078" spans="1:20" x14ac:dyDescent="0.2">
      <c r="A1078" s="78">
        <f>IF(B1078&gt;0,IF(MONTH(ДАННЫЕ!$F$1)=MONTH(ДАННЫЕ!$B1078),1,0),0)</f>
        <v>0</v>
      </c>
      <c r="B1078" s="14">
        <f>IF(ДАННЫЕ!$B1078&gt;0,IF(YEAR(ДАННЫЕ!$F$1)=YEAR(ДАННЫЕ!$B1078),1,0),0)</f>
        <v>0</v>
      </c>
      <c r="C1078" s="14">
        <f>IF(ДАННЫЕ!$CM1078&gt;0,IF(YEAR(ДАННЫЕ!$F$1)=YEAR(ДАННЫЕ!$CM1078),1,0),0)</f>
        <v>0</v>
      </c>
      <c r="D1078" s="14">
        <f>IF(ДАННЫЕ!$CJ1078&gt;0,IF(ДАННЫЕ!$CL1078&gt;ДАННЫЕ!$F$1,1,IF(ДАННЫЕ!$CL1078&gt;0,0,1)),0)</f>
        <v>0</v>
      </c>
      <c r="E1078" s="43" t="str">
        <f ca="1">IF(ДАННЫЕ!$F$1&gt;0,IF(ДАННЫЕ!$G1078&gt;0,DATEDIF(ДАННЫЕ!$G1078,ДАННЫЕ!$F$1,"y"),""),IF(ДАННЫЕ!$G1078&gt;0,DATEDIF(ДАННЫЕ!$G1078,TODAY(),"y"),""))</f>
        <v/>
      </c>
      <c r="F1078" s="43" t="str">
        <f xml:space="preserve"> IF(ДАННЫЕ!$F1078="М",IF(E1078&gt;=18,IF(E1078&lt;60,1,""),""),"")&amp;IF(ДАННЫЕ!$F1078="Ж",IF(E1078&gt;=18,IF(E1078&lt;55,1,""),""),"")</f>
        <v/>
      </c>
      <c r="G1078" s="43" t="str">
        <f xml:space="preserve"> IF(ДАННЫЕ!$F1078="М",IF(E1078&gt;=60,2,""),"")&amp;IF(ДАННЫЕ!$F1078="Ж",IF(E1078&gt;=55,2,""),"")</f>
        <v/>
      </c>
      <c r="H1078" s="43" t="str">
        <f t="shared" ca="1" si="51"/>
        <v/>
      </c>
      <c r="I1078" s="43" t="str">
        <f t="shared" ca="1" si="52"/>
        <v>03</v>
      </c>
      <c r="J1078" s="28" t="str">
        <f ca="1">ДАННЫЕ!$F1078&amp;H1078&amp;I1078&amp;ДАННЫЕ!$I1078&amp;"m"&amp;IF(ДАННЫЕ!$I1078&gt;0,IF(ДАННЫЕ!$J1078&gt;0,0,1),"")&amp;"f"&amp;IF(ДАННЫЕ!$R1078&gt;0,IF(YEAR(ДАННЫЕ!$F$1)=YEAR(ДАННЫЕ!$R1078),1,0),0)&amp;"z"&amp;ДАННЫЕ!$R1078&amp;"p"&amp;ДАННЫЕ!$S1078&amp;"i"&amp;ДАННЫЕ!$T1078&amp;"h"&amp;ДАННЫЕ!$K1078&amp;"be"&amp;ДАННЫЕ!$BI1078&amp;"CD"&amp;IF(ДАННЫЕ!BF1078&gt;500,4,IF(ДАННЫЕ!BF1078&gt;350,3,IF(ДАННЫЕ!BF1078&gt;200,2,IF(ДАННЫЕ!BF1078&gt;0,1,0))))&amp;"g"&amp;B1078&amp;"d"&amp;H1078&amp;"l"&amp;ДАННЫЕ!AT1078&amp;"a"&amp;ДАННЫЕ!$V1078&amp;"v"&amp;R1078&amp;"k"&amp;ДАННЫЕ!$U1078&amp;"s"&amp;ДАННЫЕ!$Y1078&amp;"t"&amp;ДАННЫЕ!$X1078&amp;"b"&amp;IF(ДАННЫЕ!$Q1078&gt;1,1,0)&amp;"PP"&amp;ДАННЫЕ!Z1078&amp;"c"&amp;S1078&amp;"x"&amp;IF(ДАННЫЕ!$BY1078&gt;0,IF(YEAR(ДАННЫЕ!$F$1)=YEAR(ДАННЫЕ!$BY1078),1,0),0)&amp;"n"&amp;IF(ДАННЫЕ!$BZ1078&gt;0,IF(YEAR(ДАННЫЕ!$F$1)=YEAR(ДАННЫЕ!$BZ1078),1,0),0)&amp;"u"&amp;D1078&amp;"z"&amp;IF(ДАННЫЕ!$CL1078&gt;0,IF(YEAR(ДАННЫЕ!$F$1)&gt;YEAR(ДАННЫЕ!$CL1078),11,12),0)</f>
        <v>03mf0zpihbeCD0g0dlav0kstb0PPc0x0n0u0z0</v>
      </c>
      <c r="K1078" s="28" t="str">
        <f ca="1">ДАННЫЕ!$I1078&amp;"x"&amp;B1078&amp;"w"&amp;IF(T1078+ДАННЫЕ!AD1078+ДАННЫЕ!AE1078+ДАННЫЕ!AF1078+ДАННЫЕ!AG1078+ДАННЫЕ!AH1078+ДАННЫЕ!$AL1078+ДАННЫЕ!AI1078+ДАННЫЕ!AJ1078+ДАННЫЕ!AK1078+ДАННЫЕ!AP1078+ДАННЫЕ!AQ1078+ДАННЫЕ!AR1078+ДАННЫЕ!$AM1078+ДАННЫЕ!$AN1078+ДАННЫЕ!AS1078+ДАННЫЕ!AT1078&gt;0,1,0)&amp;IF(OR(T1078=2,ДАННЫЕ!AD1078=2,ДАННЫЕ!AE1078=2,ДАННЫЕ!AF1078=2,ДАННЫЕ!AG1078=2,ДАННЫЕ!AH1078=2,ДАННЫЕ!$AL1078=2,ДАННЫЕ!AI1078=2,ДАННЫЕ!AJ1078=2,ДАННЫЕ!AK1078=2,ДАННЫЕ!AP1078=2,ДАННЫЕ!AQ1078=2,ДАННЫЕ!AR1078=2,ДАННЫЕ!$AM1078=2,ДАННЫЕ!$AN1078=2,ДАННЫЕ!AS1078=2,ДАННЫЕ!AT1078=2),2,0)&amp;"t"&amp;IF(T1078&gt;0,"1"&amp;T1078,"00")&amp;"f"&amp;IF(ДАННЫЕ!$AC1078,"1"&amp;ДАННЫЕ!$AC1078,"00")&amp;"b"&amp;IF(ДАННЫЕ!$AD1078,"1"&amp;ДАННЫЕ!$AD1078,"00")&amp;"g"&amp;IF(ДАННЫЕ!$AF1078,"1"&amp;ДАННЫЕ!$AF1078,"00")&amp;"c"&amp;IF(ДАННЫЕ!$AG1078,"1"&amp;ДАННЫЕ!$AG1078,"00")&amp;"i"&amp;IF(ДАННЫЕ!$AH1078,"1"&amp;ДАННЫЕ!$AH1078,"00")&amp;"r"&amp;IF(ДАННЫЕ!$AL1078,"1"&amp;ДАННЫЕ!$AL1078,"00")&amp;"m"&amp;IF(ДАННЫЕ!$AI1078,"1"&amp;ДАННЫЕ!$AI1078,"00")&amp;"hS"&amp;IF(ДАННЫЕ!$AJ1078,"1"&amp;ДАННЫЕ!$AJ1078,"00")&amp;"hZ"&amp;IF(ДАННЫЕ!$AK1078,"1"&amp;ДАННЫЕ!$AK1078,"00")&amp;"p"&amp;IF(ДАННЫЕ!$AP1078,"1"&amp;ДАННЫЕ!$AP1078,"00")&amp;"k"&amp;IF(ДАННЫЕ!$AQ1078,"1"&amp;ДАННЫЕ!$AQ1078,"00")&amp;"z"&amp;IF(ДАННЫЕ!$AR1078,"1"&amp;ДАННЫЕ!$AR1078,"00")&amp;"j"&amp;IF(ДАННЫЕ!$AM1078,"1"&amp;ДАННЫЕ!$AM1078,"00")&amp;"n"&amp;IF(ДАННЫЕ!$AN1078,"1"&amp;ДАННЫЕ!$AN1078,"00")&amp;"E"&amp;ДАННЫЕ!BI1078&amp;"L"&amp;ДАННЫЕ!AO1078&amp;"h"&amp;IF(ДАННЫЕ!$AU1078&gt;0,1,0)&amp;"v"&amp;IF(ДАННЫЕ!$AW1078&gt;0,1,0)&amp;"a"&amp;IF(ДАННЫЕ!$AS1078,"1"&amp;ДАННЫЕ!$AS1078,"00")&amp;"s"&amp;IF(ДАННЫЕ!$AT1078,"1"&amp;ДАННЫЕ!$AT1078,"00")&amp;"u"&amp;IF(ДАННЫЕ!$CJ1078&gt;0,1,0)&amp;"y"&amp;B1078&amp;"d"&amp;H1078&amp;"e"&amp;F1078&amp;G1078</f>
        <v>x0w00t00f00b00g00c00i00r00m00hS00hZ00p00k00z00j00n00ELh0v0a00s00u0y0de</v>
      </c>
      <c r="L1078" s="28" t="str">
        <f ca="1">ДАННЫЕ!$I1078&amp;"VN"&amp;IF(ДАННЫЕ!AW1078&gt;0,11,10)&amp;"CD"&amp;IF(ДАННЫЕ!BF1078&gt;500,16,IF(ДАННЫЕ!BF1078&gt;350,15,IF(ДАННЫЕ!BF1078&gt;=200,14,IF(ДАННЫЕ!BF1078&gt;=100,13,IF(ДАННЫЕ!BF1078&gt;=50,12,IF(ДАННЫЕ!BF1078&gt;0,11,10))))))&amp;"AR"&amp;IF(ДАННЫЕ!BX1078&gt;0,1,0)&amp;"GD"&amp;B1078&amp;"VV"&amp;IF(E1078&gt;=5,IF(E1078&lt;18,1,0),0)</f>
        <v>VN10CD10AR0GD0VV0</v>
      </c>
      <c r="M1078" s="28" t="str">
        <f>ДАННЫЕ!$I1078&amp;"b"&amp;ДАННЫЕ!$BI1078&amp;"r"&amp;ДАННЫЕ!$BJ1078&amp;"CD"&amp;IF(ДАННЫЕ!BF1078&gt;0,IF(ДАННЫЕ!BF1078&lt;200,1,IF(ДАННЫЕ!BF1078&lt;350,2,3)),0)&amp;"h"&amp;IF(ДАННЫЕ!$BK1078+ДАННЫЕ!$BL1078+ДАННЫЕ!$BM1078&gt;0,1,0)&amp;"x"&amp;ДАННЫЕ!$BK1078&amp;"y"&amp;ДАННЫЕ!$BL1078&amp;"z"&amp;ДАННЫЕ!$BM1078&amp;"c"&amp;IF(ДАННЫЕ!$BK1078+ДАННЫЕ!$BL1078+ДАННЫЕ!$BM1078=3,1,0)&amp;"a"&amp;IF(ДАННЫЕ!$BQ1078+ДАННЫЕ!$BR1078&gt;0,1,0)&amp;"d"&amp;ДАННЫЕ!$BQ1078&amp;"v"&amp;ДАННЫЕ!$BR1078&amp;"p"&amp;ДАННЫЕ!$BS1078&amp;"n"&amp;ДАННЫЕ!$BU1078&amp;"t"&amp;ДАННЫЕ!$BV1078&amp;"o"&amp;ДАННЫЕ!$BT1078&amp;"l"&amp;IF(ДАННЫЕ!$BN1078&gt;0,1,0)&amp;ДАННЫЕ!$BN1078&amp;"g"&amp;ДАННЫЕ!$BO1078&amp;"s"&amp;ДАННЫЕ!$BP1078&amp;"DZ"&amp;IF(ДАННЫЕ!B1078-ДАННЫЕ!G1078 &lt; 60,IF(ДАННЫЕ!B1078-ДАННЫЕ!G1078 &gt;= 0,1,0),0)&amp;"u"&amp;IF(ДАННЫЕ!$CJ1078&gt;0,1,0)</f>
        <v>brCD0h0xyzc0a0dvpntol0gsDZ1u0</v>
      </c>
      <c r="N1078" s="28" t="str">
        <f ca="1">ДАННЫЕ!$F1078&amp;ДАННЫЕ!$I1078&amp;"g"&amp;B1078&amp;"cf"&amp;D1078&amp;"a"&amp;IF(ДАННЫЕ!$BX1078&gt;0,1,0)&amp;IF(ДАННЫЕ!$BF1078&gt;500,1,IF(ДАННЫЕ!$BF1078&gt;350,2,IF(ДАННЫЕ!$BF1078&gt;=200,3,IF(ДАННЫЕ!$BF1078&gt;=100,4,IF(ДАННЫЕ!$BF1078&gt;=50,5,IF(ДАННЫЕ!$BF1078&lt;50,6,0))))))&amp;"AR"&amp;IF(DATEDIF(ДАННЫЕ!$BX1078,ДАННЫЕ!$F$1,"y")&gt;1,1,0)&amp;"VG"&amp;IF(ДАННЫЕ!$BH1078="0",1,0)&amp;"o"&amp;IF(T1078+ДАННЫЕ!$AF1078+ДАННЫЕ!$AG1078+ДАННЫЕ!$AH1078+ДАННЫЕ!$AI1078+ДАННЫЕ!$AJ1078+ДАННЫЕ!$AP1078+ДАННЫЕ!$AQ1078+ДАННЫЕ!$AR1078+ДАННЫЕ!$AU1078+ДАННЫЕ!$AW1078+ДАННЫЕ!$AS1078+ДАННЫЕ!$AT1078&gt;0,1,0)&amp;"x"&amp;ДАННЫЕ!$AG1078&amp;"p"&amp;IF(ДАННЫЕ!$BY1078&gt;0,1,0)&amp;"v"&amp;IF(ДАННЫЕ!$BZ1078&gt;0,1,0)&amp;"n"&amp;ДАННЫЕ!$CA1078&amp;"t"&amp;ДАННЫЕ!$AY1078&amp;"k"&amp;ДАННЫЕ!$CB1078&amp;"q"&amp;ДАННЫЕ!$CC1078&amp;"w"&amp;ДАННЫЕ!$CD1078&amp;"e"&amp;ДАННЫЕ!$CE1078&amp;"m"&amp;ДАННЫЕ!$CF1078&amp;"c"&amp;ДАННЫЕ!$CG1078&amp;"z"&amp;ДАННЫЕ!$CH1078&amp;"d"&amp;IF(H1078=4,1,0)&amp;"s"&amp;IF(ДАННЫЕ!$J1078=1,0,1)&amp;"u"&amp;IF(ДАННЫЕ!$CJ1078&gt;0,1,0)</f>
        <v>g0cf0a06AR1VG0o0xp0v0ntkqwemczd0s1u0</v>
      </c>
      <c r="O1078" s="28" t="str">
        <f>ДАННЫЕ!$I1078&amp;"g"&amp;B1078&amp;A1078&amp;"f"&amp;P1078&amp;"c"&amp;IF(ДАННЫЕ!$U1078&gt;0,1,0)&amp;"s"&amp;IF(ДАННЫЕ!$Q1078&gt;0,IF(YEAR(ДАННЫЕ!$F$1)=YEAR(ДАННЫЕ!$Q1078),IF(MONTH(ДАННЫЕ!$F$1)=MONTH(ДАННЫЕ!$Q1078),111,11),1),0)&amp;"i"&amp;IF(ДАННЫЕ!$R1078+ДАННЫЕ!$S1078+ДАННЫЕ!$T1078=0,0,1)&amp;"h"&amp;IF(ДАННЫЕ!$P1078&gt;0,1,0)&amp;"p"&amp;IF(ДАННЫЕ!$CI1078&gt;0,IF(YEAR(ДАННЫЕ!$F$1)=YEAR(ДАННЫЕ!$CI1078),IF(MONTH(ДАННЫЕ!$F$1)=MONTH(ДАННЫЕ!$CI1078),111,11),1),0)&amp;"d"&amp;IF(ДАННЫЕ!$CJ1078&gt;0,IF(YEAR(ДАННЫЕ!$F$1)=YEAR(ДАННЫЕ!$CJ1078),IF(MONTH(ДАННЫЕ!$F$1)=MONTH(ДАННЫЕ!$CJ1078),111,11),1),0)&amp;"o"&amp;IF(ДАННЫЕ!$CK1078&gt;0,IF(MONTH(ДАННЫЕ!$F$1)=MONTH(ДАННЫЕ!$CK1078),111,11),0)&amp;"v"&amp;IF(ДАННЫЕ!$BE1078&gt;0,IF(MONTH(ДАННЫЕ!$F$1)=MONTH(ДАННЫЕ!$BE1078),111,11),0)</f>
        <v>g00f0c0s0i0h0p0d0o0v0</v>
      </c>
      <c r="P1078" s="15">
        <f t="shared" si="53"/>
        <v>0</v>
      </c>
      <c r="Q1078" s="15">
        <f>IF(ДАННЫЕ!$F$1&gt;ДАННЫЕ!$N1078,IF(YEAR(ДАННЫЕ!$F$1)=YEAR(ДАННЫЕ!M1078),1,0),0)</f>
        <v>0</v>
      </c>
      <c r="R1078" s="15">
        <f>IF(ДАННЫЕ!$F$1&gt;ДАННЫЕ!$N1078,IF(YEAR(ДАННЫЕ!$F$1)=YEAR(ДАННЫЕ!N1078),1,0),0)</f>
        <v>0</v>
      </c>
      <c r="S1078" s="15">
        <f>IF(ДАННЫЕ!$AA1078="2А",1,IF(ДАННЫЕ!$AA1078="2Б",2,IF(ДАННЫЕ!$AA1078="2В",3,IF(ДАННЫЕ!$AA1078=3,4,IF(ДАННЫЕ!$AA1078="4А",5,IF(ДАННЫЕ!$AA1078="4Б",6,IF(ДАННЫЕ!$AA1078="4В",7,IF(ДАННЫЕ!$AA1078=5,8,0))))))))</f>
        <v>0</v>
      </c>
      <c r="T1078" s="15">
        <f>IF(OR(ДАННЫЕ!$AC1078=2,ДАННЫЕ!$AD1078=2,ДАННЫЕ!$AE1078=2),2,IF(OR(ДАННЫЕ!$AC1078=1,ДАННЫЕ!$AD1078=1,ДАННЫЕ!$AE1078=1),1,0))</f>
        <v>0</v>
      </c>
    </row>
    <row r="1079" spans="1:20" x14ac:dyDescent="0.2">
      <c r="A1079" s="78">
        <f>IF(B1079&gt;0,IF(MONTH(ДАННЫЕ!$F$1)=MONTH(ДАННЫЕ!$B1079),1,0),0)</f>
        <v>0</v>
      </c>
      <c r="B1079" s="14">
        <f>IF(ДАННЫЕ!$B1079&gt;0,IF(YEAR(ДАННЫЕ!$F$1)=YEAR(ДАННЫЕ!$B1079),1,0),0)</f>
        <v>0</v>
      </c>
      <c r="C1079" s="14">
        <f>IF(ДАННЫЕ!$CM1079&gt;0,IF(YEAR(ДАННЫЕ!$F$1)=YEAR(ДАННЫЕ!$CM1079),1,0),0)</f>
        <v>0</v>
      </c>
      <c r="D1079" s="14">
        <f>IF(ДАННЫЕ!$CJ1079&gt;0,IF(ДАННЫЕ!$CL1079&gt;ДАННЫЕ!$F$1,1,IF(ДАННЫЕ!$CL1079&gt;0,0,1)),0)</f>
        <v>0</v>
      </c>
      <c r="E1079" s="43" t="str">
        <f ca="1">IF(ДАННЫЕ!$F$1&gt;0,IF(ДАННЫЕ!$G1079&gt;0,DATEDIF(ДАННЫЕ!$G1079,ДАННЫЕ!$F$1,"y"),""),IF(ДАННЫЕ!$G1079&gt;0,DATEDIF(ДАННЫЕ!$G1079,TODAY(),"y"),""))</f>
        <v/>
      </c>
      <c r="F1079" s="43" t="str">
        <f xml:space="preserve"> IF(ДАННЫЕ!$F1079="М",IF(E1079&gt;=18,IF(E1079&lt;60,1,""),""),"")&amp;IF(ДАННЫЕ!$F1079="Ж",IF(E1079&gt;=18,IF(E1079&lt;55,1,""),""),"")</f>
        <v/>
      </c>
      <c r="G1079" s="43" t="str">
        <f xml:space="preserve"> IF(ДАННЫЕ!$F1079="М",IF(E1079&gt;=60,2,""),"")&amp;IF(ДАННЫЕ!$F1079="Ж",IF(E1079&gt;=55,2,""),"")</f>
        <v/>
      </c>
      <c r="H1079" s="43" t="str">
        <f t="shared" ca="1" si="51"/>
        <v/>
      </c>
      <c r="I1079" s="43" t="str">
        <f t="shared" ca="1" si="52"/>
        <v>03</v>
      </c>
      <c r="J1079" s="28" t="str">
        <f ca="1">ДАННЫЕ!$F1079&amp;H1079&amp;I1079&amp;ДАННЫЕ!$I1079&amp;"m"&amp;IF(ДАННЫЕ!$I1079&gt;0,IF(ДАННЫЕ!$J1079&gt;0,0,1),"")&amp;"f"&amp;IF(ДАННЫЕ!$R1079&gt;0,IF(YEAR(ДАННЫЕ!$F$1)=YEAR(ДАННЫЕ!$R1079),1,0),0)&amp;"z"&amp;ДАННЫЕ!$R1079&amp;"p"&amp;ДАННЫЕ!$S1079&amp;"i"&amp;ДАННЫЕ!$T1079&amp;"h"&amp;ДАННЫЕ!$K1079&amp;"be"&amp;ДАННЫЕ!$BI1079&amp;"CD"&amp;IF(ДАННЫЕ!BF1079&gt;500,4,IF(ДАННЫЕ!BF1079&gt;350,3,IF(ДАННЫЕ!BF1079&gt;200,2,IF(ДАННЫЕ!BF1079&gt;0,1,0))))&amp;"g"&amp;B1079&amp;"d"&amp;H1079&amp;"l"&amp;ДАННЫЕ!AT1079&amp;"a"&amp;ДАННЫЕ!$V1079&amp;"v"&amp;R1079&amp;"k"&amp;ДАННЫЕ!$U1079&amp;"s"&amp;ДАННЫЕ!$Y1079&amp;"t"&amp;ДАННЫЕ!$X1079&amp;"b"&amp;IF(ДАННЫЕ!$Q1079&gt;1,1,0)&amp;"PP"&amp;ДАННЫЕ!Z1079&amp;"c"&amp;S1079&amp;"x"&amp;IF(ДАННЫЕ!$BY1079&gt;0,IF(YEAR(ДАННЫЕ!$F$1)=YEAR(ДАННЫЕ!$BY1079),1,0),0)&amp;"n"&amp;IF(ДАННЫЕ!$BZ1079&gt;0,IF(YEAR(ДАННЫЕ!$F$1)=YEAR(ДАННЫЕ!$BZ1079),1,0),0)&amp;"u"&amp;D1079&amp;"z"&amp;IF(ДАННЫЕ!$CL1079&gt;0,IF(YEAR(ДАННЫЕ!$F$1)&gt;YEAR(ДАННЫЕ!$CL1079),11,12),0)</f>
        <v>03mf0zpihbeCD0g0dlav0kstb0PPc0x0n0u0z0</v>
      </c>
      <c r="K1079" s="28" t="str">
        <f ca="1">ДАННЫЕ!$I1079&amp;"x"&amp;B1079&amp;"w"&amp;IF(T1079+ДАННЫЕ!AD1079+ДАННЫЕ!AE1079+ДАННЫЕ!AF1079+ДАННЫЕ!AG1079+ДАННЫЕ!AH1079+ДАННЫЕ!$AL1079+ДАННЫЕ!AI1079+ДАННЫЕ!AJ1079+ДАННЫЕ!AK1079+ДАННЫЕ!AP1079+ДАННЫЕ!AQ1079+ДАННЫЕ!AR1079+ДАННЫЕ!$AM1079+ДАННЫЕ!$AN1079+ДАННЫЕ!AS1079+ДАННЫЕ!AT1079&gt;0,1,0)&amp;IF(OR(T1079=2,ДАННЫЕ!AD1079=2,ДАННЫЕ!AE1079=2,ДАННЫЕ!AF1079=2,ДАННЫЕ!AG1079=2,ДАННЫЕ!AH1079=2,ДАННЫЕ!$AL1079=2,ДАННЫЕ!AI1079=2,ДАННЫЕ!AJ1079=2,ДАННЫЕ!AK1079=2,ДАННЫЕ!AP1079=2,ДАННЫЕ!AQ1079=2,ДАННЫЕ!AR1079=2,ДАННЫЕ!$AM1079=2,ДАННЫЕ!$AN1079=2,ДАННЫЕ!AS1079=2,ДАННЫЕ!AT1079=2),2,0)&amp;"t"&amp;IF(T1079&gt;0,"1"&amp;T1079,"00")&amp;"f"&amp;IF(ДАННЫЕ!$AC1079,"1"&amp;ДАННЫЕ!$AC1079,"00")&amp;"b"&amp;IF(ДАННЫЕ!$AD1079,"1"&amp;ДАННЫЕ!$AD1079,"00")&amp;"g"&amp;IF(ДАННЫЕ!$AF1079,"1"&amp;ДАННЫЕ!$AF1079,"00")&amp;"c"&amp;IF(ДАННЫЕ!$AG1079,"1"&amp;ДАННЫЕ!$AG1079,"00")&amp;"i"&amp;IF(ДАННЫЕ!$AH1079,"1"&amp;ДАННЫЕ!$AH1079,"00")&amp;"r"&amp;IF(ДАННЫЕ!$AL1079,"1"&amp;ДАННЫЕ!$AL1079,"00")&amp;"m"&amp;IF(ДАННЫЕ!$AI1079,"1"&amp;ДАННЫЕ!$AI1079,"00")&amp;"hS"&amp;IF(ДАННЫЕ!$AJ1079,"1"&amp;ДАННЫЕ!$AJ1079,"00")&amp;"hZ"&amp;IF(ДАННЫЕ!$AK1079,"1"&amp;ДАННЫЕ!$AK1079,"00")&amp;"p"&amp;IF(ДАННЫЕ!$AP1079,"1"&amp;ДАННЫЕ!$AP1079,"00")&amp;"k"&amp;IF(ДАННЫЕ!$AQ1079,"1"&amp;ДАННЫЕ!$AQ1079,"00")&amp;"z"&amp;IF(ДАННЫЕ!$AR1079,"1"&amp;ДАННЫЕ!$AR1079,"00")&amp;"j"&amp;IF(ДАННЫЕ!$AM1079,"1"&amp;ДАННЫЕ!$AM1079,"00")&amp;"n"&amp;IF(ДАННЫЕ!$AN1079,"1"&amp;ДАННЫЕ!$AN1079,"00")&amp;"E"&amp;ДАННЫЕ!BI1079&amp;"L"&amp;ДАННЫЕ!AO1079&amp;"h"&amp;IF(ДАННЫЕ!$AU1079&gt;0,1,0)&amp;"v"&amp;IF(ДАННЫЕ!$AW1079&gt;0,1,0)&amp;"a"&amp;IF(ДАННЫЕ!$AS1079,"1"&amp;ДАННЫЕ!$AS1079,"00")&amp;"s"&amp;IF(ДАННЫЕ!$AT1079,"1"&amp;ДАННЫЕ!$AT1079,"00")&amp;"u"&amp;IF(ДАННЫЕ!$CJ1079&gt;0,1,0)&amp;"y"&amp;B1079&amp;"d"&amp;H1079&amp;"e"&amp;F1079&amp;G1079</f>
        <v>x0w00t00f00b00g00c00i00r00m00hS00hZ00p00k00z00j00n00ELh0v0a00s00u0y0de</v>
      </c>
      <c r="L1079" s="28" t="str">
        <f ca="1">ДАННЫЕ!$I1079&amp;"VN"&amp;IF(ДАННЫЕ!AW1079&gt;0,11,10)&amp;"CD"&amp;IF(ДАННЫЕ!BF1079&gt;500,16,IF(ДАННЫЕ!BF1079&gt;350,15,IF(ДАННЫЕ!BF1079&gt;=200,14,IF(ДАННЫЕ!BF1079&gt;=100,13,IF(ДАННЫЕ!BF1079&gt;=50,12,IF(ДАННЫЕ!BF1079&gt;0,11,10))))))&amp;"AR"&amp;IF(ДАННЫЕ!BX1079&gt;0,1,0)&amp;"GD"&amp;B1079&amp;"VV"&amp;IF(E1079&gt;=5,IF(E1079&lt;18,1,0),0)</f>
        <v>VN10CD10AR0GD0VV0</v>
      </c>
      <c r="M1079" s="28" t="str">
        <f>ДАННЫЕ!$I1079&amp;"b"&amp;ДАННЫЕ!$BI1079&amp;"r"&amp;ДАННЫЕ!$BJ1079&amp;"CD"&amp;IF(ДАННЫЕ!BF1079&gt;0,IF(ДАННЫЕ!BF1079&lt;200,1,IF(ДАННЫЕ!BF1079&lt;350,2,3)),0)&amp;"h"&amp;IF(ДАННЫЕ!$BK1079+ДАННЫЕ!$BL1079+ДАННЫЕ!$BM1079&gt;0,1,0)&amp;"x"&amp;ДАННЫЕ!$BK1079&amp;"y"&amp;ДАННЫЕ!$BL1079&amp;"z"&amp;ДАННЫЕ!$BM1079&amp;"c"&amp;IF(ДАННЫЕ!$BK1079+ДАННЫЕ!$BL1079+ДАННЫЕ!$BM1079=3,1,0)&amp;"a"&amp;IF(ДАННЫЕ!$BQ1079+ДАННЫЕ!$BR1079&gt;0,1,0)&amp;"d"&amp;ДАННЫЕ!$BQ1079&amp;"v"&amp;ДАННЫЕ!$BR1079&amp;"p"&amp;ДАННЫЕ!$BS1079&amp;"n"&amp;ДАННЫЕ!$BU1079&amp;"t"&amp;ДАННЫЕ!$BV1079&amp;"o"&amp;ДАННЫЕ!$BT1079&amp;"l"&amp;IF(ДАННЫЕ!$BN1079&gt;0,1,0)&amp;ДАННЫЕ!$BN1079&amp;"g"&amp;ДАННЫЕ!$BO1079&amp;"s"&amp;ДАННЫЕ!$BP1079&amp;"DZ"&amp;IF(ДАННЫЕ!B1079-ДАННЫЕ!G1079 &lt; 60,IF(ДАННЫЕ!B1079-ДАННЫЕ!G1079 &gt;= 0,1,0),0)&amp;"u"&amp;IF(ДАННЫЕ!$CJ1079&gt;0,1,0)</f>
        <v>brCD0h0xyzc0a0dvpntol0gsDZ1u0</v>
      </c>
      <c r="N1079" s="28" t="str">
        <f ca="1">ДАННЫЕ!$F1079&amp;ДАННЫЕ!$I1079&amp;"g"&amp;B1079&amp;"cf"&amp;D1079&amp;"a"&amp;IF(ДАННЫЕ!$BX1079&gt;0,1,0)&amp;IF(ДАННЫЕ!$BF1079&gt;500,1,IF(ДАННЫЕ!$BF1079&gt;350,2,IF(ДАННЫЕ!$BF1079&gt;=200,3,IF(ДАННЫЕ!$BF1079&gt;=100,4,IF(ДАННЫЕ!$BF1079&gt;=50,5,IF(ДАННЫЕ!$BF1079&lt;50,6,0))))))&amp;"AR"&amp;IF(DATEDIF(ДАННЫЕ!$BX1079,ДАННЫЕ!$F$1,"y")&gt;1,1,0)&amp;"VG"&amp;IF(ДАННЫЕ!$BH1079="0",1,0)&amp;"o"&amp;IF(T1079+ДАННЫЕ!$AF1079+ДАННЫЕ!$AG1079+ДАННЫЕ!$AH1079+ДАННЫЕ!$AI1079+ДАННЫЕ!$AJ1079+ДАННЫЕ!$AP1079+ДАННЫЕ!$AQ1079+ДАННЫЕ!$AR1079+ДАННЫЕ!$AU1079+ДАННЫЕ!$AW1079+ДАННЫЕ!$AS1079+ДАННЫЕ!$AT1079&gt;0,1,0)&amp;"x"&amp;ДАННЫЕ!$AG1079&amp;"p"&amp;IF(ДАННЫЕ!$BY1079&gt;0,1,0)&amp;"v"&amp;IF(ДАННЫЕ!$BZ1079&gt;0,1,0)&amp;"n"&amp;ДАННЫЕ!$CA1079&amp;"t"&amp;ДАННЫЕ!$AY1079&amp;"k"&amp;ДАННЫЕ!$CB1079&amp;"q"&amp;ДАННЫЕ!$CC1079&amp;"w"&amp;ДАННЫЕ!$CD1079&amp;"e"&amp;ДАННЫЕ!$CE1079&amp;"m"&amp;ДАННЫЕ!$CF1079&amp;"c"&amp;ДАННЫЕ!$CG1079&amp;"z"&amp;ДАННЫЕ!$CH1079&amp;"d"&amp;IF(H1079=4,1,0)&amp;"s"&amp;IF(ДАННЫЕ!$J1079=1,0,1)&amp;"u"&amp;IF(ДАННЫЕ!$CJ1079&gt;0,1,0)</f>
        <v>g0cf0a06AR1VG0o0xp0v0ntkqwemczd0s1u0</v>
      </c>
      <c r="O1079" s="28" t="str">
        <f>ДАННЫЕ!$I1079&amp;"g"&amp;B1079&amp;A1079&amp;"f"&amp;P1079&amp;"c"&amp;IF(ДАННЫЕ!$U1079&gt;0,1,0)&amp;"s"&amp;IF(ДАННЫЕ!$Q1079&gt;0,IF(YEAR(ДАННЫЕ!$F$1)=YEAR(ДАННЫЕ!$Q1079),IF(MONTH(ДАННЫЕ!$F$1)=MONTH(ДАННЫЕ!$Q1079),111,11),1),0)&amp;"i"&amp;IF(ДАННЫЕ!$R1079+ДАННЫЕ!$S1079+ДАННЫЕ!$T1079=0,0,1)&amp;"h"&amp;IF(ДАННЫЕ!$P1079&gt;0,1,0)&amp;"p"&amp;IF(ДАННЫЕ!$CI1079&gt;0,IF(YEAR(ДАННЫЕ!$F$1)=YEAR(ДАННЫЕ!$CI1079),IF(MONTH(ДАННЫЕ!$F$1)=MONTH(ДАННЫЕ!$CI1079),111,11),1),0)&amp;"d"&amp;IF(ДАННЫЕ!$CJ1079&gt;0,IF(YEAR(ДАННЫЕ!$F$1)=YEAR(ДАННЫЕ!$CJ1079),IF(MONTH(ДАННЫЕ!$F$1)=MONTH(ДАННЫЕ!$CJ1079),111,11),1),0)&amp;"o"&amp;IF(ДАННЫЕ!$CK1079&gt;0,IF(MONTH(ДАННЫЕ!$F$1)=MONTH(ДАННЫЕ!$CK1079),111,11),0)&amp;"v"&amp;IF(ДАННЫЕ!$BE1079&gt;0,IF(MONTH(ДАННЫЕ!$F$1)=MONTH(ДАННЫЕ!$BE1079),111,11),0)</f>
        <v>g00f0c0s0i0h0p0d0o0v0</v>
      </c>
      <c r="P1079" s="15">
        <f t="shared" si="53"/>
        <v>0</v>
      </c>
      <c r="Q1079" s="15">
        <f>IF(ДАННЫЕ!$F$1&gt;ДАННЫЕ!$N1079,IF(YEAR(ДАННЫЕ!$F$1)=YEAR(ДАННЫЕ!M1079),1,0),0)</f>
        <v>0</v>
      </c>
      <c r="R1079" s="15">
        <f>IF(ДАННЫЕ!$F$1&gt;ДАННЫЕ!$N1079,IF(YEAR(ДАННЫЕ!$F$1)=YEAR(ДАННЫЕ!N1079),1,0),0)</f>
        <v>0</v>
      </c>
      <c r="S1079" s="15">
        <f>IF(ДАННЫЕ!$AA1079="2А",1,IF(ДАННЫЕ!$AA1079="2Б",2,IF(ДАННЫЕ!$AA1079="2В",3,IF(ДАННЫЕ!$AA1079=3,4,IF(ДАННЫЕ!$AA1079="4А",5,IF(ДАННЫЕ!$AA1079="4Б",6,IF(ДАННЫЕ!$AA1079="4В",7,IF(ДАННЫЕ!$AA1079=5,8,0))))))))</f>
        <v>0</v>
      </c>
      <c r="T1079" s="15">
        <f>IF(OR(ДАННЫЕ!$AC1079=2,ДАННЫЕ!$AD1079=2,ДАННЫЕ!$AE1079=2),2,IF(OR(ДАННЫЕ!$AC1079=1,ДАННЫЕ!$AD1079=1,ДАННЫЕ!$AE1079=1),1,0))</f>
        <v>0</v>
      </c>
    </row>
    <row r="1080" spans="1:20" x14ac:dyDescent="0.2">
      <c r="A1080" s="78">
        <f>IF(B1080&gt;0,IF(MONTH(ДАННЫЕ!$F$1)=MONTH(ДАННЫЕ!$B1080),1,0),0)</f>
        <v>0</v>
      </c>
      <c r="B1080" s="14">
        <f>IF(ДАННЫЕ!$B1080&gt;0,IF(YEAR(ДАННЫЕ!$F$1)=YEAR(ДАННЫЕ!$B1080),1,0),0)</f>
        <v>0</v>
      </c>
      <c r="C1080" s="14">
        <f>IF(ДАННЫЕ!$CM1080&gt;0,IF(YEAR(ДАННЫЕ!$F$1)=YEAR(ДАННЫЕ!$CM1080),1,0),0)</f>
        <v>0</v>
      </c>
      <c r="D1080" s="14">
        <f>IF(ДАННЫЕ!$CJ1080&gt;0,IF(ДАННЫЕ!$CL1080&gt;ДАННЫЕ!$F$1,1,IF(ДАННЫЕ!$CL1080&gt;0,0,1)),0)</f>
        <v>0</v>
      </c>
      <c r="E1080" s="43" t="str">
        <f ca="1">IF(ДАННЫЕ!$F$1&gt;0,IF(ДАННЫЕ!$G1080&gt;0,DATEDIF(ДАННЫЕ!$G1080,ДАННЫЕ!$F$1,"y"),""),IF(ДАННЫЕ!$G1080&gt;0,DATEDIF(ДАННЫЕ!$G1080,TODAY(),"y"),""))</f>
        <v/>
      </c>
      <c r="F1080" s="43" t="str">
        <f xml:space="preserve"> IF(ДАННЫЕ!$F1080="М",IF(E1080&gt;=18,IF(E1080&lt;60,1,""),""),"")&amp;IF(ДАННЫЕ!$F1080="Ж",IF(E1080&gt;=18,IF(E1080&lt;55,1,""),""),"")</f>
        <v/>
      </c>
      <c r="G1080" s="43" t="str">
        <f xml:space="preserve"> IF(ДАННЫЕ!$F1080="М",IF(E1080&gt;=60,2,""),"")&amp;IF(ДАННЫЕ!$F1080="Ж",IF(E1080&gt;=55,2,""),"")</f>
        <v/>
      </c>
      <c r="H1080" s="43" t="str">
        <f t="shared" ca="1" si="51"/>
        <v/>
      </c>
      <c r="I1080" s="43" t="str">
        <f t="shared" ca="1" si="52"/>
        <v>03</v>
      </c>
      <c r="J1080" s="28" t="str">
        <f ca="1">ДАННЫЕ!$F1080&amp;H1080&amp;I1080&amp;ДАННЫЕ!$I1080&amp;"m"&amp;IF(ДАННЫЕ!$I1080&gt;0,IF(ДАННЫЕ!$J1080&gt;0,0,1),"")&amp;"f"&amp;IF(ДАННЫЕ!$R1080&gt;0,IF(YEAR(ДАННЫЕ!$F$1)=YEAR(ДАННЫЕ!$R1080),1,0),0)&amp;"z"&amp;ДАННЫЕ!$R1080&amp;"p"&amp;ДАННЫЕ!$S1080&amp;"i"&amp;ДАННЫЕ!$T1080&amp;"h"&amp;ДАННЫЕ!$K1080&amp;"be"&amp;ДАННЫЕ!$BI1080&amp;"CD"&amp;IF(ДАННЫЕ!BF1080&gt;500,4,IF(ДАННЫЕ!BF1080&gt;350,3,IF(ДАННЫЕ!BF1080&gt;200,2,IF(ДАННЫЕ!BF1080&gt;0,1,0))))&amp;"g"&amp;B1080&amp;"d"&amp;H1080&amp;"l"&amp;ДАННЫЕ!AT1080&amp;"a"&amp;ДАННЫЕ!$V1080&amp;"v"&amp;R1080&amp;"k"&amp;ДАННЫЕ!$U1080&amp;"s"&amp;ДАННЫЕ!$Y1080&amp;"t"&amp;ДАННЫЕ!$X1080&amp;"b"&amp;IF(ДАННЫЕ!$Q1080&gt;1,1,0)&amp;"PP"&amp;ДАННЫЕ!Z1080&amp;"c"&amp;S1080&amp;"x"&amp;IF(ДАННЫЕ!$BY1080&gt;0,IF(YEAR(ДАННЫЕ!$F$1)=YEAR(ДАННЫЕ!$BY1080),1,0),0)&amp;"n"&amp;IF(ДАННЫЕ!$BZ1080&gt;0,IF(YEAR(ДАННЫЕ!$F$1)=YEAR(ДАННЫЕ!$BZ1080),1,0),0)&amp;"u"&amp;D1080&amp;"z"&amp;IF(ДАННЫЕ!$CL1080&gt;0,IF(YEAR(ДАННЫЕ!$F$1)&gt;YEAR(ДАННЫЕ!$CL1080),11,12),0)</f>
        <v>03mf0zpihbeCD0g0dlav0kstb0PPc0x0n0u0z0</v>
      </c>
      <c r="K1080" s="28" t="str">
        <f ca="1">ДАННЫЕ!$I1080&amp;"x"&amp;B1080&amp;"w"&amp;IF(T1080+ДАННЫЕ!AD1080+ДАННЫЕ!AE1080+ДАННЫЕ!AF1080+ДАННЫЕ!AG1080+ДАННЫЕ!AH1080+ДАННЫЕ!$AL1080+ДАННЫЕ!AI1080+ДАННЫЕ!AJ1080+ДАННЫЕ!AK1080+ДАННЫЕ!AP1080+ДАННЫЕ!AQ1080+ДАННЫЕ!AR1080+ДАННЫЕ!$AM1080+ДАННЫЕ!$AN1080+ДАННЫЕ!AS1080+ДАННЫЕ!AT1080&gt;0,1,0)&amp;IF(OR(T1080=2,ДАННЫЕ!AD1080=2,ДАННЫЕ!AE1080=2,ДАННЫЕ!AF1080=2,ДАННЫЕ!AG1080=2,ДАННЫЕ!AH1080=2,ДАННЫЕ!$AL1080=2,ДАННЫЕ!AI1080=2,ДАННЫЕ!AJ1080=2,ДАННЫЕ!AK1080=2,ДАННЫЕ!AP1080=2,ДАННЫЕ!AQ1080=2,ДАННЫЕ!AR1080=2,ДАННЫЕ!$AM1080=2,ДАННЫЕ!$AN1080=2,ДАННЫЕ!AS1080=2,ДАННЫЕ!AT1080=2),2,0)&amp;"t"&amp;IF(T1080&gt;0,"1"&amp;T1080,"00")&amp;"f"&amp;IF(ДАННЫЕ!$AC1080,"1"&amp;ДАННЫЕ!$AC1080,"00")&amp;"b"&amp;IF(ДАННЫЕ!$AD1080,"1"&amp;ДАННЫЕ!$AD1080,"00")&amp;"g"&amp;IF(ДАННЫЕ!$AF1080,"1"&amp;ДАННЫЕ!$AF1080,"00")&amp;"c"&amp;IF(ДАННЫЕ!$AG1080,"1"&amp;ДАННЫЕ!$AG1080,"00")&amp;"i"&amp;IF(ДАННЫЕ!$AH1080,"1"&amp;ДАННЫЕ!$AH1080,"00")&amp;"r"&amp;IF(ДАННЫЕ!$AL1080,"1"&amp;ДАННЫЕ!$AL1080,"00")&amp;"m"&amp;IF(ДАННЫЕ!$AI1080,"1"&amp;ДАННЫЕ!$AI1080,"00")&amp;"hS"&amp;IF(ДАННЫЕ!$AJ1080,"1"&amp;ДАННЫЕ!$AJ1080,"00")&amp;"hZ"&amp;IF(ДАННЫЕ!$AK1080,"1"&amp;ДАННЫЕ!$AK1080,"00")&amp;"p"&amp;IF(ДАННЫЕ!$AP1080,"1"&amp;ДАННЫЕ!$AP1080,"00")&amp;"k"&amp;IF(ДАННЫЕ!$AQ1080,"1"&amp;ДАННЫЕ!$AQ1080,"00")&amp;"z"&amp;IF(ДАННЫЕ!$AR1080,"1"&amp;ДАННЫЕ!$AR1080,"00")&amp;"j"&amp;IF(ДАННЫЕ!$AM1080,"1"&amp;ДАННЫЕ!$AM1080,"00")&amp;"n"&amp;IF(ДАННЫЕ!$AN1080,"1"&amp;ДАННЫЕ!$AN1080,"00")&amp;"E"&amp;ДАННЫЕ!BI1080&amp;"L"&amp;ДАННЫЕ!AO1080&amp;"h"&amp;IF(ДАННЫЕ!$AU1080&gt;0,1,0)&amp;"v"&amp;IF(ДАННЫЕ!$AW1080&gt;0,1,0)&amp;"a"&amp;IF(ДАННЫЕ!$AS1080,"1"&amp;ДАННЫЕ!$AS1080,"00")&amp;"s"&amp;IF(ДАННЫЕ!$AT1080,"1"&amp;ДАННЫЕ!$AT1080,"00")&amp;"u"&amp;IF(ДАННЫЕ!$CJ1080&gt;0,1,0)&amp;"y"&amp;B1080&amp;"d"&amp;H1080&amp;"e"&amp;F1080&amp;G1080</f>
        <v>x0w00t00f00b00g00c00i00r00m00hS00hZ00p00k00z00j00n00ELh0v0a00s00u0y0de</v>
      </c>
      <c r="L1080" s="28" t="str">
        <f ca="1">ДАННЫЕ!$I1080&amp;"VN"&amp;IF(ДАННЫЕ!AW1080&gt;0,11,10)&amp;"CD"&amp;IF(ДАННЫЕ!BF1080&gt;500,16,IF(ДАННЫЕ!BF1080&gt;350,15,IF(ДАННЫЕ!BF1080&gt;=200,14,IF(ДАННЫЕ!BF1080&gt;=100,13,IF(ДАННЫЕ!BF1080&gt;=50,12,IF(ДАННЫЕ!BF1080&gt;0,11,10))))))&amp;"AR"&amp;IF(ДАННЫЕ!BX1080&gt;0,1,0)&amp;"GD"&amp;B1080&amp;"VV"&amp;IF(E1080&gt;=5,IF(E1080&lt;18,1,0),0)</f>
        <v>VN10CD10AR0GD0VV0</v>
      </c>
      <c r="M1080" s="28" t="str">
        <f>ДАННЫЕ!$I1080&amp;"b"&amp;ДАННЫЕ!$BI1080&amp;"r"&amp;ДАННЫЕ!$BJ1080&amp;"CD"&amp;IF(ДАННЫЕ!BF1080&gt;0,IF(ДАННЫЕ!BF1080&lt;200,1,IF(ДАННЫЕ!BF1080&lt;350,2,3)),0)&amp;"h"&amp;IF(ДАННЫЕ!$BK1080+ДАННЫЕ!$BL1080+ДАННЫЕ!$BM1080&gt;0,1,0)&amp;"x"&amp;ДАННЫЕ!$BK1080&amp;"y"&amp;ДАННЫЕ!$BL1080&amp;"z"&amp;ДАННЫЕ!$BM1080&amp;"c"&amp;IF(ДАННЫЕ!$BK1080+ДАННЫЕ!$BL1080+ДАННЫЕ!$BM1080=3,1,0)&amp;"a"&amp;IF(ДАННЫЕ!$BQ1080+ДАННЫЕ!$BR1080&gt;0,1,0)&amp;"d"&amp;ДАННЫЕ!$BQ1080&amp;"v"&amp;ДАННЫЕ!$BR1080&amp;"p"&amp;ДАННЫЕ!$BS1080&amp;"n"&amp;ДАННЫЕ!$BU1080&amp;"t"&amp;ДАННЫЕ!$BV1080&amp;"o"&amp;ДАННЫЕ!$BT1080&amp;"l"&amp;IF(ДАННЫЕ!$BN1080&gt;0,1,0)&amp;ДАННЫЕ!$BN1080&amp;"g"&amp;ДАННЫЕ!$BO1080&amp;"s"&amp;ДАННЫЕ!$BP1080&amp;"DZ"&amp;IF(ДАННЫЕ!B1080-ДАННЫЕ!G1080 &lt; 60,IF(ДАННЫЕ!B1080-ДАННЫЕ!G1080 &gt;= 0,1,0),0)&amp;"u"&amp;IF(ДАННЫЕ!$CJ1080&gt;0,1,0)</f>
        <v>brCD0h0xyzc0a0dvpntol0gsDZ1u0</v>
      </c>
      <c r="N1080" s="28" t="str">
        <f ca="1">ДАННЫЕ!$F1080&amp;ДАННЫЕ!$I1080&amp;"g"&amp;B1080&amp;"cf"&amp;D1080&amp;"a"&amp;IF(ДАННЫЕ!$BX1080&gt;0,1,0)&amp;IF(ДАННЫЕ!$BF1080&gt;500,1,IF(ДАННЫЕ!$BF1080&gt;350,2,IF(ДАННЫЕ!$BF1080&gt;=200,3,IF(ДАННЫЕ!$BF1080&gt;=100,4,IF(ДАННЫЕ!$BF1080&gt;=50,5,IF(ДАННЫЕ!$BF1080&lt;50,6,0))))))&amp;"AR"&amp;IF(DATEDIF(ДАННЫЕ!$BX1080,ДАННЫЕ!$F$1,"y")&gt;1,1,0)&amp;"VG"&amp;IF(ДАННЫЕ!$BH1080="0",1,0)&amp;"o"&amp;IF(T1080+ДАННЫЕ!$AF1080+ДАННЫЕ!$AG1080+ДАННЫЕ!$AH1080+ДАННЫЕ!$AI1080+ДАННЫЕ!$AJ1080+ДАННЫЕ!$AP1080+ДАННЫЕ!$AQ1080+ДАННЫЕ!$AR1080+ДАННЫЕ!$AU1080+ДАННЫЕ!$AW1080+ДАННЫЕ!$AS1080+ДАННЫЕ!$AT1080&gt;0,1,0)&amp;"x"&amp;ДАННЫЕ!$AG1080&amp;"p"&amp;IF(ДАННЫЕ!$BY1080&gt;0,1,0)&amp;"v"&amp;IF(ДАННЫЕ!$BZ1080&gt;0,1,0)&amp;"n"&amp;ДАННЫЕ!$CA1080&amp;"t"&amp;ДАННЫЕ!$AY1080&amp;"k"&amp;ДАННЫЕ!$CB1080&amp;"q"&amp;ДАННЫЕ!$CC1080&amp;"w"&amp;ДАННЫЕ!$CD1080&amp;"e"&amp;ДАННЫЕ!$CE1080&amp;"m"&amp;ДАННЫЕ!$CF1080&amp;"c"&amp;ДАННЫЕ!$CG1080&amp;"z"&amp;ДАННЫЕ!$CH1080&amp;"d"&amp;IF(H1080=4,1,0)&amp;"s"&amp;IF(ДАННЫЕ!$J1080=1,0,1)&amp;"u"&amp;IF(ДАННЫЕ!$CJ1080&gt;0,1,0)</f>
        <v>g0cf0a06AR1VG0o0xp0v0ntkqwemczd0s1u0</v>
      </c>
      <c r="O1080" s="28" t="str">
        <f>ДАННЫЕ!$I1080&amp;"g"&amp;B1080&amp;A1080&amp;"f"&amp;P1080&amp;"c"&amp;IF(ДАННЫЕ!$U1080&gt;0,1,0)&amp;"s"&amp;IF(ДАННЫЕ!$Q1080&gt;0,IF(YEAR(ДАННЫЕ!$F$1)=YEAR(ДАННЫЕ!$Q1080),IF(MONTH(ДАННЫЕ!$F$1)=MONTH(ДАННЫЕ!$Q1080),111,11),1),0)&amp;"i"&amp;IF(ДАННЫЕ!$R1080+ДАННЫЕ!$S1080+ДАННЫЕ!$T1080=0,0,1)&amp;"h"&amp;IF(ДАННЫЕ!$P1080&gt;0,1,0)&amp;"p"&amp;IF(ДАННЫЕ!$CI1080&gt;0,IF(YEAR(ДАННЫЕ!$F$1)=YEAR(ДАННЫЕ!$CI1080),IF(MONTH(ДАННЫЕ!$F$1)=MONTH(ДАННЫЕ!$CI1080),111,11),1),0)&amp;"d"&amp;IF(ДАННЫЕ!$CJ1080&gt;0,IF(YEAR(ДАННЫЕ!$F$1)=YEAR(ДАННЫЕ!$CJ1080),IF(MONTH(ДАННЫЕ!$F$1)=MONTH(ДАННЫЕ!$CJ1080),111,11),1),0)&amp;"o"&amp;IF(ДАННЫЕ!$CK1080&gt;0,IF(MONTH(ДАННЫЕ!$F$1)=MONTH(ДАННЫЕ!$CK1080),111,11),0)&amp;"v"&amp;IF(ДАННЫЕ!$BE1080&gt;0,IF(MONTH(ДАННЫЕ!$F$1)=MONTH(ДАННЫЕ!$BE1080),111,11),0)</f>
        <v>g00f0c0s0i0h0p0d0o0v0</v>
      </c>
      <c r="P1080" s="15">
        <f t="shared" si="53"/>
        <v>0</v>
      </c>
      <c r="Q1080" s="15">
        <f>IF(ДАННЫЕ!$F$1&gt;ДАННЫЕ!$N1080,IF(YEAR(ДАННЫЕ!$F$1)=YEAR(ДАННЫЕ!M1080),1,0),0)</f>
        <v>0</v>
      </c>
      <c r="R1080" s="15">
        <f>IF(ДАННЫЕ!$F$1&gt;ДАННЫЕ!$N1080,IF(YEAR(ДАННЫЕ!$F$1)=YEAR(ДАННЫЕ!N1080),1,0),0)</f>
        <v>0</v>
      </c>
      <c r="S1080" s="15">
        <f>IF(ДАННЫЕ!$AA1080="2А",1,IF(ДАННЫЕ!$AA1080="2Б",2,IF(ДАННЫЕ!$AA1080="2В",3,IF(ДАННЫЕ!$AA1080=3,4,IF(ДАННЫЕ!$AA1080="4А",5,IF(ДАННЫЕ!$AA1080="4Б",6,IF(ДАННЫЕ!$AA1080="4В",7,IF(ДАННЫЕ!$AA1080=5,8,0))))))))</f>
        <v>0</v>
      </c>
      <c r="T1080" s="15">
        <f>IF(OR(ДАННЫЕ!$AC1080=2,ДАННЫЕ!$AD1080=2,ДАННЫЕ!$AE1080=2),2,IF(OR(ДАННЫЕ!$AC1080=1,ДАННЫЕ!$AD1080=1,ДАННЫЕ!$AE1080=1),1,0))</f>
        <v>0</v>
      </c>
    </row>
    <row r="1081" spans="1:20" x14ac:dyDescent="0.2">
      <c r="A1081" s="78">
        <f>IF(B1081&gt;0,IF(MONTH(ДАННЫЕ!$F$1)=MONTH(ДАННЫЕ!$B1081),1,0),0)</f>
        <v>0</v>
      </c>
      <c r="B1081" s="14">
        <f>IF(ДАННЫЕ!$B1081&gt;0,IF(YEAR(ДАННЫЕ!$F$1)=YEAR(ДАННЫЕ!$B1081),1,0),0)</f>
        <v>0</v>
      </c>
      <c r="C1081" s="14">
        <f>IF(ДАННЫЕ!$CM1081&gt;0,IF(YEAR(ДАННЫЕ!$F$1)=YEAR(ДАННЫЕ!$CM1081),1,0),0)</f>
        <v>0</v>
      </c>
      <c r="D1081" s="14">
        <f>IF(ДАННЫЕ!$CJ1081&gt;0,IF(ДАННЫЕ!$CL1081&gt;ДАННЫЕ!$F$1,1,IF(ДАННЫЕ!$CL1081&gt;0,0,1)),0)</f>
        <v>0</v>
      </c>
      <c r="E1081" s="43" t="str">
        <f ca="1">IF(ДАННЫЕ!$F$1&gt;0,IF(ДАННЫЕ!$G1081&gt;0,DATEDIF(ДАННЫЕ!$G1081,ДАННЫЕ!$F$1,"y"),""),IF(ДАННЫЕ!$G1081&gt;0,DATEDIF(ДАННЫЕ!$G1081,TODAY(),"y"),""))</f>
        <v/>
      </c>
      <c r="F1081" s="43" t="str">
        <f xml:space="preserve"> IF(ДАННЫЕ!$F1081="М",IF(E1081&gt;=18,IF(E1081&lt;60,1,""),""),"")&amp;IF(ДАННЫЕ!$F1081="Ж",IF(E1081&gt;=18,IF(E1081&lt;55,1,""),""),"")</f>
        <v/>
      </c>
      <c r="G1081" s="43" t="str">
        <f xml:space="preserve"> IF(ДАННЫЕ!$F1081="М",IF(E1081&gt;=60,2,""),"")&amp;IF(ДАННЫЕ!$F1081="Ж",IF(E1081&gt;=55,2,""),"")</f>
        <v/>
      </c>
      <c r="H1081" s="43" t="str">
        <f t="shared" ca="1" si="51"/>
        <v/>
      </c>
      <c r="I1081" s="43" t="str">
        <f t="shared" ca="1" si="52"/>
        <v>03</v>
      </c>
      <c r="J1081" s="28" t="str">
        <f ca="1">ДАННЫЕ!$F1081&amp;H1081&amp;I1081&amp;ДАННЫЕ!$I1081&amp;"m"&amp;IF(ДАННЫЕ!$I1081&gt;0,IF(ДАННЫЕ!$J1081&gt;0,0,1),"")&amp;"f"&amp;IF(ДАННЫЕ!$R1081&gt;0,IF(YEAR(ДАННЫЕ!$F$1)=YEAR(ДАННЫЕ!$R1081),1,0),0)&amp;"z"&amp;ДАННЫЕ!$R1081&amp;"p"&amp;ДАННЫЕ!$S1081&amp;"i"&amp;ДАННЫЕ!$T1081&amp;"h"&amp;ДАННЫЕ!$K1081&amp;"be"&amp;ДАННЫЕ!$BI1081&amp;"CD"&amp;IF(ДАННЫЕ!BF1081&gt;500,4,IF(ДАННЫЕ!BF1081&gt;350,3,IF(ДАННЫЕ!BF1081&gt;200,2,IF(ДАННЫЕ!BF1081&gt;0,1,0))))&amp;"g"&amp;B1081&amp;"d"&amp;H1081&amp;"l"&amp;ДАННЫЕ!AT1081&amp;"a"&amp;ДАННЫЕ!$V1081&amp;"v"&amp;R1081&amp;"k"&amp;ДАННЫЕ!$U1081&amp;"s"&amp;ДАННЫЕ!$Y1081&amp;"t"&amp;ДАННЫЕ!$X1081&amp;"b"&amp;IF(ДАННЫЕ!$Q1081&gt;1,1,0)&amp;"PP"&amp;ДАННЫЕ!Z1081&amp;"c"&amp;S1081&amp;"x"&amp;IF(ДАННЫЕ!$BY1081&gt;0,IF(YEAR(ДАННЫЕ!$F$1)=YEAR(ДАННЫЕ!$BY1081),1,0),0)&amp;"n"&amp;IF(ДАННЫЕ!$BZ1081&gt;0,IF(YEAR(ДАННЫЕ!$F$1)=YEAR(ДАННЫЕ!$BZ1081),1,0),0)&amp;"u"&amp;D1081&amp;"z"&amp;IF(ДАННЫЕ!$CL1081&gt;0,IF(YEAR(ДАННЫЕ!$F$1)&gt;YEAR(ДАННЫЕ!$CL1081),11,12),0)</f>
        <v>03mf0zpihbeCD0g0dlav0kstb0PPc0x0n0u0z0</v>
      </c>
      <c r="K1081" s="28" t="str">
        <f ca="1">ДАННЫЕ!$I1081&amp;"x"&amp;B1081&amp;"w"&amp;IF(T1081+ДАННЫЕ!AD1081+ДАННЫЕ!AE1081+ДАННЫЕ!AF1081+ДАННЫЕ!AG1081+ДАННЫЕ!AH1081+ДАННЫЕ!$AL1081+ДАННЫЕ!AI1081+ДАННЫЕ!AJ1081+ДАННЫЕ!AK1081+ДАННЫЕ!AP1081+ДАННЫЕ!AQ1081+ДАННЫЕ!AR1081+ДАННЫЕ!$AM1081+ДАННЫЕ!$AN1081+ДАННЫЕ!AS1081+ДАННЫЕ!AT1081&gt;0,1,0)&amp;IF(OR(T1081=2,ДАННЫЕ!AD1081=2,ДАННЫЕ!AE1081=2,ДАННЫЕ!AF1081=2,ДАННЫЕ!AG1081=2,ДАННЫЕ!AH1081=2,ДАННЫЕ!$AL1081=2,ДАННЫЕ!AI1081=2,ДАННЫЕ!AJ1081=2,ДАННЫЕ!AK1081=2,ДАННЫЕ!AP1081=2,ДАННЫЕ!AQ1081=2,ДАННЫЕ!AR1081=2,ДАННЫЕ!$AM1081=2,ДАННЫЕ!$AN1081=2,ДАННЫЕ!AS1081=2,ДАННЫЕ!AT1081=2),2,0)&amp;"t"&amp;IF(T1081&gt;0,"1"&amp;T1081,"00")&amp;"f"&amp;IF(ДАННЫЕ!$AC1081,"1"&amp;ДАННЫЕ!$AC1081,"00")&amp;"b"&amp;IF(ДАННЫЕ!$AD1081,"1"&amp;ДАННЫЕ!$AD1081,"00")&amp;"g"&amp;IF(ДАННЫЕ!$AF1081,"1"&amp;ДАННЫЕ!$AF1081,"00")&amp;"c"&amp;IF(ДАННЫЕ!$AG1081,"1"&amp;ДАННЫЕ!$AG1081,"00")&amp;"i"&amp;IF(ДАННЫЕ!$AH1081,"1"&amp;ДАННЫЕ!$AH1081,"00")&amp;"r"&amp;IF(ДАННЫЕ!$AL1081,"1"&amp;ДАННЫЕ!$AL1081,"00")&amp;"m"&amp;IF(ДАННЫЕ!$AI1081,"1"&amp;ДАННЫЕ!$AI1081,"00")&amp;"hS"&amp;IF(ДАННЫЕ!$AJ1081,"1"&amp;ДАННЫЕ!$AJ1081,"00")&amp;"hZ"&amp;IF(ДАННЫЕ!$AK1081,"1"&amp;ДАННЫЕ!$AK1081,"00")&amp;"p"&amp;IF(ДАННЫЕ!$AP1081,"1"&amp;ДАННЫЕ!$AP1081,"00")&amp;"k"&amp;IF(ДАННЫЕ!$AQ1081,"1"&amp;ДАННЫЕ!$AQ1081,"00")&amp;"z"&amp;IF(ДАННЫЕ!$AR1081,"1"&amp;ДАННЫЕ!$AR1081,"00")&amp;"j"&amp;IF(ДАННЫЕ!$AM1081,"1"&amp;ДАННЫЕ!$AM1081,"00")&amp;"n"&amp;IF(ДАННЫЕ!$AN1081,"1"&amp;ДАННЫЕ!$AN1081,"00")&amp;"E"&amp;ДАННЫЕ!BI1081&amp;"L"&amp;ДАННЫЕ!AO1081&amp;"h"&amp;IF(ДАННЫЕ!$AU1081&gt;0,1,0)&amp;"v"&amp;IF(ДАННЫЕ!$AW1081&gt;0,1,0)&amp;"a"&amp;IF(ДАННЫЕ!$AS1081,"1"&amp;ДАННЫЕ!$AS1081,"00")&amp;"s"&amp;IF(ДАННЫЕ!$AT1081,"1"&amp;ДАННЫЕ!$AT1081,"00")&amp;"u"&amp;IF(ДАННЫЕ!$CJ1081&gt;0,1,0)&amp;"y"&amp;B1081&amp;"d"&amp;H1081&amp;"e"&amp;F1081&amp;G1081</f>
        <v>x0w00t00f00b00g00c00i00r00m00hS00hZ00p00k00z00j00n00ELh0v0a00s00u0y0de</v>
      </c>
      <c r="L1081" s="28" t="str">
        <f ca="1">ДАННЫЕ!$I1081&amp;"VN"&amp;IF(ДАННЫЕ!AW1081&gt;0,11,10)&amp;"CD"&amp;IF(ДАННЫЕ!BF1081&gt;500,16,IF(ДАННЫЕ!BF1081&gt;350,15,IF(ДАННЫЕ!BF1081&gt;=200,14,IF(ДАННЫЕ!BF1081&gt;=100,13,IF(ДАННЫЕ!BF1081&gt;=50,12,IF(ДАННЫЕ!BF1081&gt;0,11,10))))))&amp;"AR"&amp;IF(ДАННЫЕ!BX1081&gt;0,1,0)&amp;"GD"&amp;B1081&amp;"VV"&amp;IF(E1081&gt;=5,IF(E1081&lt;18,1,0),0)</f>
        <v>VN10CD10AR0GD0VV0</v>
      </c>
      <c r="M1081" s="28" t="str">
        <f>ДАННЫЕ!$I1081&amp;"b"&amp;ДАННЫЕ!$BI1081&amp;"r"&amp;ДАННЫЕ!$BJ1081&amp;"CD"&amp;IF(ДАННЫЕ!BF1081&gt;0,IF(ДАННЫЕ!BF1081&lt;200,1,IF(ДАННЫЕ!BF1081&lt;350,2,3)),0)&amp;"h"&amp;IF(ДАННЫЕ!$BK1081+ДАННЫЕ!$BL1081+ДАННЫЕ!$BM1081&gt;0,1,0)&amp;"x"&amp;ДАННЫЕ!$BK1081&amp;"y"&amp;ДАННЫЕ!$BL1081&amp;"z"&amp;ДАННЫЕ!$BM1081&amp;"c"&amp;IF(ДАННЫЕ!$BK1081+ДАННЫЕ!$BL1081+ДАННЫЕ!$BM1081=3,1,0)&amp;"a"&amp;IF(ДАННЫЕ!$BQ1081+ДАННЫЕ!$BR1081&gt;0,1,0)&amp;"d"&amp;ДАННЫЕ!$BQ1081&amp;"v"&amp;ДАННЫЕ!$BR1081&amp;"p"&amp;ДАННЫЕ!$BS1081&amp;"n"&amp;ДАННЫЕ!$BU1081&amp;"t"&amp;ДАННЫЕ!$BV1081&amp;"o"&amp;ДАННЫЕ!$BT1081&amp;"l"&amp;IF(ДАННЫЕ!$BN1081&gt;0,1,0)&amp;ДАННЫЕ!$BN1081&amp;"g"&amp;ДАННЫЕ!$BO1081&amp;"s"&amp;ДАННЫЕ!$BP1081&amp;"DZ"&amp;IF(ДАННЫЕ!B1081-ДАННЫЕ!G1081 &lt; 60,IF(ДАННЫЕ!B1081-ДАННЫЕ!G1081 &gt;= 0,1,0),0)&amp;"u"&amp;IF(ДАННЫЕ!$CJ1081&gt;0,1,0)</f>
        <v>brCD0h0xyzc0a0dvpntol0gsDZ1u0</v>
      </c>
      <c r="N1081" s="28" t="str">
        <f ca="1">ДАННЫЕ!$F1081&amp;ДАННЫЕ!$I1081&amp;"g"&amp;B1081&amp;"cf"&amp;D1081&amp;"a"&amp;IF(ДАННЫЕ!$BX1081&gt;0,1,0)&amp;IF(ДАННЫЕ!$BF1081&gt;500,1,IF(ДАННЫЕ!$BF1081&gt;350,2,IF(ДАННЫЕ!$BF1081&gt;=200,3,IF(ДАННЫЕ!$BF1081&gt;=100,4,IF(ДАННЫЕ!$BF1081&gt;=50,5,IF(ДАННЫЕ!$BF1081&lt;50,6,0))))))&amp;"AR"&amp;IF(DATEDIF(ДАННЫЕ!$BX1081,ДАННЫЕ!$F$1,"y")&gt;1,1,0)&amp;"VG"&amp;IF(ДАННЫЕ!$BH1081="0",1,0)&amp;"o"&amp;IF(T1081+ДАННЫЕ!$AF1081+ДАННЫЕ!$AG1081+ДАННЫЕ!$AH1081+ДАННЫЕ!$AI1081+ДАННЫЕ!$AJ1081+ДАННЫЕ!$AP1081+ДАННЫЕ!$AQ1081+ДАННЫЕ!$AR1081+ДАННЫЕ!$AU1081+ДАННЫЕ!$AW1081+ДАННЫЕ!$AS1081+ДАННЫЕ!$AT1081&gt;0,1,0)&amp;"x"&amp;ДАННЫЕ!$AG1081&amp;"p"&amp;IF(ДАННЫЕ!$BY1081&gt;0,1,0)&amp;"v"&amp;IF(ДАННЫЕ!$BZ1081&gt;0,1,0)&amp;"n"&amp;ДАННЫЕ!$CA1081&amp;"t"&amp;ДАННЫЕ!$AY1081&amp;"k"&amp;ДАННЫЕ!$CB1081&amp;"q"&amp;ДАННЫЕ!$CC1081&amp;"w"&amp;ДАННЫЕ!$CD1081&amp;"e"&amp;ДАННЫЕ!$CE1081&amp;"m"&amp;ДАННЫЕ!$CF1081&amp;"c"&amp;ДАННЫЕ!$CG1081&amp;"z"&amp;ДАННЫЕ!$CH1081&amp;"d"&amp;IF(H1081=4,1,0)&amp;"s"&amp;IF(ДАННЫЕ!$J1081=1,0,1)&amp;"u"&amp;IF(ДАННЫЕ!$CJ1081&gt;0,1,0)</f>
        <v>g0cf0a06AR1VG0o0xp0v0ntkqwemczd0s1u0</v>
      </c>
      <c r="O1081" s="28" t="str">
        <f>ДАННЫЕ!$I1081&amp;"g"&amp;B1081&amp;A1081&amp;"f"&amp;P1081&amp;"c"&amp;IF(ДАННЫЕ!$U1081&gt;0,1,0)&amp;"s"&amp;IF(ДАННЫЕ!$Q1081&gt;0,IF(YEAR(ДАННЫЕ!$F$1)=YEAR(ДАННЫЕ!$Q1081),IF(MONTH(ДАННЫЕ!$F$1)=MONTH(ДАННЫЕ!$Q1081),111,11),1),0)&amp;"i"&amp;IF(ДАННЫЕ!$R1081+ДАННЫЕ!$S1081+ДАННЫЕ!$T1081=0,0,1)&amp;"h"&amp;IF(ДАННЫЕ!$P1081&gt;0,1,0)&amp;"p"&amp;IF(ДАННЫЕ!$CI1081&gt;0,IF(YEAR(ДАННЫЕ!$F$1)=YEAR(ДАННЫЕ!$CI1081),IF(MONTH(ДАННЫЕ!$F$1)=MONTH(ДАННЫЕ!$CI1081),111,11),1),0)&amp;"d"&amp;IF(ДАННЫЕ!$CJ1081&gt;0,IF(YEAR(ДАННЫЕ!$F$1)=YEAR(ДАННЫЕ!$CJ1081),IF(MONTH(ДАННЫЕ!$F$1)=MONTH(ДАННЫЕ!$CJ1081),111,11),1),0)&amp;"o"&amp;IF(ДАННЫЕ!$CK1081&gt;0,IF(MONTH(ДАННЫЕ!$F$1)=MONTH(ДАННЫЕ!$CK1081),111,11),0)&amp;"v"&amp;IF(ДАННЫЕ!$BE1081&gt;0,IF(MONTH(ДАННЫЕ!$F$1)=MONTH(ДАННЫЕ!$BE1081),111,11),0)</f>
        <v>g00f0c0s0i0h0p0d0o0v0</v>
      </c>
      <c r="P1081" s="15">
        <f t="shared" si="53"/>
        <v>0</v>
      </c>
      <c r="Q1081" s="15">
        <f>IF(ДАННЫЕ!$F$1&gt;ДАННЫЕ!$N1081,IF(YEAR(ДАННЫЕ!$F$1)=YEAR(ДАННЫЕ!M1081),1,0),0)</f>
        <v>0</v>
      </c>
      <c r="R1081" s="15">
        <f>IF(ДАННЫЕ!$F$1&gt;ДАННЫЕ!$N1081,IF(YEAR(ДАННЫЕ!$F$1)=YEAR(ДАННЫЕ!N1081),1,0),0)</f>
        <v>0</v>
      </c>
      <c r="S1081" s="15">
        <f>IF(ДАННЫЕ!$AA1081="2А",1,IF(ДАННЫЕ!$AA1081="2Б",2,IF(ДАННЫЕ!$AA1081="2В",3,IF(ДАННЫЕ!$AA1081=3,4,IF(ДАННЫЕ!$AA1081="4А",5,IF(ДАННЫЕ!$AA1081="4Б",6,IF(ДАННЫЕ!$AA1081="4В",7,IF(ДАННЫЕ!$AA1081=5,8,0))))))))</f>
        <v>0</v>
      </c>
      <c r="T1081" s="15">
        <f>IF(OR(ДАННЫЕ!$AC1081=2,ДАННЫЕ!$AD1081=2,ДАННЫЕ!$AE1081=2),2,IF(OR(ДАННЫЕ!$AC1081=1,ДАННЫЕ!$AD1081=1,ДАННЫЕ!$AE1081=1),1,0))</f>
        <v>0</v>
      </c>
    </row>
    <row r="1082" spans="1:20" x14ac:dyDescent="0.2">
      <c r="A1082" s="78">
        <f>IF(B1082&gt;0,IF(MONTH(ДАННЫЕ!$F$1)=MONTH(ДАННЫЕ!$B1082),1,0),0)</f>
        <v>0</v>
      </c>
      <c r="B1082" s="14">
        <f>IF(ДАННЫЕ!$B1082&gt;0,IF(YEAR(ДАННЫЕ!$F$1)=YEAR(ДАННЫЕ!$B1082),1,0),0)</f>
        <v>0</v>
      </c>
      <c r="C1082" s="14">
        <f>IF(ДАННЫЕ!$CM1082&gt;0,IF(YEAR(ДАННЫЕ!$F$1)=YEAR(ДАННЫЕ!$CM1082),1,0),0)</f>
        <v>0</v>
      </c>
      <c r="D1082" s="14">
        <f>IF(ДАННЫЕ!$CJ1082&gt;0,IF(ДАННЫЕ!$CL1082&gt;ДАННЫЕ!$F$1,1,IF(ДАННЫЕ!$CL1082&gt;0,0,1)),0)</f>
        <v>0</v>
      </c>
      <c r="E1082" s="43" t="str">
        <f ca="1">IF(ДАННЫЕ!$F$1&gt;0,IF(ДАННЫЕ!$G1082&gt;0,DATEDIF(ДАННЫЕ!$G1082,ДАННЫЕ!$F$1,"y"),""),IF(ДАННЫЕ!$G1082&gt;0,DATEDIF(ДАННЫЕ!$G1082,TODAY(),"y"),""))</f>
        <v/>
      </c>
      <c r="F1082" s="43" t="str">
        <f xml:space="preserve"> IF(ДАННЫЕ!$F1082="М",IF(E1082&gt;=18,IF(E1082&lt;60,1,""),""),"")&amp;IF(ДАННЫЕ!$F1082="Ж",IF(E1082&gt;=18,IF(E1082&lt;55,1,""),""),"")</f>
        <v/>
      </c>
      <c r="G1082" s="43" t="str">
        <f xml:space="preserve"> IF(ДАННЫЕ!$F1082="М",IF(E1082&gt;=60,2,""),"")&amp;IF(ДАННЫЕ!$F1082="Ж",IF(E1082&gt;=55,2,""),"")</f>
        <v/>
      </c>
      <c r="H1082" s="43" t="str">
        <f t="shared" ca="1" si="51"/>
        <v/>
      </c>
      <c r="I1082" s="43" t="str">
        <f t="shared" ca="1" si="52"/>
        <v>03</v>
      </c>
      <c r="J1082" s="28" t="str">
        <f ca="1">ДАННЫЕ!$F1082&amp;H1082&amp;I1082&amp;ДАННЫЕ!$I1082&amp;"m"&amp;IF(ДАННЫЕ!$I1082&gt;0,IF(ДАННЫЕ!$J1082&gt;0,0,1),"")&amp;"f"&amp;IF(ДАННЫЕ!$R1082&gt;0,IF(YEAR(ДАННЫЕ!$F$1)=YEAR(ДАННЫЕ!$R1082),1,0),0)&amp;"z"&amp;ДАННЫЕ!$R1082&amp;"p"&amp;ДАННЫЕ!$S1082&amp;"i"&amp;ДАННЫЕ!$T1082&amp;"h"&amp;ДАННЫЕ!$K1082&amp;"be"&amp;ДАННЫЕ!$BI1082&amp;"CD"&amp;IF(ДАННЫЕ!BF1082&gt;500,4,IF(ДАННЫЕ!BF1082&gt;350,3,IF(ДАННЫЕ!BF1082&gt;200,2,IF(ДАННЫЕ!BF1082&gt;0,1,0))))&amp;"g"&amp;B1082&amp;"d"&amp;H1082&amp;"l"&amp;ДАННЫЕ!AT1082&amp;"a"&amp;ДАННЫЕ!$V1082&amp;"v"&amp;R1082&amp;"k"&amp;ДАННЫЕ!$U1082&amp;"s"&amp;ДАННЫЕ!$Y1082&amp;"t"&amp;ДАННЫЕ!$X1082&amp;"b"&amp;IF(ДАННЫЕ!$Q1082&gt;1,1,0)&amp;"PP"&amp;ДАННЫЕ!Z1082&amp;"c"&amp;S1082&amp;"x"&amp;IF(ДАННЫЕ!$BY1082&gt;0,IF(YEAR(ДАННЫЕ!$F$1)=YEAR(ДАННЫЕ!$BY1082),1,0),0)&amp;"n"&amp;IF(ДАННЫЕ!$BZ1082&gt;0,IF(YEAR(ДАННЫЕ!$F$1)=YEAR(ДАННЫЕ!$BZ1082),1,0),0)&amp;"u"&amp;D1082&amp;"z"&amp;IF(ДАННЫЕ!$CL1082&gt;0,IF(YEAR(ДАННЫЕ!$F$1)&gt;YEAR(ДАННЫЕ!$CL1082),11,12),0)</f>
        <v>03mf0zpihbeCD0g0dlav0kstb0PPc0x0n0u0z0</v>
      </c>
      <c r="K1082" s="28" t="str">
        <f ca="1">ДАННЫЕ!$I1082&amp;"x"&amp;B1082&amp;"w"&amp;IF(T1082+ДАННЫЕ!AD1082+ДАННЫЕ!AE1082+ДАННЫЕ!AF1082+ДАННЫЕ!AG1082+ДАННЫЕ!AH1082+ДАННЫЕ!$AL1082+ДАННЫЕ!AI1082+ДАННЫЕ!AJ1082+ДАННЫЕ!AK1082+ДАННЫЕ!AP1082+ДАННЫЕ!AQ1082+ДАННЫЕ!AR1082+ДАННЫЕ!$AM1082+ДАННЫЕ!$AN1082+ДАННЫЕ!AS1082+ДАННЫЕ!AT1082&gt;0,1,0)&amp;IF(OR(T1082=2,ДАННЫЕ!AD1082=2,ДАННЫЕ!AE1082=2,ДАННЫЕ!AF1082=2,ДАННЫЕ!AG1082=2,ДАННЫЕ!AH1082=2,ДАННЫЕ!$AL1082=2,ДАННЫЕ!AI1082=2,ДАННЫЕ!AJ1082=2,ДАННЫЕ!AK1082=2,ДАННЫЕ!AP1082=2,ДАННЫЕ!AQ1082=2,ДАННЫЕ!AR1082=2,ДАННЫЕ!$AM1082=2,ДАННЫЕ!$AN1082=2,ДАННЫЕ!AS1082=2,ДАННЫЕ!AT1082=2),2,0)&amp;"t"&amp;IF(T1082&gt;0,"1"&amp;T1082,"00")&amp;"f"&amp;IF(ДАННЫЕ!$AC1082,"1"&amp;ДАННЫЕ!$AC1082,"00")&amp;"b"&amp;IF(ДАННЫЕ!$AD1082,"1"&amp;ДАННЫЕ!$AD1082,"00")&amp;"g"&amp;IF(ДАННЫЕ!$AF1082,"1"&amp;ДАННЫЕ!$AF1082,"00")&amp;"c"&amp;IF(ДАННЫЕ!$AG1082,"1"&amp;ДАННЫЕ!$AG1082,"00")&amp;"i"&amp;IF(ДАННЫЕ!$AH1082,"1"&amp;ДАННЫЕ!$AH1082,"00")&amp;"r"&amp;IF(ДАННЫЕ!$AL1082,"1"&amp;ДАННЫЕ!$AL1082,"00")&amp;"m"&amp;IF(ДАННЫЕ!$AI1082,"1"&amp;ДАННЫЕ!$AI1082,"00")&amp;"hS"&amp;IF(ДАННЫЕ!$AJ1082,"1"&amp;ДАННЫЕ!$AJ1082,"00")&amp;"hZ"&amp;IF(ДАННЫЕ!$AK1082,"1"&amp;ДАННЫЕ!$AK1082,"00")&amp;"p"&amp;IF(ДАННЫЕ!$AP1082,"1"&amp;ДАННЫЕ!$AP1082,"00")&amp;"k"&amp;IF(ДАННЫЕ!$AQ1082,"1"&amp;ДАННЫЕ!$AQ1082,"00")&amp;"z"&amp;IF(ДАННЫЕ!$AR1082,"1"&amp;ДАННЫЕ!$AR1082,"00")&amp;"j"&amp;IF(ДАННЫЕ!$AM1082,"1"&amp;ДАННЫЕ!$AM1082,"00")&amp;"n"&amp;IF(ДАННЫЕ!$AN1082,"1"&amp;ДАННЫЕ!$AN1082,"00")&amp;"E"&amp;ДАННЫЕ!BI1082&amp;"L"&amp;ДАННЫЕ!AO1082&amp;"h"&amp;IF(ДАННЫЕ!$AU1082&gt;0,1,0)&amp;"v"&amp;IF(ДАННЫЕ!$AW1082&gt;0,1,0)&amp;"a"&amp;IF(ДАННЫЕ!$AS1082,"1"&amp;ДАННЫЕ!$AS1082,"00")&amp;"s"&amp;IF(ДАННЫЕ!$AT1082,"1"&amp;ДАННЫЕ!$AT1082,"00")&amp;"u"&amp;IF(ДАННЫЕ!$CJ1082&gt;0,1,0)&amp;"y"&amp;B1082&amp;"d"&amp;H1082&amp;"e"&amp;F1082&amp;G1082</f>
        <v>x0w00t00f00b00g00c00i00r00m00hS00hZ00p00k00z00j00n00ELh0v0a00s00u0y0de</v>
      </c>
      <c r="L1082" s="28" t="str">
        <f ca="1">ДАННЫЕ!$I1082&amp;"VN"&amp;IF(ДАННЫЕ!AW1082&gt;0,11,10)&amp;"CD"&amp;IF(ДАННЫЕ!BF1082&gt;500,16,IF(ДАННЫЕ!BF1082&gt;350,15,IF(ДАННЫЕ!BF1082&gt;=200,14,IF(ДАННЫЕ!BF1082&gt;=100,13,IF(ДАННЫЕ!BF1082&gt;=50,12,IF(ДАННЫЕ!BF1082&gt;0,11,10))))))&amp;"AR"&amp;IF(ДАННЫЕ!BX1082&gt;0,1,0)&amp;"GD"&amp;B1082&amp;"VV"&amp;IF(E1082&gt;=5,IF(E1082&lt;18,1,0),0)</f>
        <v>VN10CD10AR0GD0VV0</v>
      </c>
      <c r="M1082" s="28" t="str">
        <f>ДАННЫЕ!$I1082&amp;"b"&amp;ДАННЫЕ!$BI1082&amp;"r"&amp;ДАННЫЕ!$BJ1082&amp;"CD"&amp;IF(ДАННЫЕ!BF1082&gt;0,IF(ДАННЫЕ!BF1082&lt;200,1,IF(ДАННЫЕ!BF1082&lt;350,2,3)),0)&amp;"h"&amp;IF(ДАННЫЕ!$BK1082+ДАННЫЕ!$BL1082+ДАННЫЕ!$BM1082&gt;0,1,0)&amp;"x"&amp;ДАННЫЕ!$BK1082&amp;"y"&amp;ДАННЫЕ!$BL1082&amp;"z"&amp;ДАННЫЕ!$BM1082&amp;"c"&amp;IF(ДАННЫЕ!$BK1082+ДАННЫЕ!$BL1082+ДАННЫЕ!$BM1082=3,1,0)&amp;"a"&amp;IF(ДАННЫЕ!$BQ1082+ДАННЫЕ!$BR1082&gt;0,1,0)&amp;"d"&amp;ДАННЫЕ!$BQ1082&amp;"v"&amp;ДАННЫЕ!$BR1082&amp;"p"&amp;ДАННЫЕ!$BS1082&amp;"n"&amp;ДАННЫЕ!$BU1082&amp;"t"&amp;ДАННЫЕ!$BV1082&amp;"o"&amp;ДАННЫЕ!$BT1082&amp;"l"&amp;IF(ДАННЫЕ!$BN1082&gt;0,1,0)&amp;ДАННЫЕ!$BN1082&amp;"g"&amp;ДАННЫЕ!$BO1082&amp;"s"&amp;ДАННЫЕ!$BP1082&amp;"DZ"&amp;IF(ДАННЫЕ!B1082-ДАННЫЕ!G1082 &lt; 60,IF(ДАННЫЕ!B1082-ДАННЫЕ!G1082 &gt;= 0,1,0),0)&amp;"u"&amp;IF(ДАННЫЕ!$CJ1082&gt;0,1,0)</f>
        <v>brCD0h0xyzc0a0dvpntol0gsDZ1u0</v>
      </c>
      <c r="N1082" s="28" t="str">
        <f ca="1">ДАННЫЕ!$F1082&amp;ДАННЫЕ!$I1082&amp;"g"&amp;B1082&amp;"cf"&amp;D1082&amp;"a"&amp;IF(ДАННЫЕ!$BX1082&gt;0,1,0)&amp;IF(ДАННЫЕ!$BF1082&gt;500,1,IF(ДАННЫЕ!$BF1082&gt;350,2,IF(ДАННЫЕ!$BF1082&gt;=200,3,IF(ДАННЫЕ!$BF1082&gt;=100,4,IF(ДАННЫЕ!$BF1082&gt;=50,5,IF(ДАННЫЕ!$BF1082&lt;50,6,0))))))&amp;"AR"&amp;IF(DATEDIF(ДАННЫЕ!$BX1082,ДАННЫЕ!$F$1,"y")&gt;1,1,0)&amp;"VG"&amp;IF(ДАННЫЕ!$BH1082="0",1,0)&amp;"o"&amp;IF(T1082+ДАННЫЕ!$AF1082+ДАННЫЕ!$AG1082+ДАННЫЕ!$AH1082+ДАННЫЕ!$AI1082+ДАННЫЕ!$AJ1082+ДАННЫЕ!$AP1082+ДАННЫЕ!$AQ1082+ДАННЫЕ!$AR1082+ДАННЫЕ!$AU1082+ДАННЫЕ!$AW1082+ДАННЫЕ!$AS1082+ДАННЫЕ!$AT1082&gt;0,1,0)&amp;"x"&amp;ДАННЫЕ!$AG1082&amp;"p"&amp;IF(ДАННЫЕ!$BY1082&gt;0,1,0)&amp;"v"&amp;IF(ДАННЫЕ!$BZ1082&gt;0,1,0)&amp;"n"&amp;ДАННЫЕ!$CA1082&amp;"t"&amp;ДАННЫЕ!$AY1082&amp;"k"&amp;ДАННЫЕ!$CB1082&amp;"q"&amp;ДАННЫЕ!$CC1082&amp;"w"&amp;ДАННЫЕ!$CD1082&amp;"e"&amp;ДАННЫЕ!$CE1082&amp;"m"&amp;ДАННЫЕ!$CF1082&amp;"c"&amp;ДАННЫЕ!$CG1082&amp;"z"&amp;ДАННЫЕ!$CH1082&amp;"d"&amp;IF(H1082=4,1,0)&amp;"s"&amp;IF(ДАННЫЕ!$J1082=1,0,1)&amp;"u"&amp;IF(ДАННЫЕ!$CJ1082&gt;0,1,0)</f>
        <v>g0cf0a06AR1VG0o0xp0v0ntkqwemczd0s1u0</v>
      </c>
      <c r="O1082" s="28" t="str">
        <f>ДАННЫЕ!$I1082&amp;"g"&amp;B1082&amp;A1082&amp;"f"&amp;P1082&amp;"c"&amp;IF(ДАННЫЕ!$U1082&gt;0,1,0)&amp;"s"&amp;IF(ДАННЫЕ!$Q1082&gt;0,IF(YEAR(ДАННЫЕ!$F$1)=YEAR(ДАННЫЕ!$Q1082),IF(MONTH(ДАННЫЕ!$F$1)=MONTH(ДАННЫЕ!$Q1082),111,11),1),0)&amp;"i"&amp;IF(ДАННЫЕ!$R1082+ДАННЫЕ!$S1082+ДАННЫЕ!$T1082=0,0,1)&amp;"h"&amp;IF(ДАННЫЕ!$P1082&gt;0,1,0)&amp;"p"&amp;IF(ДАННЫЕ!$CI1082&gt;0,IF(YEAR(ДАННЫЕ!$F$1)=YEAR(ДАННЫЕ!$CI1082),IF(MONTH(ДАННЫЕ!$F$1)=MONTH(ДАННЫЕ!$CI1082),111,11),1),0)&amp;"d"&amp;IF(ДАННЫЕ!$CJ1082&gt;0,IF(YEAR(ДАННЫЕ!$F$1)=YEAR(ДАННЫЕ!$CJ1082),IF(MONTH(ДАННЫЕ!$F$1)=MONTH(ДАННЫЕ!$CJ1082),111,11),1),0)&amp;"o"&amp;IF(ДАННЫЕ!$CK1082&gt;0,IF(MONTH(ДАННЫЕ!$F$1)=MONTH(ДАННЫЕ!$CK1082),111,11),0)&amp;"v"&amp;IF(ДАННЫЕ!$BE1082&gt;0,IF(MONTH(ДАННЫЕ!$F$1)=MONTH(ДАННЫЕ!$BE1082),111,11),0)</f>
        <v>g00f0c0s0i0h0p0d0o0v0</v>
      </c>
      <c r="P1082" s="15">
        <f t="shared" si="53"/>
        <v>0</v>
      </c>
      <c r="Q1082" s="15">
        <f>IF(ДАННЫЕ!$F$1&gt;ДАННЫЕ!$N1082,IF(YEAR(ДАННЫЕ!$F$1)=YEAR(ДАННЫЕ!M1082),1,0),0)</f>
        <v>0</v>
      </c>
      <c r="R1082" s="15">
        <f>IF(ДАННЫЕ!$F$1&gt;ДАННЫЕ!$N1082,IF(YEAR(ДАННЫЕ!$F$1)=YEAR(ДАННЫЕ!N1082),1,0),0)</f>
        <v>0</v>
      </c>
      <c r="S1082" s="15">
        <f>IF(ДАННЫЕ!$AA1082="2А",1,IF(ДАННЫЕ!$AA1082="2Б",2,IF(ДАННЫЕ!$AA1082="2В",3,IF(ДАННЫЕ!$AA1082=3,4,IF(ДАННЫЕ!$AA1082="4А",5,IF(ДАННЫЕ!$AA1082="4Б",6,IF(ДАННЫЕ!$AA1082="4В",7,IF(ДАННЫЕ!$AA1082=5,8,0))))))))</f>
        <v>0</v>
      </c>
      <c r="T1082" s="15">
        <f>IF(OR(ДАННЫЕ!$AC1082=2,ДАННЫЕ!$AD1082=2,ДАННЫЕ!$AE1082=2),2,IF(OR(ДАННЫЕ!$AC1082=1,ДАННЫЕ!$AD1082=1,ДАННЫЕ!$AE1082=1),1,0))</f>
        <v>0</v>
      </c>
    </row>
    <row r="1083" spans="1:20" x14ac:dyDescent="0.2">
      <c r="A1083" s="78">
        <f>IF(B1083&gt;0,IF(MONTH(ДАННЫЕ!$F$1)=MONTH(ДАННЫЕ!$B1083),1,0),0)</f>
        <v>0</v>
      </c>
      <c r="B1083" s="14">
        <f>IF(ДАННЫЕ!$B1083&gt;0,IF(YEAR(ДАННЫЕ!$F$1)=YEAR(ДАННЫЕ!$B1083),1,0),0)</f>
        <v>0</v>
      </c>
      <c r="C1083" s="14">
        <f>IF(ДАННЫЕ!$CM1083&gt;0,IF(YEAR(ДАННЫЕ!$F$1)=YEAR(ДАННЫЕ!$CM1083),1,0),0)</f>
        <v>0</v>
      </c>
      <c r="D1083" s="14">
        <f>IF(ДАННЫЕ!$CJ1083&gt;0,IF(ДАННЫЕ!$CL1083&gt;ДАННЫЕ!$F$1,1,IF(ДАННЫЕ!$CL1083&gt;0,0,1)),0)</f>
        <v>0</v>
      </c>
      <c r="E1083" s="43" t="str">
        <f ca="1">IF(ДАННЫЕ!$F$1&gt;0,IF(ДАННЫЕ!$G1083&gt;0,DATEDIF(ДАННЫЕ!$G1083,ДАННЫЕ!$F$1,"y"),""),IF(ДАННЫЕ!$G1083&gt;0,DATEDIF(ДАННЫЕ!$G1083,TODAY(),"y"),""))</f>
        <v/>
      </c>
      <c r="F1083" s="43" t="str">
        <f xml:space="preserve"> IF(ДАННЫЕ!$F1083="М",IF(E1083&gt;=18,IF(E1083&lt;60,1,""),""),"")&amp;IF(ДАННЫЕ!$F1083="Ж",IF(E1083&gt;=18,IF(E1083&lt;55,1,""),""),"")</f>
        <v/>
      </c>
      <c r="G1083" s="43" t="str">
        <f xml:space="preserve"> IF(ДАННЫЕ!$F1083="М",IF(E1083&gt;=60,2,""),"")&amp;IF(ДАННЫЕ!$F1083="Ж",IF(E1083&gt;=55,2,""),"")</f>
        <v/>
      </c>
      <c r="H1083" s="43" t="str">
        <f t="shared" ca="1" si="51"/>
        <v/>
      </c>
      <c r="I1083" s="43" t="str">
        <f t="shared" ca="1" si="52"/>
        <v>03</v>
      </c>
      <c r="J1083" s="28" t="str">
        <f ca="1">ДАННЫЕ!$F1083&amp;H1083&amp;I1083&amp;ДАННЫЕ!$I1083&amp;"m"&amp;IF(ДАННЫЕ!$I1083&gt;0,IF(ДАННЫЕ!$J1083&gt;0,0,1),"")&amp;"f"&amp;IF(ДАННЫЕ!$R1083&gt;0,IF(YEAR(ДАННЫЕ!$F$1)=YEAR(ДАННЫЕ!$R1083),1,0),0)&amp;"z"&amp;ДАННЫЕ!$R1083&amp;"p"&amp;ДАННЫЕ!$S1083&amp;"i"&amp;ДАННЫЕ!$T1083&amp;"h"&amp;ДАННЫЕ!$K1083&amp;"be"&amp;ДАННЫЕ!$BI1083&amp;"CD"&amp;IF(ДАННЫЕ!BF1083&gt;500,4,IF(ДАННЫЕ!BF1083&gt;350,3,IF(ДАННЫЕ!BF1083&gt;200,2,IF(ДАННЫЕ!BF1083&gt;0,1,0))))&amp;"g"&amp;B1083&amp;"d"&amp;H1083&amp;"l"&amp;ДАННЫЕ!AT1083&amp;"a"&amp;ДАННЫЕ!$V1083&amp;"v"&amp;R1083&amp;"k"&amp;ДАННЫЕ!$U1083&amp;"s"&amp;ДАННЫЕ!$Y1083&amp;"t"&amp;ДАННЫЕ!$X1083&amp;"b"&amp;IF(ДАННЫЕ!$Q1083&gt;1,1,0)&amp;"PP"&amp;ДАННЫЕ!Z1083&amp;"c"&amp;S1083&amp;"x"&amp;IF(ДАННЫЕ!$BY1083&gt;0,IF(YEAR(ДАННЫЕ!$F$1)=YEAR(ДАННЫЕ!$BY1083),1,0),0)&amp;"n"&amp;IF(ДАННЫЕ!$BZ1083&gt;0,IF(YEAR(ДАННЫЕ!$F$1)=YEAR(ДАННЫЕ!$BZ1083),1,0),0)&amp;"u"&amp;D1083&amp;"z"&amp;IF(ДАННЫЕ!$CL1083&gt;0,IF(YEAR(ДАННЫЕ!$F$1)&gt;YEAR(ДАННЫЕ!$CL1083),11,12),0)</f>
        <v>03mf0zpihbeCD0g0dlav0kstb0PPc0x0n0u0z0</v>
      </c>
      <c r="K1083" s="28" t="str">
        <f ca="1">ДАННЫЕ!$I1083&amp;"x"&amp;B1083&amp;"w"&amp;IF(T1083+ДАННЫЕ!AD1083+ДАННЫЕ!AE1083+ДАННЫЕ!AF1083+ДАННЫЕ!AG1083+ДАННЫЕ!AH1083+ДАННЫЕ!$AL1083+ДАННЫЕ!AI1083+ДАННЫЕ!AJ1083+ДАННЫЕ!AK1083+ДАННЫЕ!AP1083+ДАННЫЕ!AQ1083+ДАННЫЕ!AR1083+ДАННЫЕ!$AM1083+ДАННЫЕ!$AN1083+ДАННЫЕ!AS1083+ДАННЫЕ!AT1083&gt;0,1,0)&amp;IF(OR(T1083=2,ДАННЫЕ!AD1083=2,ДАННЫЕ!AE1083=2,ДАННЫЕ!AF1083=2,ДАННЫЕ!AG1083=2,ДАННЫЕ!AH1083=2,ДАННЫЕ!$AL1083=2,ДАННЫЕ!AI1083=2,ДАННЫЕ!AJ1083=2,ДАННЫЕ!AK1083=2,ДАННЫЕ!AP1083=2,ДАННЫЕ!AQ1083=2,ДАННЫЕ!AR1083=2,ДАННЫЕ!$AM1083=2,ДАННЫЕ!$AN1083=2,ДАННЫЕ!AS1083=2,ДАННЫЕ!AT1083=2),2,0)&amp;"t"&amp;IF(T1083&gt;0,"1"&amp;T1083,"00")&amp;"f"&amp;IF(ДАННЫЕ!$AC1083,"1"&amp;ДАННЫЕ!$AC1083,"00")&amp;"b"&amp;IF(ДАННЫЕ!$AD1083,"1"&amp;ДАННЫЕ!$AD1083,"00")&amp;"g"&amp;IF(ДАННЫЕ!$AF1083,"1"&amp;ДАННЫЕ!$AF1083,"00")&amp;"c"&amp;IF(ДАННЫЕ!$AG1083,"1"&amp;ДАННЫЕ!$AG1083,"00")&amp;"i"&amp;IF(ДАННЫЕ!$AH1083,"1"&amp;ДАННЫЕ!$AH1083,"00")&amp;"r"&amp;IF(ДАННЫЕ!$AL1083,"1"&amp;ДАННЫЕ!$AL1083,"00")&amp;"m"&amp;IF(ДАННЫЕ!$AI1083,"1"&amp;ДАННЫЕ!$AI1083,"00")&amp;"hS"&amp;IF(ДАННЫЕ!$AJ1083,"1"&amp;ДАННЫЕ!$AJ1083,"00")&amp;"hZ"&amp;IF(ДАННЫЕ!$AK1083,"1"&amp;ДАННЫЕ!$AK1083,"00")&amp;"p"&amp;IF(ДАННЫЕ!$AP1083,"1"&amp;ДАННЫЕ!$AP1083,"00")&amp;"k"&amp;IF(ДАННЫЕ!$AQ1083,"1"&amp;ДАННЫЕ!$AQ1083,"00")&amp;"z"&amp;IF(ДАННЫЕ!$AR1083,"1"&amp;ДАННЫЕ!$AR1083,"00")&amp;"j"&amp;IF(ДАННЫЕ!$AM1083,"1"&amp;ДАННЫЕ!$AM1083,"00")&amp;"n"&amp;IF(ДАННЫЕ!$AN1083,"1"&amp;ДАННЫЕ!$AN1083,"00")&amp;"E"&amp;ДАННЫЕ!BI1083&amp;"L"&amp;ДАННЫЕ!AO1083&amp;"h"&amp;IF(ДАННЫЕ!$AU1083&gt;0,1,0)&amp;"v"&amp;IF(ДАННЫЕ!$AW1083&gt;0,1,0)&amp;"a"&amp;IF(ДАННЫЕ!$AS1083,"1"&amp;ДАННЫЕ!$AS1083,"00")&amp;"s"&amp;IF(ДАННЫЕ!$AT1083,"1"&amp;ДАННЫЕ!$AT1083,"00")&amp;"u"&amp;IF(ДАННЫЕ!$CJ1083&gt;0,1,0)&amp;"y"&amp;B1083&amp;"d"&amp;H1083&amp;"e"&amp;F1083&amp;G1083</f>
        <v>x0w00t00f00b00g00c00i00r00m00hS00hZ00p00k00z00j00n00ELh0v0a00s00u0y0de</v>
      </c>
      <c r="L1083" s="28" t="str">
        <f ca="1">ДАННЫЕ!$I1083&amp;"VN"&amp;IF(ДАННЫЕ!AW1083&gt;0,11,10)&amp;"CD"&amp;IF(ДАННЫЕ!BF1083&gt;500,16,IF(ДАННЫЕ!BF1083&gt;350,15,IF(ДАННЫЕ!BF1083&gt;=200,14,IF(ДАННЫЕ!BF1083&gt;=100,13,IF(ДАННЫЕ!BF1083&gt;=50,12,IF(ДАННЫЕ!BF1083&gt;0,11,10))))))&amp;"AR"&amp;IF(ДАННЫЕ!BX1083&gt;0,1,0)&amp;"GD"&amp;B1083&amp;"VV"&amp;IF(E1083&gt;=5,IF(E1083&lt;18,1,0),0)</f>
        <v>VN10CD10AR0GD0VV0</v>
      </c>
      <c r="M1083" s="28" t="str">
        <f>ДАННЫЕ!$I1083&amp;"b"&amp;ДАННЫЕ!$BI1083&amp;"r"&amp;ДАННЫЕ!$BJ1083&amp;"CD"&amp;IF(ДАННЫЕ!BF1083&gt;0,IF(ДАННЫЕ!BF1083&lt;200,1,IF(ДАННЫЕ!BF1083&lt;350,2,3)),0)&amp;"h"&amp;IF(ДАННЫЕ!$BK1083+ДАННЫЕ!$BL1083+ДАННЫЕ!$BM1083&gt;0,1,0)&amp;"x"&amp;ДАННЫЕ!$BK1083&amp;"y"&amp;ДАННЫЕ!$BL1083&amp;"z"&amp;ДАННЫЕ!$BM1083&amp;"c"&amp;IF(ДАННЫЕ!$BK1083+ДАННЫЕ!$BL1083+ДАННЫЕ!$BM1083=3,1,0)&amp;"a"&amp;IF(ДАННЫЕ!$BQ1083+ДАННЫЕ!$BR1083&gt;0,1,0)&amp;"d"&amp;ДАННЫЕ!$BQ1083&amp;"v"&amp;ДАННЫЕ!$BR1083&amp;"p"&amp;ДАННЫЕ!$BS1083&amp;"n"&amp;ДАННЫЕ!$BU1083&amp;"t"&amp;ДАННЫЕ!$BV1083&amp;"o"&amp;ДАННЫЕ!$BT1083&amp;"l"&amp;IF(ДАННЫЕ!$BN1083&gt;0,1,0)&amp;ДАННЫЕ!$BN1083&amp;"g"&amp;ДАННЫЕ!$BO1083&amp;"s"&amp;ДАННЫЕ!$BP1083&amp;"DZ"&amp;IF(ДАННЫЕ!B1083-ДАННЫЕ!G1083 &lt; 60,IF(ДАННЫЕ!B1083-ДАННЫЕ!G1083 &gt;= 0,1,0),0)&amp;"u"&amp;IF(ДАННЫЕ!$CJ1083&gt;0,1,0)</f>
        <v>brCD0h0xyzc0a0dvpntol0gsDZ1u0</v>
      </c>
      <c r="N1083" s="28" t="str">
        <f ca="1">ДАННЫЕ!$F1083&amp;ДАННЫЕ!$I1083&amp;"g"&amp;B1083&amp;"cf"&amp;D1083&amp;"a"&amp;IF(ДАННЫЕ!$BX1083&gt;0,1,0)&amp;IF(ДАННЫЕ!$BF1083&gt;500,1,IF(ДАННЫЕ!$BF1083&gt;350,2,IF(ДАННЫЕ!$BF1083&gt;=200,3,IF(ДАННЫЕ!$BF1083&gt;=100,4,IF(ДАННЫЕ!$BF1083&gt;=50,5,IF(ДАННЫЕ!$BF1083&lt;50,6,0))))))&amp;"AR"&amp;IF(DATEDIF(ДАННЫЕ!$BX1083,ДАННЫЕ!$F$1,"y")&gt;1,1,0)&amp;"VG"&amp;IF(ДАННЫЕ!$BH1083="0",1,0)&amp;"o"&amp;IF(T1083+ДАННЫЕ!$AF1083+ДАННЫЕ!$AG1083+ДАННЫЕ!$AH1083+ДАННЫЕ!$AI1083+ДАННЫЕ!$AJ1083+ДАННЫЕ!$AP1083+ДАННЫЕ!$AQ1083+ДАННЫЕ!$AR1083+ДАННЫЕ!$AU1083+ДАННЫЕ!$AW1083+ДАННЫЕ!$AS1083+ДАННЫЕ!$AT1083&gt;0,1,0)&amp;"x"&amp;ДАННЫЕ!$AG1083&amp;"p"&amp;IF(ДАННЫЕ!$BY1083&gt;0,1,0)&amp;"v"&amp;IF(ДАННЫЕ!$BZ1083&gt;0,1,0)&amp;"n"&amp;ДАННЫЕ!$CA1083&amp;"t"&amp;ДАННЫЕ!$AY1083&amp;"k"&amp;ДАННЫЕ!$CB1083&amp;"q"&amp;ДАННЫЕ!$CC1083&amp;"w"&amp;ДАННЫЕ!$CD1083&amp;"e"&amp;ДАННЫЕ!$CE1083&amp;"m"&amp;ДАННЫЕ!$CF1083&amp;"c"&amp;ДАННЫЕ!$CG1083&amp;"z"&amp;ДАННЫЕ!$CH1083&amp;"d"&amp;IF(H1083=4,1,0)&amp;"s"&amp;IF(ДАННЫЕ!$J1083=1,0,1)&amp;"u"&amp;IF(ДАННЫЕ!$CJ1083&gt;0,1,0)</f>
        <v>g0cf0a06AR1VG0o0xp0v0ntkqwemczd0s1u0</v>
      </c>
      <c r="O1083" s="28" t="str">
        <f>ДАННЫЕ!$I1083&amp;"g"&amp;B1083&amp;A1083&amp;"f"&amp;P1083&amp;"c"&amp;IF(ДАННЫЕ!$U1083&gt;0,1,0)&amp;"s"&amp;IF(ДАННЫЕ!$Q1083&gt;0,IF(YEAR(ДАННЫЕ!$F$1)=YEAR(ДАННЫЕ!$Q1083),IF(MONTH(ДАННЫЕ!$F$1)=MONTH(ДАННЫЕ!$Q1083),111,11),1),0)&amp;"i"&amp;IF(ДАННЫЕ!$R1083+ДАННЫЕ!$S1083+ДАННЫЕ!$T1083=0,0,1)&amp;"h"&amp;IF(ДАННЫЕ!$P1083&gt;0,1,0)&amp;"p"&amp;IF(ДАННЫЕ!$CI1083&gt;0,IF(YEAR(ДАННЫЕ!$F$1)=YEAR(ДАННЫЕ!$CI1083),IF(MONTH(ДАННЫЕ!$F$1)=MONTH(ДАННЫЕ!$CI1083),111,11),1),0)&amp;"d"&amp;IF(ДАННЫЕ!$CJ1083&gt;0,IF(YEAR(ДАННЫЕ!$F$1)=YEAR(ДАННЫЕ!$CJ1083),IF(MONTH(ДАННЫЕ!$F$1)=MONTH(ДАННЫЕ!$CJ1083),111,11),1),0)&amp;"o"&amp;IF(ДАННЫЕ!$CK1083&gt;0,IF(MONTH(ДАННЫЕ!$F$1)=MONTH(ДАННЫЕ!$CK1083),111,11),0)&amp;"v"&amp;IF(ДАННЫЕ!$BE1083&gt;0,IF(MONTH(ДАННЫЕ!$F$1)=MONTH(ДАННЫЕ!$BE1083),111,11),0)</f>
        <v>g00f0c0s0i0h0p0d0o0v0</v>
      </c>
      <c r="P1083" s="15">
        <f t="shared" si="53"/>
        <v>0</v>
      </c>
      <c r="Q1083" s="15">
        <f>IF(ДАННЫЕ!$F$1&gt;ДАННЫЕ!$N1083,IF(YEAR(ДАННЫЕ!$F$1)=YEAR(ДАННЫЕ!M1083),1,0),0)</f>
        <v>0</v>
      </c>
      <c r="R1083" s="15">
        <f>IF(ДАННЫЕ!$F$1&gt;ДАННЫЕ!$N1083,IF(YEAR(ДАННЫЕ!$F$1)=YEAR(ДАННЫЕ!N1083),1,0),0)</f>
        <v>0</v>
      </c>
      <c r="S1083" s="15">
        <f>IF(ДАННЫЕ!$AA1083="2А",1,IF(ДАННЫЕ!$AA1083="2Б",2,IF(ДАННЫЕ!$AA1083="2В",3,IF(ДАННЫЕ!$AA1083=3,4,IF(ДАННЫЕ!$AA1083="4А",5,IF(ДАННЫЕ!$AA1083="4Б",6,IF(ДАННЫЕ!$AA1083="4В",7,IF(ДАННЫЕ!$AA1083=5,8,0))))))))</f>
        <v>0</v>
      </c>
      <c r="T1083" s="15">
        <f>IF(OR(ДАННЫЕ!$AC1083=2,ДАННЫЕ!$AD1083=2,ДАННЫЕ!$AE1083=2),2,IF(OR(ДАННЫЕ!$AC1083=1,ДАННЫЕ!$AD1083=1,ДАННЫЕ!$AE1083=1),1,0))</f>
        <v>0</v>
      </c>
    </row>
    <row r="1084" spans="1:20" x14ac:dyDescent="0.2">
      <c r="A1084" s="78">
        <f>IF(B1084&gt;0,IF(MONTH(ДАННЫЕ!$F$1)=MONTH(ДАННЫЕ!$B1084),1,0),0)</f>
        <v>0</v>
      </c>
      <c r="B1084" s="14">
        <f>IF(ДАННЫЕ!$B1084&gt;0,IF(YEAR(ДАННЫЕ!$F$1)=YEAR(ДАННЫЕ!$B1084),1,0),0)</f>
        <v>0</v>
      </c>
      <c r="C1084" s="14">
        <f>IF(ДАННЫЕ!$CM1084&gt;0,IF(YEAR(ДАННЫЕ!$F$1)=YEAR(ДАННЫЕ!$CM1084),1,0),0)</f>
        <v>0</v>
      </c>
      <c r="D1084" s="14">
        <f>IF(ДАННЫЕ!$CJ1084&gt;0,IF(ДАННЫЕ!$CL1084&gt;ДАННЫЕ!$F$1,1,IF(ДАННЫЕ!$CL1084&gt;0,0,1)),0)</f>
        <v>0</v>
      </c>
      <c r="E1084" s="43" t="str">
        <f ca="1">IF(ДАННЫЕ!$F$1&gt;0,IF(ДАННЫЕ!$G1084&gt;0,DATEDIF(ДАННЫЕ!$G1084,ДАННЫЕ!$F$1,"y"),""),IF(ДАННЫЕ!$G1084&gt;0,DATEDIF(ДАННЫЕ!$G1084,TODAY(),"y"),""))</f>
        <v/>
      </c>
      <c r="F1084" s="43" t="str">
        <f xml:space="preserve"> IF(ДАННЫЕ!$F1084="М",IF(E1084&gt;=18,IF(E1084&lt;60,1,""),""),"")&amp;IF(ДАННЫЕ!$F1084="Ж",IF(E1084&gt;=18,IF(E1084&lt;55,1,""),""),"")</f>
        <v/>
      </c>
      <c r="G1084" s="43" t="str">
        <f xml:space="preserve"> IF(ДАННЫЕ!$F1084="М",IF(E1084&gt;=60,2,""),"")&amp;IF(ДАННЫЕ!$F1084="Ж",IF(E1084&gt;=55,2,""),"")</f>
        <v/>
      </c>
      <c r="H1084" s="43" t="str">
        <f t="shared" ca="1" si="51"/>
        <v/>
      </c>
      <c r="I1084" s="43" t="str">
        <f t="shared" ca="1" si="52"/>
        <v>03</v>
      </c>
      <c r="J1084" s="28" t="str">
        <f ca="1">ДАННЫЕ!$F1084&amp;H1084&amp;I1084&amp;ДАННЫЕ!$I1084&amp;"m"&amp;IF(ДАННЫЕ!$I1084&gt;0,IF(ДАННЫЕ!$J1084&gt;0,0,1),"")&amp;"f"&amp;IF(ДАННЫЕ!$R1084&gt;0,IF(YEAR(ДАННЫЕ!$F$1)=YEAR(ДАННЫЕ!$R1084),1,0),0)&amp;"z"&amp;ДАННЫЕ!$R1084&amp;"p"&amp;ДАННЫЕ!$S1084&amp;"i"&amp;ДАННЫЕ!$T1084&amp;"h"&amp;ДАННЫЕ!$K1084&amp;"be"&amp;ДАННЫЕ!$BI1084&amp;"CD"&amp;IF(ДАННЫЕ!BF1084&gt;500,4,IF(ДАННЫЕ!BF1084&gt;350,3,IF(ДАННЫЕ!BF1084&gt;200,2,IF(ДАННЫЕ!BF1084&gt;0,1,0))))&amp;"g"&amp;B1084&amp;"d"&amp;H1084&amp;"l"&amp;ДАННЫЕ!AT1084&amp;"a"&amp;ДАННЫЕ!$V1084&amp;"v"&amp;R1084&amp;"k"&amp;ДАННЫЕ!$U1084&amp;"s"&amp;ДАННЫЕ!$Y1084&amp;"t"&amp;ДАННЫЕ!$X1084&amp;"b"&amp;IF(ДАННЫЕ!$Q1084&gt;1,1,0)&amp;"PP"&amp;ДАННЫЕ!Z1084&amp;"c"&amp;S1084&amp;"x"&amp;IF(ДАННЫЕ!$BY1084&gt;0,IF(YEAR(ДАННЫЕ!$F$1)=YEAR(ДАННЫЕ!$BY1084),1,0),0)&amp;"n"&amp;IF(ДАННЫЕ!$BZ1084&gt;0,IF(YEAR(ДАННЫЕ!$F$1)=YEAR(ДАННЫЕ!$BZ1084),1,0),0)&amp;"u"&amp;D1084&amp;"z"&amp;IF(ДАННЫЕ!$CL1084&gt;0,IF(YEAR(ДАННЫЕ!$F$1)&gt;YEAR(ДАННЫЕ!$CL1084),11,12),0)</f>
        <v>03mf0zpihbeCD0g0dlav0kstb0PPc0x0n0u0z0</v>
      </c>
      <c r="K1084" s="28" t="str">
        <f ca="1">ДАННЫЕ!$I1084&amp;"x"&amp;B1084&amp;"w"&amp;IF(T1084+ДАННЫЕ!AD1084+ДАННЫЕ!AE1084+ДАННЫЕ!AF1084+ДАННЫЕ!AG1084+ДАННЫЕ!AH1084+ДАННЫЕ!$AL1084+ДАННЫЕ!AI1084+ДАННЫЕ!AJ1084+ДАННЫЕ!AK1084+ДАННЫЕ!AP1084+ДАННЫЕ!AQ1084+ДАННЫЕ!AR1084+ДАННЫЕ!$AM1084+ДАННЫЕ!$AN1084+ДАННЫЕ!AS1084+ДАННЫЕ!AT1084&gt;0,1,0)&amp;IF(OR(T1084=2,ДАННЫЕ!AD1084=2,ДАННЫЕ!AE1084=2,ДАННЫЕ!AF1084=2,ДАННЫЕ!AG1084=2,ДАННЫЕ!AH1084=2,ДАННЫЕ!$AL1084=2,ДАННЫЕ!AI1084=2,ДАННЫЕ!AJ1084=2,ДАННЫЕ!AK1084=2,ДАННЫЕ!AP1084=2,ДАННЫЕ!AQ1084=2,ДАННЫЕ!AR1084=2,ДАННЫЕ!$AM1084=2,ДАННЫЕ!$AN1084=2,ДАННЫЕ!AS1084=2,ДАННЫЕ!AT1084=2),2,0)&amp;"t"&amp;IF(T1084&gt;0,"1"&amp;T1084,"00")&amp;"f"&amp;IF(ДАННЫЕ!$AC1084,"1"&amp;ДАННЫЕ!$AC1084,"00")&amp;"b"&amp;IF(ДАННЫЕ!$AD1084,"1"&amp;ДАННЫЕ!$AD1084,"00")&amp;"g"&amp;IF(ДАННЫЕ!$AF1084,"1"&amp;ДАННЫЕ!$AF1084,"00")&amp;"c"&amp;IF(ДАННЫЕ!$AG1084,"1"&amp;ДАННЫЕ!$AG1084,"00")&amp;"i"&amp;IF(ДАННЫЕ!$AH1084,"1"&amp;ДАННЫЕ!$AH1084,"00")&amp;"r"&amp;IF(ДАННЫЕ!$AL1084,"1"&amp;ДАННЫЕ!$AL1084,"00")&amp;"m"&amp;IF(ДАННЫЕ!$AI1084,"1"&amp;ДАННЫЕ!$AI1084,"00")&amp;"hS"&amp;IF(ДАННЫЕ!$AJ1084,"1"&amp;ДАННЫЕ!$AJ1084,"00")&amp;"hZ"&amp;IF(ДАННЫЕ!$AK1084,"1"&amp;ДАННЫЕ!$AK1084,"00")&amp;"p"&amp;IF(ДАННЫЕ!$AP1084,"1"&amp;ДАННЫЕ!$AP1084,"00")&amp;"k"&amp;IF(ДАННЫЕ!$AQ1084,"1"&amp;ДАННЫЕ!$AQ1084,"00")&amp;"z"&amp;IF(ДАННЫЕ!$AR1084,"1"&amp;ДАННЫЕ!$AR1084,"00")&amp;"j"&amp;IF(ДАННЫЕ!$AM1084,"1"&amp;ДАННЫЕ!$AM1084,"00")&amp;"n"&amp;IF(ДАННЫЕ!$AN1084,"1"&amp;ДАННЫЕ!$AN1084,"00")&amp;"E"&amp;ДАННЫЕ!BI1084&amp;"L"&amp;ДАННЫЕ!AO1084&amp;"h"&amp;IF(ДАННЫЕ!$AU1084&gt;0,1,0)&amp;"v"&amp;IF(ДАННЫЕ!$AW1084&gt;0,1,0)&amp;"a"&amp;IF(ДАННЫЕ!$AS1084,"1"&amp;ДАННЫЕ!$AS1084,"00")&amp;"s"&amp;IF(ДАННЫЕ!$AT1084,"1"&amp;ДАННЫЕ!$AT1084,"00")&amp;"u"&amp;IF(ДАННЫЕ!$CJ1084&gt;0,1,0)&amp;"y"&amp;B1084&amp;"d"&amp;H1084&amp;"e"&amp;F1084&amp;G1084</f>
        <v>x0w00t00f00b00g00c00i00r00m00hS00hZ00p00k00z00j00n00ELh0v0a00s00u0y0de</v>
      </c>
      <c r="L1084" s="28" t="str">
        <f ca="1">ДАННЫЕ!$I1084&amp;"VN"&amp;IF(ДАННЫЕ!AW1084&gt;0,11,10)&amp;"CD"&amp;IF(ДАННЫЕ!BF1084&gt;500,16,IF(ДАННЫЕ!BF1084&gt;350,15,IF(ДАННЫЕ!BF1084&gt;=200,14,IF(ДАННЫЕ!BF1084&gt;=100,13,IF(ДАННЫЕ!BF1084&gt;=50,12,IF(ДАННЫЕ!BF1084&gt;0,11,10))))))&amp;"AR"&amp;IF(ДАННЫЕ!BX1084&gt;0,1,0)&amp;"GD"&amp;B1084&amp;"VV"&amp;IF(E1084&gt;=5,IF(E1084&lt;18,1,0),0)</f>
        <v>VN10CD10AR0GD0VV0</v>
      </c>
      <c r="M1084" s="28" t="str">
        <f>ДАННЫЕ!$I1084&amp;"b"&amp;ДАННЫЕ!$BI1084&amp;"r"&amp;ДАННЫЕ!$BJ1084&amp;"CD"&amp;IF(ДАННЫЕ!BF1084&gt;0,IF(ДАННЫЕ!BF1084&lt;200,1,IF(ДАННЫЕ!BF1084&lt;350,2,3)),0)&amp;"h"&amp;IF(ДАННЫЕ!$BK1084+ДАННЫЕ!$BL1084+ДАННЫЕ!$BM1084&gt;0,1,0)&amp;"x"&amp;ДАННЫЕ!$BK1084&amp;"y"&amp;ДАННЫЕ!$BL1084&amp;"z"&amp;ДАННЫЕ!$BM1084&amp;"c"&amp;IF(ДАННЫЕ!$BK1084+ДАННЫЕ!$BL1084+ДАННЫЕ!$BM1084=3,1,0)&amp;"a"&amp;IF(ДАННЫЕ!$BQ1084+ДАННЫЕ!$BR1084&gt;0,1,0)&amp;"d"&amp;ДАННЫЕ!$BQ1084&amp;"v"&amp;ДАННЫЕ!$BR1084&amp;"p"&amp;ДАННЫЕ!$BS1084&amp;"n"&amp;ДАННЫЕ!$BU1084&amp;"t"&amp;ДАННЫЕ!$BV1084&amp;"o"&amp;ДАННЫЕ!$BT1084&amp;"l"&amp;IF(ДАННЫЕ!$BN1084&gt;0,1,0)&amp;ДАННЫЕ!$BN1084&amp;"g"&amp;ДАННЫЕ!$BO1084&amp;"s"&amp;ДАННЫЕ!$BP1084&amp;"DZ"&amp;IF(ДАННЫЕ!B1084-ДАННЫЕ!G1084 &lt; 60,IF(ДАННЫЕ!B1084-ДАННЫЕ!G1084 &gt;= 0,1,0),0)&amp;"u"&amp;IF(ДАННЫЕ!$CJ1084&gt;0,1,0)</f>
        <v>brCD0h0xyzc0a0dvpntol0gsDZ1u0</v>
      </c>
      <c r="N1084" s="28" t="str">
        <f ca="1">ДАННЫЕ!$F1084&amp;ДАННЫЕ!$I1084&amp;"g"&amp;B1084&amp;"cf"&amp;D1084&amp;"a"&amp;IF(ДАННЫЕ!$BX1084&gt;0,1,0)&amp;IF(ДАННЫЕ!$BF1084&gt;500,1,IF(ДАННЫЕ!$BF1084&gt;350,2,IF(ДАННЫЕ!$BF1084&gt;=200,3,IF(ДАННЫЕ!$BF1084&gt;=100,4,IF(ДАННЫЕ!$BF1084&gt;=50,5,IF(ДАННЫЕ!$BF1084&lt;50,6,0))))))&amp;"AR"&amp;IF(DATEDIF(ДАННЫЕ!$BX1084,ДАННЫЕ!$F$1,"y")&gt;1,1,0)&amp;"VG"&amp;IF(ДАННЫЕ!$BH1084="0",1,0)&amp;"o"&amp;IF(T1084+ДАННЫЕ!$AF1084+ДАННЫЕ!$AG1084+ДАННЫЕ!$AH1084+ДАННЫЕ!$AI1084+ДАННЫЕ!$AJ1084+ДАННЫЕ!$AP1084+ДАННЫЕ!$AQ1084+ДАННЫЕ!$AR1084+ДАННЫЕ!$AU1084+ДАННЫЕ!$AW1084+ДАННЫЕ!$AS1084+ДАННЫЕ!$AT1084&gt;0,1,0)&amp;"x"&amp;ДАННЫЕ!$AG1084&amp;"p"&amp;IF(ДАННЫЕ!$BY1084&gt;0,1,0)&amp;"v"&amp;IF(ДАННЫЕ!$BZ1084&gt;0,1,0)&amp;"n"&amp;ДАННЫЕ!$CA1084&amp;"t"&amp;ДАННЫЕ!$AY1084&amp;"k"&amp;ДАННЫЕ!$CB1084&amp;"q"&amp;ДАННЫЕ!$CC1084&amp;"w"&amp;ДАННЫЕ!$CD1084&amp;"e"&amp;ДАННЫЕ!$CE1084&amp;"m"&amp;ДАННЫЕ!$CF1084&amp;"c"&amp;ДАННЫЕ!$CG1084&amp;"z"&amp;ДАННЫЕ!$CH1084&amp;"d"&amp;IF(H1084=4,1,0)&amp;"s"&amp;IF(ДАННЫЕ!$J1084=1,0,1)&amp;"u"&amp;IF(ДАННЫЕ!$CJ1084&gt;0,1,0)</f>
        <v>g0cf0a06AR1VG0o0xp0v0ntkqwemczd0s1u0</v>
      </c>
      <c r="O1084" s="28" t="str">
        <f>ДАННЫЕ!$I1084&amp;"g"&amp;B1084&amp;A1084&amp;"f"&amp;P1084&amp;"c"&amp;IF(ДАННЫЕ!$U1084&gt;0,1,0)&amp;"s"&amp;IF(ДАННЫЕ!$Q1084&gt;0,IF(YEAR(ДАННЫЕ!$F$1)=YEAR(ДАННЫЕ!$Q1084),IF(MONTH(ДАННЫЕ!$F$1)=MONTH(ДАННЫЕ!$Q1084),111,11),1),0)&amp;"i"&amp;IF(ДАННЫЕ!$R1084+ДАННЫЕ!$S1084+ДАННЫЕ!$T1084=0,0,1)&amp;"h"&amp;IF(ДАННЫЕ!$P1084&gt;0,1,0)&amp;"p"&amp;IF(ДАННЫЕ!$CI1084&gt;0,IF(YEAR(ДАННЫЕ!$F$1)=YEAR(ДАННЫЕ!$CI1084),IF(MONTH(ДАННЫЕ!$F$1)=MONTH(ДАННЫЕ!$CI1084),111,11),1),0)&amp;"d"&amp;IF(ДАННЫЕ!$CJ1084&gt;0,IF(YEAR(ДАННЫЕ!$F$1)=YEAR(ДАННЫЕ!$CJ1084),IF(MONTH(ДАННЫЕ!$F$1)=MONTH(ДАННЫЕ!$CJ1084),111,11),1),0)&amp;"o"&amp;IF(ДАННЫЕ!$CK1084&gt;0,IF(MONTH(ДАННЫЕ!$F$1)=MONTH(ДАННЫЕ!$CK1084),111,11),0)&amp;"v"&amp;IF(ДАННЫЕ!$BE1084&gt;0,IF(MONTH(ДАННЫЕ!$F$1)=MONTH(ДАННЫЕ!$BE1084),111,11),0)</f>
        <v>g00f0c0s0i0h0p0d0o0v0</v>
      </c>
      <c r="P1084" s="15">
        <f t="shared" si="53"/>
        <v>0</v>
      </c>
      <c r="Q1084" s="15">
        <f>IF(ДАННЫЕ!$F$1&gt;ДАННЫЕ!$N1084,IF(YEAR(ДАННЫЕ!$F$1)=YEAR(ДАННЫЕ!M1084),1,0),0)</f>
        <v>0</v>
      </c>
      <c r="R1084" s="15">
        <f>IF(ДАННЫЕ!$F$1&gt;ДАННЫЕ!$N1084,IF(YEAR(ДАННЫЕ!$F$1)=YEAR(ДАННЫЕ!N1084),1,0),0)</f>
        <v>0</v>
      </c>
      <c r="S1084" s="15">
        <f>IF(ДАННЫЕ!$AA1084="2А",1,IF(ДАННЫЕ!$AA1084="2Б",2,IF(ДАННЫЕ!$AA1084="2В",3,IF(ДАННЫЕ!$AA1084=3,4,IF(ДАННЫЕ!$AA1084="4А",5,IF(ДАННЫЕ!$AA1084="4Б",6,IF(ДАННЫЕ!$AA1084="4В",7,IF(ДАННЫЕ!$AA1084=5,8,0))))))))</f>
        <v>0</v>
      </c>
      <c r="T1084" s="15">
        <f>IF(OR(ДАННЫЕ!$AC1084=2,ДАННЫЕ!$AD1084=2,ДАННЫЕ!$AE1084=2),2,IF(OR(ДАННЫЕ!$AC1084=1,ДАННЫЕ!$AD1084=1,ДАННЫЕ!$AE1084=1),1,0))</f>
        <v>0</v>
      </c>
    </row>
    <row r="1085" spans="1:20" x14ac:dyDescent="0.2">
      <c r="A1085" s="78">
        <f>IF(B1085&gt;0,IF(MONTH(ДАННЫЕ!$F$1)=MONTH(ДАННЫЕ!$B1085),1,0),0)</f>
        <v>0</v>
      </c>
      <c r="B1085" s="14">
        <f>IF(ДАННЫЕ!$B1085&gt;0,IF(YEAR(ДАННЫЕ!$F$1)=YEAR(ДАННЫЕ!$B1085),1,0),0)</f>
        <v>0</v>
      </c>
      <c r="C1085" s="14">
        <f>IF(ДАННЫЕ!$CM1085&gt;0,IF(YEAR(ДАННЫЕ!$F$1)=YEAR(ДАННЫЕ!$CM1085),1,0),0)</f>
        <v>0</v>
      </c>
      <c r="D1085" s="14">
        <f>IF(ДАННЫЕ!$CJ1085&gt;0,IF(ДАННЫЕ!$CL1085&gt;ДАННЫЕ!$F$1,1,IF(ДАННЫЕ!$CL1085&gt;0,0,1)),0)</f>
        <v>0</v>
      </c>
      <c r="E1085" s="43" t="str">
        <f ca="1">IF(ДАННЫЕ!$F$1&gt;0,IF(ДАННЫЕ!$G1085&gt;0,DATEDIF(ДАННЫЕ!$G1085,ДАННЫЕ!$F$1,"y"),""),IF(ДАННЫЕ!$G1085&gt;0,DATEDIF(ДАННЫЕ!$G1085,TODAY(),"y"),""))</f>
        <v/>
      </c>
      <c r="F1085" s="43" t="str">
        <f xml:space="preserve"> IF(ДАННЫЕ!$F1085="М",IF(E1085&gt;=18,IF(E1085&lt;60,1,""),""),"")&amp;IF(ДАННЫЕ!$F1085="Ж",IF(E1085&gt;=18,IF(E1085&lt;55,1,""),""),"")</f>
        <v/>
      </c>
      <c r="G1085" s="43" t="str">
        <f xml:space="preserve"> IF(ДАННЫЕ!$F1085="М",IF(E1085&gt;=60,2,""),"")&amp;IF(ДАННЫЕ!$F1085="Ж",IF(E1085&gt;=55,2,""),"")</f>
        <v/>
      </c>
      <c r="H1085" s="43" t="str">
        <f t="shared" ca="1" si="51"/>
        <v/>
      </c>
      <c r="I1085" s="43" t="str">
        <f t="shared" ca="1" si="52"/>
        <v>03</v>
      </c>
      <c r="J1085" s="28" t="str">
        <f ca="1">ДАННЫЕ!$F1085&amp;H1085&amp;I1085&amp;ДАННЫЕ!$I1085&amp;"m"&amp;IF(ДАННЫЕ!$I1085&gt;0,IF(ДАННЫЕ!$J1085&gt;0,0,1),"")&amp;"f"&amp;IF(ДАННЫЕ!$R1085&gt;0,IF(YEAR(ДАННЫЕ!$F$1)=YEAR(ДАННЫЕ!$R1085),1,0),0)&amp;"z"&amp;ДАННЫЕ!$R1085&amp;"p"&amp;ДАННЫЕ!$S1085&amp;"i"&amp;ДАННЫЕ!$T1085&amp;"h"&amp;ДАННЫЕ!$K1085&amp;"be"&amp;ДАННЫЕ!$BI1085&amp;"CD"&amp;IF(ДАННЫЕ!BF1085&gt;500,4,IF(ДАННЫЕ!BF1085&gt;350,3,IF(ДАННЫЕ!BF1085&gt;200,2,IF(ДАННЫЕ!BF1085&gt;0,1,0))))&amp;"g"&amp;B1085&amp;"d"&amp;H1085&amp;"l"&amp;ДАННЫЕ!AT1085&amp;"a"&amp;ДАННЫЕ!$V1085&amp;"v"&amp;R1085&amp;"k"&amp;ДАННЫЕ!$U1085&amp;"s"&amp;ДАННЫЕ!$Y1085&amp;"t"&amp;ДАННЫЕ!$X1085&amp;"b"&amp;IF(ДАННЫЕ!$Q1085&gt;1,1,0)&amp;"PP"&amp;ДАННЫЕ!Z1085&amp;"c"&amp;S1085&amp;"x"&amp;IF(ДАННЫЕ!$BY1085&gt;0,IF(YEAR(ДАННЫЕ!$F$1)=YEAR(ДАННЫЕ!$BY1085),1,0),0)&amp;"n"&amp;IF(ДАННЫЕ!$BZ1085&gt;0,IF(YEAR(ДАННЫЕ!$F$1)=YEAR(ДАННЫЕ!$BZ1085),1,0),0)&amp;"u"&amp;D1085&amp;"z"&amp;IF(ДАННЫЕ!$CL1085&gt;0,IF(YEAR(ДАННЫЕ!$F$1)&gt;YEAR(ДАННЫЕ!$CL1085),11,12),0)</f>
        <v>03mf0zpihbeCD0g0dlav0kstb0PPc0x0n0u0z0</v>
      </c>
      <c r="K1085" s="28" t="str">
        <f ca="1">ДАННЫЕ!$I1085&amp;"x"&amp;B1085&amp;"w"&amp;IF(T1085+ДАННЫЕ!AD1085+ДАННЫЕ!AE1085+ДАННЫЕ!AF1085+ДАННЫЕ!AG1085+ДАННЫЕ!AH1085+ДАННЫЕ!$AL1085+ДАННЫЕ!AI1085+ДАННЫЕ!AJ1085+ДАННЫЕ!AK1085+ДАННЫЕ!AP1085+ДАННЫЕ!AQ1085+ДАННЫЕ!AR1085+ДАННЫЕ!$AM1085+ДАННЫЕ!$AN1085+ДАННЫЕ!AS1085+ДАННЫЕ!AT1085&gt;0,1,0)&amp;IF(OR(T1085=2,ДАННЫЕ!AD1085=2,ДАННЫЕ!AE1085=2,ДАННЫЕ!AF1085=2,ДАННЫЕ!AG1085=2,ДАННЫЕ!AH1085=2,ДАННЫЕ!$AL1085=2,ДАННЫЕ!AI1085=2,ДАННЫЕ!AJ1085=2,ДАННЫЕ!AK1085=2,ДАННЫЕ!AP1085=2,ДАННЫЕ!AQ1085=2,ДАННЫЕ!AR1085=2,ДАННЫЕ!$AM1085=2,ДАННЫЕ!$AN1085=2,ДАННЫЕ!AS1085=2,ДАННЫЕ!AT1085=2),2,0)&amp;"t"&amp;IF(T1085&gt;0,"1"&amp;T1085,"00")&amp;"f"&amp;IF(ДАННЫЕ!$AC1085,"1"&amp;ДАННЫЕ!$AC1085,"00")&amp;"b"&amp;IF(ДАННЫЕ!$AD1085,"1"&amp;ДАННЫЕ!$AD1085,"00")&amp;"g"&amp;IF(ДАННЫЕ!$AF1085,"1"&amp;ДАННЫЕ!$AF1085,"00")&amp;"c"&amp;IF(ДАННЫЕ!$AG1085,"1"&amp;ДАННЫЕ!$AG1085,"00")&amp;"i"&amp;IF(ДАННЫЕ!$AH1085,"1"&amp;ДАННЫЕ!$AH1085,"00")&amp;"r"&amp;IF(ДАННЫЕ!$AL1085,"1"&amp;ДАННЫЕ!$AL1085,"00")&amp;"m"&amp;IF(ДАННЫЕ!$AI1085,"1"&amp;ДАННЫЕ!$AI1085,"00")&amp;"hS"&amp;IF(ДАННЫЕ!$AJ1085,"1"&amp;ДАННЫЕ!$AJ1085,"00")&amp;"hZ"&amp;IF(ДАННЫЕ!$AK1085,"1"&amp;ДАННЫЕ!$AK1085,"00")&amp;"p"&amp;IF(ДАННЫЕ!$AP1085,"1"&amp;ДАННЫЕ!$AP1085,"00")&amp;"k"&amp;IF(ДАННЫЕ!$AQ1085,"1"&amp;ДАННЫЕ!$AQ1085,"00")&amp;"z"&amp;IF(ДАННЫЕ!$AR1085,"1"&amp;ДАННЫЕ!$AR1085,"00")&amp;"j"&amp;IF(ДАННЫЕ!$AM1085,"1"&amp;ДАННЫЕ!$AM1085,"00")&amp;"n"&amp;IF(ДАННЫЕ!$AN1085,"1"&amp;ДАННЫЕ!$AN1085,"00")&amp;"E"&amp;ДАННЫЕ!BI1085&amp;"L"&amp;ДАННЫЕ!AO1085&amp;"h"&amp;IF(ДАННЫЕ!$AU1085&gt;0,1,0)&amp;"v"&amp;IF(ДАННЫЕ!$AW1085&gt;0,1,0)&amp;"a"&amp;IF(ДАННЫЕ!$AS1085,"1"&amp;ДАННЫЕ!$AS1085,"00")&amp;"s"&amp;IF(ДАННЫЕ!$AT1085,"1"&amp;ДАННЫЕ!$AT1085,"00")&amp;"u"&amp;IF(ДАННЫЕ!$CJ1085&gt;0,1,0)&amp;"y"&amp;B1085&amp;"d"&amp;H1085&amp;"e"&amp;F1085&amp;G1085</f>
        <v>x0w00t00f00b00g00c00i00r00m00hS00hZ00p00k00z00j00n00ELh0v0a00s00u0y0de</v>
      </c>
      <c r="L1085" s="28" t="str">
        <f ca="1">ДАННЫЕ!$I1085&amp;"VN"&amp;IF(ДАННЫЕ!AW1085&gt;0,11,10)&amp;"CD"&amp;IF(ДАННЫЕ!BF1085&gt;500,16,IF(ДАННЫЕ!BF1085&gt;350,15,IF(ДАННЫЕ!BF1085&gt;=200,14,IF(ДАННЫЕ!BF1085&gt;=100,13,IF(ДАННЫЕ!BF1085&gt;=50,12,IF(ДАННЫЕ!BF1085&gt;0,11,10))))))&amp;"AR"&amp;IF(ДАННЫЕ!BX1085&gt;0,1,0)&amp;"GD"&amp;B1085&amp;"VV"&amp;IF(E1085&gt;=5,IF(E1085&lt;18,1,0),0)</f>
        <v>VN10CD10AR0GD0VV0</v>
      </c>
      <c r="M1085" s="28" t="str">
        <f>ДАННЫЕ!$I1085&amp;"b"&amp;ДАННЫЕ!$BI1085&amp;"r"&amp;ДАННЫЕ!$BJ1085&amp;"CD"&amp;IF(ДАННЫЕ!BF1085&gt;0,IF(ДАННЫЕ!BF1085&lt;200,1,IF(ДАННЫЕ!BF1085&lt;350,2,3)),0)&amp;"h"&amp;IF(ДАННЫЕ!$BK1085+ДАННЫЕ!$BL1085+ДАННЫЕ!$BM1085&gt;0,1,0)&amp;"x"&amp;ДАННЫЕ!$BK1085&amp;"y"&amp;ДАННЫЕ!$BL1085&amp;"z"&amp;ДАННЫЕ!$BM1085&amp;"c"&amp;IF(ДАННЫЕ!$BK1085+ДАННЫЕ!$BL1085+ДАННЫЕ!$BM1085=3,1,0)&amp;"a"&amp;IF(ДАННЫЕ!$BQ1085+ДАННЫЕ!$BR1085&gt;0,1,0)&amp;"d"&amp;ДАННЫЕ!$BQ1085&amp;"v"&amp;ДАННЫЕ!$BR1085&amp;"p"&amp;ДАННЫЕ!$BS1085&amp;"n"&amp;ДАННЫЕ!$BU1085&amp;"t"&amp;ДАННЫЕ!$BV1085&amp;"o"&amp;ДАННЫЕ!$BT1085&amp;"l"&amp;IF(ДАННЫЕ!$BN1085&gt;0,1,0)&amp;ДАННЫЕ!$BN1085&amp;"g"&amp;ДАННЫЕ!$BO1085&amp;"s"&amp;ДАННЫЕ!$BP1085&amp;"DZ"&amp;IF(ДАННЫЕ!B1085-ДАННЫЕ!G1085 &lt; 60,IF(ДАННЫЕ!B1085-ДАННЫЕ!G1085 &gt;= 0,1,0),0)&amp;"u"&amp;IF(ДАННЫЕ!$CJ1085&gt;0,1,0)</f>
        <v>brCD0h0xyzc0a0dvpntol0gsDZ1u0</v>
      </c>
      <c r="N1085" s="28" t="str">
        <f ca="1">ДАННЫЕ!$F1085&amp;ДАННЫЕ!$I1085&amp;"g"&amp;B1085&amp;"cf"&amp;D1085&amp;"a"&amp;IF(ДАННЫЕ!$BX1085&gt;0,1,0)&amp;IF(ДАННЫЕ!$BF1085&gt;500,1,IF(ДАННЫЕ!$BF1085&gt;350,2,IF(ДАННЫЕ!$BF1085&gt;=200,3,IF(ДАННЫЕ!$BF1085&gt;=100,4,IF(ДАННЫЕ!$BF1085&gt;=50,5,IF(ДАННЫЕ!$BF1085&lt;50,6,0))))))&amp;"AR"&amp;IF(DATEDIF(ДАННЫЕ!$BX1085,ДАННЫЕ!$F$1,"y")&gt;1,1,0)&amp;"VG"&amp;IF(ДАННЫЕ!$BH1085="0",1,0)&amp;"o"&amp;IF(T1085+ДАННЫЕ!$AF1085+ДАННЫЕ!$AG1085+ДАННЫЕ!$AH1085+ДАННЫЕ!$AI1085+ДАННЫЕ!$AJ1085+ДАННЫЕ!$AP1085+ДАННЫЕ!$AQ1085+ДАННЫЕ!$AR1085+ДАННЫЕ!$AU1085+ДАННЫЕ!$AW1085+ДАННЫЕ!$AS1085+ДАННЫЕ!$AT1085&gt;0,1,0)&amp;"x"&amp;ДАННЫЕ!$AG1085&amp;"p"&amp;IF(ДАННЫЕ!$BY1085&gt;0,1,0)&amp;"v"&amp;IF(ДАННЫЕ!$BZ1085&gt;0,1,0)&amp;"n"&amp;ДАННЫЕ!$CA1085&amp;"t"&amp;ДАННЫЕ!$AY1085&amp;"k"&amp;ДАННЫЕ!$CB1085&amp;"q"&amp;ДАННЫЕ!$CC1085&amp;"w"&amp;ДАННЫЕ!$CD1085&amp;"e"&amp;ДАННЫЕ!$CE1085&amp;"m"&amp;ДАННЫЕ!$CF1085&amp;"c"&amp;ДАННЫЕ!$CG1085&amp;"z"&amp;ДАННЫЕ!$CH1085&amp;"d"&amp;IF(H1085=4,1,0)&amp;"s"&amp;IF(ДАННЫЕ!$J1085=1,0,1)&amp;"u"&amp;IF(ДАННЫЕ!$CJ1085&gt;0,1,0)</f>
        <v>g0cf0a06AR1VG0o0xp0v0ntkqwemczd0s1u0</v>
      </c>
      <c r="O1085" s="28" t="str">
        <f>ДАННЫЕ!$I1085&amp;"g"&amp;B1085&amp;A1085&amp;"f"&amp;P1085&amp;"c"&amp;IF(ДАННЫЕ!$U1085&gt;0,1,0)&amp;"s"&amp;IF(ДАННЫЕ!$Q1085&gt;0,IF(YEAR(ДАННЫЕ!$F$1)=YEAR(ДАННЫЕ!$Q1085),IF(MONTH(ДАННЫЕ!$F$1)=MONTH(ДАННЫЕ!$Q1085),111,11),1),0)&amp;"i"&amp;IF(ДАННЫЕ!$R1085+ДАННЫЕ!$S1085+ДАННЫЕ!$T1085=0,0,1)&amp;"h"&amp;IF(ДАННЫЕ!$P1085&gt;0,1,0)&amp;"p"&amp;IF(ДАННЫЕ!$CI1085&gt;0,IF(YEAR(ДАННЫЕ!$F$1)=YEAR(ДАННЫЕ!$CI1085),IF(MONTH(ДАННЫЕ!$F$1)=MONTH(ДАННЫЕ!$CI1085),111,11),1),0)&amp;"d"&amp;IF(ДАННЫЕ!$CJ1085&gt;0,IF(YEAR(ДАННЫЕ!$F$1)=YEAR(ДАННЫЕ!$CJ1085),IF(MONTH(ДАННЫЕ!$F$1)=MONTH(ДАННЫЕ!$CJ1085),111,11),1),0)&amp;"o"&amp;IF(ДАННЫЕ!$CK1085&gt;0,IF(MONTH(ДАННЫЕ!$F$1)=MONTH(ДАННЫЕ!$CK1085),111,11),0)&amp;"v"&amp;IF(ДАННЫЕ!$BE1085&gt;0,IF(MONTH(ДАННЫЕ!$F$1)=MONTH(ДАННЫЕ!$BE1085),111,11),0)</f>
        <v>g00f0c0s0i0h0p0d0o0v0</v>
      </c>
      <c r="P1085" s="15">
        <f t="shared" si="53"/>
        <v>0</v>
      </c>
      <c r="Q1085" s="15">
        <f>IF(ДАННЫЕ!$F$1&gt;ДАННЫЕ!$N1085,IF(YEAR(ДАННЫЕ!$F$1)=YEAR(ДАННЫЕ!M1085),1,0),0)</f>
        <v>0</v>
      </c>
      <c r="R1085" s="15">
        <f>IF(ДАННЫЕ!$F$1&gt;ДАННЫЕ!$N1085,IF(YEAR(ДАННЫЕ!$F$1)=YEAR(ДАННЫЕ!N1085),1,0),0)</f>
        <v>0</v>
      </c>
      <c r="S1085" s="15">
        <f>IF(ДАННЫЕ!$AA1085="2А",1,IF(ДАННЫЕ!$AA1085="2Б",2,IF(ДАННЫЕ!$AA1085="2В",3,IF(ДАННЫЕ!$AA1085=3,4,IF(ДАННЫЕ!$AA1085="4А",5,IF(ДАННЫЕ!$AA1085="4Б",6,IF(ДАННЫЕ!$AA1085="4В",7,IF(ДАННЫЕ!$AA1085=5,8,0))))))))</f>
        <v>0</v>
      </c>
      <c r="T1085" s="15">
        <f>IF(OR(ДАННЫЕ!$AC1085=2,ДАННЫЕ!$AD1085=2,ДАННЫЕ!$AE1085=2),2,IF(OR(ДАННЫЕ!$AC1085=1,ДАННЫЕ!$AD1085=1,ДАННЫЕ!$AE1085=1),1,0))</f>
        <v>0</v>
      </c>
    </row>
    <row r="1086" spans="1:20" x14ac:dyDescent="0.2">
      <c r="A1086" s="78">
        <f>IF(B1086&gt;0,IF(MONTH(ДАННЫЕ!$F$1)=MONTH(ДАННЫЕ!$B1086),1,0),0)</f>
        <v>0</v>
      </c>
      <c r="B1086" s="14">
        <f>IF(ДАННЫЕ!$B1086&gt;0,IF(YEAR(ДАННЫЕ!$F$1)=YEAR(ДАННЫЕ!$B1086),1,0),0)</f>
        <v>0</v>
      </c>
      <c r="C1086" s="14">
        <f>IF(ДАННЫЕ!$CM1086&gt;0,IF(YEAR(ДАННЫЕ!$F$1)=YEAR(ДАННЫЕ!$CM1086),1,0),0)</f>
        <v>0</v>
      </c>
      <c r="D1086" s="14">
        <f>IF(ДАННЫЕ!$CJ1086&gt;0,IF(ДАННЫЕ!$CL1086&gt;ДАННЫЕ!$F$1,1,IF(ДАННЫЕ!$CL1086&gt;0,0,1)),0)</f>
        <v>0</v>
      </c>
      <c r="E1086" s="43" t="str">
        <f ca="1">IF(ДАННЫЕ!$F$1&gt;0,IF(ДАННЫЕ!$G1086&gt;0,DATEDIF(ДАННЫЕ!$G1086,ДАННЫЕ!$F$1,"y"),""),IF(ДАННЫЕ!$G1086&gt;0,DATEDIF(ДАННЫЕ!$G1086,TODAY(),"y"),""))</f>
        <v/>
      </c>
      <c r="F1086" s="43" t="str">
        <f xml:space="preserve"> IF(ДАННЫЕ!$F1086="М",IF(E1086&gt;=18,IF(E1086&lt;60,1,""),""),"")&amp;IF(ДАННЫЕ!$F1086="Ж",IF(E1086&gt;=18,IF(E1086&lt;55,1,""),""),"")</f>
        <v/>
      </c>
      <c r="G1086" s="43" t="str">
        <f xml:space="preserve"> IF(ДАННЫЕ!$F1086="М",IF(E1086&gt;=60,2,""),"")&amp;IF(ДАННЫЕ!$F1086="Ж",IF(E1086&gt;=55,2,""),"")</f>
        <v/>
      </c>
      <c r="H1086" s="43" t="str">
        <f t="shared" ca="1" si="51"/>
        <v/>
      </c>
      <c r="I1086" s="43" t="str">
        <f t="shared" ca="1" si="52"/>
        <v>03</v>
      </c>
      <c r="J1086" s="28" t="str">
        <f ca="1">ДАННЫЕ!$F1086&amp;H1086&amp;I1086&amp;ДАННЫЕ!$I1086&amp;"m"&amp;IF(ДАННЫЕ!$I1086&gt;0,IF(ДАННЫЕ!$J1086&gt;0,0,1),"")&amp;"f"&amp;IF(ДАННЫЕ!$R1086&gt;0,IF(YEAR(ДАННЫЕ!$F$1)=YEAR(ДАННЫЕ!$R1086),1,0),0)&amp;"z"&amp;ДАННЫЕ!$R1086&amp;"p"&amp;ДАННЫЕ!$S1086&amp;"i"&amp;ДАННЫЕ!$T1086&amp;"h"&amp;ДАННЫЕ!$K1086&amp;"be"&amp;ДАННЫЕ!$BI1086&amp;"CD"&amp;IF(ДАННЫЕ!BF1086&gt;500,4,IF(ДАННЫЕ!BF1086&gt;350,3,IF(ДАННЫЕ!BF1086&gt;200,2,IF(ДАННЫЕ!BF1086&gt;0,1,0))))&amp;"g"&amp;B1086&amp;"d"&amp;H1086&amp;"l"&amp;ДАННЫЕ!AT1086&amp;"a"&amp;ДАННЫЕ!$V1086&amp;"v"&amp;R1086&amp;"k"&amp;ДАННЫЕ!$U1086&amp;"s"&amp;ДАННЫЕ!$Y1086&amp;"t"&amp;ДАННЫЕ!$X1086&amp;"b"&amp;IF(ДАННЫЕ!$Q1086&gt;1,1,0)&amp;"PP"&amp;ДАННЫЕ!Z1086&amp;"c"&amp;S1086&amp;"x"&amp;IF(ДАННЫЕ!$BY1086&gt;0,IF(YEAR(ДАННЫЕ!$F$1)=YEAR(ДАННЫЕ!$BY1086),1,0),0)&amp;"n"&amp;IF(ДАННЫЕ!$BZ1086&gt;0,IF(YEAR(ДАННЫЕ!$F$1)=YEAR(ДАННЫЕ!$BZ1086),1,0),0)&amp;"u"&amp;D1086&amp;"z"&amp;IF(ДАННЫЕ!$CL1086&gt;0,IF(YEAR(ДАННЫЕ!$F$1)&gt;YEAR(ДАННЫЕ!$CL1086),11,12),0)</f>
        <v>03mf0zpihbeCD0g0dlav0kstb0PPc0x0n0u0z0</v>
      </c>
      <c r="K1086" s="28" t="str">
        <f ca="1">ДАННЫЕ!$I1086&amp;"x"&amp;B1086&amp;"w"&amp;IF(T1086+ДАННЫЕ!AD1086+ДАННЫЕ!AE1086+ДАННЫЕ!AF1086+ДАННЫЕ!AG1086+ДАННЫЕ!AH1086+ДАННЫЕ!$AL1086+ДАННЫЕ!AI1086+ДАННЫЕ!AJ1086+ДАННЫЕ!AK1086+ДАННЫЕ!AP1086+ДАННЫЕ!AQ1086+ДАННЫЕ!AR1086+ДАННЫЕ!$AM1086+ДАННЫЕ!$AN1086+ДАННЫЕ!AS1086+ДАННЫЕ!AT1086&gt;0,1,0)&amp;IF(OR(T1086=2,ДАННЫЕ!AD1086=2,ДАННЫЕ!AE1086=2,ДАННЫЕ!AF1086=2,ДАННЫЕ!AG1086=2,ДАННЫЕ!AH1086=2,ДАННЫЕ!$AL1086=2,ДАННЫЕ!AI1086=2,ДАННЫЕ!AJ1086=2,ДАННЫЕ!AK1086=2,ДАННЫЕ!AP1086=2,ДАННЫЕ!AQ1086=2,ДАННЫЕ!AR1086=2,ДАННЫЕ!$AM1086=2,ДАННЫЕ!$AN1086=2,ДАННЫЕ!AS1086=2,ДАННЫЕ!AT1086=2),2,0)&amp;"t"&amp;IF(T1086&gt;0,"1"&amp;T1086,"00")&amp;"f"&amp;IF(ДАННЫЕ!$AC1086,"1"&amp;ДАННЫЕ!$AC1086,"00")&amp;"b"&amp;IF(ДАННЫЕ!$AD1086,"1"&amp;ДАННЫЕ!$AD1086,"00")&amp;"g"&amp;IF(ДАННЫЕ!$AF1086,"1"&amp;ДАННЫЕ!$AF1086,"00")&amp;"c"&amp;IF(ДАННЫЕ!$AG1086,"1"&amp;ДАННЫЕ!$AG1086,"00")&amp;"i"&amp;IF(ДАННЫЕ!$AH1086,"1"&amp;ДАННЫЕ!$AH1086,"00")&amp;"r"&amp;IF(ДАННЫЕ!$AL1086,"1"&amp;ДАННЫЕ!$AL1086,"00")&amp;"m"&amp;IF(ДАННЫЕ!$AI1086,"1"&amp;ДАННЫЕ!$AI1086,"00")&amp;"hS"&amp;IF(ДАННЫЕ!$AJ1086,"1"&amp;ДАННЫЕ!$AJ1086,"00")&amp;"hZ"&amp;IF(ДАННЫЕ!$AK1086,"1"&amp;ДАННЫЕ!$AK1086,"00")&amp;"p"&amp;IF(ДАННЫЕ!$AP1086,"1"&amp;ДАННЫЕ!$AP1086,"00")&amp;"k"&amp;IF(ДАННЫЕ!$AQ1086,"1"&amp;ДАННЫЕ!$AQ1086,"00")&amp;"z"&amp;IF(ДАННЫЕ!$AR1086,"1"&amp;ДАННЫЕ!$AR1086,"00")&amp;"j"&amp;IF(ДАННЫЕ!$AM1086,"1"&amp;ДАННЫЕ!$AM1086,"00")&amp;"n"&amp;IF(ДАННЫЕ!$AN1086,"1"&amp;ДАННЫЕ!$AN1086,"00")&amp;"E"&amp;ДАННЫЕ!BI1086&amp;"L"&amp;ДАННЫЕ!AO1086&amp;"h"&amp;IF(ДАННЫЕ!$AU1086&gt;0,1,0)&amp;"v"&amp;IF(ДАННЫЕ!$AW1086&gt;0,1,0)&amp;"a"&amp;IF(ДАННЫЕ!$AS1086,"1"&amp;ДАННЫЕ!$AS1086,"00")&amp;"s"&amp;IF(ДАННЫЕ!$AT1086,"1"&amp;ДАННЫЕ!$AT1086,"00")&amp;"u"&amp;IF(ДАННЫЕ!$CJ1086&gt;0,1,0)&amp;"y"&amp;B1086&amp;"d"&amp;H1086&amp;"e"&amp;F1086&amp;G1086</f>
        <v>x0w00t00f00b00g00c00i00r00m00hS00hZ00p00k00z00j00n00ELh0v0a00s00u0y0de</v>
      </c>
      <c r="L1086" s="28" t="str">
        <f ca="1">ДАННЫЕ!$I1086&amp;"VN"&amp;IF(ДАННЫЕ!AW1086&gt;0,11,10)&amp;"CD"&amp;IF(ДАННЫЕ!BF1086&gt;500,16,IF(ДАННЫЕ!BF1086&gt;350,15,IF(ДАННЫЕ!BF1086&gt;=200,14,IF(ДАННЫЕ!BF1086&gt;=100,13,IF(ДАННЫЕ!BF1086&gt;=50,12,IF(ДАННЫЕ!BF1086&gt;0,11,10))))))&amp;"AR"&amp;IF(ДАННЫЕ!BX1086&gt;0,1,0)&amp;"GD"&amp;B1086&amp;"VV"&amp;IF(E1086&gt;=5,IF(E1086&lt;18,1,0),0)</f>
        <v>VN10CD10AR0GD0VV0</v>
      </c>
      <c r="M1086" s="28" t="str">
        <f>ДАННЫЕ!$I1086&amp;"b"&amp;ДАННЫЕ!$BI1086&amp;"r"&amp;ДАННЫЕ!$BJ1086&amp;"CD"&amp;IF(ДАННЫЕ!BF1086&gt;0,IF(ДАННЫЕ!BF1086&lt;200,1,IF(ДАННЫЕ!BF1086&lt;350,2,3)),0)&amp;"h"&amp;IF(ДАННЫЕ!$BK1086+ДАННЫЕ!$BL1086+ДАННЫЕ!$BM1086&gt;0,1,0)&amp;"x"&amp;ДАННЫЕ!$BK1086&amp;"y"&amp;ДАННЫЕ!$BL1086&amp;"z"&amp;ДАННЫЕ!$BM1086&amp;"c"&amp;IF(ДАННЫЕ!$BK1086+ДАННЫЕ!$BL1086+ДАННЫЕ!$BM1086=3,1,0)&amp;"a"&amp;IF(ДАННЫЕ!$BQ1086+ДАННЫЕ!$BR1086&gt;0,1,0)&amp;"d"&amp;ДАННЫЕ!$BQ1086&amp;"v"&amp;ДАННЫЕ!$BR1086&amp;"p"&amp;ДАННЫЕ!$BS1086&amp;"n"&amp;ДАННЫЕ!$BU1086&amp;"t"&amp;ДАННЫЕ!$BV1086&amp;"o"&amp;ДАННЫЕ!$BT1086&amp;"l"&amp;IF(ДАННЫЕ!$BN1086&gt;0,1,0)&amp;ДАННЫЕ!$BN1086&amp;"g"&amp;ДАННЫЕ!$BO1086&amp;"s"&amp;ДАННЫЕ!$BP1086&amp;"DZ"&amp;IF(ДАННЫЕ!B1086-ДАННЫЕ!G1086 &lt; 60,IF(ДАННЫЕ!B1086-ДАННЫЕ!G1086 &gt;= 0,1,0),0)&amp;"u"&amp;IF(ДАННЫЕ!$CJ1086&gt;0,1,0)</f>
        <v>brCD0h0xyzc0a0dvpntol0gsDZ1u0</v>
      </c>
      <c r="N1086" s="28" t="str">
        <f ca="1">ДАННЫЕ!$F1086&amp;ДАННЫЕ!$I1086&amp;"g"&amp;B1086&amp;"cf"&amp;D1086&amp;"a"&amp;IF(ДАННЫЕ!$BX1086&gt;0,1,0)&amp;IF(ДАННЫЕ!$BF1086&gt;500,1,IF(ДАННЫЕ!$BF1086&gt;350,2,IF(ДАННЫЕ!$BF1086&gt;=200,3,IF(ДАННЫЕ!$BF1086&gt;=100,4,IF(ДАННЫЕ!$BF1086&gt;=50,5,IF(ДАННЫЕ!$BF1086&lt;50,6,0))))))&amp;"AR"&amp;IF(DATEDIF(ДАННЫЕ!$BX1086,ДАННЫЕ!$F$1,"y")&gt;1,1,0)&amp;"VG"&amp;IF(ДАННЫЕ!$BH1086="0",1,0)&amp;"o"&amp;IF(T1086+ДАННЫЕ!$AF1086+ДАННЫЕ!$AG1086+ДАННЫЕ!$AH1086+ДАННЫЕ!$AI1086+ДАННЫЕ!$AJ1086+ДАННЫЕ!$AP1086+ДАННЫЕ!$AQ1086+ДАННЫЕ!$AR1086+ДАННЫЕ!$AU1086+ДАННЫЕ!$AW1086+ДАННЫЕ!$AS1086+ДАННЫЕ!$AT1086&gt;0,1,0)&amp;"x"&amp;ДАННЫЕ!$AG1086&amp;"p"&amp;IF(ДАННЫЕ!$BY1086&gt;0,1,0)&amp;"v"&amp;IF(ДАННЫЕ!$BZ1086&gt;0,1,0)&amp;"n"&amp;ДАННЫЕ!$CA1086&amp;"t"&amp;ДАННЫЕ!$AY1086&amp;"k"&amp;ДАННЫЕ!$CB1086&amp;"q"&amp;ДАННЫЕ!$CC1086&amp;"w"&amp;ДАННЫЕ!$CD1086&amp;"e"&amp;ДАННЫЕ!$CE1086&amp;"m"&amp;ДАННЫЕ!$CF1086&amp;"c"&amp;ДАННЫЕ!$CG1086&amp;"z"&amp;ДАННЫЕ!$CH1086&amp;"d"&amp;IF(H1086=4,1,0)&amp;"s"&amp;IF(ДАННЫЕ!$J1086=1,0,1)&amp;"u"&amp;IF(ДАННЫЕ!$CJ1086&gt;0,1,0)</f>
        <v>g0cf0a06AR1VG0o0xp0v0ntkqwemczd0s1u0</v>
      </c>
      <c r="O1086" s="28" t="str">
        <f>ДАННЫЕ!$I1086&amp;"g"&amp;B1086&amp;A1086&amp;"f"&amp;P1086&amp;"c"&amp;IF(ДАННЫЕ!$U1086&gt;0,1,0)&amp;"s"&amp;IF(ДАННЫЕ!$Q1086&gt;0,IF(YEAR(ДАННЫЕ!$F$1)=YEAR(ДАННЫЕ!$Q1086),IF(MONTH(ДАННЫЕ!$F$1)=MONTH(ДАННЫЕ!$Q1086),111,11),1),0)&amp;"i"&amp;IF(ДАННЫЕ!$R1086+ДАННЫЕ!$S1086+ДАННЫЕ!$T1086=0,0,1)&amp;"h"&amp;IF(ДАННЫЕ!$P1086&gt;0,1,0)&amp;"p"&amp;IF(ДАННЫЕ!$CI1086&gt;0,IF(YEAR(ДАННЫЕ!$F$1)=YEAR(ДАННЫЕ!$CI1086),IF(MONTH(ДАННЫЕ!$F$1)=MONTH(ДАННЫЕ!$CI1086),111,11),1),0)&amp;"d"&amp;IF(ДАННЫЕ!$CJ1086&gt;0,IF(YEAR(ДАННЫЕ!$F$1)=YEAR(ДАННЫЕ!$CJ1086),IF(MONTH(ДАННЫЕ!$F$1)=MONTH(ДАННЫЕ!$CJ1086),111,11),1),0)&amp;"o"&amp;IF(ДАННЫЕ!$CK1086&gt;0,IF(MONTH(ДАННЫЕ!$F$1)=MONTH(ДАННЫЕ!$CK1086),111,11),0)&amp;"v"&amp;IF(ДАННЫЕ!$BE1086&gt;0,IF(MONTH(ДАННЫЕ!$F$1)=MONTH(ДАННЫЕ!$BE1086),111,11),0)</f>
        <v>g00f0c0s0i0h0p0d0o0v0</v>
      </c>
      <c r="P1086" s="15">
        <f t="shared" si="53"/>
        <v>0</v>
      </c>
      <c r="Q1086" s="15">
        <f>IF(ДАННЫЕ!$F$1&gt;ДАННЫЕ!$N1086,IF(YEAR(ДАННЫЕ!$F$1)=YEAR(ДАННЫЕ!M1086),1,0),0)</f>
        <v>0</v>
      </c>
      <c r="R1086" s="15">
        <f>IF(ДАННЫЕ!$F$1&gt;ДАННЫЕ!$N1086,IF(YEAR(ДАННЫЕ!$F$1)=YEAR(ДАННЫЕ!N1086),1,0),0)</f>
        <v>0</v>
      </c>
      <c r="S1086" s="15">
        <f>IF(ДАННЫЕ!$AA1086="2А",1,IF(ДАННЫЕ!$AA1086="2Б",2,IF(ДАННЫЕ!$AA1086="2В",3,IF(ДАННЫЕ!$AA1086=3,4,IF(ДАННЫЕ!$AA1086="4А",5,IF(ДАННЫЕ!$AA1086="4Б",6,IF(ДАННЫЕ!$AA1086="4В",7,IF(ДАННЫЕ!$AA1086=5,8,0))))))))</f>
        <v>0</v>
      </c>
      <c r="T1086" s="15">
        <f>IF(OR(ДАННЫЕ!$AC1086=2,ДАННЫЕ!$AD1086=2,ДАННЫЕ!$AE1086=2),2,IF(OR(ДАННЫЕ!$AC1086=1,ДАННЫЕ!$AD1086=1,ДАННЫЕ!$AE1086=1),1,0))</f>
        <v>0</v>
      </c>
    </row>
    <row r="1087" spans="1:20" x14ac:dyDescent="0.2">
      <c r="A1087" s="78">
        <f>IF(B1087&gt;0,IF(MONTH(ДАННЫЕ!$F$1)=MONTH(ДАННЫЕ!$B1087),1,0),0)</f>
        <v>0</v>
      </c>
      <c r="B1087" s="14">
        <f>IF(ДАННЫЕ!$B1087&gt;0,IF(YEAR(ДАННЫЕ!$F$1)=YEAR(ДАННЫЕ!$B1087),1,0),0)</f>
        <v>0</v>
      </c>
      <c r="C1087" s="14">
        <f>IF(ДАННЫЕ!$CM1087&gt;0,IF(YEAR(ДАННЫЕ!$F$1)=YEAR(ДАННЫЕ!$CM1087),1,0),0)</f>
        <v>0</v>
      </c>
      <c r="D1087" s="14">
        <f>IF(ДАННЫЕ!$CJ1087&gt;0,IF(ДАННЫЕ!$CL1087&gt;ДАННЫЕ!$F$1,1,IF(ДАННЫЕ!$CL1087&gt;0,0,1)),0)</f>
        <v>0</v>
      </c>
      <c r="E1087" s="43" t="str">
        <f ca="1">IF(ДАННЫЕ!$F$1&gt;0,IF(ДАННЫЕ!$G1087&gt;0,DATEDIF(ДАННЫЕ!$G1087,ДАННЫЕ!$F$1,"y"),""),IF(ДАННЫЕ!$G1087&gt;0,DATEDIF(ДАННЫЕ!$G1087,TODAY(),"y"),""))</f>
        <v/>
      </c>
      <c r="F1087" s="43" t="str">
        <f xml:space="preserve"> IF(ДАННЫЕ!$F1087="М",IF(E1087&gt;=18,IF(E1087&lt;60,1,""),""),"")&amp;IF(ДАННЫЕ!$F1087="Ж",IF(E1087&gt;=18,IF(E1087&lt;55,1,""),""),"")</f>
        <v/>
      </c>
      <c r="G1087" s="43" t="str">
        <f xml:space="preserve"> IF(ДАННЫЕ!$F1087="М",IF(E1087&gt;=60,2,""),"")&amp;IF(ДАННЫЕ!$F1087="Ж",IF(E1087&gt;=55,2,""),"")</f>
        <v/>
      </c>
      <c r="H1087" s="43" t="str">
        <f t="shared" ca="1" si="51"/>
        <v/>
      </c>
      <c r="I1087" s="43" t="str">
        <f t="shared" ca="1" si="52"/>
        <v>03</v>
      </c>
      <c r="J1087" s="28" t="str">
        <f ca="1">ДАННЫЕ!$F1087&amp;H1087&amp;I1087&amp;ДАННЫЕ!$I1087&amp;"m"&amp;IF(ДАННЫЕ!$I1087&gt;0,IF(ДАННЫЕ!$J1087&gt;0,0,1),"")&amp;"f"&amp;IF(ДАННЫЕ!$R1087&gt;0,IF(YEAR(ДАННЫЕ!$F$1)=YEAR(ДАННЫЕ!$R1087),1,0),0)&amp;"z"&amp;ДАННЫЕ!$R1087&amp;"p"&amp;ДАННЫЕ!$S1087&amp;"i"&amp;ДАННЫЕ!$T1087&amp;"h"&amp;ДАННЫЕ!$K1087&amp;"be"&amp;ДАННЫЕ!$BI1087&amp;"CD"&amp;IF(ДАННЫЕ!BF1087&gt;500,4,IF(ДАННЫЕ!BF1087&gt;350,3,IF(ДАННЫЕ!BF1087&gt;200,2,IF(ДАННЫЕ!BF1087&gt;0,1,0))))&amp;"g"&amp;B1087&amp;"d"&amp;H1087&amp;"l"&amp;ДАННЫЕ!AT1087&amp;"a"&amp;ДАННЫЕ!$V1087&amp;"v"&amp;R1087&amp;"k"&amp;ДАННЫЕ!$U1087&amp;"s"&amp;ДАННЫЕ!$Y1087&amp;"t"&amp;ДАННЫЕ!$X1087&amp;"b"&amp;IF(ДАННЫЕ!$Q1087&gt;1,1,0)&amp;"PP"&amp;ДАННЫЕ!Z1087&amp;"c"&amp;S1087&amp;"x"&amp;IF(ДАННЫЕ!$BY1087&gt;0,IF(YEAR(ДАННЫЕ!$F$1)=YEAR(ДАННЫЕ!$BY1087),1,0),0)&amp;"n"&amp;IF(ДАННЫЕ!$BZ1087&gt;0,IF(YEAR(ДАННЫЕ!$F$1)=YEAR(ДАННЫЕ!$BZ1087),1,0),0)&amp;"u"&amp;D1087&amp;"z"&amp;IF(ДАННЫЕ!$CL1087&gt;0,IF(YEAR(ДАННЫЕ!$F$1)&gt;YEAR(ДАННЫЕ!$CL1087),11,12),0)</f>
        <v>03mf0zpihbeCD0g0dlav0kstb0PPc0x0n0u0z0</v>
      </c>
      <c r="K1087" s="28" t="str">
        <f ca="1">ДАННЫЕ!$I1087&amp;"x"&amp;B1087&amp;"w"&amp;IF(T1087+ДАННЫЕ!AD1087+ДАННЫЕ!AE1087+ДАННЫЕ!AF1087+ДАННЫЕ!AG1087+ДАННЫЕ!AH1087+ДАННЫЕ!$AL1087+ДАННЫЕ!AI1087+ДАННЫЕ!AJ1087+ДАННЫЕ!AK1087+ДАННЫЕ!AP1087+ДАННЫЕ!AQ1087+ДАННЫЕ!AR1087+ДАННЫЕ!$AM1087+ДАННЫЕ!$AN1087+ДАННЫЕ!AS1087+ДАННЫЕ!AT1087&gt;0,1,0)&amp;IF(OR(T1087=2,ДАННЫЕ!AD1087=2,ДАННЫЕ!AE1087=2,ДАННЫЕ!AF1087=2,ДАННЫЕ!AG1087=2,ДАННЫЕ!AH1087=2,ДАННЫЕ!$AL1087=2,ДАННЫЕ!AI1087=2,ДАННЫЕ!AJ1087=2,ДАННЫЕ!AK1087=2,ДАННЫЕ!AP1087=2,ДАННЫЕ!AQ1087=2,ДАННЫЕ!AR1087=2,ДАННЫЕ!$AM1087=2,ДАННЫЕ!$AN1087=2,ДАННЫЕ!AS1087=2,ДАННЫЕ!AT1087=2),2,0)&amp;"t"&amp;IF(T1087&gt;0,"1"&amp;T1087,"00")&amp;"f"&amp;IF(ДАННЫЕ!$AC1087,"1"&amp;ДАННЫЕ!$AC1087,"00")&amp;"b"&amp;IF(ДАННЫЕ!$AD1087,"1"&amp;ДАННЫЕ!$AD1087,"00")&amp;"g"&amp;IF(ДАННЫЕ!$AF1087,"1"&amp;ДАННЫЕ!$AF1087,"00")&amp;"c"&amp;IF(ДАННЫЕ!$AG1087,"1"&amp;ДАННЫЕ!$AG1087,"00")&amp;"i"&amp;IF(ДАННЫЕ!$AH1087,"1"&amp;ДАННЫЕ!$AH1087,"00")&amp;"r"&amp;IF(ДАННЫЕ!$AL1087,"1"&amp;ДАННЫЕ!$AL1087,"00")&amp;"m"&amp;IF(ДАННЫЕ!$AI1087,"1"&amp;ДАННЫЕ!$AI1087,"00")&amp;"hS"&amp;IF(ДАННЫЕ!$AJ1087,"1"&amp;ДАННЫЕ!$AJ1087,"00")&amp;"hZ"&amp;IF(ДАННЫЕ!$AK1087,"1"&amp;ДАННЫЕ!$AK1087,"00")&amp;"p"&amp;IF(ДАННЫЕ!$AP1087,"1"&amp;ДАННЫЕ!$AP1087,"00")&amp;"k"&amp;IF(ДАННЫЕ!$AQ1087,"1"&amp;ДАННЫЕ!$AQ1087,"00")&amp;"z"&amp;IF(ДАННЫЕ!$AR1087,"1"&amp;ДАННЫЕ!$AR1087,"00")&amp;"j"&amp;IF(ДАННЫЕ!$AM1087,"1"&amp;ДАННЫЕ!$AM1087,"00")&amp;"n"&amp;IF(ДАННЫЕ!$AN1087,"1"&amp;ДАННЫЕ!$AN1087,"00")&amp;"E"&amp;ДАННЫЕ!BI1087&amp;"L"&amp;ДАННЫЕ!AO1087&amp;"h"&amp;IF(ДАННЫЕ!$AU1087&gt;0,1,0)&amp;"v"&amp;IF(ДАННЫЕ!$AW1087&gt;0,1,0)&amp;"a"&amp;IF(ДАННЫЕ!$AS1087,"1"&amp;ДАННЫЕ!$AS1087,"00")&amp;"s"&amp;IF(ДАННЫЕ!$AT1087,"1"&amp;ДАННЫЕ!$AT1087,"00")&amp;"u"&amp;IF(ДАННЫЕ!$CJ1087&gt;0,1,0)&amp;"y"&amp;B1087&amp;"d"&amp;H1087&amp;"e"&amp;F1087&amp;G1087</f>
        <v>x0w00t00f00b00g00c00i00r00m00hS00hZ00p00k00z00j00n00ELh0v0a00s00u0y0de</v>
      </c>
      <c r="L1087" s="28" t="str">
        <f ca="1">ДАННЫЕ!$I1087&amp;"VN"&amp;IF(ДАННЫЕ!AW1087&gt;0,11,10)&amp;"CD"&amp;IF(ДАННЫЕ!BF1087&gt;500,16,IF(ДАННЫЕ!BF1087&gt;350,15,IF(ДАННЫЕ!BF1087&gt;=200,14,IF(ДАННЫЕ!BF1087&gt;=100,13,IF(ДАННЫЕ!BF1087&gt;=50,12,IF(ДАННЫЕ!BF1087&gt;0,11,10))))))&amp;"AR"&amp;IF(ДАННЫЕ!BX1087&gt;0,1,0)&amp;"GD"&amp;B1087&amp;"VV"&amp;IF(E1087&gt;=5,IF(E1087&lt;18,1,0),0)</f>
        <v>VN10CD10AR0GD0VV0</v>
      </c>
      <c r="M1087" s="28" t="str">
        <f>ДАННЫЕ!$I1087&amp;"b"&amp;ДАННЫЕ!$BI1087&amp;"r"&amp;ДАННЫЕ!$BJ1087&amp;"CD"&amp;IF(ДАННЫЕ!BF1087&gt;0,IF(ДАННЫЕ!BF1087&lt;200,1,IF(ДАННЫЕ!BF1087&lt;350,2,3)),0)&amp;"h"&amp;IF(ДАННЫЕ!$BK1087+ДАННЫЕ!$BL1087+ДАННЫЕ!$BM1087&gt;0,1,0)&amp;"x"&amp;ДАННЫЕ!$BK1087&amp;"y"&amp;ДАННЫЕ!$BL1087&amp;"z"&amp;ДАННЫЕ!$BM1087&amp;"c"&amp;IF(ДАННЫЕ!$BK1087+ДАННЫЕ!$BL1087+ДАННЫЕ!$BM1087=3,1,0)&amp;"a"&amp;IF(ДАННЫЕ!$BQ1087+ДАННЫЕ!$BR1087&gt;0,1,0)&amp;"d"&amp;ДАННЫЕ!$BQ1087&amp;"v"&amp;ДАННЫЕ!$BR1087&amp;"p"&amp;ДАННЫЕ!$BS1087&amp;"n"&amp;ДАННЫЕ!$BU1087&amp;"t"&amp;ДАННЫЕ!$BV1087&amp;"o"&amp;ДАННЫЕ!$BT1087&amp;"l"&amp;IF(ДАННЫЕ!$BN1087&gt;0,1,0)&amp;ДАННЫЕ!$BN1087&amp;"g"&amp;ДАННЫЕ!$BO1087&amp;"s"&amp;ДАННЫЕ!$BP1087&amp;"DZ"&amp;IF(ДАННЫЕ!B1087-ДАННЫЕ!G1087 &lt; 60,IF(ДАННЫЕ!B1087-ДАННЫЕ!G1087 &gt;= 0,1,0),0)&amp;"u"&amp;IF(ДАННЫЕ!$CJ1087&gt;0,1,0)</f>
        <v>brCD0h0xyzc0a0dvpntol0gsDZ1u0</v>
      </c>
      <c r="N1087" s="28" t="str">
        <f ca="1">ДАННЫЕ!$F1087&amp;ДАННЫЕ!$I1087&amp;"g"&amp;B1087&amp;"cf"&amp;D1087&amp;"a"&amp;IF(ДАННЫЕ!$BX1087&gt;0,1,0)&amp;IF(ДАННЫЕ!$BF1087&gt;500,1,IF(ДАННЫЕ!$BF1087&gt;350,2,IF(ДАННЫЕ!$BF1087&gt;=200,3,IF(ДАННЫЕ!$BF1087&gt;=100,4,IF(ДАННЫЕ!$BF1087&gt;=50,5,IF(ДАННЫЕ!$BF1087&lt;50,6,0))))))&amp;"AR"&amp;IF(DATEDIF(ДАННЫЕ!$BX1087,ДАННЫЕ!$F$1,"y")&gt;1,1,0)&amp;"VG"&amp;IF(ДАННЫЕ!$BH1087="0",1,0)&amp;"o"&amp;IF(T1087+ДАННЫЕ!$AF1087+ДАННЫЕ!$AG1087+ДАННЫЕ!$AH1087+ДАННЫЕ!$AI1087+ДАННЫЕ!$AJ1087+ДАННЫЕ!$AP1087+ДАННЫЕ!$AQ1087+ДАННЫЕ!$AR1087+ДАННЫЕ!$AU1087+ДАННЫЕ!$AW1087+ДАННЫЕ!$AS1087+ДАННЫЕ!$AT1087&gt;0,1,0)&amp;"x"&amp;ДАННЫЕ!$AG1087&amp;"p"&amp;IF(ДАННЫЕ!$BY1087&gt;0,1,0)&amp;"v"&amp;IF(ДАННЫЕ!$BZ1087&gt;0,1,0)&amp;"n"&amp;ДАННЫЕ!$CA1087&amp;"t"&amp;ДАННЫЕ!$AY1087&amp;"k"&amp;ДАННЫЕ!$CB1087&amp;"q"&amp;ДАННЫЕ!$CC1087&amp;"w"&amp;ДАННЫЕ!$CD1087&amp;"e"&amp;ДАННЫЕ!$CE1087&amp;"m"&amp;ДАННЫЕ!$CF1087&amp;"c"&amp;ДАННЫЕ!$CG1087&amp;"z"&amp;ДАННЫЕ!$CH1087&amp;"d"&amp;IF(H1087=4,1,0)&amp;"s"&amp;IF(ДАННЫЕ!$J1087=1,0,1)&amp;"u"&amp;IF(ДАННЫЕ!$CJ1087&gt;0,1,0)</f>
        <v>g0cf0a06AR1VG0o0xp0v0ntkqwemczd0s1u0</v>
      </c>
      <c r="O1087" s="28" t="str">
        <f>ДАННЫЕ!$I1087&amp;"g"&amp;B1087&amp;A1087&amp;"f"&amp;P1087&amp;"c"&amp;IF(ДАННЫЕ!$U1087&gt;0,1,0)&amp;"s"&amp;IF(ДАННЫЕ!$Q1087&gt;0,IF(YEAR(ДАННЫЕ!$F$1)=YEAR(ДАННЫЕ!$Q1087),IF(MONTH(ДАННЫЕ!$F$1)=MONTH(ДАННЫЕ!$Q1087),111,11),1),0)&amp;"i"&amp;IF(ДАННЫЕ!$R1087+ДАННЫЕ!$S1087+ДАННЫЕ!$T1087=0,0,1)&amp;"h"&amp;IF(ДАННЫЕ!$P1087&gt;0,1,0)&amp;"p"&amp;IF(ДАННЫЕ!$CI1087&gt;0,IF(YEAR(ДАННЫЕ!$F$1)=YEAR(ДАННЫЕ!$CI1087),IF(MONTH(ДАННЫЕ!$F$1)=MONTH(ДАННЫЕ!$CI1087),111,11),1),0)&amp;"d"&amp;IF(ДАННЫЕ!$CJ1087&gt;0,IF(YEAR(ДАННЫЕ!$F$1)=YEAR(ДАННЫЕ!$CJ1087),IF(MONTH(ДАННЫЕ!$F$1)=MONTH(ДАННЫЕ!$CJ1087),111,11),1),0)&amp;"o"&amp;IF(ДАННЫЕ!$CK1087&gt;0,IF(MONTH(ДАННЫЕ!$F$1)=MONTH(ДАННЫЕ!$CK1087),111,11),0)&amp;"v"&amp;IF(ДАННЫЕ!$BE1087&gt;0,IF(MONTH(ДАННЫЕ!$F$1)=MONTH(ДАННЫЕ!$BE1087),111,11),0)</f>
        <v>g00f0c0s0i0h0p0d0o0v0</v>
      </c>
      <c r="P1087" s="15">
        <f t="shared" si="53"/>
        <v>0</v>
      </c>
      <c r="Q1087" s="15">
        <f>IF(ДАННЫЕ!$F$1&gt;ДАННЫЕ!$N1087,IF(YEAR(ДАННЫЕ!$F$1)=YEAR(ДАННЫЕ!M1087),1,0),0)</f>
        <v>0</v>
      </c>
      <c r="R1087" s="15">
        <f>IF(ДАННЫЕ!$F$1&gt;ДАННЫЕ!$N1087,IF(YEAR(ДАННЫЕ!$F$1)=YEAR(ДАННЫЕ!N1087),1,0),0)</f>
        <v>0</v>
      </c>
      <c r="S1087" s="15">
        <f>IF(ДАННЫЕ!$AA1087="2А",1,IF(ДАННЫЕ!$AA1087="2Б",2,IF(ДАННЫЕ!$AA1087="2В",3,IF(ДАННЫЕ!$AA1087=3,4,IF(ДАННЫЕ!$AA1087="4А",5,IF(ДАННЫЕ!$AA1087="4Б",6,IF(ДАННЫЕ!$AA1087="4В",7,IF(ДАННЫЕ!$AA1087=5,8,0))))))))</f>
        <v>0</v>
      </c>
      <c r="T1087" s="15">
        <f>IF(OR(ДАННЫЕ!$AC1087=2,ДАННЫЕ!$AD1087=2,ДАННЫЕ!$AE1087=2),2,IF(OR(ДАННЫЕ!$AC1087=1,ДАННЫЕ!$AD1087=1,ДАННЫЕ!$AE1087=1),1,0))</f>
        <v>0</v>
      </c>
    </row>
    <row r="1088" spans="1:20" x14ac:dyDescent="0.2">
      <c r="A1088" s="78">
        <f>IF(B1088&gt;0,IF(MONTH(ДАННЫЕ!$F$1)=MONTH(ДАННЫЕ!$B1088),1,0),0)</f>
        <v>0</v>
      </c>
      <c r="B1088" s="14">
        <f>IF(ДАННЫЕ!$B1088&gt;0,IF(YEAR(ДАННЫЕ!$F$1)=YEAR(ДАННЫЕ!$B1088),1,0),0)</f>
        <v>0</v>
      </c>
      <c r="C1088" s="14">
        <f>IF(ДАННЫЕ!$CM1088&gt;0,IF(YEAR(ДАННЫЕ!$F$1)=YEAR(ДАННЫЕ!$CM1088),1,0),0)</f>
        <v>0</v>
      </c>
      <c r="D1088" s="14">
        <f>IF(ДАННЫЕ!$CJ1088&gt;0,IF(ДАННЫЕ!$CL1088&gt;ДАННЫЕ!$F$1,1,IF(ДАННЫЕ!$CL1088&gt;0,0,1)),0)</f>
        <v>0</v>
      </c>
      <c r="E1088" s="43" t="str">
        <f ca="1">IF(ДАННЫЕ!$F$1&gt;0,IF(ДАННЫЕ!$G1088&gt;0,DATEDIF(ДАННЫЕ!$G1088,ДАННЫЕ!$F$1,"y"),""),IF(ДАННЫЕ!$G1088&gt;0,DATEDIF(ДАННЫЕ!$G1088,TODAY(),"y"),""))</f>
        <v/>
      </c>
      <c r="F1088" s="43" t="str">
        <f xml:space="preserve"> IF(ДАННЫЕ!$F1088="М",IF(E1088&gt;=18,IF(E1088&lt;60,1,""),""),"")&amp;IF(ДАННЫЕ!$F1088="Ж",IF(E1088&gt;=18,IF(E1088&lt;55,1,""),""),"")</f>
        <v/>
      </c>
      <c r="G1088" s="43" t="str">
        <f xml:space="preserve"> IF(ДАННЫЕ!$F1088="М",IF(E1088&gt;=60,2,""),"")&amp;IF(ДАННЫЕ!$F1088="Ж",IF(E1088&gt;=55,2,""),"")</f>
        <v/>
      </c>
      <c r="H1088" s="43" t="str">
        <f t="shared" ca="1" si="51"/>
        <v/>
      </c>
      <c r="I1088" s="43" t="str">
        <f t="shared" ca="1" si="52"/>
        <v>03</v>
      </c>
      <c r="J1088" s="28" t="str">
        <f ca="1">ДАННЫЕ!$F1088&amp;H1088&amp;I1088&amp;ДАННЫЕ!$I1088&amp;"m"&amp;IF(ДАННЫЕ!$I1088&gt;0,IF(ДАННЫЕ!$J1088&gt;0,0,1),"")&amp;"f"&amp;IF(ДАННЫЕ!$R1088&gt;0,IF(YEAR(ДАННЫЕ!$F$1)=YEAR(ДАННЫЕ!$R1088),1,0),0)&amp;"z"&amp;ДАННЫЕ!$R1088&amp;"p"&amp;ДАННЫЕ!$S1088&amp;"i"&amp;ДАННЫЕ!$T1088&amp;"h"&amp;ДАННЫЕ!$K1088&amp;"be"&amp;ДАННЫЕ!$BI1088&amp;"CD"&amp;IF(ДАННЫЕ!BF1088&gt;500,4,IF(ДАННЫЕ!BF1088&gt;350,3,IF(ДАННЫЕ!BF1088&gt;200,2,IF(ДАННЫЕ!BF1088&gt;0,1,0))))&amp;"g"&amp;B1088&amp;"d"&amp;H1088&amp;"l"&amp;ДАННЫЕ!AT1088&amp;"a"&amp;ДАННЫЕ!$V1088&amp;"v"&amp;R1088&amp;"k"&amp;ДАННЫЕ!$U1088&amp;"s"&amp;ДАННЫЕ!$Y1088&amp;"t"&amp;ДАННЫЕ!$X1088&amp;"b"&amp;IF(ДАННЫЕ!$Q1088&gt;1,1,0)&amp;"PP"&amp;ДАННЫЕ!Z1088&amp;"c"&amp;S1088&amp;"x"&amp;IF(ДАННЫЕ!$BY1088&gt;0,IF(YEAR(ДАННЫЕ!$F$1)=YEAR(ДАННЫЕ!$BY1088),1,0),0)&amp;"n"&amp;IF(ДАННЫЕ!$BZ1088&gt;0,IF(YEAR(ДАННЫЕ!$F$1)=YEAR(ДАННЫЕ!$BZ1088),1,0),0)&amp;"u"&amp;D1088&amp;"z"&amp;IF(ДАННЫЕ!$CL1088&gt;0,IF(YEAR(ДАННЫЕ!$F$1)&gt;YEAR(ДАННЫЕ!$CL1088),11,12),0)</f>
        <v>03mf0zpihbeCD0g0dlav0kstb0PPc0x0n0u0z0</v>
      </c>
      <c r="K1088" s="28" t="str">
        <f ca="1">ДАННЫЕ!$I1088&amp;"x"&amp;B1088&amp;"w"&amp;IF(T1088+ДАННЫЕ!AD1088+ДАННЫЕ!AE1088+ДАННЫЕ!AF1088+ДАННЫЕ!AG1088+ДАННЫЕ!AH1088+ДАННЫЕ!$AL1088+ДАННЫЕ!AI1088+ДАННЫЕ!AJ1088+ДАННЫЕ!AK1088+ДАННЫЕ!AP1088+ДАННЫЕ!AQ1088+ДАННЫЕ!AR1088+ДАННЫЕ!$AM1088+ДАННЫЕ!$AN1088+ДАННЫЕ!AS1088+ДАННЫЕ!AT1088&gt;0,1,0)&amp;IF(OR(T1088=2,ДАННЫЕ!AD1088=2,ДАННЫЕ!AE1088=2,ДАННЫЕ!AF1088=2,ДАННЫЕ!AG1088=2,ДАННЫЕ!AH1088=2,ДАННЫЕ!$AL1088=2,ДАННЫЕ!AI1088=2,ДАННЫЕ!AJ1088=2,ДАННЫЕ!AK1088=2,ДАННЫЕ!AP1088=2,ДАННЫЕ!AQ1088=2,ДАННЫЕ!AR1088=2,ДАННЫЕ!$AM1088=2,ДАННЫЕ!$AN1088=2,ДАННЫЕ!AS1088=2,ДАННЫЕ!AT1088=2),2,0)&amp;"t"&amp;IF(T1088&gt;0,"1"&amp;T1088,"00")&amp;"f"&amp;IF(ДАННЫЕ!$AC1088,"1"&amp;ДАННЫЕ!$AC1088,"00")&amp;"b"&amp;IF(ДАННЫЕ!$AD1088,"1"&amp;ДАННЫЕ!$AD1088,"00")&amp;"g"&amp;IF(ДАННЫЕ!$AF1088,"1"&amp;ДАННЫЕ!$AF1088,"00")&amp;"c"&amp;IF(ДАННЫЕ!$AG1088,"1"&amp;ДАННЫЕ!$AG1088,"00")&amp;"i"&amp;IF(ДАННЫЕ!$AH1088,"1"&amp;ДАННЫЕ!$AH1088,"00")&amp;"r"&amp;IF(ДАННЫЕ!$AL1088,"1"&amp;ДАННЫЕ!$AL1088,"00")&amp;"m"&amp;IF(ДАННЫЕ!$AI1088,"1"&amp;ДАННЫЕ!$AI1088,"00")&amp;"hS"&amp;IF(ДАННЫЕ!$AJ1088,"1"&amp;ДАННЫЕ!$AJ1088,"00")&amp;"hZ"&amp;IF(ДАННЫЕ!$AK1088,"1"&amp;ДАННЫЕ!$AK1088,"00")&amp;"p"&amp;IF(ДАННЫЕ!$AP1088,"1"&amp;ДАННЫЕ!$AP1088,"00")&amp;"k"&amp;IF(ДАННЫЕ!$AQ1088,"1"&amp;ДАННЫЕ!$AQ1088,"00")&amp;"z"&amp;IF(ДАННЫЕ!$AR1088,"1"&amp;ДАННЫЕ!$AR1088,"00")&amp;"j"&amp;IF(ДАННЫЕ!$AM1088,"1"&amp;ДАННЫЕ!$AM1088,"00")&amp;"n"&amp;IF(ДАННЫЕ!$AN1088,"1"&amp;ДАННЫЕ!$AN1088,"00")&amp;"E"&amp;ДАННЫЕ!BI1088&amp;"L"&amp;ДАННЫЕ!AO1088&amp;"h"&amp;IF(ДАННЫЕ!$AU1088&gt;0,1,0)&amp;"v"&amp;IF(ДАННЫЕ!$AW1088&gt;0,1,0)&amp;"a"&amp;IF(ДАННЫЕ!$AS1088,"1"&amp;ДАННЫЕ!$AS1088,"00")&amp;"s"&amp;IF(ДАННЫЕ!$AT1088,"1"&amp;ДАННЫЕ!$AT1088,"00")&amp;"u"&amp;IF(ДАННЫЕ!$CJ1088&gt;0,1,0)&amp;"y"&amp;B1088&amp;"d"&amp;H1088&amp;"e"&amp;F1088&amp;G1088</f>
        <v>x0w00t00f00b00g00c00i00r00m00hS00hZ00p00k00z00j00n00ELh0v0a00s00u0y0de</v>
      </c>
      <c r="L1088" s="28" t="str">
        <f ca="1">ДАННЫЕ!$I1088&amp;"VN"&amp;IF(ДАННЫЕ!AW1088&gt;0,11,10)&amp;"CD"&amp;IF(ДАННЫЕ!BF1088&gt;500,16,IF(ДАННЫЕ!BF1088&gt;350,15,IF(ДАННЫЕ!BF1088&gt;=200,14,IF(ДАННЫЕ!BF1088&gt;=100,13,IF(ДАННЫЕ!BF1088&gt;=50,12,IF(ДАННЫЕ!BF1088&gt;0,11,10))))))&amp;"AR"&amp;IF(ДАННЫЕ!BX1088&gt;0,1,0)&amp;"GD"&amp;B1088&amp;"VV"&amp;IF(E1088&gt;=5,IF(E1088&lt;18,1,0),0)</f>
        <v>VN10CD10AR0GD0VV0</v>
      </c>
      <c r="M1088" s="28" t="str">
        <f>ДАННЫЕ!$I1088&amp;"b"&amp;ДАННЫЕ!$BI1088&amp;"r"&amp;ДАННЫЕ!$BJ1088&amp;"CD"&amp;IF(ДАННЫЕ!BF1088&gt;0,IF(ДАННЫЕ!BF1088&lt;200,1,IF(ДАННЫЕ!BF1088&lt;350,2,3)),0)&amp;"h"&amp;IF(ДАННЫЕ!$BK1088+ДАННЫЕ!$BL1088+ДАННЫЕ!$BM1088&gt;0,1,0)&amp;"x"&amp;ДАННЫЕ!$BK1088&amp;"y"&amp;ДАННЫЕ!$BL1088&amp;"z"&amp;ДАННЫЕ!$BM1088&amp;"c"&amp;IF(ДАННЫЕ!$BK1088+ДАННЫЕ!$BL1088+ДАННЫЕ!$BM1088=3,1,0)&amp;"a"&amp;IF(ДАННЫЕ!$BQ1088+ДАННЫЕ!$BR1088&gt;0,1,0)&amp;"d"&amp;ДАННЫЕ!$BQ1088&amp;"v"&amp;ДАННЫЕ!$BR1088&amp;"p"&amp;ДАННЫЕ!$BS1088&amp;"n"&amp;ДАННЫЕ!$BU1088&amp;"t"&amp;ДАННЫЕ!$BV1088&amp;"o"&amp;ДАННЫЕ!$BT1088&amp;"l"&amp;IF(ДАННЫЕ!$BN1088&gt;0,1,0)&amp;ДАННЫЕ!$BN1088&amp;"g"&amp;ДАННЫЕ!$BO1088&amp;"s"&amp;ДАННЫЕ!$BP1088&amp;"DZ"&amp;IF(ДАННЫЕ!B1088-ДАННЫЕ!G1088 &lt; 60,IF(ДАННЫЕ!B1088-ДАННЫЕ!G1088 &gt;= 0,1,0),0)&amp;"u"&amp;IF(ДАННЫЕ!$CJ1088&gt;0,1,0)</f>
        <v>brCD0h0xyzc0a0dvpntol0gsDZ1u0</v>
      </c>
      <c r="N1088" s="28" t="str">
        <f ca="1">ДАННЫЕ!$F1088&amp;ДАННЫЕ!$I1088&amp;"g"&amp;B1088&amp;"cf"&amp;D1088&amp;"a"&amp;IF(ДАННЫЕ!$BX1088&gt;0,1,0)&amp;IF(ДАННЫЕ!$BF1088&gt;500,1,IF(ДАННЫЕ!$BF1088&gt;350,2,IF(ДАННЫЕ!$BF1088&gt;=200,3,IF(ДАННЫЕ!$BF1088&gt;=100,4,IF(ДАННЫЕ!$BF1088&gt;=50,5,IF(ДАННЫЕ!$BF1088&lt;50,6,0))))))&amp;"AR"&amp;IF(DATEDIF(ДАННЫЕ!$BX1088,ДАННЫЕ!$F$1,"y")&gt;1,1,0)&amp;"VG"&amp;IF(ДАННЫЕ!$BH1088="0",1,0)&amp;"o"&amp;IF(T1088+ДАННЫЕ!$AF1088+ДАННЫЕ!$AG1088+ДАННЫЕ!$AH1088+ДАННЫЕ!$AI1088+ДАННЫЕ!$AJ1088+ДАННЫЕ!$AP1088+ДАННЫЕ!$AQ1088+ДАННЫЕ!$AR1088+ДАННЫЕ!$AU1088+ДАННЫЕ!$AW1088+ДАННЫЕ!$AS1088+ДАННЫЕ!$AT1088&gt;0,1,0)&amp;"x"&amp;ДАННЫЕ!$AG1088&amp;"p"&amp;IF(ДАННЫЕ!$BY1088&gt;0,1,0)&amp;"v"&amp;IF(ДАННЫЕ!$BZ1088&gt;0,1,0)&amp;"n"&amp;ДАННЫЕ!$CA1088&amp;"t"&amp;ДАННЫЕ!$AY1088&amp;"k"&amp;ДАННЫЕ!$CB1088&amp;"q"&amp;ДАННЫЕ!$CC1088&amp;"w"&amp;ДАННЫЕ!$CD1088&amp;"e"&amp;ДАННЫЕ!$CE1088&amp;"m"&amp;ДАННЫЕ!$CF1088&amp;"c"&amp;ДАННЫЕ!$CG1088&amp;"z"&amp;ДАННЫЕ!$CH1088&amp;"d"&amp;IF(H1088=4,1,0)&amp;"s"&amp;IF(ДАННЫЕ!$J1088=1,0,1)&amp;"u"&amp;IF(ДАННЫЕ!$CJ1088&gt;0,1,0)</f>
        <v>g0cf0a06AR1VG0o0xp0v0ntkqwemczd0s1u0</v>
      </c>
      <c r="O1088" s="28" t="str">
        <f>ДАННЫЕ!$I1088&amp;"g"&amp;B1088&amp;A1088&amp;"f"&amp;P1088&amp;"c"&amp;IF(ДАННЫЕ!$U1088&gt;0,1,0)&amp;"s"&amp;IF(ДАННЫЕ!$Q1088&gt;0,IF(YEAR(ДАННЫЕ!$F$1)=YEAR(ДАННЫЕ!$Q1088),IF(MONTH(ДАННЫЕ!$F$1)=MONTH(ДАННЫЕ!$Q1088),111,11),1),0)&amp;"i"&amp;IF(ДАННЫЕ!$R1088+ДАННЫЕ!$S1088+ДАННЫЕ!$T1088=0,0,1)&amp;"h"&amp;IF(ДАННЫЕ!$P1088&gt;0,1,0)&amp;"p"&amp;IF(ДАННЫЕ!$CI1088&gt;0,IF(YEAR(ДАННЫЕ!$F$1)=YEAR(ДАННЫЕ!$CI1088),IF(MONTH(ДАННЫЕ!$F$1)=MONTH(ДАННЫЕ!$CI1088),111,11),1),0)&amp;"d"&amp;IF(ДАННЫЕ!$CJ1088&gt;0,IF(YEAR(ДАННЫЕ!$F$1)=YEAR(ДАННЫЕ!$CJ1088),IF(MONTH(ДАННЫЕ!$F$1)=MONTH(ДАННЫЕ!$CJ1088),111,11),1),0)&amp;"o"&amp;IF(ДАННЫЕ!$CK1088&gt;0,IF(MONTH(ДАННЫЕ!$F$1)=MONTH(ДАННЫЕ!$CK1088),111,11),0)&amp;"v"&amp;IF(ДАННЫЕ!$BE1088&gt;0,IF(MONTH(ДАННЫЕ!$F$1)=MONTH(ДАННЫЕ!$BE1088),111,11),0)</f>
        <v>g00f0c0s0i0h0p0d0o0v0</v>
      </c>
      <c r="P1088" s="15">
        <f t="shared" si="53"/>
        <v>0</v>
      </c>
      <c r="Q1088" s="15">
        <f>IF(ДАННЫЕ!$F$1&gt;ДАННЫЕ!$N1088,IF(YEAR(ДАННЫЕ!$F$1)=YEAR(ДАННЫЕ!M1088),1,0),0)</f>
        <v>0</v>
      </c>
      <c r="R1088" s="15">
        <f>IF(ДАННЫЕ!$F$1&gt;ДАННЫЕ!$N1088,IF(YEAR(ДАННЫЕ!$F$1)=YEAR(ДАННЫЕ!N1088),1,0),0)</f>
        <v>0</v>
      </c>
      <c r="S1088" s="15">
        <f>IF(ДАННЫЕ!$AA1088="2А",1,IF(ДАННЫЕ!$AA1088="2Б",2,IF(ДАННЫЕ!$AA1088="2В",3,IF(ДАННЫЕ!$AA1088=3,4,IF(ДАННЫЕ!$AA1088="4А",5,IF(ДАННЫЕ!$AA1088="4Б",6,IF(ДАННЫЕ!$AA1088="4В",7,IF(ДАННЫЕ!$AA1088=5,8,0))))))))</f>
        <v>0</v>
      </c>
      <c r="T1088" s="15">
        <f>IF(OR(ДАННЫЕ!$AC1088=2,ДАННЫЕ!$AD1088=2,ДАННЫЕ!$AE1088=2),2,IF(OR(ДАННЫЕ!$AC1088=1,ДАННЫЕ!$AD1088=1,ДАННЫЕ!$AE1088=1),1,0))</f>
        <v>0</v>
      </c>
    </row>
    <row r="1089" spans="1:20" x14ac:dyDescent="0.2">
      <c r="A1089" s="78">
        <f>IF(B1089&gt;0,IF(MONTH(ДАННЫЕ!$F$1)=MONTH(ДАННЫЕ!$B1089),1,0),0)</f>
        <v>0</v>
      </c>
      <c r="B1089" s="14">
        <f>IF(ДАННЫЕ!$B1089&gt;0,IF(YEAR(ДАННЫЕ!$F$1)=YEAR(ДАННЫЕ!$B1089),1,0),0)</f>
        <v>0</v>
      </c>
      <c r="C1089" s="14">
        <f>IF(ДАННЫЕ!$CM1089&gt;0,IF(YEAR(ДАННЫЕ!$F$1)=YEAR(ДАННЫЕ!$CM1089),1,0),0)</f>
        <v>0</v>
      </c>
      <c r="D1089" s="14">
        <f>IF(ДАННЫЕ!$CJ1089&gt;0,IF(ДАННЫЕ!$CL1089&gt;ДАННЫЕ!$F$1,1,IF(ДАННЫЕ!$CL1089&gt;0,0,1)),0)</f>
        <v>0</v>
      </c>
      <c r="E1089" s="43" t="str">
        <f ca="1">IF(ДАННЫЕ!$F$1&gt;0,IF(ДАННЫЕ!$G1089&gt;0,DATEDIF(ДАННЫЕ!$G1089,ДАННЫЕ!$F$1,"y"),""),IF(ДАННЫЕ!$G1089&gt;0,DATEDIF(ДАННЫЕ!$G1089,TODAY(),"y"),""))</f>
        <v/>
      </c>
      <c r="F1089" s="43" t="str">
        <f xml:space="preserve"> IF(ДАННЫЕ!$F1089="М",IF(E1089&gt;=18,IF(E1089&lt;60,1,""),""),"")&amp;IF(ДАННЫЕ!$F1089="Ж",IF(E1089&gt;=18,IF(E1089&lt;55,1,""),""),"")</f>
        <v/>
      </c>
      <c r="G1089" s="43" t="str">
        <f xml:space="preserve"> IF(ДАННЫЕ!$F1089="М",IF(E1089&gt;=60,2,""),"")&amp;IF(ДАННЫЕ!$F1089="Ж",IF(E1089&gt;=55,2,""),"")</f>
        <v/>
      </c>
      <c r="H1089" s="43" t="str">
        <f t="shared" ca="1" si="51"/>
        <v/>
      </c>
      <c r="I1089" s="43" t="str">
        <f t="shared" ca="1" si="52"/>
        <v>03</v>
      </c>
      <c r="J1089" s="28" t="str">
        <f ca="1">ДАННЫЕ!$F1089&amp;H1089&amp;I1089&amp;ДАННЫЕ!$I1089&amp;"m"&amp;IF(ДАННЫЕ!$I1089&gt;0,IF(ДАННЫЕ!$J1089&gt;0,0,1),"")&amp;"f"&amp;IF(ДАННЫЕ!$R1089&gt;0,IF(YEAR(ДАННЫЕ!$F$1)=YEAR(ДАННЫЕ!$R1089),1,0),0)&amp;"z"&amp;ДАННЫЕ!$R1089&amp;"p"&amp;ДАННЫЕ!$S1089&amp;"i"&amp;ДАННЫЕ!$T1089&amp;"h"&amp;ДАННЫЕ!$K1089&amp;"be"&amp;ДАННЫЕ!$BI1089&amp;"CD"&amp;IF(ДАННЫЕ!BF1089&gt;500,4,IF(ДАННЫЕ!BF1089&gt;350,3,IF(ДАННЫЕ!BF1089&gt;200,2,IF(ДАННЫЕ!BF1089&gt;0,1,0))))&amp;"g"&amp;B1089&amp;"d"&amp;H1089&amp;"l"&amp;ДАННЫЕ!AT1089&amp;"a"&amp;ДАННЫЕ!$V1089&amp;"v"&amp;R1089&amp;"k"&amp;ДАННЫЕ!$U1089&amp;"s"&amp;ДАННЫЕ!$Y1089&amp;"t"&amp;ДАННЫЕ!$X1089&amp;"b"&amp;IF(ДАННЫЕ!$Q1089&gt;1,1,0)&amp;"PP"&amp;ДАННЫЕ!Z1089&amp;"c"&amp;S1089&amp;"x"&amp;IF(ДАННЫЕ!$BY1089&gt;0,IF(YEAR(ДАННЫЕ!$F$1)=YEAR(ДАННЫЕ!$BY1089),1,0),0)&amp;"n"&amp;IF(ДАННЫЕ!$BZ1089&gt;0,IF(YEAR(ДАННЫЕ!$F$1)=YEAR(ДАННЫЕ!$BZ1089),1,0),0)&amp;"u"&amp;D1089&amp;"z"&amp;IF(ДАННЫЕ!$CL1089&gt;0,IF(YEAR(ДАННЫЕ!$F$1)&gt;YEAR(ДАННЫЕ!$CL1089),11,12),0)</f>
        <v>03mf0zpihbeCD0g0dlav0kstb0PPc0x0n0u0z0</v>
      </c>
      <c r="K1089" s="28" t="str">
        <f ca="1">ДАННЫЕ!$I1089&amp;"x"&amp;B1089&amp;"w"&amp;IF(T1089+ДАННЫЕ!AD1089+ДАННЫЕ!AE1089+ДАННЫЕ!AF1089+ДАННЫЕ!AG1089+ДАННЫЕ!AH1089+ДАННЫЕ!$AL1089+ДАННЫЕ!AI1089+ДАННЫЕ!AJ1089+ДАННЫЕ!AK1089+ДАННЫЕ!AP1089+ДАННЫЕ!AQ1089+ДАННЫЕ!AR1089+ДАННЫЕ!$AM1089+ДАННЫЕ!$AN1089+ДАННЫЕ!AS1089+ДАННЫЕ!AT1089&gt;0,1,0)&amp;IF(OR(T1089=2,ДАННЫЕ!AD1089=2,ДАННЫЕ!AE1089=2,ДАННЫЕ!AF1089=2,ДАННЫЕ!AG1089=2,ДАННЫЕ!AH1089=2,ДАННЫЕ!$AL1089=2,ДАННЫЕ!AI1089=2,ДАННЫЕ!AJ1089=2,ДАННЫЕ!AK1089=2,ДАННЫЕ!AP1089=2,ДАННЫЕ!AQ1089=2,ДАННЫЕ!AR1089=2,ДАННЫЕ!$AM1089=2,ДАННЫЕ!$AN1089=2,ДАННЫЕ!AS1089=2,ДАННЫЕ!AT1089=2),2,0)&amp;"t"&amp;IF(T1089&gt;0,"1"&amp;T1089,"00")&amp;"f"&amp;IF(ДАННЫЕ!$AC1089,"1"&amp;ДАННЫЕ!$AC1089,"00")&amp;"b"&amp;IF(ДАННЫЕ!$AD1089,"1"&amp;ДАННЫЕ!$AD1089,"00")&amp;"g"&amp;IF(ДАННЫЕ!$AF1089,"1"&amp;ДАННЫЕ!$AF1089,"00")&amp;"c"&amp;IF(ДАННЫЕ!$AG1089,"1"&amp;ДАННЫЕ!$AG1089,"00")&amp;"i"&amp;IF(ДАННЫЕ!$AH1089,"1"&amp;ДАННЫЕ!$AH1089,"00")&amp;"r"&amp;IF(ДАННЫЕ!$AL1089,"1"&amp;ДАННЫЕ!$AL1089,"00")&amp;"m"&amp;IF(ДАННЫЕ!$AI1089,"1"&amp;ДАННЫЕ!$AI1089,"00")&amp;"hS"&amp;IF(ДАННЫЕ!$AJ1089,"1"&amp;ДАННЫЕ!$AJ1089,"00")&amp;"hZ"&amp;IF(ДАННЫЕ!$AK1089,"1"&amp;ДАННЫЕ!$AK1089,"00")&amp;"p"&amp;IF(ДАННЫЕ!$AP1089,"1"&amp;ДАННЫЕ!$AP1089,"00")&amp;"k"&amp;IF(ДАННЫЕ!$AQ1089,"1"&amp;ДАННЫЕ!$AQ1089,"00")&amp;"z"&amp;IF(ДАННЫЕ!$AR1089,"1"&amp;ДАННЫЕ!$AR1089,"00")&amp;"j"&amp;IF(ДАННЫЕ!$AM1089,"1"&amp;ДАННЫЕ!$AM1089,"00")&amp;"n"&amp;IF(ДАННЫЕ!$AN1089,"1"&amp;ДАННЫЕ!$AN1089,"00")&amp;"E"&amp;ДАННЫЕ!BI1089&amp;"L"&amp;ДАННЫЕ!AO1089&amp;"h"&amp;IF(ДАННЫЕ!$AU1089&gt;0,1,0)&amp;"v"&amp;IF(ДАННЫЕ!$AW1089&gt;0,1,0)&amp;"a"&amp;IF(ДАННЫЕ!$AS1089,"1"&amp;ДАННЫЕ!$AS1089,"00")&amp;"s"&amp;IF(ДАННЫЕ!$AT1089,"1"&amp;ДАННЫЕ!$AT1089,"00")&amp;"u"&amp;IF(ДАННЫЕ!$CJ1089&gt;0,1,0)&amp;"y"&amp;B1089&amp;"d"&amp;H1089&amp;"e"&amp;F1089&amp;G1089</f>
        <v>x0w00t00f00b00g00c00i00r00m00hS00hZ00p00k00z00j00n00ELh0v0a00s00u0y0de</v>
      </c>
      <c r="L1089" s="28" t="str">
        <f ca="1">ДАННЫЕ!$I1089&amp;"VN"&amp;IF(ДАННЫЕ!AW1089&gt;0,11,10)&amp;"CD"&amp;IF(ДАННЫЕ!BF1089&gt;500,16,IF(ДАННЫЕ!BF1089&gt;350,15,IF(ДАННЫЕ!BF1089&gt;=200,14,IF(ДАННЫЕ!BF1089&gt;=100,13,IF(ДАННЫЕ!BF1089&gt;=50,12,IF(ДАННЫЕ!BF1089&gt;0,11,10))))))&amp;"AR"&amp;IF(ДАННЫЕ!BX1089&gt;0,1,0)&amp;"GD"&amp;B1089&amp;"VV"&amp;IF(E1089&gt;=5,IF(E1089&lt;18,1,0),0)</f>
        <v>VN10CD10AR0GD0VV0</v>
      </c>
      <c r="M1089" s="28" t="str">
        <f>ДАННЫЕ!$I1089&amp;"b"&amp;ДАННЫЕ!$BI1089&amp;"r"&amp;ДАННЫЕ!$BJ1089&amp;"CD"&amp;IF(ДАННЫЕ!BF1089&gt;0,IF(ДАННЫЕ!BF1089&lt;200,1,IF(ДАННЫЕ!BF1089&lt;350,2,3)),0)&amp;"h"&amp;IF(ДАННЫЕ!$BK1089+ДАННЫЕ!$BL1089+ДАННЫЕ!$BM1089&gt;0,1,0)&amp;"x"&amp;ДАННЫЕ!$BK1089&amp;"y"&amp;ДАННЫЕ!$BL1089&amp;"z"&amp;ДАННЫЕ!$BM1089&amp;"c"&amp;IF(ДАННЫЕ!$BK1089+ДАННЫЕ!$BL1089+ДАННЫЕ!$BM1089=3,1,0)&amp;"a"&amp;IF(ДАННЫЕ!$BQ1089+ДАННЫЕ!$BR1089&gt;0,1,0)&amp;"d"&amp;ДАННЫЕ!$BQ1089&amp;"v"&amp;ДАННЫЕ!$BR1089&amp;"p"&amp;ДАННЫЕ!$BS1089&amp;"n"&amp;ДАННЫЕ!$BU1089&amp;"t"&amp;ДАННЫЕ!$BV1089&amp;"o"&amp;ДАННЫЕ!$BT1089&amp;"l"&amp;IF(ДАННЫЕ!$BN1089&gt;0,1,0)&amp;ДАННЫЕ!$BN1089&amp;"g"&amp;ДАННЫЕ!$BO1089&amp;"s"&amp;ДАННЫЕ!$BP1089&amp;"DZ"&amp;IF(ДАННЫЕ!B1089-ДАННЫЕ!G1089 &lt; 60,IF(ДАННЫЕ!B1089-ДАННЫЕ!G1089 &gt;= 0,1,0),0)&amp;"u"&amp;IF(ДАННЫЕ!$CJ1089&gt;0,1,0)</f>
        <v>brCD0h0xyzc0a0dvpntol0gsDZ1u0</v>
      </c>
      <c r="N1089" s="28" t="str">
        <f ca="1">ДАННЫЕ!$F1089&amp;ДАННЫЕ!$I1089&amp;"g"&amp;B1089&amp;"cf"&amp;D1089&amp;"a"&amp;IF(ДАННЫЕ!$BX1089&gt;0,1,0)&amp;IF(ДАННЫЕ!$BF1089&gt;500,1,IF(ДАННЫЕ!$BF1089&gt;350,2,IF(ДАННЫЕ!$BF1089&gt;=200,3,IF(ДАННЫЕ!$BF1089&gt;=100,4,IF(ДАННЫЕ!$BF1089&gt;=50,5,IF(ДАННЫЕ!$BF1089&lt;50,6,0))))))&amp;"AR"&amp;IF(DATEDIF(ДАННЫЕ!$BX1089,ДАННЫЕ!$F$1,"y")&gt;1,1,0)&amp;"VG"&amp;IF(ДАННЫЕ!$BH1089="0",1,0)&amp;"o"&amp;IF(T1089+ДАННЫЕ!$AF1089+ДАННЫЕ!$AG1089+ДАННЫЕ!$AH1089+ДАННЫЕ!$AI1089+ДАННЫЕ!$AJ1089+ДАННЫЕ!$AP1089+ДАННЫЕ!$AQ1089+ДАННЫЕ!$AR1089+ДАННЫЕ!$AU1089+ДАННЫЕ!$AW1089+ДАННЫЕ!$AS1089+ДАННЫЕ!$AT1089&gt;0,1,0)&amp;"x"&amp;ДАННЫЕ!$AG1089&amp;"p"&amp;IF(ДАННЫЕ!$BY1089&gt;0,1,0)&amp;"v"&amp;IF(ДАННЫЕ!$BZ1089&gt;0,1,0)&amp;"n"&amp;ДАННЫЕ!$CA1089&amp;"t"&amp;ДАННЫЕ!$AY1089&amp;"k"&amp;ДАННЫЕ!$CB1089&amp;"q"&amp;ДАННЫЕ!$CC1089&amp;"w"&amp;ДАННЫЕ!$CD1089&amp;"e"&amp;ДАННЫЕ!$CE1089&amp;"m"&amp;ДАННЫЕ!$CF1089&amp;"c"&amp;ДАННЫЕ!$CG1089&amp;"z"&amp;ДАННЫЕ!$CH1089&amp;"d"&amp;IF(H1089=4,1,0)&amp;"s"&amp;IF(ДАННЫЕ!$J1089=1,0,1)&amp;"u"&amp;IF(ДАННЫЕ!$CJ1089&gt;0,1,0)</f>
        <v>g0cf0a06AR1VG0o0xp0v0ntkqwemczd0s1u0</v>
      </c>
      <c r="O1089" s="28" t="str">
        <f>ДАННЫЕ!$I1089&amp;"g"&amp;B1089&amp;A1089&amp;"f"&amp;P1089&amp;"c"&amp;IF(ДАННЫЕ!$U1089&gt;0,1,0)&amp;"s"&amp;IF(ДАННЫЕ!$Q1089&gt;0,IF(YEAR(ДАННЫЕ!$F$1)=YEAR(ДАННЫЕ!$Q1089),IF(MONTH(ДАННЫЕ!$F$1)=MONTH(ДАННЫЕ!$Q1089),111,11),1),0)&amp;"i"&amp;IF(ДАННЫЕ!$R1089+ДАННЫЕ!$S1089+ДАННЫЕ!$T1089=0,0,1)&amp;"h"&amp;IF(ДАННЫЕ!$P1089&gt;0,1,0)&amp;"p"&amp;IF(ДАННЫЕ!$CI1089&gt;0,IF(YEAR(ДАННЫЕ!$F$1)=YEAR(ДАННЫЕ!$CI1089),IF(MONTH(ДАННЫЕ!$F$1)=MONTH(ДАННЫЕ!$CI1089),111,11),1),0)&amp;"d"&amp;IF(ДАННЫЕ!$CJ1089&gt;0,IF(YEAR(ДАННЫЕ!$F$1)=YEAR(ДАННЫЕ!$CJ1089),IF(MONTH(ДАННЫЕ!$F$1)=MONTH(ДАННЫЕ!$CJ1089),111,11),1),0)&amp;"o"&amp;IF(ДАННЫЕ!$CK1089&gt;0,IF(MONTH(ДАННЫЕ!$F$1)=MONTH(ДАННЫЕ!$CK1089),111,11),0)&amp;"v"&amp;IF(ДАННЫЕ!$BE1089&gt;0,IF(MONTH(ДАННЫЕ!$F$1)=MONTH(ДАННЫЕ!$BE1089),111,11),0)</f>
        <v>g00f0c0s0i0h0p0d0o0v0</v>
      </c>
      <c r="P1089" s="15">
        <f t="shared" si="53"/>
        <v>0</v>
      </c>
      <c r="Q1089" s="15">
        <f>IF(ДАННЫЕ!$F$1&gt;ДАННЫЕ!$N1089,IF(YEAR(ДАННЫЕ!$F$1)=YEAR(ДАННЫЕ!M1089),1,0),0)</f>
        <v>0</v>
      </c>
      <c r="R1089" s="15">
        <f>IF(ДАННЫЕ!$F$1&gt;ДАННЫЕ!$N1089,IF(YEAR(ДАННЫЕ!$F$1)=YEAR(ДАННЫЕ!N1089),1,0),0)</f>
        <v>0</v>
      </c>
      <c r="S1089" s="15">
        <f>IF(ДАННЫЕ!$AA1089="2А",1,IF(ДАННЫЕ!$AA1089="2Б",2,IF(ДАННЫЕ!$AA1089="2В",3,IF(ДАННЫЕ!$AA1089=3,4,IF(ДАННЫЕ!$AA1089="4А",5,IF(ДАННЫЕ!$AA1089="4Б",6,IF(ДАННЫЕ!$AA1089="4В",7,IF(ДАННЫЕ!$AA1089=5,8,0))))))))</f>
        <v>0</v>
      </c>
      <c r="T1089" s="15">
        <f>IF(OR(ДАННЫЕ!$AC1089=2,ДАННЫЕ!$AD1089=2,ДАННЫЕ!$AE1089=2),2,IF(OR(ДАННЫЕ!$AC1089=1,ДАННЫЕ!$AD1089=1,ДАННЫЕ!$AE1089=1),1,0))</f>
        <v>0</v>
      </c>
    </row>
    <row r="1090" spans="1:20" x14ac:dyDescent="0.2">
      <c r="A1090" s="78">
        <f>IF(B1090&gt;0,IF(MONTH(ДАННЫЕ!$F$1)=MONTH(ДАННЫЕ!$B1090),1,0),0)</f>
        <v>0</v>
      </c>
      <c r="B1090" s="14">
        <f>IF(ДАННЫЕ!$B1090&gt;0,IF(YEAR(ДАННЫЕ!$F$1)=YEAR(ДАННЫЕ!$B1090),1,0),0)</f>
        <v>0</v>
      </c>
      <c r="C1090" s="14">
        <f>IF(ДАННЫЕ!$CM1090&gt;0,IF(YEAR(ДАННЫЕ!$F$1)=YEAR(ДАННЫЕ!$CM1090),1,0),0)</f>
        <v>0</v>
      </c>
      <c r="D1090" s="14">
        <f>IF(ДАННЫЕ!$CJ1090&gt;0,IF(ДАННЫЕ!$CL1090&gt;ДАННЫЕ!$F$1,1,IF(ДАННЫЕ!$CL1090&gt;0,0,1)),0)</f>
        <v>0</v>
      </c>
      <c r="E1090" s="43" t="str">
        <f ca="1">IF(ДАННЫЕ!$F$1&gt;0,IF(ДАННЫЕ!$G1090&gt;0,DATEDIF(ДАННЫЕ!$G1090,ДАННЫЕ!$F$1,"y"),""),IF(ДАННЫЕ!$G1090&gt;0,DATEDIF(ДАННЫЕ!$G1090,TODAY(),"y"),""))</f>
        <v/>
      </c>
      <c r="F1090" s="43" t="str">
        <f xml:space="preserve"> IF(ДАННЫЕ!$F1090="М",IF(E1090&gt;=18,IF(E1090&lt;60,1,""),""),"")&amp;IF(ДАННЫЕ!$F1090="Ж",IF(E1090&gt;=18,IF(E1090&lt;55,1,""),""),"")</f>
        <v/>
      </c>
      <c r="G1090" s="43" t="str">
        <f xml:space="preserve"> IF(ДАННЫЕ!$F1090="М",IF(E1090&gt;=60,2,""),"")&amp;IF(ДАННЫЕ!$F1090="Ж",IF(E1090&gt;=55,2,""),"")</f>
        <v/>
      </c>
      <c r="H1090" s="43" t="str">
        <f t="shared" ca="1" si="51"/>
        <v/>
      </c>
      <c r="I1090" s="43" t="str">
        <f t="shared" ca="1" si="52"/>
        <v>03</v>
      </c>
      <c r="J1090" s="28" t="str">
        <f ca="1">ДАННЫЕ!$F1090&amp;H1090&amp;I1090&amp;ДАННЫЕ!$I1090&amp;"m"&amp;IF(ДАННЫЕ!$I1090&gt;0,IF(ДАННЫЕ!$J1090&gt;0,0,1),"")&amp;"f"&amp;IF(ДАННЫЕ!$R1090&gt;0,IF(YEAR(ДАННЫЕ!$F$1)=YEAR(ДАННЫЕ!$R1090),1,0),0)&amp;"z"&amp;ДАННЫЕ!$R1090&amp;"p"&amp;ДАННЫЕ!$S1090&amp;"i"&amp;ДАННЫЕ!$T1090&amp;"h"&amp;ДАННЫЕ!$K1090&amp;"be"&amp;ДАННЫЕ!$BI1090&amp;"CD"&amp;IF(ДАННЫЕ!BF1090&gt;500,4,IF(ДАННЫЕ!BF1090&gt;350,3,IF(ДАННЫЕ!BF1090&gt;200,2,IF(ДАННЫЕ!BF1090&gt;0,1,0))))&amp;"g"&amp;B1090&amp;"d"&amp;H1090&amp;"l"&amp;ДАННЫЕ!AT1090&amp;"a"&amp;ДАННЫЕ!$V1090&amp;"v"&amp;R1090&amp;"k"&amp;ДАННЫЕ!$U1090&amp;"s"&amp;ДАННЫЕ!$Y1090&amp;"t"&amp;ДАННЫЕ!$X1090&amp;"b"&amp;IF(ДАННЫЕ!$Q1090&gt;1,1,0)&amp;"PP"&amp;ДАННЫЕ!Z1090&amp;"c"&amp;S1090&amp;"x"&amp;IF(ДАННЫЕ!$BY1090&gt;0,IF(YEAR(ДАННЫЕ!$F$1)=YEAR(ДАННЫЕ!$BY1090),1,0),0)&amp;"n"&amp;IF(ДАННЫЕ!$BZ1090&gt;0,IF(YEAR(ДАННЫЕ!$F$1)=YEAR(ДАННЫЕ!$BZ1090),1,0),0)&amp;"u"&amp;D1090&amp;"z"&amp;IF(ДАННЫЕ!$CL1090&gt;0,IF(YEAR(ДАННЫЕ!$F$1)&gt;YEAR(ДАННЫЕ!$CL1090),11,12),0)</f>
        <v>03mf0zpihbeCD0g0dlav0kstb0PPc0x0n0u0z0</v>
      </c>
      <c r="K1090" s="28" t="str">
        <f ca="1">ДАННЫЕ!$I1090&amp;"x"&amp;B1090&amp;"w"&amp;IF(T1090+ДАННЫЕ!AD1090+ДАННЫЕ!AE1090+ДАННЫЕ!AF1090+ДАННЫЕ!AG1090+ДАННЫЕ!AH1090+ДАННЫЕ!$AL1090+ДАННЫЕ!AI1090+ДАННЫЕ!AJ1090+ДАННЫЕ!AK1090+ДАННЫЕ!AP1090+ДАННЫЕ!AQ1090+ДАННЫЕ!AR1090+ДАННЫЕ!$AM1090+ДАННЫЕ!$AN1090+ДАННЫЕ!AS1090+ДАННЫЕ!AT1090&gt;0,1,0)&amp;IF(OR(T1090=2,ДАННЫЕ!AD1090=2,ДАННЫЕ!AE1090=2,ДАННЫЕ!AF1090=2,ДАННЫЕ!AG1090=2,ДАННЫЕ!AH1090=2,ДАННЫЕ!$AL1090=2,ДАННЫЕ!AI1090=2,ДАННЫЕ!AJ1090=2,ДАННЫЕ!AK1090=2,ДАННЫЕ!AP1090=2,ДАННЫЕ!AQ1090=2,ДАННЫЕ!AR1090=2,ДАННЫЕ!$AM1090=2,ДАННЫЕ!$AN1090=2,ДАННЫЕ!AS1090=2,ДАННЫЕ!AT1090=2),2,0)&amp;"t"&amp;IF(T1090&gt;0,"1"&amp;T1090,"00")&amp;"f"&amp;IF(ДАННЫЕ!$AC1090,"1"&amp;ДАННЫЕ!$AC1090,"00")&amp;"b"&amp;IF(ДАННЫЕ!$AD1090,"1"&amp;ДАННЫЕ!$AD1090,"00")&amp;"g"&amp;IF(ДАННЫЕ!$AF1090,"1"&amp;ДАННЫЕ!$AF1090,"00")&amp;"c"&amp;IF(ДАННЫЕ!$AG1090,"1"&amp;ДАННЫЕ!$AG1090,"00")&amp;"i"&amp;IF(ДАННЫЕ!$AH1090,"1"&amp;ДАННЫЕ!$AH1090,"00")&amp;"r"&amp;IF(ДАННЫЕ!$AL1090,"1"&amp;ДАННЫЕ!$AL1090,"00")&amp;"m"&amp;IF(ДАННЫЕ!$AI1090,"1"&amp;ДАННЫЕ!$AI1090,"00")&amp;"hS"&amp;IF(ДАННЫЕ!$AJ1090,"1"&amp;ДАННЫЕ!$AJ1090,"00")&amp;"hZ"&amp;IF(ДАННЫЕ!$AK1090,"1"&amp;ДАННЫЕ!$AK1090,"00")&amp;"p"&amp;IF(ДАННЫЕ!$AP1090,"1"&amp;ДАННЫЕ!$AP1090,"00")&amp;"k"&amp;IF(ДАННЫЕ!$AQ1090,"1"&amp;ДАННЫЕ!$AQ1090,"00")&amp;"z"&amp;IF(ДАННЫЕ!$AR1090,"1"&amp;ДАННЫЕ!$AR1090,"00")&amp;"j"&amp;IF(ДАННЫЕ!$AM1090,"1"&amp;ДАННЫЕ!$AM1090,"00")&amp;"n"&amp;IF(ДАННЫЕ!$AN1090,"1"&amp;ДАННЫЕ!$AN1090,"00")&amp;"E"&amp;ДАННЫЕ!BI1090&amp;"L"&amp;ДАННЫЕ!AO1090&amp;"h"&amp;IF(ДАННЫЕ!$AU1090&gt;0,1,0)&amp;"v"&amp;IF(ДАННЫЕ!$AW1090&gt;0,1,0)&amp;"a"&amp;IF(ДАННЫЕ!$AS1090,"1"&amp;ДАННЫЕ!$AS1090,"00")&amp;"s"&amp;IF(ДАННЫЕ!$AT1090,"1"&amp;ДАННЫЕ!$AT1090,"00")&amp;"u"&amp;IF(ДАННЫЕ!$CJ1090&gt;0,1,0)&amp;"y"&amp;B1090&amp;"d"&amp;H1090&amp;"e"&amp;F1090&amp;G1090</f>
        <v>x0w00t00f00b00g00c00i00r00m00hS00hZ00p00k00z00j00n00ELh0v0a00s00u0y0de</v>
      </c>
      <c r="L1090" s="28" t="str">
        <f ca="1">ДАННЫЕ!$I1090&amp;"VN"&amp;IF(ДАННЫЕ!AW1090&gt;0,11,10)&amp;"CD"&amp;IF(ДАННЫЕ!BF1090&gt;500,16,IF(ДАННЫЕ!BF1090&gt;350,15,IF(ДАННЫЕ!BF1090&gt;=200,14,IF(ДАННЫЕ!BF1090&gt;=100,13,IF(ДАННЫЕ!BF1090&gt;=50,12,IF(ДАННЫЕ!BF1090&gt;0,11,10))))))&amp;"AR"&amp;IF(ДАННЫЕ!BX1090&gt;0,1,0)&amp;"GD"&amp;B1090&amp;"VV"&amp;IF(E1090&gt;=5,IF(E1090&lt;18,1,0),0)</f>
        <v>VN10CD10AR0GD0VV0</v>
      </c>
      <c r="M1090" s="28" t="str">
        <f>ДАННЫЕ!$I1090&amp;"b"&amp;ДАННЫЕ!$BI1090&amp;"r"&amp;ДАННЫЕ!$BJ1090&amp;"CD"&amp;IF(ДАННЫЕ!BF1090&gt;0,IF(ДАННЫЕ!BF1090&lt;200,1,IF(ДАННЫЕ!BF1090&lt;350,2,3)),0)&amp;"h"&amp;IF(ДАННЫЕ!$BK1090+ДАННЫЕ!$BL1090+ДАННЫЕ!$BM1090&gt;0,1,0)&amp;"x"&amp;ДАННЫЕ!$BK1090&amp;"y"&amp;ДАННЫЕ!$BL1090&amp;"z"&amp;ДАННЫЕ!$BM1090&amp;"c"&amp;IF(ДАННЫЕ!$BK1090+ДАННЫЕ!$BL1090+ДАННЫЕ!$BM1090=3,1,0)&amp;"a"&amp;IF(ДАННЫЕ!$BQ1090+ДАННЫЕ!$BR1090&gt;0,1,0)&amp;"d"&amp;ДАННЫЕ!$BQ1090&amp;"v"&amp;ДАННЫЕ!$BR1090&amp;"p"&amp;ДАННЫЕ!$BS1090&amp;"n"&amp;ДАННЫЕ!$BU1090&amp;"t"&amp;ДАННЫЕ!$BV1090&amp;"o"&amp;ДАННЫЕ!$BT1090&amp;"l"&amp;IF(ДАННЫЕ!$BN1090&gt;0,1,0)&amp;ДАННЫЕ!$BN1090&amp;"g"&amp;ДАННЫЕ!$BO1090&amp;"s"&amp;ДАННЫЕ!$BP1090&amp;"DZ"&amp;IF(ДАННЫЕ!B1090-ДАННЫЕ!G1090 &lt; 60,IF(ДАННЫЕ!B1090-ДАННЫЕ!G1090 &gt;= 0,1,0),0)&amp;"u"&amp;IF(ДАННЫЕ!$CJ1090&gt;0,1,0)</f>
        <v>brCD0h0xyzc0a0dvpntol0gsDZ1u0</v>
      </c>
      <c r="N1090" s="28" t="str">
        <f ca="1">ДАННЫЕ!$F1090&amp;ДАННЫЕ!$I1090&amp;"g"&amp;B1090&amp;"cf"&amp;D1090&amp;"a"&amp;IF(ДАННЫЕ!$BX1090&gt;0,1,0)&amp;IF(ДАННЫЕ!$BF1090&gt;500,1,IF(ДАННЫЕ!$BF1090&gt;350,2,IF(ДАННЫЕ!$BF1090&gt;=200,3,IF(ДАННЫЕ!$BF1090&gt;=100,4,IF(ДАННЫЕ!$BF1090&gt;=50,5,IF(ДАННЫЕ!$BF1090&lt;50,6,0))))))&amp;"AR"&amp;IF(DATEDIF(ДАННЫЕ!$BX1090,ДАННЫЕ!$F$1,"y")&gt;1,1,0)&amp;"VG"&amp;IF(ДАННЫЕ!$BH1090="0",1,0)&amp;"o"&amp;IF(T1090+ДАННЫЕ!$AF1090+ДАННЫЕ!$AG1090+ДАННЫЕ!$AH1090+ДАННЫЕ!$AI1090+ДАННЫЕ!$AJ1090+ДАННЫЕ!$AP1090+ДАННЫЕ!$AQ1090+ДАННЫЕ!$AR1090+ДАННЫЕ!$AU1090+ДАННЫЕ!$AW1090+ДАННЫЕ!$AS1090+ДАННЫЕ!$AT1090&gt;0,1,0)&amp;"x"&amp;ДАННЫЕ!$AG1090&amp;"p"&amp;IF(ДАННЫЕ!$BY1090&gt;0,1,0)&amp;"v"&amp;IF(ДАННЫЕ!$BZ1090&gt;0,1,0)&amp;"n"&amp;ДАННЫЕ!$CA1090&amp;"t"&amp;ДАННЫЕ!$AY1090&amp;"k"&amp;ДАННЫЕ!$CB1090&amp;"q"&amp;ДАННЫЕ!$CC1090&amp;"w"&amp;ДАННЫЕ!$CD1090&amp;"e"&amp;ДАННЫЕ!$CE1090&amp;"m"&amp;ДАННЫЕ!$CF1090&amp;"c"&amp;ДАННЫЕ!$CG1090&amp;"z"&amp;ДАННЫЕ!$CH1090&amp;"d"&amp;IF(H1090=4,1,0)&amp;"s"&amp;IF(ДАННЫЕ!$J1090=1,0,1)&amp;"u"&amp;IF(ДАННЫЕ!$CJ1090&gt;0,1,0)</f>
        <v>g0cf0a06AR1VG0o0xp0v0ntkqwemczd0s1u0</v>
      </c>
      <c r="O1090" s="28" t="str">
        <f>ДАННЫЕ!$I1090&amp;"g"&amp;B1090&amp;A1090&amp;"f"&amp;P1090&amp;"c"&amp;IF(ДАННЫЕ!$U1090&gt;0,1,0)&amp;"s"&amp;IF(ДАННЫЕ!$Q1090&gt;0,IF(YEAR(ДАННЫЕ!$F$1)=YEAR(ДАННЫЕ!$Q1090),IF(MONTH(ДАННЫЕ!$F$1)=MONTH(ДАННЫЕ!$Q1090),111,11),1),0)&amp;"i"&amp;IF(ДАННЫЕ!$R1090+ДАННЫЕ!$S1090+ДАННЫЕ!$T1090=0,0,1)&amp;"h"&amp;IF(ДАННЫЕ!$P1090&gt;0,1,0)&amp;"p"&amp;IF(ДАННЫЕ!$CI1090&gt;0,IF(YEAR(ДАННЫЕ!$F$1)=YEAR(ДАННЫЕ!$CI1090),IF(MONTH(ДАННЫЕ!$F$1)=MONTH(ДАННЫЕ!$CI1090),111,11),1),0)&amp;"d"&amp;IF(ДАННЫЕ!$CJ1090&gt;0,IF(YEAR(ДАННЫЕ!$F$1)=YEAR(ДАННЫЕ!$CJ1090),IF(MONTH(ДАННЫЕ!$F$1)=MONTH(ДАННЫЕ!$CJ1090),111,11),1),0)&amp;"o"&amp;IF(ДАННЫЕ!$CK1090&gt;0,IF(MONTH(ДАННЫЕ!$F$1)=MONTH(ДАННЫЕ!$CK1090),111,11),0)&amp;"v"&amp;IF(ДАННЫЕ!$BE1090&gt;0,IF(MONTH(ДАННЫЕ!$F$1)=MONTH(ДАННЫЕ!$BE1090),111,11),0)</f>
        <v>g00f0c0s0i0h0p0d0o0v0</v>
      </c>
      <c r="P1090" s="15">
        <f t="shared" si="53"/>
        <v>0</v>
      </c>
      <c r="Q1090" s="15">
        <f>IF(ДАННЫЕ!$F$1&gt;ДАННЫЕ!$N1090,IF(YEAR(ДАННЫЕ!$F$1)=YEAR(ДАННЫЕ!M1090),1,0),0)</f>
        <v>0</v>
      </c>
      <c r="R1090" s="15">
        <f>IF(ДАННЫЕ!$F$1&gt;ДАННЫЕ!$N1090,IF(YEAR(ДАННЫЕ!$F$1)=YEAR(ДАННЫЕ!N1090),1,0),0)</f>
        <v>0</v>
      </c>
      <c r="S1090" s="15">
        <f>IF(ДАННЫЕ!$AA1090="2А",1,IF(ДАННЫЕ!$AA1090="2Б",2,IF(ДАННЫЕ!$AA1090="2В",3,IF(ДАННЫЕ!$AA1090=3,4,IF(ДАННЫЕ!$AA1090="4А",5,IF(ДАННЫЕ!$AA1090="4Б",6,IF(ДАННЫЕ!$AA1090="4В",7,IF(ДАННЫЕ!$AA1090=5,8,0))))))))</f>
        <v>0</v>
      </c>
      <c r="T1090" s="15">
        <f>IF(OR(ДАННЫЕ!$AC1090=2,ДАННЫЕ!$AD1090=2,ДАННЫЕ!$AE1090=2),2,IF(OR(ДАННЫЕ!$AC1090=1,ДАННЫЕ!$AD1090=1,ДАННЫЕ!$AE1090=1),1,0))</f>
        <v>0</v>
      </c>
    </row>
    <row r="1091" spans="1:20" x14ac:dyDescent="0.2">
      <c r="A1091" s="78">
        <f>IF(B1091&gt;0,IF(MONTH(ДАННЫЕ!$F$1)=MONTH(ДАННЫЕ!$B1091),1,0),0)</f>
        <v>0</v>
      </c>
      <c r="B1091" s="14">
        <f>IF(ДАННЫЕ!$B1091&gt;0,IF(YEAR(ДАННЫЕ!$F$1)=YEAR(ДАННЫЕ!$B1091),1,0),0)</f>
        <v>0</v>
      </c>
      <c r="C1091" s="14">
        <f>IF(ДАННЫЕ!$CM1091&gt;0,IF(YEAR(ДАННЫЕ!$F$1)=YEAR(ДАННЫЕ!$CM1091),1,0),0)</f>
        <v>0</v>
      </c>
      <c r="D1091" s="14">
        <f>IF(ДАННЫЕ!$CJ1091&gt;0,IF(ДАННЫЕ!$CL1091&gt;ДАННЫЕ!$F$1,1,IF(ДАННЫЕ!$CL1091&gt;0,0,1)),0)</f>
        <v>0</v>
      </c>
      <c r="E1091" s="43" t="str">
        <f ca="1">IF(ДАННЫЕ!$F$1&gt;0,IF(ДАННЫЕ!$G1091&gt;0,DATEDIF(ДАННЫЕ!$G1091,ДАННЫЕ!$F$1,"y"),""),IF(ДАННЫЕ!$G1091&gt;0,DATEDIF(ДАННЫЕ!$G1091,TODAY(),"y"),""))</f>
        <v/>
      </c>
      <c r="F1091" s="43" t="str">
        <f xml:space="preserve"> IF(ДАННЫЕ!$F1091="М",IF(E1091&gt;=18,IF(E1091&lt;60,1,""),""),"")&amp;IF(ДАННЫЕ!$F1091="Ж",IF(E1091&gt;=18,IF(E1091&lt;55,1,""),""),"")</f>
        <v/>
      </c>
      <c r="G1091" s="43" t="str">
        <f xml:space="preserve"> IF(ДАННЫЕ!$F1091="М",IF(E1091&gt;=60,2,""),"")&amp;IF(ДАННЫЕ!$F1091="Ж",IF(E1091&gt;=55,2,""),"")</f>
        <v/>
      </c>
      <c r="H1091" s="43" t="str">
        <f t="shared" ca="1" si="51"/>
        <v/>
      </c>
      <c r="I1091" s="43" t="str">
        <f t="shared" ca="1" si="52"/>
        <v>03</v>
      </c>
      <c r="J1091" s="28" t="str">
        <f ca="1">ДАННЫЕ!$F1091&amp;H1091&amp;I1091&amp;ДАННЫЕ!$I1091&amp;"m"&amp;IF(ДАННЫЕ!$I1091&gt;0,IF(ДАННЫЕ!$J1091&gt;0,0,1),"")&amp;"f"&amp;IF(ДАННЫЕ!$R1091&gt;0,IF(YEAR(ДАННЫЕ!$F$1)=YEAR(ДАННЫЕ!$R1091),1,0),0)&amp;"z"&amp;ДАННЫЕ!$R1091&amp;"p"&amp;ДАННЫЕ!$S1091&amp;"i"&amp;ДАННЫЕ!$T1091&amp;"h"&amp;ДАННЫЕ!$K1091&amp;"be"&amp;ДАННЫЕ!$BI1091&amp;"CD"&amp;IF(ДАННЫЕ!BF1091&gt;500,4,IF(ДАННЫЕ!BF1091&gt;350,3,IF(ДАННЫЕ!BF1091&gt;200,2,IF(ДАННЫЕ!BF1091&gt;0,1,0))))&amp;"g"&amp;B1091&amp;"d"&amp;H1091&amp;"l"&amp;ДАННЫЕ!AT1091&amp;"a"&amp;ДАННЫЕ!$V1091&amp;"v"&amp;R1091&amp;"k"&amp;ДАННЫЕ!$U1091&amp;"s"&amp;ДАННЫЕ!$Y1091&amp;"t"&amp;ДАННЫЕ!$X1091&amp;"b"&amp;IF(ДАННЫЕ!$Q1091&gt;1,1,0)&amp;"PP"&amp;ДАННЫЕ!Z1091&amp;"c"&amp;S1091&amp;"x"&amp;IF(ДАННЫЕ!$BY1091&gt;0,IF(YEAR(ДАННЫЕ!$F$1)=YEAR(ДАННЫЕ!$BY1091),1,0),0)&amp;"n"&amp;IF(ДАННЫЕ!$BZ1091&gt;0,IF(YEAR(ДАННЫЕ!$F$1)=YEAR(ДАННЫЕ!$BZ1091),1,0),0)&amp;"u"&amp;D1091&amp;"z"&amp;IF(ДАННЫЕ!$CL1091&gt;0,IF(YEAR(ДАННЫЕ!$F$1)&gt;YEAR(ДАННЫЕ!$CL1091),11,12),0)</f>
        <v>03mf0zpihbeCD0g0dlav0kstb0PPc0x0n0u0z0</v>
      </c>
      <c r="K1091" s="28" t="str">
        <f ca="1">ДАННЫЕ!$I1091&amp;"x"&amp;B1091&amp;"w"&amp;IF(T1091+ДАННЫЕ!AD1091+ДАННЫЕ!AE1091+ДАННЫЕ!AF1091+ДАННЫЕ!AG1091+ДАННЫЕ!AH1091+ДАННЫЕ!$AL1091+ДАННЫЕ!AI1091+ДАННЫЕ!AJ1091+ДАННЫЕ!AK1091+ДАННЫЕ!AP1091+ДАННЫЕ!AQ1091+ДАННЫЕ!AR1091+ДАННЫЕ!$AM1091+ДАННЫЕ!$AN1091+ДАННЫЕ!AS1091+ДАННЫЕ!AT1091&gt;0,1,0)&amp;IF(OR(T1091=2,ДАННЫЕ!AD1091=2,ДАННЫЕ!AE1091=2,ДАННЫЕ!AF1091=2,ДАННЫЕ!AG1091=2,ДАННЫЕ!AH1091=2,ДАННЫЕ!$AL1091=2,ДАННЫЕ!AI1091=2,ДАННЫЕ!AJ1091=2,ДАННЫЕ!AK1091=2,ДАННЫЕ!AP1091=2,ДАННЫЕ!AQ1091=2,ДАННЫЕ!AR1091=2,ДАННЫЕ!$AM1091=2,ДАННЫЕ!$AN1091=2,ДАННЫЕ!AS1091=2,ДАННЫЕ!AT1091=2),2,0)&amp;"t"&amp;IF(T1091&gt;0,"1"&amp;T1091,"00")&amp;"f"&amp;IF(ДАННЫЕ!$AC1091,"1"&amp;ДАННЫЕ!$AC1091,"00")&amp;"b"&amp;IF(ДАННЫЕ!$AD1091,"1"&amp;ДАННЫЕ!$AD1091,"00")&amp;"g"&amp;IF(ДАННЫЕ!$AF1091,"1"&amp;ДАННЫЕ!$AF1091,"00")&amp;"c"&amp;IF(ДАННЫЕ!$AG1091,"1"&amp;ДАННЫЕ!$AG1091,"00")&amp;"i"&amp;IF(ДАННЫЕ!$AH1091,"1"&amp;ДАННЫЕ!$AH1091,"00")&amp;"r"&amp;IF(ДАННЫЕ!$AL1091,"1"&amp;ДАННЫЕ!$AL1091,"00")&amp;"m"&amp;IF(ДАННЫЕ!$AI1091,"1"&amp;ДАННЫЕ!$AI1091,"00")&amp;"hS"&amp;IF(ДАННЫЕ!$AJ1091,"1"&amp;ДАННЫЕ!$AJ1091,"00")&amp;"hZ"&amp;IF(ДАННЫЕ!$AK1091,"1"&amp;ДАННЫЕ!$AK1091,"00")&amp;"p"&amp;IF(ДАННЫЕ!$AP1091,"1"&amp;ДАННЫЕ!$AP1091,"00")&amp;"k"&amp;IF(ДАННЫЕ!$AQ1091,"1"&amp;ДАННЫЕ!$AQ1091,"00")&amp;"z"&amp;IF(ДАННЫЕ!$AR1091,"1"&amp;ДАННЫЕ!$AR1091,"00")&amp;"j"&amp;IF(ДАННЫЕ!$AM1091,"1"&amp;ДАННЫЕ!$AM1091,"00")&amp;"n"&amp;IF(ДАННЫЕ!$AN1091,"1"&amp;ДАННЫЕ!$AN1091,"00")&amp;"E"&amp;ДАННЫЕ!BI1091&amp;"L"&amp;ДАННЫЕ!AO1091&amp;"h"&amp;IF(ДАННЫЕ!$AU1091&gt;0,1,0)&amp;"v"&amp;IF(ДАННЫЕ!$AW1091&gt;0,1,0)&amp;"a"&amp;IF(ДАННЫЕ!$AS1091,"1"&amp;ДАННЫЕ!$AS1091,"00")&amp;"s"&amp;IF(ДАННЫЕ!$AT1091,"1"&amp;ДАННЫЕ!$AT1091,"00")&amp;"u"&amp;IF(ДАННЫЕ!$CJ1091&gt;0,1,0)&amp;"y"&amp;B1091&amp;"d"&amp;H1091&amp;"e"&amp;F1091&amp;G1091</f>
        <v>x0w00t00f00b00g00c00i00r00m00hS00hZ00p00k00z00j00n00ELh0v0a00s00u0y0de</v>
      </c>
      <c r="L1091" s="28" t="str">
        <f ca="1">ДАННЫЕ!$I1091&amp;"VN"&amp;IF(ДАННЫЕ!AW1091&gt;0,11,10)&amp;"CD"&amp;IF(ДАННЫЕ!BF1091&gt;500,16,IF(ДАННЫЕ!BF1091&gt;350,15,IF(ДАННЫЕ!BF1091&gt;=200,14,IF(ДАННЫЕ!BF1091&gt;=100,13,IF(ДАННЫЕ!BF1091&gt;=50,12,IF(ДАННЫЕ!BF1091&gt;0,11,10))))))&amp;"AR"&amp;IF(ДАННЫЕ!BX1091&gt;0,1,0)&amp;"GD"&amp;B1091&amp;"VV"&amp;IF(E1091&gt;=5,IF(E1091&lt;18,1,0),0)</f>
        <v>VN10CD10AR0GD0VV0</v>
      </c>
      <c r="M1091" s="28" t="str">
        <f>ДАННЫЕ!$I1091&amp;"b"&amp;ДАННЫЕ!$BI1091&amp;"r"&amp;ДАННЫЕ!$BJ1091&amp;"CD"&amp;IF(ДАННЫЕ!BF1091&gt;0,IF(ДАННЫЕ!BF1091&lt;200,1,IF(ДАННЫЕ!BF1091&lt;350,2,3)),0)&amp;"h"&amp;IF(ДАННЫЕ!$BK1091+ДАННЫЕ!$BL1091+ДАННЫЕ!$BM1091&gt;0,1,0)&amp;"x"&amp;ДАННЫЕ!$BK1091&amp;"y"&amp;ДАННЫЕ!$BL1091&amp;"z"&amp;ДАННЫЕ!$BM1091&amp;"c"&amp;IF(ДАННЫЕ!$BK1091+ДАННЫЕ!$BL1091+ДАННЫЕ!$BM1091=3,1,0)&amp;"a"&amp;IF(ДАННЫЕ!$BQ1091+ДАННЫЕ!$BR1091&gt;0,1,0)&amp;"d"&amp;ДАННЫЕ!$BQ1091&amp;"v"&amp;ДАННЫЕ!$BR1091&amp;"p"&amp;ДАННЫЕ!$BS1091&amp;"n"&amp;ДАННЫЕ!$BU1091&amp;"t"&amp;ДАННЫЕ!$BV1091&amp;"o"&amp;ДАННЫЕ!$BT1091&amp;"l"&amp;IF(ДАННЫЕ!$BN1091&gt;0,1,0)&amp;ДАННЫЕ!$BN1091&amp;"g"&amp;ДАННЫЕ!$BO1091&amp;"s"&amp;ДАННЫЕ!$BP1091&amp;"DZ"&amp;IF(ДАННЫЕ!B1091-ДАННЫЕ!G1091 &lt; 60,IF(ДАННЫЕ!B1091-ДАННЫЕ!G1091 &gt;= 0,1,0),0)&amp;"u"&amp;IF(ДАННЫЕ!$CJ1091&gt;0,1,0)</f>
        <v>brCD0h0xyzc0a0dvpntol0gsDZ1u0</v>
      </c>
      <c r="N1091" s="28" t="str">
        <f ca="1">ДАННЫЕ!$F1091&amp;ДАННЫЕ!$I1091&amp;"g"&amp;B1091&amp;"cf"&amp;D1091&amp;"a"&amp;IF(ДАННЫЕ!$BX1091&gt;0,1,0)&amp;IF(ДАННЫЕ!$BF1091&gt;500,1,IF(ДАННЫЕ!$BF1091&gt;350,2,IF(ДАННЫЕ!$BF1091&gt;=200,3,IF(ДАННЫЕ!$BF1091&gt;=100,4,IF(ДАННЫЕ!$BF1091&gt;=50,5,IF(ДАННЫЕ!$BF1091&lt;50,6,0))))))&amp;"AR"&amp;IF(DATEDIF(ДАННЫЕ!$BX1091,ДАННЫЕ!$F$1,"y")&gt;1,1,0)&amp;"VG"&amp;IF(ДАННЫЕ!$BH1091="0",1,0)&amp;"o"&amp;IF(T1091+ДАННЫЕ!$AF1091+ДАННЫЕ!$AG1091+ДАННЫЕ!$AH1091+ДАННЫЕ!$AI1091+ДАННЫЕ!$AJ1091+ДАННЫЕ!$AP1091+ДАННЫЕ!$AQ1091+ДАННЫЕ!$AR1091+ДАННЫЕ!$AU1091+ДАННЫЕ!$AW1091+ДАННЫЕ!$AS1091+ДАННЫЕ!$AT1091&gt;0,1,0)&amp;"x"&amp;ДАННЫЕ!$AG1091&amp;"p"&amp;IF(ДАННЫЕ!$BY1091&gt;0,1,0)&amp;"v"&amp;IF(ДАННЫЕ!$BZ1091&gt;0,1,0)&amp;"n"&amp;ДАННЫЕ!$CA1091&amp;"t"&amp;ДАННЫЕ!$AY1091&amp;"k"&amp;ДАННЫЕ!$CB1091&amp;"q"&amp;ДАННЫЕ!$CC1091&amp;"w"&amp;ДАННЫЕ!$CD1091&amp;"e"&amp;ДАННЫЕ!$CE1091&amp;"m"&amp;ДАННЫЕ!$CF1091&amp;"c"&amp;ДАННЫЕ!$CG1091&amp;"z"&amp;ДАННЫЕ!$CH1091&amp;"d"&amp;IF(H1091=4,1,0)&amp;"s"&amp;IF(ДАННЫЕ!$J1091=1,0,1)&amp;"u"&amp;IF(ДАННЫЕ!$CJ1091&gt;0,1,0)</f>
        <v>g0cf0a06AR1VG0o0xp0v0ntkqwemczd0s1u0</v>
      </c>
      <c r="O1091" s="28" t="str">
        <f>ДАННЫЕ!$I1091&amp;"g"&amp;B1091&amp;A1091&amp;"f"&amp;P1091&amp;"c"&amp;IF(ДАННЫЕ!$U1091&gt;0,1,0)&amp;"s"&amp;IF(ДАННЫЕ!$Q1091&gt;0,IF(YEAR(ДАННЫЕ!$F$1)=YEAR(ДАННЫЕ!$Q1091),IF(MONTH(ДАННЫЕ!$F$1)=MONTH(ДАННЫЕ!$Q1091),111,11),1),0)&amp;"i"&amp;IF(ДАННЫЕ!$R1091+ДАННЫЕ!$S1091+ДАННЫЕ!$T1091=0,0,1)&amp;"h"&amp;IF(ДАННЫЕ!$P1091&gt;0,1,0)&amp;"p"&amp;IF(ДАННЫЕ!$CI1091&gt;0,IF(YEAR(ДАННЫЕ!$F$1)=YEAR(ДАННЫЕ!$CI1091),IF(MONTH(ДАННЫЕ!$F$1)=MONTH(ДАННЫЕ!$CI1091),111,11),1),0)&amp;"d"&amp;IF(ДАННЫЕ!$CJ1091&gt;0,IF(YEAR(ДАННЫЕ!$F$1)=YEAR(ДАННЫЕ!$CJ1091),IF(MONTH(ДАННЫЕ!$F$1)=MONTH(ДАННЫЕ!$CJ1091),111,11),1),0)&amp;"o"&amp;IF(ДАННЫЕ!$CK1091&gt;0,IF(MONTH(ДАННЫЕ!$F$1)=MONTH(ДАННЫЕ!$CK1091),111,11),0)&amp;"v"&amp;IF(ДАННЫЕ!$BE1091&gt;0,IF(MONTH(ДАННЫЕ!$F$1)=MONTH(ДАННЫЕ!$BE1091),111,11),0)</f>
        <v>g00f0c0s0i0h0p0d0o0v0</v>
      </c>
      <c r="P1091" s="15">
        <f t="shared" si="53"/>
        <v>0</v>
      </c>
      <c r="Q1091" s="15">
        <f>IF(ДАННЫЕ!$F$1&gt;ДАННЫЕ!$N1091,IF(YEAR(ДАННЫЕ!$F$1)=YEAR(ДАННЫЕ!M1091),1,0),0)</f>
        <v>0</v>
      </c>
      <c r="R1091" s="15">
        <f>IF(ДАННЫЕ!$F$1&gt;ДАННЫЕ!$N1091,IF(YEAR(ДАННЫЕ!$F$1)=YEAR(ДАННЫЕ!N1091),1,0),0)</f>
        <v>0</v>
      </c>
      <c r="S1091" s="15">
        <f>IF(ДАННЫЕ!$AA1091="2А",1,IF(ДАННЫЕ!$AA1091="2Б",2,IF(ДАННЫЕ!$AA1091="2В",3,IF(ДАННЫЕ!$AA1091=3,4,IF(ДАННЫЕ!$AA1091="4А",5,IF(ДАННЫЕ!$AA1091="4Б",6,IF(ДАННЫЕ!$AA1091="4В",7,IF(ДАННЫЕ!$AA1091=5,8,0))))))))</f>
        <v>0</v>
      </c>
      <c r="T1091" s="15">
        <f>IF(OR(ДАННЫЕ!$AC1091=2,ДАННЫЕ!$AD1091=2,ДАННЫЕ!$AE1091=2),2,IF(OR(ДАННЫЕ!$AC1091=1,ДАННЫЕ!$AD1091=1,ДАННЫЕ!$AE1091=1),1,0))</f>
        <v>0</v>
      </c>
    </row>
    <row r="1092" spans="1:20" x14ac:dyDescent="0.2">
      <c r="A1092" s="78">
        <f>IF(B1092&gt;0,IF(MONTH(ДАННЫЕ!$F$1)=MONTH(ДАННЫЕ!$B1092),1,0),0)</f>
        <v>0</v>
      </c>
      <c r="B1092" s="14">
        <f>IF(ДАННЫЕ!$B1092&gt;0,IF(YEAR(ДАННЫЕ!$F$1)=YEAR(ДАННЫЕ!$B1092),1,0),0)</f>
        <v>0</v>
      </c>
      <c r="C1092" s="14">
        <f>IF(ДАННЫЕ!$CM1092&gt;0,IF(YEAR(ДАННЫЕ!$F$1)=YEAR(ДАННЫЕ!$CM1092),1,0),0)</f>
        <v>0</v>
      </c>
      <c r="D1092" s="14">
        <f>IF(ДАННЫЕ!$CJ1092&gt;0,IF(ДАННЫЕ!$CL1092&gt;ДАННЫЕ!$F$1,1,IF(ДАННЫЕ!$CL1092&gt;0,0,1)),0)</f>
        <v>0</v>
      </c>
      <c r="E1092" s="43" t="str">
        <f ca="1">IF(ДАННЫЕ!$F$1&gt;0,IF(ДАННЫЕ!$G1092&gt;0,DATEDIF(ДАННЫЕ!$G1092,ДАННЫЕ!$F$1,"y"),""),IF(ДАННЫЕ!$G1092&gt;0,DATEDIF(ДАННЫЕ!$G1092,TODAY(),"y"),""))</f>
        <v/>
      </c>
      <c r="F1092" s="43" t="str">
        <f xml:space="preserve"> IF(ДАННЫЕ!$F1092="М",IF(E1092&gt;=18,IF(E1092&lt;60,1,""),""),"")&amp;IF(ДАННЫЕ!$F1092="Ж",IF(E1092&gt;=18,IF(E1092&lt;55,1,""),""),"")</f>
        <v/>
      </c>
      <c r="G1092" s="43" t="str">
        <f xml:space="preserve"> IF(ДАННЫЕ!$F1092="М",IF(E1092&gt;=60,2,""),"")&amp;IF(ДАННЫЕ!$F1092="Ж",IF(E1092&gt;=55,2,""),"")</f>
        <v/>
      </c>
      <c r="H1092" s="43" t="str">
        <f t="shared" ca="1" si="51"/>
        <v/>
      </c>
      <c r="I1092" s="43" t="str">
        <f t="shared" ca="1" si="52"/>
        <v>03</v>
      </c>
      <c r="J1092" s="28" t="str">
        <f ca="1">ДАННЫЕ!$F1092&amp;H1092&amp;I1092&amp;ДАННЫЕ!$I1092&amp;"m"&amp;IF(ДАННЫЕ!$I1092&gt;0,IF(ДАННЫЕ!$J1092&gt;0,0,1),"")&amp;"f"&amp;IF(ДАННЫЕ!$R1092&gt;0,IF(YEAR(ДАННЫЕ!$F$1)=YEAR(ДАННЫЕ!$R1092),1,0),0)&amp;"z"&amp;ДАННЫЕ!$R1092&amp;"p"&amp;ДАННЫЕ!$S1092&amp;"i"&amp;ДАННЫЕ!$T1092&amp;"h"&amp;ДАННЫЕ!$K1092&amp;"be"&amp;ДАННЫЕ!$BI1092&amp;"CD"&amp;IF(ДАННЫЕ!BF1092&gt;500,4,IF(ДАННЫЕ!BF1092&gt;350,3,IF(ДАННЫЕ!BF1092&gt;200,2,IF(ДАННЫЕ!BF1092&gt;0,1,0))))&amp;"g"&amp;B1092&amp;"d"&amp;H1092&amp;"l"&amp;ДАННЫЕ!AT1092&amp;"a"&amp;ДАННЫЕ!$V1092&amp;"v"&amp;R1092&amp;"k"&amp;ДАННЫЕ!$U1092&amp;"s"&amp;ДАННЫЕ!$Y1092&amp;"t"&amp;ДАННЫЕ!$X1092&amp;"b"&amp;IF(ДАННЫЕ!$Q1092&gt;1,1,0)&amp;"PP"&amp;ДАННЫЕ!Z1092&amp;"c"&amp;S1092&amp;"x"&amp;IF(ДАННЫЕ!$BY1092&gt;0,IF(YEAR(ДАННЫЕ!$F$1)=YEAR(ДАННЫЕ!$BY1092),1,0),0)&amp;"n"&amp;IF(ДАННЫЕ!$BZ1092&gt;0,IF(YEAR(ДАННЫЕ!$F$1)=YEAR(ДАННЫЕ!$BZ1092),1,0),0)&amp;"u"&amp;D1092&amp;"z"&amp;IF(ДАННЫЕ!$CL1092&gt;0,IF(YEAR(ДАННЫЕ!$F$1)&gt;YEAR(ДАННЫЕ!$CL1092),11,12),0)</f>
        <v>03mf0zpihbeCD0g0dlav0kstb0PPc0x0n0u0z0</v>
      </c>
      <c r="K1092" s="28" t="str">
        <f ca="1">ДАННЫЕ!$I1092&amp;"x"&amp;B1092&amp;"w"&amp;IF(T1092+ДАННЫЕ!AD1092+ДАННЫЕ!AE1092+ДАННЫЕ!AF1092+ДАННЫЕ!AG1092+ДАННЫЕ!AH1092+ДАННЫЕ!$AL1092+ДАННЫЕ!AI1092+ДАННЫЕ!AJ1092+ДАННЫЕ!AK1092+ДАННЫЕ!AP1092+ДАННЫЕ!AQ1092+ДАННЫЕ!AR1092+ДАННЫЕ!$AM1092+ДАННЫЕ!$AN1092+ДАННЫЕ!AS1092+ДАННЫЕ!AT1092&gt;0,1,0)&amp;IF(OR(T1092=2,ДАННЫЕ!AD1092=2,ДАННЫЕ!AE1092=2,ДАННЫЕ!AF1092=2,ДАННЫЕ!AG1092=2,ДАННЫЕ!AH1092=2,ДАННЫЕ!$AL1092=2,ДАННЫЕ!AI1092=2,ДАННЫЕ!AJ1092=2,ДАННЫЕ!AK1092=2,ДАННЫЕ!AP1092=2,ДАННЫЕ!AQ1092=2,ДАННЫЕ!AR1092=2,ДАННЫЕ!$AM1092=2,ДАННЫЕ!$AN1092=2,ДАННЫЕ!AS1092=2,ДАННЫЕ!AT1092=2),2,0)&amp;"t"&amp;IF(T1092&gt;0,"1"&amp;T1092,"00")&amp;"f"&amp;IF(ДАННЫЕ!$AC1092,"1"&amp;ДАННЫЕ!$AC1092,"00")&amp;"b"&amp;IF(ДАННЫЕ!$AD1092,"1"&amp;ДАННЫЕ!$AD1092,"00")&amp;"g"&amp;IF(ДАННЫЕ!$AF1092,"1"&amp;ДАННЫЕ!$AF1092,"00")&amp;"c"&amp;IF(ДАННЫЕ!$AG1092,"1"&amp;ДАННЫЕ!$AG1092,"00")&amp;"i"&amp;IF(ДАННЫЕ!$AH1092,"1"&amp;ДАННЫЕ!$AH1092,"00")&amp;"r"&amp;IF(ДАННЫЕ!$AL1092,"1"&amp;ДАННЫЕ!$AL1092,"00")&amp;"m"&amp;IF(ДАННЫЕ!$AI1092,"1"&amp;ДАННЫЕ!$AI1092,"00")&amp;"hS"&amp;IF(ДАННЫЕ!$AJ1092,"1"&amp;ДАННЫЕ!$AJ1092,"00")&amp;"hZ"&amp;IF(ДАННЫЕ!$AK1092,"1"&amp;ДАННЫЕ!$AK1092,"00")&amp;"p"&amp;IF(ДАННЫЕ!$AP1092,"1"&amp;ДАННЫЕ!$AP1092,"00")&amp;"k"&amp;IF(ДАННЫЕ!$AQ1092,"1"&amp;ДАННЫЕ!$AQ1092,"00")&amp;"z"&amp;IF(ДАННЫЕ!$AR1092,"1"&amp;ДАННЫЕ!$AR1092,"00")&amp;"j"&amp;IF(ДАННЫЕ!$AM1092,"1"&amp;ДАННЫЕ!$AM1092,"00")&amp;"n"&amp;IF(ДАННЫЕ!$AN1092,"1"&amp;ДАННЫЕ!$AN1092,"00")&amp;"E"&amp;ДАННЫЕ!BI1092&amp;"L"&amp;ДАННЫЕ!AO1092&amp;"h"&amp;IF(ДАННЫЕ!$AU1092&gt;0,1,0)&amp;"v"&amp;IF(ДАННЫЕ!$AW1092&gt;0,1,0)&amp;"a"&amp;IF(ДАННЫЕ!$AS1092,"1"&amp;ДАННЫЕ!$AS1092,"00")&amp;"s"&amp;IF(ДАННЫЕ!$AT1092,"1"&amp;ДАННЫЕ!$AT1092,"00")&amp;"u"&amp;IF(ДАННЫЕ!$CJ1092&gt;0,1,0)&amp;"y"&amp;B1092&amp;"d"&amp;H1092&amp;"e"&amp;F1092&amp;G1092</f>
        <v>x0w00t00f00b00g00c00i00r00m00hS00hZ00p00k00z00j00n00ELh0v0a00s00u0y0de</v>
      </c>
      <c r="L1092" s="28" t="str">
        <f ca="1">ДАННЫЕ!$I1092&amp;"VN"&amp;IF(ДАННЫЕ!AW1092&gt;0,11,10)&amp;"CD"&amp;IF(ДАННЫЕ!BF1092&gt;500,16,IF(ДАННЫЕ!BF1092&gt;350,15,IF(ДАННЫЕ!BF1092&gt;=200,14,IF(ДАННЫЕ!BF1092&gt;=100,13,IF(ДАННЫЕ!BF1092&gt;=50,12,IF(ДАННЫЕ!BF1092&gt;0,11,10))))))&amp;"AR"&amp;IF(ДАННЫЕ!BX1092&gt;0,1,0)&amp;"GD"&amp;B1092&amp;"VV"&amp;IF(E1092&gt;=5,IF(E1092&lt;18,1,0),0)</f>
        <v>VN10CD10AR0GD0VV0</v>
      </c>
      <c r="M1092" s="28" t="str">
        <f>ДАННЫЕ!$I1092&amp;"b"&amp;ДАННЫЕ!$BI1092&amp;"r"&amp;ДАННЫЕ!$BJ1092&amp;"CD"&amp;IF(ДАННЫЕ!BF1092&gt;0,IF(ДАННЫЕ!BF1092&lt;200,1,IF(ДАННЫЕ!BF1092&lt;350,2,3)),0)&amp;"h"&amp;IF(ДАННЫЕ!$BK1092+ДАННЫЕ!$BL1092+ДАННЫЕ!$BM1092&gt;0,1,0)&amp;"x"&amp;ДАННЫЕ!$BK1092&amp;"y"&amp;ДАННЫЕ!$BL1092&amp;"z"&amp;ДАННЫЕ!$BM1092&amp;"c"&amp;IF(ДАННЫЕ!$BK1092+ДАННЫЕ!$BL1092+ДАННЫЕ!$BM1092=3,1,0)&amp;"a"&amp;IF(ДАННЫЕ!$BQ1092+ДАННЫЕ!$BR1092&gt;0,1,0)&amp;"d"&amp;ДАННЫЕ!$BQ1092&amp;"v"&amp;ДАННЫЕ!$BR1092&amp;"p"&amp;ДАННЫЕ!$BS1092&amp;"n"&amp;ДАННЫЕ!$BU1092&amp;"t"&amp;ДАННЫЕ!$BV1092&amp;"o"&amp;ДАННЫЕ!$BT1092&amp;"l"&amp;IF(ДАННЫЕ!$BN1092&gt;0,1,0)&amp;ДАННЫЕ!$BN1092&amp;"g"&amp;ДАННЫЕ!$BO1092&amp;"s"&amp;ДАННЫЕ!$BP1092&amp;"DZ"&amp;IF(ДАННЫЕ!B1092-ДАННЫЕ!G1092 &lt; 60,IF(ДАННЫЕ!B1092-ДАННЫЕ!G1092 &gt;= 0,1,0),0)&amp;"u"&amp;IF(ДАННЫЕ!$CJ1092&gt;0,1,0)</f>
        <v>brCD0h0xyzc0a0dvpntol0gsDZ1u0</v>
      </c>
      <c r="N1092" s="28" t="str">
        <f ca="1">ДАННЫЕ!$F1092&amp;ДАННЫЕ!$I1092&amp;"g"&amp;B1092&amp;"cf"&amp;D1092&amp;"a"&amp;IF(ДАННЫЕ!$BX1092&gt;0,1,0)&amp;IF(ДАННЫЕ!$BF1092&gt;500,1,IF(ДАННЫЕ!$BF1092&gt;350,2,IF(ДАННЫЕ!$BF1092&gt;=200,3,IF(ДАННЫЕ!$BF1092&gt;=100,4,IF(ДАННЫЕ!$BF1092&gt;=50,5,IF(ДАННЫЕ!$BF1092&lt;50,6,0))))))&amp;"AR"&amp;IF(DATEDIF(ДАННЫЕ!$BX1092,ДАННЫЕ!$F$1,"y")&gt;1,1,0)&amp;"VG"&amp;IF(ДАННЫЕ!$BH1092="0",1,0)&amp;"o"&amp;IF(T1092+ДАННЫЕ!$AF1092+ДАННЫЕ!$AG1092+ДАННЫЕ!$AH1092+ДАННЫЕ!$AI1092+ДАННЫЕ!$AJ1092+ДАННЫЕ!$AP1092+ДАННЫЕ!$AQ1092+ДАННЫЕ!$AR1092+ДАННЫЕ!$AU1092+ДАННЫЕ!$AW1092+ДАННЫЕ!$AS1092+ДАННЫЕ!$AT1092&gt;0,1,0)&amp;"x"&amp;ДАННЫЕ!$AG1092&amp;"p"&amp;IF(ДАННЫЕ!$BY1092&gt;0,1,0)&amp;"v"&amp;IF(ДАННЫЕ!$BZ1092&gt;0,1,0)&amp;"n"&amp;ДАННЫЕ!$CA1092&amp;"t"&amp;ДАННЫЕ!$AY1092&amp;"k"&amp;ДАННЫЕ!$CB1092&amp;"q"&amp;ДАННЫЕ!$CC1092&amp;"w"&amp;ДАННЫЕ!$CD1092&amp;"e"&amp;ДАННЫЕ!$CE1092&amp;"m"&amp;ДАННЫЕ!$CF1092&amp;"c"&amp;ДАННЫЕ!$CG1092&amp;"z"&amp;ДАННЫЕ!$CH1092&amp;"d"&amp;IF(H1092=4,1,0)&amp;"s"&amp;IF(ДАННЫЕ!$J1092=1,0,1)&amp;"u"&amp;IF(ДАННЫЕ!$CJ1092&gt;0,1,0)</f>
        <v>g0cf0a06AR1VG0o0xp0v0ntkqwemczd0s1u0</v>
      </c>
      <c r="O1092" s="28" t="str">
        <f>ДАННЫЕ!$I1092&amp;"g"&amp;B1092&amp;A1092&amp;"f"&amp;P1092&amp;"c"&amp;IF(ДАННЫЕ!$U1092&gt;0,1,0)&amp;"s"&amp;IF(ДАННЫЕ!$Q1092&gt;0,IF(YEAR(ДАННЫЕ!$F$1)=YEAR(ДАННЫЕ!$Q1092),IF(MONTH(ДАННЫЕ!$F$1)=MONTH(ДАННЫЕ!$Q1092),111,11),1),0)&amp;"i"&amp;IF(ДАННЫЕ!$R1092+ДАННЫЕ!$S1092+ДАННЫЕ!$T1092=0,0,1)&amp;"h"&amp;IF(ДАННЫЕ!$P1092&gt;0,1,0)&amp;"p"&amp;IF(ДАННЫЕ!$CI1092&gt;0,IF(YEAR(ДАННЫЕ!$F$1)=YEAR(ДАННЫЕ!$CI1092),IF(MONTH(ДАННЫЕ!$F$1)=MONTH(ДАННЫЕ!$CI1092),111,11),1),0)&amp;"d"&amp;IF(ДАННЫЕ!$CJ1092&gt;0,IF(YEAR(ДАННЫЕ!$F$1)=YEAR(ДАННЫЕ!$CJ1092),IF(MONTH(ДАННЫЕ!$F$1)=MONTH(ДАННЫЕ!$CJ1092),111,11),1),0)&amp;"o"&amp;IF(ДАННЫЕ!$CK1092&gt;0,IF(MONTH(ДАННЫЕ!$F$1)=MONTH(ДАННЫЕ!$CK1092),111,11),0)&amp;"v"&amp;IF(ДАННЫЕ!$BE1092&gt;0,IF(MONTH(ДАННЫЕ!$F$1)=MONTH(ДАННЫЕ!$BE1092),111,11),0)</f>
        <v>g00f0c0s0i0h0p0d0o0v0</v>
      </c>
      <c r="P1092" s="15">
        <f t="shared" si="53"/>
        <v>0</v>
      </c>
      <c r="Q1092" s="15">
        <f>IF(ДАННЫЕ!$F$1&gt;ДАННЫЕ!$N1092,IF(YEAR(ДАННЫЕ!$F$1)=YEAR(ДАННЫЕ!M1092),1,0),0)</f>
        <v>0</v>
      </c>
      <c r="R1092" s="15">
        <f>IF(ДАННЫЕ!$F$1&gt;ДАННЫЕ!$N1092,IF(YEAR(ДАННЫЕ!$F$1)=YEAR(ДАННЫЕ!N1092),1,0),0)</f>
        <v>0</v>
      </c>
      <c r="S1092" s="15">
        <f>IF(ДАННЫЕ!$AA1092="2А",1,IF(ДАННЫЕ!$AA1092="2Б",2,IF(ДАННЫЕ!$AA1092="2В",3,IF(ДАННЫЕ!$AA1092=3,4,IF(ДАННЫЕ!$AA1092="4А",5,IF(ДАННЫЕ!$AA1092="4Б",6,IF(ДАННЫЕ!$AA1092="4В",7,IF(ДАННЫЕ!$AA1092=5,8,0))))))))</f>
        <v>0</v>
      </c>
      <c r="T1092" s="15">
        <f>IF(OR(ДАННЫЕ!$AC1092=2,ДАННЫЕ!$AD1092=2,ДАННЫЕ!$AE1092=2),2,IF(OR(ДАННЫЕ!$AC1092=1,ДАННЫЕ!$AD1092=1,ДАННЫЕ!$AE1092=1),1,0))</f>
        <v>0</v>
      </c>
    </row>
    <row r="1093" spans="1:20" x14ac:dyDescent="0.2">
      <c r="A1093" s="78">
        <f>IF(B1093&gt;0,IF(MONTH(ДАННЫЕ!$F$1)=MONTH(ДАННЫЕ!$B1093),1,0),0)</f>
        <v>0</v>
      </c>
      <c r="B1093" s="14">
        <f>IF(ДАННЫЕ!$B1093&gt;0,IF(YEAR(ДАННЫЕ!$F$1)=YEAR(ДАННЫЕ!$B1093),1,0),0)</f>
        <v>0</v>
      </c>
      <c r="C1093" s="14">
        <f>IF(ДАННЫЕ!$CM1093&gt;0,IF(YEAR(ДАННЫЕ!$F$1)=YEAR(ДАННЫЕ!$CM1093),1,0),0)</f>
        <v>0</v>
      </c>
      <c r="D1093" s="14">
        <f>IF(ДАННЫЕ!$CJ1093&gt;0,IF(ДАННЫЕ!$CL1093&gt;ДАННЫЕ!$F$1,1,IF(ДАННЫЕ!$CL1093&gt;0,0,1)),0)</f>
        <v>0</v>
      </c>
      <c r="E1093" s="43" t="str">
        <f ca="1">IF(ДАННЫЕ!$F$1&gt;0,IF(ДАННЫЕ!$G1093&gt;0,DATEDIF(ДАННЫЕ!$G1093,ДАННЫЕ!$F$1,"y"),""),IF(ДАННЫЕ!$G1093&gt;0,DATEDIF(ДАННЫЕ!$G1093,TODAY(),"y"),""))</f>
        <v/>
      </c>
      <c r="F1093" s="43" t="str">
        <f xml:space="preserve"> IF(ДАННЫЕ!$F1093="М",IF(E1093&gt;=18,IF(E1093&lt;60,1,""),""),"")&amp;IF(ДАННЫЕ!$F1093="Ж",IF(E1093&gt;=18,IF(E1093&lt;55,1,""),""),"")</f>
        <v/>
      </c>
      <c r="G1093" s="43" t="str">
        <f xml:space="preserve"> IF(ДАННЫЕ!$F1093="М",IF(E1093&gt;=60,2,""),"")&amp;IF(ДАННЫЕ!$F1093="Ж",IF(E1093&gt;=55,2,""),"")</f>
        <v/>
      </c>
      <c r="H1093" s="43" t="str">
        <f t="shared" ca="1" si="51"/>
        <v/>
      </c>
      <c r="I1093" s="43" t="str">
        <f t="shared" ca="1" si="52"/>
        <v>03</v>
      </c>
      <c r="J1093" s="28" t="str">
        <f ca="1">ДАННЫЕ!$F1093&amp;H1093&amp;I1093&amp;ДАННЫЕ!$I1093&amp;"m"&amp;IF(ДАННЫЕ!$I1093&gt;0,IF(ДАННЫЕ!$J1093&gt;0,0,1),"")&amp;"f"&amp;IF(ДАННЫЕ!$R1093&gt;0,IF(YEAR(ДАННЫЕ!$F$1)=YEAR(ДАННЫЕ!$R1093),1,0),0)&amp;"z"&amp;ДАННЫЕ!$R1093&amp;"p"&amp;ДАННЫЕ!$S1093&amp;"i"&amp;ДАННЫЕ!$T1093&amp;"h"&amp;ДАННЫЕ!$K1093&amp;"be"&amp;ДАННЫЕ!$BI1093&amp;"CD"&amp;IF(ДАННЫЕ!BF1093&gt;500,4,IF(ДАННЫЕ!BF1093&gt;350,3,IF(ДАННЫЕ!BF1093&gt;200,2,IF(ДАННЫЕ!BF1093&gt;0,1,0))))&amp;"g"&amp;B1093&amp;"d"&amp;H1093&amp;"l"&amp;ДАННЫЕ!AT1093&amp;"a"&amp;ДАННЫЕ!$V1093&amp;"v"&amp;R1093&amp;"k"&amp;ДАННЫЕ!$U1093&amp;"s"&amp;ДАННЫЕ!$Y1093&amp;"t"&amp;ДАННЫЕ!$X1093&amp;"b"&amp;IF(ДАННЫЕ!$Q1093&gt;1,1,0)&amp;"PP"&amp;ДАННЫЕ!Z1093&amp;"c"&amp;S1093&amp;"x"&amp;IF(ДАННЫЕ!$BY1093&gt;0,IF(YEAR(ДАННЫЕ!$F$1)=YEAR(ДАННЫЕ!$BY1093),1,0),0)&amp;"n"&amp;IF(ДАННЫЕ!$BZ1093&gt;0,IF(YEAR(ДАННЫЕ!$F$1)=YEAR(ДАННЫЕ!$BZ1093),1,0),0)&amp;"u"&amp;D1093&amp;"z"&amp;IF(ДАННЫЕ!$CL1093&gt;0,IF(YEAR(ДАННЫЕ!$F$1)&gt;YEAR(ДАННЫЕ!$CL1093),11,12),0)</f>
        <v>03mf0zpihbeCD0g0dlav0kstb0PPc0x0n0u0z0</v>
      </c>
      <c r="K1093" s="28" t="str">
        <f ca="1">ДАННЫЕ!$I1093&amp;"x"&amp;B1093&amp;"w"&amp;IF(T1093+ДАННЫЕ!AD1093+ДАННЫЕ!AE1093+ДАННЫЕ!AF1093+ДАННЫЕ!AG1093+ДАННЫЕ!AH1093+ДАННЫЕ!$AL1093+ДАННЫЕ!AI1093+ДАННЫЕ!AJ1093+ДАННЫЕ!AK1093+ДАННЫЕ!AP1093+ДАННЫЕ!AQ1093+ДАННЫЕ!AR1093+ДАННЫЕ!$AM1093+ДАННЫЕ!$AN1093+ДАННЫЕ!AS1093+ДАННЫЕ!AT1093&gt;0,1,0)&amp;IF(OR(T1093=2,ДАННЫЕ!AD1093=2,ДАННЫЕ!AE1093=2,ДАННЫЕ!AF1093=2,ДАННЫЕ!AG1093=2,ДАННЫЕ!AH1093=2,ДАННЫЕ!$AL1093=2,ДАННЫЕ!AI1093=2,ДАННЫЕ!AJ1093=2,ДАННЫЕ!AK1093=2,ДАННЫЕ!AP1093=2,ДАННЫЕ!AQ1093=2,ДАННЫЕ!AR1093=2,ДАННЫЕ!$AM1093=2,ДАННЫЕ!$AN1093=2,ДАННЫЕ!AS1093=2,ДАННЫЕ!AT1093=2),2,0)&amp;"t"&amp;IF(T1093&gt;0,"1"&amp;T1093,"00")&amp;"f"&amp;IF(ДАННЫЕ!$AC1093,"1"&amp;ДАННЫЕ!$AC1093,"00")&amp;"b"&amp;IF(ДАННЫЕ!$AD1093,"1"&amp;ДАННЫЕ!$AD1093,"00")&amp;"g"&amp;IF(ДАННЫЕ!$AF1093,"1"&amp;ДАННЫЕ!$AF1093,"00")&amp;"c"&amp;IF(ДАННЫЕ!$AG1093,"1"&amp;ДАННЫЕ!$AG1093,"00")&amp;"i"&amp;IF(ДАННЫЕ!$AH1093,"1"&amp;ДАННЫЕ!$AH1093,"00")&amp;"r"&amp;IF(ДАННЫЕ!$AL1093,"1"&amp;ДАННЫЕ!$AL1093,"00")&amp;"m"&amp;IF(ДАННЫЕ!$AI1093,"1"&amp;ДАННЫЕ!$AI1093,"00")&amp;"hS"&amp;IF(ДАННЫЕ!$AJ1093,"1"&amp;ДАННЫЕ!$AJ1093,"00")&amp;"hZ"&amp;IF(ДАННЫЕ!$AK1093,"1"&amp;ДАННЫЕ!$AK1093,"00")&amp;"p"&amp;IF(ДАННЫЕ!$AP1093,"1"&amp;ДАННЫЕ!$AP1093,"00")&amp;"k"&amp;IF(ДАННЫЕ!$AQ1093,"1"&amp;ДАННЫЕ!$AQ1093,"00")&amp;"z"&amp;IF(ДАННЫЕ!$AR1093,"1"&amp;ДАННЫЕ!$AR1093,"00")&amp;"j"&amp;IF(ДАННЫЕ!$AM1093,"1"&amp;ДАННЫЕ!$AM1093,"00")&amp;"n"&amp;IF(ДАННЫЕ!$AN1093,"1"&amp;ДАННЫЕ!$AN1093,"00")&amp;"E"&amp;ДАННЫЕ!BI1093&amp;"L"&amp;ДАННЫЕ!AO1093&amp;"h"&amp;IF(ДАННЫЕ!$AU1093&gt;0,1,0)&amp;"v"&amp;IF(ДАННЫЕ!$AW1093&gt;0,1,0)&amp;"a"&amp;IF(ДАННЫЕ!$AS1093,"1"&amp;ДАННЫЕ!$AS1093,"00")&amp;"s"&amp;IF(ДАННЫЕ!$AT1093,"1"&amp;ДАННЫЕ!$AT1093,"00")&amp;"u"&amp;IF(ДАННЫЕ!$CJ1093&gt;0,1,0)&amp;"y"&amp;B1093&amp;"d"&amp;H1093&amp;"e"&amp;F1093&amp;G1093</f>
        <v>x0w00t00f00b00g00c00i00r00m00hS00hZ00p00k00z00j00n00ELh0v0a00s00u0y0de</v>
      </c>
      <c r="L1093" s="28" t="str">
        <f ca="1">ДАННЫЕ!$I1093&amp;"VN"&amp;IF(ДАННЫЕ!AW1093&gt;0,11,10)&amp;"CD"&amp;IF(ДАННЫЕ!BF1093&gt;500,16,IF(ДАННЫЕ!BF1093&gt;350,15,IF(ДАННЫЕ!BF1093&gt;=200,14,IF(ДАННЫЕ!BF1093&gt;=100,13,IF(ДАННЫЕ!BF1093&gt;=50,12,IF(ДАННЫЕ!BF1093&gt;0,11,10))))))&amp;"AR"&amp;IF(ДАННЫЕ!BX1093&gt;0,1,0)&amp;"GD"&amp;B1093&amp;"VV"&amp;IF(E1093&gt;=5,IF(E1093&lt;18,1,0),0)</f>
        <v>VN10CD10AR0GD0VV0</v>
      </c>
      <c r="M1093" s="28" t="str">
        <f>ДАННЫЕ!$I1093&amp;"b"&amp;ДАННЫЕ!$BI1093&amp;"r"&amp;ДАННЫЕ!$BJ1093&amp;"CD"&amp;IF(ДАННЫЕ!BF1093&gt;0,IF(ДАННЫЕ!BF1093&lt;200,1,IF(ДАННЫЕ!BF1093&lt;350,2,3)),0)&amp;"h"&amp;IF(ДАННЫЕ!$BK1093+ДАННЫЕ!$BL1093+ДАННЫЕ!$BM1093&gt;0,1,0)&amp;"x"&amp;ДАННЫЕ!$BK1093&amp;"y"&amp;ДАННЫЕ!$BL1093&amp;"z"&amp;ДАННЫЕ!$BM1093&amp;"c"&amp;IF(ДАННЫЕ!$BK1093+ДАННЫЕ!$BL1093+ДАННЫЕ!$BM1093=3,1,0)&amp;"a"&amp;IF(ДАННЫЕ!$BQ1093+ДАННЫЕ!$BR1093&gt;0,1,0)&amp;"d"&amp;ДАННЫЕ!$BQ1093&amp;"v"&amp;ДАННЫЕ!$BR1093&amp;"p"&amp;ДАННЫЕ!$BS1093&amp;"n"&amp;ДАННЫЕ!$BU1093&amp;"t"&amp;ДАННЫЕ!$BV1093&amp;"o"&amp;ДАННЫЕ!$BT1093&amp;"l"&amp;IF(ДАННЫЕ!$BN1093&gt;0,1,0)&amp;ДАННЫЕ!$BN1093&amp;"g"&amp;ДАННЫЕ!$BO1093&amp;"s"&amp;ДАННЫЕ!$BP1093&amp;"DZ"&amp;IF(ДАННЫЕ!B1093-ДАННЫЕ!G1093 &lt; 60,IF(ДАННЫЕ!B1093-ДАННЫЕ!G1093 &gt;= 0,1,0),0)&amp;"u"&amp;IF(ДАННЫЕ!$CJ1093&gt;0,1,0)</f>
        <v>brCD0h0xyzc0a0dvpntol0gsDZ1u0</v>
      </c>
      <c r="N1093" s="28" t="str">
        <f ca="1">ДАННЫЕ!$F1093&amp;ДАННЫЕ!$I1093&amp;"g"&amp;B1093&amp;"cf"&amp;D1093&amp;"a"&amp;IF(ДАННЫЕ!$BX1093&gt;0,1,0)&amp;IF(ДАННЫЕ!$BF1093&gt;500,1,IF(ДАННЫЕ!$BF1093&gt;350,2,IF(ДАННЫЕ!$BF1093&gt;=200,3,IF(ДАННЫЕ!$BF1093&gt;=100,4,IF(ДАННЫЕ!$BF1093&gt;=50,5,IF(ДАННЫЕ!$BF1093&lt;50,6,0))))))&amp;"AR"&amp;IF(DATEDIF(ДАННЫЕ!$BX1093,ДАННЫЕ!$F$1,"y")&gt;1,1,0)&amp;"VG"&amp;IF(ДАННЫЕ!$BH1093="0",1,0)&amp;"o"&amp;IF(T1093+ДАННЫЕ!$AF1093+ДАННЫЕ!$AG1093+ДАННЫЕ!$AH1093+ДАННЫЕ!$AI1093+ДАННЫЕ!$AJ1093+ДАННЫЕ!$AP1093+ДАННЫЕ!$AQ1093+ДАННЫЕ!$AR1093+ДАННЫЕ!$AU1093+ДАННЫЕ!$AW1093+ДАННЫЕ!$AS1093+ДАННЫЕ!$AT1093&gt;0,1,0)&amp;"x"&amp;ДАННЫЕ!$AG1093&amp;"p"&amp;IF(ДАННЫЕ!$BY1093&gt;0,1,0)&amp;"v"&amp;IF(ДАННЫЕ!$BZ1093&gt;0,1,0)&amp;"n"&amp;ДАННЫЕ!$CA1093&amp;"t"&amp;ДАННЫЕ!$AY1093&amp;"k"&amp;ДАННЫЕ!$CB1093&amp;"q"&amp;ДАННЫЕ!$CC1093&amp;"w"&amp;ДАННЫЕ!$CD1093&amp;"e"&amp;ДАННЫЕ!$CE1093&amp;"m"&amp;ДАННЫЕ!$CF1093&amp;"c"&amp;ДАННЫЕ!$CG1093&amp;"z"&amp;ДАННЫЕ!$CH1093&amp;"d"&amp;IF(H1093=4,1,0)&amp;"s"&amp;IF(ДАННЫЕ!$J1093=1,0,1)&amp;"u"&amp;IF(ДАННЫЕ!$CJ1093&gt;0,1,0)</f>
        <v>g0cf0a06AR1VG0o0xp0v0ntkqwemczd0s1u0</v>
      </c>
      <c r="O1093" s="28" t="str">
        <f>ДАННЫЕ!$I1093&amp;"g"&amp;B1093&amp;A1093&amp;"f"&amp;P1093&amp;"c"&amp;IF(ДАННЫЕ!$U1093&gt;0,1,0)&amp;"s"&amp;IF(ДАННЫЕ!$Q1093&gt;0,IF(YEAR(ДАННЫЕ!$F$1)=YEAR(ДАННЫЕ!$Q1093),IF(MONTH(ДАННЫЕ!$F$1)=MONTH(ДАННЫЕ!$Q1093),111,11),1),0)&amp;"i"&amp;IF(ДАННЫЕ!$R1093+ДАННЫЕ!$S1093+ДАННЫЕ!$T1093=0,0,1)&amp;"h"&amp;IF(ДАННЫЕ!$P1093&gt;0,1,0)&amp;"p"&amp;IF(ДАННЫЕ!$CI1093&gt;0,IF(YEAR(ДАННЫЕ!$F$1)=YEAR(ДАННЫЕ!$CI1093),IF(MONTH(ДАННЫЕ!$F$1)=MONTH(ДАННЫЕ!$CI1093),111,11),1),0)&amp;"d"&amp;IF(ДАННЫЕ!$CJ1093&gt;0,IF(YEAR(ДАННЫЕ!$F$1)=YEAR(ДАННЫЕ!$CJ1093),IF(MONTH(ДАННЫЕ!$F$1)=MONTH(ДАННЫЕ!$CJ1093),111,11),1),0)&amp;"o"&amp;IF(ДАННЫЕ!$CK1093&gt;0,IF(MONTH(ДАННЫЕ!$F$1)=MONTH(ДАННЫЕ!$CK1093),111,11),0)&amp;"v"&amp;IF(ДАННЫЕ!$BE1093&gt;0,IF(MONTH(ДАННЫЕ!$F$1)=MONTH(ДАННЫЕ!$BE1093),111,11),0)</f>
        <v>g00f0c0s0i0h0p0d0o0v0</v>
      </c>
      <c r="P1093" s="15">
        <f t="shared" si="53"/>
        <v>0</v>
      </c>
      <c r="Q1093" s="15">
        <f>IF(ДАННЫЕ!$F$1&gt;ДАННЫЕ!$N1093,IF(YEAR(ДАННЫЕ!$F$1)=YEAR(ДАННЫЕ!M1093),1,0),0)</f>
        <v>0</v>
      </c>
      <c r="R1093" s="15">
        <f>IF(ДАННЫЕ!$F$1&gt;ДАННЫЕ!$N1093,IF(YEAR(ДАННЫЕ!$F$1)=YEAR(ДАННЫЕ!N1093),1,0),0)</f>
        <v>0</v>
      </c>
      <c r="S1093" s="15">
        <f>IF(ДАННЫЕ!$AA1093="2А",1,IF(ДАННЫЕ!$AA1093="2Б",2,IF(ДАННЫЕ!$AA1093="2В",3,IF(ДАННЫЕ!$AA1093=3,4,IF(ДАННЫЕ!$AA1093="4А",5,IF(ДАННЫЕ!$AA1093="4Б",6,IF(ДАННЫЕ!$AA1093="4В",7,IF(ДАННЫЕ!$AA1093=5,8,0))))))))</f>
        <v>0</v>
      </c>
      <c r="T1093" s="15">
        <f>IF(OR(ДАННЫЕ!$AC1093=2,ДАННЫЕ!$AD1093=2,ДАННЫЕ!$AE1093=2),2,IF(OR(ДАННЫЕ!$AC1093=1,ДАННЫЕ!$AD1093=1,ДАННЫЕ!$AE1093=1),1,0))</f>
        <v>0</v>
      </c>
    </row>
    <row r="1094" spans="1:20" x14ac:dyDescent="0.2">
      <c r="A1094" s="78">
        <f>IF(B1094&gt;0,IF(MONTH(ДАННЫЕ!$F$1)=MONTH(ДАННЫЕ!$B1094),1,0),0)</f>
        <v>0</v>
      </c>
      <c r="B1094" s="14">
        <f>IF(ДАННЫЕ!$B1094&gt;0,IF(YEAR(ДАННЫЕ!$F$1)=YEAR(ДАННЫЕ!$B1094),1,0),0)</f>
        <v>0</v>
      </c>
      <c r="C1094" s="14">
        <f>IF(ДАННЫЕ!$CM1094&gt;0,IF(YEAR(ДАННЫЕ!$F$1)=YEAR(ДАННЫЕ!$CM1094),1,0),0)</f>
        <v>0</v>
      </c>
      <c r="D1094" s="14">
        <f>IF(ДАННЫЕ!$CJ1094&gt;0,IF(ДАННЫЕ!$CL1094&gt;ДАННЫЕ!$F$1,1,IF(ДАННЫЕ!$CL1094&gt;0,0,1)),0)</f>
        <v>0</v>
      </c>
      <c r="E1094" s="43" t="str">
        <f ca="1">IF(ДАННЫЕ!$F$1&gt;0,IF(ДАННЫЕ!$G1094&gt;0,DATEDIF(ДАННЫЕ!$G1094,ДАННЫЕ!$F$1,"y"),""),IF(ДАННЫЕ!$G1094&gt;0,DATEDIF(ДАННЫЕ!$G1094,TODAY(),"y"),""))</f>
        <v/>
      </c>
      <c r="F1094" s="43" t="str">
        <f xml:space="preserve"> IF(ДАННЫЕ!$F1094="М",IF(E1094&gt;=18,IF(E1094&lt;60,1,""),""),"")&amp;IF(ДАННЫЕ!$F1094="Ж",IF(E1094&gt;=18,IF(E1094&lt;55,1,""),""),"")</f>
        <v/>
      </c>
      <c r="G1094" s="43" t="str">
        <f xml:space="preserve"> IF(ДАННЫЕ!$F1094="М",IF(E1094&gt;=60,2,""),"")&amp;IF(ДАННЫЕ!$F1094="Ж",IF(E1094&gt;=55,2,""),"")</f>
        <v/>
      </c>
      <c r="H1094" s="43" t="str">
        <f t="shared" ca="1" si="51"/>
        <v/>
      </c>
      <c r="I1094" s="43" t="str">
        <f t="shared" ca="1" si="52"/>
        <v>03</v>
      </c>
      <c r="J1094" s="28" t="str">
        <f ca="1">ДАННЫЕ!$F1094&amp;H1094&amp;I1094&amp;ДАННЫЕ!$I1094&amp;"m"&amp;IF(ДАННЫЕ!$I1094&gt;0,IF(ДАННЫЕ!$J1094&gt;0,0,1),"")&amp;"f"&amp;IF(ДАННЫЕ!$R1094&gt;0,IF(YEAR(ДАННЫЕ!$F$1)=YEAR(ДАННЫЕ!$R1094),1,0),0)&amp;"z"&amp;ДАННЫЕ!$R1094&amp;"p"&amp;ДАННЫЕ!$S1094&amp;"i"&amp;ДАННЫЕ!$T1094&amp;"h"&amp;ДАННЫЕ!$K1094&amp;"be"&amp;ДАННЫЕ!$BI1094&amp;"CD"&amp;IF(ДАННЫЕ!BF1094&gt;500,4,IF(ДАННЫЕ!BF1094&gt;350,3,IF(ДАННЫЕ!BF1094&gt;200,2,IF(ДАННЫЕ!BF1094&gt;0,1,0))))&amp;"g"&amp;B1094&amp;"d"&amp;H1094&amp;"l"&amp;ДАННЫЕ!AT1094&amp;"a"&amp;ДАННЫЕ!$V1094&amp;"v"&amp;R1094&amp;"k"&amp;ДАННЫЕ!$U1094&amp;"s"&amp;ДАННЫЕ!$Y1094&amp;"t"&amp;ДАННЫЕ!$X1094&amp;"b"&amp;IF(ДАННЫЕ!$Q1094&gt;1,1,0)&amp;"PP"&amp;ДАННЫЕ!Z1094&amp;"c"&amp;S1094&amp;"x"&amp;IF(ДАННЫЕ!$BY1094&gt;0,IF(YEAR(ДАННЫЕ!$F$1)=YEAR(ДАННЫЕ!$BY1094),1,0),0)&amp;"n"&amp;IF(ДАННЫЕ!$BZ1094&gt;0,IF(YEAR(ДАННЫЕ!$F$1)=YEAR(ДАННЫЕ!$BZ1094),1,0),0)&amp;"u"&amp;D1094&amp;"z"&amp;IF(ДАННЫЕ!$CL1094&gt;0,IF(YEAR(ДАННЫЕ!$F$1)&gt;YEAR(ДАННЫЕ!$CL1094),11,12),0)</f>
        <v>03mf0zpihbeCD0g0dlav0kstb0PPc0x0n0u0z0</v>
      </c>
      <c r="K1094" s="28" t="str">
        <f ca="1">ДАННЫЕ!$I1094&amp;"x"&amp;B1094&amp;"w"&amp;IF(T1094+ДАННЫЕ!AD1094+ДАННЫЕ!AE1094+ДАННЫЕ!AF1094+ДАННЫЕ!AG1094+ДАННЫЕ!AH1094+ДАННЫЕ!$AL1094+ДАННЫЕ!AI1094+ДАННЫЕ!AJ1094+ДАННЫЕ!AK1094+ДАННЫЕ!AP1094+ДАННЫЕ!AQ1094+ДАННЫЕ!AR1094+ДАННЫЕ!$AM1094+ДАННЫЕ!$AN1094+ДАННЫЕ!AS1094+ДАННЫЕ!AT1094&gt;0,1,0)&amp;IF(OR(T1094=2,ДАННЫЕ!AD1094=2,ДАННЫЕ!AE1094=2,ДАННЫЕ!AF1094=2,ДАННЫЕ!AG1094=2,ДАННЫЕ!AH1094=2,ДАННЫЕ!$AL1094=2,ДАННЫЕ!AI1094=2,ДАННЫЕ!AJ1094=2,ДАННЫЕ!AK1094=2,ДАННЫЕ!AP1094=2,ДАННЫЕ!AQ1094=2,ДАННЫЕ!AR1094=2,ДАННЫЕ!$AM1094=2,ДАННЫЕ!$AN1094=2,ДАННЫЕ!AS1094=2,ДАННЫЕ!AT1094=2),2,0)&amp;"t"&amp;IF(T1094&gt;0,"1"&amp;T1094,"00")&amp;"f"&amp;IF(ДАННЫЕ!$AC1094,"1"&amp;ДАННЫЕ!$AC1094,"00")&amp;"b"&amp;IF(ДАННЫЕ!$AD1094,"1"&amp;ДАННЫЕ!$AD1094,"00")&amp;"g"&amp;IF(ДАННЫЕ!$AF1094,"1"&amp;ДАННЫЕ!$AF1094,"00")&amp;"c"&amp;IF(ДАННЫЕ!$AG1094,"1"&amp;ДАННЫЕ!$AG1094,"00")&amp;"i"&amp;IF(ДАННЫЕ!$AH1094,"1"&amp;ДАННЫЕ!$AH1094,"00")&amp;"r"&amp;IF(ДАННЫЕ!$AL1094,"1"&amp;ДАННЫЕ!$AL1094,"00")&amp;"m"&amp;IF(ДАННЫЕ!$AI1094,"1"&amp;ДАННЫЕ!$AI1094,"00")&amp;"hS"&amp;IF(ДАННЫЕ!$AJ1094,"1"&amp;ДАННЫЕ!$AJ1094,"00")&amp;"hZ"&amp;IF(ДАННЫЕ!$AK1094,"1"&amp;ДАННЫЕ!$AK1094,"00")&amp;"p"&amp;IF(ДАННЫЕ!$AP1094,"1"&amp;ДАННЫЕ!$AP1094,"00")&amp;"k"&amp;IF(ДАННЫЕ!$AQ1094,"1"&amp;ДАННЫЕ!$AQ1094,"00")&amp;"z"&amp;IF(ДАННЫЕ!$AR1094,"1"&amp;ДАННЫЕ!$AR1094,"00")&amp;"j"&amp;IF(ДАННЫЕ!$AM1094,"1"&amp;ДАННЫЕ!$AM1094,"00")&amp;"n"&amp;IF(ДАННЫЕ!$AN1094,"1"&amp;ДАННЫЕ!$AN1094,"00")&amp;"E"&amp;ДАННЫЕ!BI1094&amp;"L"&amp;ДАННЫЕ!AO1094&amp;"h"&amp;IF(ДАННЫЕ!$AU1094&gt;0,1,0)&amp;"v"&amp;IF(ДАННЫЕ!$AW1094&gt;0,1,0)&amp;"a"&amp;IF(ДАННЫЕ!$AS1094,"1"&amp;ДАННЫЕ!$AS1094,"00")&amp;"s"&amp;IF(ДАННЫЕ!$AT1094,"1"&amp;ДАННЫЕ!$AT1094,"00")&amp;"u"&amp;IF(ДАННЫЕ!$CJ1094&gt;0,1,0)&amp;"y"&amp;B1094&amp;"d"&amp;H1094&amp;"e"&amp;F1094&amp;G1094</f>
        <v>x0w00t00f00b00g00c00i00r00m00hS00hZ00p00k00z00j00n00ELh0v0a00s00u0y0de</v>
      </c>
      <c r="L1094" s="28" t="str">
        <f ca="1">ДАННЫЕ!$I1094&amp;"VN"&amp;IF(ДАННЫЕ!AW1094&gt;0,11,10)&amp;"CD"&amp;IF(ДАННЫЕ!BF1094&gt;500,16,IF(ДАННЫЕ!BF1094&gt;350,15,IF(ДАННЫЕ!BF1094&gt;=200,14,IF(ДАННЫЕ!BF1094&gt;=100,13,IF(ДАННЫЕ!BF1094&gt;=50,12,IF(ДАННЫЕ!BF1094&gt;0,11,10))))))&amp;"AR"&amp;IF(ДАННЫЕ!BX1094&gt;0,1,0)&amp;"GD"&amp;B1094&amp;"VV"&amp;IF(E1094&gt;=5,IF(E1094&lt;18,1,0),0)</f>
        <v>VN10CD10AR0GD0VV0</v>
      </c>
      <c r="M1094" s="28" t="str">
        <f>ДАННЫЕ!$I1094&amp;"b"&amp;ДАННЫЕ!$BI1094&amp;"r"&amp;ДАННЫЕ!$BJ1094&amp;"CD"&amp;IF(ДАННЫЕ!BF1094&gt;0,IF(ДАННЫЕ!BF1094&lt;200,1,IF(ДАННЫЕ!BF1094&lt;350,2,3)),0)&amp;"h"&amp;IF(ДАННЫЕ!$BK1094+ДАННЫЕ!$BL1094+ДАННЫЕ!$BM1094&gt;0,1,0)&amp;"x"&amp;ДАННЫЕ!$BK1094&amp;"y"&amp;ДАННЫЕ!$BL1094&amp;"z"&amp;ДАННЫЕ!$BM1094&amp;"c"&amp;IF(ДАННЫЕ!$BK1094+ДАННЫЕ!$BL1094+ДАННЫЕ!$BM1094=3,1,0)&amp;"a"&amp;IF(ДАННЫЕ!$BQ1094+ДАННЫЕ!$BR1094&gt;0,1,0)&amp;"d"&amp;ДАННЫЕ!$BQ1094&amp;"v"&amp;ДАННЫЕ!$BR1094&amp;"p"&amp;ДАННЫЕ!$BS1094&amp;"n"&amp;ДАННЫЕ!$BU1094&amp;"t"&amp;ДАННЫЕ!$BV1094&amp;"o"&amp;ДАННЫЕ!$BT1094&amp;"l"&amp;IF(ДАННЫЕ!$BN1094&gt;0,1,0)&amp;ДАННЫЕ!$BN1094&amp;"g"&amp;ДАННЫЕ!$BO1094&amp;"s"&amp;ДАННЫЕ!$BP1094&amp;"DZ"&amp;IF(ДАННЫЕ!B1094-ДАННЫЕ!G1094 &lt; 60,IF(ДАННЫЕ!B1094-ДАННЫЕ!G1094 &gt;= 0,1,0),0)&amp;"u"&amp;IF(ДАННЫЕ!$CJ1094&gt;0,1,0)</f>
        <v>brCD0h0xyzc0a0dvpntol0gsDZ1u0</v>
      </c>
      <c r="N1094" s="28" t="str">
        <f ca="1">ДАННЫЕ!$F1094&amp;ДАННЫЕ!$I1094&amp;"g"&amp;B1094&amp;"cf"&amp;D1094&amp;"a"&amp;IF(ДАННЫЕ!$BX1094&gt;0,1,0)&amp;IF(ДАННЫЕ!$BF1094&gt;500,1,IF(ДАННЫЕ!$BF1094&gt;350,2,IF(ДАННЫЕ!$BF1094&gt;=200,3,IF(ДАННЫЕ!$BF1094&gt;=100,4,IF(ДАННЫЕ!$BF1094&gt;=50,5,IF(ДАННЫЕ!$BF1094&lt;50,6,0))))))&amp;"AR"&amp;IF(DATEDIF(ДАННЫЕ!$BX1094,ДАННЫЕ!$F$1,"y")&gt;1,1,0)&amp;"VG"&amp;IF(ДАННЫЕ!$BH1094="0",1,0)&amp;"o"&amp;IF(T1094+ДАННЫЕ!$AF1094+ДАННЫЕ!$AG1094+ДАННЫЕ!$AH1094+ДАННЫЕ!$AI1094+ДАННЫЕ!$AJ1094+ДАННЫЕ!$AP1094+ДАННЫЕ!$AQ1094+ДАННЫЕ!$AR1094+ДАННЫЕ!$AU1094+ДАННЫЕ!$AW1094+ДАННЫЕ!$AS1094+ДАННЫЕ!$AT1094&gt;0,1,0)&amp;"x"&amp;ДАННЫЕ!$AG1094&amp;"p"&amp;IF(ДАННЫЕ!$BY1094&gt;0,1,0)&amp;"v"&amp;IF(ДАННЫЕ!$BZ1094&gt;0,1,0)&amp;"n"&amp;ДАННЫЕ!$CA1094&amp;"t"&amp;ДАННЫЕ!$AY1094&amp;"k"&amp;ДАННЫЕ!$CB1094&amp;"q"&amp;ДАННЫЕ!$CC1094&amp;"w"&amp;ДАННЫЕ!$CD1094&amp;"e"&amp;ДАННЫЕ!$CE1094&amp;"m"&amp;ДАННЫЕ!$CF1094&amp;"c"&amp;ДАННЫЕ!$CG1094&amp;"z"&amp;ДАННЫЕ!$CH1094&amp;"d"&amp;IF(H1094=4,1,0)&amp;"s"&amp;IF(ДАННЫЕ!$J1094=1,0,1)&amp;"u"&amp;IF(ДАННЫЕ!$CJ1094&gt;0,1,0)</f>
        <v>g0cf0a06AR1VG0o0xp0v0ntkqwemczd0s1u0</v>
      </c>
      <c r="O1094" s="28" t="str">
        <f>ДАННЫЕ!$I1094&amp;"g"&amp;B1094&amp;A1094&amp;"f"&amp;P1094&amp;"c"&amp;IF(ДАННЫЕ!$U1094&gt;0,1,0)&amp;"s"&amp;IF(ДАННЫЕ!$Q1094&gt;0,IF(YEAR(ДАННЫЕ!$F$1)=YEAR(ДАННЫЕ!$Q1094),IF(MONTH(ДАННЫЕ!$F$1)=MONTH(ДАННЫЕ!$Q1094),111,11),1),0)&amp;"i"&amp;IF(ДАННЫЕ!$R1094+ДАННЫЕ!$S1094+ДАННЫЕ!$T1094=0,0,1)&amp;"h"&amp;IF(ДАННЫЕ!$P1094&gt;0,1,0)&amp;"p"&amp;IF(ДАННЫЕ!$CI1094&gt;0,IF(YEAR(ДАННЫЕ!$F$1)=YEAR(ДАННЫЕ!$CI1094),IF(MONTH(ДАННЫЕ!$F$1)=MONTH(ДАННЫЕ!$CI1094),111,11),1),0)&amp;"d"&amp;IF(ДАННЫЕ!$CJ1094&gt;0,IF(YEAR(ДАННЫЕ!$F$1)=YEAR(ДАННЫЕ!$CJ1094),IF(MONTH(ДАННЫЕ!$F$1)=MONTH(ДАННЫЕ!$CJ1094),111,11),1),0)&amp;"o"&amp;IF(ДАННЫЕ!$CK1094&gt;0,IF(MONTH(ДАННЫЕ!$F$1)=MONTH(ДАННЫЕ!$CK1094),111,11),0)&amp;"v"&amp;IF(ДАННЫЕ!$BE1094&gt;0,IF(MONTH(ДАННЫЕ!$F$1)=MONTH(ДАННЫЕ!$BE1094),111,11),0)</f>
        <v>g00f0c0s0i0h0p0d0o0v0</v>
      </c>
      <c r="P1094" s="15">
        <f t="shared" si="53"/>
        <v>0</v>
      </c>
      <c r="Q1094" s="15">
        <f>IF(ДАННЫЕ!$F$1&gt;ДАННЫЕ!$N1094,IF(YEAR(ДАННЫЕ!$F$1)=YEAR(ДАННЫЕ!M1094),1,0),0)</f>
        <v>0</v>
      </c>
      <c r="R1094" s="15">
        <f>IF(ДАННЫЕ!$F$1&gt;ДАННЫЕ!$N1094,IF(YEAR(ДАННЫЕ!$F$1)=YEAR(ДАННЫЕ!N1094),1,0),0)</f>
        <v>0</v>
      </c>
      <c r="S1094" s="15">
        <f>IF(ДАННЫЕ!$AA1094="2А",1,IF(ДАННЫЕ!$AA1094="2Б",2,IF(ДАННЫЕ!$AA1094="2В",3,IF(ДАННЫЕ!$AA1094=3,4,IF(ДАННЫЕ!$AA1094="4А",5,IF(ДАННЫЕ!$AA1094="4Б",6,IF(ДАННЫЕ!$AA1094="4В",7,IF(ДАННЫЕ!$AA1094=5,8,0))))))))</f>
        <v>0</v>
      </c>
      <c r="T1094" s="15">
        <f>IF(OR(ДАННЫЕ!$AC1094=2,ДАННЫЕ!$AD1094=2,ДАННЫЕ!$AE1094=2),2,IF(OR(ДАННЫЕ!$AC1094=1,ДАННЫЕ!$AD1094=1,ДАННЫЕ!$AE1094=1),1,0))</f>
        <v>0</v>
      </c>
    </row>
    <row r="1095" spans="1:20" x14ac:dyDescent="0.2">
      <c r="A1095" s="78">
        <f>IF(B1095&gt;0,IF(MONTH(ДАННЫЕ!$F$1)=MONTH(ДАННЫЕ!$B1095),1,0),0)</f>
        <v>0</v>
      </c>
      <c r="B1095" s="14">
        <f>IF(ДАННЫЕ!$B1095&gt;0,IF(YEAR(ДАННЫЕ!$F$1)=YEAR(ДАННЫЕ!$B1095),1,0),0)</f>
        <v>0</v>
      </c>
      <c r="C1095" s="14">
        <f>IF(ДАННЫЕ!$CM1095&gt;0,IF(YEAR(ДАННЫЕ!$F$1)=YEAR(ДАННЫЕ!$CM1095),1,0),0)</f>
        <v>0</v>
      </c>
      <c r="D1095" s="14">
        <f>IF(ДАННЫЕ!$CJ1095&gt;0,IF(ДАННЫЕ!$CL1095&gt;ДАННЫЕ!$F$1,1,IF(ДАННЫЕ!$CL1095&gt;0,0,1)),0)</f>
        <v>0</v>
      </c>
      <c r="E1095" s="43" t="str">
        <f ca="1">IF(ДАННЫЕ!$F$1&gt;0,IF(ДАННЫЕ!$G1095&gt;0,DATEDIF(ДАННЫЕ!$G1095,ДАННЫЕ!$F$1,"y"),""),IF(ДАННЫЕ!$G1095&gt;0,DATEDIF(ДАННЫЕ!$G1095,TODAY(),"y"),""))</f>
        <v/>
      </c>
      <c r="F1095" s="43" t="str">
        <f xml:space="preserve"> IF(ДАННЫЕ!$F1095="М",IF(E1095&gt;=18,IF(E1095&lt;60,1,""),""),"")&amp;IF(ДАННЫЕ!$F1095="Ж",IF(E1095&gt;=18,IF(E1095&lt;55,1,""),""),"")</f>
        <v/>
      </c>
      <c r="G1095" s="43" t="str">
        <f xml:space="preserve"> IF(ДАННЫЕ!$F1095="М",IF(E1095&gt;=60,2,""),"")&amp;IF(ДАННЫЕ!$F1095="Ж",IF(E1095&gt;=55,2,""),"")</f>
        <v/>
      </c>
      <c r="H1095" s="43" t="str">
        <f t="shared" ca="1" si="51"/>
        <v/>
      </c>
      <c r="I1095" s="43" t="str">
        <f t="shared" ca="1" si="52"/>
        <v>03</v>
      </c>
      <c r="J1095" s="28" t="str">
        <f ca="1">ДАННЫЕ!$F1095&amp;H1095&amp;I1095&amp;ДАННЫЕ!$I1095&amp;"m"&amp;IF(ДАННЫЕ!$I1095&gt;0,IF(ДАННЫЕ!$J1095&gt;0,0,1),"")&amp;"f"&amp;IF(ДАННЫЕ!$R1095&gt;0,IF(YEAR(ДАННЫЕ!$F$1)=YEAR(ДАННЫЕ!$R1095),1,0),0)&amp;"z"&amp;ДАННЫЕ!$R1095&amp;"p"&amp;ДАННЫЕ!$S1095&amp;"i"&amp;ДАННЫЕ!$T1095&amp;"h"&amp;ДАННЫЕ!$K1095&amp;"be"&amp;ДАННЫЕ!$BI1095&amp;"CD"&amp;IF(ДАННЫЕ!BF1095&gt;500,4,IF(ДАННЫЕ!BF1095&gt;350,3,IF(ДАННЫЕ!BF1095&gt;200,2,IF(ДАННЫЕ!BF1095&gt;0,1,0))))&amp;"g"&amp;B1095&amp;"d"&amp;H1095&amp;"l"&amp;ДАННЫЕ!AT1095&amp;"a"&amp;ДАННЫЕ!$V1095&amp;"v"&amp;R1095&amp;"k"&amp;ДАННЫЕ!$U1095&amp;"s"&amp;ДАННЫЕ!$Y1095&amp;"t"&amp;ДАННЫЕ!$X1095&amp;"b"&amp;IF(ДАННЫЕ!$Q1095&gt;1,1,0)&amp;"PP"&amp;ДАННЫЕ!Z1095&amp;"c"&amp;S1095&amp;"x"&amp;IF(ДАННЫЕ!$BY1095&gt;0,IF(YEAR(ДАННЫЕ!$F$1)=YEAR(ДАННЫЕ!$BY1095),1,0),0)&amp;"n"&amp;IF(ДАННЫЕ!$BZ1095&gt;0,IF(YEAR(ДАННЫЕ!$F$1)=YEAR(ДАННЫЕ!$BZ1095),1,0),0)&amp;"u"&amp;D1095&amp;"z"&amp;IF(ДАННЫЕ!$CL1095&gt;0,IF(YEAR(ДАННЫЕ!$F$1)&gt;YEAR(ДАННЫЕ!$CL1095),11,12),0)</f>
        <v>03mf0zpihbeCD0g0dlav0kstb0PPc0x0n0u0z0</v>
      </c>
      <c r="K1095" s="28" t="str">
        <f ca="1">ДАННЫЕ!$I1095&amp;"x"&amp;B1095&amp;"w"&amp;IF(T1095+ДАННЫЕ!AD1095+ДАННЫЕ!AE1095+ДАННЫЕ!AF1095+ДАННЫЕ!AG1095+ДАННЫЕ!AH1095+ДАННЫЕ!$AL1095+ДАННЫЕ!AI1095+ДАННЫЕ!AJ1095+ДАННЫЕ!AK1095+ДАННЫЕ!AP1095+ДАННЫЕ!AQ1095+ДАННЫЕ!AR1095+ДАННЫЕ!$AM1095+ДАННЫЕ!$AN1095+ДАННЫЕ!AS1095+ДАННЫЕ!AT1095&gt;0,1,0)&amp;IF(OR(T1095=2,ДАННЫЕ!AD1095=2,ДАННЫЕ!AE1095=2,ДАННЫЕ!AF1095=2,ДАННЫЕ!AG1095=2,ДАННЫЕ!AH1095=2,ДАННЫЕ!$AL1095=2,ДАННЫЕ!AI1095=2,ДАННЫЕ!AJ1095=2,ДАННЫЕ!AK1095=2,ДАННЫЕ!AP1095=2,ДАННЫЕ!AQ1095=2,ДАННЫЕ!AR1095=2,ДАННЫЕ!$AM1095=2,ДАННЫЕ!$AN1095=2,ДАННЫЕ!AS1095=2,ДАННЫЕ!AT1095=2),2,0)&amp;"t"&amp;IF(T1095&gt;0,"1"&amp;T1095,"00")&amp;"f"&amp;IF(ДАННЫЕ!$AC1095,"1"&amp;ДАННЫЕ!$AC1095,"00")&amp;"b"&amp;IF(ДАННЫЕ!$AD1095,"1"&amp;ДАННЫЕ!$AD1095,"00")&amp;"g"&amp;IF(ДАННЫЕ!$AF1095,"1"&amp;ДАННЫЕ!$AF1095,"00")&amp;"c"&amp;IF(ДАННЫЕ!$AG1095,"1"&amp;ДАННЫЕ!$AG1095,"00")&amp;"i"&amp;IF(ДАННЫЕ!$AH1095,"1"&amp;ДАННЫЕ!$AH1095,"00")&amp;"r"&amp;IF(ДАННЫЕ!$AL1095,"1"&amp;ДАННЫЕ!$AL1095,"00")&amp;"m"&amp;IF(ДАННЫЕ!$AI1095,"1"&amp;ДАННЫЕ!$AI1095,"00")&amp;"hS"&amp;IF(ДАННЫЕ!$AJ1095,"1"&amp;ДАННЫЕ!$AJ1095,"00")&amp;"hZ"&amp;IF(ДАННЫЕ!$AK1095,"1"&amp;ДАННЫЕ!$AK1095,"00")&amp;"p"&amp;IF(ДАННЫЕ!$AP1095,"1"&amp;ДАННЫЕ!$AP1095,"00")&amp;"k"&amp;IF(ДАННЫЕ!$AQ1095,"1"&amp;ДАННЫЕ!$AQ1095,"00")&amp;"z"&amp;IF(ДАННЫЕ!$AR1095,"1"&amp;ДАННЫЕ!$AR1095,"00")&amp;"j"&amp;IF(ДАННЫЕ!$AM1095,"1"&amp;ДАННЫЕ!$AM1095,"00")&amp;"n"&amp;IF(ДАННЫЕ!$AN1095,"1"&amp;ДАННЫЕ!$AN1095,"00")&amp;"E"&amp;ДАННЫЕ!BI1095&amp;"L"&amp;ДАННЫЕ!AO1095&amp;"h"&amp;IF(ДАННЫЕ!$AU1095&gt;0,1,0)&amp;"v"&amp;IF(ДАННЫЕ!$AW1095&gt;0,1,0)&amp;"a"&amp;IF(ДАННЫЕ!$AS1095,"1"&amp;ДАННЫЕ!$AS1095,"00")&amp;"s"&amp;IF(ДАННЫЕ!$AT1095,"1"&amp;ДАННЫЕ!$AT1095,"00")&amp;"u"&amp;IF(ДАННЫЕ!$CJ1095&gt;0,1,0)&amp;"y"&amp;B1095&amp;"d"&amp;H1095&amp;"e"&amp;F1095&amp;G1095</f>
        <v>x0w00t00f00b00g00c00i00r00m00hS00hZ00p00k00z00j00n00ELh0v0a00s00u0y0de</v>
      </c>
      <c r="L1095" s="28" t="str">
        <f ca="1">ДАННЫЕ!$I1095&amp;"VN"&amp;IF(ДАННЫЕ!AW1095&gt;0,11,10)&amp;"CD"&amp;IF(ДАННЫЕ!BF1095&gt;500,16,IF(ДАННЫЕ!BF1095&gt;350,15,IF(ДАННЫЕ!BF1095&gt;=200,14,IF(ДАННЫЕ!BF1095&gt;=100,13,IF(ДАННЫЕ!BF1095&gt;=50,12,IF(ДАННЫЕ!BF1095&gt;0,11,10))))))&amp;"AR"&amp;IF(ДАННЫЕ!BX1095&gt;0,1,0)&amp;"GD"&amp;B1095&amp;"VV"&amp;IF(E1095&gt;=5,IF(E1095&lt;18,1,0),0)</f>
        <v>VN10CD10AR0GD0VV0</v>
      </c>
      <c r="M1095" s="28" t="str">
        <f>ДАННЫЕ!$I1095&amp;"b"&amp;ДАННЫЕ!$BI1095&amp;"r"&amp;ДАННЫЕ!$BJ1095&amp;"CD"&amp;IF(ДАННЫЕ!BF1095&gt;0,IF(ДАННЫЕ!BF1095&lt;200,1,IF(ДАННЫЕ!BF1095&lt;350,2,3)),0)&amp;"h"&amp;IF(ДАННЫЕ!$BK1095+ДАННЫЕ!$BL1095+ДАННЫЕ!$BM1095&gt;0,1,0)&amp;"x"&amp;ДАННЫЕ!$BK1095&amp;"y"&amp;ДАННЫЕ!$BL1095&amp;"z"&amp;ДАННЫЕ!$BM1095&amp;"c"&amp;IF(ДАННЫЕ!$BK1095+ДАННЫЕ!$BL1095+ДАННЫЕ!$BM1095=3,1,0)&amp;"a"&amp;IF(ДАННЫЕ!$BQ1095+ДАННЫЕ!$BR1095&gt;0,1,0)&amp;"d"&amp;ДАННЫЕ!$BQ1095&amp;"v"&amp;ДАННЫЕ!$BR1095&amp;"p"&amp;ДАННЫЕ!$BS1095&amp;"n"&amp;ДАННЫЕ!$BU1095&amp;"t"&amp;ДАННЫЕ!$BV1095&amp;"o"&amp;ДАННЫЕ!$BT1095&amp;"l"&amp;IF(ДАННЫЕ!$BN1095&gt;0,1,0)&amp;ДАННЫЕ!$BN1095&amp;"g"&amp;ДАННЫЕ!$BO1095&amp;"s"&amp;ДАННЫЕ!$BP1095&amp;"DZ"&amp;IF(ДАННЫЕ!B1095-ДАННЫЕ!G1095 &lt; 60,IF(ДАННЫЕ!B1095-ДАННЫЕ!G1095 &gt;= 0,1,0),0)&amp;"u"&amp;IF(ДАННЫЕ!$CJ1095&gt;0,1,0)</f>
        <v>brCD0h0xyzc0a0dvpntol0gsDZ1u0</v>
      </c>
      <c r="N1095" s="28" t="str">
        <f ca="1">ДАННЫЕ!$F1095&amp;ДАННЫЕ!$I1095&amp;"g"&amp;B1095&amp;"cf"&amp;D1095&amp;"a"&amp;IF(ДАННЫЕ!$BX1095&gt;0,1,0)&amp;IF(ДАННЫЕ!$BF1095&gt;500,1,IF(ДАННЫЕ!$BF1095&gt;350,2,IF(ДАННЫЕ!$BF1095&gt;=200,3,IF(ДАННЫЕ!$BF1095&gt;=100,4,IF(ДАННЫЕ!$BF1095&gt;=50,5,IF(ДАННЫЕ!$BF1095&lt;50,6,0))))))&amp;"AR"&amp;IF(DATEDIF(ДАННЫЕ!$BX1095,ДАННЫЕ!$F$1,"y")&gt;1,1,0)&amp;"VG"&amp;IF(ДАННЫЕ!$BH1095="0",1,0)&amp;"o"&amp;IF(T1095+ДАННЫЕ!$AF1095+ДАННЫЕ!$AG1095+ДАННЫЕ!$AH1095+ДАННЫЕ!$AI1095+ДАННЫЕ!$AJ1095+ДАННЫЕ!$AP1095+ДАННЫЕ!$AQ1095+ДАННЫЕ!$AR1095+ДАННЫЕ!$AU1095+ДАННЫЕ!$AW1095+ДАННЫЕ!$AS1095+ДАННЫЕ!$AT1095&gt;0,1,0)&amp;"x"&amp;ДАННЫЕ!$AG1095&amp;"p"&amp;IF(ДАННЫЕ!$BY1095&gt;0,1,0)&amp;"v"&amp;IF(ДАННЫЕ!$BZ1095&gt;0,1,0)&amp;"n"&amp;ДАННЫЕ!$CA1095&amp;"t"&amp;ДАННЫЕ!$AY1095&amp;"k"&amp;ДАННЫЕ!$CB1095&amp;"q"&amp;ДАННЫЕ!$CC1095&amp;"w"&amp;ДАННЫЕ!$CD1095&amp;"e"&amp;ДАННЫЕ!$CE1095&amp;"m"&amp;ДАННЫЕ!$CF1095&amp;"c"&amp;ДАННЫЕ!$CG1095&amp;"z"&amp;ДАННЫЕ!$CH1095&amp;"d"&amp;IF(H1095=4,1,0)&amp;"s"&amp;IF(ДАННЫЕ!$J1095=1,0,1)&amp;"u"&amp;IF(ДАННЫЕ!$CJ1095&gt;0,1,0)</f>
        <v>g0cf0a06AR1VG0o0xp0v0ntkqwemczd0s1u0</v>
      </c>
      <c r="O1095" s="28" t="str">
        <f>ДАННЫЕ!$I1095&amp;"g"&amp;B1095&amp;A1095&amp;"f"&amp;P1095&amp;"c"&amp;IF(ДАННЫЕ!$U1095&gt;0,1,0)&amp;"s"&amp;IF(ДАННЫЕ!$Q1095&gt;0,IF(YEAR(ДАННЫЕ!$F$1)=YEAR(ДАННЫЕ!$Q1095),IF(MONTH(ДАННЫЕ!$F$1)=MONTH(ДАННЫЕ!$Q1095),111,11),1),0)&amp;"i"&amp;IF(ДАННЫЕ!$R1095+ДАННЫЕ!$S1095+ДАННЫЕ!$T1095=0,0,1)&amp;"h"&amp;IF(ДАННЫЕ!$P1095&gt;0,1,0)&amp;"p"&amp;IF(ДАННЫЕ!$CI1095&gt;0,IF(YEAR(ДАННЫЕ!$F$1)=YEAR(ДАННЫЕ!$CI1095),IF(MONTH(ДАННЫЕ!$F$1)=MONTH(ДАННЫЕ!$CI1095),111,11),1),0)&amp;"d"&amp;IF(ДАННЫЕ!$CJ1095&gt;0,IF(YEAR(ДАННЫЕ!$F$1)=YEAR(ДАННЫЕ!$CJ1095),IF(MONTH(ДАННЫЕ!$F$1)=MONTH(ДАННЫЕ!$CJ1095),111,11),1),0)&amp;"o"&amp;IF(ДАННЫЕ!$CK1095&gt;0,IF(MONTH(ДАННЫЕ!$F$1)=MONTH(ДАННЫЕ!$CK1095),111,11),0)&amp;"v"&amp;IF(ДАННЫЕ!$BE1095&gt;0,IF(MONTH(ДАННЫЕ!$F$1)=MONTH(ДАННЫЕ!$BE1095),111,11),0)</f>
        <v>g00f0c0s0i0h0p0d0o0v0</v>
      </c>
      <c r="P1095" s="15">
        <f t="shared" si="53"/>
        <v>0</v>
      </c>
      <c r="Q1095" s="15">
        <f>IF(ДАННЫЕ!$F$1&gt;ДАННЫЕ!$N1095,IF(YEAR(ДАННЫЕ!$F$1)=YEAR(ДАННЫЕ!M1095),1,0),0)</f>
        <v>0</v>
      </c>
      <c r="R1095" s="15">
        <f>IF(ДАННЫЕ!$F$1&gt;ДАННЫЕ!$N1095,IF(YEAR(ДАННЫЕ!$F$1)=YEAR(ДАННЫЕ!N1095),1,0),0)</f>
        <v>0</v>
      </c>
      <c r="S1095" s="15">
        <f>IF(ДАННЫЕ!$AA1095="2А",1,IF(ДАННЫЕ!$AA1095="2Б",2,IF(ДАННЫЕ!$AA1095="2В",3,IF(ДАННЫЕ!$AA1095=3,4,IF(ДАННЫЕ!$AA1095="4А",5,IF(ДАННЫЕ!$AA1095="4Б",6,IF(ДАННЫЕ!$AA1095="4В",7,IF(ДАННЫЕ!$AA1095=5,8,0))))))))</f>
        <v>0</v>
      </c>
      <c r="T1095" s="15">
        <f>IF(OR(ДАННЫЕ!$AC1095=2,ДАННЫЕ!$AD1095=2,ДАННЫЕ!$AE1095=2),2,IF(OR(ДАННЫЕ!$AC1095=1,ДАННЫЕ!$AD1095=1,ДАННЫЕ!$AE1095=1),1,0))</f>
        <v>0</v>
      </c>
    </row>
    <row r="1096" spans="1:20" x14ac:dyDescent="0.2">
      <c r="A1096" s="78">
        <f>IF(B1096&gt;0,IF(MONTH(ДАННЫЕ!$F$1)=MONTH(ДАННЫЕ!$B1096),1,0),0)</f>
        <v>0</v>
      </c>
      <c r="B1096" s="14">
        <f>IF(ДАННЫЕ!$B1096&gt;0,IF(YEAR(ДАННЫЕ!$F$1)=YEAR(ДАННЫЕ!$B1096),1,0),0)</f>
        <v>0</v>
      </c>
      <c r="C1096" s="14">
        <f>IF(ДАННЫЕ!$CM1096&gt;0,IF(YEAR(ДАННЫЕ!$F$1)=YEAR(ДАННЫЕ!$CM1096),1,0),0)</f>
        <v>0</v>
      </c>
      <c r="D1096" s="14">
        <f>IF(ДАННЫЕ!$CJ1096&gt;0,IF(ДАННЫЕ!$CL1096&gt;ДАННЫЕ!$F$1,1,IF(ДАННЫЕ!$CL1096&gt;0,0,1)),0)</f>
        <v>0</v>
      </c>
      <c r="E1096" s="43" t="str">
        <f ca="1">IF(ДАННЫЕ!$F$1&gt;0,IF(ДАННЫЕ!$G1096&gt;0,DATEDIF(ДАННЫЕ!$G1096,ДАННЫЕ!$F$1,"y"),""),IF(ДАННЫЕ!$G1096&gt;0,DATEDIF(ДАННЫЕ!$G1096,TODAY(),"y"),""))</f>
        <v/>
      </c>
      <c r="F1096" s="43" t="str">
        <f xml:space="preserve"> IF(ДАННЫЕ!$F1096="М",IF(E1096&gt;=18,IF(E1096&lt;60,1,""),""),"")&amp;IF(ДАННЫЕ!$F1096="Ж",IF(E1096&gt;=18,IF(E1096&lt;55,1,""),""),"")</f>
        <v/>
      </c>
      <c r="G1096" s="43" t="str">
        <f xml:space="preserve"> IF(ДАННЫЕ!$F1096="М",IF(E1096&gt;=60,2,""),"")&amp;IF(ДАННЫЕ!$F1096="Ж",IF(E1096&gt;=55,2,""),"")</f>
        <v/>
      </c>
      <c r="H1096" s="43" t="str">
        <f t="shared" ca="1" si="51"/>
        <v/>
      </c>
      <c r="I1096" s="43" t="str">
        <f t="shared" ca="1" si="52"/>
        <v>03</v>
      </c>
      <c r="J1096" s="28" t="str">
        <f ca="1">ДАННЫЕ!$F1096&amp;H1096&amp;I1096&amp;ДАННЫЕ!$I1096&amp;"m"&amp;IF(ДАННЫЕ!$I1096&gt;0,IF(ДАННЫЕ!$J1096&gt;0,0,1),"")&amp;"f"&amp;IF(ДАННЫЕ!$R1096&gt;0,IF(YEAR(ДАННЫЕ!$F$1)=YEAR(ДАННЫЕ!$R1096),1,0),0)&amp;"z"&amp;ДАННЫЕ!$R1096&amp;"p"&amp;ДАННЫЕ!$S1096&amp;"i"&amp;ДАННЫЕ!$T1096&amp;"h"&amp;ДАННЫЕ!$K1096&amp;"be"&amp;ДАННЫЕ!$BI1096&amp;"CD"&amp;IF(ДАННЫЕ!BF1096&gt;500,4,IF(ДАННЫЕ!BF1096&gt;350,3,IF(ДАННЫЕ!BF1096&gt;200,2,IF(ДАННЫЕ!BF1096&gt;0,1,0))))&amp;"g"&amp;B1096&amp;"d"&amp;H1096&amp;"l"&amp;ДАННЫЕ!AT1096&amp;"a"&amp;ДАННЫЕ!$V1096&amp;"v"&amp;R1096&amp;"k"&amp;ДАННЫЕ!$U1096&amp;"s"&amp;ДАННЫЕ!$Y1096&amp;"t"&amp;ДАННЫЕ!$X1096&amp;"b"&amp;IF(ДАННЫЕ!$Q1096&gt;1,1,0)&amp;"PP"&amp;ДАННЫЕ!Z1096&amp;"c"&amp;S1096&amp;"x"&amp;IF(ДАННЫЕ!$BY1096&gt;0,IF(YEAR(ДАННЫЕ!$F$1)=YEAR(ДАННЫЕ!$BY1096),1,0),0)&amp;"n"&amp;IF(ДАННЫЕ!$BZ1096&gt;0,IF(YEAR(ДАННЫЕ!$F$1)=YEAR(ДАННЫЕ!$BZ1096),1,0),0)&amp;"u"&amp;D1096&amp;"z"&amp;IF(ДАННЫЕ!$CL1096&gt;0,IF(YEAR(ДАННЫЕ!$F$1)&gt;YEAR(ДАННЫЕ!$CL1096),11,12),0)</f>
        <v>03mf0zpihbeCD0g0dlav0kstb0PPc0x0n0u0z0</v>
      </c>
      <c r="K1096" s="28" t="str">
        <f ca="1">ДАННЫЕ!$I1096&amp;"x"&amp;B1096&amp;"w"&amp;IF(T1096+ДАННЫЕ!AD1096+ДАННЫЕ!AE1096+ДАННЫЕ!AF1096+ДАННЫЕ!AG1096+ДАННЫЕ!AH1096+ДАННЫЕ!$AL1096+ДАННЫЕ!AI1096+ДАННЫЕ!AJ1096+ДАННЫЕ!AK1096+ДАННЫЕ!AP1096+ДАННЫЕ!AQ1096+ДАННЫЕ!AR1096+ДАННЫЕ!$AM1096+ДАННЫЕ!$AN1096+ДАННЫЕ!AS1096+ДАННЫЕ!AT1096&gt;0,1,0)&amp;IF(OR(T1096=2,ДАННЫЕ!AD1096=2,ДАННЫЕ!AE1096=2,ДАННЫЕ!AF1096=2,ДАННЫЕ!AG1096=2,ДАННЫЕ!AH1096=2,ДАННЫЕ!$AL1096=2,ДАННЫЕ!AI1096=2,ДАННЫЕ!AJ1096=2,ДАННЫЕ!AK1096=2,ДАННЫЕ!AP1096=2,ДАННЫЕ!AQ1096=2,ДАННЫЕ!AR1096=2,ДАННЫЕ!$AM1096=2,ДАННЫЕ!$AN1096=2,ДАННЫЕ!AS1096=2,ДАННЫЕ!AT1096=2),2,0)&amp;"t"&amp;IF(T1096&gt;0,"1"&amp;T1096,"00")&amp;"f"&amp;IF(ДАННЫЕ!$AC1096,"1"&amp;ДАННЫЕ!$AC1096,"00")&amp;"b"&amp;IF(ДАННЫЕ!$AD1096,"1"&amp;ДАННЫЕ!$AD1096,"00")&amp;"g"&amp;IF(ДАННЫЕ!$AF1096,"1"&amp;ДАННЫЕ!$AF1096,"00")&amp;"c"&amp;IF(ДАННЫЕ!$AG1096,"1"&amp;ДАННЫЕ!$AG1096,"00")&amp;"i"&amp;IF(ДАННЫЕ!$AH1096,"1"&amp;ДАННЫЕ!$AH1096,"00")&amp;"r"&amp;IF(ДАННЫЕ!$AL1096,"1"&amp;ДАННЫЕ!$AL1096,"00")&amp;"m"&amp;IF(ДАННЫЕ!$AI1096,"1"&amp;ДАННЫЕ!$AI1096,"00")&amp;"hS"&amp;IF(ДАННЫЕ!$AJ1096,"1"&amp;ДАННЫЕ!$AJ1096,"00")&amp;"hZ"&amp;IF(ДАННЫЕ!$AK1096,"1"&amp;ДАННЫЕ!$AK1096,"00")&amp;"p"&amp;IF(ДАННЫЕ!$AP1096,"1"&amp;ДАННЫЕ!$AP1096,"00")&amp;"k"&amp;IF(ДАННЫЕ!$AQ1096,"1"&amp;ДАННЫЕ!$AQ1096,"00")&amp;"z"&amp;IF(ДАННЫЕ!$AR1096,"1"&amp;ДАННЫЕ!$AR1096,"00")&amp;"j"&amp;IF(ДАННЫЕ!$AM1096,"1"&amp;ДАННЫЕ!$AM1096,"00")&amp;"n"&amp;IF(ДАННЫЕ!$AN1096,"1"&amp;ДАННЫЕ!$AN1096,"00")&amp;"E"&amp;ДАННЫЕ!BI1096&amp;"L"&amp;ДАННЫЕ!AO1096&amp;"h"&amp;IF(ДАННЫЕ!$AU1096&gt;0,1,0)&amp;"v"&amp;IF(ДАННЫЕ!$AW1096&gt;0,1,0)&amp;"a"&amp;IF(ДАННЫЕ!$AS1096,"1"&amp;ДАННЫЕ!$AS1096,"00")&amp;"s"&amp;IF(ДАННЫЕ!$AT1096,"1"&amp;ДАННЫЕ!$AT1096,"00")&amp;"u"&amp;IF(ДАННЫЕ!$CJ1096&gt;0,1,0)&amp;"y"&amp;B1096&amp;"d"&amp;H1096&amp;"e"&amp;F1096&amp;G1096</f>
        <v>x0w00t00f00b00g00c00i00r00m00hS00hZ00p00k00z00j00n00ELh0v0a00s00u0y0de</v>
      </c>
      <c r="L1096" s="28" t="str">
        <f ca="1">ДАННЫЕ!$I1096&amp;"VN"&amp;IF(ДАННЫЕ!AW1096&gt;0,11,10)&amp;"CD"&amp;IF(ДАННЫЕ!BF1096&gt;500,16,IF(ДАННЫЕ!BF1096&gt;350,15,IF(ДАННЫЕ!BF1096&gt;=200,14,IF(ДАННЫЕ!BF1096&gt;=100,13,IF(ДАННЫЕ!BF1096&gt;=50,12,IF(ДАННЫЕ!BF1096&gt;0,11,10))))))&amp;"AR"&amp;IF(ДАННЫЕ!BX1096&gt;0,1,0)&amp;"GD"&amp;B1096&amp;"VV"&amp;IF(E1096&gt;=5,IF(E1096&lt;18,1,0),0)</f>
        <v>VN10CD10AR0GD0VV0</v>
      </c>
      <c r="M1096" s="28" t="str">
        <f>ДАННЫЕ!$I1096&amp;"b"&amp;ДАННЫЕ!$BI1096&amp;"r"&amp;ДАННЫЕ!$BJ1096&amp;"CD"&amp;IF(ДАННЫЕ!BF1096&gt;0,IF(ДАННЫЕ!BF1096&lt;200,1,IF(ДАННЫЕ!BF1096&lt;350,2,3)),0)&amp;"h"&amp;IF(ДАННЫЕ!$BK1096+ДАННЫЕ!$BL1096+ДАННЫЕ!$BM1096&gt;0,1,0)&amp;"x"&amp;ДАННЫЕ!$BK1096&amp;"y"&amp;ДАННЫЕ!$BL1096&amp;"z"&amp;ДАННЫЕ!$BM1096&amp;"c"&amp;IF(ДАННЫЕ!$BK1096+ДАННЫЕ!$BL1096+ДАННЫЕ!$BM1096=3,1,0)&amp;"a"&amp;IF(ДАННЫЕ!$BQ1096+ДАННЫЕ!$BR1096&gt;0,1,0)&amp;"d"&amp;ДАННЫЕ!$BQ1096&amp;"v"&amp;ДАННЫЕ!$BR1096&amp;"p"&amp;ДАННЫЕ!$BS1096&amp;"n"&amp;ДАННЫЕ!$BU1096&amp;"t"&amp;ДАННЫЕ!$BV1096&amp;"o"&amp;ДАННЫЕ!$BT1096&amp;"l"&amp;IF(ДАННЫЕ!$BN1096&gt;0,1,0)&amp;ДАННЫЕ!$BN1096&amp;"g"&amp;ДАННЫЕ!$BO1096&amp;"s"&amp;ДАННЫЕ!$BP1096&amp;"DZ"&amp;IF(ДАННЫЕ!B1096-ДАННЫЕ!G1096 &lt; 60,IF(ДАННЫЕ!B1096-ДАННЫЕ!G1096 &gt;= 0,1,0),0)&amp;"u"&amp;IF(ДАННЫЕ!$CJ1096&gt;0,1,0)</f>
        <v>brCD0h0xyzc0a0dvpntol0gsDZ1u0</v>
      </c>
      <c r="N1096" s="28" t="str">
        <f ca="1">ДАННЫЕ!$F1096&amp;ДАННЫЕ!$I1096&amp;"g"&amp;B1096&amp;"cf"&amp;D1096&amp;"a"&amp;IF(ДАННЫЕ!$BX1096&gt;0,1,0)&amp;IF(ДАННЫЕ!$BF1096&gt;500,1,IF(ДАННЫЕ!$BF1096&gt;350,2,IF(ДАННЫЕ!$BF1096&gt;=200,3,IF(ДАННЫЕ!$BF1096&gt;=100,4,IF(ДАННЫЕ!$BF1096&gt;=50,5,IF(ДАННЫЕ!$BF1096&lt;50,6,0))))))&amp;"AR"&amp;IF(DATEDIF(ДАННЫЕ!$BX1096,ДАННЫЕ!$F$1,"y")&gt;1,1,0)&amp;"VG"&amp;IF(ДАННЫЕ!$BH1096="0",1,0)&amp;"o"&amp;IF(T1096+ДАННЫЕ!$AF1096+ДАННЫЕ!$AG1096+ДАННЫЕ!$AH1096+ДАННЫЕ!$AI1096+ДАННЫЕ!$AJ1096+ДАННЫЕ!$AP1096+ДАННЫЕ!$AQ1096+ДАННЫЕ!$AR1096+ДАННЫЕ!$AU1096+ДАННЫЕ!$AW1096+ДАННЫЕ!$AS1096+ДАННЫЕ!$AT1096&gt;0,1,0)&amp;"x"&amp;ДАННЫЕ!$AG1096&amp;"p"&amp;IF(ДАННЫЕ!$BY1096&gt;0,1,0)&amp;"v"&amp;IF(ДАННЫЕ!$BZ1096&gt;0,1,0)&amp;"n"&amp;ДАННЫЕ!$CA1096&amp;"t"&amp;ДАННЫЕ!$AY1096&amp;"k"&amp;ДАННЫЕ!$CB1096&amp;"q"&amp;ДАННЫЕ!$CC1096&amp;"w"&amp;ДАННЫЕ!$CD1096&amp;"e"&amp;ДАННЫЕ!$CE1096&amp;"m"&amp;ДАННЫЕ!$CF1096&amp;"c"&amp;ДАННЫЕ!$CG1096&amp;"z"&amp;ДАННЫЕ!$CH1096&amp;"d"&amp;IF(H1096=4,1,0)&amp;"s"&amp;IF(ДАННЫЕ!$J1096=1,0,1)&amp;"u"&amp;IF(ДАННЫЕ!$CJ1096&gt;0,1,0)</f>
        <v>g0cf0a06AR1VG0o0xp0v0ntkqwemczd0s1u0</v>
      </c>
      <c r="O1096" s="28" t="str">
        <f>ДАННЫЕ!$I1096&amp;"g"&amp;B1096&amp;A1096&amp;"f"&amp;P1096&amp;"c"&amp;IF(ДАННЫЕ!$U1096&gt;0,1,0)&amp;"s"&amp;IF(ДАННЫЕ!$Q1096&gt;0,IF(YEAR(ДАННЫЕ!$F$1)=YEAR(ДАННЫЕ!$Q1096),IF(MONTH(ДАННЫЕ!$F$1)=MONTH(ДАННЫЕ!$Q1096),111,11),1),0)&amp;"i"&amp;IF(ДАННЫЕ!$R1096+ДАННЫЕ!$S1096+ДАННЫЕ!$T1096=0,0,1)&amp;"h"&amp;IF(ДАННЫЕ!$P1096&gt;0,1,0)&amp;"p"&amp;IF(ДАННЫЕ!$CI1096&gt;0,IF(YEAR(ДАННЫЕ!$F$1)=YEAR(ДАННЫЕ!$CI1096),IF(MONTH(ДАННЫЕ!$F$1)=MONTH(ДАННЫЕ!$CI1096),111,11),1),0)&amp;"d"&amp;IF(ДАННЫЕ!$CJ1096&gt;0,IF(YEAR(ДАННЫЕ!$F$1)=YEAR(ДАННЫЕ!$CJ1096),IF(MONTH(ДАННЫЕ!$F$1)=MONTH(ДАННЫЕ!$CJ1096),111,11),1),0)&amp;"o"&amp;IF(ДАННЫЕ!$CK1096&gt;0,IF(MONTH(ДАННЫЕ!$F$1)=MONTH(ДАННЫЕ!$CK1096),111,11),0)&amp;"v"&amp;IF(ДАННЫЕ!$BE1096&gt;0,IF(MONTH(ДАННЫЕ!$F$1)=MONTH(ДАННЫЕ!$BE1096),111,11),0)</f>
        <v>g00f0c0s0i0h0p0d0o0v0</v>
      </c>
      <c r="P1096" s="15">
        <f t="shared" si="53"/>
        <v>0</v>
      </c>
      <c r="Q1096" s="15">
        <f>IF(ДАННЫЕ!$F$1&gt;ДАННЫЕ!$N1096,IF(YEAR(ДАННЫЕ!$F$1)=YEAR(ДАННЫЕ!M1096),1,0),0)</f>
        <v>0</v>
      </c>
      <c r="R1096" s="15">
        <f>IF(ДАННЫЕ!$F$1&gt;ДАННЫЕ!$N1096,IF(YEAR(ДАННЫЕ!$F$1)=YEAR(ДАННЫЕ!N1096),1,0),0)</f>
        <v>0</v>
      </c>
      <c r="S1096" s="15">
        <f>IF(ДАННЫЕ!$AA1096="2А",1,IF(ДАННЫЕ!$AA1096="2Б",2,IF(ДАННЫЕ!$AA1096="2В",3,IF(ДАННЫЕ!$AA1096=3,4,IF(ДАННЫЕ!$AA1096="4А",5,IF(ДАННЫЕ!$AA1096="4Б",6,IF(ДАННЫЕ!$AA1096="4В",7,IF(ДАННЫЕ!$AA1096=5,8,0))))))))</f>
        <v>0</v>
      </c>
      <c r="T1096" s="15">
        <f>IF(OR(ДАННЫЕ!$AC1096=2,ДАННЫЕ!$AD1096=2,ДАННЫЕ!$AE1096=2),2,IF(OR(ДАННЫЕ!$AC1096=1,ДАННЫЕ!$AD1096=1,ДАННЫЕ!$AE1096=1),1,0))</f>
        <v>0</v>
      </c>
    </row>
    <row r="1097" spans="1:20" x14ac:dyDescent="0.2">
      <c r="A1097" s="78">
        <f>IF(B1097&gt;0,IF(MONTH(ДАННЫЕ!$F$1)=MONTH(ДАННЫЕ!$B1097),1,0),0)</f>
        <v>0</v>
      </c>
      <c r="B1097" s="14">
        <f>IF(ДАННЫЕ!$B1097&gt;0,IF(YEAR(ДАННЫЕ!$F$1)=YEAR(ДАННЫЕ!$B1097),1,0),0)</f>
        <v>0</v>
      </c>
      <c r="C1097" s="14">
        <f>IF(ДАННЫЕ!$CM1097&gt;0,IF(YEAR(ДАННЫЕ!$F$1)=YEAR(ДАННЫЕ!$CM1097),1,0),0)</f>
        <v>0</v>
      </c>
      <c r="D1097" s="14">
        <f>IF(ДАННЫЕ!$CJ1097&gt;0,IF(ДАННЫЕ!$CL1097&gt;ДАННЫЕ!$F$1,1,IF(ДАННЫЕ!$CL1097&gt;0,0,1)),0)</f>
        <v>0</v>
      </c>
      <c r="E1097" s="43" t="str">
        <f ca="1">IF(ДАННЫЕ!$F$1&gt;0,IF(ДАННЫЕ!$G1097&gt;0,DATEDIF(ДАННЫЕ!$G1097,ДАННЫЕ!$F$1,"y"),""),IF(ДАННЫЕ!$G1097&gt;0,DATEDIF(ДАННЫЕ!$G1097,TODAY(),"y"),""))</f>
        <v/>
      </c>
      <c r="F1097" s="43" t="str">
        <f xml:space="preserve"> IF(ДАННЫЕ!$F1097="М",IF(E1097&gt;=18,IF(E1097&lt;60,1,""),""),"")&amp;IF(ДАННЫЕ!$F1097="Ж",IF(E1097&gt;=18,IF(E1097&lt;55,1,""),""),"")</f>
        <v/>
      </c>
      <c r="G1097" s="43" t="str">
        <f xml:space="preserve"> IF(ДАННЫЕ!$F1097="М",IF(E1097&gt;=60,2,""),"")&amp;IF(ДАННЫЕ!$F1097="Ж",IF(E1097&gt;=55,2,""),"")</f>
        <v/>
      </c>
      <c r="H1097" s="43" t="str">
        <f t="shared" ca="1" si="51"/>
        <v/>
      </c>
      <c r="I1097" s="43" t="str">
        <f t="shared" ca="1" si="52"/>
        <v>03</v>
      </c>
      <c r="J1097" s="28" t="str">
        <f ca="1">ДАННЫЕ!$F1097&amp;H1097&amp;I1097&amp;ДАННЫЕ!$I1097&amp;"m"&amp;IF(ДАННЫЕ!$I1097&gt;0,IF(ДАННЫЕ!$J1097&gt;0,0,1),"")&amp;"f"&amp;IF(ДАННЫЕ!$R1097&gt;0,IF(YEAR(ДАННЫЕ!$F$1)=YEAR(ДАННЫЕ!$R1097),1,0),0)&amp;"z"&amp;ДАННЫЕ!$R1097&amp;"p"&amp;ДАННЫЕ!$S1097&amp;"i"&amp;ДАННЫЕ!$T1097&amp;"h"&amp;ДАННЫЕ!$K1097&amp;"be"&amp;ДАННЫЕ!$BI1097&amp;"CD"&amp;IF(ДАННЫЕ!BF1097&gt;500,4,IF(ДАННЫЕ!BF1097&gt;350,3,IF(ДАННЫЕ!BF1097&gt;200,2,IF(ДАННЫЕ!BF1097&gt;0,1,0))))&amp;"g"&amp;B1097&amp;"d"&amp;H1097&amp;"l"&amp;ДАННЫЕ!AT1097&amp;"a"&amp;ДАННЫЕ!$V1097&amp;"v"&amp;R1097&amp;"k"&amp;ДАННЫЕ!$U1097&amp;"s"&amp;ДАННЫЕ!$Y1097&amp;"t"&amp;ДАННЫЕ!$X1097&amp;"b"&amp;IF(ДАННЫЕ!$Q1097&gt;1,1,0)&amp;"PP"&amp;ДАННЫЕ!Z1097&amp;"c"&amp;S1097&amp;"x"&amp;IF(ДАННЫЕ!$BY1097&gt;0,IF(YEAR(ДАННЫЕ!$F$1)=YEAR(ДАННЫЕ!$BY1097),1,0),0)&amp;"n"&amp;IF(ДАННЫЕ!$BZ1097&gt;0,IF(YEAR(ДАННЫЕ!$F$1)=YEAR(ДАННЫЕ!$BZ1097),1,0),0)&amp;"u"&amp;D1097&amp;"z"&amp;IF(ДАННЫЕ!$CL1097&gt;0,IF(YEAR(ДАННЫЕ!$F$1)&gt;YEAR(ДАННЫЕ!$CL1097),11,12),0)</f>
        <v>03mf0zpihbeCD0g0dlav0kstb0PPc0x0n0u0z0</v>
      </c>
      <c r="K1097" s="28" t="str">
        <f ca="1">ДАННЫЕ!$I1097&amp;"x"&amp;B1097&amp;"w"&amp;IF(T1097+ДАННЫЕ!AD1097+ДАННЫЕ!AE1097+ДАННЫЕ!AF1097+ДАННЫЕ!AG1097+ДАННЫЕ!AH1097+ДАННЫЕ!$AL1097+ДАННЫЕ!AI1097+ДАННЫЕ!AJ1097+ДАННЫЕ!AK1097+ДАННЫЕ!AP1097+ДАННЫЕ!AQ1097+ДАННЫЕ!AR1097+ДАННЫЕ!$AM1097+ДАННЫЕ!$AN1097+ДАННЫЕ!AS1097+ДАННЫЕ!AT1097&gt;0,1,0)&amp;IF(OR(T1097=2,ДАННЫЕ!AD1097=2,ДАННЫЕ!AE1097=2,ДАННЫЕ!AF1097=2,ДАННЫЕ!AG1097=2,ДАННЫЕ!AH1097=2,ДАННЫЕ!$AL1097=2,ДАННЫЕ!AI1097=2,ДАННЫЕ!AJ1097=2,ДАННЫЕ!AK1097=2,ДАННЫЕ!AP1097=2,ДАННЫЕ!AQ1097=2,ДАННЫЕ!AR1097=2,ДАННЫЕ!$AM1097=2,ДАННЫЕ!$AN1097=2,ДАННЫЕ!AS1097=2,ДАННЫЕ!AT1097=2),2,0)&amp;"t"&amp;IF(T1097&gt;0,"1"&amp;T1097,"00")&amp;"f"&amp;IF(ДАННЫЕ!$AC1097,"1"&amp;ДАННЫЕ!$AC1097,"00")&amp;"b"&amp;IF(ДАННЫЕ!$AD1097,"1"&amp;ДАННЫЕ!$AD1097,"00")&amp;"g"&amp;IF(ДАННЫЕ!$AF1097,"1"&amp;ДАННЫЕ!$AF1097,"00")&amp;"c"&amp;IF(ДАННЫЕ!$AG1097,"1"&amp;ДАННЫЕ!$AG1097,"00")&amp;"i"&amp;IF(ДАННЫЕ!$AH1097,"1"&amp;ДАННЫЕ!$AH1097,"00")&amp;"r"&amp;IF(ДАННЫЕ!$AL1097,"1"&amp;ДАННЫЕ!$AL1097,"00")&amp;"m"&amp;IF(ДАННЫЕ!$AI1097,"1"&amp;ДАННЫЕ!$AI1097,"00")&amp;"hS"&amp;IF(ДАННЫЕ!$AJ1097,"1"&amp;ДАННЫЕ!$AJ1097,"00")&amp;"hZ"&amp;IF(ДАННЫЕ!$AK1097,"1"&amp;ДАННЫЕ!$AK1097,"00")&amp;"p"&amp;IF(ДАННЫЕ!$AP1097,"1"&amp;ДАННЫЕ!$AP1097,"00")&amp;"k"&amp;IF(ДАННЫЕ!$AQ1097,"1"&amp;ДАННЫЕ!$AQ1097,"00")&amp;"z"&amp;IF(ДАННЫЕ!$AR1097,"1"&amp;ДАННЫЕ!$AR1097,"00")&amp;"j"&amp;IF(ДАННЫЕ!$AM1097,"1"&amp;ДАННЫЕ!$AM1097,"00")&amp;"n"&amp;IF(ДАННЫЕ!$AN1097,"1"&amp;ДАННЫЕ!$AN1097,"00")&amp;"E"&amp;ДАННЫЕ!BI1097&amp;"L"&amp;ДАННЫЕ!AO1097&amp;"h"&amp;IF(ДАННЫЕ!$AU1097&gt;0,1,0)&amp;"v"&amp;IF(ДАННЫЕ!$AW1097&gt;0,1,0)&amp;"a"&amp;IF(ДАННЫЕ!$AS1097,"1"&amp;ДАННЫЕ!$AS1097,"00")&amp;"s"&amp;IF(ДАННЫЕ!$AT1097,"1"&amp;ДАННЫЕ!$AT1097,"00")&amp;"u"&amp;IF(ДАННЫЕ!$CJ1097&gt;0,1,0)&amp;"y"&amp;B1097&amp;"d"&amp;H1097&amp;"e"&amp;F1097&amp;G1097</f>
        <v>x0w00t00f00b00g00c00i00r00m00hS00hZ00p00k00z00j00n00ELh0v0a00s00u0y0de</v>
      </c>
      <c r="L1097" s="28" t="str">
        <f ca="1">ДАННЫЕ!$I1097&amp;"VN"&amp;IF(ДАННЫЕ!AW1097&gt;0,11,10)&amp;"CD"&amp;IF(ДАННЫЕ!BF1097&gt;500,16,IF(ДАННЫЕ!BF1097&gt;350,15,IF(ДАННЫЕ!BF1097&gt;=200,14,IF(ДАННЫЕ!BF1097&gt;=100,13,IF(ДАННЫЕ!BF1097&gt;=50,12,IF(ДАННЫЕ!BF1097&gt;0,11,10))))))&amp;"AR"&amp;IF(ДАННЫЕ!BX1097&gt;0,1,0)&amp;"GD"&amp;B1097&amp;"VV"&amp;IF(E1097&gt;=5,IF(E1097&lt;18,1,0),0)</f>
        <v>VN10CD10AR0GD0VV0</v>
      </c>
      <c r="M1097" s="28" t="str">
        <f>ДАННЫЕ!$I1097&amp;"b"&amp;ДАННЫЕ!$BI1097&amp;"r"&amp;ДАННЫЕ!$BJ1097&amp;"CD"&amp;IF(ДАННЫЕ!BF1097&gt;0,IF(ДАННЫЕ!BF1097&lt;200,1,IF(ДАННЫЕ!BF1097&lt;350,2,3)),0)&amp;"h"&amp;IF(ДАННЫЕ!$BK1097+ДАННЫЕ!$BL1097+ДАННЫЕ!$BM1097&gt;0,1,0)&amp;"x"&amp;ДАННЫЕ!$BK1097&amp;"y"&amp;ДАННЫЕ!$BL1097&amp;"z"&amp;ДАННЫЕ!$BM1097&amp;"c"&amp;IF(ДАННЫЕ!$BK1097+ДАННЫЕ!$BL1097+ДАННЫЕ!$BM1097=3,1,0)&amp;"a"&amp;IF(ДАННЫЕ!$BQ1097+ДАННЫЕ!$BR1097&gt;0,1,0)&amp;"d"&amp;ДАННЫЕ!$BQ1097&amp;"v"&amp;ДАННЫЕ!$BR1097&amp;"p"&amp;ДАННЫЕ!$BS1097&amp;"n"&amp;ДАННЫЕ!$BU1097&amp;"t"&amp;ДАННЫЕ!$BV1097&amp;"o"&amp;ДАННЫЕ!$BT1097&amp;"l"&amp;IF(ДАННЫЕ!$BN1097&gt;0,1,0)&amp;ДАННЫЕ!$BN1097&amp;"g"&amp;ДАННЫЕ!$BO1097&amp;"s"&amp;ДАННЫЕ!$BP1097&amp;"DZ"&amp;IF(ДАННЫЕ!B1097-ДАННЫЕ!G1097 &lt; 60,IF(ДАННЫЕ!B1097-ДАННЫЕ!G1097 &gt;= 0,1,0),0)&amp;"u"&amp;IF(ДАННЫЕ!$CJ1097&gt;0,1,0)</f>
        <v>brCD0h0xyzc0a0dvpntol0gsDZ1u0</v>
      </c>
      <c r="N1097" s="28" t="str">
        <f ca="1">ДАННЫЕ!$F1097&amp;ДАННЫЕ!$I1097&amp;"g"&amp;B1097&amp;"cf"&amp;D1097&amp;"a"&amp;IF(ДАННЫЕ!$BX1097&gt;0,1,0)&amp;IF(ДАННЫЕ!$BF1097&gt;500,1,IF(ДАННЫЕ!$BF1097&gt;350,2,IF(ДАННЫЕ!$BF1097&gt;=200,3,IF(ДАННЫЕ!$BF1097&gt;=100,4,IF(ДАННЫЕ!$BF1097&gt;=50,5,IF(ДАННЫЕ!$BF1097&lt;50,6,0))))))&amp;"AR"&amp;IF(DATEDIF(ДАННЫЕ!$BX1097,ДАННЫЕ!$F$1,"y")&gt;1,1,0)&amp;"VG"&amp;IF(ДАННЫЕ!$BH1097="0",1,0)&amp;"o"&amp;IF(T1097+ДАННЫЕ!$AF1097+ДАННЫЕ!$AG1097+ДАННЫЕ!$AH1097+ДАННЫЕ!$AI1097+ДАННЫЕ!$AJ1097+ДАННЫЕ!$AP1097+ДАННЫЕ!$AQ1097+ДАННЫЕ!$AR1097+ДАННЫЕ!$AU1097+ДАННЫЕ!$AW1097+ДАННЫЕ!$AS1097+ДАННЫЕ!$AT1097&gt;0,1,0)&amp;"x"&amp;ДАННЫЕ!$AG1097&amp;"p"&amp;IF(ДАННЫЕ!$BY1097&gt;0,1,0)&amp;"v"&amp;IF(ДАННЫЕ!$BZ1097&gt;0,1,0)&amp;"n"&amp;ДАННЫЕ!$CA1097&amp;"t"&amp;ДАННЫЕ!$AY1097&amp;"k"&amp;ДАННЫЕ!$CB1097&amp;"q"&amp;ДАННЫЕ!$CC1097&amp;"w"&amp;ДАННЫЕ!$CD1097&amp;"e"&amp;ДАННЫЕ!$CE1097&amp;"m"&amp;ДАННЫЕ!$CF1097&amp;"c"&amp;ДАННЫЕ!$CG1097&amp;"z"&amp;ДАННЫЕ!$CH1097&amp;"d"&amp;IF(H1097=4,1,0)&amp;"s"&amp;IF(ДАННЫЕ!$J1097=1,0,1)&amp;"u"&amp;IF(ДАННЫЕ!$CJ1097&gt;0,1,0)</f>
        <v>g0cf0a06AR1VG0o0xp0v0ntkqwemczd0s1u0</v>
      </c>
      <c r="O1097" s="28" t="str">
        <f>ДАННЫЕ!$I1097&amp;"g"&amp;B1097&amp;A1097&amp;"f"&amp;P1097&amp;"c"&amp;IF(ДАННЫЕ!$U1097&gt;0,1,0)&amp;"s"&amp;IF(ДАННЫЕ!$Q1097&gt;0,IF(YEAR(ДАННЫЕ!$F$1)=YEAR(ДАННЫЕ!$Q1097),IF(MONTH(ДАННЫЕ!$F$1)=MONTH(ДАННЫЕ!$Q1097),111,11),1),0)&amp;"i"&amp;IF(ДАННЫЕ!$R1097+ДАННЫЕ!$S1097+ДАННЫЕ!$T1097=0,0,1)&amp;"h"&amp;IF(ДАННЫЕ!$P1097&gt;0,1,0)&amp;"p"&amp;IF(ДАННЫЕ!$CI1097&gt;0,IF(YEAR(ДАННЫЕ!$F$1)=YEAR(ДАННЫЕ!$CI1097),IF(MONTH(ДАННЫЕ!$F$1)=MONTH(ДАННЫЕ!$CI1097),111,11),1),0)&amp;"d"&amp;IF(ДАННЫЕ!$CJ1097&gt;0,IF(YEAR(ДАННЫЕ!$F$1)=YEAR(ДАННЫЕ!$CJ1097),IF(MONTH(ДАННЫЕ!$F$1)=MONTH(ДАННЫЕ!$CJ1097),111,11),1),0)&amp;"o"&amp;IF(ДАННЫЕ!$CK1097&gt;0,IF(MONTH(ДАННЫЕ!$F$1)=MONTH(ДАННЫЕ!$CK1097),111,11),0)&amp;"v"&amp;IF(ДАННЫЕ!$BE1097&gt;0,IF(MONTH(ДАННЫЕ!$F$1)=MONTH(ДАННЫЕ!$BE1097),111,11),0)</f>
        <v>g00f0c0s0i0h0p0d0o0v0</v>
      </c>
      <c r="P1097" s="15">
        <f t="shared" si="53"/>
        <v>0</v>
      </c>
      <c r="Q1097" s="15">
        <f>IF(ДАННЫЕ!$F$1&gt;ДАННЫЕ!$N1097,IF(YEAR(ДАННЫЕ!$F$1)=YEAR(ДАННЫЕ!M1097),1,0),0)</f>
        <v>0</v>
      </c>
      <c r="R1097" s="15">
        <f>IF(ДАННЫЕ!$F$1&gt;ДАННЫЕ!$N1097,IF(YEAR(ДАННЫЕ!$F$1)=YEAR(ДАННЫЕ!N1097),1,0),0)</f>
        <v>0</v>
      </c>
      <c r="S1097" s="15">
        <f>IF(ДАННЫЕ!$AA1097="2А",1,IF(ДАННЫЕ!$AA1097="2Б",2,IF(ДАННЫЕ!$AA1097="2В",3,IF(ДАННЫЕ!$AA1097=3,4,IF(ДАННЫЕ!$AA1097="4А",5,IF(ДАННЫЕ!$AA1097="4Б",6,IF(ДАННЫЕ!$AA1097="4В",7,IF(ДАННЫЕ!$AA1097=5,8,0))))))))</f>
        <v>0</v>
      </c>
      <c r="T1097" s="15">
        <f>IF(OR(ДАННЫЕ!$AC1097=2,ДАННЫЕ!$AD1097=2,ДАННЫЕ!$AE1097=2),2,IF(OR(ДАННЫЕ!$AC1097=1,ДАННЫЕ!$AD1097=1,ДАННЫЕ!$AE1097=1),1,0))</f>
        <v>0</v>
      </c>
    </row>
    <row r="1098" spans="1:20" x14ac:dyDescent="0.2">
      <c r="A1098" s="78">
        <f>IF(B1098&gt;0,IF(MONTH(ДАННЫЕ!$F$1)=MONTH(ДАННЫЕ!$B1098),1,0),0)</f>
        <v>0</v>
      </c>
      <c r="B1098" s="14">
        <f>IF(ДАННЫЕ!$B1098&gt;0,IF(YEAR(ДАННЫЕ!$F$1)=YEAR(ДАННЫЕ!$B1098),1,0),0)</f>
        <v>0</v>
      </c>
      <c r="C1098" s="14">
        <f>IF(ДАННЫЕ!$CM1098&gt;0,IF(YEAR(ДАННЫЕ!$F$1)=YEAR(ДАННЫЕ!$CM1098),1,0),0)</f>
        <v>0</v>
      </c>
      <c r="D1098" s="14">
        <f>IF(ДАННЫЕ!$CJ1098&gt;0,IF(ДАННЫЕ!$CL1098&gt;ДАННЫЕ!$F$1,1,IF(ДАННЫЕ!$CL1098&gt;0,0,1)),0)</f>
        <v>0</v>
      </c>
      <c r="E1098" s="43" t="str">
        <f ca="1">IF(ДАННЫЕ!$F$1&gt;0,IF(ДАННЫЕ!$G1098&gt;0,DATEDIF(ДАННЫЕ!$G1098,ДАННЫЕ!$F$1,"y"),""),IF(ДАННЫЕ!$G1098&gt;0,DATEDIF(ДАННЫЕ!$G1098,TODAY(),"y"),""))</f>
        <v/>
      </c>
      <c r="F1098" s="43" t="str">
        <f xml:space="preserve"> IF(ДАННЫЕ!$F1098="М",IF(E1098&gt;=18,IF(E1098&lt;60,1,""),""),"")&amp;IF(ДАННЫЕ!$F1098="Ж",IF(E1098&gt;=18,IF(E1098&lt;55,1,""),""),"")</f>
        <v/>
      </c>
      <c r="G1098" s="43" t="str">
        <f xml:space="preserve"> IF(ДАННЫЕ!$F1098="М",IF(E1098&gt;=60,2,""),"")&amp;IF(ДАННЫЕ!$F1098="Ж",IF(E1098&gt;=55,2,""),"")</f>
        <v/>
      </c>
      <c r="H1098" s="43" t="str">
        <f t="shared" ca="1" si="51"/>
        <v/>
      </c>
      <c r="I1098" s="43" t="str">
        <f t="shared" ca="1" si="52"/>
        <v>03</v>
      </c>
      <c r="J1098" s="28" t="str">
        <f ca="1">ДАННЫЕ!$F1098&amp;H1098&amp;I1098&amp;ДАННЫЕ!$I1098&amp;"m"&amp;IF(ДАННЫЕ!$I1098&gt;0,IF(ДАННЫЕ!$J1098&gt;0,0,1),"")&amp;"f"&amp;IF(ДАННЫЕ!$R1098&gt;0,IF(YEAR(ДАННЫЕ!$F$1)=YEAR(ДАННЫЕ!$R1098),1,0),0)&amp;"z"&amp;ДАННЫЕ!$R1098&amp;"p"&amp;ДАННЫЕ!$S1098&amp;"i"&amp;ДАННЫЕ!$T1098&amp;"h"&amp;ДАННЫЕ!$K1098&amp;"be"&amp;ДАННЫЕ!$BI1098&amp;"CD"&amp;IF(ДАННЫЕ!BF1098&gt;500,4,IF(ДАННЫЕ!BF1098&gt;350,3,IF(ДАННЫЕ!BF1098&gt;200,2,IF(ДАННЫЕ!BF1098&gt;0,1,0))))&amp;"g"&amp;B1098&amp;"d"&amp;H1098&amp;"l"&amp;ДАННЫЕ!AT1098&amp;"a"&amp;ДАННЫЕ!$V1098&amp;"v"&amp;R1098&amp;"k"&amp;ДАННЫЕ!$U1098&amp;"s"&amp;ДАННЫЕ!$Y1098&amp;"t"&amp;ДАННЫЕ!$X1098&amp;"b"&amp;IF(ДАННЫЕ!$Q1098&gt;1,1,0)&amp;"PP"&amp;ДАННЫЕ!Z1098&amp;"c"&amp;S1098&amp;"x"&amp;IF(ДАННЫЕ!$BY1098&gt;0,IF(YEAR(ДАННЫЕ!$F$1)=YEAR(ДАННЫЕ!$BY1098),1,0),0)&amp;"n"&amp;IF(ДАННЫЕ!$BZ1098&gt;0,IF(YEAR(ДАННЫЕ!$F$1)=YEAR(ДАННЫЕ!$BZ1098),1,0),0)&amp;"u"&amp;D1098&amp;"z"&amp;IF(ДАННЫЕ!$CL1098&gt;0,IF(YEAR(ДАННЫЕ!$F$1)&gt;YEAR(ДАННЫЕ!$CL1098),11,12),0)</f>
        <v>03mf0zpihbeCD0g0dlav0kstb0PPc0x0n0u0z0</v>
      </c>
      <c r="K1098" s="28" t="str">
        <f ca="1">ДАННЫЕ!$I1098&amp;"x"&amp;B1098&amp;"w"&amp;IF(T1098+ДАННЫЕ!AD1098+ДАННЫЕ!AE1098+ДАННЫЕ!AF1098+ДАННЫЕ!AG1098+ДАННЫЕ!AH1098+ДАННЫЕ!$AL1098+ДАННЫЕ!AI1098+ДАННЫЕ!AJ1098+ДАННЫЕ!AK1098+ДАННЫЕ!AP1098+ДАННЫЕ!AQ1098+ДАННЫЕ!AR1098+ДАННЫЕ!$AM1098+ДАННЫЕ!$AN1098+ДАННЫЕ!AS1098+ДАННЫЕ!AT1098&gt;0,1,0)&amp;IF(OR(T1098=2,ДАННЫЕ!AD1098=2,ДАННЫЕ!AE1098=2,ДАННЫЕ!AF1098=2,ДАННЫЕ!AG1098=2,ДАННЫЕ!AH1098=2,ДАННЫЕ!$AL1098=2,ДАННЫЕ!AI1098=2,ДАННЫЕ!AJ1098=2,ДАННЫЕ!AK1098=2,ДАННЫЕ!AP1098=2,ДАННЫЕ!AQ1098=2,ДАННЫЕ!AR1098=2,ДАННЫЕ!$AM1098=2,ДАННЫЕ!$AN1098=2,ДАННЫЕ!AS1098=2,ДАННЫЕ!AT1098=2),2,0)&amp;"t"&amp;IF(T1098&gt;0,"1"&amp;T1098,"00")&amp;"f"&amp;IF(ДАННЫЕ!$AC1098,"1"&amp;ДАННЫЕ!$AC1098,"00")&amp;"b"&amp;IF(ДАННЫЕ!$AD1098,"1"&amp;ДАННЫЕ!$AD1098,"00")&amp;"g"&amp;IF(ДАННЫЕ!$AF1098,"1"&amp;ДАННЫЕ!$AF1098,"00")&amp;"c"&amp;IF(ДАННЫЕ!$AG1098,"1"&amp;ДАННЫЕ!$AG1098,"00")&amp;"i"&amp;IF(ДАННЫЕ!$AH1098,"1"&amp;ДАННЫЕ!$AH1098,"00")&amp;"r"&amp;IF(ДАННЫЕ!$AL1098,"1"&amp;ДАННЫЕ!$AL1098,"00")&amp;"m"&amp;IF(ДАННЫЕ!$AI1098,"1"&amp;ДАННЫЕ!$AI1098,"00")&amp;"hS"&amp;IF(ДАННЫЕ!$AJ1098,"1"&amp;ДАННЫЕ!$AJ1098,"00")&amp;"hZ"&amp;IF(ДАННЫЕ!$AK1098,"1"&amp;ДАННЫЕ!$AK1098,"00")&amp;"p"&amp;IF(ДАННЫЕ!$AP1098,"1"&amp;ДАННЫЕ!$AP1098,"00")&amp;"k"&amp;IF(ДАННЫЕ!$AQ1098,"1"&amp;ДАННЫЕ!$AQ1098,"00")&amp;"z"&amp;IF(ДАННЫЕ!$AR1098,"1"&amp;ДАННЫЕ!$AR1098,"00")&amp;"j"&amp;IF(ДАННЫЕ!$AM1098,"1"&amp;ДАННЫЕ!$AM1098,"00")&amp;"n"&amp;IF(ДАННЫЕ!$AN1098,"1"&amp;ДАННЫЕ!$AN1098,"00")&amp;"E"&amp;ДАННЫЕ!BI1098&amp;"L"&amp;ДАННЫЕ!AO1098&amp;"h"&amp;IF(ДАННЫЕ!$AU1098&gt;0,1,0)&amp;"v"&amp;IF(ДАННЫЕ!$AW1098&gt;0,1,0)&amp;"a"&amp;IF(ДАННЫЕ!$AS1098,"1"&amp;ДАННЫЕ!$AS1098,"00")&amp;"s"&amp;IF(ДАННЫЕ!$AT1098,"1"&amp;ДАННЫЕ!$AT1098,"00")&amp;"u"&amp;IF(ДАННЫЕ!$CJ1098&gt;0,1,0)&amp;"y"&amp;B1098&amp;"d"&amp;H1098&amp;"e"&amp;F1098&amp;G1098</f>
        <v>x0w00t00f00b00g00c00i00r00m00hS00hZ00p00k00z00j00n00ELh0v0a00s00u0y0de</v>
      </c>
      <c r="L1098" s="28" t="str">
        <f ca="1">ДАННЫЕ!$I1098&amp;"VN"&amp;IF(ДАННЫЕ!AW1098&gt;0,11,10)&amp;"CD"&amp;IF(ДАННЫЕ!BF1098&gt;500,16,IF(ДАННЫЕ!BF1098&gt;350,15,IF(ДАННЫЕ!BF1098&gt;=200,14,IF(ДАННЫЕ!BF1098&gt;=100,13,IF(ДАННЫЕ!BF1098&gt;=50,12,IF(ДАННЫЕ!BF1098&gt;0,11,10))))))&amp;"AR"&amp;IF(ДАННЫЕ!BX1098&gt;0,1,0)&amp;"GD"&amp;B1098&amp;"VV"&amp;IF(E1098&gt;=5,IF(E1098&lt;18,1,0),0)</f>
        <v>VN10CD10AR0GD0VV0</v>
      </c>
      <c r="M1098" s="28" t="str">
        <f>ДАННЫЕ!$I1098&amp;"b"&amp;ДАННЫЕ!$BI1098&amp;"r"&amp;ДАННЫЕ!$BJ1098&amp;"CD"&amp;IF(ДАННЫЕ!BF1098&gt;0,IF(ДАННЫЕ!BF1098&lt;200,1,IF(ДАННЫЕ!BF1098&lt;350,2,3)),0)&amp;"h"&amp;IF(ДАННЫЕ!$BK1098+ДАННЫЕ!$BL1098+ДАННЫЕ!$BM1098&gt;0,1,0)&amp;"x"&amp;ДАННЫЕ!$BK1098&amp;"y"&amp;ДАННЫЕ!$BL1098&amp;"z"&amp;ДАННЫЕ!$BM1098&amp;"c"&amp;IF(ДАННЫЕ!$BK1098+ДАННЫЕ!$BL1098+ДАННЫЕ!$BM1098=3,1,0)&amp;"a"&amp;IF(ДАННЫЕ!$BQ1098+ДАННЫЕ!$BR1098&gt;0,1,0)&amp;"d"&amp;ДАННЫЕ!$BQ1098&amp;"v"&amp;ДАННЫЕ!$BR1098&amp;"p"&amp;ДАННЫЕ!$BS1098&amp;"n"&amp;ДАННЫЕ!$BU1098&amp;"t"&amp;ДАННЫЕ!$BV1098&amp;"o"&amp;ДАННЫЕ!$BT1098&amp;"l"&amp;IF(ДАННЫЕ!$BN1098&gt;0,1,0)&amp;ДАННЫЕ!$BN1098&amp;"g"&amp;ДАННЫЕ!$BO1098&amp;"s"&amp;ДАННЫЕ!$BP1098&amp;"DZ"&amp;IF(ДАННЫЕ!B1098-ДАННЫЕ!G1098 &lt; 60,IF(ДАННЫЕ!B1098-ДАННЫЕ!G1098 &gt;= 0,1,0),0)&amp;"u"&amp;IF(ДАННЫЕ!$CJ1098&gt;0,1,0)</f>
        <v>brCD0h0xyzc0a0dvpntol0gsDZ1u0</v>
      </c>
      <c r="N1098" s="28" t="str">
        <f ca="1">ДАННЫЕ!$F1098&amp;ДАННЫЕ!$I1098&amp;"g"&amp;B1098&amp;"cf"&amp;D1098&amp;"a"&amp;IF(ДАННЫЕ!$BX1098&gt;0,1,0)&amp;IF(ДАННЫЕ!$BF1098&gt;500,1,IF(ДАННЫЕ!$BF1098&gt;350,2,IF(ДАННЫЕ!$BF1098&gt;=200,3,IF(ДАННЫЕ!$BF1098&gt;=100,4,IF(ДАННЫЕ!$BF1098&gt;=50,5,IF(ДАННЫЕ!$BF1098&lt;50,6,0))))))&amp;"AR"&amp;IF(DATEDIF(ДАННЫЕ!$BX1098,ДАННЫЕ!$F$1,"y")&gt;1,1,0)&amp;"VG"&amp;IF(ДАННЫЕ!$BH1098="0",1,0)&amp;"o"&amp;IF(T1098+ДАННЫЕ!$AF1098+ДАННЫЕ!$AG1098+ДАННЫЕ!$AH1098+ДАННЫЕ!$AI1098+ДАННЫЕ!$AJ1098+ДАННЫЕ!$AP1098+ДАННЫЕ!$AQ1098+ДАННЫЕ!$AR1098+ДАННЫЕ!$AU1098+ДАННЫЕ!$AW1098+ДАННЫЕ!$AS1098+ДАННЫЕ!$AT1098&gt;0,1,0)&amp;"x"&amp;ДАННЫЕ!$AG1098&amp;"p"&amp;IF(ДАННЫЕ!$BY1098&gt;0,1,0)&amp;"v"&amp;IF(ДАННЫЕ!$BZ1098&gt;0,1,0)&amp;"n"&amp;ДАННЫЕ!$CA1098&amp;"t"&amp;ДАННЫЕ!$AY1098&amp;"k"&amp;ДАННЫЕ!$CB1098&amp;"q"&amp;ДАННЫЕ!$CC1098&amp;"w"&amp;ДАННЫЕ!$CD1098&amp;"e"&amp;ДАННЫЕ!$CE1098&amp;"m"&amp;ДАННЫЕ!$CF1098&amp;"c"&amp;ДАННЫЕ!$CG1098&amp;"z"&amp;ДАННЫЕ!$CH1098&amp;"d"&amp;IF(H1098=4,1,0)&amp;"s"&amp;IF(ДАННЫЕ!$J1098=1,0,1)&amp;"u"&amp;IF(ДАННЫЕ!$CJ1098&gt;0,1,0)</f>
        <v>g0cf0a06AR1VG0o0xp0v0ntkqwemczd0s1u0</v>
      </c>
      <c r="O1098" s="28" t="str">
        <f>ДАННЫЕ!$I1098&amp;"g"&amp;B1098&amp;A1098&amp;"f"&amp;P1098&amp;"c"&amp;IF(ДАННЫЕ!$U1098&gt;0,1,0)&amp;"s"&amp;IF(ДАННЫЕ!$Q1098&gt;0,IF(YEAR(ДАННЫЕ!$F$1)=YEAR(ДАННЫЕ!$Q1098),IF(MONTH(ДАННЫЕ!$F$1)=MONTH(ДАННЫЕ!$Q1098),111,11),1),0)&amp;"i"&amp;IF(ДАННЫЕ!$R1098+ДАННЫЕ!$S1098+ДАННЫЕ!$T1098=0,0,1)&amp;"h"&amp;IF(ДАННЫЕ!$P1098&gt;0,1,0)&amp;"p"&amp;IF(ДАННЫЕ!$CI1098&gt;0,IF(YEAR(ДАННЫЕ!$F$1)=YEAR(ДАННЫЕ!$CI1098),IF(MONTH(ДАННЫЕ!$F$1)=MONTH(ДАННЫЕ!$CI1098),111,11),1),0)&amp;"d"&amp;IF(ДАННЫЕ!$CJ1098&gt;0,IF(YEAR(ДАННЫЕ!$F$1)=YEAR(ДАННЫЕ!$CJ1098),IF(MONTH(ДАННЫЕ!$F$1)=MONTH(ДАННЫЕ!$CJ1098),111,11),1),0)&amp;"o"&amp;IF(ДАННЫЕ!$CK1098&gt;0,IF(MONTH(ДАННЫЕ!$F$1)=MONTH(ДАННЫЕ!$CK1098),111,11),0)&amp;"v"&amp;IF(ДАННЫЕ!$BE1098&gt;0,IF(MONTH(ДАННЫЕ!$F$1)=MONTH(ДАННЫЕ!$BE1098),111,11),0)</f>
        <v>g00f0c0s0i0h0p0d0o0v0</v>
      </c>
      <c r="P1098" s="15">
        <f t="shared" si="53"/>
        <v>0</v>
      </c>
      <c r="Q1098" s="15">
        <f>IF(ДАННЫЕ!$F$1&gt;ДАННЫЕ!$N1098,IF(YEAR(ДАННЫЕ!$F$1)=YEAR(ДАННЫЕ!M1098),1,0),0)</f>
        <v>0</v>
      </c>
      <c r="R1098" s="15">
        <f>IF(ДАННЫЕ!$F$1&gt;ДАННЫЕ!$N1098,IF(YEAR(ДАННЫЕ!$F$1)=YEAR(ДАННЫЕ!N1098),1,0),0)</f>
        <v>0</v>
      </c>
      <c r="S1098" s="15">
        <f>IF(ДАННЫЕ!$AA1098="2А",1,IF(ДАННЫЕ!$AA1098="2Б",2,IF(ДАННЫЕ!$AA1098="2В",3,IF(ДАННЫЕ!$AA1098=3,4,IF(ДАННЫЕ!$AA1098="4А",5,IF(ДАННЫЕ!$AA1098="4Б",6,IF(ДАННЫЕ!$AA1098="4В",7,IF(ДАННЫЕ!$AA1098=5,8,0))))))))</f>
        <v>0</v>
      </c>
      <c r="T1098" s="15">
        <f>IF(OR(ДАННЫЕ!$AC1098=2,ДАННЫЕ!$AD1098=2,ДАННЫЕ!$AE1098=2),2,IF(OR(ДАННЫЕ!$AC1098=1,ДАННЫЕ!$AD1098=1,ДАННЫЕ!$AE1098=1),1,0))</f>
        <v>0</v>
      </c>
    </row>
    <row r="1099" spans="1:20" x14ac:dyDescent="0.2">
      <c r="A1099" s="78">
        <f>IF(B1099&gt;0,IF(MONTH(ДАННЫЕ!$F$1)=MONTH(ДАННЫЕ!$B1099),1,0),0)</f>
        <v>0</v>
      </c>
      <c r="B1099" s="14">
        <f>IF(ДАННЫЕ!$B1099&gt;0,IF(YEAR(ДАННЫЕ!$F$1)=YEAR(ДАННЫЕ!$B1099),1,0),0)</f>
        <v>0</v>
      </c>
      <c r="C1099" s="14">
        <f>IF(ДАННЫЕ!$CM1099&gt;0,IF(YEAR(ДАННЫЕ!$F$1)=YEAR(ДАННЫЕ!$CM1099),1,0),0)</f>
        <v>0</v>
      </c>
      <c r="D1099" s="14">
        <f>IF(ДАННЫЕ!$CJ1099&gt;0,IF(ДАННЫЕ!$CL1099&gt;ДАННЫЕ!$F$1,1,IF(ДАННЫЕ!$CL1099&gt;0,0,1)),0)</f>
        <v>0</v>
      </c>
      <c r="E1099" s="43" t="str">
        <f ca="1">IF(ДАННЫЕ!$F$1&gt;0,IF(ДАННЫЕ!$G1099&gt;0,DATEDIF(ДАННЫЕ!$G1099,ДАННЫЕ!$F$1,"y"),""),IF(ДАННЫЕ!$G1099&gt;0,DATEDIF(ДАННЫЕ!$G1099,TODAY(),"y"),""))</f>
        <v/>
      </c>
      <c r="F1099" s="43" t="str">
        <f xml:space="preserve"> IF(ДАННЫЕ!$F1099="М",IF(E1099&gt;=18,IF(E1099&lt;60,1,""),""),"")&amp;IF(ДАННЫЕ!$F1099="Ж",IF(E1099&gt;=18,IF(E1099&lt;55,1,""),""),"")</f>
        <v/>
      </c>
      <c r="G1099" s="43" t="str">
        <f xml:space="preserve"> IF(ДАННЫЕ!$F1099="М",IF(E1099&gt;=60,2,""),"")&amp;IF(ДАННЫЕ!$F1099="Ж",IF(E1099&gt;=55,2,""),"")</f>
        <v/>
      </c>
      <c r="H1099" s="43" t="str">
        <f t="shared" ca="1" si="51"/>
        <v/>
      </c>
      <c r="I1099" s="43" t="str">
        <f t="shared" ca="1" si="52"/>
        <v>03</v>
      </c>
      <c r="J1099" s="28" t="str">
        <f ca="1">ДАННЫЕ!$F1099&amp;H1099&amp;I1099&amp;ДАННЫЕ!$I1099&amp;"m"&amp;IF(ДАННЫЕ!$I1099&gt;0,IF(ДАННЫЕ!$J1099&gt;0,0,1),"")&amp;"f"&amp;IF(ДАННЫЕ!$R1099&gt;0,IF(YEAR(ДАННЫЕ!$F$1)=YEAR(ДАННЫЕ!$R1099),1,0),0)&amp;"z"&amp;ДАННЫЕ!$R1099&amp;"p"&amp;ДАННЫЕ!$S1099&amp;"i"&amp;ДАННЫЕ!$T1099&amp;"h"&amp;ДАННЫЕ!$K1099&amp;"be"&amp;ДАННЫЕ!$BI1099&amp;"CD"&amp;IF(ДАННЫЕ!BF1099&gt;500,4,IF(ДАННЫЕ!BF1099&gt;350,3,IF(ДАННЫЕ!BF1099&gt;200,2,IF(ДАННЫЕ!BF1099&gt;0,1,0))))&amp;"g"&amp;B1099&amp;"d"&amp;H1099&amp;"l"&amp;ДАННЫЕ!AT1099&amp;"a"&amp;ДАННЫЕ!$V1099&amp;"v"&amp;R1099&amp;"k"&amp;ДАННЫЕ!$U1099&amp;"s"&amp;ДАННЫЕ!$Y1099&amp;"t"&amp;ДАННЫЕ!$X1099&amp;"b"&amp;IF(ДАННЫЕ!$Q1099&gt;1,1,0)&amp;"PP"&amp;ДАННЫЕ!Z1099&amp;"c"&amp;S1099&amp;"x"&amp;IF(ДАННЫЕ!$BY1099&gt;0,IF(YEAR(ДАННЫЕ!$F$1)=YEAR(ДАННЫЕ!$BY1099),1,0),0)&amp;"n"&amp;IF(ДАННЫЕ!$BZ1099&gt;0,IF(YEAR(ДАННЫЕ!$F$1)=YEAR(ДАННЫЕ!$BZ1099),1,0),0)&amp;"u"&amp;D1099&amp;"z"&amp;IF(ДАННЫЕ!$CL1099&gt;0,IF(YEAR(ДАННЫЕ!$F$1)&gt;YEAR(ДАННЫЕ!$CL1099),11,12),0)</f>
        <v>03mf0zpihbeCD0g0dlav0kstb0PPc0x0n0u0z0</v>
      </c>
      <c r="K1099" s="28" t="str">
        <f ca="1">ДАННЫЕ!$I1099&amp;"x"&amp;B1099&amp;"w"&amp;IF(T1099+ДАННЫЕ!AD1099+ДАННЫЕ!AE1099+ДАННЫЕ!AF1099+ДАННЫЕ!AG1099+ДАННЫЕ!AH1099+ДАННЫЕ!$AL1099+ДАННЫЕ!AI1099+ДАННЫЕ!AJ1099+ДАННЫЕ!AK1099+ДАННЫЕ!AP1099+ДАННЫЕ!AQ1099+ДАННЫЕ!AR1099+ДАННЫЕ!$AM1099+ДАННЫЕ!$AN1099+ДАННЫЕ!AS1099+ДАННЫЕ!AT1099&gt;0,1,0)&amp;IF(OR(T1099=2,ДАННЫЕ!AD1099=2,ДАННЫЕ!AE1099=2,ДАННЫЕ!AF1099=2,ДАННЫЕ!AG1099=2,ДАННЫЕ!AH1099=2,ДАННЫЕ!$AL1099=2,ДАННЫЕ!AI1099=2,ДАННЫЕ!AJ1099=2,ДАННЫЕ!AK1099=2,ДАННЫЕ!AP1099=2,ДАННЫЕ!AQ1099=2,ДАННЫЕ!AR1099=2,ДАННЫЕ!$AM1099=2,ДАННЫЕ!$AN1099=2,ДАННЫЕ!AS1099=2,ДАННЫЕ!AT1099=2),2,0)&amp;"t"&amp;IF(T1099&gt;0,"1"&amp;T1099,"00")&amp;"f"&amp;IF(ДАННЫЕ!$AC1099,"1"&amp;ДАННЫЕ!$AC1099,"00")&amp;"b"&amp;IF(ДАННЫЕ!$AD1099,"1"&amp;ДАННЫЕ!$AD1099,"00")&amp;"g"&amp;IF(ДАННЫЕ!$AF1099,"1"&amp;ДАННЫЕ!$AF1099,"00")&amp;"c"&amp;IF(ДАННЫЕ!$AG1099,"1"&amp;ДАННЫЕ!$AG1099,"00")&amp;"i"&amp;IF(ДАННЫЕ!$AH1099,"1"&amp;ДАННЫЕ!$AH1099,"00")&amp;"r"&amp;IF(ДАННЫЕ!$AL1099,"1"&amp;ДАННЫЕ!$AL1099,"00")&amp;"m"&amp;IF(ДАННЫЕ!$AI1099,"1"&amp;ДАННЫЕ!$AI1099,"00")&amp;"hS"&amp;IF(ДАННЫЕ!$AJ1099,"1"&amp;ДАННЫЕ!$AJ1099,"00")&amp;"hZ"&amp;IF(ДАННЫЕ!$AK1099,"1"&amp;ДАННЫЕ!$AK1099,"00")&amp;"p"&amp;IF(ДАННЫЕ!$AP1099,"1"&amp;ДАННЫЕ!$AP1099,"00")&amp;"k"&amp;IF(ДАННЫЕ!$AQ1099,"1"&amp;ДАННЫЕ!$AQ1099,"00")&amp;"z"&amp;IF(ДАННЫЕ!$AR1099,"1"&amp;ДАННЫЕ!$AR1099,"00")&amp;"j"&amp;IF(ДАННЫЕ!$AM1099,"1"&amp;ДАННЫЕ!$AM1099,"00")&amp;"n"&amp;IF(ДАННЫЕ!$AN1099,"1"&amp;ДАННЫЕ!$AN1099,"00")&amp;"E"&amp;ДАННЫЕ!BI1099&amp;"L"&amp;ДАННЫЕ!AO1099&amp;"h"&amp;IF(ДАННЫЕ!$AU1099&gt;0,1,0)&amp;"v"&amp;IF(ДАННЫЕ!$AW1099&gt;0,1,0)&amp;"a"&amp;IF(ДАННЫЕ!$AS1099,"1"&amp;ДАННЫЕ!$AS1099,"00")&amp;"s"&amp;IF(ДАННЫЕ!$AT1099,"1"&amp;ДАННЫЕ!$AT1099,"00")&amp;"u"&amp;IF(ДАННЫЕ!$CJ1099&gt;0,1,0)&amp;"y"&amp;B1099&amp;"d"&amp;H1099&amp;"e"&amp;F1099&amp;G1099</f>
        <v>x0w00t00f00b00g00c00i00r00m00hS00hZ00p00k00z00j00n00ELh0v0a00s00u0y0de</v>
      </c>
      <c r="L1099" s="28" t="str">
        <f ca="1">ДАННЫЕ!$I1099&amp;"VN"&amp;IF(ДАННЫЕ!AW1099&gt;0,11,10)&amp;"CD"&amp;IF(ДАННЫЕ!BF1099&gt;500,16,IF(ДАННЫЕ!BF1099&gt;350,15,IF(ДАННЫЕ!BF1099&gt;=200,14,IF(ДАННЫЕ!BF1099&gt;=100,13,IF(ДАННЫЕ!BF1099&gt;=50,12,IF(ДАННЫЕ!BF1099&gt;0,11,10))))))&amp;"AR"&amp;IF(ДАННЫЕ!BX1099&gt;0,1,0)&amp;"GD"&amp;B1099&amp;"VV"&amp;IF(E1099&gt;=5,IF(E1099&lt;18,1,0),0)</f>
        <v>VN10CD10AR0GD0VV0</v>
      </c>
      <c r="M1099" s="28" t="str">
        <f>ДАННЫЕ!$I1099&amp;"b"&amp;ДАННЫЕ!$BI1099&amp;"r"&amp;ДАННЫЕ!$BJ1099&amp;"CD"&amp;IF(ДАННЫЕ!BF1099&gt;0,IF(ДАННЫЕ!BF1099&lt;200,1,IF(ДАННЫЕ!BF1099&lt;350,2,3)),0)&amp;"h"&amp;IF(ДАННЫЕ!$BK1099+ДАННЫЕ!$BL1099+ДАННЫЕ!$BM1099&gt;0,1,0)&amp;"x"&amp;ДАННЫЕ!$BK1099&amp;"y"&amp;ДАННЫЕ!$BL1099&amp;"z"&amp;ДАННЫЕ!$BM1099&amp;"c"&amp;IF(ДАННЫЕ!$BK1099+ДАННЫЕ!$BL1099+ДАННЫЕ!$BM1099=3,1,0)&amp;"a"&amp;IF(ДАННЫЕ!$BQ1099+ДАННЫЕ!$BR1099&gt;0,1,0)&amp;"d"&amp;ДАННЫЕ!$BQ1099&amp;"v"&amp;ДАННЫЕ!$BR1099&amp;"p"&amp;ДАННЫЕ!$BS1099&amp;"n"&amp;ДАННЫЕ!$BU1099&amp;"t"&amp;ДАННЫЕ!$BV1099&amp;"o"&amp;ДАННЫЕ!$BT1099&amp;"l"&amp;IF(ДАННЫЕ!$BN1099&gt;0,1,0)&amp;ДАННЫЕ!$BN1099&amp;"g"&amp;ДАННЫЕ!$BO1099&amp;"s"&amp;ДАННЫЕ!$BP1099&amp;"DZ"&amp;IF(ДАННЫЕ!B1099-ДАННЫЕ!G1099 &lt; 60,IF(ДАННЫЕ!B1099-ДАННЫЕ!G1099 &gt;= 0,1,0),0)&amp;"u"&amp;IF(ДАННЫЕ!$CJ1099&gt;0,1,0)</f>
        <v>brCD0h0xyzc0a0dvpntol0gsDZ1u0</v>
      </c>
      <c r="N1099" s="28" t="str">
        <f ca="1">ДАННЫЕ!$F1099&amp;ДАННЫЕ!$I1099&amp;"g"&amp;B1099&amp;"cf"&amp;D1099&amp;"a"&amp;IF(ДАННЫЕ!$BX1099&gt;0,1,0)&amp;IF(ДАННЫЕ!$BF1099&gt;500,1,IF(ДАННЫЕ!$BF1099&gt;350,2,IF(ДАННЫЕ!$BF1099&gt;=200,3,IF(ДАННЫЕ!$BF1099&gt;=100,4,IF(ДАННЫЕ!$BF1099&gt;=50,5,IF(ДАННЫЕ!$BF1099&lt;50,6,0))))))&amp;"AR"&amp;IF(DATEDIF(ДАННЫЕ!$BX1099,ДАННЫЕ!$F$1,"y")&gt;1,1,0)&amp;"VG"&amp;IF(ДАННЫЕ!$BH1099="0",1,0)&amp;"o"&amp;IF(T1099+ДАННЫЕ!$AF1099+ДАННЫЕ!$AG1099+ДАННЫЕ!$AH1099+ДАННЫЕ!$AI1099+ДАННЫЕ!$AJ1099+ДАННЫЕ!$AP1099+ДАННЫЕ!$AQ1099+ДАННЫЕ!$AR1099+ДАННЫЕ!$AU1099+ДАННЫЕ!$AW1099+ДАННЫЕ!$AS1099+ДАННЫЕ!$AT1099&gt;0,1,0)&amp;"x"&amp;ДАННЫЕ!$AG1099&amp;"p"&amp;IF(ДАННЫЕ!$BY1099&gt;0,1,0)&amp;"v"&amp;IF(ДАННЫЕ!$BZ1099&gt;0,1,0)&amp;"n"&amp;ДАННЫЕ!$CA1099&amp;"t"&amp;ДАННЫЕ!$AY1099&amp;"k"&amp;ДАННЫЕ!$CB1099&amp;"q"&amp;ДАННЫЕ!$CC1099&amp;"w"&amp;ДАННЫЕ!$CD1099&amp;"e"&amp;ДАННЫЕ!$CE1099&amp;"m"&amp;ДАННЫЕ!$CF1099&amp;"c"&amp;ДАННЫЕ!$CG1099&amp;"z"&amp;ДАННЫЕ!$CH1099&amp;"d"&amp;IF(H1099=4,1,0)&amp;"s"&amp;IF(ДАННЫЕ!$J1099=1,0,1)&amp;"u"&amp;IF(ДАННЫЕ!$CJ1099&gt;0,1,0)</f>
        <v>g0cf0a06AR1VG0o0xp0v0ntkqwemczd0s1u0</v>
      </c>
      <c r="O1099" s="28" t="str">
        <f>ДАННЫЕ!$I1099&amp;"g"&amp;B1099&amp;A1099&amp;"f"&amp;P1099&amp;"c"&amp;IF(ДАННЫЕ!$U1099&gt;0,1,0)&amp;"s"&amp;IF(ДАННЫЕ!$Q1099&gt;0,IF(YEAR(ДАННЫЕ!$F$1)=YEAR(ДАННЫЕ!$Q1099),IF(MONTH(ДАННЫЕ!$F$1)=MONTH(ДАННЫЕ!$Q1099),111,11),1),0)&amp;"i"&amp;IF(ДАННЫЕ!$R1099+ДАННЫЕ!$S1099+ДАННЫЕ!$T1099=0,0,1)&amp;"h"&amp;IF(ДАННЫЕ!$P1099&gt;0,1,0)&amp;"p"&amp;IF(ДАННЫЕ!$CI1099&gt;0,IF(YEAR(ДАННЫЕ!$F$1)=YEAR(ДАННЫЕ!$CI1099),IF(MONTH(ДАННЫЕ!$F$1)=MONTH(ДАННЫЕ!$CI1099),111,11),1),0)&amp;"d"&amp;IF(ДАННЫЕ!$CJ1099&gt;0,IF(YEAR(ДАННЫЕ!$F$1)=YEAR(ДАННЫЕ!$CJ1099),IF(MONTH(ДАННЫЕ!$F$1)=MONTH(ДАННЫЕ!$CJ1099),111,11),1),0)&amp;"o"&amp;IF(ДАННЫЕ!$CK1099&gt;0,IF(MONTH(ДАННЫЕ!$F$1)=MONTH(ДАННЫЕ!$CK1099),111,11),0)&amp;"v"&amp;IF(ДАННЫЕ!$BE1099&gt;0,IF(MONTH(ДАННЫЕ!$F$1)=MONTH(ДАННЫЕ!$BE1099),111,11),0)</f>
        <v>g00f0c0s0i0h0p0d0o0v0</v>
      </c>
      <c r="P1099" s="15">
        <f t="shared" si="53"/>
        <v>0</v>
      </c>
      <c r="Q1099" s="15">
        <f>IF(ДАННЫЕ!$F$1&gt;ДАННЫЕ!$N1099,IF(YEAR(ДАННЫЕ!$F$1)=YEAR(ДАННЫЕ!M1099),1,0),0)</f>
        <v>0</v>
      </c>
      <c r="R1099" s="15">
        <f>IF(ДАННЫЕ!$F$1&gt;ДАННЫЕ!$N1099,IF(YEAR(ДАННЫЕ!$F$1)=YEAR(ДАННЫЕ!N1099),1,0),0)</f>
        <v>0</v>
      </c>
      <c r="S1099" s="15">
        <f>IF(ДАННЫЕ!$AA1099="2А",1,IF(ДАННЫЕ!$AA1099="2Б",2,IF(ДАННЫЕ!$AA1099="2В",3,IF(ДАННЫЕ!$AA1099=3,4,IF(ДАННЫЕ!$AA1099="4А",5,IF(ДАННЫЕ!$AA1099="4Б",6,IF(ДАННЫЕ!$AA1099="4В",7,IF(ДАННЫЕ!$AA1099=5,8,0))))))))</f>
        <v>0</v>
      </c>
      <c r="T1099" s="15">
        <f>IF(OR(ДАННЫЕ!$AC1099=2,ДАННЫЕ!$AD1099=2,ДАННЫЕ!$AE1099=2),2,IF(OR(ДАННЫЕ!$AC1099=1,ДАННЫЕ!$AD1099=1,ДАННЫЕ!$AE1099=1),1,0))</f>
        <v>0</v>
      </c>
    </row>
    <row r="1100" spans="1:20" x14ac:dyDescent="0.2">
      <c r="A1100" s="78">
        <f>IF(B1100&gt;0,IF(MONTH(ДАННЫЕ!$F$1)=MONTH(ДАННЫЕ!$B1100),1,0),0)</f>
        <v>0</v>
      </c>
      <c r="B1100" s="14">
        <f>IF(ДАННЫЕ!$B1100&gt;0,IF(YEAR(ДАННЫЕ!$F$1)=YEAR(ДАННЫЕ!$B1100),1,0),0)</f>
        <v>0</v>
      </c>
      <c r="C1100" s="14">
        <f>IF(ДАННЫЕ!$CM1100&gt;0,IF(YEAR(ДАННЫЕ!$F$1)=YEAR(ДАННЫЕ!$CM1100),1,0),0)</f>
        <v>0</v>
      </c>
      <c r="D1100" s="14">
        <f>IF(ДАННЫЕ!$CJ1100&gt;0,IF(ДАННЫЕ!$CL1100&gt;ДАННЫЕ!$F$1,1,IF(ДАННЫЕ!$CL1100&gt;0,0,1)),0)</f>
        <v>0</v>
      </c>
      <c r="E1100" s="43" t="str">
        <f ca="1">IF(ДАННЫЕ!$F$1&gt;0,IF(ДАННЫЕ!$G1100&gt;0,DATEDIF(ДАННЫЕ!$G1100,ДАННЫЕ!$F$1,"y"),""),IF(ДАННЫЕ!$G1100&gt;0,DATEDIF(ДАННЫЕ!$G1100,TODAY(),"y"),""))</f>
        <v/>
      </c>
      <c r="F1100" s="43" t="str">
        <f xml:space="preserve"> IF(ДАННЫЕ!$F1100="М",IF(E1100&gt;=18,IF(E1100&lt;60,1,""),""),"")&amp;IF(ДАННЫЕ!$F1100="Ж",IF(E1100&gt;=18,IF(E1100&lt;55,1,""),""),"")</f>
        <v/>
      </c>
      <c r="G1100" s="43" t="str">
        <f xml:space="preserve"> IF(ДАННЫЕ!$F1100="М",IF(E1100&gt;=60,2,""),"")&amp;IF(ДАННЫЕ!$F1100="Ж",IF(E1100&gt;=55,2,""),"")</f>
        <v/>
      </c>
      <c r="H1100" s="43" t="str">
        <f t="shared" ca="1" si="51"/>
        <v/>
      </c>
      <c r="I1100" s="43" t="str">
        <f t="shared" ca="1" si="52"/>
        <v>03</v>
      </c>
      <c r="J1100" s="28" t="str">
        <f ca="1">ДАННЫЕ!$F1100&amp;H1100&amp;I1100&amp;ДАННЫЕ!$I1100&amp;"m"&amp;IF(ДАННЫЕ!$I1100&gt;0,IF(ДАННЫЕ!$J1100&gt;0,0,1),"")&amp;"f"&amp;IF(ДАННЫЕ!$R1100&gt;0,IF(YEAR(ДАННЫЕ!$F$1)=YEAR(ДАННЫЕ!$R1100),1,0),0)&amp;"z"&amp;ДАННЫЕ!$R1100&amp;"p"&amp;ДАННЫЕ!$S1100&amp;"i"&amp;ДАННЫЕ!$T1100&amp;"h"&amp;ДАННЫЕ!$K1100&amp;"be"&amp;ДАННЫЕ!$BI1100&amp;"CD"&amp;IF(ДАННЫЕ!BF1100&gt;500,4,IF(ДАННЫЕ!BF1100&gt;350,3,IF(ДАННЫЕ!BF1100&gt;200,2,IF(ДАННЫЕ!BF1100&gt;0,1,0))))&amp;"g"&amp;B1100&amp;"d"&amp;H1100&amp;"l"&amp;ДАННЫЕ!AT1100&amp;"a"&amp;ДАННЫЕ!$V1100&amp;"v"&amp;R1100&amp;"k"&amp;ДАННЫЕ!$U1100&amp;"s"&amp;ДАННЫЕ!$Y1100&amp;"t"&amp;ДАННЫЕ!$X1100&amp;"b"&amp;IF(ДАННЫЕ!$Q1100&gt;1,1,0)&amp;"PP"&amp;ДАННЫЕ!Z1100&amp;"c"&amp;S1100&amp;"x"&amp;IF(ДАННЫЕ!$BY1100&gt;0,IF(YEAR(ДАННЫЕ!$F$1)=YEAR(ДАННЫЕ!$BY1100),1,0),0)&amp;"n"&amp;IF(ДАННЫЕ!$BZ1100&gt;0,IF(YEAR(ДАННЫЕ!$F$1)=YEAR(ДАННЫЕ!$BZ1100),1,0),0)&amp;"u"&amp;D1100&amp;"z"&amp;IF(ДАННЫЕ!$CL1100&gt;0,IF(YEAR(ДАННЫЕ!$F$1)&gt;YEAR(ДАННЫЕ!$CL1100),11,12),0)</f>
        <v>03mf0zpihbeCD0g0dlav0kstb0PPc0x0n0u0z0</v>
      </c>
      <c r="K1100" s="28" t="str">
        <f ca="1">ДАННЫЕ!$I1100&amp;"x"&amp;B1100&amp;"w"&amp;IF(T1100+ДАННЫЕ!AD1100+ДАННЫЕ!AE1100+ДАННЫЕ!AF1100+ДАННЫЕ!AG1100+ДАННЫЕ!AH1100+ДАННЫЕ!$AL1100+ДАННЫЕ!AI1100+ДАННЫЕ!AJ1100+ДАННЫЕ!AK1100+ДАННЫЕ!AP1100+ДАННЫЕ!AQ1100+ДАННЫЕ!AR1100+ДАННЫЕ!$AM1100+ДАННЫЕ!$AN1100+ДАННЫЕ!AS1100+ДАННЫЕ!AT1100&gt;0,1,0)&amp;IF(OR(T1100=2,ДАННЫЕ!AD1100=2,ДАННЫЕ!AE1100=2,ДАННЫЕ!AF1100=2,ДАННЫЕ!AG1100=2,ДАННЫЕ!AH1100=2,ДАННЫЕ!$AL1100=2,ДАННЫЕ!AI1100=2,ДАННЫЕ!AJ1100=2,ДАННЫЕ!AK1100=2,ДАННЫЕ!AP1100=2,ДАННЫЕ!AQ1100=2,ДАННЫЕ!AR1100=2,ДАННЫЕ!$AM1100=2,ДАННЫЕ!$AN1100=2,ДАННЫЕ!AS1100=2,ДАННЫЕ!AT1100=2),2,0)&amp;"t"&amp;IF(T1100&gt;0,"1"&amp;T1100,"00")&amp;"f"&amp;IF(ДАННЫЕ!$AC1100,"1"&amp;ДАННЫЕ!$AC1100,"00")&amp;"b"&amp;IF(ДАННЫЕ!$AD1100,"1"&amp;ДАННЫЕ!$AD1100,"00")&amp;"g"&amp;IF(ДАННЫЕ!$AF1100,"1"&amp;ДАННЫЕ!$AF1100,"00")&amp;"c"&amp;IF(ДАННЫЕ!$AG1100,"1"&amp;ДАННЫЕ!$AG1100,"00")&amp;"i"&amp;IF(ДАННЫЕ!$AH1100,"1"&amp;ДАННЫЕ!$AH1100,"00")&amp;"r"&amp;IF(ДАННЫЕ!$AL1100,"1"&amp;ДАННЫЕ!$AL1100,"00")&amp;"m"&amp;IF(ДАННЫЕ!$AI1100,"1"&amp;ДАННЫЕ!$AI1100,"00")&amp;"hS"&amp;IF(ДАННЫЕ!$AJ1100,"1"&amp;ДАННЫЕ!$AJ1100,"00")&amp;"hZ"&amp;IF(ДАННЫЕ!$AK1100,"1"&amp;ДАННЫЕ!$AK1100,"00")&amp;"p"&amp;IF(ДАННЫЕ!$AP1100,"1"&amp;ДАННЫЕ!$AP1100,"00")&amp;"k"&amp;IF(ДАННЫЕ!$AQ1100,"1"&amp;ДАННЫЕ!$AQ1100,"00")&amp;"z"&amp;IF(ДАННЫЕ!$AR1100,"1"&amp;ДАННЫЕ!$AR1100,"00")&amp;"j"&amp;IF(ДАННЫЕ!$AM1100,"1"&amp;ДАННЫЕ!$AM1100,"00")&amp;"n"&amp;IF(ДАННЫЕ!$AN1100,"1"&amp;ДАННЫЕ!$AN1100,"00")&amp;"E"&amp;ДАННЫЕ!BI1100&amp;"L"&amp;ДАННЫЕ!AO1100&amp;"h"&amp;IF(ДАННЫЕ!$AU1100&gt;0,1,0)&amp;"v"&amp;IF(ДАННЫЕ!$AW1100&gt;0,1,0)&amp;"a"&amp;IF(ДАННЫЕ!$AS1100,"1"&amp;ДАННЫЕ!$AS1100,"00")&amp;"s"&amp;IF(ДАННЫЕ!$AT1100,"1"&amp;ДАННЫЕ!$AT1100,"00")&amp;"u"&amp;IF(ДАННЫЕ!$CJ1100&gt;0,1,0)&amp;"y"&amp;B1100&amp;"d"&amp;H1100&amp;"e"&amp;F1100&amp;G1100</f>
        <v>x0w00t00f00b00g00c00i00r00m00hS00hZ00p00k00z00j00n00ELh0v0a00s00u0y0de</v>
      </c>
      <c r="L1100" s="28" t="str">
        <f ca="1">ДАННЫЕ!$I1100&amp;"VN"&amp;IF(ДАННЫЕ!AW1100&gt;0,11,10)&amp;"CD"&amp;IF(ДАННЫЕ!BF1100&gt;500,16,IF(ДАННЫЕ!BF1100&gt;350,15,IF(ДАННЫЕ!BF1100&gt;=200,14,IF(ДАННЫЕ!BF1100&gt;=100,13,IF(ДАННЫЕ!BF1100&gt;=50,12,IF(ДАННЫЕ!BF1100&gt;0,11,10))))))&amp;"AR"&amp;IF(ДАННЫЕ!BX1100&gt;0,1,0)&amp;"GD"&amp;B1100&amp;"VV"&amp;IF(E1100&gt;=5,IF(E1100&lt;18,1,0),0)</f>
        <v>VN10CD10AR0GD0VV0</v>
      </c>
      <c r="M1100" s="28" t="str">
        <f>ДАННЫЕ!$I1100&amp;"b"&amp;ДАННЫЕ!$BI1100&amp;"r"&amp;ДАННЫЕ!$BJ1100&amp;"CD"&amp;IF(ДАННЫЕ!BF1100&gt;0,IF(ДАННЫЕ!BF1100&lt;200,1,IF(ДАННЫЕ!BF1100&lt;350,2,3)),0)&amp;"h"&amp;IF(ДАННЫЕ!$BK1100+ДАННЫЕ!$BL1100+ДАННЫЕ!$BM1100&gt;0,1,0)&amp;"x"&amp;ДАННЫЕ!$BK1100&amp;"y"&amp;ДАННЫЕ!$BL1100&amp;"z"&amp;ДАННЫЕ!$BM1100&amp;"c"&amp;IF(ДАННЫЕ!$BK1100+ДАННЫЕ!$BL1100+ДАННЫЕ!$BM1100=3,1,0)&amp;"a"&amp;IF(ДАННЫЕ!$BQ1100+ДАННЫЕ!$BR1100&gt;0,1,0)&amp;"d"&amp;ДАННЫЕ!$BQ1100&amp;"v"&amp;ДАННЫЕ!$BR1100&amp;"p"&amp;ДАННЫЕ!$BS1100&amp;"n"&amp;ДАННЫЕ!$BU1100&amp;"t"&amp;ДАННЫЕ!$BV1100&amp;"o"&amp;ДАННЫЕ!$BT1100&amp;"l"&amp;IF(ДАННЫЕ!$BN1100&gt;0,1,0)&amp;ДАННЫЕ!$BN1100&amp;"g"&amp;ДАННЫЕ!$BO1100&amp;"s"&amp;ДАННЫЕ!$BP1100&amp;"DZ"&amp;IF(ДАННЫЕ!B1100-ДАННЫЕ!G1100 &lt; 60,IF(ДАННЫЕ!B1100-ДАННЫЕ!G1100 &gt;= 0,1,0),0)&amp;"u"&amp;IF(ДАННЫЕ!$CJ1100&gt;0,1,0)</f>
        <v>brCD0h0xyzc0a0dvpntol0gsDZ1u0</v>
      </c>
      <c r="N1100" s="28" t="str">
        <f ca="1">ДАННЫЕ!$F1100&amp;ДАННЫЕ!$I1100&amp;"g"&amp;B1100&amp;"cf"&amp;D1100&amp;"a"&amp;IF(ДАННЫЕ!$BX1100&gt;0,1,0)&amp;IF(ДАННЫЕ!$BF1100&gt;500,1,IF(ДАННЫЕ!$BF1100&gt;350,2,IF(ДАННЫЕ!$BF1100&gt;=200,3,IF(ДАННЫЕ!$BF1100&gt;=100,4,IF(ДАННЫЕ!$BF1100&gt;=50,5,IF(ДАННЫЕ!$BF1100&lt;50,6,0))))))&amp;"AR"&amp;IF(DATEDIF(ДАННЫЕ!$BX1100,ДАННЫЕ!$F$1,"y")&gt;1,1,0)&amp;"VG"&amp;IF(ДАННЫЕ!$BH1100="0",1,0)&amp;"o"&amp;IF(T1100+ДАННЫЕ!$AF1100+ДАННЫЕ!$AG1100+ДАННЫЕ!$AH1100+ДАННЫЕ!$AI1100+ДАННЫЕ!$AJ1100+ДАННЫЕ!$AP1100+ДАННЫЕ!$AQ1100+ДАННЫЕ!$AR1100+ДАННЫЕ!$AU1100+ДАННЫЕ!$AW1100+ДАННЫЕ!$AS1100+ДАННЫЕ!$AT1100&gt;0,1,0)&amp;"x"&amp;ДАННЫЕ!$AG1100&amp;"p"&amp;IF(ДАННЫЕ!$BY1100&gt;0,1,0)&amp;"v"&amp;IF(ДАННЫЕ!$BZ1100&gt;0,1,0)&amp;"n"&amp;ДАННЫЕ!$CA1100&amp;"t"&amp;ДАННЫЕ!$AY1100&amp;"k"&amp;ДАННЫЕ!$CB1100&amp;"q"&amp;ДАННЫЕ!$CC1100&amp;"w"&amp;ДАННЫЕ!$CD1100&amp;"e"&amp;ДАННЫЕ!$CE1100&amp;"m"&amp;ДАННЫЕ!$CF1100&amp;"c"&amp;ДАННЫЕ!$CG1100&amp;"z"&amp;ДАННЫЕ!$CH1100&amp;"d"&amp;IF(H1100=4,1,0)&amp;"s"&amp;IF(ДАННЫЕ!$J1100=1,0,1)&amp;"u"&amp;IF(ДАННЫЕ!$CJ1100&gt;0,1,0)</f>
        <v>g0cf0a06AR1VG0o0xp0v0ntkqwemczd0s1u0</v>
      </c>
      <c r="O1100" s="28" t="str">
        <f>ДАННЫЕ!$I1100&amp;"g"&amp;B1100&amp;A1100&amp;"f"&amp;P1100&amp;"c"&amp;IF(ДАННЫЕ!$U1100&gt;0,1,0)&amp;"s"&amp;IF(ДАННЫЕ!$Q1100&gt;0,IF(YEAR(ДАННЫЕ!$F$1)=YEAR(ДАННЫЕ!$Q1100),IF(MONTH(ДАННЫЕ!$F$1)=MONTH(ДАННЫЕ!$Q1100),111,11),1),0)&amp;"i"&amp;IF(ДАННЫЕ!$R1100+ДАННЫЕ!$S1100+ДАННЫЕ!$T1100=0,0,1)&amp;"h"&amp;IF(ДАННЫЕ!$P1100&gt;0,1,0)&amp;"p"&amp;IF(ДАННЫЕ!$CI1100&gt;0,IF(YEAR(ДАННЫЕ!$F$1)=YEAR(ДАННЫЕ!$CI1100),IF(MONTH(ДАННЫЕ!$F$1)=MONTH(ДАННЫЕ!$CI1100),111,11),1),0)&amp;"d"&amp;IF(ДАННЫЕ!$CJ1100&gt;0,IF(YEAR(ДАННЫЕ!$F$1)=YEAR(ДАННЫЕ!$CJ1100),IF(MONTH(ДАННЫЕ!$F$1)=MONTH(ДАННЫЕ!$CJ1100),111,11),1),0)&amp;"o"&amp;IF(ДАННЫЕ!$CK1100&gt;0,IF(MONTH(ДАННЫЕ!$F$1)=MONTH(ДАННЫЕ!$CK1100),111,11),0)&amp;"v"&amp;IF(ДАННЫЕ!$BE1100&gt;0,IF(MONTH(ДАННЫЕ!$F$1)=MONTH(ДАННЫЕ!$BE1100),111,11),0)</f>
        <v>g00f0c0s0i0h0p0d0o0v0</v>
      </c>
      <c r="P1100" s="15">
        <f t="shared" si="53"/>
        <v>0</v>
      </c>
      <c r="Q1100" s="15">
        <f>IF(ДАННЫЕ!$F$1&gt;ДАННЫЕ!$N1100,IF(YEAR(ДАННЫЕ!$F$1)=YEAR(ДАННЫЕ!M1100),1,0),0)</f>
        <v>0</v>
      </c>
      <c r="R1100" s="15">
        <f>IF(ДАННЫЕ!$F$1&gt;ДАННЫЕ!$N1100,IF(YEAR(ДАННЫЕ!$F$1)=YEAR(ДАННЫЕ!N1100),1,0),0)</f>
        <v>0</v>
      </c>
      <c r="S1100" s="15">
        <f>IF(ДАННЫЕ!$AA1100="2А",1,IF(ДАННЫЕ!$AA1100="2Б",2,IF(ДАННЫЕ!$AA1100="2В",3,IF(ДАННЫЕ!$AA1100=3,4,IF(ДАННЫЕ!$AA1100="4А",5,IF(ДАННЫЕ!$AA1100="4Б",6,IF(ДАННЫЕ!$AA1100="4В",7,IF(ДАННЫЕ!$AA1100=5,8,0))))))))</f>
        <v>0</v>
      </c>
      <c r="T1100" s="15">
        <f>IF(OR(ДАННЫЕ!$AC1100=2,ДАННЫЕ!$AD1100=2,ДАННЫЕ!$AE1100=2),2,IF(OR(ДАННЫЕ!$AC1100=1,ДАННЫЕ!$AD1100=1,ДАННЫЕ!$AE1100=1),1,0))</f>
        <v>0</v>
      </c>
    </row>
    <row r="1101" spans="1:20" x14ac:dyDescent="0.2">
      <c r="A1101" s="78">
        <f>IF(B1101&gt;0,IF(MONTH(ДАННЫЕ!$F$1)=MONTH(ДАННЫЕ!$B1101),1,0),0)</f>
        <v>0</v>
      </c>
      <c r="B1101" s="14">
        <f>IF(ДАННЫЕ!$B1101&gt;0,IF(YEAR(ДАННЫЕ!$F$1)=YEAR(ДАННЫЕ!$B1101),1,0),0)</f>
        <v>0</v>
      </c>
      <c r="C1101" s="14">
        <f>IF(ДАННЫЕ!$CM1101&gt;0,IF(YEAR(ДАННЫЕ!$F$1)=YEAR(ДАННЫЕ!$CM1101),1,0),0)</f>
        <v>0</v>
      </c>
      <c r="D1101" s="14">
        <f>IF(ДАННЫЕ!$CJ1101&gt;0,IF(ДАННЫЕ!$CL1101&gt;ДАННЫЕ!$F$1,1,IF(ДАННЫЕ!$CL1101&gt;0,0,1)),0)</f>
        <v>0</v>
      </c>
      <c r="E1101" s="43" t="str">
        <f ca="1">IF(ДАННЫЕ!$F$1&gt;0,IF(ДАННЫЕ!$G1101&gt;0,DATEDIF(ДАННЫЕ!$G1101,ДАННЫЕ!$F$1,"y"),""),IF(ДАННЫЕ!$G1101&gt;0,DATEDIF(ДАННЫЕ!$G1101,TODAY(),"y"),""))</f>
        <v/>
      </c>
      <c r="F1101" s="43" t="str">
        <f xml:space="preserve"> IF(ДАННЫЕ!$F1101="М",IF(E1101&gt;=18,IF(E1101&lt;60,1,""),""),"")&amp;IF(ДАННЫЕ!$F1101="Ж",IF(E1101&gt;=18,IF(E1101&lt;55,1,""),""),"")</f>
        <v/>
      </c>
      <c r="G1101" s="43" t="str">
        <f xml:space="preserve"> IF(ДАННЫЕ!$F1101="М",IF(E1101&gt;=60,2,""),"")&amp;IF(ДАННЫЕ!$F1101="Ж",IF(E1101&gt;=55,2,""),"")</f>
        <v/>
      </c>
      <c r="H1101" s="43" t="str">
        <f t="shared" ca="1" si="51"/>
        <v/>
      </c>
      <c r="I1101" s="43" t="str">
        <f t="shared" ca="1" si="52"/>
        <v>03</v>
      </c>
      <c r="J1101" s="28" t="str">
        <f ca="1">ДАННЫЕ!$F1101&amp;H1101&amp;I1101&amp;ДАННЫЕ!$I1101&amp;"m"&amp;IF(ДАННЫЕ!$I1101&gt;0,IF(ДАННЫЕ!$J1101&gt;0,0,1),"")&amp;"f"&amp;IF(ДАННЫЕ!$R1101&gt;0,IF(YEAR(ДАННЫЕ!$F$1)=YEAR(ДАННЫЕ!$R1101),1,0),0)&amp;"z"&amp;ДАННЫЕ!$R1101&amp;"p"&amp;ДАННЫЕ!$S1101&amp;"i"&amp;ДАННЫЕ!$T1101&amp;"h"&amp;ДАННЫЕ!$K1101&amp;"be"&amp;ДАННЫЕ!$BI1101&amp;"CD"&amp;IF(ДАННЫЕ!BF1101&gt;500,4,IF(ДАННЫЕ!BF1101&gt;350,3,IF(ДАННЫЕ!BF1101&gt;200,2,IF(ДАННЫЕ!BF1101&gt;0,1,0))))&amp;"g"&amp;B1101&amp;"d"&amp;H1101&amp;"l"&amp;ДАННЫЕ!AT1101&amp;"a"&amp;ДАННЫЕ!$V1101&amp;"v"&amp;R1101&amp;"k"&amp;ДАННЫЕ!$U1101&amp;"s"&amp;ДАННЫЕ!$Y1101&amp;"t"&amp;ДАННЫЕ!$X1101&amp;"b"&amp;IF(ДАННЫЕ!$Q1101&gt;1,1,0)&amp;"PP"&amp;ДАННЫЕ!Z1101&amp;"c"&amp;S1101&amp;"x"&amp;IF(ДАННЫЕ!$BY1101&gt;0,IF(YEAR(ДАННЫЕ!$F$1)=YEAR(ДАННЫЕ!$BY1101),1,0),0)&amp;"n"&amp;IF(ДАННЫЕ!$BZ1101&gt;0,IF(YEAR(ДАННЫЕ!$F$1)=YEAR(ДАННЫЕ!$BZ1101),1,0),0)&amp;"u"&amp;D1101&amp;"z"&amp;IF(ДАННЫЕ!$CL1101&gt;0,IF(YEAR(ДАННЫЕ!$F$1)&gt;YEAR(ДАННЫЕ!$CL1101),11,12),0)</f>
        <v>03mf0zpihbeCD0g0dlav0kstb0PPc0x0n0u0z0</v>
      </c>
      <c r="K1101" s="28" t="str">
        <f ca="1">ДАННЫЕ!$I1101&amp;"x"&amp;B1101&amp;"w"&amp;IF(T1101+ДАННЫЕ!AD1101+ДАННЫЕ!AE1101+ДАННЫЕ!AF1101+ДАННЫЕ!AG1101+ДАННЫЕ!AH1101+ДАННЫЕ!$AL1101+ДАННЫЕ!AI1101+ДАННЫЕ!AJ1101+ДАННЫЕ!AK1101+ДАННЫЕ!AP1101+ДАННЫЕ!AQ1101+ДАННЫЕ!AR1101+ДАННЫЕ!$AM1101+ДАННЫЕ!$AN1101+ДАННЫЕ!AS1101+ДАННЫЕ!AT1101&gt;0,1,0)&amp;IF(OR(T1101=2,ДАННЫЕ!AD1101=2,ДАННЫЕ!AE1101=2,ДАННЫЕ!AF1101=2,ДАННЫЕ!AG1101=2,ДАННЫЕ!AH1101=2,ДАННЫЕ!$AL1101=2,ДАННЫЕ!AI1101=2,ДАННЫЕ!AJ1101=2,ДАННЫЕ!AK1101=2,ДАННЫЕ!AP1101=2,ДАННЫЕ!AQ1101=2,ДАННЫЕ!AR1101=2,ДАННЫЕ!$AM1101=2,ДАННЫЕ!$AN1101=2,ДАННЫЕ!AS1101=2,ДАННЫЕ!AT1101=2),2,0)&amp;"t"&amp;IF(T1101&gt;0,"1"&amp;T1101,"00")&amp;"f"&amp;IF(ДАННЫЕ!$AC1101,"1"&amp;ДАННЫЕ!$AC1101,"00")&amp;"b"&amp;IF(ДАННЫЕ!$AD1101,"1"&amp;ДАННЫЕ!$AD1101,"00")&amp;"g"&amp;IF(ДАННЫЕ!$AF1101,"1"&amp;ДАННЫЕ!$AF1101,"00")&amp;"c"&amp;IF(ДАННЫЕ!$AG1101,"1"&amp;ДАННЫЕ!$AG1101,"00")&amp;"i"&amp;IF(ДАННЫЕ!$AH1101,"1"&amp;ДАННЫЕ!$AH1101,"00")&amp;"r"&amp;IF(ДАННЫЕ!$AL1101,"1"&amp;ДАННЫЕ!$AL1101,"00")&amp;"m"&amp;IF(ДАННЫЕ!$AI1101,"1"&amp;ДАННЫЕ!$AI1101,"00")&amp;"hS"&amp;IF(ДАННЫЕ!$AJ1101,"1"&amp;ДАННЫЕ!$AJ1101,"00")&amp;"hZ"&amp;IF(ДАННЫЕ!$AK1101,"1"&amp;ДАННЫЕ!$AK1101,"00")&amp;"p"&amp;IF(ДАННЫЕ!$AP1101,"1"&amp;ДАННЫЕ!$AP1101,"00")&amp;"k"&amp;IF(ДАННЫЕ!$AQ1101,"1"&amp;ДАННЫЕ!$AQ1101,"00")&amp;"z"&amp;IF(ДАННЫЕ!$AR1101,"1"&amp;ДАННЫЕ!$AR1101,"00")&amp;"j"&amp;IF(ДАННЫЕ!$AM1101,"1"&amp;ДАННЫЕ!$AM1101,"00")&amp;"n"&amp;IF(ДАННЫЕ!$AN1101,"1"&amp;ДАННЫЕ!$AN1101,"00")&amp;"E"&amp;ДАННЫЕ!BI1101&amp;"L"&amp;ДАННЫЕ!AO1101&amp;"h"&amp;IF(ДАННЫЕ!$AU1101&gt;0,1,0)&amp;"v"&amp;IF(ДАННЫЕ!$AW1101&gt;0,1,0)&amp;"a"&amp;IF(ДАННЫЕ!$AS1101,"1"&amp;ДАННЫЕ!$AS1101,"00")&amp;"s"&amp;IF(ДАННЫЕ!$AT1101,"1"&amp;ДАННЫЕ!$AT1101,"00")&amp;"u"&amp;IF(ДАННЫЕ!$CJ1101&gt;0,1,0)&amp;"y"&amp;B1101&amp;"d"&amp;H1101&amp;"e"&amp;F1101&amp;G1101</f>
        <v>x0w00t00f00b00g00c00i00r00m00hS00hZ00p00k00z00j00n00ELh0v0a00s00u0y0de</v>
      </c>
      <c r="L1101" s="28" t="str">
        <f ca="1">ДАННЫЕ!$I1101&amp;"VN"&amp;IF(ДАННЫЕ!AW1101&gt;0,11,10)&amp;"CD"&amp;IF(ДАННЫЕ!BF1101&gt;500,16,IF(ДАННЫЕ!BF1101&gt;350,15,IF(ДАННЫЕ!BF1101&gt;=200,14,IF(ДАННЫЕ!BF1101&gt;=100,13,IF(ДАННЫЕ!BF1101&gt;=50,12,IF(ДАННЫЕ!BF1101&gt;0,11,10))))))&amp;"AR"&amp;IF(ДАННЫЕ!BX1101&gt;0,1,0)&amp;"GD"&amp;B1101&amp;"VV"&amp;IF(E1101&gt;=5,IF(E1101&lt;18,1,0),0)</f>
        <v>VN10CD10AR0GD0VV0</v>
      </c>
      <c r="M1101" s="28" t="str">
        <f>ДАННЫЕ!$I1101&amp;"b"&amp;ДАННЫЕ!$BI1101&amp;"r"&amp;ДАННЫЕ!$BJ1101&amp;"CD"&amp;IF(ДАННЫЕ!BF1101&gt;0,IF(ДАННЫЕ!BF1101&lt;200,1,IF(ДАННЫЕ!BF1101&lt;350,2,3)),0)&amp;"h"&amp;IF(ДАННЫЕ!$BK1101+ДАННЫЕ!$BL1101+ДАННЫЕ!$BM1101&gt;0,1,0)&amp;"x"&amp;ДАННЫЕ!$BK1101&amp;"y"&amp;ДАННЫЕ!$BL1101&amp;"z"&amp;ДАННЫЕ!$BM1101&amp;"c"&amp;IF(ДАННЫЕ!$BK1101+ДАННЫЕ!$BL1101+ДАННЫЕ!$BM1101=3,1,0)&amp;"a"&amp;IF(ДАННЫЕ!$BQ1101+ДАННЫЕ!$BR1101&gt;0,1,0)&amp;"d"&amp;ДАННЫЕ!$BQ1101&amp;"v"&amp;ДАННЫЕ!$BR1101&amp;"p"&amp;ДАННЫЕ!$BS1101&amp;"n"&amp;ДАННЫЕ!$BU1101&amp;"t"&amp;ДАННЫЕ!$BV1101&amp;"o"&amp;ДАННЫЕ!$BT1101&amp;"l"&amp;IF(ДАННЫЕ!$BN1101&gt;0,1,0)&amp;ДАННЫЕ!$BN1101&amp;"g"&amp;ДАННЫЕ!$BO1101&amp;"s"&amp;ДАННЫЕ!$BP1101&amp;"DZ"&amp;IF(ДАННЫЕ!B1101-ДАННЫЕ!G1101 &lt; 60,IF(ДАННЫЕ!B1101-ДАННЫЕ!G1101 &gt;= 0,1,0),0)&amp;"u"&amp;IF(ДАННЫЕ!$CJ1101&gt;0,1,0)</f>
        <v>brCD0h0xyzc0a0dvpntol0gsDZ1u0</v>
      </c>
      <c r="N1101" s="28" t="str">
        <f ca="1">ДАННЫЕ!$F1101&amp;ДАННЫЕ!$I1101&amp;"g"&amp;B1101&amp;"cf"&amp;D1101&amp;"a"&amp;IF(ДАННЫЕ!$BX1101&gt;0,1,0)&amp;IF(ДАННЫЕ!$BF1101&gt;500,1,IF(ДАННЫЕ!$BF1101&gt;350,2,IF(ДАННЫЕ!$BF1101&gt;=200,3,IF(ДАННЫЕ!$BF1101&gt;=100,4,IF(ДАННЫЕ!$BF1101&gt;=50,5,IF(ДАННЫЕ!$BF1101&lt;50,6,0))))))&amp;"AR"&amp;IF(DATEDIF(ДАННЫЕ!$BX1101,ДАННЫЕ!$F$1,"y")&gt;1,1,0)&amp;"VG"&amp;IF(ДАННЫЕ!$BH1101="0",1,0)&amp;"o"&amp;IF(T1101+ДАННЫЕ!$AF1101+ДАННЫЕ!$AG1101+ДАННЫЕ!$AH1101+ДАННЫЕ!$AI1101+ДАННЫЕ!$AJ1101+ДАННЫЕ!$AP1101+ДАННЫЕ!$AQ1101+ДАННЫЕ!$AR1101+ДАННЫЕ!$AU1101+ДАННЫЕ!$AW1101+ДАННЫЕ!$AS1101+ДАННЫЕ!$AT1101&gt;0,1,0)&amp;"x"&amp;ДАННЫЕ!$AG1101&amp;"p"&amp;IF(ДАННЫЕ!$BY1101&gt;0,1,0)&amp;"v"&amp;IF(ДАННЫЕ!$BZ1101&gt;0,1,0)&amp;"n"&amp;ДАННЫЕ!$CA1101&amp;"t"&amp;ДАННЫЕ!$AY1101&amp;"k"&amp;ДАННЫЕ!$CB1101&amp;"q"&amp;ДАННЫЕ!$CC1101&amp;"w"&amp;ДАННЫЕ!$CD1101&amp;"e"&amp;ДАННЫЕ!$CE1101&amp;"m"&amp;ДАННЫЕ!$CF1101&amp;"c"&amp;ДАННЫЕ!$CG1101&amp;"z"&amp;ДАННЫЕ!$CH1101&amp;"d"&amp;IF(H1101=4,1,0)&amp;"s"&amp;IF(ДАННЫЕ!$J1101=1,0,1)&amp;"u"&amp;IF(ДАННЫЕ!$CJ1101&gt;0,1,0)</f>
        <v>g0cf0a06AR1VG0o0xp0v0ntkqwemczd0s1u0</v>
      </c>
      <c r="O1101" s="28" t="str">
        <f>ДАННЫЕ!$I1101&amp;"g"&amp;B1101&amp;A1101&amp;"f"&amp;P1101&amp;"c"&amp;IF(ДАННЫЕ!$U1101&gt;0,1,0)&amp;"s"&amp;IF(ДАННЫЕ!$Q1101&gt;0,IF(YEAR(ДАННЫЕ!$F$1)=YEAR(ДАННЫЕ!$Q1101),IF(MONTH(ДАННЫЕ!$F$1)=MONTH(ДАННЫЕ!$Q1101),111,11),1),0)&amp;"i"&amp;IF(ДАННЫЕ!$R1101+ДАННЫЕ!$S1101+ДАННЫЕ!$T1101=0,0,1)&amp;"h"&amp;IF(ДАННЫЕ!$P1101&gt;0,1,0)&amp;"p"&amp;IF(ДАННЫЕ!$CI1101&gt;0,IF(YEAR(ДАННЫЕ!$F$1)=YEAR(ДАННЫЕ!$CI1101),IF(MONTH(ДАННЫЕ!$F$1)=MONTH(ДАННЫЕ!$CI1101),111,11),1),0)&amp;"d"&amp;IF(ДАННЫЕ!$CJ1101&gt;0,IF(YEAR(ДАННЫЕ!$F$1)=YEAR(ДАННЫЕ!$CJ1101),IF(MONTH(ДАННЫЕ!$F$1)=MONTH(ДАННЫЕ!$CJ1101),111,11),1),0)&amp;"o"&amp;IF(ДАННЫЕ!$CK1101&gt;0,IF(MONTH(ДАННЫЕ!$F$1)=MONTH(ДАННЫЕ!$CK1101),111,11),0)&amp;"v"&amp;IF(ДАННЫЕ!$BE1101&gt;0,IF(MONTH(ДАННЫЕ!$F$1)=MONTH(ДАННЫЕ!$BE1101),111,11),0)</f>
        <v>g00f0c0s0i0h0p0d0o0v0</v>
      </c>
      <c r="P1101" s="15">
        <f t="shared" si="53"/>
        <v>0</v>
      </c>
      <c r="Q1101" s="15">
        <f>IF(ДАННЫЕ!$F$1&gt;ДАННЫЕ!$N1101,IF(YEAR(ДАННЫЕ!$F$1)=YEAR(ДАННЫЕ!M1101),1,0),0)</f>
        <v>0</v>
      </c>
      <c r="R1101" s="15">
        <f>IF(ДАННЫЕ!$F$1&gt;ДАННЫЕ!$N1101,IF(YEAR(ДАННЫЕ!$F$1)=YEAR(ДАННЫЕ!N1101),1,0),0)</f>
        <v>0</v>
      </c>
      <c r="S1101" s="15">
        <f>IF(ДАННЫЕ!$AA1101="2А",1,IF(ДАННЫЕ!$AA1101="2Б",2,IF(ДАННЫЕ!$AA1101="2В",3,IF(ДАННЫЕ!$AA1101=3,4,IF(ДАННЫЕ!$AA1101="4А",5,IF(ДАННЫЕ!$AA1101="4Б",6,IF(ДАННЫЕ!$AA1101="4В",7,IF(ДАННЫЕ!$AA1101=5,8,0))))))))</f>
        <v>0</v>
      </c>
      <c r="T1101" s="15">
        <f>IF(OR(ДАННЫЕ!$AC1101=2,ДАННЫЕ!$AD1101=2,ДАННЫЕ!$AE1101=2),2,IF(OR(ДАННЫЕ!$AC1101=1,ДАННЫЕ!$AD1101=1,ДАННЫЕ!$AE1101=1),1,0))</f>
        <v>0</v>
      </c>
    </row>
    <row r="1102" spans="1:20" x14ac:dyDescent="0.2">
      <c r="A1102" s="78">
        <f>IF(B1102&gt;0,IF(MONTH(ДАННЫЕ!$F$1)=MONTH(ДАННЫЕ!$B1102),1,0),0)</f>
        <v>0</v>
      </c>
      <c r="B1102" s="14">
        <f>IF(ДАННЫЕ!$B1102&gt;0,IF(YEAR(ДАННЫЕ!$F$1)=YEAR(ДАННЫЕ!$B1102),1,0),0)</f>
        <v>0</v>
      </c>
      <c r="C1102" s="14">
        <f>IF(ДАННЫЕ!$CM1102&gt;0,IF(YEAR(ДАННЫЕ!$F$1)=YEAR(ДАННЫЕ!$CM1102),1,0),0)</f>
        <v>0</v>
      </c>
      <c r="D1102" s="14">
        <f>IF(ДАННЫЕ!$CJ1102&gt;0,IF(ДАННЫЕ!$CL1102&gt;ДАННЫЕ!$F$1,1,IF(ДАННЫЕ!$CL1102&gt;0,0,1)),0)</f>
        <v>0</v>
      </c>
      <c r="E1102" s="43" t="str">
        <f ca="1">IF(ДАННЫЕ!$F$1&gt;0,IF(ДАННЫЕ!$G1102&gt;0,DATEDIF(ДАННЫЕ!$G1102,ДАННЫЕ!$F$1,"y"),""),IF(ДАННЫЕ!$G1102&gt;0,DATEDIF(ДАННЫЕ!$G1102,TODAY(),"y"),""))</f>
        <v/>
      </c>
      <c r="F1102" s="43" t="str">
        <f xml:space="preserve"> IF(ДАННЫЕ!$F1102="М",IF(E1102&gt;=18,IF(E1102&lt;60,1,""),""),"")&amp;IF(ДАННЫЕ!$F1102="Ж",IF(E1102&gt;=18,IF(E1102&lt;55,1,""),""),"")</f>
        <v/>
      </c>
      <c r="G1102" s="43" t="str">
        <f xml:space="preserve"> IF(ДАННЫЕ!$F1102="М",IF(E1102&gt;=60,2,""),"")&amp;IF(ДАННЫЕ!$F1102="Ж",IF(E1102&gt;=55,2,""),"")</f>
        <v/>
      </c>
      <c r="H1102" s="43" t="str">
        <f t="shared" ca="1" si="51"/>
        <v/>
      </c>
      <c r="I1102" s="43" t="str">
        <f t="shared" ca="1" si="52"/>
        <v>03</v>
      </c>
      <c r="J1102" s="28" t="str">
        <f ca="1">ДАННЫЕ!$F1102&amp;H1102&amp;I1102&amp;ДАННЫЕ!$I1102&amp;"m"&amp;IF(ДАННЫЕ!$I1102&gt;0,IF(ДАННЫЕ!$J1102&gt;0,0,1),"")&amp;"f"&amp;IF(ДАННЫЕ!$R1102&gt;0,IF(YEAR(ДАННЫЕ!$F$1)=YEAR(ДАННЫЕ!$R1102),1,0),0)&amp;"z"&amp;ДАННЫЕ!$R1102&amp;"p"&amp;ДАННЫЕ!$S1102&amp;"i"&amp;ДАННЫЕ!$T1102&amp;"h"&amp;ДАННЫЕ!$K1102&amp;"be"&amp;ДАННЫЕ!$BI1102&amp;"CD"&amp;IF(ДАННЫЕ!BF1102&gt;500,4,IF(ДАННЫЕ!BF1102&gt;350,3,IF(ДАННЫЕ!BF1102&gt;200,2,IF(ДАННЫЕ!BF1102&gt;0,1,0))))&amp;"g"&amp;B1102&amp;"d"&amp;H1102&amp;"l"&amp;ДАННЫЕ!AT1102&amp;"a"&amp;ДАННЫЕ!$V1102&amp;"v"&amp;R1102&amp;"k"&amp;ДАННЫЕ!$U1102&amp;"s"&amp;ДАННЫЕ!$Y1102&amp;"t"&amp;ДАННЫЕ!$X1102&amp;"b"&amp;IF(ДАННЫЕ!$Q1102&gt;1,1,0)&amp;"PP"&amp;ДАННЫЕ!Z1102&amp;"c"&amp;S1102&amp;"x"&amp;IF(ДАННЫЕ!$BY1102&gt;0,IF(YEAR(ДАННЫЕ!$F$1)=YEAR(ДАННЫЕ!$BY1102),1,0),0)&amp;"n"&amp;IF(ДАННЫЕ!$BZ1102&gt;0,IF(YEAR(ДАННЫЕ!$F$1)=YEAR(ДАННЫЕ!$BZ1102),1,0),0)&amp;"u"&amp;D1102&amp;"z"&amp;IF(ДАННЫЕ!$CL1102&gt;0,IF(YEAR(ДАННЫЕ!$F$1)&gt;YEAR(ДАННЫЕ!$CL1102),11,12),0)</f>
        <v>03mf0zpihbeCD0g0dlav0kstb0PPc0x0n0u0z0</v>
      </c>
      <c r="K1102" s="28" t="str">
        <f ca="1">ДАННЫЕ!$I1102&amp;"x"&amp;B1102&amp;"w"&amp;IF(T1102+ДАННЫЕ!AD1102+ДАННЫЕ!AE1102+ДАННЫЕ!AF1102+ДАННЫЕ!AG1102+ДАННЫЕ!AH1102+ДАННЫЕ!$AL1102+ДАННЫЕ!AI1102+ДАННЫЕ!AJ1102+ДАННЫЕ!AK1102+ДАННЫЕ!AP1102+ДАННЫЕ!AQ1102+ДАННЫЕ!AR1102+ДАННЫЕ!$AM1102+ДАННЫЕ!$AN1102+ДАННЫЕ!AS1102+ДАННЫЕ!AT1102&gt;0,1,0)&amp;IF(OR(T1102=2,ДАННЫЕ!AD1102=2,ДАННЫЕ!AE1102=2,ДАННЫЕ!AF1102=2,ДАННЫЕ!AG1102=2,ДАННЫЕ!AH1102=2,ДАННЫЕ!$AL1102=2,ДАННЫЕ!AI1102=2,ДАННЫЕ!AJ1102=2,ДАННЫЕ!AK1102=2,ДАННЫЕ!AP1102=2,ДАННЫЕ!AQ1102=2,ДАННЫЕ!AR1102=2,ДАННЫЕ!$AM1102=2,ДАННЫЕ!$AN1102=2,ДАННЫЕ!AS1102=2,ДАННЫЕ!AT1102=2),2,0)&amp;"t"&amp;IF(T1102&gt;0,"1"&amp;T1102,"00")&amp;"f"&amp;IF(ДАННЫЕ!$AC1102,"1"&amp;ДАННЫЕ!$AC1102,"00")&amp;"b"&amp;IF(ДАННЫЕ!$AD1102,"1"&amp;ДАННЫЕ!$AD1102,"00")&amp;"g"&amp;IF(ДАННЫЕ!$AF1102,"1"&amp;ДАННЫЕ!$AF1102,"00")&amp;"c"&amp;IF(ДАННЫЕ!$AG1102,"1"&amp;ДАННЫЕ!$AG1102,"00")&amp;"i"&amp;IF(ДАННЫЕ!$AH1102,"1"&amp;ДАННЫЕ!$AH1102,"00")&amp;"r"&amp;IF(ДАННЫЕ!$AL1102,"1"&amp;ДАННЫЕ!$AL1102,"00")&amp;"m"&amp;IF(ДАННЫЕ!$AI1102,"1"&amp;ДАННЫЕ!$AI1102,"00")&amp;"hS"&amp;IF(ДАННЫЕ!$AJ1102,"1"&amp;ДАННЫЕ!$AJ1102,"00")&amp;"hZ"&amp;IF(ДАННЫЕ!$AK1102,"1"&amp;ДАННЫЕ!$AK1102,"00")&amp;"p"&amp;IF(ДАННЫЕ!$AP1102,"1"&amp;ДАННЫЕ!$AP1102,"00")&amp;"k"&amp;IF(ДАННЫЕ!$AQ1102,"1"&amp;ДАННЫЕ!$AQ1102,"00")&amp;"z"&amp;IF(ДАННЫЕ!$AR1102,"1"&amp;ДАННЫЕ!$AR1102,"00")&amp;"j"&amp;IF(ДАННЫЕ!$AM1102,"1"&amp;ДАННЫЕ!$AM1102,"00")&amp;"n"&amp;IF(ДАННЫЕ!$AN1102,"1"&amp;ДАННЫЕ!$AN1102,"00")&amp;"E"&amp;ДАННЫЕ!BI1102&amp;"L"&amp;ДАННЫЕ!AO1102&amp;"h"&amp;IF(ДАННЫЕ!$AU1102&gt;0,1,0)&amp;"v"&amp;IF(ДАННЫЕ!$AW1102&gt;0,1,0)&amp;"a"&amp;IF(ДАННЫЕ!$AS1102,"1"&amp;ДАННЫЕ!$AS1102,"00")&amp;"s"&amp;IF(ДАННЫЕ!$AT1102,"1"&amp;ДАННЫЕ!$AT1102,"00")&amp;"u"&amp;IF(ДАННЫЕ!$CJ1102&gt;0,1,0)&amp;"y"&amp;B1102&amp;"d"&amp;H1102&amp;"e"&amp;F1102&amp;G1102</f>
        <v>x0w00t00f00b00g00c00i00r00m00hS00hZ00p00k00z00j00n00ELh0v0a00s00u0y0de</v>
      </c>
      <c r="L1102" s="28" t="str">
        <f ca="1">ДАННЫЕ!$I1102&amp;"VN"&amp;IF(ДАННЫЕ!AW1102&gt;0,11,10)&amp;"CD"&amp;IF(ДАННЫЕ!BF1102&gt;500,16,IF(ДАННЫЕ!BF1102&gt;350,15,IF(ДАННЫЕ!BF1102&gt;=200,14,IF(ДАННЫЕ!BF1102&gt;=100,13,IF(ДАННЫЕ!BF1102&gt;=50,12,IF(ДАННЫЕ!BF1102&gt;0,11,10))))))&amp;"AR"&amp;IF(ДАННЫЕ!BX1102&gt;0,1,0)&amp;"GD"&amp;B1102&amp;"VV"&amp;IF(E1102&gt;=5,IF(E1102&lt;18,1,0),0)</f>
        <v>VN10CD10AR0GD0VV0</v>
      </c>
      <c r="M1102" s="28" t="str">
        <f>ДАННЫЕ!$I1102&amp;"b"&amp;ДАННЫЕ!$BI1102&amp;"r"&amp;ДАННЫЕ!$BJ1102&amp;"CD"&amp;IF(ДАННЫЕ!BF1102&gt;0,IF(ДАННЫЕ!BF1102&lt;200,1,IF(ДАННЫЕ!BF1102&lt;350,2,3)),0)&amp;"h"&amp;IF(ДАННЫЕ!$BK1102+ДАННЫЕ!$BL1102+ДАННЫЕ!$BM1102&gt;0,1,0)&amp;"x"&amp;ДАННЫЕ!$BK1102&amp;"y"&amp;ДАННЫЕ!$BL1102&amp;"z"&amp;ДАННЫЕ!$BM1102&amp;"c"&amp;IF(ДАННЫЕ!$BK1102+ДАННЫЕ!$BL1102+ДАННЫЕ!$BM1102=3,1,0)&amp;"a"&amp;IF(ДАННЫЕ!$BQ1102+ДАННЫЕ!$BR1102&gt;0,1,0)&amp;"d"&amp;ДАННЫЕ!$BQ1102&amp;"v"&amp;ДАННЫЕ!$BR1102&amp;"p"&amp;ДАННЫЕ!$BS1102&amp;"n"&amp;ДАННЫЕ!$BU1102&amp;"t"&amp;ДАННЫЕ!$BV1102&amp;"o"&amp;ДАННЫЕ!$BT1102&amp;"l"&amp;IF(ДАННЫЕ!$BN1102&gt;0,1,0)&amp;ДАННЫЕ!$BN1102&amp;"g"&amp;ДАННЫЕ!$BO1102&amp;"s"&amp;ДАННЫЕ!$BP1102&amp;"DZ"&amp;IF(ДАННЫЕ!B1102-ДАННЫЕ!G1102 &lt; 60,IF(ДАННЫЕ!B1102-ДАННЫЕ!G1102 &gt;= 0,1,0),0)&amp;"u"&amp;IF(ДАННЫЕ!$CJ1102&gt;0,1,0)</f>
        <v>brCD0h0xyzc0a0dvpntol0gsDZ1u0</v>
      </c>
      <c r="N1102" s="28" t="str">
        <f ca="1">ДАННЫЕ!$F1102&amp;ДАННЫЕ!$I1102&amp;"g"&amp;B1102&amp;"cf"&amp;D1102&amp;"a"&amp;IF(ДАННЫЕ!$BX1102&gt;0,1,0)&amp;IF(ДАННЫЕ!$BF1102&gt;500,1,IF(ДАННЫЕ!$BF1102&gt;350,2,IF(ДАННЫЕ!$BF1102&gt;=200,3,IF(ДАННЫЕ!$BF1102&gt;=100,4,IF(ДАННЫЕ!$BF1102&gt;=50,5,IF(ДАННЫЕ!$BF1102&lt;50,6,0))))))&amp;"AR"&amp;IF(DATEDIF(ДАННЫЕ!$BX1102,ДАННЫЕ!$F$1,"y")&gt;1,1,0)&amp;"VG"&amp;IF(ДАННЫЕ!$BH1102="0",1,0)&amp;"o"&amp;IF(T1102+ДАННЫЕ!$AF1102+ДАННЫЕ!$AG1102+ДАННЫЕ!$AH1102+ДАННЫЕ!$AI1102+ДАННЫЕ!$AJ1102+ДАННЫЕ!$AP1102+ДАННЫЕ!$AQ1102+ДАННЫЕ!$AR1102+ДАННЫЕ!$AU1102+ДАННЫЕ!$AW1102+ДАННЫЕ!$AS1102+ДАННЫЕ!$AT1102&gt;0,1,0)&amp;"x"&amp;ДАННЫЕ!$AG1102&amp;"p"&amp;IF(ДАННЫЕ!$BY1102&gt;0,1,0)&amp;"v"&amp;IF(ДАННЫЕ!$BZ1102&gt;0,1,0)&amp;"n"&amp;ДАННЫЕ!$CA1102&amp;"t"&amp;ДАННЫЕ!$AY1102&amp;"k"&amp;ДАННЫЕ!$CB1102&amp;"q"&amp;ДАННЫЕ!$CC1102&amp;"w"&amp;ДАННЫЕ!$CD1102&amp;"e"&amp;ДАННЫЕ!$CE1102&amp;"m"&amp;ДАННЫЕ!$CF1102&amp;"c"&amp;ДАННЫЕ!$CG1102&amp;"z"&amp;ДАННЫЕ!$CH1102&amp;"d"&amp;IF(H1102=4,1,0)&amp;"s"&amp;IF(ДАННЫЕ!$J1102=1,0,1)&amp;"u"&amp;IF(ДАННЫЕ!$CJ1102&gt;0,1,0)</f>
        <v>g0cf0a06AR1VG0o0xp0v0ntkqwemczd0s1u0</v>
      </c>
      <c r="O1102" s="28" t="str">
        <f>ДАННЫЕ!$I1102&amp;"g"&amp;B1102&amp;A1102&amp;"f"&amp;P1102&amp;"c"&amp;IF(ДАННЫЕ!$U1102&gt;0,1,0)&amp;"s"&amp;IF(ДАННЫЕ!$Q1102&gt;0,IF(YEAR(ДАННЫЕ!$F$1)=YEAR(ДАННЫЕ!$Q1102),IF(MONTH(ДАННЫЕ!$F$1)=MONTH(ДАННЫЕ!$Q1102),111,11),1),0)&amp;"i"&amp;IF(ДАННЫЕ!$R1102+ДАННЫЕ!$S1102+ДАННЫЕ!$T1102=0,0,1)&amp;"h"&amp;IF(ДАННЫЕ!$P1102&gt;0,1,0)&amp;"p"&amp;IF(ДАННЫЕ!$CI1102&gt;0,IF(YEAR(ДАННЫЕ!$F$1)=YEAR(ДАННЫЕ!$CI1102),IF(MONTH(ДАННЫЕ!$F$1)=MONTH(ДАННЫЕ!$CI1102),111,11),1),0)&amp;"d"&amp;IF(ДАННЫЕ!$CJ1102&gt;0,IF(YEAR(ДАННЫЕ!$F$1)=YEAR(ДАННЫЕ!$CJ1102),IF(MONTH(ДАННЫЕ!$F$1)=MONTH(ДАННЫЕ!$CJ1102),111,11),1),0)&amp;"o"&amp;IF(ДАННЫЕ!$CK1102&gt;0,IF(MONTH(ДАННЫЕ!$F$1)=MONTH(ДАННЫЕ!$CK1102),111,11),0)&amp;"v"&amp;IF(ДАННЫЕ!$BE1102&gt;0,IF(MONTH(ДАННЫЕ!$F$1)=MONTH(ДАННЫЕ!$BE1102),111,11),0)</f>
        <v>g00f0c0s0i0h0p0d0o0v0</v>
      </c>
      <c r="P1102" s="15">
        <f t="shared" si="53"/>
        <v>0</v>
      </c>
      <c r="Q1102" s="15">
        <f>IF(ДАННЫЕ!$F$1&gt;ДАННЫЕ!$N1102,IF(YEAR(ДАННЫЕ!$F$1)=YEAR(ДАННЫЕ!M1102),1,0),0)</f>
        <v>0</v>
      </c>
      <c r="R1102" s="15">
        <f>IF(ДАННЫЕ!$F$1&gt;ДАННЫЕ!$N1102,IF(YEAR(ДАННЫЕ!$F$1)=YEAR(ДАННЫЕ!N1102),1,0),0)</f>
        <v>0</v>
      </c>
      <c r="S1102" s="15">
        <f>IF(ДАННЫЕ!$AA1102="2А",1,IF(ДАННЫЕ!$AA1102="2Б",2,IF(ДАННЫЕ!$AA1102="2В",3,IF(ДАННЫЕ!$AA1102=3,4,IF(ДАННЫЕ!$AA1102="4А",5,IF(ДАННЫЕ!$AA1102="4Б",6,IF(ДАННЫЕ!$AA1102="4В",7,IF(ДАННЫЕ!$AA1102=5,8,0))))))))</f>
        <v>0</v>
      </c>
      <c r="T1102" s="15">
        <f>IF(OR(ДАННЫЕ!$AC1102=2,ДАННЫЕ!$AD1102=2,ДАННЫЕ!$AE1102=2),2,IF(OR(ДАННЫЕ!$AC1102=1,ДАННЫЕ!$AD1102=1,ДАННЫЕ!$AE1102=1),1,0))</f>
        <v>0</v>
      </c>
    </row>
    <row r="1103" spans="1:20" x14ac:dyDescent="0.2">
      <c r="A1103" s="78">
        <f>IF(B1103&gt;0,IF(MONTH(ДАННЫЕ!$F$1)=MONTH(ДАННЫЕ!$B1103),1,0),0)</f>
        <v>0</v>
      </c>
      <c r="B1103" s="14">
        <f>IF(ДАННЫЕ!$B1103&gt;0,IF(YEAR(ДАННЫЕ!$F$1)=YEAR(ДАННЫЕ!$B1103),1,0),0)</f>
        <v>0</v>
      </c>
      <c r="C1103" s="14">
        <f>IF(ДАННЫЕ!$CM1103&gt;0,IF(YEAR(ДАННЫЕ!$F$1)=YEAR(ДАННЫЕ!$CM1103),1,0),0)</f>
        <v>0</v>
      </c>
      <c r="D1103" s="14">
        <f>IF(ДАННЫЕ!$CJ1103&gt;0,IF(ДАННЫЕ!$CL1103&gt;ДАННЫЕ!$F$1,1,IF(ДАННЫЕ!$CL1103&gt;0,0,1)),0)</f>
        <v>0</v>
      </c>
      <c r="E1103" s="43" t="str">
        <f ca="1">IF(ДАННЫЕ!$F$1&gt;0,IF(ДАННЫЕ!$G1103&gt;0,DATEDIF(ДАННЫЕ!$G1103,ДАННЫЕ!$F$1,"y"),""),IF(ДАННЫЕ!$G1103&gt;0,DATEDIF(ДАННЫЕ!$G1103,TODAY(),"y"),""))</f>
        <v/>
      </c>
      <c r="F1103" s="43" t="str">
        <f xml:space="preserve"> IF(ДАННЫЕ!$F1103="М",IF(E1103&gt;=18,IF(E1103&lt;60,1,""),""),"")&amp;IF(ДАННЫЕ!$F1103="Ж",IF(E1103&gt;=18,IF(E1103&lt;55,1,""),""),"")</f>
        <v/>
      </c>
      <c r="G1103" s="43" t="str">
        <f xml:space="preserve"> IF(ДАННЫЕ!$F1103="М",IF(E1103&gt;=60,2,""),"")&amp;IF(ДАННЫЕ!$F1103="Ж",IF(E1103&gt;=55,2,""),"")</f>
        <v/>
      </c>
      <c r="H1103" s="43" t="str">
        <f t="shared" ca="1" si="51"/>
        <v/>
      </c>
      <c r="I1103" s="43" t="str">
        <f t="shared" ca="1" si="52"/>
        <v>03</v>
      </c>
      <c r="J1103" s="28" t="str">
        <f ca="1">ДАННЫЕ!$F1103&amp;H1103&amp;I1103&amp;ДАННЫЕ!$I1103&amp;"m"&amp;IF(ДАННЫЕ!$I1103&gt;0,IF(ДАННЫЕ!$J1103&gt;0,0,1),"")&amp;"f"&amp;IF(ДАННЫЕ!$R1103&gt;0,IF(YEAR(ДАННЫЕ!$F$1)=YEAR(ДАННЫЕ!$R1103),1,0),0)&amp;"z"&amp;ДАННЫЕ!$R1103&amp;"p"&amp;ДАННЫЕ!$S1103&amp;"i"&amp;ДАННЫЕ!$T1103&amp;"h"&amp;ДАННЫЕ!$K1103&amp;"be"&amp;ДАННЫЕ!$BI1103&amp;"CD"&amp;IF(ДАННЫЕ!BF1103&gt;500,4,IF(ДАННЫЕ!BF1103&gt;350,3,IF(ДАННЫЕ!BF1103&gt;200,2,IF(ДАННЫЕ!BF1103&gt;0,1,0))))&amp;"g"&amp;B1103&amp;"d"&amp;H1103&amp;"l"&amp;ДАННЫЕ!AT1103&amp;"a"&amp;ДАННЫЕ!$V1103&amp;"v"&amp;R1103&amp;"k"&amp;ДАННЫЕ!$U1103&amp;"s"&amp;ДАННЫЕ!$Y1103&amp;"t"&amp;ДАННЫЕ!$X1103&amp;"b"&amp;IF(ДАННЫЕ!$Q1103&gt;1,1,0)&amp;"PP"&amp;ДАННЫЕ!Z1103&amp;"c"&amp;S1103&amp;"x"&amp;IF(ДАННЫЕ!$BY1103&gt;0,IF(YEAR(ДАННЫЕ!$F$1)=YEAR(ДАННЫЕ!$BY1103),1,0),0)&amp;"n"&amp;IF(ДАННЫЕ!$BZ1103&gt;0,IF(YEAR(ДАННЫЕ!$F$1)=YEAR(ДАННЫЕ!$BZ1103),1,0),0)&amp;"u"&amp;D1103&amp;"z"&amp;IF(ДАННЫЕ!$CL1103&gt;0,IF(YEAR(ДАННЫЕ!$F$1)&gt;YEAR(ДАННЫЕ!$CL1103),11,12),0)</f>
        <v>03mf0zpihbeCD0g0dlav0kstb0PPc0x0n0u0z0</v>
      </c>
      <c r="K1103" s="28" t="str">
        <f ca="1">ДАННЫЕ!$I1103&amp;"x"&amp;B1103&amp;"w"&amp;IF(T1103+ДАННЫЕ!AD1103+ДАННЫЕ!AE1103+ДАННЫЕ!AF1103+ДАННЫЕ!AG1103+ДАННЫЕ!AH1103+ДАННЫЕ!$AL1103+ДАННЫЕ!AI1103+ДАННЫЕ!AJ1103+ДАННЫЕ!AK1103+ДАННЫЕ!AP1103+ДАННЫЕ!AQ1103+ДАННЫЕ!AR1103+ДАННЫЕ!$AM1103+ДАННЫЕ!$AN1103+ДАННЫЕ!AS1103+ДАННЫЕ!AT1103&gt;0,1,0)&amp;IF(OR(T1103=2,ДАННЫЕ!AD1103=2,ДАННЫЕ!AE1103=2,ДАННЫЕ!AF1103=2,ДАННЫЕ!AG1103=2,ДАННЫЕ!AH1103=2,ДАННЫЕ!$AL1103=2,ДАННЫЕ!AI1103=2,ДАННЫЕ!AJ1103=2,ДАННЫЕ!AK1103=2,ДАННЫЕ!AP1103=2,ДАННЫЕ!AQ1103=2,ДАННЫЕ!AR1103=2,ДАННЫЕ!$AM1103=2,ДАННЫЕ!$AN1103=2,ДАННЫЕ!AS1103=2,ДАННЫЕ!AT1103=2),2,0)&amp;"t"&amp;IF(T1103&gt;0,"1"&amp;T1103,"00")&amp;"f"&amp;IF(ДАННЫЕ!$AC1103,"1"&amp;ДАННЫЕ!$AC1103,"00")&amp;"b"&amp;IF(ДАННЫЕ!$AD1103,"1"&amp;ДАННЫЕ!$AD1103,"00")&amp;"g"&amp;IF(ДАННЫЕ!$AF1103,"1"&amp;ДАННЫЕ!$AF1103,"00")&amp;"c"&amp;IF(ДАННЫЕ!$AG1103,"1"&amp;ДАННЫЕ!$AG1103,"00")&amp;"i"&amp;IF(ДАННЫЕ!$AH1103,"1"&amp;ДАННЫЕ!$AH1103,"00")&amp;"r"&amp;IF(ДАННЫЕ!$AL1103,"1"&amp;ДАННЫЕ!$AL1103,"00")&amp;"m"&amp;IF(ДАННЫЕ!$AI1103,"1"&amp;ДАННЫЕ!$AI1103,"00")&amp;"hS"&amp;IF(ДАННЫЕ!$AJ1103,"1"&amp;ДАННЫЕ!$AJ1103,"00")&amp;"hZ"&amp;IF(ДАННЫЕ!$AK1103,"1"&amp;ДАННЫЕ!$AK1103,"00")&amp;"p"&amp;IF(ДАННЫЕ!$AP1103,"1"&amp;ДАННЫЕ!$AP1103,"00")&amp;"k"&amp;IF(ДАННЫЕ!$AQ1103,"1"&amp;ДАННЫЕ!$AQ1103,"00")&amp;"z"&amp;IF(ДАННЫЕ!$AR1103,"1"&amp;ДАННЫЕ!$AR1103,"00")&amp;"j"&amp;IF(ДАННЫЕ!$AM1103,"1"&amp;ДАННЫЕ!$AM1103,"00")&amp;"n"&amp;IF(ДАННЫЕ!$AN1103,"1"&amp;ДАННЫЕ!$AN1103,"00")&amp;"E"&amp;ДАННЫЕ!BI1103&amp;"L"&amp;ДАННЫЕ!AO1103&amp;"h"&amp;IF(ДАННЫЕ!$AU1103&gt;0,1,0)&amp;"v"&amp;IF(ДАННЫЕ!$AW1103&gt;0,1,0)&amp;"a"&amp;IF(ДАННЫЕ!$AS1103,"1"&amp;ДАННЫЕ!$AS1103,"00")&amp;"s"&amp;IF(ДАННЫЕ!$AT1103,"1"&amp;ДАННЫЕ!$AT1103,"00")&amp;"u"&amp;IF(ДАННЫЕ!$CJ1103&gt;0,1,0)&amp;"y"&amp;B1103&amp;"d"&amp;H1103&amp;"e"&amp;F1103&amp;G1103</f>
        <v>x0w00t00f00b00g00c00i00r00m00hS00hZ00p00k00z00j00n00ELh0v0a00s00u0y0de</v>
      </c>
      <c r="L1103" s="28" t="str">
        <f ca="1">ДАННЫЕ!$I1103&amp;"VN"&amp;IF(ДАННЫЕ!AW1103&gt;0,11,10)&amp;"CD"&amp;IF(ДАННЫЕ!BF1103&gt;500,16,IF(ДАННЫЕ!BF1103&gt;350,15,IF(ДАННЫЕ!BF1103&gt;=200,14,IF(ДАННЫЕ!BF1103&gt;=100,13,IF(ДАННЫЕ!BF1103&gt;=50,12,IF(ДАННЫЕ!BF1103&gt;0,11,10))))))&amp;"AR"&amp;IF(ДАННЫЕ!BX1103&gt;0,1,0)&amp;"GD"&amp;B1103&amp;"VV"&amp;IF(E1103&gt;=5,IF(E1103&lt;18,1,0),0)</f>
        <v>VN10CD10AR0GD0VV0</v>
      </c>
      <c r="M1103" s="28" t="str">
        <f>ДАННЫЕ!$I1103&amp;"b"&amp;ДАННЫЕ!$BI1103&amp;"r"&amp;ДАННЫЕ!$BJ1103&amp;"CD"&amp;IF(ДАННЫЕ!BF1103&gt;0,IF(ДАННЫЕ!BF1103&lt;200,1,IF(ДАННЫЕ!BF1103&lt;350,2,3)),0)&amp;"h"&amp;IF(ДАННЫЕ!$BK1103+ДАННЫЕ!$BL1103+ДАННЫЕ!$BM1103&gt;0,1,0)&amp;"x"&amp;ДАННЫЕ!$BK1103&amp;"y"&amp;ДАННЫЕ!$BL1103&amp;"z"&amp;ДАННЫЕ!$BM1103&amp;"c"&amp;IF(ДАННЫЕ!$BK1103+ДАННЫЕ!$BL1103+ДАННЫЕ!$BM1103=3,1,0)&amp;"a"&amp;IF(ДАННЫЕ!$BQ1103+ДАННЫЕ!$BR1103&gt;0,1,0)&amp;"d"&amp;ДАННЫЕ!$BQ1103&amp;"v"&amp;ДАННЫЕ!$BR1103&amp;"p"&amp;ДАННЫЕ!$BS1103&amp;"n"&amp;ДАННЫЕ!$BU1103&amp;"t"&amp;ДАННЫЕ!$BV1103&amp;"o"&amp;ДАННЫЕ!$BT1103&amp;"l"&amp;IF(ДАННЫЕ!$BN1103&gt;0,1,0)&amp;ДАННЫЕ!$BN1103&amp;"g"&amp;ДАННЫЕ!$BO1103&amp;"s"&amp;ДАННЫЕ!$BP1103&amp;"DZ"&amp;IF(ДАННЫЕ!B1103-ДАННЫЕ!G1103 &lt; 60,IF(ДАННЫЕ!B1103-ДАННЫЕ!G1103 &gt;= 0,1,0),0)&amp;"u"&amp;IF(ДАННЫЕ!$CJ1103&gt;0,1,0)</f>
        <v>brCD0h0xyzc0a0dvpntol0gsDZ1u0</v>
      </c>
      <c r="N1103" s="28" t="str">
        <f ca="1">ДАННЫЕ!$F1103&amp;ДАННЫЕ!$I1103&amp;"g"&amp;B1103&amp;"cf"&amp;D1103&amp;"a"&amp;IF(ДАННЫЕ!$BX1103&gt;0,1,0)&amp;IF(ДАННЫЕ!$BF1103&gt;500,1,IF(ДАННЫЕ!$BF1103&gt;350,2,IF(ДАННЫЕ!$BF1103&gt;=200,3,IF(ДАННЫЕ!$BF1103&gt;=100,4,IF(ДАННЫЕ!$BF1103&gt;=50,5,IF(ДАННЫЕ!$BF1103&lt;50,6,0))))))&amp;"AR"&amp;IF(DATEDIF(ДАННЫЕ!$BX1103,ДАННЫЕ!$F$1,"y")&gt;1,1,0)&amp;"VG"&amp;IF(ДАННЫЕ!$BH1103="0",1,0)&amp;"o"&amp;IF(T1103+ДАННЫЕ!$AF1103+ДАННЫЕ!$AG1103+ДАННЫЕ!$AH1103+ДАННЫЕ!$AI1103+ДАННЫЕ!$AJ1103+ДАННЫЕ!$AP1103+ДАННЫЕ!$AQ1103+ДАННЫЕ!$AR1103+ДАННЫЕ!$AU1103+ДАННЫЕ!$AW1103+ДАННЫЕ!$AS1103+ДАННЫЕ!$AT1103&gt;0,1,0)&amp;"x"&amp;ДАННЫЕ!$AG1103&amp;"p"&amp;IF(ДАННЫЕ!$BY1103&gt;0,1,0)&amp;"v"&amp;IF(ДАННЫЕ!$BZ1103&gt;0,1,0)&amp;"n"&amp;ДАННЫЕ!$CA1103&amp;"t"&amp;ДАННЫЕ!$AY1103&amp;"k"&amp;ДАННЫЕ!$CB1103&amp;"q"&amp;ДАННЫЕ!$CC1103&amp;"w"&amp;ДАННЫЕ!$CD1103&amp;"e"&amp;ДАННЫЕ!$CE1103&amp;"m"&amp;ДАННЫЕ!$CF1103&amp;"c"&amp;ДАННЫЕ!$CG1103&amp;"z"&amp;ДАННЫЕ!$CH1103&amp;"d"&amp;IF(H1103=4,1,0)&amp;"s"&amp;IF(ДАННЫЕ!$J1103=1,0,1)&amp;"u"&amp;IF(ДАННЫЕ!$CJ1103&gt;0,1,0)</f>
        <v>g0cf0a06AR1VG0o0xp0v0ntkqwemczd0s1u0</v>
      </c>
      <c r="O1103" s="28" t="str">
        <f>ДАННЫЕ!$I1103&amp;"g"&amp;B1103&amp;A1103&amp;"f"&amp;P1103&amp;"c"&amp;IF(ДАННЫЕ!$U1103&gt;0,1,0)&amp;"s"&amp;IF(ДАННЫЕ!$Q1103&gt;0,IF(YEAR(ДАННЫЕ!$F$1)=YEAR(ДАННЫЕ!$Q1103),IF(MONTH(ДАННЫЕ!$F$1)=MONTH(ДАННЫЕ!$Q1103),111,11),1),0)&amp;"i"&amp;IF(ДАННЫЕ!$R1103+ДАННЫЕ!$S1103+ДАННЫЕ!$T1103=0,0,1)&amp;"h"&amp;IF(ДАННЫЕ!$P1103&gt;0,1,0)&amp;"p"&amp;IF(ДАННЫЕ!$CI1103&gt;0,IF(YEAR(ДАННЫЕ!$F$1)=YEAR(ДАННЫЕ!$CI1103),IF(MONTH(ДАННЫЕ!$F$1)=MONTH(ДАННЫЕ!$CI1103),111,11),1),0)&amp;"d"&amp;IF(ДАННЫЕ!$CJ1103&gt;0,IF(YEAR(ДАННЫЕ!$F$1)=YEAR(ДАННЫЕ!$CJ1103),IF(MONTH(ДАННЫЕ!$F$1)=MONTH(ДАННЫЕ!$CJ1103),111,11),1),0)&amp;"o"&amp;IF(ДАННЫЕ!$CK1103&gt;0,IF(MONTH(ДАННЫЕ!$F$1)=MONTH(ДАННЫЕ!$CK1103),111,11),0)&amp;"v"&amp;IF(ДАННЫЕ!$BE1103&gt;0,IF(MONTH(ДАННЫЕ!$F$1)=MONTH(ДАННЫЕ!$BE1103),111,11),0)</f>
        <v>g00f0c0s0i0h0p0d0o0v0</v>
      </c>
      <c r="P1103" s="15">
        <f t="shared" si="53"/>
        <v>0</v>
      </c>
      <c r="Q1103" s="15">
        <f>IF(ДАННЫЕ!$F$1&gt;ДАННЫЕ!$N1103,IF(YEAR(ДАННЫЕ!$F$1)=YEAR(ДАННЫЕ!M1103),1,0),0)</f>
        <v>0</v>
      </c>
      <c r="R1103" s="15">
        <f>IF(ДАННЫЕ!$F$1&gt;ДАННЫЕ!$N1103,IF(YEAR(ДАННЫЕ!$F$1)=YEAR(ДАННЫЕ!N1103),1,0),0)</f>
        <v>0</v>
      </c>
      <c r="S1103" s="15">
        <f>IF(ДАННЫЕ!$AA1103="2А",1,IF(ДАННЫЕ!$AA1103="2Б",2,IF(ДАННЫЕ!$AA1103="2В",3,IF(ДАННЫЕ!$AA1103=3,4,IF(ДАННЫЕ!$AA1103="4А",5,IF(ДАННЫЕ!$AA1103="4Б",6,IF(ДАННЫЕ!$AA1103="4В",7,IF(ДАННЫЕ!$AA1103=5,8,0))))))))</f>
        <v>0</v>
      </c>
      <c r="T1103" s="15">
        <f>IF(OR(ДАННЫЕ!$AC1103=2,ДАННЫЕ!$AD1103=2,ДАННЫЕ!$AE1103=2),2,IF(OR(ДАННЫЕ!$AC1103=1,ДАННЫЕ!$AD1103=1,ДАННЫЕ!$AE1103=1),1,0))</f>
        <v>0</v>
      </c>
    </row>
    <row r="1104" spans="1:20" x14ac:dyDescent="0.2">
      <c r="A1104" s="78">
        <f>IF(B1104&gt;0,IF(MONTH(ДАННЫЕ!$F$1)=MONTH(ДАННЫЕ!$B1104),1,0),0)</f>
        <v>0</v>
      </c>
      <c r="B1104" s="14">
        <f>IF(ДАННЫЕ!$B1104&gt;0,IF(YEAR(ДАННЫЕ!$F$1)=YEAR(ДАННЫЕ!$B1104),1,0),0)</f>
        <v>0</v>
      </c>
      <c r="C1104" s="14">
        <f>IF(ДАННЫЕ!$CM1104&gt;0,IF(YEAR(ДАННЫЕ!$F$1)=YEAR(ДАННЫЕ!$CM1104),1,0),0)</f>
        <v>0</v>
      </c>
      <c r="D1104" s="14">
        <f>IF(ДАННЫЕ!$CJ1104&gt;0,IF(ДАННЫЕ!$CL1104&gt;ДАННЫЕ!$F$1,1,IF(ДАННЫЕ!$CL1104&gt;0,0,1)),0)</f>
        <v>0</v>
      </c>
      <c r="E1104" s="43" t="str">
        <f ca="1">IF(ДАННЫЕ!$F$1&gt;0,IF(ДАННЫЕ!$G1104&gt;0,DATEDIF(ДАННЫЕ!$G1104,ДАННЫЕ!$F$1,"y"),""),IF(ДАННЫЕ!$G1104&gt;0,DATEDIF(ДАННЫЕ!$G1104,TODAY(),"y"),""))</f>
        <v/>
      </c>
      <c r="F1104" s="43" t="str">
        <f xml:space="preserve"> IF(ДАННЫЕ!$F1104="М",IF(E1104&gt;=18,IF(E1104&lt;60,1,""),""),"")&amp;IF(ДАННЫЕ!$F1104="Ж",IF(E1104&gt;=18,IF(E1104&lt;55,1,""),""),"")</f>
        <v/>
      </c>
      <c r="G1104" s="43" t="str">
        <f xml:space="preserve"> IF(ДАННЫЕ!$F1104="М",IF(E1104&gt;=60,2,""),"")&amp;IF(ДАННЫЕ!$F1104="Ж",IF(E1104&gt;=55,2,""),"")</f>
        <v/>
      </c>
      <c r="H1104" s="43" t="str">
        <f t="shared" ca="1" si="51"/>
        <v/>
      </c>
      <c r="I1104" s="43" t="str">
        <f t="shared" ca="1" si="52"/>
        <v>03</v>
      </c>
      <c r="J1104" s="28" t="str">
        <f ca="1">ДАННЫЕ!$F1104&amp;H1104&amp;I1104&amp;ДАННЫЕ!$I1104&amp;"m"&amp;IF(ДАННЫЕ!$I1104&gt;0,IF(ДАННЫЕ!$J1104&gt;0,0,1),"")&amp;"f"&amp;IF(ДАННЫЕ!$R1104&gt;0,IF(YEAR(ДАННЫЕ!$F$1)=YEAR(ДАННЫЕ!$R1104),1,0),0)&amp;"z"&amp;ДАННЫЕ!$R1104&amp;"p"&amp;ДАННЫЕ!$S1104&amp;"i"&amp;ДАННЫЕ!$T1104&amp;"h"&amp;ДАННЫЕ!$K1104&amp;"be"&amp;ДАННЫЕ!$BI1104&amp;"CD"&amp;IF(ДАННЫЕ!BF1104&gt;500,4,IF(ДАННЫЕ!BF1104&gt;350,3,IF(ДАННЫЕ!BF1104&gt;200,2,IF(ДАННЫЕ!BF1104&gt;0,1,0))))&amp;"g"&amp;B1104&amp;"d"&amp;H1104&amp;"l"&amp;ДАННЫЕ!AT1104&amp;"a"&amp;ДАННЫЕ!$V1104&amp;"v"&amp;R1104&amp;"k"&amp;ДАННЫЕ!$U1104&amp;"s"&amp;ДАННЫЕ!$Y1104&amp;"t"&amp;ДАННЫЕ!$X1104&amp;"b"&amp;IF(ДАННЫЕ!$Q1104&gt;1,1,0)&amp;"PP"&amp;ДАННЫЕ!Z1104&amp;"c"&amp;S1104&amp;"x"&amp;IF(ДАННЫЕ!$BY1104&gt;0,IF(YEAR(ДАННЫЕ!$F$1)=YEAR(ДАННЫЕ!$BY1104),1,0),0)&amp;"n"&amp;IF(ДАННЫЕ!$BZ1104&gt;0,IF(YEAR(ДАННЫЕ!$F$1)=YEAR(ДАННЫЕ!$BZ1104),1,0),0)&amp;"u"&amp;D1104&amp;"z"&amp;IF(ДАННЫЕ!$CL1104&gt;0,IF(YEAR(ДАННЫЕ!$F$1)&gt;YEAR(ДАННЫЕ!$CL1104),11,12),0)</f>
        <v>03mf0zpihbeCD0g0dlav0kstb0PPc0x0n0u0z0</v>
      </c>
      <c r="K1104" s="28" t="str">
        <f ca="1">ДАННЫЕ!$I1104&amp;"x"&amp;B1104&amp;"w"&amp;IF(T1104+ДАННЫЕ!AD1104+ДАННЫЕ!AE1104+ДАННЫЕ!AF1104+ДАННЫЕ!AG1104+ДАННЫЕ!AH1104+ДАННЫЕ!$AL1104+ДАННЫЕ!AI1104+ДАННЫЕ!AJ1104+ДАННЫЕ!AK1104+ДАННЫЕ!AP1104+ДАННЫЕ!AQ1104+ДАННЫЕ!AR1104+ДАННЫЕ!$AM1104+ДАННЫЕ!$AN1104+ДАННЫЕ!AS1104+ДАННЫЕ!AT1104&gt;0,1,0)&amp;IF(OR(T1104=2,ДАННЫЕ!AD1104=2,ДАННЫЕ!AE1104=2,ДАННЫЕ!AF1104=2,ДАННЫЕ!AG1104=2,ДАННЫЕ!AH1104=2,ДАННЫЕ!$AL1104=2,ДАННЫЕ!AI1104=2,ДАННЫЕ!AJ1104=2,ДАННЫЕ!AK1104=2,ДАННЫЕ!AP1104=2,ДАННЫЕ!AQ1104=2,ДАННЫЕ!AR1104=2,ДАННЫЕ!$AM1104=2,ДАННЫЕ!$AN1104=2,ДАННЫЕ!AS1104=2,ДАННЫЕ!AT1104=2),2,0)&amp;"t"&amp;IF(T1104&gt;0,"1"&amp;T1104,"00")&amp;"f"&amp;IF(ДАННЫЕ!$AC1104,"1"&amp;ДАННЫЕ!$AC1104,"00")&amp;"b"&amp;IF(ДАННЫЕ!$AD1104,"1"&amp;ДАННЫЕ!$AD1104,"00")&amp;"g"&amp;IF(ДАННЫЕ!$AF1104,"1"&amp;ДАННЫЕ!$AF1104,"00")&amp;"c"&amp;IF(ДАННЫЕ!$AG1104,"1"&amp;ДАННЫЕ!$AG1104,"00")&amp;"i"&amp;IF(ДАННЫЕ!$AH1104,"1"&amp;ДАННЫЕ!$AH1104,"00")&amp;"r"&amp;IF(ДАННЫЕ!$AL1104,"1"&amp;ДАННЫЕ!$AL1104,"00")&amp;"m"&amp;IF(ДАННЫЕ!$AI1104,"1"&amp;ДАННЫЕ!$AI1104,"00")&amp;"hS"&amp;IF(ДАННЫЕ!$AJ1104,"1"&amp;ДАННЫЕ!$AJ1104,"00")&amp;"hZ"&amp;IF(ДАННЫЕ!$AK1104,"1"&amp;ДАННЫЕ!$AK1104,"00")&amp;"p"&amp;IF(ДАННЫЕ!$AP1104,"1"&amp;ДАННЫЕ!$AP1104,"00")&amp;"k"&amp;IF(ДАННЫЕ!$AQ1104,"1"&amp;ДАННЫЕ!$AQ1104,"00")&amp;"z"&amp;IF(ДАННЫЕ!$AR1104,"1"&amp;ДАННЫЕ!$AR1104,"00")&amp;"j"&amp;IF(ДАННЫЕ!$AM1104,"1"&amp;ДАННЫЕ!$AM1104,"00")&amp;"n"&amp;IF(ДАННЫЕ!$AN1104,"1"&amp;ДАННЫЕ!$AN1104,"00")&amp;"E"&amp;ДАННЫЕ!BI1104&amp;"L"&amp;ДАННЫЕ!AO1104&amp;"h"&amp;IF(ДАННЫЕ!$AU1104&gt;0,1,0)&amp;"v"&amp;IF(ДАННЫЕ!$AW1104&gt;0,1,0)&amp;"a"&amp;IF(ДАННЫЕ!$AS1104,"1"&amp;ДАННЫЕ!$AS1104,"00")&amp;"s"&amp;IF(ДАННЫЕ!$AT1104,"1"&amp;ДАННЫЕ!$AT1104,"00")&amp;"u"&amp;IF(ДАННЫЕ!$CJ1104&gt;0,1,0)&amp;"y"&amp;B1104&amp;"d"&amp;H1104&amp;"e"&amp;F1104&amp;G1104</f>
        <v>x0w00t00f00b00g00c00i00r00m00hS00hZ00p00k00z00j00n00ELh0v0a00s00u0y0de</v>
      </c>
      <c r="L1104" s="28" t="str">
        <f ca="1">ДАННЫЕ!$I1104&amp;"VN"&amp;IF(ДАННЫЕ!AW1104&gt;0,11,10)&amp;"CD"&amp;IF(ДАННЫЕ!BF1104&gt;500,16,IF(ДАННЫЕ!BF1104&gt;350,15,IF(ДАННЫЕ!BF1104&gt;=200,14,IF(ДАННЫЕ!BF1104&gt;=100,13,IF(ДАННЫЕ!BF1104&gt;=50,12,IF(ДАННЫЕ!BF1104&gt;0,11,10))))))&amp;"AR"&amp;IF(ДАННЫЕ!BX1104&gt;0,1,0)&amp;"GD"&amp;B1104&amp;"VV"&amp;IF(E1104&gt;=5,IF(E1104&lt;18,1,0),0)</f>
        <v>VN10CD10AR0GD0VV0</v>
      </c>
      <c r="M1104" s="28" t="str">
        <f>ДАННЫЕ!$I1104&amp;"b"&amp;ДАННЫЕ!$BI1104&amp;"r"&amp;ДАННЫЕ!$BJ1104&amp;"CD"&amp;IF(ДАННЫЕ!BF1104&gt;0,IF(ДАННЫЕ!BF1104&lt;200,1,IF(ДАННЫЕ!BF1104&lt;350,2,3)),0)&amp;"h"&amp;IF(ДАННЫЕ!$BK1104+ДАННЫЕ!$BL1104+ДАННЫЕ!$BM1104&gt;0,1,0)&amp;"x"&amp;ДАННЫЕ!$BK1104&amp;"y"&amp;ДАННЫЕ!$BL1104&amp;"z"&amp;ДАННЫЕ!$BM1104&amp;"c"&amp;IF(ДАННЫЕ!$BK1104+ДАННЫЕ!$BL1104+ДАННЫЕ!$BM1104=3,1,0)&amp;"a"&amp;IF(ДАННЫЕ!$BQ1104+ДАННЫЕ!$BR1104&gt;0,1,0)&amp;"d"&amp;ДАННЫЕ!$BQ1104&amp;"v"&amp;ДАННЫЕ!$BR1104&amp;"p"&amp;ДАННЫЕ!$BS1104&amp;"n"&amp;ДАННЫЕ!$BU1104&amp;"t"&amp;ДАННЫЕ!$BV1104&amp;"o"&amp;ДАННЫЕ!$BT1104&amp;"l"&amp;IF(ДАННЫЕ!$BN1104&gt;0,1,0)&amp;ДАННЫЕ!$BN1104&amp;"g"&amp;ДАННЫЕ!$BO1104&amp;"s"&amp;ДАННЫЕ!$BP1104&amp;"DZ"&amp;IF(ДАННЫЕ!B1104-ДАННЫЕ!G1104 &lt; 60,IF(ДАННЫЕ!B1104-ДАННЫЕ!G1104 &gt;= 0,1,0),0)&amp;"u"&amp;IF(ДАННЫЕ!$CJ1104&gt;0,1,0)</f>
        <v>brCD0h0xyzc0a0dvpntol0gsDZ1u0</v>
      </c>
      <c r="N1104" s="28" t="str">
        <f ca="1">ДАННЫЕ!$F1104&amp;ДАННЫЕ!$I1104&amp;"g"&amp;B1104&amp;"cf"&amp;D1104&amp;"a"&amp;IF(ДАННЫЕ!$BX1104&gt;0,1,0)&amp;IF(ДАННЫЕ!$BF1104&gt;500,1,IF(ДАННЫЕ!$BF1104&gt;350,2,IF(ДАННЫЕ!$BF1104&gt;=200,3,IF(ДАННЫЕ!$BF1104&gt;=100,4,IF(ДАННЫЕ!$BF1104&gt;=50,5,IF(ДАННЫЕ!$BF1104&lt;50,6,0))))))&amp;"AR"&amp;IF(DATEDIF(ДАННЫЕ!$BX1104,ДАННЫЕ!$F$1,"y")&gt;1,1,0)&amp;"VG"&amp;IF(ДАННЫЕ!$BH1104="0",1,0)&amp;"o"&amp;IF(T1104+ДАННЫЕ!$AF1104+ДАННЫЕ!$AG1104+ДАННЫЕ!$AH1104+ДАННЫЕ!$AI1104+ДАННЫЕ!$AJ1104+ДАННЫЕ!$AP1104+ДАННЫЕ!$AQ1104+ДАННЫЕ!$AR1104+ДАННЫЕ!$AU1104+ДАННЫЕ!$AW1104+ДАННЫЕ!$AS1104+ДАННЫЕ!$AT1104&gt;0,1,0)&amp;"x"&amp;ДАННЫЕ!$AG1104&amp;"p"&amp;IF(ДАННЫЕ!$BY1104&gt;0,1,0)&amp;"v"&amp;IF(ДАННЫЕ!$BZ1104&gt;0,1,0)&amp;"n"&amp;ДАННЫЕ!$CA1104&amp;"t"&amp;ДАННЫЕ!$AY1104&amp;"k"&amp;ДАННЫЕ!$CB1104&amp;"q"&amp;ДАННЫЕ!$CC1104&amp;"w"&amp;ДАННЫЕ!$CD1104&amp;"e"&amp;ДАННЫЕ!$CE1104&amp;"m"&amp;ДАННЫЕ!$CF1104&amp;"c"&amp;ДАННЫЕ!$CG1104&amp;"z"&amp;ДАННЫЕ!$CH1104&amp;"d"&amp;IF(H1104=4,1,0)&amp;"s"&amp;IF(ДАННЫЕ!$J1104=1,0,1)&amp;"u"&amp;IF(ДАННЫЕ!$CJ1104&gt;0,1,0)</f>
        <v>g0cf0a06AR1VG0o0xp0v0ntkqwemczd0s1u0</v>
      </c>
      <c r="O1104" s="28" t="str">
        <f>ДАННЫЕ!$I1104&amp;"g"&amp;B1104&amp;A1104&amp;"f"&amp;P1104&amp;"c"&amp;IF(ДАННЫЕ!$U1104&gt;0,1,0)&amp;"s"&amp;IF(ДАННЫЕ!$Q1104&gt;0,IF(YEAR(ДАННЫЕ!$F$1)=YEAR(ДАННЫЕ!$Q1104),IF(MONTH(ДАННЫЕ!$F$1)=MONTH(ДАННЫЕ!$Q1104),111,11),1),0)&amp;"i"&amp;IF(ДАННЫЕ!$R1104+ДАННЫЕ!$S1104+ДАННЫЕ!$T1104=0,0,1)&amp;"h"&amp;IF(ДАННЫЕ!$P1104&gt;0,1,0)&amp;"p"&amp;IF(ДАННЫЕ!$CI1104&gt;0,IF(YEAR(ДАННЫЕ!$F$1)=YEAR(ДАННЫЕ!$CI1104),IF(MONTH(ДАННЫЕ!$F$1)=MONTH(ДАННЫЕ!$CI1104),111,11),1),0)&amp;"d"&amp;IF(ДАННЫЕ!$CJ1104&gt;0,IF(YEAR(ДАННЫЕ!$F$1)=YEAR(ДАННЫЕ!$CJ1104),IF(MONTH(ДАННЫЕ!$F$1)=MONTH(ДАННЫЕ!$CJ1104),111,11),1),0)&amp;"o"&amp;IF(ДАННЫЕ!$CK1104&gt;0,IF(MONTH(ДАННЫЕ!$F$1)=MONTH(ДАННЫЕ!$CK1104),111,11),0)&amp;"v"&amp;IF(ДАННЫЕ!$BE1104&gt;0,IF(MONTH(ДАННЫЕ!$F$1)=MONTH(ДАННЫЕ!$BE1104),111,11),0)</f>
        <v>g00f0c0s0i0h0p0d0o0v0</v>
      </c>
      <c r="P1104" s="15">
        <f t="shared" si="53"/>
        <v>0</v>
      </c>
      <c r="Q1104" s="15">
        <f>IF(ДАННЫЕ!$F$1&gt;ДАННЫЕ!$N1104,IF(YEAR(ДАННЫЕ!$F$1)=YEAR(ДАННЫЕ!M1104),1,0),0)</f>
        <v>0</v>
      </c>
      <c r="R1104" s="15">
        <f>IF(ДАННЫЕ!$F$1&gt;ДАННЫЕ!$N1104,IF(YEAR(ДАННЫЕ!$F$1)=YEAR(ДАННЫЕ!N1104),1,0),0)</f>
        <v>0</v>
      </c>
      <c r="S1104" s="15">
        <f>IF(ДАННЫЕ!$AA1104="2А",1,IF(ДАННЫЕ!$AA1104="2Б",2,IF(ДАННЫЕ!$AA1104="2В",3,IF(ДАННЫЕ!$AA1104=3,4,IF(ДАННЫЕ!$AA1104="4А",5,IF(ДАННЫЕ!$AA1104="4Б",6,IF(ДАННЫЕ!$AA1104="4В",7,IF(ДАННЫЕ!$AA1104=5,8,0))))))))</f>
        <v>0</v>
      </c>
      <c r="T1104" s="15">
        <f>IF(OR(ДАННЫЕ!$AC1104=2,ДАННЫЕ!$AD1104=2,ДАННЫЕ!$AE1104=2),2,IF(OR(ДАННЫЕ!$AC1104=1,ДАННЫЕ!$AD1104=1,ДАННЫЕ!$AE1104=1),1,0))</f>
        <v>0</v>
      </c>
    </row>
    <row r="1105" spans="1:20" x14ac:dyDescent="0.2">
      <c r="A1105" s="78">
        <f>IF(B1105&gt;0,IF(MONTH(ДАННЫЕ!$F$1)=MONTH(ДАННЫЕ!$B1105),1,0),0)</f>
        <v>0</v>
      </c>
      <c r="B1105" s="14">
        <f>IF(ДАННЫЕ!$B1105&gt;0,IF(YEAR(ДАННЫЕ!$F$1)=YEAR(ДАННЫЕ!$B1105),1,0),0)</f>
        <v>0</v>
      </c>
      <c r="C1105" s="14">
        <f>IF(ДАННЫЕ!$CM1105&gt;0,IF(YEAR(ДАННЫЕ!$F$1)=YEAR(ДАННЫЕ!$CM1105),1,0),0)</f>
        <v>0</v>
      </c>
      <c r="D1105" s="14">
        <f>IF(ДАННЫЕ!$CJ1105&gt;0,IF(ДАННЫЕ!$CL1105&gt;ДАННЫЕ!$F$1,1,IF(ДАННЫЕ!$CL1105&gt;0,0,1)),0)</f>
        <v>0</v>
      </c>
      <c r="E1105" s="43" t="str">
        <f ca="1">IF(ДАННЫЕ!$F$1&gt;0,IF(ДАННЫЕ!$G1105&gt;0,DATEDIF(ДАННЫЕ!$G1105,ДАННЫЕ!$F$1,"y"),""),IF(ДАННЫЕ!$G1105&gt;0,DATEDIF(ДАННЫЕ!$G1105,TODAY(),"y"),""))</f>
        <v/>
      </c>
      <c r="F1105" s="43" t="str">
        <f xml:space="preserve"> IF(ДАННЫЕ!$F1105="М",IF(E1105&gt;=18,IF(E1105&lt;60,1,""),""),"")&amp;IF(ДАННЫЕ!$F1105="Ж",IF(E1105&gt;=18,IF(E1105&lt;55,1,""),""),"")</f>
        <v/>
      </c>
      <c r="G1105" s="43" t="str">
        <f xml:space="preserve"> IF(ДАННЫЕ!$F1105="М",IF(E1105&gt;=60,2,""),"")&amp;IF(ДАННЫЕ!$F1105="Ж",IF(E1105&gt;=55,2,""),"")</f>
        <v/>
      </c>
      <c r="H1105" s="43" t="str">
        <f t="shared" ca="1" si="51"/>
        <v/>
      </c>
      <c r="I1105" s="43" t="str">
        <f t="shared" ca="1" si="52"/>
        <v>03</v>
      </c>
      <c r="J1105" s="28" t="str">
        <f ca="1">ДАННЫЕ!$F1105&amp;H1105&amp;I1105&amp;ДАННЫЕ!$I1105&amp;"m"&amp;IF(ДАННЫЕ!$I1105&gt;0,IF(ДАННЫЕ!$J1105&gt;0,0,1),"")&amp;"f"&amp;IF(ДАННЫЕ!$R1105&gt;0,IF(YEAR(ДАННЫЕ!$F$1)=YEAR(ДАННЫЕ!$R1105),1,0),0)&amp;"z"&amp;ДАННЫЕ!$R1105&amp;"p"&amp;ДАННЫЕ!$S1105&amp;"i"&amp;ДАННЫЕ!$T1105&amp;"h"&amp;ДАННЫЕ!$K1105&amp;"be"&amp;ДАННЫЕ!$BI1105&amp;"CD"&amp;IF(ДАННЫЕ!BF1105&gt;500,4,IF(ДАННЫЕ!BF1105&gt;350,3,IF(ДАННЫЕ!BF1105&gt;200,2,IF(ДАННЫЕ!BF1105&gt;0,1,0))))&amp;"g"&amp;B1105&amp;"d"&amp;H1105&amp;"l"&amp;ДАННЫЕ!AT1105&amp;"a"&amp;ДАННЫЕ!$V1105&amp;"v"&amp;R1105&amp;"k"&amp;ДАННЫЕ!$U1105&amp;"s"&amp;ДАННЫЕ!$Y1105&amp;"t"&amp;ДАННЫЕ!$X1105&amp;"b"&amp;IF(ДАННЫЕ!$Q1105&gt;1,1,0)&amp;"PP"&amp;ДАННЫЕ!Z1105&amp;"c"&amp;S1105&amp;"x"&amp;IF(ДАННЫЕ!$BY1105&gt;0,IF(YEAR(ДАННЫЕ!$F$1)=YEAR(ДАННЫЕ!$BY1105),1,0),0)&amp;"n"&amp;IF(ДАННЫЕ!$BZ1105&gt;0,IF(YEAR(ДАННЫЕ!$F$1)=YEAR(ДАННЫЕ!$BZ1105),1,0),0)&amp;"u"&amp;D1105&amp;"z"&amp;IF(ДАННЫЕ!$CL1105&gt;0,IF(YEAR(ДАННЫЕ!$F$1)&gt;YEAR(ДАННЫЕ!$CL1105),11,12),0)</f>
        <v>03mf0zpihbeCD0g0dlav0kstb0PPc0x0n0u0z0</v>
      </c>
      <c r="K1105" s="28" t="str">
        <f ca="1">ДАННЫЕ!$I1105&amp;"x"&amp;B1105&amp;"w"&amp;IF(T1105+ДАННЫЕ!AD1105+ДАННЫЕ!AE1105+ДАННЫЕ!AF1105+ДАННЫЕ!AG1105+ДАННЫЕ!AH1105+ДАННЫЕ!$AL1105+ДАННЫЕ!AI1105+ДАННЫЕ!AJ1105+ДАННЫЕ!AK1105+ДАННЫЕ!AP1105+ДАННЫЕ!AQ1105+ДАННЫЕ!AR1105+ДАННЫЕ!$AM1105+ДАННЫЕ!$AN1105+ДАННЫЕ!AS1105+ДАННЫЕ!AT1105&gt;0,1,0)&amp;IF(OR(T1105=2,ДАННЫЕ!AD1105=2,ДАННЫЕ!AE1105=2,ДАННЫЕ!AF1105=2,ДАННЫЕ!AG1105=2,ДАННЫЕ!AH1105=2,ДАННЫЕ!$AL1105=2,ДАННЫЕ!AI1105=2,ДАННЫЕ!AJ1105=2,ДАННЫЕ!AK1105=2,ДАННЫЕ!AP1105=2,ДАННЫЕ!AQ1105=2,ДАННЫЕ!AR1105=2,ДАННЫЕ!$AM1105=2,ДАННЫЕ!$AN1105=2,ДАННЫЕ!AS1105=2,ДАННЫЕ!AT1105=2),2,0)&amp;"t"&amp;IF(T1105&gt;0,"1"&amp;T1105,"00")&amp;"f"&amp;IF(ДАННЫЕ!$AC1105,"1"&amp;ДАННЫЕ!$AC1105,"00")&amp;"b"&amp;IF(ДАННЫЕ!$AD1105,"1"&amp;ДАННЫЕ!$AD1105,"00")&amp;"g"&amp;IF(ДАННЫЕ!$AF1105,"1"&amp;ДАННЫЕ!$AF1105,"00")&amp;"c"&amp;IF(ДАННЫЕ!$AG1105,"1"&amp;ДАННЫЕ!$AG1105,"00")&amp;"i"&amp;IF(ДАННЫЕ!$AH1105,"1"&amp;ДАННЫЕ!$AH1105,"00")&amp;"r"&amp;IF(ДАННЫЕ!$AL1105,"1"&amp;ДАННЫЕ!$AL1105,"00")&amp;"m"&amp;IF(ДАННЫЕ!$AI1105,"1"&amp;ДАННЫЕ!$AI1105,"00")&amp;"hS"&amp;IF(ДАННЫЕ!$AJ1105,"1"&amp;ДАННЫЕ!$AJ1105,"00")&amp;"hZ"&amp;IF(ДАННЫЕ!$AK1105,"1"&amp;ДАННЫЕ!$AK1105,"00")&amp;"p"&amp;IF(ДАННЫЕ!$AP1105,"1"&amp;ДАННЫЕ!$AP1105,"00")&amp;"k"&amp;IF(ДАННЫЕ!$AQ1105,"1"&amp;ДАННЫЕ!$AQ1105,"00")&amp;"z"&amp;IF(ДАННЫЕ!$AR1105,"1"&amp;ДАННЫЕ!$AR1105,"00")&amp;"j"&amp;IF(ДАННЫЕ!$AM1105,"1"&amp;ДАННЫЕ!$AM1105,"00")&amp;"n"&amp;IF(ДАННЫЕ!$AN1105,"1"&amp;ДАННЫЕ!$AN1105,"00")&amp;"E"&amp;ДАННЫЕ!BI1105&amp;"L"&amp;ДАННЫЕ!AO1105&amp;"h"&amp;IF(ДАННЫЕ!$AU1105&gt;0,1,0)&amp;"v"&amp;IF(ДАННЫЕ!$AW1105&gt;0,1,0)&amp;"a"&amp;IF(ДАННЫЕ!$AS1105,"1"&amp;ДАННЫЕ!$AS1105,"00")&amp;"s"&amp;IF(ДАННЫЕ!$AT1105,"1"&amp;ДАННЫЕ!$AT1105,"00")&amp;"u"&amp;IF(ДАННЫЕ!$CJ1105&gt;0,1,0)&amp;"y"&amp;B1105&amp;"d"&amp;H1105&amp;"e"&amp;F1105&amp;G1105</f>
        <v>x0w00t00f00b00g00c00i00r00m00hS00hZ00p00k00z00j00n00ELh0v0a00s00u0y0de</v>
      </c>
      <c r="L1105" s="28" t="str">
        <f ca="1">ДАННЫЕ!$I1105&amp;"VN"&amp;IF(ДАННЫЕ!AW1105&gt;0,11,10)&amp;"CD"&amp;IF(ДАННЫЕ!BF1105&gt;500,16,IF(ДАННЫЕ!BF1105&gt;350,15,IF(ДАННЫЕ!BF1105&gt;=200,14,IF(ДАННЫЕ!BF1105&gt;=100,13,IF(ДАННЫЕ!BF1105&gt;=50,12,IF(ДАННЫЕ!BF1105&gt;0,11,10))))))&amp;"AR"&amp;IF(ДАННЫЕ!BX1105&gt;0,1,0)&amp;"GD"&amp;B1105&amp;"VV"&amp;IF(E1105&gt;=5,IF(E1105&lt;18,1,0),0)</f>
        <v>VN10CD10AR0GD0VV0</v>
      </c>
      <c r="M1105" s="28" t="str">
        <f>ДАННЫЕ!$I1105&amp;"b"&amp;ДАННЫЕ!$BI1105&amp;"r"&amp;ДАННЫЕ!$BJ1105&amp;"CD"&amp;IF(ДАННЫЕ!BF1105&gt;0,IF(ДАННЫЕ!BF1105&lt;200,1,IF(ДАННЫЕ!BF1105&lt;350,2,3)),0)&amp;"h"&amp;IF(ДАННЫЕ!$BK1105+ДАННЫЕ!$BL1105+ДАННЫЕ!$BM1105&gt;0,1,0)&amp;"x"&amp;ДАННЫЕ!$BK1105&amp;"y"&amp;ДАННЫЕ!$BL1105&amp;"z"&amp;ДАННЫЕ!$BM1105&amp;"c"&amp;IF(ДАННЫЕ!$BK1105+ДАННЫЕ!$BL1105+ДАННЫЕ!$BM1105=3,1,0)&amp;"a"&amp;IF(ДАННЫЕ!$BQ1105+ДАННЫЕ!$BR1105&gt;0,1,0)&amp;"d"&amp;ДАННЫЕ!$BQ1105&amp;"v"&amp;ДАННЫЕ!$BR1105&amp;"p"&amp;ДАННЫЕ!$BS1105&amp;"n"&amp;ДАННЫЕ!$BU1105&amp;"t"&amp;ДАННЫЕ!$BV1105&amp;"o"&amp;ДАННЫЕ!$BT1105&amp;"l"&amp;IF(ДАННЫЕ!$BN1105&gt;0,1,0)&amp;ДАННЫЕ!$BN1105&amp;"g"&amp;ДАННЫЕ!$BO1105&amp;"s"&amp;ДАННЫЕ!$BP1105&amp;"DZ"&amp;IF(ДАННЫЕ!B1105-ДАННЫЕ!G1105 &lt; 60,IF(ДАННЫЕ!B1105-ДАННЫЕ!G1105 &gt;= 0,1,0),0)&amp;"u"&amp;IF(ДАННЫЕ!$CJ1105&gt;0,1,0)</f>
        <v>brCD0h0xyzc0a0dvpntol0gsDZ1u0</v>
      </c>
      <c r="N1105" s="28" t="str">
        <f ca="1">ДАННЫЕ!$F1105&amp;ДАННЫЕ!$I1105&amp;"g"&amp;B1105&amp;"cf"&amp;D1105&amp;"a"&amp;IF(ДАННЫЕ!$BX1105&gt;0,1,0)&amp;IF(ДАННЫЕ!$BF1105&gt;500,1,IF(ДАННЫЕ!$BF1105&gt;350,2,IF(ДАННЫЕ!$BF1105&gt;=200,3,IF(ДАННЫЕ!$BF1105&gt;=100,4,IF(ДАННЫЕ!$BF1105&gt;=50,5,IF(ДАННЫЕ!$BF1105&lt;50,6,0))))))&amp;"AR"&amp;IF(DATEDIF(ДАННЫЕ!$BX1105,ДАННЫЕ!$F$1,"y")&gt;1,1,0)&amp;"VG"&amp;IF(ДАННЫЕ!$BH1105="0",1,0)&amp;"o"&amp;IF(T1105+ДАННЫЕ!$AF1105+ДАННЫЕ!$AG1105+ДАННЫЕ!$AH1105+ДАННЫЕ!$AI1105+ДАННЫЕ!$AJ1105+ДАННЫЕ!$AP1105+ДАННЫЕ!$AQ1105+ДАННЫЕ!$AR1105+ДАННЫЕ!$AU1105+ДАННЫЕ!$AW1105+ДАННЫЕ!$AS1105+ДАННЫЕ!$AT1105&gt;0,1,0)&amp;"x"&amp;ДАННЫЕ!$AG1105&amp;"p"&amp;IF(ДАННЫЕ!$BY1105&gt;0,1,0)&amp;"v"&amp;IF(ДАННЫЕ!$BZ1105&gt;0,1,0)&amp;"n"&amp;ДАННЫЕ!$CA1105&amp;"t"&amp;ДАННЫЕ!$AY1105&amp;"k"&amp;ДАННЫЕ!$CB1105&amp;"q"&amp;ДАННЫЕ!$CC1105&amp;"w"&amp;ДАННЫЕ!$CD1105&amp;"e"&amp;ДАННЫЕ!$CE1105&amp;"m"&amp;ДАННЫЕ!$CF1105&amp;"c"&amp;ДАННЫЕ!$CG1105&amp;"z"&amp;ДАННЫЕ!$CH1105&amp;"d"&amp;IF(H1105=4,1,0)&amp;"s"&amp;IF(ДАННЫЕ!$J1105=1,0,1)&amp;"u"&amp;IF(ДАННЫЕ!$CJ1105&gt;0,1,0)</f>
        <v>g0cf0a06AR1VG0o0xp0v0ntkqwemczd0s1u0</v>
      </c>
      <c r="O1105" s="28" t="str">
        <f>ДАННЫЕ!$I1105&amp;"g"&amp;B1105&amp;A1105&amp;"f"&amp;P1105&amp;"c"&amp;IF(ДАННЫЕ!$U1105&gt;0,1,0)&amp;"s"&amp;IF(ДАННЫЕ!$Q1105&gt;0,IF(YEAR(ДАННЫЕ!$F$1)=YEAR(ДАННЫЕ!$Q1105),IF(MONTH(ДАННЫЕ!$F$1)=MONTH(ДАННЫЕ!$Q1105),111,11),1),0)&amp;"i"&amp;IF(ДАННЫЕ!$R1105+ДАННЫЕ!$S1105+ДАННЫЕ!$T1105=0,0,1)&amp;"h"&amp;IF(ДАННЫЕ!$P1105&gt;0,1,0)&amp;"p"&amp;IF(ДАННЫЕ!$CI1105&gt;0,IF(YEAR(ДАННЫЕ!$F$1)=YEAR(ДАННЫЕ!$CI1105),IF(MONTH(ДАННЫЕ!$F$1)=MONTH(ДАННЫЕ!$CI1105),111,11),1),0)&amp;"d"&amp;IF(ДАННЫЕ!$CJ1105&gt;0,IF(YEAR(ДАННЫЕ!$F$1)=YEAR(ДАННЫЕ!$CJ1105),IF(MONTH(ДАННЫЕ!$F$1)=MONTH(ДАННЫЕ!$CJ1105),111,11),1),0)&amp;"o"&amp;IF(ДАННЫЕ!$CK1105&gt;0,IF(MONTH(ДАННЫЕ!$F$1)=MONTH(ДАННЫЕ!$CK1105),111,11),0)&amp;"v"&amp;IF(ДАННЫЕ!$BE1105&gt;0,IF(MONTH(ДАННЫЕ!$F$1)=MONTH(ДАННЫЕ!$BE1105),111,11),0)</f>
        <v>g00f0c0s0i0h0p0d0o0v0</v>
      </c>
      <c r="P1105" s="15">
        <f t="shared" si="53"/>
        <v>0</v>
      </c>
      <c r="Q1105" s="15">
        <f>IF(ДАННЫЕ!$F$1&gt;ДАННЫЕ!$N1105,IF(YEAR(ДАННЫЕ!$F$1)=YEAR(ДАННЫЕ!M1105),1,0),0)</f>
        <v>0</v>
      </c>
      <c r="R1105" s="15">
        <f>IF(ДАННЫЕ!$F$1&gt;ДАННЫЕ!$N1105,IF(YEAR(ДАННЫЕ!$F$1)=YEAR(ДАННЫЕ!N1105),1,0),0)</f>
        <v>0</v>
      </c>
      <c r="S1105" s="15">
        <f>IF(ДАННЫЕ!$AA1105="2А",1,IF(ДАННЫЕ!$AA1105="2Б",2,IF(ДАННЫЕ!$AA1105="2В",3,IF(ДАННЫЕ!$AA1105=3,4,IF(ДАННЫЕ!$AA1105="4А",5,IF(ДАННЫЕ!$AA1105="4Б",6,IF(ДАННЫЕ!$AA1105="4В",7,IF(ДАННЫЕ!$AA1105=5,8,0))))))))</f>
        <v>0</v>
      </c>
      <c r="T1105" s="15">
        <f>IF(OR(ДАННЫЕ!$AC1105=2,ДАННЫЕ!$AD1105=2,ДАННЫЕ!$AE1105=2),2,IF(OR(ДАННЫЕ!$AC1105=1,ДАННЫЕ!$AD1105=1,ДАННЫЕ!$AE1105=1),1,0))</f>
        <v>0</v>
      </c>
    </row>
    <row r="1106" spans="1:20" x14ac:dyDescent="0.2">
      <c r="A1106" s="78">
        <f>IF(B1106&gt;0,IF(MONTH(ДАННЫЕ!$F$1)=MONTH(ДАННЫЕ!$B1106),1,0),0)</f>
        <v>0</v>
      </c>
      <c r="B1106" s="14">
        <f>IF(ДАННЫЕ!$B1106&gt;0,IF(YEAR(ДАННЫЕ!$F$1)=YEAR(ДАННЫЕ!$B1106),1,0),0)</f>
        <v>0</v>
      </c>
      <c r="C1106" s="14">
        <f>IF(ДАННЫЕ!$CM1106&gt;0,IF(YEAR(ДАННЫЕ!$F$1)=YEAR(ДАННЫЕ!$CM1106),1,0),0)</f>
        <v>0</v>
      </c>
      <c r="D1106" s="14">
        <f>IF(ДАННЫЕ!$CJ1106&gt;0,IF(ДАННЫЕ!$CL1106&gt;ДАННЫЕ!$F$1,1,IF(ДАННЫЕ!$CL1106&gt;0,0,1)),0)</f>
        <v>0</v>
      </c>
      <c r="E1106" s="43" t="str">
        <f ca="1">IF(ДАННЫЕ!$F$1&gt;0,IF(ДАННЫЕ!$G1106&gt;0,DATEDIF(ДАННЫЕ!$G1106,ДАННЫЕ!$F$1,"y"),""),IF(ДАННЫЕ!$G1106&gt;0,DATEDIF(ДАННЫЕ!$G1106,TODAY(),"y"),""))</f>
        <v/>
      </c>
      <c r="F1106" s="43" t="str">
        <f xml:space="preserve"> IF(ДАННЫЕ!$F1106="М",IF(E1106&gt;=18,IF(E1106&lt;60,1,""),""),"")&amp;IF(ДАННЫЕ!$F1106="Ж",IF(E1106&gt;=18,IF(E1106&lt;55,1,""),""),"")</f>
        <v/>
      </c>
      <c r="G1106" s="43" t="str">
        <f xml:space="preserve"> IF(ДАННЫЕ!$F1106="М",IF(E1106&gt;=60,2,""),"")&amp;IF(ДАННЫЕ!$F1106="Ж",IF(E1106&gt;=55,2,""),"")</f>
        <v/>
      </c>
      <c r="H1106" s="43" t="str">
        <f t="shared" ca="1" si="51"/>
        <v/>
      </c>
      <c r="I1106" s="43" t="str">
        <f t="shared" ca="1" si="52"/>
        <v>03</v>
      </c>
      <c r="J1106" s="28" t="str">
        <f ca="1">ДАННЫЕ!$F1106&amp;H1106&amp;I1106&amp;ДАННЫЕ!$I1106&amp;"m"&amp;IF(ДАННЫЕ!$I1106&gt;0,IF(ДАННЫЕ!$J1106&gt;0,0,1),"")&amp;"f"&amp;IF(ДАННЫЕ!$R1106&gt;0,IF(YEAR(ДАННЫЕ!$F$1)=YEAR(ДАННЫЕ!$R1106),1,0),0)&amp;"z"&amp;ДАННЫЕ!$R1106&amp;"p"&amp;ДАННЫЕ!$S1106&amp;"i"&amp;ДАННЫЕ!$T1106&amp;"h"&amp;ДАННЫЕ!$K1106&amp;"be"&amp;ДАННЫЕ!$BI1106&amp;"CD"&amp;IF(ДАННЫЕ!BF1106&gt;500,4,IF(ДАННЫЕ!BF1106&gt;350,3,IF(ДАННЫЕ!BF1106&gt;200,2,IF(ДАННЫЕ!BF1106&gt;0,1,0))))&amp;"g"&amp;B1106&amp;"d"&amp;H1106&amp;"l"&amp;ДАННЫЕ!AT1106&amp;"a"&amp;ДАННЫЕ!$V1106&amp;"v"&amp;R1106&amp;"k"&amp;ДАННЫЕ!$U1106&amp;"s"&amp;ДАННЫЕ!$Y1106&amp;"t"&amp;ДАННЫЕ!$X1106&amp;"b"&amp;IF(ДАННЫЕ!$Q1106&gt;1,1,0)&amp;"PP"&amp;ДАННЫЕ!Z1106&amp;"c"&amp;S1106&amp;"x"&amp;IF(ДАННЫЕ!$BY1106&gt;0,IF(YEAR(ДАННЫЕ!$F$1)=YEAR(ДАННЫЕ!$BY1106),1,0),0)&amp;"n"&amp;IF(ДАННЫЕ!$BZ1106&gt;0,IF(YEAR(ДАННЫЕ!$F$1)=YEAR(ДАННЫЕ!$BZ1106),1,0),0)&amp;"u"&amp;D1106&amp;"z"&amp;IF(ДАННЫЕ!$CL1106&gt;0,IF(YEAR(ДАННЫЕ!$F$1)&gt;YEAR(ДАННЫЕ!$CL1106),11,12),0)</f>
        <v>03mf0zpihbeCD0g0dlav0kstb0PPc0x0n0u0z0</v>
      </c>
      <c r="K1106" s="28" t="str">
        <f ca="1">ДАННЫЕ!$I1106&amp;"x"&amp;B1106&amp;"w"&amp;IF(T1106+ДАННЫЕ!AD1106+ДАННЫЕ!AE1106+ДАННЫЕ!AF1106+ДАННЫЕ!AG1106+ДАННЫЕ!AH1106+ДАННЫЕ!$AL1106+ДАННЫЕ!AI1106+ДАННЫЕ!AJ1106+ДАННЫЕ!AK1106+ДАННЫЕ!AP1106+ДАННЫЕ!AQ1106+ДАННЫЕ!AR1106+ДАННЫЕ!$AM1106+ДАННЫЕ!$AN1106+ДАННЫЕ!AS1106+ДАННЫЕ!AT1106&gt;0,1,0)&amp;IF(OR(T1106=2,ДАННЫЕ!AD1106=2,ДАННЫЕ!AE1106=2,ДАННЫЕ!AF1106=2,ДАННЫЕ!AG1106=2,ДАННЫЕ!AH1106=2,ДАННЫЕ!$AL1106=2,ДАННЫЕ!AI1106=2,ДАННЫЕ!AJ1106=2,ДАННЫЕ!AK1106=2,ДАННЫЕ!AP1106=2,ДАННЫЕ!AQ1106=2,ДАННЫЕ!AR1106=2,ДАННЫЕ!$AM1106=2,ДАННЫЕ!$AN1106=2,ДАННЫЕ!AS1106=2,ДАННЫЕ!AT1106=2),2,0)&amp;"t"&amp;IF(T1106&gt;0,"1"&amp;T1106,"00")&amp;"f"&amp;IF(ДАННЫЕ!$AC1106,"1"&amp;ДАННЫЕ!$AC1106,"00")&amp;"b"&amp;IF(ДАННЫЕ!$AD1106,"1"&amp;ДАННЫЕ!$AD1106,"00")&amp;"g"&amp;IF(ДАННЫЕ!$AF1106,"1"&amp;ДАННЫЕ!$AF1106,"00")&amp;"c"&amp;IF(ДАННЫЕ!$AG1106,"1"&amp;ДАННЫЕ!$AG1106,"00")&amp;"i"&amp;IF(ДАННЫЕ!$AH1106,"1"&amp;ДАННЫЕ!$AH1106,"00")&amp;"r"&amp;IF(ДАННЫЕ!$AL1106,"1"&amp;ДАННЫЕ!$AL1106,"00")&amp;"m"&amp;IF(ДАННЫЕ!$AI1106,"1"&amp;ДАННЫЕ!$AI1106,"00")&amp;"hS"&amp;IF(ДАННЫЕ!$AJ1106,"1"&amp;ДАННЫЕ!$AJ1106,"00")&amp;"hZ"&amp;IF(ДАННЫЕ!$AK1106,"1"&amp;ДАННЫЕ!$AK1106,"00")&amp;"p"&amp;IF(ДАННЫЕ!$AP1106,"1"&amp;ДАННЫЕ!$AP1106,"00")&amp;"k"&amp;IF(ДАННЫЕ!$AQ1106,"1"&amp;ДАННЫЕ!$AQ1106,"00")&amp;"z"&amp;IF(ДАННЫЕ!$AR1106,"1"&amp;ДАННЫЕ!$AR1106,"00")&amp;"j"&amp;IF(ДАННЫЕ!$AM1106,"1"&amp;ДАННЫЕ!$AM1106,"00")&amp;"n"&amp;IF(ДАННЫЕ!$AN1106,"1"&amp;ДАННЫЕ!$AN1106,"00")&amp;"E"&amp;ДАННЫЕ!BI1106&amp;"L"&amp;ДАННЫЕ!AO1106&amp;"h"&amp;IF(ДАННЫЕ!$AU1106&gt;0,1,0)&amp;"v"&amp;IF(ДАННЫЕ!$AW1106&gt;0,1,0)&amp;"a"&amp;IF(ДАННЫЕ!$AS1106,"1"&amp;ДАННЫЕ!$AS1106,"00")&amp;"s"&amp;IF(ДАННЫЕ!$AT1106,"1"&amp;ДАННЫЕ!$AT1106,"00")&amp;"u"&amp;IF(ДАННЫЕ!$CJ1106&gt;0,1,0)&amp;"y"&amp;B1106&amp;"d"&amp;H1106&amp;"e"&amp;F1106&amp;G1106</f>
        <v>x0w00t00f00b00g00c00i00r00m00hS00hZ00p00k00z00j00n00ELh0v0a00s00u0y0de</v>
      </c>
      <c r="L1106" s="28" t="str">
        <f ca="1">ДАННЫЕ!$I1106&amp;"VN"&amp;IF(ДАННЫЕ!AW1106&gt;0,11,10)&amp;"CD"&amp;IF(ДАННЫЕ!BF1106&gt;500,16,IF(ДАННЫЕ!BF1106&gt;350,15,IF(ДАННЫЕ!BF1106&gt;=200,14,IF(ДАННЫЕ!BF1106&gt;=100,13,IF(ДАННЫЕ!BF1106&gt;=50,12,IF(ДАННЫЕ!BF1106&gt;0,11,10))))))&amp;"AR"&amp;IF(ДАННЫЕ!BX1106&gt;0,1,0)&amp;"GD"&amp;B1106&amp;"VV"&amp;IF(E1106&gt;=5,IF(E1106&lt;18,1,0),0)</f>
        <v>VN10CD10AR0GD0VV0</v>
      </c>
      <c r="M1106" s="28" t="str">
        <f>ДАННЫЕ!$I1106&amp;"b"&amp;ДАННЫЕ!$BI1106&amp;"r"&amp;ДАННЫЕ!$BJ1106&amp;"CD"&amp;IF(ДАННЫЕ!BF1106&gt;0,IF(ДАННЫЕ!BF1106&lt;200,1,IF(ДАННЫЕ!BF1106&lt;350,2,3)),0)&amp;"h"&amp;IF(ДАННЫЕ!$BK1106+ДАННЫЕ!$BL1106+ДАННЫЕ!$BM1106&gt;0,1,0)&amp;"x"&amp;ДАННЫЕ!$BK1106&amp;"y"&amp;ДАННЫЕ!$BL1106&amp;"z"&amp;ДАННЫЕ!$BM1106&amp;"c"&amp;IF(ДАННЫЕ!$BK1106+ДАННЫЕ!$BL1106+ДАННЫЕ!$BM1106=3,1,0)&amp;"a"&amp;IF(ДАННЫЕ!$BQ1106+ДАННЫЕ!$BR1106&gt;0,1,0)&amp;"d"&amp;ДАННЫЕ!$BQ1106&amp;"v"&amp;ДАННЫЕ!$BR1106&amp;"p"&amp;ДАННЫЕ!$BS1106&amp;"n"&amp;ДАННЫЕ!$BU1106&amp;"t"&amp;ДАННЫЕ!$BV1106&amp;"o"&amp;ДАННЫЕ!$BT1106&amp;"l"&amp;IF(ДАННЫЕ!$BN1106&gt;0,1,0)&amp;ДАННЫЕ!$BN1106&amp;"g"&amp;ДАННЫЕ!$BO1106&amp;"s"&amp;ДАННЫЕ!$BP1106&amp;"DZ"&amp;IF(ДАННЫЕ!B1106-ДАННЫЕ!G1106 &lt; 60,IF(ДАННЫЕ!B1106-ДАННЫЕ!G1106 &gt;= 0,1,0),0)&amp;"u"&amp;IF(ДАННЫЕ!$CJ1106&gt;0,1,0)</f>
        <v>brCD0h0xyzc0a0dvpntol0gsDZ1u0</v>
      </c>
      <c r="N1106" s="28" t="str">
        <f ca="1">ДАННЫЕ!$F1106&amp;ДАННЫЕ!$I1106&amp;"g"&amp;B1106&amp;"cf"&amp;D1106&amp;"a"&amp;IF(ДАННЫЕ!$BX1106&gt;0,1,0)&amp;IF(ДАННЫЕ!$BF1106&gt;500,1,IF(ДАННЫЕ!$BF1106&gt;350,2,IF(ДАННЫЕ!$BF1106&gt;=200,3,IF(ДАННЫЕ!$BF1106&gt;=100,4,IF(ДАННЫЕ!$BF1106&gt;=50,5,IF(ДАННЫЕ!$BF1106&lt;50,6,0))))))&amp;"AR"&amp;IF(DATEDIF(ДАННЫЕ!$BX1106,ДАННЫЕ!$F$1,"y")&gt;1,1,0)&amp;"VG"&amp;IF(ДАННЫЕ!$BH1106="0",1,0)&amp;"o"&amp;IF(T1106+ДАННЫЕ!$AF1106+ДАННЫЕ!$AG1106+ДАННЫЕ!$AH1106+ДАННЫЕ!$AI1106+ДАННЫЕ!$AJ1106+ДАННЫЕ!$AP1106+ДАННЫЕ!$AQ1106+ДАННЫЕ!$AR1106+ДАННЫЕ!$AU1106+ДАННЫЕ!$AW1106+ДАННЫЕ!$AS1106+ДАННЫЕ!$AT1106&gt;0,1,0)&amp;"x"&amp;ДАННЫЕ!$AG1106&amp;"p"&amp;IF(ДАННЫЕ!$BY1106&gt;0,1,0)&amp;"v"&amp;IF(ДАННЫЕ!$BZ1106&gt;0,1,0)&amp;"n"&amp;ДАННЫЕ!$CA1106&amp;"t"&amp;ДАННЫЕ!$AY1106&amp;"k"&amp;ДАННЫЕ!$CB1106&amp;"q"&amp;ДАННЫЕ!$CC1106&amp;"w"&amp;ДАННЫЕ!$CD1106&amp;"e"&amp;ДАННЫЕ!$CE1106&amp;"m"&amp;ДАННЫЕ!$CF1106&amp;"c"&amp;ДАННЫЕ!$CG1106&amp;"z"&amp;ДАННЫЕ!$CH1106&amp;"d"&amp;IF(H1106=4,1,0)&amp;"s"&amp;IF(ДАННЫЕ!$J1106=1,0,1)&amp;"u"&amp;IF(ДАННЫЕ!$CJ1106&gt;0,1,0)</f>
        <v>g0cf0a06AR1VG0o0xp0v0ntkqwemczd0s1u0</v>
      </c>
      <c r="O1106" s="28" t="str">
        <f>ДАННЫЕ!$I1106&amp;"g"&amp;B1106&amp;A1106&amp;"f"&amp;P1106&amp;"c"&amp;IF(ДАННЫЕ!$U1106&gt;0,1,0)&amp;"s"&amp;IF(ДАННЫЕ!$Q1106&gt;0,IF(YEAR(ДАННЫЕ!$F$1)=YEAR(ДАННЫЕ!$Q1106),IF(MONTH(ДАННЫЕ!$F$1)=MONTH(ДАННЫЕ!$Q1106),111,11),1),0)&amp;"i"&amp;IF(ДАННЫЕ!$R1106+ДАННЫЕ!$S1106+ДАННЫЕ!$T1106=0,0,1)&amp;"h"&amp;IF(ДАННЫЕ!$P1106&gt;0,1,0)&amp;"p"&amp;IF(ДАННЫЕ!$CI1106&gt;0,IF(YEAR(ДАННЫЕ!$F$1)=YEAR(ДАННЫЕ!$CI1106),IF(MONTH(ДАННЫЕ!$F$1)=MONTH(ДАННЫЕ!$CI1106),111,11),1),0)&amp;"d"&amp;IF(ДАННЫЕ!$CJ1106&gt;0,IF(YEAR(ДАННЫЕ!$F$1)=YEAR(ДАННЫЕ!$CJ1106),IF(MONTH(ДАННЫЕ!$F$1)=MONTH(ДАННЫЕ!$CJ1106),111,11),1),0)&amp;"o"&amp;IF(ДАННЫЕ!$CK1106&gt;0,IF(MONTH(ДАННЫЕ!$F$1)=MONTH(ДАННЫЕ!$CK1106),111,11),0)&amp;"v"&amp;IF(ДАННЫЕ!$BE1106&gt;0,IF(MONTH(ДАННЫЕ!$F$1)=MONTH(ДАННЫЕ!$BE1106),111,11),0)</f>
        <v>g00f0c0s0i0h0p0d0o0v0</v>
      </c>
      <c r="P1106" s="15">
        <f t="shared" si="53"/>
        <v>0</v>
      </c>
      <c r="Q1106" s="15">
        <f>IF(ДАННЫЕ!$F$1&gt;ДАННЫЕ!$N1106,IF(YEAR(ДАННЫЕ!$F$1)=YEAR(ДАННЫЕ!M1106),1,0),0)</f>
        <v>0</v>
      </c>
      <c r="R1106" s="15">
        <f>IF(ДАННЫЕ!$F$1&gt;ДАННЫЕ!$N1106,IF(YEAR(ДАННЫЕ!$F$1)=YEAR(ДАННЫЕ!N1106),1,0),0)</f>
        <v>0</v>
      </c>
      <c r="S1106" s="15">
        <f>IF(ДАННЫЕ!$AA1106="2А",1,IF(ДАННЫЕ!$AA1106="2Б",2,IF(ДАННЫЕ!$AA1106="2В",3,IF(ДАННЫЕ!$AA1106=3,4,IF(ДАННЫЕ!$AA1106="4А",5,IF(ДАННЫЕ!$AA1106="4Б",6,IF(ДАННЫЕ!$AA1106="4В",7,IF(ДАННЫЕ!$AA1106=5,8,0))))))))</f>
        <v>0</v>
      </c>
      <c r="T1106" s="15">
        <f>IF(OR(ДАННЫЕ!$AC1106=2,ДАННЫЕ!$AD1106=2,ДАННЫЕ!$AE1106=2),2,IF(OR(ДАННЫЕ!$AC1106=1,ДАННЫЕ!$AD1106=1,ДАННЫЕ!$AE1106=1),1,0))</f>
        <v>0</v>
      </c>
    </row>
    <row r="1107" spans="1:20" x14ac:dyDescent="0.2">
      <c r="A1107" s="78">
        <f>IF(B1107&gt;0,IF(MONTH(ДАННЫЕ!$F$1)=MONTH(ДАННЫЕ!$B1107),1,0),0)</f>
        <v>0</v>
      </c>
      <c r="B1107" s="14">
        <f>IF(ДАННЫЕ!$B1107&gt;0,IF(YEAR(ДАННЫЕ!$F$1)=YEAR(ДАННЫЕ!$B1107),1,0),0)</f>
        <v>0</v>
      </c>
      <c r="C1107" s="14">
        <f>IF(ДАННЫЕ!$CM1107&gt;0,IF(YEAR(ДАННЫЕ!$F$1)=YEAR(ДАННЫЕ!$CM1107),1,0),0)</f>
        <v>0</v>
      </c>
      <c r="D1107" s="14">
        <f>IF(ДАННЫЕ!$CJ1107&gt;0,IF(ДАННЫЕ!$CL1107&gt;ДАННЫЕ!$F$1,1,IF(ДАННЫЕ!$CL1107&gt;0,0,1)),0)</f>
        <v>0</v>
      </c>
      <c r="E1107" s="43" t="str">
        <f ca="1">IF(ДАННЫЕ!$F$1&gt;0,IF(ДАННЫЕ!$G1107&gt;0,DATEDIF(ДАННЫЕ!$G1107,ДАННЫЕ!$F$1,"y"),""),IF(ДАННЫЕ!$G1107&gt;0,DATEDIF(ДАННЫЕ!$G1107,TODAY(),"y"),""))</f>
        <v/>
      </c>
      <c r="F1107" s="43" t="str">
        <f xml:space="preserve"> IF(ДАННЫЕ!$F1107="М",IF(E1107&gt;=18,IF(E1107&lt;60,1,""),""),"")&amp;IF(ДАННЫЕ!$F1107="Ж",IF(E1107&gt;=18,IF(E1107&lt;55,1,""),""),"")</f>
        <v/>
      </c>
      <c r="G1107" s="43" t="str">
        <f xml:space="preserve"> IF(ДАННЫЕ!$F1107="М",IF(E1107&gt;=60,2,""),"")&amp;IF(ДАННЫЕ!$F1107="Ж",IF(E1107&gt;=55,2,""),"")</f>
        <v/>
      </c>
      <c r="H1107" s="43" t="str">
        <f t="shared" ca="1" si="51"/>
        <v/>
      </c>
      <c r="I1107" s="43" t="str">
        <f t="shared" ca="1" si="52"/>
        <v>03</v>
      </c>
      <c r="J1107" s="28" t="str">
        <f ca="1">ДАННЫЕ!$F1107&amp;H1107&amp;I1107&amp;ДАННЫЕ!$I1107&amp;"m"&amp;IF(ДАННЫЕ!$I1107&gt;0,IF(ДАННЫЕ!$J1107&gt;0,0,1),"")&amp;"f"&amp;IF(ДАННЫЕ!$R1107&gt;0,IF(YEAR(ДАННЫЕ!$F$1)=YEAR(ДАННЫЕ!$R1107),1,0),0)&amp;"z"&amp;ДАННЫЕ!$R1107&amp;"p"&amp;ДАННЫЕ!$S1107&amp;"i"&amp;ДАННЫЕ!$T1107&amp;"h"&amp;ДАННЫЕ!$K1107&amp;"be"&amp;ДАННЫЕ!$BI1107&amp;"CD"&amp;IF(ДАННЫЕ!BF1107&gt;500,4,IF(ДАННЫЕ!BF1107&gt;350,3,IF(ДАННЫЕ!BF1107&gt;200,2,IF(ДАННЫЕ!BF1107&gt;0,1,0))))&amp;"g"&amp;B1107&amp;"d"&amp;H1107&amp;"l"&amp;ДАННЫЕ!AT1107&amp;"a"&amp;ДАННЫЕ!$V1107&amp;"v"&amp;R1107&amp;"k"&amp;ДАННЫЕ!$U1107&amp;"s"&amp;ДАННЫЕ!$Y1107&amp;"t"&amp;ДАННЫЕ!$X1107&amp;"b"&amp;IF(ДАННЫЕ!$Q1107&gt;1,1,0)&amp;"PP"&amp;ДАННЫЕ!Z1107&amp;"c"&amp;S1107&amp;"x"&amp;IF(ДАННЫЕ!$BY1107&gt;0,IF(YEAR(ДАННЫЕ!$F$1)=YEAR(ДАННЫЕ!$BY1107),1,0),0)&amp;"n"&amp;IF(ДАННЫЕ!$BZ1107&gt;0,IF(YEAR(ДАННЫЕ!$F$1)=YEAR(ДАННЫЕ!$BZ1107),1,0),0)&amp;"u"&amp;D1107&amp;"z"&amp;IF(ДАННЫЕ!$CL1107&gt;0,IF(YEAR(ДАННЫЕ!$F$1)&gt;YEAR(ДАННЫЕ!$CL1107),11,12),0)</f>
        <v>03mf0zpihbeCD0g0dlav0kstb0PPc0x0n0u0z0</v>
      </c>
      <c r="K1107" s="28" t="str">
        <f ca="1">ДАННЫЕ!$I1107&amp;"x"&amp;B1107&amp;"w"&amp;IF(T1107+ДАННЫЕ!AD1107+ДАННЫЕ!AE1107+ДАННЫЕ!AF1107+ДАННЫЕ!AG1107+ДАННЫЕ!AH1107+ДАННЫЕ!$AL1107+ДАННЫЕ!AI1107+ДАННЫЕ!AJ1107+ДАННЫЕ!AK1107+ДАННЫЕ!AP1107+ДАННЫЕ!AQ1107+ДАННЫЕ!AR1107+ДАННЫЕ!$AM1107+ДАННЫЕ!$AN1107+ДАННЫЕ!AS1107+ДАННЫЕ!AT1107&gt;0,1,0)&amp;IF(OR(T1107=2,ДАННЫЕ!AD1107=2,ДАННЫЕ!AE1107=2,ДАННЫЕ!AF1107=2,ДАННЫЕ!AG1107=2,ДАННЫЕ!AH1107=2,ДАННЫЕ!$AL1107=2,ДАННЫЕ!AI1107=2,ДАННЫЕ!AJ1107=2,ДАННЫЕ!AK1107=2,ДАННЫЕ!AP1107=2,ДАННЫЕ!AQ1107=2,ДАННЫЕ!AR1107=2,ДАННЫЕ!$AM1107=2,ДАННЫЕ!$AN1107=2,ДАННЫЕ!AS1107=2,ДАННЫЕ!AT1107=2),2,0)&amp;"t"&amp;IF(T1107&gt;0,"1"&amp;T1107,"00")&amp;"f"&amp;IF(ДАННЫЕ!$AC1107,"1"&amp;ДАННЫЕ!$AC1107,"00")&amp;"b"&amp;IF(ДАННЫЕ!$AD1107,"1"&amp;ДАННЫЕ!$AD1107,"00")&amp;"g"&amp;IF(ДАННЫЕ!$AF1107,"1"&amp;ДАННЫЕ!$AF1107,"00")&amp;"c"&amp;IF(ДАННЫЕ!$AG1107,"1"&amp;ДАННЫЕ!$AG1107,"00")&amp;"i"&amp;IF(ДАННЫЕ!$AH1107,"1"&amp;ДАННЫЕ!$AH1107,"00")&amp;"r"&amp;IF(ДАННЫЕ!$AL1107,"1"&amp;ДАННЫЕ!$AL1107,"00")&amp;"m"&amp;IF(ДАННЫЕ!$AI1107,"1"&amp;ДАННЫЕ!$AI1107,"00")&amp;"hS"&amp;IF(ДАННЫЕ!$AJ1107,"1"&amp;ДАННЫЕ!$AJ1107,"00")&amp;"hZ"&amp;IF(ДАННЫЕ!$AK1107,"1"&amp;ДАННЫЕ!$AK1107,"00")&amp;"p"&amp;IF(ДАННЫЕ!$AP1107,"1"&amp;ДАННЫЕ!$AP1107,"00")&amp;"k"&amp;IF(ДАННЫЕ!$AQ1107,"1"&amp;ДАННЫЕ!$AQ1107,"00")&amp;"z"&amp;IF(ДАННЫЕ!$AR1107,"1"&amp;ДАННЫЕ!$AR1107,"00")&amp;"j"&amp;IF(ДАННЫЕ!$AM1107,"1"&amp;ДАННЫЕ!$AM1107,"00")&amp;"n"&amp;IF(ДАННЫЕ!$AN1107,"1"&amp;ДАННЫЕ!$AN1107,"00")&amp;"E"&amp;ДАННЫЕ!BI1107&amp;"L"&amp;ДАННЫЕ!AO1107&amp;"h"&amp;IF(ДАННЫЕ!$AU1107&gt;0,1,0)&amp;"v"&amp;IF(ДАННЫЕ!$AW1107&gt;0,1,0)&amp;"a"&amp;IF(ДАННЫЕ!$AS1107,"1"&amp;ДАННЫЕ!$AS1107,"00")&amp;"s"&amp;IF(ДАННЫЕ!$AT1107,"1"&amp;ДАННЫЕ!$AT1107,"00")&amp;"u"&amp;IF(ДАННЫЕ!$CJ1107&gt;0,1,0)&amp;"y"&amp;B1107&amp;"d"&amp;H1107&amp;"e"&amp;F1107&amp;G1107</f>
        <v>x0w00t00f00b00g00c00i00r00m00hS00hZ00p00k00z00j00n00ELh0v0a00s00u0y0de</v>
      </c>
      <c r="L1107" s="28" t="str">
        <f ca="1">ДАННЫЕ!$I1107&amp;"VN"&amp;IF(ДАННЫЕ!AW1107&gt;0,11,10)&amp;"CD"&amp;IF(ДАННЫЕ!BF1107&gt;500,16,IF(ДАННЫЕ!BF1107&gt;350,15,IF(ДАННЫЕ!BF1107&gt;=200,14,IF(ДАННЫЕ!BF1107&gt;=100,13,IF(ДАННЫЕ!BF1107&gt;=50,12,IF(ДАННЫЕ!BF1107&gt;0,11,10))))))&amp;"AR"&amp;IF(ДАННЫЕ!BX1107&gt;0,1,0)&amp;"GD"&amp;B1107&amp;"VV"&amp;IF(E1107&gt;=5,IF(E1107&lt;18,1,0),0)</f>
        <v>VN10CD10AR0GD0VV0</v>
      </c>
      <c r="M1107" s="28" t="str">
        <f>ДАННЫЕ!$I1107&amp;"b"&amp;ДАННЫЕ!$BI1107&amp;"r"&amp;ДАННЫЕ!$BJ1107&amp;"CD"&amp;IF(ДАННЫЕ!BF1107&gt;0,IF(ДАННЫЕ!BF1107&lt;200,1,IF(ДАННЫЕ!BF1107&lt;350,2,3)),0)&amp;"h"&amp;IF(ДАННЫЕ!$BK1107+ДАННЫЕ!$BL1107+ДАННЫЕ!$BM1107&gt;0,1,0)&amp;"x"&amp;ДАННЫЕ!$BK1107&amp;"y"&amp;ДАННЫЕ!$BL1107&amp;"z"&amp;ДАННЫЕ!$BM1107&amp;"c"&amp;IF(ДАННЫЕ!$BK1107+ДАННЫЕ!$BL1107+ДАННЫЕ!$BM1107=3,1,0)&amp;"a"&amp;IF(ДАННЫЕ!$BQ1107+ДАННЫЕ!$BR1107&gt;0,1,0)&amp;"d"&amp;ДАННЫЕ!$BQ1107&amp;"v"&amp;ДАННЫЕ!$BR1107&amp;"p"&amp;ДАННЫЕ!$BS1107&amp;"n"&amp;ДАННЫЕ!$BU1107&amp;"t"&amp;ДАННЫЕ!$BV1107&amp;"o"&amp;ДАННЫЕ!$BT1107&amp;"l"&amp;IF(ДАННЫЕ!$BN1107&gt;0,1,0)&amp;ДАННЫЕ!$BN1107&amp;"g"&amp;ДАННЫЕ!$BO1107&amp;"s"&amp;ДАННЫЕ!$BP1107&amp;"DZ"&amp;IF(ДАННЫЕ!B1107-ДАННЫЕ!G1107 &lt; 60,IF(ДАННЫЕ!B1107-ДАННЫЕ!G1107 &gt;= 0,1,0),0)&amp;"u"&amp;IF(ДАННЫЕ!$CJ1107&gt;0,1,0)</f>
        <v>brCD0h0xyzc0a0dvpntol0gsDZ1u0</v>
      </c>
      <c r="N1107" s="28" t="str">
        <f ca="1">ДАННЫЕ!$F1107&amp;ДАННЫЕ!$I1107&amp;"g"&amp;B1107&amp;"cf"&amp;D1107&amp;"a"&amp;IF(ДАННЫЕ!$BX1107&gt;0,1,0)&amp;IF(ДАННЫЕ!$BF1107&gt;500,1,IF(ДАННЫЕ!$BF1107&gt;350,2,IF(ДАННЫЕ!$BF1107&gt;=200,3,IF(ДАННЫЕ!$BF1107&gt;=100,4,IF(ДАННЫЕ!$BF1107&gt;=50,5,IF(ДАННЫЕ!$BF1107&lt;50,6,0))))))&amp;"AR"&amp;IF(DATEDIF(ДАННЫЕ!$BX1107,ДАННЫЕ!$F$1,"y")&gt;1,1,0)&amp;"VG"&amp;IF(ДАННЫЕ!$BH1107="0",1,0)&amp;"o"&amp;IF(T1107+ДАННЫЕ!$AF1107+ДАННЫЕ!$AG1107+ДАННЫЕ!$AH1107+ДАННЫЕ!$AI1107+ДАННЫЕ!$AJ1107+ДАННЫЕ!$AP1107+ДАННЫЕ!$AQ1107+ДАННЫЕ!$AR1107+ДАННЫЕ!$AU1107+ДАННЫЕ!$AW1107+ДАННЫЕ!$AS1107+ДАННЫЕ!$AT1107&gt;0,1,0)&amp;"x"&amp;ДАННЫЕ!$AG1107&amp;"p"&amp;IF(ДАННЫЕ!$BY1107&gt;0,1,0)&amp;"v"&amp;IF(ДАННЫЕ!$BZ1107&gt;0,1,0)&amp;"n"&amp;ДАННЫЕ!$CA1107&amp;"t"&amp;ДАННЫЕ!$AY1107&amp;"k"&amp;ДАННЫЕ!$CB1107&amp;"q"&amp;ДАННЫЕ!$CC1107&amp;"w"&amp;ДАННЫЕ!$CD1107&amp;"e"&amp;ДАННЫЕ!$CE1107&amp;"m"&amp;ДАННЫЕ!$CF1107&amp;"c"&amp;ДАННЫЕ!$CG1107&amp;"z"&amp;ДАННЫЕ!$CH1107&amp;"d"&amp;IF(H1107=4,1,0)&amp;"s"&amp;IF(ДАННЫЕ!$J1107=1,0,1)&amp;"u"&amp;IF(ДАННЫЕ!$CJ1107&gt;0,1,0)</f>
        <v>g0cf0a06AR1VG0o0xp0v0ntkqwemczd0s1u0</v>
      </c>
      <c r="O1107" s="28" t="str">
        <f>ДАННЫЕ!$I1107&amp;"g"&amp;B1107&amp;A1107&amp;"f"&amp;P1107&amp;"c"&amp;IF(ДАННЫЕ!$U1107&gt;0,1,0)&amp;"s"&amp;IF(ДАННЫЕ!$Q1107&gt;0,IF(YEAR(ДАННЫЕ!$F$1)=YEAR(ДАННЫЕ!$Q1107),IF(MONTH(ДАННЫЕ!$F$1)=MONTH(ДАННЫЕ!$Q1107),111,11),1),0)&amp;"i"&amp;IF(ДАННЫЕ!$R1107+ДАННЫЕ!$S1107+ДАННЫЕ!$T1107=0,0,1)&amp;"h"&amp;IF(ДАННЫЕ!$P1107&gt;0,1,0)&amp;"p"&amp;IF(ДАННЫЕ!$CI1107&gt;0,IF(YEAR(ДАННЫЕ!$F$1)=YEAR(ДАННЫЕ!$CI1107),IF(MONTH(ДАННЫЕ!$F$1)=MONTH(ДАННЫЕ!$CI1107),111,11),1),0)&amp;"d"&amp;IF(ДАННЫЕ!$CJ1107&gt;0,IF(YEAR(ДАННЫЕ!$F$1)=YEAR(ДАННЫЕ!$CJ1107),IF(MONTH(ДАННЫЕ!$F$1)=MONTH(ДАННЫЕ!$CJ1107),111,11),1),0)&amp;"o"&amp;IF(ДАННЫЕ!$CK1107&gt;0,IF(MONTH(ДАННЫЕ!$F$1)=MONTH(ДАННЫЕ!$CK1107),111,11),0)&amp;"v"&amp;IF(ДАННЫЕ!$BE1107&gt;0,IF(MONTH(ДАННЫЕ!$F$1)=MONTH(ДАННЫЕ!$BE1107),111,11),0)</f>
        <v>g00f0c0s0i0h0p0d0o0v0</v>
      </c>
      <c r="P1107" s="15">
        <f t="shared" si="53"/>
        <v>0</v>
      </c>
      <c r="Q1107" s="15">
        <f>IF(ДАННЫЕ!$F$1&gt;ДАННЫЕ!$N1107,IF(YEAR(ДАННЫЕ!$F$1)=YEAR(ДАННЫЕ!M1107),1,0),0)</f>
        <v>0</v>
      </c>
      <c r="R1107" s="15">
        <f>IF(ДАННЫЕ!$F$1&gt;ДАННЫЕ!$N1107,IF(YEAR(ДАННЫЕ!$F$1)=YEAR(ДАННЫЕ!N1107),1,0),0)</f>
        <v>0</v>
      </c>
      <c r="S1107" s="15">
        <f>IF(ДАННЫЕ!$AA1107="2А",1,IF(ДАННЫЕ!$AA1107="2Б",2,IF(ДАННЫЕ!$AA1107="2В",3,IF(ДАННЫЕ!$AA1107=3,4,IF(ДАННЫЕ!$AA1107="4А",5,IF(ДАННЫЕ!$AA1107="4Б",6,IF(ДАННЫЕ!$AA1107="4В",7,IF(ДАННЫЕ!$AA1107=5,8,0))))))))</f>
        <v>0</v>
      </c>
      <c r="T1107" s="15">
        <f>IF(OR(ДАННЫЕ!$AC1107=2,ДАННЫЕ!$AD1107=2,ДАННЫЕ!$AE1107=2),2,IF(OR(ДАННЫЕ!$AC1107=1,ДАННЫЕ!$AD1107=1,ДАННЫЕ!$AE1107=1),1,0))</f>
        <v>0</v>
      </c>
    </row>
    <row r="1108" spans="1:20" x14ac:dyDescent="0.2">
      <c r="A1108" s="78">
        <f>IF(B1108&gt;0,IF(MONTH(ДАННЫЕ!$F$1)=MONTH(ДАННЫЕ!$B1108),1,0),0)</f>
        <v>0</v>
      </c>
      <c r="B1108" s="14">
        <f>IF(ДАННЫЕ!$B1108&gt;0,IF(YEAR(ДАННЫЕ!$F$1)=YEAR(ДАННЫЕ!$B1108),1,0),0)</f>
        <v>0</v>
      </c>
      <c r="C1108" s="14">
        <f>IF(ДАННЫЕ!$CM1108&gt;0,IF(YEAR(ДАННЫЕ!$F$1)=YEAR(ДАННЫЕ!$CM1108),1,0),0)</f>
        <v>0</v>
      </c>
      <c r="D1108" s="14">
        <f>IF(ДАННЫЕ!$CJ1108&gt;0,IF(ДАННЫЕ!$CL1108&gt;ДАННЫЕ!$F$1,1,IF(ДАННЫЕ!$CL1108&gt;0,0,1)),0)</f>
        <v>0</v>
      </c>
      <c r="E1108" s="43" t="str">
        <f ca="1">IF(ДАННЫЕ!$F$1&gt;0,IF(ДАННЫЕ!$G1108&gt;0,DATEDIF(ДАННЫЕ!$G1108,ДАННЫЕ!$F$1,"y"),""),IF(ДАННЫЕ!$G1108&gt;0,DATEDIF(ДАННЫЕ!$G1108,TODAY(),"y"),""))</f>
        <v/>
      </c>
      <c r="F1108" s="43" t="str">
        <f xml:space="preserve"> IF(ДАННЫЕ!$F1108="М",IF(E1108&gt;=18,IF(E1108&lt;60,1,""),""),"")&amp;IF(ДАННЫЕ!$F1108="Ж",IF(E1108&gt;=18,IF(E1108&lt;55,1,""),""),"")</f>
        <v/>
      </c>
      <c r="G1108" s="43" t="str">
        <f xml:space="preserve"> IF(ДАННЫЕ!$F1108="М",IF(E1108&gt;=60,2,""),"")&amp;IF(ДАННЫЕ!$F1108="Ж",IF(E1108&gt;=55,2,""),"")</f>
        <v/>
      </c>
      <c r="H1108" s="43" t="str">
        <f t="shared" ca="1" si="51"/>
        <v/>
      </c>
      <c r="I1108" s="43" t="str">
        <f t="shared" ca="1" si="52"/>
        <v>03</v>
      </c>
      <c r="J1108" s="28" t="str">
        <f ca="1">ДАННЫЕ!$F1108&amp;H1108&amp;I1108&amp;ДАННЫЕ!$I1108&amp;"m"&amp;IF(ДАННЫЕ!$I1108&gt;0,IF(ДАННЫЕ!$J1108&gt;0,0,1),"")&amp;"f"&amp;IF(ДАННЫЕ!$R1108&gt;0,IF(YEAR(ДАННЫЕ!$F$1)=YEAR(ДАННЫЕ!$R1108),1,0),0)&amp;"z"&amp;ДАННЫЕ!$R1108&amp;"p"&amp;ДАННЫЕ!$S1108&amp;"i"&amp;ДАННЫЕ!$T1108&amp;"h"&amp;ДАННЫЕ!$K1108&amp;"be"&amp;ДАННЫЕ!$BI1108&amp;"CD"&amp;IF(ДАННЫЕ!BF1108&gt;500,4,IF(ДАННЫЕ!BF1108&gt;350,3,IF(ДАННЫЕ!BF1108&gt;200,2,IF(ДАННЫЕ!BF1108&gt;0,1,0))))&amp;"g"&amp;B1108&amp;"d"&amp;H1108&amp;"l"&amp;ДАННЫЕ!AT1108&amp;"a"&amp;ДАННЫЕ!$V1108&amp;"v"&amp;R1108&amp;"k"&amp;ДАННЫЕ!$U1108&amp;"s"&amp;ДАННЫЕ!$Y1108&amp;"t"&amp;ДАННЫЕ!$X1108&amp;"b"&amp;IF(ДАННЫЕ!$Q1108&gt;1,1,0)&amp;"PP"&amp;ДАННЫЕ!Z1108&amp;"c"&amp;S1108&amp;"x"&amp;IF(ДАННЫЕ!$BY1108&gt;0,IF(YEAR(ДАННЫЕ!$F$1)=YEAR(ДАННЫЕ!$BY1108),1,0),0)&amp;"n"&amp;IF(ДАННЫЕ!$BZ1108&gt;0,IF(YEAR(ДАННЫЕ!$F$1)=YEAR(ДАННЫЕ!$BZ1108),1,0),0)&amp;"u"&amp;D1108&amp;"z"&amp;IF(ДАННЫЕ!$CL1108&gt;0,IF(YEAR(ДАННЫЕ!$F$1)&gt;YEAR(ДАННЫЕ!$CL1108),11,12),0)</f>
        <v>03mf0zpihbeCD0g0dlav0kstb0PPc0x0n0u0z0</v>
      </c>
      <c r="K1108" s="28" t="str">
        <f ca="1">ДАННЫЕ!$I1108&amp;"x"&amp;B1108&amp;"w"&amp;IF(T1108+ДАННЫЕ!AD1108+ДАННЫЕ!AE1108+ДАННЫЕ!AF1108+ДАННЫЕ!AG1108+ДАННЫЕ!AH1108+ДАННЫЕ!$AL1108+ДАННЫЕ!AI1108+ДАННЫЕ!AJ1108+ДАННЫЕ!AK1108+ДАННЫЕ!AP1108+ДАННЫЕ!AQ1108+ДАННЫЕ!AR1108+ДАННЫЕ!$AM1108+ДАННЫЕ!$AN1108+ДАННЫЕ!AS1108+ДАННЫЕ!AT1108&gt;0,1,0)&amp;IF(OR(T1108=2,ДАННЫЕ!AD1108=2,ДАННЫЕ!AE1108=2,ДАННЫЕ!AF1108=2,ДАННЫЕ!AG1108=2,ДАННЫЕ!AH1108=2,ДАННЫЕ!$AL1108=2,ДАННЫЕ!AI1108=2,ДАННЫЕ!AJ1108=2,ДАННЫЕ!AK1108=2,ДАННЫЕ!AP1108=2,ДАННЫЕ!AQ1108=2,ДАННЫЕ!AR1108=2,ДАННЫЕ!$AM1108=2,ДАННЫЕ!$AN1108=2,ДАННЫЕ!AS1108=2,ДАННЫЕ!AT1108=2),2,0)&amp;"t"&amp;IF(T1108&gt;0,"1"&amp;T1108,"00")&amp;"f"&amp;IF(ДАННЫЕ!$AC1108,"1"&amp;ДАННЫЕ!$AC1108,"00")&amp;"b"&amp;IF(ДАННЫЕ!$AD1108,"1"&amp;ДАННЫЕ!$AD1108,"00")&amp;"g"&amp;IF(ДАННЫЕ!$AF1108,"1"&amp;ДАННЫЕ!$AF1108,"00")&amp;"c"&amp;IF(ДАННЫЕ!$AG1108,"1"&amp;ДАННЫЕ!$AG1108,"00")&amp;"i"&amp;IF(ДАННЫЕ!$AH1108,"1"&amp;ДАННЫЕ!$AH1108,"00")&amp;"r"&amp;IF(ДАННЫЕ!$AL1108,"1"&amp;ДАННЫЕ!$AL1108,"00")&amp;"m"&amp;IF(ДАННЫЕ!$AI1108,"1"&amp;ДАННЫЕ!$AI1108,"00")&amp;"hS"&amp;IF(ДАННЫЕ!$AJ1108,"1"&amp;ДАННЫЕ!$AJ1108,"00")&amp;"hZ"&amp;IF(ДАННЫЕ!$AK1108,"1"&amp;ДАННЫЕ!$AK1108,"00")&amp;"p"&amp;IF(ДАННЫЕ!$AP1108,"1"&amp;ДАННЫЕ!$AP1108,"00")&amp;"k"&amp;IF(ДАННЫЕ!$AQ1108,"1"&amp;ДАННЫЕ!$AQ1108,"00")&amp;"z"&amp;IF(ДАННЫЕ!$AR1108,"1"&amp;ДАННЫЕ!$AR1108,"00")&amp;"j"&amp;IF(ДАННЫЕ!$AM1108,"1"&amp;ДАННЫЕ!$AM1108,"00")&amp;"n"&amp;IF(ДАННЫЕ!$AN1108,"1"&amp;ДАННЫЕ!$AN1108,"00")&amp;"E"&amp;ДАННЫЕ!BI1108&amp;"L"&amp;ДАННЫЕ!AO1108&amp;"h"&amp;IF(ДАННЫЕ!$AU1108&gt;0,1,0)&amp;"v"&amp;IF(ДАННЫЕ!$AW1108&gt;0,1,0)&amp;"a"&amp;IF(ДАННЫЕ!$AS1108,"1"&amp;ДАННЫЕ!$AS1108,"00")&amp;"s"&amp;IF(ДАННЫЕ!$AT1108,"1"&amp;ДАННЫЕ!$AT1108,"00")&amp;"u"&amp;IF(ДАННЫЕ!$CJ1108&gt;0,1,0)&amp;"y"&amp;B1108&amp;"d"&amp;H1108&amp;"e"&amp;F1108&amp;G1108</f>
        <v>x0w00t00f00b00g00c00i00r00m00hS00hZ00p00k00z00j00n00ELh0v0a00s00u0y0de</v>
      </c>
      <c r="L1108" s="28" t="str">
        <f ca="1">ДАННЫЕ!$I1108&amp;"VN"&amp;IF(ДАННЫЕ!AW1108&gt;0,11,10)&amp;"CD"&amp;IF(ДАННЫЕ!BF1108&gt;500,16,IF(ДАННЫЕ!BF1108&gt;350,15,IF(ДАННЫЕ!BF1108&gt;=200,14,IF(ДАННЫЕ!BF1108&gt;=100,13,IF(ДАННЫЕ!BF1108&gt;=50,12,IF(ДАННЫЕ!BF1108&gt;0,11,10))))))&amp;"AR"&amp;IF(ДАННЫЕ!BX1108&gt;0,1,0)&amp;"GD"&amp;B1108&amp;"VV"&amp;IF(E1108&gt;=5,IF(E1108&lt;18,1,0),0)</f>
        <v>VN10CD10AR0GD0VV0</v>
      </c>
      <c r="M1108" s="28" t="str">
        <f>ДАННЫЕ!$I1108&amp;"b"&amp;ДАННЫЕ!$BI1108&amp;"r"&amp;ДАННЫЕ!$BJ1108&amp;"CD"&amp;IF(ДАННЫЕ!BF1108&gt;0,IF(ДАННЫЕ!BF1108&lt;200,1,IF(ДАННЫЕ!BF1108&lt;350,2,3)),0)&amp;"h"&amp;IF(ДАННЫЕ!$BK1108+ДАННЫЕ!$BL1108+ДАННЫЕ!$BM1108&gt;0,1,0)&amp;"x"&amp;ДАННЫЕ!$BK1108&amp;"y"&amp;ДАННЫЕ!$BL1108&amp;"z"&amp;ДАННЫЕ!$BM1108&amp;"c"&amp;IF(ДАННЫЕ!$BK1108+ДАННЫЕ!$BL1108+ДАННЫЕ!$BM1108=3,1,0)&amp;"a"&amp;IF(ДАННЫЕ!$BQ1108+ДАННЫЕ!$BR1108&gt;0,1,0)&amp;"d"&amp;ДАННЫЕ!$BQ1108&amp;"v"&amp;ДАННЫЕ!$BR1108&amp;"p"&amp;ДАННЫЕ!$BS1108&amp;"n"&amp;ДАННЫЕ!$BU1108&amp;"t"&amp;ДАННЫЕ!$BV1108&amp;"o"&amp;ДАННЫЕ!$BT1108&amp;"l"&amp;IF(ДАННЫЕ!$BN1108&gt;0,1,0)&amp;ДАННЫЕ!$BN1108&amp;"g"&amp;ДАННЫЕ!$BO1108&amp;"s"&amp;ДАННЫЕ!$BP1108&amp;"DZ"&amp;IF(ДАННЫЕ!B1108-ДАННЫЕ!G1108 &lt; 60,IF(ДАННЫЕ!B1108-ДАННЫЕ!G1108 &gt;= 0,1,0),0)&amp;"u"&amp;IF(ДАННЫЕ!$CJ1108&gt;0,1,0)</f>
        <v>brCD0h0xyzc0a0dvpntol0gsDZ1u0</v>
      </c>
      <c r="N1108" s="28" t="str">
        <f ca="1">ДАННЫЕ!$F1108&amp;ДАННЫЕ!$I1108&amp;"g"&amp;B1108&amp;"cf"&amp;D1108&amp;"a"&amp;IF(ДАННЫЕ!$BX1108&gt;0,1,0)&amp;IF(ДАННЫЕ!$BF1108&gt;500,1,IF(ДАННЫЕ!$BF1108&gt;350,2,IF(ДАННЫЕ!$BF1108&gt;=200,3,IF(ДАННЫЕ!$BF1108&gt;=100,4,IF(ДАННЫЕ!$BF1108&gt;=50,5,IF(ДАННЫЕ!$BF1108&lt;50,6,0))))))&amp;"AR"&amp;IF(DATEDIF(ДАННЫЕ!$BX1108,ДАННЫЕ!$F$1,"y")&gt;1,1,0)&amp;"VG"&amp;IF(ДАННЫЕ!$BH1108="0",1,0)&amp;"o"&amp;IF(T1108+ДАННЫЕ!$AF1108+ДАННЫЕ!$AG1108+ДАННЫЕ!$AH1108+ДАННЫЕ!$AI1108+ДАННЫЕ!$AJ1108+ДАННЫЕ!$AP1108+ДАННЫЕ!$AQ1108+ДАННЫЕ!$AR1108+ДАННЫЕ!$AU1108+ДАННЫЕ!$AW1108+ДАННЫЕ!$AS1108+ДАННЫЕ!$AT1108&gt;0,1,0)&amp;"x"&amp;ДАННЫЕ!$AG1108&amp;"p"&amp;IF(ДАННЫЕ!$BY1108&gt;0,1,0)&amp;"v"&amp;IF(ДАННЫЕ!$BZ1108&gt;0,1,0)&amp;"n"&amp;ДАННЫЕ!$CA1108&amp;"t"&amp;ДАННЫЕ!$AY1108&amp;"k"&amp;ДАННЫЕ!$CB1108&amp;"q"&amp;ДАННЫЕ!$CC1108&amp;"w"&amp;ДАННЫЕ!$CD1108&amp;"e"&amp;ДАННЫЕ!$CE1108&amp;"m"&amp;ДАННЫЕ!$CF1108&amp;"c"&amp;ДАННЫЕ!$CG1108&amp;"z"&amp;ДАННЫЕ!$CH1108&amp;"d"&amp;IF(H1108=4,1,0)&amp;"s"&amp;IF(ДАННЫЕ!$J1108=1,0,1)&amp;"u"&amp;IF(ДАННЫЕ!$CJ1108&gt;0,1,0)</f>
        <v>g0cf0a06AR1VG0o0xp0v0ntkqwemczd0s1u0</v>
      </c>
      <c r="O1108" s="28" t="str">
        <f>ДАННЫЕ!$I1108&amp;"g"&amp;B1108&amp;A1108&amp;"f"&amp;P1108&amp;"c"&amp;IF(ДАННЫЕ!$U1108&gt;0,1,0)&amp;"s"&amp;IF(ДАННЫЕ!$Q1108&gt;0,IF(YEAR(ДАННЫЕ!$F$1)=YEAR(ДАННЫЕ!$Q1108),IF(MONTH(ДАННЫЕ!$F$1)=MONTH(ДАННЫЕ!$Q1108),111,11),1),0)&amp;"i"&amp;IF(ДАННЫЕ!$R1108+ДАННЫЕ!$S1108+ДАННЫЕ!$T1108=0,0,1)&amp;"h"&amp;IF(ДАННЫЕ!$P1108&gt;0,1,0)&amp;"p"&amp;IF(ДАННЫЕ!$CI1108&gt;0,IF(YEAR(ДАННЫЕ!$F$1)=YEAR(ДАННЫЕ!$CI1108),IF(MONTH(ДАННЫЕ!$F$1)=MONTH(ДАННЫЕ!$CI1108),111,11),1),0)&amp;"d"&amp;IF(ДАННЫЕ!$CJ1108&gt;0,IF(YEAR(ДАННЫЕ!$F$1)=YEAR(ДАННЫЕ!$CJ1108),IF(MONTH(ДАННЫЕ!$F$1)=MONTH(ДАННЫЕ!$CJ1108),111,11),1),0)&amp;"o"&amp;IF(ДАННЫЕ!$CK1108&gt;0,IF(MONTH(ДАННЫЕ!$F$1)=MONTH(ДАННЫЕ!$CK1108),111,11),0)&amp;"v"&amp;IF(ДАННЫЕ!$BE1108&gt;0,IF(MONTH(ДАННЫЕ!$F$1)=MONTH(ДАННЫЕ!$BE1108),111,11),0)</f>
        <v>g00f0c0s0i0h0p0d0o0v0</v>
      </c>
      <c r="P1108" s="15">
        <f t="shared" si="53"/>
        <v>0</v>
      </c>
      <c r="Q1108" s="15">
        <f>IF(ДАННЫЕ!$F$1&gt;ДАННЫЕ!$N1108,IF(YEAR(ДАННЫЕ!$F$1)=YEAR(ДАННЫЕ!M1108),1,0),0)</f>
        <v>0</v>
      </c>
      <c r="R1108" s="15">
        <f>IF(ДАННЫЕ!$F$1&gt;ДАННЫЕ!$N1108,IF(YEAR(ДАННЫЕ!$F$1)=YEAR(ДАННЫЕ!N1108),1,0),0)</f>
        <v>0</v>
      </c>
      <c r="S1108" s="15">
        <f>IF(ДАННЫЕ!$AA1108="2А",1,IF(ДАННЫЕ!$AA1108="2Б",2,IF(ДАННЫЕ!$AA1108="2В",3,IF(ДАННЫЕ!$AA1108=3,4,IF(ДАННЫЕ!$AA1108="4А",5,IF(ДАННЫЕ!$AA1108="4Б",6,IF(ДАННЫЕ!$AA1108="4В",7,IF(ДАННЫЕ!$AA1108=5,8,0))))))))</f>
        <v>0</v>
      </c>
      <c r="T1108" s="15">
        <f>IF(OR(ДАННЫЕ!$AC1108=2,ДАННЫЕ!$AD1108=2,ДАННЫЕ!$AE1108=2),2,IF(OR(ДАННЫЕ!$AC1108=1,ДАННЫЕ!$AD1108=1,ДАННЫЕ!$AE1108=1),1,0))</f>
        <v>0</v>
      </c>
    </row>
    <row r="1109" spans="1:20" x14ac:dyDescent="0.2">
      <c r="A1109" s="78">
        <f>IF(B1109&gt;0,IF(MONTH(ДАННЫЕ!$F$1)=MONTH(ДАННЫЕ!$B1109),1,0),0)</f>
        <v>0</v>
      </c>
      <c r="B1109" s="14">
        <f>IF(ДАННЫЕ!$B1109&gt;0,IF(YEAR(ДАННЫЕ!$F$1)=YEAR(ДАННЫЕ!$B1109),1,0),0)</f>
        <v>0</v>
      </c>
      <c r="C1109" s="14">
        <f>IF(ДАННЫЕ!$CM1109&gt;0,IF(YEAR(ДАННЫЕ!$F$1)=YEAR(ДАННЫЕ!$CM1109),1,0),0)</f>
        <v>0</v>
      </c>
      <c r="D1109" s="14">
        <f>IF(ДАННЫЕ!$CJ1109&gt;0,IF(ДАННЫЕ!$CL1109&gt;ДАННЫЕ!$F$1,1,IF(ДАННЫЕ!$CL1109&gt;0,0,1)),0)</f>
        <v>0</v>
      </c>
      <c r="E1109" s="43" t="str">
        <f ca="1">IF(ДАННЫЕ!$F$1&gt;0,IF(ДАННЫЕ!$G1109&gt;0,DATEDIF(ДАННЫЕ!$G1109,ДАННЫЕ!$F$1,"y"),""),IF(ДАННЫЕ!$G1109&gt;0,DATEDIF(ДАННЫЕ!$G1109,TODAY(),"y"),""))</f>
        <v/>
      </c>
      <c r="F1109" s="43" t="str">
        <f xml:space="preserve"> IF(ДАННЫЕ!$F1109="М",IF(E1109&gt;=18,IF(E1109&lt;60,1,""),""),"")&amp;IF(ДАННЫЕ!$F1109="Ж",IF(E1109&gt;=18,IF(E1109&lt;55,1,""),""),"")</f>
        <v/>
      </c>
      <c r="G1109" s="43" t="str">
        <f xml:space="preserve"> IF(ДАННЫЕ!$F1109="М",IF(E1109&gt;=60,2,""),"")&amp;IF(ДАННЫЕ!$F1109="Ж",IF(E1109&gt;=55,2,""),"")</f>
        <v/>
      </c>
      <c r="H1109" s="43" t="str">
        <f t="shared" ca="1" si="51"/>
        <v/>
      </c>
      <c r="I1109" s="43" t="str">
        <f t="shared" ca="1" si="52"/>
        <v>03</v>
      </c>
      <c r="J1109" s="28" t="str">
        <f ca="1">ДАННЫЕ!$F1109&amp;H1109&amp;I1109&amp;ДАННЫЕ!$I1109&amp;"m"&amp;IF(ДАННЫЕ!$I1109&gt;0,IF(ДАННЫЕ!$J1109&gt;0,0,1),"")&amp;"f"&amp;IF(ДАННЫЕ!$R1109&gt;0,IF(YEAR(ДАННЫЕ!$F$1)=YEAR(ДАННЫЕ!$R1109),1,0),0)&amp;"z"&amp;ДАННЫЕ!$R1109&amp;"p"&amp;ДАННЫЕ!$S1109&amp;"i"&amp;ДАННЫЕ!$T1109&amp;"h"&amp;ДАННЫЕ!$K1109&amp;"be"&amp;ДАННЫЕ!$BI1109&amp;"CD"&amp;IF(ДАННЫЕ!BF1109&gt;500,4,IF(ДАННЫЕ!BF1109&gt;350,3,IF(ДАННЫЕ!BF1109&gt;200,2,IF(ДАННЫЕ!BF1109&gt;0,1,0))))&amp;"g"&amp;B1109&amp;"d"&amp;H1109&amp;"l"&amp;ДАННЫЕ!AT1109&amp;"a"&amp;ДАННЫЕ!$V1109&amp;"v"&amp;R1109&amp;"k"&amp;ДАННЫЕ!$U1109&amp;"s"&amp;ДАННЫЕ!$Y1109&amp;"t"&amp;ДАННЫЕ!$X1109&amp;"b"&amp;IF(ДАННЫЕ!$Q1109&gt;1,1,0)&amp;"PP"&amp;ДАННЫЕ!Z1109&amp;"c"&amp;S1109&amp;"x"&amp;IF(ДАННЫЕ!$BY1109&gt;0,IF(YEAR(ДАННЫЕ!$F$1)=YEAR(ДАННЫЕ!$BY1109),1,0),0)&amp;"n"&amp;IF(ДАННЫЕ!$BZ1109&gt;0,IF(YEAR(ДАННЫЕ!$F$1)=YEAR(ДАННЫЕ!$BZ1109),1,0),0)&amp;"u"&amp;D1109&amp;"z"&amp;IF(ДАННЫЕ!$CL1109&gt;0,IF(YEAR(ДАННЫЕ!$F$1)&gt;YEAR(ДАННЫЕ!$CL1109),11,12),0)</f>
        <v>03mf0zpihbeCD0g0dlav0kstb0PPc0x0n0u0z0</v>
      </c>
      <c r="K1109" s="28" t="str">
        <f ca="1">ДАННЫЕ!$I1109&amp;"x"&amp;B1109&amp;"w"&amp;IF(T1109+ДАННЫЕ!AD1109+ДАННЫЕ!AE1109+ДАННЫЕ!AF1109+ДАННЫЕ!AG1109+ДАННЫЕ!AH1109+ДАННЫЕ!$AL1109+ДАННЫЕ!AI1109+ДАННЫЕ!AJ1109+ДАННЫЕ!AK1109+ДАННЫЕ!AP1109+ДАННЫЕ!AQ1109+ДАННЫЕ!AR1109+ДАННЫЕ!$AM1109+ДАННЫЕ!$AN1109+ДАННЫЕ!AS1109+ДАННЫЕ!AT1109&gt;0,1,0)&amp;IF(OR(T1109=2,ДАННЫЕ!AD1109=2,ДАННЫЕ!AE1109=2,ДАННЫЕ!AF1109=2,ДАННЫЕ!AG1109=2,ДАННЫЕ!AH1109=2,ДАННЫЕ!$AL1109=2,ДАННЫЕ!AI1109=2,ДАННЫЕ!AJ1109=2,ДАННЫЕ!AK1109=2,ДАННЫЕ!AP1109=2,ДАННЫЕ!AQ1109=2,ДАННЫЕ!AR1109=2,ДАННЫЕ!$AM1109=2,ДАННЫЕ!$AN1109=2,ДАННЫЕ!AS1109=2,ДАННЫЕ!AT1109=2),2,0)&amp;"t"&amp;IF(T1109&gt;0,"1"&amp;T1109,"00")&amp;"f"&amp;IF(ДАННЫЕ!$AC1109,"1"&amp;ДАННЫЕ!$AC1109,"00")&amp;"b"&amp;IF(ДАННЫЕ!$AD1109,"1"&amp;ДАННЫЕ!$AD1109,"00")&amp;"g"&amp;IF(ДАННЫЕ!$AF1109,"1"&amp;ДАННЫЕ!$AF1109,"00")&amp;"c"&amp;IF(ДАННЫЕ!$AG1109,"1"&amp;ДАННЫЕ!$AG1109,"00")&amp;"i"&amp;IF(ДАННЫЕ!$AH1109,"1"&amp;ДАННЫЕ!$AH1109,"00")&amp;"r"&amp;IF(ДАННЫЕ!$AL1109,"1"&amp;ДАННЫЕ!$AL1109,"00")&amp;"m"&amp;IF(ДАННЫЕ!$AI1109,"1"&amp;ДАННЫЕ!$AI1109,"00")&amp;"hS"&amp;IF(ДАННЫЕ!$AJ1109,"1"&amp;ДАННЫЕ!$AJ1109,"00")&amp;"hZ"&amp;IF(ДАННЫЕ!$AK1109,"1"&amp;ДАННЫЕ!$AK1109,"00")&amp;"p"&amp;IF(ДАННЫЕ!$AP1109,"1"&amp;ДАННЫЕ!$AP1109,"00")&amp;"k"&amp;IF(ДАННЫЕ!$AQ1109,"1"&amp;ДАННЫЕ!$AQ1109,"00")&amp;"z"&amp;IF(ДАННЫЕ!$AR1109,"1"&amp;ДАННЫЕ!$AR1109,"00")&amp;"j"&amp;IF(ДАННЫЕ!$AM1109,"1"&amp;ДАННЫЕ!$AM1109,"00")&amp;"n"&amp;IF(ДАННЫЕ!$AN1109,"1"&amp;ДАННЫЕ!$AN1109,"00")&amp;"E"&amp;ДАННЫЕ!BI1109&amp;"L"&amp;ДАННЫЕ!AO1109&amp;"h"&amp;IF(ДАННЫЕ!$AU1109&gt;0,1,0)&amp;"v"&amp;IF(ДАННЫЕ!$AW1109&gt;0,1,0)&amp;"a"&amp;IF(ДАННЫЕ!$AS1109,"1"&amp;ДАННЫЕ!$AS1109,"00")&amp;"s"&amp;IF(ДАННЫЕ!$AT1109,"1"&amp;ДАННЫЕ!$AT1109,"00")&amp;"u"&amp;IF(ДАННЫЕ!$CJ1109&gt;0,1,0)&amp;"y"&amp;B1109&amp;"d"&amp;H1109&amp;"e"&amp;F1109&amp;G1109</f>
        <v>x0w00t00f00b00g00c00i00r00m00hS00hZ00p00k00z00j00n00ELh0v0a00s00u0y0de</v>
      </c>
      <c r="L1109" s="28" t="str">
        <f ca="1">ДАННЫЕ!$I1109&amp;"VN"&amp;IF(ДАННЫЕ!AW1109&gt;0,11,10)&amp;"CD"&amp;IF(ДАННЫЕ!BF1109&gt;500,16,IF(ДАННЫЕ!BF1109&gt;350,15,IF(ДАННЫЕ!BF1109&gt;=200,14,IF(ДАННЫЕ!BF1109&gt;=100,13,IF(ДАННЫЕ!BF1109&gt;=50,12,IF(ДАННЫЕ!BF1109&gt;0,11,10))))))&amp;"AR"&amp;IF(ДАННЫЕ!BX1109&gt;0,1,0)&amp;"GD"&amp;B1109&amp;"VV"&amp;IF(E1109&gt;=5,IF(E1109&lt;18,1,0),0)</f>
        <v>VN10CD10AR0GD0VV0</v>
      </c>
      <c r="M1109" s="28" t="str">
        <f>ДАННЫЕ!$I1109&amp;"b"&amp;ДАННЫЕ!$BI1109&amp;"r"&amp;ДАННЫЕ!$BJ1109&amp;"CD"&amp;IF(ДАННЫЕ!BF1109&gt;0,IF(ДАННЫЕ!BF1109&lt;200,1,IF(ДАННЫЕ!BF1109&lt;350,2,3)),0)&amp;"h"&amp;IF(ДАННЫЕ!$BK1109+ДАННЫЕ!$BL1109+ДАННЫЕ!$BM1109&gt;0,1,0)&amp;"x"&amp;ДАННЫЕ!$BK1109&amp;"y"&amp;ДАННЫЕ!$BL1109&amp;"z"&amp;ДАННЫЕ!$BM1109&amp;"c"&amp;IF(ДАННЫЕ!$BK1109+ДАННЫЕ!$BL1109+ДАННЫЕ!$BM1109=3,1,0)&amp;"a"&amp;IF(ДАННЫЕ!$BQ1109+ДАННЫЕ!$BR1109&gt;0,1,0)&amp;"d"&amp;ДАННЫЕ!$BQ1109&amp;"v"&amp;ДАННЫЕ!$BR1109&amp;"p"&amp;ДАННЫЕ!$BS1109&amp;"n"&amp;ДАННЫЕ!$BU1109&amp;"t"&amp;ДАННЫЕ!$BV1109&amp;"o"&amp;ДАННЫЕ!$BT1109&amp;"l"&amp;IF(ДАННЫЕ!$BN1109&gt;0,1,0)&amp;ДАННЫЕ!$BN1109&amp;"g"&amp;ДАННЫЕ!$BO1109&amp;"s"&amp;ДАННЫЕ!$BP1109&amp;"DZ"&amp;IF(ДАННЫЕ!B1109-ДАННЫЕ!G1109 &lt; 60,IF(ДАННЫЕ!B1109-ДАННЫЕ!G1109 &gt;= 0,1,0),0)&amp;"u"&amp;IF(ДАННЫЕ!$CJ1109&gt;0,1,0)</f>
        <v>brCD0h0xyzc0a0dvpntol0gsDZ1u0</v>
      </c>
      <c r="N1109" s="28" t="str">
        <f ca="1">ДАННЫЕ!$F1109&amp;ДАННЫЕ!$I1109&amp;"g"&amp;B1109&amp;"cf"&amp;D1109&amp;"a"&amp;IF(ДАННЫЕ!$BX1109&gt;0,1,0)&amp;IF(ДАННЫЕ!$BF1109&gt;500,1,IF(ДАННЫЕ!$BF1109&gt;350,2,IF(ДАННЫЕ!$BF1109&gt;=200,3,IF(ДАННЫЕ!$BF1109&gt;=100,4,IF(ДАННЫЕ!$BF1109&gt;=50,5,IF(ДАННЫЕ!$BF1109&lt;50,6,0))))))&amp;"AR"&amp;IF(DATEDIF(ДАННЫЕ!$BX1109,ДАННЫЕ!$F$1,"y")&gt;1,1,0)&amp;"VG"&amp;IF(ДАННЫЕ!$BH1109="0",1,0)&amp;"o"&amp;IF(T1109+ДАННЫЕ!$AF1109+ДАННЫЕ!$AG1109+ДАННЫЕ!$AH1109+ДАННЫЕ!$AI1109+ДАННЫЕ!$AJ1109+ДАННЫЕ!$AP1109+ДАННЫЕ!$AQ1109+ДАННЫЕ!$AR1109+ДАННЫЕ!$AU1109+ДАННЫЕ!$AW1109+ДАННЫЕ!$AS1109+ДАННЫЕ!$AT1109&gt;0,1,0)&amp;"x"&amp;ДАННЫЕ!$AG1109&amp;"p"&amp;IF(ДАННЫЕ!$BY1109&gt;0,1,0)&amp;"v"&amp;IF(ДАННЫЕ!$BZ1109&gt;0,1,0)&amp;"n"&amp;ДАННЫЕ!$CA1109&amp;"t"&amp;ДАННЫЕ!$AY1109&amp;"k"&amp;ДАННЫЕ!$CB1109&amp;"q"&amp;ДАННЫЕ!$CC1109&amp;"w"&amp;ДАННЫЕ!$CD1109&amp;"e"&amp;ДАННЫЕ!$CE1109&amp;"m"&amp;ДАННЫЕ!$CF1109&amp;"c"&amp;ДАННЫЕ!$CG1109&amp;"z"&amp;ДАННЫЕ!$CH1109&amp;"d"&amp;IF(H1109=4,1,0)&amp;"s"&amp;IF(ДАННЫЕ!$J1109=1,0,1)&amp;"u"&amp;IF(ДАННЫЕ!$CJ1109&gt;0,1,0)</f>
        <v>g0cf0a06AR1VG0o0xp0v0ntkqwemczd0s1u0</v>
      </c>
      <c r="O1109" s="28" t="str">
        <f>ДАННЫЕ!$I1109&amp;"g"&amp;B1109&amp;A1109&amp;"f"&amp;P1109&amp;"c"&amp;IF(ДАННЫЕ!$U1109&gt;0,1,0)&amp;"s"&amp;IF(ДАННЫЕ!$Q1109&gt;0,IF(YEAR(ДАННЫЕ!$F$1)=YEAR(ДАННЫЕ!$Q1109),IF(MONTH(ДАННЫЕ!$F$1)=MONTH(ДАННЫЕ!$Q1109),111,11),1),0)&amp;"i"&amp;IF(ДАННЫЕ!$R1109+ДАННЫЕ!$S1109+ДАННЫЕ!$T1109=0,0,1)&amp;"h"&amp;IF(ДАННЫЕ!$P1109&gt;0,1,0)&amp;"p"&amp;IF(ДАННЫЕ!$CI1109&gt;0,IF(YEAR(ДАННЫЕ!$F$1)=YEAR(ДАННЫЕ!$CI1109),IF(MONTH(ДАННЫЕ!$F$1)=MONTH(ДАННЫЕ!$CI1109),111,11),1),0)&amp;"d"&amp;IF(ДАННЫЕ!$CJ1109&gt;0,IF(YEAR(ДАННЫЕ!$F$1)=YEAR(ДАННЫЕ!$CJ1109),IF(MONTH(ДАННЫЕ!$F$1)=MONTH(ДАННЫЕ!$CJ1109),111,11),1),0)&amp;"o"&amp;IF(ДАННЫЕ!$CK1109&gt;0,IF(MONTH(ДАННЫЕ!$F$1)=MONTH(ДАННЫЕ!$CK1109),111,11),0)&amp;"v"&amp;IF(ДАННЫЕ!$BE1109&gt;0,IF(MONTH(ДАННЫЕ!$F$1)=MONTH(ДАННЫЕ!$BE1109),111,11),0)</f>
        <v>g00f0c0s0i0h0p0d0o0v0</v>
      </c>
      <c r="P1109" s="15">
        <f t="shared" si="53"/>
        <v>0</v>
      </c>
      <c r="Q1109" s="15">
        <f>IF(ДАННЫЕ!$F$1&gt;ДАННЫЕ!$N1109,IF(YEAR(ДАННЫЕ!$F$1)=YEAR(ДАННЫЕ!M1109),1,0),0)</f>
        <v>0</v>
      </c>
      <c r="R1109" s="15">
        <f>IF(ДАННЫЕ!$F$1&gt;ДАННЫЕ!$N1109,IF(YEAR(ДАННЫЕ!$F$1)=YEAR(ДАННЫЕ!N1109),1,0),0)</f>
        <v>0</v>
      </c>
      <c r="S1109" s="15">
        <f>IF(ДАННЫЕ!$AA1109="2А",1,IF(ДАННЫЕ!$AA1109="2Б",2,IF(ДАННЫЕ!$AA1109="2В",3,IF(ДАННЫЕ!$AA1109=3,4,IF(ДАННЫЕ!$AA1109="4А",5,IF(ДАННЫЕ!$AA1109="4Б",6,IF(ДАННЫЕ!$AA1109="4В",7,IF(ДАННЫЕ!$AA1109=5,8,0))))))))</f>
        <v>0</v>
      </c>
      <c r="T1109" s="15">
        <f>IF(OR(ДАННЫЕ!$AC1109=2,ДАННЫЕ!$AD1109=2,ДАННЫЕ!$AE1109=2),2,IF(OR(ДАННЫЕ!$AC1109=1,ДАННЫЕ!$AD1109=1,ДАННЫЕ!$AE1109=1),1,0))</f>
        <v>0</v>
      </c>
    </row>
    <row r="1110" spans="1:20" x14ac:dyDescent="0.2">
      <c r="A1110" s="78">
        <f>IF(B1110&gt;0,IF(MONTH(ДАННЫЕ!$F$1)=MONTH(ДАННЫЕ!$B1110),1,0),0)</f>
        <v>0</v>
      </c>
      <c r="B1110" s="14">
        <f>IF(ДАННЫЕ!$B1110&gt;0,IF(YEAR(ДАННЫЕ!$F$1)=YEAR(ДАННЫЕ!$B1110),1,0),0)</f>
        <v>0</v>
      </c>
      <c r="C1110" s="14">
        <f>IF(ДАННЫЕ!$CM1110&gt;0,IF(YEAR(ДАННЫЕ!$F$1)=YEAR(ДАННЫЕ!$CM1110),1,0),0)</f>
        <v>0</v>
      </c>
      <c r="D1110" s="14">
        <f>IF(ДАННЫЕ!$CJ1110&gt;0,IF(ДАННЫЕ!$CL1110&gt;ДАННЫЕ!$F$1,1,IF(ДАННЫЕ!$CL1110&gt;0,0,1)),0)</f>
        <v>0</v>
      </c>
      <c r="E1110" s="43" t="str">
        <f ca="1">IF(ДАННЫЕ!$F$1&gt;0,IF(ДАННЫЕ!$G1110&gt;0,DATEDIF(ДАННЫЕ!$G1110,ДАННЫЕ!$F$1,"y"),""),IF(ДАННЫЕ!$G1110&gt;0,DATEDIF(ДАННЫЕ!$G1110,TODAY(),"y"),""))</f>
        <v/>
      </c>
      <c r="F1110" s="43" t="str">
        <f xml:space="preserve"> IF(ДАННЫЕ!$F1110="М",IF(E1110&gt;=18,IF(E1110&lt;60,1,""),""),"")&amp;IF(ДАННЫЕ!$F1110="Ж",IF(E1110&gt;=18,IF(E1110&lt;55,1,""),""),"")</f>
        <v/>
      </c>
      <c r="G1110" s="43" t="str">
        <f xml:space="preserve"> IF(ДАННЫЕ!$F1110="М",IF(E1110&gt;=60,2,""),"")&amp;IF(ДАННЫЕ!$F1110="Ж",IF(E1110&gt;=55,2,""),"")</f>
        <v/>
      </c>
      <c r="H1110" s="43" t="str">
        <f t="shared" ca="1" si="51"/>
        <v/>
      </c>
      <c r="I1110" s="43" t="str">
        <f t="shared" ca="1" si="52"/>
        <v>03</v>
      </c>
      <c r="J1110" s="28" t="str">
        <f ca="1">ДАННЫЕ!$F1110&amp;H1110&amp;I1110&amp;ДАННЫЕ!$I1110&amp;"m"&amp;IF(ДАННЫЕ!$I1110&gt;0,IF(ДАННЫЕ!$J1110&gt;0,0,1),"")&amp;"f"&amp;IF(ДАННЫЕ!$R1110&gt;0,IF(YEAR(ДАННЫЕ!$F$1)=YEAR(ДАННЫЕ!$R1110),1,0),0)&amp;"z"&amp;ДАННЫЕ!$R1110&amp;"p"&amp;ДАННЫЕ!$S1110&amp;"i"&amp;ДАННЫЕ!$T1110&amp;"h"&amp;ДАННЫЕ!$K1110&amp;"be"&amp;ДАННЫЕ!$BI1110&amp;"CD"&amp;IF(ДАННЫЕ!BF1110&gt;500,4,IF(ДАННЫЕ!BF1110&gt;350,3,IF(ДАННЫЕ!BF1110&gt;200,2,IF(ДАННЫЕ!BF1110&gt;0,1,0))))&amp;"g"&amp;B1110&amp;"d"&amp;H1110&amp;"l"&amp;ДАННЫЕ!AT1110&amp;"a"&amp;ДАННЫЕ!$V1110&amp;"v"&amp;R1110&amp;"k"&amp;ДАННЫЕ!$U1110&amp;"s"&amp;ДАННЫЕ!$Y1110&amp;"t"&amp;ДАННЫЕ!$X1110&amp;"b"&amp;IF(ДАННЫЕ!$Q1110&gt;1,1,0)&amp;"PP"&amp;ДАННЫЕ!Z1110&amp;"c"&amp;S1110&amp;"x"&amp;IF(ДАННЫЕ!$BY1110&gt;0,IF(YEAR(ДАННЫЕ!$F$1)=YEAR(ДАННЫЕ!$BY1110),1,0),0)&amp;"n"&amp;IF(ДАННЫЕ!$BZ1110&gt;0,IF(YEAR(ДАННЫЕ!$F$1)=YEAR(ДАННЫЕ!$BZ1110),1,0),0)&amp;"u"&amp;D1110&amp;"z"&amp;IF(ДАННЫЕ!$CL1110&gt;0,IF(YEAR(ДАННЫЕ!$F$1)&gt;YEAR(ДАННЫЕ!$CL1110),11,12),0)</f>
        <v>03mf0zpihbeCD0g0dlav0kstb0PPc0x0n0u0z0</v>
      </c>
      <c r="K1110" s="28" t="str">
        <f ca="1">ДАННЫЕ!$I1110&amp;"x"&amp;B1110&amp;"w"&amp;IF(T1110+ДАННЫЕ!AD1110+ДАННЫЕ!AE1110+ДАННЫЕ!AF1110+ДАННЫЕ!AG1110+ДАННЫЕ!AH1110+ДАННЫЕ!$AL1110+ДАННЫЕ!AI1110+ДАННЫЕ!AJ1110+ДАННЫЕ!AK1110+ДАННЫЕ!AP1110+ДАННЫЕ!AQ1110+ДАННЫЕ!AR1110+ДАННЫЕ!$AM1110+ДАННЫЕ!$AN1110+ДАННЫЕ!AS1110+ДАННЫЕ!AT1110&gt;0,1,0)&amp;IF(OR(T1110=2,ДАННЫЕ!AD1110=2,ДАННЫЕ!AE1110=2,ДАННЫЕ!AF1110=2,ДАННЫЕ!AG1110=2,ДАННЫЕ!AH1110=2,ДАННЫЕ!$AL1110=2,ДАННЫЕ!AI1110=2,ДАННЫЕ!AJ1110=2,ДАННЫЕ!AK1110=2,ДАННЫЕ!AP1110=2,ДАННЫЕ!AQ1110=2,ДАННЫЕ!AR1110=2,ДАННЫЕ!$AM1110=2,ДАННЫЕ!$AN1110=2,ДАННЫЕ!AS1110=2,ДАННЫЕ!AT1110=2),2,0)&amp;"t"&amp;IF(T1110&gt;0,"1"&amp;T1110,"00")&amp;"f"&amp;IF(ДАННЫЕ!$AC1110,"1"&amp;ДАННЫЕ!$AC1110,"00")&amp;"b"&amp;IF(ДАННЫЕ!$AD1110,"1"&amp;ДАННЫЕ!$AD1110,"00")&amp;"g"&amp;IF(ДАННЫЕ!$AF1110,"1"&amp;ДАННЫЕ!$AF1110,"00")&amp;"c"&amp;IF(ДАННЫЕ!$AG1110,"1"&amp;ДАННЫЕ!$AG1110,"00")&amp;"i"&amp;IF(ДАННЫЕ!$AH1110,"1"&amp;ДАННЫЕ!$AH1110,"00")&amp;"r"&amp;IF(ДАННЫЕ!$AL1110,"1"&amp;ДАННЫЕ!$AL1110,"00")&amp;"m"&amp;IF(ДАННЫЕ!$AI1110,"1"&amp;ДАННЫЕ!$AI1110,"00")&amp;"hS"&amp;IF(ДАННЫЕ!$AJ1110,"1"&amp;ДАННЫЕ!$AJ1110,"00")&amp;"hZ"&amp;IF(ДАННЫЕ!$AK1110,"1"&amp;ДАННЫЕ!$AK1110,"00")&amp;"p"&amp;IF(ДАННЫЕ!$AP1110,"1"&amp;ДАННЫЕ!$AP1110,"00")&amp;"k"&amp;IF(ДАННЫЕ!$AQ1110,"1"&amp;ДАННЫЕ!$AQ1110,"00")&amp;"z"&amp;IF(ДАННЫЕ!$AR1110,"1"&amp;ДАННЫЕ!$AR1110,"00")&amp;"j"&amp;IF(ДАННЫЕ!$AM1110,"1"&amp;ДАННЫЕ!$AM1110,"00")&amp;"n"&amp;IF(ДАННЫЕ!$AN1110,"1"&amp;ДАННЫЕ!$AN1110,"00")&amp;"E"&amp;ДАННЫЕ!BI1110&amp;"L"&amp;ДАННЫЕ!AO1110&amp;"h"&amp;IF(ДАННЫЕ!$AU1110&gt;0,1,0)&amp;"v"&amp;IF(ДАННЫЕ!$AW1110&gt;0,1,0)&amp;"a"&amp;IF(ДАННЫЕ!$AS1110,"1"&amp;ДАННЫЕ!$AS1110,"00")&amp;"s"&amp;IF(ДАННЫЕ!$AT1110,"1"&amp;ДАННЫЕ!$AT1110,"00")&amp;"u"&amp;IF(ДАННЫЕ!$CJ1110&gt;0,1,0)&amp;"y"&amp;B1110&amp;"d"&amp;H1110&amp;"e"&amp;F1110&amp;G1110</f>
        <v>x0w00t00f00b00g00c00i00r00m00hS00hZ00p00k00z00j00n00ELh0v0a00s00u0y0de</v>
      </c>
      <c r="L1110" s="28" t="str">
        <f ca="1">ДАННЫЕ!$I1110&amp;"VN"&amp;IF(ДАННЫЕ!AW1110&gt;0,11,10)&amp;"CD"&amp;IF(ДАННЫЕ!BF1110&gt;500,16,IF(ДАННЫЕ!BF1110&gt;350,15,IF(ДАННЫЕ!BF1110&gt;=200,14,IF(ДАННЫЕ!BF1110&gt;=100,13,IF(ДАННЫЕ!BF1110&gt;=50,12,IF(ДАННЫЕ!BF1110&gt;0,11,10))))))&amp;"AR"&amp;IF(ДАННЫЕ!BX1110&gt;0,1,0)&amp;"GD"&amp;B1110&amp;"VV"&amp;IF(E1110&gt;=5,IF(E1110&lt;18,1,0),0)</f>
        <v>VN10CD10AR0GD0VV0</v>
      </c>
      <c r="M1110" s="28" t="str">
        <f>ДАННЫЕ!$I1110&amp;"b"&amp;ДАННЫЕ!$BI1110&amp;"r"&amp;ДАННЫЕ!$BJ1110&amp;"CD"&amp;IF(ДАННЫЕ!BF1110&gt;0,IF(ДАННЫЕ!BF1110&lt;200,1,IF(ДАННЫЕ!BF1110&lt;350,2,3)),0)&amp;"h"&amp;IF(ДАННЫЕ!$BK1110+ДАННЫЕ!$BL1110+ДАННЫЕ!$BM1110&gt;0,1,0)&amp;"x"&amp;ДАННЫЕ!$BK1110&amp;"y"&amp;ДАННЫЕ!$BL1110&amp;"z"&amp;ДАННЫЕ!$BM1110&amp;"c"&amp;IF(ДАННЫЕ!$BK1110+ДАННЫЕ!$BL1110+ДАННЫЕ!$BM1110=3,1,0)&amp;"a"&amp;IF(ДАННЫЕ!$BQ1110+ДАННЫЕ!$BR1110&gt;0,1,0)&amp;"d"&amp;ДАННЫЕ!$BQ1110&amp;"v"&amp;ДАННЫЕ!$BR1110&amp;"p"&amp;ДАННЫЕ!$BS1110&amp;"n"&amp;ДАННЫЕ!$BU1110&amp;"t"&amp;ДАННЫЕ!$BV1110&amp;"o"&amp;ДАННЫЕ!$BT1110&amp;"l"&amp;IF(ДАННЫЕ!$BN1110&gt;0,1,0)&amp;ДАННЫЕ!$BN1110&amp;"g"&amp;ДАННЫЕ!$BO1110&amp;"s"&amp;ДАННЫЕ!$BP1110&amp;"DZ"&amp;IF(ДАННЫЕ!B1110-ДАННЫЕ!G1110 &lt; 60,IF(ДАННЫЕ!B1110-ДАННЫЕ!G1110 &gt;= 0,1,0),0)&amp;"u"&amp;IF(ДАННЫЕ!$CJ1110&gt;0,1,0)</f>
        <v>brCD0h0xyzc0a0dvpntol0gsDZ1u0</v>
      </c>
      <c r="N1110" s="28" t="str">
        <f ca="1">ДАННЫЕ!$F1110&amp;ДАННЫЕ!$I1110&amp;"g"&amp;B1110&amp;"cf"&amp;D1110&amp;"a"&amp;IF(ДАННЫЕ!$BX1110&gt;0,1,0)&amp;IF(ДАННЫЕ!$BF1110&gt;500,1,IF(ДАННЫЕ!$BF1110&gt;350,2,IF(ДАННЫЕ!$BF1110&gt;=200,3,IF(ДАННЫЕ!$BF1110&gt;=100,4,IF(ДАННЫЕ!$BF1110&gt;=50,5,IF(ДАННЫЕ!$BF1110&lt;50,6,0))))))&amp;"AR"&amp;IF(DATEDIF(ДАННЫЕ!$BX1110,ДАННЫЕ!$F$1,"y")&gt;1,1,0)&amp;"VG"&amp;IF(ДАННЫЕ!$BH1110="0",1,0)&amp;"o"&amp;IF(T1110+ДАННЫЕ!$AF1110+ДАННЫЕ!$AG1110+ДАННЫЕ!$AH1110+ДАННЫЕ!$AI1110+ДАННЫЕ!$AJ1110+ДАННЫЕ!$AP1110+ДАННЫЕ!$AQ1110+ДАННЫЕ!$AR1110+ДАННЫЕ!$AU1110+ДАННЫЕ!$AW1110+ДАННЫЕ!$AS1110+ДАННЫЕ!$AT1110&gt;0,1,0)&amp;"x"&amp;ДАННЫЕ!$AG1110&amp;"p"&amp;IF(ДАННЫЕ!$BY1110&gt;0,1,0)&amp;"v"&amp;IF(ДАННЫЕ!$BZ1110&gt;0,1,0)&amp;"n"&amp;ДАННЫЕ!$CA1110&amp;"t"&amp;ДАННЫЕ!$AY1110&amp;"k"&amp;ДАННЫЕ!$CB1110&amp;"q"&amp;ДАННЫЕ!$CC1110&amp;"w"&amp;ДАННЫЕ!$CD1110&amp;"e"&amp;ДАННЫЕ!$CE1110&amp;"m"&amp;ДАННЫЕ!$CF1110&amp;"c"&amp;ДАННЫЕ!$CG1110&amp;"z"&amp;ДАННЫЕ!$CH1110&amp;"d"&amp;IF(H1110=4,1,0)&amp;"s"&amp;IF(ДАННЫЕ!$J1110=1,0,1)&amp;"u"&amp;IF(ДАННЫЕ!$CJ1110&gt;0,1,0)</f>
        <v>g0cf0a06AR1VG0o0xp0v0ntkqwemczd0s1u0</v>
      </c>
      <c r="O1110" s="28" t="str">
        <f>ДАННЫЕ!$I1110&amp;"g"&amp;B1110&amp;A1110&amp;"f"&amp;P1110&amp;"c"&amp;IF(ДАННЫЕ!$U1110&gt;0,1,0)&amp;"s"&amp;IF(ДАННЫЕ!$Q1110&gt;0,IF(YEAR(ДАННЫЕ!$F$1)=YEAR(ДАННЫЕ!$Q1110),IF(MONTH(ДАННЫЕ!$F$1)=MONTH(ДАННЫЕ!$Q1110),111,11),1),0)&amp;"i"&amp;IF(ДАННЫЕ!$R1110+ДАННЫЕ!$S1110+ДАННЫЕ!$T1110=0,0,1)&amp;"h"&amp;IF(ДАННЫЕ!$P1110&gt;0,1,0)&amp;"p"&amp;IF(ДАННЫЕ!$CI1110&gt;0,IF(YEAR(ДАННЫЕ!$F$1)=YEAR(ДАННЫЕ!$CI1110),IF(MONTH(ДАННЫЕ!$F$1)=MONTH(ДАННЫЕ!$CI1110),111,11),1),0)&amp;"d"&amp;IF(ДАННЫЕ!$CJ1110&gt;0,IF(YEAR(ДАННЫЕ!$F$1)=YEAR(ДАННЫЕ!$CJ1110),IF(MONTH(ДАННЫЕ!$F$1)=MONTH(ДАННЫЕ!$CJ1110),111,11),1),0)&amp;"o"&amp;IF(ДАННЫЕ!$CK1110&gt;0,IF(MONTH(ДАННЫЕ!$F$1)=MONTH(ДАННЫЕ!$CK1110),111,11),0)&amp;"v"&amp;IF(ДАННЫЕ!$BE1110&gt;0,IF(MONTH(ДАННЫЕ!$F$1)=MONTH(ДАННЫЕ!$BE1110),111,11),0)</f>
        <v>g00f0c0s0i0h0p0d0o0v0</v>
      </c>
      <c r="P1110" s="15">
        <f t="shared" si="53"/>
        <v>0</v>
      </c>
      <c r="Q1110" s="15">
        <f>IF(ДАННЫЕ!$F$1&gt;ДАННЫЕ!$N1110,IF(YEAR(ДАННЫЕ!$F$1)=YEAR(ДАННЫЕ!M1110),1,0),0)</f>
        <v>0</v>
      </c>
      <c r="R1110" s="15">
        <f>IF(ДАННЫЕ!$F$1&gt;ДАННЫЕ!$N1110,IF(YEAR(ДАННЫЕ!$F$1)=YEAR(ДАННЫЕ!N1110),1,0),0)</f>
        <v>0</v>
      </c>
      <c r="S1110" s="15">
        <f>IF(ДАННЫЕ!$AA1110="2А",1,IF(ДАННЫЕ!$AA1110="2Б",2,IF(ДАННЫЕ!$AA1110="2В",3,IF(ДАННЫЕ!$AA1110=3,4,IF(ДАННЫЕ!$AA1110="4А",5,IF(ДАННЫЕ!$AA1110="4Б",6,IF(ДАННЫЕ!$AA1110="4В",7,IF(ДАННЫЕ!$AA1110=5,8,0))))))))</f>
        <v>0</v>
      </c>
      <c r="T1110" s="15">
        <f>IF(OR(ДАННЫЕ!$AC1110=2,ДАННЫЕ!$AD1110=2,ДАННЫЕ!$AE1110=2),2,IF(OR(ДАННЫЕ!$AC1110=1,ДАННЫЕ!$AD1110=1,ДАННЫЕ!$AE1110=1),1,0))</f>
        <v>0</v>
      </c>
    </row>
    <row r="1111" spans="1:20" x14ac:dyDescent="0.2">
      <c r="A1111" s="78">
        <f>IF(B1111&gt;0,IF(MONTH(ДАННЫЕ!$F$1)=MONTH(ДАННЫЕ!$B1111),1,0),0)</f>
        <v>0</v>
      </c>
      <c r="B1111" s="14">
        <f>IF(ДАННЫЕ!$B1111&gt;0,IF(YEAR(ДАННЫЕ!$F$1)=YEAR(ДАННЫЕ!$B1111),1,0),0)</f>
        <v>0</v>
      </c>
      <c r="C1111" s="14">
        <f>IF(ДАННЫЕ!$CM1111&gt;0,IF(YEAR(ДАННЫЕ!$F$1)=YEAR(ДАННЫЕ!$CM1111),1,0),0)</f>
        <v>0</v>
      </c>
      <c r="D1111" s="14">
        <f>IF(ДАННЫЕ!$CJ1111&gt;0,IF(ДАННЫЕ!$CL1111&gt;ДАННЫЕ!$F$1,1,IF(ДАННЫЕ!$CL1111&gt;0,0,1)),0)</f>
        <v>0</v>
      </c>
      <c r="E1111" s="43" t="str">
        <f ca="1">IF(ДАННЫЕ!$F$1&gt;0,IF(ДАННЫЕ!$G1111&gt;0,DATEDIF(ДАННЫЕ!$G1111,ДАННЫЕ!$F$1,"y"),""),IF(ДАННЫЕ!$G1111&gt;0,DATEDIF(ДАННЫЕ!$G1111,TODAY(),"y"),""))</f>
        <v/>
      </c>
      <c r="F1111" s="43" t="str">
        <f xml:space="preserve"> IF(ДАННЫЕ!$F1111="М",IF(E1111&gt;=18,IF(E1111&lt;60,1,""),""),"")&amp;IF(ДАННЫЕ!$F1111="Ж",IF(E1111&gt;=18,IF(E1111&lt;55,1,""),""),"")</f>
        <v/>
      </c>
      <c r="G1111" s="43" t="str">
        <f xml:space="preserve"> IF(ДАННЫЕ!$F1111="М",IF(E1111&gt;=60,2,""),"")&amp;IF(ДАННЫЕ!$F1111="Ж",IF(E1111&gt;=55,2,""),"")</f>
        <v/>
      </c>
      <c r="H1111" s="43" t="str">
        <f t="shared" ca="1" si="51"/>
        <v/>
      </c>
      <c r="I1111" s="43" t="str">
        <f t="shared" ca="1" si="52"/>
        <v>03</v>
      </c>
      <c r="J1111" s="28" t="str">
        <f ca="1">ДАННЫЕ!$F1111&amp;H1111&amp;I1111&amp;ДАННЫЕ!$I1111&amp;"m"&amp;IF(ДАННЫЕ!$I1111&gt;0,IF(ДАННЫЕ!$J1111&gt;0,0,1),"")&amp;"f"&amp;IF(ДАННЫЕ!$R1111&gt;0,IF(YEAR(ДАННЫЕ!$F$1)=YEAR(ДАННЫЕ!$R1111),1,0),0)&amp;"z"&amp;ДАННЫЕ!$R1111&amp;"p"&amp;ДАННЫЕ!$S1111&amp;"i"&amp;ДАННЫЕ!$T1111&amp;"h"&amp;ДАННЫЕ!$K1111&amp;"be"&amp;ДАННЫЕ!$BI1111&amp;"CD"&amp;IF(ДАННЫЕ!BF1111&gt;500,4,IF(ДАННЫЕ!BF1111&gt;350,3,IF(ДАННЫЕ!BF1111&gt;200,2,IF(ДАННЫЕ!BF1111&gt;0,1,0))))&amp;"g"&amp;B1111&amp;"d"&amp;H1111&amp;"l"&amp;ДАННЫЕ!AT1111&amp;"a"&amp;ДАННЫЕ!$V1111&amp;"v"&amp;R1111&amp;"k"&amp;ДАННЫЕ!$U1111&amp;"s"&amp;ДАННЫЕ!$Y1111&amp;"t"&amp;ДАННЫЕ!$X1111&amp;"b"&amp;IF(ДАННЫЕ!$Q1111&gt;1,1,0)&amp;"PP"&amp;ДАННЫЕ!Z1111&amp;"c"&amp;S1111&amp;"x"&amp;IF(ДАННЫЕ!$BY1111&gt;0,IF(YEAR(ДАННЫЕ!$F$1)=YEAR(ДАННЫЕ!$BY1111),1,0),0)&amp;"n"&amp;IF(ДАННЫЕ!$BZ1111&gt;0,IF(YEAR(ДАННЫЕ!$F$1)=YEAR(ДАННЫЕ!$BZ1111),1,0),0)&amp;"u"&amp;D1111&amp;"z"&amp;IF(ДАННЫЕ!$CL1111&gt;0,IF(YEAR(ДАННЫЕ!$F$1)&gt;YEAR(ДАННЫЕ!$CL1111),11,12),0)</f>
        <v>03mf0zpihbeCD0g0dlav0kstb0PPc0x0n0u0z0</v>
      </c>
      <c r="K1111" s="28" t="str">
        <f ca="1">ДАННЫЕ!$I1111&amp;"x"&amp;B1111&amp;"w"&amp;IF(T1111+ДАННЫЕ!AD1111+ДАННЫЕ!AE1111+ДАННЫЕ!AF1111+ДАННЫЕ!AG1111+ДАННЫЕ!AH1111+ДАННЫЕ!$AL1111+ДАННЫЕ!AI1111+ДАННЫЕ!AJ1111+ДАННЫЕ!AK1111+ДАННЫЕ!AP1111+ДАННЫЕ!AQ1111+ДАННЫЕ!AR1111+ДАННЫЕ!$AM1111+ДАННЫЕ!$AN1111+ДАННЫЕ!AS1111+ДАННЫЕ!AT1111&gt;0,1,0)&amp;IF(OR(T1111=2,ДАННЫЕ!AD1111=2,ДАННЫЕ!AE1111=2,ДАННЫЕ!AF1111=2,ДАННЫЕ!AG1111=2,ДАННЫЕ!AH1111=2,ДАННЫЕ!$AL1111=2,ДАННЫЕ!AI1111=2,ДАННЫЕ!AJ1111=2,ДАННЫЕ!AK1111=2,ДАННЫЕ!AP1111=2,ДАННЫЕ!AQ1111=2,ДАННЫЕ!AR1111=2,ДАННЫЕ!$AM1111=2,ДАННЫЕ!$AN1111=2,ДАННЫЕ!AS1111=2,ДАННЫЕ!AT1111=2),2,0)&amp;"t"&amp;IF(T1111&gt;0,"1"&amp;T1111,"00")&amp;"f"&amp;IF(ДАННЫЕ!$AC1111,"1"&amp;ДАННЫЕ!$AC1111,"00")&amp;"b"&amp;IF(ДАННЫЕ!$AD1111,"1"&amp;ДАННЫЕ!$AD1111,"00")&amp;"g"&amp;IF(ДАННЫЕ!$AF1111,"1"&amp;ДАННЫЕ!$AF1111,"00")&amp;"c"&amp;IF(ДАННЫЕ!$AG1111,"1"&amp;ДАННЫЕ!$AG1111,"00")&amp;"i"&amp;IF(ДАННЫЕ!$AH1111,"1"&amp;ДАННЫЕ!$AH1111,"00")&amp;"r"&amp;IF(ДАННЫЕ!$AL1111,"1"&amp;ДАННЫЕ!$AL1111,"00")&amp;"m"&amp;IF(ДАННЫЕ!$AI1111,"1"&amp;ДАННЫЕ!$AI1111,"00")&amp;"hS"&amp;IF(ДАННЫЕ!$AJ1111,"1"&amp;ДАННЫЕ!$AJ1111,"00")&amp;"hZ"&amp;IF(ДАННЫЕ!$AK1111,"1"&amp;ДАННЫЕ!$AK1111,"00")&amp;"p"&amp;IF(ДАННЫЕ!$AP1111,"1"&amp;ДАННЫЕ!$AP1111,"00")&amp;"k"&amp;IF(ДАННЫЕ!$AQ1111,"1"&amp;ДАННЫЕ!$AQ1111,"00")&amp;"z"&amp;IF(ДАННЫЕ!$AR1111,"1"&amp;ДАННЫЕ!$AR1111,"00")&amp;"j"&amp;IF(ДАННЫЕ!$AM1111,"1"&amp;ДАННЫЕ!$AM1111,"00")&amp;"n"&amp;IF(ДАННЫЕ!$AN1111,"1"&amp;ДАННЫЕ!$AN1111,"00")&amp;"E"&amp;ДАННЫЕ!BI1111&amp;"L"&amp;ДАННЫЕ!AO1111&amp;"h"&amp;IF(ДАННЫЕ!$AU1111&gt;0,1,0)&amp;"v"&amp;IF(ДАННЫЕ!$AW1111&gt;0,1,0)&amp;"a"&amp;IF(ДАННЫЕ!$AS1111,"1"&amp;ДАННЫЕ!$AS1111,"00")&amp;"s"&amp;IF(ДАННЫЕ!$AT1111,"1"&amp;ДАННЫЕ!$AT1111,"00")&amp;"u"&amp;IF(ДАННЫЕ!$CJ1111&gt;0,1,0)&amp;"y"&amp;B1111&amp;"d"&amp;H1111&amp;"e"&amp;F1111&amp;G1111</f>
        <v>x0w00t00f00b00g00c00i00r00m00hS00hZ00p00k00z00j00n00ELh0v0a00s00u0y0de</v>
      </c>
      <c r="L1111" s="28" t="str">
        <f ca="1">ДАННЫЕ!$I1111&amp;"VN"&amp;IF(ДАННЫЕ!AW1111&gt;0,11,10)&amp;"CD"&amp;IF(ДАННЫЕ!BF1111&gt;500,16,IF(ДАННЫЕ!BF1111&gt;350,15,IF(ДАННЫЕ!BF1111&gt;=200,14,IF(ДАННЫЕ!BF1111&gt;=100,13,IF(ДАННЫЕ!BF1111&gt;=50,12,IF(ДАННЫЕ!BF1111&gt;0,11,10))))))&amp;"AR"&amp;IF(ДАННЫЕ!BX1111&gt;0,1,0)&amp;"GD"&amp;B1111&amp;"VV"&amp;IF(E1111&gt;=5,IF(E1111&lt;18,1,0),0)</f>
        <v>VN10CD10AR0GD0VV0</v>
      </c>
      <c r="M1111" s="28" t="str">
        <f>ДАННЫЕ!$I1111&amp;"b"&amp;ДАННЫЕ!$BI1111&amp;"r"&amp;ДАННЫЕ!$BJ1111&amp;"CD"&amp;IF(ДАННЫЕ!BF1111&gt;0,IF(ДАННЫЕ!BF1111&lt;200,1,IF(ДАННЫЕ!BF1111&lt;350,2,3)),0)&amp;"h"&amp;IF(ДАННЫЕ!$BK1111+ДАННЫЕ!$BL1111+ДАННЫЕ!$BM1111&gt;0,1,0)&amp;"x"&amp;ДАННЫЕ!$BK1111&amp;"y"&amp;ДАННЫЕ!$BL1111&amp;"z"&amp;ДАННЫЕ!$BM1111&amp;"c"&amp;IF(ДАННЫЕ!$BK1111+ДАННЫЕ!$BL1111+ДАННЫЕ!$BM1111=3,1,0)&amp;"a"&amp;IF(ДАННЫЕ!$BQ1111+ДАННЫЕ!$BR1111&gt;0,1,0)&amp;"d"&amp;ДАННЫЕ!$BQ1111&amp;"v"&amp;ДАННЫЕ!$BR1111&amp;"p"&amp;ДАННЫЕ!$BS1111&amp;"n"&amp;ДАННЫЕ!$BU1111&amp;"t"&amp;ДАННЫЕ!$BV1111&amp;"o"&amp;ДАННЫЕ!$BT1111&amp;"l"&amp;IF(ДАННЫЕ!$BN1111&gt;0,1,0)&amp;ДАННЫЕ!$BN1111&amp;"g"&amp;ДАННЫЕ!$BO1111&amp;"s"&amp;ДАННЫЕ!$BP1111&amp;"DZ"&amp;IF(ДАННЫЕ!B1111-ДАННЫЕ!G1111 &lt; 60,IF(ДАННЫЕ!B1111-ДАННЫЕ!G1111 &gt;= 0,1,0),0)&amp;"u"&amp;IF(ДАННЫЕ!$CJ1111&gt;0,1,0)</f>
        <v>brCD0h0xyzc0a0dvpntol0gsDZ1u0</v>
      </c>
      <c r="N1111" s="28" t="str">
        <f ca="1">ДАННЫЕ!$F1111&amp;ДАННЫЕ!$I1111&amp;"g"&amp;B1111&amp;"cf"&amp;D1111&amp;"a"&amp;IF(ДАННЫЕ!$BX1111&gt;0,1,0)&amp;IF(ДАННЫЕ!$BF1111&gt;500,1,IF(ДАННЫЕ!$BF1111&gt;350,2,IF(ДАННЫЕ!$BF1111&gt;=200,3,IF(ДАННЫЕ!$BF1111&gt;=100,4,IF(ДАННЫЕ!$BF1111&gt;=50,5,IF(ДАННЫЕ!$BF1111&lt;50,6,0))))))&amp;"AR"&amp;IF(DATEDIF(ДАННЫЕ!$BX1111,ДАННЫЕ!$F$1,"y")&gt;1,1,0)&amp;"VG"&amp;IF(ДАННЫЕ!$BH1111="0",1,0)&amp;"o"&amp;IF(T1111+ДАННЫЕ!$AF1111+ДАННЫЕ!$AG1111+ДАННЫЕ!$AH1111+ДАННЫЕ!$AI1111+ДАННЫЕ!$AJ1111+ДАННЫЕ!$AP1111+ДАННЫЕ!$AQ1111+ДАННЫЕ!$AR1111+ДАННЫЕ!$AU1111+ДАННЫЕ!$AW1111+ДАННЫЕ!$AS1111+ДАННЫЕ!$AT1111&gt;0,1,0)&amp;"x"&amp;ДАННЫЕ!$AG1111&amp;"p"&amp;IF(ДАННЫЕ!$BY1111&gt;0,1,0)&amp;"v"&amp;IF(ДАННЫЕ!$BZ1111&gt;0,1,0)&amp;"n"&amp;ДАННЫЕ!$CA1111&amp;"t"&amp;ДАННЫЕ!$AY1111&amp;"k"&amp;ДАННЫЕ!$CB1111&amp;"q"&amp;ДАННЫЕ!$CC1111&amp;"w"&amp;ДАННЫЕ!$CD1111&amp;"e"&amp;ДАННЫЕ!$CE1111&amp;"m"&amp;ДАННЫЕ!$CF1111&amp;"c"&amp;ДАННЫЕ!$CG1111&amp;"z"&amp;ДАННЫЕ!$CH1111&amp;"d"&amp;IF(H1111=4,1,0)&amp;"s"&amp;IF(ДАННЫЕ!$J1111=1,0,1)&amp;"u"&amp;IF(ДАННЫЕ!$CJ1111&gt;0,1,0)</f>
        <v>g0cf0a06AR1VG0o0xp0v0ntkqwemczd0s1u0</v>
      </c>
      <c r="O1111" s="28" t="str">
        <f>ДАННЫЕ!$I1111&amp;"g"&amp;B1111&amp;A1111&amp;"f"&amp;P1111&amp;"c"&amp;IF(ДАННЫЕ!$U1111&gt;0,1,0)&amp;"s"&amp;IF(ДАННЫЕ!$Q1111&gt;0,IF(YEAR(ДАННЫЕ!$F$1)=YEAR(ДАННЫЕ!$Q1111),IF(MONTH(ДАННЫЕ!$F$1)=MONTH(ДАННЫЕ!$Q1111),111,11),1),0)&amp;"i"&amp;IF(ДАННЫЕ!$R1111+ДАННЫЕ!$S1111+ДАННЫЕ!$T1111=0,0,1)&amp;"h"&amp;IF(ДАННЫЕ!$P1111&gt;0,1,0)&amp;"p"&amp;IF(ДАННЫЕ!$CI1111&gt;0,IF(YEAR(ДАННЫЕ!$F$1)=YEAR(ДАННЫЕ!$CI1111),IF(MONTH(ДАННЫЕ!$F$1)=MONTH(ДАННЫЕ!$CI1111),111,11),1),0)&amp;"d"&amp;IF(ДАННЫЕ!$CJ1111&gt;0,IF(YEAR(ДАННЫЕ!$F$1)=YEAR(ДАННЫЕ!$CJ1111),IF(MONTH(ДАННЫЕ!$F$1)=MONTH(ДАННЫЕ!$CJ1111),111,11),1),0)&amp;"o"&amp;IF(ДАННЫЕ!$CK1111&gt;0,IF(MONTH(ДАННЫЕ!$F$1)=MONTH(ДАННЫЕ!$CK1111),111,11),0)&amp;"v"&amp;IF(ДАННЫЕ!$BE1111&gt;0,IF(MONTH(ДАННЫЕ!$F$1)=MONTH(ДАННЫЕ!$BE1111),111,11),0)</f>
        <v>g00f0c0s0i0h0p0d0o0v0</v>
      </c>
      <c r="P1111" s="15">
        <f t="shared" si="53"/>
        <v>0</v>
      </c>
      <c r="Q1111" s="15">
        <f>IF(ДАННЫЕ!$F$1&gt;ДАННЫЕ!$N1111,IF(YEAR(ДАННЫЕ!$F$1)=YEAR(ДАННЫЕ!M1111),1,0),0)</f>
        <v>0</v>
      </c>
      <c r="R1111" s="15">
        <f>IF(ДАННЫЕ!$F$1&gt;ДАННЫЕ!$N1111,IF(YEAR(ДАННЫЕ!$F$1)=YEAR(ДАННЫЕ!N1111),1,0),0)</f>
        <v>0</v>
      </c>
      <c r="S1111" s="15">
        <f>IF(ДАННЫЕ!$AA1111="2А",1,IF(ДАННЫЕ!$AA1111="2Б",2,IF(ДАННЫЕ!$AA1111="2В",3,IF(ДАННЫЕ!$AA1111=3,4,IF(ДАННЫЕ!$AA1111="4А",5,IF(ДАННЫЕ!$AA1111="4Б",6,IF(ДАННЫЕ!$AA1111="4В",7,IF(ДАННЫЕ!$AA1111=5,8,0))))))))</f>
        <v>0</v>
      </c>
      <c r="T1111" s="15">
        <f>IF(OR(ДАННЫЕ!$AC1111=2,ДАННЫЕ!$AD1111=2,ДАННЫЕ!$AE1111=2),2,IF(OR(ДАННЫЕ!$AC1111=1,ДАННЫЕ!$AD1111=1,ДАННЫЕ!$AE1111=1),1,0))</f>
        <v>0</v>
      </c>
    </row>
    <row r="1112" spans="1:20" x14ac:dyDescent="0.2">
      <c r="A1112" s="78">
        <f>IF(B1112&gt;0,IF(MONTH(ДАННЫЕ!$F$1)=MONTH(ДАННЫЕ!$B1112),1,0),0)</f>
        <v>0</v>
      </c>
      <c r="B1112" s="14">
        <f>IF(ДАННЫЕ!$B1112&gt;0,IF(YEAR(ДАННЫЕ!$F$1)=YEAR(ДАННЫЕ!$B1112),1,0),0)</f>
        <v>0</v>
      </c>
      <c r="C1112" s="14">
        <f>IF(ДАННЫЕ!$CM1112&gt;0,IF(YEAR(ДАННЫЕ!$F$1)=YEAR(ДАННЫЕ!$CM1112),1,0),0)</f>
        <v>0</v>
      </c>
      <c r="D1112" s="14">
        <f>IF(ДАННЫЕ!$CJ1112&gt;0,IF(ДАННЫЕ!$CL1112&gt;ДАННЫЕ!$F$1,1,IF(ДАННЫЕ!$CL1112&gt;0,0,1)),0)</f>
        <v>0</v>
      </c>
      <c r="E1112" s="43" t="str">
        <f ca="1">IF(ДАННЫЕ!$F$1&gt;0,IF(ДАННЫЕ!$G1112&gt;0,DATEDIF(ДАННЫЕ!$G1112,ДАННЫЕ!$F$1,"y"),""),IF(ДАННЫЕ!$G1112&gt;0,DATEDIF(ДАННЫЕ!$G1112,TODAY(),"y"),""))</f>
        <v/>
      </c>
      <c r="F1112" s="43" t="str">
        <f xml:space="preserve"> IF(ДАННЫЕ!$F1112="М",IF(E1112&gt;=18,IF(E1112&lt;60,1,""),""),"")&amp;IF(ДАННЫЕ!$F1112="Ж",IF(E1112&gt;=18,IF(E1112&lt;55,1,""),""),"")</f>
        <v/>
      </c>
      <c r="G1112" s="43" t="str">
        <f xml:space="preserve"> IF(ДАННЫЕ!$F1112="М",IF(E1112&gt;=60,2,""),"")&amp;IF(ДАННЫЕ!$F1112="Ж",IF(E1112&gt;=55,2,""),"")</f>
        <v/>
      </c>
      <c r="H1112" s="43" t="str">
        <f t="shared" ca="1" si="51"/>
        <v/>
      </c>
      <c r="I1112" s="43" t="str">
        <f t="shared" ca="1" si="52"/>
        <v>03</v>
      </c>
      <c r="J1112" s="28" t="str">
        <f ca="1">ДАННЫЕ!$F1112&amp;H1112&amp;I1112&amp;ДАННЫЕ!$I1112&amp;"m"&amp;IF(ДАННЫЕ!$I1112&gt;0,IF(ДАННЫЕ!$J1112&gt;0,0,1),"")&amp;"f"&amp;IF(ДАННЫЕ!$R1112&gt;0,IF(YEAR(ДАННЫЕ!$F$1)=YEAR(ДАННЫЕ!$R1112),1,0),0)&amp;"z"&amp;ДАННЫЕ!$R1112&amp;"p"&amp;ДАННЫЕ!$S1112&amp;"i"&amp;ДАННЫЕ!$T1112&amp;"h"&amp;ДАННЫЕ!$K1112&amp;"be"&amp;ДАННЫЕ!$BI1112&amp;"CD"&amp;IF(ДАННЫЕ!BF1112&gt;500,4,IF(ДАННЫЕ!BF1112&gt;350,3,IF(ДАННЫЕ!BF1112&gt;200,2,IF(ДАННЫЕ!BF1112&gt;0,1,0))))&amp;"g"&amp;B1112&amp;"d"&amp;H1112&amp;"l"&amp;ДАННЫЕ!AT1112&amp;"a"&amp;ДАННЫЕ!$V1112&amp;"v"&amp;R1112&amp;"k"&amp;ДАННЫЕ!$U1112&amp;"s"&amp;ДАННЫЕ!$Y1112&amp;"t"&amp;ДАННЫЕ!$X1112&amp;"b"&amp;IF(ДАННЫЕ!$Q1112&gt;1,1,0)&amp;"PP"&amp;ДАННЫЕ!Z1112&amp;"c"&amp;S1112&amp;"x"&amp;IF(ДАННЫЕ!$BY1112&gt;0,IF(YEAR(ДАННЫЕ!$F$1)=YEAR(ДАННЫЕ!$BY1112),1,0),0)&amp;"n"&amp;IF(ДАННЫЕ!$BZ1112&gt;0,IF(YEAR(ДАННЫЕ!$F$1)=YEAR(ДАННЫЕ!$BZ1112),1,0),0)&amp;"u"&amp;D1112&amp;"z"&amp;IF(ДАННЫЕ!$CL1112&gt;0,IF(YEAR(ДАННЫЕ!$F$1)&gt;YEAR(ДАННЫЕ!$CL1112),11,12),0)</f>
        <v>03mf0zpihbeCD0g0dlav0kstb0PPc0x0n0u0z0</v>
      </c>
      <c r="K1112" s="28" t="str">
        <f ca="1">ДАННЫЕ!$I1112&amp;"x"&amp;B1112&amp;"w"&amp;IF(T1112+ДАННЫЕ!AD1112+ДАННЫЕ!AE1112+ДАННЫЕ!AF1112+ДАННЫЕ!AG1112+ДАННЫЕ!AH1112+ДАННЫЕ!$AL1112+ДАННЫЕ!AI1112+ДАННЫЕ!AJ1112+ДАННЫЕ!AK1112+ДАННЫЕ!AP1112+ДАННЫЕ!AQ1112+ДАННЫЕ!AR1112+ДАННЫЕ!$AM1112+ДАННЫЕ!$AN1112+ДАННЫЕ!AS1112+ДАННЫЕ!AT1112&gt;0,1,0)&amp;IF(OR(T1112=2,ДАННЫЕ!AD1112=2,ДАННЫЕ!AE1112=2,ДАННЫЕ!AF1112=2,ДАННЫЕ!AG1112=2,ДАННЫЕ!AH1112=2,ДАННЫЕ!$AL1112=2,ДАННЫЕ!AI1112=2,ДАННЫЕ!AJ1112=2,ДАННЫЕ!AK1112=2,ДАННЫЕ!AP1112=2,ДАННЫЕ!AQ1112=2,ДАННЫЕ!AR1112=2,ДАННЫЕ!$AM1112=2,ДАННЫЕ!$AN1112=2,ДАННЫЕ!AS1112=2,ДАННЫЕ!AT1112=2),2,0)&amp;"t"&amp;IF(T1112&gt;0,"1"&amp;T1112,"00")&amp;"f"&amp;IF(ДАННЫЕ!$AC1112,"1"&amp;ДАННЫЕ!$AC1112,"00")&amp;"b"&amp;IF(ДАННЫЕ!$AD1112,"1"&amp;ДАННЫЕ!$AD1112,"00")&amp;"g"&amp;IF(ДАННЫЕ!$AF1112,"1"&amp;ДАННЫЕ!$AF1112,"00")&amp;"c"&amp;IF(ДАННЫЕ!$AG1112,"1"&amp;ДАННЫЕ!$AG1112,"00")&amp;"i"&amp;IF(ДАННЫЕ!$AH1112,"1"&amp;ДАННЫЕ!$AH1112,"00")&amp;"r"&amp;IF(ДАННЫЕ!$AL1112,"1"&amp;ДАННЫЕ!$AL1112,"00")&amp;"m"&amp;IF(ДАННЫЕ!$AI1112,"1"&amp;ДАННЫЕ!$AI1112,"00")&amp;"hS"&amp;IF(ДАННЫЕ!$AJ1112,"1"&amp;ДАННЫЕ!$AJ1112,"00")&amp;"hZ"&amp;IF(ДАННЫЕ!$AK1112,"1"&amp;ДАННЫЕ!$AK1112,"00")&amp;"p"&amp;IF(ДАННЫЕ!$AP1112,"1"&amp;ДАННЫЕ!$AP1112,"00")&amp;"k"&amp;IF(ДАННЫЕ!$AQ1112,"1"&amp;ДАННЫЕ!$AQ1112,"00")&amp;"z"&amp;IF(ДАННЫЕ!$AR1112,"1"&amp;ДАННЫЕ!$AR1112,"00")&amp;"j"&amp;IF(ДАННЫЕ!$AM1112,"1"&amp;ДАННЫЕ!$AM1112,"00")&amp;"n"&amp;IF(ДАННЫЕ!$AN1112,"1"&amp;ДАННЫЕ!$AN1112,"00")&amp;"E"&amp;ДАННЫЕ!BI1112&amp;"L"&amp;ДАННЫЕ!AO1112&amp;"h"&amp;IF(ДАННЫЕ!$AU1112&gt;0,1,0)&amp;"v"&amp;IF(ДАННЫЕ!$AW1112&gt;0,1,0)&amp;"a"&amp;IF(ДАННЫЕ!$AS1112,"1"&amp;ДАННЫЕ!$AS1112,"00")&amp;"s"&amp;IF(ДАННЫЕ!$AT1112,"1"&amp;ДАННЫЕ!$AT1112,"00")&amp;"u"&amp;IF(ДАННЫЕ!$CJ1112&gt;0,1,0)&amp;"y"&amp;B1112&amp;"d"&amp;H1112&amp;"e"&amp;F1112&amp;G1112</f>
        <v>x0w00t00f00b00g00c00i00r00m00hS00hZ00p00k00z00j00n00ELh0v0a00s00u0y0de</v>
      </c>
      <c r="L1112" s="28" t="str">
        <f ca="1">ДАННЫЕ!$I1112&amp;"VN"&amp;IF(ДАННЫЕ!AW1112&gt;0,11,10)&amp;"CD"&amp;IF(ДАННЫЕ!BF1112&gt;500,16,IF(ДАННЫЕ!BF1112&gt;350,15,IF(ДАННЫЕ!BF1112&gt;=200,14,IF(ДАННЫЕ!BF1112&gt;=100,13,IF(ДАННЫЕ!BF1112&gt;=50,12,IF(ДАННЫЕ!BF1112&gt;0,11,10))))))&amp;"AR"&amp;IF(ДАННЫЕ!BX1112&gt;0,1,0)&amp;"GD"&amp;B1112&amp;"VV"&amp;IF(E1112&gt;=5,IF(E1112&lt;18,1,0),0)</f>
        <v>VN10CD10AR0GD0VV0</v>
      </c>
      <c r="M1112" s="28" t="str">
        <f>ДАННЫЕ!$I1112&amp;"b"&amp;ДАННЫЕ!$BI1112&amp;"r"&amp;ДАННЫЕ!$BJ1112&amp;"CD"&amp;IF(ДАННЫЕ!BF1112&gt;0,IF(ДАННЫЕ!BF1112&lt;200,1,IF(ДАННЫЕ!BF1112&lt;350,2,3)),0)&amp;"h"&amp;IF(ДАННЫЕ!$BK1112+ДАННЫЕ!$BL1112+ДАННЫЕ!$BM1112&gt;0,1,0)&amp;"x"&amp;ДАННЫЕ!$BK1112&amp;"y"&amp;ДАННЫЕ!$BL1112&amp;"z"&amp;ДАННЫЕ!$BM1112&amp;"c"&amp;IF(ДАННЫЕ!$BK1112+ДАННЫЕ!$BL1112+ДАННЫЕ!$BM1112=3,1,0)&amp;"a"&amp;IF(ДАННЫЕ!$BQ1112+ДАННЫЕ!$BR1112&gt;0,1,0)&amp;"d"&amp;ДАННЫЕ!$BQ1112&amp;"v"&amp;ДАННЫЕ!$BR1112&amp;"p"&amp;ДАННЫЕ!$BS1112&amp;"n"&amp;ДАННЫЕ!$BU1112&amp;"t"&amp;ДАННЫЕ!$BV1112&amp;"o"&amp;ДАННЫЕ!$BT1112&amp;"l"&amp;IF(ДАННЫЕ!$BN1112&gt;0,1,0)&amp;ДАННЫЕ!$BN1112&amp;"g"&amp;ДАННЫЕ!$BO1112&amp;"s"&amp;ДАННЫЕ!$BP1112&amp;"DZ"&amp;IF(ДАННЫЕ!B1112-ДАННЫЕ!G1112 &lt; 60,IF(ДАННЫЕ!B1112-ДАННЫЕ!G1112 &gt;= 0,1,0),0)&amp;"u"&amp;IF(ДАННЫЕ!$CJ1112&gt;0,1,0)</f>
        <v>brCD0h0xyzc0a0dvpntol0gsDZ1u0</v>
      </c>
      <c r="N1112" s="28" t="str">
        <f ca="1">ДАННЫЕ!$F1112&amp;ДАННЫЕ!$I1112&amp;"g"&amp;B1112&amp;"cf"&amp;D1112&amp;"a"&amp;IF(ДАННЫЕ!$BX1112&gt;0,1,0)&amp;IF(ДАННЫЕ!$BF1112&gt;500,1,IF(ДАННЫЕ!$BF1112&gt;350,2,IF(ДАННЫЕ!$BF1112&gt;=200,3,IF(ДАННЫЕ!$BF1112&gt;=100,4,IF(ДАННЫЕ!$BF1112&gt;=50,5,IF(ДАННЫЕ!$BF1112&lt;50,6,0))))))&amp;"AR"&amp;IF(DATEDIF(ДАННЫЕ!$BX1112,ДАННЫЕ!$F$1,"y")&gt;1,1,0)&amp;"VG"&amp;IF(ДАННЫЕ!$BH1112="0",1,0)&amp;"o"&amp;IF(T1112+ДАННЫЕ!$AF1112+ДАННЫЕ!$AG1112+ДАННЫЕ!$AH1112+ДАННЫЕ!$AI1112+ДАННЫЕ!$AJ1112+ДАННЫЕ!$AP1112+ДАННЫЕ!$AQ1112+ДАННЫЕ!$AR1112+ДАННЫЕ!$AU1112+ДАННЫЕ!$AW1112+ДАННЫЕ!$AS1112+ДАННЫЕ!$AT1112&gt;0,1,0)&amp;"x"&amp;ДАННЫЕ!$AG1112&amp;"p"&amp;IF(ДАННЫЕ!$BY1112&gt;0,1,0)&amp;"v"&amp;IF(ДАННЫЕ!$BZ1112&gt;0,1,0)&amp;"n"&amp;ДАННЫЕ!$CA1112&amp;"t"&amp;ДАННЫЕ!$AY1112&amp;"k"&amp;ДАННЫЕ!$CB1112&amp;"q"&amp;ДАННЫЕ!$CC1112&amp;"w"&amp;ДАННЫЕ!$CD1112&amp;"e"&amp;ДАННЫЕ!$CE1112&amp;"m"&amp;ДАННЫЕ!$CF1112&amp;"c"&amp;ДАННЫЕ!$CG1112&amp;"z"&amp;ДАННЫЕ!$CH1112&amp;"d"&amp;IF(H1112=4,1,0)&amp;"s"&amp;IF(ДАННЫЕ!$J1112=1,0,1)&amp;"u"&amp;IF(ДАННЫЕ!$CJ1112&gt;0,1,0)</f>
        <v>g0cf0a06AR1VG0o0xp0v0ntkqwemczd0s1u0</v>
      </c>
      <c r="O1112" s="28" t="str">
        <f>ДАННЫЕ!$I1112&amp;"g"&amp;B1112&amp;A1112&amp;"f"&amp;P1112&amp;"c"&amp;IF(ДАННЫЕ!$U1112&gt;0,1,0)&amp;"s"&amp;IF(ДАННЫЕ!$Q1112&gt;0,IF(YEAR(ДАННЫЕ!$F$1)=YEAR(ДАННЫЕ!$Q1112),IF(MONTH(ДАННЫЕ!$F$1)=MONTH(ДАННЫЕ!$Q1112),111,11),1),0)&amp;"i"&amp;IF(ДАННЫЕ!$R1112+ДАННЫЕ!$S1112+ДАННЫЕ!$T1112=0,0,1)&amp;"h"&amp;IF(ДАННЫЕ!$P1112&gt;0,1,0)&amp;"p"&amp;IF(ДАННЫЕ!$CI1112&gt;0,IF(YEAR(ДАННЫЕ!$F$1)=YEAR(ДАННЫЕ!$CI1112),IF(MONTH(ДАННЫЕ!$F$1)=MONTH(ДАННЫЕ!$CI1112),111,11),1),0)&amp;"d"&amp;IF(ДАННЫЕ!$CJ1112&gt;0,IF(YEAR(ДАННЫЕ!$F$1)=YEAR(ДАННЫЕ!$CJ1112),IF(MONTH(ДАННЫЕ!$F$1)=MONTH(ДАННЫЕ!$CJ1112),111,11),1),0)&amp;"o"&amp;IF(ДАННЫЕ!$CK1112&gt;0,IF(MONTH(ДАННЫЕ!$F$1)=MONTH(ДАННЫЕ!$CK1112),111,11),0)&amp;"v"&amp;IF(ДАННЫЕ!$BE1112&gt;0,IF(MONTH(ДАННЫЕ!$F$1)=MONTH(ДАННЫЕ!$BE1112),111,11),0)</f>
        <v>g00f0c0s0i0h0p0d0o0v0</v>
      </c>
      <c r="P1112" s="15">
        <f t="shared" si="53"/>
        <v>0</v>
      </c>
      <c r="Q1112" s="15">
        <f>IF(ДАННЫЕ!$F$1&gt;ДАННЫЕ!$N1112,IF(YEAR(ДАННЫЕ!$F$1)=YEAR(ДАННЫЕ!M1112),1,0),0)</f>
        <v>0</v>
      </c>
      <c r="R1112" s="15">
        <f>IF(ДАННЫЕ!$F$1&gt;ДАННЫЕ!$N1112,IF(YEAR(ДАННЫЕ!$F$1)=YEAR(ДАННЫЕ!N1112),1,0),0)</f>
        <v>0</v>
      </c>
      <c r="S1112" s="15">
        <f>IF(ДАННЫЕ!$AA1112="2А",1,IF(ДАННЫЕ!$AA1112="2Б",2,IF(ДАННЫЕ!$AA1112="2В",3,IF(ДАННЫЕ!$AA1112=3,4,IF(ДАННЫЕ!$AA1112="4А",5,IF(ДАННЫЕ!$AA1112="4Б",6,IF(ДАННЫЕ!$AA1112="4В",7,IF(ДАННЫЕ!$AA1112=5,8,0))))))))</f>
        <v>0</v>
      </c>
      <c r="T1112" s="15">
        <f>IF(OR(ДАННЫЕ!$AC1112=2,ДАННЫЕ!$AD1112=2,ДАННЫЕ!$AE1112=2),2,IF(OR(ДАННЫЕ!$AC1112=1,ДАННЫЕ!$AD1112=1,ДАННЫЕ!$AE1112=1),1,0))</f>
        <v>0</v>
      </c>
    </row>
    <row r="1113" spans="1:20" x14ac:dyDescent="0.2">
      <c r="A1113" s="78">
        <f>IF(B1113&gt;0,IF(MONTH(ДАННЫЕ!$F$1)=MONTH(ДАННЫЕ!$B1113),1,0),0)</f>
        <v>0</v>
      </c>
      <c r="B1113" s="14">
        <f>IF(ДАННЫЕ!$B1113&gt;0,IF(YEAR(ДАННЫЕ!$F$1)=YEAR(ДАННЫЕ!$B1113),1,0),0)</f>
        <v>0</v>
      </c>
      <c r="C1113" s="14">
        <f>IF(ДАННЫЕ!$CM1113&gt;0,IF(YEAR(ДАННЫЕ!$F$1)=YEAR(ДАННЫЕ!$CM1113),1,0),0)</f>
        <v>0</v>
      </c>
      <c r="D1113" s="14">
        <f>IF(ДАННЫЕ!$CJ1113&gt;0,IF(ДАННЫЕ!$CL1113&gt;ДАННЫЕ!$F$1,1,IF(ДАННЫЕ!$CL1113&gt;0,0,1)),0)</f>
        <v>0</v>
      </c>
      <c r="E1113" s="43" t="str">
        <f ca="1">IF(ДАННЫЕ!$F$1&gt;0,IF(ДАННЫЕ!$G1113&gt;0,DATEDIF(ДАННЫЕ!$G1113,ДАННЫЕ!$F$1,"y"),""),IF(ДАННЫЕ!$G1113&gt;0,DATEDIF(ДАННЫЕ!$G1113,TODAY(),"y"),""))</f>
        <v/>
      </c>
      <c r="F1113" s="43" t="str">
        <f xml:space="preserve"> IF(ДАННЫЕ!$F1113="М",IF(E1113&gt;=18,IF(E1113&lt;60,1,""),""),"")&amp;IF(ДАННЫЕ!$F1113="Ж",IF(E1113&gt;=18,IF(E1113&lt;55,1,""),""),"")</f>
        <v/>
      </c>
      <c r="G1113" s="43" t="str">
        <f xml:space="preserve"> IF(ДАННЫЕ!$F1113="М",IF(E1113&gt;=60,2,""),"")&amp;IF(ДАННЫЕ!$F1113="Ж",IF(E1113&gt;=55,2,""),"")</f>
        <v/>
      </c>
      <c r="H1113" s="43" t="str">
        <f t="shared" ca="1" si="51"/>
        <v/>
      </c>
      <c r="I1113" s="43" t="str">
        <f t="shared" ca="1" si="52"/>
        <v>03</v>
      </c>
      <c r="J1113" s="28" t="str">
        <f ca="1">ДАННЫЕ!$F1113&amp;H1113&amp;I1113&amp;ДАННЫЕ!$I1113&amp;"m"&amp;IF(ДАННЫЕ!$I1113&gt;0,IF(ДАННЫЕ!$J1113&gt;0,0,1),"")&amp;"f"&amp;IF(ДАННЫЕ!$R1113&gt;0,IF(YEAR(ДАННЫЕ!$F$1)=YEAR(ДАННЫЕ!$R1113),1,0),0)&amp;"z"&amp;ДАННЫЕ!$R1113&amp;"p"&amp;ДАННЫЕ!$S1113&amp;"i"&amp;ДАННЫЕ!$T1113&amp;"h"&amp;ДАННЫЕ!$K1113&amp;"be"&amp;ДАННЫЕ!$BI1113&amp;"CD"&amp;IF(ДАННЫЕ!BF1113&gt;500,4,IF(ДАННЫЕ!BF1113&gt;350,3,IF(ДАННЫЕ!BF1113&gt;200,2,IF(ДАННЫЕ!BF1113&gt;0,1,0))))&amp;"g"&amp;B1113&amp;"d"&amp;H1113&amp;"l"&amp;ДАННЫЕ!AT1113&amp;"a"&amp;ДАННЫЕ!$V1113&amp;"v"&amp;R1113&amp;"k"&amp;ДАННЫЕ!$U1113&amp;"s"&amp;ДАННЫЕ!$Y1113&amp;"t"&amp;ДАННЫЕ!$X1113&amp;"b"&amp;IF(ДАННЫЕ!$Q1113&gt;1,1,0)&amp;"PP"&amp;ДАННЫЕ!Z1113&amp;"c"&amp;S1113&amp;"x"&amp;IF(ДАННЫЕ!$BY1113&gt;0,IF(YEAR(ДАННЫЕ!$F$1)=YEAR(ДАННЫЕ!$BY1113),1,0),0)&amp;"n"&amp;IF(ДАННЫЕ!$BZ1113&gt;0,IF(YEAR(ДАННЫЕ!$F$1)=YEAR(ДАННЫЕ!$BZ1113),1,0),0)&amp;"u"&amp;D1113&amp;"z"&amp;IF(ДАННЫЕ!$CL1113&gt;0,IF(YEAR(ДАННЫЕ!$F$1)&gt;YEAR(ДАННЫЕ!$CL1113),11,12),0)</f>
        <v>03mf0zpihbeCD0g0dlav0kstb0PPc0x0n0u0z0</v>
      </c>
      <c r="K1113" s="28" t="str">
        <f ca="1">ДАННЫЕ!$I1113&amp;"x"&amp;B1113&amp;"w"&amp;IF(T1113+ДАННЫЕ!AD1113+ДАННЫЕ!AE1113+ДАННЫЕ!AF1113+ДАННЫЕ!AG1113+ДАННЫЕ!AH1113+ДАННЫЕ!$AL1113+ДАННЫЕ!AI1113+ДАННЫЕ!AJ1113+ДАННЫЕ!AK1113+ДАННЫЕ!AP1113+ДАННЫЕ!AQ1113+ДАННЫЕ!AR1113+ДАННЫЕ!$AM1113+ДАННЫЕ!$AN1113+ДАННЫЕ!AS1113+ДАННЫЕ!AT1113&gt;0,1,0)&amp;IF(OR(T1113=2,ДАННЫЕ!AD1113=2,ДАННЫЕ!AE1113=2,ДАННЫЕ!AF1113=2,ДАННЫЕ!AG1113=2,ДАННЫЕ!AH1113=2,ДАННЫЕ!$AL1113=2,ДАННЫЕ!AI1113=2,ДАННЫЕ!AJ1113=2,ДАННЫЕ!AK1113=2,ДАННЫЕ!AP1113=2,ДАННЫЕ!AQ1113=2,ДАННЫЕ!AR1113=2,ДАННЫЕ!$AM1113=2,ДАННЫЕ!$AN1113=2,ДАННЫЕ!AS1113=2,ДАННЫЕ!AT1113=2),2,0)&amp;"t"&amp;IF(T1113&gt;0,"1"&amp;T1113,"00")&amp;"f"&amp;IF(ДАННЫЕ!$AC1113,"1"&amp;ДАННЫЕ!$AC1113,"00")&amp;"b"&amp;IF(ДАННЫЕ!$AD1113,"1"&amp;ДАННЫЕ!$AD1113,"00")&amp;"g"&amp;IF(ДАННЫЕ!$AF1113,"1"&amp;ДАННЫЕ!$AF1113,"00")&amp;"c"&amp;IF(ДАННЫЕ!$AG1113,"1"&amp;ДАННЫЕ!$AG1113,"00")&amp;"i"&amp;IF(ДАННЫЕ!$AH1113,"1"&amp;ДАННЫЕ!$AH1113,"00")&amp;"r"&amp;IF(ДАННЫЕ!$AL1113,"1"&amp;ДАННЫЕ!$AL1113,"00")&amp;"m"&amp;IF(ДАННЫЕ!$AI1113,"1"&amp;ДАННЫЕ!$AI1113,"00")&amp;"hS"&amp;IF(ДАННЫЕ!$AJ1113,"1"&amp;ДАННЫЕ!$AJ1113,"00")&amp;"hZ"&amp;IF(ДАННЫЕ!$AK1113,"1"&amp;ДАННЫЕ!$AK1113,"00")&amp;"p"&amp;IF(ДАННЫЕ!$AP1113,"1"&amp;ДАННЫЕ!$AP1113,"00")&amp;"k"&amp;IF(ДАННЫЕ!$AQ1113,"1"&amp;ДАННЫЕ!$AQ1113,"00")&amp;"z"&amp;IF(ДАННЫЕ!$AR1113,"1"&amp;ДАННЫЕ!$AR1113,"00")&amp;"j"&amp;IF(ДАННЫЕ!$AM1113,"1"&amp;ДАННЫЕ!$AM1113,"00")&amp;"n"&amp;IF(ДАННЫЕ!$AN1113,"1"&amp;ДАННЫЕ!$AN1113,"00")&amp;"E"&amp;ДАННЫЕ!BI1113&amp;"L"&amp;ДАННЫЕ!AO1113&amp;"h"&amp;IF(ДАННЫЕ!$AU1113&gt;0,1,0)&amp;"v"&amp;IF(ДАННЫЕ!$AW1113&gt;0,1,0)&amp;"a"&amp;IF(ДАННЫЕ!$AS1113,"1"&amp;ДАННЫЕ!$AS1113,"00")&amp;"s"&amp;IF(ДАННЫЕ!$AT1113,"1"&amp;ДАННЫЕ!$AT1113,"00")&amp;"u"&amp;IF(ДАННЫЕ!$CJ1113&gt;0,1,0)&amp;"y"&amp;B1113&amp;"d"&amp;H1113&amp;"e"&amp;F1113&amp;G1113</f>
        <v>x0w00t00f00b00g00c00i00r00m00hS00hZ00p00k00z00j00n00ELh0v0a00s00u0y0de</v>
      </c>
      <c r="L1113" s="28" t="str">
        <f ca="1">ДАННЫЕ!$I1113&amp;"VN"&amp;IF(ДАННЫЕ!AW1113&gt;0,11,10)&amp;"CD"&amp;IF(ДАННЫЕ!BF1113&gt;500,16,IF(ДАННЫЕ!BF1113&gt;350,15,IF(ДАННЫЕ!BF1113&gt;=200,14,IF(ДАННЫЕ!BF1113&gt;=100,13,IF(ДАННЫЕ!BF1113&gt;=50,12,IF(ДАННЫЕ!BF1113&gt;0,11,10))))))&amp;"AR"&amp;IF(ДАННЫЕ!BX1113&gt;0,1,0)&amp;"GD"&amp;B1113&amp;"VV"&amp;IF(E1113&gt;=5,IF(E1113&lt;18,1,0),0)</f>
        <v>VN10CD10AR0GD0VV0</v>
      </c>
      <c r="M1113" s="28" t="str">
        <f>ДАННЫЕ!$I1113&amp;"b"&amp;ДАННЫЕ!$BI1113&amp;"r"&amp;ДАННЫЕ!$BJ1113&amp;"CD"&amp;IF(ДАННЫЕ!BF1113&gt;0,IF(ДАННЫЕ!BF1113&lt;200,1,IF(ДАННЫЕ!BF1113&lt;350,2,3)),0)&amp;"h"&amp;IF(ДАННЫЕ!$BK1113+ДАННЫЕ!$BL1113+ДАННЫЕ!$BM1113&gt;0,1,0)&amp;"x"&amp;ДАННЫЕ!$BK1113&amp;"y"&amp;ДАННЫЕ!$BL1113&amp;"z"&amp;ДАННЫЕ!$BM1113&amp;"c"&amp;IF(ДАННЫЕ!$BK1113+ДАННЫЕ!$BL1113+ДАННЫЕ!$BM1113=3,1,0)&amp;"a"&amp;IF(ДАННЫЕ!$BQ1113+ДАННЫЕ!$BR1113&gt;0,1,0)&amp;"d"&amp;ДАННЫЕ!$BQ1113&amp;"v"&amp;ДАННЫЕ!$BR1113&amp;"p"&amp;ДАННЫЕ!$BS1113&amp;"n"&amp;ДАННЫЕ!$BU1113&amp;"t"&amp;ДАННЫЕ!$BV1113&amp;"o"&amp;ДАННЫЕ!$BT1113&amp;"l"&amp;IF(ДАННЫЕ!$BN1113&gt;0,1,0)&amp;ДАННЫЕ!$BN1113&amp;"g"&amp;ДАННЫЕ!$BO1113&amp;"s"&amp;ДАННЫЕ!$BP1113&amp;"DZ"&amp;IF(ДАННЫЕ!B1113-ДАННЫЕ!G1113 &lt; 60,IF(ДАННЫЕ!B1113-ДАННЫЕ!G1113 &gt;= 0,1,0),0)&amp;"u"&amp;IF(ДАННЫЕ!$CJ1113&gt;0,1,0)</f>
        <v>brCD0h0xyzc0a0dvpntol0gsDZ1u0</v>
      </c>
      <c r="N1113" s="28" t="str">
        <f ca="1">ДАННЫЕ!$F1113&amp;ДАННЫЕ!$I1113&amp;"g"&amp;B1113&amp;"cf"&amp;D1113&amp;"a"&amp;IF(ДАННЫЕ!$BX1113&gt;0,1,0)&amp;IF(ДАННЫЕ!$BF1113&gt;500,1,IF(ДАННЫЕ!$BF1113&gt;350,2,IF(ДАННЫЕ!$BF1113&gt;=200,3,IF(ДАННЫЕ!$BF1113&gt;=100,4,IF(ДАННЫЕ!$BF1113&gt;=50,5,IF(ДАННЫЕ!$BF1113&lt;50,6,0))))))&amp;"AR"&amp;IF(DATEDIF(ДАННЫЕ!$BX1113,ДАННЫЕ!$F$1,"y")&gt;1,1,0)&amp;"VG"&amp;IF(ДАННЫЕ!$BH1113="0",1,0)&amp;"o"&amp;IF(T1113+ДАННЫЕ!$AF1113+ДАННЫЕ!$AG1113+ДАННЫЕ!$AH1113+ДАННЫЕ!$AI1113+ДАННЫЕ!$AJ1113+ДАННЫЕ!$AP1113+ДАННЫЕ!$AQ1113+ДАННЫЕ!$AR1113+ДАННЫЕ!$AU1113+ДАННЫЕ!$AW1113+ДАННЫЕ!$AS1113+ДАННЫЕ!$AT1113&gt;0,1,0)&amp;"x"&amp;ДАННЫЕ!$AG1113&amp;"p"&amp;IF(ДАННЫЕ!$BY1113&gt;0,1,0)&amp;"v"&amp;IF(ДАННЫЕ!$BZ1113&gt;0,1,0)&amp;"n"&amp;ДАННЫЕ!$CA1113&amp;"t"&amp;ДАННЫЕ!$AY1113&amp;"k"&amp;ДАННЫЕ!$CB1113&amp;"q"&amp;ДАННЫЕ!$CC1113&amp;"w"&amp;ДАННЫЕ!$CD1113&amp;"e"&amp;ДАННЫЕ!$CE1113&amp;"m"&amp;ДАННЫЕ!$CF1113&amp;"c"&amp;ДАННЫЕ!$CG1113&amp;"z"&amp;ДАННЫЕ!$CH1113&amp;"d"&amp;IF(H1113=4,1,0)&amp;"s"&amp;IF(ДАННЫЕ!$J1113=1,0,1)&amp;"u"&amp;IF(ДАННЫЕ!$CJ1113&gt;0,1,0)</f>
        <v>g0cf0a06AR1VG0o0xp0v0ntkqwemczd0s1u0</v>
      </c>
      <c r="O1113" s="28" t="str">
        <f>ДАННЫЕ!$I1113&amp;"g"&amp;B1113&amp;A1113&amp;"f"&amp;P1113&amp;"c"&amp;IF(ДАННЫЕ!$U1113&gt;0,1,0)&amp;"s"&amp;IF(ДАННЫЕ!$Q1113&gt;0,IF(YEAR(ДАННЫЕ!$F$1)=YEAR(ДАННЫЕ!$Q1113),IF(MONTH(ДАННЫЕ!$F$1)=MONTH(ДАННЫЕ!$Q1113),111,11),1),0)&amp;"i"&amp;IF(ДАННЫЕ!$R1113+ДАННЫЕ!$S1113+ДАННЫЕ!$T1113=0,0,1)&amp;"h"&amp;IF(ДАННЫЕ!$P1113&gt;0,1,0)&amp;"p"&amp;IF(ДАННЫЕ!$CI1113&gt;0,IF(YEAR(ДАННЫЕ!$F$1)=YEAR(ДАННЫЕ!$CI1113),IF(MONTH(ДАННЫЕ!$F$1)=MONTH(ДАННЫЕ!$CI1113),111,11),1),0)&amp;"d"&amp;IF(ДАННЫЕ!$CJ1113&gt;0,IF(YEAR(ДАННЫЕ!$F$1)=YEAR(ДАННЫЕ!$CJ1113),IF(MONTH(ДАННЫЕ!$F$1)=MONTH(ДАННЫЕ!$CJ1113),111,11),1),0)&amp;"o"&amp;IF(ДАННЫЕ!$CK1113&gt;0,IF(MONTH(ДАННЫЕ!$F$1)=MONTH(ДАННЫЕ!$CK1113),111,11),0)&amp;"v"&amp;IF(ДАННЫЕ!$BE1113&gt;0,IF(MONTH(ДАННЫЕ!$F$1)=MONTH(ДАННЫЕ!$BE1113),111,11),0)</f>
        <v>g00f0c0s0i0h0p0d0o0v0</v>
      </c>
      <c r="P1113" s="15">
        <f t="shared" si="53"/>
        <v>0</v>
      </c>
      <c r="Q1113" s="15">
        <f>IF(ДАННЫЕ!$F$1&gt;ДАННЫЕ!$N1113,IF(YEAR(ДАННЫЕ!$F$1)=YEAR(ДАННЫЕ!M1113),1,0),0)</f>
        <v>0</v>
      </c>
      <c r="R1113" s="15">
        <f>IF(ДАННЫЕ!$F$1&gt;ДАННЫЕ!$N1113,IF(YEAR(ДАННЫЕ!$F$1)=YEAR(ДАННЫЕ!N1113),1,0),0)</f>
        <v>0</v>
      </c>
      <c r="S1113" s="15">
        <f>IF(ДАННЫЕ!$AA1113="2А",1,IF(ДАННЫЕ!$AA1113="2Б",2,IF(ДАННЫЕ!$AA1113="2В",3,IF(ДАННЫЕ!$AA1113=3,4,IF(ДАННЫЕ!$AA1113="4А",5,IF(ДАННЫЕ!$AA1113="4Б",6,IF(ДАННЫЕ!$AA1113="4В",7,IF(ДАННЫЕ!$AA1113=5,8,0))))))))</f>
        <v>0</v>
      </c>
      <c r="T1113" s="15">
        <f>IF(OR(ДАННЫЕ!$AC1113=2,ДАННЫЕ!$AD1113=2,ДАННЫЕ!$AE1113=2),2,IF(OR(ДАННЫЕ!$AC1113=1,ДАННЫЕ!$AD1113=1,ДАННЫЕ!$AE1113=1),1,0))</f>
        <v>0</v>
      </c>
    </row>
    <row r="1114" spans="1:20" x14ac:dyDescent="0.2">
      <c r="A1114" s="78">
        <f>IF(B1114&gt;0,IF(MONTH(ДАННЫЕ!$F$1)=MONTH(ДАННЫЕ!$B1114),1,0),0)</f>
        <v>0</v>
      </c>
      <c r="B1114" s="14">
        <f>IF(ДАННЫЕ!$B1114&gt;0,IF(YEAR(ДАННЫЕ!$F$1)=YEAR(ДАННЫЕ!$B1114),1,0),0)</f>
        <v>0</v>
      </c>
      <c r="C1114" s="14">
        <f>IF(ДАННЫЕ!$CM1114&gt;0,IF(YEAR(ДАННЫЕ!$F$1)=YEAR(ДАННЫЕ!$CM1114),1,0),0)</f>
        <v>0</v>
      </c>
      <c r="D1114" s="14">
        <f>IF(ДАННЫЕ!$CJ1114&gt;0,IF(ДАННЫЕ!$CL1114&gt;ДАННЫЕ!$F$1,1,IF(ДАННЫЕ!$CL1114&gt;0,0,1)),0)</f>
        <v>0</v>
      </c>
      <c r="E1114" s="43" t="str">
        <f ca="1">IF(ДАННЫЕ!$F$1&gt;0,IF(ДАННЫЕ!$G1114&gt;0,DATEDIF(ДАННЫЕ!$G1114,ДАННЫЕ!$F$1,"y"),""),IF(ДАННЫЕ!$G1114&gt;0,DATEDIF(ДАННЫЕ!$G1114,TODAY(),"y"),""))</f>
        <v/>
      </c>
      <c r="F1114" s="43" t="str">
        <f xml:space="preserve"> IF(ДАННЫЕ!$F1114="М",IF(E1114&gt;=18,IF(E1114&lt;60,1,""),""),"")&amp;IF(ДАННЫЕ!$F1114="Ж",IF(E1114&gt;=18,IF(E1114&lt;55,1,""),""),"")</f>
        <v/>
      </c>
      <c r="G1114" s="43" t="str">
        <f xml:space="preserve"> IF(ДАННЫЕ!$F1114="М",IF(E1114&gt;=60,2,""),"")&amp;IF(ДАННЫЕ!$F1114="Ж",IF(E1114&gt;=55,2,""),"")</f>
        <v/>
      </c>
      <c r="H1114" s="43" t="str">
        <f t="shared" ca="1" si="51"/>
        <v/>
      </c>
      <c r="I1114" s="43" t="str">
        <f t="shared" ca="1" si="52"/>
        <v>03</v>
      </c>
      <c r="J1114" s="28" t="str">
        <f ca="1">ДАННЫЕ!$F1114&amp;H1114&amp;I1114&amp;ДАННЫЕ!$I1114&amp;"m"&amp;IF(ДАННЫЕ!$I1114&gt;0,IF(ДАННЫЕ!$J1114&gt;0,0,1),"")&amp;"f"&amp;IF(ДАННЫЕ!$R1114&gt;0,IF(YEAR(ДАННЫЕ!$F$1)=YEAR(ДАННЫЕ!$R1114),1,0),0)&amp;"z"&amp;ДАННЫЕ!$R1114&amp;"p"&amp;ДАННЫЕ!$S1114&amp;"i"&amp;ДАННЫЕ!$T1114&amp;"h"&amp;ДАННЫЕ!$K1114&amp;"be"&amp;ДАННЫЕ!$BI1114&amp;"CD"&amp;IF(ДАННЫЕ!BF1114&gt;500,4,IF(ДАННЫЕ!BF1114&gt;350,3,IF(ДАННЫЕ!BF1114&gt;200,2,IF(ДАННЫЕ!BF1114&gt;0,1,0))))&amp;"g"&amp;B1114&amp;"d"&amp;H1114&amp;"l"&amp;ДАННЫЕ!AT1114&amp;"a"&amp;ДАННЫЕ!$V1114&amp;"v"&amp;R1114&amp;"k"&amp;ДАННЫЕ!$U1114&amp;"s"&amp;ДАННЫЕ!$Y1114&amp;"t"&amp;ДАННЫЕ!$X1114&amp;"b"&amp;IF(ДАННЫЕ!$Q1114&gt;1,1,0)&amp;"PP"&amp;ДАННЫЕ!Z1114&amp;"c"&amp;S1114&amp;"x"&amp;IF(ДАННЫЕ!$BY1114&gt;0,IF(YEAR(ДАННЫЕ!$F$1)=YEAR(ДАННЫЕ!$BY1114),1,0),0)&amp;"n"&amp;IF(ДАННЫЕ!$BZ1114&gt;0,IF(YEAR(ДАННЫЕ!$F$1)=YEAR(ДАННЫЕ!$BZ1114),1,0),0)&amp;"u"&amp;D1114&amp;"z"&amp;IF(ДАННЫЕ!$CL1114&gt;0,IF(YEAR(ДАННЫЕ!$F$1)&gt;YEAR(ДАННЫЕ!$CL1114),11,12),0)</f>
        <v>03mf0zpihbeCD0g0dlav0kstb0PPc0x0n0u0z0</v>
      </c>
      <c r="K1114" s="28" t="str">
        <f ca="1">ДАННЫЕ!$I1114&amp;"x"&amp;B1114&amp;"w"&amp;IF(T1114+ДАННЫЕ!AD1114+ДАННЫЕ!AE1114+ДАННЫЕ!AF1114+ДАННЫЕ!AG1114+ДАННЫЕ!AH1114+ДАННЫЕ!$AL1114+ДАННЫЕ!AI1114+ДАННЫЕ!AJ1114+ДАННЫЕ!AK1114+ДАННЫЕ!AP1114+ДАННЫЕ!AQ1114+ДАННЫЕ!AR1114+ДАННЫЕ!$AM1114+ДАННЫЕ!$AN1114+ДАННЫЕ!AS1114+ДАННЫЕ!AT1114&gt;0,1,0)&amp;IF(OR(T1114=2,ДАННЫЕ!AD1114=2,ДАННЫЕ!AE1114=2,ДАННЫЕ!AF1114=2,ДАННЫЕ!AG1114=2,ДАННЫЕ!AH1114=2,ДАННЫЕ!$AL1114=2,ДАННЫЕ!AI1114=2,ДАННЫЕ!AJ1114=2,ДАННЫЕ!AK1114=2,ДАННЫЕ!AP1114=2,ДАННЫЕ!AQ1114=2,ДАННЫЕ!AR1114=2,ДАННЫЕ!$AM1114=2,ДАННЫЕ!$AN1114=2,ДАННЫЕ!AS1114=2,ДАННЫЕ!AT1114=2),2,0)&amp;"t"&amp;IF(T1114&gt;0,"1"&amp;T1114,"00")&amp;"f"&amp;IF(ДАННЫЕ!$AC1114,"1"&amp;ДАННЫЕ!$AC1114,"00")&amp;"b"&amp;IF(ДАННЫЕ!$AD1114,"1"&amp;ДАННЫЕ!$AD1114,"00")&amp;"g"&amp;IF(ДАННЫЕ!$AF1114,"1"&amp;ДАННЫЕ!$AF1114,"00")&amp;"c"&amp;IF(ДАННЫЕ!$AG1114,"1"&amp;ДАННЫЕ!$AG1114,"00")&amp;"i"&amp;IF(ДАННЫЕ!$AH1114,"1"&amp;ДАННЫЕ!$AH1114,"00")&amp;"r"&amp;IF(ДАННЫЕ!$AL1114,"1"&amp;ДАННЫЕ!$AL1114,"00")&amp;"m"&amp;IF(ДАННЫЕ!$AI1114,"1"&amp;ДАННЫЕ!$AI1114,"00")&amp;"hS"&amp;IF(ДАННЫЕ!$AJ1114,"1"&amp;ДАННЫЕ!$AJ1114,"00")&amp;"hZ"&amp;IF(ДАННЫЕ!$AK1114,"1"&amp;ДАННЫЕ!$AK1114,"00")&amp;"p"&amp;IF(ДАННЫЕ!$AP1114,"1"&amp;ДАННЫЕ!$AP1114,"00")&amp;"k"&amp;IF(ДАННЫЕ!$AQ1114,"1"&amp;ДАННЫЕ!$AQ1114,"00")&amp;"z"&amp;IF(ДАННЫЕ!$AR1114,"1"&amp;ДАННЫЕ!$AR1114,"00")&amp;"j"&amp;IF(ДАННЫЕ!$AM1114,"1"&amp;ДАННЫЕ!$AM1114,"00")&amp;"n"&amp;IF(ДАННЫЕ!$AN1114,"1"&amp;ДАННЫЕ!$AN1114,"00")&amp;"E"&amp;ДАННЫЕ!BI1114&amp;"L"&amp;ДАННЫЕ!AO1114&amp;"h"&amp;IF(ДАННЫЕ!$AU1114&gt;0,1,0)&amp;"v"&amp;IF(ДАННЫЕ!$AW1114&gt;0,1,0)&amp;"a"&amp;IF(ДАННЫЕ!$AS1114,"1"&amp;ДАННЫЕ!$AS1114,"00")&amp;"s"&amp;IF(ДАННЫЕ!$AT1114,"1"&amp;ДАННЫЕ!$AT1114,"00")&amp;"u"&amp;IF(ДАННЫЕ!$CJ1114&gt;0,1,0)&amp;"y"&amp;B1114&amp;"d"&amp;H1114&amp;"e"&amp;F1114&amp;G1114</f>
        <v>x0w00t00f00b00g00c00i00r00m00hS00hZ00p00k00z00j00n00ELh0v0a00s00u0y0de</v>
      </c>
      <c r="L1114" s="28" t="str">
        <f ca="1">ДАННЫЕ!$I1114&amp;"VN"&amp;IF(ДАННЫЕ!AW1114&gt;0,11,10)&amp;"CD"&amp;IF(ДАННЫЕ!BF1114&gt;500,16,IF(ДАННЫЕ!BF1114&gt;350,15,IF(ДАННЫЕ!BF1114&gt;=200,14,IF(ДАННЫЕ!BF1114&gt;=100,13,IF(ДАННЫЕ!BF1114&gt;=50,12,IF(ДАННЫЕ!BF1114&gt;0,11,10))))))&amp;"AR"&amp;IF(ДАННЫЕ!BX1114&gt;0,1,0)&amp;"GD"&amp;B1114&amp;"VV"&amp;IF(E1114&gt;=5,IF(E1114&lt;18,1,0),0)</f>
        <v>VN10CD10AR0GD0VV0</v>
      </c>
      <c r="M1114" s="28" t="str">
        <f>ДАННЫЕ!$I1114&amp;"b"&amp;ДАННЫЕ!$BI1114&amp;"r"&amp;ДАННЫЕ!$BJ1114&amp;"CD"&amp;IF(ДАННЫЕ!BF1114&gt;0,IF(ДАННЫЕ!BF1114&lt;200,1,IF(ДАННЫЕ!BF1114&lt;350,2,3)),0)&amp;"h"&amp;IF(ДАННЫЕ!$BK1114+ДАННЫЕ!$BL1114+ДАННЫЕ!$BM1114&gt;0,1,0)&amp;"x"&amp;ДАННЫЕ!$BK1114&amp;"y"&amp;ДАННЫЕ!$BL1114&amp;"z"&amp;ДАННЫЕ!$BM1114&amp;"c"&amp;IF(ДАННЫЕ!$BK1114+ДАННЫЕ!$BL1114+ДАННЫЕ!$BM1114=3,1,0)&amp;"a"&amp;IF(ДАННЫЕ!$BQ1114+ДАННЫЕ!$BR1114&gt;0,1,0)&amp;"d"&amp;ДАННЫЕ!$BQ1114&amp;"v"&amp;ДАННЫЕ!$BR1114&amp;"p"&amp;ДАННЫЕ!$BS1114&amp;"n"&amp;ДАННЫЕ!$BU1114&amp;"t"&amp;ДАННЫЕ!$BV1114&amp;"o"&amp;ДАННЫЕ!$BT1114&amp;"l"&amp;IF(ДАННЫЕ!$BN1114&gt;0,1,0)&amp;ДАННЫЕ!$BN1114&amp;"g"&amp;ДАННЫЕ!$BO1114&amp;"s"&amp;ДАННЫЕ!$BP1114&amp;"DZ"&amp;IF(ДАННЫЕ!B1114-ДАННЫЕ!G1114 &lt; 60,IF(ДАННЫЕ!B1114-ДАННЫЕ!G1114 &gt;= 0,1,0),0)&amp;"u"&amp;IF(ДАННЫЕ!$CJ1114&gt;0,1,0)</f>
        <v>brCD0h0xyzc0a0dvpntol0gsDZ1u0</v>
      </c>
      <c r="N1114" s="28" t="str">
        <f ca="1">ДАННЫЕ!$F1114&amp;ДАННЫЕ!$I1114&amp;"g"&amp;B1114&amp;"cf"&amp;D1114&amp;"a"&amp;IF(ДАННЫЕ!$BX1114&gt;0,1,0)&amp;IF(ДАННЫЕ!$BF1114&gt;500,1,IF(ДАННЫЕ!$BF1114&gt;350,2,IF(ДАННЫЕ!$BF1114&gt;=200,3,IF(ДАННЫЕ!$BF1114&gt;=100,4,IF(ДАННЫЕ!$BF1114&gt;=50,5,IF(ДАННЫЕ!$BF1114&lt;50,6,0))))))&amp;"AR"&amp;IF(DATEDIF(ДАННЫЕ!$BX1114,ДАННЫЕ!$F$1,"y")&gt;1,1,0)&amp;"VG"&amp;IF(ДАННЫЕ!$BH1114="0",1,0)&amp;"o"&amp;IF(T1114+ДАННЫЕ!$AF1114+ДАННЫЕ!$AG1114+ДАННЫЕ!$AH1114+ДАННЫЕ!$AI1114+ДАННЫЕ!$AJ1114+ДАННЫЕ!$AP1114+ДАННЫЕ!$AQ1114+ДАННЫЕ!$AR1114+ДАННЫЕ!$AU1114+ДАННЫЕ!$AW1114+ДАННЫЕ!$AS1114+ДАННЫЕ!$AT1114&gt;0,1,0)&amp;"x"&amp;ДАННЫЕ!$AG1114&amp;"p"&amp;IF(ДАННЫЕ!$BY1114&gt;0,1,0)&amp;"v"&amp;IF(ДАННЫЕ!$BZ1114&gt;0,1,0)&amp;"n"&amp;ДАННЫЕ!$CA1114&amp;"t"&amp;ДАННЫЕ!$AY1114&amp;"k"&amp;ДАННЫЕ!$CB1114&amp;"q"&amp;ДАННЫЕ!$CC1114&amp;"w"&amp;ДАННЫЕ!$CD1114&amp;"e"&amp;ДАННЫЕ!$CE1114&amp;"m"&amp;ДАННЫЕ!$CF1114&amp;"c"&amp;ДАННЫЕ!$CG1114&amp;"z"&amp;ДАННЫЕ!$CH1114&amp;"d"&amp;IF(H1114=4,1,0)&amp;"s"&amp;IF(ДАННЫЕ!$J1114=1,0,1)&amp;"u"&amp;IF(ДАННЫЕ!$CJ1114&gt;0,1,0)</f>
        <v>g0cf0a06AR1VG0o0xp0v0ntkqwemczd0s1u0</v>
      </c>
      <c r="O1114" s="28" t="str">
        <f>ДАННЫЕ!$I1114&amp;"g"&amp;B1114&amp;A1114&amp;"f"&amp;P1114&amp;"c"&amp;IF(ДАННЫЕ!$U1114&gt;0,1,0)&amp;"s"&amp;IF(ДАННЫЕ!$Q1114&gt;0,IF(YEAR(ДАННЫЕ!$F$1)=YEAR(ДАННЫЕ!$Q1114),IF(MONTH(ДАННЫЕ!$F$1)=MONTH(ДАННЫЕ!$Q1114),111,11),1),0)&amp;"i"&amp;IF(ДАННЫЕ!$R1114+ДАННЫЕ!$S1114+ДАННЫЕ!$T1114=0,0,1)&amp;"h"&amp;IF(ДАННЫЕ!$P1114&gt;0,1,0)&amp;"p"&amp;IF(ДАННЫЕ!$CI1114&gt;0,IF(YEAR(ДАННЫЕ!$F$1)=YEAR(ДАННЫЕ!$CI1114),IF(MONTH(ДАННЫЕ!$F$1)=MONTH(ДАННЫЕ!$CI1114),111,11),1),0)&amp;"d"&amp;IF(ДАННЫЕ!$CJ1114&gt;0,IF(YEAR(ДАННЫЕ!$F$1)=YEAR(ДАННЫЕ!$CJ1114),IF(MONTH(ДАННЫЕ!$F$1)=MONTH(ДАННЫЕ!$CJ1114),111,11),1),0)&amp;"o"&amp;IF(ДАННЫЕ!$CK1114&gt;0,IF(MONTH(ДАННЫЕ!$F$1)=MONTH(ДАННЫЕ!$CK1114),111,11),0)&amp;"v"&amp;IF(ДАННЫЕ!$BE1114&gt;0,IF(MONTH(ДАННЫЕ!$F$1)=MONTH(ДАННЫЕ!$BE1114),111,11),0)</f>
        <v>g00f0c0s0i0h0p0d0o0v0</v>
      </c>
      <c r="P1114" s="15">
        <f t="shared" si="53"/>
        <v>0</v>
      </c>
      <c r="Q1114" s="15">
        <f>IF(ДАННЫЕ!$F$1&gt;ДАННЫЕ!$N1114,IF(YEAR(ДАННЫЕ!$F$1)=YEAR(ДАННЫЕ!M1114),1,0),0)</f>
        <v>0</v>
      </c>
      <c r="R1114" s="15">
        <f>IF(ДАННЫЕ!$F$1&gt;ДАННЫЕ!$N1114,IF(YEAR(ДАННЫЕ!$F$1)=YEAR(ДАННЫЕ!N1114),1,0),0)</f>
        <v>0</v>
      </c>
      <c r="S1114" s="15">
        <f>IF(ДАННЫЕ!$AA1114="2А",1,IF(ДАННЫЕ!$AA1114="2Б",2,IF(ДАННЫЕ!$AA1114="2В",3,IF(ДАННЫЕ!$AA1114=3,4,IF(ДАННЫЕ!$AA1114="4А",5,IF(ДАННЫЕ!$AA1114="4Б",6,IF(ДАННЫЕ!$AA1114="4В",7,IF(ДАННЫЕ!$AA1114=5,8,0))))))))</f>
        <v>0</v>
      </c>
      <c r="T1114" s="15">
        <f>IF(OR(ДАННЫЕ!$AC1114=2,ДАННЫЕ!$AD1114=2,ДАННЫЕ!$AE1114=2),2,IF(OR(ДАННЫЕ!$AC1114=1,ДАННЫЕ!$AD1114=1,ДАННЫЕ!$AE1114=1),1,0))</f>
        <v>0</v>
      </c>
    </row>
    <row r="1115" spans="1:20" x14ac:dyDescent="0.2">
      <c r="A1115" s="78">
        <f>IF(B1115&gt;0,IF(MONTH(ДАННЫЕ!$F$1)=MONTH(ДАННЫЕ!$B1115),1,0),0)</f>
        <v>0</v>
      </c>
      <c r="B1115" s="14">
        <f>IF(ДАННЫЕ!$B1115&gt;0,IF(YEAR(ДАННЫЕ!$F$1)=YEAR(ДАННЫЕ!$B1115),1,0),0)</f>
        <v>0</v>
      </c>
      <c r="C1115" s="14">
        <f>IF(ДАННЫЕ!$CM1115&gt;0,IF(YEAR(ДАННЫЕ!$F$1)=YEAR(ДАННЫЕ!$CM1115),1,0),0)</f>
        <v>0</v>
      </c>
      <c r="D1115" s="14">
        <f>IF(ДАННЫЕ!$CJ1115&gt;0,IF(ДАННЫЕ!$CL1115&gt;ДАННЫЕ!$F$1,1,IF(ДАННЫЕ!$CL1115&gt;0,0,1)),0)</f>
        <v>0</v>
      </c>
      <c r="E1115" s="43" t="str">
        <f ca="1">IF(ДАННЫЕ!$F$1&gt;0,IF(ДАННЫЕ!$G1115&gt;0,DATEDIF(ДАННЫЕ!$G1115,ДАННЫЕ!$F$1,"y"),""),IF(ДАННЫЕ!$G1115&gt;0,DATEDIF(ДАННЫЕ!$G1115,TODAY(),"y"),""))</f>
        <v/>
      </c>
      <c r="F1115" s="43" t="str">
        <f xml:space="preserve"> IF(ДАННЫЕ!$F1115="М",IF(E1115&gt;=18,IF(E1115&lt;60,1,""),""),"")&amp;IF(ДАННЫЕ!$F1115="Ж",IF(E1115&gt;=18,IF(E1115&lt;55,1,""),""),"")</f>
        <v/>
      </c>
      <c r="G1115" s="43" t="str">
        <f xml:space="preserve"> IF(ДАННЫЕ!$F1115="М",IF(E1115&gt;=60,2,""),"")&amp;IF(ДАННЫЕ!$F1115="Ж",IF(E1115&gt;=55,2,""),"")</f>
        <v/>
      </c>
      <c r="H1115" s="43" t="str">
        <f t="shared" ca="1" si="51"/>
        <v/>
      </c>
      <c r="I1115" s="43" t="str">
        <f t="shared" ca="1" si="52"/>
        <v>03</v>
      </c>
      <c r="J1115" s="28" t="str">
        <f ca="1">ДАННЫЕ!$F1115&amp;H1115&amp;I1115&amp;ДАННЫЕ!$I1115&amp;"m"&amp;IF(ДАННЫЕ!$I1115&gt;0,IF(ДАННЫЕ!$J1115&gt;0,0,1),"")&amp;"f"&amp;IF(ДАННЫЕ!$R1115&gt;0,IF(YEAR(ДАННЫЕ!$F$1)=YEAR(ДАННЫЕ!$R1115),1,0),0)&amp;"z"&amp;ДАННЫЕ!$R1115&amp;"p"&amp;ДАННЫЕ!$S1115&amp;"i"&amp;ДАННЫЕ!$T1115&amp;"h"&amp;ДАННЫЕ!$K1115&amp;"be"&amp;ДАННЫЕ!$BI1115&amp;"CD"&amp;IF(ДАННЫЕ!BF1115&gt;500,4,IF(ДАННЫЕ!BF1115&gt;350,3,IF(ДАННЫЕ!BF1115&gt;200,2,IF(ДАННЫЕ!BF1115&gt;0,1,0))))&amp;"g"&amp;B1115&amp;"d"&amp;H1115&amp;"l"&amp;ДАННЫЕ!AT1115&amp;"a"&amp;ДАННЫЕ!$V1115&amp;"v"&amp;R1115&amp;"k"&amp;ДАННЫЕ!$U1115&amp;"s"&amp;ДАННЫЕ!$Y1115&amp;"t"&amp;ДАННЫЕ!$X1115&amp;"b"&amp;IF(ДАННЫЕ!$Q1115&gt;1,1,0)&amp;"PP"&amp;ДАННЫЕ!Z1115&amp;"c"&amp;S1115&amp;"x"&amp;IF(ДАННЫЕ!$BY1115&gt;0,IF(YEAR(ДАННЫЕ!$F$1)=YEAR(ДАННЫЕ!$BY1115),1,0),0)&amp;"n"&amp;IF(ДАННЫЕ!$BZ1115&gt;0,IF(YEAR(ДАННЫЕ!$F$1)=YEAR(ДАННЫЕ!$BZ1115),1,0),0)&amp;"u"&amp;D1115&amp;"z"&amp;IF(ДАННЫЕ!$CL1115&gt;0,IF(YEAR(ДАННЫЕ!$F$1)&gt;YEAR(ДАННЫЕ!$CL1115),11,12),0)</f>
        <v>03mf0zpihbeCD0g0dlav0kstb0PPc0x0n0u0z0</v>
      </c>
      <c r="K1115" s="28" t="str">
        <f ca="1">ДАННЫЕ!$I1115&amp;"x"&amp;B1115&amp;"w"&amp;IF(T1115+ДАННЫЕ!AD1115+ДАННЫЕ!AE1115+ДАННЫЕ!AF1115+ДАННЫЕ!AG1115+ДАННЫЕ!AH1115+ДАННЫЕ!$AL1115+ДАННЫЕ!AI1115+ДАННЫЕ!AJ1115+ДАННЫЕ!AK1115+ДАННЫЕ!AP1115+ДАННЫЕ!AQ1115+ДАННЫЕ!AR1115+ДАННЫЕ!$AM1115+ДАННЫЕ!$AN1115+ДАННЫЕ!AS1115+ДАННЫЕ!AT1115&gt;0,1,0)&amp;IF(OR(T1115=2,ДАННЫЕ!AD1115=2,ДАННЫЕ!AE1115=2,ДАННЫЕ!AF1115=2,ДАННЫЕ!AG1115=2,ДАННЫЕ!AH1115=2,ДАННЫЕ!$AL1115=2,ДАННЫЕ!AI1115=2,ДАННЫЕ!AJ1115=2,ДАННЫЕ!AK1115=2,ДАННЫЕ!AP1115=2,ДАННЫЕ!AQ1115=2,ДАННЫЕ!AR1115=2,ДАННЫЕ!$AM1115=2,ДАННЫЕ!$AN1115=2,ДАННЫЕ!AS1115=2,ДАННЫЕ!AT1115=2),2,0)&amp;"t"&amp;IF(T1115&gt;0,"1"&amp;T1115,"00")&amp;"f"&amp;IF(ДАННЫЕ!$AC1115,"1"&amp;ДАННЫЕ!$AC1115,"00")&amp;"b"&amp;IF(ДАННЫЕ!$AD1115,"1"&amp;ДАННЫЕ!$AD1115,"00")&amp;"g"&amp;IF(ДАННЫЕ!$AF1115,"1"&amp;ДАННЫЕ!$AF1115,"00")&amp;"c"&amp;IF(ДАННЫЕ!$AG1115,"1"&amp;ДАННЫЕ!$AG1115,"00")&amp;"i"&amp;IF(ДАННЫЕ!$AH1115,"1"&amp;ДАННЫЕ!$AH1115,"00")&amp;"r"&amp;IF(ДАННЫЕ!$AL1115,"1"&amp;ДАННЫЕ!$AL1115,"00")&amp;"m"&amp;IF(ДАННЫЕ!$AI1115,"1"&amp;ДАННЫЕ!$AI1115,"00")&amp;"hS"&amp;IF(ДАННЫЕ!$AJ1115,"1"&amp;ДАННЫЕ!$AJ1115,"00")&amp;"hZ"&amp;IF(ДАННЫЕ!$AK1115,"1"&amp;ДАННЫЕ!$AK1115,"00")&amp;"p"&amp;IF(ДАННЫЕ!$AP1115,"1"&amp;ДАННЫЕ!$AP1115,"00")&amp;"k"&amp;IF(ДАННЫЕ!$AQ1115,"1"&amp;ДАННЫЕ!$AQ1115,"00")&amp;"z"&amp;IF(ДАННЫЕ!$AR1115,"1"&amp;ДАННЫЕ!$AR1115,"00")&amp;"j"&amp;IF(ДАННЫЕ!$AM1115,"1"&amp;ДАННЫЕ!$AM1115,"00")&amp;"n"&amp;IF(ДАННЫЕ!$AN1115,"1"&amp;ДАННЫЕ!$AN1115,"00")&amp;"E"&amp;ДАННЫЕ!BI1115&amp;"L"&amp;ДАННЫЕ!AO1115&amp;"h"&amp;IF(ДАННЫЕ!$AU1115&gt;0,1,0)&amp;"v"&amp;IF(ДАННЫЕ!$AW1115&gt;0,1,0)&amp;"a"&amp;IF(ДАННЫЕ!$AS1115,"1"&amp;ДАННЫЕ!$AS1115,"00")&amp;"s"&amp;IF(ДАННЫЕ!$AT1115,"1"&amp;ДАННЫЕ!$AT1115,"00")&amp;"u"&amp;IF(ДАННЫЕ!$CJ1115&gt;0,1,0)&amp;"y"&amp;B1115&amp;"d"&amp;H1115&amp;"e"&amp;F1115&amp;G1115</f>
        <v>x0w00t00f00b00g00c00i00r00m00hS00hZ00p00k00z00j00n00ELh0v0a00s00u0y0de</v>
      </c>
      <c r="L1115" s="28" t="str">
        <f ca="1">ДАННЫЕ!$I1115&amp;"VN"&amp;IF(ДАННЫЕ!AW1115&gt;0,11,10)&amp;"CD"&amp;IF(ДАННЫЕ!BF1115&gt;500,16,IF(ДАННЫЕ!BF1115&gt;350,15,IF(ДАННЫЕ!BF1115&gt;=200,14,IF(ДАННЫЕ!BF1115&gt;=100,13,IF(ДАННЫЕ!BF1115&gt;=50,12,IF(ДАННЫЕ!BF1115&gt;0,11,10))))))&amp;"AR"&amp;IF(ДАННЫЕ!BX1115&gt;0,1,0)&amp;"GD"&amp;B1115&amp;"VV"&amp;IF(E1115&gt;=5,IF(E1115&lt;18,1,0),0)</f>
        <v>VN10CD10AR0GD0VV0</v>
      </c>
      <c r="M1115" s="28" t="str">
        <f>ДАННЫЕ!$I1115&amp;"b"&amp;ДАННЫЕ!$BI1115&amp;"r"&amp;ДАННЫЕ!$BJ1115&amp;"CD"&amp;IF(ДАННЫЕ!BF1115&gt;0,IF(ДАННЫЕ!BF1115&lt;200,1,IF(ДАННЫЕ!BF1115&lt;350,2,3)),0)&amp;"h"&amp;IF(ДАННЫЕ!$BK1115+ДАННЫЕ!$BL1115+ДАННЫЕ!$BM1115&gt;0,1,0)&amp;"x"&amp;ДАННЫЕ!$BK1115&amp;"y"&amp;ДАННЫЕ!$BL1115&amp;"z"&amp;ДАННЫЕ!$BM1115&amp;"c"&amp;IF(ДАННЫЕ!$BK1115+ДАННЫЕ!$BL1115+ДАННЫЕ!$BM1115=3,1,0)&amp;"a"&amp;IF(ДАННЫЕ!$BQ1115+ДАННЫЕ!$BR1115&gt;0,1,0)&amp;"d"&amp;ДАННЫЕ!$BQ1115&amp;"v"&amp;ДАННЫЕ!$BR1115&amp;"p"&amp;ДАННЫЕ!$BS1115&amp;"n"&amp;ДАННЫЕ!$BU1115&amp;"t"&amp;ДАННЫЕ!$BV1115&amp;"o"&amp;ДАННЫЕ!$BT1115&amp;"l"&amp;IF(ДАННЫЕ!$BN1115&gt;0,1,0)&amp;ДАННЫЕ!$BN1115&amp;"g"&amp;ДАННЫЕ!$BO1115&amp;"s"&amp;ДАННЫЕ!$BP1115&amp;"DZ"&amp;IF(ДАННЫЕ!B1115-ДАННЫЕ!G1115 &lt; 60,IF(ДАННЫЕ!B1115-ДАННЫЕ!G1115 &gt;= 0,1,0),0)&amp;"u"&amp;IF(ДАННЫЕ!$CJ1115&gt;0,1,0)</f>
        <v>brCD0h0xyzc0a0dvpntol0gsDZ1u0</v>
      </c>
      <c r="N1115" s="28" t="str">
        <f ca="1">ДАННЫЕ!$F1115&amp;ДАННЫЕ!$I1115&amp;"g"&amp;B1115&amp;"cf"&amp;D1115&amp;"a"&amp;IF(ДАННЫЕ!$BX1115&gt;0,1,0)&amp;IF(ДАННЫЕ!$BF1115&gt;500,1,IF(ДАННЫЕ!$BF1115&gt;350,2,IF(ДАННЫЕ!$BF1115&gt;=200,3,IF(ДАННЫЕ!$BF1115&gt;=100,4,IF(ДАННЫЕ!$BF1115&gt;=50,5,IF(ДАННЫЕ!$BF1115&lt;50,6,0))))))&amp;"AR"&amp;IF(DATEDIF(ДАННЫЕ!$BX1115,ДАННЫЕ!$F$1,"y")&gt;1,1,0)&amp;"VG"&amp;IF(ДАННЫЕ!$BH1115="0",1,0)&amp;"o"&amp;IF(T1115+ДАННЫЕ!$AF1115+ДАННЫЕ!$AG1115+ДАННЫЕ!$AH1115+ДАННЫЕ!$AI1115+ДАННЫЕ!$AJ1115+ДАННЫЕ!$AP1115+ДАННЫЕ!$AQ1115+ДАННЫЕ!$AR1115+ДАННЫЕ!$AU1115+ДАННЫЕ!$AW1115+ДАННЫЕ!$AS1115+ДАННЫЕ!$AT1115&gt;0,1,0)&amp;"x"&amp;ДАННЫЕ!$AG1115&amp;"p"&amp;IF(ДАННЫЕ!$BY1115&gt;0,1,0)&amp;"v"&amp;IF(ДАННЫЕ!$BZ1115&gt;0,1,0)&amp;"n"&amp;ДАННЫЕ!$CA1115&amp;"t"&amp;ДАННЫЕ!$AY1115&amp;"k"&amp;ДАННЫЕ!$CB1115&amp;"q"&amp;ДАННЫЕ!$CC1115&amp;"w"&amp;ДАННЫЕ!$CD1115&amp;"e"&amp;ДАННЫЕ!$CE1115&amp;"m"&amp;ДАННЫЕ!$CF1115&amp;"c"&amp;ДАННЫЕ!$CG1115&amp;"z"&amp;ДАННЫЕ!$CH1115&amp;"d"&amp;IF(H1115=4,1,0)&amp;"s"&amp;IF(ДАННЫЕ!$J1115=1,0,1)&amp;"u"&amp;IF(ДАННЫЕ!$CJ1115&gt;0,1,0)</f>
        <v>g0cf0a06AR1VG0o0xp0v0ntkqwemczd0s1u0</v>
      </c>
      <c r="O1115" s="28" t="str">
        <f>ДАННЫЕ!$I1115&amp;"g"&amp;B1115&amp;A1115&amp;"f"&amp;P1115&amp;"c"&amp;IF(ДАННЫЕ!$U1115&gt;0,1,0)&amp;"s"&amp;IF(ДАННЫЕ!$Q1115&gt;0,IF(YEAR(ДАННЫЕ!$F$1)=YEAR(ДАННЫЕ!$Q1115),IF(MONTH(ДАННЫЕ!$F$1)=MONTH(ДАННЫЕ!$Q1115),111,11),1),0)&amp;"i"&amp;IF(ДАННЫЕ!$R1115+ДАННЫЕ!$S1115+ДАННЫЕ!$T1115=0,0,1)&amp;"h"&amp;IF(ДАННЫЕ!$P1115&gt;0,1,0)&amp;"p"&amp;IF(ДАННЫЕ!$CI1115&gt;0,IF(YEAR(ДАННЫЕ!$F$1)=YEAR(ДАННЫЕ!$CI1115),IF(MONTH(ДАННЫЕ!$F$1)=MONTH(ДАННЫЕ!$CI1115),111,11),1),0)&amp;"d"&amp;IF(ДАННЫЕ!$CJ1115&gt;0,IF(YEAR(ДАННЫЕ!$F$1)=YEAR(ДАННЫЕ!$CJ1115),IF(MONTH(ДАННЫЕ!$F$1)=MONTH(ДАННЫЕ!$CJ1115),111,11),1),0)&amp;"o"&amp;IF(ДАННЫЕ!$CK1115&gt;0,IF(MONTH(ДАННЫЕ!$F$1)=MONTH(ДАННЫЕ!$CK1115),111,11),0)&amp;"v"&amp;IF(ДАННЫЕ!$BE1115&gt;0,IF(MONTH(ДАННЫЕ!$F$1)=MONTH(ДАННЫЕ!$BE1115),111,11),0)</f>
        <v>g00f0c0s0i0h0p0d0o0v0</v>
      </c>
      <c r="P1115" s="15">
        <f t="shared" si="53"/>
        <v>0</v>
      </c>
      <c r="Q1115" s="15">
        <f>IF(ДАННЫЕ!$F$1&gt;ДАННЫЕ!$N1115,IF(YEAR(ДАННЫЕ!$F$1)=YEAR(ДАННЫЕ!M1115),1,0),0)</f>
        <v>0</v>
      </c>
      <c r="R1115" s="15">
        <f>IF(ДАННЫЕ!$F$1&gt;ДАННЫЕ!$N1115,IF(YEAR(ДАННЫЕ!$F$1)=YEAR(ДАННЫЕ!N1115),1,0),0)</f>
        <v>0</v>
      </c>
      <c r="S1115" s="15">
        <f>IF(ДАННЫЕ!$AA1115="2А",1,IF(ДАННЫЕ!$AA1115="2Б",2,IF(ДАННЫЕ!$AA1115="2В",3,IF(ДАННЫЕ!$AA1115=3,4,IF(ДАННЫЕ!$AA1115="4А",5,IF(ДАННЫЕ!$AA1115="4Б",6,IF(ДАННЫЕ!$AA1115="4В",7,IF(ДАННЫЕ!$AA1115=5,8,0))))))))</f>
        <v>0</v>
      </c>
      <c r="T1115" s="15">
        <f>IF(OR(ДАННЫЕ!$AC1115=2,ДАННЫЕ!$AD1115=2,ДАННЫЕ!$AE1115=2),2,IF(OR(ДАННЫЕ!$AC1115=1,ДАННЫЕ!$AD1115=1,ДАННЫЕ!$AE1115=1),1,0))</f>
        <v>0</v>
      </c>
    </row>
    <row r="1116" spans="1:20" x14ac:dyDescent="0.2">
      <c r="A1116" s="78">
        <f>IF(B1116&gt;0,IF(MONTH(ДАННЫЕ!$F$1)=MONTH(ДАННЫЕ!$B1116),1,0),0)</f>
        <v>0</v>
      </c>
      <c r="B1116" s="14">
        <f>IF(ДАННЫЕ!$B1116&gt;0,IF(YEAR(ДАННЫЕ!$F$1)=YEAR(ДАННЫЕ!$B1116),1,0),0)</f>
        <v>0</v>
      </c>
      <c r="C1116" s="14">
        <f>IF(ДАННЫЕ!$CM1116&gt;0,IF(YEAR(ДАННЫЕ!$F$1)=YEAR(ДАННЫЕ!$CM1116),1,0),0)</f>
        <v>0</v>
      </c>
      <c r="D1116" s="14">
        <f>IF(ДАННЫЕ!$CJ1116&gt;0,IF(ДАННЫЕ!$CL1116&gt;ДАННЫЕ!$F$1,1,IF(ДАННЫЕ!$CL1116&gt;0,0,1)),0)</f>
        <v>0</v>
      </c>
      <c r="E1116" s="43" t="str">
        <f ca="1">IF(ДАННЫЕ!$F$1&gt;0,IF(ДАННЫЕ!$G1116&gt;0,DATEDIF(ДАННЫЕ!$G1116,ДАННЫЕ!$F$1,"y"),""),IF(ДАННЫЕ!$G1116&gt;0,DATEDIF(ДАННЫЕ!$G1116,TODAY(),"y"),""))</f>
        <v/>
      </c>
      <c r="F1116" s="43" t="str">
        <f xml:space="preserve"> IF(ДАННЫЕ!$F1116="М",IF(E1116&gt;=18,IF(E1116&lt;60,1,""),""),"")&amp;IF(ДАННЫЕ!$F1116="Ж",IF(E1116&gt;=18,IF(E1116&lt;55,1,""),""),"")</f>
        <v/>
      </c>
      <c r="G1116" s="43" t="str">
        <f xml:space="preserve"> IF(ДАННЫЕ!$F1116="М",IF(E1116&gt;=60,2,""),"")&amp;IF(ДАННЫЕ!$F1116="Ж",IF(E1116&gt;=55,2,""),"")</f>
        <v/>
      </c>
      <c r="H1116" s="43" t="str">
        <f t="shared" ca="1" si="51"/>
        <v/>
      </c>
      <c r="I1116" s="43" t="str">
        <f t="shared" ca="1" si="52"/>
        <v>03</v>
      </c>
      <c r="J1116" s="28" t="str">
        <f ca="1">ДАННЫЕ!$F1116&amp;H1116&amp;I1116&amp;ДАННЫЕ!$I1116&amp;"m"&amp;IF(ДАННЫЕ!$I1116&gt;0,IF(ДАННЫЕ!$J1116&gt;0,0,1),"")&amp;"f"&amp;IF(ДАННЫЕ!$R1116&gt;0,IF(YEAR(ДАННЫЕ!$F$1)=YEAR(ДАННЫЕ!$R1116),1,0),0)&amp;"z"&amp;ДАННЫЕ!$R1116&amp;"p"&amp;ДАННЫЕ!$S1116&amp;"i"&amp;ДАННЫЕ!$T1116&amp;"h"&amp;ДАННЫЕ!$K1116&amp;"be"&amp;ДАННЫЕ!$BI1116&amp;"CD"&amp;IF(ДАННЫЕ!BF1116&gt;500,4,IF(ДАННЫЕ!BF1116&gt;350,3,IF(ДАННЫЕ!BF1116&gt;200,2,IF(ДАННЫЕ!BF1116&gt;0,1,0))))&amp;"g"&amp;B1116&amp;"d"&amp;H1116&amp;"l"&amp;ДАННЫЕ!AT1116&amp;"a"&amp;ДАННЫЕ!$V1116&amp;"v"&amp;R1116&amp;"k"&amp;ДАННЫЕ!$U1116&amp;"s"&amp;ДАННЫЕ!$Y1116&amp;"t"&amp;ДАННЫЕ!$X1116&amp;"b"&amp;IF(ДАННЫЕ!$Q1116&gt;1,1,0)&amp;"PP"&amp;ДАННЫЕ!Z1116&amp;"c"&amp;S1116&amp;"x"&amp;IF(ДАННЫЕ!$BY1116&gt;0,IF(YEAR(ДАННЫЕ!$F$1)=YEAR(ДАННЫЕ!$BY1116),1,0),0)&amp;"n"&amp;IF(ДАННЫЕ!$BZ1116&gt;0,IF(YEAR(ДАННЫЕ!$F$1)=YEAR(ДАННЫЕ!$BZ1116),1,0),0)&amp;"u"&amp;D1116&amp;"z"&amp;IF(ДАННЫЕ!$CL1116&gt;0,IF(YEAR(ДАННЫЕ!$F$1)&gt;YEAR(ДАННЫЕ!$CL1116),11,12),0)</f>
        <v>03mf0zpihbeCD0g0dlav0kstb0PPc0x0n0u0z0</v>
      </c>
      <c r="K1116" s="28" t="str">
        <f ca="1">ДАННЫЕ!$I1116&amp;"x"&amp;B1116&amp;"w"&amp;IF(T1116+ДАННЫЕ!AD1116+ДАННЫЕ!AE1116+ДАННЫЕ!AF1116+ДАННЫЕ!AG1116+ДАННЫЕ!AH1116+ДАННЫЕ!$AL1116+ДАННЫЕ!AI1116+ДАННЫЕ!AJ1116+ДАННЫЕ!AK1116+ДАННЫЕ!AP1116+ДАННЫЕ!AQ1116+ДАННЫЕ!AR1116+ДАННЫЕ!$AM1116+ДАННЫЕ!$AN1116+ДАННЫЕ!AS1116+ДАННЫЕ!AT1116&gt;0,1,0)&amp;IF(OR(T1116=2,ДАННЫЕ!AD1116=2,ДАННЫЕ!AE1116=2,ДАННЫЕ!AF1116=2,ДАННЫЕ!AG1116=2,ДАННЫЕ!AH1116=2,ДАННЫЕ!$AL1116=2,ДАННЫЕ!AI1116=2,ДАННЫЕ!AJ1116=2,ДАННЫЕ!AK1116=2,ДАННЫЕ!AP1116=2,ДАННЫЕ!AQ1116=2,ДАННЫЕ!AR1116=2,ДАННЫЕ!$AM1116=2,ДАННЫЕ!$AN1116=2,ДАННЫЕ!AS1116=2,ДАННЫЕ!AT1116=2),2,0)&amp;"t"&amp;IF(T1116&gt;0,"1"&amp;T1116,"00")&amp;"f"&amp;IF(ДАННЫЕ!$AC1116,"1"&amp;ДАННЫЕ!$AC1116,"00")&amp;"b"&amp;IF(ДАННЫЕ!$AD1116,"1"&amp;ДАННЫЕ!$AD1116,"00")&amp;"g"&amp;IF(ДАННЫЕ!$AF1116,"1"&amp;ДАННЫЕ!$AF1116,"00")&amp;"c"&amp;IF(ДАННЫЕ!$AG1116,"1"&amp;ДАННЫЕ!$AG1116,"00")&amp;"i"&amp;IF(ДАННЫЕ!$AH1116,"1"&amp;ДАННЫЕ!$AH1116,"00")&amp;"r"&amp;IF(ДАННЫЕ!$AL1116,"1"&amp;ДАННЫЕ!$AL1116,"00")&amp;"m"&amp;IF(ДАННЫЕ!$AI1116,"1"&amp;ДАННЫЕ!$AI1116,"00")&amp;"hS"&amp;IF(ДАННЫЕ!$AJ1116,"1"&amp;ДАННЫЕ!$AJ1116,"00")&amp;"hZ"&amp;IF(ДАННЫЕ!$AK1116,"1"&amp;ДАННЫЕ!$AK1116,"00")&amp;"p"&amp;IF(ДАННЫЕ!$AP1116,"1"&amp;ДАННЫЕ!$AP1116,"00")&amp;"k"&amp;IF(ДАННЫЕ!$AQ1116,"1"&amp;ДАННЫЕ!$AQ1116,"00")&amp;"z"&amp;IF(ДАННЫЕ!$AR1116,"1"&amp;ДАННЫЕ!$AR1116,"00")&amp;"j"&amp;IF(ДАННЫЕ!$AM1116,"1"&amp;ДАННЫЕ!$AM1116,"00")&amp;"n"&amp;IF(ДАННЫЕ!$AN1116,"1"&amp;ДАННЫЕ!$AN1116,"00")&amp;"E"&amp;ДАННЫЕ!BI1116&amp;"L"&amp;ДАННЫЕ!AO1116&amp;"h"&amp;IF(ДАННЫЕ!$AU1116&gt;0,1,0)&amp;"v"&amp;IF(ДАННЫЕ!$AW1116&gt;0,1,0)&amp;"a"&amp;IF(ДАННЫЕ!$AS1116,"1"&amp;ДАННЫЕ!$AS1116,"00")&amp;"s"&amp;IF(ДАННЫЕ!$AT1116,"1"&amp;ДАННЫЕ!$AT1116,"00")&amp;"u"&amp;IF(ДАННЫЕ!$CJ1116&gt;0,1,0)&amp;"y"&amp;B1116&amp;"d"&amp;H1116&amp;"e"&amp;F1116&amp;G1116</f>
        <v>x0w00t00f00b00g00c00i00r00m00hS00hZ00p00k00z00j00n00ELh0v0a00s00u0y0de</v>
      </c>
      <c r="L1116" s="28" t="str">
        <f ca="1">ДАННЫЕ!$I1116&amp;"VN"&amp;IF(ДАННЫЕ!AW1116&gt;0,11,10)&amp;"CD"&amp;IF(ДАННЫЕ!BF1116&gt;500,16,IF(ДАННЫЕ!BF1116&gt;350,15,IF(ДАННЫЕ!BF1116&gt;=200,14,IF(ДАННЫЕ!BF1116&gt;=100,13,IF(ДАННЫЕ!BF1116&gt;=50,12,IF(ДАННЫЕ!BF1116&gt;0,11,10))))))&amp;"AR"&amp;IF(ДАННЫЕ!BX1116&gt;0,1,0)&amp;"GD"&amp;B1116&amp;"VV"&amp;IF(E1116&gt;=5,IF(E1116&lt;18,1,0),0)</f>
        <v>VN10CD10AR0GD0VV0</v>
      </c>
      <c r="M1116" s="28" t="str">
        <f>ДАННЫЕ!$I1116&amp;"b"&amp;ДАННЫЕ!$BI1116&amp;"r"&amp;ДАННЫЕ!$BJ1116&amp;"CD"&amp;IF(ДАННЫЕ!BF1116&gt;0,IF(ДАННЫЕ!BF1116&lt;200,1,IF(ДАННЫЕ!BF1116&lt;350,2,3)),0)&amp;"h"&amp;IF(ДАННЫЕ!$BK1116+ДАННЫЕ!$BL1116+ДАННЫЕ!$BM1116&gt;0,1,0)&amp;"x"&amp;ДАННЫЕ!$BK1116&amp;"y"&amp;ДАННЫЕ!$BL1116&amp;"z"&amp;ДАННЫЕ!$BM1116&amp;"c"&amp;IF(ДАННЫЕ!$BK1116+ДАННЫЕ!$BL1116+ДАННЫЕ!$BM1116=3,1,0)&amp;"a"&amp;IF(ДАННЫЕ!$BQ1116+ДАННЫЕ!$BR1116&gt;0,1,0)&amp;"d"&amp;ДАННЫЕ!$BQ1116&amp;"v"&amp;ДАННЫЕ!$BR1116&amp;"p"&amp;ДАННЫЕ!$BS1116&amp;"n"&amp;ДАННЫЕ!$BU1116&amp;"t"&amp;ДАННЫЕ!$BV1116&amp;"o"&amp;ДАННЫЕ!$BT1116&amp;"l"&amp;IF(ДАННЫЕ!$BN1116&gt;0,1,0)&amp;ДАННЫЕ!$BN1116&amp;"g"&amp;ДАННЫЕ!$BO1116&amp;"s"&amp;ДАННЫЕ!$BP1116&amp;"DZ"&amp;IF(ДАННЫЕ!B1116-ДАННЫЕ!G1116 &lt; 60,IF(ДАННЫЕ!B1116-ДАННЫЕ!G1116 &gt;= 0,1,0),0)&amp;"u"&amp;IF(ДАННЫЕ!$CJ1116&gt;0,1,0)</f>
        <v>brCD0h0xyzc0a0dvpntol0gsDZ1u0</v>
      </c>
      <c r="N1116" s="28" t="str">
        <f ca="1">ДАННЫЕ!$F1116&amp;ДАННЫЕ!$I1116&amp;"g"&amp;B1116&amp;"cf"&amp;D1116&amp;"a"&amp;IF(ДАННЫЕ!$BX1116&gt;0,1,0)&amp;IF(ДАННЫЕ!$BF1116&gt;500,1,IF(ДАННЫЕ!$BF1116&gt;350,2,IF(ДАННЫЕ!$BF1116&gt;=200,3,IF(ДАННЫЕ!$BF1116&gt;=100,4,IF(ДАННЫЕ!$BF1116&gt;=50,5,IF(ДАННЫЕ!$BF1116&lt;50,6,0))))))&amp;"AR"&amp;IF(DATEDIF(ДАННЫЕ!$BX1116,ДАННЫЕ!$F$1,"y")&gt;1,1,0)&amp;"VG"&amp;IF(ДАННЫЕ!$BH1116="0",1,0)&amp;"o"&amp;IF(T1116+ДАННЫЕ!$AF1116+ДАННЫЕ!$AG1116+ДАННЫЕ!$AH1116+ДАННЫЕ!$AI1116+ДАННЫЕ!$AJ1116+ДАННЫЕ!$AP1116+ДАННЫЕ!$AQ1116+ДАННЫЕ!$AR1116+ДАННЫЕ!$AU1116+ДАННЫЕ!$AW1116+ДАННЫЕ!$AS1116+ДАННЫЕ!$AT1116&gt;0,1,0)&amp;"x"&amp;ДАННЫЕ!$AG1116&amp;"p"&amp;IF(ДАННЫЕ!$BY1116&gt;0,1,0)&amp;"v"&amp;IF(ДАННЫЕ!$BZ1116&gt;0,1,0)&amp;"n"&amp;ДАННЫЕ!$CA1116&amp;"t"&amp;ДАННЫЕ!$AY1116&amp;"k"&amp;ДАННЫЕ!$CB1116&amp;"q"&amp;ДАННЫЕ!$CC1116&amp;"w"&amp;ДАННЫЕ!$CD1116&amp;"e"&amp;ДАННЫЕ!$CE1116&amp;"m"&amp;ДАННЫЕ!$CF1116&amp;"c"&amp;ДАННЫЕ!$CG1116&amp;"z"&amp;ДАННЫЕ!$CH1116&amp;"d"&amp;IF(H1116=4,1,0)&amp;"s"&amp;IF(ДАННЫЕ!$J1116=1,0,1)&amp;"u"&amp;IF(ДАННЫЕ!$CJ1116&gt;0,1,0)</f>
        <v>g0cf0a06AR1VG0o0xp0v0ntkqwemczd0s1u0</v>
      </c>
      <c r="O1116" s="28" t="str">
        <f>ДАННЫЕ!$I1116&amp;"g"&amp;B1116&amp;A1116&amp;"f"&amp;P1116&amp;"c"&amp;IF(ДАННЫЕ!$U1116&gt;0,1,0)&amp;"s"&amp;IF(ДАННЫЕ!$Q1116&gt;0,IF(YEAR(ДАННЫЕ!$F$1)=YEAR(ДАННЫЕ!$Q1116),IF(MONTH(ДАННЫЕ!$F$1)=MONTH(ДАННЫЕ!$Q1116),111,11),1),0)&amp;"i"&amp;IF(ДАННЫЕ!$R1116+ДАННЫЕ!$S1116+ДАННЫЕ!$T1116=0,0,1)&amp;"h"&amp;IF(ДАННЫЕ!$P1116&gt;0,1,0)&amp;"p"&amp;IF(ДАННЫЕ!$CI1116&gt;0,IF(YEAR(ДАННЫЕ!$F$1)=YEAR(ДАННЫЕ!$CI1116),IF(MONTH(ДАННЫЕ!$F$1)=MONTH(ДАННЫЕ!$CI1116),111,11),1),0)&amp;"d"&amp;IF(ДАННЫЕ!$CJ1116&gt;0,IF(YEAR(ДАННЫЕ!$F$1)=YEAR(ДАННЫЕ!$CJ1116),IF(MONTH(ДАННЫЕ!$F$1)=MONTH(ДАННЫЕ!$CJ1116),111,11),1),0)&amp;"o"&amp;IF(ДАННЫЕ!$CK1116&gt;0,IF(MONTH(ДАННЫЕ!$F$1)=MONTH(ДАННЫЕ!$CK1116),111,11),0)&amp;"v"&amp;IF(ДАННЫЕ!$BE1116&gt;0,IF(MONTH(ДАННЫЕ!$F$1)=MONTH(ДАННЫЕ!$BE1116),111,11),0)</f>
        <v>g00f0c0s0i0h0p0d0o0v0</v>
      </c>
      <c r="P1116" s="15">
        <f t="shared" si="53"/>
        <v>0</v>
      </c>
      <c r="Q1116" s="15">
        <f>IF(ДАННЫЕ!$F$1&gt;ДАННЫЕ!$N1116,IF(YEAR(ДАННЫЕ!$F$1)=YEAR(ДАННЫЕ!M1116),1,0),0)</f>
        <v>0</v>
      </c>
      <c r="R1116" s="15">
        <f>IF(ДАННЫЕ!$F$1&gt;ДАННЫЕ!$N1116,IF(YEAR(ДАННЫЕ!$F$1)=YEAR(ДАННЫЕ!N1116),1,0),0)</f>
        <v>0</v>
      </c>
      <c r="S1116" s="15">
        <f>IF(ДАННЫЕ!$AA1116="2А",1,IF(ДАННЫЕ!$AA1116="2Б",2,IF(ДАННЫЕ!$AA1116="2В",3,IF(ДАННЫЕ!$AA1116=3,4,IF(ДАННЫЕ!$AA1116="4А",5,IF(ДАННЫЕ!$AA1116="4Б",6,IF(ДАННЫЕ!$AA1116="4В",7,IF(ДАННЫЕ!$AA1116=5,8,0))))))))</f>
        <v>0</v>
      </c>
      <c r="T1116" s="15">
        <f>IF(OR(ДАННЫЕ!$AC1116=2,ДАННЫЕ!$AD1116=2,ДАННЫЕ!$AE1116=2),2,IF(OR(ДАННЫЕ!$AC1116=1,ДАННЫЕ!$AD1116=1,ДАННЫЕ!$AE1116=1),1,0))</f>
        <v>0</v>
      </c>
    </row>
    <row r="1117" spans="1:20" x14ac:dyDescent="0.2">
      <c r="A1117" s="78">
        <f>IF(B1117&gt;0,IF(MONTH(ДАННЫЕ!$F$1)=MONTH(ДАННЫЕ!$B1117),1,0),0)</f>
        <v>0</v>
      </c>
      <c r="B1117" s="14">
        <f>IF(ДАННЫЕ!$B1117&gt;0,IF(YEAR(ДАННЫЕ!$F$1)=YEAR(ДАННЫЕ!$B1117),1,0),0)</f>
        <v>0</v>
      </c>
      <c r="C1117" s="14">
        <f>IF(ДАННЫЕ!$CM1117&gt;0,IF(YEAR(ДАННЫЕ!$F$1)=YEAR(ДАННЫЕ!$CM1117),1,0),0)</f>
        <v>0</v>
      </c>
      <c r="D1117" s="14">
        <f>IF(ДАННЫЕ!$CJ1117&gt;0,IF(ДАННЫЕ!$CL1117&gt;ДАННЫЕ!$F$1,1,IF(ДАННЫЕ!$CL1117&gt;0,0,1)),0)</f>
        <v>0</v>
      </c>
      <c r="E1117" s="43" t="str">
        <f ca="1">IF(ДАННЫЕ!$F$1&gt;0,IF(ДАННЫЕ!$G1117&gt;0,DATEDIF(ДАННЫЕ!$G1117,ДАННЫЕ!$F$1,"y"),""),IF(ДАННЫЕ!$G1117&gt;0,DATEDIF(ДАННЫЕ!$G1117,TODAY(),"y"),""))</f>
        <v/>
      </c>
      <c r="F1117" s="43" t="str">
        <f xml:space="preserve"> IF(ДАННЫЕ!$F1117="М",IF(E1117&gt;=18,IF(E1117&lt;60,1,""),""),"")&amp;IF(ДАННЫЕ!$F1117="Ж",IF(E1117&gt;=18,IF(E1117&lt;55,1,""),""),"")</f>
        <v/>
      </c>
      <c r="G1117" s="43" t="str">
        <f xml:space="preserve"> IF(ДАННЫЕ!$F1117="М",IF(E1117&gt;=60,2,""),"")&amp;IF(ДАННЫЕ!$F1117="Ж",IF(E1117&gt;=55,2,""),"")</f>
        <v/>
      </c>
      <c r="H1117" s="43" t="str">
        <f t="shared" ca="1" si="51"/>
        <v/>
      </c>
      <c r="I1117" s="43" t="str">
        <f t="shared" ca="1" si="52"/>
        <v>03</v>
      </c>
      <c r="J1117" s="28" t="str">
        <f ca="1">ДАННЫЕ!$F1117&amp;H1117&amp;I1117&amp;ДАННЫЕ!$I1117&amp;"m"&amp;IF(ДАННЫЕ!$I1117&gt;0,IF(ДАННЫЕ!$J1117&gt;0,0,1),"")&amp;"f"&amp;IF(ДАННЫЕ!$R1117&gt;0,IF(YEAR(ДАННЫЕ!$F$1)=YEAR(ДАННЫЕ!$R1117),1,0),0)&amp;"z"&amp;ДАННЫЕ!$R1117&amp;"p"&amp;ДАННЫЕ!$S1117&amp;"i"&amp;ДАННЫЕ!$T1117&amp;"h"&amp;ДАННЫЕ!$K1117&amp;"be"&amp;ДАННЫЕ!$BI1117&amp;"CD"&amp;IF(ДАННЫЕ!BF1117&gt;500,4,IF(ДАННЫЕ!BF1117&gt;350,3,IF(ДАННЫЕ!BF1117&gt;200,2,IF(ДАННЫЕ!BF1117&gt;0,1,0))))&amp;"g"&amp;B1117&amp;"d"&amp;H1117&amp;"l"&amp;ДАННЫЕ!AT1117&amp;"a"&amp;ДАННЫЕ!$V1117&amp;"v"&amp;R1117&amp;"k"&amp;ДАННЫЕ!$U1117&amp;"s"&amp;ДАННЫЕ!$Y1117&amp;"t"&amp;ДАННЫЕ!$X1117&amp;"b"&amp;IF(ДАННЫЕ!$Q1117&gt;1,1,0)&amp;"PP"&amp;ДАННЫЕ!Z1117&amp;"c"&amp;S1117&amp;"x"&amp;IF(ДАННЫЕ!$BY1117&gt;0,IF(YEAR(ДАННЫЕ!$F$1)=YEAR(ДАННЫЕ!$BY1117),1,0),0)&amp;"n"&amp;IF(ДАННЫЕ!$BZ1117&gt;0,IF(YEAR(ДАННЫЕ!$F$1)=YEAR(ДАННЫЕ!$BZ1117),1,0),0)&amp;"u"&amp;D1117&amp;"z"&amp;IF(ДАННЫЕ!$CL1117&gt;0,IF(YEAR(ДАННЫЕ!$F$1)&gt;YEAR(ДАННЫЕ!$CL1117),11,12),0)</f>
        <v>03mf0zpihbeCD0g0dlav0kstb0PPc0x0n0u0z0</v>
      </c>
      <c r="K1117" s="28" t="str">
        <f ca="1">ДАННЫЕ!$I1117&amp;"x"&amp;B1117&amp;"w"&amp;IF(T1117+ДАННЫЕ!AD1117+ДАННЫЕ!AE1117+ДАННЫЕ!AF1117+ДАННЫЕ!AG1117+ДАННЫЕ!AH1117+ДАННЫЕ!$AL1117+ДАННЫЕ!AI1117+ДАННЫЕ!AJ1117+ДАННЫЕ!AK1117+ДАННЫЕ!AP1117+ДАННЫЕ!AQ1117+ДАННЫЕ!AR1117+ДАННЫЕ!$AM1117+ДАННЫЕ!$AN1117+ДАННЫЕ!AS1117+ДАННЫЕ!AT1117&gt;0,1,0)&amp;IF(OR(T1117=2,ДАННЫЕ!AD1117=2,ДАННЫЕ!AE1117=2,ДАННЫЕ!AF1117=2,ДАННЫЕ!AG1117=2,ДАННЫЕ!AH1117=2,ДАННЫЕ!$AL1117=2,ДАННЫЕ!AI1117=2,ДАННЫЕ!AJ1117=2,ДАННЫЕ!AK1117=2,ДАННЫЕ!AP1117=2,ДАННЫЕ!AQ1117=2,ДАННЫЕ!AR1117=2,ДАННЫЕ!$AM1117=2,ДАННЫЕ!$AN1117=2,ДАННЫЕ!AS1117=2,ДАННЫЕ!AT1117=2),2,0)&amp;"t"&amp;IF(T1117&gt;0,"1"&amp;T1117,"00")&amp;"f"&amp;IF(ДАННЫЕ!$AC1117,"1"&amp;ДАННЫЕ!$AC1117,"00")&amp;"b"&amp;IF(ДАННЫЕ!$AD1117,"1"&amp;ДАННЫЕ!$AD1117,"00")&amp;"g"&amp;IF(ДАННЫЕ!$AF1117,"1"&amp;ДАННЫЕ!$AF1117,"00")&amp;"c"&amp;IF(ДАННЫЕ!$AG1117,"1"&amp;ДАННЫЕ!$AG1117,"00")&amp;"i"&amp;IF(ДАННЫЕ!$AH1117,"1"&amp;ДАННЫЕ!$AH1117,"00")&amp;"r"&amp;IF(ДАННЫЕ!$AL1117,"1"&amp;ДАННЫЕ!$AL1117,"00")&amp;"m"&amp;IF(ДАННЫЕ!$AI1117,"1"&amp;ДАННЫЕ!$AI1117,"00")&amp;"hS"&amp;IF(ДАННЫЕ!$AJ1117,"1"&amp;ДАННЫЕ!$AJ1117,"00")&amp;"hZ"&amp;IF(ДАННЫЕ!$AK1117,"1"&amp;ДАННЫЕ!$AK1117,"00")&amp;"p"&amp;IF(ДАННЫЕ!$AP1117,"1"&amp;ДАННЫЕ!$AP1117,"00")&amp;"k"&amp;IF(ДАННЫЕ!$AQ1117,"1"&amp;ДАННЫЕ!$AQ1117,"00")&amp;"z"&amp;IF(ДАННЫЕ!$AR1117,"1"&amp;ДАННЫЕ!$AR1117,"00")&amp;"j"&amp;IF(ДАННЫЕ!$AM1117,"1"&amp;ДАННЫЕ!$AM1117,"00")&amp;"n"&amp;IF(ДАННЫЕ!$AN1117,"1"&amp;ДАННЫЕ!$AN1117,"00")&amp;"E"&amp;ДАННЫЕ!BI1117&amp;"L"&amp;ДАННЫЕ!AO1117&amp;"h"&amp;IF(ДАННЫЕ!$AU1117&gt;0,1,0)&amp;"v"&amp;IF(ДАННЫЕ!$AW1117&gt;0,1,0)&amp;"a"&amp;IF(ДАННЫЕ!$AS1117,"1"&amp;ДАННЫЕ!$AS1117,"00")&amp;"s"&amp;IF(ДАННЫЕ!$AT1117,"1"&amp;ДАННЫЕ!$AT1117,"00")&amp;"u"&amp;IF(ДАННЫЕ!$CJ1117&gt;0,1,0)&amp;"y"&amp;B1117&amp;"d"&amp;H1117&amp;"e"&amp;F1117&amp;G1117</f>
        <v>x0w00t00f00b00g00c00i00r00m00hS00hZ00p00k00z00j00n00ELh0v0a00s00u0y0de</v>
      </c>
      <c r="L1117" s="28" t="str">
        <f ca="1">ДАННЫЕ!$I1117&amp;"VN"&amp;IF(ДАННЫЕ!AW1117&gt;0,11,10)&amp;"CD"&amp;IF(ДАННЫЕ!BF1117&gt;500,16,IF(ДАННЫЕ!BF1117&gt;350,15,IF(ДАННЫЕ!BF1117&gt;=200,14,IF(ДАННЫЕ!BF1117&gt;=100,13,IF(ДАННЫЕ!BF1117&gt;=50,12,IF(ДАННЫЕ!BF1117&gt;0,11,10))))))&amp;"AR"&amp;IF(ДАННЫЕ!BX1117&gt;0,1,0)&amp;"GD"&amp;B1117&amp;"VV"&amp;IF(E1117&gt;=5,IF(E1117&lt;18,1,0),0)</f>
        <v>VN10CD10AR0GD0VV0</v>
      </c>
      <c r="M1117" s="28" t="str">
        <f>ДАННЫЕ!$I1117&amp;"b"&amp;ДАННЫЕ!$BI1117&amp;"r"&amp;ДАННЫЕ!$BJ1117&amp;"CD"&amp;IF(ДАННЫЕ!BF1117&gt;0,IF(ДАННЫЕ!BF1117&lt;200,1,IF(ДАННЫЕ!BF1117&lt;350,2,3)),0)&amp;"h"&amp;IF(ДАННЫЕ!$BK1117+ДАННЫЕ!$BL1117+ДАННЫЕ!$BM1117&gt;0,1,0)&amp;"x"&amp;ДАННЫЕ!$BK1117&amp;"y"&amp;ДАННЫЕ!$BL1117&amp;"z"&amp;ДАННЫЕ!$BM1117&amp;"c"&amp;IF(ДАННЫЕ!$BK1117+ДАННЫЕ!$BL1117+ДАННЫЕ!$BM1117=3,1,0)&amp;"a"&amp;IF(ДАННЫЕ!$BQ1117+ДАННЫЕ!$BR1117&gt;0,1,0)&amp;"d"&amp;ДАННЫЕ!$BQ1117&amp;"v"&amp;ДАННЫЕ!$BR1117&amp;"p"&amp;ДАННЫЕ!$BS1117&amp;"n"&amp;ДАННЫЕ!$BU1117&amp;"t"&amp;ДАННЫЕ!$BV1117&amp;"o"&amp;ДАННЫЕ!$BT1117&amp;"l"&amp;IF(ДАННЫЕ!$BN1117&gt;0,1,0)&amp;ДАННЫЕ!$BN1117&amp;"g"&amp;ДАННЫЕ!$BO1117&amp;"s"&amp;ДАННЫЕ!$BP1117&amp;"DZ"&amp;IF(ДАННЫЕ!B1117-ДАННЫЕ!G1117 &lt; 60,IF(ДАННЫЕ!B1117-ДАННЫЕ!G1117 &gt;= 0,1,0),0)&amp;"u"&amp;IF(ДАННЫЕ!$CJ1117&gt;0,1,0)</f>
        <v>brCD0h0xyzc0a0dvpntol0gsDZ1u0</v>
      </c>
      <c r="N1117" s="28" t="str">
        <f ca="1">ДАННЫЕ!$F1117&amp;ДАННЫЕ!$I1117&amp;"g"&amp;B1117&amp;"cf"&amp;D1117&amp;"a"&amp;IF(ДАННЫЕ!$BX1117&gt;0,1,0)&amp;IF(ДАННЫЕ!$BF1117&gt;500,1,IF(ДАННЫЕ!$BF1117&gt;350,2,IF(ДАННЫЕ!$BF1117&gt;=200,3,IF(ДАННЫЕ!$BF1117&gt;=100,4,IF(ДАННЫЕ!$BF1117&gt;=50,5,IF(ДАННЫЕ!$BF1117&lt;50,6,0))))))&amp;"AR"&amp;IF(DATEDIF(ДАННЫЕ!$BX1117,ДАННЫЕ!$F$1,"y")&gt;1,1,0)&amp;"VG"&amp;IF(ДАННЫЕ!$BH1117="0",1,0)&amp;"o"&amp;IF(T1117+ДАННЫЕ!$AF1117+ДАННЫЕ!$AG1117+ДАННЫЕ!$AH1117+ДАННЫЕ!$AI1117+ДАННЫЕ!$AJ1117+ДАННЫЕ!$AP1117+ДАННЫЕ!$AQ1117+ДАННЫЕ!$AR1117+ДАННЫЕ!$AU1117+ДАННЫЕ!$AW1117+ДАННЫЕ!$AS1117+ДАННЫЕ!$AT1117&gt;0,1,0)&amp;"x"&amp;ДАННЫЕ!$AG1117&amp;"p"&amp;IF(ДАННЫЕ!$BY1117&gt;0,1,0)&amp;"v"&amp;IF(ДАННЫЕ!$BZ1117&gt;0,1,0)&amp;"n"&amp;ДАННЫЕ!$CA1117&amp;"t"&amp;ДАННЫЕ!$AY1117&amp;"k"&amp;ДАННЫЕ!$CB1117&amp;"q"&amp;ДАННЫЕ!$CC1117&amp;"w"&amp;ДАННЫЕ!$CD1117&amp;"e"&amp;ДАННЫЕ!$CE1117&amp;"m"&amp;ДАННЫЕ!$CF1117&amp;"c"&amp;ДАННЫЕ!$CG1117&amp;"z"&amp;ДАННЫЕ!$CH1117&amp;"d"&amp;IF(H1117=4,1,0)&amp;"s"&amp;IF(ДАННЫЕ!$J1117=1,0,1)&amp;"u"&amp;IF(ДАННЫЕ!$CJ1117&gt;0,1,0)</f>
        <v>g0cf0a06AR1VG0o0xp0v0ntkqwemczd0s1u0</v>
      </c>
      <c r="O1117" s="28" t="str">
        <f>ДАННЫЕ!$I1117&amp;"g"&amp;B1117&amp;A1117&amp;"f"&amp;P1117&amp;"c"&amp;IF(ДАННЫЕ!$U1117&gt;0,1,0)&amp;"s"&amp;IF(ДАННЫЕ!$Q1117&gt;0,IF(YEAR(ДАННЫЕ!$F$1)=YEAR(ДАННЫЕ!$Q1117),IF(MONTH(ДАННЫЕ!$F$1)=MONTH(ДАННЫЕ!$Q1117),111,11),1),0)&amp;"i"&amp;IF(ДАННЫЕ!$R1117+ДАННЫЕ!$S1117+ДАННЫЕ!$T1117=0,0,1)&amp;"h"&amp;IF(ДАННЫЕ!$P1117&gt;0,1,0)&amp;"p"&amp;IF(ДАННЫЕ!$CI1117&gt;0,IF(YEAR(ДАННЫЕ!$F$1)=YEAR(ДАННЫЕ!$CI1117),IF(MONTH(ДАННЫЕ!$F$1)=MONTH(ДАННЫЕ!$CI1117),111,11),1),0)&amp;"d"&amp;IF(ДАННЫЕ!$CJ1117&gt;0,IF(YEAR(ДАННЫЕ!$F$1)=YEAR(ДАННЫЕ!$CJ1117),IF(MONTH(ДАННЫЕ!$F$1)=MONTH(ДАННЫЕ!$CJ1117),111,11),1),0)&amp;"o"&amp;IF(ДАННЫЕ!$CK1117&gt;0,IF(MONTH(ДАННЫЕ!$F$1)=MONTH(ДАННЫЕ!$CK1117),111,11),0)&amp;"v"&amp;IF(ДАННЫЕ!$BE1117&gt;0,IF(MONTH(ДАННЫЕ!$F$1)=MONTH(ДАННЫЕ!$BE1117),111,11),0)</f>
        <v>g00f0c0s0i0h0p0d0o0v0</v>
      </c>
      <c r="P1117" s="15">
        <f t="shared" si="53"/>
        <v>0</v>
      </c>
      <c r="Q1117" s="15">
        <f>IF(ДАННЫЕ!$F$1&gt;ДАННЫЕ!$N1117,IF(YEAR(ДАННЫЕ!$F$1)=YEAR(ДАННЫЕ!M1117),1,0),0)</f>
        <v>0</v>
      </c>
      <c r="R1117" s="15">
        <f>IF(ДАННЫЕ!$F$1&gt;ДАННЫЕ!$N1117,IF(YEAR(ДАННЫЕ!$F$1)=YEAR(ДАННЫЕ!N1117),1,0),0)</f>
        <v>0</v>
      </c>
      <c r="S1117" s="15">
        <f>IF(ДАННЫЕ!$AA1117="2А",1,IF(ДАННЫЕ!$AA1117="2Б",2,IF(ДАННЫЕ!$AA1117="2В",3,IF(ДАННЫЕ!$AA1117=3,4,IF(ДАННЫЕ!$AA1117="4А",5,IF(ДАННЫЕ!$AA1117="4Б",6,IF(ДАННЫЕ!$AA1117="4В",7,IF(ДАННЫЕ!$AA1117=5,8,0))))))))</f>
        <v>0</v>
      </c>
      <c r="T1117" s="15">
        <f>IF(OR(ДАННЫЕ!$AC1117=2,ДАННЫЕ!$AD1117=2,ДАННЫЕ!$AE1117=2),2,IF(OR(ДАННЫЕ!$AC1117=1,ДАННЫЕ!$AD1117=1,ДАННЫЕ!$AE1117=1),1,0))</f>
        <v>0</v>
      </c>
    </row>
    <row r="1118" spans="1:20" x14ac:dyDescent="0.2">
      <c r="A1118" s="78">
        <f>IF(B1118&gt;0,IF(MONTH(ДАННЫЕ!$F$1)=MONTH(ДАННЫЕ!$B1118),1,0),0)</f>
        <v>0</v>
      </c>
      <c r="B1118" s="14">
        <f>IF(ДАННЫЕ!$B1118&gt;0,IF(YEAR(ДАННЫЕ!$F$1)=YEAR(ДАННЫЕ!$B1118),1,0),0)</f>
        <v>0</v>
      </c>
      <c r="C1118" s="14">
        <f>IF(ДАННЫЕ!$CM1118&gt;0,IF(YEAR(ДАННЫЕ!$F$1)=YEAR(ДАННЫЕ!$CM1118),1,0),0)</f>
        <v>0</v>
      </c>
      <c r="D1118" s="14">
        <f>IF(ДАННЫЕ!$CJ1118&gt;0,IF(ДАННЫЕ!$CL1118&gt;ДАННЫЕ!$F$1,1,IF(ДАННЫЕ!$CL1118&gt;0,0,1)),0)</f>
        <v>0</v>
      </c>
      <c r="E1118" s="43" t="str">
        <f ca="1">IF(ДАННЫЕ!$F$1&gt;0,IF(ДАННЫЕ!$G1118&gt;0,DATEDIF(ДАННЫЕ!$G1118,ДАННЫЕ!$F$1,"y"),""),IF(ДАННЫЕ!$G1118&gt;0,DATEDIF(ДАННЫЕ!$G1118,TODAY(),"y"),""))</f>
        <v/>
      </c>
      <c r="F1118" s="43" t="str">
        <f xml:space="preserve"> IF(ДАННЫЕ!$F1118="М",IF(E1118&gt;=18,IF(E1118&lt;60,1,""),""),"")&amp;IF(ДАННЫЕ!$F1118="Ж",IF(E1118&gt;=18,IF(E1118&lt;55,1,""),""),"")</f>
        <v/>
      </c>
      <c r="G1118" s="43" t="str">
        <f xml:space="preserve"> IF(ДАННЫЕ!$F1118="М",IF(E1118&gt;=60,2,""),"")&amp;IF(ДАННЫЕ!$F1118="Ж",IF(E1118&gt;=55,2,""),"")</f>
        <v/>
      </c>
      <c r="H1118" s="43" t="str">
        <f t="shared" ca="1" si="51"/>
        <v/>
      </c>
      <c r="I1118" s="43" t="str">
        <f t="shared" ca="1" si="52"/>
        <v>03</v>
      </c>
      <c r="J1118" s="28" t="str">
        <f ca="1">ДАННЫЕ!$F1118&amp;H1118&amp;I1118&amp;ДАННЫЕ!$I1118&amp;"m"&amp;IF(ДАННЫЕ!$I1118&gt;0,IF(ДАННЫЕ!$J1118&gt;0,0,1),"")&amp;"f"&amp;IF(ДАННЫЕ!$R1118&gt;0,IF(YEAR(ДАННЫЕ!$F$1)=YEAR(ДАННЫЕ!$R1118),1,0),0)&amp;"z"&amp;ДАННЫЕ!$R1118&amp;"p"&amp;ДАННЫЕ!$S1118&amp;"i"&amp;ДАННЫЕ!$T1118&amp;"h"&amp;ДАННЫЕ!$K1118&amp;"be"&amp;ДАННЫЕ!$BI1118&amp;"CD"&amp;IF(ДАННЫЕ!BF1118&gt;500,4,IF(ДАННЫЕ!BF1118&gt;350,3,IF(ДАННЫЕ!BF1118&gt;200,2,IF(ДАННЫЕ!BF1118&gt;0,1,0))))&amp;"g"&amp;B1118&amp;"d"&amp;H1118&amp;"l"&amp;ДАННЫЕ!AT1118&amp;"a"&amp;ДАННЫЕ!$V1118&amp;"v"&amp;R1118&amp;"k"&amp;ДАННЫЕ!$U1118&amp;"s"&amp;ДАННЫЕ!$Y1118&amp;"t"&amp;ДАННЫЕ!$X1118&amp;"b"&amp;IF(ДАННЫЕ!$Q1118&gt;1,1,0)&amp;"PP"&amp;ДАННЫЕ!Z1118&amp;"c"&amp;S1118&amp;"x"&amp;IF(ДАННЫЕ!$BY1118&gt;0,IF(YEAR(ДАННЫЕ!$F$1)=YEAR(ДАННЫЕ!$BY1118),1,0),0)&amp;"n"&amp;IF(ДАННЫЕ!$BZ1118&gt;0,IF(YEAR(ДАННЫЕ!$F$1)=YEAR(ДАННЫЕ!$BZ1118),1,0),0)&amp;"u"&amp;D1118&amp;"z"&amp;IF(ДАННЫЕ!$CL1118&gt;0,IF(YEAR(ДАННЫЕ!$F$1)&gt;YEAR(ДАННЫЕ!$CL1118),11,12),0)</f>
        <v>03mf0zpihbeCD0g0dlav0kstb0PPc0x0n0u0z0</v>
      </c>
      <c r="K1118" s="28" t="str">
        <f ca="1">ДАННЫЕ!$I1118&amp;"x"&amp;B1118&amp;"w"&amp;IF(T1118+ДАННЫЕ!AD1118+ДАННЫЕ!AE1118+ДАННЫЕ!AF1118+ДАННЫЕ!AG1118+ДАННЫЕ!AH1118+ДАННЫЕ!$AL1118+ДАННЫЕ!AI1118+ДАННЫЕ!AJ1118+ДАННЫЕ!AK1118+ДАННЫЕ!AP1118+ДАННЫЕ!AQ1118+ДАННЫЕ!AR1118+ДАННЫЕ!$AM1118+ДАННЫЕ!$AN1118+ДАННЫЕ!AS1118+ДАННЫЕ!AT1118&gt;0,1,0)&amp;IF(OR(T1118=2,ДАННЫЕ!AD1118=2,ДАННЫЕ!AE1118=2,ДАННЫЕ!AF1118=2,ДАННЫЕ!AG1118=2,ДАННЫЕ!AH1118=2,ДАННЫЕ!$AL1118=2,ДАННЫЕ!AI1118=2,ДАННЫЕ!AJ1118=2,ДАННЫЕ!AK1118=2,ДАННЫЕ!AP1118=2,ДАННЫЕ!AQ1118=2,ДАННЫЕ!AR1118=2,ДАННЫЕ!$AM1118=2,ДАННЫЕ!$AN1118=2,ДАННЫЕ!AS1118=2,ДАННЫЕ!AT1118=2),2,0)&amp;"t"&amp;IF(T1118&gt;0,"1"&amp;T1118,"00")&amp;"f"&amp;IF(ДАННЫЕ!$AC1118,"1"&amp;ДАННЫЕ!$AC1118,"00")&amp;"b"&amp;IF(ДАННЫЕ!$AD1118,"1"&amp;ДАННЫЕ!$AD1118,"00")&amp;"g"&amp;IF(ДАННЫЕ!$AF1118,"1"&amp;ДАННЫЕ!$AF1118,"00")&amp;"c"&amp;IF(ДАННЫЕ!$AG1118,"1"&amp;ДАННЫЕ!$AG1118,"00")&amp;"i"&amp;IF(ДАННЫЕ!$AH1118,"1"&amp;ДАННЫЕ!$AH1118,"00")&amp;"r"&amp;IF(ДАННЫЕ!$AL1118,"1"&amp;ДАННЫЕ!$AL1118,"00")&amp;"m"&amp;IF(ДАННЫЕ!$AI1118,"1"&amp;ДАННЫЕ!$AI1118,"00")&amp;"hS"&amp;IF(ДАННЫЕ!$AJ1118,"1"&amp;ДАННЫЕ!$AJ1118,"00")&amp;"hZ"&amp;IF(ДАННЫЕ!$AK1118,"1"&amp;ДАННЫЕ!$AK1118,"00")&amp;"p"&amp;IF(ДАННЫЕ!$AP1118,"1"&amp;ДАННЫЕ!$AP1118,"00")&amp;"k"&amp;IF(ДАННЫЕ!$AQ1118,"1"&amp;ДАННЫЕ!$AQ1118,"00")&amp;"z"&amp;IF(ДАННЫЕ!$AR1118,"1"&amp;ДАННЫЕ!$AR1118,"00")&amp;"j"&amp;IF(ДАННЫЕ!$AM1118,"1"&amp;ДАННЫЕ!$AM1118,"00")&amp;"n"&amp;IF(ДАННЫЕ!$AN1118,"1"&amp;ДАННЫЕ!$AN1118,"00")&amp;"E"&amp;ДАННЫЕ!BI1118&amp;"L"&amp;ДАННЫЕ!AO1118&amp;"h"&amp;IF(ДАННЫЕ!$AU1118&gt;0,1,0)&amp;"v"&amp;IF(ДАННЫЕ!$AW1118&gt;0,1,0)&amp;"a"&amp;IF(ДАННЫЕ!$AS1118,"1"&amp;ДАННЫЕ!$AS1118,"00")&amp;"s"&amp;IF(ДАННЫЕ!$AT1118,"1"&amp;ДАННЫЕ!$AT1118,"00")&amp;"u"&amp;IF(ДАННЫЕ!$CJ1118&gt;0,1,0)&amp;"y"&amp;B1118&amp;"d"&amp;H1118&amp;"e"&amp;F1118&amp;G1118</f>
        <v>x0w00t00f00b00g00c00i00r00m00hS00hZ00p00k00z00j00n00ELh0v0a00s00u0y0de</v>
      </c>
      <c r="L1118" s="28" t="str">
        <f ca="1">ДАННЫЕ!$I1118&amp;"VN"&amp;IF(ДАННЫЕ!AW1118&gt;0,11,10)&amp;"CD"&amp;IF(ДАННЫЕ!BF1118&gt;500,16,IF(ДАННЫЕ!BF1118&gt;350,15,IF(ДАННЫЕ!BF1118&gt;=200,14,IF(ДАННЫЕ!BF1118&gt;=100,13,IF(ДАННЫЕ!BF1118&gt;=50,12,IF(ДАННЫЕ!BF1118&gt;0,11,10))))))&amp;"AR"&amp;IF(ДАННЫЕ!BX1118&gt;0,1,0)&amp;"GD"&amp;B1118&amp;"VV"&amp;IF(E1118&gt;=5,IF(E1118&lt;18,1,0),0)</f>
        <v>VN10CD10AR0GD0VV0</v>
      </c>
      <c r="M1118" s="28" t="str">
        <f>ДАННЫЕ!$I1118&amp;"b"&amp;ДАННЫЕ!$BI1118&amp;"r"&amp;ДАННЫЕ!$BJ1118&amp;"CD"&amp;IF(ДАННЫЕ!BF1118&gt;0,IF(ДАННЫЕ!BF1118&lt;200,1,IF(ДАННЫЕ!BF1118&lt;350,2,3)),0)&amp;"h"&amp;IF(ДАННЫЕ!$BK1118+ДАННЫЕ!$BL1118+ДАННЫЕ!$BM1118&gt;0,1,0)&amp;"x"&amp;ДАННЫЕ!$BK1118&amp;"y"&amp;ДАННЫЕ!$BL1118&amp;"z"&amp;ДАННЫЕ!$BM1118&amp;"c"&amp;IF(ДАННЫЕ!$BK1118+ДАННЫЕ!$BL1118+ДАННЫЕ!$BM1118=3,1,0)&amp;"a"&amp;IF(ДАННЫЕ!$BQ1118+ДАННЫЕ!$BR1118&gt;0,1,0)&amp;"d"&amp;ДАННЫЕ!$BQ1118&amp;"v"&amp;ДАННЫЕ!$BR1118&amp;"p"&amp;ДАННЫЕ!$BS1118&amp;"n"&amp;ДАННЫЕ!$BU1118&amp;"t"&amp;ДАННЫЕ!$BV1118&amp;"o"&amp;ДАННЫЕ!$BT1118&amp;"l"&amp;IF(ДАННЫЕ!$BN1118&gt;0,1,0)&amp;ДАННЫЕ!$BN1118&amp;"g"&amp;ДАННЫЕ!$BO1118&amp;"s"&amp;ДАННЫЕ!$BP1118&amp;"DZ"&amp;IF(ДАННЫЕ!B1118-ДАННЫЕ!G1118 &lt; 60,IF(ДАННЫЕ!B1118-ДАННЫЕ!G1118 &gt;= 0,1,0),0)&amp;"u"&amp;IF(ДАННЫЕ!$CJ1118&gt;0,1,0)</f>
        <v>brCD0h0xyzc0a0dvpntol0gsDZ1u0</v>
      </c>
      <c r="N1118" s="28" t="str">
        <f ca="1">ДАННЫЕ!$F1118&amp;ДАННЫЕ!$I1118&amp;"g"&amp;B1118&amp;"cf"&amp;D1118&amp;"a"&amp;IF(ДАННЫЕ!$BX1118&gt;0,1,0)&amp;IF(ДАННЫЕ!$BF1118&gt;500,1,IF(ДАННЫЕ!$BF1118&gt;350,2,IF(ДАННЫЕ!$BF1118&gt;=200,3,IF(ДАННЫЕ!$BF1118&gt;=100,4,IF(ДАННЫЕ!$BF1118&gt;=50,5,IF(ДАННЫЕ!$BF1118&lt;50,6,0))))))&amp;"AR"&amp;IF(DATEDIF(ДАННЫЕ!$BX1118,ДАННЫЕ!$F$1,"y")&gt;1,1,0)&amp;"VG"&amp;IF(ДАННЫЕ!$BH1118="0",1,0)&amp;"o"&amp;IF(T1118+ДАННЫЕ!$AF1118+ДАННЫЕ!$AG1118+ДАННЫЕ!$AH1118+ДАННЫЕ!$AI1118+ДАННЫЕ!$AJ1118+ДАННЫЕ!$AP1118+ДАННЫЕ!$AQ1118+ДАННЫЕ!$AR1118+ДАННЫЕ!$AU1118+ДАННЫЕ!$AW1118+ДАННЫЕ!$AS1118+ДАННЫЕ!$AT1118&gt;0,1,0)&amp;"x"&amp;ДАННЫЕ!$AG1118&amp;"p"&amp;IF(ДАННЫЕ!$BY1118&gt;0,1,0)&amp;"v"&amp;IF(ДАННЫЕ!$BZ1118&gt;0,1,0)&amp;"n"&amp;ДАННЫЕ!$CA1118&amp;"t"&amp;ДАННЫЕ!$AY1118&amp;"k"&amp;ДАННЫЕ!$CB1118&amp;"q"&amp;ДАННЫЕ!$CC1118&amp;"w"&amp;ДАННЫЕ!$CD1118&amp;"e"&amp;ДАННЫЕ!$CE1118&amp;"m"&amp;ДАННЫЕ!$CF1118&amp;"c"&amp;ДАННЫЕ!$CG1118&amp;"z"&amp;ДАННЫЕ!$CH1118&amp;"d"&amp;IF(H1118=4,1,0)&amp;"s"&amp;IF(ДАННЫЕ!$J1118=1,0,1)&amp;"u"&amp;IF(ДАННЫЕ!$CJ1118&gt;0,1,0)</f>
        <v>g0cf0a06AR1VG0o0xp0v0ntkqwemczd0s1u0</v>
      </c>
      <c r="O1118" s="28" t="str">
        <f>ДАННЫЕ!$I1118&amp;"g"&amp;B1118&amp;A1118&amp;"f"&amp;P1118&amp;"c"&amp;IF(ДАННЫЕ!$U1118&gt;0,1,0)&amp;"s"&amp;IF(ДАННЫЕ!$Q1118&gt;0,IF(YEAR(ДАННЫЕ!$F$1)=YEAR(ДАННЫЕ!$Q1118),IF(MONTH(ДАННЫЕ!$F$1)=MONTH(ДАННЫЕ!$Q1118),111,11),1),0)&amp;"i"&amp;IF(ДАННЫЕ!$R1118+ДАННЫЕ!$S1118+ДАННЫЕ!$T1118=0,0,1)&amp;"h"&amp;IF(ДАННЫЕ!$P1118&gt;0,1,0)&amp;"p"&amp;IF(ДАННЫЕ!$CI1118&gt;0,IF(YEAR(ДАННЫЕ!$F$1)=YEAR(ДАННЫЕ!$CI1118),IF(MONTH(ДАННЫЕ!$F$1)=MONTH(ДАННЫЕ!$CI1118),111,11),1),0)&amp;"d"&amp;IF(ДАННЫЕ!$CJ1118&gt;0,IF(YEAR(ДАННЫЕ!$F$1)=YEAR(ДАННЫЕ!$CJ1118),IF(MONTH(ДАННЫЕ!$F$1)=MONTH(ДАННЫЕ!$CJ1118),111,11),1),0)&amp;"o"&amp;IF(ДАННЫЕ!$CK1118&gt;0,IF(MONTH(ДАННЫЕ!$F$1)=MONTH(ДАННЫЕ!$CK1118),111,11),0)&amp;"v"&amp;IF(ДАННЫЕ!$BE1118&gt;0,IF(MONTH(ДАННЫЕ!$F$1)=MONTH(ДАННЫЕ!$BE1118),111,11),0)</f>
        <v>g00f0c0s0i0h0p0d0o0v0</v>
      </c>
      <c r="P1118" s="15">
        <f t="shared" si="53"/>
        <v>0</v>
      </c>
      <c r="Q1118" s="15">
        <f>IF(ДАННЫЕ!$F$1&gt;ДАННЫЕ!$N1118,IF(YEAR(ДАННЫЕ!$F$1)=YEAR(ДАННЫЕ!M1118),1,0),0)</f>
        <v>0</v>
      </c>
      <c r="R1118" s="15">
        <f>IF(ДАННЫЕ!$F$1&gt;ДАННЫЕ!$N1118,IF(YEAR(ДАННЫЕ!$F$1)=YEAR(ДАННЫЕ!N1118),1,0),0)</f>
        <v>0</v>
      </c>
      <c r="S1118" s="15">
        <f>IF(ДАННЫЕ!$AA1118="2А",1,IF(ДАННЫЕ!$AA1118="2Б",2,IF(ДАННЫЕ!$AA1118="2В",3,IF(ДАННЫЕ!$AA1118=3,4,IF(ДАННЫЕ!$AA1118="4А",5,IF(ДАННЫЕ!$AA1118="4Б",6,IF(ДАННЫЕ!$AA1118="4В",7,IF(ДАННЫЕ!$AA1118=5,8,0))))))))</f>
        <v>0</v>
      </c>
      <c r="T1118" s="15">
        <f>IF(OR(ДАННЫЕ!$AC1118=2,ДАННЫЕ!$AD1118=2,ДАННЫЕ!$AE1118=2),2,IF(OR(ДАННЫЕ!$AC1118=1,ДАННЫЕ!$AD1118=1,ДАННЫЕ!$AE1118=1),1,0))</f>
        <v>0</v>
      </c>
    </row>
    <row r="1119" spans="1:20" x14ac:dyDescent="0.2">
      <c r="A1119" s="78">
        <f>IF(B1119&gt;0,IF(MONTH(ДАННЫЕ!$F$1)=MONTH(ДАННЫЕ!$B1119),1,0),0)</f>
        <v>0</v>
      </c>
      <c r="B1119" s="14">
        <f>IF(ДАННЫЕ!$B1119&gt;0,IF(YEAR(ДАННЫЕ!$F$1)=YEAR(ДАННЫЕ!$B1119),1,0),0)</f>
        <v>0</v>
      </c>
      <c r="C1119" s="14">
        <f>IF(ДАННЫЕ!$CM1119&gt;0,IF(YEAR(ДАННЫЕ!$F$1)=YEAR(ДАННЫЕ!$CM1119),1,0),0)</f>
        <v>0</v>
      </c>
      <c r="D1119" s="14">
        <f>IF(ДАННЫЕ!$CJ1119&gt;0,IF(ДАННЫЕ!$CL1119&gt;ДАННЫЕ!$F$1,1,IF(ДАННЫЕ!$CL1119&gt;0,0,1)),0)</f>
        <v>0</v>
      </c>
      <c r="E1119" s="43" t="str">
        <f ca="1">IF(ДАННЫЕ!$F$1&gt;0,IF(ДАННЫЕ!$G1119&gt;0,DATEDIF(ДАННЫЕ!$G1119,ДАННЫЕ!$F$1,"y"),""),IF(ДАННЫЕ!$G1119&gt;0,DATEDIF(ДАННЫЕ!$G1119,TODAY(),"y"),""))</f>
        <v/>
      </c>
      <c r="F1119" s="43" t="str">
        <f xml:space="preserve"> IF(ДАННЫЕ!$F1119="М",IF(E1119&gt;=18,IF(E1119&lt;60,1,""),""),"")&amp;IF(ДАННЫЕ!$F1119="Ж",IF(E1119&gt;=18,IF(E1119&lt;55,1,""),""),"")</f>
        <v/>
      </c>
      <c r="G1119" s="43" t="str">
        <f xml:space="preserve"> IF(ДАННЫЕ!$F1119="М",IF(E1119&gt;=60,2,""),"")&amp;IF(ДАННЫЕ!$F1119="Ж",IF(E1119&gt;=55,2,""),"")</f>
        <v/>
      </c>
      <c r="H1119" s="43" t="str">
        <f t="shared" ca="1" si="51"/>
        <v/>
      </c>
      <c r="I1119" s="43" t="str">
        <f t="shared" ca="1" si="52"/>
        <v>03</v>
      </c>
      <c r="J1119" s="28" t="str">
        <f ca="1">ДАННЫЕ!$F1119&amp;H1119&amp;I1119&amp;ДАННЫЕ!$I1119&amp;"m"&amp;IF(ДАННЫЕ!$I1119&gt;0,IF(ДАННЫЕ!$J1119&gt;0,0,1),"")&amp;"f"&amp;IF(ДАННЫЕ!$R1119&gt;0,IF(YEAR(ДАННЫЕ!$F$1)=YEAR(ДАННЫЕ!$R1119),1,0),0)&amp;"z"&amp;ДАННЫЕ!$R1119&amp;"p"&amp;ДАННЫЕ!$S1119&amp;"i"&amp;ДАННЫЕ!$T1119&amp;"h"&amp;ДАННЫЕ!$K1119&amp;"be"&amp;ДАННЫЕ!$BI1119&amp;"CD"&amp;IF(ДАННЫЕ!BF1119&gt;500,4,IF(ДАННЫЕ!BF1119&gt;350,3,IF(ДАННЫЕ!BF1119&gt;200,2,IF(ДАННЫЕ!BF1119&gt;0,1,0))))&amp;"g"&amp;B1119&amp;"d"&amp;H1119&amp;"l"&amp;ДАННЫЕ!AT1119&amp;"a"&amp;ДАННЫЕ!$V1119&amp;"v"&amp;R1119&amp;"k"&amp;ДАННЫЕ!$U1119&amp;"s"&amp;ДАННЫЕ!$Y1119&amp;"t"&amp;ДАННЫЕ!$X1119&amp;"b"&amp;IF(ДАННЫЕ!$Q1119&gt;1,1,0)&amp;"PP"&amp;ДАННЫЕ!Z1119&amp;"c"&amp;S1119&amp;"x"&amp;IF(ДАННЫЕ!$BY1119&gt;0,IF(YEAR(ДАННЫЕ!$F$1)=YEAR(ДАННЫЕ!$BY1119),1,0),0)&amp;"n"&amp;IF(ДАННЫЕ!$BZ1119&gt;0,IF(YEAR(ДАННЫЕ!$F$1)=YEAR(ДАННЫЕ!$BZ1119),1,0),0)&amp;"u"&amp;D1119&amp;"z"&amp;IF(ДАННЫЕ!$CL1119&gt;0,IF(YEAR(ДАННЫЕ!$F$1)&gt;YEAR(ДАННЫЕ!$CL1119),11,12),0)</f>
        <v>03mf0zpihbeCD0g0dlav0kstb0PPc0x0n0u0z0</v>
      </c>
      <c r="K1119" s="28" t="str">
        <f ca="1">ДАННЫЕ!$I1119&amp;"x"&amp;B1119&amp;"w"&amp;IF(T1119+ДАННЫЕ!AD1119+ДАННЫЕ!AE1119+ДАННЫЕ!AF1119+ДАННЫЕ!AG1119+ДАННЫЕ!AH1119+ДАННЫЕ!$AL1119+ДАННЫЕ!AI1119+ДАННЫЕ!AJ1119+ДАННЫЕ!AK1119+ДАННЫЕ!AP1119+ДАННЫЕ!AQ1119+ДАННЫЕ!AR1119+ДАННЫЕ!$AM1119+ДАННЫЕ!$AN1119+ДАННЫЕ!AS1119+ДАННЫЕ!AT1119&gt;0,1,0)&amp;IF(OR(T1119=2,ДАННЫЕ!AD1119=2,ДАННЫЕ!AE1119=2,ДАННЫЕ!AF1119=2,ДАННЫЕ!AG1119=2,ДАННЫЕ!AH1119=2,ДАННЫЕ!$AL1119=2,ДАННЫЕ!AI1119=2,ДАННЫЕ!AJ1119=2,ДАННЫЕ!AK1119=2,ДАННЫЕ!AP1119=2,ДАННЫЕ!AQ1119=2,ДАННЫЕ!AR1119=2,ДАННЫЕ!$AM1119=2,ДАННЫЕ!$AN1119=2,ДАННЫЕ!AS1119=2,ДАННЫЕ!AT1119=2),2,0)&amp;"t"&amp;IF(T1119&gt;0,"1"&amp;T1119,"00")&amp;"f"&amp;IF(ДАННЫЕ!$AC1119,"1"&amp;ДАННЫЕ!$AC1119,"00")&amp;"b"&amp;IF(ДАННЫЕ!$AD1119,"1"&amp;ДАННЫЕ!$AD1119,"00")&amp;"g"&amp;IF(ДАННЫЕ!$AF1119,"1"&amp;ДАННЫЕ!$AF1119,"00")&amp;"c"&amp;IF(ДАННЫЕ!$AG1119,"1"&amp;ДАННЫЕ!$AG1119,"00")&amp;"i"&amp;IF(ДАННЫЕ!$AH1119,"1"&amp;ДАННЫЕ!$AH1119,"00")&amp;"r"&amp;IF(ДАННЫЕ!$AL1119,"1"&amp;ДАННЫЕ!$AL1119,"00")&amp;"m"&amp;IF(ДАННЫЕ!$AI1119,"1"&amp;ДАННЫЕ!$AI1119,"00")&amp;"hS"&amp;IF(ДАННЫЕ!$AJ1119,"1"&amp;ДАННЫЕ!$AJ1119,"00")&amp;"hZ"&amp;IF(ДАННЫЕ!$AK1119,"1"&amp;ДАННЫЕ!$AK1119,"00")&amp;"p"&amp;IF(ДАННЫЕ!$AP1119,"1"&amp;ДАННЫЕ!$AP1119,"00")&amp;"k"&amp;IF(ДАННЫЕ!$AQ1119,"1"&amp;ДАННЫЕ!$AQ1119,"00")&amp;"z"&amp;IF(ДАННЫЕ!$AR1119,"1"&amp;ДАННЫЕ!$AR1119,"00")&amp;"j"&amp;IF(ДАННЫЕ!$AM1119,"1"&amp;ДАННЫЕ!$AM1119,"00")&amp;"n"&amp;IF(ДАННЫЕ!$AN1119,"1"&amp;ДАННЫЕ!$AN1119,"00")&amp;"E"&amp;ДАННЫЕ!BI1119&amp;"L"&amp;ДАННЫЕ!AO1119&amp;"h"&amp;IF(ДАННЫЕ!$AU1119&gt;0,1,0)&amp;"v"&amp;IF(ДАННЫЕ!$AW1119&gt;0,1,0)&amp;"a"&amp;IF(ДАННЫЕ!$AS1119,"1"&amp;ДАННЫЕ!$AS1119,"00")&amp;"s"&amp;IF(ДАННЫЕ!$AT1119,"1"&amp;ДАННЫЕ!$AT1119,"00")&amp;"u"&amp;IF(ДАННЫЕ!$CJ1119&gt;0,1,0)&amp;"y"&amp;B1119&amp;"d"&amp;H1119&amp;"e"&amp;F1119&amp;G1119</f>
        <v>x0w00t00f00b00g00c00i00r00m00hS00hZ00p00k00z00j00n00ELh0v0a00s00u0y0de</v>
      </c>
      <c r="L1119" s="28" t="str">
        <f ca="1">ДАННЫЕ!$I1119&amp;"VN"&amp;IF(ДАННЫЕ!AW1119&gt;0,11,10)&amp;"CD"&amp;IF(ДАННЫЕ!BF1119&gt;500,16,IF(ДАННЫЕ!BF1119&gt;350,15,IF(ДАННЫЕ!BF1119&gt;=200,14,IF(ДАННЫЕ!BF1119&gt;=100,13,IF(ДАННЫЕ!BF1119&gt;=50,12,IF(ДАННЫЕ!BF1119&gt;0,11,10))))))&amp;"AR"&amp;IF(ДАННЫЕ!BX1119&gt;0,1,0)&amp;"GD"&amp;B1119&amp;"VV"&amp;IF(E1119&gt;=5,IF(E1119&lt;18,1,0),0)</f>
        <v>VN10CD10AR0GD0VV0</v>
      </c>
      <c r="M1119" s="28" t="str">
        <f>ДАННЫЕ!$I1119&amp;"b"&amp;ДАННЫЕ!$BI1119&amp;"r"&amp;ДАННЫЕ!$BJ1119&amp;"CD"&amp;IF(ДАННЫЕ!BF1119&gt;0,IF(ДАННЫЕ!BF1119&lt;200,1,IF(ДАННЫЕ!BF1119&lt;350,2,3)),0)&amp;"h"&amp;IF(ДАННЫЕ!$BK1119+ДАННЫЕ!$BL1119+ДАННЫЕ!$BM1119&gt;0,1,0)&amp;"x"&amp;ДАННЫЕ!$BK1119&amp;"y"&amp;ДАННЫЕ!$BL1119&amp;"z"&amp;ДАННЫЕ!$BM1119&amp;"c"&amp;IF(ДАННЫЕ!$BK1119+ДАННЫЕ!$BL1119+ДАННЫЕ!$BM1119=3,1,0)&amp;"a"&amp;IF(ДАННЫЕ!$BQ1119+ДАННЫЕ!$BR1119&gt;0,1,0)&amp;"d"&amp;ДАННЫЕ!$BQ1119&amp;"v"&amp;ДАННЫЕ!$BR1119&amp;"p"&amp;ДАННЫЕ!$BS1119&amp;"n"&amp;ДАННЫЕ!$BU1119&amp;"t"&amp;ДАННЫЕ!$BV1119&amp;"o"&amp;ДАННЫЕ!$BT1119&amp;"l"&amp;IF(ДАННЫЕ!$BN1119&gt;0,1,0)&amp;ДАННЫЕ!$BN1119&amp;"g"&amp;ДАННЫЕ!$BO1119&amp;"s"&amp;ДАННЫЕ!$BP1119&amp;"DZ"&amp;IF(ДАННЫЕ!B1119-ДАННЫЕ!G1119 &lt; 60,IF(ДАННЫЕ!B1119-ДАННЫЕ!G1119 &gt;= 0,1,0),0)&amp;"u"&amp;IF(ДАННЫЕ!$CJ1119&gt;0,1,0)</f>
        <v>brCD0h0xyzc0a0dvpntol0gsDZ1u0</v>
      </c>
      <c r="N1119" s="28" t="str">
        <f ca="1">ДАННЫЕ!$F1119&amp;ДАННЫЕ!$I1119&amp;"g"&amp;B1119&amp;"cf"&amp;D1119&amp;"a"&amp;IF(ДАННЫЕ!$BX1119&gt;0,1,0)&amp;IF(ДАННЫЕ!$BF1119&gt;500,1,IF(ДАННЫЕ!$BF1119&gt;350,2,IF(ДАННЫЕ!$BF1119&gt;=200,3,IF(ДАННЫЕ!$BF1119&gt;=100,4,IF(ДАННЫЕ!$BF1119&gt;=50,5,IF(ДАННЫЕ!$BF1119&lt;50,6,0))))))&amp;"AR"&amp;IF(DATEDIF(ДАННЫЕ!$BX1119,ДАННЫЕ!$F$1,"y")&gt;1,1,0)&amp;"VG"&amp;IF(ДАННЫЕ!$BH1119="0",1,0)&amp;"o"&amp;IF(T1119+ДАННЫЕ!$AF1119+ДАННЫЕ!$AG1119+ДАННЫЕ!$AH1119+ДАННЫЕ!$AI1119+ДАННЫЕ!$AJ1119+ДАННЫЕ!$AP1119+ДАННЫЕ!$AQ1119+ДАННЫЕ!$AR1119+ДАННЫЕ!$AU1119+ДАННЫЕ!$AW1119+ДАННЫЕ!$AS1119+ДАННЫЕ!$AT1119&gt;0,1,0)&amp;"x"&amp;ДАННЫЕ!$AG1119&amp;"p"&amp;IF(ДАННЫЕ!$BY1119&gt;0,1,0)&amp;"v"&amp;IF(ДАННЫЕ!$BZ1119&gt;0,1,0)&amp;"n"&amp;ДАННЫЕ!$CA1119&amp;"t"&amp;ДАННЫЕ!$AY1119&amp;"k"&amp;ДАННЫЕ!$CB1119&amp;"q"&amp;ДАННЫЕ!$CC1119&amp;"w"&amp;ДАННЫЕ!$CD1119&amp;"e"&amp;ДАННЫЕ!$CE1119&amp;"m"&amp;ДАННЫЕ!$CF1119&amp;"c"&amp;ДАННЫЕ!$CG1119&amp;"z"&amp;ДАННЫЕ!$CH1119&amp;"d"&amp;IF(H1119=4,1,0)&amp;"s"&amp;IF(ДАННЫЕ!$J1119=1,0,1)&amp;"u"&amp;IF(ДАННЫЕ!$CJ1119&gt;0,1,0)</f>
        <v>g0cf0a06AR1VG0o0xp0v0ntkqwemczd0s1u0</v>
      </c>
      <c r="O1119" s="28" t="str">
        <f>ДАННЫЕ!$I1119&amp;"g"&amp;B1119&amp;A1119&amp;"f"&amp;P1119&amp;"c"&amp;IF(ДАННЫЕ!$U1119&gt;0,1,0)&amp;"s"&amp;IF(ДАННЫЕ!$Q1119&gt;0,IF(YEAR(ДАННЫЕ!$F$1)=YEAR(ДАННЫЕ!$Q1119),IF(MONTH(ДАННЫЕ!$F$1)=MONTH(ДАННЫЕ!$Q1119),111,11),1),0)&amp;"i"&amp;IF(ДАННЫЕ!$R1119+ДАННЫЕ!$S1119+ДАННЫЕ!$T1119=0,0,1)&amp;"h"&amp;IF(ДАННЫЕ!$P1119&gt;0,1,0)&amp;"p"&amp;IF(ДАННЫЕ!$CI1119&gt;0,IF(YEAR(ДАННЫЕ!$F$1)=YEAR(ДАННЫЕ!$CI1119),IF(MONTH(ДАННЫЕ!$F$1)=MONTH(ДАННЫЕ!$CI1119),111,11),1),0)&amp;"d"&amp;IF(ДАННЫЕ!$CJ1119&gt;0,IF(YEAR(ДАННЫЕ!$F$1)=YEAR(ДАННЫЕ!$CJ1119),IF(MONTH(ДАННЫЕ!$F$1)=MONTH(ДАННЫЕ!$CJ1119),111,11),1),0)&amp;"o"&amp;IF(ДАННЫЕ!$CK1119&gt;0,IF(MONTH(ДАННЫЕ!$F$1)=MONTH(ДАННЫЕ!$CK1119),111,11),0)&amp;"v"&amp;IF(ДАННЫЕ!$BE1119&gt;0,IF(MONTH(ДАННЫЕ!$F$1)=MONTH(ДАННЫЕ!$BE1119),111,11),0)</f>
        <v>g00f0c0s0i0h0p0d0o0v0</v>
      </c>
      <c r="P1119" s="15">
        <f t="shared" si="53"/>
        <v>0</v>
      </c>
      <c r="Q1119" s="15">
        <f>IF(ДАННЫЕ!$F$1&gt;ДАННЫЕ!$N1119,IF(YEAR(ДАННЫЕ!$F$1)=YEAR(ДАННЫЕ!M1119),1,0),0)</f>
        <v>0</v>
      </c>
      <c r="R1119" s="15">
        <f>IF(ДАННЫЕ!$F$1&gt;ДАННЫЕ!$N1119,IF(YEAR(ДАННЫЕ!$F$1)=YEAR(ДАННЫЕ!N1119),1,0),0)</f>
        <v>0</v>
      </c>
      <c r="S1119" s="15">
        <f>IF(ДАННЫЕ!$AA1119="2А",1,IF(ДАННЫЕ!$AA1119="2Б",2,IF(ДАННЫЕ!$AA1119="2В",3,IF(ДАННЫЕ!$AA1119=3,4,IF(ДАННЫЕ!$AA1119="4А",5,IF(ДАННЫЕ!$AA1119="4Б",6,IF(ДАННЫЕ!$AA1119="4В",7,IF(ДАННЫЕ!$AA1119=5,8,0))))))))</f>
        <v>0</v>
      </c>
      <c r="T1119" s="15">
        <f>IF(OR(ДАННЫЕ!$AC1119=2,ДАННЫЕ!$AD1119=2,ДАННЫЕ!$AE1119=2),2,IF(OR(ДАННЫЕ!$AC1119=1,ДАННЫЕ!$AD1119=1,ДАННЫЕ!$AE1119=1),1,0))</f>
        <v>0</v>
      </c>
    </row>
    <row r="1120" spans="1:20" x14ac:dyDescent="0.2">
      <c r="A1120" s="78">
        <f>IF(B1120&gt;0,IF(MONTH(ДАННЫЕ!$F$1)=MONTH(ДАННЫЕ!$B1120),1,0),0)</f>
        <v>0</v>
      </c>
      <c r="B1120" s="14">
        <f>IF(ДАННЫЕ!$B1120&gt;0,IF(YEAR(ДАННЫЕ!$F$1)=YEAR(ДАННЫЕ!$B1120),1,0),0)</f>
        <v>0</v>
      </c>
      <c r="C1120" s="14">
        <f>IF(ДАННЫЕ!$CM1120&gt;0,IF(YEAR(ДАННЫЕ!$F$1)=YEAR(ДАННЫЕ!$CM1120),1,0),0)</f>
        <v>0</v>
      </c>
      <c r="D1120" s="14">
        <f>IF(ДАННЫЕ!$CJ1120&gt;0,IF(ДАННЫЕ!$CL1120&gt;ДАННЫЕ!$F$1,1,IF(ДАННЫЕ!$CL1120&gt;0,0,1)),0)</f>
        <v>0</v>
      </c>
      <c r="E1120" s="43" t="str">
        <f ca="1">IF(ДАННЫЕ!$F$1&gt;0,IF(ДАННЫЕ!$G1120&gt;0,DATEDIF(ДАННЫЕ!$G1120,ДАННЫЕ!$F$1,"y"),""),IF(ДАННЫЕ!$G1120&gt;0,DATEDIF(ДАННЫЕ!$G1120,TODAY(),"y"),""))</f>
        <v/>
      </c>
      <c r="F1120" s="43" t="str">
        <f xml:space="preserve"> IF(ДАННЫЕ!$F1120="М",IF(E1120&gt;=18,IF(E1120&lt;60,1,""),""),"")&amp;IF(ДАННЫЕ!$F1120="Ж",IF(E1120&gt;=18,IF(E1120&lt;55,1,""),""),"")</f>
        <v/>
      </c>
      <c r="G1120" s="43" t="str">
        <f xml:space="preserve"> IF(ДАННЫЕ!$F1120="М",IF(E1120&gt;=60,2,""),"")&amp;IF(ДАННЫЕ!$F1120="Ж",IF(E1120&gt;=55,2,""),"")</f>
        <v/>
      </c>
      <c r="H1120" s="43" t="str">
        <f t="shared" ca="1" si="51"/>
        <v/>
      </c>
      <c r="I1120" s="43" t="str">
        <f t="shared" ca="1" si="52"/>
        <v>03</v>
      </c>
      <c r="J1120" s="28" t="str">
        <f ca="1">ДАННЫЕ!$F1120&amp;H1120&amp;I1120&amp;ДАННЫЕ!$I1120&amp;"m"&amp;IF(ДАННЫЕ!$I1120&gt;0,IF(ДАННЫЕ!$J1120&gt;0,0,1),"")&amp;"f"&amp;IF(ДАННЫЕ!$R1120&gt;0,IF(YEAR(ДАННЫЕ!$F$1)=YEAR(ДАННЫЕ!$R1120),1,0),0)&amp;"z"&amp;ДАННЫЕ!$R1120&amp;"p"&amp;ДАННЫЕ!$S1120&amp;"i"&amp;ДАННЫЕ!$T1120&amp;"h"&amp;ДАННЫЕ!$K1120&amp;"be"&amp;ДАННЫЕ!$BI1120&amp;"CD"&amp;IF(ДАННЫЕ!BF1120&gt;500,4,IF(ДАННЫЕ!BF1120&gt;350,3,IF(ДАННЫЕ!BF1120&gt;200,2,IF(ДАННЫЕ!BF1120&gt;0,1,0))))&amp;"g"&amp;B1120&amp;"d"&amp;H1120&amp;"l"&amp;ДАННЫЕ!AT1120&amp;"a"&amp;ДАННЫЕ!$V1120&amp;"v"&amp;R1120&amp;"k"&amp;ДАННЫЕ!$U1120&amp;"s"&amp;ДАННЫЕ!$Y1120&amp;"t"&amp;ДАННЫЕ!$X1120&amp;"b"&amp;IF(ДАННЫЕ!$Q1120&gt;1,1,0)&amp;"PP"&amp;ДАННЫЕ!Z1120&amp;"c"&amp;S1120&amp;"x"&amp;IF(ДАННЫЕ!$BY1120&gt;0,IF(YEAR(ДАННЫЕ!$F$1)=YEAR(ДАННЫЕ!$BY1120),1,0),0)&amp;"n"&amp;IF(ДАННЫЕ!$BZ1120&gt;0,IF(YEAR(ДАННЫЕ!$F$1)=YEAR(ДАННЫЕ!$BZ1120),1,0),0)&amp;"u"&amp;D1120&amp;"z"&amp;IF(ДАННЫЕ!$CL1120&gt;0,IF(YEAR(ДАННЫЕ!$F$1)&gt;YEAR(ДАННЫЕ!$CL1120),11,12),0)</f>
        <v>03mf0zpihbeCD0g0dlav0kstb0PPc0x0n0u0z0</v>
      </c>
      <c r="K1120" s="28" t="str">
        <f ca="1">ДАННЫЕ!$I1120&amp;"x"&amp;B1120&amp;"w"&amp;IF(T1120+ДАННЫЕ!AD1120+ДАННЫЕ!AE1120+ДАННЫЕ!AF1120+ДАННЫЕ!AG1120+ДАННЫЕ!AH1120+ДАННЫЕ!$AL1120+ДАННЫЕ!AI1120+ДАННЫЕ!AJ1120+ДАННЫЕ!AK1120+ДАННЫЕ!AP1120+ДАННЫЕ!AQ1120+ДАННЫЕ!AR1120+ДАННЫЕ!$AM1120+ДАННЫЕ!$AN1120+ДАННЫЕ!AS1120+ДАННЫЕ!AT1120&gt;0,1,0)&amp;IF(OR(T1120=2,ДАННЫЕ!AD1120=2,ДАННЫЕ!AE1120=2,ДАННЫЕ!AF1120=2,ДАННЫЕ!AG1120=2,ДАННЫЕ!AH1120=2,ДАННЫЕ!$AL1120=2,ДАННЫЕ!AI1120=2,ДАННЫЕ!AJ1120=2,ДАННЫЕ!AK1120=2,ДАННЫЕ!AP1120=2,ДАННЫЕ!AQ1120=2,ДАННЫЕ!AR1120=2,ДАННЫЕ!$AM1120=2,ДАННЫЕ!$AN1120=2,ДАННЫЕ!AS1120=2,ДАННЫЕ!AT1120=2),2,0)&amp;"t"&amp;IF(T1120&gt;0,"1"&amp;T1120,"00")&amp;"f"&amp;IF(ДАННЫЕ!$AC1120,"1"&amp;ДАННЫЕ!$AC1120,"00")&amp;"b"&amp;IF(ДАННЫЕ!$AD1120,"1"&amp;ДАННЫЕ!$AD1120,"00")&amp;"g"&amp;IF(ДАННЫЕ!$AF1120,"1"&amp;ДАННЫЕ!$AF1120,"00")&amp;"c"&amp;IF(ДАННЫЕ!$AG1120,"1"&amp;ДАННЫЕ!$AG1120,"00")&amp;"i"&amp;IF(ДАННЫЕ!$AH1120,"1"&amp;ДАННЫЕ!$AH1120,"00")&amp;"r"&amp;IF(ДАННЫЕ!$AL1120,"1"&amp;ДАННЫЕ!$AL1120,"00")&amp;"m"&amp;IF(ДАННЫЕ!$AI1120,"1"&amp;ДАННЫЕ!$AI1120,"00")&amp;"hS"&amp;IF(ДАННЫЕ!$AJ1120,"1"&amp;ДАННЫЕ!$AJ1120,"00")&amp;"hZ"&amp;IF(ДАННЫЕ!$AK1120,"1"&amp;ДАННЫЕ!$AK1120,"00")&amp;"p"&amp;IF(ДАННЫЕ!$AP1120,"1"&amp;ДАННЫЕ!$AP1120,"00")&amp;"k"&amp;IF(ДАННЫЕ!$AQ1120,"1"&amp;ДАННЫЕ!$AQ1120,"00")&amp;"z"&amp;IF(ДАННЫЕ!$AR1120,"1"&amp;ДАННЫЕ!$AR1120,"00")&amp;"j"&amp;IF(ДАННЫЕ!$AM1120,"1"&amp;ДАННЫЕ!$AM1120,"00")&amp;"n"&amp;IF(ДАННЫЕ!$AN1120,"1"&amp;ДАННЫЕ!$AN1120,"00")&amp;"E"&amp;ДАННЫЕ!BI1120&amp;"L"&amp;ДАННЫЕ!AO1120&amp;"h"&amp;IF(ДАННЫЕ!$AU1120&gt;0,1,0)&amp;"v"&amp;IF(ДАННЫЕ!$AW1120&gt;0,1,0)&amp;"a"&amp;IF(ДАННЫЕ!$AS1120,"1"&amp;ДАННЫЕ!$AS1120,"00")&amp;"s"&amp;IF(ДАННЫЕ!$AT1120,"1"&amp;ДАННЫЕ!$AT1120,"00")&amp;"u"&amp;IF(ДАННЫЕ!$CJ1120&gt;0,1,0)&amp;"y"&amp;B1120&amp;"d"&amp;H1120&amp;"e"&amp;F1120&amp;G1120</f>
        <v>x0w00t00f00b00g00c00i00r00m00hS00hZ00p00k00z00j00n00ELh0v0a00s00u0y0de</v>
      </c>
      <c r="L1120" s="28" t="str">
        <f ca="1">ДАННЫЕ!$I1120&amp;"VN"&amp;IF(ДАННЫЕ!AW1120&gt;0,11,10)&amp;"CD"&amp;IF(ДАННЫЕ!BF1120&gt;500,16,IF(ДАННЫЕ!BF1120&gt;350,15,IF(ДАННЫЕ!BF1120&gt;=200,14,IF(ДАННЫЕ!BF1120&gt;=100,13,IF(ДАННЫЕ!BF1120&gt;=50,12,IF(ДАННЫЕ!BF1120&gt;0,11,10))))))&amp;"AR"&amp;IF(ДАННЫЕ!BX1120&gt;0,1,0)&amp;"GD"&amp;B1120&amp;"VV"&amp;IF(E1120&gt;=5,IF(E1120&lt;18,1,0),0)</f>
        <v>VN10CD10AR0GD0VV0</v>
      </c>
      <c r="M1120" s="28" t="str">
        <f>ДАННЫЕ!$I1120&amp;"b"&amp;ДАННЫЕ!$BI1120&amp;"r"&amp;ДАННЫЕ!$BJ1120&amp;"CD"&amp;IF(ДАННЫЕ!BF1120&gt;0,IF(ДАННЫЕ!BF1120&lt;200,1,IF(ДАННЫЕ!BF1120&lt;350,2,3)),0)&amp;"h"&amp;IF(ДАННЫЕ!$BK1120+ДАННЫЕ!$BL1120+ДАННЫЕ!$BM1120&gt;0,1,0)&amp;"x"&amp;ДАННЫЕ!$BK1120&amp;"y"&amp;ДАННЫЕ!$BL1120&amp;"z"&amp;ДАННЫЕ!$BM1120&amp;"c"&amp;IF(ДАННЫЕ!$BK1120+ДАННЫЕ!$BL1120+ДАННЫЕ!$BM1120=3,1,0)&amp;"a"&amp;IF(ДАННЫЕ!$BQ1120+ДАННЫЕ!$BR1120&gt;0,1,0)&amp;"d"&amp;ДАННЫЕ!$BQ1120&amp;"v"&amp;ДАННЫЕ!$BR1120&amp;"p"&amp;ДАННЫЕ!$BS1120&amp;"n"&amp;ДАННЫЕ!$BU1120&amp;"t"&amp;ДАННЫЕ!$BV1120&amp;"o"&amp;ДАННЫЕ!$BT1120&amp;"l"&amp;IF(ДАННЫЕ!$BN1120&gt;0,1,0)&amp;ДАННЫЕ!$BN1120&amp;"g"&amp;ДАННЫЕ!$BO1120&amp;"s"&amp;ДАННЫЕ!$BP1120&amp;"DZ"&amp;IF(ДАННЫЕ!B1120-ДАННЫЕ!G1120 &lt; 60,IF(ДАННЫЕ!B1120-ДАННЫЕ!G1120 &gt;= 0,1,0),0)&amp;"u"&amp;IF(ДАННЫЕ!$CJ1120&gt;0,1,0)</f>
        <v>brCD0h0xyzc0a0dvpntol0gsDZ1u0</v>
      </c>
      <c r="N1120" s="28" t="str">
        <f ca="1">ДАННЫЕ!$F1120&amp;ДАННЫЕ!$I1120&amp;"g"&amp;B1120&amp;"cf"&amp;D1120&amp;"a"&amp;IF(ДАННЫЕ!$BX1120&gt;0,1,0)&amp;IF(ДАННЫЕ!$BF1120&gt;500,1,IF(ДАННЫЕ!$BF1120&gt;350,2,IF(ДАННЫЕ!$BF1120&gt;=200,3,IF(ДАННЫЕ!$BF1120&gt;=100,4,IF(ДАННЫЕ!$BF1120&gt;=50,5,IF(ДАННЫЕ!$BF1120&lt;50,6,0))))))&amp;"AR"&amp;IF(DATEDIF(ДАННЫЕ!$BX1120,ДАННЫЕ!$F$1,"y")&gt;1,1,0)&amp;"VG"&amp;IF(ДАННЫЕ!$BH1120="0",1,0)&amp;"o"&amp;IF(T1120+ДАННЫЕ!$AF1120+ДАННЫЕ!$AG1120+ДАННЫЕ!$AH1120+ДАННЫЕ!$AI1120+ДАННЫЕ!$AJ1120+ДАННЫЕ!$AP1120+ДАННЫЕ!$AQ1120+ДАННЫЕ!$AR1120+ДАННЫЕ!$AU1120+ДАННЫЕ!$AW1120+ДАННЫЕ!$AS1120+ДАННЫЕ!$AT1120&gt;0,1,0)&amp;"x"&amp;ДАННЫЕ!$AG1120&amp;"p"&amp;IF(ДАННЫЕ!$BY1120&gt;0,1,0)&amp;"v"&amp;IF(ДАННЫЕ!$BZ1120&gt;0,1,0)&amp;"n"&amp;ДАННЫЕ!$CA1120&amp;"t"&amp;ДАННЫЕ!$AY1120&amp;"k"&amp;ДАННЫЕ!$CB1120&amp;"q"&amp;ДАННЫЕ!$CC1120&amp;"w"&amp;ДАННЫЕ!$CD1120&amp;"e"&amp;ДАННЫЕ!$CE1120&amp;"m"&amp;ДАННЫЕ!$CF1120&amp;"c"&amp;ДАННЫЕ!$CG1120&amp;"z"&amp;ДАННЫЕ!$CH1120&amp;"d"&amp;IF(H1120=4,1,0)&amp;"s"&amp;IF(ДАННЫЕ!$J1120=1,0,1)&amp;"u"&amp;IF(ДАННЫЕ!$CJ1120&gt;0,1,0)</f>
        <v>g0cf0a06AR1VG0o0xp0v0ntkqwemczd0s1u0</v>
      </c>
      <c r="O1120" s="28" t="str">
        <f>ДАННЫЕ!$I1120&amp;"g"&amp;B1120&amp;A1120&amp;"f"&amp;P1120&amp;"c"&amp;IF(ДАННЫЕ!$U1120&gt;0,1,0)&amp;"s"&amp;IF(ДАННЫЕ!$Q1120&gt;0,IF(YEAR(ДАННЫЕ!$F$1)=YEAR(ДАННЫЕ!$Q1120),IF(MONTH(ДАННЫЕ!$F$1)=MONTH(ДАННЫЕ!$Q1120),111,11),1),0)&amp;"i"&amp;IF(ДАННЫЕ!$R1120+ДАННЫЕ!$S1120+ДАННЫЕ!$T1120=0,0,1)&amp;"h"&amp;IF(ДАННЫЕ!$P1120&gt;0,1,0)&amp;"p"&amp;IF(ДАННЫЕ!$CI1120&gt;0,IF(YEAR(ДАННЫЕ!$F$1)=YEAR(ДАННЫЕ!$CI1120),IF(MONTH(ДАННЫЕ!$F$1)=MONTH(ДАННЫЕ!$CI1120),111,11),1),0)&amp;"d"&amp;IF(ДАННЫЕ!$CJ1120&gt;0,IF(YEAR(ДАННЫЕ!$F$1)=YEAR(ДАННЫЕ!$CJ1120),IF(MONTH(ДАННЫЕ!$F$1)=MONTH(ДАННЫЕ!$CJ1120),111,11),1),0)&amp;"o"&amp;IF(ДАННЫЕ!$CK1120&gt;0,IF(MONTH(ДАННЫЕ!$F$1)=MONTH(ДАННЫЕ!$CK1120),111,11),0)&amp;"v"&amp;IF(ДАННЫЕ!$BE1120&gt;0,IF(MONTH(ДАННЫЕ!$F$1)=MONTH(ДАННЫЕ!$BE1120),111,11),0)</f>
        <v>g00f0c0s0i0h0p0d0o0v0</v>
      </c>
      <c r="P1120" s="15">
        <f t="shared" si="53"/>
        <v>0</v>
      </c>
      <c r="Q1120" s="15">
        <f>IF(ДАННЫЕ!$F$1&gt;ДАННЫЕ!$N1120,IF(YEAR(ДАННЫЕ!$F$1)=YEAR(ДАННЫЕ!M1120),1,0),0)</f>
        <v>0</v>
      </c>
      <c r="R1120" s="15">
        <f>IF(ДАННЫЕ!$F$1&gt;ДАННЫЕ!$N1120,IF(YEAR(ДАННЫЕ!$F$1)=YEAR(ДАННЫЕ!N1120),1,0),0)</f>
        <v>0</v>
      </c>
      <c r="S1120" s="15">
        <f>IF(ДАННЫЕ!$AA1120="2А",1,IF(ДАННЫЕ!$AA1120="2Б",2,IF(ДАННЫЕ!$AA1120="2В",3,IF(ДАННЫЕ!$AA1120=3,4,IF(ДАННЫЕ!$AA1120="4А",5,IF(ДАННЫЕ!$AA1120="4Б",6,IF(ДАННЫЕ!$AA1120="4В",7,IF(ДАННЫЕ!$AA1120=5,8,0))))))))</f>
        <v>0</v>
      </c>
      <c r="T1120" s="15">
        <f>IF(OR(ДАННЫЕ!$AC1120=2,ДАННЫЕ!$AD1120=2,ДАННЫЕ!$AE1120=2),2,IF(OR(ДАННЫЕ!$AC1120=1,ДАННЫЕ!$AD1120=1,ДАННЫЕ!$AE1120=1),1,0))</f>
        <v>0</v>
      </c>
    </row>
    <row r="1121" spans="1:20" x14ac:dyDescent="0.2">
      <c r="A1121" s="78">
        <f>IF(B1121&gt;0,IF(MONTH(ДАННЫЕ!$F$1)=MONTH(ДАННЫЕ!$B1121),1,0),0)</f>
        <v>0</v>
      </c>
      <c r="B1121" s="14">
        <f>IF(ДАННЫЕ!$B1121&gt;0,IF(YEAR(ДАННЫЕ!$F$1)=YEAR(ДАННЫЕ!$B1121),1,0),0)</f>
        <v>0</v>
      </c>
      <c r="C1121" s="14">
        <f>IF(ДАННЫЕ!$CM1121&gt;0,IF(YEAR(ДАННЫЕ!$F$1)=YEAR(ДАННЫЕ!$CM1121),1,0),0)</f>
        <v>0</v>
      </c>
      <c r="D1121" s="14">
        <f>IF(ДАННЫЕ!$CJ1121&gt;0,IF(ДАННЫЕ!$CL1121&gt;ДАННЫЕ!$F$1,1,IF(ДАННЫЕ!$CL1121&gt;0,0,1)),0)</f>
        <v>0</v>
      </c>
      <c r="E1121" s="43" t="str">
        <f ca="1">IF(ДАННЫЕ!$F$1&gt;0,IF(ДАННЫЕ!$G1121&gt;0,DATEDIF(ДАННЫЕ!$G1121,ДАННЫЕ!$F$1,"y"),""),IF(ДАННЫЕ!$G1121&gt;0,DATEDIF(ДАННЫЕ!$G1121,TODAY(),"y"),""))</f>
        <v/>
      </c>
      <c r="F1121" s="43" t="str">
        <f xml:space="preserve"> IF(ДАННЫЕ!$F1121="М",IF(E1121&gt;=18,IF(E1121&lt;60,1,""),""),"")&amp;IF(ДАННЫЕ!$F1121="Ж",IF(E1121&gt;=18,IF(E1121&lt;55,1,""),""),"")</f>
        <v/>
      </c>
      <c r="G1121" s="43" t="str">
        <f xml:space="preserve"> IF(ДАННЫЕ!$F1121="М",IF(E1121&gt;=60,2,""),"")&amp;IF(ДАННЫЕ!$F1121="Ж",IF(E1121&gt;=55,2,""),"")</f>
        <v/>
      </c>
      <c r="H1121" s="43" t="str">
        <f t="shared" ca="1" si="51"/>
        <v/>
      </c>
      <c r="I1121" s="43" t="str">
        <f t="shared" ca="1" si="52"/>
        <v>03</v>
      </c>
      <c r="J1121" s="28" t="str">
        <f ca="1">ДАННЫЕ!$F1121&amp;H1121&amp;I1121&amp;ДАННЫЕ!$I1121&amp;"m"&amp;IF(ДАННЫЕ!$I1121&gt;0,IF(ДАННЫЕ!$J1121&gt;0,0,1),"")&amp;"f"&amp;IF(ДАННЫЕ!$R1121&gt;0,IF(YEAR(ДАННЫЕ!$F$1)=YEAR(ДАННЫЕ!$R1121),1,0),0)&amp;"z"&amp;ДАННЫЕ!$R1121&amp;"p"&amp;ДАННЫЕ!$S1121&amp;"i"&amp;ДАННЫЕ!$T1121&amp;"h"&amp;ДАННЫЕ!$K1121&amp;"be"&amp;ДАННЫЕ!$BI1121&amp;"CD"&amp;IF(ДАННЫЕ!BF1121&gt;500,4,IF(ДАННЫЕ!BF1121&gt;350,3,IF(ДАННЫЕ!BF1121&gt;200,2,IF(ДАННЫЕ!BF1121&gt;0,1,0))))&amp;"g"&amp;B1121&amp;"d"&amp;H1121&amp;"l"&amp;ДАННЫЕ!AT1121&amp;"a"&amp;ДАННЫЕ!$V1121&amp;"v"&amp;R1121&amp;"k"&amp;ДАННЫЕ!$U1121&amp;"s"&amp;ДАННЫЕ!$Y1121&amp;"t"&amp;ДАННЫЕ!$X1121&amp;"b"&amp;IF(ДАННЫЕ!$Q1121&gt;1,1,0)&amp;"PP"&amp;ДАННЫЕ!Z1121&amp;"c"&amp;S1121&amp;"x"&amp;IF(ДАННЫЕ!$BY1121&gt;0,IF(YEAR(ДАННЫЕ!$F$1)=YEAR(ДАННЫЕ!$BY1121),1,0),0)&amp;"n"&amp;IF(ДАННЫЕ!$BZ1121&gt;0,IF(YEAR(ДАННЫЕ!$F$1)=YEAR(ДАННЫЕ!$BZ1121),1,0),0)&amp;"u"&amp;D1121&amp;"z"&amp;IF(ДАННЫЕ!$CL1121&gt;0,IF(YEAR(ДАННЫЕ!$F$1)&gt;YEAR(ДАННЫЕ!$CL1121),11,12),0)</f>
        <v>03mf0zpihbeCD0g0dlav0kstb0PPc0x0n0u0z0</v>
      </c>
      <c r="K1121" s="28" t="str">
        <f ca="1">ДАННЫЕ!$I1121&amp;"x"&amp;B1121&amp;"w"&amp;IF(T1121+ДАННЫЕ!AD1121+ДАННЫЕ!AE1121+ДАННЫЕ!AF1121+ДАННЫЕ!AG1121+ДАННЫЕ!AH1121+ДАННЫЕ!$AL1121+ДАННЫЕ!AI1121+ДАННЫЕ!AJ1121+ДАННЫЕ!AK1121+ДАННЫЕ!AP1121+ДАННЫЕ!AQ1121+ДАННЫЕ!AR1121+ДАННЫЕ!$AM1121+ДАННЫЕ!$AN1121+ДАННЫЕ!AS1121+ДАННЫЕ!AT1121&gt;0,1,0)&amp;IF(OR(T1121=2,ДАННЫЕ!AD1121=2,ДАННЫЕ!AE1121=2,ДАННЫЕ!AF1121=2,ДАННЫЕ!AG1121=2,ДАННЫЕ!AH1121=2,ДАННЫЕ!$AL1121=2,ДАННЫЕ!AI1121=2,ДАННЫЕ!AJ1121=2,ДАННЫЕ!AK1121=2,ДАННЫЕ!AP1121=2,ДАННЫЕ!AQ1121=2,ДАННЫЕ!AR1121=2,ДАННЫЕ!$AM1121=2,ДАННЫЕ!$AN1121=2,ДАННЫЕ!AS1121=2,ДАННЫЕ!AT1121=2),2,0)&amp;"t"&amp;IF(T1121&gt;0,"1"&amp;T1121,"00")&amp;"f"&amp;IF(ДАННЫЕ!$AC1121,"1"&amp;ДАННЫЕ!$AC1121,"00")&amp;"b"&amp;IF(ДАННЫЕ!$AD1121,"1"&amp;ДАННЫЕ!$AD1121,"00")&amp;"g"&amp;IF(ДАННЫЕ!$AF1121,"1"&amp;ДАННЫЕ!$AF1121,"00")&amp;"c"&amp;IF(ДАННЫЕ!$AG1121,"1"&amp;ДАННЫЕ!$AG1121,"00")&amp;"i"&amp;IF(ДАННЫЕ!$AH1121,"1"&amp;ДАННЫЕ!$AH1121,"00")&amp;"r"&amp;IF(ДАННЫЕ!$AL1121,"1"&amp;ДАННЫЕ!$AL1121,"00")&amp;"m"&amp;IF(ДАННЫЕ!$AI1121,"1"&amp;ДАННЫЕ!$AI1121,"00")&amp;"hS"&amp;IF(ДАННЫЕ!$AJ1121,"1"&amp;ДАННЫЕ!$AJ1121,"00")&amp;"hZ"&amp;IF(ДАННЫЕ!$AK1121,"1"&amp;ДАННЫЕ!$AK1121,"00")&amp;"p"&amp;IF(ДАННЫЕ!$AP1121,"1"&amp;ДАННЫЕ!$AP1121,"00")&amp;"k"&amp;IF(ДАННЫЕ!$AQ1121,"1"&amp;ДАННЫЕ!$AQ1121,"00")&amp;"z"&amp;IF(ДАННЫЕ!$AR1121,"1"&amp;ДАННЫЕ!$AR1121,"00")&amp;"j"&amp;IF(ДАННЫЕ!$AM1121,"1"&amp;ДАННЫЕ!$AM1121,"00")&amp;"n"&amp;IF(ДАННЫЕ!$AN1121,"1"&amp;ДАННЫЕ!$AN1121,"00")&amp;"E"&amp;ДАННЫЕ!BI1121&amp;"L"&amp;ДАННЫЕ!AO1121&amp;"h"&amp;IF(ДАННЫЕ!$AU1121&gt;0,1,0)&amp;"v"&amp;IF(ДАННЫЕ!$AW1121&gt;0,1,0)&amp;"a"&amp;IF(ДАННЫЕ!$AS1121,"1"&amp;ДАННЫЕ!$AS1121,"00")&amp;"s"&amp;IF(ДАННЫЕ!$AT1121,"1"&amp;ДАННЫЕ!$AT1121,"00")&amp;"u"&amp;IF(ДАННЫЕ!$CJ1121&gt;0,1,0)&amp;"y"&amp;B1121&amp;"d"&amp;H1121&amp;"e"&amp;F1121&amp;G1121</f>
        <v>x0w00t00f00b00g00c00i00r00m00hS00hZ00p00k00z00j00n00ELh0v0a00s00u0y0de</v>
      </c>
      <c r="L1121" s="28" t="str">
        <f ca="1">ДАННЫЕ!$I1121&amp;"VN"&amp;IF(ДАННЫЕ!AW1121&gt;0,11,10)&amp;"CD"&amp;IF(ДАННЫЕ!BF1121&gt;500,16,IF(ДАННЫЕ!BF1121&gt;350,15,IF(ДАННЫЕ!BF1121&gt;=200,14,IF(ДАННЫЕ!BF1121&gt;=100,13,IF(ДАННЫЕ!BF1121&gt;=50,12,IF(ДАННЫЕ!BF1121&gt;0,11,10))))))&amp;"AR"&amp;IF(ДАННЫЕ!BX1121&gt;0,1,0)&amp;"GD"&amp;B1121&amp;"VV"&amp;IF(E1121&gt;=5,IF(E1121&lt;18,1,0),0)</f>
        <v>VN10CD10AR0GD0VV0</v>
      </c>
      <c r="M1121" s="28" t="str">
        <f>ДАННЫЕ!$I1121&amp;"b"&amp;ДАННЫЕ!$BI1121&amp;"r"&amp;ДАННЫЕ!$BJ1121&amp;"CD"&amp;IF(ДАННЫЕ!BF1121&gt;0,IF(ДАННЫЕ!BF1121&lt;200,1,IF(ДАННЫЕ!BF1121&lt;350,2,3)),0)&amp;"h"&amp;IF(ДАННЫЕ!$BK1121+ДАННЫЕ!$BL1121+ДАННЫЕ!$BM1121&gt;0,1,0)&amp;"x"&amp;ДАННЫЕ!$BK1121&amp;"y"&amp;ДАННЫЕ!$BL1121&amp;"z"&amp;ДАННЫЕ!$BM1121&amp;"c"&amp;IF(ДАННЫЕ!$BK1121+ДАННЫЕ!$BL1121+ДАННЫЕ!$BM1121=3,1,0)&amp;"a"&amp;IF(ДАННЫЕ!$BQ1121+ДАННЫЕ!$BR1121&gt;0,1,0)&amp;"d"&amp;ДАННЫЕ!$BQ1121&amp;"v"&amp;ДАННЫЕ!$BR1121&amp;"p"&amp;ДАННЫЕ!$BS1121&amp;"n"&amp;ДАННЫЕ!$BU1121&amp;"t"&amp;ДАННЫЕ!$BV1121&amp;"o"&amp;ДАННЫЕ!$BT1121&amp;"l"&amp;IF(ДАННЫЕ!$BN1121&gt;0,1,0)&amp;ДАННЫЕ!$BN1121&amp;"g"&amp;ДАННЫЕ!$BO1121&amp;"s"&amp;ДАННЫЕ!$BP1121&amp;"DZ"&amp;IF(ДАННЫЕ!B1121-ДАННЫЕ!G1121 &lt; 60,IF(ДАННЫЕ!B1121-ДАННЫЕ!G1121 &gt;= 0,1,0),0)&amp;"u"&amp;IF(ДАННЫЕ!$CJ1121&gt;0,1,0)</f>
        <v>brCD0h0xyzc0a0dvpntol0gsDZ1u0</v>
      </c>
      <c r="N1121" s="28" t="str">
        <f ca="1">ДАННЫЕ!$F1121&amp;ДАННЫЕ!$I1121&amp;"g"&amp;B1121&amp;"cf"&amp;D1121&amp;"a"&amp;IF(ДАННЫЕ!$BX1121&gt;0,1,0)&amp;IF(ДАННЫЕ!$BF1121&gt;500,1,IF(ДАННЫЕ!$BF1121&gt;350,2,IF(ДАННЫЕ!$BF1121&gt;=200,3,IF(ДАННЫЕ!$BF1121&gt;=100,4,IF(ДАННЫЕ!$BF1121&gt;=50,5,IF(ДАННЫЕ!$BF1121&lt;50,6,0))))))&amp;"AR"&amp;IF(DATEDIF(ДАННЫЕ!$BX1121,ДАННЫЕ!$F$1,"y")&gt;1,1,0)&amp;"VG"&amp;IF(ДАННЫЕ!$BH1121="0",1,0)&amp;"o"&amp;IF(T1121+ДАННЫЕ!$AF1121+ДАННЫЕ!$AG1121+ДАННЫЕ!$AH1121+ДАННЫЕ!$AI1121+ДАННЫЕ!$AJ1121+ДАННЫЕ!$AP1121+ДАННЫЕ!$AQ1121+ДАННЫЕ!$AR1121+ДАННЫЕ!$AU1121+ДАННЫЕ!$AW1121+ДАННЫЕ!$AS1121+ДАННЫЕ!$AT1121&gt;0,1,0)&amp;"x"&amp;ДАННЫЕ!$AG1121&amp;"p"&amp;IF(ДАННЫЕ!$BY1121&gt;0,1,0)&amp;"v"&amp;IF(ДАННЫЕ!$BZ1121&gt;0,1,0)&amp;"n"&amp;ДАННЫЕ!$CA1121&amp;"t"&amp;ДАННЫЕ!$AY1121&amp;"k"&amp;ДАННЫЕ!$CB1121&amp;"q"&amp;ДАННЫЕ!$CC1121&amp;"w"&amp;ДАННЫЕ!$CD1121&amp;"e"&amp;ДАННЫЕ!$CE1121&amp;"m"&amp;ДАННЫЕ!$CF1121&amp;"c"&amp;ДАННЫЕ!$CG1121&amp;"z"&amp;ДАННЫЕ!$CH1121&amp;"d"&amp;IF(H1121=4,1,0)&amp;"s"&amp;IF(ДАННЫЕ!$J1121=1,0,1)&amp;"u"&amp;IF(ДАННЫЕ!$CJ1121&gt;0,1,0)</f>
        <v>g0cf0a06AR1VG0o0xp0v0ntkqwemczd0s1u0</v>
      </c>
      <c r="O1121" s="28" t="str">
        <f>ДАННЫЕ!$I1121&amp;"g"&amp;B1121&amp;A1121&amp;"f"&amp;P1121&amp;"c"&amp;IF(ДАННЫЕ!$U1121&gt;0,1,0)&amp;"s"&amp;IF(ДАННЫЕ!$Q1121&gt;0,IF(YEAR(ДАННЫЕ!$F$1)=YEAR(ДАННЫЕ!$Q1121),IF(MONTH(ДАННЫЕ!$F$1)=MONTH(ДАННЫЕ!$Q1121),111,11),1),0)&amp;"i"&amp;IF(ДАННЫЕ!$R1121+ДАННЫЕ!$S1121+ДАННЫЕ!$T1121=0,0,1)&amp;"h"&amp;IF(ДАННЫЕ!$P1121&gt;0,1,0)&amp;"p"&amp;IF(ДАННЫЕ!$CI1121&gt;0,IF(YEAR(ДАННЫЕ!$F$1)=YEAR(ДАННЫЕ!$CI1121),IF(MONTH(ДАННЫЕ!$F$1)=MONTH(ДАННЫЕ!$CI1121),111,11),1),0)&amp;"d"&amp;IF(ДАННЫЕ!$CJ1121&gt;0,IF(YEAR(ДАННЫЕ!$F$1)=YEAR(ДАННЫЕ!$CJ1121),IF(MONTH(ДАННЫЕ!$F$1)=MONTH(ДАННЫЕ!$CJ1121),111,11),1),0)&amp;"o"&amp;IF(ДАННЫЕ!$CK1121&gt;0,IF(MONTH(ДАННЫЕ!$F$1)=MONTH(ДАННЫЕ!$CK1121),111,11),0)&amp;"v"&amp;IF(ДАННЫЕ!$BE1121&gt;0,IF(MONTH(ДАННЫЕ!$F$1)=MONTH(ДАННЫЕ!$BE1121),111,11),0)</f>
        <v>g00f0c0s0i0h0p0d0o0v0</v>
      </c>
      <c r="P1121" s="15">
        <f t="shared" si="53"/>
        <v>0</v>
      </c>
      <c r="Q1121" s="15">
        <f>IF(ДАННЫЕ!$F$1&gt;ДАННЫЕ!$N1121,IF(YEAR(ДАННЫЕ!$F$1)=YEAR(ДАННЫЕ!M1121),1,0),0)</f>
        <v>0</v>
      </c>
      <c r="R1121" s="15">
        <f>IF(ДАННЫЕ!$F$1&gt;ДАННЫЕ!$N1121,IF(YEAR(ДАННЫЕ!$F$1)=YEAR(ДАННЫЕ!N1121),1,0),0)</f>
        <v>0</v>
      </c>
      <c r="S1121" s="15">
        <f>IF(ДАННЫЕ!$AA1121="2А",1,IF(ДАННЫЕ!$AA1121="2Б",2,IF(ДАННЫЕ!$AA1121="2В",3,IF(ДАННЫЕ!$AA1121=3,4,IF(ДАННЫЕ!$AA1121="4А",5,IF(ДАННЫЕ!$AA1121="4Б",6,IF(ДАННЫЕ!$AA1121="4В",7,IF(ДАННЫЕ!$AA1121=5,8,0))))))))</f>
        <v>0</v>
      </c>
      <c r="T1121" s="15">
        <f>IF(OR(ДАННЫЕ!$AC1121=2,ДАННЫЕ!$AD1121=2,ДАННЫЕ!$AE1121=2),2,IF(OR(ДАННЫЕ!$AC1121=1,ДАННЫЕ!$AD1121=1,ДАННЫЕ!$AE1121=1),1,0))</f>
        <v>0</v>
      </c>
    </row>
    <row r="1122" spans="1:20" x14ac:dyDescent="0.2">
      <c r="A1122" s="78">
        <f>IF(B1122&gt;0,IF(MONTH(ДАННЫЕ!$F$1)=MONTH(ДАННЫЕ!$B1122),1,0),0)</f>
        <v>0</v>
      </c>
      <c r="B1122" s="14">
        <f>IF(ДАННЫЕ!$B1122&gt;0,IF(YEAR(ДАННЫЕ!$F$1)=YEAR(ДАННЫЕ!$B1122),1,0),0)</f>
        <v>0</v>
      </c>
      <c r="C1122" s="14">
        <f>IF(ДАННЫЕ!$CM1122&gt;0,IF(YEAR(ДАННЫЕ!$F$1)=YEAR(ДАННЫЕ!$CM1122),1,0),0)</f>
        <v>0</v>
      </c>
      <c r="D1122" s="14">
        <f>IF(ДАННЫЕ!$CJ1122&gt;0,IF(ДАННЫЕ!$CL1122&gt;ДАННЫЕ!$F$1,1,IF(ДАННЫЕ!$CL1122&gt;0,0,1)),0)</f>
        <v>0</v>
      </c>
      <c r="E1122" s="43" t="str">
        <f ca="1">IF(ДАННЫЕ!$F$1&gt;0,IF(ДАННЫЕ!$G1122&gt;0,DATEDIF(ДАННЫЕ!$G1122,ДАННЫЕ!$F$1,"y"),""),IF(ДАННЫЕ!$G1122&gt;0,DATEDIF(ДАННЫЕ!$G1122,TODAY(),"y"),""))</f>
        <v/>
      </c>
      <c r="F1122" s="43" t="str">
        <f xml:space="preserve"> IF(ДАННЫЕ!$F1122="М",IF(E1122&gt;=18,IF(E1122&lt;60,1,""),""),"")&amp;IF(ДАННЫЕ!$F1122="Ж",IF(E1122&gt;=18,IF(E1122&lt;55,1,""),""),"")</f>
        <v/>
      </c>
      <c r="G1122" s="43" t="str">
        <f xml:space="preserve"> IF(ДАННЫЕ!$F1122="М",IF(E1122&gt;=60,2,""),"")&amp;IF(ДАННЫЕ!$F1122="Ж",IF(E1122&gt;=55,2,""),"")</f>
        <v/>
      </c>
      <c r="H1122" s="43" t="str">
        <f t="shared" ca="1" si="51"/>
        <v/>
      </c>
      <c r="I1122" s="43" t="str">
        <f t="shared" ca="1" si="52"/>
        <v>03</v>
      </c>
      <c r="J1122" s="28" t="str">
        <f ca="1">ДАННЫЕ!$F1122&amp;H1122&amp;I1122&amp;ДАННЫЕ!$I1122&amp;"m"&amp;IF(ДАННЫЕ!$I1122&gt;0,IF(ДАННЫЕ!$J1122&gt;0,0,1),"")&amp;"f"&amp;IF(ДАННЫЕ!$R1122&gt;0,IF(YEAR(ДАННЫЕ!$F$1)=YEAR(ДАННЫЕ!$R1122),1,0),0)&amp;"z"&amp;ДАННЫЕ!$R1122&amp;"p"&amp;ДАННЫЕ!$S1122&amp;"i"&amp;ДАННЫЕ!$T1122&amp;"h"&amp;ДАННЫЕ!$K1122&amp;"be"&amp;ДАННЫЕ!$BI1122&amp;"CD"&amp;IF(ДАННЫЕ!BF1122&gt;500,4,IF(ДАННЫЕ!BF1122&gt;350,3,IF(ДАННЫЕ!BF1122&gt;200,2,IF(ДАННЫЕ!BF1122&gt;0,1,0))))&amp;"g"&amp;B1122&amp;"d"&amp;H1122&amp;"l"&amp;ДАННЫЕ!AT1122&amp;"a"&amp;ДАННЫЕ!$V1122&amp;"v"&amp;R1122&amp;"k"&amp;ДАННЫЕ!$U1122&amp;"s"&amp;ДАННЫЕ!$Y1122&amp;"t"&amp;ДАННЫЕ!$X1122&amp;"b"&amp;IF(ДАННЫЕ!$Q1122&gt;1,1,0)&amp;"PP"&amp;ДАННЫЕ!Z1122&amp;"c"&amp;S1122&amp;"x"&amp;IF(ДАННЫЕ!$BY1122&gt;0,IF(YEAR(ДАННЫЕ!$F$1)=YEAR(ДАННЫЕ!$BY1122),1,0),0)&amp;"n"&amp;IF(ДАННЫЕ!$BZ1122&gt;0,IF(YEAR(ДАННЫЕ!$F$1)=YEAR(ДАННЫЕ!$BZ1122),1,0),0)&amp;"u"&amp;D1122&amp;"z"&amp;IF(ДАННЫЕ!$CL1122&gt;0,IF(YEAR(ДАННЫЕ!$F$1)&gt;YEAR(ДАННЫЕ!$CL1122),11,12),0)</f>
        <v>03mf0zpihbeCD0g0dlav0kstb0PPc0x0n0u0z0</v>
      </c>
      <c r="K1122" s="28" t="str">
        <f ca="1">ДАННЫЕ!$I1122&amp;"x"&amp;B1122&amp;"w"&amp;IF(T1122+ДАННЫЕ!AD1122+ДАННЫЕ!AE1122+ДАННЫЕ!AF1122+ДАННЫЕ!AG1122+ДАННЫЕ!AH1122+ДАННЫЕ!$AL1122+ДАННЫЕ!AI1122+ДАННЫЕ!AJ1122+ДАННЫЕ!AK1122+ДАННЫЕ!AP1122+ДАННЫЕ!AQ1122+ДАННЫЕ!AR1122+ДАННЫЕ!$AM1122+ДАННЫЕ!$AN1122+ДАННЫЕ!AS1122+ДАННЫЕ!AT1122&gt;0,1,0)&amp;IF(OR(T1122=2,ДАННЫЕ!AD1122=2,ДАННЫЕ!AE1122=2,ДАННЫЕ!AF1122=2,ДАННЫЕ!AG1122=2,ДАННЫЕ!AH1122=2,ДАННЫЕ!$AL1122=2,ДАННЫЕ!AI1122=2,ДАННЫЕ!AJ1122=2,ДАННЫЕ!AK1122=2,ДАННЫЕ!AP1122=2,ДАННЫЕ!AQ1122=2,ДАННЫЕ!AR1122=2,ДАННЫЕ!$AM1122=2,ДАННЫЕ!$AN1122=2,ДАННЫЕ!AS1122=2,ДАННЫЕ!AT1122=2),2,0)&amp;"t"&amp;IF(T1122&gt;0,"1"&amp;T1122,"00")&amp;"f"&amp;IF(ДАННЫЕ!$AC1122,"1"&amp;ДАННЫЕ!$AC1122,"00")&amp;"b"&amp;IF(ДАННЫЕ!$AD1122,"1"&amp;ДАННЫЕ!$AD1122,"00")&amp;"g"&amp;IF(ДАННЫЕ!$AF1122,"1"&amp;ДАННЫЕ!$AF1122,"00")&amp;"c"&amp;IF(ДАННЫЕ!$AG1122,"1"&amp;ДАННЫЕ!$AG1122,"00")&amp;"i"&amp;IF(ДАННЫЕ!$AH1122,"1"&amp;ДАННЫЕ!$AH1122,"00")&amp;"r"&amp;IF(ДАННЫЕ!$AL1122,"1"&amp;ДАННЫЕ!$AL1122,"00")&amp;"m"&amp;IF(ДАННЫЕ!$AI1122,"1"&amp;ДАННЫЕ!$AI1122,"00")&amp;"hS"&amp;IF(ДАННЫЕ!$AJ1122,"1"&amp;ДАННЫЕ!$AJ1122,"00")&amp;"hZ"&amp;IF(ДАННЫЕ!$AK1122,"1"&amp;ДАННЫЕ!$AK1122,"00")&amp;"p"&amp;IF(ДАННЫЕ!$AP1122,"1"&amp;ДАННЫЕ!$AP1122,"00")&amp;"k"&amp;IF(ДАННЫЕ!$AQ1122,"1"&amp;ДАННЫЕ!$AQ1122,"00")&amp;"z"&amp;IF(ДАННЫЕ!$AR1122,"1"&amp;ДАННЫЕ!$AR1122,"00")&amp;"j"&amp;IF(ДАННЫЕ!$AM1122,"1"&amp;ДАННЫЕ!$AM1122,"00")&amp;"n"&amp;IF(ДАННЫЕ!$AN1122,"1"&amp;ДАННЫЕ!$AN1122,"00")&amp;"E"&amp;ДАННЫЕ!BI1122&amp;"L"&amp;ДАННЫЕ!AO1122&amp;"h"&amp;IF(ДАННЫЕ!$AU1122&gt;0,1,0)&amp;"v"&amp;IF(ДАННЫЕ!$AW1122&gt;0,1,0)&amp;"a"&amp;IF(ДАННЫЕ!$AS1122,"1"&amp;ДАННЫЕ!$AS1122,"00")&amp;"s"&amp;IF(ДАННЫЕ!$AT1122,"1"&amp;ДАННЫЕ!$AT1122,"00")&amp;"u"&amp;IF(ДАННЫЕ!$CJ1122&gt;0,1,0)&amp;"y"&amp;B1122&amp;"d"&amp;H1122&amp;"e"&amp;F1122&amp;G1122</f>
        <v>x0w00t00f00b00g00c00i00r00m00hS00hZ00p00k00z00j00n00ELh0v0a00s00u0y0de</v>
      </c>
      <c r="L1122" s="28" t="str">
        <f ca="1">ДАННЫЕ!$I1122&amp;"VN"&amp;IF(ДАННЫЕ!AW1122&gt;0,11,10)&amp;"CD"&amp;IF(ДАННЫЕ!BF1122&gt;500,16,IF(ДАННЫЕ!BF1122&gt;350,15,IF(ДАННЫЕ!BF1122&gt;=200,14,IF(ДАННЫЕ!BF1122&gt;=100,13,IF(ДАННЫЕ!BF1122&gt;=50,12,IF(ДАННЫЕ!BF1122&gt;0,11,10))))))&amp;"AR"&amp;IF(ДАННЫЕ!BX1122&gt;0,1,0)&amp;"GD"&amp;B1122&amp;"VV"&amp;IF(E1122&gt;=5,IF(E1122&lt;18,1,0),0)</f>
        <v>VN10CD10AR0GD0VV0</v>
      </c>
      <c r="M1122" s="28" t="str">
        <f>ДАННЫЕ!$I1122&amp;"b"&amp;ДАННЫЕ!$BI1122&amp;"r"&amp;ДАННЫЕ!$BJ1122&amp;"CD"&amp;IF(ДАННЫЕ!BF1122&gt;0,IF(ДАННЫЕ!BF1122&lt;200,1,IF(ДАННЫЕ!BF1122&lt;350,2,3)),0)&amp;"h"&amp;IF(ДАННЫЕ!$BK1122+ДАННЫЕ!$BL1122+ДАННЫЕ!$BM1122&gt;0,1,0)&amp;"x"&amp;ДАННЫЕ!$BK1122&amp;"y"&amp;ДАННЫЕ!$BL1122&amp;"z"&amp;ДАННЫЕ!$BM1122&amp;"c"&amp;IF(ДАННЫЕ!$BK1122+ДАННЫЕ!$BL1122+ДАННЫЕ!$BM1122=3,1,0)&amp;"a"&amp;IF(ДАННЫЕ!$BQ1122+ДАННЫЕ!$BR1122&gt;0,1,0)&amp;"d"&amp;ДАННЫЕ!$BQ1122&amp;"v"&amp;ДАННЫЕ!$BR1122&amp;"p"&amp;ДАННЫЕ!$BS1122&amp;"n"&amp;ДАННЫЕ!$BU1122&amp;"t"&amp;ДАННЫЕ!$BV1122&amp;"o"&amp;ДАННЫЕ!$BT1122&amp;"l"&amp;IF(ДАННЫЕ!$BN1122&gt;0,1,0)&amp;ДАННЫЕ!$BN1122&amp;"g"&amp;ДАННЫЕ!$BO1122&amp;"s"&amp;ДАННЫЕ!$BP1122&amp;"DZ"&amp;IF(ДАННЫЕ!B1122-ДАННЫЕ!G1122 &lt; 60,IF(ДАННЫЕ!B1122-ДАННЫЕ!G1122 &gt;= 0,1,0),0)&amp;"u"&amp;IF(ДАННЫЕ!$CJ1122&gt;0,1,0)</f>
        <v>brCD0h0xyzc0a0dvpntol0gsDZ1u0</v>
      </c>
      <c r="N1122" s="28" t="str">
        <f ca="1">ДАННЫЕ!$F1122&amp;ДАННЫЕ!$I1122&amp;"g"&amp;B1122&amp;"cf"&amp;D1122&amp;"a"&amp;IF(ДАННЫЕ!$BX1122&gt;0,1,0)&amp;IF(ДАННЫЕ!$BF1122&gt;500,1,IF(ДАННЫЕ!$BF1122&gt;350,2,IF(ДАННЫЕ!$BF1122&gt;=200,3,IF(ДАННЫЕ!$BF1122&gt;=100,4,IF(ДАННЫЕ!$BF1122&gt;=50,5,IF(ДАННЫЕ!$BF1122&lt;50,6,0))))))&amp;"AR"&amp;IF(DATEDIF(ДАННЫЕ!$BX1122,ДАННЫЕ!$F$1,"y")&gt;1,1,0)&amp;"VG"&amp;IF(ДАННЫЕ!$BH1122="0",1,0)&amp;"o"&amp;IF(T1122+ДАННЫЕ!$AF1122+ДАННЫЕ!$AG1122+ДАННЫЕ!$AH1122+ДАННЫЕ!$AI1122+ДАННЫЕ!$AJ1122+ДАННЫЕ!$AP1122+ДАННЫЕ!$AQ1122+ДАННЫЕ!$AR1122+ДАННЫЕ!$AU1122+ДАННЫЕ!$AW1122+ДАННЫЕ!$AS1122+ДАННЫЕ!$AT1122&gt;0,1,0)&amp;"x"&amp;ДАННЫЕ!$AG1122&amp;"p"&amp;IF(ДАННЫЕ!$BY1122&gt;0,1,0)&amp;"v"&amp;IF(ДАННЫЕ!$BZ1122&gt;0,1,0)&amp;"n"&amp;ДАННЫЕ!$CA1122&amp;"t"&amp;ДАННЫЕ!$AY1122&amp;"k"&amp;ДАННЫЕ!$CB1122&amp;"q"&amp;ДАННЫЕ!$CC1122&amp;"w"&amp;ДАННЫЕ!$CD1122&amp;"e"&amp;ДАННЫЕ!$CE1122&amp;"m"&amp;ДАННЫЕ!$CF1122&amp;"c"&amp;ДАННЫЕ!$CG1122&amp;"z"&amp;ДАННЫЕ!$CH1122&amp;"d"&amp;IF(H1122=4,1,0)&amp;"s"&amp;IF(ДАННЫЕ!$J1122=1,0,1)&amp;"u"&amp;IF(ДАННЫЕ!$CJ1122&gt;0,1,0)</f>
        <v>g0cf0a06AR1VG0o0xp0v0ntkqwemczd0s1u0</v>
      </c>
      <c r="O1122" s="28" t="str">
        <f>ДАННЫЕ!$I1122&amp;"g"&amp;B1122&amp;A1122&amp;"f"&amp;P1122&amp;"c"&amp;IF(ДАННЫЕ!$U1122&gt;0,1,0)&amp;"s"&amp;IF(ДАННЫЕ!$Q1122&gt;0,IF(YEAR(ДАННЫЕ!$F$1)=YEAR(ДАННЫЕ!$Q1122),IF(MONTH(ДАННЫЕ!$F$1)=MONTH(ДАННЫЕ!$Q1122),111,11),1),0)&amp;"i"&amp;IF(ДАННЫЕ!$R1122+ДАННЫЕ!$S1122+ДАННЫЕ!$T1122=0,0,1)&amp;"h"&amp;IF(ДАННЫЕ!$P1122&gt;0,1,0)&amp;"p"&amp;IF(ДАННЫЕ!$CI1122&gt;0,IF(YEAR(ДАННЫЕ!$F$1)=YEAR(ДАННЫЕ!$CI1122),IF(MONTH(ДАННЫЕ!$F$1)=MONTH(ДАННЫЕ!$CI1122),111,11),1),0)&amp;"d"&amp;IF(ДАННЫЕ!$CJ1122&gt;0,IF(YEAR(ДАННЫЕ!$F$1)=YEAR(ДАННЫЕ!$CJ1122),IF(MONTH(ДАННЫЕ!$F$1)=MONTH(ДАННЫЕ!$CJ1122),111,11),1),0)&amp;"o"&amp;IF(ДАННЫЕ!$CK1122&gt;0,IF(MONTH(ДАННЫЕ!$F$1)=MONTH(ДАННЫЕ!$CK1122),111,11),0)&amp;"v"&amp;IF(ДАННЫЕ!$BE1122&gt;0,IF(MONTH(ДАННЫЕ!$F$1)=MONTH(ДАННЫЕ!$BE1122),111,11),0)</f>
        <v>g00f0c0s0i0h0p0d0o0v0</v>
      </c>
      <c r="P1122" s="15">
        <f t="shared" si="53"/>
        <v>0</v>
      </c>
      <c r="Q1122" s="15">
        <f>IF(ДАННЫЕ!$F$1&gt;ДАННЫЕ!$N1122,IF(YEAR(ДАННЫЕ!$F$1)=YEAR(ДАННЫЕ!M1122),1,0),0)</f>
        <v>0</v>
      </c>
      <c r="R1122" s="15">
        <f>IF(ДАННЫЕ!$F$1&gt;ДАННЫЕ!$N1122,IF(YEAR(ДАННЫЕ!$F$1)=YEAR(ДАННЫЕ!N1122),1,0),0)</f>
        <v>0</v>
      </c>
      <c r="S1122" s="15">
        <f>IF(ДАННЫЕ!$AA1122="2А",1,IF(ДАННЫЕ!$AA1122="2Б",2,IF(ДАННЫЕ!$AA1122="2В",3,IF(ДАННЫЕ!$AA1122=3,4,IF(ДАННЫЕ!$AA1122="4А",5,IF(ДАННЫЕ!$AA1122="4Б",6,IF(ДАННЫЕ!$AA1122="4В",7,IF(ДАННЫЕ!$AA1122=5,8,0))))))))</f>
        <v>0</v>
      </c>
      <c r="T1122" s="15">
        <f>IF(OR(ДАННЫЕ!$AC1122=2,ДАННЫЕ!$AD1122=2,ДАННЫЕ!$AE1122=2),2,IF(OR(ДАННЫЕ!$AC1122=1,ДАННЫЕ!$AD1122=1,ДАННЫЕ!$AE1122=1),1,0))</f>
        <v>0</v>
      </c>
    </row>
    <row r="1123" spans="1:20" x14ac:dyDescent="0.2">
      <c r="A1123" s="78">
        <f>IF(B1123&gt;0,IF(MONTH(ДАННЫЕ!$F$1)=MONTH(ДАННЫЕ!$B1123),1,0),0)</f>
        <v>0</v>
      </c>
      <c r="B1123" s="14">
        <f>IF(ДАННЫЕ!$B1123&gt;0,IF(YEAR(ДАННЫЕ!$F$1)=YEAR(ДАННЫЕ!$B1123),1,0),0)</f>
        <v>0</v>
      </c>
      <c r="C1123" s="14">
        <f>IF(ДАННЫЕ!$CM1123&gt;0,IF(YEAR(ДАННЫЕ!$F$1)=YEAR(ДАННЫЕ!$CM1123),1,0),0)</f>
        <v>0</v>
      </c>
      <c r="D1123" s="14">
        <f>IF(ДАННЫЕ!$CJ1123&gt;0,IF(ДАННЫЕ!$CL1123&gt;ДАННЫЕ!$F$1,1,IF(ДАННЫЕ!$CL1123&gt;0,0,1)),0)</f>
        <v>0</v>
      </c>
      <c r="E1123" s="43" t="str">
        <f ca="1">IF(ДАННЫЕ!$F$1&gt;0,IF(ДАННЫЕ!$G1123&gt;0,DATEDIF(ДАННЫЕ!$G1123,ДАННЫЕ!$F$1,"y"),""),IF(ДАННЫЕ!$G1123&gt;0,DATEDIF(ДАННЫЕ!$G1123,TODAY(),"y"),""))</f>
        <v/>
      </c>
      <c r="F1123" s="43" t="str">
        <f xml:space="preserve"> IF(ДАННЫЕ!$F1123="М",IF(E1123&gt;=18,IF(E1123&lt;60,1,""),""),"")&amp;IF(ДАННЫЕ!$F1123="Ж",IF(E1123&gt;=18,IF(E1123&lt;55,1,""),""),"")</f>
        <v/>
      </c>
      <c r="G1123" s="43" t="str">
        <f xml:space="preserve"> IF(ДАННЫЕ!$F1123="М",IF(E1123&gt;=60,2,""),"")&amp;IF(ДАННЫЕ!$F1123="Ж",IF(E1123&gt;=55,2,""),"")</f>
        <v/>
      </c>
      <c r="H1123" s="43" t="str">
        <f t="shared" ca="1" si="51"/>
        <v/>
      </c>
      <c r="I1123" s="43" t="str">
        <f t="shared" ca="1" si="52"/>
        <v>03</v>
      </c>
      <c r="J1123" s="28" t="str">
        <f ca="1">ДАННЫЕ!$F1123&amp;H1123&amp;I1123&amp;ДАННЫЕ!$I1123&amp;"m"&amp;IF(ДАННЫЕ!$I1123&gt;0,IF(ДАННЫЕ!$J1123&gt;0,0,1),"")&amp;"f"&amp;IF(ДАННЫЕ!$R1123&gt;0,IF(YEAR(ДАННЫЕ!$F$1)=YEAR(ДАННЫЕ!$R1123),1,0),0)&amp;"z"&amp;ДАННЫЕ!$R1123&amp;"p"&amp;ДАННЫЕ!$S1123&amp;"i"&amp;ДАННЫЕ!$T1123&amp;"h"&amp;ДАННЫЕ!$K1123&amp;"be"&amp;ДАННЫЕ!$BI1123&amp;"CD"&amp;IF(ДАННЫЕ!BF1123&gt;500,4,IF(ДАННЫЕ!BF1123&gt;350,3,IF(ДАННЫЕ!BF1123&gt;200,2,IF(ДАННЫЕ!BF1123&gt;0,1,0))))&amp;"g"&amp;B1123&amp;"d"&amp;H1123&amp;"l"&amp;ДАННЫЕ!AT1123&amp;"a"&amp;ДАННЫЕ!$V1123&amp;"v"&amp;R1123&amp;"k"&amp;ДАННЫЕ!$U1123&amp;"s"&amp;ДАННЫЕ!$Y1123&amp;"t"&amp;ДАННЫЕ!$X1123&amp;"b"&amp;IF(ДАННЫЕ!$Q1123&gt;1,1,0)&amp;"PP"&amp;ДАННЫЕ!Z1123&amp;"c"&amp;S1123&amp;"x"&amp;IF(ДАННЫЕ!$BY1123&gt;0,IF(YEAR(ДАННЫЕ!$F$1)=YEAR(ДАННЫЕ!$BY1123),1,0),0)&amp;"n"&amp;IF(ДАННЫЕ!$BZ1123&gt;0,IF(YEAR(ДАННЫЕ!$F$1)=YEAR(ДАННЫЕ!$BZ1123),1,0),0)&amp;"u"&amp;D1123&amp;"z"&amp;IF(ДАННЫЕ!$CL1123&gt;0,IF(YEAR(ДАННЫЕ!$F$1)&gt;YEAR(ДАННЫЕ!$CL1123),11,12),0)</f>
        <v>03mf0zpihbeCD0g0dlav0kstb0PPc0x0n0u0z0</v>
      </c>
      <c r="K1123" s="28" t="str">
        <f ca="1">ДАННЫЕ!$I1123&amp;"x"&amp;B1123&amp;"w"&amp;IF(T1123+ДАННЫЕ!AD1123+ДАННЫЕ!AE1123+ДАННЫЕ!AF1123+ДАННЫЕ!AG1123+ДАННЫЕ!AH1123+ДАННЫЕ!$AL1123+ДАННЫЕ!AI1123+ДАННЫЕ!AJ1123+ДАННЫЕ!AK1123+ДАННЫЕ!AP1123+ДАННЫЕ!AQ1123+ДАННЫЕ!AR1123+ДАННЫЕ!$AM1123+ДАННЫЕ!$AN1123+ДАННЫЕ!AS1123+ДАННЫЕ!AT1123&gt;0,1,0)&amp;IF(OR(T1123=2,ДАННЫЕ!AD1123=2,ДАННЫЕ!AE1123=2,ДАННЫЕ!AF1123=2,ДАННЫЕ!AG1123=2,ДАННЫЕ!AH1123=2,ДАННЫЕ!$AL1123=2,ДАННЫЕ!AI1123=2,ДАННЫЕ!AJ1123=2,ДАННЫЕ!AK1123=2,ДАННЫЕ!AP1123=2,ДАННЫЕ!AQ1123=2,ДАННЫЕ!AR1123=2,ДАННЫЕ!$AM1123=2,ДАННЫЕ!$AN1123=2,ДАННЫЕ!AS1123=2,ДАННЫЕ!AT1123=2),2,0)&amp;"t"&amp;IF(T1123&gt;0,"1"&amp;T1123,"00")&amp;"f"&amp;IF(ДАННЫЕ!$AC1123,"1"&amp;ДАННЫЕ!$AC1123,"00")&amp;"b"&amp;IF(ДАННЫЕ!$AD1123,"1"&amp;ДАННЫЕ!$AD1123,"00")&amp;"g"&amp;IF(ДАННЫЕ!$AF1123,"1"&amp;ДАННЫЕ!$AF1123,"00")&amp;"c"&amp;IF(ДАННЫЕ!$AG1123,"1"&amp;ДАННЫЕ!$AG1123,"00")&amp;"i"&amp;IF(ДАННЫЕ!$AH1123,"1"&amp;ДАННЫЕ!$AH1123,"00")&amp;"r"&amp;IF(ДАННЫЕ!$AL1123,"1"&amp;ДАННЫЕ!$AL1123,"00")&amp;"m"&amp;IF(ДАННЫЕ!$AI1123,"1"&amp;ДАННЫЕ!$AI1123,"00")&amp;"hS"&amp;IF(ДАННЫЕ!$AJ1123,"1"&amp;ДАННЫЕ!$AJ1123,"00")&amp;"hZ"&amp;IF(ДАННЫЕ!$AK1123,"1"&amp;ДАННЫЕ!$AK1123,"00")&amp;"p"&amp;IF(ДАННЫЕ!$AP1123,"1"&amp;ДАННЫЕ!$AP1123,"00")&amp;"k"&amp;IF(ДАННЫЕ!$AQ1123,"1"&amp;ДАННЫЕ!$AQ1123,"00")&amp;"z"&amp;IF(ДАННЫЕ!$AR1123,"1"&amp;ДАННЫЕ!$AR1123,"00")&amp;"j"&amp;IF(ДАННЫЕ!$AM1123,"1"&amp;ДАННЫЕ!$AM1123,"00")&amp;"n"&amp;IF(ДАННЫЕ!$AN1123,"1"&amp;ДАННЫЕ!$AN1123,"00")&amp;"E"&amp;ДАННЫЕ!BI1123&amp;"L"&amp;ДАННЫЕ!AO1123&amp;"h"&amp;IF(ДАННЫЕ!$AU1123&gt;0,1,0)&amp;"v"&amp;IF(ДАННЫЕ!$AW1123&gt;0,1,0)&amp;"a"&amp;IF(ДАННЫЕ!$AS1123,"1"&amp;ДАННЫЕ!$AS1123,"00")&amp;"s"&amp;IF(ДАННЫЕ!$AT1123,"1"&amp;ДАННЫЕ!$AT1123,"00")&amp;"u"&amp;IF(ДАННЫЕ!$CJ1123&gt;0,1,0)&amp;"y"&amp;B1123&amp;"d"&amp;H1123&amp;"e"&amp;F1123&amp;G1123</f>
        <v>x0w00t00f00b00g00c00i00r00m00hS00hZ00p00k00z00j00n00ELh0v0a00s00u0y0de</v>
      </c>
      <c r="L1123" s="28" t="str">
        <f ca="1">ДАННЫЕ!$I1123&amp;"VN"&amp;IF(ДАННЫЕ!AW1123&gt;0,11,10)&amp;"CD"&amp;IF(ДАННЫЕ!BF1123&gt;500,16,IF(ДАННЫЕ!BF1123&gt;350,15,IF(ДАННЫЕ!BF1123&gt;=200,14,IF(ДАННЫЕ!BF1123&gt;=100,13,IF(ДАННЫЕ!BF1123&gt;=50,12,IF(ДАННЫЕ!BF1123&gt;0,11,10))))))&amp;"AR"&amp;IF(ДАННЫЕ!BX1123&gt;0,1,0)&amp;"GD"&amp;B1123&amp;"VV"&amp;IF(E1123&gt;=5,IF(E1123&lt;18,1,0),0)</f>
        <v>VN10CD10AR0GD0VV0</v>
      </c>
      <c r="M1123" s="28" t="str">
        <f>ДАННЫЕ!$I1123&amp;"b"&amp;ДАННЫЕ!$BI1123&amp;"r"&amp;ДАННЫЕ!$BJ1123&amp;"CD"&amp;IF(ДАННЫЕ!BF1123&gt;0,IF(ДАННЫЕ!BF1123&lt;200,1,IF(ДАННЫЕ!BF1123&lt;350,2,3)),0)&amp;"h"&amp;IF(ДАННЫЕ!$BK1123+ДАННЫЕ!$BL1123+ДАННЫЕ!$BM1123&gt;0,1,0)&amp;"x"&amp;ДАННЫЕ!$BK1123&amp;"y"&amp;ДАННЫЕ!$BL1123&amp;"z"&amp;ДАННЫЕ!$BM1123&amp;"c"&amp;IF(ДАННЫЕ!$BK1123+ДАННЫЕ!$BL1123+ДАННЫЕ!$BM1123=3,1,0)&amp;"a"&amp;IF(ДАННЫЕ!$BQ1123+ДАННЫЕ!$BR1123&gt;0,1,0)&amp;"d"&amp;ДАННЫЕ!$BQ1123&amp;"v"&amp;ДАННЫЕ!$BR1123&amp;"p"&amp;ДАННЫЕ!$BS1123&amp;"n"&amp;ДАННЫЕ!$BU1123&amp;"t"&amp;ДАННЫЕ!$BV1123&amp;"o"&amp;ДАННЫЕ!$BT1123&amp;"l"&amp;IF(ДАННЫЕ!$BN1123&gt;0,1,0)&amp;ДАННЫЕ!$BN1123&amp;"g"&amp;ДАННЫЕ!$BO1123&amp;"s"&amp;ДАННЫЕ!$BP1123&amp;"DZ"&amp;IF(ДАННЫЕ!B1123-ДАННЫЕ!G1123 &lt; 60,IF(ДАННЫЕ!B1123-ДАННЫЕ!G1123 &gt;= 0,1,0),0)&amp;"u"&amp;IF(ДАННЫЕ!$CJ1123&gt;0,1,0)</f>
        <v>brCD0h0xyzc0a0dvpntol0gsDZ1u0</v>
      </c>
      <c r="N1123" s="28" t="str">
        <f ca="1">ДАННЫЕ!$F1123&amp;ДАННЫЕ!$I1123&amp;"g"&amp;B1123&amp;"cf"&amp;D1123&amp;"a"&amp;IF(ДАННЫЕ!$BX1123&gt;0,1,0)&amp;IF(ДАННЫЕ!$BF1123&gt;500,1,IF(ДАННЫЕ!$BF1123&gt;350,2,IF(ДАННЫЕ!$BF1123&gt;=200,3,IF(ДАННЫЕ!$BF1123&gt;=100,4,IF(ДАННЫЕ!$BF1123&gt;=50,5,IF(ДАННЫЕ!$BF1123&lt;50,6,0))))))&amp;"AR"&amp;IF(DATEDIF(ДАННЫЕ!$BX1123,ДАННЫЕ!$F$1,"y")&gt;1,1,0)&amp;"VG"&amp;IF(ДАННЫЕ!$BH1123="0",1,0)&amp;"o"&amp;IF(T1123+ДАННЫЕ!$AF1123+ДАННЫЕ!$AG1123+ДАННЫЕ!$AH1123+ДАННЫЕ!$AI1123+ДАННЫЕ!$AJ1123+ДАННЫЕ!$AP1123+ДАННЫЕ!$AQ1123+ДАННЫЕ!$AR1123+ДАННЫЕ!$AU1123+ДАННЫЕ!$AW1123+ДАННЫЕ!$AS1123+ДАННЫЕ!$AT1123&gt;0,1,0)&amp;"x"&amp;ДАННЫЕ!$AG1123&amp;"p"&amp;IF(ДАННЫЕ!$BY1123&gt;0,1,0)&amp;"v"&amp;IF(ДАННЫЕ!$BZ1123&gt;0,1,0)&amp;"n"&amp;ДАННЫЕ!$CA1123&amp;"t"&amp;ДАННЫЕ!$AY1123&amp;"k"&amp;ДАННЫЕ!$CB1123&amp;"q"&amp;ДАННЫЕ!$CC1123&amp;"w"&amp;ДАННЫЕ!$CD1123&amp;"e"&amp;ДАННЫЕ!$CE1123&amp;"m"&amp;ДАННЫЕ!$CF1123&amp;"c"&amp;ДАННЫЕ!$CG1123&amp;"z"&amp;ДАННЫЕ!$CH1123&amp;"d"&amp;IF(H1123=4,1,0)&amp;"s"&amp;IF(ДАННЫЕ!$J1123=1,0,1)&amp;"u"&amp;IF(ДАННЫЕ!$CJ1123&gt;0,1,0)</f>
        <v>g0cf0a06AR1VG0o0xp0v0ntkqwemczd0s1u0</v>
      </c>
      <c r="O1123" s="28" t="str">
        <f>ДАННЫЕ!$I1123&amp;"g"&amp;B1123&amp;A1123&amp;"f"&amp;P1123&amp;"c"&amp;IF(ДАННЫЕ!$U1123&gt;0,1,0)&amp;"s"&amp;IF(ДАННЫЕ!$Q1123&gt;0,IF(YEAR(ДАННЫЕ!$F$1)=YEAR(ДАННЫЕ!$Q1123),IF(MONTH(ДАННЫЕ!$F$1)=MONTH(ДАННЫЕ!$Q1123),111,11),1),0)&amp;"i"&amp;IF(ДАННЫЕ!$R1123+ДАННЫЕ!$S1123+ДАННЫЕ!$T1123=0,0,1)&amp;"h"&amp;IF(ДАННЫЕ!$P1123&gt;0,1,0)&amp;"p"&amp;IF(ДАННЫЕ!$CI1123&gt;0,IF(YEAR(ДАННЫЕ!$F$1)=YEAR(ДАННЫЕ!$CI1123),IF(MONTH(ДАННЫЕ!$F$1)=MONTH(ДАННЫЕ!$CI1123),111,11),1),0)&amp;"d"&amp;IF(ДАННЫЕ!$CJ1123&gt;0,IF(YEAR(ДАННЫЕ!$F$1)=YEAR(ДАННЫЕ!$CJ1123),IF(MONTH(ДАННЫЕ!$F$1)=MONTH(ДАННЫЕ!$CJ1123),111,11),1),0)&amp;"o"&amp;IF(ДАННЫЕ!$CK1123&gt;0,IF(MONTH(ДАННЫЕ!$F$1)=MONTH(ДАННЫЕ!$CK1123),111,11),0)&amp;"v"&amp;IF(ДАННЫЕ!$BE1123&gt;0,IF(MONTH(ДАННЫЕ!$F$1)=MONTH(ДАННЫЕ!$BE1123),111,11),0)</f>
        <v>g00f0c0s0i0h0p0d0o0v0</v>
      </c>
      <c r="P1123" s="15">
        <f t="shared" si="53"/>
        <v>0</v>
      </c>
      <c r="Q1123" s="15">
        <f>IF(ДАННЫЕ!$F$1&gt;ДАННЫЕ!$N1123,IF(YEAR(ДАННЫЕ!$F$1)=YEAR(ДАННЫЕ!M1123),1,0),0)</f>
        <v>0</v>
      </c>
      <c r="R1123" s="15">
        <f>IF(ДАННЫЕ!$F$1&gt;ДАННЫЕ!$N1123,IF(YEAR(ДАННЫЕ!$F$1)=YEAR(ДАННЫЕ!N1123),1,0),0)</f>
        <v>0</v>
      </c>
      <c r="S1123" s="15">
        <f>IF(ДАННЫЕ!$AA1123="2А",1,IF(ДАННЫЕ!$AA1123="2Б",2,IF(ДАННЫЕ!$AA1123="2В",3,IF(ДАННЫЕ!$AA1123=3,4,IF(ДАННЫЕ!$AA1123="4А",5,IF(ДАННЫЕ!$AA1123="4Б",6,IF(ДАННЫЕ!$AA1123="4В",7,IF(ДАННЫЕ!$AA1123=5,8,0))))))))</f>
        <v>0</v>
      </c>
      <c r="T1123" s="15">
        <f>IF(OR(ДАННЫЕ!$AC1123=2,ДАННЫЕ!$AD1123=2,ДАННЫЕ!$AE1123=2),2,IF(OR(ДАННЫЕ!$AC1123=1,ДАННЫЕ!$AD1123=1,ДАННЫЕ!$AE1123=1),1,0))</f>
        <v>0</v>
      </c>
    </row>
    <row r="1124" spans="1:20" x14ac:dyDescent="0.2">
      <c r="A1124" s="78">
        <f>IF(B1124&gt;0,IF(MONTH(ДАННЫЕ!$F$1)=MONTH(ДАННЫЕ!$B1124),1,0),0)</f>
        <v>0</v>
      </c>
      <c r="B1124" s="14">
        <f>IF(ДАННЫЕ!$B1124&gt;0,IF(YEAR(ДАННЫЕ!$F$1)=YEAR(ДАННЫЕ!$B1124),1,0),0)</f>
        <v>0</v>
      </c>
      <c r="C1124" s="14">
        <f>IF(ДАННЫЕ!$CM1124&gt;0,IF(YEAR(ДАННЫЕ!$F$1)=YEAR(ДАННЫЕ!$CM1124),1,0),0)</f>
        <v>0</v>
      </c>
      <c r="D1124" s="14">
        <f>IF(ДАННЫЕ!$CJ1124&gt;0,IF(ДАННЫЕ!$CL1124&gt;ДАННЫЕ!$F$1,1,IF(ДАННЫЕ!$CL1124&gt;0,0,1)),0)</f>
        <v>0</v>
      </c>
      <c r="E1124" s="43" t="str">
        <f ca="1">IF(ДАННЫЕ!$F$1&gt;0,IF(ДАННЫЕ!$G1124&gt;0,DATEDIF(ДАННЫЕ!$G1124,ДАННЫЕ!$F$1,"y"),""),IF(ДАННЫЕ!$G1124&gt;0,DATEDIF(ДАННЫЕ!$G1124,TODAY(),"y"),""))</f>
        <v/>
      </c>
      <c r="F1124" s="43" t="str">
        <f xml:space="preserve"> IF(ДАННЫЕ!$F1124="М",IF(E1124&gt;=18,IF(E1124&lt;60,1,""),""),"")&amp;IF(ДАННЫЕ!$F1124="Ж",IF(E1124&gt;=18,IF(E1124&lt;55,1,""),""),"")</f>
        <v/>
      </c>
      <c r="G1124" s="43" t="str">
        <f xml:space="preserve"> IF(ДАННЫЕ!$F1124="М",IF(E1124&gt;=60,2,""),"")&amp;IF(ДАННЫЕ!$F1124="Ж",IF(E1124&gt;=55,2,""),"")</f>
        <v/>
      </c>
      <c r="H1124" s="43" t="str">
        <f t="shared" ca="1" si="51"/>
        <v/>
      </c>
      <c r="I1124" s="43" t="str">
        <f t="shared" ca="1" si="52"/>
        <v>03</v>
      </c>
      <c r="J1124" s="28" t="str">
        <f ca="1">ДАННЫЕ!$F1124&amp;H1124&amp;I1124&amp;ДАННЫЕ!$I1124&amp;"m"&amp;IF(ДАННЫЕ!$I1124&gt;0,IF(ДАННЫЕ!$J1124&gt;0,0,1),"")&amp;"f"&amp;IF(ДАННЫЕ!$R1124&gt;0,IF(YEAR(ДАННЫЕ!$F$1)=YEAR(ДАННЫЕ!$R1124),1,0),0)&amp;"z"&amp;ДАННЫЕ!$R1124&amp;"p"&amp;ДАННЫЕ!$S1124&amp;"i"&amp;ДАННЫЕ!$T1124&amp;"h"&amp;ДАННЫЕ!$K1124&amp;"be"&amp;ДАННЫЕ!$BI1124&amp;"CD"&amp;IF(ДАННЫЕ!BF1124&gt;500,4,IF(ДАННЫЕ!BF1124&gt;350,3,IF(ДАННЫЕ!BF1124&gt;200,2,IF(ДАННЫЕ!BF1124&gt;0,1,0))))&amp;"g"&amp;B1124&amp;"d"&amp;H1124&amp;"l"&amp;ДАННЫЕ!AT1124&amp;"a"&amp;ДАННЫЕ!$V1124&amp;"v"&amp;R1124&amp;"k"&amp;ДАННЫЕ!$U1124&amp;"s"&amp;ДАННЫЕ!$Y1124&amp;"t"&amp;ДАННЫЕ!$X1124&amp;"b"&amp;IF(ДАННЫЕ!$Q1124&gt;1,1,0)&amp;"PP"&amp;ДАННЫЕ!Z1124&amp;"c"&amp;S1124&amp;"x"&amp;IF(ДАННЫЕ!$BY1124&gt;0,IF(YEAR(ДАННЫЕ!$F$1)=YEAR(ДАННЫЕ!$BY1124),1,0),0)&amp;"n"&amp;IF(ДАННЫЕ!$BZ1124&gt;0,IF(YEAR(ДАННЫЕ!$F$1)=YEAR(ДАННЫЕ!$BZ1124),1,0),0)&amp;"u"&amp;D1124&amp;"z"&amp;IF(ДАННЫЕ!$CL1124&gt;0,IF(YEAR(ДАННЫЕ!$F$1)&gt;YEAR(ДАННЫЕ!$CL1124),11,12),0)</f>
        <v>03mf0zpihbeCD0g0dlav0kstb0PPc0x0n0u0z0</v>
      </c>
      <c r="K1124" s="28" t="str">
        <f ca="1">ДАННЫЕ!$I1124&amp;"x"&amp;B1124&amp;"w"&amp;IF(T1124+ДАННЫЕ!AD1124+ДАННЫЕ!AE1124+ДАННЫЕ!AF1124+ДАННЫЕ!AG1124+ДАННЫЕ!AH1124+ДАННЫЕ!$AL1124+ДАННЫЕ!AI1124+ДАННЫЕ!AJ1124+ДАННЫЕ!AK1124+ДАННЫЕ!AP1124+ДАННЫЕ!AQ1124+ДАННЫЕ!AR1124+ДАННЫЕ!$AM1124+ДАННЫЕ!$AN1124+ДАННЫЕ!AS1124+ДАННЫЕ!AT1124&gt;0,1,0)&amp;IF(OR(T1124=2,ДАННЫЕ!AD1124=2,ДАННЫЕ!AE1124=2,ДАННЫЕ!AF1124=2,ДАННЫЕ!AG1124=2,ДАННЫЕ!AH1124=2,ДАННЫЕ!$AL1124=2,ДАННЫЕ!AI1124=2,ДАННЫЕ!AJ1124=2,ДАННЫЕ!AK1124=2,ДАННЫЕ!AP1124=2,ДАННЫЕ!AQ1124=2,ДАННЫЕ!AR1124=2,ДАННЫЕ!$AM1124=2,ДАННЫЕ!$AN1124=2,ДАННЫЕ!AS1124=2,ДАННЫЕ!AT1124=2),2,0)&amp;"t"&amp;IF(T1124&gt;0,"1"&amp;T1124,"00")&amp;"f"&amp;IF(ДАННЫЕ!$AC1124,"1"&amp;ДАННЫЕ!$AC1124,"00")&amp;"b"&amp;IF(ДАННЫЕ!$AD1124,"1"&amp;ДАННЫЕ!$AD1124,"00")&amp;"g"&amp;IF(ДАННЫЕ!$AF1124,"1"&amp;ДАННЫЕ!$AF1124,"00")&amp;"c"&amp;IF(ДАННЫЕ!$AG1124,"1"&amp;ДАННЫЕ!$AG1124,"00")&amp;"i"&amp;IF(ДАННЫЕ!$AH1124,"1"&amp;ДАННЫЕ!$AH1124,"00")&amp;"r"&amp;IF(ДАННЫЕ!$AL1124,"1"&amp;ДАННЫЕ!$AL1124,"00")&amp;"m"&amp;IF(ДАННЫЕ!$AI1124,"1"&amp;ДАННЫЕ!$AI1124,"00")&amp;"hS"&amp;IF(ДАННЫЕ!$AJ1124,"1"&amp;ДАННЫЕ!$AJ1124,"00")&amp;"hZ"&amp;IF(ДАННЫЕ!$AK1124,"1"&amp;ДАННЫЕ!$AK1124,"00")&amp;"p"&amp;IF(ДАННЫЕ!$AP1124,"1"&amp;ДАННЫЕ!$AP1124,"00")&amp;"k"&amp;IF(ДАННЫЕ!$AQ1124,"1"&amp;ДАННЫЕ!$AQ1124,"00")&amp;"z"&amp;IF(ДАННЫЕ!$AR1124,"1"&amp;ДАННЫЕ!$AR1124,"00")&amp;"j"&amp;IF(ДАННЫЕ!$AM1124,"1"&amp;ДАННЫЕ!$AM1124,"00")&amp;"n"&amp;IF(ДАННЫЕ!$AN1124,"1"&amp;ДАННЫЕ!$AN1124,"00")&amp;"E"&amp;ДАННЫЕ!BI1124&amp;"L"&amp;ДАННЫЕ!AO1124&amp;"h"&amp;IF(ДАННЫЕ!$AU1124&gt;0,1,0)&amp;"v"&amp;IF(ДАННЫЕ!$AW1124&gt;0,1,0)&amp;"a"&amp;IF(ДАННЫЕ!$AS1124,"1"&amp;ДАННЫЕ!$AS1124,"00")&amp;"s"&amp;IF(ДАННЫЕ!$AT1124,"1"&amp;ДАННЫЕ!$AT1124,"00")&amp;"u"&amp;IF(ДАННЫЕ!$CJ1124&gt;0,1,0)&amp;"y"&amp;B1124&amp;"d"&amp;H1124&amp;"e"&amp;F1124&amp;G1124</f>
        <v>x0w00t00f00b00g00c00i00r00m00hS00hZ00p00k00z00j00n00ELh0v0a00s00u0y0de</v>
      </c>
      <c r="L1124" s="28" t="str">
        <f ca="1">ДАННЫЕ!$I1124&amp;"VN"&amp;IF(ДАННЫЕ!AW1124&gt;0,11,10)&amp;"CD"&amp;IF(ДАННЫЕ!BF1124&gt;500,16,IF(ДАННЫЕ!BF1124&gt;350,15,IF(ДАННЫЕ!BF1124&gt;=200,14,IF(ДАННЫЕ!BF1124&gt;=100,13,IF(ДАННЫЕ!BF1124&gt;=50,12,IF(ДАННЫЕ!BF1124&gt;0,11,10))))))&amp;"AR"&amp;IF(ДАННЫЕ!BX1124&gt;0,1,0)&amp;"GD"&amp;B1124&amp;"VV"&amp;IF(E1124&gt;=5,IF(E1124&lt;18,1,0),0)</f>
        <v>VN10CD10AR0GD0VV0</v>
      </c>
      <c r="M1124" s="28" t="str">
        <f>ДАННЫЕ!$I1124&amp;"b"&amp;ДАННЫЕ!$BI1124&amp;"r"&amp;ДАННЫЕ!$BJ1124&amp;"CD"&amp;IF(ДАННЫЕ!BF1124&gt;0,IF(ДАННЫЕ!BF1124&lt;200,1,IF(ДАННЫЕ!BF1124&lt;350,2,3)),0)&amp;"h"&amp;IF(ДАННЫЕ!$BK1124+ДАННЫЕ!$BL1124+ДАННЫЕ!$BM1124&gt;0,1,0)&amp;"x"&amp;ДАННЫЕ!$BK1124&amp;"y"&amp;ДАННЫЕ!$BL1124&amp;"z"&amp;ДАННЫЕ!$BM1124&amp;"c"&amp;IF(ДАННЫЕ!$BK1124+ДАННЫЕ!$BL1124+ДАННЫЕ!$BM1124=3,1,0)&amp;"a"&amp;IF(ДАННЫЕ!$BQ1124+ДАННЫЕ!$BR1124&gt;0,1,0)&amp;"d"&amp;ДАННЫЕ!$BQ1124&amp;"v"&amp;ДАННЫЕ!$BR1124&amp;"p"&amp;ДАННЫЕ!$BS1124&amp;"n"&amp;ДАННЫЕ!$BU1124&amp;"t"&amp;ДАННЫЕ!$BV1124&amp;"o"&amp;ДАННЫЕ!$BT1124&amp;"l"&amp;IF(ДАННЫЕ!$BN1124&gt;0,1,0)&amp;ДАННЫЕ!$BN1124&amp;"g"&amp;ДАННЫЕ!$BO1124&amp;"s"&amp;ДАННЫЕ!$BP1124&amp;"DZ"&amp;IF(ДАННЫЕ!B1124-ДАННЫЕ!G1124 &lt; 60,IF(ДАННЫЕ!B1124-ДАННЫЕ!G1124 &gt;= 0,1,0),0)&amp;"u"&amp;IF(ДАННЫЕ!$CJ1124&gt;0,1,0)</f>
        <v>brCD0h0xyzc0a0dvpntol0gsDZ1u0</v>
      </c>
      <c r="N1124" s="28" t="str">
        <f ca="1">ДАННЫЕ!$F1124&amp;ДАННЫЕ!$I1124&amp;"g"&amp;B1124&amp;"cf"&amp;D1124&amp;"a"&amp;IF(ДАННЫЕ!$BX1124&gt;0,1,0)&amp;IF(ДАННЫЕ!$BF1124&gt;500,1,IF(ДАННЫЕ!$BF1124&gt;350,2,IF(ДАННЫЕ!$BF1124&gt;=200,3,IF(ДАННЫЕ!$BF1124&gt;=100,4,IF(ДАННЫЕ!$BF1124&gt;=50,5,IF(ДАННЫЕ!$BF1124&lt;50,6,0))))))&amp;"AR"&amp;IF(DATEDIF(ДАННЫЕ!$BX1124,ДАННЫЕ!$F$1,"y")&gt;1,1,0)&amp;"VG"&amp;IF(ДАННЫЕ!$BH1124="0",1,0)&amp;"o"&amp;IF(T1124+ДАННЫЕ!$AF1124+ДАННЫЕ!$AG1124+ДАННЫЕ!$AH1124+ДАННЫЕ!$AI1124+ДАННЫЕ!$AJ1124+ДАННЫЕ!$AP1124+ДАННЫЕ!$AQ1124+ДАННЫЕ!$AR1124+ДАННЫЕ!$AU1124+ДАННЫЕ!$AW1124+ДАННЫЕ!$AS1124+ДАННЫЕ!$AT1124&gt;0,1,0)&amp;"x"&amp;ДАННЫЕ!$AG1124&amp;"p"&amp;IF(ДАННЫЕ!$BY1124&gt;0,1,0)&amp;"v"&amp;IF(ДАННЫЕ!$BZ1124&gt;0,1,0)&amp;"n"&amp;ДАННЫЕ!$CA1124&amp;"t"&amp;ДАННЫЕ!$AY1124&amp;"k"&amp;ДАННЫЕ!$CB1124&amp;"q"&amp;ДАННЫЕ!$CC1124&amp;"w"&amp;ДАННЫЕ!$CD1124&amp;"e"&amp;ДАННЫЕ!$CE1124&amp;"m"&amp;ДАННЫЕ!$CF1124&amp;"c"&amp;ДАННЫЕ!$CG1124&amp;"z"&amp;ДАННЫЕ!$CH1124&amp;"d"&amp;IF(H1124=4,1,0)&amp;"s"&amp;IF(ДАННЫЕ!$J1124=1,0,1)&amp;"u"&amp;IF(ДАННЫЕ!$CJ1124&gt;0,1,0)</f>
        <v>g0cf0a06AR1VG0o0xp0v0ntkqwemczd0s1u0</v>
      </c>
      <c r="O1124" s="28" t="str">
        <f>ДАННЫЕ!$I1124&amp;"g"&amp;B1124&amp;A1124&amp;"f"&amp;P1124&amp;"c"&amp;IF(ДАННЫЕ!$U1124&gt;0,1,0)&amp;"s"&amp;IF(ДАННЫЕ!$Q1124&gt;0,IF(YEAR(ДАННЫЕ!$F$1)=YEAR(ДАННЫЕ!$Q1124),IF(MONTH(ДАННЫЕ!$F$1)=MONTH(ДАННЫЕ!$Q1124),111,11),1),0)&amp;"i"&amp;IF(ДАННЫЕ!$R1124+ДАННЫЕ!$S1124+ДАННЫЕ!$T1124=0,0,1)&amp;"h"&amp;IF(ДАННЫЕ!$P1124&gt;0,1,0)&amp;"p"&amp;IF(ДАННЫЕ!$CI1124&gt;0,IF(YEAR(ДАННЫЕ!$F$1)=YEAR(ДАННЫЕ!$CI1124),IF(MONTH(ДАННЫЕ!$F$1)=MONTH(ДАННЫЕ!$CI1124),111,11),1),0)&amp;"d"&amp;IF(ДАННЫЕ!$CJ1124&gt;0,IF(YEAR(ДАННЫЕ!$F$1)=YEAR(ДАННЫЕ!$CJ1124),IF(MONTH(ДАННЫЕ!$F$1)=MONTH(ДАННЫЕ!$CJ1124),111,11),1),0)&amp;"o"&amp;IF(ДАННЫЕ!$CK1124&gt;0,IF(MONTH(ДАННЫЕ!$F$1)=MONTH(ДАННЫЕ!$CK1124),111,11),0)&amp;"v"&amp;IF(ДАННЫЕ!$BE1124&gt;0,IF(MONTH(ДАННЫЕ!$F$1)=MONTH(ДАННЫЕ!$BE1124),111,11),0)</f>
        <v>g00f0c0s0i0h0p0d0o0v0</v>
      </c>
      <c r="P1124" s="15">
        <f t="shared" si="53"/>
        <v>0</v>
      </c>
      <c r="Q1124" s="15">
        <f>IF(ДАННЫЕ!$F$1&gt;ДАННЫЕ!$N1124,IF(YEAR(ДАННЫЕ!$F$1)=YEAR(ДАННЫЕ!M1124),1,0),0)</f>
        <v>0</v>
      </c>
      <c r="R1124" s="15">
        <f>IF(ДАННЫЕ!$F$1&gt;ДАННЫЕ!$N1124,IF(YEAR(ДАННЫЕ!$F$1)=YEAR(ДАННЫЕ!N1124),1,0),0)</f>
        <v>0</v>
      </c>
      <c r="S1124" s="15">
        <f>IF(ДАННЫЕ!$AA1124="2А",1,IF(ДАННЫЕ!$AA1124="2Б",2,IF(ДАННЫЕ!$AA1124="2В",3,IF(ДАННЫЕ!$AA1124=3,4,IF(ДАННЫЕ!$AA1124="4А",5,IF(ДАННЫЕ!$AA1124="4Б",6,IF(ДАННЫЕ!$AA1124="4В",7,IF(ДАННЫЕ!$AA1124=5,8,0))))))))</f>
        <v>0</v>
      </c>
      <c r="T1124" s="15">
        <f>IF(OR(ДАННЫЕ!$AC1124=2,ДАННЫЕ!$AD1124=2,ДАННЫЕ!$AE1124=2),2,IF(OR(ДАННЫЕ!$AC1124=1,ДАННЫЕ!$AD1124=1,ДАННЫЕ!$AE1124=1),1,0))</f>
        <v>0</v>
      </c>
    </row>
    <row r="1125" spans="1:20" x14ac:dyDescent="0.2">
      <c r="A1125" s="78">
        <f>IF(B1125&gt;0,IF(MONTH(ДАННЫЕ!$F$1)=MONTH(ДАННЫЕ!$B1125),1,0),0)</f>
        <v>0</v>
      </c>
      <c r="B1125" s="14">
        <f>IF(ДАННЫЕ!$B1125&gt;0,IF(YEAR(ДАННЫЕ!$F$1)=YEAR(ДАННЫЕ!$B1125),1,0),0)</f>
        <v>0</v>
      </c>
      <c r="C1125" s="14">
        <f>IF(ДАННЫЕ!$CM1125&gt;0,IF(YEAR(ДАННЫЕ!$F$1)=YEAR(ДАННЫЕ!$CM1125),1,0),0)</f>
        <v>0</v>
      </c>
      <c r="D1125" s="14">
        <f>IF(ДАННЫЕ!$CJ1125&gt;0,IF(ДАННЫЕ!$CL1125&gt;ДАННЫЕ!$F$1,1,IF(ДАННЫЕ!$CL1125&gt;0,0,1)),0)</f>
        <v>0</v>
      </c>
      <c r="E1125" s="43" t="str">
        <f ca="1">IF(ДАННЫЕ!$F$1&gt;0,IF(ДАННЫЕ!$G1125&gt;0,DATEDIF(ДАННЫЕ!$G1125,ДАННЫЕ!$F$1,"y"),""),IF(ДАННЫЕ!$G1125&gt;0,DATEDIF(ДАННЫЕ!$G1125,TODAY(),"y"),""))</f>
        <v/>
      </c>
      <c r="F1125" s="43" t="str">
        <f xml:space="preserve"> IF(ДАННЫЕ!$F1125="М",IF(E1125&gt;=18,IF(E1125&lt;60,1,""),""),"")&amp;IF(ДАННЫЕ!$F1125="Ж",IF(E1125&gt;=18,IF(E1125&lt;55,1,""),""),"")</f>
        <v/>
      </c>
      <c r="G1125" s="43" t="str">
        <f xml:space="preserve"> IF(ДАННЫЕ!$F1125="М",IF(E1125&gt;=60,2,""),"")&amp;IF(ДАННЫЕ!$F1125="Ж",IF(E1125&gt;=55,2,""),"")</f>
        <v/>
      </c>
      <c r="H1125" s="43" t="str">
        <f t="shared" ca="1" si="51"/>
        <v/>
      </c>
      <c r="I1125" s="43" t="str">
        <f t="shared" ca="1" si="52"/>
        <v>03</v>
      </c>
      <c r="J1125" s="28" t="str">
        <f ca="1">ДАННЫЕ!$F1125&amp;H1125&amp;I1125&amp;ДАННЫЕ!$I1125&amp;"m"&amp;IF(ДАННЫЕ!$I1125&gt;0,IF(ДАННЫЕ!$J1125&gt;0,0,1),"")&amp;"f"&amp;IF(ДАННЫЕ!$R1125&gt;0,IF(YEAR(ДАННЫЕ!$F$1)=YEAR(ДАННЫЕ!$R1125),1,0),0)&amp;"z"&amp;ДАННЫЕ!$R1125&amp;"p"&amp;ДАННЫЕ!$S1125&amp;"i"&amp;ДАННЫЕ!$T1125&amp;"h"&amp;ДАННЫЕ!$K1125&amp;"be"&amp;ДАННЫЕ!$BI1125&amp;"CD"&amp;IF(ДАННЫЕ!BF1125&gt;500,4,IF(ДАННЫЕ!BF1125&gt;350,3,IF(ДАННЫЕ!BF1125&gt;200,2,IF(ДАННЫЕ!BF1125&gt;0,1,0))))&amp;"g"&amp;B1125&amp;"d"&amp;H1125&amp;"l"&amp;ДАННЫЕ!AT1125&amp;"a"&amp;ДАННЫЕ!$V1125&amp;"v"&amp;R1125&amp;"k"&amp;ДАННЫЕ!$U1125&amp;"s"&amp;ДАННЫЕ!$Y1125&amp;"t"&amp;ДАННЫЕ!$X1125&amp;"b"&amp;IF(ДАННЫЕ!$Q1125&gt;1,1,0)&amp;"PP"&amp;ДАННЫЕ!Z1125&amp;"c"&amp;S1125&amp;"x"&amp;IF(ДАННЫЕ!$BY1125&gt;0,IF(YEAR(ДАННЫЕ!$F$1)=YEAR(ДАННЫЕ!$BY1125),1,0),0)&amp;"n"&amp;IF(ДАННЫЕ!$BZ1125&gt;0,IF(YEAR(ДАННЫЕ!$F$1)=YEAR(ДАННЫЕ!$BZ1125),1,0),0)&amp;"u"&amp;D1125&amp;"z"&amp;IF(ДАННЫЕ!$CL1125&gt;0,IF(YEAR(ДАННЫЕ!$F$1)&gt;YEAR(ДАННЫЕ!$CL1125),11,12),0)</f>
        <v>03mf0zpihbeCD0g0dlav0kstb0PPc0x0n0u0z0</v>
      </c>
      <c r="K1125" s="28" t="str">
        <f ca="1">ДАННЫЕ!$I1125&amp;"x"&amp;B1125&amp;"w"&amp;IF(T1125+ДАННЫЕ!AD1125+ДАННЫЕ!AE1125+ДАННЫЕ!AF1125+ДАННЫЕ!AG1125+ДАННЫЕ!AH1125+ДАННЫЕ!$AL1125+ДАННЫЕ!AI1125+ДАННЫЕ!AJ1125+ДАННЫЕ!AK1125+ДАННЫЕ!AP1125+ДАННЫЕ!AQ1125+ДАННЫЕ!AR1125+ДАННЫЕ!$AM1125+ДАННЫЕ!$AN1125+ДАННЫЕ!AS1125+ДАННЫЕ!AT1125&gt;0,1,0)&amp;IF(OR(T1125=2,ДАННЫЕ!AD1125=2,ДАННЫЕ!AE1125=2,ДАННЫЕ!AF1125=2,ДАННЫЕ!AG1125=2,ДАННЫЕ!AH1125=2,ДАННЫЕ!$AL1125=2,ДАННЫЕ!AI1125=2,ДАННЫЕ!AJ1125=2,ДАННЫЕ!AK1125=2,ДАННЫЕ!AP1125=2,ДАННЫЕ!AQ1125=2,ДАННЫЕ!AR1125=2,ДАННЫЕ!$AM1125=2,ДАННЫЕ!$AN1125=2,ДАННЫЕ!AS1125=2,ДАННЫЕ!AT1125=2),2,0)&amp;"t"&amp;IF(T1125&gt;0,"1"&amp;T1125,"00")&amp;"f"&amp;IF(ДАННЫЕ!$AC1125,"1"&amp;ДАННЫЕ!$AC1125,"00")&amp;"b"&amp;IF(ДАННЫЕ!$AD1125,"1"&amp;ДАННЫЕ!$AD1125,"00")&amp;"g"&amp;IF(ДАННЫЕ!$AF1125,"1"&amp;ДАННЫЕ!$AF1125,"00")&amp;"c"&amp;IF(ДАННЫЕ!$AG1125,"1"&amp;ДАННЫЕ!$AG1125,"00")&amp;"i"&amp;IF(ДАННЫЕ!$AH1125,"1"&amp;ДАННЫЕ!$AH1125,"00")&amp;"r"&amp;IF(ДАННЫЕ!$AL1125,"1"&amp;ДАННЫЕ!$AL1125,"00")&amp;"m"&amp;IF(ДАННЫЕ!$AI1125,"1"&amp;ДАННЫЕ!$AI1125,"00")&amp;"hS"&amp;IF(ДАННЫЕ!$AJ1125,"1"&amp;ДАННЫЕ!$AJ1125,"00")&amp;"hZ"&amp;IF(ДАННЫЕ!$AK1125,"1"&amp;ДАННЫЕ!$AK1125,"00")&amp;"p"&amp;IF(ДАННЫЕ!$AP1125,"1"&amp;ДАННЫЕ!$AP1125,"00")&amp;"k"&amp;IF(ДАННЫЕ!$AQ1125,"1"&amp;ДАННЫЕ!$AQ1125,"00")&amp;"z"&amp;IF(ДАННЫЕ!$AR1125,"1"&amp;ДАННЫЕ!$AR1125,"00")&amp;"j"&amp;IF(ДАННЫЕ!$AM1125,"1"&amp;ДАННЫЕ!$AM1125,"00")&amp;"n"&amp;IF(ДАННЫЕ!$AN1125,"1"&amp;ДАННЫЕ!$AN1125,"00")&amp;"E"&amp;ДАННЫЕ!BI1125&amp;"L"&amp;ДАННЫЕ!AO1125&amp;"h"&amp;IF(ДАННЫЕ!$AU1125&gt;0,1,0)&amp;"v"&amp;IF(ДАННЫЕ!$AW1125&gt;0,1,0)&amp;"a"&amp;IF(ДАННЫЕ!$AS1125,"1"&amp;ДАННЫЕ!$AS1125,"00")&amp;"s"&amp;IF(ДАННЫЕ!$AT1125,"1"&amp;ДАННЫЕ!$AT1125,"00")&amp;"u"&amp;IF(ДАННЫЕ!$CJ1125&gt;0,1,0)&amp;"y"&amp;B1125&amp;"d"&amp;H1125&amp;"e"&amp;F1125&amp;G1125</f>
        <v>x0w00t00f00b00g00c00i00r00m00hS00hZ00p00k00z00j00n00ELh0v0a00s00u0y0de</v>
      </c>
      <c r="L1125" s="28" t="str">
        <f ca="1">ДАННЫЕ!$I1125&amp;"VN"&amp;IF(ДАННЫЕ!AW1125&gt;0,11,10)&amp;"CD"&amp;IF(ДАННЫЕ!BF1125&gt;500,16,IF(ДАННЫЕ!BF1125&gt;350,15,IF(ДАННЫЕ!BF1125&gt;=200,14,IF(ДАННЫЕ!BF1125&gt;=100,13,IF(ДАННЫЕ!BF1125&gt;=50,12,IF(ДАННЫЕ!BF1125&gt;0,11,10))))))&amp;"AR"&amp;IF(ДАННЫЕ!BX1125&gt;0,1,0)&amp;"GD"&amp;B1125&amp;"VV"&amp;IF(E1125&gt;=5,IF(E1125&lt;18,1,0),0)</f>
        <v>VN10CD10AR0GD0VV0</v>
      </c>
      <c r="M1125" s="28" t="str">
        <f>ДАННЫЕ!$I1125&amp;"b"&amp;ДАННЫЕ!$BI1125&amp;"r"&amp;ДАННЫЕ!$BJ1125&amp;"CD"&amp;IF(ДАННЫЕ!BF1125&gt;0,IF(ДАННЫЕ!BF1125&lt;200,1,IF(ДАННЫЕ!BF1125&lt;350,2,3)),0)&amp;"h"&amp;IF(ДАННЫЕ!$BK1125+ДАННЫЕ!$BL1125+ДАННЫЕ!$BM1125&gt;0,1,0)&amp;"x"&amp;ДАННЫЕ!$BK1125&amp;"y"&amp;ДАННЫЕ!$BL1125&amp;"z"&amp;ДАННЫЕ!$BM1125&amp;"c"&amp;IF(ДАННЫЕ!$BK1125+ДАННЫЕ!$BL1125+ДАННЫЕ!$BM1125=3,1,0)&amp;"a"&amp;IF(ДАННЫЕ!$BQ1125+ДАННЫЕ!$BR1125&gt;0,1,0)&amp;"d"&amp;ДАННЫЕ!$BQ1125&amp;"v"&amp;ДАННЫЕ!$BR1125&amp;"p"&amp;ДАННЫЕ!$BS1125&amp;"n"&amp;ДАННЫЕ!$BU1125&amp;"t"&amp;ДАННЫЕ!$BV1125&amp;"o"&amp;ДАННЫЕ!$BT1125&amp;"l"&amp;IF(ДАННЫЕ!$BN1125&gt;0,1,0)&amp;ДАННЫЕ!$BN1125&amp;"g"&amp;ДАННЫЕ!$BO1125&amp;"s"&amp;ДАННЫЕ!$BP1125&amp;"DZ"&amp;IF(ДАННЫЕ!B1125-ДАННЫЕ!G1125 &lt; 60,IF(ДАННЫЕ!B1125-ДАННЫЕ!G1125 &gt;= 0,1,0),0)&amp;"u"&amp;IF(ДАННЫЕ!$CJ1125&gt;0,1,0)</f>
        <v>brCD0h0xyzc0a0dvpntol0gsDZ1u0</v>
      </c>
      <c r="N1125" s="28" t="str">
        <f ca="1">ДАННЫЕ!$F1125&amp;ДАННЫЕ!$I1125&amp;"g"&amp;B1125&amp;"cf"&amp;D1125&amp;"a"&amp;IF(ДАННЫЕ!$BX1125&gt;0,1,0)&amp;IF(ДАННЫЕ!$BF1125&gt;500,1,IF(ДАННЫЕ!$BF1125&gt;350,2,IF(ДАННЫЕ!$BF1125&gt;=200,3,IF(ДАННЫЕ!$BF1125&gt;=100,4,IF(ДАННЫЕ!$BF1125&gt;=50,5,IF(ДАННЫЕ!$BF1125&lt;50,6,0))))))&amp;"AR"&amp;IF(DATEDIF(ДАННЫЕ!$BX1125,ДАННЫЕ!$F$1,"y")&gt;1,1,0)&amp;"VG"&amp;IF(ДАННЫЕ!$BH1125="0",1,0)&amp;"o"&amp;IF(T1125+ДАННЫЕ!$AF1125+ДАННЫЕ!$AG1125+ДАННЫЕ!$AH1125+ДАННЫЕ!$AI1125+ДАННЫЕ!$AJ1125+ДАННЫЕ!$AP1125+ДАННЫЕ!$AQ1125+ДАННЫЕ!$AR1125+ДАННЫЕ!$AU1125+ДАННЫЕ!$AW1125+ДАННЫЕ!$AS1125+ДАННЫЕ!$AT1125&gt;0,1,0)&amp;"x"&amp;ДАННЫЕ!$AG1125&amp;"p"&amp;IF(ДАННЫЕ!$BY1125&gt;0,1,0)&amp;"v"&amp;IF(ДАННЫЕ!$BZ1125&gt;0,1,0)&amp;"n"&amp;ДАННЫЕ!$CA1125&amp;"t"&amp;ДАННЫЕ!$AY1125&amp;"k"&amp;ДАННЫЕ!$CB1125&amp;"q"&amp;ДАННЫЕ!$CC1125&amp;"w"&amp;ДАННЫЕ!$CD1125&amp;"e"&amp;ДАННЫЕ!$CE1125&amp;"m"&amp;ДАННЫЕ!$CF1125&amp;"c"&amp;ДАННЫЕ!$CG1125&amp;"z"&amp;ДАННЫЕ!$CH1125&amp;"d"&amp;IF(H1125=4,1,0)&amp;"s"&amp;IF(ДАННЫЕ!$J1125=1,0,1)&amp;"u"&amp;IF(ДАННЫЕ!$CJ1125&gt;0,1,0)</f>
        <v>g0cf0a06AR1VG0o0xp0v0ntkqwemczd0s1u0</v>
      </c>
      <c r="O1125" s="28" t="str">
        <f>ДАННЫЕ!$I1125&amp;"g"&amp;B1125&amp;A1125&amp;"f"&amp;P1125&amp;"c"&amp;IF(ДАННЫЕ!$U1125&gt;0,1,0)&amp;"s"&amp;IF(ДАННЫЕ!$Q1125&gt;0,IF(YEAR(ДАННЫЕ!$F$1)=YEAR(ДАННЫЕ!$Q1125),IF(MONTH(ДАННЫЕ!$F$1)=MONTH(ДАННЫЕ!$Q1125),111,11),1),0)&amp;"i"&amp;IF(ДАННЫЕ!$R1125+ДАННЫЕ!$S1125+ДАННЫЕ!$T1125=0,0,1)&amp;"h"&amp;IF(ДАННЫЕ!$P1125&gt;0,1,0)&amp;"p"&amp;IF(ДАННЫЕ!$CI1125&gt;0,IF(YEAR(ДАННЫЕ!$F$1)=YEAR(ДАННЫЕ!$CI1125),IF(MONTH(ДАННЫЕ!$F$1)=MONTH(ДАННЫЕ!$CI1125),111,11),1),0)&amp;"d"&amp;IF(ДАННЫЕ!$CJ1125&gt;0,IF(YEAR(ДАННЫЕ!$F$1)=YEAR(ДАННЫЕ!$CJ1125),IF(MONTH(ДАННЫЕ!$F$1)=MONTH(ДАННЫЕ!$CJ1125),111,11),1),0)&amp;"o"&amp;IF(ДАННЫЕ!$CK1125&gt;0,IF(MONTH(ДАННЫЕ!$F$1)=MONTH(ДАННЫЕ!$CK1125),111,11),0)&amp;"v"&amp;IF(ДАННЫЕ!$BE1125&gt;0,IF(MONTH(ДАННЫЕ!$F$1)=MONTH(ДАННЫЕ!$BE1125),111,11),0)</f>
        <v>g00f0c0s0i0h0p0d0o0v0</v>
      </c>
      <c r="P1125" s="15">
        <f t="shared" si="53"/>
        <v>0</v>
      </c>
      <c r="Q1125" s="15">
        <f>IF(ДАННЫЕ!$F$1&gt;ДАННЫЕ!$N1125,IF(YEAR(ДАННЫЕ!$F$1)=YEAR(ДАННЫЕ!M1125),1,0),0)</f>
        <v>0</v>
      </c>
      <c r="R1125" s="15">
        <f>IF(ДАННЫЕ!$F$1&gt;ДАННЫЕ!$N1125,IF(YEAR(ДАННЫЕ!$F$1)=YEAR(ДАННЫЕ!N1125),1,0),0)</f>
        <v>0</v>
      </c>
      <c r="S1125" s="15">
        <f>IF(ДАННЫЕ!$AA1125="2А",1,IF(ДАННЫЕ!$AA1125="2Б",2,IF(ДАННЫЕ!$AA1125="2В",3,IF(ДАННЫЕ!$AA1125=3,4,IF(ДАННЫЕ!$AA1125="4А",5,IF(ДАННЫЕ!$AA1125="4Б",6,IF(ДАННЫЕ!$AA1125="4В",7,IF(ДАННЫЕ!$AA1125=5,8,0))))))))</f>
        <v>0</v>
      </c>
      <c r="T1125" s="15">
        <f>IF(OR(ДАННЫЕ!$AC1125=2,ДАННЫЕ!$AD1125=2,ДАННЫЕ!$AE1125=2),2,IF(OR(ДАННЫЕ!$AC1125=1,ДАННЫЕ!$AD1125=1,ДАННЫЕ!$AE1125=1),1,0))</f>
        <v>0</v>
      </c>
    </row>
    <row r="1126" spans="1:20" x14ac:dyDescent="0.2">
      <c r="A1126" s="78">
        <f>IF(B1126&gt;0,IF(MONTH(ДАННЫЕ!$F$1)=MONTH(ДАННЫЕ!$B1126),1,0),0)</f>
        <v>0</v>
      </c>
      <c r="B1126" s="14">
        <f>IF(ДАННЫЕ!$B1126&gt;0,IF(YEAR(ДАННЫЕ!$F$1)=YEAR(ДАННЫЕ!$B1126),1,0),0)</f>
        <v>0</v>
      </c>
      <c r="C1126" s="14">
        <f>IF(ДАННЫЕ!$CM1126&gt;0,IF(YEAR(ДАННЫЕ!$F$1)=YEAR(ДАННЫЕ!$CM1126),1,0),0)</f>
        <v>0</v>
      </c>
      <c r="D1126" s="14">
        <f>IF(ДАННЫЕ!$CJ1126&gt;0,IF(ДАННЫЕ!$CL1126&gt;ДАННЫЕ!$F$1,1,IF(ДАННЫЕ!$CL1126&gt;0,0,1)),0)</f>
        <v>0</v>
      </c>
      <c r="E1126" s="43" t="str">
        <f ca="1">IF(ДАННЫЕ!$F$1&gt;0,IF(ДАННЫЕ!$G1126&gt;0,DATEDIF(ДАННЫЕ!$G1126,ДАННЫЕ!$F$1,"y"),""),IF(ДАННЫЕ!$G1126&gt;0,DATEDIF(ДАННЫЕ!$G1126,TODAY(),"y"),""))</f>
        <v/>
      </c>
      <c r="F1126" s="43" t="str">
        <f xml:space="preserve"> IF(ДАННЫЕ!$F1126="М",IF(E1126&gt;=18,IF(E1126&lt;60,1,""),""),"")&amp;IF(ДАННЫЕ!$F1126="Ж",IF(E1126&gt;=18,IF(E1126&lt;55,1,""),""),"")</f>
        <v/>
      </c>
      <c r="G1126" s="43" t="str">
        <f xml:space="preserve"> IF(ДАННЫЕ!$F1126="М",IF(E1126&gt;=60,2,""),"")&amp;IF(ДАННЫЕ!$F1126="Ж",IF(E1126&gt;=55,2,""),"")</f>
        <v/>
      </c>
      <c r="H1126" s="43" t="str">
        <f t="shared" ca="1" si="51"/>
        <v/>
      </c>
      <c r="I1126" s="43" t="str">
        <f t="shared" ca="1" si="52"/>
        <v>03</v>
      </c>
      <c r="J1126" s="28" t="str">
        <f ca="1">ДАННЫЕ!$F1126&amp;H1126&amp;I1126&amp;ДАННЫЕ!$I1126&amp;"m"&amp;IF(ДАННЫЕ!$I1126&gt;0,IF(ДАННЫЕ!$J1126&gt;0,0,1),"")&amp;"f"&amp;IF(ДАННЫЕ!$R1126&gt;0,IF(YEAR(ДАННЫЕ!$F$1)=YEAR(ДАННЫЕ!$R1126),1,0),0)&amp;"z"&amp;ДАННЫЕ!$R1126&amp;"p"&amp;ДАННЫЕ!$S1126&amp;"i"&amp;ДАННЫЕ!$T1126&amp;"h"&amp;ДАННЫЕ!$K1126&amp;"be"&amp;ДАННЫЕ!$BI1126&amp;"CD"&amp;IF(ДАННЫЕ!BF1126&gt;500,4,IF(ДАННЫЕ!BF1126&gt;350,3,IF(ДАННЫЕ!BF1126&gt;200,2,IF(ДАННЫЕ!BF1126&gt;0,1,0))))&amp;"g"&amp;B1126&amp;"d"&amp;H1126&amp;"l"&amp;ДАННЫЕ!AT1126&amp;"a"&amp;ДАННЫЕ!$V1126&amp;"v"&amp;R1126&amp;"k"&amp;ДАННЫЕ!$U1126&amp;"s"&amp;ДАННЫЕ!$Y1126&amp;"t"&amp;ДАННЫЕ!$X1126&amp;"b"&amp;IF(ДАННЫЕ!$Q1126&gt;1,1,0)&amp;"PP"&amp;ДАННЫЕ!Z1126&amp;"c"&amp;S1126&amp;"x"&amp;IF(ДАННЫЕ!$BY1126&gt;0,IF(YEAR(ДАННЫЕ!$F$1)=YEAR(ДАННЫЕ!$BY1126),1,0),0)&amp;"n"&amp;IF(ДАННЫЕ!$BZ1126&gt;0,IF(YEAR(ДАННЫЕ!$F$1)=YEAR(ДАННЫЕ!$BZ1126),1,0),0)&amp;"u"&amp;D1126&amp;"z"&amp;IF(ДАННЫЕ!$CL1126&gt;0,IF(YEAR(ДАННЫЕ!$F$1)&gt;YEAR(ДАННЫЕ!$CL1126),11,12),0)</f>
        <v>03mf0zpihbeCD0g0dlav0kstb0PPc0x0n0u0z0</v>
      </c>
      <c r="K1126" s="28" t="str">
        <f ca="1">ДАННЫЕ!$I1126&amp;"x"&amp;B1126&amp;"w"&amp;IF(T1126+ДАННЫЕ!AD1126+ДАННЫЕ!AE1126+ДАННЫЕ!AF1126+ДАННЫЕ!AG1126+ДАННЫЕ!AH1126+ДАННЫЕ!$AL1126+ДАННЫЕ!AI1126+ДАННЫЕ!AJ1126+ДАННЫЕ!AK1126+ДАННЫЕ!AP1126+ДАННЫЕ!AQ1126+ДАННЫЕ!AR1126+ДАННЫЕ!$AM1126+ДАННЫЕ!$AN1126+ДАННЫЕ!AS1126+ДАННЫЕ!AT1126&gt;0,1,0)&amp;IF(OR(T1126=2,ДАННЫЕ!AD1126=2,ДАННЫЕ!AE1126=2,ДАННЫЕ!AF1126=2,ДАННЫЕ!AG1126=2,ДАННЫЕ!AH1126=2,ДАННЫЕ!$AL1126=2,ДАННЫЕ!AI1126=2,ДАННЫЕ!AJ1126=2,ДАННЫЕ!AK1126=2,ДАННЫЕ!AP1126=2,ДАННЫЕ!AQ1126=2,ДАННЫЕ!AR1126=2,ДАННЫЕ!$AM1126=2,ДАННЫЕ!$AN1126=2,ДАННЫЕ!AS1126=2,ДАННЫЕ!AT1126=2),2,0)&amp;"t"&amp;IF(T1126&gt;0,"1"&amp;T1126,"00")&amp;"f"&amp;IF(ДАННЫЕ!$AC1126,"1"&amp;ДАННЫЕ!$AC1126,"00")&amp;"b"&amp;IF(ДАННЫЕ!$AD1126,"1"&amp;ДАННЫЕ!$AD1126,"00")&amp;"g"&amp;IF(ДАННЫЕ!$AF1126,"1"&amp;ДАННЫЕ!$AF1126,"00")&amp;"c"&amp;IF(ДАННЫЕ!$AG1126,"1"&amp;ДАННЫЕ!$AG1126,"00")&amp;"i"&amp;IF(ДАННЫЕ!$AH1126,"1"&amp;ДАННЫЕ!$AH1126,"00")&amp;"r"&amp;IF(ДАННЫЕ!$AL1126,"1"&amp;ДАННЫЕ!$AL1126,"00")&amp;"m"&amp;IF(ДАННЫЕ!$AI1126,"1"&amp;ДАННЫЕ!$AI1126,"00")&amp;"hS"&amp;IF(ДАННЫЕ!$AJ1126,"1"&amp;ДАННЫЕ!$AJ1126,"00")&amp;"hZ"&amp;IF(ДАННЫЕ!$AK1126,"1"&amp;ДАННЫЕ!$AK1126,"00")&amp;"p"&amp;IF(ДАННЫЕ!$AP1126,"1"&amp;ДАННЫЕ!$AP1126,"00")&amp;"k"&amp;IF(ДАННЫЕ!$AQ1126,"1"&amp;ДАННЫЕ!$AQ1126,"00")&amp;"z"&amp;IF(ДАННЫЕ!$AR1126,"1"&amp;ДАННЫЕ!$AR1126,"00")&amp;"j"&amp;IF(ДАННЫЕ!$AM1126,"1"&amp;ДАННЫЕ!$AM1126,"00")&amp;"n"&amp;IF(ДАННЫЕ!$AN1126,"1"&amp;ДАННЫЕ!$AN1126,"00")&amp;"E"&amp;ДАННЫЕ!BI1126&amp;"L"&amp;ДАННЫЕ!AO1126&amp;"h"&amp;IF(ДАННЫЕ!$AU1126&gt;0,1,0)&amp;"v"&amp;IF(ДАННЫЕ!$AW1126&gt;0,1,0)&amp;"a"&amp;IF(ДАННЫЕ!$AS1126,"1"&amp;ДАННЫЕ!$AS1126,"00")&amp;"s"&amp;IF(ДАННЫЕ!$AT1126,"1"&amp;ДАННЫЕ!$AT1126,"00")&amp;"u"&amp;IF(ДАННЫЕ!$CJ1126&gt;0,1,0)&amp;"y"&amp;B1126&amp;"d"&amp;H1126&amp;"e"&amp;F1126&amp;G1126</f>
        <v>x0w00t00f00b00g00c00i00r00m00hS00hZ00p00k00z00j00n00ELh0v0a00s00u0y0de</v>
      </c>
      <c r="L1126" s="28" t="str">
        <f ca="1">ДАННЫЕ!$I1126&amp;"VN"&amp;IF(ДАННЫЕ!AW1126&gt;0,11,10)&amp;"CD"&amp;IF(ДАННЫЕ!BF1126&gt;500,16,IF(ДАННЫЕ!BF1126&gt;350,15,IF(ДАННЫЕ!BF1126&gt;=200,14,IF(ДАННЫЕ!BF1126&gt;=100,13,IF(ДАННЫЕ!BF1126&gt;=50,12,IF(ДАННЫЕ!BF1126&gt;0,11,10))))))&amp;"AR"&amp;IF(ДАННЫЕ!BX1126&gt;0,1,0)&amp;"GD"&amp;B1126&amp;"VV"&amp;IF(E1126&gt;=5,IF(E1126&lt;18,1,0),0)</f>
        <v>VN10CD10AR0GD0VV0</v>
      </c>
      <c r="M1126" s="28" t="str">
        <f>ДАННЫЕ!$I1126&amp;"b"&amp;ДАННЫЕ!$BI1126&amp;"r"&amp;ДАННЫЕ!$BJ1126&amp;"CD"&amp;IF(ДАННЫЕ!BF1126&gt;0,IF(ДАННЫЕ!BF1126&lt;200,1,IF(ДАННЫЕ!BF1126&lt;350,2,3)),0)&amp;"h"&amp;IF(ДАННЫЕ!$BK1126+ДАННЫЕ!$BL1126+ДАННЫЕ!$BM1126&gt;0,1,0)&amp;"x"&amp;ДАННЫЕ!$BK1126&amp;"y"&amp;ДАННЫЕ!$BL1126&amp;"z"&amp;ДАННЫЕ!$BM1126&amp;"c"&amp;IF(ДАННЫЕ!$BK1126+ДАННЫЕ!$BL1126+ДАННЫЕ!$BM1126=3,1,0)&amp;"a"&amp;IF(ДАННЫЕ!$BQ1126+ДАННЫЕ!$BR1126&gt;0,1,0)&amp;"d"&amp;ДАННЫЕ!$BQ1126&amp;"v"&amp;ДАННЫЕ!$BR1126&amp;"p"&amp;ДАННЫЕ!$BS1126&amp;"n"&amp;ДАННЫЕ!$BU1126&amp;"t"&amp;ДАННЫЕ!$BV1126&amp;"o"&amp;ДАННЫЕ!$BT1126&amp;"l"&amp;IF(ДАННЫЕ!$BN1126&gt;0,1,0)&amp;ДАННЫЕ!$BN1126&amp;"g"&amp;ДАННЫЕ!$BO1126&amp;"s"&amp;ДАННЫЕ!$BP1126&amp;"DZ"&amp;IF(ДАННЫЕ!B1126-ДАННЫЕ!G1126 &lt; 60,IF(ДАННЫЕ!B1126-ДАННЫЕ!G1126 &gt;= 0,1,0),0)&amp;"u"&amp;IF(ДАННЫЕ!$CJ1126&gt;0,1,0)</f>
        <v>brCD0h0xyzc0a0dvpntol0gsDZ1u0</v>
      </c>
      <c r="N1126" s="28" t="str">
        <f ca="1">ДАННЫЕ!$F1126&amp;ДАННЫЕ!$I1126&amp;"g"&amp;B1126&amp;"cf"&amp;D1126&amp;"a"&amp;IF(ДАННЫЕ!$BX1126&gt;0,1,0)&amp;IF(ДАННЫЕ!$BF1126&gt;500,1,IF(ДАННЫЕ!$BF1126&gt;350,2,IF(ДАННЫЕ!$BF1126&gt;=200,3,IF(ДАННЫЕ!$BF1126&gt;=100,4,IF(ДАННЫЕ!$BF1126&gt;=50,5,IF(ДАННЫЕ!$BF1126&lt;50,6,0))))))&amp;"AR"&amp;IF(DATEDIF(ДАННЫЕ!$BX1126,ДАННЫЕ!$F$1,"y")&gt;1,1,0)&amp;"VG"&amp;IF(ДАННЫЕ!$BH1126="0",1,0)&amp;"o"&amp;IF(T1126+ДАННЫЕ!$AF1126+ДАННЫЕ!$AG1126+ДАННЫЕ!$AH1126+ДАННЫЕ!$AI1126+ДАННЫЕ!$AJ1126+ДАННЫЕ!$AP1126+ДАННЫЕ!$AQ1126+ДАННЫЕ!$AR1126+ДАННЫЕ!$AU1126+ДАННЫЕ!$AW1126+ДАННЫЕ!$AS1126+ДАННЫЕ!$AT1126&gt;0,1,0)&amp;"x"&amp;ДАННЫЕ!$AG1126&amp;"p"&amp;IF(ДАННЫЕ!$BY1126&gt;0,1,0)&amp;"v"&amp;IF(ДАННЫЕ!$BZ1126&gt;0,1,0)&amp;"n"&amp;ДАННЫЕ!$CA1126&amp;"t"&amp;ДАННЫЕ!$AY1126&amp;"k"&amp;ДАННЫЕ!$CB1126&amp;"q"&amp;ДАННЫЕ!$CC1126&amp;"w"&amp;ДАННЫЕ!$CD1126&amp;"e"&amp;ДАННЫЕ!$CE1126&amp;"m"&amp;ДАННЫЕ!$CF1126&amp;"c"&amp;ДАННЫЕ!$CG1126&amp;"z"&amp;ДАННЫЕ!$CH1126&amp;"d"&amp;IF(H1126=4,1,0)&amp;"s"&amp;IF(ДАННЫЕ!$J1126=1,0,1)&amp;"u"&amp;IF(ДАННЫЕ!$CJ1126&gt;0,1,0)</f>
        <v>g0cf0a06AR1VG0o0xp0v0ntkqwemczd0s1u0</v>
      </c>
      <c r="O1126" s="28" t="str">
        <f>ДАННЫЕ!$I1126&amp;"g"&amp;B1126&amp;A1126&amp;"f"&amp;P1126&amp;"c"&amp;IF(ДАННЫЕ!$U1126&gt;0,1,0)&amp;"s"&amp;IF(ДАННЫЕ!$Q1126&gt;0,IF(YEAR(ДАННЫЕ!$F$1)=YEAR(ДАННЫЕ!$Q1126),IF(MONTH(ДАННЫЕ!$F$1)=MONTH(ДАННЫЕ!$Q1126),111,11),1),0)&amp;"i"&amp;IF(ДАННЫЕ!$R1126+ДАННЫЕ!$S1126+ДАННЫЕ!$T1126=0,0,1)&amp;"h"&amp;IF(ДАННЫЕ!$P1126&gt;0,1,0)&amp;"p"&amp;IF(ДАННЫЕ!$CI1126&gt;0,IF(YEAR(ДАННЫЕ!$F$1)=YEAR(ДАННЫЕ!$CI1126),IF(MONTH(ДАННЫЕ!$F$1)=MONTH(ДАННЫЕ!$CI1126),111,11),1),0)&amp;"d"&amp;IF(ДАННЫЕ!$CJ1126&gt;0,IF(YEAR(ДАННЫЕ!$F$1)=YEAR(ДАННЫЕ!$CJ1126),IF(MONTH(ДАННЫЕ!$F$1)=MONTH(ДАННЫЕ!$CJ1126),111,11),1),0)&amp;"o"&amp;IF(ДАННЫЕ!$CK1126&gt;0,IF(MONTH(ДАННЫЕ!$F$1)=MONTH(ДАННЫЕ!$CK1126),111,11),0)&amp;"v"&amp;IF(ДАННЫЕ!$BE1126&gt;0,IF(MONTH(ДАННЫЕ!$F$1)=MONTH(ДАННЫЕ!$BE1126),111,11),0)</f>
        <v>g00f0c0s0i0h0p0d0o0v0</v>
      </c>
      <c r="P1126" s="15">
        <f t="shared" si="53"/>
        <v>0</v>
      </c>
      <c r="Q1126" s="15">
        <f>IF(ДАННЫЕ!$F$1&gt;ДАННЫЕ!$N1126,IF(YEAR(ДАННЫЕ!$F$1)=YEAR(ДАННЫЕ!M1126),1,0),0)</f>
        <v>0</v>
      </c>
      <c r="R1126" s="15">
        <f>IF(ДАННЫЕ!$F$1&gt;ДАННЫЕ!$N1126,IF(YEAR(ДАННЫЕ!$F$1)=YEAR(ДАННЫЕ!N1126),1,0),0)</f>
        <v>0</v>
      </c>
      <c r="S1126" s="15">
        <f>IF(ДАННЫЕ!$AA1126="2А",1,IF(ДАННЫЕ!$AA1126="2Б",2,IF(ДАННЫЕ!$AA1126="2В",3,IF(ДАННЫЕ!$AA1126=3,4,IF(ДАННЫЕ!$AA1126="4А",5,IF(ДАННЫЕ!$AA1126="4Б",6,IF(ДАННЫЕ!$AA1126="4В",7,IF(ДАННЫЕ!$AA1126=5,8,0))))))))</f>
        <v>0</v>
      </c>
      <c r="T1126" s="15">
        <f>IF(OR(ДАННЫЕ!$AC1126=2,ДАННЫЕ!$AD1126=2,ДАННЫЕ!$AE1126=2),2,IF(OR(ДАННЫЕ!$AC1126=1,ДАННЫЕ!$AD1126=1,ДАННЫЕ!$AE1126=1),1,0))</f>
        <v>0</v>
      </c>
    </row>
    <row r="1127" spans="1:20" x14ac:dyDescent="0.2">
      <c r="A1127" s="78">
        <f>IF(B1127&gt;0,IF(MONTH(ДАННЫЕ!$F$1)=MONTH(ДАННЫЕ!$B1127),1,0),0)</f>
        <v>0</v>
      </c>
      <c r="B1127" s="14">
        <f>IF(ДАННЫЕ!$B1127&gt;0,IF(YEAR(ДАННЫЕ!$F$1)=YEAR(ДАННЫЕ!$B1127),1,0),0)</f>
        <v>0</v>
      </c>
      <c r="C1127" s="14">
        <f>IF(ДАННЫЕ!$CM1127&gt;0,IF(YEAR(ДАННЫЕ!$F$1)=YEAR(ДАННЫЕ!$CM1127),1,0),0)</f>
        <v>0</v>
      </c>
      <c r="D1127" s="14">
        <f>IF(ДАННЫЕ!$CJ1127&gt;0,IF(ДАННЫЕ!$CL1127&gt;ДАННЫЕ!$F$1,1,IF(ДАННЫЕ!$CL1127&gt;0,0,1)),0)</f>
        <v>0</v>
      </c>
      <c r="E1127" s="43" t="str">
        <f ca="1">IF(ДАННЫЕ!$F$1&gt;0,IF(ДАННЫЕ!$G1127&gt;0,DATEDIF(ДАННЫЕ!$G1127,ДАННЫЕ!$F$1,"y"),""),IF(ДАННЫЕ!$G1127&gt;0,DATEDIF(ДАННЫЕ!$G1127,TODAY(),"y"),""))</f>
        <v/>
      </c>
      <c r="F1127" s="43" t="str">
        <f xml:space="preserve"> IF(ДАННЫЕ!$F1127="М",IF(E1127&gt;=18,IF(E1127&lt;60,1,""),""),"")&amp;IF(ДАННЫЕ!$F1127="Ж",IF(E1127&gt;=18,IF(E1127&lt;55,1,""),""),"")</f>
        <v/>
      </c>
      <c r="G1127" s="43" t="str">
        <f xml:space="preserve"> IF(ДАННЫЕ!$F1127="М",IF(E1127&gt;=60,2,""),"")&amp;IF(ДАННЫЕ!$F1127="Ж",IF(E1127&gt;=55,2,""),"")</f>
        <v/>
      </c>
      <c r="H1127" s="43" t="str">
        <f t="shared" ca="1" si="51"/>
        <v/>
      </c>
      <c r="I1127" s="43" t="str">
        <f t="shared" ca="1" si="52"/>
        <v>03</v>
      </c>
      <c r="J1127" s="28" t="str">
        <f ca="1">ДАННЫЕ!$F1127&amp;H1127&amp;I1127&amp;ДАННЫЕ!$I1127&amp;"m"&amp;IF(ДАННЫЕ!$I1127&gt;0,IF(ДАННЫЕ!$J1127&gt;0,0,1),"")&amp;"f"&amp;IF(ДАННЫЕ!$R1127&gt;0,IF(YEAR(ДАННЫЕ!$F$1)=YEAR(ДАННЫЕ!$R1127),1,0),0)&amp;"z"&amp;ДАННЫЕ!$R1127&amp;"p"&amp;ДАННЫЕ!$S1127&amp;"i"&amp;ДАННЫЕ!$T1127&amp;"h"&amp;ДАННЫЕ!$K1127&amp;"be"&amp;ДАННЫЕ!$BI1127&amp;"CD"&amp;IF(ДАННЫЕ!BF1127&gt;500,4,IF(ДАННЫЕ!BF1127&gt;350,3,IF(ДАННЫЕ!BF1127&gt;200,2,IF(ДАННЫЕ!BF1127&gt;0,1,0))))&amp;"g"&amp;B1127&amp;"d"&amp;H1127&amp;"l"&amp;ДАННЫЕ!AT1127&amp;"a"&amp;ДАННЫЕ!$V1127&amp;"v"&amp;R1127&amp;"k"&amp;ДАННЫЕ!$U1127&amp;"s"&amp;ДАННЫЕ!$Y1127&amp;"t"&amp;ДАННЫЕ!$X1127&amp;"b"&amp;IF(ДАННЫЕ!$Q1127&gt;1,1,0)&amp;"PP"&amp;ДАННЫЕ!Z1127&amp;"c"&amp;S1127&amp;"x"&amp;IF(ДАННЫЕ!$BY1127&gt;0,IF(YEAR(ДАННЫЕ!$F$1)=YEAR(ДАННЫЕ!$BY1127),1,0),0)&amp;"n"&amp;IF(ДАННЫЕ!$BZ1127&gt;0,IF(YEAR(ДАННЫЕ!$F$1)=YEAR(ДАННЫЕ!$BZ1127),1,0),0)&amp;"u"&amp;D1127&amp;"z"&amp;IF(ДАННЫЕ!$CL1127&gt;0,IF(YEAR(ДАННЫЕ!$F$1)&gt;YEAR(ДАННЫЕ!$CL1127),11,12),0)</f>
        <v>03mf0zpihbeCD0g0dlav0kstb0PPc0x0n0u0z0</v>
      </c>
      <c r="K1127" s="28" t="str">
        <f ca="1">ДАННЫЕ!$I1127&amp;"x"&amp;B1127&amp;"w"&amp;IF(T1127+ДАННЫЕ!AD1127+ДАННЫЕ!AE1127+ДАННЫЕ!AF1127+ДАННЫЕ!AG1127+ДАННЫЕ!AH1127+ДАННЫЕ!$AL1127+ДАННЫЕ!AI1127+ДАННЫЕ!AJ1127+ДАННЫЕ!AK1127+ДАННЫЕ!AP1127+ДАННЫЕ!AQ1127+ДАННЫЕ!AR1127+ДАННЫЕ!$AM1127+ДАННЫЕ!$AN1127+ДАННЫЕ!AS1127+ДАННЫЕ!AT1127&gt;0,1,0)&amp;IF(OR(T1127=2,ДАННЫЕ!AD1127=2,ДАННЫЕ!AE1127=2,ДАННЫЕ!AF1127=2,ДАННЫЕ!AG1127=2,ДАННЫЕ!AH1127=2,ДАННЫЕ!$AL1127=2,ДАННЫЕ!AI1127=2,ДАННЫЕ!AJ1127=2,ДАННЫЕ!AK1127=2,ДАННЫЕ!AP1127=2,ДАННЫЕ!AQ1127=2,ДАННЫЕ!AR1127=2,ДАННЫЕ!$AM1127=2,ДАННЫЕ!$AN1127=2,ДАННЫЕ!AS1127=2,ДАННЫЕ!AT1127=2),2,0)&amp;"t"&amp;IF(T1127&gt;0,"1"&amp;T1127,"00")&amp;"f"&amp;IF(ДАННЫЕ!$AC1127,"1"&amp;ДАННЫЕ!$AC1127,"00")&amp;"b"&amp;IF(ДАННЫЕ!$AD1127,"1"&amp;ДАННЫЕ!$AD1127,"00")&amp;"g"&amp;IF(ДАННЫЕ!$AF1127,"1"&amp;ДАННЫЕ!$AF1127,"00")&amp;"c"&amp;IF(ДАННЫЕ!$AG1127,"1"&amp;ДАННЫЕ!$AG1127,"00")&amp;"i"&amp;IF(ДАННЫЕ!$AH1127,"1"&amp;ДАННЫЕ!$AH1127,"00")&amp;"r"&amp;IF(ДАННЫЕ!$AL1127,"1"&amp;ДАННЫЕ!$AL1127,"00")&amp;"m"&amp;IF(ДАННЫЕ!$AI1127,"1"&amp;ДАННЫЕ!$AI1127,"00")&amp;"hS"&amp;IF(ДАННЫЕ!$AJ1127,"1"&amp;ДАННЫЕ!$AJ1127,"00")&amp;"hZ"&amp;IF(ДАННЫЕ!$AK1127,"1"&amp;ДАННЫЕ!$AK1127,"00")&amp;"p"&amp;IF(ДАННЫЕ!$AP1127,"1"&amp;ДАННЫЕ!$AP1127,"00")&amp;"k"&amp;IF(ДАННЫЕ!$AQ1127,"1"&amp;ДАННЫЕ!$AQ1127,"00")&amp;"z"&amp;IF(ДАННЫЕ!$AR1127,"1"&amp;ДАННЫЕ!$AR1127,"00")&amp;"j"&amp;IF(ДАННЫЕ!$AM1127,"1"&amp;ДАННЫЕ!$AM1127,"00")&amp;"n"&amp;IF(ДАННЫЕ!$AN1127,"1"&amp;ДАННЫЕ!$AN1127,"00")&amp;"E"&amp;ДАННЫЕ!BI1127&amp;"L"&amp;ДАННЫЕ!AO1127&amp;"h"&amp;IF(ДАННЫЕ!$AU1127&gt;0,1,0)&amp;"v"&amp;IF(ДАННЫЕ!$AW1127&gt;0,1,0)&amp;"a"&amp;IF(ДАННЫЕ!$AS1127,"1"&amp;ДАННЫЕ!$AS1127,"00")&amp;"s"&amp;IF(ДАННЫЕ!$AT1127,"1"&amp;ДАННЫЕ!$AT1127,"00")&amp;"u"&amp;IF(ДАННЫЕ!$CJ1127&gt;0,1,0)&amp;"y"&amp;B1127&amp;"d"&amp;H1127&amp;"e"&amp;F1127&amp;G1127</f>
        <v>x0w00t00f00b00g00c00i00r00m00hS00hZ00p00k00z00j00n00ELh0v0a00s00u0y0de</v>
      </c>
      <c r="L1127" s="28" t="str">
        <f ca="1">ДАННЫЕ!$I1127&amp;"VN"&amp;IF(ДАННЫЕ!AW1127&gt;0,11,10)&amp;"CD"&amp;IF(ДАННЫЕ!BF1127&gt;500,16,IF(ДАННЫЕ!BF1127&gt;350,15,IF(ДАННЫЕ!BF1127&gt;=200,14,IF(ДАННЫЕ!BF1127&gt;=100,13,IF(ДАННЫЕ!BF1127&gt;=50,12,IF(ДАННЫЕ!BF1127&gt;0,11,10))))))&amp;"AR"&amp;IF(ДАННЫЕ!BX1127&gt;0,1,0)&amp;"GD"&amp;B1127&amp;"VV"&amp;IF(E1127&gt;=5,IF(E1127&lt;18,1,0),0)</f>
        <v>VN10CD10AR0GD0VV0</v>
      </c>
      <c r="M1127" s="28" t="str">
        <f>ДАННЫЕ!$I1127&amp;"b"&amp;ДАННЫЕ!$BI1127&amp;"r"&amp;ДАННЫЕ!$BJ1127&amp;"CD"&amp;IF(ДАННЫЕ!BF1127&gt;0,IF(ДАННЫЕ!BF1127&lt;200,1,IF(ДАННЫЕ!BF1127&lt;350,2,3)),0)&amp;"h"&amp;IF(ДАННЫЕ!$BK1127+ДАННЫЕ!$BL1127+ДАННЫЕ!$BM1127&gt;0,1,0)&amp;"x"&amp;ДАННЫЕ!$BK1127&amp;"y"&amp;ДАННЫЕ!$BL1127&amp;"z"&amp;ДАННЫЕ!$BM1127&amp;"c"&amp;IF(ДАННЫЕ!$BK1127+ДАННЫЕ!$BL1127+ДАННЫЕ!$BM1127=3,1,0)&amp;"a"&amp;IF(ДАННЫЕ!$BQ1127+ДАННЫЕ!$BR1127&gt;0,1,0)&amp;"d"&amp;ДАННЫЕ!$BQ1127&amp;"v"&amp;ДАННЫЕ!$BR1127&amp;"p"&amp;ДАННЫЕ!$BS1127&amp;"n"&amp;ДАННЫЕ!$BU1127&amp;"t"&amp;ДАННЫЕ!$BV1127&amp;"o"&amp;ДАННЫЕ!$BT1127&amp;"l"&amp;IF(ДАННЫЕ!$BN1127&gt;0,1,0)&amp;ДАННЫЕ!$BN1127&amp;"g"&amp;ДАННЫЕ!$BO1127&amp;"s"&amp;ДАННЫЕ!$BP1127&amp;"DZ"&amp;IF(ДАННЫЕ!B1127-ДАННЫЕ!G1127 &lt; 60,IF(ДАННЫЕ!B1127-ДАННЫЕ!G1127 &gt;= 0,1,0),0)&amp;"u"&amp;IF(ДАННЫЕ!$CJ1127&gt;0,1,0)</f>
        <v>brCD0h0xyzc0a0dvpntol0gsDZ1u0</v>
      </c>
      <c r="N1127" s="28" t="str">
        <f ca="1">ДАННЫЕ!$F1127&amp;ДАННЫЕ!$I1127&amp;"g"&amp;B1127&amp;"cf"&amp;D1127&amp;"a"&amp;IF(ДАННЫЕ!$BX1127&gt;0,1,0)&amp;IF(ДАННЫЕ!$BF1127&gt;500,1,IF(ДАННЫЕ!$BF1127&gt;350,2,IF(ДАННЫЕ!$BF1127&gt;=200,3,IF(ДАННЫЕ!$BF1127&gt;=100,4,IF(ДАННЫЕ!$BF1127&gt;=50,5,IF(ДАННЫЕ!$BF1127&lt;50,6,0))))))&amp;"AR"&amp;IF(DATEDIF(ДАННЫЕ!$BX1127,ДАННЫЕ!$F$1,"y")&gt;1,1,0)&amp;"VG"&amp;IF(ДАННЫЕ!$BH1127="0",1,0)&amp;"o"&amp;IF(T1127+ДАННЫЕ!$AF1127+ДАННЫЕ!$AG1127+ДАННЫЕ!$AH1127+ДАННЫЕ!$AI1127+ДАННЫЕ!$AJ1127+ДАННЫЕ!$AP1127+ДАННЫЕ!$AQ1127+ДАННЫЕ!$AR1127+ДАННЫЕ!$AU1127+ДАННЫЕ!$AW1127+ДАННЫЕ!$AS1127+ДАННЫЕ!$AT1127&gt;0,1,0)&amp;"x"&amp;ДАННЫЕ!$AG1127&amp;"p"&amp;IF(ДАННЫЕ!$BY1127&gt;0,1,0)&amp;"v"&amp;IF(ДАННЫЕ!$BZ1127&gt;0,1,0)&amp;"n"&amp;ДАННЫЕ!$CA1127&amp;"t"&amp;ДАННЫЕ!$AY1127&amp;"k"&amp;ДАННЫЕ!$CB1127&amp;"q"&amp;ДАННЫЕ!$CC1127&amp;"w"&amp;ДАННЫЕ!$CD1127&amp;"e"&amp;ДАННЫЕ!$CE1127&amp;"m"&amp;ДАННЫЕ!$CF1127&amp;"c"&amp;ДАННЫЕ!$CG1127&amp;"z"&amp;ДАННЫЕ!$CH1127&amp;"d"&amp;IF(H1127=4,1,0)&amp;"s"&amp;IF(ДАННЫЕ!$J1127=1,0,1)&amp;"u"&amp;IF(ДАННЫЕ!$CJ1127&gt;0,1,0)</f>
        <v>g0cf0a06AR1VG0o0xp0v0ntkqwemczd0s1u0</v>
      </c>
      <c r="O1127" s="28" t="str">
        <f>ДАННЫЕ!$I1127&amp;"g"&amp;B1127&amp;A1127&amp;"f"&amp;P1127&amp;"c"&amp;IF(ДАННЫЕ!$U1127&gt;0,1,0)&amp;"s"&amp;IF(ДАННЫЕ!$Q1127&gt;0,IF(YEAR(ДАННЫЕ!$F$1)=YEAR(ДАННЫЕ!$Q1127),IF(MONTH(ДАННЫЕ!$F$1)=MONTH(ДАННЫЕ!$Q1127),111,11),1),0)&amp;"i"&amp;IF(ДАННЫЕ!$R1127+ДАННЫЕ!$S1127+ДАННЫЕ!$T1127=0,0,1)&amp;"h"&amp;IF(ДАННЫЕ!$P1127&gt;0,1,0)&amp;"p"&amp;IF(ДАННЫЕ!$CI1127&gt;0,IF(YEAR(ДАННЫЕ!$F$1)=YEAR(ДАННЫЕ!$CI1127),IF(MONTH(ДАННЫЕ!$F$1)=MONTH(ДАННЫЕ!$CI1127),111,11),1),0)&amp;"d"&amp;IF(ДАННЫЕ!$CJ1127&gt;0,IF(YEAR(ДАННЫЕ!$F$1)=YEAR(ДАННЫЕ!$CJ1127),IF(MONTH(ДАННЫЕ!$F$1)=MONTH(ДАННЫЕ!$CJ1127),111,11),1),0)&amp;"o"&amp;IF(ДАННЫЕ!$CK1127&gt;0,IF(MONTH(ДАННЫЕ!$F$1)=MONTH(ДАННЫЕ!$CK1127),111,11),0)&amp;"v"&amp;IF(ДАННЫЕ!$BE1127&gt;0,IF(MONTH(ДАННЫЕ!$F$1)=MONTH(ДАННЫЕ!$BE1127),111,11),0)</f>
        <v>g00f0c0s0i0h0p0d0o0v0</v>
      </c>
      <c r="P1127" s="15">
        <f t="shared" si="53"/>
        <v>0</v>
      </c>
      <c r="Q1127" s="15">
        <f>IF(ДАННЫЕ!$F$1&gt;ДАННЫЕ!$N1127,IF(YEAR(ДАННЫЕ!$F$1)=YEAR(ДАННЫЕ!M1127),1,0),0)</f>
        <v>0</v>
      </c>
      <c r="R1127" s="15">
        <f>IF(ДАННЫЕ!$F$1&gt;ДАННЫЕ!$N1127,IF(YEAR(ДАННЫЕ!$F$1)=YEAR(ДАННЫЕ!N1127),1,0),0)</f>
        <v>0</v>
      </c>
      <c r="S1127" s="15">
        <f>IF(ДАННЫЕ!$AA1127="2А",1,IF(ДАННЫЕ!$AA1127="2Б",2,IF(ДАННЫЕ!$AA1127="2В",3,IF(ДАННЫЕ!$AA1127=3,4,IF(ДАННЫЕ!$AA1127="4А",5,IF(ДАННЫЕ!$AA1127="4Б",6,IF(ДАННЫЕ!$AA1127="4В",7,IF(ДАННЫЕ!$AA1127=5,8,0))))))))</f>
        <v>0</v>
      </c>
      <c r="T1127" s="15">
        <f>IF(OR(ДАННЫЕ!$AC1127=2,ДАННЫЕ!$AD1127=2,ДАННЫЕ!$AE1127=2),2,IF(OR(ДАННЫЕ!$AC1127=1,ДАННЫЕ!$AD1127=1,ДАННЫЕ!$AE1127=1),1,0))</f>
        <v>0</v>
      </c>
    </row>
    <row r="1128" spans="1:20" x14ac:dyDescent="0.2">
      <c r="A1128" s="78">
        <f>IF(B1128&gt;0,IF(MONTH(ДАННЫЕ!$F$1)=MONTH(ДАННЫЕ!$B1128),1,0),0)</f>
        <v>0</v>
      </c>
      <c r="B1128" s="14">
        <f>IF(ДАННЫЕ!$B1128&gt;0,IF(YEAR(ДАННЫЕ!$F$1)=YEAR(ДАННЫЕ!$B1128),1,0),0)</f>
        <v>0</v>
      </c>
      <c r="C1128" s="14">
        <f>IF(ДАННЫЕ!$CM1128&gt;0,IF(YEAR(ДАННЫЕ!$F$1)=YEAR(ДАННЫЕ!$CM1128),1,0),0)</f>
        <v>0</v>
      </c>
      <c r="D1128" s="14">
        <f>IF(ДАННЫЕ!$CJ1128&gt;0,IF(ДАННЫЕ!$CL1128&gt;ДАННЫЕ!$F$1,1,IF(ДАННЫЕ!$CL1128&gt;0,0,1)),0)</f>
        <v>0</v>
      </c>
      <c r="E1128" s="43" t="str">
        <f ca="1">IF(ДАННЫЕ!$F$1&gt;0,IF(ДАННЫЕ!$G1128&gt;0,DATEDIF(ДАННЫЕ!$G1128,ДАННЫЕ!$F$1,"y"),""),IF(ДАННЫЕ!$G1128&gt;0,DATEDIF(ДАННЫЕ!$G1128,TODAY(),"y"),""))</f>
        <v/>
      </c>
      <c r="F1128" s="43" t="str">
        <f xml:space="preserve"> IF(ДАННЫЕ!$F1128="М",IF(E1128&gt;=18,IF(E1128&lt;60,1,""),""),"")&amp;IF(ДАННЫЕ!$F1128="Ж",IF(E1128&gt;=18,IF(E1128&lt;55,1,""),""),"")</f>
        <v/>
      </c>
      <c r="G1128" s="43" t="str">
        <f xml:space="preserve"> IF(ДАННЫЕ!$F1128="М",IF(E1128&gt;=60,2,""),"")&amp;IF(ДАННЫЕ!$F1128="Ж",IF(E1128&gt;=55,2,""),"")</f>
        <v/>
      </c>
      <c r="H1128" s="43" t="str">
        <f t="shared" ca="1" si="51"/>
        <v/>
      </c>
      <c r="I1128" s="43" t="str">
        <f t="shared" ca="1" si="52"/>
        <v>03</v>
      </c>
      <c r="J1128" s="28" t="str">
        <f ca="1">ДАННЫЕ!$F1128&amp;H1128&amp;I1128&amp;ДАННЫЕ!$I1128&amp;"m"&amp;IF(ДАННЫЕ!$I1128&gt;0,IF(ДАННЫЕ!$J1128&gt;0,0,1),"")&amp;"f"&amp;IF(ДАННЫЕ!$R1128&gt;0,IF(YEAR(ДАННЫЕ!$F$1)=YEAR(ДАННЫЕ!$R1128),1,0),0)&amp;"z"&amp;ДАННЫЕ!$R1128&amp;"p"&amp;ДАННЫЕ!$S1128&amp;"i"&amp;ДАННЫЕ!$T1128&amp;"h"&amp;ДАННЫЕ!$K1128&amp;"be"&amp;ДАННЫЕ!$BI1128&amp;"CD"&amp;IF(ДАННЫЕ!BF1128&gt;500,4,IF(ДАННЫЕ!BF1128&gt;350,3,IF(ДАННЫЕ!BF1128&gt;200,2,IF(ДАННЫЕ!BF1128&gt;0,1,0))))&amp;"g"&amp;B1128&amp;"d"&amp;H1128&amp;"l"&amp;ДАННЫЕ!AT1128&amp;"a"&amp;ДАННЫЕ!$V1128&amp;"v"&amp;R1128&amp;"k"&amp;ДАННЫЕ!$U1128&amp;"s"&amp;ДАННЫЕ!$Y1128&amp;"t"&amp;ДАННЫЕ!$X1128&amp;"b"&amp;IF(ДАННЫЕ!$Q1128&gt;1,1,0)&amp;"PP"&amp;ДАННЫЕ!Z1128&amp;"c"&amp;S1128&amp;"x"&amp;IF(ДАННЫЕ!$BY1128&gt;0,IF(YEAR(ДАННЫЕ!$F$1)=YEAR(ДАННЫЕ!$BY1128),1,0),0)&amp;"n"&amp;IF(ДАННЫЕ!$BZ1128&gt;0,IF(YEAR(ДАННЫЕ!$F$1)=YEAR(ДАННЫЕ!$BZ1128),1,0),0)&amp;"u"&amp;D1128&amp;"z"&amp;IF(ДАННЫЕ!$CL1128&gt;0,IF(YEAR(ДАННЫЕ!$F$1)&gt;YEAR(ДАННЫЕ!$CL1128),11,12),0)</f>
        <v>03mf0zpihbeCD0g0dlav0kstb0PPc0x0n0u0z0</v>
      </c>
      <c r="K1128" s="28" t="str">
        <f ca="1">ДАННЫЕ!$I1128&amp;"x"&amp;B1128&amp;"w"&amp;IF(T1128+ДАННЫЕ!AD1128+ДАННЫЕ!AE1128+ДАННЫЕ!AF1128+ДАННЫЕ!AG1128+ДАННЫЕ!AH1128+ДАННЫЕ!$AL1128+ДАННЫЕ!AI1128+ДАННЫЕ!AJ1128+ДАННЫЕ!AK1128+ДАННЫЕ!AP1128+ДАННЫЕ!AQ1128+ДАННЫЕ!AR1128+ДАННЫЕ!$AM1128+ДАННЫЕ!$AN1128+ДАННЫЕ!AS1128+ДАННЫЕ!AT1128&gt;0,1,0)&amp;IF(OR(T1128=2,ДАННЫЕ!AD1128=2,ДАННЫЕ!AE1128=2,ДАННЫЕ!AF1128=2,ДАННЫЕ!AG1128=2,ДАННЫЕ!AH1128=2,ДАННЫЕ!$AL1128=2,ДАННЫЕ!AI1128=2,ДАННЫЕ!AJ1128=2,ДАННЫЕ!AK1128=2,ДАННЫЕ!AP1128=2,ДАННЫЕ!AQ1128=2,ДАННЫЕ!AR1128=2,ДАННЫЕ!$AM1128=2,ДАННЫЕ!$AN1128=2,ДАННЫЕ!AS1128=2,ДАННЫЕ!AT1128=2),2,0)&amp;"t"&amp;IF(T1128&gt;0,"1"&amp;T1128,"00")&amp;"f"&amp;IF(ДАННЫЕ!$AC1128,"1"&amp;ДАННЫЕ!$AC1128,"00")&amp;"b"&amp;IF(ДАННЫЕ!$AD1128,"1"&amp;ДАННЫЕ!$AD1128,"00")&amp;"g"&amp;IF(ДАННЫЕ!$AF1128,"1"&amp;ДАННЫЕ!$AF1128,"00")&amp;"c"&amp;IF(ДАННЫЕ!$AG1128,"1"&amp;ДАННЫЕ!$AG1128,"00")&amp;"i"&amp;IF(ДАННЫЕ!$AH1128,"1"&amp;ДАННЫЕ!$AH1128,"00")&amp;"r"&amp;IF(ДАННЫЕ!$AL1128,"1"&amp;ДАННЫЕ!$AL1128,"00")&amp;"m"&amp;IF(ДАННЫЕ!$AI1128,"1"&amp;ДАННЫЕ!$AI1128,"00")&amp;"hS"&amp;IF(ДАННЫЕ!$AJ1128,"1"&amp;ДАННЫЕ!$AJ1128,"00")&amp;"hZ"&amp;IF(ДАННЫЕ!$AK1128,"1"&amp;ДАННЫЕ!$AK1128,"00")&amp;"p"&amp;IF(ДАННЫЕ!$AP1128,"1"&amp;ДАННЫЕ!$AP1128,"00")&amp;"k"&amp;IF(ДАННЫЕ!$AQ1128,"1"&amp;ДАННЫЕ!$AQ1128,"00")&amp;"z"&amp;IF(ДАННЫЕ!$AR1128,"1"&amp;ДАННЫЕ!$AR1128,"00")&amp;"j"&amp;IF(ДАННЫЕ!$AM1128,"1"&amp;ДАННЫЕ!$AM1128,"00")&amp;"n"&amp;IF(ДАННЫЕ!$AN1128,"1"&amp;ДАННЫЕ!$AN1128,"00")&amp;"E"&amp;ДАННЫЕ!BI1128&amp;"L"&amp;ДАННЫЕ!AO1128&amp;"h"&amp;IF(ДАННЫЕ!$AU1128&gt;0,1,0)&amp;"v"&amp;IF(ДАННЫЕ!$AW1128&gt;0,1,0)&amp;"a"&amp;IF(ДАННЫЕ!$AS1128,"1"&amp;ДАННЫЕ!$AS1128,"00")&amp;"s"&amp;IF(ДАННЫЕ!$AT1128,"1"&amp;ДАННЫЕ!$AT1128,"00")&amp;"u"&amp;IF(ДАННЫЕ!$CJ1128&gt;0,1,0)&amp;"y"&amp;B1128&amp;"d"&amp;H1128&amp;"e"&amp;F1128&amp;G1128</f>
        <v>x0w00t00f00b00g00c00i00r00m00hS00hZ00p00k00z00j00n00ELh0v0a00s00u0y0de</v>
      </c>
      <c r="L1128" s="28" t="str">
        <f ca="1">ДАННЫЕ!$I1128&amp;"VN"&amp;IF(ДАННЫЕ!AW1128&gt;0,11,10)&amp;"CD"&amp;IF(ДАННЫЕ!BF1128&gt;500,16,IF(ДАННЫЕ!BF1128&gt;350,15,IF(ДАННЫЕ!BF1128&gt;=200,14,IF(ДАННЫЕ!BF1128&gt;=100,13,IF(ДАННЫЕ!BF1128&gt;=50,12,IF(ДАННЫЕ!BF1128&gt;0,11,10))))))&amp;"AR"&amp;IF(ДАННЫЕ!BX1128&gt;0,1,0)&amp;"GD"&amp;B1128&amp;"VV"&amp;IF(E1128&gt;=5,IF(E1128&lt;18,1,0),0)</f>
        <v>VN10CD10AR0GD0VV0</v>
      </c>
      <c r="M1128" s="28" t="str">
        <f>ДАННЫЕ!$I1128&amp;"b"&amp;ДАННЫЕ!$BI1128&amp;"r"&amp;ДАННЫЕ!$BJ1128&amp;"CD"&amp;IF(ДАННЫЕ!BF1128&gt;0,IF(ДАННЫЕ!BF1128&lt;200,1,IF(ДАННЫЕ!BF1128&lt;350,2,3)),0)&amp;"h"&amp;IF(ДАННЫЕ!$BK1128+ДАННЫЕ!$BL1128+ДАННЫЕ!$BM1128&gt;0,1,0)&amp;"x"&amp;ДАННЫЕ!$BK1128&amp;"y"&amp;ДАННЫЕ!$BL1128&amp;"z"&amp;ДАННЫЕ!$BM1128&amp;"c"&amp;IF(ДАННЫЕ!$BK1128+ДАННЫЕ!$BL1128+ДАННЫЕ!$BM1128=3,1,0)&amp;"a"&amp;IF(ДАННЫЕ!$BQ1128+ДАННЫЕ!$BR1128&gt;0,1,0)&amp;"d"&amp;ДАННЫЕ!$BQ1128&amp;"v"&amp;ДАННЫЕ!$BR1128&amp;"p"&amp;ДАННЫЕ!$BS1128&amp;"n"&amp;ДАННЫЕ!$BU1128&amp;"t"&amp;ДАННЫЕ!$BV1128&amp;"o"&amp;ДАННЫЕ!$BT1128&amp;"l"&amp;IF(ДАННЫЕ!$BN1128&gt;0,1,0)&amp;ДАННЫЕ!$BN1128&amp;"g"&amp;ДАННЫЕ!$BO1128&amp;"s"&amp;ДАННЫЕ!$BP1128&amp;"DZ"&amp;IF(ДАННЫЕ!B1128-ДАННЫЕ!G1128 &lt; 60,IF(ДАННЫЕ!B1128-ДАННЫЕ!G1128 &gt;= 0,1,0),0)&amp;"u"&amp;IF(ДАННЫЕ!$CJ1128&gt;0,1,0)</f>
        <v>brCD0h0xyzc0a0dvpntol0gsDZ1u0</v>
      </c>
      <c r="N1128" s="28" t="str">
        <f ca="1">ДАННЫЕ!$F1128&amp;ДАННЫЕ!$I1128&amp;"g"&amp;B1128&amp;"cf"&amp;D1128&amp;"a"&amp;IF(ДАННЫЕ!$BX1128&gt;0,1,0)&amp;IF(ДАННЫЕ!$BF1128&gt;500,1,IF(ДАННЫЕ!$BF1128&gt;350,2,IF(ДАННЫЕ!$BF1128&gt;=200,3,IF(ДАННЫЕ!$BF1128&gt;=100,4,IF(ДАННЫЕ!$BF1128&gt;=50,5,IF(ДАННЫЕ!$BF1128&lt;50,6,0))))))&amp;"AR"&amp;IF(DATEDIF(ДАННЫЕ!$BX1128,ДАННЫЕ!$F$1,"y")&gt;1,1,0)&amp;"VG"&amp;IF(ДАННЫЕ!$BH1128="0",1,0)&amp;"o"&amp;IF(T1128+ДАННЫЕ!$AF1128+ДАННЫЕ!$AG1128+ДАННЫЕ!$AH1128+ДАННЫЕ!$AI1128+ДАННЫЕ!$AJ1128+ДАННЫЕ!$AP1128+ДАННЫЕ!$AQ1128+ДАННЫЕ!$AR1128+ДАННЫЕ!$AU1128+ДАННЫЕ!$AW1128+ДАННЫЕ!$AS1128+ДАННЫЕ!$AT1128&gt;0,1,0)&amp;"x"&amp;ДАННЫЕ!$AG1128&amp;"p"&amp;IF(ДАННЫЕ!$BY1128&gt;0,1,0)&amp;"v"&amp;IF(ДАННЫЕ!$BZ1128&gt;0,1,0)&amp;"n"&amp;ДАННЫЕ!$CA1128&amp;"t"&amp;ДАННЫЕ!$AY1128&amp;"k"&amp;ДАННЫЕ!$CB1128&amp;"q"&amp;ДАННЫЕ!$CC1128&amp;"w"&amp;ДАННЫЕ!$CD1128&amp;"e"&amp;ДАННЫЕ!$CE1128&amp;"m"&amp;ДАННЫЕ!$CF1128&amp;"c"&amp;ДАННЫЕ!$CG1128&amp;"z"&amp;ДАННЫЕ!$CH1128&amp;"d"&amp;IF(H1128=4,1,0)&amp;"s"&amp;IF(ДАННЫЕ!$J1128=1,0,1)&amp;"u"&amp;IF(ДАННЫЕ!$CJ1128&gt;0,1,0)</f>
        <v>g0cf0a06AR1VG0o0xp0v0ntkqwemczd0s1u0</v>
      </c>
      <c r="O1128" s="28" t="str">
        <f>ДАННЫЕ!$I1128&amp;"g"&amp;B1128&amp;A1128&amp;"f"&amp;P1128&amp;"c"&amp;IF(ДАННЫЕ!$U1128&gt;0,1,0)&amp;"s"&amp;IF(ДАННЫЕ!$Q1128&gt;0,IF(YEAR(ДАННЫЕ!$F$1)=YEAR(ДАННЫЕ!$Q1128),IF(MONTH(ДАННЫЕ!$F$1)=MONTH(ДАННЫЕ!$Q1128),111,11),1),0)&amp;"i"&amp;IF(ДАННЫЕ!$R1128+ДАННЫЕ!$S1128+ДАННЫЕ!$T1128=0,0,1)&amp;"h"&amp;IF(ДАННЫЕ!$P1128&gt;0,1,0)&amp;"p"&amp;IF(ДАННЫЕ!$CI1128&gt;0,IF(YEAR(ДАННЫЕ!$F$1)=YEAR(ДАННЫЕ!$CI1128),IF(MONTH(ДАННЫЕ!$F$1)=MONTH(ДАННЫЕ!$CI1128),111,11),1),0)&amp;"d"&amp;IF(ДАННЫЕ!$CJ1128&gt;0,IF(YEAR(ДАННЫЕ!$F$1)=YEAR(ДАННЫЕ!$CJ1128),IF(MONTH(ДАННЫЕ!$F$1)=MONTH(ДАННЫЕ!$CJ1128),111,11),1),0)&amp;"o"&amp;IF(ДАННЫЕ!$CK1128&gt;0,IF(MONTH(ДАННЫЕ!$F$1)=MONTH(ДАННЫЕ!$CK1128),111,11),0)&amp;"v"&amp;IF(ДАННЫЕ!$BE1128&gt;0,IF(MONTH(ДАННЫЕ!$F$1)=MONTH(ДАННЫЕ!$BE1128),111,11),0)</f>
        <v>g00f0c0s0i0h0p0d0o0v0</v>
      </c>
      <c r="P1128" s="15">
        <f t="shared" si="53"/>
        <v>0</v>
      </c>
      <c r="Q1128" s="15">
        <f>IF(ДАННЫЕ!$F$1&gt;ДАННЫЕ!$N1128,IF(YEAR(ДАННЫЕ!$F$1)=YEAR(ДАННЫЕ!M1128),1,0),0)</f>
        <v>0</v>
      </c>
      <c r="R1128" s="15">
        <f>IF(ДАННЫЕ!$F$1&gt;ДАННЫЕ!$N1128,IF(YEAR(ДАННЫЕ!$F$1)=YEAR(ДАННЫЕ!N1128),1,0),0)</f>
        <v>0</v>
      </c>
      <c r="S1128" s="15">
        <f>IF(ДАННЫЕ!$AA1128="2А",1,IF(ДАННЫЕ!$AA1128="2Б",2,IF(ДАННЫЕ!$AA1128="2В",3,IF(ДАННЫЕ!$AA1128=3,4,IF(ДАННЫЕ!$AA1128="4А",5,IF(ДАННЫЕ!$AA1128="4Б",6,IF(ДАННЫЕ!$AA1128="4В",7,IF(ДАННЫЕ!$AA1128=5,8,0))))))))</f>
        <v>0</v>
      </c>
      <c r="T1128" s="15">
        <f>IF(OR(ДАННЫЕ!$AC1128=2,ДАННЫЕ!$AD1128=2,ДАННЫЕ!$AE1128=2),2,IF(OR(ДАННЫЕ!$AC1128=1,ДАННЫЕ!$AD1128=1,ДАННЫЕ!$AE1128=1),1,0))</f>
        <v>0</v>
      </c>
    </row>
    <row r="1129" spans="1:20" x14ac:dyDescent="0.2">
      <c r="A1129" s="78">
        <f>IF(B1129&gt;0,IF(MONTH(ДАННЫЕ!$F$1)=MONTH(ДАННЫЕ!$B1129),1,0),0)</f>
        <v>0</v>
      </c>
      <c r="B1129" s="14">
        <f>IF(ДАННЫЕ!$B1129&gt;0,IF(YEAR(ДАННЫЕ!$F$1)=YEAR(ДАННЫЕ!$B1129),1,0),0)</f>
        <v>0</v>
      </c>
      <c r="C1129" s="14">
        <f>IF(ДАННЫЕ!$CM1129&gt;0,IF(YEAR(ДАННЫЕ!$F$1)=YEAR(ДАННЫЕ!$CM1129),1,0),0)</f>
        <v>0</v>
      </c>
      <c r="D1129" s="14">
        <f>IF(ДАННЫЕ!$CJ1129&gt;0,IF(ДАННЫЕ!$CL1129&gt;ДАННЫЕ!$F$1,1,IF(ДАННЫЕ!$CL1129&gt;0,0,1)),0)</f>
        <v>0</v>
      </c>
      <c r="E1129" s="43" t="str">
        <f ca="1">IF(ДАННЫЕ!$F$1&gt;0,IF(ДАННЫЕ!$G1129&gt;0,DATEDIF(ДАННЫЕ!$G1129,ДАННЫЕ!$F$1,"y"),""),IF(ДАННЫЕ!$G1129&gt;0,DATEDIF(ДАННЫЕ!$G1129,TODAY(),"y"),""))</f>
        <v/>
      </c>
      <c r="F1129" s="43" t="str">
        <f xml:space="preserve"> IF(ДАННЫЕ!$F1129="М",IF(E1129&gt;=18,IF(E1129&lt;60,1,""),""),"")&amp;IF(ДАННЫЕ!$F1129="Ж",IF(E1129&gt;=18,IF(E1129&lt;55,1,""),""),"")</f>
        <v/>
      </c>
      <c r="G1129" s="43" t="str">
        <f xml:space="preserve"> IF(ДАННЫЕ!$F1129="М",IF(E1129&gt;=60,2,""),"")&amp;IF(ДАННЫЕ!$F1129="Ж",IF(E1129&gt;=55,2,""),"")</f>
        <v/>
      </c>
      <c r="H1129" s="43" t="str">
        <f t="shared" ca="1" si="51"/>
        <v/>
      </c>
      <c r="I1129" s="43" t="str">
        <f t="shared" ca="1" si="52"/>
        <v>03</v>
      </c>
      <c r="J1129" s="28" t="str">
        <f ca="1">ДАННЫЕ!$F1129&amp;H1129&amp;I1129&amp;ДАННЫЕ!$I1129&amp;"m"&amp;IF(ДАННЫЕ!$I1129&gt;0,IF(ДАННЫЕ!$J1129&gt;0,0,1),"")&amp;"f"&amp;IF(ДАННЫЕ!$R1129&gt;0,IF(YEAR(ДАННЫЕ!$F$1)=YEAR(ДАННЫЕ!$R1129),1,0),0)&amp;"z"&amp;ДАННЫЕ!$R1129&amp;"p"&amp;ДАННЫЕ!$S1129&amp;"i"&amp;ДАННЫЕ!$T1129&amp;"h"&amp;ДАННЫЕ!$K1129&amp;"be"&amp;ДАННЫЕ!$BI1129&amp;"CD"&amp;IF(ДАННЫЕ!BF1129&gt;500,4,IF(ДАННЫЕ!BF1129&gt;350,3,IF(ДАННЫЕ!BF1129&gt;200,2,IF(ДАННЫЕ!BF1129&gt;0,1,0))))&amp;"g"&amp;B1129&amp;"d"&amp;H1129&amp;"l"&amp;ДАННЫЕ!AT1129&amp;"a"&amp;ДАННЫЕ!$V1129&amp;"v"&amp;R1129&amp;"k"&amp;ДАННЫЕ!$U1129&amp;"s"&amp;ДАННЫЕ!$Y1129&amp;"t"&amp;ДАННЫЕ!$X1129&amp;"b"&amp;IF(ДАННЫЕ!$Q1129&gt;1,1,0)&amp;"PP"&amp;ДАННЫЕ!Z1129&amp;"c"&amp;S1129&amp;"x"&amp;IF(ДАННЫЕ!$BY1129&gt;0,IF(YEAR(ДАННЫЕ!$F$1)=YEAR(ДАННЫЕ!$BY1129),1,0),0)&amp;"n"&amp;IF(ДАННЫЕ!$BZ1129&gt;0,IF(YEAR(ДАННЫЕ!$F$1)=YEAR(ДАННЫЕ!$BZ1129),1,0),0)&amp;"u"&amp;D1129&amp;"z"&amp;IF(ДАННЫЕ!$CL1129&gt;0,IF(YEAR(ДАННЫЕ!$F$1)&gt;YEAR(ДАННЫЕ!$CL1129),11,12),0)</f>
        <v>03mf0zpihbeCD0g0dlav0kstb0PPc0x0n0u0z0</v>
      </c>
      <c r="K1129" s="28" t="str">
        <f ca="1">ДАННЫЕ!$I1129&amp;"x"&amp;B1129&amp;"w"&amp;IF(T1129+ДАННЫЕ!AD1129+ДАННЫЕ!AE1129+ДАННЫЕ!AF1129+ДАННЫЕ!AG1129+ДАННЫЕ!AH1129+ДАННЫЕ!$AL1129+ДАННЫЕ!AI1129+ДАННЫЕ!AJ1129+ДАННЫЕ!AK1129+ДАННЫЕ!AP1129+ДАННЫЕ!AQ1129+ДАННЫЕ!AR1129+ДАННЫЕ!$AM1129+ДАННЫЕ!$AN1129+ДАННЫЕ!AS1129+ДАННЫЕ!AT1129&gt;0,1,0)&amp;IF(OR(T1129=2,ДАННЫЕ!AD1129=2,ДАННЫЕ!AE1129=2,ДАННЫЕ!AF1129=2,ДАННЫЕ!AG1129=2,ДАННЫЕ!AH1129=2,ДАННЫЕ!$AL1129=2,ДАННЫЕ!AI1129=2,ДАННЫЕ!AJ1129=2,ДАННЫЕ!AK1129=2,ДАННЫЕ!AP1129=2,ДАННЫЕ!AQ1129=2,ДАННЫЕ!AR1129=2,ДАННЫЕ!$AM1129=2,ДАННЫЕ!$AN1129=2,ДАННЫЕ!AS1129=2,ДАННЫЕ!AT1129=2),2,0)&amp;"t"&amp;IF(T1129&gt;0,"1"&amp;T1129,"00")&amp;"f"&amp;IF(ДАННЫЕ!$AC1129,"1"&amp;ДАННЫЕ!$AC1129,"00")&amp;"b"&amp;IF(ДАННЫЕ!$AD1129,"1"&amp;ДАННЫЕ!$AD1129,"00")&amp;"g"&amp;IF(ДАННЫЕ!$AF1129,"1"&amp;ДАННЫЕ!$AF1129,"00")&amp;"c"&amp;IF(ДАННЫЕ!$AG1129,"1"&amp;ДАННЫЕ!$AG1129,"00")&amp;"i"&amp;IF(ДАННЫЕ!$AH1129,"1"&amp;ДАННЫЕ!$AH1129,"00")&amp;"r"&amp;IF(ДАННЫЕ!$AL1129,"1"&amp;ДАННЫЕ!$AL1129,"00")&amp;"m"&amp;IF(ДАННЫЕ!$AI1129,"1"&amp;ДАННЫЕ!$AI1129,"00")&amp;"hS"&amp;IF(ДАННЫЕ!$AJ1129,"1"&amp;ДАННЫЕ!$AJ1129,"00")&amp;"hZ"&amp;IF(ДАННЫЕ!$AK1129,"1"&amp;ДАННЫЕ!$AK1129,"00")&amp;"p"&amp;IF(ДАННЫЕ!$AP1129,"1"&amp;ДАННЫЕ!$AP1129,"00")&amp;"k"&amp;IF(ДАННЫЕ!$AQ1129,"1"&amp;ДАННЫЕ!$AQ1129,"00")&amp;"z"&amp;IF(ДАННЫЕ!$AR1129,"1"&amp;ДАННЫЕ!$AR1129,"00")&amp;"j"&amp;IF(ДАННЫЕ!$AM1129,"1"&amp;ДАННЫЕ!$AM1129,"00")&amp;"n"&amp;IF(ДАННЫЕ!$AN1129,"1"&amp;ДАННЫЕ!$AN1129,"00")&amp;"E"&amp;ДАННЫЕ!BI1129&amp;"L"&amp;ДАННЫЕ!AO1129&amp;"h"&amp;IF(ДАННЫЕ!$AU1129&gt;0,1,0)&amp;"v"&amp;IF(ДАННЫЕ!$AW1129&gt;0,1,0)&amp;"a"&amp;IF(ДАННЫЕ!$AS1129,"1"&amp;ДАННЫЕ!$AS1129,"00")&amp;"s"&amp;IF(ДАННЫЕ!$AT1129,"1"&amp;ДАННЫЕ!$AT1129,"00")&amp;"u"&amp;IF(ДАННЫЕ!$CJ1129&gt;0,1,0)&amp;"y"&amp;B1129&amp;"d"&amp;H1129&amp;"e"&amp;F1129&amp;G1129</f>
        <v>x0w00t00f00b00g00c00i00r00m00hS00hZ00p00k00z00j00n00ELh0v0a00s00u0y0de</v>
      </c>
      <c r="L1129" s="28" t="str">
        <f ca="1">ДАННЫЕ!$I1129&amp;"VN"&amp;IF(ДАННЫЕ!AW1129&gt;0,11,10)&amp;"CD"&amp;IF(ДАННЫЕ!BF1129&gt;500,16,IF(ДАННЫЕ!BF1129&gt;350,15,IF(ДАННЫЕ!BF1129&gt;=200,14,IF(ДАННЫЕ!BF1129&gt;=100,13,IF(ДАННЫЕ!BF1129&gt;=50,12,IF(ДАННЫЕ!BF1129&gt;0,11,10))))))&amp;"AR"&amp;IF(ДАННЫЕ!BX1129&gt;0,1,0)&amp;"GD"&amp;B1129&amp;"VV"&amp;IF(E1129&gt;=5,IF(E1129&lt;18,1,0),0)</f>
        <v>VN10CD10AR0GD0VV0</v>
      </c>
      <c r="M1129" s="28" t="str">
        <f>ДАННЫЕ!$I1129&amp;"b"&amp;ДАННЫЕ!$BI1129&amp;"r"&amp;ДАННЫЕ!$BJ1129&amp;"CD"&amp;IF(ДАННЫЕ!BF1129&gt;0,IF(ДАННЫЕ!BF1129&lt;200,1,IF(ДАННЫЕ!BF1129&lt;350,2,3)),0)&amp;"h"&amp;IF(ДАННЫЕ!$BK1129+ДАННЫЕ!$BL1129+ДАННЫЕ!$BM1129&gt;0,1,0)&amp;"x"&amp;ДАННЫЕ!$BK1129&amp;"y"&amp;ДАННЫЕ!$BL1129&amp;"z"&amp;ДАННЫЕ!$BM1129&amp;"c"&amp;IF(ДАННЫЕ!$BK1129+ДАННЫЕ!$BL1129+ДАННЫЕ!$BM1129=3,1,0)&amp;"a"&amp;IF(ДАННЫЕ!$BQ1129+ДАННЫЕ!$BR1129&gt;0,1,0)&amp;"d"&amp;ДАННЫЕ!$BQ1129&amp;"v"&amp;ДАННЫЕ!$BR1129&amp;"p"&amp;ДАННЫЕ!$BS1129&amp;"n"&amp;ДАННЫЕ!$BU1129&amp;"t"&amp;ДАННЫЕ!$BV1129&amp;"o"&amp;ДАННЫЕ!$BT1129&amp;"l"&amp;IF(ДАННЫЕ!$BN1129&gt;0,1,0)&amp;ДАННЫЕ!$BN1129&amp;"g"&amp;ДАННЫЕ!$BO1129&amp;"s"&amp;ДАННЫЕ!$BP1129&amp;"DZ"&amp;IF(ДАННЫЕ!B1129-ДАННЫЕ!G1129 &lt; 60,IF(ДАННЫЕ!B1129-ДАННЫЕ!G1129 &gt;= 0,1,0),0)&amp;"u"&amp;IF(ДАННЫЕ!$CJ1129&gt;0,1,0)</f>
        <v>brCD0h0xyzc0a0dvpntol0gsDZ1u0</v>
      </c>
      <c r="N1129" s="28" t="str">
        <f ca="1">ДАННЫЕ!$F1129&amp;ДАННЫЕ!$I1129&amp;"g"&amp;B1129&amp;"cf"&amp;D1129&amp;"a"&amp;IF(ДАННЫЕ!$BX1129&gt;0,1,0)&amp;IF(ДАННЫЕ!$BF1129&gt;500,1,IF(ДАННЫЕ!$BF1129&gt;350,2,IF(ДАННЫЕ!$BF1129&gt;=200,3,IF(ДАННЫЕ!$BF1129&gt;=100,4,IF(ДАННЫЕ!$BF1129&gt;=50,5,IF(ДАННЫЕ!$BF1129&lt;50,6,0))))))&amp;"AR"&amp;IF(DATEDIF(ДАННЫЕ!$BX1129,ДАННЫЕ!$F$1,"y")&gt;1,1,0)&amp;"VG"&amp;IF(ДАННЫЕ!$BH1129="0",1,0)&amp;"o"&amp;IF(T1129+ДАННЫЕ!$AF1129+ДАННЫЕ!$AG1129+ДАННЫЕ!$AH1129+ДАННЫЕ!$AI1129+ДАННЫЕ!$AJ1129+ДАННЫЕ!$AP1129+ДАННЫЕ!$AQ1129+ДАННЫЕ!$AR1129+ДАННЫЕ!$AU1129+ДАННЫЕ!$AW1129+ДАННЫЕ!$AS1129+ДАННЫЕ!$AT1129&gt;0,1,0)&amp;"x"&amp;ДАННЫЕ!$AG1129&amp;"p"&amp;IF(ДАННЫЕ!$BY1129&gt;0,1,0)&amp;"v"&amp;IF(ДАННЫЕ!$BZ1129&gt;0,1,0)&amp;"n"&amp;ДАННЫЕ!$CA1129&amp;"t"&amp;ДАННЫЕ!$AY1129&amp;"k"&amp;ДАННЫЕ!$CB1129&amp;"q"&amp;ДАННЫЕ!$CC1129&amp;"w"&amp;ДАННЫЕ!$CD1129&amp;"e"&amp;ДАННЫЕ!$CE1129&amp;"m"&amp;ДАННЫЕ!$CF1129&amp;"c"&amp;ДАННЫЕ!$CG1129&amp;"z"&amp;ДАННЫЕ!$CH1129&amp;"d"&amp;IF(H1129=4,1,0)&amp;"s"&amp;IF(ДАННЫЕ!$J1129=1,0,1)&amp;"u"&amp;IF(ДАННЫЕ!$CJ1129&gt;0,1,0)</f>
        <v>g0cf0a06AR1VG0o0xp0v0ntkqwemczd0s1u0</v>
      </c>
      <c r="O1129" s="28" t="str">
        <f>ДАННЫЕ!$I1129&amp;"g"&amp;B1129&amp;A1129&amp;"f"&amp;P1129&amp;"c"&amp;IF(ДАННЫЕ!$U1129&gt;0,1,0)&amp;"s"&amp;IF(ДАННЫЕ!$Q1129&gt;0,IF(YEAR(ДАННЫЕ!$F$1)=YEAR(ДАННЫЕ!$Q1129),IF(MONTH(ДАННЫЕ!$F$1)=MONTH(ДАННЫЕ!$Q1129),111,11),1),0)&amp;"i"&amp;IF(ДАННЫЕ!$R1129+ДАННЫЕ!$S1129+ДАННЫЕ!$T1129=0,0,1)&amp;"h"&amp;IF(ДАННЫЕ!$P1129&gt;0,1,0)&amp;"p"&amp;IF(ДАННЫЕ!$CI1129&gt;0,IF(YEAR(ДАННЫЕ!$F$1)=YEAR(ДАННЫЕ!$CI1129),IF(MONTH(ДАННЫЕ!$F$1)=MONTH(ДАННЫЕ!$CI1129),111,11),1),0)&amp;"d"&amp;IF(ДАННЫЕ!$CJ1129&gt;0,IF(YEAR(ДАННЫЕ!$F$1)=YEAR(ДАННЫЕ!$CJ1129),IF(MONTH(ДАННЫЕ!$F$1)=MONTH(ДАННЫЕ!$CJ1129),111,11),1),0)&amp;"o"&amp;IF(ДАННЫЕ!$CK1129&gt;0,IF(MONTH(ДАННЫЕ!$F$1)=MONTH(ДАННЫЕ!$CK1129),111,11),0)&amp;"v"&amp;IF(ДАННЫЕ!$BE1129&gt;0,IF(MONTH(ДАННЫЕ!$F$1)=MONTH(ДАННЫЕ!$BE1129),111,11),0)</f>
        <v>g00f0c0s0i0h0p0d0o0v0</v>
      </c>
      <c r="P1129" s="15">
        <f t="shared" si="53"/>
        <v>0</v>
      </c>
      <c r="Q1129" s="15">
        <f>IF(ДАННЫЕ!$F$1&gt;ДАННЫЕ!$N1129,IF(YEAR(ДАННЫЕ!$F$1)=YEAR(ДАННЫЕ!M1129),1,0),0)</f>
        <v>0</v>
      </c>
      <c r="R1129" s="15">
        <f>IF(ДАННЫЕ!$F$1&gt;ДАННЫЕ!$N1129,IF(YEAR(ДАННЫЕ!$F$1)=YEAR(ДАННЫЕ!N1129),1,0),0)</f>
        <v>0</v>
      </c>
      <c r="S1129" s="15">
        <f>IF(ДАННЫЕ!$AA1129="2А",1,IF(ДАННЫЕ!$AA1129="2Б",2,IF(ДАННЫЕ!$AA1129="2В",3,IF(ДАННЫЕ!$AA1129=3,4,IF(ДАННЫЕ!$AA1129="4А",5,IF(ДАННЫЕ!$AA1129="4Б",6,IF(ДАННЫЕ!$AA1129="4В",7,IF(ДАННЫЕ!$AA1129=5,8,0))))))))</f>
        <v>0</v>
      </c>
      <c r="T1129" s="15">
        <f>IF(OR(ДАННЫЕ!$AC1129=2,ДАННЫЕ!$AD1129=2,ДАННЫЕ!$AE1129=2),2,IF(OR(ДАННЫЕ!$AC1129=1,ДАННЫЕ!$AD1129=1,ДАННЫЕ!$AE1129=1),1,0))</f>
        <v>0</v>
      </c>
    </row>
    <row r="1130" spans="1:20" x14ac:dyDescent="0.2">
      <c r="A1130" s="78">
        <f>IF(B1130&gt;0,IF(MONTH(ДАННЫЕ!$F$1)=MONTH(ДАННЫЕ!$B1130),1,0),0)</f>
        <v>0</v>
      </c>
      <c r="B1130" s="14">
        <f>IF(ДАННЫЕ!$B1130&gt;0,IF(YEAR(ДАННЫЕ!$F$1)=YEAR(ДАННЫЕ!$B1130),1,0),0)</f>
        <v>0</v>
      </c>
      <c r="C1130" s="14">
        <f>IF(ДАННЫЕ!$CM1130&gt;0,IF(YEAR(ДАННЫЕ!$F$1)=YEAR(ДАННЫЕ!$CM1130),1,0),0)</f>
        <v>0</v>
      </c>
      <c r="D1130" s="14">
        <f>IF(ДАННЫЕ!$CJ1130&gt;0,IF(ДАННЫЕ!$CL1130&gt;ДАННЫЕ!$F$1,1,IF(ДАННЫЕ!$CL1130&gt;0,0,1)),0)</f>
        <v>0</v>
      </c>
      <c r="E1130" s="43" t="str">
        <f ca="1">IF(ДАННЫЕ!$F$1&gt;0,IF(ДАННЫЕ!$G1130&gt;0,DATEDIF(ДАННЫЕ!$G1130,ДАННЫЕ!$F$1,"y"),""),IF(ДАННЫЕ!$G1130&gt;0,DATEDIF(ДАННЫЕ!$G1130,TODAY(),"y"),""))</f>
        <v/>
      </c>
      <c r="F1130" s="43" t="str">
        <f xml:space="preserve"> IF(ДАННЫЕ!$F1130="М",IF(E1130&gt;=18,IF(E1130&lt;60,1,""),""),"")&amp;IF(ДАННЫЕ!$F1130="Ж",IF(E1130&gt;=18,IF(E1130&lt;55,1,""),""),"")</f>
        <v/>
      </c>
      <c r="G1130" s="43" t="str">
        <f xml:space="preserve"> IF(ДАННЫЕ!$F1130="М",IF(E1130&gt;=60,2,""),"")&amp;IF(ДАННЫЕ!$F1130="Ж",IF(E1130&gt;=55,2,""),"")</f>
        <v/>
      </c>
      <c r="H1130" s="43" t="str">
        <f t="shared" ref="H1130:H1193" ca="1" si="54">IF(E1130&lt;0,"-1",IF(E1130&lt;1,11,IF(E1130&lt;3,12,IF(E1130&lt;5,13,IF(E1130&lt;10,14,IF(E1130&lt;15,15,IF(E1130&lt;18,16,"")))))))</f>
        <v/>
      </c>
      <c r="I1130" s="43" t="str">
        <f t="shared" ref="I1130:I1193" ca="1" si="55">IF(E1130&gt;=60,"03",IF(E1130&gt;=50,"02",IF(E1130&gt;=45,"01",IF(E1130&gt;=35,9,IF(E1130&gt;=25,8,IF(E1130&gt;=18,7,""))))))</f>
        <v>03</v>
      </c>
      <c r="J1130" s="28" t="str">
        <f ca="1">ДАННЫЕ!$F1130&amp;H1130&amp;I1130&amp;ДАННЫЕ!$I1130&amp;"m"&amp;IF(ДАННЫЕ!$I1130&gt;0,IF(ДАННЫЕ!$J1130&gt;0,0,1),"")&amp;"f"&amp;IF(ДАННЫЕ!$R1130&gt;0,IF(YEAR(ДАННЫЕ!$F$1)=YEAR(ДАННЫЕ!$R1130),1,0),0)&amp;"z"&amp;ДАННЫЕ!$R1130&amp;"p"&amp;ДАННЫЕ!$S1130&amp;"i"&amp;ДАННЫЕ!$T1130&amp;"h"&amp;ДАННЫЕ!$K1130&amp;"be"&amp;ДАННЫЕ!$BI1130&amp;"CD"&amp;IF(ДАННЫЕ!BF1130&gt;500,4,IF(ДАННЫЕ!BF1130&gt;350,3,IF(ДАННЫЕ!BF1130&gt;200,2,IF(ДАННЫЕ!BF1130&gt;0,1,0))))&amp;"g"&amp;B1130&amp;"d"&amp;H1130&amp;"l"&amp;ДАННЫЕ!AT1130&amp;"a"&amp;ДАННЫЕ!$V1130&amp;"v"&amp;R1130&amp;"k"&amp;ДАННЫЕ!$U1130&amp;"s"&amp;ДАННЫЕ!$Y1130&amp;"t"&amp;ДАННЫЕ!$X1130&amp;"b"&amp;IF(ДАННЫЕ!$Q1130&gt;1,1,0)&amp;"PP"&amp;ДАННЫЕ!Z1130&amp;"c"&amp;S1130&amp;"x"&amp;IF(ДАННЫЕ!$BY1130&gt;0,IF(YEAR(ДАННЫЕ!$F$1)=YEAR(ДАННЫЕ!$BY1130),1,0),0)&amp;"n"&amp;IF(ДАННЫЕ!$BZ1130&gt;0,IF(YEAR(ДАННЫЕ!$F$1)=YEAR(ДАННЫЕ!$BZ1130),1,0),0)&amp;"u"&amp;D1130&amp;"z"&amp;IF(ДАННЫЕ!$CL1130&gt;0,IF(YEAR(ДАННЫЕ!$F$1)&gt;YEAR(ДАННЫЕ!$CL1130),11,12),0)</f>
        <v>03mf0zpihbeCD0g0dlav0kstb0PPc0x0n0u0z0</v>
      </c>
      <c r="K1130" s="28" t="str">
        <f ca="1">ДАННЫЕ!$I1130&amp;"x"&amp;B1130&amp;"w"&amp;IF(T1130+ДАННЫЕ!AD1130+ДАННЫЕ!AE1130+ДАННЫЕ!AF1130+ДАННЫЕ!AG1130+ДАННЫЕ!AH1130+ДАННЫЕ!$AL1130+ДАННЫЕ!AI1130+ДАННЫЕ!AJ1130+ДАННЫЕ!AK1130+ДАННЫЕ!AP1130+ДАННЫЕ!AQ1130+ДАННЫЕ!AR1130+ДАННЫЕ!$AM1130+ДАННЫЕ!$AN1130+ДАННЫЕ!AS1130+ДАННЫЕ!AT1130&gt;0,1,0)&amp;IF(OR(T1130=2,ДАННЫЕ!AD1130=2,ДАННЫЕ!AE1130=2,ДАННЫЕ!AF1130=2,ДАННЫЕ!AG1130=2,ДАННЫЕ!AH1130=2,ДАННЫЕ!$AL1130=2,ДАННЫЕ!AI1130=2,ДАННЫЕ!AJ1130=2,ДАННЫЕ!AK1130=2,ДАННЫЕ!AP1130=2,ДАННЫЕ!AQ1130=2,ДАННЫЕ!AR1130=2,ДАННЫЕ!$AM1130=2,ДАННЫЕ!$AN1130=2,ДАННЫЕ!AS1130=2,ДАННЫЕ!AT1130=2),2,0)&amp;"t"&amp;IF(T1130&gt;0,"1"&amp;T1130,"00")&amp;"f"&amp;IF(ДАННЫЕ!$AC1130,"1"&amp;ДАННЫЕ!$AC1130,"00")&amp;"b"&amp;IF(ДАННЫЕ!$AD1130,"1"&amp;ДАННЫЕ!$AD1130,"00")&amp;"g"&amp;IF(ДАННЫЕ!$AF1130,"1"&amp;ДАННЫЕ!$AF1130,"00")&amp;"c"&amp;IF(ДАННЫЕ!$AG1130,"1"&amp;ДАННЫЕ!$AG1130,"00")&amp;"i"&amp;IF(ДАННЫЕ!$AH1130,"1"&amp;ДАННЫЕ!$AH1130,"00")&amp;"r"&amp;IF(ДАННЫЕ!$AL1130,"1"&amp;ДАННЫЕ!$AL1130,"00")&amp;"m"&amp;IF(ДАННЫЕ!$AI1130,"1"&amp;ДАННЫЕ!$AI1130,"00")&amp;"hS"&amp;IF(ДАННЫЕ!$AJ1130,"1"&amp;ДАННЫЕ!$AJ1130,"00")&amp;"hZ"&amp;IF(ДАННЫЕ!$AK1130,"1"&amp;ДАННЫЕ!$AK1130,"00")&amp;"p"&amp;IF(ДАННЫЕ!$AP1130,"1"&amp;ДАННЫЕ!$AP1130,"00")&amp;"k"&amp;IF(ДАННЫЕ!$AQ1130,"1"&amp;ДАННЫЕ!$AQ1130,"00")&amp;"z"&amp;IF(ДАННЫЕ!$AR1130,"1"&amp;ДАННЫЕ!$AR1130,"00")&amp;"j"&amp;IF(ДАННЫЕ!$AM1130,"1"&amp;ДАННЫЕ!$AM1130,"00")&amp;"n"&amp;IF(ДАННЫЕ!$AN1130,"1"&amp;ДАННЫЕ!$AN1130,"00")&amp;"E"&amp;ДАННЫЕ!BI1130&amp;"L"&amp;ДАННЫЕ!AO1130&amp;"h"&amp;IF(ДАННЫЕ!$AU1130&gt;0,1,0)&amp;"v"&amp;IF(ДАННЫЕ!$AW1130&gt;0,1,0)&amp;"a"&amp;IF(ДАННЫЕ!$AS1130,"1"&amp;ДАННЫЕ!$AS1130,"00")&amp;"s"&amp;IF(ДАННЫЕ!$AT1130,"1"&amp;ДАННЫЕ!$AT1130,"00")&amp;"u"&amp;IF(ДАННЫЕ!$CJ1130&gt;0,1,0)&amp;"y"&amp;B1130&amp;"d"&amp;H1130&amp;"e"&amp;F1130&amp;G1130</f>
        <v>x0w00t00f00b00g00c00i00r00m00hS00hZ00p00k00z00j00n00ELh0v0a00s00u0y0de</v>
      </c>
      <c r="L1130" s="28" t="str">
        <f ca="1">ДАННЫЕ!$I1130&amp;"VN"&amp;IF(ДАННЫЕ!AW1130&gt;0,11,10)&amp;"CD"&amp;IF(ДАННЫЕ!BF1130&gt;500,16,IF(ДАННЫЕ!BF1130&gt;350,15,IF(ДАННЫЕ!BF1130&gt;=200,14,IF(ДАННЫЕ!BF1130&gt;=100,13,IF(ДАННЫЕ!BF1130&gt;=50,12,IF(ДАННЫЕ!BF1130&gt;0,11,10))))))&amp;"AR"&amp;IF(ДАННЫЕ!BX1130&gt;0,1,0)&amp;"GD"&amp;B1130&amp;"VV"&amp;IF(E1130&gt;=5,IF(E1130&lt;18,1,0),0)</f>
        <v>VN10CD10AR0GD0VV0</v>
      </c>
      <c r="M1130" s="28" t="str">
        <f>ДАННЫЕ!$I1130&amp;"b"&amp;ДАННЫЕ!$BI1130&amp;"r"&amp;ДАННЫЕ!$BJ1130&amp;"CD"&amp;IF(ДАННЫЕ!BF1130&gt;0,IF(ДАННЫЕ!BF1130&lt;200,1,IF(ДАННЫЕ!BF1130&lt;350,2,3)),0)&amp;"h"&amp;IF(ДАННЫЕ!$BK1130+ДАННЫЕ!$BL1130+ДАННЫЕ!$BM1130&gt;0,1,0)&amp;"x"&amp;ДАННЫЕ!$BK1130&amp;"y"&amp;ДАННЫЕ!$BL1130&amp;"z"&amp;ДАННЫЕ!$BM1130&amp;"c"&amp;IF(ДАННЫЕ!$BK1130+ДАННЫЕ!$BL1130+ДАННЫЕ!$BM1130=3,1,0)&amp;"a"&amp;IF(ДАННЫЕ!$BQ1130+ДАННЫЕ!$BR1130&gt;0,1,0)&amp;"d"&amp;ДАННЫЕ!$BQ1130&amp;"v"&amp;ДАННЫЕ!$BR1130&amp;"p"&amp;ДАННЫЕ!$BS1130&amp;"n"&amp;ДАННЫЕ!$BU1130&amp;"t"&amp;ДАННЫЕ!$BV1130&amp;"o"&amp;ДАННЫЕ!$BT1130&amp;"l"&amp;IF(ДАННЫЕ!$BN1130&gt;0,1,0)&amp;ДАННЫЕ!$BN1130&amp;"g"&amp;ДАННЫЕ!$BO1130&amp;"s"&amp;ДАННЫЕ!$BP1130&amp;"DZ"&amp;IF(ДАННЫЕ!B1130-ДАННЫЕ!G1130 &lt; 60,IF(ДАННЫЕ!B1130-ДАННЫЕ!G1130 &gt;= 0,1,0),0)&amp;"u"&amp;IF(ДАННЫЕ!$CJ1130&gt;0,1,0)</f>
        <v>brCD0h0xyzc0a0dvpntol0gsDZ1u0</v>
      </c>
      <c r="N1130" s="28" t="str">
        <f ca="1">ДАННЫЕ!$F1130&amp;ДАННЫЕ!$I1130&amp;"g"&amp;B1130&amp;"cf"&amp;D1130&amp;"a"&amp;IF(ДАННЫЕ!$BX1130&gt;0,1,0)&amp;IF(ДАННЫЕ!$BF1130&gt;500,1,IF(ДАННЫЕ!$BF1130&gt;350,2,IF(ДАННЫЕ!$BF1130&gt;=200,3,IF(ДАННЫЕ!$BF1130&gt;=100,4,IF(ДАННЫЕ!$BF1130&gt;=50,5,IF(ДАННЫЕ!$BF1130&lt;50,6,0))))))&amp;"AR"&amp;IF(DATEDIF(ДАННЫЕ!$BX1130,ДАННЫЕ!$F$1,"y")&gt;1,1,0)&amp;"VG"&amp;IF(ДАННЫЕ!$BH1130="0",1,0)&amp;"o"&amp;IF(T1130+ДАННЫЕ!$AF1130+ДАННЫЕ!$AG1130+ДАННЫЕ!$AH1130+ДАННЫЕ!$AI1130+ДАННЫЕ!$AJ1130+ДАННЫЕ!$AP1130+ДАННЫЕ!$AQ1130+ДАННЫЕ!$AR1130+ДАННЫЕ!$AU1130+ДАННЫЕ!$AW1130+ДАННЫЕ!$AS1130+ДАННЫЕ!$AT1130&gt;0,1,0)&amp;"x"&amp;ДАННЫЕ!$AG1130&amp;"p"&amp;IF(ДАННЫЕ!$BY1130&gt;0,1,0)&amp;"v"&amp;IF(ДАННЫЕ!$BZ1130&gt;0,1,0)&amp;"n"&amp;ДАННЫЕ!$CA1130&amp;"t"&amp;ДАННЫЕ!$AY1130&amp;"k"&amp;ДАННЫЕ!$CB1130&amp;"q"&amp;ДАННЫЕ!$CC1130&amp;"w"&amp;ДАННЫЕ!$CD1130&amp;"e"&amp;ДАННЫЕ!$CE1130&amp;"m"&amp;ДАННЫЕ!$CF1130&amp;"c"&amp;ДАННЫЕ!$CG1130&amp;"z"&amp;ДАННЫЕ!$CH1130&amp;"d"&amp;IF(H1130=4,1,0)&amp;"s"&amp;IF(ДАННЫЕ!$J1130=1,0,1)&amp;"u"&amp;IF(ДАННЫЕ!$CJ1130&gt;0,1,0)</f>
        <v>g0cf0a06AR1VG0o0xp0v0ntkqwemczd0s1u0</v>
      </c>
      <c r="O1130" s="28" t="str">
        <f>ДАННЫЕ!$I1130&amp;"g"&amp;B1130&amp;A1130&amp;"f"&amp;P1130&amp;"c"&amp;IF(ДАННЫЕ!$U1130&gt;0,1,0)&amp;"s"&amp;IF(ДАННЫЕ!$Q1130&gt;0,IF(YEAR(ДАННЫЕ!$F$1)=YEAR(ДАННЫЕ!$Q1130),IF(MONTH(ДАННЫЕ!$F$1)=MONTH(ДАННЫЕ!$Q1130),111,11),1),0)&amp;"i"&amp;IF(ДАННЫЕ!$R1130+ДАННЫЕ!$S1130+ДАННЫЕ!$T1130=0,0,1)&amp;"h"&amp;IF(ДАННЫЕ!$P1130&gt;0,1,0)&amp;"p"&amp;IF(ДАННЫЕ!$CI1130&gt;0,IF(YEAR(ДАННЫЕ!$F$1)=YEAR(ДАННЫЕ!$CI1130),IF(MONTH(ДАННЫЕ!$F$1)=MONTH(ДАННЫЕ!$CI1130),111,11),1),0)&amp;"d"&amp;IF(ДАННЫЕ!$CJ1130&gt;0,IF(YEAR(ДАННЫЕ!$F$1)=YEAR(ДАННЫЕ!$CJ1130),IF(MONTH(ДАННЫЕ!$F$1)=MONTH(ДАННЫЕ!$CJ1130),111,11),1),0)&amp;"o"&amp;IF(ДАННЫЕ!$CK1130&gt;0,IF(MONTH(ДАННЫЕ!$F$1)=MONTH(ДАННЫЕ!$CK1130),111,11),0)&amp;"v"&amp;IF(ДАННЫЕ!$BE1130&gt;0,IF(MONTH(ДАННЫЕ!$F$1)=MONTH(ДАННЫЕ!$BE1130),111,11),0)</f>
        <v>g00f0c0s0i0h0p0d0o0v0</v>
      </c>
      <c r="P1130" s="15">
        <f t="shared" ref="P1130:P1193" si="56">IF(Q1130&gt;R1130,1,0)</f>
        <v>0</v>
      </c>
      <c r="Q1130" s="15">
        <f>IF(ДАННЫЕ!$F$1&gt;ДАННЫЕ!$N1130,IF(YEAR(ДАННЫЕ!$F$1)=YEAR(ДАННЫЕ!M1130),1,0),0)</f>
        <v>0</v>
      </c>
      <c r="R1130" s="15">
        <f>IF(ДАННЫЕ!$F$1&gt;ДАННЫЕ!$N1130,IF(YEAR(ДАННЫЕ!$F$1)=YEAR(ДАННЫЕ!N1130),1,0),0)</f>
        <v>0</v>
      </c>
      <c r="S1130" s="15">
        <f>IF(ДАННЫЕ!$AA1130="2А",1,IF(ДАННЫЕ!$AA1130="2Б",2,IF(ДАННЫЕ!$AA1130="2В",3,IF(ДАННЫЕ!$AA1130=3,4,IF(ДАННЫЕ!$AA1130="4А",5,IF(ДАННЫЕ!$AA1130="4Б",6,IF(ДАННЫЕ!$AA1130="4В",7,IF(ДАННЫЕ!$AA1130=5,8,0))))))))</f>
        <v>0</v>
      </c>
      <c r="T1130" s="15">
        <f>IF(OR(ДАННЫЕ!$AC1130=2,ДАННЫЕ!$AD1130=2,ДАННЫЕ!$AE1130=2),2,IF(OR(ДАННЫЕ!$AC1130=1,ДАННЫЕ!$AD1130=1,ДАННЫЕ!$AE1130=1),1,0))</f>
        <v>0</v>
      </c>
    </row>
    <row r="1131" spans="1:20" x14ac:dyDescent="0.2">
      <c r="A1131" s="78">
        <f>IF(B1131&gt;0,IF(MONTH(ДАННЫЕ!$F$1)=MONTH(ДАННЫЕ!$B1131),1,0),0)</f>
        <v>0</v>
      </c>
      <c r="B1131" s="14">
        <f>IF(ДАННЫЕ!$B1131&gt;0,IF(YEAR(ДАННЫЕ!$F$1)=YEAR(ДАННЫЕ!$B1131),1,0),0)</f>
        <v>0</v>
      </c>
      <c r="C1131" s="14">
        <f>IF(ДАННЫЕ!$CM1131&gt;0,IF(YEAR(ДАННЫЕ!$F$1)=YEAR(ДАННЫЕ!$CM1131),1,0),0)</f>
        <v>0</v>
      </c>
      <c r="D1131" s="14">
        <f>IF(ДАННЫЕ!$CJ1131&gt;0,IF(ДАННЫЕ!$CL1131&gt;ДАННЫЕ!$F$1,1,IF(ДАННЫЕ!$CL1131&gt;0,0,1)),0)</f>
        <v>0</v>
      </c>
      <c r="E1131" s="43" t="str">
        <f ca="1">IF(ДАННЫЕ!$F$1&gt;0,IF(ДАННЫЕ!$G1131&gt;0,DATEDIF(ДАННЫЕ!$G1131,ДАННЫЕ!$F$1,"y"),""),IF(ДАННЫЕ!$G1131&gt;0,DATEDIF(ДАННЫЕ!$G1131,TODAY(),"y"),""))</f>
        <v/>
      </c>
      <c r="F1131" s="43" t="str">
        <f xml:space="preserve"> IF(ДАННЫЕ!$F1131="М",IF(E1131&gt;=18,IF(E1131&lt;60,1,""),""),"")&amp;IF(ДАННЫЕ!$F1131="Ж",IF(E1131&gt;=18,IF(E1131&lt;55,1,""),""),"")</f>
        <v/>
      </c>
      <c r="G1131" s="43" t="str">
        <f xml:space="preserve"> IF(ДАННЫЕ!$F1131="М",IF(E1131&gt;=60,2,""),"")&amp;IF(ДАННЫЕ!$F1131="Ж",IF(E1131&gt;=55,2,""),"")</f>
        <v/>
      </c>
      <c r="H1131" s="43" t="str">
        <f t="shared" ca="1" si="54"/>
        <v/>
      </c>
      <c r="I1131" s="43" t="str">
        <f t="shared" ca="1" si="55"/>
        <v>03</v>
      </c>
      <c r="J1131" s="28" t="str">
        <f ca="1">ДАННЫЕ!$F1131&amp;H1131&amp;I1131&amp;ДАННЫЕ!$I1131&amp;"m"&amp;IF(ДАННЫЕ!$I1131&gt;0,IF(ДАННЫЕ!$J1131&gt;0,0,1),"")&amp;"f"&amp;IF(ДАННЫЕ!$R1131&gt;0,IF(YEAR(ДАННЫЕ!$F$1)=YEAR(ДАННЫЕ!$R1131),1,0),0)&amp;"z"&amp;ДАННЫЕ!$R1131&amp;"p"&amp;ДАННЫЕ!$S1131&amp;"i"&amp;ДАННЫЕ!$T1131&amp;"h"&amp;ДАННЫЕ!$K1131&amp;"be"&amp;ДАННЫЕ!$BI1131&amp;"CD"&amp;IF(ДАННЫЕ!BF1131&gt;500,4,IF(ДАННЫЕ!BF1131&gt;350,3,IF(ДАННЫЕ!BF1131&gt;200,2,IF(ДАННЫЕ!BF1131&gt;0,1,0))))&amp;"g"&amp;B1131&amp;"d"&amp;H1131&amp;"l"&amp;ДАННЫЕ!AT1131&amp;"a"&amp;ДАННЫЕ!$V1131&amp;"v"&amp;R1131&amp;"k"&amp;ДАННЫЕ!$U1131&amp;"s"&amp;ДАННЫЕ!$Y1131&amp;"t"&amp;ДАННЫЕ!$X1131&amp;"b"&amp;IF(ДАННЫЕ!$Q1131&gt;1,1,0)&amp;"PP"&amp;ДАННЫЕ!Z1131&amp;"c"&amp;S1131&amp;"x"&amp;IF(ДАННЫЕ!$BY1131&gt;0,IF(YEAR(ДАННЫЕ!$F$1)=YEAR(ДАННЫЕ!$BY1131),1,0),0)&amp;"n"&amp;IF(ДАННЫЕ!$BZ1131&gt;0,IF(YEAR(ДАННЫЕ!$F$1)=YEAR(ДАННЫЕ!$BZ1131),1,0),0)&amp;"u"&amp;D1131&amp;"z"&amp;IF(ДАННЫЕ!$CL1131&gt;0,IF(YEAR(ДАННЫЕ!$F$1)&gt;YEAR(ДАННЫЕ!$CL1131),11,12),0)</f>
        <v>03mf0zpihbeCD0g0dlav0kstb0PPc0x0n0u0z0</v>
      </c>
      <c r="K1131" s="28" t="str">
        <f ca="1">ДАННЫЕ!$I1131&amp;"x"&amp;B1131&amp;"w"&amp;IF(T1131+ДАННЫЕ!AD1131+ДАННЫЕ!AE1131+ДАННЫЕ!AF1131+ДАННЫЕ!AG1131+ДАННЫЕ!AH1131+ДАННЫЕ!$AL1131+ДАННЫЕ!AI1131+ДАННЫЕ!AJ1131+ДАННЫЕ!AK1131+ДАННЫЕ!AP1131+ДАННЫЕ!AQ1131+ДАННЫЕ!AR1131+ДАННЫЕ!$AM1131+ДАННЫЕ!$AN1131+ДАННЫЕ!AS1131+ДАННЫЕ!AT1131&gt;0,1,0)&amp;IF(OR(T1131=2,ДАННЫЕ!AD1131=2,ДАННЫЕ!AE1131=2,ДАННЫЕ!AF1131=2,ДАННЫЕ!AG1131=2,ДАННЫЕ!AH1131=2,ДАННЫЕ!$AL1131=2,ДАННЫЕ!AI1131=2,ДАННЫЕ!AJ1131=2,ДАННЫЕ!AK1131=2,ДАННЫЕ!AP1131=2,ДАННЫЕ!AQ1131=2,ДАННЫЕ!AR1131=2,ДАННЫЕ!$AM1131=2,ДАННЫЕ!$AN1131=2,ДАННЫЕ!AS1131=2,ДАННЫЕ!AT1131=2),2,0)&amp;"t"&amp;IF(T1131&gt;0,"1"&amp;T1131,"00")&amp;"f"&amp;IF(ДАННЫЕ!$AC1131,"1"&amp;ДАННЫЕ!$AC1131,"00")&amp;"b"&amp;IF(ДАННЫЕ!$AD1131,"1"&amp;ДАННЫЕ!$AD1131,"00")&amp;"g"&amp;IF(ДАННЫЕ!$AF1131,"1"&amp;ДАННЫЕ!$AF1131,"00")&amp;"c"&amp;IF(ДАННЫЕ!$AG1131,"1"&amp;ДАННЫЕ!$AG1131,"00")&amp;"i"&amp;IF(ДАННЫЕ!$AH1131,"1"&amp;ДАННЫЕ!$AH1131,"00")&amp;"r"&amp;IF(ДАННЫЕ!$AL1131,"1"&amp;ДАННЫЕ!$AL1131,"00")&amp;"m"&amp;IF(ДАННЫЕ!$AI1131,"1"&amp;ДАННЫЕ!$AI1131,"00")&amp;"hS"&amp;IF(ДАННЫЕ!$AJ1131,"1"&amp;ДАННЫЕ!$AJ1131,"00")&amp;"hZ"&amp;IF(ДАННЫЕ!$AK1131,"1"&amp;ДАННЫЕ!$AK1131,"00")&amp;"p"&amp;IF(ДАННЫЕ!$AP1131,"1"&amp;ДАННЫЕ!$AP1131,"00")&amp;"k"&amp;IF(ДАННЫЕ!$AQ1131,"1"&amp;ДАННЫЕ!$AQ1131,"00")&amp;"z"&amp;IF(ДАННЫЕ!$AR1131,"1"&amp;ДАННЫЕ!$AR1131,"00")&amp;"j"&amp;IF(ДАННЫЕ!$AM1131,"1"&amp;ДАННЫЕ!$AM1131,"00")&amp;"n"&amp;IF(ДАННЫЕ!$AN1131,"1"&amp;ДАННЫЕ!$AN1131,"00")&amp;"E"&amp;ДАННЫЕ!BI1131&amp;"L"&amp;ДАННЫЕ!AO1131&amp;"h"&amp;IF(ДАННЫЕ!$AU1131&gt;0,1,0)&amp;"v"&amp;IF(ДАННЫЕ!$AW1131&gt;0,1,0)&amp;"a"&amp;IF(ДАННЫЕ!$AS1131,"1"&amp;ДАННЫЕ!$AS1131,"00")&amp;"s"&amp;IF(ДАННЫЕ!$AT1131,"1"&amp;ДАННЫЕ!$AT1131,"00")&amp;"u"&amp;IF(ДАННЫЕ!$CJ1131&gt;0,1,0)&amp;"y"&amp;B1131&amp;"d"&amp;H1131&amp;"e"&amp;F1131&amp;G1131</f>
        <v>x0w00t00f00b00g00c00i00r00m00hS00hZ00p00k00z00j00n00ELh0v0a00s00u0y0de</v>
      </c>
      <c r="L1131" s="28" t="str">
        <f ca="1">ДАННЫЕ!$I1131&amp;"VN"&amp;IF(ДАННЫЕ!AW1131&gt;0,11,10)&amp;"CD"&amp;IF(ДАННЫЕ!BF1131&gt;500,16,IF(ДАННЫЕ!BF1131&gt;350,15,IF(ДАННЫЕ!BF1131&gt;=200,14,IF(ДАННЫЕ!BF1131&gt;=100,13,IF(ДАННЫЕ!BF1131&gt;=50,12,IF(ДАННЫЕ!BF1131&gt;0,11,10))))))&amp;"AR"&amp;IF(ДАННЫЕ!BX1131&gt;0,1,0)&amp;"GD"&amp;B1131&amp;"VV"&amp;IF(E1131&gt;=5,IF(E1131&lt;18,1,0),0)</f>
        <v>VN10CD10AR0GD0VV0</v>
      </c>
      <c r="M1131" s="28" t="str">
        <f>ДАННЫЕ!$I1131&amp;"b"&amp;ДАННЫЕ!$BI1131&amp;"r"&amp;ДАННЫЕ!$BJ1131&amp;"CD"&amp;IF(ДАННЫЕ!BF1131&gt;0,IF(ДАННЫЕ!BF1131&lt;200,1,IF(ДАННЫЕ!BF1131&lt;350,2,3)),0)&amp;"h"&amp;IF(ДАННЫЕ!$BK1131+ДАННЫЕ!$BL1131+ДАННЫЕ!$BM1131&gt;0,1,0)&amp;"x"&amp;ДАННЫЕ!$BK1131&amp;"y"&amp;ДАННЫЕ!$BL1131&amp;"z"&amp;ДАННЫЕ!$BM1131&amp;"c"&amp;IF(ДАННЫЕ!$BK1131+ДАННЫЕ!$BL1131+ДАННЫЕ!$BM1131=3,1,0)&amp;"a"&amp;IF(ДАННЫЕ!$BQ1131+ДАННЫЕ!$BR1131&gt;0,1,0)&amp;"d"&amp;ДАННЫЕ!$BQ1131&amp;"v"&amp;ДАННЫЕ!$BR1131&amp;"p"&amp;ДАННЫЕ!$BS1131&amp;"n"&amp;ДАННЫЕ!$BU1131&amp;"t"&amp;ДАННЫЕ!$BV1131&amp;"o"&amp;ДАННЫЕ!$BT1131&amp;"l"&amp;IF(ДАННЫЕ!$BN1131&gt;0,1,0)&amp;ДАННЫЕ!$BN1131&amp;"g"&amp;ДАННЫЕ!$BO1131&amp;"s"&amp;ДАННЫЕ!$BP1131&amp;"DZ"&amp;IF(ДАННЫЕ!B1131-ДАННЫЕ!G1131 &lt; 60,IF(ДАННЫЕ!B1131-ДАННЫЕ!G1131 &gt;= 0,1,0),0)&amp;"u"&amp;IF(ДАННЫЕ!$CJ1131&gt;0,1,0)</f>
        <v>brCD0h0xyzc0a0dvpntol0gsDZ1u0</v>
      </c>
      <c r="N1131" s="28" t="str">
        <f ca="1">ДАННЫЕ!$F1131&amp;ДАННЫЕ!$I1131&amp;"g"&amp;B1131&amp;"cf"&amp;D1131&amp;"a"&amp;IF(ДАННЫЕ!$BX1131&gt;0,1,0)&amp;IF(ДАННЫЕ!$BF1131&gt;500,1,IF(ДАННЫЕ!$BF1131&gt;350,2,IF(ДАННЫЕ!$BF1131&gt;=200,3,IF(ДАННЫЕ!$BF1131&gt;=100,4,IF(ДАННЫЕ!$BF1131&gt;=50,5,IF(ДАННЫЕ!$BF1131&lt;50,6,0))))))&amp;"AR"&amp;IF(DATEDIF(ДАННЫЕ!$BX1131,ДАННЫЕ!$F$1,"y")&gt;1,1,0)&amp;"VG"&amp;IF(ДАННЫЕ!$BH1131="0",1,0)&amp;"o"&amp;IF(T1131+ДАННЫЕ!$AF1131+ДАННЫЕ!$AG1131+ДАННЫЕ!$AH1131+ДАННЫЕ!$AI1131+ДАННЫЕ!$AJ1131+ДАННЫЕ!$AP1131+ДАННЫЕ!$AQ1131+ДАННЫЕ!$AR1131+ДАННЫЕ!$AU1131+ДАННЫЕ!$AW1131+ДАННЫЕ!$AS1131+ДАННЫЕ!$AT1131&gt;0,1,0)&amp;"x"&amp;ДАННЫЕ!$AG1131&amp;"p"&amp;IF(ДАННЫЕ!$BY1131&gt;0,1,0)&amp;"v"&amp;IF(ДАННЫЕ!$BZ1131&gt;0,1,0)&amp;"n"&amp;ДАННЫЕ!$CA1131&amp;"t"&amp;ДАННЫЕ!$AY1131&amp;"k"&amp;ДАННЫЕ!$CB1131&amp;"q"&amp;ДАННЫЕ!$CC1131&amp;"w"&amp;ДАННЫЕ!$CD1131&amp;"e"&amp;ДАННЫЕ!$CE1131&amp;"m"&amp;ДАННЫЕ!$CF1131&amp;"c"&amp;ДАННЫЕ!$CG1131&amp;"z"&amp;ДАННЫЕ!$CH1131&amp;"d"&amp;IF(H1131=4,1,0)&amp;"s"&amp;IF(ДАННЫЕ!$J1131=1,0,1)&amp;"u"&amp;IF(ДАННЫЕ!$CJ1131&gt;0,1,0)</f>
        <v>g0cf0a06AR1VG0o0xp0v0ntkqwemczd0s1u0</v>
      </c>
      <c r="O1131" s="28" t="str">
        <f>ДАННЫЕ!$I1131&amp;"g"&amp;B1131&amp;A1131&amp;"f"&amp;P1131&amp;"c"&amp;IF(ДАННЫЕ!$U1131&gt;0,1,0)&amp;"s"&amp;IF(ДАННЫЕ!$Q1131&gt;0,IF(YEAR(ДАННЫЕ!$F$1)=YEAR(ДАННЫЕ!$Q1131),IF(MONTH(ДАННЫЕ!$F$1)=MONTH(ДАННЫЕ!$Q1131),111,11),1),0)&amp;"i"&amp;IF(ДАННЫЕ!$R1131+ДАННЫЕ!$S1131+ДАННЫЕ!$T1131=0,0,1)&amp;"h"&amp;IF(ДАННЫЕ!$P1131&gt;0,1,0)&amp;"p"&amp;IF(ДАННЫЕ!$CI1131&gt;0,IF(YEAR(ДАННЫЕ!$F$1)=YEAR(ДАННЫЕ!$CI1131),IF(MONTH(ДАННЫЕ!$F$1)=MONTH(ДАННЫЕ!$CI1131),111,11),1),0)&amp;"d"&amp;IF(ДАННЫЕ!$CJ1131&gt;0,IF(YEAR(ДАННЫЕ!$F$1)=YEAR(ДАННЫЕ!$CJ1131),IF(MONTH(ДАННЫЕ!$F$1)=MONTH(ДАННЫЕ!$CJ1131),111,11),1),0)&amp;"o"&amp;IF(ДАННЫЕ!$CK1131&gt;0,IF(MONTH(ДАННЫЕ!$F$1)=MONTH(ДАННЫЕ!$CK1131),111,11),0)&amp;"v"&amp;IF(ДАННЫЕ!$BE1131&gt;0,IF(MONTH(ДАННЫЕ!$F$1)=MONTH(ДАННЫЕ!$BE1131),111,11),0)</f>
        <v>g00f0c0s0i0h0p0d0o0v0</v>
      </c>
      <c r="P1131" s="15">
        <f t="shared" si="56"/>
        <v>0</v>
      </c>
      <c r="Q1131" s="15">
        <f>IF(ДАННЫЕ!$F$1&gt;ДАННЫЕ!$N1131,IF(YEAR(ДАННЫЕ!$F$1)=YEAR(ДАННЫЕ!M1131),1,0),0)</f>
        <v>0</v>
      </c>
      <c r="R1131" s="15">
        <f>IF(ДАННЫЕ!$F$1&gt;ДАННЫЕ!$N1131,IF(YEAR(ДАННЫЕ!$F$1)=YEAR(ДАННЫЕ!N1131),1,0),0)</f>
        <v>0</v>
      </c>
      <c r="S1131" s="15">
        <f>IF(ДАННЫЕ!$AA1131="2А",1,IF(ДАННЫЕ!$AA1131="2Б",2,IF(ДАННЫЕ!$AA1131="2В",3,IF(ДАННЫЕ!$AA1131=3,4,IF(ДАННЫЕ!$AA1131="4А",5,IF(ДАННЫЕ!$AA1131="4Б",6,IF(ДАННЫЕ!$AA1131="4В",7,IF(ДАННЫЕ!$AA1131=5,8,0))))))))</f>
        <v>0</v>
      </c>
      <c r="T1131" s="15">
        <f>IF(OR(ДАННЫЕ!$AC1131=2,ДАННЫЕ!$AD1131=2,ДАННЫЕ!$AE1131=2),2,IF(OR(ДАННЫЕ!$AC1131=1,ДАННЫЕ!$AD1131=1,ДАННЫЕ!$AE1131=1),1,0))</f>
        <v>0</v>
      </c>
    </row>
    <row r="1132" spans="1:20" x14ac:dyDescent="0.2">
      <c r="A1132" s="78">
        <f>IF(B1132&gt;0,IF(MONTH(ДАННЫЕ!$F$1)=MONTH(ДАННЫЕ!$B1132),1,0),0)</f>
        <v>0</v>
      </c>
      <c r="B1132" s="14">
        <f>IF(ДАННЫЕ!$B1132&gt;0,IF(YEAR(ДАННЫЕ!$F$1)=YEAR(ДАННЫЕ!$B1132),1,0),0)</f>
        <v>0</v>
      </c>
      <c r="C1132" s="14">
        <f>IF(ДАННЫЕ!$CM1132&gt;0,IF(YEAR(ДАННЫЕ!$F$1)=YEAR(ДАННЫЕ!$CM1132),1,0),0)</f>
        <v>0</v>
      </c>
      <c r="D1132" s="14">
        <f>IF(ДАННЫЕ!$CJ1132&gt;0,IF(ДАННЫЕ!$CL1132&gt;ДАННЫЕ!$F$1,1,IF(ДАННЫЕ!$CL1132&gt;0,0,1)),0)</f>
        <v>0</v>
      </c>
      <c r="E1132" s="43" t="str">
        <f ca="1">IF(ДАННЫЕ!$F$1&gt;0,IF(ДАННЫЕ!$G1132&gt;0,DATEDIF(ДАННЫЕ!$G1132,ДАННЫЕ!$F$1,"y"),""),IF(ДАННЫЕ!$G1132&gt;0,DATEDIF(ДАННЫЕ!$G1132,TODAY(),"y"),""))</f>
        <v/>
      </c>
      <c r="F1132" s="43" t="str">
        <f xml:space="preserve"> IF(ДАННЫЕ!$F1132="М",IF(E1132&gt;=18,IF(E1132&lt;60,1,""),""),"")&amp;IF(ДАННЫЕ!$F1132="Ж",IF(E1132&gt;=18,IF(E1132&lt;55,1,""),""),"")</f>
        <v/>
      </c>
      <c r="G1132" s="43" t="str">
        <f xml:space="preserve"> IF(ДАННЫЕ!$F1132="М",IF(E1132&gt;=60,2,""),"")&amp;IF(ДАННЫЕ!$F1132="Ж",IF(E1132&gt;=55,2,""),"")</f>
        <v/>
      </c>
      <c r="H1132" s="43" t="str">
        <f t="shared" ca="1" si="54"/>
        <v/>
      </c>
      <c r="I1132" s="43" t="str">
        <f t="shared" ca="1" si="55"/>
        <v>03</v>
      </c>
      <c r="J1132" s="28" t="str">
        <f ca="1">ДАННЫЕ!$F1132&amp;H1132&amp;I1132&amp;ДАННЫЕ!$I1132&amp;"m"&amp;IF(ДАННЫЕ!$I1132&gt;0,IF(ДАННЫЕ!$J1132&gt;0,0,1),"")&amp;"f"&amp;IF(ДАННЫЕ!$R1132&gt;0,IF(YEAR(ДАННЫЕ!$F$1)=YEAR(ДАННЫЕ!$R1132),1,0),0)&amp;"z"&amp;ДАННЫЕ!$R1132&amp;"p"&amp;ДАННЫЕ!$S1132&amp;"i"&amp;ДАННЫЕ!$T1132&amp;"h"&amp;ДАННЫЕ!$K1132&amp;"be"&amp;ДАННЫЕ!$BI1132&amp;"CD"&amp;IF(ДАННЫЕ!BF1132&gt;500,4,IF(ДАННЫЕ!BF1132&gt;350,3,IF(ДАННЫЕ!BF1132&gt;200,2,IF(ДАННЫЕ!BF1132&gt;0,1,0))))&amp;"g"&amp;B1132&amp;"d"&amp;H1132&amp;"l"&amp;ДАННЫЕ!AT1132&amp;"a"&amp;ДАННЫЕ!$V1132&amp;"v"&amp;R1132&amp;"k"&amp;ДАННЫЕ!$U1132&amp;"s"&amp;ДАННЫЕ!$Y1132&amp;"t"&amp;ДАННЫЕ!$X1132&amp;"b"&amp;IF(ДАННЫЕ!$Q1132&gt;1,1,0)&amp;"PP"&amp;ДАННЫЕ!Z1132&amp;"c"&amp;S1132&amp;"x"&amp;IF(ДАННЫЕ!$BY1132&gt;0,IF(YEAR(ДАННЫЕ!$F$1)=YEAR(ДАННЫЕ!$BY1132),1,0),0)&amp;"n"&amp;IF(ДАННЫЕ!$BZ1132&gt;0,IF(YEAR(ДАННЫЕ!$F$1)=YEAR(ДАННЫЕ!$BZ1132),1,0),0)&amp;"u"&amp;D1132&amp;"z"&amp;IF(ДАННЫЕ!$CL1132&gt;0,IF(YEAR(ДАННЫЕ!$F$1)&gt;YEAR(ДАННЫЕ!$CL1132),11,12),0)</f>
        <v>03mf0zpihbeCD0g0dlav0kstb0PPc0x0n0u0z0</v>
      </c>
      <c r="K1132" s="28" t="str">
        <f ca="1">ДАННЫЕ!$I1132&amp;"x"&amp;B1132&amp;"w"&amp;IF(T1132+ДАННЫЕ!AD1132+ДАННЫЕ!AE1132+ДАННЫЕ!AF1132+ДАННЫЕ!AG1132+ДАННЫЕ!AH1132+ДАННЫЕ!$AL1132+ДАННЫЕ!AI1132+ДАННЫЕ!AJ1132+ДАННЫЕ!AK1132+ДАННЫЕ!AP1132+ДАННЫЕ!AQ1132+ДАННЫЕ!AR1132+ДАННЫЕ!$AM1132+ДАННЫЕ!$AN1132+ДАННЫЕ!AS1132+ДАННЫЕ!AT1132&gt;0,1,0)&amp;IF(OR(T1132=2,ДАННЫЕ!AD1132=2,ДАННЫЕ!AE1132=2,ДАННЫЕ!AF1132=2,ДАННЫЕ!AG1132=2,ДАННЫЕ!AH1132=2,ДАННЫЕ!$AL1132=2,ДАННЫЕ!AI1132=2,ДАННЫЕ!AJ1132=2,ДАННЫЕ!AK1132=2,ДАННЫЕ!AP1132=2,ДАННЫЕ!AQ1132=2,ДАННЫЕ!AR1132=2,ДАННЫЕ!$AM1132=2,ДАННЫЕ!$AN1132=2,ДАННЫЕ!AS1132=2,ДАННЫЕ!AT1132=2),2,0)&amp;"t"&amp;IF(T1132&gt;0,"1"&amp;T1132,"00")&amp;"f"&amp;IF(ДАННЫЕ!$AC1132,"1"&amp;ДАННЫЕ!$AC1132,"00")&amp;"b"&amp;IF(ДАННЫЕ!$AD1132,"1"&amp;ДАННЫЕ!$AD1132,"00")&amp;"g"&amp;IF(ДАННЫЕ!$AF1132,"1"&amp;ДАННЫЕ!$AF1132,"00")&amp;"c"&amp;IF(ДАННЫЕ!$AG1132,"1"&amp;ДАННЫЕ!$AG1132,"00")&amp;"i"&amp;IF(ДАННЫЕ!$AH1132,"1"&amp;ДАННЫЕ!$AH1132,"00")&amp;"r"&amp;IF(ДАННЫЕ!$AL1132,"1"&amp;ДАННЫЕ!$AL1132,"00")&amp;"m"&amp;IF(ДАННЫЕ!$AI1132,"1"&amp;ДАННЫЕ!$AI1132,"00")&amp;"hS"&amp;IF(ДАННЫЕ!$AJ1132,"1"&amp;ДАННЫЕ!$AJ1132,"00")&amp;"hZ"&amp;IF(ДАННЫЕ!$AK1132,"1"&amp;ДАННЫЕ!$AK1132,"00")&amp;"p"&amp;IF(ДАННЫЕ!$AP1132,"1"&amp;ДАННЫЕ!$AP1132,"00")&amp;"k"&amp;IF(ДАННЫЕ!$AQ1132,"1"&amp;ДАННЫЕ!$AQ1132,"00")&amp;"z"&amp;IF(ДАННЫЕ!$AR1132,"1"&amp;ДАННЫЕ!$AR1132,"00")&amp;"j"&amp;IF(ДАННЫЕ!$AM1132,"1"&amp;ДАННЫЕ!$AM1132,"00")&amp;"n"&amp;IF(ДАННЫЕ!$AN1132,"1"&amp;ДАННЫЕ!$AN1132,"00")&amp;"E"&amp;ДАННЫЕ!BI1132&amp;"L"&amp;ДАННЫЕ!AO1132&amp;"h"&amp;IF(ДАННЫЕ!$AU1132&gt;0,1,0)&amp;"v"&amp;IF(ДАННЫЕ!$AW1132&gt;0,1,0)&amp;"a"&amp;IF(ДАННЫЕ!$AS1132,"1"&amp;ДАННЫЕ!$AS1132,"00")&amp;"s"&amp;IF(ДАННЫЕ!$AT1132,"1"&amp;ДАННЫЕ!$AT1132,"00")&amp;"u"&amp;IF(ДАННЫЕ!$CJ1132&gt;0,1,0)&amp;"y"&amp;B1132&amp;"d"&amp;H1132&amp;"e"&amp;F1132&amp;G1132</f>
        <v>x0w00t00f00b00g00c00i00r00m00hS00hZ00p00k00z00j00n00ELh0v0a00s00u0y0de</v>
      </c>
      <c r="L1132" s="28" t="str">
        <f ca="1">ДАННЫЕ!$I1132&amp;"VN"&amp;IF(ДАННЫЕ!AW1132&gt;0,11,10)&amp;"CD"&amp;IF(ДАННЫЕ!BF1132&gt;500,16,IF(ДАННЫЕ!BF1132&gt;350,15,IF(ДАННЫЕ!BF1132&gt;=200,14,IF(ДАННЫЕ!BF1132&gt;=100,13,IF(ДАННЫЕ!BF1132&gt;=50,12,IF(ДАННЫЕ!BF1132&gt;0,11,10))))))&amp;"AR"&amp;IF(ДАННЫЕ!BX1132&gt;0,1,0)&amp;"GD"&amp;B1132&amp;"VV"&amp;IF(E1132&gt;=5,IF(E1132&lt;18,1,0),0)</f>
        <v>VN10CD10AR0GD0VV0</v>
      </c>
      <c r="M1132" s="28" t="str">
        <f>ДАННЫЕ!$I1132&amp;"b"&amp;ДАННЫЕ!$BI1132&amp;"r"&amp;ДАННЫЕ!$BJ1132&amp;"CD"&amp;IF(ДАННЫЕ!BF1132&gt;0,IF(ДАННЫЕ!BF1132&lt;200,1,IF(ДАННЫЕ!BF1132&lt;350,2,3)),0)&amp;"h"&amp;IF(ДАННЫЕ!$BK1132+ДАННЫЕ!$BL1132+ДАННЫЕ!$BM1132&gt;0,1,0)&amp;"x"&amp;ДАННЫЕ!$BK1132&amp;"y"&amp;ДАННЫЕ!$BL1132&amp;"z"&amp;ДАННЫЕ!$BM1132&amp;"c"&amp;IF(ДАННЫЕ!$BK1132+ДАННЫЕ!$BL1132+ДАННЫЕ!$BM1132=3,1,0)&amp;"a"&amp;IF(ДАННЫЕ!$BQ1132+ДАННЫЕ!$BR1132&gt;0,1,0)&amp;"d"&amp;ДАННЫЕ!$BQ1132&amp;"v"&amp;ДАННЫЕ!$BR1132&amp;"p"&amp;ДАННЫЕ!$BS1132&amp;"n"&amp;ДАННЫЕ!$BU1132&amp;"t"&amp;ДАННЫЕ!$BV1132&amp;"o"&amp;ДАННЫЕ!$BT1132&amp;"l"&amp;IF(ДАННЫЕ!$BN1132&gt;0,1,0)&amp;ДАННЫЕ!$BN1132&amp;"g"&amp;ДАННЫЕ!$BO1132&amp;"s"&amp;ДАННЫЕ!$BP1132&amp;"DZ"&amp;IF(ДАННЫЕ!B1132-ДАННЫЕ!G1132 &lt; 60,IF(ДАННЫЕ!B1132-ДАННЫЕ!G1132 &gt;= 0,1,0),0)&amp;"u"&amp;IF(ДАННЫЕ!$CJ1132&gt;0,1,0)</f>
        <v>brCD0h0xyzc0a0dvpntol0gsDZ1u0</v>
      </c>
      <c r="N1132" s="28" t="str">
        <f ca="1">ДАННЫЕ!$F1132&amp;ДАННЫЕ!$I1132&amp;"g"&amp;B1132&amp;"cf"&amp;D1132&amp;"a"&amp;IF(ДАННЫЕ!$BX1132&gt;0,1,0)&amp;IF(ДАННЫЕ!$BF1132&gt;500,1,IF(ДАННЫЕ!$BF1132&gt;350,2,IF(ДАННЫЕ!$BF1132&gt;=200,3,IF(ДАННЫЕ!$BF1132&gt;=100,4,IF(ДАННЫЕ!$BF1132&gt;=50,5,IF(ДАННЫЕ!$BF1132&lt;50,6,0))))))&amp;"AR"&amp;IF(DATEDIF(ДАННЫЕ!$BX1132,ДАННЫЕ!$F$1,"y")&gt;1,1,0)&amp;"VG"&amp;IF(ДАННЫЕ!$BH1132="0",1,0)&amp;"o"&amp;IF(T1132+ДАННЫЕ!$AF1132+ДАННЫЕ!$AG1132+ДАННЫЕ!$AH1132+ДАННЫЕ!$AI1132+ДАННЫЕ!$AJ1132+ДАННЫЕ!$AP1132+ДАННЫЕ!$AQ1132+ДАННЫЕ!$AR1132+ДАННЫЕ!$AU1132+ДАННЫЕ!$AW1132+ДАННЫЕ!$AS1132+ДАННЫЕ!$AT1132&gt;0,1,0)&amp;"x"&amp;ДАННЫЕ!$AG1132&amp;"p"&amp;IF(ДАННЫЕ!$BY1132&gt;0,1,0)&amp;"v"&amp;IF(ДАННЫЕ!$BZ1132&gt;0,1,0)&amp;"n"&amp;ДАННЫЕ!$CA1132&amp;"t"&amp;ДАННЫЕ!$AY1132&amp;"k"&amp;ДАННЫЕ!$CB1132&amp;"q"&amp;ДАННЫЕ!$CC1132&amp;"w"&amp;ДАННЫЕ!$CD1132&amp;"e"&amp;ДАННЫЕ!$CE1132&amp;"m"&amp;ДАННЫЕ!$CF1132&amp;"c"&amp;ДАННЫЕ!$CG1132&amp;"z"&amp;ДАННЫЕ!$CH1132&amp;"d"&amp;IF(H1132=4,1,0)&amp;"s"&amp;IF(ДАННЫЕ!$J1132=1,0,1)&amp;"u"&amp;IF(ДАННЫЕ!$CJ1132&gt;0,1,0)</f>
        <v>g0cf0a06AR1VG0o0xp0v0ntkqwemczd0s1u0</v>
      </c>
      <c r="O1132" s="28" t="str">
        <f>ДАННЫЕ!$I1132&amp;"g"&amp;B1132&amp;A1132&amp;"f"&amp;P1132&amp;"c"&amp;IF(ДАННЫЕ!$U1132&gt;0,1,0)&amp;"s"&amp;IF(ДАННЫЕ!$Q1132&gt;0,IF(YEAR(ДАННЫЕ!$F$1)=YEAR(ДАННЫЕ!$Q1132),IF(MONTH(ДАННЫЕ!$F$1)=MONTH(ДАННЫЕ!$Q1132),111,11),1),0)&amp;"i"&amp;IF(ДАННЫЕ!$R1132+ДАННЫЕ!$S1132+ДАННЫЕ!$T1132=0,0,1)&amp;"h"&amp;IF(ДАННЫЕ!$P1132&gt;0,1,0)&amp;"p"&amp;IF(ДАННЫЕ!$CI1132&gt;0,IF(YEAR(ДАННЫЕ!$F$1)=YEAR(ДАННЫЕ!$CI1132),IF(MONTH(ДАННЫЕ!$F$1)=MONTH(ДАННЫЕ!$CI1132),111,11),1),0)&amp;"d"&amp;IF(ДАННЫЕ!$CJ1132&gt;0,IF(YEAR(ДАННЫЕ!$F$1)=YEAR(ДАННЫЕ!$CJ1132),IF(MONTH(ДАННЫЕ!$F$1)=MONTH(ДАННЫЕ!$CJ1132),111,11),1),0)&amp;"o"&amp;IF(ДАННЫЕ!$CK1132&gt;0,IF(MONTH(ДАННЫЕ!$F$1)=MONTH(ДАННЫЕ!$CK1132),111,11),0)&amp;"v"&amp;IF(ДАННЫЕ!$BE1132&gt;0,IF(MONTH(ДАННЫЕ!$F$1)=MONTH(ДАННЫЕ!$BE1132),111,11),0)</f>
        <v>g00f0c0s0i0h0p0d0o0v0</v>
      </c>
      <c r="P1132" s="15">
        <f t="shared" si="56"/>
        <v>0</v>
      </c>
      <c r="Q1132" s="15">
        <f>IF(ДАННЫЕ!$F$1&gt;ДАННЫЕ!$N1132,IF(YEAR(ДАННЫЕ!$F$1)=YEAR(ДАННЫЕ!M1132),1,0),0)</f>
        <v>0</v>
      </c>
      <c r="R1132" s="15">
        <f>IF(ДАННЫЕ!$F$1&gt;ДАННЫЕ!$N1132,IF(YEAR(ДАННЫЕ!$F$1)=YEAR(ДАННЫЕ!N1132),1,0),0)</f>
        <v>0</v>
      </c>
      <c r="S1132" s="15">
        <f>IF(ДАННЫЕ!$AA1132="2А",1,IF(ДАННЫЕ!$AA1132="2Б",2,IF(ДАННЫЕ!$AA1132="2В",3,IF(ДАННЫЕ!$AA1132=3,4,IF(ДАННЫЕ!$AA1132="4А",5,IF(ДАННЫЕ!$AA1132="4Б",6,IF(ДАННЫЕ!$AA1132="4В",7,IF(ДАННЫЕ!$AA1132=5,8,0))))))))</f>
        <v>0</v>
      </c>
      <c r="T1132" s="15">
        <f>IF(OR(ДАННЫЕ!$AC1132=2,ДАННЫЕ!$AD1132=2,ДАННЫЕ!$AE1132=2),2,IF(OR(ДАННЫЕ!$AC1132=1,ДАННЫЕ!$AD1132=1,ДАННЫЕ!$AE1132=1),1,0))</f>
        <v>0</v>
      </c>
    </row>
    <row r="1133" spans="1:20" x14ac:dyDescent="0.2">
      <c r="A1133" s="78">
        <f>IF(B1133&gt;0,IF(MONTH(ДАННЫЕ!$F$1)=MONTH(ДАННЫЕ!$B1133),1,0),0)</f>
        <v>0</v>
      </c>
      <c r="B1133" s="14">
        <f>IF(ДАННЫЕ!$B1133&gt;0,IF(YEAR(ДАННЫЕ!$F$1)=YEAR(ДАННЫЕ!$B1133),1,0),0)</f>
        <v>0</v>
      </c>
      <c r="C1133" s="14">
        <f>IF(ДАННЫЕ!$CM1133&gt;0,IF(YEAR(ДАННЫЕ!$F$1)=YEAR(ДАННЫЕ!$CM1133),1,0),0)</f>
        <v>0</v>
      </c>
      <c r="D1133" s="14">
        <f>IF(ДАННЫЕ!$CJ1133&gt;0,IF(ДАННЫЕ!$CL1133&gt;ДАННЫЕ!$F$1,1,IF(ДАННЫЕ!$CL1133&gt;0,0,1)),0)</f>
        <v>0</v>
      </c>
      <c r="E1133" s="43" t="str">
        <f ca="1">IF(ДАННЫЕ!$F$1&gt;0,IF(ДАННЫЕ!$G1133&gt;0,DATEDIF(ДАННЫЕ!$G1133,ДАННЫЕ!$F$1,"y"),""),IF(ДАННЫЕ!$G1133&gt;0,DATEDIF(ДАННЫЕ!$G1133,TODAY(),"y"),""))</f>
        <v/>
      </c>
      <c r="F1133" s="43" t="str">
        <f xml:space="preserve"> IF(ДАННЫЕ!$F1133="М",IF(E1133&gt;=18,IF(E1133&lt;60,1,""),""),"")&amp;IF(ДАННЫЕ!$F1133="Ж",IF(E1133&gt;=18,IF(E1133&lt;55,1,""),""),"")</f>
        <v/>
      </c>
      <c r="G1133" s="43" t="str">
        <f xml:space="preserve"> IF(ДАННЫЕ!$F1133="М",IF(E1133&gt;=60,2,""),"")&amp;IF(ДАННЫЕ!$F1133="Ж",IF(E1133&gt;=55,2,""),"")</f>
        <v/>
      </c>
      <c r="H1133" s="43" t="str">
        <f t="shared" ca="1" si="54"/>
        <v/>
      </c>
      <c r="I1133" s="43" t="str">
        <f t="shared" ca="1" si="55"/>
        <v>03</v>
      </c>
      <c r="J1133" s="28" t="str">
        <f ca="1">ДАННЫЕ!$F1133&amp;H1133&amp;I1133&amp;ДАННЫЕ!$I1133&amp;"m"&amp;IF(ДАННЫЕ!$I1133&gt;0,IF(ДАННЫЕ!$J1133&gt;0,0,1),"")&amp;"f"&amp;IF(ДАННЫЕ!$R1133&gt;0,IF(YEAR(ДАННЫЕ!$F$1)=YEAR(ДАННЫЕ!$R1133),1,0),0)&amp;"z"&amp;ДАННЫЕ!$R1133&amp;"p"&amp;ДАННЫЕ!$S1133&amp;"i"&amp;ДАННЫЕ!$T1133&amp;"h"&amp;ДАННЫЕ!$K1133&amp;"be"&amp;ДАННЫЕ!$BI1133&amp;"CD"&amp;IF(ДАННЫЕ!BF1133&gt;500,4,IF(ДАННЫЕ!BF1133&gt;350,3,IF(ДАННЫЕ!BF1133&gt;200,2,IF(ДАННЫЕ!BF1133&gt;0,1,0))))&amp;"g"&amp;B1133&amp;"d"&amp;H1133&amp;"l"&amp;ДАННЫЕ!AT1133&amp;"a"&amp;ДАННЫЕ!$V1133&amp;"v"&amp;R1133&amp;"k"&amp;ДАННЫЕ!$U1133&amp;"s"&amp;ДАННЫЕ!$Y1133&amp;"t"&amp;ДАННЫЕ!$X1133&amp;"b"&amp;IF(ДАННЫЕ!$Q1133&gt;1,1,0)&amp;"PP"&amp;ДАННЫЕ!Z1133&amp;"c"&amp;S1133&amp;"x"&amp;IF(ДАННЫЕ!$BY1133&gt;0,IF(YEAR(ДАННЫЕ!$F$1)=YEAR(ДАННЫЕ!$BY1133),1,0),0)&amp;"n"&amp;IF(ДАННЫЕ!$BZ1133&gt;0,IF(YEAR(ДАННЫЕ!$F$1)=YEAR(ДАННЫЕ!$BZ1133),1,0),0)&amp;"u"&amp;D1133&amp;"z"&amp;IF(ДАННЫЕ!$CL1133&gt;0,IF(YEAR(ДАННЫЕ!$F$1)&gt;YEAR(ДАННЫЕ!$CL1133),11,12),0)</f>
        <v>03mf0zpihbeCD0g0dlav0kstb0PPc0x0n0u0z0</v>
      </c>
      <c r="K1133" s="28" t="str">
        <f ca="1">ДАННЫЕ!$I1133&amp;"x"&amp;B1133&amp;"w"&amp;IF(T1133+ДАННЫЕ!AD1133+ДАННЫЕ!AE1133+ДАННЫЕ!AF1133+ДАННЫЕ!AG1133+ДАННЫЕ!AH1133+ДАННЫЕ!$AL1133+ДАННЫЕ!AI1133+ДАННЫЕ!AJ1133+ДАННЫЕ!AK1133+ДАННЫЕ!AP1133+ДАННЫЕ!AQ1133+ДАННЫЕ!AR1133+ДАННЫЕ!$AM1133+ДАННЫЕ!$AN1133+ДАННЫЕ!AS1133+ДАННЫЕ!AT1133&gt;0,1,0)&amp;IF(OR(T1133=2,ДАННЫЕ!AD1133=2,ДАННЫЕ!AE1133=2,ДАННЫЕ!AF1133=2,ДАННЫЕ!AG1133=2,ДАННЫЕ!AH1133=2,ДАННЫЕ!$AL1133=2,ДАННЫЕ!AI1133=2,ДАННЫЕ!AJ1133=2,ДАННЫЕ!AK1133=2,ДАННЫЕ!AP1133=2,ДАННЫЕ!AQ1133=2,ДАННЫЕ!AR1133=2,ДАННЫЕ!$AM1133=2,ДАННЫЕ!$AN1133=2,ДАННЫЕ!AS1133=2,ДАННЫЕ!AT1133=2),2,0)&amp;"t"&amp;IF(T1133&gt;0,"1"&amp;T1133,"00")&amp;"f"&amp;IF(ДАННЫЕ!$AC1133,"1"&amp;ДАННЫЕ!$AC1133,"00")&amp;"b"&amp;IF(ДАННЫЕ!$AD1133,"1"&amp;ДАННЫЕ!$AD1133,"00")&amp;"g"&amp;IF(ДАННЫЕ!$AF1133,"1"&amp;ДАННЫЕ!$AF1133,"00")&amp;"c"&amp;IF(ДАННЫЕ!$AG1133,"1"&amp;ДАННЫЕ!$AG1133,"00")&amp;"i"&amp;IF(ДАННЫЕ!$AH1133,"1"&amp;ДАННЫЕ!$AH1133,"00")&amp;"r"&amp;IF(ДАННЫЕ!$AL1133,"1"&amp;ДАННЫЕ!$AL1133,"00")&amp;"m"&amp;IF(ДАННЫЕ!$AI1133,"1"&amp;ДАННЫЕ!$AI1133,"00")&amp;"hS"&amp;IF(ДАННЫЕ!$AJ1133,"1"&amp;ДАННЫЕ!$AJ1133,"00")&amp;"hZ"&amp;IF(ДАННЫЕ!$AK1133,"1"&amp;ДАННЫЕ!$AK1133,"00")&amp;"p"&amp;IF(ДАННЫЕ!$AP1133,"1"&amp;ДАННЫЕ!$AP1133,"00")&amp;"k"&amp;IF(ДАННЫЕ!$AQ1133,"1"&amp;ДАННЫЕ!$AQ1133,"00")&amp;"z"&amp;IF(ДАННЫЕ!$AR1133,"1"&amp;ДАННЫЕ!$AR1133,"00")&amp;"j"&amp;IF(ДАННЫЕ!$AM1133,"1"&amp;ДАННЫЕ!$AM1133,"00")&amp;"n"&amp;IF(ДАННЫЕ!$AN1133,"1"&amp;ДАННЫЕ!$AN1133,"00")&amp;"E"&amp;ДАННЫЕ!BI1133&amp;"L"&amp;ДАННЫЕ!AO1133&amp;"h"&amp;IF(ДАННЫЕ!$AU1133&gt;0,1,0)&amp;"v"&amp;IF(ДАННЫЕ!$AW1133&gt;0,1,0)&amp;"a"&amp;IF(ДАННЫЕ!$AS1133,"1"&amp;ДАННЫЕ!$AS1133,"00")&amp;"s"&amp;IF(ДАННЫЕ!$AT1133,"1"&amp;ДАННЫЕ!$AT1133,"00")&amp;"u"&amp;IF(ДАННЫЕ!$CJ1133&gt;0,1,0)&amp;"y"&amp;B1133&amp;"d"&amp;H1133&amp;"e"&amp;F1133&amp;G1133</f>
        <v>x0w00t00f00b00g00c00i00r00m00hS00hZ00p00k00z00j00n00ELh0v0a00s00u0y0de</v>
      </c>
      <c r="L1133" s="28" t="str">
        <f ca="1">ДАННЫЕ!$I1133&amp;"VN"&amp;IF(ДАННЫЕ!AW1133&gt;0,11,10)&amp;"CD"&amp;IF(ДАННЫЕ!BF1133&gt;500,16,IF(ДАННЫЕ!BF1133&gt;350,15,IF(ДАННЫЕ!BF1133&gt;=200,14,IF(ДАННЫЕ!BF1133&gt;=100,13,IF(ДАННЫЕ!BF1133&gt;=50,12,IF(ДАННЫЕ!BF1133&gt;0,11,10))))))&amp;"AR"&amp;IF(ДАННЫЕ!BX1133&gt;0,1,0)&amp;"GD"&amp;B1133&amp;"VV"&amp;IF(E1133&gt;=5,IF(E1133&lt;18,1,0),0)</f>
        <v>VN10CD10AR0GD0VV0</v>
      </c>
      <c r="M1133" s="28" t="str">
        <f>ДАННЫЕ!$I1133&amp;"b"&amp;ДАННЫЕ!$BI1133&amp;"r"&amp;ДАННЫЕ!$BJ1133&amp;"CD"&amp;IF(ДАННЫЕ!BF1133&gt;0,IF(ДАННЫЕ!BF1133&lt;200,1,IF(ДАННЫЕ!BF1133&lt;350,2,3)),0)&amp;"h"&amp;IF(ДАННЫЕ!$BK1133+ДАННЫЕ!$BL1133+ДАННЫЕ!$BM1133&gt;0,1,0)&amp;"x"&amp;ДАННЫЕ!$BK1133&amp;"y"&amp;ДАННЫЕ!$BL1133&amp;"z"&amp;ДАННЫЕ!$BM1133&amp;"c"&amp;IF(ДАННЫЕ!$BK1133+ДАННЫЕ!$BL1133+ДАННЫЕ!$BM1133=3,1,0)&amp;"a"&amp;IF(ДАННЫЕ!$BQ1133+ДАННЫЕ!$BR1133&gt;0,1,0)&amp;"d"&amp;ДАННЫЕ!$BQ1133&amp;"v"&amp;ДАННЫЕ!$BR1133&amp;"p"&amp;ДАННЫЕ!$BS1133&amp;"n"&amp;ДАННЫЕ!$BU1133&amp;"t"&amp;ДАННЫЕ!$BV1133&amp;"o"&amp;ДАННЫЕ!$BT1133&amp;"l"&amp;IF(ДАННЫЕ!$BN1133&gt;0,1,0)&amp;ДАННЫЕ!$BN1133&amp;"g"&amp;ДАННЫЕ!$BO1133&amp;"s"&amp;ДАННЫЕ!$BP1133&amp;"DZ"&amp;IF(ДАННЫЕ!B1133-ДАННЫЕ!G1133 &lt; 60,IF(ДАННЫЕ!B1133-ДАННЫЕ!G1133 &gt;= 0,1,0),0)&amp;"u"&amp;IF(ДАННЫЕ!$CJ1133&gt;0,1,0)</f>
        <v>brCD0h0xyzc0a0dvpntol0gsDZ1u0</v>
      </c>
      <c r="N1133" s="28" t="str">
        <f ca="1">ДАННЫЕ!$F1133&amp;ДАННЫЕ!$I1133&amp;"g"&amp;B1133&amp;"cf"&amp;D1133&amp;"a"&amp;IF(ДАННЫЕ!$BX1133&gt;0,1,0)&amp;IF(ДАННЫЕ!$BF1133&gt;500,1,IF(ДАННЫЕ!$BF1133&gt;350,2,IF(ДАННЫЕ!$BF1133&gt;=200,3,IF(ДАННЫЕ!$BF1133&gt;=100,4,IF(ДАННЫЕ!$BF1133&gt;=50,5,IF(ДАННЫЕ!$BF1133&lt;50,6,0))))))&amp;"AR"&amp;IF(DATEDIF(ДАННЫЕ!$BX1133,ДАННЫЕ!$F$1,"y")&gt;1,1,0)&amp;"VG"&amp;IF(ДАННЫЕ!$BH1133="0",1,0)&amp;"o"&amp;IF(T1133+ДАННЫЕ!$AF1133+ДАННЫЕ!$AG1133+ДАННЫЕ!$AH1133+ДАННЫЕ!$AI1133+ДАННЫЕ!$AJ1133+ДАННЫЕ!$AP1133+ДАННЫЕ!$AQ1133+ДАННЫЕ!$AR1133+ДАННЫЕ!$AU1133+ДАННЫЕ!$AW1133+ДАННЫЕ!$AS1133+ДАННЫЕ!$AT1133&gt;0,1,0)&amp;"x"&amp;ДАННЫЕ!$AG1133&amp;"p"&amp;IF(ДАННЫЕ!$BY1133&gt;0,1,0)&amp;"v"&amp;IF(ДАННЫЕ!$BZ1133&gt;0,1,0)&amp;"n"&amp;ДАННЫЕ!$CA1133&amp;"t"&amp;ДАННЫЕ!$AY1133&amp;"k"&amp;ДАННЫЕ!$CB1133&amp;"q"&amp;ДАННЫЕ!$CC1133&amp;"w"&amp;ДАННЫЕ!$CD1133&amp;"e"&amp;ДАННЫЕ!$CE1133&amp;"m"&amp;ДАННЫЕ!$CF1133&amp;"c"&amp;ДАННЫЕ!$CG1133&amp;"z"&amp;ДАННЫЕ!$CH1133&amp;"d"&amp;IF(H1133=4,1,0)&amp;"s"&amp;IF(ДАННЫЕ!$J1133=1,0,1)&amp;"u"&amp;IF(ДАННЫЕ!$CJ1133&gt;0,1,0)</f>
        <v>g0cf0a06AR1VG0o0xp0v0ntkqwemczd0s1u0</v>
      </c>
      <c r="O1133" s="28" t="str">
        <f>ДАННЫЕ!$I1133&amp;"g"&amp;B1133&amp;A1133&amp;"f"&amp;P1133&amp;"c"&amp;IF(ДАННЫЕ!$U1133&gt;0,1,0)&amp;"s"&amp;IF(ДАННЫЕ!$Q1133&gt;0,IF(YEAR(ДАННЫЕ!$F$1)=YEAR(ДАННЫЕ!$Q1133),IF(MONTH(ДАННЫЕ!$F$1)=MONTH(ДАННЫЕ!$Q1133),111,11),1),0)&amp;"i"&amp;IF(ДАННЫЕ!$R1133+ДАННЫЕ!$S1133+ДАННЫЕ!$T1133=0,0,1)&amp;"h"&amp;IF(ДАННЫЕ!$P1133&gt;0,1,0)&amp;"p"&amp;IF(ДАННЫЕ!$CI1133&gt;0,IF(YEAR(ДАННЫЕ!$F$1)=YEAR(ДАННЫЕ!$CI1133),IF(MONTH(ДАННЫЕ!$F$1)=MONTH(ДАННЫЕ!$CI1133),111,11),1),0)&amp;"d"&amp;IF(ДАННЫЕ!$CJ1133&gt;0,IF(YEAR(ДАННЫЕ!$F$1)=YEAR(ДАННЫЕ!$CJ1133),IF(MONTH(ДАННЫЕ!$F$1)=MONTH(ДАННЫЕ!$CJ1133),111,11),1),0)&amp;"o"&amp;IF(ДАННЫЕ!$CK1133&gt;0,IF(MONTH(ДАННЫЕ!$F$1)=MONTH(ДАННЫЕ!$CK1133),111,11),0)&amp;"v"&amp;IF(ДАННЫЕ!$BE1133&gt;0,IF(MONTH(ДАННЫЕ!$F$1)=MONTH(ДАННЫЕ!$BE1133),111,11),0)</f>
        <v>g00f0c0s0i0h0p0d0o0v0</v>
      </c>
      <c r="P1133" s="15">
        <f t="shared" si="56"/>
        <v>0</v>
      </c>
      <c r="Q1133" s="15">
        <f>IF(ДАННЫЕ!$F$1&gt;ДАННЫЕ!$N1133,IF(YEAR(ДАННЫЕ!$F$1)=YEAR(ДАННЫЕ!M1133),1,0),0)</f>
        <v>0</v>
      </c>
      <c r="R1133" s="15">
        <f>IF(ДАННЫЕ!$F$1&gt;ДАННЫЕ!$N1133,IF(YEAR(ДАННЫЕ!$F$1)=YEAR(ДАННЫЕ!N1133),1,0),0)</f>
        <v>0</v>
      </c>
      <c r="S1133" s="15">
        <f>IF(ДАННЫЕ!$AA1133="2А",1,IF(ДАННЫЕ!$AA1133="2Б",2,IF(ДАННЫЕ!$AA1133="2В",3,IF(ДАННЫЕ!$AA1133=3,4,IF(ДАННЫЕ!$AA1133="4А",5,IF(ДАННЫЕ!$AA1133="4Б",6,IF(ДАННЫЕ!$AA1133="4В",7,IF(ДАННЫЕ!$AA1133=5,8,0))))))))</f>
        <v>0</v>
      </c>
      <c r="T1133" s="15">
        <f>IF(OR(ДАННЫЕ!$AC1133=2,ДАННЫЕ!$AD1133=2,ДАННЫЕ!$AE1133=2),2,IF(OR(ДАННЫЕ!$AC1133=1,ДАННЫЕ!$AD1133=1,ДАННЫЕ!$AE1133=1),1,0))</f>
        <v>0</v>
      </c>
    </row>
    <row r="1134" spans="1:20" x14ac:dyDescent="0.2">
      <c r="A1134" s="78">
        <f>IF(B1134&gt;0,IF(MONTH(ДАННЫЕ!$F$1)=MONTH(ДАННЫЕ!$B1134),1,0),0)</f>
        <v>0</v>
      </c>
      <c r="B1134" s="14">
        <f>IF(ДАННЫЕ!$B1134&gt;0,IF(YEAR(ДАННЫЕ!$F$1)=YEAR(ДАННЫЕ!$B1134),1,0),0)</f>
        <v>0</v>
      </c>
      <c r="C1134" s="14">
        <f>IF(ДАННЫЕ!$CM1134&gt;0,IF(YEAR(ДАННЫЕ!$F$1)=YEAR(ДАННЫЕ!$CM1134),1,0),0)</f>
        <v>0</v>
      </c>
      <c r="D1134" s="14">
        <f>IF(ДАННЫЕ!$CJ1134&gt;0,IF(ДАННЫЕ!$CL1134&gt;ДАННЫЕ!$F$1,1,IF(ДАННЫЕ!$CL1134&gt;0,0,1)),0)</f>
        <v>0</v>
      </c>
      <c r="E1134" s="43" t="str">
        <f ca="1">IF(ДАННЫЕ!$F$1&gt;0,IF(ДАННЫЕ!$G1134&gt;0,DATEDIF(ДАННЫЕ!$G1134,ДАННЫЕ!$F$1,"y"),""),IF(ДАННЫЕ!$G1134&gt;0,DATEDIF(ДАННЫЕ!$G1134,TODAY(),"y"),""))</f>
        <v/>
      </c>
      <c r="F1134" s="43" t="str">
        <f xml:space="preserve"> IF(ДАННЫЕ!$F1134="М",IF(E1134&gt;=18,IF(E1134&lt;60,1,""),""),"")&amp;IF(ДАННЫЕ!$F1134="Ж",IF(E1134&gt;=18,IF(E1134&lt;55,1,""),""),"")</f>
        <v/>
      </c>
      <c r="G1134" s="43" t="str">
        <f xml:space="preserve"> IF(ДАННЫЕ!$F1134="М",IF(E1134&gt;=60,2,""),"")&amp;IF(ДАННЫЕ!$F1134="Ж",IF(E1134&gt;=55,2,""),"")</f>
        <v/>
      </c>
      <c r="H1134" s="43" t="str">
        <f t="shared" ca="1" si="54"/>
        <v/>
      </c>
      <c r="I1134" s="43" t="str">
        <f t="shared" ca="1" si="55"/>
        <v>03</v>
      </c>
      <c r="J1134" s="28" t="str">
        <f ca="1">ДАННЫЕ!$F1134&amp;H1134&amp;I1134&amp;ДАННЫЕ!$I1134&amp;"m"&amp;IF(ДАННЫЕ!$I1134&gt;0,IF(ДАННЫЕ!$J1134&gt;0,0,1),"")&amp;"f"&amp;IF(ДАННЫЕ!$R1134&gt;0,IF(YEAR(ДАННЫЕ!$F$1)=YEAR(ДАННЫЕ!$R1134),1,0),0)&amp;"z"&amp;ДАННЫЕ!$R1134&amp;"p"&amp;ДАННЫЕ!$S1134&amp;"i"&amp;ДАННЫЕ!$T1134&amp;"h"&amp;ДАННЫЕ!$K1134&amp;"be"&amp;ДАННЫЕ!$BI1134&amp;"CD"&amp;IF(ДАННЫЕ!BF1134&gt;500,4,IF(ДАННЫЕ!BF1134&gt;350,3,IF(ДАННЫЕ!BF1134&gt;200,2,IF(ДАННЫЕ!BF1134&gt;0,1,0))))&amp;"g"&amp;B1134&amp;"d"&amp;H1134&amp;"l"&amp;ДАННЫЕ!AT1134&amp;"a"&amp;ДАННЫЕ!$V1134&amp;"v"&amp;R1134&amp;"k"&amp;ДАННЫЕ!$U1134&amp;"s"&amp;ДАННЫЕ!$Y1134&amp;"t"&amp;ДАННЫЕ!$X1134&amp;"b"&amp;IF(ДАННЫЕ!$Q1134&gt;1,1,0)&amp;"PP"&amp;ДАННЫЕ!Z1134&amp;"c"&amp;S1134&amp;"x"&amp;IF(ДАННЫЕ!$BY1134&gt;0,IF(YEAR(ДАННЫЕ!$F$1)=YEAR(ДАННЫЕ!$BY1134),1,0),0)&amp;"n"&amp;IF(ДАННЫЕ!$BZ1134&gt;0,IF(YEAR(ДАННЫЕ!$F$1)=YEAR(ДАННЫЕ!$BZ1134),1,0),0)&amp;"u"&amp;D1134&amp;"z"&amp;IF(ДАННЫЕ!$CL1134&gt;0,IF(YEAR(ДАННЫЕ!$F$1)&gt;YEAR(ДАННЫЕ!$CL1134),11,12),0)</f>
        <v>03mf0zpihbeCD0g0dlav0kstb0PPc0x0n0u0z0</v>
      </c>
      <c r="K1134" s="28" t="str">
        <f ca="1">ДАННЫЕ!$I1134&amp;"x"&amp;B1134&amp;"w"&amp;IF(T1134+ДАННЫЕ!AD1134+ДАННЫЕ!AE1134+ДАННЫЕ!AF1134+ДАННЫЕ!AG1134+ДАННЫЕ!AH1134+ДАННЫЕ!$AL1134+ДАННЫЕ!AI1134+ДАННЫЕ!AJ1134+ДАННЫЕ!AK1134+ДАННЫЕ!AP1134+ДАННЫЕ!AQ1134+ДАННЫЕ!AR1134+ДАННЫЕ!$AM1134+ДАННЫЕ!$AN1134+ДАННЫЕ!AS1134+ДАННЫЕ!AT1134&gt;0,1,0)&amp;IF(OR(T1134=2,ДАННЫЕ!AD1134=2,ДАННЫЕ!AE1134=2,ДАННЫЕ!AF1134=2,ДАННЫЕ!AG1134=2,ДАННЫЕ!AH1134=2,ДАННЫЕ!$AL1134=2,ДАННЫЕ!AI1134=2,ДАННЫЕ!AJ1134=2,ДАННЫЕ!AK1134=2,ДАННЫЕ!AP1134=2,ДАННЫЕ!AQ1134=2,ДАННЫЕ!AR1134=2,ДАННЫЕ!$AM1134=2,ДАННЫЕ!$AN1134=2,ДАННЫЕ!AS1134=2,ДАННЫЕ!AT1134=2),2,0)&amp;"t"&amp;IF(T1134&gt;0,"1"&amp;T1134,"00")&amp;"f"&amp;IF(ДАННЫЕ!$AC1134,"1"&amp;ДАННЫЕ!$AC1134,"00")&amp;"b"&amp;IF(ДАННЫЕ!$AD1134,"1"&amp;ДАННЫЕ!$AD1134,"00")&amp;"g"&amp;IF(ДАННЫЕ!$AF1134,"1"&amp;ДАННЫЕ!$AF1134,"00")&amp;"c"&amp;IF(ДАННЫЕ!$AG1134,"1"&amp;ДАННЫЕ!$AG1134,"00")&amp;"i"&amp;IF(ДАННЫЕ!$AH1134,"1"&amp;ДАННЫЕ!$AH1134,"00")&amp;"r"&amp;IF(ДАННЫЕ!$AL1134,"1"&amp;ДАННЫЕ!$AL1134,"00")&amp;"m"&amp;IF(ДАННЫЕ!$AI1134,"1"&amp;ДАННЫЕ!$AI1134,"00")&amp;"hS"&amp;IF(ДАННЫЕ!$AJ1134,"1"&amp;ДАННЫЕ!$AJ1134,"00")&amp;"hZ"&amp;IF(ДАННЫЕ!$AK1134,"1"&amp;ДАННЫЕ!$AK1134,"00")&amp;"p"&amp;IF(ДАННЫЕ!$AP1134,"1"&amp;ДАННЫЕ!$AP1134,"00")&amp;"k"&amp;IF(ДАННЫЕ!$AQ1134,"1"&amp;ДАННЫЕ!$AQ1134,"00")&amp;"z"&amp;IF(ДАННЫЕ!$AR1134,"1"&amp;ДАННЫЕ!$AR1134,"00")&amp;"j"&amp;IF(ДАННЫЕ!$AM1134,"1"&amp;ДАННЫЕ!$AM1134,"00")&amp;"n"&amp;IF(ДАННЫЕ!$AN1134,"1"&amp;ДАННЫЕ!$AN1134,"00")&amp;"E"&amp;ДАННЫЕ!BI1134&amp;"L"&amp;ДАННЫЕ!AO1134&amp;"h"&amp;IF(ДАННЫЕ!$AU1134&gt;0,1,0)&amp;"v"&amp;IF(ДАННЫЕ!$AW1134&gt;0,1,0)&amp;"a"&amp;IF(ДАННЫЕ!$AS1134,"1"&amp;ДАННЫЕ!$AS1134,"00")&amp;"s"&amp;IF(ДАННЫЕ!$AT1134,"1"&amp;ДАННЫЕ!$AT1134,"00")&amp;"u"&amp;IF(ДАННЫЕ!$CJ1134&gt;0,1,0)&amp;"y"&amp;B1134&amp;"d"&amp;H1134&amp;"e"&amp;F1134&amp;G1134</f>
        <v>x0w00t00f00b00g00c00i00r00m00hS00hZ00p00k00z00j00n00ELh0v0a00s00u0y0de</v>
      </c>
      <c r="L1134" s="28" t="str">
        <f ca="1">ДАННЫЕ!$I1134&amp;"VN"&amp;IF(ДАННЫЕ!AW1134&gt;0,11,10)&amp;"CD"&amp;IF(ДАННЫЕ!BF1134&gt;500,16,IF(ДАННЫЕ!BF1134&gt;350,15,IF(ДАННЫЕ!BF1134&gt;=200,14,IF(ДАННЫЕ!BF1134&gt;=100,13,IF(ДАННЫЕ!BF1134&gt;=50,12,IF(ДАННЫЕ!BF1134&gt;0,11,10))))))&amp;"AR"&amp;IF(ДАННЫЕ!BX1134&gt;0,1,0)&amp;"GD"&amp;B1134&amp;"VV"&amp;IF(E1134&gt;=5,IF(E1134&lt;18,1,0),0)</f>
        <v>VN10CD10AR0GD0VV0</v>
      </c>
      <c r="M1134" s="28" t="str">
        <f>ДАННЫЕ!$I1134&amp;"b"&amp;ДАННЫЕ!$BI1134&amp;"r"&amp;ДАННЫЕ!$BJ1134&amp;"CD"&amp;IF(ДАННЫЕ!BF1134&gt;0,IF(ДАННЫЕ!BF1134&lt;200,1,IF(ДАННЫЕ!BF1134&lt;350,2,3)),0)&amp;"h"&amp;IF(ДАННЫЕ!$BK1134+ДАННЫЕ!$BL1134+ДАННЫЕ!$BM1134&gt;0,1,0)&amp;"x"&amp;ДАННЫЕ!$BK1134&amp;"y"&amp;ДАННЫЕ!$BL1134&amp;"z"&amp;ДАННЫЕ!$BM1134&amp;"c"&amp;IF(ДАННЫЕ!$BK1134+ДАННЫЕ!$BL1134+ДАННЫЕ!$BM1134=3,1,0)&amp;"a"&amp;IF(ДАННЫЕ!$BQ1134+ДАННЫЕ!$BR1134&gt;0,1,0)&amp;"d"&amp;ДАННЫЕ!$BQ1134&amp;"v"&amp;ДАННЫЕ!$BR1134&amp;"p"&amp;ДАННЫЕ!$BS1134&amp;"n"&amp;ДАННЫЕ!$BU1134&amp;"t"&amp;ДАННЫЕ!$BV1134&amp;"o"&amp;ДАННЫЕ!$BT1134&amp;"l"&amp;IF(ДАННЫЕ!$BN1134&gt;0,1,0)&amp;ДАННЫЕ!$BN1134&amp;"g"&amp;ДАННЫЕ!$BO1134&amp;"s"&amp;ДАННЫЕ!$BP1134&amp;"DZ"&amp;IF(ДАННЫЕ!B1134-ДАННЫЕ!G1134 &lt; 60,IF(ДАННЫЕ!B1134-ДАННЫЕ!G1134 &gt;= 0,1,0),0)&amp;"u"&amp;IF(ДАННЫЕ!$CJ1134&gt;0,1,0)</f>
        <v>brCD0h0xyzc0a0dvpntol0gsDZ1u0</v>
      </c>
      <c r="N1134" s="28" t="str">
        <f ca="1">ДАННЫЕ!$F1134&amp;ДАННЫЕ!$I1134&amp;"g"&amp;B1134&amp;"cf"&amp;D1134&amp;"a"&amp;IF(ДАННЫЕ!$BX1134&gt;0,1,0)&amp;IF(ДАННЫЕ!$BF1134&gt;500,1,IF(ДАННЫЕ!$BF1134&gt;350,2,IF(ДАННЫЕ!$BF1134&gt;=200,3,IF(ДАННЫЕ!$BF1134&gt;=100,4,IF(ДАННЫЕ!$BF1134&gt;=50,5,IF(ДАННЫЕ!$BF1134&lt;50,6,0))))))&amp;"AR"&amp;IF(DATEDIF(ДАННЫЕ!$BX1134,ДАННЫЕ!$F$1,"y")&gt;1,1,0)&amp;"VG"&amp;IF(ДАННЫЕ!$BH1134="0",1,0)&amp;"o"&amp;IF(T1134+ДАННЫЕ!$AF1134+ДАННЫЕ!$AG1134+ДАННЫЕ!$AH1134+ДАННЫЕ!$AI1134+ДАННЫЕ!$AJ1134+ДАННЫЕ!$AP1134+ДАННЫЕ!$AQ1134+ДАННЫЕ!$AR1134+ДАННЫЕ!$AU1134+ДАННЫЕ!$AW1134+ДАННЫЕ!$AS1134+ДАННЫЕ!$AT1134&gt;0,1,0)&amp;"x"&amp;ДАННЫЕ!$AG1134&amp;"p"&amp;IF(ДАННЫЕ!$BY1134&gt;0,1,0)&amp;"v"&amp;IF(ДАННЫЕ!$BZ1134&gt;0,1,0)&amp;"n"&amp;ДАННЫЕ!$CA1134&amp;"t"&amp;ДАННЫЕ!$AY1134&amp;"k"&amp;ДАННЫЕ!$CB1134&amp;"q"&amp;ДАННЫЕ!$CC1134&amp;"w"&amp;ДАННЫЕ!$CD1134&amp;"e"&amp;ДАННЫЕ!$CE1134&amp;"m"&amp;ДАННЫЕ!$CF1134&amp;"c"&amp;ДАННЫЕ!$CG1134&amp;"z"&amp;ДАННЫЕ!$CH1134&amp;"d"&amp;IF(H1134=4,1,0)&amp;"s"&amp;IF(ДАННЫЕ!$J1134=1,0,1)&amp;"u"&amp;IF(ДАННЫЕ!$CJ1134&gt;0,1,0)</f>
        <v>g0cf0a06AR1VG0o0xp0v0ntkqwemczd0s1u0</v>
      </c>
      <c r="O1134" s="28" t="str">
        <f>ДАННЫЕ!$I1134&amp;"g"&amp;B1134&amp;A1134&amp;"f"&amp;P1134&amp;"c"&amp;IF(ДАННЫЕ!$U1134&gt;0,1,0)&amp;"s"&amp;IF(ДАННЫЕ!$Q1134&gt;0,IF(YEAR(ДАННЫЕ!$F$1)=YEAR(ДАННЫЕ!$Q1134),IF(MONTH(ДАННЫЕ!$F$1)=MONTH(ДАННЫЕ!$Q1134),111,11),1),0)&amp;"i"&amp;IF(ДАННЫЕ!$R1134+ДАННЫЕ!$S1134+ДАННЫЕ!$T1134=0,0,1)&amp;"h"&amp;IF(ДАННЫЕ!$P1134&gt;0,1,0)&amp;"p"&amp;IF(ДАННЫЕ!$CI1134&gt;0,IF(YEAR(ДАННЫЕ!$F$1)=YEAR(ДАННЫЕ!$CI1134),IF(MONTH(ДАННЫЕ!$F$1)=MONTH(ДАННЫЕ!$CI1134),111,11),1),0)&amp;"d"&amp;IF(ДАННЫЕ!$CJ1134&gt;0,IF(YEAR(ДАННЫЕ!$F$1)=YEAR(ДАННЫЕ!$CJ1134),IF(MONTH(ДАННЫЕ!$F$1)=MONTH(ДАННЫЕ!$CJ1134),111,11),1),0)&amp;"o"&amp;IF(ДАННЫЕ!$CK1134&gt;0,IF(MONTH(ДАННЫЕ!$F$1)=MONTH(ДАННЫЕ!$CK1134),111,11),0)&amp;"v"&amp;IF(ДАННЫЕ!$BE1134&gt;0,IF(MONTH(ДАННЫЕ!$F$1)=MONTH(ДАННЫЕ!$BE1134),111,11),0)</f>
        <v>g00f0c0s0i0h0p0d0o0v0</v>
      </c>
      <c r="P1134" s="15">
        <f t="shared" si="56"/>
        <v>0</v>
      </c>
      <c r="Q1134" s="15">
        <f>IF(ДАННЫЕ!$F$1&gt;ДАННЫЕ!$N1134,IF(YEAR(ДАННЫЕ!$F$1)=YEAR(ДАННЫЕ!M1134),1,0),0)</f>
        <v>0</v>
      </c>
      <c r="R1134" s="15">
        <f>IF(ДАННЫЕ!$F$1&gt;ДАННЫЕ!$N1134,IF(YEAR(ДАННЫЕ!$F$1)=YEAR(ДАННЫЕ!N1134),1,0),0)</f>
        <v>0</v>
      </c>
      <c r="S1134" s="15">
        <f>IF(ДАННЫЕ!$AA1134="2А",1,IF(ДАННЫЕ!$AA1134="2Б",2,IF(ДАННЫЕ!$AA1134="2В",3,IF(ДАННЫЕ!$AA1134=3,4,IF(ДАННЫЕ!$AA1134="4А",5,IF(ДАННЫЕ!$AA1134="4Б",6,IF(ДАННЫЕ!$AA1134="4В",7,IF(ДАННЫЕ!$AA1134=5,8,0))))))))</f>
        <v>0</v>
      </c>
      <c r="T1134" s="15">
        <f>IF(OR(ДАННЫЕ!$AC1134=2,ДАННЫЕ!$AD1134=2,ДАННЫЕ!$AE1134=2),2,IF(OR(ДАННЫЕ!$AC1134=1,ДАННЫЕ!$AD1134=1,ДАННЫЕ!$AE1134=1),1,0))</f>
        <v>0</v>
      </c>
    </row>
    <row r="1135" spans="1:20" x14ac:dyDescent="0.2">
      <c r="A1135" s="78">
        <f>IF(B1135&gt;0,IF(MONTH(ДАННЫЕ!$F$1)=MONTH(ДАННЫЕ!$B1135),1,0),0)</f>
        <v>0</v>
      </c>
      <c r="B1135" s="14">
        <f>IF(ДАННЫЕ!$B1135&gt;0,IF(YEAR(ДАННЫЕ!$F$1)=YEAR(ДАННЫЕ!$B1135),1,0),0)</f>
        <v>0</v>
      </c>
      <c r="C1135" s="14">
        <f>IF(ДАННЫЕ!$CM1135&gt;0,IF(YEAR(ДАННЫЕ!$F$1)=YEAR(ДАННЫЕ!$CM1135),1,0),0)</f>
        <v>0</v>
      </c>
      <c r="D1135" s="14">
        <f>IF(ДАННЫЕ!$CJ1135&gt;0,IF(ДАННЫЕ!$CL1135&gt;ДАННЫЕ!$F$1,1,IF(ДАННЫЕ!$CL1135&gt;0,0,1)),0)</f>
        <v>0</v>
      </c>
      <c r="E1135" s="43" t="str">
        <f ca="1">IF(ДАННЫЕ!$F$1&gt;0,IF(ДАННЫЕ!$G1135&gt;0,DATEDIF(ДАННЫЕ!$G1135,ДАННЫЕ!$F$1,"y"),""),IF(ДАННЫЕ!$G1135&gt;0,DATEDIF(ДАННЫЕ!$G1135,TODAY(),"y"),""))</f>
        <v/>
      </c>
      <c r="F1135" s="43" t="str">
        <f xml:space="preserve"> IF(ДАННЫЕ!$F1135="М",IF(E1135&gt;=18,IF(E1135&lt;60,1,""),""),"")&amp;IF(ДАННЫЕ!$F1135="Ж",IF(E1135&gt;=18,IF(E1135&lt;55,1,""),""),"")</f>
        <v/>
      </c>
      <c r="G1135" s="43" t="str">
        <f xml:space="preserve"> IF(ДАННЫЕ!$F1135="М",IF(E1135&gt;=60,2,""),"")&amp;IF(ДАННЫЕ!$F1135="Ж",IF(E1135&gt;=55,2,""),"")</f>
        <v/>
      </c>
      <c r="H1135" s="43" t="str">
        <f t="shared" ca="1" si="54"/>
        <v/>
      </c>
      <c r="I1135" s="43" t="str">
        <f t="shared" ca="1" si="55"/>
        <v>03</v>
      </c>
      <c r="J1135" s="28" t="str">
        <f ca="1">ДАННЫЕ!$F1135&amp;H1135&amp;I1135&amp;ДАННЫЕ!$I1135&amp;"m"&amp;IF(ДАННЫЕ!$I1135&gt;0,IF(ДАННЫЕ!$J1135&gt;0,0,1),"")&amp;"f"&amp;IF(ДАННЫЕ!$R1135&gt;0,IF(YEAR(ДАННЫЕ!$F$1)=YEAR(ДАННЫЕ!$R1135),1,0),0)&amp;"z"&amp;ДАННЫЕ!$R1135&amp;"p"&amp;ДАННЫЕ!$S1135&amp;"i"&amp;ДАННЫЕ!$T1135&amp;"h"&amp;ДАННЫЕ!$K1135&amp;"be"&amp;ДАННЫЕ!$BI1135&amp;"CD"&amp;IF(ДАННЫЕ!BF1135&gt;500,4,IF(ДАННЫЕ!BF1135&gt;350,3,IF(ДАННЫЕ!BF1135&gt;200,2,IF(ДАННЫЕ!BF1135&gt;0,1,0))))&amp;"g"&amp;B1135&amp;"d"&amp;H1135&amp;"l"&amp;ДАННЫЕ!AT1135&amp;"a"&amp;ДАННЫЕ!$V1135&amp;"v"&amp;R1135&amp;"k"&amp;ДАННЫЕ!$U1135&amp;"s"&amp;ДАННЫЕ!$Y1135&amp;"t"&amp;ДАННЫЕ!$X1135&amp;"b"&amp;IF(ДАННЫЕ!$Q1135&gt;1,1,0)&amp;"PP"&amp;ДАННЫЕ!Z1135&amp;"c"&amp;S1135&amp;"x"&amp;IF(ДАННЫЕ!$BY1135&gt;0,IF(YEAR(ДАННЫЕ!$F$1)=YEAR(ДАННЫЕ!$BY1135),1,0),0)&amp;"n"&amp;IF(ДАННЫЕ!$BZ1135&gt;0,IF(YEAR(ДАННЫЕ!$F$1)=YEAR(ДАННЫЕ!$BZ1135),1,0),0)&amp;"u"&amp;D1135&amp;"z"&amp;IF(ДАННЫЕ!$CL1135&gt;0,IF(YEAR(ДАННЫЕ!$F$1)&gt;YEAR(ДАННЫЕ!$CL1135),11,12),0)</f>
        <v>03mf0zpihbeCD0g0dlav0kstb0PPc0x0n0u0z0</v>
      </c>
      <c r="K1135" s="28" t="str">
        <f ca="1">ДАННЫЕ!$I1135&amp;"x"&amp;B1135&amp;"w"&amp;IF(T1135+ДАННЫЕ!AD1135+ДАННЫЕ!AE1135+ДАННЫЕ!AF1135+ДАННЫЕ!AG1135+ДАННЫЕ!AH1135+ДАННЫЕ!$AL1135+ДАННЫЕ!AI1135+ДАННЫЕ!AJ1135+ДАННЫЕ!AK1135+ДАННЫЕ!AP1135+ДАННЫЕ!AQ1135+ДАННЫЕ!AR1135+ДАННЫЕ!$AM1135+ДАННЫЕ!$AN1135+ДАННЫЕ!AS1135+ДАННЫЕ!AT1135&gt;0,1,0)&amp;IF(OR(T1135=2,ДАННЫЕ!AD1135=2,ДАННЫЕ!AE1135=2,ДАННЫЕ!AF1135=2,ДАННЫЕ!AG1135=2,ДАННЫЕ!AH1135=2,ДАННЫЕ!$AL1135=2,ДАННЫЕ!AI1135=2,ДАННЫЕ!AJ1135=2,ДАННЫЕ!AK1135=2,ДАННЫЕ!AP1135=2,ДАННЫЕ!AQ1135=2,ДАННЫЕ!AR1135=2,ДАННЫЕ!$AM1135=2,ДАННЫЕ!$AN1135=2,ДАННЫЕ!AS1135=2,ДАННЫЕ!AT1135=2),2,0)&amp;"t"&amp;IF(T1135&gt;0,"1"&amp;T1135,"00")&amp;"f"&amp;IF(ДАННЫЕ!$AC1135,"1"&amp;ДАННЫЕ!$AC1135,"00")&amp;"b"&amp;IF(ДАННЫЕ!$AD1135,"1"&amp;ДАННЫЕ!$AD1135,"00")&amp;"g"&amp;IF(ДАННЫЕ!$AF1135,"1"&amp;ДАННЫЕ!$AF1135,"00")&amp;"c"&amp;IF(ДАННЫЕ!$AG1135,"1"&amp;ДАННЫЕ!$AG1135,"00")&amp;"i"&amp;IF(ДАННЫЕ!$AH1135,"1"&amp;ДАННЫЕ!$AH1135,"00")&amp;"r"&amp;IF(ДАННЫЕ!$AL1135,"1"&amp;ДАННЫЕ!$AL1135,"00")&amp;"m"&amp;IF(ДАННЫЕ!$AI1135,"1"&amp;ДАННЫЕ!$AI1135,"00")&amp;"hS"&amp;IF(ДАННЫЕ!$AJ1135,"1"&amp;ДАННЫЕ!$AJ1135,"00")&amp;"hZ"&amp;IF(ДАННЫЕ!$AK1135,"1"&amp;ДАННЫЕ!$AK1135,"00")&amp;"p"&amp;IF(ДАННЫЕ!$AP1135,"1"&amp;ДАННЫЕ!$AP1135,"00")&amp;"k"&amp;IF(ДАННЫЕ!$AQ1135,"1"&amp;ДАННЫЕ!$AQ1135,"00")&amp;"z"&amp;IF(ДАННЫЕ!$AR1135,"1"&amp;ДАННЫЕ!$AR1135,"00")&amp;"j"&amp;IF(ДАННЫЕ!$AM1135,"1"&amp;ДАННЫЕ!$AM1135,"00")&amp;"n"&amp;IF(ДАННЫЕ!$AN1135,"1"&amp;ДАННЫЕ!$AN1135,"00")&amp;"E"&amp;ДАННЫЕ!BI1135&amp;"L"&amp;ДАННЫЕ!AO1135&amp;"h"&amp;IF(ДАННЫЕ!$AU1135&gt;0,1,0)&amp;"v"&amp;IF(ДАННЫЕ!$AW1135&gt;0,1,0)&amp;"a"&amp;IF(ДАННЫЕ!$AS1135,"1"&amp;ДАННЫЕ!$AS1135,"00")&amp;"s"&amp;IF(ДАННЫЕ!$AT1135,"1"&amp;ДАННЫЕ!$AT1135,"00")&amp;"u"&amp;IF(ДАННЫЕ!$CJ1135&gt;0,1,0)&amp;"y"&amp;B1135&amp;"d"&amp;H1135&amp;"e"&amp;F1135&amp;G1135</f>
        <v>x0w00t00f00b00g00c00i00r00m00hS00hZ00p00k00z00j00n00ELh0v0a00s00u0y0de</v>
      </c>
      <c r="L1135" s="28" t="str">
        <f ca="1">ДАННЫЕ!$I1135&amp;"VN"&amp;IF(ДАННЫЕ!AW1135&gt;0,11,10)&amp;"CD"&amp;IF(ДАННЫЕ!BF1135&gt;500,16,IF(ДАННЫЕ!BF1135&gt;350,15,IF(ДАННЫЕ!BF1135&gt;=200,14,IF(ДАННЫЕ!BF1135&gt;=100,13,IF(ДАННЫЕ!BF1135&gt;=50,12,IF(ДАННЫЕ!BF1135&gt;0,11,10))))))&amp;"AR"&amp;IF(ДАННЫЕ!BX1135&gt;0,1,0)&amp;"GD"&amp;B1135&amp;"VV"&amp;IF(E1135&gt;=5,IF(E1135&lt;18,1,0),0)</f>
        <v>VN10CD10AR0GD0VV0</v>
      </c>
      <c r="M1135" s="28" t="str">
        <f>ДАННЫЕ!$I1135&amp;"b"&amp;ДАННЫЕ!$BI1135&amp;"r"&amp;ДАННЫЕ!$BJ1135&amp;"CD"&amp;IF(ДАННЫЕ!BF1135&gt;0,IF(ДАННЫЕ!BF1135&lt;200,1,IF(ДАННЫЕ!BF1135&lt;350,2,3)),0)&amp;"h"&amp;IF(ДАННЫЕ!$BK1135+ДАННЫЕ!$BL1135+ДАННЫЕ!$BM1135&gt;0,1,0)&amp;"x"&amp;ДАННЫЕ!$BK1135&amp;"y"&amp;ДАННЫЕ!$BL1135&amp;"z"&amp;ДАННЫЕ!$BM1135&amp;"c"&amp;IF(ДАННЫЕ!$BK1135+ДАННЫЕ!$BL1135+ДАННЫЕ!$BM1135=3,1,0)&amp;"a"&amp;IF(ДАННЫЕ!$BQ1135+ДАННЫЕ!$BR1135&gt;0,1,0)&amp;"d"&amp;ДАННЫЕ!$BQ1135&amp;"v"&amp;ДАННЫЕ!$BR1135&amp;"p"&amp;ДАННЫЕ!$BS1135&amp;"n"&amp;ДАННЫЕ!$BU1135&amp;"t"&amp;ДАННЫЕ!$BV1135&amp;"o"&amp;ДАННЫЕ!$BT1135&amp;"l"&amp;IF(ДАННЫЕ!$BN1135&gt;0,1,0)&amp;ДАННЫЕ!$BN1135&amp;"g"&amp;ДАННЫЕ!$BO1135&amp;"s"&amp;ДАННЫЕ!$BP1135&amp;"DZ"&amp;IF(ДАННЫЕ!B1135-ДАННЫЕ!G1135 &lt; 60,IF(ДАННЫЕ!B1135-ДАННЫЕ!G1135 &gt;= 0,1,0),0)&amp;"u"&amp;IF(ДАННЫЕ!$CJ1135&gt;0,1,0)</f>
        <v>brCD0h0xyzc0a0dvpntol0gsDZ1u0</v>
      </c>
      <c r="N1135" s="28" t="str">
        <f ca="1">ДАННЫЕ!$F1135&amp;ДАННЫЕ!$I1135&amp;"g"&amp;B1135&amp;"cf"&amp;D1135&amp;"a"&amp;IF(ДАННЫЕ!$BX1135&gt;0,1,0)&amp;IF(ДАННЫЕ!$BF1135&gt;500,1,IF(ДАННЫЕ!$BF1135&gt;350,2,IF(ДАННЫЕ!$BF1135&gt;=200,3,IF(ДАННЫЕ!$BF1135&gt;=100,4,IF(ДАННЫЕ!$BF1135&gt;=50,5,IF(ДАННЫЕ!$BF1135&lt;50,6,0))))))&amp;"AR"&amp;IF(DATEDIF(ДАННЫЕ!$BX1135,ДАННЫЕ!$F$1,"y")&gt;1,1,0)&amp;"VG"&amp;IF(ДАННЫЕ!$BH1135="0",1,0)&amp;"o"&amp;IF(T1135+ДАННЫЕ!$AF1135+ДАННЫЕ!$AG1135+ДАННЫЕ!$AH1135+ДАННЫЕ!$AI1135+ДАННЫЕ!$AJ1135+ДАННЫЕ!$AP1135+ДАННЫЕ!$AQ1135+ДАННЫЕ!$AR1135+ДАННЫЕ!$AU1135+ДАННЫЕ!$AW1135+ДАННЫЕ!$AS1135+ДАННЫЕ!$AT1135&gt;0,1,0)&amp;"x"&amp;ДАННЫЕ!$AG1135&amp;"p"&amp;IF(ДАННЫЕ!$BY1135&gt;0,1,0)&amp;"v"&amp;IF(ДАННЫЕ!$BZ1135&gt;0,1,0)&amp;"n"&amp;ДАННЫЕ!$CA1135&amp;"t"&amp;ДАННЫЕ!$AY1135&amp;"k"&amp;ДАННЫЕ!$CB1135&amp;"q"&amp;ДАННЫЕ!$CC1135&amp;"w"&amp;ДАННЫЕ!$CD1135&amp;"e"&amp;ДАННЫЕ!$CE1135&amp;"m"&amp;ДАННЫЕ!$CF1135&amp;"c"&amp;ДАННЫЕ!$CG1135&amp;"z"&amp;ДАННЫЕ!$CH1135&amp;"d"&amp;IF(H1135=4,1,0)&amp;"s"&amp;IF(ДАННЫЕ!$J1135=1,0,1)&amp;"u"&amp;IF(ДАННЫЕ!$CJ1135&gt;0,1,0)</f>
        <v>g0cf0a06AR1VG0o0xp0v0ntkqwemczd0s1u0</v>
      </c>
      <c r="O1135" s="28" t="str">
        <f>ДАННЫЕ!$I1135&amp;"g"&amp;B1135&amp;A1135&amp;"f"&amp;P1135&amp;"c"&amp;IF(ДАННЫЕ!$U1135&gt;0,1,0)&amp;"s"&amp;IF(ДАННЫЕ!$Q1135&gt;0,IF(YEAR(ДАННЫЕ!$F$1)=YEAR(ДАННЫЕ!$Q1135),IF(MONTH(ДАННЫЕ!$F$1)=MONTH(ДАННЫЕ!$Q1135),111,11),1),0)&amp;"i"&amp;IF(ДАННЫЕ!$R1135+ДАННЫЕ!$S1135+ДАННЫЕ!$T1135=0,0,1)&amp;"h"&amp;IF(ДАННЫЕ!$P1135&gt;0,1,0)&amp;"p"&amp;IF(ДАННЫЕ!$CI1135&gt;0,IF(YEAR(ДАННЫЕ!$F$1)=YEAR(ДАННЫЕ!$CI1135),IF(MONTH(ДАННЫЕ!$F$1)=MONTH(ДАННЫЕ!$CI1135),111,11),1),0)&amp;"d"&amp;IF(ДАННЫЕ!$CJ1135&gt;0,IF(YEAR(ДАННЫЕ!$F$1)=YEAR(ДАННЫЕ!$CJ1135),IF(MONTH(ДАННЫЕ!$F$1)=MONTH(ДАННЫЕ!$CJ1135),111,11),1),0)&amp;"o"&amp;IF(ДАННЫЕ!$CK1135&gt;0,IF(MONTH(ДАННЫЕ!$F$1)=MONTH(ДАННЫЕ!$CK1135),111,11),0)&amp;"v"&amp;IF(ДАННЫЕ!$BE1135&gt;0,IF(MONTH(ДАННЫЕ!$F$1)=MONTH(ДАННЫЕ!$BE1135),111,11),0)</f>
        <v>g00f0c0s0i0h0p0d0o0v0</v>
      </c>
      <c r="P1135" s="15">
        <f t="shared" si="56"/>
        <v>0</v>
      </c>
      <c r="Q1135" s="15">
        <f>IF(ДАННЫЕ!$F$1&gt;ДАННЫЕ!$N1135,IF(YEAR(ДАННЫЕ!$F$1)=YEAR(ДАННЫЕ!M1135),1,0),0)</f>
        <v>0</v>
      </c>
      <c r="R1135" s="15">
        <f>IF(ДАННЫЕ!$F$1&gt;ДАННЫЕ!$N1135,IF(YEAR(ДАННЫЕ!$F$1)=YEAR(ДАННЫЕ!N1135),1,0),0)</f>
        <v>0</v>
      </c>
      <c r="S1135" s="15">
        <f>IF(ДАННЫЕ!$AA1135="2А",1,IF(ДАННЫЕ!$AA1135="2Б",2,IF(ДАННЫЕ!$AA1135="2В",3,IF(ДАННЫЕ!$AA1135=3,4,IF(ДАННЫЕ!$AA1135="4А",5,IF(ДАННЫЕ!$AA1135="4Б",6,IF(ДАННЫЕ!$AA1135="4В",7,IF(ДАННЫЕ!$AA1135=5,8,0))))))))</f>
        <v>0</v>
      </c>
      <c r="T1135" s="15">
        <f>IF(OR(ДАННЫЕ!$AC1135=2,ДАННЫЕ!$AD1135=2,ДАННЫЕ!$AE1135=2),2,IF(OR(ДАННЫЕ!$AC1135=1,ДАННЫЕ!$AD1135=1,ДАННЫЕ!$AE1135=1),1,0))</f>
        <v>0</v>
      </c>
    </row>
    <row r="1136" spans="1:20" x14ac:dyDescent="0.2">
      <c r="A1136" s="78">
        <f>IF(B1136&gt;0,IF(MONTH(ДАННЫЕ!$F$1)=MONTH(ДАННЫЕ!$B1136),1,0),0)</f>
        <v>0</v>
      </c>
      <c r="B1136" s="14">
        <f>IF(ДАННЫЕ!$B1136&gt;0,IF(YEAR(ДАННЫЕ!$F$1)=YEAR(ДАННЫЕ!$B1136),1,0),0)</f>
        <v>0</v>
      </c>
      <c r="C1136" s="14">
        <f>IF(ДАННЫЕ!$CM1136&gt;0,IF(YEAR(ДАННЫЕ!$F$1)=YEAR(ДАННЫЕ!$CM1136),1,0),0)</f>
        <v>0</v>
      </c>
      <c r="D1136" s="14">
        <f>IF(ДАННЫЕ!$CJ1136&gt;0,IF(ДАННЫЕ!$CL1136&gt;ДАННЫЕ!$F$1,1,IF(ДАННЫЕ!$CL1136&gt;0,0,1)),0)</f>
        <v>0</v>
      </c>
      <c r="E1136" s="43" t="str">
        <f ca="1">IF(ДАННЫЕ!$F$1&gt;0,IF(ДАННЫЕ!$G1136&gt;0,DATEDIF(ДАННЫЕ!$G1136,ДАННЫЕ!$F$1,"y"),""),IF(ДАННЫЕ!$G1136&gt;0,DATEDIF(ДАННЫЕ!$G1136,TODAY(),"y"),""))</f>
        <v/>
      </c>
      <c r="F1136" s="43" t="str">
        <f xml:space="preserve"> IF(ДАННЫЕ!$F1136="М",IF(E1136&gt;=18,IF(E1136&lt;60,1,""),""),"")&amp;IF(ДАННЫЕ!$F1136="Ж",IF(E1136&gt;=18,IF(E1136&lt;55,1,""),""),"")</f>
        <v/>
      </c>
      <c r="G1136" s="43" t="str">
        <f xml:space="preserve"> IF(ДАННЫЕ!$F1136="М",IF(E1136&gt;=60,2,""),"")&amp;IF(ДАННЫЕ!$F1136="Ж",IF(E1136&gt;=55,2,""),"")</f>
        <v/>
      </c>
      <c r="H1136" s="43" t="str">
        <f t="shared" ca="1" si="54"/>
        <v/>
      </c>
      <c r="I1136" s="43" t="str">
        <f t="shared" ca="1" si="55"/>
        <v>03</v>
      </c>
      <c r="J1136" s="28" t="str">
        <f ca="1">ДАННЫЕ!$F1136&amp;H1136&amp;I1136&amp;ДАННЫЕ!$I1136&amp;"m"&amp;IF(ДАННЫЕ!$I1136&gt;0,IF(ДАННЫЕ!$J1136&gt;0,0,1),"")&amp;"f"&amp;IF(ДАННЫЕ!$R1136&gt;0,IF(YEAR(ДАННЫЕ!$F$1)=YEAR(ДАННЫЕ!$R1136),1,0),0)&amp;"z"&amp;ДАННЫЕ!$R1136&amp;"p"&amp;ДАННЫЕ!$S1136&amp;"i"&amp;ДАННЫЕ!$T1136&amp;"h"&amp;ДАННЫЕ!$K1136&amp;"be"&amp;ДАННЫЕ!$BI1136&amp;"CD"&amp;IF(ДАННЫЕ!BF1136&gt;500,4,IF(ДАННЫЕ!BF1136&gt;350,3,IF(ДАННЫЕ!BF1136&gt;200,2,IF(ДАННЫЕ!BF1136&gt;0,1,0))))&amp;"g"&amp;B1136&amp;"d"&amp;H1136&amp;"l"&amp;ДАННЫЕ!AT1136&amp;"a"&amp;ДАННЫЕ!$V1136&amp;"v"&amp;R1136&amp;"k"&amp;ДАННЫЕ!$U1136&amp;"s"&amp;ДАННЫЕ!$Y1136&amp;"t"&amp;ДАННЫЕ!$X1136&amp;"b"&amp;IF(ДАННЫЕ!$Q1136&gt;1,1,0)&amp;"PP"&amp;ДАННЫЕ!Z1136&amp;"c"&amp;S1136&amp;"x"&amp;IF(ДАННЫЕ!$BY1136&gt;0,IF(YEAR(ДАННЫЕ!$F$1)=YEAR(ДАННЫЕ!$BY1136),1,0),0)&amp;"n"&amp;IF(ДАННЫЕ!$BZ1136&gt;0,IF(YEAR(ДАННЫЕ!$F$1)=YEAR(ДАННЫЕ!$BZ1136),1,0),0)&amp;"u"&amp;D1136&amp;"z"&amp;IF(ДАННЫЕ!$CL1136&gt;0,IF(YEAR(ДАННЫЕ!$F$1)&gt;YEAR(ДАННЫЕ!$CL1136),11,12),0)</f>
        <v>03mf0zpihbeCD0g0dlav0kstb0PPc0x0n0u0z0</v>
      </c>
      <c r="K1136" s="28" t="str">
        <f ca="1">ДАННЫЕ!$I1136&amp;"x"&amp;B1136&amp;"w"&amp;IF(T1136+ДАННЫЕ!AD1136+ДАННЫЕ!AE1136+ДАННЫЕ!AF1136+ДАННЫЕ!AG1136+ДАННЫЕ!AH1136+ДАННЫЕ!$AL1136+ДАННЫЕ!AI1136+ДАННЫЕ!AJ1136+ДАННЫЕ!AK1136+ДАННЫЕ!AP1136+ДАННЫЕ!AQ1136+ДАННЫЕ!AR1136+ДАННЫЕ!$AM1136+ДАННЫЕ!$AN1136+ДАННЫЕ!AS1136+ДАННЫЕ!AT1136&gt;0,1,0)&amp;IF(OR(T1136=2,ДАННЫЕ!AD1136=2,ДАННЫЕ!AE1136=2,ДАННЫЕ!AF1136=2,ДАННЫЕ!AG1136=2,ДАННЫЕ!AH1136=2,ДАННЫЕ!$AL1136=2,ДАННЫЕ!AI1136=2,ДАННЫЕ!AJ1136=2,ДАННЫЕ!AK1136=2,ДАННЫЕ!AP1136=2,ДАННЫЕ!AQ1136=2,ДАННЫЕ!AR1136=2,ДАННЫЕ!$AM1136=2,ДАННЫЕ!$AN1136=2,ДАННЫЕ!AS1136=2,ДАННЫЕ!AT1136=2),2,0)&amp;"t"&amp;IF(T1136&gt;0,"1"&amp;T1136,"00")&amp;"f"&amp;IF(ДАННЫЕ!$AC1136,"1"&amp;ДАННЫЕ!$AC1136,"00")&amp;"b"&amp;IF(ДАННЫЕ!$AD1136,"1"&amp;ДАННЫЕ!$AD1136,"00")&amp;"g"&amp;IF(ДАННЫЕ!$AF1136,"1"&amp;ДАННЫЕ!$AF1136,"00")&amp;"c"&amp;IF(ДАННЫЕ!$AG1136,"1"&amp;ДАННЫЕ!$AG1136,"00")&amp;"i"&amp;IF(ДАННЫЕ!$AH1136,"1"&amp;ДАННЫЕ!$AH1136,"00")&amp;"r"&amp;IF(ДАННЫЕ!$AL1136,"1"&amp;ДАННЫЕ!$AL1136,"00")&amp;"m"&amp;IF(ДАННЫЕ!$AI1136,"1"&amp;ДАННЫЕ!$AI1136,"00")&amp;"hS"&amp;IF(ДАННЫЕ!$AJ1136,"1"&amp;ДАННЫЕ!$AJ1136,"00")&amp;"hZ"&amp;IF(ДАННЫЕ!$AK1136,"1"&amp;ДАННЫЕ!$AK1136,"00")&amp;"p"&amp;IF(ДАННЫЕ!$AP1136,"1"&amp;ДАННЫЕ!$AP1136,"00")&amp;"k"&amp;IF(ДАННЫЕ!$AQ1136,"1"&amp;ДАННЫЕ!$AQ1136,"00")&amp;"z"&amp;IF(ДАННЫЕ!$AR1136,"1"&amp;ДАННЫЕ!$AR1136,"00")&amp;"j"&amp;IF(ДАННЫЕ!$AM1136,"1"&amp;ДАННЫЕ!$AM1136,"00")&amp;"n"&amp;IF(ДАННЫЕ!$AN1136,"1"&amp;ДАННЫЕ!$AN1136,"00")&amp;"E"&amp;ДАННЫЕ!BI1136&amp;"L"&amp;ДАННЫЕ!AO1136&amp;"h"&amp;IF(ДАННЫЕ!$AU1136&gt;0,1,0)&amp;"v"&amp;IF(ДАННЫЕ!$AW1136&gt;0,1,0)&amp;"a"&amp;IF(ДАННЫЕ!$AS1136,"1"&amp;ДАННЫЕ!$AS1136,"00")&amp;"s"&amp;IF(ДАННЫЕ!$AT1136,"1"&amp;ДАННЫЕ!$AT1136,"00")&amp;"u"&amp;IF(ДАННЫЕ!$CJ1136&gt;0,1,0)&amp;"y"&amp;B1136&amp;"d"&amp;H1136&amp;"e"&amp;F1136&amp;G1136</f>
        <v>x0w00t00f00b00g00c00i00r00m00hS00hZ00p00k00z00j00n00ELh0v0a00s00u0y0de</v>
      </c>
      <c r="L1136" s="28" t="str">
        <f ca="1">ДАННЫЕ!$I1136&amp;"VN"&amp;IF(ДАННЫЕ!AW1136&gt;0,11,10)&amp;"CD"&amp;IF(ДАННЫЕ!BF1136&gt;500,16,IF(ДАННЫЕ!BF1136&gt;350,15,IF(ДАННЫЕ!BF1136&gt;=200,14,IF(ДАННЫЕ!BF1136&gt;=100,13,IF(ДАННЫЕ!BF1136&gt;=50,12,IF(ДАННЫЕ!BF1136&gt;0,11,10))))))&amp;"AR"&amp;IF(ДАННЫЕ!BX1136&gt;0,1,0)&amp;"GD"&amp;B1136&amp;"VV"&amp;IF(E1136&gt;=5,IF(E1136&lt;18,1,0),0)</f>
        <v>VN10CD10AR0GD0VV0</v>
      </c>
      <c r="M1136" s="28" t="str">
        <f>ДАННЫЕ!$I1136&amp;"b"&amp;ДАННЫЕ!$BI1136&amp;"r"&amp;ДАННЫЕ!$BJ1136&amp;"CD"&amp;IF(ДАННЫЕ!BF1136&gt;0,IF(ДАННЫЕ!BF1136&lt;200,1,IF(ДАННЫЕ!BF1136&lt;350,2,3)),0)&amp;"h"&amp;IF(ДАННЫЕ!$BK1136+ДАННЫЕ!$BL1136+ДАННЫЕ!$BM1136&gt;0,1,0)&amp;"x"&amp;ДАННЫЕ!$BK1136&amp;"y"&amp;ДАННЫЕ!$BL1136&amp;"z"&amp;ДАННЫЕ!$BM1136&amp;"c"&amp;IF(ДАННЫЕ!$BK1136+ДАННЫЕ!$BL1136+ДАННЫЕ!$BM1136=3,1,0)&amp;"a"&amp;IF(ДАННЫЕ!$BQ1136+ДАННЫЕ!$BR1136&gt;0,1,0)&amp;"d"&amp;ДАННЫЕ!$BQ1136&amp;"v"&amp;ДАННЫЕ!$BR1136&amp;"p"&amp;ДАННЫЕ!$BS1136&amp;"n"&amp;ДАННЫЕ!$BU1136&amp;"t"&amp;ДАННЫЕ!$BV1136&amp;"o"&amp;ДАННЫЕ!$BT1136&amp;"l"&amp;IF(ДАННЫЕ!$BN1136&gt;0,1,0)&amp;ДАННЫЕ!$BN1136&amp;"g"&amp;ДАННЫЕ!$BO1136&amp;"s"&amp;ДАННЫЕ!$BP1136&amp;"DZ"&amp;IF(ДАННЫЕ!B1136-ДАННЫЕ!G1136 &lt; 60,IF(ДАННЫЕ!B1136-ДАННЫЕ!G1136 &gt;= 0,1,0),0)&amp;"u"&amp;IF(ДАННЫЕ!$CJ1136&gt;0,1,0)</f>
        <v>brCD0h0xyzc0a0dvpntol0gsDZ1u0</v>
      </c>
      <c r="N1136" s="28" t="str">
        <f ca="1">ДАННЫЕ!$F1136&amp;ДАННЫЕ!$I1136&amp;"g"&amp;B1136&amp;"cf"&amp;D1136&amp;"a"&amp;IF(ДАННЫЕ!$BX1136&gt;0,1,0)&amp;IF(ДАННЫЕ!$BF1136&gt;500,1,IF(ДАННЫЕ!$BF1136&gt;350,2,IF(ДАННЫЕ!$BF1136&gt;=200,3,IF(ДАННЫЕ!$BF1136&gt;=100,4,IF(ДАННЫЕ!$BF1136&gt;=50,5,IF(ДАННЫЕ!$BF1136&lt;50,6,0))))))&amp;"AR"&amp;IF(DATEDIF(ДАННЫЕ!$BX1136,ДАННЫЕ!$F$1,"y")&gt;1,1,0)&amp;"VG"&amp;IF(ДАННЫЕ!$BH1136="0",1,0)&amp;"o"&amp;IF(T1136+ДАННЫЕ!$AF1136+ДАННЫЕ!$AG1136+ДАННЫЕ!$AH1136+ДАННЫЕ!$AI1136+ДАННЫЕ!$AJ1136+ДАННЫЕ!$AP1136+ДАННЫЕ!$AQ1136+ДАННЫЕ!$AR1136+ДАННЫЕ!$AU1136+ДАННЫЕ!$AW1136+ДАННЫЕ!$AS1136+ДАННЫЕ!$AT1136&gt;0,1,0)&amp;"x"&amp;ДАННЫЕ!$AG1136&amp;"p"&amp;IF(ДАННЫЕ!$BY1136&gt;0,1,0)&amp;"v"&amp;IF(ДАННЫЕ!$BZ1136&gt;0,1,0)&amp;"n"&amp;ДАННЫЕ!$CA1136&amp;"t"&amp;ДАННЫЕ!$AY1136&amp;"k"&amp;ДАННЫЕ!$CB1136&amp;"q"&amp;ДАННЫЕ!$CC1136&amp;"w"&amp;ДАННЫЕ!$CD1136&amp;"e"&amp;ДАННЫЕ!$CE1136&amp;"m"&amp;ДАННЫЕ!$CF1136&amp;"c"&amp;ДАННЫЕ!$CG1136&amp;"z"&amp;ДАННЫЕ!$CH1136&amp;"d"&amp;IF(H1136=4,1,0)&amp;"s"&amp;IF(ДАННЫЕ!$J1136=1,0,1)&amp;"u"&amp;IF(ДАННЫЕ!$CJ1136&gt;0,1,0)</f>
        <v>g0cf0a06AR1VG0o0xp0v0ntkqwemczd0s1u0</v>
      </c>
      <c r="O1136" s="28" t="str">
        <f>ДАННЫЕ!$I1136&amp;"g"&amp;B1136&amp;A1136&amp;"f"&amp;P1136&amp;"c"&amp;IF(ДАННЫЕ!$U1136&gt;0,1,0)&amp;"s"&amp;IF(ДАННЫЕ!$Q1136&gt;0,IF(YEAR(ДАННЫЕ!$F$1)=YEAR(ДАННЫЕ!$Q1136),IF(MONTH(ДАННЫЕ!$F$1)=MONTH(ДАННЫЕ!$Q1136),111,11),1),0)&amp;"i"&amp;IF(ДАННЫЕ!$R1136+ДАННЫЕ!$S1136+ДАННЫЕ!$T1136=0,0,1)&amp;"h"&amp;IF(ДАННЫЕ!$P1136&gt;0,1,0)&amp;"p"&amp;IF(ДАННЫЕ!$CI1136&gt;0,IF(YEAR(ДАННЫЕ!$F$1)=YEAR(ДАННЫЕ!$CI1136),IF(MONTH(ДАННЫЕ!$F$1)=MONTH(ДАННЫЕ!$CI1136),111,11),1),0)&amp;"d"&amp;IF(ДАННЫЕ!$CJ1136&gt;0,IF(YEAR(ДАННЫЕ!$F$1)=YEAR(ДАННЫЕ!$CJ1136),IF(MONTH(ДАННЫЕ!$F$1)=MONTH(ДАННЫЕ!$CJ1136),111,11),1),0)&amp;"o"&amp;IF(ДАННЫЕ!$CK1136&gt;0,IF(MONTH(ДАННЫЕ!$F$1)=MONTH(ДАННЫЕ!$CK1136),111,11),0)&amp;"v"&amp;IF(ДАННЫЕ!$BE1136&gt;0,IF(MONTH(ДАННЫЕ!$F$1)=MONTH(ДАННЫЕ!$BE1136),111,11),0)</f>
        <v>g00f0c0s0i0h0p0d0o0v0</v>
      </c>
      <c r="P1136" s="15">
        <f t="shared" si="56"/>
        <v>0</v>
      </c>
      <c r="Q1136" s="15">
        <f>IF(ДАННЫЕ!$F$1&gt;ДАННЫЕ!$N1136,IF(YEAR(ДАННЫЕ!$F$1)=YEAR(ДАННЫЕ!M1136),1,0),0)</f>
        <v>0</v>
      </c>
      <c r="R1136" s="15">
        <f>IF(ДАННЫЕ!$F$1&gt;ДАННЫЕ!$N1136,IF(YEAR(ДАННЫЕ!$F$1)=YEAR(ДАННЫЕ!N1136),1,0),0)</f>
        <v>0</v>
      </c>
      <c r="S1136" s="15">
        <f>IF(ДАННЫЕ!$AA1136="2А",1,IF(ДАННЫЕ!$AA1136="2Б",2,IF(ДАННЫЕ!$AA1136="2В",3,IF(ДАННЫЕ!$AA1136=3,4,IF(ДАННЫЕ!$AA1136="4А",5,IF(ДАННЫЕ!$AA1136="4Б",6,IF(ДАННЫЕ!$AA1136="4В",7,IF(ДАННЫЕ!$AA1136=5,8,0))))))))</f>
        <v>0</v>
      </c>
      <c r="T1136" s="15">
        <f>IF(OR(ДАННЫЕ!$AC1136=2,ДАННЫЕ!$AD1136=2,ДАННЫЕ!$AE1136=2),2,IF(OR(ДАННЫЕ!$AC1136=1,ДАННЫЕ!$AD1136=1,ДАННЫЕ!$AE1136=1),1,0))</f>
        <v>0</v>
      </c>
    </row>
    <row r="1137" spans="1:20" x14ac:dyDescent="0.2">
      <c r="A1137" s="78">
        <f>IF(B1137&gt;0,IF(MONTH(ДАННЫЕ!$F$1)=MONTH(ДАННЫЕ!$B1137),1,0),0)</f>
        <v>0</v>
      </c>
      <c r="B1137" s="14">
        <f>IF(ДАННЫЕ!$B1137&gt;0,IF(YEAR(ДАННЫЕ!$F$1)=YEAR(ДАННЫЕ!$B1137),1,0),0)</f>
        <v>0</v>
      </c>
      <c r="C1137" s="14">
        <f>IF(ДАННЫЕ!$CM1137&gt;0,IF(YEAR(ДАННЫЕ!$F$1)=YEAR(ДАННЫЕ!$CM1137),1,0),0)</f>
        <v>0</v>
      </c>
      <c r="D1137" s="14">
        <f>IF(ДАННЫЕ!$CJ1137&gt;0,IF(ДАННЫЕ!$CL1137&gt;ДАННЫЕ!$F$1,1,IF(ДАННЫЕ!$CL1137&gt;0,0,1)),0)</f>
        <v>0</v>
      </c>
      <c r="E1137" s="43" t="str">
        <f ca="1">IF(ДАННЫЕ!$F$1&gt;0,IF(ДАННЫЕ!$G1137&gt;0,DATEDIF(ДАННЫЕ!$G1137,ДАННЫЕ!$F$1,"y"),""),IF(ДАННЫЕ!$G1137&gt;0,DATEDIF(ДАННЫЕ!$G1137,TODAY(),"y"),""))</f>
        <v/>
      </c>
      <c r="F1137" s="43" t="str">
        <f xml:space="preserve"> IF(ДАННЫЕ!$F1137="М",IF(E1137&gt;=18,IF(E1137&lt;60,1,""),""),"")&amp;IF(ДАННЫЕ!$F1137="Ж",IF(E1137&gt;=18,IF(E1137&lt;55,1,""),""),"")</f>
        <v/>
      </c>
      <c r="G1137" s="43" t="str">
        <f xml:space="preserve"> IF(ДАННЫЕ!$F1137="М",IF(E1137&gt;=60,2,""),"")&amp;IF(ДАННЫЕ!$F1137="Ж",IF(E1137&gt;=55,2,""),"")</f>
        <v/>
      </c>
      <c r="H1137" s="43" t="str">
        <f t="shared" ca="1" si="54"/>
        <v/>
      </c>
      <c r="I1137" s="43" t="str">
        <f t="shared" ca="1" si="55"/>
        <v>03</v>
      </c>
      <c r="J1137" s="28" t="str">
        <f ca="1">ДАННЫЕ!$F1137&amp;H1137&amp;I1137&amp;ДАННЫЕ!$I1137&amp;"m"&amp;IF(ДАННЫЕ!$I1137&gt;0,IF(ДАННЫЕ!$J1137&gt;0,0,1),"")&amp;"f"&amp;IF(ДАННЫЕ!$R1137&gt;0,IF(YEAR(ДАННЫЕ!$F$1)=YEAR(ДАННЫЕ!$R1137),1,0),0)&amp;"z"&amp;ДАННЫЕ!$R1137&amp;"p"&amp;ДАННЫЕ!$S1137&amp;"i"&amp;ДАННЫЕ!$T1137&amp;"h"&amp;ДАННЫЕ!$K1137&amp;"be"&amp;ДАННЫЕ!$BI1137&amp;"CD"&amp;IF(ДАННЫЕ!BF1137&gt;500,4,IF(ДАННЫЕ!BF1137&gt;350,3,IF(ДАННЫЕ!BF1137&gt;200,2,IF(ДАННЫЕ!BF1137&gt;0,1,0))))&amp;"g"&amp;B1137&amp;"d"&amp;H1137&amp;"l"&amp;ДАННЫЕ!AT1137&amp;"a"&amp;ДАННЫЕ!$V1137&amp;"v"&amp;R1137&amp;"k"&amp;ДАННЫЕ!$U1137&amp;"s"&amp;ДАННЫЕ!$Y1137&amp;"t"&amp;ДАННЫЕ!$X1137&amp;"b"&amp;IF(ДАННЫЕ!$Q1137&gt;1,1,0)&amp;"PP"&amp;ДАННЫЕ!Z1137&amp;"c"&amp;S1137&amp;"x"&amp;IF(ДАННЫЕ!$BY1137&gt;0,IF(YEAR(ДАННЫЕ!$F$1)=YEAR(ДАННЫЕ!$BY1137),1,0),0)&amp;"n"&amp;IF(ДАННЫЕ!$BZ1137&gt;0,IF(YEAR(ДАННЫЕ!$F$1)=YEAR(ДАННЫЕ!$BZ1137),1,0),0)&amp;"u"&amp;D1137&amp;"z"&amp;IF(ДАННЫЕ!$CL1137&gt;0,IF(YEAR(ДАННЫЕ!$F$1)&gt;YEAR(ДАННЫЕ!$CL1137),11,12),0)</f>
        <v>03mf0zpihbeCD0g0dlav0kstb0PPc0x0n0u0z0</v>
      </c>
      <c r="K1137" s="28" t="str">
        <f ca="1">ДАННЫЕ!$I1137&amp;"x"&amp;B1137&amp;"w"&amp;IF(T1137+ДАННЫЕ!AD1137+ДАННЫЕ!AE1137+ДАННЫЕ!AF1137+ДАННЫЕ!AG1137+ДАННЫЕ!AH1137+ДАННЫЕ!$AL1137+ДАННЫЕ!AI1137+ДАННЫЕ!AJ1137+ДАННЫЕ!AK1137+ДАННЫЕ!AP1137+ДАННЫЕ!AQ1137+ДАННЫЕ!AR1137+ДАННЫЕ!$AM1137+ДАННЫЕ!$AN1137+ДАННЫЕ!AS1137+ДАННЫЕ!AT1137&gt;0,1,0)&amp;IF(OR(T1137=2,ДАННЫЕ!AD1137=2,ДАННЫЕ!AE1137=2,ДАННЫЕ!AF1137=2,ДАННЫЕ!AG1137=2,ДАННЫЕ!AH1137=2,ДАННЫЕ!$AL1137=2,ДАННЫЕ!AI1137=2,ДАННЫЕ!AJ1137=2,ДАННЫЕ!AK1137=2,ДАННЫЕ!AP1137=2,ДАННЫЕ!AQ1137=2,ДАННЫЕ!AR1137=2,ДАННЫЕ!$AM1137=2,ДАННЫЕ!$AN1137=2,ДАННЫЕ!AS1137=2,ДАННЫЕ!AT1137=2),2,0)&amp;"t"&amp;IF(T1137&gt;0,"1"&amp;T1137,"00")&amp;"f"&amp;IF(ДАННЫЕ!$AC1137,"1"&amp;ДАННЫЕ!$AC1137,"00")&amp;"b"&amp;IF(ДАННЫЕ!$AD1137,"1"&amp;ДАННЫЕ!$AD1137,"00")&amp;"g"&amp;IF(ДАННЫЕ!$AF1137,"1"&amp;ДАННЫЕ!$AF1137,"00")&amp;"c"&amp;IF(ДАННЫЕ!$AG1137,"1"&amp;ДАННЫЕ!$AG1137,"00")&amp;"i"&amp;IF(ДАННЫЕ!$AH1137,"1"&amp;ДАННЫЕ!$AH1137,"00")&amp;"r"&amp;IF(ДАННЫЕ!$AL1137,"1"&amp;ДАННЫЕ!$AL1137,"00")&amp;"m"&amp;IF(ДАННЫЕ!$AI1137,"1"&amp;ДАННЫЕ!$AI1137,"00")&amp;"hS"&amp;IF(ДАННЫЕ!$AJ1137,"1"&amp;ДАННЫЕ!$AJ1137,"00")&amp;"hZ"&amp;IF(ДАННЫЕ!$AK1137,"1"&amp;ДАННЫЕ!$AK1137,"00")&amp;"p"&amp;IF(ДАННЫЕ!$AP1137,"1"&amp;ДАННЫЕ!$AP1137,"00")&amp;"k"&amp;IF(ДАННЫЕ!$AQ1137,"1"&amp;ДАННЫЕ!$AQ1137,"00")&amp;"z"&amp;IF(ДАННЫЕ!$AR1137,"1"&amp;ДАННЫЕ!$AR1137,"00")&amp;"j"&amp;IF(ДАННЫЕ!$AM1137,"1"&amp;ДАННЫЕ!$AM1137,"00")&amp;"n"&amp;IF(ДАННЫЕ!$AN1137,"1"&amp;ДАННЫЕ!$AN1137,"00")&amp;"E"&amp;ДАННЫЕ!BI1137&amp;"L"&amp;ДАННЫЕ!AO1137&amp;"h"&amp;IF(ДАННЫЕ!$AU1137&gt;0,1,0)&amp;"v"&amp;IF(ДАННЫЕ!$AW1137&gt;0,1,0)&amp;"a"&amp;IF(ДАННЫЕ!$AS1137,"1"&amp;ДАННЫЕ!$AS1137,"00")&amp;"s"&amp;IF(ДАННЫЕ!$AT1137,"1"&amp;ДАННЫЕ!$AT1137,"00")&amp;"u"&amp;IF(ДАННЫЕ!$CJ1137&gt;0,1,0)&amp;"y"&amp;B1137&amp;"d"&amp;H1137&amp;"e"&amp;F1137&amp;G1137</f>
        <v>x0w00t00f00b00g00c00i00r00m00hS00hZ00p00k00z00j00n00ELh0v0a00s00u0y0de</v>
      </c>
      <c r="L1137" s="28" t="str">
        <f ca="1">ДАННЫЕ!$I1137&amp;"VN"&amp;IF(ДАННЫЕ!AW1137&gt;0,11,10)&amp;"CD"&amp;IF(ДАННЫЕ!BF1137&gt;500,16,IF(ДАННЫЕ!BF1137&gt;350,15,IF(ДАННЫЕ!BF1137&gt;=200,14,IF(ДАННЫЕ!BF1137&gt;=100,13,IF(ДАННЫЕ!BF1137&gt;=50,12,IF(ДАННЫЕ!BF1137&gt;0,11,10))))))&amp;"AR"&amp;IF(ДАННЫЕ!BX1137&gt;0,1,0)&amp;"GD"&amp;B1137&amp;"VV"&amp;IF(E1137&gt;=5,IF(E1137&lt;18,1,0),0)</f>
        <v>VN10CD10AR0GD0VV0</v>
      </c>
      <c r="M1137" s="28" t="str">
        <f>ДАННЫЕ!$I1137&amp;"b"&amp;ДАННЫЕ!$BI1137&amp;"r"&amp;ДАННЫЕ!$BJ1137&amp;"CD"&amp;IF(ДАННЫЕ!BF1137&gt;0,IF(ДАННЫЕ!BF1137&lt;200,1,IF(ДАННЫЕ!BF1137&lt;350,2,3)),0)&amp;"h"&amp;IF(ДАННЫЕ!$BK1137+ДАННЫЕ!$BL1137+ДАННЫЕ!$BM1137&gt;0,1,0)&amp;"x"&amp;ДАННЫЕ!$BK1137&amp;"y"&amp;ДАННЫЕ!$BL1137&amp;"z"&amp;ДАННЫЕ!$BM1137&amp;"c"&amp;IF(ДАННЫЕ!$BK1137+ДАННЫЕ!$BL1137+ДАННЫЕ!$BM1137=3,1,0)&amp;"a"&amp;IF(ДАННЫЕ!$BQ1137+ДАННЫЕ!$BR1137&gt;0,1,0)&amp;"d"&amp;ДАННЫЕ!$BQ1137&amp;"v"&amp;ДАННЫЕ!$BR1137&amp;"p"&amp;ДАННЫЕ!$BS1137&amp;"n"&amp;ДАННЫЕ!$BU1137&amp;"t"&amp;ДАННЫЕ!$BV1137&amp;"o"&amp;ДАННЫЕ!$BT1137&amp;"l"&amp;IF(ДАННЫЕ!$BN1137&gt;0,1,0)&amp;ДАННЫЕ!$BN1137&amp;"g"&amp;ДАННЫЕ!$BO1137&amp;"s"&amp;ДАННЫЕ!$BP1137&amp;"DZ"&amp;IF(ДАННЫЕ!B1137-ДАННЫЕ!G1137 &lt; 60,IF(ДАННЫЕ!B1137-ДАННЫЕ!G1137 &gt;= 0,1,0),0)&amp;"u"&amp;IF(ДАННЫЕ!$CJ1137&gt;0,1,0)</f>
        <v>brCD0h0xyzc0a0dvpntol0gsDZ1u0</v>
      </c>
      <c r="N1137" s="28" t="str">
        <f ca="1">ДАННЫЕ!$F1137&amp;ДАННЫЕ!$I1137&amp;"g"&amp;B1137&amp;"cf"&amp;D1137&amp;"a"&amp;IF(ДАННЫЕ!$BX1137&gt;0,1,0)&amp;IF(ДАННЫЕ!$BF1137&gt;500,1,IF(ДАННЫЕ!$BF1137&gt;350,2,IF(ДАННЫЕ!$BF1137&gt;=200,3,IF(ДАННЫЕ!$BF1137&gt;=100,4,IF(ДАННЫЕ!$BF1137&gt;=50,5,IF(ДАННЫЕ!$BF1137&lt;50,6,0))))))&amp;"AR"&amp;IF(DATEDIF(ДАННЫЕ!$BX1137,ДАННЫЕ!$F$1,"y")&gt;1,1,0)&amp;"VG"&amp;IF(ДАННЫЕ!$BH1137="0",1,0)&amp;"o"&amp;IF(T1137+ДАННЫЕ!$AF1137+ДАННЫЕ!$AG1137+ДАННЫЕ!$AH1137+ДАННЫЕ!$AI1137+ДАННЫЕ!$AJ1137+ДАННЫЕ!$AP1137+ДАННЫЕ!$AQ1137+ДАННЫЕ!$AR1137+ДАННЫЕ!$AU1137+ДАННЫЕ!$AW1137+ДАННЫЕ!$AS1137+ДАННЫЕ!$AT1137&gt;0,1,0)&amp;"x"&amp;ДАННЫЕ!$AG1137&amp;"p"&amp;IF(ДАННЫЕ!$BY1137&gt;0,1,0)&amp;"v"&amp;IF(ДАННЫЕ!$BZ1137&gt;0,1,0)&amp;"n"&amp;ДАННЫЕ!$CA1137&amp;"t"&amp;ДАННЫЕ!$AY1137&amp;"k"&amp;ДАННЫЕ!$CB1137&amp;"q"&amp;ДАННЫЕ!$CC1137&amp;"w"&amp;ДАННЫЕ!$CD1137&amp;"e"&amp;ДАННЫЕ!$CE1137&amp;"m"&amp;ДАННЫЕ!$CF1137&amp;"c"&amp;ДАННЫЕ!$CG1137&amp;"z"&amp;ДАННЫЕ!$CH1137&amp;"d"&amp;IF(H1137=4,1,0)&amp;"s"&amp;IF(ДАННЫЕ!$J1137=1,0,1)&amp;"u"&amp;IF(ДАННЫЕ!$CJ1137&gt;0,1,0)</f>
        <v>g0cf0a06AR1VG0o0xp0v0ntkqwemczd0s1u0</v>
      </c>
      <c r="O1137" s="28" t="str">
        <f>ДАННЫЕ!$I1137&amp;"g"&amp;B1137&amp;A1137&amp;"f"&amp;P1137&amp;"c"&amp;IF(ДАННЫЕ!$U1137&gt;0,1,0)&amp;"s"&amp;IF(ДАННЫЕ!$Q1137&gt;0,IF(YEAR(ДАННЫЕ!$F$1)=YEAR(ДАННЫЕ!$Q1137),IF(MONTH(ДАННЫЕ!$F$1)=MONTH(ДАННЫЕ!$Q1137),111,11),1),0)&amp;"i"&amp;IF(ДАННЫЕ!$R1137+ДАННЫЕ!$S1137+ДАННЫЕ!$T1137=0,0,1)&amp;"h"&amp;IF(ДАННЫЕ!$P1137&gt;0,1,0)&amp;"p"&amp;IF(ДАННЫЕ!$CI1137&gt;0,IF(YEAR(ДАННЫЕ!$F$1)=YEAR(ДАННЫЕ!$CI1137),IF(MONTH(ДАННЫЕ!$F$1)=MONTH(ДАННЫЕ!$CI1137),111,11),1),0)&amp;"d"&amp;IF(ДАННЫЕ!$CJ1137&gt;0,IF(YEAR(ДАННЫЕ!$F$1)=YEAR(ДАННЫЕ!$CJ1137),IF(MONTH(ДАННЫЕ!$F$1)=MONTH(ДАННЫЕ!$CJ1137),111,11),1),0)&amp;"o"&amp;IF(ДАННЫЕ!$CK1137&gt;0,IF(MONTH(ДАННЫЕ!$F$1)=MONTH(ДАННЫЕ!$CK1137),111,11),0)&amp;"v"&amp;IF(ДАННЫЕ!$BE1137&gt;0,IF(MONTH(ДАННЫЕ!$F$1)=MONTH(ДАННЫЕ!$BE1137),111,11),0)</f>
        <v>g00f0c0s0i0h0p0d0o0v0</v>
      </c>
      <c r="P1137" s="15">
        <f t="shared" si="56"/>
        <v>0</v>
      </c>
      <c r="Q1137" s="15">
        <f>IF(ДАННЫЕ!$F$1&gt;ДАННЫЕ!$N1137,IF(YEAR(ДАННЫЕ!$F$1)=YEAR(ДАННЫЕ!M1137),1,0),0)</f>
        <v>0</v>
      </c>
      <c r="R1137" s="15">
        <f>IF(ДАННЫЕ!$F$1&gt;ДАННЫЕ!$N1137,IF(YEAR(ДАННЫЕ!$F$1)=YEAR(ДАННЫЕ!N1137),1,0),0)</f>
        <v>0</v>
      </c>
      <c r="S1137" s="15">
        <f>IF(ДАННЫЕ!$AA1137="2А",1,IF(ДАННЫЕ!$AA1137="2Б",2,IF(ДАННЫЕ!$AA1137="2В",3,IF(ДАННЫЕ!$AA1137=3,4,IF(ДАННЫЕ!$AA1137="4А",5,IF(ДАННЫЕ!$AA1137="4Б",6,IF(ДАННЫЕ!$AA1137="4В",7,IF(ДАННЫЕ!$AA1137=5,8,0))))))))</f>
        <v>0</v>
      </c>
      <c r="T1137" s="15">
        <f>IF(OR(ДАННЫЕ!$AC1137=2,ДАННЫЕ!$AD1137=2,ДАННЫЕ!$AE1137=2),2,IF(OR(ДАННЫЕ!$AC1137=1,ДАННЫЕ!$AD1137=1,ДАННЫЕ!$AE1137=1),1,0))</f>
        <v>0</v>
      </c>
    </row>
    <row r="1138" spans="1:20" x14ac:dyDescent="0.2">
      <c r="A1138" s="78">
        <f>IF(B1138&gt;0,IF(MONTH(ДАННЫЕ!$F$1)=MONTH(ДАННЫЕ!$B1138),1,0),0)</f>
        <v>0</v>
      </c>
      <c r="B1138" s="14">
        <f>IF(ДАННЫЕ!$B1138&gt;0,IF(YEAR(ДАННЫЕ!$F$1)=YEAR(ДАННЫЕ!$B1138),1,0),0)</f>
        <v>0</v>
      </c>
      <c r="C1138" s="14">
        <f>IF(ДАННЫЕ!$CM1138&gt;0,IF(YEAR(ДАННЫЕ!$F$1)=YEAR(ДАННЫЕ!$CM1138),1,0),0)</f>
        <v>0</v>
      </c>
      <c r="D1138" s="14">
        <f>IF(ДАННЫЕ!$CJ1138&gt;0,IF(ДАННЫЕ!$CL1138&gt;ДАННЫЕ!$F$1,1,IF(ДАННЫЕ!$CL1138&gt;0,0,1)),0)</f>
        <v>0</v>
      </c>
      <c r="E1138" s="43" t="str">
        <f ca="1">IF(ДАННЫЕ!$F$1&gt;0,IF(ДАННЫЕ!$G1138&gt;0,DATEDIF(ДАННЫЕ!$G1138,ДАННЫЕ!$F$1,"y"),""),IF(ДАННЫЕ!$G1138&gt;0,DATEDIF(ДАННЫЕ!$G1138,TODAY(),"y"),""))</f>
        <v/>
      </c>
      <c r="F1138" s="43" t="str">
        <f xml:space="preserve"> IF(ДАННЫЕ!$F1138="М",IF(E1138&gt;=18,IF(E1138&lt;60,1,""),""),"")&amp;IF(ДАННЫЕ!$F1138="Ж",IF(E1138&gt;=18,IF(E1138&lt;55,1,""),""),"")</f>
        <v/>
      </c>
      <c r="G1138" s="43" t="str">
        <f xml:space="preserve"> IF(ДАННЫЕ!$F1138="М",IF(E1138&gt;=60,2,""),"")&amp;IF(ДАННЫЕ!$F1138="Ж",IF(E1138&gt;=55,2,""),"")</f>
        <v/>
      </c>
      <c r="H1138" s="43" t="str">
        <f t="shared" ca="1" si="54"/>
        <v/>
      </c>
      <c r="I1138" s="43" t="str">
        <f t="shared" ca="1" si="55"/>
        <v>03</v>
      </c>
      <c r="J1138" s="28" t="str">
        <f ca="1">ДАННЫЕ!$F1138&amp;H1138&amp;I1138&amp;ДАННЫЕ!$I1138&amp;"m"&amp;IF(ДАННЫЕ!$I1138&gt;0,IF(ДАННЫЕ!$J1138&gt;0,0,1),"")&amp;"f"&amp;IF(ДАННЫЕ!$R1138&gt;0,IF(YEAR(ДАННЫЕ!$F$1)=YEAR(ДАННЫЕ!$R1138),1,0),0)&amp;"z"&amp;ДАННЫЕ!$R1138&amp;"p"&amp;ДАННЫЕ!$S1138&amp;"i"&amp;ДАННЫЕ!$T1138&amp;"h"&amp;ДАННЫЕ!$K1138&amp;"be"&amp;ДАННЫЕ!$BI1138&amp;"CD"&amp;IF(ДАННЫЕ!BF1138&gt;500,4,IF(ДАННЫЕ!BF1138&gt;350,3,IF(ДАННЫЕ!BF1138&gt;200,2,IF(ДАННЫЕ!BF1138&gt;0,1,0))))&amp;"g"&amp;B1138&amp;"d"&amp;H1138&amp;"l"&amp;ДАННЫЕ!AT1138&amp;"a"&amp;ДАННЫЕ!$V1138&amp;"v"&amp;R1138&amp;"k"&amp;ДАННЫЕ!$U1138&amp;"s"&amp;ДАННЫЕ!$Y1138&amp;"t"&amp;ДАННЫЕ!$X1138&amp;"b"&amp;IF(ДАННЫЕ!$Q1138&gt;1,1,0)&amp;"PP"&amp;ДАННЫЕ!Z1138&amp;"c"&amp;S1138&amp;"x"&amp;IF(ДАННЫЕ!$BY1138&gt;0,IF(YEAR(ДАННЫЕ!$F$1)=YEAR(ДАННЫЕ!$BY1138),1,0),0)&amp;"n"&amp;IF(ДАННЫЕ!$BZ1138&gt;0,IF(YEAR(ДАННЫЕ!$F$1)=YEAR(ДАННЫЕ!$BZ1138),1,0),0)&amp;"u"&amp;D1138&amp;"z"&amp;IF(ДАННЫЕ!$CL1138&gt;0,IF(YEAR(ДАННЫЕ!$F$1)&gt;YEAR(ДАННЫЕ!$CL1138),11,12),0)</f>
        <v>03mf0zpihbeCD0g0dlav0kstb0PPc0x0n0u0z0</v>
      </c>
      <c r="K1138" s="28" t="str">
        <f ca="1">ДАННЫЕ!$I1138&amp;"x"&amp;B1138&amp;"w"&amp;IF(T1138+ДАННЫЕ!AD1138+ДАННЫЕ!AE1138+ДАННЫЕ!AF1138+ДАННЫЕ!AG1138+ДАННЫЕ!AH1138+ДАННЫЕ!$AL1138+ДАННЫЕ!AI1138+ДАННЫЕ!AJ1138+ДАННЫЕ!AK1138+ДАННЫЕ!AP1138+ДАННЫЕ!AQ1138+ДАННЫЕ!AR1138+ДАННЫЕ!$AM1138+ДАННЫЕ!$AN1138+ДАННЫЕ!AS1138+ДАННЫЕ!AT1138&gt;0,1,0)&amp;IF(OR(T1138=2,ДАННЫЕ!AD1138=2,ДАННЫЕ!AE1138=2,ДАННЫЕ!AF1138=2,ДАННЫЕ!AG1138=2,ДАННЫЕ!AH1138=2,ДАННЫЕ!$AL1138=2,ДАННЫЕ!AI1138=2,ДАННЫЕ!AJ1138=2,ДАННЫЕ!AK1138=2,ДАННЫЕ!AP1138=2,ДАННЫЕ!AQ1138=2,ДАННЫЕ!AR1138=2,ДАННЫЕ!$AM1138=2,ДАННЫЕ!$AN1138=2,ДАННЫЕ!AS1138=2,ДАННЫЕ!AT1138=2),2,0)&amp;"t"&amp;IF(T1138&gt;0,"1"&amp;T1138,"00")&amp;"f"&amp;IF(ДАННЫЕ!$AC1138,"1"&amp;ДАННЫЕ!$AC1138,"00")&amp;"b"&amp;IF(ДАННЫЕ!$AD1138,"1"&amp;ДАННЫЕ!$AD1138,"00")&amp;"g"&amp;IF(ДАННЫЕ!$AF1138,"1"&amp;ДАННЫЕ!$AF1138,"00")&amp;"c"&amp;IF(ДАННЫЕ!$AG1138,"1"&amp;ДАННЫЕ!$AG1138,"00")&amp;"i"&amp;IF(ДАННЫЕ!$AH1138,"1"&amp;ДАННЫЕ!$AH1138,"00")&amp;"r"&amp;IF(ДАННЫЕ!$AL1138,"1"&amp;ДАННЫЕ!$AL1138,"00")&amp;"m"&amp;IF(ДАННЫЕ!$AI1138,"1"&amp;ДАННЫЕ!$AI1138,"00")&amp;"hS"&amp;IF(ДАННЫЕ!$AJ1138,"1"&amp;ДАННЫЕ!$AJ1138,"00")&amp;"hZ"&amp;IF(ДАННЫЕ!$AK1138,"1"&amp;ДАННЫЕ!$AK1138,"00")&amp;"p"&amp;IF(ДАННЫЕ!$AP1138,"1"&amp;ДАННЫЕ!$AP1138,"00")&amp;"k"&amp;IF(ДАННЫЕ!$AQ1138,"1"&amp;ДАННЫЕ!$AQ1138,"00")&amp;"z"&amp;IF(ДАННЫЕ!$AR1138,"1"&amp;ДАННЫЕ!$AR1138,"00")&amp;"j"&amp;IF(ДАННЫЕ!$AM1138,"1"&amp;ДАННЫЕ!$AM1138,"00")&amp;"n"&amp;IF(ДАННЫЕ!$AN1138,"1"&amp;ДАННЫЕ!$AN1138,"00")&amp;"E"&amp;ДАННЫЕ!BI1138&amp;"L"&amp;ДАННЫЕ!AO1138&amp;"h"&amp;IF(ДАННЫЕ!$AU1138&gt;0,1,0)&amp;"v"&amp;IF(ДАННЫЕ!$AW1138&gt;0,1,0)&amp;"a"&amp;IF(ДАННЫЕ!$AS1138,"1"&amp;ДАННЫЕ!$AS1138,"00")&amp;"s"&amp;IF(ДАННЫЕ!$AT1138,"1"&amp;ДАННЫЕ!$AT1138,"00")&amp;"u"&amp;IF(ДАННЫЕ!$CJ1138&gt;0,1,0)&amp;"y"&amp;B1138&amp;"d"&amp;H1138&amp;"e"&amp;F1138&amp;G1138</f>
        <v>x0w00t00f00b00g00c00i00r00m00hS00hZ00p00k00z00j00n00ELh0v0a00s00u0y0de</v>
      </c>
      <c r="L1138" s="28" t="str">
        <f ca="1">ДАННЫЕ!$I1138&amp;"VN"&amp;IF(ДАННЫЕ!AW1138&gt;0,11,10)&amp;"CD"&amp;IF(ДАННЫЕ!BF1138&gt;500,16,IF(ДАННЫЕ!BF1138&gt;350,15,IF(ДАННЫЕ!BF1138&gt;=200,14,IF(ДАННЫЕ!BF1138&gt;=100,13,IF(ДАННЫЕ!BF1138&gt;=50,12,IF(ДАННЫЕ!BF1138&gt;0,11,10))))))&amp;"AR"&amp;IF(ДАННЫЕ!BX1138&gt;0,1,0)&amp;"GD"&amp;B1138&amp;"VV"&amp;IF(E1138&gt;=5,IF(E1138&lt;18,1,0),0)</f>
        <v>VN10CD10AR0GD0VV0</v>
      </c>
      <c r="M1138" s="28" t="str">
        <f>ДАННЫЕ!$I1138&amp;"b"&amp;ДАННЫЕ!$BI1138&amp;"r"&amp;ДАННЫЕ!$BJ1138&amp;"CD"&amp;IF(ДАННЫЕ!BF1138&gt;0,IF(ДАННЫЕ!BF1138&lt;200,1,IF(ДАННЫЕ!BF1138&lt;350,2,3)),0)&amp;"h"&amp;IF(ДАННЫЕ!$BK1138+ДАННЫЕ!$BL1138+ДАННЫЕ!$BM1138&gt;0,1,0)&amp;"x"&amp;ДАННЫЕ!$BK1138&amp;"y"&amp;ДАННЫЕ!$BL1138&amp;"z"&amp;ДАННЫЕ!$BM1138&amp;"c"&amp;IF(ДАННЫЕ!$BK1138+ДАННЫЕ!$BL1138+ДАННЫЕ!$BM1138=3,1,0)&amp;"a"&amp;IF(ДАННЫЕ!$BQ1138+ДАННЫЕ!$BR1138&gt;0,1,0)&amp;"d"&amp;ДАННЫЕ!$BQ1138&amp;"v"&amp;ДАННЫЕ!$BR1138&amp;"p"&amp;ДАННЫЕ!$BS1138&amp;"n"&amp;ДАННЫЕ!$BU1138&amp;"t"&amp;ДАННЫЕ!$BV1138&amp;"o"&amp;ДАННЫЕ!$BT1138&amp;"l"&amp;IF(ДАННЫЕ!$BN1138&gt;0,1,0)&amp;ДАННЫЕ!$BN1138&amp;"g"&amp;ДАННЫЕ!$BO1138&amp;"s"&amp;ДАННЫЕ!$BP1138&amp;"DZ"&amp;IF(ДАННЫЕ!B1138-ДАННЫЕ!G1138 &lt; 60,IF(ДАННЫЕ!B1138-ДАННЫЕ!G1138 &gt;= 0,1,0),0)&amp;"u"&amp;IF(ДАННЫЕ!$CJ1138&gt;0,1,0)</f>
        <v>brCD0h0xyzc0a0dvpntol0gsDZ1u0</v>
      </c>
      <c r="N1138" s="28" t="str">
        <f ca="1">ДАННЫЕ!$F1138&amp;ДАННЫЕ!$I1138&amp;"g"&amp;B1138&amp;"cf"&amp;D1138&amp;"a"&amp;IF(ДАННЫЕ!$BX1138&gt;0,1,0)&amp;IF(ДАННЫЕ!$BF1138&gt;500,1,IF(ДАННЫЕ!$BF1138&gt;350,2,IF(ДАННЫЕ!$BF1138&gt;=200,3,IF(ДАННЫЕ!$BF1138&gt;=100,4,IF(ДАННЫЕ!$BF1138&gt;=50,5,IF(ДАННЫЕ!$BF1138&lt;50,6,0))))))&amp;"AR"&amp;IF(DATEDIF(ДАННЫЕ!$BX1138,ДАННЫЕ!$F$1,"y")&gt;1,1,0)&amp;"VG"&amp;IF(ДАННЫЕ!$BH1138="0",1,0)&amp;"o"&amp;IF(T1138+ДАННЫЕ!$AF1138+ДАННЫЕ!$AG1138+ДАННЫЕ!$AH1138+ДАННЫЕ!$AI1138+ДАННЫЕ!$AJ1138+ДАННЫЕ!$AP1138+ДАННЫЕ!$AQ1138+ДАННЫЕ!$AR1138+ДАННЫЕ!$AU1138+ДАННЫЕ!$AW1138+ДАННЫЕ!$AS1138+ДАННЫЕ!$AT1138&gt;0,1,0)&amp;"x"&amp;ДАННЫЕ!$AG1138&amp;"p"&amp;IF(ДАННЫЕ!$BY1138&gt;0,1,0)&amp;"v"&amp;IF(ДАННЫЕ!$BZ1138&gt;0,1,0)&amp;"n"&amp;ДАННЫЕ!$CA1138&amp;"t"&amp;ДАННЫЕ!$AY1138&amp;"k"&amp;ДАННЫЕ!$CB1138&amp;"q"&amp;ДАННЫЕ!$CC1138&amp;"w"&amp;ДАННЫЕ!$CD1138&amp;"e"&amp;ДАННЫЕ!$CE1138&amp;"m"&amp;ДАННЫЕ!$CF1138&amp;"c"&amp;ДАННЫЕ!$CG1138&amp;"z"&amp;ДАННЫЕ!$CH1138&amp;"d"&amp;IF(H1138=4,1,0)&amp;"s"&amp;IF(ДАННЫЕ!$J1138=1,0,1)&amp;"u"&amp;IF(ДАННЫЕ!$CJ1138&gt;0,1,0)</f>
        <v>g0cf0a06AR1VG0o0xp0v0ntkqwemczd0s1u0</v>
      </c>
      <c r="O1138" s="28" t="str">
        <f>ДАННЫЕ!$I1138&amp;"g"&amp;B1138&amp;A1138&amp;"f"&amp;P1138&amp;"c"&amp;IF(ДАННЫЕ!$U1138&gt;0,1,0)&amp;"s"&amp;IF(ДАННЫЕ!$Q1138&gt;0,IF(YEAR(ДАННЫЕ!$F$1)=YEAR(ДАННЫЕ!$Q1138),IF(MONTH(ДАННЫЕ!$F$1)=MONTH(ДАННЫЕ!$Q1138),111,11),1),0)&amp;"i"&amp;IF(ДАННЫЕ!$R1138+ДАННЫЕ!$S1138+ДАННЫЕ!$T1138=0,0,1)&amp;"h"&amp;IF(ДАННЫЕ!$P1138&gt;0,1,0)&amp;"p"&amp;IF(ДАННЫЕ!$CI1138&gt;0,IF(YEAR(ДАННЫЕ!$F$1)=YEAR(ДАННЫЕ!$CI1138),IF(MONTH(ДАННЫЕ!$F$1)=MONTH(ДАННЫЕ!$CI1138),111,11),1),0)&amp;"d"&amp;IF(ДАННЫЕ!$CJ1138&gt;0,IF(YEAR(ДАННЫЕ!$F$1)=YEAR(ДАННЫЕ!$CJ1138),IF(MONTH(ДАННЫЕ!$F$1)=MONTH(ДАННЫЕ!$CJ1138),111,11),1),0)&amp;"o"&amp;IF(ДАННЫЕ!$CK1138&gt;0,IF(MONTH(ДАННЫЕ!$F$1)=MONTH(ДАННЫЕ!$CK1138),111,11),0)&amp;"v"&amp;IF(ДАННЫЕ!$BE1138&gt;0,IF(MONTH(ДАННЫЕ!$F$1)=MONTH(ДАННЫЕ!$BE1138),111,11),0)</f>
        <v>g00f0c0s0i0h0p0d0o0v0</v>
      </c>
      <c r="P1138" s="15">
        <f t="shared" si="56"/>
        <v>0</v>
      </c>
      <c r="Q1138" s="15">
        <f>IF(ДАННЫЕ!$F$1&gt;ДАННЫЕ!$N1138,IF(YEAR(ДАННЫЕ!$F$1)=YEAR(ДАННЫЕ!M1138),1,0),0)</f>
        <v>0</v>
      </c>
      <c r="R1138" s="15">
        <f>IF(ДАННЫЕ!$F$1&gt;ДАННЫЕ!$N1138,IF(YEAR(ДАННЫЕ!$F$1)=YEAR(ДАННЫЕ!N1138),1,0),0)</f>
        <v>0</v>
      </c>
      <c r="S1138" s="15">
        <f>IF(ДАННЫЕ!$AA1138="2А",1,IF(ДАННЫЕ!$AA1138="2Б",2,IF(ДАННЫЕ!$AA1138="2В",3,IF(ДАННЫЕ!$AA1138=3,4,IF(ДАННЫЕ!$AA1138="4А",5,IF(ДАННЫЕ!$AA1138="4Б",6,IF(ДАННЫЕ!$AA1138="4В",7,IF(ДАННЫЕ!$AA1138=5,8,0))))))))</f>
        <v>0</v>
      </c>
      <c r="T1138" s="15">
        <f>IF(OR(ДАННЫЕ!$AC1138=2,ДАННЫЕ!$AD1138=2,ДАННЫЕ!$AE1138=2),2,IF(OR(ДАННЫЕ!$AC1138=1,ДАННЫЕ!$AD1138=1,ДАННЫЕ!$AE1138=1),1,0))</f>
        <v>0</v>
      </c>
    </row>
    <row r="1139" spans="1:20" x14ac:dyDescent="0.2">
      <c r="A1139" s="78">
        <f>IF(B1139&gt;0,IF(MONTH(ДАННЫЕ!$F$1)=MONTH(ДАННЫЕ!$B1139),1,0),0)</f>
        <v>0</v>
      </c>
      <c r="B1139" s="14">
        <f>IF(ДАННЫЕ!$B1139&gt;0,IF(YEAR(ДАННЫЕ!$F$1)=YEAR(ДАННЫЕ!$B1139),1,0),0)</f>
        <v>0</v>
      </c>
      <c r="C1139" s="14">
        <f>IF(ДАННЫЕ!$CM1139&gt;0,IF(YEAR(ДАННЫЕ!$F$1)=YEAR(ДАННЫЕ!$CM1139),1,0),0)</f>
        <v>0</v>
      </c>
      <c r="D1139" s="14">
        <f>IF(ДАННЫЕ!$CJ1139&gt;0,IF(ДАННЫЕ!$CL1139&gt;ДАННЫЕ!$F$1,1,IF(ДАННЫЕ!$CL1139&gt;0,0,1)),0)</f>
        <v>0</v>
      </c>
      <c r="E1139" s="43" t="str">
        <f ca="1">IF(ДАННЫЕ!$F$1&gt;0,IF(ДАННЫЕ!$G1139&gt;0,DATEDIF(ДАННЫЕ!$G1139,ДАННЫЕ!$F$1,"y"),""),IF(ДАННЫЕ!$G1139&gt;0,DATEDIF(ДАННЫЕ!$G1139,TODAY(),"y"),""))</f>
        <v/>
      </c>
      <c r="F1139" s="43" t="str">
        <f xml:space="preserve"> IF(ДАННЫЕ!$F1139="М",IF(E1139&gt;=18,IF(E1139&lt;60,1,""),""),"")&amp;IF(ДАННЫЕ!$F1139="Ж",IF(E1139&gt;=18,IF(E1139&lt;55,1,""),""),"")</f>
        <v/>
      </c>
      <c r="G1139" s="43" t="str">
        <f xml:space="preserve"> IF(ДАННЫЕ!$F1139="М",IF(E1139&gt;=60,2,""),"")&amp;IF(ДАННЫЕ!$F1139="Ж",IF(E1139&gt;=55,2,""),"")</f>
        <v/>
      </c>
      <c r="H1139" s="43" t="str">
        <f t="shared" ca="1" si="54"/>
        <v/>
      </c>
      <c r="I1139" s="43" t="str">
        <f t="shared" ca="1" si="55"/>
        <v>03</v>
      </c>
      <c r="J1139" s="28" t="str">
        <f ca="1">ДАННЫЕ!$F1139&amp;H1139&amp;I1139&amp;ДАННЫЕ!$I1139&amp;"m"&amp;IF(ДАННЫЕ!$I1139&gt;0,IF(ДАННЫЕ!$J1139&gt;0,0,1),"")&amp;"f"&amp;IF(ДАННЫЕ!$R1139&gt;0,IF(YEAR(ДАННЫЕ!$F$1)=YEAR(ДАННЫЕ!$R1139),1,0),0)&amp;"z"&amp;ДАННЫЕ!$R1139&amp;"p"&amp;ДАННЫЕ!$S1139&amp;"i"&amp;ДАННЫЕ!$T1139&amp;"h"&amp;ДАННЫЕ!$K1139&amp;"be"&amp;ДАННЫЕ!$BI1139&amp;"CD"&amp;IF(ДАННЫЕ!BF1139&gt;500,4,IF(ДАННЫЕ!BF1139&gt;350,3,IF(ДАННЫЕ!BF1139&gt;200,2,IF(ДАННЫЕ!BF1139&gt;0,1,0))))&amp;"g"&amp;B1139&amp;"d"&amp;H1139&amp;"l"&amp;ДАННЫЕ!AT1139&amp;"a"&amp;ДАННЫЕ!$V1139&amp;"v"&amp;R1139&amp;"k"&amp;ДАННЫЕ!$U1139&amp;"s"&amp;ДАННЫЕ!$Y1139&amp;"t"&amp;ДАННЫЕ!$X1139&amp;"b"&amp;IF(ДАННЫЕ!$Q1139&gt;1,1,0)&amp;"PP"&amp;ДАННЫЕ!Z1139&amp;"c"&amp;S1139&amp;"x"&amp;IF(ДАННЫЕ!$BY1139&gt;0,IF(YEAR(ДАННЫЕ!$F$1)=YEAR(ДАННЫЕ!$BY1139),1,0),0)&amp;"n"&amp;IF(ДАННЫЕ!$BZ1139&gt;0,IF(YEAR(ДАННЫЕ!$F$1)=YEAR(ДАННЫЕ!$BZ1139),1,0),0)&amp;"u"&amp;D1139&amp;"z"&amp;IF(ДАННЫЕ!$CL1139&gt;0,IF(YEAR(ДАННЫЕ!$F$1)&gt;YEAR(ДАННЫЕ!$CL1139),11,12),0)</f>
        <v>03mf0zpihbeCD0g0dlav0kstb0PPc0x0n0u0z0</v>
      </c>
      <c r="K1139" s="28" t="str">
        <f ca="1">ДАННЫЕ!$I1139&amp;"x"&amp;B1139&amp;"w"&amp;IF(T1139+ДАННЫЕ!AD1139+ДАННЫЕ!AE1139+ДАННЫЕ!AF1139+ДАННЫЕ!AG1139+ДАННЫЕ!AH1139+ДАННЫЕ!$AL1139+ДАННЫЕ!AI1139+ДАННЫЕ!AJ1139+ДАННЫЕ!AK1139+ДАННЫЕ!AP1139+ДАННЫЕ!AQ1139+ДАННЫЕ!AR1139+ДАННЫЕ!$AM1139+ДАННЫЕ!$AN1139+ДАННЫЕ!AS1139+ДАННЫЕ!AT1139&gt;0,1,0)&amp;IF(OR(T1139=2,ДАННЫЕ!AD1139=2,ДАННЫЕ!AE1139=2,ДАННЫЕ!AF1139=2,ДАННЫЕ!AG1139=2,ДАННЫЕ!AH1139=2,ДАННЫЕ!$AL1139=2,ДАННЫЕ!AI1139=2,ДАННЫЕ!AJ1139=2,ДАННЫЕ!AK1139=2,ДАННЫЕ!AP1139=2,ДАННЫЕ!AQ1139=2,ДАННЫЕ!AR1139=2,ДАННЫЕ!$AM1139=2,ДАННЫЕ!$AN1139=2,ДАННЫЕ!AS1139=2,ДАННЫЕ!AT1139=2),2,0)&amp;"t"&amp;IF(T1139&gt;0,"1"&amp;T1139,"00")&amp;"f"&amp;IF(ДАННЫЕ!$AC1139,"1"&amp;ДАННЫЕ!$AC1139,"00")&amp;"b"&amp;IF(ДАННЫЕ!$AD1139,"1"&amp;ДАННЫЕ!$AD1139,"00")&amp;"g"&amp;IF(ДАННЫЕ!$AF1139,"1"&amp;ДАННЫЕ!$AF1139,"00")&amp;"c"&amp;IF(ДАННЫЕ!$AG1139,"1"&amp;ДАННЫЕ!$AG1139,"00")&amp;"i"&amp;IF(ДАННЫЕ!$AH1139,"1"&amp;ДАННЫЕ!$AH1139,"00")&amp;"r"&amp;IF(ДАННЫЕ!$AL1139,"1"&amp;ДАННЫЕ!$AL1139,"00")&amp;"m"&amp;IF(ДАННЫЕ!$AI1139,"1"&amp;ДАННЫЕ!$AI1139,"00")&amp;"hS"&amp;IF(ДАННЫЕ!$AJ1139,"1"&amp;ДАННЫЕ!$AJ1139,"00")&amp;"hZ"&amp;IF(ДАННЫЕ!$AK1139,"1"&amp;ДАННЫЕ!$AK1139,"00")&amp;"p"&amp;IF(ДАННЫЕ!$AP1139,"1"&amp;ДАННЫЕ!$AP1139,"00")&amp;"k"&amp;IF(ДАННЫЕ!$AQ1139,"1"&amp;ДАННЫЕ!$AQ1139,"00")&amp;"z"&amp;IF(ДАННЫЕ!$AR1139,"1"&amp;ДАННЫЕ!$AR1139,"00")&amp;"j"&amp;IF(ДАННЫЕ!$AM1139,"1"&amp;ДАННЫЕ!$AM1139,"00")&amp;"n"&amp;IF(ДАННЫЕ!$AN1139,"1"&amp;ДАННЫЕ!$AN1139,"00")&amp;"E"&amp;ДАННЫЕ!BI1139&amp;"L"&amp;ДАННЫЕ!AO1139&amp;"h"&amp;IF(ДАННЫЕ!$AU1139&gt;0,1,0)&amp;"v"&amp;IF(ДАННЫЕ!$AW1139&gt;0,1,0)&amp;"a"&amp;IF(ДАННЫЕ!$AS1139,"1"&amp;ДАННЫЕ!$AS1139,"00")&amp;"s"&amp;IF(ДАННЫЕ!$AT1139,"1"&amp;ДАННЫЕ!$AT1139,"00")&amp;"u"&amp;IF(ДАННЫЕ!$CJ1139&gt;0,1,0)&amp;"y"&amp;B1139&amp;"d"&amp;H1139&amp;"e"&amp;F1139&amp;G1139</f>
        <v>x0w00t00f00b00g00c00i00r00m00hS00hZ00p00k00z00j00n00ELh0v0a00s00u0y0de</v>
      </c>
      <c r="L1139" s="28" t="str">
        <f ca="1">ДАННЫЕ!$I1139&amp;"VN"&amp;IF(ДАННЫЕ!AW1139&gt;0,11,10)&amp;"CD"&amp;IF(ДАННЫЕ!BF1139&gt;500,16,IF(ДАННЫЕ!BF1139&gt;350,15,IF(ДАННЫЕ!BF1139&gt;=200,14,IF(ДАННЫЕ!BF1139&gt;=100,13,IF(ДАННЫЕ!BF1139&gt;=50,12,IF(ДАННЫЕ!BF1139&gt;0,11,10))))))&amp;"AR"&amp;IF(ДАННЫЕ!BX1139&gt;0,1,0)&amp;"GD"&amp;B1139&amp;"VV"&amp;IF(E1139&gt;=5,IF(E1139&lt;18,1,0),0)</f>
        <v>VN10CD10AR0GD0VV0</v>
      </c>
      <c r="M1139" s="28" t="str">
        <f>ДАННЫЕ!$I1139&amp;"b"&amp;ДАННЫЕ!$BI1139&amp;"r"&amp;ДАННЫЕ!$BJ1139&amp;"CD"&amp;IF(ДАННЫЕ!BF1139&gt;0,IF(ДАННЫЕ!BF1139&lt;200,1,IF(ДАННЫЕ!BF1139&lt;350,2,3)),0)&amp;"h"&amp;IF(ДАННЫЕ!$BK1139+ДАННЫЕ!$BL1139+ДАННЫЕ!$BM1139&gt;0,1,0)&amp;"x"&amp;ДАННЫЕ!$BK1139&amp;"y"&amp;ДАННЫЕ!$BL1139&amp;"z"&amp;ДАННЫЕ!$BM1139&amp;"c"&amp;IF(ДАННЫЕ!$BK1139+ДАННЫЕ!$BL1139+ДАННЫЕ!$BM1139=3,1,0)&amp;"a"&amp;IF(ДАННЫЕ!$BQ1139+ДАННЫЕ!$BR1139&gt;0,1,0)&amp;"d"&amp;ДАННЫЕ!$BQ1139&amp;"v"&amp;ДАННЫЕ!$BR1139&amp;"p"&amp;ДАННЫЕ!$BS1139&amp;"n"&amp;ДАННЫЕ!$BU1139&amp;"t"&amp;ДАННЫЕ!$BV1139&amp;"o"&amp;ДАННЫЕ!$BT1139&amp;"l"&amp;IF(ДАННЫЕ!$BN1139&gt;0,1,0)&amp;ДАННЫЕ!$BN1139&amp;"g"&amp;ДАННЫЕ!$BO1139&amp;"s"&amp;ДАННЫЕ!$BP1139&amp;"DZ"&amp;IF(ДАННЫЕ!B1139-ДАННЫЕ!G1139 &lt; 60,IF(ДАННЫЕ!B1139-ДАННЫЕ!G1139 &gt;= 0,1,0),0)&amp;"u"&amp;IF(ДАННЫЕ!$CJ1139&gt;0,1,0)</f>
        <v>brCD0h0xyzc0a0dvpntol0gsDZ1u0</v>
      </c>
      <c r="N1139" s="28" t="str">
        <f ca="1">ДАННЫЕ!$F1139&amp;ДАННЫЕ!$I1139&amp;"g"&amp;B1139&amp;"cf"&amp;D1139&amp;"a"&amp;IF(ДАННЫЕ!$BX1139&gt;0,1,0)&amp;IF(ДАННЫЕ!$BF1139&gt;500,1,IF(ДАННЫЕ!$BF1139&gt;350,2,IF(ДАННЫЕ!$BF1139&gt;=200,3,IF(ДАННЫЕ!$BF1139&gt;=100,4,IF(ДАННЫЕ!$BF1139&gt;=50,5,IF(ДАННЫЕ!$BF1139&lt;50,6,0))))))&amp;"AR"&amp;IF(DATEDIF(ДАННЫЕ!$BX1139,ДАННЫЕ!$F$1,"y")&gt;1,1,0)&amp;"VG"&amp;IF(ДАННЫЕ!$BH1139="0",1,0)&amp;"o"&amp;IF(T1139+ДАННЫЕ!$AF1139+ДАННЫЕ!$AG1139+ДАННЫЕ!$AH1139+ДАННЫЕ!$AI1139+ДАННЫЕ!$AJ1139+ДАННЫЕ!$AP1139+ДАННЫЕ!$AQ1139+ДАННЫЕ!$AR1139+ДАННЫЕ!$AU1139+ДАННЫЕ!$AW1139+ДАННЫЕ!$AS1139+ДАННЫЕ!$AT1139&gt;0,1,0)&amp;"x"&amp;ДАННЫЕ!$AG1139&amp;"p"&amp;IF(ДАННЫЕ!$BY1139&gt;0,1,0)&amp;"v"&amp;IF(ДАННЫЕ!$BZ1139&gt;0,1,0)&amp;"n"&amp;ДАННЫЕ!$CA1139&amp;"t"&amp;ДАННЫЕ!$AY1139&amp;"k"&amp;ДАННЫЕ!$CB1139&amp;"q"&amp;ДАННЫЕ!$CC1139&amp;"w"&amp;ДАННЫЕ!$CD1139&amp;"e"&amp;ДАННЫЕ!$CE1139&amp;"m"&amp;ДАННЫЕ!$CF1139&amp;"c"&amp;ДАННЫЕ!$CG1139&amp;"z"&amp;ДАННЫЕ!$CH1139&amp;"d"&amp;IF(H1139=4,1,0)&amp;"s"&amp;IF(ДАННЫЕ!$J1139=1,0,1)&amp;"u"&amp;IF(ДАННЫЕ!$CJ1139&gt;0,1,0)</f>
        <v>g0cf0a06AR1VG0o0xp0v0ntkqwemczd0s1u0</v>
      </c>
      <c r="O1139" s="28" t="str">
        <f>ДАННЫЕ!$I1139&amp;"g"&amp;B1139&amp;A1139&amp;"f"&amp;P1139&amp;"c"&amp;IF(ДАННЫЕ!$U1139&gt;0,1,0)&amp;"s"&amp;IF(ДАННЫЕ!$Q1139&gt;0,IF(YEAR(ДАННЫЕ!$F$1)=YEAR(ДАННЫЕ!$Q1139),IF(MONTH(ДАННЫЕ!$F$1)=MONTH(ДАННЫЕ!$Q1139),111,11),1),0)&amp;"i"&amp;IF(ДАННЫЕ!$R1139+ДАННЫЕ!$S1139+ДАННЫЕ!$T1139=0,0,1)&amp;"h"&amp;IF(ДАННЫЕ!$P1139&gt;0,1,0)&amp;"p"&amp;IF(ДАННЫЕ!$CI1139&gt;0,IF(YEAR(ДАННЫЕ!$F$1)=YEAR(ДАННЫЕ!$CI1139),IF(MONTH(ДАННЫЕ!$F$1)=MONTH(ДАННЫЕ!$CI1139),111,11),1),0)&amp;"d"&amp;IF(ДАННЫЕ!$CJ1139&gt;0,IF(YEAR(ДАННЫЕ!$F$1)=YEAR(ДАННЫЕ!$CJ1139),IF(MONTH(ДАННЫЕ!$F$1)=MONTH(ДАННЫЕ!$CJ1139),111,11),1),0)&amp;"o"&amp;IF(ДАННЫЕ!$CK1139&gt;0,IF(MONTH(ДАННЫЕ!$F$1)=MONTH(ДАННЫЕ!$CK1139),111,11),0)&amp;"v"&amp;IF(ДАННЫЕ!$BE1139&gt;0,IF(MONTH(ДАННЫЕ!$F$1)=MONTH(ДАННЫЕ!$BE1139),111,11),0)</f>
        <v>g00f0c0s0i0h0p0d0o0v0</v>
      </c>
      <c r="P1139" s="15">
        <f t="shared" si="56"/>
        <v>0</v>
      </c>
      <c r="Q1139" s="15">
        <f>IF(ДАННЫЕ!$F$1&gt;ДАННЫЕ!$N1139,IF(YEAR(ДАННЫЕ!$F$1)=YEAR(ДАННЫЕ!M1139),1,0),0)</f>
        <v>0</v>
      </c>
      <c r="R1139" s="15">
        <f>IF(ДАННЫЕ!$F$1&gt;ДАННЫЕ!$N1139,IF(YEAR(ДАННЫЕ!$F$1)=YEAR(ДАННЫЕ!N1139),1,0),0)</f>
        <v>0</v>
      </c>
      <c r="S1139" s="15">
        <f>IF(ДАННЫЕ!$AA1139="2А",1,IF(ДАННЫЕ!$AA1139="2Б",2,IF(ДАННЫЕ!$AA1139="2В",3,IF(ДАННЫЕ!$AA1139=3,4,IF(ДАННЫЕ!$AA1139="4А",5,IF(ДАННЫЕ!$AA1139="4Б",6,IF(ДАННЫЕ!$AA1139="4В",7,IF(ДАННЫЕ!$AA1139=5,8,0))))))))</f>
        <v>0</v>
      </c>
      <c r="T1139" s="15">
        <f>IF(OR(ДАННЫЕ!$AC1139=2,ДАННЫЕ!$AD1139=2,ДАННЫЕ!$AE1139=2),2,IF(OR(ДАННЫЕ!$AC1139=1,ДАННЫЕ!$AD1139=1,ДАННЫЕ!$AE1139=1),1,0))</f>
        <v>0</v>
      </c>
    </row>
    <row r="1140" spans="1:20" x14ac:dyDescent="0.2">
      <c r="A1140" s="78">
        <f>IF(B1140&gt;0,IF(MONTH(ДАННЫЕ!$F$1)=MONTH(ДАННЫЕ!$B1140),1,0),0)</f>
        <v>0</v>
      </c>
      <c r="B1140" s="14">
        <f>IF(ДАННЫЕ!$B1140&gt;0,IF(YEAR(ДАННЫЕ!$F$1)=YEAR(ДАННЫЕ!$B1140),1,0),0)</f>
        <v>0</v>
      </c>
      <c r="C1140" s="14">
        <f>IF(ДАННЫЕ!$CM1140&gt;0,IF(YEAR(ДАННЫЕ!$F$1)=YEAR(ДАННЫЕ!$CM1140),1,0),0)</f>
        <v>0</v>
      </c>
      <c r="D1140" s="14">
        <f>IF(ДАННЫЕ!$CJ1140&gt;0,IF(ДАННЫЕ!$CL1140&gt;ДАННЫЕ!$F$1,1,IF(ДАННЫЕ!$CL1140&gt;0,0,1)),0)</f>
        <v>0</v>
      </c>
      <c r="E1140" s="43" t="str">
        <f ca="1">IF(ДАННЫЕ!$F$1&gt;0,IF(ДАННЫЕ!$G1140&gt;0,DATEDIF(ДАННЫЕ!$G1140,ДАННЫЕ!$F$1,"y"),""),IF(ДАННЫЕ!$G1140&gt;0,DATEDIF(ДАННЫЕ!$G1140,TODAY(),"y"),""))</f>
        <v/>
      </c>
      <c r="F1140" s="43" t="str">
        <f xml:space="preserve"> IF(ДАННЫЕ!$F1140="М",IF(E1140&gt;=18,IF(E1140&lt;60,1,""),""),"")&amp;IF(ДАННЫЕ!$F1140="Ж",IF(E1140&gt;=18,IF(E1140&lt;55,1,""),""),"")</f>
        <v/>
      </c>
      <c r="G1140" s="43" t="str">
        <f xml:space="preserve"> IF(ДАННЫЕ!$F1140="М",IF(E1140&gt;=60,2,""),"")&amp;IF(ДАННЫЕ!$F1140="Ж",IF(E1140&gt;=55,2,""),"")</f>
        <v/>
      </c>
      <c r="H1140" s="43" t="str">
        <f t="shared" ca="1" si="54"/>
        <v/>
      </c>
      <c r="I1140" s="43" t="str">
        <f t="shared" ca="1" si="55"/>
        <v>03</v>
      </c>
      <c r="J1140" s="28" t="str">
        <f ca="1">ДАННЫЕ!$F1140&amp;H1140&amp;I1140&amp;ДАННЫЕ!$I1140&amp;"m"&amp;IF(ДАННЫЕ!$I1140&gt;0,IF(ДАННЫЕ!$J1140&gt;0,0,1),"")&amp;"f"&amp;IF(ДАННЫЕ!$R1140&gt;0,IF(YEAR(ДАННЫЕ!$F$1)=YEAR(ДАННЫЕ!$R1140),1,0),0)&amp;"z"&amp;ДАННЫЕ!$R1140&amp;"p"&amp;ДАННЫЕ!$S1140&amp;"i"&amp;ДАННЫЕ!$T1140&amp;"h"&amp;ДАННЫЕ!$K1140&amp;"be"&amp;ДАННЫЕ!$BI1140&amp;"CD"&amp;IF(ДАННЫЕ!BF1140&gt;500,4,IF(ДАННЫЕ!BF1140&gt;350,3,IF(ДАННЫЕ!BF1140&gt;200,2,IF(ДАННЫЕ!BF1140&gt;0,1,0))))&amp;"g"&amp;B1140&amp;"d"&amp;H1140&amp;"l"&amp;ДАННЫЕ!AT1140&amp;"a"&amp;ДАННЫЕ!$V1140&amp;"v"&amp;R1140&amp;"k"&amp;ДАННЫЕ!$U1140&amp;"s"&amp;ДАННЫЕ!$Y1140&amp;"t"&amp;ДАННЫЕ!$X1140&amp;"b"&amp;IF(ДАННЫЕ!$Q1140&gt;1,1,0)&amp;"PP"&amp;ДАННЫЕ!Z1140&amp;"c"&amp;S1140&amp;"x"&amp;IF(ДАННЫЕ!$BY1140&gt;0,IF(YEAR(ДАННЫЕ!$F$1)=YEAR(ДАННЫЕ!$BY1140),1,0),0)&amp;"n"&amp;IF(ДАННЫЕ!$BZ1140&gt;0,IF(YEAR(ДАННЫЕ!$F$1)=YEAR(ДАННЫЕ!$BZ1140),1,0),0)&amp;"u"&amp;D1140&amp;"z"&amp;IF(ДАННЫЕ!$CL1140&gt;0,IF(YEAR(ДАННЫЕ!$F$1)&gt;YEAR(ДАННЫЕ!$CL1140),11,12),0)</f>
        <v>03mf0zpihbeCD0g0dlav0kstb0PPc0x0n0u0z0</v>
      </c>
      <c r="K1140" s="28" t="str">
        <f ca="1">ДАННЫЕ!$I1140&amp;"x"&amp;B1140&amp;"w"&amp;IF(T1140+ДАННЫЕ!AD1140+ДАННЫЕ!AE1140+ДАННЫЕ!AF1140+ДАННЫЕ!AG1140+ДАННЫЕ!AH1140+ДАННЫЕ!$AL1140+ДАННЫЕ!AI1140+ДАННЫЕ!AJ1140+ДАННЫЕ!AK1140+ДАННЫЕ!AP1140+ДАННЫЕ!AQ1140+ДАННЫЕ!AR1140+ДАННЫЕ!$AM1140+ДАННЫЕ!$AN1140+ДАННЫЕ!AS1140+ДАННЫЕ!AT1140&gt;0,1,0)&amp;IF(OR(T1140=2,ДАННЫЕ!AD1140=2,ДАННЫЕ!AE1140=2,ДАННЫЕ!AF1140=2,ДАННЫЕ!AG1140=2,ДАННЫЕ!AH1140=2,ДАННЫЕ!$AL1140=2,ДАННЫЕ!AI1140=2,ДАННЫЕ!AJ1140=2,ДАННЫЕ!AK1140=2,ДАННЫЕ!AP1140=2,ДАННЫЕ!AQ1140=2,ДАННЫЕ!AR1140=2,ДАННЫЕ!$AM1140=2,ДАННЫЕ!$AN1140=2,ДАННЫЕ!AS1140=2,ДАННЫЕ!AT1140=2),2,0)&amp;"t"&amp;IF(T1140&gt;0,"1"&amp;T1140,"00")&amp;"f"&amp;IF(ДАННЫЕ!$AC1140,"1"&amp;ДАННЫЕ!$AC1140,"00")&amp;"b"&amp;IF(ДАННЫЕ!$AD1140,"1"&amp;ДАННЫЕ!$AD1140,"00")&amp;"g"&amp;IF(ДАННЫЕ!$AF1140,"1"&amp;ДАННЫЕ!$AF1140,"00")&amp;"c"&amp;IF(ДАННЫЕ!$AG1140,"1"&amp;ДАННЫЕ!$AG1140,"00")&amp;"i"&amp;IF(ДАННЫЕ!$AH1140,"1"&amp;ДАННЫЕ!$AH1140,"00")&amp;"r"&amp;IF(ДАННЫЕ!$AL1140,"1"&amp;ДАННЫЕ!$AL1140,"00")&amp;"m"&amp;IF(ДАННЫЕ!$AI1140,"1"&amp;ДАННЫЕ!$AI1140,"00")&amp;"hS"&amp;IF(ДАННЫЕ!$AJ1140,"1"&amp;ДАННЫЕ!$AJ1140,"00")&amp;"hZ"&amp;IF(ДАННЫЕ!$AK1140,"1"&amp;ДАННЫЕ!$AK1140,"00")&amp;"p"&amp;IF(ДАННЫЕ!$AP1140,"1"&amp;ДАННЫЕ!$AP1140,"00")&amp;"k"&amp;IF(ДАННЫЕ!$AQ1140,"1"&amp;ДАННЫЕ!$AQ1140,"00")&amp;"z"&amp;IF(ДАННЫЕ!$AR1140,"1"&amp;ДАННЫЕ!$AR1140,"00")&amp;"j"&amp;IF(ДАННЫЕ!$AM1140,"1"&amp;ДАННЫЕ!$AM1140,"00")&amp;"n"&amp;IF(ДАННЫЕ!$AN1140,"1"&amp;ДАННЫЕ!$AN1140,"00")&amp;"E"&amp;ДАННЫЕ!BI1140&amp;"L"&amp;ДАННЫЕ!AO1140&amp;"h"&amp;IF(ДАННЫЕ!$AU1140&gt;0,1,0)&amp;"v"&amp;IF(ДАННЫЕ!$AW1140&gt;0,1,0)&amp;"a"&amp;IF(ДАННЫЕ!$AS1140,"1"&amp;ДАННЫЕ!$AS1140,"00")&amp;"s"&amp;IF(ДАННЫЕ!$AT1140,"1"&amp;ДАННЫЕ!$AT1140,"00")&amp;"u"&amp;IF(ДАННЫЕ!$CJ1140&gt;0,1,0)&amp;"y"&amp;B1140&amp;"d"&amp;H1140&amp;"e"&amp;F1140&amp;G1140</f>
        <v>x0w00t00f00b00g00c00i00r00m00hS00hZ00p00k00z00j00n00ELh0v0a00s00u0y0de</v>
      </c>
      <c r="L1140" s="28" t="str">
        <f ca="1">ДАННЫЕ!$I1140&amp;"VN"&amp;IF(ДАННЫЕ!AW1140&gt;0,11,10)&amp;"CD"&amp;IF(ДАННЫЕ!BF1140&gt;500,16,IF(ДАННЫЕ!BF1140&gt;350,15,IF(ДАННЫЕ!BF1140&gt;=200,14,IF(ДАННЫЕ!BF1140&gt;=100,13,IF(ДАННЫЕ!BF1140&gt;=50,12,IF(ДАННЫЕ!BF1140&gt;0,11,10))))))&amp;"AR"&amp;IF(ДАННЫЕ!BX1140&gt;0,1,0)&amp;"GD"&amp;B1140&amp;"VV"&amp;IF(E1140&gt;=5,IF(E1140&lt;18,1,0),0)</f>
        <v>VN10CD10AR0GD0VV0</v>
      </c>
      <c r="M1140" s="28" t="str">
        <f>ДАННЫЕ!$I1140&amp;"b"&amp;ДАННЫЕ!$BI1140&amp;"r"&amp;ДАННЫЕ!$BJ1140&amp;"CD"&amp;IF(ДАННЫЕ!BF1140&gt;0,IF(ДАННЫЕ!BF1140&lt;200,1,IF(ДАННЫЕ!BF1140&lt;350,2,3)),0)&amp;"h"&amp;IF(ДАННЫЕ!$BK1140+ДАННЫЕ!$BL1140+ДАННЫЕ!$BM1140&gt;0,1,0)&amp;"x"&amp;ДАННЫЕ!$BK1140&amp;"y"&amp;ДАННЫЕ!$BL1140&amp;"z"&amp;ДАННЫЕ!$BM1140&amp;"c"&amp;IF(ДАННЫЕ!$BK1140+ДАННЫЕ!$BL1140+ДАННЫЕ!$BM1140=3,1,0)&amp;"a"&amp;IF(ДАННЫЕ!$BQ1140+ДАННЫЕ!$BR1140&gt;0,1,0)&amp;"d"&amp;ДАННЫЕ!$BQ1140&amp;"v"&amp;ДАННЫЕ!$BR1140&amp;"p"&amp;ДАННЫЕ!$BS1140&amp;"n"&amp;ДАННЫЕ!$BU1140&amp;"t"&amp;ДАННЫЕ!$BV1140&amp;"o"&amp;ДАННЫЕ!$BT1140&amp;"l"&amp;IF(ДАННЫЕ!$BN1140&gt;0,1,0)&amp;ДАННЫЕ!$BN1140&amp;"g"&amp;ДАННЫЕ!$BO1140&amp;"s"&amp;ДАННЫЕ!$BP1140&amp;"DZ"&amp;IF(ДАННЫЕ!B1140-ДАННЫЕ!G1140 &lt; 60,IF(ДАННЫЕ!B1140-ДАННЫЕ!G1140 &gt;= 0,1,0),0)&amp;"u"&amp;IF(ДАННЫЕ!$CJ1140&gt;0,1,0)</f>
        <v>brCD0h0xyzc0a0dvpntol0gsDZ1u0</v>
      </c>
      <c r="N1140" s="28" t="str">
        <f ca="1">ДАННЫЕ!$F1140&amp;ДАННЫЕ!$I1140&amp;"g"&amp;B1140&amp;"cf"&amp;D1140&amp;"a"&amp;IF(ДАННЫЕ!$BX1140&gt;0,1,0)&amp;IF(ДАННЫЕ!$BF1140&gt;500,1,IF(ДАННЫЕ!$BF1140&gt;350,2,IF(ДАННЫЕ!$BF1140&gt;=200,3,IF(ДАННЫЕ!$BF1140&gt;=100,4,IF(ДАННЫЕ!$BF1140&gt;=50,5,IF(ДАННЫЕ!$BF1140&lt;50,6,0))))))&amp;"AR"&amp;IF(DATEDIF(ДАННЫЕ!$BX1140,ДАННЫЕ!$F$1,"y")&gt;1,1,0)&amp;"VG"&amp;IF(ДАННЫЕ!$BH1140="0",1,0)&amp;"o"&amp;IF(T1140+ДАННЫЕ!$AF1140+ДАННЫЕ!$AG1140+ДАННЫЕ!$AH1140+ДАННЫЕ!$AI1140+ДАННЫЕ!$AJ1140+ДАННЫЕ!$AP1140+ДАННЫЕ!$AQ1140+ДАННЫЕ!$AR1140+ДАННЫЕ!$AU1140+ДАННЫЕ!$AW1140+ДАННЫЕ!$AS1140+ДАННЫЕ!$AT1140&gt;0,1,0)&amp;"x"&amp;ДАННЫЕ!$AG1140&amp;"p"&amp;IF(ДАННЫЕ!$BY1140&gt;0,1,0)&amp;"v"&amp;IF(ДАННЫЕ!$BZ1140&gt;0,1,0)&amp;"n"&amp;ДАННЫЕ!$CA1140&amp;"t"&amp;ДАННЫЕ!$AY1140&amp;"k"&amp;ДАННЫЕ!$CB1140&amp;"q"&amp;ДАННЫЕ!$CC1140&amp;"w"&amp;ДАННЫЕ!$CD1140&amp;"e"&amp;ДАННЫЕ!$CE1140&amp;"m"&amp;ДАННЫЕ!$CF1140&amp;"c"&amp;ДАННЫЕ!$CG1140&amp;"z"&amp;ДАННЫЕ!$CH1140&amp;"d"&amp;IF(H1140=4,1,0)&amp;"s"&amp;IF(ДАННЫЕ!$J1140=1,0,1)&amp;"u"&amp;IF(ДАННЫЕ!$CJ1140&gt;0,1,0)</f>
        <v>g0cf0a06AR1VG0o0xp0v0ntkqwemczd0s1u0</v>
      </c>
      <c r="O1140" s="28" t="str">
        <f>ДАННЫЕ!$I1140&amp;"g"&amp;B1140&amp;A1140&amp;"f"&amp;P1140&amp;"c"&amp;IF(ДАННЫЕ!$U1140&gt;0,1,0)&amp;"s"&amp;IF(ДАННЫЕ!$Q1140&gt;0,IF(YEAR(ДАННЫЕ!$F$1)=YEAR(ДАННЫЕ!$Q1140),IF(MONTH(ДАННЫЕ!$F$1)=MONTH(ДАННЫЕ!$Q1140),111,11),1),0)&amp;"i"&amp;IF(ДАННЫЕ!$R1140+ДАННЫЕ!$S1140+ДАННЫЕ!$T1140=0,0,1)&amp;"h"&amp;IF(ДАННЫЕ!$P1140&gt;0,1,0)&amp;"p"&amp;IF(ДАННЫЕ!$CI1140&gt;0,IF(YEAR(ДАННЫЕ!$F$1)=YEAR(ДАННЫЕ!$CI1140),IF(MONTH(ДАННЫЕ!$F$1)=MONTH(ДАННЫЕ!$CI1140),111,11),1),0)&amp;"d"&amp;IF(ДАННЫЕ!$CJ1140&gt;0,IF(YEAR(ДАННЫЕ!$F$1)=YEAR(ДАННЫЕ!$CJ1140),IF(MONTH(ДАННЫЕ!$F$1)=MONTH(ДАННЫЕ!$CJ1140),111,11),1),0)&amp;"o"&amp;IF(ДАННЫЕ!$CK1140&gt;0,IF(MONTH(ДАННЫЕ!$F$1)=MONTH(ДАННЫЕ!$CK1140),111,11),0)&amp;"v"&amp;IF(ДАННЫЕ!$BE1140&gt;0,IF(MONTH(ДАННЫЕ!$F$1)=MONTH(ДАННЫЕ!$BE1140),111,11),0)</f>
        <v>g00f0c0s0i0h0p0d0o0v0</v>
      </c>
      <c r="P1140" s="15">
        <f t="shared" si="56"/>
        <v>0</v>
      </c>
      <c r="Q1140" s="15">
        <f>IF(ДАННЫЕ!$F$1&gt;ДАННЫЕ!$N1140,IF(YEAR(ДАННЫЕ!$F$1)=YEAR(ДАННЫЕ!M1140),1,0),0)</f>
        <v>0</v>
      </c>
      <c r="R1140" s="15">
        <f>IF(ДАННЫЕ!$F$1&gt;ДАННЫЕ!$N1140,IF(YEAR(ДАННЫЕ!$F$1)=YEAR(ДАННЫЕ!N1140),1,0),0)</f>
        <v>0</v>
      </c>
      <c r="S1140" s="15">
        <f>IF(ДАННЫЕ!$AA1140="2А",1,IF(ДАННЫЕ!$AA1140="2Б",2,IF(ДАННЫЕ!$AA1140="2В",3,IF(ДАННЫЕ!$AA1140=3,4,IF(ДАННЫЕ!$AA1140="4А",5,IF(ДАННЫЕ!$AA1140="4Б",6,IF(ДАННЫЕ!$AA1140="4В",7,IF(ДАННЫЕ!$AA1140=5,8,0))))))))</f>
        <v>0</v>
      </c>
      <c r="T1140" s="15">
        <f>IF(OR(ДАННЫЕ!$AC1140=2,ДАННЫЕ!$AD1140=2,ДАННЫЕ!$AE1140=2),2,IF(OR(ДАННЫЕ!$AC1140=1,ДАННЫЕ!$AD1140=1,ДАННЫЕ!$AE1140=1),1,0))</f>
        <v>0</v>
      </c>
    </row>
    <row r="1141" spans="1:20" x14ac:dyDescent="0.2">
      <c r="A1141" s="78">
        <f>IF(B1141&gt;0,IF(MONTH(ДАННЫЕ!$F$1)=MONTH(ДАННЫЕ!$B1141),1,0),0)</f>
        <v>0</v>
      </c>
      <c r="B1141" s="14">
        <f>IF(ДАННЫЕ!$B1141&gt;0,IF(YEAR(ДАННЫЕ!$F$1)=YEAR(ДАННЫЕ!$B1141),1,0),0)</f>
        <v>0</v>
      </c>
      <c r="C1141" s="14">
        <f>IF(ДАННЫЕ!$CM1141&gt;0,IF(YEAR(ДАННЫЕ!$F$1)=YEAR(ДАННЫЕ!$CM1141),1,0),0)</f>
        <v>0</v>
      </c>
      <c r="D1141" s="14">
        <f>IF(ДАННЫЕ!$CJ1141&gt;0,IF(ДАННЫЕ!$CL1141&gt;ДАННЫЕ!$F$1,1,IF(ДАННЫЕ!$CL1141&gt;0,0,1)),0)</f>
        <v>0</v>
      </c>
      <c r="E1141" s="43" t="str">
        <f ca="1">IF(ДАННЫЕ!$F$1&gt;0,IF(ДАННЫЕ!$G1141&gt;0,DATEDIF(ДАННЫЕ!$G1141,ДАННЫЕ!$F$1,"y"),""),IF(ДАННЫЕ!$G1141&gt;0,DATEDIF(ДАННЫЕ!$G1141,TODAY(),"y"),""))</f>
        <v/>
      </c>
      <c r="F1141" s="43" t="str">
        <f xml:space="preserve"> IF(ДАННЫЕ!$F1141="М",IF(E1141&gt;=18,IF(E1141&lt;60,1,""),""),"")&amp;IF(ДАННЫЕ!$F1141="Ж",IF(E1141&gt;=18,IF(E1141&lt;55,1,""),""),"")</f>
        <v/>
      </c>
      <c r="G1141" s="43" t="str">
        <f xml:space="preserve"> IF(ДАННЫЕ!$F1141="М",IF(E1141&gt;=60,2,""),"")&amp;IF(ДАННЫЕ!$F1141="Ж",IF(E1141&gt;=55,2,""),"")</f>
        <v/>
      </c>
      <c r="H1141" s="43" t="str">
        <f t="shared" ca="1" si="54"/>
        <v/>
      </c>
      <c r="I1141" s="43" t="str">
        <f t="shared" ca="1" si="55"/>
        <v>03</v>
      </c>
      <c r="J1141" s="28" t="str">
        <f ca="1">ДАННЫЕ!$F1141&amp;H1141&amp;I1141&amp;ДАННЫЕ!$I1141&amp;"m"&amp;IF(ДАННЫЕ!$I1141&gt;0,IF(ДАННЫЕ!$J1141&gt;0,0,1),"")&amp;"f"&amp;IF(ДАННЫЕ!$R1141&gt;0,IF(YEAR(ДАННЫЕ!$F$1)=YEAR(ДАННЫЕ!$R1141),1,0),0)&amp;"z"&amp;ДАННЫЕ!$R1141&amp;"p"&amp;ДАННЫЕ!$S1141&amp;"i"&amp;ДАННЫЕ!$T1141&amp;"h"&amp;ДАННЫЕ!$K1141&amp;"be"&amp;ДАННЫЕ!$BI1141&amp;"CD"&amp;IF(ДАННЫЕ!BF1141&gt;500,4,IF(ДАННЫЕ!BF1141&gt;350,3,IF(ДАННЫЕ!BF1141&gt;200,2,IF(ДАННЫЕ!BF1141&gt;0,1,0))))&amp;"g"&amp;B1141&amp;"d"&amp;H1141&amp;"l"&amp;ДАННЫЕ!AT1141&amp;"a"&amp;ДАННЫЕ!$V1141&amp;"v"&amp;R1141&amp;"k"&amp;ДАННЫЕ!$U1141&amp;"s"&amp;ДАННЫЕ!$Y1141&amp;"t"&amp;ДАННЫЕ!$X1141&amp;"b"&amp;IF(ДАННЫЕ!$Q1141&gt;1,1,0)&amp;"PP"&amp;ДАННЫЕ!Z1141&amp;"c"&amp;S1141&amp;"x"&amp;IF(ДАННЫЕ!$BY1141&gt;0,IF(YEAR(ДАННЫЕ!$F$1)=YEAR(ДАННЫЕ!$BY1141),1,0),0)&amp;"n"&amp;IF(ДАННЫЕ!$BZ1141&gt;0,IF(YEAR(ДАННЫЕ!$F$1)=YEAR(ДАННЫЕ!$BZ1141),1,0),0)&amp;"u"&amp;D1141&amp;"z"&amp;IF(ДАННЫЕ!$CL1141&gt;0,IF(YEAR(ДАННЫЕ!$F$1)&gt;YEAR(ДАННЫЕ!$CL1141),11,12),0)</f>
        <v>03mf0zpihbeCD0g0dlav0kstb0PPc0x0n0u0z0</v>
      </c>
      <c r="K1141" s="28" t="str">
        <f ca="1">ДАННЫЕ!$I1141&amp;"x"&amp;B1141&amp;"w"&amp;IF(T1141+ДАННЫЕ!AD1141+ДАННЫЕ!AE1141+ДАННЫЕ!AF1141+ДАННЫЕ!AG1141+ДАННЫЕ!AH1141+ДАННЫЕ!$AL1141+ДАННЫЕ!AI1141+ДАННЫЕ!AJ1141+ДАННЫЕ!AK1141+ДАННЫЕ!AP1141+ДАННЫЕ!AQ1141+ДАННЫЕ!AR1141+ДАННЫЕ!$AM1141+ДАННЫЕ!$AN1141+ДАННЫЕ!AS1141+ДАННЫЕ!AT1141&gt;0,1,0)&amp;IF(OR(T1141=2,ДАННЫЕ!AD1141=2,ДАННЫЕ!AE1141=2,ДАННЫЕ!AF1141=2,ДАННЫЕ!AG1141=2,ДАННЫЕ!AH1141=2,ДАННЫЕ!$AL1141=2,ДАННЫЕ!AI1141=2,ДАННЫЕ!AJ1141=2,ДАННЫЕ!AK1141=2,ДАННЫЕ!AP1141=2,ДАННЫЕ!AQ1141=2,ДАННЫЕ!AR1141=2,ДАННЫЕ!$AM1141=2,ДАННЫЕ!$AN1141=2,ДАННЫЕ!AS1141=2,ДАННЫЕ!AT1141=2),2,0)&amp;"t"&amp;IF(T1141&gt;0,"1"&amp;T1141,"00")&amp;"f"&amp;IF(ДАННЫЕ!$AC1141,"1"&amp;ДАННЫЕ!$AC1141,"00")&amp;"b"&amp;IF(ДАННЫЕ!$AD1141,"1"&amp;ДАННЫЕ!$AD1141,"00")&amp;"g"&amp;IF(ДАННЫЕ!$AF1141,"1"&amp;ДАННЫЕ!$AF1141,"00")&amp;"c"&amp;IF(ДАННЫЕ!$AG1141,"1"&amp;ДАННЫЕ!$AG1141,"00")&amp;"i"&amp;IF(ДАННЫЕ!$AH1141,"1"&amp;ДАННЫЕ!$AH1141,"00")&amp;"r"&amp;IF(ДАННЫЕ!$AL1141,"1"&amp;ДАННЫЕ!$AL1141,"00")&amp;"m"&amp;IF(ДАННЫЕ!$AI1141,"1"&amp;ДАННЫЕ!$AI1141,"00")&amp;"hS"&amp;IF(ДАННЫЕ!$AJ1141,"1"&amp;ДАННЫЕ!$AJ1141,"00")&amp;"hZ"&amp;IF(ДАННЫЕ!$AK1141,"1"&amp;ДАННЫЕ!$AK1141,"00")&amp;"p"&amp;IF(ДАННЫЕ!$AP1141,"1"&amp;ДАННЫЕ!$AP1141,"00")&amp;"k"&amp;IF(ДАННЫЕ!$AQ1141,"1"&amp;ДАННЫЕ!$AQ1141,"00")&amp;"z"&amp;IF(ДАННЫЕ!$AR1141,"1"&amp;ДАННЫЕ!$AR1141,"00")&amp;"j"&amp;IF(ДАННЫЕ!$AM1141,"1"&amp;ДАННЫЕ!$AM1141,"00")&amp;"n"&amp;IF(ДАННЫЕ!$AN1141,"1"&amp;ДАННЫЕ!$AN1141,"00")&amp;"E"&amp;ДАННЫЕ!BI1141&amp;"L"&amp;ДАННЫЕ!AO1141&amp;"h"&amp;IF(ДАННЫЕ!$AU1141&gt;0,1,0)&amp;"v"&amp;IF(ДАННЫЕ!$AW1141&gt;0,1,0)&amp;"a"&amp;IF(ДАННЫЕ!$AS1141,"1"&amp;ДАННЫЕ!$AS1141,"00")&amp;"s"&amp;IF(ДАННЫЕ!$AT1141,"1"&amp;ДАННЫЕ!$AT1141,"00")&amp;"u"&amp;IF(ДАННЫЕ!$CJ1141&gt;0,1,0)&amp;"y"&amp;B1141&amp;"d"&amp;H1141&amp;"e"&amp;F1141&amp;G1141</f>
        <v>x0w00t00f00b00g00c00i00r00m00hS00hZ00p00k00z00j00n00ELh0v0a00s00u0y0de</v>
      </c>
      <c r="L1141" s="28" t="str">
        <f ca="1">ДАННЫЕ!$I1141&amp;"VN"&amp;IF(ДАННЫЕ!AW1141&gt;0,11,10)&amp;"CD"&amp;IF(ДАННЫЕ!BF1141&gt;500,16,IF(ДАННЫЕ!BF1141&gt;350,15,IF(ДАННЫЕ!BF1141&gt;=200,14,IF(ДАННЫЕ!BF1141&gt;=100,13,IF(ДАННЫЕ!BF1141&gt;=50,12,IF(ДАННЫЕ!BF1141&gt;0,11,10))))))&amp;"AR"&amp;IF(ДАННЫЕ!BX1141&gt;0,1,0)&amp;"GD"&amp;B1141&amp;"VV"&amp;IF(E1141&gt;=5,IF(E1141&lt;18,1,0),0)</f>
        <v>VN10CD10AR0GD0VV0</v>
      </c>
      <c r="M1141" s="28" t="str">
        <f>ДАННЫЕ!$I1141&amp;"b"&amp;ДАННЫЕ!$BI1141&amp;"r"&amp;ДАННЫЕ!$BJ1141&amp;"CD"&amp;IF(ДАННЫЕ!BF1141&gt;0,IF(ДАННЫЕ!BF1141&lt;200,1,IF(ДАННЫЕ!BF1141&lt;350,2,3)),0)&amp;"h"&amp;IF(ДАННЫЕ!$BK1141+ДАННЫЕ!$BL1141+ДАННЫЕ!$BM1141&gt;0,1,0)&amp;"x"&amp;ДАННЫЕ!$BK1141&amp;"y"&amp;ДАННЫЕ!$BL1141&amp;"z"&amp;ДАННЫЕ!$BM1141&amp;"c"&amp;IF(ДАННЫЕ!$BK1141+ДАННЫЕ!$BL1141+ДАННЫЕ!$BM1141=3,1,0)&amp;"a"&amp;IF(ДАННЫЕ!$BQ1141+ДАННЫЕ!$BR1141&gt;0,1,0)&amp;"d"&amp;ДАННЫЕ!$BQ1141&amp;"v"&amp;ДАННЫЕ!$BR1141&amp;"p"&amp;ДАННЫЕ!$BS1141&amp;"n"&amp;ДАННЫЕ!$BU1141&amp;"t"&amp;ДАННЫЕ!$BV1141&amp;"o"&amp;ДАННЫЕ!$BT1141&amp;"l"&amp;IF(ДАННЫЕ!$BN1141&gt;0,1,0)&amp;ДАННЫЕ!$BN1141&amp;"g"&amp;ДАННЫЕ!$BO1141&amp;"s"&amp;ДАННЫЕ!$BP1141&amp;"DZ"&amp;IF(ДАННЫЕ!B1141-ДАННЫЕ!G1141 &lt; 60,IF(ДАННЫЕ!B1141-ДАННЫЕ!G1141 &gt;= 0,1,0),0)&amp;"u"&amp;IF(ДАННЫЕ!$CJ1141&gt;0,1,0)</f>
        <v>brCD0h0xyzc0a0dvpntol0gsDZ1u0</v>
      </c>
      <c r="N1141" s="28" t="str">
        <f ca="1">ДАННЫЕ!$F1141&amp;ДАННЫЕ!$I1141&amp;"g"&amp;B1141&amp;"cf"&amp;D1141&amp;"a"&amp;IF(ДАННЫЕ!$BX1141&gt;0,1,0)&amp;IF(ДАННЫЕ!$BF1141&gt;500,1,IF(ДАННЫЕ!$BF1141&gt;350,2,IF(ДАННЫЕ!$BF1141&gt;=200,3,IF(ДАННЫЕ!$BF1141&gt;=100,4,IF(ДАННЫЕ!$BF1141&gt;=50,5,IF(ДАННЫЕ!$BF1141&lt;50,6,0))))))&amp;"AR"&amp;IF(DATEDIF(ДАННЫЕ!$BX1141,ДАННЫЕ!$F$1,"y")&gt;1,1,0)&amp;"VG"&amp;IF(ДАННЫЕ!$BH1141="0",1,0)&amp;"o"&amp;IF(T1141+ДАННЫЕ!$AF1141+ДАННЫЕ!$AG1141+ДАННЫЕ!$AH1141+ДАННЫЕ!$AI1141+ДАННЫЕ!$AJ1141+ДАННЫЕ!$AP1141+ДАННЫЕ!$AQ1141+ДАННЫЕ!$AR1141+ДАННЫЕ!$AU1141+ДАННЫЕ!$AW1141+ДАННЫЕ!$AS1141+ДАННЫЕ!$AT1141&gt;0,1,0)&amp;"x"&amp;ДАННЫЕ!$AG1141&amp;"p"&amp;IF(ДАННЫЕ!$BY1141&gt;0,1,0)&amp;"v"&amp;IF(ДАННЫЕ!$BZ1141&gt;0,1,0)&amp;"n"&amp;ДАННЫЕ!$CA1141&amp;"t"&amp;ДАННЫЕ!$AY1141&amp;"k"&amp;ДАННЫЕ!$CB1141&amp;"q"&amp;ДАННЫЕ!$CC1141&amp;"w"&amp;ДАННЫЕ!$CD1141&amp;"e"&amp;ДАННЫЕ!$CE1141&amp;"m"&amp;ДАННЫЕ!$CF1141&amp;"c"&amp;ДАННЫЕ!$CG1141&amp;"z"&amp;ДАННЫЕ!$CH1141&amp;"d"&amp;IF(H1141=4,1,0)&amp;"s"&amp;IF(ДАННЫЕ!$J1141=1,0,1)&amp;"u"&amp;IF(ДАННЫЕ!$CJ1141&gt;0,1,0)</f>
        <v>g0cf0a06AR1VG0o0xp0v0ntkqwemczd0s1u0</v>
      </c>
      <c r="O1141" s="28" t="str">
        <f>ДАННЫЕ!$I1141&amp;"g"&amp;B1141&amp;A1141&amp;"f"&amp;P1141&amp;"c"&amp;IF(ДАННЫЕ!$U1141&gt;0,1,0)&amp;"s"&amp;IF(ДАННЫЕ!$Q1141&gt;0,IF(YEAR(ДАННЫЕ!$F$1)=YEAR(ДАННЫЕ!$Q1141),IF(MONTH(ДАННЫЕ!$F$1)=MONTH(ДАННЫЕ!$Q1141),111,11),1),0)&amp;"i"&amp;IF(ДАННЫЕ!$R1141+ДАННЫЕ!$S1141+ДАННЫЕ!$T1141=0,0,1)&amp;"h"&amp;IF(ДАННЫЕ!$P1141&gt;0,1,0)&amp;"p"&amp;IF(ДАННЫЕ!$CI1141&gt;0,IF(YEAR(ДАННЫЕ!$F$1)=YEAR(ДАННЫЕ!$CI1141),IF(MONTH(ДАННЫЕ!$F$1)=MONTH(ДАННЫЕ!$CI1141),111,11),1),0)&amp;"d"&amp;IF(ДАННЫЕ!$CJ1141&gt;0,IF(YEAR(ДАННЫЕ!$F$1)=YEAR(ДАННЫЕ!$CJ1141),IF(MONTH(ДАННЫЕ!$F$1)=MONTH(ДАННЫЕ!$CJ1141),111,11),1),0)&amp;"o"&amp;IF(ДАННЫЕ!$CK1141&gt;0,IF(MONTH(ДАННЫЕ!$F$1)=MONTH(ДАННЫЕ!$CK1141),111,11),0)&amp;"v"&amp;IF(ДАННЫЕ!$BE1141&gt;0,IF(MONTH(ДАННЫЕ!$F$1)=MONTH(ДАННЫЕ!$BE1141),111,11),0)</f>
        <v>g00f0c0s0i0h0p0d0o0v0</v>
      </c>
      <c r="P1141" s="15">
        <f t="shared" si="56"/>
        <v>0</v>
      </c>
      <c r="Q1141" s="15">
        <f>IF(ДАННЫЕ!$F$1&gt;ДАННЫЕ!$N1141,IF(YEAR(ДАННЫЕ!$F$1)=YEAR(ДАННЫЕ!M1141),1,0),0)</f>
        <v>0</v>
      </c>
      <c r="R1141" s="15">
        <f>IF(ДАННЫЕ!$F$1&gt;ДАННЫЕ!$N1141,IF(YEAR(ДАННЫЕ!$F$1)=YEAR(ДАННЫЕ!N1141),1,0),0)</f>
        <v>0</v>
      </c>
      <c r="S1141" s="15">
        <f>IF(ДАННЫЕ!$AA1141="2А",1,IF(ДАННЫЕ!$AA1141="2Б",2,IF(ДАННЫЕ!$AA1141="2В",3,IF(ДАННЫЕ!$AA1141=3,4,IF(ДАННЫЕ!$AA1141="4А",5,IF(ДАННЫЕ!$AA1141="4Б",6,IF(ДАННЫЕ!$AA1141="4В",7,IF(ДАННЫЕ!$AA1141=5,8,0))))))))</f>
        <v>0</v>
      </c>
      <c r="T1141" s="15">
        <f>IF(OR(ДАННЫЕ!$AC1141=2,ДАННЫЕ!$AD1141=2,ДАННЫЕ!$AE1141=2),2,IF(OR(ДАННЫЕ!$AC1141=1,ДАННЫЕ!$AD1141=1,ДАННЫЕ!$AE1141=1),1,0))</f>
        <v>0</v>
      </c>
    </row>
    <row r="1142" spans="1:20" x14ac:dyDescent="0.2">
      <c r="A1142" s="78">
        <f>IF(B1142&gt;0,IF(MONTH(ДАННЫЕ!$F$1)=MONTH(ДАННЫЕ!$B1142),1,0),0)</f>
        <v>0</v>
      </c>
      <c r="B1142" s="14">
        <f>IF(ДАННЫЕ!$B1142&gt;0,IF(YEAR(ДАННЫЕ!$F$1)=YEAR(ДАННЫЕ!$B1142),1,0),0)</f>
        <v>0</v>
      </c>
      <c r="C1142" s="14">
        <f>IF(ДАННЫЕ!$CM1142&gt;0,IF(YEAR(ДАННЫЕ!$F$1)=YEAR(ДАННЫЕ!$CM1142),1,0),0)</f>
        <v>0</v>
      </c>
      <c r="D1142" s="14">
        <f>IF(ДАННЫЕ!$CJ1142&gt;0,IF(ДАННЫЕ!$CL1142&gt;ДАННЫЕ!$F$1,1,IF(ДАННЫЕ!$CL1142&gt;0,0,1)),0)</f>
        <v>0</v>
      </c>
      <c r="E1142" s="43" t="str">
        <f ca="1">IF(ДАННЫЕ!$F$1&gt;0,IF(ДАННЫЕ!$G1142&gt;0,DATEDIF(ДАННЫЕ!$G1142,ДАННЫЕ!$F$1,"y"),""),IF(ДАННЫЕ!$G1142&gt;0,DATEDIF(ДАННЫЕ!$G1142,TODAY(),"y"),""))</f>
        <v/>
      </c>
      <c r="F1142" s="43" t="str">
        <f xml:space="preserve"> IF(ДАННЫЕ!$F1142="М",IF(E1142&gt;=18,IF(E1142&lt;60,1,""),""),"")&amp;IF(ДАННЫЕ!$F1142="Ж",IF(E1142&gt;=18,IF(E1142&lt;55,1,""),""),"")</f>
        <v/>
      </c>
      <c r="G1142" s="43" t="str">
        <f xml:space="preserve"> IF(ДАННЫЕ!$F1142="М",IF(E1142&gt;=60,2,""),"")&amp;IF(ДАННЫЕ!$F1142="Ж",IF(E1142&gt;=55,2,""),"")</f>
        <v/>
      </c>
      <c r="H1142" s="43" t="str">
        <f t="shared" ca="1" si="54"/>
        <v/>
      </c>
      <c r="I1142" s="43" t="str">
        <f t="shared" ca="1" si="55"/>
        <v>03</v>
      </c>
      <c r="J1142" s="28" t="str">
        <f ca="1">ДАННЫЕ!$F1142&amp;H1142&amp;I1142&amp;ДАННЫЕ!$I1142&amp;"m"&amp;IF(ДАННЫЕ!$I1142&gt;0,IF(ДАННЫЕ!$J1142&gt;0,0,1),"")&amp;"f"&amp;IF(ДАННЫЕ!$R1142&gt;0,IF(YEAR(ДАННЫЕ!$F$1)=YEAR(ДАННЫЕ!$R1142),1,0),0)&amp;"z"&amp;ДАННЫЕ!$R1142&amp;"p"&amp;ДАННЫЕ!$S1142&amp;"i"&amp;ДАННЫЕ!$T1142&amp;"h"&amp;ДАННЫЕ!$K1142&amp;"be"&amp;ДАННЫЕ!$BI1142&amp;"CD"&amp;IF(ДАННЫЕ!BF1142&gt;500,4,IF(ДАННЫЕ!BF1142&gt;350,3,IF(ДАННЫЕ!BF1142&gt;200,2,IF(ДАННЫЕ!BF1142&gt;0,1,0))))&amp;"g"&amp;B1142&amp;"d"&amp;H1142&amp;"l"&amp;ДАННЫЕ!AT1142&amp;"a"&amp;ДАННЫЕ!$V1142&amp;"v"&amp;R1142&amp;"k"&amp;ДАННЫЕ!$U1142&amp;"s"&amp;ДАННЫЕ!$Y1142&amp;"t"&amp;ДАННЫЕ!$X1142&amp;"b"&amp;IF(ДАННЫЕ!$Q1142&gt;1,1,0)&amp;"PP"&amp;ДАННЫЕ!Z1142&amp;"c"&amp;S1142&amp;"x"&amp;IF(ДАННЫЕ!$BY1142&gt;0,IF(YEAR(ДАННЫЕ!$F$1)=YEAR(ДАННЫЕ!$BY1142),1,0),0)&amp;"n"&amp;IF(ДАННЫЕ!$BZ1142&gt;0,IF(YEAR(ДАННЫЕ!$F$1)=YEAR(ДАННЫЕ!$BZ1142),1,0),0)&amp;"u"&amp;D1142&amp;"z"&amp;IF(ДАННЫЕ!$CL1142&gt;0,IF(YEAR(ДАННЫЕ!$F$1)&gt;YEAR(ДАННЫЕ!$CL1142),11,12),0)</f>
        <v>03mf0zpihbeCD0g0dlav0kstb0PPc0x0n0u0z0</v>
      </c>
      <c r="K1142" s="28" t="str">
        <f ca="1">ДАННЫЕ!$I1142&amp;"x"&amp;B1142&amp;"w"&amp;IF(T1142+ДАННЫЕ!AD1142+ДАННЫЕ!AE1142+ДАННЫЕ!AF1142+ДАННЫЕ!AG1142+ДАННЫЕ!AH1142+ДАННЫЕ!$AL1142+ДАННЫЕ!AI1142+ДАННЫЕ!AJ1142+ДАННЫЕ!AK1142+ДАННЫЕ!AP1142+ДАННЫЕ!AQ1142+ДАННЫЕ!AR1142+ДАННЫЕ!$AM1142+ДАННЫЕ!$AN1142+ДАННЫЕ!AS1142+ДАННЫЕ!AT1142&gt;0,1,0)&amp;IF(OR(T1142=2,ДАННЫЕ!AD1142=2,ДАННЫЕ!AE1142=2,ДАННЫЕ!AF1142=2,ДАННЫЕ!AG1142=2,ДАННЫЕ!AH1142=2,ДАННЫЕ!$AL1142=2,ДАННЫЕ!AI1142=2,ДАННЫЕ!AJ1142=2,ДАННЫЕ!AK1142=2,ДАННЫЕ!AP1142=2,ДАННЫЕ!AQ1142=2,ДАННЫЕ!AR1142=2,ДАННЫЕ!$AM1142=2,ДАННЫЕ!$AN1142=2,ДАННЫЕ!AS1142=2,ДАННЫЕ!AT1142=2),2,0)&amp;"t"&amp;IF(T1142&gt;0,"1"&amp;T1142,"00")&amp;"f"&amp;IF(ДАННЫЕ!$AC1142,"1"&amp;ДАННЫЕ!$AC1142,"00")&amp;"b"&amp;IF(ДАННЫЕ!$AD1142,"1"&amp;ДАННЫЕ!$AD1142,"00")&amp;"g"&amp;IF(ДАННЫЕ!$AF1142,"1"&amp;ДАННЫЕ!$AF1142,"00")&amp;"c"&amp;IF(ДАННЫЕ!$AG1142,"1"&amp;ДАННЫЕ!$AG1142,"00")&amp;"i"&amp;IF(ДАННЫЕ!$AH1142,"1"&amp;ДАННЫЕ!$AH1142,"00")&amp;"r"&amp;IF(ДАННЫЕ!$AL1142,"1"&amp;ДАННЫЕ!$AL1142,"00")&amp;"m"&amp;IF(ДАННЫЕ!$AI1142,"1"&amp;ДАННЫЕ!$AI1142,"00")&amp;"hS"&amp;IF(ДАННЫЕ!$AJ1142,"1"&amp;ДАННЫЕ!$AJ1142,"00")&amp;"hZ"&amp;IF(ДАННЫЕ!$AK1142,"1"&amp;ДАННЫЕ!$AK1142,"00")&amp;"p"&amp;IF(ДАННЫЕ!$AP1142,"1"&amp;ДАННЫЕ!$AP1142,"00")&amp;"k"&amp;IF(ДАННЫЕ!$AQ1142,"1"&amp;ДАННЫЕ!$AQ1142,"00")&amp;"z"&amp;IF(ДАННЫЕ!$AR1142,"1"&amp;ДАННЫЕ!$AR1142,"00")&amp;"j"&amp;IF(ДАННЫЕ!$AM1142,"1"&amp;ДАННЫЕ!$AM1142,"00")&amp;"n"&amp;IF(ДАННЫЕ!$AN1142,"1"&amp;ДАННЫЕ!$AN1142,"00")&amp;"E"&amp;ДАННЫЕ!BI1142&amp;"L"&amp;ДАННЫЕ!AO1142&amp;"h"&amp;IF(ДАННЫЕ!$AU1142&gt;0,1,0)&amp;"v"&amp;IF(ДАННЫЕ!$AW1142&gt;0,1,0)&amp;"a"&amp;IF(ДАННЫЕ!$AS1142,"1"&amp;ДАННЫЕ!$AS1142,"00")&amp;"s"&amp;IF(ДАННЫЕ!$AT1142,"1"&amp;ДАННЫЕ!$AT1142,"00")&amp;"u"&amp;IF(ДАННЫЕ!$CJ1142&gt;0,1,0)&amp;"y"&amp;B1142&amp;"d"&amp;H1142&amp;"e"&amp;F1142&amp;G1142</f>
        <v>x0w00t00f00b00g00c00i00r00m00hS00hZ00p00k00z00j00n00ELh0v0a00s00u0y0de</v>
      </c>
      <c r="L1142" s="28" t="str">
        <f ca="1">ДАННЫЕ!$I1142&amp;"VN"&amp;IF(ДАННЫЕ!AW1142&gt;0,11,10)&amp;"CD"&amp;IF(ДАННЫЕ!BF1142&gt;500,16,IF(ДАННЫЕ!BF1142&gt;350,15,IF(ДАННЫЕ!BF1142&gt;=200,14,IF(ДАННЫЕ!BF1142&gt;=100,13,IF(ДАННЫЕ!BF1142&gt;=50,12,IF(ДАННЫЕ!BF1142&gt;0,11,10))))))&amp;"AR"&amp;IF(ДАННЫЕ!BX1142&gt;0,1,0)&amp;"GD"&amp;B1142&amp;"VV"&amp;IF(E1142&gt;=5,IF(E1142&lt;18,1,0),0)</f>
        <v>VN10CD10AR0GD0VV0</v>
      </c>
      <c r="M1142" s="28" t="str">
        <f>ДАННЫЕ!$I1142&amp;"b"&amp;ДАННЫЕ!$BI1142&amp;"r"&amp;ДАННЫЕ!$BJ1142&amp;"CD"&amp;IF(ДАННЫЕ!BF1142&gt;0,IF(ДАННЫЕ!BF1142&lt;200,1,IF(ДАННЫЕ!BF1142&lt;350,2,3)),0)&amp;"h"&amp;IF(ДАННЫЕ!$BK1142+ДАННЫЕ!$BL1142+ДАННЫЕ!$BM1142&gt;0,1,0)&amp;"x"&amp;ДАННЫЕ!$BK1142&amp;"y"&amp;ДАННЫЕ!$BL1142&amp;"z"&amp;ДАННЫЕ!$BM1142&amp;"c"&amp;IF(ДАННЫЕ!$BK1142+ДАННЫЕ!$BL1142+ДАННЫЕ!$BM1142=3,1,0)&amp;"a"&amp;IF(ДАННЫЕ!$BQ1142+ДАННЫЕ!$BR1142&gt;0,1,0)&amp;"d"&amp;ДАННЫЕ!$BQ1142&amp;"v"&amp;ДАННЫЕ!$BR1142&amp;"p"&amp;ДАННЫЕ!$BS1142&amp;"n"&amp;ДАННЫЕ!$BU1142&amp;"t"&amp;ДАННЫЕ!$BV1142&amp;"o"&amp;ДАННЫЕ!$BT1142&amp;"l"&amp;IF(ДАННЫЕ!$BN1142&gt;0,1,0)&amp;ДАННЫЕ!$BN1142&amp;"g"&amp;ДАННЫЕ!$BO1142&amp;"s"&amp;ДАННЫЕ!$BP1142&amp;"DZ"&amp;IF(ДАННЫЕ!B1142-ДАННЫЕ!G1142 &lt; 60,IF(ДАННЫЕ!B1142-ДАННЫЕ!G1142 &gt;= 0,1,0),0)&amp;"u"&amp;IF(ДАННЫЕ!$CJ1142&gt;0,1,0)</f>
        <v>brCD0h0xyzc0a0dvpntol0gsDZ1u0</v>
      </c>
      <c r="N1142" s="28" t="str">
        <f ca="1">ДАННЫЕ!$F1142&amp;ДАННЫЕ!$I1142&amp;"g"&amp;B1142&amp;"cf"&amp;D1142&amp;"a"&amp;IF(ДАННЫЕ!$BX1142&gt;0,1,0)&amp;IF(ДАННЫЕ!$BF1142&gt;500,1,IF(ДАННЫЕ!$BF1142&gt;350,2,IF(ДАННЫЕ!$BF1142&gt;=200,3,IF(ДАННЫЕ!$BF1142&gt;=100,4,IF(ДАННЫЕ!$BF1142&gt;=50,5,IF(ДАННЫЕ!$BF1142&lt;50,6,0))))))&amp;"AR"&amp;IF(DATEDIF(ДАННЫЕ!$BX1142,ДАННЫЕ!$F$1,"y")&gt;1,1,0)&amp;"VG"&amp;IF(ДАННЫЕ!$BH1142="0",1,0)&amp;"o"&amp;IF(T1142+ДАННЫЕ!$AF1142+ДАННЫЕ!$AG1142+ДАННЫЕ!$AH1142+ДАННЫЕ!$AI1142+ДАННЫЕ!$AJ1142+ДАННЫЕ!$AP1142+ДАННЫЕ!$AQ1142+ДАННЫЕ!$AR1142+ДАННЫЕ!$AU1142+ДАННЫЕ!$AW1142+ДАННЫЕ!$AS1142+ДАННЫЕ!$AT1142&gt;0,1,0)&amp;"x"&amp;ДАННЫЕ!$AG1142&amp;"p"&amp;IF(ДАННЫЕ!$BY1142&gt;0,1,0)&amp;"v"&amp;IF(ДАННЫЕ!$BZ1142&gt;0,1,0)&amp;"n"&amp;ДАННЫЕ!$CA1142&amp;"t"&amp;ДАННЫЕ!$AY1142&amp;"k"&amp;ДАННЫЕ!$CB1142&amp;"q"&amp;ДАННЫЕ!$CC1142&amp;"w"&amp;ДАННЫЕ!$CD1142&amp;"e"&amp;ДАННЫЕ!$CE1142&amp;"m"&amp;ДАННЫЕ!$CF1142&amp;"c"&amp;ДАННЫЕ!$CG1142&amp;"z"&amp;ДАННЫЕ!$CH1142&amp;"d"&amp;IF(H1142=4,1,0)&amp;"s"&amp;IF(ДАННЫЕ!$J1142=1,0,1)&amp;"u"&amp;IF(ДАННЫЕ!$CJ1142&gt;0,1,0)</f>
        <v>g0cf0a06AR1VG0o0xp0v0ntkqwemczd0s1u0</v>
      </c>
      <c r="O1142" s="28" t="str">
        <f>ДАННЫЕ!$I1142&amp;"g"&amp;B1142&amp;A1142&amp;"f"&amp;P1142&amp;"c"&amp;IF(ДАННЫЕ!$U1142&gt;0,1,0)&amp;"s"&amp;IF(ДАННЫЕ!$Q1142&gt;0,IF(YEAR(ДАННЫЕ!$F$1)=YEAR(ДАННЫЕ!$Q1142),IF(MONTH(ДАННЫЕ!$F$1)=MONTH(ДАННЫЕ!$Q1142),111,11),1),0)&amp;"i"&amp;IF(ДАННЫЕ!$R1142+ДАННЫЕ!$S1142+ДАННЫЕ!$T1142=0,0,1)&amp;"h"&amp;IF(ДАННЫЕ!$P1142&gt;0,1,0)&amp;"p"&amp;IF(ДАННЫЕ!$CI1142&gt;0,IF(YEAR(ДАННЫЕ!$F$1)=YEAR(ДАННЫЕ!$CI1142),IF(MONTH(ДАННЫЕ!$F$1)=MONTH(ДАННЫЕ!$CI1142),111,11),1),0)&amp;"d"&amp;IF(ДАННЫЕ!$CJ1142&gt;0,IF(YEAR(ДАННЫЕ!$F$1)=YEAR(ДАННЫЕ!$CJ1142),IF(MONTH(ДАННЫЕ!$F$1)=MONTH(ДАННЫЕ!$CJ1142),111,11),1),0)&amp;"o"&amp;IF(ДАННЫЕ!$CK1142&gt;0,IF(MONTH(ДАННЫЕ!$F$1)=MONTH(ДАННЫЕ!$CK1142),111,11),0)&amp;"v"&amp;IF(ДАННЫЕ!$BE1142&gt;0,IF(MONTH(ДАННЫЕ!$F$1)=MONTH(ДАННЫЕ!$BE1142),111,11),0)</f>
        <v>g00f0c0s0i0h0p0d0o0v0</v>
      </c>
      <c r="P1142" s="15">
        <f t="shared" si="56"/>
        <v>0</v>
      </c>
      <c r="Q1142" s="15">
        <f>IF(ДАННЫЕ!$F$1&gt;ДАННЫЕ!$N1142,IF(YEAR(ДАННЫЕ!$F$1)=YEAR(ДАННЫЕ!M1142),1,0),0)</f>
        <v>0</v>
      </c>
      <c r="R1142" s="15">
        <f>IF(ДАННЫЕ!$F$1&gt;ДАННЫЕ!$N1142,IF(YEAR(ДАННЫЕ!$F$1)=YEAR(ДАННЫЕ!N1142),1,0),0)</f>
        <v>0</v>
      </c>
      <c r="S1142" s="15">
        <f>IF(ДАННЫЕ!$AA1142="2А",1,IF(ДАННЫЕ!$AA1142="2Б",2,IF(ДАННЫЕ!$AA1142="2В",3,IF(ДАННЫЕ!$AA1142=3,4,IF(ДАННЫЕ!$AA1142="4А",5,IF(ДАННЫЕ!$AA1142="4Б",6,IF(ДАННЫЕ!$AA1142="4В",7,IF(ДАННЫЕ!$AA1142=5,8,0))))))))</f>
        <v>0</v>
      </c>
      <c r="T1142" s="15">
        <f>IF(OR(ДАННЫЕ!$AC1142=2,ДАННЫЕ!$AD1142=2,ДАННЫЕ!$AE1142=2),2,IF(OR(ДАННЫЕ!$AC1142=1,ДАННЫЕ!$AD1142=1,ДАННЫЕ!$AE1142=1),1,0))</f>
        <v>0</v>
      </c>
    </row>
    <row r="1143" spans="1:20" x14ac:dyDescent="0.2">
      <c r="A1143" s="78">
        <f>IF(B1143&gt;0,IF(MONTH(ДАННЫЕ!$F$1)=MONTH(ДАННЫЕ!$B1143),1,0),0)</f>
        <v>0</v>
      </c>
      <c r="B1143" s="14">
        <f>IF(ДАННЫЕ!$B1143&gt;0,IF(YEAR(ДАННЫЕ!$F$1)=YEAR(ДАННЫЕ!$B1143),1,0),0)</f>
        <v>0</v>
      </c>
      <c r="C1143" s="14">
        <f>IF(ДАННЫЕ!$CM1143&gt;0,IF(YEAR(ДАННЫЕ!$F$1)=YEAR(ДАННЫЕ!$CM1143),1,0),0)</f>
        <v>0</v>
      </c>
      <c r="D1143" s="14">
        <f>IF(ДАННЫЕ!$CJ1143&gt;0,IF(ДАННЫЕ!$CL1143&gt;ДАННЫЕ!$F$1,1,IF(ДАННЫЕ!$CL1143&gt;0,0,1)),0)</f>
        <v>0</v>
      </c>
      <c r="E1143" s="43" t="str">
        <f ca="1">IF(ДАННЫЕ!$F$1&gt;0,IF(ДАННЫЕ!$G1143&gt;0,DATEDIF(ДАННЫЕ!$G1143,ДАННЫЕ!$F$1,"y"),""),IF(ДАННЫЕ!$G1143&gt;0,DATEDIF(ДАННЫЕ!$G1143,TODAY(),"y"),""))</f>
        <v/>
      </c>
      <c r="F1143" s="43" t="str">
        <f xml:space="preserve"> IF(ДАННЫЕ!$F1143="М",IF(E1143&gt;=18,IF(E1143&lt;60,1,""),""),"")&amp;IF(ДАННЫЕ!$F1143="Ж",IF(E1143&gt;=18,IF(E1143&lt;55,1,""),""),"")</f>
        <v/>
      </c>
      <c r="G1143" s="43" t="str">
        <f xml:space="preserve"> IF(ДАННЫЕ!$F1143="М",IF(E1143&gt;=60,2,""),"")&amp;IF(ДАННЫЕ!$F1143="Ж",IF(E1143&gt;=55,2,""),"")</f>
        <v/>
      </c>
      <c r="H1143" s="43" t="str">
        <f t="shared" ca="1" si="54"/>
        <v/>
      </c>
      <c r="I1143" s="43" t="str">
        <f t="shared" ca="1" si="55"/>
        <v>03</v>
      </c>
      <c r="J1143" s="28" t="str">
        <f ca="1">ДАННЫЕ!$F1143&amp;H1143&amp;I1143&amp;ДАННЫЕ!$I1143&amp;"m"&amp;IF(ДАННЫЕ!$I1143&gt;0,IF(ДАННЫЕ!$J1143&gt;0,0,1),"")&amp;"f"&amp;IF(ДАННЫЕ!$R1143&gt;0,IF(YEAR(ДАННЫЕ!$F$1)=YEAR(ДАННЫЕ!$R1143),1,0),0)&amp;"z"&amp;ДАННЫЕ!$R1143&amp;"p"&amp;ДАННЫЕ!$S1143&amp;"i"&amp;ДАННЫЕ!$T1143&amp;"h"&amp;ДАННЫЕ!$K1143&amp;"be"&amp;ДАННЫЕ!$BI1143&amp;"CD"&amp;IF(ДАННЫЕ!BF1143&gt;500,4,IF(ДАННЫЕ!BF1143&gt;350,3,IF(ДАННЫЕ!BF1143&gt;200,2,IF(ДАННЫЕ!BF1143&gt;0,1,0))))&amp;"g"&amp;B1143&amp;"d"&amp;H1143&amp;"l"&amp;ДАННЫЕ!AT1143&amp;"a"&amp;ДАННЫЕ!$V1143&amp;"v"&amp;R1143&amp;"k"&amp;ДАННЫЕ!$U1143&amp;"s"&amp;ДАННЫЕ!$Y1143&amp;"t"&amp;ДАННЫЕ!$X1143&amp;"b"&amp;IF(ДАННЫЕ!$Q1143&gt;1,1,0)&amp;"PP"&amp;ДАННЫЕ!Z1143&amp;"c"&amp;S1143&amp;"x"&amp;IF(ДАННЫЕ!$BY1143&gt;0,IF(YEAR(ДАННЫЕ!$F$1)=YEAR(ДАННЫЕ!$BY1143),1,0),0)&amp;"n"&amp;IF(ДАННЫЕ!$BZ1143&gt;0,IF(YEAR(ДАННЫЕ!$F$1)=YEAR(ДАННЫЕ!$BZ1143),1,0),0)&amp;"u"&amp;D1143&amp;"z"&amp;IF(ДАННЫЕ!$CL1143&gt;0,IF(YEAR(ДАННЫЕ!$F$1)&gt;YEAR(ДАННЫЕ!$CL1143),11,12),0)</f>
        <v>03mf0zpihbeCD0g0dlav0kstb0PPc0x0n0u0z0</v>
      </c>
      <c r="K1143" s="28" t="str">
        <f ca="1">ДАННЫЕ!$I1143&amp;"x"&amp;B1143&amp;"w"&amp;IF(T1143+ДАННЫЕ!AD1143+ДАННЫЕ!AE1143+ДАННЫЕ!AF1143+ДАННЫЕ!AG1143+ДАННЫЕ!AH1143+ДАННЫЕ!$AL1143+ДАННЫЕ!AI1143+ДАННЫЕ!AJ1143+ДАННЫЕ!AK1143+ДАННЫЕ!AP1143+ДАННЫЕ!AQ1143+ДАННЫЕ!AR1143+ДАННЫЕ!$AM1143+ДАННЫЕ!$AN1143+ДАННЫЕ!AS1143+ДАННЫЕ!AT1143&gt;0,1,0)&amp;IF(OR(T1143=2,ДАННЫЕ!AD1143=2,ДАННЫЕ!AE1143=2,ДАННЫЕ!AF1143=2,ДАННЫЕ!AG1143=2,ДАННЫЕ!AH1143=2,ДАННЫЕ!$AL1143=2,ДАННЫЕ!AI1143=2,ДАННЫЕ!AJ1143=2,ДАННЫЕ!AK1143=2,ДАННЫЕ!AP1143=2,ДАННЫЕ!AQ1143=2,ДАННЫЕ!AR1143=2,ДАННЫЕ!$AM1143=2,ДАННЫЕ!$AN1143=2,ДАННЫЕ!AS1143=2,ДАННЫЕ!AT1143=2),2,0)&amp;"t"&amp;IF(T1143&gt;0,"1"&amp;T1143,"00")&amp;"f"&amp;IF(ДАННЫЕ!$AC1143,"1"&amp;ДАННЫЕ!$AC1143,"00")&amp;"b"&amp;IF(ДАННЫЕ!$AD1143,"1"&amp;ДАННЫЕ!$AD1143,"00")&amp;"g"&amp;IF(ДАННЫЕ!$AF1143,"1"&amp;ДАННЫЕ!$AF1143,"00")&amp;"c"&amp;IF(ДАННЫЕ!$AG1143,"1"&amp;ДАННЫЕ!$AG1143,"00")&amp;"i"&amp;IF(ДАННЫЕ!$AH1143,"1"&amp;ДАННЫЕ!$AH1143,"00")&amp;"r"&amp;IF(ДАННЫЕ!$AL1143,"1"&amp;ДАННЫЕ!$AL1143,"00")&amp;"m"&amp;IF(ДАННЫЕ!$AI1143,"1"&amp;ДАННЫЕ!$AI1143,"00")&amp;"hS"&amp;IF(ДАННЫЕ!$AJ1143,"1"&amp;ДАННЫЕ!$AJ1143,"00")&amp;"hZ"&amp;IF(ДАННЫЕ!$AK1143,"1"&amp;ДАННЫЕ!$AK1143,"00")&amp;"p"&amp;IF(ДАННЫЕ!$AP1143,"1"&amp;ДАННЫЕ!$AP1143,"00")&amp;"k"&amp;IF(ДАННЫЕ!$AQ1143,"1"&amp;ДАННЫЕ!$AQ1143,"00")&amp;"z"&amp;IF(ДАННЫЕ!$AR1143,"1"&amp;ДАННЫЕ!$AR1143,"00")&amp;"j"&amp;IF(ДАННЫЕ!$AM1143,"1"&amp;ДАННЫЕ!$AM1143,"00")&amp;"n"&amp;IF(ДАННЫЕ!$AN1143,"1"&amp;ДАННЫЕ!$AN1143,"00")&amp;"E"&amp;ДАННЫЕ!BI1143&amp;"L"&amp;ДАННЫЕ!AO1143&amp;"h"&amp;IF(ДАННЫЕ!$AU1143&gt;0,1,0)&amp;"v"&amp;IF(ДАННЫЕ!$AW1143&gt;0,1,0)&amp;"a"&amp;IF(ДАННЫЕ!$AS1143,"1"&amp;ДАННЫЕ!$AS1143,"00")&amp;"s"&amp;IF(ДАННЫЕ!$AT1143,"1"&amp;ДАННЫЕ!$AT1143,"00")&amp;"u"&amp;IF(ДАННЫЕ!$CJ1143&gt;0,1,0)&amp;"y"&amp;B1143&amp;"d"&amp;H1143&amp;"e"&amp;F1143&amp;G1143</f>
        <v>x0w00t00f00b00g00c00i00r00m00hS00hZ00p00k00z00j00n00ELh0v0a00s00u0y0de</v>
      </c>
      <c r="L1143" s="28" t="str">
        <f ca="1">ДАННЫЕ!$I1143&amp;"VN"&amp;IF(ДАННЫЕ!AW1143&gt;0,11,10)&amp;"CD"&amp;IF(ДАННЫЕ!BF1143&gt;500,16,IF(ДАННЫЕ!BF1143&gt;350,15,IF(ДАННЫЕ!BF1143&gt;=200,14,IF(ДАННЫЕ!BF1143&gt;=100,13,IF(ДАННЫЕ!BF1143&gt;=50,12,IF(ДАННЫЕ!BF1143&gt;0,11,10))))))&amp;"AR"&amp;IF(ДАННЫЕ!BX1143&gt;0,1,0)&amp;"GD"&amp;B1143&amp;"VV"&amp;IF(E1143&gt;=5,IF(E1143&lt;18,1,0),0)</f>
        <v>VN10CD10AR0GD0VV0</v>
      </c>
      <c r="M1143" s="28" t="str">
        <f>ДАННЫЕ!$I1143&amp;"b"&amp;ДАННЫЕ!$BI1143&amp;"r"&amp;ДАННЫЕ!$BJ1143&amp;"CD"&amp;IF(ДАННЫЕ!BF1143&gt;0,IF(ДАННЫЕ!BF1143&lt;200,1,IF(ДАННЫЕ!BF1143&lt;350,2,3)),0)&amp;"h"&amp;IF(ДАННЫЕ!$BK1143+ДАННЫЕ!$BL1143+ДАННЫЕ!$BM1143&gt;0,1,0)&amp;"x"&amp;ДАННЫЕ!$BK1143&amp;"y"&amp;ДАННЫЕ!$BL1143&amp;"z"&amp;ДАННЫЕ!$BM1143&amp;"c"&amp;IF(ДАННЫЕ!$BK1143+ДАННЫЕ!$BL1143+ДАННЫЕ!$BM1143=3,1,0)&amp;"a"&amp;IF(ДАННЫЕ!$BQ1143+ДАННЫЕ!$BR1143&gt;0,1,0)&amp;"d"&amp;ДАННЫЕ!$BQ1143&amp;"v"&amp;ДАННЫЕ!$BR1143&amp;"p"&amp;ДАННЫЕ!$BS1143&amp;"n"&amp;ДАННЫЕ!$BU1143&amp;"t"&amp;ДАННЫЕ!$BV1143&amp;"o"&amp;ДАННЫЕ!$BT1143&amp;"l"&amp;IF(ДАННЫЕ!$BN1143&gt;0,1,0)&amp;ДАННЫЕ!$BN1143&amp;"g"&amp;ДАННЫЕ!$BO1143&amp;"s"&amp;ДАННЫЕ!$BP1143&amp;"DZ"&amp;IF(ДАННЫЕ!B1143-ДАННЫЕ!G1143 &lt; 60,IF(ДАННЫЕ!B1143-ДАННЫЕ!G1143 &gt;= 0,1,0),0)&amp;"u"&amp;IF(ДАННЫЕ!$CJ1143&gt;0,1,0)</f>
        <v>brCD0h0xyzc0a0dvpntol0gsDZ1u0</v>
      </c>
      <c r="N1143" s="28" t="str">
        <f ca="1">ДАННЫЕ!$F1143&amp;ДАННЫЕ!$I1143&amp;"g"&amp;B1143&amp;"cf"&amp;D1143&amp;"a"&amp;IF(ДАННЫЕ!$BX1143&gt;0,1,0)&amp;IF(ДАННЫЕ!$BF1143&gt;500,1,IF(ДАННЫЕ!$BF1143&gt;350,2,IF(ДАННЫЕ!$BF1143&gt;=200,3,IF(ДАННЫЕ!$BF1143&gt;=100,4,IF(ДАННЫЕ!$BF1143&gt;=50,5,IF(ДАННЫЕ!$BF1143&lt;50,6,0))))))&amp;"AR"&amp;IF(DATEDIF(ДАННЫЕ!$BX1143,ДАННЫЕ!$F$1,"y")&gt;1,1,0)&amp;"VG"&amp;IF(ДАННЫЕ!$BH1143="0",1,0)&amp;"o"&amp;IF(T1143+ДАННЫЕ!$AF1143+ДАННЫЕ!$AG1143+ДАННЫЕ!$AH1143+ДАННЫЕ!$AI1143+ДАННЫЕ!$AJ1143+ДАННЫЕ!$AP1143+ДАННЫЕ!$AQ1143+ДАННЫЕ!$AR1143+ДАННЫЕ!$AU1143+ДАННЫЕ!$AW1143+ДАННЫЕ!$AS1143+ДАННЫЕ!$AT1143&gt;0,1,0)&amp;"x"&amp;ДАННЫЕ!$AG1143&amp;"p"&amp;IF(ДАННЫЕ!$BY1143&gt;0,1,0)&amp;"v"&amp;IF(ДАННЫЕ!$BZ1143&gt;0,1,0)&amp;"n"&amp;ДАННЫЕ!$CA1143&amp;"t"&amp;ДАННЫЕ!$AY1143&amp;"k"&amp;ДАННЫЕ!$CB1143&amp;"q"&amp;ДАННЫЕ!$CC1143&amp;"w"&amp;ДАННЫЕ!$CD1143&amp;"e"&amp;ДАННЫЕ!$CE1143&amp;"m"&amp;ДАННЫЕ!$CF1143&amp;"c"&amp;ДАННЫЕ!$CG1143&amp;"z"&amp;ДАННЫЕ!$CH1143&amp;"d"&amp;IF(H1143=4,1,0)&amp;"s"&amp;IF(ДАННЫЕ!$J1143=1,0,1)&amp;"u"&amp;IF(ДАННЫЕ!$CJ1143&gt;0,1,0)</f>
        <v>g0cf0a06AR1VG0o0xp0v0ntkqwemczd0s1u0</v>
      </c>
      <c r="O1143" s="28" t="str">
        <f>ДАННЫЕ!$I1143&amp;"g"&amp;B1143&amp;A1143&amp;"f"&amp;P1143&amp;"c"&amp;IF(ДАННЫЕ!$U1143&gt;0,1,0)&amp;"s"&amp;IF(ДАННЫЕ!$Q1143&gt;0,IF(YEAR(ДАННЫЕ!$F$1)=YEAR(ДАННЫЕ!$Q1143),IF(MONTH(ДАННЫЕ!$F$1)=MONTH(ДАННЫЕ!$Q1143),111,11),1),0)&amp;"i"&amp;IF(ДАННЫЕ!$R1143+ДАННЫЕ!$S1143+ДАННЫЕ!$T1143=0,0,1)&amp;"h"&amp;IF(ДАННЫЕ!$P1143&gt;0,1,0)&amp;"p"&amp;IF(ДАННЫЕ!$CI1143&gt;0,IF(YEAR(ДАННЫЕ!$F$1)=YEAR(ДАННЫЕ!$CI1143),IF(MONTH(ДАННЫЕ!$F$1)=MONTH(ДАННЫЕ!$CI1143),111,11),1),0)&amp;"d"&amp;IF(ДАННЫЕ!$CJ1143&gt;0,IF(YEAR(ДАННЫЕ!$F$1)=YEAR(ДАННЫЕ!$CJ1143),IF(MONTH(ДАННЫЕ!$F$1)=MONTH(ДАННЫЕ!$CJ1143),111,11),1),0)&amp;"o"&amp;IF(ДАННЫЕ!$CK1143&gt;0,IF(MONTH(ДАННЫЕ!$F$1)=MONTH(ДАННЫЕ!$CK1143),111,11),0)&amp;"v"&amp;IF(ДАННЫЕ!$BE1143&gt;0,IF(MONTH(ДАННЫЕ!$F$1)=MONTH(ДАННЫЕ!$BE1143),111,11),0)</f>
        <v>g00f0c0s0i0h0p0d0o0v0</v>
      </c>
      <c r="P1143" s="15">
        <f t="shared" si="56"/>
        <v>0</v>
      </c>
      <c r="Q1143" s="15">
        <f>IF(ДАННЫЕ!$F$1&gt;ДАННЫЕ!$N1143,IF(YEAR(ДАННЫЕ!$F$1)=YEAR(ДАННЫЕ!M1143),1,0),0)</f>
        <v>0</v>
      </c>
      <c r="R1143" s="15">
        <f>IF(ДАННЫЕ!$F$1&gt;ДАННЫЕ!$N1143,IF(YEAR(ДАННЫЕ!$F$1)=YEAR(ДАННЫЕ!N1143),1,0),0)</f>
        <v>0</v>
      </c>
      <c r="S1143" s="15">
        <f>IF(ДАННЫЕ!$AA1143="2А",1,IF(ДАННЫЕ!$AA1143="2Б",2,IF(ДАННЫЕ!$AA1143="2В",3,IF(ДАННЫЕ!$AA1143=3,4,IF(ДАННЫЕ!$AA1143="4А",5,IF(ДАННЫЕ!$AA1143="4Б",6,IF(ДАННЫЕ!$AA1143="4В",7,IF(ДАННЫЕ!$AA1143=5,8,0))))))))</f>
        <v>0</v>
      </c>
      <c r="T1143" s="15">
        <f>IF(OR(ДАННЫЕ!$AC1143=2,ДАННЫЕ!$AD1143=2,ДАННЫЕ!$AE1143=2),2,IF(OR(ДАННЫЕ!$AC1143=1,ДАННЫЕ!$AD1143=1,ДАННЫЕ!$AE1143=1),1,0))</f>
        <v>0</v>
      </c>
    </row>
    <row r="1144" spans="1:20" x14ac:dyDescent="0.2">
      <c r="A1144" s="78">
        <f>IF(B1144&gt;0,IF(MONTH(ДАННЫЕ!$F$1)=MONTH(ДАННЫЕ!$B1144),1,0),0)</f>
        <v>0</v>
      </c>
      <c r="B1144" s="14">
        <f>IF(ДАННЫЕ!$B1144&gt;0,IF(YEAR(ДАННЫЕ!$F$1)=YEAR(ДАННЫЕ!$B1144),1,0),0)</f>
        <v>0</v>
      </c>
      <c r="C1144" s="14">
        <f>IF(ДАННЫЕ!$CM1144&gt;0,IF(YEAR(ДАННЫЕ!$F$1)=YEAR(ДАННЫЕ!$CM1144),1,0),0)</f>
        <v>0</v>
      </c>
      <c r="D1144" s="14">
        <f>IF(ДАННЫЕ!$CJ1144&gt;0,IF(ДАННЫЕ!$CL1144&gt;ДАННЫЕ!$F$1,1,IF(ДАННЫЕ!$CL1144&gt;0,0,1)),0)</f>
        <v>0</v>
      </c>
      <c r="E1144" s="43" t="str">
        <f ca="1">IF(ДАННЫЕ!$F$1&gt;0,IF(ДАННЫЕ!$G1144&gt;0,DATEDIF(ДАННЫЕ!$G1144,ДАННЫЕ!$F$1,"y"),""),IF(ДАННЫЕ!$G1144&gt;0,DATEDIF(ДАННЫЕ!$G1144,TODAY(),"y"),""))</f>
        <v/>
      </c>
      <c r="F1144" s="43" t="str">
        <f xml:space="preserve"> IF(ДАННЫЕ!$F1144="М",IF(E1144&gt;=18,IF(E1144&lt;60,1,""),""),"")&amp;IF(ДАННЫЕ!$F1144="Ж",IF(E1144&gt;=18,IF(E1144&lt;55,1,""),""),"")</f>
        <v/>
      </c>
      <c r="G1144" s="43" t="str">
        <f xml:space="preserve"> IF(ДАННЫЕ!$F1144="М",IF(E1144&gt;=60,2,""),"")&amp;IF(ДАННЫЕ!$F1144="Ж",IF(E1144&gt;=55,2,""),"")</f>
        <v/>
      </c>
      <c r="H1144" s="43" t="str">
        <f t="shared" ca="1" si="54"/>
        <v/>
      </c>
      <c r="I1144" s="43" t="str">
        <f t="shared" ca="1" si="55"/>
        <v>03</v>
      </c>
      <c r="J1144" s="28" t="str">
        <f ca="1">ДАННЫЕ!$F1144&amp;H1144&amp;I1144&amp;ДАННЫЕ!$I1144&amp;"m"&amp;IF(ДАННЫЕ!$I1144&gt;0,IF(ДАННЫЕ!$J1144&gt;0,0,1),"")&amp;"f"&amp;IF(ДАННЫЕ!$R1144&gt;0,IF(YEAR(ДАННЫЕ!$F$1)=YEAR(ДАННЫЕ!$R1144),1,0),0)&amp;"z"&amp;ДАННЫЕ!$R1144&amp;"p"&amp;ДАННЫЕ!$S1144&amp;"i"&amp;ДАННЫЕ!$T1144&amp;"h"&amp;ДАННЫЕ!$K1144&amp;"be"&amp;ДАННЫЕ!$BI1144&amp;"CD"&amp;IF(ДАННЫЕ!BF1144&gt;500,4,IF(ДАННЫЕ!BF1144&gt;350,3,IF(ДАННЫЕ!BF1144&gt;200,2,IF(ДАННЫЕ!BF1144&gt;0,1,0))))&amp;"g"&amp;B1144&amp;"d"&amp;H1144&amp;"l"&amp;ДАННЫЕ!AT1144&amp;"a"&amp;ДАННЫЕ!$V1144&amp;"v"&amp;R1144&amp;"k"&amp;ДАННЫЕ!$U1144&amp;"s"&amp;ДАННЫЕ!$Y1144&amp;"t"&amp;ДАННЫЕ!$X1144&amp;"b"&amp;IF(ДАННЫЕ!$Q1144&gt;1,1,0)&amp;"PP"&amp;ДАННЫЕ!Z1144&amp;"c"&amp;S1144&amp;"x"&amp;IF(ДАННЫЕ!$BY1144&gt;0,IF(YEAR(ДАННЫЕ!$F$1)=YEAR(ДАННЫЕ!$BY1144),1,0),0)&amp;"n"&amp;IF(ДАННЫЕ!$BZ1144&gt;0,IF(YEAR(ДАННЫЕ!$F$1)=YEAR(ДАННЫЕ!$BZ1144),1,0),0)&amp;"u"&amp;D1144&amp;"z"&amp;IF(ДАННЫЕ!$CL1144&gt;0,IF(YEAR(ДАННЫЕ!$F$1)&gt;YEAR(ДАННЫЕ!$CL1144),11,12),0)</f>
        <v>03mf0zpihbeCD0g0dlav0kstb0PPc0x0n0u0z0</v>
      </c>
      <c r="K1144" s="28" t="str">
        <f ca="1">ДАННЫЕ!$I1144&amp;"x"&amp;B1144&amp;"w"&amp;IF(T1144+ДАННЫЕ!AD1144+ДАННЫЕ!AE1144+ДАННЫЕ!AF1144+ДАННЫЕ!AG1144+ДАННЫЕ!AH1144+ДАННЫЕ!$AL1144+ДАННЫЕ!AI1144+ДАННЫЕ!AJ1144+ДАННЫЕ!AK1144+ДАННЫЕ!AP1144+ДАННЫЕ!AQ1144+ДАННЫЕ!AR1144+ДАННЫЕ!$AM1144+ДАННЫЕ!$AN1144+ДАННЫЕ!AS1144+ДАННЫЕ!AT1144&gt;0,1,0)&amp;IF(OR(T1144=2,ДАННЫЕ!AD1144=2,ДАННЫЕ!AE1144=2,ДАННЫЕ!AF1144=2,ДАННЫЕ!AG1144=2,ДАННЫЕ!AH1144=2,ДАННЫЕ!$AL1144=2,ДАННЫЕ!AI1144=2,ДАННЫЕ!AJ1144=2,ДАННЫЕ!AK1144=2,ДАННЫЕ!AP1144=2,ДАННЫЕ!AQ1144=2,ДАННЫЕ!AR1144=2,ДАННЫЕ!$AM1144=2,ДАННЫЕ!$AN1144=2,ДАННЫЕ!AS1144=2,ДАННЫЕ!AT1144=2),2,0)&amp;"t"&amp;IF(T1144&gt;0,"1"&amp;T1144,"00")&amp;"f"&amp;IF(ДАННЫЕ!$AC1144,"1"&amp;ДАННЫЕ!$AC1144,"00")&amp;"b"&amp;IF(ДАННЫЕ!$AD1144,"1"&amp;ДАННЫЕ!$AD1144,"00")&amp;"g"&amp;IF(ДАННЫЕ!$AF1144,"1"&amp;ДАННЫЕ!$AF1144,"00")&amp;"c"&amp;IF(ДАННЫЕ!$AG1144,"1"&amp;ДАННЫЕ!$AG1144,"00")&amp;"i"&amp;IF(ДАННЫЕ!$AH1144,"1"&amp;ДАННЫЕ!$AH1144,"00")&amp;"r"&amp;IF(ДАННЫЕ!$AL1144,"1"&amp;ДАННЫЕ!$AL1144,"00")&amp;"m"&amp;IF(ДАННЫЕ!$AI1144,"1"&amp;ДАННЫЕ!$AI1144,"00")&amp;"hS"&amp;IF(ДАННЫЕ!$AJ1144,"1"&amp;ДАННЫЕ!$AJ1144,"00")&amp;"hZ"&amp;IF(ДАННЫЕ!$AK1144,"1"&amp;ДАННЫЕ!$AK1144,"00")&amp;"p"&amp;IF(ДАННЫЕ!$AP1144,"1"&amp;ДАННЫЕ!$AP1144,"00")&amp;"k"&amp;IF(ДАННЫЕ!$AQ1144,"1"&amp;ДАННЫЕ!$AQ1144,"00")&amp;"z"&amp;IF(ДАННЫЕ!$AR1144,"1"&amp;ДАННЫЕ!$AR1144,"00")&amp;"j"&amp;IF(ДАННЫЕ!$AM1144,"1"&amp;ДАННЫЕ!$AM1144,"00")&amp;"n"&amp;IF(ДАННЫЕ!$AN1144,"1"&amp;ДАННЫЕ!$AN1144,"00")&amp;"E"&amp;ДАННЫЕ!BI1144&amp;"L"&amp;ДАННЫЕ!AO1144&amp;"h"&amp;IF(ДАННЫЕ!$AU1144&gt;0,1,0)&amp;"v"&amp;IF(ДАННЫЕ!$AW1144&gt;0,1,0)&amp;"a"&amp;IF(ДАННЫЕ!$AS1144,"1"&amp;ДАННЫЕ!$AS1144,"00")&amp;"s"&amp;IF(ДАННЫЕ!$AT1144,"1"&amp;ДАННЫЕ!$AT1144,"00")&amp;"u"&amp;IF(ДАННЫЕ!$CJ1144&gt;0,1,0)&amp;"y"&amp;B1144&amp;"d"&amp;H1144&amp;"e"&amp;F1144&amp;G1144</f>
        <v>x0w00t00f00b00g00c00i00r00m00hS00hZ00p00k00z00j00n00ELh0v0a00s00u0y0de</v>
      </c>
      <c r="L1144" s="28" t="str">
        <f ca="1">ДАННЫЕ!$I1144&amp;"VN"&amp;IF(ДАННЫЕ!AW1144&gt;0,11,10)&amp;"CD"&amp;IF(ДАННЫЕ!BF1144&gt;500,16,IF(ДАННЫЕ!BF1144&gt;350,15,IF(ДАННЫЕ!BF1144&gt;=200,14,IF(ДАННЫЕ!BF1144&gt;=100,13,IF(ДАННЫЕ!BF1144&gt;=50,12,IF(ДАННЫЕ!BF1144&gt;0,11,10))))))&amp;"AR"&amp;IF(ДАННЫЕ!BX1144&gt;0,1,0)&amp;"GD"&amp;B1144&amp;"VV"&amp;IF(E1144&gt;=5,IF(E1144&lt;18,1,0),0)</f>
        <v>VN10CD10AR0GD0VV0</v>
      </c>
      <c r="M1144" s="28" t="str">
        <f>ДАННЫЕ!$I1144&amp;"b"&amp;ДАННЫЕ!$BI1144&amp;"r"&amp;ДАННЫЕ!$BJ1144&amp;"CD"&amp;IF(ДАННЫЕ!BF1144&gt;0,IF(ДАННЫЕ!BF1144&lt;200,1,IF(ДАННЫЕ!BF1144&lt;350,2,3)),0)&amp;"h"&amp;IF(ДАННЫЕ!$BK1144+ДАННЫЕ!$BL1144+ДАННЫЕ!$BM1144&gt;0,1,0)&amp;"x"&amp;ДАННЫЕ!$BK1144&amp;"y"&amp;ДАННЫЕ!$BL1144&amp;"z"&amp;ДАННЫЕ!$BM1144&amp;"c"&amp;IF(ДАННЫЕ!$BK1144+ДАННЫЕ!$BL1144+ДАННЫЕ!$BM1144=3,1,0)&amp;"a"&amp;IF(ДАННЫЕ!$BQ1144+ДАННЫЕ!$BR1144&gt;0,1,0)&amp;"d"&amp;ДАННЫЕ!$BQ1144&amp;"v"&amp;ДАННЫЕ!$BR1144&amp;"p"&amp;ДАННЫЕ!$BS1144&amp;"n"&amp;ДАННЫЕ!$BU1144&amp;"t"&amp;ДАННЫЕ!$BV1144&amp;"o"&amp;ДАННЫЕ!$BT1144&amp;"l"&amp;IF(ДАННЫЕ!$BN1144&gt;0,1,0)&amp;ДАННЫЕ!$BN1144&amp;"g"&amp;ДАННЫЕ!$BO1144&amp;"s"&amp;ДАННЫЕ!$BP1144&amp;"DZ"&amp;IF(ДАННЫЕ!B1144-ДАННЫЕ!G1144 &lt; 60,IF(ДАННЫЕ!B1144-ДАННЫЕ!G1144 &gt;= 0,1,0),0)&amp;"u"&amp;IF(ДАННЫЕ!$CJ1144&gt;0,1,0)</f>
        <v>brCD0h0xyzc0a0dvpntol0gsDZ1u0</v>
      </c>
      <c r="N1144" s="28" t="str">
        <f ca="1">ДАННЫЕ!$F1144&amp;ДАННЫЕ!$I1144&amp;"g"&amp;B1144&amp;"cf"&amp;D1144&amp;"a"&amp;IF(ДАННЫЕ!$BX1144&gt;0,1,0)&amp;IF(ДАННЫЕ!$BF1144&gt;500,1,IF(ДАННЫЕ!$BF1144&gt;350,2,IF(ДАННЫЕ!$BF1144&gt;=200,3,IF(ДАННЫЕ!$BF1144&gt;=100,4,IF(ДАННЫЕ!$BF1144&gt;=50,5,IF(ДАННЫЕ!$BF1144&lt;50,6,0))))))&amp;"AR"&amp;IF(DATEDIF(ДАННЫЕ!$BX1144,ДАННЫЕ!$F$1,"y")&gt;1,1,0)&amp;"VG"&amp;IF(ДАННЫЕ!$BH1144="0",1,0)&amp;"o"&amp;IF(T1144+ДАННЫЕ!$AF1144+ДАННЫЕ!$AG1144+ДАННЫЕ!$AH1144+ДАННЫЕ!$AI1144+ДАННЫЕ!$AJ1144+ДАННЫЕ!$AP1144+ДАННЫЕ!$AQ1144+ДАННЫЕ!$AR1144+ДАННЫЕ!$AU1144+ДАННЫЕ!$AW1144+ДАННЫЕ!$AS1144+ДАННЫЕ!$AT1144&gt;0,1,0)&amp;"x"&amp;ДАННЫЕ!$AG1144&amp;"p"&amp;IF(ДАННЫЕ!$BY1144&gt;0,1,0)&amp;"v"&amp;IF(ДАННЫЕ!$BZ1144&gt;0,1,0)&amp;"n"&amp;ДАННЫЕ!$CA1144&amp;"t"&amp;ДАННЫЕ!$AY1144&amp;"k"&amp;ДАННЫЕ!$CB1144&amp;"q"&amp;ДАННЫЕ!$CC1144&amp;"w"&amp;ДАННЫЕ!$CD1144&amp;"e"&amp;ДАННЫЕ!$CE1144&amp;"m"&amp;ДАННЫЕ!$CF1144&amp;"c"&amp;ДАННЫЕ!$CG1144&amp;"z"&amp;ДАННЫЕ!$CH1144&amp;"d"&amp;IF(H1144=4,1,0)&amp;"s"&amp;IF(ДАННЫЕ!$J1144=1,0,1)&amp;"u"&amp;IF(ДАННЫЕ!$CJ1144&gt;0,1,0)</f>
        <v>g0cf0a06AR1VG0o0xp0v0ntkqwemczd0s1u0</v>
      </c>
      <c r="O1144" s="28" t="str">
        <f>ДАННЫЕ!$I1144&amp;"g"&amp;B1144&amp;A1144&amp;"f"&amp;P1144&amp;"c"&amp;IF(ДАННЫЕ!$U1144&gt;0,1,0)&amp;"s"&amp;IF(ДАННЫЕ!$Q1144&gt;0,IF(YEAR(ДАННЫЕ!$F$1)=YEAR(ДАННЫЕ!$Q1144),IF(MONTH(ДАННЫЕ!$F$1)=MONTH(ДАННЫЕ!$Q1144),111,11),1),0)&amp;"i"&amp;IF(ДАННЫЕ!$R1144+ДАННЫЕ!$S1144+ДАННЫЕ!$T1144=0,0,1)&amp;"h"&amp;IF(ДАННЫЕ!$P1144&gt;0,1,0)&amp;"p"&amp;IF(ДАННЫЕ!$CI1144&gt;0,IF(YEAR(ДАННЫЕ!$F$1)=YEAR(ДАННЫЕ!$CI1144),IF(MONTH(ДАННЫЕ!$F$1)=MONTH(ДАННЫЕ!$CI1144),111,11),1),0)&amp;"d"&amp;IF(ДАННЫЕ!$CJ1144&gt;0,IF(YEAR(ДАННЫЕ!$F$1)=YEAR(ДАННЫЕ!$CJ1144),IF(MONTH(ДАННЫЕ!$F$1)=MONTH(ДАННЫЕ!$CJ1144),111,11),1),0)&amp;"o"&amp;IF(ДАННЫЕ!$CK1144&gt;0,IF(MONTH(ДАННЫЕ!$F$1)=MONTH(ДАННЫЕ!$CK1144),111,11),0)&amp;"v"&amp;IF(ДАННЫЕ!$BE1144&gt;0,IF(MONTH(ДАННЫЕ!$F$1)=MONTH(ДАННЫЕ!$BE1144),111,11),0)</f>
        <v>g00f0c0s0i0h0p0d0o0v0</v>
      </c>
      <c r="P1144" s="15">
        <f t="shared" si="56"/>
        <v>0</v>
      </c>
      <c r="Q1144" s="15">
        <f>IF(ДАННЫЕ!$F$1&gt;ДАННЫЕ!$N1144,IF(YEAR(ДАННЫЕ!$F$1)=YEAR(ДАННЫЕ!M1144),1,0),0)</f>
        <v>0</v>
      </c>
      <c r="R1144" s="15">
        <f>IF(ДАННЫЕ!$F$1&gt;ДАННЫЕ!$N1144,IF(YEAR(ДАННЫЕ!$F$1)=YEAR(ДАННЫЕ!N1144),1,0),0)</f>
        <v>0</v>
      </c>
      <c r="S1144" s="15">
        <f>IF(ДАННЫЕ!$AA1144="2А",1,IF(ДАННЫЕ!$AA1144="2Б",2,IF(ДАННЫЕ!$AA1144="2В",3,IF(ДАННЫЕ!$AA1144=3,4,IF(ДАННЫЕ!$AA1144="4А",5,IF(ДАННЫЕ!$AA1144="4Б",6,IF(ДАННЫЕ!$AA1144="4В",7,IF(ДАННЫЕ!$AA1144=5,8,0))))))))</f>
        <v>0</v>
      </c>
      <c r="T1144" s="15">
        <f>IF(OR(ДАННЫЕ!$AC1144=2,ДАННЫЕ!$AD1144=2,ДАННЫЕ!$AE1144=2),2,IF(OR(ДАННЫЕ!$AC1144=1,ДАННЫЕ!$AD1144=1,ДАННЫЕ!$AE1144=1),1,0))</f>
        <v>0</v>
      </c>
    </row>
    <row r="1145" spans="1:20" x14ac:dyDescent="0.2">
      <c r="A1145" s="78">
        <f>IF(B1145&gt;0,IF(MONTH(ДАННЫЕ!$F$1)=MONTH(ДАННЫЕ!$B1145),1,0),0)</f>
        <v>0</v>
      </c>
      <c r="B1145" s="14">
        <f>IF(ДАННЫЕ!$B1145&gt;0,IF(YEAR(ДАННЫЕ!$F$1)=YEAR(ДАННЫЕ!$B1145),1,0),0)</f>
        <v>0</v>
      </c>
      <c r="C1145" s="14">
        <f>IF(ДАННЫЕ!$CM1145&gt;0,IF(YEAR(ДАННЫЕ!$F$1)=YEAR(ДАННЫЕ!$CM1145),1,0),0)</f>
        <v>0</v>
      </c>
      <c r="D1145" s="14">
        <f>IF(ДАННЫЕ!$CJ1145&gt;0,IF(ДАННЫЕ!$CL1145&gt;ДАННЫЕ!$F$1,1,IF(ДАННЫЕ!$CL1145&gt;0,0,1)),0)</f>
        <v>0</v>
      </c>
      <c r="E1145" s="43" t="str">
        <f ca="1">IF(ДАННЫЕ!$F$1&gt;0,IF(ДАННЫЕ!$G1145&gt;0,DATEDIF(ДАННЫЕ!$G1145,ДАННЫЕ!$F$1,"y"),""),IF(ДАННЫЕ!$G1145&gt;0,DATEDIF(ДАННЫЕ!$G1145,TODAY(),"y"),""))</f>
        <v/>
      </c>
      <c r="F1145" s="43" t="str">
        <f xml:space="preserve"> IF(ДАННЫЕ!$F1145="М",IF(E1145&gt;=18,IF(E1145&lt;60,1,""),""),"")&amp;IF(ДАННЫЕ!$F1145="Ж",IF(E1145&gt;=18,IF(E1145&lt;55,1,""),""),"")</f>
        <v/>
      </c>
      <c r="G1145" s="43" t="str">
        <f xml:space="preserve"> IF(ДАННЫЕ!$F1145="М",IF(E1145&gt;=60,2,""),"")&amp;IF(ДАННЫЕ!$F1145="Ж",IF(E1145&gt;=55,2,""),"")</f>
        <v/>
      </c>
      <c r="H1145" s="43" t="str">
        <f t="shared" ca="1" si="54"/>
        <v/>
      </c>
      <c r="I1145" s="43" t="str">
        <f t="shared" ca="1" si="55"/>
        <v>03</v>
      </c>
      <c r="J1145" s="28" t="str">
        <f ca="1">ДАННЫЕ!$F1145&amp;H1145&amp;I1145&amp;ДАННЫЕ!$I1145&amp;"m"&amp;IF(ДАННЫЕ!$I1145&gt;0,IF(ДАННЫЕ!$J1145&gt;0,0,1),"")&amp;"f"&amp;IF(ДАННЫЕ!$R1145&gt;0,IF(YEAR(ДАННЫЕ!$F$1)=YEAR(ДАННЫЕ!$R1145),1,0),0)&amp;"z"&amp;ДАННЫЕ!$R1145&amp;"p"&amp;ДАННЫЕ!$S1145&amp;"i"&amp;ДАННЫЕ!$T1145&amp;"h"&amp;ДАННЫЕ!$K1145&amp;"be"&amp;ДАННЫЕ!$BI1145&amp;"CD"&amp;IF(ДАННЫЕ!BF1145&gt;500,4,IF(ДАННЫЕ!BF1145&gt;350,3,IF(ДАННЫЕ!BF1145&gt;200,2,IF(ДАННЫЕ!BF1145&gt;0,1,0))))&amp;"g"&amp;B1145&amp;"d"&amp;H1145&amp;"l"&amp;ДАННЫЕ!AT1145&amp;"a"&amp;ДАННЫЕ!$V1145&amp;"v"&amp;R1145&amp;"k"&amp;ДАННЫЕ!$U1145&amp;"s"&amp;ДАННЫЕ!$Y1145&amp;"t"&amp;ДАННЫЕ!$X1145&amp;"b"&amp;IF(ДАННЫЕ!$Q1145&gt;1,1,0)&amp;"PP"&amp;ДАННЫЕ!Z1145&amp;"c"&amp;S1145&amp;"x"&amp;IF(ДАННЫЕ!$BY1145&gt;0,IF(YEAR(ДАННЫЕ!$F$1)=YEAR(ДАННЫЕ!$BY1145),1,0),0)&amp;"n"&amp;IF(ДАННЫЕ!$BZ1145&gt;0,IF(YEAR(ДАННЫЕ!$F$1)=YEAR(ДАННЫЕ!$BZ1145),1,0),0)&amp;"u"&amp;D1145&amp;"z"&amp;IF(ДАННЫЕ!$CL1145&gt;0,IF(YEAR(ДАННЫЕ!$F$1)&gt;YEAR(ДАННЫЕ!$CL1145),11,12),0)</f>
        <v>03mf0zpihbeCD0g0dlav0kstb0PPc0x0n0u0z0</v>
      </c>
      <c r="K1145" s="28" t="str">
        <f ca="1">ДАННЫЕ!$I1145&amp;"x"&amp;B1145&amp;"w"&amp;IF(T1145+ДАННЫЕ!AD1145+ДАННЫЕ!AE1145+ДАННЫЕ!AF1145+ДАННЫЕ!AG1145+ДАННЫЕ!AH1145+ДАННЫЕ!$AL1145+ДАННЫЕ!AI1145+ДАННЫЕ!AJ1145+ДАННЫЕ!AK1145+ДАННЫЕ!AP1145+ДАННЫЕ!AQ1145+ДАННЫЕ!AR1145+ДАННЫЕ!$AM1145+ДАННЫЕ!$AN1145+ДАННЫЕ!AS1145+ДАННЫЕ!AT1145&gt;0,1,0)&amp;IF(OR(T1145=2,ДАННЫЕ!AD1145=2,ДАННЫЕ!AE1145=2,ДАННЫЕ!AF1145=2,ДАННЫЕ!AG1145=2,ДАННЫЕ!AH1145=2,ДАННЫЕ!$AL1145=2,ДАННЫЕ!AI1145=2,ДАННЫЕ!AJ1145=2,ДАННЫЕ!AK1145=2,ДАННЫЕ!AP1145=2,ДАННЫЕ!AQ1145=2,ДАННЫЕ!AR1145=2,ДАННЫЕ!$AM1145=2,ДАННЫЕ!$AN1145=2,ДАННЫЕ!AS1145=2,ДАННЫЕ!AT1145=2),2,0)&amp;"t"&amp;IF(T1145&gt;0,"1"&amp;T1145,"00")&amp;"f"&amp;IF(ДАННЫЕ!$AC1145,"1"&amp;ДАННЫЕ!$AC1145,"00")&amp;"b"&amp;IF(ДАННЫЕ!$AD1145,"1"&amp;ДАННЫЕ!$AD1145,"00")&amp;"g"&amp;IF(ДАННЫЕ!$AF1145,"1"&amp;ДАННЫЕ!$AF1145,"00")&amp;"c"&amp;IF(ДАННЫЕ!$AG1145,"1"&amp;ДАННЫЕ!$AG1145,"00")&amp;"i"&amp;IF(ДАННЫЕ!$AH1145,"1"&amp;ДАННЫЕ!$AH1145,"00")&amp;"r"&amp;IF(ДАННЫЕ!$AL1145,"1"&amp;ДАННЫЕ!$AL1145,"00")&amp;"m"&amp;IF(ДАННЫЕ!$AI1145,"1"&amp;ДАННЫЕ!$AI1145,"00")&amp;"hS"&amp;IF(ДАННЫЕ!$AJ1145,"1"&amp;ДАННЫЕ!$AJ1145,"00")&amp;"hZ"&amp;IF(ДАННЫЕ!$AK1145,"1"&amp;ДАННЫЕ!$AK1145,"00")&amp;"p"&amp;IF(ДАННЫЕ!$AP1145,"1"&amp;ДАННЫЕ!$AP1145,"00")&amp;"k"&amp;IF(ДАННЫЕ!$AQ1145,"1"&amp;ДАННЫЕ!$AQ1145,"00")&amp;"z"&amp;IF(ДАННЫЕ!$AR1145,"1"&amp;ДАННЫЕ!$AR1145,"00")&amp;"j"&amp;IF(ДАННЫЕ!$AM1145,"1"&amp;ДАННЫЕ!$AM1145,"00")&amp;"n"&amp;IF(ДАННЫЕ!$AN1145,"1"&amp;ДАННЫЕ!$AN1145,"00")&amp;"E"&amp;ДАННЫЕ!BI1145&amp;"L"&amp;ДАННЫЕ!AO1145&amp;"h"&amp;IF(ДАННЫЕ!$AU1145&gt;0,1,0)&amp;"v"&amp;IF(ДАННЫЕ!$AW1145&gt;0,1,0)&amp;"a"&amp;IF(ДАННЫЕ!$AS1145,"1"&amp;ДАННЫЕ!$AS1145,"00")&amp;"s"&amp;IF(ДАННЫЕ!$AT1145,"1"&amp;ДАННЫЕ!$AT1145,"00")&amp;"u"&amp;IF(ДАННЫЕ!$CJ1145&gt;0,1,0)&amp;"y"&amp;B1145&amp;"d"&amp;H1145&amp;"e"&amp;F1145&amp;G1145</f>
        <v>x0w00t00f00b00g00c00i00r00m00hS00hZ00p00k00z00j00n00ELh0v0a00s00u0y0de</v>
      </c>
      <c r="L1145" s="28" t="str">
        <f ca="1">ДАННЫЕ!$I1145&amp;"VN"&amp;IF(ДАННЫЕ!AW1145&gt;0,11,10)&amp;"CD"&amp;IF(ДАННЫЕ!BF1145&gt;500,16,IF(ДАННЫЕ!BF1145&gt;350,15,IF(ДАННЫЕ!BF1145&gt;=200,14,IF(ДАННЫЕ!BF1145&gt;=100,13,IF(ДАННЫЕ!BF1145&gt;=50,12,IF(ДАННЫЕ!BF1145&gt;0,11,10))))))&amp;"AR"&amp;IF(ДАННЫЕ!BX1145&gt;0,1,0)&amp;"GD"&amp;B1145&amp;"VV"&amp;IF(E1145&gt;=5,IF(E1145&lt;18,1,0),0)</f>
        <v>VN10CD10AR0GD0VV0</v>
      </c>
      <c r="M1145" s="28" t="str">
        <f>ДАННЫЕ!$I1145&amp;"b"&amp;ДАННЫЕ!$BI1145&amp;"r"&amp;ДАННЫЕ!$BJ1145&amp;"CD"&amp;IF(ДАННЫЕ!BF1145&gt;0,IF(ДАННЫЕ!BF1145&lt;200,1,IF(ДАННЫЕ!BF1145&lt;350,2,3)),0)&amp;"h"&amp;IF(ДАННЫЕ!$BK1145+ДАННЫЕ!$BL1145+ДАННЫЕ!$BM1145&gt;0,1,0)&amp;"x"&amp;ДАННЫЕ!$BK1145&amp;"y"&amp;ДАННЫЕ!$BL1145&amp;"z"&amp;ДАННЫЕ!$BM1145&amp;"c"&amp;IF(ДАННЫЕ!$BK1145+ДАННЫЕ!$BL1145+ДАННЫЕ!$BM1145=3,1,0)&amp;"a"&amp;IF(ДАННЫЕ!$BQ1145+ДАННЫЕ!$BR1145&gt;0,1,0)&amp;"d"&amp;ДАННЫЕ!$BQ1145&amp;"v"&amp;ДАННЫЕ!$BR1145&amp;"p"&amp;ДАННЫЕ!$BS1145&amp;"n"&amp;ДАННЫЕ!$BU1145&amp;"t"&amp;ДАННЫЕ!$BV1145&amp;"o"&amp;ДАННЫЕ!$BT1145&amp;"l"&amp;IF(ДАННЫЕ!$BN1145&gt;0,1,0)&amp;ДАННЫЕ!$BN1145&amp;"g"&amp;ДАННЫЕ!$BO1145&amp;"s"&amp;ДАННЫЕ!$BP1145&amp;"DZ"&amp;IF(ДАННЫЕ!B1145-ДАННЫЕ!G1145 &lt; 60,IF(ДАННЫЕ!B1145-ДАННЫЕ!G1145 &gt;= 0,1,0),0)&amp;"u"&amp;IF(ДАННЫЕ!$CJ1145&gt;0,1,0)</f>
        <v>brCD0h0xyzc0a0dvpntol0gsDZ1u0</v>
      </c>
      <c r="N1145" s="28" t="str">
        <f ca="1">ДАННЫЕ!$F1145&amp;ДАННЫЕ!$I1145&amp;"g"&amp;B1145&amp;"cf"&amp;D1145&amp;"a"&amp;IF(ДАННЫЕ!$BX1145&gt;0,1,0)&amp;IF(ДАННЫЕ!$BF1145&gt;500,1,IF(ДАННЫЕ!$BF1145&gt;350,2,IF(ДАННЫЕ!$BF1145&gt;=200,3,IF(ДАННЫЕ!$BF1145&gt;=100,4,IF(ДАННЫЕ!$BF1145&gt;=50,5,IF(ДАННЫЕ!$BF1145&lt;50,6,0))))))&amp;"AR"&amp;IF(DATEDIF(ДАННЫЕ!$BX1145,ДАННЫЕ!$F$1,"y")&gt;1,1,0)&amp;"VG"&amp;IF(ДАННЫЕ!$BH1145="0",1,0)&amp;"o"&amp;IF(T1145+ДАННЫЕ!$AF1145+ДАННЫЕ!$AG1145+ДАННЫЕ!$AH1145+ДАННЫЕ!$AI1145+ДАННЫЕ!$AJ1145+ДАННЫЕ!$AP1145+ДАННЫЕ!$AQ1145+ДАННЫЕ!$AR1145+ДАННЫЕ!$AU1145+ДАННЫЕ!$AW1145+ДАННЫЕ!$AS1145+ДАННЫЕ!$AT1145&gt;0,1,0)&amp;"x"&amp;ДАННЫЕ!$AG1145&amp;"p"&amp;IF(ДАННЫЕ!$BY1145&gt;0,1,0)&amp;"v"&amp;IF(ДАННЫЕ!$BZ1145&gt;0,1,0)&amp;"n"&amp;ДАННЫЕ!$CA1145&amp;"t"&amp;ДАННЫЕ!$AY1145&amp;"k"&amp;ДАННЫЕ!$CB1145&amp;"q"&amp;ДАННЫЕ!$CC1145&amp;"w"&amp;ДАННЫЕ!$CD1145&amp;"e"&amp;ДАННЫЕ!$CE1145&amp;"m"&amp;ДАННЫЕ!$CF1145&amp;"c"&amp;ДАННЫЕ!$CG1145&amp;"z"&amp;ДАННЫЕ!$CH1145&amp;"d"&amp;IF(H1145=4,1,0)&amp;"s"&amp;IF(ДАННЫЕ!$J1145=1,0,1)&amp;"u"&amp;IF(ДАННЫЕ!$CJ1145&gt;0,1,0)</f>
        <v>g0cf0a06AR1VG0o0xp0v0ntkqwemczd0s1u0</v>
      </c>
      <c r="O1145" s="28" t="str">
        <f>ДАННЫЕ!$I1145&amp;"g"&amp;B1145&amp;A1145&amp;"f"&amp;P1145&amp;"c"&amp;IF(ДАННЫЕ!$U1145&gt;0,1,0)&amp;"s"&amp;IF(ДАННЫЕ!$Q1145&gt;0,IF(YEAR(ДАННЫЕ!$F$1)=YEAR(ДАННЫЕ!$Q1145),IF(MONTH(ДАННЫЕ!$F$1)=MONTH(ДАННЫЕ!$Q1145),111,11),1),0)&amp;"i"&amp;IF(ДАННЫЕ!$R1145+ДАННЫЕ!$S1145+ДАННЫЕ!$T1145=0,0,1)&amp;"h"&amp;IF(ДАННЫЕ!$P1145&gt;0,1,0)&amp;"p"&amp;IF(ДАННЫЕ!$CI1145&gt;0,IF(YEAR(ДАННЫЕ!$F$1)=YEAR(ДАННЫЕ!$CI1145),IF(MONTH(ДАННЫЕ!$F$1)=MONTH(ДАННЫЕ!$CI1145),111,11),1),0)&amp;"d"&amp;IF(ДАННЫЕ!$CJ1145&gt;0,IF(YEAR(ДАННЫЕ!$F$1)=YEAR(ДАННЫЕ!$CJ1145),IF(MONTH(ДАННЫЕ!$F$1)=MONTH(ДАННЫЕ!$CJ1145),111,11),1),0)&amp;"o"&amp;IF(ДАННЫЕ!$CK1145&gt;0,IF(MONTH(ДАННЫЕ!$F$1)=MONTH(ДАННЫЕ!$CK1145),111,11),0)&amp;"v"&amp;IF(ДАННЫЕ!$BE1145&gt;0,IF(MONTH(ДАННЫЕ!$F$1)=MONTH(ДАННЫЕ!$BE1145),111,11),0)</f>
        <v>g00f0c0s0i0h0p0d0o0v0</v>
      </c>
      <c r="P1145" s="15">
        <f t="shared" si="56"/>
        <v>0</v>
      </c>
      <c r="Q1145" s="15">
        <f>IF(ДАННЫЕ!$F$1&gt;ДАННЫЕ!$N1145,IF(YEAR(ДАННЫЕ!$F$1)=YEAR(ДАННЫЕ!M1145),1,0),0)</f>
        <v>0</v>
      </c>
      <c r="R1145" s="15">
        <f>IF(ДАННЫЕ!$F$1&gt;ДАННЫЕ!$N1145,IF(YEAR(ДАННЫЕ!$F$1)=YEAR(ДАННЫЕ!N1145),1,0),0)</f>
        <v>0</v>
      </c>
      <c r="S1145" s="15">
        <f>IF(ДАННЫЕ!$AA1145="2А",1,IF(ДАННЫЕ!$AA1145="2Б",2,IF(ДАННЫЕ!$AA1145="2В",3,IF(ДАННЫЕ!$AA1145=3,4,IF(ДАННЫЕ!$AA1145="4А",5,IF(ДАННЫЕ!$AA1145="4Б",6,IF(ДАННЫЕ!$AA1145="4В",7,IF(ДАННЫЕ!$AA1145=5,8,0))))))))</f>
        <v>0</v>
      </c>
      <c r="T1145" s="15">
        <f>IF(OR(ДАННЫЕ!$AC1145=2,ДАННЫЕ!$AD1145=2,ДАННЫЕ!$AE1145=2),2,IF(OR(ДАННЫЕ!$AC1145=1,ДАННЫЕ!$AD1145=1,ДАННЫЕ!$AE1145=1),1,0))</f>
        <v>0</v>
      </c>
    </row>
    <row r="1146" spans="1:20" x14ac:dyDescent="0.2">
      <c r="A1146" s="78">
        <f>IF(B1146&gt;0,IF(MONTH(ДАННЫЕ!$F$1)=MONTH(ДАННЫЕ!$B1146),1,0),0)</f>
        <v>0</v>
      </c>
      <c r="B1146" s="14">
        <f>IF(ДАННЫЕ!$B1146&gt;0,IF(YEAR(ДАННЫЕ!$F$1)=YEAR(ДАННЫЕ!$B1146),1,0),0)</f>
        <v>0</v>
      </c>
      <c r="C1146" s="14">
        <f>IF(ДАННЫЕ!$CM1146&gt;0,IF(YEAR(ДАННЫЕ!$F$1)=YEAR(ДАННЫЕ!$CM1146),1,0),0)</f>
        <v>0</v>
      </c>
      <c r="D1146" s="14">
        <f>IF(ДАННЫЕ!$CJ1146&gt;0,IF(ДАННЫЕ!$CL1146&gt;ДАННЫЕ!$F$1,1,IF(ДАННЫЕ!$CL1146&gt;0,0,1)),0)</f>
        <v>0</v>
      </c>
      <c r="E1146" s="43" t="str">
        <f ca="1">IF(ДАННЫЕ!$F$1&gt;0,IF(ДАННЫЕ!$G1146&gt;0,DATEDIF(ДАННЫЕ!$G1146,ДАННЫЕ!$F$1,"y"),""),IF(ДАННЫЕ!$G1146&gt;0,DATEDIF(ДАННЫЕ!$G1146,TODAY(),"y"),""))</f>
        <v/>
      </c>
      <c r="F1146" s="43" t="str">
        <f xml:space="preserve"> IF(ДАННЫЕ!$F1146="М",IF(E1146&gt;=18,IF(E1146&lt;60,1,""),""),"")&amp;IF(ДАННЫЕ!$F1146="Ж",IF(E1146&gt;=18,IF(E1146&lt;55,1,""),""),"")</f>
        <v/>
      </c>
      <c r="G1146" s="43" t="str">
        <f xml:space="preserve"> IF(ДАННЫЕ!$F1146="М",IF(E1146&gt;=60,2,""),"")&amp;IF(ДАННЫЕ!$F1146="Ж",IF(E1146&gt;=55,2,""),"")</f>
        <v/>
      </c>
      <c r="H1146" s="43" t="str">
        <f t="shared" ca="1" si="54"/>
        <v/>
      </c>
      <c r="I1146" s="43" t="str">
        <f t="shared" ca="1" si="55"/>
        <v>03</v>
      </c>
      <c r="J1146" s="28" t="str">
        <f ca="1">ДАННЫЕ!$F1146&amp;H1146&amp;I1146&amp;ДАННЫЕ!$I1146&amp;"m"&amp;IF(ДАННЫЕ!$I1146&gt;0,IF(ДАННЫЕ!$J1146&gt;0,0,1),"")&amp;"f"&amp;IF(ДАННЫЕ!$R1146&gt;0,IF(YEAR(ДАННЫЕ!$F$1)=YEAR(ДАННЫЕ!$R1146),1,0),0)&amp;"z"&amp;ДАННЫЕ!$R1146&amp;"p"&amp;ДАННЫЕ!$S1146&amp;"i"&amp;ДАННЫЕ!$T1146&amp;"h"&amp;ДАННЫЕ!$K1146&amp;"be"&amp;ДАННЫЕ!$BI1146&amp;"CD"&amp;IF(ДАННЫЕ!BF1146&gt;500,4,IF(ДАННЫЕ!BF1146&gt;350,3,IF(ДАННЫЕ!BF1146&gt;200,2,IF(ДАННЫЕ!BF1146&gt;0,1,0))))&amp;"g"&amp;B1146&amp;"d"&amp;H1146&amp;"l"&amp;ДАННЫЕ!AT1146&amp;"a"&amp;ДАННЫЕ!$V1146&amp;"v"&amp;R1146&amp;"k"&amp;ДАННЫЕ!$U1146&amp;"s"&amp;ДАННЫЕ!$Y1146&amp;"t"&amp;ДАННЫЕ!$X1146&amp;"b"&amp;IF(ДАННЫЕ!$Q1146&gt;1,1,0)&amp;"PP"&amp;ДАННЫЕ!Z1146&amp;"c"&amp;S1146&amp;"x"&amp;IF(ДАННЫЕ!$BY1146&gt;0,IF(YEAR(ДАННЫЕ!$F$1)=YEAR(ДАННЫЕ!$BY1146),1,0),0)&amp;"n"&amp;IF(ДАННЫЕ!$BZ1146&gt;0,IF(YEAR(ДАННЫЕ!$F$1)=YEAR(ДАННЫЕ!$BZ1146),1,0),0)&amp;"u"&amp;D1146&amp;"z"&amp;IF(ДАННЫЕ!$CL1146&gt;0,IF(YEAR(ДАННЫЕ!$F$1)&gt;YEAR(ДАННЫЕ!$CL1146),11,12),0)</f>
        <v>03mf0zpihbeCD0g0dlav0kstb0PPc0x0n0u0z0</v>
      </c>
      <c r="K1146" s="28" t="str">
        <f ca="1">ДАННЫЕ!$I1146&amp;"x"&amp;B1146&amp;"w"&amp;IF(T1146+ДАННЫЕ!AD1146+ДАННЫЕ!AE1146+ДАННЫЕ!AF1146+ДАННЫЕ!AG1146+ДАННЫЕ!AH1146+ДАННЫЕ!$AL1146+ДАННЫЕ!AI1146+ДАННЫЕ!AJ1146+ДАННЫЕ!AK1146+ДАННЫЕ!AP1146+ДАННЫЕ!AQ1146+ДАННЫЕ!AR1146+ДАННЫЕ!$AM1146+ДАННЫЕ!$AN1146+ДАННЫЕ!AS1146+ДАННЫЕ!AT1146&gt;0,1,0)&amp;IF(OR(T1146=2,ДАННЫЕ!AD1146=2,ДАННЫЕ!AE1146=2,ДАННЫЕ!AF1146=2,ДАННЫЕ!AG1146=2,ДАННЫЕ!AH1146=2,ДАННЫЕ!$AL1146=2,ДАННЫЕ!AI1146=2,ДАННЫЕ!AJ1146=2,ДАННЫЕ!AK1146=2,ДАННЫЕ!AP1146=2,ДАННЫЕ!AQ1146=2,ДАННЫЕ!AR1146=2,ДАННЫЕ!$AM1146=2,ДАННЫЕ!$AN1146=2,ДАННЫЕ!AS1146=2,ДАННЫЕ!AT1146=2),2,0)&amp;"t"&amp;IF(T1146&gt;0,"1"&amp;T1146,"00")&amp;"f"&amp;IF(ДАННЫЕ!$AC1146,"1"&amp;ДАННЫЕ!$AC1146,"00")&amp;"b"&amp;IF(ДАННЫЕ!$AD1146,"1"&amp;ДАННЫЕ!$AD1146,"00")&amp;"g"&amp;IF(ДАННЫЕ!$AF1146,"1"&amp;ДАННЫЕ!$AF1146,"00")&amp;"c"&amp;IF(ДАННЫЕ!$AG1146,"1"&amp;ДАННЫЕ!$AG1146,"00")&amp;"i"&amp;IF(ДАННЫЕ!$AH1146,"1"&amp;ДАННЫЕ!$AH1146,"00")&amp;"r"&amp;IF(ДАННЫЕ!$AL1146,"1"&amp;ДАННЫЕ!$AL1146,"00")&amp;"m"&amp;IF(ДАННЫЕ!$AI1146,"1"&amp;ДАННЫЕ!$AI1146,"00")&amp;"hS"&amp;IF(ДАННЫЕ!$AJ1146,"1"&amp;ДАННЫЕ!$AJ1146,"00")&amp;"hZ"&amp;IF(ДАННЫЕ!$AK1146,"1"&amp;ДАННЫЕ!$AK1146,"00")&amp;"p"&amp;IF(ДАННЫЕ!$AP1146,"1"&amp;ДАННЫЕ!$AP1146,"00")&amp;"k"&amp;IF(ДАННЫЕ!$AQ1146,"1"&amp;ДАННЫЕ!$AQ1146,"00")&amp;"z"&amp;IF(ДАННЫЕ!$AR1146,"1"&amp;ДАННЫЕ!$AR1146,"00")&amp;"j"&amp;IF(ДАННЫЕ!$AM1146,"1"&amp;ДАННЫЕ!$AM1146,"00")&amp;"n"&amp;IF(ДАННЫЕ!$AN1146,"1"&amp;ДАННЫЕ!$AN1146,"00")&amp;"E"&amp;ДАННЫЕ!BI1146&amp;"L"&amp;ДАННЫЕ!AO1146&amp;"h"&amp;IF(ДАННЫЕ!$AU1146&gt;0,1,0)&amp;"v"&amp;IF(ДАННЫЕ!$AW1146&gt;0,1,0)&amp;"a"&amp;IF(ДАННЫЕ!$AS1146,"1"&amp;ДАННЫЕ!$AS1146,"00")&amp;"s"&amp;IF(ДАННЫЕ!$AT1146,"1"&amp;ДАННЫЕ!$AT1146,"00")&amp;"u"&amp;IF(ДАННЫЕ!$CJ1146&gt;0,1,0)&amp;"y"&amp;B1146&amp;"d"&amp;H1146&amp;"e"&amp;F1146&amp;G1146</f>
        <v>x0w00t00f00b00g00c00i00r00m00hS00hZ00p00k00z00j00n00ELh0v0a00s00u0y0de</v>
      </c>
      <c r="L1146" s="28" t="str">
        <f ca="1">ДАННЫЕ!$I1146&amp;"VN"&amp;IF(ДАННЫЕ!AW1146&gt;0,11,10)&amp;"CD"&amp;IF(ДАННЫЕ!BF1146&gt;500,16,IF(ДАННЫЕ!BF1146&gt;350,15,IF(ДАННЫЕ!BF1146&gt;=200,14,IF(ДАННЫЕ!BF1146&gt;=100,13,IF(ДАННЫЕ!BF1146&gt;=50,12,IF(ДАННЫЕ!BF1146&gt;0,11,10))))))&amp;"AR"&amp;IF(ДАННЫЕ!BX1146&gt;0,1,0)&amp;"GD"&amp;B1146&amp;"VV"&amp;IF(E1146&gt;=5,IF(E1146&lt;18,1,0),0)</f>
        <v>VN10CD10AR0GD0VV0</v>
      </c>
      <c r="M1146" s="28" t="str">
        <f>ДАННЫЕ!$I1146&amp;"b"&amp;ДАННЫЕ!$BI1146&amp;"r"&amp;ДАННЫЕ!$BJ1146&amp;"CD"&amp;IF(ДАННЫЕ!BF1146&gt;0,IF(ДАННЫЕ!BF1146&lt;200,1,IF(ДАННЫЕ!BF1146&lt;350,2,3)),0)&amp;"h"&amp;IF(ДАННЫЕ!$BK1146+ДАННЫЕ!$BL1146+ДАННЫЕ!$BM1146&gt;0,1,0)&amp;"x"&amp;ДАННЫЕ!$BK1146&amp;"y"&amp;ДАННЫЕ!$BL1146&amp;"z"&amp;ДАННЫЕ!$BM1146&amp;"c"&amp;IF(ДАННЫЕ!$BK1146+ДАННЫЕ!$BL1146+ДАННЫЕ!$BM1146=3,1,0)&amp;"a"&amp;IF(ДАННЫЕ!$BQ1146+ДАННЫЕ!$BR1146&gt;0,1,0)&amp;"d"&amp;ДАННЫЕ!$BQ1146&amp;"v"&amp;ДАННЫЕ!$BR1146&amp;"p"&amp;ДАННЫЕ!$BS1146&amp;"n"&amp;ДАННЫЕ!$BU1146&amp;"t"&amp;ДАННЫЕ!$BV1146&amp;"o"&amp;ДАННЫЕ!$BT1146&amp;"l"&amp;IF(ДАННЫЕ!$BN1146&gt;0,1,0)&amp;ДАННЫЕ!$BN1146&amp;"g"&amp;ДАННЫЕ!$BO1146&amp;"s"&amp;ДАННЫЕ!$BP1146&amp;"DZ"&amp;IF(ДАННЫЕ!B1146-ДАННЫЕ!G1146 &lt; 60,IF(ДАННЫЕ!B1146-ДАННЫЕ!G1146 &gt;= 0,1,0),0)&amp;"u"&amp;IF(ДАННЫЕ!$CJ1146&gt;0,1,0)</f>
        <v>brCD0h0xyzc0a0dvpntol0gsDZ1u0</v>
      </c>
      <c r="N1146" s="28" t="str">
        <f ca="1">ДАННЫЕ!$F1146&amp;ДАННЫЕ!$I1146&amp;"g"&amp;B1146&amp;"cf"&amp;D1146&amp;"a"&amp;IF(ДАННЫЕ!$BX1146&gt;0,1,0)&amp;IF(ДАННЫЕ!$BF1146&gt;500,1,IF(ДАННЫЕ!$BF1146&gt;350,2,IF(ДАННЫЕ!$BF1146&gt;=200,3,IF(ДАННЫЕ!$BF1146&gt;=100,4,IF(ДАННЫЕ!$BF1146&gt;=50,5,IF(ДАННЫЕ!$BF1146&lt;50,6,0))))))&amp;"AR"&amp;IF(DATEDIF(ДАННЫЕ!$BX1146,ДАННЫЕ!$F$1,"y")&gt;1,1,0)&amp;"VG"&amp;IF(ДАННЫЕ!$BH1146="0",1,0)&amp;"o"&amp;IF(T1146+ДАННЫЕ!$AF1146+ДАННЫЕ!$AG1146+ДАННЫЕ!$AH1146+ДАННЫЕ!$AI1146+ДАННЫЕ!$AJ1146+ДАННЫЕ!$AP1146+ДАННЫЕ!$AQ1146+ДАННЫЕ!$AR1146+ДАННЫЕ!$AU1146+ДАННЫЕ!$AW1146+ДАННЫЕ!$AS1146+ДАННЫЕ!$AT1146&gt;0,1,0)&amp;"x"&amp;ДАННЫЕ!$AG1146&amp;"p"&amp;IF(ДАННЫЕ!$BY1146&gt;0,1,0)&amp;"v"&amp;IF(ДАННЫЕ!$BZ1146&gt;0,1,0)&amp;"n"&amp;ДАННЫЕ!$CA1146&amp;"t"&amp;ДАННЫЕ!$AY1146&amp;"k"&amp;ДАННЫЕ!$CB1146&amp;"q"&amp;ДАННЫЕ!$CC1146&amp;"w"&amp;ДАННЫЕ!$CD1146&amp;"e"&amp;ДАННЫЕ!$CE1146&amp;"m"&amp;ДАННЫЕ!$CF1146&amp;"c"&amp;ДАННЫЕ!$CG1146&amp;"z"&amp;ДАННЫЕ!$CH1146&amp;"d"&amp;IF(H1146=4,1,0)&amp;"s"&amp;IF(ДАННЫЕ!$J1146=1,0,1)&amp;"u"&amp;IF(ДАННЫЕ!$CJ1146&gt;0,1,0)</f>
        <v>g0cf0a06AR1VG0o0xp0v0ntkqwemczd0s1u0</v>
      </c>
      <c r="O1146" s="28" t="str">
        <f>ДАННЫЕ!$I1146&amp;"g"&amp;B1146&amp;A1146&amp;"f"&amp;P1146&amp;"c"&amp;IF(ДАННЫЕ!$U1146&gt;0,1,0)&amp;"s"&amp;IF(ДАННЫЕ!$Q1146&gt;0,IF(YEAR(ДАННЫЕ!$F$1)=YEAR(ДАННЫЕ!$Q1146),IF(MONTH(ДАННЫЕ!$F$1)=MONTH(ДАННЫЕ!$Q1146),111,11),1),0)&amp;"i"&amp;IF(ДАННЫЕ!$R1146+ДАННЫЕ!$S1146+ДАННЫЕ!$T1146=0,0,1)&amp;"h"&amp;IF(ДАННЫЕ!$P1146&gt;0,1,0)&amp;"p"&amp;IF(ДАННЫЕ!$CI1146&gt;0,IF(YEAR(ДАННЫЕ!$F$1)=YEAR(ДАННЫЕ!$CI1146),IF(MONTH(ДАННЫЕ!$F$1)=MONTH(ДАННЫЕ!$CI1146),111,11),1),0)&amp;"d"&amp;IF(ДАННЫЕ!$CJ1146&gt;0,IF(YEAR(ДАННЫЕ!$F$1)=YEAR(ДАННЫЕ!$CJ1146),IF(MONTH(ДАННЫЕ!$F$1)=MONTH(ДАННЫЕ!$CJ1146),111,11),1),0)&amp;"o"&amp;IF(ДАННЫЕ!$CK1146&gt;0,IF(MONTH(ДАННЫЕ!$F$1)=MONTH(ДАННЫЕ!$CK1146),111,11),0)&amp;"v"&amp;IF(ДАННЫЕ!$BE1146&gt;0,IF(MONTH(ДАННЫЕ!$F$1)=MONTH(ДАННЫЕ!$BE1146),111,11),0)</f>
        <v>g00f0c0s0i0h0p0d0o0v0</v>
      </c>
      <c r="P1146" s="15">
        <f t="shared" si="56"/>
        <v>0</v>
      </c>
      <c r="Q1146" s="15">
        <f>IF(ДАННЫЕ!$F$1&gt;ДАННЫЕ!$N1146,IF(YEAR(ДАННЫЕ!$F$1)=YEAR(ДАННЫЕ!M1146),1,0),0)</f>
        <v>0</v>
      </c>
      <c r="R1146" s="15">
        <f>IF(ДАННЫЕ!$F$1&gt;ДАННЫЕ!$N1146,IF(YEAR(ДАННЫЕ!$F$1)=YEAR(ДАННЫЕ!N1146),1,0),0)</f>
        <v>0</v>
      </c>
      <c r="S1146" s="15">
        <f>IF(ДАННЫЕ!$AA1146="2А",1,IF(ДАННЫЕ!$AA1146="2Б",2,IF(ДАННЫЕ!$AA1146="2В",3,IF(ДАННЫЕ!$AA1146=3,4,IF(ДАННЫЕ!$AA1146="4А",5,IF(ДАННЫЕ!$AA1146="4Б",6,IF(ДАННЫЕ!$AA1146="4В",7,IF(ДАННЫЕ!$AA1146=5,8,0))))))))</f>
        <v>0</v>
      </c>
      <c r="T1146" s="15">
        <f>IF(OR(ДАННЫЕ!$AC1146=2,ДАННЫЕ!$AD1146=2,ДАННЫЕ!$AE1146=2),2,IF(OR(ДАННЫЕ!$AC1146=1,ДАННЫЕ!$AD1146=1,ДАННЫЕ!$AE1146=1),1,0))</f>
        <v>0</v>
      </c>
    </row>
    <row r="1147" spans="1:20" x14ac:dyDescent="0.2">
      <c r="A1147" s="78">
        <f>IF(B1147&gt;0,IF(MONTH(ДАННЫЕ!$F$1)=MONTH(ДАННЫЕ!$B1147),1,0),0)</f>
        <v>0</v>
      </c>
      <c r="B1147" s="14">
        <f>IF(ДАННЫЕ!$B1147&gt;0,IF(YEAR(ДАННЫЕ!$F$1)=YEAR(ДАННЫЕ!$B1147),1,0),0)</f>
        <v>0</v>
      </c>
      <c r="C1147" s="14">
        <f>IF(ДАННЫЕ!$CM1147&gt;0,IF(YEAR(ДАННЫЕ!$F$1)=YEAR(ДАННЫЕ!$CM1147),1,0),0)</f>
        <v>0</v>
      </c>
      <c r="D1147" s="14">
        <f>IF(ДАННЫЕ!$CJ1147&gt;0,IF(ДАННЫЕ!$CL1147&gt;ДАННЫЕ!$F$1,1,IF(ДАННЫЕ!$CL1147&gt;0,0,1)),0)</f>
        <v>0</v>
      </c>
      <c r="E1147" s="43" t="str">
        <f ca="1">IF(ДАННЫЕ!$F$1&gt;0,IF(ДАННЫЕ!$G1147&gt;0,DATEDIF(ДАННЫЕ!$G1147,ДАННЫЕ!$F$1,"y"),""),IF(ДАННЫЕ!$G1147&gt;0,DATEDIF(ДАННЫЕ!$G1147,TODAY(),"y"),""))</f>
        <v/>
      </c>
      <c r="F1147" s="43" t="str">
        <f xml:space="preserve"> IF(ДАННЫЕ!$F1147="М",IF(E1147&gt;=18,IF(E1147&lt;60,1,""),""),"")&amp;IF(ДАННЫЕ!$F1147="Ж",IF(E1147&gt;=18,IF(E1147&lt;55,1,""),""),"")</f>
        <v/>
      </c>
      <c r="G1147" s="43" t="str">
        <f xml:space="preserve"> IF(ДАННЫЕ!$F1147="М",IF(E1147&gt;=60,2,""),"")&amp;IF(ДАННЫЕ!$F1147="Ж",IF(E1147&gt;=55,2,""),"")</f>
        <v/>
      </c>
      <c r="H1147" s="43" t="str">
        <f t="shared" ca="1" si="54"/>
        <v/>
      </c>
      <c r="I1147" s="43" t="str">
        <f t="shared" ca="1" si="55"/>
        <v>03</v>
      </c>
      <c r="J1147" s="28" t="str">
        <f ca="1">ДАННЫЕ!$F1147&amp;H1147&amp;I1147&amp;ДАННЫЕ!$I1147&amp;"m"&amp;IF(ДАННЫЕ!$I1147&gt;0,IF(ДАННЫЕ!$J1147&gt;0,0,1),"")&amp;"f"&amp;IF(ДАННЫЕ!$R1147&gt;0,IF(YEAR(ДАННЫЕ!$F$1)=YEAR(ДАННЫЕ!$R1147),1,0),0)&amp;"z"&amp;ДАННЫЕ!$R1147&amp;"p"&amp;ДАННЫЕ!$S1147&amp;"i"&amp;ДАННЫЕ!$T1147&amp;"h"&amp;ДАННЫЕ!$K1147&amp;"be"&amp;ДАННЫЕ!$BI1147&amp;"CD"&amp;IF(ДАННЫЕ!BF1147&gt;500,4,IF(ДАННЫЕ!BF1147&gt;350,3,IF(ДАННЫЕ!BF1147&gt;200,2,IF(ДАННЫЕ!BF1147&gt;0,1,0))))&amp;"g"&amp;B1147&amp;"d"&amp;H1147&amp;"l"&amp;ДАННЫЕ!AT1147&amp;"a"&amp;ДАННЫЕ!$V1147&amp;"v"&amp;R1147&amp;"k"&amp;ДАННЫЕ!$U1147&amp;"s"&amp;ДАННЫЕ!$Y1147&amp;"t"&amp;ДАННЫЕ!$X1147&amp;"b"&amp;IF(ДАННЫЕ!$Q1147&gt;1,1,0)&amp;"PP"&amp;ДАННЫЕ!Z1147&amp;"c"&amp;S1147&amp;"x"&amp;IF(ДАННЫЕ!$BY1147&gt;0,IF(YEAR(ДАННЫЕ!$F$1)=YEAR(ДАННЫЕ!$BY1147),1,0),0)&amp;"n"&amp;IF(ДАННЫЕ!$BZ1147&gt;0,IF(YEAR(ДАННЫЕ!$F$1)=YEAR(ДАННЫЕ!$BZ1147),1,0),0)&amp;"u"&amp;D1147&amp;"z"&amp;IF(ДАННЫЕ!$CL1147&gt;0,IF(YEAR(ДАННЫЕ!$F$1)&gt;YEAR(ДАННЫЕ!$CL1147),11,12),0)</f>
        <v>03mf0zpihbeCD0g0dlav0kstb0PPc0x0n0u0z0</v>
      </c>
      <c r="K1147" s="28" t="str">
        <f ca="1">ДАННЫЕ!$I1147&amp;"x"&amp;B1147&amp;"w"&amp;IF(T1147+ДАННЫЕ!AD1147+ДАННЫЕ!AE1147+ДАННЫЕ!AF1147+ДАННЫЕ!AG1147+ДАННЫЕ!AH1147+ДАННЫЕ!$AL1147+ДАННЫЕ!AI1147+ДАННЫЕ!AJ1147+ДАННЫЕ!AK1147+ДАННЫЕ!AP1147+ДАННЫЕ!AQ1147+ДАННЫЕ!AR1147+ДАННЫЕ!$AM1147+ДАННЫЕ!$AN1147+ДАННЫЕ!AS1147+ДАННЫЕ!AT1147&gt;0,1,0)&amp;IF(OR(T1147=2,ДАННЫЕ!AD1147=2,ДАННЫЕ!AE1147=2,ДАННЫЕ!AF1147=2,ДАННЫЕ!AG1147=2,ДАННЫЕ!AH1147=2,ДАННЫЕ!$AL1147=2,ДАННЫЕ!AI1147=2,ДАННЫЕ!AJ1147=2,ДАННЫЕ!AK1147=2,ДАННЫЕ!AP1147=2,ДАННЫЕ!AQ1147=2,ДАННЫЕ!AR1147=2,ДАННЫЕ!$AM1147=2,ДАННЫЕ!$AN1147=2,ДАННЫЕ!AS1147=2,ДАННЫЕ!AT1147=2),2,0)&amp;"t"&amp;IF(T1147&gt;0,"1"&amp;T1147,"00")&amp;"f"&amp;IF(ДАННЫЕ!$AC1147,"1"&amp;ДАННЫЕ!$AC1147,"00")&amp;"b"&amp;IF(ДАННЫЕ!$AD1147,"1"&amp;ДАННЫЕ!$AD1147,"00")&amp;"g"&amp;IF(ДАННЫЕ!$AF1147,"1"&amp;ДАННЫЕ!$AF1147,"00")&amp;"c"&amp;IF(ДАННЫЕ!$AG1147,"1"&amp;ДАННЫЕ!$AG1147,"00")&amp;"i"&amp;IF(ДАННЫЕ!$AH1147,"1"&amp;ДАННЫЕ!$AH1147,"00")&amp;"r"&amp;IF(ДАННЫЕ!$AL1147,"1"&amp;ДАННЫЕ!$AL1147,"00")&amp;"m"&amp;IF(ДАННЫЕ!$AI1147,"1"&amp;ДАННЫЕ!$AI1147,"00")&amp;"hS"&amp;IF(ДАННЫЕ!$AJ1147,"1"&amp;ДАННЫЕ!$AJ1147,"00")&amp;"hZ"&amp;IF(ДАННЫЕ!$AK1147,"1"&amp;ДАННЫЕ!$AK1147,"00")&amp;"p"&amp;IF(ДАННЫЕ!$AP1147,"1"&amp;ДАННЫЕ!$AP1147,"00")&amp;"k"&amp;IF(ДАННЫЕ!$AQ1147,"1"&amp;ДАННЫЕ!$AQ1147,"00")&amp;"z"&amp;IF(ДАННЫЕ!$AR1147,"1"&amp;ДАННЫЕ!$AR1147,"00")&amp;"j"&amp;IF(ДАННЫЕ!$AM1147,"1"&amp;ДАННЫЕ!$AM1147,"00")&amp;"n"&amp;IF(ДАННЫЕ!$AN1147,"1"&amp;ДАННЫЕ!$AN1147,"00")&amp;"E"&amp;ДАННЫЕ!BI1147&amp;"L"&amp;ДАННЫЕ!AO1147&amp;"h"&amp;IF(ДАННЫЕ!$AU1147&gt;0,1,0)&amp;"v"&amp;IF(ДАННЫЕ!$AW1147&gt;0,1,0)&amp;"a"&amp;IF(ДАННЫЕ!$AS1147,"1"&amp;ДАННЫЕ!$AS1147,"00")&amp;"s"&amp;IF(ДАННЫЕ!$AT1147,"1"&amp;ДАННЫЕ!$AT1147,"00")&amp;"u"&amp;IF(ДАННЫЕ!$CJ1147&gt;0,1,0)&amp;"y"&amp;B1147&amp;"d"&amp;H1147&amp;"e"&amp;F1147&amp;G1147</f>
        <v>x0w00t00f00b00g00c00i00r00m00hS00hZ00p00k00z00j00n00ELh0v0a00s00u0y0de</v>
      </c>
      <c r="L1147" s="28" t="str">
        <f ca="1">ДАННЫЕ!$I1147&amp;"VN"&amp;IF(ДАННЫЕ!AW1147&gt;0,11,10)&amp;"CD"&amp;IF(ДАННЫЕ!BF1147&gt;500,16,IF(ДАННЫЕ!BF1147&gt;350,15,IF(ДАННЫЕ!BF1147&gt;=200,14,IF(ДАННЫЕ!BF1147&gt;=100,13,IF(ДАННЫЕ!BF1147&gt;=50,12,IF(ДАННЫЕ!BF1147&gt;0,11,10))))))&amp;"AR"&amp;IF(ДАННЫЕ!BX1147&gt;0,1,0)&amp;"GD"&amp;B1147&amp;"VV"&amp;IF(E1147&gt;=5,IF(E1147&lt;18,1,0),0)</f>
        <v>VN10CD10AR0GD0VV0</v>
      </c>
      <c r="M1147" s="28" t="str">
        <f>ДАННЫЕ!$I1147&amp;"b"&amp;ДАННЫЕ!$BI1147&amp;"r"&amp;ДАННЫЕ!$BJ1147&amp;"CD"&amp;IF(ДАННЫЕ!BF1147&gt;0,IF(ДАННЫЕ!BF1147&lt;200,1,IF(ДАННЫЕ!BF1147&lt;350,2,3)),0)&amp;"h"&amp;IF(ДАННЫЕ!$BK1147+ДАННЫЕ!$BL1147+ДАННЫЕ!$BM1147&gt;0,1,0)&amp;"x"&amp;ДАННЫЕ!$BK1147&amp;"y"&amp;ДАННЫЕ!$BL1147&amp;"z"&amp;ДАННЫЕ!$BM1147&amp;"c"&amp;IF(ДАННЫЕ!$BK1147+ДАННЫЕ!$BL1147+ДАННЫЕ!$BM1147=3,1,0)&amp;"a"&amp;IF(ДАННЫЕ!$BQ1147+ДАННЫЕ!$BR1147&gt;0,1,0)&amp;"d"&amp;ДАННЫЕ!$BQ1147&amp;"v"&amp;ДАННЫЕ!$BR1147&amp;"p"&amp;ДАННЫЕ!$BS1147&amp;"n"&amp;ДАННЫЕ!$BU1147&amp;"t"&amp;ДАННЫЕ!$BV1147&amp;"o"&amp;ДАННЫЕ!$BT1147&amp;"l"&amp;IF(ДАННЫЕ!$BN1147&gt;0,1,0)&amp;ДАННЫЕ!$BN1147&amp;"g"&amp;ДАННЫЕ!$BO1147&amp;"s"&amp;ДАННЫЕ!$BP1147&amp;"DZ"&amp;IF(ДАННЫЕ!B1147-ДАННЫЕ!G1147 &lt; 60,IF(ДАННЫЕ!B1147-ДАННЫЕ!G1147 &gt;= 0,1,0),0)&amp;"u"&amp;IF(ДАННЫЕ!$CJ1147&gt;0,1,0)</f>
        <v>brCD0h0xyzc0a0dvpntol0gsDZ1u0</v>
      </c>
      <c r="N1147" s="28" t="str">
        <f ca="1">ДАННЫЕ!$F1147&amp;ДАННЫЕ!$I1147&amp;"g"&amp;B1147&amp;"cf"&amp;D1147&amp;"a"&amp;IF(ДАННЫЕ!$BX1147&gt;0,1,0)&amp;IF(ДАННЫЕ!$BF1147&gt;500,1,IF(ДАННЫЕ!$BF1147&gt;350,2,IF(ДАННЫЕ!$BF1147&gt;=200,3,IF(ДАННЫЕ!$BF1147&gt;=100,4,IF(ДАННЫЕ!$BF1147&gt;=50,5,IF(ДАННЫЕ!$BF1147&lt;50,6,0))))))&amp;"AR"&amp;IF(DATEDIF(ДАННЫЕ!$BX1147,ДАННЫЕ!$F$1,"y")&gt;1,1,0)&amp;"VG"&amp;IF(ДАННЫЕ!$BH1147="0",1,0)&amp;"o"&amp;IF(T1147+ДАННЫЕ!$AF1147+ДАННЫЕ!$AG1147+ДАННЫЕ!$AH1147+ДАННЫЕ!$AI1147+ДАННЫЕ!$AJ1147+ДАННЫЕ!$AP1147+ДАННЫЕ!$AQ1147+ДАННЫЕ!$AR1147+ДАННЫЕ!$AU1147+ДАННЫЕ!$AW1147+ДАННЫЕ!$AS1147+ДАННЫЕ!$AT1147&gt;0,1,0)&amp;"x"&amp;ДАННЫЕ!$AG1147&amp;"p"&amp;IF(ДАННЫЕ!$BY1147&gt;0,1,0)&amp;"v"&amp;IF(ДАННЫЕ!$BZ1147&gt;0,1,0)&amp;"n"&amp;ДАННЫЕ!$CA1147&amp;"t"&amp;ДАННЫЕ!$AY1147&amp;"k"&amp;ДАННЫЕ!$CB1147&amp;"q"&amp;ДАННЫЕ!$CC1147&amp;"w"&amp;ДАННЫЕ!$CD1147&amp;"e"&amp;ДАННЫЕ!$CE1147&amp;"m"&amp;ДАННЫЕ!$CF1147&amp;"c"&amp;ДАННЫЕ!$CG1147&amp;"z"&amp;ДАННЫЕ!$CH1147&amp;"d"&amp;IF(H1147=4,1,0)&amp;"s"&amp;IF(ДАННЫЕ!$J1147=1,0,1)&amp;"u"&amp;IF(ДАННЫЕ!$CJ1147&gt;0,1,0)</f>
        <v>g0cf0a06AR1VG0o0xp0v0ntkqwemczd0s1u0</v>
      </c>
      <c r="O1147" s="28" t="str">
        <f>ДАННЫЕ!$I1147&amp;"g"&amp;B1147&amp;A1147&amp;"f"&amp;P1147&amp;"c"&amp;IF(ДАННЫЕ!$U1147&gt;0,1,0)&amp;"s"&amp;IF(ДАННЫЕ!$Q1147&gt;0,IF(YEAR(ДАННЫЕ!$F$1)=YEAR(ДАННЫЕ!$Q1147),IF(MONTH(ДАННЫЕ!$F$1)=MONTH(ДАННЫЕ!$Q1147),111,11),1),0)&amp;"i"&amp;IF(ДАННЫЕ!$R1147+ДАННЫЕ!$S1147+ДАННЫЕ!$T1147=0,0,1)&amp;"h"&amp;IF(ДАННЫЕ!$P1147&gt;0,1,0)&amp;"p"&amp;IF(ДАННЫЕ!$CI1147&gt;0,IF(YEAR(ДАННЫЕ!$F$1)=YEAR(ДАННЫЕ!$CI1147),IF(MONTH(ДАННЫЕ!$F$1)=MONTH(ДАННЫЕ!$CI1147),111,11),1),0)&amp;"d"&amp;IF(ДАННЫЕ!$CJ1147&gt;0,IF(YEAR(ДАННЫЕ!$F$1)=YEAR(ДАННЫЕ!$CJ1147),IF(MONTH(ДАННЫЕ!$F$1)=MONTH(ДАННЫЕ!$CJ1147),111,11),1),0)&amp;"o"&amp;IF(ДАННЫЕ!$CK1147&gt;0,IF(MONTH(ДАННЫЕ!$F$1)=MONTH(ДАННЫЕ!$CK1147),111,11),0)&amp;"v"&amp;IF(ДАННЫЕ!$BE1147&gt;0,IF(MONTH(ДАННЫЕ!$F$1)=MONTH(ДАННЫЕ!$BE1147),111,11),0)</f>
        <v>g00f0c0s0i0h0p0d0o0v0</v>
      </c>
      <c r="P1147" s="15">
        <f t="shared" si="56"/>
        <v>0</v>
      </c>
      <c r="Q1147" s="15">
        <f>IF(ДАННЫЕ!$F$1&gt;ДАННЫЕ!$N1147,IF(YEAR(ДАННЫЕ!$F$1)=YEAR(ДАННЫЕ!M1147),1,0),0)</f>
        <v>0</v>
      </c>
      <c r="R1147" s="15">
        <f>IF(ДАННЫЕ!$F$1&gt;ДАННЫЕ!$N1147,IF(YEAR(ДАННЫЕ!$F$1)=YEAR(ДАННЫЕ!N1147),1,0),0)</f>
        <v>0</v>
      </c>
      <c r="S1147" s="15">
        <f>IF(ДАННЫЕ!$AA1147="2А",1,IF(ДАННЫЕ!$AA1147="2Б",2,IF(ДАННЫЕ!$AA1147="2В",3,IF(ДАННЫЕ!$AA1147=3,4,IF(ДАННЫЕ!$AA1147="4А",5,IF(ДАННЫЕ!$AA1147="4Б",6,IF(ДАННЫЕ!$AA1147="4В",7,IF(ДАННЫЕ!$AA1147=5,8,0))))))))</f>
        <v>0</v>
      </c>
      <c r="T1147" s="15">
        <f>IF(OR(ДАННЫЕ!$AC1147=2,ДАННЫЕ!$AD1147=2,ДАННЫЕ!$AE1147=2),2,IF(OR(ДАННЫЕ!$AC1147=1,ДАННЫЕ!$AD1147=1,ДАННЫЕ!$AE1147=1),1,0))</f>
        <v>0</v>
      </c>
    </row>
    <row r="1148" spans="1:20" x14ac:dyDescent="0.2">
      <c r="A1148" s="78">
        <f>IF(B1148&gt;0,IF(MONTH(ДАННЫЕ!$F$1)=MONTH(ДАННЫЕ!$B1148),1,0),0)</f>
        <v>0</v>
      </c>
      <c r="B1148" s="14">
        <f>IF(ДАННЫЕ!$B1148&gt;0,IF(YEAR(ДАННЫЕ!$F$1)=YEAR(ДАННЫЕ!$B1148),1,0),0)</f>
        <v>0</v>
      </c>
      <c r="C1148" s="14">
        <f>IF(ДАННЫЕ!$CM1148&gt;0,IF(YEAR(ДАННЫЕ!$F$1)=YEAR(ДАННЫЕ!$CM1148),1,0),0)</f>
        <v>0</v>
      </c>
      <c r="D1148" s="14">
        <f>IF(ДАННЫЕ!$CJ1148&gt;0,IF(ДАННЫЕ!$CL1148&gt;ДАННЫЕ!$F$1,1,IF(ДАННЫЕ!$CL1148&gt;0,0,1)),0)</f>
        <v>0</v>
      </c>
      <c r="E1148" s="43" t="str">
        <f ca="1">IF(ДАННЫЕ!$F$1&gt;0,IF(ДАННЫЕ!$G1148&gt;0,DATEDIF(ДАННЫЕ!$G1148,ДАННЫЕ!$F$1,"y"),""),IF(ДАННЫЕ!$G1148&gt;0,DATEDIF(ДАННЫЕ!$G1148,TODAY(),"y"),""))</f>
        <v/>
      </c>
      <c r="F1148" s="43" t="str">
        <f xml:space="preserve"> IF(ДАННЫЕ!$F1148="М",IF(E1148&gt;=18,IF(E1148&lt;60,1,""),""),"")&amp;IF(ДАННЫЕ!$F1148="Ж",IF(E1148&gt;=18,IF(E1148&lt;55,1,""),""),"")</f>
        <v/>
      </c>
      <c r="G1148" s="43" t="str">
        <f xml:space="preserve"> IF(ДАННЫЕ!$F1148="М",IF(E1148&gt;=60,2,""),"")&amp;IF(ДАННЫЕ!$F1148="Ж",IF(E1148&gt;=55,2,""),"")</f>
        <v/>
      </c>
      <c r="H1148" s="43" t="str">
        <f t="shared" ca="1" si="54"/>
        <v/>
      </c>
      <c r="I1148" s="43" t="str">
        <f t="shared" ca="1" si="55"/>
        <v>03</v>
      </c>
      <c r="J1148" s="28" t="str">
        <f ca="1">ДАННЫЕ!$F1148&amp;H1148&amp;I1148&amp;ДАННЫЕ!$I1148&amp;"m"&amp;IF(ДАННЫЕ!$I1148&gt;0,IF(ДАННЫЕ!$J1148&gt;0,0,1),"")&amp;"f"&amp;IF(ДАННЫЕ!$R1148&gt;0,IF(YEAR(ДАННЫЕ!$F$1)=YEAR(ДАННЫЕ!$R1148),1,0),0)&amp;"z"&amp;ДАННЫЕ!$R1148&amp;"p"&amp;ДАННЫЕ!$S1148&amp;"i"&amp;ДАННЫЕ!$T1148&amp;"h"&amp;ДАННЫЕ!$K1148&amp;"be"&amp;ДАННЫЕ!$BI1148&amp;"CD"&amp;IF(ДАННЫЕ!BF1148&gt;500,4,IF(ДАННЫЕ!BF1148&gt;350,3,IF(ДАННЫЕ!BF1148&gt;200,2,IF(ДАННЫЕ!BF1148&gt;0,1,0))))&amp;"g"&amp;B1148&amp;"d"&amp;H1148&amp;"l"&amp;ДАННЫЕ!AT1148&amp;"a"&amp;ДАННЫЕ!$V1148&amp;"v"&amp;R1148&amp;"k"&amp;ДАННЫЕ!$U1148&amp;"s"&amp;ДАННЫЕ!$Y1148&amp;"t"&amp;ДАННЫЕ!$X1148&amp;"b"&amp;IF(ДАННЫЕ!$Q1148&gt;1,1,0)&amp;"PP"&amp;ДАННЫЕ!Z1148&amp;"c"&amp;S1148&amp;"x"&amp;IF(ДАННЫЕ!$BY1148&gt;0,IF(YEAR(ДАННЫЕ!$F$1)=YEAR(ДАННЫЕ!$BY1148),1,0),0)&amp;"n"&amp;IF(ДАННЫЕ!$BZ1148&gt;0,IF(YEAR(ДАННЫЕ!$F$1)=YEAR(ДАННЫЕ!$BZ1148),1,0),0)&amp;"u"&amp;D1148&amp;"z"&amp;IF(ДАННЫЕ!$CL1148&gt;0,IF(YEAR(ДАННЫЕ!$F$1)&gt;YEAR(ДАННЫЕ!$CL1148),11,12),0)</f>
        <v>03mf0zpihbeCD0g0dlav0kstb0PPc0x0n0u0z0</v>
      </c>
      <c r="K1148" s="28" t="str">
        <f ca="1">ДАННЫЕ!$I1148&amp;"x"&amp;B1148&amp;"w"&amp;IF(T1148+ДАННЫЕ!AD1148+ДАННЫЕ!AE1148+ДАННЫЕ!AF1148+ДАННЫЕ!AG1148+ДАННЫЕ!AH1148+ДАННЫЕ!$AL1148+ДАННЫЕ!AI1148+ДАННЫЕ!AJ1148+ДАННЫЕ!AK1148+ДАННЫЕ!AP1148+ДАННЫЕ!AQ1148+ДАННЫЕ!AR1148+ДАННЫЕ!$AM1148+ДАННЫЕ!$AN1148+ДАННЫЕ!AS1148+ДАННЫЕ!AT1148&gt;0,1,0)&amp;IF(OR(T1148=2,ДАННЫЕ!AD1148=2,ДАННЫЕ!AE1148=2,ДАННЫЕ!AF1148=2,ДАННЫЕ!AG1148=2,ДАННЫЕ!AH1148=2,ДАННЫЕ!$AL1148=2,ДАННЫЕ!AI1148=2,ДАННЫЕ!AJ1148=2,ДАННЫЕ!AK1148=2,ДАННЫЕ!AP1148=2,ДАННЫЕ!AQ1148=2,ДАННЫЕ!AR1148=2,ДАННЫЕ!$AM1148=2,ДАННЫЕ!$AN1148=2,ДАННЫЕ!AS1148=2,ДАННЫЕ!AT1148=2),2,0)&amp;"t"&amp;IF(T1148&gt;0,"1"&amp;T1148,"00")&amp;"f"&amp;IF(ДАННЫЕ!$AC1148,"1"&amp;ДАННЫЕ!$AC1148,"00")&amp;"b"&amp;IF(ДАННЫЕ!$AD1148,"1"&amp;ДАННЫЕ!$AD1148,"00")&amp;"g"&amp;IF(ДАННЫЕ!$AF1148,"1"&amp;ДАННЫЕ!$AF1148,"00")&amp;"c"&amp;IF(ДАННЫЕ!$AG1148,"1"&amp;ДАННЫЕ!$AG1148,"00")&amp;"i"&amp;IF(ДАННЫЕ!$AH1148,"1"&amp;ДАННЫЕ!$AH1148,"00")&amp;"r"&amp;IF(ДАННЫЕ!$AL1148,"1"&amp;ДАННЫЕ!$AL1148,"00")&amp;"m"&amp;IF(ДАННЫЕ!$AI1148,"1"&amp;ДАННЫЕ!$AI1148,"00")&amp;"hS"&amp;IF(ДАННЫЕ!$AJ1148,"1"&amp;ДАННЫЕ!$AJ1148,"00")&amp;"hZ"&amp;IF(ДАННЫЕ!$AK1148,"1"&amp;ДАННЫЕ!$AK1148,"00")&amp;"p"&amp;IF(ДАННЫЕ!$AP1148,"1"&amp;ДАННЫЕ!$AP1148,"00")&amp;"k"&amp;IF(ДАННЫЕ!$AQ1148,"1"&amp;ДАННЫЕ!$AQ1148,"00")&amp;"z"&amp;IF(ДАННЫЕ!$AR1148,"1"&amp;ДАННЫЕ!$AR1148,"00")&amp;"j"&amp;IF(ДАННЫЕ!$AM1148,"1"&amp;ДАННЫЕ!$AM1148,"00")&amp;"n"&amp;IF(ДАННЫЕ!$AN1148,"1"&amp;ДАННЫЕ!$AN1148,"00")&amp;"E"&amp;ДАННЫЕ!BI1148&amp;"L"&amp;ДАННЫЕ!AO1148&amp;"h"&amp;IF(ДАННЫЕ!$AU1148&gt;0,1,0)&amp;"v"&amp;IF(ДАННЫЕ!$AW1148&gt;0,1,0)&amp;"a"&amp;IF(ДАННЫЕ!$AS1148,"1"&amp;ДАННЫЕ!$AS1148,"00")&amp;"s"&amp;IF(ДАННЫЕ!$AT1148,"1"&amp;ДАННЫЕ!$AT1148,"00")&amp;"u"&amp;IF(ДАННЫЕ!$CJ1148&gt;0,1,0)&amp;"y"&amp;B1148&amp;"d"&amp;H1148&amp;"e"&amp;F1148&amp;G1148</f>
        <v>x0w00t00f00b00g00c00i00r00m00hS00hZ00p00k00z00j00n00ELh0v0a00s00u0y0de</v>
      </c>
      <c r="L1148" s="28" t="str">
        <f ca="1">ДАННЫЕ!$I1148&amp;"VN"&amp;IF(ДАННЫЕ!AW1148&gt;0,11,10)&amp;"CD"&amp;IF(ДАННЫЕ!BF1148&gt;500,16,IF(ДАННЫЕ!BF1148&gt;350,15,IF(ДАННЫЕ!BF1148&gt;=200,14,IF(ДАННЫЕ!BF1148&gt;=100,13,IF(ДАННЫЕ!BF1148&gt;=50,12,IF(ДАННЫЕ!BF1148&gt;0,11,10))))))&amp;"AR"&amp;IF(ДАННЫЕ!BX1148&gt;0,1,0)&amp;"GD"&amp;B1148&amp;"VV"&amp;IF(E1148&gt;=5,IF(E1148&lt;18,1,0),0)</f>
        <v>VN10CD10AR0GD0VV0</v>
      </c>
      <c r="M1148" s="28" t="str">
        <f>ДАННЫЕ!$I1148&amp;"b"&amp;ДАННЫЕ!$BI1148&amp;"r"&amp;ДАННЫЕ!$BJ1148&amp;"CD"&amp;IF(ДАННЫЕ!BF1148&gt;0,IF(ДАННЫЕ!BF1148&lt;200,1,IF(ДАННЫЕ!BF1148&lt;350,2,3)),0)&amp;"h"&amp;IF(ДАННЫЕ!$BK1148+ДАННЫЕ!$BL1148+ДАННЫЕ!$BM1148&gt;0,1,0)&amp;"x"&amp;ДАННЫЕ!$BK1148&amp;"y"&amp;ДАННЫЕ!$BL1148&amp;"z"&amp;ДАННЫЕ!$BM1148&amp;"c"&amp;IF(ДАННЫЕ!$BK1148+ДАННЫЕ!$BL1148+ДАННЫЕ!$BM1148=3,1,0)&amp;"a"&amp;IF(ДАННЫЕ!$BQ1148+ДАННЫЕ!$BR1148&gt;0,1,0)&amp;"d"&amp;ДАННЫЕ!$BQ1148&amp;"v"&amp;ДАННЫЕ!$BR1148&amp;"p"&amp;ДАННЫЕ!$BS1148&amp;"n"&amp;ДАННЫЕ!$BU1148&amp;"t"&amp;ДАННЫЕ!$BV1148&amp;"o"&amp;ДАННЫЕ!$BT1148&amp;"l"&amp;IF(ДАННЫЕ!$BN1148&gt;0,1,0)&amp;ДАННЫЕ!$BN1148&amp;"g"&amp;ДАННЫЕ!$BO1148&amp;"s"&amp;ДАННЫЕ!$BP1148&amp;"DZ"&amp;IF(ДАННЫЕ!B1148-ДАННЫЕ!G1148 &lt; 60,IF(ДАННЫЕ!B1148-ДАННЫЕ!G1148 &gt;= 0,1,0),0)&amp;"u"&amp;IF(ДАННЫЕ!$CJ1148&gt;0,1,0)</f>
        <v>brCD0h0xyzc0a0dvpntol0gsDZ1u0</v>
      </c>
      <c r="N1148" s="28" t="str">
        <f ca="1">ДАННЫЕ!$F1148&amp;ДАННЫЕ!$I1148&amp;"g"&amp;B1148&amp;"cf"&amp;D1148&amp;"a"&amp;IF(ДАННЫЕ!$BX1148&gt;0,1,0)&amp;IF(ДАННЫЕ!$BF1148&gt;500,1,IF(ДАННЫЕ!$BF1148&gt;350,2,IF(ДАННЫЕ!$BF1148&gt;=200,3,IF(ДАННЫЕ!$BF1148&gt;=100,4,IF(ДАННЫЕ!$BF1148&gt;=50,5,IF(ДАННЫЕ!$BF1148&lt;50,6,0))))))&amp;"AR"&amp;IF(DATEDIF(ДАННЫЕ!$BX1148,ДАННЫЕ!$F$1,"y")&gt;1,1,0)&amp;"VG"&amp;IF(ДАННЫЕ!$BH1148="0",1,0)&amp;"o"&amp;IF(T1148+ДАННЫЕ!$AF1148+ДАННЫЕ!$AG1148+ДАННЫЕ!$AH1148+ДАННЫЕ!$AI1148+ДАННЫЕ!$AJ1148+ДАННЫЕ!$AP1148+ДАННЫЕ!$AQ1148+ДАННЫЕ!$AR1148+ДАННЫЕ!$AU1148+ДАННЫЕ!$AW1148+ДАННЫЕ!$AS1148+ДАННЫЕ!$AT1148&gt;0,1,0)&amp;"x"&amp;ДАННЫЕ!$AG1148&amp;"p"&amp;IF(ДАННЫЕ!$BY1148&gt;0,1,0)&amp;"v"&amp;IF(ДАННЫЕ!$BZ1148&gt;0,1,0)&amp;"n"&amp;ДАННЫЕ!$CA1148&amp;"t"&amp;ДАННЫЕ!$AY1148&amp;"k"&amp;ДАННЫЕ!$CB1148&amp;"q"&amp;ДАННЫЕ!$CC1148&amp;"w"&amp;ДАННЫЕ!$CD1148&amp;"e"&amp;ДАННЫЕ!$CE1148&amp;"m"&amp;ДАННЫЕ!$CF1148&amp;"c"&amp;ДАННЫЕ!$CG1148&amp;"z"&amp;ДАННЫЕ!$CH1148&amp;"d"&amp;IF(H1148=4,1,0)&amp;"s"&amp;IF(ДАННЫЕ!$J1148=1,0,1)&amp;"u"&amp;IF(ДАННЫЕ!$CJ1148&gt;0,1,0)</f>
        <v>g0cf0a06AR1VG0o0xp0v0ntkqwemczd0s1u0</v>
      </c>
      <c r="O1148" s="28" t="str">
        <f>ДАННЫЕ!$I1148&amp;"g"&amp;B1148&amp;A1148&amp;"f"&amp;P1148&amp;"c"&amp;IF(ДАННЫЕ!$U1148&gt;0,1,0)&amp;"s"&amp;IF(ДАННЫЕ!$Q1148&gt;0,IF(YEAR(ДАННЫЕ!$F$1)=YEAR(ДАННЫЕ!$Q1148),IF(MONTH(ДАННЫЕ!$F$1)=MONTH(ДАННЫЕ!$Q1148),111,11),1),0)&amp;"i"&amp;IF(ДАННЫЕ!$R1148+ДАННЫЕ!$S1148+ДАННЫЕ!$T1148=0,0,1)&amp;"h"&amp;IF(ДАННЫЕ!$P1148&gt;0,1,0)&amp;"p"&amp;IF(ДАННЫЕ!$CI1148&gt;0,IF(YEAR(ДАННЫЕ!$F$1)=YEAR(ДАННЫЕ!$CI1148),IF(MONTH(ДАННЫЕ!$F$1)=MONTH(ДАННЫЕ!$CI1148),111,11),1),0)&amp;"d"&amp;IF(ДАННЫЕ!$CJ1148&gt;0,IF(YEAR(ДАННЫЕ!$F$1)=YEAR(ДАННЫЕ!$CJ1148),IF(MONTH(ДАННЫЕ!$F$1)=MONTH(ДАННЫЕ!$CJ1148),111,11),1),0)&amp;"o"&amp;IF(ДАННЫЕ!$CK1148&gt;0,IF(MONTH(ДАННЫЕ!$F$1)=MONTH(ДАННЫЕ!$CK1148),111,11),0)&amp;"v"&amp;IF(ДАННЫЕ!$BE1148&gt;0,IF(MONTH(ДАННЫЕ!$F$1)=MONTH(ДАННЫЕ!$BE1148),111,11),0)</f>
        <v>g00f0c0s0i0h0p0d0o0v0</v>
      </c>
      <c r="P1148" s="15">
        <f t="shared" si="56"/>
        <v>0</v>
      </c>
      <c r="Q1148" s="15">
        <f>IF(ДАННЫЕ!$F$1&gt;ДАННЫЕ!$N1148,IF(YEAR(ДАННЫЕ!$F$1)=YEAR(ДАННЫЕ!M1148),1,0),0)</f>
        <v>0</v>
      </c>
      <c r="R1148" s="15">
        <f>IF(ДАННЫЕ!$F$1&gt;ДАННЫЕ!$N1148,IF(YEAR(ДАННЫЕ!$F$1)=YEAR(ДАННЫЕ!N1148),1,0),0)</f>
        <v>0</v>
      </c>
      <c r="S1148" s="15">
        <f>IF(ДАННЫЕ!$AA1148="2А",1,IF(ДАННЫЕ!$AA1148="2Б",2,IF(ДАННЫЕ!$AA1148="2В",3,IF(ДАННЫЕ!$AA1148=3,4,IF(ДАННЫЕ!$AA1148="4А",5,IF(ДАННЫЕ!$AA1148="4Б",6,IF(ДАННЫЕ!$AA1148="4В",7,IF(ДАННЫЕ!$AA1148=5,8,0))))))))</f>
        <v>0</v>
      </c>
      <c r="T1148" s="15">
        <f>IF(OR(ДАННЫЕ!$AC1148=2,ДАННЫЕ!$AD1148=2,ДАННЫЕ!$AE1148=2),2,IF(OR(ДАННЫЕ!$AC1148=1,ДАННЫЕ!$AD1148=1,ДАННЫЕ!$AE1148=1),1,0))</f>
        <v>0</v>
      </c>
    </row>
    <row r="1149" spans="1:20" x14ac:dyDescent="0.2">
      <c r="A1149" s="78">
        <f>IF(B1149&gt;0,IF(MONTH(ДАННЫЕ!$F$1)=MONTH(ДАННЫЕ!$B1149),1,0),0)</f>
        <v>0</v>
      </c>
      <c r="B1149" s="14">
        <f>IF(ДАННЫЕ!$B1149&gt;0,IF(YEAR(ДАННЫЕ!$F$1)=YEAR(ДАННЫЕ!$B1149),1,0),0)</f>
        <v>0</v>
      </c>
      <c r="C1149" s="14">
        <f>IF(ДАННЫЕ!$CM1149&gt;0,IF(YEAR(ДАННЫЕ!$F$1)=YEAR(ДАННЫЕ!$CM1149),1,0),0)</f>
        <v>0</v>
      </c>
      <c r="D1149" s="14">
        <f>IF(ДАННЫЕ!$CJ1149&gt;0,IF(ДАННЫЕ!$CL1149&gt;ДАННЫЕ!$F$1,1,IF(ДАННЫЕ!$CL1149&gt;0,0,1)),0)</f>
        <v>0</v>
      </c>
      <c r="E1149" s="43" t="str">
        <f ca="1">IF(ДАННЫЕ!$F$1&gt;0,IF(ДАННЫЕ!$G1149&gt;0,DATEDIF(ДАННЫЕ!$G1149,ДАННЫЕ!$F$1,"y"),""),IF(ДАННЫЕ!$G1149&gt;0,DATEDIF(ДАННЫЕ!$G1149,TODAY(),"y"),""))</f>
        <v/>
      </c>
      <c r="F1149" s="43" t="str">
        <f xml:space="preserve"> IF(ДАННЫЕ!$F1149="М",IF(E1149&gt;=18,IF(E1149&lt;60,1,""),""),"")&amp;IF(ДАННЫЕ!$F1149="Ж",IF(E1149&gt;=18,IF(E1149&lt;55,1,""),""),"")</f>
        <v/>
      </c>
      <c r="G1149" s="43" t="str">
        <f xml:space="preserve"> IF(ДАННЫЕ!$F1149="М",IF(E1149&gt;=60,2,""),"")&amp;IF(ДАННЫЕ!$F1149="Ж",IF(E1149&gt;=55,2,""),"")</f>
        <v/>
      </c>
      <c r="H1149" s="43" t="str">
        <f t="shared" ca="1" si="54"/>
        <v/>
      </c>
      <c r="I1149" s="43" t="str">
        <f t="shared" ca="1" si="55"/>
        <v>03</v>
      </c>
      <c r="J1149" s="28" t="str">
        <f ca="1">ДАННЫЕ!$F1149&amp;H1149&amp;I1149&amp;ДАННЫЕ!$I1149&amp;"m"&amp;IF(ДАННЫЕ!$I1149&gt;0,IF(ДАННЫЕ!$J1149&gt;0,0,1),"")&amp;"f"&amp;IF(ДАННЫЕ!$R1149&gt;0,IF(YEAR(ДАННЫЕ!$F$1)=YEAR(ДАННЫЕ!$R1149),1,0),0)&amp;"z"&amp;ДАННЫЕ!$R1149&amp;"p"&amp;ДАННЫЕ!$S1149&amp;"i"&amp;ДАННЫЕ!$T1149&amp;"h"&amp;ДАННЫЕ!$K1149&amp;"be"&amp;ДАННЫЕ!$BI1149&amp;"CD"&amp;IF(ДАННЫЕ!BF1149&gt;500,4,IF(ДАННЫЕ!BF1149&gt;350,3,IF(ДАННЫЕ!BF1149&gt;200,2,IF(ДАННЫЕ!BF1149&gt;0,1,0))))&amp;"g"&amp;B1149&amp;"d"&amp;H1149&amp;"l"&amp;ДАННЫЕ!AT1149&amp;"a"&amp;ДАННЫЕ!$V1149&amp;"v"&amp;R1149&amp;"k"&amp;ДАННЫЕ!$U1149&amp;"s"&amp;ДАННЫЕ!$Y1149&amp;"t"&amp;ДАННЫЕ!$X1149&amp;"b"&amp;IF(ДАННЫЕ!$Q1149&gt;1,1,0)&amp;"PP"&amp;ДАННЫЕ!Z1149&amp;"c"&amp;S1149&amp;"x"&amp;IF(ДАННЫЕ!$BY1149&gt;0,IF(YEAR(ДАННЫЕ!$F$1)=YEAR(ДАННЫЕ!$BY1149),1,0),0)&amp;"n"&amp;IF(ДАННЫЕ!$BZ1149&gt;0,IF(YEAR(ДАННЫЕ!$F$1)=YEAR(ДАННЫЕ!$BZ1149),1,0),0)&amp;"u"&amp;D1149&amp;"z"&amp;IF(ДАННЫЕ!$CL1149&gt;0,IF(YEAR(ДАННЫЕ!$F$1)&gt;YEAR(ДАННЫЕ!$CL1149),11,12),0)</f>
        <v>03mf0zpihbeCD0g0dlav0kstb0PPc0x0n0u0z0</v>
      </c>
      <c r="K1149" s="28" t="str">
        <f ca="1">ДАННЫЕ!$I1149&amp;"x"&amp;B1149&amp;"w"&amp;IF(T1149+ДАННЫЕ!AD1149+ДАННЫЕ!AE1149+ДАННЫЕ!AF1149+ДАННЫЕ!AG1149+ДАННЫЕ!AH1149+ДАННЫЕ!$AL1149+ДАННЫЕ!AI1149+ДАННЫЕ!AJ1149+ДАННЫЕ!AK1149+ДАННЫЕ!AP1149+ДАННЫЕ!AQ1149+ДАННЫЕ!AR1149+ДАННЫЕ!$AM1149+ДАННЫЕ!$AN1149+ДАННЫЕ!AS1149+ДАННЫЕ!AT1149&gt;0,1,0)&amp;IF(OR(T1149=2,ДАННЫЕ!AD1149=2,ДАННЫЕ!AE1149=2,ДАННЫЕ!AF1149=2,ДАННЫЕ!AG1149=2,ДАННЫЕ!AH1149=2,ДАННЫЕ!$AL1149=2,ДАННЫЕ!AI1149=2,ДАННЫЕ!AJ1149=2,ДАННЫЕ!AK1149=2,ДАННЫЕ!AP1149=2,ДАННЫЕ!AQ1149=2,ДАННЫЕ!AR1149=2,ДАННЫЕ!$AM1149=2,ДАННЫЕ!$AN1149=2,ДАННЫЕ!AS1149=2,ДАННЫЕ!AT1149=2),2,0)&amp;"t"&amp;IF(T1149&gt;0,"1"&amp;T1149,"00")&amp;"f"&amp;IF(ДАННЫЕ!$AC1149,"1"&amp;ДАННЫЕ!$AC1149,"00")&amp;"b"&amp;IF(ДАННЫЕ!$AD1149,"1"&amp;ДАННЫЕ!$AD1149,"00")&amp;"g"&amp;IF(ДАННЫЕ!$AF1149,"1"&amp;ДАННЫЕ!$AF1149,"00")&amp;"c"&amp;IF(ДАННЫЕ!$AG1149,"1"&amp;ДАННЫЕ!$AG1149,"00")&amp;"i"&amp;IF(ДАННЫЕ!$AH1149,"1"&amp;ДАННЫЕ!$AH1149,"00")&amp;"r"&amp;IF(ДАННЫЕ!$AL1149,"1"&amp;ДАННЫЕ!$AL1149,"00")&amp;"m"&amp;IF(ДАННЫЕ!$AI1149,"1"&amp;ДАННЫЕ!$AI1149,"00")&amp;"hS"&amp;IF(ДАННЫЕ!$AJ1149,"1"&amp;ДАННЫЕ!$AJ1149,"00")&amp;"hZ"&amp;IF(ДАННЫЕ!$AK1149,"1"&amp;ДАННЫЕ!$AK1149,"00")&amp;"p"&amp;IF(ДАННЫЕ!$AP1149,"1"&amp;ДАННЫЕ!$AP1149,"00")&amp;"k"&amp;IF(ДАННЫЕ!$AQ1149,"1"&amp;ДАННЫЕ!$AQ1149,"00")&amp;"z"&amp;IF(ДАННЫЕ!$AR1149,"1"&amp;ДАННЫЕ!$AR1149,"00")&amp;"j"&amp;IF(ДАННЫЕ!$AM1149,"1"&amp;ДАННЫЕ!$AM1149,"00")&amp;"n"&amp;IF(ДАННЫЕ!$AN1149,"1"&amp;ДАННЫЕ!$AN1149,"00")&amp;"E"&amp;ДАННЫЕ!BI1149&amp;"L"&amp;ДАННЫЕ!AO1149&amp;"h"&amp;IF(ДАННЫЕ!$AU1149&gt;0,1,0)&amp;"v"&amp;IF(ДАННЫЕ!$AW1149&gt;0,1,0)&amp;"a"&amp;IF(ДАННЫЕ!$AS1149,"1"&amp;ДАННЫЕ!$AS1149,"00")&amp;"s"&amp;IF(ДАННЫЕ!$AT1149,"1"&amp;ДАННЫЕ!$AT1149,"00")&amp;"u"&amp;IF(ДАННЫЕ!$CJ1149&gt;0,1,0)&amp;"y"&amp;B1149&amp;"d"&amp;H1149&amp;"e"&amp;F1149&amp;G1149</f>
        <v>x0w00t00f00b00g00c00i00r00m00hS00hZ00p00k00z00j00n00ELh0v0a00s00u0y0de</v>
      </c>
      <c r="L1149" s="28" t="str">
        <f ca="1">ДАННЫЕ!$I1149&amp;"VN"&amp;IF(ДАННЫЕ!AW1149&gt;0,11,10)&amp;"CD"&amp;IF(ДАННЫЕ!BF1149&gt;500,16,IF(ДАННЫЕ!BF1149&gt;350,15,IF(ДАННЫЕ!BF1149&gt;=200,14,IF(ДАННЫЕ!BF1149&gt;=100,13,IF(ДАННЫЕ!BF1149&gt;=50,12,IF(ДАННЫЕ!BF1149&gt;0,11,10))))))&amp;"AR"&amp;IF(ДАННЫЕ!BX1149&gt;0,1,0)&amp;"GD"&amp;B1149&amp;"VV"&amp;IF(E1149&gt;=5,IF(E1149&lt;18,1,0),0)</f>
        <v>VN10CD10AR0GD0VV0</v>
      </c>
      <c r="M1149" s="28" t="str">
        <f>ДАННЫЕ!$I1149&amp;"b"&amp;ДАННЫЕ!$BI1149&amp;"r"&amp;ДАННЫЕ!$BJ1149&amp;"CD"&amp;IF(ДАННЫЕ!BF1149&gt;0,IF(ДАННЫЕ!BF1149&lt;200,1,IF(ДАННЫЕ!BF1149&lt;350,2,3)),0)&amp;"h"&amp;IF(ДАННЫЕ!$BK1149+ДАННЫЕ!$BL1149+ДАННЫЕ!$BM1149&gt;0,1,0)&amp;"x"&amp;ДАННЫЕ!$BK1149&amp;"y"&amp;ДАННЫЕ!$BL1149&amp;"z"&amp;ДАННЫЕ!$BM1149&amp;"c"&amp;IF(ДАННЫЕ!$BK1149+ДАННЫЕ!$BL1149+ДАННЫЕ!$BM1149=3,1,0)&amp;"a"&amp;IF(ДАННЫЕ!$BQ1149+ДАННЫЕ!$BR1149&gt;0,1,0)&amp;"d"&amp;ДАННЫЕ!$BQ1149&amp;"v"&amp;ДАННЫЕ!$BR1149&amp;"p"&amp;ДАННЫЕ!$BS1149&amp;"n"&amp;ДАННЫЕ!$BU1149&amp;"t"&amp;ДАННЫЕ!$BV1149&amp;"o"&amp;ДАННЫЕ!$BT1149&amp;"l"&amp;IF(ДАННЫЕ!$BN1149&gt;0,1,0)&amp;ДАННЫЕ!$BN1149&amp;"g"&amp;ДАННЫЕ!$BO1149&amp;"s"&amp;ДАННЫЕ!$BP1149&amp;"DZ"&amp;IF(ДАННЫЕ!B1149-ДАННЫЕ!G1149 &lt; 60,IF(ДАННЫЕ!B1149-ДАННЫЕ!G1149 &gt;= 0,1,0),0)&amp;"u"&amp;IF(ДАННЫЕ!$CJ1149&gt;0,1,0)</f>
        <v>brCD0h0xyzc0a0dvpntol0gsDZ1u0</v>
      </c>
      <c r="N1149" s="28" t="str">
        <f ca="1">ДАННЫЕ!$F1149&amp;ДАННЫЕ!$I1149&amp;"g"&amp;B1149&amp;"cf"&amp;D1149&amp;"a"&amp;IF(ДАННЫЕ!$BX1149&gt;0,1,0)&amp;IF(ДАННЫЕ!$BF1149&gt;500,1,IF(ДАННЫЕ!$BF1149&gt;350,2,IF(ДАННЫЕ!$BF1149&gt;=200,3,IF(ДАННЫЕ!$BF1149&gt;=100,4,IF(ДАННЫЕ!$BF1149&gt;=50,5,IF(ДАННЫЕ!$BF1149&lt;50,6,0))))))&amp;"AR"&amp;IF(DATEDIF(ДАННЫЕ!$BX1149,ДАННЫЕ!$F$1,"y")&gt;1,1,0)&amp;"VG"&amp;IF(ДАННЫЕ!$BH1149="0",1,0)&amp;"o"&amp;IF(T1149+ДАННЫЕ!$AF1149+ДАННЫЕ!$AG1149+ДАННЫЕ!$AH1149+ДАННЫЕ!$AI1149+ДАННЫЕ!$AJ1149+ДАННЫЕ!$AP1149+ДАННЫЕ!$AQ1149+ДАННЫЕ!$AR1149+ДАННЫЕ!$AU1149+ДАННЫЕ!$AW1149+ДАННЫЕ!$AS1149+ДАННЫЕ!$AT1149&gt;0,1,0)&amp;"x"&amp;ДАННЫЕ!$AG1149&amp;"p"&amp;IF(ДАННЫЕ!$BY1149&gt;0,1,0)&amp;"v"&amp;IF(ДАННЫЕ!$BZ1149&gt;0,1,0)&amp;"n"&amp;ДАННЫЕ!$CA1149&amp;"t"&amp;ДАННЫЕ!$AY1149&amp;"k"&amp;ДАННЫЕ!$CB1149&amp;"q"&amp;ДАННЫЕ!$CC1149&amp;"w"&amp;ДАННЫЕ!$CD1149&amp;"e"&amp;ДАННЫЕ!$CE1149&amp;"m"&amp;ДАННЫЕ!$CF1149&amp;"c"&amp;ДАННЫЕ!$CG1149&amp;"z"&amp;ДАННЫЕ!$CH1149&amp;"d"&amp;IF(H1149=4,1,0)&amp;"s"&amp;IF(ДАННЫЕ!$J1149=1,0,1)&amp;"u"&amp;IF(ДАННЫЕ!$CJ1149&gt;0,1,0)</f>
        <v>g0cf0a06AR1VG0o0xp0v0ntkqwemczd0s1u0</v>
      </c>
      <c r="O1149" s="28" t="str">
        <f>ДАННЫЕ!$I1149&amp;"g"&amp;B1149&amp;A1149&amp;"f"&amp;P1149&amp;"c"&amp;IF(ДАННЫЕ!$U1149&gt;0,1,0)&amp;"s"&amp;IF(ДАННЫЕ!$Q1149&gt;0,IF(YEAR(ДАННЫЕ!$F$1)=YEAR(ДАННЫЕ!$Q1149),IF(MONTH(ДАННЫЕ!$F$1)=MONTH(ДАННЫЕ!$Q1149),111,11),1),0)&amp;"i"&amp;IF(ДАННЫЕ!$R1149+ДАННЫЕ!$S1149+ДАННЫЕ!$T1149=0,0,1)&amp;"h"&amp;IF(ДАННЫЕ!$P1149&gt;0,1,0)&amp;"p"&amp;IF(ДАННЫЕ!$CI1149&gt;0,IF(YEAR(ДАННЫЕ!$F$1)=YEAR(ДАННЫЕ!$CI1149),IF(MONTH(ДАННЫЕ!$F$1)=MONTH(ДАННЫЕ!$CI1149),111,11),1),0)&amp;"d"&amp;IF(ДАННЫЕ!$CJ1149&gt;0,IF(YEAR(ДАННЫЕ!$F$1)=YEAR(ДАННЫЕ!$CJ1149),IF(MONTH(ДАННЫЕ!$F$1)=MONTH(ДАННЫЕ!$CJ1149),111,11),1),0)&amp;"o"&amp;IF(ДАННЫЕ!$CK1149&gt;0,IF(MONTH(ДАННЫЕ!$F$1)=MONTH(ДАННЫЕ!$CK1149),111,11),0)&amp;"v"&amp;IF(ДАННЫЕ!$BE1149&gt;0,IF(MONTH(ДАННЫЕ!$F$1)=MONTH(ДАННЫЕ!$BE1149),111,11),0)</f>
        <v>g00f0c0s0i0h0p0d0o0v0</v>
      </c>
      <c r="P1149" s="15">
        <f t="shared" si="56"/>
        <v>0</v>
      </c>
      <c r="Q1149" s="15">
        <f>IF(ДАННЫЕ!$F$1&gt;ДАННЫЕ!$N1149,IF(YEAR(ДАННЫЕ!$F$1)=YEAR(ДАННЫЕ!M1149),1,0),0)</f>
        <v>0</v>
      </c>
      <c r="R1149" s="15">
        <f>IF(ДАННЫЕ!$F$1&gt;ДАННЫЕ!$N1149,IF(YEAR(ДАННЫЕ!$F$1)=YEAR(ДАННЫЕ!N1149),1,0),0)</f>
        <v>0</v>
      </c>
      <c r="S1149" s="15">
        <f>IF(ДАННЫЕ!$AA1149="2А",1,IF(ДАННЫЕ!$AA1149="2Б",2,IF(ДАННЫЕ!$AA1149="2В",3,IF(ДАННЫЕ!$AA1149=3,4,IF(ДАННЫЕ!$AA1149="4А",5,IF(ДАННЫЕ!$AA1149="4Б",6,IF(ДАННЫЕ!$AA1149="4В",7,IF(ДАННЫЕ!$AA1149=5,8,0))))))))</f>
        <v>0</v>
      </c>
      <c r="T1149" s="15">
        <f>IF(OR(ДАННЫЕ!$AC1149=2,ДАННЫЕ!$AD1149=2,ДАННЫЕ!$AE1149=2),2,IF(OR(ДАННЫЕ!$AC1149=1,ДАННЫЕ!$AD1149=1,ДАННЫЕ!$AE1149=1),1,0))</f>
        <v>0</v>
      </c>
    </row>
    <row r="1150" spans="1:20" x14ac:dyDescent="0.2">
      <c r="A1150" s="78">
        <f>IF(B1150&gt;0,IF(MONTH(ДАННЫЕ!$F$1)=MONTH(ДАННЫЕ!$B1150),1,0),0)</f>
        <v>0</v>
      </c>
      <c r="B1150" s="14">
        <f>IF(ДАННЫЕ!$B1150&gt;0,IF(YEAR(ДАННЫЕ!$F$1)=YEAR(ДАННЫЕ!$B1150),1,0),0)</f>
        <v>0</v>
      </c>
      <c r="C1150" s="14">
        <f>IF(ДАННЫЕ!$CM1150&gt;0,IF(YEAR(ДАННЫЕ!$F$1)=YEAR(ДАННЫЕ!$CM1150),1,0),0)</f>
        <v>0</v>
      </c>
      <c r="D1150" s="14">
        <f>IF(ДАННЫЕ!$CJ1150&gt;0,IF(ДАННЫЕ!$CL1150&gt;ДАННЫЕ!$F$1,1,IF(ДАННЫЕ!$CL1150&gt;0,0,1)),0)</f>
        <v>0</v>
      </c>
      <c r="E1150" s="43" t="str">
        <f ca="1">IF(ДАННЫЕ!$F$1&gt;0,IF(ДАННЫЕ!$G1150&gt;0,DATEDIF(ДАННЫЕ!$G1150,ДАННЫЕ!$F$1,"y"),""),IF(ДАННЫЕ!$G1150&gt;0,DATEDIF(ДАННЫЕ!$G1150,TODAY(),"y"),""))</f>
        <v/>
      </c>
      <c r="F1150" s="43" t="str">
        <f xml:space="preserve"> IF(ДАННЫЕ!$F1150="М",IF(E1150&gt;=18,IF(E1150&lt;60,1,""),""),"")&amp;IF(ДАННЫЕ!$F1150="Ж",IF(E1150&gt;=18,IF(E1150&lt;55,1,""),""),"")</f>
        <v/>
      </c>
      <c r="G1150" s="43" t="str">
        <f xml:space="preserve"> IF(ДАННЫЕ!$F1150="М",IF(E1150&gt;=60,2,""),"")&amp;IF(ДАННЫЕ!$F1150="Ж",IF(E1150&gt;=55,2,""),"")</f>
        <v/>
      </c>
      <c r="H1150" s="43" t="str">
        <f t="shared" ca="1" si="54"/>
        <v/>
      </c>
      <c r="I1150" s="43" t="str">
        <f t="shared" ca="1" si="55"/>
        <v>03</v>
      </c>
      <c r="J1150" s="28" t="str">
        <f ca="1">ДАННЫЕ!$F1150&amp;H1150&amp;I1150&amp;ДАННЫЕ!$I1150&amp;"m"&amp;IF(ДАННЫЕ!$I1150&gt;0,IF(ДАННЫЕ!$J1150&gt;0,0,1),"")&amp;"f"&amp;IF(ДАННЫЕ!$R1150&gt;0,IF(YEAR(ДАННЫЕ!$F$1)=YEAR(ДАННЫЕ!$R1150),1,0),0)&amp;"z"&amp;ДАННЫЕ!$R1150&amp;"p"&amp;ДАННЫЕ!$S1150&amp;"i"&amp;ДАННЫЕ!$T1150&amp;"h"&amp;ДАННЫЕ!$K1150&amp;"be"&amp;ДАННЫЕ!$BI1150&amp;"CD"&amp;IF(ДАННЫЕ!BF1150&gt;500,4,IF(ДАННЫЕ!BF1150&gt;350,3,IF(ДАННЫЕ!BF1150&gt;200,2,IF(ДАННЫЕ!BF1150&gt;0,1,0))))&amp;"g"&amp;B1150&amp;"d"&amp;H1150&amp;"l"&amp;ДАННЫЕ!AT1150&amp;"a"&amp;ДАННЫЕ!$V1150&amp;"v"&amp;R1150&amp;"k"&amp;ДАННЫЕ!$U1150&amp;"s"&amp;ДАННЫЕ!$Y1150&amp;"t"&amp;ДАННЫЕ!$X1150&amp;"b"&amp;IF(ДАННЫЕ!$Q1150&gt;1,1,0)&amp;"PP"&amp;ДАННЫЕ!Z1150&amp;"c"&amp;S1150&amp;"x"&amp;IF(ДАННЫЕ!$BY1150&gt;0,IF(YEAR(ДАННЫЕ!$F$1)=YEAR(ДАННЫЕ!$BY1150),1,0),0)&amp;"n"&amp;IF(ДАННЫЕ!$BZ1150&gt;0,IF(YEAR(ДАННЫЕ!$F$1)=YEAR(ДАННЫЕ!$BZ1150),1,0),0)&amp;"u"&amp;D1150&amp;"z"&amp;IF(ДАННЫЕ!$CL1150&gt;0,IF(YEAR(ДАННЫЕ!$F$1)&gt;YEAR(ДАННЫЕ!$CL1150),11,12),0)</f>
        <v>03mf0zpihbeCD0g0dlav0kstb0PPc0x0n0u0z0</v>
      </c>
      <c r="K1150" s="28" t="str">
        <f ca="1">ДАННЫЕ!$I1150&amp;"x"&amp;B1150&amp;"w"&amp;IF(T1150+ДАННЫЕ!AD1150+ДАННЫЕ!AE1150+ДАННЫЕ!AF1150+ДАННЫЕ!AG1150+ДАННЫЕ!AH1150+ДАННЫЕ!$AL1150+ДАННЫЕ!AI1150+ДАННЫЕ!AJ1150+ДАННЫЕ!AK1150+ДАННЫЕ!AP1150+ДАННЫЕ!AQ1150+ДАННЫЕ!AR1150+ДАННЫЕ!$AM1150+ДАННЫЕ!$AN1150+ДАННЫЕ!AS1150+ДАННЫЕ!AT1150&gt;0,1,0)&amp;IF(OR(T1150=2,ДАННЫЕ!AD1150=2,ДАННЫЕ!AE1150=2,ДАННЫЕ!AF1150=2,ДАННЫЕ!AG1150=2,ДАННЫЕ!AH1150=2,ДАННЫЕ!$AL1150=2,ДАННЫЕ!AI1150=2,ДАННЫЕ!AJ1150=2,ДАННЫЕ!AK1150=2,ДАННЫЕ!AP1150=2,ДАННЫЕ!AQ1150=2,ДАННЫЕ!AR1150=2,ДАННЫЕ!$AM1150=2,ДАННЫЕ!$AN1150=2,ДАННЫЕ!AS1150=2,ДАННЫЕ!AT1150=2),2,0)&amp;"t"&amp;IF(T1150&gt;0,"1"&amp;T1150,"00")&amp;"f"&amp;IF(ДАННЫЕ!$AC1150,"1"&amp;ДАННЫЕ!$AC1150,"00")&amp;"b"&amp;IF(ДАННЫЕ!$AD1150,"1"&amp;ДАННЫЕ!$AD1150,"00")&amp;"g"&amp;IF(ДАННЫЕ!$AF1150,"1"&amp;ДАННЫЕ!$AF1150,"00")&amp;"c"&amp;IF(ДАННЫЕ!$AG1150,"1"&amp;ДАННЫЕ!$AG1150,"00")&amp;"i"&amp;IF(ДАННЫЕ!$AH1150,"1"&amp;ДАННЫЕ!$AH1150,"00")&amp;"r"&amp;IF(ДАННЫЕ!$AL1150,"1"&amp;ДАННЫЕ!$AL1150,"00")&amp;"m"&amp;IF(ДАННЫЕ!$AI1150,"1"&amp;ДАННЫЕ!$AI1150,"00")&amp;"hS"&amp;IF(ДАННЫЕ!$AJ1150,"1"&amp;ДАННЫЕ!$AJ1150,"00")&amp;"hZ"&amp;IF(ДАННЫЕ!$AK1150,"1"&amp;ДАННЫЕ!$AK1150,"00")&amp;"p"&amp;IF(ДАННЫЕ!$AP1150,"1"&amp;ДАННЫЕ!$AP1150,"00")&amp;"k"&amp;IF(ДАННЫЕ!$AQ1150,"1"&amp;ДАННЫЕ!$AQ1150,"00")&amp;"z"&amp;IF(ДАННЫЕ!$AR1150,"1"&amp;ДАННЫЕ!$AR1150,"00")&amp;"j"&amp;IF(ДАННЫЕ!$AM1150,"1"&amp;ДАННЫЕ!$AM1150,"00")&amp;"n"&amp;IF(ДАННЫЕ!$AN1150,"1"&amp;ДАННЫЕ!$AN1150,"00")&amp;"E"&amp;ДАННЫЕ!BI1150&amp;"L"&amp;ДАННЫЕ!AO1150&amp;"h"&amp;IF(ДАННЫЕ!$AU1150&gt;0,1,0)&amp;"v"&amp;IF(ДАННЫЕ!$AW1150&gt;0,1,0)&amp;"a"&amp;IF(ДАННЫЕ!$AS1150,"1"&amp;ДАННЫЕ!$AS1150,"00")&amp;"s"&amp;IF(ДАННЫЕ!$AT1150,"1"&amp;ДАННЫЕ!$AT1150,"00")&amp;"u"&amp;IF(ДАННЫЕ!$CJ1150&gt;0,1,0)&amp;"y"&amp;B1150&amp;"d"&amp;H1150&amp;"e"&amp;F1150&amp;G1150</f>
        <v>x0w00t00f00b00g00c00i00r00m00hS00hZ00p00k00z00j00n00ELh0v0a00s00u0y0de</v>
      </c>
      <c r="L1150" s="28" t="str">
        <f ca="1">ДАННЫЕ!$I1150&amp;"VN"&amp;IF(ДАННЫЕ!AW1150&gt;0,11,10)&amp;"CD"&amp;IF(ДАННЫЕ!BF1150&gt;500,16,IF(ДАННЫЕ!BF1150&gt;350,15,IF(ДАННЫЕ!BF1150&gt;=200,14,IF(ДАННЫЕ!BF1150&gt;=100,13,IF(ДАННЫЕ!BF1150&gt;=50,12,IF(ДАННЫЕ!BF1150&gt;0,11,10))))))&amp;"AR"&amp;IF(ДАННЫЕ!BX1150&gt;0,1,0)&amp;"GD"&amp;B1150&amp;"VV"&amp;IF(E1150&gt;=5,IF(E1150&lt;18,1,0),0)</f>
        <v>VN10CD10AR0GD0VV0</v>
      </c>
      <c r="M1150" s="28" t="str">
        <f>ДАННЫЕ!$I1150&amp;"b"&amp;ДАННЫЕ!$BI1150&amp;"r"&amp;ДАННЫЕ!$BJ1150&amp;"CD"&amp;IF(ДАННЫЕ!BF1150&gt;0,IF(ДАННЫЕ!BF1150&lt;200,1,IF(ДАННЫЕ!BF1150&lt;350,2,3)),0)&amp;"h"&amp;IF(ДАННЫЕ!$BK1150+ДАННЫЕ!$BL1150+ДАННЫЕ!$BM1150&gt;0,1,0)&amp;"x"&amp;ДАННЫЕ!$BK1150&amp;"y"&amp;ДАННЫЕ!$BL1150&amp;"z"&amp;ДАННЫЕ!$BM1150&amp;"c"&amp;IF(ДАННЫЕ!$BK1150+ДАННЫЕ!$BL1150+ДАННЫЕ!$BM1150=3,1,0)&amp;"a"&amp;IF(ДАННЫЕ!$BQ1150+ДАННЫЕ!$BR1150&gt;0,1,0)&amp;"d"&amp;ДАННЫЕ!$BQ1150&amp;"v"&amp;ДАННЫЕ!$BR1150&amp;"p"&amp;ДАННЫЕ!$BS1150&amp;"n"&amp;ДАННЫЕ!$BU1150&amp;"t"&amp;ДАННЫЕ!$BV1150&amp;"o"&amp;ДАННЫЕ!$BT1150&amp;"l"&amp;IF(ДАННЫЕ!$BN1150&gt;0,1,0)&amp;ДАННЫЕ!$BN1150&amp;"g"&amp;ДАННЫЕ!$BO1150&amp;"s"&amp;ДАННЫЕ!$BP1150&amp;"DZ"&amp;IF(ДАННЫЕ!B1150-ДАННЫЕ!G1150 &lt; 60,IF(ДАННЫЕ!B1150-ДАННЫЕ!G1150 &gt;= 0,1,0),0)&amp;"u"&amp;IF(ДАННЫЕ!$CJ1150&gt;0,1,0)</f>
        <v>brCD0h0xyzc0a0dvpntol0gsDZ1u0</v>
      </c>
      <c r="N1150" s="28" t="str">
        <f ca="1">ДАННЫЕ!$F1150&amp;ДАННЫЕ!$I1150&amp;"g"&amp;B1150&amp;"cf"&amp;D1150&amp;"a"&amp;IF(ДАННЫЕ!$BX1150&gt;0,1,0)&amp;IF(ДАННЫЕ!$BF1150&gt;500,1,IF(ДАННЫЕ!$BF1150&gt;350,2,IF(ДАННЫЕ!$BF1150&gt;=200,3,IF(ДАННЫЕ!$BF1150&gt;=100,4,IF(ДАННЫЕ!$BF1150&gt;=50,5,IF(ДАННЫЕ!$BF1150&lt;50,6,0))))))&amp;"AR"&amp;IF(DATEDIF(ДАННЫЕ!$BX1150,ДАННЫЕ!$F$1,"y")&gt;1,1,0)&amp;"VG"&amp;IF(ДАННЫЕ!$BH1150="0",1,0)&amp;"o"&amp;IF(T1150+ДАННЫЕ!$AF1150+ДАННЫЕ!$AG1150+ДАННЫЕ!$AH1150+ДАННЫЕ!$AI1150+ДАННЫЕ!$AJ1150+ДАННЫЕ!$AP1150+ДАННЫЕ!$AQ1150+ДАННЫЕ!$AR1150+ДАННЫЕ!$AU1150+ДАННЫЕ!$AW1150+ДАННЫЕ!$AS1150+ДАННЫЕ!$AT1150&gt;0,1,0)&amp;"x"&amp;ДАННЫЕ!$AG1150&amp;"p"&amp;IF(ДАННЫЕ!$BY1150&gt;0,1,0)&amp;"v"&amp;IF(ДАННЫЕ!$BZ1150&gt;0,1,0)&amp;"n"&amp;ДАННЫЕ!$CA1150&amp;"t"&amp;ДАННЫЕ!$AY1150&amp;"k"&amp;ДАННЫЕ!$CB1150&amp;"q"&amp;ДАННЫЕ!$CC1150&amp;"w"&amp;ДАННЫЕ!$CD1150&amp;"e"&amp;ДАННЫЕ!$CE1150&amp;"m"&amp;ДАННЫЕ!$CF1150&amp;"c"&amp;ДАННЫЕ!$CG1150&amp;"z"&amp;ДАННЫЕ!$CH1150&amp;"d"&amp;IF(H1150=4,1,0)&amp;"s"&amp;IF(ДАННЫЕ!$J1150=1,0,1)&amp;"u"&amp;IF(ДАННЫЕ!$CJ1150&gt;0,1,0)</f>
        <v>g0cf0a06AR1VG0o0xp0v0ntkqwemczd0s1u0</v>
      </c>
      <c r="O1150" s="28" t="str">
        <f>ДАННЫЕ!$I1150&amp;"g"&amp;B1150&amp;A1150&amp;"f"&amp;P1150&amp;"c"&amp;IF(ДАННЫЕ!$U1150&gt;0,1,0)&amp;"s"&amp;IF(ДАННЫЕ!$Q1150&gt;0,IF(YEAR(ДАННЫЕ!$F$1)=YEAR(ДАННЫЕ!$Q1150),IF(MONTH(ДАННЫЕ!$F$1)=MONTH(ДАННЫЕ!$Q1150),111,11),1),0)&amp;"i"&amp;IF(ДАННЫЕ!$R1150+ДАННЫЕ!$S1150+ДАННЫЕ!$T1150=0,0,1)&amp;"h"&amp;IF(ДАННЫЕ!$P1150&gt;0,1,0)&amp;"p"&amp;IF(ДАННЫЕ!$CI1150&gt;0,IF(YEAR(ДАННЫЕ!$F$1)=YEAR(ДАННЫЕ!$CI1150),IF(MONTH(ДАННЫЕ!$F$1)=MONTH(ДАННЫЕ!$CI1150),111,11),1),0)&amp;"d"&amp;IF(ДАННЫЕ!$CJ1150&gt;0,IF(YEAR(ДАННЫЕ!$F$1)=YEAR(ДАННЫЕ!$CJ1150),IF(MONTH(ДАННЫЕ!$F$1)=MONTH(ДАННЫЕ!$CJ1150),111,11),1),0)&amp;"o"&amp;IF(ДАННЫЕ!$CK1150&gt;0,IF(MONTH(ДАННЫЕ!$F$1)=MONTH(ДАННЫЕ!$CK1150),111,11),0)&amp;"v"&amp;IF(ДАННЫЕ!$BE1150&gt;0,IF(MONTH(ДАННЫЕ!$F$1)=MONTH(ДАННЫЕ!$BE1150),111,11),0)</f>
        <v>g00f0c0s0i0h0p0d0o0v0</v>
      </c>
      <c r="P1150" s="15">
        <f t="shared" si="56"/>
        <v>0</v>
      </c>
      <c r="Q1150" s="15">
        <f>IF(ДАННЫЕ!$F$1&gt;ДАННЫЕ!$N1150,IF(YEAR(ДАННЫЕ!$F$1)=YEAR(ДАННЫЕ!M1150),1,0),0)</f>
        <v>0</v>
      </c>
      <c r="R1150" s="15">
        <f>IF(ДАННЫЕ!$F$1&gt;ДАННЫЕ!$N1150,IF(YEAR(ДАННЫЕ!$F$1)=YEAR(ДАННЫЕ!N1150),1,0),0)</f>
        <v>0</v>
      </c>
      <c r="S1150" s="15">
        <f>IF(ДАННЫЕ!$AA1150="2А",1,IF(ДАННЫЕ!$AA1150="2Б",2,IF(ДАННЫЕ!$AA1150="2В",3,IF(ДАННЫЕ!$AA1150=3,4,IF(ДАННЫЕ!$AA1150="4А",5,IF(ДАННЫЕ!$AA1150="4Б",6,IF(ДАННЫЕ!$AA1150="4В",7,IF(ДАННЫЕ!$AA1150=5,8,0))))))))</f>
        <v>0</v>
      </c>
      <c r="T1150" s="15">
        <f>IF(OR(ДАННЫЕ!$AC1150=2,ДАННЫЕ!$AD1150=2,ДАННЫЕ!$AE1150=2),2,IF(OR(ДАННЫЕ!$AC1150=1,ДАННЫЕ!$AD1150=1,ДАННЫЕ!$AE1150=1),1,0))</f>
        <v>0</v>
      </c>
    </row>
    <row r="1151" spans="1:20" x14ac:dyDescent="0.2">
      <c r="A1151" s="78">
        <f>IF(B1151&gt;0,IF(MONTH(ДАННЫЕ!$F$1)=MONTH(ДАННЫЕ!$B1151),1,0),0)</f>
        <v>0</v>
      </c>
      <c r="B1151" s="14">
        <f>IF(ДАННЫЕ!$B1151&gt;0,IF(YEAR(ДАННЫЕ!$F$1)=YEAR(ДАННЫЕ!$B1151),1,0),0)</f>
        <v>0</v>
      </c>
      <c r="C1151" s="14">
        <f>IF(ДАННЫЕ!$CM1151&gt;0,IF(YEAR(ДАННЫЕ!$F$1)=YEAR(ДАННЫЕ!$CM1151),1,0),0)</f>
        <v>0</v>
      </c>
      <c r="D1151" s="14">
        <f>IF(ДАННЫЕ!$CJ1151&gt;0,IF(ДАННЫЕ!$CL1151&gt;ДАННЫЕ!$F$1,1,IF(ДАННЫЕ!$CL1151&gt;0,0,1)),0)</f>
        <v>0</v>
      </c>
      <c r="E1151" s="43" t="str">
        <f ca="1">IF(ДАННЫЕ!$F$1&gt;0,IF(ДАННЫЕ!$G1151&gt;0,DATEDIF(ДАННЫЕ!$G1151,ДАННЫЕ!$F$1,"y"),""),IF(ДАННЫЕ!$G1151&gt;0,DATEDIF(ДАННЫЕ!$G1151,TODAY(),"y"),""))</f>
        <v/>
      </c>
      <c r="F1151" s="43" t="str">
        <f xml:space="preserve"> IF(ДАННЫЕ!$F1151="М",IF(E1151&gt;=18,IF(E1151&lt;60,1,""),""),"")&amp;IF(ДАННЫЕ!$F1151="Ж",IF(E1151&gt;=18,IF(E1151&lt;55,1,""),""),"")</f>
        <v/>
      </c>
      <c r="G1151" s="43" t="str">
        <f xml:space="preserve"> IF(ДАННЫЕ!$F1151="М",IF(E1151&gt;=60,2,""),"")&amp;IF(ДАННЫЕ!$F1151="Ж",IF(E1151&gt;=55,2,""),"")</f>
        <v/>
      </c>
      <c r="H1151" s="43" t="str">
        <f t="shared" ca="1" si="54"/>
        <v/>
      </c>
      <c r="I1151" s="43" t="str">
        <f t="shared" ca="1" si="55"/>
        <v>03</v>
      </c>
      <c r="J1151" s="28" t="str">
        <f ca="1">ДАННЫЕ!$F1151&amp;H1151&amp;I1151&amp;ДАННЫЕ!$I1151&amp;"m"&amp;IF(ДАННЫЕ!$I1151&gt;0,IF(ДАННЫЕ!$J1151&gt;0,0,1),"")&amp;"f"&amp;IF(ДАННЫЕ!$R1151&gt;0,IF(YEAR(ДАННЫЕ!$F$1)=YEAR(ДАННЫЕ!$R1151),1,0),0)&amp;"z"&amp;ДАННЫЕ!$R1151&amp;"p"&amp;ДАННЫЕ!$S1151&amp;"i"&amp;ДАННЫЕ!$T1151&amp;"h"&amp;ДАННЫЕ!$K1151&amp;"be"&amp;ДАННЫЕ!$BI1151&amp;"CD"&amp;IF(ДАННЫЕ!BF1151&gt;500,4,IF(ДАННЫЕ!BF1151&gt;350,3,IF(ДАННЫЕ!BF1151&gt;200,2,IF(ДАННЫЕ!BF1151&gt;0,1,0))))&amp;"g"&amp;B1151&amp;"d"&amp;H1151&amp;"l"&amp;ДАННЫЕ!AT1151&amp;"a"&amp;ДАННЫЕ!$V1151&amp;"v"&amp;R1151&amp;"k"&amp;ДАННЫЕ!$U1151&amp;"s"&amp;ДАННЫЕ!$Y1151&amp;"t"&amp;ДАННЫЕ!$X1151&amp;"b"&amp;IF(ДАННЫЕ!$Q1151&gt;1,1,0)&amp;"PP"&amp;ДАННЫЕ!Z1151&amp;"c"&amp;S1151&amp;"x"&amp;IF(ДАННЫЕ!$BY1151&gt;0,IF(YEAR(ДАННЫЕ!$F$1)=YEAR(ДАННЫЕ!$BY1151),1,0),0)&amp;"n"&amp;IF(ДАННЫЕ!$BZ1151&gt;0,IF(YEAR(ДАННЫЕ!$F$1)=YEAR(ДАННЫЕ!$BZ1151),1,0),0)&amp;"u"&amp;D1151&amp;"z"&amp;IF(ДАННЫЕ!$CL1151&gt;0,IF(YEAR(ДАННЫЕ!$F$1)&gt;YEAR(ДАННЫЕ!$CL1151),11,12),0)</f>
        <v>03mf0zpihbeCD0g0dlav0kstb0PPc0x0n0u0z0</v>
      </c>
      <c r="K1151" s="28" t="str">
        <f ca="1">ДАННЫЕ!$I1151&amp;"x"&amp;B1151&amp;"w"&amp;IF(T1151+ДАННЫЕ!AD1151+ДАННЫЕ!AE1151+ДАННЫЕ!AF1151+ДАННЫЕ!AG1151+ДАННЫЕ!AH1151+ДАННЫЕ!$AL1151+ДАННЫЕ!AI1151+ДАННЫЕ!AJ1151+ДАННЫЕ!AK1151+ДАННЫЕ!AP1151+ДАННЫЕ!AQ1151+ДАННЫЕ!AR1151+ДАННЫЕ!$AM1151+ДАННЫЕ!$AN1151+ДАННЫЕ!AS1151+ДАННЫЕ!AT1151&gt;0,1,0)&amp;IF(OR(T1151=2,ДАННЫЕ!AD1151=2,ДАННЫЕ!AE1151=2,ДАННЫЕ!AF1151=2,ДАННЫЕ!AG1151=2,ДАННЫЕ!AH1151=2,ДАННЫЕ!$AL1151=2,ДАННЫЕ!AI1151=2,ДАННЫЕ!AJ1151=2,ДАННЫЕ!AK1151=2,ДАННЫЕ!AP1151=2,ДАННЫЕ!AQ1151=2,ДАННЫЕ!AR1151=2,ДАННЫЕ!$AM1151=2,ДАННЫЕ!$AN1151=2,ДАННЫЕ!AS1151=2,ДАННЫЕ!AT1151=2),2,0)&amp;"t"&amp;IF(T1151&gt;0,"1"&amp;T1151,"00")&amp;"f"&amp;IF(ДАННЫЕ!$AC1151,"1"&amp;ДАННЫЕ!$AC1151,"00")&amp;"b"&amp;IF(ДАННЫЕ!$AD1151,"1"&amp;ДАННЫЕ!$AD1151,"00")&amp;"g"&amp;IF(ДАННЫЕ!$AF1151,"1"&amp;ДАННЫЕ!$AF1151,"00")&amp;"c"&amp;IF(ДАННЫЕ!$AG1151,"1"&amp;ДАННЫЕ!$AG1151,"00")&amp;"i"&amp;IF(ДАННЫЕ!$AH1151,"1"&amp;ДАННЫЕ!$AH1151,"00")&amp;"r"&amp;IF(ДАННЫЕ!$AL1151,"1"&amp;ДАННЫЕ!$AL1151,"00")&amp;"m"&amp;IF(ДАННЫЕ!$AI1151,"1"&amp;ДАННЫЕ!$AI1151,"00")&amp;"hS"&amp;IF(ДАННЫЕ!$AJ1151,"1"&amp;ДАННЫЕ!$AJ1151,"00")&amp;"hZ"&amp;IF(ДАННЫЕ!$AK1151,"1"&amp;ДАННЫЕ!$AK1151,"00")&amp;"p"&amp;IF(ДАННЫЕ!$AP1151,"1"&amp;ДАННЫЕ!$AP1151,"00")&amp;"k"&amp;IF(ДАННЫЕ!$AQ1151,"1"&amp;ДАННЫЕ!$AQ1151,"00")&amp;"z"&amp;IF(ДАННЫЕ!$AR1151,"1"&amp;ДАННЫЕ!$AR1151,"00")&amp;"j"&amp;IF(ДАННЫЕ!$AM1151,"1"&amp;ДАННЫЕ!$AM1151,"00")&amp;"n"&amp;IF(ДАННЫЕ!$AN1151,"1"&amp;ДАННЫЕ!$AN1151,"00")&amp;"E"&amp;ДАННЫЕ!BI1151&amp;"L"&amp;ДАННЫЕ!AO1151&amp;"h"&amp;IF(ДАННЫЕ!$AU1151&gt;0,1,0)&amp;"v"&amp;IF(ДАННЫЕ!$AW1151&gt;0,1,0)&amp;"a"&amp;IF(ДАННЫЕ!$AS1151,"1"&amp;ДАННЫЕ!$AS1151,"00")&amp;"s"&amp;IF(ДАННЫЕ!$AT1151,"1"&amp;ДАННЫЕ!$AT1151,"00")&amp;"u"&amp;IF(ДАННЫЕ!$CJ1151&gt;0,1,0)&amp;"y"&amp;B1151&amp;"d"&amp;H1151&amp;"e"&amp;F1151&amp;G1151</f>
        <v>x0w00t00f00b00g00c00i00r00m00hS00hZ00p00k00z00j00n00ELh0v0a00s00u0y0de</v>
      </c>
      <c r="L1151" s="28" t="str">
        <f ca="1">ДАННЫЕ!$I1151&amp;"VN"&amp;IF(ДАННЫЕ!AW1151&gt;0,11,10)&amp;"CD"&amp;IF(ДАННЫЕ!BF1151&gt;500,16,IF(ДАННЫЕ!BF1151&gt;350,15,IF(ДАННЫЕ!BF1151&gt;=200,14,IF(ДАННЫЕ!BF1151&gt;=100,13,IF(ДАННЫЕ!BF1151&gt;=50,12,IF(ДАННЫЕ!BF1151&gt;0,11,10))))))&amp;"AR"&amp;IF(ДАННЫЕ!BX1151&gt;0,1,0)&amp;"GD"&amp;B1151&amp;"VV"&amp;IF(E1151&gt;=5,IF(E1151&lt;18,1,0),0)</f>
        <v>VN10CD10AR0GD0VV0</v>
      </c>
      <c r="M1151" s="28" t="str">
        <f>ДАННЫЕ!$I1151&amp;"b"&amp;ДАННЫЕ!$BI1151&amp;"r"&amp;ДАННЫЕ!$BJ1151&amp;"CD"&amp;IF(ДАННЫЕ!BF1151&gt;0,IF(ДАННЫЕ!BF1151&lt;200,1,IF(ДАННЫЕ!BF1151&lt;350,2,3)),0)&amp;"h"&amp;IF(ДАННЫЕ!$BK1151+ДАННЫЕ!$BL1151+ДАННЫЕ!$BM1151&gt;0,1,0)&amp;"x"&amp;ДАННЫЕ!$BK1151&amp;"y"&amp;ДАННЫЕ!$BL1151&amp;"z"&amp;ДАННЫЕ!$BM1151&amp;"c"&amp;IF(ДАННЫЕ!$BK1151+ДАННЫЕ!$BL1151+ДАННЫЕ!$BM1151=3,1,0)&amp;"a"&amp;IF(ДАННЫЕ!$BQ1151+ДАННЫЕ!$BR1151&gt;0,1,0)&amp;"d"&amp;ДАННЫЕ!$BQ1151&amp;"v"&amp;ДАННЫЕ!$BR1151&amp;"p"&amp;ДАННЫЕ!$BS1151&amp;"n"&amp;ДАННЫЕ!$BU1151&amp;"t"&amp;ДАННЫЕ!$BV1151&amp;"o"&amp;ДАННЫЕ!$BT1151&amp;"l"&amp;IF(ДАННЫЕ!$BN1151&gt;0,1,0)&amp;ДАННЫЕ!$BN1151&amp;"g"&amp;ДАННЫЕ!$BO1151&amp;"s"&amp;ДАННЫЕ!$BP1151&amp;"DZ"&amp;IF(ДАННЫЕ!B1151-ДАННЫЕ!G1151 &lt; 60,IF(ДАННЫЕ!B1151-ДАННЫЕ!G1151 &gt;= 0,1,0),0)&amp;"u"&amp;IF(ДАННЫЕ!$CJ1151&gt;0,1,0)</f>
        <v>brCD0h0xyzc0a0dvpntol0gsDZ1u0</v>
      </c>
      <c r="N1151" s="28" t="str">
        <f ca="1">ДАННЫЕ!$F1151&amp;ДАННЫЕ!$I1151&amp;"g"&amp;B1151&amp;"cf"&amp;D1151&amp;"a"&amp;IF(ДАННЫЕ!$BX1151&gt;0,1,0)&amp;IF(ДАННЫЕ!$BF1151&gt;500,1,IF(ДАННЫЕ!$BF1151&gt;350,2,IF(ДАННЫЕ!$BF1151&gt;=200,3,IF(ДАННЫЕ!$BF1151&gt;=100,4,IF(ДАННЫЕ!$BF1151&gt;=50,5,IF(ДАННЫЕ!$BF1151&lt;50,6,0))))))&amp;"AR"&amp;IF(DATEDIF(ДАННЫЕ!$BX1151,ДАННЫЕ!$F$1,"y")&gt;1,1,0)&amp;"VG"&amp;IF(ДАННЫЕ!$BH1151="0",1,0)&amp;"o"&amp;IF(T1151+ДАННЫЕ!$AF1151+ДАННЫЕ!$AG1151+ДАННЫЕ!$AH1151+ДАННЫЕ!$AI1151+ДАННЫЕ!$AJ1151+ДАННЫЕ!$AP1151+ДАННЫЕ!$AQ1151+ДАННЫЕ!$AR1151+ДАННЫЕ!$AU1151+ДАННЫЕ!$AW1151+ДАННЫЕ!$AS1151+ДАННЫЕ!$AT1151&gt;0,1,0)&amp;"x"&amp;ДАННЫЕ!$AG1151&amp;"p"&amp;IF(ДАННЫЕ!$BY1151&gt;0,1,0)&amp;"v"&amp;IF(ДАННЫЕ!$BZ1151&gt;0,1,0)&amp;"n"&amp;ДАННЫЕ!$CA1151&amp;"t"&amp;ДАННЫЕ!$AY1151&amp;"k"&amp;ДАННЫЕ!$CB1151&amp;"q"&amp;ДАННЫЕ!$CC1151&amp;"w"&amp;ДАННЫЕ!$CD1151&amp;"e"&amp;ДАННЫЕ!$CE1151&amp;"m"&amp;ДАННЫЕ!$CF1151&amp;"c"&amp;ДАННЫЕ!$CG1151&amp;"z"&amp;ДАННЫЕ!$CH1151&amp;"d"&amp;IF(H1151=4,1,0)&amp;"s"&amp;IF(ДАННЫЕ!$J1151=1,0,1)&amp;"u"&amp;IF(ДАННЫЕ!$CJ1151&gt;0,1,0)</f>
        <v>g0cf0a06AR1VG0o0xp0v0ntkqwemczd0s1u0</v>
      </c>
      <c r="O1151" s="28" t="str">
        <f>ДАННЫЕ!$I1151&amp;"g"&amp;B1151&amp;A1151&amp;"f"&amp;P1151&amp;"c"&amp;IF(ДАННЫЕ!$U1151&gt;0,1,0)&amp;"s"&amp;IF(ДАННЫЕ!$Q1151&gt;0,IF(YEAR(ДАННЫЕ!$F$1)=YEAR(ДАННЫЕ!$Q1151),IF(MONTH(ДАННЫЕ!$F$1)=MONTH(ДАННЫЕ!$Q1151),111,11),1),0)&amp;"i"&amp;IF(ДАННЫЕ!$R1151+ДАННЫЕ!$S1151+ДАННЫЕ!$T1151=0,0,1)&amp;"h"&amp;IF(ДАННЫЕ!$P1151&gt;0,1,0)&amp;"p"&amp;IF(ДАННЫЕ!$CI1151&gt;0,IF(YEAR(ДАННЫЕ!$F$1)=YEAR(ДАННЫЕ!$CI1151),IF(MONTH(ДАННЫЕ!$F$1)=MONTH(ДАННЫЕ!$CI1151),111,11),1),0)&amp;"d"&amp;IF(ДАННЫЕ!$CJ1151&gt;0,IF(YEAR(ДАННЫЕ!$F$1)=YEAR(ДАННЫЕ!$CJ1151),IF(MONTH(ДАННЫЕ!$F$1)=MONTH(ДАННЫЕ!$CJ1151),111,11),1),0)&amp;"o"&amp;IF(ДАННЫЕ!$CK1151&gt;0,IF(MONTH(ДАННЫЕ!$F$1)=MONTH(ДАННЫЕ!$CK1151),111,11),0)&amp;"v"&amp;IF(ДАННЫЕ!$BE1151&gt;0,IF(MONTH(ДАННЫЕ!$F$1)=MONTH(ДАННЫЕ!$BE1151),111,11),0)</f>
        <v>g00f0c0s0i0h0p0d0o0v0</v>
      </c>
      <c r="P1151" s="15">
        <f t="shared" si="56"/>
        <v>0</v>
      </c>
      <c r="Q1151" s="15">
        <f>IF(ДАННЫЕ!$F$1&gt;ДАННЫЕ!$N1151,IF(YEAR(ДАННЫЕ!$F$1)=YEAR(ДАННЫЕ!M1151),1,0),0)</f>
        <v>0</v>
      </c>
      <c r="R1151" s="15">
        <f>IF(ДАННЫЕ!$F$1&gt;ДАННЫЕ!$N1151,IF(YEAR(ДАННЫЕ!$F$1)=YEAR(ДАННЫЕ!N1151),1,0),0)</f>
        <v>0</v>
      </c>
      <c r="S1151" s="15">
        <f>IF(ДАННЫЕ!$AA1151="2А",1,IF(ДАННЫЕ!$AA1151="2Б",2,IF(ДАННЫЕ!$AA1151="2В",3,IF(ДАННЫЕ!$AA1151=3,4,IF(ДАННЫЕ!$AA1151="4А",5,IF(ДАННЫЕ!$AA1151="4Б",6,IF(ДАННЫЕ!$AA1151="4В",7,IF(ДАННЫЕ!$AA1151=5,8,0))))))))</f>
        <v>0</v>
      </c>
      <c r="T1151" s="15">
        <f>IF(OR(ДАННЫЕ!$AC1151=2,ДАННЫЕ!$AD1151=2,ДАННЫЕ!$AE1151=2),2,IF(OR(ДАННЫЕ!$AC1151=1,ДАННЫЕ!$AD1151=1,ДАННЫЕ!$AE1151=1),1,0))</f>
        <v>0</v>
      </c>
    </row>
    <row r="1152" spans="1:20" x14ac:dyDescent="0.2">
      <c r="A1152" s="78">
        <f>IF(B1152&gt;0,IF(MONTH(ДАННЫЕ!$F$1)=MONTH(ДАННЫЕ!$B1152),1,0),0)</f>
        <v>0</v>
      </c>
      <c r="B1152" s="14">
        <f>IF(ДАННЫЕ!$B1152&gt;0,IF(YEAR(ДАННЫЕ!$F$1)=YEAR(ДАННЫЕ!$B1152),1,0),0)</f>
        <v>0</v>
      </c>
      <c r="C1152" s="14">
        <f>IF(ДАННЫЕ!$CM1152&gt;0,IF(YEAR(ДАННЫЕ!$F$1)=YEAR(ДАННЫЕ!$CM1152),1,0),0)</f>
        <v>0</v>
      </c>
      <c r="D1152" s="14">
        <f>IF(ДАННЫЕ!$CJ1152&gt;0,IF(ДАННЫЕ!$CL1152&gt;ДАННЫЕ!$F$1,1,IF(ДАННЫЕ!$CL1152&gt;0,0,1)),0)</f>
        <v>0</v>
      </c>
      <c r="E1152" s="43" t="str">
        <f ca="1">IF(ДАННЫЕ!$F$1&gt;0,IF(ДАННЫЕ!$G1152&gt;0,DATEDIF(ДАННЫЕ!$G1152,ДАННЫЕ!$F$1,"y"),""),IF(ДАННЫЕ!$G1152&gt;0,DATEDIF(ДАННЫЕ!$G1152,TODAY(),"y"),""))</f>
        <v/>
      </c>
      <c r="F1152" s="43" t="str">
        <f xml:space="preserve"> IF(ДАННЫЕ!$F1152="М",IF(E1152&gt;=18,IF(E1152&lt;60,1,""),""),"")&amp;IF(ДАННЫЕ!$F1152="Ж",IF(E1152&gt;=18,IF(E1152&lt;55,1,""),""),"")</f>
        <v/>
      </c>
      <c r="G1152" s="43" t="str">
        <f xml:space="preserve"> IF(ДАННЫЕ!$F1152="М",IF(E1152&gt;=60,2,""),"")&amp;IF(ДАННЫЕ!$F1152="Ж",IF(E1152&gt;=55,2,""),"")</f>
        <v/>
      </c>
      <c r="H1152" s="43" t="str">
        <f t="shared" ca="1" si="54"/>
        <v/>
      </c>
      <c r="I1152" s="43" t="str">
        <f t="shared" ca="1" si="55"/>
        <v>03</v>
      </c>
      <c r="J1152" s="28" t="str">
        <f ca="1">ДАННЫЕ!$F1152&amp;H1152&amp;I1152&amp;ДАННЫЕ!$I1152&amp;"m"&amp;IF(ДАННЫЕ!$I1152&gt;0,IF(ДАННЫЕ!$J1152&gt;0,0,1),"")&amp;"f"&amp;IF(ДАННЫЕ!$R1152&gt;0,IF(YEAR(ДАННЫЕ!$F$1)=YEAR(ДАННЫЕ!$R1152),1,0),0)&amp;"z"&amp;ДАННЫЕ!$R1152&amp;"p"&amp;ДАННЫЕ!$S1152&amp;"i"&amp;ДАННЫЕ!$T1152&amp;"h"&amp;ДАННЫЕ!$K1152&amp;"be"&amp;ДАННЫЕ!$BI1152&amp;"CD"&amp;IF(ДАННЫЕ!BF1152&gt;500,4,IF(ДАННЫЕ!BF1152&gt;350,3,IF(ДАННЫЕ!BF1152&gt;200,2,IF(ДАННЫЕ!BF1152&gt;0,1,0))))&amp;"g"&amp;B1152&amp;"d"&amp;H1152&amp;"l"&amp;ДАННЫЕ!AT1152&amp;"a"&amp;ДАННЫЕ!$V1152&amp;"v"&amp;R1152&amp;"k"&amp;ДАННЫЕ!$U1152&amp;"s"&amp;ДАННЫЕ!$Y1152&amp;"t"&amp;ДАННЫЕ!$X1152&amp;"b"&amp;IF(ДАННЫЕ!$Q1152&gt;1,1,0)&amp;"PP"&amp;ДАННЫЕ!Z1152&amp;"c"&amp;S1152&amp;"x"&amp;IF(ДАННЫЕ!$BY1152&gt;0,IF(YEAR(ДАННЫЕ!$F$1)=YEAR(ДАННЫЕ!$BY1152),1,0),0)&amp;"n"&amp;IF(ДАННЫЕ!$BZ1152&gt;0,IF(YEAR(ДАННЫЕ!$F$1)=YEAR(ДАННЫЕ!$BZ1152),1,0),0)&amp;"u"&amp;D1152&amp;"z"&amp;IF(ДАННЫЕ!$CL1152&gt;0,IF(YEAR(ДАННЫЕ!$F$1)&gt;YEAR(ДАННЫЕ!$CL1152),11,12),0)</f>
        <v>03mf0zpihbeCD0g0dlav0kstb0PPc0x0n0u0z0</v>
      </c>
      <c r="K1152" s="28" t="str">
        <f ca="1">ДАННЫЕ!$I1152&amp;"x"&amp;B1152&amp;"w"&amp;IF(T1152+ДАННЫЕ!AD1152+ДАННЫЕ!AE1152+ДАННЫЕ!AF1152+ДАННЫЕ!AG1152+ДАННЫЕ!AH1152+ДАННЫЕ!$AL1152+ДАННЫЕ!AI1152+ДАННЫЕ!AJ1152+ДАННЫЕ!AK1152+ДАННЫЕ!AP1152+ДАННЫЕ!AQ1152+ДАННЫЕ!AR1152+ДАННЫЕ!$AM1152+ДАННЫЕ!$AN1152+ДАННЫЕ!AS1152+ДАННЫЕ!AT1152&gt;0,1,0)&amp;IF(OR(T1152=2,ДАННЫЕ!AD1152=2,ДАННЫЕ!AE1152=2,ДАННЫЕ!AF1152=2,ДАННЫЕ!AG1152=2,ДАННЫЕ!AH1152=2,ДАННЫЕ!$AL1152=2,ДАННЫЕ!AI1152=2,ДАННЫЕ!AJ1152=2,ДАННЫЕ!AK1152=2,ДАННЫЕ!AP1152=2,ДАННЫЕ!AQ1152=2,ДАННЫЕ!AR1152=2,ДАННЫЕ!$AM1152=2,ДАННЫЕ!$AN1152=2,ДАННЫЕ!AS1152=2,ДАННЫЕ!AT1152=2),2,0)&amp;"t"&amp;IF(T1152&gt;0,"1"&amp;T1152,"00")&amp;"f"&amp;IF(ДАННЫЕ!$AC1152,"1"&amp;ДАННЫЕ!$AC1152,"00")&amp;"b"&amp;IF(ДАННЫЕ!$AD1152,"1"&amp;ДАННЫЕ!$AD1152,"00")&amp;"g"&amp;IF(ДАННЫЕ!$AF1152,"1"&amp;ДАННЫЕ!$AF1152,"00")&amp;"c"&amp;IF(ДАННЫЕ!$AG1152,"1"&amp;ДАННЫЕ!$AG1152,"00")&amp;"i"&amp;IF(ДАННЫЕ!$AH1152,"1"&amp;ДАННЫЕ!$AH1152,"00")&amp;"r"&amp;IF(ДАННЫЕ!$AL1152,"1"&amp;ДАННЫЕ!$AL1152,"00")&amp;"m"&amp;IF(ДАННЫЕ!$AI1152,"1"&amp;ДАННЫЕ!$AI1152,"00")&amp;"hS"&amp;IF(ДАННЫЕ!$AJ1152,"1"&amp;ДАННЫЕ!$AJ1152,"00")&amp;"hZ"&amp;IF(ДАННЫЕ!$AK1152,"1"&amp;ДАННЫЕ!$AK1152,"00")&amp;"p"&amp;IF(ДАННЫЕ!$AP1152,"1"&amp;ДАННЫЕ!$AP1152,"00")&amp;"k"&amp;IF(ДАННЫЕ!$AQ1152,"1"&amp;ДАННЫЕ!$AQ1152,"00")&amp;"z"&amp;IF(ДАННЫЕ!$AR1152,"1"&amp;ДАННЫЕ!$AR1152,"00")&amp;"j"&amp;IF(ДАННЫЕ!$AM1152,"1"&amp;ДАННЫЕ!$AM1152,"00")&amp;"n"&amp;IF(ДАННЫЕ!$AN1152,"1"&amp;ДАННЫЕ!$AN1152,"00")&amp;"E"&amp;ДАННЫЕ!BI1152&amp;"L"&amp;ДАННЫЕ!AO1152&amp;"h"&amp;IF(ДАННЫЕ!$AU1152&gt;0,1,0)&amp;"v"&amp;IF(ДАННЫЕ!$AW1152&gt;0,1,0)&amp;"a"&amp;IF(ДАННЫЕ!$AS1152,"1"&amp;ДАННЫЕ!$AS1152,"00")&amp;"s"&amp;IF(ДАННЫЕ!$AT1152,"1"&amp;ДАННЫЕ!$AT1152,"00")&amp;"u"&amp;IF(ДАННЫЕ!$CJ1152&gt;0,1,0)&amp;"y"&amp;B1152&amp;"d"&amp;H1152&amp;"e"&amp;F1152&amp;G1152</f>
        <v>x0w00t00f00b00g00c00i00r00m00hS00hZ00p00k00z00j00n00ELh0v0a00s00u0y0de</v>
      </c>
      <c r="L1152" s="28" t="str">
        <f ca="1">ДАННЫЕ!$I1152&amp;"VN"&amp;IF(ДАННЫЕ!AW1152&gt;0,11,10)&amp;"CD"&amp;IF(ДАННЫЕ!BF1152&gt;500,16,IF(ДАННЫЕ!BF1152&gt;350,15,IF(ДАННЫЕ!BF1152&gt;=200,14,IF(ДАННЫЕ!BF1152&gt;=100,13,IF(ДАННЫЕ!BF1152&gt;=50,12,IF(ДАННЫЕ!BF1152&gt;0,11,10))))))&amp;"AR"&amp;IF(ДАННЫЕ!BX1152&gt;0,1,0)&amp;"GD"&amp;B1152&amp;"VV"&amp;IF(E1152&gt;=5,IF(E1152&lt;18,1,0),0)</f>
        <v>VN10CD10AR0GD0VV0</v>
      </c>
      <c r="M1152" s="28" t="str">
        <f>ДАННЫЕ!$I1152&amp;"b"&amp;ДАННЫЕ!$BI1152&amp;"r"&amp;ДАННЫЕ!$BJ1152&amp;"CD"&amp;IF(ДАННЫЕ!BF1152&gt;0,IF(ДАННЫЕ!BF1152&lt;200,1,IF(ДАННЫЕ!BF1152&lt;350,2,3)),0)&amp;"h"&amp;IF(ДАННЫЕ!$BK1152+ДАННЫЕ!$BL1152+ДАННЫЕ!$BM1152&gt;0,1,0)&amp;"x"&amp;ДАННЫЕ!$BK1152&amp;"y"&amp;ДАННЫЕ!$BL1152&amp;"z"&amp;ДАННЫЕ!$BM1152&amp;"c"&amp;IF(ДАННЫЕ!$BK1152+ДАННЫЕ!$BL1152+ДАННЫЕ!$BM1152=3,1,0)&amp;"a"&amp;IF(ДАННЫЕ!$BQ1152+ДАННЫЕ!$BR1152&gt;0,1,0)&amp;"d"&amp;ДАННЫЕ!$BQ1152&amp;"v"&amp;ДАННЫЕ!$BR1152&amp;"p"&amp;ДАННЫЕ!$BS1152&amp;"n"&amp;ДАННЫЕ!$BU1152&amp;"t"&amp;ДАННЫЕ!$BV1152&amp;"o"&amp;ДАННЫЕ!$BT1152&amp;"l"&amp;IF(ДАННЫЕ!$BN1152&gt;0,1,0)&amp;ДАННЫЕ!$BN1152&amp;"g"&amp;ДАННЫЕ!$BO1152&amp;"s"&amp;ДАННЫЕ!$BP1152&amp;"DZ"&amp;IF(ДАННЫЕ!B1152-ДАННЫЕ!G1152 &lt; 60,IF(ДАННЫЕ!B1152-ДАННЫЕ!G1152 &gt;= 0,1,0),0)&amp;"u"&amp;IF(ДАННЫЕ!$CJ1152&gt;0,1,0)</f>
        <v>brCD0h0xyzc0a0dvpntol0gsDZ1u0</v>
      </c>
      <c r="N1152" s="28" t="str">
        <f ca="1">ДАННЫЕ!$F1152&amp;ДАННЫЕ!$I1152&amp;"g"&amp;B1152&amp;"cf"&amp;D1152&amp;"a"&amp;IF(ДАННЫЕ!$BX1152&gt;0,1,0)&amp;IF(ДАННЫЕ!$BF1152&gt;500,1,IF(ДАННЫЕ!$BF1152&gt;350,2,IF(ДАННЫЕ!$BF1152&gt;=200,3,IF(ДАННЫЕ!$BF1152&gt;=100,4,IF(ДАННЫЕ!$BF1152&gt;=50,5,IF(ДАННЫЕ!$BF1152&lt;50,6,0))))))&amp;"AR"&amp;IF(DATEDIF(ДАННЫЕ!$BX1152,ДАННЫЕ!$F$1,"y")&gt;1,1,0)&amp;"VG"&amp;IF(ДАННЫЕ!$BH1152="0",1,0)&amp;"o"&amp;IF(T1152+ДАННЫЕ!$AF1152+ДАННЫЕ!$AG1152+ДАННЫЕ!$AH1152+ДАННЫЕ!$AI1152+ДАННЫЕ!$AJ1152+ДАННЫЕ!$AP1152+ДАННЫЕ!$AQ1152+ДАННЫЕ!$AR1152+ДАННЫЕ!$AU1152+ДАННЫЕ!$AW1152+ДАННЫЕ!$AS1152+ДАННЫЕ!$AT1152&gt;0,1,0)&amp;"x"&amp;ДАННЫЕ!$AG1152&amp;"p"&amp;IF(ДАННЫЕ!$BY1152&gt;0,1,0)&amp;"v"&amp;IF(ДАННЫЕ!$BZ1152&gt;0,1,0)&amp;"n"&amp;ДАННЫЕ!$CA1152&amp;"t"&amp;ДАННЫЕ!$AY1152&amp;"k"&amp;ДАННЫЕ!$CB1152&amp;"q"&amp;ДАННЫЕ!$CC1152&amp;"w"&amp;ДАННЫЕ!$CD1152&amp;"e"&amp;ДАННЫЕ!$CE1152&amp;"m"&amp;ДАННЫЕ!$CF1152&amp;"c"&amp;ДАННЫЕ!$CG1152&amp;"z"&amp;ДАННЫЕ!$CH1152&amp;"d"&amp;IF(H1152=4,1,0)&amp;"s"&amp;IF(ДАННЫЕ!$J1152=1,0,1)&amp;"u"&amp;IF(ДАННЫЕ!$CJ1152&gt;0,1,0)</f>
        <v>g0cf0a06AR1VG0o0xp0v0ntkqwemczd0s1u0</v>
      </c>
      <c r="O1152" s="28" t="str">
        <f>ДАННЫЕ!$I1152&amp;"g"&amp;B1152&amp;A1152&amp;"f"&amp;P1152&amp;"c"&amp;IF(ДАННЫЕ!$U1152&gt;0,1,0)&amp;"s"&amp;IF(ДАННЫЕ!$Q1152&gt;0,IF(YEAR(ДАННЫЕ!$F$1)=YEAR(ДАННЫЕ!$Q1152),IF(MONTH(ДАННЫЕ!$F$1)=MONTH(ДАННЫЕ!$Q1152),111,11),1),0)&amp;"i"&amp;IF(ДАННЫЕ!$R1152+ДАННЫЕ!$S1152+ДАННЫЕ!$T1152=0,0,1)&amp;"h"&amp;IF(ДАННЫЕ!$P1152&gt;0,1,0)&amp;"p"&amp;IF(ДАННЫЕ!$CI1152&gt;0,IF(YEAR(ДАННЫЕ!$F$1)=YEAR(ДАННЫЕ!$CI1152),IF(MONTH(ДАННЫЕ!$F$1)=MONTH(ДАННЫЕ!$CI1152),111,11),1),0)&amp;"d"&amp;IF(ДАННЫЕ!$CJ1152&gt;0,IF(YEAR(ДАННЫЕ!$F$1)=YEAR(ДАННЫЕ!$CJ1152),IF(MONTH(ДАННЫЕ!$F$1)=MONTH(ДАННЫЕ!$CJ1152),111,11),1),0)&amp;"o"&amp;IF(ДАННЫЕ!$CK1152&gt;0,IF(MONTH(ДАННЫЕ!$F$1)=MONTH(ДАННЫЕ!$CK1152),111,11),0)&amp;"v"&amp;IF(ДАННЫЕ!$BE1152&gt;0,IF(MONTH(ДАННЫЕ!$F$1)=MONTH(ДАННЫЕ!$BE1152),111,11),0)</f>
        <v>g00f0c0s0i0h0p0d0o0v0</v>
      </c>
      <c r="P1152" s="15">
        <f t="shared" si="56"/>
        <v>0</v>
      </c>
      <c r="Q1152" s="15">
        <f>IF(ДАННЫЕ!$F$1&gt;ДАННЫЕ!$N1152,IF(YEAR(ДАННЫЕ!$F$1)=YEAR(ДАННЫЕ!M1152),1,0),0)</f>
        <v>0</v>
      </c>
      <c r="R1152" s="15">
        <f>IF(ДАННЫЕ!$F$1&gt;ДАННЫЕ!$N1152,IF(YEAR(ДАННЫЕ!$F$1)=YEAR(ДАННЫЕ!N1152),1,0),0)</f>
        <v>0</v>
      </c>
      <c r="S1152" s="15">
        <f>IF(ДАННЫЕ!$AA1152="2А",1,IF(ДАННЫЕ!$AA1152="2Б",2,IF(ДАННЫЕ!$AA1152="2В",3,IF(ДАННЫЕ!$AA1152=3,4,IF(ДАННЫЕ!$AA1152="4А",5,IF(ДАННЫЕ!$AA1152="4Б",6,IF(ДАННЫЕ!$AA1152="4В",7,IF(ДАННЫЕ!$AA1152=5,8,0))))))))</f>
        <v>0</v>
      </c>
      <c r="T1152" s="15">
        <f>IF(OR(ДАННЫЕ!$AC1152=2,ДАННЫЕ!$AD1152=2,ДАННЫЕ!$AE1152=2),2,IF(OR(ДАННЫЕ!$AC1152=1,ДАННЫЕ!$AD1152=1,ДАННЫЕ!$AE1152=1),1,0))</f>
        <v>0</v>
      </c>
    </row>
    <row r="1153" spans="1:20" x14ac:dyDescent="0.2">
      <c r="A1153" s="78">
        <f>IF(B1153&gt;0,IF(MONTH(ДАННЫЕ!$F$1)=MONTH(ДАННЫЕ!$B1153),1,0),0)</f>
        <v>0</v>
      </c>
      <c r="B1153" s="14">
        <f>IF(ДАННЫЕ!$B1153&gt;0,IF(YEAR(ДАННЫЕ!$F$1)=YEAR(ДАННЫЕ!$B1153),1,0),0)</f>
        <v>0</v>
      </c>
      <c r="C1153" s="14">
        <f>IF(ДАННЫЕ!$CM1153&gt;0,IF(YEAR(ДАННЫЕ!$F$1)=YEAR(ДАННЫЕ!$CM1153),1,0),0)</f>
        <v>0</v>
      </c>
      <c r="D1153" s="14">
        <f>IF(ДАННЫЕ!$CJ1153&gt;0,IF(ДАННЫЕ!$CL1153&gt;ДАННЫЕ!$F$1,1,IF(ДАННЫЕ!$CL1153&gt;0,0,1)),0)</f>
        <v>0</v>
      </c>
      <c r="E1153" s="43" t="str">
        <f ca="1">IF(ДАННЫЕ!$F$1&gt;0,IF(ДАННЫЕ!$G1153&gt;0,DATEDIF(ДАННЫЕ!$G1153,ДАННЫЕ!$F$1,"y"),""),IF(ДАННЫЕ!$G1153&gt;0,DATEDIF(ДАННЫЕ!$G1153,TODAY(),"y"),""))</f>
        <v/>
      </c>
      <c r="F1153" s="43" t="str">
        <f xml:space="preserve"> IF(ДАННЫЕ!$F1153="М",IF(E1153&gt;=18,IF(E1153&lt;60,1,""),""),"")&amp;IF(ДАННЫЕ!$F1153="Ж",IF(E1153&gt;=18,IF(E1153&lt;55,1,""),""),"")</f>
        <v/>
      </c>
      <c r="G1153" s="43" t="str">
        <f xml:space="preserve"> IF(ДАННЫЕ!$F1153="М",IF(E1153&gt;=60,2,""),"")&amp;IF(ДАННЫЕ!$F1153="Ж",IF(E1153&gt;=55,2,""),"")</f>
        <v/>
      </c>
      <c r="H1153" s="43" t="str">
        <f t="shared" ca="1" si="54"/>
        <v/>
      </c>
      <c r="I1153" s="43" t="str">
        <f t="shared" ca="1" si="55"/>
        <v>03</v>
      </c>
      <c r="J1153" s="28" t="str">
        <f ca="1">ДАННЫЕ!$F1153&amp;H1153&amp;I1153&amp;ДАННЫЕ!$I1153&amp;"m"&amp;IF(ДАННЫЕ!$I1153&gt;0,IF(ДАННЫЕ!$J1153&gt;0,0,1),"")&amp;"f"&amp;IF(ДАННЫЕ!$R1153&gt;0,IF(YEAR(ДАННЫЕ!$F$1)=YEAR(ДАННЫЕ!$R1153),1,0),0)&amp;"z"&amp;ДАННЫЕ!$R1153&amp;"p"&amp;ДАННЫЕ!$S1153&amp;"i"&amp;ДАННЫЕ!$T1153&amp;"h"&amp;ДАННЫЕ!$K1153&amp;"be"&amp;ДАННЫЕ!$BI1153&amp;"CD"&amp;IF(ДАННЫЕ!BF1153&gt;500,4,IF(ДАННЫЕ!BF1153&gt;350,3,IF(ДАННЫЕ!BF1153&gt;200,2,IF(ДАННЫЕ!BF1153&gt;0,1,0))))&amp;"g"&amp;B1153&amp;"d"&amp;H1153&amp;"l"&amp;ДАННЫЕ!AT1153&amp;"a"&amp;ДАННЫЕ!$V1153&amp;"v"&amp;R1153&amp;"k"&amp;ДАННЫЕ!$U1153&amp;"s"&amp;ДАННЫЕ!$Y1153&amp;"t"&amp;ДАННЫЕ!$X1153&amp;"b"&amp;IF(ДАННЫЕ!$Q1153&gt;1,1,0)&amp;"PP"&amp;ДАННЫЕ!Z1153&amp;"c"&amp;S1153&amp;"x"&amp;IF(ДАННЫЕ!$BY1153&gt;0,IF(YEAR(ДАННЫЕ!$F$1)=YEAR(ДАННЫЕ!$BY1153),1,0),0)&amp;"n"&amp;IF(ДАННЫЕ!$BZ1153&gt;0,IF(YEAR(ДАННЫЕ!$F$1)=YEAR(ДАННЫЕ!$BZ1153),1,0),0)&amp;"u"&amp;D1153&amp;"z"&amp;IF(ДАННЫЕ!$CL1153&gt;0,IF(YEAR(ДАННЫЕ!$F$1)&gt;YEAR(ДАННЫЕ!$CL1153),11,12),0)</f>
        <v>03mf0zpihbeCD0g0dlav0kstb0PPc0x0n0u0z0</v>
      </c>
      <c r="K1153" s="28" t="str">
        <f ca="1">ДАННЫЕ!$I1153&amp;"x"&amp;B1153&amp;"w"&amp;IF(T1153+ДАННЫЕ!AD1153+ДАННЫЕ!AE1153+ДАННЫЕ!AF1153+ДАННЫЕ!AG1153+ДАННЫЕ!AH1153+ДАННЫЕ!$AL1153+ДАННЫЕ!AI1153+ДАННЫЕ!AJ1153+ДАННЫЕ!AK1153+ДАННЫЕ!AP1153+ДАННЫЕ!AQ1153+ДАННЫЕ!AR1153+ДАННЫЕ!$AM1153+ДАННЫЕ!$AN1153+ДАННЫЕ!AS1153+ДАННЫЕ!AT1153&gt;0,1,0)&amp;IF(OR(T1153=2,ДАННЫЕ!AD1153=2,ДАННЫЕ!AE1153=2,ДАННЫЕ!AF1153=2,ДАННЫЕ!AG1153=2,ДАННЫЕ!AH1153=2,ДАННЫЕ!$AL1153=2,ДАННЫЕ!AI1153=2,ДАННЫЕ!AJ1153=2,ДАННЫЕ!AK1153=2,ДАННЫЕ!AP1153=2,ДАННЫЕ!AQ1153=2,ДАННЫЕ!AR1153=2,ДАННЫЕ!$AM1153=2,ДАННЫЕ!$AN1153=2,ДАННЫЕ!AS1153=2,ДАННЫЕ!AT1153=2),2,0)&amp;"t"&amp;IF(T1153&gt;0,"1"&amp;T1153,"00")&amp;"f"&amp;IF(ДАННЫЕ!$AC1153,"1"&amp;ДАННЫЕ!$AC1153,"00")&amp;"b"&amp;IF(ДАННЫЕ!$AD1153,"1"&amp;ДАННЫЕ!$AD1153,"00")&amp;"g"&amp;IF(ДАННЫЕ!$AF1153,"1"&amp;ДАННЫЕ!$AF1153,"00")&amp;"c"&amp;IF(ДАННЫЕ!$AG1153,"1"&amp;ДАННЫЕ!$AG1153,"00")&amp;"i"&amp;IF(ДАННЫЕ!$AH1153,"1"&amp;ДАННЫЕ!$AH1153,"00")&amp;"r"&amp;IF(ДАННЫЕ!$AL1153,"1"&amp;ДАННЫЕ!$AL1153,"00")&amp;"m"&amp;IF(ДАННЫЕ!$AI1153,"1"&amp;ДАННЫЕ!$AI1153,"00")&amp;"hS"&amp;IF(ДАННЫЕ!$AJ1153,"1"&amp;ДАННЫЕ!$AJ1153,"00")&amp;"hZ"&amp;IF(ДАННЫЕ!$AK1153,"1"&amp;ДАННЫЕ!$AK1153,"00")&amp;"p"&amp;IF(ДАННЫЕ!$AP1153,"1"&amp;ДАННЫЕ!$AP1153,"00")&amp;"k"&amp;IF(ДАННЫЕ!$AQ1153,"1"&amp;ДАННЫЕ!$AQ1153,"00")&amp;"z"&amp;IF(ДАННЫЕ!$AR1153,"1"&amp;ДАННЫЕ!$AR1153,"00")&amp;"j"&amp;IF(ДАННЫЕ!$AM1153,"1"&amp;ДАННЫЕ!$AM1153,"00")&amp;"n"&amp;IF(ДАННЫЕ!$AN1153,"1"&amp;ДАННЫЕ!$AN1153,"00")&amp;"E"&amp;ДАННЫЕ!BI1153&amp;"L"&amp;ДАННЫЕ!AO1153&amp;"h"&amp;IF(ДАННЫЕ!$AU1153&gt;0,1,0)&amp;"v"&amp;IF(ДАННЫЕ!$AW1153&gt;0,1,0)&amp;"a"&amp;IF(ДАННЫЕ!$AS1153,"1"&amp;ДАННЫЕ!$AS1153,"00")&amp;"s"&amp;IF(ДАННЫЕ!$AT1153,"1"&amp;ДАННЫЕ!$AT1153,"00")&amp;"u"&amp;IF(ДАННЫЕ!$CJ1153&gt;0,1,0)&amp;"y"&amp;B1153&amp;"d"&amp;H1153&amp;"e"&amp;F1153&amp;G1153</f>
        <v>x0w00t00f00b00g00c00i00r00m00hS00hZ00p00k00z00j00n00ELh0v0a00s00u0y0de</v>
      </c>
      <c r="L1153" s="28" t="str">
        <f ca="1">ДАННЫЕ!$I1153&amp;"VN"&amp;IF(ДАННЫЕ!AW1153&gt;0,11,10)&amp;"CD"&amp;IF(ДАННЫЕ!BF1153&gt;500,16,IF(ДАННЫЕ!BF1153&gt;350,15,IF(ДАННЫЕ!BF1153&gt;=200,14,IF(ДАННЫЕ!BF1153&gt;=100,13,IF(ДАННЫЕ!BF1153&gt;=50,12,IF(ДАННЫЕ!BF1153&gt;0,11,10))))))&amp;"AR"&amp;IF(ДАННЫЕ!BX1153&gt;0,1,0)&amp;"GD"&amp;B1153&amp;"VV"&amp;IF(E1153&gt;=5,IF(E1153&lt;18,1,0),0)</f>
        <v>VN10CD10AR0GD0VV0</v>
      </c>
      <c r="M1153" s="28" t="str">
        <f>ДАННЫЕ!$I1153&amp;"b"&amp;ДАННЫЕ!$BI1153&amp;"r"&amp;ДАННЫЕ!$BJ1153&amp;"CD"&amp;IF(ДАННЫЕ!BF1153&gt;0,IF(ДАННЫЕ!BF1153&lt;200,1,IF(ДАННЫЕ!BF1153&lt;350,2,3)),0)&amp;"h"&amp;IF(ДАННЫЕ!$BK1153+ДАННЫЕ!$BL1153+ДАННЫЕ!$BM1153&gt;0,1,0)&amp;"x"&amp;ДАННЫЕ!$BK1153&amp;"y"&amp;ДАННЫЕ!$BL1153&amp;"z"&amp;ДАННЫЕ!$BM1153&amp;"c"&amp;IF(ДАННЫЕ!$BK1153+ДАННЫЕ!$BL1153+ДАННЫЕ!$BM1153=3,1,0)&amp;"a"&amp;IF(ДАННЫЕ!$BQ1153+ДАННЫЕ!$BR1153&gt;0,1,0)&amp;"d"&amp;ДАННЫЕ!$BQ1153&amp;"v"&amp;ДАННЫЕ!$BR1153&amp;"p"&amp;ДАННЫЕ!$BS1153&amp;"n"&amp;ДАННЫЕ!$BU1153&amp;"t"&amp;ДАННЫЕ!$BV1153&amp;"o"&amp;ДАННЫЕ!$BT1153&amp;"l"&amp;IF(ДАННЫЕ!$BN1153&gt;0,1,0)&amp;ДАННЫЕ!$BN1153&amp;"g"&amp;ДАННЫЕ!$BO1153&amp;"s"&amp;ДАННЫЕ!$BP1153&amp;"DZ"&amp;IF(ДАННЫЕ!B1153-ДАННЫЕ!G1153 &lt; 60,IF(ДАННЫЕ!B1153-ДАННЫЕ!G1153 &gt;= 0,1,0),0)&amp;"u"&amp;IF(ДАННЫЕ!$CJ1153&gt;0,1,0)</f>
        <v>brCD0h0xyzc0a0dvpntol0gsDZ1u0</v>
      </c>
      <c r="N1153" s="28" t="str">
        <f ca="1">ДАННЫЕ!$F1153&amp;ДАННЫЕ!$I1153&amp;"g"&amp;B1153&amp;"cf"&amp;D1153&amp;"a"&amp;IF(ДАННЫЕ!$BX1153&gt;0,1,0)&amp;IF(ДАННЫЕ!$BF1153&gt;500,1,IF(ДАННЫЕ!$BF1153&gt;350,2,IF(ДАННЫЕ!$BF1153&gt;=200,3,IF(ДАННЫЕ!$BF1153&gt;=100,4,IF(ДАННЫЕ!$BF1153&gt;=50,5,IF(ДАННЫЕ!$BF1153&lt;50,6,0))))))&amp;"AR"&amp;IF(DATEDIF(ДАННЫЕ!$BX1153,ДАННЫЕ!$F$1,"y")&gt;1,1,0)&amp;"VG"&amp;IF(ДАННЫЕ!$BH1153="0",1,0)&amp;"o"&amp;IF(T1153+ДАННЫЕ!$AF1153+ДАННЫЕ!$AG1153+ДАННЫЕ!$AH1153+ДАННЫЕ!$AI1153+ДАННЫЕ!$AJ1153+ДАННЫЕ!$AP1153+ДАННЫЕ!$AQ1153+ДАННЫЕ!$AR1153+ДАННЫЕ!$AU1153+ДАННЫЕ!$AW1153+ДАННЫЕ!$AS1153+ДАННЫЕ!$AT1153&gt;0,1,0)&amp;"x"&amp;ДАННЫЕ!$AG1153&amp;"p"&amp;IF(ДАННЫЕ!$BY1153&gt;0,1,0)&amp;"v"&amp;IF(ДАННЫЕ!$BZ1153&gt;0,1,0)&amp;"n"&amp;ДАННЫЕ!$CA1153&amp;"t"&amp;ДАННЫЕ!$AY1153&amp;"k"&amp;ДАННЫЕ!$CB1153&amp;"q"&amp;ДАННЫЕ!$CC1153&amp;"w"&amp;ДАННЫЕ!$CD1153&amp;"e"&amp;ДАННЫЕ!$CE1153&amp;"m"&amp;ДАННЫЕ!$CF1153&amp;"c"&amp;ДАННЫЕ!$CG1153&amp;"z"&amp;ДАННЫЕ!$CH1153&amp;"d"&amp;IF(H1153=4,1,0)&amp;"s"&amp;IF(ДАННЫЕ!$J1153=1,0,1)&amp;"u"&amp;IF(ДАННЫЕ!$CJ1153&gt;0,1,0)</f>
        <v>g0cf0a06AR1VG0o0xp0v0ntkqwemczd0s1u0</v>
      </c>
      <c r="O1153" s="28" t="str">
        <f>ДАННЫЕ!$I1153&amp;"g"&amp;B1153&amp;A1153&amp;"f"&amp;P1153&amp;"c"&amp;IF(ДАННЫЕ!$U1153&gt;0,1,0)&amp;"s"&amp;IF(ДАННЫЕ!$Q1153&gt;0,IF(YEAR(ДАННЫЕ!$F$1)=YEAR(ДАННЫЕ!$Q1153),IF(MONTH(ДАННЫЕ!$F$1)=MONTH(ДАННЫЕ!$Q1153),111,11),1),0)&amp;"i"&amp;IF(ДАННЫЕ!$R1153+ДАННЫЕ!$S1153+ДАННЫЕ!$T1153=0,0,1)&amp;"h"&amp;IF(ДАННЫЕ!$P1153&gt;0,1,0)&amp;"p"&amp;IF(ДАННЫЕ!$CI1153&gt;0,IF(YEAR(ДАННЫЕ!$F$1)=YEAR(ДАННЫЕ!$CI1153),IF(MONTH(ДАННЫЕ!$F$1)=MONTH(ДАННЫЕ!$CI1153),111,11),1),0)&amp;"d"&amp;IF(ДАННЫЕ!$CJ1153&gt;0,IF(YEAR(ДАННЫЕ!$F$1)=YEAR(ДАННЫЕ!$CJ1153),IF(MONTH(ДАННЫЕ!$F$1)=MONTH(ДАННЫЕ!$CJ1153),111,11),1),0)&amp;"o"&amp;IF(ДАННЫЕ!$CK1153&gt;0,IF(MONTH(ДАННЫЕ!$F$1)=MONTH(ДАННЫЕ!$CK1153),111,11),0)&amp;"v"&amp;IF(ДАННЫЕ!$BE1153&gt;0,IF(MONTH(ДАННЫЕ!$F$1)=MONTH(ДАННЫЕ!$BE1153),111,11),0)</f>
        <v>g00f0c0s0i0h0p0d0o0v0</v>
      </c>
      <c r="P1153" s="15">
        <f t="shared" si="56"/>
        <v>0</v>
      </c>
      <c r="Q1153" s="15">
        <f>IF(ДАННЫЕ!$F$1&gt;ДАННЫЕ!$N1153,IF(YEAR(ДАННЫЕ!$F$1)=YEAR(ДАННЫЕ!M1153),1,0),0)</f>
        <v>0</v>
      </c>
      <c r="R1153" s="15">
        <f>IF(ДАННЫЕ!$F$1&gt;ДАННЫЕ!$N1153,IF(YEAR(ДАННЫЕ!$F$1)=YEAR(ДАННЫЕ!N1153),1,0),0)</f>
        <v>0</v>
      </c>
      <c r="S1153" s="15">
        <f>IF(ДАННЫЕ!$AA1153="2А",1,IF(ДАННЫЕ!$AA1153="2Б",2,IF(ДАННЫЕ!$AA1153="2В",3,IF(ДАННЫЕ!$AA1153=3,4,IF(ДАННЫЕ!$AA1153="4А",5,IF(ДАННЫЕ!$AA1153="4Б",6,IF(ДАННЫЕ!$AA1153="4В",7,IF(ДАННЫЕ!$AA1153=5,8,0))))))))</f>
        <v>0</v>
      </c>
      <c r="T1153" s="15">
        <f>IF(OR(ДАННЫЕ!$AC1153=2,ДАННЫЕ!$AD1153=2,ДАННЫЕ!$AE1153=2),2,IF(OR(ДАННЫЕ!$AC1153=1,ДАННЫЕ!$AD1153=1,ДАННЫЕ!$AE1153=1),1,0))</f>
        <v>0</v>
      </c>
    </row>
    <row r="1154" spans="1:20" x14ac:dyDescent="0.2">
      <c r="A1154" s="78">
        <f>IF(B1154&gt;0,IF(MONTH(ДАННЫЕ!$F$1)=MONTH(ДАННЫЕ!$B1154),1,0),0)</f>
        <v>0</v>
      </c>
      <c r="B1154" s="14">
        <f>IF(ДАННЫЕ!$B1154&gt;0,IF(YEAR(ДАННЫЕ!$F$1)=YEAR(ДАННЫЕ!$B1154),1,0),0)</f>
        <v>0</v>
      </c>
      <c r="C1154" s="14">
        <f>IF(ДАННЫЕ!$CM1154&gt;0,IF(YEAR(ДАННЫЕ!$F$1)=YEAR(ДАННЫЕ!$CM1154),1,0),0)</f>
        <v>0</v>
      </c>
      <c r="D1154" s="14">
        <f>IF(ДАННЫЕ!$CJ1154&gt;0,IF(ДАННЫЕ!$CL1154&gt;ДАННЫЕ!$F$1,1,IF(ДАННЫЕ!$CL1154&gt;0,0,1)),0)</f>
        <v>0</v>
      </c>
      <c r="E1154" s="43" t="str">
        <f ca="1">IF(ДАННЫЕ!$F$1&gt;0,IF(ДАННЫЕ!$G1154&gt;0,DATEDIF(ДАННЫЕ!$G1154,ДАННЫЕ!$F$1,"y"),""),IF(ДАННЫЕ!$G1154&gt;0,DATEDIF(ДАННЫЕ!$G1154,TODAY(),"y"),""))</f>
        <v/>
      </c>
      <c r="F1154" s="43" t="str">
        <f xml:space="preserve"> IF(ДАННЫЕ!$F1154="М",IF(E1154&gt;=18,IF(E1154&lt;60,1,""),""),"")&amp;IF(ДАННЫЕ!$F1154="Ж",IF(E1154&gt;=18,IF(E1154&lt;55,1,""),""),"")</f>
        <v/>
      </c>
      <c r="G1154" s="43" t="str">
        <f xml:space="preserve"> IF(ДАННЫЕ!$F1154="М",IF(E1154&gt;=60,2,""),"")&amp;IF(ДАННЫЕ!$F1154="Ж",IF(E1154&gt;=55,2,""),"")</f>
        <v/>
      </c>
      <c r="H1154" s="43" t="str">
        <f t="shared" ca="1" si="54"/>
        <v/>
      </c>
      <c r="I1154" s="43" t="str">
        <f t="shared" ca="1" si="55"/>
        <v>03</v>
      </c>
      <c r="J1154" s="28" t="str">
        <f ca="1">ДАННЫЕ!$F1154&amp;H1154&amp;I1154&amp;ДАННЫЕ!$I1154&amp;"m"&amp;IF(ДАННЫЕ!$I1154&gt;0,IF(ДАННЫЕ!$J1154&gt;0,0,1),"")&amp;"f"&amp;IF(ДАННЫЕ!$R1154&gt;0,IF(YEAR(ДАННЫЕ!$F$1)=YEAR(ДАННЫЕ!$R1154),1,0),0)&amp;"z"&amp;ДАННЫЕ!$R1154&amp;"p"&amp;ДАННЫЕ!$S1154&amp;"i"&amp;ДАННЫЕ!$T1154&amp;"h"&amp;ДАННЫЕ!$K1154&amp;"be"&amp;ДАННЫЕ!$BI1154&amp;"CD"&amp;IF(ДАННЫЕ!BF1154&gt;500,4,IF(ДАННЫЕ!BF1154&gt;350,3,IF(ДАННЫЕ!BF1154&gt;200,2,IF(ДАННЫЕ!BF1154&gt;0,1,0))))&amp;"g"&amp;B1154&amp;"d"&amp;H1154&amp;"l"&amp;ДАННЫЕ!AT1154&amp;"a"&amp;ДАННЫЕ!$V1154&amp;"v"&amp;R1154&amp;"k"&amp;ДАННЫЕ!$U1154&amp;"s"&amp;ДАННЫЕ!$Y1154&amp;"t"&amp;ДАННЫЕ!$X1154&amp;"b"&amp;IF(ДАННЫЕ!$Q1154&gt;1,1,0)&amp;"PP"&amp;ДАННЫЕ!Z1154&amp;"c"&amp;S1154&amp;"x"&amp;IF(ДАННЫЕ!$BY1154&gt;0,IF(YEAR(ДАННЫЕ!$F$1)=YEAR(ДАННЫЕ!$BY1154),1,0),0)&amp;"n"&amp;IF(ДАННЫЕ!$BZ1154&gt;0,IF(YEAR(ДАННЫЕ!$F$1)=YEAR(ДАННЫЕ!$BZ1154),1,0),0)&amp;"u"&amp;D1154&amp;"z"&amp;IF(ДАННЫЕ!$CL1154&gt;0,IF(YEAR(ДАННЫЕ!$F$1)&gt;YEAR(ДАННЫЕ!$CL1154),11,12),0)</f>
        <v>03mf0zpihbeCD0g0dlav0kstb0PPc0x0n0u0z0</v>
      </c>
      <c r="K1154" s="28" t="str">
        <f ca="1">ДАННЫЕ!$I1154&amp;"x"&amp;B1154&amp;"w"&amp;IF(T1154+ДАННЫЕ!AD1154+ДАННЫЕ!AE1154+ДАННЫЕ!AF1154+ДАННЫЕ!AG1154+ДАННЫЕ!AH1154+ДАННЫЕ!$AL1154+ДАННЫЕ!AI1154+ДАННЫЕ!AJ1154+ДАННЫЕ!AK1154+ДАННЫЕ!AP1154+ДАННЫЕ!AQ1154+ДАННЫЕ!AR1154+ДАННЫЕ!$AM1154+ДАННЫЕ!$AN1154+ДАННЫЕ!AS1154+ДАННЫЕ!AT1154&gt;0,1,0)&amp;IF(OR(T1154=2,ДАННЫЕ!AD1154=2,ДАННЫЕ!AE1154=2,ДАННЫЕ!AF1154=2,ДАННЫЕ!AG1154=2,ДАННЫЕ!AH1154=2,ДАННЫЕ!$AL1154=2,ДАННЫЕ!AI1154=2,ДАННЫЕ!AJ1154=2,ДАННЫЕ!AK1154=2,ДАННЫЕ!AP1154=2,ДАННЫЕ!AQ1154=2,ДАННЫЕ!AR1154=2,ДАННЫЕ!$AM1154=2,ДАННЫЕ!$AN1154=2,ДАННЫЕ!AS1154=2,ДАННЫЕ!AT1154=2),2,0)&amp;"t"&amp;IF(T1154&gt;0,"1"&amp;T1154,"00")&amp;"f"&amp;IF(ДАННЫЕ!$AC1154,"1"&amp;ДАННЫЕ!$AC1154,"00")&amp;"b"&amp;IF(ДАННЫЕ!$AD1154,"1"&amp;ДАННЫЕ!$AD1154,"00")&amp;"g"&amp;IF(ДАННЫЕ!$AF1154,"1"&amp;ДАННЫЕ!$AF1154,"00")&amp;"c"&amp;IF(ДАННЫЕ!$AG1154,"1"&amp;ДАННЫЕ!$AG1154,"00")&amp;"i"&amp;IF(ДАННЫЕ!$AH1154,"1"&amp;ДАННЫЕ!$AH1154,"00")&amp;"r"&amp;IF(ДАННЫЕ!$AL1154,"1"&amp;ДАННЫЕ!$AL1154,"00")&amp;"m"&amp;IF(ДАННЫЕ!$AI1154,"1"&amp;ДАННЫЕ!$AI1154,"00")&amp;"hS"&amp;IF(ДАННЫЕ!$AJ1154,"1"&amp;ДАННЫЕ!$AJ1154,"00")&amp;"hZ"&amp;IF(ДАННЫЕ!$AK1154,"1"&amp;ДАННЫЕ!$AK1154,"00")&amp;"p"&amp;IF(ДАННЫЕ!$AP1154,"1"&amp;ДАННЫЕ!$AP1154,"00")&amp;"k"&amp;IF(ДАННЫЕ!$AQ1154,"1"&amp;ДАННЫЕ!$AQ1154,"00")&amp;"z"&amp;IF(ДАННЫЕ!$AR1154,"1"&amp;ДАННЫЕ!$AR1154,"00")&amp;"j"&amp;IF(ДАННЫЕ!$AM1154,"1"&amp;ДАННЫЕ!$AM1154,"00")&amp;"n"&amp;IF(ДАННЫЕ!$AN1154,"1"&amp;ДАННЫЕ!$AN1154,"00")&amp;"E"&amp;ДАННЫЕ!BI1154&amp;"L"&amp;ДАННЫЕ!AO1154&amp;"h"&amp;IF(ДАННЫЕ!$AU1154&gt;0,1,0)&amp;"v"&amp;IF(ДАННЫЕ!$AW1154&gt;0,1,0)&amp;"a"&amp;IF(ДАННЫЕ!$AS1154,"1"&amp;ДАННЫЕ!$AS1154,"00")&amp;"s"&amp;IF(ДАННЫЕ!$AT1154,"1"&amp;ДАННЫЕ!$AT1154,"00")&amp;"u"&amp;IF(ДАННЫЕ!$CJ1154&gt;0,1,0)&amp;"y"&amp;B1154&amp;"d"&amp;H1154&amp;"e"&amp;F1154&amp;G1154</f>
        <v>x0w00t00f00b00g00c00i00r00m00hS00hZ00p00k00z00j00n00ELh0v0a00s00u0y0de</v>
      </c>
      <c r="L1154" s="28" t="str">
        <f ca="1">ДАННЫЕ!$I1154&amp;"VN"&amp;IF(ДАННЫЕ!AW1154&gt;0,11,10)&amp;"CD"&amp;IF(ДАННЫЕ!BF1154&gt;500,16,IF(ДАННЫЕ!BF1154&gt;350,15,IF(ДАННЫЕ!BF1154&gt;=200,14,IF(ДАННЫЕ!BF1154&gt;=100,13,IF(ДАННЫЕ!BF1154&gt;=50,12,IF(ДАННЫЕ!BF1154&gt;0,11,10))))))&amp;"AR"&amp;IF(ДАННЫЕ!BX1154&gt;0,1,0)&amp;"GD"&amp;B1154&amp;"VV"&amp;IF(E1154&gt;=5,IF(E1154&lt;18,1,0),0)</f>
        <v>VN10CD10AR0GD0VV0</v>
      </c>
      <c r="M1154" s="28" t="str">
        <f>ДАННЫЕ!$I1154&amp;"b"&amp;ДАННЫЕ!$BI1154&amp;"r"&amp;ДАННЫЕ!$BJ1154&amp;"CD"&amp;IF(ДАННЫЕ!BF1154&gt;0,IF(ДАННЫЕ!BF1154&lt;200,1,IF(ДАННЫЕ!BF1154&lt;350,2,3)),0)&amp;"h"&amp;IF(ДАННЫЕ!$BK1154+ДАННЫЕ!$BL1154+ДАННЫЕ!$BM1154&gt;0,1,0)&amp;"x"&amp;ДАННЫЕ!$BK1154&amp;"y"&amp;ДАННЫЕ!$BL1154&amp;"z"&amp;ДАННЫЕ!$BM1154&amp;"c"&amp;IF(ДАННЫЕ!$BK1154+ДАННЫЕ!$BL1154+ДАННЫЕ!$BM1154=3,1,0)&amp;"a"&amp;IF(ДАННЫЕ!$BQ1154+ДАННЫЕ!$BR1154&gt;0,1,0)&amp;"d"&amp;ДАННЫЕ!$BQ1154&amp;"v"&amp;ДАННЫЕ!$BR1154&amp;"p"&amp;ДАННЫЕ!$BS1154&amp;"n"&amp;ДАННЫЕ!$BU1154&amp;"t"&amp;ДАННЫЕ!$BV1154&amp;"o"&amp;ДАННЫЕ!$BT1154&amp;"l"&amp;IF(ДАННЫЕ!$BN1154&gt;0,1,0)&amp;ДАННЫЕ!$BN1154&amp;"g"&amp;ДАННЫЕ!$BO1154&amp;"s"&amp;ДАННЫЕ!$BP1154&amp;"DZ"&amp;IF(ДАННЫЕ!B1154-ДАННЫЕ!G1154 &lt; 60,IF(ДАННЫЕ!B1154-ДАННЫЕ!G1154 &gt;= 0,1,0),0)&amp;"u"&amp;IF(ДАННЫЕ!$CJ1154&gt;0,1,0)</f>
        <v>brCD0h0xyzc0a0dvpntol0gsDZ1u0</v>
      </c>
      <c r="N1154" s="28" t="str">
        <f ca="1">ДАННЫЕ!$F1154&amp;ДАННЫЕ!$I1154&amp;"g"&amp;B1154&amp;"cf"&amp;D1154&amp;"a"&amp;IF(ДАННЫЕ!$BX1154&gt;0,1,0)&amp;IF(ДАННЫЕ!$BF1154&gt;500,1,IF(ДАННЫЕ!$BF1154&gt;350,2,IF(ДАННЫЕ!$BF1154&gt;=200,3,IF(ДАННЫЕ!$BF1154&gt;=100,4,IF(ДАННЫЕ!$BF1154&gt;=50,5,IF(ДАННЫЕ!$BF1154&lt;50,6,0))))))&amp;"AR"&amp;IF(DATEDIF(ДАННЫЕ!$BX1154,ДАННЫЕ!$F$1,"y")&gt;1,1,0)&amp;"VG"&amp;IF(ДАННЫЕ!$BH1154="0",1,0)&amp;"o"&amp;IF(T1154+ДАННЫЕ!$AF1154+ДАННЫЕ!$AG1154+ДАННЫЕ!$AH1154+ДАННЫЕ!$AI1154+ДАННЫЕ!$AJ1154+ДАННЫЕ!$AP1154+ДАННЫЕ!$AQ1154+ДАННЫЕ!$AR1154+ДАННЫЕ!$AU1154+ДАННЫЕ!$AW1154+ДАННЫЕ!$AS1154+ДАННЫЕ!$AT1154&gt;0,1,0)&amp;"x"&amp;ДАННЫЕ!$AG1154&amp;"p"&amp;IF(ДАННЫЕ!$BY1154&gt;0,1,0)&amp;"v"&amp;IF(ДАННЫЕ!$BZ1154&gt;0,1,0)&amp;"n"&amp;ДАННЫЕ!$CA1154&amp;"t"&amp;ДАННЫЕ!$AY1154&amp;"k"&amp;ДАННЫЕ!$CB1154&amp;"q"&amp;ДАННЫЕ!$CC1154&amp;"w"&amp;ДАННЫЕ!$CD1154&amp;"e"&amp;ДАННЫЕ!$CE1154&amp;"m"&amp;ДАННЫЕ!$CF1154&amp;"c"&amp;ДАННЫЕ!$CG1154&amp;"z"&amp;ДАННЫЕ!$CH1154&amp;"d"&amp;IF(H1154=4,1,0)&amp;"s"&amp;IF(ДАННЫЕ!$J1154=1,0,1)&amp;"u"&amp;IF(ДАННЫЕ!$CJ1154&gt;0,1,0)</f>
        <v>g0cf0a06AR1VG0o0xp0v0ntkqwemczd0s1u0</v>
      </c>
      <c r="O1154" s="28" t="str">
        <f>ДАННЫЕ!$I1154&amp;"g"&amp;B1154&amp;A1154&amp;"f"&amp;P1154&amp;"c"&amp;IF(ДАННЫЕ!$U1154&gt;0,1,0)&amp;"s"&amp;IF(ДАННЫЕ!$Q1154&gt;0,IF(YEAR(ДАННЫЕ!$F$1)=YEAR(ДАННЫЕ!$Q1154),IF(MONTH(ДАННЫЕ!$F$1)=MONTH(ДАННЫЕ!$Q1154),111,11),1),0)&amp;"i"&amp;IF(ДАННЫЕ!$R1154+ДАННЫЕ!$S1154+ДАННЫЕ!$T1154=0,0,1)&amp;"h"&amp;IF(ДАННЫЕ!$P1154&gt;0,1,0)&amp;"p"&amp;IF(ДАННЫЕ!$CI1154&gt;0,IF(YEAR(ДАННЫЕ!$F$1)=YEAR(ДАННЫЕ!$CI1154),IF(MONTH(ДАННЫЕ!$F$1)=MONTH(ДАННЫЕ!$CI1154),111,11),1),0)&amp;"d"&amp;IF(ДАННЫЕ!$CJ1154&gt;0,IF(YEAR(ДАННЫЕ!$F$1)=YEAR(ДАННЫЕ!$CJ1154),IF(MONTH(ДАННЫЕ!$F$1)=MONTH(ДАННЫЕ!$CJ1154),111,11),1),0)&amp;"o"&amp;IF(ДАННЫЕ!$CK1154&gt;0,IF(MONTH(ДАННЫЕ!$F$1)=MONTH(ДАННЫЕ!$CK1154),111,11),0)&amp;"v"&amp;IF(ДАННЫЕ!$BE1154&gt;0,IF(MONTH(ДАННЫЕ!$F$1)=MONTH(ДАННЫЕ!$BE1154),111,11),0)</f>
        <v>g00f0c0s0i0h0p0d0o0v0</v>
      </c>
      <c r="P1154" s="15">
        <f t="shared" si="56"/>
        <v>0</v>
      </c>
      <c r="Q1154" s="15">
        <f>IF(ДАННЫЕ!$F$1&gt;ДАННЫЕ!$N1154,IF(YEAR(ДАННЫЕ!$F$1)=YEAR(ДАННЫЕ!M1154),1,0),0)</f>
        <v>0</v>
      </c>
      <c r="R1154" s="15">
        <f>IF(ДАННЫЕ!$F$1&gt;ДАННЫЕ!$N1154,IF(YEAR(ДАННЫЕ!$F$1)=YEAR(ДАННЫЕ!N1154),1,0),0)</f>
        <v>0</v>
      </c>
      <c r="S1154" s="15">
        <f>IF(ДАННЫЕ!$AA1154="2А",1,IF(ДАННЫЕ!$AA1154="2Б",2,IF(ДАННЫЕ!$AA1154="2В",3,IF(ДАННЫЕ!$AA1154=3,4,IF(ДАННЫЕ!$AA1154="4А",5,IF(ДАННЫЕ!$AA1154="4Б",6,IF(ДАННЫЕ!$AA1154="4В",7,IF(ДАННЫЕ!$AA1154=5,8,0))))))))</f>
        <v>0</v>
      </c>
      <c r="T1154" s="15">
        <f>IF(OR(ДАННЫЕ!$AC1154=2,ДАННЫЕ!$AD1154=2,ДАННЫЕ!$AE1154=2),2,IF(OR(ДАННЫЕ!$AC1154=1,ДАННЫЕ!$AD1154=1,ДАННЫЕ!$AE1154=1),1,0))</f>
        <v>0</v>
      </c>
    </row>
    <row r="1155" spans="1:20" x14ac:dyDescent="0.2">
      <c r="A1155" s="78">
        <f>IF(B1155&gt;0,IF(MONTH(ДАННЫЕ!$F$1)=MONTH(ДАННЫЕ!$B1155),1,0),0)</f>
        <v>0</v>
      </c>
      <c r="B1155" s="14">
        <f>IF(ДАННЫЕ!$B1155&gt;0,IF(YEAR(ДАННЫЕ!$F$1)=YEAR(ДАННЫЕ!$B1155),1,0),0)</f>
        <v>0</v>
      </c>
      <c r="C1155" s="14">
        <f>IF(ДАННЫЕ!$CM1155&gt;0,IF(YEAR(ДАННЫЕ!$F$1)=YEAR(ДАННЫЕ!$CM1155),1,0),0)</f>
        <v>0</v>
      </c>
      <c r="D1155" s="14">
        <f>IF(ДАННЫЕ!$CJ1155&gt;0,IF(ДАННЫЕ!$CL1155&gt;ДАННЫЕ!$F$1,1,IF(ДАННЫЕ!$CL1155&gt;0,0,1)),0)</f>
        <v>0</v>
      </c>
      <c r="E1155" s="43" t="str">
        <f ca="1">IF(ДАННЫЕ!$F$1&gt;0,IF(ДАННЫЕ!$G1155&gt;0,DATEDIF(ДАННЫЕ!$G1155,ДАННЫЕ!$F$1,"y"),""),IF(ДАННЫЕ!$G1155&gt;0,DATEDIF(ДАННЫЕ!$G1155,TODAY(),"y"),""))</f>
        <v/>
      </c>
      <c r="F1155" s="43" t="str">
        <f xml:space="preserve"> IF(ДАННЫЕ!$F1155="М",IF(E1155&gt;=18,IF(E1155&lt;60,1,""),""),"")&amp;IF(ДАННЫЕ!$F1155="Ж",IF(E1155&gt;=18,IF(E1155&lt;55,1,""),""),"")</f>
        <v/>
      </c>
      <c r="G1155" s="43" t="str">
        <f xml:space="preserve"> IF(ДАННЫЕ!$F1155="М",IF(E1155&gt;=60,2,""),"")&amp;IF(ДАННЫЕ!$F1155="Ж",IF(E1155&gt;=55,2,""),"")</f>
        <v/>
      </c>
      <c r="H1155" s="43" t="str">
        <f t="shared" ca="1" si="54"/>
        <v/>
      </c>
      <c r="I1155" s="43" t="str">
        <f t="shared" ca="1" si="55"/>
        <v>03</v>
      </c>
      <c r="J1155" s="28" t="str">
        <f ca="1">ДАННЫЕ!$F1155&amp;H1155&amp;I1155&amp;ДАННЫЕ!$I1155&amp;"m"&amp;IF(ДАННЫЕ!$I1155&gt;0,IF(ДАННЫЕ!$J1155&gt;0,0,1),"")&amp;"f"&amp;IF(ДАННЫЕ!$R1155&gt;0,IF(YEAR(ДАННЫЕ!$F$1)=YEAR(ДАННЫЕ!$R1155),1,0),0)&amp;"z"&amp;ДАННЫЕ!$R1155&amp;"p"&amp;ДАННЫЕ!$S1155&amp;"i"&amp;ДАННЫЕ!$T1155&amp;"h"&amp;ДАННЫЕ!$K1155&amp;"be"&amp;ДАННЫЕ!$BI1155&amp;"CD"&amp;IF(ДАННЫЕ!BF1155&gt;500,4,IF(ДАННЫЕ!BF1155&gt;350,3,IF(ДАННЫЕ!BF1155&gt;200,2,IF(ДАННЫЕ!BF1155&gt;0,1,0))))&amp;"g"&amp;B1155&amp;"d"&amp;H1155&amp;"l"&amp;ДАННЫЕ!AT1155&amp;"a"&amp;ДАННЫЕ!$V1155&amp;"v"&amp;R1155&amp;"k"&amp;ДАННЫЕ!$U1155&amp;"s"&amp;ДАННЫЕ!$Y1155&amp;"t"&amp;ДАННЫЕ!$X1155&amp;"b"&amp;IF(ДАННЫЕ!$Q1155&gt;1,1,0)&amp;"PP"&amp;ДАННЫЕ!Z1155&amp;"c"&amp;S1155&amp;"x"&amp;IF(ДАННЫЕ!$BY1155&gt;0,IF(YEAR(ДАННЫЕ!$F$1)=YEAR(ДАННЫЕ!$BY1155),1,0),0)&amp;"n"&amp;IF(ДАННЫЕ!$BZ1155&gt;0,IF(YEAR(ДАННЫЕ!$F$1)=YEAR(ДАННЫЕ!$BZ1155),1,0),0)&amp;"u"&amp;D1155&amp;"z"&amp;IF(ДАННЫЕ!$CL1155&gt;0,IF(YEAR(ДАННЫЕ!$F$1)&gt;YEAR(ДАННЫЕ!$CL1155),11,12),0)</f>
        <v>03mf0zpihbeCD0g0dlav0kstb0PPc0x0n0u0z0</v>
      </c>
      <c r="K1155" s="28" t="str">
        <f ca="1">ДАННЫЕ!$I1155&amp;"x"&amp;B1155&amp;"w"&amp;IF(T1155+ДАННЫЕ!AD1155+ДАННЫЕ!AE1155+ДАННЫЕ!AF1155+ДАННЫЕ!AG1155+ДАННЫЕ!AH1155+ДАННЫЕ!$AL1155+ДАННЫЕ!AI1155+ДАННЫЕ!AJ1155+ДАННЫЕ!AK1155+ДАННЫЕ!AP1155+ДАННЫЕ!AQ1155+ДАННЫЕ!AR1155+ДАННЫЕ!$AM1155+ДАННЫЕ!$AN1155+ДАННЫЕ!AS1155+ДАННЫЕ!AT1155&gt;0,1,0)&amp;IF(OR(T1155=2,ДАННЫЕ!AD1155=2,ДАННЫЕ!AE1155=2,ДАННЫЕ!AF1155=2,ДАННЫЕ!AG1155=2,ДАННЫЕ!AH1155=2,ДАННЫЕ!$AL1155=2,ДАННЫЕ!AI1155=2,ДАННЫЕ!AJ1155=2,ДАННЫЕ!AK1155=2,ДАННЫЕ!AP1155=2,ДАННЫЕ!AQ1155=2,ДАННЫЕ!AR1155=2,ДАННЫЕ!$AM1155=2,ДАННЫЕ!$AN1155=2,ДАННЫЕ!AS1155=2,ДАННЫЕ!AT1155=2),2,0)&amp;"t"&amp;IF(T1155&gt;0,"1"&amp;T1155,"00")&amp;"f"&amp;IF(ДАННЫЕ!$AC1155,"1"&amp;ДАННЫЕ!$AC1155,"00")&amp;"b"&amp;IF(ДАННЫЕ!$AD1155,"1"&amp;ДАННЫЕ!$AD1155,"00")&amp;"g"&amp;IF(ДАННЫЕ!$AF1155,"1"&amp;ДАННЫЕ!$AF1155,"00")&amp;"c"&amp;IF(ДАННЫЕ!$AG1155,"1"&amp;ДАННЫЕ!$AG1155,"00")&amp;"i"&amp;IF(ДАННЫЕ!$AH1155,"1"&amp;ДАННЫЕ!$AH1155,"00")&amp;"r"&amp;IF(ДАННЫЕ!$AL1155,"1"&amp;ДАННЫЕ!$AL1155,"00")&amp;"m"&amp;IF(ДАННЫЕ!$AI1155,"1"&amp;ДАННЫЕ!$AI1155,"00")&amp;"hS"&amp;IF(ДАННЫЕ!$AJ1155,"1"&amp;ДАННЫЕ!$AJ1155,"00")&amp;"hZ"&amp;IF(ДАННЫЕ!$AK1155,"1"&amp;ДАННЫЕ!$AK1155,"00")&amp;"p"&amp;IF(ДАННЫЕ!$AP1155,"1"&amp;ДАННЫЕ!$AP1155,"00")&amp;"k"&amp;IF(ДАННЫЕ!$AQ1155,"1"&amp;ДАННЫЕ!$AQ1155,"00")&amp;"z"&amp;IF(ДАННЫЕ!$AR1155,"1"&amp;ДАННЫЕ!$AR1155,"00")&amp;"j"&amp;IF(ДАННЫЕ!$AM1155,"1"&amp;ДАННЫЕ!$AM1155,"00")&amp;"n"&amp;IF(ДАННЫЕ!$AN1155,"1"&amp;ДАННЫЕ!$AN1155,"00")&amp;"E"&amp;ДАННЫЕ!BI1155&amp;"L"&amp;ДАННЫЕ!AO1155&amp;"h"&amp;IF(ДАННЫЕ!$AU1155&gt;0,1,0)&amp;"v"&amp;IF(ДАННЫЕ!$AW1155&gt;0,1,0)&amp;"a"&amp;IF(ДАННЫЕ!$AS1155,"1"&amp;ДАННЫЕ!$AS1155,"00")&amp;"s"&amp;IF(ДАННЫЕ!$AT1155,"1"&amp;ДАННЫЕ!$AT1155,"00")&amp;"u"&amp;IF(ДАННЫЕ!$CJ1155&gt;0,1,0)&amp;"y"&amp;B1155&amp;"d"&amp;H1155&amp;"e"&amp;F1155&amp;G1155</f>
        <v>x0w00t00f00b00g00c00i00r00m00hS00hZ00p00k00z00j00n00ELh0v0a00s00u0y0de</v>
      </c>
      <c r="L1155" s="28" t="str">
        <f ca="1">ДАННЫЕ!$I1155&amp;"VN"&amp;IF(ДАННЫЕ!AW1155&gt;0,11,10)&amp;"CD"&amp;IF(ДАННЫЕ!BF1155&gt;500,16,IF(ДАННЫЕ!BF1155&gt;350,15,IF(ДАННЫЕ!BF1155&gt;=200,14,IF(ДАННЫЕ!BF1155&gt;=100,13,IF(ДАННЫЕ!BF1155&gt;=50,12,IF(ДАННЫЕ!BF1155&gt;0,11,10))))))&amp;"AR"&amp;IF(ДАННЫЕ!BX1155&gt;0,1,0)&amp;"GD"&amp;B1155&amp;"VV"&amp;IF(E1155&gt;=5,IF(E1155&lt;18,1,0),0)</f>
        <v>VN10CD10AR0GD0VV0</v>
      </c>
      <c r="M1155" s="28" t="str">
        <f>ДАННЫЕ!$I1155&amp;"b"&amp;ДАННЫЕ!$BI1155&amp;"r"&amp;ДАННЫЕ!$BJ1155&amp;"CD"&amp;IF(ДАННЫЕ!BF1155&gt;0,IF(ДАННЫЕ!BF1155&lt;200,1,IF(ДАННЫЕ!BF1155&lt;350,2,3)),0)&amp;"h"&amp;IF(ДАННЫЕ!$BK1155+ДАННЫЕ!$BL1155+ДАННЫЕ!$BM1155&gt;0,1,0)&amp;"x"&amp;ДАННЫЕ!$BK1155&amp;"y"&amp;ДАННЫЕ!$BL1155&amp;"z"&amp;ДАННЫЕ!$BM1155&amp;"c"&amp;IF(ДАННЫЕ!$BK1155+ДАННЫЕ!$BL1155+ДАННЫЕ!$BM1155=3,1,0)&amp;"a"&amp;IF(ДАННЫЕ!$BQ1155+ДАННЫЕ!$BR1155&gt;0,1,0)&amp;"d"&amp;ДАННЫЕ!$BQ1155&amp;"v"&amp;ДАННЫЕ!$BR1155&amp;"p"&amp;ДАННЫЕ!$BS1155&amp;"n"&amp;ДАННЫЕ!$BU1155&amp;"t"&amp;ДАННЫЕ!$BV1155&amp;"o"&amp;ДАННЫЕ!$BT1155&amp;"l"&amp;IF(ДАННЫЕ!$BN1155&gt;0,1,0)&amp;ДАННЫЕ!$BN1155&amp;"g"&amp;ДАННЫЕ!$BO1155&amp;"s"&amp;ДАННЫЕ!$BP1155&amp;"DZ"&amp;IF(ДАННЫЕ!B1155-ДАННЫЕ!G1155 &lt; 60,IF(ДАННЫЕ!B1155-ДАННЫЕ!G1155 &gt;= 0,1,0),0)&amp;"u"&amp;IF(ДАННЫЕ!$CJ1155&gt;0,1,0)</f>
        <v>brCD0h0xyzc0a0dvpntol0gsDZ1u0</v>
      </c>
      <c r="N1155" s="28" t="str">
        <f ca="1">ДАННЫЕ!$F1155&amp;ДАННЫЕ!$I1155&amp;"g"&amp;B1155&amp;"cf"&amp;D1155&amp;"a"&amp;IF(ДАННЫЕ!$BX1155&gt;0,1,0)&amp;IF(ДАННЫЕ!$BF1155&gt;500,1,IF(ДАННЫЕ!$BF1155&gt;350,2,IF(ДАННЫЕ!$BF1155&gt;=200,3,IF(ДАННЫЕ!$BF1155&gt;=100,4,IF(ДАННЫЕ!$BF1155&gt;=50,5,IF(ДАННЫЕ!$BF1155&lt;50,6,0))))))&amp;"AR"&amp;IF(DATEDIF(ДАННЫЕ!$BX1155,ДАННЫЕ!$F$1,"y")&gt;1,1,0)&amp;"VG"&amp;IF(ДАННЫЕ!$BH1155="0",1,0)&amp;"o"&amp;IF(T1155+ДАННЫЕ!$AF1155+ДАННЫЕ!$AG1155+ДАННЫЕ!$AH1155+ДАННЫЕ!$AI1155+ДАННЫЕ!$AJ1155+ДАННЫЕ!$AP1155+ДАННЫЕ!$AQ1155+ДАННЫЕ!$AR1155+ДАННЫЕ!$AU1155+ДАННЫЕ!$AW1155+ДАННЫЕ!$AS1155+ДАННЫЕ!$AT1155&gt;0,1,0)&amp;"x"&amp;ДАННЫЕ!$AG1155&amp;"p"&amp;IF(ДАННЫЕ!$BY1155&gt;0,1,0)&amp;"v"&amp;IF(ДАННЫЕ!$BZ1155&gt;0,1,0)&amp;"n"&amp;ДАННЫЕ!$CA1155&amp;"t"&amp;ДАННЫЕ!$AY1155&amp;"k"&amp;ДАННЫЕ!$CB1155&amp;"q"&amp;ДАННЫЕ!$CC1155&amp;"w"&amp;ДАННЫЕ!$CD1155&amp;"e"&amp;ДАННЫЕ!$CE1155&amp;"m"&amp;ДАННЫЕ!$CF1155&amp;"c"&amp;ДАННЫЕ!$CG1155&amp;"z"&amp;ДАННЫЕ!$CH1155&amp;"d"&amp;IF(H1155=4,1,0)&amp;"s"&amp;IF(ДАННЫЕ!$J1155=1,0,1)&amp;"u"&amp;IF(ДАННЫЕ!$CJ1155&gt;0,1,0)</f>
        <v>g0cf0a06AR1VG0o0xp0v0ntkqwemczd0s1u0</v>
      </c>
      <c r="O1155" s="28" t="str">
        <f>ДАННЫЕ!$I1155&amp;"g"&amp;B1155&amp;A1155&amp;"f"&amp;P1155&amp;"c"&amp;IF(ДАННЫЕ!$U1155&gt;0,1,0)&amp;"s"&amp;IF(ДАННЫЕ!$Q1155&gt;0,IF(YEAR(ДАННЫЕ!$F$1)=YEAR(ДАННЫЕ!$Q1155),IF(MONTH(ДАННЫЕ!$F$1)=MONTH(ДАННЫЕ!$Q1155),111,11),1),0)&amp;"i"&amp;IF(ДАННЫЕ!$R1155+ДАННЫЕ!$S1155+ДАННЫЕ!$T1155=0,0,1)&amp;"h"&amp;IF(ДАННЫЕ!$P1155&gt;0,1,0)&amp;"p"&amp;IF(ДАННЫЕ!$CI1155&gt;0,IF(YEAR(ДАННЫЕ!$F$1)=YEAR(ДАННЫЕ!$CI1155),IF(MONTH(ДАННЫЕ!$F$1)=MONTH(ДАННЫЕ!$CI1155),111,11),1),0)&amp;"d"&amp;IF(ДАННЫЕ!$CJ1155&gt;0,IF(YEAR(ДАННЫЕ!$F$1)=YEAR(ДАННЫЕ!$CJ1155),IF(MONTH(ДАННЫЕ!$F$1)=MONTH(ДАННЫЕ!$CJ1155),111,11),1),0)&amp;"o"&amp;IF(ДАННЫЕ!$CK1155&gt;0,IF(MONTH(ДАННЫЕ!$F$1)=MONTH(ДАННЫЕ!$CK1155),111,11),0)&amp;"v"&amp;IF(ДАННЫЕ!$BE1155&gt;0,IF(MONTH(ДАННЫЕ!$F$1)=MONTH(ДАННЫЕ!$BE1155),111,11),0)</f>
        <v>g00f0c0s0i0h0p0d0o0v0</v>
      </c>
      <c r="P1155" s="15">
        <f t="shared" si="56"/>
        <v>0</v>
      </c>
      <c r="Q1155" s="15">
        <f>IF(ДАННЫЕ!$F$1&gt;ДАННЫЕ!$N1155,IF(YEAR(ДАННЫЕ!$F$1)=YEAR(ДАННЫЕ!M1155),1,0),0)</f>
        <v>0</v>
      </c>
      <c r="R1155" s="15">
        <f>IF(ДАННЫЕ!$F$1&gt;ДАННЫЕ!$N1155,IF(YEAR(ДАННЫЕ!$F$1)=YEAR(ДАННЫЕ!N1155),1,0),0)</f>
        <v>0</v>
      </c>
      <c r="S1155" s="15">
        <f>IF(ДАННЫЕ!$AA1155="2А",1,IF(ДАННЫЕ!$AA1155="2Б",2,IF(ДАННЫЕ!$AA1155="2В",3,IF(ДАННЫЕ!$AA1155=3,4,IF(ДАННЫЕ!$AA1155="4А",5,IF(ДАННЫЕ!$AA1155="4Б",6,IF(ДАННЫЕ!$AA1155="4В",7,IF(ДАННЫЕ!$AA1155=5,8,0))))))))</f>
        <v>0</v>
      </c>
      <c r="T1155" s="15">
        <f>IF(OR(ДАННЫЕ!$AC1155=2,ДАННЫЕ!$AD1155=2,ДАННЫЕ!$AE1155=2),2,IF(OR(ДАННЫЕ!$AC1155=1,ДАННЫЕ!$AD1155=1,ДАННЫЕ!$AE1155=1),1,0))</f>
        <v>0</v>
      </c>
    </row>
    <row r="1156" spans="1:20" x14ac:dyDescent="0.2">
      <c r="A1156" s="78">
        <f>IF(B1156&gt;0,IF(MONTH(ДАННЫЕ!$F$1)=MONTH(ДАННЫЕ!$B1156),1,0),0)</f>
        <v>0</v>
      </c>
      <c r="B1156" s="14">
        <f>IF(ДАННЫЕ!$B1156&gt;0,IF(YEAR(ДАННЫЕ!$F$1)=YEAR(ДАННЫЕ!$B1156),1,0),0)</f>
        <v>0</v>
      </c>
      <c r="C1156" s="14">
        <f>IF(ДАННЫЕ!$CM1156&gt;0,IF(YEAR(ДАННЫЕ!$F$1)=YEAR(ДАННЫЕ!$CM1156),1,0),0)</f>
        <v>0</v>
      </c>
      <c r="D1156" s="14">
        <f>IF(ДАННЫЕ!$CJ1156&gt;0,IF(ДАННЫЕ!$CL1156&gt;ДАННЫЕ!$F$1,1,IF(ДАННЫЕ!$CL1156&gt;0,0,1)),0)</f>
        <v>0</v>
      </c>
      <c r="E1156" s="43" t="str">
        <f ca="1">IF(ДАННЫЕ!$F$1&gt;0,IF(ДАННЫЕ!$G1156&gt;0,DATEDIF(ДАННЫЕ!$G1156,ДАННЫЕ!$F$1,"y"),""),IF(ДАННЫЕ!$G1156&gt;0,DATEDIF(ДАННЫЕ!$G1156,TODAY(),"y"),""))</f>
        <v/>
      </c>
      <c r="F1156" s="43" t="str">
        <f xml:space="preserve"> IF(ДАННЫЕ!$F1156="М",IF(E1156&gt;=18,IF(E1156&lt;60,1,""),""),"")&amp;IF(ДАННЫЕ!$F1156="Ж",IF(E1156&gt;=18,IF(E1156&lt;55,1,""),""),"")</f>
        <v/>
      </c>
      <c r="G1156" s="43" t="str">
        <f xml:space="preserve"> IF(ДАННЫЕ!$F1156="М",IF(E1156&gt;=60,2,""),"")&amp;IF(ДАННЫЕ!$F1156="Ж",IF(E1156&gt;=55,2,""),"")</f>
        <v/>
      </c>
      <c r="H1156" s="43" t="str">
        <f t="shared" ca="1" si="54"/>
        <v/>
      </c>
      <c r="I1156" s="43" t="str">
        <f t="shared" ca="1" si="55"/>
        <v>03</v>
      </c>
      <c r="J1156" s="28" t="str">
        <f ca="1">ДАННЫЕ!$F1156&amp;H1156&amp;I1156&amp;ДАННЫЕ!$I1156&amp;"m"&amp;IF(ДАННЫЕ!$I1156&gt;0,IF(ДАННЫЕ!$J1156&gt;0,0,1),"")&amp;"f"&amp;IF(ДАННЫЕ!$R1156&gt;0,IF(YEAR(ДАННЫЕ!$F$1)=YEAR(ДАННЫЕ!$R1156),1,0),0)&amp;"z"&amp;ДАННЫЕ!$R1156&amp;"p"&amp;ДАННЫЕ!$S1156&amp;"i"&amp;ДАННЫЕ!$T1156&amp;"h"&amp;ДАННЫЕ!$K1156&amp;"be"&amp;ДАННЫЕ!$BI1156&amp;"CD"&amp;IF(ДАННЫЕ!BF1156&gt;500,4,IF(ДАННЫЕ!BF1156&gt;350,3,IF(ДАННЫЕ!BF1156&gt;200,2,IF(ДАННЫЕ!BF1156&gt;0,1,0))))&amp;"g"&amp;B1156&amp;"d"&amp;H1156&amp;"l"&amp;ДАННЫЕ!AT1156&amp;"a"&amp;ДАННЫЕ!$V1156&amp;"v"&amp;R1156&amp;"k"&amp;ДАННЫЕ!$U1156&amp;"s"&amp;ДАННЫЕ!$Y1156&amp;"t"&amp;ДАННЫЕ!$X1156&amp;"b"&amp;IF(ДАННЫЕ!$Q1156&gt;1,1,0)&amp;"PP"&amp;ДАННЫЕ!Z1156&amp;"c"&amp;S1156&amp;"x"&amp;IF(ДАННЫЕ!$BY1156&gt;0,IF(YEAR(ДАННЫЕ!$F$1)=YEAR(ДАННЫЕ!$BY1156),1,0),0)&amp;"n"&amp;IF(ДАННЫЕ!$BZ1156&gt;0,IF(YEAR(ДАННЫЕ!$F$1)=YEAR(ДАННЫЕ!$BZ1156),1,0),0)&amp;"u"&amp;D1156&amp;"z"&amp;IF(ДАННЫЕ!$CL1156&gt;0,IF(YEAR(ДАННЫЕ!$F$1)&gt;YEAR(ДАННЫЕ!$CL1156),11,12),0)</f>
        <v>03mf0zpihbeCD0g0dlav0kstb0PPc0x0n0u0z0</v>
      </c>
      <c r="K1156" s="28" t="str">
        <f ca="1">ДАННЫЕ!$I1156&amp;"x"&amp;B1156&amp;"w"&amp;IF(T1156+ДАННЫЕ!AD1156+ДАННЫЕ!AE1156+ДАННЫЕ!AF1156+ДАННЫЕ!AG1156+ДАННЫЕ!AH1156+ДАННЫЕ!$AL1156+ДАННЫЕ!AI1156+ДАННЫЕ!AJ1156+ДАННЫЕ!AK1156+ДАННЫЕ!AP1156+ДАННЫЕ!AQ1156+ДАННЫЕ!AR1156+ДАННЫЕ!$AM1156+ДАННЫЕ!$AN1156+ДАННЫЕ!AS1156+ДАННЫЕ!AT1156&gt;0,1,0)&amp;IF(OR(T1156=2,ДАННЫЕ!AD1156=2,ДАННЫЕ!AE1156=2,ДАННЫЕ!AF1156=2,ДАННЫЕ!AG1156=2,ДАННЫЕ!AH1156=2,ДАННЫЕ!$AL1156=2,ДАННЫЕ!AI1156=2,ДАННЫЕ!AJ1156=2,ДАННЫЕ!AK1156=2,ДАННЫЕ!AP1156=2,ДАННЫЕ!AQ1156=2,ДАННЫЕ!AR1156=2,ДАННЫЕ!$AM1156=2,ДАННЫЕ!$AN1156=2,ДАННЫЕ!AS1156=2,ДАННЫЕ!AT1156=2),2,0)&amp;"t"&amp;IF(T1156&gt;0,"1"&amp;T1156,"00")&amp;"f"&amp;IF(ДАННЫЕ!$AC1156,"1"&amp;ДАННЫЕ!$AC1156,"00")&amp;"b"&amp;IF(ДАННЫЕ!$AD1156,"1"&amp;ДАННЫЕ!$AD1156,"00")&amp;"g"&amp;IF(ДАННЫЕ!$AF1156,"1"&amp;ДАННЫЕ!$AF1156,"00")&amp;"c"&amp;IF(ДАННЫЕ!$AG1156,"1"&amp;ДАННЫЕ!$AG1156,"00")&amp;"i"&amp;IF(ДАННЫЕ!$AH1156,"1"&amp;ДАННЫЕ!$AH1156,"00")&amp;"r"&amp;IF(ДАННЫЕ!$AL1156,"1"&amp;ДАННЫЕ!$AL1156,"00")&amp;"m"&amp;IF(ДАННЫЕ!$AI1156,"1"&amp;ДАННЫЕ!$AI1156,"00")&amp;"hS"&amp;IF(ДАННЫЕ!$AJ1156,"1"&amp;ДАННЫЕ!$AJ1156,"00")&amp;"hZ"&amp;IF(ДАННЫЕ!$AK1156,"1"&amp;ДАННЫЕ!$AK1156,"00")&amp;"p"&amp;IF(ДАННЫЕ!$AP1156,"1"&amp;ДАННЫЕ!$AP1156,"00")&amp;"k"&amp;IF(ДАННЫЕ!$AQ1156,"1"&amp;ДАННЫЕ!$AQ1156,"00")&amp;"z"&amp;IF(ДАННЫЕ!$AR1156,"1"&amp;ДАННЫЕ!$AR1156,"00")&amp;"j"&amp;IF(ДАННЫЕ!$AM1156,"1"&amp;ДАННЫЕ!$AM1156,"00")&amp;"n"&amp;IF(ДАННЫЕ!$AN1156,"1"&amp;ДАННЫЕ!$AN1156,"00")&amp;"E"&amp;ДАННЫЕ!BI1156&amp;"L"&amp;ДАННЫЕ!AO1156&amp;"h"&amp;IF(ДАННЫЕ!$AU1156&gt;0,1,0)&amp;"v"&amp;IF(ДАННЫЕ!$AW1156&gt;0,1,0)&amp;"a"&amp;IF(ДАННЫЕ!$AS1156,"1"&amp;ДАННЫЕ!$AS1156,"00")&amp;"s"&amp;IF(ДАННЫЕ!$AT1156,"1"&amp;ДАННЫЕ!$AT1156,"00")&amp;"u"&amp;IF(ДАННЫЕ!$CJ1156&gt;0,1,0)&amp;"y"&amp;B1156&amp;"d"&amp;H1156&amp;"e"&amp;F1156&amp;G1156</f>
        <v>x0w00t00f00b00g00c00i00r00m00hS00hZ00p00k00z00j00n00ELh0v0a00s00u0y0de</v>
      </c>
      <c r="L1156" s="28" t="str">
        <f ca="1">ДАННЫЕ!$I1156&amp;"VN"&amp;IF(ДАННЫЕ!AW1156&gt;0,11,10)&amp;"CD"&amp;IF(ДАННЫЕ!BF1156&gt;500,16,IF(ДАННЫЕ!BF1156&gt;350,15,IF(ДАННЫЕ!BF1156&gt;=200,14,IF(ДАННЫЕ!BF1156&gt;=100,13,IF(ДАННЫЕ!BF1156&gt;=50,12,IF(ДАННЫЕ!BF1156&gt;0,11,10))))))&amp;"AR"&amp;IF(ДАННЫЕ!BX1156&gt;0,1,0)&amp;"GD"&amp;B1156&amp;"VV"&amp;IF(E1156&gt;=5,IF(E1156&lt;18,1,0),0)</f>
        <v>VN10CD10AR0GD0VV0</v>
      </c>
      <c r="M1156" s="28" t="str">
        <f>ДАННЫЕ!$I1156&amp;"b"&amp;ДАННЫЕ!$BI1156&amp;"r"&amp;ДАННЫЕ!$BJ1156&amp;"CD"&amp;IF(ДАННЫЕ!BF1156&gt;0,IF(ДАННЫЕ!BF1156&lt;200,1,IF(ДАННЫЕ!BF1156&lt;350,2,3)),0)&amp;"h"&amp;IF(ДАННЫЕ!$BK1156+ДАННЫЕ!$BL1156+ДАННЫЕ!$BM1156&gt;0,1,0)&amp;"x"&amp;ДАННЫЕ!$BK1156&amp;"y"&amp;ДАННЫЕ!$BL1156&amp;"z"&amp;ДАННЫЕ!$BM1156&amp;"c"&amp;IF(ДАННЫЕ!$BK1156+ДАННЫЕ!$BL1156+ДАННЫЕ!$BM1156=3,1,0)&amp;"a"&amp;IF(ДАННЫЕ!$BQ1156+ДАННЫЕ!$BR1156&gt;0,1,0)&amp;"d"&amp;ДАННЫЕ!$BQ1156&amp;"v"&amp;ДАННЫЕ!$BR1156&amp;"p"&amp;ДАННЫЕ!$BS1156&amp;"n"&amp;ДАННЫЕ!$BU1156&amp;"t"&amp;ДАННЫЕ!$BV1156&amp;"o"&amp;ДАННЫЕ!$BT1156&amp;"l"&amp;IF(ДАННЫЕ!$BN1156&gt;0,1,0)&amp;ДАННЫЕ!$BN1156&amp;"g"&amp;ДАННЫЕ!$BO1156&amp;"s"&amp;ДАННЫЕ!$BP1156&amp;"DZ"&amp;IF(ДАННЫЕ!B1156-ДАННЫЕ!G1156 &lt; 60,IF(ДАННЫЕ!B1156-ДАННЫЕ!G1156 &gt;= 0,1,0),0)&amp;"u"&amp;IF(ДАННЫЕ!$CJ1156&gt;0,1,0)</f>
        <v>brCD0h0xyzc0a0dvpntol0gsDZ1u0</v>
      </c>
      <c r="N1156" s="28" t="str">
        <f ca="1">ДАННЫЕ!$F1156&amp;ДАННЫЕ!$I1156&amp;"g"&amp;B1156&amp;"cf"&amp;D1156&amp;"a"&amp;IF(ДАННЫЕ!$BX1156&gt;0,1,0)&amp;IF(ДАННЫЕ!$BF1156&gt;500,1,IF(ДАННЫЕ!$BF1156&gt;350,2,IF(ДАННЫЕ!$BF1156&gt;=200,3,IF(ДАННЫЕ!$BF1156&gt;=100,4,IF(ДАННЫЕ!$BF1156&gt;=50,5,IF(ДАННЫЕ!$BF1156&lt;50,6,0))))))&amp;"AR"&amp;IF(DATEDIF(ДАННЫЕ!$BX1156,ДАННЫЕ!$F$1,"y")&gt;1,1,0)&amp;"VG"&amp;IF(ДАННЫЕ!$BH1156="0",1,0)&amp;"o"&amp;IF(T1156+ДАННЫЕ!$AF1156+ДАННЫЕ!$AG1156+ДАННЫЕ!$AH1156+ДАННЫЕ!$AI1156+ДАННЫЕ!$AJ1156+ДАННЫЕ!$AP1156+ДАННЫЕ!$AQ1156+ДАННЫЕ!$AR1156+ДАННЫЕ!$AU1156+ДАННЫЕ!$AW1156+ДАННЫЕ!$AS1156+ДАННЫЕ!$AT1156&gt;0,1,0)&amp;"x"&amp;ДАННЫЕ!$AG1156&amp;"p"&amp;IF(ДАННЫЕ!$BY1156&gt;0,1,0)&amp;"v"&amp;IF(ДАННЫЕ!$BZ1156&gt;0,1,0)&amp;"n"&amp;ДАННЫЕ!$CA1156&amp;"t"&amp;ДАННЫЕ!$AY1156&amp;"k"&amp;ДАННЫЕ!$CB1156&amp;"q"&amp;ДАННЫЕ!$CC1156&amp;"w"&amp;ДАННЫЕ!$CD1156&amp;"e"&amp;ДАННЫЕ!$CE1156&amp;"m"&amp;ДАННЫЕ!$CF1156&amp;"c"&amp;ДАННЫЕ!$CG1156&amp;"z"&amp;ДАННЫЕ!$CH1156&amp;"d"&amp;IF(H1156=4,1,0)&amp;"s"&amp;IF(ДАННЫЕ!$J1156=1,0,1)&amp;"u"&amp;IF(ДАННЫЕ!$CJ1156&gt;0,1,0)</f>
        <v>g0cf0a06AR1VG0o0xp0v0ntkqwemczd0s1u0</v>
      </c>
      <c r="O1156" s="28" t="str">
        <f>ДАННЫЕ!$I1156&amp;"g"&amp;B1156&amp;A1156&amp;"f"&amp;P1156&amp;"c"&amp;IF(ДАННЫЕ!$U1156&gt;0,1,0)&amp;"s"&amp;IF(ДАННЫЕ!$Q1156&gt;0,IF(YEAR(ДАННЫЕ!$F$1)=YEAR(ДАННЫЕ!$Q1156),IF(MONTH(ДАННЫЕ!$F$1)=MONTH(ДАННЫЕ!$Q1156),111,11),1),0)&amp;"i"&amp;IF(ДАННЫЕ!$R1156+ДАННЫЕ!$S1156+ДАННЫЕ!$T1156=0,0,1)&amp;"h"&amp;IF(ДАННЫЕ!$P1156&gt;0,1,0)&amp;"p"&amp;IF(ДАННЫЕ!$CI1156&gt;0,IF(YEAR(ДАННЫЕ!$F$1)=YEAR(ДАННЫЕ!$CI1156),IF(MONTH(ДАННЫЕ!$F$1)=MONTH(ДАННЫЕ!$CI1156),111,11),1),0)&amp;"d"&amp;IF(ДАННЫЕ!$CJ1156&gt;0,IF(YEAR(ДАННЫЕ!$F$1)=YEAR(ДАННЫЕ!$CJ1156),IF(MONTH(ДАННЫЕ!$F$1)=MONTH(ДАННЫЕ!$CJ1156),111,11),1),0)&amp;"o"&amp;IF(ДАННЫЕ!$CK1156&gt;0,IF(MONTH(ДАННЫЕ!$F$1)=MONTH(ДАННЫЕ!$CK1156),111,11),0)&amp;"v"&amp;IF(ДАННЫЕ!$BE1156&gt;0,IF(MONTH(ДАННЫЕ!$F$1)=MONTH(ДАННЫЕ!$BE1156),111,11),0)</f>
        <v>g00f0c0s0i0h0p0d0o0v0</v>
      </c>
      <c r="P1156" s="15">
        <f t="shared" si="56"/>
        <v>0</v>
      </c>
      <c r="Q1156" s="15">
        <f>IF(ДАННЫЕ!$F$1&gt;ДАННЫЕ!$N1156,IF(YEAR(ДАННЫЕ!$F$1)=YEAR(ДАННЫЕ!M1156),1,0),0)</f>
        <v>0</v>
      </c>
      <c r="R1156" s="15">
        <f>IF(ДАННЫЕ!$F$1&gt;ДАННЫЕ!$N1156,IF(YEAR(ДАННЫЕ!$F$1)=YEAR(ДАННЫЕ!N1156),1,0),0)</f>
        <v>0</v>
      </c>
      <c r="S1156" s="15">
        <f>IF(ДАННЫЕ!$AA1156="2А",1,IF(ДАННЫЕ!$AA1156="2Б",2,IF(ДАННЫЕ!$AA1156="2В",3,IF(ДАННЫЕ!$AA1156=3,4,IF(ДАННЫЕ!$AA1156="4А",5,IF(ДАННЫЕ!$AA1156="4Б",6,IF(ДАННЫЕ!$AA1156="4В",7,IF(ДАННЫЕ!$AA1156=5,8,0))))))))</f>
        <v>0</v>
      </c>
      <c r="T1156" s="15">
        <f>IF(OR(ДАННЫЕ!$AC1156=2,ДАННЫЕ!$AD1156=2,ДАННЫЕ!$AE1156=2),2,IF(OR(ДАННЫЕ!$AC1156=1,ДАННЫЕ!$AD1156=1,ДАННЫЕ!$AE1156=1),1,0))</f>
        <v>0</v>
      </c>
    </row>
    <row r="1157" spans="1:20" x14ac:dyDescent="0.2">
      <c r="A1157" s="78">
        <f>IF(B1157&gt;0,IF(MONTH(ДАННЫЕ!$F$1)=MONTH(ДАННЫЕ!$B1157),1,0),0)</f>
        <v>0</v>
      </c>
      <c r="B1157" s="14">
        <f>IF(ДАННЫЕ!$B1157&gt;0,IF(YEAR(ДАННЫЕ!$F$1)=YEAR(ДАННЫЕ!$B1157),1,0),0)</f>
        <v>0</v>
      </c>
      <c r="C1157" s="14">
        <f>IF(ДАННЫЕ!$CM1157&gt;0,IF(YEAR(ДАННЫЕ!$F$1)=YEAR(ДАННЫЕ!$CM1157),1,0),0)</f>
        <v>0</v>
      </c>
      <c r="D1157" s="14">
        <f>IF(ДАННЫЕ!$CJ1157&gt;0,IF(ДАННЫЕ!$CL1157&gt;ДАННЫЕ!$F$1,1,IF(ДАННЫЕ!$CL1157&gt;0,0,1)),0)</f>
        <v>0</v>
      </c>
      <c r="E1157" s="43" t="str">
        <f ca="1">IF(ДАННЫЕ!$F$1&gt;0,IF(ДАННЫЕ!$G1157&gt;0,DATEDIF(ДАННЫЕ!$G1157,ДАННЫЕ!$F$1,"y"),""),IF(ДАННЫЕ!$G1157&gt;0,DATEDIF(ДАННЫЕ!$G1157,TODAY(),"y"),""))</f>
        <v/>
      </c>
      <c r="F1157" s="43" t="str">
        <f xml:space="preserve"> IF(ДАННЫЕ!$F1157="М",IF(E1157&gt;=18,IF(E1157&lt;60,1,""),""),"")&amp;IF(ДАННЫЕ!$F1157="Ж",IF(E1157&gt;=18,IF(E1157&lt;55,1,""),""),"")</f>
        <v/>
      </c>
      <c r="G1157" s="43" t="str">
        <f xml:space="preserve"> IF(ДАННЫЕ!$F1157="М",IF(E1157&gt;=60,2,""),"")&amp;IF(ДАННЫЕ!$F1157="Ж",IF(E1157&gt;=55,2,""),"")</f>
        <v/>
      </c>
      <c r="H1157" s="43" t="str">
        <f t="shared" ca="1" si="54"/>
        <v/>
      </c>
      <c r="I1157" s="43" t="str">
        <f t="shared" ca="1" si="55"/>
        <v>03</v>
      </c>
      <c r="J1157" s="28" t="str">
        <f ca="1">ДАННЫЕ!$F1157&amp;H1157&amp;I1157&amp;ДАННЫЕ!$I1157&amp;"m"&amp;IF(ДАННЫЕ!$I1157&gt;0,IF(ДАННЫЕ!$J1157&gt;0,0,1),"")&amp;"f"&amp;IF(ДАННЫЕ!$R1157&gt;0,IF(YEAR(ДАННЫЕ!$F$1)=YEAR(ДАННЫЕ!$R1157),1,0),0)&amp;"z"&amp;ДАННЫЕ!$R1157&amp;"p"&amp;ДАННЫЕ!$S1157&amp;"i"&amp;ДАННЫЕ!$T1157&amp;"h"&amp;ДАННЫЕ!$K1157&amp;"be"&amp;ДАННЫЕ!$BI1157&amp;"CD"&amp;IF(ДАННЫЕ!BF1157&gt;500,4,IF(ДАННЫЕ!BF1157&gt;350,3,IF(ДАННЫЕ!BF1157&gt;200,2,IF(ДАННЫЕ!BF1157&gt;0,1,0))))&amp;"g"&amp;B1157&amp;"d"&amp;H1157&amp;"l"&amp;ДАННЫЕ!AT1157&amp;"a"&amp;ДАННЫЕ!$V1157&amp;"v"&amp;R1157&amp;"k"&amp;ДАННЫЕ!$U1157&amp;"s"&amp;ДАННЫЕ!$Y1157&amp;"t"&amp;ДАННЫЕ!$X1157&amp;"b"&amp;IF(ДАННЫЕ!$Q1157&gt;1,1,0)&amp;"PP"&amp;ДАННЫЕ!Z1157&amp;"c"&amp;S1157&amp;"x"&amp;IF(ДАННЫЕ!$BY1157&gt;0,IF(YEAR(ДАННЫЕ!$F$1)=YEAR(ДАННЫЕ!$BY1157),1,0),0)&amp;"n"&amp;IF(ДАННЫЕ!$BZ1157&gt;0,IF(YEAR(ДАННЫЕ!$F$1)=YEAR(ДАННЫЕ!$BZ1157),1,0),0)&amp;"u"&amp;D1157&amp;"z"&amp;IF(ДАННЫЕ!$CL1157&gt;0,IF(YEAR(ДАННЫЕ!$F$1)&gt;YEAR(ДАННЫЕ!$CL1157),11,12),0)</f>
        <v>03mf0zpihbeCD0g0dlav0kstb0PPc0x0n0u0z0</v>
      </c>
      <c r="K1157" s="28" t="str">
        <f ca="1">ДАННЫЕ!$I1157&amp;"x"&amp;B1157&amp;"w"&amp;IF(T1157+ДАННЫЕ!AD1157+ДАННЫЕ!AE1157+ДАННЫЕ!AF1157+ДАННЫЕ!AG1157+ДАННЫЕ!AH1157+ДАННЫЕ!$AL1157+ДАННЫЕ!AI1157+ДАННЫЕ!AJ1157+ДАННЫЕ!AK1157+ДАННЫЕ!AP1157+ДАННЫЕ!AQ1157+ДАННЫЕ!AR1157+ДАННЫЕ!$AM1157+ДАННЫЕ!$AN1157+ДАННЫЕ!AS1157+ДАННЫЕ!AT1157&gt;0,1,0)&amp;IF(OR(T1157=2,ДАННЫЕ!AD1157=2,ДАННЫЕ!AE1157=2,ДАННЫЕ!AF1157=2,ДАННЫЕ!AG1157=2,ДАННЫЕ!AH1157=2,ДАННЫЕ!$AL1157=2,ДАННЫЕ!AI1157=2,ДАННЫЕ!AJ1157=2,ДАННЫЕ!AK1157=2,ДАННЫЕ!AP1157=2,ДАННЫЕ!AQ1157=2,ДАННЫЕ!AR1157=2,ДАННЫЕ!$AM1157=2,ДАННЫЕ!$AN1157=2,ДАННЫЕ!AS1157=2,ДАННЫЕ!AT1157=2),2,0)&amp;"t"&amp;IF(T1157&gt;0,"1"&amp;T1157,"00")&amp;"f"&amp;IF(ДАННЫЕ!$AC1157,"1"&amp;ДАННЫЕ!$AC1157,"00")&amp;"b"&amp;IF(ДАННЫЕ!$AD1157,"1"&amp;ДАННЫЕ!$AD1157,"00")&amp;"g"&amp;IF(ДАННЫЕ!$AF1157,"1"&amp;ДАННЫЕ!$AF1157,"00")&amp;"c"&amp;IF(ДАННЫЕ!$AG1157,"1"&amp;ДАННЫЕ!$AG1157,"00")&amp;"i"&amp;IF(ДАННЫЕ!$AH1157,"1"&amp;ДАННЫЕ!$AH1157,"00")&amp;"r"&amp;IF(ДАННЫЕ!$AL1157,"1"&amp;ДАННЫЕ!$AL1157,"00")&amp;"m"&amp;IF(ДАННЫЕ!$AI1157,"1"&amp;ДАННЫЕ!$AI1157,"00")&amp;"hS"&amp;IF(ДАННЫЕ!$AJ1157,"1"&amp;ДАННЫЕ!$AJ1157,"00")&amp;"hZ"&amp;IF(ДАННЫЕ!$AK1157,"1"&amp;ДАННЫЕ!$AK1157,"00")&amp;"p"&amp;IF(ДАННЫЕ!$AP1157,"1"&amp;ДАННЫЕ!$AP1157,"00")&amp;"k"&amp;IF(ДАННЫЕ!$AQ1157,"1"&amp;ДАННЫЕ!$AQ1157,"00")&amp;"z"&amp;IF(ДАННЫЕ!$AR1157,"1"&amp;ДАННЫЕ!$AR1157,"00")&amp;"j"&amp;IF(ДАННЫЕ!$AM1157,"1"&amp;ДАННЫЕ!$AM1157,"00")&amp;"n"&amp;IF(ДАННЫЕ!$AN1157,"1"&amp;ДАННЫЕ!$AN1157,"00")&amp;"E"&amp;ДАННЫЕ!BI1157&amp;"L"&amp;ДАННЫЕ!AO1157&amp;"h"&amp;IF(ДАННЫЕ!$AU1157&gt;0,1,0)&amp;"v"&amp;IF(ДАННЫЕ!$AW1157&gt;0,1,0)&amp;"a"&amp;IF(ДАННЫЕ!$AS1157,"1"&amp;ДАННЫЕ!$AS1157,"00")&amp;"s"&amp;IF(ДАННЫЕ!$AT1157,"1"&amp;ДАННЫЕ!$AT1157,"00")&amp;"u"&amp;IF(ДАННЫЕ!$CJ1157&gt;0,1,0)&amp;"y"&amp;B1157&amp;"d"&amp;H1157&amp;"e"&amp;F1157&amp;G1157</f>
        <v>x0w00t00f00b00g00c00i00r00m00hS00hZ00p00k00z00j00n00ELh0v0a00s00u0y0de</v>
      </c>
      <c r="L1157" s="28" t="str">
        <f ca="1">ДАННЫЕ!$I1157&amp;"VN"&amp;IF(ДАННЫЕ!AW1157&gt;0,11,10)&amp;"CD"&amp;IF(ДАННЫЕ!BF1157&gt;500,16,IF(ДАННЫЕ!BF1157&gt;350,15,IF(ДАННЫЕ!BF1157&gt;=200,14,IF(ДАННЫЕ!BF1157&gt;=100,13,IF(ДАННЫЕ!BF1157&gt;=50,12,IF(ДАННЫЕ!BF1157&gt;0,11,10))))))&amp;"AR"&amp;IF(ДАННЫЕ!BX1157&gt;0,1,0)&amp;"GD"&amp;B1157&amp;"VV"&amp;IF(E1157&gt;=5,IF(E1157&lt;18,1,0),0)</f>
        <v>VN10CD10AR0GD0VV0</v>
      </c>
      <c r="M1157" s="28" t="str">
        <f>ДАННЫЕ!$I1157&amp;"b"&amp;ДАННЫЕ!$BI1157&amp;"r"&amp;ДАННЫЕ!$BJ1157&amp;"CD"&amp;IF(ДАННЫЕ!BF1157&gt;0,IF(ДАННЫЕ!BF1157&lt;200,1,IF(ДАННЫЕ!BF1157&lt;350,2,3)),0)&amp;"h"&amp;IF(ДАННЫЕ!$BK1157+ДАННЫЕ!$BL1157+ДАННЫЕ!$BM1157&gt;0,1,0)&amp;"x"&amp;ДАННЫЕ!$BK1157&amp;"y"&amp;ДАННЫЕ!$BL1157&amp;"z"&amp;ДАННЫЕ!$BM1157&amp;"c"&amp;IF(ДАННЫЕ!$BK1157+ДАННЫЕ!$BL1157+ДАННЫЕ!$BM1157=3,1,0)&amp;"a"&amp;IF(ДАННЫЕ!$BQ1157+ДАННЫЕ!$BR1157&gt;0,1,0)&amp;"d"&amp;ДАННЫЕ!$BQ1157&amp;"v"&amp;ДАННЫЕ!$BR1157&amp;"p"&amp;ДАННЫЕ!$BS1157&amp;"n"&amp;ДАННЫЕ!$BU1157&amp;"t"&amp;ДАННЫЕ!$BV1157&amp;"o"&amp;ДАННЫЕ!$BT1157&amp;"l"&amp;IF(ДАННЫЕ!$BN1157&gt;0,1,0)&amp;ДАННЫЕ!$BN1157&amp;"g"&amp;ДАННЫЕ!$BO1157&amp;"s"&amp;ДАННЫЕ!$BP1157&amp;"DZ"&amp;IF(ДАННЫЕ!B1157-ДАННЫЕ!G1157 &lt; 60,IF(ДАННЫЕ!B1157-ДАННЫЕ!G1157 &gt;= 0,1,0),0)&amp;"u"&amp;IF(ДАННЫЕ!$CJ1157&gt;0,1,0)</f>
        <v>brCD0h0xyzc0a0dvpntol0gsDZ1u0</v>
      </c>
      <c r="N1157" s="28" t="str">
        <f ca="1">ДАННЫЕ!$F1157&amp;ДАННЫЕ!$I1157&amp;"g"&amp;B1157&amp;"cf"&amp;D1157&amp;"a"&amp;IF(ДАННЫЕ!$BX1157&gt;0,1,0)&amp;IF(ДАННЫЕ!$BF1157&gt;500,1,IF(ДАННЫЕ!$BF1157&gt;350,2,IF(ДАННЫЕ!$BF1157&gt;=200,3,IF(ДАННЫЕ!$BF1157&gt;=100,4,IF(ДАННЫЕ!$BF1157&gt;=50,5,IF(ДАННЫЕ!$BF1157&lt;50,6,0))))))&amp;"AR"&amp;IF(DATEDIF(ДАННЫЕ!$BX1157,ДАННЫЕ!$F$1,"y")&gt;1,1,0)&amp;"VG"&amp;IF(ДАННЫЕ!$BH1157="0",1,0)&amp;"o"&amp;IF(T1157+ДАННЫЕ!$AF1157+ДАННЫЕ!$AG1157+ДАННЫЕ!$AH1157+ДАННЫЕ!$AI1157+ДАННЫЕ!$AJ1157+ДАННЫЕ!$AP1157+ДАННЫЕ!$AQ1157+ДАННЫЕ!$AR1157+ДАННЫЕ!$AU1157+ДАННЫЕ!$AW1157+ДАННЫЕ!$AS1157+ДАННЫЕ!$AT1157&gt;0,1,0)&amp;"x"&amp;ДАННЫЕ!$AG1157&amp;"p"&amp;IF(ДАННЫЕ!$BY1157&gt;0,1,0)&amp;"v"&amp;IF(ДАННЫЕ!$BZ1157&gt;0,1,0)&amp;"n"&amp;ДАННЫЕ!$CA1157&amp;"t"&amp;ДАННЫЕ!$AY1157&amp;"k"&amp;ДАННЫЕ!$CB1157&amp;"q"&amp;ДАННЫЕ!$CC1157&amp;"w"&amp;ДАННЫЕ!$CD1157&amp;"e"&amp;ДАННЫЕ!$CE1157&amp;"m"&amp;ДАННЫЕ!$CF1157&amp;"c"&amp;ДАННЫЕ!$CG1157&amp;"z"&amp;ДАННЫЕ!$CH1157&amp;"d"&amp;IF(H1157=4,1,0)&amp;"s"&amp;IF(ДАННЫЕ!$J1157=1,0,1)&amp;"u"&amp;IF(ДАННЫЕ!$CJ1157&gt;0,1,0)</f>
        <v>g0cf0a06AR1VG0o0xp0v0ntkqwemczd0s1u0</v>
      </c>
      <c r="O1157" s="28" t="str">
        <f>ДАННЫЕ!$I1157&amp;"g"&amp;B1157&amp;A1157&amp;"f"&amp;P1157&amp;"c"&amp;IF(ДАННЫЕ!$U1157&gt;0,1,0)&amp;"s"&amp;IF(ДАННЫЕ!$Q1157&gt;0,IF(YEAR(ДАННЫЕ!$F$1)=YEAR(ДАННЫЕ!$Q1157),IF(MONTH(ДАННЫЕ!$F$1)=MONTH(ДАННЫЕ!$Q1157),111,11),1),0)&amp;"i"&amp;IF(ДАННЫЕ!$R1157+ДАННЫЕ!$S1157+ДАННЫЕ!$T1157=0,0,1)&amp;"h"&amp;IF(ДАННЫЕ!$P1157&gt;0,1,0)&amp;"p"&amp;IF(ДАННЫЕ!$CI1157&gt;0,IF(YEAR(ДАННЫЕ!$F$1)=YEAR(ДАННЫЕ!$CI1157),IF(MONTH(ДАННЫЕ!$F$1)=MONTH(ДАННЫЕ!$CI1157),111,11),1),0)&amp;"d"&amp;IF(ДАННЫЕ!$CJ1157&gt;0,IF(YEAR(ДАННЫЕ!$F$1)=YEAR(ДАННЫЕ!$CJ1157),IF(MONTH(ДАННЫЕ!$F$1)=MONTH(ДАННЫЕ!$CJ1157),111,11),1),0)&amp;"o"&amp;IF(ДАННЫЕ!$CK1157&gt;0,IF(MONTH(ДАННЫЕ!$F$1)=MONTH(ДАННЫЕ!$CK1157),111,11),0)&amp;"v"&amp;IF(ДАННЫЕ!$BE1157&gt;0,IF(MONTH(ДАННЫЕ!$F$1)=MONTH(ДАННЫЕ!$BE1157),111,11),0)</f>
        <v>g00f0c0s0i0h0p0d0o0v0</v>
      </c>
      <c r="P1157" s="15">
        <f t="shared" si="56"/>
        <v>0</v>
      </c>
      <c r="Q1157" s="15">
        <f>IF(ДАННЫЕ!$F$1&gt;ДАННЫЕ!$N1157,IF(YEAR(ДАННЫЕ!$F$1)=YEAR(ДАННЫЕ!M1157),1,0),0)</f>
        <v>0</v>
      </c>
      <c r="R1157" s="15">
        <f>IF(ДАННЫЕ!$F$1&gt;ДАННЫЕ!$N1157,IF(YEAR(ДАННЫЕ!$F$1)=YEAR(ДАННЫЕ!N1157),1,0),0)</f>
        <v>0</v>
      </c>
      <c r="S1157" s="15">
        <f>IF(ДАННЫЕ!$AA1157="2А",1,IF(ДАННЫЕ!$AA1157="2Б",2,IF(ДАННЫЕ!$AA1157="2В",3,IF(ДАННЫЕ!$AA1157=3,4,IF(ДАННЫЕ!$AA1157="4А",5,IF(ДАННЫЕ!$AA1157="4Б",6,IF(ДАННЫЕ!$AA1157="4В",7,IF(ДАННЫЕ!$AA1157=5,8,0))))))))</f>
        <v>0</v>
      </c>
      <c r="T1157" s="15">
        <f>IF(OR(ДАННЫЕ!$AC1157=2,ДАННЫЕ!$AD1157=2,ДАННЫЕ!$AE1157=2),2,IF(OR(ДАННЫЕ!$AC1157=1,ДАННЫЕ!$AD1157=1,ДАННЫЕ!$AE1157=1),1,0))</f>
        <v>0</v>
      </c>
    </row>
    <row r="1158" spans="1:20" x14ac:dyDescent="0.2">
      <c r="A1158" s="78">
        <f>IF(B1158&gt;0,IF(MONTH(ДАННЫЕ!$F$1)=MONTH(ДАННЫЕ!$B1158),1,0),0)</f>
        <v>0</v>
      </c>
      <c r="B1158" s="14">
        <f>IF(ДАННЫЕ!$B1158&gt;0,IF(YEAR(ДАННЫЕ!$F$1)=YEAR(ДАННЫЕ!$B1158),1,0),0)</f>
        <v>0</v>
      </c>
      <c r="C1158" s="14">
        <f>IF(ДАННЫЕ!$CM1158&gt;0,IF(YEAR(ДАННЫЕ!$F$1)=YEAR(ДАННЫЕ!$CM1158),1,0),0)</f>
        <v>0</v>
      </c>
      <c r="D1158" s="14">
        <f>IF(ДАННЫЕ!$CJ1158&gt;0,IF(ДАННЫЕ!$CL1158&gt;ДАННЫЕ!$F$1,1,IF(ДАННЫЕ!$CL1158&gt;0,0,1)),0)</f>
        <v>0</v>
      </c>
      <c r="E1158" s="43" t="str">
        <f ca="1">IF(ДАННЫЕ!$F$1&gt;0,IF(ДАННЫЕ!$G1158&gt;0,DATEDIF(ДАННЫЕ!$G1158,ДАННЫЕ!$F$1,"y"),""),IF(ДАННЫЕ!$G1158&gt;0,DATEDIF(ДАННЫЕ!$G1158,TODAY(),"y"),""))</f>
        <v/>
      </c>
      <c r="F1158" s="43" t="str">
        <f xml:space="preserve"> IF(ДАННЫЕ!$F1158="М",IF(E1158&gt;=18,IF(E1158&lt;60,1,""),""),"")&amp;IF(ДАННЫЕ!$F1158="Ж",IF(E1158&gt;=18,IF(E1158&lt;55,1,""),""),"")</f>
        <v/>
      </c>
      <c r="G1158" s="43" t="str">
        <f xml:space="preserve"> IF(ДАННЫЕ!$F1158="М",IF(E1158&gt;=60,2,""),"")&amp;IF(ДАННЫЕ!$F1158="Ж",IF(E1158&gt;=55,2,""),"")</f>
        <v/>
      </c>
      <c r="H1158" s="43" t="str">
        <f t="shared" ca="1" si="54"/>
        <v/>
      </c>
      <c r="I1158" s="43" t="str">
        <f t="shared" ca="1" si="55"/>
        <v>03</v>
      </c>
      <c r="J1158" s="28" t="str">
        <f ca="1">ДАННЫЕ!$F1158&amp;H1158&amp;I1158&amp;ДАННЫЕ!$I1158&amp;"m"&amp;IF(ДАННЫЕ!$I1158&gt;0,IF(ДАННЫЕ!$J1158&gt;0,0,1),"")&amp;"f"&amp;IF(ДАННЫЕ!$R1158&gt;0,IF(YEAR(ДАННЫЕ!$F$1)=YEAR(ДАННЫЕ!$R1158),1,0),0)&amp;"z"&amp;ДАННЫЕ!$R1158&amp;"p"&amp;ДАННЫЕ!$S1158&amp;"i"&amp;ДАННЫЕ!$T1158&amp;"h"&amp;ДАННЫЕ!$K1158&amp;"be"&amp;ДАННЫЕ!$BI1158&amp;"CD"&amp;IF(ДАННЫЕ!BF1158&gt;500,4,IF(ДАННЫЕ!BF1158&gt;350,3,IF(ДАННЫЕ!BF1158&gt;200,2,IF(ДАННЫЕ!BF1158&gt;0,1,0))))&amp;"g"&amp;B1158&amp;"d"&amp;H1158&amp;"l"&amp;ДАННЫЕ!AT1158&amp;"a"&amp;ДАННЫЕ!$V1158&amp;"v"&amp;R1158&amp;"k"&amp;ДАННЫЕ!$U1158&amp;"s"&amp;ДАННЫЕ!$Y1158&amp;"t"&amp;ДАННЫЕ!$X1158&amp;"b"&amp;IF(ДАННЫЕ!$Q1158&gt;1,1,0)&amp;"PP"&amp;ДАННЫЕ!Z1158&amp;"c"&amp;S1158&amp;"x"&amp;IF(ДАННЫЕ!$BY1158&gt;0,IF(YEAR(ДАННЫЕ!$F$1)=YEAR(ДАННЫЕ!$BY1158),1,0),0)&amp;"n"&amp;IF(ДАННЫЕ!$BZ1158&gt;0,IF(YEAR(ДАННЫЕ!$F$1)=YEAR(ДАННЫЕ!$BZ1158),1,0),0)&amp;"u"&amp;D1158&amp;"z"&amp;IF(ДАННЫЕ!$CL1158&gt;0,IF(YEAR(ДАННЫЕ!$F$1)&gt;YEAR(ДАННЫЕ!$CL1158),11,12),0)</f>
        <v>03mf0zpihbeCD0g0dlav0kstb0PPc0x0n0u0z0</v>
      </c>
      <c r="K1158" s="28" t="str">
        <f ca="1">ДАННЫЕ!$I1158&amp;"x"&amp;B1158&amp;"w"&amp;IF(T1158+ДАННЫЕ!AD1158+ДАННЫЕ!AE1158+ДАННЫЕ!AF1158+ДАННЫЕ!AG1158+ДАННЫЕ!AH1158+ДАННЫЕ!$AL1158+ДАННЫЕ!AI1158+ДАННЫЕ!AJ1158+ДАННЫЕ!AK1158+ДАННЫЕ!AP1158+ДАННЫЕ!AQ1158+ДАННЫЕ!AR1158+ДАННЫЕ!$AM1158+ДАННЫЕ!$AN1158+ДАННЫЕ!AS1158+ДАННЫЕ!AT1158&gt;0,1,0)&amp;IF(OR(T1158=2,ДАННЫЕ!AD1158=2,ДАННЫЕ!AE1158=2,ДАННЫЕ!AF1158=2,ДАННЫЕ!AG1158=2,ДАННЫЕ!AH1158=2,ДАННЫЕ!$AL1158=2,ДАННЫЕ!AI1158=2,ДАННЫЕ!AJ1158=2,ДАННЫЕ!AK1158=2,ДАННЫЕ!AP1158=2,ДАННЫЕ!AQ1158=2,ДАННЫЕ!AR1158=2,ДАННЫЕ!$AM1158=2,ДАННЫЕ!$AN1158=2,ДАННЫЕ!AS1158=2,ДАННЫЕ!AT1158=2),2,0)&amp;"t"&amp;IF(T1158&gt;0,"1"&amp;T1158,"00")&amp;"f"&amp;IF(ДАННЫЕ!$AC1158,"1"&amp;ДАННЫЕ!$AC1158,"00")&amp;"b"&amp;IF(ДАННЫЕ!$AD1158,"1"&amp;ДАННЫЕ!$AD1158,"00")&amp;"g"&amp;IF(ДАННЫЕ!$AF1158,"1"&amp;ДАННЫЕ!$AF1158,"00")&amp;"c"&amp;IF(ДАННЫЕ!$AG1158,"1"&amp;ДАННЫЕ!$AG1158,"00")&amp;"i"&amp;IF(ДАННЫЕ!$AH1158,"1"&amp;ДАННЫЕ!$AH1158,"00")&amp;"r"&amp;IF(ДАННЫЕ!$AL1158,"1"&amp;ДАННЫЕ!$AL1158,"00")&amp;"m"&amp;IF(ДАННЫЕ!$AI1158,"1"&amp;ДАННЫЕ!$AI1158,"00")&amp;"hS"&amp;IF(ДАННЫЕ!$AJ1158,"1"&amp;ДАННЫЕ!$AJ1158,"00")&amp;"hZ"&amp;IF(ДАННЫЕ!$AK1158,"1"&amp;ДАННЫЕ!$AK1158,"00")&amp;"p"&amp;IF(ДАННЫЕ!$AP1158,"1"&amp;ДАННЫЕ!$AP1158,"00")&amp;"k"&amp;IF(ДАННЫЕ!$AQ1158,"1"&amp;ДАННЫЕ!$AQ1158,"00")&amp;"z"&amp;IF(ДАННЫЕ!$AR1158,"1"&amp;ДАННЫЕ!$AR1158,"00")&amp;"j"&amp;IF(ДАННЫЕ!$AM1158,"1"&amp;ДАННЫЕ!$AM1158,"00")&amp;"n"&amp;IF(ДАННЫЕ!$AN1158,"1"&amp;ДАННЫЕ!$AN1158,"00")&amp;"E"&amp;ДАННЫЕ!BI1158&amp;"L"&amp;ДАННЫЕ!AO1158&amp;"h"&amp;IF(ДАННЫЕ!$AU1158&gt;0,1,0)&amp;"v"&amp;IF(ДАННЫЕ!$AW1158&gt;0,1,0)&amp;"a"&amp;IF(ДАННЫЕ!$AS1158,"1"&amp;ДАННЫЕ!$AS1158,"00")&amp;"s"&amp;IF(ДАННЫЕ!$AT1158,"1"&amp;ДАННЫЕ!$AT1158,"00")&amp;"u"&amp;IF(ДАННЫЕ!$CJ1158&gt;0,1,0)&amp;"y"&amp;B1158&amp;"d"&amp;H1158&amp;"e"&amp;F1158&amp;G1158</f>
        <v>x0w00t00f00b00g00c00i00r00m00hS00hZ00p00k00z00j00n00ELh0v0a00s00u0y0de</v>
      </c>
      <c r="L1158" s="28" t="str">
        <f ca="1">ДАННЫЕ!$I1158&amp;"VN"&amp;IF(ДАННЫЕ!AW1158&gt;0,11,10)&amp;"CD"&amp;IF(ДАННЫЕ!BF1158&gt;500,16,IF(ДАННЫЕ!BF1158&gt;350,15,IF(ДАННЫЕ!BF1158&gt;=200,14,IF(ДАННЫЕ!BF1158&gt;=100,13,IF(ДАННЫЕ!BF1158&gt;=50,12,IF(ДАННЫЕ!BF1158&gt;0,11,10))))))&amp;"AR"&amp;IF(ДАННЫЕ!BX1158&gt;0,1,0)&amp;"GD"&amp;B1158&amp;"VV"&amp;IF(E1158&gt;=5,IF(E1158&lt;18,1,0),0)</f>
        <v>VN10CD10AR0GD0VV0</v>
      </c>
      <c r="M1158" s="28" t="str">
        <f>ДАННЫЕ!$I1158&amp;"b"&amp;ДАННЫЕ!$BI1158&amp;"r"&amp;ДАННЫЕ!$BJ1158&amp;"CD"&amp;IF(ДАННЫЕ!BF1158&gt;0,IF(ДАННЫЕ!BF1158&lt;200,1,IF(ДАННЫЕ!BF1158&lt;350,2,3)),0)&amp;"h"&amp;IF(ДАННЫЕ!$BK1158+ДАННЫЕ!$BL1158+ДАННЫЕ!$BM1158&gt;0,1,0)&amp;"x"&amp;ДАННЫЕ!$BK1158&amp;"y"&amp;ДАННЫЕ!$BL1158&amp;"z"&amp;ДАННЫЕ!$BM1158&amp;"c"&amp;IF(ДАННЫЕ!$BK1158+ДАННЫЕ!$BL1158+ДАННЫЕ!$BM1158=3,1,0)&amp;"a"&amp;IF(ДАННЫЕ!$BQ1158+ДАННЫЕ!$BR1158&gt;0,1,0)&amp;"d"&amp;ДАННЫЕ!$BQ1158&amp;"v"&amp;ДАННЫЕ!$BR1158&amp;"p"&amp;ДАННЫЕ!$BS1158&amp;"n"&amp;ДАННЫЕ!$BU1158&amp;"t"&amp;ДАННЫЕ!$BV1158&amp;"o"&amp;ДАННЫЕ!$BT1158&amp;"l"&amp;IF(ДАННЫЕ!$BN1158&gt;0,1,0)&amp;ДАННЫЕ!$BN1158&amp;"g"&amp;ДАННЫЕ!$BO1158&amp;"s"&amp;ДАННЫЕ!$BP1158&amp;"DZ"&amp;IF(ДАННЫЕ!B1158-ДАННЫЕ!G1158 &lt; 60,IF(ДАННЫЕ!B1158-ДАННЫЕ!G1158 &gt;= 0,1,0),0)&amp;"u"&amp;IF(ДАННЫЕ!$CJ1158&gt;0,1,0)</f>
        <v>brCD0h0xyzc0a0dvpntol0gsDZ1u0</v>
      </c>
      <c r="N1158" s="28" t="str">
        <f ca="1">ДАННЫЕ!$F1158&amp;ДАННЫЕ!$I1158&amp;"g"&amp;B1158&amp;"cf"&amp;D1158&amp;"a"&amp;IF(ДАННЫЕ!$BX1158&gt;0,1,0)&amp;IF(ДАННЫЕ!$BF1158&gt;500,1,IF(ДАННЫЕ!$BF1158&gt;350,2,IF(ДАННЫЕ!$BF1158&gt;=200,3,IF(ДАННЫЕ!$BF1158&gt;=100,4,IF(ДАННЫЕ!$BF1158&gt;=50,5,IF(ДАННЫЕ!$BF1158&lt;50,6,0))))))&amp;"AR"&amp;IF(DATEDIF(ДАННЫЕ!$BX1158,ДАННЫЕ!$F$1,"y")&gt;1,1,0)&amp;"VG"&amp;IF(ДАННЫЕ!$BH1158="0",1,0)&amp;"o"&amp;IF(T1158+ДАННЫЕ!$AF1158+ДАННЫЕ!$AG1158+ДАННЫЕ!$AH1158+ДАННЫЕ!$AI1158+ДАННЫЕ!$AJ1158+ДАННЫЕ!$AP1158+ДАННЫЕ!$AQ1158+ДАННЫЕ!$AR1158+ДАННЫЕ!$AU1158+ДАННЫЕ!$AW1158+ДАННЫЕ!$AS1158+ДАННЫЕ!$AT1158&gt;0,1,0)&amp;"x"&amp;ДАННЫЕ!$AG1158&amp;"p"&amp;IF(ДАННЫЕ!$BY1158&gt;0,1,0)&amp;"v"&amp;IF(ДАННЫЕ!$BZ1158&gt;0,1,0)&amp;"n"&amp;ДАННЫЕ!$CA1158&amp;"t"&amp;ДАННЫЕ!$AY1158&amp;"k"&amp;ДАННЫЕ!$CB1158&amp;"q"&amp;ДАННЫЕ!$CC1158&amp;"w"&amp;ДАННЫЕ!$CD1158&amp;"e"&amp;ДАННЫЕ!$CE1158&amp;"m"&amp;ДАННЫЕ!$CF1158&amp;"c"&amp;ДАННЫЕ!$CG1158&amp;"z"&amp;ДАННЫЕ!$CH1158&amp;"d"&amp;IF(H1158=4,1,0)&amp;"s"&amp;IF(ДАННЫЕ!$J1158=1,0,1)&amp;"u"&amp;IF(ДАННЫЕ!$CJ1158&gt;0,1,0)</f>
        <v>g0cf0a06AR1VG0o0xp0v0ntkqwemczd0s1u0</v>
      </c>
      <c r="O1158" s="28" t="str">
        <f>ДАННЫЕ!$I1158&amp;"g"&amp;B1158&amp;A1158&amp;"f"&amp;P1158&amp;"c"&amp;IF(ДАННЫЕ!$U1158&gt;0,1,0)&amp;"s"&amp;IF(ДАННЫЕ!$Q1158&gt;0,IF(YEAR(ДАННЫЕ!$F$1)=YEAR(ДАННЫЕ!$Q1158),IF(MONTH(ДАННЫЕ!$F$1)=MONTH(ДАННЫЕ!$Q1158),111,11),1),0)&amp;"i"&amp;IF(ДАННЫЕ!$R1158+ДАННЫЕ!$S1158+ДАННЫЕ!$T1158=0,0,1)&amp;"h"&amp;IF(ДАННЫЕ!$P1158&gt;0,1,0)&amp;"p"&amp;IF(ДАННЫЕ!$CI1158&gt;0,IF(YEAR(ДАННЫЕ!$F$1)=YEAR(ДАННЫЕ!$CI1158),IF(MONTH(ДАННЫЕ!$F$1)=MONTH(ДАННЫЕ!$CI1158),111,11),1),0)&amp;"d"&amp;IF(ДАННЫЕ!$CJ1158&gt;0,IF(YEAR(ДАННЫЕ!$F$1)=YEAR(ДАННЫЕ!$CJ1158),IF(MONTH(ДАННЫЕ!$F$1)=MONTH(ДАННЫЕ!$CJ1158),111,11),1),0)&amp;"o"&amp;IF(ДАННЫЕ!$CK1158&gt;0,IF(MONTH(ДАННЫЕ!$F$1)=MONTH(ДАННЫЕ!$CK1158),111,11),0)&amp;"v"&amp;IF(ДАННЫЕ!$BE1158&gt;0,IF(MONTH(ДАННЫЕ!$F$1)=MONTH(ДАННЫЕ!$BE1158),111,11),0)</f>
        <v>g00f0c0s0i0h0p0d0o0v0</v>
      </c>
      <c r="P1158" s="15">
        <f t="shared" si="56"/>
        <v>0</v>
      </c>
      <c r="Q1158" s="15">
        <f>IF(ДАННЫЕ!$F$1&gt;ДАННЫЕ!$N1158,IF(YEAR(ДАННЫЕ!$F$1)=YEAR(ДАННЫЕ!M1158),1,0),0)</f>
        <v>0</v>
      </c>
      <c r="R1158" s="15">
        <f>IF(ДАННЫЕ!$F$1&gt;ДАННЫЕ!$N1158,IF(YEAR(ДАННЫЕ!$F$1)=YEAR(ДАННЫЕ!N1158),1,0),0)</f>
        <v>0</v>
      </c>
      <c r="S1158" s="15">
        <f>IF(ДАННЫЕ!$AA1158="2А",1,IF(ДАННЫЕ!$AA1158="2Б",2,IF(ДАННЫЕ!$AA1158="2В",3,IF(ДАННЫЕ!$AA1158=3,4,IF(ДАННЫЕ!$AA1158="4А",5,IF(ДАННЫЕ!$AA1158="4Б",6,IF(ДАННЫЕ!$AA1158="4В",7,IF(ДАННЫЕ!$AA1158=5,8,0))))))))</f>
        <v>0</v>
      </c>
      <c r="T1158" s="15">
        <f>IF(OR(ДАННЫЕ!$AC1158=2,ДАННЫЕ!$AD1158=2,ДАННЫЕ!$AE1158=2),2,IF(OR(ДАННЫЕ!$AC1158=1,ДАННЫЕ!$AD1158=1,ДАННЫЕ!$AE1158=1),1,0))</f>
        <v>0</v>
      </c>
    </row>
    <row r="1159" spans="1:20" x14ac:dyDescent="0.2">
      <c r="A1159" s="78">
        <f>IF(B1159&gt;0,IF(MONTH(ДАННЫЕ!$F$1)=MONTH(ДАННЫЕ!$B1159),1,0),0)</f>
        <v>0</v>
      </c>
      <c r="B1159" s="14">
        <f>IF(ДАННЫЕ!$B1159&gt;0,IF(YEAR(ДАННЫЕ!$F$1)=YEAR(ДАННЫЕ!$B1159),1,0),0)</f>
        <v>0</v>
      </c>
      <c r="C1159" s="14">
        <f>IF(ДАННЫЕ!$CM1159&gt;0,IF(YEAR(ДАННЫЕ!$F$1)=YEAR(ДАННЫЕ!$CM1159),1,0),0)</f>
        <v>0</v>
      </c>
      <c r="D1159" s="14">
        <f>IF(ДАННЫЕ!$CJ1159&gt;0,IF(ДАННЫЕ!$CL1159&gt;ДАННЫЕ!$F$1,1,IF(ДАННЫЕ!$CL1159&gt;0,0,1)),0)</f>
        <v>0</v>
      </c>
      <c r="E1159" s="43" t="str">
        <f ca="1">IF(ДАННЫЕ!$F$1&gt;0,IF(ДАННЫЕ!$G1159&gt;0,DATEDIF(ДАННЫЕ!$G1159,ДАННЫЕ!$F$1,"y"),""),IF(ДАННЫЕ!$G1159&gt;0,DATEDIF(ДАННЫЕ!$G1159,TODAY(),"y"),""))</f>
        <v/>
      </c>
      <c r="F1159" s="43" t="str">
        <f xml:space="preserve"> IF(ДАННЫЕ!$F1159="М",IF(E1159&gt;=18,IF(E1159&lt;60,1,""),""),"")&amp;IF(ДАННЫЕ!$F1159="Ж",IF(E1159&gt;=18,IF(E1159&lt;55,1,""),""),"")</f>
        <v/>
      </c>
      <c r="G1159" s="43" t="str">
        <f xml:space="preserve"> IF(ДАННЫЕ!$F1159="М",IF(E1159&gt;=60,2,""),"")&amp;IF(ДАННЫЕ!$F1159="Ж",IF(E1159&gt;=55,2,""),"")</f>
        <v/>
      </c>
      <c r="H1159" s="43" t="str">
        <f t="shared" ca="1" si="54"/>
        <v/>
      </c>
      <c r="I1159" s="43" t="str">
        <f t="shared" ca="1" si="55"/>
        <v>03</v>
      </c>
      <c r="J1159" s="28" t="str">
        <f ca="1">ДАННЫЕ!$F1159&amp;H1159&amp;I1159&amp;ДАННЫЕ!$I1159&amp;"m"&amp;IF(ДАННЫЕ!$I1159&gt;0,IF(ДАННЫЕ!$J1159&gt;0,0,1),"")&amp;"f"&amp;IF(ДАННЫЕ!$R1159&gt;0,IF(YEAR(ДАННЫЕ!$F$1)=YEAR(ДАННЫЕ!$R1159),1,0),0)&amp;"z"&amp;ДАННЫЕ!$R1159&amp;"p"&amp;ДАННЫЕ!$S1159&amp;"i"&amp;ДАННЫЕ!$T1159&amp;"h"&amp;ДАННЫЕ!$K1159&amp;"be"&amp;ДАННЫЕ!$BI1159&amp;"CD"&amp;IF(ДАННЫЕ!BF1159&gt;500,4,IF(ДАННЫЕ!BF1159&gt;350,3,IF(ДАННЫЕ!BF1159&gt;200,2,IF(ДАННЫЕ!BF1159&gt;0,1,0))))&amp;"g"&amp;B1159&amp;"d"&amp;H1159&amp;"l"&amp;ДАННЫЕ!AT1159&amp;"a"&amp;ДАННЫЕ!$V1159&amp;"v"&amp;R1159&amp;"k"&amp;ДАННЫЕ!$U1159&amp;"s"&amp;ДАННЫЕ!$Y1159&amp;"t"&amp;ДАННЫЕ!$X1159&amp;"b"&amp;IF(ДАННЫЕ!$Q1159&gt;1,1,0)&amp;"PP"&amp;ДАННЫЕ!Z1159&amp;"c"&amp;S1159&amp;"x"&amp;IF(ДАННЫЕ!$BY1159&gt;0,IF(YEAR(ДАННЫЕ!$F$1)=YEAR(ДАННЫЕ!$BY1159),1,0),0)&amp;"n"&amp;IF(ДАННЫЕ!$BZ1159&gt;0,IF(YEAR(ДАННЫЕ!$F$1)=YEAR(ДАННЫЕ!$BZ1159),1,0),0)&amp;"u"&amp;D1159&amp;"z"&amp;IF(ДАННЫЕ!$CL1159&gt;0,IF(YEAR(ДАННЫЕ!$F$1)&gt;YEAR(ДАННЫЕ!$CL1159),11,12),0)</f>
        <v>03mf0zpihbeCD0g0dlav0kstb0PPc0x0n0u0z0</v>
      </c>
      <c r="K1159" s="28" t="str">
        <f ca="1">ДАННЫЕ!$I1159&amp;"x"&amp;B1159&amp;"w"&amp;IF(T1159+ДАННЫЕ!AD1159+ДАННЫЕ!AE1159+ДАННЫЕ!AF1159+ДАННЫЕ!AG1159+ДАННЫЕ!AH1159+ДАННЫЕ!$AL1159+ДАННЫЕ!AI1159+ДАННЫЕ!AJ1159+ДАННЫЕ!AK1159+ДАННЫЕ!AP1159+ДАННЫЕ!AQ1159+ДАННЫЕ!AR1159+ДАННЫЕ!$AM1159+ДАННЫЕ!$AN1159+ДАННЫЕ!AS1159+ДАННЫЕ!AT1159&gt;0,1,0)&amp;IF(OR(T1159=2,ДАННЫЕ!AD1159=2,ДАННЫЕ!AE1159=2,ДАННЫЕ!AF1159=2,ДАННЫЕ!AG1159=2,ДАННЫЕ!AH1159=2,ДАННЫЕ!$AL1159=2,ДАННЫЕ!AI1159=2,ДАННЫЕ!AJ1159=2,ДАННЫЕ!AK1159=2,ДАННЫЕ!AP1159=2,ДАННЫЕ!AQ1159=2,ДАННЫЕ!AR1159=2,ДАННЫЕ!$AM1159=2,ДАННЫЕ!$AN1159=2,ДАННЫЕ!AS1159=2,ДАННЫЕ!AT1159=2),2,0)&amp;"t"&amp;IF(T1159&gt;0,"1"&amp;T1159,"00")&amp;"f"&amp;IF(ДАННЫЕ!$AC1159,"1"&amp;ДАННЫЕ!$AC1159,"00")&amp;"b"&amp;IF(ДАННЫЕ!$AD1159,"1"&amp;ДАННЫЕ!$AD1159,"00")&amp;"g"&amp;IF(ДАННЫЕ!$AF1159,"1"&amp;ДАННЫЕ!$AF1159,"00")&amp;"c"&amp;IF(ДАННЫЕ!$AG1159,"1"&amp;ДАННЫЕ!$AG1159,"00")&amp;"i"&amp;IF(ДАННЫЕ!$AH1159,"1"&amp;ДАННЫЕ!$AH1159,"00")&amp;"r"&amp;IF(ДАННЫЕ!$AL1159,"1"&amp;ДАННЫЕ!$AL1159,"00")&amp;"m"&amp;IF(ДАННЫЕ!$AI1159,"1"&amp;ДАННЫЕ!$AI1159,"00")&amp;"hS"&amp;IF(ДАННЫЕ!$AJ1159,"1"&amp;ДАННЫЕ!$AJ1159,"00")&amp;"hZ"&amp;IF(ДАННЫЕ!$AK1159,"1"&amp;ДАННЫЕ!$AK1159,"00")&amp;"p"&amp;IF(ДАННЫЕ!$AP1159,"1"&amp;ДАННЫЕ!$AP1159,"00")&amp;"k"&amp;IF(ДАННЫЕ!$AQ1159,"1"&amp;ДАННЫЕ!$AQ1159,"00")&amp;"z"&amp;IF(ДАННЫЕ!$AR1159,"1"&amp;ДАННЫЕ!$AR1159,"00")&amp;"j"&amp;IF(ДАННЫЕ!$AM1159,"1"&amp;ДАННЫЕ!$AM1159,"00")&amp;"n"&amp;IF(ДАННЫЕ!$AN1159,"1"&amp;ДАННЫЕ!$AN1159,"00")&amp;"E"&amp;ДАННЫЕ!BI1159&amp;"L"&amp;ДАННЫЕ!AO1159&amp;"h"&amp;IF(ДАННЫЕ!$AU1159&gt;0,1,0)&amp;"v"&amp;IF(ДАННЫЕ!$AW1159&gt;0,1,0)&amp;"a"&amp;IF(ДАННЫЕ!$AS1159,"1"&amp;ДАННЫЕ!$AS1159,"00")&amp;"s"&amp;IF(ДАННЫЕ!$AT1159,"1"&amp;ДАННЫЕ!$AT1159,"00")&amp;"u"&amp;IF(ДАННЫЕ!$CJ1159&gt;0,1,0)&amp;"y"&amp;B1159&amp;"d"&amp;H1159&amp;"e"&amp;F1159&amp;G1159</f>
        <v>x0w00t00f00b00g00c00i00r00m00hS00hZ00p00k00z00j00n00ELh0v0a00s00u0y0de</v>
      </c>
      <c r="L1159" s="28" t="str">
        <f ca="1">ДАННЫЕ!$I1159&amp;"VN"&amp;IF(ДАННЫЕ!AW1159&gt;0,11,10)&amp;"CD"&amp;IF(ДАННЫЕ!BF1159&gt;500,16,IF(ДАННЫЕ!BF1159&gt;350,15,IF(ДАННЫЕ!BF1159&gt;=200,14,IF(ДАННЫЕ!BF1159&gt;=100,13,IF(ДАННЫЕ!BF1159&gt;=50,12,IF(ДАННЫЕ!BF1159&gt;0,11,10))))))&amp;"AR"&amp;IF(ДАННЫЕ!BX1159&gt;0,1,0)&amp;"GD"&amp;B1159&amp;"VV"&amp;IF(E1159&gt;=5,IF(E1159&lt;18,1,0),0)</f>
        <v>VN10CD10AR0GD0VV0</v>
      </c>
      <c r="M1159" s="28" t="str">
        <f>ДАННЫЕ!$I1159&amp;"b"&amp;ДАННЫЕ!$BI1159&amp;"r"&amp;ДАННЫЕ!$BJ1159&amp;"CD"&amp;IF(ДАННЫЕ!BF1159&gt;0,IF(ДАННЫЕ!BF1159&lt;200,1,IF(ДАННЫЕ!BF1159&lt;350,2,3)),0)&amp;"h"&amp;IF(ДАННЫЕ!$BK1159+ДАННЫЕ!$BL1159+ДАННЫЕ!$BM1159&gt;0,1,0)&amp;"x"&amp;ДАННЫЕ!$BK1159&amp;"y"&amp;ДАННЫЕ!$BL1159&amp;"z"&amp;ДАННЫЕ!$BM1159&amp;"c"&amp;IF(ДАННЫЕ!$BK1159+ДАННЫЕ!$BL1159+ДАННЫЕ!$BM1159=3,1,0)&amp;"a"&amp;IF(ДАННЫЕ!$BQ1159+ДАННЫЕ!$BR1159&gt;0,1,0)&amp;"d"&amp;ДАННЫЕ!$BQ1159&amp;"v"&amp;ДАННЫЕ!$BR1159&amp;"p"&amp;ДАННЫЕ!$BS1159&amp;"n"&amp;ДАННЫЕ!$BU1159&amp;"t"&amp;ДАННЫЕ!$BV1159&amp;"o"&amp;ДАННЫЕ!$BT1159&amp;"l"&amp;IF(ДАННЫЕ!$BN1159&gt;0,1,0)&amp;ДАННЫЕ!$BN1159&amp;"g"&amp;ДАННЫЕ!$BO1159&amp;"s"&amp;ДАННЫЕ!$BP1159&amp;"DZ"&amp;IF(ДАННЫЕ!B1159-ДАННЫЕ!G1159 &lt; 60,IF(ДАННЫЕ!B1159-ДАННЫЕ!G1159 &gt;= 0,1,0),0)&amp;"u"&amp;IF(ДАННЫЕ!$CJ1159&gt;0,1,0)</f>
        <v>brCD0h0xyzc0a0dvpntol0gsDZ1u0</v>
      </c>
      <c r="N1159" s="28" t="str">
        <f ca="1">ДАННЫЕ!$F1159&amp;ДАННЫЕ!$I1159&amp;"g"&amp;B1159&amp;"cf"&amp;D1159&amp;"a"&amp;IF(ДАННЫЕ!$BX1159&gt;0,1,0)&amp;IF(ДАННЫЕ!$BF1159&gt;500,1,IF(ДАННЫЕ!$BF1159&gt;350,2,IF(ДАННЫЕ!$BF1159&gt;=200,3,IF(ДАННЫЕ!$BF1159&gt;=100,4,IF(ДАННЫЕ!$BF1159&gt;=50,5,IF(ДАННЫЕ!$BF1159&lt;50,6,0))))))&amp;"AR"&amp;IF(DATEDIF(ДАННЫЕ!$BX1159,ДАННЫЕ!$F$1,"y")&gt;1,1,0)&amp;"VG"&amp;IF(ДАННЫЕ!$BH1159="0",1,0)&amp;"o"&amp;IF(T1159+ДАННЫЕ!$AF1159+ДАННЫЕ!$AG1159+ДАННЫЕ!$AH1159+ДАННЫЕ!$AI1159+ДАННЫЕ!$AJ1159+ДАННЫЕ!$AP1159+ДАННЫЕ!$AQ1159+ДАННЫЕ!$AR1159+ДАННЫЕ!$AU1159+ДАННЫЕ!$AW1159+ДАННЫЕ!$AS1159+ДАННЫЕ!$AT1159&gt;0,1,0)&amp;"x"&amp;ДАННЫЕ!$AG1159&amp;"p"&amp;IF(ДАННЫЕ!$BY1159&gt;0,1,0)&amp;"v"&amp;IF(ДАННЫЕ!$BZ1159&gt;0,1,0)&amp;"n"&amp;ДАННЫЕ!$CA1159&amp;"t"&amp;ДАННЫЕ!$AY1159&amp;"k"&amp;ДАННЫЕ!$CB1159&amp;"q"&amp;ДАННЫЕ!$CC1159&amp;"w"&amp;ДАННЫЕ!$CD1159&amp;"e"&amp;ДАННЫЕ!$CE1159&amp;"m"&amp;ДАННЫЕ!$CF1159&amp;"c"&amp;ДАННЫЕ!$CG1159&amp;"z"&amp;ДАННЫЕ!$CH1159&amp;"d"&amp;IF(H1159=4,1,0)&amp;"s"&amp;IF(ДАННЫЕ!$J1159=1,0,1)&amp;"u"&amp;IF(ДАННЫЕ!$CJ1159&gt;0,1,0)</f>
        <v>g0cf0a06AR1VG0o0xp0v0ntkqwemczd0s1u0</v>
      </c>
      <c r="O1159" s="28" t="str">
        <f>ДАННЫЕ!$I1159&amp;"g"&amp;B1159&amp;A1159&amp;"f"&amp;P1159&amp;"c"&amp;IF(ДАННЫЕ!$U1159&gt;0,1,0)&amp;"s"&amp;IF(ДАННЫЕ!$Q1159&gt;0,IF(YEAR(ДАННЫЕ!$F$1)=YEAR(ДАННЫЕ!$Q1159),IF(MONTH(ДАННЫЕ!$F$1)=MONTH(ДАННЫЕ!$Q1159),111,11),1),0)&amp;"i"&amp;IF(ДАННЫЕ!$R1159+ДАННЫЕ!$S1159+ДАННЫЕ!$T1159=0,0,1)&amp;"h"&amp;IF(ДАННЫЕ!$P1159&gt;0,1,0)&amp;"p"&amp;IF(ДАННЫЕ!$CI1159&gt;0,IF(YEAR(ДАННЫЕ!$F$1)=YEAR(ДАННЫЕ!$CI1159),IF(MONTH(ДАННЫЕ!$F$1)=MONTH(ДАННЫЕ!$CI1159),111,11),1),0)&amp;"d"&amp;IF(ДАННЫЕ!$CJ1159&gt;0,IF(YEAR(ДАННЫЕ!$F$1)=YEAR(ДАННЫЕ!$CJ1159),IF(MONTH(ДАННЫЕ!$F$1)=MONTH(ДАННЫЕ!$CJ1159),111,11),1),0)&amp;"o"&amp;IF(ДАННЫЕ!$CK1159&gt;0,IF(MONTH(ДАННЫЕ!$F$1)=MONTH(ДАННЫЕ!$CK1159),111,11),0)&amp;"v"&amp;IF(ДАННЫЕ!$BE1159&gt;0,IF(MONTH(ДАННЫЕ!$F$1)=MONTH(ДАННЫЕ!$BE1159),111,11),0)</f>
        <v>g00f0c0s0i0h0p0d0o0v0</v>
      </c>
      <c r="P1159" s="15">
        <f t="shared" si="56"/>
        <v>0</v>
      </c>
      <c r="Q1159" s="15">
        <f>IF(ДАННЫЕ!$F$1&gt;ДАННЫЕ!$N1159,IF(YEAR(ДАННЫЕ!$F$1)=YEAR(ДАННЫЕ!M1159),1,0),0)</f>
        <v>0</v>
      </c>
      <c r="R1159" s="15">
        <f>IF(ДАННЫЕ!$F$1&gt;ДАННЫЕ!$N1159,IF(YEAR(ДАННЫЕ!$F$1)=YEAR(ДАННЫЕ!N1159),1,0),0)</f>
        <v>0</v>
      </c>
      <c r="S1159" s="15">
        <f>IF(ДАННЫЕ!$AA1159="2А",1,IF(ДАННЫЕ!$AA1159="2Б",2,IF(ДАННЫЕ!$AA1159="2В",3,IF(ДАННЫЕ!$AA1159=3,4,IF(ДАННЫЕ!$AA1159="4А",5,IF(ДАННЫЕ!$AA1159="4Б",6,IF(ДАННЫЕ!$AA1159="4В",7,IF(ДАННЫЕ!$AA1159=5,8,0))))))))</f>
        <v>0</v>
      </c>
      <c r="T1159" s="15">
        <f>IF(OR(ДАННЫЕ!$AC1159=2,ДАННЫЕ!$AD1159=2,ДАННЫЕ!$AE1159=2),2,IF(OR(ДАННЫЕ!$AC1159=1,ДАННЫЕ!$AD1159=1,ДАННЫЕ!$AE1159=1),1,0))</f>
        <v>0</v>
      </c>
    </row>
    <row r="1160" spans="1:20" x14ac:dyDescent="0.2">
      <c r="A1160" s="78">
        <f>IF(B1160&gt;0,IF(MONTH(ДАННЫЕ!$F$1)=MONTH(ДАННЫЕ!$B1160),1,0),0)</f>
        <v>0</v>
      </c>
      <c r="B1160" s="14">
        <f>IF(ДАННЫЕ!$B1160&gt;0,IF(YEAR(ДАННЫЕ!$F$1)=YEAR(ДАННЫЕ!$B1160),1,0),0)</f>
        <v>0</v>
      </c>
      <c r="C1160" s="14">
        <f>IF(ДАННЫЕ!$CM1160&gt;0,IF(YEAR(ДАННЫЕ!$F$1)=YEAR(ДАННЫЕ!$CM1160),1,0),0)</f>
        <v>0</v>
      </c>
      <c r="D1160" s="14">
        <f>IF(ДАННЫЕ!$CJ1160&gt;0,IF(ДАННЫЕ!$CL1160&gt;ДАННЫЕ!$F$1,1,IF(ДАННЫЕ!$CL1160&gt;0,0,1)),0)</f>
        <v>0</v>
      </c>
      <c r="E1160" s="43" t="str">
        <f ca="1">IF(ДАННЫЕ!$F$1&gt;0,IF(ДАННЫЕ!$G1160&gt;0,DATEDIF(ДАННЫЕ!$G1160,ДАННЫЕ!$F$1,"y"),""),IF(ДАННЫЕ!$G1160&gt;0,DATEDIF(ДАННЫЕ!$G1160,TODAY(),"y"),""))</f>
        <v/>
      </c>
      <c r="F1160" s="43" t="str">
        <f xml:space="preserve"> IF(ДАННЫЕ!$F1160="М",IF(E1160&gt;=18,IF(E1160&lt;60,1,""),""),"")&amp;IF(ДАННЫЕ!$F1160="Ж",IF(E1160&gt;=18,IF(E1160&lt;55,1,""),""),"")</f>
        <v/>
      </c>
      <c r="G1160" s="43" t="str">
        <f xml:space="preserve"> IF(ДАННЫЕ!$F1160="М",IF(E1160&gt;=60,2,""),"")&amp;IF(ДАННЫЕ!$F1160="Ж",IF(E1160&gt;=55,2,""),"")</f>
        <v/>
      </c>
      <c r="H1160" s="43" t="str">
        <f t="shared" ca="1" si="54"/>
        <v/>
      </c>
      <c r="I1160" s="43" t="str">
        <f t="shared" ca="1" si="55"/>
        <v>03</v>
      </c>
      <c r="J1160" s="28" t="str">
        <f ca="1">ДАННЫЕ!$F1160&amp;H1160&amp;I1160&amp;ДАННЫЕ!$I1160&amp;"m"&amp;IF(ДАННЫЕ!$I1160&gt;0,IF(ДАННЫЕ!$J1160&gt;0,0,1),"")&amp;"f"&amp;IF(ДАННЫЕ!$R1160&gt;0,IF(YEAR(ДАННЫЕ!$F$1)=YEAR(ДАННЫЕ!$R1160),1,0),0)&amp;"z"&amp;ДАННЫЕ!$R1160&amp;"p"&amp;ДАННЫЕ!$S1160&amp;"i"&amp;ДАННЫЕ!$T1160&amp;"h"&amp;ДАННЫЕ!$K1160&amp;"be"&amp;ДАННЫЕ!$BI1160&amp;"CD"&amp;IF(ДАННЫЕ!BF1160&gt;500,4,IF(ДАННЫЕ!BF1160&gt;350,3,IF(ДАННЫЕ!BF1160&gt;200,2,IF(ДАННЫЕ!BF1160&gt;0,1,0))))&amp;"g"&amp;B1160&amp;"d"&amp;H1160&amp;"l"&amp;ДАННЫЕ!AT1160&amp;"a"&amp;ДАННЫЕ!$V1160&amp;"v"&amp;R1160&amp;"k"&amp;ДАННЫЕ!$U1160&amp;"s"&amp;ДАННЫЕ!$Y1160&amp;"t"&amp;ДАННЫЕ!$X1160&amp;"b"&amp;IF(ДАННЫЕ!$Q1160&gt;1,1,0)&amp;"PP"&amp;ДАННЫЕ!Z1160&amp;"c"&amp;S1160&amp;"x"&amp;IF(ДАННЫЕ!$BY1160&gt;0,IF(YEAR(ДАННЫЕ!$F$1)=YEAR(ДАННЫЕ!$BY1160),1,0),0)&amp;"n"&amp;IF(ДАННЫЕ!$BZ1160&gt;0,IF(YEAR(ДАННЫЕ!$F$1)=YEAR(ДАННЫЕ!$BZ1160),1,0),0)&amp;"u"&amp;D1160&amp;"z"&amp;IF(ДАННЫЕ!$CL1160&gt;0,IF(YEAR(ДАННЫЕ!$F$1)&gt;YEAR(ДАННЫЕ!$CL1160),11,12),0)</f>
        <v>03mf0zpihbeCD0g0dlav0kstb0PPc0x0n0u0z0</v>
      </c>
      <c r="K1160" s="28" t="str">
        <f ca="1">ДАННЫЕ!$I1160&amp;"x"&amp;B1160&amp;"w"&amp;IF(T1160+ДАННЫЕ!AD1160+ДАННЫЕ!AE1160+ДАННЫЕ!AF1160+ДАННЫЕ!AG1160+ДАННЫЕ!AH1160+ДАННЫЕ!$AL1160+ДАННЫЕ!AI1160+ДАННЫЕ!AJ1160+ДАННЫЕ!AK1160+ДАННЫЕ!AP1160+ДАННЫЕ!AQ1160+ДАННЫЕ!AR1160+ДАННЫЕ!$AM1160+ДАННЫЕ!$AN1160+ДАННЫЕ!AS1160+ДАННЫЕ!AT1160&gt;0,1,0)&amp;IF(OR(T1160=2,ДАННЫЕ!AD1160=2,ДАННЫЕ!AE1160=2,ДАННЫЕ!AF1160=2,ДАННЫЕ!AG1160=2,ДАННЫЕ!AH1160=2,ДАННЫЕ!$AL1160=2,ДАННЫЕ!AI1160=2,ДАННЫЕ!AJ1160=2,ДАННЫЕ!AK1160=2,ДАННЫЕ!AP1160=2,ДАННЫЕ!AQ1160=2,ДАННЫЕ!AR1160=2,ДАННЫЕ!$AM1160=2,ДАННЫЕ!$AN1160=2,ДАННЫЕ!AS1160=2,ДАННЫЕ!AT1160=2),2,0)&amp;"t"&amp;IF(T1160&gt;0,"1"&amp;T1160,"00")&amp;"f"&amp;IF(ДАННЫЕ!$AC1160,"1"&amp;ДАННЫЕ!$AC1160,"00")&amp;"b"&amp;IF(ДАННЫЕ!$AD1160,"1"&amp;ДАННЫЕ!$AD1160,"00")&amp;"g"&amp;IF(ДАННЫЕ!$AF1160,"1"&amp;ДАННЫЕ!$AF1160,"00")&amp;"c"&amp;IF(ДАННЫЕ!$AG1160,"1"&amp;ДАННЫЕ!$AG1160,"00")&amp;"i"&amp;IF(ДАННЫЕ!$AH1160,"1"&amp;ДАННЫЕ!$AH1160,"00")&amp;"r"&amp;IF(ДАННЫЕ!$AL1160,"1"&amp;ДАННЫЕ!$AL1160,"00")&amp;"m"&amp;IF(ДАННЫЕ!$AI1160,"1"&amp;ДАННЫЕ!$AI1160,"00")&amp;"hS"&amp;IF(ДАННЫЕ!$AJ1160,"1"&amp;ДАННЫЕ!$AJ1160,"00")&amp;"hZ"&amp;IF(ДАННЫЕ!$AK1160,"1"&amp;ДАННЫЕ!$AK1160,"00")&amp;"p"&amp;IF(ДАННЫЕ!$AP1160,"1"&amp;ДАННЫЕ!$AP1160,"00")&amp;"k"&amp;IF(ДАННЫЕ!$AQ1160,"1"&amp;ДАННЫЕ!$AQ1160,"00")&amp;"z"&amp;IF(ДАННЫЕ!$AR1160,"1"&amp;ДАННЫЕ!$AR1160,"00")&amp;"j"&amp;IF(ДАННЫЕ!$AM1160,"1"&amp;ДАННЫЕ!$AM1160,"00")&amp;"n"&amp;IF(ДАННЫЕ!$AN1160,"1"&amp;ДАННЫЕ!$AN1160,"00")&amp;"E"&amp;ДАННЫЕ!BI1160&amp;"L"&amp;ДАННЫЕ!AO1160&amp;"h"&amp;IF(ДАННЫЕ!$AU1160&gt;0,1,0)&amp;"v"&amp;IF(ДАННЫЕ!$AW1160&gt;0,1,0)&amp;"a"&amp;IF(ДАННЫЕ!$AS1160,"1"&amp;ДАННЫЕ!$AS1160,"00")&amp;"s"&amp;IF(ДАННЫЕ!$AT1160,"1"&amp;ДАННЫЕ!$AT1160,"00")&amp;"u"&amp;IF(ДАННЫЕ!$CJ1160&gt;0,1,0)&amp;"y"&amp;B1160&amp;"d"&amp;H1160&amp;"e"&amp;F1160&amp;G1160</f>
        <v>x0w00t00f00b00g00c00i00r00m00hS00hZ00p00k00z00j00n00ELh0v0a00s00u0y0de</v>
      </c>
      <c r="L1160" s="28" t="str">
        <f ca="1">ДАННЫЕ!$I1160&amp;"VN"&amp;IF(ДАННЫЕ!AW1160&gt;0,11,10)&amp;"CD"&amp;IF(ДАННЫЕ!BF1160&gt;500,16,IF(ДАННЫЕ!BF1160&gt;350,15,IF(ДАННЫЕ!BF1160&gt;=200,14,IF(ДАННЫЕ!BF1160&gt;=100,13,IF(ДАННЫЕ!BF1160&gt;=50,12,IF(ДАННЫЕ!BF1160&gt;0,11,10))))))&amp;"AR"&amp;IF(ДАННЫЕ!BX1160&gt;0,1,0)&amp;"GD"&amp;B1160&amp;"VV"&amp;IF(E1160&gt;=5,IF(E1160&lt;18,1,0),0)</f>
        <v>VN10CD10AR0GD0VV0</v>
      </c>
      <c r="M1160" s="28" t="str">
        <f>ДАННЫЕ!$I1160&amp;"b"&amp;ДАННЫЕ!$BI1160&amp;"r"&amp;ДАННЫЕ!$BJ1160&amp;"CD"&amp;IF(ДАННЫЕ!BF1160&gt;0,IF(ДАННЫЕ!BF1160&lt;200,1,IF(ДАННЫЕ!BF1160&lt;350,2,3)),0)&amp;"h"&amp;IF(ДАННЫЕ!$BK1160+ДАННЫЕ!$BL1160+ДАННЫЕ!$BM1160&gt;0,1,0)&amp;"x"&amp;ДАННЫЕ!$BK1160&amp;"y"&amp;ДАННЫЕ!$BL1160&amp;"z"&amp;ДАННЫЕ!$BM1160&amp;"c"&amp;IF(ДАННЫЕ!$BK1160+ДАННЫЕ!$BL1160+ДАННЫЕ!$BM1160=3,1,0)&amp;"a"&amp;IF(ДАННЫЕ!$BQ1160+ДАННЫЕ!$BR1160&gt;0,1,0)&amp;"d"&amp;ДАННЫЕ!$BQ1160&amp;"v"&amp;ДАННЫЕ!$BR1160&amp;"p"&amp;ДАННЫЕ!$BS1160&amp;"n"&amp;ДАННЫЕ!$BU1160&amp;"t"&amp;ДАННЫЕ!$BV1160&amp;"o"&amp;ДАННЫЕ!$BT1160&amp;"l"&amp;IF(ДАННЫЕ!$BN1160&gt;0,1,0)&amp;ДАННЫЕ!$BN1160&amp;"g"&amp;ДАННЫЕ!$BO1160&amp;"s"&amp;ДАННЫЕ!$BP1160&amp;"DZ"&amp;IF(ДАННЫЕ!B1160-ДАННЫЕ!G1160 &lt; 60,IF(ДАННЫЕ!B1160-ДАННЫЕ!G1160 &gt;= 0,1,0),0)&amp;"u"&amp;IF(ДАННЫЕ!$CJ1160&gt;0,1,0)</f>
        <v>brCD0h0xyzc0a0dvpntol0gsDZ1u0</v>
      </c>
      <c r="N1160" s="28" t="str">
        <f ca="1">ДАННЫЕ!$F1160&amp;ДАННЫЕ!$I1160&amp;"g"&amp;B1160&amp;"cf"&amp;D1160&amp;"a"&amp;IF(ДАННЫЕ!$BX1160&gt;0,1,0)&amp;IF(ДАННЫЕ!$BF1160&gt;500,1,IF(ДАННЫЕ!$BF1160&gt;350,2,IF(ДАННЫЕ!$BF1160&gt;=200,3,IF(ДАННЫЕ!$BF1160&gt;=100,4,IF(ДАННЫЕ!$BF1160&gt;=50,5,IF(ДАННЫЕ!$BF1160&lt;50,6,0))))))&amp;"AR"&amp;IF(DATEDIF(ДАННЫЕ!$BX1160,ДАННЫЕ!$F$1,"y")&gt;1,1,0)&amp;"VG"&amp;IF(ДАННЫЕ!$BH1160="0",1,0)&amp;"o"&amp;IF(T1160+ДАННЫЕ!$AF1160+ДАННЫЕ!$AG1160+ДАННЫЕ!$AH1160+ДАННЫЕ!$AI1160+ДАННЫЕ!$AJ1160+ДАННЫЕ!$AP1160+ДАННЫЕ!$AQ1160+ДАННЫЕ!$AR1160+ДАННЫЕ!$AU1160+ДАННЫЕ!$AW1160+ДАННЫЕ!$AS1160+ДАННЫЕ!$AT1160&gt;0,1,0)&amp;"x"&amp;ДАННЫЕ!$AG1160&amp;"p"&amp;IF(ДАННЫЕ!$BY1160&gt;0,1,0)&amp;"v"&amp;IF(ДАННЫЕ!$BZ1160&gt;0,1,0)&amp;"n"&amp;ДАННЫЕ!$CA1160&amp;"t"&amp;ДАННЫЕ!$AY1160&amp;"k"&amp;ДАННЫЕ!$CB1160&amp;"q"&amp;ДАННЫЕ!$CC1160&amp;"w"&amp;ДАННЫЕ!$CD1160&amp;"e"&amp;ДАННЫЕ!$CE1160&amp;"m"&amp;ДАННЫЕ!$CF1160&amp;"c"&amp;ДАННЫЕ!$CG1160&amp;"z"&amp;ДАННЫЕ!$CH1160&amp;"d"&amp;IF(H1160=4,1,0)&amp;"s"&amp;IF(ДАННЫЕ!$J1160=1,0,1)&amp;"u"&amp;IF(ДАННЫЕ!$CJ1160&gt;0,1,0)</f>
        <v>g0cf0a06AR1VG0o0xp0v0ntkqwemczd0s1u0</v>
      </c>
      <c r="O1160" s="28" t="str">
        <f>ДАННЫЕ!$I1160&amp;"g"&amp;B1160&amp;A1160&amp;"f"&amp;P1160&amp;"c"&amp;IF(ДАННЫЕ!$U1160&gt;0,1,0)&amp;"s"&amp;IF(ДАННЫЕ!$Q1160&gt;0,IF(YEAR(ДАННЫЕ!$F$1)=YEAR(ДАННЫЕ!$Q1160),IF(MONTH(ДАННЫЕ!$F$1)=MONTH(ДАННЫЕ!$Q1160),111,11),1),0)&amp;"i"&amp;IF(ДАННЫЕ!$R1160+ДАННЫЕ!$S1160+ДАННЫЕ!$T1160=0,0,1)&amp;"h"&amp;IF(ДАННЫЕ!$P1160&gt;0,1,0)&amp;"p"&amp;IF(ДАННЫЕ!$CI1160&gt;0,IF(YEAR(ДАННЫЕ!$F$1)=YEAR(ДАННЫЕ!$CI1160),IF(MONTH(ДАННЫЕ!$F$1)=MONTH(ДАННЫЕ!$CI1160),111,11),1),0)&amp;"d"&amp;IF(ДАННЫЕ!$CJ1160&gt;0,IF(YEAR(ДАННЫЕ!$F$1)=YEAR(ДАННЫЕ!$CJ1160),IF(MONTH(ДАННЫЕ!$F$1)=MONTH(ДАННЫЕ!$CJ1160),111,11),1),0)&amp;"o"&amp;IF(ДАННЫЕ!$CK1160&gt;0,IF(MONTH(ДАННЫЕ!$F$1)=MONTH(ДАННЫЕ!$CK1160),111,11),0)&amp;"v"&amp;IF(ДАННЫЕ!$BE1160&gt;0,IF(MONTH(ДАННЫЕ!$F$1)=MONTH(ДАННЫЕ!$BE1160),111,11),0)</f>
        <v>g00f0c0s0i0h0p0d0o0v0</v>
      </c>
      <c r="P1160" s="15">
        <f t="shared" si="56"/>
        <v>0</v>
      </c>
      <c r="Q1160" s="15">
        <f>IF(ДАННЫЕ!$F$1&gt;ДАННЫЕ!$N1160,IF(YEAR(ДАННЫЕ!$F$1)=YEAR(ДАННЫЕ!M1160),1,0),0)</f>
        <v>0</v>
      </c>
      <c r="R1160" s="15">
        <f>IF(ДАННЫЕ!$F$1&gt;ДАННЫЕ!$N1160,IF(YEAR(ДАННЫЕ!$F$1)=YEAR(ДАННЫЕ!N1160),1,0),0)</f>
        <v>0</v>
      </c>
      <c r="S1160" s="15">
        <f>IF(ДАННЫЕ!$AA1160="2А",1,IF(ДАННЫЕ!$AA1160="2Б",2,IF(ДАННЫЕ!$AA1160="2В",3,IF(ДАННЫЕ!$AA1160=3,4,IF(ДАННЫЕ!$AA1160="4А",5,IF(ДАННЫЕ!$AA1160="4Б",6,IF(ДАННЫЕ!$AA1160="4В",7,IF(ДАННЫЕ!$AA1160=5,8,0))))))))</f>
        <v>0</v>
      </c>
      <c r="T1160" s="15">
        <f>IF(OR(ДАННЫЕ!$AC1160=2,ДАННЫЕ!$AD1160=2,ДАННЫЕ!$AE1160=2),2,IF(OR(ДАННЫЕ!$AC1160=1,ДАННЫЕ!$AD1160=1,ДАННЫЕ!$AE1160=1),1,0))</f>
        <v>0</v>
      </c>
    </row>
    <row r="1161" spans="1:20" x14ac:dyDescent="0.2">
      <c r="A1161" s="78">
        <f>IF(B1161&gt;0,IF(MONTH(ДАННЫЕ!$F$1)=MONTH(ДАННЫЕ!$B1161),1,0),0)</f>
        <v>0</v>
      </c>
      <c r="B1161" s="14">
        <f>IF(ДАННЫЕ!$B1161&gt;0,IF(YEAR(ДАННЫЕ!$F$1)=YEAR(ДАННЫЕ!$B1161),1,0),0)</f>
        <v>0</v>
      </c>
      <c r="C1161" s="14">
        <f>IF(ДАННЫЕ!$CM1161&gt;0,IF(YEAR(ДАННЫЕ!$F$1)=YEAR(ДАННЫЕ!$CM1161),1,0),0)</f>
        <v>0</v>
      </c>
      <c r="D1161" s="14">
        <f>IF(ДАННЫЕ!$CJ1161&gt;0,IF(ДАННЫЕ!$CL1161&gt;ДАННЫЕ!$F$1,1,IF(ДАННЫЕ!$CL1161&gt;0,0,1)),0)</f>
        <v>0</v>
      </c>
      <c r="E1161" s="43" t="str">
        <f ca="1">IF(ДАННЫЕ!$F$1&gt;0,IF(ДАННЫЕ!$G1161&gt;0,DATEDIF(ДАННЫЕ!$G1161,ДАННЫЕ!$F$1,"y"),""),IF(ДАННЫЕ!$G1161&gt;0,DATEDIF(ДАННЫЕ!$G1161,TODAY(),"y"),""))</f>
        <v/>
      </c>
      <c r="F1161" s="43" t="str">
        <f xml:space="preserve"> IF(ДАННЫЕ!$F1161="М",IF(E1161&gt;=18,IF(E1161&lt;60,1,""),""),"")&amp;IF(ДАННЫЕ!$F1161="Ж",IF(E1161&gt;=18,IF(E1161&lt;55,1,""),""),"")</f>
        <v/>
      </c>
      <c r="G1161" s="43" t="str">
        <f xml:space="preserve"> IF(ДАННЫЕ!$F1161="М",IF(E1161&gt;=60,2,""),"")&amp;IF(ДАННЫЕ!$F1161="Ж",IF(E1161&gt;=55,2,""),"")</f>
        <v/>
      </c>
      <c r="H1161" s="43" t="str">
        <f t="shared" ca="1" si="54"/>
        <v/>
      </c>
      <c r="I1161" s="43" t="str">
        <f t="shared" ca="1" si="55"/>
        <v>03</v>
      </c>
      <c r="J1161" s="28" t="str">
        <f ca="1">ДАННЫЕ!$F1161&amp;H1161&amp;I1161&amp;ДАННЫЕ!$I1161&amp;"m"&amp;IF(ДАННЫЕ!$I1161&gt;0,IF(ДАННЫЕ!$J1161&gt;0,0,1),"")&amp;"f"&amp;IF(ДАННЫЕ!$R1161&gt;0,IF(YEAR(ДАННЫЕ!$F$1)=YEAR(ДАННЫЕ!$R1161),1,0),0)&amp;"z"&amp;ДАННЫЕ!$R1161&amp;"p"&amp;ДАННЫЕ!$S1161&amp;"i"&amp;ДАННЫЕ!$T1161&amp;"h"&amp;ДАННЫЕ!$K1161&amp;"be"&amp;ДАННЫЕ!$BI1161&amp;"CD"&amp;IF(ДАННЫЕ!BF1161&gt;500,4,IF(ДАННЫЕ!BF1161&gt;350,3,IF(ДАННЫЕ!BF1161&gt;200,2,IF(ДАННЫЕ!BF1161&gt;0,1,0))))&amp;"g"&amp;B1161&amp;"d"&amp;H1161&amp;"l"&amp;ДАННЫЕ!AT1161&amp;"a"&amp;ДАННЫЕ!$V1161&amp;"v"&amp;R1161&amp;"k"&amp;ДАННЫЕ!$U1161&amp;"s"&amp;ДАННЫЕ!$Y1161&amp;"t"&amp;ДАННЫЕ!$X1161&amp;"b"&amp;IF(ДАННЫЕ!$Q1161&gt;1,1,0)&amp;"PP"&amp;ДАННЫЕ!Z1161&amp;"c"&amp;S1161&amp;"x"&amp;IF(ДАННЫЕ!$BY1161&gt;0,IF(YEAR(ДАННЫЕ!$F$1)=YEAR(ДАННЫЕ!$BY1161),1,0),0)&amp;"n"&amp;IF(ДАННЫЕ!$BZ1161&gt;0,IF(YEAR(ДАННЫЕ!$F$1)=YEAR(ДАННЫЕ!$BZ1161),1,0),0)&amp;"u"&amp;D1161&amp;"z"&amp;IF(ДАННЫЕ!$CL1161&gt;0,IF(YEAR(ДАННЫЕ!$F$1)&gt;YEAR(ДАННЫЕ!$CL1161),11,12),0)</f>
        <v>03mf0zpihbeCD0g0dlav0kstb0PPc0x0n0u0z0</v>
      </c>
      <c r="K1161" s="28" t="str">
        <f ca="1">ДАННЫЕ!$I1161&amp;"x"&amp;B1161&amp;"w"&amp;IF(T1161+ДАННЫЕ!AD1161+ДАННЫЕ!AE1161+ДАННЫЕ!AF1161+ДАННЫЕ!AG1161+ДАННЫЕ!AH1161+ДАННЫЕ!$AL1161+ДАННЫЕ!AI1161+ДАННЫЕ!AJ1161+ДАННЫЕ!AK1161+ДАННЫЕ!AP1161+ДАННЫЕ!AQ1161+ДАННЫЕ!AR1161+ДАННЫЕ!$AM1161+ДАННЫЕ!$AN1161+ДАННЫЕ!AS1161+ДАННЫЕ!AT1161&gt;0,1,0)&amp;IF(OR(T1161=2,ДАННЫЕ!AD1161=2,ДАННЫЕ!AE1161=2,ДАННЫЕ!AF1161=2,ДАННЫЕ!AG1161=2,ДАННЫЕ!AH1161=2,ДАННЫЕ!$AL1161=2,ДАННЫЕ!AI1161=2,ДАННЫЕ!AJ1161=2,ДАННЫЕ!AK1161=2,ДАННЫЕ!AP1161=2,ДАННЫЕ!AQ1161=2,ДАННЫЕ!AR1161=2,ДАННЫЕ!$AM1161=2,ДАННЫЕ!$AN1161=2,ДАННЫЕ!AS1161=2,ДАННЫЕ!AT1161=2),2,0)&amp;"t"&amp;IF(T1161&gt;0,"1"&amp;T1161,"00")&amp;"f"&amp;IF(ДАННЫЕ!$AC1161,"1"&amp;ДАННЫЕ!$AC1161,"00")&amp;"b"&amp;IF(ДАННЫЕ!$AD1161,"1"&amp;ДАННЫЕ!$AD1161,"00")&amp;"g"&amp;IF(ДАННЫЕ!$AF1161,"1"&amp;ДАННЫЕ!$AF1161,"00")&amp;"c"&amp;IF(ДАННЫЕ!$AG1161,"1"&amp;ДАННЫЕ!$AG1161,"00")&amp;"i"&amp;IF(ДАННЫЕ!$AH1161,"1"&amp;ДАННЫЕ!$AH1161,"00")&amp;"r"&amp;IF(ДАННЫЕ!$AL1161,"1"&amp;ДАННЫЕ!$AL1161,"00")&amp;"m"&amp;IF(ДАННЫЕ!$AI1161,"1"&amp;ДАННЫЕ!$AI1161,"00")&amp;"hS"&amp;IF(ДАННЫЕ!$AJ1161,"1"&amp;ДАННЫЕ!$AJ1161,"00")&amp;"hZ"&amp;IF(ДАННЫЕ!$AK1161,"1"&amp;ДАННЫЕ!$AK1161,"00")&amp;"p"&amp;IF(ДАННЫЕ!$AP1161,"1"&amp;ДАННЫЕ!$AP1161,"00")&amp;"k"&amp;IF(ДАННЫЕ!$AQ1161,"1"&amp;ДАННЫЕ!$AQ1161,"00")&amp;"z"&amp;IF(ДАННЫЕ!$AR1161,"1"&amp;ДАННЫЕ!$AR1161,"00")&amp;"j"&amp;IF(ДАННЫЕ!$AM1161,"1"&amp;ДАННЫЕ!$AM1161,"00")&amp;"n"&amp;IF(ДАННЫЕ!$AN1161,"1"&amp;ДАННЫЕ!$AN1161,"00")&amp;"E"&amp;ДАННЫЕ!BI1161&amp;"L"&amp;ДАННЫЕ!AO1161&amp;"h"&amp;IF(ДАННЫЕ!$AU1161&gt;0,1,0)&amp;"v"&amp;IF(ДАННЫЕ!$AW1161&gt;0,1,0)&amp;"a"&amp;IF(ДАННЫЕ!$AS1161,"1"&amp;ДАННЫЕ!$AS1161,"00")&amp;"s"&amp;IF(ДАННЫЕ!$AT1161,"1"&amp;ДАННЫЕ!$AT1161,"00")&amp;"u"&amp;IF(ДАННЫЕ!$CJ1161&gt;0,1,0)&amp;"y"&amp;B1161&amp;"d"&amp;H1161&amp;"e"&amp;F1161&amp;G1161</f>
        <v>x0w00t00f00b00g00c00i00r00m00hS00hZ00p00k00z00j00n00ELh0v0a00s00u0y0de</v>
      </c>
      <c r="L1161" s="28" t="str">
        <f ca="1">ДАННЫЕ!$I1161&amp;"VN"&amp;IF(ДАННЫЕ!AW1161&gt;0,11,10)&amp;"CD"&amp;IF(ДАННЫЕ!BF1161&gt;500,16,IF(ДАННЫЕ!BF1161&gt;350,15,IF(ДАННЫЕ!BF1161&gt;=200,14,IF(ДАННЫЕ!BF1161&gt;=100,13,IF(ДАННЫЕ!BF1161&gt;=50,12,IF(ДАННЫЕ!BF1161&gt;0,11,10))))))&amp;"AR"&amp;IF(ДАННЫЕ!BX1161&gt;0,1,0)&amp;"GD"&amp;B1161&amp;"VV"&amp;IF(E1161&gt;=5,IF(E1161&lt;18,1,0),0)</f>
        <v>VN10CD10AR0GD0VV0</v>
      </c>
      <c r="M1161" s="28" t="str">
        <f>ДАННЫЕ!$I1161&amp;"b"&amp;ДАННЫЕ!$BI1161&amp;"r"&amp;ДАННЫЕ!$BJ1161&amp;"CD"&amp;IF(ДАННЫЕ!BF1161&gt;0,IF(ДАННЫЕ!BF1161&lt;200,1,IF(ДАННЫЕ!BF1161&lt;350,2,3)),0)&amp;"h"&amp;IF(ДАННЫЕ!$BK1161+ДАННЫЕ!$BL1161+ДАННЫЕ!$BM1161&gt;0,1,0)&amp;"x"&amp;ДАННЫЕ!$BK1161&amp;"y"&amp;ДАННЫЕ!$BL1161&amp;"z"&amp;ДАННЫЕ!$BM1161&amp;"c"&amp;IF(ДАННЫЕ!$BK1161+ДАННЫЕ!$BL1161+ДАННЫЕ!$BM1161=3,1,0)&amp;"a"&amp;IF(ДАННЫЕ!$BQ1161+ДАННЫЕ!$BR1161&gt;0,1,0)&amp;"d"&amp;ДАННЫЕ!$BQ1161&amp;"v"&amp;ДАННЫЕ!$BR1161&amp;"p"&amp;ДАННЫЕ!$BS1161&amp;"n"&amp;ДАННЫЕ!$BU1161&amp;"t"&amp;ДАННЫЕ!$BV1161&amp;"o"&amp;ДАННЫЕ!$BT1161&amp;"l"&amp;IF(ДАННЫЕ!$BN1161&gt;0,1,0)&amp;ДАННЫЕ!$BN1161&amp;"g"&amp;ДАННЫЕ!$BO1161&amp;"s"&amp;ДАННЫЕ!$BP1161&amp;"DZ"&amp;IF(ДАННЫЕ!B1161-ДАННЫЕ!G1161 &lt; 60,IF(ДАННЫЕ!B1161-ДАННЫЕ!G1161 &gt;= 0,1,0),0)&amp;"u"&amp;IF(ДАННЫЕ!$CJ1161&gt;0,1,0)</f>
        <v>brCD0h0xyzc0a0dvpntol0gsDZ1u0</v>
      </c>
      <c r="N1161" s="28" t="str">
        <f ca="1">ДАННЫЕ!$F1161&amp;ДАННЫЕ!$I1161&amp;"g"&amp;B1161&amp;"cf"&amp;D1161&amp;"a"&amp;IF(ДАННЫЕ!$BX1161&gt;0,1,0)&amp;IF(ДАННЫЕ!$BF1161&gt;500,1,IF(ДАННЫЕ!$BF1161&gt;350,2,IF(ДАННЫЕ!$BF1161&gt;=200,3,IF(ДАННЫЕ!$BF1161&gt;=100,4,IF(ДАННЫЕ!$BF1161&gt;=50,5,IF(ДАННЫЕ!$BF1161&lt;50,6,0))))))&amp;"AR"&amp;IF(DATEDIF(ДАННЫЕ!$BX1161,ДАННЫЕ!$F$1,"y")&gt;1,1,0)&amp;"VG"&amp;IF(ДАННЫЕ!$BH1161="0",1,0)&amp;"o"&amp;IF(T1161+ДАННЫЕ!$AF1161+ДАННЫЕ!$AG1161+ДАННЫЕ!$AH1161+ДАННЫЕ!$AI1161+ДАННЫЕ!$AJ1161+ДАННЫЕ!$AP1161+ДАННЫЕ!$AQ1161+ДАННЫЕ!$AR1161+ДАННЫЕ!$AU1161+ДАННЫЕ!$AW1161+ДАННЫЕ!$AS1161+ДАННЫЕ!$AT1161&gt;0,1,0)&amp;"x"&amp;ДАННЫЕ!$AG1161&amp;"p"&amp;IF(ДАННЫЕ!$BY1161&gt;0,1,0)&amp;"v"&amp;IF(ДАННЫЕ!$BZ1161&gt;0,1,0)&amp;"n"&amp;ДАННЫЕ!$CA1161&amp;"t"&amp;ДАННЫЕ!$AY1161&amp;"k"&amp;ДАННЫЕ!$CB1161&amp;"q"&amp;ДАННЫЕ!$CC1161&amp;"w"&amp;ДАННЫЕ!$CD1161&amp;"e"&amp;ДАННЫЕ!$CE1161&amp;"m"&amp;ДАННЫЕ!$CF1161&amp;"c"&amp;ДАННЫЕ!$CG1161&amp;"z"&amp;ДАННЫЕ!$CH1161&amp;"d"&amp;IF(H1161=4,1,0)&amp;"s"&amp;IF(ДАННЫЕ!$J1161=1,0,1)&amp;"u"&amp;IF(ДАННЫЕ!$CJ1161&gt;0,1,0)</f>
        <v>g0cf0a06AR1VG0o0xp0v0ntkqwemczd0s1u0</v>
      </c>
      <c r="O1161" s="28" t="str">
        <f>ДАННЫЕ!$I1161&amp;"g"&amp;B1161&amp;A1161&amp;"f"&amp;P1161&amp;"c"&amp;IF(ДАННЫЕ!$U1161&gt;0,1,0)&amp;"s"&amp;IF(ДАННЫЕ!$Q1161&gt;0,IF(YEAR(ДАННЫЕ!$F$1)=YEAR(ДАННЫЕ!$Q1161),IF(MONTH(ДАННЫЕ!$F$1)=MONTH(ДАННЫЕ!$Q1161),111,11),1),0)&amp;"i"&amp;IF(ДАННЫЕ!$R1161+ДАННЫЕ!$S1161+ДАННЫЕ!$T1161=0,0,1)&amp;"h"&amp;IF(ДАННЫЕ!$P1161&gt;0,1,0)&amp;"p"&amp;IF(ДАННЫЕ!$CI1161&gt;0,IF(YEAR(ДАННЫЕ!$F$1)=YEAR(ДАННЫЕ!$CI1161),IF(MONTH(ДАННЫЕ!$F$1)=MONTH(ДАННЫЕ!$CI1161),111,11),1),0)&amp;"d"&amp;IF(ДАННЫЕ!$CJ1161&gt;0,IF(YEAR(ДАННЫЕ!$F$1)=YEAR(ДАННЫЕ!$CJ1161),IF(MONTH(ДАННЫЕ!$F$1)=MONTH(ДАННЫЕ!$CJ1161),111,11),1),0)&amp;"o"&amp;IF(ДАННЫЕ!$CK1161&gt;0,IF(MONTH(ДАННЫЕ!$F$1)=MONTH(ДАННЫЕ!$CK1161),111,11),0)&amp;"v"&amp;IF(ДАННЫЕ!$BE1161&gt;0,IF(MONTH(ДАННЫЕ!$F$1)=MONTH(ДАННЫЕ!$BE1161),111,11),0)</f>
        <v>g00f0c0s0i0h0p0d0o0v0</v>
      </c>
      <c r="P1161" s="15">
        <f t="shared" si="56"/>
        <v>0</v>
      </c>
      <c r="Q1161" s="15">
        <f>IF(ДАННЫЕ!$F$1&gt;ДАННЫЕ!$N1161,IF(YEAR(ДАННЫЕ!$F$1)=YEAR(ДАННЫЕ!M1161),1,0),0)</f>
        <v>0</v>
      </c>
      <c r="R1161" s="15">
        <f>IF(ДАННЫЕ!$F$1&gt;ДАННЫЕ!$N1161,IF(YEAR(ДАННЫЕ!$F$1)=YEAR(ДАННЫЕ!N1161),1,0),0)</f>
        <v>0</v>
      </c>
      <c r="S1161" s="15">
        <f>IF(ДАННЫЕ!$AA1161="2А",1,IF(ДАННЫЕ!$AA1161="2Б",2,IF(ДАННЫЕ!$AA1161="2В",3,IF(ДАННЫЕ!$AA1161=3,4,IF(ДАННЫЕ!$AA1161="4А",5,IF(ДАННЫЕ!$AA1161="4Б",6,IF(ДАННЫЕ!$AA1161="4В",7,IF(ДАННЫЕ!$AA1161=5,8,0))))))))</f>
        <v>0</v>
      </c>
      <c r="T1161" s="15">
        <f>IF(OR(ДАННЫЕ!$AC1161=2,ДАННЫЕ!$AD1161=2,ДАННЫЕ!$AE1161=2),2,IF(OR(ДАННЫЕ!$AC1161=1,ДАННЫЕ!$AD1161=1,ДАННЫЕ!$AE1161=1),1,0))</f>
        <v>0</v>
      </c>
    </row>
    <row r="1162" spans="1:20" x14ac:dyDescent="0.2">
      <c r="A1162" s="78">
        <f>IF(B1162&gt;0,IF(MONTH(ДАННЫЕ!$F$1)=MONTH(ДАННЫЕ!$B1162),1,0),0)</f>
        <v>0</v>
      </c>
      <c r="B1162" s="14">
        <f>IF(ДАННЫЕ!$B1162&gt;0,IF(YEAR(ДАННЫЕ!$F$1)=YEAR(ДАННЫЕ!$B1162),1,0),0)</f>
        <v>0</v>
      </c>
      <c r="C1162" s="14">
        <f>IF(ДАННЫЕ!$CM1162&gt;0,IF(YEAR(ДАННЫЕ!$F$1)=YEAR(ДАННЫЕ!$CM1162),1,0),0)</f>
        <v>0</v>
      </c>
      <c r="D1162" s="14">
        <f>IF(ДАННЫЕ!$CJ1162&gt;0,IF(ДАННЫЕ!$CL1162&gt;ДАННЫЕ!$F$1,1,IF(ДАННЫЕ!$CL1162&gt;0,0,1)),0)</f>
        <v>0</v>
      </c>
      <c r="E1162" s="43" t="str">
        <f ca="1">IF(ДАННЫЕ!$F$1&gt;0,IF(ДАННЫЕ!$G1162&gt;0,DATEDIF(ДАННЫЕ!$G1162,ДАННЫЕ!$F$1,"y"),""),IF(ДАННЫЕ!$G1162&gt;0,DATEDIF(ДАННЫЕ!$G1162,TODAY(),"y"),""))</f>
        <v/>
      </c>
      <c r="F1162" s="43" t="str">
        <f xml:space="preserve"> IF(ДАННЫЕ!$F1162="М",IF(E1162&gt;=18,IF(E1162&lt;60,1,""),""),"")&amp;IF(ДАННЫЕ!$F1162="Ж",IF(E1162&gt;=18,IF(E1162&lt;55,1,""),""),"")</f>
        <v/>
      </c>
      <c r="G1162" s="43" t="str">
        <f xml:space="preserve"> IF(ДАННЫЕ!$F1162="М",IF(E1162&gt;=60,2,""),"")&amp;IF(ДАННЫЕ!$F1162="Ж",IF(E1162&gt;=55,2,""),"")</f>
        <v/>
      </c>
      <c r="H1162" s="43" t="str">
        <f t="shared" ca="1" si="54"/>
        <v/>
      </c>
      <c r="I1162" s="43" t="str">
        <f t="shared" ca="1" si="55"/>
        <v>03</v>
      </c>
      <c r="J1162" s="28" t="str">
        <f ca="1">ДАННЫЕ!$F1162&amp;H1162&amp;I1162&amp;ДАННЫЕ!$I1162&amp;"m"&amp;IF(ДАННЫЕ!$I1162&gt;0,IF(ДАННЫЕ!$J1162&gt;0,0,1),"")&amp;"f"&amp;IF(ДАННЫЕ!$R1162&gt;0,IF(YEAR(ДАННЫЕ!$F$1)=YEAR(ДАННЫЕ!$R1162),1,0),0)&amp;"z"&amp;ДАННЫЕ!$R1162&amp;"p"&amp;ДАННЫЕ!$S1162&amp;"i"&amp;ДАННЫЕ!$T1162&amp;"h"&amp;ДАННЫЕ!$K1162&amp;"be"&amp;ДАННЫЕ!$BI1162&amp;"CD"&amp;IF(ДАННЫЕ!BF1162&gt;500,4,IF(ДАННЫЕ!BF1162&gt;350,3,IF(ДАННЫЕ!BF1162&gt;200,2,IF(ДАННЫЕ!BF1162&gt;0,1,0))))&amp;"g"&amp;B1162&amp;"d"&amp;H1162&amp;"l"&amp;ДАННЫЕ!AT1162&amp;"a"&amp;ДАННЫЕ!$V1162&amp;"v"&amp;R1162&amp;"k"&amp;ДАННЫЕ!$U1162&amp;"s"&amp;ДАННЫЕ!$Y1162&amp;"t"&amp;ДАННЫЕ!$X1162&amp;"b"&amp;IF(ДАННЫЕ!$Q1162&gt;1,1,0)&amp;"PP"&amp;ДАННЫЕ!Z1162&amp;"c"&amp;S1162&amp;"x"&amp;IF(ДАННЫЕ!$BY1162&gt;0,IF(YEAR(ДАННЫЕ!$F$1)=YEAR(ДАННЫЕ!$BY1162),1,0),0)&amp;"n"&amp;IF(ДАННЫЕ!$BZ1162&gt;0,IF(YEAR(ДАННЫЕ!$F$1)=YEAR(ДАННЫЕ!$BZ1162),1,0),0)&amp;"u"&amp;D1162&amp;"z"&amp;IF(ДАННЫЕ!$CL1162&gt;0,IF(YEAR(ДАННЫЕ!$F$1)&gt;YEAR(ДАННЫЕ!$CL1162),11,12),0)</f>
        <v>03mf0zpihbeCD0g0dlav0kstb0PPc0x0n0u0z0</v>
      </c>
      <c r="K1162" s="28" t="str">
        <f ca="1">ДАННЫЕ!$I1162&amp;"x"&amp;B1162&amp;"w"&amp;IF(T1162+ДАННЫЕ!AD1162+ДАННЫЕ!AE1162+ДАННЫЕ!AF1162+ДАННЫЕ!AG1162+ДАННЫЕ!AH1162+ДАННЫЕ!$AL1162+ДАННЫЕ!AI1162+ДАННЫЕ!AJ1162+ДАННЫЕ!AK1162+ДАННЫЕ!AP1162+ДАННЫЕ!AQ1162+ДАННЫЕ!AR1162+ДАННЫЕ!$AM1162+ДАННЫЕ!$AN1162+ДАННЫЕ!AS1162+ДАННЫЕ!AT1162&gt;0,1,0)&amp;IF(OR(T1162=2,ДАННЫЕ!AD1162=2,ДАННЫЕ!AE1162=2,ДАННЫЕ!AF1162=2,ДАННЫЕ!AG1162=2,ДАННЫЕ!AH1162=2,ДАННЫЕ!$AL1162=2,ДАННЫЕ!AI1162=2,ДАННЫЕ!AJ1162=2,ДАННЫЕ!AK1162=2,ДАННЫЕ!AP1162=2,ДАННЫЕ!AQ1162=2,ДАННЫЕ!AR1162=2,ДАННЫЕ!$AM1162=2,ДАННЫЕ!$AN1162=2,ДАННЫЕ!AS1162=2,ДАННЫЕ!AT1162=2),2,0)&amp;"t"&amp;IF(T1162&gt;0,"1"&amp;T1162,"00")&amp;"f"&amp;IF(ДАННЫЕ!$AC1162,"1"&amp;ДАННЫЕ!$AC1162,"00")&amp;"b"&amp;IF(ДАННЫЕ!$AD1162,"1"&amp;ДАННЫЕ!$AD1162,"00")&amp;"g"&amp;IF(ДАННЫЕ!$AF1162,"1"&amp;ДАННЫЕ!$AF1162,"00")&amp;"c"&amp;IF(ДАННЫЕ!$AG1162,"1"&amp;ДАННЫЕ!$AG1162,"00")&amp;"i"&amp;IF(ДАННЫЕ!$AH1162,"1"&amp;ДАННЫЕ!$AH1162,"00")&amp;"r"&amp;IF(ДАННЫЕ!$AL1162,"1"&amp;ДАННЫЕ!$AL1162,"00")&amp;"m"&amp;IF(ДАННЫЕ!$AI1162,"1"&amp;ДАННЫЕ!$AI1162,"00")&amp;"hS"&amp;IF(ДАННЫЕ!$AJ1162,"1"&amp;ДАННЫЕ!$AJ1162,"00")&amp;"hZ"&amp;IF(ДАННЫЕ!$AK1162,"1"&amp;ДАННЫЕ!$AK1162,"00")&amp;"p"&amp;IF(ДАННЫЕ!$AP1162,"1"&amp;ДАННЫЕ!$AP1162,"00")&amp;"k"&amp;IF(ДАННЫЕ!$AQ1162,"1"&amp;ДАННЫЕ!$AQ1162,"00")&amp;"z"&amp;IF(ДАННЫЕ!$AR1162,"1"&amp;ДАННЫЕ!$AR1162,"00")&amp;"j"&amp;IF(ДАННЫЕ!$AM1162,"1"&amp;ДАННЫЕ!$AM1162,"00")&amp;"n"&amp;IF(ДАННЫЕ!$AN1162,"1"&amp;ДАННЫЕ!$AN1162,"00")&amp;"E"&amp;ДАННЫЕ!BI1162&amp;"L"&amp;ДАННЫЕ!AO1162&amp;"h"&amp;IF(ДАННЫЕ!$AU1162&gt;0,1,0)&amp;"v"&amp;IF(ДАННЫЕ!$AW1162&gt;0,1,0)&amp;"a"&amp;IF(ДАННЫЕ!$AS1162,"1"&amp;ДАННЫЕ!$AS1162,"00")&amp;"s"&amp;IF(ДАННЫЕ!$AT1162,"1"&amp;ДАННЫЕ!$AT1162,"00")&amp;"u"&amp;IF(ДАННЫЕ!$CJ1162&gt;0,1,0)&amp;"y"&amp;B1162&amp;"d"&amp;H1162&amp;"e"&amp;F1162&amp;G1162</f>
        <v>x0w00t00f00b00g00c00i00r00m00hS00hZ00p00k00z00j00n00ELh0v0a00s00u0y0de</v>
      </c>
      <c r="L1162" s="28" t="str">
        <f ca="1">ДАННЫЕ!$I1162&amp;"VN"&amp;IF(ДАННЫЕ!AW1162&gt;0,11,10)&amp;"CD"&amp;IF(ДАННЫЕ!BF1162&gt;500,16,IF(ДАННЫЕ!BF1162&gt;350,15,IF(ДАННЫЕ!BF1162&gt;=200,14,IF(ДАННЫЕ!BF1162&gt;=100,13,IF(ДАННЫЕ!BF1162&gt;=50,12,IF(ДАННЫЕ!BF1162&gt;0,11,10))))))&amp;"AR"&amp;IF(ДАННЫЕ!BX1162&gt;0,1,0)&amp;"GD"&amp;B1162&amp;"VV"&amp;IF(E1162&gt;=5,IF(E1162&lt;18,1,0),0)</f>
        <v>VN10CD10AR0GD0VV0</v>
      </c>
      <c r="M1162" s="28" t="str">
        <f>ДАННЫЕ!$I1162&amp;"b"&amp;ДАННЫЕ!$BI1162&amp;"r"&amp;ДАННЫЕ!$BJ1162&amp;"CD"&amp;IF(ДАННЫЕ!BF1162&gt;0,IF(ДАННЫЕ!BF1162&lt;200,1,IF(ДАННЫЕ!BF1162&lt;350,2,3)),0)&amp;"h"&amp;IF(ДАННЫЕ!$BK1162+ДАННЫЕ!$BL1162+ДАННЫЕ!$BM1162&gt;0,1,0)&amp;"x"&amp;ДАННЫЕ!$BK1162&amp;"y"&amp;ДАННЫЕ!$BL1162&amp;"z"&amp;ДАННЫЕ!$BM1162&amp;"c"&amp;IF(ДАННЫЕ!$BK1162+ДАННЫЕ!$BL1162+ДАННЫЕ!$BM1162=3,1,0)&amp;"a"&amp;IF(ДАННЫЕ!$BQ1162+ДАННЫЕ!$BR1162&gt;0,1,0)&amp;"d"&amp;ДАННЫЕ!$BQ1162&amp;"v"&amp;ДАННЫЕ!$BR1162&amp;"p"&amp;ДАННЫЕ!$BS1162&amp;"n"&amp;ДАННЫЕ!$BU1162&amp;"t"&amp;ДАННЫЕ!$BV1162&amp;"o"&amp;ДАННЫЕ!$BT1162&amp;"l"&amp;IF(ДАННЫЕ!$BN1162&gt;0,1,0)&amp;ДАННЫЕ!$BN1162&amp;"g"&amp;ДАННЫЕ!$BO1162&amp;"s"&amp;ДАННЫЕ!$BP1162&amp;"DZ"&amp;IF(ДАННЫЕ!B1162-ДАННЫЕ!G1162 &lt; 60,IF(ДАННЫЕ!B1162-ДАННЫЕ!G1162 &gt;= 0,1,0),0)&amp;"u"&amp;IF(ДАННЫЕ!$CJ1162&gt;0,1,0)</f>
        <v>brCD0h0xyzc0a0dvpntol0gsDZ1u0</v>
      </c>
      <c r="N1162" s="28" t="str">
        <f ca="1">ДАННЫЕ!$F1162&amp;ДАННЫЕ!$I1162&amp;"g"&amp;B1162&amp;"cf"&amp;D1162&amp;"a"&amp;IF(ДАННЫЕ!$BX1162&gt;0,1,0)&amp;IF(ДАННЫЕ!$BF1162&gt;500,1,IF(ДАННЫЕ!$BF1162&gt;350,2,IF(ДАННЫЕ!$BF1162&gt;=200,3,IF(ДАННЫЕ!$BF1162&gt;=100,4,IF(ДАННЫЕ!$BF1162&gt;=50,5,IF(ДАННЫЕ!$BF1162&lt;50,6,0))))))&amp;"AR"&amp;IF(DATEDIF(ДАННЫЕ!$BX1162,ДАННЫЕ!$F$1,"y")&gt;1,1,0)&amp;"VG"&amp;IF(ДАННЫЕ!$BH1162="0",1,0)&amp;"o"&amp;IF(T1162+ДАННЫЕ!$AF1162+ДАННЫЕ!$AG1162+ДАННЫЕ!$AH1162+ДАННЫЕ!$AI1162+ДАННЫЕ!$AJ1162+ДАННЫЕ!$AP1162+ДАННЫЕ!$AQ1162+ДАННЫЕ!$AR1162+ДАННЫЕ!$AU1162+ДАННЫЕ!$AW1162+ДАННЫЕ!$AS1162+ДАННЫЕ!$AT1162&gt;0,1,0)&amp;"x"&amp;ДАННЫЕ!$AG1162&amp;"p"&amp;IF(ДАННЫЕ!$BY1162&gt;0,1,0)&amp;"v"&amp;IF(ДАННЫЕ!$BZ1162&gt;0,1,0)&amp;"n"&amp;ДАННЫЕ!$CA1162&amp;"t"&amp;ДАННЫЕ!$AY1162&amp;"k"&amp;ДАННЫЕ!$CB1162&amp;"q"&amp;ДАННЫЕ!$CC1162&amp;"w"&amp;ДАННЫЕ!$CD1162&amp;"e"&amp;ДАННЫЕ!$CE1162&amp;"m"&amp;ДАННЫЕ!$CF1162&amp;"c"&amp;ДАННЫЕ!$CG1162&amp;"z"&amp;ДАННЫЕ!$CH1162&amp;"d"&amp;IF(H1162=4,1,0)&amp;"s"&amp;IF(ДАННЫЕ!$J1162=1,0,1)&amp;"u"&amp;IF(ДАННЫЕ!$CJ1162&gt;0,1,0)</f>
        <v>g0cf0a06AR1VG0o0xp0v0ntkqwemczd0s1u0</v>
      </c>
      <c r="O1162" s="28" t="str">
        <f>ДАННЫЕ!$I1162&amp;"g"&amp;B1162&amp;A1162&amp;"f"&amp;P1162&amp;"c"&amp;IF(ДАННЫЕ!$U1162&gt;0,1,0)&amp;"s"&amp;IF(ДАННЫЕ!$Q1162&gt;0,IF(YEAR(ДАННЫЕ!$F$1)=YEAR(ДАННЫЕ!$Q1162),IF(MONTH(ДАННЫЕ!$F$1)=MONTH(ДАННЫЕ!$Q1162),111,11),1),0)&amp;"i"&amp;IF(ДАННЫЕ!$R1162+ДАННЫЕ!$S1162+ДАННЫЕ!$T1162=0,0,1)&amp;"h"&amp;IF(ДАННЫЕ!$P1162&gt;0,1,0)&amp;"p"&amp;IF(ДАННЫЕ!$CI1162&gt;0,IF(YEAR(ДАННЫЕ!$F$1)=YEAR(ДАННЫЕ!$CI1162),IF(MONTH(ДАННЫЕ!$F$1)=MONTH(ДАННЫЕ!$CI1162),111,11),1),0)&amp;"d"&amp;IF(ДАННЫЕ!$CJ1162&gt;0,IF(YEAR(ДАННЫЕ!$F$1)=YEAR(ДАННЫЕ!$CJ1162),IF(MONTH(ДАННЫЕ!$F$1)=MONTH(ДАННЫЕ!$CJ1162),111,11),1),0)&amp;"o"&amp;IF(ДАННЫЕ!$CK1162&gt;0,IF(MONTH(ДАННЫЕ!$F$1)=MONTH(ДАННЫЕ!$CK1162),111,11),0)&amp;"v"&amp;IF(ДАННЫЕ!$BE1162&gt;0,IF(MONTH(ДАННЫЕ!$F$1)=MONTH(ДАННЫЕ!$BE1162),111,11),0)</f>
        <v>g00f0c0s0i0h0p0d0o0v0</v>
      </c>
      <c r="P1162" s="15">
        <f t="shared" si="56"/>
        <v>0</v>
      </c>
      <c r="Q1162" s="15">
        <f>IF(ДАННЫЕ!$F$1&gt;ДАННЫЕ!$N1162,IF(YEAR(ДАННЫЕ!$F$1)=YEAR(ДАННЫЕ!M1162),1,0),0)</f>
        <v>0</v>
      </c>
      <c r="R1162" s="15">
        <f>IF(ДАННЫЕ!$F$1&gt;ДАННЫЕ!$N1162,IF(YEAR(ДАННЫЕ!$F$1)=YEAR(ДАННЫЕ!N1162),1,0),0)</f>
        <v>0</v>
      </c>
      <c r="S1162" s="15">
        <f>IF(ДАННЫЕ!$AA1162="2А",1,IF(ДАННЫЕ!$AA1162="2Б",2,IF(ДАННЫЕ!$AA1162="2В",3,IF(ДАННЫЕ!$AA1162=3,4,IF(ДАННЫЕ!$AA1162="4А",5,IF(ДАННЫЕ!$AA1162="4Б",6,IF(ДАННЫЕ!$AA1162="4В",7,IF(ДАННЫЕ!$AA1162=5,8,0))))))))</f>
        <v>0</v>
      </c>
      <c r="T1162" s="15">
        <f>IF(OR(ДАННЫЕ!$AC1162=2,ДАННЫЕ!$AD1162=2,ДАННЫЕ!$AE1162=2),2,IF(OR(ДАННЫЕ!$AC1162=1,ДАННЫЕ!$AD1162=1,ДАННЫЕ!$AE1162=1),1,0))</f>
        <v>0</v>
      </c>
    </row>
    <row r="1163" spans="1:20" x14ac:dyDescent="0.2">
      <c r="A1163" s="78">
        <f>IF(B1163&gt;0,IF(MONTH(ДАННЫЕ!$F$1)=MONTH(ДАННЫЕ!$B1163),1,0),0)</f>
        <v>0</v>
      </c>
      <c r="B1163" s="14">
        <f>IF(ДАННЫЕ!$B1163&gt;0,IF(YEAR(ДАННЫЕ!$F$1)=YEAR(ДАННЫЕ!$B1163),1,0),0)</f>
        <v>0</v>
      </c>
      <c r="C1163" s="14">
        <f>IF(ДАННЫЕ!$CM1163&gt;0,IF(YEAR(ДАННЫЕ!$F$1)=YEAR(ДАННЫЕ!$CM1163),1,0),0)</f>
        <v>0</v>
      </c>
      <c r="D1163" s="14">
        <f>IF(ДАННЫЕ!$CJ1163&gt;0,IF(ДАННЫЕ!$CL1163&gt;ДАННЫЕ!$F$1,1,IF(ДАННЫЕ!$CL1163&gt;0,0,1)),0)</f>
        <v>0</v>
      </c>
      <c r="E1163" s="43" t="str">
        <f ca="1">IF(ДАННЫЕ!$F$1&gt;0,IF(ДАННЫЕ!$G1163&gt;0,DATEDIF(ДАННЫЕ!$G1163,ДАННЫЕ!$F$1,"y"),""),IF(ДАННЫЕ!$G1163&gt;0,DATEDIF(ДАННЫЕ!$G1163,TODAY(),"y"),""))</f>
        <v/>
      </c>
      <c r="F1163" s="43" t="str">
        <f xml:space="preserve"> IF(ДАННЫЕ!$F1163="М",IF(E1163&gt;=18,IF(E1163&lt;60,1,""),""),"")&amp;IF(ДАННЫЕ!$F1163="Ж",IF(E1163&gt;=18,IF(E1163&lt;55,1,""),""),"")</f>
        <v/>
      </c>
      <c r="G1163" s="43" t="str">
        <f xml:space="preserve"> IF(ДАННЫЕ!$F1163="М",IF(E1163&gt;=60,2,""),"")&amp;IF(ДАННЫЕ!$F1163="Ж",IF(E1163&gt;=55,2,""),"")</f>
        <v/>
      </c>
      <c r="H1163" s="43" t="str">
        <f t="shared" ca="1" si="54"/>
        <v/>
      </c>
      <c r="I1163" s="43" t="str">
        <f t="shared" ca="1" si="55"/>
        <v>03</v>
      </c>
      <c r="J1163" s="28" t="str">
        <f ca="1">ДАННЫЕ!$F1163&amp;H1163&amp;I1163&amp;ДАННЫЕ!$I1163&amp;"m"&amp;IF(ДАННЫЕ!$I1163&gt;0,IF(ДАННЫЕ!$J1163&gt;0,0,1),"")&amp;"f"&amp;IF(ДАННЫЕ!$R1163&gt;0,IF(YEAR(ДАННЫЕ!$F$1)=YEAR(ДАННЫЕ!$R1163),1,0),0)&amp;"z"&amp;ДАННЫЕ!$R1163&amp;"p"&amp;ДАННЫЕ!$S1163&amp;"i"&amp;ДАННЫЕ!$T1163&amp;"h"&amp;ДАННЫЕ!$K1163&amp;"be"&amp;ДАННЫЕ!$BI1163&amp;"CD"&amp;IF(ДАННЫЕ!BF1163&gt;500,4,IF(ДАННЫЕ!BF1163&gt;350,3,IF(ДАННЫЕ!BF1163&gt;200,2,IF(ДАННЫЕ!BF1163&gt;0,1,0))))&amp;"g"&amp;B1163&amp;"d"&amp;H1163&amp;"l"&amp;ДАННЫЕ!AT1163&amp;"a"&amp;ДАННЫЕ!$V1163&amp;"v"&amp;R1163&amp;"k"&amp;ДАННЫЕ!$U1163&amp;"s"&amp;ДАННЫЕ!$Y1163&amp;"t"&amp;ДАННЫЕ!$X1163&amp;"b"&amp;IF(ДАННЫЕ!$Q1163&gt;1,1,0)&amp;"PP"&amp;ДАННЫЕ!Z1163&amp;"c"&amp;S1163&amp;"x"&amp;IF(ДАННЫЕ!$BY1163&gt;0,IF(YEAR(ДАННЫЕ!$F$1)=YEAR(ДАННЫЕ!$BY1163),1,0),0)&amp;"n"&amp;IF(ДАННЫЕ!$BZ1163&gt;0,IF(YEAR(ДАННЫЕ!$F$1)=YEAR(ДАННЫЕ!$BZ1163),1,0),0)&amp;"u"&amp;D1163&amp;"z"&amp;IF(ДАННЫЕ!$CL1163&gt;0,IF(YEAR(ДАННЫЕ!$F$1)&gt;YEAR(ДАННЫЕ!$CL1163),11,12),0)</f>
        <v>03mf0zpihbeCD0g0dlav0kstb0PPc0x0n0u0z0</v>
      </c>
      <c r="K1163" s="28" t="str">
        <f ca="1">ДАННЫЕ!$I1163&amp;"x"&amp;B1163&amp;"w"&amp;IF(T1163+ДАННЫЕ!AD1163+ДАННЫЕ!AE1163+ДАННЫЕ!AF1163+ДАННЫЕ!AG1163+ДАННЫЕ!AH1163+ДАННЫЕ!$AL1163+ДАННЫЕ!AI1163+ДАННЫЕ!AJ1163+ДАННЫЕ!AK1163+ДАННЫЕ!AP1163+ДАННЫЕ!AQ1163+ДАННЫЕ!AR1163+ДАННЫЕ!$AM1163+ДАННЫЕ!$AN1163+ДАННЫЕ!AS1163+ДАННЫЕ!AT1163&gt;0,1,0)&amp;IF(OR(T1163=2,ДАННЫЕ!AD1163=2,ДАННЫЕ!AE1163=2,ДАННЫЕ!AF1163=2,ДАННЫЕ!AG1163=2,ДАННЫЕ!AH1163=2,ДАННЫЕ!$AL1163=2,ДАННЫЕ!AI1163=2,ДАННЫЕ!AJ1163=2,ДАННЫЕ!AK1163=2,ДАННЫЕ!AP1163=2,ДАННЫЕ!AQ1163=2,ДАННЫЕ!AR1163=2,ДАННЫЕ!$AM1163=2,ДАННЫЕ!$AN1163=2,ДАННЫЕ!AS1163=2,ДАННЫЕ!AT1163=2),2,0)&amp;"t"&amp;IF(T1163&gt;0,"1"&amp;T1163,"00")&amp;"f"&amp;IF(ДАННЫЕ!$AC1163,"1"&amp;ДАННЫЕ!$AC1163,"00")&amp;"b"&amp;IF(ДАННЫЕ!$AD1163,"1"&amp;ДАННЫЕ!$AD1163,"00")&amp;"g"&amp;IF(ДАННЫЕ!$AF1163,"1"&amp;ДАННЫЕ!$AF1163,"00")&amp;"c"&amp;IF(ДАННЫЕ!$AG1163,"1"&amp;ДАННЫЕ!$AG1163,"00")&amp;"i"&amp;IF(ДАННЫЕ!$AH1163,"1"&amp;ДАННЫЕ!$AH1163,"00")&amp;"r"&amp;IF(ДАННЫЕ!$AL1163,"1"&amp;ДАННЫЕ!$AL1163,"00")&amp;"m"&amp;IF(ДАННЫЕ!$AI1163,"1"&amp;ДАННЫЕ!$AI1163,"00")&amp;"hS"&amp;IF(ДАННЫЕ!$AJ1163,"1"&amp;ДАННЫЕ!$AJ1163,"00")&amp;"hZ"&amp;IF(ДАННЫЕ!$AK1163,"1"&amp;ДАННЫЕ!$AK1163,"00")&amp;"p"&amp;IF(ДАННЫЕ!$AP1163,"1"&amp;ДАННЫЕ!$AP1163,"00")&amp;"k"&amp;IF(ДАННЫЕ!$AQ1163,"1"&amp;ДАННЫЕ!$AQ1163,"00")&amp;"z"&amp;IF(ДАННЫЕ!$AR1163,"1"&amp;ДАННЫЕ!$AR1163,"00")&amp;"j"&amp;IF(ДАННЫЕ!$AM1163,"1"&amp;ДАННЫЕ!$AM1163,"00")&amp;"n"&amp;IF(ДАННЫЕ!$AN1163,"1"&amp;ДАННЫЕ!$AN1163,"00")&amp;"E"&amp;ДАННЫЕ!BI1163&amp;"L"&amp;ДАННЫЕ!AO1163&amp;"h"&amp;IF(ДАННЫЕ!$AU1163&gt;0,1,0)&amp;"v"&amp;IF(ДАННЫЕ!$AW1163&gt;0,1,0)&amp;"a"&amp;IF(ДАННЫЕ!$AS1163,"1"&amp;ДАННЫЕ!$AS1163,"00")&amp;"s"&amp;IF(ДАННЫЕ!$AT1163,"1"&amp;ДАННЫЕ!$AT1163,"00")&amp;"u"&amp;IF(ДАННЫЕ!$CJ1163&gt;0,1,0)&amp;"y"&amp;B1163&amp;"d"&amp;H1163&amp;"e"&amp;F1163&amp;G1163</f>
        <v>x0w00t00f00b00g00c00i00r00m00hS00hZ00p00k00z00j00n00ELh0v0a00s00u0y0de</v>
      </c>
      <c r="L1163" s="28" t="str">
        <f ca="1">ДАННЫЕ!$I1163&amp;"VN"&amp;IF(ДАННЫЕ!AW1163&gt;0,11,10)&amp;"CD"&amp;IF(ДАННЫЕ!BF1163&gt;500,16,IF(ДАННЫЕ!BF1163&gt;350,15,IF(ДАННЫЕ!BF1163&gt;=200,14,IF(ДАННЫЕ!BF1163&gt;=100,13,IF(ДАННЫЕ!BF1163&gt;=50,12,IF(ДАННЫЕ!BF1163&gt;0,11,10))))))&amp;"AR"&amp;IF(ДАННЫЕ!BX1163&gt;0,1,0)&amp;"GD"&amp;B1163&amp;"VV"&amp;IF(E1163&gt;=5,IF(E1163&lt;18,1,0),0)</f>
        <v>VN10CD10AR0GD0VV0</v>
      </c>
      <c r="M1163" s="28" t="str">
        <f>ДАННЫЕ!$I1163&amp;"b"&amp;ДАННЫЕ!$BI1163&amp;"r"&amp;ДАННЫЕ!$BJ1163&amp;"CD"&amp;IF(ДАННЫЕ!BF1163&gt;0,IF(ДАННЫЕ!BF1163&lt;200,1,IF(ДАННЫЕ!BF1163&lt;350,2,3)),0)&amp;"h"&amp;IF(ДАННЫЕ!$BK1163+ДАННЫЕ!$BL1163+ДАННЫЕ!$BM1163&gt;0,1,0)&amp;"x"&amp;ДАННЫЕ!$BK1163&amp;"y"&amp;ДАННЫЕ!$BL1163&amp;"z"&amp;ДАННЫЕ!$BM1163&amp;"c"&amp;IF(ДАННЫЕ!$BK1163+ДАННЫЕ!$BL1163+ДАННЫЕ!$BM1163=3,1,0)&amp;"a"&amp;IF(ДАННЫЕ!$BQ1163+ДАННЫЕ!$BR1163&gt;0,1,0)&amp;"d"&amp;ДАННЫЕ!$BQ1163&amp;"v"&amp;ДАННЫЕ!$BR1163&amp;"p"&amp;ДАННЫЕ!$BS1163&amp;"n"&amp;ДАННЫЕ!$BU1163&amp;"t"&amp;ДАННЫЕ!$BV1163&amp;"o"&amp;ДАННЫЕ!$BT1163&amp;"l"&amp;IF(ДАННЫЕ!$BN1163&gt;0,1,0)&amp;ДАННЫЕ!$BN1163&amp;"g"&amp;ДАННЫЕ!$BO1163&amp;"s"&amp;ДАННЫЕ!$BP1163&amp;"DZ"&amp;IF(ДАННЫЕ!B1163-ДАННЫЕ!G1163 &lt; 60,IF(ДАННЫЕ!B1163-ДАННЫЕ!G1163 &gt;= 0,1,0),0)&amp;"u"&amp;IF(ДАННЫЕ!$CJ1163&gt;0,1,0)</f>
        <v>brCD0h0xyzc0a0dvpntol0gsDZ1u0</v>
      </c>
      <c r="N1163" s="28" t="str">
        <f ca="1">ДАННЫЕ!$F1163&amp;ДАННЫЕ!$I1163&amp;"g"&amp;B1163&amp;"cf"&amp;D1163&amp;"a"&amp;IF(ДАННЫЕ!$BX1163&gt;0,1,0)&amp;IF(ДАННЫЕ!$BF1163&gt;500,1,IF(ДАННЫЕ!$BF1163&gt;350,2,IF(ДАННЫЕ!$BF1163&gt;=200,3,IF(ДАННЫЕ!$BF1163&gt;=100,4,IF(ДАННЫЕ!$BF1163&gt;=50,5,IF(ДАННЫЕ!$BF1163&lt;50,6,0))))))&amp;"AR"&amp;IF(DATEDIF(ДАННЫЕ!$BX1163,ДАННЫЕ!$F$1,"y")&gt;1,1,0)&amp;"VG"&amp;IF(ДАННЫЕ!$BH1163="0",1,0)&amp;"o"&amp;IF(T1163+ДАННЫЕ!$AF1163+ДАННЫЕ!$AG1163+ДАННЫЕ!$AH1163+ДАННЫЕ!$AI1163+ДАННЫЕ!$AJ1163+ДАННЫЕ!$AP1163+ДАННЫЕ!$AQ1163+ДАННЫЕ!$AR1163+ДАННЫЕ!$AU1163+ДАННЫЕ!$AW1163+ДАННЫЕ!$AS1163+ДАННЫЕ!$AT1163&gt;0,1,0)&amp;"x"&amp;ДАННЫЕ!$AG1163&amp;"p"&amp;IF(ДАННЫЕ!$BY1163&gt;0,1,0)&amp;"v"&amp;IF(ДАННЫЕ!$BZ1163&gt;0,1,0)&amp;"n"&amp;ДАННЫЕ!$CA1163&amp;"t"&amp;ДАННЫЕ!$AY1163&amp;"k"&amp;ДАННЫЕ!$CB1163&amp;"q"&amp;ДАННЫЕ!$CC1163&amp;"w"&amp;ДАННЫЕ!$CD1163&amp;"e"&amp;ДАННЫЕ!$CE1163&amp;"m"&amp;ДАННЫЕ!$CF1163&amp;"c"&amp;ДАННЫЕ!$CG1163&amp;"z"&amp;ДАННЫЕ!$CH1163&amp;"d"&amp;IF(H1163=4,1,0)&amp;"s"&amp;IF(ДАННЫЕ!$J1163=1,0,1)&amp;"u"&amp;IF(ДАННЫЕ!$CJ1163&gt;0,1,0)</f>
        <v>g0cf0a06AR1VG0o0xp0v0ntkqwemczd0s1u0</v>
      </c>
      <c r="O1163" s="28" t="str">
        <f>ДАННЫЕ!$I1163&amp;"g"&amp;B1163&amp;A1163&amp;"f"&amp;P1163&amp;"c"&amp;IF(ДАННЫЕ!$U1163&gt;0,1,0)&amp;"s"&amp;IF(ДАННЫЕ!$Q1163&gt;0,IF(YEAR(ДАННЫЕ!$F$1)=YEAR(ДАННЫЕ!$Q1163),IF(MONTH(ДАННЫЕ!$F$1)=MONTH(ДАННЫЕ!$Q1163),111,11),1),0)&amp;"i"&amp;IF(ДАННЫЕ!$R1163+ДАННЫЕ!$S1163+ДАННЫЕ!$T1163=0,0,1)&amp;"h"&amp;IF(ДАННЫЕ!$P1163&gt;0,1,0)&amp;"p"&amp;IF(ДАННЫЕ!$CI1163&gt;0,IF(YEAR(ДАННЫЕ!$F$1)=YEAR(ДАННЫЕ!$CI1163),IF(MONTH(ДАННЫЕ!$F$1)=MONTH(ДАННЫЕ!$CI1163),111,11),1),0)&amp;"d"&amp;IF(ДАННЫЕ!$CJ1163&gt;0,IF(YEAR(ДАННЫЕ!$F$1)=YEAR(ДАННЫЕ!$CJ1163),IF(MONTH(ДАННЫЕ!$F$1)=MONTH(ДАННЫЕ!$CJ1163),111,11),1),0)&amp;"o"&amp;IF(ДАННЫЕ!$CK1163&gt;0,IF(MONTH(ДАННЫЕ!$F$1)=MONTH(ДАННЫЕ!$CK1163),111,11),0)&amp;"v"&amp;IF(ДАННЫЕ!$BE1163&gt;0,IF(MONTH(ДАННЫЕ!$F$1)=MONTH(ДАННЫЕ!$BE1163),111,11),0)</f>
        <v>g00f0c0s0i0h0p0d0o0v0</v>
      </c>
      <c r="P1163" s="15">
        <f t="shared" si="56"/>
        <v>0</v>
      </c>
      <c r="Q1163" s="15">
        <f>IF(ДАННЫЕ!$F$1&gt;ДАННЫЕ!$N1163,IF(YEAR(ДАННЫЕ!$F$1)=YEAR(ДАННЫЕ!M1163),1,0),0)</f>
        <v>0</v>
      </c>
      <c r="R1163" s="15">
        <f>IF(ДАННЫЕ!$F$1&gt;ДАННЫЕ!$N1163,IF(YEAR(ДАННЫЕ!$F$1)=YEAR(ДАННЫЕ!N1163),1,0),0)</f>
        <v>0</v>
      </c>
      <c r="S1163" s="15">
        <f>IF(ДАННЫЕ!$AA1163="2А",1,IF(ДАННЫЕ!$AA1163="2Б",2,IF(ДАННЫЕ!$AA1163="2В",3,IF(ДАННЫЕ!$AA1163=3,4,IF(ДАННЫЕ!$AA1163="4А",5,IF(ДАННЫЕ!$AA1163="4Б",6,IF(ДАННЫЕ!$AA1163="4В",7,IF(ДАННЫЕ!$AA1163=5,8,0))))))))</f>
        <v>0</v>
      </c>
      <c r="T1163" s="15">
        <f>IF(OR(ДАННЫЕ!$AC1163=2,ДАННЫЕ!$AD1163=2,ДАННЫЕ!$AE1163=2),2,IF(OR(ДАННЫЕ!$AC1163=1,ДАННЫЕ!$AD1163=1,ДАННЫЕ!$AE1163=1),1,0))</f>
        <v>0</v>
      </c>
    </row>
    <row r="1164" spans="1:20" x14ac:dyDescent="0.2">
      <c r="A1164" s="78">
        <f>IF(B1164&gt;0,IF(MONTH(ДАННЫЕ!$F$1)=MONTH(ДАННЫЕ!$B1164),1,0),0)</f>
        <v>0</v>
      </c>
      <c r="B1164" s="14">
        <f>IF(ДАННЫЕ!$B1164&gt;0,IF(YEAR(ДАННЫЕ!$F$1)=YEAR(ДАННЫЕ!$B1164),1,0),0)</f>
        <v>0</v>
      </c>
      <c r="C1164" s="14">
        <f>IF(ДАННЫЕ!$CM1164&gt;0,IF(YEAR(ДАННЫЕ!$F$1)=YEAR(ДАННЫЕ!$CM1164),1,0),0)</f>
        <v>0</v>
      </c>
      <c r="D1164" s="14">
        <f>IF(ДАННЫЕ!$CJ1164&gt;0,IF(ДАННЫЕ!$CL1164&gt;ДАННЫЕ!$F$1,1,IF(ДАННЫЕ!$CL1164&gt;0,0,1)),0)</f>
        <v>0</v>
      </c>
      <c r="E1164" s="43" t="str">
        <f ca="1">IF(ДАННЫЕ!$F$1&gt;0,IF(ДАННЫЕ!$G1164&gt;0,DATEDIF(ДАННЫЕ!$G1164,ДАННЫЕ!$F$1,"y"),""),IF(ДАННЫЕ!$G1164&gt;0,DATEDIF(ДАННЫЕ!$G1164,TODAY(),"y"),""))</f>
        <v/>
      </c>
      <c r="F1164" s="43" t="str">
        <f xml:space="preserve"> IF(ДАННЫЕ!$F1164="М",IF(E1164&gt;=18,IF(E1164&lt;60,1,""),""),"")&amp;IF(ДАННЫЕ!$F1164="Ж",IF(E1164&gt;=18,IF(E1164&lt;55,1,""),""),"")</f>
        <v/>
      </c>
      <c r="G1164" s="43" t="str">
        <f xml:space="preserve"> IF(ДАННЫЕ!$F1164="М",IF(E1164&gt;=60,2,""),"")&amp;IF(ДАННЫЕ!$F1164="Ж",IF(E1164&gt;=55,2,""),"")</f>
        <v/>
      </c>
      <c r="H1164" s="43" t="str">
        <f t="shared" ca="1" si="54"/>
        <v/>
      </c>
      <c r="I1164" s="43" t="str">
        <f t="shared" ca="1" si="55"/>
        <v>03</v>
      </c>
      <c r="J1164" s="28" t="str">
        <f ca="1">ДАННЫЕ!$F1164&amp;H1164&amp;I1164&amp;ДАННЫЕ!$I1164&amp;"m"&amp;IF(ДАННЫЕ!$I1164&gt;0,IF(ДАННЫЕ!$J1164&gt;0,0,1),"")&amp;"f"&amp;IF(ДАННЫЕ!$R1164&gt;0,IF(YEAR(ДАННЫЕ!$F$1)=YEAR(ДАННЫЕ!$R1164),1,0),0)&amp;"z"&amp;ДАННЫЕ!$R1164&amp;"p"&amp;ДАННЫЕ!$S1164&amp;"i"&amp;ДАННЫЕ!$T1164&amp;"h"&amp;ДАННЫЕ!$K1164&amp;"be"&amp;ДАННЫЕ!$BI1164&amp;"CD"&amp;IF(ДАННЫЕ!BF1164&gt;500,4,IF(ДАННЫЕ!BF1164&gt;350,3,IF(ДАННЫЕ!BF1164&gt;200,2,IF(ДАННЫЕ!BF1164&gt;0,1,0))))&amp;"g"&amp;B1164&amp;"d"&amp;H1164&amp;"l"&amp;ДАННЫЕ!AT1164&amp;"a"&amp;ДАННЫЕ!$V1164&amp;"v"&amp;R1164&amp;"k"&amp;ДАННЫЕ!$U1164&amp;"s"&amp;ДАННЫЕ!$Y1164&amp;"t"&amp;ДАННЫЕ!$X1164&amp;"b"&amp;IF(ДАННЫЕ!$Q1164&gt;1,1,0)&amp;"PP"&amp;ДАННЫЕ!Z1164&amp;"c"&amp;S1164&amp;"x"&amp;IF(ДАННЫЕ!$BY1164&gt;0,IF(YEAR(ДАННЫЕ!$F$1)=YEAR(ДАННЫЕ!$BY1164),1,0),0)&amp;"n"&amp;IF(ДАННЫЕ!$BZ1164&gt;0,IF(YEAR(ДАННЫЕ!$F$1)=YEAR(ДАННЫЕ!$BZ1164),1,0),0)&amp;"u"&amp;D1164&amp;"z"&amp;IF(ДАННЫЕ!$CL1164&gt;0,IF(YEAR(ДАННЫЕ!$F$1)&gt;YEAR(ДАННЫЕ!$CL1164),11,12),0)</f>
        <v>03mf0zpihbeCD0g0dlav0kstb0PPc0x0n0u0z0</v>
      </c>
      <c r="K1164" s="28" t="str">
        <f ca="1">ДАННЫЕ!$I1164&amp;"x"&amp;B1164&amp;"w"&amp;IF(T1164+ДАННЫЕ!AD1164+ДАННЫЕ!AE1164+ДАННЫЕ!AF1164+ДАННЫЕ!AG1164+ДАННЫЕ!AH1164+ДАННЫЕ!$AL1164+ДАННЫЕ!AI1164+ДАННЫЕ!AJ1164+ДАННЫЕ!AK1164+ДАННЫЕ!AP1164+ДАННЫЕ!AQ1164+ДАННЫЕ!AR1164+ДАННЫЕ!$AM1164+ДАННЫЕ!$AN1164+ДАННЫЕ!AS1164+ДАННЫЕ!AT1164&gt;0,1,0)&amp;IF(OR(T1164=2,ДАННЫЕ!AD1164=2,ДАННЫЕ!AE1164=2,ДАННЫЕ!AF1164=2,ДАННЫЕ!AG1164=2,ДАННЫЕ!AH1164=2,ДАННЫЕ!$AL1164=2,ДАННЫЕ!AI1164=2,ДАННЫЕ!AJ1164=2,ДАННЫЕ!AK1164=2,ДАННЫЕ!AP1164=2,ДАННЫЕ!AQ1164=2,ДАННЫЕ!AR1164=2,ДАННЫЕ!$AM1164=2,ДАННЫЕ!$AN1164=2,ДАННЫЕ!AS1164=2,ДАННЫЕ!AT1164=2),2,0)&amp;"t"&amp;IF(T1164&gt;0,"1"&amp;T1164,"00")&amp;"f"&amp;IF(ДАННЫЕ!$AC1164,"1"&amp;ДАННЫЕ!$AC1164,"00")&amp;"b"&amp;IF(ДАННЫЕ!$AD1164,"1"&amp;ДАННЫЕ!$AD1164,"00")&amp;"g"&amp;IF(ДАННЫЕ!$AF1164,"1"&amp;ДАННЫЕ!$AF1164,"00")&amp;"c"&amp;IF(ДАННЫЕ!$AG1164,"1"&amp;ДАННЫЕ!$AG1164,"00")&amp;"i"&amp;IF(ДАННЫЕ!$AH1164,"1"&amp;ДАННЫЕ!$AH1164,"00")&amp;"r"&amp;IF(ДАННЫЕ!$AL1164,"1"&amp;ДАННЫЕ!$AL1164,"00")&amp;"m"&amp;IF(ДАННЫЕ!$AI1164,"1"&amp;ДАННЫЕ!$AI1164,"00")&amp;"hS"&amp;IF(ДАННЫЕ!$AJ1164,"1"&amp;ДАННЫЕ!$AJ1164,"00")&amp;"hZ"&amp;IF(ДАННЫЕ!$AK1164,"1"&amp;ДАННЫЕ!$AK1164,"00")&amp;"p"&amp;IF(ДАННЫЕ!$AP1164,"1"&amp;ДАННЫЕ!$AP1164,"00")&amp;"k"&amp;IF(ДАННЫЕ!$AQ1164,"1"&amp;ДАННЫЕ!$AQ1164,"00")&amp;"z"&amp;IF(ДАННЫЕ!$AR1164,"1"&amp;ДАННЫЕ!$AR1164,"00")&amp;"j"&amp;IF(ДАННЫЕ!$AM1164,"1"&amp;ДАННЫЕ!$AM1164,"00")&amp;"n"&amp;IF(ДАННЫЕ!$AN1164,"1"&amp;ДАННЫЕ!$AN1164,"00")&amp;"E"&amp;ДАННЫЕ!BI1164&amp;"L"&amp;ДАННЫЕ!AO1164&amp;"h"&amp;IF(ДАННЫЕ!$AU1164&gt;0,1,0)&amp;"v"&amp;IF(ДАННЫЕ!$AW1164&gt;0,1,0)&amp;"a"&amp;IF(ДАННЫЕ!$AS1164,"1"&amp;ДАННЫЕ!$AS1164,"00")&amp;"s"&amp;IF(ДАННЫЕ!$AT1164,"1"&amp;ДАННЫЕ!$AT1164,"00")&amp;"u"&amp;IF(ДАННЫЕ!$CJ1164&gt;0,1,0)&amp;"y"&amp;B1164&amp;"d"&amp;H1164&amp;"e"&amp;F1164&amp;G1164</f>
        <v>x0w00t00f00b00g00c00i00r00m00hS00hZ00p00k00z00j00n00ELh0v0a00s00u0y0de</v>
      </c>
      <c r="L1164" s="28" t="str">
        <f ca="1">ДАННЫЕ!$I1164&amp;"VN"&amp;IF(ДАННЫЕ!AW1164&gt;0,11,10)&amp;"CD"&amp;IF(ДАННЫЕ!BF1164&gt;500,16,IF(ДАННЫЕ!BF1164&gt;350,15,IF(ДАННЫЕ!BF1164&gt;=200,14,IF(ДАННЫЕ!BF1164&gt;=100,13,IF(ДАННЫЕ!BF1164&gt;=50,12,IF(ДАННЫЕ!BF1164&gt;0,11,10))))))&amp;"AR"&amp;IF(ДАННЫЕ!BX1164&gt;0,1,0)&amp;"GD"&amp;B1164&amp;"VV"&amp;IF(E1164&gt;=5,IF(E1164&lt;18,1,0),0)</f>
        <v>VN10CD10AR0GD0VV0</v>
      </c>
      <c r="M1164" s="28" t="str">
        <f>ДАННЫЕ!$I1164&amp;"b"&amp;ДАННЫЕ!$BI1164&amp;"r"&amp;ДАННЫЕ!$BJ1164&amp;"CD"&amp;IF(ДАННЫЕ!BF1164&gt;0,IF(ДАННЫЕ!BF1164&lt;200,1,IF(ДАННЫЕ!BF1164&lt;350,2,3)),0)&amp;"h"&amp;IF(ДАННЫЕ!$BK1164+ДАННЫЕ!$BL1164+ДАННЫЕ!$BM1164&gt;0,1,0)&amp;"x"&amp;ДАННЫЕ!$BK1164&amp;"y"&amp;ДАННЫЕ!$BL1164&amp;"z"&amp;ДАННЫЕ!$BM1164&amp;"c"&amp;IF(ДАННЫЕ!$BK1164+ДАННЫЕ!$BL1164+ДАННЫЕ!$BM1164=3,1,0)&amp;"a"&amp;IF(ДАННЫЕ!$BQ1164+ДАННЫЕ!$BR1164&gt;0,1,0)&amp;"d"&amp;ДАННЫЕ!$BQ1164&amp;"v"&amp;ДАННЫЕ!$BR1164&amp;"p"&amp;ДАННЫЕ!$BS1164&amp;"n"&amp;ДАННЫЕ!$BU1164&amp;"t"&amp;ДАННЫЕ!$BV1164&amp;"o"&amp;ДАННЫЕ!$BT1164&amp;"l"&amp;IF(ДАННЫЕ!$BN1164&gt;0,1,0)&amp;ДАННЫЕ!$BN1164&amp;"g"&amp;ДАННЫЕ!$BO1164&amp;"s"&amp;ДАННЫЕ!$BP1164&amp;"DZ"&amp;IF(ДАННЫЕ!B1164-ДАННЫЕ!G1164 &lt; 60,IF(ДАННЫЕ!B1164-ДАННЫЕ!G1164 &gt;= 0,1,0),0)&amp;"u"&amp;IF(ДАННЫЕ!$CJ1164&gt;0,1,0)</f>
        <v>brCD0h0xyzc0a0dvpntol0gsDZ1u0</v>
      </c>
      <c r="N1164" s="28" t="str">
        <f ca="1">ДАННЫЕ!$F1164&amp;ДАННЫЕ!$I1164&amp;"g"&amp;B1164&amp;"cf"&amp;D1164&amp;"a"&amp;IF(ДАННЫЕ!$BX1164&gt;0,1,0)&amp;IF(ДАННЫЕ!$BF1164&gt;500,1,IF(ДАННЫЕ!$BF1164&gt;350,2,IF(ДАННЫЕ!$BF1164&gt;=200,3,IF(ДАННЫЕ!$BF1164&gt;=100,4,IF(ДАННЫЕ!$BF1164&gt;=50,5,IF(ДАННЫЕ!$BF1164&lt;50,6,0))))))&amp;"AR"&amp;IF(DATEDIF(ДАННЫЕ!$BX1164,ДАННЫЕ!$F$1,"y")&gt;1,1,0)&amp;"VG"&amp;IF(ДАННЫЕ!$BH1164="0",1,0)&amp;"o"&amp;IF(T1164+ДАННЫЕ!$AF1164+ДАННЫЕ!$AG1164+ДАННЫЕ!$AH1164+ДАННЫЕ!$AI1164+ДАННЫЕ!$AJ1164+ДАННЫЕ!$AP1164+ДАННЫЕ!$AQ1164+ДАННЫЕ!$AR1164+ДАННЫЕ!$AU1164+ДАННЫЕ!$AW1164+ДАННЫЕ!$AS1164+ДАННЫЕ!$AT1164&gt;0,1,0)&amp;"x"&amp;ДАННЫЕ!$AG1164&amp;"p"&amp;IF(ДАННЫЕ!$BY1164&gt;0,1,0)&amp;"v"&amp;IF(ДАННЫЕ!$BZ1164&gt;0,1,0)&amp;"n"&amp;ДАННЫЕ!$CA1164&amp;"t"&amp;ДАННЫЕ!$AY1164&amp;"k"&amp;ДАННЫЕ!$CB1164&amp;"q"&amp;ДАННЫЕ!$CC1164&amp;"w"&amp;ДАННЫЕ!$CD1164&amp;"e"&amp;ДАННЫЕ!$CE1164&amp;"m"&amp;ДАННЫЕ!$CF1164&amp;"c"&amp;ДАННЫЕ!$CG1164&amp;"z"&amp;ДАННЫЕ!$CH1164&amp;"d"&amp;IF(H1164=4,1,0)&amp;"s"&amp;IF(ДАННЫЕ!$J1164=1,0,1)&amp;"u"&amp;IF(ДАННЫЕ!$CJ1164&gt;0,1,0)</f>
        <v>g0cf0a06AR1VG0o0xp0v0ntkqwemczd0s1u0</v>
      </c>
      <c r="O1164" s="28" t="str">
        <f>ДАННЫЕ!$I1164&amp;"g"&amp;B1164&amp;A1164&amp;"f"&amp;P1164&amp;"c"&amp;IF(ДАННЫЕ!$U1164&gt;0,1,0)&amp;"s"&amp;IF(ДАННЫЕ!$Q1164&gt;0,IF(YEAR(ДАННЫЕ!$F$1)=YEAR(ДАННЫЕ!$Q1164),IF(MONTH(ДАННЫЕ!$F$1)=MONTH(ДАННЫЕ!$Q1164),111,11),1),0)&amp;"i"&amp;IF(ДАННЫЕ!$R1164+ДАННЫЕ!$S1164+ДАННЫЕ!$T1164=0,0,1)&amp;"h"&amp;IF(ДАННЫЕ!$P1164&gt;0,1,0)&amp;"p"&amp;IF(ДАННЫЕ!$CI1164&gt;0,IF(YEAR(ДАННЫЕ!$F$1)=YEAR(ДАННЫЕ!$CI1164),IF(MONTH(ДАННЫЕ!$F$1)=MONTH(ДАННЫЕ!$CI1164),111,11),1),0)&amp;"d"&amp;IF(ДАННЫЕ!$CJ1164&gt;0,IF(YEAR(ДАННЫЕ!$F$1)=YEAR(ДАННЫЕ!$CJ1164),IF(MONTH(ДАННЫЕ!$F$1)=MONTH(ДАННЫЕ!$CJ1164),111,11),1),0)&amp;"o"&amp;IF(ДАННЫЕ!$CK1164&gt;0,IF(MONTH(ДАННЫЕ!$F$1)=MONTH(ДАННЫЕ!$CK1164),111,11),0)&amp;"v"&amp;IF(ДАННЫЕ!$BE1164&gt;0,IF(MONTH(ДАННЫЕ!$F$1)=MONTH(ДАННЫЕ!$BE1164),111,11),0)</f>
        <v>g00f0c0s0i0h0p0d0o0v0</v>
      </c>
      <c r="P1164" s="15">
        <f t="shared" si="56"/>
        <v>0</v>
      </c>
      <c r="Q1164" s="15">
        <f>IF(ДАННЫЕ!$F$1&gt;ДАННЫЕ!$N1164,IF(YEAR(ДАННЫЕ!$F$1)=YEAR(ДАННЫЕ!M1164),1,0),0)</f>
        <v>0</v>
      </c>
      <c r="R1164" s="15">
        <f>IF(ДАННЫЕ!$F$1&gt;ДАННЫЕ!$N1164,IF(YEAR(ДАННЫЕ!$F$1)=YEAR(ДАННЫЕ!N1164),1,0),0)</f>
        <v>0</v>
      </c>
      <c r="S1164" s="15">
        <f>IF(ДАННЫЕ!$AA1164="2А",1,IF(ДАННЫЕ!$AA1164="2Б",2,IF(ДАННЫЕ!$AA1164="2В",3,IF(ДАННЫЕ!$AA1164=3,4,IF(ДАННЫЕ!$AA1164="4А",5,IF(ДАННЫЕ!$AA1164="4Б",6,IF(ДАННЫЕ!$AA1164="4В",7,IF(ДАННЫЕ!$AA1164=5,8,0))))))))</f>
        <v>0</v>
      </c>
      <c r="T1164" s="15">
        <f>IF(OR(ДАННЫЕ!$AC1164=2,ДАННЫЕ!$AD1164=2,ДАННЫЕ!$AE1164=2),2,IF(OR(ДАННЫЕ!$AC1164=1,ДАННЫЕ!$AD1164=1,ДАННЫЕ!$AE1164=1),1,0))</f>
        <v>0</v>
      </c>
    </row>
    <row r="1165" spans="1:20" x14ac:dyDescent="0.2">
      <c r="A1165" s="78">
        <f>IF(B1165&gt;0,IF(MONTH(ДАННЫЕ!$F$1)=MONTH(ДАННЫЕ!$B1165),1,0),0)</f>
        <v>0</v>
      </c>
      <c r="B1165" s="14">
        <f>IF(ДАННЫЕ!$B1165&gt;0,IF(YEAR(ДАННЫЕ!$F$1)=YEAR(ДАННЫЕ!$B1165),1,0),0)</f>
        <v>0</v>
      </c>
      <c r="C1165" s="14">
        <f>IF(ДАННЫЕ!$CM1165&gt;0,IF(YEAR(ДАННЫЕ!$F$1)=YEAR(ДАННЫЕ!$CM1165),1,0),0)</f>
        <v>0</v>
      </c>
      <c r="D1165" s="14">
        <f>IF(ДАННЫЕ!$CJ1165&gt;0,IF(ДАННЫЕ!$CL1165&gt;ДАННЫЕ!$F$1,1,IF(ДАННЫЕ!$CL1165&gt;0,0,1)),0)</f>
        <v>0</v>
      </c>
      <c r="E1165" s="43" t="str">
        <f ca="1">IF(ДАННЫЕ!$F$1&gt;0,IF(ДАННЫЕ!$G1165&gt;0,DATEDIF(ДАННЫЕ!$G1165,ДАННЫЕ!$F$1,"y"),""),IF(ДАННЫЕ!$G1165&gt;0,DATEDIF(ДАННЫЕ!$G1165,TODAY(),"y"),""))</f>
        <v/>
      </c>
      <c r="F1165" s="43" t="str">
        <f xml:space="preserve"> IF(ДАННЫЕ!$F1165="М",IF(E1165&gt;=18,IF(E1165&lt;60,1,""),""),"")&amp;IF(ДАННЫЕ!$F1165="Ж",IF(E1165&gt;=18,IF(E1165&lt;55,1,""),""),"")</f>
        <v/>
      </c>
      <c r="G1165" s="43" t="str">
        <f xml:space="preserve"> IF(ДАННЫЕ!$F1165="М",IF(E1165&gt;=60,2,""),"")&amp;IF(ДАННЫЕ!$F1165="Ж",IF(E1165&gt;=55,2,""),"")</f>
        <v/>
      </c>
      <c r="H1165" s="43" t="str">
        <f t="shared" ca="1" si="54"/>
        <v/>
      </c>
      <c r="I1165" s="43" t="str">
        <f t="shared" ca="1" si="55"/>
        <v>03</v>
      </c>
      <c r="J1165" s="28" t="str">
        <f ca="1">ДАННЫЕ!$F1165&amp;H1165&amp;I1165&amp;ДАННЫЕ!$I1165&amp;"m"&amp;IF(ДАННЫЕ!$I1165&gt;0,IF(ДАННЫЕ!$J1165&gt;0,0,1),"")&amp;"f"&amp;IF(ДАННЫЕ!$R1165&gt;0,IF(YEAR(ДАННЫЕ!$F$1)=YEAR(ДАННЫЕ!$R1165),1,0),0)&amp;"z"&amp;ДАННЫЕ!$R1165&amp;"p"&amp;ДАННЫЕ!$S1165&amp;"i"&amp;ДАННЫЕ!$T1165&amp;"h"&amp;ДАННЫЕ!$K1165&amp;"be"&amp;ДАННЫЕ!$BI1165&amp;"CD"&amp;IF(ДАННЫЕ!BF1165&gt;500,4,IF(ДАННЫЕ!BF1165&gt;350,3,IF(ДАННЫЕ!BF1165&gt;200,2,IF(ДАННЫЕ!BF1165&gt;0,1,0))))&amp;"g"&amp;B1165&amp;"d"&amp;H1165&amp;"l"&amp;ДАННЫЕ!AT1165&amp;"a"&amp;ДАННЫЕ!$V1165&amp;"v"&amp;R1165&amp;"k"&amp;ДАННЫЕ!$U1165&amp;"s"&amp;ДАННЫЕ!$Y1165&amp;"t"&amp;ДАННЫЕ!$X1165&amp;"b"&amp;IF(ДАННЫЕ!$Q1165&gt;1,1,0)&amp;"PP"&amp;ДАННЫЕ!Z1165&amp;"c"&amp;S1165&amp;"x"&amp;IF(ДАННЫЕ!$BY1165&gt;0,IF(YEAR(ДАННЫЕ!$F$1)=YEAR(ДАННЫЕ!$BY1165),1,0),0)&amp;"n"&amp;IF(ДАННЫЕ!$BZ1165&gt;0,IF(YEAR(ДАННЫЕ!$F$1)=YEAR(ДАННЫЕ!$BZ1165),1,0),0)&amp;"u"&amp;D1165&amp;"z"&amp;IF(ДАННЫЕ!$CL1165&gt;0,IF(YEAR(ДАННЫЕ!$F$1)&gt;YEAR(ДАННЫЕ!$CL1165),11,12),0)</f>
        <v>03mf0zpihbeCD0g0dlav0kstb0PPc0x0n0u0z0</v>
      </c>
      <c r="K1165" s="28" t="str">
        <f ca="1">ДАННЫЕ!$I1165&amp;"x"&amp;B1165&amp;"w"&amp;IF(T1165+ДАННЫЕ!AD1165+ДАННЫЕ!AE1165+ДАННЫЕ!AF1165+ДАННЫЕ!AG1165+ДАННЫЕ!AH1165+ДАННЫЕ!$AL1165+ДАННЫЕ!AI1165+ДАННЫЕ!AJ1165+ДАННЫЕ!AK1165+ДАННЫЕ!AP1165+ДАННЫЕ!AQ1165+ДАННЫЕ!AR1165+ДАННЫЕ!$AM1165+ДАННЫЕ!$AN1165+ДАННЫЕ!AS1165+ДАННЫЕ!AT1165&gt;0,1,0)&amp;IF(OR(T1165=2,ДАННЫЕ!AD1165=2,ДАННЫЕ!AE1165=2,ДАННЫЕ!AF1165=2,ДАННЫЕ!AG1165=2,ДАННЫЕ!AH1165=2,ДАННЫЕ!$AL1165=2,ДАННЫЕ!AI1165=2,ДАННЫЕ!AJ1165=2,ДАННЫЕ!AK1165=2,ДАННЫЕ!AP1165=2,ДАННЫЕ!AQ1165=2,ДАННЫЕ!AR1165=2,ДАННЫЕ!$AM1165=2,ДАННЫЕ!$AN1165=2,ДАННЫЕ!AS1165=2,ДАННЫЕ!AT1165=2),2,0)&amp;"t"&amp;IF(T1165&gt;0,"1"&amp;T1165,"00")&amp;"f"&amp;IF(ДАННЫЕ!$AC1165,"1"&amp;ДАННЫЕ!$AC1165,"00")&amp;"b"&amp;IF(ДАННЫЕ!$AD1165,"1"&amp;ДАННЫЕ!$AD1165,"00")&amp;"g"&amp;IF(ДАННЫЕ!$AF1165,"1"&amp;ДАННЫЕ!$AF1165,"00")&amp;"c"&amp;IF(ДАННЫЕ!$AG1165,"1"&amp;ДАННЫЕ!$AG1165,"00")&amp;"i"&amp;IF(ДАННЫЕ!$AH1165,"1"&amp;ДАННЫЕ!$AH1165,"00")&amp;"r"&amp;IF(ДАННЫЕ!$AL1165,"1"&amp;ДАННЫЕ!$AL1165,"00")&amp;"m"&amp;IF(ДАННЫЕ!$AI1165,"1"&amp;ДАННЫЕ!$AI1165,"00")&amp;"hS"&amp;IF(ДАННЫЕ!$AJ1165,"1"&amp;ДАННЫЕ!$AJ1165,"00")&amp;"hZ"&amp;IF(ДАННЫЕ!$AK1165,"1"&amp;ДАННЫЕ!$AK1165,"00")&amp;"p"&amp;IF(ДАННЫЕ!$AP1165,"1"&amp;ДАННЫЕ!$AP1165,"00")&amp;"k"&amp;IF(ДАННЫЕ!$AQ1165,"1"&amp;ДАННЫЕ!$AQ1165,"00")&amp;"z"&amp;IF(ДАННЫЕ!$AR1165,"1"&amp;ДАННЫЕ!$AR1165,"00")&amp;"j"&amp;IF(ДАННЫЕ!$AM1165,"1"&amp;ДАННЫЕ!$AM1165,"00")&amp;"n"&amp;IF(ДАННЫЕ!$AN1165,"1"&amp;ДАННЫЕ!$AN1165,"00")&amp;"E"&amp;ДАННЫЕ!BI1165&amp;"L"&amp;ДАННЫЕ!AO1165&amp;"h"&amp;IF(ДАННЫЕ!$AU1165&gt;0,1,0)&amp;"v"&amp;IF(ДАННЫЕ!$AW1165&gt;0,1,0)&amp;"a"&amp;IF(ДАННЫЕ!$AS1165,"1"&amp;ДАННЫЕ!$AS1165,"00")&amp;"s"&amp;IF(ДАННЫЕ!$AT1165,"1"&amp;ДАННЫЕ!$AT1165,"00")&amp;"u"&amp;IF(ДАННЫЕ!$CJ1165&gt;0,1,0)&amp;"y"&amp;B1165&amp;"d"&amp;H1165&amp;"e"&amp;F1165&amp;G1165</f>
        <v>x0w00t00f00b00g00c00i00r00m00hS00hZ00p00k00z00j00n00ELh0v0a00s00u0y0de</v>
      </c>
      <c r="L1165" s="28" t="str">
        <f ca="1">ДАННЫЕ!$I1165&amp;"VN"&amp;IF(ДАННЫЕ!AW1165&gt;0,11,10)&amp;"CD"&amp;IF(ДАННЫЕ!BF1165&gt;500,16,IF(ДАННЫЕ!BF1165&gt;350,15,IF(ДАННЫЕ!BF1165&gt;=200,14,IF(ДАННЫЕ!BF1165&gt;=100,13,IF(ДАННЫЕ!BF1165&gt;=50,12,IF(ДАННЫЕ!BF1165&gt;0,11,10))))))&amp;"AR"&amp;IF(ДАННЫЕ!BX1165&gt;0,1,0)&amp;"GD"&amp;B1165&amp;"VV"&amp;IF(E1165&gt;=5,IF(E1165&lt;18,1,0),0)</f>
        <v>VN10CD10AR0GD0VV0</v>
      </c>
      <c r="M1165" s="28" t="str">
        <f>ДАННЫЕ!$I1165&amp;"b"&amp;ДАННЫЕ!$BI1165&amp;"r"&amp;ДАННЫЕ!$BJ1165&amp;"CD"&amp;IF(ДАННЫЕ!BF1165&gt;0,IF(ДАННЫЕ!BF1165&lt;200,1,IF(ДАННЫЕ!BF1165&lt;350,2,3)),0)&amp;"h"&amp;IF(ДАННЫЕ!$BK1165+ДАННЫЕ!$BL1165+ДАННЫЕ!$BM1165&gt;0,1,0)&amp;"x"&amp;ДАННЫЕ!$BK1165&amp;"y"&amp;ДАННЫЕ!$BL1165&amp;"z"&amp;ДАННЫЕ!$BM1165&amp;"c"&amp;IF(ДАННЫЕ!$BK1165+ДАННЫЕ!$BL1165+ДАННЫЕ!$BM1165=3,1,0)&amp;"a"&amp;IF(ДАННЫЕ!$BQ1165+ДАННЫЕ!$BR1165&gt;0,1,0)&amp;"d"&amp;ДАННЫЕ!$BQ1165&amp;"v"&amp;ДАННЫЕ!$BR1165&amp;"p"&amp;ДАННЫЕ!$BS1165&amp;"n"&amp;ДАННЫЕ!$BU1165&amp;"t"&amp;ДАННЫЕ!$BV1165&amp;"o"&amp;ДАННЫЕ!$BT1165&amp;"l"&amp;IF(ДАННЫЕ!$BN1165&gt;0,1,0)&amp;ДАННЫЕ!$BN1165&amp;"g"&amp;ДАННЫЕ!$BO1165&amp;"s"&amp;ДАННЫЕ!$BP1165&amp;"DZ"&amp;IF(ДАННЫЕ!B1165-ДАННЫЕ!G1165 &lt; 60,IF(ДАННЫЕ!B1165-ДАННЫЕ!G1165 &gt;= 0,1,0),0)&amp;"u"&amp;IF(ДАННЫЕ!$CJ1165&gt;0,1,0)</f>
        <v>brCD0h0xyzc0a0dvpntol0gsDZ1u0</v>
      </c>
      <c r="N1165" s="28" t="str">
        <f ca="1">ДАННЫЕ!$F1165&amp;ДАННЫЕ!$I1165&amp;"g"&amp;B1165&amp;"cf"&amp;D1165&amp;"a"&amp;IF(ДАННЫЕ!$BX1165&gt;0,1,0)&amp;IF(ДАННЫЕ!$BF1165&gt;500,1,IF(ДАННЫЕ!$BF1165&gt;350,2,IF(ДАННЫЕ!$BF1165&gt;=200,3,IF(ДАННЫЕ!$BF1165&gt;=100,4,IF(ДАННЫЕ!$BF1165&gt;=50,5,IF(ДАННЫЕ!$BF1165&lt;50,6,0))))))&amp;"AR"&amp;IF(DATEDIF(ДАННЫЕ!$BX1165,ДАННЫЕ!$F$1,"y")&gt;1,1,0)&amp;"VG"&amp;IF(ДАННЫЕ!$BH1165="0",1,0)&amp;"o"&amp;IF(T1165+ДАННЫЕ!$AF1165+ДАННЫЕ!$AG1165+ДАННЫЕ!$AH1165+ДАННЫЕ!$AI1165+ДАННЫЕ!$AJ1165+ДАННЫЕ!$AP1165+ДАННЫЕ!$AQ1165+ДАННЫЕ!$AR1165+ДАННЫЕ!$AU1165+ДАННЫЕ!$AW1165+ДАННЫЕ!$AS1165+ДАННЫЕ!$AT1165&gt;0,1,0)&amp;"x"&amp;ДАННЫЕ!$AG1165&amp;"p"&amp;IF(ДАННЫЕ!$BY1165&gt;0,1,0)&amp;"v"&amp;IF(ДАННЫЕ!$BZ1165&gt;0,1,0)&amp;"n"&amp;ДАННЫЕ!$CA1165&amp;"t"&amp;ДАННЫЕ!$AY1165&amp;"k"&amp;ДАННЫЕ!$CB1165&amp;"q"&amp;ДАННЫЕ!$CC1165&amp;"w"&amp;ДАННЫЕ!$CD1165&amp;"e"&amp;ДАННЫЕ!$CE1165&amp;"m"&amp;ДАННЫЕ!$CF1165&amp;"c"&amp;ДАННЫЕ!$CG1165&amp;"z"&amp;ДАННЫЕ!$CH1165&amp;"d"&amp;IF(H1165=4,1,0)&amp;"s"&amp;IF(ДАННЫЕ!$J1165=1,0,1)&amp;"u"&amp;IF(ДАННЫЕ!$CJ1165&gt;0,1,0)</f>
        <v>g0cf0a06AR1VG0o0xp0v0ntkqwemczd0s1u0</v>
      </c>
      <c r="O1165" s="28" t="str">
        <f>ДАННЫЕ!$I1165&amp;"g"&amp;B1165&amp;A1165&amp;"f"&amp;P1165&amp;"c"&amp;IF(ДАННЫЕ!$U1165&gt;0,1,0)&amp;"s"&amp;IF(ДАННЫЕ!$Q1165&gt;0,IF(YEAR(ДАННЫЕ!$F$1)=YEAR(ДАННЫЕ!$Q1165),IF(MONTH(ДАННЫЕ!$F$1)=MONTH(ДАННЫЕ!$Q1165),111,11),1),0)&amp;"i"&amp;IF(ДАННЫЕ!$R1165+ДАННЫЕ!$S1165+ДАННЫЕ!$T1165=0,0,1)&amp;"h"&amp;IF(ДАННЫЕ!$P1165&gt;0,1,0)&amp;"p"&amp;IF(ДАННЫЕ!$CI1165&gt;0,IF(YEAR(ДАННЫЕ!$F$1)=YEAR(ДАННЫЕ!$CI1165),IF(MONTH(ДАННЫЕ!$F$1)=MONTH(ДАННЫЕ!$CI1165),111,11),1),0)&amp;"d"&amp;IF(ДАННЫЕ!$CJ1165&gt;0,IF(YEAR(ДАННЫЕ!$F$1)=YEAR(ДАННЫЕ!$CJ1165),IF(MONTH(ДАННЫЕ!$F$1)=MONTH(ДАННЫЕ!$CJ1165),111,11),1),0)&amp;"o"&amp;IF(ДАННЫЕ!$CK1165&gt;0,IF(MONTH(ДАННЫЕ!$F$1)=MONTH(ДАННЫЕ!$CK1165),111,11),0)&amp;"v"&amp;IF(ДАННЫЕ!$BE1165&gt;0,IF(MONTH(ДАННЫЕ!$F$1)=MONTH(ДАННЫЕ!$BE1165),111,11),0)</f>
        <v>g00f0c0s0i0h0p0d0o0v0</v>
      </c>
      <c r="P1165" s="15">
        <f t="shared" si="56"/>
        <v>0</v>
      </c>
      <c r="Q1165" s="15">
        <f>IF(ДАННЫЕ!$F$1&gt;ДАННЫЕ!$N1165,IF(YEAR(ДАННЫЕ!$F$1)=YEAR(ДАННЫЕ!M1165),1,0),0)</f>
        <v>0</v>
      </c>
      <c r="R1165" s="15">
        <f>IF(ДАННЫЕ!$F$1&gt;ДАННЫЕ!$N1165,IF(YEAR(ДАННЫЕ!$F$1)=YEAR(ДАННЫЕ!N1165),1,0),0)</f>
        <v>0</v>
      </c>
      <c r="S1165" s="15">
        <f>IF(ДАННЫЕ!$AA1165="2А",1,IF(ДАННЫЕ!$AA1165="2Б",2,IF(ДАННЫЕ!$AA1165="2В",3,IF(ДАННЫЕ!$AA1165=3,4,IF(ДАННЫЕ!$AA1165="4А",5,IF(ДАННЫЕ!$AA1165="4Б",6,IF(ДАННЫЕ!$AA1165="4В",7,IF(ДАННЫЕ!$AA1165=5,8,0))))))))</f>
        <v>0</v>
      </c>
      <c r="T1165" s="15">
        <f>IF(OR(ДАННЫЕ!$AC1165=2,ДАННЫЕ!$AD1165=2,ДАННЫЕ!$AE1165=2),2,IF(OR(ДАННЫЕ!$AC1165=1,ДАННЫЕ!$AD1165=1,ДАННЫЕ!$AE1165=1),1,0))</f>
        <v>0</v>
      </c>
    </row>
    <row r="1166" spans="1:20" x14ac:dyDescent="0.2">
      <c r="A1166" s="78">
        <f>IF(B1166&gt;0,IF(MONTH(ДАННЫЕ!$F$1)=MONTH(ДАННЫЕ!$B1166),1,0),0)</f>
        <v>0</v>
      </c>
      <c r="B1166" s="14">
        <f>IF(ДАННЫЕ!$B1166&gt;0,IF(YEAR(ДАННЫЕ!$F$1)=YEAR(ДАННЫЕ!$B1166),1,0),0)</f>
        <v>0</v>
      </c>
      <c r="C1166" s="14">
        <f>IF(ДАННЫЕ!$CM1166&gt;0,IF(YEAR(ДАННЫЕ!$F$1)=YEAR(ДАННЫЕ!$CM1166),1,0),0)</f>
        <v>0</v>
      </c>
      <c r="D1166" s="14">
        <f>IF(ДАННЫЕ!$CJ1166&gt;0,IF(ДАННЫЕ!$CL1166&gt;ДАННЫЕ!$F$1,1,IF(ДАННЫЕ!$CL1166&gt;0,0,1)),0)</f>
        <v>0</v>
      </c>
      <c r="E1166" s="43" t="str">
        <f ca="1">IF(ДАННЫЕ!$F$1&gt;0,IF(ДАННЫЕ!$G1166&gt;0,DATEDIF(ДАННЫЕ!$G1166,ДАННЫЕ!$F$1,"y"),""),IF(ДАННЫЕ!$G1166&gt;0,DATEDIF(ДАННЫЕ!$G1166,TODAY(),"y"),""))</f>
        <v/>
      </c>
      <c r="F1166" s="43" t="str">
        <f xml:space="preserve"> IF(ДАННЫЕ!$F1166="М",IF(E1166&gt;=18,IF(E1166&lt;60,1,""),""),"")&amp;IF(ДАННЫЕ!$F1166="Ж",IF(E1166&gt;=18,IF(E1166&lt;55,1,""),""),"")</f>
        <v/>
      </c>
      <c r="G1166" s="43" t="str">
        <f xml:space="preserve"> IF(ДАННЫЕ!$F1166="М",IF(E1166&gt;=60,2,""),"")&amp;IF(ДАННЫЕ!$F1166="Ж",IF(E1166&gt;=55,2,""),"")</f>
        <v/>
      </c>
      <c r="H1166" s="43" t="str">
        <f t="shared" ca="1" si="54"/>
        <v/>
      </c>
      <c r="I1166" s="43" t="str">
        <f t="shared" ca="1" si="55"/>
        <v>03</v>
      </c>
      <c r="J1166" s="28" t="str">
        <f ca="1">ДАННЫЕ!$F1166&amp;H1166&amp;I1166&amp;ДАННЫЕ!$I1166&amp;"m"&amp;IF(ДАННЫЕ!$I1166&gt;0,IF(ДАННЫЕ!$J1166&gt;0,0,1),"")&amp;"f"&amp;IF(ДАННЫЕ!$R1166&gt;0,IF(YEAR(ДАННЫЕ!$F$1)=YEAR(ДАННЫЕ!$R1166),1,0),0)&amp;"z"&amp;ДАННЫЕ!$R1166&amp;"p"&amp;ДАННЫЕ!$S1166&amp;"i"&amp;ДАННЫЕ!$T1166&amp;"h"&amp;ДАННЫЕ!$K1166&amp;"be"&amp;ДАННЫЕ!$BI1166&amp;"CD"&amp;IF(ДАННЫЕ!BF1166&gt;500,4,IF(ДАННЫЕ!BF1166&gt;350,3,IF(ДАННЫЕ!BF1166&gt;200,2,IF(ДАННЫЕ!BF1166&gt;0,1,0))))&amp;"g"&amp;B1166&amp;"d"&amp;H1166&amp;"l"&amp;ДАННЫЕ!AT1166&amp;"a"&amp;ДАННЫЕ!$V1166&amp;"v"&amp;R1166&amp;"k"&amp;ДАННЫЕ!$U1166&amp;"s"&amp;ДАННЫЕ!$Y1166&amp;"t"&amp;ДАННЫЕ!$X1166&amp;"b"&amp;IF(ДАННЫЕ!$Q1166&gt;1,1,0)&amp;"PP"&amp;ДАННЫЕ!Z1166&amp;"c"&amp;S1166&amp;"x"&amp;IF(ДАННЫЕ!$BY1166&gt;0,IF(YEAR(ДАННЫЕ!$F$1)=YEAR(ДАННЫЕ!$BY1166),1,0),0)&amp;"n"&amp;IF(ДАННЫЕ!$BZ1166&gt;0,IF(YEAR(ДАННЫЕ!$F$1)=YEAR(ДАННЫЕ!$BZ1166),1,0),0)&amp;"u"&amp;D1166&amp;"z"&amp;IF(ДАННЫЕ!$CL1166&gt;0,IF(YEAR(ДАННЫЕ!$F$1)&gt;YEAR(ДАННЫЕ!$CL1166),11,12),0)</f>
        <v>03mf0zpihbeCD0g0dlav0kstb0PPc0x0n0u0z0</v>
      </c>
      <c r="K1166" s="28" t="str">
        <f ca="1">ДАННЫЕ!$I1166&amp;"x"&amp;B1166&amp;"w"&amp;IF(T1166+ДАННЫЕ!AD1166+ДАННЫЕ!AE1166+ДАННЫЕ!AF1166+ДАННЫЕ!AG1166+ДАННЫЕ!AH1166+ДАННЫЕ!$AL1166+ДАННЫЕ!AI1166+ДАННЫЕ!AJ1166+ДАННЫЕ!AK1166+ДАННЫЕ!AP1166+ДАННЫЕ!AQ1166+ДАННЫЕ!AR1166+ДАННЫЕ!$AM1166+ДАННЫЕ!$AN1166+ДАННЫЕ!AS1166+ДАННЫЕ!AT1166&gt;0,1,0)&amp;IF(OR(T1166=2,ДАННЫЕ!AD1166=2,ДАННЫЕ!AE1166=2,ДАННЫЕ!AF1166=2,ДАННЫЕ!AG1166=2,ДАННЫЕ!AH1166=2,ДАННЫЕ!$AL1166=2,ДАННЫЕ!AI1166=2,ДАННЫЕ!AJ1166=2,ДАННЫЕ!AK1166=2,ДАННЫЕ!AP1166=2,ДАННЫЕ!AQ1166=2,ДАННЫЕ!AR1166=2,ДАННЫЕ!$AM1166=2,ДАННЫЕ!$AN1166=2,ДАННЫЕ!AS1166=2,ДАННЫЕ!AT1166=2),2,0)&amp;"t"&amp;IF(T1166&gt;0,"1"&amp;T1166,"00")&amp;"f"&amp;IF(ДАННЫЕ!$AC1166,"1"&amp;ДАННЫЕ!$AC1166,"00")&amp;"b"&amp;IF(ДАННЫЕ!$AD1166,"1"&amp;ДАННЫЕ!$AD1166,"00")&amp;"g"&amp;IF(ДАННЫЕ!$AF1166,"1"&amp;ДАННЫЕ!$AF1166,"00")&amp;"c"&amp;IF(ДАННЫЕ!$AG1166,"1"&amp;ДАННЫЕ!$AG1166,"00")&amp;"i"&amp;IF(ДАННЫЕ!$AH1166,"1"&amp;ДАННЫЕ!$AH1166,"00")&amp;"r"&amp;IF(ДАННЫЕ!$AL1166,"1"&amp;ДАННЫЕ!$AL1166,"00")&amp;"m"&amp;IF(ДАННЫЕ!$AI1166,"1"&amp;ДАННЫЕ!$AI1166,"00")&amp;"hS"&amp;IF(ДАННЫЕ!$AJ1166,"1"&amp;ДАННЫЕ!$AJ1166,"00")&amp;"hZ"&amp;IF(ДАННЫЕ!$AK1166,"1"&amp;ДАННЫЕ!$AK1166,"00")&amp;"p"&amp;IF(ДАННЫЕ!$AP1166,"1"&amp;ДАННЫЕ!$AP1166,"00")&amp;"k"&amp;IF(ДАННЫЕ!$AQ1166,"1"&amp;ДАННЫЕ!$AQ1166,"00")&amp;"z"&amp;IF(ДАННЫЕ!$AR1166,"1"&amp;ДАННЫЕ!$AR1166,"00")&amp;"j"&amp;IF(ДАННЫЕ!$AM1166,"1"&amp;ДАННЫЕ!$AM1166,"00")&amp;"n"&amp;IF(ДАННЫЕ!$AN1166,"1"&amp;ДАННЫЕ!$AN1166,"00")&amp;"E"&amp;ДАННЫЕ!BI1166&amp;"L"&amp;ДАННЫЕ!AO1166&amp;"h"&amp;IF(ДАННЫЕ!$AU1166&gt;0,1,0)&amp;"v"&amp;IF(ДАННЫЕ!$AW1166&gt;0,1,0)&amp;"a"&amp;IF(ДАННЫЕ!$AS1166,"1"&amp;ДАННЫЕ!$AS1166,"00")&amp;"s"&amp;IF(ДАННЫЕ!$AT1166,"1"&amp;ДАННЫЕ!$AT1166,"00")&amp;"u"&amp;IF(ДАННЫЕ!$CJ1166&gt;0,1,0)&amp;"y"&amp;B1166&amp;"d"&amp;H1166&amp;"e"&amp;F1166&amp;G1166</f>
        <v>x0w00t00f00b00g00c00i00r00m00hS00hZ00p00k00z00j00n00ELh0v0a00s00u0y0de</v>
      </c>
      <c r="L1166" s="28" t="str">
        <f ca="1">ДАННЫЕ!$I1166&amp;"VN"&amp;IF(ДАННЫЕ!AW1166&gt;0,11,10)&amp;"CD"&amp;IF(ДАННЫЕ!BF1166&gt;500,16,IF(ДАННЫЕ!BF1166&gt;350,15,IF(ДАННЫЕ!BF1166&gt;=200,14,IF(ДАННЫЕ!BF1166&gt;=100,13,IF(ДАННЫЕ!BF1166&gt;=50,12,IF(ДАННЫЕ!BF1166&gt;0,11,10))))))&amp;"AR"&amp;IF(ДАННЫЕ!BX1166&gt;0,1,0)&amp;"GD"&amp;B1166&amp;"VV"&amp;IF(E1166&gt;=5,IF(E1166&lt;18,1,0),0)</f>
        <v>VN10CD10AR0GD0VV0</v>
      </c>
      <c r="M1166" s="28" t="str">
        <f>ДАННЫЕ!$I1166&amp;"b"&amp;ДАННЫЕ!$BI1166&amp;"r"&amp;ДАННЫЕ!$BJ1166&amp;"CD"&amp;IF(ДАННЫЕ!BF1166&gt;0,IF(ДАННЫЕ!BF1166&lt;200,1,IF(ДАННЫЕ!BF1166&lt;350,2,3)),0)&amp;"h"&amp;IF(ДАННЫЕ!$BK1166+ДАННЫЕ!$BL1166+ДАННЫЕ!$BM1166&gt;0,1,0)&amp;"x"&amp;ДАННЫЕ!$BK1166&amp;"y"&amp;ДАННЫЕ!$BL1166&amp;"z"&amp;ДАННЫЕ!$BM1166&amp;"c"&amp;IF(ДАННЫЕ!$BK1166+ДАННЫЕ!$BL1166+ДАННЫЕ!$BM1166=3,1,0)&amp;"a"&amp;IF(ДАННЫЕ!$BQ1166+ДАННЫЕ!$BR1166&gt;0,1,0)&amp;"d"&amp;ДАННЫЕ!$BQ1166&amp;"v"&amp;ДАННЫЕ!$BR1166&amp;"p"&amp;ДАННЫЕ!$BS1166&amp;"n"&amp;ДАННЫЕ!$BU1166&amp;"t"&amp;ДАННЫЕ!$BV1166&amp;"o"&amp;ДАННЫЕ!$BT1166&amp;"l"&amp;IF(ДАННЫЕ!$BN1166&gt;0,1,0)&amp;ДАННЫЕ!$BN1166&amp;"g"&amp;ДАННЫЕ!$BO1166&amp;"s"&amp;ДАННЫЕ!$BP1166&amp;"DZ"&amp;IF(ДАННЫЕ!B1166-ДАННЫЕ!G1166 &lt; 60,IF(ДАННЫЕ!B1166-ДАННЫЕ!G1166 &gt;= 0,1,0),0)&amp;"u"&amp;IF(ДАННЫЕ!$CJ1166&gt;0,1,0)</f>
        <v>brCD0h0xyzc0a0dvpntol0gsDZ1u0</v>
      </c>
      <c r="N1166" s="28" t="str">
        <f ca="1">ДАННЫЕ!$F1166&amp;ДАННЫЕ!$I1166&amp;"g"&amp;B1166&amp;"cf"&amp;D1166&amp;"a"&amp;IF(ДАННЫЕ!$BX1166&gt;0,1,0)&amp;IF(ДАННЫЕ!$BF1166&gt;500,1,IF(ДАННЫЕ!$BF1166&gt;350,2,IF(ДАННЫЕ!$BF1166&gt;=200,3,IF(ДАННЫЕ!$BF1166&gt;=100,4,IF(ДАННЫЕ!$BF1166&gt;=50,5,IF(ДАННЫЕ!$BF1166&lt;50,6,0))))))&amp;"AR"&amp;IF(DATEDIF(ДАННЫЕ!$BX1166,ДАННЫЕ!$F$1,"y")&gt;1,1,0)&amp;"VG"&amp;IF(ДАННЫЕ!$BH1166="0",1,0)&amp;"o"&amp;IF(T1166+ДАННЫЕ!$AF1166+ДАННЫЕ!$AG1166+ДАННЫЕ!$AH1166+ДАННЫЕ!$AI1166+ДАННЫЕ!$AJ1166+ДАННЫЕ!$AP1166+ДАННЫЕ!$AQ1166+ДАННЫЕ!$AR1166+ДАННЫЕ!$AU1166+ДАННЫЕ!$AW1166+ДАННЫЕ!$AS1166+ДАННЫЕ!$AT1166&gt;0,1,0)&amp;"x"&amp;ДАННЫЕ!$AG1166&amp;"p"&amp;IF(ДАННЫЕ!$BY1166&gt;0,1,0)&amp;"v"&amp;IF(ДАННЫЕ!$BZ1166&gt;0,1,0)&amp;"n"&amp;ДАННЫЕ!$CA1166&amp;"t"&amp;ДАННЫЕ!$AY1166&amp;"k"&amp;ДАННЫЕ!$CB1166&amp;"q"&amp;ДАННЫЕ!$CC1166&amp;"w"&amp;ДАННЫЕ!$CD1166&amp;"e"&amp;ДАННЫЕ!$CE1166&amp;"m"&amp;ДАННЫЕ!$CF1166&amp;"c"&amp;ДАННЫЕ!$CG1166&amp;"z"&amp;ДАННЫЕ!$CH1166&amp;"d"&amp;IF(H1166=4,1,0)&amp;"s"&amp;IF(ДАННЫЕ!$J1166=1,0,1)&amp;"u"&amp;IF(ДАННЫЕ!$CJ1166&gt;0,1,0)</f>
        <v>g0cf0a06AR1VG0o0xp0v0ntkqwemczd0s1u0</v>
      </c>
      <c r="O1166" s="28" t="str">
        <f>ДАННЫЕ!$I1166&amp;"g"&amp;B1166&amp;A1166&amp;"f"&amp;P1166&amp;"c"&amp;IF(ДАННЫЕ!$U1166&gt;0,1,0)&amp;"s"&amp;IF(ДАННЫЕ!$Q1166&gt;0,IF(YEAR(ДАННЫЕ!$F$1)=YEAR(ДАННЫЕ!$Q1166),IF(MONTH(ДАННЫЕ!$F$1)=MONTH(ДАННЫЕ!$Q1166),111,11),1),0)&amp;"i"&amp;IF(ДАННЫЕ!$R1166+ДАННЫЕ!$S1166+ДАННЫЕ!$T1166=0,0,1)&amp;"h"&amp;IF(ДАННЫЕ!$P1166&gt;0,1,0)&amp;"p"&amp;IF(ДАННЫЕ!$CI1166&gt;0,IF(YEAR(ДАННЫЕ!$F$1)=YEAR(ДАННЫЕ!$CI1166),IF(MONTH(ДАННЫЕ!$F$1)=MONTH(ДАННЫЕ!$CI1166),111,11),1),0)&amp;"d"&amp;IF(ДАННЫЕ!$CJ1166&gt;0,IF(YEAR(ДАННЫЕ!$F$1)=YEAR(ДАННЫЕ!$CJ1166),IF(MONTH(ДАННЫЕ!$F$1)=MONTH(ДАННЫЕ!$CJ1166),111,11),1),0)&amp;"o"&amp;IF(ДАННЫЕ!$CK1166&gt;0,IF(MONTH(ДАННЫЕ!$F$1)=MONTH(ДАННЫЕ!$CK1166),111,11),0)&amp;"v"&amp;IF(ДАННЫЕ!$BE1166&gt;0,IF(MONTH(ДАННЫЕ!$F$1)=MONTH(ДАННЫЕ!$BE1166),111,11),0)</f>
        <v>g00f0c0s0i0h0p0d0o0v0</v>
      </c>
      <c r="P1166" s="15">
        <f t="shared" si="56"/>
        <v>0</v>
      </c>
      <c r="Q1166" s="15">
        <f>IF(ДАННЫЕ!$F$1&gt;ДАННЫЕ!$N1166,IF(YEAR(ДАННЫЕ!$F$1)=YEAR(ДАННЫЕ!M1166),1,0),0)</f>
        <v>0</v>
      </c>
      <c r="R1166" s="15">
        <f>IF(ДАННЫЕ!$F$1&gt;ДАННЫЕ!$N1166,IF(YEAR(ДАННЫЕ!$F$1)=YEAR(ДАННЫЕ!N1166),1,0),0)</f>
        <v>0</v>
      </c>
      <c r="S1166" s="15">
        <f>IF(ДАННЫЕ!$AA1166="2А",1,IF(ДАННЫЕ!$AA1166="2Б",2,IF(ДАННЫЕ!$AA1166="2В",3,IF(ДАННЫЕ!$AA1166=3,4,IF(ДАННЫЕ!$AA1166="4А",5,IF(ДАННЫЕ!$AA1166="4Б",6,IF(ДАННЫЕ!$AA1166="4В",7,IF(ДАННЫЕ!$AA1166=5,8,0))))))))</f>
        <v>0</v>
      </c>
      <c r="T1166" s="15">
        <f>IF(OR(ДАННЫЕ!$AC1166=2,ДАННЫЕ!$AD1166=2,ДАННЫЕ!$AE1166=2),2,IF(OR(ДАННЫЕ!$AC1166=1,ДАННЫЕ!$AD1166=1,ДАННЫЕ!$AE1166=1),1,0))</f>
        <v>0</v>
      </c>
    </row>
    <row r="1167" spans="1:20" x14ac:dyDescent="0.2">
      <c r="A1167" s="78">
        <f>IF(B1167&gt;0,IF(MONTH(ДАННЫЕ!$F$1)=MONTH(ДАННЫЕ!$B1167),1,0),0)</f>
        <v>0</v>
      </c>
      <c r="B1167" s="14">
        <f>IF(ДАННЫЕ!$B1167&gt;0,IF(YEAR(ДАННЫЕ!$F$1)=YEAR(ДАННЫЕ!$B1167),1,0),0)</f>
        <v>0</v>
      </c>
      <c r="C1167" s="14">
        <f>IF(ДАННЫЕ!$CM1167&gt;0,IF(YEAR(ДАННЫЕ!$F$1)=YEAR(ДАННЫЕ!$CM1167),1,0),0)</f>
        <v>0</v>
      </c>
      <c r="D1167" s="14">
        <f>IF(ДАННЫЕ!$CJ1167&gt;0,IF(ДАННЫЕ!$CL1167&gt;ДАННЫЕ!$F$1,1,IF(ДАННЫЕ!$CL1167&gt;0,0,1)),0)</f>
        <v>0</v>
      </c>
      <c r="E1167" s="43" t="str">
        <f ca="1">IF(ДАННЫЕ!$F$1&gt;0,IF(ДАННЫЕ!$G1167&gt;0,DATEDIF(ДАННЫЕ!$G1167,ДАННЫЕ!$F$1,"y"),""),IF(ДАННЫЕ!$G1167&gt;0,DATEDIF(ДАННЫЕ!$G1167,TODAY(),"y"),""))</f>
        <v/>
      </c>
      <c r="F1167" s="43" t="str">
        <f xml:space="preserve"> IF(ДАННЫЕ!$F1167="М",IF(E1167&gt;=18,IF(E1167&lt;60,1,""),""),"")&amp;IF(ДАННЫЕ!$F1167="Ж",IF(E1167&gt;=18,IF(E1167&lt;55,1,""),""),"")</f>
        <v/>
      </c>
      <c r="G1167" s="43" t="str">
        <f xml:space="preserve"> IF(ДАННЫЕ!$F1167="М",IF(E1167&gt;=60,2,""),"")&amp;IF(ДАННЫЕ!$F1167="Ж",IF(E1167&gt;=55,2,""),"")</f>
        <v/>
      </c>
      <c r="H1167" s="43" t="str">
        <f t="shared" ca="1" si="54"/>
        <v/>
      </c>
      <c r="I1167" s="43" t="str">
        <f t="shared" ca="1" si="55"/>
        <v>03</v>
      </c>
      <c r="J1167" s="28" t="str">
        <f ca="1">ДАННЫЕ!$F1167&amp;H1167&amp;I1167&amp;ДАННЫЕ!$I1167&amp;"m"&amp;IF(ДАННЫЕ!$I1167&gt;0,IF(ДАННЫЕ!$J1167&gt;0,0,1),"")&amp;"f"&amp;IF(ДАННЫЕ!$R1167&gt;0,IF(YEAR(ДАННЫЕ!$F$1)=YEAR(ДАННЫЕ!$R1167),1,0),0)&amp;"z"&amp;ДАННЫЕ!$R1167&amp;"p"&amp;ДАННЫЕ!$S1167&amp;"i"&amp;ДАННЫЕ!$T1167&amp;"h"&amp;ДАННЫЕ!$K1167&amp;"be"&amp;ДАННЫЕ!$BI1167&amp;"CD"&amp;IF(ДАННЫЕ!BF1167&gt;500,4,IF(ДАННЫЕ!BF1167&gt;350,3,IF(ДАННЫЕ!BF1167&gt;200,2,IF(ДАННЫЕ!BF1167&gt;0,1,0))))&amp;"g"&amp;B1167&amp;"d"&amp;H1167&amp;"l"&amp;ДАННЫЕ!AT1167&amp;"a"&amp;ДАННЫЕ!$V1167&amp;"v"&amp;R1167&amp;"k"&amp;ДАННЫЕ!$U1167&amp;"s"&amp;ДАННЫЕ!$Y1167&amp;"t"&amp;ДАННЫЕ!$X1167&amp;"b"&amp;IF(ДАННЫЕ!$Q1167&gt;1,1,0)&amp;"PP"&amp;ДАННЫЕ!Z1167&amp;"c"&amp;S1167&amp;"x"&amp;IF(ДАННЫЕ!$BY1167&gt;0,IF(YEAR(ДАННЫЕ!$F$1)=YEAR(ДАННЫЕ!$BY1167),1,0),0)&amp;"n"&amp;IF(ДАННЫЕ!$BZ1167&gt;0,IF(YEAR(ДАННЫЕ!$F$1)=YEAR(ДАННЫЕ!$BZ1167),1,0),0)&amp;"u"&amp;D1167&amp;"z"&amp;IF(ДАННЫЕ!$CL1167&gt;0,IF(YEAR(ДАННЫЕ!$F$1)&gt;YEAR(ДАННЫЕ!$CL1167),11,12),0)</f>
        <v>03mf0zpihbeCD0g0dlav0kstb0PPc0x0n0u0z0</v>
      </c>
      <c r="K1167" s="28" t="str">
        <f ca="1">ДАННЫЕ!$I1167&amp;"x"&amp;B1167&amp;"w"&amp;IF(T1167+ДАННЫЕ!AD1167+ДАННЫЕ!AE1167+ДАННЫЕ!AF1167+ДАННЫЕ!AG1167+ДАННЫЕ!AH1167+ДАННЫЕ!$AL1167+ДАННЫЕ!AI1167+ДАННЫЕ!AJ1167+ДАННЫЕ!AK1167+ДАННЫЕ!AP1167+ДАННЫЕ!AQ1167+ДАННЫЕ!AR1167+ДАННЫЕ!$AM1167+ДАННЫЕ!$AN1167+ДАННЫЕ!AS1167+ДАННЫЕ!AT1167&gt;0,1,0)&amp;IF(OR(T1167=2,ДАННЫЕ!AD1167=2,ДАННЫЕ!AE1167=2,ДАННЫЕ!AF1167=2,ДАННЫЕ!AG1167=2,ДАННЫЕ!AH1167=2,ДАННЫЕ!$AL1167=2,ДАННЫЕ!AI1167=2,ДАННЫЕ!AJ1167=2,ДАННЫЕ!AK1167=2,ДАННЫЕ!AP1167=2,ДАННЫЕ!AQ1167=2,ДАННЫЕ!AR1167=2,ДАННЫЕ!$AM1167=2,ДАННЫЕ!$AN1167=2,ДАННЫЕ!AS1167=2,ДАННЫЕ!AT1167=2),2,0)&amp;"t"&amp;IF(T1167&gt;0,"1"&amp;T1167,"00")&amp;"f"&amp;IF(ДАННЫЕ!$AC1167,"1"&amp;ДАННЫЕ!$AC1167,"00")&amp;"b"&amp;IF(ДАННЫЕ!$AD1167,"1"&amp;ДАННЫЕ!$AD1167,"00")&amp;"g"&amp;IF(ДАННЫЕ!$AF1167,"1"&amp;ДАННЫЕ!$AF1167,"00")&amp;"c"&amp;IF(ДАННЫЕ!$AG1167,"1"&amp;ДАННЫЕ!$AG1167,"00")&amp;"i"&amp;IF(ДАННЫЕ!$AH1167,"1"&amp;ДАННЫЕ!$AH1167,"00")&amp;"r"&amp;IF(ДАННЫЕ!$AL1167,"1"&amp;ДАННЫЕ!$AL1167,"00")&amp;"m"&amp;IF(ДАННЫЕ!$AI1167,"1"&amp;ДАННЫЕ!$AI1167,"00")&amp;"hS"&amp;IF(ДАННЫЕ!$AJ1167,"1"&amp;ДАННЫЕ!$AJ1167,"00")&amp;"hZ"&amp;IF(ДАННЫЕ!$AK1167,"1"&amp;ДАННЫЕ!$AK1167,"00")&amp;"p"&amp;IF(ДАННЫЕ!$AP1167,"1"&amp;ДАННЫЕ!$AP1167,"00")&amp;"k"&amp;IF(ДАННЫЕ!$AQ1167,"1"&amp;ДАННЫЕ!$AQ1167,"00")&amp;"z"&amp;IF(ДАННЫЕ!$AR1167,"1"&amp;ДАННЫЕ!$AR1167,"00")&amp;"j"&amp;IF(ДАННЫЕ!$AM1167,"1"&amp;ДАННЫЕ!$AM1167,"00")&amp;"n"&amp;IF(ДАННЫЕ!$AN1167,"1"&amp;ДАННЫЕ!$AN1167,"00")&amp;"E"&amp;ДАННЫЕ!BI1167&amp;"L"&amp;ДАННЫЕ!AO1167&amp;"h"&amp;IF(ДАННЫЕ!$AU1167&gt;0,1,0)&amp;"v"&amp;IF(ДАННЫЕ!$AW1167&gt;0,1,0)&amp;"a"&amp;IF(ДАННЫЕ!$AS1167,"1"&amp;ДАННЫЕ!$AS1167,"00")&amp;"s"&amp;IF(ДАННЫЕ!$AT1167,"1"&amp;ДАННЫЕ!$AT1167,"00")&amp;"u"&amp;IF(ДАННЫЕ!$CJ1167&gt;0,1,0)&amp;"y"&amp;B1167&amp;"d"&amp;H1167&amp;"e"&amp;F1167&amp;G1167</f>
        <v>x0w00t00f00b00g00c00i00r00m00hS00hZ00p00k00z00j00n00ELh0v0a00s00u0y0de</v>
      </c>
      <c r="L1167" s="28" t="str">
        <f ca="1">ДАННЫЕ!$I1167&amp;"VN"&amp;IF(ДАННЫЕ!AW1167&gt;0,11,10)&amp;"CD"&amp;IF(ДАННЫЕ!BF1167&gt;500,16,IF(ДАННЫЕ!BF1167&gt;350,15,IF(ДАННЫЕ!BF1167&gt;=200,14,IF(ДАННЫЕ!BF1167&gt;=100,13,IF(ДАННЫЕ!BF1167&gt;=50,12,IF(ДАННЫЕ!BF1167&gt;0,11,10))))))&amp;"AR"&amp;IF(ДАННЫЕ!BX1167&gt;0,1,0)&amp;"GD"&amp;B1167&amp;"VV"&amp;IF(E1167&gt;=5,IF(E1167&lt;18,1,0),0)</f>
        <v>VN10CD10AR0GD0VV0</v>
      </c>
      <c r="M1167" s="28" t="str">
        <f>ДАННЫЕ!$I1167&amp;"b"&amp;ДАННЫЕ!$BI1167&amp;"r"&amp;ДАННЫЕ!$BJ1167&amp;"CD"&amp;IF(ДАННЫЕ!BF1167&gt;0,IF(ДАННЫЕ!BF1167&lt;200,1,IF(ДАННЫЕ!BF1167&lt;350,2,3)),0)&amp;"h"&amp;IF(ДАННЫЕ!$BK1167+ДАННЫЕ!$BL1167+ДАННЫЕ!$BM1167&gt;0,1,0)&amp;"x"&amp;ДАННЫЕ!$BK1167&amp;"y"&amp;ДАННЫЕ!$BL1167&amp;"z"&amp;ДАННЫЕ!$BM1167&amp;"c"&amp;IF(ДАННЫЕ!$BK1167+ДАННЫЕ!$BL1167+ДАННЫЕ!$BM1167=3,1,0)&amp;"a"&amp;IF(ДАННЫЕ!$BQ1167+ДАННЫЕ!$BR1167&gt;0,1,0)&amp;"d"&amp;ДАННЫЕ!$BQ1167&amp;"v"&amp;ДАННЫЕ!$BR1167&amp;"p"&amp;ДАННЫЕ!$BS1167&amp;"n"&amp;ДАННЫЕ!$BU1167&amp;"t"&amp;ДАННЫЕ!$BV1167&amp;"o"&amp;ДАННЫЕ!$BT1167&amp;"l"&amp;IF(ДАННЫЕ!$BN1167&gt;0,1,0)&amp;ДАННЫЕ!$BN1167&amp;"g"&amp;ДАННЫЕ!$BO1167&amp;"s"&amp;ДАННЫЕ!$BP1167&amp;"DZ"&amp;IF(ДАННЫЕ!B1167-ДАННЫЕ!G1167 &lt; 60,IF(ДАННЫЕ!B1167-ДАННЫЕ!G1167 &gt;= 0,1,0),0)&amp;"u"&amp;IF(ДАННЫЕ!$CJ1167&gt;0,1,0)</f>
        <v>brCD0h0xyzc0a0dvpntol0gsDZ1u0</v>
      </c>
      <c r="N1167" s="28" t="str">
        <f ca="1">ДАННЫЕ!$F1167&amp;ДАННЫЕ!$I1167&amp;"g"&amp;B1167&amp;"cf"&amp;D1167&amp;"a"&amp;IF(ДАННЫЕ!$BX1167&gt;0,1,0)&amp;IF(ДАННЫЕ!$BF1167&gt;500,1,IF(ДАННЫЕ!$BF1167&gt;350,2,IF(ДАННЫЕ!$BF1167&gt;=200,3,IF(ДАННЫЕ!$BF1167&gt;=100,4,IF(ДАННЫЕ!$BF1167&gt;=50,5,IF(ДАННЫЕ!$BF1167&lt;50,6,0))))))&amp;"AR"&amp;IF(DATEDIF(ДАННЫЕ!$BX1167,ДАННЫЕ!$F$1,"y")&gt;1,1,0)&amp;"VG"&amp;IF(ДАННЫЕ!$BH1167="0",1,0)&amp;"o"&amp;IF(T1167+ДАННЫЕ!$AF1167+ДАННЫЕ!$AG1167+ДАННЫЕ!$AH1167+ДАННЫЕ!$AI1167+ДАННЫЕ!$AJ1167+ДАННЫЕ!$AP1167+ДАННЫЕ!$AQ1167+ДАННЫЕ!$AR1167+ДАННЫЕ!$AU1167+ДАННЫЕ!$AW1167+ДАННЫЕ!$AS1167+ДАННЫЕ!$AT1167&gt;0,1,0)&amp;"x"&amp;ДАННЫЕ!$AG1167&amp;"p"&amp;IF(ДАННЫЕ!$BY1167&gt;0,1,0)&amp;"v"&amp;IF(ДАННЫЕ!$BZ1167&gt;0,1,0)&amp;"n"&amp;ДАННЫЕ!$CA1167&amp;"t"&amp;ДАННЫЕ!$AY1167&amp;"k"&amp;ДАННЫЕ!$CB1167&amp;"q"&amp;ДАННЫЕ!$CC1167&amp;"w"&amp;ДАННЫЕ!$CD1167&amp;"e"&amp;ДАННЫЕ!$CE1167&amp;"m"&amp;ДАННЫЕ!$CF1167&amp;"c"&amp;ДАННЫЕ!$CG1167&amp;"z"&amp;ДАННЫЕ!$CH1167&amp;"d"&amp;IF(H1167=4,1,0)&amp;"s"&amp;IF(ДАННЫЕ!$J1167=1,0,1)&amp;"u"&amp;IF(ДАННЫЕ!$CJ1167&gt;0,1,0)</f>
        <v>g0cf0a06AR1VG0o0xp0v0ntkqwemczd0s1u0</v>
      </c>
      <c r="O1167" s="28" t="str">
        <f>ДАННЫЕ!$I1167&amp;"g"&amp;B1167&amp;A1167&amp;"f"&amp;P1167&amp;"c"&amp;IF(ДАННЫЕ!$U1167&gt;0,1,0)&amp;"s"&amp;IF(ДАННЫЕ!$Q1167&gt;0,IF(YEAR(ДАННЫЕ!$F$1)=YEAR(ДАННЫЕ!$Q1167),IF(MONTH(ДАННЫЕ!$F$1)=MONTH(ДАННЫЕ!$Q1167),111,11),1),0)&amp;"i"&amp;IF(ДАННЫЕ!$R1167+ДАННЫЕ!$S1167+ДАННЫЕ!$T1167=0,0,1)&amp;"h"&amp;IF(ДАННЫЕ!$P1167&gt;0,1,0)&amp;"p"&amp;IF(ДАННЫЕ!$CI1167&gt;0,IF(YEAR(ДАННЫЕ!$F$1)=YEAR(ДАННЫЕ!$CI1167),IF(MONTH(ДАННЫЕ!$F$1)=MONTH(ДАННЫЕ!$CI1167),111,11),1),0)&amp;"d"&amp;IF(ДАННЫЕ!$CJ1167&gt;0,IF(YEAR(ДАННЫЕ!$F$1)=YEAR(ДАННЫЕ!$CJ1167),IF(MONTH(ДАННЫЕ!$F$1)=MONTH(ДАННЫЕ!$CJ1167),111,11),1),0)&amp;"o"&amp;IF(ДАННЫЕ!$CK1167&gt;0,IF(MONTH(ДАННЫЕ!$F$1)=MONTH(ДАННЫЕ!$CK1167),111,11),0)&amp;"v"&amp;IF(ДАННЫЕ!$BE1167&gt;0,IF(MONTH(ДАННЫЕ!$F$1)=MONTH(ДАННЫЕ!$BE1167),111,11),0)</f>
        <v>g00f0c0s0i0h0p0d0o0v0</v>
      </c>
      <c r="P1167" s="15">
        <f t="shared" si="56"/>
        <v>0</v>
      </c>
      <c r="Q1167" s="15">
        <f>IF(ДАННЫЕ!$F$1&gt;ДАННЫЕ!$N1167,IF(YEAR(ДАННЫЕ!$F$1)=YEAR(ДАННЫЕ!M1167),1,0),0)</f>
        <v>0</v>
      </c>
      <c r="R1167" s="15">
        <f>IF(ДАННЫЕ!$F$1&gt;ДАННЫЕ!$N1167,IF(YEAR(ДАННЫЕ!$F$1)=YEAR(ДАННЫЕ!N1167),1,0),0)</f>
        <v>0</v>
      </c>
      <c r="S1167" s="15">
        <f>IF(ДАННЫЕ!$AA1167="2А",1,IF(ДАННЫЕ!$AA1167="2Б",2,IF(ДАННЫЕ!$AA1167="2В",3,IF(ДАННЫЕ!$AA1167=3,4,IF(ДАННЫЕ!$AA1167="4А",5,IF(ДАННЫЕ!$AA1167="4Б",6,IF(ДАННЫЕ!$AA1167="4В",7,IF(ДАННЫЕ!$AA1167=5,8,0))))))))</f>
        <v>0</v>
      </c>
      <c r="T1167" s="15">
        <f>IF(OR(ДАННЫЕ!$AC1167=2,ДАННЫЕ!$AD1167=2,ДАННЫЕ!$AE1167=2),2,IF(OR(ДАННЫЕ!$AC1167=1,ДАННЫЕ!$AD1167=1,ДАННЫЕ!$AE1167=1),1,0))</f>
        <v>0</v>
      </c>
    </row>
    <row r="1168" spans="1:20" x14ac:dyDescent="0.2">
      <c r="A1168" s="78">
        <f>IF(B1168&gt;0,IF(MONTH(ДАННЫЕ!$F$1)=MONTH(ДАННЫЕ!$B1168),1,0),0)</f>
        <v>0</v>
      </c>
      <c r="B1168" s="14">
        <f>IF(ДАННЫЕ!$B1168&gt;0,IF(YEAR(ДАННЫЕ!$F$1)=YEAR(ДАННЫЕ!$B1168),1,0),0)</f>
        <v>0</v>
      </c>
      <c r="C1168" s="14">
        <f>IF(ДАННЫЕ!$CM1168&gt;0,IF(YEAR(ДАННЫЕ!$F$1)=YEAR(ДАННЫЕ!$CM1168),1,0),0)</f>
        <v>0</v>
      </c>
      <c r="D1168" s="14">
        <f>IF(ДАННЫЕ!$CJ1168&gt;0,IF(ДАННЫЕ!$CL1168&gt;ДАННЫЕ!$F$1,1,IF(ДАННЫЕ!$CL1168&gt;0,0,1)),0)</f>
        <v>0</v>
      </c>
      <c r="E1168" s="43" t="str">
        <f ca="1">IF(ДАННЫЕ!$F$1&gt;0,IF(ДАННЫЕ!$G1168&gt;0,DATEDIF(ДАННЫЕ!$G1168,ДАННЫЕ!$F$1,"y"),""),IF(ДАННЫЕ!$G1168&gt;0,DATEDIF(ДАННЫЕ!$G1168,TODAY(),"y"),""))</f>
        <v/>
      </c>
      <c r="F1168" s="43" t="str">
        <f xml:space="preserve"> IF(ДАННЫЕ!$F1168="М",IF(E1168&gt;=18,IF(E1168&lt;60,1,""),""),"")&amp;IF(ДАННЫЕ!$F1168="Ж",IF(E1168&gt;=18,IF(E1168&lt;55,1,""),""),"")</f>
        <v/>
      </c>
      <c r="G1168" s="43" t="str">
        <f xml:space="preserve"> IF(ДАННЫЕ!$F1168="М",IF(E1168&gt;=60,2,""),"")&amp;IF(ДАННЫЕ!$F1168="Ж",IF(E1168&gt;=55,2,""),"")</f>
        <v/>
      </c>
      <c r="H1168" s="43" t="str">
        <f t="shared" ca="1" si="54"/>
        <v/>
      </c>
      <c r="I1168" s="43" t="str">
        <f t="shared" ca="1" si="55"/>
        <v>03</v>
      </c>
      <c r="J1168" s="28" t="str">
        <f ca="1">ДАННЫЕ!$F1168&amp;H1168&amp;I1168&amp;ДАННЫЕ!$I1168&amp;"m"&amp;IF(ДАННЫЕ!$I1168&gt;0,IF(ДАННЫЕ!$J1168&gt;0,0,1),"")&amp;"f"&amp;IF(ДАННЫЕ!$R1168&gt;0,IF(YEAR(ДАННЫЕ!$F$1)=YEAR(ДАННЫЕ!$R1168),1,0),0)&amp;"z"&amp;ДАННЫЕ!$R1168&amp;"p"&amp;ДАННЫЕ!$S1168&amp;"i"&amp;ДАННЫЕ!$T1168&amp;"h"&amp;ДАННЫЕ!$K1168&amp;"be"&amp;ДАННЫЕ!$BI1168&amp;"CD"&amp;IF(ДАННЫЕ!BF1168&gt;500,4,IF(ДАННЫЕ!BF1168&gt;350,3,IF(ДАННЫЕ!BF1168&gt;200,2,IF(ДАННЫЕ!BF1168&gt;0,1,0))))&amp;"g"&amp;B1168&amp;"d"&amp;H1168&amp;"l"&amp;ДАННЫЕ!AT1168&amp;"a"&amp;ДАННЫЕ!$V1168&amp;"v"&amp;R1168&amp;"k"&amp;ДАННЫЕ!$U1168&amp;"s"&amp;ДАННЫЕ!$Y1168&amp;"t"&amp;ДАННЫЕ!$X1168&amp;"b"&amp;IF(ДАННЫЕ!$Q1168&gt;1,1,0)&amp;"PP"&amp;ДАННЫЕ!Z1168&amp;"c"&amp;S1168&amp;"x"&amp;IF(ДАННЫЕ!$BY1168&gt;0,IF(YEAR(ДАННЫЕ!$F$1)=YEAR(ДАННЫЕ!$BY1168),1,0),0)&amp;"n"&amp;IF(ДАННЫЕ!$BZ1168&gt;0,IF(YEAR(ДАННЫЕ!$F$1)=YEAR(ДАННЫЕ!$BZ1168),1,0),0)&amp;"u"&amp;D1168&amp;"z"&amp;IF(ДАННЫЕ!$CL1168&gt;0,IF(YEAR(ДАННЫЕ!$F$1)&gt;YEAR(ДАННЫЕ!$CL1168),11,12),0)</f>
        <v>03mf0zpihbeCD0g0dlav0kstb0PPc0x0n0u0z0</v>
      </c>
      <c r="K1168" s="28" t="str">
        <f ca="1">ДАННЫЕ!$I1168&amp;"x"&amp;B1168&amp;"w"&amp;IF(T1168+ДАННЫЕ!AD1168+ДАННЫЕ!AE1168+ДАННЫЕ!AF1168+ДАННЫЕ!AG1168+ДАННЫЕ!AH1168+ДАННЫЕ!$AL1168+ДАННЫЕ!AI1168+ДАННЫЕ!AJ1168+ДАННЫЕ!AK1168+ДАННЫЕ!AP1168+ДАННЫЕ!AQ1168+ДАННЫЕ!AR1168+ДАННЫЕ!$AM1168+ДАННЫЕ!$AN1168+ДАННЫЕ!AS1168+ДАННЫЕ!AT1168&gt;0,1,0)&amp;IF(OR(T1168=2,ДАННЫЕ!AD1168=2,ДАННЫЕ!AE1168=2,ДАННЫЕ!AF1168=2,ДАННЫЕ!AG1168=2,ДАННЫЕ!AH1168=2,ДАННЫЕ!$AL1168=2,ДАННЫЕ!AI1168=2,ДАННЫЕ!AJ1168=2,ДАННЫЕ!AK1168=2,ДАННЫЕ!AP1168=2,ДАННЫЕ!AQ1168=2,ДАННЫЕ!AR1168=2,ДАННЫЕ!$AM1168=2,ДАННЫЕ!$AN1168=2,ДАННЫЕ!AS1168=2,ДАННЫЕ!AT1168=2),2,0)&amp;"t"&amp;IF(T1168&gt;0,"1"&amp;T1168,"00")&amp;"f"&amp;IF(ДАННЫЕ!$AC1168,"1"&amp;ДАННЫЕ!$AC1168,"00")&amp;"b"&amp;IF(ДАННЫЕ!$AD1168,"1"&amp;ДАННЫЕ!$AD1168,"00")&amp;"g"&amp;IF(ДАННЫЕ!$AF1168,"1"&amp;ДАННЫЕ!$AF1168,"00")&amp;"c"&amp;IF(ДАННЫЕ!$AG1168,"1"&amp;ДАННЫЕ!$AG1168,"00")&amp;"i"&amp;IF(ДАННЫЕ!$AH1168,"1"&amp;ДАННЫЕ!$AH1168,"00")&amp;"r"&amp;IF(ДАННЫЕ!$AL1168,"1"&amp;ДАННЫЕ!$AL1168,"00")&amp;"m"&amp;IF(ДАННЫЕ!$AI1168,"1"&amp;ДАННЫЕ!$AI1168,"00")&amp;"hS"&amp;IF(ДАННЫЕ!$AJ1168,"1"&amp;ДАННЫЕ!$AJ1168,"00")&amp;"hZ"&amp;IF(ДАННЫЕ!$AK1168,"1"&amp;ДАННЫЕ!$AK1168,"00")&amp;"p"&amp;IF(ДАННЫЕ!$AP1168,"1"&amp;ДАННЫЕ!$AP1168,"00")&amp;"k"&amp;IF(ДАННЫЕ!$AQ1168,"1"&amp;ДАННЫЕ!$AQ1168,"00")&amp;"z"&amp;IF(ДАННЫЕ!$AR1168,"1"&amp;ДАННЫЕ!$AR1168,"00")&amp;"j"&amp;IF(ДАННЫЕ!$AM1168,"1"&amp;ДАННЫЕ!$AM1168,"00")&amp;"n"&amp;IF(ДАННЫЕ!$AN1168,"1"&amp;ДАННЫЕ!$AN1168,"00")&amp;"E"&amp;ДАННЫЕ!BI1168&amp;"L"&amp;ДАННЫЕ!AO1168&amp;"h"&amp;IF(ДАННЫЕ!$AU1168&gt;0,1,0)&amp;"v"&amp;IF(ДАННЫЕ!$AW1168&gt;0,1,0)&amp;"a"&amp;IF(ДАННЫЕ!$AS1168,"1"&amp;ДАННЫЕ!$AS1168,"00")&amp;"s"&amp;IF(ДАННЫЕ!$AT1168,"1"&amp;ДАННЫЕ!$AT1168,"00")&amp;"u"&amp;IF(ДАННЫЕ!$CJ1168&gt;0,1,0)&amp;"y"&amp;B1168&amp;"d"&amp;H1168&amp;"e"&amp;F1168&amp;G1168</f>
        <v>x0w00t00f00b00g00c00i00r00m00hS00hZ00p00k00z00j00n00ELh0v0a00s00u0y0de</v>
      </c>
      <c r="L1168" s="28" t="str">
        <f ca="1">ДАННЫЕ!$I1168&amp;"VN"&amp;IF(ДАННЫЕ!AW1168&gt;0,11,10)&amp;"CD"&amp;IF(ДАННЫЕ!BF1168&gt;500,16,IF(ДАННЫЕ!BF1168&gt;350,15,IF(ДАННЫЕ!BF1168&gt;=200,14,IF(ДАННЫЕ!BF1168&gt;=100,13,IF(ДАННЫЕ!BF1168&gt;=50,12,IF(ДАННЫЕ!BF1168&gt;0,11,10))))))&amp;"AR"&amp;IF(ДАННЫЕ!BX1168&gt;0,1,0)&amp;"GD"&amp;B1168&amp;"VV"&amp;IF(E1168&gt;=5,IF(E1168&lt;18,1,0),0)</f>
        <v>VN10CD10AR0GD0VV0</v>
      </c>
      <c r="M1168" s="28" t="str">
        <f>ДАННЫЕ!$I1168&amp;"b"&amp;ДАННЫЕ!$BI1168&amp;"r"&amp;ДАННЫЕ!$BJ1168&amp;"CD"&amp;IF(ДАННЫЕ!BF1168&gt;0,IF(ДАННЫЕ!BF1168&lt;200,1,IF(ДАННЫЕ!BF1168&lt;350,2,3)),0)&amp;"h"&amp;IF(ДАННЫЕ!$BK1168+ДАННЫЕ!$BL1168+ДАННЫЕ!$BM1168&gt;0,1,0)&amp;"x"&amp;ДАННЫЕ!$BK1168&amp;"y"&amp;ДАННЫЕ!$BL1168&amp;"z"&amp;ДАННЫЕ!$BM1168&amp;"c"&amp;IF(ДАННЫЕ!$BK1168+ДАННЫЕ!$BL1168+ДАННЫЕ!$BM1168=3,1,0)&amp;"a"&amp;IF(ДАННЫЕ!$BQ1168+ДАННЫЕ!$BR1168&gt;0,1,0)&amp;"d"&amp;ДАННЫЕ!$BQ1168&amp;"v"&amp;ДАННЫЕ!$BR1168&amp;"p"&amp;ДАННЫЕ!$BS1168&amp;"n"&amp;ДАННЫЕ!$BU1168&amp;"t"&amp;ДАННЫЕ!$BV1168&amp;"o"&amp;ДАННЫЕ!$BT1168&amp;"l"&amp;IF(ДАННЫЕ!$BN1168&gt;0,1,0)&amp;ДАННЫЕ!$BN1168&amp;"g"&amp;ДАННЫЕ!$BO1168&amp;"s"&amp;ДАННЫЕ!$BP1168&amp;"DZ"&amp;IF(ДАННЫЕ!B1168-ДАННЫЕ!G1168 &lt; 60,IF(ДАННЫЕ!B1168-ДАННЫЕ!G1168 &gt;= 0,1,0),0)&amp;"u"&amp;IF(ДАННЫЕ!$CJ1168&gt;0,1,0)</f>
        <v>brCD0h0xyzc0a0dvpntol0gsDZ1u0</v>
      </c>
      <c r="N1168" s="28" t="str">
        <f ca="1">ДАННЫЕ!$F1168&amp;ДАННЫЕ!$I1168&amp;"g"&amp;B1168&amp;"cf"&amp;D1168&amp;"a"&amp;IF(ДАННЫЕ!$BX1168&gt;0,1,0)&amp;IF(ДАННЫЕ!$BF1168&gt;500,1,IF(ДАННЫЕ!$BF1168&gt;350,2,IF(ДАННЫЕ!$BF1168&gt;=200,3,IF(ДАННЫЕ!$BF1168&gt;=100,4,IF(ДАННЫЕ!$BF1168&gt;=50,5,IF(ДАННЫЕ!$BF1168&lt;50,6,0))))))&amp;"AR"&amp;IF(DATEDIF(ДАННЫЕ!$BX1168,ДАННЫЕ!$F$1,"y")&gt;1,1,0)&amp;"VG"&amp;IF(ДАННЫЕ!$BH1168="0",1,0)&amp;"o"&amp;IF(T1168+ДАННЫЕ!$AF1168+ДАННЫЕ!$AG1168+ДАННЫЕ!$AH1168+ДАННЫЕ!$AI1168+ДАННЫЕ!$AJ1168+ДАННЫЕ!$AP1168+ДАННЫЕ!$AQ1168+ДАННЫЕ!$AR1168+ДАННЫЕ!$AU1168+ДАННЫЕ!$AW1168+ДАННЫЕ!$AS1168+ДАННЫЕ!$AT1168&gt;0,1,0)&amp;"x"&amp;ДАННЫЕ!$AG1168&amp;"p"&amp;IF(ДАННЫЕ!$BY1168&gt;0,1,0)&amp;"v"&amp;IF(ДАННЫЕ!$BZ1168&gt;0,1,0)&amp;"n"&amp;ДАННЫЕ!$CA1168&amp;"t"&amp;ДАННЫЕ!$AY1168&amp;"k"&amp;ДАННЫЕ!$CB1168&amp;"q"&amp;ДАННЫЕ!$CC1168&amp;"w"&amp;ДАННЫЕ!$CD1168&amp;"e"&amp;ДАННЫЕ!$CE1168&amp;"m"&amp;ДАННЫЕ!$CF1168&amp;"c"&amp;ДАННЫЕ!$CG1168&amp;"z"&amp;ДАННЫЕ!$CH1168&amp;"d"&amp;IF(H1168=4,1,0)&amp;"s"&amp;IF(ДАННЫЕ!$J1168=1,0,1)&amp;"u"&amp;IF(ДАННЫЕ!$CJ1168&gt;0,1,0)</f>
        <v>g0cf0a06AR1VG0o0xp0v0ntkqwemczd0s1u0</v>
      </c>
      <c r="O1168" s="28" t="str">
        <f>ДАННЫЕ!$I1168&amp;"g"&amp;B1168&amp;A1168&amp;"f"&amp;P1168&amp;"c"&amp;IF(ДАННЫЕ!$U1168&gt;0,1,0)&amp;"s"&amp;IF(ДАННЫЕ!$Q1168&gt;0,IF(YEAR(ДАННЫЕ!$F$1)=YEAR(ДАННЫЕ!$Q1168),IF(MONTH(ДАННЫЕ!$F$1)=MONTH(ДАННЫЕ!$Q1168),111,11),1),0)&amp;"i"&amp;IF(ДАННЫЕ!$R1168+ДАННЫЕ!$S1168+ДАННЫЕ!$T1168=0,0,1)&amp;"h"&amp;IF(ДАННЫЕ!$P1168&gt;0,1,0)&amp;"p"&amp;IF(ДАННЫЕ!$CI1168&gt;0,IF(YEAR(ДАННЫЕ!$F$1)=YEAR(ДАННЫЕ!$CI1168),IF(MONTH(ДАННЫЕ!$F$1)=MONTH(ДАННЫЕ!$CI1168),111,11),1),0)&amp;"d"&amp;IF(ДАННЫЕ!$CJ1168&gt;0,IF(YEAR(ДАННЫЕ!$F$1)=YEAR(ДАННЫЕ!$CJ1168),IF(MONTH(ДАННЫЕ!$F$1)=MONTH(ДАННЫЕ!$CJ1168),111,11),1),0)&amp;"o"&amp;IF(ДАННЫЕ!$CK1168&gt;0,IF(MONTH(ДАННЫЕ!$F$1)=MONTH(ДАННЫЕ!$CK1168),111,11),0)&amp;"v"&amp;IF(ДАННЫЕ!$BE1168&gt;0,IF(MONTH(ДАННЫЕ!$F$1)=MONTH(ДАННЫЕ!$BE1168),111,11),0)</f>
        <v>g00f0c0s0i0h0p0d0o0v0</v>
      </c>
      <c r="P1168" s="15">
        <f t="shared" si="56"/>
        <v>0</v>
      </c>
      <c r="Q1168" s="15">
        <f>IF(ДАННЫЕ!$F$1&gt;ДАННЫЕ!$N1168,IF(YEAR(ДАННЫЕ!$F$1)=YEAR(ДАННЫЕ!M1168),1,0),0)</f>
        <v>0</v>
      </c>
      <c r="R1168" s="15">
        <f>IF(ДАННЫЕ!$F$1&gt;ДАННЫЕ!$N1168,IF(YEAR(ДАННЫЕ!$F$1)=YEAR(ДАННЫЕ!N1168),1,0),0)</f>
        <v>0</v>
      </c>
      <c r="S1168" s="15">
        <f>IF(ДАННЫЕ!$AA1168="2А",1,IF(ДАННЫЕ!$AA1168="2Б",2,IF(ДАННЫЕ!$AA1168="2В",3,IF(ДАННЫЕ!$AA1168=3,4,IF(ДАННЫЕ!$AA1168="4А",5,IF(ДАННЫЕ!$AA1168="4Б",6,IF(ДАННЫЕ!$AA1168="4В",7,IF(ДАННЫЕ!$AA1168=5,8,0))))))))</f>
        <v>0</v>
      </c>
      <c r="T1168" s="15">
        <f>IF(OR(ДАННЫЕ!$AC1168=2,ДАННЫЕ!$AD1168=2,ДАННЫЕ!$AE1168=2),2,IF(OR(ДАННЫЕ!$AC1168=1,ДАННЫЕ!$AD1168=1,ДАННЫЕ!$AE1168=1),1,0))</f>
        <v>0</v>
      </c>
    </row>
    <row r="1169" spans="1:20" x14ac:dyDescent="0.2">
      <c r="A1169" s="78">
        <f>IF(B1169&gt;0,IF(MONTH(ДАННЫЕ!$F$1)=MONTH(ДАННЫЕ!$B1169),1,0),0)</f>
        <v>0</v>
      </c>
      <c r="B1169" s="14">
        <f>IF(ДАННЫЕ!$B1169&gt;0,IF(YEAR(ДАННЫЕ!$F$1)=YEAR(ДАННЫЕ!$B1169),1,0),0)</f>
        <v>0</v>
      </c>
      <c r="C1169" s="14">
        <f>IF(ДАННЫЕ!$CM1169&gt;0,IF(YEAR(ДАННЫЕ!$F$1)=YEAR(ДАННЫЕ!$CM1169),1,0),0)</f>
        <v>0</v>
      </c>
      <c r="D1169" s="14">
        <f>IF(ДАННЫЕ!$CJ1169&gt;0,IF(ДАННЫЕ!$CL1169&gt;ДАННЫЕ!$F$1,1,IF(ДАННЫЕ!$CL1169&gt;0,0,1)),0)</f>
        <v>0</v>
      </c>
      <c r="E1169" s="43" t="str">
        <f ca="1">IF(ДАННЫЕ!$F$1&gt;0,IF(ДАННЫЕ!$G1169&gt;0,DATEDIF(ДАННЫЕ!$G1169,ДАННЫЕ!$F$1,"y"),""),IF(ДАННЫЕ!$G1169&gt;0,DATEDIF(ДАННЫЕ!$G1169,TODAY(),"y"),""))</f>
        <v/>
      </c>
      <c r="F1169" s="43" t="str">
        <f xml:space="preserve"> IF(ДАННЫЕ!$F1169="М",IF(E1169&gt;=18,IF(E1169&lt;60,1,""),""),"")&amp;IF(ДАННЫЕ!$F1169="Ж",IF(E1169&gt;=18,IF(E1169&lt;55,1,""),""),"")</f>
        <v/>
      </c>
      <c r="G1169" s="43" t="str">
        <f xml:space="preserve"> IF(ДАННЫЕ!$F1169="М",IF(E1169&gt;=60,2,""),"")&amp;IF(ДАННЫЕ!$F1169="Ж",IF(E1169&gt;=55,2,""),"")</f>
        <v/>
      </c>
      <c r="H1169" s="43" t="str">
        <f t="shared" ca="1" si="54"/>
        <v/>
      </c>
      <c r="I1169" s="43" t="str">
        <f t="shared" ca="1" si="55"/>
        <v>03</v>
      </c>
      <c r="J1169" s="28" t="str">
        <f ca="1">ДАННЫЕ!$F1169&amp;H1169&amp;I1169&amp;ДАННЫЕ!$I1169&amp;"m"&amp;IF(ДАННЫЕ!$I1169&gt;0,IF(ДАННЫЕ!$J1169&gt;0,0,1),"")&amp;"f"&amp;IF(ДАННЫЕ!$R1169&gt;0,IF(YEAR(ДАННЫЕ!$F$1)=YEAR(ДАННЫЕ!$R1169),1,0),0)&amp;"z"&amp;ДАННЫЕ!$R1169&amp;"p"&amp;ДАННЫЕ!$S1169&amp;"i"&amp;ДАННЫЕ!$T1169&amp;"h"&amp;ДАННЫЕ!$K1169&amp;"be"&amp;ДАННЫЕ!$BI1169&amp;"CD"&amp;IF(ДАННЫЕ!BF1169&gt;500,4,IF(ДАННЫЕ!BF1169&gt;350,3,IF(ДАННЫЕ!BF1169&gt;200,2,IF(ДАННЫЕ!BF1169&gt;0,1,0))))&amp;"g"&amp;B1169&amp;"d"&amp;H1169&amp;"l"&amp;ДАННЫЕ!AT1169&amp;"a"&amp;ДАННЫЕ!$V1169&amp;"v"&amp;R1169&amp;"k"&amp;ДАННЫЕ!$U1169&amp;"s"&amp;ДАННЫЕ!$Y1169&amp;"t"&amp;ДАННЫЕ!$X1169&amp;"b"&amp;IF(ДАННЫЕ!$Q1169&gt;1,1,0)&amp;"PP"&amp;ДАННЫЕ!Z1169&amp;"c"&amp;S1169&amp;"x"&amp;IF(ДАННЫЕ!$BY1169&gt;0,IF(YEAR(ДАННЫЕ!$F$1)=YEAR(ДАННЫЕ!$BY1169),1,0),0)&amp;"n"&amp;IF(ДАННЫЕ!$BZ1169&gt;0,IF(YEAR(ДАННЫЕ!$F$1)=YEAR(ДАННЫЕ!$BZ1169),1,0),0)&amp;"u"&amp;D1169&amp;"z"&amp;IF(ДАННЫЕ!$CL1169&gt;0,IF(YEAR(ДАННЫЕ!$F$1)&gt;YEAR(ДАННЫЕ!$CL1169),11,12),0)</f>
        <v>03mf0zpihbeCD0g0dlav0kstb0PPc0x0n0u0z0</v>
      </c>
      <c r="K1169" s="28" t="str">
        <f ca="1">ДАННЫЕ!$I1169&amp;"x"&amp;B1169&amp;"w"&amp;IF(T1169+ДАННЫЕ!AD1169+ДАННЫЕ!AE1169+ДАННЫЕ!AF1169+ДАННЫЕ!AG1169+ДАННЫЕ!AH1169+ДАННЫЕ!$AL1169+ДАННЫЕ!AI1169+ДАННЫЕ!AJ1169+ДАННЫЕ!AK1169+ДАННЫЕ!AP1169+ДАННЫЕ!AQ1169+ДАННЫЕ!AR1169+ДАННЫЕ!$AM1169+ДАННЫЕ!$AN1169+ДАННЫЕ!AS1169+ДАННЫЕ!AT1169&gt;0,1,0)&amp;IF(OR(T1169=2,ДАННЫЕ!AD1169=2,ДАННЫЕ!AE1169=2,ДАННЫЕ!AF1169=2,ДАННЫЕ!AG1169=2,ДАННЫЕ!AH1169=2,ДАННЫЕ!$AL1169=2,ДАННЫЕ!AI1169=2,ДАННЫЕ!AJ1169=2,ДАННЫЕ!AK1169=2,ДАННЫЕ!AP1169=2,ДАННЫЕ!AQ1169=2,ДАННЫЕ!AR1169=2,ДАННЫЕ!$AM1169=2,ДАННЫЕ!$AN1169=2,ДАННЫЕ!AS1169=2,ДАННЫЕ!AT1169=2),2,0)&amp;"t"&amp;IF(T1169&gt;0,"1"&amp;T1169,"00")&amp;"f"&amp;IF(ДАННЫЕ!$AC1169,"1"&amp;ДАННЫЕ!$AC1169,"00")&amp;"b"&amp;IF(ДАННЫЕ!$AD1169,"1"&amp;ДАННЫЕ!$AD1169,"00")&amp;"g"&amp;IF(ДАННЫЕ!$AF1169,"1"&amp;ДАННЫЕ!$AF1169,"00")&amp;"c"&amp;IF(ДАННЫЕ!$AG1169,"1"&amp;ДАННЫЕ!$AG1169,"00")&amp;"i"&amp;IF(ДАННЫЕ!$AH1169,"1"&amp;ДАННЫЕ!$AH1169,"00")&amp;"r"&amp;IF(ДАННЫЕ!$AL1169,"1"&amp;ДАННЫЕ!$AL1169,"00")&amp;"m"&amp;IF(ДАННЫЕ!$AI1169,"1"&amp;ДАННЫЕ!$AI1169,"00")&amp;"hS"&amp;IF(ДАННЫЕ!$AJ1169,"1"&amp;ДАННЫЕ!$AJ1169,"00")&amp;"hZ"&amp;IF(ДАННЫЕ!$AK1169,"1"&amp;ДАННЫЕ!$AK1169,"00")&amp;"p"&amp;IF(ДАННЫЕ!$AP1169,"1"&amp;ДАННЫЕ!$AP1169,"00")&amp;"k"&amp;IF(ДАННЫЕ!$AQ1169,"1"&amp;ДАННЫЕ!$AQ1169,"00")&amp;"z"&amp;IF(ДАННЫЕ!$AR1169,"1"&amp;ДАННЫЕ!$AR1169,"00")&amp;"j"&amp;IF(ДАННЫЕ!$AM1169,"1"&amp;ДАННЫЕ!$AM1169,"00")&amp;"n"&amp;IF(ДАННЫЕ!$AN1169,"1"&amp;ДАННЫЕ!$AN1169,"00")&amp;"E"&amp;ДАННЫЕ!BI1169&amp;"L"&amp;ДАННЫЕ!AO1169&amp;"h"&amp;IF(ДАННЫЕ!$AU1169&gt;0,1,0)&amp;"v"&amp;IF(ДАННЫЕ!$AW1169&gt;0,1,0)&amp;"a"&amp;IF(ДАННЫЕ!$AS1169,"1"&amp;ДАННЫЕ!$AS1169,"00")&amp;"s"&amp;IF(ДАННЫЕ!$AT1169,"1"&amp;ДАННЫЕ!$AT1169,"00")&amp;"u"&amp;IF(ДАННЫЕ!$CJ1169&gt;0,1,0)&amp;"y"&amp;B1169&amp;"d"&amp;H1169&amp;"e"&amp;F1169&amp;G1169</f>
        <v>x0w00t00f00b00g00c00i00r00m00hS00hZ00p00k00z00j00n00ELh0v0a00s00u0y0de</v>
      </c>
      <c r="L1169" s="28" t="str">
        <f ca="1">ДАННЫЕ!$I1169&amp;"VN"&amp;IF(ДАННЫЕ!AW1169&gt;0,11,10)&amp;"CD"&amp;IF(ДАННЫЕ!BF1169&gt;500,16,IF(ДАННЫЕ!BF1169&gt;350,15,IF(ДАННЫЕ!BF1169&gt;=200,14,IF(ДАННЫЕ!BF1169&gt;=100,13,IF(ДАННЫЕ!BF1169&gt;=50,12,IF(ДАННЫЕ!BF1169&gt;0,11,10))))))&amp;"AR"&amp;IF(ДАННЫЕ!BX1169&gt;0,1,0)&amp;"GD"&amp;B1169&amp;"VV"&amp;IF(E1169&gt;=5,IF(E1169&lt;18,1,0),0)</f>
        <v>VN10CD10AR0GD0VV0</v>
      </c>
      <c r="M1169" s="28" t="str">
        <f>ДАННЫЕ!$I1169&amp;"b"&amp;ДАННЫЕ!$BI1169&amp;"r"&amp;ДАННЫЕ!$BJ1169&amp;"CD"&amp;IF(ДАННЫЕ!BF1169&gt;0,IF(ДАННЫЕ!BF1169&lt;200,1,IF(ДАННЫЕ!BF1169&lt;350,2,3)),0)&amp;"h"&amp;IF(ДАННЫЕ!$BK1169+ДАННЫЕ!$BL1169+ДАННЫЕ!$BM1169&gt;0,1,0)&amp;"x"&amp;ДАННЫЕ!$BK1169&amp;"y"&amp;ДАННЫЕ!$BL1169&amp;"z"&amp;ДАННЫЕ!$BM1169&amp;"c"&amp;IF(ДАННЫЕ!$BK1169+ДАННЫЕ!$BL1169+ДАННЫЕ!$BM1169=3,1,0)&amp;"a"&amp;IF(ДАННЫЕ!$BQ1169+ДАННЫЕ!$BR1169&gt;0,1,0)&amp;"d"&amp;ДАННЫЕ!$BQ1169&amp;"v"&amp;ДАННЫЕ!$BR1169&amp;"p"&amp;ДАННЫЕ!$BS1169&amp;"n"&amp;ДАННЫЕ!$BU1169&amp;"t"&amp;ДАННЫЕ!$BV1169&amp;"o"&amp;ДАННЫЕ!$BT1169&amp;"l"&amp;IF(ДАННЫЕ!$BN1169&gt;0,1,0)&amp;ДАННЫЕ!$BN1169&amp;"g"&amp;ДАННЫЕ!$BO1169&amp;"s"&amp;ДАННЫЕ!$BP1169&amp;"DZ"&amp;IF(ДАННЫЕ!B1169-ДАННЫЕ!G1169 &lt; 60,IF(ДАННЫЕ!B1169-ДАННЫЕ!G1169 &gt;= 0,1,0),0)&amp;"u"&amp;IF(ДАННЫЕ!$CJ1169&gt;0,1,0)</f>
        <v>brCD0h0xyzc0a0dvpntol0gsDZ1u0</v>
      </c>
      <c r="N1169" s="28" t="str">
        <f ca="1">ДАННЫЕ!$F1169&amp;ДАННЫЕ!$I1169&amp;"g"&amp;B1169&amp;"cf"&amp;D1169&amp;"a"&amp;IF(ДАННЫЕ!$BX1169&gt;0,1,0)&amp;IF(ДАННЫЕ!$BF1169&gt;500,1,IF(ДАННЫЕ!$BF1169&gt;350,2,IF(ДАННЫЕ!$BF1169&gt;=200,3,IF(ДАННЫЕ!$BF1169&gt;=100,4,IF(ДАННЫЕ!$BF1169&gt;=50,5,IF(ДАННЫЕ!$BF1169&lt;50,6,0))))))&amp;"AR"&amp;IF(DATEDIF(ДАННЫЕ!$BX1169,ДАННЫЕ!$F$1,"y")&gt;1,1,0)&amp;"VG"&amp;IF(ДАННЫЕ!$BH1169="0",1,0)&amp;"o"&amp;IF(T1169+ДАННЫЕ!$AF1169+ДАННЫЕ!$AG1169+ДАННЫЕ!$AH1169+ДАННЫЕ!$AI1169+ДАННЫЕ!$AJ1169+ДАННЫЕ!$AP1169+ДАННЫЕ!$AQ1169+ДАННЫЕ!$AR1169+ДАННЫЕ!$AU1169+ДАННЫЕ!$AW1169+ДАННЫЕ!$AS1169+ДАННЫЕ!$AT1169&gt;0,1,0)&amp;"x"&amp;ДАННЫЕ!$AG1169&amp;"p"&amp;IF(ДАННЫЕ!$BY1169&gt;0,1,0)&amp;"v"&amp;IF(ДАННЫЕ!$BZ1169&gt;0,1,0)&amp;"n"&amp;ДАННЫЕ!$CA1169&amp;"t"&amp;ДАННЫЕ!$AY1169&amp;"k"&amp;ДАННЫЕ!$CB1169&amp;"q"&amp;ДАННЫЕ!$CC1169&amp;"w"&amp;ДАННЫЕ!$CD1169&amp;"e"&amp;ДАННЫЕ!$CE1169&amp;"m"&amp;ДАННЫЕ!$CF1169&amp;"c"&amp;ДАННЫЕ!$CG1169&amp;"z"&amp;ДАННЫЕ!$CH1169&amp;"d"&amp;IF(H1169=4,1,0)&amp;"s"&amp;IF(ДАННЫЕ!$J1169=1,0,1)&amp;"u"&amp;IF(ДАННЫЕ!$CJ1169&gt;0,1,0)</f>
        <v>g0cf0a06AR1VG0o0xp0v0ntkqwemczd0s1u0</v>
      </c>
      <c r="O1169" s="28" t="str">
        <f>ДАННЫЕ!$I1169&amp;"g"&amp;B1169&amp;A1169&amp;"f"&amp;P1169&amp;"c"&amp;IF(ДАННЫЕ!$U1169&gt;0,1,0)&amp;"s"&amp;IF(ДАННЫЕ!$Q1169&gt;0,IF(YEAR(ДАННЫЕ!$F$1)=YEAR(ДАННЫЕ!$Q1169),IF(MONTH(ДАННЫЕ!$F$1)=MONTH(ДАННЫЕ!$Q1169),111,11),1),0)&amp;"i"&amp;IF(ДАННЫЕ!$R1169+ДАННЫЕ!$S1169+ДАННЫЕ!$T1169=0,0,1)&amp;"h"&amp;IF(ДАННЫЕ!$P1169&gt;0,1,0)&amp;"p"&amp;IF(ДАННЫЕ!$CI1169&gt;0,IF(YEAR(ДАННЫЕ!$F$1)=YEAR(ДАННЫЕ!$CI1169),IF(MONTH(ДАННЫЕ!$F$1)=MONTH(ДАННЫЕ!$CI1169),111,11),1),0)&amp;"d"&amp;IF(ДАННЫЕ!$CJ1169&gt;0,IF(YEAR(ДАННЫЕ!$F$1)=YEAR(ДАННЫЕ!$CJ1169),IF(MONTH(ДАННЫЕ!$F$1)=MONTH(ДАННЫЕ!$CJ1169),111,11),1),0)&amp;"o"&amp;IF(ДАННЫЕ!$CK1169&gt;0,IF(MONTH(ДАННЫЕ!$F$1)=MONTH(ДАННЫЕ!$CK1169),111,11),0)&amp;"v"&amp;IF(ДАННЫЕ!$BE1169&gt;0,IF(MONTH(ДАННЫЕ!$F$1)=MONTH(ДАННЫЕ!$BE1169),111,11),0)</f>
        <v>g00f0c0s0i0h0p0d0o0v0</v>
      </c>
      <c r="P1169" s="15">
        <f t="shared" si="56"/>
        <v>0</v>
      </c>
      <c r="Q1169" s="15">
        <f>IF(ДАННЫЕ!$F$1&gt;ДАННЫЕ!$N1169,IF(YEAR(ДАННЫЕ!$F$1)=YEAR(ДАННЫЕ!M1169),1,0),0)</f>
        <v>0</v>
      </c>
      <c r="R1169" s="15">
        <f>IF(ДАННЫЕ!$F$1&gt;ДАННЫЕ!$N1169,IF(YEAR(ДАННЫЕ!$F$1)=YEAR(ДАННЫЕ!N1169),1,0),0)</f>
        <v>0</v>
      </c>
      <c r="S1169" s="15">
        <f>IF(ДАННЫЕ!$AA1169="2А",1,IF(ДАННЫЕ!$AA1169="2Б",2,IF(ДАННЫЕ!$AA1169="2В",3,IF(ДАННЫЕ!$AA1169=3,4,IF(ДАННЫЕ!$AA1169="4А",5,IF(ДАННЫЕ!$AA1169="4Б",6,IF(ДАННЫЕ!$AA1169="4В",7,IF(ДАННЫЕ!$AA1169=5,8,0))))))))</f>
        <v>0</v>
      </c>
      <c r="T1169" s="15">
        <f>IF(OR(ДАННЫЕ!$AC1169=2,ДАННЫЕ!$AD1169=2,ДАННЫЕ!$AE1169=2),2,IF(OR(ДАННЫЕ!$AC1169=1,ДАННЫЕ!$AD1169=1,ДАННЫЕ!$AE1169=1),1,0))</f>
        <v>0</v>
      </c>
    </row>
    <row r="1170" spans="1:20" x14ac:dyDescent="0.2">
      <c r="A1170" s="78">
        <f>IF(B1170&gt;0,IF(MONTH(ДАННЫЕ!$F$1)=MONTH(ДАННЫЕ!$B1170),1,0),0)</f>
        <v>0</v>
      </c>
      <c r="B1170" s="14">
        <f>IF(ДАННЫЕ!$B1170&gt;0,IF(YEAR(ДАННЫЕ!$F$1)=YEAR(ДАННЫЕ!$B1170),1,0),0)</f>
        <v>0</v>
      </c>
      <c r="C1170" s="14">
        <f>IF(ДАННЫЕ!$CM1170&gt;0,IF(YEAR(ДАННЫЕ!$F$1)=YEAR(ДАННЫЕ!$CM1170),1,0),0)</f>
        <v>0</v>
      </c>
      <c r="D1170" s="14">
        <f>IF(ДАННЫЕ!$CJ1170&gt;0,IF(ДАННЫЕ!$CL1170&gt;ДАННЫЕ!$F$1,1,IF(ДАННЫЕ!$CL1170&gt;0,0,1)),0)</f>
        <v>0</v>
      </c>
      <c r="E1170" s="43" t="str">
        <f ca="1">IF(ДАННЫЕ!$F$1&gt;0,IF(ДАННЫЕ!$G1170&gt;0,DATEDIF(ДАННЫЕ!$G1170,ДАННЫЕ!$F$1,"y"),""),IF(ДАННЫЕ!$G1170&gt;0,DATEDIF(ДАННЫЕ!$G1170,TODAY(),"y"),""))</f>
        <v/>
      </c>
      <c r="F1170" s="43" t="str">
        <f xml:space="preserve"> IF(ДАННЫЕ!$F1170="М",IF(E1170&gt;=18,IF(E1170&lt;60,1,""),""),"")&amp;IF(ДАННЫЕ!$F1170="Ж",IF(E1170&gt;=18,IF(E1170&lt;55,1,""),""),"")</f>
        <v/>
      </c>
      <c r="G1170" s="43" t="str">
        <f xml:space="preserve"> IF(ДАННЫЕ!$F1170="М",IF(E1170&gt;=60,2,""),"")&amp;IF(ДАННЫЕ!$F1170="Ж",IF(E1170&gt;=55,2,""),"")</f>
        <v/>
      </c>
      <c r="H1170" s="43" t="str">
        <f t="shared" ca="1" si="54"/>
        <v/>
      </c>
      <c r="I1170" s="43" t="str">
        <f t="shared" ca="1" si="55"/>
        <v>03</v>
      </c>
      <c r="J1170" s="28" t="str">
        <f ca="1">ДАННЫЕ!$F1170&amp;H1170&amp;I1170&amp;ДАННЫЕ!$I1170&amp;"m"&amp;IF(ДАННЫЕ!$I1170&gt;0,IF(ДАННЫЕ!$J1170&gt;0,0,1),"")&amp;"f"&amp;IF(ДАННЫЕ!$R1170&gt;0,IF(YEAR(ДАННЫЕ!$F$1)=YEAR(ДАННЫЕ!$R1170),1,0),0)&amp;"z"&amp;ДАННЫЕ!$R1170&amp;"p"&amp;ДАННЫЕ!$S1170&amp;"i"&amp;ДАННЫЕ!$T1170&amp;"h"&amp;ДАННЫЕ!$K1170&amp;"be"&amp;ДАННЫЕ!$BI1170&amp;"CD"&amp;IF(ДАННЫЕ!BF1170&gt;500,4,IF(ДАННЫЕ!BF1170&gt;350,3,IF(ДАННЫЕ!BF1170&gt;200,2,IF(ДАННЫЕ!BF1170&gt;0,1,0))))&amp;"g"&amp;B1170&amp;"d"&amp;H1170&amp;"l"&amp;ДАННЫЕ!AT1170&amp;"a"&amp;ДАННЫЕ!$V1170&amp;"v"&amp;R1170&amp;"k"&amp;ДАННЫЕ!$U1170&amp;"s"&amp;ДАННЫЕ!$Y1170&amp;"t"&amp;ДАННЫЕ!$X1170&amp;"b"&amp;IF(ДАННЫЕ!$Q1170&gt;1,1,0)&amp;"PP"&amp;ДАННЫЕ!Z1170&amp;"c"&amp;S1170&amp;"x"&amp;IF(ДАННЫЕ!$BY1170&gt;0,IF(YEAR(ДАННЫЕ!$F$1)=YEAR(ДАННЫЕ!$BY1170),1,0),0)&amp;"n"&amp;IF(ДАННЫЕ!$BZ1170&gt;0,IF(YEAR(ДАННЫЕ!$F$1)=YEAR(ДАННЫЕ!$BZ1170),1,0),0)&amp;"u"&amp;D1170&amp;"z"&amp;IF(ДАННЫЕ!$CL1170&gt;0,IF(YEAR(ДАННЫЕ!$F$1)&gt;YEAR(ДАННЫЕ!$CL1170),11,12),0)</f>
        <v>03mf0zpihbeCD0g0dlav0kstb0PPc0x0n0u0z0</v>
      </c>
      <c r="K1170" s="28" t="str">
        <f ca="1">ДАННЫЕ!$I1170&amp;"x"&amp;B1170&amp;"w"&amp;IF(T1170+ДАННЫЕ!AD1170+ДАННЫЕ!AE1170+ДАННЫЕ!AF1170+ДАННЫЕ!AG1170+ДАННЫЕ!AH1170+ДАННЫЕ!$AL1170+ДАННЫЕ!AI1170+ДАННЫЕ!AJ1170+ДАННЫЕ!AK1170+ДАННЫЕ!AP1170+ДАННЫЕ!AQ1170+ДАННЫЕ!AR1170+ДАННЫЕ!$AM1170+ДАННЫЕ!$AN1170+ДАННЫЕ!AS1170+ДАННЫЕ!AT1170&gt;0,1,0)&amp;IF(OR(T1170=2,ДАННЫЕ!AD1170=2,ДАННЫЕ!AE1170=2,ДАННЫЕ!AF1170=2,ДАННЫЕ!AG1170=2,ДАННЫЕ!AH1170=2,ДАННЫЕ!$AL1170=2,ДАННЫЕ!AI1170=2,ДАННЫЕ!AJ1170=2,ДАННЫЕ!AK1170=2,ДАННЫЕ!AP1170=2,ДАННЫЕ!AQ1170=2,ДАННЫЕ!AR1170=2,ДАННЫЕ!$AM1170=2,ДАННЫЕ!$AN1170=2,ДАННЫЕ!AS1170=2,ДАННЫЕ!AT1170=2),2,0)&amp;"t"&amp;IF(T1170&gt;0,"1"&amp;T1170,"00")&amp;"f"&amp;IF(ДАННЫЕ!$AC1170,"1"&amp;ДАННЫЕ!$AC1170,"00")&amp;"b"&amp;IF(ДАННЫЕ!$AD1170,"1"&amp;ДАННЫЕ!$AD1170,"00")&amp;"g"&amp;IF(ДАННЫЕ!$AF1170,"1"&amp;ДАННЫЕ!$AF1170,"00")&amp;"c"&amp;IF(ДАННЫЕ!$AG1170,"1"&amp;ДАННЫЕ!$AG1170,"00")&amp;"i"&amp;IF(ДАННЫЕ!$AH1170,"1"&amp;ДАННЫЕ!$AH1170,"00")&amp;"r"&amp;IF(ДАННЫЕ!$AL1170,"1"&amp;ДАННЫЕ!$AL1170,"00")&amp;"m"&amp;IF(ДАННЫЕ!$AI1170,"1"&amp;ДАННЫЕ!$AI1170,"00")&amp;"hS"&amp;IF(ДАННЫЕ!$AJ1170,"1"&amp;ДАННЫЕ!$AJ1170,"00")&amp;"hZ"&amp;IF(ДАННЫЕ!$AK1170,"1"&amp;ДАННЫЕ!$AK1170,"00")&amp;"p"&amp;IF(ДАННЫЕ!$AP1170,"1"&amp;ДАННЫЕ!$AP1170,"00")&amp;"k"&amp;IF(ДАННЫЕ!$AQ1170,"1"&amp;ДАННЫЕ!$AQ1170,"00")&amp;"z"&amp;IF(ДАННЫЕ!$AR1170,"1"&amp;ДАННЫЕ!$AR1170,"00")&amp;"j"&amp;IF(ДАННЫЕ!$AM1170,"1"&amp;ДАННЫЕ!$AM1170,"00")&amp;"n"&amp;IF(ДАННЫЕ!$AN1170,"1"&amp;ДАННЫЕ!$AN1170,"00")&amp;"E"&amp;ДАННЫЕ!BI1170&amp;"L"&amp;ДАННЫЕ!AO1170&amp;"h"&amp;IF(ДАННЫЕ!$AU1170&gt;0,1,0)&amp;"v"&amp;IF(ДАННЫЕ!$AW1170&gt;0,1,0)&amp;"a"&amp;IF(ДАННЫЕ!$AS1170,"1"&amp;ДАННЫЕ!$AS1170,"00")&amp;"s"&amp;IF(ДАННЫЕ!$AT1170,"1"&amp;ДАННЫЕ!$AT1170,"00")&amp;"u"&amp;IF(ДАННЫЕ!$CJ1170&gt;0,1,0)&amp;"y"&amp;B1170&amp;"d"&amp;H1170&amp;"e"&amp;F1170&amp;G1170</f>
        <v>x0w00t00f00b00g00c00i00r00m00hS00hZ00p00k00z00j00n00ELh0v0a00s00u0y0de</v>
      </c>
      <c r="L1170" s="28" t="str">
        <f ca="1">ДАННЫЕ!$I1170&amp;"VN"&amp;IF(ДАННЫЕ!AW1170&gt;0,11,10)&amp;"CD"&amp;IF(ДАННЫЕ!BF1170&gt;500,16,IF(ДАННЫЕ!BF1170&gt;350,15,IF(ДАННЫЕ!BF1170&gt;=200,14,IF(ДАННЫЕ!BF1170&gt;=100,13,IF(ДАННЫЕ!BF1170&gt;=50,12,IF(ДАННЫЕ!BF1170&gt;0,11,10))))))&amp;"AR"&amp;IF(ДАННЫЕ!BX1170&gt;0,1,0)&amp;"GD"&amp;B1170&amp;"VV"&amp;IF(E1170&gt;=5,IF(E1170&lt;18,1,0),0)</f>
        <v>VN10CD10AR0GD0VV0</v>
      </c>
      <c r="M1170" s="28" t="str">
        <f>ДАННЫЕ!$I1170&amp;"b"&amp;ДАННЫЕ!$BI1170&amp;"r"&amp;ДАННЫЕ!$BJ1170&amp;"CD"&amp;IF(ДАННЫЕ!BF1170&gt;0,IF(ДАННЫЕ!BF1170&lt;200,1,IF(ДАННЫЕ!BF1170&lt;350,2,3)),0)&amp;"h"&amp;IF(ДАННЫЕ!$BK1170+ДАННЫЕ!$BL1170+ДАННЫЕ!$BM1170&gt;0,1,0)&amp;"x"&amp;ДАННЫЕ!$BK1170&amp;"y"&amp;ДАННЫЕ!$BL1170&amp;"z"&amp;ДАННЫЕ!$BM1170&amp;"c"&amp;IF(ДАННЫЕ!$BK1170+ДАННЫЕ!$BL1170+ДАННЫЕ!$BM1170=3,1,0)&amp;"a"&amp;IF(ДАННЫЕ!$BQ1170+ДАННЫЕ!$BR1170&gt;0,1,0)&amp;"d"&amp;ДАННЫЕ!$BQ1170&amp;"v"&amp;ДАННЫЕ!$BR1170&amp;"p"&amp;ДАННЫЕ!$BS1170&amp;"n"&amp;ДАННЫЕ!$BU1170&amp;"t"&amp;ДАННЫЕ!$BV1170&amp;"o"&amp;ДАННЫЕ!$BT1170&amp;"l"&amp;IF(ДАННЫЕ!$BN1170&gt;0,1,0)&amp;ДАННЫЕ!$BN1170&amp;"g"&amp;ДАННЫЕ!$BO1170&amp;"s"&amp;ДАННЫЕ!$BP1170&amp;"DZ"&amp;IF(ДАННЫЕ!B1170-ДАННЫЕ!G1170 &lt; 60,IF(ДАННЫЕ!B1170-ДАННЫЕ!G1170 &gt;= 0,1,0),0)&amp;"u"&amp;IF(ДАННЫЕ!$CJ1170&gt;0,1,0)</f>
        <v>brCD0h0xyzc0a0dvpntol0gsDZ1u0</v>
      </c>
      <c r="N1170" s="28" t="str">
        <f ca="1">ДАННЫЕ!$F1170&amp;ДАННЫЕ!$I1170&amp;"g"&amp;B1170&amp;"cf"&amp;D1170&amp;"a"&amp;IF(ДАННЫЕ!$BX1170&gt;0,1,0)&amp;IF(ДАННЫЕ!$BF1170&gt;500,1,IF(ДАННЫЕ!$BF1170&gt;350,2,IF(ДАННЫЕ!$BF1170&gt;=200,3,IF(ДАННЫЕ!$BF1170&gt;=100,4,IF(ДАННЫЕ!$BF1170&gt;=50,5,IF(ДАННЫЕ!$BF1170&lt;50,6,0))))))&amp;"AR"&amp;IF(DATEDIF(ДАННЫЕ!$BX1170,ДАННЫЕ!$F$1,"y")&gt;1,1,0)&amp;"VG"&amp;IF(ДАННЫЕ!$BH1170="0",1,0)&amp;"o"&amp;IF(T1170+ДАННЫЕ!$AF1170+ДАННЫЕ!$AG1170+ДАННЫЕ!$AH1170+ДАННЫЕ!$AI1170+ДАННЫЕ!$AJ1170+ДАННЫЕ!$AP1170+ДАННЫЕ!$AQ1170+ДАННЫЕ!$AR1170+ДАННЫЕ!$AU1170+ДАННЫЕ!$AW1170+ДАННЫЕ!$AS1170+ДАННЫЕ!$AT1170&gt;0,1,0)&amp;"x"&amp;ДАННЫЕ!$AG1170&amp;"p"&amp;IF(ДАННЫЕ!$BY1170&gt;0,1,0)&amp;"v"&amp;IF(ДАННЫЕ!$BZ1170&gt;0,1,0)&amp;"n"&amp;ДАННЫЕ!$CA1170&amp;"t"&amp;ДАННЫЕ!$AY1170&amp;"k"&amp;ДАННЫЕ!$CB1170&amp;"q"&amp;ДАННЫЕ!$CC1170&amp;"w"&amp;ДАННЫЕ!$CD1170&amp;"e"&amp;ДАННЫЕ!$CE1170&amp;"m"&amp;ДАННЫЕ!$CF1170&amp;"c"&amp;ДАННЫЕ!$CG1170&amp;"z"&amp;ДАННЫЕ!$CH1170&amp;"d"&amp;IF(H1170=4,1,0)&amp;"s"&amp;IF(ДАННЫЕ!$J1170=1,0,1)&amp;"u"&amp;IF(ДАННЫЕ!$CJ1170&gt;0,1,0)</f>
        <v>g0cf0a06AR1VG0o0xp0v0ntkqwemczd0s1u0</v>
      </c>
      <c r="O1170" s="28" t="str">
        <f>ДАННЫЕ!$I1170&amp;"g"&amp;B1170&amp;A1170&amp;"f"&amp;P1170&amp;"c"&amp;IF(ДАННЫЕ!$U1170&gt;0,1,0)&amp;"s"&amp;IF(ДАННЫЕ!$Q1170&gt;0,IF(YEAR(ДАННЫЕ!$F$1)=YEAR(ДАННЫЕ!$Q1170),IF(MONTH(ДАННЫЕ!$F$1)=MONTH(ДАННЫЕ!$Q1170),111,11),1),0)&amp;"i"&amp;IF(ДАННЫЕ!$R1170+ДАННЫЕ!$S1170+ДАННЫЕ!$T1170=0,0,1)&amp;"h"&amp;IF(ДАННЫЕ!$P1170&gt;0,1,0)&amp;"p"&amp;IF(ДАННЫЕ!$CI1170&gt;0,IF(YEAR(ДАННЫЕ!$F$1)=YEAR(ДАННЫЕ!$CI1170),IF(MONTH(ДАННЫЕ!$F$1)=MONTH(ДАННЫЕ!$CI1170),111,11),1),0)&amp;"d"&amp;IF(ДАННЫЕ!$CJ1170&gt;0,IF(YEAR(ДАННЫЕ!$F$1)=YEAR(ДАННЫЕ!$CJ1170),IF(MONTH(ДАННЫЕ!$F$1)=MONTH(ДАННЫЕ!$CJ1170),111,11),1),0)&amp;"o"&amp;IF(ДАННЫЕ!$CK1170&gt;0,IF(MONTH(ДАННЫЕ!$F$1)=MONTH(ДАННЫЕ!$CK1170),111,11),0)&amp;"v"&amp;IF(ДАННЫЕ!$BE1170&gt;0,IF(MONTH(ДАННЫЕ!$F$1)=MONTH(ДАННЫЕ!$BE1170),111,11),0)</f>
        <v>g00f0c0s0i0h0p0d0o0v0</v>
      </c>
      <c r="P1170" s="15">
        <f t="shared" si="56"/>
        <v>0</v>
      </c>
      <c r="Q1170" s="15">
        <f>IF(ДАННЫЕ!$F$1&gt;ДАННЫЕ!$N1170,IF(YEAR(ДАННЫЕ!$F$1)=YEAR(ДАННЫЕ!M1170),1,0),0)</f>
        <v>0</v>
      </c>
      <c r="R1170" s="15">
        <f>IF(ДАННЫЕ!$F$1&gt;ДАННЫЕ!$N1170,IF(YEAR(ДАННЫЕ!$F$1)=YEAR(ДАННЫЕ!N1170),1,0),0)</f>
        <v>0</v>
      </c>
      <c r="S1170" s="15">
        <f>IF(ДАННЫЕ!$AA1170="2А",1,IF(ДАННЫЕ!$AA1170="2Б",2,IF(ДАННЫЕ!$AA1170="2В",3,IF(ДАННЫЕ!$AA1170=3,4,IF(ДАННЫЕ!$AA1170="4А",5,IF(ДАННЫЕ!$AA1170="4Б",6,IF(ДАННЫЕ!$AA1170="4В",7,IF(ДАННЫЕ!$AA1170=5,8,0))))))))</f>
        <v>0</v>
      </c>
      <c r="T1170" s="15">
        <f>IF(OR(ДАННЫЕ!$AC1170=2,ДАННЫЕ!$AD1170=2,ДАННЫЕ!$AE1170=2),2,IF(OR(ДАННЫЕ!$AC1170=1,ДАННЫЕ!$AD1170=1,ДАННЫЕ!$AE1170=1),1,0))</f>
        <v>0</v>
      </c>
    </row>
    <row r="1171" spans="1:20" x14ac:dyDescent="0.2">
      <c r="A1171" s="78">
        <f>IF(B1171&gt;0,IF(MONTH(ДАННЫЕ!$F$1)=MONTH(ДАННЫЕ!$B1171),1,0),0)</f>
        <v>0</v>
      </c>
      <c r="B1171" s="14">
        <f>IF(ДАННЫЕ!$B1171&gt;0,IF(YEAR(ДАННЫЕ!$F$1)=YEAR(ДАННЫЕ!$B1171),1,0),0)</f>
        <v>0</v>
      </c>
      <c r="C1171" s="14">
        <f>IF(ДАННЫЕ!$CM1171&gt;0,IF(YEAR(ДАННЫЕ!$F$1)=YEAR(ДАННЫЕ!$CM1171),1,0),0)</f>
        <v>0</v>
      </c>
      <c r="D1171" s="14">
        <f>IF(ДАННЫЕ!$CJ1171&gt;0,IF(ДАННЫЕ!$CL1171&gt;ДАННЫЕ!$F$1,1,IF(ДАННЫЕ!$CL1171&gt;0,0,1)),0)</f>
        <v>0</v>
      </c>
      <c r="E1171" s="43" t="str">
        <f ca="1">IF(ДАННЫЕ!$F$1&gt;0,IF(ДАННЫЕ!$G1171&gt;0,DATEDIF(ДАННЫЕ!$G1171,ДАННЫЕ!$F$1,"y"),""),IF(ДАННЫЕ!$G1171&gt;0,DATEDIF(ДАННЫЕ!$G1171,TODAY(),"y"),""))</f>
        <v/>
      </c>
      <c r="F1171" s="43" t="str">
        <f xml:space="preserve"> IF(ДАННЫЕ!$F1171="М",IF(E1171&gt;=18,IF(E1171&lt;60,1,""),""),"")&amp;IF(ДАННЫЕ!$F1171="Ж",IF(E1171&gt;=18,IF(E1171&lt;55,1,""),""),"")</f>
        <v/>
      </c>
      <c r="G1171" s="43" t="str">
        <f xml:space="preserve"> IF(ДАННЫЕ!$F1171="М",IF(E1171&gt;=60,2,""),"")&amp;IF(ДАННЫЕ!$F1171="Ж",IF(E1171&gt;=55,2,""),"")</f>
        <v/>
      </c>
      <c r="H1171" s="43" t="str">
        <f t="shared" ca="1" si="54"/>
        <v/>
      </c>
      <c r="I1171" s="43" t="str">
        <f t="shared" ca="1" si="55"/>
        <v>03</v>
      </c>
      <c r="J1171" s="28" t="str">
        <f ca="1">ДАННЫЕ!$F1171&amp;H1171&amp;I1171&amp;ДАННЫЕ!$I1171&amp;"m"&amp;IF(ДАННЫЕ!$I1171&gt;0,IF(ДАННЫЕ!$J1171&gt;0,0,1),"")&amp;"f"&amp;IF(ДАННЫЕ!$R1171&gt;0,IF(YEAR(ДАННЫЕ!$F$1)=YEAR(ДАННЫЕ!$R1171),1,0),0)&amp;"z"&amp;ДАННЫЕ!$R1171&amp;"p"&amp;ДАННЫЕ!$S1171&amp;"i"&amp;ДАННЫЕ!$T1171&amp;"h"&amp;ДАННЫЕ!$K1171&amp;"be"&amp;ДАННЫЕ!$BI1171&amp;"CD"&amp;IF(ДАННЫЕ!BF1171&gt;500,4,IF(ДАННЫЕ!BF1171&gt;350,3,IF(ДАННЫЕ!BF1171&gt;200,2,IF(ДАННЫЕ!BF1171&gt;0,1,0))))&amp;"g"&amp;B1171&amp;"d"&amp;H1171&amp;"l"&amp;ДАННЫЕ!AT1171&amp;"a"&amp;ДАННЫЕ!$V1171&amp;"v"&amp;R1171&amp;"k"&amp;ДАННЫЕ!$U1171&amp;"s"&amp;ДАННЫЕ!$Y1171&amp;"t"&amp;ДАННЫЕ!$X1171&amp;"b"&amp;IF(ДАННЫЕ!$Q1171&gt;1,1,0)&amp;"PP"&amp;ДАННЫЕ!Z1171&amp;"c"&amp;S1171&amp;"x"&amp;IF(ДАННЫЕ!$BY1171&gt;0,IF(YEAR(ДАННЫЕ!$F$1)=YEAR(ДАННЫЕ!$BY1171),1,0),0)&amp;"n"&amp;IF(ДАННЫЕ!$BZ1171&gt;0,IF(YEAR(ДАННЫЕ!$F$1)=YEAR(ДАННЫЕ!$BZ1171),1,0),0)&amp;"u"&amp;D1171&amp;"z"&amp;IF(ДАННЫЕ!$CL1171&gt;0,IF(YEAR(ДАННЫЕ!$F$1)&gt;YEAR(ДАННЫЕ!$CL1171),11,12),0)</f>
        <v>03mf0zpihbeCD0g0dlav0kstb0PPc0x0n0u0z0</v>
      </c>
      <c r="K1171" s="28" t="str">
        <f ca="1">ДАННЫЕ!$I1171&amp;"x"&amp;B1171&amp;"w"&amp;IF(T1171+ДАННЫЕ!AD1171+ДАННЫЕ!AE1171+ДАННЫЕ!AF1171+ДАННЫЕ!AG1171+ДАННЫЕ!AH1171+ДАННЫЕ!$AL1171+ДАННЫЕ!AI1171+ДАННЫЕ!AJ1171+ДАННЫЕ!AK1171+ДАННЫЕ!AP1171+ДАННЫЕ!AQ1171+ДАННЫЕ!AR1171+ДАННЫЕ!$AM1171+ДАННЫЕ!$AN1171+ДАННЫЕ!AS1171+ДАННЫЕ!AT1171&gt;0,1,0)&amp;IF(OR(T1171=2,ДАННЫЕ!AD1171=2,ДАННЫЕ!AE1171=2,ДАННЫЕ!AF1171=2,ДАННЫЕ!AG1171=2,ДАННЫЕ!AH1171=2,ДАННЫЕ!$AL1171=2,ДАННЫЕ!AI1171=2,ДАННЫЕ!AJ1171=2,ДАННЫЕ!AK1171=2,ДАННЫЕ!AP1171=2,ДАННЫЕ!AQ1171=2,ДАННЫЕ!AR1171=2,ДАННЫЕ!$AM1171=2,ДАННЫЕ!$AN1171=2,ДАННЫЕ!AS1171=2,ДАННЫЕ!AT1171=2),2,0)&amp;"t"&amp;IF(T1171&gt;0,"1"&amp;T1171,"00")&amp;"f"&amp;IF(ДАННЫЕ!$AC1171,"1"&amp;ДАННЫЕ!$AC1171,"00")&amp;"b"&amp;IF(ДАННЫЕ!$AD1171,"1"&amp;ДАННЫЕ!$AD1171,"00")&amp;"g"&amp;IF(ДАННЫЕ!$AF1171,"1"&amp;ДАННЫЕ!$AF1171,"00")&amp;"c"&amp;IF(ДАННЫЕ!$AG1171,"1"&amp;ДАННЫЕ!$AG1171,"00")&amp;"i"&amp;IF(ДАННЫЕ!$AH1171,"1"&amp;ДАННЫЕ!$AH1171,"00")&amp;"r"&amp;IF(ДАННЫЕ!$AL1171,"1"&amp;ДАННЫЕ!$AL1171,"00")&amp;"m"&amp;IF(ДАННЫЕ!$AI1171,"1"&amp;ДАННЫЕ!$AI1171,"00")&amp;"hS"&amp;IF(ДАННЫЕ!$AJ1171,"1"&amp;ДАННЫЕ!$AJ1171,"00")&amp;"hZ"&amp;IF(ДАННЫЕ!$AK1171,"1"&amp;ДАННЫЕ!$AK1171,"00")&amp;"p"&amp;IF(ДАННЫЕ!$AP1171,"1"&amp;ДАННЫЕ!$AP1171,"00")&amp;"k"&amp;IF(ДАННЫЕ!$AQ1171,"1"&amp;ДАННЫЕ!$AQ1171,"00")&amp;"z"&amp;IF(ДАННЫЕ!$AR1171,"1"&amp;ДАННЫЕ!$AR1171,"00")&amp;"j"&amp;IF(ДАННЫЕ!$AM1171,"1"&amp;ДАННЫЕ!$AM1171,"00")&amp;"n"&amp;IF(ДАННЫЕ!$AN1171,"1"&amp;ДАННЫЕ!$AN1171,"00")&amp;"E"&amp;ДАННЫЕ!BI1171&amp;"L"&amp;ДАННЫЕ!AO1171&amp;"h"&amp;IF(ДАННЫЕ!$AU1171&gt;0,1,0)&amp;"v"&amp;IF(ДАННЫЕ!$AW1171&gt;0,1,0)&amp;"a"&amp;IF(ДАННЫЕ!$AS1171,"1"&amp;ДАННЫЕ!$AS1171,"00")&amp;"s"&amp;IF(ДАННЫЕ!$AT1171,"1"&amp;ДАННЫЕ!$AT1171,"00")&amp;"u"&amp;IF(ДАННЫЕ!$CJ1171&gt;0,1,0)&amp;"y"&amp;B1171&amp;"d"&amp;H1171&amp;"e"&amp;F1171&amp;G1171</f>
        <v>x0w00t00f00b00g00c00i00r00m00hS00hZ00p00k00z00j00n00ELh0v0a00s00u0y0de</v>
      </c>
      <c r="L1171" s="28" t="str">
        <f ca="1">ДАННЫЕ!$I1171&amp;"VN"&amp;IF(ДАННЫЕ!AW1171&gt;0,11,10)&amp;"CD"&amp;IF(ДАННЫЕ!BF1171&gt;500,16,IF(ДАННЫЕ!BF1171&gt;350,15,IF(ДАННЫЕ!BF1171&gt;=200,14,IF(ДАННЫЕ!BF1171&gt;=100,13,IF(ДАННЫЕ!BF1171&gt;=50,12,IF(ДАННЫЕ!BF1171&gt;0,11,10))))))&amp;"AR"&amp;IF(ДАННЫЕ!BX1171&gt;0,1,0)&amp;"GD"&amp;B1171&amp;"VV"&amp;IF(E1171&gt;=5,IF(E1171&lt;18,1,0),0)</f>
        <v>VN10CD10AR0GD0VV0</v>
      </c>
      <c r="M1171" s="28" t="str">
        <f>ДАННЫЕ!$I1171&amp;"b"&amp;ДАННЫЕ!$BI1171&amp;"r"&amp;ДАННЫЕ!$BJ1171&amp;"CD"&amp;IF(ДАННЫЕ!BF1171&gt;0,IF(ДАННЫЕ!BF1171&lt;200,1,IF(ДАННЫЕ!BF1171&lt;350,2,3)),0)&amp;"h"&amp;IF(ДАННЫЕ!$BK1171+ДАННЫЕ!$BL1171+ДАННЫЕ!$BM1171&gt;0,1,0)&amp;"x"&amp;ДАННЫЕ!$BK1171&amp;"y"&amp;ДАННЫЕ!$BL1171&amp;"z"&amp;ДАННЫЕ!$BM1171&amp;"c"&amp;IF(ДАННЫЕ!$BK1171+ДАННЫЕ!$BL1171+ДАННЫЕ!$BM1171=3,1,0)&amp;"a"&amp;IF(ДАННЫЕ!$BQ1171+ДАННЫЕ!$BR1171&gt;0,1,0)&amp;"d"&amp;ДАННЫЕ!$BQ1171&amp;"v"&amp;ДАННЫЕ!$BR1171&amp;"p"&amp;ДАННЫЕ!$BS1171&amp;"n"&amp;ДАННЫЕ!$BU1171&amp;"t"&amp;ДАННЫЕ!$BV1171&amp;"o"&amp;ДАННЫЕ!$BT1171&amp;"l"&amp;IF(ДАННЫЕ!$BN1171&gt;0,1,0)&amp;ДАННЫЕ!$BN1171&amp;"g"&amp;ДАННЫЕ!$BO1171&amp;"s"&amp;ДАННЫЕ!$BP1171&amp;"DZ"&amp;IF(ДАННЫЕ!B1171-ДАННЫЕ!G1171 &lt; 60,IF(ДАННЫЕ!B1171-ДАННЫЕ!G1171 &gt;= 0,1,0),0)&amp;"u"&amp;IF(ДАННЫЕ!$CJ1171&gt;0,1,0)</f>
        <v>brCD0h0xyzc0a0dvpntol0gsDZ1u0</v>
      </c>
      <c r="N1171" s="28" t="str">
        <f ca="1">ДАННЫЕ!$F1171&amp;ДАННЫЕ!$I1171&amp;"g"&amp;B1171&amp;"cf"&amp;D1171&amp;"a"&amp;IF(ДАННЫЕ!$BX1171&gt;0,1,0)&amp;IF(ДАННЫЕ!$BF1171&gt;500,1,IF(ДАННЫЕ!$BF1171&gt;350,2,IF(ДАННЫЕ!$BF1171&gt;=200,3,IF(ДАННЫЕ!$BF1171&gt;=100,4,IF(ДАННЫЕ!$BF1171&gt;=50,5,IF(ДАННЫЕ!$BF1171&lt;50,6,0))))))&amp;"AR"&amp;IF(DATEDIF(ДАННЫЕ!$BX1171,ДАННЫЕ!$F$1,"y")&gt;1,1,0)&amp;"VG"&amp;IF(ДАННЫЕ!$BH1171="0",1,0)&amp;"o"&amp;IF(T1171+ДАННЫЕ!$AF1171+ДАННЫЕ!$AG1171+ДАННЫЕ!$AH1171+ДАННЫЕ!$AI1171+ДАННЫЕ!$AJ1171+ДАННЫЕ!$AP1171+ДАННЫЕ!$AQ1171+ДАННЫЕ!$AR1171+ДАННЫЕ!$AU1171+ДАННЫЕ!$AW1171+ДАННЫЕ!$AS1171+ДАННЫЕ!$AT1171&gt;0,1,0)&amp;"x"&amp;ДАННЫЕ!$AG1171&amp;"p"&amp;IF(ДАННЫЕ!$BY1171&gt;0,1,0)&amp;"v"&amp;IF(ДАННЫЕ!$BZ1171&gt;0,1,0)&amp;"n"&amp;ДАННЫЕ!$CA1171&amp;"t"&amp;ДАННЫЕ!$AY1171&amp;"k"&amp;ДАННЫЕ!$CB1171&amp;"q"&amp;ДАННЫЕ!$CC1171&amp;"w"&amp;ДАННЫЕ!$CD1171&amp;"e"&amp;ДАННЫЕ!$CE1171&amp;"m"&amp;ДАННЫЕ!$CF1171&amp;"c"&amp;ДАННЫЕ!$CG1171&amp;"z"&amp;ДАННЫЕ!$CH1171&amp;"d"&amp;IF(H1171=4,1,0)&amp;"s"&amp;IF(ДАННЫЕ!$J1171=1,0,1)&amp;"u"&amp;IF(ДАННЫЕ!$CJ1171&gt;0,1,0)</f>
        <v>g0cf0a06AR1VG0o0xp0v0ntkqwemczd0s1u0</v>
      </c>
      <c r="O1171" s="28" t="str">
        <f>ДАННЫЕ!$I1171&amp;"g"&amp;B1171&amp;A1171&amp;"f"&amp;P1171&amp;"c"&amp;IF(ДАННЫЕ!$U1171&gt;0,1,0)&amp;"s"&amp;IF(ДАННЫЕ!$Q1171&gt;0,IF(YEAR(ДАННЫЕ!$F$1)=YEAR(ДАННЫЕ!$Q1171),IF(MONTH(ДАННЫЕ!$F$1)=MONTH(ДАННЫЕ!$Q1171),111,11),1),0)&amp;"i"&amp;IF(ДАННЫЕ!$R1171+ДАННЫЕ!$S1171+ДАННЫЕ!$T1171=0,0,1)&amp;"h"&amp;IF(ДАННЫЕ!$P1171&gt;0,1,0)&amp;"p"&amp;IF(ДАННЫЕ!$CI1171&gt;0,IF(YEAR(ДАННЫЕ!$F$1)=YEAR(ДАННЫЕ!$CI1171),IF(MONTH(ДАННЫЕ!$F$1)=MONTH(ДАННЫЕ!$CI1171),111,11),1),0)&amp;"d"&amp;IF(ДАННЫЕ!$CJ1171&gt;0,IF(YEAR(ДАННЫЕ!$F$1)=YEAR(ДАННЫЕ!$CJ1171),IF(MONTH(ДАННЫЕ!$F$1)=MONTH(ДАННЫЕ!$CJ1171),111,11),1),0)&amp;"o"&amp;IF(ДАННЫЕ!$CK1171&gt;0,IF(MONTH(ДАННЫЕ!$F$1)=MONTH(ДАННЫЕ!$CK1171),111,11),0)&amp;"v"&amp;IF(ДАННЫЕ!$BE1171&gt;0,IF(MONTH(ДАННЫЕ!$F$1)=MONTH(ДАННЫЕ!$BE1171),111,11),0)</f>
        <v>g00f0c0s0i0h0p0d0o0v0</v>
      </c>
      <c r="P1171" s="15">
        <f t="shared" si="56"/>
        <v>0</v>
      </c>
      <c r="Q1171" s="15">
        <f>IF(ДАННЫЕ!$F$1&gt;ДАННЫЕ!$N1171,IF(YEAR(ДАННЫЕ!$F$1)=YEAR(ДАННЫЕ!M1171),1,0),0)</f>
        <v>0</v>
      </c>
      <c r="R1171" s="15">
        <f>IF(ДАННЫЕ!$F$1&gt;ДАННЫЕ!$N1171,IF(YEAR(ДАННЫЕ!$F$1)=YEAR(ДАННЫЕ!N1171),1,0),0)</f>
        <v>0</v>
      </c>
      <c r="S1171" s="15">
        <f>IF(ДАННЫЕ!$AA1171="2А",1,IF(ДАННЫЕ!$AA1171="2Б",2,IF(ДАННЫЕ!$AA1171="2В",3,IF(ДАННЫЕ!$AA1171=3,4,IF(ДАННЫЕ!$AA1171="4А",5,IF(ДАННЫЕ!$AA1171="4Б",6,IF(ДАННЫЕ!$AA1171="4В",7,IF(ДАННЫЕ!$AA1171=5,8,0))))))))</f>
        <v>0</v>
      </c>
      <c r="T1171" s="15">
        <f>IF(OR(ДАННЫЕ!$AC1171=2,ДАННЫЕ!$AD1171=2,ДАННЫЕ!$AE1171=2),2,IF(OR(ДАННЫЕ!$AC1171=1,ДАННЫЕ!$AD1171=1,ДАННЫЕ!$AE1171=1),1,0))</f>
        <v>0</v>
      </c>
    </row>
    <row r="1172" spans="1:20" x14ac:dyDescent="0.2">
      <c r="A1172" s="78">
        <f>IF(B1172&gt;0,IF(MONTH(ДАННЫЕ!$F$1)=MONTH(ДАННЫЕ!$B1172),1,0),0)</f>
        <v>0</v>
      </c>
      <c r="B1172" s="14">
        <f>IF(ДАННЫЕ!$B1172&gt;0,IF(YEAR(ДАННЫЕ!$F$1)=YEAR(ДАННЫЕ!$B1172),1,0),0)</f>
        <v>0</v>
      </c>
      <c r="C1172" s="14">
        <f>IF(ДАННЫЕ!$CM1172&gt;0,IF(YEAR(ДАННЫЕ!$F$1)=YEAR(ДАННЫЕ!$CM1172),1,0),0)</f>
        <v>0</v>
      </c>
      <c r="D1172" s="14">
        <f>IF(ДАННЫЕ!$CJ1172&gt;0,IF(ДАННЫЕ!$CL1172&gt;ДАННЫЕ!$F$1,1,IF(ДАННЫЕ!$CL1172&gt;0,0,1)),0)</f>
        <v>0</v>
      </c>
      <c r="E1172" s="43" t="str">
        <f ca="1">IF(ДАННЫЕ!$F$1&gt;0,IF(ДАННЫЕ!$G1172&gt;0,DATEDIF(ДАННЫЕ!$G1172,ДАННЫЕ!$F$1,"y"),""),IF(ДАННЫЕ!$G1172&gt;0,DATEDIF(ДАННЫЕ!$G1172,TODAY(),"y"),""))</f>
        <v/>
      </c>
      <c r="F1172" s="43" t="str">
        <f xml:space="preserve"> IF(ДАННЫЕ!$F1172="М",IF(E1172&gt;=18,IF(E1172&lt;60,1,""),""),"")&amp;IF(ДАННЫЕ!$F1172="Ж",IF(E1172&gt;=18,IF(E1172&lt;55,1,""),""),"")</f>
        <v/>
      </c>
      <c r="G1172" s="43" t="str">
        <f xml:space="preserve"> IF(ДАННЫЕ!$F1172="М",IF(E1172&gt;=60,2,""),"")&amp;IF(ДАННЫЕ!$F1172="Ж",IF(E1172&gt;=55,2,""),"")</f>
        <v/>
      </c>
      <c r="H1172" s="43" t="str">
        <f t="shared" ca="1" si="54"/>
        <v/>
      </c>
      <c r="I1172" s="43" t="str">
        <f t="shared" ca="1" si="55"/>
        <v>03</v>
      </c>
      <c r="J1172" s="28" t="str">
        <f ca="1">ДАННЫЕ!$F1172&amp;H1172&amp;I1172&amp;ДАННЫЕ!$I1172&amp;"m"&amp;IF(ДАННЫЕ!$I1172&gt;0,IF(ДАННЫЕ!$J1172&gt;0,0,1),"")&amp;"f"&amp;IF(ДАННЫЕ!$R1172&gt;0,IF(YEAR(ДАННЫЕ!$F$1)=YEAR(ДАННЫЕ!$R1172),1,0),0)&amp;"z"&amp;ДАННЫЕ!$R1172&amp;"p"&amp;ДАННЫЕ!$S1172&amp;"i"&amp;ДАННЫЕ!$T1172&amp;"h"&amp;ДАННЫЕ!$K1172&amp;"be"&amp;ДАННЫЕ!$BI1172&amp;"CD"&amp;IF(ДАННЫЕ!BF1172&gt;500,4,IF(ДАННЫЕ!BF1172&gt;350,3,IF(ДАННЫЕ!BF1172&gt;200,2,IF(ДАННЫЕ!BF1172&gt;0,1,0))))&amp;"g"&amp;B1172&amp;"d"&amp;H1172&amp;"l"&amp;ДАННЫЕ!AT1172&amp;"a"&amp;ДАННЫЕ!$V1172&amp;"v"&amp;R1172&amp;"k"&amp;ДАННЫЕ!$U1172&amp;"s"&amp;ДАННЫЕ!$Y1172&amp;"t"&amp;ДАННЫЕ!$X1172&amp;"b"&amp;IF(ДАННЫЕ!$Q1172&gt;1,1,0)&amp;"PP"&amp;ДАННЫЕ!Z1172&amp;"c"&amp;S1172&amp;"x"&amp;IF(ДАННЫЕ!$BY1172&gt;0,IF(YEAR(ДАННЫЕ!$F$1)=YEAR(ДАННЫЕ!$BY1172),1,0),0)&amp;"n"&amp;IF(ДАННЫЕ!$BZ1172&gt;0,IF(YEAR(ДАННЫЕ!$F$1)=YEAR(ДАННЫЕ!$BZ1172),1,0),0)&amp;"u"&amp;D1172&amp;"z"&amp;IF(ДАННЫЕ!$CL1172&gt;0,IF(YEAR(ДАННЫЕ!$F$1)&gt;YEAR(ДАННЫЕ!$CL1172),11,12),0)</f>
        <v>03mf0zpihbeCD0g0dlav0kstb0PPc0x0n0u0z0</v>
      </c>
      <c r="K1172" s="28" t="str">
        <f ca="1">ДАННЫЕ!$I1172&amp;"x"&amp;B1172&amp;"w"&amp;IF(T1172+ДАННЫЕ!AD1172+ДАННЫЕ!AE1172+ДАННЫЕ!AF1172+ДАННЫЕ!AG1172+ДАННЫЕ!AH1172+ДАННЫЕ!$AL1172+ДАННЫЕ!AI1172+ДАННЫЕ!AJ1172+ДАННЫЕ!AK1172+ДАННЫЕ!AP1172+ДАННЫЕ!AQ1172+ДАННЫЕ!AR1172+ДАННЫЕ!$AM1172+ДАННЫЕ!$AN1172+ДАННЫЕ!AS1172+ДАННЫЕ!AT1172&gt;0,1,0)&amp;IF(OR(T1172=2,ДАННЫЕ!AD1172=2,ДАННЫЕ!AE1172=2,ДАННЫЕ!AF1172=2,ДАННЫЕ!AG1172=2,ДАННЫЕ!AH1172=2,ДАННЫЕ!$AL1172=2,ДАННЫЕ!AI1172=2,ДАННЫЕ!AJ1172=2,ДАННЫЕ!AK1172=2,ДАННЫЕ!AP1172=2,ДАННЫЕ!AQ1172=2,ДАННЫЕ!AR1172=2,ДАННЫЕ!$AM1172=2,ДАННЫЕ!$AN1172=2,ДАННЫЕ!AS1172=2,ДАННЫЕ!AT1172=2),2,0)&amp;"t"&amp;IF(T1172&gt;0,"1"&amp;T1172,"00")&amp;"f"&amp;IF(ДАННЫЕ!$AC1172,"1"&amp;ДАННЫЕ!$AC1172,"00")&amp;"b"&amp;IF(ДАННЫЕ!$AD1172,"1"&amp;ДАННЫЕ!$AD1172,"00")&amp;"g"&amp;IF(ДАННЫЕ!$AF1172,"1"&amp;ДАННЫЕ!$AF1172,"00")&amp;"c"&amp;IF(ДАННЫЕ!$AG1172,"1"&amp;ДАННЫЕ!$AG1172,"00")&amp;"i"&amp;IF(ДАННЫЕ!$AH1172,"1"&amp;ДАННЫЕ!$AH1172,"00")&amp;"r"&amp;IF(ДАННЫЕ!$AL1172,"1"&amp;ДАННЫЕ!$AL1172,"00")&amp;"m"&amp;IF(ДАННЫЕ!$AI1172,"1"&amp;ДАННЫЕ!$AI1172,"00")&amp;"hS"&amp;IF(ДАННЫЕ!$AJ1172,"1"&amp;ДАННЫЕ!$AJ1172,"00")&amp;"hZ"&amp;IF(ДАННЫЕ!$AK1172,"1"&amp;ДАННЫЕ!$AK1172,"00")&amp;"p"&amp;IF(ДАННЫЕ!$AP1172,"1"&amp;ДАННЫЕ!$AP1172,"00")&amp;"k"&amp;IF(ДАННЫЕ!$AQ1172,"1"&amp;ДАННЫЕ!$AQ1172,"00")&amp;"z"&amp;IF(ДАННЫЕ!$AR1172,"1"&amp;ДАННЫЕ!$AR1172,"00")&amp;"j"&amp;IF(ДАННЫЕ!$AM1172,"1"&amp;ДАННЫЕ!$AM1172,"00")&amp;"n"&amp;IF(ДАННЫЕ!$AN1172,"1"&amp;ДАННЫЕ!$AN1172,"00")&amp;"E"&amp;ДАННЫЕ!BI1172&amp;"L"&amp;ДАННЫЕ!AO1172&amp;"h"&amp;IF(ДАННЫЕ!$AU1172&gt;0,1,0)&amp;"v"&amp;IF(ДАННЫЕ!$AW1172&gt;0,1,0)&amp;"a"&amp;IF(ДАННЫЕ!$AS1172,"1"&amp;ДАННЫЕ!$AS1172,"00")&amp;"s"&amp;IF(ДАННЫЕ!$AT1172,"1"&amp;ДАННЫЕ!$AT1172,"00")&amp;"u"&amp;IF(ДАННЫЕ!$CJ1172&gt;0,1,0)&amp;"y"&amp;B1172&amp;"d"&amp;H1172&amp;"e"&amp;F1172&amp;G1172</f>
        <v>x0w00t00f00b00g00c00i00r00m00hS00hZ00p00k00z00j00n00ELh0v0a00s00u0y0de</v>
      </c>
      <c r="L1172" s="28" t="str">
        <f ca="1">ДАННЫЕ!$I1172&amp;"VN"&amp;IF(ДАННЫЕ!AW1172&gt;0,11,10)&amp;"CD"&amp;IF(ДАННЫЕ!BF1172&gt;500,16,IF(ДАННЫЕ!BF1172&gt;350,15,IF(ДАННЫЕ!BF1172&gt;=200,14,IF(ДАННЫЕ!BF1172&gt;=100,13,IF(ДАННЫЕ!BF1172&gt;=50,12,IF(ДАННЫЕ!BF1172&gt;0,11,10))))))&amp;"AR"&amp;IF(ДАННЫЕ!BX1172&gt;0,1,0)&amp;"GD"&amp;B1172&amp;"VV"&amp;IF(E1172&gt;=5,IF(E1172&lt;18,1,0),0)</f>
        <v>VN10CD10AR0GD0VV0</v>
      </c>
      <c r="M1172" s="28" t="str">
        <f>ДАННЫЕ!$I1172&amp;"b"&amp;ДАННЫЕ!$BI1172&amp;"r"&amp;ДАННЫЕ!$BJ1172&amp;"CD"&amp;IF(ДАННЫЕ!BF1172&gt;0,IF(ДАННЫЕ!BF1172&lt;200,1,IF(ДАННЫЕ!BF1172&lt;350,2,3)),0)&amp;"h"&amp;IF(ДАННЫЕ!$BK1172+ДАННЫЕ!$BL1172+ДАННЫЕ!$BM1172&gt;0,1,0)&amp;"x"&amp;ДАННЫЕ!$BK1172&amp;"y"&amp;ДАННЫЕ!$BL1172&amp;"z"&amp;ДАННЫЕ!$BM1172&amp;"c"&amp;IF(ДАННЫЕ!$BK1172+ДАННЫЕ!$BL1172+ДАННЫЕ!$BM1172=3,1,0)&amp;"a"&amp;IF(ДАННЫЕ!$BQ1172+ДАННЫЕ!$BR1172&gt;0,1,0)&amp;"d"&amp;ДАННЫЕ!$BQ1172&amp;"v"&amp;ДАННЫЕ!$BR1172&amp;"p"&amp;ДАННЫЕ!$BS1172&amp;"n"&amp;ДАННЫЕ!$BU1172&amp;"t"&amp;ДАННЫЕ!$BV1172&amp;"o"&amp;ДАННЫЕ!$BT1172&amp;"l"&amp;IF(ДАННЫЕ!$BN1172&gt;0,1,0)&amp;ДАННЫЕ!$BN1172&amp;"g"&amp;ДАННЫЕ!$BO1172&amp;"s"&amp;ДАННЫЕ!$BP1172&amp;"DZ"&amp;IF(ДАННЫЕ!B1172-ДАННЫЕ!G1172 &lt; 60,IF(ДАННЫЕ!B1172-ДАННЫЕ!G1172 &gt;= 0,1,0),0)&amp;"u"&amp;IF(ДАННЫЕ!$CJ1172&gt;0,1,0)</f>
        <v>brCD0h0xyzc0a0dvpntol0gsDZ1u0</v>
      </c>
      <c r="N1172" s="28" t="str">
        <f ca="1">ДАННЫЕ!$F1172&amp;ДАННЫЕ!$I1172&amp;"g"&amp;B1172&amp;"cf"&amp;D1172&amp;"a"&amp;IF(ДАННЫЕ!$BX1172&gt;0,1,0)&amp;IF(ДАННЫЕ!$BF1172&gt;500,1,IF(ДАННЫЕ!$BF1172&gt;350,2,IF(ДАННЫЕ!$BF1172&gt;=200,3,IF(ДАННЫЕ!$BF1172&gt;=100,4,IF(ДАННЫЕ!$BF1172&gt;=50,5,IF(ДАННЫЕ!$BF1172&lt;50,6,0))))))&amp;"AR"&amp;IF(DATEDIF(ДАННЫЕ!$BX1172,ДАННЫЕ!$F$1,"y")&gt;1,1,0)&amp;"VG"&amp;IF(ДАННЫЕ!$BH1172="0",1,0)&amp;"o"&amp;IF(T1172+ДАННЫЕ!$AF1172+ДАННЫЕ!$AG1172+ДАННЫЕ!$AH1172+ДАННЫЕ!$AI1172+ДАННЫЕ!$AJ1172+ДАННЫЕ!$AP1172+ДАННЫЕ!$AQ1172+ДАННЫЕ!$AR1172+ДАННЫЕ!$AU1172+ДАННЫЕ!$AW1172+ДАННЫЕ!$AS1172+ДАННЫЕ!$AT1172&gt;0,1,0)&amp;"x"&amp;ДАННЫЕ!$AG1172&amp;"p"&amp;IF(ДАННЫЕ!$BY1172&gt;0,1,0)&amp;"v"&amp;IF(ДАННЫЕ!$BZ1172&gt;0,1,0)&amp;"n"&amp;ДАННЫЕ!$CA1172&amp;"t"&amp;ДАННЫЕ!$AY1172&amp;"k"&amp;ДАННЫЕ!$CB1172&amp;"q"&amp;ДАННЫЕ!$CC1172&amp;"w"&amp;ДАННЫЕ!$CD1172&amp;"e"&amp;ДАННЫЕ!$CE1172&amp;"m"&amp;ДАННЫЕ!$CF1172&amp;"c"&amp;ДАННЫЕ!$CG1172&amp;"z"&amp;ДАННЫЕ!$CH1172&amp;"d"&amp;IF(H1172=4,1,0)&amp;"s"&amp;IF(ДАННЫЕ!$J1172=1,0,1)&amp;"u"&amp;IF(ДАННЫЕ!$CJ1172&gt;0,1,0)</f>
        <v>g0cf0a06AR1VG0o0xp0v0ntkqwemczd0s1u0</v>
      </c>
      <c r="O1172" s="28" t="str">
        <f>ДАННЫЕ!$I1172&amp;"g"&amp;B1172&amp;A1172&amp;"f"&amp;P1172&amp;"c"&amp;IF(ДАННЫЕ!$U1172&gt;0,1,0)&amp;"s"&amp;IF(ДАННЫЕ!$Q1172&gt;0,IF(YEAR(ДАННЫЕ!$F$1)=YEAR(ДАННЫЕ!$Q1172),IF(MONTH(ДАННЫЕ!$F$1)=MONTH(ДАННЫЕ!$Q1172),111,11),1),0)&amp;"i"&amp;IF(ДАННЫЕ!$R1172+ДАННЫЕ!$S1172+ДАННЫЕ!$T1172=0,0,1)&amp;"h"&amp;IF(ДАННЫЕ!$P1172&gt;0,1,0)&amp;"p"&amp;IF(ДАННЫЕ!$CI1172&gt;0,IF(YEAR(ДАННЫЕ!$F$1)=YEAR(ДАННЫЕ!$CI1172),IF(MONTH(ДАННЫЕ!$F$1)=MONTH(ДАННЫЕ!$CI1172),111,11),1),0)&amp;"d"&amp;IF(ДАННЫЕ!$CJ1172&gt;0,IF(YEAR(ДАННЫЕ!$F$1)=YEAR(ДАННЫЕ!$CJ1172),IF(MONTH(ДАННЫЕ!$F$1)=MONTH(ДАННЫЕ!$CJ1172),111,11),1),0)&amp;"o"&amp;IF(ДАННЫЕ!$CK1172&gt;0,IF(MONTH(ДАННЫЕ!$F$1)=MONTH(ДАННЫЕ!$CK1172),111,11),0)&amp;"v"&amp;IF(ДАННЫЕ!$BE1172&gt;0,IF(MONTH(ДАННЫЕ!$F$1)=MONTH(ДАННЫЕ!$BE1172),111,11),0)</f>
        <v>g00f0c0s0i0h0p0d0o0v0</v>
      </c>
      <c r="P1172" s="15">
        <f t="shared" si="56"/>
        <v>0</v>
      </c>
      <c r="Q1172" s="15">
        <f>IF(ДАННЫЕ!$F$1&gt;ДАННЫЕ!$N1172,IF(YEAR(ДАННЫЕ!$F$1)=YEAR(ДАННЫЕ!M1172),1,0),0)</f>
        <v>0</v>
      </c>
      <c r="R1172" s="15">
        <f>IF(ДАННЫЕ!$F$1&gt;ДАННЫЕ!$N1172,IF(YEAR(ДАННЫЕ!$F$1)=YEAR(ДАННЫЕ!N1172),1,0),0)</f>
        <v>0</v>
      </c>
      <c r="S1172" s="15">
        <f>IF(ДАННЫЕ!$AA1172="2А",1,IF(ДАННЫЕ!$AA1172="2Б",2,IF(ДАННЫЕ!$AA1172="2В",3,IF(ДАННЫЕ!$AA1172=3,4,IF(ДАННЫЕ!$AA1172="4А",5,IF(ДАННЫЕ!$AA1172="4Б",6,IF(ДАННЫЕ!$AA1172="4В",7,IF(ДАННЫЕ!$AA1172=5,8,0))))))))</f>
        <v>0</v>
      </c>
      <c r="T1172" s="15">
        <f>IF(OR(ДАННЫЕ!$AC1172=2,ДАННЫЕ!$AD1172=2,ДАННЫЕ!$AE1172=2),2,IF(OR(ДАННЫЕ!$AC1172=1,ДАННЫЕ!$AD1172=1,ДАННЫЕ!$AE1172=1),1,0))</f>
        <v>0</v>
      </c>
    </row>
    <row r="1173" spans="1:20" x14ac:dyDescent="0.2">
      <c r="A1173" s="78">
        <f>IF(B1173&gt;0,IF(MONTH(ДАННЫЕ!$F$1)=MONTH(ДАННЫЕ!$B1173),1,0),0)</f>
        <v>0</v>
      </c>
      <c r="B1173" s="14">
        <f>IF(ДАННЫЕ!$B1173&gt;0,IF(YEAR(ДАННЫЕ!$F$1)=YEAR(ДАННЫЕ!$B1173),1,0),0)</f>
        <v>0</v>
      </c>
      <c r="C1173" s="14">
        <f>IF(ДАННЫЕ!$CM1173&gt;0,IF(YEAR(ДАННЫЕ!$F$1)=YEAR(ДАННЫЕ!$CM1173),1,0),0)</f>
        <v>0</v>
      </c>
      <c r="D1173" s="14">
        <f>IF(ДАННЫЕ!$CJ1173&gt;0,IF(ДАННЫЕ!$CL1173&gt;ДАННЫЕ!$F$1,1,IF(ДАННЫЕ!$CL1173&gt;0,0,1)),0)</f>
        <v>0</v>
      </c>
      <c r="E1173" s="43" t="str">
        <f ca="1">IF(ДАННЫЕ!$F$1&gt;0,IF(ДАННЫЕ!$G1173&gt;0,DATEDIF(ДАННЫЕ!$G1173,ДАННЫЕ!$F$1,"y"),""),IF(ДАННЫЕ!$G1173&gt;0,DATEDIF(ДАННЫЕ!$G1173,TODAY(),"y"),""))</f>
        <v/>
      </c>
      <c r="F1173" s="43" t="str">
        <f xml:space="preserve"> IF(ДАННЫЕ!$F1173="М",IF(E1173&gt;=18,IF(E1173&lt;60,1,""),""),"")&amp;IF(ДАННЫЕ!$F1173="Ж",IF(E1173&gt;=18,IF(E1173&lt;55,1,""),""),"")</f>
        <v/>
      </c>
      <c r="G1173" s="43" t="str">
        <f xml:space="preserve"> IF(ДАННЫЕ!$F1173="М",IF(E1173&gt;=60,2,""),"")&amp;IF(ДАННЫЕ!$F1173="Ж",IF(E1173&gt;=55,2,""),"")</f>
        <v/>
      </c>
      <c r="H1173" s="43" t="str">
        <f t="shared" ca="1" si="54"/>
        <v/>
      </c>
      <c r="I1173" s="43" t="str">
        <f t="shared" ca="1" si="55"/>
        <v>03</v>
      </c>
      <c r="J1173" s="28" t="str">
        <f ca="1">ДАННЫЕ!$F1173&amp;H1173&amp;I1173&amp;ДАННЫЕ!$I1173&amp;"m"&amp;IF(ДАННЫЕ!$I1173&gt;0,IF(ДАННЫЕ!$J1173&gt;0,0,1),"")&amp;"f"&amp;IF(ДАННЫЕ!$R1173&gt;0,IF(YEAR(ДАННЫЕ!$F$1)=YEAR(ДАННЫЕ!$R1173),1,0),0)&amp;"z"&amp;ДАННЫЕ!$R1173&amp;"p"&amp;ДАННЫЕ!$S1173&amp;"i"&amp;ДАННЫЕ!$T1173&amp;"h"&amp;ДАННЫЕ!$K1173&amp;"be"&amp;ДАННЫЕ!$BI1173&amp;"CD"&amp;IF(ДАННЫЕ!BF1173&gt;500,4,IF(ДАННЫЕ!BF1173&gt;350,3,IF(ДАННЫЕ!BF1173&gt;200,2,IF(ДАННЫЕ!BF1173&gt;0,1,0))))&amp;"g"&amp;B1173&amp;"d"&amp;H1173&amp;"l"&amp;ДАННЫЕ!AT1173&amp;"a"&amp;ДАННЫЕ!$V1173&amp;"v"&amp;R1173&amp;"k"&amp;ДАННЫЕ!$U1173&amp;"s"&amp;ДАННЫЕ!$Y1173&amp;"t"&amp;ДАННЫЕ!$X1173&amp;"b"&amp;IF(ДАННЫЕ!$Q1173&gt;1,1,0)&amp;"PP"&amp;ДАННЫЕ!Z1173&amp;"c"&amp;S1173&amp;"x"&amp;IF(ДАННЫЕ!$BY1173&gt;0,IF(YEAR(ДАННЫЕ!$F$1)=YEAR(ДАННЫЕ!$BY1173),1,0),0)&amp;"n"&amp;IF(ДАННЫЕ!$BZ1173&gt;0,IF(YEAR(ДАННЫЕ!$F$1)=YEAR(ДАННЫЕ!$BZ1173),1,0),0)&amp;"u"&amp;D1173&amp;"z"&amp;IF(ДАННЫЕ!$CL1173&gt;0,IF(YEAR(ДАННЫЕ!$F$1)&gt;YEAR(ДАННЫЕ!$CL1173),11,12),0)</f>
        <v>03mf0zpihbeCD0g0dlav0kstb0PPc0x0n0u0z0</v>
      </c>
      <c r="K1173" s="28" t="str">
        <f ca="1">ДАННЫЕ!$I1173&amp;"x"&amp;B1173&amp;"w"&amp;IF(T1173+ДАННЫЕ!AD1173+ДАННЫЕ!AE1173+ДАННЫЕ!AF1173+ДАННЫЕ!AG1173+ДАННЫЕ!AH1173+ДАННЫЕ!$AL1173+ДАННЫЕ!AI1173+ДАННЫЕ!AJ1173+ДАННЫЕ!AK1173+ДАННЫЕ!AP1173+ДАННЫЕ!AQ1173+ДАННЫЕ!AR1173+ДАННЫЕ!$AM1173+ДАННЫЕ!$AN1173+ДАННЫЕ!AS1173+ДАННЫЕ!AT1173&gt;0,1,0)&amp;IF(OR(T1173=2,ДАННЫЕ!AD1173=2,ДАННЫЕ!AE1173=2,ДАННЫЕ!AF1173=2,ДАННЫЕ!AG1173=2,ДАННЫЕ!AH1173=2,ДАННЫЕ!$AL1173=2,ДАННЫЕ!AI1173=2,ДАННЫЕ!AJ1173=2,ДАННЫЕ!AK1173=2,ДАННЫЕ!AP1173=2,ДАННЫЕ!AQ1173=2,ДАННЫЕ!AR1173=2,ДАННЫЕ!$AM1173=2,ДАННЫЕ!$AN1173=2,ДАННЫЕ!AS1173=2,ДАННЫЕ!AT1173=2),2,0)&amp;"t"&amp;IF(T1173&gt;0,"1"&amp;T1173,"00")&amp;"f"&amp;IF(ДАННЫЕ!$AC1173,"1"&amp;ДАННЫЕ!$AC1173,"00")&amp;"b"&amp;IF(ДАННЫЕ!$AD1173,"1"&amp;ДАННЫЕ!$AD1173,"00")&amp;"g"&amp;IF(ДАННЫЕ!$AF1173,"1"&amp;ДАННЫЕ!$AF1173,"00")&amp;"c"&amp;IF(ДАННЫЕ!$AG1173,"1"&amp;ДАННЫЕ!$AG1173,"00")&amp;"i"&amp;IF(ДАННЫЕ!$AH1173,"1"&amp;ДАННЫЕ!$AH1173,"00")&amp;"r"&amp;IF(ДАННЫЕ!$AL1173,"1"&amp;ДАННЫЕ!$AL1173,"00")&amp;"m"&amp;IF(ДАННЫЕ!$AI1173,"1"&amp;ДАННЫЕ!$AI1173,"00")&amp;"hS"&amp;IF(ДАННЫЕ!$AJ1173,"1"&amp;ДАННЫЕ!$AJ1173,"00")&amp;"hZ"&amp;IF(ДАННЫЕ!$AK1173,"1"&amp;ДАННЫЕ!$AK1173,"00")&amp;"p"&amp;IF(ДАННЫЕ!$AP1173,"1"&amp;ДАННЫЕ!$AP1173,"00")&amp;"k"&amp;IF(ДАННЫЕ!$AQ1173,"1"&amp;ДАННЫЕ!$AQ1173,"00")&amp;"z"&amp;IF(ДАННЫЕ!$AR1173,"1"&amp;ДАННЫЕ!$AR1173,"00")&amp;"j"&amp;IF(ДАННЫЕ!$AM1173,"1"&amp;ДАННЫЕ!$AM1173,"00")&amp;"n"&amp;IF(ДАННЫЕ!$AN1173,"1"&amp;ДАННЫЕ!$AN1173,"00")&amp;"E"&amp;ДАННЫЕ!BI1173&amp;"L"&amp;ДАННЫЕ!AO1173&amp;"h"&amp;IF(ДАННЫЕ!$AU1173&gt;0,1,0)&amp;"v"&amp;IF(ДАННЫЕ!$AW1173&gt;0,1,0)&amp;"a"&amp;IF(ДАННЫЕ!$AS1173,"1"&amp;ДАННЫЕ!$AS1173,"00")&amp;"s"&amp;IF(ДАННЫЕ!$AT1173,"1"&amp;ДАННЫЕ!$AT1173,"00")&amp;"u"&amp;IF(ДАННЫЕ!$CJ1173&gt;0,1,0)&amp;"y"&amp;B1173&amp;"d"&amp;H1173&amp;"e"&amp;F1173&amp;G1173</f>
        <v>x0w00t00f00b00g00c00i00r00m00hS00hZ00p00k00z00j00n00ELh0v0a00s00u0y0de</v>
      </c>
      <c r="L1173" s="28" t="str">
        <f ca="1">ДАННЫЕ!$I1173&amp;"VN"&amp;IF(ДАННЫЕ!AW1173&gt;0,11,10)&amp;"CD"&amp;IF(ДАННЫЕ!BF1173&gt;500,16,IF(ДАННЫЕ!BF1173&gt;350,15,IF(ДАННЫЕ!BF1173&gt;=200,14,IF(ДАННЫЕ!BF1173&gt;=100,13,IF(ДАННЫЕ!BF1173&gt;=50,12,IF(ДАННЫЕ!BF1173&gt;0,11,10))))))&amp;"AR"&amp;IF(ДАННЫЕ!BX1173&gt;0,1,0)&amp;"GD"&amp;B1173&amp;"VV"&amp;IF(E1173&gt;=5,IF(E1173&lt;18,1,0),0)</f>
        <v>VN10CD10AR0GD0VV0</v>
      </c>
      <c r="M1173" s="28" t="str">
        <f>ДАННЫЕ!$I1173&amp;"b"&amp;ДАННЫЕ!$BI1173&amp;"r"&amp;ДАННЫЕ!$BJ1173&amp;"CD"&amp;IF(ДАННЫЕ!BF1173&gt;0,IF(ДАННЫЕ!BF1173&lt;200,1,IF(ДАННЫЕ!BF1173&lt;350,2,3)),0)&amp;"h"&amp;IF(ДАННЫЕ!$BK1173+ДАННЫЕ!$BL1173+ДАННЫЕ!$BM1173&gt;0,1,0)&amp;"x"&amp;ДАННЫЕ!$BK1173&amp;"y"&amp;ДАННЫЕ!$BL1173&amp;"z"&amp;ДАННЫЕ!$BM1173&amp;"c"&amp;IF(ДАННЫЕ!$BK1173+ДАННЫЕ!$BL1173+ДАННЫЕ!$BM1173=3,1,0)&amp;"a"&amp;IF(ДАННЫЕ!$BQ1173+ДАННЫЕ!$BR1173&gt;0,1,0)&amp;"d"&amp;ДАННЫЕ!$BQ1173&amp;"v"&amp;ДАННЫЕ!$BR1173&amp;"p"&amp;ДАННЫЕ!$BS1173&amp;"n"&amp;ДАННЫЕ!$BU1173&amp;"t"&amp;ДАННЫЕ!$BV1173&amp;"o"&amp;ДАННЫЕ!$BT1173&amp;"l"&amp;IF(ДАННЫЕ!$BN1173&gt;0,1,0)&amp;ДАННЫЕ!$BN1173&amp;"g"&amp;ДАННЫЕ!$BO1173&amp;"s"&amp;ДАННЫЕ!$BP1173&amp;"DZ"&amp;IF(ДАННЫЕ!B1173-ДАННЫЕ!G1173 &lt; 60,IF(ДАННЫЕ!B1173-ДАННЫЕ!G1173 &gt;= 0,1,0),0)&amp;"u"&amp;IF(ДАННЫЕ!$CJ1173&gt;0,1,0)</f>
        <v>brCD0h0xyzc0a0dvpntol0gsDZ1u0</v>
      </c>
      <c r="N1173" s="28" t="str">
        <f ca="1">ДАННЫЕ!$F1173&amp;ДАННЫЕ!$I1173&amp;"g"&amp;B1173&amp;"cf"&amp;D1173&amp;"a"&amp;IF(ДАННЫЕ!$BX1173&gt;0,1,0)&amp;IF(ДАННЫЕ!$BF1173&gt;500,1,IF(ДАННЫЕ!$BF1173&gt;350,2,IF(ДАННЫЕ!$BF1173&gt;=200,3,IF(ДАННЫЕ!$BF1173&gt;=100,4,IF(ДАННЫЕ!$BF1173&gt;=50,5,IF(ДАННЫЕ!$BF1173&lt;50,6,0))))))&amp;"AR"&amp;IF(DATEDIF(ДАННЫЕ!$BX1173,ДАННЫЕ!$F$1,"y")&gt;1,1,0)&amp;"VG"&amp;IF(ДАННЫЕ!$BH1173="0",1,0)&amp;"o"&amp;IF(T1173+ДАННЫЕ!$AF1173+ДАННЫЕ!$AG1173+ДАННЫЕ!$AH1173+ДАННЫЕ!$AI1173+ДАННЫЕ!$AJ1173+ДАННЫЕ!$AP1173+ДАННЫЕ!$AQ1173+ДАННЫЕ!$AR1173+ДАННЫЕ!$AU1173+ДАННЫЕ!$AW1173+ДАННЫЕ!$AS1173+ДАННЫЕ!$AT1173&gt;0,1,0)&amp;"x"&amp;ДАННЫЕ!$AG1173&amp;"p"&amp;IF(ДАННЫЕ!$BY1173&gt;0,1,0)&amp;"v"&amp;IF(ДАННЫЕ!$BZ1173&gt;0,1,0)&amp;"n"&amp;ДАННЫЕ!$CA1173&amp;"t"&amp;ДАННЫЕ!$AY1173&amp;"k"&amp;ДАННЫЕ!$CB1173&amp;"q"&amp;ДАННЫЕ!$CC1173&amp;"w"&amp;ДАННЫЕ!$CD1173&amp;"e"&amp;ДАННЫЕ!$CE1173&amp;"m"&amp;ДАННЫЕ!$CF1173&amp;"c"&amp;ДАННЫЕ!$CG1173&amp;"z"&amp;ДАННЫЕ!$CH1173&amp;"d"&amp;IF(H1173=4,1,0)&amp;"s"&amp;IF(ДАННЫЕ!$J1173=1,0,1)&amp;"u"&amp;IF(ДАННЫЕ!$CJ1173&gt;0,1,0)</f>
        <v>g0cf0a06AR1VG0o0xp0v0ntkqwemczd0s1u0</v>
      </c>
      <c r="O1173" s="28" t="str">
        <f>ДАННЫЕ!$I1173&amp;"g"&amp;B1173&amp;A1173&amp;"f"&amp;P1173&amp;"c"&amp;IF(ДАННЫЕ!$U1173&gt;0,1,0)&amp;"s"&amp;IF(ДАННЫЕ!$Q1173&gt;0,IF(YEAR(ДАННЫЕ!$F$1)=YEAR(ДАННЫЕ!$Q1173),IF(MONTH(ДАННЫЕ!$F$1)=MONTH(ДАННЫЕ!$Q1173),111,11),1),0)&amp;"i"&amp;IF(ДАННЫЕ!$R1173+ДАННЫЕ!$S1173+ДАННЫЕ!$T1173=0,0,1)&amp;"h"&amp;IF(ДАННЫЕ!$P1173&gt;0,1,0)&amp;"p"&amp;IF(ДАННЫЕ!$CI1173&gt;0,IF(YEAR(ДАННЫЕ!$F$1)=YEAR(ДАННЫЕ!$CI1173),IF(MONTH(ДАННЫЕ!$F$1)=MONTH(ДАННЫЕ!$CI1173),111,11),1),0)&amp;"d"&amp;IF(ДАННЫЕ!$CJ1173&gt;0,IF(YEAR(ДАННЫЕ!$F$1)=YEAR(ДАННЫЕ!$CJ1173),IF(MONTH(ДАННЫЕ!$F$1)=MONTH(ДАННЫЕ!$CJ1173),111,11),1),0)&amp;"o"&amp;IF(ДАННЫЕ!$CK1173&gt;0,IF(MONTH(ДАННЫЕ!$F$1)=MONTH(ДАННЫЕ!$CK1173),111,11),0)&amp;"v"&amp;IF(ДАННЫЕ!$BE1173&gt;0,IF(MONTH(ДАННЫЕ!$F$1)=MONTH(ДАННЫЕ!$BE1173),111,11),0)</f>
        <v>g00f0c0s0i0h0p0d0o0v0</v>
      </c>
      <c r="P1173" s="15">
        <f t="shared" si="56"/>
        <v>0</v>
      </c>
      <c r="Q1173" s="15">
        <f>IF(ДАННЫЕ!$F$1&gt;ДАННЫЕ!$N1173,IF(YEAR(ДАННЫЕ!$F$1)=YEAR(ДАННЫЕ!M1173),1,0),0)</f>
        <v>0</v>
      </c>
      <c r="R1173" s="15">
        <f>IF(ДАННЫЕ!$F$1&gt;ДАННЫЕ!$N1173,IF(YEAR(ДАННЫЕ!$F$1)=YEAR(ДАННЫЕ!N1173),1,0),0)</f>
        <v>0</v>
      </c>
      <c r="S1173" s="15">
        <f>IF(ДАННЫЕ!$AA1173="2А",1,IF(ДАННЫЕ!$AA1173="2Б",2,IF(ДАННЫЕ!$AA1173="2В",3,IF(ДАННЫЕ!$AA1173=3,4,IF(ДАННЫЕ!$AA1173="4А",5,IF(ДАННЫЕ!$AA1173="4Б",6,IF(ДАННЫЕ!$AA1173="4В",7,IF(ДАННЫЕ!$AA1173=5,8,0))))))))</f>
        <v>0</v>
      </c>
      <c r="T1173" s="15">
        <f>IF(OR(ДАННЫЕ!$AC1173=2,ДАННЫЕ!$AD1173=2,ДАННЫЕ!$AE1173=2),2,IF(OR(ДАННЫЕ!$AC1173=1,ДАННЫЕ!$AD1173=1,ДАННЫЕ!$AE1173=1),1,0))</f>
        <v>0</v>
      </c>
    </row>
    <row r="1174" spans="1:20" x14ac:dyDescent="0.2">
      <c r="A1174" s="78">
        <f>IF(B1174&gt;0,IF(MONTH(ДАННЫЕ!$F$1)=MONTH(ДАННЫЕ!$B1174),1,0),0)</f>
        <v>0</v>
      </c>
      <c r="B1174" s="14">
        <f>IF(ДАННЫЕ!$B1174&gt;0,IF(YEAR(ДАННЫЕ!$F$1)=YEAR(ДАННЫЕ!$B1174),1,0),0)</f>
        <v>0</v>
      </c>
      <c r="C1174" s="14">
        <f>IF(ДАННЫЕ!$CM1174&gt;0,IF(YEAR(ДАННЫЕ!$F$1)=YEAR(ДАННЫЕ!$CM1174),1,0),0)</f>
        <v>0</v>
      </c>
      <c r="D1174" s="14">
        <f>IF(ДАННЫЕ!$CJ1174&gt;0,IF(ДАННЫЕ!$CL1174&gt;ДАННЫЕ!$F$1,1,IF(ДАННЫЕ!$CL1174&gt;0,0,1)),0)</f>
        <v>0</v>
      </c>
      <c r="E1174" s="43" t="str">
        <f ca="1">IF(ДАННЫЕ!$F$1&gt;0,IF(ДАННЫЕ!$G1174&gt;0,DATEDIF(ДАННЫЕ!$G1174,ДАННЫЕ!$F$1,"y"),""),IF(ДАННЫЕ!$G1174&gt;0,DATEDIF(ДАННЫЕ!$G1174,TODAY(),"y"),""))</f>
        <v/>
      </c>
      <c r="F1174" s="43" t="str">
        <f xml:space="preserve"> IF(ДАННЫЕ!$F1174="М",IF(E1174&gt;=18,IF(E1174&lt;60,1,""),""),"")&amp;IF(ДАННЫЕ!$F1174="Ж",IF(E1174&gt;=18,IF(E1174&lt;55,1,""),""),"")</f>
        <v/>
      </c>
      <c r="G1174" s="43" t="str">
        <f xml:space="preserve"> IF(ДАННЫЕ!$F1174="М",IF(E1174&gt;=60,2,""),"")&amp;IF(ДАННЫЕ!$F1174="Ж",IF(E1174&gt;=55,2,""),"")</f>
        <v/>
      </c>
      <c r="H1174" s="43" t="str">
        <f t="shared" ca="1" si="54"/>
        <v/>
      </c>
      <c r="I1174" s="43" t="str">
        <f t="shared" ca="1" si="55"/>
        <v>03</v>
      </c>
      <c r="J1174" s="28" t="str">
        <f ca="1">ДАННЫЕ!$F1174&amp;H1174&amp;I1174&amp;ДАННЫЕ!$I1174&amp;"m"&amp;IF(ДАННЫЕ!$I1174&gt;0,IF(ДАННЫЕ!$J1174&gt;0,0,1),"")&amp;"f"&amp;IF(ДАННЫЕ!$R1174&gt;0,IF(YEAR(ДАННЫЕ!$F$1)=YEAR(ДАННЫЕ!$R1174),1,0),0)&amp;"z"&amp;ДАННЫЕ!$R1174&amp;"p"&amp;ДАННЫЕ!$S1174&amp;"i"&amp;ДАННЫЕ!$T1174&amp;"h"&amp;ДАННЫЕ!$K1174&amp;"be"&amp;ДАННЫЕ!$BI1174&amp;"CD"&amp;IF(ДАННЫЕ!BF1174&gt;500,4,IF(ДАННЫЕ!BF1174&gt;350,3,IF(ДАННЫЕ!BF1174&gt;200,2,IF(ДАННЫЕ!BF1174&gt;0,1,0))))&amp;"g"&amp;B1174&amp;"d"&amp;H1174&amp;"l"&amp;ДАННЫЕ!AT1174&amp;"a"&amp;ДАННЫЕ!$V1174&amp;"v"&amp;R1174&amp;"k"&amp;ДАННЫЕ!$U1174&amp;"s"&amp;ДАННЫЕ!$Y1174&amp;"t"&amp;ДАННЫЕ!$X1174&amp;"b"&amp;IF(ДАННЫЕ!$Q1174&gt;1,1,0)&amp;"PP"&amp;ДАННЫЕ!Z1174&amp;"c"&amp;S1174&amp;"x"&amp;IF(ДАННЫЕ!$BY1174&gt;0,IF(YEAR(ДАННЫЕ!$F$1)=YEAR(ДАННЫЕ!$BY1174),1,0),0)&amp;"n"&amp;IF(ДАННЫЕ!$BZ1174&gt;0,IF(YEAR(ДАННЫЕ!$F$1)=YEAR(ДАННЫЕ!$BZ1174),1,0),0)&amp;"u"&amp;D1174&amp;"z"&amp;IF(ДАННЫЕ!$CL1174&gt;0,IF(YEAR(ДАННЫЕ!$F$1)&gt;YEAR(ДАННЫЕ!$CL1174),11,12),0)</f>
        <v>03mf0zpihbeCD0g0dlav0kstb0PPc0x0n0u0z0</v>
      </c>
      <c r="K1174" s="28" t="str">
        <f ca="1">ДАННЫЕ!$I1174&amp;"x"&amp;B1174&amp;"w"&amp;IF(T1174+ДАННЫЕ!AD1174+ДАННЫЕ!AE1174+ДАННЫЕ!AF1174+ДАННЫЕ!AG1174+ДАННЫЕ!AH1174+ДАННЫЕ!$AL1174+ДАННЫЕ!AI1174+ДАННЫЕ!AJ1174+ДАННЫЕ!AK1174+ДАННЫЕ!AP1174+ДАННЫЕ!AQ1174+ДАННЫЕ!AR1174+ДАННЫЕ!$AM1174+ДАННЫЕ!$AN1174+ДАННЫЕ!AS1174+ДАННЫЕ!AT1174&gt;0,1,0)&amp;IF(OR(T1174=2,ДАННЫЕ!AD1174=2,ДАННЫЕ!AE1174=2,ДАННЫЕ!AF1174=2,ДАННЫЕ!AG1174=2,ДАННЫЕ!AH1174=2,ДАННЫЕ!$AL1174=2,ДАННЫЕ!AI1174=2,ДАННЫЕ!AJ1174=2,ДАННЫЕ!AK1174=2,ДАННЫЕ!AP1174=2,ДАННЫЕ!AQ1174=2,ДАННЫЕ!AR1174=2,ДАННЫЕ!$AM1174=2,ДАННЫЕ!$AN1174=2,ДАННЫЕ!AS1174=2,ДАННЫЕ!AT1174=2),2,0)&amp;"t"&amp;IF(T1174&gt;0,"1"&amp;T1174,"00")&amp;"f"&amp;IF(ДАННЫЕ!$AC1174,"1"&amp;ДАННЫЕ!$AC1174,"00")&amp;"b"&amp;IF(ДАННЫЕ!$AD1174,"1"&amp;ДАННЫЕ!$AD1174,"00")&amp;"g"&amp;IF(ДАННЫЕ!$AF1174,"1"&amp;ДАННЫЕ!$AF1174,"00")&amp;"c"&amp;IF(ДАННЫЕ!$AG1174,"1"&amp;ДАННЫЕ!$AG1174,"00")&amp;"i"&amp;IF(ДАННЫЕ!$AH1174,"1"&amp;ДАННЫЕ!$AH1174,"00")&amp;"r"&amp;IF(ДАННЫЕ!$AL1174,"1"&amp;ДАННЫЕ!$AL1174,"00")&amp;"m"&amp;IF(ДАННЫЕ!$AI1174,"1"&amp;ДАННЫЕ!$AI1174,"00")&amp;"hS"&amp;IF(ДАННЫЕ!$AJ1174,"1"&amp;ДАННЫЕ!$AJ1174,"00")&amp;"hZ"&amp;IF(ДАННЫЕ!$AK1174,"1"&amp;ДАННЫЕ!$AK1174,"00")&amp;"p"&amp;IF(ДАННЫЕ!$AP1174,"1"&amp;ДАННЫЕ!$AP1174,"00")&amp;"k"&amp;IF(ДАННЫЕ!$AQ1174,"1"&amp;ДАННЫЕ!$AQ1174,"00")&amp;"z"&amp;IF(ДАННЫЕ!$AR1174,"1"&amp;ДАННЫЕ!$AR1174,"00")&amp;"j"&amp;IF(ДАННЫЕ!$AM1174,"1"&amp;ДАННЫЕ!$AM1174,"00")&amp;"n"&amp;IF(ДАННЫЕ!$AN1174,"1"&amp;ДАННЫЕ!$AN1174,"00")&amp;"E"&amp;ДАННЫЕ!BI1174&amp;"L"&amp;ДАННЫЕ!AO1174&amp;"h"&amp;IF(ДАННЫЕ!$AU1174&gt;0,1,0)&amp;"v"&amp;IF(ДАННЫЕ!$AW1174&gt;0,1,0)&amp;"a"&amp;IF(ДАННЫЕ!$AS1174,"1"&amp;ДАННЫЕ!$AS1174,"00")&amp;"s"&amp;IF(ДАННЫЕ!$AT1174,"1"&amp;ДАННЫЕ!$AT1174,"00")&amp;"u"&amp;IF(ДАННЫЕ!$CJ1174&gt;0,1,0)&amp;"y"&amp;B1174&amp;"d"&amp;H1174&amp;"e"&amp;F1174&amp;G1174</f>
        <v>x0w00t00f00b00g00c00i00r00m00hS00hZ00p00k00z00j00n00ELh0v0a00s00u0y0de</v>
      </c>
      <c r="L1174" s="28" t="str">
        <f ca="1">ДАННЫЕ!$I1174&amp;"VN"&amp;IF(ДАННЫЕ!AW1174&gt;0,11,10)&amp;"CD"&amp;IF(ДАННЫЕ!BF1174&gt;500,16,IF(ДАННЫЕ!BF1174&gt;350,15,IF(ДАННЫЕ!BF1174&gt;=200,14,IF(ДАННЫЕ!BF1174&gt;=100,13,IF(ДАННЫЕ!BF1174&gt;=50,12,IF(ДАННЫЕ!BF1174&gt;0,11,10))))))&amp;"AR"&amp;IF(ДАННЫЕ!BX1174&gt;0,1,0)&amp;"GD"&amp;B1174&amp;"VV"&amp;IF(E1174&gt;=5,IF(E1174&lt;18,1,0),0)</f>
        <v>VN10CD10AR0GD0VV0</v>
      </c>
      <c r="M1174" s="28" t="str">
        <f>ДАННЫЕ!$I1174&amp;"b"&amp;ДАННЫЕ!$BI1174&amp;"r"&amp;ДАННЫЕ!$BJ1174&amp;"CD"&amp;IF(ДАННЫЕ!BF1174&gt;0,IF(ДАННЫЕ!BF1174&lt;200,1,IF(ДАННЫЕ!BF1174&lt;350,2,3)),0)&amp;"h"&amp;IF(ДАННЫЕ!$BK1174+ДАННЫЕ!$BL1174+ДАННЫЕ!$BM1174&gt;0,1,0)&amp;"x"&amp;ДАННЫЕ!$BK1174&amp;"y"&amp;ДАННЫЕ!$BL1174&amp;"z"&amp;ДАННЫЕ!$BM1174&amp;"c"&amp;IF(ДАННЫЕ!$BK1174+ДАННЫЕ!$BL1174+ДАННЫЕ!$BM1174=3,1,0)&amp;"a"&amp;IF(ДАННЫЕ!$BQ1174+ДАННЫЕ!$BR1174&gt;0,1,0)&amp;"d"&amp;ДАННЫЕ!$BQ1174&amp;"v"&amp;ДАННЫЕ!$BR1174&amp;"p"&amp;ДАННЫЕ!$BS1174&amp;"n"&amp;ДАННЫЕ!$BU1174&amp;"t"&amp;ДАННЫЕ!$BV1174&amp;"o"&amp;ДАННЫЕ!$BT1174&amp;"l"&amp;IF(ДАННЫЕ!$BN1174&gt;0,1,0)&amp;ДАННЫЕ!$BN1174&amp;"g"&amp;ДАННЫЕ!$BO1174&amp;"s"&amp;ДАННЫЕ!$BP1174&amp;"DZ"&amp;IF(ДАННЫЕ!B1174-ДАННЫЕ!G1174 &lt; 60,IF(ДАННЫЕ!B1174-ДАННЫЕ!G1174 &gt;= 0,1,0),0)&amp;"u"&amp;IF(ДАННЫЕ!$CJ1174&gt;0,1,0)</f>
        <v>brCD0h0xyzc0a0dvpntol0gsDZ1u0</v>
      </c>
      <c r="N1174" s="28" t="str">
        <f ca="1">ДАННЫЕ!$F1174&amp;ДАННЫЕ!$I1174&amp;"g"&amp;B1174&amp;"cf"&amp;D1174&amp;"a"&amp;IF(ДАННЫЕ!$BX1174&gt;0,1,0)&amp;IF(ДАННЫЕ!$BF1174&gt;500,1,IF(ДАННЫЕ!$BF1174&gt;350,2,IF(ДАННЫЕ!$BF1174&gt;=200,3,IF(ДАННЫЕ!$BF1174&gt;=100,4,IF(ДАННЫЕ!$BF1174&gt;=50,5,IF(ДАННЫЕ!$BF1174&lt;50,6,0))))))&amp;"AR"&amp;IF(DATEDIF(ДАННЫЕ!$BX1174,ДАННЫЕ!$F$1,"y")&gt;1,1,0)&amp;"VG"&amp;IF(ДАННЫЕ!$BH1174="0",1,0)&amp;"o"&amp;IF(T1174+ДАННЫЕ!$AF1174+ДАННЫЕ!$AG1174+ДАННЫЕ!$AH1174+ДАННЫЕ!$AI1174+ДАННЫЕ!$AJ1174+ДАННЫЕ!$AP1174+ДАННЫЕ!$AQ1174+ДАННЫЕ!$AR1174+ДАННЫЕ!$AU1174+ДАННЫЕ!$AW1174+ДАННЫЕ!$AS1174+ДАННЫЕ!$AT1174&gt;0,1,0)&amp;"x"&amp;ДАННЫЕ!$AG1174&amp;"p"&amp;IF(ДАННЫЕ!$BY1174&gt;0,1,0)&amp;"v"&amp;IF(ДАННЫЕ!$BZ1174&gt;0,1,0)&amp;"n"&amp;ДАННЫЕ!$CA1174&amp;"t"&amp;ДАННЫЕ!$AY1174&amp;"k"&amp;ДАННЫЕ!$CB1174&amp;"q"&amp;ДАННЫЕ!$CC1174&amp;"w"&amp;ДАННЫЕ!$CD1174&amp;"e"&amp;ДАННЫЕ!$CE1174&amp;"m"&amp;ДАННЫЕ!$CF1174&amp;"c"&amp;ДАННЫЕ!$CG1174&amp;"z"&amp;ДАННЫЕ!$CH1174&amp;"d"&amp;IF(H1174=4,1,0)&amp;"s"&amp;IF(ДАННЫЕ!$J1174=1,0,1)&amp;"u"&amp;IF(ДАННЫЕ!$CJ1174&gt;0,1,0)</f>
        <v>g0cf0a06AR1VG0o0xp0v0ntkqwemczd0s1u0</v>
      </c>
      <c r="O1174" s="28" t="str">
        <f>ДАННЫЕ!$I1174&amp;"g"&amp;B1174&amp;A1174&amp;"f"&amp;P1174&amp;"c"&amp;IF(ДАННЫЕ!$U1174&gt;0,1,0)&amp;"s"&amp;IF(ДАННЫЕ!$Q1174&gt;0,IF(YEAR(ДАННЫЕ!$F$1)=YEAR(ДАННЫЕ!$Q1174),IF(MONTH(ДАННЫЕ!$F$1)=MONTH(ДАННЫЕ!$Q1174),111,11),1),0)&amp;"i"&amp;IF(ДАННЫЕ!$R1174+ДАННЫЕ!$S1174+ДАННЫЕ!$T1174=0,0,1)&amp;"h"&amp;IF(ДАННЫЕ!$P1174&gt;0,1,0)&amp;"p"&amp;IF(ДАННЫЕ!$CI1174&gt;0,IF(YEAR(ДАННЫЕ!$F$1)=YEAR(ДАННЫЕ!$CI1174),IF(MONTH(ДАННЫЕ!$F$1)=MONTH(ДАННЫЕ!$CI1174),111,11),1),0)&amp;"d"&amp;IF(ДАННЫЕ!$CJ1174&gt;0,IF(YEAR(ДАННЫЕ!$F$1)=YEAR(ДАННЫЕ!$CJ1174),IF(MONTH(ДАННЫЕ!$F$1)=MONTH(ДАННЫЕ!$CJ1174),111,11),1),0)&amp;"o"&amp;IF(ДАННЫЕ!$CK1174&gt;0,IF(MONTH(ДАННЫЕ!$F$1)=MONTH(ДАННЫЕ!$CK1174),111,11),0)&amp;"v"&amp;IF(ДАННЫЕ!$BE1174&gt;0,IF(MONTH(ДАННЫЕ!$F$1)=MONTH(ДАННЫЕ!$BE1174),111,11),0)</f>
        <v>g00f0c0s0i0h0p0d0o0v0</v>
      </c>
      <c r="P1174" s="15">
        <f t="shared" si="56"/>
        <v>0</v>
      </c>
      <c r="Q1174" s="15">
        <f>IF(ДАННЫЕ!$F$1&gt;ДАННЫЕ!$N1174,IF(YEAR(ДАННЫЕ!$F$1)=YEAR(ДАННЫЕ!M1174),1,0),0)</f>
        <v>0</v>
      </c>
      <c r="R1174" s="15">
        <f>IF(ДАННЫЕ!$F$1&gt;ДАННЫЕ!$N1174,IF(YEAR(ДАННЫЕ!$F$1)=YEAR(ДАННЫЕ!N1174),1,0),0)</f>
        <v>0</v>
      </c>
      <c r="S1174" s="15">
        <f>IF(ДАННЫЕ!$AA1174="2А",1,IF(ДАННЫЕ!$AA1174="2Б",2,IF(ДАННЫЕ!$AA1174="2В",3,IF(ДАННЫЕ!$AA1174=3,4,IF(ДАННЫЕ!$AA1174="4А",5,IF(ДАННЫЕ!$AA1174="4Б",6,IF(ДАННЫЕ!$AA1174="4В",7,IF(ДАННЫЕ!$AA1174=5,8,0))))))))</f>
        <v>0</v>
      </c>
      <c r="T1174" s="15">
        <f>IF(OR(ДАННЫЕ!$AC1174=2,ДАННЫЕ!$AD1174=2,ДАННЫЕ!$AE1174=2),2,IF(OR(ДАННЫЕ!$AC1174=1,ДАННЫЕ!$AD1174=1,ДАННЫЕ!$AE1174=1),1,0))</f>
        <v>0</v>
      </c>
    </row>
    <row r="1175" spans="1:20" x14ac:dyDescent="0.2">
      <c r="A1175" s="78">
        <f>IF(B1175&gt;0,IF(MONTH(ДАННЫЕ!$F$1)=MONTH(ДАННЫЕ!$B1175),1,0),0)</f>
        <v>0</v>
      </c>
      <c r="B1175" s="14">
        <f>IF(ДАННЫЕ!$B1175&gt;0,IF(YEAR(ДАННЫЕ!$F$1)=YEAR(ДАННЫЕ!$B1175),1,0),0)</f>
        <v>0</v>
      </c>
      <c r="C1175" s="14">
        <f>IF(ДАННЫЕ!$CM1175&gt;0,IF(YEAR(ДАННЫЕ!$F$1)=YEAR(ДАННЫЕ!$CM1175),1,0),0)</f>
        <v>0</v>
      </c>
      <c r="D1175" s="14">
        <f>IF(ДАННЫЕ!$CJ1175&gt;0,IF(ДАННЫЕ!$CL1175&gt;ДАННЫЕ!$F$1,1,IF(ДАННЫЕ!$CL1175&gt;0,0,1)),0)</f>
        <v>0</v>
      </c>
      <c r="E1175" s="43" t="str">
        <f ca="1">IF(ДАННЫЕ!$F$1&gt;0,IF(ДАННЫЕ!$G1175&gt;0,DATEDIF(ДАННЫЕ!$G1175,ДАННЫЕ!$F$1,"y"),""),IF(ДАННЫЕ!$G1175&gt;0,DATEDIF(ДАННЫЕ!$G1175,TODAY(),"y"),""))</f>
        <v/>
      </c>
      <c r="F1175" s="43" t="str">
        <f xml:space="preserve"> IF(ДАННЫЕ!$F1175="М",IF(E1175&gt;=18,IF(E1175&lt;60,1,""),""),"")&amp;IF(ДАННЫЕ!$F1175="Ж",IF(E1175&gt;=18,IF(E1175&lt;55,1,""),""),"")</f>
        <v/>
      </c>
      <c r="G1175" s="43" t="str">
        <f xml:space="preserve"> IF(ДАННЫЕ!$F1175="М",IF(E1175&gt;=60,2,""),"")&amp;IF(ДАННЫЕ!$F1175="Ж",IF(E1175&gt;=55,2,""),"")</f>
        <v/>
      </c>
      <c r="H1175" s="43" t="str">
        <f t="shared" ca="1" si="54"/>
        <v/>
      </c>
      <c r="I1175" s="43" t="str">
        <f t="shared" ca="1" si="55"/>
        <v>03</v>
      </c>
      <c r="J1175" s="28" t="str">
        <f ca="1">ДАННЫЕ!$F1175&amp;H1175&amp;I1175&amp;ДАННЫЕ!$I1175&amp;"m"&amp;IF(ДАННЫЕ!$I1175&gt;0,IF(ДАННЫЕ!$J1175&gt;0,0,1),"")&amp;"f"&amp;IF(ДАННЫЕ!$R1175&gt;0,IF(YEAR(ДАННЫЕ!$F$1)=YEAR(ДАННЫЕ!$R1175),1,0),0)&amp;"z"&amp;ДАННЫЕ!$R1175&amp;"p"&amp;ДАННЫЕ!$S1175&amp;"i"&amp;ДАННЫЕ!$T1175&amp;"h"&amp;ДАННЫЕ!$K1175&amp;"be"&amp;ДАННЫЕ!$BI1175&amp;"CD"&amp;IF(ДАННЫЕ!BF1175&gt;500,4,IF(ДАННЫЕ!BF1175&gt;350,3,IF(ДАННЫЕ!BF1175&gt;200,2,IF(ДАННЫЕ!BF1175&gt;0,1,0))))&amp;"g"&amp;B1175&amp;"d"&amp;H1175&amp;"l"&amp;ДАННЫЕ!AT1175&amp;"a"&amp;ДАННЫЕ!$V1175&amp;"v"&amp;R1175&amp;"k"&amp;ДАННЫЕ!$U1175&amp;"s"&amp;ДАННЫЕ!$Y1175&amp;"t"&amp;ДАННЫЕ!$X1175&amp;"b"&amp;IF(ДАННЫЕ!$Q1175&gt;1,1,0)&amp;"PP"&amp;ДАННЫЕ!Z1175&amp;"c"&amp;S1175&amp;"x"&amp;IF(ДАННЫЕ!$BY1175&gt;0,IF(YEAR(ДАННЫЕ!$F$1)=YEAR(ДАННЫЕ!$BY1175),1,0),0)&amp;"n"&amp;IF(ДАННЫЕ!$BZ1175&gt;0,IF(YEAR(ДАННЫЕ!$F$1)=YEAR(ДАННЫЕ!$BZ1175),1,0),0)&amp;"u"&amp;D1175&amp;"z"&amp;IF(ДАННЫЕ!$CL1175&gt;0,IF(YEAR(ДАННЫЕ!$F$1)&gt;YEAR(ДАННЫЕ!$CL1175),11,12),0)</f>
        <v>03mf0zpihbeCD0g0dlav0kstb0PPc0x0n0u0z0</v>
      </c>
      <c r="K1175" s="28" t="str">
        <f ca="1">ДАННЫЕ!$I1175&amp;"x"&amp;B1175&amp;"w"&amp;IF(T1175+ДАННЫЕ!AD1175+ДАННЫЕ!AE1175+ДАННЫЕ!AF1175+ДАННЫЕ!AG1175+ДАННЫЕ!AH1175+ДАННЫЕ!$AL1175+ДАННЫЕ!AI1175+ДАННЫЕ!AJ1175+ДАННЫЕ!AK1175+ДАННЫЕ!AP1175+ДАННЫЕ!AQ1175+ДАННЫЕ!AR1175+ДАННЫЕ!$AM1175+ДАННЫЕ!$AN1175+ДАННЫЕ!AS1175+ДАННЫЕ!AT1175&gt;0,1,0)&amp;IF(OR(T1175=2,ДАННЫЕ!AD1175=2,ДАННЫЕ!AE1175=2,ДАННЫЕ!AF1175=2,ДАННЫЕ!AG1175=2,ДАННЫЕ!AH1175=2,ДАННЫЕ!$AL1175=2,ДАННЫЕ!AI1175=2,ДАННЫЕ!AJ1175=2,ДАННЫЕ!AK1175=2,ДАННЫЕ!AP1175=2,ДАННЫЕ!AQ1175=2,ДАННЫЕ!AR1175=2,ДАННЫЕ!$AM1175=2,ДАННЫЕ!$AN1175=2,ДАННЫЕ!AS1175=2,ДАННЫЕ!AT1175=2),2,0)&amp;"t"&amp;IF(T1175&gt;0,"1"&amp;T1175,"00")&amp;"f"&amp;IF(ДАННЫЕ!$AC1175,"1"&amp;ДАННЫЕ!$AC1175,"00")&amp;"b"&amp;IF(ДАННЫЕ!$AD1175,"1"&amp;ДАННЫЕ!$AD1175,"00")&amp;"g"&amp;IF(ДАННЫЕ!$AF1175,"1"&amp;ДАННЫЕ!$AF1175,"00")&amp;"c"&amp;IF(ДАННЫЕ!$AG1175,"1"&amp;ДАННЫЕ!$AG1175,"00")&amp;"i"&amp;IF(ДАННЫЕ!$AH1175,"1"&amp;ДАННЫЕ!$AH1175,"00")&amp;"r"&amp;IF(ДАННЫЕ!$AL1175,"1"&amp;ДАННЫЕ!$AL1175,"00")&amp;"m"&amp;IF(ДАННЫЕ!$AI1175,"1"&amp;ДАННЫЕ!$AI1175,"00")&amp;"hS"&amp;IF(ДАННЫЕ!$AJ1175,"1"&amp;ДАННЫЕ!$AJ1175,"00")&amp;"hZ"&amp;IF(ДАННЫЕ!$AK1175,"1"&amp;ДАННЫЕ!$AK1175,"00")&amp;"p"&amp;IF(ДАННЫЕ!$AP1175,"1"&amp;ДАННЫЕ!$AP1175,"00")&amp;"k"&amp;IF(ДАННЫЕ!$AQ1175,"1"&amp;ДАННЫЕ!$AQ1175,"00")&amp;"z"&amp;IF(ДАННЫЕ!$AR1175,"1"&amp;ДАННЫЕ!$AR1175,"00")&amp;"j"&amp;IF(ДАННЫЕ!$AM1175,"1"&amp;ДАННЫЕ!$AM1175,"00")&amp;"n"&amp;IF(ДАННЫЕ!$AN1175,"1"&amp;ДАННЫЕ!$AN1175,"00")&amp;"E"&amp;ДАННЫЕ!BI1175&amp;"L"&amp;ДАННЫЕ!AO1175&amp;"h"&amp;IF(ДАННЫЕ!$AU1175&gt;0,1,0)&amp;"v"&amp;IF(ДАННЫЕ!$AW1175&gt;0,1,0)&amp;"a"&amp;IF(ДАННЫЕ!$AS1175,"1"&amp;ДАННЫЕ!$AS1175,"00")&amp;"s"&amp;IF(ДАННЫЕ!$AT1175,"1"&amp;ДАННЫЕ!$AT1175,"00")&amp;"u"&amp;IF(ДАННЫЕ!$CJ1175&gt;0,1,0)&amp;"y"&amp;B1175&amp;"d"&amp;H1175&amp;"e"&amp;F1175&amp;G1175</f>
        <v>x0w00t00f00b00g00c00i00r00m00hS00hZ00p00k00z00j00n00ELh0v0a00s00u0y0de</v>
      </c>
      <c r="L1175" s="28" t="str">
        <f ca="1">ДАННЫЕ!$I1175&amp;"VN"&amp;IF(ДАННЫЕ!AW1175&gt;0,11,10)&amp;"CD"&amp;IF(ДАННЫЕ!BF1175&gt;500,16,IF(ДАННЫЕ!BF1175&gt;350,15,IF(ДАННЫЕ!BF1175&gt;=200,14,IF(ДАННЫЕ!BF1175&gt;=100,13,IF(ДАННЫЕ!BF1175&gt;=50,12,IF(ДАННЫЕ!BF1175&gt;0,11,10))))))&amp;"AR"&amp;IF(ДАННЫЕ!BX1175&gt;0,1,0)&amp;"GD"&amp;B1175&amp;"VV"&amp;IF(E1175&gt;=5,IF(E1175&lt;18,1,0),0)</f>
        <v>VN10CD10AR0GD0VV0</v>
      </c>
      <c r="M1175" s="28" t="str">
        <f>ДАННЫЕ!$I1175&amp;"b"&amp;ДАННЫЕ!$BI1175&amp;"r"&amp;ДАННЫЕ!$BJ1175&amp;"CD"&amp;IF(ДАННЫЕ!BF1175&gt;0,IF(ДАННЫЕ!BF1175&lt;200,1,IF(ДАННЫЕ!BF1175&lt;350,2,3)),0)&amp;"h"&amp;IF(ДАННЫЕ!$BK1175+ДАННЫЕ!$BL1175+ДАННЫЕ!$BM1175&gt;0,1,0)&amp;"x"&amp;ДАННЫЕ!$BK1175&amp;"y"&amp;ДАННЫЕ!$BL1175&amp;"z"&amp;ДАННЫЕ!$BM1175&amp;"c"&amp;IF(ДАННЫЕ!$BK1175+ДАННЫЕ!$BL1175+ДАННЫЕ!$BM1175=3,1,0)&amp;"a"&amp;IF(ДАННЫЕ!$BQ1175+ДАННЫЕ!$BR1175&gt;0,1,0)&amp;"d"&amp;ДАННЫЕ!$BQ1175&amp;"v"&amp;ДАННЫЕ!$BR1175&amp;"p"&amp;ДАННЫЕ!$BS1175&amp;"n"&amp;ДАННЫЕ!$BU1175&amp;"t"&amp;ДАННЫЕ!$BV1175&amp;"o"&amp;ДАННЫЕ!$BT1175&amp;"l"&amp;IF(ДАННЫЕ!$BN1175&gt;0,1,0)&amp;ДАННЫЕ!$BN1175&amp;"g"&amp;ДАННЫЕ!$BO1175&amp;"s"&amp;ДАННЫЕ!$BP1175&amp;"DZ"&amp;IF(ДАННЫЕ!B1175-ДАННЫЕ!G1175 &lt; 60,IF(ДАННЫЕ!B1175-ДАННЫЕ!G1175 &gt;= 0,1,0),0)&amp;"u"&amp;IF(ДАННЫЕ!$CJ1175&gt;0,1,0)</f>
        <v>brCD0h0xyzc0a0dvpntol0gsDZ1u0</v>
      </c>
      <c r="N1175" s="28" t="str">
        <f ca="1">ДАННЫЕ!$F1175&amp;ДАННЫЕ!$I1175&amp;"g"&amp;B1175&amp;"cf"&amp;D1175&amp;"a"&amp;IF(ДАННЫЕ!$BX1175&gt;0,1,0)&amp;IF(ДАННЫЕ!$BF1175&gt;500,1,IF(ДАННЫЕ!$BF1175&gt;350,2,IF(ДАННЫЕ!$BF1175&gt;=200,3,IF(ДАННЫЕ!$BF1175&gt;=100,4,IF(ДАННЫЕ!$BF1175&gt;=50,5,IF(ДАННЫЕ!$BF1175&lt;50,6,0))))))&amp;"AR"&amp;IF(DATEDIF(ДАННЫЕ!$BX1175,ДАННЫЕ!$F$1,"y")&gt;1,1,0)&amp;"VG"&amp;IF(ДАННЫЕ!$BH1175="0",1,0)&amp;"o"&amp;IF(T1175+ДАННЫЕ!$AF1175+ДАННЫЕ!$AG1175+ДАННЫЕ!$AH1175+ДАННЫЕ!$AI1175+ДАННЫЕ!$AJ1175+ДАННЫЕ!$AP1175+ДАННЫЕ!$AQ1175+ДАННЫЕ!$AR1175+ДАННЫЕ!$AU1175+ДАННЫЕ!$AW1175+ДАННЫЕ!$AS1175+ДАННЫЕ!$AT1175&gt;0,1,0)&amp;"x"&amp;ДАННЫЕ!$AG1175&amp;"p"&amp;IF(ДАННЫЕ!$BY1175&gt;0,1,0)&amp;"v"&amp;IF(ДАННЫЕ!$BZ1175&gt;0,1,0)&amp;"n"&amp;ДАННЫЕ!$CA1175&amp;"t"&amp;ДАННЫЕ!$AY1175&amp;"k"&amp;ДАННЫЕ!$CB1175&amp;"q"&amp;ДАННЫЕ!$CC1175&amp;"w"&amp;ДАННЫЕ!$CD1175&amp;"e"&amp;ДАННЫЕ!$CE1175&amp;"m"&amp;ДАННЫЕ!$CF1175&amp;"c"&amp;ДАННЫЕ!$CG1175&amp;"z"&amp;ДАННЫЕ!$CH1175&amp;"d"&amp;IF(H1175=4,1,0)&amp;"s"&amp;IF(ДАННЫЕ!$J1175=1,0,1)&amp;"u"&amp;IF(ДАННЫЕ!$CJ1175&gt;0,1,0)</f>
        <v>g0cf0a06AR1VG0o0xp0v0ntkqwemczd0s1u0</v>
      </c>
      <c r="O1175" s="28" t="str">
        <f>ДАННЫЕ!$I1175&amp;"g"&amp;B1175&amp;A1175&amp;"f"&amp;P1175&amp;"c"&amp;IF(ДАННЫЕ!$U1175&gt;0,1,0)&amp;"s"&amp;IF(ДАННЫЕ!$Q1175&gt;0,IF(YEAR(ДАННЫЕ!$F$1)=YEAR(ДАННЫЕ!$Q1175),IF(MONTH(ДАННЫЕ!$F$1)=MONTH(ДАННЫЕ!$Q1175),111,11),1),0)&amp;"i"&amp;IF(ДАННЫЕ!$R1175+ДАННЫЕ!$S1175+ДАННЫЕ!$T1175=0,0,1)&amp;"h"&amp;IF(ДАННЫЕ!$P1175&gt;0,1,0)&amp;"p"&amp;IF(ДАННЫЕ!$CI1175&gt;0,IF(YEAR(ДАННЫЕ!$F$1)=YEAR(ДАННЫЕ!$CI1175),IF(MONTH(ДАННЫЕ!$F$1)=MONTH(ДАННЫЕ!$CI1175),111,11),1),0)&amp;"d"&amp;IF(ДАННЫЕ!$CJ1175&gt;0,IF(YEAR(ДАННЫЕ!$F$1)=YEAR(ДАННЫЕ!$CJ1175),IF(MONTH(ДАННЫЕ!$F$1)=MONTH(ДАННЫЕ!$CJ1175),111,11),1),0)&amp;"o"&amp;IF(ДАННЫЕ!$CK1175&gt;0,IF(MONTH(ДАННЫЕ!$F$1)=MONTH(ДАННЫЕ!$CK1175),111,11),0)&amp;"v"&amp;IF(ДАННЫЕ!$BE1175&gt;0,IF(MONTH(ДАННЫЕ!$F$1)=MONTH(ДАННЫЕ!$BE1175),111,11),0)</f>
        <v>g00f0c0s0i0h0p0d0o0v0</v>
      </c>
      <c r="P1175" s="15">
        <f t="shared" si="56"/>
        <v>0</v>
      </c>
      <c r="Q1175" s="15">
        <f>IF(ДАННЫЕ!$F$1&gt;ДАННЫЕ!$N1175,IF(YEAR(ДАННЫЕ!$F$1)=YEAR(ДАННЫЕ!M1175),1,0),0)</f>
        <v>0</v>
      </c>
      <c r="R1175" s="15">
        <f>IF(ДАННЫЕ!$F$1&gt;ДАННЫЕ!$N1175,IF(YEAR(ДАННЫЕ!$F$1)=YEAR(ДАННЫЕ!N1175),1,0),0)</f>
        <v>0</v>
      </c>
      <c r="S1175" s="15">
        <f>IF(ДАННЫЕ!$AA1175="2А",1,IF(ДАННЫЕ!$AA1175="2Б",2,IF(ДАННЫЕ!$AA1175="2В",3,IF(ДАННЫЕ!$AA1175=3,4,IF(ДАННЫЕ!$AA1175="4А",5,IF(ДАННЫЕ!$AA1175="4Б",6,IF(ДАННЫЕ!$AA1175="4В",7,IF(ДАННЫЕ!$AA1175=5,8,0))))))))</f>
        <v>0</v>
      </c>
      <c r="T1175" s="15">
        <f>IF(OR(ДАННЫЕ!$AC1175=2,ДАННЫЕ!$AD1175=2,ДАННЫЕ!$AE1175=2),2,IF(OR(ДАННЫЕ!$AC1175=1,ДАННЫЕ!$AD1175=1,ДАННЫЕ!$AE1175=1),1,0))</f>
        <v>0</v>
      </c>
    </row>
    <row r="1176" spans="1:20" x14ac:dyDescent="0.2">
      <c r="A1176" s="78">
        <f>IF(B1176&gt;0,IF(MONTH(ДАННЫЕ!$F$1)=MONTH(ДАННЫЕ!$B1176),1,0),0)</f>
        <v>0</v>
      </c>
      <c r="B1176" s="14">
        <f>IF(ДАННЫЕ!$B1176&gt;0,IF(YEAR(ДАННЫЕ!$F$1)=YEAR(ДАННЫЕ!$B1176),1,0),0)</f>
        <v>0</v>
      </c>
      <c r="C1176" s="14">
        <f>IF(ДАННЫЕ!$CM1176&gt;0,IF(YEAR(ДАННЫЕ!$F$1)=YEAR(ДАННЫЕ!$CM1176),1,0),0)</f>
        <v>0</v>
      </c>
      <c r="D1176" s="14">
        <f>IF(ДАННЫЕ!$CJ1176&gt;0,IF(ДАННЫЕ!$CL1176&gt;ДАННЫЕ!$F$1,1,IF(ДАННЫЕ!$CL1176&gt;0,0,1)),0)</f>
        <v>0</v>
      </c>
      <c r="E1176" s="43" t="str">
        <f ca="1">IF(ДАННЫЕ!$F$1&gt;0,IF(ДАННЫЕ!$G1176&gt;0,DATEDIF(ДАННЫЕ!$G1176,ДАННЫЕ!$F$1,"y"),""),IF(ДАННЫЕ!$G1176&gt;0,DATEDIF(ДАННЫЕ!$G1176,TODAY(),"y"),""))</f>
        <v/>
      </c>
      <c r="F1176" s="43" t="str">
        <f xml:space="preserve"> IF(ДАННЫЕ!$F1176="М",IF(E1176&gt;=18,IF(E1176&lt;60,1,""),""),"")&amp;IF(ДАННЫЕ!$F1176="Ж",IF(E1176&gt;=18,IF(E1176&lt;55,1,""),""),"")</f>
        <v/>
      </c>
      <c r="G1176" s="43" t="str">
        <f xml:space="preserve"> IF(ДАННЫЕ!$F1176="М",IF(E1176&gt;=60,2,""),"")&amp;IF(ДАННЫЕ!$F1176="Ж",IF(E1176&gt;=55,2,""),"")</f>
        <v/>
      </c>
      <c r="H1176" s="43" t="str">
        <f t="shared" ca="1" si="54"/>
        <v/>
      </c>
      <c r="I1176" s="43" t="str">
        <f t="shared" ca="1" si="55"/>
        <v>03</v>
      </c>
      <c r="J1176" s="28" t="str">
        <f ca="1">ДАННЫЕ!$F1176&amp;H1176&amp;I1176&amp;ДАННЫЕ!$I1176&amp;"m"&amp;IF(ДАННЫЕ!$I1176&gt;0,IF(ДАННЫЕ!$J1176&gt;0,0,1),"")&amp;"f"&amp;IF(ДАННЫЕ!$R1176&gt;0,IF(YEAR(ДАННЫЕ!$F$1)=YEAR(ДАННЫЕ!$R1176),1,0),0)&amp;"z"&amp;ДАННЫЕ!$R1176&amp;"p"&amp;ДАННЫЕ!$S1176&amp;"i"&amp;ДАННЫЕ!$T1176&amp;"h"&amp;ДАННЫЕ!$K1176&amp;"be"&amp;ДАННЫЕ!$BI1176&amp;"CD"&amp;IF(ДАННЫЕ!BF1176&gt;500,4,IF(ДАННЫЕ!BF1176&gt;350,3,IF(ДАННЫЕ!BF1176&gt;200,2,IF(ДАННЫЕ!BF1176&gt;0,1,0))))&amp;"g"&amp;B1176&amp;"d"&amp;H1176&amp;"l"&amp;ДАННЫЕ!AT1176&amp;"a"&amp;ДАННЫЕ!$V1176&amp;"v"&amp;R1176&amp;"k"&amp;ДАННЫЕ!$U1176&amp;"s"&amp;ДАННЫЕ!$Y1176&amp;"t"&amp;ДАННЫЕ!$X1176&amp;"b"&amp;IF(ДАННЫЕ!$Q1176&gt;1,1,0)&amp;"PP"&amp;ДАННЫЕ!Z1176&amp;"c"&amp;S1176&amp;"x"&amp;IF(ДАННЫЕ!$BY1176&gt;0,IF(YEAR(ДАННЫЕ!$F$1)=YEAR(ДАННЫЕ!$BY1176),1,0),0)&amp;"n"&amp;IF(ДАННЫЕ!$BZ1176&gt;0,IF(YEAR(ДАННЫЕ!$F$1)=YEAR(ДАННЫЕ!$BZ1176),1,0),0)&amp;"u"&amp;D1176&amp;"z"&amp;IF(ДАННЫЕ!$CL1176&gt;0,IF(YEAR(ДАННЫЕ!$F$1)&gt;YEAR(ДАННЫЕ!$CL1176),11,12),0)</f>
        <v>03mf0zpihbeCD0g0dlav0kstb0PPc0x0n0u0z0</v>
      </c>
      <c r="K1176" s="28" t="str">
        <f ca="1">ДАННЫЕ!$I1176&amp;"x"&amp;B1176&amp;"w"&amp;IF(T1176+ДАННЫЕ!AD1176+ДАННЫЕ!AE1176+ДАННЫЕ!AF1176+ДАННЫЕ!AG1176+ДАННЫЕ!AH1176+ДАННЫЕ!$AL1176+ДАННЫЕ!AI1176+ДАННЫЕ!AJ1176+ДАННЫЕ!AK1176+ДАННЫЕ!AP1176+ДАННЫЕ!AQ1176+ДАННЫЕ!AR1176+ДАННЫЕ!$AM1176+ДАННЫЕ!$AN1176+ДАННЫЕ!AS1176+ДАННЫЕ!AT1176&gt;0,1,0)&amp;IF(OR(T1176=2,ДАННЫЕ!AD1176=2,ДАННЫЕ!AE1176=2,ДАННЫЕ!AF1176=2,ДАННЫЕ!AG1176=2,ДАННЫЕ!AH1176=2,ДАННЫЕ!$AL1176=2,ДАННЫЕ!AI1176=2,ДАННЫЕ!AJ1176=2,ДАННЫЕ!AK1176=2,ДАННЫЕ!AP1176=2,ДАННЫЕ!AQ1176=2,ДАННЫЕ!AR1176=2,ДАННЫЕ!$AM1176=2,ДАННЫЕ!$AN1176=2,ДАННЫЕ!AS1176=2,ДАННЫЕ!AT1176=2),2,0)&amp;"t"&amp;IF(T1176&gt;0,"1"&amp;T1176,"00")&amp;"f"&amp;IF(ДАННЫЕ!$AC1176,"1"&amp;ДАННЫЕ!$AC1176,"00")&amp;"b"&amp;IF(ДАННЫЕ!$AD1176,"1"&amp;ДАННЫЕ!$AD1176,"00")&amp;"g"&amp;IF(ДАННЫЕ!$AF1176,"1"&amp;ДАННЫЕ!$AF1176,"00")&amp;"c"&amp;IF(ДАННЫЕ!$AG1176,"1"&amp;ДАННЫЕ!$AG1176,"00")&amp;"i"&amp;IF(ДАННЫЕ!$AH1176,"1"&amp;ДАННЫЕ!$AH1176,"00")&amp;"r"&amp;IF(ДАННЫЕ!$AL1176,"1"&amp;ДАННЫЕ!$AL1176,"00")&amp;"m"&amp;IF(ДАННЫЕ!$AI1176,"1"&amp;ДАННЫЕ!$AI1176,"00")&amp;"hS"&amp;IF(ДАННЫЕ!$AJ1176,"1"&amp;ДАННЫЕ!$AJ1176,"00")&amp;"hZ"&amp;IF(ДАННЫЕ!$AK1176,"1"&amp;ДАННЫЕ!$AK1176,"00")&amp;"p"&amp;IF(ДАННЫЕ!$AP1176,"1"&amp;ДАННЫЕ!$AP1176,"00")&amp;"k"&amp;IF(ДАННЫЕ!$AQ1176,"1"&amp;ДАННЫЕ!$AQ1176,"00")&amp;"z"&amp;IF(ДАННЫЕ!$AR1176,"1"&amp;ДАННЫЕ!$AR1176,"00")&amp;"j"&amp;IF(ДАННЫЕ!$AM1176,"1"&amp;ДАННЫЕ!$AM1176,"00")&amp;"n"&amp;IF(ДАННЫЕ!$AN1176,"1"&amp;ДАННЫЕ!$AN1176,"00")&amp;"E"&amp;ДАННЫЕ!BI1176&amp;"L"&amp;ДАННЫЕ!AO1176&amp;"h"&amp;IF(ДАННЫЕ!$AU1176&gt;0,1,0)&amp;"v"&amp;IF(ДАННЫЕ!$AW1176&gt;0,1,0)&amp;"a"&amp;IF(ДАННЫЕ!$AS1176,"1"&amp;ДАННЫЕ!$AS1176,"00")&amp;"s"&amp;IF(ДАННЫЕ!$AT1176,"1"&amp;ДАННЫЕ!$AT1176,"00")&amp;"u"&amp;IF(ДАННЫЕ!$CJ1176&gt;0,1,0)&amp;"y"&amp;B1176&amp;"d"&amp;H1176&amp;"e"&amp;F1176&amp;G1176</f>
        <v>x0w00t00f00b00g00c00i00r00m00hS00hZ00p00k00z00j00n00ELh0v0a00s00u0y0de</v>
      </c>
      <c r="L1176" s="28" t="str">
        <f ca="1">ДАННЫЕ!$I1176&amp;"VN"&amp;IF(ДАННЫЕ!AW1176&gt;0,11,10)&amp;"CD"&amp;IF(ДАННЫЕ!BF1176&gt;500,16,IF(ДАННЫЕ!BF1176&gt;350,15,IF(ДАННЫЕ!BF1176&gt;=200,14,IF(ДАННЫЕ!BF1176&gt;=100,13,IF(ДАННЫЕ!BF1176&gt;=50,12,IF(ДАННЫЕ!BF1176&gt;0,11,10))))))&amp;"AR"&amp;IF(ДАННЫЕ!BX1176&gt;0,1,0)&amp;"GD"&amp;B1176&amp;"VV"&amp;IF(E1176&gt;=5,IF(E1176&lt;18,1,0),0)</f>
        <v>VN10CD10AR0GD0VV0</v>
      </c>
      <c r="M1176" s="28" t="str">
        <f>ДАННЫЕ!$I1176&amp;"b"&amp;ДАННЫЕ!$BI1176&amp;"r"&amp;ДАННЫЕ!$BJ1176&amp;"CD"&amp;IF(ДАННЫЕ!BF1176&gt;0,IF(ДАННЫЕ!BF1176&lt;200,1,IF(ДАННЫЕ!BF1176&lt;350,2,3)),0)&amp;"h"&amp;IF(ДАННЫЕ!$BK1176+ДАННЫЕ!$BL1176+ДАННЫЕ!$BM1176&gt;0,1,0)&amp;"x"&amp;ДАННЫЕ!$BK1176&amp;"y"&amp;ДАННЫЕ!$BL1176&amp;"z"&amp;ДАННЫЕ!$BM1176&amp;"c"&amp;IF(ДАННЫЕ!$BK1176+ДАННЫЕ!$BL1176+ДАННЫЕ!$BM1176=3,1,0)&amp;"a"&amp;IF(ДАННЫЕ!$BQ1176+ДАННЫЕ!$BR1176&gt;0,1,0)&amp;"d"&amp;ДАННЫЕ!$BQ1176&amp;"v"&amp;ДАННЫЕ!$BR1176&amp;"p"&amp;ДАННЫЕ!$BS1176&amp;"n"&amp;ДАННЫЕ!$BU1176&amp;"t"&amp;ДАННЫЕ!$BV1176&amp;"o"&amp;ДАННЫЕ!$BT1176&amp;"l"&amp;IF(ДАННЫЕ!$BN1176&gt;0,1,0)&amp;ДАННЫЕ!$BN1176&amp;"g"&amp;ДАННЫЕ!$BO1176&amp;"s"&amp;ДАННЫЕ!$BP1176&amp;"DZ"&amp;IF(ДАННЫЕ!B1176-ДАННЫЕ!G1176 &lt; 60,IF(ДАННЫЕ!B1176-ДАННЫЕ!G1176 &gt;= 0,1,0),0)&amp;"u"&amp;IF(ДАННЫЕ!$CJ1176&gt;0,1,0)</f>
        <v>brCD0h0xyzc0a0dvpntol0gsDZ1u0</v>
      </c>
      <c r="N1176" s="28" t="str">
        <f ca="1">ДАННЫЕ!$F1176&amp;ДАННЫЕ!$I1176&amp;"g"&amp;B1176&amp;"cf"&amp;D1176&amp;"a"&amp;IF(ДАННЫЕ!$BX1176&gt;0,1,0)&amp;IF(ДАННЫЕ!$BF1176&gt;500,1,IF(ДАННЫЕ!$BF1176&gt;350,2,IF(ДАННЫЕ!$BF1176&gt;=200,3,IF(ДАННЫЕ!$BF1176&gt;=100,4,IF(ДАННЫЕ!$BF1176&gt;=50,5,IF(ДАННЫЕ!$BF1176&lt;50,6,0))))))&amp;"AR"&amp;IF(DATEDIF(ДАННЫЕ!$BX1176,ДАННЫЕ!$F$1,"y")&gt;1,1,0)&amp;"VG"&amp;IF(ДАННЫЕ!$BH1176="0",1,0)&amp;"o"&amp;IF(T1176+ДАННЫЕ!$AF1176+ДАННЫЕ!$AG1176+ДАННЫЕ!$AH1176+ДАННЫЕ!$AI1176+ДАННЫЕ!$AJ1176+ДАННЫЕ!$AP1176+ДАННЫЕ!$AQ1176+ДАННЫЕ!$AR1176+ДАННЫЕ!$AU1176+ДАННЫЕ!$AW1176+ДАННЫЕ!$AS1176+ДАННЫЕ!$AT1176&gt;0,1,0)&amp;"x"&amp;ДАННЫЕ!$AG1176&amp;"p"&amp;IF(ДАННЫЕ!$BY1176&gt;0,1,0)&amp;"v"&amp;IF(ДАННЫЕ!$BZ1176&gt;0,1,0)&amp;"n"&amp;ДАННЫЕ!$CA1176&amp;"t"&amp;ДАННЫЕ!$AY1176&amp;"k"&amp;ДАННЫЕ!$CB1176&amp;"q"&amp;ДАННЫЕ!$CC1176&amp;"w"&amp;ДАННЫЕ!$CD1176&amp;"e"&amp;ДАННЫЕ!$CE1176&amp;"m"&amp;ДАННЫЕ!$CF1176&amp;"c"&amp;ДАННЫЕ!$CG1176&amp;"z"&amp;ДАННЫЕ!$CH1176&amp;"d"&amp;IF(H1176=4,1,0)&amp;"s"&amp;IF(ДАННЫЕ!$J1176=1,0,1)&amp;"u"&amp;IF(ДАННЫЕ!$CJ1176&gt;0,1,0)</f>
        <v>g0cf0a06AR1VG0o0xp0v0ntkqwemczd0s1u0</v>
      </c>
      <c r="O1176" s="28" t="str">
        <f>ДАННЫЕ!$I1176&amp;"g"&amp;B1176&amp;A1176&amp;"f"&amp;P1176&amp;"c"&amp;IF(ДАННЫЕ!$U1176&gt;0,1,0)&amp;"s"&amp;IF(ДАННЫЕ!$Q1176&gt;0,IF(YEAR(ДАННЫЕ!$F$1)=YEAR(ДАННЫЕ!$Q1176),IF(MONTH(ДАННЫЕ!$F$1)=MONTH(ДАННЫЕ!$Q1176),111,11),1),0)&amp;"i"&amp;IF(ДАННЫЕ!$R1176+ДАННЫЕ!$S1176+ДАННЫЕ!$T1176=0,0,1)&amp;"h"&amp;IF(ДАННЫЕ!$P1176&gt;0,1,0)&amp;"p"&amp;IF(ДАННЫЕ!$CI1176&gt;0,IF(YEAR(ДАННЫЕ!$F$1)=YEAR(ДАННЫЕ!$CI1176),IF(MONTH(ДАННЫЕ!$F$1)=MONTH(ДАННЫЕ!$CI1176),111,11),1),0)&amp;"d"&amp;IF(ДАННЫЕ!$CJ1176&gt;0,IF(YEAR(ДАННЫЕ!$F$1)=YEAR(ДАННЫЕ!$CJ1176),IF(MONTH(ДАННЫЕ!$F$1)=MONTH(ДАННЫЕ!$CJ1176),111,11),1),0)&amp;"o"&amp;IF(ДАННЫЕ!$CK1176&gt;0,IF(MONTH(ДАННЫЕ!$F$1)=MONTH(ДАННЫЕ!$CK1176),111,11),0)&amp;"v"&amp;IF(ДАННЫЕ!$BE1176&gt;0,IF(MONTH(ДАННЫЕ!$F$1)=MONTH(ДАННЫЕ!$BE1176),111,11),0)</f>
        <v>g00f0c0s0i0h0p0d0o0v0</v>
      </c>
      <c r="P1176" s="15">
        <f t="shared" si="56"/>
        <v>0</v>
      </c>
      <c r="Q1176" s="15">
        <f>IF(ДАННЫЕ!$F$1&gt;ДАННЫЕ!$N1176,IF(YEAR(ДАННЫЕ!$F$1)=YEAR(ДАННЫЕ!M1176),1,0),0)</f>
        <v>0</v>
      </c>
      <c r="R1176" s="15">
        <f>IF(ДАННЫЕ!$F$1&gt;ДАННЫЕ!$N1176,IF(YEAR(ДАННЫЕ!$F$1)=YEAR(ДАННЫЕ!N1176),1,0),0)</f>
        <v>0</v>
      </c>
      <c r="S1176" s="15">
        <f>IF(ДАННЫЕ!$AA1176="2А",1,IF(ДАННЫЕ!$AA1176="2Б",2,IF(ДАННЫЕ!$AA1176="2В",3,IF(ДАННЫЕ!$AA1176=3,4,IF(ДАННЫЕ!$AA1176="4А",5,IF(ДАННЫЕ!$AA1176="4Б",6,IF(ДАННЫЕ!$AA1176="4В",7,IF(ДАННЫЕ!$AA1176=5,8,0))))))))</f>
        <v>0</v>
      </c>
      <c r="T1176" s="15">
        <f>IF(OR(ДАННЫЕ!$AC1176=2,ДАННЫЕ!$AD1176=2,ДАННЫЕ!$AE1176=2),2,IF(OR(ДАННЫЕ!$AC1176=1,ДАННЫЕ!$AD1176=1,ДАННЫЕ!$AE1176=1),1,0))</f>
        <v>0</v>
      </c>
    </row>
    <row r="1177" spans="1:20" x14ac:dyDescent="0.2">
      <c r="A1177" s="78">
        <f>IF(B1177&gt;0,IF(MONTH(ДАННЫЕ!$F$1)=MONTH(ДАННЫЕ!$B1177),1,0),0)</f>
        <v>0</v>
      </c>
      <c r="B1177" s="14">
        <f>IF(ДАННЫЕ!$B1177&gt;0,IF(YEAR(ДАННЫЕ!$F$1)=YEAR(ДАННЫЕ!$B1177),1,0),0)</f>
        <v>0</v>
      </c>
      <c r="C1177" s="14">
        <f>IF(ДАННЫЕ!$CM1177&gt;0,IF(YEAR(ДАННЫЕ!$F$1)=YEAR(ДАННЫЕ!$CM1177),1,0),0)</f>
        <v>0</v>
      </c>
      <c r="D1177" s="14">
        <f>IF(ДАННЫЕ!$CJ1177&gt;0,IF(ДАННЫЕ!$CL1177&gt;ДАННЫЕ!$F$1,1,IF(ДАННЫЕ!$CL1177&gt;0,0,1)),0)</f>
        <v>0</v>
      </c>
      <c r="E1177" s="43" t="str">
        <f ca="1">IF(ДАННЫЕ!$F$1&gt;0,IF(ДАННЫЕ!$G1177&gt;0,DATEDIF(ДАННЫЕ!$G1177,ДАННЫЕ!$F$1,"y"),""),IF(ДАННЫЕ!$G1177&gt;0,DATEDIF(ДАННЫЕ!$G1177,TODAY(),"y"),""))</f>
        <v/>
      </c>
      <c r="F1177" s="43" t="str">
        <f xml:space="preserve"> IF(ДАННЫЕ!$F1177="М",IF(E1177&gt;=18,IF(E1177&lt;60,1,""),""),"")&amp;IF(ДАННЫЕ!$F1177="Ж",IF(E1177&gt;=18,IF(E1177&lt;55,1,""),""),"")</f>
        <v/>
      </c>
      <c r="G1177" s="43" t="str">
        <f xml:space="preserve"> IF(ДАННЫЕ!$F1177="М",IF(E1177&gt;=60,2,""),"")&amp;IF(ДАННЫЕ!$F1177="Ж",IF(E1177&gt;=55,2,""),"")</f>
        <v/>
      </c>
      <c r="H1177" s="43" t="str">
        <f t="shared" ca="1" si="54"/>
        <v/>
      </c>
      <c r="I1177" s="43" t="str">
        <f t="shared" ca="1" si="55"/>
        <v>03</v>
      </c>
      <c r="J1177" s="28" t="str">
        <f ca="1">ДАННЫЕ!$F1177&amp;H1177&amp;I1177&amp;ДАННЫЕ!$I1177&amp;"m"&amp;IF(ДАННЫЕ!$I1177&gt;0,IF(ДАННЫЕ!$J1177&gt;0,0,1),"")&amp;"f"&amp;IF(ДАННЫЕ!$R1177&gt;0,IF(YEAR(ДАННЫЕ!$F$1)=YEAR(ДАННЫЕ!$R1177),1,0),0)&amp;"z"&amp;ДАННЫЕ!$R1177&amp;"p"&amp;ДАННЫЕ!$S1177&amp;"i"&amp;ДАННЫЕ!$T1177&amp;"h"&amp;ДАННЫЕ!$K1177&amp;"be"&amp;ДАННЫЕ!$BI1177&amp;"CD"&amp;IF(ДАННЫЕ!BF1177&gt;500,4,IF(ДАННЫЕ!BF1177&gt;350,3,IF(ДАННЫЕ!BF1177&gt;200,2,IF(ДАННЫЕ!BF1177&gt;0,1,0))))&amp;"g"&amp;B1177&amp;"d"&amp;H1177&amp;"l"&amp;ДАННЫЕ!AT1177&amp;"a"&amp;ДАННЫЕ!$V1177&amp;"v"&amp;R1177&amp;"k"&amp;ДАННЫЕ!$U1177&amp;"s"&amp;ДАННЫЕ!$Y1177&amp;"t"&amp;ДАННЫЕ!$X1177&amp;"b"&amp;IF(ДАННЫЕ!$Q1177&gt;1,1,0)&amp;"PP"&amp;ДАННЫЕ!Z1177&amp;"c"&amp;S1177&amp;"x"&amp;IF(ДАННЫЕ!$BY1177&gt;0,IF(YEAR(ДАННЫЕ!$F$1)=YEAR(ДАННЫЕ!$BY1177),1,0),0)&amp;"n"&amp;IF(ДАННЫЕ!$BZ1177&gt;0,IF(YEAR(ДАННЫЕ!$F$1)=YEAR(ДАННЫЕ!$BZ1177),1,0),0)&amp;"u"&amp;D1177&amp;"z"&amp;IF(ДАННЫЕ!$CL1177&gt;0,IF(YEAR(ДАННЫЕ!$F$1)&gt;YEAR(ДАННЫЕ!$CL1177),11,12),0)</f>
        <v>03mf0zpihbeCD0g0dlav0kstb0PPc0x0n0u0z0</v>
      </c>
      <c r="K1177" s="28" t="str">
        <f ca="1">ДАННЫЕ!$I1177&amp;"x"&amp;B1177&amp;"w"&amp;IF(T1177+ДАННЫЕ!AD1177+ДАННЫЕ!AE1177+ДАННЫЕ!AF1177+ДАННЫЕ!AG1177+ДАННЫЕ!AH1177+ДАННЫЕ!$AL1177+ДАННЫЕ!AI1177+ДАННЫЕ!AJ1177+ДАННЫЕ!AK1177+ДАННЫЕ!AP1177+ДАННЫЕ!AQ1177+ДАННЫЕ!AR1177+ДАННЫЕ!$AM1177+ДАННЫЕ!$AN1177+ДАННЫЕ!AS1177+ДАННЫЕ!AT1177&gt;0,1,0)&amp;IF(OR(T1177=2,ДАННЫЕ!AD1177=2,ДАННЫЕ!AE1177=2,ДАННЫЕ!AF1177=2,ДАННЫЕ!AG1177=2,ДАННЫЕ!AH1177=2,ДАННЫЕ!$AL1177=2,ДАННЫЕ!AI1177=2,ДАННЫЕ!AJ1177=2,ДАННЫЕ!AK1177=2,ДАННЫЕ!AP1177=2,ДАННЫЕ!AQ1177=2,ДАННЫЕ!AR1177=2,ДАННЫЕ!$AM1177=2,ДАННЫЕ!$AN1177=2,ДАННЫЕ!AS1177=2,ДАННЫЕ!AT1177=2),2,0)&amp;"t"&amp;IF(T1177&gt;0,"1"&amp;T1177,"00")&amp;"f"&amp;IF(ДАННЫЕ!$AC1177,"1"&amp;ДАННЫЕ!$AC1177,"00")&amp;"b"&amp;IF(ДАННЫЕ!$AD1177,"1"&amp;ДАННЫЕ!$AD1177,"00")&amp;"g"&amp;IF(ДАННЫЕ!$AF1177,"1"&amp;ДАННЫЕ!$AF1177,"00")&amp;"c"&amp;IF(ДАННЫЕ!$AG1177,"1"&amp;ДАННЫЕ!$AG1177,"00")&amp;"i"&amp;IF(ДАННЫЕ!$AH1177,"1"&amp;ДАННЫЕ!$AH1177,"00")&amp;"r"&amp;IF(ДАННЫЕ!$AL1177,"1"&amp;ДАННЫЕ!$AL1177,"00")&amp;"m"&amp;IF(ДАННЫЕ!$AI1177,"1"&amp;ДАННЫЕ!$AI1177,"00")&amp;"hS"&amp;IF(ДАННЫЕ!$AJ1177,"1"&amp;ДАННЫЕ!$AJ1177,"00")&amp;"hZ"&amp;IF(ДАННЫЕ!$AK1177,"1"&amp;ДАННЫЕ!$AK1177,"00")&amp;"p"&amp;IF(ДАННЫЕ!$AP1177,"1"&amp;ДАННЫЕ!$AP1177,"00")&amp;"k"&amp;IF(ДАННЫЕ!$AQ1177,"1"&amp;ДАННЫЕ!$AQ1177,"00")&amp;"z"&amp;IF(ДАННЫЕ!$AR1177,"1"&amp;ДАННЫЕ!$AR1177,"00")&amp;"j"&amp;IF(ДАННЫЕ!$AM1177,"1"&amp;ДАННЫЕ!$AM1177,"00")&amp;"n"&amp;IF(ДАННЫЕ!$AN1177,"1"&amp;ДАННЫЕ!$AN1177,"00")&amp;"E"&amp;ДАННЫЕ!BI1177&amp;"L"&amp;ДАННЫЕ!AO1177&amp;"h"&amp;IF(ДАННЫЕ!$AU1177&gt;0,1,0)&amp;"v"&amp;IF(ДАННЫЕ!$AW1177&gt;0,1,0)&amp;"a"&amp;IF(ДАННЫЕ!$AS1177,"1"&amp;ДАННЫЕ!$AS1177,"00")&amp;"s"&amp;IF(ДАННЫЕ!$AT1177,"1"&amp;ДАННЫЕ!$AT1177,"00")&amp;"u"&amp;IF(ДАННЫЕ!$CJ1177&gt;0,1,0)&amp;"y"&amp;B1177&amp;"d"&amp;H1177&amp;"e"&amp;F1177&amp;G1177</f>
        <v>x0w00t00f00b00g00c00i00r00m00hS00hZ00p00k00z00j00n00ELh0v0a00s00u0y0de</v>
      </c>
      <c r="L1177" s="28" t="str">
        <f ca="1">ДАННЫЕ!$I1177&amp;"VN"&amp;IF(ДАННЫЕ!AW1177&gt;0,11,10)&amp;"CD"&amp;IF(ДАННЫЕ!BF1177&gt;500,16,IF(ДАННЫЕ!BF1177&gt;350,15,IF(ДАННЫЕ!BF1177&gt;=200,14,IF(ДАННЫЕ!BF1177&gt;=100,13,IF(ДАННЫЕ!BF1177&gt;=50,12,IF(ДАННЫЕ!BF1177&gt;0,11,10))))))&amp;"AR"&amp;IF(ДАННЫЕ!BX1177&gt;0,1,0)&amp;"GD"&amp;B1177&amp;"VV"&amp;IF(E1177&gt;=5,IF(E1177&lt;18,1,0),0)</f>
        <v>VN10CD10AR0GD0VV0</v>
      </c>
      <c r="M1177" s="28" t="str">
        <f>ДАННЫЕ!$I1177&amp;"b"&amp;ДАННЫЕ!$BI1177&amp;"r"&amp;ДАННЫЕ!$BJ1177&amp;"CD"&amp;IF(ДАННЫЕ!BF1177&gt;0,IF(ДАННЫЕ!BF1177&lt;200,1,IF(ДАННЫЕ!BF1177&lt;350,2,3)),0)&amp;"h"&amp;IF(ДАННЫЕ!$BK1177+ДАННЫЕ!$BL1177+ДАННЫЕ!$BM1177&gt;0,1,0)&amp;"x"&amp;ДАННЫЕ!$BK1177&amp;"y"&amp;ДАННЫЕ!$BL1177&amp;"z"&amp;ДАННЫЕ!$BM1177&amp;"c"&amp;IF(ДАННЫЕ!$BK1177+ДАННЫЕ!$BL1177+ДАННЫЕ!$BM1177=3,1,0)&amp;"a"&amp;IF(ДАННЫЕ!$BQ1177+ДАННЫЕ!$BR1177&gt;0,1,0)&amp;"d"&amp;ДАННЫЕ!$BQ1177&amp;"v"&amp;ДАННЫЕ!$BR1177&amp;"p"&amp;ДАННЫЕ!$BS1177&amp;"n"&amp;ДАННЫЕ!$BU1177&amp;"t"&amp;ДАННЫЕ!$BV1177&amp;"o"&amp;ДАННЫЕ!$BT1177&amp;"l"&amp;IF(ДАННЫЕ!$BN1177&gt;0,1,0)&amp;ДАННЫЕ!$BN1177&amp;"g"&amp;ДАННЫЕ!$BO1177&amp;"s"&amp;ДАННЫЕ!$BP1177&amp;"DZ"&amp;IF(ДАННЫЕ!B1177-ДАННЫЕ!G1177 &lt; 60,IF(ДАННЫЕ!B1177-ДАННЫЕ!G1177 &gt;= 0,1,0),0)&amp;"u"&amp;IF(ДАННЫЕ!$CJ1177&gt;0,1,0)</f>
        <v>brCD0h0xyzc0a0dvpntol0gsDZ1u0</v>
      </c>
      <c r="N1177" s="28" t="str">
        <f ca="1">ДАННЫЕ!$F1177&amp;ДАННЫЕ!$I1177&amp;"g"&amp;B1177&amp;"cf"&amp;D1177&amp;"a"&amp;IF(ДАННЫЕ!$BX1177&gt;0,1,0)&amp;IF(ДАННЫЕ!$BF1177&gt;500,1,IF(ДАННЫЕ!$BF1177&gt;350,2,IF(ДАННЫЕ!$BF1177&gt;=200,3,IF(ДАННЫЕ!$BF1177&gt;=100,4,IF(ДАННЫЕ!$BF1177&gt;=50,5,IF(ДАННЫЕ!$BF1177&lt;50,6,0))))))&amp;"AR"&amp;IF(DATEDIF(ДАННЫЕ!$BX1177,ДАННЫЕ!$F$1,"y")&gt;1,1,0)&amp;"VG"&amp;IF(ДАННЫЕ!$BH1177="0",1,0)&amp;"o"&amp;IF(T1177+ДАННЫЕ!$AF1177+ДАННЫЕ!$AG1177+ДАННЫЕ!$AH1177+ДАННЫЕ!$AI1177+ДАННЫЕ!$AJ1177+ДАННЫЕ!$AP1177+ДАННЫЕ!$AQ1177+ДАННЫЕ!$AR1177+ДАННЫЕ!$AU1177+ДАННЫЕ!$AW1177+ДАННЫЕ!$AS1177+ДАННЫЕ!$AT1177&gt;0,1,0)&amp;"x"&amp;ДАННЫЕ!$AG1177&amp;"p"&amp;IF(ДАННЫЕ!$BY1177&gt;0,1,0)&amp;"v"&amp;IF(ДАННЫЕ!$BZ1177&gt;0,1,0)&amp;"n"&amp;ДАННЫЕ!$CA1177&amp;"t"&amp;ДАННЫЕ!$AY1177&amp;"k"&amp;ДАННЫЕ!$CB1177&amp;"q"&amp;ДАННЫЕ!$CC1177&amp;"w"&amp;ДАННЫЕ!$CD1177&amp;"e"&amp;ДАННЫЕ!$CE1177&amp;"m"&amp;ДАННЫЕ!$CF1177&amp;"c"&amp;ДАННЫЕ!$CG1177&amp;"z"&amp;ДАННЫЕ!$CH1177&amp;"d"&amp;IF(H1177=4,1,0)&amp;"s"&amp;IF(ДАННЫЕ!$J1177=1,0,1)&amp;"u"&amp;IF(ДАННЫЕ!$CJ1177&gt;0,1,0)</f>
        <v>g0cf0a06AR1VG0o0xp0v0ntkqwemczd0s1u0</v>
      </c>
      <c r="O1177" s="28" t="str">
        <f>ДАННЫЕ!$I1177&amp;"g"&amp;B1177&amp;A1177&amp;"f"&amp;P1177&amp;"c"&amp;IF(ДАННЫЕ!$U1177&gt;0,1,0)&amp;"s"&amp;IF(ДАННЫЕ!$Q1177&gt;0,IF(YEAR(ДАННЫЕ!$F$1)=YEAR(ДАННЫЕ!$Q1177),IF(MONTH(ДАННЫЕ!$F$1)=MONTH(ДАННЫЕ!$Q1177),111,11),1),0)&amp;"i"&amp;IF(ДАННЫЕ!$R1177+ДАННЫЕ!$S1177+ДАННЫЕ!$T1177=0,0,1)&amp;"h"&amp;IF(ДАННЫЕ!$P1177&gt;0,1,0)&amp;"p"&amp;IF(ДАННЫЕ!$CI1177&gt;0,IF(YEAR(ДАННЫЕ!$F$1)=YEAR(ДАННЫЕ!$CI1177),IF(MONTH(ДАННЫЕ!$F$1)=MONTH(ДАННЫЕ!$CI1177),111,11),1),0)&amp;"d"&amp;IF(ДАННЫЕ!$CJ1177&gt;0,IF(YEAR(ДАННЫЕ!$F$1)=YEAR(ДАННЫЕ!$CJ1177),IF(MONTH(ДАННЫЕ!$F$1)=MONTH(ДАННЫЕ!$CJ1177),111,11),1),0)&amp;"o"&amp;IF(ДАННЫЕ!$CK1177&gt;0,IF(MONTH(ДАННЫЕ!$F$1)=MONTH(ДАННЫЕ!$CK1177),111,11),0)&amp;"v"&amp;IF(ДАННЫЕ!$BE1177&gt;0,IF(MONTH(ДАННЫЕ!$F$1)=MONTH(ДАННЫЕ!$BE1177),111,11),0)</f>
        <v>g00f0c0s0i0h0p0d0o0v0</v>
      </c>
      <c r="P1177" s="15">
        <f t="shared" si="56"/>
        <v>0</v>
      </c>
      <c r="Q1177" s="15">
        <f>IF(ДАННЫЕ!$F$1&gt;ДАННЫЕ!$N1177,IF(YEAR(ДАННЫЕ!$F$1)=YEAR(ДАННЫЕ!M1177),1,0),0)</f>
        <v>0</v>
      </c>
      <c r="R1177" s="15">
        <f>IF(ДАННЫЕ!$F$1&gt;ДАННЫЕ!$N1177,IF(YEAR(ДАННЫЕ!$F$1)=YEAR(ДАННЫЕ!N1177),1,0),0)</f>
        <v>0</v>
      </c>
      <c r="S1177" s="15">
        <f>IF(ДАННЫЕ!$AA1177="2А",1,IF(ДАННЫЕ!$AA1177="2Б",2,IF(ДАННЫЕ!$AA1177="2В",3,IF(ДАННЫЕ!$AA1177=3,4,IF(ДАННЫЕ!$AA1177="4А",5,IF(ДАННЫЕ!$AA1177="4Б",6,IF(ДАННЫЕ!$AA1177="4В",7,IF(ДАННЫЕ!$AA1177=5,8,0))))))))</f>
        <v>0</v>
      </c>
      <c r="T1177" s="15">
        <f>IF(OR(ДАННЫЕ!$AC1177=2,ДАННЫЕ!$AD1177=2,ДАННЫЕ!$AE1177=2),2,IF(OR(ДАННЫЕ!$AC1177=1,ДАННЫЕ!$AD1177=1,ДАННЫЕ!$AE1177=1),1,0))</f>
        <v>0</v>
      </c>
    </row>
    <row r="1178" spans="1:20" x14ac:dyDescent="0.2">
      <c r="A1178" s="78">
        <f>IF(B1178&gt;0,IF(MONTH(ДАННЫЕ!$F$1)=MONTH(ДАННЫЕ!$B1178),1,0),0)</f>
        <v>0</v>
      </c>
      <c r="B1178" s="14">
        <f>IF(ДАННЫЕ!$B1178&gt;0,IF(YEAR(ДАННЫЕ!$F$1)=YEAR(ДАННЫЕ!$B1178),1,0),0)</f>
        <v>0</v>
      </c>
      <c r="C1178" s="14">
        <f>IF(ДАННЫЕ!$CM1178&gt;0,IF(YEAR(ДАННЫЕ!$F$1)=YEAR(ДАННЫЕ!$CM1178),1,0),0)</f>
        <v>0</v>
      </c>
      <c r="D1178" s="14">
        <f>IF(ДАННЫЕ!$CJ1178&gt;0,IF(ДАННЫЕ!$CL1178&gt;ДАННЫЕ!$F$1,1,IF(ДАННЫЕ!$CL1178&gt;0,0,1)),0)</f>
        <v>0</v>
      </c>
      <c r="E1178" s="43" t="str">
        <f ca="1">IF(ДАННЫЕ!$F$1&gt;0,IF(ДАННЫЕ!$G1178&gt;0,DATEDIF(ДАННЫЕ!$G1178,ДАННЫЕ!$F$1,"y"),""),IF(ДАННЫЕ!$G1178&gt;0,DATEDIF(ДАННЫЕ!$G1178,TODAY(),"y"),""))</f>
        <v/>
      </c>
      <c r="F1178" s="43" t="str">
        <f xml:space="preserve"> IF(ДАННЫЕ!$F1178="М",IF(E1178&gt;=18,IF(E1178&lt;60,1,""),""),"")&amp;IF(ДАННЫЕ!$F1178="Ж",IF(E1178&gt;=18,IF(E1178&lt;55,1,""),""),"")</f>
        <v/>
      </c>
      <c r="G1178" s="43" t="str">
        <f xml:space="preserve"> IF(ДАННЫЕ!$F1178="М",IF(E1178&gt;=60,2,""),"")&amp;IF(ДАННЫЕ!$F1178="Ж",IF(E1178&gt;=55,2,""),"")</f>
        <v/>
      </c>
      <c r="H1178" s="43" t="str">
        <f t="shared" ca="1" si="54"/>
        <v/>
      </c>
      <c r="I1178" s="43" t="str">
        <f t="shared" ca="1" si="55"/>
        <v>03</v>
      </c>
      <c r="J1178" s="28" t="str">
        <f ca="1">ДАННЫЕ!$F1178&amp;H1178&amp;I1178&amp;ДАННЫЕ!$I1178&amp;"m"&amp;IF(ДАННЫЕ!$I1178&gt;0,IF(ДАННЫЕ!$J1178&gt;0,0,1),"")&amp;"f"&amp;IF(ДАННЫЕ!$R1178&gt;0,IF(YEAR(ДАННЫЕ!$F$1)=YEAR(ДАННЫЕ!$R1178),1,0),0)&amp;"z"&amp;ДАННЫЕ!$R1178&amp;"p"&amp;ДАННЫЕ!$S1178&amp;"i"&amp;ДАННЫЕ!$T1178&amp;"h"&amp;ДАННЫЕ!$K1178&amp;"be"&amp;ДАННЫЕ!$BI1178&amp;"CD"&amp;IF(ДАННЫЕ!BF1178&gt;500,4,IF(ДАННЫЕ!BF1178&gt;350,3,IF(ДАННЫЕ!BF1178&gt;200,2,IF(ДАННЫЕ!BF1178&gt;0,1,0))))&amp;"g"&amp;B1178&amp;"d"&amp;H1178&amp;"l"&amp;ДАННЫЕ!AT1178&amp;"a"&amp;ДАННЫЕ!$V1178&amp;"v"&amp;R1178&amp;"k"&amp;ДАННЫЕ!$U1178&amp;"s"&amp;ДАННЫЕ!$Y1178&amp;"t"&amp;ДАННЫЕ!$X1178&amp;"b"&amp;IF(ДАННЫЕ!$Q1178&gt;1,1,0)&amp;"PP"&amp;ДАННЫЕ!Z1178&amp;"c"&amp;S1178&amp;"x"&amp;IF(ДАННЫЕ!$BY1178&gt;0,IF(YEAR(ДАННЫЕ!$F$1)=YEAR(ДАННЫЕ!$BY1178),1,0),0)&amp;"n"&amp;IF(ДАННЫЕ!$BZ1178&gt;0,IF(YEAR(ДАННЫЕ!$F$1)=YEAR(ДАННЫЕ!$BZ1178),1,0),0)&amp;"u"&amp;D1178&amp;"z"&amp;IF(ДАННЫЕ!$CL1178&gt;0,IF(YEAR(ДАННЫЕ!$F$1)&gt;YEAR(ДАННЫЕ!$CL1178),11,12),0)</f>
        <v>03mf0zpihbeCD0g0dlav0kstb0PPc0x0n0u0z0</v>
      </c>
      <c r="K1178" s="28" t="str">
        <f ca="1">ДАННЫЕ!$I1178&amp;"x"&amp;B1178&amp;"w"&amp;IF(T1178+ДАННЫЕ!AD1178+ДАННЫЕ!AE1178+ДАННЫЕ!AF1178+ДАННЫЕ!AG1178+ДАННЫЕ!AH1178+ДАННЫЕ!$AL1178+ДАННЫЕ!AI1178+ДАННЫЕ!AJ1178+ДАННЫЕ!AK1178+ДАННЫЕ!AP1178+ДАННЫЕ!AQ1178+ДАННЫЕ!AR1178+ДАННЫЕ!$AM1178+ДАННЫЕ!$AN1178+ДАННЫЕ!AS1178+ДАННЫЕ!AT1178&gt;0,1,0)&amp;IF(OR(T1178=2,ДАННЫЕ!AD1178=2,ДАННЫЕ!AE1178=2,ДАННЫЕ!AF1178=2,ДАННЫЕ!AG1178=2,ДАННЫЕ!AH1178=2,ДАННЫЕ!$AL1178=2,ДАННЫЕ!AI1178=2,ДАННЫЕ!AJ1178=2,ДАННЫЕ!AK1178=2,ДАННЫЕ!AP1178=2,ДАННЫЕ!AQ1178=2,ДАННЫЕ!AR1178=2,ДАННЫЕ!$AM1178=2,ДАННЫЕ!$AN1178=2,ДАННЫЕ!AS1178=2,ДАННЫЕ!AT1178=2),2,0)&amp;"t"&amp;IF(T1178&gt;0,"1"&amp;T1178,"00")&amp;"f"&amp;IF(ДАННЫЕ!$AC1178,"1"&amp;ДАННЫЕ!$AC1178,"00")&amp;"b"&amp;IF(ДАННЫЕ!$AD1178,"1"&amp;ДАННЫЕ!$AD1178,"00")&amp;"g"&amp;IF(ДАННЫЕ!$AF1178,"1"&amp;ДАННЫЕ!$AF1178,"00")&amp;"c"&amp;IF(ДАННЫЕ!$AG1178,"1"&amp;ДАННЫЕ!$AG1178,"00")&amp;"i"&amp;IF(ДАННЫЕ!$AH1178,"1"&amp;ДАННЫЕ!$AH1178,"00")&amp;"r"&amp;IF(ДАННЫЕ!$AL1178,"1"&amp;ДАННЫЕ!$AL1178,"00")&amp;"m"&amp;IF(ДАННЫЕ!$AI1178,"1"&amp;ДАННЫЕ!$AI1178,"00")&amp;"hS"&amp;IF(ДАННЫЕ!$AJ1178,"1"&amp;ДАННЫЕ!$AJ1178,"00")&amp;"hZ"&amp;IF(ДАННЫЕ!$AK1178,"1"&amp;ДАННЫЕ!$AK1178,"00")&amp;"p"&amp;IF(ДАННЫЕ!$AP1178,"1"&amp;ДАННЫЕ!$AP1178,"00")&amp;"k"&amp;IF(ДАННЫЕ!$AQ1178,"1"&amp;ДАННЫЕ!$AQ1178,"00")&amp;"z"&amp;IF(ДАННЫЕ!$AR1178,"1"&amp;ДАННЫЕ!$AR1178,"00")&amp;"j"&amp;IF(ДАННЫЕ!$AM1178,"1"&amp;ДАННЫЕ!$AM1178,"00")&amp;"n"&amp;IF(ДАННЫЕ!$AN1178,"1"&amp;ДАННЫЕ!$AN1178,"00")&amp;"E"&amp;ДАННЫЕ!BI1178&amp;"L"&amp;ДАННЫЕ!AO1178&amp;"h"&amp;IF(ДАННЫЕ!$AU1178&gt;0,1,0)&amp;"v"&amp;IF(ДАННЫЕ!$AW1178&gt;0,1,0)&amp;"a"&amp;IF(ДАННЫЕ!$AS1178,"1"&amp;ДАННЫЕ!$AS1178,"00")&amp;"s"&amp;IF(ДАННЫЕ!$AT1178,"1"&amp;ДАННЫЕ!$AT1178,"00")&amp;"u"&amp;IF(ДАННЫЕ!$CJ1178&gt;0,1,0)&amp;"y"&amp;B1178&amp;"d"&amp;H1178&amp;"e"&amp;F1178&amp;G1178</f>
        <v>x0w00t00f00b00g00c00i00r00m00hS00hZ00p00k00z00j00n00ELh0v0a00s00u0y0de</v>
      </c>
      <c r="L1178" s="28" t="str">
        <f ca="1">ДАННЫЕ!$I1178&amp;"VN"&amp;IF(ДАННЫЕ!AW1178&gt;0,11,10)&amp;"CD"&amp;IF(ДАННЫЕ!BF1178&gt;500,16,IF(ДАННЫЕ!BF1178&gt;350,15,IF(ДАННЫЕ!BF1178&gt;=200,14,IF(ДАННЫЕ!BF1178&gt;=100,13,IF(ДАННЫЕ!BF1178&gt;=50,12,IF(ДАННЫЕ!BF1178&gt;0,11,10))))))&amp;"AR"&amp;IF(ДАННЫЕ!BX1178&gt;0,1,0)&amp;"GD"&amp;B1178&amp;"VV"&amp;IF(E1178&gt;=5,IF(E1178&lt;18,1,0),0)</f>
        <v>VN10CD10AR0GD0VV0</v>
      </c>
      <c r="M1178" s="28" t="str">
        <f>ДАННЫЕ!$I1178&amp;"b"&amp;ДАННЫЕ!$BI1178&amp;"r"&amp;ДАННЫЕ!$BJ1178&amp;"CD"&amp;IF(ДАННЫЕ!BF1178&gt;0,IF(ДАННЫЕ!BF1178&lt;200,1,IF(ДАННЫЕ!BF1178&lt;350,2,3)),0)&amp;"h"&amp;IF(ДАННЫЕ!$BK1178+ДАННЫЕ!$BL1178+ДАННЫЕ!$BM1178&gt;0,1,0)&amp;"x"&amp;ДАННЫЕ!$BK1178&amp;"y"&amp;ДАННЫЕ!$BL1178&amp;"z"&amp;ДАННЫЕ!$BM1178&amp;"c"&amp;IF(ДАННЫЕ!$BK1178+ДАННЫЕ!$BL1178+ДАННЫЕ!$BM1178=3,1,0)&amp;"a"&amp;IF(ДАННЫЕ!$BQ1178+ДАННЫЕ!$BR1178&gt;0,1,0)&amp;"d"&amp;ДАННЫЕ!$BQ1178&amp;"v"&amp;ДАННЫЕ!$BR1178&amp;"p"&amp;ДАННЫЕ!$BS1178&amp;"n"&amp;ДАННЫЕ!$BU1178&amp;"t"&amp;ДАННЫЕ!$BV1178&amp;"o"&amp;ДАННЫЕ!$BT1178&amp;"l"&amp;IF(ДАННЫЕ!$BN1178&gt;0,1,0)&amp;ДАННЫЕ!$BN1178&amp;"g"&amp;ДАННЫЕ!$BO1178&amp;"s"&amp;ДАННЫЕ!$BP1178&amp;"DZ"&amp;IF(ДАННЫЕ!B1178-ДАННЫЕ!G1178 &lt; 60,IF(ДАННЫЕ!B1178-ДАННЫЕ!G1178 &gt;= 0,1,0),0)&amp;"u"&amp;IF(ДАННЫЕ!$CJ1178&gt;0,1,0)</f>
        <v>brCD0h0xyzc0a0dvpntol0gsDZ1u0</v>
      </c>
      <c r="N1178" s="28" t="str">
        <f ca="1">ДАННЫЕ!$F1178&amp;ДАННЫЕ!$I1178&amp;"g"&amp;B1178&amp;"cf"&amp;D1178&amp;"a"&amp;IF(ДАННЫЕ!$BX1178&gt;0,1,0)&amp;IF(ДАННЫЕ!$BF1178&gt;500,1,IF(ДАННЫЕ!$BF1178&gt;350,2,IF(ДАННЫЕ!$BF1178&gt;=200,3,IF(ДАННЫЕ!$BF1178&gt;=100,4,IF(ДАННЫЕ!$BF1178&gt;=50,5,IF(ДАННЫЕ!$BF1178&lt;50,6,0))))))&amp;"AR"&amp;IF(DATEDIF(ДАННЫЕ!$BX1178,ДАННЫЕ!$F$1,"y")&gt;1,1,0)&amp;"VG"&amp;IF(ДАННЫЕ!$BH1178="0",1,0)&amp;"o"&amp;IF(T1178+ДАННЫЕ!$AF1178+ДАННЫЕ!$AG1178+ДАННЫЕ!$AH1178+ДАННЫЕ!$AI1178+ДАННЫЕ!$AJ1178+ДАННЫЕ!$AP1178+ДАННЫЕ!$AQ1178+ДАННЫЕ!$AR1178+ДАННЫЕ!$AU1178+ДАННЫЕ!$AW1178+ДАННЫЕ!$AS1178+ДАННЫЕ!$AT1178&gt;0,1,0)&amp;"x"&amp;ДАННЫЕ!$AG1178&amp;"p"&amp;IF(ДАННЫЕ!$BY1178&gt;0,1,0)&amp;"v"&amp;IF(ДАННЫЕ!$BZ1178&gt;0,1,0)&amp;"n"&amp;ДАННЫЕ!$CA1178&amp;"t"&amp;ДАННЫЕ!$AY1178&amp;"k"&amp;ДАННЫЕ!$CB1178&amp;"q"&amp;ДАННЫЕ!$CC1178&amp;"w"&amp;ДАННЫЕ!$CD1178&amp;"e"&amp;ДАННЫЕ!$CE1178&amp;"m"&amp;ДАННЫЕ!$CF1178&amp;"c"&amp;ДАННЫЕ!$CG1178&amp;"z"&amp;ДАННЫЕ!$CH1178&amp;"d"&amp;IF(H1178=4,1,0)&amp;"s"&amp;IF(ДАННЫЕ!$J1178=1,0,1)&amp;"u"&amp;IF(ДАННЫЕ!$CJ1178&gt;0,1,0)</f>
        <v>g0cf0a06AR1VG0o0xp0v0ntkqwemczd0s1u0</v>
      </c>
      <c r="O1178" s="28" t="str">
        <f>ДАННЫЕ!$I1178&amp;"g"&amp;B1178&amp;A1178&amp;"f"&amp;P1178&amp;"c"&amp;IF(ДАННЫЕ!$U1178&gt;0,1,0)&amp;"s"&amp;IF(ДАННЫЕ!$Q1178&gt;0,IF(YEAR(ДАННЫЕ!$F$1)=YEAR(ДАННЫЕ!$Q1178),IF(MONTH(ДАННЫЕ!$F$1)=MONTH(ДАННЫЕ!$Q1178),111,11),1),0)&amp;"i"&amp;IF(ДАННЫЕ!$R1178+ДАННЫЕ!$S1178+ДАННЫЕ!$T1178=0,0,1)&amp;"h"&amp;IF(ДАННЫЕ!$P1178&gt;0,1,0)&amp;"p"&amp;IF(ДАННЫЕ!$CI1178&gt;0,IF(YEAR(ДАННЫЕ!$F$1)=YEAR(ДАННЫЕ!$CI1178),IF(MONTH(ДАННЫЕ!$F$1)=MONTH(ДАННЫЕ!$CI1178),111,11),1),0)&amp;"d"&amp;IF(ДАННЫЕ!$CJ1178&gt;0,IF(YEAR(ДАННЫЕ!$F$1)=YEAR(ДАННЫЕ!$CJ1178),IF(MONTH(ДАННЫЕ!$F$1)=MONTH(ДАННЫЕ!$CJ1178),111,11),1),0)&amp;"o"&amp;IF(ДАННЫЕ!$CK1178&gt;0,IF(MONTH(ДАННЫЕ!$F$1)=MONTH(ДАННЫЕ!$CK1178),111,11),0)&amp;"v"&amp;IF(ДАННЫЕ!$BE1178&gt;0,IF(MONTH(ДАННЫЕ!$F$1)=MONTH(ДАННЫЕ!$BE1178),111,11),0)</f>
        <v>g00f0c0s0i0h0p0d0o0v0</v>
      </c>
      <c r="P1178" s="15">
        <f t="shared" si="56"/>
        <v>0</v>
      </c>
      <c r="Q1178" s="15">
        <f>IF(ДАННЫЕ!$F$1&gt;ДАННЫЕ!$N1178,IF(YEAR(ДАННЫЕ!$F$1)=YEAR(ДАННЫЕ!M1178),1,0),0)</f>
        <v>0</v>
      </c>
      <c r="R1178" s="15">
        <f>IF(ДАННЫЕ!$F$1&gt;ДАННЫЕ!$N1178,IF(YEAR(ДАННЫЕ!$F$1)=YEAR(ДАННЫЕ!N1178),1,0),0)</f>
        <v>0</v>
      </c>
      <c r="S1178" s="15">
        <f>IF(ДАННЫЕ!$AA1178="2А",1,IF(ДАННЫЕ!$AA1178="2Б",2,IF(ДАННЫЕ!$AA1178="2В",3,IF(ДАННЫЕ!$AA1178=3,4,IF(ДАННЫЕ!$AA1178="4А",5,IF(ДАННЫЕ!$AA1178="4Б",6,IF(ДАННЫЕ!$AA1178="4В",7,IF(ДАННЫЕ!$AA1178=5,8,0))))))))</f>
        <v>0</v>
      </c>
      <c r="T1178" s="15">
        <f>IF(OR(ДАННЫЕ!$AC1178=2,ДАННЫЕ!$AD1178=2,ДАННЫЕ!$AE1178=2),2,IF(OR(ДАННЫЕ!$AC1178=1,ДАННЫЕ!$AD1178=1,ДАННЫЕ!$AE1178=1),1,0))</f>
        <v>0</v>
      </c>
    </row>
    <row r="1179" spans="1:20" x14ac:dyDescent="0.2">
      <c r="A1179" s="78">
        <f>IF(B1179&gt;0,IF(MONTH(ДАННЫЕ!$F$1)=MONTH(ДАННЫЕ!$B1179),1,0),0)</f>
        <v>0</v>
      </c>
      <c r="B1179" s="14">
        <f>IF(ДАННЫЕ!$B1179&gt;0,IF(YEAR(ДАННЫЕ!$F$1)=YEAR(ДАННЫЕ!$B1179),1,0),0)</f>
        <v>0</v>
      </c>
      <c r="C1179" s="14">
        <f>IF(ДАННЫЕ!$CM1179&gt;0,IF(YEAR(ДАННЫЕ!$F$1)=YEAR(ДАННЫЕ!$CM1179),1,0),0)</f>
        <v>0</v>
      </c>
      <c r="D1179" s="14">
        <f>IF(ДАННЫЕ!$CJ1179&gt;0,IF(ДАННЫЕ!$CL1179&gt;ДАННЫЕ!$F$1,1,IF(ДАННЫЕ!$CL1179&gt;0,0,1)),0)</f>
        <v>0</v>
      </c>
      <c r="E1179" s="43" t="str">
        <f ca="1">IF(ДАННЫЕ!$F$1&gt;0,IF(ДАННЫЕ!$G1179&gt;0,DATEDIF(ДАННЫЕ!$G1179,ДАННЫЕ!$F$1,"y"),""),IF(ДАННЫЕ!$G1179&gt;0,DATEDIF(ДАННЫЕ!$G1179,TODAY(),"y"),""))</f>
        <v/>
      </c>
      <c r="F1179" s="43" t="str">
        <f xml:space="preserve"> IF(ДАННЫЕ!$F1179="М",IF(E1179&gt;=18,IF(E1179&lt;60,1,""),""),"")&amp;IF(ДАННЫЕ!$F1179="Ж",IF(E1179&gt;=18,IF(E1179&lt;55,1,""),""),"")</f>
        <v/>
      </c>
      <c r="G1179" s="43" t="str">
        <f xml:space="preserve"> IF(ДАННЫЕ!$F1179="М",IF(E1179&gt;=60,2,""),"")&amp;IF(ДАННЫЕ!$F1179="Ж",IF(E1179&gt;=55,2,""),"")</f>
        <v/>
      </c>
      <c r="H1179" s="43" t="str">
        <f t="shared" ca="1" si="54"/>
        <v/>
      </c>
      <c r="I1179" s="43" t="str">
        <f t="shared" ca="1" si="55"/>
        <v>03</v>
      </c>
      <c r="J1179" s="28" t="str">
        <f ca="1">ДАННЫЕ!$F1179&amp;H1179&amp;I1179&amp;ДАННЫЕ!$I1179&amp;"m"&amp;IF(ДАННЫЕ!$I1179&gt;0,IF(ДАННЫЕ!$J1179&gt;0,0,1),"")&amp;"f"&amp;IF(ДАННЫЕ!$R1179&gt;0,IF(YEAR(ДАННЫЕ!$F$1)=YEAR(ДАННЫЕ!$R1179),1,0),0)&amp;"z"&amp;ДАННЫЕ!$R1179&amp;"p"&amp;ДАННЫЕ!$S1179&amp;"i"&amp;ДАННЫЕ!$T1179&amp;"h"&amp;ДАННЫЕ!$K1179&amp;"be"&amp;ДАННЫЕ!$BI1179&amp;"CD"&amp;IF(ДАННЫЕ!BF1179&gt;500,4,IF(ДАННЫЕ!BF1179&gt;350,3,IF(ДАННЫЕ!BF1179&gt;200,2,IF(ДАННЫЕ!BF1179&gt;0,1,0))))&amp;"g"&amp;B1179&amp;"d"&amp;H1179&amp;"l"&amp;ДАННЫЕ!AT1179&amp;"a"&amp;ДАННЫЕ!$V1179&amp;"v"&amp;R1179&amp;"k"&amp;ДАННЫЕ!$U1179&amp;"s"&amp;ДАННЫЕ!$Y1179&amp;"t"&amp;ДАННЫЕ!$X1179&amp;"b"&amp;IF(ДАННЫЕ!$Q1179&gt;1,1,0)&amp;"PP"&amp;ДАННЫЕ!Z1179&amp;"c"&amp;S1179&amp;"x"&amp;IF(ДАННЫЕ!$BY1179&gt;0,IF(YEAR(ДАННЫЕ!$F$1)=YEAR(ДАННЫЕ!$BY1179),1,0),0)&amp;"n"&amp;IF(ДАННЫЕ!$BZ1179&gt;0,IF(YEAR(ДАННЫЕ!$F$1)=YEAR(ДАННЫЕ!$BZ1179),1,0),0)&amp;"u"&amp;D1179&amp;"z"&amp;IF(ДАННЫЕ!$CL1179&gt;0,IF(YEAR(ДАННЫЕ!$F$1)&gt;YEAR(ДАННЫЕ!$CL1179),11,12),0)</f>
        <v>03mf0zpihbeCD0g0dlav0kstb0PPc0x0n0u0z0</v>
      </c>
      <c r="K1179" s="28" t="str">
        <f ca="1">ДАННЫЕ!$I1179&amp;"x"&amp;B1179&amp;"w"&amp;IF(T1179+ДАННЫЕ!AD1179+ДАННЫЕ!AE1179+ДАННЫЕ!AF1179+ДАННЫЕ!AG1179+ДАННЫЕ!AH1179+ДАННЫЕ!$AL1179+ДАННЫЕ!AI1179+ДАННЫЕ!AJ1179+ДАННЫЕ!AK1179+ДАННЫЕ!AP1179+ДАННЫЕ!AQ1179+ДАННЫЕ!AR1179+ДАННЫЕ!$AM1179+ДАННЫЕ!$AN1179+ДАННЫЕ!AS1179+ДАННЫЕ!AT1179&gt;0,1,0)&amp;IF(OR(T1179=2,ДАННЫЕ!AD1179=2,ДАННЫЕ!AE1179=2,ДАННЫЕ!AF1179=2,ДАННЫЕ!AG1179=2,ДАННЫЕ!AH1179=2,ДАННЫЕ!$AL1179=2,ДАННЫЕ!AI1179=2,ДАННЫЕ!AJ1179=2,ДАННЫЕ!AK1179=2,ДАННЫЕ!AP1179=2,ДАННЫЕ!AQ1179=2,ДАННЫЕ!AR1179=2,ДАННЫЕ!$AM1179=2,ДАННЫЕ!$AN1179=2,ДАННЫЕ!AS1179=2,ДАННЫЕ!AT1179=2),2,0)&amp;"t"&amp;IF(T1179&gt;0,"1"&amp;T1179,"00")&amp;"f"&amp;IF(ДАННЫЕ!$AC1179,"1"&amp;ДАННЫЕ!$AC1179,"00")&amp;"b"&amp;IF(ДАННЫЕ!$AD1179,"1"&amp;ДАННЫЕ!$AD1179,"00")&amp;"g"&amp;IF(ДАННЫЕ!$AF1179,"1"&amp;ДАННЫЕ!$AF1179,"00")&amp;"c"&amp;IF(ДАННЫЕ!$AG1179,"1"&amp;ДАННЫЕ!$AG1179,"00")&amp;"i"&amp;IF(ДАННЫЕ!$AH1179,"1"&amp;ДАННЫЕ!$AH1179,"00")&amp;"r"&amp;IF(ДАННЫЕ!$AL1179,"1"&amp;ДАННЫЕ!$AL1179,"00")&amp;"m"&amp;IF(ДАННЫЕ!$AI1179,"1"&amp;ДАННЫЕ!$AI1179,"00")&amp;"hS"&amp;IF(ДАННЫЕ!$AJ1179,"1"&amp;ДАННЫЕ!$AJ1179,"00")&amp;"hZ"&amp;IF(ДАННЫЕ!$AK1179,"1"&amp;ДАННЫЕ!$AK1179,"00")&amp;"p"&amp;IF(ДАННЫЕ!$AP1179,"1"&amp;ДАННЫЕ!$AP1179,"00")&amp;"k"&amp;IF(ДАННЫЕ!$AQ1179,"1"&amp;ДАННЫЕ!$AQ1179,"00")&amp;"z"&amp;IF(ДАННЫЕ!$AR1179,"1"&amp;ДАННЫЕ!$AR1179,"00")&amp;"j"&amp;IF(ДАННЫЕ!$AM1179,"1"&amp;ДАННЫЕ!$AM1179,"00")&amp;"n"&amp;IF(ДАННЫЕ!$AN1179,"1"&amp;ДАННЫЕ!$AN1179,"00")&amp;"E"&amp;ДАННЫЕ!BI1179&amp;"L"&amp;ДАННЫЕ!AO1179&amp;"h"&amp;IF(ДАННЫЕ!$AU1179&gt;0,1,0)&amp;"v"&amp;IF(ДАННЫЕ!$AW1179&gt;0,1,0)&amp;"a"&amp;IF(ДАННЫЕ!$AS1179,"1"&amp;ДАННЫЕ!$AS1179,"00")&amp;"s"&amp;IF(ДАННЫЕ!$AT1179,"1"&amp;ДАННЫЕ!$AT1179,"00")&amp;"u"&amp;IF(ДАННЫЕ!$CJ1179&gt;0,1,0)&amp;"y"&amp;B1179&amp;"d"&amp;H1179&amp;"e"&amp;F1179&amp;G1179</f>
        <v>x0w00t00f00b00g00c00i00r00m00hS00hZ00p00k00z00j00n00ELh0v0a00s00u0y0de</v>
      </c>
      <c r="L1179" s="28" t="str">
        <f ca="1">ДАННЫЕ!$I1179&amp;"VN"&amp;IF(ДАННЫЕ!AW1179&gt;0,11,10)&amp;"CD"&amp;IF(ДАННЫЕ!BF1179&gt;500,16,IF(ДАННЫЕ!BF1179&gt;350,15,IF(ДАННЫЕ!BF1179&gt;=200,14,IF(ДАННЫЕ!BF1179&gt;=100,13,IF(ДАННЫЕ!BF1179&gt;=50,12,IF(ДАННЫЕ!BF1179&gt;0,11,10))))))&amp;"AR"&amp;IF(ДАННЫЕ!BX1179&gt;0,1,0)&amp;"GD"&amp;B1179&amp;"VV"&amp;IF(E1179&gt;=5,IF(E1179&lt;18,1,0),0)</f>
        <v>VN10CD10AR0GD0VV0</v>
      </c>
      <c r="M1179" s="28" t="str">
        <f>ДАННЫЕ!$I1179&amp;"b"&amp;ДАННЫЕ!$BI1179&amp;"r"&amp;ДАННЫЕ!$BJ1179&amp;"CD"&amp;IF(ДАННЫЕ!BF1179&gt;0,IF(ДАННЫЕ!BF1179&lt;200,1,IF(ДАННЫЕ!BF1179&lt;350,2,3)),0)&amp;"h"&amp;IF(ДАННЫЕ!$BK1179+ДАННЫЕ!$BL1179+ДАННЫЕ!$BM1179&gt;0,1,0)&amp;"x"&amp;ДАННЫЕ!$BK1179&amp;"y"&amp;ДАННЫЕ!$BL1179&amp;"z"&amp;ДАННЫЕ!$BM1179&amp;"c"&amp;IF(ДАННЫЕ!$BK1179+ДАННЫЕ!$BL1179+ДАННЫЕ!$BM1179=3,1,0)&amp;"a"&amp;IF(ДАННЫЕ!$BQ1179+ДАННЫЕ!$BR1179&gt;0,1,0)&amp;"d"&amp;ДАННЫЕ!$BQ1179&amp;"v"&amp;ДАННЫЕ!$BR1179&amp;"p"&amp;ДАННЫЕ!$BS1179&amp;"n"&amp;ДАННЫЕ!$BU1179&amp;"t"&amp;ДАННЫЕ!$BV1179&amp;"o"&amp;ДАННЫЕ!$BT1179&amp;"l"&amp;IF(ДАННЫЕ!$BN1179&gt;0,1,0)&amp;ДАННЫЕ!$BN1179&amp;"g"&amp;ДАННЫЕ!$BO1179&amp;"s"&amp;ДАННЫЕ!$BP1179&amp;"DZ"&amp;IF(ДАННЫЕ!B1179-ДАННЫЕ!G1179 &lt; 60,IF(ДАННЫЕ!B1179-ДАННЫЕ!G1179 &gt;= 0,1,0),0)&amp;"u"&amp;IF(ДАННЫЕ!$CJ1179&gt;0,1,0)</f>
        <v>brCD0h0xyzc0a0dvpntol0gsDZ1u0</v>
      </c>
      <c r="N1179" s="28" t="str">
        <f ca="1">ДАННЫЕ!$F1179&amp;ДАННЫЕ!$I1179&amp;"g"&amp;B1179&amp;"cf"&amp;D1179&amp;"a"&amp;IF(ДАННЫЕ!$BX1179&gt;0,1,0)&amp;IF(ДАННЫЕ!$BF1179&gt;500,1,IF(ДАННЫЕ!$BF1179&gt;350,2,IF(ДАННЫЕ!$BF1179&gt;=200,3,IF(ДАННЫЕ!$BF1179&gt;=100,4,IF(ДАННЫЕ!$BF1179&gt;=50,5,IF(ДАННЫЕ!$BF1179&lt;50,6,0))))))&amp;"AR"&amp;IF(DATEDIF(ДАННЫЕ!$BX1179,ДАННЫЕ!$F$1,"y")&gt;1,1,0)&amp;"VG"&amp;IF(ДАННЫЕ!$BH1179="0",1,0)&amp;"o"&amp;IF(T1179+ДАННЫЕ!$AF1179+ДАННЫЕ!$AG1179+ДАННЫЕ!$AH1179+ДАННЫЕ!$AI1179+ДАННЫЕ!$AJ1179+ДАННЫЕ!$AP1179+ДАННЫЕ!$AQ1179+ДАННЫЕ!$AR1179+ДАННЫЕ!$AU1179+ДАННЫЕ!$AW1179+ДАННЫЕ!$AS1179+ДАННЫЕ!$AT1179&gt;0,1,0)&amp;"x"&amp;ДАННЫЕ!$AG1179&amp;"p"&amp;IF(ДАННЫЕ!$BY1179&gt;0,1,0)&amp;"v"&amp;IF(ДАННЫЕ!$BZ1179&gt;0,1,0)&amp;"n"&amp;ДАННЫЕ!$CA1179&amp;"t"&amp;ДАННЫЕ!$AY1179&amp;"k"&amp;ДАННЫЕ!$CB1179&amp;"q"&amp;ДАННЫЕ!$CC1179&amp;"w"&amp;ДАННЫЕ!$CD1179&amp;"e"&amp;ДАННЫЕ!$CE1179&amp;"m"&amp;ДАННЫЕ!$CF1179&amp;"c"&amp;ДАННЫЕ!$CG1179&amp;"z"&amp;ДАННЫЕ!$CH1179&amp;"d"&amp;IF(H1179=4,1,0)&amp;"s"&amp;IF(ДАННЫЕ!$J1179=1,0,1)&amp;"u"&amp;IF(ДАННЫЕ!$CJ1179&gt;0,1,0)</f>
        <v>g0cf0a06AR1VG0o0xp0v0ntkqwemczd0s1u0</v>
      </c>
      <c r="O1179" s="28" t="str">
        <f>ДАННЫЕ!$I1179&amp;"g"&amp;B1179&amp;A1179&amp;"f"&amp;P1179&amp;"c"&amp;IF(ДАННЫЕ!$U1179&gt;0,1,0)&amp;"s"&amp;IF(ДАННЫЕ!$Q1179&gt;0,IF(YEAR(ДАННЫЕ!$F$1)=YEAR(ДАННЫЕ!$Q1179),IF(MONTH(ДАННЫЕ!$F$1)=MONTH(ДАННЫЕ!$Q1179),111,11),1),0)&amp;"i"&amp;IF(ДАННЫЕ!$R1179+ДАННЫЕ!$S1179+ДАННЫЕ!$T1179=0,0,1)&amp;"h"&amp;IF(ДАННЫЕ!$P1179&gt;0,1,0)&amp;"p"&amp;IF(ДАННЫЕ!$CI1179&gt;0,IF(YEAR(ДАННЫЕ!$F$1)=YEAR(ДАННЫЕ!$CI1179),IF(MONTH(ДАННЫЕ!$F$1)=MONTH(ДАННЫЕ!$CI1179),111,11),1),0)&amp;"d"&amp;IF(ДАННЫЕ!$CJ1179&gt;0,IF(YEAR(ДАННЫЕ!$F$1)=YEAR(ДАННЫЕ!$CJ1179),IF(MONTH(ДАННЫЕ!$F$1)=MONTH(ДАННЫЕ!$CJ1179),111,11),1),0)&amp;"o"&amp;IF(ДАННЫЕ!$CK1179&gt;0,IF(MONTH(ДАННЫЕ!$F$1)=MONTH(ДАННЫЕ!$CK1179),111,11),0)&amp;"v"&amp;IF(ДАННЫЕ!$BE1179&gt;0,IF(MONTH(ДАННЫЕ!$F$1)=MONTH(ДАННЫЕ!$BE1179),111,11),0)</f>
        <v>g00f0c0s0i0h0p0d0o0v0</v>
      </c>
      <c r="P1179" s="15">
        <f t="shared" si="56"/>
        <v>0</v>
      </c>
      <c r="Q1179" s="15">
        <f>IF(ДАННЫЕ!$F$1&gt;ДАННЫЕ!$N1179,IF(YEAR(ДАННЫЕ!$F$1)=YEAR(ДАННЫЕ!M1179),1,0),0)</f>
        <v>0</v>
      </c>
      <c r="R1179" s="15">
        <f>IF(ДАННЫЕ!$F$1&gt;ДАННЫЕ!$N1179,IF(YEAR(ДАННЫЕ!$F$1)=YEAR(ДАННЫЕ!N1179),1,0),0)</f>
        <v>0</v>
      </c>
      <c r="S1179" s="15">
        <f>IF(ДАННЫЕ!$AA1179="2А",1,IF(ДАННЫЕ!$AA1179="2Б",2,IF(ДАННЫЕ!$AA1179="2В",3,IF(ДАННЫЕ!$AA1179=3,4,IF(ДАННЫЕ!$AA1179="4А",5,IF(ДАННЫЕ!$AA1179="4Б",6,IF(ДАННЫЕ!$AA1179="4В",7,IF(ДАННЫЕ!$AA1179=5,8,0))))))))</f>
        <v>0</v>
      </c>
      <c r="T1179" s="15">
        <f>IF(OR(ДАННЫЕ!$AC1179=2,ДАННЫЕ!$AD1179=2,ДАННЫЕ!$AE1179=2),2,IF(OR(ДАННЫЕ!$AC1179=1,ДАННЫЕ!$AD1179=1,ДАННЫЕ!$AE1179=1),1,0))</f>
        <v>0</v>
      </c>
    </row>
    <row r="1180" spans="1:20" x14ac:dyDescent="0.2">
      <c r="A1180" s="78">
        <f>IF(B1180&gt;0,IF(MONTH(ДАННЫЕ!$F$1)=MONTH(ДАННЫЕ!$B1180),1,0),0)</f>
        <v>0</v>
      </c>
      <c r="B1180" s="14">
        <f>IF(ДАННЫЕ!$B1180&gt;0,IF(YEAR(ДАННЫЕ!$F$1)=YEAR(ДАННЫЕ!$B1180),1,0),0)</f>
        <v>0</v>
      </c>
      <c r="C1180" s="14">
        <f>IF(ДАННЫЕ!$CM1180&gt;0,IF(YEAR(ДАННЫЕ!$F$1)=YEAR(ДАННЫЕ!$CM1180),1,0),0)</f>
        <v>0</v>
      </c>
      <c r="D1180" s="14">
        <f>IF(ДАННЫЕ!$CJ1180&gt;0,IF(ДАННЫЕ!$CL1180&gt;ДАННЫЕ!$F$1,1,IF(ДАННЫЕ!$CL1180&gt;0,0,1)),0)</f>
        <v>0</v>
      </c>
      <c r="E1180" s="43" t="str">
        <f ca="1">IF(ДАННЫЕ!$F$1&gt;0,IF(ДАННЫЕ!$G1180&gt;0,DATEDIF(ДАННЫЕ!$G1180,ДАННЫЕ!$F$1,"y"),""),IF(ДАННЫЕ!$G1180&gt;0,DATEDIF(ДАННЫЕ!$G1180,TODAY(),"y"),""))</f>
        <v/>
      </c>
      <c r="F1180" s="43" t="str">
        <f xml:space="preserve"> IF(ДАННЫЕ!$F1180="М",IF(E1180&gt;=18,IF(E1180&lt;60,1,""),""),"")&amp;IF(ДАННЫЕ!$F1180="Ж",IF(E1180&gt;=18,IF(E1180&lt;55,1,""),""),"")</f>
        <v/>
      </c>
      <c r="G1180" s="43" t="str">
        <f xml:space="preserve"> IF(ДАННЫЕ!$F1180="М",IF(E1180&gt;=60,2,""),"")&amp;IF(ДАННЫЕ!$F1180="Ж",IF(E1180&gt;=55,2,""),"")</f>
        <v/>
      </c>
      <c r="H1180" s="43" t="str">
        <f t="shared" ca="1" si="54"/>
        <v/>
      </c>
      <c r="I1180" s="43" t="str">
        <f t="shared" ca="1" si="55"/>
        <v>03</v>
      </c>
      <c r="J1180" s="28" t="str">
        <f ca="1">ДАННЫЕ!$F1180&amp;H1180&amp;I1180&amp;ДАННЫЕ!$I1180&amp;"m"&amp;IF(ДАННЫЕ!$I1180&gt;0,IF(ДАННЫЕ!$J1180&gt;0,0,1),"")&amp;"f"&amp;IF(ДАННЫЕ!$R1180&gt;0,IF(YEAR(ДАННЫЕ!$F$1)=YEAR(ДАННЫЕ!$R1180),1,0),0)&amp;"z"&amp;ДАННЫЕ!$R1180&amp;"p"&amp;ДАННЫЕ!$S1180&amp;"i"&amp;ДАННЫЕ!$T1180&amp;"h"&amp;ДАННЫЕ!$K1180&amp;"be"&amp;ДАННЫЕ!$BI1180&amp;"CD"&amp;IF(ДАННЫЕ!BF1180&gt;500,4,IF(ДАННЫЕ!BF1180&gt;350,3,IF(ДАННЫЕ!BF1180&gt;200,2,IF(ДАННЫЕ!BF1180&gt;0,1,0))))&amp;"g"&amp;B1180&amp;"d"&amp;H1180&amp;"l"&amp;ДАННЫЕ!AT1180&amp;"a"&amp;ДАННЫЕ!$V1180&amp;"v"&amp;R1180&amp;"k"&amp;ДАННЫЕ!$U1180&amp;"s"&amp;ДАННЫЕ!$Y1180&amp;"t"&amp;ДАННЫЕ!$X1180&amp;"b"&amp;IF(ДАННЫЕ!$Q1180&gt;1,1,0)&amp;"PP"&amp;ДАННЫЕ!Z1180&amp;"c"&amp;S1180&amp;"x"&amp;IF(ДАННЫЕ!$BY1180&gt;0,IF(YEAR(ДАННЫЕ!$F$1)=YEAR(ДАННЫЕ!$BY1180),1,0),0)&amp;"n"&amp;IF(ДАННЫЕ!$BZ1180&gt;0,IF(YEAR(ДАННЫЕ!$F$1)=YEAR(ДАННЫЕ!$BZ1180),1,0),0)&amp;"u"&amp;D1180&amp;"z"&amp;IF(ДАННЫЕ!$CL1180&gt;0,IF(YEAR(ДАННЫЕ!$F$1)&gt;YEAR(ДАННЫЕ!$CL1180),11,12),0)</f>
        <v>03mf0zpihbeCD0g0dlav0kstb0PPc0x0n0u0z0</v>
      </c>
      <c r="K1180" s="28" t="str">
        <f ca="1">ДАННЫЕ!$I1180&amp;"x"&amp;B1180&amp;"w"&amp;IF(T1180+ДАННЫЕ!AD1180+ДАННЫЕ!AE1180+ДАННЫЕ!AF1180+ДАННЫЕ!AG1180+ДАННЫЕ!AH1180+ДАННЫЕ!$AL1180+ДАННЫЕ!AI1180+ДАННЫЕ!AJ1180+ДАННЫЕ!AK1180+ДАННЫЕ!AP1180+ДАННЫЕ!AQ1180+ДАННЫЕ!AR1180+ДАННЫЕ!$AM1180+ДАННЫЕ!$AN1180+ДАННЫЕ!AS1180+ДАННЫЕ!AT1180&gt;0,1,0)&amp;IF(OR(T1180=2,ДАННЫЕ!AD1180=2,ДАННЫЕ!AE1180=2,ДАННЫЕ!AF1180=2,ДАННЫЕ!AG1180=2,ДАННЫЕ!AH1180=2,ДАННЫЕ!$AL1180=2,ДАННЫЕ!AI1180=2,ДАННЫЕ!AJ1180=2,ДАННЫЕ!AK1180=2,ДАННЫЕ!AP1180=2,ДАННЫЕ!AQ1180=2,ДАННЫЕ!AR1180=2,ДАННЫЕ!$AM1180=2,ДАННЫЕ!$AN1180=2,ДАННЫЕ!AS1180=2,ДАННЫЕ!AT1180=2),2,0)&amp;"t"&amp;IF(T1180&gt;0,"1"&amp;T1180,"00")&amp;"f"&amp;IF(ДАННЫЕ!$AC1180,"1"&amp;ДАННЫЕ!$AC1180,"00")&amp;"b"&amp;IF(ДАННЫЕ!$AD1180,"1"&amp;ДАННЫЕ!$AD1180,"00")&amp;"g"&amp;IF(ДАННЫЕ!$AF1180,"1"&amp;ДАННЫЕ!$AF1180,"00")&amp;"c"&amp;IF(ДАННЫЕ!$AG1180,"1"&amp;ДАННЫЕ!$AG1180,"00")&amp;"i"&amp;IF(ДАННЫЕ!$AH1180,"1"&amp;ДАННЫЕ!$AH1180,"00")&amp;"r"&amp;IF(ДАННЫЕ!$AL1180,"1"&amp;ДАННЫЕ!$AL1180,"00")&amp;"m"&amp;IF(ДАННЫЕ!$AI1180,"1"&amp;ДАННЫЕ!$AI1180,"00")&amp;"hS"&amp;IF(ДАННЫЕ!$AJ1180,"1"&amp;ДАННЫЕ!$AJ1180,"00")&amp;"hZ"&amp;IF(ДАННЫЕ!$AK1180,"1"&amp;ДАННЫЕ!$AK1180,"00")&amp;"p"&amp;IF(ДАННЫЕ!$AP1180,"1"&amp;ДАННЫЕ!$AP1180,"00")&amp;"k"&amp;IF(ДАННЫЕ!$AQ1180,"1"&amp;ДАННЫЕ!$AQ1180,"00")&amp;"z"&amp;IF(ДАННЫЕ!$AR1180,"1"&amp;ДАННЫЕ!$AR1180,"00")&amp;"j"&amp;IF(ДАННЫЕ!$AM1180,"1"&amp;ДАННЫЕ!$AM1180,"00")&amp;"n"&amp;IF(ДАННЫЕ!$AN1180,"1"&amp;ДАННЫЕ!$AN1180,"00")&amp;"E"&amp;ДАННЫЕ!BI1180&amp;"L"&amp;ДАННЫЕ!AO1180&amp;"h"&amp;IF(ДАННЫЕ!$AU1180&gt;0,1,0)&amp;"v"&amp;IF(ДАННЫЕ!$AW1180&gt;0,1,0)&amp;"a"&amp;IF(ДАННЫЕ!$AS1180,"1"&amp;ДАННЫЕ!$AS1180,"00")&amp;"s"&amp;IF(ДАННЫЕ!$AT1180,"1"&amp;ДАННЫЕ!$AT1180,"00")&amp;"u"&amp;IF(ДАННЫЕ!$CJ1180&gt;0,1,0)&amp;"y"&amp;B1180&amp;"d"&amp;H1180&amp;"e"&amp;F1180&amp;G1180</f>
        <v>x0w00t00f00b00g00c00i00r00m00hS00hZ00p00k00z00j00n00ELh0v0a00s00u0y0de</v>
      </c>
      <c r="L1180" s="28" t="str">
        <f ca="1">ДАННЫЕ!$I1180&amp;"VN"&amp;IF(ДАННЫЕ!AW1180&gt;0,11,10)&amp;"CD"&amp;IF(ДАННЫЕ!BF1180&gt;500,16,IF(ДАННЫЕ!BF1180&gt;350,15,IF(ДАННЫЕ!BF1180&gt;=200,14,IF(ДАННЫЕ!BF1180&gt;=100,13,IF(ДАННЫЕ!BF1180&gt;=50,12,IF(ДАННЫЕ!BF1180&gt;0,11,10))))))&amp;"AR"&amp;IF(ДАННЫЕ!BX1180&gt;0,1,0)&amp;"GD"&amp;B1180&amp;"VV"&amp;IF(E1180&gt;=5,IF(E1180&lt;18,1,0),0)</f>
        <v>VN10CD10AR0GD0VV0</v>
      </c>
      <c r="M1180" s="28" t="str">
        <f>ДАННЫЕ!$I1180&amp;"b"&amp;ДАННЫЕ!$BI1180&amp;"r"&amp;ДАННЫЕ!$BJ1180&amp;"CD"&amp;IF(ДАННЫЕ!BF1180&gt;0,IF(ДАННЫЕ!BF1180&lt;200,1,IF(ДАННЫЕ!BF1180&lt;350,2,3)),0)&amp;"h"&amp;IF(ДАННЫЕ!$BK1180+ДАННЫЕ!$BL1180+ДАННЫЕ!$BM1180&gt;0,1,0)&amp;"x"&amp;ДАННЫЕ!$BK1180&amp;"y"&amp;ДАННЫЕ!$BL1180&amp;"z"&amp;ДАННЫЕ!$BM1180&amp;"c"&amp;IF(ДАННЫЕ!$BK1180+ДАННЫЕ!$BL1180+ДАННЫЕ!$BM1180=3,1,0)&amp;"a"&amp;IF(ДАННЫЕ!$BQ1180+ДАННЫЕ!$BR1180&gt;0,1,0)&amp;"d"&amp;ДАННЫЕ!$BQ1180&amp;"v"&amp;ДАННЫЕ!$BR1180&amp;"p"&amp;ДАННЫЕ!$BS1180&amp;"n"&amp;ДАННЫЕ!$BU1180&amp;"t"&amp;ДАННЫЕ!$BV1180&amp;"o"&amp;ДАННЫЕ!$BT1180&amp;"l"&amp;IF(ДАННЫЕ!$BN1180&gt;0,1,0)&amp;ДАННЫЕ!$BN1180&amp;"g"&amp;ДАННЫЕ!$BO1180&amp;"s"&amp;ДАННЫЕ!$BP1180&amp;"DZ"&amp;IF(ДАННЫЕ!B1180-ДАННЫЕ!G1180 &lt; 60,IF(ДАННЫЕ!B1180-ДАННЫЕ!G1180 &gt;= 0,1,0),0)&amp;"u"&amp;IF(ДАННЫЕ!$CJ1180&gt;0,1,0)</f>
        <v>brCD0h0xyzc0a0dvpntol0gsDZ1u0</v>
      </c>
      <c r="N1180" s="28" t="str">
        <f ca="1">ДАННЫЕ!$F1180&amp;ДАННЫЕ!$I1180&amp;"g"&amp;B1180&amp;"cf"&amp;D1180&amp;"a"&amp;IF(ДАННЫЕ!$BX1180&gt;0,1,0)&amp;IF(ДАННЫЕ!$BF1180&gt;500,1,IF(ДАННЫЕ!$BF1180&gt;350,2,IF(ДАННЫЕ!$BF1180&gt;=200,3,IF(ДАННЫЕ!$BF1180&gt;=100,4,IF(ДАННЫЕ!$BF1180&gt;=50,5,IF(ДАННЫЕ!$BF1180&lt;50,6,0))))))&amp;"AR"&amp;IF(DATEDIF(ДАННЫЕ!$BX1180,ДАННЫЕ!$F$1,"y")&gt;1,1,0)&amp;"VG"&amp;IF(ДАННЫЕ!$BH1180="0",1,0)&amp;"o"&amp;IF(T1180+ДАННЫЕ!$AF1180+ДАННЫЕ!$AG1180+ДАННЫЕ!$AH1180+ДАННЫЕ!$AI1180+ДАННЫЕ!$AJ1180+ДАННЫЕ!$AP1180+ДАННЫЕ!$AQ1180+ДАННЫЕ!$AR1180+ДАННЫЕ!$AU1180+ДАННЫЕ!$AW1180+ДАННЫЕ!$AS1180+ДАННЫЕ!$AT1180&gt;0,1,0)&amp;"x"&amp;ДАННЫЕ!$AG1180&amp;"p"&amp;IF(ДАННЫЕ!$BY1180&gt;0,1,0)&amp;"v"&amp;IF(ДАННЫЕ!$BZ1180&gt;0,1,0)&amp;"n"&amp;ДАННЫЕ!$CA1180&amp;"t"&amp;ДАННЫЕ!$AY1180&amp;"k"&amp;ДАННЫЕ!$CB1180&amp;"q"&amp;ДАННЫЕ!$CC1180&amp;"w"&amp;ДАННЫЕ!$CD1180&amp;"e"&amp;ДАННЫЕ!$CE1180&amp;"m"&amp;ДАННЫЕ!$CF1180&amp;"c"&amp;ДАННЫЕ!$CG1180&amp;"z"&amp;ДАННЫЕ!$CH1180&amp;"d"&amp;IF(H1180=4,1,0)&amp;"s"&amp;IF(ДАННЫЕ!$J1180=1,0,1)&amp;"u"&amp;IF(ДАННЫЕ!$CJ1180&gt;0,1,0)</f>
        <v>g0cf0a06AR1VG0o0xp0v0ntkqwemczd0s1u0</v>
      </c>
      <c r="O1180" s="28" t="str">
        <f>ДАННЫЕ!$I1180&amp;"g"&amp;B1180&amp;A1180&amp;"f"&amp;P1180&amp;"c"&amp;IF(ДАННЫЕ!$U1180&gt;0,1,0)&amp;"s"&amp;IF(ДАННЫЕ!$Q1180&gt;0,IF(YEAR(ДАННЫЕ!$F$1)=YEAR(ДАННЫЕ!$Q1180),IF(MONTH(ДАННЫЕ!$F$1)=MONTH(ДАННЫЕ!$Q1180),111,11),1),0)&amp;"i"&amp;IF(ДАННЫЕ!$R1180+ДАННЫЕ!$S1180+ДАННЫЕ!$T1180=0,0,1)&amp;"h"&amp;IF(ДАННЫЕ!$P1180&gt;0,1,0)&amp;"p"&amp;IF(ДАННЫЕ!$CI1180&gt;0,IF(YEAR(ДАННЫЕ!$F$1)=YEAR(ДАННЫЕ!$CI1180),IF(MONTH(ДАННЫЕ!$F$1)=MONTH(ДАННЫЕ!$CI1180),111,11),1),0)&amp;"d"&amp;IF(ДАННЫЕ!$CJ1180&gt;0,IF(YEAR(ДАННЫЕ!$F$1)=YEAR(ДАННЫЕ!$CJ1180),IF(MONTH(ДАННЫЕ!$F$1)=MONTH(ДАННЫЕ!$CJ1180),111,11),1),0)&amp;"o"&amp;IF(ДАННЫЕ!$CK1180&gt;0,IF(MONTH(ДАННЫЕ!$F$1)=MONTH(ДАННЫЕ!$CK1180),111,11),0)&amp;"v"&amp;IF(ДАННЫЕ!$BE1180&gt;0,IF(MONTH(ДАННЫЕ!$F$1)=MONTH(ДАННЫЕ!$BE1180),111,11),0)</f>
        <v>g00f0c0s0i0h0p0d0o0v0</v>
      </c>
      <c r="P1180" s="15">
        <f t="shared" si="56"/>
        <v>0</v>
      </c>
      <c r="Q1180" s="15">
        <f>IF(ДАННЫЕ!$F$1&gt;ДАННЫЕ!$N1180,IF(YEAR(ДАННЫЕ!$F$1)=YEAR(ДАННЫЕ!M1180),1,0),0)</f>
        <v>0</v>
      </c>
      <c r="R1180" s="15">
        <f>IF(ДАННЫЕ!$F$1&gt;ДАННЫЕ!$N1180,IF(YEAR(ДАННЫЕ!$F$1)=YEAR(ДАННЫЕ!N1180),1,0),0)</f>
        <v>0</v>
      </c>
      <c r="S1180" s="15">
        <f>IF(ДАННЫЕ!$AA1180="2А",1,IF(ДАННЫЕ!$AA1180="2Б",2,IF(ДАННЫЕ!$AA1180="2В",3,IF(ДАННЫЕ!$AA1180=3,4,IF(ДАННЫЕ!$AA1180="4А",5,IF(ДАННЫЕ!$AA1180="4Б",6,IF(ДАННЫЕ!$AA1180="4В",7,IF(ДАННЫЕ!$AA1180=5,8,0))))))))</f>
        <v>0</v>
      </c>
      <c r="T1180" s="15">
        <f>IF(OR(ДАННЫЕ!$AC1180=2,ДАННЫЕ!$AD1180=2,ДАННЫЕ!$AE1180=2),2,IF(OR(ДАННЫЕ!$AC1180=1,ДАННЫЕ!$AD1180=1,ДАННЫЕ!$AE1180=1),1,0))</f>
        <v>0</v>
      </c>
    </row>
    <row r="1181" spans="1:20" x14ac:dyDescent="0.2">
      <c r="A1181" s="78">
        <f>IF(B1181&gt;0,IF(MONTH(ДАННЫЕ!$F$1)=MONTH(ДАННЫЕ!$B1181),1,0),0)</f>
        <v>0</v>
      </c>
      <c r="B1181" s="14">
        <f>IF(ДАННЫЕ!$B1181&gt;0,IF(YEAR(ДАННЫЕ!$F$1)=YEAR(ДАННЫЕ!$B1181),1,0),0)</f>
        <v>0</v>
      </c>
      <c r="C1181" s="14">
        <f>IF(ДАННЫЕ!$CM1181&gt;0,IF(YEAR(ДАННЫЕ!$F$1)=YEAR(ДАННЫЕ!$CM1181),1,0),0)</f>
        <v>0</v>
      </c>
      <c r="D1181" s="14">
        <f>IF(ДАННЫЕ!$CJ1181&gt;0,IF(ДАННЫЕ!$CL1181&gt;ДАННЫЕ!$F$1,1,IF(ДАННЫЕ!$CL1181&gt;0,0,1)),0)</f>
        <v>0</v>
      </c>
      <c r="E1181" s="43" t="str">
        <f ca="1">IF(ДАННЫЕ!$F$1&gt;0,IF(ДАННЫЕ!$G1181&gt;0,DATEDIF(ДАННЫЕ!$G1181,ДАННЫЕ!$F$1,"y"),""),IF(ДАННЫЕ!$G1181&gt;0,DATEDIF(ДАННЫЕ!$G1181,TODAY(),"y"),""))</f>
        <v/>
      </c>
      <c r="F1181" s="43" t="str">
        <f xml:space="preserve"> IF(ДАННЫЕ!$F1181="М",IF(E1181&gt;=18,IF(E1181&lt;60,1,""),""),"")&amp;IF(ДАННЫЕ!$F1181="Ж",IF(E1181&gt;=18,IF(E1181&lt;55,1,""),""),"")</f>
        <v/>
      </c>
      <c r="G1181" s="43" t="str">
        <f xml:space="preserve"> IF(ДАННЫЕ!$F1181="М",IF(E1181&gt;=60,2,""),"")&amp;IF(ДАННЫЕ!$F1181="Ж",IF(E1181&gt;=55,2,""),"")</f>
        <v/>
      </c>
      <c r="H1181" s="43" t="str">
        <f t="shared" ca="1" si="54"/>
        <v/>
      </c>
      <c r="I1181" s="43" t="str">
        <f t="shared" ca="1" si="55"/>
        <v>03</v>
      </c>
      <c r="J1181" s="28" t="str">
        <f ca="1">ДАННЫЕ!$F1181&amp;H1181&amp;I1181&amp;ДАННЫЕ!$I1181&amp;"m"&amp;IF(ДАННЫЕ!$I1181&gt;0,IF(ДАННЫЕ!$J1181&gt;0,0,1),"")&amp;"f"&amp;IF(ДАННЫЕ!$R1181&gt;0,IF(YEAR(ДАННЫЕ!$F$1)=YEAR(ДАННЫЕ!$R1181),1,0),0)&amp;"z"&amp;ДАННЫЕ!$R1181&amp;"p"&amp;ДАННЫЕ!$S1181&amp;"i"&amp;ДАННЫЕ!$T1181&amp;"h"&amp;ДАННЫЕ!$K1181&amp;"be"&amp;ДАННЫЕ!$BI1181&amp;"CD"&amp;IF(ДАННЫЕ!BF1181&gt;500,4,IF(ДАННЫЕ!BF1181&gt;350,3,IF(ДАННЫЕ!BF1181&gt;200,2,IF(ДАННЫЕ!BF1181&gt;0,1,0))))&amp;"g"&amp;B1181&amp;"d"&amp;H1181&amp;"l"&amp;ДАННЫЕ!AT1181&amp;"a"&amp;ДАННЫЕ!$V1181&amp;"v"&amp;R1181&amp;"k"&amp;ДАННЫЕ!$U1181&amp;"s"&amp;ДАННЫЕ!$Y1181&amp;"t"&amp;ДАННЫЕ!$X1181&amp;"b"&amp;IF(ДАННЫЕ!$Q1181&gt;1,1,0)&amp;"PP"&amp;ДАННЫЕ!Z1181&amp;"c"&amp;S1181&amp;"x"&amp;IF(ДАННЫЕ!$BY1181&gt;0,IF(YEAR(ДАННЫЕ!$F$1)=YEAR(ДАННЫЕ!$BY1181),1,0),0)&amp;"n"&amp;IF(ДАННЫЕ!$BZ1181&gt;0,IF(YEAR(ДАННЫЕ!$F$1)=YEAR(ДАННЫЕ!$BZ1181),1,0),0)&amp;"u"&amp;D1181&amp;"z"&amp;IF(ДАННЫЕ!$CL1181&gt;0,IF(YEAR(ДАННЫЕ!$F$1)&gt;YEAR(ДАННЫЕ!$CL1181),11,12),0)</f>
        <v>03mf0zpihbeCD0g0dlav0kstb0PPc0x0n0u0z0</v>
      </c>
      <c r="K1181" s="28" t="str">
        <f ca="1">ДАННЫЕ!$I1181&amp;"x"&amp;B1181&amp;"w"&amp;IF(T1181+ДАННЫЕ!AD1181+ДАННЫЕ!AE1181+ДАННЫЕ!AF1181+ДАННЫЕ!AG1181+ДАННЫЕ!AH1181+ДАННЫЕ!$AL1181+ДАННЫЕ!AI1181+ДАННЫЕ!AJ1181+ДАННЫЕ!AK1181+ДАННЫЕ!AP1181+ДАННЫЕ!AQ1181+ДАННЫЕ!AR1181+ДАННЫЕ!$AM1181+ДАННЫЕ!$AN1181+ДАННЫЕ!AS1181+ДАННЫЕ!AT1181&gt;0,1,0)&amp;IF(OR(T1181=2,ДАННЫЕ!AD1181=2,ДАННЫЕ!AE1181=2,ДАННЫЕ!AF1181=2,ДАННЫЕ!AG1181=2,ДАННЫЕ!AH1181=2,ДАННЫЕ!$AL1181=2,ДАННЫЕ!AI1181=2,ДАННЫЕ!AJ1181=2,ДАННЫЕ!AK1181=2,ДАННЫЕ!AP1181=2,ДАННЫЕ!AQ1181=2,ДАННЫЕ!AR1181=2,ДАННЫЕ!$AM1181=2,ДАННЫЕ!$AN1181=2,ДАННЫЕ!AS1181=2,ДАННЫЕ!AT1181=2),2,0)&amp;"t"&amp;IF(T1181&gt;0,"1"&amp;T1181,"00")&amp;"f"&amp;IF(ДАННЫЕ!$AC1181,"1"&amp;ДАННЫЕ!$AC1181,"00")&amp;"b"&amp;IF(ДАННЫЕ!$AD1181,"1"&amp;ДАННЫЕ!$AD1181,"00")&amp;"g"&amp;IF(ДАННЫЕ!$AF1181,"1"&amp;ДАННЫЕ!$AF1181,"00")&amp;"c"&amp;IF(ДАННЫЕ!$AG1181,"1"&amp;ДАННЫЕ!$AG1181,"00")&amp;"i"&amp;IF(ДАННЫЕ!$AH1181,"1"&amp;ДАННЫЕ!$AH1181,"00")&amp;"r"&amp;IF(ДАННЫЕ!$AL1181,"1"&amp;ДАННЫЕ!$AL1181,"00")&amp;"m"&amp;IF(ДАННЫЕ!$AI1181,"1"&amp;ДАННЫЕ!$AI1181,"00")&amp;"hS"&amp;IF(ДАННЫЕ!$AJ1181,"1"&amp;ДАННЫЕ!$AJ1181,"00")&amp;"hZ"&amp;IF(ДАННЫЕ!$AK1181,"1"&amp;ДАННЫЕ!$AK1181,"00")&amp;"p"&amp;IF(ДАННЫЕ!$AP1181,"1"&amp;ДАННЫЕ!$AP1181,"00")&amp;"k"&amp;IF(ДАННЫЕ!$AQ1181,"1"&amp;ДАННЫЕ!$AQ1181,"00")&amp;"z"&amp;IF(ДАННЫЕ!$AR1181,"1"&amp;ДАННЫЕ!$AR1181,"00")&amp;"j"&amp;IF(ДАННЫЕ!$AM1181,"1"&amp;ДАННЫЕ!$AM1181,"00")&amp;"n"&amp;IF(ДАННЫЕ!$AN1181,"1"&amp;ДАННЫЕ!$AN1181,"00")&amp;"E"&amp;ДАННЫЕ!BI1181&amp;"L"&amp;ДАННЫЕ!AO1181&amp;"h"&amp;IF(ДАННЫЕ!$AU1181&gt;0,1,0)&amp;"v"&amp;IF(ДАННЫЕ!$AW1181&gt;0,1,0)&amp;"a"&amp;IF(ДАННЫЕ!$AS1181,"1"&amp;ДАННЫЕ!$AS1181,"00")&amp;"s"&amp;IF(ДАННЫЕ!$AT1181,"1"&amp;ДАННЫЕ!$AT1181,"00")&amp;"u"&amp;IF(ДАННЫЕ!$CJ1181&gt;0,1,0)&amp;"y"&amp;B1181&amp;"d"&amp;H1181&amp;"e"&amp;F1181&amp;G1181</f>
        <v>x0w00t00f00b00g00c00i00r00m00hS00hZ00p00k00z00j00n00ELh0v0a00s00u0y0de</v>
      </c>
      <c r="L1181" s="28" t="str">
        <f ca="1">ДАННЫЕ!$I1181&amp;"VN"&amp;IF(ДАННЫЕ!AW1181&gt;0,11,10)&amp;"CD"&amp;IF(ДАННЫЕ!BF1181&gt;500,16,IF(ДАННЫЕ!BF1181&gt;350,15,IF(ДАННЫЕ!BF1181&gt;=200,14,IF(ДАННЫЕ!BF1181&gt;=100,13,IF(ДАННЫЕ!BF1181&gt;=50,12,IF(ДАННЫЕ!BF1181&gt;0,11,10))))))&amp;"AR"&amp;IF(ДАННЫЕ!BX1181&gt;0,1,0)&amp;"GD"&amp;B1181&amp;"VV"&amp;IF(E1181&gt;=5,IF(E1181&lt;18,1,0),0)</f>
        <v>VN10CD10AR0GD0VV0</v>
      </c>
      <c r="M1181" s="28" t="str">
        <f>ДАННЫЕ!$I1181&amp;"b"&amp;ДАННЫЕ!$BI1181&amp;"r"&amp;ДАННЫЕ!$BJ1181&amp;"CD"&amp;IF(ДАННЫЕ!BF1181&gt;0,IF(ДАННЫЕ!BF1181&lt;200,1,IF(ДАННЫЕ!BF1181&lt;350,2,3)),0)&amp;"h"&amp;IF(ДАННЫЕ!$BK1181+ДАННЫЕ!$BL1181+ДАННЫЕ!$BM1181&gt;0,1,0)&amp;"x"&amp;ДАННЫЕ!$BK1181&amp;"y"&amp;ДАННЫЕ!$BL1181&amp;"z"&amp;ДАННЫЕ!$BM1181&amp;"c"&amp;IF(ДАННЫЕ!$BK1181+ДАННЫЕ!$BL1181+ДАННЫЕ!$BM1181=3,1,0)&amp;"a"&amp;IF(ДАННЫЕ!$BQ1181+ДАННЫЕ!$BR1181&gt;0,1,0)&amp;"d"&amp;ДАННЫЕ!$BQ1181&amp;"v"&amp;ДАННЫЕ!$BR1181&amp;"p"&amp;ДАННЫЕ!$BS1181&amp;"n"&amp;ДАННЫЕ!$BU1181&amp;"t"&amp;ДАННЫЕ!$BV1181&amp;"o"&amp;ДАННЫЕ!$BT1181&amp;"l"&amp;IF(ДАННЫЕ!$BN1181&gt;0,1,0)&amp;ДАННЫЕ!$BN1181&amp;"g"&amp;ДАННЫЕ!$BO1181&amp;"s"&amp;ДАННЫЕ!$BP1181&amp;"DZ"&amp;IF(ДАННЫЕ!B1181-ДАННЫЕ!G1181 &lt; 60,IF(ДАННЫЕ!B1181-ДАННЫЕ!G1181 &gt;= 0,1,0),0)&amp;"u"&amp;IF(ДАННЫЕ!$CJ1181&gt;0,1,0)</f>
        <v>brCD0h0xyzc0a0dvpntol0gsDZ1u0</v>
      </c>
      <c r="N1181" s="28" t="str">
        <f ca="1">ДАННЫЕ!$F1181&amp;ДАННЫЕ!$I1181&amp;"g"&amp;B1181&amp;"cf"&amp;D1181&amp;"a"&amp;IF(ДАННЫЕ!$BX1181&gt;0,1,0)&amp;IF(ДАННЫЕ!$BF1181&gt;500,1,IF(ДАННЫЕ!$BF1181&gt;350,2,IF(ДАННЫЕ!$BF1181&gt;=200,3,IF(ДАННЫЕ!$BF1181&gt;=100,4,IF(ДАННЫЕ!$BF1181&gt;=50,5,IF(ДАННЫЕ!$BF1181&lt;50,6,0))))))&amp;"AR"&amp;IF(DATEDIF(ДАННЫЕ!$BX1181,ДАННЫЕ!$F$1,"y")&gt;1,1,0)&amp;"VG"&amp;IF(ДАННЫЕ!$BH1181="0",1,0)&amp;"o"&amp;IF(T1181+ДАННЫЕ!$AF1181+ДАННЫЕ!$AG1181+ДАННЫЕ!$AH1181+ДАННЫЕ!$AI1181+ДАННЫЕ!$AJ1181+ДАННЫЕ!$AP1181+ДАННЫЕ!$AQ1181+ДАННЫЕ!$AR1181+ДАННЫЕ!$AU1181+ДАННЫЕ!$AW1181+ДАННЫЕ!$AS1181+ДАННЫЕ!$AT1181&gt;0,1,0)&amp;"x"&amp;ДАННЫЕ!$AG1181&amp;"p"&amp;IF(ДАННЫЕ!$BY1181&gt;0,1,0)&amp;"v"&amp;IF(ДАННЫЕ!$BZ1181&gt;0,1,0)&amp;"n"&amp;ДАННЫЕ!$CA1181&amp;"t"&amp;ДАННЫЕ!$AY1181&amp;"k"&amp;ДАННЫЕ!$CB1181&amp;"q"&amp;ДАННЫЕ!$CC1181&amp;"w"&amp;ДАННЫЕ!$CD1181&amp;"e"&amp;ДАННЫЕ!$CE1181&amp;"m"&amp;ДАННЫЕ!$CF1181&amp;"c"&amp;ДАННЫЕ!$CG1181&amp;"z"&amp;ДАННЫЕ!$CH1181&amp;"d"&amp;IF(H1181=4,1,0)&amp;"s"&amp;IF(ДАННЫЕ!$J1181=1,0,1)&amp;"u"&amp;IF(ДАННЫЕ!$CJ1181&gt;0,1,0)</f>
        <v>g0cf0a06AR1VG0o0xp0v0ntkqwemczd0s1u0</v>
      </c>
      <c r="O1181" s="28" t="str">
        <f>ДАННЫЕ!$I1181&amp;"g"&amp;B1181&amp;A1181&amp;"f"&amp;P1181&amp;"c"&amp;IF(ДАННЫЕ!$U1181&gt;0,1,0)&amp;"s"&amp;IF(ДАННЫЕ!$Q1181&gt;0,IF(YEAR(ДАННЫЕ!$F$1)=YEAR(ДАННЫЕ!$Q1181),IF(MONTH(ДАННЫЕ!$F$1)=MONTH(ДАННЫЕ!$Q1181),111,11),1),0)&amp;"i"&amp;IF(ДАННЫЕ!$R1181+ДАННЫЕ!$S1181+ДАННЫЕ!$T1181=0,0,1)&amp;"h"&amp;IF(ДАННЫЕ!$P1181&gt;0,1,0)&amp;"p"&amp;IF(ДАННЫЕ!$CI1181&gt;0,IF(YEAR(ДАННЫЕ!$F$1)=YEAR(ДАННЫЕ!$CI1181),IF(MONTH(ДАННЫЕ!$F$1)=MONTH(ДАННЫЕ!$CI1181),111,11),1),0)&amp;"d"&amp;IF(ДАННЫЕ!$CJ1181&gt;0,IF(YEAR(ДАННЫЕ!$F$1)=YEAR(ДАННЫЕ!$CJ1181),IF(MONTH(ДАННЫЕ!$F$1)=MONTH(ДАННЫЕ!$CJ1181),111,11),1),0)&amp;"o"&amp;IF(ДАННЫЕ!$CK1181&gt;0,IF(MONTH(ДАННЫЕ!$F$1)=MONTH(ДАННЫЕ!$CK1181),111,11),0)&amp;"v"&amp;IF(ДАННЫЕ!$BE1181&gt;0,IF(MONTH(ДАННЫЕ!$F$1)=MONTH(ДАННЫЕ!$BE1181),111,11),0)</f>
        <v>g00f0c0s0i0h0p0d0o0v0</v>
      </c>
      <c r="P1181" s="15">
        <f t="shared" si="56"/>
        <v>0</v>
      </c>
      <c r="Q1181" s="15">
        <f>IF(ДАННЫЕ!$F$1&gt;ДАННЫЕ!$N1181,IF(YEAR(ДАННЫЕ!$F$1)=YEAR(ДАННЫЕ!M1181),1,0),0)</f>
        <v>0</v>
      </c>
      <c r="R1181" s="15">
        <f>IF(ДАННЫЕ!$F$1&gt;ДАННЫЕ!$N1181,IF(YEAR(ДАННЫЕ!$F$1)=YEAR(ДАННЫЕ!N1181),1,0),0)</f>
        <v>0</v>
      </c>
      <c r="S1181" s="15">
        <f>IF(ДАННЫЕ!$AA1181="2А",1,IF(ДАННЫЕ!$AA1181="2Б",2,IF(ДАННЫЕ!$AA1181="2В",3,IF(ДАННЫЕ!$AA1181=3,4,IF(ДАННЫЕ!$AA1181="4А",5,IF(ДАННЫЕ!$AA1181="4Б",6,IF(ДАННЫЕ!$AA1181="4В",7,IF(ДАННЫЕ!$AA1181=5,8,0))))))))</f>
        <v>0</v>
      </c>
      <c r="T1181" s="15">
        <f>IF(OR(ДАННЫЕ!$AC1181=2,ДАННЫЕ!$AD1181=2,ДАННЫЕ!$AE1181=2),2,IF(OR(ДАННЫЕ!$AC1181=1,ДАННЫЕ!$AD1181=1,ДАННЫЕ!$AE1181=1),1,0))</f>
        <v>0</v>
      </c>
    </row>
    <row r="1182" spans="1:20" x14ac:dyDescent="0.2">
      <c r="A1182" s="78">
        <f>IF(B1182&gt;0,IF(MONTH(ДАННЫЕ!$F$1)=MONTH(ДАННЫЕ!$B1182),1,0),0)</f>
        <v>0</v>
      </c>
      <c r="B1182" s="14">
        <f>IF(ДАННЫЕ!$B1182&gt;0,IF(YEAR(ДАННЫЕ!$F$1)=YEAR(ДАННЫЕ!$B1182),1,0),0)</f>
        <v>0</v>
      </c>
      <c r="C1182" s="14">
        <f>IF(ДАННЫЕ!$CM1182&gt;0,IF(YEAR(ДАННЫЕ!$F$1)=YEAR(ДАННЫЕ!$CM1182),1,0),0)</f>
        <v>0</v>
      </c>
      <c r="D1182" s="14">
        <f>IF(ДАННЫЕ!$CJ1182&gt;0,IF(ДАННЫЕ!$CL1182&gt;ДАННЫЕ!$F$1,1,IF(ДАННЫЕ!$CL1182&gt;0,0,1)),0)</f>
        <v>0</v>
      </c>
      <c r="E1182" s="43" t="str">
        <f ca="1">IF(ДАННЫЕ!$F$1&gt;0,IF(ДАННЫЕ!$G1182&gt;0,DATEDIF(ДАННЫЕ!$G1182,ДАННЫЕ!$F$1,"y"),""),IF(ДАННЫЕ!$G1182&gt;0,DATEDIF(ДАННЫЕ!$G1182,TODAY(),"y"),""))</f>
        <v/>
      </c>
      <c r="F1182" s="43" t="str">
        <f xml:space="preserve"> IF(ДАННЫЕ!$F1182="М",IF(E1182&gt;=18,IF(E1182&lt;60,1,""),""),"")&amp;IF(ДАННЫЕ!$F1182="Ж",IF(E1182&gt;=18,IF(E1182&lt;55,1,""),""),"")</f>
        <v/>
      </c>
      <c r="G1182" s="43" t="str">
        <f xml:space="preserve"> IF(ДАННЫЕ!$F1182="М",IF(E1182&gt;=60,2,""),"")&amp;IF(ДАННЫЕ!$F1182="Ж",IF(E1182&gt;=55,2,""),"")</f>
        <v/>
      </c>
      <c r="H1182" s="43" t="str">
        <f t="shared" ca="1" si="54"/>
        <v/>
      </c>
      <c r="I1182" s="43" t="str">
        <f t="shared" ca="1" si="55"/>
        <v>03</v>
      </c>
      <c r="J1182" s="28" t="str">
        <f ca="1">ДАННЫЕ!$F1182&amp;H1182&amp;I1182&amp;ДАННЫЕ!$I1182&amp;"m"&amp;IF(ДАННЫЕ!$I1182&gt;0,IF(ДАННЫЕ!$J1182&gt;0,0,1),"")&amp;"f"&amp;IF(ДАННЫЕ!$R1182&gt;0,IF(YEAR(ДАННЫЕ!$F$1)=YEAR(ДАННЫЕ!$R1182),1,0),0)&amp;"z"&amp;ДАННЫЕ!$R1182&amp;"p"&amp;ДАННЫЕ!$S1182&amp;"i"&amp;ДАННЫЕ!$T1182&amp;"h"&amp;ДАННЫЕ!$K1182&amp;"be"&amp;ДАННЫЕ!$BI1182&amp;"CD"&amp;IF(ДАННЫЕ!BF1182&gt;500,4,IF(ДАННЫЕ!BF1182&gt;350,3,IF(ДАННЫЕ!BF1182&gt;200,2,IF(ДАННЫЕ!BF1182&gt;0,1,0))))&amp;"g"&amp;B1182&amp;"d"&amp;H1182&amp;"l"&amp;ДАННЫЕ!AT1182&amp;"a"&amp;ДАННЫЕ!$V1182&amp;"v"&amp;R1182&amp;"k"&amp;ДАННЫЕ!$U1182&amp;"s"&amp;ДАННЫЕ!$Y1182&amp;"t"&amp;ДАННЫЕ!$X1182&amp;"b"&amp;IF(ДАННЫЕ!$Q1182&gt;1,1,0)&amp;"PP"&amp;ДАННЫЕ!Z1182&amp;"c"&amp;S1182&amp;"x"&amp;IF(ДАННЫЕ!$BY1182&gt;0,IF(YEAR(ДАННЫЕ!$F$1)=YEAR(ДАННЫЕ!$BY1182),1,0),0)&amp;"n"&amp;IF(ДАННЫЕ!$BZ1182&gt;0,IF(YEAR(ДАННЫЕ!$F$1)=YEAR(ДАННЫЕ!$BZ1182),1,0),0)&amp;"u"&amp;D1182&amp;"z"&amp;IF(ДАННЫЕ!$CL1182&gt;0,IF(YEAR(ДАННЫЕ!$F$1)&gt;YEAR(ДАННЫЕ!$CL1182),11,12),0)</f>
        <v>03mf0zpihbeCD0g0dlav0kstb0PPc0x0n0u0z0</v>
      </c>
      <c r="K1182" s="28" t="str">
        <f ca="1">ДАННЫЕ!$I1182&amp;"x"&amp;B1182&amp;"w"&amp;IF(T1182+ДАННЫЕ!AD1182+ДАННЫЕ!AE1182+ДАННЫЕ!AF1182+ДАННЫЕ!AG1182+ДАННЫЕ!AH1182+ДАННЫЕ!$AL1182+ДАННЫЕ!AI1182+ДАННЫЕ!AJ1182+ДАННЫЕ!AK1182+ДАННЫЕ!AP1182+ДАННЫЕ!AQ1182+ДАННЫЕ!AR1182+ДАННЫЕ!$AM1182+ДАННЫЕ!$AN1182+ДАННЫЕ!AS1182+ДАННЫЕ!AT1182&gt;0,1,0)&amp;IF(OR(T1182=2,ДАННЫЕ!AD1182=2,ДАННЫЕ!AE1182=2,ДАННЫЕ!AF1182=2,ДАННЫЕ!AG1182=2,ДАННЫЕ!AH1182=2,ДАННЫЕ!$AL1182=2,ДАННЫЕ!AI1182=2,ДАННЫЕ!AJ1182=2,ДАННЫЕ!AK1182=2,ДАННЫЕ!AP1182=2,ДАННЫЕ!AQ1182=2,ДАННЫЕ!AR1182=2,ДАННЫЕ!$AM1182=2,ДАННЫЕ!$AN1182=2,ДАННЫЕ!AS1182=2,ДАННЫЕ!AT1182=2),2,0)&amp;"t"&amp;IF(T1182&gt;0,"1"&amp;T1182,"00")&amp;"f"&amp;IF(ДАННЫЕ!$AC1182,"1"&amp;ДАННЫЕ!$AC1182,"00")&amp;"b"&amp;IF(ДАННЫЕ!$AD1182,"1"&amp;ДАННЫЕ!$AD1182,"00")&amp;"g"&amp;IF(ДАННЫЕ!$AF1182,"1"&amp;ДАННЫЕ!$AF1182,"00")&amp;"c"&amp;IF(ДАННЫЕ!$AG1182,"1"&amp;ДАННЫЕ!$AG1182,"00")&amp;"i"&amp;IF(ДАННЫЕ!$AH1182,"1"&amp;ДАННЫЕ!$AH1182,"00")&amp;"r"&amp;IF(ДАННЫЕ!$AL1182,"1"&amp;ДАННЫЕ!$AL1182,"00")&amp;"m"&amp;IF(ДАННЫЕ!$AI1182,"1"&amp;ДАННЫЕ!$AI1182,"00")&amp;"hS"&amp;IF(ДАННЫЕ!$AJ1182,"1"&amp;ДАННЫЕ!$AJ1182,"00")&amp;"hZ"&amp;IF(ДАННЫЕ!$AK1182,"1"&amp;ДАННЫЕ!$AK1182,"00")&amp;"p"&amp;IF(ДАННЫЕ!$AP1182,"1"&amp;ДАННЫЕ!$AP1182,"00")&amp;"k"&amp;IF(ДАННЫЕ!$AQ1182,"1"&amp;ДАННЫЕ!$AQ1182,"00")&amp;"z"&amp;IF(ДАННЫЕ!$AR1182,"1"&amp;ДАННЫЕ!$AR1182,"00")&amp;"j"&amp;IF(ДАННЫЕ!$AM1182,"1"&amp;ДАННЫЕ!$AM1182,"00")&amp;"n"&amp;IF(ДАННЫЕ!$AN1182,"1"&amp;ДАННЫЕ!$AN1182,"00")&amp;"E"&amp;ДАННЫЕ!BI1182&amp;"L"&amp;ДАННЫЕ!AO1182&amp;"h"&amp;IF(ДАННЫЕ!$AU1182&gt;0,1,0)&amp;"v"&amp;IF(ДАННЫЕ!$AW1182&gt;0,1,0)&amp;"a"&amp;IF(ДАННЫЕ!$AS1182,"1"&amp;ДАННЫЕ!$AS1182,"00")&amp;"s"&amp;IF(ДАННЫЕ!$AT1182,"1"&amp;ДАННЫЕ!$AT1182,"00")&amp;"u"&amp;IF(ДАННЫЕ!$CJ1182&gt;0,1,0)&amp;"y"&amp;B1182&amp;"d"&amp;H1182&amp;"e"&amp;F1182&amp;G1182</f>
        <v>x0w00t00f00b00g00c00i00r00m00hS00hZ00p00k00z00j00n00ELh0v0a00s00u0y0de</v>
      </c>
      <c r="L1182" s="28" t="str">
        <f ca="1">ДАННЫЕ!$I1182&amp;"VN"&amp;IF(ДАННЫЕ!AW1182&gt;0,11,10)&amp;"CD"&amp;IF(ДАННЫЕ!BF1182&gt;500,16,IF(ДАННЫЕ!BF1182&gt;350,15,IF(ДАННЫЕ!BF1182&gt;=200,14,IF(ДАННЫЕ!BF1182&gt;=100,13,IF(ДАННЫЕ!BF1182&gt;=50,12,IF(ДАННЫЕ!BF1182&gt;0,11,10))))))&amp;"AR"&amp;IF(ДАННЫЕ!BX1182&gt;0,1,0)&amp;"GD"&amp;B1182&amp;"VV"&amp;IF(E1182&gt;=5,IF(E1182&lt;18,1,0),0)</f>
        <v>VN10CD10AR0GD0VV0</v>
      </c>
      <c r="M1182" s="28" t="str">
        <f>ДАННЫЕ!$I1182&amp;"b"&amp;ДАННЫЕ!$BI1182&amp;"r"&amp;ДАННЫЕ!$BJ1182&amp;"CD"&amp;IF(ДАННЫЕ!BF1182&gt;0,IF(ДАННЫЕ!BF1182&lt;200,1,IF(ДАННЫЕ!BF1182&lt;350,2,3)),0)&amp;"h"&amp;IF(ДАННЫЕ!$BK1182+ДАННЫЕ!$BL1182+ДАННЫЕ!$BM1182&gt;0,1,0)&amp;"x"&amp;ДАННЫЕ!$BK1182&amp;"y"&amp;ДАННЫЕ!$BL1182&amp;"z"&amp;ДАННЫЕ!$BM1182&amp;"c"&amp;IF(ДАННЫЕ!$BK1182+ДАННЫЕ!$BL1182+ДАННЫЕ!$BM1182=3,1,0)&amp;"a"&amp;IF(ДАННЫЕ!$BQ1182+ДАННЫЕ!$BR1182&gt;0,1,0)&amp;"d"&amp;ДАННЫЕ!$BQ1182&amp;"v"&amp;ДАННЫЕ!$BR1182&amp;"p"&amp;ДАННЫЕ!$BS1182&amp;"n"&amp;ДАННЫЕ!$BU1182&amp;"t"&amp;ДАННЫЕ!$BV1182&amp;"o"&amp;ДАННЫЕ!$BT1182&amp;"l"&amp;IF(ДАННЫЕ!$BN1182&gt;0,1,0)&amp;ДАННЫЕ!$BN1182&amp;"g"&amp;ДАННЫЕ!$BO1182&amp;"s"&amp;ДАННЫЕ!$BP1182&amp;"DZ"&amp;IF(ДАННЫЕ!B1182-ДАННЫЕ!G1182 &lt; 60,IF(ДАННЫЕ!B1182-ДАННЫЕ!G1182 &gt;= 0,1,0),0)&amp;"u"&amp;IF(ДАННЫЕ!$CJ1182&gt;0,1,0)</f>
        <v>brCD0h0xyzc0a0dvpntol0gsDZ1u0</v>
      </c>
      <c r="N1182" s="28" t="str">
        <f ca="1">ДАННЫЕ!$F1182&amp;ДАННЫЕ!$I1182&amp;"g"&amp;B1182&amp;"cf"&amp;D1182&amp;"a"&amp;IF(ДАННЫЕ!$BX1182&gt;0,1,0)&amp;IF(ДАННЫЕ!$BF1182&gt;500,1,IF(ДАННЫЕ!$BF1182&gt;350,2,IF(ДАННЫЕ!$BF1182&gt;=200,3,IF(ДАННЫЕ!$BF1182&gt;=100,4,IF(ДАННЫЕ!$BF1182&gt;=50,5,IF(ДАННЫЕ!$BF1182&lt;50,6,0))))))&amp;"AR"&amp;IF(DATEDIF(ДАННЫЕ!$BX1182,ДАННЫЕ!$F$1,"y")&gt;1,1,0)&amp;"VG"&amp;IF(ДАННЫЕ!$BH1182="0",1,0)&amp;"o"&amp;IF(T1182+ДАННЫЕ!$AF1182+ДАННЫЕ!$AG1182+ДАННЫЕ!$AH1182+ДАННЫЕ!$AI1182+ДАННЫЕ!$AJ1182+ДАННЫЕ!$AP1182+ДАННЫЕ!$AQ1182+ДАННЫЕ!$AR1182+ДАННЫЕ!$AU1182+ДАННЫЕ!$AW1182+ДАННЫЕ!$AS1182+ДАННЫЕ!$AT1182&gt;0,1,0)&amp;"x"&amp;ДАННЫЕ!$AG1182&amp;"p"&amp;IF(ДАННЫЕ!$BY1182&gt;0,1,0)&amp;"v"&amp;IF(ДАННЫЕ!$BZ1182&gt;0,1,0)&amp;"n"&amp;ДАННЫЕ!$CA1182&amp;"t"&amp;ДАННЫЕ!$AY1182&amp;"k"&amp;ДАННЫЕ!$CB1182&amp;"q"&amp;ДАННЫЕ!$CC1182&amp;"w"&amp;ДАННЫЕ!$CD1182&amp;"e"&amp;ДАННЫЕ!$CE1182&amp;"m"&amp;ДАННЫЕ!$CF1182&amp;"c"&amp;ДАННЫЕ!$CG1182&amp;"z"&amp;ДАННЫЕ!$CH1182&amp;"d"&amp;IF(H1182=4,1,0)&amp;"s"&amp;IF(ДАННЫЕ!$J1182=1,0,1)&amp;"u"&amp;IF(ДАННЫЕ!$CJ1182&gt;0,1,0)</f>
        <v>g0cf0a06AR1VG0o0xp0v0ntkqwemczd0s1u0</v>
      </c>
      <c r="O1182" s="28" t="str">
        <f>ДАННЫЕ!$I1182&amp;"g"&amp;B1182&amp;A1182&amp;"f"&amp;P1182&amp;"c"&amp;IF(ДАННЫЕ!$U1182&gt;0,1,0)&amp;"s"&amp;IF(ДАННЫЕ!$Q1182&gt;0,IF(YEAR(ДАННЫЕ!$F$1)=YEAR(ДАННЫЕ!$Q1182),IF(MONTH(ДАННЫЕ!$F$1)=MONTH(ДАННЫЕ!$Q1182),111,11),1),0)&amp;"i"&amp;IF(ДАННЫЕ!$R1182+ДАННЫЕ!$S1182+ДАННЫЕ!$T1182=0,0,1)&amp;"h"&amp;IF(ДАННЫЕ!$P1182&gt;0,1,0)&amp;"p"&amp;IF(ДАННЫЕ!$CI1182&gt;0,IF(YEAR(ДАННЫЕ!$F$1)=YEAR(ДАННЫЕ!$CI1182),IF(MONTH(ДАННЫЕ!$F$1)=MONTH(ДАННЫЕ!$CI1182),111,11),1),0)&amp;"d"&amp;IF(ДАННЫЕ!$CJ1182&gt;0,IF(YEAR(ДАННЫЕ!$F$1)=YEAR(ДАННЫЕ!$CJ1182),IF(MONTH(ДАННЫЕ!$F$1)=MONTH(ДАННЫЕ!$CJ1182),111,11),1),0)&amp;"o"&amp;IF(ДАННЫЕ!$CK1182&gt;0,IF(MONTH(ДАННЫЕ!$F$1)=MONTH(ДАННЫЕ!$CK1182),111,11),0)&amp;"v"&amp;IF(ДАННЫЕ!$BE1182&gt;0,IF(MONTH(ДАННЫЕ!$F$1)=MONTH(ДАННЫЕ!$BE1182),111,11),0)</f>
        <v>g00f0c0s0i0h0p0d0o0v0</v>
      </c>
      <c r="P1182" s="15">
        <f t="shared" si="56"/>
        <v>0</v>
      </c>
      <c r="Q1182" s="15">
        <f>IF(ДАННЫЕ!$F$1&gt;ДАННЫЕ!$N1182,IF(YEAR(ДАННЫЕ!$F$1)=YEAR(ДАННЫЕ!M1182),1,0),0)</f>
        <v>0</v>
      </c>
      <c r="R1182" s="15">
        <f>IF(ДАННЫЕ!$F$1&gt;ДАННЫЕ!$N1182,IF(YEAR(ДАННЫЕ!$F$1)=YEAR(ДАННЫЕ!N1182),1,0),0)</f>
        <v>0</v>
      </c>
      <c r="S1182" s="15">
        <f>IF(ДАННЫЕ!$AA1182="2А",1,IF(ДАННЫЕ!$AA1182="2Б",2,IF(ДАННЫЕ!$AA1182="2В",3,IF(ДАННЫЕ!$AA1182=3,4,IF(ДАННЫЕ!$AA1182="4А",5,IF(ДАННЫЕ!$AA1182="4Б",6,IF(ДАННЫЕ!$AA1182="4В",7,IF(ДАННЫЕ!$AA1182=5,8,0))))))))</f>
        <v>0</v>
      </c>
      <c r="T1182" s="15">
        <f>IF(OR(ДАННЫЕ!$AC1182=2,ДАННЫЕ!$AD1182=2,ДАННЫЕ!$AE1182=2),2,IF(OR(ДАННЫЕ!$AC1182=1,ДАННЫЕ!$AD1182=1,ДАННЫЕ!$AE1182=1),1,0))</f>
        <v>0</v>
      </c>
    </row>
    <row r="1183" spans="1:20" x14ac:dyDescent="0.2">
      <c r="A1183" s="78">
        <f>IF(B1183&gt;0,IF(MONTH(ДАННЫЕ!$F$1)=MONTH(ДАННЫЕ!$B1183),1,0),0)</f>
        <v>0</v>
      </c>
      <c r="B1183" s="14">
        <f>IF(ДАННЫЕ!$B1183&gt;0,IF(YEAR(ДАННЫЕ!$F$1)=YEAR(ДАННЫЕ!$B1183),1,0),0)</f>
        <v>0</v>
      </c>
      <c r="C1183" s="14">
        <f>IF(ДАННЫЕ!$CM1183&gt;0,IF(YEAR(ДАННЫЕ!$F$1)=YEAR(ДАННЫЕ!$CM1183),1,0),0)</f>
        <v>0</v>
      </c>
      <c r="D1183" s="14">
        <f>IF(ДАННЫЕ!$CJ1183&gt;0,IF(ДАННЫЕ!$CL1183&gt;ДАННЫЕ!$F$1,1,IF(ДАННЫЕ!$CL1183&gt;0,0,1)),0)</f>
        <v>0</v>
      </c>
      <c r="E1183" s="43" t="str">
        <f ca="1">IF(ДАННЫЕ!$F$1&gt;0,IF(ДАННЫЕ!$G1183&gt;0,DATEDIF(ДАННЫЕ!$G1183,ДАННЫЕ!$F$1,"y"),""),IF(ДАННЫЕ!$G1183&gt;0,DATEDIF(ДАННЫЕ!$G1183,TODAY(),"y"),""))</f>
        <v/>
      </c>
      <c r="F1183" s="43" t="str">
        <f xml:space="preserve"> IF(ДАННЫЕ!$F1183="М",IF(E1183&gt;=18,IF(E1183&lt;60,1,""),""),"")&amp;IF(ДАННЫЕ!$F1183="Ж",IF(E1183&gt;=18,IF(E1183&lt;55,1,""),""),"")</f>
        <v/>
      </c>
      <c r="G1183" s="43" t="str">
        <f xml:space="preserve"> IF(ДАННЫЕ!$F1183="М",IF(E1183&gt;=60,2,""),"")&amp;IF(ДАННЫЕ!$F1183="Ж",IF(E1183&gt;=55,2,""),"")</f>
        <v/>
      </c>
      <c r="H1183" s="43" t="str">
        <f t="shared" ca="1" si="54"/>
        <v/>
      </c>
      <c r="I1183" s="43" t="str">
        <f t="shared" ca="1" si="55"/>
        <v>03</v>
      </c>
      <c r="J1183" s="28" t="str">
        <f ca="1">ДАННЫЕ!$F1183&amp;H1183&amp;I1183&amp;ДАННЫЕ!$I1183&amp;"m"&amp;IF(ДАННЫЕ!$I1183&gt;0,IF(ДАННЫЕ!$J1183&gt;0,0,1),"")&amp;"f"&amp;IF(ДАННЫЕ!$R1183&gt;0,IF(YEAR(ДАННЫЕ!$F$1)=YEAR(ДАННЫЕ!$R1183),1,0),0)&amp;"z"&amp;ДАННЫЕ!$R1183&amp;"p"&amp;ДАННЫЕ!$S1183&amp;"i"&amp;ДАННЫЕ!$T1183&amp;"h"&amp;ДАННЫЕ!$K1183&amp;"be"&amp;ДАННЫЕ!$BI1183&amp;"CD"&amp;IF(ДАННЫЕ!BF1183&gt;500,4,IF(ДАННЫЕ!BF1183&gt;350,3,IF(ДАННЫЕ!BF1183&gt;200,2,IF(ДАННЫЕ!BF1183&gt;0,1,0))))&amp;"g"&amp;B1183&amp;"d"&amp;H1183&amp;"l"&amp;ДАННЫЕ!AT1183&amp;"a"&amp;ДАННЫЕ!$V1183&amp;"v"&amp;R1183&amp;"k"&amp;ДАННЫЕ!$U1183&amp;"s"&amp;ДАННЫЕ!$Y1183&amp;"t"&amp;ДАННЫЕ!$X1183&amp;"b"&amp;IF(ДАННЫЕ!$Q1183&gt;1,1,0)&amp;"PP"&amp;ДАННЫЕ!Z1183&amp;"c"&amp;S1183&amp;"x"&amp;IF(ДАННЫЕ!$BY1183&gt;0,IF(YEAR(ДАННЫЕ!$F$1)=YEAR(ДАННЫЕ!$BY1183),1,0),0)&amp;"n"&amp;IF(ДАННЫЕ!$BZ1183&gt;0,IF(YEAR(ДАННЫЕ!$F$1)=YEAR(ДАННЫЕ!$BZ1183),1,0),0)&amp;"u"&amp;D1183&amp;"z"&amp;IF(ДАННЫЕ!$CL1183&gt;0,IF(YEAR(ДАННЫЕ!$F$1)&gt;YEAR(ДАННЫЕ!$CL1183),11,12),0)</f>
        <v>03mf0zpihbeCD0g0dlav0kstb0PPc0x0n0u0z0</v>
      </c>
      <c r="K1183" s="28" t="str">
        <f ca="1">ДАННЫЕ!$I1183&amp;"x"&amp;B1183&amp;"w"&amp;IF(T1183+ДАННЫЕ!AD1183+ДАННЫЕ!AE1183+ДАННЫЕ!AF1183+ДАННЫЕ!AG1183+ДАННЫЕ!AH1183+ДАННЫЕ!$AL1183+ДАННЫЕ!AI1183+ДАННЫЕ!AJ1183+ДАННЫЕ!AK1183+ДАННЫЕ!AP1183+ДАННЫЕ!AQ1183+ДАННЫЕ!AR1183+ДАННЫЕ!$AM1183+ДАННЫЕ!$AN1183+ДАННЫЕ!AS1183+ДАННЫЕ!AT1183&gt;0,1,0)&amp;IF(OR(T1183=2,ДАННЫЕ!AD1183=2,ДАННЫЕ!AE1183=2,ДАННЫЕ!AF1183=2,ДАННЫЕ!AG1183=2,ДАННЫЕ!AH1183=2,ДАННЫЕ!$AL1183=2,ДАННЫЕ!AI1183=2,ДАННЫЕ!AJ1183=2,ДАННЫЕ!AK1183=2,ДАННЫЕ!AP1183=2,ДАННЫЕ!AQ1183=2,ДАННЫЕ!AR1183=2,ДАННЫЕ!$AM1183=2,ДАННЫЕ!$AN1183=2,ДАННЫЕ!AS1183=2,ДАННЫЕ!AT1183=2),2,0)&amp;"t"&amp;IF(T1183&gt;0,"1"&amp;T1183,"00")&amp;"f"&amp;IF(ДАННЫЕ!$AC1183,"1"&amp;ДАННЫЕ!$AC1183,"00")&amp;"b"&amp;IF(ДАННЫЕ!$AD1183,"1"&amp;ДАННЫЕ!$AD1183,"00")&amp;"g"&amp;IF(ДАННЫЕ!$AF1183,"1"&amp;ДАННЫЕ!$AF1183,"00")&amp;"c"&amp;IF(ДАННЫЕ!$AG1183,"1"&amp;ДАННЫЕ!$AG1183,"00")&amp;"i"&amp;IF(ДАННЫЕ!$AH1183,"1"&amp;ДАННЫЕ!$AH1183,"00")&amp;"r"&amp;IF(ДАННЫЕ!$AL1183,"1"&amp;ДАННЫЕ!$AL1183,"00")&amp;"m"&amp;IF(ДАННЫЕ!$AI1183,"1"&amp;ДАННЫЕ!$AI1183,"00")&amp;"hS"&amp;IF(ДАННЫЕ!$AJ1183,"1"&amp;ДАННЫЕ!$AJ1183,"00")&amp;"hZ"&amp;IF(ДАННЫЕ!$AK1183,"1"&amp;ДАННЫЕ!$AK1183,"00")&amp;"p"&amp;IF(ДАННЫЕ!$AP1183,"1"&amp;ДАННЫЕ!$AP1183,"00")&amp;"k"&amp;IF(ДАННЫЕ!$AQ1183,"1"&amp;ДАННЫЕ!$AQ1183,"00")&amp;"z"&amp;IF(ДАННЫЕ!$AR1183,"1"&amp;ДАННЫЕ!$AR1183,"00")&amp;"j"&amp;IF(ДАННЫЕ!$AM1183,"1"&amp;ДАННЫЕ!$AM1183,"00")&amp;"n"&amp;IF(ДАННЫЕ!$AN1183,"1"&amp;ДАННЫЕ!$AN1183,"00")&amp;"E"&amp;ДАННЫЕ!BI1183&amp;"L"&amp;ДАННЫЕ!AO1183&amp;"h"&amp;IF(ДАННЫЕ!$AU1183&gt;0,1,0)&amp;"v"&amp;IF(ДАННЫЕ!$AW1183&gt;0,1,0)&amp;"a"&amp;IF(ДАННЫЕ!$AS1183,"1"&amp;ДАННЫЕ!$AS1183,"00")&amp;"s"&amp;IF(ДАННЫЕ!$AT1183,"1"&amp;ДАННЫЕ!$AT1183,"00")&amp;"u"&amp;IF(ДАННЫЕ!$CJ1183&gt;0,1,0)&amp;"y"&amp;B1183&amp;"d"&amp;H1183&amp;"e"&amp;F1183&amp;G1183</f>
        <v>x0w00t00f00b00g00c00i00r00m00hS00hZ00p00k00z00j00n00ELh0v0a00s00u0y0de</v>
      </c>
      <c r="L1183" s="28" t="str">
        <f ca="1">ДАННЫЕ!$I1183&amp;"VN"&amp;IF(ДАННЫЕ!AW1183&gt;0,11,10)&amp;"CD"&amp;IF(ДАННЫЕ!BF1183&gt;500,16,IF(ДАННЫЕ!BF1183&gt;350,15,IF(ДАННЫЕ!BF1183&gt;=200,14,IF(ДАННЫЕ!BF1183&gt;=100,13,IF(ДАННЫЕ!BF1183&gt;=50,12,IF(ДАННЫЕ!BF1183&gt;0,11,10))))))&amp;"AR"&amp;IF(ДАННЫЕ!BX1183&gt;0,1,0)&amp;"GD"&amp;B1183&amp;"VV"&amp;IF(E1183&gt;=5,IF(E1183&lt;18,1,0),0)</f>
        <v>VN10CD10AR0GD0VV0</v>
      </c>
      <c r="M1183" s="28" t="str">
        <f>ДАННЫЕ!$I1183&amp;"b"&amp;ДАННЫЕ!$BI1183&amp;"r"&amp;ДАННЫЕ!$BJ1183&amp;"CD"&amp;IF(ДАННЫЕ!BF1183&gt;0,IF(ДАННЫЕ!BF1183&lt;200,1,IF(ДАННЫЕ!BF1183&lt;350,2,3)),0)&amp;"h"&amp;IF(ДАННЫЕ!$BK1183+ДАННЫЕ!$BL1183+ДАННЫЕ!$BM1183&gt;0,1,0)&amp;"x"&amp;ДАННЫЕ!$BK1183&amp;"y"&amp;ДАННЫЕ!$BL1183&amp;"z"&amp;ДАННЫЕ!$BM1183&amp;"c"&amp;IF(ДАННЫЕ!$BK1183+ДАННЫЕ!$BL1183+ДАННЫЕ!$BM1183=3,1,0)&amp;"a"&amp;IF(ДАННЫЕ!$BQ1183+ДАННЫЕ!$BR1183&gt;0,1,0)&amp;"d"&amp;ДАННЫЕ!$BQ1183&amp;"v"&amp;ДАННЫЕ!$BR1183&amp;"p"&amp;ДАННЫЕ!$BS1183&amp;"n"&amp;ДАННЫЕ!$BU1183&amp;"t"&amp;ДАННЫЕ!$BV1183&amp;"o"&amp;ДАННЫЕ!$BT1183&amp;"l"&amp;IF(ДАННЫЕ!$BN1183&gt;0,1,0)&amp;ДАННЫЕ!$BN1183&amp;"g"&amp;ДАННЫЕ!$BO1183&amp;"s"&amp;ДАННЫЕ!$BP1183&amp;"DZ"&amp;IF(ДАННЫЕ!B1183-ДАННЫЕ!G1183 &lt; 60,IF(ДАННЫЕ!B1183-ДАННЫЕ!G1183 &gt;= 0,1,0),0)&amp;"u"&amp;IF(ДАННЫЕ!$CJ1183&gt;0,1,0)</f>
        <v>brCD0h0xyzc0a0dvpntol0gsDZ1u0</v>
      </c>
      <c r="N1183" s="28" t="str">
        <f ca="1">ДАННЫЕ!$F1183&amp;ДАННЫЕ!$I1183&amp;"g"&amp;B1183&amp;"cf"&amp;D1183&amp;"a"&amp;IF(ДАННЫЕ!$BX1183&gt;0,1,0)&amp;IF(ДАННЫЕ!$BF1183&gt;500,1,IF(ДАННЫЕ!$BF1183&gt;350,2,IF(ДАННЫЕ!$BF1183&gt;=200,3,IF(ДАННЫЕ!$BF1183&gt;=100,4,IF(ДАННЫЕ!$BF1183&gt;=50,5,IF(ДАННЫЕ!$BF1183&lt;50,6,0))))))&amp;"AR"&amp;IF(DATEDIF(ДАННЫЕ!$BX1183,ДАННЫЕ!$F$1,"y")&gt;1,1,0)&amp;"VG"&amp;IF(ДАННЫЕ!$BH1183="0",1,0)&amp;"o"&amp;IF(T1183+ДАННЫЕ!$AF1183+ДАННЫЕ!$AG1183+ДАННЫЕ!$AH1183+ДАННЫЕ!$AI1183+ДАННЫЕ!$AJ1183+ДАННЫЕ!$AP1183+ДАННЫЕ!$AQ1183+ДАННЫЕ!$AR1183+ДАННЫЕ!$AU1183+ДАННЫЕ!$AW1183+ДАННЫЕ!$AS1183+ДАННЫЕ!$AT1183&gt;0,1,0)&amp;"x"&amp;ДАННЫЕ!$AG1183&amp;"p"&amp;IF(ДАННЫЕ!$BY1183&gt;0,1,0)&amp;"v"&amp;IF(ДАННЫЕ!$BZ1183&gt;0,1,0)&amp;"n"&amp;ДАННЫЕ!$CA1183&amp;"t"&amp;ДАННЫЕ!$AY1183&amp;"k"&amp;ДАННЫЕ!$CB1183&amp;"q"&amp;ДАННЫЕ!$CC1183&amp;"w"&amp;ДАННЫЕ!$CD1183&amp;"e"&amp;ДАННЫЕ!$CE1183&amp;"m"&amp;ДАННЫЕ!$CF1183&amp;"c"&amp;ДАННЫЕ!$CG1183&amp;"z"&amp;ДАННЫЕ!$CH1183&amp;"d"&amp;IF(H1183=4,1,0)&amp;"s"&amp;IF(ДАННЫЕ!$J1183=1,0,1)&amp;"u"&amp;IF(ДАННЫЕ!$CJ1183&gt;0,1,0)</f>
        <v>g0cf0a06AR1VG0o0xp0v0ntkqwemczd0s1u0</v>
      </c>
      <c r="O1183" s="28" t="str">
        <f>ДАННЫЕ!$I1183&amp;"g"&amp;B1183&amp;A1183&amp;"f"&amp;P1183&amp;"c"&amp;IF(ДАННЫЕ!$U1183&gt;0,1,0)&amp;"s"&amp;IF(ДАННЫЕ!$Q1183&gt;0,IF(YEAR(ДАННЫЕ!$F$1)=YEAR(ДАННЫЕ!$Q1183),IF(MONTH(ДАННЫЕ!$F$1)=MONTH(ДАННЫЕ!$Q1183),111,11),1),0)&amp;"i"&amp;IF(ДАННЫЕ!$R1183+ДАННЫЕ!$S1183+ДАННЫЕ!$T1183=0,0,1)&amp;"h"&amp;IF(ДАННЫЕ!$P1183&gt;0,1,0)&amp;"p"&amp;IF(ДАННЫЕ!$CI1183&gt;0,IF(YEAR(ДАННЫЕ!$F$1)=YEAR(ДАННЫЕ!$CI1183),IF(MONTH(ДАННЫЕ!$F$1)=MONTH(ДАННЫЕ!$CI1183),111,11),1),0)&amp;"d"&amp;IF(ДАННЫЕ!$CJ1183&gt;0,IF(YEAR(ДАННЫЕ!$F$1)=YEAR(ДАННЫЕ!$CJ1183),IF(MONTH(ДАННЫЕ!$F$1)=MONTH(ДАННЫЕ!$CJ1183),111,11),1),0)&amp;"o"&amp;IF(ДАННЫЕ!$CK1183&gt;0,IF(MONTH(ДАННЫЕ!$F$1)=MONTH(ДАННЫЕ!$CK1183),111,11),0)&amp;"v"&amp;IF(ДАННЫЕ!$BE1183&gt;0,IF(MONTH(ДАННЫЕ!$F$1)=MONTH(ДАННЫЕ!$BE1183),111,11),0)</f>
        <v>g00f0c0s0i0h0p0d0o0v0</v>
      </c>
      <c r="P1183" s="15">
        <f t="shared" si="56"/>
        <v>0</v>
      </c>
      <c r="Q1183" s="15">
        <f>IF(ДАННЫЕ!$F$1&gt;ДАННЫЕ!$N1183,IF(YEAR(ДАННЫЕ!$F$1)=YEAR(ДАННЫЕ!M1183),1,0),0)</f>
        <v>0</v>
      </c>
      <c r="R1183" s="15">
        <f>IF(ДАННЫЕ!$F$1&gt;ДАННЫЕ!$N1183,IF(YEAR(ДАННЫЕ!$F$1)=YEAR(ДАННЫЕ!N1183),1,0),0)</f>
        <v>0</v>
      </c>
      <c r="S1183" s="15">
        <f>IF(ДАННЫЕ!$AA1183="2А",1,IF(ДАННЫЕ!$AA1183="2Б",2,IF(ДАННЫЕ!$AA1183="2В",3,IF(ДАННЫЕ!$AA1183=3,4,IF(ДАННЫЕ!$AA1183="4А",5,IF(ДАННЫЕ!$AA1183="4Б",6,IF(ДАННЫЕ!$AA1183="4В",7,IF(ДАННЫЕ!$AA1183=5,8,0))))))))</f>
        <v>0</v>
      </c>
      <c r="T1183" s="15">
        <f>IF(OR(ДАННЫЕ!$AC1183=2,ДАННЫЕ!$AD1183=2,ДАННЫЕ!$AE1183=2),2,IF(OR(ДАННЫЕ!$AC1183=1,ДАННЫЕ!$AD1183=1,ДАННЫЕ!$AE1183=1),1,0))</f>
        <v>0</v>
      </c>
    </row>
    <row r="1184" spans="1:20" x14ac:dyDescent="0.2">
      <c r="A1184" s="78">
        <f>IF(B1184&gt;0,IF(MONTH(ДАННЫЕ!$F$1)=MONTH(ДАННЫЕ!$B1184),1,0),0)</f>
        <v>0</v>
      </c>
      <c r="B1184" s="14">
        <f>IF(ДАННЫЕ!$B1184&gt;0,IF(YEAR(ДАННЫЕ!$F$1)=YEAR(ДАННЫЕ!$B1184),1,0),0)</f>
        <v>0</v>
      </c>
      <c r="C1184" s="14">
        <f>IF(ДАННЫЕ!$CM1184&gt;0,IF(YEAR(ДАННЫЕ!$F$1)=YEAR(ДАННЫЕ!$CM1184),1,0),0)</f>
        <v>0</v>
      </c>
      <c r="D1184" s="14">
        <f>IF(ДАННЫЕ!$CJ1184&gt;0,IF(ДАННЫЕ!$CL1184&gt;ДАННЫЕ!$F$1,1,IF(ДАННЫЕ!$CL1184&gt;0,0,1)),0)</f>
        <v>0</v>
      </c>
      <c r="E1184" s="43" t="str">
        <f ca="1">IF(ДАННЫЕ!$F$1&gt;0,IF(ДАННЫЕ!$G1184&gt;0,DATEDIF(ДАННЫЕ!$G1184,ДАННЫЕ!$F$1,"y"),""),IF(ДАННЫЕ!$G1184&gt;0,DATEDIF(ДАННЫЕ!$G1184,TODAY(),"y"),""))</f>
        <v/>
      </c>
      <c r="F1184" s="43" t="str">
        <f xml:space="preserve"> IF(ДАННЫЕ!$F1184="М",IF(E1184&gt;=18,IF(E1184&lt;60,1,""),""),"")&amp;IF(ДАННЫЕ!$F1184="Ж",IF(E1184&gt;=18,IF(E1184&lt;55,1,""),""),"")</f>
        <v/>
      </c>
      <c r="G1184" s="43" t="str">
        <f xml:space="preserve"> IF(ДАННЫЕ!$F1184="М",IF(E1184&gt;=60,2,""),"")&amp;IF(ДАННЫЕ!$F1184="Ж",IF(E1184&gt;=55,2,""),"")</f>
        <v/>
      </c>
      <c r="H1184" s="43" t="str">
        <f t="shared" ca="1" si="54"/>
        <v/>
      </c>
      <c r="I1184" s="43" t="str">
        <f t="shared" ca="1" si="55"/>
        <v>03</v>
      </c>
      <c r="J1184" s="28" t="str">
        <f ca="1">ДАННЫЕ!$F1184&amp;H1184&amp;I1184&amp;ДАННЫЕ!$I1184&amp;"m"&amp;IF(ДАННЫЕ!$I1184&gt;0,IF(ДАННЫЕ!$J1184&gt;0,0,1),"")&amp;"f"&amp;IF(ДАННЫЕ!$R1184&gt;0,IF(YEAR(ДАННЫЕ!$F$1)=YEAR(ДАННЫЕ!$R1184),1,0),0)&amp;"z"&amp;ДАННЫЕ!$R1184&amp;"p"&amp;ДАННЫЕ!$S1184&amp;"i"&amp;ДАННЫЕ!$T1184&amp;"h"&amp;ДАННЫЕ!$K1184&amp;"be"&amp;ДАННЫЕ!$BI1184&amp;"CD"&amp;IF(ДАННЫЕ!BF1184&gt;500,4,IF(ДАННЫЕ!BF1184&gt;350,3,IF(ДАННЫЕ!BF1184&gt;200,2,IF(ДАННЫЕ!BF1184&gt;0,1,0))))&amp;"g"&amp;B1184&amp;"d"&amp;H1184&amp;"l"&amp;ДАННЫЕ!AT1184&amp;"a"&amp;ДАННЫЕ!$V1184&amp;"v"&amp;R1184&amp;"k"&amp;ДАННЫЕ!$U1184&amp;"s"&amp;ДАННЫЕ!$Y1184&amp;"t"&amp;ДАННЫЕ!$X1184&amp;"b"&amp;IF(ДАННЫЕ!$Q1184&gt;1,1,0)&amp;"PP"&amp;ДАННЫЕ!Z1184&amp;"c"&amp;S1184&amp;"x"&amp;IF(ДАННЫЕ!$BY1184&gt;0,IF(YEAR(ДАННЫЕ!$F$1)=YEAR(ДАННЫЕ!$BY1184),1,0),0)&amp;"n"&amp;IF(ДАННЫЕ!$BZ1184&gt;0,IF(YEAR(ДАННЫЕ!$F$1)=YEAR(ДАННЫЕ!$BZ1184),1,0),0)&amp;"u"&amp;D1184&amp;"z"&amp;IF(ДАННЫЕ!$CL1184&gt;0,IF(YEAR(ДАННЫЕ!$F$1)&gt;YEAR(ДАННЫЕ!$CL1184),11,12),0)</f>
        <v>03mf0zpihbeCD0g0dlav0kstb0PPc0x0n0u0z0</v>
      </c>
      <c r="K1184" s="28" t="str">
        <f ca="1">ДАННЫЕ!$I1184&amp;"x"&amp;B1184&amp;"w"&amp;IF(T1184+ДАННЫЕ!AD1184+ДАННЫЕ!AE1184+ДАННЫЕ!AF1184+ДАННЫЕ!AG1184+ДАННЫЕ!AH1184+ДАННЫЕ!$AL1184+ДАННЫЕ!AI1184+ДАННЫЕ!AJ1184+ДАННЫЕ!AK1184+ДАННЫЕ!AP1184+ДАННЫЕ!AQ1184+ДАННЫЕ!AR1184+ДАННЫЕ!$AM1184+ДАННЫЕ!$AN1184+ДАННЫЕ!AS1184+ДАННЫЕ!AT1184&gt;0,1,0)&amp;IF(OR(T1184=2,ДАННЫЕ!AD1184=2,ДАННЫЕ!AE1184=2,ДАННЫЕ!AF1184=2,ДАННЫЕ!AG1184=2,ДАННЫЕ!AH1184=2,ДАННЫЕ!$AL1184=2,ДАННЫЕ!AI1184=2,ДАННЫЕ!AJ1184=2,ДАННЫЕ!AK1184=2,ДАННЫЕ!AP1184=2,ДАННЫЕ!AQ1184=2,ДАННЫЕ!AR1184=2,ДАННЫЕ!$AM1184=2,ДАННЫЕ!$AN1184=2,ДАННЫЕ!AS1184=2,ДАННЫЕ!AT1184=2),2,0)&amp;"t"&amp;IF(T1184&gt;0,"1"&amp;T1184,"00")&amp;"f"&amp;IF(ДАННЫЕ!$AC1184,"1"&amp;ДАННЫЕ!$AC1184,"00")&amp;"b"&amp;IF(ДАННЫЕ!$AD1184,"1"&amp;ДАННЫЕ!$AD1184,"00")&amp;"g"&amp;IF(ДАННЫЕ!$AF1184,"1"&amp;ДАННЫЕ!$AF1184,"00")&amp;"c"&amp;IF(ДАННЫЕ!$AG1184,"1"&amp;ДАННЫЕ!$AG1184,"00")&amp;"i"&amp;IF(ДАННЫЕ!$AH1184,"1"&amp;ДАННЫЕ!$AH1184,"00")&amp;"r"&amp;IF(ДАННЫЕ!$AL1184,"1"&amp;ДАННЫЕ!$AL1184,"00")&amp;"m"&amp;IF(ДАННЫЕ!$AI1184,"1"&amp;ДАННЫЕ!$AI1184,"00")&amp;"hS"&amp;IF(ДАННЫЕ!$AJ1184,"1"&amp;ДАННЫЕ!$AJ1184,"00")&amp;"hZ"&amp;IF(ДАННЫЕ!$AK1184,"1"&amp;ДАННЫЕ!$AK1184,"00")&amp;"p"&amp;IF(ДАННЫЕ!$AP1184,"1"&amp;ДАННЫЕ!$AP1184,"00")&amp;"k"&amp;IF(ДАННЫЕ!$AQ1184,"1"&amp;ДАННЫЕ!$AQ1184,"00")&amp;"z"&amp;IF(ДАННЫЕ!$AR1184,"1"&amp;ДАННЫЕ!$AR1184,"00")&amp;"j"&amp;IF(ДАННЫЕ!$AM1184,"1"&amp;ДАННЫЕ!$AM1184,"00")&amp;"n"&amp;IF(ДАННЫЕ!$AN1184,"1"&amp;ДАННЫЕ!$AN1184,"00")&amp;"E"&amp;ДАННЫЕ!BI1184&amp;"L"&amp;ДАННЫЕ!AO1184&amp;"h"&amp;IF(ДАННЫЕ!$AU1184&gt;0,1,0)&amp;"v"&amp;IF(ДАННЫЕ!$AW1184&gt;0,1,0)&amp;"a"&amp;IF(ДАННЫЕ!$AS1184,"1"&amp;ДАННЫЕ!$AS1184,"00")&amp;"s"&amp;IF(ДАННЫЕ!$AT1184,"1"&amp;ДАННЫЕ!$AT1184,"00")&amp;"u"&amp;IF(ДАННЫЕ!$CJ1184&gt;0,1,0)&amp;"y"&amp;B1184&amp;"d"&amp;H1184&amp;"e"&amp;F1184&amp;G1184</f>
        <v>x0w00t00f00b00g00c00i00r00m00hS00hZ00p00k00z00j00n00ELh0v0a00s00u0y0de</v>
      </c>
      <c r="L1184" s="28" t="str">
        <f ca="1">ДАННЫЕ!$I1184&amp;"VN"&amp;IF(ДАННЫЕ!AW1184&gt;0,11,10)&amp;"CD"&amp;IF(ДАННЫЕ!BF1184&gt;500,16,IF(ДАННЫЕ!BF1184&gt;350,15,IF(ДАННЫЕ!BF1184&gt;=200,14,IF(ДАННЫЕ!BF1184&gt;=100,13,IF(ДАННЫЕ!BF1184&gt;=50,12,IF(ДАННЫЕ!BF1184&gt;0,11,10))))))&amp;"AR"&amp;IF(ДАННЫЕ!BX1184&gt;0,1,0)&amp;"GD"&amp;B1184&amp;"VV"&amp;IF(E1184&gt;=5,IF(E1184&lt;18,1,0),0)</f>
        <v>VN10CD10AR0GD0VV0</v>
      </c>
      <c r="M1184" s="28" t="str">
        <f>ДАННЫЕ!$I1184&amp;"b"&amp;ДАННЫЕ!$BI1184&amp;"r"&amp;ДАННЫЕ!$BJ1184&amp;"CD"&amp;IF(ДАННЫЕ!BF1184&gt;0,IF(ДАННЫЕ!BF1184&lt;200,1,IF(ДАННЫЕ!BF1184&lt;350,2,3)),0)&amp;"h"&amp;IF(ДАННЫЕ!$BK1184+ДАННЫЕ!$BL1184+ДАННЫЕ!$BM1184&gt;0,1,0)&amp;"x"&amp;ДАННЫЕ!$BK1184&amp;"y"&amp;ДАННЫЕ!$BL1184&amp;"z"&amp;ДАННЫЕ!$BM1184&amp;"c"&amp;IF(ДАННЫЕ!$BK1184+ДАННЫЕ!$BL1184+ДАННЫЕ!$BM1184=3,1,0)&amp;"a"&amp;IF(ДАННЫЕ!$BQ1184+ДАННЫЕ!$BR1184&gt;0,1,0)&amp;"d"&amp;ДАННЫЕ!$BQ1184&amp;"v"&amp;ДАННЫЕ!$BR1184&amp;"p"&amp;ДАННЫЕ!$BS1184&amp;"n"&amp;ДАННЫЕ!$BU1184&amp;"t"&amp;ДАННЫЕ!$BV1184&amp;"o"&amp;ДАННЫЕ!$BT1184&amp;"l"&amp;IF(ДАННЫЕ!$BN1184&gt;0,1,0)&amp;ДАННЫЕ!$BN1184&amp;"g"&amp;ДАННЫЕ!$BO1184&amp;"s"&amp;ДАННЫЕ!$BP1184&amp;"DZ"&amp;IF(ДАННЫЕ!B1184-ДАННЫЕ!G1184 &lt; 60,IF(ДАННЫЕ!B1184-ДАННЫЕ!G1184 &gt;= 0,1,0),0)&amp;"u"&amp;IF(ДАННЫЕ!$CJ1184&gt;0,1,0)</f>
        <v>brCD0h0xyzc0a0dvpntol0gsDZ1u0</v>
      </c>
      <c r="N1184" s="28" t="str">
        <f ca="1">ДАННЫЕ!$F1184&amp;ДАННЫЕ!$I1184&amp;"g"&amp;B1184&amp;"cf"&amp;D1184&amp;"a"&amp;IF(ДАННЫЕ!$BX1184&gt;0,1,0)&amp;IF(ДАННЫЕ!$BF1184&gt;500,1,IF(ДАННЫЕ!$BF1184&gt;350,2,IF(ДАННЫЕ!$BF1184&gt;=200,3,IF(ДАННЫЕ!$BF1184&gt;=100,4,IF(ДАННЫЕ!$BF1184&gt;=50,5,IF(ДАННЫЕ!$BF1184&lt;50,6,0))))))&amp;"AR"&amp;IF(DATEDIF(ДАННЫЕ!$BX1184,ДАННЫЕ!$F$1,"y")&gt;1,1,0)&amp;"VG"&amp;IF(ДАННЫЕ!$BH1184="0",1,0)&amp;"o"&amp;IF(T1184+ДАННЫЕ!$AF1184+ДАННЫЕ!$AG1184+ДАННЫЕ!$AH1184+ДАННЫЕ!$AI1184+ДАННЫЕ!$AJ1184+ДАННЫЕ!$AP1184+ДАННЫЕ!$AQ1184+ДАННЫЕ!$AR1184+ДАННЫЕ!$AU1184+ДАННЫЕ!$AW1184+ДАННЫЕ!$AS1184+ДАННЫЕ!$AT1184&gt;0,1,0)&amp;"x"&amp;ДАННЫЕ!$AG1184&amp;"p"&amp;IF(ДАННЫЕ!$BY1184&gt;0,1,0)&amp;"v"&amp;IF(ДАННЫЕ!$BZ1184&gt;0,1,0)&amp;"n"&amp;ДАННЫЕ!$CA1184&amp;"t"&amp;ДАННЫЕ!$AY1184&amp;"k"&amp;ДАННЫЕ!$CB1184&amp;"q"&amp;ДАННЫЕ!$CC1184&amp;"w"&amp;ДАННЫЕ!$CD1184&amp;"e"&amp;ДАННЫЕ!$CE1184&amp;"m"&amp;ДАННЫЕ!$CF1184&amp;"c"&amp;ДАННЫЕ!$CG1184&amp;"z"&amp;ДАННЫЕ!$CH1184&amp;"d"&amp;IF(H1184=4,1,0)&amp;"s"&amp;IF(ДАННЫЕ!$J1184=1,0,1)&amp;"u"&amp;IF(ДАННЫЕ!$CJ1184&gt;0,1,0)</f>
        <v>g0cf0a06AR1VG0o0xp0v0ntkqwemczd0s1u0</v>
      </c>
      <c r="O1184" s="28" t="str">
        <f>ДАННЫЕ!$I1184&amp;"g"&amp;B1184&amp;A1184&amp;"f"&amp;P1184&amp;"c"&amp;IF(ДАННЫЕ!$U1184&gt;0,1,0)&amp;"s"&amp;IF(ДАННЫЕ!$Q1184&gt;0,IF(YEAR(ДАННЫЕ!$F$1)=YEAR(ДАННЫЕ!$Q1184),IF(MONTH(ДАННЫЕ!$F$1)=MONTH(ДАННЫЕ!$Q1184),111,11),1),0)&amp;"i"&amp;IF(ДАННЫЕ!$R1184+ДАННЫЕ!$S1184+ДАННЫЕ!$T1184=0,0,1)&amp;"h"&amp;IF(ДАННЫЕ!$P1184&gt;0,1,0)&amp;"p"&amp;IF(ДАННЫЕ!$CI1184&gt;0,IF(YEAR(ДАННЫЕ!$F$1)=YEAR(ДАННЫЕ!$CI1184),IF(MONTH(ДАННЫЕ!$F$1)=MONTH(ДАННЫЕ!$CI1184),111,11),1),0)&amp;"d"&amp;IF(ДАННЫЕ!$CJ1184&gt;0,IF(YEAR(ДАННЫЕ!$F$1)=YEAR(ДАННЫЕ!$CJ1184),IF(MONTH(ДАННЫЕ!$F$1)=MONTH(ДАННЫЕ!$CJ1184),111,11),1),0)&amp;"o"&amp;IF(ДАННЫЕ!$CK1184&gt;0,IF(MONTH(ДАННЫЕ!$F$1)=MONTH(ДАННЫЕ!$CK1184),111,11),0)&amp;"v"&amp;IF(ДАННЫЕ!$BE1184&gt;0,IF(MONTH(ДАННЫЕ!$F$1)=MONTH(ДАННЫЕ!$BE1184),111,11),0)</f>
        <v>g00f0c0s0i0h0p0d0o0v0</v>
      </c>
      <c r="P1184" s="15">
        <f t="shared" si="56"/>
        <v>0</v>
      </c>
      <c r="Q1184" s="15">
        <f>IF(ДАННЫЕ!$F$1&gt;ДАННЫЕ!$N1184,IF(YEAR(ДАННЫЕ!$F$1)=YEAR(ДАННЫЕ!M1184),1,0),0)</f>
        <v>0</v>
      </c>
      <c r="R1184" s="15">
        <f>IF(ДАННЫЕ!$F$1&gt;ДАННЫЕ!$N1184,IF(YEAR(ДАННЫЕ!$F$1)=YEAR(ДАННЫЕ!N1184),1,0),0)</f>
        <v>0</v>
      </c>
      <c r="S1184" s="15">
        <f>IF(ДАННЫЕ!$AA1184="2А",1,IF(ДАННЫЕ!$AA1184="2Б",2,IF(ДАННЫЕ!$AA1184="2В",3,IF(ДАННЫЕ!$AA1184=3,4,IF(ДАННЫЕ!$AA1184="4А",5,IF(ДАННЫЕ!$AA1184="4Б",6,IF(ДАННЫЕ!$AA1184="4В",7,IF(ДАННЫЕ!$AA1184=5,8,0))))))))</f>
        <v>0</v>
      </c>
      <c r="T1184" s="15">
        <f>IF(OR(ДАННЫЕ!$AC1184=2,ДАННЫЕ!$AD1184=2,ДАННЫЕ!$AE1184=2),2,IF(OR(ДАННЫЕ!$AC1184=1,ДАННЫЕ!$AD1184=1,ДАННЫЕ!$AE1184=1),1,0))</f>
        <v>0</v>
      </c>
    </row>
    <row r="1185" spans="1:20" x14ac:dyDescent="0.2">
      <c r="A1185" s="78">
        <f>IF(B1185&gt;0,IF(MONTH(ДАННЫЕ!$F$1)=MONTH(ДАННЫЕ!$B1185),1,0),0)</f>
        <v>0</v>
      </c>
      <c r="B1185" s="14">
        <f>IF(ДАННЫЕ!$B1185&gt;0,IF(YEAR(ДАННЫЕ!$F$1)=YEAR(ДАННЫЕ!$B1185),1,0),0)</f>
        <v>0</v>
      </c>
      <c r="C1185" s="14">
        <f>IF(ДАННЫЕ!$CM1185&gt;0,IF(YEAR(ДАННЫЕ!$F$1)=YEAR(ДАННЫЕ!$CM1185),1,0),0)</f>
        <v>0</v>
      </c>
      <c r="D1185" s="14">
        <f>IF(ДАННЫЕ!$CJ1185&gt;0,IF(ДАННЫЕ!$CL1185&gt;ДАННЫЕ!$F$1,1,IF(ДАННЫЕ!$CL1185&gt;0,0,1)),0)</f>
        <v>0</v>
      </c>
      <c r="E1185" s="43" t="str">
        <f ca="1">IF(ДАННЫЕ!$F$1&gt;0,IF(ДАННЫЕ!$G1185&gt;0,DATEDIF(ДАННЫЕ!$G1185,ДАННЫЕ!$F$1,"y"),""),IF(ДАННЫЕ!$G1185&gt;0,DATEDIF(ДАННЫЕ!$G1185,TODAY(),"y"),""))</f>
        <v/>
      </c>
      <c r="F1185" s="43" t="str">
        <f xml:space="preserve"> IF(ДАННЫЕ!$F1185="М",IF(E1185&gt;=18,IF(E1185&lt;60,1,""),""),"")&amp;IF(ДАННЫЕ!$F1185="Ж",IF(E1185&gt;=18,IF(E1185&lt;55,1,""),""),"")</f>
        <v/>
      </c>
      <c r="G1185" s="43" t="str">
        <f xml:space="preserve"> IF(ДАННЫЕ!$F1185="М",IF(E1185&gt;=60,2,""),"")&amp;IF(ДАННЫЕ!$F1185="Ж",IF(E1185&gt;=55,2,""),"")</f>
        <v/>
      </c>
      <c r="H1185" s="43" t="str">
        <f t="shared" ca="1" si="54"/>
        <v/>
      </c>
      <c r="I1185" s="43" t="str">
        <f t="shared" ca="1" si="55"/>
        <v>03</v>
      </c>
      <c r="J1185" s="28" t="str">
        <f ca="1">ДАННЫЕ!$F1185&amp;H1185&amp;I1185&amp;ДАННЫЕ!$I1185&amp;"m"&amp;IF(ДАННЫЕ!$I1185&gt;0,IF(ДАННЫЕ!$J1185&gt;0,0,1),"")&amp;"f"&amp;IF(ДАННЫЕ!$R1185&gt;0,IF(YEAR(ДАННЫЕ!$F$1)=YEAR(ДАННЫЕ!$R1185),1,0),0)&amp;"z"&amp;ДАННЫЕ!$R1185&amp;"p"&amp;ДАННЫЕ!$S1185&amp;"i"&amp;ДАННЫЕ!$T1185&amp;"h"&amp;ДАННЫЕ!$K1185&amp;"be"&amp;ДАННЫЕ!$BI1185&amp;"CD"&amp;IF(ДАННЫЕ!BF1185&gt;500,4,IF(ДАННЫЕ!BF1185&gt;350,3,IF(ДАННЫЕ!BF1185&gt;200,2,IF(ДАННЫЕ!BF1185&gt;0,1,0))))&amp;"g"&amp;B1185&amp;"d"&amp;H1185&amp;"l"&amp;ДАННЫЕ!AT1185&amp;"a"&amp;ДАННЫЕ!$V1185&amp;"v"&amp;R1185&amp;"k"&amp;ДАННЫЕ!$U1185&amp;"s"&amp;ДАННЫЕ!$Y1185&amp;"t"&amp;ДАННЫЕ!$X1185&amp;"b"&amp;IF(ДАННЫЕ!$Q1185&gt;1,1,0)&amp;"PP"&amp;ДАННЫЕ!Z1185&amp;"c"&amp;S1185&amp;"x"&amp;IF(ДАННЫЕ!$BY1185&gt;0,IF(YEAR(ДАННЫЕ!$F$1)=YEAR(ДАННЫЕ!$BY1185),1,0),0)&amp;"n"&amp;IF(ДАННЫЕ!$BZ1185&gt;0,IF(YEAR(ДАННЫЕ!$F$1)=YEAR(ДАННЫЕ!$BZ1185),1,0),0)&amp;"u"&amp;D1185&amp;"z"&amp;IF(ДАННЫЕ!$CL1185&gt;0,IF(YEAR(ДАННЫЕ!$F$1)&gt;YEAR(ДАННЫЕ!$CL1185),11,12),0)</f>
        <v>03mf0zpihbeCD0g0dlav0kstb0PPc0x0n0u0z0</v>
      </c>
      <c r="K1185" s="28" t="str">
        <f ca="1">ДАННЫЕ!$I1185&amp;"x"&amp;B1185&amp;"w"&amp;IF(T1185+ДАННЫЕ!AD1185+ДАННЫЕ!AE1185+ДАННЫЕ!AF1185+ДАННЫЕ!AG1185+ДАННЫЕ!AH1185+ДАННЫЕ!$AL1185+ДАННЫЕ!AI1185+ДАННЫЕ!AJ1185+ДАННЫЕ!AK1185+ДАННЫЕ!AP1185+ДАННЫЕ!AQ1185+ДАННЫЕ!AR1185+ДАННЫЕ!$AM1185+ДАННЫЕ!$AN1185+ДАННЫЕ!AS1185+ДАННЫЕ!AT1185&gt;0,1,0)&amp;IF(OR(T1185=2,ДАННЫЕ!AD1185=2,ДАННЫЕ!AE1185=2,ДАННЫЕ!AF1185=2,ДАННЫЕ!AG1185=2,ДАННЫЕ!AH1185=2,ДАННЫЕ!$AL1185=2,ДАННЫЕ!AI1185=2,ДАННЫЕ!AJ1185=2,ДАННЫЕ!AK1185=2,ДАННЫЕ!AP1185=2,ДАННЫЕ!AQ1185=2,ДАННЫЕ!AR1185=2,ДАННЫЕ!$AM1185=2,ДАННЫЕ!$AN1185=2,ДАННЫЕ!AS1185=2,ДАННЫЕ!AT1185=2),2,0)&amp;"t"&amp;IF(T1185&gt;0,"1"&amp;T1185,"00")&amp;"f"&amp;IF(ДАННЫЕ!$AC1185,"1"&amp;ДАННЫЕ!$AC1185,"00")&amp;"b"&amp;IF(ДАННЫЕ!$AD1185,"1"&amp;ДАННЫЕ!$AD1185,"00")&amp;"g"&amp;IF(ДАННЫЕ!$AF1185,"1"&amp;ДАННЫЕ!$AF1185,"00")&amp;"c"&amp;IF(ДАННЫЕ!$AG1185,"1"&amp;ДАННЫЕ!$AG1185,"00")&amp;"i"&amp;IF(ДАННЫЕ!$AH1185,"1"&amp;ДАННЫЕ!$AH1185,"00")&amp;"r"&amp;IF(ДАННЫЕ!$AL1185,"1"&amp;ДАННЫЕ!$AL1185,"00")&amp;"m"&amp;IF(ДАННЫЕ!$AI1185,"1"&amp;ДАННЫЕ!$AI1185,"00")&amp;"hS"&amp;IF(ДАННЫЕ!$AJ1185,"1"&amp;ДАННЫЕ!$AJ1185,"00")&amp;"hZ"&amp;IF(ДАННЫЕ!$AK1185,"1"&amp;ДАННЫЕ!$AK1185,"00")&amp;"p"&amp;IF(ДАННЫЕ!$AP1185,"1"&amp;ДАННЫЕ!$AP1185,"00")&amp;"k"&amp;IF(ДАННЫЕ!$AQ1185,"1"&amp;ДАННЫЕ!$AQ1185,"00")&amp;"z"&amp;IF(ДАННЫЕ!$AR1185,"1"&amp;ДАННЫЕ!$AR1185,"00")&amp;"j"&amp;IF(ДАННЫЕ!$AM1185,"1"&amp;ДАННЫЕ!$AM1185,"00")&amp;"n"&amp;IF(ДАННЫЕ!$AN1185,"1"&amp;ДАННЫЕ!$AN1185,"00")&amp;"E"&amp;ДАННЫЕ!BI1185&amp;"L"&amp;ДАННЫЕ!AO1185&amp;"h"&amp;IF(ДАННЫЕ!$AU1185&gt;0,1,0)&amp;"v"&amp;IF(ДАННЫЕ!$AW1185&gt;0,1,0)&amp;"a"&amp;IF(ДАННЫЕ!$AS1185,"1"&amp;ДАННЫЕ!$AS1185,"00")&amp;"s"&amp;IF(ДАННЫЕ!$AT1185,"1"&amp;ДАННЫЕ!$AT1185,"00")&amp;"u"&amp;IF(ДАННЫЕ!$CJ1185&gt;0,1,0)&amp;"y"&amp;B1185&amp;"d"&amp;H1185&amp;"e"&amp;F1185&amp;G1185</f>
        <v>x0w00t00f00b00g00c00i00r00m00hS00hZ00p00k00z00j00n00ELh0v0a00s00u0y0de</v>
      </c>
      <c r="L1185" s="28" t="str">
        <f ca="1">ДАННЫЕ!$I1185&amp;"VN"&amp;IF(ДАННЫЕ!AW1185&gt;0,11,10)&amp;"CD"&amp;IF(ДАННЫЕ!BF1185&gt;500,16,IF(ДАННЫЕ!BF1185&gt;350,15,IF(ДАННЫЕ!BF1185&gt;=200,14,IF(ДАННЫЕ!BF1185&gt;=100,13,IF(ДАННЫЕ!BF1185&gt;=50,12,IF(ДАННЫЕ!BF1185&gt;0,11,10))))))&amp;"AR"&amp;IF(ДАННЫЕ!BX1185&gt;0,1,0)&amp;"GD"&amp;B1185&amp;"VV"&amp;IF(E1185&gt;=5,IF(E1185&lt;18,1,0),0)</f>
        <v>VN10CD10AR0GD0VV0</v>
      </c>
      <c r="M1185" s="28" t="str">
        <f>ДАННЫЕ!$I1185&amp;"b"&amp;ДАННЫЕ!$BI1185&amp;"r"&amp;ДАННЫЕ!$BJ1185&amp;"CD"&amp;IF(ДАННЫЕ!BF1185&gt;0,IF(ДАННЫЕ!BF1185&lt;200,1,IF(ДАННЫЕ!BF1185&lt;350,2,3)),0)&amp;"h"&amp;IF(ДАННЫЕ!$BK1185+ДАННЫЕ!$BL1185+ДАННЫЕ!$BM1185&gt;0,1,0)&amp;"x"&amp;ДАННЫЕ!$BK1185&amp;"y"&amp;ДАННЫЕ!$BL1185&amp;"z"&amp;ДАННЫЕ!$BM1185&amp;"c"&amp;IF(ДАННЫЕ!$BK1185+ДАННЫЕ!$BL1185+ДАННЫЕ!$BM1185=3,1,0)&amp;"a"&amp;IF(ДАННЫЕ!$BQ1185+ДАННЫЕ!$BR1185&gt;0,1,0)&amp;"d"&amp;ДАННЫЕ!$BQ1185&amp;"v"&amp;ДАННЫЕ!$BR1185&amp;"p"&amp;ДАННЫЕ!$BS1185&amp;"n"&amp;ДАННЫЕ!$BU1185&amp;"t"&amp;ДАННЫЕ!$BV1185&amp;"o"&amp;ДАННЫЕ!$BT1185&amp;"l"&amp;IF(ДАННЫЕ!$BN1185&gt;0,1,0)&amp;ДАННЫЕ!$BN1185&amp;"g"&amp;ДАННЫЕ!$BO1185&amp;"s"&amp;ДАННЫЕ!$BP1185&amp;"DZ"&amp;IF(ДАННЫЕ!B1185-ДАННЫЕ!G1185 &lt; 60,IF(ДАННЫЕ!B1185-ДАННЫЕ!G1185 &gt;= 0,1,0),0)&amp;"u"&amp;IF(ДАННЫЕ!$CJ1185&gt;0,1,0)</f>
        <v>brCD0h0xyzc0a0dvpntol0gsDZ1u0</v>
      </c>
      <c r="N1185" s="28" t="str">
        <f ca="1">ДАННЫЕ!$F1185&amp;ДАННЫЕ!$I1185&amp;"g"&amp;B1185&amp;"cf"&amp;D1185&amp;"a"&amp;IF(ДАННЫЕ!$BX1185&gt;0,1,0)&amp;IF(ДАННЫЕ!$BF1185&gt;500,1,IF(ДАННЫЕ!$BF1185&gt;350,2,IF(ДАННЫЕ!$BF1185&gt;=200,3,IF(ДАННЫЕ!$BF1185&gt;=100,4,IF(ДАННЫЕ!$BF1185&gt;=50,5,IF(ДАННЫЕ!$BF1185&lt;50,6,0))))))&amp;"AR"&amp;IF(DATEDIF(ДАННЫЕ!$BX1185,ДАННЫЕ!$F$1,"y")&gt;1,1,0)&amp;"VG"&amp;IF(ДАННЫЕ!$BH1185="0",1,0)&amp;"o"&amp;IF(T1185+ДАННЫЕ!$AF1185+ДАННЫЕ!$AG1185+ДАННЫЕ!$AH1185+ДАННЫЕ!$AI1185+ДАННЫЕ!$AJ1185+ДАННЫЕ!$AP1185+ДАННЫЕ!$AQ1185+ДАННЫЕ!$AR1185+ДАННЫЕ!$AU1185+ДАННЫЕ!$AW1185+ДАННЫЕ!$AS1185+ДАННЫЕ!$AT1185&gt;0,1,0)&amp;"x"&amp;ДАННЫЕ!$AG1185&amp;"p"&amp;IF(ДАННЫЕ!$BY1185&gt;0,1,0)&amp;"v"&amp;IF(ДАННЫЕ!$BZ1185&gt;0,1,0)&amp;"n"&amp;ДАННЫЕ!$CA1185&amp;"t"&amp;ДАННЫЕ!$AY1185&amp;"k"&amp;ДАННЫЕ!$CB1185&amp;"q"&amp;ДАННЫЕ!$CC1185&amp;"w"&amp;ДАННЫЕ!$CD1185&amp;"e"&amp;ДАННЫЕ!$CE1185&amp;"m"&amp;ДАННЫЕ!$CF1185&amp;"c"&amp;ДАННЫЕ!$CG1185&amp;"z"&amp;ДАННЫЕ!$CH1185&amp;"d"&amp;IF(H1185=4,1,0)&amp;"s"&amp;IF(ДАННЫЕ!$J1185=1,0,1)&amp;"u"&amp;IF(ДАННЫЕ!$CJ1185&gt;0,1,0)</f>
        <v>g0cf0a06AR1VG0o0xp0v0ntkqwemczd0s1u0</v>
      </c>
      <c r="O1185" s="28" t="str">
        <f>ДАННЫЕ!$I1185&amp;"g"&amp;B1185&amp;A1185&amp;"f"&amp;P1185&amp;"c"&amp;IF(ДАННЫЕ!$U1185&gt;0,1,0)&amp;"s"&amp;IF(ДАННЫЕ!$Q1185&gt;0,IF(YEAR(ДАННЫЕ!$F$1)=YEAR(ДАННЫЕ!$Q1185),IF(MONTH(ДАННЫЕ!$F$1)=MONTH(ДАННЫЕ!$Q1185),111,11),1),0)&amp;"i"&amp;IF(ДАННЫЕ!$R1185+ДАННЫЕ!$S1185+ДАННЫЕ!$T1185=0,0,1)&amp;"h"&amp;IF(ДАННЫЕ!$P1185&gt;0,1,0)&amp;"p"&amp;IF(ДАННЫЕ!$CI1185&gt;0,IF(YEAR(ДАННЫЕ!$F$1)=YEAR(ДАННЫЕ!$CI1185),IF(MONTH(ДАННЫЕ!$F$1)=MONTH(ДАННЫЕ!$CI1185),111,11),1),0)&amp;"d"&amp;IF(ДАННЫЕ!$CJ1185&gt;0,IF(YEAR(ДАННЫЕ!$F$1)=YEAR(ДАННЫЕ!$CJ1185),IF(MONTH(ДАННЫЕ!$F$1)=MONTH(ДАННЫЕ!$CJ1185),111,11),1),0)&amp;"o"&amp;IF(ДАННЫЕ!$CK1185&gt;0,IF(MONTH(ДАННЫЕ!$F$1)=MONTH(ДАННЫЕ!$CK1185),111,11),0)&amp;"v"&amp;IF(ДАННЫЕ!$BE1185&gt;0,IF(MONTH(ДАННЫЕ!$F$1)=MONTH(ДАННЫЕ!$BE1185),111,11),0)</f>
        <v>g00f0c0s0i0h0p0d0o0v0</v>
      </c>
      <c r="P1185" s="15">
        <f t="shared" si="56"/>
        <v>0</v>
      </c>
      <c r="Q1185" s="15">
        <f>IF(ДАННЫЕ!$F$1&gt;ДАННЫЕ!$N1185,IF(YEAR(ДАННЫЕ!$F$1)=YEAR(ДАННЫЕ!M1185),1,0),0)</f>
        <v>0</v>
      </c>
      <c r="R1185" s="15">
        <f>IF(ДАННЫЕ!$F$1&gt;ДАННЫЕ!$N1185,IF(YEAR(ДАННЫЕ!$F$1)=YEAR(ДАННЫЕ!N1185),1,0),0)</f>
        <v>0</v>
      </c>
      <c r="S1185" s="15">
        <f>IF(ДАННЫЕ!$AA1185="2А",1,IF(ДАННЫЕ!$AA1185="2Б",2,IF(ДАННЫЕ!$AA1185="2В",3,IF(ДАННЫЕ!$AA1185=3,4,IF(ДАННЫЕ!$AA1185="4А",5,IF(ДАННЫЕ!$AA1185="4Б",6,IF(ДАННЫЕ!$AA1185="4В",7,IF(ДАННЫЕ!$AA1185=5,8,0))))))))</f>
        <v>0</v>
      </c>
      <c r="T1185" s="15">
        <f>IF(OR(ДАННЫЕ!$AC1185=2,ДАННЫЕ!$AD1185=2,ДАННЫЕ!$AE1185=2),2,IF(OR(ДАННЫЕ!$AC1185=1,ДАННЫЕ!$AD1185=1,ДАННЫЕ!$AE1185=1),1,0))</f>
        <v>0</v>
      </c>
    </row>
    <row r="1186" spans="1:20" x14ac:dyDescent="0.2">
      <c r="A1186" s="78">
        <f>IF(B1186&gt;0,IF(MONTH(ДАННЫЕ!$F$1)=MONTH(ДАННЫЕ!$B1186),1,0),0)</f>
        <v>0</v>
      </c>
      <c r="B1186" s="14">
        <f>IF(ДАННЫЕ!$B1186&gt;0,IF(YEAR(ДАННЫЕ!$F$1)=YEAR(ДАННЫЕ!$B1186),1,0),0)</f>
        <v>0</v>
      </c>
      <c r="C1186" s="14">
        <f>IF(ДАННЫЕ!$CM1186&gt;0,IF(YEAR(ДАННЫЕ!$F$1)=YEAR(ДАННЫЕ!$CM1186),1,0),0)</f>
        <v>0</v>
      </c>
      <c r="D1186" s="14">
        <f>IF(ДАННЫЕ!$CJ1186&gt;0,IF(ДАННЫЕ!$CL1186&gt;ДАННЫЕ!$F$1,1,IF(ДАННЫЕ!$CL1186&gt;0,0,1)),0)</f>
        <v>0</v>
      </c>
      <c r="E1186" s="43" t="str">
        <f ca="1">IF(ДАННЫЕ!$F$1&gt;0,IF(ДАННЫЕ!$G1186&gt;0,DATEDIF(ДАННЫЕ!$G1186,ДАННЫЕ!$F$1,"y"),""),IF(ДАННЫЕ!$G1186&gt;0,DATEDIF(ДАННЫЕ!$G1186,TODAY(),"y"),""))</f>
        <v/>
      </c>
      <c r="F1186" s="43" t="str">
        <f xml:space="preserve"> IF(ДАННЫЕ!$F1186="М",IF(E1186&gt;=18,IF(E1186&lt;60,1,""),""),"")&amp;IF(ДАННЫЕ!$F1186="Ж",IF(E1186&gt;=18,IF(E1186&lt;55,1,""),""),"")</f>
        <v/>
      </c>
      <c r="G1186" s="43" t="str">
        <f xml:space="preserve"> IF(ДАННЫЕ!$F1186="М",IF(E1186&gt;=60,2,""),"")&amp;IF(ДАННЫЕ!$F1186="Ж",IF(E1186&gt;=55,2,""),"")</f>
        <v/>
      </c>
      <c r="H1186" s="43" t="str">
        <f t="shared" ca="1" si="54"/>
        <v/>
      </c>
      <c r="I1186" s="43" t="str">
        <f t="shared" ca="1" si="55"/>
        <v>03</v>
      </c>
      <c r="J1186" s="28" t="str">
        <f ca="1">ДАННЫЕ!$F1186&amp;H1186&amp;I1186&amp;ДАННЫЕ!$I1186&amp;"m"&amp;IF(ДАННЫЕ!$I1186&gt;0,IF(ДАННЫЕ!$J1186&gt;0,0,1),"")&amp;"f"&amp;IF(ДАННЫЕ!$R1186&gt;0,IF(YEAR(ДАННЫЕ!$F$1)=YEAR(ДАННЫЕ!$R1186),1,0),0)&amp;"z"&amp;ДАННЫЕ!$R1186&amp;"p"&amp;ДАННЫЕ!$S1186&amp;"i"&amp;ДАННЫЕ!$T1186&amp;"h"&amp;ДАННЫЕ!$K1186&amp;"be"&amp;ДАННЫЕ!$BI1186&amp;"CD"&amp;IF(ДАННЫЕ!BF1186&gt;500,4,IF(ДАННЫЕ!BF1186&gt;350,3,IF(ДАННЫЕ!BF1186&gt;200,2,IF(ДАННЫЕ!BF1186&gt;0,1,0))))&amp;"g"&amp;B1186&amp;"d"&amp;H1186&amp;"l"&amp;ДАННЫЕ!AT1186&amp;"a"&amp;ДАННЫЕ!$V1186&amp;"v"&amp;R1186&amp;"k"&amp;ДАННЫЕ!$U1186&amp;"s"&amp;ДАННЫЕ!$Y1186&amp;"t"&amp;ДАННЫЕ!$X1186&amp;"b"&amp;IF(ДАННЫЕ!$Q1186&gt;1,1,0)&amp;"PP"&amp;ДАННЫЕ!Z1186&amp;"c"&amp;S1186&amp;"x"&amp;IF(ДАННЫЕ!$BY1186&gt;0,IF(YEAR(ДАННЫЕ!$F$1)=YEAR(ДАННЫЕ!$BY1186),1,0),0)&amp;"n"&amp;IF(ДАННЫЕ!$BZ1186&gt;0,IF(YEAR(ДАННЫЕ!$F$1)=YEAR(ДАННЫЕ!$BZ1186),1,0),0)&amp;"u"&amp;D1186&amp;"z"&amp;IF(ДАННЫЕ!$CL1186&gt;0,IF(YEAR(ДАННЫЕ!$F$1)&gt;YEAR(ДАННЫЕ!$CL1186),11,12),0)</f>
        <v>03mf0zpihbeCD0g0dlav0kstb0PPc0x0n0u0z0</v>
      </c>
      <c r="K1186" s="28" t="str">
        <f ca="1">ДАННЫЕ!$I1186&amp;"x"&amp;B1186&amp;"w"&amp;IF(T1186+ДАННЫЕ!AD1186+ДАННЫЕ!AE1186+ДАННЫЕ!AF1186+ДАННЫЕ!AG1186+ДАННЫЕ!AH1186+ДАННЫЕ!$AL1186+ДАННЫЕ!AI1186+ДАННЫЕ!AJ1186+ДАННЫЕ!AK1186+ДАННЫЕ!AP1186+ДАННЫЕ!AQ1186+ДАННЫЕ!AR1186+ДАННЫЕ!$AM1186+ДАННЫЕ!$AN1186+ДАННЫЕ!AS1186+ДАННЫЕ!AT1186&gt;0,1,0)&amp;IF(OR(T1186=2,ДАННЫЕ!AD1186=2,ДАННЫЕ!AE1186=2,ДАННЫЕ!AF1186=2,ДАННЫЕ!AG1186=2,ДАННЫЕ!AH1186=2,ДАННЫЕ!$AL1186=2,ДАННЫЕ!AI1186=2,ДАННЫЕ!AJ1186=2,ДАННЫЕ!AK1186=2,ДАННЫЕ!AP1186=2,ДАННЫЕ!AQ1186=2,ДАННЫЕ!AR1186=2,ДАННЫЕ!$AM1186=2,ДАННЫЕ!$AN1186=2,ДАННЫЕ!AS1186=2,ДАННЫЕ!AT1186=2),2,0)&amp;"t"&amp;IF(T1186&gt;0,"1"&amp;T1186,"00")&amp;"f"&amp;IF(ДАННЫЕ!$AC1186,"1"&amp;ДАННЫЕ!$AC1186,"00")&amp;"b"&amp;IF(ДАННЫЕ!$AD1186,"1"&amp;ДАННЫЕ!$AD1186,"00")&amp;"g"&amp;IF(ДАННЫЕ!$AF1186,"1"&amp;ДАННЫЕ!$AF1186,"00")&amp;"c"&amp;IF(ДАННЫЕ!$AG1186,"1"&amp;ДАННЫЕ!$AG1186,"00")&amp;"i"&amp;IF(ДАННЫЕ!$AH1186,"1"&amp;ДАННЫЕ!$AH1186,"00")&amp;"r"&amp;IF(ДАННЫЕ!$AL1186,"1"&amp;ДАННЫЕ!$AL1186,"00")&amp;"m"&amp;IF(ДАННЫЕ!$AI1186,"1"&amp;ДАННЫЕ!$AI1186,"00")&amp;"hS"&amp;IF(ДАННЫЕ!$AJ1186,"1"&amp;ДАННЫЕ!$AJ1186,"00")&amp;"hZ"&amp;IF(ДАННЫЕ!$AK1186,"1"&amp;ДАННЫЕ!$AK1186,"00")&amp;"p"&amp;IF(ДАННЫЕ!$AP1186,"1"&amp;ДАННЫЕ!$AP1186,"00")&amp;"k"&amp;IF(ДАННЫЕ!$AQ1186,"1"&amp;ДАННЫЕ!$AQ1186,"00")&amp;"z"&amp;IF(ДАННЫЕ!$AR1186,"1"&amp;ДАННЫЕ!$AR1186,"00")&amp;"j"&amp;IF(ДАННЫЕ!$AM1186,"1"&amp;ДАННЫЕ!$AM1186,"00")&amp;"n"&amp;IF(ДАННЫЕ!$AN1186,"1"&amp;ДАННЫЕ!$AN1186,"00")&amp;"E"&amp;ДАННЫЕ!BI1186&amp;"L"&amp;ДАННЫЕ!AO1186&amp;"h"&amp;IF(ДАННЫЕ!$AU1186&gt;0,1,0)&amp;"v"&amp;IF(ДАННЫЕ!$AW1186&gt;0,1,0)&amp;"a"&amp;IF(ДАННЫЕ!$AS1186,"1"&amp;ДАННЫЕ!$AS1186,"00")&amp;"s"&amp;IF(ДАННЫЕ!$AT1186,"1"&amp;ДАННЫЕ!$AT1186,"00")&amp;"u"&amp;IF(ДАННЫЕ!$CJ1186&gt;0,1,0)&amp;"y"&amp;B1186&amp;"d"&amp;H1186&amp;"e"&amp;F1186&amp;G1186</f>
        <v>x0w00t00f00b00g00c00i00r00m00hS00hZ00p00k00z00j00n00ELh0v0a00s00u0y0de</v>
      </c>
      <c r="L1186" s="28" t="str">
        <f ca="1">ДАННЫЕ!$I1186&amp;"VN"&amp;IF(ДАННЫЕ!AW1186&gt;0,11,10)&amp;"CD"&amp;IF(ДАННЫЕ!BF1186&gt;500,16,IF(ДАННЫЕ!BF1186&gt;350,15,IF(ДАННЫЕ!BF1186&gt;=200,14,IF(ДАННЫЕ!BF1186&gt;=100,13,IF(ДАННЫЕ!BF1186&gt;=50,12,IF(ДАННЫЕ!BF1186&gt;0,11,10))))))&amp;"AR"&amp;IF(ДАННЫЕ!BX1186&gt;0,1,0)&amp;"GD"&amp;B1186&amp;"VV"&amp;IF(E1186&gt;=5,IF(E1186&lt;18,1,0),0)</f>
        <v>VN10CD10AR0GD0VV0</v>
      </c>
      <c r="M1186" s="28" t="str">
        <f>ДАННЫЕ!$I1186&amp;"b"&amp;ДАННЫЕ!$BI1186&amp;"r"&amp;ДАННЫЕ!$BJ1186&amp;"CD"&amp;IF(ДАННЫЕ!BF1186&gt;0,IF(ДАННЫЕ!BF1186&lt;200,1,IF(ДАННЫЕ!BF1186&lt;350,2,3)),0)&amp;"h"&amp;IF(ДАННЫЕ!$BK1186+ДАННЫЕ!$BL1186+ДАННЫЕ!$BM1186&gt;0,1,0)&amp;"x"&amp;ДАННЫЕ!$BK1186&amp;"y"&amp;ДАННЫЕ!$BL1186&amp;"z"&amp;ДАННЫЕ!$BM1186&amp;"c"&amp;IF(ДАННЫЕ!$BK1186+ДАННЫЕ!$BL1186+ДАННЫЕ!$BM1186=3,1,0)&amp;"a"&amp;IF(ДАННЫЕ!$BQ1186+ДАННЫЕ!$BR1186&gt;0,1,0)&amp;"d"&amp;ДАННЫЕ!$BQ1186&amp;"v"&amp;ДАННЫЕ!$BR1186&amp;"p"&amp;ДАННЫЕ!$BS1186&amp;"n"&amp;ДАННЫЕ!$BU1186&amp;"t"&amp;ДАННЫЕ!$BV1186&amp;"o"&amp;ДАННЫЕ!$BT1186&amp;"l"&amp;IF(ДАННЫЕ!$BN1186&gt;0,1,0)&amp;ДАННЫЕ!$BN1186&amp;"g"&amp;ДАННЫЕ!$BO1186&amp;"s"&amp;ДАННЫЕ!$BP1186&amp;"DZ"&amp;IF(ДАННЫЕ!B1186-ДАННЫЕ!G1186 &lt; 60,IF(ДАННЫЕ!B1186-ДАННЫЕ!G1186 &gt;= 0,1,0),0)&amp;"u"&amp;IF(ДАННЫЕ!$CJ1186&gt;0,1,0)</f>
        <v>brCD0h0xyzc0a0dvpntol0gsDZ1u0</v>
      </c>
      <c r="N1186" s="28" t="str">
        <f ca="1">ДАННЫЕ!$F1186&amp;ДАННЫЕ!$I1186&amp;"g"&amp;B1186&amp;"cf"&amp;D1186&amp;"a"&amp;IF(ДАННЫЕ!$BX1186&gt;0,1,0)&amp;IF(ДАННЫЕ!$BF1186&gt;500,1,IF(ДАННЫЕ!$BF1186&gt;350,2,IF(ДАННЫЕ!$BF1186&gt;=200,3,IF(ДАННЫЕ!$BF1186&gt;=100,4,IF(ДАННЫЕ!$BF1186&gt;=50,5,IF(ДАННЫЕ!$BF1186&lt;50,6,0))))))&amp;"AR"&amp;IF(DATEDIF(ДАННЫЕ!$BX1186,ДАННЫЕ!$F$1,"y")&gt;1,1,0)&amp;"VG"&amp;IF(ДАННЫЕ!$BH1186="0",1,0)&amp;"o"&amp;IF(T1186+ДАННЫЕ!$AF1186+ДАННЫЕ!$AG1186+ДАННЫЕ!$AH1186+ДАННЫЕ!$AI1186+ДАННЫЕ!$AJ1186+ДАННЫЕ!$AP1186+ДАННЫЕ!$AQ1186+ДАННЫЕ!$AR1186+ДАННЫЕ!$AU1186+ДАННЫЕ!$AW1186+ДАННЫЕ!$AS1186+ДАННЫЕ!$AT1186&gt;0,1,0)&amp;"x"&amp;ДАННЫЕ!$AG1186&amp;"p"&amp;IF(ДАННЫЕ!$BY1186&gt;0,1,0)&amp;"v"&amp;IF(ДАННЫЕ!$BZ1186&gt;0,1,0)&amp;"n"&amp;ДАННЫЕ!$CA1186&amp;"t"&amp;ДАННЫЕ!$AY1186&amp;"k"&amp;ДАННЫЕ!$CB1186&amp;"q"&amp;ДАННЫЕ!$CC1186&amp;"w"&amp;ДАННЫЕ!$CD1186&amp;"e"&amp;ДАННЫЕ!$CE1186&amp;"m"&amp;ДАННЫЕ!$CF1186&amp;"c"&amp;ДАННЫЕ!$CG1186&amp;"z"&amp;ДАННЫЕ!$CH1186&amp;"d"&amp;IF(H1186=4,1,0)&amp;"s"&amp;IF(ДАННЫЕ!$J1186=1,0,1)&amp;"u"&amp;IF(ДАННЫЕ!$CJ1186&gt;0,1,0)</f>
        <v>g0cf0a06AR1VG0o0xp0v0ntkqwemczd0s1u0</v>
      </c>
      <c r="O1186" s="28" t="str">
        <f>ДАННЫЕ!$I1186&amp;"g"&amp;B1186&amp;A1186&amp;"f"&amp;P1186&amp;"c"&amp;IF(ДАННЫЕ!$U1186&gt;0,1,0)&amp;"s"&amp;IF(ДАННЫЕ!$Q1186&gt;0,IF(YEAR(ДАННЫЕ!$F$1)=YEAR(ДАННЫЕ!$Q1186),IF(MONTH(ДАННЫЕ!$F$1)=MONTH(ДАННЫЕ!$Q1186),111,11),1),0)&amp;"i"&amp;IF(ДАННЫЕ!$R1186+ДАННЫЕ!$S1186+ДАННЫЕ!$T1186=0,0,1)&amp;"h"&amp;IF(ДАННЫЕ!$P1186&gt;0,1,0)&amp;"p"&amp;IF(ДАННЫЕ!$CI1186&gt;0,IF(YEAR(ДАННЫЕ!$F$1)=YEAR(ДАННЫЕ!$CI1186),IF(MONTH(ДАННЫЕ!$F$1)=MONTH(ДАННЫЕ!$CI1186),111,11),1),0)&amp;"d"&amp;IF(ДАННЫЕ!$CJ1186&gt;0,IF(YEAR(ДАННЫЕ!$F$1)=YEAR(ДАННЫЕ!$CJ1186),IF(MONTH(ДАННЫЕ!$F$1)=MONTH(ДАННЫЕ!$CJ1186),111,11),1),0)&amp;"o"&amp;IF(ДАННЫЕ!$CK1186&gt;0,IF(MONTH(ДАННЫЕ!$F$1)=MONTH(ДАННЫЕ!$CK1186),111,11),0)&amp;"v"&amp;IF(ДАННЫЕ!$BE1186&gt;0,IF(MONTH(ДАННЫЕ!$F$1)=MONTH(ДАННЫЕ!$BE1186),111,11),0)</f>
        <v>g00f0c0s0i0h0p0d0o0v0</v>
      </c>
      <c r="P1186" s="15">
        <f t="shared" si="56"/>
        <v>0</v>
      </c>
      <c r="Q1186" s="15">
        <f>IF(ДАННЫЕ!$F$1&gt;ДАННЫЕ!$N1186,IF(YEAR(ДАННЫЕ!$F$1)=YEAR(ДАННЫЕ!M1186),1,0),0)</f>
        <v>0</v>
      </c>
      <c r="R1186" s="15">
        <f>IF(ДАННЫЕ!$F$1&gt;ДАННЫЕ!$N1186,IF(YEAR(ДАННЫЕ!$F$1)=YEAR(ДАННЫЕ!N1186),1,0),0)</f>
        <v>0</v>
      </c>
      <c r="S1186" s="15">
        <f>IF(ДАННЫЕ!$AA1186="2А",1,IF(ДАННЫЕ!$AA1186="2Б",2,IF(ДАННЫЕ!$AA1186="2В",3,IF(ДАННЫЕ!$AA1186=3,4,IF(ДАННЫЕ!$AA1186="4А",5,IF(ДАННЫЕ!$AA1186="4Б",6,IF(ДАННЫЕ!$AA1186="4В",7,IF(ДАННЫЕ!$AA1186=5,8,0))))))))</f>
        <v>0</v>
      </c>
      <c r="T1186" s="15">
        <f>IF(OR(ДАННЫЕ!$AC1186=2,ДАННЫЕ!$AD1186=2,ДАННЫЕ!$AE1186=2),2,IF(OR(ДАННЫЕ!$AC1186=1,ДАННЫЕ!$AD1186=1,ДАННЫЕ!$AE1186=1),1,0))</f>
        <v>0</v>
      </c>
    </row>
    <row r="1187" spans="1:20" x14ac:dyDescent="0.2">
      <c r="A1187" s="78">
        <f>IF(B1187&gt;0,IF(MONTH(ДАННЫЕ!$F$1)=MONTH(ДАННЫЕ!$B1187),1,0),0)</f>
        <v>0</v>
      </c>
      <c r="B1187" s="14">
        <f>IF(ДАННЫЕ!$B1187&gt;0,IF(YEAR(ДАННЫЕ!$F$1)=YEAR(ДАННЫЕ!$B1187),1,0),0)</f>
        <v>0</v>
      </c>
      <c r="C1187" s="14">
        <f>IF(ДАННЫЕ!$CM1187&gt;0,IF(YEAR(ДАННЫЕ!$F$1)=YEAR(ДАННЫЕ!$CM1187),1,0),0)</f>
        <v>0</v>
      </c>
      <c r="D1187" s="14">
        <f>IF(ДАННЫЕ!$CJ1187&gt;0,IF(ДАННЫЕ!$CL1187&gt;ДАННЫЕ!$F$1,1,IF(ДАННЫЕ!$CL1187&gt;0,0,1)),0)</f>
        <v>0</v>
      </c>
      <c r="E1187" s="43" t="str">
        <f ca="1">IF(ДАННЫЕ!$F$1&gt;0,IF(ДАННЫЕ!$G1187&gt;0,DATEDIF(ДАННЫЕ!$G1187,ДАННЫЕ!$F$1,"y"),""),IF(ДАННЫЕ!$G1187&gt;0,DATEDIF(ДАННЫЕ!$G1187,TODAY(),"y"),""))</f>
        <v/>
      </c>
      <c r="F1187" s="43" t="str">
        <f xml:space="preserve"> IF(ДАННЫЕ!$F1187="М",IF(E1187&gt;=18,IF(E1187&lt;60,1,""),""),"")&amp;IF(ДАННЫЕ!$F1187="Ж",IF(E1187&gt;=18,IF(E1187&lt;55,1,""),""),"")</f>
        <v/>
      </c>
      <c r="G1187" s="43" t="str">
        <f xml:space="preserve"> IF(ДАННЫЕ!$F1187="М",IF(E1187&gt;=60,2,""),"")&amp;IF(ДАННЫЕ!$F1187="Ж",IF(E1187&gt;=55,2,""),"")</f>
        <v/>
      </c>
      <c r="H1187" s="43" t="str">
        <f t="shared" ca="1" si="54"/>
        <v/>
      </c>
      <c r="I1187" s="43" t="str">
        <f t="shared" ca="1" si="55"/>
        <v>03</v>
      </c>
      <c r="J1187" s="28" t="str">
        <f ca="1">ДАННЫЕ!$F1187&amp;H1187&amp;I1187&amp;ДАННЫЕ!$I1187&amp;"m"&amp;IF(ДАННЫЕ!$I1187&gt;0,IF(ДАННЫЕ!$J1187&gt;0,0,1),"")&amp;"f"&amp;IF(ДАННЫЕ!$R1187&gt;0,IF(YEAR(ДАННЫЕ!$F$1)=YEAR(ДАННЫЕ!$R1187),1,0),0)&amp;"z"&amp;ДАННЫЕ!$R1187&amp;"p"&amp;ДАННЫЕ!$S1187&amp;"i"&amp;ДАННЫЕ!$T1187&amp;"h"&amp;ДАННЫЕ!$K1187&amp;"be"&amp;ДАННЫЕ!$BI1187&amp;"CD"&amp;IF(ДАННЫЕ!BF1187&gt;500,4,IF(ДАННЫЕ!BF1187&gt;350,3,IF(ДАННЫЕ!BF1187&gt;200,2,IF(ДАННЫЕ!BF1187&gt;0,1,0))))&amp;"g"&amp;B1187&amp;"d"&amp;H1187&amp;"l"&amp;ДАННЫЕ!AT1187&amp;"a"&amp;ДАННЫЕ!$V1187&amp;"v"&amp;R1187&amp;"k"&amp;ДАННЫЕ!$U1187&amp;"s"&amp;ДАННЫЕ!$Y1187&amp;"t"&amp;ДАННЫЕ!$X1187&amp;"b"&amp;IF(ДАННЫЕ!$Q1187&gt;1,1,0)&amp;"PP"&amp;ДАННЫЕ!Z1187&amp;"c"&amp;S1187&amp;"x"&amp;IF(ДАННЫЕ!$BY1187&gt;0,IF(YEAR(ДАННЫЕ!$F$1)=YEAR(ДАННЫЕ!$BY1187),1,0),0)&amp;"n"&amp;IF(ДАННЫЕ!$BZ1187&gt;0,IF(YEAR(ДАННЫЕ!$F$1)=YEAR(ДАННЫЕ!$BZ1187),1,0),0)&amp;"u"&amp;D1187&amp;"z"&amp;IF(ДАННЫЕ!$CL1187&gt;0,IF(YEAR(ДАННЫЕ!$F$1)&gt;YEAR(ДАННЫЕ!$CL1187),11,12),0)</f>
        <v>03mf0zpihbeCD0g0dlav0kstb0PPc0x0n0u0z0</v>
      </c>
      <c r="K1187" s="28" t="str">
        <f ca="1">ДАННЫЕ!$I1187&amp;"x"&amp;B1187&amp;"w"&amp;IF(T1187+ДАННЫЕ!AD1187+ДАННЫЕ!AE1187+ДАННЫЕ!AF1187+ДАННЫЕ!AG1187+ДАННЫЕ!AH1187+ДАННЫЕ!$AL1187+ДАННЫЕ!AI1187+ДАННЫЕ!AJ1187+ДАННЫЕ!AK1187+ДАННЫЕ!AP1187+ДАННЫЕ!AQ1187+ДАННЫЕ!AR1187+ДАННЫЕ!$AM1187+ДАННЫЕ!$AN1187+ДАННЫЕ!AS1187+ДАННЫЕ!AT1187&gt;0,1,0)&amp;IF(OR(T1187=2,ДАННЫЕ!AD1187=2,ДАННЫЕ!AE1187=2,ДАННЫЕ!AF1187=2,ДАННЫЕ!AG1187=2,ДАННЫЕ!AH1187=2,ДАННЫЕ!$AL1187=2,ДАННЫЕ!AI1187=2,ДАННЫЕ!AJ1187=2,ДАННЫЕ!AK1187=2,ДАННЫЕ!AP1187=2,ДАННЫЕ!AQ1187=2,ДАННЫЕ!AR1187=2,ДАННЫЕ!$AM1187=2,ДАННЫЕ!$AN1187=2,ДАННЫЕ!AS1187=2,ДАННЫЕ!AT1187=2),2,0)&amp;"t"&amp;IF(T1187&gt;0,"1"&amp;T1187,"00")&amp;"f"&amp;IF(ДАННЫЕ!$AC1187,"1"&amp;ДАННЫЕ!$AC1187,"00")&amp;"b"&amp;IF(ДАННЫЕ!$AD1187,"1"&amp;ДАННЫЕ!$AD1187,"00")&amp;"g"&amp;IF(ДАННЫЕ!$AF1187,"1"&amp;ДАННЫЕ!$AF1187,"00")&amp;"c"&amp;IF(ДАННЫЕ!$AG1187,"1"&amp;ДАННЫЕ!$AG1187,"00")&amp;"i"&amp;IF(ДАННЫЕ!$AH1187,"1"&amp;ДАННЫЕ!$AH1187,"00")&amp;"r"&amp;IF(ДАННЫЕ!$AL1187,"1"&amp;ДАННЫЕ!$AL1187,"00")&amp;"m"&amp;IF(ДАННЫЕ!$AI1187,"1"&amp;ДАННЫЕ!$AI1187,"00")&amp;"hS"&amp;IF(ДАННЫЕ!$AJ1187,"1"&amp;ДАННЫЕ!$AJ1187,"00")&amp;"hZ"&amp;IF(ДАННЫЕ!$AK1187,"1"&amp;ДАННЫЕ!$AK1187,"00")&amp;"p"&amp;IF(ДАННЫЕ!$AP1187,"1"&amp;ДАННЫЕ!$AP1187,"00")&amp;"k"&amp;IF(ДАННЫЕ!$AQ1187,"1"&amp;ДАННЫЕ!$AQ1187,"00")&amp;"z"&amp;IF(ДАННЫЕ!$AR1187,"1"&amp;ДАННЫЕ!$AR1187,"00")&amp;"j"&amp;IF(ДАННЫЕ!$AM1187,"1"&amp;ДАННЫЕ!$AM1187,"00")&amp;"n"&amp;IF(ДАННЫЕ!$AN1187,"1"&amp;ДАННЫЕ!$AN1187,"00")&amp;"E"&amp;ДАННЫЕ!BI1187&amp;"L"&amp;ДАННЫЕ!AO1187&amp;"h"&amp;IF(ДАННЫЕ!$AU1187&gt;0,1,0)&amp;"v"&amp;IF(ДАННЫЕ!$AW1187&gt;0,1,0)&amp;"a"&amp;IF(ДАННЫЕ!$AS1187,"1"&amp;ДАННЫЕ!$AS1187,"00")&amp;"s"&amp;IF(ДАННЫЕ!$AT1187,"1"&amp;ДАННЫЕ!$AT1187,"00")&amp;"u"&amp;IF(ДАННЫЕ!$CJ1187&gt;0,1,0)&amp;"y"&amp;B1187&amp;"d"&amp;H1187&amp;"e"&amp;F1187&amp;G1187</f>
        <v>x0w00t00f00b00g00c00i00r00m00hS00hZ00p00k00z00j00n00ELh0v0a00s00u0y0de</v>
      </c>
      <c r="L1187" s="28" t="str">
        <f ca="1">ДАННЫЕ!$I1187&amp;"VN"&amp;IF(ДАННЫЕ!AW1187&gt;0,11,10)&amp;"CD"&amp;IF(ДАННЫЕ!BF1187&gt;500,16,IF(ДАННЫЕ!BF1187&gt;350,15,IF(ДАННЫЕ!BF1187&gt;=200,14,IF(ДАННЫЕ!BF1187&gt;=100,13,IF(ДАННЫЕ!BF1187&gt;=50,12,IF(ДАННЫЕ!BF1187&gt;0,11,10))))))&amp;"AR"&amp;IF(ДАННЫЕ!BX1187&gt;0,1,0)&amp;"GD"&amp;B1187&amp;"VV"&amp;IF(E1187&gt;=5,IF(E1187&lt;18,1,0),0)</f>
        <v>VN10CD10AR0GD0VV0</v>
      </c>
      <c r="M1187" s="28" t="str">
        <f>ДАННЫЕ!$I1187&amp;"b"&amp;ДАННЫЕ!$BI1187&amp;"r"&amp;ДАННЫЕ!$BJ1187&amp;"CD"&amp;IF(ДАННЫЕ!BF1187&gt;0,IF(ДАННЫЕ!BF1187&lt;200,1,IF(ДАННЫЕ!BF1187&lt;350,2,3)),0)&amp;"h"&amp;IF(ДАННЫЕ!$BK1187+ДАННЫЕ!$BL1187+ДАННЫЕ!$BM1187&gt;0,1,0)&amp;"x"&amp;ДАННЫЕ!$BK1187&amp;"y"&amp;ДАННЫЕ!$BL1187&amp;"z"&amp;ДАННЫЕ!$BM1187&amp;"c"&amp;IF(ДАННЫЕ!$BK1187+ДАННЫЕ!$BL1187+ДАННЫЕ!$BM1187=3,1,0)&amp;"a"&amp;IF(ДАННЫЕ!$BQ1187+ДАННЫЕ!$BR1187&gt;0,1,0)&amp;"d"&amp;ДАННЫЕ!$BQ1187&amp;"v"&amp;ДАННЫЕ!$BR1187&amp;"p"&amp;ДАННЫЕ!$BS1187&amp;"n"&amp;ДАННЫЕ!$BU1187&amp;"t"&amp;ДАННЫЕ!$BV1187&amp;"o"&amp;ДАННЫЕ!$BT1187&amp;"l"&amp;IF(ДАННЫЕ!$BN1187&gt;0,1,0)&amp;ДАННЫЕ!$BN1187&amp;"g"&amp;ДАННЫЕ!$BO1187&amp;"s"&amp;ДАННЫЕ!$BP1187&amp;"DZ"&amp;IF(ДАННЫЕ!B1187-ДАННЫЕ!G1187 &lt; 60,IF(ДАННЫЕ!B1187-ДАННЫЕ!G1187 &gt;= 0,1,0),0)&amp;"u"&amp;IF(ДАННЫЕ!$CJ1187&gt;0,1,0)</f>
        <v>brCD0h0xyzc0a0dvpntol0gsDZ1u0</v>
      </c>
      <c r="N1187" s="28" t="str">
        <f ca="1">ДАННЫЕ!$F1187&amp;ДАННЫЕ!$I1187&amp;"g"&amp;B1187&amp;"cf"&amp;D1187&amp;"a"&amp;IF(ДАННЫЕ!$BX1187&gt;0,1,0)&amp;IF(ДАННЫЕ!$BF1187&gt;500,1,IF(ДАННЫЕ!$BF1187&gt;350,2,IF(ДАННЫЕ!$BF1187&gt;=200,3,IF(ДАННЫЕ!$BF1187&gt;=100,4,IF(ДАННЫЕ!$BF1187&gt;=50,5,IF(ДАННЫЕ!$BF1187&lt;50,6,0))))))&amp;"AR"&amp;IF(DATEDIF(ДАННЫЕ!$BX1187,ДАННЫЕ!$F$1,"y")&gt;1,1,0)&amp;"VG"&amp;IF(ДАННЫЕ!$BH1187="0",1,0)&amp;"o"&amp;IF(T1187+ДАННЫЕ!$AF1187+ДАННЫЕ!$AG1187+ДАННЫЕ!$AH1187+ДАННЫЕ!$AI1187+ДАННЫЕ!$AJ1187+ДАННЫЕ!$AP1187+ДАННЫЕ!$AQ1187+ДАННЫЕ!$AR1187+ДАННЫЕ!$AU1187+ДАННЫЕ!$AW1187+ДАННЫЕ!$AS1187+ДАННЫЕ!$AT1187&gt;0,1,0)&amp;"x"&amp;ДАННЫЕ!$AG1187&amp;"p"&amp;IF(ДАННЫЕ!$BY1187&gt;0,1,0)&amp;"v"&amp;IF(ДАННЫЕ!$BZ1187&gt;0,1,0)&amp;"n"&amp;ДАННЫЕ!$CA1187&amp;"t"&amp;ДАННЫЕ!$AY1187&amp;"k"&amp;ДАННЫЕ!$CB1187&amp;"q"&amp;ДАННЫЕ!$CC1187&amp;"w"&amp;ДАННЫЕ!$CD1187&amp;"e"&amp;ДАННЫЕ!$CE1187&amp;"m"&amp;ДАННЫЕ!$CF1187&amp;"c"&amp;ДАННЫЕ!$CG1187&amp;"z"&amp;ДАННЫЕ!$CH1187&amp;"d"&amp;IF(H1187=4,1,0)&amp;"s"&amp;IF(ДАННЫЕ!$J1187=1,0,1)&amp;"u"&amp;IF(ДАННЫЕ!$CJ1187&gt;0,1,0)</f>
        <v>g0cf0a06AR1VG0o0xp0v0ntkqwemczd0s1u0</v>
      </c>
      <c r="O1187" s="28" t="str">
        <f>ДАННЫЕ!$I1187&amp;"g"&amp;B1187&amp;A1187&amp;"f"&amp;P1187&amp;"c"&amp;IF(ДАННЫЕ!$U1187&gt;0,1,0)&amp;"s"&amp;IF(ДАННЫЕ!$Q1187&gt;0,IF(YEAR(ДАННЫЕ!$F$1)=YEAR(ДАННЫЕ!$Q1187),IF(MONTH(ДАННЫЕ!$F$1)=MONTH(ДАННЫЕ!$Q1187),111,11),1),0)&amp;"i"&amp;IF(ДАННЫЕ!$R1187+ДАННЫЕ!$S1187+ДАННЫЕ!$T1187=0,0,1)&amp;"h"&amp;IF(ДАННЫЕ!$P1187&gt;0,1,0)&amp;"p"&amp;IF(ДАННЫЕ!$CI1187&gt;0,IF(YEAR(ДАННЫЕ!$F$1)=YEAR(ДАННЫЕ!$CI1187),IF(MONTH(ДАННЫЕ!$F$1)=MONTH(ДАННЫЕ!$CI1187),111,11),1),0)&amp;"d"&amp;IF(ДАННЫЕ!$CJ1187&gt;0,IF(YEAR(ДАННЫЕ!$F$1)=YEAR(ДАННЫЕ!$CJ1187),IF(MONTH(ДАННЫЕ!$F$1)=MONTH(ДАННЫЕ!$CJ1187),111,11),1),0)&amp;"o"&amp;IF(ДАННЫЕ!$CK1187&gt;0,IF(MONTH(ДАННЫЕ!$F$1)=MONTH(ДАННЫЕ!$CK1187),111,11),0)&amp;"v"&amp;IF(ДАННЫЕ!$BE1187&gt;0,IF(MONTH(ДАННЫЕ!$F$1)=MONTH(ДАННЫЕ!$BE1187),111,11),0)</f>
        <v>g00f0c0s0i0h0p0d0o0v0</v>
      </c>
      <c r="P1187" s="15">
        <f t="shared" si="56"/>
        <v>0</v>
      </c>
      <c r="Q1187" s="15">
        <f>IF(ДАННЫЕ!$F$1&gt;ДАННЫЕ!$N1187,IF(YEAR(ДАННЫЕ!$F$1)=YEAR(ДАННЫЕ!M1187),1,0),0)</f>
        <v>0</v>
      </c>
      <c r="R1187" s="15">
        <f>IF(ДАННЫЕ!$F$1&gt;ДАННЫЕ!$N1187,IF(YEAR(ДАННЫЕ!$F$1)=YEAR(ДАННЫЕ!N1187),1,0),0)</f>
        <v>0</v>
      </c>
      <c r="S1187" s="15">
        <f>IF(ДАННЫЕ!$AA1187="2А",1,IF(ДАННЫЕ!$AA1187="2Б",2,IF(ДАННЫЕ!$AA1187="2В",3,IF(ДАННЫЕ!$AA1187=3,4,IF(ДАННЫЕ!$AA1187="4А",5,IF(ДАННЫЕ!$AA1187="4Б",6,IF(ДАННЫЕ!$AA1187="4В",7,IF(ДАННЫЕ!$AA1187=5,8,0))))))))</f>
        <v>0</v>
      </c>
      <c r="T1187" s="15">
        <f>IF(OR(ДАННЫЕ!$AC1187=2,ДАННЫЕ!$AD1187=2,ДАННЫЕ!$AE1187=2),2,IF(OR(ДАННЫЕ!$AC1187=1,ДАННЫЕ!$AD1187=1,ДАННЫЕ!$AE1187=1),1,0))</f>
        <v>0</v>
      </c>
    </row>
    <row r="1188" spans="1:20" x14ac:dyDescent="0.2">
      <c r="A1188" s="78">
        <f>IF(B1188&gt;0,IF(MONTH(ДАННЫЕ!$F$1)=MONTH(ДАННЫЕ!$B1188),1,0),0)</f>
        <v>0</v>
      </c>
      <c r="B1188" s="14">
        <f>IF(ДАННЫЕ!$B1188&gt;0,IF(YEAR(ДАННЫЕ!$F$1)=YEAR(ДАННЫЕ!$B1188),1,0),0)</f>
        <v>0</v>
      </c>
      <c r="C1188" s="14">
        <f>IF(ДАННЫЕ!$CM1188&gt;0,IF(YEAR(ДАННЫЕ!$F$1)=YEAR(ДАННЫЕ!$CM1188),1,0),0)</f>
        <v>0</v>
      </c>
      <c r="D1188" s="14">
        <f>IF(ДАННЫЕ!$CJ1188&gt;0,IF(ДАННЫЕ!$CL1188&gt;ДАННЫЕ!$F$1,1,IF(ДАННЫЕ!$CL1188&gt;0,0,1)),0)</f>
        <v>0</v>
      </c>
      <c r="E1188" s="43" t="str">
        <f ca="1">IF(ДАННЫЕ!$F$1&gt;0,IF(ДАННЫЕ!$G1188&gt;0,DATEDIF(ДАННЫЕ!$G1188,ДАННЫЕ!$F$1,"y"),""),IF(ДАННЫЕ!$G1188&gt;0,DATEDIF(ДАННЫЕ!$G1188,TODAY(),"y"),""))</f>
        <v/>
      </c>
      <c r="F1188" s="43" t="str">
        <f xml:space="preserve"> IF(ДАННЫЕ!$F1188="М",IF(E1188&gt;=18,IF(E1188&lt;60,1,""),""),"")&amp;IF(ДАННЫЕ!$F1188="Ж",IF(E1188&gt;=18,IF(E1188&lt;55,1,""),""),"")</f>
        <v/>
      </c>
      <c r="G1188" s="43" t="str">
        <f xml:space="preserve"> IF(ДАННЫЕ!$F1188="М",IF(E1188&gt;=60,2,""),"")&amp;IF(ДАННЫЕ!$F1188="Ж",IF(E1188&gt;=55,2,""),"")</f>
        <v/>
      </c>
      <c r="H1188" s="43" t="str">
        <f t="shared" ca="1" si="54"/>
        <v/>
      </c>
      <c r="I1188" s="43" t="str">
        <f t="shared" ca="1" si="55"/>
        <v>03</v>
      </c>
      <c r="J1188" s="28" t="str">
        <f ca="1">ДАННЫЕ!$F1188&amp;H1188&amp;I1188&amp;ДАННЫЕ!$I1188&amp;"m"&amp;IF(ДАННЫЕ!$I1188&gt;0,IF(ДАННЫЕ!$J1188&gt;0,0,1),"")&amp;"f"&amp;IF(ДАННЫЕ!$R1188&gt;0,IF(YEAR(ДАННЫЕ!$F$1)=YEAR(ДАННЫЕ!$R1188),1,0),0)&amp;"z"&amp;ДАННЫЕ!$R1188&amp;"p"&amp;ДАННЫЕ!$S1188&amp;"i"&amp;ДАННЫЕ!$T1188&amp;"h"&amp;ДАННЫЕ!$K1188&amp;"be"&amp;ДАННЫЕ!$BI1188&amp;"CD"&amp;IF(ДАННЫЕ!BF1188&gt;500,4,IF(ДАННЫЕ!BF1188&gt;350,3,IF(ДАННЫЕ!BF1188&gt;200,2,IF(ДАННЫЕ!BF1188&gt;0,1,0))))&amp;"g"&amp;B1188&amp;"d"&amp;H1188&amp;"l"&amp;ДАННЫЕ!AT1188&amp;"a"&amp;ДАННЫЕ!$V1188&amp;"v"&amp;R1188&amp;"k"&amp;ДАННЫЕ!$U1188&amp;"s"&amp;ДАННЫЕ!$Y1188&amp;"t"&amp;ДАННЫЕ!$X1188&amp;"b"&amp;IF(ДАННЫЕ!$Q1188&gt;1,1,0)&amp;"PP"&amp;ДАННЫЕ!Z1188&amp;"c"&amp;S1188&amp;"x"&amp;IF(ДАННЫЕ!$BY1188&gt;0,IF(YEAR(ДАННЫЕ!$F$1)=YEAR(ДАННЫЕ!$BY1188),1,0),0)&amp;"n"&amp;IF(ДАННЫЕ!$BZ1188&gt;0,IF(YEAR(ДАННЫЕ!$F$1)=YEAR(ДАННЫЕ!$BZ1188),1,0),0)&amp;"u"&amp;D1188&amp;"z"&amp;IF(ДАННЫЕ!$CL1188&gt;0,IF(YEAR(ДАННЫЕ!$F$1)&gt;YEAR(ДАННЫЕ!$CL1188),11,12),0)</f>
        <v>03mf0zpihbeCD0g0dlav0kstb0PPc0x0n0u0z0</v>
      </c>
      <c r="K1188" s="28" t="str">
        <f ca="1">ДАННЫЕ!$I1188&amp;"x"&amp;B1188&amp;"w"&amp;IF(T1188+ДАННЫЕ!AD1188+ДАННЫЕ!AE1188+ДАННЫЕ!AF1188+ДАННЫЕ!AG1188+ДАННЫЕ!AH1188+ДАННЫЕ!$AL1188+ДАННЫЕ!AI1188+ДАННЫЕ!AJ1188+ДАННЫЕ!AK1188+ДАННЫЕ!AP1188+ДАННЫЕ!AQ1188+ДАННЫЕ!AR1188+ДАННЫЕ!$AM1188+ДАННЫЕ!$AN1188+ДАННЫЕ!AS1188+ДАННЫЕ!AT1188&gt;0,1,0)&amp;IF(OR(T1188=2,ДАННЫЕ!AD1188=2,ДАННЫЕ!AE1188=2,ДАННЫЕ!AF1188=2,ДАННЫЕ!AG1188=2,ДАННЫЕ!AH1188=2,ДАННЫЕ!$AL1188=2,ДАННЫЕ!AI1188=2,ДАННЫЕ!AJ1188=2,ДАННЫЕ!AK1188=2,ДАННЫЕ!AP1188=2,ДАННЫЕ!AQ1188=2,ДАННЫЕ!AR1188=2,ДАННЫЕ!$AM1188=2,ДАННЫЕ!$AN1188=2,ДАННЫЕ!AS1188=2,ДАННЫЕ!AT1188=2),2,0)&amp;"t"&amp;IF(T1188&gt;0,"1"&amp;T1188,"00")&amp;"f"&amp;IF(ДАННЫЕ!$AC1188,"1"&amp;ДАННЫЕ!$AC1188,"00")&amp;"b"&amp;IF(ДАННЫЕ!$AD1188,"1"&amp;ДАННЫЕ!$AD1188,"00")&amp;"g"&amp;IF(ДАННЫЕ!$AF1188,"1"&amp;ДАННЫЕ!$AF1188,"00")&amp;"c"&amp;IF(ДАННЫЕ!$AG1188,"1"&amp;ДАННЫЕ!$AG1188,"00")&amp;"i"&amp;IF(ДАННЫЕ!$AH1188,"1"&amp;ДАННЫЕ!$AH1188,"00")&amp;"r"&amp;IF(ДАННЫЕ!$AL1188,"1"&amp;ДАННЫЕ!$AL1188,"00")&amp;"m"&amp;IF(ДАННЫЕ!$AI1188,"1"&amp;ДАННЫЕ!$AI1188,"00")&amp;"hS"&amp;IF(ДАННЫЕ!$AJ1188,"1"&amp;ДАННЫЕ!$AJ1188,"00")&amp;"hZ"&amp;IF(ДАННЫЕ!$AK1188,"1"&amp;ДАННЫЕ!$AK1188,"00")&amp;"p"&amp;IF(ДАННЫЕ!$AP1188,"1"&amp;ДАННЫЕ!$AP1188,"00")&amp;"k"&amp;IF(ДАННЫЕ!$AQ1188,"1"&amp;ДАННЫЕ!$AQ1188,"00")&amp;"z"&amp;IF(ДАННЫЕ!$AR1188,"1"&amp;ДАННЫЕ!$AR1188,"00")&amp;"j"&amp;IF(ДАННЫЕ!$AM1188,"1"&amp;ДАННЫЕ!$AM1188,"00")&amp;"n"&amp;IF(ДАННЫЕ!$AN1188,"1"&amp;ДАННЫЕ!$AN1188,"00")&amp;"E"&amp;ДАННЫЕ!BI1188&amp;"L"&amp;ДАННЫЕ!AO1188&amp;"h"&amp;IF(ДАННЫЕ!$AU1188&gt;0,1,0)&amp;"v"&amp;IF(ДАННЫЕ!$AW1188&gt;0,1,0)&amp;"a"&amp;IF(ДАННЫЕ!$AS1188,"1"&amp;ДАННЫЕ!$AS1188,"00")&amp;"s"&amp;IF(ДАННЫЕ!$AT1188,"1"&amp;ДАННЫЕ!$AT1188,"00")&amp;"u"&amp;IF(ДАННЫЕ!$CJ1188&gt;0,1,0)&amp;"y"&amp;B1188&amp;"d"&amp;H1188&amp;"e"&amp;F1188&amp;G1188</f>
        <v>x0w00t00f00b00g00c00i00r00m00hS00hZ00p00k00z00j00n00ELh0v0a00s00u0y0de</v>
      </c>
      <c r="L1188" s="28" t="str">
        <f ca="1">ДАННЫЕ!$I1188&amp;"VN"&amp;IF(ДАННЫЕ!AW1188&gt;0,11,10)&amp;"CD"&amp;IF(ДАННЫЕ!BF1188&gt;500,16,IF(ДАННЫЕ!BF1188&gt;350,15,IF(ДАННЫЕ!BF1188&gt;=200,14,IF(ДАННЫЕ!BF1188&gt;=100,13,IF(ДАННЫЕ!BF1188&gt;=50,12,IF(ДАННЫЕ!BF1188&gt;0,11,10))))))&amp;"AR"&amp;IF(ДАННЫЕ!BX1188&gt;0,1,0)&amp;"GD"&amp;B1188&amp;"VV"&amp;IF(E1188&gt;=5,IF(E1188&lt;18,1,0),0)</f>
        <v>VN10CD10AR0GD0VV0</v>
      </c>
      <c r="M1188" s="28" t="str">
        <f>ДАННЫЕ!$I1188&amp;"b"&amp;ДАННЫЕ!$BI1188&amp;"r"&amp;ДАННЫЕ!$BJ1188&amp;"CD"&amp;IF(ДАННЫЕ!BF1188&gt;0,IF(ДАННЫЕ!BF1188&lt;200,1,IF(ДАННЫЕ!BF1188&lt;350,2,3)),0)&amp;"h"&amp;IF(ДАННЫЕ!$BK1188+ДАННЫЕ!$BL1188+ДАННЫЕ!$BM1188&gt;0,1,0)&amp;"x"&amp;ДАННЫЕ!$BK1188&amp;"y"&amp;ДАННЫЕ!$BL1188&amp;"z"&amp;ДАННЫЕ!$BM1188&amp;"c"&amp;IF(ДАННЫЕ!$BK1188+ДАННЫЕ!$BL1188+ДАННЫЕ!$BM1188=3,1,0)&amp;"a"&amp;IF(ДАННЫЕ!$BQ1188+ДАННЫЕ!$BR1188&gt;0,1,0)&amp;"d"&amp;ДАННЫЕ!$BQ1188&amp;"v"&amp;ДАННЫЕ!$BR1188&amp;"p"&amp;ДАННЫЕ!$BS1188&amp;"n"&amp;ДАННЫЕ!$BU1188&amp;"t"&amp;ДАННЫЕ!$BV1188&amp;"o"&amp;ДАННЫЕ!$BT1188&amp;"l"&amp;IF(ДАННЫЕ!$BN1188&gt;0,1,0)&amp;ДАННЫЕ!$BN1188&amp;"g"&amp;ДАННЫЕ!$BO1188&amp;"s"&amp;ДАННЫЕ!$BP1188&amp;"DZ"&amp;IF(ДАННЫЕ!B1188-ДАННЫЕ!G1188 &lt; 60,IF(ДАННЫЕ!B1188-ДАННЫЕ!G1188 &gt;= 0,1,0),0)&amp;"u"&amp;IF(ДАННЫЕ!$CJ1188&gt;0,1,0)</f>
        <v>brCD0h0xyzc0a0dvpntol0gsDZ1u0</v>
      </c>
      <c r="N1188" s="28" t="str">
        <f ca="1">ДАННЫЕ!$F1188&amp;ДАННЫЕ!$I1188&amp;"g"&amp;B1188&amp;"cf"&amp;D1188&amp;"a"&amp;IF(ДАННЫЕ!$BX1188&gt;0,1,0)&amp;IF(ДАННЫЕ!$BF1188&gt;500,1,IF(ДАННЫЕ!$BF1188&gt;350,2,IF(ДАННЫЕ!$BF1188&gt;=200,3,IF(ДАННЫЕ!$BF1188&gt;=100,4,IF(ДАННЫЕ!$BF1188&gt;=50,5,IF(ДАННЫЕ!$BF1188&lt;50,6,0))))))&amp;"AR"&amp;IF(DATEDIF(ДАННЫЕ!$BX1188,ДАННЫЕ!$F$1,"y")&gt;1,1,0)&amp;"VG"&amp;IF(ДАННЫЕ!$BH1188="0",1,0)&amp;"o"&amp;IF(T1188+ДАННЫЕ!$AF1188+ДАННЫЕ!$AG1188+ДАННЫЕ!$AH1188+ДАННЫЕ!$AI1188+ДАННЫЕ!$AJ1188+ДАННЫЕ!$AP1188+ДАННЫЕ!$AQ1188+ДАННЫЕ!$AR1188+ДАННЫЕ!$AU1188+ДАННЫЕ!$AW1188+ДАННЫЕ!$AS1188+ДАННЫЕ!$AT1188&gt;0,1,0)&amp;"x"&amp;ДАННЫЕ!$AG1188&amp;"p"&amp;IF(ДАННЫЕ!$BY1188&gt;0,1,0)&amp;"v"&amp;IF(ДАННЫЕ!$BZ1188&gt;0,1,0)&amp;"n"&amp;ДАННЫЕ!$CA1188&amp;"t"&amp;ДАННЫЕ!$AY1188&amp;"k"&amp;ДАННЫЕ!$CB1188&amp;"q"&amp;ДАННЫЕ!$CC1188&amp;"w"&amp;ДАННЫЕ!$CD1188&amp;"e"&amp;ДАННЫЕ!$CE1188&amp;"m"&amp;ДАННЫЕ!$CF1188&amp;"c"&amp;ДАННЫЕ!$CG1188&amp;"z"&amp;ДАННЫЕ!$CH1188&amp;"d"&amp;IF(H1188=4,1,0)&amp;"s"&amp;IF(ДАННЫЕ!$J1188=1,0,1)&amp;"u"&amp;IF(ДАННЫЕ!$CJ1188&gt;0,1,0)</f>
        <v>g0cf0a06AR1VG0o0xp0v0ntkqwemczd0s1u0</v>
      </c>
      <c r="O1188" s="28" t="str">
        <f>ДАННЫЕ!$I1188&amp;"g"&amp;B1188&amp;A1188&amp;"f"&amp;P1188&amp;"c"&amp;IF(ДАННЫЕ!$U1188&gt;0,1,0)&amp;"s"&amp;IF(ДАННЫЕ!$Q1188&gt;0,IF(YEAR(ДАННЫЕ!$F$1)=YEAR(ДАННЫЕ!$Q1188),IF(MONTH(ДАННЫЕ!$F$1)=MONTH(ДАННЫЕ!$Q1188),111,11),1),0)&amp;"i"&amp;IF(ДАННЫЕ!$R1188+ДАННЫЕ!$S1188+ДАННЫЕ!$T1188=0,0,1)&amp;"h"&amp;IF(ДАННЫЕ!$P1188&gt;0,1,0)&amp;"p"&amp;IF(ДАННЫЕ!$CI1188&gt;0,IF(YEAR(ДАННЫЕ!$F$1)=YEAR(ДАННЫЕ!$CI1188),IF(MONTH(ДАННЫЕ!$F$1)=MONTH(ДАННЫЕ!$CI1188),111,11),1),0)&amp;"d"&amp;IF(ДАННЫЕ!$CJ1188&gt;0,IF(YEAR(ДАННЫЕ!$F$1)=YEAR(ДАННЫЕ!$CJ1188),IF(MONTH(ДАННЫЕ!$F$1)=MONTH(ДАННЫЕ!$CJ1188),111,11),1),0)&amp;"o"&amp;IF(ДАННЫЕ!$CK1188&gt;0,IF(MONTH(ДАННЫЕ!$F$1)=MONTH(ДАННЫЕ!$CK1188),111,11),0)&amp;"v"&amp;IF(ДАННЫЕ!$BE1188&gt;0,IF(MONTH(ДАННЫЕ!$F$1)=MONTH(ДАННЫЕ!$BE1188),111,11),0)</f>
        <v>g00f0c0s0i0h0p0d0o0v0</v>
      </c>
      <c r="P1188" s="15">
        <f t="shared" si="56"/>
        <v>0</v>
      </c>
      <c r="Q1188" s="15">
        <f>IF(ДАННЫЕ!$F$1&gt;ДАННЫЕ!$N1188,IF(YEAR(ДАННЫЕ!$F$1)=YEAR(ДАННЫЕ!M1188),1,0),0)</f>
        <v>0</v>
      </c>
      <c r="R1188" s="15">
        <f>IF(ДАННЫЕ!$F$1&gt;ДАННЫЕ!$N1188,IF(YEAR(ДАННЫЕ!$F$1)=YEAR(ДАННЫЕ!N1188),1,0),0)</f>
        <v>0</v>
      </c>
      <c r="S1188" s="15">
        <f>IF(ДАННЫЕ!$AA1188="2А",1,IF(ДАННЫЕ!$AA1188="2Б",2,IF(ДАННЫЕ!$AA1188="2В",3,IF(ДАННЫЕ!$AA1188=3,4,IF(ДАННЫЕ!$AA1188="4А",5,IF(ДАННЫЕ!$AA1188="4Б",6,IF(ДАННЫЕ!$AA1188="4В",7,IF(ДАННЫЕ!$AA1188=5,8,0))))))))</f>
        <v>0</v>
      </c>
      <c r="T1188" s="15">
        <f>IF(OR(ДАННЫЕ!$AC1188=2,ДАННЫЕ!$AD1188=2,ДАННЫЕ!$AE1188=2),2,IF(OR(ДАННЫЕ!$AC1188=1,ДАННЫЕ!$AD1188=1,ДАННЫЕ!$AE1188=1),1,0))</f>
        <v>0</v>
      </c>
    </row>
    <row r="1189" spans="1:20" x14ac:dyDescent="0.2">
      <c r="A1189" s="78">
        <f>IF(B1189&gt;0,IF(MONTH(ДАННЫЕ!$F$1)=MONTH(ДАННЫЕ!$B1189),1,0),0)</f>
        <v>0</v>
      </c>
      <c r="B1189" s="14">
        <f>IF(ДАННЫЕ!$B1189&gt;0,IF(YEAR(ДАННЫЕ!$F$1)=YEAR(ДАННЫЕ!$B1189),1,0),0)</f>
        <v>0</v>
      </c>
      <c r="C1189" s="14">
        <f>IF(ДАННЫЕ!$CM1189&gt;0,IF(YEAR(ДАННЫЕ!$F$1)=YEAR(ДАННЫЕ!$CM1189),1,0),0)</f>
        <v>0</v>
      </c>
      <c r="D1189" s="14">
        <f>IF(ДАННЫЕ!$CJ1189&gt;0,IF(ДАННЫЕ!$CL1189&gt;ДАННЫЕ!$F$1,1,IF(ДАННЫЕ!$CL1189&gt;0,0,1)),0)</f>
        <v>0</v>
      </c>
      <c r="E1189" s="43" t="str">
        <f ca="1">IF(ДАННЫЕ!$F$1&gt;0,IF(ДАННЫЕ!$G1189&gt;0,DATEDIF(ДАННЫЕ!$G1189,ДАННЫЕ!$F$1,"y"),""),IF(ДАННЫЕ!$G1189&gt;0,DATEDIF(ДАННЫЕ!$G1189,TODAY(),"y"),""))</f>
        <v/>
      </c>
      <c r="F1189" s="43" t="str">
        <f xml:space="preserve"> IF(ДАННЫЕ!$F1189="М",IF(E1189&gt;=18,IF(E1189&lt;60,1,""),""),"")&amp;IF(ДАННЫЕ!$F1189="Ж",IF(E1189&gt;=18,IF(E1189&lt;55,1,""),""),"")</f>
        <v/>
      </c>
      <c r="G1189" s="43" t="str">
        <f xml:space="preserve"> IF(ДАННЫЕ!$F1189="М",IF(E1189&gt;=60,2,""),"")&amp;IF(ДАННЫЕ!$F1189="Ж",IF(E1189&gt;=55,2,""),"")</f>
        <v/>
      </c>
      <c r="H1189" s="43" t="str">
        <f t="shared" ca="1" si="54"/>
        <v/>
      </c>
      <c r="I1189" s="43" t="str">
        <f t="shared" ca="1" si="55"/>
        <v>03</v>
      </c>
      <c r="J1189" s="28" t="str">
        <f ca="1">ДАННЫЕ!$F1189&amp;H1189&amp;I1189&amp;ДАННЫЕ!$I1189&amp;"m"&amp;IF(ДАННЫЕ!$I1189&gt;0,IF(ДАННЫЕ!$J1189&gt;0,0,1),"")&amp;"f"&amp;IF(ДАННЫЕ!$R1189&gt;0,IF(YEAR(ДАННЫЕ!$F$1)=YEAR(ДАННЫЕ!$R1189),1,0),0)&amp;"z"&amp;ДАННЫЕ!$R1189&amp;"p"&amp;ДАННЫЕ!$S1189&amp;"i"&amp;ДАННЫЕ!$T1189&amp;"h"&amp;ДАННЫЕ!$K1189&amp;"be"&amp;ДАННЫЕ!$BI1189&amp;"CD"&amp;IF(ДАННЫЕ!BF1189&gt;500,4,IF(ДАННЫЕ!BF1189&gt;350,3,IF(ДАННЫЕ!BF1189&gt;200,2,IF(ДАННЫЕ!BF1189&gt;0,1,0))))&amp;"g"&amp;B1189&amp;"d"&amp;H1189&amp;"l"&amp;ДАННЫЕ!AT1189&amp;"a"&amp;ДАННЫЕ!$V1189&amp;"v"&amp;R1189&amp;"k"&amp;ДАННЫЕ!$U1189&amp;"s"&amp;ДАННЫЕ!$Y1189&amp;"t"&amp;ДАННЫЕ!$X1189&amp;"b"&amp;IF(ДАННЫЕ!$Q1189&gt;1,1,0)&amp;"PP"&amp;ДАННЫЕ!Z1189&amp;"c"&amp;S1189&amp;"x"&amp;IF(ДАННЫЕ!$BY1189&gt;0,IF(YEAR(ДАННЫЕ!$F$1)=YEAR(ДАННЫЕ!$BY1189),1,0),0)&amp;"n"&amp;IF(ДАННЫЕ!$BZ1189&gt;0,IF(YEAR(ДАННЫЕ!$F$1)=YEAR(ДАННЫЕ!$BZ1189),1,0),0)&amp;"u"&amp;D1189&amp;"z"&amp;IF(ДАННЫЕ!$CL1189&gt;0,IF(YEAR(ДАННЫЕ!$F$1)&gt;YEAR(ДАННЫЕ!$CL1189),11,12),0)</f>
        <v>03mf0zpihbeCD0g0dlav0kstb0PPc0x0n0u0z0</v>
      </c>
      <c r="K1189" s="28" t="str">
        <f ca="1">ДАННЫЕ!$I1189&amp;"x"&amp;B1189&amp;"w"&amp;IF(T1189+ДАННЫЕ!AD1189+ДАННЫЕ!AE1189+ДАННЫЕ!AF1189+ДАННЫЕ!AG1189+ДАННЫЕ!AH1189+ДАННЫЕ!$AL1189+ДАННЫЕ!AI1189+ДАННЫЕ!AJ1189+ДАННЫЕ!AK1189+ДАННЫЕ!AP1189+ДАННЫЕ!AQ1189+ДАННЫЕ!AR1189+ДАННЫЕ!$AM1189+ДАННЫЕ!$AN1189+ДАННЫЕ!AS1189+ДАННЫЕ!AT1189&gt;0,1,0)&amp;IF(OR(T1189=2,ДАННЫЕ!AD1189=2,ДАННЫЕ!AE1189=2,ДАННЫЕ!AF1189=2,ДАННЫЕ!AG1189=2,ДАННЫЕ!AH1189=2,ДАННЫЕ!$AL1189=2,ДАННЫЕ!AI1189=2,ДАННЫЕ!AJ1189=2,ДАННЫЕ!AK1189=2,ДАННЫЕ!AP1189=2,ДАННЫЕ!AQ1189=2,ДАННЫЕ!AR1189=2,ДАННЫЕ!$AM1189=2,ДАННЫЕ!$AN1189=2,ДАННЫЕ!AS1189=2,ДАННЫЕ!AT1189=2),2,0)&amp;"t"&amp;IF(T1189&gt;0,"1"&amp;T1189,"00")&amp;"f"&amp;IF(ДАННЫЕ!$AC1189,"1"&amp;ДАННЫЕ!$AC1189,"00")&amp;"b"&amp;IF(ДАННЫЕ!$AD1189,"1"&amp;ДАННЫЕ!$AD1189,"00")&amp;"g"&amp;IF(ДАННЫЕ!$AF1189,"1"&amp;ДАННЫЕ!$AF1189,"00")&amp;"c"&amp;IF(ДАННЫЕ!$AG1189,"1"&amp;ДАННЫЕ!$AG1189,"00")&amp;"i"&amp;IF(ДАННЫЕ!$AH1189,"1"&amp;ДАННЫЕ!$AH1189,"00")&amp;"r"&amp;IF(ДАННЫЕ!$AL1189,"1"&amp;ДАННЫЕ!$AL1189,"00")&amp;"m"&amp;IF(ДАННЫЕ!$AI1189,"1"&amp;ДАННЫЕ!$AI1189,"00")&amp;"hS"&amp;IF(ДАННЫЕ!$AJ1189,"1"&amp;ДАННЫЕ!$AJ1189,"00")&amp;"hZ"&amp;IF(ДАННЫЕ!$AK1189,"1"&amp;ДАННЫЕ!$AK1189,"00")&amp;"p"&amp;IF(ДАННЫЕ!$AP1189,"1"&amp;ДАННЫЕ!$AP1189,"00")&amp;"k"&amp;IF(ДАННЫЕ!$AQ1189,"1"&amp;ДАННЫЕ!$AQ1189,"00")&amp;"z"&amp;IF(ДАННЫЕ!$AR1189,"1"&amp;ДАННЫЕ!$AR1189,"00")&amp;"j"&amp;IF(ДАННЫЕ!$AM1189,"1"&amp;ДАННЫЕ!$AM1189,"00")&amp;"n"&amp;IF(ДАННЫЕ!$AN1189,"1"&amp;ДАННЫЕ!$AN1189,"00")&amp;"E"&amp;ДАННЫЕ!BI1189&amp;"L"&amp;ДАННЫЕ!AO1189&amp;"h"&amp;IF(ДАННЫЕ!$AU1189&gt;0,1,0)&amp;"v"&amp;IF(ДАННЫЕ!$AW1189&gt;0,1,0)&amp;"a"&amp;IF(ДАННЫЕ!$AS1189,"1"&amp;ДАННЫЕ!$AS1189,"00")&amp;"s"&amp;IF(ДАННЫЕ!$AT1189,"1"&amp;ДАННЫЕ!$AT1189,"00")&amp;"u"&amp;IF(ДАННЫЕ!$CJ1189&gt;0,1,0)&amp;"y"&amp;B1189&amp;"d"&amp;H1189&amp;"e"&amp;F1189&amp;G1189</f>
        <v>x0w00t00f00b00g00c00i00r00m00hS00hZ00p00k00z00j00n00ELh0v0a00s00u0y0de</v>
      </c>
      <c r="L1189" s="28" t="str">
        <f ca="1">ДАННЫЕ!$I1189&amp;"VN"&amp;IF(ДАННЫЕ!AW1189&gt;0,11,10)&amp;"CD"&amp;IF(ДАННЫЕ!BF1189&gt;500,16,IF(ДАННЫЕ!BF1189&gt;350,15,IF(ДАННЫЕ!BF1189&gt;=200,14,IF(ДАННЫЕ!BF1189&gt;=100,13,IF(ДАННЫЕ!BF1189&gt;=50,12,IF(ДАННЫЕ!BF1189&gt;0,11,10))))))&amp;"AR"&amp;IF(ДАННЫЕ!BX1189&gt;0,1,0)&amp;"GD"&amp;B1189&amp;"VV"&amp;IF(E1189&gt;=5,IF(E1189&lt;18,1,0),0)</f>
        <v>VN10CD10AR0GD0VV0</v>
      </c>
      <c r="M1189" s="28" t="str">
        <f>ДАННЫЕ!$I1189&amp;"b"&amp;ДАННЫЕ!$BI1189&amp;"r"&amp;ДАННЫЕ!$BJ1189&amp;"CD"&amp;IF(ДАННЫЕ!BF1189&gt;0,IF(ДАННЫЕ!BF1189&lt;200,1,IF(ДАННЫЕ!BF1189&lt;350,2,3)),0)&amp;"h"&amp;IF(ДАННЫЕ!$BK1189+ДАННЫЕ!$BL1189+ДАННЫЕ!$BM1189&gt;0,1,0)&amp;"x"&amp;ДАННЫЕ!$BK1189&amp;"y"&amp;ДАННЫЕ!$BL1189&amp;"z"&amp;ДАННЫЕ!$BM1189&amp;"c"&amp;IF(ДАННЫЕ!$BK1189+ДАННЫЕ!$BL1189+ДАННЫЕ!$BM1189=3,1,0)&amp;"a"&amp;IF(ДАННЫЕ!$BQ1189+ДАННЫЕ!$BR1189&gt;0,1,0)&amp;"d"&amp;ДАННЫЕ!$BQ1189&amp;"v"&amp;ДАННЫЕ!$BR1189&amp;"p"&amp;ДАННЫЕ!$BS1189&amp;"n"&amp;ДАННЫЕ!$BU1189&amp;"t"&amp;ДАННЫЕ!$BV1189&amp;"o"&amp;ДАННЫЕ!$BT1189&amp;"l"&amp;IF(ДАННЫЕ!$BN1189&gt;0,1,0)&amp;ДАННЫЕ!$BN1189&amp;"g"&amp;ДАННЫЕ!$BO1189&amp;"s"&amp;ДАННЫЕ!$BP1189&amp;"DZ"&amp;IF(ДАННЫЕ!B1189-ДАННЫЕ!G1189 &lt; 60,IF(ДАННЫЕ!B1189-ДАННЫЕ!G1189 &gt;= 0,1,0),0)&amp;"u"&amp;IF(ДАННЫЕ!$CJ1189&gt;0,1,0)</f>
        <v>brCD0h0xyzc0a0dvpntol0gsDZ1u0</v>
      </c>
      <c r="N1189" s="28" t="str">
        <f ca="1">ДАННЫЕ!$F1189&amp;ДАННЫЕ!$I1189&amp;"g"&amp;B1189&amp;"cf"&amp;D1189&amp;"a"&amp;IF(ДАННЫЕ!$BX1189&gt;0,1,0)&amp;IF(ДАННЫЕ!$BF1189&gt;500,1,IF(ДАННЫЕ!$BF1189&gt;350,2,IF(ДАННЫЕ!$BF1189&gt;=200,3,IF(ДАННЫЕ!$BF1189&gt;=100,4,IF(ДАННЫЕ!$BF1189&gt;=50,5,IF(ДАННЫЕ!$BF1189&lt;50,6,0))))))&amp;"AR"&amp;IF(DATEDIF(ДАННЫЕ!$BX1189,ДАННЫЕ!$F$1,"y")&gt;1,1,0)&amp;"VG"&amp;IF(ДАННЫЕ!$BH1189="0",1,0)&amp;"o"&amp;IF(T1189+ДАННЫЕ!$AF1189+ДАННЫЕ!$AG1189+ДАННЫЕ!$AH1189+ДАННЫЕ!$AI1189+ДАННЫЕ!$AJ1189+ДАННЫЕ!$AP1189+ДАННЫЕ!$AQ1189+ДАННЫЕ!$AR1189+ДАННЫЕ!$AU1189+ДАННЫЕ!$AW1189+ДАННЫЕ!$AS1189+ДАННЫЕ!$AT1189&gt;0,1,0)&amp;"x"&amp;ДАННЫЕ!$AG1189&amp;"p"&amp;IF(ДАННЫЕ!$BY1189&gt;0,1,0)&amp;"v"&amp;IF(ДАННЫЕ!$BZ1189&gt;0,1,0)&amp;"n"&amp;ДАННЫЕ!$CA1189&amp;"t"&amp;ДАННЫЕ!$AY1189&amp;"k"&amp;ДАННЫЕ!$CB1189&amp;"q"&amp;ДАННЫЕ!$CC1189&amp;"w"&amp;ДАННЫЕ!$CD1189&amp;"e"&amp;ДАННЫЕ!$CE1189&amp;"m"&amp;ДАННЫЕ!$CF1189&amp;"c"&amp;ДАННЫЕ!$CG1189&amp;"z"&amp;ДАННЫЕ!$CH1189&amp;"d"&amp;IF(H1189=4,1,0)&amp;"s"&amp;IF(ДАННЫЕ!$J1189=1,0,1)&amp;"u"&amp;IF(ДАННЫЕ!$CJ1189&gt;0,1,0)</f>
        <v>g0cf0a06AR1VG0o0xp0v0ntkqwemczd0s1u0</v>
      </c>
      <c r="O1189" s="28" t="str">
        <f>ДАННЫЕ!$I1189&amp;"g"&amp;B1189&amp;A1189&amp;"f"&amp;P1189&amp;"c"&amp;IF(ДАННЫЕ!$U1189&gt;0,1,0)&amp;"s"&amp;IF(ДАННЫЕ!$Q1189&gt;0,IF(YEAR(ДАННЫЕ!$F$1)=YEAR(ДАННЫЕ!$Q1189),IF(MONTH(ДАННЫЕ!$F$1)=MONTH(ДАННЫЕ!$Q1189),111,11),1),0)&amp;"i"&amp;IF(ДАННЫЕ!$R1189+ДАННЫЕ!$S1189+ДАННЫЕ!$T1189=0,0,1)&amp;"h"&amp;IF(ДАННЫЕ!$P1189&gt;0,1,0)&amp;"p"&amp;IF(ДАННЫЕ!$CI1189&gt;0,IF(YEAR(ДАННЫЕ!$F$1)=YEAR(ДАННЫЕ!$CI1189),IF(MONTH(ДАННЫЕ!$F$1)=MONTH(ДАННЫЕ!$CI1189),111,11),1),0)&amp;"d"&amp;IF(ДАННЫЕ!$CJ1189&gt;0,IF(YEAR(ДАННЫЕ!$F$1)=YEAR(ДАННЫЕ!$CJ1189),IF(MONTH(ДАННЫЕ!$F$1)=MONTH(ДАННЫЕ!$CJ1189),111,11),1),0)&amp;"o"&amp;IF(ДАННЫЕ!$CK1189&gt;0,IF(MONTH(ДАННЫЕ!$F$1)=MONTH(ДАННЫЕ!$CK1189),111,11),0)&amp;"v"&amp;IF(ДАННЫЕ!$BE1189&gt;0,IF(MONTH(ДАННЫЕ!$F$1)=MONTH(ДАННЫЕ!$BE1189),111,11),0)</f>
        <v>g00f0c0s0i0h0p0d0o0v0</v>
      </c>
      <c r="P1189" s="15">
        <f t="shared" si="56"/>
        <v>0</v>
      </c>
      <c r="Q1189" s="15">
        <f>IF(ДАННЫЕ!$F$1&gt;ДАННЫЕ!$N1189,IF(YEAR(ДАННЫЕ!$F$1)=YEAR(ДАННЫЕ!M1189),1,0),0)</f>
        <v>0</v>
      </c>
      <c r="R1189" s="15">
        <f>IF(ДАННЫЕ!$F$1&gt;ДАННЫЕ!$N1189,IF(YEAR(ДАННЫЕ!$F$1)=YEAR(ДАННЫЕ!N1189),1,0),0)</f>
        <v>0</v>
      </c>
      <c r="S1189" s="15">
        <f>IF(ДАННЫЕ!$AA1189="2А",1,IF(ДАННЫЕ!$AA1189="2Б",2,IF(ДАННЫЕ!$AA1189="2В",3,IF(ДАННЫЕ!$AA1189=3,4,IF(ДАННЫЕ!$AA1189="4А",5,IF(ДАННЫЕ!$AA1189="4Б",6,IF(ДАННЫЕ!$AA1189="4В",7,IF(ДАННЫЕ!$AA1189=5,8,0))))))))</f>
        <v>0</v>
      </c>
      <c r="T1189" s="15">
        <f>IF(OR(ДАННЫЕ!$AC1189=2,ДАННЫЕ!$AD1189=2,ДАННЫЕ!$AE1189=2),2,IF(OR(ДАННЫЕ!$AC1189=1,ДАННЫЕ!$AD1189=1,ДАННЫЕ!$AE1189=1),1,0))</f>
        <v>0</v>
      </c>
    </row>
    <row r="1190" spans="1:20" x14ac:dyDescent="0.2">
      <c r="A1190" s="78">
        <f>IF(B1190&gt;0,IF(MONTH(ДАННЫЕ!$F$1)=MONTH(ДАННЫЕ!$B1190),1,0),0)</f>
        <v>0</v>
      </c>
      <c r="B1190" s="14">
        <f>IF(ДАННЫЕ!$B1190&gt;0,IF(YEAR(ДАННЫЕ!$F$1)=YEAR(ДАННЫЕ!$B1190),1,0),0)</f>
        <v>0</v>
      </c>
      <c r="C1190" s="14">
        <f>IF(ДАННЫЕ!$CM1190&gt;0,IF(YEAR(ДАННЫЕ!$F$1)=YEAR(ДАННЫЕ!$CM1190),1,0),0)</f>
        <v>0</v>
      </c>
      <c r="D1190" s="14">
        <f>IF(ДАННЫЕ!$CJ1190&gt;0,IF(ДАННЫЕ!$CL1190&gt;ДАННЫЕ!$F$1,1,IF(ДАННЫЕ!$CL1190&gt;0,0,1)),0)</f>
        <v>0</v>
      </c>
      <c r="E1190" s="43" t="str">
        <f ca="1">IF(ДАННЫЕ!$F$1&gt;0,IF(ДАННЫЕ!$G1190&gt;0,DATEDIF(ДАННЫЕ!$G1190,ДАННЫЕ!$F$1,"y"),""),IF(ДАННЫЕ!$G1190&gt;0,DATEDIF(ДАННЫЕ!$G1190,TODAY(),"y"),""))</f>
        <v/>
      </c>
      <c r="F1190" s="43" t="str">
        <f xml:space="preserve"> IF(ДАННЫЕ!$F1190="М",IF(E1190&gt;=18,IF(E1190&lt;60,1,""),""),"")&amp;IF(ДАННЫЕ!$F1190="Ж",IF(E1190&gt;=18,IF(E1190&lt;55,1,""),""),"")</f>
        <v/>
      </c>
      <c r="G1190" s="43" t="str">
        <f xml:space="preserve"> IF(ДАННЫЕ!$F1190="М",IF(E1190&gt;=60,2,""),"")&amp;IF(ДАННЫЕ!$F1190="Ж",IF(E1190&gt;=55,2,""),"")</f>
        <v/>
      </c>
      <c r="H1190" s="43" t="str">
        <f t="shared" ca="1" si="54"/>
        <v/>
      </c>
      <c r="I1190" s="43" t="str">
        <f t="shared" ca="1" si="55"/>
        <v>03</v>
      </c>
      <c r="J1190" s="28" t="str">
        <f ca="1">ДАННЫЕ!$F1190&amp;H1190&amp;I1190&amp;ДАННЫЕ!$I1190&amp;"m"&amp;IF(ДАННЫЕ!$I1190&gt;0,IF(ДАННЫЕ!$J1190&gt;0,0,1),"")&amp;"f"&amp;IF(ДАННЫЕ!$R1190&gt;0,IF(YEAR(ДАННЫЕ!$F$1)=YEAR(ДАННЫЕ!$R1190),1,0),0)&amp;"z"&amp;ДАННЫЕ!$R1190&amp;"p"&amp;ДАННЫЕ!$S1190&amp;"i"&amp;ДАННЫЕ!$T1190&amp;"h"&amp;ДАННЫЕ!$K1190&amp;"be"&amp;ДАННЫЕ!$BI1190&amp;"CD"&amp;IF(ДАННЫЕ!BF1190&gt;500,4,IF(ДАННЫЕ!BF1190&gt;350,3,IF(ДАННЫЕ!BF1190&gt;200,2,IF(ДАННЫЕ!BF1190&gt;0,1,0))))&amp;"g"&amp;B1190&amp;"d"&amp;H1190&amp;"l"&amp;ДАННЫЕ!AT1190&amp;"a"&amp;ДАННЫЕ!$V1190&amp;"v"&amp;R1190&amp;"k"&amp;ДАННЫЕ!$U1190&amp;"s"&amp;ДАННЫЕ!$Y1190&amp;"t"&amp;ДАННЫЕ!$X1190&amp;"b"&amp;IF(ДАННЫЕ!$Q1190&gt;1,1,0)&amp;"PP"&amp;ДАННЫЕ!Z1190&amp;"c"&amp;S1190&amp;"x"&amp;IF(ДАННЫЕ!$BY1190&gt;0,IF(YEAR(ДАННЫЕ!$F$1)=YEAR(ДАННЫЕ!$BY1190),1,0),0)&amp;"n"&amp;IF(ДАННЫЕ!$BZ1190&gt;0,IF(YEAR(ДАННЫЕ!$F$1)=YEAR(ДАННЫЕ!$BZ1190),1,0),0)&amp;"u"&amp;D1190&amp;"z"&amp;IF(ДАННЫЕ!$CL1190&gt;0,IF(YEAR(ДАННЫЕ!$F$1)&gt;YEAR(ДАННЫЕ!$CL1190),11,12),0)</f>
        <v>03mf0zpihbeCD0g0dlav0kstb0PPc0x0n0u0z0</v>
      </c>
      <c r="K1190" s="28" t="str">
        <f ca="1">ДАННЫЕ!$I1190&amp;"x"&amp;B1190&amp;"w"&amp;IF(T1190+ДАННЫЕ!AD1190+ДАННЫЕ!AE1190+ДАННЫЕ!AF1190+ДАННЫЕ!AG1190+ДАННЫЕ!AH1190+ДАННЫЕ!$AL1190+ДАННЫЕ!AI1190+ДАННЫЕ!AJ1190+ДАННЫЕ!AK1190+ДАННЫЕ!AP1190+ДАННЫЕ!AQ1190+ДАННЫЕ!AR1190+ДАННЫЕ!$AM1190+ДАННЫЕ!$AN1190+ДАННЫЕ!AS1190+ДАННЫЕ!AT1190&gt;0,1,0)&amp;IF(OR(T1190=2,ДАННЫЕ!AD1190=2,ДАННЫЕ!AE1190=2,ДАННЫЕ!AF1190=2,ДАННЫЕ!AG1190=2,ДАННЫЕ!AH1190=2,ДАННЫЕ!$AL1190=2,ДАННЫЕ!AI1190=2,ДАННЫЕ!AJ1190=2,ДАННЫЕ!AK1190=2,ДАННЫЕ!AP1190=2,ДАННЫЕ!AQ1190=2,ДАННЫЕ!AR1190=2,ДАННЫЕ!$AM1190=2,ДАННЫЕ!$AN1190=2,ДАННЫЕ!AS1190=2,ДАННЫЕ!AT1190=2),2,0)&amp;"t"&amp;IF(T1190&gt;0,"1"&amp;T1190,"00")&amp;"f"&amp;IF(ДАННЫЕ!$AC1190,"1"&amp;ДАННЫЕ!$AC1190,"00")&amp;"b"&amp;IF(ДАННЫЕ!$AD1190,"1"&amp;ДАННЫЕ!$AD1190,"00")&amp;"g"&amp;IF(ДАННЫЕ!$AF1190,"1"&amp;ДАННЫЕ!$AF1190,"00")&amp;"c"&amp;IF(ДАННЫЕ!$AG1190,"1"&amp;ДАННЫЕ!$AG1190,"00")&amp;"i"&amp;IF(ДАННЫЕ!$AH1190,"1"&amp;ДАННЫЕ!$AH1190,"00")&amp;"r"&amp;IF(ДАННЫЕ!$AL1190,"1"&amp;ДАННЫЕ!$AL1190,"00")&amp;"m"&amp;IF(ДАННЫЕ!$AI1190,"1"&amp;ДАННЫЕ!$AI1190,"00")&amp;"hS"&amp;IF(ДАННЫЕ!$AJ1190,"1"&amp;ДАННЫЕ!$AJ1190,"00")&amp;"hZ"&amp;IF(ДАННЫЕ!$AK1190,"1"&amp;ДАННЫЕ!$AK1190,"00")&amp;"p"&amp;IF(ДАННЫЕ!$AP1190,"1"&amp;ДАННЫЕ!$AP1190,"00")&amp;"k"&amp;IF(ДАННЫЕ!$AQ1190,"1"&amp;ДАННЫЕ!$AQ1190,"00")&amp;"z"&amp;IF(ДАННЫЕ!$AR1190,"1"&amp;ДАННЫЕ!$AR1190,"00")&amp;"j"&amp;IF(ДАННЫЕ!$AM1190,"1"&amp;ДАННЫЕ!$AM1190,"00")&amp;"n"&amp;IF(ДАННЫЕ!$AN1190,"1"&amp;ДАННЫЕ!$AN1190,"00")&amp;"E"&amp;ДАННЫЕ!BI1190&amp;"L"&amp;ДАННЫЕ!AO1190&amp;"h"&amp;IF(ДАННЫЕ!$AU1190&gt;0,1,0)&amp;"v"&amp;IF(ДАННЫЕ!$AW1190&gt;0,1,0)&amp;"a"&amp;IF(ДАННЫЕ!$AS1190,"1"&amp;ДАННЫЕ!$AS1190,"00")&amp;"s"&amp;IF(ДАННЫЕ!$AT1190,"1"&amp;ДАННЫЕ!$AT1190,"00")&amp;"u"&amp;IF(ДАННЫЕ!$CJ1190&gt;0,1,0)&amp;"y"&amp;B1190&amp;"d"&amp;H1190&amp;"e"&amp;F1190&amp;G1190</f>
        <v>x0w00t00f00b00g00c00i00r00m00hS00hZ00p00k00z00j00n00ELh0v0a00s00u0y0de</v>
      </c>
      <c r="L1190" s="28" t="str">
        <f ca="1">ДАННЫЕ!$I1190&amp;"VN"&amp;IF(ДАННЫЕ!AW1190&gt;0,11,10)&amp;"CD"&amp;IF(ДАННЫЕ!BF1190&gt;500,16,IF(ДАННЫЕ!BF1190&gt;350,15,IF(ДАННЫЕ!BF1190&gt;=200,14,IF(ДАННЫЕ!BF1190&gt;=100,13,IF(ДАННЫЕ!BF1190&gt;=50,12,IF(ДАННЫЕ!BF1190&gt;0,11,10))))))&amp;"AR"&amp;IF(ДАННЫЕ!BX1190&gt;0,1,0)&amp;"GD"&amp;B1190&amp;"VV"&amp;IF(E1190&gt;=5,IF(E1190&lt;18,1,0),0)</f>
        <v>VN10CD10AR0GD0VV0</v>
      </c>
      <c r="M1190" s="28" t="str">
        <f>ДАННЫЕ!$I1190&amp;"b"&amp;ДАННЫЕ!$BI1190&amp;"r"&amp;ДАННЫЕ!$BJ1190&amp;"CD"&amp;IF(ДАННЫЕ!BF1190&gt;0,IF(ДАННЫЕ!BF1190&lt;200,1,IF(ДАННЫЕ!BF1190&lt;350,2,3)),0)&amp;"h"&amp;IF(ДАННЫЕ!$BK1190+ДАННЫЕ!$BL1190+ДАННЫЕ!$BM1190&gt;0,1,0)&amp;"x"&amp;ДАННЫЕ!$BK1190&amp;"y"&amp;ДАННЫЕ!$BL1190&amp;"z"&amp;ДАННЫЕ!$BM1190&amp;"c"&amp;IF(ДАННЫЕ!$BK1190+ДАННЫЕ!$BL1190+ДАННЫЕ!$BM1190=3,1,0)&amp;"a"&amp;IF(ДАННЫЕ!$BQ1190+ДАННЫЕ!$BR1190&gt;0,1,0)&amp;"d"&amp;ДАННЫЕ!$BQ1190&amp;"v"&amp;ДАННЫЕ!$BR1190&amp;"p"&amp;ДАННЫЕ!$BS1190&amp;"n"&amp;ДАННЫЕ!$BU1190&amp;"t"&amp;ДАННЫЕ!$BV1190&amp;"o"&amp;ДАННЫЕ!$BT1190&amp;"l"&amp;IF(ДАННЫЕ!$BN1190&gt;0,1,0)&amp;ДАННЫЕ!$BN1190&amp;"g"&amp;ДАННЫЕ!$BO1190&amp;"s"&amp;ДАННЫЕ!$BP1190&amp;"DZ"&amp;IF(ДАННЫЕ!B1190-ДАННЫЕ!G1190 &lt; 60,IF(ДАННЫЕ!B1190-ДАННЫЕ!G1190 &gt;= 0,1,0),0)&amp;"u"&amp;IF(ДАННЫЕ!$CJ1190&gt;0,1,0)</f>
        <v>brCD0h0xyzc0a0dvpntol0gsDZ1u0</v>
      </c>
      <c r="N1190" s="28" t="str">
        <f ca="1">ДАННЫЕ!$F1190&amp;ДАННЫЕ!$I1190&amp;"g"&amp;B1190&amp;"cf"&amp;D1190&amp;"a"&amp;IF(ДАННЫЕ!$BX1190&gt;0,1,0)&amp;IF(ДАННЫЕ!$BF1190&gt;500,1,IF(ДАННЫЕ!$BF1190&gt;350,2,IF(ДАННЫЕ!$BF1190&gt;=200,3,IF(ДАННЫЕ!$BF1190&gt;=100,4,IF(ДАННЫЕ!$BF1190&gt;=50,5,IF(ДАННЫЕ!$BF1190&lt;50,6,0))))))&amp;"AR"&amp;IF(DATEDIF(ДАННЫЕ!$BX1190,ДАННЫЕ!$F$1,"y")&gt;1,1,0)&amp;"VG"&amp;IF(ДАННЫЕ!$BH1190="0",1,0)&amp;"o"&amp;IF(T1190+ДАННЫЕ!$AF1190+ДАННЫЕ!$AG1190+ДАННЫЕ!$AH1190+ДАННЫЕ!$AI1190+ДАННЫЕ!$AJ1190+ДАННЫЕ!$AP1190+ДАННЫЕ!$AQ1190+ДАННЫЕ!$AR1190+ДАННЫЕ!$AU1190+ДАННЫЕ!$AW1190+ДАННЫЕ!$AS1190+ДАННЫЕ!$AT1190&gt;0,1,0)&amp;"x"&amp;ДАННЫЕ!$AG1190&amp;"p"&amp;IF(ДАННЫЕ!$BY1190&gt;0,1,0)&amp;"v"&amp;IF(ДАННЫЕ!$BZ1190&gt;0,1,0)&amp;"n"&amp;ДАННЫЕ!$CA1190&amp;"t"&amp;ДАННЫЕ!$AY1190&amp;"k"&amp;ДАННЫЕ!$CB1190&amp;"q"&amp;ДАННЫЕ!$CC1190&amp;"w"&amp;ДАННЫЕ!$CD1190&amp;"e"&amp;ДАННЫЕ!$CE1190&amp;"m"&amp;ДАННЫЕ!$CF1190&amp;"c"&amp;ДАННЫЕ!$CG1190&amp;"z"&amp;ДАННЫЕ!$CH1190&amp;"d"&amp;IF(H1190=4,1,0)&amp;"s"&amp;IF(ДАННЫЕ!$J1190=1,0,1)&amp;"u"&amp;IF(ДАННЫЕ!$CJ1190&gt;0,1,0)</f>
        <v>g0cf0a06AR1VG0o0xp0v0ntkqwemczd0s1u0</v>
      </c>
      <c r="O1190" s="28" t="str">
        <f>ДАННЫЕ!$I1190&amp;"g"&amp;B1190&amp;A1190&amp;"f"&amp;P1190&amp;"c"&amp;IF(ДАННЫЕ!$U1190&gt;0,1,0)&amp;"s"&amp;IF(ДАННЫЕ!$Q1190&gt;0,IF(YEAR(ДАННЫЕ!$F$1)=YEAR(ДАННЫЕ!$Q1190),IF(MONTH(ДАННЫЕ!$F$1)=MONTH(ДАННЫЕ!$Q1190),111,11),1),0)&amp;"i"&amp;IF(ДАННЫЕ!$R1190+ДАННЫЕ!$S1190+ДАННЫЕ!$T1190=0,0,1)&amp;"h"&amp;IF(ДАННЫЕ!$P1190&gt;0,1,0)&amp;"p"&amp;IF(ДАННЫЕ!$CI1190&gt;0,IF(YEAR(ДАННЫЕ!$F$1)=YEAR(ДАННЫЕ!$CI1190),IF(MONTH(ДАННЫЕ!$F$1)=MONTH(ДАННЫЕ!$CI1190),111,11),1),0)&amp;"d"&amp;IF(ДАННЫЕ!$CJ1190&gt;0,IF(YEAR(ДАННЫЕ!$F$1)=YEAR(ДАННЫЕ!$CJ1190),IF(MONTH(ДАННЫЕ!$F$1)=MONTH(ДАННЫЕ!$CJ1190),111,11),1),0)&amp;"o"&amp;IF(ДАННЫЕ!$CK1190&gt;0,IF(MONTH(ДАННЫЕ!$F$1)=MONTH(ДАННЫЕ!$CK1190),111,11),0)&amp;"v"&amp;IF(ДАННЫЕ!$BE1190&gt;0,IF(MONTH(ДАННЫЕ!$F$1)=MONTH(ДАННЫЕ!$BE1190),111,11),0)</f>
        <v>g00f0c0s0i0h0p0d0o0v0</v>
      </c>
      <c r="P1190" s="15">
        <f t="shared" si="56"/>
        <v>0</v>
      </c>
      <c r="Q1190" s="15">
        <f>IF(ДАННЫЕ!$F$1&gt;ДАННЫЕ!$N1190,IF(YEAR(ДАННЫЕ!$F$1)=YEAR(ДАННЫЕ!M1190),1,0),0)</f>
        <v>0</v>
      </c>
      <c r="R1190" s="15">
        <f>IF(ДАННЫЕ!$F$1&gt;ДАННЫЕ!$N1190,IF(YEAR(ДАННЫЕ!$F$1)=YEAR(ДАННЫЕ!N1190),1,0),0)</f>
        <v>0</v>
      </c>
      <c r="S1190" s="15">
        <f>IF(ДАННЫЕ!$AA1190="2А",1,IF(ДАННЫЕ!$AA1190="2Б",2,IF(ДАННЫЕ!$AA1190="2В",3,IF(ДАННЫЕ!$AA1190=3,4,IF(ДАННЫЕ!$AA1190="4А",5,IF(ДАННЫЕ!$AA1190="4Б",6,IF(ДАННЫЕ!$AA1190="4В",7,IF(ДАННЫЕ!$AA1190=5,8,0))))))))</f>
        <v>0</v>
      </c>
      <c r="T1190" s="15">
        <f>IF(OR(ДАННЫЕ!$AC1190=2,ДАННЫЕ!$AD1190=2,ДАННЫЕ!$AE1190=2),2,IF(OR(ДАННЫЕ!$AC1190=1,ДАННЫЕ!$AD1190=1,ДАННЫЕ!$AE1190=1),1,0))</f>
        <v>0</v>
      </c>
    </row>
    <row r="1191" spans="1:20" x14ac:dyDescent="0.2">
      <c r="A1191" s="78">
        <f>IF(B1191&gt;0,IF(MONTH(ДАННЫЕ!$F$1)=MONTH(ДАННЫЕ!$B1191),1,0),0)</f>
        <v>0</v>
      </c>
      <c r="B1191" s="14">
        <f>IF(ДАННЫЕ!$B1191&gt;0,IF(YEAR(ДАННЫЕ!$F$1)=YEAR(ДАННЫЕ!$B1191),1,0),0)</f>
        <v>0</v>
      </c>
      <c r="C1191" s="14">
        <f>IF(ДАННЫЕ!$CM1191&gt;0,IF(YEAR(ДАННЫЕ!$F$1)=YEAR(ДАННЫЕ!$CM1191),1,0),0)</f>
        <v>0</v>
      </c>
      <c r="D1191" s="14">
        <f>IF(ДАННЫЕ!$CJ1191&gt;0,IF(ДАННЫЕ!$CL1191&gt;ДАННЫЕ!$F$1,1,IF(ДАННЫЕ!$CL1191&gt;0,0,1)),0)</f>
        <v>0</v>
      </c>
      <c r="E1191" s="43" t="str">
        <f ca="1">IF(ДАННЫЕ!$F$1&gt;0,IF(ДАННЫЕ!$G1191&gt;0,DATEDIF(ДАННЫЕ!$G1191,ДАННЫЕ!$F$1,"y"),""),IF(ДАННЫЕ!$G1191&gt;0,DATEDIF(ДАННЫЕ!$G1191,TODAY(),"y"),""))</f>
        <v/>
      </c>
      <c r="F1191" s="43" t="str">
        <f xml:space="preserve"> IF(ДАННЫЕ!$F1191="М",IF(E1191&gt;=18,IF(E1191&lt;60,1,""),""),"")&amp;IF(ДАННЫЕ!$F1191="Ж",IF(E1191&gt;=18,IF(E1191&lt;55,1,""),""),"")</f>
        <v/>
      </c>
      <c r="G1191" s="43" t="str">
        <f xml:space="preserve"> IF(ДАННЫЕ!$F1191="М",IF(E1191&gt;=60,2,""),"")&amp;IF(ДАННЫЕ!$F1191="Ж",IF(E1191&gt;=55,2,""),"")</f>
        <v/>
      </c>
      <c r="H1191" s="43" t="str">
        <f t="shared" ca="1" si="54"/>
        <v/>
      </c>
      <c r="I1191" s="43" t="str">
        <f t="shared" ca="1" si="55"/>
        <v>03</v>
      </c>
      <c r="J1191" s="28" t="str">
        <f ca="1">ДАННЫЕ!$F1191&amp;H1191&amp;I1191&amp;ДАННЫЕ!$I1191&amp;"m"&amp;IF(ДАННЫЕ!$I1191&gt;0,IF(ДАННЫЕ!$J1191&gt;0,0,1),"")&amp;"f"&amp;IF(ДАННЫЕ!$R1191&gt;0,IF(YEAR(ДАННЫЕ!$F$1)=YEAR(ДАННЫЕ!$R1191),1,0),0)&amp;"z"&amp;ДАННЫЕ!$R1191&amp;"p"&amp;ДАННЫЕ!$S1191&amp;"i"&amp;ДАННЫЕ!$T1191&amp;"h"&amp;ДАННЫЕ!$K1191&amp;"be"&amp;ДАННЫЕ!$BI1191&amp;"CD"&amp;IF(ДАННЫЕ!BF1191&gt;500,4,IF(ДАННЫЕ!BF1191&gt;350,3,IF(ДАННЫЕ!BF1191&gt;200,2,IF(ДАННЫЕ!BF1191&gt;0,1,0))))&amp;"g"&amp;B1191&amp;"d"&amp;H1191&amp;"l"&amp;ДАННЫЕ!AT1191&amp;"a"&amp;ДАННЫЕ!$V1191&amp;"v"&amp;R1191&amp;"k"&amp;ДАННЫЕ!$U1191&amp;"s"&amp;ДАННЫЕ!$Y1191&amp;"t"&amp;ДАННЫЕ!$X1191&amp;"b"&amp;IF(ДАННЫЕ!$Q1191&gt;1,1,0)&amp;"PP"&amp;ДАННЫЕ!Z1191&amp;"c"&amp;S1191&amp;"x"&amp;IF(ДАННЫЕ!$BY1191&gt;0,IF(YEAR(ДАННЫЕ!$F$1)=YEAR(ДАННЫЕ!$BY1191),1,0),0)&amp;"n"&amp;IF(ДАННЫЕ!$BZ1191&gt;0,IF(YEAR(ДАННЫЕ!$F$1)=YEAR(ДАННЫЕ!$BZ1191),1,0),0)&amp;"u"&amp;D1191&amp;"z"&amp;IF(ДАННЫЕ!$CL1191&gt;0,IF(YEAR(ДАННЫЕ!$F$1)&gt;YEAR(ДАННЫЕ!$CL1191),11,12),0)</f>
        <v>03mf0zpihbeCD0g0dlav0kstb0PPc0x0n0u0z0</v>
      </c>
      <c r="K1191" s="28" t="str">
        <f ca="1">ДАННЫЕ!$I1191&amp;"x"&amp;B1191&amp;"w"&amp;IF(T1191+ДАННЫЕ!AD1191+ДАННЫЕ!AE1191+ДАННЫЕ!AF1191+ДАННЫЕ!AG1191+ДАННЫЕ!AH1191+ДАННЫЕ!$AL1191+ДАННЫЕ!AI1191+ДАННЫЕ!AJ1191+ДАННЫЕ!AK1191+ДАННЫЕ!AP1191+ДАННЫЕ!AQ1191+ДАННЫЕ!AR1191+ДАННЫЕ!$AM1191+ДАННЫЕ!$AN1191+ДАННЫЕ!AS1191+ДАННЫЕ!AT1191&gt;0,1,0)&amp;IF(OR(T1191=2,ДАННЫЕ!AD1191=2,ДАННЫЕ!AE1191=2,ДАННЫЕ!AF1191=2,ДАННЫЕ!AG1191=2,ДАННЫЕ!AH1191=2,ДАННЫЕ!$AL1191=2,ДАННЫЕ!AI1191=2,ДАННЫЕ!AJ1191=2,ДАННЫЕ!AK1191=2,ДАННЫЕ!AP1191=2,ДАННЫЕ!AQ1191=2,ДАННЫЕ!AR1191=2,ДАННЫЕ!$AM1191=2,ДАННЫЕ!$AN1191=2,ДАННЫЕ!AS1191=2,ДАННЫЕ!AT1191=2),2,0)&amp;"t"&amp;IF(T1191&gt;0,"1"&amp;T1191,"00")&amp;"f"&amp;IF(ДАННЫЕ!$AC1191,"1"&amp;ДАННЫЕ!$AC1191,"00")&amp;"b"&amp;IF(ДАННЫЕ!$AD1191,"1"&amp;ДАННЫЕ!$AD1191,"00")&amp;"g"&amp;IF(ДАННЫЕ!$AF1191,"1"&amp;ДАННЫЕ!$AF1191,"00")&amp;"c"&amp;IF(ДАННЫЕ!$AG1191,"1"&amp;ДАННЫЕ!$AG1191,"00")&amp;"i"&amp;IF(ДАННЫЕ!$AH1191,"1"&amp;ДАННЫЕ!$AH1191,"00")&amp;"r"&amp;IF(ДАННЫЕ!$AL1191,"1"&amp;ДАННЫЕ!$AL1191,"00")&amp;"m"&amp;IF(ДАННЫЕ!$AI1191,"1"&amp;ДАННЫЕ!$AI1191,"00")&amp;"hS"&amp;IF(ДАННЫЕ!$AJ1191,"1"&amp;ДАННЫЕ!$AJ1191,"00")&amp;"hZ"&amp;IF(ДАННЫЕ!$AK1191,"1"&amp;ДАННЫЕ!$AK1191,"00")&amp;"p"&amp;IF(ДАННЫЕ!$AP1191,"1"&amp;ДАННЫЕ!$AP1191,"00")&amp;"k"&amp;IF(ДАННЫЕ!$AQ1191,"1"&amp;ДАННЫЕ!$AQ1191,"00")&amp;"z"&amp;IF(ДАННЫЕ!$AR1191,"1"&amp;ДАННЫЕ!$AR1191,"00")&amp;"j"&amp;IF(ДАННЫЕ!$AM1191,"1"&amp;ДАННЫЕ!$AM1191,"00")&amp;"n"&amp;IF(ДАННЫЕ!$AN1191,"1"&amp;ДАННЫЕ!$AN1191,"00")&amp;"E"&amp;ДАННЫЕ!BI1191&amp;"L"&amp;ДАННЫЕ!AO1191&amp;"h"&amp;IF(ДАННЫЕ!$AU1191&gt;0,1,0)&amp;"v"&amp;IF(ДАННЫЕ!$AW1191&gt;0,1,0)&amp;"a"&amp;IF(ДАННЫЕ!$AS1191,"1"&amp;ДАННЫЕ!$AS1191,"00")&amp;"s"&amp;IF(ДАННЫЕ!$AT1191,"1"&amp;ДАННЫЕ!$AT1191,"00")&amp;"u"&amp;IF(ДАННЫЕ!$CJ1191&gt;0,1,0)&amp;"y"&amp;B1191&amp;"d"&amp;H1191&amp;"e"&amp;F1191&amp;G1191</f>
        <v>x0w00t00f00b00g00c00i00r00m00hS00hZ00p00k00z00j00n00ELh0v0a00s00u0y0de</v>
      </c>
      <c r="L1191" s="28" t="str">
        <f ca="1">ДАННЫЕ!$I1191&amp;"VN"&amp;IF(ДАННЫЕ!AW1191&gt;0,11,10)&amp;"CD"&amp;IF(ДАННЫЕ!BF1191&gt;500,16,IF(ДАННЫЕ!BF1191&gt;350,15,IF(ДАННЫЕ!BF1191&gt;=200,14,IF(ДАННЫЕ!BF1191&gt;=100,13,IF(ДАННЫЕ!BF1191&gt;=50,12,IF(ДАННЫЕ!BF1191&gt;0,11,10))))))&amp;"AR"&amp;IF(ДАННЫЕ!BX1191&gt;0,1,0)&amp;"GD"&amp;B1191&amp;"VV"&amp;IF(E1191&gt;=5,IF(E1191&lt;18,1,0),0)</f>
        <v>VN10CD10AR0GD0VV0</v>
      </c>
      <c r="M1191" s="28" t="str">
        <f>ДАННЫЕ!$I1191&amp;"b"&amp;ДАННЫЕ!$BI1191&amp;"r"&amp;ДАННЫЕ!$BJ1191&amp;"CD"&amp;IF(ДАННЫЕ!BF1191&gt;0,IF(ДАННЫЕ!BF1191&lt;200,1,IF(ДАННЫЕ!BF1191&lt;350,2,3)),0)&amp;"h"&amp;IF(ДАННЫЕ!$BK1191+ДАННЫЕ!$BL1191+ДАННЫЕ!$BM1191&gt;0,1,0)&amp;"x"&amp;ДАННЫЕ!$BK1191&amp;"y"&amp;ДАННЫЕ!$BL1191&amp;"z"&amp;ДАННЫЕ!$BM1191&amp;"c"&amp;IF(ДАННЫЕ!$BK1191+ДАННЫЕ!$BL1191+ДАННЫЕ!$BM1191=3,1,0)&amp;"a"&amp;IF(ДАННЫЕ!$BQ1191+ДАННЫЕ!$BR1191&gt;0,1,0)&amp;"d"&amp;ДАННЫЕ!$BQ1191&amp;"v"&amp;ДАННЫЕ!$BR1191&amp;"p"&amp;ДАННЫЕ!$BS1191&amp;"n"&amp;ДАННЫЕ!$BU1191&amp;"t"&amp;ДАННЫЕ!$BV1191&amp;"o"&amp;ДАННЫЕ!$BT1191&amp;"l"&amp;IF(ДАННЫЕ!$BN1191&gt;0,1,0)&amp;ДАННЫЕ!$BN1191&amp;"g"&amp;ДАННЫЕ!$BO1191&amp;"s"&amp;ДАННЫЕ!$BP1191&amp;"DZ"&amp;IF(ДАННЫЕ!B1191-ДАННЫЕ!G1191 &lt; 60,IF(ДАННЫЕ!B1191-ДАННЫЕ!G1191 &gt;= 0,1,0),0)&amp;"u"&amp;IF(ДАННЫЕ!$CJ1191&gt;0,1,0)</f>
        <v>brCD0h0xyzc0a0dvpntol0gsDZ1u0</v>
      </c>
      <c r="N1191" s="28" t="str">
        <f ca="1">ДАННЫЕ!$F1191&amp;ДАННЫЕ!$I1191&amp;"g"&amp;B1191&amp;"cf"&amp;D1191&amp;"a"&amp;IF(ДАННЫЕ!$BX1191&gt;0,1,0)&amp;IF(ДАННЫЕ!$BF1191&gt;500,1,IF(ДАННЫЕ!$BF1191&gt;350,2,IF(ДАННЫЕ!$BF1191&gt;=200,3,IF(ДАННЫЕ!$BF1191&gt;=100,4,IF(ДАННЫЕ!$BF1191&gt;=50,5,IF(ДАННЫЕ!$BF1191&lt;50,6,0))))))&amp;"AR"&amp;IF(DATEDIF(ДАННЫЕ!$BX1191,ДАННЫЕ!$F$1,"y")&gt;1,1,0)&amp;"VG"&amp;IF(ДАННЫЕ!$BH1191="0",1,0)&amp;"o"&amp;IF(T1191+ДАННЫЕ!$AF1191+ДАННЫЕ!$AG1191+ДАННЫЕ!$AH1191+ДАННЫЕ!$AI1191+ДАННЫЕ!$AJ1191+ДАННЫЕ!$AP1191+ДАННЫЕ!$AQ1191+ДАННЫЕ!$AR1191+ДАННЫЕ!$AU1191+ДАННЫЕ!$AW1191+ДАННЫЕ!$AS1191+ДАННЫЕ!$AT1191&gt;0,1,0)&amp;"x"&amp;ДАННЫЕ!$AG1191&amp;"p"&amp;IF(ДАННЫЕ!$BY1191&gt;0,1,0)&amp;"v"&amp;IF(ДАННЫЕ!$BZ1191&gt;0,1,0)&amp;"n"&amp;ДАННЫЕ!$CA1191&amp;"t"&amp;ДАННЫЕ!$AY1191&amp;"k"&amp;ДАННЫЕ!$CB1191&amp;"q"&amp;ДАННЫЕ!$CC1191&amp;"w"&amp;ДАННЫЕ!$CD1191&amp;"e"&amp;ДАННЫЕ!$CE1191&amp;"m"&amp;ДАННЫЕ!$CF1191&amp;"c"&amp;ДАННЫЕ!$CG1191&amp;"z"&amp;ДАННЫЕ!$CH1191&amp;"d"&amp;IF(H1191=4,1,0)&amp;"s"&amp;IF(ДАННЫЕ!$J1191=1,0,1)&amp;"u"&amp;IF(ДАННЫЕ!$CJ1191&gt;0,1,0)</f>
        <v>g0cf0a06AR1VG0o0xp0v0ntkqwemczd0s1u0</v>
      </c>
      <c r="O1191" s="28" t="str">
        <f>ДАННЫЕ!$I1191&amp;"g"&amp;B1191&amp;A1191&amp;"f"&amp;P1191&amp;"c"&amp;IF(ДАННЫЕ!$U1191&gt;0,1,0)&amp;"s"&amp;IF(ДАННЫЕ!$Q1191&gt;0,IF(YEAR(ДАННЫЕ!$F$1)=YEAR(ДАННЫЕ!$Q1191),IF(MONTH(ДАННЫЕ!$F$1)=MONTH(ДАННЫЕ!$Q1191),111,11),1),0)&amp;"i"&amp;IF(ДАННЫЕ!$R1191+ДАННЫЕ!$S1191+ДАННЫЕ!$T1191=0,0,1)&amp;"h"&amp;IF(ДАННЫЕ!$P1191&gt;0,1,0)&amp;"p"&amp;IF(ДАННЫЕ!$CI1191&gt;0,IF(YEAR(ДАННЫЕ!$F$1)=YEAR(ДАННЫЕ!$CI1191),IF(MONTH(ДАННЫЕ!$F$1)=MONTH(ДАННЫЕ!$CI1191),111,11),1),0)&amp;"d"&amp;IF(ДАННЫЕ!$CJ1191&gt;0,IF(YEAR(ДАННЫЕ!$F$1)=YEAR(ДАННЫЕ!$CJ1191),IF(MONTH(ДАННЫЕ!$F$1)=MONTH(ДАННЫЕ!$CJ1191),111,11),1),0)&amp;"o"&amp;IF(ДАННЫЕ!$CK1191&gt;0,IF(MONTH(ДАННЫЕ!$F$1)=MONTH(ДАННЫЕ!$CK1191),111,11),0)&amp;"v"&amp;IF(ДАННЫЕ!$BE1191&gt;0,IF(MONTH(ДАННЫЕ!$F$1)=MONTH(ДАННЫЕ!$BE1191),111,11),0)</f>
        <v>g00f0c0s0i0h0p0d0o0v0</v>
      </c>
      <c r="P1191" s="15">
        <f t="shared" si="56"/>
        <v>0</v>
      </c>
      <c r="Q1191" s="15">
        <f>IF(ДАННЫЕ!$F$1&gt;ДАННЫЕ!$N1191,IF(YEAR(ДАННЫЕ!$F$1)=YEAR(ДАННЫЕ!M1191),1,0),0)</f>
        <v>0</v>
      </c>
      <c r="R1191" s="15">
        <f>IF(ДАННЫЕ!$F$1&gt;ДАННЫЕ!$N1191,IF(YEAR(ДАННЫЕ!$F$1)=YEAR(ДАННЫЕ!N1191),1,0),0)</f>
        <v>0</v>
      </c>
      <c r="S1191" s="15">
        <f>IF(ДАННЫЕ!$AA1191="2А",1,IF(ДАННЫЕ!$AA1191="2Б",2,IF(ДАННЫЕ!$AA1191="2В",3,IF(ДАННЫЕ!$AA1191=3,4,IF(ДАННЫЕ!$AA1191="4А",5,IF(ДАННЫЕ!$AA1191="4Б",6,IF(ДАННЫЕ!$AA1191="4В",7,IF(ДАННЫЕ!$AA1191=5,8,0))))))))</f>
        <v>0</v>
      </c>
      <c r="T1191" s="15">
        <f>IF(OR(ДАННЫЕ!$AC1191=2,ДАННЫЕ!$AD1191=2,ДАННЫЕ!$AE1191=2),2,IF(OR(ДАННЫЕ!$AC1191=1,ДАННЫЕ!$AD1191=1,ДАННЫЕ!$AE1191=1),1,0))</f>
        <v>0</v>
      </c>
    </row>
    <row r="1192" spans="1:20" x14ac:dyDescent="0.2">
      <c r="A1192" s="78">
        <f>IF(B1192&gt;0,IF(MONTH(ДАННЫЕ!$F$1)=MONTH(ДАННЫЕ!$B1192),1,0),0)</f>
        <v>0</v>
      </c>
      <c r="B1192" s="14">
        <f>IF(ДАННЫЕ!$B1192&gt;0,IF(YEAR(ДАННЫЕ!$F$1)=YEAR(ДАННЫЕ!$B1192),1,0),0)</f>
        <v>0</v>
      </c>
      <c r="C1192" s="14">
        <f>IF(ДАННЫЕ!$CM1192&gt;0,IF(YEAR(ДАННЫЕ!$F$1)=YEAR(ДАННЫЕ!$CM1192),1,0),0)</f>
        <v>0</v>
      </c>
      <c r="D1192" s="14">
        <f>IF(ДАННЫЕ!$CJ1192&gt;0,IF(ДАННЫЕ!$CL1192&gt;ДАННЫЕ!$F$1,1,IF(ДАННЫЕ!$CL1192&gt;0,0,1)),0)</f>
        <v>0</v>
      </c>
      <c r="E1192" s="43" t="str">
        <f ca="1">IF(ДАННЫЕ!$F$1&gt;0,IF(ДАННЫЕ!$G1192&gt;0,DATEDIF(ДАННЫЕ!$G1192,ДАННЫЕ!$F$1,"y"),""),IF(ДАННЫЕ!$G1192&gt;0,DATEDIF(ДАННЫЕ!$G1192,TODAY(),"y"),""))</f>
        <v/>
      </c>
      <c r="F1192" s="43" t="str">
        <f xml:space="preserve"> IF(ДАННЫЕ!$F1192="М",IF(E1192&gt;=18,IF(E1192&lt;60,1,""),""),"")&amp;IF(ДАННЫЕ!$F1192="Ж",IF(E1192&gt;=18,IF(E1192&lt;55,1,""),""),"")</f>
        <v/>
      </c>
      <c r="G1192" s="43" t="str">
        <f xml:space="preserve"> IF(ДАННЫЕ!$F1192="М",IF(E1192&gt;=60,2,""),"")&amp;IF(ДАННЫЕ!$F1192="Ж",IF(E1192&gt;=55,2,""),"")</f>
        <v/>
      </c>
      <c r="H1192" s="43" t="str">
        <f t="shared" ca="1" si="54"/>
        <v/>
      </c>
      <c r="I1192" s="43" t="str">
        <f t="shared" ca="1" si="55"/>
        <v>03</v>
      </c>
      <c r="J1192" s="28" t="str">
        <f ca="1">ДАННЫЕ!$F1192&amp;H1192&amp;I1192&amp;ДАННЫЕ!$I1192&amp;"m"&amp;IF(ДАННЫЕ!$I1192&gt;0,IF(ДАННЫЕ!$J1192&gt;0,0,1),"")&amp;"f"&amp;IF(ДАННЫЕ!$R1192&gt;0,IF(YEAR(ДАННЫЕ!$F$1)=YEAR(ДАННЫЕ!$R1192),1,0),0)&amp;"z"&amp;ДАННЫЕ!$R1192&amp;"p"&amp;ДАННЫЕ!$S1192&amp;"i"&amp;ДАННЫЕ!$T1192&amp;"h"&amp;ДАННЫЕ!$K1192&amp;"be"&amp;ДАННЫЕ!$BI1192&amp;"CD"&amp;IF(ДАННЫЕ!BF1192&gt;500,4,IF(ДАННЫЕ!BF1192&gt;350,3,IF(ДАННЫЕ!BF1192&gt;200,2,IF(ДАННЫЕ!BF1192&gt;0,1,0))))&amp;"g"&amp;B1192&amp;"d"&amp;H1192&amp;"l"&amp;ДАННЫЕ!AT1192&amp;"a"&amp;ДАННЫЕ!$V1192&amp;"v"&amp;R1192&amp;"k"&amp;ДАННЫЕ!$U1192&amp;"s"&amp;ДАННЫЕ!$Y1192&amp;"t"&amp;ДАННЫЕ!$X1192&amp;"b"&amp;IF(ДАННЫЕ!$Q1192&gt;1,1,0)&amp;"PP"&amp;ДАННЫЕ!Z1192&amp;"c"&amp;S1192&amp;"x"&amp;IF(ДАННЫЕ!$BY1192&gt;0,IF(YEAR(ДАННЫЕ!$F$1)=YEAR(ДАННЫЕ!$BY1192),1,0),0)&amp;"n"&amp;IF(ДАННЫЕ!$BZ1192&gt;0,IF(YEAR(ДАННЫЕ!$F$1)=YEAR(ДАННЫЕ!$BZ1192),1,0),0)&amp;"u"&amp;D1192&amp;"z"&amp;IF(ДАННЫЕ!$CL1192&gt;0,IF(YEAR(ДАННЫЕ!$F$1)&gt;YEAR(ДАННЫЕ!$CL1192),11,12),0)</f>
        <v>03mf0zpihbeCD0g0dlav0kstb0PPc0x0n0u0z0</v>
      </c>
      <c r="K1192" s="28" t="str">
        <f ca="1">ДАННЫЕ!$I1192&amp;"x"&amp;B1192&amp;"w"&amp;IF(T1192+ДАННЫЕ!AD1192+ДАННЫЕ!AE1192+ДАННЫЕ!AF1192+ДАННЫЕ!AG1192+ДАННЫЕ!AH1192+ДАННЫЕ!$AL1192+ДАННЫЕ!AI1192+ДАННЫЕ!AJ1192+ДАННЫЕ!AK1192+ДАННЫЕ!AP1192+ДАННЫЕ!AQ1192+ДАННЫЕ!AR1192+ДАННЫЕ!$AM1192+ДАННЫЕ!$AN1192+ДАННЫЕ!AS1192+ДАННЫЕ!AT1192&gt;0,1,0)&amp;IF(OR(T1192=2,ДАННЫЕ!AD1192=2,ДАННЫЕ!AE1192=2,ДАННЫЕ!AF1192=2,ДАННЫЕ!AG1192=2,ДАННЫЕ!AH1192=2,ДАННЫЕ!$AL1192=2,ДАННЫЕ!AI1192=2,ДАННЫЕ!AJ1192=2,ДАННЫЕ!AK1192=2,ДАННЫЕ!AP1192=2,ДАННЫЕ!AQ1192=2,ДАННЫЕ!AR1192=2,ДАННЫЕ!$AM1192=2,ДАННЫЕ!$AN1192=2,ДАННЫЕ!AS1192=2,ДАННЫЕ!AT1192=2),2,0)&amp;"t"&amp;IF(T1192&gt;0,"1"&amp;T1192,"00")&amp;"f"&amp;IF(ДАННЫЕ!$AC1192,"1"&amp;ДАННЫЕ!$AC1192,"00")&amp;"b"&amp;IF(ДАННЫЕ!$AD1192,"1"&amp;ДАННЫЕ!$AD1192,"00")&amp;"g"&amp;IF(ДАННЫЕ!$AF1192,"1"&amp;ДАННЫЕ!$AF1192,"00")&amp;"c"&amp;IF(ДАННЫЕ!$AG1192,"1"&amp;ДАННЫЕ!$AG1192,"00")&amp;"i"&amp;IF(ДАННЫЕ!$AH1192,"1"&amp;ДАННЫЕ!$AH1192,"00")&amp;"r"&amp;IF(ДАННЫЕ!$AL1192,"1"&amp;ДАННЫЕ!$AL1192,"00")&amp;"m"&amp;IF(ДАННЫЕ!$AI1192,"1"&amp;ДАННЫЕ!$AI1192,"00")&amp;"hS"&amp;IF(ДАННЫЕ!$AJ1192,"1"&amp;ДАННЫЕ!$AJ1192,"00")&amp;"hZ"&amp;IF(ДАННЫЕ!$AK1192,"1"&amp;ДАННЫЕ!$AK1192,"00")&amp;"p"&amp;IF(ДАННЫЕ!$AP1192,"1"&amp;ДАННЫЕ!$AP1192,"00")&amp;"k"&amp;IF(ДАННЫЕ!$AQ1192,"1"&amp;ДАННЫЕ!$AQ1192,"00")&amp;"z"&amp;IF(ДАННЫЕ!$AR1192,"1"&amp;ДАННЫЕ!$AR1192,"00")&amp;"j"&amp;IF(ДАННЫЕ!$AM1192,"1"&amp;ДАННЫЕ!$AM1192,"00")&amp;"n"&amp;IF(ДАННЫЕ!$AN1192,"1"&amp;ДАННЫЕ!$AN1192,"00")&amp;"E"&amp;ДАННЫЕ!BI1192&amp;"L"&amp;ДАННЫЕ!AO1192&amp;"h"&amp;IF(ДАННЫЕ!$AU1192&gt;0,1,0)&amp;"v"&amp;IF(ДАННЫЕ!$AW1192&gt;0,1,0)&amp;"a"&amp;IF(ДАННЫЕ!$AS1192,"1"&amp;ДАННЫЕ!$AS1192,"00")&amp;"s"&amp;IF(ДАННЫЕ!$AT1192,"1"&amp;ДАННЫЕ!$AT1192,"00")&amp;"u"&amp;IF(ДАННЫЕ!$CJ1192&gt;0,1,0)&amp;"y"&amp;B1192&amp;"d"&amp;H1192&amp;"e"&amp;F1192&amp;G1192</f>
        <v>x0w00t00f00b00g00c00i00r00m00hS00hZ00p00k00z00j00n00ELh0v0a00s00u0y0de</v>
      </c>
      <c r="L1192" s="28" t="str">
        <f ca="1">ДАННЫЕ!$I1192&amp;"VN"&amp;IF(ДАННЫЕ!AW1192&gt;0,11,10)&amp;"CD"&amp;IF(ДАННЫЕ!BF1192&gt;500,16,IF(ДАННЫЕ!BF1192&gt;350,15,IF(ДАННЫЕ!BF1192&gt;=200,14,IF(ДАННЫЕ!BF1192&gt;=100,13,IF(ДАННЫЕ!BF1192&gt;=50,12,IF(ДАННЫЕ!BF1192&gt;0,11,10))))))&amp;"AR"&amp;IF(ДАННЫЕ!BX1192&gt;0,1,0)&amp;"GD"&amp;B1192&amp;"VV"&amp;IF(E1192&gt;=5,IF(E1192&lt;18,1,0),0)</f>
        <v>VN10CD10AR0GD0VV0</v>
      </c>
      <c r="M1192" s="28" t="str">
        <f>ДАННЫЕ!$I1192&amp;"b"&amp;ДАННЫЕ!$BI1192&amp;"r"&amp;ДАННЫЕ!$BJ1192&amp;"CD"&amp;IF(ДАННЫЕ!BF1192&gt;0,IF(ДАННЫЕ!BF1192&lt;200,1,IF(ДАННЫЕ!BF1192&lt;350,2,3)),0)&amp;"h"&amp;IF(ДАННЫЕ!$BK1192+ДАННЫЕ!$BL1192+ДАННЫЕ!$BM1192&gt;0,1,0)&amp;"x"&amp;ДАННЫЕ!$BK1192&amp;"y"&amp;ДАННЫЕ!$BL1192&amp;"z"&amp;ДАННЫЕ!$BM1192&amp;"c"&amp;IF(ДАННЫЕ!$BK1192+ДАННЫЕ!$BL1192+ДАННЫЕ!$BM1192=3,1,0)&amp;"a"&amp;IF(ДАННЫЕ!$BQ1192+ДАННЫЕ!$BR1192&gt;0,1,0)&amp;"d"&amp;ДАННЫЕ!$BQ1192&amp;"v"&amp;ДАННЫЕ!$BR1192&amp;"p"&amp;ДАННЫЕ!$BS1192&amp;"n"&amp;ДАННЫЕ!$BU1192&amp;"t"&amp;ДАННЫЕ!$BV1192&amp;"o"&amp;ДАННЫЕ!$BT1192&amp;"l"&amp;IF(ДАННЫЕ!$BN1192&gt;0,1,0)&amp;ДАННЫЕ!$BN1192&amp;"g"&amp;ДАННЫЕ!$BO1192&amp;"s"&amp;ДАННЫЕ!$BP1192&amp;"DZ"&amp;IF(ДАННЫЕ!B1192-ДАННЫЕ!G1192 &lt; 60,IF(ДАННЫЕ!B1192-ДАННЫЕ!G1192 &gt;= 0,1,0),0)&amp;"u"&amp;IF(ДАННЫЕ!$CJ1192&gt;0,1,0)</f>
        <v>brCD0h0xyzc0a0dvpntol0gsDZ1u0</v>
      </c>
      <c r="N1192" s="28" t="str">
        <f ca="1">ДАННЫЕ!$F1192&amp;ДАННЫЕ!$I1192&amp;"g"&amp;B1192&amp;"cf"&amp;D1192&amp;"a"&amp;IF(ДАННЫЕ!$BX1192&gt;0,1,0)&amp;IF(ДАННЫЕ!$BF1192&gt;500,1,IF(ДАННЫЕ!$BF1192&gt;350,2,IF(ДАННЫЕ!$BF1192&gt;=200,3,IF(ДАННЫЕ!$BF1192&gt;=100,4,IF(ДАННЫЕ!$BF1192&gt;=50,5,IF(ДАННЫЕ!$BF1192&lt;50,6,0))))))&amp;"AR"&amp;IF(DATEDIF(ДАННЫЕ!$BX1192,ДАННЫЕ!$F$1,"y")&gt;1,1,0)&amp;"VG"&amp;IF(ДАННЫЕ!$BH1192="0",1,0)&amp;"o"&amp;IF(T1192+ДАННЫЕ!$AF1192+ДАННЫЕ!$AG1192+ДАННЫЕ!$AH1192+ДАННЫЕ!$AI1192+ДАННЫЕ!$AJ1192+ДАННЫЕ!$AP1192+ДАННЫЕ!$AQ1192+ДАННЫЕ!$AR1192+ДАННЫЕ!$AU1192+ДАННЫЕ!$AW1192+ДАННЫЕ!$AS1192+ДАННЫЕ!$AT1192&gt;0,1,0)&amp;"x"&amp;ДАННЫЕ!$AG1192&amp;"p"&amp;IF(ДАННЫЕ!$BY1192&gt;0,1,0)&amp;"v"&amp;IF(ДАННЫЕ!$BZ1192&gt;0,1,0)&amp;"n"&amp;ДАННЫЕ!$CA1192&amp;"t"&amp;ДАННЫЕ!$AY1192&amp;"k"&amp;ДАННЫЕ!$CB1192&amp;"q"&amp;ДАННЫЕ!$CC1192&amp;"w"&amp;ДАННЫЕ!$CD1192&amp;"e"&amp;ДАННЫЕ!$CE1192&amp;"m"&amp;ДАННЫЕ!$CF1192&amp;"c"&amp;ДАННЫЕ!$CG1192&amp;"z"&amp;ДАННЫЕ!$CH1192&amp;"d"&amp;IF(H1192=4,1,0)&amp;"s"&amp;IF(ДАННЫЕ!$J1192=1,0,1)&amp;"u"&amp;IF(ДАННЫЕ!$CJ1192&gt;0,1,0)</f>
        <v>g0cf0a06AR1VG0o0xp0v0ntkqwemczd0s1u0</v>
      </c>
      <c r="O1192" s="28" t="str">
        <f>ДАННЫЕ!$I1192&amp;"g"&amp;B1192&amp;A1192&amp;"f"&amp;P1192&amp;"c"&amp;IF(ДАННЫЕ!$U1192&gt;0,1,0)&amp;"s"&amp;IF(ДАННЫЕ!$Q1192&gt;0,IF(YEAR(ДАННЫЕ!$F$1)=YEAR(ДАННЫЕ!$Q1192),IF(MONTH(ДАННЫЕ!$F$1)=MONTH(ДАННЫЕ!$Q1192),111,11),1),0)&amp;"i"&amp;IF(ДАННЫЕ!$R1192+ДАННЫЕ!$S1192+ДАННЫЕ!$T1192=0,0,1)&amp;"h"&amp;IF(ДАННЫЕ!$P1192&gt;0,1,0)&amp;"p"&amp;IF(ДАННЫЕ!$CI1192&gt;0,IF(YEAR(ДАННЫЕ!$F$1)=YEAR(ДАННЫЕ!$CI1192),IF(MONTH(ДАННЫЕ!$F$1)=MONTH(ДАННЫЕ!$CI1192),111,11),1),0)&amp;"d"&amp;IF(ДАННЫЕ!$CJ1192&gt;0,IF(YEAR(ДАННЫЕ!$F$1)=YEAR(ДАННЫЕ!$CJ1192),IF(MONTH(ДАННЫЕ!$F$1)=MONTH(ДАННЫЕ!$CJ1192),111,11),1),0)&amp;"o"&amp;IF(ДАННЫЕ!$CK1192&gt;0,IF(MONTH(ДАННЫЕ!$F$1)=MONTH(ДАННЫЕ!$CK1192),111,11),0)&amp;"v"&amp;IF(ДАННЫЕ!$BE1192&gt;0,IF(MONTH(ДАННЫЕ!$F$1)=MONTH(ДАННЫЕ!$BE1192),111,11),0)</f>
        <v>g00f0c0s0i0h0p0d0o0v0</v>
      </c>
      <c r="P1192" s="15">
        <f t="shared" si="56"/>
        <v>0</v>
      </c>
      <c r="Q1192" s="15">
        <f>IF(ДАННЫЕ!$F$1&gt;ДАННЫЕ!$N1192,IF(YEAR(ДАННЫЕ!$F$1)=YEAR(ДАННЫЕ!M1192),1,0),0)</f>
        <v>0</v>
      </c>
      <c r="R1192" s="15">
        <f>IF(ДАННЫЕ!$F$1&gt;ДАННЫЕ!$N1192,IF(YEAR(ДАННЫЕ!$F$1)=YEAR(ДАННЫЕ!N1192),1,0),0)</f>
        <v>0</v>
      </c>
      <c r="S1192" s="15">
        <f>IF(ДАННЫЕ!$AA1192="2А",1,IF(ДАННЫЕ!$AA1192="2Б",2,IF(ДАННЫЕ!$AA1192="2В",3,IF(ДАННЫЕ!$AA1192=3,4,IF(ДАННЫЕ!$AA1192="4А",5,IF(ДАННЫЕ!$AA1192="4Б",6,IF(ДАННЫЕ!$AA1192="4В",7,IF(ДАННЫЕ!$AA1192=5,8,0))))))))</f>
        <v>0</v>
      </c>
      <c r="T1192" s="15">
        <f>IF(OR(ДАННЫЕ!$AC1192=2,ДАННЫЕ!$AD1192=2,ДАННЫЕ!$AE1192=2),2,IF(OR(ДАННЫЕ!$AC1192=1,ДАННЫЕ!$AD1192=1,ДАННЫЕ!$AE1192=1),1,0))</f>
        <v>0</v>
      </c>
    </row>
    <row r="1193" spans="1:20" x14ac:dyDescent="0.2">
      <c r="A1193" s="78">
        <f>IF(B1193&gt;0,IF(MONTH(ДАННЫЕ!$F$1)=MONTH(ДАННЫЕ!$B1193),1,0),0)</f>
        <v>0</v>
      </c>
      <c r="B1193" s="14">
        <f>IF(ДАННЫЕ!$B1193&gt;0,IF(YEAR(ДАННЫЕ!$F$1)=YEAR(ДАННЫЕ!$B1193),1,0),0)</f>
        <v>0</v>
      </c>
      <c r="C1193" s="14">
        <f>IF(ДАННЫЕ!$CM1193&gt;0,IF(YEAR(ДАННЫЕ!$F$1)=YEAR(ДАННЫЕ!$CM1193),1,0),0)</f>
        <v>0</v>
      </c>
      <c r="D1193" s="14">
        <f>IF(ДАННЫЕ!$CJ1193&gt;0,IF(ДАННЫЕ!$CL1193&gt;ДАННЫЕ!$F$1,1,IF(ДАННЫЕ!$CL1193&gt;0,0,1)),0)</f>
        <v>0</v>
      </c>
      <c r="E1193" s="43" t="str">
        <f ca="1">IF(ДАННЫЕ!$F$1&gt;0,IF(ДАННЫЕ!$G1193&gt;0,DATEDIF(ДАННЫЕ!$G1193,ДАННЫЕ!$F$1,"y"),""),IF(ДАННЫЕ!$G1193&gt;0,DATEDIF(ДАННЫЕ!$G1193,TODAY(),"y"),""))</f>
        <v/>
      </c>
      <c r="F1193" s="43" t="str">
        <f xml:space="preserve"> IF(ДАННЫЕ!$F1193="М",IF(E1193&gt;=18,IF(E1193&lt;60,1,""),""),"")&amp;IF(ДАННЫЕ!$F1193="Ж",IF(E1193&gt;=18,IF(E1193&lt;55,1,""),""),"")</f>
        <v/>
      </c>
      <c r="G1193" s="43" t="str">
        <f xml:space="preserve"> IF(ДАННЫЕ!$F1193="М",IF(E1193&gt;=60,2,""),"")&amp;IF(ДАННЫЕ!$F1193="Ж",IF(E1193&gt;=55,2,""),"")</f>
        <v/>
      </c>
      <c r="H1193" s="43" t="str">
        <f t="shared" ca="1" si="54"/>
        <v/>
      </c>
      <c r="I1193" s="43" t="str">
        <f t="shared" ca="1" si="55"/>
        <v>03</v>
      </c>
      <c r="J1193" s="28" t="str">
        <f ca="1">ДАННЫЕ!$F1193&amp;H1193&amp;I1193&amp;ДАННЫЕ!$I1193&amp;"m"&amp;IF(ДАННЫЕ!$I1193&gt;0,IF(ДАННЫЕ!$J1193&gt;0,0,1),"")&amp;"f"&amp;IF(ДАННЫЕ!$R1193&gt;0,IF(YEAR(ДАННЫЕ!$F$1)=YEAR(ДАННЫЕ!$R1193),1,0),0)&amp;"z"&amp;ДАННЫЕ!$R1193&amp;"p"&amp;ДАННЫЕ!$S1193&amp;"i"&amp;ДАННЫЕ!$T1193&amp;"h"&amp;ДАННЫЕ!$K1193&amp;"be"&amp;ДАННЫЕ!$BI1193&amp;"CD"&amp;IF(ДАННЫЕ!BF1193&gt;500,4,IF(ДАННЫЕ!BF1193&gt;350,3,IF(ДАННЫЕ!BF1193&gt;200,2,IF(ДАННЫЕ!BF1193&gt;0,1,0))))&amp;"g"&amp;B1193&amp;"d"&amp;H1193&amp;"l"&amp;ДАННЫЕ!AT1193&amp;"a"&amp;ДАННЫЕ!$V1193&amp;"v"&amp;R1193&amp;"k"&amp;ДАННЫЕ!$U1193&amp;"s"&amp;ДАННЫЕ!$Y1193&amp;"t"&amp;ДАННЫЕ!$X1193&amp;"b"&amp;IF(ДАННЫЕ!$Q1193&gt;1,1,0)&amp;"PP"&amp;ДАННЫЕ!Z1193&amp;"c"&amp;S1193&amp;"x"&amp;IF(ДАННЫЕ!$BY1193&gt;0,IF(YEAR(ДАННЫЕ!$F$1)=YEAR(ДАННЫЕ!$BY1193),1,0),0)&amp;"n"&amp;IF(ДАННЫЕ!$BZ1193&gt;0,IF(YEAR(ДАННЫЕ!$F$1)=YEAR(ДАННЫЕ!$BZ1193),1,0),0)&amp;"u"&amp;D1193&amp;"z"&amp;IF(ДАННЫЕ!$CL1193&gt;0,IF(YEAR(ДАННЫЕ!$F$1)&gt;YEAR(ДАННЫЕ!$CL1193),11,12),0)</f>
        <v>03mf0zpihbeCD0g0dlav0kstb0PPc0x0n0u0z0</v>
      </c>
      <c r="K1193" s="28" t="str">
        <f ca="1">ДАННЫЕ!$I1193&amp;"x"&amp;B1193&amp;"w"&amp;IF(T1193+ДАННЫЕ!AD1193+ДАННЫЕ!AE1193+ДАННЫЕ!AF1193+ДАННЫЕ!AG1193+ДАННЫЕ!AH1193+ДАННЫЕ!$AL1193+ДАННЫЕ!AI1193+ДАННЫЕ!AJ1193+ДАННЫЕ!AK1193+ДАННЫЕ!AP1193+ДАННЫЕ!AQ1193+ДАННЫЕ!AR1193+ДАННЫЕ!$AM1193+ДАННЫЕ!$AN1193+ДАННЫЕ!AS1193+ДАННЫЕ!AT1193&gt;0,1,0)&amp;IF(OR(T1193=2,ДАННЫЕ!AD1193=2,ДАННЫЕ!AE1193=2,ДАННЫЕ!AF1193=2,ДАННЫЕ!AG1193=2,ДАННЫЕ!AH1193=2,ДАННЫЕ!$AL1193=2,ДАННЫЕ!AI1193=2,ДАННЫЕ!AJ1193=2,ДАННЫЕ!AK1193=2,ДАННЫЕ!AP1193=2,ДАННЫЕ!AQ1193=2,ДАННЫЕ!AR1193=2,ДАННЫЕ!$AM1193=2,ДАННЫЕ!$AN1193=2,ДАННЫЕ!AS1193=2,ДАННЫЕ!AT1193=2),2,0)&amp;"t"&amp;IF(T1193&gt;0,"1"&amp;T1193,"00")&amp;"f"&amp;IF(ДАННЫЕ!$AC1193,"1"&amp;ДАННЫЕ!$AC1193,"00")&amp;"b"&amp;IF(ДАННЫЕ!$AD1193,"1"&amp;ДАННЫЕ!$AD1193,"00")&amp;"g"&amp;IF(ДАННЫЕ!$AF1193,"1"&amp;ДАННЫЕ!$AF1193,"00")&amp;"c"&amp;IF(ДАННЫЕ!$AG1193,"1"&amp;ДАННЫЕ!$AG1193,"00")&amp;"i"&amp;IF(ДАННЫЕ!$AH1193,"1"&amp;ДАННЫЕ!$AH1193,"00")&amp;"r"&amp;IF(ДАННЫЕ!$AL1193,"1"&amp;ДАННЫЕ!$AL1193,"00")&amp;"m"&amp;IF(ДАННЫЕ!$AI1193,"1"&amp;ДАННЫЕ!$AI1193,"00")&amp;"hS"&amp;IF(ДАННЫЕ!$AJ1193,"1"&amp;ДАННЫЕ!$AJ1193,"00")&amp;"hZ"&amp;IF(ДАННЫЕ!$AK1193,"1"&amp;ДАННЫЕ!$AK1193,"00")&amp;"p"&amp;IF(ДАННЫЕ!$AP1193,"1"&amp;ДАННЫЕ!$AP1193,"00")&amp;"k"&amp;IF(ДАННЫЕ!$AQ1193,"1"&amp;ДАННЫЕ!$AQ1193,"00")&amp;"z"&amp;IF(ДАННЫЕ!$AR1193,"1"&amp;ДАННЫЕ!$AR1193,"00")&amp;"j"&amp;IF(ДАННЫЕ!$AM1193,"1"&amp;ДАННЫЕ!$AM1193,"00")&amp;"n"&amp;IF(ДАННЫЕ!$AN1193,"1"&amp;ДАННЫЕ!$AN1193,"00")&amp;"E"&amp;ДАННЫЕ!BI1193&amp;"L"&amp;ДАННЫЕ!AO1193&amp;"h"&amp;IF(ДАННЫЕ!$AU1193&gt;0,1,0)&amp;"v"&amp;IF(ДАННЫЕ!$AW1193&gt;0,1,0)&amp;"a"&amp;IF(ДАННЫЕ!$AS1193,"1"&amp;ДАННЫЕ!$AS1193,"00")&amp;"s"&amp;IF(ДАННЫЕ!$AT1193,"1"&amp;ДАННЫЕ!$AT1193,"00")&amp;"u"&amp;IF(ДАННЫЕ!$CJ1193&gt;0,1,0)&amp;"y"&amp;B1193&amp;"d"&amp;H1193&amp;"e"&amp;F1193&amp;G1193</f>
        <v>x0w00t00f00b00g00c00i00r00m00hS00hZ00p00k00z00j00n00ELh0v0a00s00u0y0de</v>
      </c>
      <c r="L1193" s="28" t="str">
        <f ca="1">ДАННЫЕ!$I1193&amp;"VN"&amp;IF(ДАННЫЕ!AW1193&gt;0,11,10)&amp;"CD"&amp;IF(ДАННЫЕ!BF1193&gt;500,16,IF(ДАННЫЕ!BF1193&gt;350,15,IF(ДАННЫЕ!BF1193&gt;=200,14,IF(ДАННЫЕ!BF1193&gt;=100,13,IF(ДАННЫЕ!BF1193&gt;=50,12,IF(ДАННЫЕ!BF1193&gt;0,11,10))))))&amp;"AR"&amp;IF(ДАННЫЕ!BX1193&gt;0,1,0)&amp;"GD"&amp;B1193&amp;"VV"&amp;IF(E1193&gt;=5,IF(E1193&lt;18,1,0),0)</f>
        <v>VN10CD10AR0GD0VV0</v>
      </c>
      <c r="M1193" s="28" t="str">
        <f>ДАННЫЕ!$I1193&amp;"b"&amp;ДАННЫЕ!$BI1193&amp;"r"&amp;ДАННЫЕ!$BJ1193&amp;"CD"&amp;IF(ДАННЫЕ!BF1193&gt;0,IF(ДАННЫЕ!BF1193&lt;200,1,IF(ДАННЫЕ!BF1193&lt;350,2,3)),0)&amp;"h"&amp;IF(ДАННЫЕ!$BK1193+ДАННЫЕ!$BL1193+ДАННЫЕ!$BM1193&gt;0,1,0)&amp;"x"&amp;ДАННЫЕ!$BK1193&amp;"y"&amp;ДАННЫЕ!$BL1193&amp;"z"&amp;ДАННЫЕ!$BM1193&amp;"c"&amp;IF(ДАННЫЕ!$BK1193+ДАННЫЕ!$BL1193+ДАННЫЕ!$BM1193=3,1,0)&amp;"a"&amp;IF(ДАННЫЕ!$BQ1193+ДАННЫЕ!$BR1193&gt;0,1,0)&amp;"d"&amp;ДАННЫЕ!$BQ1193&amp;"v"&amp;ДАННЫЕ!$BR1193&amp;"p"&amp;ДАННЫЕ!$BS1193&amp;"n"&amp;ДАННЫЕ!$BU1193&amp;"t"&amp;ДАННЫЕ!$BV1193&amp;"o"&amp;ДАННЫЕ!$BT1193&amp;"l"&amp;IF(ДАННЫЕ!$BN1193&gt;0,1,0)&amp;ДАННЫЕ!$BN1193&amp;"g"&amp;ДАННЫЕ!$BO1193&amp;"s"&amp;ДАННЫЕ!$BP1193&amp;"DZ"&amp;IF(ДАННЫЕ!B1193-ДАННЫЕ!G1193 &lt; 60,IF(ДАННЫЕ!B1193-ДАННЫЕ!G1193 &gt;= 0,1,0),0)&amp;"u"&amp;IF(ДАННЫЕ!$CJ1193&gt;0,1,0)</f>
        <v>brCD0h0xyzc0a0dvpntol0gsDZ1u0</v>
      </c>
      <c r="N1193" s="28" t="str">
        <f ca="1">ДАННЫЕ!$F1193&amp;ДАННЫЕ!$I1193&amp;"g"&amp;B1193&amp;"cf"&amp;D1193&amp;"a"&amp;IF(ДАННЫЕ!$BX1193&gt;0,1,0)&amp;IF(ДАННЫЕ!$BF1193&gt;500,1,IF(ДАННЫЕ!$BF1193&gt;350,2,IF(ДАННЫЕ!$BF1193&gt;=200,3,IF(ДАННЫЕ!$BF1193&gt;=100,4,IF(ДАННЫЕ!$BF1193&gt;=50,5,IF(ДАННЫЕ!$BF1193&lt;50,6,0))))))&amp;"AR"&amp;IF(DATEDIF(ДАННЫЕ!$BX1193,ДАННЫЕ!$F$1,"y")&gt;1,1,0)&amp;"VG"&amp;IF(ДАННЫЕ!$BH1193="0",1,0)&amp;"o"&amp;IF(T1193+ДАННЫЕ!$AF1193+ДАННЫЕ!$AG1193+ДАННЫЕ!$AH1193+ДАННЫЕ!$AI1193+ДАННЫЕ!$AJ1193+ДАННЫЕ!$AP1193+ДАННЫЕ!$AQ1193+ДАННЫЕ!$AR1193+ДАННЫЕ!$AU1193+ДАННЫЕ!$AW1193+ДАННЫЕ!$AS1193+ДАННЫЕ!$AT1193&gt;0,1,0)&amp;"x"&amp;ДАННЫЕ!$AG1193&amp;"p"&amp;IF(ДАННЫЕ!$BY1193&gt;0,1,0)&amp;"v"&amp;IF(ДАННЫЕ!$BZ1193&gt;0,1,0)&amp;"n"&amp;ДАННЫЕ!$CA1193&amp;"t"&amp;ДАННЫЕ!$AY1193&amp;"k"&amp;ДАННЫЕ!$CB1193&amp;"q"&amp;ДАННЫЕ!$CC1193&amp;"w"&amp;ДАННЫЕ!$CD1193&amp;"e"&amp;ДАННЫЕ!$CE1193&amp;"m"&amp;ДАННЫЕ!$CF1193&amp;"c"&amp;ДАННЫЕ!$CG1193&amp;"z"&amp;ДАННЫЕ!$CH1193&amp;"d"&amp;IF(H1193=4,1,0)&amp;"s"&amp;IF(ДАННЫЕ!$J1193=1,0,1)&amp;"u"&amp;IF(ДАННЫЕ!$CJ1193&gt;0,1,0)</f>
        <v>g0cf0a06AR1VG0o0xp0v0ntkqwemczd0s1u0</v>
      </c>
      <c r="O1193" s="28" t="str">
        <f>ДАННЫЕ!$I1193&amp;"g"&amp;B1193&amp;A1193&amp;"f"&amp;P1193&amp;"c"&amp;IF(ДАННЫЕ!$U1193&gt;0,1,0)&amp;"s"&amp;IF(ДАННЫЕ!$Q1193&gt;0,IF(YEAR(ДАННЫЕ!$F$1)=YEAR(ДАННЫЕ!$Q1193),IF(MONTH(ДАННЫЕ!$F$1)=MONTH(ДАННЫЕ!$Q1193),111,11),1),0)&amp;"i"&amp;IF(ДАННЫЕ!$R1193+ДАННЫЕ!$S1193+ДАННЫЕ!$T1193=0,0,1)&amp;"h"&amp;IF(ДАННЫЕ!$P1193&gt;0,1,0)&amp;"p"&amp;IF(ДАННЫЕ!$CI1193&gt;0,IF(YEAR(ДАННЫЕ!$F$1)=YEAR(ДАННЫЕ!$CI1193),IF(MONTH(ДАННЫЕ!$F$1)=MONTH(ДАННЫЕ!$CI1193),111,11),1),0)&amp;"d"&amp;IF(ДАННЫЕ!$CJ1193&gt;0,IF(YEAR(ДАННЫЕ!$F$1)=YEAR(ДАННЫЕ!$CJ1193),IF(MONTH(ДАННЫЕ!$F$1)=MONTH(ДАННЫЕ!$CJ1193),111,11),1),0)&amp;"o"&amp;IF(ДАННЫЕ!$CK1193&gt;0,IF(MONTH(ДАННЫЕ!$F$1)=MONTH(ДАННЫЕ!$CK1193),111,11),0)&amp;"v"&amp;IF(ДАННЫЕ!$BE1193&gt;0,IF(MONTH(ДАННЫЕ!$F$1)=MONTH(ДАННЫЕ!$BE1193),111,11),0)</f>
        <v>g00f0c0s0i0h0p0d0o0v0</v>
      </c>
      <c r="P1193" s="15">
        <f t="shared" si="56"/>
        <v>0</v>
      </c>
      <c r="Q1193" s="15">
        <f>IF(ДАННЫЕ!$F$1&gt;ДАННЫЕ!$N1193,IF(YEAR(ДАННЫЕ!$F$1)=YEAR(ДАННЫЕ!M1193),1,0),0)</f>
        <v>0</v>
      </c>
      <c r="R1193" s="15">
        <f>IF(ДАННЫЕ!$F$1&gt;ДАННЫЕ!$N1193,IF(YEAR(ДАННЫЕ!$F$1)=YEAR(ДАННЫЕ!N1193),1,0),0)</f>
        <v>0</v>
      </c>
      <c r="S1193" s="15">
        <f>IF(ДАННЫЕ!$AA1193="2А",1,IF(ДАННЫЕ!$AA1193="2Б",2,IF(ДАННЫЕ!$AA1193="2В",3,IF(ДАННЫЕ!$AA1193=3,4,IF(ДАННЫЕ!$AA1193="4А",5,IF(ДАННЫЕ!$AA1193="4Б",6,IF(ДАННЫЕ!$AA1193="4В",7,IF(ДАННЫЕ!$AA1193=5,8,0))))))))</f>
        <v>0</v>
      </c>
      <c r="T1193" s="15">
        <f>IF(OR(ДАННЫЕ!$AC1193=2,ДАННЫЕ!$AD1193=2,ДАННЫЕ!$AE1193=2),2,IF(OR(ДАННЫЕ!$AC1193=1,ДАННЫЕ!$AD1193=1,ДАННЫЕ!$AE1193=1),1,0))</f>
        <v>0</v>
      </c>
    </row>
    <row r="1194" spans="1:20" x14ac:dyDescent="0.2">
      <c r="A1194" s="78">
        <f>IF(B1194&gt;0,IF(MONTH(ДАННЫЕ!$F$1)=MONTH(ДАННЫЕ!$B1194),1,0),0)</f>
        <v>0</v>
      </c>
      <c r="B1194" s="14">
        <f>IF(ДАННЫЕ!$B1194&gt;0,IF(YEAR(ДАННЫЕ!$F$1)=YEAR(ДАННЫЕ!$B1194),1,0),0)</f>
        <v>0</v>
      </c>
      <c r="C1194" s="14">
        <f>IF(ДАННЫЕ!$CM1194&gt;0,IF(YEAR(ДАННЫЕ!$F$1)=YEAR(ДАННЫЕ!$CM1194),1,0),0)</f>
        <v>0</v>
      </c>
      <c r="D1194" s="14">
        <f>IF(ДАННЫЕ!$CJ1194&gt;0,IF(ДАННЫЕ!$CL1194&gt;ДАННЫЕ!$F$1,1,IF(ДАННЫЕ!$CL1194&gt;0,0,1)),0)</f>
        <v>0</v>
      </c>
      <c r="E1194" s="43" t="str">
        <f ca="1">IF(ДАННЫЕ!$F$1&gt;0,IF(ДАННЫЕ!$G1194&gt;0,DATEDIF(ДАННЫЕ!$G1194,ДАННЫЕ!$F$1,"y"),""),IF(ДАННЫЕ!$G1194&gt;0,DATEDIF(ДАННЫЕ!$G1194,TODAY(),"y"),""))</f>
        <v/>
      </c>
      <c r="F1194" s="43" t="str">
        <f xml:space="preserve"> IF(ДАННЫЕ!$F1194="М",IF(E1194&gt;=18,IF(E1194&lt;60,1,""),""),"")&amp;IF(ДАННЫЕ!$F1194="Ж",IF(E1194&gt;=18,IF(E1194&lt;55,1,""),""),"")</f>
        <v/>
      </c>
      <c r="G1194" s="43" t="str">
        <f xml:space="preserve"> IF(ДАННЫЕ!$F1194="М",IF(E1194&gt;=60,2,""),"")&amp;IF(ДАННЫЕ!$F1194="Ж",IF(E1194&gt;=55,2,""),"")</f>
        <v/>
      </c>
      <c r="H1194" s="43" t="str">
        <f t="shared" ref="H1194:H1257" ca="1" si="57">IF(E1194&lt;0,"-1",IF(E1194&lt;1,11,IF(E1194&lt;3,12,IF(E1194&lt;5,13,IF(E1194&lt;10,14,IF(E1194&lt;15,15,IF(E1194&lt;18,16,"")))))))</f>
        <v/>
      </c>
      <c r="I1194" s="43" t="str">
        <f t="shared" ref="I1194:I1257" ca="1" si="58">IF(E1194&gt;=60,"03",IF(E1194&gt;=50,"02",IF(E1194&gt;=45,"01",IF(E1194&gt;=35,9,IF(E1194&gt;=25,8,IF(E1194&gt;=18,7,""))))))</f>
        <v>03</v>
      </c>
      <c r="J1194" s="28" t="str">
        <f ca="1">ДАННЫЕ!$F1194&amp;H1194&amp;I1194&amp;ДАННЫЕ!$I1194&amp;"m"&amp;IF(ДАННЫЕ!$I1194&gt;0,IF(ДАННЫЕ!$J1194&gt;0,0,1),"")&amp;"f"&amp;IF(ДАННЫЕ!$R1194&gt;0,IF(YEAR(ДАННЫЕ!$F$1)=YEAR(ДАННЫЕ!$R1194),1,0),0)&amp;"z"&amp;ДАННЫЕ!$R1194&amp;"p"&amp;ДАННЫЕ!$S1194&amp;"i"&amp;ДАННЫЕ!$T1194&amp;"h"&amp;ДАННЫЕ!$K1194&amp;"be"&amp;ДАННЫЕ!$BI1194&amp;"CD"&amp;IF(ДАННЫЕ!BF1194&gt;500,4,IF(ДАННЫЕ!BF1194&gt;350,3,IF(ДАННЫЕ!BF1194&gt;200,2,IF(ДАННЫЕ!BF1194&gt;0,1,0))))&amp;"g"&amp;B1194&amp;"d"&amp;H1194&amp;"l"&amp;ДАННЫЕ!AT1194&amp;"a"&amp;ДАННЫЕ!$V1194&amp;"v"&amp;R1194&amp;"k"&amp;ДАННЫЕ!$U1194&amp;"s"&amp;ДАННЫЕ!$Y1194&amp;"t"&amp;ДАННЫЕ!$X1194&amp;"b"&amp;IF(ДАННЫЕ!$Q1194&gt;1,1,0)&amp;"PP"&amp;ДАННЫЕ!Z1194&amp;"c"&amp;S1194&amp;"x"&amp;IF(ДАННЫЕ!$BY1194&gt;0,IF(YEAR(ДАННЫЕ!$F$1)=YEAR(ДАННЫЕ!$BY1194),1,0),0)&amp;"n"&amp;IF(ДАННЫЕ!$BZ1194&gt;0,IF(YEAR(ДАННЫЕ!$F$1)=YEAR(ДАННЫЕ!$BZ1194),1,0),0)&amp;"u"&amp;D1194&amp;"z"&amp;IF(ДАННЫЕ!$CL1194&gt;0,IF(YEAR(ДАННЫЕ!$F$1)&gt;YEAR(ДАННЫЕ!$CL1194),11,12),0)</f>
        <v>03mf0zpihbeCD0g0dlav0kstb0PPc0x0n0u0z0</v>
      </c>
      <c r="K1194" s="28" t="str">
        <f ca="1">ДАННЫЕ!$I1194&amp;"x"&amp;B1194&amp;"w"&amp;IF(T1194+ДАННЫЕ!AD1194+ДАННЫЕ!AE1194+ДАННЫЕ!AF1194+ДАННЫЕ!AG1194+ДАННЫЕ!AH1194+ДАННЫЕ!$AL1194+ДАННЫЕ!AI1194+ДАННЫЕ!AJ1194+ДАННЫЕ!AK1194+ДАННЫЕ!AP1194+ДАННЫЕ!AQ1194+ДАННЫЕ!AR1194+ДАННЫЕ!$AM1194+ДАННЫЕ!$AN1194+ДАННЫЕ!AS1194+ДАННЫЕ!AT1194&gt;0,1,0)&amp;IF(OR(T1194=2,ДАННЫЕ!AD1194=2,ДАННЫЕ!AE1194=2,ДАННЫЕ!AF1194=2,ДАННЫЕ!AG1194=2,ДАННЫЕ!AH1194=2,ДАННЫЕ!$AL1194=2,ДАННЫЕ!AI1194=2,ДАННЫЕ!AJ1194=2,ДАННЫЕ!AK1194=2,ДАННЫЕ!AP1194=2,ДАННЫЕ!AQ1194=2,ДАННЫЕ!AR1194=2,ДАННЫЕ!$AM1194=2,ДАННЫЕ!$AN1194=2,ДАННЫЕ!AS1194=2,ДАННЫЕ!AT1194=2),2,0)&amp;"t"&amp;IF(T1194&gt;0,"1"&amp;T1194,"00")&amp;"f"&amp;IF(ДАННЫЕ!$AC1194,"1"&amp;ДАННЫЕ!$AC1194,"00")&amp;"b"&amp;IF(ДАННЫЕ!$AD1194,"1"&amp;ДАННЫЕ!$AD1194,"00")&amp;"g"&amp;IF(ДАННЫЕ!$AF1194,"1"&amp;ДАННЫЕ!$AF1194,"00")&amp;"c"&amp;IF(ДАННЫЕ!$AG1194,"1"&amp;ДАННЫЕ!$AG1194,"00")&amp;"i"&amp;IF(ДАННЫЕ!$AH1194,"1"&amp;ДАННЫЕ!$AH1194,"00")&amp;"r"&amp;IF(ДАННЫЕ!$AL1194,"1"&amp;ДАННЫЕ!$AL1194,"00")&amp;"m"&amp;IF(ДАННЫЕ!$AI1194,"1"&amp;ДАННЫЕ!$AI1194,"00")&amp;"hS"&amp;IF(ДАННЫЕ!$AJ1194,"1"&amp;ДАННЫЕ!$AJ1194,"00")&amp;"hZ"&amp;IF(ДАННЫЕ!$AK1194,"1"&amp;ДАННЫЕ!$AK1194,"00")&amp;"p"&amp;IF(ДАННЫЕ!$AP1194,"1"&amp;ДАННЫЕ!$AP1194,"00")&amp;"k"&amp;IF(ДАННЫЕ!$AQ1194,"1"&amp;ДАННЫЕ!$AQ1194,"00")&amp;"z"&amp;IF(ДАННЫЕ!$AR1194,"1"&amp;ДАННЫЕ!$AR1194,"00")&amp;"j"&amp;IF(ДАННЫЕ!$AM1194,"1"&amp;ДАННЫЕ!$AM1194,"00")&amp;"n"&amp;IF(ДАННЫЕ!$AN1194,"1"&amp;ДАННЫЕ!$AN1194,"00")&amp;"E"&amp;ДАННЫЕ!BI1194&amp;"L"&amp;ДАННЫЕ!AO1194&amp;"h"&amp;IF(ДАННЫЕ!$AU1194&gt;0,1,0)&amp;"v"&amp;IF(ДАННЫЕ!$AW1194&gt;0,1,0)&amp;"a"&amp;IF(ДАННЫЕ!$AS1194,"1"&amp;ДАННЫЕ!$AS1194,"00")&amp;"s"&amp;IF(ДАННЫЕ!$AT1194,"1"&amp;ДАННЫЕ!$AT1194,"00")&amp;"u"&amp;IF(ДАННЫЕ!$CJ1194&gt;0,1,0)&amp;"y"&amp;B1194&amp;"d"&amp;H1194&amp;"e"&amp;F1194&amp;G1194</f>
        <v>x0w00t00f00b00g00c00i00r00m00hS00hZ00p00k00z00j00n00ELh0v0a00s00u0y0de</v>
      </c>
      <c r="L1194" s="28" t="str">
        <f ca="1">ДАННЫЕ!$I1194&amp;"VN"&amp;IF(ДАННЫЕ!AW1194&gt;0,11,10)&amp;"CD"&amp;IF(ДАННЫЕ!BF1194&gt;500,16,IF(ДАННЫЕ!BF1194&gt;350,15,IF(ДАННЫЕ!BF1194&gt;=200,14,IF(ДАННЫЕ!BF1194&gt;=100,13,IF(ДАННЫЕ!BF1194&gt;=50,12,IF(ДАННЫЕ!BF1194&gt;0,11,10))))))&amp;"AR"&amp;IF(ДАННЫЕ!BX1194&gt;0,1,0)&amp;"GD"&amp;B1194&amp;"VV"&amp;IF(E1194&gt;=5,IF(E1194&lt;18,1,0),0)</f>
        <v>VN10CD10AR0GD0VV0</v>
      </c>
      <c r="M1194" s="28" t="str">
        <f>ДАННЫЕ!$I1194&amp;"b"&amp;ДАННЫЕ!$BI1194&amp;"r"&amp;ДАННЫЕ!$BJ1194&amp;"CD"&amp;IF(ДАННЫЕ!BF1194&gt;0,IF(ДАННЫЕ!BF1194&lt;200,1,IF(ДАННЫЕ!BF1194&lt;350,2,3)),0)&amp;"h"&amp;IF(ДАННЫЕ!$BK1194+ДАННЫЕ!$BL1194+ДАННЫЕ!$BM1194&gt;0,1,0)&amp;"x"&amp;ДАННЫЕ!$BK1194&amp;"y"&amp;ДАННЫЕ!$BL1194&amp;"z"&amp;ДАННЫЕ!$BM1194&amp;"c"&amp;IF(ДАННЫЕ!$BK1194+ДАННЫЕ!$BL1194+ДАННЫЕ!$BM1194=3,1,0)&amp;"a"&amp;IF(ДАННЫЕ!$BQ1194+ДАННЫЕ!$BR1194&gt;0,1,0)&amp;"d"&amp;ДАННЫЕ!$BQ1194&amp;"v"&amp;ДАННЫЕ!$BR1194&amp;"p"&amp;ДАННЫЕ!$BS1194&amp;"n"&amp;ДАННЫЕ!$BU1194&amp;"t"&amp;ДАННЫЕ!$BV1194&amp;"o"&amp;ДАННЫЕ!$BT1194&amp;"l"&amp;IF(ДАННЫЕ!$BN1194&gt;0,1,0)&amp;ДАННЫЕ!$BN1194&amp;"g"&amp;ДАННЫЕ!$BO1194&amp;"s"&amp;ДАННЫЕ!$BP1194&amp;"DZ"&amp;IF(ДАННЫЕ!B1194-ДАННЫЕ!G1194 &lt; 60,IF(ДАННЫЕ!B1194-ДАННЫЕ!G1194 &gt;= 0,1,0),0)&amp;"u"&amp;IF(ДАННЫЕ!$CJ1194&gt;0,1,0)</f>
        <v>brCD0h0xyzc0a0dvpntol0gsDZ1u0</v>
      </c>
      <c r="N1194" s="28" t="str">
        <f ca="1">ДАННЫЕ!$F1194&amp;ДАННЫЕ!$I1194&amp;"g"&amp;B1194&amp;"cf"&amp;D1194&amp;"a"&amp;IF(ДАННЫЕ!$BX1194&gt;0,1,0)&amp;IF(ДАННЫЕ!$BF1194&gt;500,1,IF(ДАННЫЕ!$BF1194&gt;350,2,IF(ДАННЫЕ!$BF1194&gt;=200,3,IF(ДАННЫЕ!$BF1194&gt;=100,4,IF(ДАННЫЕ!$BF1194&gt;=50,5,IF(ДАННЫЕ!$BF1194&lt;50,6,0))))))&amp;"AR"&amp;IF(DATEDIF(ДАННЫЕ!$BX1194,ДАННЫЕ!$F$1,"y")&gt;1,1,0)&amp;"VG"&amp;IF(ДАННЫЕ!$BH1194="0",1,0)&amp;"o"&amp;IF(T1194+ДАННЫЕ!$AF1194+ДАННЫЕ!$AG1194+ДАННЫЕ!$AH1194+ДАННЫЕ!$AI1194+ДАННЫЕ!$AJ1194+ДАННЫЕ!$AP1194+ДАННЫЕ!$AQ1194+ДАННЫЕ!$AR1194+ДАННЫЕ!$AU1194+ДАННЫЕ!$AW1194+ДАННЫЕ!$AS1194+ДАННЫЕ!$AT1194&gt;0,1,0)&amp;"x"&amp;ДАННЫЕ!$AG1194&amp;"p"&amp;IF(ДАННЫЕ!$BY1194&gt;0,1,0)&amp;"v"&amp;IF(ДАННЫЕ!$BZ1194&gt;0,1,0)&amp;"n"&amp;ДАННЫЕ!$CA1194&amp;"t"&amp;ДАННЫЕ!$AY1194&amp;"k"&amp;ДАННЫЕ!$CB1194&amp;"q"&amp;ДАННЫЕ!$CC1194&amp;"w"&amp;ДАННЫЕ!$CD1194&amp;"e"&amp;ДАННЫЕ!$CE1194&amp;"m"&amp;ДАННЫЕ!$CF1194&amp;"c"&amp;ДАННЫЕ!$CG1194&amp;"z"&amp;ДАННЫЕ!$CH1194&amp;"d"&amp;IF(H1194=4,1,0)&amp;"s"&amp;IF(ДАННЫЕ!$J1194=1,0,1)&amp;"u"&amp;IF(ДАННЫЕ!$CJ1194&gt;0,1,0)</f>
        <v>g0cf0a06AR1VG0o0xp0v0ntkqwemczd0s1u0</v>
      </c>
      <c r="O1194" s="28" t="str">
        <f>ДАННЫЕ!$I1194&amp;"g"&amp;B1194&amp;A1194&amp;"f"&amp;P1194&amp;"c"&amp;IF(ДАННЫЕ!$U1194&gt;0,1,0)&amp;"s"&amp;IF(ДАННЫЕ!$Q1194&gt;0,IF(YEAR(ДАННЫЕ!$F$1)=YEAR(ДАННЫЕ!$Q1194),IF(MONTH(ДАННЫЕ!$F$1)=MONTH(ДАННЫЕ!$Q1194),111,11),1),0)&amp;"i"&amp;IF(ДАННЫЕ!$R1194+ДАННЫЕ!$S1194+ДАННЫЕ!$T1194=0,0,1)&amp;"h"&amp;IF(ДАННЫЕ!$P1194&gt;0,1,0)&amp;"p"&amp;IF(ДАННЫЕ!$CI1194&gt;0,IF(YEAR(ДАННЫЕ!$F$1)=YEAR(ДАННЫЕ!$CI1194),IF(MONTH(ДАННЫЕ!$F$1)=MONTH(ДАННЫЕ!$CI1194),111,11),1),0)&amp;"d"&amp;IF(ДАННЫЕ!$CJ1194&gt;0,IF(YEAR(ДАННЫЕ!$F$1)=YEAR(ДАННЫЕ!$CJ1194),IF(MONTH(ДАННЫЕ!$F$1)=MONTH(ДАННЫЕ!$CJ1194),111,11),1),0)&amp;"o"&amp;IF(ДАННЫЕ!$CK1194&gt;0,IF(MONTH(ДАННЫЕ!$F$1)=MONTH(ДАННЫЕ!$CK1194),111,11),0)&amp;"v"&amp;IF(ДАННЫЕ!$BE1194&gt;0,IF(MONTH(ДАННЫЕ!$F$1)=MONTH(ДАННЫЕ!$BE1194),111,11),0)</f>
        <v>g00f0c0s0i0h0p0d0o0v0</v>
      </c>
      <c r="P1194" s="15">
        <f t="shared" ref="P1194:P1257" si="59">IF(Q1194&gt;R1194,1,0)</f>
        <v>0</v>
      </c>
      <c r="Q1194" s="15">
        <f>IF(ДАННЫЕ!$F$1&gt;ДАННЫЕ!$N1194,IF(YEAR(ДАННЫЕ!$F$1)=YEAR(ДАННЫЕ!M1194),1,0),0)</f>
        <v>0</v>
      </c>
      <c r="R1194" s="15">
        <f>IF(ДАННЫЕ!$F$1&gt;ДАННЫЕ!$N1194,IF(YEAR(ДАННЫЕ!$F$1)=YEAR(ДАННЫЕ!N1194),1,0),0)</f>
        <v>0</v>
      </c>
      <c r="S1194" s="15">
        <f>IF(ДАННЫЕ!$AA1194="2А",1,IF(ДАННЫЕ!$AA1194="2Б",2,IF(ДАННЫЕ!$AA1194="2В",3,IF(ДАННЫЕ!$AA1194=3,4,IF(ДАННЫЕ!$AA1194="4А",5,IF(ДАННЫЕ!$AA1194="4Б",6,IF(ДАННЫЕ!$AA1194="4В",7,IF(ДАННЫЕ!$AA1194=5,8,0))))))))</f>
        <v>0</v>
      </c>
      <c r="T1194" s="15">
        <f>IF(OR(ДАННЫЕ!$AC1194=2,ДАННЫЕ!$AD1194=2,ДАННЫЕ!$AE1194=2),2,IF(OR(ДАННЫЕ!$AC1194=1,ДАННЫЕ!$AD1194=1,ДАННЫЕ!$AE1194=1),1,0))</f>
        <v>0</v>
      </c>
    </row>
    <row r="1195" spans="1:20" x14ac:dyDescent="0.2">
      <c r="A1195" s="78">
        <f>IF(B1195&gt;0,IF(MONTH(ДАННЫЕ!$F$1)=MONTH(ДАННЫЕ!$B1195),1,0),0)</f>
        <v>0</v>
      </c>
      <c r="B1195" s="14">
        <f>IF(ДАННЫЕ!$B1195&gt;0,IF(YEAR(ДАННЫЕ!$F$1)=YEAR(ДАННЫЕ!$B1195),1,0),0)</f>
        <v>0</v>
      </c>
      <c r="C1195" s="14">
        <f>IF(ДАННЫЕ!$CM1195&gt;0,IF(YEAR(ДАННЫЕ!$F$1)=YEAR(ДАННЫЕ!$CM1195),1,0),0)</f>
        <v>0</v>
      </c>
      <c r="D1195" s="14">
        <f>IF(ДАННЫЕ!$CJ1195&gt;0,IF(ДАННЫЕ!$CL1195&gt;ДАННЫЕ!$F$1,1,IF(ДАННЫЕ!$CL1195&gt;0,0,1)),0)</f>
        <v>0</v>
      </c>
      <c r="E1195" s="43" t="str">
        <f ca="1">IF(ДАННЫЕ!$F$1&gt;0,IF(ДАННЫЕ!$G1195&gt;0,DATEDIF(ДАННЫЕ!$G1195,ДАННЫЕ!$F$1,"y"),""),IF(ДАННЫЕ!$G1195&gt;0,DATEDIF(ДАННЫЕ!$G1195,TODAY(),"y"),""))</f>
        <v/>
      </c>
      <c r="F1195" s="43" t="str">
        <f xml:space="preserve"> IF(ДАННЫЕ!$F1195="М",IF(E1195&gt;=18,IF(E1195&lt;60,1,""),""),"")&amp;IF(ДАННЫЕ!$F1195="Ж",IF(E1195&gt;=18,IF(E1195&lt;55,1,""),""),"")</f>
        <v/>
      </c>
      <c r="G1195" s="43" t="str">
        <f xml:space="preserve"> IF(ДАННЫЕ!$F1195="М",IF(E1195&gt;=60,2,""),"")&amp;IF(ДАННЫЕ!$F1195="Ж",IF(E1195&gt;=55,2,""),"")</f>
        <v/>
      </c>
      <c r="H1195" s="43" t="str">
        <f t="shared" ca="1" si="57"/>
        <v/>
      </c>
      <c r="I1195" s="43" t="str">
        <f t="shared" ca="1" si="58"/>
        <v>03</v>
      </c>
      <c r="J1195" s="28" t="str">
        <f ca="1">ДАННЫЕ!$F1195&amp;H1195&amp;I1195&amp;ДАННЫЕ!$I1195&amp;"m"&amp;IF(ДАННЫЕ!$I1195&gt;0,IF(ДАННЫЕ!$J1195&gt;0,0,1),"")&amp;"f"&amp;IF(ДАННЫЕ!$R1195&gt;0,IF(YEAR(ДАННЫЕ!$F$1)=YEAR(ДАННЫЕ!$R1195),1,0),0)&amp;"z"&amp;ДАННЫЕ!$R1195&amp;"p"&amp;ДАННЫЕ!$S1195&amp;"i"&amp;ДАННЫЕ!$T1195&amp;"h"&amp;ДАННЫЕ!$K1195&amp;"be"&amp;ДАННЫЕ!$BI1195&amp;"CD"&amp;IF(ДАННЫЕ!BF1195&gt;500,4,IF(ДАННЫЕ!BF1195&gt;350,3,IF(ДАННЫЕ!BF1195&gt;200,2,IF(ДАННЫЕ!BF1195&gt;0,1,0))))&amp;"g"&amp;B1195&amp;"d"&amp;H1195&amp;"l"&amp;ДАННЫЕ!AT1195&amp;"a"&amp;ДАННЫЕ!$V1195&amp;"v"&amp;R1195&amp;"k"&amp;ДАННЫЕ!$U1195&amp;"s"&amp;ДАННЫЕ!$Y1195&amp;"t"&amp;ДАННЫЕ!$X1195&amp;"b"&amp;IF(ДАННЫЕ!$Q1195&gt;1,1,0)&amp;"PP"&amp;ДАННЫЕ!Z1195&amp;"c"&amp;S1195&amp;"x"&amp;IF(ДАННЫЕ!$BY1195&gt;0,IF(YEAR(ДАННЫЕ!$F$1)=YEAR(ДАННЫЕ!$BY1195),1,0),0)&amp;"n"&amp;IF(ДАННЫЕ!$BZ1195&gt;0,IF(YEAR(ДАННЫЕ!$F$1)=YEAR(ДАННЫЕ!$BZ1195),1,0),0)&amp;"u"&amp;D1195&amp;"z"&amp;IF(ДАННЫЕ!$CL1195&gt;0,IF(YEAR(ДАННЫЕ!$F$1)&gt;YEAR(ДАННЫЕ!$CL1195),11,12),0)</f>
        <v>03mf0zpihbeCD0g0dlav0kstb0PPc0x0n0u0z0</v>
      </c>
      <c r="K1195" s="28" t="str">
        <f ca="1">ДАННЫЕ!$I1195&amp;"x"&amp;B1195&amp;"w"&amp;IF(T1195+ДАННЫЕ!AD1195+ДАННЫЕ!AE1195+ДАННЫЕ!AF1195+ДАННЫЕ!AG1195+ДАННЫЕ!AH1195+ДАННЫЕ!$AL1195+ДАННЫЕ!AI1195+ДАННЫЕ!AJ1195+ДАННЫЕ!AK1195+ДАННЫЕ!AP1195+ДАННЫЕ!AQ1195+ДАННЫЕ!AR1195+ДАННЫЕ!$AM1195+ДАННЫЕ!$AN1195+ДАННЫЕ!AS1195+ДАННЫЕ!AT1195&gt;0,1,0)&amp;IF(OR(T1195=2,ДАННЫЕ!AD1195=2,ДАННЫЕ!AE1195=2,ДАННЫЕ!AF1195=2,ДАННЫЕ!AG1195=2,ДАННЫЕ!AH1195=2,ДАННЫЕ!$AL1195=2,ДАННЫЕ!AI1195=2,ДАННЫЕ!AJ1195=2,ДАННЫЕ!AK1195=2,ДАННЫЕ!AP1195=2,ДАННЫЕ!AQ1195=2,ДАННЫЕ!AR1195=2,ДАННЫЕ!$AM1195=2,ДАННЫЕ!$AN1195=2,ДАННЫЕ!AS1195=2,ДАННЫЕ!AT1195=2),2,0)&amp;"t"&amp;IF(T1195&gt;0,"1"&amp;T1195,"00")&amp;"f"&amp;IF(ДАННЫЕ!$AC1195,"1"&amp;ДАННЫЕ!$AC1195,"00")&amp;"b"&amp;IF(ДАННЫЕ!$AD1195,"1"&amp;ДАННЫЕ!$AD1195,"00")&amp;"g"&amp;IF(ДАННЫЕ!$AF1195,"1"&amp;ДАННЫЕ!$AF1195,"00")&amp;"c"&amp;IF(ДАННЫЕ!$AG1195,"1"&amp;ДАННЫЕ!$AG1195,"00")&amp;"i"&amp;IF(ДАННЫЕ!$AH1195,"1"&amp;ДАННЫЕ!$AH1195,"00")&amp;"r"&amp;IF(ДАННЫЕ!$AL1195,"1"&amp;ДАННЫЕ!$AL1195,"00")&amp;"m"&amp;IF(ДАННЫЕ!$AI1195,"1"&amp;ДАННЫЕ!$AI1195,"00")&amp;"hS"&amp;IF(ДАННЫЕ!$AJ1195,"1"&amp;ДАННЫЕ!$AJ1195,"00")&amp;"hZ"&amp;IF(ДАННЫЕ!$AK1195,"1"&amp;ДАННЫЕ!$AK1195,"00")&amp;"p"&amp;IF(ДАННЫЕ!$AP1195,"1"&amp;ДАННЫЕ!$AP1195,"00")&amp;"k"&amp;IF(ДАННЫЕ!$AQ1195,"1"&amp;ДАННЫЕ!$AQ1195,"00")&amp;"z"&amp;IF(ДАННЫЕ!$AR1195,"1"&amp;ДАННЫЕ!$AR1195,"00")&amp;"j"&amp;IF(ДАННЫЕ!$AM1195,"1"&amp;ДАННЫЕ!$AM1195,"00")&amp;"n"&amp;IF(ДАННЫЕ!$AN1195,"1"&amp;ДАННЫЕ!$AN1195,"00")&amp;"E"&amp;ДАННЫЕ!BI1195&amp;"L"&amp;ДАННЫЕ!AO1195&amp;"h"&amp;IF(ДАННЫЕ!$AU1195&gt;0,1,0)&amp;"v"&amp;IF(ДАННЫЕ!$AW1195&gt;0,1,0)&amp;"a"&amp;IF(ДАННЫЕ!$AS1195,"1"&amp;ДАННЫЕ!$AS1195,"00")&amp;"s"&amp;IF(ДАННЫЕ!$AT1195,"1"&amp;ДАННЫЕ!$AT1195,"00")&amp;"u"&amp;IF(ДАННЫЕ!$CJ1195&gt;0,1,0)&amp;"y"&amp;B1195&amp;"d"&amp;H1195&amp;"e"&amp;F1195&amp;G1195</f>
        <v>x0w00t00f00b00g00c00i00r00m00hS00hZ00p00k00z00j00n00ELh0v0a00s00u0y0de</v>
      </c>
      <c r="L1195" s="28" t="str">
        <f ca="1">ДАННЫЕ!$I1195&amp;"VN"&amp;IF(ДАННЫЕ!AW1195&gt;0,11,10)&amp;"CD"&amp;IF(ДАННЫЕ!BF1195&gt;500,16,IF(ДАННЫЕ!BF1195&gt;350,15,IF(ДАННЫЕ!BF1195&gt;=200,14,IF(ДАННЫЕ!BF1195&gt;=100,13,IF(ДАННЫЕ!BF1195&gt;=50,12,IF(ДАННЫЕ!BF1195&gt;0,11,10))))))&amp;"AR"&amp;IF(ДАННЫЕ!BX1195&gt;0,1,0)&amp;"GD"&amp;B1195&amp;"VV"&amp;IF(E1195&gt;=5,IF(E1195&lt;18,1,0),0)</f>
        <v>VN10CD10AR0GD0VV0</v>
      </c>
      <c r="M1195" s="28" t="str">
        <f>ДАННЫЕ!$I1195&amp;"b"&amp;ДАННЫЕ!$BI1195&amp;"r"&amp;ДАННЫЕ!$BJ1195&amp;"CD"&amp;IF(ДАННЫЕ!BF1195&gt;0,IF(ДАННЫЕ!BF1195&lt;200,1,IF(ДАННЫЕ!BF1195&lt;350,2,3)),0)&amp;"h"&amp;IF(ДАННЫЕ!$BK1195+ДАННЫЕ!$BL1195+ДАННЫЕ!$BM1195&gt;0,1,0)&amp;"x"&amp;ДАННЫЕ!$BK1195&amp;"y"&amp;ДАННЫЕ!$BL1195&amp;"z"&amp;ДАННЫЕ!$BM1195&amp;"c"&amp;IF(ДАННЫЕ!$BK1195+ДАННЫЕ!$BL1195+ДАННЫЕ!$BM1195=3,1,0)&amp;"a"&amp;IF(ДАННЫЕ!$BQ1195+ДАННЫЕ!$BR1195&gt;0,1,0)&amp;"d"&amp;ДАННЫЕ!$BQ1195&amp;"v"&amp;ДАННЫЕ!$BR1195&amp;"p"&amp;ДАННЫЕ!$BS1195&amp;"n"&amp;ДАННЫЕ!$BU1195&amp;"t"&amp;ДАННЫЕ!$BV1195&amp;"o"&amp;ДАННЫЕ!$BT1195&amp;"l"&amp;IF(ДАННЫЕ!$BN1195&gt;0,1,0)&amp;ДАННЫЕ!$BN1195&amp;"g"&amp;ДАННЫЕ!$BO1195&amp;"s"&amp;ДАННЫЕ!$BP1195&amp;"DZ"&amp;IF(ДАННЫЕ!B1195-ДАННЫЕ!G1195 &lt; 60,IF(ДАННЫЕ!B1195-ДАННЫЕ!G1195 &gt;= 0,1,0),0)&amp;"u"&amp;IF(ДАННЫЕ!$CJ1195&gt;0,1,0)</f>
        <v>brCD0h0xyzc0a0dvpntol0gsDZ1u0</v>
      </c>
      <c r="N1195" s="28" t="str">
        <f ca="1">ДАННЫЕ!$F1195&amp;ДАННЫЕ!$I1195&amp;"g"&amp;B1195&amp;"cf"&amp;D1195&amp;"a"&amp;IF(ДАННЫЕ!$BX1195&gt;0,1,0)&amp;IF(ДАННЫЕ!$BF1195&gt;500,1,IF(ДАННЫЕ!$BF1195&gt;350,2,IF(ДАННЫЕ!$BF1195&gt;=200,3,IF(ДАННЫЕ!$BF1195&gt;=100,4,IF(ДАННЫЕ!$BF1195&gt;=50,5,IF(ДАННЫЕ!$BF1195&lt;50,6,0))))))&amp;"AR"&amp;IF(DATEDIF(ДАННЫЕ!$BX1195,ДАННЫЕ!$F$1,"y")&gt;1,1,0)&amp;"VG"&amp;IF(ДАННЫЕ!$BH1195="0",1,0)&amp;"o"&amp;IF(T1195+ДАННЫЕ!$AF1195+ДАННЫЕ!$AG1195+ДАННЫЕ!$AH1195+ДАННЫЕ!$AI1195+ДАННЫЕ!$AJ1195+ДАННЫЕ!$AP1195+ДАННЫЕ!$AQ1195+ДАННЫЕ!$AR1195+ДАННЫЕ!$AU1195+ДАННЫЕ!$AW1195+ДАННЫЕ!$AS1195+ДАННЫЕ!$AT1195&gt;0,1,0)&amp;"x"&amp;ДАННЫЕ!$AG1195&amp;"p"&amp;IF(ДАННЫЕ!$BY1195&gt;0,1,0)&amp;"v"&amp;IF(ДАННЫЕ!$BZ1195&gt;0,1,0)&amp;"n"&amp;ДАННЫЕ!$CA1195&amp;"t"&amp;ДАННЫЕ!$AY1195&amp;"k"&amp;ДАННЫЕ!$CB1195&amp;"q"&amp;ДАННЫЕ!$CC1195&amp;"w"&amp;ДАННЫЕ!$CD1195&amp;"e"&amp;ДАННЫЕ!$CE1195&amp;"m"&amp;ДАННЫЕ!$CF1195&amp;"c"&amp;ДАННЫЕ!$CG1195&amp;"z"&amp;ДАННЫЕ!$CH1195&amp;"d"&amp;IF(H1195=4,1,0)&amp;"s"&amp;IF(ДАННЫЕ!$J1195=1,0,1)&amp;"u"&amp;IF(ДАННЫЕ!$CJ1195&gt;0,1,0)</f>
        <v>g0cf0a06AR1VG0o0xp0v0ntkqwemczd0s1u0</v>
      </c>
      <c r="O1195" s="28" t="str">
        <f>ДАННЫЕ!$I1195&amp;"g"&amp;B1195&amp;A1195&amp;"f"&amp;P1195&amp;"c"&amp;IF(ДАННЫЕ!$U1195&gt;0,1,0)&amp;"s"&amp;IF(ДАННЫЕ!$Q1195&gt;0,IF(YEAR(ДАННЫЕ!$F$1)=YEAR(ДАННЫЕ!$Q1195),IF(MONTH(ДАННЫЕ!$F$1)=MONTH(ДАННЫЕ!$Q1195),111,11),1),0)&amp;"i"&amp;IF(ДАННЫЕ!$R1195+ДАННЫЕ!$S1195+ДАННЫЕ!$T1195=0,0,1)&amp;"h"&amp;IF(ДАННЫЕ!$P1195&gt;0,1,0)&amp;"p"&amp;IF(ДАННЫЕ!$CI1195&gt;0,IF(YEAR(ДАННЫЕ!$F$1)=YEAR(ДАННЫЕ!$CI1195),IF(MONTH(ДАННЫЕ!$F$1)=MONTH(ДАННЫЕ!$CI1195),111,11),1),0)&amp;"d"&amp;IF(ДАННЫЕ!$CJ1195&gt;0,IF(YEAR(ДАННЫЕ!$F$1)=YEAR(ДАННЫЕ!$CJ1195),IF(MONTH(ДАННЫЕ!$F$1)=MONTH(ДАННЫЕ!$CJ1195),111,11),1),0)&amp;"o"&amp;IF(ДАННЫЕ!$CK1195&gt;0,IF(MONTH(ДАННЫЕ!$F$1)=MONTH(ДАННЫЕ!$CK1195),111,11),0)&amp;"v"&amp;IF(ДАННЫЕ!$BE1195&gt;0,IF(MONTH(ДАННЫЕ!$F$1)=MONTH(ДАННЫЕ!$BE1195),111,11),0)</f>
        <v>g00f0c0s0i0h0p0d0o0v0</v>
      </c>
      <c r="P1195" s="15">
        <f t="shared" si="59"/>
        <v>0</v>
      </c>
      <c r="Q1195" s="15">
        <f>IF(ДАННЫЕ!$F$1&gt;ДАННЫЕ!$N1195,IF(YEAR(ДАННЫЕ!$F$1)=YEAR(ДАННЫЕ!M1195),1,0),0)</f>
        <v>0</v>
      </c>
      <c r="R1195" s="15">
        <f>IF(ДАННЫЕ!$F$1&gt;ДАННЫЕ!$N1195,IF(YEAR(ДАННЫЕ!$F$1)=YEAR(ДАННЫЕ!N1195),1,0),0)</f>
        <v>0</v>
      </c>
      <c r="S1195" s="15">
        <f>IF(ДАННЫЕ!$AA1195="2А",1,IF(ДАННЫЕ!$AA1195="2Б",2,IF(ДАННЫЕ!$AA1195="2В",3,IF(ДАННЫЕ!$AA1195=3,4,IF(ДАННЫЕ!$AA1195="4А",5,IF(ДАННЫЕ!$AA1195="4Б",6,IF(ДАННЫЕ!$AA1195="4В",7,IF(ДАННЫЕ!$AA1195=5,8,0))))))))</f>
        <v>0</v>
      </c>
      <c r="T1195" s="15">
        <f>IF(OR(ДАННЫЕ!$AC1195=2,ДАННЫЕ!$AD1195=2,ДАННЫЕ!$AE1195=2),2,IF(OR(ДАННЫЕ!$AC1195=1,ДАННЫЕ!$AD1195=1,ДАННЫЕ!$AE1195=1),1,0))</f>
        <v>0</v>
      </c>
    </row>
    <row r="1196" spans="1:20" x14ac:dyDescent="0.2">
      <c r="A1196" s="78">
        <f>IF(B1196&gt;0,IF(MONTH(ДАННЫЕ!$F$1)=MONTH(ДАННЫЕ!$B1196),1,0),0)</f>
        <v>0</v>
      </c>
      <c r="B1196" s="14">
        <f>IF(ДАННЫЕ!$B1196&gt;0,IF(YEAR(ДАННЫЕ!$F$1)=YEAR(ДАННЫЕ!$B1196),1,0),0)</f>
        <v>0</v>
      </c>
      <c r="C1196" s="14">
        <f>IF(ДАННЫЕ!$CM1196&gt;0,IF(YEAR(ДАННЫЕ!$F$1)=YEAR(ДАННЫЕ!$CM1196),1,0),0)</f>
        <v>0</v>
      </c>
      <c r="D1196" s="14">
        <f>IF(ДАННЫЕ!$CJ1196&gt;0,IF(ДАННЫЕ!$CL1196&gt;ДАННЫЕ!$F$1,1,IF(ДАННЫЕ!$CL1196&gt;0,0,1)),0)</f>
        <v>0</v>
      </c>
      <c r="E1196" s="43" t="str">
        <f ca="1">IF(ДАННЫЕ!$F$1&gt;0,IF(ДАННЫЕ!$G1196&gt;0,DATEDIF(ДАННЫЕ!$G1196,ДАННЫЕ!$F$1,"y"),""),IF(ДАННЫЕ!$G1196&gt;0,DATEDIF(ДАННЫЕ!$G1196,TODAY(),"y"),""))</f>
        <v/>
      </c>
      <c r="F1196" s="43" t="str">
        <f xml:space="preserve"> IF(ДАННЫЕ!$F1196="М",IF(E1196&gt;=18,IF(E1196&lt;60,1,""),""),"")&amp;IF(ДАННЫЕ!$F1196="Ж",IF(E1196&gt;=18,IF(E1196&lt;55,1,""),""),"")</f>
        <v/>
      </c>
      <c r="G1196" s="43" t="str">
        <f xml:space="preserve"> IF(ДАННЫЕ!$F1196="М",IF(E1196&gt;=60,2,""),"")&amp;IF(ДАННЫЕ!$F1196="Ж",IF(E1196&gt;=55,2,""),"")</f>
        <v/>
      </c>
      <c r="H1196" s="43" t="str">
        <f t="shared" ca="1" si="57"/>
        <v/>
      </c>
      <c r="I1196" s="43" t="str">
        <f t="shared" ca="1" si="58"/>
        <v>03</v>
      </c>
      <c r="J1196" s="28" t="str">
        <f ca="1">ДАННЫЕ!$F1196&amp;H1196&amp;I1196&amp;ДАННЫЕ!$I1196&amp;"m"&amp;IF(ДАННЫЕ!$I1196&gt;0,IF(ДАННЫЕ!$J1196&gt;0,0,1),"")&amp;"f"&amp;IF(ДАННЫЕ!$R1196&gt;0,IF(YEAR(ДАННЫЕ!$F$1)=YEAR(ДАННЫЕ!$R1196),1,0),0)&amp;"z"&amp;ДАННЫЕ!$R1196&amp;"p"&amp;ДАННЫЕ!$S1196&amp;"i"&amp;ДАННЫЕ!$T1196&amp;"h"&amp;ДАННЫЕ!$K1196&amp;"be"&amp;ДАННЫЕ!$BI1196&amp;"CD"&amp;IF(ДАННЫЕ!BF1196&gt;500,4,IF(ДАННЫЕ!BF1196&gt;350,3,IF(ДАННЫЕ!BF1196&gt;200,2,IF(ДАННЫЕ!BF1196&gt;0,1,0))))&amp;"g"&amp;B1196&amp;"d"&amp;H1196&amp;"l"&amp;ДАННЫЕ!AT1196&amp;"a"&amp;ДАННЫЕ!$V1196&amp;"v"&amp;R1196&amp;"k"&amp;ДАННЫЕ!$U1196&amp;"s"&amp;ДАННЫЕ!$Y1196&amp;"t"&amp;ДАННЫЕ!$X1196&amp;"b"&amp;IF(ДАННЫЕ!$Q1196&gt;1,1,0)&amp;"PP"&amp;ДАННЫЕ!Z1196&amp;"c"&amp;S1196&amp;"x"&amp;IF(ДАННЫЕ!$BY1196&gt;0,IF(YEAR(ДАННЫЕ!$F$1)=YEAR(ДАННЫЕ!$BY1196),1,0),0)&amp;"n"&amp;IF(ДАННЫЕ!$BZ1196&gt;0,IF(YEAR(ДАННЫЕ!$F$1)=YEAR(ДАННЫЕ!$BZ1196),1,0),0)&amp;"u"&amp;D1196&amp;"z"&amp;IF(ДАННЫЕ!$CL1196&gt;0,IF(YEAR(ДАННЫЕ!$F$1)&gt;YEAR(ДАННЫЕ!$CL1196),11,12),0)</f>
        <v>03mf0zpihbeCD0g0dlav0kstb0PPc0x0n0u0z0</v>
      </c>
      <c r="K1196" s="28" t="str">
        <f ca="1">ДАННЫЕ!$I1196&amp;"x"&amp;B1196&amp;"w"&amp;IF(T1196+ДАННЫЕ!AD1196+ДАННЫЕ!AE1196+ДАННЫЕ!AF1196+ДАННЫЕ!AG1196+ДАННЫЕ!AH1196+ДАННЫЕ!$AL1196+ДАННЫЕ!AI1196+ДАННЫЕ!AJ1196+ДАННЫЕ!AK1196+ДАННЫЕ!AP1196+ДАННЫЕ!AQ1196+ДАННЫЕ!AR1196+ДАННЫЕ!$AM1196+ДАННЫЕ!$AN1196+ДАННЫЕ!AS1196+ДАННЫЕ!AT1196&gt;0,1,0)&amp;IF(OR(T1196=2,ДАННЫЕ!AD1196=2,ДАННЫЕ!AE1196=2,ДАННЫЕ!AF1196=2,ДАННЫЕ!AG1196=2,ДАННЫЕ!AH1196=2,ДАННЫЕ!$AL1196=2,ДАННЫЕ!AI1196=2,ДАННЫЕ!AJ1196=2,ДАННЫЕ!AK1196=2,ДАННЫЕ!AP1196=2,ДАННЫЕ!AQ1196=2,ДАННЫЕ!AR1196=2,ДАННЫЕ!$AM1196=2,ДАННЫЕ!$AN1196=2,ДАННЫЕ!AS1196=2,ДАННЫЕ!AT1196=2),2,0)&amp;"t"&amp;IF(T1196&gt;0,"1"&amp;T1196,"00")&amp;"f"&amp;IF(ДАННЫЕ!$AC1196,"1"&amp;ДАННЫЕ!$AC1196,"00")&amp;"b"&amp;IF(ДАННЫЕ!$AD1196,"1"&amp;ДАННЫЕ!$AD1196,"00")&amp;"g"&amp;IF(ДАННЫЕ!$AF1196,"1"&amp;ДАННЫЕ!$AF1196,"00")&amp;"c"&amp;IF(ДАННЫЕ!$AG1196,"1"&amp;ДАННЫЕ!$AG1196,"00")&amp;"i"&amp;IF(ДАННЫЕ!$AH1196,"1"&amp;ДАННЫЕ!$AH1196,"00")&amp;"r"&amp;IF(ДАННЫЕ!$AL1196,"1"&amp;ДАННЫЕ!$AL1196,"00")&amp;"m"&amp;IF(ДАННЫЕ!$AI1196,"1"&amp;ДАННЫЕ!$AI1196,"00")&amp;"hS"&amp;IF(ДАННЫЕ!$AJ1196,"1"&amp;ДАННЫЕ!$AJ1196,"00")&amp;"hZ"&amp;IF(ДАННЫЕ!$AK1196,"1"&amp;ДАННЫЕ!$AK1196,"00")&amp;"p"&amp;IF(ДАННЫЕ!$AP1196,"1"&amp;ДАННЫЕ!$AP1196,"00")&amp;"k"&amp;IF(ДАННЫЕ!$AQ1196,"1"&amp;ДАННЫЕ!$AQ1196,"00")&amp;"z"&amp;IF(ДАННЫЕ!$AR1196,"1"&amp;ДАННЫЕ!$AR1196,"00")&amp;"j"&amp;IF(ДАННЫЕ!$AM1196,"1"&amp;ДАННЫЕ!$AM1196,"00")&amp;"n"&amp;IF(ДАННЫЕ!$AN1196,"1"&amp;ДАННЫЕ!$AN1196,"00")&amp;"E"&amp;ДАННЫЕ!BI1196&amp;"L"&amp;ДАННЫЕ!AO1196&amp;"h"&amp;IF(ДАННЫЕ!$AU1196&gt;0,1,0)&amp;"v"&amp;IF(ДАННЫЕ!$AW1196&gt;0,1,0)&amp;"a"&amp;IF(ДАННЫЕ!$AS1196,"1"&amp;ДАННЫЕ!$AS1196,"00")&amp;"s"&amp;IF(ДАННЫЕ!$AT1196,"1"&amp;ДАННЫЕ!$AT1196,"00")&amp;"u"&amp;IF(ДАННЫЕ!$CJ1196&gt;0,1,0)&amp;"y"&amp;B1196&amp;"d"&amp;H1196&amp;"e"&amp;F1196&amp;G1196</f>
        <v>x0w00t00f00b00g00c00i00r00m00hS00hZ00p00k00z00j00n00ELh0v0a00s00u0y0de</v>
      </c>
      <c r="L1196" s="28" t="str">
        <f ca="1">ДАННЫЕ!$I1196&amp;"VN"&amp;IF(ДАННЫЕ!AW1196&gt;0,11,10)&amp;"CD"&amp;IF(ДАННЫЕ!BF1196&gt;500,16,IF(ДАННЫЕ!BF1196&gt;350,15,IF(ДАННЫЕ!BF1196&gt;=200,14,IF(ДАННЫЕ!BF1196&gt;=100,13,IF(ДАННЫЕ!BF1196&gt;=50,12,IF(ДАННЫЕ!BF1196&gt;0,11,10))))))&amp;"AR"&amp;IF(ДАННЫЕ!BX1196&gt;0,1,0)&amp;"GD"&amp;B1196&amp;"VV"&amp;IF(E1196&gt;=5,IF(E1196&lt;18,1,0),0)</f>
        <v>VN10CD10AR0GD0VV0</v>
      </c>
      <c r="M1196" s="28" t="str">
        <f>ДАННЫЕ!$I1196&amp;"b"&amp;ДАННЫЕ!$BI1196&amp;"r"&amp;ДАННЫЕ!$BJ1196&amp;"CD"&amp;IF(ДАННЫЕ!BF1196&gt;0,IF(ДАННЫЕ!BF1196&lt;200,1,IF(ДАННЫЕ!BF1196&lt;350,2,3)),0)&amp;"h"&amp;IF(ДАННЫЕ!$BK1196+ДАННЫЕ!$BL1196+ДАННЫЕ!$BM1196&gt;0,1,0)&amp;"x"&amp;ДАННЫЕ!$BK1196&amp;"y"&amp;ДАННЫЕ!$BL1196&amp;"z"&amp;ДАННЫЕ!$BM1196&amp;"c"&amp;IF(ДАННЫЕ!$BK1196+ДАННЫЕ!$BL1196+ДАННЫЕ!$BM1196=3,1,0)&amp;"a"&amp;IF(ДАННЫЕ!$BQ1196+ДАННЫЕ!$BR1196&gt;0,1,0)&amp;"d"&amp;ДАННЫЕ!$BQ1196&amp;"v"&amp;ДАННЫЕ!$BR1196&amp;"p"&amp;ДАННЫЕ!$BS1196&amp;"n"&amp;ДАННЫЕ!$BU1196&amp;"t"&amp;ДАННЫЕ!$BV1196&amp;"o"&amp;ДАННЫЕ!$BT1196&amp;"l"&amp;IF(ДАННЫЕ!$BN1196&gt;0,1,0)&amp;ДАННЫЕ!$BN1196&amp;"g"&amp;ДАННЫЕ!$BO1196&amp;"s"&amp;ДАННЫЕ!$BP1196&amp;"DZ"&amp;IF(ДАННЫЕ!B1196-ДАННЫЕ!G1196 &lt; 60,IF(ДАННЫЕ!B1196-ДАННЫЕ!G1196 &gt;= 0,1,0),0)&amp;"u"&amp;IF(ДАННЫЕ!$CJ1196&gt;0,1,0)</f>
        <v>brCD0h0xyzc0a0dvpntol0gsDZ1u0</v>
      </c>
      <c r="N1196" s="28" t="str">
        <f ca="1">ДАННЫЕ!$F1196&amp;ДАННЫЕ!$I1196&amp;"g"&amp;B1196&amp;"cf"&amp;D1196&amp;"a"&amp;IF(ДАННЫЕ!$BX1196&gt;0,1,0)&amp;IF(ДАННЫЕ!$BF1196&gt;500,1,IF(ДАННЫЕ!$BF1196&gt;350,2,IF(ДАННЫЕ!$BF1196&gt;=200,3,IF(ДАННЫЕ!$BF1196&gt;=100,4,IF(ДАННЫЕ!$BF1196&gt;=50,5,IF(ДАННЫЕ!$BF1196&lt;50,6,0))))))&amp;"AR"&amp;IF(DATEDIF(ДАННЫЕ!$BX1196,ДАННЫЕ!$F$1,"y")&gt;1,1,0)&amp;"VG"&amp;IF(ДАННЫЕ!$BH1196="0",1,0)&amp;"o"&amp;IF(T1196+ДАННЫЕ!$AF1196+ДАННЫЕ!$AG1196+ДАННЫЕ!$AH1196+ДАННЫЕ!$AI1196+ДАННЫЕ!$AJ1196+ДАННЫЕ!$AP1196+ДАННЫЕ!$AQ1196+ДАННЫЕ!$AR1196+ДАННЫЕ!$AU1196+ДАННЫЕ!$AW1196+ДАННЫЕ!$AS1196+ДАННЫЕ!$AT1196&gt;0,1,0)&amp;"x"&amp;ДАННЫЕ!$AG1196&amp;"p"&amp;IF(ДАННЫЕ!$BY1196&gt;0,1,0)&amp;"v"&amp;IF(ДАННЫЕ!$BZ1196&gt;0,1,0)&amp;"n"&amp;ДАННЫЕ!$CA1196&amp;"t"&amp;ДАННЫЕ!$AY1196&amp;"k"&amp;ДАННЫЕ!$CB1196&amp;"q"&amp;ДАННЫЕ!$CC1196&amp;"w"&amp;ДАННЫЕ!$CD1196&amp;"e"&amp;ДАННЫЕ!$CE1196&amp;"m"&amp;ДАННЫЕ!$CF1196&amp;"c"&amp;ДАННЫЕ!$CG1196&amp;"z"&amp;ДАННЫЕ!$CH1196&amp;"d"&amp;IF(H1196=4,1,0)&amp;"s"&amp;IF(ДАННЫЕ!$J1196=1,0,1)&amp;"u"&amp;IF(ДАННЫЕ!$CJ1196&gt;0,1,0)</f>
        <v>g0cf0a06AR1VG0o0xp0v0ntkqwemczd0s1u0</v>
      </c>
      <c r="O1196" s="28" t="str">
        <f>ДАННЫЕ!$I1196&amp;"g"&amp;B1196&amp;A1196&amp;"f"&amp;P1196&amp;"c"&amp;IF(ДАННЫЕ!$U1196&gt;0,1,0)&amp;"s"&amp;IF(ДАННЫЕ!$Q1196&gt;0,IF(YEAR(ДАННЫЕ!$F$1)=YEAR(ДАННЫЕ!$Q1196),IF(MONTH(ДАННЫЕ!$F$1)=MONTH(ДАННЫЕ!$Q1196),111,11),1),0)&amp;"i"&amp;IF(ДАННЫЕ!$R1196+ДАННЫЕ!$S1196+ДАННЫЕ!$T1196=0,0,1)&amp;"h"&amp;IF(ДАННЫЕ!$P1196&gt;0,1,0)&amp;"p"&amp;IF(ДАННЫЕ!$CI1196&gt;0,IF(YEAR(ДАННЫЕ!$F$1)=YEAR(ДАННЫЕ!$CI1196),IF(MONTH(ДАННЫЕ!$F$1)=MONTH(ДАННЫЕ!$CI1196),111,11),1),0)&amp;"d"&amp;IF(ДАННЫЕ!$CJ1196&gt;0,IF(YEAR(ДАННЫЕ!$F$1)=YEAR(ДАННЫЕ!$CJ1196),IF(MONTH(ДАННЫЕ!$F$1)=MONTH(ДАННЫЕ!$CJ1196),111,11),1),0)&amp;"o"&amp;IF(ДАННЫЕ!$CK1196&gt;0,IF(MONTH(ДАННЫЕ!$F$1)=MONTH(ДАННЫЕ!$CK1196),111,11),0)&amp;"v"&amp;IF(ДАННЫЕ!$BE1196&gt;0,IF(MONTH(ДАННЫЕ!$F$1)=MONTH(ДАННЫЕ!$BE1196),111,11),0)</f>
        <v>g00f0c0s0i0h0p0d0o0v0</v>
      </c>
      <c r="P1196" s="15">
        <f t="shared" si="59"/>
        <v>0</v>
      </c>
      <c r="Q1196" s="15">
        <f>IF(ДАННЫЕ!$F$1&gt;ДАННЫЕ!$N1196,IF(YEAR(ДАННЫЕ!$F$1)=YEAR(ДАННЫЕ!M1196),1,0),0)</f>
        <v>0</v>
      </c>
      <c r="R1196" s="15">
        <f>IF(ДАННЫЕ!$F$1&gt;ДАННЫЕ!$N1196,IF(YEAR(ДАННЫЕ!$F$1)=YEAR(ДАННЫЕ!N1196),1,0),0)</f>
        <v>0</v>
      </c>
      <c r="S1196" s="15">
        <f>IF(ДАННЫЕ!$AA1196="2А",1,IF(ДАННЫЕ!$AA1196="2Б",2,IF(ДАННЫЕ!$AA1196="2В",3,IF(ДАННЫЕ!$AA1196=3,4,IF(ДАННЫЕ!$AA1196="4А",5,IF(ДАННЫЕ!$AA1196="4Б",6,IF(ДАННЫЕ!$AA1196="4В",7,IF(ДАННЫЕ!$AA1196=5,8,0))))))))</f>
        <v>0</v>
      </c>
      <c r="T1196" s="15">
        <f>IF(OR(ДАННЫЕ!$AC1196=2,ДАННЫЕ!$AD1196=2,ДАННЫЕ!$AE1196=2),2,IF(OR(ДАННЫЕ!$AC1196=1,ДАННЫЕ!$AD1196=1,ДАННЫЕ!$AE1196=1),1,0))</f>
        <v>0</v>
      </c>
    </row>
    <row r="1197" spans="1:20" x14ac:dyDescent="0.2">
      <c r="A1197" s="78">
        <f>IF(B1197&gt;0,IF(MONTH(ДАННЫЕ!$F$1)=MONTH(ДАННЫЕ!$B1197),1,0),0)</f>
        <v>0</v>
      </c>
      <c r="B1197" s="14">
        <f>IF(ДАННЫЕ!$B1197&gt;0,IF(YEAR(ДАННЫЕ!$F$1)=YEAR(ДАННЫЕ!$B1197),1,0),0)</f>
        <v>0</v>
      </c>
      <c r="C1197" s="14">
        <f>IF(ДАННЫЕ!$CM1197&gt;0,IF(YEAR(ДАННЫЕ!$F$1)=YEAR(ДАННЫЕ!$CM1197),1,0),0)</f>
        <v>0</v>
      </c>
      <c r="D1197" s="14">
        <f>IF(ДАННЫЕ!$CJ1197&gt;0,IF(ДАННЫЕ!$CL1197&gt;ДАННЫЕ!$F$1,1,IF(ДАННЫЕ!$CL1197&gt;0,0,1)),0)</f>
        <v>0</v>
      </c>
      <c r="E1197" s="43" t="str">
        <f ca="1">IF(ДАННЫЕ!$F$1&gt;0,IF(ДАННЫЕ!$G1197&gt;0,DATEDIF(ДАННЫЕ!$G1197,ДАННЫЕ!$F$1,"y"),""),IF(ДАННЫЕ!$G1197&gt;0,DATEDIF(ДАННЫЕ!$G1197,TODAY(),"y"),""))</f>
        <v/>
      </c>
      <c r="F1197" s="43" t="str">
        <f xml:space="preserve"> IF(ДАННЫЕ!$F1197="М",IF(E1197&gt;=18,IF(E1197&lt;60,1,""),""),"")&amp;IF(ДАННЫЕ!$F1197="Ж",IF(E1197&gt;=18,IF(E1197&lt;55,1,""),""),"")</f>
        <v/>
      </c>
      <c r="G1197" s="43" t="str">
        <f xml:space="preserve"> IF(ДАННЫЕ!$F1197="М",IF(E1197&gt;=60,2,""),"")&amp;IF(ДАННЫЕ!$F1197="Ж",IF(E1197&gt;=55,2,""),"")</f>
        <v/>
      </c>
      <c r="H1197" s="43" t="str">
        <f t="shared" ca="1" si="57"/>
        <v/>
      </c>
      <c r="I1197" s="43" t="str">
        <f t="shared" ca="1" si="58"/>
        <v>03</v>
      </c>
      <c r="J1197" s="28" t="str">
        <f ca="1">ДАННЫЕ!$F1197&amp;H1197&amp;I1197&amp;ДАННЫЕ!$I1197&amp;"m"&amp;IF(ДАННЫЕ!$I1197&gt;0,IF(ДАННЫЕ!$J1197&gt;0,0,1),"")&amp;"f"&amp;IF(ДАННЫЕ!$R1197&gt;0,IF(YEAR(ДАННЫЕ!$F$1)=YEAR(ДАННЫЕ!$R1197),1,0),0)&amp;"z"&amp;ДАННЫЕ!$R1197&amp;"p"&amp;ДАННЫЕ!$S1197&amp;"i"&amp;ДАННЫЕ!$T1197&amp;"h"&amp;ДАННЫЕ!$K1197&amp;"be"&amp;ДАННЫЕ!$BI1197&amp;"CD"&amp;IF(ДАННЫЕ!BF1197&gt;500,4,IF(ДАННЫЕ!BF1197&gt;350,3,IF(ДАННЫЕ!BF1197&gt;200,2,IF(ДАННЫЕ!BF1197&gt;0,1,0))))&amp;"g"&amp;B1197&amp;"d"&amp;H1197&amp;"l"&amp;ДАННЫЕ!AT1197&amp;"a"&amp;ДАННЫЕ!$V1197&amp;"v"&amp;R1197&amp;"k"&amp;ДАННЫЕ!$U1197&amp;"s"&amp;ДАННЫЕ!$Y1197&amp;"t"&amp;ДАННЫЕ!$X1197&amp;"b"&amp;IF(ДАННЫЕ!$Q1197&gt;1,1,0)&amp;"PP"&amp;ДАННЫЕ!Z1197&amp;"c"&amp;S1197&amp;"x"&amp;IF(ДАННЫЕ!$BY1197&gt;0,IF(YEAR(ДАННЫЕ!$F$1)=YEAR(ДАННЫЕ!$BY1197),1,0),0)&amp;"n"&amp;IF(ДАННЫЕ!$BZ1197&gt;0,IF(YEAR(ДАННЫЕ!$F$1)=YEAR(ДАННЫЕ!$BZ1197),1,0),0)&amp;"u"&amp;D1197&amp;"z"&amp;IF(ДАННЫЕ!$CL1197&gt;0,IF(YEAR(ДАННЫЕ!$F$1)&gt;YEAR(ДАННЫЕ!$CL1197),11,12),0)</f>
        <v>03mf0zpihbeCD0g0dlav0kstb0PPc0x0n0u0z0</v>
      </c>
      <c r="K1197" s="28" t="str">
        <f ca="1">ДАННЫЕ!$I1197&amp;"x"&amp;B1197&amp;"w"&amp;IF(T1197+ДАННЫЕ!AD1197+ДАННЫЕ!AE1197+ДАННЫЕ!AF1197+ДАННЫЕ!AG1197+ДАННЫЕ!AH1197+ДАННЫЕ!$AL1197+ДАННЫЕ!AI1197+ДАННЫЕ!AJ1197+ДАННЫЕ!AK1197+ДАННЫЕ!AP1197+ДАННЫЕ!AQ1197+ДАННЫЕ!AR1197+ДАННЫЕ!$AM1197+ДАННЫЕ!$AN1197+ДАННЫЕ!AS1197+ДАННЫЕ!AT1197&gt;0,1,0)&amp;IF(OR(T1197=2,ДАННЫЕ!AD1197=2,ДАННЫЕ!AE1197=2,ДАННЫЕ!AF1197=2,ДАННЫЕ!AG1197=2,ДАННЫЕ!AH1197=2,ДАННЫЕ!$AL1197=2,ДАННЫЕ!AI1197=2,ДАННЫЕ!AJ1197=2,ДАННЫЕ!AK1197=2,ДАННЫЕ!AP1197=2,ДАННЫЕ!AQ1197=2,ДАННЫЕ!AR1197=2,ДАННЫЕ!$AM1197=2,ДАННЫЕ!$AN1197=2,ДАННЫЕ!AS1197=2,ДАННЫЕ!AT1197=2),2,0)&amp;"t"&amp;IF(T1197&gt;0,"1"&amp;T1197,"00")&amp;"f"&amp;IF(ДАННЫЕ!$AC1197,"1"&amp;ДАННЫЕ!$AC1197,"00")&amp;"b"&amp;IF(ДАННЫЕ!$AD1197,"1"&amp;ДАННЫЕ!$AD1197,"00")&amp;"g"&amp;IF(ДАННЫЕ!$AF1197,"1"&amp;ДАННЫЕ!$AF1197,"00")&amp;"c"&amp;IF(ДАННЫЕ!$AG1197,"1"&amp;ДАННЫЕ!$AG1197,"00")&amp;"i"&amp;IF(ДАННЫЕ!$AH1197,"1"&amp;ДАННЫЕ!$AH1197,"00")&amp;"r"&amp;IF(ДАННЫЕ!$AL1197,"1"&amp;ДАННЫЕ!$AL1197,"00")&amp;"m"&amp;IF(ДАННЫЕ!$AI1197,"1"&amp;ДАННЫЕ!$AI1197,"00")&amp;"hS"&amp;IF(ДАННЫЕ!$AJ1197,"1"&amp;ДАННЫЕ!$AJ1197,"00")&amp;"hZ"&amp;IF(ДАННЫЕ!$AK1197,"1"&amp;ДАННЫЕ!$AK1197,"00")&amp;"p"&amp;IF(ДАННЫЕ!$AP1197,"1"&amp;ДАННЫЕ!$AP1197,"00")&amp;"k"&amp;IF(ДАННЫЕ!$AQ1197,"1"&amp;ДАННЫЕ!$AQ1197,"00")&amp;"z"&amp;IF(ДАННЫЕ!$AR1197,"1"&amp;ДАННЫЕ!$AR1197,"00")&amp;"j"&amp;IF(ДАННЫЕ!$AM1197,"1"&amp;ДАННЫЕ!$AM1197,"00")&amp;"n"&amp;IF(ДАННЫЕ!$AN1197,"1"&amp;ДАННЫЕ!$AN1197,"00")&amp;"E"&amp;ДАННЫЕ!BI1197&amp;"L"&amp;ДАННЫЕ!AO1197&amp;"h"&amp;IF(ДАННЫЕ!$AU1197&gt;0,1,0)&amp;"v"&amp;IF(ДАННЫЕ!$AW1197&gt;0,1,0)&amp;"a"&amp;IF(ДАННЫЕ!$AS1197,"1"&amp;ДАННЫЕ!$AS1197,"00")&amp;"s"&amp;IF(ДАННЫЕ!$AT1197,"1"&amp;ДАННЫЕ!$AT1197,"00")&amp;"u"&amp;IF(ДАННЫЕ!$CJ1197&gt;0,1,0)&amp;"y"&amp;B1197&amp;"d"&amp;H1197&amp;"e"&amp;F1197&amp;G1197</f>
        <v>x0w00t00f00b00g00c00i00r00m00hS00hZ00p00k00z00j00n00ELh0v0a00s00u0y0de</v>
      </c>
      <c r="L1197" s="28" t="str">
        <f ca="1">ДАННЫЕ!$I1197&amp;"VN"&amp;IF(ДАННЫЕ!AW1197&gt;0,11,10)&amp;"CD"&amp;IF(ДАННЫЕ!BF1197&gt;500,16,IF(ДАННЫЕ!BF1197&gt;350,15,IF(ДАННЫЕ!BF1197&gt;=200,14,IF(ДАННЫЕ!BF1197&gt;=100,13,IF(ДАННЫЕ!BF1197&gt;=50,12,IF(ДАННЫЕ!BF1197&gt;0,11,10))))))&amp;"AR"&amp;IF(ДАННЫЕ!BX1197&gt;0,1,0)&amp;"GD"&amp;B1197&amp;"VV"&amp;IF(E1197&gt;=5,IF(E1197&lt;18,1,0),0)</f>
        <v>VN10CD10AR0GD0VV0</v>
      </c>
      <c r="M1197" s="28" t="str">
        <f>ДАННЫЕ!$I1197&amp;"b"&amp;ДАННЫЕ!$BI1197&amp;"r"&amp;ДАННЫЕ!$BJ1197&amp;"CD"&amp;IF(ДАННЫЕ!BF1197&gt;0,IF(ДАННЫЕ!BF1197&lt;200,1,IF(ДАННЫЕ!BF1197&lt;350,2,3)),0)&amp;"h"&amp;IF(ДАННЫЕ!$BK1197+ДАННЫЕ!$BL1197+ДАННЫЕ!$BM1197&gt;0,1,0)&amp;"x"&amp;ДАННЫЕ!$BK1197&amp;"y"&amp;ДАННЫЕ!$BL1197&amp;"z"&amp;ДАННЫЕ!$BM1197&amp;"c"&amp;IF(ДАННЫЕ!$BK1197+ДАННЫЕ!$BL1197+ДАННЫЕ!$BM1197=3,1,0)&amp;"a"&amp;IF(ДАННЫЕ!$BQ1197+ДАННЫЕ!$BR1197&gt;0,1,0)&amp;"d"&amp;ДАННЫЕ!$BQ1197&amp;"v"&amp;ДАННЫЕ!$BR1197&amp;"p"&amp;ДАННЫЕ!$BS1197&amp;"n"&amp;ДАННЫЕ!$BU1197&amp;"t"&amp;ДАННЫЕ!$BV1197&amp;"o"&amp;ДАННЫЕ!$BT1197&amp;"l"&amp;IF(ДАННЫЕ!$BN1197&gt;0,1,0)&amp;ДАННЫЕ!$BN1197&amp;"g"&amp;ДАННЫЕ!$BO1197&amp;"s"&amp;ДАННЫЕ!$BP1197&amp;"DZ"&amp;IF(ДАННЫЕ!B1197-ДАННЫЕ!G1197 &lt; 60,IF(ДАННЫЕ!B1197-ДАННЫЕ!G1197 &gt;= 0,1,0),0)&amp;"u"&amp;IF(ДАННЫЕ!$CJ1197&gt;0,1,0)</f>
        <v>brCD0h0xyzc0a0dvpntol0gsDZ1u0</v>
      </c>
      <c r="N1197" s="28" t="str">
        <f ca="1">ДАННЫЕ!$F1197&amp;ДАННЫЕ!$I1197&amp;"g"&amp;B1197&amp;"cf"&amp;D1197&amp;"a"&amp;IF(ДАННЫЕ!$BX1197&gt;0,1,0)&amp;IF(ДАННЫЕ!$BF1197&gt;500,1,IF(ДАННЫЕ!$BF1197&gt;350,2,IF(ДАННЫЕ!$BF1197&gt;=200,3,IF(ДАННЫЕ!$BF1197&gt;=100,4,IF(ДАННЫЕ!$BF1197&gt;=50,5,IF(ДАННЫЕ!$BF1197&lt;50,6,0))))))&amp;"AR"&amp;IF(DATEDIF(ДАННЫЕ!$BX1197,ДАННЫЕ!$F$1,"y")&gt;1,1,0)&amp;"VG"&amp;IF(ДАННЫЕ!$BH1197="0",1,0)&amp;"o"&amp;IF(T1197+ДАННЫЕ!$AF1197+ДАННЫЕ!$AG1197+ДАННЫЕ!$AH1197+ДАННЫЕ!$AI1197+ДАННЫЕ!$AJ1197+ДАННЫЕ!$AP1197+ДАННЫЕ!$AQ1197+ДАННЫЕ!$AR1197+ДАННЫЕ!$AU1197+ДАННЫЕ!$AW1197+ДАННЫЕ!$AS1197+ДАННЫЕ!$AT1197&gt;0,1,0)&amp;"x"&amp;ДАННЫЕ!$AG1197&amp;"p"&amp;IF(ДАННЫЕ!$BY1197&gt;0,1,0)&amp;"v"&amp;IF(ДАННЫЕ!$BZ1197&gt;0,1,0)&amp;"n"&amp;ДАННЫЕ!$CA1197&amp;"t"&amp;ДАННЫЕ!$AY1197&amp;"k"&amp;ДАННЫЕ!$CB1197&amp;"q"&amp;ДАННЫЕ!$CC1197&amp;"w"&amp;ДАННЫЕ!$CD1197&amp;"e"&amp;ДАННЫЕ!$CE1197&amp;"m"&amp;ДАННЫЕ!$CF1197&amp;"c"&amp;ДАННЫЕ!$CG1197&amp;"z"&amp;ДАННЫЕ!$CH1197&amp;"d"&amp;IF(H1197=4,1,0)&amp;"s"&amp;IF(ДАННЫЕ!$J1197=1,0,1)&amp;"u"&amp;IF(ДАННЫЕ!$CJ1197&gt;0,1,0)</f>
        <v>g0cf0a06AR1VG0o0xp0v0ntkqwemczd0s1u0</v>
      </c>
      <c r="O1197" s="28" t="str">
        <f>ДАННЫЕ!$I1197&amp;"g"&amp;B1197&amp;A1197&amp;"f"&amp;P1197&amp;"c"&amp;IF(ДАННЫЕ!$U1197&gt;0,1,0)&amp;"s"&amp;IF(ДАННЫЕ!$Q1197&gt;0,IF(YEAR(ДАННЫЕ!$F$1)=YEAR(ДАННЫЕ!$Q1197),IF(MONTH(ДАННЫЕ!$F$1)=MONTH(ДАННЫЕ!$Q1197),111,11),1),0)&amp;"i"&amp;IF(ДАННЫЕ!$R1197+ДАННЫЕ!$S1197+ДАННЫЕ!$T1197=0,0,1)&amp;"h"&amp;IF(ДАННЫЕ!$P1197&gt;0,1,0)&amp;"p"&amp;IF(ДАННЫЕ!$CI1197&gt;0,IF(YEAR(ДАННЫЕ!$F$1)=YEAR(ДАННЫЕ!$CI1197),IF(MONTH(ДАННЫЕ!$F$1)=MONTH(ДАННЫЕ!$CI1197),111,11),1),0)&amp;"d"&amp;IF(ДАННЫЕ!$CJ1197&gt;0,IF(YEAR(ДАННЫЕ!$F$1)=YEAR(ДАННЫЕ!$CJ1197),IF(MONTH(ДАННЫЕ!$F$1)=MONTH(ДАННЫЕ!$CJ1197),111,11),1),0)&amp;"o"&amp;IF(ДАННЫЕ!$CK1197&gt;0,IF(MONTH(ДАННЫЕ!$F$1)=MONTH(ДАННЫЕ!$CK1197),111,11),0)&amp;"v"&amp;IF(ДАННЫЕ!$BE1197&gt;0,IF(MONTH(ДАННЫЕ!$F$1)=MONTH(ДАННЫЕ!$BE1197),111,11),0)</f>
        <v>g00f0c0s0i0h0p0d0o0v0</v>
      </c>
      <c r="P1197" s="15">
        <f t="shared" si="59"/>
        <v>0</v>
      </c>
      <c r="Q1197" s="15">
        <f>IF(ДАННЫЕ!$F$1&gt;ДАННЫЕ!$N1197,IF(YEAR(ДАННЫЕ!$F$1)=YEAR(ДАННЫЕ!M1197),1,0),0)</f>
        <v>0</v>
      </c>
      <c r="R1197" s="15">
        <f>IF(ДАННЫЕ!$F$1&gt;ДАННЫЕ!$N1197,IF(YEAR(ДАННЫЕ!$F$1)=YEAR(ДАННЫЕ!N1197),1,0),0)</f>
        <v>0</v>
      </c>
      <c r="S1197" s="15">
        <f>IF(ДАННЫЕ!$AA1197="2А",1,IF(ДАННЫЕ!$AA1197="2Б",2,IF(ДАННЫЕ!$AA1197="2В",3,IF(ДАННЫЕ!$AA1197=3,4,IF(ДАННЫЕ!$AA1197="4А",5,IF(ДАННЫЕ!$AA1197="4Б",6,IF(ДАННЫЕ!$AA1197="4В",7,IF(ДАННЫЕ!$AA1197=5,8,0))))))))</f>
        <v>0</v>
      </c>
      <c r="T1197" s="15">
        <f>IF(OR(ДАННЫЕ!$AC1197=2,ДАННЫЕ!$AD1197=2,ДАННЫЕ!$AE1197=2),2,IF(OR(ДАННЫЕ!$AC1197=1,ДАННЫЕ!$AD1197=1,ДАННЫЕ!$AE1197=1),1,0))</f>
        <v>0</v>
      </c>
    </row>
    <row r="1198" spans="1:20" x14ac:dyDescent="0.2">
      <c r="A1198" s="78">
        <f>IF(B1198&gt;0,IF(MONTH(ДАННЫЕ!$F$1)=MONTH(ДАННЫЕ!$B1198),1,0),0)</f>
        <v>0</v>
      </c>
      <c r="B1198" s="14">
        <f>IF(ДАННЫЕ!$B1198&gt;0,IF(YEAR(ДАННЫЕ!$F$1)=YEAR(ДАННЫЕ!$B1198),1,0),0)</f>
        <v>0</v>
      </c>
      <c r="C1198" s="14">
        <f>IF(ДАННЫЕ!$CM1198&gt;0,IF(YEAR(ДАННЫЕ!$F$1)=YEAR(ДАННЫЕ!$CM1198),1,0),0)</f>
        <v>0</v>
      </c>
      <c r="D1198" s="14">
        <f>IF(ДАННЫЕ!$CJ1198&gt;0,IF(ДАННЫЕ!$CL1198&gt;ДАННЫЕ!$F$1,1,IF(ДАННЫЕ!$CL1198&gt;0,0,1)),0)</f>
        <v>0</v>
      </c>
      <c r="E1198" s="43" t="str">
        <f ca="1">IF(ДАННЫЕ!$F$1&gt;0,IF(ДАННЫЕ!$G1198&gt;0,DATEDIF(ДАННЫЕ!$G1198,ДАННЫЕ!$F$1,"y"),""),IF(ДАННЫЕ!$G1198&gt;0,DATEDIF(ДАННЫЕ!$G1198,TODAY(),"y"),""))</f>
        <v/>
      </c>
      <c r="F1198" s="43" t="str">
        <f xml:space="preserve"> IF(ДАННЫЕ!$F1198="М",IF(E1198&gt;=18,IF(E1198&lt;60,1,""),""),"")&amp;IF(ДАННЫЕ!$F1198="Ж",IF(E1198&gt;=18,IF(E1198&lt;55,1,""),""),"")</f>
        <v/>
      </c>
      <c r="G1198" s="43" t="str">
        <f xml:space="preserve"> IF(ДАННЫЕ!$F1198="М",IF(E1198&gt;=60,2,""),"")&amp;IF(ДАННЫЕ!$F1198="Ж",IF(E1198&gt;=55,2,""),"")</f>
        <v/>
      </c>
      <c r="H1198" s="43" t="str">
        <f t="shared" ca="1" si="57"/>
        <v/>
      </c>
      <c r="I1198" s="43" t="str">
        <f t="shared" ca="1" si="58"/>
        <v>03</v>
      </c>
      <c r="J1198" s="28" t="str">
        <f ca="1">ДАННЫЕ!$F1198&amp;H1198&amp;I1198&amp;ДАННЫЕ!$I1198&amp;"m"&amp;IF(ДАННЫЕ!$I1198&gt;0,IF(ДАННЫЕ!$J1198&gt;0,0,1),"")&amp;"f"&amp;IF(ДАННЫЕ!$R1198&gt;0,IF(YEAR(ДАННЫЕ!$F$1)=YEAR(ДАННЫЕ!$R1198),1,0),0)&amp;"z"&amp;ДАННЫЕ!$R1198&amp;"p"&amp;ДАННЫЕ!$S1198&amp;"i"&amp;ДАННЫЕ!$T1198&amp;"h"&amp;ДАННЫЕ!$K1198&amp;"be"&amp;ДАННЫЕ!$BI1198&amp;"CD"&amp;IF(ДАННЫЕ!BF1198&gt;500,4,IF(ДАННЫЕ!BF1198&gt;350,3,IF(ДАННЫЕ!BF1198&gt;200,2,IF(ДАННЫЕ!BF1198&gt;0,1,0))))&amp;"g"&amp;B1198&amp;"d"&amp;H1198&amp;"l"&amp;ДАННЫЕ!AT1198&amp;"a"&amp;ДАННЫЕ!$V1198&amp;"v"&amp;R1198&amp;"k"&amp;ДАННЫЕ!$U1198&amp;"s"&amp;ДАННЫЕ!$Y1198&amp;"t"&amp;ДАННЫЕ!$X1198&amp;"b"&amp;IF(ДАННЫЕ!$Q1198&gt;1,1,0)&amp;"PP"&amp;ДАННЫЕ!Z1198&amp;"c"&amp;S1198&amp;"x"&amp;IF(ДАННЫЕ!$BY1198&gt;0,IF(YEAR(ДАННЫЕ!$F$1)=YEAR(ДАННЫЕ!$BY1198),1,0),0)&amp;"n"&amp;IF(ДАННЫЕ!$BZ1198&gt;0,IF(YEAR(ДАННЫЕ!$F$1)=YEAR(ДАННЫЕ!$BZ1198),1,0),0)&amp;"u"&amp;D1198&amp;"z"&amp;IF(ДАННЫЕ!$CL1198&gt;0,IF(YEAR(ДАННЫЕ!$F$1)&gt;YEAR(ДАННЫЕ!$CL1198),11,12),0)</f>
        <v>03mf0zpihbeCD0g0dlav0kstb0PPc0x0n0u0z0</v>
      </c>
      <c r="K1198" s="28" t="str">
        <f ca="1">ДАННЫЕ!$I1198&amp;"x"&amp;B1198&amp;"w"&amp;IF(T1198+ДАННЫЕ!AD1198+ДАННЫЕ!AE1198+ДАННЫЕ!AF1198+ДАННЫЕ!AG1198+ДАННЫЕ!AH1198+ДАННЫЕ!$AL1198+ДАННЫЕ!AI1198+ДАННЫЕ!AJ1198+ДАННЫЕ!AK1198+ДАННЫЕ!AP1198+ДАННЫЕ!AQ1198+ДАННЫЕ!AR1198+ДАННЫЕ!$AM1198+ДАННЫЕ!$AN1198+ДАННЫЕ!AS1198+ДАННЫЕ!AT1198&gt;0,1,0)&amp;IF(OR(T1198=2,ДАННЫЕ!AD1198=2,ДАННЫЕ!AE1198=2,ДАННЫЕ!AF1198=2,ДАННЫЕ!AG1198=2,ДАННЫЕ!AH1198=2,ДАННЫЕ!$AL1198=2,ДАННЫЕ!AI1198=2,ДАННЫЕ!AJ1198=2,ДАННЫЕ!AK1198=2,ДАННЫЕ!AP1198=2,ДАННЫЕ!AQ1198=2,ДАННЫЕ!AR1198=2,ДАННЫЕ!$AM1198=2,ДАННЫЕ!$AN1198=2,ДАННЫЕ!AS1198=2,ДАННЫЕ!AT1198=2),2,0)&amp;"t"&amp;IF(T1198&gt;0,"1"&amp;T1198,"00")&amp;"f"&amp;IF(ДАННЫЕ!$AC1198,"1"&amp;ДАННЫЕ!$AC1198,"00")&amp;"b"&amp;IF(ДАННЫЕ!$AD1198,"1"&amp;ДАННЫЕ!$AD1198,"00")&amp;"g"&amp;IF(ДАННЫЕ!$AF1198,"1"&amp;ДАННЫЕ!$AF1198,"00")&amp;"c"&amp;IF(ДАННЫЕ!$AG1198,"1"&amp;ДАННЫЕ!$AG1198,"00")&amp;"i"&amp;IF(ДАННЫЕ!$AH1198,"1"&amp;ДАННЫЕ!$AH1198,"00")&amp;"r"&amp;IF(ДАННЫЕ!$AL1198,"1"&amp;ДАННЫЕ!$AL1198,"00")&amp;"m"&amp;IF(ДАННЫЕ!$AI1198,"1"&amp;ДАННЫЕ!$AI1198,"00")&amp;"hS"&amp;IF(ДАННЫЕ!$AJ1198,"1"&amp;ДАННЫЕ!$AJ1198,"00")&amp;"hZ"&amp;IF(ДАННЫЕ!$AK1198,"1"&amp;ДАННЫЕ!$AK1198,"00")&amp;"p"&amp;IF(ДАННЫЕ!$AP1198,"1"&amp;ДАННЫЕ!$AP1198,"00")&amp;"k"&amp;IF(ДАННЫЕ!$AQ1198,"1"&amp;ДАННЫЕ!$AQ1198,"00")&amp;"z"&amp;IF(ДАННЫЕ!$AR1198,"1"&amp;ДАННЫЕ!$AR1198,"00")&amp;"j"&amp;IF(ДАННЫЕ!$AM1198,"1"&amp;ДАННЫЕ!$AM1198,"00")&amp;"n"&amp;IF(ДАННЫЕ!$AN1198,"1"&amp;ДАННЫЕ!$AN1198,"00")&amp;"E"&amp;ДАННЫЕ!BI1198&amp;"L"&amp;ДАННЫЕ!AO1198&amp;"h"&amp;IF(ДАННЫЕ!$AU1198&gt;0,1,0)&amp;"v"&amp;IF(ДАННЫЕ!$AW1198&gt;0,1,0)&amp;"a"&amp;IF(ДАННЫЕ!$AS1198,"1"&amp;ДАННЫЕ!$AS1198,"00")&amp;"s"&amp;IF(ДАННЫЕ!$AT1198,"1"&amp;ДАННЫЕ!$AT1198,"00")&amp;"u"&amp;IF(ДАННЫЕ!$CJ1198&gt;0,1,0)&amp;"y"&amp;B1198&amp;"d"&amp;H1198&amp;"e"&amp;F1198&amp;G1198</f>
        <v>x0w00t00f00b00g00c00i00r00m00hS00hZ00p00k00z00j00n00ELh0v0a00s00u0y0de</v>
      </c>
      <c r="L1198" s="28" t="str">
        <f ca="1">ДАННЫЕ!$I1198&amp;"VN"&amp;IF(ДАННЫЕ!AW1198&gt;0,11,10)&amp;"CD"&amp;IF(ДАННЫЕ!BF1198&gt;500,16,IF(ДАННЫЕ!BF1198&gt;350,15,IF(ДАННЫЕ!BF1198&gt;=200,14,IF(ДАННЫЕ!BF1198&gt;=100,13,IF(ДАННЫЕ!BF1198&gt;=50,12,IF(ДАННЫЕ!BF1198&gt;0,11,10))))))&amp;"AR"&amp;IF(ДАННЫЕ!BX1198&gt;0,1,0)&amp;"GD"&amp;B1198&amp;"VV"&amp;IF(E1198&gt;=5,IF(E1198&lt;18,1,0),0)</f>
        <v>VN10CD10AR0GD0VV0</v>
      </c>
      <c r="M1198" s="28" t="str">
        <f>ДАННЫЕ!$I1198&amp;"b"&amp;ДАННЫЕ!$BI1198&amp;"r"&amp;ДАННЫЕ!$BJ1198&amp;"CD"&amp;IF(ДАННЫЕ!BF1198&gt;0,IF(ДАННЫЕ!BF1198&lt;200,1,IF(ДАННЫЕ!BF1198&lt;350,2,3)),0)&amp;"h"&amp;IF(ДАННЫЕ!$BK1198+ДАННЫЕ!$BL1198+ДАННЫЕ!$BM1198&gt;0,1,0)&amp;"x"&amp;ДАННЫЕ!$BK1198&amp;"y"&amp;ДАННЫЕ!$BL1198&amp;"z"&amp;ДАННЫЕ!$BM1198&amp;"c"&amp;IF(ДАННЫЕ!$BK1198+ДАННЫЕ!$BL1198+ДАННЫЕ!$BM1198=3,1,0)&amp;"a"&amp;IF(ДАННЫЕ!$BQ1198+ДАННЫЕ!$BR1198&gt;0,1,0)&amp;"d"&amp;ДАННЫЕ!$BQ1198&amp;"v"&amp;ДАННЫЕ!$BR1198&amp;"p"&amp;ДАННЫЕ!$BS1198&amp;"n"&amp;ДАННЫЕ!$BU1198&amp;"t"&amp;ДАННЫЕ!$BV1198&amp;"o"&amp;ДАННЫЕ!$BT1198&amp;"l"&amp;IF(ДАННЫЕ!$BN1198&gt;0,1,0)&amp;ДАННЫЕ!$BN1198&amp;"g"&amp;ДАННЫЕ!$BO1198&amp;"s"&amp;ДАННЫЕ!$BP1198&amp;"DZ"&amp;IF(ДАННЫЕ!B1198-ДАННЫЕ!G1198 &lt; 60,IF(ДАННЫЕ!B1198-ДАННЫЕ!G1198 &gt;= 0,1,0),0)&amp;"u"&amp;IF(ДАННЫЕ!$CJ1198&gt;0,1,0)</f>
        <v>brCD0h0xyzc0a0dvpntol0gsDZ1u0</v>
      </c>
      <c r="N1198" s="28" t="str">
        <f ca="1">ДАННЫЕ!$F1198&amp;ДАННЫЕ!$I1198&amp;"g"&amp;B1198&amp;"cf"&amp;D1198&amp;"a"&amp;IF(ДАННЫЕ!$BX1198&gt;0,1,0)&amp;IF(ДАННЫЕ!$BF1198&gt;500,1,IF(ДАННЫЕ!$BF1198&gt;350,2,IF(ДАННЫЕ!$BF1198&gt;=200,3,IF(ДАННЫЕ!$BF1198&gt;=100,4,IF(ДАННЫЕ!$BF1198&gt;=50,5,IF(ДАННЫЕ!$BF1198&lt;50,6,0))))))&amp;"AR"&amp;IF(DATEDIF(ДАННЫЕ!$BX1198,ДАННЫЕ!$F$1,"y")&gt;1,1,0)&amp;"VG"&amp;IF(ДАННЫЕ!$BH1198="0",1,0)&amp;"o"&amp;IF(T1198+ДАННЫЕ!$AF1198+ДАННЫЕ!$AG1198+ДАННЫЕ!$AH1198+ДАННЫЕ!$AI1198+ДАННЫЕ!$AJ1198+ДАННЫЕ!$AP1198+ДАННЫЕ!$AQ1198+ДАННЫЕ!$AR1198+ДАННЫЕ!$AU1198+ДАННЫЕ!$AW1198+ДАННЫЕ!$AS1198+ДАННЫЕ!$AT1198&gt;0,1,0)&amp;"x"&amp;ДАННЫЕ!$AG1198&amp;"p"&amp;IF(ДАННЫЕ!$BY1198&gt;0,1,0)&amp;"v"&amp;IF(ДАННЫЕ!$BZ1198&gt;0,1,0)&amp;"n"&amp;ДАННЫЕ!$CA1198&amp;"t"&amp;ДАННЫЕ!$AY1198&amp;"k"&amp;ДАННЫЕ!$CB1198&amp;"q"&amp;ДАННЫЕ!$CC1198&amp;"w"&amp;ДАННЫЕ!$CD1198&amp;"e"&amp;ДАННЫЕ!$CE1198&amp;"m"&amp;ДАННЫЕ!$CF1198&amp;"c"&amp;ДАННЫЕ!$CG1198&amp;"z"&amp;ДАННЫЕ!$CH1198&amp;"d"&amp;IF(H1198=4,1,0)&amp;"s"&amp;IF(ДАННЫЕ!$J1198=1,0,1)&amp;"u"&amp;IF(ДАННЫЕ!$CJ1198&gt;0,1,0)</f>
        <v>g0cf0a06AR1VG0o0xp0v0ntkqwemczd0s1u0</v>
      </c>
      <c r="O1198" s="28" t="str">
        <f>ДАННЫЕ!$I1198&amp;"g"&amp;B1198&amp;A1198&amp;"f"&amp;P1198&amp;"c"&amp;IF(ДАННЫЕ!$U1198&gt;0,1,0)&amp;"s"&amp;IF(ДАННЫЕ!$Q1198&gt;0,IF(YEAR(ДАННЫЕ!$F$1)=YEAR(ДАННЫЕ!$Q1198),IF(MONTH(ДАННЫЕ!$F$1)=MONTH(ДАННЫЕ!$Q1198),111,11),1),0)&amp;"i"&amp;IF(ДАННЫЕ!$R1198+ДАННЫЕ!$S1198+ДАННЫЕ!$T1198=0,0,1)&amp;"h"&amp;IF(ДАННЫЕ!$P1198&gt;0,1,0)&amp;"p"&amp;IF(ДАННЫЕ!$CI1198&gt;0,IF(YEAR(ДАННЫЕ!$F$1)=YEAR(ДАННЫЕ!$CI1198),IF(MONTH(ДАННЫЕ!$F$1)=MONTH(ДАННЫЕ!$CI1198),111,11),1),0)&amp;"d"&amp;IF(ДАННЫЕ!$CJ1198&gt;0,IF(YEAR(ДАННЫЕ!$F$1)=YEAR(ДАННЫЕ!$CJ1198),IF(MONTH(ДАННЫЕ!$F$1)=MONTH(ДАННЫЕ!$CJ1198),111,11),1),0)&amp;"o"&amp;IF(ДАННЫЕ!$CK1198&gt;0,IF(MONTH(ДАННЫЕ!$F$1)=MONTH(ДАННЫЕ!$CK1198),111,11),0)&amp;"v"&amp;IF(ДАННЫЕ!$BE1198&gt;0,IF(MONTH(ДАННЫЕ!$F$1)=MONTH(ДАННЫЕ!$BE1198),111,11),0)</f>
        <v>g00f0c0s0i0h0p0d0o0v0</v>
      </c>
      <c r="P1198" s="15">
        <f t="shared" si="59"/>
        <v>0</v>
      </c>
      <c r="Q1198" s="15">
        <f>IF(ДАННЫЕ!$F$1&gt;ДАННЫЕ!$N1198,IF(YEAR(ДАННЫЕ!$F$1)=YEAR(ДАННЫЕ!M1198),1,0),0)</f>
        <v>0</v>
      </c>
      <c r="R1198" s="15">
        <f>IF(ДАННЫЕ!$F$1&gt;ДАННЫЕ!$N1198,IF(YEAR(ДАННЫЕ!$F$1)=YEAR(ДАННЫЕ!N1198),1,0),0)</f>
        <v>0</v>
      </c>
      <c r="S1198" s="15">
        <f>IF(ДАННЫЕ!$AA1198="2А",1,IF(ДАННЫЕ!$AA1198="2Б",2,IF(ДАННЫЕ!$AA1198="2В",3,IF(ДАННЫЕ!$AA1198=3,4,IF(ДАННЫЕ!$AA1198="4А",5,IF(ДАННЫЕ!$AA1198="4Б",6,IF(ДАННЫЕ!$AA1198="4В",7,IF(ДАННЫЕ!$AA1198=5,8,0))))))))</f>
        <v>0</v>
      </c>
      <c r="T1198" s="15">
        <f>IF(OR(ДАННЫЕ!$AC1198=2,ДАННЫЕ!$AD1198=2,ДАННЫЕ!$AE1198=2),2,IF(OR(ДАННЫЕ!$AC1198=1,ДАННЫЕ!$AD1198=1,ДАННЫЕ!$AE1198=1),1,0))</f>
        <v>0</v>
      </c>
    </row>
    <row r="1199" spans="1:20" x14ac:dyDescent="0.2">
      <c r="A1199" s="78">
        <f>IF(B1199&gt;0,IF(MONTH(ДАННЫЕ!$F$1)=MONTH(ДАННЫЕ!$B1199),1,0),0)</f>
        <v>0</v>
      </c>
      <c r="B1199" s="14">
        <f>IF(ДАННЫЕ!$B1199&gt;0,IF(YEAR(ДАННЫЕ!$F$1)=YEAR(ДАННЫЕ!$B1199),1,0),0)</f>
        <v>0</v>
      </c>
      <c r="C1199" s="14">
        <f>IF(ДАННЫЕ!$CM1199&gt;0,IF(YEAR(ДАННЫЕ!$F$1)=YEAR(ДАННЫЕ!$CM1199),1,0),0)</f>
        <v>0</v>
      </c>
      <c r="D1199" s="14">
        <f>IF(ДАННЫЕ!$CJ1199&gt;0,IF(ДАННЫЕ!$CL1199&gt;ДАННЫЕ!$F$1,1,IF(ДАННЫЕ!$CL1199&gt;0,0,1)),0)</f>
        <v>0</v>
      </c>
      <c r="E1199" s="43" t="str">
        <f ca="1">IF(ДАННЫЕ!$F$1&gt;0,IF(ДАННЫЕ!$G1199&gt;0,DATEDIF(ДАННЫЕ!$G1199,ДАННЫЕ!$F$1,"y"),""),IF(ДАННЫЕ!$G1199&gt;0,DATEDIF(ДАННЫЕ!$G1199,TODAY(),"y"),""))</f>
        <v/>
      </c>
      <c r="F1199" s="43" t="str">
        <f xml:space="preserve"> IF(ДАННЫЕ!$F1199="М",IF(E1199&gt;=18,IF(E1199&lt;60,1,""),""),"")&amp;IF(ДАННЫЕ!$F1199="Ж",IF(E1199&gt;=18,IF(E1199&lt;55,1,""),""),"")</f>
        <v/>
      </c>
      <c r="G1199" s="43" t="str">
        <f xml:space="preserve"> IF(ДАННЫЕ!$F1199="М",IF(E1199&gt;=60,2,""),"")&amp;IF(ДАННЫЕ!$F1199="Ж",IF(E1199&gt;=55,2,""),"")</f>
        <v/>
      </c>
      <c r="H1199" s="43" t="str">
        <f t="shared" ca="1" si="57"/>
        <v/>
      </c>
      <c r="I1199" s="43" t="str">
        <f t="shared" ca="1" si="58"/>
        <v>03</v>
      </c>
      <c r="J1199" s="28" t="str">
        <f ca="1">ДАННЫЕ!$F1199&amp;H1199&amp;I1199&amp;ДАННЫЕ!$I1199&amp;"m"&amp;IF(ДАННЫЕ!$I1199&gt;0,IF(ДАННЫЕ!$J1199&gt;0,0,1),"")&amp;"f"&amp;IF(ДАННЫЕ!$R1199&gt;0,IF(YEAR(ДАННЫЕ!$F$1)=YEAR(ДАННЫЕ!$R1199),1,0),0)&amp;"z"&amp;ДАННЫЕ!$R1199&amp;"p"&amp;ДАННЫЕ!$S1199&amp;"i"&amp;ДАННЫЕ!$T1199&amp;"h"&amp;ДАННЫЕ!$K1199&amp;"be"&amp;ДАННЫЕ!$BI1199&amp;"CD"&amp;IF(ДАННЫЕ!BF1199&gt;500,4,IF(ДАННЫЕ!BF1199&gt;350,3,IF(ДАННЫЕ!BF1199&gt;200,2,IF(ДАННЫЕ!BF1199&gt;0,1,0))))&amp;"g"&amp;B1199&amp;"d"&amp;H1199&amp;"l"&amp;ДАННЫЕ!AT1199&amp;"a"&amp;ДАННЫЕ!$V1199&amp;"v"&amp;R1199&amp;"k"&amp;ДАННЫЕ!$U1199&amp;"s"&amp;ДАННЫЕ!$Y1199&amp;"t"&amp;ДАННЫЕ!$X1199&amp;"b"&amp;IF(ДАННЫЕ!$Q1199&gt;1,1,0)&amp;"PP"&amp;ДАННЫЕ!Z1199&amp;"c"&amp;S1199&amp;"x"&amp;IF(ДАННЫЕ!$BY1199&gt;0,IF(YEAR(ДАННЫЕ!$F$1)=YEAR(ДАННЫЕ!$BY1199),1,0),0)&amp;"n"&amp;IF(ДАННЫЕ!$BZ1199&gt;0,IF(YEAR(ДАННЫЕ!$F$1)=YEAR(ДАННЫЕ!$BZ1199),1,0),0)&amp;"u"&amp;D1199&amp;"z"&amp;IF(ДАННЫЕ!$CL1199&gt;0,IF(YEAR(ДАННЫЕ!$F$1)&gt;YEAR(ДАННЫЕ!$CL1199),11,12),0)</f>
        <v>03mf0zpihbeCD0g0dlav0kstb0PPc0x0n0u0z0</v>
      </c>
      <c r="K1199" s="28" t="str">
        <f ca="1">ДАННЫЕ!$I1199&amp;"x"&amp;B1199&amp;"w"&amp;IF(T1199+ДАННЫЕ!AD1199+ДАННЫЕ!AE1199+ДАННЫЕ!AF1199+ДАННЫЕ!AG1199+ДАННЫЕ!AH1199+ДАННЫЕ!$AL1199+ДАННЫЕ!AI1199+ДАННЫЕ!AJ1199+ДАННЫЕ!AK1199+ДАННЫЕ!AP1199+ДАННЫЕ!AQ1199+ДАННЫЕ!AR1199+ДАННЫЕ!$AM1199+ДАННЫЕ!$AN1199+ДАННЫЕ!AS1199+ДАННЫЕ!AT1199&gt;0,1,0)&amp;IF(OR(T1199=2,ДАННЫЕ!AD1199=2,ДАННЫЕ!AE1199=2,ДАННЫЕ!AF1199=2,ДАННЫЕ!AG1199=2,ДАННЫЕ!AH1199=2,ДАННЫЕ!$AL1199=2,ДАННЫЕ!AI1199=2,ДАННЫЕ!AJ1199=2,ДАННЫЕ!AK1199=2,ДАННЫЕ!AP1199=2,ДАННЫЕ!AQ1199=2,ДАННЫЕ!AR1199=2,ДАННЫЕ!$AM1199=2,ДАННЫЕ!$AN1199=2,ДАННЫЕ!AS1199=2,ДАННЫЕ!AT1199=2),2,0)&amp;"t"&amp;IF(T1199&gt;0,"1"&amp;T1199,"00")&amp;"f"&amp;IF(ДАННЫЕ!$AC1199,"1"&amp;ДАННЫЕ!$AC1199,"00")&amp;"b"&amp;IF(ДАННЫЕ!$AD1199,"1"&amp;ДАННЫЕ!$AD1199,"00")&amp;"g"&amp;IF(ДАННЫЕ!$AF1199,"1"&amp;ДАННЫЕ!$AF1199,"00")&amp;"c"&amp;IF(ДАННЫЕ!$AG1199,"1"&amp;ДАННЫЕ!$AG1199,"00")&amp;"i"&amp;IF(ДАННЫЕ!$AH1199,"1"&amp;ДАННЫЕ!$AH1199,"00")&amp;"r"&amp;IF(ДАННЫЕ!$AL1199,"1"&amp;ДАННЫЕ!$AL1199,"00")&amp;"m"&amp;IF(ДАННЫЕ!$AI1199,"1"&amp;ДАННЫЕ!$AI1199,"00")&amp;"hS"&amp;IF(ДАННЫЕ!$AJ1199,"1"&amp;ДАННЫЕ!$AJ1199,"00")&amp;"hZ"&amp;IF(ДАННЫЕ!$AK1199,"1"&amp;ДАННЫЕ!$AK1199,"00")&amp;"p"&amp;IF(ДАННЫЕ!$AP1199,"1"&amp;ДАННЫЕ!$AP1199,"00")&amp;"k"&amp;IF(ДАННЫЕ!$AQ1199,"1"&amp;ДАННЫЕ!$AQ1199,"00")&amp;"z"&amp;IF(ДАННЫЕ!$AR1199,"1"&amp;ДАННЫЕ!$AR1199,"00")&amp;"j"&amp;IF(ДАННЫЕ!$AM1199,"1"&amp;ДАННЫЕ!$AM1199,"00")&amp;"n"&amp;IF(ДАННЫЕ!$AN1199,"1"&amp;ДАННЫЕ!$AN1199,"00")&amp;"E"&amp;ДАННЫЕ!BI1199&amp;"L"&amp;ДАННЫЕ!AO1199&amp;"h"&amp;IF(ДАННЫЕ!$AU1199&gt;0,1,0)&amp;"v"&amp;IF(ДАННЫЕ!$AW1199&gt;0,1,0)&amp;"a"&amp;IF(ДАННЫЕ!$AS1199,"1"&amp;ДАННЫЕ!$AS1199,"00")&amp;"s"&amp;IF(ДАННЫЕ!$AT1199,"1"&amp;ДАННЫЕ!$AT1199,"00")&amp;"u"&amp;IF(ДАННЫЕ!$CJ1199&gt;0,1,0)&amp;"y"&amp;B1199&amp;"d"&amp;H1199&amp;"e"&amp;F1199&amp;G1199</f>
        <v>x0w00t00f00b00g00c00i00r00m00hS00hZ00p00k00z00j00n00ELh0v0a00s00u0y0de</v>
      </c>
      <c r="L1199" s="28" t="str">
        <f ca="1">ДАННЫЕ!$I1199&amp;"VN"&amp;IF(ДАННЫЕ!AW1199&gt;0,11,10)&amp;"CD"&amp;IF(ДАННЫЕ!BF1199&gt;500,16,IF(ДАННЫЕ!BF1199&gt;350,15,IF(ДАННЫЕ!BF1199&gt;=200,14,IF(ДАННЫЕ!BF1199&gt;=100,13,IF(ДАННЫЕ!BF1199&gt;=50,12,IF(ДАННЫЕ!BF1199&gt;0,11,10))))))&amp;"AR"&amp;IF(ДАННЫЕ!BX1199&gt;0,1,0)&amp;"GD"&amp;B1199&amp;"VV"&amp;IF(E1199&gt;=5,IF(E1199&lt;18,1,0),0)</f>
        <v>VN10CD10AR0GD0VV0</v>
      </c>
      <c r="M1199" s="28" t="str">
        <f>ДАННЫЕ!$I1199&amp;"b"&amp;ДАННЫЕ!$BI1199&amp;"r"&amp;ДАННЫЕ!$BJ1199&amp;"CD"&amp;IF(ДАННЫЕ!BF1199&gt;0,IF(ДАННЫЕ!BF1199&lt;200,1,IF(ДАННЫЕ!BF1199&lt;350,2,3)),0)&amp;"h"&amp;IF(ДАННЫЕ!$BK1199+ДАННЫЕ!$BL1199+ДАННЫЕ!$BM1199&gt;0,1,0)&amp;"x"&amp;ДАННЫЕ!$BK1199&amp;"y"&amp;ДАННЫЕ!$BL1199&amp;"z"&amp;ДАННЫЕ!$BM1199&amp;"c"&amp;IF(ДАННЫЕ!$BK1199+ДАННЫЕ!$BL1199+ДАННЫЕ!$BM1199=3,1,0)&amp;"a"&amp;IF(ДАННЫЕ!$BQ1199+ДАННЫЕ!$BR1199&gt;0,1,0)&amp;"d"&amp;ДАННЫЕ!$BQ1199&amp;"v"&amp;ДАННЫЕ!$BR1199&amp;"p"&amp;ДАННЫЕ!$BS1199&amp;"n"&amp;ДАННЫЕ!$BU1199&amp;"t"&amp;ДАННЫЕ!$BV1199&amp;"o"&amp;ДАННЫЕ!$BT1199&amp;"l"&amp;IF(ДАННЫЕ!$BN1199&gt;0,1,0)&amp;ДАННЫЕ!$BN1199&amp;"g"&amp;ДАННЫЕ!$BO1199&amp;"s"&amp;ДАННЫЕ!$BP1199&amp;"DZ"&amp;IF(ДАННЫЕ!B1199-ДАННЫЕ!G1199 &lt; 60,IF(ДАННЫЕ!B1199-ДАННЫЕ!G1199 &gt;= 0,1,0),0)&amp;"u"&amp;IF(ДАННЫЕ!$CJ1199&gt;0,1,0)</f>
        <v>brCD0h0xyzc0a0dvpntol0gsDZ1u0</v>
      </c>
      <c r="N1199" s="28" t="str">
        <f ca="1">ДАННЫЕ!$F1199&amp;ДАННЫЕ!$I1199&amp;"g"&amp;B1199&amp;"cf"&amp;D1199&amp;"a"&amp;IF(ДАННЫЕ!$BX1199&gt;0,1,0)&amp;IF(ДАННЫЕ!$BF1199&gt;500,1,IF(ДАННЫЕ!$BF1199&gt;350,2,IF(ДАННЫЕ!$BF1199&gt;=200,3,IF(ДАННЫЕ!$BF1199&gt;=100,4,IF(ДАННЫЕ!$BF1199&gt;=50,5,IF(ДАННЫЕ!$BF1199&lt;50,6,0))))))&amp;"AR"&amp;IF(DATEDIF(ДАННЫЕ!$BX1199,ДАННЫЕ!$F$1,"y")&gt;1,1,0)&amp;"VG"&amp;IF(ДАННЫЕ!$BH1199="0",1,0)&amp;"o"&amp;IF(T1199+ДАННЫЕ!$AF1199+ДАННЫЕ!$AG1199+ДАННЫЕ!$AH1199+ДАННЫЕ!$AI1199+ДАННЫЕ!$AJ1199+ДАННЫЕ!$AP1199+ДАННЫЕ!$AQ1199+ДАННЫЕ!$AR1199+ДАННЫЕ!$AU1199+ДАННЫЕ!$AW1199+ДАННЫЕ!$AS1199+ДАННЫЕ!$AT1199&gt;0,1,0)&amp;"x"&amp;ДАННЫЕ!$AG1199&amp;"p"&amp;IF(ДАННЫЕ!$BY1199&gt;0,1,0)&amp;"v"&amp;IF(ДАННЫЕ!$BZ1199&gt;0,1,0)&amp;"n"&amp;ДАННЫЕ!$CA1199&amp;"t"&amp;ДАННЫЕ!$AY1199&amp;"k"&amp;ДАННЫЕ!$CB1199&amp;"q"&amp;ДАННЫЕ!$CC1199&amp;"w"&amp;ДАННЫЕ!$CD1199&amp;"e"&amp;ДАННЫЕ!$CE1199&amp;"m"&amp;ДАННЫЕ!$CF1199&amp;"c"&amp;ДАННЫЕ!$CG1199&amp;"z"&amp;ДАННЫЕ!$CH1199&amp;"d"&amp;IF(H1199=4,1,0)&amp;"s"&amp;IF(ДАННЫЕ!$J1199=1,0,1)&amp;"u"&amp;IF(ДАННЫЕ!$CJ1199&gt;0,1,0)</f>
        <v>g0cf0a06AR1VG0o0xp0v0ntkqwemczd0s1u0</v>
      </c>
      <c r="O1199" s="28" t="str">
        <f>ДАННЫЕ!$I1199&amp;"g"&amp;B1199&amp;A1199&amp;"f"&amp;P1199&amp;"c"&amp;IF(ДАННЫЕ!$U1199&gt;0,1,0)&amp;"s"&amp;IF(ДАННЫЕ!$Q1199&gt;0,IF(YEAR(ДАННЫЕ!$F$1)=YEAR(ДАННЫЕ!$Q1199),IF(MONTH(ДАННЫЕ!$F$1)=MONTH(ДАННЫЕ!$Q1199),111,11),1),0)&amp;"i"&amp;IF(ДАННЫЕ!$R1199+ДАННЫЕ!$S1199+ДАННЫЕ!$T1199=0,0,1)&amp;"h"&amp;IF(ДАННЫЕ!$P1199&gt;0,1,0)&amp;"p"&amp;IF(ДАННЫЕ!$CI1199&gt;0,IF(YEAR(ДАННЫЕ!$F$1)=YEAR(ДАННЫЕ!$CI1199),IF(MONTH(ДАННЫЕ!$F$1)=MONTH(ДАННЫЕ!$CI1199),111,11),1),0)&amp;"d"&amp;IF(ДАННЫЕ!$CJ1199&gt;0,IF(YEAR(ДАННЫЕ!$F$1)=YEAR(ДАННЫЕ!$CJ1199),IF(MONTH(ДАННЫЕ!$F$1)=MONTH(ДАННЫЕ!$CJ1199),111,11),1),0)&amp;"o"&amp;IF(ДАННЫЕ!$CK1199&gt;0,IF(MONTH(ДАННЫЕ!$F$1)=MONTH(ДАННЫЕ!$CK1199),111,11),0)&amp;"v"&amp;IF(ДАННЫЕ!$BE1199&gt;0,IF(MONTH(ДАННЫЕ!$F$1)=MONTH(ДАННЫЕ!$BE1199),111,11),0)</f>
        <v>g00f0c0s0i0h0p0d0o0v0</v>
      </c>
      <c r="P1199" s="15">
        <f t="shared" si="59"/>
        <v>0</v>
      </c>
      <c r="Q1199" s="15">
        <f>IF(ДАННЫЕ!$F$1&gt;ДАННЫЕ!$N1199,IF(YEAR(ДАННЫЕ!$F$1)=YEAR(ДАННЫЕ!M1199),1,0),0)</f>
        <v>0</v>
      </c>
      <c r="R1199" s="15">
        <f>IF(ДАННЫЕ!$F$1&gt;ДАННЫЕ!$N1199,IF(YEAR(ДАННЫЕ!$F$1)=YEAR(ДАННЫЕ!N1199),1,0),0)</f>
        <v>0</v>
      </c>
      <c r="S1199" s="15">
        <f>IF(ДАННЫЕ!$AA1199="2А",1,IF(ДАННЫЕ!$AA1199="2Б",2,IF(ДАННЫЕ!$AA1199="2В",3,IF(ДАННЫЕ!$AA1199=3,4,IF(ДАННЫЕ!$AA1199="4А",5,IF(ДАННЫЕ!$AA1199="4Б",6,IF(ДАННЫЕ!$AA1199="4В",7,IF(ДАННЫЕ!$AA1199=5,8,0))))))))</f>
        <v>0</v>
      </c>
      <c r="T1199" s="15">
        <f>IF(OR(ДАННЫЕ!$AC1199=2,ДАННЫЕ!$AD1199=2,ДАННЫЕ!$AE1199=2),2,IF(OR(ДАННЫЕ!$AC1199=1,ДАННЫЕ!$AD1199=1,ДАННЫЕ!$AE1199=1),1,0))</f>
        <v>0</v>
      </c>
    </row>
    <row r="1200" spans="1:20" x14ac:dyDescent="0.2">
      <c r="A1200" s="78">
        <f>IF(B1200&gt;0,IF(MONTH(ДАННЫЕ!$F$1)=MONTH(ДАННЫЕ!$B1200),1,0),0)</f>
        <v>0</v>
      </c>
      <c r="B1200" s="14">
        <f>IF(ДАННЫЕ!$B1200&gt;0,IF(YEAR(ДАННЫЕ!$F$1)=YEAR(ДАННЫЕ!$B1200),1,0),0)</f>
        <v>0</v>
      </c>
      <c r="C1200" s="14">
        <f>IF(ДАННЫЕ!$CM1200&gt;0,IF(YEAR(ДАННЫЕ!$F$1)=YEAR(ДАННЫЕ!$CM1200),1,0),0)</f>
        <v>0</v>
      </c>
      <c r="D1200" s="14">
        <f>IF(ДАННЫЕ!$CJ1200&gt;0,IF(ДАННЫЕ!$CL1200&gt;ДАННЫЕ!$F$1,1,IF(ДАННЫЕ!$CL1200&gt;0,0,1)),0)</f>
        <v>0</v>
      </c>
      <c r="E1200" s="43" t="str">
        <f ca="1">IF(ДАННЫЕ!$F$1&gt;0,IF(ДАННЫЕ!$G1200&gt;0,DATEDIF(ДАННЫЕ!$G1200,ДАННЫЕ!$F$1,"y"),""),IF(ДАННЫЕ!$G1200&gt;0,DATEDIF(ДАННЫЕ!$G1200,TODAY(),"y"),""))</f>
        <v/>
      </c>
      <c r="F1200" s="43" t="str">
        <f xml:space="preserve"> IF(ДАННЫЕ!$F1200="М",IF(E1200&gt;=18,IF(E1200&lt;60,1,""),""),"")&amp;IF(ДАННЫЕ!$F1200="Ж",IF(E1200&gt;=18,IF(E1200&lt;55,1,""),""),"")</f>
        <v/>
      </c>
      <c r="G1200" s="43" t="str">
        <f xml:space="preserve"> IF(ДАННЫЕ!$F1200="М",IF(E1200&gt;=60,2,""),"")&amp;IF(ДАННЫЕ!$F1200="Ж",IF(E1200&gt;=55,2,""),"")</f>
        <v/>
      </c>
      <c r="H1200" s="43" t="str">
        <f t="shared" ca="1" si="57"/>
        <v/>
      </c>
      <c r="I1200" s="43" t="str">
        <f t="shared" ca="1" si="58"/>
        <v>03</v>
      </c>
      <c r="J1200" s="28" t="str">
        <f ca="1">ДАННЫЕ!$F1200&amp;H1200&amp;I1200&amp;ДАННЫЕ!$I1200&amp;"m"&amp;IF(ДАННЫЕ!$I1200&gt;0,IF(ДАННЫЕ!$J1200&gt;0,0,1),"")&amp;"f"&amp;IF(ДАННЫЕ!$R1200&gt;0,IF(YEAR(ДАННЫЕ!$F$1)=YEAR(ДАННЫЕ!$R1200),1,0),0)&amp;"z"&amp;ДАННЫЕ!$R1200&amp;"p"&amp;ДАННЫЕ!$S1200&amp;"i"&amp;ДАННЫЕ!$T1200&amp;"h"&amp;ДАННЫЕ!$K1200&amp;"be"&amp;ДАННЫЕ!$BI1200&amp;"CD"&amp;IF(ДАННЫЕ!BF1200&gt;500,4,IF(ДАННЫЕ!BF1200&gt;350,3,IF(ДАННЫЕ!BF1200&gt;200,2,IF(ДАННЫЕ!BF1200&gt;0,1,0))))&amp;"g"&amp;B1200&amp;"d"&amp;H1200&amp;"l"&amp;ДАННЫЕ!AT1200&amp;"a"&amp;ДАННЫЕ!$V1200&amp;"v"&amp;R1200&amp;"k"&amp;ДАННЫЕ!$U1200&amp;"s"&amp;ДАННЫЕ!$Y1200&amp;"t"&amp;ДАННЫЕ!$X1200&amp;"b"&amp;IF(ДАННЫЕ!$Q1200&gt;1,1,0)&amp;"PP"&amp;ДАННЫЕ!Z1200&amp;"c"&amp;S1200&amp;"x"&amp;IF(ДАННЫЕ!$BY1200&gt;0,IF(YEAR(ДАННЫЕ!$F$1)=YEAR(ДАННЫЕ!$BY1200),1,0),0)&amp;"n"&amp;IF(ДАННЫЕ!$BZ1200&gt;0,IF(YEAR(ДАННЫЕ!$F$1)=YEAR(ДАННЫЕ!$BZ1200),1,0),0)&amp;"u"&amp;D1200&amp;"z"&amp;IF(ДАННЫЕ!$CL1200&gt;0,IF(YEAR(ДАННЫЕ!$F$1)&gt;YEAR(ДАННЫЕ!$CL1200),11,12),0)</f>
        <v>03mf0zpihbeCD0g0dlav0kstb0PPc0x0n0u0z0</v>
      </c>
      <c r="K1200" s="28" t="str">
        <f ca="1">ДАННЫЕ!$I1200&amp;"x"&amp;B1200&amp;"w"&amp;IF(T1200+ДАННЫЕ!AD1200+ДАННЫЕ!AE1200+ДАННЫЕ!AF1200+ДАННЫЕ!AG1200+ДАННЫЕ!AH1200+ДАННЫЕ!$AL1200+ДАННЫЕ!AI1200+ДАННЫЕ!AJ1200+ДАННЫЕ!AK1200+ДАННЫЕ!AP1200+ДАННЫЕ!AQ1200+ДАННЫЕ!AR1200+ДАННЫЕ!$AM1200+ДАННЫЕ!$AN1200+ДАННЫЕ!AS1200+ДАННЫЕ!AT1200&gt;0,1,0)&amp;IF(OR(T1200=2,ДАННЫЕ!AD1200=2,ДАННЫЕ!AE1200=2,ДАННЫЕ!AF1200=2,ДАННЫЕ!AG1200=2,ДАННЫЕ!AH1200=2,ДАННЫЕ!$AL1200=2,ДАННЫЕ!AI1200=2,ДАННЫЕ!AJ1200=2,ДАННЫЕ!AK1200=2,ДАННЫЕ!AP1200=2,ДАННЫЕ!AQ1200=2,ДАННЫЕ!AR1200=2,ДАННЫЕ!$AM1200=2,ДАННЫЕ!$AN1200=2,ДАННЫЕ!AS1200=2,ДАННЫЕ!AT1200=2),2,0)&amp;"t"&amp;IF(T1200&gt;0,"1"&amp;T1200,"00")&amp;"f"&amp;IF(ДАННЫЕ!$AC1200,"1"&amp;ДАННЫЕ!$AC1200,"00")&amp;"b"&amp;IF(ДАННЫЕ!$AD1200,"1"&amp;ДАННЫЕ!$AD1200,"00")&amp;"g"&amp;IF(ДАННЫЕ!$AF1200,"1"&amp;ДАННЫЕ!$AF1200,"00")&amp;"c"&amp;IF(ДАННЫЕ!$AG1200,"1"&amp;ДАННЫЕ!$AG1200,"00")&amp;"i"&amp;IF(ДАННЫЕ!$AH1200,"1"&amp;ДАННЫЕ!$AH1200,"00")&amp;"r"&amp;IF(ДАННЫЕ!$AL1200,"1"&amp;ДАННЫЕ!$AL1200,"00")&amp;"m"&amp;IF(ДАННЫЕ!$AI1200,"1"&amp;ДАННЫЕ!$AI1200,"00")&amp;"hS"&amp;IF(ДАННЫЕ!$AJ1200,"1"&amp;ДАННЫЕ!$AJ1200,"00")&amp;"hZ"&amp;IF(ДАННЫЕ!$AK1200,"1"&amp;ДАННЫЕ!$AK1200,"00")&amp;"p"&amp;IF(ДАННЫЕ!$AP1200,"1"&amp;ДАННЫЕ!$AP1200,"00")&amp;"k"&amp;IF(ДАННЫЕ!$AQ1200,"1"&amp;ДАННЫЕ!$AQ1200,"00")&amp;"z"&amp;IF(ДАННЫЕ!$AR1200,"1"&amp;ДАННЫЕ!$AR1200,"00")&amp;"j"&amp;IF(ДАННЫЕ!$AM1200,"1"&amp;ДАННЫЕ!$AM1200,"00")&amp;"n"&amp;IF(ДАННЫЕ!$AN1200,"1"&amp;ДАННЫЕ!$AN1200,"00")&amp;"E"&amp;ДАННЫЕ!BI1200&amp;"L"&amp;ДАННЫЕ!AO1200&amp;"h"&amp;IF(ДАННЫЕ!$AU1200&gt;0,1,0)&amp;"v"&amp;IF(ДАННЫЕ!$AW1200&gt;0,1,0)&amp;"a"&amp;IF(ДАННЫЕ!$AS1200,"1"&amp;ДАННЫЕ!$AS1200,"00")&amp;"s"&amp;IF(ДАННЫЕ!$AT1200,"1"&amp;ДАННЫЕ!$AT1200,"00")&amp;"u"&amp;IF(ДАННЫЕ!$CJ1200&gt;0,1,0)&amp;"y"&amp;B1200&amp;"d"&amp;H1200&amp;"e"&amp;F1200&amp;G1200</f>
        <v>x0w00t00f00b00g00c00i00r00m00hS00hZ00p00k00z00j00n00ELh0v0a00s00u0y0de</v>
      </c>
      <c r="L1200" s="28" t="str">
        <f ca="1">ДАННЫЕ!$I1200&amp;"VN"&amp;IF(ДАННЫЕ!AW1200&gt;0,11,10)&amp;"CD"&amp;IF(ДАННЫЕ!BF1200&gt;500,16,IF(ДАННЫЕ!BF1200&gt;350,15,IF(ДАННЫЕ!BF1200&gt;=200,14,IF(ДАННЫЕ!BF1200&gt;=100,13,IF(ДАННЫЕ!BF1200&gt;=50,12,IF(ДАННЫЕ!BF1200&gt;0,11,10))))))&amp;"AR"&amp;IF(ДАННЫЕ!BX1200&gt;0,1,0)&amp;"GD"&amp;B1200&amp;"VV"&amp;IF(E1200&gt;=5,IF(E1200&lt;18,1,0),0)</f>
        <v>VN10CD10AR0GD0VV0</v>
      </c>
      <c r="M1200" s="28" t="str">
        <f>ДАННЫЕ!$I1200&amp;"b"&amp;ДАННЫЕ!$BI1200&amp;"r"&amp;ДАННЫЕ!$BJ1200&amp;"CD"&amp;IF(ДАННЫЕ!BF1200&gt;0,IF(ДАННЫЕ!BF1200&lt;200,1,IF(ДАННЫЕ!BF1200&lt;350,2,3)),0)&amp;"h"&amp;IF(ДАННЫЕ!$BK1200+ДАННЫЕ!$BL1200+ДАННЫЕ!$BM1200&gt;0,1,0)&amp;"x"&amp;ДАННЫЕ!$BK1200&amp;"y"&amp;ДАННЫЕ!$BL1200&amp;"z"&amp;ДАННЫЕ!$BM1200&amp;"c"&amp;IF(ДАННЫЕ!$BK1200+ДАННЫЕ!$BL1200+ДАННЫЕ!$BM1200=3,1,0)&amp;"a"&amp;IF(ДАННЫЕ!$BQ1200+ДАННЫЕ!$BR1200&gt;0,1,0)&amp;"d"&amp;ДАННЫЕ!$BQ1200&amp;"v"&amp;ДАННЫЕ!$BR1200&amp;"p"&amp;ДАННЫЕ!$BS1200&amp;"n"&amp;ДАННЫЕ!$BU1200&amp;"t"&amp;ДАННЫЕ!$BV1200&amp;"o"&amp;ДАННЫЕ!$BT1200&amp;"l"&amp;IF(ДАННЫЕ!$BN1200&gt;0,1,0)&amp;ДАННЫЕ!$BN1200&amp;"g"&amp;ДАННЫЕ!$BO1200&amp;"s"&amp;ДАННЫЕ!$BP1200&amp;"DZ"&amp;IF(ДАННЫЕ!B1200-ДАННЫЕ!G1200 &lt; 60,IF(ДАННЫЕ!B1200-ДАННЫЕ!G1200 &gt;= 0,1,0),0)&amp;"u"&amp;IF(ДАННЫЕ!$CJ1200&gt;0,1,0)</f>
        <v>brCD0h0xyzc0a0dvpntol0gsDZ1u0</v>
      </c>
      <c r="N1200" s="28" t="str">
        <f ca="1">ДАННЫЕ!$F1200&amp;ДАННЫЕ!$I1200&amp;"g"&amp;B1200&amp;"cf"&amp;D1200&amp;"a"&amp;IF(ДАННЫЕ!$BX1200&gt;0,1,0)&amp;IF(ДАННЫЕ!$BF1200&gt;500,1,IF(ДАННЫЕ!$BF1200&gt;350,2,IF(ДАННЫЕ!$BF1200&gt;=200,3,IF(ДАННЫЕ!$BF1200&gt;=100,4,IF(ДАННЫЕ!$BF1200&gt;=50,5,IF(ДАННЫЕ!$BF1200&lt;50,6,0))))))&amp;"AR"&amp;IF(DATEDIF(ДАННЫЕ!$BX1200,ДАННЫЕ!$F$1,"y")&gt;1,1,0)&amp;"VG"&amp;IF(ДАННЫЕ!$BH1200="0",1,0)&amp;"o"&amp;IF(T1200+ДАННЫЕ!$AF1200+ДАННЫЕ!$AG1200+ДАННЫЕ!$AH1200+ДАННЫЕ!$AI1200+ДАННЫЕ!$AJ1200+ДАННЫЕ!$AP1200+ДАННЫЕ!$AQ1200+ДАННЫЕ!$AR1200+ДАННЫЕ!$AU1200+ДАННЫЕ!$AW1200+ДАННЫЕ!$AS1200+ДАННЫЕ!$AT1200&gt;0,1,0)&amp;"x"&amp;ДАННЫЕ!$AG1200&amp;"p"&amp;IF(ДАННЫЕ!$BY1200&gt;0,1,0)&amp;"v"&amp;IF(ДАННЫЕ!$BZ1200&gt;0,1,0)&amp;"n"&amp;ДАННЫЕ!$CA1200&amp;"t"&amp;ДАННЫЕ!$AY1200&amp;"k"&amp;ДАННЫЕ!$CB1200&amp;"q"&amp;ДАННЫЕ!$CC1200&amp;"w"&amp;ДАННЫЕ!$CD1200&amp;"e"&amp;ДАННЫЕ!$CE1200&amp;"m"&amp;ДАННЫЕ!$CF1200&amp;"c"&amp;ДАННЫЕ!$CG1200&amp;"z"&amp;ДАННЫЕ!$CH1200&amp;"d"&amp;IF(H1200=4,1,0)&amp;"s"&amp;IF(ДАННЫЕ!$J1200=1,0,1)&amp;"u"&amp;IF(ДАННЫЕ!$CJ1200&gt;0,1,0)</f>
        <v>g0cf0a06AR1VG0o0xp0v0ntkqwemczd0s1u0</v>
      </c>
      <c r="O1200" s="28" t="str">
        <f>ДАННЫЕ!$I1200&amp;"g"&amp;B1200&amp;A1200&amp;"f"&amp;P1200&amp;"c"&amp;IF(ДАННЫЕ!$U1200&gt;0,1,0)&amp;"s"&amp;IF(ДАННЫЕ!$Q1200&gt;0,IF(YEAR(ДАННЫЕ!$F$1)=YEAR(ДАННЫЕ!$Q1200),IF(MONTH(ДАННЫЕ!$F$1)=MONTH(ДАННЫЕ!$Q1200),111,11),1),0)&amp;"i"&amp;IF(ДАННЫЕ!$R1200+ДАННЫЕ!$S1200+ДАННЫЕ!$T1200=0,0,1)&amp;"h"&amp;IF(ДАННЫЕ!$P1200&gt;0,1,0)&amp;"p"&amp;IF(ДАННЫЕ!$CI1200&gt;0,IF(YEAR(ДАННЫЕ!$F$1)=YEAR(ДАННЫЕ!$CI1200),IF(MONTH(ДАННЫЕ!$F$1)=MONTH(ДАННЫЕ!$CI1200),111,11),1),0)&amp;"d"&amp;IF(ДАННЫЕ!$CJ1200&gt;0,IF(YEAR(ДАННЫЕ!$F$1)=YEAR(ДАННЫЕ!$CJ1200),IF(MONTH(ДАННЫЕ!$F$1)=MONTH(ДАННЫЕ!$CJ1200),111,11),1),0)&amp;"o"&amp;IF(ДАННЫЕ!$CK1200&gt;0,IF(MONTH(ДАННЫЕ!$F$1)=MONTH(ДАННЫЕ!$CK1200),111,11),0)&amp;"v"&amp;IF(ДАННЫЕ!$BE1200&gt;0,IF(MONTH(ДАННЫЕ!$F$1)=MONTH(ДАННЫЕ!$BE1200),111,11),0)</f>
        <v>g00f0c0s0i0h0p0d0o0v0</v>
      </c>
      <c r="P1200" s="15">
        <f t="shared" si="59"/>
        <v>0</v>
      </c>
      <c r="Q1200" s="15">
        <f>IF(ДАННЫЕ!$F$1&gt;ДАННЫЕ!$N1200,IF(YEAR(ДАННЫЕ!$F$1)=YEAR(ДАННЫЕ!M1200),1,0),0)</f>
        <v>0</v>
      </c>
      <c r="R1200" s="15">
        <f>IF(ДАННЫЕ!$F$1&gt;ДАННЫЕ!$N1200,IF(YEAR(ДАННЫЕ!$F$1)=YEAR(ДАННЫЕ!N1200),1,0),0)</f>
        <v>0</v>
      </c>
      <c r="S1200" s="15">
        <f>IF(ДАННЫЕ!$AA1200="2А",1,IF(ДАННЫЕ!$AA1200="2Б",2,IF(ДАННЫЕ!$AA1200="2В",3,IF(ДАННЫЕ!$AA1200=3,4,IF(ДАННЫЕ!$AA1200="4А",5,IF(ДАННЫЕ!$AA1200="4Б",6,IF(ДАННЫЕ!$AA1200="4В",7,IF(ДАННЫЕ!$AA1200=5,8,0))))))))</f>
        <v>0</v>
      </c>
      <c r="T1200" s="15">
        <f>IF(OR(ДАННЫЕ!$AC1200=2,ДАННЫЕ!$AD1200=2,ДАННЫЕ!$AE1200=2),2,IF(OR(ДАННЫЕ!$AC1200=1,ДАННЫЕ!$AD1200=1,ДАННЫЕ!$AE1200=1),1,0))</f>
        <v>0</v>
      </c>
    </row>
    <row r="1201" spans="1:20" x14ac:dyDescent="0.2">
      <c r="A1201" s="78">
        <f>IF(B1201&gt;0,IF(MONTH(ДАННЫЕ!$F$1)=MONTH(ДАННЫЕ!$B1201),1,0),0)</f>
        <v>0</v>
      </c>
      <c r="B1201" s="14">
        <f>IF(ДАННЫЕ!$B1201&gt;0,IF(YEAR(ДАННЫЕ!$F$1)=YEAR(ДАННЫЕ!$B1201),1,0),0)</f>
        <v>0</v>
      </c>
      <c r="C1201" s="14">
        <f>IF(ДАННЫЕ!$CM1201&gt;0,IF(YEAR(ДАННЫЕ!$F$1)=YEAR(ДАННЫЕ!$CM1201),1,0),0)</f>
        <v>0</v>
      </c>
      <c r="D1201" s="14">
        <f>IF(ДАННЫЕ!$CJ1201&gt;0,IF(ДАННЫЕ!$CL1201&gt;ДАННЫЕ!$F$1,1,IF(ДАННЫЕ!$CL1201&gt;0,0,1)),0)</f>
        <v>0</v>
      </c>
      <c r="E1201" s="43" t="str">
        <f ca="1">IF(ДАННЫЕ!$F$1&gt;0,IF(ДАННЫЕ!$G1201&gt;0,DATEDIF(ДАННЫЕ!$G1201,ДАННЫЕ!$F$1,"y"),""),IF(ДАННЫЕ!$G1201&gt;0,DATEDIF(ДАННЫЕ!$G1201,TODAY(),"y"),""))</f>
        <v/>
      </c>
      <c r="F1201" s="43" t="str">
        <f xml:space="preserve"> IF(ДАННЫЕ!$F1201="М",IF(E1201&gt;=18,IF(E1201&lt;60,1,""),""),"")&amp;IF(ДАННЫЕ!$F1201="Ж",IF(E1201&gt;=18,IF(E1201&lt;55,1,""),""),"")</f>
        <v/>
      </c>
      <c r="G1201" s="43" t="str">
        <f xml:space="preserve"> IF(ДАННЫЕ!$F1201="М",IF(E1201&gt;=60,2,""),"")&amp;IF(ДАННЫЕ!$F1201="Ж",IF(E1201&gt;=55,2,""),"")</f>
        <v/>
      </c>
      <c r="H1201" s="43" t="str">
        <f t="shared" ca="1" si="57"/>
        <v/>
      </c>
      <c r="I1201" s="43" t="str">
        <f t="shared" ca="1" si="58"/>
        <v>03</v>
      </c>
      <c r="J1201" s="28" t="str">
        <f ca="1">ДАННЫЕ!$F1201&amp;H1201&amp;I1201&amp;ДАННЫЕ!$I1201&amp;"m"&amp;IF(ДАННЫЕ!$I1201&gt;0,IF(ДАННЫЕ!$J1201&gt;0,0,1),"")&amp;"f"&amp;IF(ДАННЫЕ!$R1201&gt;0,IF(YEAR(ДАННЫЕ!$F$1)=YEAR(ДАННЫЕ!$R1201),1,0),0)&amp;"z"&amp;ДАННЫЕ!$R1201&amp;"p"&amp;ДАННЫЕ!$S1201&amp;"i"&amp;ДАННЫЕ!$T1201&amp;"h"&amp;ДАННЫЕ!$K1201&amp;"be"&amp;ДАННЫЕ!$BI1201&amp;"CD"&amp;IF(ДАННЫЕ!BF1201&gt;500,4,IF(ДАННЫЕ!BF1201&gt;350,3,IF(ДАННЫЕ!BF1201&gt;200,2,IF(ДАННЫЕ!BF1201&gt;0,1,0))))&amp;"g"&amp;B1201&amp;"d"&amp;H1201&amp;"l"&amp;ДАННЫЕ!AT1201&amp;"a"&amp;ДАННЫЕ!$V1201&amp;"v"&amp;R1201&amp;"k"&amp;ДАННЫЕ!$U1201&amp;"s"&amp;ДАННЫЕ!$Y1201&amp;"t"&amp;ДАННЫЕ!$X1201&amp;"b"&amp;IF(ДАННЫЕ!$Q1201&gt;1,1,0)&amp;"PP"&amp;ДАННЫЕ!Z1201&amp;"c"&amp;S1201&amp;"x"&amp;IF(ДАННЫЕ!$BY1201&gt;0,IF(YEAR(ДАННЫЕ!$F$1)=YEAR(ДАННЫЕ!$BY1201),1,0),0)&amp;"n"&amp;IF(ДАННЫЕ!$BZ1201&gt;0,IF(YEAR(ДАННЫЕ!$F$1)=YEAR(ДАННЫЕ!$BZ1201),1,0),0)&amp;"u"&amp;D1201&amp;"z"&amp;IF(ДАННЫЕ!$CL1201&gt;0,IF(YEAR(ДАННЫЕ!$F$1)&gt;YEAR(ДАННЫЕ!$CL1201),11,12),0)</f>
        <v>03mf0zpihbeCD0g0dlav0kstb0PPc0x0n0u0z0</v>
      </c>
      <c r="K1201" s="28" t="str">
        <f ca="1">ДАННЫЕ!$I1201&amp;"x"&amp;B1201&amp;"w"&amp;IF(T1201+ДАННЫЕ!AD1201+ДАННЫЕ!AE1201+ДАННЫЕ!AF1201+ДАННЫЕ!AG1201+ДАННЫЕ!AH1201+ДАННЫЕ!$AL1201+ДАННЫЕ!AI1201+ДАННЫЕ!AJ1201+ДАННЫЕ!AK1201+ДАННЫЕ!AP1201+ДАННЫЕ!AQ1201+ДАННЫЕ!AR1201+ДАННЫЕ!$AM1201+ДАННЫЕ!$AN1201+ДАННЫЕ!AS1201+ДАННЫЕ!AT1201&gt;0,1,0)&amp;IF(OR(T1201=2,ДАННЫЕ!AD1201=2,ДАННЫЕ!AE1201=2,ДАННЫЕ!AF1201=2,ДАННЫЕ!AG1201=2,ДАННЫЕ!AH1201=2,ДАННЫЕ!$AL1201=2,ДАННЫЕ!AI1201=2,ДАННЫЕ!AJ1201=2,ДАННЫЕ!AK1201=2,ДАННЫЕ!AP1201=2,ДАННЫЕ!AQ1201=2,ДАННЫЕ!AR1201=2,ДАННЫЕ!$AM1201=2,ДАННЫЕ!$AN1201=2,ДАННЫЕ!AS1201=2,ДАННЫЕ!AT1201=2),2,0)&amp;"t"&amp;IF(T1201&gt;0,"1"&amp;T1201,"00")&amp;"f"&amp;IF(ДАННЫЕ!$AC1201,"1"&amp;ДАННЫЕ!$AC1201,"00")&amp;"b"&amp;IF(ДАННЫЕ!$AD1201,"1"&amp;ДАННЫЕ!$AD1201,"00")&amp;"g"&amp;IF(ДАННЫЕ!$AF1201,"1"&amp;ДАННЫЕ!$AF1201,"00")&amp;"c"&amp;IF(ДАННЫЕ!$AG1201,"1"&amp;ДАННЫЕ!$AG1201,"00")&amp;"i"&amp;IF(ДАННЫЕ!$AH1201,"1"&amp;ДАННЫЕ!$AH1201,"00")&amp;"r"&amp;IF(ДАННЫЕ!$AL1201,"1"&amp;ДАННЫЕ!$AL1201,"00")&amp;"m"&amp;IF(ДАННЫЕ!$AI1201,"1"&amp;ДАННЫЕ!$AI1201,"00")&amp;"hS"&amp;IF(ДАННЫЕ!$AJ1201,"1"&amp;ДАННЫЕ!$AJ1201,"00")&amp;"hZ"&amp;IF(ДАННЫЕ!$AK1201,"1"&amp;ДАННЫЕ!$AK1201,"00")&amp;"p"&amp;IF(ДАННЫЕ!$AP1201,"1"&amp;ДАННЫЕ!$AP1201,"00")&amp;"k"&amp;IF(ДАННЫЕ!$AQ1201,"1"&amp;ДАННЫЕ!$AQ1201,"00")&amp;"z"&amp;IF(ДАННЫЕ!$AR1201,"1"&amp;ДАННЫЕ!$AR1201,"00")&amp;"j"&amp;IF(ДАННЫЕ!$AM1201,"1"&amp;ДАННЫЕ!$AM1201,"00")&amp;"n"&amp;IF(ДАННЫЕ!$AN1201,"1"&amp;ДАННЫЕ!$AN1201,"00")&amp;"E"&amp;ДАННЫЕ!BI1201&amp;"L"&amp;ДАННЫЕ!AO1201&amp;"h"&amp;IF(ДАННЫЕ!$AU1201&gt;0,1,0)&amp;"v"&amp;IF(ДАННЫЕ!$AW1201&gt;0,1,0)&amp;"a"&amp;IF(ДАННЫЕ!$AS1201,"1"&amp;ДАННЫЕ!$AS1201,"00")&amp;"s"&amp;IF(ДАННЫЕ!$AT1201,"1"&amp;ДАННЫЕ!$AT1201,"00")&amp;"u"&amp;IF(ДАННЫЕ!$CJ1201&gt;0,1,0)&amp;"y"&amp;B1201&amp;"d"&amp;H1201&amp;"e"&amp;F1201&amp;G1201</f>
        <v>x0w00t00f00b00g00c00i00r00m00hS00hZ00p00k00z00j00n00ELh0v0a00s00u0y0de</v>
      </c>
      <c r="L1201" s="28" t="str">
        <f ca="1">ДАННЫЕ!$I1201&amp;"VN"&amp;IF(ДАННЫЕ!AW1201&gt;0,11,10)&amp;"CD"&amp;IF(ДАННЫЕ!BF1201&gt;500,16,IF(ДАННЫЕ!BF1201&gt;350,15,IF(ДАННЫЕ!BF1201&gt;=200,14,IF(ДАННЫЕ!BF1201&gt;=100,13,IF(ДАННЫЕ!BF1201&gt;=50,12,IF(ДАННЫЕ!BF1201&gt;0,11,10))))))&amp;"AR"&amp;IF(ДАННЫЕ!BX1201&gt;0,1,0)&amp;"GD"&amp;B1201&amp;"VV"&amp;IF(E1201&gt;=5,IF(E1201&lt;18,1,0),0)</f>
        <v>VN10CD10AR0GD0VV0</v>
      </c>
      <c r="M1201" s="28" t="str">
        <f>ДАННЫЕ!$I1201&amp;"b"&amp;ДАННЫЕ!$BI1201&amp;"r"&amp;ДАННЫЕ!$BJ1201&amp;"CD"&amp;IF(ДАННЫЕ!BF1201&gt;0,IF(ДАННЫЕ!BF1201&lt;200,1,IF(ДАННЫЕ!BF1201&lt;350,2,3)),0)&amp;"h"&amp;IF(ДАННЫЕ!$BK1201+ДАННЫЕ!$BL1201+ДАННЫЕ!$BM1201&gt;0,1,0)&amp;"x"&amp;ДАННЫЕ!$BK1201&amp;"y"&amp;ДАННЫЕ!$BL1201&amp;"z"&amp;ДАННЫЕ!$BM1201&amp;"c"&amp;IF(ДАННЫЕ!$BK1201+ДАННЫЕ!$BL1201+ДАННЫЕ!$BM1201=3,1,0)&amp;"a"&amp;IF(ДАННЫЕ!$BQ1201+ДАННЫЕ!$BR1201&gt;0,1,0)&amp;"d"&amp;ДАННЫЕ!$BQ1201&amp;"v"&amp;ДАННЫЕ!$BR1201&amp;"p"&amp;ДАННЫЕ!$BS1201&amp;"n"&amp;ДАННЫЕ!$BU1201&amp;"t"&amp;ДАННЫЕ!$BV1201&amp;"o"&amp;ДАННЫЕ!$BT1201&amp;"l"&amp;IF(ДАННЫЕ!$BN1201&gt;0,1,0)&amp;ДАННЫЕ!$BN1201&amp;"g"&amp;ДАННЫЕ!$BO1201&amp;"s"&amp;ДАННЫЕ!$BP1201&amp;"DZ"&amp;IF(ДАННЫЕ!B1201-ДАННЫЕ!G1201 &lt; 60,IF(ДАННЫЕ!B1201-ДАННЫЕ!G1201 &gt;= 0,1,0),0)&amp;"u"&amp;IF(ДАННЫЕ!$CJ1201&gt;0,1,0)</f>
        <v>brCD0h0xyzc0a0dvpntol0gsDZ1u0</v>
      </c>
      <c r="N1201" s="28" t="str">
        <f ca="1">ДАННЫЕ!$F1201&amp;ДАННЫЕ!$I1201&amp;"g"&amp;B1201&amp;"cf"&amp;D1201&amp;"a"&amp;IF(ДАННЫЕ!$BX1201&gt;0,1,0)&amp;IF(ДАННЫЕ!$BF1201&gt;500,1,IF(ДАННЫЕ!$BF1201&gt;350,2,IF(ДАННЫЕ!$BF1201&gt;=200,3,IF(ДАННЫЕ!$BF1201&gt;=100,4,IF(ДАННЫЕ!$BF1201&gt;=50,5,IF(ДАННЫЕ!$BF1201&lt;50,6,0))))))&amp;"AR"&amp;IF(DATEDIF(ДАННЫЕ!$BX1201,ДАННЫЕ!$F$1,"y")&gt;1,1,0)&amp;"VG"&amp;IF(ДАННЫЕ!$BH1201="0",1,0)&amp;"o"&amp;IF(T1201+ДАННЫЕ!$AF1201+ДАННЫЕ!$AG1201+ДАННЫЕ!$AH1201+ДАННЫЕ!$AI1201+ДАННЫЕ!$AJ1201+ДАННЫЕ!$AP1201+ДАННЫЕ!$AQ1201+ДАННЫЕ!$AR1201+ДАННЫЕ!$AU1201+ДАННЫЕ!$AW1201+ДАННЫЕ!$AS1201+ДАННЫЕ!$AT1201&gt;0,1,0)&amp;"x"&amp;ДАННЫЕ!$AG1201&amp;"p"&amp;IF(ДАННЫЕ!$BY1201&gt;0,1,0)&amp;"v"&amp;IF(ДАННЫЕ!$BZ1201&gt;0,1,0)&amp;"n"&amp;ДАННЫЕ!$CA1201&amp;"t"&amp;ДАННЫЕ!$AY1201&amp;"k"&amp;ДАННЫЕ!$CB1201&amp;"q"&amp;ДАННЫЕ!$CC1201&amp;"w"&amp;ДАННЫЕ!$CD1201&amp;"e"&amp;ДАННЫЕ!$CE1201&amp;"m"&amp;ДАННЫЕ!$CF1201&amp;"c"&amp;ДАННЫЕ!$CG1201&amp;"z"&amp;ДАННЫЕ!$CH1201&amp;"d"&amp;IF(H1201=4,1,0)&amp;"s"&amp;IF(ДАННЫЕ!$J1201=1,0,1)&amp;"u"&amp;IF(ДАННЫЕ!$CJ1201&gt;0,1,0)</f>
        <v>g0cf0a06AR1VG0o0xp0v0ntkqwemczd0s1u0</v>
      </c>
      <c r="O1201" s="28" t="str">
        <f>ДАННЫЕ!$I1201&amp;"g"&amp;B1201&amp;A1201&amp;"f"&amp;P1201&amp;"c"&amp;IF(ДАННЫЕ!$U1201&gt;0,1,0)&amp;"s"&amp;IF(ДАННЫЕ!$Q1201&gt;0,IF(YEAR(ДАННЫЕ!$F$1)=YEAR(ДАННЫЕ!$Q1201),IF(MONTH(ДАННЫЕ!$F$1)=MONTH(ДАННЫЕ!$Q1201),111,11),1),0)&amp;"i"&amp;IF(ДАННЫЕ!$R1201+ДАННЫЕ!$S1201+ДАННЫЕ!$T1201=0,0,1)&amp;"h"&amp;IF(ДАННЫЕ!$P1201&gt;0,1,0)&amp;"p"&amp;IF(ДАННЫЕ!$CI1201&gt;0,IF(YEAR(ДАННЫЕ!$F$1)=YEAR(ДАННЫЕ!$CI1201),IF(MONTH(ДАННЫЕ!$F$1)=MONTH(ДАННЫЕ!$CI1201),111,11),1),0)&amp;"d"&amp;IF(ДАННЫЕ!$CJ1201&gt;0,IF(YEAR(ДАННЫЕ!$F$1)=YEAR(ДАННЫЕ!$CJ1201),IF(MONTH(ДАННЫЕ!$F$1)=MONTH(ДАННЫЕ!$CJ1201),111,11),1),0)&amp;"o"&amp;IF(ДАННЫЕ!$CK1201&gt;0,IF(MONTH(ДАННЫЕ!$F$1)=MONTH(ДАННЫЕ!$CK1201),111,11),0)&amp;"v"&amp;IF(ДАННЫЕ!$BE1201&gt;0,IF(MONTH(ДАННЫЕ!$F$1)=MONTH(ДАННЫЕ!$BE1201),111,11),0)</f>
        <v>g00f0c0s0i0h0p0d0o0v0</v>
      </c>
      <c r="P1201" s="15">
        <f t="shared" si="59"/>
        <v>0</v>
      </c>
      <c r="Q1201" s="15">
        <f>IF(ДАННЫЕ!$F$1&gt;ДАННЫЕ!$N1201,IF(YEAR(ДАННЫЕ!$F$1)=YEAR(ДАННЫЕ!M1201),1,0),0)</f>
        <v>0</v>
      </c>
      <c r="R1201" s="15">
        <f>IF(ДАННЫЕ!$F$1&gt;ДАННЫЕ!$N1201,IF(YEAR(ДАННЫЕ!$F$1)=YEAR(ДАННЫЕ!N1201),1,0),0)</f>
        <v>0</v>
      </c>
      <c r="S1201" s="15">
        <f>IF(ДАННЫЕ!$AA1201="2А",1,IF(ДАННЫЕ!$AA1201="2Б",2,IF(ДАННЫЕ!$AA1201="2В",3,IF(ДАННЫЕ!$AA1201=3,4,IF(ДАННЫЕ!$AA1201="4А",5,IF(ДАННЫЕ!$AA1201="4Б",6,IF(ДАННЫЕ!$AA1201="4В",7,IF(ДАННЫЕ!$AA1201=5,8,0))))))))</f>
        <v>0</v>
      </c>
      <c r="T1201" s="15">
        <f>IF(OR(ДАННЫЕ!$AC1201=2,ДАННЫЕ!$AD1201=2,ДАННЫЕ!$AE1201=2),2,IF(OR(ДАННЫЕ!$AC1201=1,ДАННЫЕ!$AD1201=1,ДАННЫЕ!$AE1201=1),1,0))</f>
        <v>0</v>
      </c>
    </row>
    <row r="1202" spans="1:20" x14ac:dyDescent="0.2">
      <c r="A1202" s="78">
        <f>IF(B1202&gt;0,IF(MONTH(ДАННЫЕ!$F$1)=MONTH(ДАННЫЕ!$B1202),1,0),0)</f>
        <v>0</v>
      </c>
      <c r="B1202" s="14">
        <f>IF(ДАННЫЕ!$B1202&gt;0,IF(YEAR(ДАННЫЕ!$F$1)=YEAR(ДАННЫЕ!$B1202),1,0),0)</f>
        <v>0</v>
      </c>
      <c r="C1202" s="14">
        <f>IF(ДАННЫЕ!$CM1202&gt;0,IF(YEAR(ДАННЫЕ!$F$1)=YEAR(ДАННЫЕ!$CM1202),1,0),0)</f>
        <v>0</v>
      </c>
      <c r="D1202" s="14">
        <f>IF(ДАННЫЕ!$CJ1202&gt;0,IF(ДАННЫЕ!$CL1202&gt;ДАННЫЕ!$F$1,1,IF(ДАННЫЕ!$CL1202&gt;0,0,1)),0)</f>
        <v>0</v>
      </c>
      <c r="E1202" s="43" t="str">
        <f ca="1">IF(ДАННЫЕ!$F$1&gt;0,IF(ДАННЫЕ!$G1202&gt;0,DATEDIF(ДАННЫЕ!$G1202,ДАННЫЕ!$F$1,"y"),""),IF(ДАННЫЕ!$G1202&gt;0,DATEDIF(ДАННЫЕ!$G1202,TODAY(),"y"),""))</f>
        <v/>
      </c>
      <c r="F1202" s="43" t="str">
        <f xml:space="preserve"> IF(ДАННЫЕ!$F1202="М",IF(E1202&gt;=18,IF(E1202&lt;60,1,""),""),"")&amp;IF(ДАННЫЕ!$F1202="Ж",IF(E1202&gt;=18,IF(E1202&lt;55,1,""),""),"")</f>
        <v/>
      </c>
      <c r="G1202" s="43" t="str">
        <f xml:space="preserve"> IF(ДАННЫЕ!$F1202="М",IF(E1202&gt;=60,2,""),"")&amp;IF(ДАННЫЕ!$F1202="Ж",IF(E1202&gt;=55,2,""),"")</f>
        <v/>
      </c>
      <c r="H1202" s="43" t="str">
        <f t="shared" ca="1" si="57"/>
        <v/>
      </c>
      <c r="I1202" s="43" t="str">
        <f t="shared" ca="1" si="58"/>
        <v>03</v>
      </c>
      <c r="J1202" s="28" t="str">
        <f ca="1">ДАННЫЕ!$F1202&amp;H1202&amp;I1202&amp;ДАННЫЕ!$I1202&amp;"m"&amp;IF(ДАННЫЕ!$I1202&gt;0,IF(ДАННЫЕ!$J1202&gt;0,0,1),"")&amp;"f"&amp;IF(ДАННЫЕ!$R1202&gt;0,IF(YEAR(ДАННЫЕ!$F$1)=YEAR(ДАННЫЕ!$R1202),1,0),0)&amp;"z"&amp;ДАННЫЕ!$R1202&amp;"p"&amp;ДАННЫЕ!$S1202&amp;"i"&amp;ДАННЫЕ!$T1202&amp;"h"&amp;ДАННЫЕ!$K1202&amp;"be"&amp;ДАННЫЕ!$BI1202&amp;"CD"&amp;IF(ДАННЫЕ!BF1202&gt;500,4,IF(ДАННЫЕ!BF1202&gt;350,3,IF(ДАННЫЕ!BF1202&gt;200,2,IF(ДАННЫЕ!BF1202&gt;0,1,0))))&amp;"g"&amp;B1202&amp;"d"&amp;H1202&amp;"l"&amp;ДАННЫЕ!AT1202&amp;"a"&amp;ДАННЫЕ!$V1202&amp;"v"&amp;R1202&amp;"k"&amp;ДАННЫЕ!$U1202&amp;"s"&amp;ДАННЫЕ!$Y1202&amp;"t"&amp;ДАННЫЕ!$X1202&amp;"b"&amp;IF(ДАННЫЕ!$Q1202&gt;1,1,0)&amp;"PP"&amp;ДАННЫЕ!Z1202&amp;"c"&amp;S1202&amp;"x"&amp;IF(ДАННЫЕ!$BY1202&gt;0,IF(YEAR(ДАННЫЕ!$F$1)=YEAR(ДАННЫЕ!$BY1202),1,0),0)&amp;"n"&amp;IF(ДАННЫЕ!$BZ1202&gt;0,IF(YEAR(ДАННЫЕ!$F$1)=YEAR(ДАННЫЕ!$BZ1202),1,0),0)&amp;"u"&amp;D1202&amp;"z"&amp;IF(ДАННЫЕ!$CL1202&gt;0,IF(YEAR(ДАННЫЕ!$F$1)&gt;YEAR(ДАННЫЕ!$CL1202),11,12),0)</f>
        <v>03mf0zpihbeCD0g0dlav0kstb0PPc0x0n0u0z0</v>
      </c>
      <c r="K1202" s="28" t="str">
        <f ca="1">ДАННЫЕ!$I1202&amp;"x"&amp;B1202&amp;"w"&amp;IF(T1202+ДАННЫЕ!AD1202+ДАННЫЕ!AE1202+ДАННЫЕ!AF1202+ДАННЫЕ!AG1202+ДАННЫЕ!AH1202+ДАННЫЕ!$AL1202+ДАННЫЕ!AI1202+ДАННЫЕ!AJ1202+ДАННЫЕ!AK1202+ДАННЫЕ!AP1202+ДАННЫЕ!AQ1202+ДАННЫЕ!AR1202+ДАННЫЕ!$AM1202+ДАННЫЕ!$AN1202+ДАННЫЕ!AS1202+ДАННЫЕ!AT1202&gt;0,1,0)&amp;IF(OR(T1202=2,ДАННЫЕ!AD1202=2,ДАННЫЕ!AE1202=2,ДАННЫЕ!AF1202=2,ДАННЫЕ!AG1202=2,ДАННЫЕ!AH1202=2,ДАННЫЕ!$AL1202=2,ДАННЫЕ!AI1202=2,ДАННЫЕ!AJ1202=2,ДАННЫЕ!AK1202=2,ДАННЫЕ!AP1202=2,ДАННЫЕ!AQ1202=2,ДАННЫЕ!AR1202=2,ДАННЫЕ!$AM1202=2,ДАННЫЕ!$AN1202=2,ДАННЫЕ!AS1202=2,ДАННЫЕ!AT1202=2),2,0)&amp;"t"&amp;IF(T1202&gt;0,"1"&amp;T1202,"00")&amp;"f"&amp;IF(ДАННЫЕ!$AC1202,"1"&amp;ДАННЫЕ!$AC1202,"00")&amp;"b"&amp;IF(ДАННЫЕ!$AD1202,"1"&amp;ДАННЫЕ!$AD1202,"00")&amp;"g"&amp;IF(ДАННЫЕ!$AF1202,"1"&amp;ДАННЫЕ!$AF1202,"00")&amp;"c"&amp;IF(ДАННЫЕ!$AG1202,"1"&amp;ДАННЫЕ!$AG1202,"00")&amp;"i"&amp;IF(ДАННЫЕ!$AH1202,"1"&amp;ДАННЫЕ!$AH1202,"00")&amp;"r"&amp;IF(ДАННЫЕ!$AL1202,"1"&amp;ДАННЫЕ!$AL1202,"00")&amp;"m"&amp;IF(ДАННЫЕ!$AI1202,"1"&amp;ДАННЫЕ!$AI1202,"00")&amp;"hS"&amp;IF(ДАННЫЕ!$AJ1202,"1"&amp;ДАННЫЕ!$AJ1202,"00")&amp;"hZ"&amp;IF(ДАННЫЕ!$AK1202,"1"&amp;ДАННЫЕ!$AK1202,"00")&amp;"p"&amp;IF(ДАННЫЕ!$AP1202,"1"&amp;ДАННЫЕ!$AP1202,"00")&amp;"k"&amp;IF(ДАННЫЕ!$AQ1202,"1"&amp;ДАННЫЕ!$AQ1202,"00")&amp;"z"&amp;IF(ДАННЫЕ!$AR1202,"1"&amp;ДАННЫЕ!$AR1202,"00")&amp;"j"&amp;IF(ДАННЫЕ!$AM1202,"1"&amp;ДАННЫЕ!$AM1202,"00")&amp;"n"&amp;IF(ДАННЫЕ!$AN1202,"1"&amp;ДАННЫЕ!$AN1202,"00")&amp;"E"&amp;ДАННЫЕ!BI1202&amp;"L"&amp;ДАННЫЕ!AO1202&amp;"h"&amp;IF(ДАННЫЕ!$AU1202&gt;0,1,0)&amp;"v"&amp;IF(ДАННЫЕ!$AW1202&gt;0,1,0)&amp;"a"&amp;IF(ДАННЫЕ!$AS1202,"1"&amp;ДАННЫЕ!$AS1202,"00")&amp;"s"&amp;IF(ДАННЫЕ!$AT1202,"1"&amp;ДАННЫЕ!$AT1202,"00")&amp;"u"&amp;IF(ДАННЫЕ!$CJ1202&gt;0,1,0)&amp;"y"&amp;B1202&amp;"d"&amp;H1202&amp;"e"&amp;F1202&amp;G1202</f>
        <v>x0w00t00f00b00g00c00i00r00m00hS00hZ00p00k00z00j00n00ELh0v0a00s00u0y0de</v>
      </c>
      <c r="L1202" s="28" t="str">
        <f ca="1">ДАННЫЕ!$I1202&amp;"VN"&amp;IF(ДАННЫЕ!AW1202&gt;0,11,10)&amp;"CD"&amp;IF(ДАННЫЕ!BF1202&gt;500,16,IF(ДАННЫЕ!BF1202&gt;350,15,IF(ДАННЫЕ!BF1202&gt;=200,14,IF(ДАННЫЕ!BF1202&gt;=100,13,IF(ДАННЫЕ!BF1202&gt;=50,12,IF(ДАННЫЕ!BF1202&gt;0,11,10))))))&amp;"AR"&amp;IF(ДАННЫЕ!BX1202&gt;0,1,0)&amp;"GD"&amp;B1202&amp;"VV"&amp;IF(E1202&gt;=5,IF(E1202&lt;18,1,0),0)</f>
        <v>VN10CD10AR0GD0VV0</v>
      </c>
      <c r="M1202" s="28" t="str">
        <f>ДАННЫЕ!$I1202&amp;"b"&amp;ДАННЫЕ!$BI1202&amp;"r"&amp;ДАННЫЕ!$BJ1202&amp;"CD"&amp;IF(ДАННЫЕ!BF1202&gt;0,IF(ДАННЫЕ!BF1202&lt;200,1,IF(ДАННЫЕ!BF1202&lt;350,2,3)),0)&amp;"h"&amp;IF(ДАННЫЕ!$BK1202+ДАННЫЕ!$BL1202+ДАННЫЕ!$BM1202&gt;0,1,0)&amp;"x"&amp;ДАННЫЕ!$BK1202&amp;"y"&amp;ДАННЫЕ!$BL1202&amp;"z"&amp;ДАННЫЕ!$BM1202&amp;"c"&amp;IF(ДАННЫЕ!$BK1202+ДАННЫЕ!$BL1202+ДАННЫЕ!$BM1202=3,1,0)&amp;"a"&amp;IF(ДАННЫЕ!$BQ1202+ДАННЫЕ!$BR1202&gt;0,1,0)&amp;"d"&amp;ДАННЫЕ!$BQ1202&amp;"v"&amp;ДАННЫЕ!$BR1202&amp;"p"&amp;ДАННЫЕ!$BS1202&amp;"n"&amp;ДАННЫЕ!$BU1202&amp;"t"&amp;ДАННЫЕ!$BV1202&amp;"o"&amp;ДАННЫЕ!$BT1202&amp;"l"&amp;IF(ДАННЫЕ!$BN1202&gt;0,1,0)&amp;ДАННЫЕ!$BN1202&amp;"g"&amp;ДАННЫЕ!$BO1202&amp;"s"&amp;ДАННЫЕ!$BP1202&amp;"DZ"&amp;IF(ДАННЫЕ!B1202-ДАННЫЕ!G1202 &lt; 60,IF(ДАННЫЕ!B1202-ДАННЫЕ!G1202 &gt;= 0,1,0),0)&amp;"u"&amp;IF(ДАННЫЕ!$CJ1202&gt;0,1,0)</f>
        <v>brCD0h0xyzc0a0dvpntol0gsDZ1u0</v>
      </c>
      <c r="N1202" s="28" t="str">
        <f ca="1">ДАННЫЕ!$F1202&amp;ДАННЫЕ!$I1202&amp;"g"&amp;B1202&amp;"cf"&amp;D1202&amp;"a"&amp;IF(ДАННЫЕ!$BX1202&gt;0,1,0)&amp;IF(ДАННЫЕ!$BF1202&gt;500,1,IF(ДАННЫЕ!$BF1202&gt;350,2,IF(ДАННЫЕ!$BF1202&gt;=200,3,IF(ДАННЫЕ!$BF1202&gt;=100,4,IF(ДАННЫЕ!$BF1202&gt;=50,5,IF(ДАННЫЕ!$BF1202&lt;50,6,0))))))&amp;"AR"&amp;IF(DATEDIF(ДАННЫЕ!$BX1202,ДАННЫЕ!$F$1,"y")&gt;1,1,0)&amp;"VG"&amp;IF(ДАННЫЕ!$BH1202="0",1,0)&amp;"o"&amp;IF(T1202+ДАННЫЕ!$AF1202+ДАННЫЕ!$AG1202+ДАННЫЕ!$AH1202+ДАННЫЕ!$AI1202+ДАННЫЕ!$AJ1202+ДАННЫЕ!$AP1202+ДАННЫЕ!$AQ1202+ДАННЫЕ!$AR1202+ДАННЫЕ!$AU1202+ДАННЫЕ!$AW1202+ДАННЫЕ!$AS1202+ДАННЫЕ!$AT1202&gt;0,1,0)&amp;"x"&amp;ДАННЫЕ!$AG1202&amp;"p"&amp;IF(ДАННЫЕ!$BY1202&gt;0,1,0)&amp;"v"&amp;IF(ДАННЫЕ!$BZ1202&gt;0,1,0)&amp;"n"&amp;ДАННЫЕ!$CA1202&amp;"t"&amp;ДАННЫЕ!$AY1202&amp;"k"&amp;ДАННЫЕ!$CB1202&amp;"q"&amp;ДАННЫЕ!$CC1202&amp;"w"&amp;ДАННЫЕ!$CD1202&amp;"e"&amp;ДАННЫЕ!$CE1202&amp;"m"&amp;ДАННЫЕ!$CF1202&amp;"c"&amp;ДАННЫЕ!$CG1202&amp;"z"&amp;ДАННЫЕ!$CH1202&amp;"d"&amp;IF(H1202=4,1,0)&amp;"s"&amp;IF(ДАННЫЕ!$J1202=1,0,1)&amp;"u"&amp;IF(ДАННЫЕ!$CJ1202&gt;0,1,0)</f>
        <v>g0cf0a06AR1VG0o0xp0v0ntkqwemczd0s1u0</v>
      </c>
      <c r="O1202" s="28" t="str">
        <f>ДАННЫЕ!$I1202&amp;"g"&amp;B1202&amp;A1202&amp;"f"&amp;P1202&amp;"c"&amp;IF(ДАННЫЕ!$U1202&gt;0,1,0)&amp;"s"&amp;IF(ДАННЫЕ!$Q1202&gt;0,IF(YEAR(ДАННЫЕ!$F$1)=YEAR(ДАННЫЕ!$Q1202),IF(MONTH(ДАННЫЕ!$F$1)=MONTH(ДАННЫЕ!$Q1202),111,11),1),0)&amp;"i"&amp;IF(ДАННЫЕ!$R1202+ДАННЫЕ!$S1202+ДАННЫЕ!$T1202=0,0,1)&amp;"h"&amp;IF(ДАННЫЕ!$P1202&gt;0,1,0)&amp;"p"&amp;IF(ДАННЫЕ!$CI1202&gt;0,IF(YEAR(ДАННЫЕ!$F$1)=YEAR(ДАННЫЕ!$CI1202),IF(MONTH(ДАННЫЕ!$F$1)=MONTH(ДАННЫЕ!$CI1202),111,11),1),0)&amp;"d"&amp;IF(ДАННЫЕ!$CJ1202&gt;0,IF(YEAR(ДАННЫЕ!$F$1)=YEAR(ДАННЫЕ!$CJ1202),IF(MONTH(ДАННЫЕ!$F$1)=MONTH(ДАННЫЕ!$CJ1202),111,11),1),0)&amp;"o"&amp;IF(ДАННЫЕ!$CK1202&gt;0,IF(MONTH(ДАННЫЕ!$F$1)=MONTH(ДАННЫЕ!$CK1202),111,11),0)&amp;"v"&amp;IF(ДАННЫЕ!$BE1202&gt;0,IF(MONTH(ДАННЫЕ!$F$1)=MONTH(ДАННЫЕ!$BE1202),111,11),0)</f>
        <v>g00f0c0s0i0h0p0d0o0v0</v>
      </c>
      <c r="P1202" s="15">
        <f t="shared" si="59"/>
        <v>0</v>
      </c>
      <c r="Q1202" s="15">
        <f>IF(ДАННЫЕ!$F$1&gt;ДАННЫЕ!$N1202,IF(YEAR(ДАННЫЕ!$F$1)=YEAR(ДАННЫЕ!M1202),1,0),0)</f>
        <v>0</v>
      </c>
      <c r="R1202" s="15">
        <f>IF(ДАННЫЕ!$F$1&gt;ДАННЫЕ!$N1202,IF(YEAR(ДАННЫЕ!$F$1)=YEAR(ДАННЫЕ!N1202),1,0),0)</f>
        <v>0</v>
      </c>
      <c r="S1202" s="15">
        <f>IF(ДАННЫЕ!$AA1202="2А",1,IF(ДАННЫЕ!$AA1202="2Б",2,IF(ДАННЫЕ!$AA1202="2В",3,IF(ДАННЫЕ!$AA1202=3,4,IF(ДАННЫЕ!$AA1202="4А",5,IF(ДАННЫЕ!$AA1202="4Б",6,IF(ДАННЫЕ!$AA1202="4В",7,IF(ДАННЫЕ!$AA1202=5,8,0))))))))</f>
        <v>0</v>
      </c>
      <c r="T1202" s="15">
        <f>IF(OR(ДАННЫЕ!$AC1202=2,ДАННЫЕ!$AD1202=2,ДАННЫЕ!$AE1202=2),2,IF(OR(ДАННЫЕ!$AC1202=1,ДАННЫЕ!$AD1202=1,ДАННЫЕ!$AE1202=1),1,0))</f>
        <v>0</v>
      </c>
    </row>
    <row r="1203" spans="1:20" x14ac:dyDescent="0.2">
      <c r="A1203" s="78">
        <f>IF(B1203&gt;0,IF(MONTH(ДАННЫЕ!$F$1)=MONTH(ДАННЫЕ!$B1203),1,0),0)</f>
        <v>0</v>
      </c>
      <c r="B1203" s="14">
        <f>IF(ДАННЫЕ!$B1203&gt;0,IF(YEAR(ДАННЫЕ!$F$1)=YEAR(ДАННЫЕ!$B1203),1,0),0)</f>
        <v>0</v>
      </c>
      <c r="C1203" s="14">
        <f>IF(ДАННЫЕ!$CM1203&gt;0,IF(YEAR(ДАННЫЕ!$F$1)=YEAR(ДАННЫЕ!$CM1203),1,0),0)</f>
        <v>0</v>
      </c>
      <c r="D1203" s="14">
        <f>IF(ДАННЫЕ!$CJ1203&gt;0,IF(ДАННЫЕ!$CL1203&gt;ДАННЫЕ!$F$1,1,IF(ДАННЫЕ!$CL1203&gt;0,0,1)),0)</f>
        <v>0</v>
      </c>
      <c r="E1203" s="43" t="str">
        <f ca="1">IF(ДАННЫЕ!$F$1&gt;0,IF(ДАННЫЕ!$G1203&gt;0,DATEDIF(ДАННЫЕ!$G1203,ДАННЫЕ!$F$1,"y"),""),IF(ДАННЫЕ!$G1203&gt;0,DATEDIF(ДАННЫЕ!$G1203,TODAY(),"y"),""))</f>
        <v/>
      </c>
      <c r="F1203" s="43" t="str">
        <f xml:space="preserve"> IF(ДАННЫЕ!$F1203="М",IF(E1203&gt;=18,IF(E1203&lt;60,1,""),""),"")&amp;IF(ДАННЫЕ!$F1203="Ж",IF(E1203&gt;=18,IF(E1203&lt;55,1,""),""),"")</f>
        <v/>
      </c>
      <c r="G1203" s="43" t="str">
        <f xml:space="preserve"> IF(ДАННЫЕ!$F1203="М",IF(E1203&gt;=60,2,""),"")&amp;IF(ДАННЫЕ!$F1203="Ж",IF(E1203&gt;=55,2,""),"")</f>
        <v/>
      </c>
      <c r="H1203" s="43" t="str">
        <f t="shared" ca="1" si="57"/>
        <v/>
      </c>
      <c r="I1203" s="43" t="str">
        <f t="shared" ca="1" si="58"/>
        <v>03</v>
      </c>
      <c r="J1203" s="28" t="str">
        <f ca="1">ДАННЫЕ!$F1203&amp;H1203&amp;I1203&amp;ДАННЫЕ!$I1203&amp;"m"&amp;IF(ДАННЫЕ!$I1203&gt;0,IF(ДАННЫЕ!$J1203&gt;0,0,1),"")&amp;"f"&amp;IF(ДАННЫЕ!$R1203&gt;0,IF(YEAR(ДАННЫЕ!$F$1)=YEAR(ДАННЫЕ!$R1203),1,0),0)&amp;"z"&amp;ДАННЫЕ!$R1203&amp;"p"&amp;ДАННЫЕ!$S1203&amp;"i"&amp;ДАННЫЕ!$T1203&amp;"h"&amp;ДАННЫЕ!$K1203&amp;"be"&amp;ДАННЫЕ!$BI1203&amp;"CD"&amp;IF(ДАННЫЕ!BF1203&gt;500,4,IF(ДАННЫЕ!BF1203&gt;350,3,IF(ДАННЫЕ!BF1203&gt;200,2,IF(ДАННЫЕ!BF1203&gt;0,1,0))))&amp;"g"&amp;B1203&amp;"d"&amp;H1203&amp;"l"&amp;ДАННЫЕ!AT1203&amp;"a"&amp;ДАННЫЕ!$V1203&amp;"v"&amp;R1203&amp;"k"&amp;ДАННЫЕ!$U1203&amp;"s"&amp;ДАННЫЕ!$Y1203&amp;"t"&amp;ДАННЫЕ!$X1203&amp;"b"&amp;IF(ДАННЫЕ!$Q1203&gt;1,1,0)&amp;"PP"&amp;ДАННЫЕ!Z1203&amp;"c"&amp;S1203&amp;"x"&amp;IF(ДАННЫЕ!$BY1203&gt;0,IF(YEAR(ДАННЫЕ!$F$1)=YEAR(ДАННЫЕ!$BY1203),1,0),0)&amp;"n"&amp;IF(ДАННЫЕ!$BZ1203&gt;0,IF(YEAR(ДАННЫЕ!$F$1)=YEAR(ДАННЫЕ!$BZ1203),1,0),0)&amp;"u"&amp;D1203&amp;"z"&amp;IF(ДАННЫЕ!$CL1203&gt;0,IF(YEAR(ДАННЫЕ!$F$1)&gt;YEAR(ДАННЫЕ!$CL1203),11,12),0)</f>
        <v>03mf0zpihbeCD0g0dlav0kstb0PPc0x0n0u0z0</v>
      </c>
      <c r="K1203" s="28" t="str">
        <f ca="1">ДАННЫЕ!$I1203&amp;"x"&amp;B1203&amp;"w"&amp;IF(T1203+ДАННЫЕ!AD1203+ДАННЫЕ!AE1203+ДАННЫЕ!AF1203+ДАННЫЕ!AG1203+ДАННЫЕ!AH1203+ДАННЫЕ!$AL1203+ДАННЫЕ!AI1203+ДАННЫЕ!AJ1203+ДАННЫЕ!AK1203+ДАННЫЕ!AP1203+ДАННЫЕ!AQ1203+ДАННЫЕ!AR1203+ДАННЫЕ!$AM1203+ДАННЫЕ!$AN1203+ДАННЫЕ!AS1203+ДАННЫЕ!AT1203&gt;0,1,0)&amp;IF(OR(T1203=2,ДАННЫЕ!AD1203=2,ДАННЫЕ!AE1203=2,ДАННЫЕ!AF1203=2,ДАННЫЕ!AG1203=2,ДАННЫЕ!AH1203=2,ДАННЫЕ!$AL1203=2,ДАННЫЕ!AI1203=2,ДАННЫЕ!AJ1203=2,ДАННЫЕ!AK1203=2,ДАННЫЕ!AP1203=2,ДАННЫЕ!AQ1203=2,ДАННЫЕ!AR1203=2,ДАННЫЕ!$AM1203=2,ДАННЫЕ!$AN1203=2,ДАННЫЕ!AS1203=2,ДАННЫЕ!AT1203=2),2,0)&amp;"t"&amp;IF(T1203&gt;0,"1"&amp;T1203,"00")&amp;"f"&amp;IF(ДАННЫЕ!$AC1203,"1"&amp;ДАННЫЕ!$AC1203,"00")&amp;"b"&amp;IF(ДАННЫЕ!$AD1203,"1"&amp;ДАННЫЕ!$AD1203,"00")&amp;"g"&amp;IF(ДАННЫЕ!$AF1203,"1"&amp;ДАННЫЕ!$AF1203,"00")&amp;"c"&amp;IF(ДАННЫЕ!$AG1203,"1"&amp;ДАННЫЕ!$AG1203,"00")&amp;"i"&amp;IF(ДАННЫЕ!$AH1203,"1"&amp;ДАННЫЕ!$AH1203,"00")&amp;"r"&amp;IF(ДАННЫЕ!$AL1203,"1"&amp;ДАННЫЕ!$AL1203,"00")&amp;"m"&amp;IF(ДАННЫЕ!$AI1203,"1"&amp;ДАННЫЕ!$AI1203,"00")&amp;"hS"&amp;IF(ДАННЫЕ!$AJ1203,"1"&amp;ДАННЫЕ!$AJ1203,"00")&amp;"hZ"&amp;IF(ДАННЫЕ!$AK1203,"1"&amp;ДАННЫЕ!$AK1203,"00")&amp;"p"&amp;IF(ДАННЫЕ!$AP1203,"1"&amp;ДАННЫЕ!$AP1203,"00")&amp;"k"&amp;IF(ДАННЫЕ!$AQ1203,"1"&amp;ДАННЫЕ!$AQ1203,"00")&amp;"z"&amp;IF(ДАННЫЕ!$AR1203,"1"&amp;ДАННЫЕ!$AR1203,"00")&amp;"j"&amp;IF(ДАННЫЕ!$AM1203,"1"&amp;ДАННЫЕ!$AM1203,"00")&amp;"n"&amp;IF(ДАННЫЕ!$AN1203,"1"&amp;ДАННЫЕ!$AN1203,"00")&amp;"E"&amp;ДАННЫЕ!BI1203&amp;"L"&amp;ДАННЫЕ!AO1203&amp;"h"&amp;IF(ДАННЫЕ!$AU1203&gt;0,1,0)&amp;"v"&amp;IF(ДАННЫЕ!$AW1203&gt;0,1,0)&amp;"a"&amp;IF(ДАННЫЕ!$AS1203,"1"&amp;ДАННЫЕ!$AS1203,"00")&amp;"s"&amp;IF(ДАННЫЕ!$AT1203,"1"&amp;ДАННЫЕ!$AT1203,"00")&amp;"u"&amp;IF(ДАННЫЕ!$CJ1203&gt;0,1,0)&amp;"y"&amp;B1203&amp;"d"&amp;H1203&amp;"e"&amp;F1203&amp;G1203</f>
        <v>x0w00t00f00b00g00c00i00r00m00hS00hZ00p00k00z00j00n00ELh0v0a00s00u0y0de</v>
      </c>
      <c r="L1203" s="28" t="str">
        <f ca="1">ДАННЫЕ!$I1203&amp;"VN"&amp;IF(ДАННЫЕ!AW1203&gt;0,11,10)&amp;"CD"&amp;IF(ДАННЫЕ!BF1203&gt;500,16,IF(ДАННЫЕ!BF1203&gt;350,15,IF(ДАННЫЕ!BF1203&gt;=200,14,IF(ДАННЫЕ!BF1203&gt;=100,13,IF(ДАННЫЕ!BF1203&gt;=50,12,IF(ДАННЫЕ!BF1203&gt;0,11,10))))))&amp;"AR"&amp;IF(ДАННЫЕ!BX1203&gt;0,1,0)&amp;"GD"&amp;B1203&amp;"VV"&amp;IF(E1203&gt;=5,IF(E1203&lt;18,1,0),0)</f>
        <v>VN10CD10AR0GD0VV0</v>
      </c>
      <c r="M1203" s="28" t="str">
        <f>ДАННЫЕ!$I1203&amp;"b"&amp;ДАННЫЕ!$BI1203&amp;"r"&amp;ДАННЫЕ!$BJ1203&amp;"CD"&amp;IF(ДАННЫЕ!BF1203&gt;0,IF(ДАННЫЕ!BF1203&lt;200,1,IF(ДАННЫЕ!BF1203&lt;350,2,3)),0)&amp;"h"&amp;IF(ДАННЫЕ!$BK1203+ДАННЫЕ!$BL1203+ДАННЫЕ!$BM1203&gt;0,1,0)&amp;"x"&amp;ДАННЫЕ!$BK1203&amp;"y"&amp;ДАННЫЕ!$BL1203&amp;"z"&amp;ДАННЫЕ!$BM1203&amp;"c"&amp;IF(ДАННЫЕ!$BK1203+ДАННЫЕ!$BL1203+ДАННЫЕ!$BM1203=3,1,0)&amp;"a"&amp;IF(ДАННЫЕ!$BQ1203+ДАННЫЕ!$BR1203&gt;0,1,0)&amp;"d"&amp;ДАННЫЕ!$BQ1203&amp;"v"&amp;ДАННЫЕ!$BR1203&amp;"p"&amp;ДАННЫЕ!$BS1203&amp;"n"&amp;ДАННЫЕ!$BU1203&amp;"t"&amp;ДАННЫЕ!$BV1203&amp;"o"&amp;ДАННЫЕ!$BT1203&amp;"l"&amp;IF(ДАННЫЕ!$BN1203&gt;0,1,0)&amp;ДАННЫЕ!$BN1203&amp;"g"&amp;ДАННЫЕ!$BO1203&amp;"s"&amp;ДАННЫЕ!$BP1203&amp;"DZ"&amp;IF(ДАННЫЕ!B1203-ДАННЫЕ!G1203 &lt; 60,IF(ДАННЫЕ!B1203-ДАННЫЕ!G1203 &gt;= 0,1,0),0)&amp;"u"&amp;IF(ДАННЫЕ!$CJ1203&gt;0,1,0)</f>
        <v>brCD0h0xyzc0a0dvpntol0gsDZ1u0</v>
      </c>
      <c r="N1203" s="28" t="str">
        <f ca="1">ДАННЫЕ!$F1203&amp;ДАННЫЕ!$I1203&amp;"g"&amp;B1203&amp;"cf"&amp;D1203&amp;"a"&amp;IF(ДАННЫЕ!$BX1203&gt;0,1,0)&amp;IF(ДАННЫЕ!$BF1203&gt;500,1,IF(ДАННЫЕ!$BF1203&gt;350,2,IF(ДАННЫЕ!$BF1203&gt;=200,3,IF(ДАННЫЕ!$BF1203&gt;=100,4,IF(ДАННЫЕ!$BF1203&gt;=50,5,IF(ДАННЫЕ!$BF1203&lt;50,6,0))))))&amp;"AR"&amp;IF(DATEDIF(ДАННЫЕ!$BX1203,ДАННЫЕ!$F$1,"y")&gt;1,1,0)&amp;"VG"&amp;IF(ДАННЫЕ!$BH1203="0",1,0)&amp;"o"&amp;IF(T1203+ДАННЫЕ!$AF1203+ДАННЫЕ!$AG1203+ДАННЫЕ!$AH1203+ДАННЫЕ!$AI1203+ДАННЫЕ!$AJ1203+ДАННЫЕ!$AP1203+ДАННЫЕ!$AQ1203+ДАННЫЕ!$AR1203+ДАННЫЕ!$AU1203+ДАННЫЕ!$AW1203+ДАННЫЕ!$AS1203+ДАННЫЕ!$AT1203&gt;0,1,0)&amp;"x"&amp;ДАННЫЕ!$AG1203&amp;"p"&amp;IF(ДАННЫЕ!$BY1203&gt;0,1,0)&amp;"v"&amp;IF(ДАННЫЕ!$BZ1203&gt;0,1,0)&amp;"n"&amp;ДАННЫЕ!$CA1203&amp;"t"&amp;ДАННЫЕ!$AY1203&amp;"k"&amp;ДАННЫЕ!$CB1203&amp;"q"&amp;ДАННЫЕ!$CC1203&amp;"w"&amp;ДАННЫЕ!$CD1203&amp;"e"&amp;ДАННЫЕ!$CE1203&amp;"m"&amp;ДАННЫЕ!$CF1203&amp;"c"&amp;ДАННЫЕ!$CG1203&amp;"z"&amp;ДАННЫЕ!$CH1203&amp;"d"&amp;IF(H1203=4,1,0)&amp;"s"&amp;IF(ДАННЫЕ!$J1203=1,0,1)&amp;"u"&amp;IF(ДАННЫЕ!$CJ1203&gt;0,1,0)</f>
        <v>g0cf0a06AR1VG0o0xp0v0ntkqwemczd0s1u0</v>
      </c>
      <c r="O1203" s="28" t="str">
        <f>ДАННЫЕ!$I1203&amp;"g"&amp;B1203&amp;A1203&amp;"f"&amp;P1203&amp;"c"&amp;IF(ДАННЫЕ!$U1203&gt;0,1,0)&amp;"s"&amp;IF(ДАННЫЕ!$Q1203&gt;0,IF(YEAR(ДАННЫЕ!$F$1)=YEAR(ДАННЫЕ!$Q1203),IF(MONTH(ДАННЫЕ!$F$1)=MONTH(ДАННЫЕ!$Q1203),111,11),1),0)&amp;"i"&amp;IF(ДАННЫЕ!$R1203+ДАННЫЕ!$S1203+ДАННЫЕ!$T1203=0,0,1)&amp;"h"&amp;IF(ДАННЫЕ!$P1203&gt;0,1,0)&amp;"p"&amp;IF(ДАННЫЕ!$CI1203&gt;0,IF(YEAR(ДАННЫЕ!$F$1)=YEAR(ДАННЫЕ!$CI1203),IF(MONTH(ДАННЫЕ!$F$1)=MONTH(ДАННЫЕ!$CI1203),111,11),1),0)&amp;"d"&amp;IF(ДАННЫЕ!$CJ1203&gt;0,IF(YEAR(ДАННЫЕ!$F$1)=YEAR(ДАННЫЕ!$CJ1203),IF(MONTH(ДАННЫЕ!$F$1)=MONTH(ДАННЫЕ!$CJ1203),111,11),1),0)&amp;"o"&amp;IF(ДАННЫЕ!$CK1203&gt;0,IF(MONTH(ДАННЫЕ!$F$1)=MONTH(ДАННЫЕ!$CK1203),111,11),0)&amp;"v"&amp;IF(ДАННЫЕ!$BE1203&gt;0,IF(MONTH(ДАННЫЕ!$F$1)=MONTH(ДАННЫЕ!$BE1203),111,11),0)</f>
        <v>g00f0c0s0i0h0p0d0o0v0</v>
      </c>
      <c r="P1203" s="15">
        <f t="shared" si="59"/>
        <v>0</v>
      </c>
      <c r="Q1203" s="15">
        <f>IF(ДАННЫЕ!$F$1&gt;ДАННЫЕ!$N1203,IF(YEAR(ДАННЫЕ!$F$1)=YEAR(ДАННЫЕ!M1203),1,0),0)</f>
        <v>0</v>
      </c>
      <c r="R1203" s="15">
        <f>IF(ДАННЫЕ!$F$1&gt;ДАННЫЕ!$N1203,IF(YEAR(ДАННЫЕ!$F$1)=YEAR(ДАННЫЕ!N1203),1,0),0)</f>
        <v>0</v>
      </c>
      <c r="S1203" s="15">
        <f>IF(ДАННЫЕ!$AA1203="2А",1,IF(ДАННЫЕ!$AA1203="2Б",2,IF(ДАННЫЕ!$AA1203="2В",3,IF(ДАННЫЕ!$AA1203=3,4,IF(ДАННЫЕ!$AA1203="4А",5,IF(ДАННЫЕ!$AA1203="4Б",6,IF(ДАННЫЕ!$AA1203="4В",7,IF(ДАННЫЕ!$AA1203=5,8,0))))))))</f>
        <v>0</v>
      </c>
      <c r="T1203" s="15">
        <f>IF(OR(ДАННЫЕ!$AC1203=2,ДАННЫЕ!$AD1203=2,ДАННЫЕ!$AE1203=2),2,IF(OR(ДАННЫЕ!$AC1203=1,ДАННЫЕ!$AD1203=1,ДАННЫЕ!$AE1203=1),1,0))</f>
        <v>0</v>
      </c>
    </row>
    <row r="1204" spans="1:20" x14ac:dyDescent="0.2">
      <c r="A1204" s="78">
        <f>IF(B1204&gt;0,IF(MONTH(ДАННЫЕ!$F$1)=MONTH(ДАННЫЕ!$B1204),1,0),0)</f>
        <v>0</v>
      </c>
      <c r="B1204" s="14">
        <f>IF(ДАННЫЕ!$B1204&gt;0,IF(YEAR(ДАННЫЕ!$F$1)=YEAR(ДАННЫЕ!$B1204),1,0),0)</f>
        <v>0</v>
      </c>
      <c r="C1204" s="14">
        <f>IF(ДАННЫЕ!$CM1204&gt;0,IF(YEAR(ДАННЫЕ!$F$1)=YEAR(ДАННЫЕ!$CM1204),1,0),0)</f>
        <v>0</v>
      </c>
      <c r="D1204" s="14">
        <f>IF(ДАННЫЕ!$CJ1204&gt;0,IF(ДАННЫЕ!$CL1204&gt;ДАННЫЕ!$F$1,1,IF(ДАННЫЕ!$CL1204&gt;0,0,1)),0)</f>
        <v>0</v>
      </c>
      <c r="E1204" s="43" t="str">
        <f ca="1">IF(ДАННЫЕ!$F$1&gt;0,IF(ДАННЫЕ!$G1204&gt;0,DATEDIF(ДАННЫЕ!$G1204,ДАННЫЕ!$F$1,"y"),""),IF(ДАННЫЕ!$G1204&gt;0,DATEDIF(ДАННЫЕ!$G1204,TODAY(),"y"),""))</f>
        <v/>
      </c>
      <c r="F1204" s="43" t="str">
        <f xml:space="preserve"> IF(ДАННЫЕ!$F1204="М",IF(E1204&gt;=18,IF(E1204&lt;60,1,""),""),"")&amp;IF(ДАННЫЕ!$F1204="Ж",IF(E1204&gt;=18,IF(E1204&lt;55,1,""),""),"")</f>
        <v/>
      </c>
      <c r="G1204" s="43" t="str">
        <f xml:space="preserve"> IF(ДАННЫЕ!$F1204="М",IF(E1204&gt;=60,2,""),"")&amp;IF(ДАННЫЕ!$F1204="Ж",IF(E1204&gt;=55,2,""),"")</f>
        <v/>
      </c>
      <c r="H1204" s="43" t="str">
        <f t="shared" ca="1" si="57"/>
        <v/>
      </c>
      <c r="I1204" s="43" t="str">
        <f t="shared" ca="1" si="58"/>
        <v>03</v>
      </c>
      <c r="J1204" s="28" t="str">
        <f ca="1">ДАННЫЕ!$F1204&amp;H1204&amp;I1204&amp;ДАННЫЕ!$I1204&amp;"m"&amp;IF(ДАННЫЕ!$I1204&gt;0,IF(ДАННЫЕ!$J1204&gt;0,0,1),"")&amp;"f"&amp;IF(ДАННЫЕ!$R1204&gt;0,IF(YEAR(ДАННЫЕ!$F$1)=YEAR(ДАННЫЕ!$R1204),1,0),0)&amp;"z"&amp;ДАННЫЕ!$R1204&amp;"p"&amp;ДАННЫЕ!$S1204&amp;"i"&amp;ДАННЫЕ!$T1204&amp;"h"&amp;ДАННЫЕ!$K1204&amp;"be"&amp;ДАННЫЕ!$BI1204&amp;"CD"&amp;IF(ДАННЫЕ!BF1204&gt;500,4,IF(ДАННЫЕ!BF1204&gt;350,3,IF(ДАННЫЕ!BF1204&gt;200,2,IF(ДАННЫЕ!BF1204&gt;0,1,0))))&amp;"g"&amp;B1204&amp;"d"&amp;H1204&amp;"l"&amp;ДАННЫЕ!AT1204&amp;"a"&amp;ДАННЫЕ!$V1204&amp;"v"&amp;R1204&amp;"k"&amp;ДАННЫЕ!$U1204&amp;"s"&amp;ДАННЫЕ!$Y1204&amp;"t"&amp;ДАННЫЕ!$X1204&amp;"b"&amp;IF(ДАННЫЕ!$Q1204&gt;1,1,0)&amp;"PP"&amp;ДАННЫЕ!Z1204&amp;"c"&amp;S1204&amp;"x"&amp;IF(ДАННЫЕ!$BY1204&gt;0,IF(YEAR(ДАННЫЕ!$F$1)=YEAR(ДАННЫЕ!$BY1204),1,0),0)&amp;"n"&amp;IF(ДАННЫЕ!$BZ1204&gt;0,IF(YEAR(ДАННЫЕ!$F$1)=YEAR(ДАННЫЕ!$BZ1204),1,0),0)&amp;"u"&amp;D1204&amp;"z"&amp;IF(ДАННЫЕ!$CL1204&gt;0,IF(YEAR(ДАННЫЕ!$F$1)&gt;YEAR(ДАННЫЕ!$CL1204),11,12),0)</f>
        <v>03mf0zpihbeCD0g0dlav0kstb0PPc0x0n0u0z0</v>
      </c>
      <c r="K1204" s="28" t="str">
        <f ca="1">ДАННЫЕ!$I1204&amp;"x"&amp;B1204&amp;"w"&amp;IF(T1204+ДАННЫЕ!AD1204+ДАННЫЕ!AE1204+ДАННЫЕ!AF1204+ДАННЫЕ!AG1204+ДАННЫЕ!AH1204+ДАННЫЕ!$AL1204+ДАННЫЕ!AI1204+ДАННЫЕ!AJ1204+ДАННЫЕ!AK1204+ДАННЫЕ!AP1204+ДАННЫЕ!AQ1204+ДАННЫЕ!AR1204+ДАННЫЕ!$AM1204+ДАННЫЕ!$AN1204+ДАННЫЕ!AS1204+ДАННЫЕ!AT1204&gt;0,1,0)&amp;IF(OR(T1204=2,ДАННЫЕ!AD1204=2,ДАННЫЕ!AE1204=2,ДАННЫЕ!AF1204=2,ДАННЫЕ!AG1204=2,ДАННЫЕ!AH1204=2,ДАННЫЕ!$AL1204=2,ДАННЫЕ!AI1204=2,ДАННЫЕ!AJ1204=2,ДАННЫЕ!AK1204=2,ДАННЫЕ!AP1204=2,ДАННЫЕ!AQ1204=2,ДАННЫЕ!AR1204=2,ДАННЫЕ!$AM1204=2,ДАННЫЕ!$AN1204=2,ДАННЫЕ!AS1204=2,ДАННЫЕ!AT1204=2),2,0)&amp;"t"&amp;IF(T1204&gt;0,"1"&amp;T1204,"00")&amp;"f"&amp;IF(ДАННЫЕ!$AC1204,"1"&amp;ДАННЫЕ!$AC1204,"00")&amp;"b"&amp;IF(ДАННЫЕ!$AD1204,"1"&amp;ДАННЫЕ!$AD1204,"00")&amp;"g"&amp;IF(ДАННЫЕ!$AF1204,"1"&amp;ДАННЫЕ!$AF1204,"00")&amp;"c"&amp;IF(ДАННЫЕ!$AG1204,"1"&amp;ДАННЫЕ!$AG1204,"00")&amp;"i"&amp;IF(ДАННЫЕ!$AH1204,"1"&amp;ДАННЫЕ!$AH1204,"00")&amp;"r"&amp;IF(ДАННЫЕ!$AL1204,"1"&amp;ДАННЫЕ!$AL1204,"00")&amp;"m"&amp;IF(ДАННЫЕ!$AI1204,"1"&amp;ДАННЫЕ!$AI1204,"00")&amp;"hS"&amp;IF(ДАННЫЕ!$AJ1204,"1"&amp;ДАННЫЕ!$AJ1204,"00")&amp;"hZ"&amp;IF(ДАННЫЕ!$AK1204,"1"&amp;ДАННЫЕ!$AK1204,"00")&amp;"p"&amp;IF(ДАННЫЕ!$AP1204,"1"&amp;ДАННЫЕ!$AP1204,"00")&amp;"k"&amp;IF(ДАННЫЕ!$AQ1204,"1"&amp;ДАННЫЕ!$AQ1204,"00")&amp;"z"&amp;IF(ДАННЫЕ!$AR1204,"1"&amp;ДАННЫЕ!$AR1204,"00")&amp;"j"&amp;IF(ДАННЫЕ!$AM1204,"1"&amp;ДАННЫЕ!$AM1204,"00")&amp;"n"&amp;IF(ДАННЫЕ!$AN1204,"1"&amp;ДАННЫЕ!$AN1204,"00")&amp;"E"&amp;ДАННЫЕ!BI1204&amp;"L"&amp;ДАННЫЕ!AO1204&amp;"h"&amp;IF(ДАННЫЕ!$AU1204&gt;0,1,0)&amp;"v"&amp;IF(ДАННЫЕ!$AW1204&gt;0,1,0)&amp;"a"&amp;IF(ДАННЫЕ!$AS1204,"1"&amp;ДАННЫЕ!$AS1204,"00")&amp;"s"&amp;IF(ДАННЫЕ!$AT1204,"1"&amp;ДАННЫЕ!$AT1204,"00")&amp;"u"&amp;IF(ДАННЫЕ!$CJ1204&gt;0,1,0)&amp;"y"&amp;B1204&amp;"d"&amp;H1204&amp;"e"&amp;F1204&amp;G1204</f>
        <v>x0w00t00f00b00g00c00i00r00m00hS00hZ00p00k00z00j00n00ELh0v0a00s00u0y0de</v>
      </c>
      <c r="L1204" s="28" t="str">
        <f ca="1">ДАННЫЕ!$I1204&amp;"VN"&amp;IF(ДАННЫЕ!AW1204&gt;0,11,10)&amp;"CD"&amp;IF(ДАННЫЕ!BF1204&gt;500,16,IF(ДАННЫЕ!BF1204&gt;350,15,IF(ДАННЫЕ!BF1204&gt;=200,14,IF(ДАННЫЕ!BF1204&gt;=100,13,IF(ДАННЫЕ!BF1204&gt;=50,12,IF(ДАННЫЕ!BF1204&gt;0,11,10))))))&amp;"AR"&amp;IF(ДАННЫЕ!BX1204&gt;0,1,0)&amp;"GD"&amp;B1204&amp;"VV"&amp;IF(E1204&gt;=5,IF(E1204&lt;18,1,0),0)</f>
        <v>VN10CD10AR0GD0VV0</v>
      </c>
      <c r="M1204" s="28" t="str">
        <f>ДАННЫЕ!$I1204&amp;"b"&amp;ДАННЫЕ!$BI1204&amp;"r"&amp;ДАННЫЕ!$BJ1204&amp;"CD"&amp;IF(ДАННЫЕ!BF1204&gt;0,IF(ДАННЫЕ!BF1204&lt;200,1,IF(ДАННЫЕ!BF1204&lt;350,2,3)),0)&amp;"h"&amp;IF(ДАННЫЕ!$BK1204+ДАННЫЕ!$BL1204+ДАННЫЕ!$BM1204&gt;0,1,0)&amp;"x"&amp;ДАННЫЕ!$BK1204&amp;"y"&amp;ДАННЫЕ!$BL1204&amp;"z"&amp;ДАННЫЕ!$BM1204&amp;"c"&amp;IF(ДАННЫЕ!$BK1204+ДАННЫЕ!$BL1204+ДАННЫЕ!$BM1204=3,1,0)&amp;"a"&amp;IF(ДАННЫЕ!$BQ1204+ДАННЫЕ!$BR1204&gt;0,1,0)&amp;"d"&amp;ДАННЫЕ!$BQ1204&amp;"v"&amp;ДАННЫЕ!$BR1204&amp;"p"&amp;ДАННЫЕ!$BS1204&amp;"n"&amp;ДАННЫЕ!$BU1204&amp;"t"&amp;ДАННЫЕ!$BV1204&amp;"o"&amp;ДАННЫЕ!$BT1204&amp;"l"&amp;IF(ДАННЫЕ!$BN1204&gt;0,1,0)&amp;ДАННЫЕ!$BN1204&amp;"g"&amp;ДАННЫЕ!$BO1204&amp;"s"&amp;ДАННЫЕ!$BP1204&amp;"DZ"&amp;IF(ДАННЫЕ!B1204-ДАННЫЕ!G1204 &lt; 60,IF(ДАННЫЕ!B1204-ДАННЫЕ!G1204 &gt;= 0,1,0),0)&amp;"u"&amp;IF(ДАННЫЕ!$CJ1204&gt;0,1,0)</f>
        <v>brCD0h0xyzc0a0dvpntol0gsDZ1u0</v>
      </c>
      <c r="N1204" s="28" t="str">
        <f ca="1">ДАННЫЕ!$F1204&amp;ДАННЫЕ!$I1204&amp;"g"&amp;B1204&amp;"cf"&amp;D1204&amp;"a"&amp;IF(ДАННЫЕ!$BX1204&gt;0,1,0)&amp;IF(ДАННЫЕ!$BF1204&gt;500,1,IF(ДАННЫЕ!$BF1204&gt;350,2,IF(ДАННЫЕ!$BF1204&gt;=200,3,IF(ДАННЫЕ!$BF1204&gt;=100,4,IF(ДАННЫЕ!$BF1204&gt;=50,5,IF(ДАННЫЕ!$BF1204&lt;50,6,0))))))&amp;"AR"&amp;IF(DATEDIF(ДАННЫЕ!$BX1204,ДАННЫЕ!$F$1,"y")&gt;1,1,0)&amp;"VG"&amp;IF(ДАННЫЕ!$BH1204="0",1,0)&amp;"o"&amp;IF(T1204+ДАННЫЕ!$AF1204+ДАННЫЕ!$AG1204+ДАННЫЕ!$AH1204+ДАННЫЕ!$AI1204+ДАННЫЕ!$AJ1204+ДАННЫЕ!$AP1204+ДАННЫЕ!$AQ1204+ДАННЫЕ!$AR1204+ДАННЫЕ!$AU1204+ДАННЫЕ!$AW1204+ДАННЫЕ!$AS1204+ДАННЫЕ!$AT1204&gt;0,1,0)&amp;"x"&amp;ДАННЫЕ!$AG1204&amp;"p"&amp;IF(ДАННЫЕ!$BY1204&gt;0,1,0)&amp;"v"&amp;IF(ДАННЫЕ!$BZ1204&gt;0,1,0)&amp;"n"&amp;ДАННЫЕ!$CA1204&amp;"t"&amp;ДАННЫЕ!$AY1204&amp;"k"&amp;ДАННЫЕ!$CB1204&amp;"q"&amp;ДАННЫЕ!$CC1204&amp;"w"&amp;ДАННЫЕ!$CD1204&amp;"e"&amp;ДАННЫЕ!$CE1204&amp;"m"&amp;ДАННЫЕ!$CF1204&amp;"c"&amp;ДАННЫЕ!$CG1204&amp;"z"&amp;ДАННЫЕ!$CH1204&amp;"d"&amp;IF(H1204=4,1,0)&amp;"s"&amp;IF(ДАННЫЕ!$J1204=1,0,1)&amp;"u"&amp;IF(ДАННЫЕ!$CJ1204&gt;0,1,0)</f>
        <v>g0cf0a06AR1VG0o0xp0v0ntkqwemczd0s1u0</v>
      </c>
      <c r="O1204" s="28" t="str">
        <f>ДАННЫЕ!$I1204&amp;"g"&amp;B1204&amp;A1204&amp;"f"&amp;P1204&amp;"c"&amp;IF(ДАННЫЕ!$U1204&gt;0,1,0)&amp;"s"&amp;IF(ДАННЫЕ!$Q1204&gt;0,IF(YEAR(ДАННЫЕ!$F$1)=YEAR(ДАННЫЕ!$Q1204),IF(MONTH(ДАННЫЕ!$F$1)=MONTH(ДАННЫЕ!$Q1204),111,11),1),0)&amp;"i"&amp;IF(ДАННЫЕ!$R1204+ДАННЫЕ!$S1204+ДАННЫЕ!$T1204=0,0,1)&amp;"h"&amp;IF(ДАННЫЕ!$P1204&gt;0,1,0)&amp;"p"&amp;IF(ДАННЫЕ!$CI1204&gt;0,IF(YEAR(ДАННЫЕ!$F$1)=YEAR(ДАННЫЕ!$CI1204),IF(MONTH(ДАННЫЕ!$F$1)=MONTH(ДАННЫЕ!$CI1204),111,11),1),0)&amp;"d"&amp;IF(ДАННЫЕ!$CJ1204&gt;0,IF(YEAR(ДАННЫЕ!$F$1)=YEAR(ДАННЫЕ!$CJ1204),IF(MONTH(ДАННЫЕ!$F$1)=MONTH(ДАННЫЕ!$CJ1204),111,11),1),0)&amp;"o"&amp;IF(ДАННЫЕ!$CK1204&gt;0,IF(MONTH(ДАННЫЕ!$F$1)=MONTH(ДАННЫЕ!$CK1204),111,11),0)&amp;"v"&amp;IF(ДАННЫЕ!$BE1204&gt;0,IF(MONTH(ДАННЫЕ!$F$1)=MONTH(ДАННЫЕ!$BE1204),111,11),0)</f>
        <v>g00f0c0s0i0h0p0d0o0v0</v>
      </c>
      <c r="P1204" s="15">
        <f t="shared" si="59"/>
        <v>0</v>
      </c>
      <c r="Q1204" s="15">
        <f>IF(ДАННЫЕ!$F$1&gt;ДАННЫЕ!$N1204,IF(YEAR(ДАННЫЕ!$F$1)=YEAR(ДАННЫЕ!M1204),1,0),0)</f>
        <v>0</v>
      </c>
      <c r="R1204" s="15">
        <f>IF(ДАННЫЕ!$F$1&gt;ДАННЫЕ!$N1204,IF(YEAR(ДАННЫЕ!$F$1)=YEAR(ДАННЫЕ!N1204),1,0),0)</f>
        <v>0</v>
      </c>
      <c r="S1204" s="15">
        <f>IF(ДАННЫЕ!$AA1204="2А",1,IF(ДАННЫЕ!$AA1204="2Б",2,IF(ДАННЫЕ!$AA1204="2В",3,IF(ДАННЫЕ!$AA1204=3,4,IF(ДАННЫЕ!$AA1204="4А",5,IF(ДАННЫЕ!$AA1204="4Б",6,IF(ДАННЫЕ!$AA1204="4В",7,IF(ДАННЫЕ!$AA1204=5,8,0))))))))</f>
        <v>0</v>
      </c>
      <c r="T1204" s="15">
        <f>IF(OR(ДАННЫЕ!$AC1204=2,ДАННЫЕ!$AD1204=2,ДАННЫЕ!$AE1204=2),2,IF(OR(ДАННЫЕ!$AC1204=1,ДАННЫЕ!$AD1204=1,ДАННЫЕ!$AE1204=1),1,0))</f>
        <v>0</v>
      </c>
    </row>
    <row r="1205" spans="1:20" x14ac:dyDescent="0.2">
      <c r="A1205" s="78">
        <f>IF(B1205&gt;0,IF(MONTH(ДАННЫЕ!$F$1)=MONTH(ДАННЫЕ!$B1205),1,0),0)</f>
        <v>0</v>
      </c>
      <c r="B1205" s="14">
        <f>IF(ДАННЫЕ!$B1205&gt;0,IF(YEAR(ДАННЫЕ!$F$1)=YEAR(ДАННЫЕ!$B1205),1,0),0)</f>
        <v>0</v>
      </c>
      <c r="C1205" s="14">
        <f>IF(ДАННЫЕ!$CM1205&gt;0,IF(YEAR(ДАННЫЕ!$F$1)=YEAR(ДАННЫЕ!$CM1205),1,0),0)</f>
        <v>0</v>
      </c>
      <c r="D1205" s="14">
        <f>IF(ДАННЫЕ!$CJ1205&gt;0,IF(ДАННЫЕ!$CL1205&gt;ДАННЫЕ!$F$1,1,IF(ДАННЫЕ!$CL1205&gt;0,0,1)),0)</f>
        <v>0</v>
      </c>
      <c r="E1205" s="43" t="str">
        <f ca="1">IF(ДАННЫЕ!$F$1&gt;0,IF(ДАННЫЕ!$G1205&gt;0,DATEDIF(ДАННЫЕ!$G1205,ДАННЫЕ!$F$1,"y"),""),IF(ДАННЫЕ!$G1205&gt;0,DATEDIF(ДАННЫЕ!$G1205,TODAY(),"y"),""))</f>
        <v/>
      </c>
      <c r="F1205" s="43" t="str">
        <f xml:space="preserve"> IF(ДАННЫЕ!$F1205="М",IF(E1205&gt;=18,IF(E1205&lt;60,1,""),""),"")&amp;IF(ДАННЫЕ!$F1205="Ж",IF(E1205&gt;=18,IF(E1205&lt;55,1,""),""),"")</f>
        <v/>
      </c>
      <c r="G1205" s="43" t="str">
        <f xml:space="preserve"> IF(ДАННЫЕ!$F1205="М",IF(E1205&gt;=60,2,""),"")&amp;IF(ДАННЫЕ!$F1205="Ж",IF(E1205&gt;=55,2,""),"")</f>
        <v/>
      </c>
      <c r="H1205" s="43" t="str">
        <f t="shared" ca="1" si="57"/>
        <v/>
      </c>
      <c r="I1205" s="43" t="str">
        <f t="shared" ca="1" si="58"/>
        <v>03</v>
      </c>
      <c r="J1205" s="28" t="str">
        <f ca="1">ДАННЫЕ!$F1205&amp;H1205&amp;I1205&amp;ДАННЫЕ!$I1205&amp;"m"&amp;IF(ДАННЫЕ!$I1205&gt;0,IF(ДАННЫЕ!$J1205&gt;0,0,1),"")&amp;"f"&amp;IF(ДАННЫЕ!$R1205&gt;0,IF(YEAR(ДАННЫЕ!$F$1)=YEAR(ДАННЫЕ!$R1205),1,0),0)&amp;"z"&amp;ДАННЫЕ!$R1205&amp;"p"&amp;ДАННЫЕ!$S1205&amp;"i"&amp;ДАННЫЕ!$T1205&amp;"h"&amp;ДАННЫЕ!$K1205&amp;"be"&amp;ДАННЫЕ!$BI1205&amp;"CD"&amp;IF(ДАННЫЕ!BF1205&gt;500,4,IF(ДАННЫЕ!BF1205&gt;350,3,IF(ДАННЫЕ!BF1205&gt;200,2,IF(ДАННЫЕ!BF1205&gt;0,1,0))))&amp;"g"&amp;B1205&amp;"d"&amp;H1205&amp;"l"&amp;ДАННЫЕ!AT1205&amp;"a"&amp;ДАННЫЕ!$V1205&amp;"v"&amp;R1205&amp;"k"&amp;ДАННЫЕ!$U1205&amp;"s"&amp;ДАННЫЕ!$Y1205&amp;"t"&amp;ДАННЫЕ!$X1205&amp;"b"&amp;IF(ДАННЫЕ!$Q1205&gt;1,1,0)&amp;"PP"&amp;ДАННЫЕ!Z1205&amp;"c"&amp;S1205&amp;"x"&amp;IF(ДАННЫЕ!$BY1205&gt;0,IF(YEAR(ДАННЫЕ!$F$1)=YEAR(ДАННЫЕ!$BY1205),1,0),0)&amp;"n"&amp;IF(ДАННЫЕ!$BZ1205&gt;0,IF(YEAR(ДАННЫЕ!$F$1)=YEAR(ДАННЫЕ!$BZ1205),1,0),0)&amp;"u"&amp;D1205&amp;"z"&amp;IF(ДАННЫЕ!$CL1205&gt;0,IF(YEAR(ДАННЫЕ!$F$1)&gt;YEAR(ДАННЫЕ!$CL1205),11,12),0)</f>
        <v>03mf0zpihbeCD0g0dlav0kstb0PPc0x0n0u0z0</v>
      </c>
      <c r="K1205" s="28" t="str">
        <f ca="1">ДАННЫЕ!$I1205&amp;"x"&amp;B1205&amp;"w"&amp;IF(T1205+ДАННЫЕ!AD1205+ДАННЫЕ!AE1205+ДАННЫЕ!AF1205+ДАННЫЕ!AG1205+ДАННЫЕ!AH1205+ДАННЫЕ!$AL1205+ДАННЫЕ!AI1205+ДАННЫЕ!AJ1205+ДАННЫЕ!AK1205+ДАННЫЕ!AP1205+ДАННЫЕ!AQ1205+ДАННЫЕ!AR1205+ДАННЫЕ!$AM1205+ДАННЫЕ!$AN1205+ДАННЫЕ!AS1205+ДАННЫЕ!AT1205&gt;0,1,0)&amp;IF(OR(T1205=2,ДАННЫЕ!AD1205=2,ДАННЫЕ!AE1205=2,ДАННЫЕ!AF1205=2,ДАННЫЕ!AG1205=2,ДАННЫЕ!AH1205=2,ДАННЫЕ!$AL1205=2,ДАННЫЕ!AI1205=2,ДАННЫЕ!AJ1205=2,ДАННЫЕ!AK1205=2,ДАННЫЕ!AP1205=2,ДАННЫЕ!AQ1205=2,ДАННЫЕ!AR1205=2,ДАННЫЕ!$AM1205=2,ДАННЫЕ!$AN1205=2,ДАННЫЕ!AS1205=2,ДАННЫЕ!AT1205=2),2,0)&amp;"t"&amp;IF(T1205&gt;0,"1"&amp;T1205,"00")&amp;"f"&amp;IF(ДАННЫЕ!$AC1205,"1"&amp;ДАННЫЕ!$AC1205,"00")&amp;"b"&amp;IF(ДАННЫЕ!$AD1205,"1"&amp;ДАННЫЕ!$AD1205,"00")&amp;"g"&amp;IF(ДАННЫЕ!$AF1205,"1"&amp;ДАННЫЕ!$AF1205,"00")&amp;"c"&amp;IF(ДАННЫЕ!$AG1205,"1"&amp;ДАННЫЕ!$AG1205,"00")&amp;"i"&amp;IF(ДАННЫЕ!$AH1205,"1"&amp;ДАННЫЕ!$AH1205,"00")&amp;"r"&amp;IF(ДАННЫЕ!$AL1205,"1"&amp;ДАННЫЕ!$AL1205,"00")&amp;"m"&amp;IF(ДАННЫЕ!$AI1205,"1"&amp;ДАННЫЕ!$AI1205,"00")&amp;"hS"&amp;IF(ДАННЫЕ!$AJ1205,"1"&amp;ДАННЫЕ!$AJ1205,"00")&amp;"hZ"&amp;IF(ДАННЫЕ!$AK1205,"1"&amp;ДАННЫЕ!$AK1205,"00")&amp;"p"&amp;IF(ДАННЫЕ!$AP1205,"1"&amp;ДАННЫЕ!$AP1205,"00")&amp;"k"&amp;IF(ДАННЫЕ!$AQ1205,"1"&amp;ДАННЫЕ!$AQ1205,"00")&amp;"z"&amp;IF(ДАННЫЕ!$AR1205,"1"&amp;ДАННЫЕ!$AR1205,"00")&amp;"j"&amp;IF(ДАННЫЕ!$AM1205,"1"&amp;ДАННЫЕ!$AM1205,"00")&amp;"n"&amp;IF(ДАННЫЕ!$AN1205,"1"&amp;ДАННЫЕ!$AN1205,"00")&amp;"E"&amp;ДАННЫЕ!BI1205&amp;"L"&amp;ДАННЫЕ!AO1205&amp;"h"&amp;IF(ДАННЫЕ!$AU1205&gt;0,1,0)&amp;"v"&amp;IF(ДАННЫЕ!$AW1205&gt;0,1,0)&amp;"a"&amp;IF(ДАННЫЕ!$AS1205,"1"&amp;ДАННЫЕ!$AS1205,"00")&amp;"s"&amp;IF(ДАННЫЕ!$AT1205,"1"&amp;ДАННЫЕ!$AT1205,"00")&amp;"u"&amp;IF(ДАННЫЕ!$CJ1205&gt;0,1,0)&amp;"y"&amp;B1205&amp;"d"&amp;H1205&amp;"e"&amp;F1205&amp;G1205</f>
        <v>x0w00t00f00b00g00c00i00r00m00hS00hZ00p00k00z00j00n00ELh0v0a00s00u0y0de</v>
      </c>
      <c r="L1205" s="28" t="str">
        <f ca="1">ДАННЫЕ!$I1205&amp;"VN"&amp;IF(ДАННЫЕ!AW1205&gt;0,11,10)&amp;"CD"&amp;IF(ДАННЫЕ!BF1205&gt;500,16,IF(ДАННЫЕ!BF1205&gt;350,15,IF(ДАННЫЕ!BF1205&gt;=200,14,IF(ДАННЫЕ!BF1205&gt;=100,13,IF(ДАННЫЕ!BF1205&gt;=50,12,IF(ДАННЫЕ!BF1205&gt;0,11,10))))))&amp;"AR"&amp;IF(ДАННЫЕ!BX1205&gt;0,1,0)&amp;"GD"&amp;B1205&amp;"VV"&amp;IF(E1205&gt;=5,IF(E1205&lt;18,1,0),0)</f>
        <v>VN10CD10AR0GD0VV0</v>
      </c>
      <c r="M1205" s="28" t="str">
        <f>ДАННЫЕ!$I1205&amp;"b"&amp;ДАННЫЕ!$BI1205&amp;"r"&amp;ДАННЫЕ!$BJ1205&amp;"CD"&amp;IF(ДАННЫЕ!BF1205&gt;0,IF(ДАННЫЕ!BF1205&lt;200,1,IF(ДАННЫЕ!BF1205&lt;350,2,3)),0)&amp;"h"&amp;IF(ДАННЫЕ!$BK1205+ДАННЫЕ!$BL1205+ДАННЫЕ!$BM1205&gt;0,1,0)&amp;"x"&amp;ДАННЫЕ!$BK1205&amp;"y"&amp;ДАННЫЕ!$BL1205&amp;"z"&amp;ДАННЫЕ!$BM1205&amp;"c"&amp;IF(ДАННЫЕ!$BK1205+ДАННЫЕ!$BL1205+ДАННЫЕ!$BM1205=3,1,0)&amp;"a"&amp;IF(ДАННЫЕ!$BQ1205+ДАННЫЕ!$BR1205&gt;0,1,0)&amp;"d"&amp;ДАННЫЕ!$BQ1205&amp;"v"&amp;ДАННЫЕ!$BR1205&amp;"p"&amp;ДАННЫЕ!$BS1205&amp;"n"&amp;ДАННЫЕ!$BU1205&amp;"t"&amp;ДАННЫЕ!$BV1205&amp;"o"&amp;ДАННЫЕ!$BT1205&amp;"l"&amp;IF(ДАННЫЕ!$BN1205&gt;0,1,0)&amp;ДАННЫЕ!$BN1205&amp;"g"&amp;ДАННЫЕ!$BO1205&amp;"s"&amp;ДАННЫЕ!$BP1205&amp;"DZ"&amp;IF(ДАННЫЕ!B1205-ДАННЫЕ!G1205 &lt; 60,IF(ДАННЫЕ!B1205-ДАННЫЕ!G1205 &gt;= 0,1,0),0)&amp;"u"&amp;IF(ДАННЫЕ!$CJ1205&gt;0,1,0)</f>
        <v>brCD0h0xyzc0a0dvpntol0gsDZ1u0</v>
      </c>
      <c r="N1205" s="28" t="str">
        <f ca="1">ДАННЫЕ!$F1205&amp;ДАННЫЕ!$I1205&amp;"g"&amp;B1205&amp;"cf"&amp;D1205&amp;"a"&amp;IF(ДАННЫЕ!$BX1205&gt;0,1,0)&amp;IF(ДАННЫЕ!$BF1205&gt;500,1,IF(ДАННЫЕ!$BF1205&gt;350,2,IF(ДАННЫЕ!$BF1205&gt;=200,3,IF(ДАННЫЕ!$BF1205&gt;=100,4,IF(ДАННЫЕ!$BF1205&gt;=50,5,IF(ДАННЫЕ!$BF1205&lt;50,6,0))))))&amp;"AR"&amp;IF(DATEDIF(ДАННЫЕ!$BX1205,ДАННЫЕ!$F$1,"y")&gt;1,1,0)&amp;"VG"&amp;IF(ДАННЫЕ!$BH1205="0",1,0)&amp;"o"&amp;IF(T1205+ДАННЫЕ!$AF1205+ДАННЫЕ!$AG1205+ДАННЫЕ!$AH1205+ДАННЫЕ!$AI1205+ДАННЫЕ!$AJ1205+ДАННЫЕ!$AP1205+ДАННЫЕ!$AQ1205+ДАННЫЕ!$AR1205+ДАННЫЕ!$AU1205+ДАННЫЕ!$AW1205+ДАННЫЕ!$AS1205+ДАННЫЕ!$AT1205&gt;0,1,0)&amp;"x"&amp;ДАННЫЕ!$AG1205&amp;"p"&amp;IF(ДАННЫЕ!$BY1205&gt;0,1,0)&amp;"v"&amp;IF(ДАННЫЕ!$BZ1205&gt;0,1,0)&amp;"n"&amp;ДАННЫЕ!$CA1205&amp;"t"&amp;ДАННЫЕ!$AY1205&amp;"k"&amp;ДАННЫЕ!$CB1205&amp;"q"&amp;ДАННЫЕ!$CC1205&amp;"w"&amp;ДАННЫЕ!$CD1205&amp;"e"&amp;ДАННЫЕ!$CE1205&amp;"m"&amp;ДАННЫЕ!$CF1205&amp;"c"&amp;ДАННЫЕ!$CG1205&amp;"z"&amp;ДАННЫЕ!$CH1205&amp;"d"&amp;IF(H1205=4,1,0)&amp;"s"&amp;IF(ДАННЫЕ!$J1205=1,0,1)&amp;"u"&amp;IF(ДАННЫЕ!$CJ1205&gt;0,1,0)</f>
        <v>g0cf0a06AR1VG0o0xp0v0ntkqwemczd0s1u0</v>
      </c>
      <c r="O1205" s="28" t="str">
        <f>ДАННЫЕ!$I1205&amp;"g"&amp;B1205&amp;A1205&amp;"f"&amp;P1205&amp;"c"&amp;IF(ДАННЫЕ!$U1205&gt;0,1,0)&amp;"s"&amp;IF(ДАННЫЕ!$Q1205&gt;0,IF(YEAR(ДАННЫЕ!$F$1)=YEAR(ДАННЫЕ!$Q1205),IF(MONTH(ДАННЫЕ!$F$1)=MONTH(ДАННЫЕ!$Q1205),111,11),1),0)&amp;"i"&amp;IF(ДАННЫЕ!$R1205+ДАННЫЕ!$S1205+ДАННЫЕ!$T1205=0,0,1)&amp;"h"&amp;IF(ДАННЫЕ!$P1205&gt;0,1,0)&amp;"p"&amp;IF(ДАННЫЕ!$CI1205&gt;0,IF(YEAR(ДАННЫЕ!$F$1)=YEAR(ДАННЫЕ!$CI1205),IF(MONTH(ДАННЫЕ!$F$1)=MONTH(ДАННЫЕ!$CI1205),111,11),1),0)&amp;"d"&amp;IF(ДАННЫЕ!$CJ1205&gt;0,IF(YEAR(ДАННЫЕ!$F$1)=YEAR(ДАННЫЕ!$CJ1205),IF(MONTH(ДАННЫЕ!$F$1)=MONTH(ДАННЫЕ!$CJ1205),111,11),1),0)&amp;"o"&amp;IF(ДАННЫЕ!$CK1205&gt;0,IF(MONTH(ДАННЫЕ!$F$1)=MONTH(ДАННЫЕ!$CK1205),111,11),0)&amp;"v"&amp;IF(ДАННЫЕ!$BE1205&gt;0,IF(MONTH(ДАННЫЕ!$F$1)=MONTH(ДАННЫЕ!$BE1205),111,11),0)</f>
        <v>g00f0c0s0i0h0p0d0o0v0</v>
      </c>
      <c r="P1205" s="15">
        <f t="shared" si="59"/>
        <v>0</v>
      </c>
      <c r="Q1205" s="15">
        <f>IF(ДАННЫЕ!$F$1&gt;ДАННЫЕ!$N1205,IF(YEAR(ДАННЫЕ!$F$1)=YEAR(ДАННЫЕ!M1205),1,0),0)</f>
        <v>0</v>
      </c>
      <c r="R1205" s="15">
        <f>IF(ДАННЫЕ!$F$1&gt;ДАННЫЕ!$N1205,IF(YEAR(ДАННЫЕ!$F$1)=YEAR(ДАННЫЕ!N1205),1,0),0)</f>
        <v>0</v>
      </c>
      <c r="S1205" s="15">
        <f>IF(ДАННЫЕ!$AA1205="2А",1,IF(ДАННЫЕ!$AA1205="2Б",2,IF(ДАННЫЕ!$AA1205="2В",3,IF(ДАННЫЕ!$AA1205=3,4,IF(ДАННЫЕ!$AA1205="4А",5,IF(ДАННЫЕ!$AA1205="4Б",6,IF(ДАННЫЕ!$AA1205="4В",7,IF(ДАННЫЕ!$AA1205=5,8,0))))))))</f>
        <v>0</v>
      </c>
      <c r="T1205" s="15">
        <f>IF(OR(ДАННЫЕ!$AC1205=2,ДАННЫЕ!$AD1205=2,ДАННЫЕ!$AE1205=2),2,IF(OR(ДАННЫЕ!$AC1205=1,ДАННЫЕ!$AD1205=1,ДАННЫЕ!$AE1205=1),1,0))</f>
        <v>0</v>
      </c>
    </row>
    <row r="1206" spans="1:20" x14ac:dyDescent="0.2">
      <c r="A1206" s="78">
        <f>IF(B1206&gt;0,IF(MONTH(ДАННЫЕ!$F$1)=MONTH(ДАННЫЕ!$B1206),1,0),0)</f>
        <v>0</v>
      </c>
      <c r="B1206" s="14">
        <f>IF(ДАННЫЕ!$B1206&gt;0,IF(YEAR(ДАННЫЕ!$F$1)=YEAR(ДАННЫЕ!$B1206),1,0),0)</f>
        <v>0</v>
      </c>
      <c r="C1206" s="14">
        <f>IF(ДАННЫЕ!$CM1206&gt;0,IF(YEAR(ДАННЫЕ!$F$1)=YEAR(ДАННЫЕ!$CM1206),1,0),0)</f>
        <v>0</v>
      </c>
      <c r="D1206" s="14">
        <f>IF(ДАННЫЕ!$CJ1206&gt;0,IF(ДАННЫЕ!$CL1206&gt;ДАННЫЕ!$F$1,1,IF(ДАННЫЕ!$CL1206&gt;0,0,1)),0)</f>
        <v>0</v>
      </c>
      <c r="E1206" s="43" t="str">
        <f ca="1">IF(ДАННЫЕ!$F$1&gt;0,IF(ДАННЫЕ!$G1206&gt;0,DATEDIF(ДАННЫЕ!$G1206,ДАННЫЕ!$F$1,"y"),""),IF(ДАННЫЕ!$G1206&gt;0,DATEDIF(ДАННЫЕ!$G1206,TODAY(),"y"),""))</f>
        <v/>
      </c>
      <c r="F1206" s="43" t="str">
        <f xml:space="preserve"> IF(ДАННЫЕ!$F1206="М",IF(E1206&gt;=18,IF(E1206&lt;60,1,""),""),"")&amp;IF(ДАННЫЕ!$F1206="Ж",IF(E1206&gt;=18,IF(E1206&lt;55,1,""),""),"")</f>
        <v/>
      </c>
      <c r="G1206" s="43" t="str">
        <f xml:space="preserve"> IF(ДАННЫЕ!$F1206="М",IF(E1206&gt;=60,2,""),"")&amp;IF(ДАННЫЕ!$F1206="Ж",IF(E1206&gt;=55,2,""),"")</f>
        <v/>
      </c>
      <c r="H1206" s="43" t="str">
        <f t="shared" ca="1" si="57"/>
        <v/>
      </c>
      <c r="I1206" s="43" t="str">
        <f t="shared" ca="1" si="58"/>
        <v>03</v>
      </c>
      <c r="J1206" s="28" t="str">
        <f ca="1">ДАННЫЕ!$F1206&amp;H1206&amp;I1206&amp;ДАННЫЕ!$I1206&amp;"m"&amp;IF(ДАННЫЕ!$I1206&gt;0,IF(ДАННЫЕ!$J1206&gt;0,0,1),"")&amp;"f"&amp;IF(ДАННЫЕ!$R1206&gt;0,IF(YEAR(ДАННЫЕ!$F$1)=YEAR(ДАННЫЕ!$R1206),1,0),0)&amp;"z"&amp;ДАННЫЕ!$R1206&amp;"p"&amp;ДАННЫЕ!$S1206&amp;"i"&amp;ДАННЫЕ!$T1206&amp;"h"&amp;ДАННЫЕ!$K1206&amp;"be"&amp;ДАННЫЕ!$BI1206&amp;"CD"&amp;IF(ДАННЫЕ!BF1206&gt;500,4,IF(ДАННЫЕ!BF1206&gt;350,3,IF(ДАННЫЕ!BF1206&gt;200,2,IF(ДАННЫЕ!BF1206&gt;0,1,0))))&amp;"g"&amp;B1206&amp;"d"&amp;H1206&amp;"l"&amp;ДАННЫЕ!AT1206&amp;"a"&amp;ДАННЫЕ!$V1206&amp;"v"&amp;R1206&amp;"k"&amp;ДАННЫЕ!$U1206&amp;"s"&amp;ДАННЫЕ!$Y1206&amp;"t"&amp;ДАННЫЕ!$X1206&amp;"b"&amp;IF(ДАННЫЕ!$Q1206&gt;1,1,0)&amp;"PP"&amp;ДАННЫЕ!Z1206&amp;"c"&amp;S1206&amp;"x"&amp;IF(ДАННЫЕ!$BY1206&gt;0,IF(YEAR(ДАННЫЕ!$F$1)=YEAR(ДАННЫЕ!$BY1206),1,0),0)&amp;"n"&amp;IF(ДАННЫЕ!$BZ1206&gt;0,IF(YEAR(ДАННЫЕ!$F$1)=YEAR(ДАННЫЕ!$BZ1206),1,0),0)&amp;"u"&amp;D1206&amp;"z"&amp;IF(ДАННЫЕ!$CL1206&gt;0,IF(YEAR(ДАННЫЕ!$F$1)&gt;YEAR(ДАННЫЕ!$CL1206),11,12),0)</f>
        <v>03mf0zpihbeCD0g0dlav0kstb0PPc0x0n0u0z0</v>
      </c>
      <c r="K1206" s="28" t="str">
        <f ca="1">ДАННЫЕ!$I1206&amp;"x"&amp;B1206&amp;"w"&amp;IF(T1206+ДАННЫЕ!AD1206+ДАННЫЕ!AE1206+ДАННЫЕ!AF1206+ДАННЫЕ!AG1206+ДАННЫЕ!AH1206+ДАННЫЕ!$AL1206+ДАННЫЕ!AI1206+ДАННЫЕ!AJ1206+ДАННЫЕ!AK1206+ДАННЫЕ!AP1206+ДАННЫЕ!AQ1206+ДАННЫЕ!AR1206+ДАННЫЕ!$AM1206+ДАННЫЕ!$AN1206+ДАННЫЕ!AS1206+ДАННЫЕ!AT1206&gt;0,1,0)&amp;IF(OR(T1206=2,ДАННЫЕ!AD1206=2,ДАННЫЕ!AE1206=2,ДАННЫЕ!AF1206=2,ДАННЫЕ!AG1206=2,ДАННЫЕ!AH1206=2,ДАННЫЕ!$AL1206=2,ДАННЫЕ!AI1206=2,ДАННЫЕ!AJ1206=2,ДАННЫЕ!AK1206=2,ДАННЫЕ!AP1206=2,ДАННЫЕ!AQ1206=2,ДАННЫЕ!AR1206=2,ДАННЫЕ!$AM1206=2,ДАННЫЕ!$AN1206=2,ДАННЫЕ!AS1206=2,ДАННЫЕ!AT1206=2),2,0)&amp;"t"&amp;IF(T1206&gt;0,"1"&amp;T1206,"00")&amp;"f"&amp;IF(ДАННЫЕ!$AC1206,"1"&amp;ДАННЫЕ!$AC1206,"00")&amp;"b"&amp;IF(ДАННЫЕ!$AD1206,"1"&amp;ДАННЫЕ!$AD1206,"00")&amp;"g"&amp;IF(ДАННЫЕ!$AF1206,"1"&amp;ДАННЫЕ!$AF1206,"00")&amp;"c"&amp;IF(ДАННЫЕ!$AG1206,"1"&amp;ДАННЫЕ!$AG1206,"00")&amp;"i"&amp;IF(ДАННЫЕ!$AH1206,"1"&amp;ДАННЫЕ!$AH1206,"00")&amp;"r"&amp;IF(ДАННЫЕ!$AL1206,"1"&amp;ДАННЫЕ!$AL1206,"00")&amp;"m"&amp;IF(ДАННЫЕ!$AI1206,"1"&amp;ДАННЫЕ!$AI1206,"00")&amp;"hS"&amp;IF(ДАННЫЕ!$AJ1206,"1"&amp;ДАННЫЕ!$AJ1206,"00")&amp;"hZ"&amp;IF(ДАННЫЕ!$AK1206,"1"&amp;ДАННЫЕ!$AK1206,"00")&amp;"p"&amp;IF(ДАННЫЕ!$AP1206,"1"&amp;ДАННЫЕ!$AP1206,"00")&amp;"k"&amp;IF(ДАННЫЕ!$AQ1206,"1"&amp;ДАННЫЕ!$AQ1206,"00")&amp;"z"&amp;IF(ДАННЫЕ!$AR1206,"1"&amp;ДАННЫЕ!$AR1206,"00")&amp;"j"&amp;IF(ДАННЫЕ!$AM1206,"1"&amp;ДАННЫЕ!$AM1206,"00")&amp;"n"&amp;IF(ДАННЫЕ!$AN1206,"1"&amp;ДАННЫЕ!$AN1206,"00")&amp;"E"&amp;ДАННЫЕ!BI1206&amp;"L"&amp;ДАННЫЕ!AO1206&amp;"h"&amp;IF(ДАННЫЕ!$AU1206&gt;0,1,0)&amp;"v"&amp;IF(ДАННЫЕ!$AW1206&gt;0,1,0)&amp;"a"&amp;IF(ДАННЫЕ!$AS1206,"1"&amp;ДАННЫЕ!$AS1206,"00")&amp;"s"&amp;IF(ДАННЫЕ!$AT1206,"1"&amp;ДАННЫЕ!$AT1206,"00")&amp;"u"&amp;IF(ДАННЫЕ!$CJ1206&gt;0,1,0)&amp;"y"&amp;B1206&amp;"d"&amp;H1206&amp;"e"&amp;F1206&amp;G1206</f>
        <v>x0w00t00f00b00g00c00i00r00m00hS00hZ00p00k00z00j00n00ELh0v0a00s00u0y0de</v>
      </c>
      <c r="L1206" s="28" t="str">
        <f ca="1">ДАННЫЕ!$I1206&amp;"VN"&amp;IF(ДАННЫЕ!AW1206&gt;0,11,10)&amp;"CD"&amp;IF(ДАННЫЕ!BF1206&gt;500,16,IF(ДАННЫЕ!BF1206&gt;350,15,IF(ДАННЫЕ!BF1206&gt;=200,14,IF(ДАННЫЕ!BF1206&gt;=100,13,IF(ДАННЫЕ!BF1206&gt;=50,12,IF(ДАННЫЕ!BF1206&gt;0,11,10))))))&amp;"AR"&amp;IF(ДАННЫЕ!BX1206&gt;0,1,0)&amp;"GD"&amp;B1206&amp;"VV"&amp;IF(E1206&gt;=5,IF(E1206&lt;18,1,0),0)</f>
        <v>VN10CD10AR0GD0VV0</v>
      </c>
      <c r="M1206" s="28" t="str">
        <f>ДАННЫЕ!$I1206&amp;"b"&amp;ДАННЫЕ!$BI1206&amp;"r"&amp;ДАННЫЕ!$BJ1206&amp;"CD"&amp;IF(ДАННЫЕ!BF1206&gt;0,IF(ДАННЫЕ!BF1206&lt;200,1,IF(ДАННЫЕ!BF1206&lt;350,2,3)),0)&amp;"h"&amp;IF(ДАННЫЕ!$BK1206+ДАННЫЕ!$BL1206+ДАННЫЕ!$BM1206&gt;0,1,0)&amp;"x"&amp;ДАННЫЕ!$BK1206&amp;"y"&amp;ДАННЫЕ!$BL1206&amp;"z"&amp;ДАННЫЕ!$BM1206&amp;"c"&amp;IF(ДАННЫЕ!$BK1206+ДАННЫЕ!$BL1206+ДАННЫЕ!$BM1206=3,1,0)&amp;"a"&amp;IF(ДАННЫЕ!$BQ1206+ДАННЫЕ!$BR1206&gt;0,1,0)&amp;"d"&amp;ДАННЫЕ!$BQ1206&amp;"v"&amp;ДАННЫЕ!$BR1206&amp;"p"&amp;ДАННЫЕ!$BS1206&amp;"n"&amp;ДАННЫЕ!$BU1206&amp;"t"&amp;ДАННЫЕ!$BV1206&amp;"o"&amp;ДАННЫЕ!$BT1206&amp;"l"&amp;IF(ДАННЫЕ!$BN1206&gt;0,1,0)&amp;ДАННЫЕ!$BN1206&amp;"g"&amp;ДАННЫЕ!$BO1206&amp;"s"&amp;ДАННЫЕ!$BP1206&amp;"DZ"&amp;IF(ДАННЫЕ!B1206-ДАННЫЕ!G1206 &lt; 60,IF(ДАННЫЕ!B1206-ДАННЫЕ!G1206 &gt;= 0,1,0),0)&amp;"u"&amp;IF(ДАННЫЕ!$CJ1206&gt;0,1,0)</f>
        <v>brCD0h0xyzc0a0dvpntol0gsDZ1u0</v>
      </c>
      <c r="N1206" s="28" t="str">
        <f ca="1">ДАННЫЕ!$F1206&amp;ДАННЫЕ!$I1206&amp;"g"&amp;B1206&amp;"cf"&amp;D1206&amp;"a"&amp;IF(ДАННЫЕ!$BX1206&gt;0,1,0)&amp;IF(ДАННЫЕ!$BF1206&gt;500,1,IF(ДАННЫЕ!$BF1206&gt;350,2,IF(ДАННЫЕ!$BF1206&gt;=200,3,IF(ДАННЫЕ!$BF1206&gt;=100,4,IF(ДАННЫЕ!$BF1206&gt;=50,5,IF(ДАННЫЕ!$BF1206&lt;50,6,0))))))&amp;"AR"&amp;IF(DATEDIF(ДАННЫЕ!$BX1206,ДАННЫЕ!$F$1,"y")&gt;1,1,0)&amp;"VG"&amp;IF(ДАННЫЕ!$BH1206="0",1,0)&amp;"o"&amp;IF(T1206+ДАННЫЕ!$AF1206+ДАННЫЕ!$AG1206+ДАННЫЕ!$AH1206+ДАННЫЕ!$AI1206+ДАННЫЕ!$AJ1206+ДАННЫЕ!$AP1206+ДАННЫЕ!$AQ1206+ДАННЫЕ!$AR1206+ДАННЫЕ!$AU1206+ДАННЫЕ!$AW1206+ДАННЫЕ!$AS1206+ДАННЫЕ!$AT1206&gt;0,1,0)&amp;"x"&amp;ДАННЫЕ!$AG1206&amp;"p"&amp;IF(ДАННЫЕ!$BY1206&gt;0,1,0)&amp;"v"&amp;IF(ДАННЫЕ!$BZ1206&gt;0,1,0)&amp;"n"&amp;ДАННЫЕ!$CA1206&amp;"t"&amp;ДАННЫЕ!$AY1206&amp;"k"&amp;ДАННЫЕ!$CB1206&amp;"q"&amp;ДАННЫЕ!$CC1206&amp;"w"&amp;ДАННЫЕ!$CD1206&amp;"e"&amp;ДАННЫЕ!$CE1206&amp;"m"&amp;ДАННЫЕ!$CF1206&amp;"c"&amp;ДАННЫЕ!$CG1206&amp;"z"&amp;ДАННЫЕ!$CH1206&amp;"d"&amp;IF(H1206=4,1,0)&amp;"s"&amp;IF(ДАННЫЕ!$J1206=1,0,1)&amp;"u"&amp;IF(ДАННЫЕ!$CJ1206&gt;0,1,0)</f>
        <v>g0cf0a06AR1VG0o0xp0v0ntkqwemczd0s1u0</v>
      </c>
      <c r="O1206" s="28" t="str">
        <f>ДАННЫЕ!$I1206&amp;"g"&amp;B1206&amp;A1206&amp;"f"&amp;P1206&amp;"c"&amp;IF(ДАННЫЕ!$U1206&gt;0,1,0)&amp;"s"&amp;IF(ДАННЫЕ!$Q1206&gt;0,IF(YEAR(ДАННЫЕ!$F$1)=YEAR(ДАННЫЕ!$Q1206),IF(MONTH(ДАННЫЕ!$F$1)=MONTH(ДАННЫЕ!$Q1206),111,11),1),0)&amp;"i"&amp;IF(ДАННЫЕ!$R1206+ДАННЫЕ!$S1206+ДАННЫЕ!$T1206=0,0,1)&amp;"h"&amp;IF(ДАННЫЕ!$P1206&gt;0,1,0)&amp;"p"&amp;IF(ДАННЫЕ!$CI1206&gt;0,IF(YEAR(ДАННЫЕ!$F$1)=YEAR(ДАННЫЕ!$CI1206),IF(MONTH(ДАННЫЕ!$F$1)=MONTH(ДАННЫЕ!$CI1206),111,11),1),0)&amp;"d"&amp;IF(ДАННЫЕ!$CJ1206&gt;0,IF(YEAR(ДАННЫЕ!$F$1)=YEAR(ДАННЫЕ!$CJ1206),IF(MONTH(ДАННЫЕ!$F$1)=MONTH(ДАННЫЕ!$CJ1206),111,11),1),0)&amp;"o"&amp;IF(ДАННЫЕ!$CK1206&gt;0,IF(MONTH(ДАННЫЕ!$F$1)=MONTH(ДАННЫЕ!$CK1206),111,11),0)&amp;"v"&amp;IF(ДАННЫЕ!$BE1206&gt;0,IF(MONTH(ДАННЫЕ!$F$1)=MONTH(ДАННЫЕ!$BE1206),111,11),0)</f>
        <v>g00f0c0s0i0h0p0d0o0v0</v>
      </c>
      <c r="P1206" s="15">
        <f t="shared" si="59"/>
        <v>0</v>
      </c>
      <c r="Q1206" s="15">
        <f>IF(ДАННЫЕ!$F$1&gt;ДАННЫЕ!$N1206,IF(YEAR(ДАННЫЕ!$F$1)=YEAR(ДАННЫЕ!M1206),1,0),0)</f>
        <v>0</v>
      </c>
      <c r="R1206" s="15">
        <f>IF(ДАННЫЕ!$F$1&gt;ДАННЫЕ!$N1206,IF(YEAR(ДАННЫЕ!$F$1)=YEAR(ДАННЫЕ!N1206),1,0),0)</f>
        <v>0</v>
      </c>
      <c r="S1206" s="15">
        <f>IF(ДАННЫЕ!$AA1206="2А",1,IF(ДАННЫЕ!$AA1206="2Б",2,IF(ДАННЫЕ!$AA1206="2В",3,IF(ДАННЫЕ!$AA1206=3,4,IF(ДАННЫЕ!$AA1206="4А",5,IF(ДАННЫЕ!$AA1206="4Б",6,IF(ДАННЫЕ!$AA1206="4В",7,IF(ДАННЫЕ!$AA1206=5,8,0))))))))</f>
        <v>0</v>
      </c>
      <c r="T1206" s="15">
        <f>IF(OR(ДАННЫЕ!$AC1206=2,ДАННЫЕ!$AD1206=2,ДАННЫЕ!$AE1206=2),2,IF(OR(ДАННЫЕ!$AC1206=1,ДАННЫЕ!$AD1206=1,ДАННЫЕ!$AE1206=1),1,0))</f>
        <v>0</v>
      </c>
    </row>
    <row r="1207" spans="1:20" x14ac:dyDescent="0.2">
      <c r="A1207" s="78">
        <f>IF(B1207&gt;0,IF(MONTH(ДАННЫЕ!$F$1)=MONTH(ДАННЫЕ!$B1207),1,0),0)</f>
        <v>0</v>
      </c>
      <c r="B1207" s="14">
        <f>IF(ДАННЫЕ!$B1207&gt;0,IF(YEAR(ДАННЫЕ!$F$1)=YEAR(ДАННЫЕ!$B1207),1,0),0)</f>
        <v>0</v>
      </c>
      <c r="C1207" s="14">
        <f>IF(ДАННЫЕ!$CM1207&gt;0,IF(YEAR(ДАННЫЕ!$F$1)=YEAR(ДАННЫЕ!$CM1207),1,0),0)</f>
        <v>0</v>
      </c>
      <c r="D1207" s="14">
        <f>IF(ДАННЫЕ!$CJ1207&gt;0,IF(ДАННЫЕ!$CL1207&gt;ДАННЫЕ!$F$1,1,IF(ДАННЫЕ!$CL1207&gt;0,0,1)),0)</f>
        <v>0</v>
      </c>
      <c r="E1207" s="43" t="str">
        <f ca="1">IF(ДАННЫЕ!$F$1&gt;0,IF(ДАННЫЕ!$G1207&gt;0,DATEDIF(ДАННЫЕ!$G1207,ДАННЫЕ!$F$1,"y"),""),IF(ДАННЫЕ!$G1207&gt;0,DATEDIF(ДАННЫЕ!$G1207,TODAY(),"y"),""))</f>
        <v/>
      </c>
      <c r="F1207" s="43" t="str">
        <f xml:space="preserve"> IF(ДАННЫЕ!$F1207="М",IF(E1207&gt;=18,IF(E1207&lt;60,1,""),""),"")&amp;IF(ДАННЫЕ!$F1207="Ж",IF(E1207&gt;=18,IF(E1207&lt;55,1,""),""),"")</f>
        <v/>
      </c>
      <c r="G1207" s="43" t="str">
        <f xml:space="preserve"> IF(ДАННЫЕ!$F1207="М",IF(E1207&gt;=60,2,""),"")&amp;IF(ДАННЫЕ!$F1207="Ж",IF(E1207&gt;=55,2,""),"")</f>
        <v/>
      </c>
      <c r="H1207" s="43" t="str">
        <f t="shared" ca="1" si="57"/>
        <v/>
      </c>
      <c r="I1207" s="43" t="str">
        <f t="shared" ca="1" si="58"/>
        <v>03</v>
      </c>
      <c r="J1207" s="28" t="str">
        <f ca="1">ДАННЫЕ!$F1207&amp;H1207&amp;I1207&amp;ДАННЫЕ!$I1207&amp;"m"&amp;IF(ДАННЫЕ!$I1207&gt;0,IF(ДАННЫЕ!$J1207&gt;0,0,1),"")&amp;"f"&amp;IF(ДАННЫЕ!$R1207&gt;0,IF(YEAR(ДАННЫЕ!$F$1)=YEAR(ДАННЫЕ!$R1207),1,0),0)&amp;"z"&amp;ДАННЫЕ!$R1207&amp;"p"&amp;ДАННЫЕ!$S1207&amp;"i"&amp;ДАННЫЕ!$T1207&amp;"h"&amp;ДАННЫЕ!$K1207&amp;"be"&amp;ДАННЫЕ!$BI1207&amp;"CD"&amp;IF(ДАННЫЕ!BF1207&gt;500,4,IF(ДАННЫЕ!BF1207&gt;350,3,IF(ДАННЫЕ!BF1207&gt;200,2,IF(ДАННЫЕ!BF1207&gt;0,1,0))))&amp;"g"&amp;B1207&amp;"d"&amp;H1207&amp;"l"&amp;ДАННЫЕ!AT1207&amp;"a"&amp;ДАННЫЕ!$V1207&amp;"v"&amp;R1207&amp;"k"&amp;ДАННЫЕ!$U1207&amp;"s"&amp;ДАННЫЕ!$Y1207&amp;"t"&amp;ДАННЫЕ!$X1207&amp;"b"&amp;IF(ДАННЫЕ!$Q1207&gt;1,1,0)&amp;"PP"&amp;ДАННЫЕ!Z1207&amp;"c"&amp;S1207&amp;"x"&amp;IF(ДАННЫЕ!$BY1207&gt;0,IF(YEAR(ДАННЫЕ!$F$1)=YEAR(ДАННЫЕ!$BY1207),1,0),0)&amp;"n"&amp;IF(ДАННЫЕ!$BZ1207&gt;0,IF(YEAR(ДАННЫЕ!$F$1)=YEAR(ДАННЫЕ!$BZ1207),1,0),0)&amp;"u"&amp;D1207&amp;"z"&amp;IF(ДАННЫЕ!$CL1207&gt;0,IF(YEAR(ДАННЫЕ!$F$1)&gt;YEAR(ДАННЫЕ!$CL1207),11,12),0)</f>
        <v>03mf0zpihbeCD0g0dlav0kstb0PPc0x0n0u0z0</v>
      </c>
      <c r="K1207" s="28" t="str">
        <f ca="1">ДАННЫЕ!$I1207&amp;"x"&amp;B1207&amp;"w"&amp;IF(T1207+ДАННЫЕ!AD1207+ДАННЫЕ!AE1207+ДАННЫЕ!AF1207+ДАННЫЕ!AG1207+ДАННЫЕ!AH1207+ДАННЫЕ!$AL1207+ДАННЫЕ!AI1207+ДАННЫЕ!AJ1207+ДАННЫЕ!AK1207+ДАННЫЕ!AP1207+ДАННЫЕ!AQ1207+ДАННЫЕ!AR1207+ДАННЫЕ!$AM1207+ДАННЫЕ!$AN1207+ДАННЫЕ!AS1207+ДАННЫЕ!AT1207&gt;0,1,0)&amp;IF(OR(T1207=2,ДАННЫЕ!AD1207=2,ДАННЫЕ!AE1207=2,ДАННЫЕ!AF1207=2,ДАННЫЕ!AG1207=2,ДАННЫЕ!AH1207=2,ДАННЫЕ!$AL1207=2,ДАННЫЕ!AI1207=2,ДАННЫЕ!AJ1207=2,ДАННЫЕ!AK1207=2,ДАННЫЕ!AP1207=2,ДАННЫЕ!AQ1207=2,ДАННЫЕ!AR1207=2,ДАННЫЕ!$AM1207=2,ДАННЫЕ!$AN1207=2,ДАННЫЕ!AS1207=2,ДАННЫЕ!AT1207=2),2,0)&amp;"t"&amp;IF(T1207&gt;0,"1"&amp;T1207,"00")&amp;"f"&amp;IF(ДАННЫЕ!$AC1207,"1"&amp;ДАННЫЕ!$AC1207,"00")&amp;"b"&amp;IF(ДАННЫЕ!$AD1207,"1"&amp;ДАННЫЕ!$AD1207,"00")&amp;"g"&amp;IF(ДАННЫЕ!$AF1207,"1"&amp;ДАННЫЕ!$AF1207,"00")&amp;"c"&amp;IF(ДАННЫЕ!$AG1207,"1"&amp;ДАННЫЕ!$AG1207,"00")&amp;"i"&amp;IF(ДАННЫЕ!$AH1207,"1"&amp;ДАННЫЕ!$AH1207,"00")&amp;"r"&amp;IF(ДАННЫЕ!$AL1207,"1"&amp;ДАННЫЕ!$AL1207,"00")&amp;"m"&amp;IF(ДАННЫЕ!$AI1207,"1"&amp;ДАННЫЕ!$AI1207,"00")&amp;"hS"&amp;IF(ДАННЫЕ!$AJ1207,"1"&amp;ДАННЫЕ!$AJ1207,"00")&amp;"hZ"&amp;IF(ДАННЫЕ!$AK1207,"1"&amp;ДАННЫЕ!$AK1207,"00")&amp;"p"&amp;IF(ДАННЫЕ!$AP1207,"1"&amp;ДАННЫЕ!$AP1207,"00")&amp;"k"&amp;IF(ДАННЫЕ!$AQ1207,"1"&amp;ДАННЫЕ!$AQ1207,"00")&amp;"z"&amp;IF(ДАННЫЕ!$AR1207,"1"&amp;ДАННЫЕ!$AR1207,"00")&amp;"j"&amp;IF(ДАННЫЕ!$AM1207,"1"&amp;ДАННЫЕ!$AM1207,"00")&amp;"n"&amp;IF(ДАННЫЕ!$AN1207,"1"&amp;ДАННЫЕ!$AN1207,"00")&amp;"E"&amp;ДАННЫЕ!BI1207&amp;"L"&amp;ДАННЫЕ!AO1207&amp;"h"&amp;IF(ДАННЫЕ!$AU1207&gt;0,1,0)&amp;"v"&amp;IF(ДАННЫЕ!$AW1207&gt;0,1,0)&amp;"a"&amp;IF(ДАННЫЕ!$AS1207,"1"&amp;ДАННЫЕ!$AS1207,"00")&amp;"s"&amp;IF(ДАННЫЕ!$AT1207,"1"&amp;ДАННЫЕ!$AT1207,"00")&amp;"u"&amp;IF(ДАННЫЕ!$CJ1207&gt;0,1,0)&amp;"y"&amp;B1207&amp;"d"&amp;H1207&amp;"e"&amp;F1207&amp;G1207</f>
        <v>x0w00t00f00b00g00c00i00r00m00hS00hZ00p00k00z00j00n00ELh0v0a00s00u0y0de</v>
      </c>
      <c r="L1207" s="28" t="str">
        <f ca="1">ДАННЫЕ!$I1207&amp;"VN"&amp;IF(ДАННЫЕ!AW1207&gt;0,11,10)&amp;"CD"&amp;IF(ДАННЫЕ!BF1207&gt;500,16,IF(ДАННЫЕ!BF1207&gt;350,15,IF(ДАННЫЕ!BF1207&gt;=200,14,IF(ДАННЫЕ!BF1207&gt;=100,13,IF(ДАННЫЕ!BF1207&gt;=50,12,IF(ДАННЫЕ!BF1207&gt;0,11,10))))))&amp;"AR"&amp;IF(ДАННЫЕ!BX1207&gt;0,1,0)&amp;"GD"&amp;B1207&amp;"VV"&amp;IF(E1207&gt;=5,IF(E1207&lt;18,1,0),0)</f>
        <v>VN10CD10AR0GD0VV0</v>
      </c>
      <c r="M1207" s="28" t="str">
        <f>ДАННЫЕ!$I1207&amp;"b"&amp;ДАННЫЕ!$BI1207&amp;"r"&amp;ДАННЫЕ!$BJ1207&amp;"CD"&amp;IF(ДАННЫЕ!BF1207&gt;0,IF(ДАННЫЕ!BF1207&lt;200,1,IF(ДАННЫЕ!BF1207&lt;350,2,3)),0)&amp;"h"&amp;IF(ДАННЫЕ!$BK1207+ДАННЫЕ!$BL1207+ДАННЫЕ!$BM1207&gt;0,1,0)&amp;"x"&amp;ДАННЫЕ!$BK1207&amp;"y"&amp;ДАННЫЕ!$BL1207&amp;"z"&amp;ДАННЫЕ!$BM1207&amp;"c"&amp;IF(ДАННЫЕ!$BK1207+ДАННЫЕ!$BL1207+ДАННЫЕ!$BM1207=3,1,0)&amp;"a"&amp;IF(ДАННЫЕ!$BQ1207+ДАННЫЕ!$BR1207&gt;0,1,0)&amp;"d"&amp;ДАННЫЕ!$BQ1207&amp;"v"&amp;ДАННЫЕ!$BR1207&amp;"p"&amp;ДАННЫЕ!$BS1207&amp;"n"&amp;ДАННЫЕ!$BU1207&amp;"t"&amp;ДАННЫЕ!$BV1207&amp;"o"&amp;ДАННЫЕ!$BT1207&amp;"l"&amp;IF(ДАННЫЕ!$BN1207&gt;0,1,0)&amp;ДАННЫЕ!$BN1207&amp;"g"&amp;ДАННЫЕ!$BO1207&amp;"s"&amp;ДАННЫЕ!$BP1207&amp;"DZ"&amp;IF(ДАННЫЕ!B1207-ДАННЫЕ!G1207 &lt; 60,IF(ДАННЫЕ!B1207-ДАННЫЕ!G1207 &gt;= 0,1,0),0)&amp;"u"&amp;IF(ДАННЫЕ!$CJ1207&gt;0,1,0)</f>
        <v>brCD0h0xyzc0a0dvpntol0gsDZ1u0</v>
      </c>
      <c r="N1207" s="28" t="str">
        <f ca="1">ДАННЫЕ!$F1207&amp;ДАННЫЕ!$I1207&amp;"g"&amp;B1207&amp;"cf"&amp;D1207&amp;"a"&amp;IF(ДАННЫЕ!$BX1207&gt;0,1,0)&amp;IF(ДАННЫЕ!$BF1207&gt;500,1,IF(ДАННЫЕ!$BF1207&gt;350,2,IF(ДАННЫЕ!$BF1207&gt;=200,3,IF(ДАННЫЕ!$BF1207&gt;=100,4,IF(ДАННЫЕ!$BF1207&gt;=50,5,IF(ДАННЫЕ!$BF1207&lt;50,6,0))))))&amp;"AR"&amp;IF(DATEDIF(ДАННЫЕ!$BX1207,ДАННЫЕ!$F$1,"y")&gt;1,1,0)&amp;"VG"&amp;IF(ДАННЫЕ!$BH1207="0",1,0)&amp;"o"&amp;IF(T1207+ДАННЫЕ!$AF1207+ДАННЫЕ!$AG1207+ДАННЫЕ!$AH1207+ДАННЫЕ!$AI1207+ДАННЫЕ!$AJ1207+ДАННЫЕ!$AP1207+ДАННЫЕ!$AQ1207+ДАННЫЕ!$AR1207+ДАННЫЕ!$AU1207+ДАННЫЕ!$AW1207+ДАННЫЕ!$AS1207+ДАННЫЕ!$AT1207&gt;0,1,0)&amp;"x"&amp;ДАННЫЕ!$AG1207&amp;"p"&amp;IF(ДАННЫЕ!$BY1207&gt;0,1,0)&amp;"v"&amp;IF(ДАННЫЕ!$BZ1207&gt;0,1,0)&amp;"n"&amp;ДАННЫЕ!$CA1207&amp;"t"&amp;ДАННЫЕ!$AY1207&amp;"k"&amp;ДАННЫЕ!$CB1207&amp;"q"&amp;ДАННЫЕ!$CC1207&amp;"w"&amp;ДАННЫЕ!$CD1207&amp;"e"&amp;ДАННЫЕ!$CE1207&amp;"m"&amp;ДАННЫЕ!$CF1207&amp;"c"&amp;ДАННЫЕ!$CG1207&amp;"z"&amp;ДАННЫЕ!$CH1207&amp;"d"&amp;IF(H1207=4,1,0)&amp;"s"&amp;IF(ДАННЫЕ!$J1207=1,0,1)&amp;"u"&amp;IF(ДАННЫЕ!$CJ1207&gt;0,1,0)</f>
        <v>g0cf0a06AR1VG0o0xp0v0ntkqwemczd0s1u0</v>
      </c>
      <c r="O1207" s="28" t="str">
        <f>ДАННЫЕ!$I1207&amp;"g"&amp;B1207&amp;A1207&amp;"f"&amp;P1207&amp;"c"&amp;IF(ДАННЫЕ!$U1207&gt;0,1,0)&amp;"s"&amp;IF(ДАННЫЕ!$Q1207&gt;0,IF(YEAR(ДАННЫЕ!$F$1)=YEAR(ДАННЫЕ!$Q1207),IF(MONTH(ДАННЫЕ!$F$1)=MONTH(ДАННЫЕ!$Q1207),111,11),1),0)&amp;"i"&amp;IF(ДАННЫЕ!$R1207+ДАННЫЕ!$S1207+ДАННЫЕ!$T1207=0,0,1)&amp;"h"&amp;IF(ДАННЫЕ!$P1207&gt;0,1,0)&amp;"p"&amp;IF(ДАННЫЕ!$CI1207&gt;0,IF(YEAR(ДАННЫЕ!$F$1)=YEAR(ДАННЫЕ!$CI1207),IF(MONTH(ДАННЫЕ!$F$1)=MONTH(ДАННЫЕ!$CI1207),111,11),1),0)&amp;"d"&amp;IF(ДАННЫЕ!$CJ1207&gt;0,IF(YEAR(ДАННЫЕ!$F$1)=YEAR(ДАННЫЕ!$CJ1207),IF(MONTH(ДАННЫЕ!$F$1)=MONTH(ДАННЫЕ!$CJ1207),111,11),1),0)&amp;"o"&amp;IF(ДАННЫЕ!$CK1207&gt;0,IF(MONTH(ДАННЫЕ!$F$1)=MONTH(ДАННЫЕ!$CK1207),111,11),0)&amp;"v"&amp;IF(ДАННЫЕ!$BE1207&gt;0,IF(MONTH(ДАННЫЕ!$F$1)=MONTH(ДАННЫЕ!$BE1207),111,11),0)</f>
        <v>g00f0c0s0i0h0p0d0o0v0</v>
      </c>
      <c r="P1207" s="15">
        <f t="shared" si="59"/>
        <v>0</v>
      </c>
      <c r="Q1207" s="15">
        <f>IF(ДАННЫЕ!$F$1&gt;ДАННЫЕ!$N1207,IF(YEAR(ДАННЫЕ!$F$1)=YEAR(ДАННЫЕ!M1207),1,0),0)</f>
        <v>0</v>
      </c>
      <c r="R1207" s="15">
        <f>IF(ДАННЫЕ!$F$1&gt;ДАННЫЕ!$N1207,IF(YEAR(ДАННЫЕ!$F$1)=YEAR(ДАННЫЕ!N1207),1,0),0)</f>
        <v>0</v>
      </c>
      <c r="S1207" s="15">
        <f>IF(ДАННЫЕ!$AA1207="2А",1,IF(ДАННЫЕ!$AA1207="2Б",2,IF(ДАННЫЕ!$AA1207="2В",3,IF(ДАННЫЕ!$AA1207=3,4,IF(ДАННЫЕ!$AA1207="4А",5,IF(ДАННЫЕ!$AA1207="4Б",6,IF(ДАННЫЕ!$AA1207="4В",7,IF(ДАННЫЕ!$AA1207=5,8,0))))))))</f>
        <v>0</v>
      </c>
      <c r="T1207" s="15">
        <f>IF(OR(ДАННЫЕ!$AC1207=2,ДАННЫЕ!$AD1207=2,ДАННЫЕ!$AE1207=2),2,IF(OR(ДАННЫЕ!$AC1207=1,ДАННЫЕ!$AD1207=1,ДАННЫЕ!$AE1207=1),1,0))</f>
        <v>0</v>
      </c>
    </row>
    <row r="1208" spans="1:20" x14ac:dyDescent="0.2">
      <c r="A1208" s="78">
        <f>IF(B1208&gt;0,IF(MONTH(ДАННЫЕ!$F$1)=MONTH(ДАННЫЕ!$B1208),1,0),0)</f>
        <v>0</v>
      </c>
      <c r="B1208" s="14">
        <f>IF(ДАННЫЕ!$B1208&gt;0,IF(YEAR(ДАННЫЕ!$F$1)=YEAR(ДАННЫЕ!$B1208),1,0),0)</f>
        <v>0</v>
      </c>
      <c r="C1208" s="14">
        <f>IF(ДАННЫЕ!$CM1208&gt;0,IF(YEAR(ДАННЫЕ!$F$1)=YEAR(ДАННЫЕ!$CM1208),1,0),0)</f>
        <v>0</v>
      </c>
      <c r="D1208" s="14">
        <f>IF(ДАННЫЕ!$CJ1208&gt;0,IF(ДАННЫЕ!$CL1208&gt;ДАННЫЕ!$F$1,1,IF(ДАННЫЕ!$CL1208&gt;0,0,1)),0)</f>
        <v>0</v>
      </c>
      <c r="E1208" s="43" t="str">
        <f ca="1">IF(ДАННЫЕ!$F$1&gt;0,IF(ДАННЫЕ!$G1208&gt;0,DATEDIF(ДАННЫЕ!$G1208,ДАННЫЕ!$F$1,"y"),""),IF(ДАННЫЕ!$G1208&gt;0,DATEDIF(ДАННЫЕ!$G1208,TODAY(),"y"),""))</f>
        <v/>
      </c>
      <c r="F1208" s="43" t="str">
        <f xml:space="preserve"> IF(ДАННЫЕ!$F1208="М",IF(E1208&gt;=18,IF(E1208&lt;60,1,""),""),"")&amp;IF(ДАННЫЕ!$F1208="Ж",IF(E1208&gt;=18,IF(E1208&lt;55,1,""),""),"")</f>
        <v/>
      </c>
      <c r="G1208" s="43" t="str">
        <f xml:space="preserve"> IF(ДАННЫЕ!$F1208="М",IF(E1208&gt;=60,2,""),"")&amp;IF(ДАННЫЕ!$F1208="Ж",IF(E1208&gt;=55,2,""),"")</f>
        <v/>
      </c>
      <c r="H1208" s="43" t="str">
        <f t="shared" ca="1" si="57"/>
        <v/>
      </c>
      <c r="I1208" s="43" t="str">
        <f t="shared" ca="1" si="58"/>
        <v>03</v>
      </c>
      <c r="J1208" s="28" t="str">
        <f ca="1">ДАННЫЕ!$F1208&amp;H1208&amp;I1208&amp;ДАННЫЕ!$I1208&amp;"m"&amp;IF(ДАННЫЕ!$I1208&gt;0,IF(ДАННЫЕ!$J1208&gt;0,0,1),"")&amp;"f"&amp;IF(ДАННЫЕ!$R1208&gt;0,IF(YEAR(ДАННЫЕ!$F$1)=YEAR(ДАННЫЕ!$R1208),1,0),0)&amp;"z"&amp;ДАННЫЕ!$R1208&amp;"p"&amp;ДАННЫЕ!$S1208&amp;"i"&amp;ДАННЫЕ!$T1208&amp;"h"&amp;ДАННЫЕ!$K1208&amp;"be"&amp;ДАННЫЕ!$BI1208&amp;"CD"&amp;IF(ДАННЫЕ!BF1208&gt;500,4,IF(ДАННЫЕ!BF1208&gt;350,3,IF(ДАННЫЕ!BF1208&gt;200,2,IF(ДАННЫЕ!BF1208&gt;0,1,0))))&amp;"g"&amp;B1208&amp;"d"&amp;H1208&amp;"l"&amp;ДАННЫЕ!AT1208&amp;"a"&amp;ДАННЫЕ!$V1208&amp;"v"&amp;R1208&amp;"k"&amp;ДАННЫЕ!$U1208&amp;"s"&amp;ДАННЫЕ!$Y1208&amp;"t"&amp;ДАННЫЕ!$X1208&amp;"b"&amp;IF(ДАННЫЕ!$Q1208&gt;1,1,0)&amp;"PP"&amp;ДАННЫЕ!Z1208&amp;"c"&amp;S1208&amp;"x"&amp;IF(ДАННЫЕ!$BY1208&gt;0,IF(YEAR(ДАННЫЕ!$F$1)=YEAR(ДАННЫЕ!$BY1208),1,0),0)&amp;"n"&amp;IF(ДАННЫЕ!$BZ1208&gt;0,IF(YEAR(ДАННЫЕ!$F$1)=YEAR(ДАННЫЕ!$BZ1208),1,0),0)&amp;"u"&amp;D1208&amp;"z"&amp;IF(ДАННЫЕ!$CL1208&gt;0,IF(YEAR(ДАННЫЕ!$F$1)&gt;YEAR(ДАННЫЕ!$CL1208),11,12),0)</f>
        <v>03mf0zpihbeCD0g0dlav0kstb0PPc0x0n0u0z0</v>
      </c>
      <c r="K1208" s="28" t="str">
        <f ca="1">ДАННЫЕ!$I1208&amp;"x"&amp;B1208&amp;"w"&amp;IF(T1208+ДАННЫЕ!AD1208+ДАННЫЕ!AE1208+ДАННЫЕ!AF1208+ДАННЫЕ!AG1208+ДАННЫЕ!AH1208+ДАННЫЕ!$AL1208+ДАННЫЕ!AI1208+ДАННЫЕ!AJ1208+ДАННЫЕ!AK1208+ДАННЫЕ!AP1208+ДАННЫЕ!AQ1208+ДАННЫЕ!AR1208+ДАННЫЕ!$AM1208+ДАННЫЕ!$AN1208+ДАННЫЕ!AS1208+ДАННЫЕ!AT1208&gt;0,1,0)&amp;IF(OR(T1208=2,ДАННЫЕ!AD1208=2,ДАННЫЕ!AE1208=2,ДАННЫЕ!AF1208=2,ДАННЫЕ!AG1208=2,ДАННЫЕ!AH1208=2,ДАННЫЕ!$AL1208=2,ДАННЫЕ!AI1208=2,ДАННЫЕ!AJ1208=2,ДАННЫЕ!AK1208=2,ДАННЫЕ!AP1208=2,ДАННЫЕ!AQ1208=2,ДАННЫЕ!AR1208=2,ДАННЫЕ!$AM1208=2,ДАННЫЕ!$AN1208=2,ДАННЫЕ!AS1208=2,ДАННЫЕ!AT1208=2),2,0)&amp;"t"&amp;IF(T1208&gt;0,"1"&amp;T1208,"00")&amp;"f"&amp;IF(ДАННЫЕ!$AC1208,"1"&amp;ДАННЫЕ!$AC1208,"00")&amp;"b"&amp;IF(ДАННЫЕ!$AD1208,"1"&amp;ДАННЫЕ!$AD1208,"00")&amp;"g"&amp;IF(ДАННЫЕ!$AF1208,"1"&amp;ДАННЫЕ!$AF1208,"00")&amp;"c"&amp;IF(ДАННЫЕ!$AG1208,"1"&amp;ДАННЫЕ!$AG1208,"00")&amp;"i"&amp;IF(ДАННЫЕ!$AH1208,"1"&amp;ДАННЫЕ!$AH1208,"00")&amp;"r"&amp;IF(ДАННЫЕ!$AL1208,"1"&amp;ДАННЫЕ!$AL1208,"00")&amp;"m"&amp;IF(ДАННЫЕ!$AI1208,"1"&amp;ДАННЫЕ!$AI1208,"00")&amp;"hS"&amp;IF(ДАННЫЕ!$AJ1208,"1"&amp;ДАННЫЕ!$AJ1208,"00")&amp;"hZ"&amp;IF(ДАННЫЕ!$AK1208,"1"&amp;ДАННЫЕ!$AK1208,"00")&amp;"p"&amp;IF(ДАННЫЕ!$AP1208,"1"&amp;ДАННЫЕ!$AP1208,"00")&amp;"k"&amp;IF(ДАННЫЕ!$AQ1208,"1"&amp;ДАННЫЕ!$AQ1208,"00")&amp;"z"&amp;IF(ДАННЫЕ!$AR1208,"1"&amp;ДАННЫЕ!$AR1208,"00")&amp;"j"&amp;IF(ДАННЫЕ!$AM1208,"1"&amp;ДАННЫЕ!$AM1208,"00")&amp;"n"&amp;IF(ДАННЫЕ!$AN1208,"1"&amp;ДАННЫЕ!$AN1208,"00")&amp;"E"&amp;ДАННЫЕ!BI1208&amp;"L"&amp;ДАННЫЕ!AO1208&amp;"h"&amp;IF(ДАННЫЕ!$AU1208&gt;0,1,0)&amp;"v"&amp;IF(ДАННЫЕ!$AW1208&gt;0,1,0)&amp;"a"&amp;IF(ДАННЫЕ!$AS1208,"1"&amp;ДАННЫЕ!$AS1208,"00")&amp;"s"&amp;IF(ДАННЫЕ!$AT1208,"1"&amp;ДАННЫЕ!$AT1208,"00")&amp;"u"&amp;IF(ДАННЫЕ!$CJ1208&gt;0,1,0)&amp;"y"&amp;B1208&amp;"d"&amp;H1208&amp;"e"&amp;F1208&amp;G1208</f>
        <v>x0w00t00f00b00g00c00i00r00m00hS00hZ00p00k00z00j00n00ELh0v0a00s00u0y0de</v>
      </c>
      <c r="L1208" s="28" t="str">
        <f ca="1">ДАННЫЕ!$I1208&amp;"VN"&amp;IF(ДАННЫЕ!AW1208&gt;0,11,10)&amp;"CD"&amp;IF(ДАННЫЕ!BF1208&gt;500,16,IF(ДАННЫЕ!BF1208&gt;350,15,IF(ДАННЫЕ!BF1208&gt;=200,14,IF(ДАННЫЕ!BF1208&gt;=100,13,IF(ДАННЫЕ!BF1208&gt;=50,12,IF(ДАННЫЕ!BF1208&gt;0,11,10))))))&amp;"AR"&amp;IF(ДАННЫЕ!BX1208&gt;0,1,0)&amp;"GD"&amp;B1208&amp;"VV"&amp;IF(E1208&gt;=5,IF(E1208&lt;18,1,0),0)</f>
        <v>VN10CD10AR0GD0VV0</v>
      </c>
      <c r="M1208" s="28" t="str">
        <f>ДАННЫЕ!$I1208&amp;"b"&amp;ДАННЫЕ!$BI1208&amp;"r"&amp;ДАННЫЕ!$BJ1208&amp;"CD"&amp;IF(ДАННЫЕ!BF1208&gt;0,IF(ДАННЫЕ!BF1208&lt;200,1,IF(ДАННЫЕ!BF1208&lt;350,2,3)),0)&amp;"h"&amp;IF(ДАННЫЕ!$BK1208+ДАННЫЕ!$BL1208+ДАННЫЕ!$BM1208&gt;0,1,0)&amp;"x"&amp;ДАННЫЕ!$BK1208&amp;"y"&amp;ДАННЫЕ!$BL1208&amp;"z"&amp;ДАННЫЕ!$BM1208&amp;"c"&amp;IF(ДАННЫЕ!$BK1208+ДАННЫЕ!$BL1208+ДАННЫЕ!$BM1208=3,1,0)&amp;"a"&amp;IF(ДАННЫЕ!$BQ1208+ДАННЫЕ!$BR1208&gt;0,1,0)&amp;"d"&amp;ДАННЫЕ!$BQ1208&amp;"v"&amp;ДАННЫЕ!$BR1208&amp;"p"&amp;ДАННЫЕ!$BS1208&amp;"n"&amp;ДАННЫЕ!$BU1208&amp;"t"&amp;ДАННЫЕ!$BV1208&amp;"o"&amp;ДАННЫЕ!$BT1208&amp;"l"&amp;IF(ДАННЫЕ!$BN1208&gt;0,1,0)&amp;ДАННЫЕ!$BN1208&amp;"g"&amp;ДАННЫЕ!$BO1208&amp;"s"&amp;ДАННЫЕ!$BP1208&amp;"DZ"&amp;IF(ДАННЫЕ!B1208-ДАННЫЕ!G1208 &lt; 60,IF(ДАННЫЕ!B1208-ДАННЫЕ!G1208 &gt;= 0,1,0),0)&amp;"u"&amp;IF(ДАННЫЕ!$CJ1208&gt;0,1,0)</f>
        <v>brCD0h0xyzc0a0dvpntol0gsDZ1u0</v>
      </c>
      <c r="N1208" s="28" t="str">
        <f ca="1">ДАННЫЕ!$F1208&amp;ДАННЫЕ!$I1208&amp;"g"&amp;B1208&amp;"cf"&amp;D1208&amp;"a"&amp;IF(ДАННЫЕ!$BX1208&gt;0,1,0)&amp;IF(ДАННЫЕ!$BF1208&gt;500,1,IF(ДАННЫЕ!$BF1208&gt;350,2,IF(ДАННЫЕ!$BF1208&gt;=200,3,IF(ДАННЫЕ!$BF1208&gt;=100,4,IF(ДАННЫЕ!$BF1208&gt;=50,5,IF(ДАННЫЕ!$BF1208&lt;50,6,0))))))&amp;"AR"&amp;IF(DATEDIF(ДАННЫЕ!$BX1208,ДАННЫЕ!$F$1,"y")&gt;1,1,0)&amp;"VG"&amp;IF(ДАННЫЕ!$BH1208="0",1,0)&amp;"o"&amp;IF(T1208+ДАННЫЕ!$AF1208+ДАННЫЕ!$AG1208+ДАННЫЕ!$AH1208+ДАННЫЕ!$AI1208+ДАННЫЕ!$AJ1208+ДАННЫЕ!$AP1208+ДАННЫЕ!$AQ1208+ДАННЫЕ!$AR1208+ДАННЫЕ!$AU1208+ДАННЫЕ!$AW1208+ДАННЫЕ!$AS1208+ДАННЫЕ!$AT1208&gt;0,1,0)&amp;"x"&amp;ДАННЫЕ!$AG1208&amp;"p"&amp;IF(ДАННЫЕ!$BY1208&gt;0,1,0)&amp;"v"&amp;IF(ДАННЫЕ!$BZ1208&gt;0,1,0)&amp;"n"&amp;ДАННЫЕ!$CA1208&amp;"t"&amp;ДАННЫЕ!$AY1208&amp;"k"&amp;ДАННЫЕ!$CB1208&amp;"q"&amp;ДАННЫЕ!$CC1208&amp;"w"&amp;ДАННЫЕ!$CD1208&amp;"e"&amp;ДАННЫЕ!$CE1208&amp;"m"&amp;ДАННЫЕ!$CF1208&amp;"c"&amp;ДАННЫЕ!$CG1208&amp;"z"&amp;ДАННЫЕ!$CH1208&amp;"d"&amp;IF(H1208=4,1,0)&amp;"s"&amp;IF(ДАННЫЕ!$J1208=1,0,1)&amp;"u"&amp;IF(ДАННЫЕ!$CJ1208&gt;0,1,0)</f>
        <v>g0cf0a06AR1VG0o0xp0v0ntkqwemczd0s1u0</v>
      </c>
      <c r="O1208" s="28" t="str">
        <f>ДАННЫЕ!$I1208&amp;"g"&amp;B1208&amp;A1208&amp;"f"&amp;P1208&amp;"c"&amp;IF(ДАННЫЕ!$U1208&gt;0,1,0)&amp;"s"&amp;IF(ДАННЫЕ!$Q1208&gt;0,IF(YEAR(ДАННЫЕ!$F$1)=YEAR(ДАННЫЕ!$Q1208),IF(MONTH(ДАННЫЕ!$F$1)=MONTH(ДАННЫЕ!$Q1208),111,11),1),0)&amp;"i"&amp;IF(ДАННЫЕ!$R1208+ДАННЫЕ!$S1208+ДАННЫЕ!$T1208=0,0,1)&amp;"h"&amp;IF(ДАННЫЕ!$P1208&gt;0,1,0)&amp;"p"&amp;IF(ДАННЫЕ!$CI1208&gt;0,IF(YEAR(ДАННЫЕ!$F$1)=YEAR(ДАННЫЕ!$CI1208),IF(MONTH(ДАННЫЕ!$F$1)=MONTH(ДАННЫЕ!$CI1208),111,11),1),0)&amp;"d"&amp;IF(ДАННЫЕ!$CJ1208&gt;0,IF(YEAR(ДАННЫЕ!$F$1)=YEAR(ДАННЫЕ!$CJ1208),IF(MONTH(ДАННЫЕ!$F$1)=MONTH(ДАННЫЕ!$CJ1208),111,11),1),0)&amp;"o"&amp;IF(ДАННЫЕ!$CK1208&gt;0,IF(MONTH(ДАННЫЕ!$F$1)=MONTH(ДАННЫЕ!$CK1208),111,11),0)&amp;"v"&amp;IF(ДАННЫЕ!$BE1208&gt;0,IF(MONTH(ДАННЫЕ!$F$1)=MONTH(ДАННЫЕ!$BE1208),111,11),0)</f>
        <v>g00f0c0s0i0h0p0d0o0v0</v>
      </c>
      <c r="P1208" s="15">
        <f t="shared" si="59"/>
        <v>0</v>
      </c>
      <c r="Q1208" s="15">
        <f>IF(ДАННЫЕ!$F$1&gt;ДАННЫЕ!$N1208,IF(YEAR(ДАННЫЕ!$F$1)=YEAR(ДАННЫЕ!M1208),1,0),0)</f>
        <v>0</v>
      </c>
      <c r="R1208" s="15">
        <f>IF(ДАННЫЕ!$F$1&gt;ДАННЫЕ!$N1208,IF(YEAR(ДАННЫЕ!$F$1)=YEAR(ДАННЫЕ!N1208),1,0),0)</f>
        <v>0</v>
      </c>
      <c r="S1208" s="15">
        <f>IF(ДАННЫЕ!$AA1208="2А",1,IF(ДАННЫЕ!$AA1208="2Б",2,IF(ДАННЫЕ!$AA1208="2В",3,IF(ДАННЫЕ!$AA1208=3,4,IF(ДАННЫЕ!$AA1208="4А",5,IF(ДАННЫЕ!$AA1208="4Б",6,IF(ДАННЫЕ!$AA1208="4В",7,IF(ДАННЫЕ!$AA1208=5,8,0))))))))</f>
        <v>0</v>
      </c>
      <c r="T1208" s="15">
        <f>IF(OR(ДАННЫЕ!$AC1208=2,ДАННЫЕ!$AD1208=2,ДАННЫЕ!$AE1208=2),2,IF(OR(ДАННЫЕ!$AC1208=1,ДАННЫЕ!$AD1208=1,ДАННЫЕ!$AE1208=1),1,0))</f>
        <v>0</v>
      </c>
    </row>
    <row r="1209" spans="1:20" x14ac:dyDescent="0.2">
      <c r="A1209" s="78">
        <f>IF(B1209&gt;0,IF(MONTH(ДАННЫЕ!$F$1)=MONTH(ДАННЫЕ!$B1209),1,0),0)</f>
        <v>0</v>
      </c>
      <c r="B1209" s="14">
        <f>IF(ДАННЫЕ!$B1209&gt;0,IF(YEAR(ДАННЫЕ!$F$1)=YEAR(ДАННЫЕ!$B1209),1,0),0)</f>
        <v>0</v>
      </c>
      <c r="C1209" s="14">
        <f>IF(ДАННЫЕ!$CM1209&gt;0,IF(YEAR(ДАННЫЕ!$F$1)=YEAR(ДАННЫЕ!$CM1209),1,0),0)</f>
        <v>0</v>
      </c>
      <c r="D1209" s="14">
        <f>IF(ДАННЫЕ!$CJ1209&gt;0,IF(ДАННЫЕ!$CL1209&gt;ДАННЫЕ!$F$1,1,IF(ДАННЫЕ!$CL1209&gt;0,0,1)),0)</f>
        <v>0</v>
      </c>
      <c r="E1209" s="43" t="str">
        <f ca="1">IF(ДАННЫЕ!$F$1&gt;0,IF(ДАННЫЕ!$G1209&gt;0,DATEDIF(ДАННЫЕ!$G1209,ДАННЫЕ!$F$1,"y"),""),IF(ДАННЫЕ!$G1209&gt;0,DATEDIF(ДАННЫЕ!$G1209,TODAY(),"y"),""))</f>
        <v/>
      </c>
      <c r="F1209" s="43" t="str">
        <f xml:space="preserve"> IF(ДАННЫЕ!$F1209="М",IF(E1209&gt;=18,IF(E1209&lt;60,1,""),""),"")&amp;IF(ДАННЫЕ!$F1209="Ж",IF(E1209&gt;=18,IF(E1209&lt;55,1,""),""),"")</f>
        <v/>
      </c>
      <c r="G1209" s="43" t="str">
        <f xml:space="preserve"> IF(ДАННЫЕ!$F1209="М",IF(E1209&gt;=60,2,""),"")&amp;IF(ДАННЫЕ!$F1209="Ж",IF(E1209&gt;=55,2,""),"")</f>
        <v/>
      </c>
      <c r="H1209" s="43" t="str">
        <f t="shared" ca="1" si="57"/>
        <v/>
      </c>
      <c r="I1209" s="43" t="str">
        <f t="shared" ca="1" si="58"/>
        <v>03</v>
      </c>
      <c r="J1209" s="28" t="str">
        <f ca="1">ДАННЫЕ!$F1209&amp;H1209&amp;I1209&amp;ДАННЫЕ!$I1209&amp;"m"&amp;IF(ДАННЫЕ!$I1209&gt;0,IF(ДАННЫЕ!$J1209&gt;0,0,1),"")&amp;"f"&amp;IF(ДАННЫЕ!$R1209&gt;0,IF(YEAR(ДАННЫЕ!$F$1)=YEAR(ДАННЫЕ!$R1209),1,0),0)&amp;"z"&amp;ДАННЫЕ!$R1209&amp;"p"&amp;ДАННЫЕ!$S1209&amp;"i"&amp;ДАННЫЕ!$T1209&amp;"h"&amp;ДАННЫЕ!$K1209&amp;"be"&amp;ДАННЫЕ!$BI1209&amp;"CD"&amp;IF(ДАННЫЕ!BF1209&gt;500,4,IF(ДАННЫЕ!BF1209&gt;350,3,IF(ДАННЫЕ!BF1209&gt;200,2,IF(ДАННЫЕ!BF1209&gt;0,1,0))))&amp;"g"&amp;B1209&amp;"d"&amp;H1209&amp;"l"&amp;ДАННЫЕ!AT1209&amp;"a"&amp;ДАННЫЕ!$V1209&amp;"v"&amp;R1209&amp;"k"&amp;ДАННЫЕ!$U1209&amp;"s"&amp;ДАННЫЕ!$Y1209&amp;"t"&amp;ДАННЫЕ!$X1209&amp;"b"&amp;IF(ДАННЫЕ!$Q1209&gt;1,1,0)&amp;"PP"&amp;ДАННЫЕ!Z1209&amp;"c"&amp;S1209&amp;"x"&amp;IF(ДАННЫЕ!$BY1209&gt;0,IF(YEAR(ДАННЫЕ!$F$1)=YEAR(ДАННЫЕ!$BY1209),1,0),0)&amp;"n"&amp;IF(ДАННЫЕ!$BZ1209&gt;0,IF(YEAR(ДАННЫЕ!$F$1)=YEAR(ДАННЫЕ!$BZ1209),1,0),0)&amp;"u"&amp;D1209&amp;"z"&amp;IF(ДАННЫЕ!$CL1209&gt;0,IF(YEAR(ДАННЫЕ!$F$1)&gt;YEAR(ДАННЫЕ!$CL1209),11,12),0)</f>
        <v>03mf0zpihbeCD0g0dlav0kstb0PPc0x0n0u0z0</v>
      </c>
      <c r="K1209" s="28" t="str">
        <f ca="1">ДАННЫЕ!$I1209&amp;"x"&amp;B1209&amp;"w"&amp;IF(T1209+ДАННЫЕ!AD1209+ДАННЫЕ!AE1209+ДАННЫЕ!AF1209+ДАННЫЕ!AG1209+ДАННЫЕ!AH1209+ДАННЫЕ!$AL1209+ДАННЫЕ!AI1209+ДАННЫЕ!AJ1209+ДАННЫЕ!AK1209+ДАННЫЕ!AP1209+ДАННЫЕ!AQ1209+ДАННЫЕ!AR1209+ДАННЫЕ!$AM1209+ДАННЫЕ!$AN1209+ДАННЫЕ!AS1209+ДАННЫЕ!AT1209&gt;0,1,0)&amp;IF(OR(T1209=2,ДАННЫЕ!AD1209=2,ДАННЫЕ!AE1209=2,ДАННЫЕ!AF1209=2,ДАННЫЕ!AG1209=2,ДАННЫЕ!AH1209=2,ДАННЫЕ!$AL1209=2,ДАННЫЕ!AI1209=2,ДАННЫЕ!AJ1209=2,ДАННЫЕ!AK1209=2,ДАННЫЕ!AP1209=2,ДАННЫЕ!AQ1209=2,ДАННЫЕ!AR1209=2,ДАННЫЕ!$AM1209=2,ДАННЫЕ!$AN1209=2,ДАННЫЕ!AS1209=2,ДАННЫЕ!AT1209=2),2,0)&amp;"t"&amp;IF(T1209&gt;0,"1"&amp;T1209,"00")&amp;"f"&amp;IF(ДАННЫЕ!$AC1209,"1"&amp;ДАННЫЕ!$AC1209,"00")&amp;"b"&amp;IF(ДАННЫЕ!$AD1209,"1"&amp;ДАННЫЕ!$AD1209,"00")&amp;"g"&amp;IF(ДАННЫЕ!$AF1209,"1"&amp;ДАННЫЕ!$AF1209,"00")&amp;"c"&amp;IF(ДАННЫЕ!$AG1209,"1"&amp;ДАННЫЕ!$AG1209,"00")&amp;"i"&amp;IF(ДАННЫЕ!$AH1209,"1"&amp;ДАННЫЕ!$AH1209,"00")&amp;"r"&amp;IF(ДАННЫЕ!$AL1209,"1"&amp;ДАННЫЕ!$AL1209,"00")&amp;"m"&amp;IF(ДАННЫЕ!$AI1209,"1"&amp;ДАННЫЕ!$AI1209,"00")&amp;"hS"&amp;IF(ДАННЫЕ!$AJ1209,"1"&amp;ДАННЫЕ!$AJ1209,"00")&amp;"hZ"&amp;IF(ДАННЫЕ!$AK1209,"1"&amp;ДАННЫЕ!$AK1209,"00")&amp;"p"&amp;IF(ДАННЫЕ!$AP1209,"1"&amp;ДАННЫЕ!$AP1209,"00")&amp;"k"&amp;IF(ДАННЫЕ!$AQ1209,"1"&amp;ДАННЫЕ!$AQ1209,"00")&amp;"z"&amp;IF(ДАННЫЕ!$AR1209,"1"&amp;ДАННЫЕ!$AR1209,"00")&amp;"j"&amp;IF(ДАННЫЕ!$AM1209,"1"&amp;ДАННЫЕ!$AM1209,"00")&amp;"n"&amp;IF(ДАННЫЕ!$AN1209,"1"&amp;ДАННЫЕ!$AN1209,"00")&amp;"E"&amp;ДАННЫЕ!BI1209&amp;"L"&amp;ДАННЫЕ!AO1209&amp;"h"&amp;IF(ДАННЫЕ!$AU1209&gt;0,1,0)&amp;"v"&amp;IF(ДАННЫЕ!$AW1209&gt;0,1,0)&amp;"a"&amp;IF(ДАННЫЕ!$AS1209,"1"&amp;ДАННЫЕ!$AS1209,"00")&amp;"s"&amp;IF(ДАННЫЕ!$AT1209,"1"&amp;ДАННЫЕ!$AT1209,"00")&amp;"u"&amp;IF(ДАННЫЕ!$CJ1209&gt;0,1,0)&amp;"y"&amp;B1209&amp;"d"&amp;H1209&amp;"e"&amp;F1209&amp;G1209</f>
        <v>x0w00t00f00b00g00c00i00r00m00hS00hZ00p00k00z00j00n00ELh0v0a00s00u0y0de</v>
      </c>
      <c r="L1209" s="28" t="str">
        <f ca="1">ДАННЫЕ!$I1209&amp;"VN"&amp;IF(ДАННЫЕ!AW1209&gt;0,11,10)&amp;"CD"&amp;IF(ДАННЫЕ!BF1209&gt;500,16,IF(ДАННЫЕ!BF1209&gt;350,15,IF(ДАННЫЕ!BF1209&gt;=200,14,IF(ДАННЫЕ!BF1209&gt;=100,13,IF(ДАННЫЕ!BF1209&gt;=50,12,IF(ДАННЫЕ!BF1209&gt;0,11,10))))))&amp;"AR"&amp;IF(ДАННЫЕ!BX1209&gt;0,1,0)&amp;"GD"&amp;B1209&amp;"VV"&amp;IF(E1209&gt;=5,IF(E1209&lt;18,1,0),0)</f>
        <v>VN10CD10AR0GD0VV0</v>
      </c>
      <c r="M1209" s="28" t="str">
        <f>ДАННЫЕ!$I1209&amp;"b"&amp;ДАННЫЕ!$BI1209&amp;"r"&amp;ДАННЫЕ!$BJ1209&amp;"CD"&amp;IF(ДАННЫЕ!BF1209&gt;0,IF(ДАННЫЕ!BF1209&lt;200,1,IF(ДАННЫЕ!BF1209&lt;350,2,3)),0)&amp;"h"&amp;IF(ДАННЫЕ!$BK1209+ДАННЫЕ!$BL1209+ДАННЫЕ!$BM1209&gt;0,1,0)&amp;"x"&amp;ДАННЫЕ!$BK1209&amp;"y"&amp;ДАННЫЕ!$BL1209&amp;"z"&amp;ДАННЫЕ!$BM1209&amp;"c"&amp;IF(ДАННЫЕ!$BK1209+ДАННЫЕ!$BL1209+ДАННЫЕ!$BM1209=3,1,0)&amp;"a"&amp;IF(ДАННЫЕ!$BQ1209+ДАННЫЕ!$BR1209&gt;0,1,0)&amp;"d"&amp;ДАННЫЕ!$BQ1209&amp;"v"&amp;ДАННЫЕ!$BR1209&amp;"p"&amp;ДАННЫЕ!$BS1209&amp;"n"&amp;ДАННЫЕ!$BU1209&amp;"t"&amp;ДАННЫЕ!$BV1209&amp;"o"&amp;ДАННЫЕ!$BT1209&amp;"l"&amp;IF(ДАННЫЕ!$BN1209&gt;0,1,0)&amp;ДАННЫЕ!$BN1209&amp;"g"&amp;ДАННЫЕ!$BO1209&amp;"s"&amp;ДАННЫЕ!$BP1209&amp;"DZ"&amp;IF(ДАННЫЕ!B1209-ДАННЫЕ!G1209 &lt; 60,IF(ДАННЫЕ!B1209-ДАННЫЕ!G1209 &gt;= 0,1,0),0)&amp;"u"&amp;IF(ДАННЫЕ!$CJ1209&gt;0,1,0)</f>
        <v>brCD0h0xyzc0a0dvpntol0gsDZ1u0</v>
      </c>
      <c r="N1209" s="28" t="str">
        <f ca="1">ДАННЫЕ!$F1209&amp;ДАННЫЕ!$I1209&amp;"g"&amp;B1209&amp;"cf"&amp;D1209&amp;"a"&amp;IF(ДАННЫЕ!$BX1209&gt;0,1,0)&amp;IF(ДАННЫЕ!$BF1209&gt;500,1,IF(ДАННЫЕ!$BF1209&gt;350,2,IF(ДАННЫЕ!$BF1209&gt;=200,3,IF(ДАННЫЕ!$BF1209&gt;=100,4,IF(ДАННЫЕ!$BF1209&gt;=50,5,IF(ДАННЫЕ!$BF1209&lt;50,6,0))))))&amp;"AR"&amp;IF(DATEDIF(ДАННЫЕ!$BX1209,ДАННЫЕ!$F$1,"y")&gt;1,1,0)&amp;"VG"&amp;IF(ДАННЫЕ!$BH1209="0",1,0)&amp;"o"&amp;IF(T1209+ДАННЫЕ!$AF1209+ДАННЫЕ!$AG1209+ДАННЫЕ!$AH1209+ДАННЫЕ!$AI1209+ДАННЫЕ!$AJ1209+ДАННЫЕ!$AP1209+ДАННЫЕ!$AQ1209+ДАННЫЕ!$AR1209+ДАННЫЕ!$AU1209+ДАННЫЕ!$AW1209+ДАННЫЕ!$AS1209+ДАННЫЕ!$AT1209&gt;0,1,0)&amp;"x"&amp;ДАННЫЕ!$AG1209&amp;"p"&amp;IF(ДАННЫЕ!$BY1209&gt;0,1,0)&amp;"v"&amp;IF(ДАННЫЕ!$BZ1209&gt;0,1,0)&amp;"n"&amp;ДАННЫЕ!$CA1209&amp;"t"&amp;ДАННЫЕ!$AY1209&amp;"k"&amp;ДАННЫЕ!$CB1209&amp;"q"&amp;ДАННЫЕ!$CC1209&amp;"w"&amp;ДАННЫЕ!$CD1209&amp;"e"&amp;ДАННЫЕ!$CE1209&amp;"m"&amp;ДАННЫЕ!$CF1209&amp;"c"&amp;ДАННЫЕ!$CG1209&amp;"z"&amp;ДАННЫЕ!$CH1209&amp;"d"&amp;IF(H1209=4,1,0)&amp;"s"&amp;IF(ДАННЫЕ!$J1209=1,0,1)&amp;"u"&amp;IF(ДАННЫЕ!$CJ1209&gt;0,1,0)</f>
        <v>g0cf0a06AR1VG0o0xp0v0ntkqwemczd0s1u0</v>
      </c>
      <c r="O1209" s="28" t="str">
        <f>ДАННЫЕ!$I1209&amp;"g"&amp;B1209&amp;A1209&amp;"f"&amp;P1209&amp;"c"&amp;IF(ДАННЫЕ!$U1209&gt;0,1,0)&amp;"s"&amp;IF(ДАННЫЕ!$Q1209&gt;0,IF(YEAR(ДАННЫЕ!$F$1)=YEAR(ДАННЫЕ!$Q1209),IF(MONTH(ДАННЫЕ!$F$1)=MONTH(ДАННЫЕ!$Q1209),111,11),1),0)&amp;"i"&amp;IF(ДАННЫЕ!$R1209+ДАННЫЕ!$S1209+ДАННЫЕ!$T1209=0,0,1)&amp;"h"&amp;IF(ДАННЫЕ!$P1209&gt;0,1,0)&amp;"p"&amp;IF(ДАННЫЕ!$CI1209&gt;0,IF(YEAR(ДАННЫЕ!$F$1)=YEAR(ДАННЫЕ!$CI1209),IF(MONTH(ДАННЫЕ!$F$1)=MONTH(ДАННЫЕ!$CI1209),111,11),1),0)&amp;"d"&amp;IF(ДАННЫЕ!$CJ1209&gt;0,IF(YEAR(ДАННЫЕ!$F$1)=YEAR(ДАННЫЕ!$CJ1209),IF(MONTH(ДАННЫЕ!$F$1)=MONTH(ДАННЫЕ!$CJ1209),111,11),1),0)&amp;"o"&amp;IF(ДАННЫЕ!$CK1209&gt;0,IF(MONTH(ДАННЫЕ!$F$1)=MONTH(ДАННЫЕ!$CK1209),111,11),0)&amp;"v"&amp;IF(ДАННЫЕ!$BE1209&gt;0,IF(MONTH(ДАННЫЕ!$F$1)=MONTH(ДАННЫЕ!$BE1209),111,11),0)</f>
        <v>g00f0c0s0i0h0p0d0o0v0</v>
      </c>
      <c r="P1209" s="15">
        <f t="shared" si="59"/>
        <v>0</v>
      </c>
      <c r="Q1209" s="15">
        <f>IF(ДАННЫЕ!$F$1&gt;ДАННЫЕ!$N1209,IF(YEAR(ДАННЫЕ!$F$1)=YEAR(ДАННЫЕ!M1209),1,0),0)</f>
        <v>0</v>
      </c>
      <c r="R1209" s="15">
        <f>IF(ДАННЫЕ!$F$1&gt;ДАННЫЕ!$N1209,IF(YEAR(ДАННЫЕ!$F$1)=YEAR(ДАННЫЕ!N1209),1,0),0)</f>
        <v>0</v>
      </c>
      <c r="S1209" s="15">
        <f>IF(ДАННЫЕ!$AA1209="2А",1,IF(ДАННЫЕ!$AA1209="2Б",2,IF(ДАННЫЕ!$AA1209="2В",3,IF(ДАННЫЕ!$AA1209=3,4,IF(ДАННЫЕ!$AA1209="4А",5,IF(ДАННЫЕ!$AA1209="4Б",6,IF(ДАННЫЕ!$AA1209="4В",7,IF(ДАННЫЕ!$AA1209=5,8,0))))))))</f>
        <v>0</v>
      </c>
      <c r="T1209" s="15">
        <f>IF(OR(ДАННЫЕ!$AC1209=2,ДАННЫЕ!$AD1209=2,ДАННЫЕ!$AE1209=2),2,IF(OR(ДАННЫЕ!$AC1209=1,ДАННЫЕ!$AD1209=1,ДАННЫЕ!$AE1209=1),1,0))</f>
        <v>0</v>
      </c>
    </row>
    <row r="1210" spans="1:20" x14ac:dyDescent="0.2">
      <c r="A1210" s="78">
        <f>IF(B1210&gt;0,IF(MONTH(ДАННЫЕ!$F$1)=MONTH(ДАННЫЕ!$B1210),1,0),0)</f>
        <v>0</v>
      </c>
      <c r="B1210" s="14">
        <f>IF(ДАННЫЕ!$B1210&gt;0,IF(YEAR(ДАННЫЕ!$F$1)=YEAR(ДАННЫЕ!$B1210),1,0),0)</f>
        <v>0</v>
      </c>
      <c r="C1210" s="14">
        <f>IF(ДАННЫЕ!$CM1210&gt;0,IF(YEAR(ДАННЫЕ!$F$1)=YEAR(ДАННЫЕ!$CM1210),1,0),0)</f>
        <v>0</v>
      </c>
      <c r="D1210" s="14">
        <f>IF(ДАННЫЕ!$CJ1210&gt;0,IF(ДАННЫЕ!$CL1210&gt;ДАННЫЕ!$F$1,1,IF(ДАННЫЕ!$CL1210&gt;0,0,1)),0)</f>
        <v>0</v>
      </c>
      <c r="E1210" s="43" t="str">
        <f ca="1">IF(ДАННЫЕ!$F$1&gt;0,IF(ДАННЫЕ!$G1210&gt;0,DATEDIF(ДАННЫЕ!$G1210,ДАННЫЕ!$F$1,"y"),""),IF(ДАННЫЕ!$G1210&gt;0,DATEDIF(ДАННЫЕ!$G1210,TODAY(),"y"),""))</f>
        <v/>
      </c>
      <c r="F1210" s="43" t="str">
        <f xml:space="preserve"> IF(ДАННЫЕ!$F1210="М",IF(E1210&gt;=18,IF(E1210&lt;60,1,""),""),"")&amp;IF(ДАННЫЕ!$F1210="Ж",IF(E1210&gt;=18,IF(E1210&lt;55,1,""),""),"")</f>
        <v/>
      </c>
      <c r="G1210" s="43" t="str">
        <f xml:space="preserve"> IF(ДАННЫЕ!$F1210="М",IF(E1210&gt;=60,2,""),"")&amp;IF(ДАННЫЕ!$F1210="Ж",IF(E1210&gt;=55,2,""),"")</f>
        <v/>
      </c>
      <c r="H1210" s="43" t="str">
        <f t="shared" ca="1" si="57"/>
        <v/>
      </c>
      <c r="I1210" s="43" t="str">
        <f t="shared" ca="1" si="58"/>
        <v>03</v>
      </c>
      <c r="J1210" s="28" t="str">
        <f ca="1">ДАННЫЕ!$F1210&amp;H1210&amp;I1210&amp;ДАННЫЕ!$I1210&amp;"m"&amp;IF(ДАННЫЕ!$I1210&gt;0,IF(ДАННЫЕ!$J1210&gt;0,0,1),"")&amp;"f"&amp;IF(ДАННЫЕ!$R1210&gt;0,IF(YEAR(ДАННЫЕ!$F$1)=YEAR(ДАННЫЕ!$R1210),1,0),0)&amp;"z"&amp;ДАННЫЕ!$R1210&amp;"p"&amp;ДАННЫЕ!$S1210&amp;"i"&amp;ДАННЫЕ!$T1210&amp;"h"&amp;ДАННЫЕ!$K1210&amp;"be"&amp;ДАННЫЕ!$BI1210&amp;"CD"&amp;IF(ДАННЫЕ!BF1210&gt;500,4,IF(ДАННЫЕ!BF1210&gt;350,3,IF(ДАННЫЕ!BF1210&gt;200,2,IF(ДАННЫЕ!BF1210&gt;0,1,0))))&amp;"g"&amp;B1210&amp;"d"&amp;H1210&amp;"l"&amp;ДАННЫЕ!AT1210&amp;"a"&amp;ДАННЫЕ!$V1210&amp;"v"&amp;R1210&amp;"k"&amp;ДАННЫЕ!$U1210&amp;"s"&amp;ДАННЫЕ!$Y1210&amp;"t"&amp;ДАННЫЕ!$X1210&amp;"b"&amp;IF(ДАННЫЕ!$Q1210&gt;1,1,0)&amp;"PP"&amp;ДАННЫЕ!Z1210&amp;"c"&amp;S1210&amp;"x"&amp;IF(ДАННЫЕ!$BY1210&gt;0,IF(YEAR(ДАННЫЕ!$F$1)=YEAR(ДАННЫЕ!$BY1210),1,0),0)&amp;"n"&amp;IF(ДАННЫЕ!$BZ1210&gt;0,IF(YEAR(ДАННЫЕ!$F$1)=YEAR(ДАННЫЕ!$BZ1210),1,0),0)&amp;"u"&amp;D1210&amp;"z"&amp;IF(ДАННЫЕ!$CL1210&gt;0,IF(YEAR(ДАННЫЕ!$F$1)&gt;YEAR(ДАННЫЕ!$CL1210),11,12),0)</f>
        <v>03mf0zpihbeCD0g0dlav0kstb0PPc0x0n0u0z0</v>
      </c>
      <c r="K1210" s="28" t="str">
        <f ca="1">ДАННЫЕ!$I1210&amp;"x"&amp;B1210&amp;"w"&amp;IF(T1210+ДАННЫЕ!AD1210+ДАННЫЕ!AE1210+ДАННЫЕ!AF1210+ДАННЫЕ!AG1210+ДАННЫЕ!AH1210+ДАННЫЕ!$AL1210+ДАННЫЕ!AI1210+ДАННЫЕ!AJ1210+ДАННЫЕ!AK1210+ДАННЫЕ!AP1210+ДАННЫЕ!AQ1210+ДАННЫЕ!AR1210+ДАННЫЕ!$AM1210+ДАННЫЕ!$AN1210+ДАННЫЕ!AS1210+ДАННЫЕ!AT1210&gt;0,1,0)&amp;IF(OR(T1210=2,ДАННЫЕ!AD1210=2,ДАННЫЕ!AE1210=2,ДАННЫЕ!AF1210=2,ДАННЫЕ!AG1210=2,ДАННЫЕ!AH1210=2,ДАННЫЕ!$AL1210=2,ДАННЫЕ!AI1210=2,ДАННЫЕ!AJ1210=2,ДАННЫЕ!AK1210=2,ДАННЫЕ!AP1210=2,ДАННЫЕ!AQ1210=2,ДАННЫЕ!AR1210=2,ДАННЫЕ!$AM1210=2,ДАННЫЕ!$AN1210=2,ДАННЫЕ!AS1210=2,ДАННЫЕ!AT1210=2),2,0)&amp;"t"&amp;IF(T1210&gt;0,"1"&amp;T1210,"00")&amp;"f"&amp;IF(ДАННЫЕ!$AC1210,"1"&amp;ДАННЫЕ!$AC1210,"00")&amp;"b"&amp;IF(ДАННЫЕ!$AD1210,"1"&amp;ДАННЫЕ!$AD1210,"00")&amp;"g"&amp;IF(ДАННЫЕ!$AF1210,"1"&amp;ДАННЫЕ!$AF1210,"00")&amp;"c"&amp;IF(ДАННЫЕ!$AG1210,"1"&amp;ДАННЫЕ!$AG1210,"00")&amp;"i"&amp;IF(ДАННЫЕ!$AH1210,"1"&amp;ДАННЫЕ!$AH1210,"00")&amp;"r"&amp;IF(ДАННЫЕ!$AL1210,"1"&amp;ДАННЫЕ!$AL1210,"00")&amp;"m"&amp;IF(ДАННЫЕ!$AI1210,"1"&amp;ДАННЫЕ!$AI1210,"00")&amp;"hS"&amp;IF(ДАННЫЕ!$AJ1210,"1"&amp;ДАННЫЕ!$AJ1210,"00")&amp;"hZ"&amp;IF(ДАННЫЕ!$AK1210,"1"&amp;ДАННЫЕ!$AK1210,"00")&amp;"p"&amp;IF(ДАННЫЕ!$AP1210,"1"&amp;ДАННЫЕ!$AP1210,"00")&amp;"k"&amp;IF(ДАННЫЕ!$AQ1210,"1"&amp;ДАННЫЕ!$AQ1210,"00")&amp;"z"&amp;IF(ДАННЫЕ!$AR1210,"1"&amp;ДАННЫЕ!$AR1210,"00")&amp;"j"&amp;IF(ДАННЫЕ!$AM1210,"1"&amp;ДАННЫЕ!$AM1210,"00")&amp;"n"&amp;IF(ДАННЫЕ!$AN1210,"1"&amp;ДАННЫЕ!$AN1210,"00")&amp;"E"&amp;ДАННЫЕ!BI1210&amp;"L"&amp;ДАННЫЕ!AO1210&amp;"h"&amp;IF(ДАННЫЕ!$AU1210&gt;0,1,0)&amp;"v"&amp;IF(ДАННЫЕ!$AW1210&gt;0,1,0)&amp;"a"&amp;IF(ДАННЫЕ!$AS1210,"1"&amp;ДАННЫЕ!$AS1210,"00")&amp;"s"&amp;IF(ДАННЫЕ!$AT1210,"1"&amp;ДАННЫЕ!$AT1210,"00")&amp;"u"&amp;IF(ДАННЫЕ!$CJ1210&gt;0,1,0)&amp;"y"&amp;B1210&amp;"d"&amp;H1210&amp;"e"&amp;F1210&amp;G1210</f>
        <v>x0w00t00f00b00g00c00i00r00m00hS00hZ00p00k00z00j00n00ELh0v0a00s00u0y0de</v>
      </c>
      <c r="L1210" s="28" t="str">
        <f ca="1">ДАННЫЕ!$I1210&amp;"VN"&amp;IF(ДАННЫЕ!AW1210&gt;0,11,10)&amp;"CD"&amp;IF(ДАННЫЕ!BF1210&gt;500,16,IF(ДАННЫЕ!BF1210&gt;350,15,IF(ДАННЫЕ!BF1210&gt;=200,14,IF(ДАННЫЕ!BF1210&gt;=100,13,IF(ДАННЫЕ!BF1210&gt;=50,12,IF(ДАННЫЕ!BF1210&gt;0,11,10))))))&amp;"AR"&amp;IF(ДАННЫЕ!BX1210&gt;0,1,0)&amp;"GD"&amp;B1210&amp;"VV"&amp;IF(E1210&gt;=5,IF(E1210&lt;18,1,0),0)</f>
        <v>VN10CD10AR0GD0VV0</v>
      </c>
      <c r="M1210" s="28" t="str">
        <f>ДАННЫЕ!$I1210&amp;"b"&amp;ДАННЫЕ!$BI1210&amp;"r"&amp;ДАННЫЕ!$BJ1210&amp;"CD"&amp;IF(ДАННЫЕ!BF1210&gt;0,IF(ДАННЫЕ!BF1210&lt;200,1,IF(ДАННЫЕ!BF1210&lt;350,2,3)),0)&amp;"h"&amp;IF(ДАННЫЕ!$BK1210+ДАННЫЕ!$BL1210+ДАННЫЕ!$BM1210&gt;0,1,0)&amp;"x"&amp;ДАННЫЕ!$BK1210&amp;"y"&amp;ДАННЫЕ!$BL1210&amp;"z"&amp;ДАННЫЕ!$BM1210&amp;"c"&amp;IF(ДАННЫЕ!$BK1210+ДАННЫЕ!$BL1210+ДАННЫЕ!$BM1210=3,1,0)&amp;"a"&amp;IF(ДАННЫЕ!$BQ1210+ДАННЫЕ!$BR1210&gt;0,1,0)&amp;"d"&amp;ДАННЫЕ!$BQ1210&amp;"v"&amp;ДАННЫЕ!$BR1210&amp;"p"&amp;ДАННЫЕ!$BS1210&amp;"n"&amp;ДАННЫЕ!$BU1210&amp;"t"&amp;ДАННЫЕ!$BV1210&amp;"o"&amp;ДАННЫЕ!$BT1210&amp;"l"&amp;IF(ДАННЫЕ!$BN1210&gt;0,1,0)&amp;ДАННЫЕ!$BN1210&amp;"g"&amp;ДАННЫЕ!$BO1210&amp;"s"&amp;ДАННЫЕ!$BP1210&amp;"DZ"&amp;IF(ДАННЫЕ!B1210-ДАННЫЕ!G1210 &lt; 60,IF(ДАННЫЕ!B1210-ДАННЫЕ!G1210 &gt;= 0,1,0),0)&amp;"u"&amp;IF(ДАННЫЕ!$CJ1210&gt;0,1,0)</f>
        <v>brCD0h0xyzc0a0dvpntol0gsDZ1u0</v>
      </c>
      <c r="N1210" s="28" t="str">
        <f ca="1">ДАННЫЕ!$F1210&amp;ДАННЫЕ!$I1210&amp;"g"&amp;B1210&amp;"cf"&amp;D1210&amp;"a"&amp;IF(ДАННЫЕ!$BX1210&gt;0,1,0)&amp;IF(ДАННЫЕ!$BF1210&gt;500,1,IF(ДАННЫЕ!$BF1210&gt;350,2,IF(ДАННЫЕ!$BF1210&gt;=200,3,IF(ДАННЫЕ!$BF1210&gt;=100,4,IF(ДАННЫЕ!$BF1210&gt;=50,5,IF(ДАННЫЕ!$BF1210&lt;50,6,0))))))&amp;"AR"&amp;IF(DATEDIF(ДАННЫЕ!$BX1210,ДАННЫЕ!$F$1,"y")&gt;1,1,0)&amp;"VG"&amp;IF(ДАННЫЕ!$BH1210="0",1,0)&amp;"o"&amp;IF(T1210+ДАННЫЕ!$AF1210+ДАННЫЕ!$AG1210+ДАННЫЕ!$AH1210+ДАННЫЕ!$AI1210+ДАННЫЕ!$AJ1210+ДАННЫЕ!$AP1210+ДАННЫЕ!$AQ1210+ДАННЫЕ!$AR1210+ДАННЫЕ!$AU1210+ДАННЫЕ!$AW1210+ДАННЫЕ!$AS1210+ДАННЫЕ!$AT1210&gt;0,1,0)&amp;"x"&amp;ДАННЫЕ!$AG1210&amp;"p"&amp;IF(ДАННЫЕ!$BY1210&gt;0,1,0)&amp;"v"&amp;IF(ДАННЫЕ!$BZ1210&gt;0,1,0)&amp;"n"&amp;ДАННЫЕ!$CA1210&amp;"t"&amp;ДАННЫЕ!$AY1210&amp;"k"&amp;ДАННЫЕ!$CB1210&amp;"q"&amp;ДАННЫЕ!$CC1210&amp;"w"&amp;ДАННЫЕ!$CD1210&amp;"e"&amp;ДАННЫЕ!$CE1210&amp;"m"&amp;ДАННЫЕ!$CF1210&amp;"c"&amp;ДАННЫЕ!$CG1210&amp;"z"&amp;ДАННЫЕ!$CH1210&amp;"d"&amp;IF(H1210=4,1,0)&amp;"s"&amp;IF(ДАННЫЕ!$J1210=1,0,1)&amp;"u"&amp;IF(ДАННЫЕ!$CJ1210&gt;0,1,0)</f>
        <v>g0cf0a06AR1VG0o0xp0v0ntkqwemczd0s1u0</v>
      </c>
      <c r="O1210" s="28" t="str">
        <f>ДАННЫЕ!$I1210&amp;"g"&amp;B1210&amp;A1210&amp;"f"&amp;P1210&amp;"c"&amp;IF(ДАННЫЕ!$U1210&gt;0,1,0)&amp;"s"&amp;IF(ДАННЫЕ!$Q1210&gt;0,IF(YEAR(ДАННЫЕ!$F$1)=YEAR(ДАННЫЕ!$Q1210),IF(MONTH(ДАННЫЕ!$F$1)=MONTH(ДАННЫЕ!$Q1210),111,11),1),0)&amp;"i"&amp;IF(ДАННЫЕ!$R1210+ДАННЫЕ!$S1210+ДАННЫЕ!$T1210=0,0,1)&amp;"h"&amp;IF(ДАННЫЕ!$P1210&gt;0,1,0)&amp;"p"&amp;IF(ДАННЫЕ!$CI1210&gt;0,IF(YEAR(ДАННЫЕ!$F$1)=YEAR(ДАННЫЕ!$CI1210),IF(MONTH(ДАННЫЕ!$F$1)=MONTH(ДАННЫЕ!$CI1210),111,11),1),0)&amp;"d"&amp;IF(ДАННЫЕ!$CJ1210&gt;0,IF(YEAR(ДАННЫЕ!$F$1)=YEAR(ДАННЫЕ!$CJ1210),IF(MONTH(ДАННЫЕ!$F$1)=MONTH(ДАННЫЕ!$CJ1210),111,11),1),0)&amp;"o"&amp;IF(ДАННЫЕ!$CK1210&gt;0,IF(MONTH(ДАННЫЕ!$F$1)=MONTH(ДАННЫЕ!$CK1210),111,11),0)&amp;"v"&amp;IF(ДАННЫЕ!$BE1210&gt;0,IF(MONTH(ДАННЫЕ!$F$1)=MONTH(ДАННЫЕ!$BE1210),111,11),0)</f>
        <v>g00f0c0s0i0h0p0d0o0v0</v>
      </c>
      <c r="P1210" s="15">
        <f t="shared" si="59"/>
        <v>0</v>
      </c>
      <c r="Q1210" s="15">
        <f>IF(ДАННЫЕ!$F$1&gt;ДАННЫЕ!$N1210,IF(YEAR(ДАННЫЕ!$F$1)=YEAR(ДАННЫЕ!M1210),1,0),0)</f>
        <v>0</v>
      </c>
      <c r="R1210" s="15">
        <f>IF(ДАННЫЕ!$F$1&gt;ДАННЫЕ!$N1210,IF(YEAR(ДАННЫЕ!$F$1)=YEAR(ДАННЫЕ!N1210),1,0),0)</f>
        <v>0</v>
      </c>
      <c r="S1210" s="15">
        <f>IF(ДАННЫЕ!$AA1210="2А",1,IF(ДАННЫЕ!$AA1210="2Б",2,IF(ДАННЫЕ!$AA1210="2В",3,IF(ДАННЫЕ!$AA1210=3,4,IF(ДАННЫЕ!$AA1210="4А",5,IF(ДАННЫЕ!$AA1210="4Б",6,IF(ДАННЫЕ!$AA1210="4В",7,IF(ДАННЫЕ!$AA1210=5,8,0))))))))</f>
        <v>0</v>
      </c>
      <c r="T1210" s="15">
        <f>IF(OR(ДАННЫЕ!$AC1210=2,ДАННЫЕ!$AD1210=2,ДАННЫЕ!$AE1210=2),2,IF(OR(ДАННЫЕ!$AC1210=1,ДАННЫЕ!$AD1210=1,ДАННЫЕ!$AE1210=1),1,0))</f>
        <v>0</v>
      </c>
    </row>
    <row r="1211" spans="1:20" x14ac:dyDescent="0.2">
      <c r="A1211" s="78">
        <f>IF(B1211&gt;0,IF(MONTH(ДАННЫЕ!$F$1)=MONTH(ДАННЫЕ!$B1211),1,0),0)</f>
        <v>0</v>
      </c>
      <c r="B1211" s="14">
        <f>IF(ДАННЫЕ!$B1211&gt;0,IF(YEAR(ДАННЫЕ!$F$1)=YEAR(ДАННЫЕ!$B1211),1,0),0)</f>
        <v>0</v>
      </c>
      <c r="C1211" s="14">
        <f>IF(ДАННЫЕ!$CM1211&gt;0,IF(YEAR(ДАННЫЕ!$F$1)=YEAR(ДАННЫЕ!$CM1211),1,0),0)</f>
        <v>0</v>
      </c>
      <c r="D1211" s="14">
        <f>IF(ДАННЫЕ!$CJ1211&gt;0,IF(ДАННЫЕ!$CL1211&gt;ДАННЫЕ!$F$1,1,IF(ДАННЫЕ!$CL1211&gt;0,0,1)),0)</f>
        <v>0</v>
      </c>
      <c r="E1211" s="43" t="str">
        <f ca="1">IF(ДАННЫЕ!$F$1&gt;0,IF(ДАННЫЕ!$G1211&gt;0,DATEDIF(ДАННЫЕ!$G1211,ДАННЫЕ!$F$1,"y"),""),IF(ДАННЫЕ!$G1211&gt;0,DATEDIF(ДАННЫЕ!$G1211,TODAY(),"y"),""))</f>
        <v/>
      </c>
      <c r="F1211" s="43" t="str">
        <f xml:space="preserve"> IF(ДАННЫЕ!$F1211="М",IF(E1211&gt;=18,IF(E1211&lt;60,1,""),""),"")&amp;IF(ДАННЫЕ!$F1211="Ж",IF(E1211&gt;=18,IF(E1211&lt;55,1,""),""),"")</f>
        <v/>
      </c>
      <c r="G1211" s="43" t="str">
        <f xml:space="preserve"> IF(ДАННЫЕ!$F1211="М",IF(E1211&gt;=60,2,""),"")&amp;IF(ДАННЫЕ!$F1211="Ж",IF(E1211&gt;=55,2,""),"")</f>
        <v/>
      </c>
      <c r="H1211" s="43" t="str">
        <f t="shared" ca="1" si="57"/>
        <v/>
      </c>
      <c r="I1211" s="43" t="str">
        <f t="shared" ca="1" si="58"/>
        <v>03</v>
      </c>
      <c r="J1211" s="28" t="str">
        <f ca="1">ДАННЫЕ!$F1211&amp;H1211&amp;I1211&amp;ДАННЫЕ!$I1211&amp;"m"&amp;IF(ДАННЫЕ!$I1211&gt;0,IF(ДАННЫЕ!$J1211&gt;0,0,1),"")&amp;"f"&amp;IF(ДАННЫЕ!$R1211&gt;0,IF(YEAR(ДАННЫЕ!$F$1)=YEAR(ДАННЫЕ!$R1211),1,0),0)&amp;"z"&amp;ДАННЫЕ!$R1211&amp;"p"&amp;ДАННЫЕ!$S1211&amp;"i"&amp;ДАННЫЕ!$T1211&amp;"h"&amp;ДАННЫЕ!$K1211&amp;"be"&amp;ДАННЫЕ!$BI1211&amp;"CD"&amp;IF(ДАННЫЕ!BF1211&gt;500,4,IF(ДАННЫЕ!BF1211&gt;350,3,IF(ДАННЫЕ!BF1211&gt;200,2,IF(ДАННЫЕ!BF1211&gt;0,1,0))))&amp;"g"&amp;B1211&amp;"d"&amp;H1211&amp;"l"&amp;ДАННЫЕ!AT1211&amp;"a"&amp;ДАННЫЕ!$V1211&amp;"v"&amp;R1211&amp;"k"&amp;ДАННЫЕ!$U1211&amp;"s"&amp;ДАННЫЕ!$Y1211&amp;"t"&amp;ДАННЫЕ!$X1211&amp;"b"&amp;IF(ДАННЫЕ!$Q1211&gt;1,1,0)&amp;"PP"&amp;ДАННЫЕ!Z1211&amp;"c"&amp;S1211&amp;"x"&amp;IF(ДАННЫЕ!$BY1211&gt;0,IF(YEAR(ДАННЫЕ!$F$1)=YEAR(ДАННЫЕ!$BY1211),1,0),0)&amp;"n"&amp;IF(ДАННЫЕ!$BZ1211&gt;0,IF(YEAR(ДАННЫЕ!$F$1)=YEAR(ДАННЫЕ!$BZ1211),1,0),0)&amp;"u"&amp;D1211&amp;"z"&amp;IF(ДАННЫЕ!$CL1211&gt;0,IF(YEAR(ДАННЫЕ!$F$1)&gt;YEAR(ДАННЫЕ!$CL1211),11,12),0)</f>
        <v>03mf0zpihbeCD0g0dlav0kstb0PPc0x0n0u0z0</v>
      </c>
      <c r="K1211" s="28" t="str">
        <f ca="1">ДАННЫЕ!$I1211&amp;"x"&amp;B1211&amp;"w"&amp;IF(T1211+ДАННЫЕ!AD1211+ДАННЫЕ!AE1211+ДАННЫЕ!AF1211+ДАННЫЕ!AG1211+ДАННЫЕ!AH1211+ДАННЫЕ!$AL1211+ДАННЫЕ!AI1211+ДАННЫЕ!AJ1211+ДАННЫЕ!AK1211+ДАННЫЕ!AP1211+ДАННЫЕ!AQ1211+ДАННЫЕ!AR1211+ДАННЫЕ!$AM1211+ДАННЫЕ!$AN1211+ДАННЫЕ!AS1211+ДАННЫЕ!AT1211&gt;0,1,0)&amp;IF(OR(T1211=2,ДАННЫЕ!AD1211=2,ДАННЫЕ!AE1211=2,ДАННЫЕ!AF1211=2,ДАННЫЕ!AG1211=2,ДАННЫЕ!AH1211=2,ДАННЫЕ!$AL1211=2,ДАННЫЕ!AI1211=2,ДАННЫЕ!AJ1211=2,ДАННЫЕ!AK1211=2,ДАННЫЕ!AP1211=2,ДАННЫЕ!AQ1211=2,ДАННЫЕ!AR1211=2,ДАННЫЕ!$AM1211=2,ДАННЫЕ!$AN1211=2,ДАННЫЕ!AS1211=2,ДАННЫЕ!AT1211=2),2,0)&amp;"t"&amp;IF(T1211&gt;0,"1"&amp;T1211,"00")&amp;"f"&amp;IF(ДАННЫЕ!$AC1211,"1"&amp;ДАННЫЕ!$AC1211,"00")&amp;"b"&amp;IF(ДАННЫЕ!$AD1211,"1"&amp;ДАННЫЕ!$AD1211,"00")&amp;"g"&amp;IF(ДАННЫЕ!$AF1211,"1"&amp;ДАННЫЕ!$AF1211,"00")&amp;"c"&amp;IF(ДАННЫЕ!$AG1211,"1"&amp;ДАННЫЕ!$AG1211,"00")&amp;"i"&amp;IF(ДАННЫЕ!$AH1211,"1"&amp;ДАННЫЕ!$AH1211,"00")&amp;"r"&amp;IF(ДАННЫЕ!$AL1211,"1"&amp;ДАННЫЕ!$AL1211,"00")&amp;"m"&amp;IF(ДАННЫЕ!$AI1211,"1"&amp;ДАННЫЕ!$AI1211,"00")&amp;"hS"&amp;IF(ДАННЫЕ!$AJ1211,"1"&amp;ДАННЫЕ!$AJ1211,"00")&amp;"hZ"&amp;IF(ДАННЫЕ!$AK1211,"1"&amp;ДАННЫЕ!$AK1211,"00")&amp;"p"&amp;IF(ДАННЫЕ!$AP1211,"1"&amp;ДАННЫЕ!$AP1211,"00")&amp;"k"&amp;IF(ДАННЫЕ!$AQ1211,"1"&amp;ДАННЫЕ!$AQ1211,"00")&amp;"z"&amp;IF(ДАННЫЕ!$AR1211,"1"&amp;ДАННЫЕ!$AR1211,"00")&amp;"j"&amp;IF(ДАННЫЕ!$AM1211,"1"&amp;ДАННЫЕ!$AM1211,"00")&amp;"n"&amp;IF(ДАННЫЕ!$AN1211,"1"&amp;ДАННЫЕ!$AN1211,"00")&amp;"E"&amp;ДАННЫЕ!BI1211&amp;"L"&amp;ДАННЫЕ!AO1211&amp;"h"&amp;IF(ДАННЫЕ!$AU1211&gt;0,1,0)&amp;"v"&amp;IF(ДАННЫЕ!$AW1211&gt;0,1,0)&amp;"a"&amp;IF(ДАННЫЕ!$AS1211,"1"&amp;ДАННЫЕ!$AS1211,"00")&amp;"s"&amp;IF(ДАННЫЕ!$AT1211,"1"&amp;ДАННЫЕ!$AT1211,"00")&amp;"u"&amp;IF(ДАННЫЕ!$CJ1211&gt;0,1,0)&amp;"y"&amp;B1211&amp;"d"&amp;H1211&amp;"e"&amp;F1211&amp;G1211</f>
        <v>x0w00t00f00b00g00c00i00r00m00hS00hZ00p00k00z00j00n00ELh0v0a00s00u0y0de</v>
      </c>
      <c r="L1211" s="28" t="str">
        <f ca="1">ДАННЫЕ!$I1211&amp;"VN"&amp;IF(ДАННЫЕ!AW1211&gt;0,11,10)&amp;"CD"&amp;IF(ДАННЫЕ!BF1211&gt;500,16,IF(ДАННЫЕ!BF1211&gt;350,15,IF(ДАННЫЕ!BF1211&gt;=200,14,IF(ДАННЫЕ!BF1211&gt;=100,13,IF(ДАННЫЕ!BF1211&gt;=50,12,IF(ДАННЫЕ!BF1211&gt;0,11,10))))))&amp;"AR"&amp;IF(ДАННЫЕ!BX1211&gt;0,1,0)&amp;"GD"&amp;B1211&amp;"VV"&amp;IF(E1211&gt;=5,IF(E1211&lt;18,1,0),0)</f>
        <v>VN10CD10AR0GD0VV0</v>
      </c>
      <c r="M1211" s="28" t="str">
        <f>ДАННЫЕ!$I1211&amp;"b"&amp;ДАННЫЕ!$BI1211&amp;"r"&amp;ДАННЫЕ!$BJ1211&amp;"CD"&amp;IF(ДАННЫЕ!BF1211&gt;0,IF(ДАННЫЕ!BF1211&lt;200,1,IF(ДАННЫЕ!BF1211&lt;350,2,3)),0)&amp;"h"&amp;IF(ДАННЫЕ!$BK1211+ДАННЫЕ!$BL1211+ДАННЫЕ!$BM1211&gt;0,1,0)&amp;"x"&amp;ДАННЫЕ!$BK1211&amp;"y"&amp;ДАННЫЕ!$BL1211&amp;"z"&amp;ДАННЫЕ!$BM1211&amp;"c"&amp;IF(ДАННЫЕ!$BK1211+ДАННЫЕ!$BL1211+ДАННЫЕ!$BM1211=3,1,0)&amp;"a"&amp;IF(ДАННЫЕ!$BQ1211+ДАННЫЕ!$BR1211&gt;0,1,0)&amp;"d"&amp;ДАННЫЕ!$BQ1211&amp;"v"&amp;ДАННЫЕ!$BR1211&amp;"p"&amp;ДАННЫЕ!$BS1211&amp;"n"&amp;ДАННЫЕ!$BU1211&amp;"t"&amp;ДАННЫЕ!$BV1211&amp;"o"&amp;ДАННЫЕ!$BT1211&amp;"l"&amp;IF(ДАННЫЕ!$BN1211&gt;0,1,0)&amp;ДАННЫЕ!$BN1211&amp;"g"&amp;ДАННЫЕ!$BO1211&amp;"s"&amp;ДАННЫЕ!$BP1211&amp;"DZ"&amp;IF(ДАННЫЕ!B1211-ДАННЫЕ!G1211 &lt; 60,IF(ДАННЫЕ!B1211-ДАННЫЕ!G1211 &gt;= 0,1,0),0)&amp;"u"&amp;IF(ДАННЫЕ!$CJ1211&gt;0,1,0)</f>
        <v>brCD0h0xyzc0a0dvpntol0gsDZ1u0</v>
      </c>
      <c r="N1211" s="28" t="str">
        <f ca="1">ДАННЫЕ!$F1211&amp;ДАННЫЕ!$I1211&amp;"g"&amp;B1211&amp;"cf"&amp;D1211&amp;"a"&amp;IF(ДАННЫЕ!$BX1211&gt;0,1,0)&amp;IF(ДАННЫЕ!$BF1211&gt;500,1,IF(ДАННЫЕ!$BF1211&gt;350,2,IF(ДАННЫЕ!$BF1211&gt;=200,3,IF(ДАННЫЕ!$BF1211&gt;=100,4,IF(ДАННЫЕ!$BF1211&gt;=50,5,IF(ДАННЫЕ!$BF1211&lt;50,6,0))))))&amp;"AR"&amp;IF(DATEDIF(ДАННЫЕ!$BX1211,ДАННЫЕ!$F$1,"y")&gt;1,1,0)&amp;"VG"&amp;IF(ДАННЫЕ!$BH1211="0",1,0)&amp;"o"&amp;IF(T1211+ДАННЫЕ!$AF1211+ДАННЫЕ!$AG1211+ДАННЫЕ!$AH1211+ДАННЫЕ!$AI1211+ДАННЫЕ!$AJ1211+ДАННЫЕ!$AP1211+ДАННЫЕ!$AQ1211+ДАННЫЕ!$AR1211+ДАННЫЕ!$AU1211+ДАННЫЕ!$AW1211+ДАННЫЕ!$AS1211+ДАННЫЕ!$AT1211&gt;0,1,0)&amp;"x"&amp;ДАННЫЕ!$AG1211&amp;"p"&amp;IF(ДАННЫЕ!$BY1211&gt;0,1,0)&amp;"v"&amp;IF(ДАННЫЕ!$BZ1211&gt;0,1,0)&amp;"n"&amp;ДАННЫЕ!$CA1211&amp;"t"&amp;ДАННЫЕ!$AY1211&amp;"k"&amp;ДАННЫЕ!$CB1211&amp;"q"&amp;ДАННЫЕ!$CC1211&amp;"w"&amp;ДАННЫЕ!$CD1211&amp;"e"&amp;ДАННЫЕ!$CE1211&amp;"m"&amp;ДАННЫЕ!$CF1211&amp;"c"&amp;ДАННЫЕ!$CG1211&amp;"z"&amp;ДАННЫЕ!$CH1211&amp;"d"&amp;IF(H1211=4,1,0)&amp;"s"&amp;IF(ДАННЫЕ!$J1211=1,0,1)&amp;"u"&amp;IF(ДАННЫЕ!$CJ1211&gt;0,1,0)</f>
        <v>g0cf0a06AR1VG0o0xp0v0ntkqwemczd0s1u0</v>
      </c>
      <c r="O1211" s="28" t="str">
        <f>ДАННЫЕ!$I1211&amp;"g"&amp;B1211&amp;A1211&amp;"f"&amp;P1211&amp;"c"&amp;IF(ДАННЫЕ!$U1211&gt;0,1,0)&amp;"s"&amp;IF(ДАННЫЕ!$Q1211&gt;0,IF(YEAR(ДАННЫЕ!$F$1)=YEAR(ДАННЫЕ!$Q1211),IF(MONTH(ДАННЫЕ!$F$1)=MONTH(ДАННЫЕ!$Q1211),111,11),1),0)&amp;"i"&amp;IF(ДАННЫЕ!$R1211+ДАННЫЕ!$S1211+ДАННЫЕ!$T1211=0,0,1)&amp;"h"&amp;IF(ДАННЫЕ!$P1211&gt;0,1,0)&amp;"p"&amp;IF(ДАННЫЕ!$CI1211&gt;0,IF(YEAR(ДАННЫЕ!$F$1)=YEAR(ДАННЫЕ!$CI1211),IF(MONTH(ДАННЫЕ!$F$1)=MONTH(ДАННЫЕ!$CI1211),111,11),1),0)&amp;"d"&amp;IF(ДАННЫЕ!$CJ1211&gt;0,IF(YEAR(ДАННЫЕ!$F$1)=YEAR(ДАННЫЕ!$CJ1211),IF(MONTH(ДАННЫЕ!$F$1)=MONTH(ДАННЫЕ!$CJ1211),111,11),1),0)&amp;"o"&amp;IF(ДАННЫЕ!$CK1211&gt;0,IF(MONTH(ДАННЫЕ!$F$1)=MONTH(ДАННЫЕ!$CK1211),111,11),0)&amp;"v"&amp;IF(ДАННЫЕ!$BE1211&gt;0,IF(MONTH(ДАННЫЕ!$F$1)=MONTH(ДАННЫЕ!$BE1211),111,11),0)</f>
        <v>g00f0c0s0i0h0p0d0o0v0</v>
      </c>
      <c r="P1211" s="15">
        <f t="shared" si="59"/>
        <v>0</v>
      </c>
      <c r="Q1211" s="15">
        <f>IF(ДАННЫЕ!$F$1&gt;ДАННЫЕ!$N1211,IF(YEAR(ДАННЫЕ!$F$1)=YEAR(ДАННЫЕ!M1211),1,0),0)</f>
        <v>0</v>
      </c>
      <c r="R1211" s="15">
        <f>IF(ДАННЫЕ!$F$1&gt;ДАННЫЕ!$N1211,IF(YEAR(ДАННЫЕ!$F$1)=YEAR(ДАННЫЕ!N1211),1,0),0)</f>
        <v>0</v>
      </c>
      <c r="S1211" s="15">
        <f>IF(ДАННЫЕ!$AA1211="2А",1,IF(ДАННЫЕ!$AA1211="2Б",2,IF(ДАННЫЕ!$AA1211="2В",3,IF(ДАННЫЕ!$AA1211=3,4,IF(ДАННЫЕ!$AA1211="4А",5,IF(ДАННЫЕ!$AA1211="4Б",6,IF(ДАННЫЕ!$AA1211="4В",7,IF(ДАННЫЕ!$AA1211=5,8,0))))))))</f>
        <v>0</v>
      </c>
      <c r="T1211" s="15">
        <f>IF(OR(ДАННЫЕ!$AC1211=2,ДАННЫЕ!$AD1211=2,ДАННЫЕ!$AE1211=2),2,IF(OR(ДАННЫЕ!$AC1211=1,ДАННЫЕ!$AD1211=1,ДАННЫЕ!$AE1211=1),1,0))</f>
        <v>0</v>
      </c>
    </row>
    <row r="1212" spans="1:20" x14ac:dyDescent="0.2">
      <c r="A1212" s="78">
        <f>IF(B1212&gt;0,IF(MONTH(ДАННЫЕ!$F$1)=MONTH(ДАННЫЕ!$B1212),1,0),0)</f>
        <v>0</v>
      </c>
      <c r="B1212" s="14">
        <f>IF(ДАННЫЕ!$B1212&gt;0,IF(YEAR(ДАННЫЕ!$F$1)=YEAR(ДАННЫЕ!$B1212),1,0),0)</f>
        <v>0</v>
      </c>
      <c r="C1212" s="14">
        <f>IF(ДАННЫЕ!$CM1212&gt;0,IF(YEAR(ДАННЫЕ!$F$1)=YEAR(ДАННЫЕ!$CM1212),1,0),0)</f>
        <v>0</v>
      </c>
      <c r="D1212" s="14">
        <f>IF(ДАННЫЕ!$CJ1212&gt;0,IF(ДАННЫЕ!$CL1212&gt;ДАННЫЕ!$F$1,1,IF(ДАННЫЕ!$CL1212&gt;0,0,1)),0)</f>
        <v>0</v>
      </c>
      <c r="E1212" s="43" t="str">
        <f ca="1">IF(ДАННЫЕ!$F$1&gt;0,IF(ДАННЫЕ!$G1212&gt;0,DATEDIF(ДАННЫЕ!$G1212,ДАННЫЕ!$F$1,"y"),""),IF(ДАННЫЕ!$G1212&gt;0,DATEDIF(ДАННЫЕ!$G1212,TODAY(),"y"),""))</f>
        <v/>
      </c>
      <c r="F1212" s="43" t="str">
        <f xml:space="preserve"> IF(ДАННЫЕ!$F1212="М",IF(E1212&gt;=18,IF(E1212&lt;60,1,""),""),"")&amp;IF(ДАННЫЕ!$F1212="Ж",IF(E1212&gt;=18,IF(E1212&lt;55,1,""),""),"")</f>
        <v/>
      </c>
      <c r="G1212" s="43" t="str">
        <f xml:space="preserve"> IF(ДАННЫЕ!$F1212="М",IF(E1212&gt;=60,2,""),"")&amp;IF(ДАННЫЕ!$F1212="Ж",IF(E1212&gt;=55,2,""),"")</f>
        <v/>
      </c>
      <c r="H1212" s="43" t="str">
        <f t="shared" ca="1" si="57"/>
        <v/>
      </c>
      <c r="I1212" s="43" t="str">
        <f t="shared" ca="1" si="58"/>
        <v>03</v>
      </c>
      <c r="J1212" s="28" t="str">
        <f ca="1">ДАННЫЕ!$F1212&amp;H1212&amp;I1212&amp;ДАННЫЕ!$I1212&amp;"m"&amp;IF(ДАННЫЕ!$I1212&gt;0,IF(ДАННЫЕ!$J1212&gt;0,0,1),"")&amp;"f"&amp;IF(ДАННЫЕ!$R1212&gt;0,IF(YEAR(ДАННЫЕ!$F$1)=YEAR(ДАННЫЕ!$R1212),1,0),0)&amp;"z"&amp;ДАННЫЕ!$R1212&amp;"p"&amp;ДАННЫЕ!$S1212&amp;"i"&amp;ДАННЫЕ!$T1212&amp;"h"&amp;ДАННЫЕ!$K1212&amp;"be"&amp;ДАННЫЕ!$BI1212&amp;"CD"&amp;IF(ДАННЫЕ!BF1212&gt;500,4,IF(ДАННЫЕ!BF1212&gt;350,3,IF(ДАННЫЕ!BF1212&gt;200,2,IF(ДАННЫЕ!BF1212&gt;0,1,0))))&amp;"g"&amp;B1212&amp;"d"&amp;H1212&amp;"l"&amp;ДАННЫЕ!AT1212&amp;"a"&amp;ДАННЫЕ!$V1212&amp;"v"&amp;R1212&amp;"k"&amp;ДАННЫЕ!$U1212&amp;"s"&amp;ДАННЫЕ!$Y1212&amp;"t"&amp;ДАННЫЕ!$X1212&amp;"b"&amp;IF(ДАННЫЕ!$Q1212&gt;1,1,0)&amp;"PP"&amp;ДАННЫЕ!Z1212&amp;"c"&amp;S1212&amp;"x"&amp;IF(ДАННЫЕ!$BY1212&gt;0,IF(YEAR(ДАННЫЕ!$F$1)=YEAR(ДАННЫЕ!$BY1212),1,0),0)&amp;"n"&amp;IF(ДАННЫЕ!$BZ1212&gt;0,IF(YEAR(ДАННЫЕ!$F$1)=YEAR(ДАННЫЕ!$BZ1212),1,0),0)&amp;"u"&amp;D1212&amp;"z"&amp;IF(ДАННЫЕ!$CL1212&gt;0,IF(YEAR(ДАННЫЕ!$F$1)&gt;YEAR(ДАННЫЕ!$CL1212),11,12),0)</f>
        <v>03mf0zpihbeCD0g0dlav0kstb0PPc0x0n0u0z0</v>
      </c>
      <c r="K1212" s="28" t="str">
        <f ca="1">ДАННЫЕ!$I1212&amp;"x"&amp;B1212&amp;"w"&amp;IF(T1212+ДАННЫЕ!AD1212+ДАННЫЕ!AE1212+ДАННЫЕ!AF1212+ДАННЫЕ!AG1212+ДАННЫЕ!AH1212+ДАННЫЕ!$AL1212+ДАННЫЕ!AI1212+ДАННЫЕ!AJ1212+ДАННЫЕ!AK1212+ДАННЫЕ!AP1212+ДАННЫЕ!AQ1212+ДАННЫЕ!AR1212+ДАННЫЕ!$AM1212+ДАННЫЕ!$AN1212+ДАННЫЕ!AS1212+ДАННЫЕ!AT1212&gt;0,1,0)&amp;IF(OR(T1212=2,ДАННЫЕ!AD1212=2,ДАННЫЕ!AE1212=2,ДАННЫЕ!AF1212=2,ДАННЫЕ!AG1212=2,ДАННЫЕ!AH1212=2,ДАННЫЕ!$AL1212=2,ДАННЫЕ!AI1212=2,ДАННЫЕ!AJ1212=2,ДАННЫЕ!AK1212=2,ДАННЫЕ!AP1212=2,ДАННЫЕ!AQ1212=2,ДАННЫЕ!AR1212=2,ДАННЫЕ!$AM1212=2,ДАННЫЕ!$AN1212=2,ДАННЫЕ!AS1212=2,ДАННЫЕ!AT1212=2),2,0)&amp;"t"&amp;IF(T1212&gt;0,"1"&amp;T1212,"00")&amp;"f"&amp;IF(ДАННЫЕ!$AC1212,"1"&amp;ДАННЫЕ!$AC1212,"00")&amp;"b"&amp;IF(ДАННЫЕ!$AD1212,"1"&amp;ДАННЫЕ!$AD1212,"00")&amp;"g"&amp;IF(ДАННЫЕ!$AF1212,"1"&amp;ДАННЫЕ!$AF1212,"00")&amp;"c"&amp;IF(ДАННЫЕ!$AG1212,"1"&amp;ДАННЫЕ!$AG1212,"00")&amp;"i"&amp;IF(ДАННЫЕ!$AH1212,"1"&amp;ДАННЫЕ!$AH1212,"00")&amp;"r"&amp;IF(ДАННЫЕ!$AL1212,"1"&amp;ДАННЫЕ!$AL1212,"00")&amp;"m"&amp;IF(ДАННЫЕ!$AI1212,"1"&amp;ДАННЫЕ!$AI1212,"00")&amp;"hS"&amp;IF(ДАННЫЕ!$AJ1212,"1"&amp;ДАННЫЕ!$AJ1212,"00")&amp;"hZ"&amp;IF(ДАННЫЕ!$AK1212,"1"&amp;ДАННЫЕ!$AK1212,"00")&amp;"p"&amp;IF(ДАННЫЕ!$AP1212,"1"&amp;ДАННЫЕ!$AP1212,"00")&amp;"k"&amp;IF(ДАННЫЕ!$AQ1212,"1"&amp;ДАННЫЕ!$AQ1212,"00")&amp;"z"&amp;IF(ДАННЫЕ!$AR1212,"1"&amp;ДАННЫЕ!$AR1212,"00")&amp;"j"&amp;IF(ДАННЫЕ!$AM1212,"1"&amp;ДАННЫЕ!$AM1212,"00")&amp;"n"&amp;IF(ДАННЫЕ!$AN1212,"1"&amp;ДАННЫЕ!$AN1212,"00")&amp;"E"&amp;ДАННЫЕ!BI1212&amp;"L"&amp;ДАННЫЕ!AO1212&amp;"h"&amp;IF(ДАННЫЕ!$AU1212&gt;0,1,0)&amp;"v"&amp;IF(ДАННЫЕ!$AW1212&gt;0,1,0)&amp;"a"&amp;IF(ДАННЫЕ!$AS1212,"1"&amp;ДАННЫЕ!$AS1212,"00")&amp;"s"&amp;IF(ДАННЫЕ!$AT1212,"1"&amp;ДАННЫЕ!$AT1212,"00")&amp;"u"&amp;IF(ДАННЫЕ!$CJ1212&gt;0,1,0)&amp;"y"&amp;B1212&amp;"d"&amp;H1212&amp;"e"&amp;F1212&amp;G1212</f>
        <v>x0w00t00f00b00g00c00i00r00m00hS00hZ00p00k00z00j00n00ELh0v0a00s00u0y0de</v>
      </c>
      <c r="L1212" s="28" t="str">
        <f ca="1">ДАННЫЕ!$I1212&amp;"VN"&amp;IF(ДАННЫЕ!AW1212&gt;0,11,10)&amp;"CD"&amp;IF(ДАННЫЕ!BF1212&gt;500,16,IF(ДАННЫЕ!BF1212&gt;350,15,IF(ДАННЫЕ!BF1212&gt;=200,14,IF(ДАННЫЕ!BF1212&gt;=100,13,IF(ДАННЫЕ!BF1212&gt;=50,12,IF(ДАННЫЕ!BF1212&gt;0,11,10))))))&amp;"AR"&amp;IF(ДАННЫЕ!BX1212&gt;0,1,0)&amp;"GD"&amp;B1212&amp;"VV"&amp;IF(E1212&gt;=5,IF(E1212&lt;18,1,0),0)</f>
        <v>VN10CD10AR0GD0VV0</v>
      </c>
      <c r="M1212" s="28" t="str">
        <f>ДАННЫЕ!$I1212&amp;"b"&amp;ДАННЫЕ!$BI1212&amp;"r"&amp;ДАННЫЕ!$BJ1212&amp;"CD"&amp;IF(ДАННЫЕ!BF1212&gt;0,IF(ДАННЫЕ!BF1212&lt;200,1,IF(ДАННЫЕ!BF1212&lt;350,2,3)),0)&amp;"h"&amp;IF(ДАННЫЕ!$BK1212+ДАННЫЕ!$BL1212+ДАННЫЕ!$BM1212&gt;0,1,0)&amp;"x"&amp;ДАННЫЕ!$BK1212&amp;"y"&amp;ДАННЫЕ!$BL1212&amp;"z"&amp;ДАННЫЕ!$BM1212&amp;"c"&amp;IF(ДАННЫЕ!$BK1212+ДАННЫЕ!$BL1212+ДАННЫЕ!$BM1212=3,1,0)&amp;"a"&amp;IF(ДАННЫЕ!$BQ1212+ДАННЫЕ!$BR1212&gt;0,1,0)&amp;"d"&amp;ДАННЫЕ!$BQ1212&amp;"v"&amp;ДАННЫЕ!$BR1212&amp;"p"&amp;ДАННЫЕ!$BS1212&amp;"n"&amp;ДАННЫЕ!$BU1212&amp;"t"&amp;ДАННЫЕ!$BV1212&amp;"o"&amp;ДАННЫЕ!$BT1212&amp;"l"&amp;IF(ДАННЫЕ!$BN1212&gt;0,1,0)&amp;ДАННЫЕ!$BN1212&amp;"g"&amp;ДАННЫЕ!$BO1212&amp;"s"&amp;ДАННЫЕ!$BP1212&amp;"DZ"&amp;IF(ДАННЫЕ!B1212-ДАННЫЕ!G1212 &lt; 60,IF(ДАННЫЕ!B1212-ДАННЫЕ!G1212 &gt;= 0,1,0),0)&amp;"u"&amp;IF(ДАННЫЕ!$CJ1212&gt;0,1,0)</f>
        <v>brCD0h0xyzc0a0dvpntol0gsDZ1u0</v>
      </c>
      <c r="N1212" s="28" t="str">
        <f ca="1">ДАННЫЕ!$F1212&amp;ДАННЫЕ!$I1212&amp;"g"&amp;B1212&amp;"cf"&amp;D1212&amp;"a"&amp;IF(ДАННЫЕ!$BX1212&gt;0,1,0)&amp;IF(ДАННЫЕ!$BF1212&gt;500,1,IF(ДАННЫЕ!$BF1212&gt;350,2,IF(ДАННЫЕ!$BF1212&gt;=200,3,IF(ДАННЫЕ!$BF1212&gt;=100,4,IF(ДАННЫЕ!$BF1212&gt;=50,5,IF(ДАННЫЕ!$BF1212&lt;50,6,0))))))&amp;"AR"&amp;IF(DATEDIF(ДАННЫЕ!$BX1212,ДАННЫЕ!$F$1,"y")&gt;1,1,0)&amp;"VG"&amp;IF(ДАННЫЕ!$BH1212="0",1,0)&amp;"o"&amp;IF(T1212+ДАННЫЕ!$AF1212+ДАННЫЕ!$AG1212+ДАННЫЕ!$AH1212+ДАННЫЕ!$AI1212+ДАННЫЕ!$AJ1212+ДАННЫЕ!$AP1212+ДАННЫЕ!$AQ1212+ДАННЫЕ!$AR1212+ДАННЫЕ!$AU1212+ДАННЫЕ!$AW1212+ДАННЫЕ!$AS1212+ДАННЫЕ!$AT1212&gt;0,1,0)&amp;"x"&amp;ДАННЫЕ!$AG1212&amp;"p"&amp;IF(ДАННЫЕ!$BY1212&gt;0,1,0)&amp;"v"&amp;IF(ДАННЫЕ!$BZ1212&gt;0,1,0)&amp;"n"&amp;ДАННЫЕ!$CA1212&amp;"t"&amp;ДАННЫЕ!$AY1212&amp;"k"&amp;ДАННЫЕ!$CB1212&amp;"q"&amp;ДАННЫЕ!$CC1212&amp;"w"&amp;ДАННЫЕ!$CD1212&amp;"e"&amp;ДАННЫЕ!$CE1212&amp;"m"&amp;ДАННЫЕ!$CF1212&amp;"c"&amp;ДАННЫЕ!$CG1212&amp;"z"&amp;ДАННЫЕ!$CH1212&amp;"d"&amp;IF(H1212=4,1,0)&amp;"s"&amp;IF(ДАННЫЕ!$J1212=1,0,1)&amp;"u"&amp;IF(ДАННЫЕ!$CJ1212&gt;0,1,0)</f>
        <v>g0cf0a06AR1VG0o0xp0v0ntkqwemczd0s1u0</v>
      </c>
      <c r="O1212" s="28" t="str">
        <f>ДАННЫЕ!$I1212&amp;"g"&amp;B1212&amp;A1212&amp;"f"&amp;P1212&amp;"c"&amp;IF(ДАННЫЕ!$U1212&gt;0,1,0)&amp;"s"&amp;IF(ДАННЫЕ!$Q1212&gt;0,IF(YEAR(ДАННЫЕ!$F$1)=YEAR(ДАННЫЕ!$Q1212),IF(MONTH(ДАННЫЕ!$F$1)=MONTH(ДАННЫЕ!$Q1212),111,11),1),0)&amp;"i"&amp;IF(ДАННЫЕ!$R1212+ДАННЫЕ!$S1212+ДАННЫЕ!$T1212=0,0,1)&amp;"h"&amp;IF(ДАННЫЕ!$P1212&gt;0,1,0)&amp;"p"&amp;IF(ДАННЫЕ!$CI1212&gt;0,IF(YEAR(ДАННЫЕ!$F$1)=YEAR(ДАННЫЕ!$CI1212),IF(MONTH(ДАННЫЕ!$F$1)=MONTH(ДАННЫЕ!$CI1212),111,11),1),0)&amp;"d"&amp;IF(ДАННЫЕ!$CJ1212&gt;0,IF(YEAR(ДАННЫЕ!$F$1)=YEAR(ДАННЫЕ!$CJ1212),IF(MONTH(ДАННЫЕ!$F$1)=MONTH(ДАННЫЕ!$CJ1212),111,11),1),0)&amp;"o"&amp;IF(ДАННЫЕ!$CK1212&gt;0,IF(MONTH(ДАННЫЕ!$F$1)=MONTH(ДАННЫЕ!$CK1212),111,11),0)&amp;"v"&amp;IF(ДАННЫЕ!$BE1212&gt;0,IF(MONTH(ДАННЫЕ!$F$1)=MONTH(ДАННЫЕ!$BE1212),111,11),0)</f>
        <v>g00f0c0s0i0h0p0d0o0v0</v>
      </c>
      <c r="P1212" s="15">
        <f t="shared" si="59"/>
        <v>0</v>
      </c>
      <c r="Q1212" s="15">
        <f>IF(ДАННЫЕ!$F$1&gt;ДАННЫЕ!$N1212,IF(YEAR(ДАННЫЕ!$F$1)=YEAR(ДАННЫЕ!M1212),1,0),0)</f>
        <v>0</v>
      </c>
      <c r="R1212" s="15">
        <f>IF(ДАННЫЕ!$F$1&gt;ДАННЫЕ!$N1212,IF(YEAR(ДАННЫЕ!$F$1)=YEAR(ДАННЫЕ!N1212),1,0),0)</f>
        <v>0</v>
      </c>
      <c r="S1212" s="15">
        <f>IF(ДАННЫЕ!$AA1212="2А",1,IF(ДАННЫЕ!$AA1212="2Б",2,IF(ДАННЫЕ!$AA1212="2В",3,IF(ДАННЫЕ!$AA1212=3,4,IF(ДАННЫЕ!$AA1212="4А",5,IF(ДАННЫЕ!$AA1212="4Б",6,IF(ДАННЫЕ!$AA1212="4В",7,IF(ДАННЫЕ!$AA1212=5,8,0))))))))</f>
        <v>0</v>
      </c>
      <c r="T1212" s="15">
        <f>IF(OR(ДАННЫЕ!$AC1212=2,ДАННЫЕ!$AD1212=2,ДАННЫЕ!$AE1212=2),2,IF(OR(ДАННЫЕ!$AC1212=1,ДАННЫЕ!$AD1212=1,ДАННЫЕ!$AE1212=1),1,0))</f>
        <v>0</v>
      </c>
    </row>
    <row r="1213" spans="1:20" x14ac:dyDescent="0.2">
      <c r="A1213" s="78">
        <f>IF(B1213&gt;0,IF(MONTH(ДАННЫЕ!$F$1)=MONTH(ДАННЫЕ!$B1213),1,0),0)</f>
        <v>0</v>
      </c>
      <c r="B1213" s="14">
        <f>IF(ДАННЫЕ!$B1213&gt;0,IF(YEAR(ДАННЫЕ!$F$1)=YEAR(ДАННЫЕ!$B1213),1,0),0)</f>
        <v>0</v>
      </c>
      <c r="C1213" s="14">
        <f>IF(ДАННЫЕ!$CM1213&gt;0,IF(YEAR(ДАННЫЕ!$F$1)=YEAR(ДАННЫЕ!$CM1213),1,0),0)</f>
        <v>0</v>
      </c>
      <c r="D1213" s="14">
        <f>IF(ДАННЫЕ!$CJ1213&gt;0,IF(ДАННЫЕ!$CL1213&gt;ДАННЫЕ!$F$1,1,IF(ДАННЫЕ!$CL1213&gt;0,0,1)),0)</f>
        <v>0</v>
      </c>
      <c r="E1213" s="43" t="str">
        <f ca="1">IF(ДАННЫЕ!$F$1&gt;0,IF(ДАННЫЕ!$G1213&gt;0,DATEDIF(ДАННЫЕ!$G1213,ДАННЫЕ!$F$1,"y"),""),IF(ДАННЫЕ!$G1213&gt;0,DATEDIF(ДАННЫЕ!$G1213,TODAY(),"y"),""))</f>
        <v/>
      </c>
      <c r="F1213" s="43" t="str">
        <f xml:space="preserve"> IF(ДАННЫЕ!$F1213="М",IF(E1213&gt;=18,IF(E1213&lt;60,1,""),""),"")&amp;IF(ДАННЫЕ!$F1213="Ж",IF(E1213&gt;=18,IF(E1213&lt;55,1,""),""),"")</f>
        <v/>
      </c>
      <c r="G1213" s="43" t="str">
        <f xml:space="preserve"> IF(ДАННЫЕ!$F1213="М",IF(E1213&gt;=60,2,""),"")&amp;IF(ДАННЫЕ!$F1213="Ж",IF(E1213&gt;=55,2,""),"")</f>
        <v/>
      </c>
      <c r="H1213" s="43" t="str">
        <f t="shared" ca="1" si="57"/>
        <v/>
      </c>
      <c r="I1213" s="43" t="str">
        <f t="shared" ca="1" si="58"/>
        <v>03</v>
      </c>
      <c r="J1213" s="28" t="str">
        <f ca="1">ДАННЫЕ!$F1213&amp;H1213&amp;I1213&amp;ДАННЫЕ!$I1213&amp;"m"&amp;IF(ДАННЫЕ!$I1213&gt;0,IF(ДАННЫЕ!$J1213&gt;0,0,1),"")&amp;"f"&amp;IF(ДАННЫЕ!$R1213&gt;0,IF(YEAR(ДАННЫЕ!$F$1)=YEAR(ДАННЫЕ!$R1213),1,0),0)&amp;"z"&amp;ДАННЫЕ!$R1213&amp;"p"&amp;ДАННЫЕ!$S1213&amp;"i"&amp;ДАННЫЕ!$T1213&amp;"h"&amp;ДАННЫЕ!$K1213&amp;"be"&amp;ДАННЫЕ!$BI1213&amp;"CD"&amp;IF(ДАННЫЕ!BF1213&gt;500,4,IF(ДАННЫЕ!BF1213&gt;350,3,IF(ДАННЫЕ!BF1213&gt;200,2,IF(ДАННЫЕ!BF1213&gt;0,1,0))))&amp;"g"&amp;B1213&amp;"d"&amp;H1213&amp;"l"&amp;ДАННЫЕ!AT1213&amp;"a"&amp;ДАННЫЕ!$V1213&amp;"v"&amp;R1213&amp;"k"&amp;ДАННЫЕ!$U1213&amp;"s"&amp;ДАННЫЕ!$Y1213&amp;"t"&amp;ДАННЫЕ!$X1213&amp;"b"&amp;IF(ДАННЫЕ!$Q1213&gt;1,1,0)&amp;"PP"&amp;ДАННЫЕ!Z1213&amp;"c"&amp;S1213&amp;"x"&amp;IF(ДАННЫЕ!$BY1213&gt;0,IF(YEAR(ДАННЫЕ!$F$1)=YEAR(ДАННЫЕ!$BY1213),1,0),0)&amp;"n"&amp;IF(ДАННЫЕ!$BZ1213&gt;0,IF(YEAR(ДАННЫЕ!$F$1)=YEAR(ДАННЫЕ!$BZ1213),1,0),0)&amp;"u"&amp;D1213&amp;"z"&amp;IF(ДАННЫЕ!$CL1213&gt;0,IF(YEAR(ДАННЫЕ!$F$1)&gt;YEAR(ДАННЫЕ!$CL1213),11,12),0)</f>
        <v>03mf0zpihbeCD0g0dlav0kstb0PPc0x0n0u0z0</v>
      </c>
      <c r="K1213" s="28" t="str">
        <f ca="1">ДАННЫЕ!$I1213&amp;"x"&amp;B1213&amp;"w"&amp;IF(T1213+ДАННЫЕ!AD1213+ДАННЫЕ!AE1213+ДАННЫЕ!AF1213+ДАННЫЕ!AG1213+ДАННЫЕ!AH1213+ДАННЫЕ!$AL1213+ДАННЫЕ!AI1213+ДАННЫЕ!AJ1213+ДАННЫЕ!AK1213+ДАННЫЕ!AP1213+ДАННЫЕ!AQ1213+ДАННЫЕ!AR1213+ДАННЫЕ!$AM1213+ДАННЫЕ!$AN1213+ДАННЫЕ!AS1213+ДАННЫЕ!AT1213&gt;0,1,0)&amp;IF(OR(T1213=2,ДАННЫЕ!AD1213=2,ДАННЫЕ!AE1213=2,ДАННЫЕ!AF1213=2,ДАННЫЕ!AG1213=2,ДАННЫЕ!AH1213=2,ДАННЫЕ!$AL1213=2,ДАННЫЕ!AI1213=2,ДАННЫЕ!AJ1213=2,ДАННЫЕ!AK1213=2,ДАННЫЕ!AP1213=2,ДАННЫЕ!AQ1213=2,ДАННЫЕ!AR1213=2,ДАННЫЕ!$AM1213=2,ДАННЫЕ!$AN1213=2,ДАННЫЕ!AS1213=2,ДАННЫЕ!AT1213=2),2,0)&amp;"t"&amp;IF(T1213&gt;0,"1"&amp;T1213,"00")&amp;"f"&amp;IF(ДАННЫЕ!$AC1213,"1"&amp;ДАННЫЕ!$AC1213,"00")&amp;"b"&amp;IF(ДАННЫЕ!$AD1213,"1"&amp;ДАННЫЕ!$AD1213,"00")&amp;"g"&amp;IF(ДАННЫЕ!$AF1213,"1"&amp;ДАННЫЕ!$AF1213,"00")&amp;"c"&amp;IF(ДАННЫЕ!$AG1213,"1"&amp;ДАННЫЕ!$AG1213,"00")&amp;"i"&amp;IF(ДАННЫЕ!$AH1213,"1"&amp;ДАННЫЕ!$AH1213,"00")&amp;"r"&amp;IF(ДАННЫЕ!$AL1213,"1"&amp;ДАННЫЕ!$AL1213,"00")&amp;"m"&amp;IF(ДАННЫЕ!$AI1213,"1"&amp;ДАННЫЕ!$AI1213,"00")&amp;"hS"&amp;IF(ДАННЫЕ!$AJ1213,"1"&amp;ДАННЫЕ!$AJ1213,"00")&amp;"hZ"&amp;IF(ДАННЫЕ!$AK1213,"1"&amp;ДАННЫЕ!$AK1213,"00")&amp;"p"&amp;IF(ДАННЫЕ!$AP1213,"1"&amp;ДАННЫЕ!$AP1213,"00")&amp;"k"&amp;IF(ДАННЫЕ!$AQ1213,"1"&amp;ДАННЫЕ!$AQ1213,"00")&amp;"z"&amp;IF(ДАННЫЕ!$AR1213,"1"&amp;ДАННЫЕ!$AR1213,"00")&amp;"j"&amp;IF(ДАННЫЕ!$AM1213,"1"&amp;ДАННЫЕ!$AM1213,"00")&amp;"n"&amp;IF(ДАННЫЕ!$AN1213,"1"&amp;ДАННЫЕ!$AN1213,"00")&amp;"E"&amp;ДАННЫЕ!BI1213&amp;"L"&amp;ДАННЫЕ!AO1213&amp;"h"&amp;IF(ДАННЫЕ!$AU1213&gt;0,1,0)&amp;"v"&amp;IF(ДАННЫЕ!$AW1213&gt;0,1,0)&amp;"a"&amp;IF(ДАННЫЕ!$AS1213,"1"&amp;ДАННЫЕ!$AS1213,"00")&amp;"s"&amp;IF(ДАННЫЕ!$AT1213,"1"&amp;ДАННЫЕ!$AT1213,"00")&amp;"u"&amp;IF(ДАННЫЕ!$CJ1213&gt;0,1,0)&amp;"y"&amp;B1213&amp;"d"&amp;H1213&amp;"e"&amp;F1213&amp;G1213</f>
        <v>x0w00t00f00b00g00c00i00r00m00hS00hZ00p00k00z00j00n00ELh0v0a00s00u0y0de</v>
      </c>
      <c r="L1213" s="28" t="str">
        <f ca="1">ДАННЫЕ!$I1213&amp;"VN"&amp;IF(ДАННЫЕ!AW1213&gt;0,11,10)&amp;"CD"&amp;IF(ДАННЫЕ!BF1213&gt;500,16,IF(ДАННЫЕ!BF1213&gt;350,15,IF(ДАННЫЕ!BF1213&gt;=200,14,IF(ДАННЫЕ!BF1213&gt;=100,13,IF(ДАННЫЕ!BF1213&gt;=50,12,IF(ДАННЫЕ!BF1213&gt;0,11,10))))))&amp;"AR"&amp;IF(ДАННЫЕ!BX1213&gt;0,1,0)&amp;"GD"&amp;B1213&amp;"VV"&amp;IF(E1213&gt;=5,IF(E1213&lt;18,1,0),0)</f>
        <v>VN10CD10AR0GD0VV0</v>
      </c>
      <c r="M1213" s="28" t="str">
        <f>ДАННЫЕ!$I1213&amp;"b"&amp;ДАННЫЕ!$BI1213&amp;"r"&amp;ДАННЫЕ!$BJ1213&amp;"CD"&amp;IF(ДАННЫЕ!BF1213&gt;0,IF(ДАННЫЕ!BF1213&lt;200,1,IF(ДАННЫЕ!BF1213&lt;350,2,3)),0)&amp;"h"&amp;IF(ДАННЫЕ!$BK1213+ДАННЫЕ!$BL1213+ДАННЫЕ!$BM1213&gt;0,1,0)&amp;"x"&amp;ДАННЫЕ!$BK1213&amp;"y"&amp;ДАННЫЕ!$BL1213&amp;"z"&amp;ДАННЫЕ!$BM1213&amp;"c"&amp;IF(ДАННЫЕ!$BK1213+ДАННЫЕ!$BL1213+ДАННЫЕ!$BM1213=3,1,0)&amp;"a"&amp;IF(ДАННЫЕ!$BQ1213+ДАННЫЕ!$BR1213&gt;0,1,0)&amp;"d"&amp;ДАННЫЕ!$BQ1213&amp;"v"&amp;ДАННЫЕ!$BR1213&amp;"p"&amp;ДАННЫЕ!$BS1213&amp;"n"&amp;ДАННЫЕ!$BU1213&amp;"t"&amp;ДАННЫЕ!$BV1213&amp;"o"&amp;ДАННЫЕ!$BT1213&amp;"l"&amp;IF(ДАННЫЕ!$BN1213&gt;0,1,0)&amp;ДАННЫЕ!$BN1213&amp;"g"&amp;ДАННЫЕ!$BO1213&amp;"s"&amp;ДАННЫЕ!$BP1213&amp;"DZ"&amp;IF(ДАННЫЕ!B1213-ДАННЫЕ!G1213 &lt; 60,IF(ДАННЫЕ!B1213-ДАННЫЕ!G1213 &gt;= 0,1,0),0)&amp;"u"&amp;IF(ДАННЫЕ!$CJ1213&gt;0,1,0)</f>
        <v>brCD0h0xyzc0a0dvpntol0gsDZ1u0</v>
      </c>
      <c r="N1213" s="28" t="str">
        <f ca="1">ДАННЫЕ!$F1213&amp;ДАННЫЕ!$I1213&amp;"g"&amp;B1213&amp;"cf"&amp;D1213&amp;"a"&amp;IF(ДАННЫЕ!$BX1213&gt;0,1,0)&amp;IF(ДАННЫЕ!$BF1213&gt;500,1,IF(ДАННЫЕ!$BF1213&gt;350,2,IF(ДАННЫЕ!$BF1213&gt;=200,3,IF(ДАННЫЕ!$BF1213&gt;=100,4,IF(ДАННЫЕ!$BF1213&gt;=50,5,IF(ДАННЫЕ!$BF1213&lt;50,6,0))))))&amp;"AR"&amp;IF(DATEDIF(ДАННЫЕ!$BX1213,ДАННЫЕ!$F$1,"y")&gt;1,1,0)&amp;"VG"&amp;IF(ДАННЫЕ!$BH1213="0",1,0)&amp;"o"&amp;IF(T1213+ДАННЫЕ!$AF1213+ДАННЫЕ!$AG1213+ДАННЫЕ!$AH1213+ДАННЫЕ!$AI1213+ДАННЫЕ!$AJ1213+ДАННЫЕ!$AP1213+ДАННЫЕ!$AQ1213+ДАННЫЕ!$AR1213+ДАННЫЕ!$AU1213+ДАННЫЕ!$AW1213+ДАННЫЕ!$AS1213+ДАННЫЕ!$AT1213&gt;0,1,0)&amp;"x"&amp;ДАННЫЕ!$AG1213&amp;"p"&amp;IF(ДАННЫЕ!$BY1213&gt;0,1,0)&amp;"v"&amp;IF(ДАННЫЕ!$BZ1213&gt;0,1,0)&amp;"n"&amp;ДАННЫЕ!$CA1213&amp;"t"&amp;ДАННЫЕ!$AY1213&amp;"k"&amp;ДАННЫЕ!$CB1213&amp;"q"&amp;ДАННЫЕ!$CC1213&amp;"w"&amp;ДАННЫЕ!$CD1213&amp;"e"&amp;ДАННЫЕ!$CE1213&amp;"m"&amp;ДАННЫЕ!$CF1213&amp;"c"&amp;ДАННЫЕ!$CG1213&amp;"z"&amp;ДАННЫЕ!$CH1213&amp;"d"&amp;IF(H1213=4,1,0)&amp;"s"&amp;IF(ДАННЫЕ!$J1213=1,0,1)&amp;"u"&amp;IF(ДАННЫЕ!$CJ1213&gt;0,1,0)</f>
        <v>g0cf0a06AR1VG0o0xp0v0ntkqwemczd0s1u0</v>
      </c>
      <c r="O1213" s="28" t="str">
        <f>ДАННЫЕ!$I1213&amp;"g"&amp;B1213&amp;A1213&amp;"f"&amp;P1213&amp;"c"&amp;IF(ДАННЫЕ!$U1213&gt;0,1,0)&amp;"s"&amp;IF(ДАННЫЕ!$Q1213&gt;0,IF(YEAR(ДАННЫЕ!$F$1)=YEAR(ДАННЫЕ!$Q1213),IF(MONTH(ДАННЫЕ!$F$1)=MONTH(ДАННЫЕ!$Q1213),111,11),1),0)&amp;"i"&amp;IF(ДАННЫЕ!$R1213+ДАННЫЕ!$S1213+ДАННЫЕ!$T1213=0,0,1)&amp;"h"&amp;IF(ДАННЫЕ!$P1213&gt;0,1,0)&amp;"p"&amp;IF(ДАННЫЕ!$CI1213&gt;0,IF(YEAR(ДАННЫЕ!$F$1)=YEAR(ДАННЫЕ!$CI1213),IF(MONTH(ДАННЫЕ!$F$1)=MONTH(ДАННЫЕ!$CI1213),111,11),1),0)&amp;"d"&amp;IF(ДАННЫЕ!$CJ1213&gt;0,IF(YEAR(ДАННЫЕ!$F$1)=YEAR(ДАННЫЕ!$CJ1213),IF(MONTH(ДАННЫЕ!$F$1)=MONTH(ДАННЫЕ!$CJ1213),111,11),1),0)&amp;"o"&amp;IF(ДАННЫЕ!$CK1213&gt;0,IF(MONTH(ДАННЫЕ!$F$1)=MONTH(ДАННЫЕ!$CK1213),111,11),0)&amp;"v"&amp;IF(ДАННЫЕ!$BE1213&gt;0,IF(MONTH(ДАННЫЕ!$F$1)=MONTH(ДАННЫЕ!$BE1213),111,11),0)</f>
        <v>g00f0c0s0i0h0p0d0o0v0</v>
      </c>
      <c r="P1213" s="15">
        <f t="shared" si="59"/>
        <v>0</v>
      </c>
      <c r="Q1213" s="15">
        <f>IF(ДАННЫЕ!$F$1&gt;ДАННЫЕ!$N1213,IF(YEAR(ДАННЫЕ!$F$1)=YEAR(ДАННЫЕ!M1213),1,0),0)</f>
        <v>0</v>
      </c>
      <c r="R1213" s="15">
        <f>IF(ДАННЫЕ!$F$1&gt;ДАННЫЕ!$N1213,IF(YEAR(ДАННЫЕ!$F$1)=YEAR(ДАННЫЕ!N1213),1,0),0)</f>
        <v>0</v>
      </c>
      <c r="S1213" s="15">
        <f>IF(ДАННЫЕ!$AA1213="2А",1,IF(ДАННЫЕ!$AA1213="2Б",2,IF(ДАННЫЕ!$AA1213="2В",3,IF(ДАННЫЕ!$AA1213=3,4,IF(ДАННЫЕ!$AA1213="4А",5,IF(ДАННЫЕ!$AA1213="4Б",6,IF(ДАННЫЕ!$AA1213="4В",7,IF(ДАННЫЕ!$AA1213=5,8,0))))))))</f>
        <v>0</v>
      </c>
      <c r="T1213" s="15">
        <f>IF(OR(ДАННЫЕ!$AC1213=2,ДАННЫЕ!$AD1213=2,ДАННЫЕ!$AE1213=2),2,IF(OR(ДАННЫЕ!$AC1213=1,ДАННЫЕ!$AD1213=1,ДАННЫЕ!$AE1213=1),1,0))</f>
        <v>0</v>
      </c>
    </row>
    <row r="1214" spans="1:20" x14ac:dyDescent="0.2">
      <c r="A1214" s="78">
        <f>IF(B1214&gt;0,IF(MONTH(ДАННЫЕ!$F$1)=MONTH(ДАННЫЕ!$B1214),1,0),0)</f>
        <v>0</v>
      </c>
      <c r="B1214" s="14">
        <f>IF(ДАННЫЕ!$B1214&gt;0,IF(YEAR(ДАННЫЕ!$F$1)=YEAR(ДАННЫЕ!$B1214),1,0),0)</f>
        <v>0</v>
      </c>
      <c r="C1214" s="14">
        <f>IF(ДАННЫЕ!$CM1214&gt;0,IF(YEAR(ДАННЫЕ!$F$1)=YEAR(ДАННЫЕ!$CM1214),1,0),0)</f>
        <v>0</v>
      </c>
      <c r="D1214" s="14">
        <f>IF(ДАННЫЕ!$CJ1214&gt;0,IF(ДАННЫЕ!$CL1214&gt;ДАННЫЕ!$F$1,1,IF(ДАННЫЕ!$CL1214&gt;0,0,1)),0)</f>
        <v>0</v>
      </c>
      <c r="E1214" s="43" t="str">
        <f ca="1">IF(ДАННЫЕ!$F$1&gt;0,IF(ДАННЫЕ!$G1214&gt;0,DATEDIF(ДАННЫЕ!$G1214,ДАННЫЕ!$F$1,"y"),""),IF(ДАННЫЕ!$G1214&gt;0,DATEDIF(ДАННЫЕ!$G1214,TODAY(),"y"),""))</f>
        <v/>
      </c>
      <c r="F1214" s="43" t="str">
        <f xml:space="preserve"> IF(ДАННЫЕ!$F1214="М",IF(E1214&gt;=18,IF(E1214&lt;60,1,""),""),"")&amp;IF(ДАННЫЕ!$F1214="Ж",IF(E1214&gt;=18,IF(E1214&lt;55,1,""),""),"")</f>
        <v/>
      </c>
      <c r="G1214" s="43" t="str">
        <f xml:space="preserve"> IF(ДАННЫЕ!$F1214="М",IF(E1214&gt;=60,2,""),"")&amp;IF(ДАННЫЕ!$F1214="Ж",IF(E1214&gt;=55,2,""),"")</f>
        <v/>
      </c>
      <c r="H1214" s="43" t="str">
        <f t="shared" ca="1" si="57"/>
        <v/>
      </c>
      <c r="I1214" s="43" t="str">
        <f t="shared" ca="1" si="58"/>
        <v>03</v>
      </c>
      <c r="J1214" s="28" t="str">
        <f ca="1">ДАННЫЕ!$F1214&amp;H1214&amp;I1214&amp;ДАННЫЕ!$I1214&amp;"m"&amp;IF(ДАННЫЕ!$I1214&gt;0,IF(ДАННЫЕ!$J1214&gt;0,0,1),"")&amp;"f"&amp;IF(ДАННЫЕ!$R1214&gt;0,IF(YEAR(ДАННЫЕ!$F$1)=YEAR(ДАННЫЕ!$R1214),1,0),0)&amp;"z"&amp;ДАННЫЕ!$R1214&amp;"p"&amp;ДАННЫЕ!$S1214&amp;"i"&amp;ДАННЫЕ!$T1214&amp;"h"&amp;ДАННЫЕ!$K1214&amp;"be"&amp;ДАННЫЕ!$BI1214&amp;"CD"&amp;IF(ДАННЫЕ!BF1214&gt;500,4,IF(ДАННЫЕ!BF1214&gt;350,3,IF(ДАННЫЕ!BF1214&gt;200,2,IF(ДАННЫЕ!BF1214&gt;0,1,0))))&amp;"g"&amp;B1214&amp;"d"&amp;H1214&amp;"l"&amp;ДАННЫЕ!AT1214&amp;"a"&amp;ДАННЫЕ!$V1214&amp;"v"&amp;R1214&amp;"k"&amp;ДАННЫЕ!$U1214&amp;"s"&amp;ДАННЫЕ!$Y1214&amp;"t"&amp;ДАННЫЕ!$X1214&amp;"b"&amp;IF(ДАННЫЕ!$Q1214&gt;1,1,0)&amp;"PP"&amp;ДАННЫЕ!Z1214&amp;"c"&amp;S1214&amp;"x"&amp;IF(ДАННЫЕ!$BY1214&gt;0,IF(YEAR(ДАННЫЕ!$F$1)=YEAR(ДАННЫЕ!$BY1214),1,0),0)&amp;"n"&amp;IF(ДАННЫЕ!$BZ1214&gt;0,IF(YEAR(ДАННЫЕ!$F$1)=YEAR(ДАННЫЕ!$BZ1214),1,0),0)&amp;"u"&amp;D1214&amp;"z"&amp;IF(ДАННЫЕ!$CL1214&gt;0,IF(YEAR(ДАННЫЕ!$F$1)&gt;YEAR(ДАННЫЕ!$CL1214),11,12),0)</f>
        <v>03mf0zpihbeCD0g0dlav0kstb0PPc0x0n0u0z0</v>
      </c>
      <c r="K1214" s="28" t="str">
        <f ca="1">ДАННЫЕ!$I1214&amp;"x"&amp;B1214&amp;"w"&amp;IF(T1214+ДАННЫЕ!AD1214+ДАННЫЕ!AE1214+ДАННЫЕ!AF1214+ДАННЫЕ!AG1214+ДАННЫЕ!AH1214+ДАННЫЕ!$AL1214+ДАННЫЕ!AI1214+ДАННЫЕ!AJ1214+ДАННЫЕ!AK1214+ДАННЫЕ!AP1214+ДАННЫЕ!AQ1214+ДАННЫЕ!AR1214+ДАННЫЕ!$AM1214+ДАННЫЕ!$AN1214+ДАННЫЕ!AS1214+ДАННЫЕ!AT1214&gt;0,1,0)&amp;IF(OR(T1214=2,ДАННЫЕ!AD1214=2,ДАННЫЕ!AE1214=2,ДАННЫЕ!AF1214=2,ДАННЫЕ!AG1214=2,ДАННЫЕ!AH1214=2,ДАННЫЕ!$AL1214=2,ДАННЫЕ!AI1214=2,ДАННЫЕ!AJ1214=2,ДАННЫЕ!AK1214=2,ДАННЫЕ!AP1214=2,ДАННЫЕ!AQ1214=2,ДАННЫЕ!AR1214=2,ДАННЫЕ!$AM1214=2,ДАННЫЕ!$AN1214=2,ДАННЫЕ!AS1214=2,ДАННЫЕ!AT1214=2),2,0)&amp;"t"&amp;IF(T1214&gt;0,"1"&amp;T1214,"00")&amp;"f"&amp;IF(ДАННЫЕ!$AC1214,"1"&amp;ДАННЫЕ!$AC1214,"00")&amp;"b"&amp;IF(ДАННЫЕ!$AD1214,"1"&amp;ДАННЫЕ!$AD1214,"00")&amp;"g"&amp;IF(ДАННЫЕ!$AF1214,"1"&amp;ДАННЫЕ!$AF1214,"00")&amp;"c"&amp;IF(ДАННЫЕ!$AG1214,"1"&amp;ДАННЫЕ!$AG1214,"00")&amp;"i"&amp;IF(ДАННЫЕ!$AH1214,"1"&amp;ДАННЫЕ!$AH1214,"00")&amp;"r"&amp;IF(ДАННЫЕ!$AL1214,"1"&amp;ДАННЫЕ!$AL1214,"00")&amp;"m"&amp;IF(ДАННЫЕ!$AI1214,"1"&amp;ДАННЫЕ!$AI1214,"00")&amp;"hS"&amp;IF(ДАННЫЕ!$AJ1214,"1"&amp;ДАННЫЕ!$AJ1214,"00")&amp;"hZ"&amp;IF(ДАННЫЕ!$AK1214,"1"&amp;ДАННЫЕ!$AK1214,"00")&amp;"p"&amp;IF(ДАННЫЕ!$AP1214,"1"&amp;ДАННЫЕ!$AP1214,"00")&amp;"k"&amp;IF(ДАННЫЕ!$AQ1214,"1"&amp;ДАННЫЕ!$AQ1214,"00")&amp;"z"&amp;IF(ДАННЫЕ!$AR1214,"1"&amp;ДАННЫЕ!$AR1214,"00")&amp;"j"&amp;IF(ДАННЫЕ!$AM1214,"1"&amp;ДАННЫЕ!$AM1214,"00")&amp;"n"&amp;IF(ДАННЫЕ!$AN1214,"1"&amp;ДАННЫЕ!$AN1214,"00")&amp;"E"&amp;ДАННЫЕ!BI1214&amp;"L"&amp;ДАННЫЕ!AO1214&amp;"h"&amp;IF(ДАННЫЕ!$AU1214&gt;0,1,0)&amp;"v"&amp;IF(ДАННЫЕ!$AW1214&gt;0,1,0)&amp;"a"&amp;IF(ДАННЫЕ!$AS1214,"1"&amp;ДАННЫЕ!$AS1214,"00")&amp;"s"&amp;IF(ДАННЫЕ!$AT1214,"1"&amp;ДАННЫЕ!$AT1214,"00")&amp;"u"&amp;IF(ДАННЫЕ!$CJ1214&gt;0,1,0)&amp;"y"&amp;B1214&amp;"d"&amp;H1214&amp;"e"&amp;F1214&amp;G1214</f>
        <v>x0w00t00f00b00g00c00i00r00m00hS00hZ00p00k00z00j00n00ELh0v0a00s00u0y0de</v>
      </c>
      <c r="L1214" s="28" t="str">
        <f ca="1">ДАННЫЕ!$I1214&amp;"VN"&amp;IF(ДАННЫЕ!AW1214&gt;0,11,10)&amp;"CD"&amp;IF(ДАННЫЕ!BF1214&gt;500,16,IF(ДАННЫЕ!BF1214&gt;350,15,IF(ДАННЫЕ!BF1214&gt;=200,14,IF(ДАННЫЕ!BF1214&gt;=100,13,IF(ДАННЫЕ!BF1214&gt;=50,12,IF(ДАННЫЕ!BF1214&gt;0,11,10))))))&amp;"AR"&amp;IF(ДАННЫЕ!BX1214&gt;0,1,0)&amp;"GD"&amp;B1214&amp;"VV"&amp;IF(E1214&gt;=5,IF(E1214&lt;18,1,0),0)</f>
        <v>VN10CD10AR0GD0VV0</v>
      </c>
      <c r="M1214" s="28" t="str">
        <f>ДАННЫЕ!$I1214&amp;"b"&amp;ДАННЫЕ!$BI1214&amp;"r"&amp;ДАННЫЕ!$BJ1214&amp;"CD"&amp;IF(ДАННЫЕ!BF1214&gt;0,IF(ДАННЫЕ!BF1214&lt;200,1,IF(ДАННЫЕ!BF1214&lt;350,2,3)),0)&amp;"h"&amp;IF(ДАННЫЕ!$BK1214+ДАННЫЕ!$BL1214+ДАННЫЕ!$BM1214&gt;0,1,0)&amp;"x"&amp;ДАННЫЕ!$BK1214&amp;"y"&amp;ДАННЫЕ!$BL1214&amp;"z"&amp;ДАННЫЕ!$BM1214&amp;"c"&amp;IF(ДАННЫЕ!$BK1214+ДАННЫЕ!$BL1214+ДАННЫЕ!$BM1214=3,1,0)&amp;"a"&amp;IF(ДАННЫЕ!$BQ1214+ДАННЫЕ!$BR1214&gt;0,1,0)&amp;"d"&amp;ДАННЫЕ!$BQ1214&amp;"v"&amp;ДАННЫЕ!$BR1214&amp;"p"&amp;ДАННЫЕ!$BS1214&amp;"n"&amp;ДАННЫЕ!$BU1214&amp;"t"&amp;ДАННЫЕ!$BV1214&amp;"o"&amp;ДАННЫЕ!$BT1214&amp;"l"&amp;IF(ДАННЫЕ!$BN1214&gt;0,1,0)&amp;ДАННЫЕ!$BN1214&amp;"g"&amp;ДАННЫЕ!$BO1214&amp;"s"&amp;ДАННЫЕ!$BP1214&amp;"DZ"&amp;IF(ДАННЫЕ!B1214-ДАННЫЕ!G1214 &lt; 60,IF(ДАННЫЕ!B1214-ДАННЫЕ!G1214 &gt;= 0,1,0),0)&amp;"u"&amp;IF(ДАННЫЕ!$CJ1214&gt;0,1,0)</f>
        <v>brCD0h0xyzc0a0dvpntol0gsDZ1u0</v>
      </c>
      <c r="N1214" s="28" t="str">
        <f ca="1">ДАННЫЕ!$F1214&amp;ДАННЫЕ!$I1214&amp;"g"&amp;B1214&amp;"cf"&amp;D1214&amp;"a"&amp;IF(ДАННЫЕ!$BX1214&gt;0,1,0)&amp;IF(ДАННЫЕ!$BF1214&gt;500,1,IF(ДАННЫЕ!$BF1214&gt;350,2,IF(ДАННЫЕ!$BF1214&gt;=200,3,IF(ДАННЫЕ!$BF1214&gt;=100,4,IF(ДАННЫЕ!$BF1214&gt;=50,5,IF(ДАННЫЕ!$BF1214&lt;50,6,0))))))&amp;"AR"&amp;IF(DATEDIF(ДАННЫЕ!$BX1214,ДАННЫЕ!$F$1,"y")&gt;1,1,0)&amp;"VG"&amp;IF(ДАННЫЕ!$BH1214="0",1,0)&amp;"o"&amp;IF(T1214+ДАННЫЕ!$AF1214+ДАННЫЕ!$AG1214+ДАННЫЕ!$AH1214+ДАННЫЕ!$AI1214+ДАННЫЕ!$AJ1214+ДАННЫЕ!$AP1214+ДАННЫЕ!$AQ1214+ДАННЫЕ!$AR1214+ДАННЫЕ!$AU1214+ДАННЫЕ!$AW1214+ДАННЫЕ!$AS1214+ДАННЫЕ!$AT1214&gt;0,1,0)&amp;"x"&amp;ДАННЫЕ!$AG1214&amp;"p"&amp;IF(ДАННЫЕ!$BY1214&gt;0,1,0)&amp;"v"&amp;IF(ДАННЫЕ!$BZ1214&gt;0,1,0)&amp;"n"&amp;ДАННЫЕ!$CA1214&amp;"t"&amp;ДАННЫЕ!$AY1214&amp;"k"&amp;ДАННЫЕ!$CB1214&amp;"q"&amp;ДАННЫЕ!$CC1214&amp;"w"&amp;ДАННЫЕ!$CD1214&amp;"e"&amp;ДАННЫЕ!$CE1214&amp;"m"&amp;ДАННЫЕ!$CF1214&amp;"c"&amp;ДАННЫЕ!$CG1214&amp;"z"&amp;ДАННЫЕ!$CH1214&amp;"d"&amp;IF(H1214=4,1,0)&amp;"s"&amp;IF(ДАННЫЕ!$J1214=1,0,1)&amp;"u"&amp;IF(ДАННЫЕ!$CJ1214&gt;0,1,0)</f>
        <v>g0cf0a06AR1VG0o0xp0v0ntkqwemczd0s1u0</v>
      </c>
      <c r="O1214" s="28" t="str">
        <f>ДАННЫЕ!$I1214&amp;"g"&amp;B1214&amp;A1214&amp;"f"&amp;P1214&amp;"c"&amp;IF(ДАННЫЕ!$U1214&gt;0,1,0)&amp;"s"&amp;IF(ДАННЫЕ!$Q1214&gt;0,IF(YEAR(ДАННЫЕ!$F$1)=YEAR(ДАННЫЕ!$Q1214),IF(MONTH(ДАННЫЕ!$F$1)=MONTH(ДАННЫЕ!$Q1214),111,11),1),0)&amp;"i"&amp;IF(ДАННЫЕ!$R1214+ДАННЫЕ!$S1214+ДАННЫЕ!$T1214=0,0,1)&amp;"h"&amp;IF(ДАННЫЕ!$P1214&gt;0,1,0)&amp;"p"&amp;IF(ДАННЫЕ!$CI1214&gt;0,IF(YEAR(ДАННЫЕ!$F$1)=YEAR(ДАННЫЕ!$CI1214),IF(MONTH(ДАННЫЕ!$F$1)=MONTH(ДАННЫЕ!$CI1214),111,11),1),0)&amp;"d"&amp;IF(ДАННЫЕ!$CJ1214&gt;0,IF(YEAR(ДАННЫЕ!$F$1)=YEAR(ДАННЫЕ!$CJ1214),IF(MONTH(ДАННЫЕ!$F$1)=MONTH(ДАННЫЕ!$CJ1214),111,11),1),0)&amp;"o"&amp;IF(ДАННЫЕ!$CK1214&gt;0,IF(MONTH(ДАННЫЕ!$F$1)=MONTH(ДАННЫЕ!$CK1214),111,11),0)&amp;"v"&amp;IF(ДАННЫЕ!$BE1214&gt;0,IF(MONTH(ДАННЫЕ!$F$1)=MONTH(ДАННЫЕ!$BE1214),111,11),0)</f>
        <v>g00f0c0s0i0h0p0d0o0v0</v>
      </c>
      <c r="P1214" s="15">
        <f t="shared" si="59"/>
        <v>0</v>
      </c>
      <c r="Q1214" s="15">
        <f>IF(ДАННЫЕ!$F$1&gt;ДАННЫЕ!$N1214,IF(YEAR(ДАННЫЕ!$F$1)=YEAR(ДАННЫЕ!M1214),1,0),0)</f>
        <v>0</v>
      </c>
      <c r="R1214" s="15">
        <f>IF(ДАННЫЕ!$F$1&gt;ДАННЫЕ!$N1214,IF(YEAR(ДАННЫЕ!$F$1)=YEAR(ДАННЫЕ!N1214),1,0),0)</f>
        <v>0</v>
      </c>
      <c r="S1214" s="15">
        <f>IF(ДАННЫЕ!$AA1214="2А",1,IF(ДАННЫЕ!$AA1214="2Б",2,IF(ДАННЫЕ!$AA1214="2В",3,IF(ДАННЫЕ!$AA1214=3,4,IF(ДАННЫЕ!$AA1214="4А",5,IF(ДАННЫЕ!$AA1214="4Б",6,IF(ДАННЫЕ!$AA1214="4В",7,IF(ДАННЫЕ!$AA1214=5,8,0))))))))</f>
        <v>0</v>
      </c>
      <c r="T1214" s="15">
        <f>IF(OR(ДАННЫЕ!$AC1214=2,ДАННЫЕ!$AD1214=2,ДАННЫЕ!$AE1214=2),2,IF(OR(ДАННЫЕ!$AC1214=1,ДАННЫЕ!$AD1214=1,ДАННЫЕ!$AE1214=1),1,0))</f>
        <v>0</v>
      </c>
    </row>
    <row r="1215" spans="1:20" x14ac:dyDescent="0.2">
      <c r="A1215" s="78">
        <f>IF(B1215&gt;0,IF(MONTH(ДАННЫЕ!$F$1)=MONTH(ДАННЫЕ!$B1215),1,0),0)</f>
        <v>0</v>
      </c>
      <c r="B1215" s="14">
        <f>IF(ДАННЫЕ!$B1215&gt;0,IF(YEAR(ДАННЫЕ!$F$1)=YEAR(ДАННЫЕ!$B1215),1,0),0)</f>
        <v>0</v>
      </c>
      <c r="C1215" s="14">
        <f>IF(ДАННЫЕ!$CM1215&gt;0,IF(YEAR(ДАННЫЕ!$F$1)=YEAR(ДАННЫЕ!$CM1215),1,0),0)</f>
        <v>0</v>
      </c>
      <c r="D1215" s="14">
        <f>IF(ДАННЫЕ!$CJ1215&gt;0,IF(ДАННЫЕ!$CL1215&gt;ДАННЫЕ!$F$1,1,IF(ДАННЫЕ!$CL1215&gt;0,0,1)),0)</f>
        <v>0</v>
      </c>
      <c r="E1215" s="43" t="str">
        <f ca="1">IF(ДАННЫЕ!$F$1&gt;0,IF(ДАННЫЕ!$G1215&gt;0,DATEDIF(ДАННЫЕ!$G1215,ДАННЫЕ!$F$1,"y"),""),IF(ДАННЫЕ!$G1215&gt;0,DATEDIF(ДАННЫЕ!$G1215,TODAY(),"y"),""))</f>
        <v/>
      </c>
      <c r="F1215" s="43" t="str">
        <f xml:space="preserve"> IF(ДАННЫЕ!$F1215="М",IF(E1215&gt;=18,IF(E1215&lt;60,1,""),""),"")&amp;IF(ДАННЫЕ!$F1215="Ж",IF(E1215&gt;=18,IF(E1215&lt;55,1,""),""),"")</f>
        <v/>
      </c>
      <c r="G1215" s="43" t="str">
        <f xml:space="preserve"> IF(ДАННЫЕ!$F1215="М",IF(E1215&gt;=60,2,""),"")&amp;IF(ДАННЫЕ!$F1215="Ж",IF(E1215&gt;=55,2,""),"")</f>
        <v/>
      </c>
      <c r="H1215" s="43" t="str">
        <f t="shared" ca="1" si="57"/>
        <v/>
      </c>
      <c r="I1215" s="43" t="str">
        <f t="shared" ca="1" si="58"/>
        <v>03</v>
      </c>
      <c r="J1215" s="28" t="str">
        <f ca="1">ДАННЫЕ!$F1215&amp;H1215&amp;I1215&amp;ДАННЫЕ!$I1215&amp;"m"&amp;IF(ДАННЫЕ!$I1215&gt;0,IF(ДАННЫЕ!$J1215&gt;0,0,1),"")&amp;"f"&amp;IF(ДАННЫЕ!$R1215&gt;0,IF(YEAR(ДАННЫЕ!$F$1)=YEAR(ДАННЫЕ!$R1215),1,0),0)&amp;"z"&amp;ДАННЫЕ!$R1215&amp;"p"&amp;ДАННЫЕ!$S1215&amp;"i"&amp;ДАННЫЕ!$T1215&amp;"h"&amp;ДАННЫЕ!$K1215&amp;"be"&amp;ДАННЫЕ!$BI1215&amp;"CD"&amp;IF(ДАННЫЕ!BF1215&gt;500,4,IF(ДАННЫЕ!BF1215&gt;350,3,IF(ДАННЫЕ!BF1215&gt;200,2,IF(ДАННЫЕ!BF1215&gt;0,1,0))))&amp;"g"&amp;B1215&amp;"d"&amp;H1215&amp;"l"&amp;ДАННЫЕ!AT1215&amp;"a"&amp;ДАННЫЕ!$V1215&amp;"v"&amp;R1215&amp;"k"&amp;ДАННЫЕ!$U1215&amp;"s"&amp;ДАННЫЕ!$Y1215&amp;"t"&amp;ДАННЫЕ!$X1215&amp;"b"&amp;IF(ДАННЫЕ!$Q1215&gt;1,1,0)&amp;"PP"&amp;ДАННЫЕ!Z1215&amp;"c"&amp;S1215&amp;"x"&amp;IF(ДАННЫЕ!$BY1215&gt;0,IF(YEAR(ДАННЫЕ!$F$1)=YEAR(ДАННЫЕ!$BY1215),1,0),0)&amp;"n"&amp;IF(ДАННЫЕ!$BZ1215&gt;0,IF(YEAR(ДАННЫЕ!$F$1)=YEAR(ДАННЫЕ!$BZ1215),1,0),0)&amp;"u"&amp;D1215&amp;"z"&amp;IF(ДАННЫЕ!$CL1215&gt;0,IF(YEAR(ДАННЫЕ!$F$1)&gt;YEAR(ДАННЫЕ!$CL1215),11,12),0)</f>
        <v>03mf0zpihbeCD0g0dlav0kstb0PPc0x0n0u0z0</v>
      </c>
      <c r="K1215" s="28" t="str">
        <f ca="1">ДАННЫЕ!$I1215&amp;"x"&amp;B1215&amp;"w"&amp;IF(T1215+ДАННЫЕ!AD1215+ДАННЫЕ!AE1215+ДАННЫЕ!AF1215+ДАННЫЕ!AG1215+ДАННЫЕ!AH1215+ДАННЫЕ!$AL1215+ДАННЫЕ!AI1215+ДАННЫЕ!AJ1215+ДАННЫЕ!AK1215+ДАННЫЕ!AP1215+ДАННЫЕ!AQ1215+ДАННЫЕ!AR1215+ДАННЫЕ!$AM1215+ДАННЫЕ!$AN1215+ДАННЫЕ!AS1215+ДАННЫЕ!AT1215&gt;0,1,0)&amp;IF(OR(T1215=2,ДАННЫЕ!AD1215=2,ДАННЫЕ!AE1215=2,ДАННЫЕ!AF1215=2,ДАННЫЕ!AG1215=2,ДАННЫЕ!AH1215=2,ДАННЫЕ!$AL1215=2,ДАННЫЕ!AI1215=2,ДАННЫЕ!AJ1215=2,ДАННЫЕ!AK1215=2,ДАННЫЕ!AP1215=2,ДАННЫЕ!AQ1215=2,ДАННЫЕ!AR1215=2,ДАННЫЕ!$AM1215=2,ДАННЫЕ!$AN1215=2,ДАННЫЕ!AS1215=2,ДАННЫЕ!AT1215=2),2,0)&amp;"t"&amp;IF(T1215&gt;0,"1"&amp;T1215,"00")&amp;"f"&amp;IF(ДАННЫЕ!$AC1215,"1"&amp;ДАННЫЕ!$AC1215,"00")&amp;"b"&amp;IF(ДАННЫЕ!$AD1215,"1"&amp;ДАННЫЕ!$AD1215,"00")&amp;"g"&amp;IF(ДАННЫЕ!$AF1215,"1"&amp;ДАННЫЕ!$AF1215,"00")&amp;"c"&amp;IF(ДАННЫЕ!$AG1215,"1"&amp;ДАННЫЕ!$AG1215,"00")&amp;"i"&amp;IF(ДАННЫЕ!$AH1215,"1"&amp;ДАННЫЕ!$AH1215,"00")&amp;"r"&amp;IF(ДАННЫЕ!$AL1215,"1"&amp;ДАННЫЕ!$AL1215,"00")&amp;"m"&amp;IF(ДАННЫЕ!$AI1215,"1"&amp;ДАННЫЕ!$AI1215,"00")&amp;"hS"&amp;IF(ДАННЫЕ!$AJ1215,"1"&amp;ДАННЫЕ!$AJ1215,"00")&amp;"hZ"&amp;IF(ДАННЫЕ!$AK1215,"1"&amp;ДАННЫЕ!$AK1215,"00")&amp;"p"&amp;IF(ДАННЫЕ!$AP1215,"1"&amp;ДАННЫЕ!$AP1215,"00")&amp;"k"&amp;IF(ДАННЫЕ!$AQ1215,"1"&amp;ДАННЫЕ!$AQ1215,"00")&amp;"z"&amp;IF(ДАННЫЕ!$AR1215,"1"&amp;ДАННЫЕ!$AR1215,"00")&amp;"j"&amp;IF(ДАННЫЕ!$AM1215,"1"&amp;ДАННЫЕ!$AM1215,"00")&amp;"n"&amp;IF(ДАННЫЕ!$AN1215,"1"&amp;ДАННЫЕ!$AN1215,"00")&amp;"E"&amp;ДАННЫЕ!BI1215&amp;"L"&amp;ДАННЫЕ!AO1215&amp;"h"&amp;IF(ДАННЫЕ!$AU1215&gt;0,1,0)&amp;"v"&amp;IF(ДАННЫЕ!$AW1215&gt;0,1,0)&amp;"a"&amp;IF(ДАННЫЕ!$AS1215,"1"&amp;ДАННЫЕ!$AS1215,"00")&amp;"s"&amp;IF(ДАННЫЕ!$AT1215,"1"&amp;ДАННЫЕ!$AT1215,"00")&amp;"u"&amp;IF(ДАННЫЕ!$CJ1215&gt;0,1,0)&amp;"y"&amp;B1215&amp;"d"&amp;H1215&amp;"e"&amp;F1215&amp;G1215</f>
        <v>x0w00t00f00b00g00c00i00r00m00hS00hZ00p00k00z00j00n00ELh0v0a00s00u0y0de</v>
      </c>
      <c r="L1215" s="28" t="str">
        <f ca="1">ДАННЫЕ!$I1215&amp;"VN"&amp;IF(ДАННЫЕ!AW1215&gt;0,11,10)&amp;"CD"&amp;IF(ДАННЫЕ!BF1215&gt;500,16,IF(ДАННЫЕ!BF1215&gt;350,15,IF(ДАННЫЕ!BF1215&gt;=200,14,IF(ДАННЫЕ!BF1215&gt;=100,13,IF(ДАННЫЕ!BF1215&gt;=50,12,IF(ДАННЫЕ!BF1215&gt;0,11,10))))))&amp;"AR"&amp;IF(ДАННЫЕ!BX1215&gt;0,1,0)&amp;"GD"&amp;B1215&amp;"VV"&amp;IF(E1215&gt;=5,IF(E1215&lt;18,1,0),0)</f>
        <v>VN10CD10AR0GD0VV0</v>
      </c>
      <c r="M1215" s="28" t="str">
        <f>ДАННЫЕ!$I1215&amp;"b"&amp;ДАННЫЕ!$BI1215&amp;"r"&amp;ДАННЫЕ!$BJ1215&amp;"CD"&amp;IF(ДАННЫЕ!BF1215&gt;0,IF(ДАННЫЕ!BF1215&lt;200,1,IF(ДАННЫЕ!BF1215&lt;350,2,3)),0)&amp;"h"&amp;IF(ДАННЫЕ!$BK1215+ДАННЫЕ!$BL1215+ДАННЫЕ!$BM1215&gt;0,1,0)&amp;"x"&amp;ДАННЫЕ!$BK1215&amp;"y"&amp;ДАННЫЕ!$BL1215&amp;"z"&amp;ДАННЫЕ!$BM1215&amp;"c"&amp;IF(ДАННЫЕ!$BK1215+ДАННЫЕ!$BL1215+ДАННЫЕ!$BM1215=3,1,0)&amp;"a"&amp;IF(ДАННЫЕ!$BQ1215+ДАННЫЕ!$BR1215&gt;0,1,0)&amp;"d"&amp;ДАННЫЕ!$BQ1215&amp;"v"&amp;ДАННЫЕ!$BR1215&amp;"p"&amp;ДАННЫЕ!$BS1215&amp;"n"&amp;ДАННЫЕ!$BU1215&amp;"t"&amp;ДАННЫЕ!$BV1215&amp;"o"&amp;ДАННЫЕ!$BT1215&amp;"l"&amp;IF(ДАННЫЕ!$BN1215&gt;0,1,0)&amp;ДАННЫЕ!$BN1215&amp;"g"&amp;ДАННЫЕ!$BO1215&amp;"s"&amp;ДАННЫЕ!$BP1215&amp;"DZ"&amp;IF(ДАННЫЕ!B1215-ДАННЫЕ!G1215 &lt; 60,IF(ДАННЫЕ!B1215-ДАННЫЕ!G1215 &gt;= 0,1,0),0)&amp;"u"&amp;IF(ДАННЫЕ!$CJ1215&gt;0,1,0)</f>
        <v>brCD0h0xyzc0a0dvpntol0gsDZ1u0</v>
      </c>
      <c r="N1215" s="28" t="str">
        <f ca="1">ДАННЫЕ!$F1215&amp;ДАННЫЕ!$I1215&amp;"g"&amp;B1215&amp;"cf"&amp;D1215&amp;"a"&amp;IF(ДАННЫЕ!$BX1215&gt;0,1,0)&amp;IF(ДАННЫЕ!$BF1215&gt;500,1,IF(ДАННЫЕ!$BF1215&gt;350,2,IF(ДАННЫЕ!$BF1215&gt;=200,3,IF(ДАННЫЕ!$BF1215&gt;=100,4,IF(ДАННЫЕ!$BF1215&gt;=50,5,IF(ДАННЫЕ!$BF1215&lt;50,6,0))))))&amp;"AR"&amp;IF(DATEDIF(ДАННЫЕ!$BX1215,ДАННЫЕ!$F$1,"y")&gt;1,1,0)&amp;"VG"&amp;IF(ДАННЫЕ!$BH1215="0",1,0)&amp;"o"&amp;IF(T1215+ДАННЫЕ!$AF1215+ДАННЫЕ!$AG1215+ДАННЫЕ!$AH1215+ДАННЫЕ!$AI1215+ДАННЫЕ!$AJ1215+ДАННЫЕ!$AP1215+ДАННЫЕ!$AQ1215+ДАННЫЕ!$AR1215+ДАННЫЕ!$AU1215+ДАННЫЕ!$AW1215+ДАННЫЕ!$AS1215+ДАННЫЕ!$AT1215&gt;0,1,0)&amp;"x"&amp;ДАННЫЕ!$AG1215&amp;"p"&amp;IF(ДАННЫЕ!$BY1215&gt;0,1,0)&amp;"v"&amp;IF(ДАННЫЕ!$BZ1215&gt;0,1,0)&amp;"n"&amp;ДАННЫЕ!$CA1215&amp;"t"&amp;ДАННЫЕ!$AY1215&amp;"k"&amp;ДАННЫЕ!$CB1215&amp;"q"&amp;ДАННЫЕ!$CC1215&amp;"w"&amp;ДАННЫЕ!$CD1215&amp;"e"&amp;ДАННЫЕ!$CE1215&amp;"m"&amp;ДАННЫЕ!$CF1215&amp;"c"&amp;ДАННЫЕ!$CG1215&amp;"z"&amp;ДАННЫЕ!$CH1215&amp;"d"&amp;IF(H1215=4,1,0)&amp;"s"&amp;IF(ДАННЫЕ!$J1215=1,0,1)&amp;"u"&amp;IF(ДАННЫЕ!$CJ1215&gt;0,1,0)</f>
        <v>g0cf0a06AR1VG0o0xp0v0ntkqwemczd0s1u0</v>
      </c>
      <c r="O1215" s="28" t="str">
        <f>ДАННЫЕ!$I1215&amp;"g"&amp;B1215&amp;A1215&amp;"f"&amp;P1215&amp;"c"&amp;IF(ДАННЫЕ!$U1215&gt;0,1,0)&amp;"s"&amp;IF(ДАННЫЕ!$Q1215&gt;0,IF(YEAR(ДАННЫЕ!$F$1)=YEAR(ДАННЫЕ!$Q1215),IF(MONTH(ДАННЫЕ!$F$1)=MONTH(ДАННЫЕ!$Q1215),111,11),1),0)&amp;"i"&amp;IF(ДАННЫЕ!$R1215+ДАННЫЕ!$S1215+ДАННЫЕ!$T1215=0,0,1)&amp;"h"&amp;IF(ДАННЫЕ!$P1215&gt;0,1,0)&amp;"p"&amp;IF(ДАННЫЕ!$CI1215&gt;0,IF(YEAR(ДАННЫЕ!$F$1)=YEAR(ДАННЫЕ!$CI1215),IF(MONTH(ДАННЫЕ!$F$1)=MONTH(ДАННЫЕ!$CI1215),111,11),1),0)&amp;"d"&amp;IF(ДАННЫЕ!$CJ1215&gt;0,IF(YEAR(ДАННЫЕ!$F$1)=YEAR(ДАННЫЕ!$CJ1215),IF(MONTH(ДАННЫЕ!$F$1)=MONTH(ДАННЫЕ!$CJ1215),111,11),1),0)&amp;"o"&amp;IF(ДАННЫЕ!$CK1215&gt;0,IF(MONTH(ДАННЫЕ!$F$1)=MONTH(ДАННЫЕ!$CK1215),111,11),0)&amp;"v"&amp;IF(ДАННЫЕ!$BE1215&gt;0,IF(MONTH(ДАННЫЕ!$F$1)=MONTH(ДАННЫЕ!$BE1215),111,11),0)</f>
        <v>g00f0c0s0i0h0p0d0o0v0</v>
      </c>
      <c r="P1215" s="15">
        <f t="shared" si="59"/>
        <v>0</v>
      </c>
      <c r="Q1215" s="15">
        <f>IF(ДАННЫЕ!$F$1&gt;ДАННЫЕ!$N1215,IF(YEAR(ДАННЫЕ!$F$1)=YEAR(ДАННЫЕ!M1215),1,0),0)</f>
        <v>0</v>
      </c>
      <c r="R1215" s="15">
        <f>IF(ДАННЫЕ!$F$1&gt;ДАННЫЕ!$N1215,IF(YEAR(ДАННЫЕ!$F$1)=YEAR(ДАННЫЕ!N1215),1,0),0)</f>
        <v>0</v>
      </c>
      <c r="S1215" s="15">
        <f>IF(ДАННЫЕ!$AA1215="2А",1,IF(ДАННЫЕ!$AA1215="2Б",2,IF(ДАННЫЕ!$AA1215="2В",3,IF(ДАННЫЕ!$AA1215=3,4,IF(ДАННЫЕ!$AA1215="4А",5,IF(ДАННЫЕ!$AA1215="4Б",6,IF(ДАННЫЕ!$AA1215="4В",7,IF(ДАННЫЕ!$AA1215=5,8,0))))))))</f>
        <v>0</v>
      </c>
      <c r="T1215" s="15">
        <f>IF(OR(ДАННЫЕ!$AC1215=2,ДАННЫЕ!$AD1215=2,ДАННЫЕ!$AE1215=2),2,IF(OR(ДАННЫЕ!$AC1215=1,ДАННЫЕ!$AD1215=1,ДАННЫЕ!$AE1215=1),1,0))</f>
        <v>0</v>
      </c>
    </row>
    <row r="1216" spans="1:20" x14ac:dyDescent="0.2">
      <c r="A1216" s="78">
        <f>IF(B1216&gt;0,IF(MONTH(ДАННЫЕ!$F$1)=MONTH(ДАННЫЕ!$B1216),1,0),0)</f>
        <v>0</v>
      </c>
      <c r="B1216" s="14">
        <f>IF(ДАННЫЕ!$B1216&gt;0,IF(YEAR(ДАННЫЕ!$F$1)=YEAR(ДАННЫЕ!$B1216),1,0),0)</f>
        <v>0</v>
      </c>
      <c r="C1216" s="14">
        <f>IF(ДАННЫЕ!$CM1216&gt;0,IF(YEAR(ДАННЫЕ!$F$1)=YEAR(ДАННЫЕ!$CM1216),1,0),0)</f>
        <v>0</v>
      </c>
      <c r="D1216" s="14">
        <f>IF(ДАННЫЕ!$CJ1216&gt;0,IF(ДАННЫЕ!$CL1216&gt;ДАННЫЕ!$F$1,1,IF(ДАННЫЕ!$CL1216&gt;0,0,1)),0)</f>
        <v>0</v>
      </c>
      <c r="E1216" s="43" t="str">
        <f ca="1">IF(ДАННЫЕ!$F$1&gt;0,IF(ДАННЫЕ!$G1216&gt;0,DATEDIF(ДАННЫЕ!$G1216,ДАННЫЕ!$F$1,"y"),""),IF(ДАННЫЕ!$G1216&gt;0,DATEDIF(ДАННЫЕ!$G1216,TODAY(),"y"),""))</f>
        <v/>
      </c>
      <c r="F1216" s="43" t="str">
        <f xml:space="preserve"> IF(ДАННЫЕ!$F1216="М",IF(E1216&gt;=18,IF(E1216&lt;60,1,""),""),"")&amp;IF(ДАННЫЕ!$F1216="Ж",IF(E1216&gt;=18,IF(E1216&lt;55,1,""),""),"")</f>
        <v/>
      </c>
      <c r="G1216" s="43" t="str">
        <f xml:space="preserve"> IF(ДАННЫЕ!$F1216="М",IF(E1216&gt;=60,2,""),"")&amp;IF(ДАННЫЕ!$F1216="Ж",IF(E1216&gt;=55,2,""),"")</f>
        <v/>
      </c>
      <c r="H1216" s="43" t="str">
        <f t="shared" ca="1" si="57"/>
        <v/>
      </c>
      <c r="I1216" s="43" t="str">
        <f t="shared" ca="1" si="58"/>
        <v>03</v>
      </c>
      <c r="J1216" s="28" t="str">
        <f ca="1">ДАННЫЕ!$F1216&amp;H1216&amp;I1216&amp;ДАННЫЕ!$I1216&amp;"m"&amp;IF(ДАННЫЕ!$I1216&gt;0,IF(ДАННЫЕ!$J1216&gt;0,0,1),"")&amp;"f"&amp;IF(ДАННЫЕ!$R1216&gt;0,IF(YEAR(ДАННЫЕ!$F$1)=YEAR(ДАННЫЕ!$R1216),1,0),0)&amp;"z"&amp;ДАННЫЕ!$R1216&amp;"p"&amp;ДАННЫЕ!$S1216&amp;"i"&amp;ДАННЫЕ!$T1216&amp;"h"&amp;ДАННЫЕ!$K1216&amp;"be"&amp;ДАННЫЕ!$BI1216&amp;"CD"&amp;IF(ДАННЫЕ!BF1216&gt;500,4,IF(ДАННЫЕ!BF1216&gt;350,3,IF(ДАННЫЕ!BF1216&gt;200,2,IF(ДАННЫЕ!BF1216&gt;0,1,0))))&amp;"g"&amp;B1216&amp;"d"&amp;H1216&amp;"l"&amp;ДАННЫЕ!AT1216&amp;"a"&amp;ДАННЫЕ!$V1216&amp;"v"&amp;R1216&amp;"k"&amp;ДАННЫЕ!$U1216&amp;"s"&amp;ДАННЫЕ!$Y1216&amp;"t"&amp;ДАННЫЕ!$X1216&amp;"b"&amp;IF(ДАННЫЕ!$Q1216&gt;1,1,0)&amp;"PP"&amp;ДАННЫЕ!Z1216&amp;"c"&amp;S1216&amp;"x"&amp;IF(ДАННЫЕ!$BY1216&gt;0,IF(YEAR(ДАННЫЕ!$F$1)=YEAR(ДАННЫЕ!$BY1216),1,0),0)&amp;"n"&amp;IF(ДАННЫЕ!$BZ1216&gt;0,IF(YEAR(ДАННЫЕ!$F$1)=YEAR(ДАННЫЕ!$BZ1216),1,0),0)&amp;"u"&amp;D1216&amp;"z"&amp;IF(ДАННЫЕ!$CL1216&gt;0,IF(YEAR(ДАННЫЕ!$F$1)&gt;YEAR(ДАННЫЕ!$CL1216),11,12),0)</f>
        <v>03mf0zpihbeCD0g0dlav0kstb0PPc0x0n0u0z0</v>
      </c>
      <c r="K1216" s="28" t="str">
        <f ca="1">ДАННЫЕ!$I1216&amp;"x"&amp;B1216&amp;"w"&amp;IF(T1216+ДАННЫЕ!AD1216+ДАННЫЕ!AE1216+ДАННЫЕ!AF1216+ДАННЫЕ!AG1216+ДАННЫЕ!AH1216+ДАННЫЕ!$AL1216+ДАННЫЕ!AI1216+ДАННЫЕ!AJ1216+ДАННЫЕ!AK1216+ДАННЫЕ!AP1216+ДАННЫЕ!AQ1216+ДАННЫЕ!AR1216+ДАННЫЕ!$AM1216+ДАННЫЕ!$AN1216+ДАННЫЕ!AS1216+ДАННЫЕ!AT1216&gt;0,1,0)&amp;IF(OR(T1216=2,ДАННЫЕ!AD1216=2,ДАННЫЕ!AE1216=2,ДАННЫЕ!AF1216=2,ДАННЫЕ!AG1216=2,ДАННЫЕ!AH1216=2,ДАННЫЕ!$AL1216=2,ДАННЫЕ!AI1216=2,ДАННЫЕ!AJ1216=2,ДАННЫЕ!AK1216=2,ДАННЫЕ!AP1216=2,ДАННЫЕ!AQ1216=2,ДАННЫЕ!AR1216=2,ДАННЫЕ!$AM1216=2,ДАННЫЕ!$AN1216=2,ДАННЫЕ!AS1216=2,ДАННЫЕ!AT1216=2),2,0)&amp;"t"&amp;IF(T1216&gt;0,"1"&amp;T1216,"00")&amp;"f"&amp;IF(ДАННЫЕ!$AC1216,"1"&amp;ДАННЫЕ!$AC1216,"00")&amp;"b"&amp;IF(ДАННЫЕ!$AD1216,"1"&amp;ДАННЫЕ!$AD1216,"00")&amp;"g"&amp;IF(ДАННЫЕ!$AF1216,"1"&amp;ДАННЫЕ!$AF1216,"00")&amp;"c"&amp;IF(ДАННЫЕ!$AG1216,"1"&amp;ДАННЫЕ!$AG1216,"00")&amp;"i"&amp;IF(ДАННЫЕ!$AH1216,"1"&amp;ДАННЫЕ!$AH1216,"00")&amp;"r"&amp;IF(ДАННЫЕ!$AL1216,"1"&amp;ДАННЫЕ!$AL1216,"00")&amp;"m"&amp;IF(ДАННЫЕ!$AI1216,"1"&amp;ДАННЫЕ!$AI1216,"00")&amp;"hS"&amp;IF(ДАННЫЕ!$AJ1216,"1"&amp;ДАННЫЕ!$AJ1216,"00")&amp;"hZ"&amp;IF(ДАННЫЕ!$AK1216,"1"&amp;ДАННЫЕ!$AK1216,"00")&amp;"p"&amp;IF(ДАННЫЕ!$AP1216,"1"&amp;ДАННЫЕ!$AP1216,"00")&amp;"k"&amp;IF(ДАННЫЕ!$AQ1216,"1"&amp;ДАННЫЕ!$AQ1216,"00")&amp;"z"&amp;IF(ДАННЫЕ!$AR1216,"1"&amp;ДАННЫЕ!$AR1216,"00")&amp;"j"&amp;IF(ДАННЫЕ!$AM1216,"1"&amp;ДАННЫЕ!$AM1216,"00")&amp;"n"&amp;IF(ДАННЫЕ!$AN1216,"1"&amp;ДАННЫЕ!$AN1216,"00")&amp;"E"&amp;ДАННЫЕ!BI1216&amp;"L"&amp;ДАННЫЕ!AO1216&amp;"h"&amp;IF(ДАННЫЕ!$AU1216&gt;0,1,0)&amp;"v"&amp;IF(ДАННЫЕ!$AW1216&gt;0,1,0)&amp;"a"&amp;IF(ДАННЫЕ!$AS1216,"1"&amp;ДАННЫЕ!$AS1216,"00")&amp;"s"&amp;IF(ДАННЫЕ!$AT1216,"1"&amp;ДАННЫЕ!$AT1216,"00")&amp;"u"&amp;IF(ДАННЫЕ!$CJ1216&gt;0,1,0)&amp;"y"&amp;B1216&amp;"d"&amp;H1216&amp;"e"&amp;F1216&amp;G1216</f>
        <v>x0w00t00f00b00g00c00i00r00m00hS00hZ00p00k00z00j00n00ELh0v0a00s00u0y0de</v>
      </c>
      <c r="L1216" s="28" t="str">
        <f ca="1">ДАННЫЕ!$I1216&amp;"VN"&amp;IF(ДАННЫЕ!AW1216&gt;0,11,10)&amp;"CD"&amp;IF(ДАННЫЕ!BF1216&gt;500,16,IF(ДАННЫЕ!BF1216&gt;350,15,IF(ДАННЫЕ!BF1216&gt;=200,14,IF(ДАННЫЕ!BF1216&gt;=100,13,IF(ДАННЫЕ!BF1216&gt;=50,12,IF(ДАННЫЕ!BF1216&gt;0,11,10))))))&amp;"AR"&amp;IF(ДАННЫЕ!BX1216&gt;0,1,0)&amp;"GD"&amp;B1216&amp;"VV"&amp;IF(E1216&gt;=5,IF(E1216&lt;18,1,0),0)</f>
        <v>VN10CD10AR0GD0VV0</v>
      </c>
      <c r="M1216" s="28" t="str">
        <f>ДАННЫЕ!$I1216&amp;"b"&amp;ДАННЫЕ!$BI1216&amp;"r"&amp;ДАННЫЕ!$BJ1216&amp;"CD"&amp;IF(ДАННЫЕ!BF1216&gt;0,IF(ДАННЫЕ!BF1216&lt;200,1,IF(ДАННЫЕ!BF1216&lt;350,2,3)),0)&amp;"h"&amp;IF(ДАННЫЕ!$BK1216+ДАННЫЕ!$BL1216+ДАННЫЕ!$BM1216&gt;0,1,0)&amp;"x"&amp;ДАННЫЕ!$BK1216&amp;"y"&amp;ДАННЫЕ!$BL1216&amp;"z"&amp;ДАННЫЕ!$BM1216&amp;"c"&amp;IF(ДАННЫЕ!$BK1216+ДАННЫЕ!$BL1216+ДАННЫЕ!$BM1216=3,1,0)&amp;"a"&amp;IF(ДАННЫЕ!$BQ1216+ДАННЫЕ!$BR1216&gt;0,1,0)&amp;"d"&amp;ДАННЫЕ!$BQ1216&amp;"v"&amp;ДАННЫЕ!$BR1216&amp;"p"&amp;ДАННЫЕ!$BS1216&amp;"n"&amp;ДАННЫЕ!$BU1216&amp;"t"&amp;ДАННЫЕ!$BV1216&amp;"o"&amp;ДАННЫЕ!$BT1216&amp;"l"&amp;IF(ДАННЫЕ!$BN1216&gt;0,1,0)&amp;ДАННЫЕ!$BN1216&amp;"g"&amp;ДАННЫЕ!$BO1216&amp;"s"&amp;ДАННЫЕ!$BP1216&amp;"DZ"&amp;IF(ДАННЫЕ!B1216-ДАННЫЕ!G1216 &lt; 60,IF(ДАННЫЕ!B1216-ДАННЫЕ!G1216 &gt;= 0,1,0),0)&amp;"u"&amp;IF(ДАННЫЕ!$CJ1216&gt;0,1,0)</f>
        <v>brCD0h0xyzc0a0dvpntol0gsDZ1u0</v>
      </c>
      <c r="N1216" s="28" t="str">
        <f ca="1">ДАННЫЕ!$F1216&amp;ДАННЫЕ!$I1216&amp;"g"&amp;B1216&amp;"cf"&amp;D1216&amp;"a"&amp;IF(ДАННЫЕ!$BX1216&gt;0,1,0)&amp;IF(ДАННЫЕ!$BF1216&gt;500,1,IF(ДАННЫЕ!$BF1216&gt;350,2,IF(ДАННЫЕ!$BF1216&gt;=200,3,IF(ДАННЫЕ!$BF1216&gt;=100,4,IF(ДАННЫЕ!$BF1216&gt;=50,5,IF(ДАННЫЕ!$BF1216&lt;50,6,0))))))&amp;"AR"&amp;IF(DATEDIF(ДАННЫЕ!$BX1216,ДАННЫЕ!$F$1,"y")&gt;1,1,0)&amp;"VG"&amp;IF(ДАННЫЕ!$BH1216="0",1,0)&amp;"o"&amp;IF(T1216+ДАННЫЕ!$AF1216+ДАННЫЕ!$AG1216+ДАННЫЕ!$AH1216+ДАННЫЕ!$AI1216+ДАННЫЕ!$AJ1216+ДАННЫЕ!$AP1216+ДАННЫЕ!$AQ1216+ДАННЫЕ!$AR1216+ДАННЫЕ!$AU1216+ДАННЫЕ!$AW1216+ДАННЫЕ!$AS1216+ДАННЫЕ!$AT1216&gt;0,1,0)&amp;"x"&amp;ДАННЫЕ!$AG1216&amp;"p"&amp;IF(ДАННЫЕ!$BY1216&gt;0,1,0)&amp;"v"&amp;IF(ДАННЫЕ!$BZ1216&gt;0,1,0)&amp;"n"&amp;ДАННЫЕ!$CA1216&amp;"t"&amp;ДАННЫЕ!$AY1216&amp;"k"&amp;ДАННЫЕ!$CB1216&amp;"q"&amp;ДАННЫЕ!$CC1216&amp;"w"&amp;ДАННЫЕ!$CD1216&amp;"e"&amp;ДАННЫЕ!$CE1216&amp;"m"&amp;ДАННЫЕ!$CF1216&amp;"c"&amp;ДАННЫЕ!$CG1216&amp;"z"&amp;ДАННЫЕ!$CH1216&amp;"d"&amp;IF(H1216=4,1,0)&amp;"s"&amp;IF(ДАННЫЕ!$J1216=1,0,1)&amp;"u"&amp;IF(ДАННЫЕ!$CJ1216&gt;0,1,0)</f>
        <v>g0cf0a06AR1VG0o0xp0v0ntkqwemczd0s1u0</v>
      </c>
      <c r="O1216" s="28" t="str">
        <f>ДАННЫЕ!$I1216&amp;"g"&amp;B1216&amp;A1216&amp;"f"&amp;P1216&amp;"c"&amp;IF(ДАННЫЕ!$U1216&gt;0,1,0)&amp;"s"&amp;IF(ДАННЫЕ!$Q1216&gt;0,IF(YEAR(ДАННЫЕ!$F$1)=YEAR(ДАННЫЕ!$Q1216),IF(MONTH(ДАННЫЕ!$F$1)=MONTH(ДАННЫЕ!$Q1216),111,11),1),0)&amp;"i"&amp;IF(ДАННЫЕ!$R1216+ДАННЫЕ!$S1216+ДАННЫЕ!$T1216=0,0,1)&amp;"h"&amp;IF(ДАННЫЕ!$P1216&gt;0,1,0)&amp;"p"&amp;IF(ДАННЫЕ!$CI1216&gt;0,IF(YEAR(ДАННЫЕ!$F$1)=YEAR(ДАННЫЕ!$CI1216),IF(MONTH(ДАННЫЕ!$F$1)=MONTH(ДАННЫЕ!$CI1216),111,11),1),0)&amp;"d"&amp;IF(ДАННЫЕ!$CJ1216&gt;0,IF(YEAR(ДАННЫЕ!$F$1)=YEAR(ДАННЫЕ!$CJ1216),IF(MONTH(ДАННЫЕ!$F$1)=MONTH(ДАННЫЕ!$CJ1216),111,11),1),0)&amp;"o"&amp;IF(ДАННЫЕ!$CK1216&gt;0,IF(MONTH(ДАННЫЕ!$F$1)=MONTH(ДАННЫЕ!$CK1216),111,11),0)&amp;"v"&amp;IF(ДАННЫЕ!$BE1216&gt;0,IF(MONTH(ДАННЫЕ!$F$1)=MONTH(ДАННЫЕ!$BE1216),111,11),0)</f>
        <v>g00f0c0s0i0h0p0d0o0v0</v>
      </c>
      <c r="P1216" s="15">
        <f t="shared" si="59"/>
        <v>0</v>
      </c>
      <c r="Q1216" s="15">
        <f>IF(ДАННЫЕ!$F$1&gt;ДАННЫЕ!$N1216,IF(YEAR(ДАННЫЕ!$F$1)=YEAR(ДАННЫЕ!M1216),1,0),0)</f>
        <v>0</v>
      </c>
      <c r="R1216" s="15">
        <f>IF(ДАННЫЕ!$F$1&gt;ДАННЫЕ!$N1216,IF(YEAR(ДАННЫЕ!$F$1)=YEAR(ДАННЫЕ!N1216),1,0),0)</f>
        <v>0</v>
      </c>
      <c r="S1216" s="15">
        <f>IF(ДАННЫЕ!$AA1216="2А",1,IF(ДАННЫЕ!$AA1216="2Б",2,IF(ДАННЫЕ!$AA1216="2В",3,IF(ДАННЫЕ!$AA1216=3,4,IF(ДАННЫЕ!$AA1216="4А",5,IF(ДАННЫЕ!$AA1216="4Б",6,IF(ДАННЫЕ!$AA1216="4В",7,IF(ДАННЫЕ!$AA1216=5,8,0))))))))</f>
        <v>0</v>
      </c>
      <c r="T1216" s="15">
        <f>IF(OR(ДАННЫЕ!$AC1216=2,ДАННЫЕ!$AD1216=2,ДАННЫЕ!$AE1216=2),2,IF(OR(ДАННЫЕ!$AC1216=1,ДАННЫЕ!$AD1216=1,ДАННЫЕ!$AE1216=1),1,0))</f>
        <v>0</v>
      </c>
    </row>
    <row r="1217" spans="1:20" x14ac:dyDescent="0.2">
      <c r="A1217" s="78">
        <f>IF(B1217&gt;0,IF(MONTH(ДАННЫЕ!$F$1)=MONTH(ДАННЫЕ!$B1217),1,0),0)</f>
        <v>0</v>
      </c>
      <c r="B1217" s="14">
        <f>IF(ДАННЫЕ!$B1217&gt;0,IF(YEAR(ДАННЫЕ!$F$1)=YEAR(ДАННЫЕ!$B1217),1,0),0)</f>
        <v>0</v>
      </c>
      <c r="C1217" s="14">
        <f>IF(ДАННЫЕ!$CM1217&gt;0,IF(YEAR(ДАННЫЕ!$F$1)=YEAR(ДАННЫЕ!$CM1217),1,0),0)</f>
        <v>0</v>
      </c>
      <c r="D1217" s="14">
        <f>IF(ДАННЫЕ!$CJ1217&gt;0,IF(ДАННЫЕ!$CL1217&gt;ДАННЫЕ!$F$1,1,IF(ДАННЫЕ!$CL1217&gt;0,0,1)),0)</f>
        <v>0</v>
      </c>
      <c r="E1217" s="43" t="str">
        <f ca="1">IF(ДАННЫЕ!$F$1&gt;0,IF(ДАННЫЕ!$G1217&gt;0,DATEDIF(ДАННЫЕ!$G1217,ДАННЫЕ!$F$1,"y"),""),IF(ДАННЫЕ!$G1217&gt;0,DATEDIF(ДАННЫЕ!$G1217,TODAY(),"y"),""))</f>
        <v/>
      </c>
      <c r="F1217" s="43" t="str">
        <f xml:space="preserve"> IF(ДАННЫЕ!$F1217="М",IF(E1217&gt;=18,IF(E1217&lt;60,1,""),""),"")&amp;IF(ДАННЫЕ!$F1217="Ж",IF(E1217&gt;=18,IF(E1217&lt;55,1,""),""),"")</f>
        <v/>
      </c>
      <c r="G1217" s="43" t="str">
        <f xml:space="preserve"> IF(ДАННЫЕ!$F1217="М",IF(E1217&gt;=60,2,""),"")&amp;IF(ДАННЫЕ!$F1217="Ж",IF(E1217&gt;=55,2,""),"")</f>
        <v/>
      </c>
      <c r="H1217" s="43" t="str">
        <f t="shared" ca="1" si="57"/>
        <v/>
      </c>
      <c r="I1217" s="43" t="str">
        <f t="shared" ca="1" si="58"/>
        <v>03</v>
      </c>
      <c r="J1217" s="28" t="str">
        <f ca="1">ДАННЫЕ!$F1217&amp;H1217&amp;I1217&amp;ДАННЫЕ!$I1217&amp;"m"&amp;IF(ДАННЫЕ!$I1217&gt;0,IF(ДАННЫЕ!$J1217&gt;0,0,1),"")&amp;"f"&amp;IF(ДАННЫЕ!$R1217&gt;0,IF(YEAR(ДАННЫЕ!$F$1)=YEAR(ДАННЫЕ!$R1217),1,0),0)&amp;"z"&amp;ДАННЫЕ!$R1217&amp;"p"&amp;ДАННЫЕ!$S1217&amp;"i"&amp;ДАННЫЕ!$T1217&amp;"h"&amp;ДАННЫЕ!$K1217&amp;"be"&amp;ДАННЫЕ!$BI1217&amp;"CD"&amp;IF(ДАННЫЕ!BF1217&gt;500,4,IF(ДАННЫЕ!BF1217&gt;350,3,IF(ДАННЫЕ!BF1217&gt;200,2,IF(ДАННЫЕ!BF1217&gt;0,1,0))))&amp;"g"&amp;B1217&amp;"d"&amp;H1217&amp;"l"&amp;ДАННЫЕ!AT1217&amp;"a"&amp;ДАННЫЕ!$V1217&amp;"v"&amp;R1217&amp;"k"&amp;ДАННЫЕ!$U1217&amp;"s"&amp;ДАННЫЕ!$Y1217&amp;"t"&amp;ДАННЫЕ!$X1217&amp;"b"&amp;IF(ДАННЫЕ!$Q1217&gt;1,1,0)&amp;"PP"&amp;ДАННЫЕ!Z1217&amp;"c"&amp;S1217&amp;"x"&amp;IF(ДАННЫЕ!$BY1217&gt;0,IF(YEAR(ДАННЫЕ!$F$1)=YEAR(ДАННЫЕ!$BY1217),1,0),0)&amp;"n"&amp;IF(ДАННЫЕ!$BZ1217&gt;0,IF(YEAR(ДАННЫЕ!$F$1)=YEAR(ДАННЫЕ!$BZ1217),1,0),0)&amp;"u"&amp;D1217&amp;"z"&amp;IF(ДАННЫЕ!$CL1217&gt;0,IF(YEAR(ДАННЫЕ!$F$1)&gt;YEAR(ДАННЫЕ!$CL1217),11,12),0)</f>
        <v>03mf0zpihbeCD0g0dlav0kstb0PPc0x0n0u0z0</v>
      </c>
      <c r="K1217" s="28" t="str">
        <f ca="1">ДАННЫЕ!$I1217&amp;"x"&amp;B1217&amp;"w"&amp;IF(T1217+ДАННЫЕ!AD1217+ДАННЫЕ!AE1217+ДАННЫЕ!AF1217+ДАННЫЕ!AG1217+ДАННЫЕ!AH1217+ДАННЫЕ!$AL1217+ДАННЫЕ!AI1217+ДАННЫЕ!AJ1217+ДАННЫЕ!AK1217+ДАННЫЕ!AP1217+ДАННЫЕ!AQ1217+ДАННЫЕ!AR1217+ДАННЫЕ!$AM1217+ДАННЫЕ!$AN1217+ДАННЫЕ!AS1217+ДАННЫЕ!AT1217&gt;0,1,0)&amp;IF(OR(T1217=2,ДАННЫЕ!AD1217=2,ДАННЫЕ!AE1217=2,ДАННЫЕ!AF1217=2,ДАННЫЕ!AG1217=2,ДАННЫЕ!AH1217=2,ДАННЫЕ!$AL1217=2,ДАННЫЕ!AI1217=2,ДАННЫЕ!AJ1217=2,ДАННЫЕ!AK1217=2,ДАННЫЕ!AP1217=2,ДАННЫЕ!AQ1217=2,ДАННЫЕ!AR1217=2,ДАННЫЕ!$AM1217=2,ДАННЫЕ!$AN1217=2,ДАННЫЕ!AS1217=2,ДАННЫЕ!AT1217=2),2,0)&amp;"t"&amp;IF(T1217&gt;0,"1"&amp;T1217,"00")&amp;"f"&amp;IF(ДАННЫЕ!$AC1217,"1"&amp;ДАННЫЕ!$AC1217,"00")&amp;"b"&amp;IF(ДАННЫЕ!$AD1217,"1"&amp;ДАННЫЕ!$AD1217,"00")&amp;"g"&amp;IF(ДАННЫЕ!$AF1217,"1"&amp;ДАННЫЕ!$AF1217,"00")&amp;"c"&amp;IF(ДАННЫЕ!$AG1217,"1"&amp;ДАННЫЕ!$AG1217,"00")&amp;"i"&amp;IF(ДАННЫЕ!$AH1217,"1"&amp;ДАННЫЕ!$AH1217,"00")&amp;"r"&amp;IF(ДАННЫЕ!$AL1217,"1"&amp;ДАННЫЕ!$AL1217,"00")&amp;"m"&amp;IF(ДАННЫЕ!$AI1217,"1"&amp;ДАННЫЕ!$AI1217,"00")&amp;"hS"&amp;IF(ДАННЫЕ!$AJ1217,"1"&amp;ДАННЫЕ!$AJ1217,"00")&amp;"hZ"&amp;IF(ДАННЫЕ!$AK1217,"1"&amp;ДАННЫЕ!$AK1217,"00")&amp;"p"&amp;IF(ДАННЫЕ!$AP1217,"1"&amp;ДАННЫЕ!$AP1217,"00")&amp;"k"&amp;IF(ДАННЫЕ!$AQ1217,"1"&amp;ДАННЫЕ!$AQ1217,"00")&amp;"z"&amp;IF(ДАННЫЕ!$AR1217,"1"&amp;ДАННЫЕ!$AR1217,"00")&amp;"j"&amp;IF(ДАННЫЕ!$AM1217,"1"&amp;ДАННЫЕ!$AM1217,"00")&amp;"n"&amp;IF(ДАННЫЕ!$AN1217,"1"&amp;ДАННЫЕ!$AN1217,"00")&amp;"E"&amp;ДАННЫЕ!BI1217&amp;"L"&amp;ДАННЫЕ!AO1217&amp;"h"&amp;IF(ДАННЫЕ!$AU1217&gt;0,1,0)&amp;"v"&amp;IF(ДАННЫЕ!$AW1217&gt;0,1,0)&amp;"a"&amp;IF(ДАННЫЕ!$AS1217,"1"&amp;ДАННЫЕ!$AS1217,"00")&amp;"s"&amp;IF(ДАННЫЕ!$AT1217,"1"&amp;ДАННЫЕ!$AT1217,"00")&amp;"u"&amp;IF(ДАННЫЕ!$CJ1217&gt;0,1,0)&amp;"y"&amp;B1217&amp;"d"&amp;H1217&amp;"e"&amp;F1217&amp;G1217</f>
        <v>x0w00t00f00b00g00c00i00r00m00hS00hZ00p00k00z00j00n00ELh0v0a00s00u0y0de</v>
      </c>
      <c r="L1217" s="28" t="str">
        <f ca="1">ДАННЫЕ!$I1217&amp;"VN"&amp;IF(ДАННЫЕ!AW1217&gt;0,11,10)&amp;"CD"&amp;IF(ДАННЫЕ!BF1217&gt;500,16,IF(ДАННЫЕ!BF1217&gt;350,15,IF(ДАННЫЕ!BF1217&gt;=200,14,IF(ДАННЫЕ!BF1217&gt;=100,13,IF(ДАННЫЕ!BF1217&gt;=50,12,IF(ДАННЫЕ!BF1217&gt;0,11,10))))))&amp;"AR"&amp;IF(ДАННЫЕ!BX1217&gt;0,1,0)&amp;"GD"&amp;B1217&amp;"VV"&amp;IF(E1217&gt;=5,IF(E1217&lt;18,1,0),0)</f>
        <v>VN10CD10AR0GD0VV0</v>
      </c>
      <c r="M1217" s="28" t="str">
        <f>ДАННЫЕ!$I1217&amp;"b"&amp;ДАННЫЕ!$BI1217&amp;"r"&amp;ДАННЫЕ!$BJ1217&amp;"CD"&amp;IF(ДАННЫЕ!BF1217&gt;0,IF(ДАННЫЕ!BF1217&lt;200,1,IF(ДАННЫЕ!BF1217&lt;350,2,3)),0)&amp;"h"&amp;IF(ДАННЫЕ!$BK1217+ДАННЫЕ!$BL1217+ДАННЫЕ!$BM1217&gt;0,1,0)&amp;"x"&amp;ДАННЫЕ!$BK1217&amp;"y"&amp;ДАННЫЕ!$BL1217&amp;"z"&amp;ДАННЫЕ!$BM1217&amp;"c"&amp;IF(ДАННЫЕ!$BK1217+ДАННЫЕ!$BL1217+ДАННЫЕ!$BM1217=3,1,0)&amp;"a"&amp;IF(ДАННЫЕ!$BQ1217+ДАННЫЕ!$BR1217&gt;0,1,0)&amp;"d"&amp;ДАННЫЕ!$BQ1217&amp;"v"&amp;ДАННЫЕ!$BR1217&amp;"p"&amp;ДАННЫЕ!$BS1217&amp;"n"&amp;ДАННЫЕ!$BU1217&amp;"t"&amp;ДАННЫЕ!$BV1217&amp;"o"&amp;ДАННЫЕ!$BT1217&amp;"l"&amp;IF(ДАННЫЕ!$BN1217&gt;0,1,0)&amp;ДАННЫЕ!$BN1217&amp;"g"&amp;ДАННЫЕ!$BO1217&amp;"s"&amp;ДАННЫЕ!$BP1217&amp;"DZ"&amp;IF(ДАННЫЕ!B1217-ДАННЫЕ!G1217 &lt; 60,IF(ДАННЫЕ!B1217-ДАННЫЕ!G1217 &gt;= 0,1,0),0)&amp;"u"&amp;IF(ДАННЫЕ!$CJ1217&gt;0,1,0)</f>
        <v>brCD0h0xyzc0a0dvpntol0gsDZ1u0</v>
      </c>
      <c r="N1217" s="28" t="str">
        <f ca="1">ДАННЫЕ!$F1217&amp;ДАННЫЕ!$I1217&amp;"g"&amp;B1217&amp;"cf"&amp;D1217&amp;"a"&amp;IF(ДАННЫЕ!$BX1217&gt;0,1,0)&amp;IF(ДАННЫЕ!$BF1217&gt;500,1,IF(ДАННЫЕ!$BF1217&gt;350,2,IF(ДАННЫЕ!$BF1217&gt;=200,3,IF(ДАННЫЕ!$BF1217&gt;=100,4,IF(ДАННЫЕ!$BF1217&gt;=50,5,IF(ДАННЫЕ!$BF1217&lt;50,6,0))))))&amp;"AR"&amp;IF(DATEDIF(ДАННЫЕ!$BX1217,ДАННЫЕ!$F$1,"y")&gt;1,1,0)&amp;"VG"&amp;IF(ДАННЫЕ!$BH1217="0",1,0)&amp;"o"&amp;IF(T1217+ДАННЫЕ!$AF1217+ДАННЫЕ!$AG1217+ДАННЫЕ!$AH1217+ДАННЫЕ!$AI1217+ДАННЫЕ!$AJ1217+ДАННЫЕ!$AP1217+ДАННЫЕ!$AQ1217+ДАННЫЕ!$AR1217+ДАННЫЕ!$AU1217+ДАННЫЕ!$AW1217+ДАННЫЕ!$AS1217+ДАННЫЕ!$AT1217&gt;0,1,0)&amp;"x"&amp;ДАННЫЕ!$AG1217&amp;"p"&amp;IF(ДАННЫЕ!$BY1217&gt;0,1,0)&amp;"v"&amp;IF(ДАННЫЕ!$BZ1217&gt;0,1,0)&amp;"n"&amp;ДАННЫЕ!$CA1217&amp;"t"&amp;ДАННЫЕ!$AY1217&amp;"k"&amp;ДАННЫЕ!$CB1217&amp;"q"&amp;ДАННЫЕ!$CC1217&amp;"w"&amp;ДАННЫЕ!$CD1217&amp;"e"&amp;ДАННЫЕ!$CE1217&amp;"m"&amp;ДАННЫЕ!$CF1217&amp;"c"&amp;ДАННЫЕ!$CG1217&amp;"z"&amp;ДАННЫЕ!$CH1217&amp;"d"&amp;IF(H1217=4,1,0)&amp;"s"&amp;IF(ДАННЫЕ!$J1217=1,0,1)&amp;"u"&amp;IF(ДАННЫЕ!$CJ1217&gt;0,1,0)</f>
        <v>g0cf0a06AR1VG0o0xp0v0ntkqwemczd0s1u0</v>
      </c>
      <c r="O1217" s="28" t="str">
        <f>ДАННЫЕ!$I1217&amp;"g"&amp;B1217&amp;A1217&amp;"f"&amp;P1217&amp;"c"&amp;IF(ДАННЫЕ!$U1217&gt;0,1,0)&amp;"s"&amp;IF(ДАННЫЕ!$Q1217&gt;0,IF(YEAR(ДАННЫЕ!$F$1)=YEAR(ДАННЫЕ!$Q1217),IF(MONTH(ДАННЫЕ!$F$1)=MONTH(ДАННЫЕ!$Q1217),111,11),1),0)&amp;"i"&amp;IF(ДАННЫЕ!$R1217+ДАННЫЕ!$S1217+ДАННЫЕ!$T1217=0,0,1)&amp;"h"&amp;IF(ДАННЫЕ!$P1217&gt;0,1,0)&amp;"p"&amp;IF(ДАННЫЕ!$CI1217&gt;0,IF(YEAR(ДАННЫЕ!$F$1)=YEAR(ДАННЫЕ!$CI1217),IF(MONTH(ДАННЫЕ!$F$1)=MONTH(ДАННЫЕ!$CI1217),111,11),1),0)&amp;"d"&amp;IF(ДАННЫЕ!$CJ1217&gt;0,IF(YEAR(ДАННЫЕ!$F$1)=YEAR(ДАННЫЕ!$CJ1217),IF(MONTH(ДАННЫЕ!$F$1)=MONTH(ДАННЫЕ!$CJ1217),111,11),1),0)&amp;"o"&amp;IF(ДАННЫЕ!$CK1217&gt;0,IF(MONTH(ДАННЫЕ!$F$1)=MONTH(ДАННЫЕ!$CK1217),111,11),0)&amp;"v"&amp;IF(ДАННЫЕ!$BE1217&gt;0,IF(MONTH(ДАННЫЕ!$F$1)=MONTH(ДАННЫЕ!$BE1217),111,11),0)</f>
        <v>g00f0c0s0i0h0p0d0o0v0</v>
      </c>
      <c r="P1217" s="15">
        <f t="shared" si="59"/>
        <v>0</v>
      </c>
      <c r="Q1217" s="15">
        <f>IF(ДАННЫЕ!$F$1&gt;ДАННЫЕ!$N1217,IF(YEAR(ДАННЫЕ!$F$1)=YEAR(ДАННЫЕ!M1217),1,0),0)</f>
        <v>0</v>
      </c>
      <c r="R1217" s="15">
        <f>IF(ДАННЫЕ!$F$1&gt;ДАННЫЕ!$N1217,IF(YEAR(ДАННЫЕ!$F$1)=YEAR(ДАННЫЕ!N1217),1,0),0)</f>
        <v>0</v>
      </c>
      <c r="S1217" s="15">
        <f>IF(ДАННЫЕ!$AA1217="2А",1,IF(ДАННЫЕ!$AA1217="2Б",2,IF(ДАННЫЕ!$AA1217="2В",3,IF(ДАННЫЕ!$AA1217=3,4,IF(ДАННЫЕ!$AA1217="4А",5,IF(ДАННЫЕ!$AA1217="4Б",6,IF(ДАННЫЕ!$AA1217="4В",7,IF(ДАННЫЕ!$AA1217=5,8,0))))))))</f>
        <v>0</v>
      </c>
      <c r="T1217" s="15">
        <f>IF(OR(ДАННЫЕ!$AC1217=2,ДАННЫЕ!$AD1217=2,ДАННЫЕ!$AE1217=2),2,IF(OR(ДАННЫЕ!$AC1217=1,ДАННЫЕ!$AD1217=1,ДАННЫЕ!$AE1217=1),1,0))</f>
        <v>0</v>
      </c>
    </row>
    <row r="1218" spans="1:20" x14ac:dyDescent="0.2">
      <c r="A1218" s="78">
        <f>IF(B1218&gt;0,IF(MONTH(ДАННЫЕ!$F$1)=MONTH(ДАННЫЕ!$B1218),1,0),0)</f>
        <v>0</v>
      </c>
      <c r="B1218" s="14">
        <f>IF(ДАННЫЕ!$B1218&gt;0,IF(YEAR(ДАННЫЕ!$F$1)=YEAR(ДАННЫЕ!$B1218),1,0),0)</f>
        <v>0</v>
      </c>
      <c r="C1218" s="14">
        <f>IF(ДАННЫЕ!$CM1218&gt;0,IF(YEAR(ДАННЫЕ!$F$1)=YEAR(ДАННЫЕ!$CM1218),1,0),0)</f>
        <v>0</v>
      </c>
      <c r="D1218" s="14">
        <f>IF(ДАННЫЕ!$CJ1218&gt;0,IF(ДАННЫЕ!$CL1218&gt;ДАННЫЕ!$F$1,1,IF(ДАННЫЕ!$CL1218&gt;0,0,1)),0)</f>
        <v>0</v>
      </c>
      <c r="E1218" s="43" t="str">
        <f ca="1">IF(ДАННЫЕ!$F$1&gt;0,IF(ДАННЫЕ!$G1218&gt;0,DATEDIF(ДАННЫЕ!$G1218,ДАННЫЕ!$F$1,"y"),""),IF(ДАННЫЕ!$G1218&gt;0,DATEDIF(ДАННЫЕ!$G1218,TODAY(),"y"),""))</f>
        <v/>
      </c>
      <c r="F1218" s="43" t="str">
        <f xml:space="preserve"> IF(ДАННЫЕ!$F1218="М",IF(E1218&gt;=18,IF(E1218&lt;60,1,""),""),"")&amp;IF(ДАННЫЕ!$F1218="Ж",IF(E1218&gt;=18,IF(E1218&lt;55,1,""),""),"")</f>
        <v/>
      </c>
      <c r="G1218" s="43" t="str">
        <f xml:space="preserve"> IF(ДАННЫЕ!$F1218="М",IF(E1218&gt;=60,2,""),"")&amp;IF(ДАННЫЕ!$F1218="Ж",IF(E1218&gt;=55,2,""),"")</f>
        <v/>
      </c>
      <c r="H1218" s="43" t="str">
        <f t="shared" ca="1" si="57"/>
        <v/>
      </c>
      <c r="I1218" s="43" t="str">
        <f t="shared" ca="1" si="58"/>
        <v>03</v>
      </c>
      <c r="J1218" s="28" t="str">
        <f ca="1">ДАННЫЕ!$F1218&amp;H1218&amp;I1218&amp;ДАННЫЕ!$I1218&amp;"m"&amp;IF(ДАННЫЕ!$I1218&gt;0,IF(ДАННЫЕ!$J1218&gt;0,0,1),"")&amp;"f"&amp;IF(ДАННЫЕ!$R1218&gt;0,IF(YEAR(ДАННЫЕ!$F$1)=YEAR(ДАННЫЕ!$R1218),1,0),0)&amp;"z"&amp;ДАННЫЕ!$R1218&amp;"p"&amp;ДАННЫЕ!$S1218&amp;"i"&amp;ДАННЫЕ!$T1218&amp;"h"&amp;ДАННЫЕ!$K1218&amp;"be"&amp;ДАННЫЕ!$BI1218&amp;"CD"&amp;IF(ДАННЫЕ!BF1218&gt;500,4,IF(ДАННЫЕ!BF1218&gt;350,3,IF(ДАННЫЕ!BF1218&gt;200,2,IF(ДАННЫЕ!BF1218&gt;0,1,0))))&amp;"g"&amp;B1218&amp;"d"&amp;H1218&amp;"l"&amp;ДАННЫЕ!AT1218&amp;"a"&amp;ДАННЫЕ!$V1218&amp;"v"&amp;R1218&amp;"k"&amp;ДАННЫЕ!$U1218&amp;"s"&amp;ДАННЫЕ!$Y1218&amp;"t"&amp;ДАННЫЕ!$X1218&amp;"b"&amp;IF(ДАННЫЕ!$Q1218&gt;1,1,0)&amp;"PP"&amp;ДАННЫЕ!Z1218&amp;"c"&amp;S1218&amp;"x"&amp;IF(ДАННЫЕ!$BY1218&gt;0,IF(YEAR(ДАННЫЕ!$F$1)=YEAR(ДАННЫЕ!$BY1218),1,0),0)&amp;"n"&amp;IF(ДАННЫЕ!$BZ1218&gt;0,IF(YEAR(ДАННЫЕ!$F$1)=YEAR(ДАННЫЕ!$BZ1218),1,0),0)&amp;"u"&amp;D1218&amp;"z"&amp;IF(ДАННЫЕ!$CL1218&gt;0,IF(YEAR(ДАННЫЕ!$F$1)&gt;YEAR(ДАННЫЕ!$CL1218),11,12),0)</f>
        <v>03mf0zpihbeCD0g0dlav0kstb0PPc0x0n0u0z0</v>
      </c>
      <c r="K1218" s="28" t="str">
        <f ca="1">ДАННЫЕ!$I1218&amp;"x"&amp;B1218&amp;"w"&amp;IF(T1218+ДАННЫЕ!AD1218+ДАННЫЕ!AE1218+ДАННЫЕ!AF1218+ДАННЫЕ!AG1218+ДАННЫЕ!AH1218+ДАННЫЕ!$AL1218+ДАННЫЕ!AI1218+ДАННЫЕ!AJ1218+ДАННЫЕ!AK1218+ДАННЫЕ!AP1218+ДАННЫЕ!AQ1218+ДАННЫЕ!AR1218+ДАННЫЕ!$AM1218+ДАННЫЕ!$AN1218+ДАННЫЕ!AS1218+ДАННЫЕ!AT1218&gt;0,1,0)&amp;IF(OR(T1218=2,ДАННЫЕ!AD1218=2,ДАННЫЕ!AE1218=2,ДАННЫЕ!AF1218=2,ДАННЫЕ!AG1218=2,ДАННЫЕ!AH1218=2,ДАННЫЕ!$AL1218=2,ДАННЫЕ!AI1218=2,ДАННЫЕ!AJ1218=2,ДАННЫЕ!AK1218=2,ДАННЫЕ!AP1218=2,ДАННЫЕ!AQ1218=2,ДАННЫЕ!AR1218=2,ДАННЫЕ!$AM1218=2,ДАННЫЕ!$AN1218=2,ДАННЫЕ!AS1218=2,ДАННЫЕ!AT1218=2),2,0)&amp;"t"&amp;IF(T1218&gt;0,"1"&amp;T1218,"00")&amp;"f"&amp;IF(ДАННЫЕ!$AC1218,"1"&amp;ДАННЫЕ!$AC1218,"00")&amp;"b"&amp;IF(ДАННЫЕ!$AD1218,"1"&amp;ДАННЫЕ!$AD1218,"00")&amp;"g"&amp;IF(ДАННЫЕ!$AF1218,"1"&amp;ДАННЫЕ!$AF1218,"00")&amp;"c"&amp;IF(ДАННЫЕ!$AG1218,"1"&amp;ДАННЫЕ!$AG1218,"00")&amp;"i"&amp;IF(ДАННЫЕ!$AH1218,"1"&amp;ДАННЫЕ!$AH1218,"00")&amp;"r"&amp;IF(ДАННЫЕ!$AL1218,"1"&amp;ДАННЫЕ!$AL1218,"00")&amp;"m"&amp;IF(ДАННЫЕ!$AI1218,"1"&amp;ДАННЫЕ!$AI1218,"00")&amp;"hS"&amp;IF(ДАННЫЕ!$AJ1218,"1"&amp;ДАННЫЕ!$AJ1218,"00")&amp;"hZ"&amp;IF(ДАННЫЕ!$AK1218,"1"&amp;ДАННЫЕ!$AK1218,"00")&amp;"p"&amp;IF(ДАННЫЕ!$AP1218,"1"&amp;ДАННЫЕ!$AP1218,"00")&amp;"k"&amp;IF(ДАННЫЕ!$AQ1218,"1"&amp;ДАННЫЕ!$AQ1218,"00")&amp;"z"&amp;IF(ДАННЫЕ!$AR1218,"1"&amp;ДАННЫЕ!$AR1218,"00")&amp;"j"&amp;IF(ДАННЫЕ!$AM1218,"1"&amp;ДАННЫЕ!$AM1218,"00")&amp;"n"&amp;IF(ДАННЫЕ!$AN1218,"1"&amp;ДАННЫЕ!$AN1218,"00")&amp;"E"&amp;ДАННЫЕ!BI1218&amp;"L"&amp;ДАННЫЕ!AO1218&amp;"h"&amp;IF(ДАННЫЕ!$AU1218&gt;0,1,0)&amp;"v"&amp;IF(ДАННЫЕ!$AW1218&gt;0,1,0)&amp;"a"&amp;IF(ДАННЫЕ!$AS1218,"1"&amp;ДАННЫЕ!$AS1218,"00")&amp;"s"&amp;IF(ДАННЫЕ!$AT1218,"1"&amp;ДАННЫЕ!$AT1218,"00")&amp;"u"&amp;IF(ДАННЫЕ!$CJ1218&gt;0,1,0)&amp;"y"&amp;B1218&amp;"d"&amp;H1218&amp;"e"&amp;F1218&amp;G1218</f>
        <v>x0w00t00f00b00g00c00i00r00m00hS00hZ00p00k00z00j00n00ELh0v0a00s00u0y0de</v>
      </c>
      <c r="L1218" s="28" t="str">
        <f ca="1">ДАННЫЕ!$I1218&amp;"VN"&amp;IF(ДАННЫЕ!AW1218&gt;0,11,10)&amp;"CD"&amp;IF(ДАННЫЕ!BF1218&gt;500,16,IF(ДАННЫЕ!BF1218&gt;350,15,IF(ДАННЫЕ!BF1218&gt;=200,14,IF(ДАННЫЕ!BF1218&gt;=100,13,IF(ДАННЫЕ!BF1218&gt;=50,12,IF(ДАННЫЕ!BF1218&gt;0,11,10))))))&amp;"AR"&amp;IF(ДАННЫЕ!BX1218&gt;0,1,0)&amp;"GD"&amp;B1218&amp;"VV"&amp;IF(E1218&gt;=5,IF(E1218&lt;18,1,0),0)</f>
        <v>VN10CD10AR0GD0VV0</v>
      </c>
      <c r="M1218" s="28" t="str">
        <f>ДАННЫЕ!$I1218&amp;"b"&amp;ДАННЫЕ!$BI1218&amp;"r"&amp;ДАННЫЕ!$BJ1218&amp;"CD"&amp;IF(ДАННЫЕ!BF1218&gt;0,IF(ДАННЫЕ!BF1218&lt;200,1,IF(ДАННЫЕ!BF1218&lt;350,2,3)),0)&amp;"h"&amp;IF(ДАННЫЕ!$BK1218+ДАННЫЕ!$BL1218+ДАННЫЕ!$BM1218&gt;0,1,0)&amp;"x"&amp;ДАННЫЕ!$BK1218&amp;"y"&amp;ДАННЫЕ!$BL1218&amp;"z"&amp;ДАННЫЕ!$BM1218&amp;"c"&amp;IF(ДАННЫЕ!$BK1218+ДАННЫЕ!$BL1218+ДАННЫЕ!$BM1218=3,1,0)&amp;"a"&amp;IF(ДАННЫЕ!$BQ1218+ДАННЫЕ!$BR1218&gt;0,1,0)&amp;"d"&amp;ДАННЫЕ!$BQ1218&amp;"v"&amp;ДАННЫЕ!$BR1218&amp;"p"&amp;ДАННЫЕ!$BS1218&amp;"n"&amp;ДАННЫЕ!$BU1218&amp;"t"&amp;ДАННЫЕ!$BV1218&amp;"o"&amp;ДАННЫЕ!$BT1218&amp;"l"&amp;IF(ДАННЫЕ!$BN1218&gt;0,1,0)&amp;ДАННЫЕ!$BN1218&amp;"g"&amp;ДАННЫЕ!$BO1218&amp;"s"&amp;ДАННЫЕ!$BP1218&amp;"DZ"&amp;IF(ДАННЫЕ!B1218-ДАННЫЕ!G1218 &lt; 60,IF(ДАННЫЕ!B1218-ДАННЫЕ!G1218 &gt;= 0,1,0),0)&amp;"u"&amp;IF(ДАННЫЕ!$CJ1218&gt;0,1,0)</f>
        <v>brCD0h0xyzc0a0dvpntol0gsDZ1u0</v>
      </c>
      <c r="N1218" s="28" t="str">
        <f ca="1">ДАННЫЕ!$F1218&amp;ДАННЫЕ!$I1218&amp;"g"&amp;B1218&amp;"cf"&amp;D1218&amp;"a"&amp;IF(ДАННЫЕ!$BX1218&gt;0,1,0)&amp;IF(ДАННЫЕ!$BF1218&gt;500,1,IF(ДАННЫЕ!$BF1218&gt;350,2,IF(ДАННЫЕ!$BF1218&gt;=200,3,IF(ДАННЫЕ!$BF1218&gt;=100,4,IF(ДАННЫЕ!$BF1218&gt;=50,5,IF(ДАННЫЕ!$BF1218&lt;50,6,0))))))&amp;"AR"&amp;IF(DATEDIF(ДАННЫЕ!$BX1218,ДАННЫЕ!$F$1,"y")&gt;1,1,0)&amp;"VG"&amp;IF(ДАННЫЕ!$BH1218="0",1,0)&amp;"o"&amp;IF(T1218+ДАННЫЕ!$AF1218+ДАННЫЕ!$AG1218+ДАННЫЕ!$AH1218+ДАННЫЕ!$AI1218+ДАННЫЕ!$AJ1218+ДАННЫЕ!$AP1218+ДАННЫЕ!$AQ1218+ДАННЫЕ!$AR1218+ДАННЫЕ!$AU1218+ДАННЫЕ!$AW1218+ДАННЫЕ!$AS1218+ДАННЫЕ!$AT1218&gt;0,1,0)&amp;"x"&amp;ДАННЫЕ!$AG1218&amp;"p"&amp;IF(ДАННЫЕ!$BY1218&gt;0,1,0)&amp;"v"&amp;IF(ДАННЫЕ!$BZ1218&gt;0,1,0)&amp;"n"&amp;ДАННЫЕ!$CA1218&amp;"t"&amp;ДАННЫЕ!$AY1218&amp;"k"&amp;ДАННЫЕ!$CB1218&amp;"q"&amp;ДАННЫЕ!$CC1218&amp;"w"&amp;ДАННЫЕ!$CD1218&amp;"e"&amp;ДАННЫЕ!$CE1218&amp;"m"&amp;ДАННЫЕ!$CF1218&amp;"c"&amp;ДАННЫЕ!$CG1218&amp;"z"&amp;ДАННЫЕ!$CH1218&amp;"d"&amp;IF(H1218=4,1,0)&amp;"s"&amp;IF(ДАННЫЕ!$J1218=1,0,1)&amp;"u"&amp;IF(ДАННЫЕ!$CJ1218&gt;0,1,0)</f>
        <v>g0cf0a06AR1VG0o0xp0v0ntkqwemczd0s1u0</v>
      </c>
      <c r="O1218" s="28" t="str">
        <f>ДАННЫЕ!$I1218&amp;"g"&amp;B1218&amp;A1218&amp;"f"&amp;P1218&amp;"c"&amp;IF(ДАННЫЕ!$U1218&gt;0,1,0)&amp;"s"&amp;IF(ДАННЫЕ!$Q1218&gt;0,IF(YEAR(ДАННЫЕ!$F$1)=YEAR(ДАННЫЕ!$Q1218),IF(MONTH(ДАННЫЕ!$F$1)=MONTH(ДАННЫЕ!$Q1218),111,11),1),0)&amp;"i"&amp;IF(ДАННЫЕ!$R1218+ДАННЫЕ!$S1218+ДАННЫЕ!$T1218=0,0,1)&amp;"h"&amp;IF(ДАННЫЕ!$P1218&gt;0,1,0)&amp;"p"&amp;IF(ДАННЫЕ!$CI1218&gt;0,IF(YEAR(ДАННЫЕ!$F$1)=YEAR(ДАННЫЕ!$CI1218),IF(MONTH(ДАННЫЕ!$F$1)=MONTH(ДАННЫЕ!$CI1218),111,11),1),0)&amp;"d"&amp;IF(ДАННЫЕ!$CJ1218&gt;0,IF(YEAR(ДАННЫЕ!$F$1)=YEAR(ДАННЫЕ!$CJ1218),IF(MONTH(ДАННЫЕ!$F$1)=MONTH(ДАННЫЕ!$CJ1218),111,11),1),0)&amp;"o"&amp;IF(ДАННЫЕ!$CK1218&gt;0,IF(MONTH(ДАННЫЕ!$F$1)=MONTH(ДАННЫЕ!$CK1218),111,11),0)&amp;"v"&amp;IF(ДАННЫЕ!$BE1218&gt;0,IF(MONTH(ДАННЫЕ!$F$1)=MONTH(ДАННЫЕ!$BE1218),111,11),0)</f>
        <v>g00f0c0s0i0h0p0d0o0v0</v>
      </c>
      <c r="P1218" s="15">
        <f t="shared" si="59"/>
        <v>0</v>
      </c>
      <c r="Q1218" s="15">
        <f>IF(ДАННЫЕ!$F$1&gt;ДАННЫЕ!$N1218,IF(YEAR(ДАННЫЕ!$F$1)=YEAR(ДАННЫЕ!M1218),1,0),0)</f>
        <v>0</v>
      </c>
      <c r="R1218" s="15">
        <f>IF(ДАННЫЕ!$F$1&gt;ДАННЫЕ!$N1218,IF(YEAR(ДАННЫЕ!$F$1)=YEAR(ДАННЫЕ!N1218),1,0),0)</f>
        <v>0</v>
      </c>
      <c r="S1218" s="15">
        <f>IF(ДАННЫЕ!$AA1218="2А",1,IF(ДАННЫЕ!$AA1218="2Б",2,IF(ДАННЫЕ!$AA1218="2В",3,IF(ДАННЫЕ!$AA1218=3,4,IF(ДАННЫЕ!$AA1218="4А",5,IF(ДАННЫЕ!$AA1218="4Б",6,IF(ДАННЫЕ!$AA1218="4В",7,IF(ДАННЫЕ!$AA1218=5,8,0))))))))</f>
        <v>0</v>
      </c>
      <c r="T1218" s="15">
        <f>IF(OR(ДАННЫЕ!$AC1218=2,ДАННЫЕ!$AD1218=2,ДАННЫЕ!$AE1218=2),2,IF(OR(ДАННЫЕ!$AC1218=1,ДАННЫЕ!$AD1218=1,ДАННЫЕ!$AE1218=1),1,0))</f>
        <v>0</v>
      </c>
    </row>
    <row r="1219" spans="1:20" x14ac:dyDescent="0.2">
      <c r="A1219" s="78">
        <f>IF(B1219&gt;0,IF(MONTH(ДАННЫЕ!$F$1)=MONTH(ДАННЫЕ!$B1219),1,0),0)</f>
        <v>0</v>
      </c>
      <c r="B1219" s="14">
        <f>IF(ДАННЫЕ!$B1219&gt;0,IF(YEAR(ДАННЫЕ!$F$1)=YEAR(ДАННЫЕ!$B1219),1,0),0)</f>
        <v>0</v>
      </c>
      <c r="C1219" s="14">
        <f>IF(ДАННЫЕ!$CM1219&gt;0,IF(YEAR(ДАННЫЕ!$F$1)=YEAR(ДАННЫЕ!$CM1219),1,0),0)</f>
        <v>0</v>
      </c>
      <c r="D1219" s="14">
        <f>IF(ДАННЫЕ!$CJ1219&gt;0,IF(ДАННЫЕ!$CL1219&gt;ДАННЫЕ!$F$1,1,IF(ДАННЫЕ!$CL1219&gt;0,0,1)),0)</f>
        <v>0</v>
      </c>
      <c r="E1219" s="43" t="str">
        <f ca="1">IF(ДАННЫЕ!$F$1&gt;0,IF(ДАННЫЕ!$G1219&gt;0,DATEDIF(ДАННЫЕ!$G1219,ДАННЫЕ!$F$1,"y"),""),IF(ДАННЫЕ!$G1219&gt;0,DATEDIF(ДАННЫЕ!$G1219,TODAY(),"y"),""))</f>
        <v/>
      </c>
      <c r="F1219" s="43" t="str">
        <f xml:space="preserve"> IF(ДАННЫЕ!$F1219="М",IF(E1219&gt;=18,IF(E1219&lt;60,1,""),""),"")&amp;IF(ДАННЫЕ!$F1219="Ж",IF(E1219&gt;=18,IF(E1219&lt;55,1,""),""),"")</f>
        <v/>
      </c>
      <c r="G1219" s="43" t="str">
        <f xml:space="preserve"> IF(ДАННЫЕ!$F1219="М",IF(E1219&gt;=60,2,""),"")&amp;IF(ДАННЫЕ!$F1219="Ж",IF(E1219&gt;=55,2,""),"")</f>
        <v/>
      </c>
      <c r="H1219" s="43" t="str">
        <f t="shared" ca="1" si="57"/>
        <v/>
      </c>
      <c r="I1219" s="43" t="str">
        <f t="shared" ca="1" si="58"/>
        <v>03</v>
      </c>
      <c r="J1219" s="28" t="str">
        <f ca="1">ДАННЫЕ!$F1219&amp;H1219&amp;I1219&amp;ДАННЫЕ!$I1219&amp;"m"&amp;IF(ДАННЫЕ!$I1219&gt;0,IF(ДАННЫЕ!$J1219&gt;0,0,1),"")&amp;"f"&amp;IF(ДАННЫЕ!$R1219&gt;0,IF(YEAR(ДАННЫЕ!$F$1)=YEAR(ДАННЫЕ!$R1219),1,0),0)&amp;"z"&amp;ДАННЫЕ!$R1219&amp;"p"&amp;ДАННЫЕ!$S1219&amp;"i"&amp;ДАННЫЕ!$T1219&amp;"h"&amp;ДАННЫЕ!$K1219&amp;"be"&amp;ДАННЫЕ!$BI1219&amp;"CD"&amp;IF(ДАННЫЕ!BF1219&gt;500,4,IF(ДАННЫЕ!BF1219&gt;350,3,IF(ДАННЫЕ!BF1219&gt;200,2,IF(ДАННЫЕ!BF1219&gt;0,1,0))))&amp;"g"&amp;B1219&amp;"d"&amp;H1219&amp;"l"&amp;ДАННЫЕ!AT1219&amp;"a"&amp;ДАННЫЕ!$V1219&amp;"v"&amp;R1219&amp;"k"&amp;ДАННЫЕ!$U1219&amp;"s"&amp;ДАННЫЕ!$Y1219&amp;"t"&amp;ДАННЫЕ!$X1219&amp;"b"&amp;IF(ДАННЫЕ!$Q1219&gt;1,1,0)&amp;"PP"&amp;ДАННЫЕ!Z1219&amp;"c"&amp;S1219&amp;"x"&amp;IF(ДАННЫЕ!$BY1219&gt;0,IF(YEAR(ДАННЫЕ!$F$1)=YEAR(ДАННЫЕ!$BY1219),1,0),0)&amp;"n"&amp;IF(ДАННЫЕ!$BZ1219&gt;0,IF(YEAR(ДАННЫЕ!$F$1)=YEAR(ДАННЫЕ!$BZ1219),1,0),0)&amp;"u"&amp;D1219&amp;"z"&amp;IF(ДАННЫЕ!$CL1219&gt;0,IF(YEAR(ДАННЫЕ!$F$1)&gt;YEAR(ДАННЫЕ!$CL1219),11,12),0)</f>
        <v>03mf0zpihbeCD0g0dlav0kstb0PPc0x0n0u0z0</v>
      </c>
      <c r="K1219" s="28" t="str">
        <f ca="1">ДАННЫЕ!$I1219&amp;"x"&amp;B1219&amp;"w"&amp;IF(T1219+ДАННЫЕ!AD1219+ДАННЫЕ!AE1219+ДАННЫЕ!AF1219+ДАННЫЕ!AG1219+ДАННЫЕ!AH1219+ДАННЫЕ!$AL1219+ДАННЫЕ!AI1219+ДАННЫЕ!AJ1219+ДАННЫЕ!AK1219+ДАННЫЕ!AP1219+ДАННЫЕ!AQ1219+ДАННЫЕ!AR1219+ДАННЫЕ!$AM1219+ДАННЫЕ!$AN1219+ДАННЫЕ!AS1219+ДАННЫЕ!AT1219&gt;0,1,0)&amp;IF(OR(T1219=2,ДАННЫЕ!AD1219=2,ДАННЫЕ!AE1219=2,ДАННЫЕ!AF1219=2,ДАННЫЕ!AG1219=2,ДАННЫЕ!AH1219=2,ДАННЫЕ!$AL1219=2,ДАННЫЕ!AI1219=2,ДАННЫЕ!AJ1219=2,ДАННЫЕ!AK1219=2,ДАННЫЕ!AP1219=2,ДАННЫЕ!AQ1219=2,ДАННЫЕ!AR1219=2,ДАННЫЕ!$AM1219=2,ДАННЫЕ!$AN1219=2,ДАННЫЕ!AS1219=2,ДАННЫЕ!AT1219=2),2,0)&amp;"t"&amp;IF(T1219&gt;0,"1"&amp;T1219,"00")&amp;"f"&amp;IF(ДАННЫЕ!$AC1219,"1"&amp;ДАННЫЕ!$AC1219,"00")&amp;"b"&amp;IF(ДАННЫЕ!$AD1219,"1"&amp;ДАННЫЕ!$AD1219,"00")&amp;"g"&amp;IF(ДАННЫЕ!$AF1219,"1"&amp;ДАННЫЕ!$AF1219,"00")&amp;"c"&amp;IF(ДАННЫЕ!$AG1219,"1"&amp;ДАННЫЕ!$AG1219,"00")&amp;"i"&amp;IF(ДАННЫЕ!$AH1219,"1"&amp;ДАННЫЕ!$AH1219,"00")&amp;"r"&amp;IF(ДАННЫЕ!$AL1219,"1"&amp;ДАННЫЕ!$AL1219,"00")&amp;"m"&amp;IF(ДАННЫЕ!$AI1219,"1"&amp;ДАННЫЕ!$AI1219,"00")&amp;"hS"&amp;IF(ДАННЫЕ!$AJ1219,"1"&amp;ДАННЫЕ!$AJ1219,"00")&amp;"hZ"&amp;IF(ДАННЫЕ!$AK1219,"1"&amp;ДАННЫЕ!$AK1219,"00")&amp;"p"&amp;IF(ДАННЫЕ!$AP1219,"1"&amp;ДАННЫЕ!$AP1219,"00")&amp;"k"&amp;IF(ДАННЫЕ!$AQ1219,"1"&amp;ДАННЫЕ!$AQ1219,"00")&amp;"z"&amp;IF(ДАННЫЕ!$AR1219,"1"&amp;ДАННЫЕ!$AR1219,"00")&amp;"j"&amp;IF(ДАННЫЕ!$AM1219,"1"&amp;ДАННЫЕ!$AM1219,"00")&amp;"n"&amp;IF(ДАННЫЕ!$AN1219,"1"&amp;ДАННЫЕ!$AN1219,"00")&amp;"E"&amp;ДАННЫЕ!BI1219&amp;"L"&amp;ДАННЫЕ!AO1219&amp;"h"&amp;IF(ДАННЫЕ!$AU1219&gt;0,1,0)&amp;"v"&amp;IF(ДАННЫЕ!$AW1219&gt;0,1,0)&amp;"a"&amp;IF(ДАННЫЕ!$AS1219,"1"&amp;ДАННЫЕ!$AS1219,"00")&amp;"s"&amp;IF(ДАННЫЕ!$AT1219,"1"&amp;ДАННЫЕ!$AT1219,"00")&amp;"u"&amp;IF(ДАННЫЕ!$CJ1219&gt;0,1,0)&amp;"y"&amp;B1219&amp;"d"&amp;H1219&amp;"e"&amp;F1219&amp;G1219</f>
        <v>x0w00t00f00b00g00c00i00r00m00hS00hZ00p00k00z00j00n00ELh0v0a00s00u0y0de</v>
      </c>
      <c r="L1219" s="28" t="str">
        <f ca="1">ДАННЫЕ!$I1219&amp;"VN"&amp;IF(ДАННЫЕ!AW1219&gt;0,11,10)&amp;"CD"&amp;IF(ДАННЫЕ!BF1219&gt;500,16,IF(ДАННЫЕ!BF1219&gt;350,15,IF(ДАННЫЕ!BF1219&gt;=200,14,IF(ДАННЫЕ!BF1219&gt;=100,13,IF(ДАННЫЕ!BF1219&gt;=50,12,IF(ДАННЫЕ!BF1219&gt;0,11,10))))))&amp;"AR"&amp;IF(ДАННЫЕ!BX1219&gt;0,1,0)&amp;"GD"&amp;B1219&amp;"VV"&amp;IF(E1219&gt;=5,IF(E1219&lt;18,1,0),0)</f>
        <v>VN10CD10AR0GD0VV0</v>
      </c>
      <c r="M1219" s="28" t="str">
        <f>ДАННЫЕ!$I1219&amp;"b"&amp;ДАННЫЕ!$BI1219&amp;"r"&amp;ДАННЫЕ!$BJ1219&amp;"CD"&amp;IF(ДАННЫЕ!BF1219&gt;0,IF(ДАННЫЕ!BF1219&lt;200,1,IF(ДАННЫЕ!BF1219&lt;350,2,3)),0)&amp;"h"&amp;IF(ДАННЫЕ!$BK1219+ДАННЫЕ!$BL1219+ДАННЫЕ!$BM1219&gt;0,1,0)&amp;"x"&amp;ДАННЫЕ!$BK1219&amp;"y"&amp;ДАННЫЕ!$BL1219&amp;"z"&amp;ДАННЫЕ!$BM1219&amp;"c"&amp;IF(ДАННЫЕ!$BK1219+ДАННЫЕ!$BL1219+ДАННЫЕ!$BM1219=3,1,0)&amp;"a"&amp;IF(ДАННЫЕ!$BQ1219+ДАННЫЕ!$BR1219&gt;0,1,0)&amp;"d"&amp;ДАННЫЕ!$BQ1219&amp;"v"&amp;ДАННЫЕ!$BR1219&amp;"p"&amp;ДАННЫЕ!$BS1219&amp;"n"&amp;ДАННЫЕ!$BU1219&amp;"t"&amp;ДАННЫЕ!$BV1219&amp;"o"&amp;ДАННЫЕ!$BT1219&amp;"l"&amp;IF(ДАННЫЕ!$BN1219&gt;0,1,0)&amp;ДАННЫЕ!$BN1219&amp;"g"&amp;ДАННЫЕ!$BO1219&amp;"s"&amp;ДАННЫЕ!$BP1219&amp;"DZ"&amp;IF(ДАННЫЕ!B1219-ДАННЫЕ!G1219 &lt; 60,IF(ДАННЫЕ!B1219-ДАННЫЕ!G1219 &gt;= 0,1,0),0)&amp;"u"&amp;IF(ДАННЫЕ!$CJ1219&gt;0,1,0)</f>
        <v>brCD0h0xyzc0a0dvpntol0gsDZ1u0</v>
      </c>
      <c r="N1219" s="28" t="str">
        <f ca="1">ДАННЫЕ!$F1219&amp;ДАННЫЕ!$I1219&amp;"g"&amp;B1219&amp;"cf"&amp;D1219&amp;"a"&amp;IF(ДАННЫЕ!$BX1219&gt;0,1,0)&amp;IF(ДАННЫЕ!$BF1219&gt;500,1,IF(ДАННЫЕ!$BF1219&gt;350,2,IF(ДАННЫЕ!$BF1219&gt;=200,3,IF(ДАННЫЕ!$BF1219&gt;=100,4,IF(ДАННЫЕ!$BF1219&gt;=50,5,IF(ДАННЫЕ!$BF1219&lt;50,6,0))))))&amp;"AR"&amp;IF(DATEDIF(ДАННЫЕ!$BX1219,ДАННЫЕ!$F$1,"y")&gt;1,1,0)&amp;"VG"&amp;IF(ДАННЫЕ!$BH1219="0",1,0)&amp;"o"&amp;IF(T1219+ДАННЫЕ!$AF1219+ДАННЫЕ!$AG1219+ДАННЫЕ!$AH1219+ДАННЫЕ!$AI1219+ДАННЫЕ!$AJ1219+ДАННЫЕ!$AP1219+ДАННЫЕ!$AQ1219+ДАННЫЕ!$AR1219+ДАННЫЕ!$AU1219+ДАННЫЕ!$AW1219+ДАННЫЕ!$AS1219+ДАННЫЕ!$AT1219&gt;0,1,0)&amp;"x"&amp;ДАННЫЕ!$AG1219&amp;"p"&amp;IF(ДАННЫЕ!$BY1219&gt;0,1,0)&amp;"v"&amp;IF(ДАННЫЕ!$BZ1219&gt;0,1,0)&amp;"n"&amp;ДАННЫЕ!$CA1219&amp;"t"&amp;ДАННЫЕ!$AY1219&amp;"k"&amp;ДАННЫЕ!$CB1219&amp;"q"&amp;ДАННЫЕ!$CC1219&amp;"w"&amp;ДАННЫЕ!$CD1219&amp;"e"&amp;ДАННЫЕ!$CE1219&amp;"m"&amp;ДАННЫЕ!$CF1219&amp;"c"&amp;ДАННЫЕ!$CG1219&amp;"z"&amp;ДАННЫЕ!$CH1219&amp;"d"&amp;IF(H1219=4,1,0)&amp;"s"&amp;IF(ДАННЫЕ!$J1219=1,0,1)&amp;"u"&amp;IF(ДАННЫЕ!$CJ1219&gt;0,1,0)</f>
        <v>g0cf0a06AR1VG0o0xp0v0ntkqwemczd0s1u0</v>
      </c>
      <c r="O1219" s="28" t="str">
        <f>ДАННЫЕ!$I1219&amp;"g"&amp;B1219&amp;A1219&amp;"f"&amp;P1219&amp;"c"&amp;IF(ДАННЫЕ!$U1219&gt;0,1,0)&amp;"s"&amp;IF(ДАННЫЕ!$Q1219&gt;0,IF(YEAR(ДАННЫЕ!$F$1)=YEAR(ДАННЫЕ!$Q1219),IF(MONTH(ДАННЫЕ!$F$1)=MONTH(ДАННЫЕ!$Q1219),111,11),1),0)&amp;"i"&amp;IF(ДАННЫЕ!$R1219+ДАННЫЕ!$S1219+ДАННЫЕ!$T1219=0,0,1)&amp;"h"&amp;IF(ДАННЫЕ!$P1219&gt;0,1,0)&amp;"p"&amp;IF(ДАННЫЕ!$CI1219&gt;0,IF(YEAR(ДАННЫЕ!$F$1)=YEAR(ДАННЫЕ!$CI1219),IF(MONTH(ДАННЫЕ!$F$1)=MONTH(ДАННЫЕ!$CI1219),111,11),1),0)&amp;"d"&amp;IF(ДАННЫЕ!$CJ1219&gt;0,IF(YEAR(ДАННЫЕ!$F$1)=YEAR(ДАННЫЕ!$CJ1219),IF(MONTH(ДАННЫЕ!$F$1)=MONTH(ДАННЫЕ!$CJ1219),111,11),1),0)&amp;"o"&amp;IF(ДАННЫЕ!$CK1219&gt;0,IF(MONTH(ДАННЫЕ!$F$1)=MONTH(ДАННЫЕ!$CK1219),111,11),0)&amp;"v"&amp;IF(ДАННЫЕ!$BE1219&gt;0,IF(MONTH(ДАННЫЕ!$F$1)=MONTH(ДАННЫЕ!$BE1219),111,11),0)</f>
        <v>g00f0c0s0i0h0p0d0o0v0</v>
      </c>
      <c r="P1219" s="15">
        <f t="shared" si="59"/>
        <v>0</v>
      </c>
      <c r="Q1219" s="15">
        <f>IF(ДАННЫЕ!$F$1&gt;ДАННЫЕ!$N1219,IF(YEAR(ДАННЫЕ!$F$1)=YEAR(ДАННЫЕ!M1219),1,0),0)</f>
        <v>0</v>
      </c>
      <c r="R1219" s="15">
        <f>IF(ДАННЫЕ!$F$1&gt;ДАННЫЕ!$N1219,IF(YEAR(ДАННЫЕ!$F$1)=YEAR(ДАННЫЕ!N1219),1,0),0)</f>
        <v>0</v>
      </c>
      <c r="S1219" s="15">
        <f>IF(ДАННЫЕ!$AA1219="2А",1,IF(ДАННЫЕ!$AA1219="2Б",2,IF(ДАННЫЕ!$AA1219="2В",3,IF(ДАННЫЕ!$AA1219=3,4,IF(ДАННЫЕ!$AA1219="4А",5,IF(ДАННЫЕ!$AA1219="4Б",6,IF(ДАННЫЕ!$AA1219="4В",7,IF(ДАННЫЕ!$AA1219=5,8,0))))))))</f>
        <v>0</v>
      </c>
      <c r="T1219" s="15">
        <f>IF(OR(ДАННЫЕ!$AC1219=2,ДАННЫЕ!$AD1219=2,ДАННЫЕ!$AE1219=2),2,IF(OR(ДАННЫЕ!$AC1219=1,ДАННЫЕ!$AD1219=1,ДАННЫЕ!$AE1219=1),1,0))</f>
        <v>0</v>
      </c>
    </row>
    <row r="1220" spans="1:20" x14ac:dyDescent="0.2">
      <c r="A1220" s="78">
        <f>IF(B1220&gt;0,IF(MONTH(ДАННЫЕ!$F$1)=MONTH(ДАННЫЕ!$B1220),1,0),0)</f>
        <v>0</v>
      </c>
      <c r="B1220" s="14">
        <f>IF(ДАННЫЕ!$B1220&gt;0,IF(YEAR(ДАННЫЕ!$F$1)=YEAR(ДАННЫЕ!$B1220),1,0),0)</f>
        <v>0</v>
      </c>
      <c r="C1220" s="14">
        <f>IF(ДАННЫЕ!$CM1220&gt;0,IF(YEAR(ДАННЫЕ!$F$1)=YEAR(ДАННЫЕ!$CM1220),1,0),0)</f>
        <v>0</v>
      </c>
      <c r="D1220" s="14">
        <f>IF(ДАННЫЕ!$CJ1220&gt;0,IF(ДАННЫЕ!$CL1220&gt;ДАННЫЕ!$F$1,1,IF(ДАННЫЕ!$CL1220&gt;0,0,1)),0)</f>
        <v>0</v>
      </c>
      <c r="E1220" s="43" t="str">
        <f ca="1">IF(ДАННЫЕ!$F$1&gt;0,IF(ДАННЫЕ!$G1220&gt;0,DATEDIF(ДАННЫЕ!$G1220,ДАННЫЕ!$F$1,"y"),""),IF(ДАННЫЕ!$G1220&gt;0,DATEDIF(ДАННЫЕ!$G1220,TODAY(),"y"),""))</f>
        <v/>
      </c>
      <c r="F1220" s="43" t="str">
        <f xml:space="preserve"> IF(ДАННЫЕ!$F1220="М",IF(E1220&gt;=18,IF(E1220&lt;60,1,""),""),"")&amp;IF(ДАННЫЕ!$F1220="Ж",IF(E1220&gt;=18,IF(E1220&lt;55,1,""),""),"")</f>
        <v/>
      </c>
      <c r="G1220" s="43" t="str">
        <f xml:space="preserve"> IF(ДАННЫЕ!$F1220="М",IF(E1220&gt;=60,2,""),"")&amp;IF(ДАННЫЕ!$F1220="Ж",IF(E1220&gt;=55,2,""),"")</f>
        <v/>
      </c>
      <c r="H1220" s="43" t="str">
        <f t="shared" ca="1" si="57"/>
        <v/>
      </c>
      <c r="I1220" s="43" t="str">
        <f t="shared" ca="1" si="58"/>
        <v>03</v>
      </c>
      <c r="J1220" s="28" t="str">
        <f ca="1">ДАННЫЕ!$F1220&amp;H1220&amp;I1220&amp;ДАННЫЕ!$I1220&amp;"m"&amp;IF(ДАННЫЕ!$I1220&gt;0,IF(ДАННЫЕ!$J1220&gt;0,0,1),"")&amp;"f"&amp;IF(ДАННЫЕ!$R1220&gt;0,IF(YEAR(ДАННЫЕ!$F$1)=YEAR(ДАННЫЕ!$R1220),1,0),0)&amp;"z"&amp;ДАННЫЕ!$R1220&amp;"p"&amp;ДАННЫЕ!$S1220&amp;"i"&amp;ДАННЫЕ!$T1220&amp;"h"&amp;ДАННЫЕ!$K1220&amp;"be"&amp;ДАННЫЕ!$BI1220&amp;"CD"&amp;IF(ДАННЫЕ!BF1220&gt;500,4,IF(ДАННЫЕ!BF1220&gt;350,3,IF(ДАННЫЕ!BF1220&gt;200,2,IF(ДАННЫЕ!BF1220&gt;0,1,0))))&amp;"g"&amp;B1220&amp;"d"&amp;H1220&amp;"l"&amp;ДАННЫЕ!AT1220&amp;"a"&amp;ДАННЫЕ!$V1220&amp;"v"&amp;R1220&amp;"k"&amp;ДАННЫЕ!$U1220&amp;"s"&amp;ДАННЫЕ!$Y1220&amp;"t"&amp;ДАННЫЕ!$X1220&amp;"b"&amp;IF(ДАННЫЕ!$Q1220&gt;1,1,0)&amp;"PP"&amp;ДАННЫЕ!Z1220&amp;"c"&amp;S1220&amp;"x"&amp;IF(ДАННЫЕ!$BY1220&gt;0,IF(YEAR(ДАННЫЕ!$F$1)=YEAR(ДАННЫЕ!$BY1220),1,0),0)&amp;"n"&amp;IF(ДАННЫЕ!$BZ1220&gt;0,IF(YEAR(ДАННЫЕ!$F$1)=YEAR(ДАННЫЕ!$BZ1220),1,0),0)&amp;"u"&amp;D1220&amp;"z"&amp;IF(ДАННЫЕ!$CL1220&gt;0,IF(YEAR(ДАННЫЕ!$F$1)&gt;YEAR(ДАННЫЕ!$CL1220),11,12),0)</f>
        <v>03mf0zpihbeCD0g0dlav0kstb0PPc0x0n0u0z0</v>
      </c>
      <c r="K1220" s="28" t="str">
        <f ca="1">ДАННЫЕ!$I1220&amp;"x"&amp;B1220&amp;"w"&amp;IF(T1220+ДАННЫЕ!AD1220+ДАННЫЕ!AE1220+ДАННЫЕ!AF1220+ДАННЫЕ!AG1220+ДАННЫЕ!AH1220+ДАННЫЕ!$AL1220+ДАННЫЕ!AI1220+ДАННЫЕ!AJ1220+ДАННЫЕ!AK1220+ДАННЫЕ!AP1220+ДАННЫЕ!AQ1220+ДАННЫЕ!AR1220+ДАННЫЕ!$AM1220+ДАННЫЕ!$AN1220+ДАННЫЕ!AS1220+ДАННЫЕ!AT1220&gt;0,1,0)&amp;IF(OR(T1220=2,ДАННЫЕ!AD1220=2,ДАННЫЕ!AE1220=2,ДАННЫЕ!AF1220=2,ДАННЫЕ!AG1220=2,ДАННЫЕ!AH1220=2,ДАННЫЕ!$AL1220=2,ДАННЫЕ!AI1220=2,ДАННЫЕ!AJ1220=2,ДАННЫЕ!AK1220=2,ДАННЫЕ!AP1220=2,ДАННЫЕ!AQ1220=2,ДАННЫЕ!AR1220=2,ДАННЫЕ!$AM1220=2,ДАННЫЕ!$AN1220=2,ДАННЫЕ!AS1220=2,ДАННЫЕ!AT1220=2),2,0)&amp;"t"&amp;IF(T1220&gt;0,"1"&amp;T1220,"00")&amp;"f"&amp;IF(ДАННЫЕ!$AC1220,"1"&amp;ДАННЫЕ!$AC1220,"00")&amp;"b"&amp;IF(ДАННЫЕ!$AD1220,"1"&amp;ДАННЫЕ!$AD1220,"00")&amp;"g"&amp;IF(ДАННЫЕ!$AF1220,"1"&amp;ДАННЫЕ!$AF1220,"00")&amp;"c"&amp;IF(ДАННЫЕ!$AG1220,"1"&amp;ДАННЫЕ!$AG1220,"00")&amp;"i"&amp;IF(ДАННЫЕ!$AH1220,"1"&amp;ДАННЫЕ!$AH1220,"00")&amp;"r"&amp;IF(ДАННЫЕ!$AL1220,"1"&amp;ДАННЫЕ!$AL1220,"00")&amp;"m"&amp;IF(ДАННЫЕ!$AI1220,"1"&amp;ДАННЫЕ!$AI1220,"00")&amp;"hS"&amp;IF(ДАННЫЕ!$AJ1220,"1"&amp;ДАННЫЕ!$AJ1220,"00")&amp;"hZ"&amp;IF(ДАННЫЕ!$AK1220,"1"&amp;ДАННЫЕ!$AK1220,"00")&amp;"p"&amp;IF(ДАННЫЕ!$AP1220,"1"&amp;ДАННЫЕ!$AP1220,"00")&amp;"k"&amp;IF(ДАННЫЕ!$AQ1220,"1"&amp;ДАННЫЕ!$AQ1220,"00")&amp;"z"&amp;IF(ДАННЫЕ!$AR1220,"1"&amp;ДАННЫЕ!$AR1220,"00")&amp;"j"&amp;IF(ДАННЫЕ!$AM1220,"1"&amp;ДАННЫЕ!$AM1220,"00")&amp;"n"&amp;IF(ДАННЫЕ!$AN1220,"1"&amp;ДАННЫЕ!$AN1220,"00")&amp;"E"&amp;ДАННЫЕ!BI1220&amp;"L"&amp;ДАННЫЕ!AO1220&amp;"h"&amp;IF(ДАННЫЕ!$AU1220&gt;0,1,0)&amp;"v"&amp;IF(ДАННЫЕ!$AW1220&gt;0,1,0)&amp;"a"&amp;IF(ДАННЫЕ!$AS1220,"1"&amp;ДАННЫЕ!$AS1220,"00")&amp;"s"&amp;IF(ДАННЫЕ!$AT1220,"1"&amp;ДАННЫЕ!$AT1220,"00")&amp;"u"&amp;IF(ДАННЫЕ!$CJ1220&gt;0,1,0)&amp;"y"&amp;B1220&amp;"d"&amp;H1220&amp;"e"&amp;F1220&amp;G1220</f>
        <v>x0w00t00f00b00g00c00i00r00m00hS00hZ00p00k00z00j00n00ELh0v0a00s00u0y0de</v>
      </c>
      <c r="L1220" s="28" t="str">
        <f ca="1">ДАННЫЕ!$I1220&amp;"VN"&amp;IF(ДАННЫЕ!AW1220&gt;0,11,10)&amp;"CD"&amp;IF(ДАННЫЕ!BF1220&gt;500,16,IF(ДАННЫЕ!BF1220&gt;350,15,IF(ДАННЫЕ!BF1220&gt;=200,14,IF(ДАННЫЕ!BF1220&gt;=100,13,IF(ДАННЫЕ!BF1220&gt;=50,12,IF(ДАННЫЕ!BF1220&gt;0,11,10))))))&amp;"AR"&amp;IF(ДАННЫЕ!BX1220&gt;0,1,0)&amp;"GD"&amp;B1220&amp;"VV"&amp;IF(E1220&gt;=5,IF(E1220&lt;18,1,0),0)</f>
        <v>VN10CD10AR0GD0VV0</v>
      </c>
      <c r="M1220" s="28" t="str">
        <f>ДАННЫЕ!$I1220&amp;"b"&amp;ДАННЫЕ!$BI1220&amp;"r"&amp;ДАННЫЕ!$BJ1220&amp;"CD"&amp;IF(ДАННЫЕ!BF1220&gt;0,IF(ДАННЫЕ!BF1220&lt;200,1,IF(ДАННЫЕ!BF1220&lt;350,2,3)),0)&amp;"h"&amp;IF(ДАННЫЕ!$BK1220+ДАННЫЕ!$BL1220+ДАННЫЕ!$BM1220&gt;0,1,0)&amp;"x"&amp;ДАННЫЕ!$BK1220&amp;"y"&amp;ДАННЫЕ!$BL1220&amp;"z"&amp;ДАННЫЕ!$BM1220&amp;"c"&amp;IF(ДАННЫЕ!$BK1220+ДАННЫЕ!$BL1220+ДАННЫЕ!$BM1220=3,1,0)&amp;"a"&amp;IF(ДАННЫЕ!$BQ1220+ДАННЫЕ!$BR1220&gt;0,1,0)&amp;"d"&amp;ДАННЫЕ!$BQ1220&amp;"v"&amp;ДАННЫЕ!$BR1220&amp;"p"&amp;ДАННЫЕ!$BS1220&amp;"n"&amp;ДАННЫЕ!$BU1220&amp;"t"&amp;ДАННЫЕ!$BV1220&amp;"o"&amp;ДАННЫЕ!$BT1220&amp;"l"&amp;IF(ДАННЫЕ!$BN1220&gt;0,1,0)&amp;ДАННЫЕ!$BN1220&amp;"g"&amp;ДАННЫЕ!$BO1220&amp;"s"&amp;ДАННЫЕ!$BP1220&amp;"DZ"&amp;IF(ДАННЫЕ!B1220-ДАННЫЕ!G1220 &lt; 60,IF(ДАННЫЕ!B1220-ДАННЫЕ!G1220 &gt;= 0,1,0),0)&amp;"u"&amp;IF(ДАННЫЕ!$CJ1220&gt;0,1,0)</f>
        <v>brCD0h0xyzc0a0dvpntol0gsDZ1u0</v>
      </c>
      <c r="N1220" s="28" t="str">
        <f ca="1">ДАННЫЕ!$F1220&amp;ДАННЫЕ!$I1220&amp;"g"&amp;B1220&amp;"cf"&amp;D1220&amp;"a"&amp;IF(ДАННЫЕ!$BX1220&gt;0,1,0)&amp;IF(ДАННЫЕ!$BF1220&gt;500,1,IF(ДАННЫЕ!$BF1220&gt;350,2,IF(ДАННЫЕ!$BF1220&gt;=200,3,IF(ДАННЫЕ!$BF1220&gt;=100,4,IF(ДАННЫЕ!$BF1220&gt;=50,5,IF(ДАННЫЕ!$BF1220&lt;50,6,0))))))&amp;"AR"&amp;IF(DATEDIF(ДАННЫЕ!$BX1220,ДАННЫЕ!$F$1,"y")&gt;1,1,0)&amp;"VG"&amp;IF(ДАННЫЕ!$BH1220="0",1,0)&amp;"o"&amp;IF(T1220+ДАННЫЕ!$AF1220+ДАННЫЕ!$AG1220+ДАННЫЕ!$AH1220+ДАННЫЕ!$AI1220+ДАННЫЕ!$AJ1220+ДАННЫЕ!$AP1220+ДАННЫЕ!$AQ1220+ДАННЫЕ!$AR1220+ДАННЫЕ!$AU1220+ДАННЫЕ!$AW1220+ДАННЫЕ!$AS1220+ДАННЫЕ!$AT1220&gt;0,1,0)&amp;"x"&amp;ДАННЫЕ!$AG1220&amp;"p"&amp;IF(ДАННЫЕ!$BY1220&gt;0,1,0)&amp;"v"&amp;IF(ДАННЫЕ!$BZ1220&gt;0,1,0)&amp;"n"&amp;ДАННЫЕ!$CA1220&amp;"t"&amp;ДАННЫЕ!$AY1220&amp;"k"&amp;ДАННЫЕ!$CB1220&amp;"q"&amp;ДАННЫЕ!$CC1220&amp;"w"&amp;ДАННЫЕ!$CD1220&amp;"e"&amp;ДАННЫЕ!$CE1220&amp;"m"&amp;ДАННЫЕ!$CF1220&amp;"c"&amp;ДАННЫЕ!$CG1220&amp;"z"&amp;ДАННЫЕ!$CH1220&amp;"d"&amp;IF(H1220=4,1,0)&amp;"s"&amp;IF(ДАННЫЕ!$J1220=1,0,1)&amp;"u"&amp;IF(ДАННЫЕ!$CJ1220&gt;0,1,0)</f>
        <v>g0cf0a06AR1VG0o0xp0v0ntkqwemczd0s1u0</v>
      </c>
      <c r="O1220" s="28" t="str">
        <f>ДАННЫЕ!$I1220&amp;"g"&amp;B1220&amp;A1220&amp;"f"&amp;P1220&amp;"c"&amp;IF(ДАННЫЕ!$U1220&gt;0,1,0)&amp;"s"&amp;IF(ДАННЫЕ!$Q1220&gt;0,IF(YEAR(ДАННЫЕ!$F$1)=YEAR(ДАННЫЕ!$Q1220),IF(MONTH(ДАННЫЕ!$F$1)=MONTH(ДАННЫЕ!$Q1220),111,11),1),0)&amp;"i"&amp;IF(ДАННЫЕ!$R1220+ДАННЫЕ!$S1220+ДАННЫЕ!$T1220=0,0,1)&amp;"h"&amp;IF(ДАННЫЕ!$P1220&gt;0,1,0)&amp;"p"&amp;IF(ДАННЫЕ!$CI1220&gt;0,IF(YEAR(ДАННЫЕ!$F$1)=YEAR(ДАННЫЕ!$CI1220),IF(MONTH(ДАННЫЕ!$F$1)=MONTH(ДАННЫЕ!$CI1220),111,11),1),0)&amp;"d"&amp;IF(ДАННЫЕ!$CJ1220&gt;0,IF(YEAR(ДАННЫЕ!$F$1)=YEAR(ДАННЫЕ!$CJ1220),IF(MONTH(ДАННЫЕ!$F$1)=MONTH(ДАННЫЕ!$CJ1220),111,11),1),0)&amp;"o"&amp;IF(ДАННЫЕ!$CK1220&gt;0,IF(MONTH(ДАННЫЕ!$F$1)=MONTH(ДАННЫЕ!$CK1220),111,11),0)&amp;"v"&amp;IF(ДАННЫЕ!$BE1220&gt;0,IF(MONTH(ДАННЫЕ!$F$1)=MONTH(ДАННЫЕ!$BE1220),111,11),0)</f>
        <v>g00f0c0s0i0h0p0d0o0v0</v>
      </c>
      <c r="P1220" s="15">
        <f t="shared" si="59"/>
        <v>0</v>
      </c>
      <c r="Q1220" s="15">
        <f>IF(ДАННЫЕ!$F$1&gt;ДАННЫЕ!$N1220,IF(YEAR(ДАННЫЕ!$F$1)=YEAR(ДАННЫЕ!M1220),1,0),0)</f>
        <v>0</v>
      </c>
      <c r="R1220" s="15">
        <f>IF(ДАННЫЕ!$F$1&gt;ДАННЫЕ!$N1220,IF(YEAR(ДАННЫЕ!$F$1)=YEAR(ДАННЫЕ!N1220),1,0),0)</f>
        <v>0</v>
      </c>
      <c r="S1220" s="15">
        <f>IF(ДАННЫЕ!$AA1220="2А",1,IF(ДАННЫЕ!$AA1220="2Б",2,IF(ДАННЫЕ!$AA1220="2В",3,IF(ДАННЫЕ!$AA1220=3,4,IF(ДАННЫЕ!$AA1220="4А",5,IF(ДАННЫЕ!$AA1220="4Б",6,IF(ДАННЫЕ!$AA1220="4В",7,IF(ДАННЫЕ!$AA1220=5,8,0))))))))</f>
        <v>0</v>
      </c>
      <c r="T1220" s="15">
        <f>IF(OR(ДАННЫЕ!$AC1220=2,ДАННЫЕ!$AD1220=2,ДАННЫЕ!$AE1220=2),2,IF(OR(ДАННЫЕ!$AC1220=1,ДАННЫЕ!$AD1220=1,ДАННЫЕ!$AE1220=1),1,0))</f>
        <v>0</v>
      </c>
    </row>
    <row r="1221" spans="1:20" x14ac:dyDescent="0.2">
      <c r="A1221" s="78">
        <f>IF(B1221&gt;0,IF(MONTH(ДАННЫЕ!$F$1)=MONTH(ДАННЫЕ!$B1221),1,0),0)</f>
        <v>0</v>
      </c>
      <c r="B1221" s="14">
        <f>IF(ДАННЫЕ!$B1221&gt;0,IF(YEAR(ДАННЫЕ!$F$1)=YEAR(ДАННЫЕ!$B1221),1,0),0)</f>
        <v>0</v>
      </c>
      <c r="C1221" s="14">
        <f>IF(ДАННЫЕ!$CM1221&gt;0,IF(YEAR(ДАННЫЕ!$F$1)=YEAR(ДАННЫЕ!$CM1221),1,0),0)</f>
        <v>0</v>
      </c>
      <c r="D1221" s="14">
        <f>IF(ДАННЫЕ!$CJ1221&gt;0,IF(ДАННЫЕ!$CL1221&gt;ДАННЫЕ!$F$1,1,IF(ДАННЫЕ!$CL1221&gt;0,0,1)),0)</f>
        <v>0</v>
      </c>
      <c r="E1221" s="43" t="str">
        <f ca="1">IF(ДАННЫЕ!$F$1&gt;0,IF(ДАННЫЕ!$G1221&gt;0,DATEDIF(ДАННЫЕ!$G1221,ДАННЫЕ!$F$1,"y"),""),IF(ДАННЫЕ!$G1221&gt;0,DATEDIF(ДАННЫЕ!$G1221,TODAY(),"y"),""))</f>
        <v/>
      </c>
      <c r="F1221" s="43" t="str">
        <f xml:space="preserve"> IF(ДАННЫЕ!$F1221="М",IF(E1221&gt;=18,IF(E1221&lt;60,1,""),""),"")&amp;IF(ДАННЫЕ!$F1221="Ж",IF(E1221&gt;=18,IF(E1221&lt;55,1,""),""),"")</f>
        <v/>
      </c>
      <c r="G1221" s="43" t="str">
        <f xml:space="preserve"> IF(ДАННЫЕ!$F1221="М",IF(E1221&gt;=60,2,""),"")&amp;IF(ДАННЫЕ!$F1221="Ж",IF(E1221&gt;=55,2,""),"")</f>
        <v/>
      </c>
      <c r="H1221" s="43" t="str">
        <f t="shared" ca="1" si="57"/>
        <v/>
      </c>
      <c r="I1221" s="43" t="str">
        <f t="shared" ca="1" si="58"/>
        <v>03</v>
      </c>
      <c r="J1221" s="28" t="str">
        <f ca="1">ДАННЫЕ!$F1221&amp;H1221&amp;I1221&amp;ДАННЫЕ!$I1221&amp;"m"&amp;IF(ДАННЫЕ!$I1221&gt;0,IF(ДАННЫЕ!$J1221&gt;0,0,1),"")&amp;"f"&amp;IF(ДАННЫЕ!$R1221&gt;0,IF(YEAR(ДАННЫЕ!$F$1)=YEAR(ДАННЫЕ!$R1221),1,0),0)&amp;"z"&amp;ДАННЫЕ!$R1221&amp;"p"&amp;ДАННЫЕ!$S1221&amp;"i"&amp;ДАННЫЕ!$T1221&amp;"h"&amp;ДАННЫЕ!$K1221&amp;"be"&amp;ДАННЫЕ!$BI1221&amp;"CD"&amp;IF(ДАННЫЕ!BF1221&gt;500,4,IF(ДАННЫЕ!BF1221&gt;350,3,IF(ДАННЫЕ!BF1221&gt;200,2,IF(ДАННЫЕ!BF1221&gt;0,1,0))))&amp;"g"&amp;B1221&amp;"d"&amp;H1221&amp;"l"&amp;ДАННЫЕ!AT1221&amp;"a"&amp;ДАННЫЕ!$V1221&amp;"v"&amp;R1221&amp;"k"&amp;ДАННЫЕ!$U1221&amp;"s"&amp;ДАННЫЕ!$Y1221&amp;"t"&amp;ДАННЫЕ!$X1221&amp;"b"&amp;IF(ДАННЫЕ!$Q1221&gt;1,1,0)&amp;"PP"&amp;ДАННЫЕ!Z1221&amp;"c"&amp;S1221&amp;"x"&amp;IF(ДАННЫЕ!$BY1221&gt;0,IF(YEAR(ДАННЫЕ!$F$1)=YEAR(ДАННЫЕ!$BY1221),1,0),0)&amp;"n"&amp;IF(ДАННЫЕ!$BZ1221&gt;0,IF(YEAR(ДАННЫЕ!$F$1)=YEAR(ДАННЫЕ!$BZ1221),1,0),0)&amp;"u"&amp;D1221&amp;"z"&amp;IF(ДАННЫЕ!$CL1221&gt;0,IF(YEAR(ДАННЫЕ!$F$1)&gt;YEAR(ДАННЫЕ!$CL1221),11,12),0)</f>
        <v>03mf0zpihbeCD0g0dlav0kstb0PPc0x0n0u0z0</v>
      </c>
      <c r="K1221" s="28" t="str">
        <f ca="1">ДАННЫЕ!$I1221&amp;"x"&amp;B1221&amp;"w"&amp;IF(T1221+ДАННЫЕ!AD1221+ДАННЫЕ!AE1221+ДАННЫЕ!AF1221+ДАННЫЕ!AG1221+ДАННЫЕ!AH1221+ДАННЫЕ!$AL1221+ДАННЫЕ!AI1221+ДАННЫЕ!AJ1221+ДАННЫЕ!AK1221+ДАННЫЕ!AP1221+ДАННЫЕ!AQ1221+ДАННЫЕ!AR1221+ДАННЫЕ!$AM1221+ДАННЫЕ!$AN1221+ДАННЫЕ!AS1221+ДАННЫЕ!AT1221&gt;0,1,0)&amp;IF(OR(T1221=2,ДАННЫЕ!AD1221=2,ДАННЫЕ!AE1221=2,ДАННЫЕ!AF1221=2,ДАННЫЕ!AG1221=2,ДАННЫЕ!AH1221=2,ДАННЫЕ!$AL1221=2,ДАННЫЕ!AI1221=2,ДАННЫЕ!AJ1221=2,ДАННЫЕ!AK1221=2,ДАННЫЕ!AP1221=2,ДАННЫЕ!AQ1221=2,ДАННЫЕ!AR1221=2,ДАННЫЕ!$AM1221=2,ДАННЫЕ!$AN1221=2,ДАННЫЕ!AS1221=2,ДАННЫЕ!AT1221=2),2,0)&amp;"t"&amp;IF(T1221&gt;0,"1"&amp;T1221,"00")&amp;"f"&amp;IF(ДАННЫЕ!$AC1221,"1"&amp;ДАННЫЕ!$AC1221,"00")&amp;"b"&amp;IF(ДАННЫЕ!$AD1221,"1"&amp;ДАННЫЕ!$AD1221,"00")&amp;"g"&amp;IF(ДАННЫЕ!$AF1221,"1"&amp;ДАННЫЕ!$AF1221,"00")&amp;"c"&amp;IF(ДАННЫЕ!$AG1221,"1"&amp;ДАННЫЕ!$AG1221,"00")&amp;"i"&amp;IF(ДАННЫЕ!$AH1221,"1"&amp;ДАННЫЕ!$AH1221,"00")&amp;"r"&amp;IF(ДАННЫЕ!$AL1221,"1"&amp;ДАННЫЕ!$AL1221,"00")&amp;"m"&amp;IF(ДАННЫЕ!$AI1221,"1"&amp;ДАННЫЕ!$AI1221,"00")&amp;"hS"&amp;IF(ДАННЫЕ!$AJ1221,"1"&amp;ДАННЫЕ!$AJ1221,"00")&amp;"hZ"&amp;IF(ДАННЫЕ!$AK1221,"1"&amp;ДАННЫЕ!$AK1221,"00")&amp;"p"&amp;IF(ДАННЫЕ!$AP1221,"1"&amp;ДАННЫЕ!$AP1221,"00")&amp;"k"&amp;IF(ДАННЫЕ!$AQ1221,"1"&amp;ДАННЫЕ!$AQ1221,"00")&amp;"z"&amp;IF(ДАННЫЕ!$AR1221,"1"&amp;ДАННЫЕ!$AR1221,"00")&amp;"j"&amp;IF(ДАННЫЕ!$AM1221,"1"&amp;ДАННЫЕ!$AM1221,"00")&amp;"n"&amp;IF(ДАННЫЕ!$AN1221,"1"&amp;ДАННЫЕ!$AN1221,"00")&amp;"E"&amp;ДАННЫЕ!BI1221&amp;"L"&amp;ДАННЫЕ!AO1221&amp;"h"&amp;IF(ДАННЫЕ!$AU1221&gt;0,1,0)&amp;"v"&amp;IF(ДАННЫЕ!$AW1221&gt;0,1,0)&amp;"a"&amp;IF(ДАННЫЕ!$AS1221,"1"&amp;ДАННЫЕ!$AS1221,"00")&amp;"s"&amp;IF(ДАННЫЕ!$AT1221,"1"&amp;ДАННЫЕ!$AT1221,"00")&amp;"u"&amp;IF(ДАННЫЕ!$CJ1221&gt;0,1,0)&amp;"y"&amp;B1221&amp;"d"&amp;H1221&amp;"e"&amp;F1221&amp;G1221</f>
        <v>x0w00t00f00b00g00c00i00r00m00hS00hZ00p00k00z00j00n00ELh0v0a00s00u0y0de</v>
      </c>
      <c r="L1221" s="28" t="str">
        <f ca="1">ДАННЫЕ!$I1221&amp;"VN"&amp;IF(ДАННЫЕ!AW1221&gt;0,11,10)&amp;"CD"&amp;IF(ДАННЫЕ!BF1221&gt;500,16,IF(ДАННЫЕ!BF1221&gt;350,15,IF(ДАННЫЕ!BF1221&gt;=200,14,IF(ДАННЫЕ!BF1221&gt;=100,13,IF(ДАННЫЕ!BF1221&gt;=50,12,IF(ДАННЫЕ!BF1221&gt;0,11,10))))))&amp;"AR"&amp;IF(ДАННЫЕ!BX1221&gt;0,1,0)&amp;"GD"&amp;B1221&amp;"VV"&amp;IF(E1221&gt;=5,IF(E1221&lt;18,1,0),0)</f>
        <v>VN10CD10AR0GD0VV0</v>
      </c>
      <c r="M1221" s="28" t="str">
        <f>ДАННЫЕ!$I1221&amp;"b"&amp;ДАННЫЕ!$BI1221&amp;"r"&amp;ДАННЫЕ!$BJ1221&amp;"CD"&amp;IF(ДАННЫЕ!BF1221&gt;0,IF(ДАННЫЕ!BF1221&lt;200,1,IF(ДАННЫЕ!BF1221&lt;350,2,3)),0)&amp;"h"&amp;IF(ДАННЫЕ!$BK1221+ДАННЫЕ!$BL1221+ДАННЫЕ!$BM1221&gt;0,1,0)&amp;"x"&amp;ДАННЫЕ!$BK1221&amp;"y"&amp;ДАННЫЕ!$BL1221&amp;"z"&amp;ДАННЫЕ!$BM1221&amp;"c"&amp;IF(ДАННЫЕ!$BK1221+ДАННЫЕ!$BL1221+ДАННЫЕ!$BM1221=3,1,0)&amp;"a"&amp;IF(ДАННЫЕ!$BQ1221+ДАННЫЕ!$BR1221&gt;0,1,0)&amp;"d"&amp;ДАННЫЕ!$BQ1221&amp;"v"&amp;ДАННЫЕ!$BR1221&amp;"p"&amp;ДАННЫЕ!$BS1221&amp;"n"&amp;ДАННЫЕ!$BU1221&amp;"t"&amp;ДАННЫЕ!$BV1221&amp;"o"&amp;ДАННЫЕ!$BT1221&amp;"l"&amp;IF(ДАННЫЕ!$BN1221&gt;0,1,0)&amp;ДАННЫЕ!$BN1221&amp;"g"&amp;ДАННЫЕ!$BO1221&amp;"s"&amp;ДАННЫЕ!$BP1221&amp;"DZ"&amp;IF(ДАННЫЕ!B1221-ДАННЫЕ!G1221 &lt; 60,IF(ДАННЫЕ!B1221-ДАННЫЕ!G1221 &gt;= 0,1,0),0)&amp;"u"&amp;IF(ДАННЫЕ!$CJ1221&gt;0,1,0)</f>
        <v>brCD0h0xyzc0a0dvpntol0gsDZ1u0</v>
      </c>
      <c r="N1221" s="28" t="str">
        <f ca="1">ДАННЫЕ!$F1221&amp;ДАННЫЕ!$I1221&amp;"g"&amp;B1221&amp;"cf"&amp;D1221&amp;"a"&amp;IF(ДАННЫЕ!$BX1221&gt;0,1,0)&amp;IF(ДАННЫЕ!$BF1221&gt;500,1,IF(ДАННЫЕ!$BF1221&gt;350,2,IF(ДАННЫЕ!$BF1221&gt;=200,3,IF(ДАННЫЕ!$BF1221&gt;=100,4,IF(ДАННЫЕ!$BF1221&gt;=50,5,IF(ДАННЫЕ!$BF1221&lt;50,6,0))))))&amp;"AR"&amp;IF(DATEDIF(ДАННЫЕ!$BX1221,ДАННЫЕ!$F$1,"y")&gt;1,1,0)&amp;"VG"&amp;IF(ДАННЫЕ!$BH1221="0",1,0)&amp;"o"&amp;IF(T1221+ДАННЫЕ!$AF1221+ДАННЫЕ!$AG1221+ДАННЫЕ!$AH1221+ДАННЫЕ!$AI1221+ДАННЫЕ!$AJ1221+ДАННЫЕ!$AP1221+ДАННЫЕ!$AQ1221+ДАННЫЕ!$AR1221+ДАННЫЕ!$AU1221+ДАННЫЕ!$AW1221+ДАННЫЕ!$AS1221+ДАННЫЕ!$AT1221&gt;0,1,0)&amp;"x"&amp;ДАННЫЕ!$AG1221&amp;"p"&amp;IF(ДАННЫЕ!$BY1221&gt;0,1,0)&amp;"v"&amp;IF(ДАННЫЕ!$BZ1221&gt;0,1,0)&amp;"n"&amp;ДАННЫЕ!$CA1221&amp;"t"&amp;ДАННЫЕ!$AY1221&amp;"k"&amp;ДАННЫЕ!$CB1221&amp;"q"&amp;ДАННЫЕ!$CC1221&amp;"w"&amp;ДАННЫЕ!$CD1221&amp;"e"&amp;ДАННЫЕ!$CE1221&amp;"m"&amp;ДАННЫЕ!$CF1221&amp;"c"&amp;ДАННЫЕ!$CG1221&amp;"z"&amp;ДАННЫЕ!$CH1221&amp;"d"&amp;IF(H1221=4,1,0)&amp;"s"&amp;IF(ДАННЫЕ!$J1221=1,0,1)&amp;"u"&amp;IF(ДАННЫЕ!$CJ1221&gt;0,1,0)</f>
        <v>g0cf0a06AR1VG0o0xp0v0ntkqwemczd0s1u0</v>
      </c>
      <c r="O1221" s="28" t="str">
        <f>ДАННЫЕ!$I1221&amp;"g"&amp;B1221&amp;A1221&amp;"f"&amp;P1221&amp;"c"&amp;IF(ДАННЫЕ!$U1221&gt;0,1,0)&amp;"s"&amp;IF(ДАННЫЕ!$Q1221&gt;0,IF(YEAR(ДАННЫЕ!$F$1)=YEAR(ДАННЫЕ!$Q1221),IF(MONTH(ДАННЫЕ!$F$1)=MONTH(ДАННЫЕ!$Q1221),111,11),1),0)&amp;"i"&amp;IF(ДАННЫЕ!$R1221+ДАННЫЕ!$S1221+ДАННЫЕ!$T1221=0,0,1)&amp;"h"&amp;IF(ДАННЫЕ!$P1221&gt;0,1,0)&amp;"p"&amp;IF(ДАННЫЕ!$CI1221&gt;0,IF(YEAR(ДАННЫЕ!$F$1)=YEAR(ДАННЫЕ!$CI1221),IF(MONTH(ДАННЫЕ!$F$1)=MONTH(ДАННЫЕ!$CI1221),111,11),1),0)&amp;"d"&amp;IF(ДАННЫЕ!$CJ1221&gt;0,IF(YEAR(ДАННЫЕ!$F$1)=YEAR(ДАННЫЕ!$CJ1221),IF(MONTH(ДАННЫЕ!$F$1)=MONTH(ДАННЫЕ!$CJ1221),111,11),1),0)&amp;"o"&amp;IF(ДАННЫЕ!$CK1221&gt;0,IF(MONTH(ДАННЫЕ!$F$1)=MONTH(ДАННЫЕ!$CK1221),111,11),0)&amp;"v"&amp;IF(ДАННЫЕ!$BE1221&gt;0,IF(MONTH(ДАННЫЕ!$F$1)=MONTH(ДАННЫЕ!$BE1221),111,11),0)</f>
        <v>g00f0c0s0i0h0p0d0o0v0</v>
      </c>
      <c r="P1221" s="15">
        <f t="shared" si="59"/>
        <v>0</v>
      </c>
      <c r="Q1221" s="15">
        <f>IF(ДАННЫЕ!$F$1&gt;ДАННЫЕ!$N1221,IF(YEAR(ДАННЫЕ!$F$1)=YEAR(ДАННЫЕ!M1221),1,0),0)</f>
        <v>0</v>
      </c>
      <c r="R1221" s="15">
        <f>IF(ДАННЫЕ!$F$1&gt;ДАННЫЕ!$N1221,IF(YEAR(ДАННЫЕ!$F$1)=YEAR(ДАННЫЕ!N1221),1,0),0)</f>
        <v>0</v>
      </c>
      <c r="S1221" s="15">
        <f>IF(ДАННЫЕ!$AA1221="2А",1,IF(ДАННЫЕ!$AA1221="2Б",2,IF(ДАННЫЕ!$AA1221="2В",3,IF(ДАННЫЕ!$AA1221=3,4,IF(ДАННЫЕ!$AA1221="4А",5,IF(ДАННЫЕ!$AA1221="4Б",6,IF(ДАННЫЕ!$AA1221="4В",7,IF(ДАННЫЕ!$AA1221=5,8,0))))))))</f>
        <v>0</v>
      </c>
      <c r="T1221" s="15">
        <f>IF(OR(ДАННЫЕ!$AC1221=2,ДАННЫЕ!$AD1221=2,ДАННЫЕ!$AE1221=2),2,IF(OR(ДАННЫЕ!$AC1221=1,ДАННЫЕ!$AD1221=1,ДАННЫЕ!$AE1221=1),1,0))</f>
        <v>0</v>
      </c>
    </row>
    <row r="1222" spans="1:20" x14ac:dyDescent="0.2">
      <c r="A1222" s="78">
        <f>IF(B1222&gt;0,IF(MONTH(ДАННЫЕ!$F$1)=MONTH(ДАННЫЕ!$B1222),1,0),0)</f>
        <v>0</v>
      </c>
      <c r="B1222" s="14">
        <f>IF(ДАННЫЕ!$B1222&gt;0,IF(YEAR(ДАННЫЕ!$F$1)=YEAR(ДАННЫЕ!$B1222),1,0),0)</f>
        <v>0</v>
      </c>
      <c r="C1222" s="14">
        <f>IF(ДАННЫЕ!$CM1222&gt;0,IF(YEAR(ДАННЫЕ!$F$1)=YEAR(ДАННЫЕ!$CM1222),1,0),0)</f>
        <v>0</v>
      </c>
      <c r="D1222" s="14">
        <f>IF(ДАННЫЕ!$CJ1222&gt;0,IF(ДАННЫЕ!$CL1222&gt;ДАННЫЕ!$F$1,1,IF(ДАННЫЕ!$CL1222&gt;0,0,1)),0)</f>
        <v>0</v>
      </c>
      <c r="E1222" s="43" t="str">
        <f ca="1">IF(ДАННЫЕ!$F$1&gt;0,IF(ДАННЫЕ!$G1222&gt;0,DATEDIF(ДАННЫЕ!$G1222,ДАННЫЕ!$F$1,"y"),""),IF(ДАННЫЕ!$G1222&gt;0,DATEDIF(ДАННЫЕ!$G1222,TODAY(),"y"),""))</f>
        <v/>
      </c>
      <c r="F1222" s="43" t="str">
        <f xml:space="preserve"> IF(ДАННЫЕ!$F1222="М",IF(E1222&gt;=18,IF(E1222&lt;60,1,""),""),"")&amp;IF(ДАННЫЕ!$F1222="Ж",IF(E1222&gt;=18,IF(E1222&lt;55,1,""),""),"")</f>
        <v/>
      </c>
      <c r="G1222" s="43" t="str">
        <f xml:space="preserve"> IF(ДАННЫЕ!$F1222="М",IF(E1222&gt;=60,2,""),"")&amp;IF(ДАННЫЕ!$F1222="Ж",IF(E1222&gt;=55,2,""),"")</f>
        <v/>
      </c>
      <c r="H1222" s="43" t="str">
        <f t="shared" ca="1" si="57"/>
        <v/>
      </c>
      <c r="I1222" s="43" t="str">
        <f t="shared" ca="1" si="58"/>
        <v>03</v>
      </c>
      <c r="J1222" s="28" t="str">
        <f ca="1">ДАННЫЕ!$F1222&amp;H1222&amp;I1222&amp;ДАННЫЕ!$I1222&amp;"m"&amp;IF(ДАННЫЕ!$I1222&gt;0,IF(ДАННЫЕ!$J1222&gt;0,0,1),"")&amp;"f"&amp;IF(ДАННЫЕ!$R1222&gt;0,IF(YEAR(ДАННЫЕ!$F$1)=YEAR(ДАННЫЕ!$R1222),1,0),0)&amp;"z"&amp;ДАННЫЕ!$R1222&amp;"p"&amp;ДАННЫЕ!$S1222&amp;"i"&amp;ДАННЫЕ!$T1222&amp;"h"&amp;ДАННЫЕ!$K1222&amp;"be"&amp;ДАННЫЕ!$BI1222&amp;"CD"&amp;IF(ДАННЫЕ!BF1222&gt;500,4,IF(ДАННЫЕ!BF1222&gt;350,3,IF(ДАННЫЕ!BF1222&gt;200,2,IF(ДАННЫЕ!BF1222&gt;0,1,0))))&amp;"g"&amp;B1222&amp;"d"&amp;H1222&amp;"l"&amp;ДАННЫЕ!AT1222&amp;"a"&amp;ДАННЫЕ!$V1222&amp;"v"&amp;R1222&amp;"k"&amp;ДАННЫЕ!$U1222&amp;"s"&amp;ДАННЫЕ!$Y1222&amp;"t"&amp;ДАННЫЕ!$X1222&amp;"b"&amp;IF(ДАННЫЕ!$Q1222&gt;1,1,0)&amp;"PP"&amp;ДАННЫЕ!Z1222&amp;"c"&amp;S1222&amp;"x"&amp;IF(ДАННЫЕ!$BY1222&gt;0,IF(YEAR(ДАННЫЕ!$F$1)=YEAR(ДАННЫЕ!$BY1222),1,0),0)&amp;"n"&amp;IF(ДАННЫЕ!$BZ1222&gt;0,IF(YEAR(ДАННЫЕ!$F$1)=YEAR(ДАННЫЕ!$BZ1222),1,0),0)&amp;"u"&amp;D1222&amp;"z"&amp;IF(ДАННЫЕ!$CL1222&gt;0,IF(YEAR(ДАННЫЕ!$F$1)&gt;YEAR(ДАННЫЕ!$CL1222),11,12),0)</f>
        <v>03mf0zpihbeCD0g0dlav0kstb0PPc0x0n0u0z0</v>
      </c>
      <c r="K1222" s="28" t="str">
        <f ca="1">ДАННЫЕ!$I1222&amp;"x"&amp;B1222&amp;"w"&amp;IF(T1222+ДАННЫЕ!AD1222+ДАННЫЕ!AE1222+ДАННЫЕ!AF1222+ДАННЫЕ!AG1222+ДАННЫЕ!AH1222+ДАННЫЕ!$AL1222+ДАННЫЕ!AI1222+ДАННЫЕ!AJ1222+ДАННЫЕ!AK1222+ДАННЫЕ!AP1222+ДАННЫЕ!AQ1222+ДАННЫЕ!AR1222+ДАННЫЕ!$AM1222+ДАННЫЕ!$AN1222+ДАННЫЕ!AS1222+ДАННЫЕ!AT1222&gt;0,1,0)&amp;IF(OR(T1222=2,ДАННЫЕ!AD1222=2,ДАННЫЕ!AE1222=2,ДАННЫЕ!AF1222=2,ДАННЫЕ!AG1222=2,ДАННЫЕ!AH1222=2,ДАННЫЕ!$AL1222=2,ДАННЫЕ!AI1222=2,ДАННЫЕ!AJ1222=2,ДАННЫЕ!AK1222=2,ДАННЫЕ!AP1222=2,ДАННЫЕ!AQ1222=2,ДАННЫЕ!AR1222=2,ДАННЫЕ!$AM1222=2,ДАННЫЕ!$AN1222=2,ДАННЫЕ!AS1222=2,ДАННЫЕ!AT1222=2),2,0)&amp;"t"&amp;IF(T1222&gt;0,"1"&amp;T1222,"00")&amp;"f"&amp;IF(ДАННЫЕ!$AC1222,"1"&amp;ДАННЫЕ!$AC1222,"00")&amp;"b"&amp;IF(ДАННЫЕ!$AD1222,"1"&amp;ДАННЫЕ!$AD1222,"00")&amp;"g"&amp;IF(ДАННЫЕ!$AF1222,"1"&amp;ДАННЫЕ!$AF1222,"00")&amp;"c"&amp;IF(ДАННЫЕ!$AG1222,"1"&amp;ДАННЫЕ!$AG1222,"00")&amp;"i"&amp;IF(ДАННЫЕ!$AH1222,"1"&amp;ДАННЫЕ!$AH1222,"00")&amp;"r"&amp;IF(ДАННЫЕ!$AL1222,"1"&amp;ДАННЫЕ!$AL1222,"00")&amp;"m"&amp;IF(ДАННЫЕ!$AI1222,"1"&amp;ДАННЫЕ!$AI1222,"00")&amp;"hS"&amp;IF(ДАННЫЕ!$AJ1222,"1"&amp;ДАННЫЕ!$AJ1222,"00")&amp;"hZ"&amp;IF(ДАННЫЕ!$AK1222,"1"&amp;ДАННЫЕ!$AK1222,"00")&amp;"p"&amp;IF(ДАННЫЕ!$AP1222,"1"&amp;ДАННЫЕ!$AP1222,"00")&amp;"k"&amp;IF(ДАННЫЕ!$AQ1222,"1"&amp;ДАННЫЕ!$AQ1222,"00")&amp;"z"&amp;IF(ДАННЫЕ!$AR1222,"1"&amp;ДАННЫЕ!$AR1222,"00")&amp;"j"&amp;IF(ДАННЫЕ!$AM1222,"1"&amp;ДАННЫЕ!$AM1222,"00")&amp;"n"&amp;IF(ДАННЫЕ!$AN1222,"1"&amp;ДАННЫЕ!$AN1222,"00")&amp;"E"&amp;ДАННЫЕ!BI1222&amp;"L"&amp;ДАННЫЕ!AO1222&amp;"h"&amp;IF(ДАННЫЕ!$AU1222&gt;0,1,0)&amp;"v"&amp;IF(ДАННЫЕ!$AW1222&gt;0,1,0)&amp;"a"&amp;IF(ДАННЫЕ!$AS1222,"1"&amp;ДАННЫЕ!$AS1222,"00")&amp;"s"&amp;IF(ДАННЫЕ!$AT1222,"1"&amp;ДАННЫЕ!$AT1222,"00")&amp;"u"&amp;IF(ДАННЫЕ!$CJ1222&gt;0,1,0)&amp;"y"&amp;B1222&amp;"d"&amp;H1222&amp;"e"&amp;F1222&amp;G1222</f>
        <v>x0w00t00f00b00g00c00i00r00m00hS00hZ00p00k00z00j00n00ELh0v0a00s00u0y0de</v>
      </c>
      <c r="L1222" s="28" t="str">
        <f ca="1">ДАННЫЕ!$I1222&amp;"VN"&amp;IF(ДАННЫЕ!AW1222&gt;0,11,10)&amp;"CD"&amp;IF(ДАННЫЕ!BF1222&gt;500,16,IF(ДАННЫЕ!BF1222&gt;350,15,IF(ДАННЫЕ!BF1222&gt;=200,14,IF(ДАННЫЕ!BF1222&gt;=100,13,IF(ДАННЫЕ!BF1222&gt;=50,12,IF(ДАННЫЕ!BF1222&gt;0,11,10))))))&amp;"AR"&amp;IF(ДАННЫЕ!BX1222&gt;0,1,0)&amp;"GD"&amp;B1222&amp;"VV"&amp;IF(E1222&gt;=5,IF(E1222&lt;18,1,0),0)</f>
        <v>VN10CD10AR0GD0VV0</v>
      </c>
      <c r="M1222" s="28" t="str">
        <f>ДАННЫЕ!$I1222&amp;"b"&amp;ДАННЫЕ!$BI1222&amp;"r"&amp;ДАННЫЕ!$BJ1222&amp;"CD"&amp;IF(ДАННЫЕ!BF1222&gt;0,IF(ДАННЫЕ!BF1222&lt;200,1,IF(ДАННЫЕ!BF1222&lt;350,2,3)),0)&amp;"h"&amp;IF(ДАННЫЕ!$BK1222+ДАННЫЕ!$BL1222+ДАННЫЕ!$BM1222&gt;0,1,0)&amp;"x"&amp;ДАННЫЕ!$BK1222&amp;"y"&amp;ДАННЫЕ!$BL1222&amp;"z"&amp;ДАННЫЕ!$BM1222&amp;"c"&amp;IF(ДАННЫЕ!$BK1222+ДАННЫЕ!$BL1222+ДАННЫЕ!$BM1222=3,1,0)&amp;"a"&amp;IF(ДАННЫЕ!$BQ1222+ДАННЫЕ!$BR1222&gt;0,1,0)&amp;"d"&amp;ДАННЫЕ!$BQ1222&amp;"v"&amp;ДАННЫЕ!$BR1222&amp;"p"&amp;ДАННЫЕ!$BS1222&amp;"n"&amp;ДАННЫЕ!$BU1222&amp;"t"&amp;ДАННЫЕ!$BV1222&amp;"o"&amp;ДАННЫЕ!$BT1222&amp;"l"&amp;IF(ДАННЫЕ!$BN1222&gt;0,1,0)&amp;ДАННЫЕ!$BN1222&amp;"g"&amp;ДАННЫЕ!$BO1222&amp;"s"&amp;ДАННЫЕ!$BP1222&amp;"DZ"&amp;IF(ДАННЫЕ!B1222-ДАННЫЕ!G1222 &lt; 60,IF(ДАННЫЕ!B1222-ДАННЫЕ!G1222 &gt;= 0,1,0),0)&amp;"u"&amp;IF(ДАННЫЕ!$CJ1222&gt;0,1,0)</f>
        <v>brCD0h0xyzc0a0dvpntol0gsDZ1u0</v>
      </c>
      <c r="N1222" s="28" t="str">
        <f ca="1">ДАННЫЕ!$F1222&amp;ДАННЫЕ!$I1222&amp;"g"&amp;B1222&amp;"cf"&amp;D1222&amp;"a"&amp;IF(ДАННЫЕ!$BX1222&gt;0,1,0)&amp;IF(ДАННЫЕ!$BF1222&gt;500,1,IF(ДАННЫЕ!$BF1222&gt;350,2,IF(ДАННЫЕ!$BF1222&gt;=200,3,IF(ДАННЫЕ!$BF1222&gt;=100,4,IF(ДАННЫЕ!$BF1222&gt;=50,5,IF(ДАННЫЕ!$BF1222&lt;50,6,0))))))&amp;"AR"&amp;IF(DATEDIF(ДАННЫЕ!$BX1222,ДАННЫЕ!$F$1,"y")&gt;1,1,0)&amp;"VG"&amp;IF(ДАННЫЕ!$BH1222="0",1,0)&amp;"o"&amp;IF(T1222+ДАННЫЕ!$AF1222+ДАННЫЕ!$AG1222+ДАННЫЕ!$AH1222+ДАННЫЕ!$AI1222+ДАННЫЕ!$AJ1222+ДАННЫЕ!$AP1222+ДАННЫЕ!$AQ1222+ДАННЫЕ!$AR1222+ДАННЫЕ!$AU1222+ДАННЫЕ!$AW1222+ДАННЫЕ!$AS1222+ДАННЫЕ!$AT1222&gt;0,1,0)&amp;"x"&amp;ДАННЫЕ!$AG1222&amp;"p"&amp;IF(ДАННЫЕ!$BY1222&gt;0,1,0)&amp;"v"&amp;IF(ДАННЫЕ!$BZ1222&gt;0,1,0)&amp;"n"&amp;ДАННЫЕ!$CA1222&amp;"t"&amp;ДАННЫЕ!$AY1222&amp;"k"&amp;ДАННЫЕ!$CB1222&amp;"q"&amp;ДАННЫЕ!$CC1222&amp;"w"&amp;ДАННЫЕ!$CD1222&amp;"e"&amp;ДАННЫЕ!$CE1222&amp;"m"&amp;ДАННЫЕ!$CF1222&amp;"c"&amp;ДАННЫЕ!$CG1222&amp;"z"&amp;ДАННЫЕ!$CH1222&amp;"d"&amp;IF(H1222=4,1,0)&amp;"s"&amp;IF(ДАННЫЕ!$J1222=1,0,1)&amp;"u"&amp;IF(ДАННЫЕ!$CJ1222&gt;0,1,0)</f>
        <v>g0cf0a06AR1VG0o0xp0v0ntkqwemczd0s1u0</v>
      </c>
      <c r="O1222" s="28" t="str">
        <f>ДАННЫЕ!$I1222&amp;"g"&amp;B1222&amp;A1222&amp;"f"&amp;P1222&amp;"c"&amp;IF(ДАННЫЕ!$U1222&gt;0,1,0)&amp;"s"&amp;IF(ДАННЫЕ!$Q1222&gt;0,IF(YEAR(ДАННЫЕ!$F$1)=YEAR(ДАННЫЕ!$Q1222),IF(MONTH(ДАННЫЕ!$F$1)=MONTH(ДАННЫЕ!$Q1222),111,11),1),0)&amp;"i"&amp;IF(ДАННЫЕ!$R1222+ДАННЫЕ!$S1222+ДАННЫЕ!$T1222=0,0,1)&amp;"h"&amp;IF(ДАННЫЕ!$P1222&gt;0,1,0)&amp;"p"&amp;IF(ДАННЫЕ!$CI1222&gt;0,IF(YEAR(ДАННЫЕ!$F$1)=YEAR(ДАННЫЕ!$CI1222),IF(MONTH(ДАННЫЕ!$F$1)=MONTH(ДАННЫЕ!$CI1222),111,11),1),0)&amp;"d"&amp;IF(ДАННЫЕ!$CJ1222&gt;0,IF(YEAR(ДАННЫЕ!$F$1)=YEAR(ДАННЫЕ!$CJ1222),IF(MONTH(ДАННЫЕ!$F$1)=MONTH(ДАННЫЕ!$CJ1222),111,11),1),0)&amp;"o"&amp;IF(ДАННЫЕ!$CK1222&gt;0,IF(MONTH(ДАННЫЕ!$F$1)=MONTH(ДАННЫЕ!$CK1222),111,11),0)&amp;"v"&amp;IF(ДАННЫЕ!$BE1222&gt;0,IF(MONTH(ДАННЫЕ!$F$1)=MONTH(ДАННЫЕ!$BE1222),111,11),0)</f>
        <v>g00f0c0s0i0h0p0d0o0v0</v>
      </c>
      <c r="P1222" s="15">
        <f t="shared" si="59"/>
        <v>0</v>
      </c>
      <c r="Q1222" s="15">
        <f>IF(ДАННЫЕ!$F$1&gt;ДАННЫЕ!$N1222,IF(YEAR(ДАННЫЕ!$F$1)=YEAR(ДАННЫЕ!M1222),1,0),0)</f>
        <v>0</v>
      </c>
      <c r="R1222" s="15">
        <f>IF(ДАННЫЕ!$F$1&gt;ДАННЫЕ!$N1222,IF(YEAR(ДАННЫЕ!$F$1)=YEAR(ДАННЫЕ!N1222),1,0),0)</f>
        <v>0</v>
      </c>
      <c r="S1222" s="15">
        <f>IF(ДАННЫЕ!$AA1222="2А",1,IF(ДАННЫЕ!$AA1222="2Б",2,IF(ДАННЫЕ!$AA1222="2В",3,IF(ДАННЫЕ!$AA1222=3,4,IF(ДАННЫЕ!$AA1222="4А",5,IF(ДАННЫЕ!$AA1222="4Б",6,IF(ДАННЫЕ!$AA1222="4В",7,IF(ДАННЫЕ!$AA1222=5,8,0))))))))</f>
        <v>0</v>
      </c>
      <c r="T1222" s="15">
        <f>IF(OR(ДАННЫЕ!$AC1222=2,ДАННЫЕ!$AD1222=2,ДАННЫЕ!$AE1222=2),2,IF(OR(ДАННЫЕ!$AC1222=1,ДАННЫЕ!$AD1222=1,ДАННЫЕ!$AE1222=1),1,0))</f>
        <v>0</v>
      </c>
    </row>
    <row r="1223" spans="1:20" x14ac:dyDescent="0.2">
      <c r="A1223" s="78">
        <f>IF(B1223&gt;0,IF(MONTH(ДАННЫЕ!$F$1)=MONTH(ДАННЫЕ!$B1223),1,0),0)</f>
        <v>0</v>
      </c>
      <c r="B1223" s="14">
        <f>IF(ДАННЫЕ!$B1223&gt;0,IF(YEAR(ДАННЫЕ!$F$1)=YEAR(ДАННЫЕ!$B1223),1,0),0)</f>
        <v>0</v>
      </c>
      <c r="C1223" s="14">
        <f>IF(ДАННЫЕ!$CM1223&gt;0,IF(YEAR(ДАННЫЕ!$F$1)=YEAR(ДАННЫЕ!$CM1223),1,0),0)</f>
        <v>0</v>
      </c>
      <c r="D1223" s="14">
        <f>IF(ДАННЫЕ!$CJ1223&gt;0,IF(ДАННЫЕ!$CL1223&gt;ДАННЫЕ!$F$1,1,IF(ДАННЫЕ!$CL1223&gt;0,0,1)),0)</f>
        <v>0</v>
      </c>
      <c r="E1223" s="43" t="str">
        <f ca="1">IF(ДАННЫЕ!$F$1&gt;0,IF(ДАННЫЕ!$G1223&gt;0,DATEDIF(ДАННЫЕ!$G1223,ДАННЫЕ!$F$1,"y"),""),IF(ДАННЫЕ!$G1223&gt;0,DATEDIF(ДАННЫЕ!$G1223,TODAY(),"y"),""))</f>
        <v/>
      </c>
      <c r="F1223" s="43" t="str">
        <f xml:space="preserve"> IF(ДАННЫЕ!$F1223="М",IF(E1223&gt;=18,IF(E1223&lt;60,1,""),""),"")&amp;IF(ДАННЫЕ!$F1223="Ж",IF(E1223&gt;=18,IF(E1223&lt;55,1,""),""),"")</f>
        <v/>
      </c>
      <c r="G1223" s="43" t="str">
        <f xml:space="preserve"> IF(ДАННЫЕ!$F1223="М",IF(E1223&gt;=60,2,""),"")&amp;IF(ДАННЫЕ!$F1223="Ж",IF(E1223&gt;=55,2,""),"")</f>
        <v/>
      </c>
      <c r="H1223" s="43" t="str">
        <f t="shared" ca="1" si="57"/>
        <v/>
      </c>
      <c r="I1223" s="43" t="str">
        <f t="shared" ca="1" si="58"/>
        <v>03</v>
      </c>
      <c r="J1223" s="28" t="str">
        <f ca="1">ДАННЫЕ!$F1223&amp;H1223&amp;I1223&amp;ДАННЫЕ!$I1223&amp;"m"&amp;IF(ДАННЫЕ!$I1223&gt;0,IF(ДАННЫЕ!$J1223&gt;0,0,1),"")&amp;"f"&amp;IF(ДАННЫЕ!$R1223&gt;0,IF(YEAR(ДАННЫЕ!$F$1)=YEAR(ДАННЫЕ!$R1223),1,0),0)&amp;"z"&amp;ДАННЫЕ!$R1223&amp;"p"&amp;ДАННЫЕ!$S1223&amp;"i"&amp;ДАННЫЕ!$T1223&amp;"h"&amp;ДАННЫЕ!$K1223&amp;"be"&amp;ДАННЫЕ!$BI1223&amp;"CD"&amp;IF(ДАННЫЕ!BF1223&gt;500,4,IF(ДАННЫЕ!BF1223&gt;350,3,IF(ДАННЫЕ!BF1223&gt;200,2,IF(ДАННЫЕ!BF1223&gt;0,1,0))))&amp;"g"&amp;B1223&amp;"d"&amp;H1223&amp;"l"&amp;ДАННЫЕ!AT1223&amp;"a"&amp;ДАННЫЕ!$V1223&amp;"v"&amp;R1223&amp;"k"&amp;ДАННЫЕ!$U1223&amp;"s"&amp;ДАННЫЕ!$Y1223&amp;"t"&amp;ДАННЫЕ!$X1223&amp;"b"&amp;IF(ДАННЫЕ!$Q1223&gt;1,1,0)&amp;"PP"&amp;ДАННЫЕ!Z1223&amp;"c"&amp;S1223&amp;"x"&amp;IF(ДАННЫЕ!$BY1223&gt;0,IF(YEAR(ДАННЫЕ!$F$1)=YEAR(ДАННЫЕ!$BY1223),1,0),0)&amp;"n"&amp;IF(ДАННЫЕ!$BZ1223&gt;0,IF(YEAR(ДАННЫЕ!$F$1)=YEAR(ДАННЫЕ!$BZ1223),1,0),0)&amp;"u"&amp;D1223&amp;"z"&amp;IF(ДАННЫЕ!$CL1223&gt;0,IF(YEAR(ДАННЫЕ!$F$1)&gt;YEAR(ДАННЫЕ!$CL1223),11,12),0)</f>
        <v>03mf0zpihbeCD0g0dlav0kstb0PPc0x0n0u0z0</v>
      </c>
      <c r="K1223" s="28" t="str">
        <f ca="1">ДАННЫЕ!$I1223&amp;"x"&amp;B1223&amp;"w"&amp;IF(T1223+ДАННЫЕ!AD1223+ДАННЫЕ!AE1223+ДАННЫЕ!AF1223+ДАННЫЕ!AG1223+ДАННЫЕ!AH1223+ДАННЫЕ!$AL1223+ДАННЫЕ!AI1223+ДАННЫЕ!AJ1223+ДАННЫЕ!AK1223+ДАННЫЕ!AP1223+ДАННЫЕ!AQ1223+ДАННЫЕ!AR1223+ДАННЫЕ!$AM1223+ДАННЫЕ!$AN1223+ДАННЫЕ!AS1223+ДАННЫЕ!AT1223&gt;0,1,0)&amp;IF(OR(T1223=2,ДАННЫЕ!AD1223=2,ДАННЫЕ!AE1223=2,ДАННЫЕ!AF1223=2,ДАННЫЕ!AG1223=2,ДАННЫЕ!AH1223=2,ДАННЫЕ!$AL1223=2,ДАННЫЕ!AI1223=2,ДАННЫЕ!AJ1223=2,ДАННЫЕ!AK1223=2,ДАННЫЕ!AP1223=2,ДАННЫЕ!AQ1223=2,ДАННЫЕ!AR1223=2,ДАННЫЕ!$AM1223=2,ДАННЫЕ!$AN1223=2,ДАННЫЕ!AS1223=2,ДАННЫЕ!AT1223=2),2,0)&amp;"t"&amp;IF(T1223&gt;0,"1"&amp;T1223,"00")&amp;"f"&amp;IF(ДАННЫЕ!$AC1223,"1"&amp;ДАННЫЕ!$AC1223,"00")&amp;"b"&amp;IF(ДАННЫЕ!$AD1223,"1"&amp;ДАННЫЕ!$AD1223,"00")&amp;"g"&amp;IF(ДАННЫЕ!$AF1223,"1"&amp;ДАННЫЕ!$AF1223,"00")&amp;"c"&amp;IF(ДАННЫЕ!$AG1223,"1"&amp;ДАННЫЕ!$AG1223,"00")&amp;"i"&amp;IF(ДАННЫЕ!$AH1223,"1"&amp;ДАННЫЕ!$AH1223,"00")&amp;"r"&amp;IF(ДАННЫЕ!$AL1223,"1"&amp;ДАННЫЕ!$AL1223,"00")&amp;"m"&amp;IF(ДАННЫЕ!$AI1223,"1"&amp;ДАННЫЕ!$AI1223,"00")&amp;"hS"&amp;IF(ДАННЫЕ!$AJ1223,"1"&amp;ДАННЫЕ!$AJ1223,"00")&amp;"hZ"&amp;IF(ДАННЫЕ!$AK1223,"1"&amp;ДАННЫЕ!$AK1223,"00")&amp;"p"&amp;IF(ДАННЫЕ!$AP1223,"1"&amp;ДАННЫЕ!$AP1223,"00")&amp;"k"&amp;IF(ДАННЫЕ!$AQ1223,"1"&amp;ДАННЫЕ!$AQ1223,"00")&amp;"z"&amp;IF(ДАННЫЕ!$AR1223,"1"&amp;ДАННЫЕ!$AR1223,"00")&amp;"j"&amp;IF(ДАННЫЕ!$AM1223,"1"&amp;ДАННЫЕ!$AM1223,"00")&amp;"n"&amp;IF(ДАННЫЕ!$AN1223,"1"&amp;ДАННЫЕ!$AN1223,"00")&amp;"E"&amp;ДАННЫЕ!BI1223&amp;"L"&amp;ДАННЫЕ!AO1223&amp;"h"&amp;IF(ДАННЫЕ!$AU1223&gt;0,1,0)&amp;"v"&amp;IF(ДАННЫЕ!$AW1223&gt;0,1,0)&amp;"a"&amp;IF(ДАННЫЕ!$AS1223,"1"&amp;ДАННЫЕ!$AS1223,"00")&amp;"s"&amp;IF(ДАННЫЕ!$AT1223,"1"&amp;ДАННЫЕ!$AT1223,"00")&amp;"u"&amp;IF(ДАННЫЕ!$CJ1223&gt;0,1,0)&amp;"y"&amp;B1223&amp;"d"&amp;H1223&amp;"e"&amp;F1223&amp;G1223</f>
        <v>x0w00t00f00b00g00c00i00r00m00hS00hZ00p00k00z00j00n00ELh0v0a00s00u0y0de</v>
      </c>
      <c r="L1223" s="28" t="str">
        <f ca="1">ДАННЫЕ!$I1223&amp;"VN"&amp;IF(ДАННЫЕ!AW1223&gt;0,11,10)&amp;"CD"&amp;IF(ДАННЫЕ!BF1223&gt;500,16,IF(ДАННЫЕ!BF1223&gt;350,15,IF(ДАННЫЕ!BF1223&gt;=200,14,IF(ДАННЫЕ!BF1223&gt;=100,13,IF(ДАННЫЕ!BF1223&gt;=50,12,IF(ДАННЫЕ!BF1223&gt;0,11,10))))))&amp;"AR"&amp;IF(ДАННЫЕ!BX1223&gt;0,1,0)&amp;"GD"&amp;B1223&amp;"VV"&amp;IF(E1223&gt;=5,IF(E1223&lt;18,1,0),0)</f>
        <v>VN10CD10AR0GD0VV0</v>
      </c>
      <c r="M1223" s="28" t="str">
        <f>ДАННЫЕ!$I1223&amp;"b"&amp;ДАННЫЕ!$BI1223&amp;"r"&amp;ДАННЫЕ!$BJ1223&amp;"CD"&amp;IF(ДАННЫЕ!BF1223&gt;0,IF(ДАННЫЕ!BF1223&lt;200,1,IF(ДАННЫЕ!BF1223&lt;350,2,3)),0)&amp;"h"&amp;IF(ДАННЫЕ!$BK1223+ДАННЫЕ!$BL1223+ДАННЫЕ!$BM1223&gt;0,1,0)&amp;"x"&amp;ДАННЫЕ!$BK1223&amp;"y"&amp;ДАННЫЕ!$BL1223&amp;"z"&amp;ДАННЫЕ!$BM1223&amp;"c"&amp;IF(ДАННЫЕ!$BK1223+ДАННЫЕ!$BL1223+ДАННЫЕ!$BM1223=3,1,0)&amp;"a"&amp;IF(ДАННЫЕ!$BQ1223+ДАННЫЕ!$BR1223&gt;0,1,0)&amp;"d"&amp;ДАННЫЕ!$BQ1223&amp;"v"&amp;ДАННЫЕ!$BR1223&amp;"p"&amp;ДАННЫЕ!$BS1223&amp;"n"&amp;ДАННЫЕ!$BU1223&amp;"t"&amp;ДАННЫЕ!$BV1223&amp;"o"&amp;ДАННЫЕ!$BT1223&amp;"l"&amp;IF(ДАННЫЕ!$BN1223&gt;0,1,0)&amp;ДАННЫЕ!$BN1223&amp;"g"&amp;ДАННЫЕ!$BO1223&amp;"s"&amp;ДАННЫЕ!$BP1223&amp;"DZ"&amp;IF(ДАННЫЕ!B1223-ДАННЫЕ!G1223 &lt; 60,IF(ДАННЫЕ!B1223-ДАННЫЕ!G1223 &gt;= 0,1,0),0)&amp;"u"&amp;IF(ДАННЫЕ!$CJ1223&gt;0,1,0)</f>
        <v>brCD0h0xyzc0a0dvpntol0gsDZ1u0</v>
      </c>
      <c r="N1223" s="28" t="str">
        <f ca="1">ДАННЫЕ!$F1223&amp;ДАННЫЕ!$I1223&amp;"g"&amp;B1223&amp;"cf"&amp;D1223&amp;"a"&amp;IF(ДАННЫЕ!$BX1223&gt;0,1,0)&amp;IF(ДАННЫЕ!$BF1223&gt;500,1,IF(ДАННЫЕ!$BF1223&gt;350,2,IF(ДАННЫЕ!$BF1223&gt;=200,3,IF(ДАННЫЕ!$BF1223&gt;=100,4,IF(ДАННЫЕ!$BF1223&gt;=50,5,IF(ДАННЫЕ!$BF1223&lt;50,6,0))))))&amp;"AR"&amp;IF(DATEDIF(ДАННЫЕ!$BX1223,ДАННЫЕ!$F$1,"y")&gt;1,1,0)&amp;"VG"&amp;IF(ДАННЫЕ!$BH1223="0",1,0)&amp;"o"&amp;IF(T1223+ДАННЫЕ!$AF1223+ДАННЫЕ!$AG1223+ДАННЫЕ!$AH1223+ДАННЫЕ!$AI1223+ДАННЫЕ!$AJ1223+ДАННЫЕ!$AP1223+ДАННЫЕ!$AQ1223+ДАННЫЕ!$AR1223+ДАННЫЕ!$AU1223+ДАННЫЕ!$AW1223+ДАННЫЕ!$AS1223+ДАННЫЕ!$AT1223&gt;0,1,0)&amp;"x"&amp;ДАННЫЕ!$AG1223&amp;"p"&amp;IF(ДАННЫЕ!$BY1223&gt;0,1,0)&amp;"v"&amp;IF(ДАННЫЕ!$BZ1223&gt;0,1,0)&amp;"n"&amp;ДАННЫЕ!$CA1223&amp;"t"&amp;ДАННЫЕ!$AY1223&amp;"k"&amp;ДАННЫЕ!$CB1223&amp;"q"&amp;ДАННЫЕ!$CC1223&amp;"w"&amp;ДАННЫЕ!$CD1223&amp;"e"&amp;ДАННЫЕ!$CE1223&amp;"m"&amp;ДАННЫЕ!$CF1223&amp;"c"&amp;ДАННЫЕ!$CG1223&amp;"z"&amp;ДАННЫЕ!$CH1223&amp;"d"&amp;IF(H1223=4,1,0)&amp;"s"&amp;IF(ДАННЫЕ!$J1223=1,0,1)&amp;"u"&amp;IF(ДАННЫЕ!$CJ1223&gt;0,1,0)</f>
        <v>g0cf0a06AR1VG0o0xp0v0ntkqwemczd0s1u0</v>
      </c>
      <c r="O1223" s="28" t="str">
        <f>ДАННЫЕ!$I1223&amp;"g"&amp;B1223&amp;A1223&amp;"f"&amp;P1223&amp;"c"&amp;IF(ДАННЫЕ!$U1223&gt;0,1,0)&amp;"s"&amp;IF(ДАННЫЕ!$Q1223&gt;0,IF(YEAR(ДАННЫЕ!$F$1)=YEAR(ДАННЫЕ!$Q1223),IF(MONTH(ДАННЫЕ!$F$1)=MONTH(ДАННЫЕ!$Q1223),111,11),1),0)&amp;"i"&amp;IF(ДАННЫЕ!$R1223+ДАННЫЕ!$S1223+ДАННЫЕ!$T1223=0,0,1)&amp;"h"&amp;IF(ДАННЫЕ!$P1223&gt;0,1,0)&amp;"p"&amp;IF(ДАННЫЕ!$CI1223&gt;0,IF(YEAR(ДАННЫЕ!$F$1)=YEAR(ДАННЫЕ!$CI1223),IF(MONTH(ДАННЫЕ!$F$1)=MONTH(ДАННЫЕ!$CI1223),111,11),1),0)&amp;"d"&amp;IF(ДАННЫЕ!$CJ1223&gt;0,IF(YEAR(ДАННЫЕ!$F$1)=YEAR(ДАННЫЕ!$CJ1223),IF(MONTH(ДАННЫЕ!$F$1)=MONTH(ДАННЫЕ!$CJ1223),111,11),1),0)&amp;"o"&amp;IF(ДАННЫЕ!$CK1223&gt;0,IF(MONTH(ДАННЫЕ!$F$1)=MONTH(ДАННЫЕ!$CK1223),111,11),0)&amp;"v"&amp;IF(ДАННЫЕ!$BE1223&gt;0,IF(MONTH(ДАННЫЕ!$F$1)=MONTH(ДАННЫЕ!$BE1223),111,11),0)</f>
        <v>g00f0c0s0i0h0p0d0o0v0</v>
      </c>
      <c r="P1223" s="15">
        <f t="shared" si="59"/>
        <v>0</v>
      </c>
      <c r="Q1223" s="15">
        <f>IF(ДАННЫЕ!$F$1&gt;ДАННЫЕ!$N1223,IF(YEAR(ДАННЫЕ!$F$1)=YEAR(ДАННЫЕ!M1223),1,0),0)</f>
        <v>0</v>
      </c>
      <c r="R1223" s="15">
        <f>IF(ДАННЫЕ!$F$1&gt;ДАННЫЕ!$N1223,IF(YEAR(ДАННЫЕ!$F$1)=YEAR(ДАННЫЕ!N1223),1,0),0)</f>
        <v>0</v>
      </c>
      <c r="S1223" s="15">
        <f>IF(ДАННЫЕ!$AA1223="2А",1,IF(ДАННЫЕ!$AA1223="2Б",2,IF(ДАННЫЕ!$AA1223="2В",3,IF(ДАННЫЕ!$AA1223=3,4,IF(ДАННЫЕ!$AA1223="4А",5,IF(ДАННЫЕ!$AA1223="4Б",6,IF(ДАННЫЕ!$AA1223="4В",7,IF(ДАННЫЕ!$AA1223=5,8,0))))))))</f>
        <v>0</v>
      </c>
      <c r="T1223" s="15">
        <f>IF(OR(ДАННЫЕ!$AC1223=2,ДАННЫЕ!$AD1223=2,ДАННЫЕ!$AE1223=2),2,IF(OR(ДАННЫЕ!$AC1223=1,ДАННЫЕ!$AD1223=1,ДАННЫЕ!$AE1223=1),1,0))</f>
        <v>0</v>
      </c>
    </row>
    <row r="1224" spans="1:20" x14ac:dyDescent="0.2">
      <c r="A1224" s="78">
        <f>IF(B1224&gt;0,IF(MONTH(ДАННЫЕ!$F$1)=MONTH(ДАННЫЕ!$B1224),1,0),0)</f>
        <v>0</v>
      </c>
      <c r="B1224" s="14">
        <f>IF(ДАННЫЕ!$B1224&gt;0,IF(YEAR(ДАННЫЕ!$F$1)=YEAR(ДАННЫЕ!$B1224),1,0),0)</f>
        <v>0</v>
      </c>
      <c r="C1224" s="14">
        <f>IF(ДАННЫЕ!$CM1224&gt;0,IF(YEAR(ДАННЫЕ!$F$1)=YEAR(ДАННЫЕ!$CM1224),1,0),0)</f>
        <v>0</v>
      </c>
      <c r="D1224" s="14">
        <f>IF(ДАННЫЕ!$CJ1224&gt;0,IF(ДАННЫЕ!$CL1224&gt;ДАННЫЕ!$F$1,1,IF(ДАННЫЕ!$CL1224&gt;0,0,1)),0)</f>
        <v>0</v>
      </c>
      <c r="E1224" s="43" t="str">
        <f ca="1">IF(ДАННЫЕ!$F$1&gt;0,IF(ДАННЫЕ!$G1224&gt;0,DATEDIF(ДАННЫЕ!$G1224,ДАННЫЕ!$F$1,"y"),""),IF(ДАННЫЕ!$G1224&gt;0,DATEDIF(ДАННЫЕ!$G1224,TODAY(),"y"),""))</f>
        <v/>
      </c>
      <c r="F1224" s="43" t="str">
        <f xml:space="preserve"> IF(ДАННЫЕ!$F1224="М",IF(E1224&gt;=18,IF(E1224&lt;60,1,""),""),"")&amp;IF(ДАННЫЕ!$F1224="Ж",IF(E1224&gt;=18,IF(E1224&lt;55,1,""),""),"")</f>
        <v/>
      </c>
      <c r="G1224" s="43" t="str">
        <f xml:space="preserve"> IF(ДАННЫЕ!$F1224="М",IF(E1224&gt;=60,2,""),"")&amp;IF(ДАННЫЕ!$F1224="Ж",IF(E1224&gt;=55,2,""),"")</f>
        <v/>
      </c>
      <c r="H1224" s="43" t="str">
        <f t="shared" ca="1" si="57"/>
        <v/>
      </c>
      <c r="I1224" s="43" t="str">
        <f t="shared" ca="1" si="58"/>
        <v>03</v>
      </c>
      <c r="J1224" s="28" t="str">
        <f ca="1">ДАННЫЕ!$F1224&amp;H1224&amp;I1224&amp;ДАННЫЕ!$I1224&amp;"m"&amp;IF(ДАННЫЕ!$I1224&gt;0,IF(ДАННЫЕ!$J1224&gt;0,0,1),"")&amp;"f"&amp;IF(ДАННЫЕ!$R1224&gt;0,IF(YEAR(ДАННЫЕ!$F$1)=YEAR(ДАННЫЕ!$R1224),1,0),0)&amp;"z"&amp;ДАННЫЕ!$R1224&amp;"p"&amp;ДАННЫЕ!$S1224&amp;"i"&amp;ДАННЫЕ!$T1224&amp;"h"&amp;ДАННЫЕ!$K1224&amp;"be"&amp;ДАННЫЕ!$BI1224&amp;"CD"&amp;IF(ДАННЫЕ!BF1224&gt;500,4,IF(ДАННЫЕ!BF1224&gt;350,3,IF(ДАННЫЕ!BF1224&gt;200,2,IF(ДАННЫЕ!BF1224&gt;0,1,0))))&amp;"g"&amp;B1224&amp;"d"&amp;H1224&amp;"l"&amp;ДАННЫЕ!AT1224&amp;"a"&amp;ДАННЫЕ!$V1224&amp;"v"&amp;R1224&amp;"k"&amp;ДАННЫЕ!$U1224&amp;"s"&amp;ДАННЫЕ!$Y1224&amp;"t"&amp;ДАННЫЕ!$X1224&amp;"b"&amp;IF(ДАННЫЕ!$Q1224&gt;1,1,0)&amp;"PP"&amp;ДАННЫЕ!Z1224&amp;"c"&amp;S1224&amp;"x"&amp;IF(ДАННЫЕ!$BY1224&gt;0,IF(YEAR(ДАННЫЕ!$F$1)=YEAR(ДАННЫЕ!$BY1224),1,0),0)&amp;"n"&amp;IF(ДАННЫЕ!$BZ1224&gt;0,IF(YEAR(ДАННЫЕ!$F$1)=YEAR(ДАННЫЕ!$BZ1224),1,0),0)&amp;"u"&amp;D1224&amp;"z"&amp;IF(ДАННЫЕ!$CL1224&gt;0,IF(YEAR(ДАННЫЕ!$F$1)&gt;YEAR(ДАННЫЕ!$CL1224),11,12),0)</f>
        <v>03mf0zpihbeCD0g0dlav0kstb0PPc0x0n0u0z0</v>
      </c>
      <c r="K1224" s="28" t="str">
        <f ca="1">ДАННЫЕ!$I1224&amp;"x"&amp;B1224&amp;"w"&amp;IF(T1224+ДАННЫЕ!AD1224+ДАННЫЕ!AE1224+ДАННЫЕ!AF1224+ДАННЫЕ!AG1224+ДАННЫЕ!AH1224+ДАННЫЕ!$AL1224+ДАННЫЕ!AI1224+ДАННЫЕ!AJ1224+ДАННЫЕ!AK1224+ДАННЫЕ!AP1224+ДАННЫЕ!AQ1224+ДАННЫЕ!AR1224+ДАННЫЕ!$AM1224+ДАННЫЕ!$AN1224+ДАННЫЕ!AS1224+ДАННЫЕ!AT1224&gt;0,1,0)&amp;IF(OR(T1224=2,ДАННЫЕ!AD1224=2,ДАННЫЕ!AE1224=2,ДАННЫЕ!AF1224=2,ДАННЫЕ!AG1224=2,ДАННЫЕ!AH1224=2,ДАННЫЕ!$AL1224=2,ДАННЫЕ!AI1224=2,ДАННЫЕ!AJ1224=2,ДАННЫЕ!AK1224=2,ДАННЫЕ!AP1224=2,ДАННЫЕ!AQ1224=2,ДАННЫЕ!AR1224=2,ДАННЫЕ!$AM1224=2,ДАННЫЕ!$AN1224=2,ДАННЫЕ!AS1224=2,ДАННЫЕ!AT1224=2),2,0)&amp;"t"&amp;IF(T1224&gt;0,"1"&amp;T1224,"00")&amp;"f"&amp;IF(ДАННЫЕ!$AC1224,"1"&amp;ДАННЫЕ!$AC1224,"00")&amp;"b"&amp;IF(ДАННЫЕ!$AD1224,"1"&amp;ДАННЫЕ!$AD1224,"00")&amp;"g"&amp;IF(ДАННЫЕ!$AF1224,"1"&amp;ДАННЫЕ!$AF1224,"00")&amp;"c"&amp;IF(ДАННЫЕ!$AG1224,"1"&amp;ДАННЫЕ!$AG1224,"00")&amp;"i"&amp;IF(ДАННЫЕ!$AH1224,"1"&amp;ДАННЫЕ!$AH1224,"00")&amp;"r"&amp;IF(ДАННЫЕ!$AL1224,"1"&amp;ДАННЫЕ!$AL1224,"00")&amp;"m"&amp;IF(ДАННЫЕ!$AI1224,"1"&amp;ДАННЫЕ!$AI1224,"00")&amp;"hS"&amp;IF(ДАННЫЕ!$AJ1224,"1"&amp;ДАННЫЕ!$AJ1224,"00")&amp;"hZ"&amp;IF(ДАННЫЕ!$AK1224,"1"&amp;ДАННЫЕ!$AK1224,"00")&amp;"p"&amp;IF(ДАННЫЕ!$AP1224,"1"&amp;ДАННЫЕ!$AP1224,"00")&amp;"k"&amp;IF(ДАННЫЕ!$AQ1224,"1"&amp;ДАННЫЕ!$AQ1224,"00")&amp;"z"&amp;IF(ДАННЫЕ!$AR1224,"1"&amp;ДАННЫЕ!$AR1224,"00")&amp;"j"&amp;IF(ДАННЫЕ!$AM1224,"1"&amp;ДАННЫЕ!$AM1224,"00")&amp;"n"&amp;IF(ДАННЫЕ!$AN1224,"1"&amp;ДАННЫЕ!$AN1224,"00")&amp;"E"&amp;ДАННЫЕ!BI1224&amp;"L"&amp;ДАННЫЕ!AO1224&amp;"h"&amp;IF(ДАННЫЕ!$AU1224&gt;0,1,0)&amp;"v"&amp;IF(ДАННЫЕ!$AW1224&gt;0,1,0)&amp;"a"&amp;IF(ДАННЫЕ!$AS1224,"1"&amp;ДАННЫЕ!$AS1224,"00")&amp;"s"&amp;IF(ДАННЫЕ!$AT1224,"1"&amp;ДАННЫЕ!$AT1224,"00")&amp;"u"&amp;IF(ДАННЫЕ!$CJ1224&gt;0,1,0)&amp;"y"&amp;B1224&amp;"d"&amp;H1224&amp;"e"&amp;F1224&amp;G1224</f>
        <v>x0w00t00f00b00g00c00i00r00m00hS00hZ00p00k00z00j00n00ELh0v0a00s00u0y0de</v>
      </c>
      <c r="L1224" s="28" t="str">
        <f ca="1">ДАННЫЕ!$I1224&amp;"VN"&amp;IF(ДАННЫЕ!AW1224&gt;0,11,10)&amp;"CD"&amp;IF(ДАННЫЕ!BF1224&gt;500,16,IF(ДАННЫЕ!BF1224&gt;350,15,IF(ДАННЫЕ!BF1224&gt;=200,14,IF(ДАННЫЕ!BF1224&gt;=100,13,IF(ДАННЫЕ!BF1224&gt;=50,12,IF(ДАННЫЕ!BF1224&gt;0,11,10))))))&amp;"AR"&amp;IF(ДАННЫЕ!BX1224&gt;0,1,0)&amp;"GD"&amp;B1224&amp;"VV"&amp;IF(E1224&gt;=5,IF(E1224&lt;18,1,0),0)</f>
        <v>VN10CD10AR0GD0VV0</v>
      </c>
      <c r="M1224" s="28" t="str">
        <f>ДАННЫЕ!$I1224&amp;"b"&amp;ДАННЫЕ!$BI1224&amp;"r"&amp;ДАННЫЕ!$BJ1224&amp;"CD"&amp;IF(ДАННЫЕ!BF1224&gt;0,IF(ДАННЫЕ!BF1224&lt;200,1,IF(ДАННЫЕ!BF1224&lt;350,2,3)),0)&amp;"h"&amp;IF(ДАННЫЕ!$BK1224+ДАННЫЕ!$BL1224+ДАННЫЕ!$BM1224&gt;0,1,0)&amp;"x"&amp;ДАННЫЕ!$BK1224&amp;"y"&amp;ДАННЫЕ!$BL1224&amp;"z"&amp;ДАННЫЕ!$BM1224&amp;"c"&amp;IF(ДАННЫЕ!$BK1224+ДАННЫЕ!$BL1224+ДАННЫЕ!$BM1224=3,1,0)&amp;"a"&amp;IF(ДАННЫЕ!$BQ1224+ДАННЫЕ!$BR1224&gt;0,1,0)&amp;"d"&amp;ДАННЫЕ!$BQ1224&amp;"v"&amp;ДАННЫЕ!$BR1224&amp;"p"&amp;ДАННЫЕ!$BS1224&amp;"n"&amp;ДАННЫЕ!$BU1224&amp;"t"&amp;ДАННЫЕ!$BV1224&amp;"o"&amp;ДАННЫЕ!$BT1224&amp;"l"&amp;IF(ДАННЫЕ!$BN1224&gt;0,1,0)&amp;ДАННЫЕ!$BN1224&amp;"g"&amp;ДАННЫЕ!$BO1224&amp;"s"&amp;ДАННЫЕ!$BP1224&amp;"DZ"&amp;IF(ДАННЫЕ!B1224-ДАННЫЕ!G1224 &lt; 60,IF(ДАННЫЕ!B1224-ДАННЫЕ!G1224 &gt;= 0,1,0),0)&amp;"u"&amp;IF(ДАННЫЕ!$CJ1224&gt;0,1,0)</f>
        <v>brCD0h0xyzc0a0dvpntol0gsDZ1u0</v>
      </c>
      <c r="N1224" s="28" t="str">
        <f ca="1">ДАННЫЕ!$F1224&amp;ДАННЫЕ!$I1224&amp;"g"&amp;B1224&amp;"cf"&amp;D1224&amp;"a"&amp;IF(ДАННЫЕ!$BX1224&gt;0,1,0)&amp;IF(ДАННЫЕ!$BF1224&gt;500,1,IF(ДАННЫЕ!$BF1224&gt;350,2,IF(ДАННЫЕ!$BF1224&gt;=200,3,IF(ДАННЫЕ!$BF1224&gt;=100,4,IF(ДАННЫЕ!$BF1224&gt;=50,5,IF(ДАННЫЕ!$BF1224&lt;50,6,0))))))&amp;"AR"&amp;IF(DATEDIF(ДАННЫЕ!$BX1224,ДАННЫЕ!$F$1,"y")&gt;1,1,0)&amp;"VG"&amp;IF(ДАННЫЕ!$BH1224="0",1,0)&amp;"o"&amp;IF(T1224+ДАННЫЕ!$AF1224+ДАННЫЕ!$AG1224+ДАННЫЕ!$AH1224+ДАННЫЕ!$AI1224+ДАННЫЕ!$AJ1224+ДАННЫЕ!$AP1224+ДАННЫЕ!$AQ1224+ДАННЫЕ!$AR1224+ДАННЫЕ!$AU1224+ДАННЫЕ!$AW1224+ДАННЫЕ!$AS1224+ДАННЫЕ!$AT1224&gt;0,1,0)&amp;"x"&amp;ДАННЫЕ!$AG1224&amp;"p"&amp;IF(ДАННЫЕ!$BY1224&gt;0,1,0)&amp;"v"&amp;IF(ДАННЫЕ!$BZ1224&gt;0,1,0)&amp;"n"&amp;ДАННЫЕ!$CA1224&amp;"t"&amp;ДАННЫЕ!$AY1224&amp;"k"&amp;ДАННЫЕ!$CB1224&amp;"q"&amp;ДАННЫЕ!$CC1224&amp;"w"&amp;ДАННЫЕ!$CD1224&amp;"e"&amp;ДАННЫЕ!$CE1224&amp;"m"&amp;ДАННЫЕ!$CF1224&amp;"c"&amp;ДАННЫЕ!$CG1224&amp;"z"&amp;ДАННЫЕ!$CH1224&amp;"d"&amp;IF(H1224=4,1,0)&amp;"s"&amp;IF(ДАННЫЕ!$J1224=1,0,1)&amp;"u"&amp;IF(ДАННЫЕ!$CJ1224&gt;0,1,0)</f>
        <v>g0cf0a06AR1VG0o0xp0v0ntkqwemczd0s1u0</v>
      </c>
      <c r="O1224" s="28" t="str">
        <f>ДАННЫЕ!$I1224&amp;"g"&amp;B1224&amp;A1224&amp;"f"&amp;P1224&amp;"c"&amp;IF(ДАННЫЕ!$U1224&gt;0,1,0)&amp;"s"&amp;IF(ДАННЫЕ!$Q1224&gt;0,IF(YEAR(ДАННЫЕ!$F$1)=YEAR(ДАННЫЕ!$Q1224),IF(MONTH(ДАННЫЕ!$F$1)=MONTH(ДАННЫЕ!$Q1224),111,11),1),0)&amp;"i"&amp;IF(ДАННЫЕ!$R1224+ДАННЫЕ!$S1224+ДАННЫЕ!$T1224=0,0,1)&amp;"h"&amp;IF(ДАННЫЕ!$P1224&gt;0,1,0)&amp;"p"&amp;IF(ДАННЫЕ!$CI1224&gt;0,IF(YEAR(ДАННЫЕ!$F$1)=YEAR(ДАННЫЕ!$CI1224),IF(MONTH(ДАННЫЕ!$F$1)=MONTH(ДАННЫЕ!$CI1224),111,11),1),0)&amp;"d"&amp;IF(ДАННЫЕ!$CJ1224&gt;0,IF(YEAR(ДАННЫЕ!$F$1)=YEAR(ДАННЫЕ!$CJ1224),IF(MONTH(ДАННЫЕ!$F$1)=MONTH(ДАННЫЕ!$CJ1224),111,11),1),0)&amp;"o"&amp;IF(ДАННЫЕ!$CK1224&gt;0,IF(MONTH(ДАННЫЕ!$F$1)=MONTH(ДАННЫЕ!$CK1224),111,11),0)&amp;"v"&amp;IF(ДАННЫЕ!$BE1224&gt;0,IF(MONTH(ДАННЫЕ!$F$1)=MONTH(ДАННЫЕ!$BE1224),111,11),0)</f>
        <v>g00f0c0s0i0h0p0d0o0v0</v>
      </c>
      <c r="P1224" s="15">
        <f t="shared" si="59"/>
        <v>0</v>
      </c>
      <c r="Q1224" s="15">
        <f>IF(ДАННЫЕ!$F$1&gt;ДАННЫЕ!$N1224,IF(YEAR(ДАННЫЕ!$F$1)=YEAR(ДАННЫЕ!M1224),1,0),0)</f>
        <v>0</v>
      </c>
      <c r="R1224" s="15">
        <f>IF(ДАННЫЕ!$F$1&gt;ДАННЫЕ!$N1224,IF(YEAR(ДАННЫЕ!$F$1)=YEAR(ДАННЫЕ!N1224),1,0),0)</f>
        <v>0</v>
      </c>
      <c r="S1224" s="15">
        <f>IF(ДАННЫЕ!$AA1224="2А",1,IF(ДАННЫЕ!$AA1224="2Б",2,IF(ДАННЫЕ!$AA1224="2В",3,IF(ДАННЫЕ!$AA1224=3,4,IF(ДАННЫЕ!$AA1224="4А",5,IF(ДАННЫЕ!$AA1224="4Б",6,IF(ДАННЫЕ!$AA1224="4В",7,IF(ДАННЫЕ!$AA1224=5,8,0))))))))</f>
        <v>0</v>
      </c>
      <c r="T1224" s="15">
        <f>IF(OR(ДАННЫЕ!$AC1224=2,ДАННЫЕ!$AD1224=2,ДАННЫЕ!$AE1224=2),2,IF(OR(ДАННЫЕ!$AC1224=1,ДАННЫЕ!$AD1224=1,ДАННЫЕ!$AE1224=1),1,0))</f>
        <v>0</v>
      </c>
    </row>
    <row r="1225" spans="1:20" x14ac:dyDescent="0.2">
      <c r="A1225" s="78">
        <f>IF(B1225&gt;0,IF(MONTH(ДАННЫЕ!$F$1)=MONTH(ДАННЫЕ!$B1225),1,0),0)</f>
        <v>0</v>
      </c>
      <c r="B1225" s="14">
        <f>IF(ДАННЫЕ!$B1225&gt;0,IF(YEAR(ДАННЫЕ!$F$1)=YEAR(ДАННЫЕ!$B1225),1,0),0)</f>
        <v>0</v>
      </c>
      <c r="C1225" s="14">
        <f>IF(ДАННЫЕ!$CM1225&gt;0,IF(YEAR(ДАННЫЕ!$F$1)=YEAR(ДАННЫЕ!$CM1225),1,0),0)</f>
        <v>0</v>
      </c>
      <c r="D1225" s="14">
        <f>IF(ДАННЫЕ!$CJ1225&gt;0,IF(ДАННЫЕ!$CL1225&gt;ДАННЫЕ!$F$1,1,IF(ДАННЫЕ!$CL1225&gt;0,0,1)),0)</f>
        <v>0</v>
      </c>
      <c r="E1225" s="43" t="str">
        <f ca="1">IF(ДАННЫЕ!$F$1&gt;0,IF(ДАННЫЕ!$G1225&gt;0,DATEDIF(ДАННЫЕ!$G1225,ДАННЫЕ!$F$1,"y"),""),IF(ДАННЫЕ!$G1225&gt;0,DATEDIF(ДАННЫЕ!$G1225,TODAY(),"y"),""))</f>
        <v/>
      </c>
      <c r="F1225" s="43" t="str">
        <f xml:space="preserve"> IF(ДАННЫЕ!$F1225="М",IF(E1225&gt;=18,IF(E1225&lt;60,1,""),""),"")&amp;IF(ДАННЫЕ!$F1225="Ж",IF(E1225&gt;=18,IF(E1225&lt;55,1,""),""),"")</f>
        <v/>
      </c>
      <c r="G1225" s="43" t="str">
        <f xml:space="preserve"> IF(ДАННЫЕ!$F1225="М",IF(E1225&gt;=60,2,""),"")&amp;IF(ДАННЫЕ!$F1225="Ж",IF(E1225&gt;=55,2,""),"")</f>
        <v/>
      </c>
      <c r="H1225" s="43" t="str">
        <f t="shared" ca="1" si="57"/>
        <v/>
      </c>
      <c r="I1225" s="43" t="str">
        <f t="shared" ca="1" si="58"/>
        <v>03</v>
      </c>
      <c r="J1225" s="28" t="str">
        <f ca="1">ДАННЫЕ!$F1225&amp;H1225&amp;I1225&amp;ДАННЫЕ!$I1225&amp;"m"&amp;IF(ДАННЫЕ!$I1225&gt;0,IF(ДАННЫЕ!$J1225&gt;0,0,1),"")&amp;"f"&amp;IF(ДАННЫЕ!$R1225&gt;0,IF(YEAR(ДАННЫЕ!$F$1)=YEAR(ДАННЫЕ!$R1225),1,0),0)&amp;"z"&amp;ДАННЫЕ!$R1225&amp;"p"&amp;ДАННЫЕ!$S1225&amp;"i"&amp;ДАННЫЕ!$T1225&amp;"h"&amp;ДАННЫЕ!$K1225&amp;"be"&amp;ДАННЫЕ!$BI1225&amp;"CD"&amp;IF(ДАННЫЕ!BF1225&gt;500,4,IF(ДАННЫЕ!BF1225&gt;350,3,IF(ДАННЫЕ!BF1225&gt;200,2,IF(ДАННЫЕ!BF1225&gt;0,1,0))))&amp;"g"&amp;B1225&amp;"d"&amp;H1225&amp;"l"&amp;ДАННЫЕ!AT1225&amp;"a"&amp;ДАННЫЕ!$V1225&amp;"v"&amp;R1225&amp;"k"&amp;ДАННЫЕ!$U1225&amp;"s"&amp;ДАННЫЕ!$Y1225&amp;"t"&amp;ДАННЫЕ!$X1225&amp;"b"&amp;IF(ДАННЫЕ!$Q1225&gt;1,1,0)&amp;"PP"&amp;ДАННЫЕ!Z1225&amp;"c"&amp;S1225&amp;"x"&amp;IF(ДАННЫЕ!$BY1225&gt;0,IF(YEAR(ДАННЫЕ!$F$1)=YEAR(ДАННЫЕ!$BY1225),1,0),0)&amp;"n"&amp;IF(ДАННЫЕ!$BZ1225&gt;0,IF(YEAR(ДАННЫЕ!$F$1)=YEAR(ДАННЫЕ!$BZ1225),1,0),0)&amp;"u"&amp;D1225&amp;"z"&amp;IF(ДАННЫЕ!$CL1225&gt;0,IF(YEAR(ДАННЫЕ!$F$1)&gt;YEAR(ДАННЫЕ!$CL1225),11,12),0)</f>
        <v>03mf0zpihbeCD0g0dlav0kstb0PPc0x0n0u0z0</v>
      </c>
      <c r="K1225" s="28" t="str">
        <f ca="1">ДАННЫЕ!$I1225&amp;"x"&amp;B1225&amp;"w"&amp;IF(T1225+ДАННЫЕ!AD1225+ДАННЫЕ!AE1225+ДАННЫЕ!AF1225+ДАННЫЕ!AG1225+ДАННЫЕ!AH1225+ДАННЫЕ!$AL1225+ДАННЫЕ!AI1225+ДАННЫЕ!AJ1225+ДАННЫЕ!AK1225+ДАННЫЕ!AP1225+ДАННЫЕ!AQ1225+ДАННЫЕ!AR1225+ДАННЫЕ!$AM1225+ДАННЫЕ!$AN1225+ДАННЫЕ!AS1225+ДАННЫЕ!AT1225&gt;0,1,0)&amp;IF(OR(T1225=2,ДАННЫЕ!AD1225=2,ДАННЫЕ!AE1225=2,ДАННЫЕ!AF1225=2,ДАННЫЕ!AG1225=2,ДАННЫЕ!AH1225=2,ДАННЫЕ!$AL1225=2,ДАННЫЕ!AI1225=2,ДАННЫЕ!AJ1225=2,ДАННЫЕ!AK1225=2,ДАННЫЕ!AP1225=2,ДАННЫЕ!AQ1225=2,ДАННЫЕ!AR1225=2,ДАННЫЕ!$AM1225=2,ДАННЫЕ!$AN1225=2,ДАННЫЕ!AS1225=2,ДАННЫЕ!AT1225=2),2,0)&amp;"t"&amp;IF(T1225&gt;0,"1"&amp;T1225,"00")&amp;"f"&amp;IF(ДАННЫЕ!$AC1225,"1"&amp;ДАННЫЕ!$AC1225,"00")&amp;"b"&amp;IF(ДАННЫЕ!$AD1225,"1"&amp;ДАННЫЕ!$AD1225,"00")&amp;"g"&amp;IF(ДАННЫЕ!$AF1225,"1"&amp;ДАННЫЕ!$AF1225,"00")&amp;"c"&amp;IF(ДАННЫЕ!$AG1225,"1"&amp;ДАННЫЕ!$AG1225,"00")&amp;"i"&amp;IF(ДАННЫЕ!$AH1225,"1"&amp;ДАННЫЕ!$AH1225,"00")&amp;"r"&amp;IF(ДАННЫЕ!$AL1225,"1"&amp;ДАННЫЕ!$AL1225,"00")&amp;"m"&amp;IF(ДАННЫЕ!$AI1225,"1"&amp;ДАННЫЕ!$AI1225,"00")&amp;"hS"&amp;IF(ДАННЫЕ!$AJ1225,"1"&amp;ДАННЫЕ!$AJ1225,"00")&amp;"hZ"&amp;IF(ДАННЫЕ!$AK1225,"1"&amp;ДАННЫЕ!$AK1225,"00")&amp;"p"&amp;IF(ДАННЫЕ!$AP1225,"1"&amp;ДАННЫЕ!$AP1225,"00")&amp;"k"&amp;IF(ДАННЫЕ!$AQ1225,"1"&amp;ДАННЫЕ!$AQ1225,"00")&amp;"z"&amp;IF(ДАННЫЕ!$AR1225,"1"&amp;ДАННЫЕ!$AR1225,"00")&amp;"j"&amp;IF(ДАННЫЕ!$AM1225,"1"&amp;ДАННЫЕ!$AM1225,"00")&amp;"n"&amp;IF(ДАННЫЕ!$AN1225,"1"&amp;ДАННЫЕ!$AN1225,"00")&amp;"E"&amp;ДАННЫЕ!BI1225&amp;"L"&amp;ДАННЫЕ!AO1225&amp;"h"&amp;IF(ДАННЫЕ!$AU1225&gt;0,1,0)&amp;"v"&amp;IF(ДАННЫЕ!$AW1225&gt;0,1,0)&amp;"a"&amp;IF(ДАННЫЕ!$AS1225,"1"&amp;ДАННЫЕ!$AS1225,"00")&amp;"s"&amp;IF(ДАННЫЕ!$AT1225,"1"&amp;ДАННЫЕ!$AT1225,"00")&amp;"u"&amp;IF(ДАННЫЕ!$CJ1225&gt;0,1,0)&amp;"y"&amp;B1225&amp;"d"&amp;H1225&amp;"e"&amp;F1225&amp;G1225</f>
        <v>x0w00t00f00b00g00c00i00r00m00hS00hZ00p00k00z00j00n00ELh0v0a00s00u0y0de</v>
      </c>
      <c r="L1225" s="28" t="str">
        <f ca="1">ДАННЫЕ!$I1225&amp;"VN"&amp;IF(ДАННЫЕ!AW1225&gt;0,11,10)&amp;"CD"&amp;IF(ДАННЫЕ!BF1225&gt;500,16,IF(ДАННЫЕ!BF1225&gt;350,15,IF(ДАННЫЕ!BF1225&gt;=200,14,IF(ДАННЫЕ!BF1225&gt;=100,13,IF(ДАННЫЕ!BF1225&gt;=50,12,IF(ДАННЫЕ!BF1225&gt;0,11,10))))))&amp;"AR"&amp;IF(ДАННЫЕ!BX1225&gt;0,1,0)&amp;"GD"&amp;B1225&amp;"VV"&amp;IF(E1225&gt;=5,IF(E1225&lt;18,1,0),0)</f>
        <v>VN10CD10AR0GD0VV0</v>
      </c>
      <c r="M1225" s="28" t="str">
        <f>ДАННЫЕ!$I1225&amp;"b"&amp;ДАННЫЕ!$BI1225&amp;"r"&amp;ДАННЫЕ!$BJ1225&amp;"CD"&amp;IF(ДАННЫЕ!BF1225&gt;0,IF(ДАННЫЕ!BF1225&lt;200,1,IF(ДАННЫЕ!BF1225&lt;350,2,3)),0)&amp;"h"&amp;IF(ДАННЫЕ!$BK1225+ДАННЫЕ!$BL1225+ДАННЫЕ!$BM1225&gt;0,1,0)&amp;"x"&amp;ДАННЫЕ!$BK1225&amp;"y"&amp;ДАННЫЕ!$BL1225&amp;"z"&amp;ДАННЫЕ!$BM1225&amp;"c"&amp;IF(ДАННЫЕ!$BK1225+ДАННЫЕ!$BL1225+ДАННЫЕ!$BM1225=3,1,0)&amp;"a"&amp;IF(ДАННЫЕ!$BQ1225+ДАННЫЕ!$BR1225&gt;0,1,0)&amp;"d"&amp;ДАННЫЕ!$BQ1225&amp;"v"&amp;ДАННЫЕ!$BR1225&amp;"p"&amp;ДАННЫЕ!$BS1225&amp;"n"&amp;ДАННЫЕ!$BU1225&amp;"t"&amp;ДАННЫЕ!$BV1225&amp;"o"&amp;ДАННЫЕ!$BT1225&amp;"l"&amp;IF(ДАННЫЕ!$BN1225&gt;0,1,0)&amp;ДАННЫЕ!$BN1225&amp;"g"&amp;ДАННЫЕ!$BO1225&amp;"s"&amp;ДАННЫЕ!$BP1225&amp;"DZ"&amp;IF(ДАННЫЕ!B1225-ДАННЫЕ!G1225 &lt; 60,IF(ДАННЫЕ!B1225-ДАННЫЕ!G1225 &gt;= 0,1,0),0)&amp;"u"&amp;IF(ДАННЫЕ!$CJ1225&gt;0,1,0)</f>
        <v>brCD0h0xyzc0a0dvpntol0gsDZ1u0</v>
      </c>
      <c r="N1225" s="28" t="str">
        <f ca="1">ДАННЫЕ!$F1225&amp;ДАННЫЕ!$I1225&amp;"g"&amp;B1225&amp;"cf"&amp;D1225&amp;"a"&amp;IF(ДАННЫЕ!$BX1225&gt;0,1,0)&amp;IF(ДАННЫЕ!$BF1225&gt;500,1,IF(ДАННЫЕ!$BF1225&gt;350,2,IF(ДАННЫЕ!$BF1225&gt;=200,3,IF(ДАННЫЕ!$BF1225&gt;=100,4,IF(ДАННЫЕ!$BF1225&gt;=50,5,IF(ДАННЫЕ!$BF1225&lt;50,6,0))))))&amp;"AR"&amp;IF(DATEDIF(ДАННЫЕ!$BX1225,ДАННЫЕ!$F$1,"y")&gt;1,1,0)&amp;"VG"&amp;IF(ДАННЫЕ!$BH1225="0",1,0)&amp;"o"&amp;IF(T1225+ДАННЫЕ!$AF1225+ДАННЫЕ!$AG1225+ДАННЫЕ!$AH1225+ДАННЫЕ!$AI1225+ДАННЫЕ!$AJ1225+ДАННЫЕ!$AP1225+ДАННЫЕ!$AQ1225+ДАННЫЕ!$AR1225+ДАННЫЕ!$AU1225+ДАННЫЕ!$AW1225+ДАННЫЕ!$AS1225+ДАННЫЕ!$AT1225&gt;0,1,0)&amp;"x"&amp;ДАННЫЕ!$AG1225&amp;"p"&amp;IF(ДАННЫЕ!$BY1225&gt;0,1,0)&amp;"v"&amp;IF(ДАННЫЕ!$BZ1225&gt;0,1,0)&amp;"n"&amp;ДАННЫЕ!$CA1225&amp;"t"&amp;ДАННЫЕ!$AY1225&amp;"k"&amp;ДАННЫЕ!$CB1225&amp;"q"&amp;ДАННЫЕ!$CC1225&amp;"w"&amp;ДАННЫЕ!$CD1225&amp;"e"&amp;ДАННЫЕ!$CE1225&amp;"m"&amp;ДАННЫЕ!$CF1225&amp;"c"&amp;ДАННЫЕ!$CG1225&amp;"z"&amp;ДАННЫЕ!$CH1225&amp;"d"&amp;IF(H1225=4,1,0)&amp;"s"&amp;IF(ДАННЫЕ!$J1225=1,0,1)&amp;"u"&amp;IF(ДАННЫЕ!$CJ1225&gt;0,1,0)</f>
        <v>g0cf0a06AR1VG0o0xp0v0ntkqwemczd0s1u0</v>
      </c>
      <c r="O1225" s="28" t="str">
        <f>ДАННЫЕ!$I1225&amp;"g"&amp;B1225&amp;A1225&amp;"f"&amp;P1225&amp;"c"&amp;IF(ДАННЫЕ!$U1225&gt;0,1,0)&amp;"s"&amp;IF(ДАННЫЕ!$Q1225&gt;0,IF(YEAR(ДАННЫЕ!$F$1)=YEAR(ДАННЫЕ!$Q1225),IF(MONTH(ДАННЫЕ!$F$1)=MONTH(ДАННЫЕ!$Q1225),111,11),1),0)&amp;"i"&amp;IF(ДАННЫЕ!$R1225+ДАННЫЕ!$S1225+ДАННЫЕ!$T1225=0,0,1)&amp;"h"&amp;IF(ДАННЫЕ!$P1225&gt;0,1,0)&amp;"p"&amp;IF(ДАННЫЕ!$CI1225&gt;0,IF(YEAR(ДАННЫЕ!$F$1)=YEAR(ДАННЫЕ!$CI1225),IF(MONTH(ДАННЫЕ!$F$1)=MONTH(ДАННЫЕ!$CI1225),111,11),1),0)&amp;"d"&amp;IF(ДАННЫЕ!$CJ1225&gt;0,IF(YEAR(ДАННЫЕ!$F$1)=YEAR(ДАННЫЕ!$CJ1225),IF(MONTH(ДАННЫЕ!$F$1)=MONTH(ДАННЫЕ!$CJ1225),111,11),1),0)&amp;"o"&amp;IF(ДАННЫЕ!$CK1225&gt;0,IF(MONTH(ДАННЫЕ!$F$1)=MONTH(ДАННЫЕ!$CK1225),111,11),0)&amp;"v"&amp;IF(ДАННЫЕ!$BE1225&gt;0,IF(MONTH(ДАННЫЕ!$F$1)=MONTH(ДАННЫЕ!$BE1225),111,11),0)</f>
        <v>g00f0c0s0i0h0p0d0o0v0</v>
      </c>
      <c r="P1225" s="15">
        <f t="shared" si="59"/>
        <v>0</v>
      </c>
      <c r="Q1225" s="15">
        <f>IF(ДАННЫЕ!$F$1&gt;ДАННЫЕ!$N1225,IF(YEAR(ДАННЫЕ!$F$1)=YEAR(ДАННЫЕ!M1225),1,0),0)</f>
        <v>0</v>
      </c>
      <c r="R1225" s="15">
        <f>IF(ДАННЫЕ!$F$1&gt;ДАННЫЕ!$N1225,IF(YEAR(ДАННЫЕ!$F$1)=YEAR(ДАННЫЕ!N1225),1,0),0)</f>
        <v>0</v>
      </c>
      <c r="S1225" s="15">
        <f>IF(ДАННЫЕ!$AA1225="2А",1,IF(ДАННЫЕ!$AA1225="2Б",2,IF(ДАННЫЕ!$AA1225="2В",3,IF(ДАННЫЕ!$AA1225=3,4,IF(ДАННЫЕ!$AA1225="4А",5,IF(ДАННЫЕ!$AA1225="4Б",6,IF(ДАННЫЕ!$AA1225="4В",7,IF(ДАННЫЕ!$AA1225=5,8,0))))))))</f>
        <v>0</v>
      </c>
      <c r="T1225" s="15">
        <f>IF(OR(ДАННЫЕ!$AC1225=2,ДАННЫЕ!$AD1225=2,ДАННЫЕ!$AE1225=2),2,IF(OR(ДАННЫЕ!$AC1225=1,ДАННЫЕ!$AD1225=1,ДАННЫЕ!$AE1225=1),1,0))</f>
        <v>0</v>
      </c>
    </row>
    <row r="1226" spans="1:20" x14ac:dyDescent="0.2">
      <c r="A1226" s="78">
        <f>IF(B1226&gt;0,IF(MONTH(ДАННЫЕ!$F$1)=MONTH(ДАННЫЕ!$B1226),1,0),0)</f>
        <v>0</v>
      </c>
      <c r="B1226" s="14">
        <f>IF(ДАННЫЕ!$B1226&gt;0,IF(YEAR(ДАННЫЕ!$F$1)=YEAR(ДАННЫЕ!$B1226),1,0),0)</f>
        <v>0</v>
      </c>
      <c r="C1226" s="14">
        <f>IF(ДАННЫЕ!$CM1226&gt;0,IF(YEAR(ДАННЫЕ!$F$1)=YEAR(ДАННЫЕ!$CM1226),1,0),0)</f>
        <v>0</v>
      </c>
      <c r="D1226" s="14">
        <f>IF(ДАННЫЕ!$CJ1226&gt;0,IF(ДАННЫЕ!$CL1226&gt;ДАННЫЕ!$F$1,1,IF(ДАННЫЕ!$CL1226&gt;0,0,1)),0)</f>
        <v>0</v>
      </c>
      <c r="E1226" s="43" t="str">
        <f ca="1">IF(ДАННЫЕ!$F$1&gt;0,IF(ДАННЫЕ!$G1226&gt;0,DATEDIF(ДАННЫЕ!$G1226,ДАННЫЕ!$F$1,"y"),""),IF(ДАННЫЕ!$G1226&gt;0,DATEDIF(ДАННЫЕ!$G1226,TODAY(),"y"),""))</f>
        <v/>
      </c>
      <c r="F1226" s="43" t="str">
        <f xml:space="preserve"> IF(ДАННЫЕ!$F1226="М",IF(E1226&gt;=18,IF(E1226&lt;60,1,""),""),"")&amp;IF(ДАННЫЕ!$F1226="Ж",IF(E1226&gt;=18,IF(E1226&lt;55,1,""),""),"")</f>
        <v/>
      </c>
      <c r="G1226" s="43" t="str">
        <f xml:space="preserve"> IF(ДАННЫЕ!$F1226="М",IF(E1226&gt;=60,2,""),"")&amp;IF(ДАННЫЕ!$F1226="Ж",IF(E1226&gt;=55,2,""),"")</f>
        <v/>
      </c>
      <c r="H1226" s="43" t="str">
        <f t="shared" ca="1" si="57"/>
        <v/>
      </c>
      <c r="I1226" s="43" t="str">
        <f t="shared" ca="1" si="58"/>
        <v>03</v>
      </c>
      <c r="J1226" s="28" t="str">
        <f ca="1">ДАННЫЕ!$F1226&amp;H1226&amp;I1226&amp;ДАННЫЕ!$I1226&amp;"m"&amp;IF(ДАННЫЕ!$I1226&gt;0,IF(ДАННЫЕ!$J1226&gt;0,0,1),"")&amp;"f"&amp;IF(ДАННЫЕ!$R1226&gt;0,IF(YEAR(ДАННЫЕ!$F$1)=YEAR(ДАННЫЕ!$R1226),1,0),0)&amp;"z"&amp;ДАННЫЕ!$R1226&amp;"p"&amp;ДАННЫЕ!$S1226&amp;"i"&amp;ДАННЫЕ!$T1226&amp;"h"&amp;ДАННЫЕ!$K1226&amp;"be"&amp;ДАННЫЕ!$BI1226&amp;"CD"&amp;IF(ДАННЫЕ!BF1226&gt;500,4,IF(ДАННЫЕ!BF1226&gt;350,3,IF(ДАННЫЕ!BF1226&gt;200,2,IF(ДАННЫЕ!BF1226&gt;0,1,0))))&amp;"g"&amp;B1226&amp;"d"&amp;H1226&amp;"l"&amp;ДАННЫЕ!AT1226&amp;"a"&amp;ДАННЫЕ!$V1226&amp;"v"&amp;R1226&amp;"k"&amp;ДАННЫЕ!$U1226&amp;"s"&amp;ДАННЫЕ!$Y1226&amp;"t"&amp;ДАННЫЕ!$X1226&amp;"b"&amp;IF(ДАННЫЕ!$Q1226&gt;1,1,0)&amp;"PP"&amp;ДАННЫЕ!Z1226&amp;"c"&amp;S1226&amp;"x"&amp;IF(ДАННЫЕ!$BY1226&gt;0,IF(YEAR(ДАННЫЕ!$F$1)=YEAR(ДАННЫЕ!$BY1226),1,0),0)&amp;"n"&amp;IF(ДАННЫЕ!$BZ1226&gt;0,IF(YEAR(ДАННЫЕ!$F$1)=YEAR(ДАННЫЕ!$BZ1226),1,0),0)&amp;"u"&amp;D1226&amp;"z"&amp;IF(ДАННЫЕ!$CL1226&gt;0,IF(YEAR(ДАННЫЕ!$F$1)&gt;YEAR(ДАННЫЕ!$CL1226),11,12),0)</f>
        <v>03mf0zpihbeCD0g0dlav0kstb0PPc0x0n0u0z0</v>
      </c>
      <c r="K1226" s="28" t="str">
        <f ca="1">ДАННЫЕ!$I1226&amp;"x"&amp;B1226&amp;"w"&amp;IF(T1226+ДАННЫЕ!AD1226+ДАННЫЕ!AE1226+ДАННЫЕ!AF1226+ДАННЫЕ!AG1226+ДАННЫЕ!AH1226+ДАННЫЕ!$AL1226+ДАННЫЕ!AI1226+ДАННЫЕ!AJ1226+ДАННЫЕ!AK1226+ДАННЫЕ!AP1226+ДАННЫЕ!AQ1226+ДАННЫЕ!AR1226+ДАННЫЕ!$AM1226+ДАННЫЕ!$AN1226+ДАННЫЕ!AS1226+ДАННЫЕ!AT1226&gt;0,1,0)&amp;IF(OR(T1226=2,ДАННЫЕ!AD1226=2,ДАННЫЕ!AE1226=2,ДАННЫЕ!AF1226=2,ДАННЫЕ!AG1226=2,ДАННЫЕ!AH1226=2,ДАННЫЕ!$AL1226=2,ДАННЫЕ!AI1226=2,ДАННЫЕ!AJ1226=2,ДАННЫЕ!AK1226=2,ДАННЫЕ!AP1226=2,ДАННЫЕ!AQ1226=2,ДАННЫЕ!AR1226=2,ДАННЫЕ!$AM1226=2,ДАННЫЕ!$AN1226=2,ДАННЫЕ!AS1226=2,ДАННЫЕ!AT1226=2),2,0)&amp;"t"&amp;IF(T1226&gt;0,"1"&amp;T1226,"00")&amp;"f"&amp;IF(ДАННЫЕ!$AC1226,"1"&amp;ДАННЫЕ!$AC1226,"00")&amp;"b"&amp;IF(ДАННЫЕ!$AD1226,"1"&amp;ДАННЫЕ!$AD1226,"00")&amp;"g"&amp;IF(ДАННЫЕ!$AF1226,"1"&amp;ДАННЫЕ!$AF1226,"00")&amp;"c"&amp;IF(ДАННЫЕ!$AG1226,"1"&amp;ДАННЫЕ!$AG1226,"00")&amp;"i"&amp;IF(ДАННЫЕ!$AH1226,"1"&amp;ДАННЫЕ!$AH1226,"00")&amp;"r"&amp;IF(ДАННЫЕ!$AL1226,"1"&amp;ДАННЫЕ!$AL1226,"00")&amp;"m"&amp;IF(ДАННЫЕ!$AI1226,"1"&amp;ДАННЫЕ!$AI1226,"00")&amp;"hS"&amp;IF(ДАННЫЕ!$AJ1226,"1"&amp;ДАННЫЕ!$AJ1226,"00")&amp;"hZ"&amp;IF(ДАННЫЕ!$AK1226,"1"&amp;ДАННЫЕ!$AK1226,"00")&amp;"p"&amp;IF(ДАННЫЕ!$AP1226,"1"&amp;ДАННЫЕ!$AP1226,"00")&amp;"k"&amp;IF(ДАННЫЕ!$AQ1226,"1"&amp;ДАННЫЕ!$AQ1226,"00")&amp;"z"&amp;IF(ДАННЫЕ!$AR1226,"1"&amp;ДАННЫЕ!$AR1226,"00")&amp;"j"&amp;IF(ДАННЫЕ!$AM1226,"1"&amp;ДАННЫЕ!$AM1226,"00")&amp;"n"&amp;IF(ДАННЫЕ!$AN1226,"1"&amp;ДАННЫЕ!$AN1226,"00")&amp;"E"&amp;ДАННЫЕ!BI1226&amp;"L"&amp;ДАННЫЕ!AO1226&amp;"h"&amp;IF(ДАННЫЕ!$AU1226&gt;0,1,0)&amp;"v"&amp;IF(ДАННЫЕ!$AW1226&gt;0,1,0)&amp;"a"&amp;IF(ДАННЫЕ!$AS1226,"1"&amp;ДАННЫЕ!$AS1226,"00")&amp;"s"&amp;IF(ДАННЫЕ!$AT1226,"1"&amp;ДАННЫЕ!$AT1226,"00")&amp;"u"&amp;IF(ДАННЫЕ!$CJ1226&gt;0,1,0)&amp;"y"&amp;B1226&amp;"d"&amp;H1226&amp;"e"&amp;F1226&amp;G1226</f>
        <v>x0w00t00f00b00g00c00i00r00m00hS00hZ00p00k00z00j00n00ELh0v0a00s00u0y0de</v>
      </c>
      <c r="L1226" s="28" t="str">
        <f ca="1">ДАННЫЕ!$I1226&amp;"VN"&amp;IF(ДАННЫЕ!AW1226&gt;0,11,10)&amp;"CD"&amp;IF(ДАННЫЕ!BF1226&gt;500,16,IF(ДАННЫЕ!BF1226&gt;350,15,IF(ДАННЫЕ!BF1226&gt;=200,14,IF(ДАННЫЕ!BF1226&gt;=100,13,IF(ДАННЫЕ!BF1226&gt;=50,12,IF(ДАННЫЕ!BF1226&gt;0,11,10))))))&amp;"AR"&amp;IF(ДАННЫЕ!BX1226&gt;0,1,0)&amp;"GD"&amp;B1226&amp;"VV"&amp;IF(E1226&gt;=5,IF(E1226&lt;18,1,0),0)</f>
        <v>VN10CD10AR0GD0VV0</v>
      </c>
      <c r="M1226" s="28" t="str">
        <f>ДАННЫЕ!$I1226&amp;"b"&amp;ДАННЫЕ!$BI1226&amp;"r"&amp;ДАННЫЕ!$BJ1226&amp;"CD"&amp;IF(ДАННЫЕ!BF1226&gt;0,IF(ДАННЫЕ!BF1226&lt;200,1,IF(ДАННЫЕ!BF1226&lt;350,2,3)),0)&amp;"h"&amp;IF(ДАННЫЕ!$BK1226+ДАННЫЕ!$BL1226+ДАННЫЕ!$BM1226&gt;0,1,0)&amp;"x"&amp;ДАННЫЕ!$BK1226&amp;"y"&amp;ДАННЫЕ!$BL1226&amp;"z"&amp;ДАННЫЕ!$BM1226&amp;"c"&amp;IF(ДАННЫЕ!$BK1226+ДАННЫЕ!$BL1226+ДАННЫЕ!$BM1226=3,1,0)&amp;"a"&amp;IF(ДАННЫЕ!$BQ1226+ДАННЫЕ!$BR1226&gt;0,1,0)&amp;"d"&amp;ДАННЫЕ!$BQ1226&amp;"v"&amp;ДАННЫЕ!$BR1226&amp;"p"&amp;ДАННЫЕ!$BS1226&amp;"n"&amp;ДАННЫЕ!$BU1226&amp;"t"&amp;ДАННЫЕ!$BV1226&amp;"o"&amp;ДАННЫЕ!$BT1226&amp;"l"&amp;IF(ДАННЫЕ!$BN1226&gt;0,1,0)&amp;ДАННЫЕ!$BN1226&amp;"g"&amp;ДАННЫЕ!$BO1226&amp;"s"&amp;ДАННЫЕ!$BP1226&amp;"DZ"&amp;IF(ДАННЫЕ!B1226-ДАННЫЕ!G1226 &lt; 60,IF(ДАННЫЕ!B1226-ДАННЫЕ!G1226 &gt;= 0,1,0),0)&amp;"u"&amp;IF(ДАННЫЕ!$CJ1226&gt;0,1,0)</f>
        <v>brCD0h0xyzc0a0dvpntol0gsDZ1u0</v>
      </c>
      <c r="N1226" s="28" t="str">
        <f ca="1">ДАННЫЕ!$F1226&amp;ДАННЫЕ!$I1226&amp;"g"&amp;B1226&amp;"cf"&amp;D1226&amp;"a"&amp;IF(ДАННЫЕ!$BX1226&gt;0,1,0)&amp;IF(ДАННЫЕ!$BF1226&gt;500,1,IF(ДАННЫЕ!$BF1226&gt;350,2,IF(ДАННЫЕ!$BF1226&gt;=200,3,IF(ДАННЫЕ!$BF1226&gt;=100,4,IF(ДАННЫЕ!$BF1226&gt;=50,5,IF(ДАННЫЕ!$BF1226&lt;50,6,0))))))&amp;"AR"&amp;IF(DATEDIF(ДАННЫЕ!$BX1226,ДАННЫЕ!$F$1,"y")&gt;1,1,0)&amp;"VG"&amp;IF(ДАННЫЕ!$BH1226="0",1,0)&amp;"o"&amp;IF(T1226+ДАННЫЕ!$AF1226+ДАННЫЕ!$AG1226+ДАННЫЕ!$AH1226+ДАННЫЕ!$AI1226+ДАННЫЕ!$AJ1226+ДАННЫЕ!$AP1226+ДАННЫЕ!$AQ1226+ДАННЫЕ!$AR1226+ДАННЫЕ!$AU1226+ДАННЫЕ!$AW1226+ДАННЫЕ!$AS1226+ДАННЫЕ!$AT1226&gt;0,1,0)&amp;"x"&amp;ДАННЫЕ!$AG1226&amp;"p"&amp;IF(ДАННЫЕ!$BY1226&gt;0,1,0)&amp;"v"&amp;IF(ДАННЫЕ!$BZ1226&gt;0,1,0)&amp;"n"&amp;ДАННЫЕ!$CA1226&amp;"t"&amp;ДАННЫЕ!$AY1226&amp;"k"&amp;ДАННЫЕ!$CB1226&amp;"q"&amp;ДАННЫЕ!$CC1226&amp;"w"&amp;ДАННЫЕ!$CD1226&amp;"e"&amp;ДАННЫЕ!$CE1226&amp;"m"&amp;ДАННЫЕ!$CF1226&amp;"c"&amp;ДАННЫЕ!$CG1226&amp;"z"&amp;ДАННЫЕ!$CH1226&amp;"d"&amp;IF(H1226=4,1,0)&amp;"s"&amp;IF(ДАННЫЕ!$J1226=1,0,1)&amp;"u"&amp;IF(ДАННЫЕ!$CJ1226&gt;0,1,0)</f>
        <v>g0cf0a06AR1VG0o0xp0v0ntkqwemczd0s1u0</v>
      </c>
      <c r="O1226" s="28" t="str">
        <f>ДАННЫЕ!$I1226&amp;"g"&amp;B1226&amp;A1226&amp;"f"&amp;P1226&amp;"c"&amp;IF(ДАННЫЕ!$U1226&gt;0,1,0)&amp;"s"&amp;IF(ДАННЫЕ!$Q1226&gt;0,IF(YEAR(ДАННЫЕ!$F$1)=YEAR(ДАННЫЕ!$Q1226),IF(MONTH(ДАННЫЕ!$F$1)=MONTH(ДАННЫЕ!$Q1226),111,11),1),0)&amp;"i"&amp;IF(ДАННЫЕ!$R1226+ДАННЫЕ!$S1226+ДАННЫЕ!$T1226=0,0,1)&amp;"h"&amp;IF(ДАННЫЕ!$P1226&gt;0,1,0)&amp;"p"&amp;IF(ДАННЫЕ!$CI1226&gt;0,IF(YEAR(ДАННЫЕ!$F$1)=YEAR(ДАННЫЕ!$CI1226),IF(MONTH(ДАННЫЕ!$F$1)=MONTH(ДАННЫЕ!$CI1226),111,11),1),0)&amp;"d"&amp;IF(ДАННЫЕ!$CJ1226&gt;0,IF(YEAR(ДАННЫЕ!$F$1)=YEAR(ДАННЫЕ!$CJ1226),IF(MONTH(ДАННЫЕ!$F$1)=MONTH(ДАННЫЕ!$CJ1226),111,11),1),0)&amp;"o"&amp;IF(ДАННЫЕ!$CK1226&gt;0,IF(MONTH(ДАННЫЕ!$F$1)=MONTH(ДАННЫЕ!$CK1226),111,11),0)&amp;"v"&amp;IF(ДАННЫЕ!$BE1226&gt;0,IF(MONTH(ДАННЫЕ!$F$1)=MONTH(ДАННЫЕ!$BE1226),111,11),0)</f>
        <v>g00f0c0s0i0h0p0d0o0v0</v>
      </c>
      <c r="P1226" s="15">
        <f t="shared" si="59"/>
        <v>0</v>
      </c>
      <c r="Q1226" s="15">
        <f>IF(ДАННЫЕ!$F$1&gt;ДАННЫЕ!$N1226,IF(YEAR(ДАННЫЕ!$F$1)=YEAR(ДАННЫЕ!M1226),1,0),0)</f>
        <v>0</v>
      </c>
      <c r="R1226" s="15">
        <f>IF(ДАННЫЕ!$F$1&gt;ДАННЫЕ!$N1226,IF(YEAR(ДАННЫЕ!$F$1)=YEAR(ДАННЫЕ!N1226),1,0),0)</f>
        <v>0</v>
      </c>
      <c r="S1226" s="15">
        <f>IF(ДАННЫЕ!$AA1226="2А",1,IF(ДАННЫЕ!$AA1226="2Б",2,IF(ДАННЫЕ!$AA1226="2В",3,IF(ДАННЫЕ!$AA1226=3,4,IF(ДАННЫЕ!$AA1226="4А",5,IF(ДАННЫЕ!$AA1226="4Б",6,IF(ДАННЫЕ!$AA1226="4В",7,IF(ДАННЫЕ!$AA1226=5,8,0))))))))</f>
        <v>0</v>
      </c>
      <c r="T1226" s="15">
        <f>IF(OR(ДАННЫЕ!$AC1226=2,ДАННЫЕ!$AD1226=2,ДАННЫЕ!$AE1226=2),2,IF(OR(ДАННЫЕ!$AC1226=1,ДАННЫЕ!$AD1226=1,ДАННЫЕ!$AE1226=1),1,0))</f>
        <v>0</v>
      </c>
    </row>
    <row r="1227" spans="1:20" x14ac:dyDescent="0.2">
      <c r="A1227" s="78">
        <f>IF(B1227&gt;0,IF(MONTH(ДАННЫЕ!$F$1)=MONTH(ДАННЫЕ!$B1227),1,0),0)</f>
        <v>0</v>
      </c>
      <c r="B1227" s="14">
        <f>IF(ДАННЫЕ!$B1227&gt;0,IF(YEAR(ДАННЫЕ!$F$1)=YEAR(ДАННЫЕ!$B1227),1,0),0)</f>
        <v>0</v>
      </c>
      <c r="C1227" s="14">
        <f>IF(ДАННЫЕ!$CM1227&gt;0,IF(YEAR(ДАННЫЕ!$F$1)=YEAR(ДАННЫЕ!$CM1227),1,0),0)</f>
        <v>0</v>
      </c>
      <c r="D1227" s="14">
        <f>IF(ДАННЫЕ!$CJ1227&gt;0,IF(ДАННЫЕ!$CL1227&gt;ДАННЫЕ!$F$1,1,IF(ДАННЫЕ!$CL1227&gt;0,0,1)),0)</f>
        <v>0</v>
      </c>
      <c r="E1227" s="43" t="str">
        <f ca="1">IF(ДАННЫЕ!$F$1&gt;0,IF(ДАННЫЕ!$G1227&gt;0,DATEDIF(ДАННЫЕ!$G1227,ДАННЫЕ!$F$1,"y"),""),IF(ДАННЫЕ!$G1227&gt;0,DATEDIF(ДАННЫЕ!$G1227,TODAY(),"y"),""))</f>
        <v/>
      </c>
      <c r="F1227" s="43" t="str">
        <f xml:space="preserve"> IF(ДАННЫЕ!$F1227="М",IF(E1227&gt;=18,IF(E1227&lt;60,1,""),""),"")&amp;IF(ДАННЫЕ!$F1227="Ж",IF(E1227&gt;=18,IF(E1227&lt;55,1,""),""),"")</f>
        <v/>
      </c>
      <c r="G1227" s="43" t="str">
        <f xml:space="preserve"> IF(ДАННЫЕ!$F1227="М",IF(E1227&gt;=60,2,""),"")&amp;IF(ДАННЫЕ!$F1227="Ж",IF(E1227&gt;=55,2,""),"")</f>
        <v/>
      </c>
      <c r="H1227" s="43" t="str">
        <f t="shared" ca="1" si="57"/>
        <v/>
      </c>
      <c r="I1227" s="43" t="str">
        <f t="shared" ca="1" si="58"/>
        <v>03</v>
      </c>
      <c r="J1227" s="28" t="str">
        <f ca="1">ДАННЫЕ!$F1227&amp;H1227&amp;I1227&amp;ДАННЫЕ!$I1227&amp;"m"&amp;IF(ДАННЫЕ!$I1227&gt;0,IF(ДАННЫЕ!$J1227&gt;0,0,1),"")&amp;"f"&amp;IF(ДАННЫЕ!$R1227&gt;0,IF(YEAR(ДАННЫЕ!$F$1)=YEAR(ДАННЫЕ!$R1227),1,0),0)&amp;"z"&amp;ДАННЫЕ!$R1227&amp;"p"&amp;ДАННЫЕ!$S1227&amp;"i"&amp;ДАННЫЕ!$T1227&amp;"h"&amp;ДАННЫЕ!$K1227&amp;"be"&amp;ДАННЫЕ!$BI1227&amp;"CD"&amp;IF(ДАННЫЕ!BF1227&gt;500,4,IF(ДАННЫЕ!BF1227&gt;350,3,IF(ДАННЫЕ!BF1227&gt;200,2,IF(ДАННЫЕ!BF1227&gt;0,1,0))))&amp;"g"&amp;B1227&amp;"d"&amp;H1227&amp;"l"&amp;ДАННЫЕ!AT1227&amp;"a"&amp;ДАННЫЕ!$V1227&amp;"v"&amp;R1227&amp;"k"&amp;ДАННЫЕ!$U1227&amp;"s"&amp;ДАННЫЕ!$Y1227&amp;"t"&amp;ДАННЫЕ!$X1227&amp;"b"&amp;IF(ДАННЫЕ!$Q1227&gt;1,1,0)&amp;"PP"&amp;ДАННЫЕ!Z1227&amp;"c"&amp;S1227&amp;"x"&amp;IF(ДАННЫЕ!$BY1227&gt;0,IF(YEAR(ДАННЫЕ!$F$1)=YEAR(ДАННЫЕ!$BY1227),1,0),0)&amp;"n"&amp;IF(ДАННЫЕ!$BZ1227&gt;0,IF(YEAR(ДАННЫЕ!$F$1)=YEAR(ДАННЫЕ!$BZ1227),1,0),0)&amp;"u"&amp;D1227&amp;"z"&amp;IF(ДАННЫЕ!$CL1227&gt;0,IF(YEAR(ДАННЫЕ!$F$1)&gt;YEAR(ДАННЫЕ!$CL1227),11,12),0)</f>
        <v>03mf0zpihbeCD0g0dlav0kstb0PPc0x0n0u0z0</v>
      </c>
      <c r="K1227" s="28" t="str">
        <f ca="1">ДАННЫЕ!$I1227&amp;"x"&amp;B1227&amp;"w"&amp;IF(T1227+ДАННЫЕ!AD1227+ДАННЫЕ!AE1227+ДАННЫЕ!AF1227+ДАННЫЕ!AG1227+ДАННЫЕ!AH1227+ДАННЫЕ!$AL1227+ДАННЫЕ!AI1227+ДАННЫЕ!AJ1227+ДАННЫЕ!AK1227+ДАННЫЕ!AP1227+ДАННЫЕ!AQ1227+ДАННЫЕ!AR1227+ДАННЫЕ!$AM1227+ДАННЫЕ!$AN1227+ДАННЫЕ!AS1227+ДАННЫЕ!AT1227&gt;0,1,0)&amp;IF(OR(T1227=2,ДАННЫЕ!AD1227=2,ДАННЫЕ!AE1227=2,ДАННЫЕ!AF1227=2,ДАННЫЕ!AG1227=2,ДАННЫЕ!AH1227=2,ДАННЫЕ!$AL1227=2,ДАННЫЕ!AI1227=2,ДАННЫЕ!AJ1227=2,ДАННЫЕ!AK1227=2,ДАННЫЕ!AP1227=2,ДАННЫЕ!AQ1227=2,ДАННЫЕ!AR1227=2,ДАННЫЕ!$AM1227=2,ДАННЫЕ!$AN1227=2,ДАННЫЕ!AS1227=2,ДАННЫЕ!AT1227=2),2,0)&amp;"t"&amp;IF(T1227&gt;0,"1"&amp;T1227,"00")&amp;"f"&amp;IF(ДАННЫЕ!$AC1227,"1"&amp;ДАННЫЕ!$AC1227,"00")&amp;"b"&amp;IF(ДАННЫЕ!$AD1227,"1"&amp;ДАННЫЕ!$AD1227,"00")&amp;"g"&amp;IF(ДАННЫЕ!$AF1227,"1"&amp;ДАННЫЕ!$AF1227,"00")&amp;"c"&amp;IF(ДАННЫЕ!$AG1227,"1"&amp;ДАННЫЕ!$AG1227,"00")&amp;"i"&amp;IF(ДАННЫЕ!$AH1227,"1"&amp;ДАННЫЕ!$AH1227,"00")&amp;"r"&amp;IF(ДАННЫЕ!$AL1227,"1"&amp;ДАННЫЕ!$AL1227,"00")&amp;"m"&amp;IF(ДАННЫЕ!$AI1227,"1"&amp;ДАННЫЕ!$AI1227,"00")&amp;"hS"&amp;IF(ДАННЫЕ!$AJ1227,"1"&amp;ДАННЫЕ!$AJ1227,"00")&amp;"hZ"&amp;IF(ДАННЫЕ!$AK1227,"1"&amp;ДАННЫЕ!$AK1227,"00")&amp;"p"&amp;IF(ДАННЫЕ!$AP1227,"1"&amp;ДАННЫЕ!$AP1227,"00")&amp;"k"&amp;IF(ДАННЫЕ!$AQ1227,"1"&amp;ДАННЫЕ!$AQ1227,"00")&amp;"z"&amp;IF(ДАННЫЕ!$AR1227,"1"&amp;ДАННЫЕ!$AR1227,"00")&amp;"j"&amp;IF(ДАННЫЕ!$AM1227,"1"&amp;ДАННЫЕ!$AM1227,"00")&amp;"n"&amp;IF(ДАННЫЕ!$AN1227,"1"&amp;ДАННЫЕ!$AN1227,"00")&amp;"E"&amp;ДАННЫЕ!BI1227&amp;"L"&amp;ДАННЫЕ!AO1227&amp;"h"&amp;IF(ДАННЫЕ!$AU1227&gt;0,1,0)&amp;"v"&amp;IF(ДАННЫЕ!$AW1227&gt;0,1,0)&amp;"a"&amp;IF(ДАННЫЕ!$AS1227,"1"&amp;ДАННЫЕ!$AS1227,"00")&amp;"s"&amp;IF(ДАННЫЕ!$AT1227,"1"&amp;ДАННЫЕ!$AT1227,"00")&amp;"u"&amp;IF(ДАННЫЕ!$CJ1227&gt;0,1,0)&amp;"y"&amp;B1227&amp;"d"&amp;H1227&amp;"e"&amp;F1227&amp;G1227</f>
        <v>x0w00t00f00b00g00c00i00r00m00hS00hZ00p00k00z00j00n00ELh0v0a00s00u0y0de</v>
      </c>
      <c r="L1227" s="28" t="str">
        <f ca="1">ДАННЫЕ!$I1227&amp;"VN"&amp;IF(ДАННЫЕ!AW1227&gt;0,11,10)&amp;"CD"&amp;IF(ДАННЫЕ!BF1227&gt;500,16,IF(ДАННЫЕ!BF1227&gt;350,15,IF(ДАННЫЕ!BF1227&gt;=200,14,IF(ДАННЫЕ!BF1227&gt;=100,13,IF(ДАННЫЕ!BF1227&gt;=50,12,IF(ДАННЫЕ!BF1227&gt;0,11,10))))))&amp;"AR"&amp;IF(ДАННЫЕ!BX1227&gt;0,1,0)&amp;"GD"&amp;B1227&amp;"VV"&amp;IF(E1227&gt;=5,IF(E1227&lt;18,1,0),0)</f>
        <v>VN10CD10AR0GD0VV0</v>
      </c>
      <c r="M1227" s="28" t="str">
        <f>ДАННЫЕ!$I1227&amp;"b"&amp;ДАННЫЕ!$BI1227&amp;"r"&amp;ДАННЫЕ!$BJ1227&amp;"CD"&amp;IF(ДАННЫЕ!BF1227&gt;0,IF(ДАННЫЕ!BF1227&lt;200,1,IF(ДАННЫЕ!BF1227&lt;350,2,3)),0)&amp;"h"&amp;IF(ДАННЫЕ!$BK1227+ДАННЫЕ!$BL1227+ДАННЫЕ!$BM1227&gt;0,1,0)&amp;"x"&amp;ДАННЫЕ!$BK1227&amp;"y"&amp;ДАННЫЕ!$BL1227&amp;"z"&amp;ДАННЫЕ!$BM1227&amp;"c"&amp;IF(ДАННЫЕ!$BK1227+ДАННЫЕ!$BL1227+ДАННЫЕ!$BM1227=3,1,0)&amp;"a"&amp;IF(ДАННЫЕ!$BQ1227+ДАННЫЕ!$BR1227&gt;0,1,0)&amp;"d"&amp;ДАННЫЕ!$BQ1227&amp;"v"&amp;ДАННЫЕ!$BR1227&amp;"p"&amp;ДАННЫЕ!$BS1227&amp;"n"&amp;ДАННЫЕ!$BU1227&amp;"t"&amp;ДАННЫЕ!$BV1227&amp;"o"&amp;ДАННЫЕ!$BT1227&amp;"l"&amp;IF(ДАННЫЕ!$BN1227&gt;0,1,0)&amp;ДАННЫЕ!$BN1227&amp;"g"&amp;ДАННЫЕ!$BO1227&amp;"s"&amp;ДАННЫЕ!$BP1227&amp;"DZ"&amp;IF(ДАННЫЕ!B1227-ДАННЫЕ!G1227 &lt; 60,IF(ДАННЫЕ!B1227-ДАННЫЕ!G1227 &gt;= 0,1,0),0)&amp;"u"&amp;IF(ДАННЫЕ!$CJ1227&gt;0,1,0)</f>
        <v>brCD0h0xyzc0a0dvpntol0gsDZ1u0</v>
      </c>
      <c r="N1227" s="28" t="str">
        <f ca="1">ДАННЫЕ!$F1227&amp;ДАННЫЕ!$I1227&amp;"g"&amp;B1227&amp;"cf"&amp;D1227&amp;"a"&amp;IF(ДАННЫЕ!$BX1227&gt;0,1,0)&amp;IF(ДАННЫЕ!$BF1227&gt;500,1,IF(ДАННЫЕ!$BF1227&gt;350,2,IF(ДАННЫЕ!$BF1227&gt;=200,3,IF(ДАННЫЕ!$BF1227&gt;=100,4,IF(ДАННЫЕ!$BF1227&gt;=50,5,IF(ДАННЫЕ!$BF1227&lt;50,6,0))))))&amp;"AR"&amp;IF(DATEDIF(ДАННЫЕ!$BX1227,ДАННЫЕ!$F$1,"y")&gt;1,1,0)&amp;"VG"&amp;IF(ДАННЫЕ!$BH1227="0",1,0)&amp;"o"&amp;IF(T1227+ДАННЫЕ!$AF1227+ДАННЫЕ!$AG1227+ДАННЫЕ!$AH1227+ДАННЫЕ!$AI1227+ДАННЫЕ!$AJ1227+ДАННЫЕ!$AP1227+ДАННЫЕ!$AQ1227+ДАННЫЕ!$AR1227+ДАННЫЕ!$AU1227+ДАННЫЕ!$AW1227+ДАННЫЕ!$AS1227+ДАННЫЕ!$AT1227&gt;0,1,0)&amp;"x"&amp;ДАННЫЕ!$AG1227&amp;"p"&amp;IF(ДАННЫЕ!$BY1227&gt;0,1,0)&amp;"v"&amp;IF(ДАННЫЕ!$BZ1227&gt;0,1,0)&amp;"n"&amp;ДАННЫЕ!$CA1227&amp;"t"&amp;ДАННЫЕ!$AY1227&amp;"k"&amp;ДАННЫЕ!$CB1227&amp;"q"&amp;ДАННЫЕ!$CC1227&amp;"w"&amp;ДАННЫЕ!$CD1227&amp;"e"&amp;ДАННЫЕ!$CE1227&amp;"m"&amp;ДАННЫЕ!$CF1227&amp;"c"&amp;ДАННЫЕ!$CG1227&amp;"z"&amp;ДАННЫЕ!$CH1227&amp;"d"&amp;IF(H1227=4,1,0)&amp;"s"&amp;IF(ДАННЫЕ!$J1227=1,0,1)&amp;"u"&amp;IF(ДАННЫЕ!$CJ1227&gt;0,1,0)</f>
        <v>g0cf0a06AR1VG0o0xp0v0ntkqwemczd0s1u0</v>
      </c>
      <c r="O1227" s="28" t="str">
        <f>ДАННЫЕ!$I1227&amp;"g"&amp;B1227&amp;A1227&amp;"f"&amp;P1227&amp;"c"&amp;IF(ДАННЫЕ!$U1227&gt;0,1,0)&amp;"s"&amp;IF(ДАННЫЕ!$Q1227&gt;0,IF(YEAR(ДАННЫЕ!$F$1)=YEAR(ДАННЫЕ!$Q1227),IF(MONTH(ДАННЫЕ!$F$1)=MONTH(ДАННЫЕ!$Q1227),111,11),1),0)&amp;"i"&amp;IF(ДАННЫЕ!$R1227+ДАННЫЕ!$S1227+ДАННЫЕ!$T1227=0,0,1)&amp;"h"&amp;IF(ДАННЫЕ!$P1227&gt;0,1,0)&amp;"p"&amp;IF(ДАННЫЕ!$CI1227&gt;0,IF(YEAR(ДАННЫЕ!$F$1)=YEAR(ДАННЫЕ!$CI1227),IF(MONTH(ДАННЫЕ!$F$1)=MONTH(ДАННЫЕ!$CI1227),111,11),1),0)&amp;"d"&amp;IF(ДАННЫЕ!$CJ1227&gt;0,IF(YEAR(ДАННЫЕ!$F$1)=YEAR(ДАННЫЕ!$CJ1227),IF(MONTH(ДАННЫЕ!$F$1)=MONTH(ДАННЫЕ!$CJ1227),111,11),1),0)&amp;"o"&amp;IF(ДАННЫЕ!$CK1227&gt;0,IF(MONTH(ДАННЫЕ!$F$1)=MONTH(ДАННЫЕ!$CK1227),111,11),0)&amp;"v"&amp;IF(ДАННЫЕ!$BE1227&gt;0,IF(MONTH(ДАННЫЕ!$F$1)=MONTH(ДАННЫЕ!$BE1227),111,11),0)</f>
        <v>g00f0c0s0i0h0p0d0o0v0</v>
      </c>
      <c r="P1227" s="15">
        <f t="shared" si="59"/>
        <v>0</v>
      </c>
      <c r="Q1227" s="15">
        <f>IF(ДАННЫЕ!$F$1&gt;ДАННЫЕ!$N1227,IF(YEAR(ДАННЫЕ!$F$1)=YEAR(ДАННЫЕ!M1227),1,0),0)</f>
        <v>0</v>
      </c>
      <c r="R1227" s="15">
        <f>IF(ДАННЫЕ!$F$1&gt;ДАННЫЕ!$N1227,IF(YEAR(ДАННЫЕ!$F$1)=YEAR(ДАННЫЕ!N1227),1,0),0)</f>
        <v>0</v>
      </c>
      <c r="S1227" s="15">
        <f>IF(ДАННЫЕ!$AA1227="2А",1,IF(ДАННЫЕ!$AA1227="2Б",2,IF(ДАННЫЕ!$AA1227="2В",3,IF(ДАННЫЕ!$AA1227=3,4,IF(ДАННЫЕ!$AA1227="4А",5,IF(ДАННЫЕ!$AA1227="4Б",6,IF(ДАННЫЕ!$AA1227="4В",7,IF(ДАННЫЕ!$AA1227=5,8,0))))))))</f>
        <v>0</v>
      </c>
      <c r="T1227" s="15">
        <f>IF(OR(ДАННЫЕ!$AC1227=2,ДАННЫЕ!$AD1227=2,ДАННЫЕ!$AE1227=2),2,IF(OR(ДАННЫЕ!$AC1227=1,ДАННЫЕ!$AD1227=1,ДАННЫЕ!$AE1227=1),1,0))</f>
        <v>0</v>
      </c>
    </row>
    <row r="1228" spans="1:20" x14ac:dyDescent="0.2">
      <c r="A1228" s="78">
        <f>IF(B1228&gt;0,IF(MONTH(ДАННЫЕ!$F$1)=MONTH(ДАННЫЕ!$B1228),1,0),0)</f>
        <v>0</v>
      </c>
      <c r="B1228" s="14">
        <f>IF(ДАННЫЕ!$B1228&gt;0,IF(YEAR(ДАННЫЕ!$F$1)=YEAR(ДАННЫЕ!$B1228),1,0),0)</f>
        <v>0</v>
      </c>
      <c r="C1228" s="14">
        <f>IF(ДАННЫЕ!$CM1228&gt;0,IF(YEAR(ДАННЫЕ!$F$1)=YEAR(ДАННЫЕ!$CM1228),1,0),0)</f>
        <v>0</v>
      </c>
      <c r="D1228" s="14">
        <f>IF(ДАННЫЕ!$CJ1228&gt;0,IF(ДАННЫЕ!$CL1228&gt;ДАННЫЕ!$F$1,1,IF(ДАННЫЕ!$CL1228&gt;0,0,1)),0)</f>
        <v>0</v>
      </c>
      <c r="E1228" s="43" t="str">
        <f ca="1">IF(ДАННЫЕ!$F$1&gt;0,IF(ДАННЫЕ!$G1228&gt;0,DATEDIF(ДАННЫЕ!$G1228,ДАННЫЕ!$F$1,"y"),""),IF(ДАННЫЕ!$G1228&gt;0,DATEDIF(ДАННЫЕ!$G1228,TODAY(),"y"),""))</f>
        <v/>
      </c>
      <c r="F1228" s="43" t="str">
        <f xml:space="preserve"> IF(ДАННЫЕ!$F1228="М",IF(E1228&gt;=18,IF(E1228&lt;60,1,""),""),"")&amp;IF(ДАННЫЕ!$F1228="Ж",IF(E1228&gt;=18,IF(E1228&lt;55,1,""),""),"")</f>
        <v/>
      </c>
      <c r="G1228" s="43" t="str">
        <f xml:space="preserve"> IF(ДАННЫЕ!$F1228="М",IF(E1228&gt;=60,2,""),"")&amp;IF(ДАННЫЕ!$F1228="Ж",IF(E1228&gt;=55,2,""),"")</f>
        <v/>
      </c>
      <c r="H1228" s="43" t="str">
        <f t="shared" ca="1" si="57"/>
        <v/>
      </c>
      <c r="I1228" s="43" t="str">
        <f t="shared" ca="1" si="58"/>
        <v>03</v>
      </c>
      <c r="J1228" s="28" t="str">
        <f ca="1">ДАННЫЕ!$F1228&amp;H1228&amp;I1228&amp;ДАННЫЕ!$I1228&amp;"m"&amp;IF(ДАННЫЕ!$I1228&gt;0,IF(ДАННЫЕ!$J1228&gt;0,0,1),"")&amp;"f"&amp;IF(ДАННЫЕ!$R1228&gt;0,IF(YEAR(ДАННЫЕ!$F$1)=YEAR(ДАННЫЕ!$R1228),1,0),0)&amp;"z"&amp;ДАННЫЕ!$R1228&amp;"p"&amp;ДАННЫЕ!$S1228&amp;"i"&amp;ДАННЫЕ!$T1228&amp;"h"&amp;ДАННЫЕ!$K1228&amp;"be"&amp;ДАННЫЕ!$BI1228&amp;"CD"&amp;IF(ДАННЫЕ!BF1228&gt;500,4,IF(ДАННЫЕ!BF1228&gt;350,3,IF(ДАННЫЕ!BF1228&gt;200,2,IF(ДАННЫЕ!BF1228&gt;0,1,0))))&amp;"g"&amp;B1228&amp;"d"&amp;H1228&amp;"l"&amp;ДАННЫЕ!AT1228&amp;"a"&amp;ДАННЫЕ!$V1228&amp;"v"&amp;R1228&amp;"k"&amp;ДАННЫЕ!$U1228&amp;"s"&amp;ДАННЫЕ!$Y1228&amp;"t"&amp;ДАННЫЕ!$X1228&amp;"b"&amp;IF(ДАННЫЕ!$Q1228&gt;1,1,0)&amp;"PP"&amp;ДАННЫЕ!Z1228&amp;"c"&amp;S1228&amp;"x"&amp;IF(ДАННЫЕ!$BY1228&gt;0,IF(YEAR(ДАННЫЕ!$F$1)=YEAR(ДАННЫЕ!$BY1228),1,0),0)&amp;"n"&amp;IF(ДАННЫЕ!$BZ1228&gt;0,IF(YEAR(ДАННЫЕ!$F$1)=YEAR(ДАННЫЕ!$BZ1228),1,0),0)&amp;"u"&amp;D1228&amp;"z"&amp;IF(ДАННЫЕ!$CL1228&gt;0,IF(YEAR(ДАННЫЕ!$F$1)&gt;YEAR(ДАННЫЕ!$CL1228),11,12),0)</f>
        <v>03mf0zpihbeCD0g0dlav0kstb0PPc0x0n0u0z0</v>
      </c>
      <c r="K1228" s="28" t="str">
        <f ca="1">ДАННЫЕ!$I1228&amp;"x"&amp;B1228&amp;"w"&amp;IF(T1228+ДАННЫЕ!AD1228+ДАННЫЕ!AE1228+ДАННЫЕ!AF1228+ДАННЫЕ!AG1228+ДАННЫЕ!AH1228+ДАННЫЕ!$AL1228+ДАННЫЕ!AI1228+ДАННЫЕ!AJ1228+ДАННЫЕ!AK1228+ДАННЫЕ!AP1228+ДАННЫЕ!AQ1228+ДАННЫЕ!AR1228+ДАННЫЕ!$AM1228+ДАННЫЕ!$AN1228+ДАННЫЕ!AS1228+ДАННЫЕ!AT1228&gt;0,1,0)&amp;IF(OR(T1228=2,ДАННЫЕ!AD1228=2,ДАННЫЕ!AE1228=2,ДАННЫЕ!AF1228=2,ДАННЫЕ!AG1228=2,ДАННЫЕ!AH1228=2,ДАННЫЕ!$AL1228=2,ДАННЫЕ!AI1228=2,ДАННЫЕ!AJ1228=2,ДАННЫЕ!AK1228=2,ДАННЫЕ!AP1228=2,ДАННЫЕ!AQ1228=2,ДАННЫЕ!AR1228=2,ДАННЫЕ!$AM1228=2,ДАННЫЕ!$AN1228=2,ДАННЫЕ!AS1228=2,ДАННЫЕ!AT1228=2),2,0)&amp;"t"&amp;IF(T1228&gt;0,"1"&amp;T1228,"00")&amp;"f"&amp;IF(ДАННЫЕ!$AC1228,"1"&amp;ДАННЫЕ!$AC1228,"00")&amp;"b"&amp;IF(ДАННЫЕ!$AD1228,"1"&amp;ДАННЫЕ!$AD1228,"00")&amp;"g"&amp;IF(ДАННЫЕ!$AF1228,"1"&amp;ДАННЫЕ!$AF1228,"00")&amp;"c"&amp;IF(ДАННЫЕ!$AG1228,"1"&amp;ДАННЫЕ!$AG1228,"00")&amp;"i"&amp;IF(ДАННЫЕ!$AH1228,"1"&amp;ДАННЫЕ!$AH1228,"00")&amp;"r"&amp;IF(ДАННЫЕ!$AL1228,"1"&amp;ДАННЫЕ!$AL1228,"00")&amp;"m"&amp;IF(ДАННЫЕ!$AI1228,"1"&amp;ДАННЫЕ!$AI1228,"00")&amp;"hS"&amp;IF(ДАННЫЕ!$AJ1228,"1"&amp;ДАННЫЕ!$AJ1228,"00")&amp;"hZ"&amp;IF(ДАННЫЕ!$AK1228,"1"&amp;ДАННЫЕ!$AK1228,"00")&amp;"p"&amp;IF(ДАННЫЕ!$AP1228,"1"&amp;ДАННЫЕ!$AP1228,"00")&amp;"k"&amp;IF(ДАННЫЕ!$AQ1228,"1"&amp;ДАННЫЕ!$AQ1228,"00")&amp;"z"&amp;IF(ДАННЫЕ!$AR1228,"1"&amp;ДАННЫЕ!$AR1228,"00")&amp;"j"&amp;IF(ДАННЫЕ!$AM1228,"1"&amp;ДАННЫЕ!$AM1228,"00")&amp;"n"&amp;IF(ДАННЫЕ!$AN1228,"1"&amp;ДАННЫЕ!$AN1228,"00")&amp;"E"&amp;ДАННЫЕ!BI1228&amp;"L"&amp;ДАННЫЕ!AO1228&amp;"h"&amp;IF(ДАННЫЕ!$AU1228&gt;0,1,0)&amp;"v"&amp;IF(ДАННЫЕ!$AW1228&gt;0,1,0)&amp;"a"&amp;IF(ДАННЫЕ!$AS1228,"1"&amp;ДАННЫЕ!$AS1228,"00")&amp;"s"&amp;IF(ДАННЫЕ!$AT1228,"1"&amp;ДАННЫЕ!$AT1228,"00")&amp;"u"&amp;IF(ДАННЫЕ!$CJ1228&gt;0,1,0)&amp;"y"&amp;B1228&amp;"d"&amp;H1228&amp;"e"&amp;F1228&amp;G1228</f>
        <v>x0w00t00f00b00g00c00i00r00m00hS00hZ00p00k00z00j00n00ELh0v0a00s00u0y0de</v>
      </c>
      <c r="L1228" s="28" t="str">
        <f ca="1">ДАННЫЕ!$I1228&amp;"VN"&amp;IF(ДАННЫЕ!AW1228&gt;0,11,10)&amp;"CD"&amp;IF(ДАННЫЕ!BF1228&gt;500,16,IF(ДАННЫЕ!BF1228&gt;350,15,IF(ДАННЫЕ!BF1228&gt;=200,14,IF(ДАННЫЕ!BF1228&gt;=100,13,IF(ДАННЫЕ!BF1228&gt;=50,12,IF(ДАННЫЕ!BF1228&gt;0,11,10))))))&amp;"AR"&amp;IF(ДАННЫЕ!BX1228&gt;0,1,0)&amp;"GD"&amp;B1228&amp;"VV"&amp;IF(E1228&gt;=5,IF(E1228&lt;18,1,0),0)</f>
        <v>VN10CD10AR0GD0VV0</v>
      </c>
      <c r="M1228" s="28" t="str">
        <f>ДАННЫЕ!$I1228&amp;"b"&amp;ДАННЫЕ!$BI1228&amp;"r"&amp;ДАННЫЕ!$BJ1228&amp;"CD"&amp;IF(ДАННЫЕ!BF1228&gt;0,IF(ДАННЫЕ!BF1228&lt;200,1,IF(ДАННЫЕ!BF1228&lt;350,2,3)),0)&amp;"h"&amp;IF(ДАННЫЕ!$BK1228+ДАННЫЕ!$BL1228+ДАННЫЕ!$BM1228&gt;0,1,0)&amp;"x"&amp;ДАННЫЕ!$BK1228&amp;"y"&amp;ДАННЫЕ!$BL1228&amp;"z"&amp;ДАННЫЕ!$BM1228&amp;"c"&amp;IF(ДАННЫЕ!$BK1228+ДАННЫЕ!$BL1228+ДАННЫЕ!$BM1228=3,1,0)&amp;"a"&amp;IF(ДАННЫЕ!$BQ1228+ДАННЫЕ!$BR1228&gt;0,1,0)&amp;"d"&amp;ДАННЫЕ!$BQ1228&amp;"v"&amp;ДАННЫЕ!$BR1228&amp;"p"&amp;ДАННЫЕ!$BS1228&amp;"n"&amp;ДАННЫЕ!$BU1228&amp;"t"&amp;ДАННЫЕ!$BV1228&amp;"o"&amp;ДАННЫЕ!$BT1228&amp;"l"&amp;IF(ДАННЫЕ!$BN1228&gt;0,1,0)&amp;ДАННЫЕ!$BN1228&amp;"g"&amp;ДАННЫЕ!$BO1228&amp;"s"&amp;ДАННЫЕ!$BP1228&amp;"DZ"&amp;IF(ДАННЫЕ!B1228-ДАННЫЕ!G1228 &lt; 60,IF(ДАННЫЕ!B1228-ДАННЫЕ!G1228 &gt;= 0,1,0),0)&amp;"u"&amp;IF(ДАННЫЕ!$CJ1228&gt;0,1,0)</f>
        <v>brCD0h0xyzc0a0dvpntol0gsDZ1u0</v>
      </c>
      <c r="N1228" s="28" t="str">
        <f ca="1">ДАННЫЕ!$F1228&amp;ДАННЫЕ!$I1228&amp;"g"&amp;B1228&amp;"cf"&amp;D1228&amp;"a"&amp;IF(ДАННЫЕ!$BX1228&gt;0,1,0)&amp;IF(ДАННЫЕ!$BF1228&gt;500,1,IF(ДАННЫЕ!$BF1228&gt;350,2,IF(ДАННЫЕ!$BF1228&gt;=200,3,IF(ДАННЫЕ!$BF1228&gt;=100,4,IF(ДАННЫЕ!$BF1228&gt;=50,5,IF(ДАННЫЕ!$BF1228&lt;50,6,0))))))&amp;"AR"&amp;IF(DATEDIF(ДАННЫЕ!$BX1228,ДАННЫЕ!$F$1,"y")&gt;1,1,0)&amp;"VG"&amp;IF(ДАННЫЕ!$BH1228="0",1,0)&amp;"o"&amp;IF(T1228+ДАННЫЕ!$AF1228+ДАННЫЕ!$AG1228+ДАННЫЕ!$AH1228+ДАННЫЕ!$AI1228+ДАННЫЕ!$AJ1228+ДАННЫЕ!$AP1228+ДАННЫЕ!$AQ1228+ДАННЫЕ!$AR1228+ДАННЫЕ!$AU1228+ДАННЫЕ!$AW1228+ДАННЫЕ!$AS1228+ДАННЫЕ!$AT1228&gt;0,1,0)&amp;"x"&amp;ДАННЫЕ!$AG1228&amp;"p"&amp;IF(ДАННЫЕ!$BY1228&gt;0,1,0)&amp;"v"&amp;IF(ДАННЫЕ!$BZ1228&gt;0,1,0)&amp;"n"&amp;ДАННЫЕ!$CA1228&amp;"t"&amp;ДАННЫЕ!$AY1228&amp;"k"&amp;ДАННЫЕ!$CB1228&amp;"q"&amp;ДАННЫЕ!$CC1228&amp;"w"&amp;ДАННЫЕ!$CD1228&amp;"e"&amp;ДАННЫЕ!$CE1228&amp;"m"&amp;ДАННЫЕ!$CF1228&amp;"c"&amp;ДАННЫЕ!$CG1228&amp;"z"&amp;ДАННЫЕ!$CH1228&amp;"d"&amp;IF(H1228=4,1,0)&amp;"s"&amp;IF(ДАННЫЕ!$J1228=1,0,1)&amp;"u"&amp;IF(ДАННЫЕ!$CJ1228&gt;0,1,0)</f>
        <v>g0cf0a06AR1VG0o0xp0v0ntkqwemczd0s1u0</v>
      </c>
      <c r="O1228" s="28" t="str">
        <f>ДАННЫЕ!$I1228&amp;"g"&amp;B1228&amp;A1228&amp;"f"&amp;P1228&amp;"c"&amp;IF(ДАННЫЕ!$U1228&gt;0,1,0)&amp;"s"&amp;IF(ДАННЫЕ!$Q1228&gt;0,IF(YEAR(ДАННЫЕ!$F$1)=YEAR(ДАННЫЕ!$Q1228),IF(MONTH(ДАННЫЕ!$F$1)=MONTH(ДАННЫЕ!$Q1228),111,11),1),0)&amp;"i"&amp;IF(ДАННЫЕ!$R1228+ДАННЫЕ!$S1228+ДАННЫЕ!$T1228=0,0,1)&amp;"h"&amp;IF(ДАННЫЕ!$P1228&gt;0,1,0)&amp;"p"&amp;IF(ДАННЫЕ!$CI1228&gt;0,IF(YEAR(ДАННЫЕ!$F$1)=YEAR(ДАННЫЕ!$CI1228),IF(MONTH(ДАННЫЕ!$F$1)=MONTH(ДАННЫЕ!$CI1228),111,11),1),0)&amp;"d"&amp;IF(ДАННЫЕ!$CJ1228&gt;0,IF(YEAR(ДАННЫЕ!$F$1)=YEAR(ДАННЫЕ!$CJ1228),IF(MONTH(ДАННЫЕ!$F$1)=MONTH(ДАННЫЕ!$CJ1228),111,11),1),0)&amp;"o"&amp;IF(ДАННЫЕ!$CK1228&gt;0,IF(MONTH(ДАННЫЕ!$F$1)=MONTH(ДАННЫЕ!$CK1228),111,11),0)&amp;"v"&amp;IF(ДАННЫЕ!$BE1228&gt;0,IF(MONTH(ДАННЫЕ!$F$1)=MONTH(ДАННЫЕ!$BE1228),111,11),0)</f>
        <v>g00f0c0s0i0h0p0d0o0v0</v>
      </c>
      <c r="P1228" s="15">
        <f t="shared" si="59"/>
        <v>0</v>
      </c>
      <c r="Q1228" s="15">
        <f>IF(ДАННЫЕ!$F$1&gt;ДАННЫЕ!$N1228,IF(YEAR(ДАННЫЕ!$F$1)=YEAR(ДАННЫЕ!M1228),1,0),0)</f>
        <v>0</v>
      </c>
      <c r="R1228" s="15">
        <f>IF(ДАННЫЕ!$F$1&gt;ДАННЫЕ!$N1228,IF(YEAR(ДАННЫЕ!$F$1)=YEAR(ДАННЫЕ!N1228),1,0),0)</f>
        <v>0</v>
      </c>
      <c r="S1228" s="15">
        <f>IF(ДАННЫЕ!$AA1228="2А",1,IF(ДАННЫЕ!$AA1228="2Б",2,IF(ДАННЫЕ!$AA1228="2В",3,IF(ДАННЫЕ!$AA1228=3,4,IF(ДАННЫЕ!$AA1228="4А",5,IF(ДАННЫЕ!$AA1228="4Б",6,IF(ДАННЫЕ!$AA1228="4В",7,IF(ДАННЫЕ!$AA1228=5,8,0))))))))</f>
        <v>0</v>
      </c>
      <c r="T1228" s="15">
        <f>IF(OR(ДАННЫЕ!$AC1228=2,ДАННЫЕ!$AD1228=2,ДАННЫЕ!$AE1228=2),2,IF(OR(ДАННЫЕ!$AC1228=1,ДАННЫЕ!$AD1228=1,ДАННЫЕ!$AE1228=1),1,0))</f>
        <v>0</v>
      </c>
    </row>
    <row r="1229" spans="1:20" x14ac:dyDescent="0.2">
      <c r="A1229" s="78">
        <f>IF(B1229&gt;0,IF(MONTH(ДАННЫЕ!$F$1)=MONTH(ДАННЫЕ!$B1229),1,0),0)</f>
        <v>0</v>
      </c>
      <c r="B1229" s="14">
        <f>IF(ДАННЫЕ!$B1229&gt;0,IF(YEAR(ДАННЫЕ!$F$1)=YEAR(ДАННЫЕ!$B1229),1,0),0)</f>
        <v>0</v>
      </c>
      <c r="C1229" s="14">
        <f>IF(ДАННЫЕ!$CM1229&gt;0,IF(YEAR(ДАННЫЕ!$F$1)=YEAR(ДАННЫЕ!$CM1229),1,0),0)</f>
        <v>0</v>
      </c>
      <c r="D1229" s="14">
        <f>IF(ДАННЫЕ!$CJ1229&gt;0,IF(ДАННЫЕ!$CL1229&gt;ДАННЫЕ!$F$1,1,IF(ДАННЫЕ!$CL1229&gt;0,0,1)),0)</f>
        <v>0</v>
      </c>
      <c r="E1229" s="43" t="str">
        <f ca="1">IF(ДАННЫЕ!$F$1&gt;0,IF(ДАННЫЕ!$G1229&gt;0,DATEDIF(ДАННЫЕ!$G1229,ДАННЫЕ!$F$1,"y"),""),IF(ДАННЫЕ!$G1229&gt;0,DATEDIF(ДАННЫЕ!$G1229,TODAY(),"y"),""))</f>
        <v/>
      </c>
      <c r="F1229" s="43" t="str">
        <f xml:space="preserve"> IF(ДАННЫЕ!$F1229="М",IF(E1229&gt;=18,IF(E1229&lt;60,1,""),""),"")&amp;IF(ДАННЫЕ!$F1229="Ж",IF(E1229&gt;=18,IF(E1229&lt;55,1,""),""),"")</f>
        <v/>
      </c>
      <c r="G1229" s="43" t="str">
        <f xml:space="preserve"> IF(ДАННЫЕ!$F1229="М",IF(E1229&gt;=60,2,""),"")&amp;IF(ДАННЫЕ!$F1229="Ж",IF(E1229&gt;=55,2,""),"")</f>
        <v/>
      </c>
      <c r="H1229" s="43" t="str">
        <f t="shared" ca="1" si="57"/>
        <v/>
      </c>
      <c r="I1229" s="43" t="str">
        <f t="shared" ca="1" si="58"/>
        <v>03</v>
      </c>
      <c r="J1229" s="28" t="str">
        <f ca="1">ДАННЫЕ!$F1229&amp;H1229&amp;I1229&amp;ДАННЫЕ!$I1229&amp;"m"&amp;IF(ДАННЫЕ!$I1229&gt;0,IF(ДАННЫЕ!$J1229&gt;0,0,1),"")&amp;"f"&amp;IF(ДАННЫЕ!$R1229&gt;0,IF(YEAR(ДАННЫЕ!$F$1)=YEAR(ДАННЫЕ!$R1229),1,0),0)&amp;"z"&amp;ДАННЫЕ!$R1229&amp;"p"&amp;ДАННЫЕ!$S1229&amp;"i"&amp;ДАННЫЕ!$T1229&amp;"h"&amp;ДАННЫЕ!$K1229&amp;"be"&amp;ДАННЫЕ!$BI1229&amp;"CD"&amp;IF(ДАННЫЕ!BF1229&gt;500,4,IF(ДАННЫЕ!BF1229&gt;350,3,IF(ДАННЫЕ!BF1229&gt;200,2,IF(ДАННЫЕ!BF1229&gt;0,1,0))))&amp;"g"&amp;B1229&amp;"d"&amp;H1229&amp;"l"&amp;ДАННЫЕ!AT1229&amp;"a"&amp;ДАННЫЕ!$V1229&amp;"v"&amp;R1229&amp;"k"&amp;ДАННЫЕ!$U1229&amp;"s"&amp;ДАННЫЕ!$Y1229&amp;"t"&amp;ДАННЫЕ!$X1229&amp;"b"&amp;IF(ДАННЫЕ!$Q1229&gt;1,1,0)&amp;"PP"&amp;ДАННЫЕ!Z1229&amp;"c"&amp;S1229&amp;"x"&amp;IF(ДАННЫЕ!$BY1229&gt;0,IF(YEAR(ДАННЫЕ!$F$1)=YEAR(ДАННЫЕ!$BY1229),1,0),0)&amp;"n"&amp;IF(ДАННЫЕ!$BZ1229&gt;0,IF(YEAR(ДАННЫЕ!$F$1)=YEAR(ДАННЫЕ!$BZ1229),1,0),0)&amp;"u"&amp;D1229&amp;"z"&amp;IF(ДАННЫЕ!$CL1229&gt;0,IF(YEAR(ДАННЫЕ!$F$1)&gt;YEAR(ДАННЫЕ!$CL1229),11,12),0)</f>
        <v>03mf0zpihbeCD0g0dlav0kstb0PPc0x0n0u0z0</v>
      </c>
      <c r="K1229" s="28" t="str">
        <f ca="1">ДАННЫЕ!$I1229&amp;"x"&amp;B1229&amp;"w"&amp;IF(T1229+ДАННЫЕ!AD1229+ДАННЫЕ!AE1229+ДАННЫЕ!AF1229+ДАННЫЕ!AG1229+ДАННЫЕ!AH1229+ДАННЫЕ!$AL1229+ДАННЫЕ!AI1229+ДАННЫЕ!AJ1229+ДАННЫЕ!AK1229+ДАННЫЕ!AP1229+ДАННЫЕ!AQ1229+ДАННЫЕ!AR1229+ДАННЫЕ!$AM1229+ДАННЫЕ!$AN1229+ДАННЫЕ!AS1229+ДАННЫЕ!AT1229&gt;0,1,0)&amp;IF(OR(T1229=2,ДАННЫЕ!AD1229=2,ДАННЫЕ!AE1229=2,ДАННЫЕ!AF1229=2,ДАННЫЕ!AG1229=2,ДАННЫЕ!AH1229=2,ДАННЫЕ!$AL1229=2,ДАННЫЕ!AI1229=2,ДАННЫЕ!AJ1229=2,ДАННЫЕ!AK1229=2,ДАННЫЕ!AP1229=2,ДАННЫЕ!AQ1229=2,ДАННЫЕ!AR1229=2,ДАННЫЕ!$AM1229=2,ДАННЫЕ!$AN1229=2,ДАННЫЕ!AS1229=2,ДАННЫЕ!AT1229=2),2,0)&amp;"t"&amp;IF(T1229&gt;0,"1"&amp;T1229,"00")&amp;"f"&amp;IF(ДАННЫЕ!$AC1229,"1"&amp;ДАННЫЕ!$AC1229,"00")&amp;"b"&amp;IF(ДАННЫЕ!$AD1229,"1"&amp;ДАННЫЕ!$AD1229,"00")&amp;"g"&amp;IF(ДАННЫЕ!$AF1229,"1"&amp;ДАННЫЕ!$AF1229,"00")&amp;"c"&amp;IF(ДАННЫЕ!$AG1229,"1"&amp;ДАННЫЕ!$AG1229,"00")&amp;"i"&amp;IF(ДАННЫЕ!$AH1229,"1"&amp;ДАННЫЕ!$AH1229,"00")&amp;"r"&amp;IF(ДАННЫЕ!$AL1229,"1"&amp;ДАННЫЕ!$AL1229,"00")&amp;"m"&amp;IF(ДАННЫЕ!$AI1229,"1"&amp;ДАННЫЕ!$AI1229,"00")&amp;"hS"&amp;IF(ДАННЫЕ!$AJ1229,"1"&amp;ДАННЫЕ!$AJ1229,"00")&amp;"hZ"&amp;IF(ДАННЫЕ!$AK1229,"1"&amp;ДАННЫЕ!$AK1229,"00")&amp;"p"&amp;IF(ДАННЫЕ!$AP1229,"1"&amp;ДАННЫЕ!$AP1229,"00")&amp;"k"&amp;IF(ДАННЫЕ!$AQ1229,"1"&amp;ДАННЫЕ!$AQ1229,"00")&amp;"z"&amp;IF(ДАННЫЕ!$AR1229,"1"&amp;ДАННЫЕ!$AR1229,"00")&amp;"j"&amp;IF(ДАННЫЕ!$AM1229,"1"&amp;ДАННЫЕ!$AM1229,"00")&amp;"n"&amp;IF(ДАННЫЕ!$AN1229,"1"&amp;ДАННЫЕ!$AN1229,"00")&amp;"E"&amp;ДАННЫЕ!BI1229&amp;"L"&amp;ДАННЫЕ!AO1229&amp;"h"&amp;IF(ДАННЫЕ!$AU1229&gt;0,1,0)&amp;"v"&amp;IF(ДАННЫЕ!$AW1229&gt;0,1,0)&amp;"a"&amp;IF(ДАННЫЕ!$AS1229,"1"&amp;ДАННЫЕ!$AS1229,"00")&amp;"s"&amp;IF(ДАННЫЕ!$AT1229,"1"&amp;ДАННЫЕ!$AT1229,"00")&amp;"u"&amp;IF(ДАННЫЕ!$CJ1229&gt;0,1,0)&amp;"y"&amp;B1229&amp;"d"&amp;H1229&amp;"e"&amp;F1229&amp;G1229</f>
        <v>x0w00t00f00b00g00c00i00r00m00hS00hZ00p00k00z00j00n00ELh0v0a00s00u0y0de</v>
      </c>
      <c r="L1229" s="28" t="str">
        <f ca="1">ДАННЫЕ!$I1229&amp;"VN"&amp;IF(ДАННЫЕ!AW1229&gt;0,11,10)&amp;"CD"&amp;IF(ДАННЫЕ!BF1229&gt;500,16,IF(ДАННЫЕ!BF1229&gt;350,15,IF(ДАННЫЕ!BF1229&gt;=200,14,IF(ДАННЫЕ!BF1229&gt;=100,13,IF(ДАННЫЕ!BF1229&gt;=50,12,IF(ДАННЫЕ!BF1229&gt;0,11,10))))))&amp;"AR"&amp;IF(ДАННЫЕ!BX1229&gt;0,1,0)&amp;"GD"&amp;B1229&amp;"VV"&amp;IF(E1229&gt;=5,IF(E1229&lt;18,1,0),0)</f>
        <v>VN10CD10AR0GD0VV0</v>
      </c>
      <c r="M1229" s="28" t="str">
        <f>ДАННЫЕ!$I1229&amp;"b"&amp;ДАННЫЕ!$BI1229&amp;"r"&amp;ДАННЫЕ!$BJ1229&amp;"CD"&amp;IF(ДАННЫЕ!BF1229&gt;0,IF(ДАННЫЕ!BF1229&lt;200,1,IF(ДАННЫЕ!BF1229&lt;350,2,3)),0)&amp;"h"&amp;IF(ДАННЫЕ!$BK1229+ДАННЫЕ!$BL1229+ДАННЫЕ!$BM1229&gt;0,1,0)&amp;"x"&amp;ДАННЫЕ!$BK1229&amp;"y"&amp;ДАННЫЕ!$BL1229&amp;"z"&amp;ДАННЫЕ!$BM1229&amp;"c"&amp;IF(ДАННЫЕ!$BK1229+ДАННЫЕ!$BL1229+ДАННЫЕ!$BM1229=3,1,0)&amp;"a"&amp;IF(ДАННЫЕ!$BQ1229+ДАННЫЕ!$BR1229&gt;0,1,0)&amp;"d"&amp;ДАННЫЕ!$BQ1229&amp;"v"&amp;ДАННЫЕ!$BR1229&amp;"p"&amp;ДАННЫЕ!$BS1229&amp;"n"&amp;ДАННЫЕ!$BU1229&amp;"t"&amp;ДАННЫЕ!$BV1229&amp;"o"&amp;ДАННЫЕ!$BT1229&amp;"l"&amp;IF(ДАННЫЕ!$BN1229&gt;0,1,0)&amp;ДАННЫЕ!$BN1229&amp;"g"&amp;ДАННЫЕ!$BO1229&amp;"s"&amp;ДАННЫЕ!$BP1229&amp;"DZ"&amp;IF(ДАННЫЕ!B1229-ДАННЫЕ!G1229 &lt; 60,IF(ДАННЫЕ!B1229-ДАННЫЕ!G1229 &gt;= 0,1,0),0)&amp;"u"&amp;IF(ДАННЫЕ!$CJ1229&gt;0,1,0)</f>
        <v>brCD0h0xyzc0a0dvpntol0gsDZ1u0</v>
      </c>
      <c r="N1229" s="28" t="str">
        <f ca="1">ДАННЫЕ!$F1229&amp;ДАННЫЕ!$I1229&amp;"g"&amp;B1229&amp;"cf"&amp;D1229&amp;"a"&amp;IF(ДАННЫЕ!$BX1229&gt;0,1,0)&amp;IF(ДАННЫЕ!$BF1229&gt;500,1,IF(ДАННЫЕ!$BF1229&gt;350,2,IF(ДАННЫЕ!$BF1229&gt;=200,3,IF(ДАННЫЕ!$BF1229&gt;=100,4,IF(ДАННЫЕ!$BF1229&gt;=50,5,IF(ДАННЫЕ!$BF1229&lt;50,6,0))))))&amp;"AR"&amp;IF(DATEDIF(ДАННЫЕ!$BX1229,ДАННЫЕ!$F$1,"y")&gt;1,1,0)&amp;"VG"&amp;IF(ДАННЫЕ!$BH1229="0",1,0)&amp;"o"&amp;IF(T1229+ДАННЫЕ!$AF1229+ДАННЫЕ!$AG1229+ДАННЫЕ!$AH1229+ДАННЫЕ!$AI1229+ДАННЫЕ!$AJ1229+ДАННЫЕ!$AP1229+ДАННЫЕ!$AQ1229+ДАННЫЕ!$AR1229+ДАННЫЕ!$AU1229+ДАННЫЕ!$AW1229+ДАННЫЕ!$AS1229+ДАННЫЕ!$AT1229&gt;0,1,0)&amp;"x"&amp;ДАННЫЕ!$AG1229&amp;"p"&amp;IF(ДАННЫЕ!$BY1229&gt;0,1,0)&amp;"v"&amp;IF(ДАННЫЕ!$BZ1229&gt;0,1,0)&amp;"n"&amp;ДАННЫЕ!$CA1229&amp;"t"&amp;ДАННЫЕ!$AY1229&amp;"k"&amp;ДАННЫЕ!$CB1229&amp;"q"&amp;ДАННЫЕ!$CC1229&amp;"w"&amp;ДАННЫЕ!$CD1229&amp;"e"&amp;ДАННЫЕ!$CE1229&amp;"m"&amp;ДАННЫЕ!$CF1229&amp;"c"&amp;ДАННЫЕ!$CG1229&amp;"z"&amp;ДАННЫЕ!$CH1229&amp;"d"&amp;IF(H1229=4,1,0)&amp;"s"&amp;IF(ДАННЫЕ!$J1229=1,0,1)&amp;"u"&amp;IF(ДАННЫЕ!$CJ1229&gt;0,1,0)</f>
        <v>g0cf0a06AR1VG0o0xp0v0ntkqwemczd0s1u0</v>
      </c>
      <c r="O1229" s="28" t="str">
        <f>ДАННЫЕ!$I1229&amp;"g"&amp;B1229&amp;A1229&amp;"f"&amp;P1229&amp;"c"&amp;IF(ДАННЫЕ!$U1229&gt;0,1,0)&amp;"s"&amp;IF(ДАННЫЕ!$Q1229&gt;0,IF(YEAR(ДАННЫЕ!$F$1)=YEAR(ДАННЫЕ!$Q1229),IF(MONTH(ДАННЫЕ!$F$1)=MONTH(ДАННЫЕ!$Q1229),111,11),1),0)&amp;"i"&amp;IF(ДАННЫЕ!$R1229+ДАННЫЕ!$S1229+ДАННЫЕ!$T1229=0,0,1)&amp;"h"&amp;IF(ДАННЫЕ!$P1229&gt;0,1,0)&amp;"p"&amp;IF(ДАННЫЕ!$CI1229&gt;0,IF(YEAR(ДАННЫЕ!$F$1)=YEAR(ДАННЫЕ!$CI1229),IF(MONTH(ДАННЫЕ!$F$1)=MONTH(ДАННЫЕ!$CI1229),111,11),1),0)&amp;"d"&amp;IF(ДАННЫЕ!$CJ1229&gt;0,IF(YEAR(ДАННЫЕ!$F$1)=YEAR(ДАННЫЕ!$CJ1229),IF(MONTH(ДАННЫЕ!$F$1)=MONTH(ДАННЫЕ!$CJ1229),111,11),1),0)&amp;"o"&amp;IF(ДАННЫЕ!$CK1229&gt;0,IF(MONTH(ДАННЫЕ!$F$1)=MONTH(ДАННЫЕ!$CK1229),111,11),0)&amp;"v"&amp;IF(ДАННЫЕ!$BE1229&gt;0,IF(MONTH(ДАННЫЕ!$F$1)=MONTH(ДАННЫЕ!$BE1229),111,11),0)</f>
        <v>g00f0c0s0i0h0p0d0o0v0</v>
      </c>
      <c r="P1229" s="15">
        <f t="shared" si="59"/>
        <v>0</v>
      </c>
      <c r="Q1229" s="15">
        <f>IF(ДАННЫЕ!$F$1&gt;ДАННЫЕ!$N1229,IF(YEAR(ДАННЫЕ!$F$1)=YEAR(ДАННЫЕ!M1229),1,0),0)</f>
        <v>0</v>
      </c>
      <c r="R1229" s="15">
        <f>IF(ДАННЫЕ!$F$1&gt;ДАННЫЕ!$N1229,IF(YEAR(ДАННЫЕ!$F$1)=YEAR(ДАННЫЕ!N1229),1,0),0)</f>
        <v>0</v>
      </c>
      <c r="S1229" s="15">
        <f>IF(ДАННЫЕ!$AA1229="2А",1,IF(ДАННЫЕ!$AA1229="2Б",2,IF(ДАННЫЕ!$AA1229="2В",3,IF(ДАННЫЕ!$AA1229=3,4,IF(ДАННЫЕ!$AA1229="4А",5,IF(ДАННЫЕ!$AA1229="4Б",6,IF(ДАННЫЕ!$AA1229="4В",7,IF(ДАННЫЕ!$AA1229=5,8,0))))))))</f>
        <v>0</v>
      </c>
      <c r="T1229" s="15">
        <f>IF(OR(ДАННЫЕ!$AC1229=2,ДАННЫЕ!$AD1229=2,ДАННЫЕ!$AE1229=2),2,IF(OR(ДАННЫЕ!$AC1229=1,ДАННЫЕ!$AD1229=1,ДАННЫЕ!$AE1229=1),1,0))</f>
        <v>0</v>
      </c>
    </row>
    <row r="1230" spans="1:20" x14ac:dyDescent="0.2">
      <c r="A1230" s="78">
        <f>IF(B1230&gt;0,IF(MONTH(ДАННЫЕ!$F$1)=MONTH(ДАННЫЕ!$B1230),1,0),0)</f>
        <v>0</v>
      </c>
      <c r="B1230" s="14">
        <f>IF(ДАННЫЕ!$B1230&gt;0,IF(YEAR(ДАННЫЕ!$F$1)=YEAR(ДАННЫЕ!$B1230),1,0),0)</f>
        <v>0</v>
      </c>
      <c r="C1230" s="14">
        <f>IF(ДАННЫЕ!$CM1230&gt;0,IF(YEAR(ДАННЫЕ!$F$1)=YEAR(ДАННЫЕ!$CM1230),1,0),0)</f>
        <v>0</v>
      </c>
      <c r="D1230" s="14">
        <f>IF(ДАННЫЕ!$CJ1230&gt;0,IF(ДАННЫЕ!$CL1230&gt;ДАННЫЕ!$F$1,1,IF(ДАННЫЕ!$CL1230&gt;0,0,1)),0)</f>
        <v>0</v>
      </c>
      <c r="E1230" s="43" t="str">
        <f ca="1">IF(ДАННЫЕ!$F$1&gt;0,IF(ДАННЫЕ!$G1230&gt;0,DATEDIF(ДАННЫЕ!$G1230,ДАННЫЕ!$F$1,"y"),""),IF(ДАННЫЕ!$G1230&gt;0,DATEDIF(ДАННЫЕ!$G1230,TODAY(),"y"),""))</f>
        <v/>
      </c>
      <c r="F1230" s="43" t="str">
        <f xml:space="preserve"> IF(ДАННЫЕ!$F1230="М",IF(E1230&gt;=18,IF(E1230&lt;60,1,""),""),"")&amp;IF(ДАННЫЕ!$F1230="Ж",IF(E1230&gt;=18,IF(E1230&lt;55,1,""),""),"")</f>
        <v/>
      </c>
      <c r="G1230" s="43" t="str">
        <f xml:space="preserve"> IF(ДАННЫЕ!$F1230="М",IF(E1230&gt;=60,2,""),"")&amp;IF(ДАННЫЕ!$F1230="Ж",IF(E1230&gt;=55,2,""),"")</f>
        <v/>
      </c>
      <c r="H1230" s="43" t="str">
        <f t="shared" ca="1" si="57"/>
        <v/>
      </c>
      <c r="I1230" s="43" t="str">
        <f t="shared" ca="1" si="58"/>
        <v>03</v>
      </c>
      <c r="J1230" s="28" t="str">
        <f ca="1">ДАННЫЕ!$F1230&amp;H1230&amp;I1230&amp;ДАННЫЕ!$I1230&amp;"m"&amp;IF(ДАННЫЕ!$I1230&gt;0,IF(ДАННЫЕ!$J1230&gt;0,0,1),"")&amp;"f"&amp;IF(ДАННЫЕ!$R1230&gt;0,IF(YEAR(ДАННЫЕ!$F$1)=YEAR(ДАННЫЕ!$R1230),1,0),0)&amp;"z"&amp;ДАННЫЕ!$R1230&amp;"p"&amp;ДАННЫЕ!$S1230&amp;"i"&amp;ДАННЫЕ!$T1230&amp;"h"&amp;ДАННЫЕ!$K1230&amp;"be"&amp;ДАННЫЕ!$BI1230&amp;"CD"&amp;IF(ДАННЫЕ!BF1230&gt;500,4,IF(ДАННЫЕ!BF1230&gt;350,3,IF(ДАННЫЕ!BF1230&gt;200,2,IF(ДАННЫЕ!BF1230&gt;0,1,0))))&amp;"g"&amp;B1230&amp;"d"&amp;H1230&amp;"l"&amp;ДАННЫЕ!AT1230&amp;"a"&amp;ДАННЫЕ!$V1230&amp;"v"&amp;R1230&amp;"k"&amp;ДАННЫЕ!$U1230&amp;"s"&amp;ДАННЫЕ!$Y1230&amp;"t"&amp;ДАННЫЕ!$X1230&amp;"b"&amp;IF(ДАННЫЕ!$Q1230&gt;1,1,0)&amp;"PP"&amp;ДАННЫЕ!Z1230&amp;"c"&amp;S1230&amp;"x"&amp;IF(ДАННЫЕ!$BY1230&gt;0,IF(YEAR(ДАННЫЕ!$F$1)=YEAR(ДАННЫЕ!$BY1230),1,0),0)&amp;"n"&amp;IF(ДАННЫЕ!$BZ1230&gt;0,IF(YEAR(ДАННЫЕ!$F$1)=YEAR(ДАННЫЕ!$BZ1230),1,0),0)&amp;"u"&amp;D1230&amp;"z"&amp;IF(ДАННЫЕ!$CL1230&gt;0,IF(YEAR(ДАННЫЕ!$F$1)&gt;YEAR(ДАННЫЕ!$CL1230),11,12),0)</f>
        <v>03mf0zpihbeCD0g0dlav0kstb0PPc0x0n0u0z0</v>
      </c>
      <c r="K1230" s="28" t="str">
        <f ca="1">ДАННЫЕ!$I1230&amp;"x"&amp;B1230&amp;"w"&amp;IF(T1230+ДАННЫЕ!AD1230+ДАННЫЕ!AE1230+ДАННЫЕ!AF1230+ДАННЫЕ!AG1230+ДАННЫЕ!AH1230+ДАННЫЕ!$AL1230+ДАННЫЕ!AI1230+ДАННЫЕ!AJ1230+ДАННЫЕ!AK1230+ДАННЫЕ!AP1230+ДАННЫЕ!AQ1230+ДАННЫЕ!AR1230+ДАННЫЕ!$AM1230+ДАННЫЕ!$AN1230+ДАННЫЕ!AS1230+ДАННЫЕ!AT1230&gt;0,1,0)&amp;IF(OR(T1230=2,ДАННЫЕ!AD1230=2,ДАННЫЕ!AE1230=2,ДАННЫЕ!AF1230=2,ДАННЫЕ!AG1230=2,ДАННЫЕ!AH1230=2,ДАННЫЕ!$AL1230=2,ДАННЫЕ!AI1230=2,ДАННЫЕ!AJ1230=2,ДАННЫЕ!AK1230=2,ДАННЫЕ!AP1230=2,ДАННЫЕ!AQ1230=2,ДАННЫЕ!AR1230=2,ДАННЫЕ!$AM1230=2,ДАННЫЕ!$AN1230=2,ДАННЫЕ!AS1230=2,ДАННЫЕ!AT1230=2),2,0)&amp;"t"&amp;IF(T1230&gt;0,"1"&amp;T1230,"00")&amp;"f"&amp;IF(ДАННЫЕ!$AC1230,"1"&amp;ДАННЫЕ!$AC1230,"00")&amp;"b"&amp;IF(ДАННЫЕ!$AD1230,"1"&amp;ДАННЫЕ!$AD1230,"00")&amp;"g"&amp;IF(ДАННЫЕ!$AF1230,"1"&amp;ДАННЫЕ!$AF1230,"00")&amp;"c"&amp;IF(ДАННЫЕ!$AG1230,"1"&amp;ДАННЫЕ!$AG1230,"00")&amp;"i"&amp;IF(ДАННЫЕ!$AH1230,"1"&amp;ДАННЫЕ!$AH1230,"00")&amp;"r"&amp;IF(ДАННЫЕ!$AL1230,"1"&amp;ДАННЫЕ!$AL1230,"00")&amp;"m"&amp;IF(ДАННЫЕ!$AI1230,"1"&amp;ДАННЫЕ!$AI1230,"00")&amp;"hS"&amp;IF(ДАННЫЕ!$AJ1230,"1"&amp;ДАННЫЕ!$AJ1230,"00")&amp;"hZ"&amp;IF(ДАННЫЕ!$AK1230,"1"&amp;ДАННЫЕ!$AK1230,"00")&amp;"p"&amp;IF(ДАННЫЕ!$AP1230,"1"&amp;ДАННЫЕ!$AP1230,"00")&amp;"k"&amp;IF(ДАННЫЕ!$AQ1230,"1"&amp;ДАННЫЕ!$AQ1230,"00")&amp;"z"&amp;IF(ДАННЫЕ!$AR1230,"1"&amp;ДАННЫЕ!$AR1230,"00")&amp;"j"&amp;IF(ДАННЫЕ!$AM1230,"1"&amp;ДАННЫЕ!$AM1230,"00")&amp;"n"&amp;IF(ДАННЫЕ!$AN1230,"1"&amp;ДАННЫЕ!$AN1230,"00")&amp;"E"&amp;ДАННЫЕ!BI1230&amp;"L"&amp;ДАННЫЕ!AO1230&amp;"h"&amp;IF(ДАННЫЕ!$AU1230&gt;0,1,0)&amp;"v"&amp;IF(ДАННЫЕ!$AW1230&gt;0,1,0)&amp;"a"&amp;IF(ДАННЫЕ!$AS1230,"1"&amp;ДАННЫЕ!$AS1230,"00")&amp;"s"&amp;IF(ДАННЫЕ!$AT1230,"1"&amp;ДАННЫЕ!$AT1230,"00")&amp;"u"&amp;IF(ДАННЫЕ!$CJ1230&gt;0,1,0)&amp;"y"&amp;B1230&amp;"d"&amp;H1230&amp;"e"&amp;F1230&amp;G1230</f>
        <v>x0w00t00f00b00g00c00i00r00m00hS00hZ00p00k00z00j00n00ELh0v0a00s00u0y0de</v>
      </c>
      <c r="L1230" s="28" t="str">
        <f ca="1">ДАННЫЕ!$I1230&amp;"VN"&amp;IF(ДАННЫЕ!AW1230&gt;0,11,10)&amp;"CD"&amp;IF(ДАННЫЕ!BF1230&gt;500,16,IF(ДАННЫЕ!BF1230&gt;350,15,IF(ДАННЫЕ!BF1230&gt;=200,14,IF(ДАННЫЕ!BF1230&gt;=100,13,IF(ДАННЫЕ!BF1230&gt;=50,12,IF(ДАННЫЕ!BF1230&gt;0,11,10))))))&amp;"AR"&amp;IF(ДАННЫЕ!BX1230&gt;0,1,0)&amp;"GD"&amp;B1230&amp;"VV"&amp;IF(E1230&gt;=5,IF(E1230&lt;18,1,0),0)</f>
        <v>VN10CD10AR0GD0VV0</v>
      </c>
      <c r="M1230" s="28" t="str">
        <f>ДАННЫЕ!$I1230&amp;"b"&amp;ДАННЫЕ!$BI1230&amp;"r"&amp;ДАННЫЕ!$BJ1230&amp;"CD"&amp;IF(ДАННЫЕ!BF1230&gt;0,IF(ДАННЫЕ!BF1230&lt;200,1,IF(ДАННЫЕ!BF1230&lt;350,2,3)),0)&amp;"h"&amp;IF(ДАННЫЕ!$BK1230+ДАННЫЕ!$BL1230+ДАННЫЕ!$BM1230&gt;0,1,0)&amp;"x"&amp;ДАННЫЕ!$BK1230&amp;"y"&amp;ДАННЫЕ!$BL1230&amp;"z"&amp;ДАННЫЕ!$BM1230&amp;"c"&amp;IF(ДАННЫЕ!$BK1230+ДАННЫЕ!$BL1230+ДАННЫЕ!$BM1230=3,1,0)&amp;"a"&amp;IF(ДАННЫЕ!$BQ1230+ДАННЫЕ!$BR1230&gt;0,1,0)&amp;"d"&amp;ДАННЫЕ!$BQ1230&amp;"v"&amp;ДАННЫЕ!$BR1230&amp;"p"&amp;ДАННЫЕ!$BS1230&amp;"n"&amp;ДАННЫЕ!$BU1230&amp;"t"&amp;ДАННЫЕ!$BV1230&amp;"o"&amp;ДАННЫЕ!$BT1230&amp;"l"&amp;IF(ДАННЫЕ!$BN1230&gt;0,1,0)&amp;ДАННЫЕ!$BN1230&amp;"g"&amp;ДАННЫЕ!$BO1230&amp;"s"&amp;ДАННЫЕ!$BP1230&amp;"DZ"&amp;IF(ДАННЫЕ!B1230-ДАННЫЕ!G1230 &lt; 60,IF(ДАННЫЕ!B1230-ДАННЫЕ!G1230 &gt;= 0,1,0),0)&amp;"u"&amp;IF(ДАННЫЕ!$CJ1230&gt;0,1,0)</f>
        <v>brCD0h0xyzc0a0dvpntol0gsDZ1u0</v>
      </c>
      <c r="N1230" s="28" t="str">
        <f ca="1">ДАННЫЕ!$F1230&amp;ДАННЫЕ!$I1230&amp;"g"&amp;B1230&amp;"cf"&amp;D1230&amp;"a"&amp;IF(ДАННЫЕ!$BX1230&gt;0,1,0)&amp;IF(ДАННЫЕ!$BF1230&gt;500,1,IF(ДАННЫЕ!$BF1230&gt;350,2,IF(ДАННЫЕ!$BF1230&gt;=200,3,IF(ДАННЫЕ!$BF1230&gt;=100,4,IF(ДАННЫЕ!$BF1230&gt;=50,5,IF(ДАННЫЕ!$BF1230&lt;50,6,0))))))&amp;"AR"&amp;IF(DATEDIF(ДАННЫЕ!$BX1230,ДАННЫЕ!$F$1,"y")&gt;1,1,0)&amp;"VG"&amp;IF(ДАННЫЕ!$BH1230="0",1,0)&amp;"o"&amp;IF(T1230+ДАННЫЕ!$AF1230+ДАННЫЕ!$AG1230+ДАННЫЕ!$AH1230+ДАННЫЕ!$AI1230+ДАННЫЕ!$AJ1230+ДАННЫЕ!$AP1230+ДАННЫЕ!$AQ1230+ДАННЫЕ!$AR1230+ДАННЫЕ!$AU1230+ДАННЫЕ!$AW1230+ДАННЫЕ!$AS1230+ДАННЫЕ!$AT1230&gt;0,1,0)&amp;"x"&amp;ДАННЫЕ!$AG1230&amp;"p"&amp;IF(ДАННЫЕ!$BY1230&gt;0,1,0)&amp;"v"&amp;IF(ДАННЫЕ!$BZ1230&gt;0,1,0)&amp;"n"&amp;ДАННЫЕ!$CA1230&amp;"t"&amp;ДАННЫЕ!$AY1230&amp;"k"&amp;ДАННЫЕ!$CB1230&amp;"q"&amp;ДАННЫЕ!$CC1230&amp;"w"&amp;ДАННЫЕ!$CD1230&amp;"e"&amp;ДАННЫЕ!$CE1230&amp;"m"&amp;ДАННЫЕ!$CF1230&amp;"c"&amp;ДАННЫЕ!$CG1230&amp;"z"&amp;ДАННЫЕ!$CH1230&amp;"d"&amp;IF(H1230=4,1,0)&amp;"s"&amp;IF(ДАННЫЕ!$J1230=1,0,1)&amp;"u"&amp;IF(ДАННЫЕ!$CJ1230&gt;0,1,0)</f>
        <v>g0cf0a06AR1VG0o0xp0v0ntkqwemczd0s1u0</v>
      </c>
      <c r="O1230" s="28" t="str">
        <f>ДАННЫЕ!$I1230&amp;"g"&amp;B1230&amp;A1230&amp;"f"&amp;P1230&amp;"c"&amp;IF(ДАННЫЕ!$U1230&gt;0,1,0)&amp;"s"&amp;IF(ДАННЫЕ!$Q1230&gt;0,IF(YEAR(ДАННЫЕ!$F$1)=YEAR(ДАННЫЕ!$Q1230),IF(MONTH(ДАННЫЕ!$F$1)=MONTH(ДАННЫЕ!$Q1230),111,11),1),0)&amp;"i"&amp;IF(ДАННЫЕ!$R1230+ДАННЫЕ!$S1230+ДАННЫЕ!$T1230=0,0,1)&amp;"h"&amp;IF(ДАННЫЕ!$P1230&gt;0,1,0)&amp;"p"&amp;IF(ДАННЫЕ!$CI1230&gt;0,IF(YEAR(ДАННЫЕ!$F$1)=YEAR(ДАННЫЕ!$CI1230),IF(MONTH(ДАННЫЕ!$F$1)=MONTH(ДАННЫЕ!$CI1230),111,11),1),0)&amp;"d"&amp;IF(ДАННЫЕ!$CJ1230&gt;0,IF(YEAR(ДАННЫЕ!$F$1)=YEAR(ДАННЫЕ!$CJ1230),IF(MONTH(ДАННЫЕ!$F$1)=MONTH(ДАННЫЕ!$CJ1230),111,11),1),0)&amp;"o"&amp;IF(ДАННЫЕ!$CK1230&gt;0,IF(MONTH(ДАННЫЕ!$F$1)=MONTH(ДАННЫЕ!$CK1230),111,11),0)&amp;"v"&amp;IF(ДАННЫЕ!$BE1230&gt;0,IF(MONTH(ДАННЫЕ!$F$1)=MONTH(ДАННЫЕ!$BE1230),111,11),0)</f>
        <v>g00f0c0s0i0h0p0d0o0v0</v>
      </c>
      <c r="P1230" s="15">
        <f t="shared" si="59"/>
        <v>0</v>
      </c>
      <c r="Q1230" s="15">
        <f>IF(ДАННЫЕ!$F$1&gt;ДАННЫЕ!$N1230,IF(YEAR(ДАННЫЕ!$F$1)=YEAR(ДАННЫЕ!M1230),1,0),0)</f>
        <v>0</v>
      </c>
      <c r="R1230" s="15">
        <f>IF(ДАННЫЕ!$F$1&gt;ДАННЫЕ!$N1230,IF(YEAR(ДАННЫЕ!$F$1)=YEAR(ДАННЫЕ!N1230),1,0),0)</f>
        <v>0</v>
      </c>
      <c r="S1230" s="15">
        <f>IF(ДАННЫЕ!$AA1230="2А",1,IF(ДАННЫЕ!$AA1230="2Б",2,IF(ДАННЫЕ!$AA1230="2В",3,IF(ДАННЫЕ!$AA1230=3,4,IF(ДАННЫЕ!$AA1230="4А",5,IF(ДАННЫЕ!$AA1230="4Б",6,IF(ДАННЫЕ!$AA1230="4В",7,IF(ДАННЫЕ!$AA1230=5,8,0))))))))</f>
        <v>0</v>
      </c>
      <c r="T1230" s="15">
        <f>IF(OR(ДАННЫЕ!$AC1230=2,ДАННЫЕ!$AD1230=2,ДАННЫЕ!$AE1230=2),2,IF(OR(ДАННЫЕ!$AC1230=1,ДАННЫЕ!$AD1230=1,ДАННЫЕ!$AE1230=1),1,0))</f>
        <v>0</v>
      </c>
    </row>
    <row r="1231" spans="1:20" x14ac:dyDescent="0.2">
      <c r="A1231" s="78">
        <f>IF(B1231&gt;0,IF(MONTH(ДАННЫЕ!$F$1)=MONTH(ДАННЫЕ!$B1231),1,0),0)</f>
        <v>0</v>
      </c>
      <c r="B1231" s="14">
        <f>IF(ДАННЫЕ!$B1231&gt;0,IF(YEAR(ДАННЫЕ!$F$1)=YEAR(ДАННЫЕ!$B1231),1,0),0)</f>
        <v>0</v>
      </c>
      <c r="C1231" s="14">
        <f>IF(ДАННЫЕ!$CM1231&gt;0,IF(YEAR(ДАННЫЕ!$F$1)=YEAR(ДАННЫЕ!$CM1231),1,0),0)</f>
        <v>0</v>
      </c>
      <c r="D1231" s="14">
        <f>IF(ДАННЫЕ!$CJ1231&gt;0,IF(ДАННЫЕ!$CL1231&gt;ДАННЫЕ!$F$1,1,IF(ДАННЫЕ!$CL1231&gt;0,0,1)),0)</f>
        <v>0</v>
      </c>
      <c r="E1231" s="43" t="str">
        <f ca="1">IF(ДАННЫЕ!$F$1&gt;0,IF(ДАННЫЕ!$G1231&gt;0,DATEDIF(ДАННЫЕ!$G1231,ДАННЫЕ!$F$1,"y"),""),IF(ДАННЫЕ!$G1231&gt;0,DATEDIF(ДАННЫЕ!$G1231,TODAY(),"y"),""))</f>
        <v/>
      </c>
      <c r="F1231" s="43" t="str">
        <f xml:space="preserve"> IF(ДАННЫЕ!$F1231="М",IF(E1231&gt;=18,IF(E1231&lt;60,1,""),""),"")&amp;IF(ДАННЫЕ!$F1231="Ж",IF(E1231&gt;=18,IF(E1231&lt;55,1,""),""),"")</f>
        <v/>
      </c>
      <c r="G1231" s="43" t="str">
        <f xml:space="preserve"> IF(ДАННЫЕ!$F1231="М",IF(E1231&gt;=60,2,""),"")&amp;IF(ДАННЫЕ!$F1231="Ж",IF(E1231&gt;=55,2,""),"")</f>
        <v/>
      </c>
      <c r="H1231" s="43" t="str">
        <f t="shared" ca="1" si="57"/>
        <v/>
      </c>
      <c r="I1231" s="43" t="str">
        <f t="shared" ca="1" si="58"/>
        <v>03</v>
      </c>
      <c r="J1231" s="28" t="str">
        <f ca="1">ДАННЫЕ!$F1231&amp;H1231&amp;I1231&amp;ДАННЫЕ!$I1231&amp;"m"&amp;IF(ДАННЫЕ!$I1231&gt;0,IF(ДАННЫЕ!$J1231&gt;0,0,1),"")&amp;"f"&amp;IF(ДАННЫЕ!$R1231&gt;0,IF(YEAR(ДАННЫЕ!$F$1)=YEAR(ДАННЫЕ!$R1231),1,0),0)&amp;"z"&amp;ДАННЫЕ!$R1231&amp;"p"&amp;ДАННЫЕ!$S1231&amp;"i"&amp;ДАННЫЕ!$T1231&amp;"h"&amp;ДАННЫЕ!$K1231&amp;"be"&amp;ДАННЫЕ!$BI1231&amp;"CD"&amp;IF(ДАННЫЕ!BF1231&gt;500,4,IF(ДАННЫЕ!BF1231&gt;350,3,IF(ДАННЫЕ!BF1231&gt;200,2,IF(ДАННЫЕ!BF1231&gt;0,1,0))))&amp;"g"&amp;B1231&amp;"d"&amp;H1231&amp;"l"&amp;ДАННЫЕ!AT1231&amp;"a"&amp;ДАННЫЕ!$V1231&amp;"v"&amp;R1231&amp;"k"&amp;ДАННЫЕ!$U1231&amp;"s"&amp;ДАННЫЕ!$Y1231&amp;"t"&amp;ДАННЫЕ!$X1231&amp;"b"&amp;IF(ДАННЫЕ!$Q1231&gt;1,1,0)&amp;"PP"&amp;ДАННЫЕ!Z1231&amp;"c"&amp;S1231&amp;"x"&amp;IF(ДАННЫЕ!$BY1231&gt;0,IF(YEAR(ДАННЫЕ!$F$1)=YEAR(ДАННЫЕ!$BY1231),1,0),0)&amp;"n"&amp;IF(ДАННЫЕ!$BZ1231&gt;0,IF(YEAR(ДАННЫЕ!$F$1)=YEAR(ДАННЫЕ!$BZ1231),1,0),0)&amp;"u"&amp;D1231&amp;"z"&amp;IF(ДАННЫЕ!$CL1231&gt;0,IF(YEAR(ДАННЫЕ!$F$1)&gt;YEAR(ДАННЫЕ!$CL1231),11,12),0)</f>
        <v>03mf0zpihbeCD0g0dlav0kstb0PPc0x0n0u0z0</v>
      </c>
      <c r="K1231" s="28" t="str">
        <f ca="1">ДАННЫЕ!$I1231&amp;"x"&amp;B1231&amp;"w"&amp;IF(T1231+ДАННЫЕ!AD1231+ДАННЫЕ!AE1231+ДАННЫЕ!AF1231+ДАННЫЕ!AG1231+ДАННЫЕ!AH1231+ДАННЫЕ!$AL1231+ДАННЫЕ!AI1231+ДАННЫЕ!AJ1231+ДАННЫЕ!AK1231+ДАННЫЕ!AP1231+ДАННЫЕ!AQ1231+ДАННЫЕ!AR1231+ДАННЫЕ!$AM1231+ДАННЫЕ!$AN1231+ДАННЫЕ!AS1231+ДАННЫЕ!AT1231&gt;0,1,0)&amp;IF(OR(T1231=2,ДАННЫЕ!AD1231=2,ДАННЫЕ!AE1231=2,ДАННЫЕ!AF1231=2,ДАННЫЕ!AG1231=2,ДАННЫЕ!AH1231=2,ДАННЫЕ!$AL1231=2,ДАННЫЕ!AI1231=2,ДАННЫЕ!AJ1231=2,ДАННЫЕ!AK1231=2,ДАННЫЕ!AP1231=2,ДАННЫЕ!AQ1231=2,ДАННЫЕ!AR1231=2,ДАННЫЕ!$AM1231=2,ДАННЫЕ!$AN1231=2,ДАННЫЕ!AS1231=2,ДАННЫЕ!AT1231=2),2,0)&amp;"t"&amp;IF(T1231&gt;0,"1"&amp;T1231,"00")&amp;"f"&amp;IF(ДАННЫЕ!$AC1231,"1"&amp;ДАННЫЕ!$AC1231,"00")&amp;"b"&amp;IF(ДАННЫЕ!$AD1231,"1"&amp;ДАННЫЕ!$AD1231,"00")&amp;"g"&amp;IF(ДАННЫЕ!$AF1231,"1"&amp;ДАННЫЕ!$AF1231,"00")&amp;"c"&amp;IF(ДАННЫЕ!$AG1231,"1"&amp;ДАННЫЕ!$AG1231,"00")&amp;"i"&amp;IF(ДАННЫЕ!$AH1231,"1"&amp;ДАННЫЕ!$AH1231,"00")&amp;"r"&amp;IF(ДАННЫЕ!$AL1231,"1"&amp;ДАННЫЕ!$AL1231,"00")&amp;"m"&amp;IF(ДАННЫЕ!$AI1231,"1"&amp;ДАННЫЕ!$AI1231,"00")&amp;"hS"&amp;IF(ДАННЫЕ!$AJ1231,"1"&amp;ДАННЫЕ!$AJ1231,"00")&amp;"hZ"&amp;IF(ДАННЫЕ!$AK1231,"1"&amp;ДАННЫЕ!$AK1231,"00")&amp;"p"&amp;IF(ДАННЫЕ!$AP1231,"1"&amp;ДАННЫЕ!$AP1231,"00")&amp;"k"&amp;IF(ДАННЫЕ!$AQ1231,"1"&amp;ДАННЫЕ!$AQ1231,"00")&amp;"z"&amp;IF(ДАННЫЕ!$AR1231,"1"&amp;ДАННЫЕ!$AR1231,"00")&amp;"j"&amp;IF(ДАННЫЕ!$AM1231,"1"&amp;ДАННЫЕ!$AM1231,"00")&amp;"n"&amp;IF(ДАННЫЕ!$AN1231,"1"&amp;ДАННЫЕ!$AN1231,"00")&amp;"E"&amp;ДАННЫЕ!BI1231&amp;"L"&amp;ДАННЫЕ!AO1231&amp;"h"&amp;IF(ДАННЫЕ!$AU1231&gt;0,1,0)&amp;"v"&amp;IF(ДАННЫЕ!$AW1231&gt;0,1,0)&amp;"a"&amp;IF(ДАННЫЕ!$AS1231,"1"&amp;ДАННЫЕ!$AS1231,"00")&amp;"s"&amp;IF(ДАННЫЕ!$AT1231,"1"&amp;ДАННЫЕ!$AT1231,"00")&amp;"u"&amp;IF(ДАННЫЕ!$CJ1231&gt;0,1,0)&amp;"y"&amp;B1231&amp;"d"&amp;H1231&amp;"e"&amp;F1231&amp;G1231</f>
        <v>x0w00t00f00b00g00c00i00r00m00hS00hZ00p00k00z00j00n00ELh0v0a00s00u0y0de</v>
      </c>
      <c r="L1231" s="28" t="str">
        <f ca="1">ДАННЫЕ!$I1231&amp;"VN"&amp;IF(ДАННЫЕ!AW1231&gt;0,11,10)&amp;"CD"&amp;IF(ДАННЫЕ!BF1231&gt;500,16,IF(ДАННЫЕ!BF1231&gt;350,15,IF(ДАННЫЕ!BF1231&gt;=200,14,IF(ДАННЫЕ!BF1231&gt;=100,13,IF(ДАННЫЕ!BF1231&gt;=50,12,IF(ДАННЫЕ!BF1231&gt;0,11,10))))))&amp;"AR"&amp;IF(ДАННЫЕ!BX1231&gt;0,1,0)&amp;"GD"&amp;B1231&amp;"VV"&amp;IF(E1231&gt;=5,IF(E1231&lt;18,1,0),0)</f>
        <v>VN10CD10AR0GD0VV0</v>
      </c>
      <c r="M1231" s="28" t="str">
        <f>ДАННЫЕ!$I1231&amp;"b"&amp;ДАННЫЕ!$BI1231&amp;"r"&amp;ДАННЫЕ!$BJ1231&amp;"CD"&amp;IF(ДАННЫЕ!BF1231&gt;0,IF(ДАННЫЕ!BF1231&lt;200,1,IF(ДАННЫЕ!BF1231&lt;350,2,3)),0)&amp;"h"&amp;IF(ДАННЫЕ!$BK1231+ДАННЫЕ!$BL1231+ДАННЫЕ!$BM1231&gt;0,1,0)&amp;"x"&amp;ДАННЫЕ!$BK1231&amp;"y"&amp;ДАННЫЕ!$BL1231&amp;"z"&amp;ДАННЫЕ!$BM1231&amp;"c"&amp;IF(ДАННЫЕ!$BK1231+ДАННЫЕ!$BL1231+ДАННЫЕ!$BM1231=3,1,0)&amp;"a"&amp;IF(ДАННЫЕ!$BQ1231+ДАННЫЕ!$BR1231&gt;0,1,0)&amp;"d"&amp;ДАННЫЕ!$BQ1231&amp;"v"&amp;ДАННЫЕ!$BR1231&amp;"p"&amp;ДАННЫЕ!$BS1231&amp;"n"&amp;ДАННЫЕ!$BU1231&amp;"t"&amp;ДАННЫЕ!$BV1231&amp;"o"&amp;ДАННЫЕ!$BT1231&amp;"l"&amp;IF(ДАННЫЕ!$BN1231&gt;0,1,0)&amp;ДАННЫЕ!$BN1231&amp;"g"&amp;ДАННЫЕ!$BO1231&amp;"s"&amp;ДАННЫЕ!$BP1231&amp;"DZ"&amp;IF(ДАННЫЕ!B1231-ДАННЫЕ!G1231 &lt; 60,IF(ДАННЫЕ!B1231-ДАННЫЕ!G1231 &gt;= 0,1,0),0)&amp;"u"&amp;IF(ДАННЫЕ!$CJ1231&gt;0,1,0)</f>
        <v>brCD0h0xyzc0a0dvpntol0gsDZ1u0</v>
      </c>
      <c r="N1231" s="28" t="str">
        <f ca="1">ДАННЫЕ!$F1231&amp;ДАННЫЕ!$I1231&amp;"g"&amp;B1231&amp;"cf"&amp;D1231&amp;"a"&amp;IF(ДАННЫЕ!$BX1231&gt;0,1,0)&amp;IF(ДАННЫЕ!$BF1231&gt;500,1,IF(ДАННЫЕ!$BF1231&gt;350,2,IF(ДАННЫЕ!$BF1231&gt;=200,3,IF(ДАННЫЕ!$BF1231&gt;=100,4,IF(ДАННЫЕ!$BF1231&gt;=50,5,IF(ДАННЫЕ!$BF1231&lt;50,6,0))))))&amp;"AR"&amp;IF(DATEDIF(ДАННЫЕ!$BX1231,ДАННЫЕ!$F$1,"y")&gt;1,1,0)&amp;"VG"&amp;IF(ДАННЫЕ!$BH1231="0",1,0)&amp;"o"&amp;IF(T1231+ДАННЫЕ!$AF1231+ДАННЫЕ!$AG1231+ДАННЫЕ!$AH1231+ДАННЫЕ!$AI1231+ДАННЫЕ!$AJ1231+ДАННЫЕ!$AP1231+ДАННЫЕ!$AQ1231+ДАННЫЕ!$AR1231+ДАННЫЕ!$AU1231+ДАННЫЕ!$AW1231+ДАННЫЕ!$AS1231+ДАННЫЕ!$AT1231&gt;0,1,0)&amp;"x"&amp;ДАННЫЕ!$AG1231&amp;"p"&amp;IF(ДАННЫЕ!$BY1231&gt;0,1,0)&amp;"v"&amp;IF(ДАННЫЕ!$BZ1231&gt;0,1,0)&amp;"n"&amp;ДАННЫЕ!$CA1231&amp;"t"&amp;ДАННЫЕ!$AY1231&amp;"k"&amp;ДАННЫЕ!$CB1231&amp;"q"&amp;ДАННЫЕ!$CC1231&amp;"w"&amp;ДАННЫЕ!$CD1231&amp;"e"&amp;ДАННЫЕ!$CE1231&amp;"m"&amp;ДАННЫЕ!$CF1231&amp;"c"&amp;ДАННЫЕ!$CG1231&amp;"z"&amp;ДАННЫЕ!$CH1231&amp;"d"&amp;IF(H1231=4,1,0)&amp;"s"&amp;IF(ДАННЫЕ!$J1231=1,0,1)&amp;"u"&amp;IF(ДАННЫЕ!$CJ1231&gt;0,1,0)</f>
        <v>g0cf0a06AR1VG0o0xp0v0ntkqwemczd0s1u0</v>
      </c>
      <c r="O1231" s="28" t="str">
        <f>ДАННЫЕ!$I1231&amp;"g"&amp;B1231&amp;A1231&amp;"f"&amp;P1231&amp;"c"&amp;IF(ДАННЫЕ!$U1231&gt;0,1,0)&amp;"s"&amp;IF(ДАННЫЕ!$Q1231&gt;0,IF(YEAR(ДАННЫЕ!$F$1)=YEAR(ДАННЫЕ!$Q1231),IF(MONTH(ДАННЫЕ!$F$1)=MONTH(ДАННЫЕ!$Q1231),111,11),1),0)&amp;"i"&amp;IF(ДАННЫЕ!$R1231+ДАННЫЕ!$S1231+ДАННЫЕ!$T1231=0,0,1)&amp;"h"&amp;IF(ДАННЫЕ!$P1231&gt;0,1,0)&amp;"p"&amp;IF(ДАННЫЕ!$CI1231&gt;0,IF(YEAR(ДАННЫЕ!$F$1)=YEAR(ДАННЫЕ!$CI1231),IF(MONTH(ДАННЫЕ!$F$1)=MONTH(ДАННЫЕ!$CI1231),111,11),1),0)&amp;"d"&amp;IF(ДАННЫЕ!$CJ1231&gt;0,IF(YEAR(ДАННЫЕ!$F$1)=YEAR(ДАННЫЕ!$CJ1231),IF(MONTH(ДАННЫЕ!$F$1)=MONTH(ДАННЫЕ!$CJ1231),111,11),1),0)&amp;"o"&amp;IF(ДАННЫЕ!$CK1231&gt;0,IF(MONTH(ДАННЫЕ!$F$1)=MONTH(ДАННЫЕ!$CK1231),111,11),0)&amp;"v"&amp;IF(ДАННЫЕ!$BE1231&gt;0,IF(MONTH(ДАННЫЕ!$F$1)=MONTH(ДАННЫЕ!$BE1231),111,11),0)</f>
        <v>g00f0c0s0i0h0p0d0o0v0</v>
      </c>
      <c r="P1231" s="15">
        <f t="shared" si="59"/>
        <v>0</v>
      </c>
      <c r="Q1231" s="15">
        <f>IF(ДАННЫЕ!$F$1&gt;ДАННЫЕ!$N1231,IF(YEAR(ДАННЫЕ!$F$1)=YEAR(ДАННЫЕ!M1231),1,0),0)</f>
        <v>0</v>
      </c>
      <c r="R1231" s="15">
        <f>IF(ДАННЫЕ!$F$1&gt;ДАННЫЕ!$N1231,IF(YEAR(ДАННЫЕ!$F$1)=YEAR(ДАННЫЕ!N1231),1,0),0)</f>
        <v>0</v>
      </c>
      <c r="S1231" s="15">
        <f>IF(ДАННЫЕ!$AA1231="2А",1,IF(ДАННЫЕ!$AA1231="2Б",2,IF(ДАННЫЕ!$AA1231="2В",3,IF(ДАННЫЕ!$AA1231=3,4,IF(ДАННЫЕ!$AA1231="4А",5,IF(ДАННЫЕ!$AA1231="4Б",6,IF(ДАННЫЕ!$AA1231="4В",7,IF(ДАННЫЕ!$AA1231=5,8,0))))))))</f>
        <v>0</v>
      </c>
      <c r="T1231" s="15">
        <f>IF(OR(ДАННЫЕ!$AC1231=2,ДАННЫЕ!$AD1231=2,ДАННЫЕ!$AE1231=2),2,IF(OR(ДАННЫЕ!$AC1231=1,ДАННЫЕ!$AD1231=1,ДАННЫЕ!$AE1231=1),1,0))</f>
        <v>0</v>
      </c>
    </row>
    <row r="1232" spans="1:20" x14ac:dyDescent="0.2">
      <c r="A1232" s="78">
        <f>IF(B1232&gt;0,IF(MONTH(ДАННЫЕ!$F$1)=MONTH(ДАННЫЕ!$B1232),1,0),0)</f>
        <v>0</v>
      </c>
      <c r="B1232" s="14">
        <f>IF(ДАННЫЕ!$B1232&gt;0,IF(YEAR(ДАННЫЕ!$F$1)=YEAR(ДАННЫЕ!$B1232),1,0),0)</f>
        <v>0</v>
      </c>
      <c r="C1232" s="14">
        <f>IF(ДАННЫЕ!$CM1232&gt;0,IF(YEAR(ДАННЫЕ!$F$1)=YEAR(ДАННЫЕ!$CM1232),1,0),0)</f>
        <v>0</v>
      </c>
      <c r="D1232" s="14">
        <f>IF(ДАННЫЕ!$CJ1232&gt;0,IF(ДАННЫЕ!$CL1232&gt;ДАННЫЕ!$F$1,1,IF(ДАННЫЕ!$CL1232&gt;0,0,1)),0)</f>
        <v>0</v>
      </c>
      <c r="E1232" s="43" t="str">
        <f ca="1">IF(ДАННЫЕ!$F$1&gt;0,IF(ДАННЫЕ!$G1232&gt;0,DATEDIF(ДАННЫЕ!$G1232,ДАННЫЕ!$F$1,"y"),""),IF(ДАННЫЕ!$G1232&gt;0,DATEDIF(ДАННЫЕ!$G1232,TODAY(),"y"),""))</f>
        <v/>
      </c>
      <c r="F1232" s="43" t="str">
        <f xml:space="preserve"> IF(ДАННЫЕ!$F1232="М",IF(E1232&gt;=18,IF(E1232&lt;60,1,""),""),"")&amp;IF(ДАННЫЕ!$F1232="Ж",IF(E1232&gt;=18,IF(E1232&lt;55,1,""),""),"")</f>
        <v/>
      </c>
      <c r="G1232" s="43" t="str">
        <f xml:space="preserve"> IF(ДАННЫЕ!$F1232="М",IF(E1232&gt;=60,2,""),"")&amp;IF(ДАННЫЕ!$F1232="Ж",IF(E1232&gt;=55,2,""),"")</f>
        <v/>
      </c>
      <c r="H1232" s="43" t="str">
        <f t="shared" ca="1" si="57"/>
        <v/>
      </c>
      <c r="I1232" s="43" t="str">
        <f t="shared" ca="1" si="58"/>
        <v>03</v>
      </c>
      <c r="J1232" s="28" t="str">
        <f ca="1">ДАННЫЕ!$F1232&amp;H1232&amp;I1232&amp;ДАННЫЕ!$I1232&amp;"m"&amp;IF(ДАННЫЕ!$I1232&gt;0,IF(ДАННЫЕ!$J1232&gt;0,0,1),"")&amp;"f"&amp;IF(ДАННЫЕ!$R1232&gt;0,IF(YEAR(ДАННЫЕ!$F$1)=YEAR(ДАННЫЕ!$R1232),1,0),0)&amp;"z"&amp;ДАННЫЕ!$R1232&amp;"p"&amp;ДАННЫЕ!$S1232&amp;"i"&amp;ДАННЫЕ!$T1232&amp;"h"&amp;ДАННЫЕ!$K1232&amp;"be"&amp;ДАННЫЕ!$BI1232&amp;"CD"&amp;IF(ДАННЫЕ!BF1232&gt;500,4,IF(ДАННЫЕ!BF1232&gt;350,3,IF(ДАННЫЕ!BF1232&gt;200,2,IF(ДАННЫЕ!BF1232&gt;0,1,0))))&amp;"g"&amp;B1232&amp;"d"&amp;H1232&amp;"l"&amp;ДАННЫЕ!AT1232&amp;"a"&amp;ДАННЫЕ!$V1232&amp;"v"&amp;R1232&amp;"k"&amp;ДАННЫЕ!$U1232&amp;"s"&amp;ДАННЫЕ!$Y1232&amp;"t"&amp;ДАННЫЕ!$X1232&amp;"b"&amp;IF(ДАННЫЕ!$Q1232&gt;1,1,0)&amp;"PP"&amp;ДАННЫЕ!Z1232&amp;"c"&amp;S1232&amp;"x"&amp;IF(ДАННЫЕ!$BY1232&gt;0,IF(YEAR(ДАННЫЕ!$F$1)=YEAR(ДАННЫЕ!$BY1232),1,0),0)&amp;"n"&amp;IF(ДАННЫЕ!$BZ1232&gt;0,IF(YEAR(ДАННЫЕ!$F$1)=YEAR(ДАННЫЕ!$BZ1232),1,0),0)&amp;"u"&amp;D1232&amp;"z"&amp;IF(ДАННЫЕ!$CL1232&gt;0,IF(YEAR(ДАННЫЕ!$F$1)&gt;YEAR(ДАННЫЕ!$CL1232),11,12),0)</f>
        <v>03mf0zpihbeCD0g0dlav0kstb0PPc0x0n0u0z0</v>
      </c>
      <c r="K1232" s="28" t="str">
        <f ca="1">ДАННЫЕ!$I1232&amp;"x"&amp;B1232&amp;"w"&amp;IF(T1232+ДАННЫЕ!AD1232+ДАННЫЕ!AE1232+ДАННЫЕ!AF1232+ДАННЫЕ!AG1232+ДАННЫЕ!AH1232+ДАННЫЕ!$AL1232+ДАННЫЕ!AI1232+ДАННЫЕ!AJ1232+ДАННЫЕ!AK1232+ДАННЫЕ!AP1232+ДАННЫЕ!AQ1232+ДАННЫЕ!AR1232+ДАННЫЕ!$AM1232+ДАННЫЕ!$AN1232+ДАННЫЕ!AS1232+ДАННЫЕ!AT1232&gt;0,1,0)&amp;IF(OR(T1232=2,ДАННЫЕ!AD1232=2,ДАННЫЕ!AE1232=2,ДАННЫЕ!AF1232=2,ДАННЫЕ!AG1232=2,ДАННЫЕ!AH1232=2,ДАННЫЕ!$AL1232=2,ДАННЫЕ!AI1232=2,ДАННЫЕ!AJ1232=2,ДАННЫЕ!AK1232=2,ДАННЫЕ!AP1232=2,ДАННЫЕ!AQ1232=2,ДАННЫЕ!AR1232=2,ДАННЫЕ!$AM1232=2,ДАННЫЕ!$AN1232=2,ДАННЫЕ!AS1232=2,ДАННЫЕ!AT1232=2),2,0)&amp;"t"&amp;IF(T1232&gt;0,"1"&amp;T1232,"00")&amp;"f"&amp;IF(ДАННЫЕ!$AC1232,"1"&amp;ДАННЫЕ!$AC1232,"00")&amp;"b"&amp;IF(ДАННЫЕ!$AD1232,"1"&amp;ДАННЫЕ!$AD1232,"00")&amp;"g"&amp;IF(ДАННЫЕ!$AF1232,"1"&amp;ДАННЫЕ!$AF1232,"00")&amp;"c"&amp;IF(ДАННЫЕ!$AG1232,"1"&amp;ДАННЫЕ!$AG1232,"00")&amp;"i"&amp;IF(ДАННЫЕ!$AH1232,"1"&amp;ДАННЫЕ!$AH1232,"00")&amp;"r"&amp;IF(ДАННЫЕ!$AL1232,"1"&amp;ДАННЫЕ!$AL1232,"00")&amp;"m"&amp;IF(ДАННЫЕ!$AI1232,"1"&amp;ДАННЫЕ!$AI1232,"00")&amp;"hS"&amp;IF(ДАННЫЕ!$AJ1232,"1"&amp;ДАННЫЕ!$AJ1232,"00")&amp;"hZ"&amp;IF(ДАННЫЕ!$AK1232,"1"&amp;ДАННЫЕ!$AK1232,"00")&amp;"p"&amp;IF(ДАННЫЕ!$AP1232,"1"&amp;ДАННЫЕ!$AP1232,"00")&amp;"k"&amp;IF(ДАННЫЕ!$AQ1232,"1"&amp;ДАННЫЕ!$AQ1232,"00")&amp;"z"&amp;IF(ДАННЫЕ!$AR1232,"1"&amp;ДАННЫЕ!$AR1232,"00")&amp;"j"&amp;IF(ДАННЫЕ!$AM1232,"1"&amp;ДАННЫЕ!$AM1232,"00")&amp;"n"&amp;IF(ДАННЫЕ!$AN1232,"1"&amp;ДАННЫЕ!$AN1232,"00")&amp;"E"&amp;ДАННЫЕ!BI1232&amp;"L"&amp;ДАННЫЕ!AO1232&amp;"h"&amp;IF(ДАННЫЕ!$AU1232&gt;0,1,0)&amp;"v"&amp;IF(ДАННЫЕ!$AW1232&gt;0,1,0)&amp;"a"&amp;IF(ДАННЫЕ!$AS1232,"1"&amp;ДАННЫЕ!$AS1232,"00")&amp;"s"&amp;IF(ДАННЫЕ!$AT1232,"1"&amp;ДАННЫЕ!$AT1232,"00")&amp;"u"&amp;IF(ДАННЫЕ!$CJ1232&gt;0,1,0)&amp;"y"&amp;B1232&amp;"d"&amp;H1232&amp;"e"&amp;F1232&amp;G1232</f>
        <v>x0w00t00f00b00g00c00i00r00m00hS00hZ00p00k00z00j00n00ELh0v0a00s00u0y0de</v>
      </c>
      <c r="L1232" s="28" t="str">
        <f ca="1">ДАННЫЕ!$I1232&amp;"VN"&amp;IF(ДАННЫЕ!AW1232&gt;0,11,10)&amp;"CD"&amp;IF(ДАННЫЕ!BF1232&gt;500,16,IF(ДАННЫЕ!BF1232&gt;350,15,IF(ДАННЫЕ!BF1232&gt;=200,14,IF(ДАННЫЕ!BF1232&gt;=100,13,IF(ДАННЫЕ!BF1232&gt;=50,12,IF(ДАННЫЕ!BF1232&gt;0,11,10))))))&amp;"AR"&amp;IF(ДАННЫЕ!BX1232&gt;0,1,0)&amp;"GD"&amp;B1232&amp;"VV"&amp;IF(E1232&gt;=5,IF(E1232&lt;18,1,0),0)</f>
        <v>VN10CD10AR0GD0VV0</v>
      </c>
      <c r="M1232" s="28" t="str">
        <f>ДАННЫЕ!$I1232&amp;"b"&amp;ДАННЫЕ!$BI1232&amp;"r"&amp;ДАННЫЕ!$BJ1232&amp;"CD"&amp;IF(ДАННЫЕ!BF1232&gt;0,IF(ДАННЫЕ!BF1232&lt;200,1,IF(ДАННЫЕ!BF1232&lt;350,2,3)),0)&amp;"h"&amp;IF(ДАННЫЕ!$BK1232+ДАННЫЕ!$BL1232+ДАННЫЕ!$BM1232&gt;0,1,0)&amp;"x"&amp;ДАННЫЕ!$BK1232&amp;"y"&amp;ДАННЫЕ!$BL1232&amp;"z"&amp;ДАННЫЕ!$BM1232&amp;"c"&amp;IF(ДАННЫЕ!$BK1232+ДАННЫЕ!$BL1232+ДАННЫЕ!$BM1232=3,1,0)&amp;"a"&amp;IF(ДАННЫЕ!$BQ1232+ДАННЫЕ!$BR1232&gt;0,1,0)&amp;"d"&amp;ДАННЫЕ!$BQ1232&amp;"v"&amp;ДАННЫЕ!$BR1232&amp;"p"&amp;ДАННЫЕ!$BS1232&amp;"n"&amp;ДАННЫЕ!$BU1232&amp;"t"&amp;ДАННЫЕ!$BV1232&amp;"o"&amp;ДАННЫЕ!$BT1232&amp;"l"&amp;IF(ДАННЫЕ!$BN1232&gt;0,1,0)&amp;ДАННЫЕ!$BN1232&amp;"g"&amp;ДАННЫЕ!$BO1232&amp;"s"&amp;ДАННЫЕ!$BP1232&amp;"DZ"&amp;IF(ДАННЫЕ!B1232-ДАННЫЕ!G1232 &lt; 60,IF(ДАННЫЕ!B1232-ДАННЫЕ!G1232 &gt;= 0,1,0),0)&amp;"u"&amp;IF(ДАННЫЕ!$CJ1232&gt;0,1,0)</f>
        <v>brCD0h0xyzc0a0dvpntol0gsDZ1u0</v>
      </c>
      <c r="N1232" s="28" t="str">
        <f ca="1">ДАННЫЕ!$F1232&amp;ДАННЫЕ!$I1232&amp;"g"&amp;B1232&amp;"cf"&amp;D1232&amp;"a"&amp;IF(ДАННЫЕ!$BX1232&gt;0,1,0)&amp;IF(ДАННЫЕ!$BF1232&gt;500,1,IF(ДАННЫЕ!$BF1232&gt;350,2,IF(ДАННЫЕ!$BF1232&gt;=200,3,IF(ДАННЫЕ!$BF1232&gt;=100,4,IF(ДАННЫЕ!$BF1232&gt;=50,5,IF(ДАННЫЕ!$BF1232&lt;50,6,0))))))&amp;"AR"&amp;IF(DATEDIF(ДАННЫЕ!$BX1232,ДАННЫЕ!$F$1,"y")&gt;1,1,0)&amp;"VG"&amp;IF(ДАННЫЕ!$BH1232="0",1,0)&amp;"o"&amp;IF(T1232+ДАННЫЕ!$AF1232+ДАННЫЕ!$AG1232+ДАННЫЕ!$AH1232+ДАННЫЕ!$AI1232+ДАННЫЕ!$AJ1232+ДАННЫЕ!$AP1232+ДАННЫЕ!$AQ1232+ДАННЫЕ!$AR1232+ДАННЫЕ!$AU1232+ДАННЫЕ!$AW1232+ДАННЫЕ!$AS1232+ДАННЫЕ!$AT1232&gt;0,1,0)&amp;"x"&amp;ДАННЫЕ!$AG1232&amp;"p"&amp;IF(ДАННЫЕ!$BY1232&gt;0,1,0)&amp;"v"&amp;IF(ДАННЫЕ!$BZ1232&gt;0,1,0)&amp;"n"&amp;ДАННЫЕ!$CA1232&amp;"t"&amp;ДАННЫЕ!$AY1232&amp;"k"&amp;ДАННЫЕ!$CB1232&amp;"q"&amp;ДАННЫЕ!$CC1232&amp;"w"&amp;ДАННЫЕ!$CD1232&amp;"e"&amp;ДАННЫЕ!$CE1232&amp;"m"&amp;ДАННЫЕ!$CF1232&amp;"c"&amp;ДАННЫЕ!$CG1232&amp;"z"&amp;ДАННЫЕ!$CH1232&amp;"d"&amp;IF(H1232=4,1,0)&amp;"s"&amp;IF(ДАННЫЕ!$J1232=1,0,1)&amp;"u"&amp;IF(ДАННЫЕ!$CJ1232&gt;0,1,0)</f>
        <v>g0cf0a06AR1VG0o0xp0v0ntkqwemczd0s1u0</v>
      </c>
      <c r="O1232" s="28" t="str">
        <f>ДАННЫЕ!$I1232&amp;"g"&amp;B1232&amp;A1232&amp;"f"&amp;P1232&amp;"c"&amp;IF(ДАННЫЕ!$U1232&gt;0,1,0)&amp;"s"&amp;IF(ДАННЫЕ!$Q1232&gt;0,IF(YEAR(ДАННЫЕ!$F$1)=YEAR(ДАННЫЕ!$Q1232),IF(MONTH(ДАННЫЕ!$F$1)=MONTH(ДАННЫЕ!$Q1232),111,11),1),0)&amp;"i"&amp;IF(ДАННЫЕ!$R1232+ДАННЫЕ!$S1232+ДАННЫЕ!$T1232=0,0,1)&amp;"h"&amp;IF(ДАННЫЕ!$P1232&gt;0,1,0)&amp;"p"&amp;IF(ДАННЫЕ!$CI1232&gt;0,IF(YEAR(ДАННЫЕ!$F$1)=YEAR(ДАННЫЕ!$CI1232),IF(MONTH(ДАННЫЕ!$F$1)=MONTH(ДАННЫЕ!$CI1232),111,11),1),0)&amp;"d"&amp;IF(ДАННЫЕ!$CJ1232&gt;0,IF(YEAR(ДАННЫЕ!$F$1)=YEAR(ДАННЫЕ!$CJ1232),IF(MONTH(ДАННЫЕ!$F$1)=MONTH(ДАННЫЕ!$CJ1232),111,11),1),0)&amp;"o"&amp;IF(ДАННЫЕ!$CK1232&gt;0,IF(MONTH(ДАННЫЕ!$F$1)=MONTH(ДАННЫЕ!$CK1232),111,11),0)&amp;"v"&amp;IF(ДАННЫЕ!$BE1232&gt;0,IF(MONTH(ДАННЫЕ!$F$1)=MONTH(ДАННЫЕ!$BE1232),111,11),0)</f>
        <v>g00f0c0s0i0h0p0d0o0v0</v>
      </c>
      <c r="P1232" s="15">
        <f t="shared" si="59"/>
        <v>0</v>
      </c>
      <c r="Q1232" s="15">
        <f>IF(ДАННЫЕ!$F$1&gt;ДАННЫЕ!$N1232,IF(YEAR(ДАННЫЕ!$F$1)=YEAR(ДАННЫЕ!M1232),1,0),0)</f>
        <v>0</v>
      </c>
      <c r="R1232" s="15">
        <f>IF(ДАННЫЕ!$F$1&gt;ДАННЫЕ!$N1232,IF(YEAR(ДАННЫЕ!$F$1)=YEAR(ДАННЫЕ!N1232),1,0),0)</f>
        <v>0</v>
      </c>
      <c r="S1232" s="15">
        <f>IF(ДАННЫЕ!$AA1232="2А",1,IF(ДАННЫЕ!$AA1232="2Б",2,IF(ДАННЫЕ!$AA1232="2В",3,IF(ДАННЫЕ!$AA1232=3,4,IF(ДАННЫЕ!$AA1232="4А",5,IF(ДАННЫЕ!$AA1232="4Б",6,IF(ДАННЫЕ!$AA1232="4В",7,IF(ДАННЫЕ!$AA1232=5,8,0))))))))</f>
        <v>0</v>
      </c>
      <c r="T1232" s="15">
        <f>IF(OR(ДАННЫЕ!$AC1232=2,ДАННЫЕ!$AD1232=2,ДАННЫЕ!$AE1232=2),2,IF(OR(ДАННЫЕ!$AC1232=1,ДАННЫЕ!$AD1232=1,ДАННЫЕ!$AE1232=1),1,0))</f>
        <v>0</v>
      </c>
    </row>
    <row r="1233" spans="1:20" x14ac:dyDescent="0.2">
      <c r="A1233" s="78">
        <f>IF(B1233&gt;0,IF(MONTH(ДАННЫЕ!$F$1)=MONTH(ДАННЫЕ!$B1233),1,0),0)</f>
        <v>0</v>
      </c>
      <c r="B1233" s="14">
        <f>IF(ДАННЫЕ!$B1233&gt;0,IF(YEAR(ДАННЫЕ!$F$1)=YEAR(ДАННЫЕ!$B1233),1,0),0)</f>
        <v>0</v>
      </c>
      <c r="C1233" s="14">
        <f>IF(ДАННЫЕ!$CM1233&gt;0,IF(YEAR(ДАННЫЕ!$F$1)=YEAR(ДАННЫЕ!$CM1233),1,0),0)</f>
        <v>0</v>
      </c>
      <c r="D1233" s="14">
        <f>IF(ДАННЫЕ!$CJ1233&gt;0,IF(ДАННЫЕ!$CL1233&gt;ДАННЫЕ!$F$1,1,IF(ДАННЫЕ!$CL1233&gt;0,0,1)),0)</f>
        <v>0</v>
      </c>
      <c r="E1233" s="43" t="str">
        <f ca="1">IF(ДАННЫЕ!$F$1&gt;0,IF(ДАННЫЕ!$G1233&gt;0,DATEDIF(ДАННЫЕ!$G1233,ДАННЫЕ!$F$1,"y"),""),IF(ДАННЫЕ!$G1233&gt;0,DATEDIF(ДАННЫЕ!$G1233,TODAY(),"y"),""))</f>
        <v/>
      </c>
      <c r="F1233" s="43" t="str">
        <f xml:space="preserve"> IF(ДАННЫЕ!$F1233="М",IF(E1233&gt;=18,IF(E1233&lt;60,1,""),""),"")&amp;IF(ДАННЫЕ!$F1233="Ж",IF(E1233&gt;=18,IF(E1233&lt;55,1,""),""),"")</f>
        <v/>
      </c>
      <c r="G1233" s="43" t="str">
        <f xml:space="preserve"> IF(ДАННЫЕ!$F1233="М",IF(E1233&gt;=60,2,""),"")&amp;IF(ДАННЫЕ!$F1233="Ж",IF(E1233&gt;=55,2,""),"")</f>
        <v/>
      </c>
      <c r="H1233" s="43" t="str">
        <f t="shared" ca="1" si="57"/>
        <v/>
      </c>
      <c r="I1233" s="43" t="str">
        <f t="shared" ca="1" si="58"/>
        <v>03</v>
      </c>
      <c r="J1233" s="28" t="str">
        <f ca="1">ДАННЫЕ!$F1233&amp;H1233&amp;I1233&amp;ДАННЫЕ!$I1233&amp;"m"&amp;IF(ДАННЫЕ!$I1233&gt;0,IF(ДАННЫЕ!$J1233&gt;0,0,1),"")&amp;"f"&amp;IF(ДАННЫЕ!$R1233&gt;0,IF(YEAR(ДАННЫЕ!$F$1)=YEAR(ДАННЫЕ!$R1233),1,0),0)&amp;"z"&amp;ДАННЫЕ!$R1233&amp;"p"&amp;ДАННЫЕ!$S1233&amp;"i"&amp;ДАННЫЕ!$T1233&amp;"h"&amp;ДАННЫЕ!$K1233&amp;"be"&amp;ДАННЫЕ!$BI1233&amp;"CD"&amp;IF(ДАННЫЕ!BF1233&gt;500,4,IF(ДАННЫЕ!BF1233&gt;350,3,IF(ДАННЫЕ!BF1233&gt;200,2,IF(ДАННЫЕ!BF1233&gt;0,1,0))))&amp;"g"&amp;B1233&amp;"d"&amp;H1233&amp;"l"&amp;ДАННЫЕ!AT1233&amp;"a"&amp;ДАННЫЕ!$V1233&amp;"v"&amp;R1233&amp;"k"&amp;ДАННЫЕ!$U1233&amp;"s"&amp;ДАННЫЕ!$Y1233&amp;"t"&amp;ДАННЫЕ!$X1233&amp;"b"&amp;IF(ДАННЫЕ!$Q1233&gt;1,1,0)&amp;"PP"&amp;ДАННЫЕ!Z1233&amp;"c"&amp;S1233&amp;"x"&amp;IF(ДАННЫЕ!$BY1233&gt;0,IF(YEAR(ДАННЫЕ!$F$1)=YEAR(ДАННЫЕ!$BY1233),1,0),0)&amp;"n"&amp;IF(ДАННЫЕ!$BZ1233&gt;0,IF(YEAR(ДАННЫЕ!$F$1)=YEAR(ДАННЫЕ!$BZ1233),1,0),0)&amp;"u"&amp;D1233&amp;"z"&amp;IF(ДАННЫЕ!$CL1233&gt;0,IF(YEAR(ДАННЫЕ!$F$1)&gt;YEAR(ДАННЫЕ!$CL1233),11,12),0)</f>
        <v>03mf0zpihbeCD0g0dlav0kstb0PPc0x0n0u0z0</v>
      </c>
      <c r="K1233" s="28" t="str">
        <f ca="1">ДАННЫЕ!$I1233&amp;"x"&amp;B1233&amp;"w"&amp;IF(T1233+ДАННЫЕ!AD1233+ДАННЫЕ!AE1233+ДАННЫЕ!AF1233+ДАННЫЕ!AG1233+ДАННЫЕ!AH1233+ДАННЫЕ!$AL1233+ДАННЫЕ!AI1233+ДАННЫЕ!AJ1233+ДАННЫЕ!AK1233+ДАННЫЕ!AP1233+ДАННЫЕ!AQ1233+ДАННЫЕ!AR1233+ДАННЫЕ!$AM1233+ДАННЫЕ!$AN1233+ДАННЫЕ!AS1233+ДАННЫЕ!AT1233&gt;0,1,0)&amp;IF(OR(T1233=2,ДАННЫЕ!AD1233=2,ДАННЫЕ!AE1233=2,ДАННЫЕ!AF1233=2,ДАННЫЕ!AG1233=2,ДАННЫЕ!AH1233=2,ДАННЫЕ!$AL1233=2,ДАННЫЕ!AI1233=2,ДАННЫЕ!AJ1233=2,ДАННЫЕ!AK1233=2,ДАННЫЕ!AP1233=2,ДАННЫЕ!AQ1233=2,ДАННЫЕ!AR1233=2,ДАННЫЕ!$AM1233=2,ДАННЫЕ!$AN1233=2,ДАННЫЕ!AS1233=2,ДАННЫЕ!AT1233=2),2,0)&amp;"t"&amp;IF(T1233&gt;0,"1"&amp;T1233,"00")&amp;"f"&amp;IF(ДАННЫЕ!$AC1233,"1"&amp;ДАННЫЕ!$AC1233,"00")&amp;"b"&amp;IF(ДАННЫЕ!$AD1233,"1"&amp;ДАННЫЕ!$AD1233,"00")&amp;"g"&amp;IF(ДАННЫЕ!$AF1233,"1"&amp;ДАННЫЕ!$AF1233,"00")&amp;"c"&amp;IF(ДАННЫЕ!$AG1233,"1"&amp;ДАННЫЕ!$AG1233,"00")&amp;"i"&amp;IF(ДАННЫЕ!$AH1233,"1"&amp;ДАННЫЕ!$AH1233,"00")&amp;"r"&amp;IF(ДАННЫЕ!$AL1233,"1"&amp;ДАННЫЕ!$AL1233,"00")&amp;"m"&amp;IF(ДАННЫЕ!$AI1233,"1"&amp;ДАННЫЕ!$AI1233,"00")&amp;"hS"&amp;IF(ДАННЫЕ!$AJ1233,"1"&amp;ДАННЫЕ!$AJ1233,"00")&amp;"hZ"&amp;IF(ДАННЫЕ!$AK1233,"1"&amp;ДАННЫЕ!$AK1233,"00")&amp;"p"&amp;IF(ДАННЫЕ!$AP1233,"1"&amp;ДАННЫЕ!$AP1233,"00")&amp;"k"&amp;IF(ДАННЫЕ!$AQ1233,"1"&amp;ДАННЫЕ!$AQ1233,"00")&amp;"z"&amp;IF(ДАННЫЕ!$AR1233,"1"&amp;ДАННЫЕ!$AR1233,"00")&amp;"j"&amp;IF(ДАННЫЕ!$AM1233,"1"&amp;ДАННЫЕ!$AM1233,"00")&amp;"n"&amp;IF(ДАННЫЕ!$AN1233,"1"&amp;ДАННЫЕ!$AN1233,"00")&amp;"E"&amp;ДАННЫЕ!BI1233&amp;"L"&amp;ДАННЫЕ!AO1233&amp;"h"&amp;IF(ДАННЫЕ!$AU1233&gt;0,1,0)&amp;"v"&amp;IF(ДАННЫЕ!$AW1233&gt;0,1,0)&amp;"a"&amp;IF(ДАННЫЕ!$AS1233,"1"&amp;ДАННЫЕ!$AS1233,"00")&amp;"s"&amp;IF(ДАННЫЕ!$AT1233,"1"&amp;ДАННЫЕ!$AT1233,"00")&amp;"u"&amp;IF(ДАННЫЕ!$CJ1233&gt;0,1,0)&amp;"y"&amp;B1233&amp;"d"&amp;H1233&amp;"e"&amp;F1233&amp;G1233</f>
        <v>x0w00t00f00b00g00c00i00r00m00hS00hZ00p00k00z00j00n00ELh0v0a00s00u0y0de</v>
      </c>
      <c r="L1233" s="28" t="str">
        <f ca="1">ДАННЫЕ!$I1233&amp;"VN"&amp;IF(ДАННЫЕ!AW1233&gt;0,11,10)&amp;"CD"&amp;IF(ДАННЫЕ!BF1233&gt;500,16,IF(ДАННЫЕ!BF1233&gt;350,15,IF(ДАННЫЕ!BF1233&gt;=200,14,IF(ДАННЫЕ!BF1233&gt;=100,13,IF(ДАННЫЕ!BF1233&gt;=50,12,IF(ДАННЫЕ!BF1233&gt;0,11,10))))))&amp;"AR"&amp;IF(ДАННЫЕ!BX1233&gt;0,1,0)&amp;"GD"&amp;B1233&amp;"VV"&amp;IF(E1233&gt;=5,IF(E1233&lt;18,1,0),0)</f>
        <v>VN10CD10AR0GD0VV0</v>
      </c>
      <c r="M1233" s="28" t="str">
        <f>ДАННЫЕ!$I1233&amp;"b"&amp;ДАННЫЕ!$BI1233&amp;"r"&amp;ДАННЫЕ!$BJ1233&amp;"CD"&amp;IF(ДАННЫЕ!BF1233&gt;0,IF(ДАННЫЕ!BF1233&lt;200,1,IF(ДАННЫЕ!BF1233&lt;350,2,3)),0)&amp;"h"&amp;IF(ДАННЫЕ!$BK1233+ДАННЫЕ!$BL1233+ДАННЫЕ!$BM1233&gt;0,1,0)&amp;"x"&amp;ДАННЫЕ!$BK1233&amp;"y"&amp;ДАННЫЕ!$BL1233&amp;"z"&amp;ДАННЫЕ!$BM1233&amp;"c"&amp;IF(ДАННЫЕ!$BK1233+ДАННЫЕ!$BL1233+ДАННЫЕ!$BM1233=3,1,0)&amp;"a"&amp;IF(ДАННЫЕ!$BQ1233+ДАННЫЕ!$BR1233&gt;0,1,0)&amp;"d"&amp;ДАННЫЕ!$BQ1233&amp;"v"&amp;ДАННЫЕ!$BR1233&amp;"p"&amp;ДАННЫЕ!$BS1233&amp;"n"&amp;ДАННЫЕ!$BU1233&amp;"t"&amp;ДАННЫЕ!$BV1233&amp;"o"&amp;ДАННЫЕ!$BT1233&amp;"l"&amp;IF(ДАННЫЕ!$BN1233&gt;0,1,0)&amp;ДАННЫЕ!$BN1233&amp;"g"&amp;ДАННЫЕ!$BO1233&amp;"s"&amp;ДАННЫЕ!$BP1233&amp;"DZ"&amp;IF(ДАННЫЕ!B1233-ДАННЫЕ!G1233 &lt; 60,IF(ДАННЫЕ!B1233-ДАННЫЕ!G1233 &gt;= 0,1,0),0)&amp;"u"&amp;IF(ДАННЫЕ!$CJ1233&gt;0,1,0)</f>
        <v>brCD0h0xyzc0a0dvpntol0gsDZ1u0</v>
      </c>
      <c r="N1233" s="28" t="str">
        <f ca="1">ДАННЫЕ!$F1233&amp;ДАННЫЕ!$I1233&amp;"g"&amp;B1233&amp;"cf"&amp;D1233&amp;"a"&amp;IF(ДАННЫЕ!$BX1233&gt;0,1,0)&amp;IF(ДАННЫЕ!$BF1233&gt;500,1,IF(ДАННЫЕ!$BF1233&gt;350,2,IF(ДАННЫЕ!$BF1233&gt;=200,3,IF(ДАННЫЕ!$BF1233&gt;=100,4,IF(ДАННЫЕ!$BF1233&gt;=50,5,IF(ДАННЫЕ!$BF1233&lt;50,6,0))))))&amp;"AR"&amp;IF(DATEDIF(ДАННЫЕ!$BX1233,ДАННЫЕ!$F$1,"y")&gt;1,1,0)&amp;"VG"&amp;IF(ДАННЫЕ!$BH1233="0",1,0)&amp;"o"&amp;IF(T1233+ДАННЫЕ!$AF1233+ДАННЫЕ!$AG1233+ДАННЫЕ!$AH1233+ДАННЫЕ!$AI1233+ДАННЫЕ!$AJ1233+ДАННЫЕ!$AP1233+ДАННЫЕ!$AQ1233+ДАННЫЕ!$AR1233+ДАННЫЕ!$AU1233+ДАННЫЕ!$AW1233+ДАННЫЕ!$AS1233+ДАННЫЕ!$AT1233&gt;0,1,0)&amp;"x"&amp;ДАННЫЕ!$AG1233&amp;"p"&amp;IF(ДАННЫЕ!$BY1233&gt;0,1,0)&amp;"v"&amp;IF(ДАННЫЕ!$BZ1233&gt;0,1,0)&amp;"n"&amp;ДАННЫЕ!$CA1233&amp;"t"&amp;ДАННЫЕ!$AY1233&amp;"k"&amp;ДАННЫЕ!$CB1233&amp;"q"&amp;ДАННЫЕ!$CC1233&amp;"w"&amp;ДАННЫЕ!$CD1233&amp;"e"&amp;ДАННЫЕ!$CE1233&amp;"m"&amp;ДАННЫЕ!$CF1233&amp;"c"&amp;ДАННЫЕ!$CG1233&amp;"z"&amp;ДАННЫЕ!$CH1233&amp;"d"&amp;IF(H1233=4,1,0)&amp;"s"&amp;IF(ДАННЫЕ!$J1233=1,0,1)&amp;"u"&amp;IF(ДАННЫЕ!$CJ1233&gt;0,1,0)</f>
        <v>g0cf0a06AR1VG0o0xp0v0ntkqwemczd0s1u0</v>
      </c>
      <c r="O1233" s="28" t="str">
        <f>ДАННЫЕ!$I1233&amp;"g"&amp;B1233&amp;A1233&amp;"f"&amp;P1233&amp;"c"&amp;IF(ДАННЫЕ!$U1233&gt;0,1,0)&amp;"s"&amp;IF(ДАННЫЕ!$Q1233&gt;0,IF(YEAR(ДАННЫЕ!$F$1)=YEAR(ДАННЫЕ!$Q1233),IF(MONTH(ДАННЫЕ!$F$1)=MONTH(ДАННЫЕ!$Q1233),111,11),1),0)&amp;"i"&amp;IF(ДАННЫЕ!$R1233+ДАННЫЕ!$S1233+ДАННЫЕ!$T1233=0,0,1)&amp;"h"&amp;IF(ДАННЫЕ!$P1233&gt;0,1,0)&amp;"p"&amp;IF(ДАННЫЕ!$CI1233&gt;0,IF(YEAR(ДАННЫЕ!$F$1)=YEAR(ДАННЫЕ!$CI1233),IF(MONTH(ДАННЫЕ!$F$1)=MONTH(ДАННЫЕ!$CI1233),111,11),1),0)&amp;"d"&amp;IF(ДАННЫЕ!$CJ1233&gt;0,IF(YEAR(ДАННЫЕ!$F$1)=YEAR(ДАННЫЕ!$CJ1233),IF(MONTH(ДАННЫЕ!$F$1)=MONTH(ДАННЫЕ!$CJ1233),111,11),1),0)&amp;"o"&amp;IF(ДАННЫЕ!$CK1233&gt;0,IF(MONTH(ДАННЫЕ!$F$1)=MONTH(ДАННЫЕ!$CK1233),111,11),0)&amp;"v"&amp;IF(ДАННЫЕ!$BE1233&gt;0,IF(MONTH(ДАННЫЕ!$F$1)=MONTH(ДАННЫЕ!$BE1233),111,11),0)</f>
        <v>g00f0c0s0i0h0p0d0o0v0</v>
      </c>
      <c r="P1233" s="15">
        <f t="shared" si="59"/>
        <v>0</v>
      </c>
      <c r="Q1233" s="15">
        <f>IF(ДАННЫЕ!$F$1&gt;ДАННЫЕ!$N1233,IF(YEAR(ДАННЫЕ!$F$1)=YEAR(ДАННЫЕ!M1233),1,0),0)</f>
        <v>0</v>
      </c>
      <c r="R1233" s="15">
        <f>IF(ДАННЫЕ!$F$1&gt;ДАННЫЕ!$N1233,IF(YEAR(ДАННЫЕ!$F$1)=YEAR(ДАННЫЕ!N1233),1,0),0)</f>
        <v>0</v>
      </c>
      <c r="S1233" s="15">
        <f>IF(ДАННЫЕ!$AA1233="2А",1,IF(ДАННЫЕ!$AA1233="2Б",2,IF(ДАННЫЕ!$AA1233="2В",3,IF(ДАННЫЕ!$AA1233=3,4,IF(ДАННЫЕ!$AA1233="4А",5,IF(ДАННЫЕ!$AA1233="4Б",6,IF(ДАННЫЕ!$AA1233="4В",7,IF(ДАННЫЕ!$AA1233=5,8,0))))))))</f>
        <v>0</v>
      </c>
      <c r="T1233" s="15">
        <f>IF(OR(ДАННЫЕ!$AC1233=2,ДАННЫЕ!$AD1233=2,ДАННЫЕ!$AE1233=2),2,IF(OR(ДАННЫЕ!$AC1233=1,ДАННЫЕ!$AD1233=1,ДАННЫЕ!$AE1233=1),1,0))</f>
        <v>0</v>
      </c>
    </row>
    <row r="1234" spans="1:20" x14ac:dyDescent="0.2">
      <c r="A1234" s="78">
        <f>IF(B1234&gt;0,IF(MONTH(ДАННЫЕ!$F$1)=MONTH(ДАННЫЕ!$B1234),1,0),0)</f>
        <v>0</v>
      </c>
      <c r="B1234" s="14">
        <f>IF(ДАННЫЕ!$B1234&gt;0,IF(YEAR(ДАННЫЕ!$F$1)=YEAR(ДАННЫЕ!$B1234),1,0),0)</f>
        <v>0</v>
      </c>
      <c r="C1234" s="14">
        <f>IF(ДАННЫЕ!$CM1234&gt;0,IF(YEAR(ДАННЫЕ!$F$1)=YEAR(ДАННЫЕ!$CM1234),1,0),0)</f>
        <v>0</v>
      </c>
      <c r="D1234" s="14">
        <f>IF(ДАННЫЕ!$CJ1234&gt;0,IF(ДАННЫЕ!$CL1234&gt;ДАННЫЕ!$F$1,1,IF(ДАННЫЕ!$CL1234&gt;0,0,1)),0)</f>
        <v>0</v>
      </c>
      <c r="E1234" s="43" t="str">
        <f ca="1">IF(ДАННЫЕ!$F$1&gt;0,IF(ДАННЫЕ!$G1234&gt;0,DATEDIF(ДАННЫЕ!$G1234,ДАННЫЕ!$F$1,"y"),""),IF(ДАННЫЕ!$G1234&gt;0,DATEDIF(ДАННЫЕ!$G1234,TODAY(),"y"),""))</f>
        <v/>
      </c>
      <c r="F1234" s="43" t="str">
        <f xml:space="preserve"> IF(ДАННЫЕ!$F1234="М",IF(E1234&gt;=18,IF(E1234&lt;60,1,""),""),"")&amp;IF(ДАННЫЕ!$F1234="Ж",IF(E1234&gt;=18,IF(E1234&lt;55,1,""),""),"")</f>
        <v/>
      </c>
      <c r="G1234" s="43" t="str">
        <f xml:space="preserve"> IF(ДАННЫЕ!$F1234="М",IF(E1234&gt;=60,2,""),"")&amp;IF(ДАННЫЕ!$F1234="Ж",IF(E1234&gt;=55,2,""),"")</f>
        <v/>
      </c>
      <c r="H1234" s="43" t="str">
        <f t="shared" ca="1" si="57"/>
        <v/>
      </c>
      <c r="I1234" s="43" t="str">
        <f t="shared" ca="1" si="58"/>
        <v>03</v>
      </c>
      <c r="J1234" s="28" t="str">
        <f ca="1">ДАННЫЕ!$F1234&amp;H1234&amp;I1234&amp;ДАННЫЕ!$I1234&amp;"m"&amp;IF(ДАННЫЕ!$I1234&gt;0,IF(ДАННЫЕ!$J1234&gt;0,0,1),"")&amp;"f"&amp;IF(ДАННЫЕ!$R1234&gt;0,IF(YEAR(ДАННЫЕ!$F$1)=YEAR(ДАННЫЕ!$R1234),1,0),0)&amp;"z"&amp;ДАННЫЕ!$R1234&amp;"p"&amp;ДАННЫЕ!$S1234&amp;"i"&amp;ДАННЫЕ!$T1234&amp;"h"&amp;ДАННЫЕ!$K1234&amp;"be"&amp;ДАННЫЕ!$BI1234&amp;"CD"&amp;IF(ДАННЫЕ!BF1234&gt;500,4,IF(ДАННЫЕ!BF1234&gt;350,3,IF(ДАННЫЕ!BF1234&gt;200,2,IF(ДАННЫЕ!BF1234&gt;0,1,0))))&amp;"g"&amp;B1234&amp;"d"&amp;H1234&amp;"l"&amp;ДАННЫЕ!AT1234&amp;"a"&amp;ДАННЫЕ!$V1234&amp;"v"&amp;R1234&amp;"k"&amp;ДАННЫЕ!$U1234&amp;"s"&amp;ДАННЫЕ!$Y1234&amp;"t"&amp;ДАННЫЕ!$X1234&amp;"b"&amp;IF(ДАННЫЕ!$Q1234&gt;1,1,0)&amp;"PP"&amp;ДАННЫЕ!Z1234&amp;"c"&amp;S1234&amp;"x"&amp;IF(ДАННЫЕ!$BY1234&gt;0,IF(YEAR(ДАННЫЕ!$F$1)=YEAR(ДАННЫЕ!$BY1234),1,0),0)&amp;"n"&amp;IF(ДАННЫЕ!$BZ1234&gt;0,IF(YEAR(ДАННЫЕ!$F$1)=YEAR(ДАННЫЕ!$BZ1234),1,0),0)&amp;"u"&amp;D1234&amp;"z"&amp;IF(ДАННЫЕ!$CL1234&gt;0,IF(YEAR(ДАННЫЕ!$F$1)&gt;YEAR(ДАННЫЕ!$CL1234),11,12),0)</f>
        <v>03mf0zpihbeCD0g0dlav0kstb0PPc0x0n0u0z0</v>
      </c>
      <c r="K1234" s="28" t="str">
        <f ca="1">ДАННЫЕ!$I1234&amp;"x"&amp;B1234&amp;"w"&amp;IF(T1234+ДАННЫЕ!AD1234+ДАННЫЕ!AE1234+ДАННЫЕ!AF1234+ДАННЫЕ!AG1234+ДАННЫЕ!AH1234+ДАННЫЕ!$AL1234+ДАННЫЕ!AI1234+ДАННЫЕ!AJ1234+ДАННЫЕ!AK1234+ДАННЫЕ!AP1234+ДАННЫЕ!AQ1234+ДАННЫЕ!AR1234+ДАННЫЕ!$AM1234+ДАННЫЕ!$AN1234+ДАННЫЕ!AS1234+ДАННЫЕ!AT1234&gt;0,1,0)&amp;IF(OR(T1234=2,ДАННЫЕ!AD1234=2,ДАННЫЕ!AE1234=2,ДАННЫЕ!AF1234=2,ДАННЫЕ!AG1234=2,ДАННЫЕ!AH1234=2,ДАННЫЕ!$AL1234=2,ДАННЫЕ!AI1234=2,ДАННЫЕ!AJ1234=2,ДАННЫЕ!AK1234=2,ДАННЫЕ!AP1234=2,ДАННЫЕ!AQ1234=2,ДАННЫЕ!AR1234=2,ДАННЫЕ!$AM1234=2,ДАННЫЕ!$AN1234=2,ДАННЫЕ!AS1234=2,ДАННЫЕ!AT1234=2),2,0)&amp;"t"&amp;IF(T1234&gt;0,"1"&amp;T1234,"00")&amp;"f"&amp;IF(ДАННЫЕ!$AC1234,"1"&amp;ДАННЫЕ!$AC1234,"00")&amp;"b"&amp;IF(ДАННЫЕ!$AD1234,"1"&amp;ДАННЫЕ!$AD1234,"00")&amp;"g"&amp;IF(ДАННЫЕ!$AF1234,"1"&amp;ДАННЫЕ!$AF1234,"00")&amp;"c"&amp;IF(ДАННЫЕ!$AG1234,"1"&amp;ДАННЫЕ!$AG1234,"00")&amp;"i"&amp;IF(ДАННЫЕ!$AH1234,"1"&amp;ДАННЫЕ!$AH1234,"00")&amp;"r"&amp;IF(ДАННЫЕ!$AL1234,"1"&amp;ДАННЫЕ!$AL1234,"00")&amp;"m"&amp;IF(ДАННЫЕ!$AI1234,"1"&amp;ДАННЫЕ!$AI1234,"00")&amp;"hS"&amp;IF(ДАННЫЕ!$AJ1234,"1"&amp;ДАННЫЕ!$AJ1234,"00")&amp;"hZ"&amp;IF(ДАННЫЕ!$AK1234,"1"&amp;ДАННЫЕ!$AK1234,"00")&amp;"p"&amp;IF(ДАННЫЕ!$AP1234,"1"&amp;ДАННЫЕ!$AP1234,"00")&amp;"k"&amp;IF(ДАННЫЕ!$AQ1234,"1"&amp;ДАННЫЕ!$AQ1234,"00")&amp;"z"&amp;IF(ДАННЫЕ!$AR1234,"1"&amp;ДАННЫЕ!$AR1234,"00")&amp;"j"&amp;IF(ДАННЫЕ!$AM1234,"1"&amp;ДАННЫЕ!$AM1234,"00")&amp;"n"&amp;IF(ДАННЫЕ!$AN1234,"1"&amp;ДАННЫЕ!$AN1234,"00")&amp;"E"&amp;ДАННЫЕ!BI1234&amp;"L"&amp;ДАННЫЕ!AO1234&amp;"h"&amp;IF(ДАННЫЕ!$AU1234&gt;0,1,0)&amp;"v"&amp;IF(ДАННЫЕ!$AW1234&gt;0,1,0)&amp;"a"&amp;IF(ДАННЫЕ!$AS1234,"1"&amp;ДАННЫЕ!$AS1234,"00")&amp;"s"&amp;IF(ДАННЫЕ!$AT1234,"1"&amp;ДАННЫЕ!$AT1234,"00")&amp;"u"&amp;IF(ДАННЫЕ!$CJ1234&gt;0,1,0)&amp;"y"&amp;B1234&amp;"d"&amp;H1234&amp;"e"&amp;F1234&amp;G1234</f>
        <v>x0w00t00f00b00g00c00i00r00m00hS00hZ00p00k00z00j00n00ELh0v0a00s00u0y0de</v>
      </c>
      <c r="L1234" s="28" t="str">
        <f ca="1">ДАННЫЕ!$I1234&amp;"VN"&amp;IF(ДАННЫЕ!AW1234&gt;0,11,10)&amp;"CD"&amp;IF(ДАННЫЕ!BF1234&gt;500,16,IF(ДАННЫЕ!BF1234&gt;350,15,IF(ДАННЫЕ!BF1234&gt;=200,14,IF(ДАННЫЕ!BF1234&gt;=100,13,IF(ДАННЫЕ!BF1234&gt;=50,12,IF(ДАННЫЕ!BF1234&gt;0,11,10))))))&amp;"AR"&amp;IF(ДАННЫЕ!BX1234&gt;0,1,0)&amp;"GD"&amp;B1234&amp;"VV"&amp;IF(E1234&gt;=5,IF(E1234&lt;18,1,0),0)</f>
        <v>VN10CD10AR0GD0VV0</v>
      </c>
      <c r="M1234" s="28" t="str">
        <f>ДАННЫЕ!$I1234&amp;"b"&amp;ДАННЫЕ!$BI1234&amp;"r"&amp;ДАННЫЕ!$BJ1234&amp;"CD"&amp;IF(ДАННЫЕ!BF1234&gt;0,IF(ДАННЫЕ!BF1234&lt;200,1,IF(ДАННЫЕ!BF1234&lt;350,2,3)),0)&amp;"h"&amp;IF(ДАННЫЕ!$BK1234+ДАННЫЕ!$BL1234+ДАННЫЕ!$BM1234&gt;0,1,0)&amp;"x"&amp;ДАННЫЕ!$BK1234&amp;"y"&amp;ДАННЫЕ!$BL1234&amp;"z"&amp;ДАННЫЕ!$BM1234&amp;"c"&amp;IF(ДАННЫЕ!$BK1234+ДАННЫЕ!$BL1234+ДАННЫЕ!$BM1234=3,1,0)&amp;"a"&amp;IF(ДАННЫЕ!$BQ1234+ДАННЫЕ!$BR1234&gt;0,1,0)&amp;"d"&amp;ДАННЫЕ!$BQ1234&amp;"v"&amp;ДАННЫЕ!$BR1234&amp;"p"&amp;ДАННЫЕ!$BS1234&amp;"n"&amp;ДАННЫЕ!$BU1234&amp;"t"&amp;ДАННЫЕ!$BV1234&amp;"o"&amp;ДАННЫЕ!$BT1234&amp;"l"&amp;IF(ДАННЫЕ!$BN1234&gt;0,1,0)&amp;ДАННЫЕ!$BN1234&amp;"g"&amp;ДАННЫЕ!$BO1234&amp;"s"&amp;ДАННЫЕ!$BP1234&amp;"DZ"&amp;IF(ДАННЫЕ!B1234-ДАННЫЕ!G1234 &lt; 60,IF(ДАННЫЕ!B1234-ДАННЫЕ!G1234 &gt;= 0,1,0),0)&amp;"u"&amp;IF(ДАННЫЕ!$CJ1234&gt;0,1,0)</f>
        <v>brCD0h0xyzc0a0dvpntol0gsDZ1u0</v>
      </c>
      <c r="N1234" s="28" t="str">
        <f ca="1">ДАННЫЕ!$F1234&amp;ДАННЫЕ!$I1234&amp;"g"&amp;B1234&amp;"cf"&amp;D1234&amp;"a"&amp;IF(ДАННЫЕ!$BX1234&gt;0,1,0)&amp;IF(ДАННЫЕ!$BF1234&gt;500,1,IF(ДАННЫЕ!$BF1234&gt;350,2,IF(ДАННЫЕ!$BF1234&gt;=200,3,IF(ДАННЫЕ!$BF1234&gt;=100,4,IF(ДАННЫЕ!$BF1234&gt;=50,5,IF(ДАННЫЕ!$BF1234&lt;50,6,0))))))&amp;"AR"&amp;IF(DATEDIF(ДАННЫЕ!$BX1234,ДАННЫЕ!$F$1,"y")&gt;1,1,0)&amp;"VG"&amp;IF(ДАННЫЕ!$BH1234="0",1,0)&amp;"o"&amp;IF(T1234+ДАННЫЕ!$AF1234+ДАННЫЕ!$AG1234+ДАННЫЕ!$AH1234+ДАННЫЕ!$AI1234+ДАННЫЕ!$AJ1234+ДАННЫЕ!$AP1234+ДАННЫЕ!$AQ1234+ДАННЫЕ!$AR1234+ДАННЫЕ!$AU1234+ДАННЫЕ!$AW1234+ДАННЫЕ!$AS1234+ДАННЫЕ!$AT1234&gt;0,1,0)&amp;"x"&amp;ДАННЫЕ!$AG1234&amp;"p"&amp;IF(ДАННЫЕ!$BY1234&gt;0,1,0)&amp;"v"&amp;IF(ДАННЫЕ!$BZ1234&gt;0,1,0)&amp;"n"&amp;ДАННЫЕ!$CA1234&amp;"t"&amp;ДАННЫЕ!$AY1234&amp;"k"&amp;ДАННЫЕ!$CB1234&amp;"q"&amp;ДАННЫЕ!$CC1234&amp;"w"&amp;ДАННЫЕ!$CD1234&amp;"e"&amp;ДАННЫЕ!$CE1234&amp;"m"&amp;ДАННЫЕ!$CF1234&amp;"c"&amp;ДАННЫЕ!$CG1234&amp;"z"&amp;ДАННЫЕ!$CH1234&amp;"d"&amp;IF(H1234=4,1,0)&amp;"s"&amp;IF(ДАННЫЕ!$J1234=1,0,1)&amp;"u"&amp;IF(ДАННЫЕ!$CJ1234&gt;0,1,0)</f>
        <v>g0cf0a06AR1VG0o0xp0v0ntkqwemczd0s1u0</v>
      </c>
      <c r="O1234" s="28" t="str">
        <f>ДАННЫЕ!$I1234&amp;"g"&amp;B1234&amp;A1234&amp;"f"&amp;P1234&amp;"c"&amp;IF(ДАННЫЕ!$U1234&gt;0,1,0)&amp;"s"&amp;IF(ДАННЫЕ!$Q1234&gt;0,IF(YEAR(ДАННЫЕ!$F$1)=YEAR(ДАННЫЕ!$Q1234),IF(MONTH(ДАННЫЕ!$F$1)=MONTH(ДАННЫЕ!$Q1234),111,11),1),0)&amp;"i"&amp;IF(ДАННЫЕ!$R1234+ДАННЫЕ!$S1234+ДАННЫЕ!$T1234=0,0,1)&amp;"h"&amp;IF(ДАННЫЕ!$P1234&gt;0,1,0)&amp;"p"&amp;IF(ДАННЫЕ!$CI1234&gt;0,IF(YEAR(ДАННЫЕ!$F$1)=YEAR(ДАННЫЕ!$CI1234),IF(MONTH(ДАННЫЕ!$F$1)=MONTH(ДАННЫЕ!$CI1234),111,11),1),0)&amp;"d"&amp;IF(ДАННЫЕ!$CJ1234&gt;0,IF(YEAR(ДАННЫЕ!$F$1)=YEAR(ДАННЫЕ!$CJ1234),IF(MONTH(ДАННЫЕ!$F$1)=MONTH(ДАННЫЕ!$CJ1234),111,11),1),0)&amp;"o"&amp;IF(ДАННЫЕ!$CK1234&gt;0,IF(MONTH(ДАННЫЕ!$F$1)=MONTH(ДАННЫЕ!$CK1234),111,11),0)&amp;"v"&amp;IF(ДАННЫЕ!$BE1234&gt;0,IF(MONTH(ДАННЫЕ!$F$1)=MONTH(ДАННЫЕ!$BE1234),111,11),0)</f>
        <v>g00f0c0s0i0h0p0d0o0v0</v>
      </c>
      <c r="P1234" s="15">
        <f t="shared" si="59"/>
        <v>0</v>
      </c>
      <c r="Q1234" s="15">
        <f>IF(ДАННЫЕ!$F$1&gt;ДАННЫЕ!$N1234,IF(YEAR(ДАННЫЕ!$F$1)=YEAR(ДАННЫЕ!M1234),1,0),0)</f>
        <v>0</v>
      </c>
      <c r="R1234" s="15">
        <f>IF(ДАННЫЕ!$F$1&gt;ДАННЫЕ!$N1234,IF(YEAR(ДАННЫЕ!$F$1)=YEAR(ДАННЫЕ!N1234),1,0),0)</f>
        <v>0</v>
      </c>
      <c r="S1234" s="15">
        <f>IF(ДАННЫЕ!$AA1234="2А",1,IF(ДАННЫЕ!$AA1234="2Б",2,IF(ДАННЫЕ!$AA1234="2В",3,IF(ДАННЫЕ!$AA1234=3,4,IF(ДАННЫЕ!$AA1234="4А",5,IF(ДАННЫЕ!$AA1234="4Б",6,IF(ДАННЫЕ!$AA1234="4В",7,IF(ДАННЫЕ!$AA1234=5,8,0))))))))</f>
        <v>0</v>
      </c>
      <c r="T1234" s="15">
        <f>IF(OR(ДАННЫЕ!$AC1234=2,ДАННЫЕ!$AD1234=2,ДАННЫЕ!$AE1234=2),2,IF(OR(ДАННЫЕ!$AC1234=1,ДАННЫЕ!$AD1234=1,ДАННЫЕ!$AE1234=1),1,0))</f>
        <v>0</v>
      </c>
    </row>
    <row r="1235" spans="1:20" x14ac:dyDescent="0.2">
      <c r="A1235" s="78">
        <f>IF(B1235&gt;0,IF(MONTH(ДАННЫЕ!$F$1)=MONTH(ДАННЫЕ!$B1235),1,0),0)</f>
        <v>0</v>
      </c>
      <c r="B1235" s="14">
        <f>IF(ДАННЫЕ!$B1235&gt;0,IF(YEAR(ДАННЫЕ!$F$1)=YEAR(ДАННЫЕ!$B1235),1,0),0)</f>
        <v>0</v>
      </c>
      <c r="C1235" s="14">
        <f>IF(ДАННЫЕ!$CM1235&gt;0,IF(YEAR(ДАННЫЕ!$F$1)=YEAR(ДАННЫЕ!$CM1235),1,0),0)</f>
        <v>0</v>
      </c>
      <c r="D1235" s="14">
        <f>IF(ДАННЫЕ!$CJ1235&gt;0,IF(ДАННЫЕ!$CL1235&gt;ДАННЫЕ!$F$1,1,IF(ДАННЫЕ!$CL1235&gt;0,0,1)),0)</f>
        <v>0</v>
      </c>
      <c r="E1235" s="43" t="str">
        <f ca="1">IF(ДАННЫЕ!$F$1&gt;0,IF(ДАННЫЕ!$G1235&gt;0,DATEDIF(ДАННЫЕ!$G1235,ДАННЫЕ!$F$1,"y"),""),IF(ДАННЫЕ!$G1235&gt;0,DATEDIF(ДАННЫЕ!$G1235,TODAY(),"y"),""))</f>
        <v/>
      </c>
      <c r="F1235" s="43" t="str">
        <f xml:space="preserve"> IF(ДАННЫЕ!$F1235="М",IF(E1235&gt;=18,IF(E1235&lt;60,1,""),""),"")&amp;IF(ДАННЫЕ!$F1235="Ж",IF(E1235&gt;=18,IF(E1235&lt;55,1,""),""),"")</f>
        <v/>
      </c>
      <c r="G1235" s="43" t="str">
        <f xml:space="preserve"> IF(ДАННЫЕ!$F1235="М",IF(E1235&gt;=60,2,""),"")&amp;IF(ДАННЫЕ!$F1235="Ж",IF(E1235&gt;=55,2,""),"")</f>
        <v/>
      </c>
      <c r="H1235" s="43" t="str">
        <f t="shared" ca="1" si="57"/>
        <v/>
      </c>
      <c r="I1235" s="43" t="str">
        <f t="shared" ca="1" si="58"/>
        <v>03</v>
      </c>
      <c r="J1235" s="28" t="str">
        <f ca="1">ДАННЫЕ!$F1235&amp;H1235&amp;I1235&amp;ДАННЫЕ!$I1235&amp;"m"&amp;IF(ДАННЫЕ!$I1235&gt;0,IF(ДАННЫЕ!$J1235&gt;0,0,1),"")&amp;"f"&amp;IF(ДАННЫЕ!$R1235&gt;0,IF(YEAR(ДАННЫЕ!$F$1)=YEAR(ДАННЫЕ!$R1235),1,0),0)&amp;"z"&amp;ДАННЫЕ!$R1235&amp;"p"&amp;ДАННЫЕ!$S1235&amp;"i"&amp;ДАННЫЕ!$T1235&amp;"h"&amp;ДАННЫЕ!$K1235&amp;"be"&amp;ДАННЫЕ!$BI1235&amp;"CD"&amp;IF(ДАННЫЕ!BF1235&gt;500,4,IF(ДАННЫЕ!BF1235&gt;350,3,IF(ДАННЫЕ!BF1235&gt;200,2,IF(ДАННЫЕ!BF1235&gt;0,1,0))))&amp;"g"&amp;B1235&amp;"d"&amp;H1235&amp;"l"&amp;ДАННЫЕ!AT1235&amp;"a"&amp;ДАННЫЕ!$V1235&amp;"v"&amp;R1235&amp;"k"&amp;ДАННЫЕ!$U1235&amp;"s"&amp;ДАННЫЕ!$Y1235&amp;"t"&amp;ДАННЫЕ!$X1235&amp;"b"&amp;IF(ДАННЫЕ!$Q1235&gt;1,1,0)&amp;"PP"&amp;ДАННЫЕ!Z1235&amp;"c"&amp;S1235&amp;"x"&amp;IF(ДАННЫЕ!$BY1235&gt;0,IF(YEAR(ДАННЫЕ!$F$1)=YEAR(ДАННЫЕ!$BY1235),1,0),0)&amp;"n"&amp;IF(ДАННЫЕ!$BZ1235&gt;0,IF(YEAR(ДАННЫЕ!$F$1)=YEAR(ДАННЫЕ!$BZ1235),1,0),0)&amp;"u"&amp;D1235&amp;"z"&amp;IF(ДАННЫЕ!$CL1235&gt;0,IF(YEAR(ДАННЫЕ!$F$1)&gt;YEAR(ДАННЫЕ!$CL1235),11,12),0)</f>
        <v>03mf0zpihbeCD0g0dlav0kstb0PPc0x0n0u0z0</v>
      </c>
      <c r="K1235" s="28" t="str">
        <f ca="1">ДАННЫЕ!$I1235&amp;"x"&amp;B1235&amp;"w"&amp;IF(T1235+ДАННЫЕ!AD1235+ДАННЫЕ!AE1235+ДАННЫЕ!AF1235+ДАННЫЕ!AG1235+ДАННЫЕ!AH1235+ДАННЫЕ!$AL1235+ДАННЫЕ!AI1235+ДАННЫЕ!AJ1235+ДАННЫЕ!AK1235+ДАННЫЕ!AP1235+ДАННЫЕ!AQ1235+ДАННЫЕ!AR1235+ДАННЫЕ!$AM1235+ДАННЫЕ!$AN1235+ДАННЫЕ!AS1235+ДАННЫЕ!AT1235&gt;0,1,0)&amp;IF(OR(T1235=2,ДАННЫЕ!AD1235=2,ДАННЫЕ!AE1235=2,ДАННЫЕ!AF1235=2,ДАННЫЕ!AG1235=2,ДАННЫЕ!AH1235=2,ДАННЫЕ!$AL1235=2,ДАННЫЕ!AI1235=2,ДАННЫЕ!AJ1235=2,ДАННЫЕ!AK1235=2,ДАННЫЕ!AP1235=2,ДАННЫЕ!AQ1235=2,ДАННЫЕ!AR1235=2,ДАННЫЕ!$AM1235=2,ДАННЫЕ!$AN1235=2,ДАННЫЕ!AS1235=2,ДАННЫЕ!AT1235=2),2,0)&amp;"t"&amp;IF(T1235&gt;0,"1"&amp;T1235,"00")&amp;"f"&amp;IF(ДАННЫЕ!$AC1235,"1"&amp;ДАННЫЕ!$AC1235,"00")&amp;"b"&amp;IF(ДАННЫЕ!$AD1235,"1"&amp;ДАННЫЕ!$AD1235,"00")&amp;"g"&amp;IF(ДАННЫЕ!$AF1235,"1"&amp;ДАННЫЕ!$AF1235,"00")&amp;"c"&amp;IF(ДАННЫЕ!$AG1235,"1"&amp;ДАННЫЕ!$AG1235,"00")&amp;"i"&amp;IF(ДАННЫЕ!$AH1235,"1"&amp;ДАННЫЕ!$AH1235,"00")&amp;"r"&amp;IF(ДАННЫЕ!$AL1235,"1"&amp;ДАННЫЕ!$AL1235,"00")&amp;"m"&amp;IF(ДАННЫЕ!$AI1235,"1"&amp;ДАННЫЕ!$AI1235,"00")&amp;"hS"&amp;IF(ДАННЫЕ!$AJ1235,"1"&amp;ДАННЫЕ!$AJ1235,"00")&amp;"hZ"&amp;IF(ДАННЫЕ!$AK1235,"1"&amp;ДАННЫЕ!$AK1235,"00")&amp;"p"&amp;IF(ДАННЫЕ!$AP1235,"1"&amp;ДАННЫЕ!$AP1235,"00")&amp;"k"&amp;IF(ДАННЫЕ!$AQ1235,"1"&amp;ДАННЫЕ!$AQ1235,"00")&amp;"z"&amp;IF(ДАННЫЕ!$AR1235,"1"&amp;ДАННЫЕ!$AR1235,"00")&amp;"j"&amp;IF(ДАННЫЕ!$AM1235,"1"&amp;ДАННЫЕ!$AM1235,"00")&amp;"n"&amp;IF(ДАННЫЕ!$AN1235,"1"&amp;ДАННЫЕ!$AN1235,"00")&amp;"E"&amp;ДАННЫЕ!BI1235&amp;"L"&amp;ДАННЫЕ!AO1235&amp;"h"&amp;IF(ДАННЫЕ!$AU1235&gt;0,1,0)&amp;"v"&amp;IF(ДАННЫЕ!$AW1235&gt;0,1,0)&amp;"a"&amp;IF(ДАННЫЕ!$AS1235,"1"&amp;ДАННЫЕ!$AS1235,"00")&amp;"s"&amp;IF(ДАННЫЕ!$AT1235,"1"&amp;ДАННЫЕ!$AT1235,"00")&amp;"u"&amp;IF(ДАННЫЕ!$CJ1235&gt;0,1,0)&amp;"y"&amp;B1235&amp;"d"&amp;H1235&amp;"e"&amp;F1235&amp;G1235</f>
        <v>x0w00t00f00b00g00c00i00r00m00hS00hZ00p00k00z00j00n00ELh0v0a00s00u0y0de</v>
      </c>
      <c r="L1235" s="28" t="str">
        <f ca="1">ДАННЫЕ!$I1235&amp;"VN"&amp;IF(ДАННЫЕ!AW1235&gt;0,11,10)&amp;"CD"&amp;IF(ДАННЫЕ!BF1235&gt;500,16,IF(ДАННЫЕ!BF1235&gt;350,15,IF(ДАННЫЕ!BF1235&gt;=200,14,IF(ДАННЫЕ!BF1235&gt;=100,13,IF(ДАННЫЕ!BF1235&gt;=50,12,IF(ДАННЫЕ!BF1235&gt;0,11,10))))))&amp;"AR"&amp;IF(ДАННЫЕ!BX1235&gt;0,1,0)&amp;"GD"&amp;B1235&amp;"VV"&amp;IF(E1235&gt;=5,IF(E1235&lt;18,1,0),0)</f>
        <v>VN10CD10AR0GD0VV0</v>
      </c>
      <c r="M1235" s="28" t="str">
        <f>ДАННЫЕ!$I1235&amp;"b"&amp;ДАННЫЕ!$BI1235&amp;"r"&amp;ДАННЫЕ!$BJ1235&amp;"CD"&amp;IF(ДАННЫЕ!BF1235&gt;0,IF(ДАННЫЕ!BF1235&lt;200,1,IF(ДАННЫЕ!BF1235&lt;350,2,3)),0)&amp;"h"&amp;IF(ДАННЫЕ!$BK1235+ДАННЫЕ!$BL1235+ДАННЫЕ!$BM1235&gt;0,1,0)&amp;"x"&amp;ДАННЫЕ!$BK1235&amp;"y"&amp;ДАННЫЕ!$BL1235&amp;"z"&amp;ДАННЫЕ!$BM1235&amp;"c"&amp;IF(ДАННЫЕ!$BK1235+ДАННЫЕ!$BL1235+ДАННЫЕ!$BM1235=3,1,0)&amp;"a"&amp;IF(ДАННЫЕ!$BQ1235+ДАННЫЕ!$BR1235&gt;0,1,0)&amp;"d"&amp;ДАННЫЕ!$BQ1235&amp;"v"&amp;ДАННЫЕ!$BR1235&amp;"p"&amp;ДАННЫЕ!$BS1235&amp;"n"&amp;ДАННЫЕ!$BU1235&amp;"t"&amp;ДАННЫЕ!$BV1235&amp;"o"&amp;ДАННЫЕ!$BT1235&amp;"l"&amp;IF(ДАННЫЕ!$BN1235&gt;0,1,0)&amp;ДАННЫЕ!$BN1235&amp;"g"&amp;ДАННЫЕ!$BO1235&amp;"s"&amp;ДАННЫЕ!$BP1235&amp;"DZ"&amp;IF(ДАННЫЕ!B1235-ДАННЫЕ!G1235 &lt; 60,IF(ДАННЫЕ!B1235-ДАННЫЕ!G1235 &gt;= 0,1,0),0)&amp;"u"&amp;IF(ДАННЫЕ!$CJ1235&gt;0,1,0)</f>
        <v>brCD0h0xyzc0a0dvpntol0gsDZ1u0</v>
      </c>
      <c r="N1235" s="28" t="str">
        <f ca="1">ДАННЫЕ!$F1235&amp;ДАННЫЕ!$I1235&amp;"g"&amp;B1235&amp;"cf"&amp;D1235&amp;"a"&amp;IF(ДАННЫЕ!$BX1235&gt;0,1,0)&amp;IF(ДАННЫЕ!$BF1235&gt;500,1,IF(ДАННЫЕ!$BF1235&gt;350,2,IF(ДАННЫЕ!$BF1235&gt;=200,3,IF(ДАННЫЕ!$BF1235&gt;=100,4,IF(ДАННЫЕ!$BF1235&gt;=50,5,IF(ДАННЫЕ!$BF1235&lt;50,6,0))))))&amp;"AR"&amp;IF(DATEDIF(ДАННЫЕ!$BX1235,ДАННЫЕ!$F$1,"y")&gt;1,1,0)&amp;"VG"&amp;IF(ДАННЫЕ!$BH1235="0",1,0)&amp;"o"&amp;IF(T1235+ДАННЫЕ!$AF1235+ДАННЫЕ!$AG1235+ДАННЫЕ!$AH1235+ДАННЫЕ!$AI1235+ДАННЫЕ!$AJ1235+ДАННЫЕ!$AP1235+ДАННЫЕ!$AQ1235+ДАННЫЕ!$AR1235+ДАННЫЕ!$AU1235+ДАННЫЕ!$AW1235+ДАННЫЕ!$AS1235+ДАННЫЕ!$AT1235&gt;0,1,0)&amp;"x"&amp;ДАННЫЕ!$AG1235&amp;"p"&amp;IF(ДАННЫЕ!$BY1235&gt;0,1,0)&amp;"v"&amp;IF(ДАННЫЕ!$BZ1235&gt;0,1,0)&amp;"n"&amp;ДАННЫЕ!$CA1235&amp;"t"&amp;ДАННЫЕ!$AY1235&amp;"k"&amp;ДАННЫЕ!$CB1235&amp;"q"&amp;ДАННЫЕ!$CC1235&amp;"w"&amp;ДАННЫЕ!$CD1235&amp;"e"&amp;ДАННЫЕ!$CE1235&amp;"m"&amp;ДАННЫЕ!$CF1235&amp;"c"&amp;ДАННЫЕ!$CG1235&amp;"z"&amp;ДАННЫЕ!$CH1235&amp;"d"&amp;IF(H1235=4,1,0)&amp;"s"&amp;IF(ДАННЫЕ!$J1235=1,0,1)&amp;"u"&amp;IF(ДАННЫЕ!$CJ1235&gt;0,1,0)</f>
        <v>g0cf0a06AR1VG0o0xp0v0ntkqwemczd0s1u0</v>
      </c>
      <c r="O1235" s="28" t="str">
        <f>ДАННЫЕ!$I1235&amp;"g"&amp;B1235&amp;A1235&amp;"f"&amp;P1235&amp;"c"&amp;IF(ДАННЫЕ!$U1235&gt;0,1,0)&amp;"s"&amp;IF(ДАННЫЕ!$Q1235&gt;0,IF(YEAR(ДАННЫЕ!$F$1)=YEAR(ДАННЫЕ!$Q1235),IF(MONTH(ДАННЫЕ!$F$1)=MONTH(ДАННЫЕ!$Q1235),111,11),1),0)&amp;"i"&amp;IF(ДАННЫЕ!$R1235+ДАННЫЕ!$S1235+ДАННЫЕ!$T1235=0,0,1)&amp;"h"&amp;IF(ДАННЫЕ!$P1235&gt;0,1,0)&amp;"p"&amp;IF(ДАННЫЕ!$CI1235&gt;0,IF(YEAR(ДАННЫЕ!$F$1)=YEAR(ДАННЫЕ!$CI1235),IF(MONTH(ДАННЫЕ!$F$1)=MONTH(ДАННЫЕ!$CI1235),111,11),1),0)&amp;"d"&amp;IF(ДАННЫЕ!$CJ1235&gt;0,IF(YEAR(ДАННЫЕ!$F$1)=YEAR(ДАННЫЕ!$CJ1235),IF(MONTH(ДАННЫЕ!$F$1)=MONTH(ДАННЫЕ!$CJ1235),111,11),1),0)&amp;"o"&amp;IF(ДАННЫЕ!$CK1235&gt;0,IF(MONTH(ДАННЫЕ!$F$1)=MONTH(ДАННЫЕ!$CK1235),111,11),0)&amp;"v"&amp;IF(ДАННЫЕ!$BE1235&gt;0,IF(MONTH(ДАННЫЕ!$F$1)=MONTH(ДАННЫЕ!$BE1235),111,11),0)</f>
        <v>g00f0c0s0i0h0p0d0o0v0</v>
      </c>
      <c r="P1235" s="15">
        <f t="shared" si="59"/>
        <v>0</v>
      </c>
      <c r="Q1235" s="15">
        <f>IF(ДАННЫЕ!$F$1&gt;ДАННЫЕ!$N1235,IF(YEAR(ДАННЫЕ!$F$1)=YEAR(ДАННЫЕ!M1235),1,0),0)</f>
        <v>0</v>
      </c>
      <c r="R1235" s="15">
        <f>IF(ДАННЫЕ!$F$1&gt;ДАННЫЕ!$N1235,IF(YEAR(ДАННЫЕ!$F$1)=YEAR(ДАННЫЕ!N1235),1,0),0)</f>
        <v>0</v>
      </c>
      <c r="S1235" s="15">
        <f>IF(ДАННЫЕ!$AA1235="2А",1,IF(ДАННЫЕ!$AA1235="2Б",2,IF(ДАННЫЕ!$AA1235="2В",3,IF(ДАННЫЕ!$AA1235=3,4,IF(ДАННЫЕ!$AA1235="4А",5,IF(ДАННЫЕ!$AA1235="4Б",6,IF(ДАННЫЕ!$AA1235="4В",7,IF(ДАННЫЕ!$AA1235=5,8,0))))))))</f>
        <v>0</v>
      </c>
      <c r="T1235" s="15">
        <f>IF(OR(ДАННЫЕ!$AC1235=2,ДАННЫЕ!$AD1235=2,ДАННЫЕ!$AE1235=2),2,IF(OR(ДАННЫЕ!$AC1235=1,ДАННЫЕ!$AD1235=1,ДАННЫЕ!$AE1235=1),1,0))</f>
        <v>0</v>
      </c>
    </row>
    <row r="1236" spans="1:20" x14ac:dyDescent="0.2">
      <c r="A1236" s="78">
        <f>IF(B1236&gt;0,IF(MONTH(ДАННЫЕ!$F$1)=MONTH(ДАННЫЕ!$B1236),1,0),0)</f>
        <v>0</v>
      </c>
      <c r="B1236" s="14">
        <f>IF(ДАННЫЕ!$B1236&gt;0,IF(YEAR(ДАННЫЕ!$F$1)=YEAR(ДАННЫЕ!$B1236),1,0),0)</f>
        <v>0</v>
      </c>
      <c r="C1236" s="14">
        <f>IF(ДАННЫЕ!$CM1236&gt;0,IF(YEAR(ДАННЫЕ!$F$1)=YEAR(ДАННЫЕ!$CM1236),1,0),0)</f>
        <v>0</v>
      </c>
      <c r="D1236" s="14">
        <f>IF(ДАННЫЕ!$CJ1236&gt;0,IF(ДАННЫЕ!$CL1236&gt;ДАННЫЕ!$F$1,1,IF(ДАННЫЕ!$CL1236&gt;0,0,1)),0)</f>
        <v>0</v>
      </c>
      <c r="E1236" s="43" t="str">
        <f ca="1">IF(ДАННЫЕ!$F$1&gt;0,IF(ДАННЫЕ!$G1236&gt;0,DATEDIF(ДАННЫЕ!$G1236,ДАННЫЕ!$F$1,"y"),""),IF(ДАННЫЕ!$G1236&gt;0,DATEDIF(ДАННЫЕ!$G1236,TODAY(),"y"),""))</f>
        <v/>
      </c>
      <c r="F1236" s="43" t="str">
        <f xml:space="preserve"> IF(ДАННЫЕ!$F1236="М",IF(E1236&gt;=18,IF(E1236&lt;60,1,""),""),"")&amp;IF(ДАННЫЕ!$F1236="Ж",IF(E1236&gt;=18,IF(E1236&lt;55,1,""),""),"")</f>
        <v/>
      </c>
      <c r="G1236" s="43" t="str">
        <f xml:space="preserve"> IF(ДАННЫЕ!$F1236="М",IF(E1236&gt;=60,2,""),"")&amp;IF(ДАННЫЕ!$F1236="Ж",IF(E1236&gt;=55,2,""),"")</f>
        <v/>
      </c>
      <c r="H1236" s="43" t="str">
        <f t="shared" ca="1" si="57"/>
        <v/>
      </c>
      <c r="I1236" s="43" t="str">
        <f t="shared" ca="1" si="58"/>
        <v>03</v>
      </c>
      <c r="J1236" s="28" t="str">
        <f ca="1">ДАННЫЕ!$F1236&amp;H1236&amp;I1236&amp;ДАННЫЕ!$I1236&amp;"m"&amp;IF(ДАННЫЕ!$I1236&gt;0,IF(ДАННЫЕ!$J1236&gt;0,0,1),"")&amp;"f"&amp;IF(ДАННЫЕ!$R1236&gt;0,IF(YEAR(ДАННЫЕ!$F$1)=YEAR(ДАННЫЕ!$R1236),1,0),0)&amp;"z"&amp;ДАННЫЕ!$R1236&amp;"p"&amp;ДАННЫЕ!$S1236&amp;"i"&amp;ДАННЫЕ!$T1236&amp;"h"&amp;ДАННЫЕ!$K1236&amp;"be"&amp;ДАННЫЕ!$BI1236&amp;"CD"&amp;IF(ДАННЫЕ!BF1236&gt;500,4,IF(ДАННЫЕ!BF1236&gt;350,3,IF(ДАННЫЕ!BF1236&gt;200,2,IF(ДАННЫЕ!BF1236&gt;0,1,0))))&amp;"g"&amp;B1236&amp;"d"&amp;H1236&amp;"l"&amp;ДАННЫЕ!AT1236&amp;"a"&amp;ДАННЫЕ!$V1236&amp;"v"&amp;R1236&amp;"k"&amp;ДАННЫЕ!$U1236&amp;"s"&amp;ДАННЫЕ!$Y1236&amp;"t"&amp;ДАННЫЕ!$X1236&amp;"b"&amp;IF(ДАННЫЕ!$Q1236&gt;1,1,0)&amp;"PP"&amp;ДАННЫЕ!Z1236&amp;"c"&amp;S1236&amp;"x"&amp;IF(ДАННЫЕ!$BY1236&gt;0,IF(YEAR(ДАННЫЕ!$F$1)=YEAR(ДАННЫЕ!$BY1236),1,0),0)&amp;"n"&amp;IF(ДАННЫЕ!$BZ1236&gt;0,IF(YEAR(ДАННЫЕ!$F$1)=YEAR(ДАННЫЕ!$BZ1236),1,0),0)&amp;"u"&amp;D1236&amp;"z"&amp;IF(ДАННЫЕ!$CL1236&gt;0,IF(YEAR(ДАННЫЕ!$F$1)&gt;YEAR(ДАННЫЕ!$CL1236),11,12),0)</f>
        <v>03mf0zpihbeCD0g0dlav0kstb0PPc0x0n0u0z0</v>
      </c>
      <c r="K1236" s="28" t="str">
        <f ca="1">ДАННЫЕ!$I1236&amp;"x"&amp;B1236&amp;"w"&amp;IF(T1236+ДАННЫЕ!AD1236+ДАННЫЕ!AE1236+ДАННЫЕ!AF1236+ДАННЫЕ!AG1236+ДАННЫЕ!AH1236+ДАННЫЕ!$AL1236+ДАННЫЕ!AI1236+ДАННЫЕ!AJ1236+ДАННЫЕ!AK1236+ДАННЫЕ!AP1236+ДАННЫЕ!AQ1236+ДАННЫЕ!AR1236+ДАННЫЕ!$AM1236+ДАННЫЕ!$AN1236+ДАННЫЕ!AS1236+ДАННЫЕ!AT1236&gt;0,1,0)&amp;IF(OR(T1236=2,ДАННЫЕ!AD1236=2,ДАННЫЕ!AE1236=2,ДАННЫЕ!AF1236=2,ДАННЫЕ!AG1236=2,ДАННЫЕ!AH1236=2,ДАННЫЕ!$AL1236=2,ДАННЫЕ!AI1236=2,ДАННЫЕ!AJ1236=2,ДАННЫЕ!AK1236=2,ДАННЫЕ!AP1236=2,ДАННЫЕ!AQ1236=2,ДАННЫЕ!AR1236=2,ДАННЫЕ!$AM1236=2,ДАННЫЕ!$AN1236=2,ДАННЫЕ!AS1236=2,ДАННЫЕ!AT1236=2),2,0)&amp;"t"&amp;IF(T1236&gt;0,"1"&amp;T1236,"00")&amp;"f"&amp;IF(ДАННЫЕ!$AC1236,"1"&amp;ДАННЫЕ!$AC1236,"00")&amp;"b"&amp;IF(ДАННЫЕ!$AD1236,"1"&amp;ДАННЫЕ!$AD1236,"00")&amp;"g"&amp;IF(ДАННЫЕ!$AF1236,"1"&amp;ДАННЫЕ!$AF1236,"00")&amp;"c"&amp;IF(ДАННЫЕ!$AG1236,"1"&amp;ДАННЫЕ!$AG1236,"00")&amp;"i"&amp;IF(ДАННЫЕ!$AH1236,"1"&amp;ДАННЫЕ!$AH1236,"00")&amp;"r"&amp;IF(ДАННЫЕ!$AL1236,"1"&amp;ДАННЫЕ!$AL1236,"00")&amp;"m"&amp;IF(ДАННЫЕ!$AI1236,"1"&amp;ДАННЫЕ!$AI1236,"00")&amp;"hS"&amp;IF(ДАННЫЕ!$AJ1236,"1"&amp;ДАННЫЕ!$AJ1236,"00")&amp;"hZ"&amp;IF(ДАННЫЕ!$AK1236,"1"&amp;ДАННЫЕ!$AK1236,"00")&amp;"p"&amp;IF(ДАННЫЕ!$AP1236,"1"&amp;ДАННЫЕ!$AP1236,"00")&amp;"k"&amp;IF(ДАННЫЕ!$AQ1236,"1"&amp;ДАННЫЕ!$AQ1236,"00")&amp;"z"&amp;IF(ДАННЫЕ!$AR1236,"1"&amp;ДАННЫЕ!$AR1236,"00")&amp;"j"&amp;IF(ДАННЫЕ!$AM1236,"1"&amp;ДАННЫЕ!$AM1236,"00")&amp;"n"&amp;IF(ДАННЫЕ!$AN1236,"1"&amp;ДАННЫЕ!$AN1236,"00")&amp;"E"&amp;ДАННЫЕ!BI1236&amp;"L"&amp;ДАННЫЕ!AO1236&amp;"h"&amp;IF(ДАННЫЕ!$AU1236&gt;0,1,0)&amp;"v"&amp;IF(ДАННЫЕ!$AW1236&gt;0,1,0)&amp;"a"&amp;IF(ДАННЫЕ!$AS1236,"1"&amp;ДАННЫЕ!$AS1236,"00")&amp;"s"&amp;IF(ДАННЫЕ!$AT1236,"1"&amp;ДАННЫЕ!$AT1236,"00")&amp;"u"&amp;IF(ДАННЫЕ!$CJ1236&gt;0,1,0)&amp;"y"&amp;B1236&amp;"d"&amp;H1236&amp;"e"&amp;F1236&amp;G1236</f>
        <v>x0w00t00f00b00g00c00i00r00m00hS00hZ00p00k00z00j00n00ELh0v0a00s00u0y0de</v>
      </c>
      <c r="L1236" s="28" t="str">
        <f ca="1">ДАННЫЕ!$I1236&amp;"VN"&amp;IF(ДАННЫЕ!AW1236&gt;0,11,10)&amp;"CD"&amp;IF(ДАННЫЕ!BF1236&gt;500,16,IF(ДАННЫЕ!BF1236&gt;350,15,IF(ДАННЫЕ!BF1236&gt;=200,14,IF(ДАННЫЕ!BF1236&gt;=100,13,IF(ДАННЫЕ!BF1236&gt;=50,12,IF(ДАННЫЕ!BF1236&gt;0,11,10))))))&amp;"AR"&amp;IF(ДАННЫЕ!BX1236&gt;0,1,0)&amp;"GD"&amp;B1236&amp;"VV"&amp;IF(E1236&gt;=5,IF(E1236&lt;18,1,0),0)</f>
        <v>VN10CD10AR0GD0VV0</v>
      </c>
      <c r="M1236" s="28" t="str">
        <f>ДАННЫЕ!$I1236&amp;"b"&amp;ДАННЫЕ!$BI1236&amp;"r"&amp;ДАННЫЕ!$BJ1236&amp;"CD"&amp;IF(ДАННЫЕ!BF1236&gt;0,IF(ДАННЫЕ!BF1236&lt;200,1,IF(ДАННЫЕ!BF1236&lt;350,2,3)),0)&amp;"h"&amp;IF(ДАННЫЕ!$BK1236+ДАННЫЕ!$BL1236+ДАННЫЕ!$BM1236&gt;0,1,0)&amp;"x"&amp;ДАННЫЕ!$BK1236&amp;"y"&amp;ДАННЫЕ!$BL1236&amp;"z"&amp;ДАННЫЕ!$BM1236&amp;"c"&amp;IF(ДАННЫЕ!$BK1236+ДАННЫЕ!$BL1236+ДАННЫЕ!$BM1236=3,1,0)&amp;"a"&amp;IF(ДАННЫЕ!$BQ1236+ДАННЫЕ!$BR1236&gt;0,1,0)&amp;"d"&amp;ДАННЫЕ!$BQ1236&amp;"v"&amp;ДАННЫЕ!$BR1236&amp;"p"&amp;ДАННЫЕ!$BS1236&amp;"n"&amp;ДАННЫЕ!$BU1236&amp;"t"&amp;ДАННЫЕ!$BV1236&amp;"o"&amp;ДАННЫЕ!$BT1236&amp;"l"&amp;IF(ДАННЫЕ!$BN1236&gt;0,1,0)&amp;ДАННЫЕ!$BN1236&amp;"g"&amp;ДАННЫЕ!$BO1236&amp;"s"&amp;ДАННЫЕ!$BP1236&amp;"DZ"&amp;IF(ДАННЫЕ!B1236-ДАННЫЕ!G1236 &lt; 60,IF(ДАННЫЕ!B1236-ДАННЫЕ!G1236 &gt;= 0,1,0),0)&amp;"u"&amp;IF(ДАННЫЕ!$CJ1236&gt;0,1,0)</f>
        <v>brCD0h0xyzc0a0dvpntol0gsDZ1u0</v>
      </c>
      <c r="N1236" s="28" t="str">
        <f ca="1">ДАННЫЕ!$F1236&amp;ДАННЫЕ!$I1236&amp;"g"&amp;B1236&amp;"cf"&amp;D1236&amp;"a"&amp;IF(ДАННЫЕ!$BX1236&gt;0,1,0)&amp;IF(ДАННЫЕ!$BF1236&gt;500,1,IF(ДАННЫЕ!$BF1236&gt;350,2,IF(ДАННЫЕ!$BF1236&gt;=200,3,IF(ДАННЫЕ!$BF1236&gt;=100,4,IF(ДАННЫЕ!$BF1236&gt;=50,5,IF(ДАННЫЕ!$BF1236&lt;50,6,0))))))&amp;"AR"&amp;IF(DATEDIF(ДАННЫЕ!$BX1236,ДАННЫЕ!$F$1,"y")&gt;1,1,0)&amp;"VG"&amp;IF(ДАННЫЕ!$BH1236="0",1,0)&amp;"o"&amp;IF(T1236+ДАННЫЕ!$AF1236+ДАННЫЕ!$AG1236+ДАННЫЕ!$AH1236+ДАННЫЕ!$AI1236+ДАННЫЕ!$AJ1236+ДАННЫЕ!$AP1236+ДАННЫЕ!$AQ1236+ДАННЫЕ!$AR1236+ДАННЫЕ!$AU1236+ДАННЫЕ!$AW1236+ДАННЫЕ!$AS1236+ДАННЫЕ!$AT1236&gt;0,1,0)&amp;"x"&amp;ДАННЫЕ!$AG1236&amp;"p"&amp;IF(ДАННЫЕ!$BY1236&gt;0,1,0)&amp;"v"&amp;IF(ДАННЫЕ!$BZ1236&gt;0,1,0)&amp;"n"&amp;ДАННЫЕ!$CA1236&amp;"t"&amp;ДАННЫЕ!$AY1236&amp;"k"&amp;ДАННЫЕ!$CB1236&amp;"q"&amp;ДАННЫЕ!$CC1236&amp;"w"&amp;ДАННЫЕ!$CD1236&amp;"e"&amp;ДАННЫЕ!$CE1236&amp;"m"&amp;ДАННЫЕ!$CF1236&amp;"c"&amp;ДАННЫЕ!$CG1236&amp;"z"&amp;ДАННЫЕ!$CH1236&amp;"d"&amp;IF(H1236=4,1,0)&amp;"s"&amp;IF(ДАННЫЕ!$J1236=1,0,1)&amp;"u"&amp;IF(ДАННЫЕ!$CJ1236&gt;0,1,0)</f>
        <v>g0cf0a06AR1VG0o0xp0v0ntkqwemczd0s1u0</v>
      </c>
      <c r="O1236" s="28" t="str">
        <f>ДАННЫЕ!$I1236&amp;"g"&amp;B1236&amp;A1236&amp;"f"&amp;P1236&amp;"c"&amp;IF(ДАННЫЕ!$U1236&gt;0,1,0)&amp;"s"&amp;IF(ДАННЫЕ!$Q1236&gt;0,IF(YEAR(ДАННЫЕ!$F$1)=YEAR(ДАННЫЕ!$Q1236),IF(MONTH(ДАННЫЕ!$F$1)=MONTH(ДАННЫЕ!$Q1236),111,11),1),0)&amp;"i"&amp;IF(ДАННЫЕ!$R1236+ДАННЫЕ!$S1236+ДАННЫЕ!$T1236=0,0,1)&amp;"h"&amp;IF(ДАННЫЕ!$P1236&gt;0,1,0)&amp;"p"&amp;IF(ДАННЫЕ!$CI1236&gt;0,IF(YEAR(ДАННЫЕ!$F$1)=YEAR(ДАННЫЕ!$CI1236),IF(MONTH(ДАННЫЕ!$F$1)=MONTH(ДАННЫЕ!$CI1236),111,11),1),0)&amp;"d"&amp;IF(ДАННЫЕ!$CJ1236&gt;0,IF(YEAR(ДАННЫЕ!$F$1)=YEAR(ДАННЫЕ!$CJ1236),IF(MONTH(ДАННЫЕ!$F$1)=MONTH(ДАННЫЕ!$CJ1236),111,11),1),0)&amp;"o"&amp;IF(ДАННЫЕ!$CK1236&gt;0,IF(MONTH(ДАННЫЕ!$F$1)=MONTH(ДАННЫЕ!$CK1236),111,11),0)&amp;"v"&amp;IF(ДАННЫЕ!$BE1236&gt;0,IF(MONTH(ДАННЫЕ!$F$1)=MONTH(ДАННЫЕ!$BE1236),111,11),0)</f>
        <v>g00f0c0s0i0h0p0d0o0v0</v>
      </c>
      <c r="P1236" s="15">
        <f t="shared" si="59"/>
        <v>0</v>
      </c>
      <c r="Q1236" s="15">
        <f>IF(ДАННЫЕ!$F$1&gt;ДАННЫЕ!$N1236,IF(YEAR(ДАННЫЕ!$F$1)=YEAR(ДАННЫЕ!M1236),1,0),0)</f>
        <v>0</v>
      </c>
      <c r="R1236" s="15">
        <f>IF(ДАННЫЕ!$F$1&gt;ДАННЫЕ!$N1236,IF(YEAR(ДАННЫЕ!$F$1)=YEAR(ДАННЫЕ!N1236),1,0),0)</f>
        <v>0</v>
      </c>
      <c r="S1236" s="15">
        <f>IF(ДАННЫЕ!$AA1236="2А",1,IF(ДАННЫЕ!$AA1236="2Б",2,IF(ДАННЫЕ!$AA1236="2В",3,IF(ДАННЫЕ!$AA1236=3,4,IF(ДАННЫЕ!$AA1236="4А",5,IF(ДАННЫЕ!$AA1236="4Б",6,IF(ДАННЫЕ!$AA1236="4В",7,IF(ДАННЫЕ!$AA1236=5,8,0))))))))</f>
        <v>0</v>
      </c>
      <c r="T1236" s="15">
        <f>IF(OR(ДАННЫЕ!$AC1236=2,ДАННЫЕ!$AD1236=2,ДАННЫЕ!$AE1236=2),2,IF(OR(ДАННЫЕ!$AC1236=1,ДАННЫЕ!$AD1236=1,ДАННЫЕ!$AE1236=1),1,0))</f>
        <v>0</v>
      </c>
    </row>
    <row r="1237" spans="1:20" x14ac:dyDescent="0.2">
      <c r="A1237" s="78">
        <f>IF(B1237&gt;0,IF(MONTH(ДАННЫЕ!$F$1)=MONTH(ДАННЫЕ!$B1237),1,0),0)</f>
        <v>0</v>
      </c>
      <c r="B1237" s="14">
        <f>IF(ДАННЫЕ!$B1237&gt;0,IF(YEAR(ДАННЫЕ!$F$1)=YEAR(ДАННЫЕ!$B1237),1,0),0)</f>
        <v>0</v>
      </c>
      <c r="C1237" s="14">
        <f>IF(ДАННЫЕ!$CM1237&gt;0,IF(YEAR(ДАННЫЕ!$F$1)=YEAR(ДАННЫЕ!$CM1237),1,0),0)</f>
        <v>0</v>
      </c>
      <c r="D1237" s="14">
        <f>IF(ДАННЫЕ!$CJ1237&gt;0,IF(ДАННЫЕ!$CL1237&gt;ДАННЫЕ!$F$1,1,IF(ДАННЫЕ!$CL1237&gt;0,0,1)),0)</f>
        <v>0</v>
      </c>
      <c r="E1237" s="43" t="str">
        <f ca="1">IF(ДАННЫЕ!$F$1&gt;0,IF(ДАННЫЕ!$G1237&gt;0,DATEDIF(ДАННЫЕ!$G1237,ДАННЫЕ!$F$1,"y"),""),IF(ДАННЫЕ!$G1237&gt;0,DATEDIF(ДАННЫЕ!$G1237,TODAY(),"y"),""))</f>
        <v/>
      </c>
      <c r="F1237" s="43" t="str">
        <f xml:space="preserve"> IF(ДАННЫЕ!$F1237="М",IF(E1237&gt;=18,IF(E1237&lt;60,1,""),""),"")&amp;IF(ДАННЫЕ!$F1237="Ж",IF(E1237&gt;=18,IF(E1237&lt;55,1,""),""),"")</f>
        <v/>
      </c>
      <c r="G1237" s="43" t="str">
        <f xml:space="preserve"> IF(ДАННЫЕ!$F1237="М",IF(E1237&gt;=60,2,""),"")&amp;IF(ДАННЫЕ!$F1237="Ж",IF(E1237&gt;=55,2,""),"")</f>
        <v/>
      </c>
      <c r="H1237" s="43" t="str">
        <f t="shared" ca="1" si="57"/>
        <v/>
      </c>
      <c r="I1237" s="43" t="str">
        <f t="shared" ca="1" si="58"/>
        <v>03</v>
      </c>
      <c r="J1237" s="28" t="str">
        <f ca="1">ДАННЫЕ!$F1237&amp;H1237&amp;I1237&amp;ДАННЫЕ!$I1237&amp;"m"&amp;IF(ДАННЫЕ!$I1237&gt;0,IF(ДАННЫЕ!$J1237&gt;0,0,1),"")&amp;"f"&amp;IF(ДАННЫЕ!$R1237&gt;0,IF(YEAR(ДАННЫЕ!$F$1)=YEAR(ДАННЫЕ!$R1237),1,0),0)&amp;"z"&amp;ДАННЫЕ!$R1237&amp;"p"&amp;ДАННЫЕ!$S1237&amp;"i"&amp;ДАННЫЕ!$T1237&amp;"h"&amp;ДАННЫЕ!$K1237&amp;"be"&amp;ДАННЫЕ!$BI1237&amp;"CD"&amp;IF(ДАННЫЕ!BF1237&gt;500,4,IF(ДАННЫЕ!BF1237&gt;350,3,IF(ДАННЫЕ!BF1237&gt;200,2,IF(ДАННЫЕ!BF1237&gt;0,1,0))))&amp;"g"&amp;B1237&amp;"d"&amp;H1237&amp;"l"&amp;ДАННЫЕ!AT1237&amp;"a"&amp;ДАННЫЕ!$V1237&amp;"v"&amp;R1237&amp;"k"&amp;ДАННЫЕ!$U1237&amp;"s"&amp;ДАННЫЕ!$Y1237&amp;"t"&amp;ДАННЫЕ!$X1237&amp;"b"&amp;IF(ДАННЫЕ!$Q1237&gt;1,1,0)&amp;"PP"&amp;ДАННЫЕ!Z1237&amp;"c"&amp;S1237&amp;"x"&amp;IF(ДАННЫЕ!$BY1237&gt;0,IF(YEAR(ДАННЫЕ!$F$1)=YEAR(ДАННЫЕ!$BY1237),1,0),0)&amp;"n"&amp;IF(ДАННЫЕ!$BZ1237&gt;0,IF(YEAR(ДАННЫЕ!$F$1)=YEAR(ДАННЫЕ!$BZ1237),1,0),0)&amp;"u"&amp;D1237&amp;"z"&amp;IF(ДАННЫЕ!$CL1237&gt;0,IF(YEAR(ДАННЫЕ!$F$1)&gt;YEAR(ДАННЫЕ!$CL1237),11,12),0)</f>
        <v>03mf0zpihbeCD0g0dlav0kstb0PPc0x0n0u0z0</v>
      </c>
      <c r="K1237" s="28" t="str">
        <f ca="1">ДАННЫЕ!$I1237&amp;"x"&amp;B1237&amp;"w"&amp;IF(T1237+ДАННЫЕ!AD1237+ДАННЫЕ!AE1237+ДАННЫЕ!AF1237+ДАННЫЕ!AG1237+ДАННЫЕ!AH1237+ДАННЫЕ!$AL1237+ДАННЫЕ!AI1237+ДАННЫЕ!AJ1237+ДАННЫЕ!AK1237+ДАННЫЕ!AP1237+ДАННЫЕ!AQ1237+ДАННЫЕ!AR1237+ДАННЫЕ!$AM1237+ДАННЫЕ!$AN1237+ДАННЫЕ!AS1237+ДАННЫЕ!AT1237&gt;0,1,0)&amp;IF(OR(T1237=2,ДАННЫЕ!AD1237=2,ДАННЫЕ!AE1237=2,ДАННЫЕ!AF1237=2,ДАННЫЕ!AG1237=2,ДАННЫЕ!AH1237=2,ДАННЫЕ!$AL1237=2,ДАННЫЕ!AI1237=2,ДАННЫЕ!AJ1237=2,ДАННЫЕ!AK1237=2,ДАННЫЕ!AP1237=2,ДАННЫЕ!AQ1237=2,ДАННЫЕ!AR1237=2,ДАННЫЕ!$AM1237=2,ДАННЫЕ!$AN1237=2,ДАННЫЕ!AS1237=2,ДАННЫЕ!AT1237=2),2,0)&amp;"t"&amp;IF(T1237&gt;0,"1"&amp;T1237,"00")&amp;"f"&amp;IF(ДАННЫЕ!$AC1237,"1"&amp;ДАННЫЕ!$AC1237,"00")&amp;"b"&amp;IF(ДАННЫЕ!$AD1237,"1"&amp;ДАННЫЕ!$AD1237,"00")&amp;"g"&amp;IF(ДАННЫЕ!$AF1237,"1"&amp;ДАННЫЕ!$AF1237,"00")&amp;"c"&amp;IF(ДАННЫЕ!$AG1237,"1"&amp;ДАННЫЕ!$AG1237,"00")&amp;"i"&amp;IF(ДАННЫЕ!$AH1237,"1"&amp;ДАННЫЕ!$AH1237,"00")&amp;"r"&amp;IF(ДАННЫЕ!$AL1237,"1"&amp;ДАННЫЕ!$AL1237,"00")&amp;"m"&amp;IF(ДАННЫЕ!$AI1237,"1"&amp;ДАННЫЕ!$AI1237,"00")&amp;"hS"&amp;IF(ДАННЫЕ!$AJ1237,"1"&amp;ДАННЫЕ!$AJ1237,"00")&amp;"hZ"&amp;IF(ДАННЫЕ!$AK1237,"1"&amp;ДАННЫЕ!$AK1237,"00")&amp;"p"&amp;IF(ДАННЫЕ!$AP1237,"1"&amp;ДАННЫЕ!$AP1237,"00")&amp;"k"&amp;IF(ДАННЫЕ!$AQ1237,"1"&amp;ДАННЫЕ!$AQ1237,"00")&amp;"z"&amp;IF(ДАННЫЕ!$AR1237,"1"&amp;ДАННЫЕ!$AR1237,"00")&amp;"j"&amp;IF(ДАННЫЕ!$AM1237,"1"&amp;ДАННЫЕ!$AM1237,"00")&amp;"n"&amp;IF(ДАННЫЕ!$AN1237,"1"&amp;ДАННЫЕ!$AN1237,"00")&amp;"E"&amp;ДАННЫЕ!BI1237&amp;"L"&amp;ДАННЫЕ!AO1237&amp;"h"&amp;IF(ДАННЫЕ!$AU1237&gt;0,1,0)&amp;"v"&amp;IF(ДАННЫЕ!$AW1237&gt;0,1,0)&amp;"a"&amp;IF(ДАННЫЕ!$AS1237,"1"&amp;ДАННЫЕ!$AS1237,"00")&amp;"s"&amp;IF(ДАННЫЕ!$AT1237,"1"&amp;ДАННЫЕ!$AT1237,"00")&amp;"u"&amp;IF(ДАННЫЕ!$CJ1237&gt;0,1,0)&amp;"y"&amp;B1237&amp;"d"&amp;H1237&amp;"e"&amp;F1237&amp;G1237</f>
        <v>x0w00t00f00b00g00c00i00r00m00hS00hZ00p00k00z00j00n00ELh0v0a00s00u0y0de</v>
      </c>
      <c r="L1237" s="28" t="str">
        <f ca="1">ДАННЫЕ!$I1237&amp;"VN"&amp;IF(ДАННЫЕ!AW1237&gt;0,11,10)&amp;"CD"&amp;IF(ДАННЫЕ!BF1237&gt;500,16,IF(ДАННЫЕ!BF1237&gt;350,15,IF(ДАННЫЕ!BF1237&gt;=200,14,IF(ДАННЫЕ!BF1237&gt;=100,13,IF(ДАННЫЕ!BF1237&gt;=50,12,IF(ДАННЫЕ!BF1237&gt;0,11,10))))))&amp;"AR"&amp;IF(ДАННЫЕ!BX1237&gt;0,1,0)&amp;"GD"&amp;B1237&amp;"VV"&amp;IF(E1237&gt;=5,IF(E1237&lt;18,1,0),0)</f>
        <v>VN10CD10AR0GD0VV0</v>
      </c>
      <c r="M1237" s="28" t="str">
        <f>ДАННЫЕ!$I1237&amp;"b"&amp;ДАННЫЕ!$BI1237&amp;"r"&amp;ДАННЫЕ!$BJ1237&amp;"CD"&amp;IF(ДАННЫЕ!BF1237&gt;0,IF(ДАННЫЕ!BF1237&lt;200,1,IF(ДАННЫЕ!BF1237&lt;350,2,3)),0)&amp;"h"&amp;IF(ДАННЫЕ!$BK1237+ДАННЫЕ!$BL1237+ДАННЫЕ!$BM1237&gt;0,1,0)&amp;"x"&amp;ДАННЫЕ!$BK1237&amp;"y"&amp;ДАННЫЕ!$BL1237&amp;"z"&amp;ДАННЫЕ!$BM1237&amp;"c"&amp;IF(ДАННЫЕ!$BK1237+ДАННЫЕ!$BL1237+ДАННЫЕ!$BM1237=3,1,0)&amp;"a"&amp;IF(ДАННЫЕ!$BQ1237+ДАННЫЕ!$BR1237&gt;0,1,0)&amp;"d"&amp;ДАННЫЕ!$BQ1237&amp;"v"&amp;ДАННЫЕ!$BR1237&amp;"p"&amp;ДАННЫЕ!$BS1237&amp;"n"&amp;ДАННЫЕ!$BU1237&amp;"t"&amp;ДАННЫЕ!$BV1237&amp;"o"&amp;ДАННЫЕ!$BT1237&amp;"l"&amp;IF(ДАННЫЕ!$BN1237&gt;0,1,0)&amp;ДАННЫЕ!$BN1237&amp;"g"&amp;ДАННЫЕ!$BO1237&amp;"s"&amp;ДАННЫЕ!$BP1237&amp;"DZ"&amp;IF(ДАННЫЕ!B1237-ДАННЫЕ!G1237 &lt; 60,IF(ДАННЫЕ!B1237-ДАННЫЕ!G1237 &gt;= 0,1,0),0)&amp;"u"&amp;IF(ДАННЫЕ!$CJ1237&gt;0,1,0)</f>
        <v>brCD0h0xyzc0a0dvpntol0gsDZ1u0</v>
      </c>
      <c r="N1237" s="28" t="str">
        <f ca="1">ДАННЫЕ!$F1237&amp;ДАННЫЕ!$I1237&amp;"g"&amp;B1237&amp;"cf"&amp;D1237&amp;"a"&amp;IF(ДАННЫЕ!$BX1237&gt;0,1,0)&amp;IF(ДАННЫЕ!$BF1237&gt;500,1,IF(ДАННЫЕ!$BF1237&gt;350,2,IF(ДАННЫЕ!$BF1237&gt;=200,3,IF(ДАННЫЕ!$BF1237&gt;=100,4,IF(ДАННЫЕ!$BF1237&gt;=50,5,IF(ДАННЫЕ!$BF1237&lt;50,6,0))))))&amp;"AR"&amp;IF(DATEDIF(ДАННЫЕ!$BX1237,ДАННЫЕ!$F$1,"y")&gt;1,1,0)&amp;"VG"&amp;IF(ДАННЫЕ!$BH1237="0",1,0)&amp;"o"&amp;IF(T1237+ДАННЫЕ!$AF1237+ДАННЫЕ!$AG1237+ДАННЫЕ!$AH1237+ДАННЫЕ!$AI1237+ДАННЫЕ!$AJ1237+ДАННЫЕ!$AP1237+ДАННЫЕ!$AQ1237+ДАННЫЕ!$AR1237+ДАННЫЕ!$AU1237+ДАННЫЕ!$AW1237+ДАННЫЕ!$AS1237+ДАННЫЕ!$AT1237&gt;0,1,0)&amp;"x"&amp;ДАННЫЕ!$AG1237&amp;"p"&amp;IF(ДАННЫЕ!$BY1237&gt;0,1,0)&amp;"v"&amp;IF(ДАННЫЕ!$BZ1237&gt;0,1,0)&amp;"n"&amp;ДАННЫЕ!$CA1237&amp;"t"&amp;ДАННЫЕ!$AY1237&amp;"k"&amp;ДАННЫЕ!$CB1237&amp;"q"&amp;ДАННЫЕ!$CC1237&amp;"w"&amp;ДАННЫЕ!$CD1237&amp;"e"&amp;ДАННЫЕ!$CE1237&amp;"m"&amp;ДАННЫЕ!$CF1237&amp;"c"&amp;ДАННЫЕ!$CG1237&amp;"z"&amp;ДАННЫЕ!$CH1237&amp;"d"&amp;IF(H1237=4,1,0)&amp;"s"&amp;IF(ДАННЫЕ!$J1237=1,0,1)&amp;"u"&amp;IF(ДАННЫЕ!$CJ1237&gt;0,1,0)</f>
        <v>g0cf0a06AR1VG0o0xp0v0ntkqwemczd0s1u0</v>
      </c>
      <c r="O1237" s="28" t="str">
        <f>ДАННЫЕ!$I1237&amp;"g"&amp;B1237&amp;A1237&amp;"f"&amp;P1237&amp;"c"&amp;IF(ДАННЫЕ!$U1237&gt;0,1,0)&amp;"s"&amp;IF(ДАННЫЕ!$Q1237&gt;0,IF(YEAR(ДАННЫЕ!$F$1)=YEAR(ДАННЫЕ!$Q1237),IF(MONTH(ДАННЫЕ!$F$1)=MONTH(ДАННЫЕ!$Q1237),111,11),1),0)&amp;"i"&amp;IF(ДАННЫЕ!$R1237+ДАННЫЕ!$S1237+ДАННЫЕ!$T1237=0,0,1)&amp;"h"&amp;IF(ДАННЫЕ!$P1237&gt;0,1,0)&amp;"p"&amp;IF(ДАННЫЕ!$CI1237&gt;0,IF(YEAR(ДАННЫЕ!$F$1)=YEAR(ДАННЫЕ!$CI1237),IF(MONTH(ДАННЫЕ!$F$1)=MONTH(ДАННЫЕ!$CI1237),111,11),1),0)&amp;"d"&amp;IF(ДАННЫЕ!$CJ1237&gt;0,IF(YEAR(ДАННЫЕ!$F$1)=YEAR(ДАННЫЕ!$CJ1237),IF(MONTH(ДАННЫЕ!$F$1)=MONTH(ДАННЫЕ!$CJ1237),111,11),1),0)&amp;"o"&amp;IF(ДАННЫЕ!$CK1237&gt;0,IF(MONTH(ДАННЫЕ!$F$1)=MONTH(ДАННЫЕ!$CK1237),111,11),0)&amp;"v"&amp;IF(ДАННЫЕ!$BE1237&gt;0,IF(MONTH(ДАННЫЕ!$F$1)=MONTH(ДАННЫЕ!$BE1237),111,11),0)</f>
        <v>g00f0c0s0i0h0p0d0o0v0</v>
      </c>
      <c r="P1237" s="15">
        <f t="shared" si="59"/>
        <v>0</v>
      </c>
      <c r="Q1237" s="15">
        <f>IF(ДАННЫЕ!$F$1&gt;ДАННЫЕ!$N1237,IF(YEAR(ДАННЫЕ!$F$1)=YEAR(ДАННЫЕ!M1237),1,0),0)</f>
        <v>0</v>
      </c>
      <c r="R1237" s="15">
        <f>IF(ДАННЫЕ!$F$1&gt;ДАННЫЕ!$N1237,IF(YEAR(ДАННЫЕ!$F$1)=YEAR(ДАННЫЕ!N1237),1,0),0)</f>
        <v>0</v>
      </c>
      <c r="S1237" s="15">
        <f>IF(ДАННЫЕ!$AA1237="2А",1,IF(ДАННЫЕ!$AA1237="2Б",2,IF(ДАННЫЕ!$AA1237="2В",3,IF(ДАННЫЕ!$AA1237=3,4,IF(ДАННЫЕ!$AA1237="4А",5,IF(ДАННЫЕ!$AA1237="4Б",6,IF(ДАННЫЕ!$AA1237="4В",7,IF(ДАННЫЕ!$AA1237=5,8,0))))))))</f>
        <v>0</v>
      </c>
      <c r="T1237" s="15">
        <f>IF(OR(ДАННЫЕ!$AC1237=2,ДАННЫЕ!$AD1237=2,ДАННЫЕ!$AE1237=2),2,IF(OR(ДАННЫЕ!$AC1237=1,ДАННЫЕ!$AD1237=1,ДАННЫЕ!$AE1237=1),1,0))</f>
        <v>0</v>
      </c>
    </row>
    <row r="1238" spans="1:20" x14ac:dyDescent="0.2">
      <c r="A1238" s="78">
        <f>IF(B1238&gt;0,IF(MONTH(ДАННЫЕ!$F$1)=MONTH(ДАННЫЕ!$B1238),1,0),0)</f>
        <v>0</v>
      </c>
      <c r="B1238" s="14">
        <f>IF(ДАННЫЕ!$B1238&gt;0,IF(YEAR(ДАННЫЕ!$F$1)=YEAR(ДАННЫЕ!$B1238),1,0),0)</f>
        <v>0</v>
      </c>
      <c r="C1238" s="14">
        <f>IF(ДАННЫЕ!$CM1238&gt;0,IF(YEAR(ДАННЫЕ!$F$1)=YEAR(ДАННЫЕ!$CM1238),1,0),0)</f>
        <v>0</v>
      </c>
      <c r="D1238" s="14">
        <f>IF(ДАННЫЕ!$CJ1238&gt;0,IF(ДАННЫЕ!$CL1238&gt;ДАННЫЕ!$F$1,1,IF(ДАННЫЕ!$CL1238&gt;0,0,1)),0)</f>
        <v>0</v>
      </c>
      <c r="E1238" s="43" t="str">
        <f ca="1">IF(ДАННЫЕ!$F$1&gt;0,IF(ДАННЫЕ!$G1238&gt;0,DATEDIF(ДАННЫЕ!$G1238,ДАННЫЕ!$F$1,"y"),""),IF(ДАННЫЕ!$G1238&gt;0,DATEDIF(ДАННЫЕ!$G1238,TODAY(),"y"),""))</f>
        <v/>
      </c>
      <c r="F1238" s="43" t="str">
        <f xml:space="preserve"> IF(ДАННЫЕ!$F1238="М",IF(E1238&gt;=18,IF(E1238&lt;60,1,""),""),"")&amp;IF(ДАННЫЕ!$F1238="Ж",IF(E1238&gt;=18,IF(E1238&lt;55,1,""),""),"")</f>
        <v/>
      </c>
      <c r="G1238" s="43" t="str">
        <f xml:space="preserve"> IF(ДАННЫЕ!$F1238="М",IF(E1238&gt;=60,2,""),"")&amp;IF(ДАННЫЕ!$F1238="Ж",IF(E1238&gt;=55,2,""),"")</f>
        <v/>
      </c>
      <c r="H1238" s="43" t="str">
        <f t="shared" ca="1" si="57"/>
        <v/>
      </c>
      <c r="I1238" s="43" t="str">
        <f t="shared" ca="1" si="58"/>
        <v>03</v>
      </c>
      <c r="J1238" s="28" t="str">
        <f ca="1">ДАННЫЕ!$F1238&amp;H1238&amp;I1238&amp;ДАННЫЕ!$I1238&amp;"m"&amp;IF(ДАННЫЕ!$I1238&gt;0,IF(ДАННЫЕ!$J1238&gt;0,0,1),"")&amp;"f"&amp;IF(ДАННЫЕ!$R1238&gt;0,IF(YEAR(ДАННЫЕ!$F$1)=YEAR(ДАННЫЕ!$R1238),1,0),0)&amp;"z"&amp;ДАННЫЕ!$R1238&amp;"p"&amp;ДАННЫЕ!$S1238&amp;"i"&amp;ДАННЫЕ!$T1238&amp;"h"&amp;ДАННЫЕ!$K1238&amp;"be"&amp;ДАННЫЕ!$BI1238&amp;"CD"&amp;IF(ДАННЫЕ!BF1238&gt;500,4,IF(ДАННЫЕ!BF1238&gt;350,3,IF(ДАННЫЕ!BF1238&gt;200,2,IF(ДАННЫЕ!BF1238&gt;0,1,0))))&amp;"g"&amp;B1238&amp;"d"&amp;H1238&amp;"l"&amp;ДАННЫЕ!AT1238&amp;"a"&amp;ДАННЫЕ!$V1238&amp;"v"&amp;R1238&amp;"k"&amp;ДАННЫЕ!$U1238&amp;"s"&amp;ДАННЫЕ!$Y1238&amp;"t"&amp;ДАННЫЕ!$X1238&amp;"b"&amp;IF(ДАННЫЕ!$Q1238&gt;1,1,0)&amp;"PP"&amp;ДАННЫЕ!Z1238&amp;"c"&amp;S1238&amp;"x"&amp;IF(ДАННЫЕ!$BY1238&gt;0,IF(YEAR(ДАННЫЕ!$F$1)=YEAR(ДАННЫЕ!$BY1238),1,0),0)&amp;"n"&amp;IF(ДАННЫЕ!$BZ1238&gt;0,IF(YEAR(ДАННЫЕ!$F$1)=YEAR(ДАННЫЕ!$BZ1238),1,0),0)&amp;"u"&amp;D1238&amp;"z"&amp;IF(ДАННЫЕ!$CL1238&gt;0,IF(YEAR(ДАННЫЕ!$F$1)&gt;YEAR(ДАННЫЕ!$CL1238),11,12),0)</f>
        <v>03mf0zpihbeCD0g0dlav0kstb0PPc0x0n0u0z0</v>
      </c>
      <c r="K1238" s="28" t="str">
        <f ca="1">ДАННЫЕ!$I1238&amp;"x"&amp;B1238&amp;"w"&amp;IF(T1238+ДАННЫЕ!AD1238+ДАННЫЕ!AE1238+ДАННЫЕ!AF1238+ДАННЫЕ!AG1238+ДАННЫЕ!AH1238+ДАННЫЕ!$AL1238+ДАННЫЕ!AI1238+ДАННЫЕ!AJ1238+ДАННЫЕ!AK1238+ДАННЫЕ!AP1238+ДАННЫЕ!AQ1238+ДАННЫЕ!AR1238+ДАННЫЕ!$AM1238+ДАННЫЕ!$AN1238+ДАННЫЕ!AS1238+ДАННЫЕ!AT1238&gt;0,1,0)&amp;IF(OR(T1238=2,ДАННЫЕ!AD1238=2,ДАННЫЕ!AE1238=2,ДАННЫЕ!AF1238=2,ДАННЫЕ!AG1238=2,ДАННЫЕ!AH1238=2,ДАННЫЕ!$AL1238=2,ДАННЫЕ!AI1238=2,ДАННЫЕ!AJ1238=2,ДАННЫЕ!AK1238=2,ДАННЫЕ!AP1238=2,ДАННЫЕ!AQ1238=2,ДАННЫЕ!AR1238=2,ДАННЫЕ!$AM1238=2,ДАННЫЕ!$AN1238=2,ДАННЫЕ!AS1238=2,ДАННЫЕ!AT1238=2),2,0)&amp;"t"&amp;IF(T1238&gt;0,"1"&amp;T1238,"00")&amp;"f"&amp;IF(ДАННЫЕ!$AC1238,"1"&amp;ДАННЫЕ!$AC1238,"00")&amp;"b"&amp;IF(ДАННЫЕ!$AD1238,"1"&amp;ДАННЫЕ!$AD1238,"00")&amp;"g"&amp;IF(ДАННЫЕ!$AF1238,"1"&amp;ДАННЫЕ!$AF1238,"00")&amp;"c"&amp;IF(ДАННЫЕ!$AG1238,"1"&amp;ДАННЫЕ!$AG1238,"00")&amp;"i"&amp;IF(ДАННЫЕ!$AH1238,"1"&amp;ДАННЫЕ!$AH1238,"00")&amp;"r"&amp;IF(ДАННЫЕ!$AL1238,"1"&amp;ДАННЫЕ!$AL1238,"00")&amp;"m"&amp;IF(ДАННЫЕ!$AI1238,"1"&amp;ДАННЫЕ!$AI1238,"00")&amp;"hS"&amp;IF(ДАННЫЕ!$AJ1238,"1"&amp;ДАННЫЕ!$AJ1238,"00")&amp;"hZ"&amp;IF(ДАННЫЕ!$AK1238,"1"&amp;ДАННЫЕ!$AK1238,"00")&amp;"p"&amp;IF(ДАННЫЕ!$AP1238,"1"&amp;ДАННЫЕ!$AP1238,"00")&amp;"k"&amp;IF(ДАННЫЕ!$AQ1238,"1"&amp;ДАННЫЕ!$AQ1238,"00")&amp;"z"&amp;IF(ДАННЫЕ!$AR1238,"1"&amp;ДАННЫЕ!$AR1238,"00")&amp;"j"&amp;IF(ДАННЫЕ!$AM1238,"1"&amp;ДАННЫЕ!$AM1238,"00")&amp;"n"&amp;IF(ДАННЫЕ!$AN1238,"1"&amp;ДАННЫЕ!$AN1238,"00")&amp;"E"&amp;ДАННЫЕ!BI1238&amp;"L"&amp;ДАННЫЕ!AO1238&amp;"h"&amp;IF(ДАННЫЕ!$AU1238&gt;0,1,0)&amp;"v"&amp;IF(ДАННЫЕ!$AW1238&gt;0,1,0)&amp;"a"&amp;IF(ДАННЫЕ!$AS1238,"1"&amp;ДАННЫЕ!$AS1238,"00")&amp;"s"&amp;IF(ДАННЫЕ!$AT1238,"1"&amp;ДАННЫЕ!$AT1238,"00")&amp;"u"&amp;IF(ДАННЫЕ!$CJ1238&gt;0,1,0)&amp;"y"&amp;B1238&amp;"d"&amp;H1238&amp;"e"&amp;F1238&amp;G1238</f>
        <v>x0w00t00f00b00g00c00i00r00m00hS00hZ00p00k00z00j00n00ELh0v0a00s00u0y0de</v>
      </c>
      <c r="L1238" s="28" t="str">
        <f ca="1">ДАННЫЕ!$I1238&amp;"VN"&amp;IF(ДАННЫЕ!AW1238&gt;0,11,10)&amp;"CD"&amp;IF(ДАННЫЕ!BF1238&gt;500,16,IF(ДАННЫЕ!BF1238&gt;350,15,IF(ДАННЫЕ!BF1238&gt;=200,14,IF(ДАННЫЕ!BF1238&gt;=100,13,IF(ДАННЫЕ!BF1238&gt;=50,12,IF(ДАННЫЕ!BF1238&gt;0,11,10))))))&amp;"AR"&amp;IF(ДАННЫЕ!BX1238&gt;0,1,0)&amp;"GD"&amp;B1238&amp;"VV"&amp;IF(E1238&gt;=5,IF(E1238&lt;18,1,0),0)</f>
        <v>VN10CD10AR0GD0VV0</v>
      </c>
      <c r="M1238" s="28" t="str">
        <f>ДАННЫЕ!$I1238&amp;"b"&amp;ДАННЫЕ!$BI1238&amp;"r"&amp;ДАННЫЕ!$BJ1238&amp;"CD"&amp;IF(ДАННЫЕ!BF1238&gt;0,IF(ДАННЫЕ!BF1238&lt;200,1,IF(ДАННЫЕ!BF1238&lt;350,2,3)),0)&amp;"h"&amp;IF(ДАННЫЕ!$BK1238+ДАННЫЕ!$BL1238+ДАННЫЕ!$BM1238&gt;0,1,0)&amp;"x"&amp;ДАННЫЕ!$BK1238&amp;"y"&amp;ДАННЫЕ!$BL1238&amp;"z"&amp;ДАННЫЕ!$BM1238&amp;"c"&amp;IF(ДАННЫЕ!$BK1238+ДАННЫЕ!$BL1238+ДАННЫЕ!$BM1238=3,1,0)&amp;"a"&amp;IF(ДАННЫЕ!$BQ1238+ДАННЫЕ!$BR1238&gt;0,1,0)&amp;"d"&amp;ДАННЫЕ!$BQ1238&amp;"v"&amp;ДАННЫЕ!$BR1238&amp;"p"&amp;ДАННЫЕ!$BS1238&amp;"n"&amp;ДАННЫЕ!$BU1238&amp;"t"&amp;ДАННЫЕ!$BV1238&amp;"o"&amp;ДАННЫЕ!$BT1238&amp;"l"&amp;IF(ДАННЫЕ!$BN1238&gt;0,1,0)&amp;ДАННЫЕ!$BN1238&amp;"g"&amp;ДАННЫЕ!$BO1238&amp;"s"&amp;ДАННЫЕ!$BP1238&amp;"DZ"&amp;IF(ДАННЫЕ!B1238-ДАННЫЕ!G1238 &lt; 60,IF(ДАННЫЕ!B1238-ДАННЫЕ!G1238 &gt;= 0,1,0),0)&amp;"u"&amp;IF(ДАННЫЕ!$CJ1238&gt;0,1,0)</f>
        <v>brCD0h0xyzc0a0dvpntol0gsDZ1u0</v>
      </c>
      <c r="N1238" s="28" t="str">
        <f ca="1">ДАННЫЕ!$F1238&amp;ДАННЫЕ!$I1238&amp;"g"&amp;B1238&amp;"cf"&amp;D1238&amp;"a"&amp;IF(ДАННЫЕ!$BX1238&gt;0,1,0)&amp;IF(ДАННЫЕ!$BF1238&gt;500,1,IF(ДАННЫЕ!$BF1238&gt;350,2,IF(ДАННЫЕ!$BF1238&gt;=200,3,IF(ДАННЫЕ!$BF1238&gt;=100,4,IF(ДАННЫЕ!$BF1238&gt;=50,5,IF(ДАННЫЕ!$BF1238&lt;50,6,0))))))&amp;"AR"&amp;IF(DATEDIF(ДАННЫЕ!$BX1238,ДАННЫЕ!$F$1,"y")&gt;1,1,0)&amp;"VG"&amp;IF(ДАННЫЕ!$BH1238="0",1,0)&amp;"o"&amp;IF(T1238+ДАННЫЕ!$AF1238+ДАННЫЕ!$AG1238+ДАННЫЕ!$AH1238+ДАННЫЕ!$AI1238+ДАННЫЕ!$AJ1238+ДАННЫЕ!$AP1238+ДАННЫЕ!$AQ1238+ДАННЫЕ!$AR1238+ДАННЫЕ!$AU1238+ДАННЫЕ!$AW1238+ДАННЫЕ!$AS1238+ДАННЫЕ!$AT1238&gt;0,1,0)&amp;"x"&amp;ДАННЫЕ!$AG1238&amp;"p"&amp;IF(ДАННЫЕ!$BY1238&gt;0,1,0)&amp;"v"&amp;IF(ДАННЫЕ!$BZ1238&gt;0,1,0)&amp;"n"&amp;ДАННЫЕ!$CA1238&amp;"t"&amp;ДАННЫЕ!$AY1238&amp;"k"&amp;ДАННЫЕ!$CB1238&amp;"q"&amp;ДАННЫЕ!$CC1238&amp;"w"&amp;ДАННЫЕ!$CD1238&amp;"e"&amp;ДАННЫЕ!$CE1238&amp;"m"&amp;ДАННЫЕ!$CF1238&amp;"c"&amp;ДАННЫЕ!$CG1238&amp;"z"&amp;ДАННЫЕ!$CH1238&amp;"d"&amp;IF(H1238=4,1,0)&amp;"s"&amp;IF(ДАННЫЕ!$J1238=1,0,1)&amp;"u"&amp;IF(ДАННЫЕ!$CJ1238&gt;0,1,0)</f>
        <v>g0cf0a06AR1VG0o0xp0v0ntkqwemczd0s1u0</v>
      </c>
      <c r="O1238" s="28" t="str">
        <f>ДАННЫЕ!$I1238&amp;"g"&amp;B1238&amp;A1238&amp;"f"&amp;P1238&amp;"c"&amp;IF(ДАННЫЕ!$U1238&gt;0,1,0)&amp;"s"&amp;IF(ДАННЫЕ!$Q1238&gt;0,IF(YEAR(ДАННЫЕ!$F$1)=YEAR(ДАННЫЕ!$Q1238),IF(MONTH(ДАННЫЕ!$F$1)=MONTH(ДАННЫЕ!$Q1238),111,11),1),0)&amp;"i"&amp;IF(ДАННЫЕ!$R1238+ДАННЫЕ!$S1238+ДАННЫЕ!$T1238=0,0,1)&amp;"h"&amp;IF(ДАННЫЕ!$P1238&gt;0,1,0)&amp;"p"&amp;IF(ДАННЫЕ!$CI1238&gt;0,IF(YEAR(ДАННЫЕ!$F$1)=YEAR(ДАННЫЕ!$CI1238),IF(MONTH(ДАННЫЕ!$F$1)=MONTH(ДАННЫЕ!$CI1238),111,11),1),0)&amp;"d"&amp;IF(ДАННЫЕ!$CJ1238&gt;0,IF(YEAR(ДАННЫЕ!$F$1)=YEAR(ДАННЫЕ!$CJ1238),IF(MONTH(ДАННЫЕ!$F$1)=MONTH(ДАННЫЕ!$CJ1238),111,11),1),0)&amp;"o"&amp;IF(ДАННЫЕ!$CK1238&gt;0,IF(MONTH(ДАННЫЕ!$F$1)=MONTH(ДАННЫЕ!$CK1238),111,11),0)&amp;"v"&amp;IF(ДАННЫЕ!$BE1238&gt;0,IF(MONTH(ДАННЫЕ!$F$1)=MONTH(ДАННЫЕ!$BE1238),111,11),0)</f>
        <v>g00f0c0s0i0h0p0d0o0v0</v>
      </c>
      <c r="P1238" s="15">
        <f t="shared" si="59"/>
        <v>0</v>
      </c>
      <c r="Q1238" s="15">
        <f>IF(ДАННЫЕ!$F$1&gt;ДАННЫЕ!$N1238,IF(YEAR(ДАННЫЕ!$F$1)=YEAR(ДАННЫЕ!M1238),1,0),0)</f>
        <v>0</v>
      </c>
      <c r="R1238" s="15">
        <f>IF(ДАННЫЕ!$F$1&gt;ДАННЫЕ!$N1238,IF(YEAR(ДАННЫЕ!$F$1)=YEAR(ДАННЫЕ!N1238),1,0),0)</f>
        <v>0</v>
      </c>
      <c r="S1238" s="15">
        <f>IF(ДАННЫЕ!$AA1238="2А",1,IF(ДАННЫЕ!$AA1238="2Б",2,IF(ДАННЫЕ!$AA1238="2В",3,IF(ДАННЫЕ!$AA1238=3,4,IF(ДАННЫЕ!$AA1238="4А",5,IF(ДАННЫЕ!$AA1238="4Б",6,IF(ДАННЫЕ!$AA1238="4В",7,IF(ДАННЫЕ!$AA1238=5,8,0))))))))</f>
        <v>0</v>
      </c>
      <c r="T1238" s="15">
        <f>IF(OR(ДАННЫЕ!$AC1238=2,ДАННЫЕ!$AD1238=2,ДАННЫЕ!$AE1238=2),2,IF(OR(ДАННЫЕ!$AC1238=1,ДАННЫЕ!$AD1238=1,ДАННЫЕ!$AE1238=1),1,0))</f>
        <v>0</v>
      </c>
    </row>
    <row r="1239" spans="1:20" x14ac:dyDescent="0.2">
      <c r="A1239" s="78">
        <f>IF(B1239&gt;0,IF(MONTH(ДАННЫЕ!$F$1)=MONTH(ДАННЫЕ!$B1239),1,0),0)</f>
        <v>0</v>
      </c>
      <c r="B1239" s="14">
        <f>IF(ДАННЫЕ!$B1239&gt;0,IF(YEAR(ДАННЫЕ!$F$1)=YEAR(ДАННЫЕ!$B1239),1,0),0)</f>
        <v>0</v>
      </c>
      <c r="C1239" s="14">
        <f>IF(ДАННЫЕ!$CM1239&gt;0,IF(YEAR(ДАННЫЕ!$F$1)=YEAR(ДАННЫЕ!$CM1239),1,0),0)</f>
        <v>0</v>
      </c>
      <c r="D1239" s="14">
        <f>IF(ДАННЫЕ!$CJ1239&gt;0,IF(ДАННЫЕ!$CL1239&gt;ДАННЫЕ!$F$1,1,IF(ДАННЫЕ!$CL1239&gt;0,0,1)),0)</f>
        <v>0</v>
      </c>
      <c r="E1239" s="43" t="str">
        <f ca="1">IF(ДАННЫЕ!$F$1&gt;0,IF(ДАННЫЕ!$G1239&gt;0,DATEDIF(ДАННЫЕ!$G1239,ДАННЫЕ!$F$1,"y"),""),IF(ДАННЫЕ!$G1239&gt;0,DATEDIF(ДАННЫЕ!$G1239,TODAY(),"y"),""))</f>
        <v/>
      </c>
      <c r="F1239" s="43" t="str">
        <f xml:space="preserve"> IF(ДАННЫЕ!$F1239="М",IF(E1239&gt;=18,IF(E1239&lt;60,1,""),""),"")&amp;IF(ДАННЫЕ!$F1239="Ж",IF(E1239&gt;=18,IF(E1239&lt;55,1,""),""),"")</f>
        <v/>
      </c>
      <c r="G1239" s="43" t="str">
        <f xml:space="preserve"> IF(ДАННЫЕ!$F1239="М",IF(E1239&gt;=60,2,""),"")&amp;IF(ДАННЫЕ!$F1239="Ж",IF(E1239&gt;=55,2,""),"")</f>
        <v/>
      </c>
      <c r="H1239" s="43" t="str">
        <f t="shared" ca="1" si="57"/>
        <v/>
      </c>
      <c r="I1239" s="43" t="str">
        <f t="shared" ca="1" si="58"/>
        <v>03</v>
      </c>
      <c r="J1239" s="28" t="str">
        <f ca="1">ДАННЫЕ!$F1239&amp;H1239&amp;I1239&amp;ДАННЫЕ!$I1239&amp;"m"&amp;IF(ДАННЫЕ!$I1239&gt;0,IF(ДАННЫЕ!$J1239&gt;0,0,1),"")&amp;"f"&amp;IF(ДАННЫЕ!$R1239&gt;0,IF(YEAR(ДАННЫЕ!$F$1)=YEAR(ДАННЫЕ!$R1239),1,0),0)&amp;"z"&amp;ДАННЫЕ!$R1239&amp;"p"&amp;ДАННЫЕ!$S1239&amp;"i"&amp;ДАННЫЕ!$T1239&amp;"h"&amp;ДАННЫЕ!$K1239&amp;"be"&amp;ДАННЫЕ!$BI1239&amp;"CD"&amp;IF(ДАННЫЕ!BF1239&gt;500,4,IF(ДАННЫЕ!BF1239&gt;350,3,IF(ДАННЫЕ!BF1239&gt;200,2,IF(ДАННЫЕ!BF1239&gt;0,1,0))))&amp;"g"&amp;B1239&amp;"d"&amp;H1239&amp;"l"&amp;ДАННЫЕ!AT1239&amp;"a"&amp;ДАННЫЕ!$V1239&amp;"v"&amp;R1239&amp;"k"&amp;ДАННЫЕ!$U1239&amp;"s"&amp;ДАННЫЕ!$Y1239&amp;"t"&amp;ДАННЫЕ!$X1239&amp;"b"&amp;IF(ДАННЫЕ!$Q1239&gt;1,1,0)&amp;"PP"&amp;ДАННЫЕ!Z1239&amp;"c"&amp;S1239&amp;"x"&amp;IF(ДАННЫЕ!$BY1239&gt;0,IF(YEAR(ДАННЫЕ!$F$1)=YEAR(ДАННЫЕ!$BY1239),1,0),0)&amp;"n"&amp;IF(ДАННЫЕ!$BZ1239&gt;0,IF(YEAR(ДАННЫЕ!$F$1)=YEAR(ДАННЫЕ!$BZ1239),1,0),0)&amp;"u"&amp;D1239&amp;"z"&amp;IF(ДАННЫЕ!$CL1239&gt;0,IF(YEAR(ДАННЫЕ!$F$1)&gt;YEAR(ДАННЫЕ!$CL1239),11,12),0)</f>
        <v>03mf0zpihbeCD0g0dlav0kstb0PPc0x0n0u0z0</v>
      </c>
      <c r="K1239" s="28" t="str">
        <f ca="1">ДАННЫЕ!$I1239&amp;"x"&amp;B1239&amp;"w"&amp;IF(T1239+ДАННЫЕ!AD1239+ДАННЫЕ!AE1239+ДАННЫЕ!AF1239+ДАННЫЕ!AG1239+ДАННЫЕ!AH1239+ДАННЫЕ!$AL1239+ДАННЫЕ!AI1239+ДАННЫЕ!AJ1239+ДАННЫЕ!AK1239+ДАННЫЕ!AP1239+ДАННЫЕ!AQ1239+ДАННЫЕ!AR1239+ДАННЫЕ!$AM1239+ДАННЫЕ!$AN1239+ДАННЫЕ!AS1239+ДАННЫЕ!AT1239&gt;0,1,0)&amp;IF(OR(T1239=2,ДАННЫЕ!AD1239=2,ДАННЫЕ!AE1239=2,ДАННЫЕ!AF1239=2,ДАННЫЕ!AG1239=2,ДАННЫЕ!AH1239=2,ДАННЫЕ!$AL1239=2,ДАННЫЕ!AI1239=2,ДАННЫЕ!AJ1239=2,ДАННЫЕ!AK1239=2,ДАННЫЕ!AP1239=2,ДАННЫЕ!AQ1239=2,ДАННЫЕ!AR1239=2,ДАННЫЕ!$AM1239=2,ДАННЫЕ!$AN1239=2,ДАННЫЕ!AS1239=2,ДАННЫЕ!AT1239=2),2,0)&amp;"t"&amp;IF(T1239&gt;0,"1"&amp;T1239,"00")&amp;"f"&amp;IF(ДАННЫЕ!$AC1239,"1"&amp;ДАННЫЕ!$AC1239,"00")&amp;"b"&amp;IF(ДАННЫЕ!$AD1239,"1"&amp;ДАННЫЕ!$AD1239,"00")&amp;"g"&amp;IF(ДАННЫЕ!$AF1239,"1"&amp;ДАННЫЕ!$AF1239,"00")&amp;"c"&amp;IF(ДАННЫЕ!$AG1239,"1"&amp;ДАННЫЕ!$AG1239,"00")&amp;"i"&amp;IF(ДАННЫЕ!$AH1239,"1"&amp;ДАННЫЕ!$AH1239,"00")&amp;"r"&amp;IF(ДАННЫЕ!$AL1239,"1"&amp;ДАННЫЕ!$AL1239,"00")&amp;"m"&amp;IF(ДАННЫЕ!$AI1239,"1"&amp;ДАННЫЕ!$AI1239,"00")&amp;"hS"&amp;IF(ДАННЫЕ!$AJ1239,"1"&amp;ДАННЫЕ!$AJ1239,"00")&amp;"hZ"&amp;IF(ДАННЫЕ!$AK1239,"1"&amp;ДАННЫЕ!$AK1239,"00")&amp;"p"&amp;IF(ДАННЫЕ!$AP1239,"1"&amp;ДАННЫЕ!$AP1239,"00")&amp;"k"&amp;IF(ДАННЫЕ!$AQ1239,"1"&amp;ДАННЫЕ!$AQ1239,"00")&amp;"z"&amp;IF(ДАННЫЕ!$AR1239,"1"&amp;ДАННЫЕ!$AR1239,"00")&amp;"j"&amp;IF(ДАННЫЕ!$AM1239,"1"&amp;ДАННЫЕ!$AM1239,"00")&amp;"n"&amp;IF(ДАННЫЕ!$AN1239,"1"&amp;ДАННЫЕ!$AN1239,"00")&amp;"E"&amp;ДАННЫЕ!BI1239&amp;"L"&amp;ДАННЫЕ!AO1239&amp;"h"&amp;IF(ДАННЫЕ!$AU1239&gt;0,1,0)&amp;"v"&amp;IF(ДАННЫЕ!$AW1239&gt;0,1,0)&amp;"a"&amp;IF(ДАННЫЕ!$AS1239,"1"&amp;ДАННЫЕ!$AS1239,"00")&amp;"s"&amp;IF(ДАННЫЕ!$AT1239,"1"&amp;ДАННЫЕ!$AT1239,"00")&amp;"u"&amp;IF(ДАННЫЕ!$CJ1239&gt;0,1,0)&amp;"y"&amp;B1239&amp;"d"&amp;H1239&amp;"e"&amp;F1239&amp;G1239</f>
        <v>x0w00t00f00b00g00c00i00r00m00hS00hZ00p00k00z00j00n00ELh0v0a00s00u0y0de</v>
      </c>
      <c r="L1239" s="28" t="str">
        <f ca="1">ДАННЫЕ!$I1239&amp;"VN"&amp;IF(ДАННЫЕ!AW1239&gt;0,11,10)&amp;"CD"&amp;IF(ДАННЫЕ!BF1239&gt;500,16,IF(ДАННЫЕ!BF1239&gt;350,15,IF(ДАННЫЕ!BF1239&gt;=200,14,IF(ДАННЫЕ!BF1239&gt;=100,13,IF(ДАННЫЕ!BF1239&gt;=50,12,IF(ДАННЫЕ!BF1239&gt;0,11,10))))))&amp;"AR"&amp;IF(ДАННЫЕ!BX1239&gt;0,1,0)&amp;"GD"&amp;B1239&amp;"VV"&amp;IF(E1239&gt;=5,IF(E1239&lt;18,1,0),0)</f>
        <v>VN10CD10AR0GD0VV0</v>
      </c>
      <c r="M1239" s="28" t="str">
        <f>ДАННЫЕ!$I1239&amp;"b"&amp;ДАННЫЕ!$BI1239&amp;"r"&amp;ДАННЫЕ!$BJ1239&amp;"CD"&amp;IF(ДАННЫЕ!BF1239&gt;0,IF(ДАННЫЕ!BF1239&lt;200,1,IF(ДАННЫЕ!BF1239&lt;350,2,3)),0)&amp;"h"&amp;IF(ДАННЫЕ!$BK1239+ДАННЫЕ!$BL1239+ДАННЫЕ!$BM1239&gt;0,1,0)&amp;"x"&amp;ДАННЫЕ!$BK1239&amp;"y"&amp;ДАННЫЕ!$BL1239&amp;"z"&amp;ДАННЫЕ!$BM1239&amp;"c"&amp;IF(ДАННЫЕ!$BK1239+ДАННЫЕ!$BL1239+ДАННЫЕ!$BM1239=3,1,0)&amp;"a"&amp;IF(ДАННЫЕ!$BQ1239+ДАННЫЕ!$BR1239&gt;0,1,0)&amp;"d"&amp;ДАННЫЕ!$BQ1239&amp;"v"&amp;ДАННЫЕ!$BR1239&amp;"p"&amp;ДАННЫЕ!$BS1239&amp;"n"&amp;ДАННЫЕ!$BU1239&amp;"t"&amp;ДАННЫЕ!$BV1239&amp;"o"&amp;ДАННЫЕ!$BT1239&amp;"l"&amp;IF(ДАННЫЕ!$BN1239&gt;0,1,0)&amp;ДАННЫЕ!$BN1239&amp;"g"&amp;ДАННЫЕ!$BO1239&amp;"s"&amp;ДАННЫЕ!$BP1239&amp;"DZ"&amp;IF(ДАННЫЕ!B1239-ДАННЫЕ!G1239 &lt; 60,IF(ДАННЫЕ!B1239-ДАННЫЕ!G1239 &gt;= 0,1,0),0)&amp;"u"&amp;IF(ДАННЫЕ!$CJ1239&gt;0,1,0)</f>
        <v>brCD0h0xyzc0a0dvpntol0gsDZ1u0</v>
      </c>
      <c r="N1239" s="28" t="str">
        <f ca="1">ДАННЫЕ!$F1239&amp;ДАННЫЕ!$I1239&amp;"g"&amp;B1239&amp;"cf"&amp;D1239&amp;"a"&amp;IF(ДАННЫЕ!$BX1239&gt;0,1,0)&amp;IF(ДАННЫЕ!$BF1239&gt;500,1,IF(ДАННЫЕ!$BF1239&gt;350,2,IF(ДАННЫЕ!$BF1239&gt;=200,3,IF(ДАННЫЕ!$BF1239&gt;=100,4,IF(ДАННЫЕ!$BF1239&gt;=50,5,IF(ДАННЫЕ!$BF1239&lt;50,6,0))))))&amp;"AR"&amp;IF(DATEDIF(ДАННЫЕ!$BX1239,ДАННЫЕ!$F$1,"y")&gt;1,1,0)&amp;"VG"&amp;IF(ДАННЫЕ!$BH1239="0",1,0)&amp;"o"&amp;IF(T1239+ДАННЫЕ!$AF1239+ДАННЫЕ!$AG1239+ДАННЫЕ!$AH1239+ДАННЫЕ!$AI1239+ДАННЫЕ!$AJ1239+ДАННЫЕ!$AP1239+ДАННЫЕ!$AQ1239+ДАННЫЕ!$AR1239+ДАННЫЕ!$AU1239+ДАННЫЕ!$AW1239+ДАННЫЕ!$AS1239+ДАННЫЕ!$AT1239&gt;0,1,0)&amp;"x"&amp;ДАННЫЕ!$AG1239&amp;"p"&amp;IF(ДАННЫЕ!$BY1239&gt;0,1,0)&amp;"v"&amp;IF(ДАННЫЕ!$BZ1239&gt;0,1,0)&amp;"n"&amp;ДАННЫЕ!$CA1239&amp;"t"&amp;ДАННЫЕ!$AY1239&amp;"k"&amp;ДАННЫЕ!$CB1239&amp;"q"&amp;ДАННЫЕ!$CC1239&amp;"w"&amp;ДАННЫЕ!$CD1239&amp;"e"&amp;ДАННЫЕ!$CE1239&amp;"m"&amp;ДАННЫЕ!$CF1239&amp;"c"&amp;ДАННЫЕ!$CG1239&amp;"z"&amp;ДАННЫЕ!$CH1239&amp;"d"&amp;IF(H1239=4,1,0)&amp;"s"&amp;IF(ДАННЫЕ!$J1239=1,0,1)&amp;"u"&amp;IF(ДАННЫЕ!$CJ1239&gt;0,1,0)</f>
        <v>g0cf0a06AR1VG0o0xp0v0ntkqwemczd0s1u0</v>
      </c>
      <c r="O1239" s="28" t="str">
        <f>ДАННЫЕ!$I1239&amp;"g"&amp;B1239&amp;A1239&amp;"f"&amp;P1239&amp;"c"&amp;IF(ДАННЫЕ!$U1239&gt;0,1,0)&amp;"s"&amp;IF(ДАННЫЕ!$Q1239&gt;0,IF(YEAR(ДАННЫЕ!$F$1)=YEAR(ДАННЫЕ!$Q1239),IF(MONTH(ДАННЫЕ!$F$1)=MONTH(ДАННЫЕ!$Q1239),111,11),1),0)&amp;"i"&amp;IF(ДАННЫЕ!$R1239+ДАННЫЕ!$S1239+ДАННЫЕ!$T1239=0,0,1)&amp;"h"&amp;IF(ДАННЫЕ!$P1239&gt;0,1,0)&amp;"p"&amp;IF(ДАННЫЕ!$CI1239&gt;0,IF(YEAR(ДАННЫЕ!$F$1)=YEAR(ДАННЫЕ!$CI1239),IF(MONTH(ДАННЫЕ!$F$1)=MONTH(ДАННЫЕ!$CI1239),111,11),1),0)&amp;"d"&amp;IF(ДАННЫЕ!$CJ1239&gt;0,IF(YEAR(ДАННЫЕ!$F$1)=YEAR(ДАННЫЕ!$CJ1239),IF(MONTH(ДАННЫЕ!$F$1)=MONTH(ДАННЫЕ!$CJ1239),111,11),1),0)&amp;"o"&amp;IF(ДАННЫЕ!$CK1239&gt;0,IF(MONTH(ДАННЫЕ!$F$1)=MONTH(ДАННЫЕ!$CK1239),111,11),0)&amp;"v"&amp;IF(ДАННЫЕ!$BE1239&gt;0,IF(MONTH(ДАННЫЕ!$F$1)=MONTH(ДАННЫЕ!$BE1239),111,11),0)</f>
        <v>g00f0c0s0i0h0p0d0o0v0</v>
      </c>
      <c r="P1239" s="15">
        <f t="shared" si="59"/>
        <v>0</v>
      </c>
      <c r="Q1239" s="15">
        <f>IF(ДАННЫЕ!$F$1&gt;ДАННЫЕ!$N1239,IF(YEAR(ДАННЫЕ!$F$1)=YEAR(ДАННЫЕ!M1239),1,0),0)</f>
        <v>0</v>
      </c>
      <c r="R1239" s="15">
        <f>IF(ДАННЫЕ!$F$1&gt;ДАННЫЕ!$N1239,IF(YEAR(ДАННЫЕ!$F$1)=YEAR(ДАННЫЕ!N1239),1,0),0)</f>
        <v>0</v>
      </c>
      <c r="S1239" s="15">
        <f>IF(ДАННЫЕ!$AA1239="2А",1,IF(ДАННЫЕ!$AA1239="2Б",2,IF(ДАННЫЕ!$AA1239="2В",3,IF(ДАННЫЕ!$AA1239=3,4,IF(ДАННЫЕ!$AA1239="4А",5,IF(ДАННЫЕ!$AA1239="4Б",6,IF(ДАННЫЕ!$AA1239="4В",7,IF(ДАННЫЕ!$AA1239=5,8,0))))))))</f>
        <v>0</v>
      </c>
      <c r="T1239" s="15">
        <f>IF(OR(ДАННЫЕ!$AC1239=2,ДАННЫЕ!$AD1239=2,ДАННЫЕ!$AE1239=2),2,IF(OR(ДАННЫЕ!$AC1239=1,ДАННЫЕ!$AD1239=1,ДАННЫЕ!$AE1239=1),1,0))</f>
        <v>0</v>
      </c>
    </row>
    <row r="1240" spans="1:20" x14ac:dyDescent="0.2">
      <c r="A1240" s="78">
        <f>IF(B1240&gt;0,IF(MONTH(ДАННЫЕ!$F$1)=MONTH(ДАННЫЕ!$B1240),1,0),0)</f>
        <v>0</v>
      </c>
      <c r="B1240" s="14">
        <f>IF(ДАННЫЕ!$B1240&gt;0,IF(YEAR(ДАННЫЕ!$F$1)=YEAR(ДАННЫЕ!$B1240),1,0),0)</f>
        <v>0</v>
      </c>
      <c r="C1240" s="14">
        <f>IF(ДАННЫЕ!$CM1240&gt;0,IF(YEAR(ДАННЫЕ!$F$1)=YEAR(ДАННЫЕ!$CM1240),1,0),0)</f>
        <v>0</v>
      </c>
      <c r="D1240" s="14">
        <f>IF(ДАННЫЕ!$CJ1240&gt;0,IF(ДАННЫЕ!$CL1240&gt;ДАННЫЕ!$F$1,1,IF(ДАННЫЕ!$CL1240&gt;0,0,1)),0)</f>
        <v>0</v>
      </c>
      <c r="E1240" s="43" t="str">
        <f ca="1">IF(ДАННЫЕ!$F$1&gt;0,IF(ДАННЫЕ!$G1240&gt;0,DATEDIF(ДАННЫЕ!$G1240,ДАННЫЕ!$F$1,"y"),""),IF(ДАННЫЕ!$G1240&gt;0,DATEDIF(ДАННЫЕ!$G1240,TODAY(),"y"),""))</f>
        <v/>
      </c>
      <c r="F1240" s="43" t="str">
        <f xml:space="preserve"> IF(ДАННЫЕ!$F1240="М",IF(E1240&gt;=18,IF(E1240&lt;60,1,""),""),"")&amp;IF(ДАННЫЕ!$F1240="Ж",IF(E1240&gt;=18,IF(E1240&lt;55,1,""),""),"")</f>
        <v/>
      </c>
      <c r="G1240" s="43" t="str">
        <f xml:space="preserve"> IF(ДАННЫЕ!$F1240="М",IF(E1240&gt;=60,2,""),"")&amp;IF(ДАННЫЕ!$F1240="Ж",IF(E1240&gt;=55,2,""),"")</f>
        <v/>
      </c>
      <c r="H1240" s="43" t="str">
        <f t="shared" ca="1" si="57"/>
        <v/>
      </c>
      <c r="I1240" s="43" t="str">
        <f t="shared" ca="1" si="58"/>
        <v>03</v>
      </c>
      <c r="J1240" s="28" t="str">
        <f ca="1">ДАННЫЕ!$F1240&amp;H1240&amp;I1240&amp;ДАННЫЕ!$I1240&amp;"m"&amp;IF(ДАННЫЕ!$I1240&gt;0,IF(ДАННЫЕ!$J1240&gt;0,0,1),"")&amp;"f"&amp;IF(ДАННЫЕ!$R1240&gt;0,IF(YEAR(ДАННЫЕ!$F$1)=YEAR(ДАННЫЕ!$R1240),1,0),0)&amp;"z"&amp;ДАННЫЕ!$R1240&amp;"p"&amp;ДАННЫЕ!$S1240&amp;"i"&amp;ДАННЫЕ!$T1240&amp;"h"&amp;ДАННЫЕ!$K1240&amp;"be"&amp;ДАННЫЕ!$BI1240&amp;"CD"&amp;IF(ДАННЫЕ!BF1240&gt;500,4,IF(ДАННЫЕ!BF1240&gt;350,3,IF(ДАННЫЕ!BF1240&gt;200,2,IF(ДАННЫЕ!BF1240&gt;0,1,0))))&amp;"g"&amp;B1240&amp;"d"&amp;H1240&amp;"l"&amp;ДАННЫЕ!AT1240&amp;"a"&amp;ДАННЫЕ!$V1240&amp;"v"&amp;R1240&amp;"k"&amp;ДАННЫЕ!$U1240&amp;"s"&amp;ДАННЫЕ!$Y1240&amp;"t"&amp;ДАННЫЕ!$X1240&amp;"b"&amp;IF(ДАННЫЕ!$Q1240&gt;1,1,0)&amp;"PP"&amp;ДАННЫЕ!Z1240&amp;"c"&amp;S1240&amp;"x"&amp;IF(ДАННЫЕ!$BY1240&gt;0,IF(YEAR(ДАННЫЕ!$F$1)=YEAR(ДАННЫЕ!$BY1240),1,0),0)&amp;"n"&amp;IF(ДАННЫЕ!$BZ1240&gt;0,IF(YEAR(ДАННЫЕ!$F$1)=YEAR(ДАННЫЕ!$BZ1240),1,0),0)&amp;"u"&amp;D1240&amp;"z"&amp;IF(ДАННЫЕ!$CL1240&gt;0,IF(YEAR(ДАННЫЕ!$F$1)&gt;YEAR(ДАННЫЕ!$CL1240),11,12),0)</f>
        <v>03mf0zpihbeCD0g0dlav0kstb0PPc0x0n0u0z0</v>
      </c>
      <c r="K1240" s="28" t="str">
        <f ca="1">ДАННЫЕ!$I1240&amp;"x"&amp;B1240&amp;"w"&amp;IF(T1240+ДАННЫЕ!AD1240+ДАННЫЕ!AE1240+ДАННЫЕ!AF1240+ДАННЫЕ!AG1240+ДАННЫЕ!AH1240+ДАННЫЕ!$AL1240+ДАННЫЕ!AI1240+ДАННЫЕ!AJ1240+ДАННЫЕ!AK1240+ДАННЫЕ!AP1240+ДАННЫЕ!AQ1240+ДАННЫЕ!AR1240+ДАННЫЕ!$AM1240+ДАННЫЕ!$AN1240+ДАННЫЕ!AS1240+ДАННЫЕ!AT1240&gt;0,1,0)&amp;IF(OR(T1240=2,ДАННЫЕ!AD1240=2,ДАННЫЕ!AE1240=2,ДАННЫЕ!AF1240=2,ДАННЫЕ!AG1240=2,ДАННЫЕ!AH1240=2,ДАННЫЕ!$AL1240=2,ДАННЫЕ!AI1240=2,ДАННЫЕ!AJ1240=2,ДАННЫЕ!AK1240=2,ДАННЫЕ!AP1240=2,ДАННЫЕ!AQ1240=2,ДАННЫЕ!AR1240=2,ДАННЫЕ!$AM1240=2,ДАННЫЕ!$AN1240=2,ДАННЫЕ!AS1240=2,ДАННЫЕ!AT1240=2),2,0)&amp;"t"&amp;IF(T1240&gt;0,"1"&amp;T1240,"00")&amp;"f"&amp;IF(ДАННЫЕ!$AC1240,"1"&amp;ДАННЫЕ!$AC1240,"00")&amp;"b"&amp;IF(ДАННЫЕ!$AD1240,"1"&amp;ДАННЫЕ!$AD1240,"00")&amp;"g"&amp;IF(ДАННЫЕ!$AF1240,"1"&amp;ДАННЫЕ!$AF1240,"00")&amp;"c"&amp;IF(ДАННЫЕ!$AG1240,"1"&amp;ДАННЫЕ!$AG1240,"00")&amp;"i"&amp;IF(ДАННЫЕ!$AH1240,"1"&amp;ДАННЫЕ!$AH1240,"00")&amp;"r"&amp;IF(ДАННЫЕ!$AL1240,"1"&amp;ДАННЫЕ!$AL1240,"00")&amp;"m"&amp;IF(ДАННЫЕ!$AI1240,"1"&amp;ДАННЫЕ!$AI1240,"00")&amp;"hS"&amp;IF(ДАННЫЕ!$AJ1240,"1"&amp;ДАННЫЕ!$AJ1240,"00")&amp;"hZ"&amp;IF(ДАННЫЕ!$AK1240,"1"&amp;ДАННЫЕ!$AK1240,"00")&amp;"p"&amp;IF(ДАННЫЕ!$AP1240,"1"&amp;ДАННЫЕ!$AP1240,"00")&amp;"k"&amp;IF(ДАННЫЕ!$AQ1240,"1"&amp;ДАННЫЕ!$AQ1240,"00")&amp;"z"&amp;IF(ДАННЫЕ!$AR1240,"1"&amp;ДАННЫЕ!$AR1240,"00")&amp;"j"&amp;IF(ДАННЫЕ!$AM1240,"1"&amp;ДАННЫЕ!$AM1240,"00")&amp;"n"&amp;IF(ДАННЫЕ!$AN1240,"1"&amp;ДАННЫЕ!$AN1240,"00")&amp;"E"&amp;ДАННЫЕ!BI1240&amp;"L"&amp;ДАННЫЕ!AO1240&amp;"h"&amp;IF(ДАННЫЕ!$AU1240&gt;0,1,0)&amp;"v"&amp;IF(ДАННЫЕ!$AW1240&gt;0,1,0)&amp;"a"&amp;IF(ДАННЫЕ!$AS1240,"1"&amp;ДАННЫЕ!$AS1240,"00")&amp;"s"&amp;IF(ДАННЫЕ!$AT1240,"1"&amp;ДАННЫЕ!$AT1240,"00")&amp;"u"&amp;IF(ДАННЫЕ!$CJ1240&gt;0,1,0)&amp;"y"&amp;B1240&amp;"d"&amp;H1240&amp;"e"&amp;F1240&amp;G1240</f>
        <v>x0w00t00f00b00g00c00i00r00m00hS00hZ00p00k00z00j00n00ELh0v0a00s00u0y0de</v>
      </c>
      <c r="L1240" s="28" t="str">
        <f ca="1">ДАННЫЕ!$I1240&amp;"VN"&amp;IF(ДАННЫЕ!AW1240&gt;0,11,10)&amp;"CD"&amp;IF(ДАННЫЕ!BF1240&gt;500,16,IF(ДАННЫЕ!BF1240&gt;350,15,IF(ДАННЫЕ!BF1240&gt;=200,14,IF(ДАННЫЕ!BF1240&gt;=100,13,IF(ДАННЫЕ!BF1240&gt;=50,12,IF(ДАННЫЕ!BF1240&gt;0,11,10))))))&amp;"AR"&amp;IF(ДАННЫЕ!BX1240&gt;0,1,0)&amp;"GD"&amp;B1240&amp;"VV"&amp;IF(E1240&gt;=5,IF(E1240&lt;18,1,0),0)</f>
        <v>VN10CD10AR0GD0VV0</v>
      </c>
      <c r="M1240" s="28" t="str">
        <f>ДАННЫЕ!$I1240&amp;"b"&amp;ДАННЫЕ!$BI1240&amp;"r"&amp;ДАННЫЕ!$BJ1240&amp;"CD"&amp;IF(ДАННЫЕ!BF1240&gt;0,IF(ДАННЫЕ!BF1240&lt;200,1,IF(ДАННЫЕ!BF1240&lt;350,2,3)),0)&amp;"h"&amp;IF(ДАННЫЕ!$BK1240+ДАННЫЕ!$BL1240+ДАННЫЕ!$BM1240&gt;0,1,0)&amp;"x"&amp;ДАННЫЕ!$BK1240&amp;"y"&amp;ДАННЫЕ!$BL1240&amp;"z"&amp;ДАННЫЕ!$BM1240&amp;"c"&amp;IF(ДАННЫЕ!$BK1240+ДАННЫЕ!$BL1240+ДАННЫЕ!$BM1240=3,1,0)&amp;"a"&amp;IF(ДАННЫЕ!$BQ1240+ДАННЫЕ!$BR1240&gt;0,1,0)&amp;"d"&amp;ДАННЫЕ!$BQ1240&amp;"v"&amp;ДАННЫЕ!$BR1240&amp;"p"&amp;ДАННЫЕ!$BS1240&amp;"n"&amp;ДАННЫЕ!$BU1240&amp;"t"&amp;ДАННЫЕ!$BV1240&amp;"o"&amp;ДАННЫЕ!$BT1240&amp;"l"&amp;IF(ДАННЫЕ!$BN1240&gt;0,1,0)&amp;ДАННЫЕ!$BN1240&amp;"g"&amp;ДАННЫЕ!$BO1240&amp;"s"&amp;ДАННЫЕ!$BP1240&amp;"DZ"&amp;IF(ДАННЫЕ!B1240-ДАННЫЕ!G1240 &lt; 60,IF(ДАННЫЕ!B1240-ДАННЫЕ!G1240 &gt;= 0,1,0),0)&amp;"u"&amp;IF(ДАННЫЕ!$CJ1240&gt;0,1,0)</f>
        <v>brCD0h0xyzc0a0dvpntol0gsDZ1u0</v>
      </c>
      <c r="N1240" s="28" t="str">
        <f ca="1">ДАННЫЕ!$F1240&amp;ДАННЫЕ!$I1240&amp;"g"&amp;B1240&amp;"cf"&amp;D1240&amp;"a"&amp;IF(ДАННЫЕ!$BX1240&gt;0,1,0)&amp;IF(ДАННЫЕ!$BF1240&gt;500,1,IF(ДАННЫЕ!$BF1240&gt;350,2,IF(ДАННЫЕ!$BF1240&gt;=200,3,IF(ДАННЫЕ!$BF1240&gt;=100,4,IF(ДАННЫЕ!$BF1240&gt;=50,5,IF(ДАННЫЕ!$BF1240&lt;50,6,0))))))&amp;"AR"&amp;IF(DATEDIF(ДАННЫЕ!$BX1240,ДАННЫЕ!$F$1,"y")&gt;1,1,0)&amp;"VG"&amp;IF(ДАННЫЕ!$BH1240="0",1,0)&amp;"o"&amp;IF(T1240+ДАННЫЕ!$AF1240+ДАННЫЕ!$AG1240+ДАННЫЕ!$AH1240+ДАННЫЕ!$AI1240+ДАННЫЕ!$AJ1240+ДАННЫЕ!$AP1240+ДАННЫЕ!$AQ1240+ДАННЫЕ!$AR1240+ДАННЫЕ!$AU1240+ДАННЫЕ!$AW1240+ДАННЫЕ!$AS1240+ДАННЫЕ!$AT1240&gt;0,1,0)&amp;"x"&amp;ДАННЫЕ!$AG1240&amp;"p"&amp;IF(ДАННЫЕ!$BY1240&gt;0,1,0)&amp;"v"&amp;IF(ДАННЫЕ!$BZ1240&gt;0,1,0)&amp;"n"&amp;ДАННЫЕ!$CA1240&amp;"t"&amp;ДАННЫЕ!$AY1240&amp;"k"&amp;ДАННЫЕ!$CB1240&amp;"q"&amp;ДАННЫЕ!$CC1240&amp;"w"&amp;ДАННЫЕ!$CD1240&amp;"e"&amp;ДАННЫЕ!$CE1240&amp;"m"&amp;ДАННЫЕ!$CF1240&amp;"c"&amp;ДАННЫЕ!$CG1240&amp;"z"&amp;ДАННЫЕ!$CH1240&amp;"d"&amp;IF(H1240=4,1,0)&amp;"s"&amp;IF(ДАННЫЕ!$J1240=1,0,1)&amp;"u"&amp;IF(ДАННЫЕ!$CJ1240&gt;0,1,0)</f>
        <v>g0cf0a06AR1VG0o0xp0v0ntkqwemczd0s1u0</v>
      </c>
      <c r="O1240" s="28" t="str">
        <f>ДАННЫЕ!$I1240&amp;"g"&amp;B1240&amp;A1240&amp;"f"&amp;P1240&amp;"c"&amp;IF(ДАННЫЕ!$U1240&gt;0,1,0)&amp;"s"&amp;IF(ДАННЫЕ!$Q1240&gt;0,IF(YEAR(ДАННЫЕ!$F$1)=YEAR(ДАННЫЕ!$Q1240),IF(MONTH(ДАННЫЕ!$F$1)=MONTH(ДАННЫЕ!$Q1240),111,11),1),0)&amp;"i"&amp;IF(ДАННЫЕ!$R1240+ДАННЫЕ!$S1240+ДАННЫЕ!$T1240=0,0,1)&amp;"h"&amp;IF(ДАННЫЕ!$P1240&gt;0,1,0)&amp;"p"&amp;IF(ДАННЫЕ!$CI1240&gt;0,IF(YEAR(ДАННЫЕ!$F$1)=YEAR(ДАННЫЕ!$CI1240),IF(MONTH(ДАННЫЕ!$F$1)=MONTH(ДАННЫЕ!$CI1240),111,11),1),0)&amp;"d"&amp;IF(ДАННЫЕ!$CJ1240&gt;0,IF(YEAR(ДАННЫЕ!$F$1)=YEAR(ДАННЫЕ!$CJ1240),IF(MONTH(ДАННЫЕ!$F$1)=MONTH(ДАННЫЕ!$CJ1240),111,11),1),0)&amp;"o"&amp;IF(ДАННЫЕ!$CK1240&gt;0,IF(MONTH(ДАННЫЕ!$F$1)=MONTH(ДАННЫЕ!$CK1240),111,11),0)&amp;"v"&amp;IF(ДАННЫЕ!$BE1240&gt;0,IF(MONTH(ДАННЫЕ!$F$1)=MONTH(ДАННЫЕ!$BE1240),111,11),0)</f>
        <v>g00f0c0s0i0h0p0d0o0v0</v>
      </c>
      <c r="P1240" s="15">
        <f t="shared" si="59"/>
        <v>0</v>
      </c>
      <c r="Q1240" s="15">
        <f>IF(ДАННЫЕ!$F$1&gt;ДАННЫЕ!$N1240,IF(YEAR(ДАННЫЕ!$F$1)=YEAR(ДАННЫЕ!M1240),1,0),0)</f>
        <v>0</v>
      </c>
      <c r="R1240" s="15">
        <f>IF(ДАННЫЕ!$F$1&gt;ДАННЫЕ!$N1240,IF(YEAR(ДАННЫЕ!$F$1)=YEAR(ДАННЫЕ!N1240),1,0),0)</f>
        <v>0</v>
      </c>
      <c r="S1240" s="15">
        <f>IF(ДАННЫЕ!$AA1240="2А",1,IF(ДАННЫЕ!$AA1240="2Б",2,IF(ДАННЫЕ!$AA1240="2В",3,IF(ДАННЫЕ!$AA1240=3,4,IF(ДАННЫЕ!$AA1240="4А",5,IF(ДАННЫЕ!$AA1240="4Б",6,IF(ДАННЫЕ!$AA1240="4В",7,IF(ДАННЫЕ!$AA1240=5,8,0))))))))</f>
        <v>0</v>
      </c>
      <c r="T1240" s="15">
        <f>IF(OR(ДАННЫЕ!$AC1240=2,ДАННЫЕ!$AD1240=2,ДАННЫЕ!$AE1240=2),2,IF(OR(ДАННЫЕ!$AC1240=1,ДАННЫЕ!$AD1240=1,ДАННЫЕ!$AE1240=1),1,0))</f>
        <v>0</v>
      </c>
    </row>
    <row r="1241" spans="1:20" x14ac:dyDescent="0.2">
      <c r="A1241" s="78">
        <f>IF(B1241&gt;0,IF(MONTH(ДАННЫЕ!$F$1)=MONTH(ДАННЫЕ!$B1241),1,0),0)</f>
        <v>0</v>
      </c>
      <c r="B1241" s="14">
        <f>IF(ДАННЫЕ!$B1241&gt;0,IF(YEAR(ДАННЫЕ!$F$1)=YEAR(ДАННЫЕ!$B1241),1,0),0)</f>
        <v>0</v>
      </c>
      <c r="C1241" s="14">
        <f>IF(ДАННЫЕ!$CM1241&gt;0,IF(YEAR(ДАННЫЕ!$F$1)=YEAR(ДАННЫЕ!$CM1241),1,0),0)</f>
        <v>0</v>
      </c>
      <c r="D1241" s="14">
        <f>IF(ДАННЫЕ!$CJ1241&gt;0,IF(ДАННЫЕ!$CL1241&gt;ДАННЫЕ!$F$1,1,IF(ДАННЫЕ!$CL1241&gt;0,0,1)),0)</f>
        <v>0</v>
      </c>
      <c r="E1241" s="43" t="str">
        <f ca="1">IF(ДАННЫЕ!$F$1&gt;0,IF(ДАННЫЕ!$G1241&gt;0,DATEDIF(ДАННЫЕ!$G1241,ДАННЫЕ!$F$1,"y"),""),IF(ДАННЫЕ!$G1241&gt;0,DATEDIF(ДАННЫЕ!$G1241,TODAY(),"y"),""))</f>
        <v/>
      </c>
      <c r="F1241" s="43" t="str">
        <f xml:space="preserve"> IF(ДАННЫЕ!$F1241="М",IF(E1241&gt;=18,IF(E1241&lt;60,1,""),""),"")&amp;IF(ДАННЫЕ!$F1241="Ж",IF(E1241&gt;=18,IF(E1241&lt;55,1,""),""),"")</f>
        <v/>
      </c>
      <c r="G1241" s="43" t="str">
        <f xml:space="preserve"> IF(ДАННЫЕ!$F1241="М",IF(E1241&gt;=60,2,""),"")&amp;IF(ДАННЫЕ!$F1241="Ж",IF(E1241&gt;=55,2,""),"")</f>
        <v/>
      </c>
      <c r="H1241" s="43" t="str">
        <f t="shared" ca="1" si="57"/>
        <v/>
      </c>
      <c r="I1241" s="43" t="str">
        <f t="shared" ca="1" si="58"/>
        <v>03</v>
      </c>
      <c r="J1241" s="28" t="str">
        <f ca="1">ДАННЫЕ!$F1241&amp;H1241&amp;I1241&amp;ДАННЫЕ!$I1241&amp;"m"&amp;IF(ДАННЫЕ!$I1241&gt;0,IF(ДАННЫЕ!$J1241&gt;0,0,1),"")&amp;"f"&amp;IF(ДАННЫЕ!$R1241&gt;0,IF(YEAR(ДАННЫЕ!$F$1)=YEAR(ДАННЫЕ!$R1241),1,0),0)&amp;"z"&amp;ДАННЫЕ!$R1241&amp;"p"&amp;ДАННЫЕ!$S1241&amp;"i"&amp;ДАННЫЕ!$T1241&amp;"h"&amp;ДАННЫЕ!$K1241&amp;"be"&amp;ДАННЫЕ!$BI1241&amp;"CD"&amp;IF(ДАННЫЕ!BF1241&gt;500,4,IF(ДАННЫЕ!BF1241&gt;350,3,IF(ДАННЫЕ!BF1241&gt;200,2,IF(ДАННЫЕ!BF1241&gt;0,1,0))))&amp;"g"&amp;B1241&amp;"d"&amp;H1241&amp;"l"&amp;ДАННЫЕ!AT1241&amp;"a"&amp;ДАННЫЕ!$V1241&amp;"v"&amp;R1241&amp;"k"&amp;ДАННЫЕ!$U1241&amp;"s"&amp;ДАННЫЕ!$Y1241&amp;"t"&amp;ДАННЫЕ!$X1241&amp;"b"&amp;IF(ДАННЫЕ!$Q1241&gt;1,1,0)&amp;"PP"&amp;ДАННЫЕ!Z1241&amp;"c"&amp;S1241&amp;"x"&amp;IF(ДАННЫЕ!$BY1241&gt;0,IF(YEAR(ДАННЫЕ!$F$1)=YEAR(ДАННЫЕ!$BY1241),1,0),0)&amp;"n"&amp;IF(ДАННЫЕ!$BZ1241&gt;0,IF(YEAR(ДАННЫЕ!$F$1)=YEAR(ДАННЫЕ!$BZ1241),1,0),0)&amp;"u"&amp;D1241&amp;"z"&amp;IF(ДАННЫЕ!$CL1241&gt;0,IF(YEAR(ДАННЫЕ!$F$1)&gt;YEAR(ДАННЫЕ!$CL1241),11,12),0)</f>
        <v>03mf0zpihbeCD0g0dlav0kstb0PPc0x0n0u0z0</v>
      </c>
      <c r="K1241" s="28" t="str">
        <f ca="1">ДАННЫЕ!$I1241&amp;"x"&amp;B1241&amp;"w"&amp;IF(T1241+ДАННЫЕ!AD1241+ДАННЫЕ!AE1241+ДАННЫЕ!AF1241+ДАННЫЕ!AG1241+ДАННЫЕ!AH1241+ДАННЫЕ!$AL1241+ДАННЫЕ!AI1241+ДАННЫЕ!AJ1241+ДАННЫЕ!AK1241+ДАННЫЕ!AP1241+ДАННЫЕ!AQ1241+ДАННЫЕ!AR1241+ДАННЫЕ!$AM1241+ДАННЫЕ!$AN1241+ДАННЫЕ!AS1241+ДАННЫЕ!AT1241&gt;0,1,0)&amp;IF(OR(T1241=2,ДАННЫЕ!AD1241=2,ДАННЫЕ!AE1241=2,ДАННЫЕ!AF1241=2,ДАННЫЕ!AG1241=2,ДАННЫЕ!AH1241=2,ДАННЫЕ!$AL1241=2,ДАННЫЕ!AI1241=2,ДАННЫЕ!AJ1241=2,ДАННЫЕ!AK1241=2,ДАННЫЕ!AP1241=2,ДАННЫЕ!AQ1241=2,ДАННЫЕ!AR1241=2,ДАННЫЕ!$AM1241=2,ДАННЫЕ!$AN1241=2,ДАННЫЕ!AS1241=2,ДАННЫЕ!AT1241=2),2,0)&amp;"t"&amp;IF(T1241&gt;0,"1"&amp;T1241,"00")&amp;"f"&amp;IF(ДАННЫЕ!$AC1241,"1"&amp;ДАННЫЕ!$AC1241,"00")&amp;"b"&amp;IF(ДАННЫЕ!$AD1241,"1"&amp;ДАННЫЕ!$AD1241,"00")&amp;"g"&amp;IF(ДАННЫЕ!$AF1241,"1"&amp;ДАННЫЕ!$AF1241,"00")&amp;"c"&amp;IF(ДАННЫЕ!$AG1241,"1"&amp;ДАННЫЕ!$AG1241,"00")&amp;"i"&amp;IF(ДАННЫЕ!$AH1241,"1"&amp;ДАННЫЕ!$AH1241,"00")&amp;"r"&amp;IF(ДАННЫЕ!$AL1241,"1"&amp;ДАННЫЕ!$AL1241,"00")&amp;"m"&amp;IF(ДАННЫЕ!$AI1241,"1"&amp;ДАННЫЕ!$AI1241,"00")&amp;"hS"&amp;IF(ДАННЫЕ!$AJ1241,"1"&amp;ДАННЫЕ!$AJ1241,"00")&amp;"hZ"&amp;IF(ДАННЫЕ!$AK1241,"1"&amp;ДАННЫЕ!$AK1241,"00")&amp;"p"&amp;IF(ДАННЫЕ!$AP1241,"1"&amp;ДАННЫЕ!$AP1241,"00")&amp;"k"&amp;IF(ДАННЫЕ!$AQ1241,"1"&amp;ДАННЫЕ!$AQ1241,"00")&amp;"z"&amp;IF(ДАННЫЕ!$AR1241,"1"&amp;ДАННЫЕ!$AR1241,"00")&amp;"j"&amp;IF(ДАННЫЕ!$AM1241,"1"&amp;ДАННЫЕ!$AM1241,"00")&amp;"n"&amp;IF(ДАННЫЕ!$AN1241,"1"&amp;ДАННЫЕ!$AN1241,"00")&amp;"E"&amp;ДАННЫЕ!BI1241&amp;"L"&amp;ДАННЫЕ!AO1241&amp;"h"&amp;IF(ДАННЫЕ!$AU1241&gt;0,1,0)&amp;"v"&amp;IF(ДАННЫЕ!$AW1241&gt;0,1,0)&amp;"a"&amp;IF(ДАННЫЕ!$AS1241,"1"&amp;ДАННЫЕ!$AS1241,"00")&amp;"s"&amp;IF(ДАННЫЕ!$AT1241,"1"&amp;ДАННЫЕ!$AT1241,"00")&amp;"u"&amp;IF(ДАННЫЕ!$CJ1241&gt;0,1,0)&amp;"y"&amp;B1241&amp;"d"&amp;H1241&amp;"e"&amp;F1241&amp;G1241</f>
        <v>x0w00t00f00b00g00c00i00r00m00hS00hZ00p00k00z00j00n00ELh0v0a00s00u0y0de</v>
      </c>
      <c r="L1241" s="28" t="str">
        <f ca="1">ДАННЫЕ!$I1241&amp;"VN"&amp;IF(ДАННЫЕ!AW1241&gt;0,11,10)&amp;"CD"&amp;IF(ДАННЫЕ!BF1241&gt;500,16,IF(ДАННЫЕ!BF1241&gt;350,15,IF(ДАННЫЕ!BF1241&gt;=200,14,IF(ДАННЫЕ!BF1241&gt;=100,13,IF(ДАННЫЕ!BF1241&gt;=50,12,IF(ДАННЫЕ!BF1241&gt;0,11,10))))))&amp;"AR"&amp;IF(ДАННЫЕ!BX1241&gt;0,1,0)&amp;"GD"&amp;B1241&amp;"VV"&amp;IF(E1241&gt;=5,IF(E1241&lt;18,1,0),0)</f>
        <v>VN10CD10AR0GD0VV0</v>
      </c>
      <c r="M1241" s="28" t="str">
        <f>ДАННЫЕ!$I1241&amp;"b"&amp;ДАННЫЕ!$BI1241&amp;"r"&amp;ДАННЫЕ!$BJ1241&amp;"CD"&amp;IF(ДАННЫЕ!BF1241&gt;0,IF(ДАННЫЕ!BF1241&lt;200,1,IF(ДАННЫЕ!BF1241&lt;350,2,3)),0)&amp;"h"&amp;IF(ДАННЫЕ!$BK1241+ДАННЫЕ!$BL1241+ДАННЫЕ!$BM1241&gt;0,1,0)&amp;"x"&amp;ДАННЫЕ!$BK1241&amp;"y"&amp;ДАННЫЕ!$BL1241&amp;"z"&amp;ДАННЫЕ!$BM1241&amp;"c"&amp;IF(ДАННЫЕ!$BK1241+ДАННЫЕ!$BL1241+ДАННЫЕ!$BM1241=3,1,0)&amp;"a"&amp;IF(ДАННЫЕ!$BQ1241+ДАННЫЕ!$BR1241&gt;0,1,0)&amp;"d"&amp;ДАННЫЕ!$BQ1241&amp;"v"&amp;ДАННЫЕ!$BR1241&amp;"p"&amp;ДАННЫЕ!$BS1241&amp;"n"&amp;ДАННЫЕ!$BU1241&amp;"t"&amp;ДАННЫЕ!$BV1241&amp;"o"&amp;ДАННЫЕ!$BT1241&amp;"l"&amp;IF(ДАННЫЕ!$BN1241&gt;0,1,0)&amp;ДАННЫЕ!$BN1241&amp;"g"&amp;ДАННЫЕ!$BO1241&amp;"s"&amp;ДАННЫЕ!$BP1241&amp;"DZ"&amp;IF(ДАННЫЕ!B1241-ДАННЫЕ!G1241 &lt; 60,IF(ДАННЫЕ!B1241-ДАННЫЕ!G1241 &gt;= 0,1,0),0)&amp;"u"&amp;IF(ДАННЫЕ!$CJ1241&gt;0,1,0)</f>
        <v>brCD0h0xyzc0a0dvpntol0gsDZ1u0</v>
      </c>
      <c r="N1241" s="28" t="str">
        <f ca="1">ДАННЫЕ!$F1241&amp;ДАННЫЕ!$I1241&amp;"g"&amp;B1241&amp;"cf"&amp;D1241&amp;"a"&amp;IF(ДАННЫЕ!$BX1241&gt;0,1,0)&amp;IF(ДАННЫЕ!$BF1241&gt;500,1,IF(ДАННЫЕ!$BF1241&gt;350,2,IF(ДАННЫЕ!$BF1241&gt;=200,3,IF(ДАННЫЕ!$BF1241&gt;=100,4,IF(ДАННЫЕ!$BF1241&gt;=50,5,IF(ДАННЫЕ!$BF1241&lt;50,6,0))))))&amp;"AR"&amp;IF(DATEDIF(ДАННЫЕ!$BX1241,ДАННЫЕ!$F$1,"y")&gt;1,1,0)&amp;"VG"&amp;IF(ДАННЫЕ!$BH1241="0",1,0)&amp;"o"&amp;IF(T1241+ДАННЫЕ!$AF1241+ДАННЫЕ!$AG1241+ДАННЫЕ!$AH1241+ДАННЫЕ!$AI1241+ДАННЫЕ!$AJ1241+ДАННЫЕ!$AP1241+ДАННЫЕ!$AQ1241+ДАННЫЕ!$AR1241+ДАННЫЕ!$AU1241+ДАННЫЕ!$AW1241+ДАННЫЕ!$AS1241+ДАННЫЕ!$AT1241&gt;0,1,0)&amp;"x"&amp;ДАННЫЕ!$AG1241&amp;"p"&amp;IF(ДАННЫЕ!$BY1241&gt;0,1,0)&amp;"v"&amp;IF(ДАННЫЕ!$BZ1241&gt;0,1,0)&amp;"n"&amp;ДАННЫЕ!$CA1241&amp;"t"&amp;ДАННЫЕ!$AY1241&amp;"k"&amp;ДАННЫЕ!$CB1241&amp;"q"&amp;ДАННЫЕ!$CC1241&amp;"w"&amp;ДАННЫЕ!$CD1241&amp;"e"&amp;ДАННЫЕ!$CE1241&amp;"m"&amp;ДАННЫЕ!$CF1241&amp;"c"&amp;ДАННЫЕ!$CG1241&amp;"z"&amp;ДАННЫЕ!$CH1241&amp;"d"&amp;IF(H1241=4,1,0)&amp;"s"&amp;IF(ДАННЫЕ!$J1241=1,0,1)&amp;"u"&amp;IF(ДАННЫЕ!$CJ1241&gt;0,1,0)</f>
        <v>g0cf0a06AR1VG0o0xp0v0ntkqwemczd0s1u0</v>
      </c>
      <c r="O1241" s="28" t="str">
        <f>ДАННЫЕ!$I1241&amp;"g"&amp;B1241&amp;A1241&amp;"f"&amp;P1241&amp;"c"&amp;IF(ДАННЫЕ!$U1241&gt;0,1,0)&amp;"s"&amp;IF(ДАННЫЕ!$Q1241&gt;0,IF(YEAR(ДАННЫЕ!$F$1)=YEAR(ДАННЫЕ!$Q1241),IF(MONTH(ДАННЫЕ!$F$1)=MONTH(ДАННЫЕ!$Q1241),111,11),1),0)&amp;"i"&amp;IF(ДАННЫЕ!$R1241+ДАННЫЕ!$S1241+ДАННЫЕ!$T1241=0,0,1)&amp;"h"&amp;IF(ДАННЫЕ!$P1241&gt;0,1,0)&amp;"p"&amp;IF(ДАННЫЕ!$CI1241&gt;0,IF(YEAR(ДАННЫЕ!$F$1)=YEAR(ДАННЫЕ!$CI1241),IF(MONTH(ДАННЫЕ!$F$1)=MONTH(ДАННЫЕ!$CI1241),111,11),1),0)&amp;"d"&amp;IF(ДАННЫЕ!$CJ1241&gt;0,IF(YEAR(ДАННЫЕ!$F$1)=YEAR(ДАННЫЕ!$CJ1241),IF(MONTH(ДАННЫЕ!$F$1)=MONTH(ДАННЫЕ!$CJ1241),111,11),1),0)&amp;"o"&amp;IF(ДАННЫЕ!$CK1241&gt;0,IF(MONTH(ДАННЫЕ!$F$1)=MONTH(ДАННЫЕ!$CK1241),111,11),0)&amp;"v"&amp;IF(ДАННЫЕ!$BE1241&gt;0,IF(MONTH(ДАННЫЕ!$F$1)=MONTH(ДАННЫЕ!$BE1241),111,11),0)</f>
        <v>g00f0c0s0i0h0p0d0o0v0</v>
      </c>
      <c r="P1241" s="15">
        <f t="shared" si="59"/>
        <v>0</v>
      </c>
      <c r="Q1241" s="15">
        <f>IF(ДАННЫЕ!$F$1&gt;ДАННЫЕ!$N1241,IF(YEAR(ДАННЫЕ!$F$1)=YEAR(ДАННЫЕ!M1241),1,0),0)</f>
        <v>0</v>
      </c>
      <c r="R1241" s="15">
        <f>IF(ДАННЫЕ!$F$1&gt;ДАННЫЕ!$N1241,IF(YEAR(ДАННЫЕ!$F$1)=YEAR(ДАННЫЕ!N1241),1,0),0)</f>
        <v>0</v>
      </c>
      <c r="S1241" s="15">
        <f>IF(ДАННЫЕ!$AA1241="2А",1,IF(ДАННЫЕ!$AA1241="2Б",2,IF(ДАННЫЕ!$AA1241="2В",3,IF(ДАННЫЕ!$AA1241=3,4,IF(ДАННЫЕ!$AA1241="4А",5,IF(ДАННЫЕ!$AA1241="4Б",6,IF(ДАННЫЕ!$AA1241="4В",7,IF(ДАННЫЕ!$AA1241=5,8,0))))))))</f>
        <v>0</v>
      </c>
      <c r="T1241" s="15">
        <f>IF(OR(ДАННЫЕ!$AC1241=2,ДАННЫЕ!$AD1241=2,ДАННЫЕ!$AE1241=2),2,IF(OR(ДАННЫЕ!$AC1241=1,ДАННЫЕ!$AD1241=1,ДАННЫЕ!$AE1241=1),1,0))</f>
        <v>0</v>
      </c>
    </row>
    <row r="1242" spans="1:20" x14ac:dyDescent="0.2">
      <c r="A1242" s="78">
        <f>IF(B1242&gt;0,IF(MONTH(ДАННЫЕ!$F$1)=MONTH(ДАННЫЕ!$B1242),1,0),0)</f>
        <v>0</v>
      </c>
      <c r="B1242" s="14">
        <f>IF(ДАННЫЕ!$B1242&gt;0,IF(YEAR(ДАННЫЕ!$F$1)=YEAR(ДАННЫЕ!$B1242),1,0),0)</f>
        <v>0</v>
      </c>
      <c r="C1242" s="14">
        <f>IF(ДАННЫЕ!$CM1242&gt;0,IF(YEAR(ДАННЫЕ!$F$1)=YEAR(ДАННЫЕ!$CM1242),1,0),0)</f>
        <v>0</v>
      </c>
      <c r="D1242" s="14">
        <f>IF(ДАННЫЕ!$CJ1242&gt;0,IF(ДАННЫЕ!$CL1242&gt;ДАННЫЕ!$F$1,1,IF(ДАННЫЕ!$CL1242&gt;0,0,1)),0)</f>
        <v>0</v>
      </c>
      <c r="E1242" s="43" t="str">
        <f ca="1">IF(ДАННЫЕ!$F$1&gt;0,IF(ДАННЫЕ!$G1242&gt;0,DATEDIF(ДАННЫЕ!$G1242,ДАННЫЕ!$F$1,"y"),""),IF(ДАННЫЕ!$G1242&gt;0,DATEDIF(ДАННЫЕ!$G1242,TODAY(),"y"),""))</f>
        <v/>
      </c>
      <c r="F1242" s="43" t="str">
        <f xml:space="preserve"> IF(ДАННЫЕ!$F1242="М",IF(E1242&gt;=18,IF(E1242&lt;60,1,""),""),"")&amp;IF(ДАННЫЕ!$F1242="Ж",IF(E1242&gt;=18,IF(E1242&lt;55,1,""),""),"")</f>
        <v/>
      </c>
      <c r="G1242" s="43" t="str">
        <f xml:space="preserve"> IF(ДАННЫЕ!$F1242="М",IF(E1242&gt;=60,2,""),"")&amp;IF(ДАННЫЕ!$F1242="Ж",IF(E1242&gt;=55,2,""),"")</f>
        <v/>
      </c>
      <c r="H1242" s="43" t="str">
        <f t="shared" ca="1" si="57"/>
        <v/>
      </c>
      <c r="I1242" s="43" t="str">
        <f t="shared" ca="1" si="58"/>
        <v>03</v>
      </c>
      <c r="J1242" s="28" t="str">
        <f ca="1">ДАННЫЕ!$F1242&amp;H1242&amp;I1242&amp;ДАННЫЕ!$I1242&amp;"m"&amp;IF(ДАННЫЕ!$I1242&gt;0,IF(ДАННЫЕ!$J1242&gt;0,0,1),"")&amp;"f"&amp;IF(ДАННЫЕ!$R1242&gt;0,IF(YEAR(ДАННЫЕ!$F$1)=YEAR(ДАННЫЕ!$R1242),1,0),0)&amp;"z"&amp;ДАННЫЕ!$R1242&amp;"p"&amp;ДАННЫЕ!$S1242&amp;"i"&amp;ДАННЫЕ!$T1242&amp;"h"&amp;ДАННЫЕ!$K1242&amp;"be"&amp;ДАННЫЕ!$BI1242&amp;"CD"&amp;IF(ДАННЫЕ!BF1242&gt;500,4,IF(ДАННЫЕ!BF1242&gt;350,3,IF(ДАННЫЕ!BF1242&gt;200,2,IF(ДАННЫЕ!BF1242&gt;0,1,0))))&amp;"g"&amp;B1242&amp;"d"&amp;H1242&amp;"l"&amp;ДАННЫЕ!AT1242&amp;"a"&amp;ДАННЫЕ!$V1242&amp;"v"&amp;R1242&amp;"k"&amp;ДАННЫЕ!$U1242&amp;"s"&amp;ДАННЫЕ!$Y1242&amp;"t"&amp;ДАННЫЕ!$X1242&amp;"b"&amp;IF(ДАННЫЕ!$Q1242&gt;1,1,0)&amp;"PP"&amp;ДАННЫЕ!Z1242&amp;"c"&amp;S1242&amp;"x"&amp;IF(ДАННЫЕ!$BY1242&gt;0,IF(YEAR(ДАННЫЕ!$F$1)=YEAR(ДАННЫЕ!$BY1242),1,0),0)&amp;"n"&amp;IF(ДАННЫЕ!$BZ1242&gt;0,IF(YEAR(ДАННЫЕ!$F$1)=YEAR(ДАННЫЕ!$BZ1242),1,0),0)&amp;"u"&amp;D1242&amp;"z"&amp;IF(ДАННЫЕ!$CL1242&gt;0,IF(YEAR(ДАННЫЕ!$F$1)&gt;YEAR(ДАННЫЕ!$CL1242),11,12),0)</f>
        <v>03mf0zpihbeCD0g0dlav0kstb0PPc0x0n0u0z0</v>
      </c>
      <c r="K1242" s="28" t="str">
        <f ca="1">ДАННЫЕ!$I1242&amp;"x"&amp;B1242&amp;"w"&amp;IF(T1242+ДАННЫЕ!AD1242+ДАННЫЕ!AE1242+ДАННЫЕ!AF1242+ДАННЫЕ!AG1242+ДАННЫЕ!AH1242+ДАННЫЕ!$AL1242+ДАННЫЕ!AI1242+ДАННЫЕ!AJ1242+ДАННЫЕ!AK1242+ДАННЫЕ!AP1242+ДАННЫЕ!AQ1242+ДАННЫЕ!AR1242+ДАННЫЕ!$AM1242+ДАННЫЕ!$AN1242+ДАННЫЕ!AS1242+ДАННЫЕ!AT1242&gt;0,1,0)&amp;IF(OR(T1242=2,ДАННЫЕ!AD1242=2,ДАННЫЕ!AE1242=2,ДАННЫЕ!AF1242=2,ДАННЫЕ!AG1242=2,ДАННЫЕ!AH1242=2,ДАННЫЕ!$AL1242=2,ДАННЫЕ!AI1242=2,ДАННЫЕ!AJ1242=2,ДАННЫЕ!AK1242=2,ДАННЫЕ!AP1242=2,ДАННЫЕ!AQ1242=2,ДАННЫЕ!AR1242=2,ДАННЫЕ!$AM1242=2,ДАННЫЕ!$AN1242=2,ДАННЫЕ!AS1242=2,ДАННЫЕ!AT1242=2),2,0)&amp;"t"&amp;IF(T1242&gt;0,"1"&amp;T1242,"00")&amp;"f"&amp;IF(ДАННЫЕ!$AC1242,"1"&amp;ДАННЫЕ!$AC1242,"00")&amp;"b"&amp;IF(ДАННЫЕ!$AD1242,"1"&amp;ДАННЫЕ!$AD1242,"00")&amp;"g"&amp;IF(ДАННЫЕ!$AF1242,"1"&amp;ДАННЫЕ!$AF1242,"00")&amp;"c"&amp;IF(ДАННЫЕ!$AG1242,"1"&amp;ДАННЫЕ!$AG1242,"00")&amp;"i"&amp;IF(ДАННЫЕ!$AH1242,"1"&amp;ДАННЫЕ!$AH1242,"00")&amp;"r"&amp;IF(ДАННЫЕ!$AL1242,"1"&amp;ДАННЫЕ!$AL1242,"00")&amp;"m"&amp;IF(ДАННЫЕ!$AI1242,"1"&amp;ДАННЫЕ!$AI1242,"00")&amp;"hS"&amp;IF(ДАННЫЕ!$AJ1242,"1"&amp;ДАННЫЕ!$AJ1242,"00")&amp;"hZ"&amp;IF(ДАННЫЕ!$AK1242,"1"&amp;ДАННЫЕ!$AK1242,"00")&amp;"p"&amp;IF(ДАННЫЕ!$AP1242,"1"&amp;ДАННЫЕ!$AP1242,"00")&amp;"k"&amp;IF(ДАННЫЕ!$AQ1242,"1"&amp;ДАННЫЕ!$AQ1242,"00")&amp;"z"&amp;IF(ДАННЫЕ!$AR1242,"1"&amp;ДАННЫЕ!$AR1242,"00")&amp;"j"&amp;IF(ДАННЫЕ!$AM1242,"1"&amp;ДАННЫЕ!$AM1242,"00")&amp;"n"&amp;IF(ДАННЫЕ!$AN1242,"1"&amp;ДАННЫЕ!$AN1242,"00")&amp;"E"&amp;ДАННЫЕ!BI1242&amp;"L"&amp;ДАННЫЕ!AO1242&amp;"h"&amp;IF(ДАННЫЕ!$AU1242&gt;0,1,0)&amp;"v"&amp;IF(ДАННЫЕ!$AW1242&gt;0,1,0)&amp;"a"&amp;IF(ДАННЫЕ!$AS1242,"1"&amp;ДАННЫЕ!$AS1242,"00")&amp;"s"&amp;IF(ДАННЫЕ!$AT1242,"1"&amp;ДАННЫЕ!$AT1242,"00")&amp;"u"&amp;IF(ДАННЫЕ!$CJ1242&gt;0,1,0)&amp;"y"&amp;B1242&amp;"d"&amp;H1242&amp;"e"&amp;F1242&amp;G1242</f>
        <v>x0w00t00f00b00g00c00i00r00m00hS00hZ00p00k00z00j00n00ELh0v0a00s00u0y0de</v>
      </c>
      <c r="L1242" s="28" t="str">
        <f ca="1">ДАННЫЕ!$I1242&amp;"VN"&amp;IF(ДАННЫЕ!AW1242&gt;0,11,10)&amp;"CD"&amp;IF(ДАННЫЕ!BF1242&gt;500,16,IF(ДАННЫЕ!BF1242&gt;350,15,IF(ДАННЫЕ!BF1242&gt;=200,14,IF(ДАННЫЕ!BF1242&gt;=100,13,IF(ДАННЫЕ!BF1242&gt;=50,12,IF(ДАННЫЕ!BF1242&gt;0,11,10))))))&amp;"AR"&amp;IF(ДАННЫЕ!BX1242&gt;0,1,0)&amp;"GD"&amp;B1242&amp;"VV"&amp;IF(E1242&gt;=5,IF(E1242&lt;18,1,0),0)</f>
        <v>VN10CD10AR0GD0VV0</v>
      </c>
      <c r="M1242" s="28" t="str">
        <f>ДАННЫЕ!$I1242&amp;"b"&amp;ДАННЫЕ!$BI1242&amp;"r"&amp;ДАННЫЕ!$BJ1242&amp;"CD"&amp;IF(ДАННЫЕ!BF1242&gt;0,IF(ДАННЫЕ!BF1242&lt;200,1,IF(ДАННЫЕ!BF1242&lt;350,2,3)),0)&amp;"h"&amp;IF(ДАННЫЕ!$BK1242+ДАННЫЕ!$BL1242+ДАННЫЕ!$BM1242&gt;0,1,0)&amp;"x"&amp;ДАННЫЕ!$BK1242&amp;"y"&amp;ДАННЫЕ!$BL1242&amp;"z"&amp;ДАННЫЕ!$BM1242&amp;"c"&amp;IF(ДАННЫЕ!$BK1242+ДАННЫЕ!$BL1242+ДАННЫЕ!$BM1242=3,1,0)&amp;"a"&amp;IF(ДАННЫЕ!$BQ1242+ДАННЫЕ!$BR1242&gt;0,1,0)&amp;"d"&amp;ДАННЫЕ!$BQ1242&amp;"v"&amp;ДАННЫЕ!$BR1242&amp;"p"&amp;ДАННЫЕ!$BS1242&amp;"n"&amp;ДАННЫЕ!$BU1242&amp;"t"&amp;ДАННЫЕ!$BV1242&amp;"o"&amp;ДАННЫЕ!$BT1242&amp;"l"&amp;IF(ДАННЫЕ!$BN1242&gt;0,1,0)&amp;ДАННЫЕ!$BN1242&amp;"g"&amp;ДАННЫЕ!$BO1242&amp;"s"&amp;ДАННЫЕ!$BP1242&amp;"DZ"&amp;IF(ДАННЫЕ!B1242-ДАННЫЕ!G1242 &lt; 60,IF(ДАННЫЕ!B1242-ДАННЫЕ!G1242 &gt;= 0,1,0),0)&amp;"u"&amp;IF(ДАННЫЕ!$CJ1242&gt;0,1,0)</f>
        <v>brCD0h0xyzc0a0dvpntol0gsDZ1u0</v>
      </c>
      <c r="N1242" s="28" t="str">
        <f ca="1">ДАННЫЕ!$F1242&amp;ДАННЫЕ!$I1242&amp;"g"&amp;B1242&amp;"cf"&amp;D1242&amp;"a"&amp;IF(ДАННЫЕ!$BX1242&gt;0,1,0)&amp;IF(ДАННЫЕ!$BF1242&gt;500,1,IF(ДАННЫЕ!$BF1242&gt;350,2,IF(ДАННЫЕ!$BF1242&gt;=200,3,IF(ДАННЫЕ!$BF1242&gt;=100,4,IF(ДАННЫЕ!$BF1242&gt;=50,5,IF(ДАННЫЕ!$BF1242&lt;50,6,0))))))&amp;"AR"&amp;IF(DATEDIF(ДАННЫЕ!$BX1242,ДАННЫЕ!$F$1,"y")&gt;1,1,0)&amp;"VG"&amp;IF(ДАННЫЕ!$BH1242="0",1,0)&amp;"o"&amp;IF(T1242+ДАННЫЕ!$AF1242+ДАННЫЕ!$AG1242+ДАННЫЕ!$AH1242+ДАННЫЕ!$AI1242+ДАННЫЕ!$AJ1242+ДАННЫЕ!$AP1242+ДАННЫЕ!$AQ1242+ДАННЫЕ!$AR1242+ДАННЫЕ!$AU1242+ДАННЫЕ!$AW1242+ДАННЫЕ!$AS1242+ДАННЫЕ!$AT1242&gt;0,1,0)&amp;"x"&amp;ДАННЫЕ!$AG1242&amp;"p"&amp;IF(ДАННЫЕ!$BY1242&gt;0,1,0)&amp;"v"&amp;IF(ДАННЫЕ!$BZ1242&gt;0,1,0)&amp;"n"&amp;ДАННЫЕ!$CA1242&amp;"t"&amp;ДАННЫЕ!$AY1242&amp;"k"&amp;ДАННЫЕ!$CB1242&amp;"q"&amp;ДАННЫЕ!$CC1242&amp;"w"&amp;ДАННЫЕ!$CD1242&amp;"e"&amp;ДАННЫЕ!$CE1242&amp;"m"&amp;ДАННЫЕ!$CF1242&amp;"c"&amp;ДАННЫЕ!$CG1242&amp;"z"&amp;ДАННЫЕ!$CH1242&amp;"d"&amp;IF(H1242=4,1,0)&amp;"s"&amp;IF(ДАННЫЕ!$J1242=1,0,1)&amp;"u"&amp;IF(ДАННЫЕ!$CJ1242&gt;0,1,0)</f>
        <v>g0cf0a06AR1VG0o0xp0v0ntkqwemczd0s1u0</v>
      </c>
      <c r="O1242" s="28" t="str">
        <f>ДАННЫЕ!$I1242&amp;"g"&amp;B1242&amp;A1242&amp;"f"&amp;P1242&amp;"c"&amp;IF(ДАННЫЕ!$U1242&gt;0,1,0)&amp;"s"&amp;IF(ДАННЫЕ!$Q1242&gt;0,IF(YEAR(ДАННЫЕ!$F$1)=YEAR(ДАННЫЕ!$Q1242),IF(MONTH(ДАННЫЕ!$F$1)=MONTH(ДАННЫЕ!$Q1242),111,11),1),0)&amp;"i"&amp;IF(ДАННЫЕ!$R1242+ДАННЫЕ!$S1242+ДАННЫЕ!$T1242=0,0,1)&amp;"h"&amp;IF(ДАННЫЕ!$P1242&gt;0,1,0)&amp;"p"&amp;IF(ДАННЫЕ!$CI1242&gt;0,IF(YEAR(ДАННЫЕ!$F$1)=YEAR(ДАННЫЕ!$CI1242),IF(MONTH(ДАННЫЕ!$F$1)=MONTH(ДАННЫЕ!$CI1242),111,11),1),0)&amp;"d"&amp;IF(ДАННЫЕ!$CJ1242&gt;0,IF(YEAR(ДАННЫЕ!$F$1)=YEAR(ДАННЫЕ!$CJ1242),IF(MONTH(ДАННЫЕ!$F$1)=MONTH(ДАННЫЕ!$CJ1242),111,11),1),0)&amp;"o"&amp;IF(ДАННЫЕ!$CK1242&gt;0,IF(MONTH(ДАННЫЕ!$F$1)=MONTH(ДАННЫЕ!$CK1242),111,11),0)&amp;"v"&amp;IF(ДАННЫЕ!$BE1242&gt;0,IF(MONTH(ДАННЫЕ!$F$1)=MONTH(ДАННЫЕ!$BE1242),111,11),0)</f>
        <v>g00f0c0s0i0h0p0d0o0v0</v>
      </c>
      <c r="P1242" s="15">
        <f t="shared" si="59"/>
        <v>0</v>
      </c>
      <c r="Q1242" s="15">
        <f>IF(ДАННЫЕ!$F$1&gt;ДАННЫЕ!$N1242,IF(YEAR(ДАННЫЕ!$F$1)=YEAR(ДАННЫЕ!M1242),1,0),0)</f>
        <v>0</v>
      </c>
      <c r="R1242" s="15">
        <f>IF(ДАННЫЕ!$F$1&gt;ДАННЫЕ!$N1242,IF(YEAR(ДАННЫЕ!$F$1)=YEAR(ДАННЫЕ!N1242),1,0),0)</f>
        <v>0</v>
      </c>
      <c r="S1242" s="15">
        <f>IF(ДАННЫЕ!$AA1242="2А",1,IF(ДАННЫЕ!$AA1242="2Б",2,IF(ДАННЫЕ!$AA1242="2В",3,IF(ДАННЫЕ!$AA1242=3,4,IF(ДАННЫЕ!$AA1242="4А",5,IF(ДАННЫЕ!$AA1242="4Б",6,IF(ДАННЫЕ!$AA1242="4В",7,IF(ДАННЫЕ!$AA1242=5,8,0))))))))</f>
        <v>0</v>
      </c>
      <c r="T1242" s="15">
        <f>IF(OR(ДАННЫЕ!$AC1242=2,ДАННЫЕ!$AD1242=2,ДАННЫЕ!$AE1242=2),2,IF(OR(ДАННЫЕ!$AC1242=1,ДАННЫЕ!$AD1242=1,ДАННЫЕ!$AE1242=1),1,0))</f>
        <v>0</v>
      </c>
    </row>
    <row r="1243" spans="1:20" x14ac:dyDescent="0.2">
      <c r="A1243" s="78">
        <f>IF(B1243&gt;0,IF(MONTH(ДАННЫЕ!$F$1)=MONTH(ДАННЫЕ!$B1243),1,0),0)</f>
        <v>0</v>
      </c>
      <c r="B1243" s="14">
        <f>IF(ДАННЫЕ!$B1243&gt;0,IF(YEAR(ДАННЫЕ!$F$1)=YEAR(ДАННЫЕ!$B1243),1,0),0)</f>
        <v>0</v>
      </c>
      <c r="C1243" s="14">
        <f>IF(ДАННЫЕ!$CM1243&gt;0,IF(YEAR(ДАННЫЕ!$F$1)=YEAR(ДАННЫЕ!$CM1243),1,0),0)</f>
        <v>0</v>
      </c>
      <c r="D1243" s="14">
        <f>IF(ДАННЫЕ!$CJ1243&gt;0,IF(ДАННЫЕ!$CL1243&gt;ДАННЫЕ!$F$1,1,IF(ДАННЫЕ!$CL1243&gt;0,0,1)),0)</f>
        <v>0</v>
      </c>
      <c r="E1243" s="43" t="str">
        <f ca="1">IF(ДАННЫЕ!$F$1&gt;0,IF(ДАННЫЕ!$G1243&gt;0,DATEDIF(ДАННЫЕ!$G1243,ДАННЫЕ!$F$1,"y"),""),IF(ДАННЫЕ!$G1243&gt;0,DATEDIF(ДАННЫЕ!$G1243,TODAY(),"y"),""))</f>
        <v/>
      </c>
      <c r="F1243" s="43" t="str">
        <f xml:space="preserve"> IF(ДАННЫЕ!$F1243="М",IF(E1243&gt;=18,IF(E1243&lt;60,1,""),""),"")&amp;IF(ДАННЫЕ!$F1243="Ж",IF(E1243&gt;=18,IF(E1243&lt;55,1,""),""),"")</f>
        <v/>
      </c>
      <c r="G1243" s="43" t="str">
        <f xml:space="preserve"> IF(ДАННЫЕ!$F1243="М",IF(E1243&gt;=60,2,""),"")&amp;IF(ДАННЫЕ!$F1243="Ж",IF(E1243&gt;=55,2,""),"")</f>
        <v/>
      </c>
      <c r="H1243" s="43" t="str">
        <f t="shared" ca="1" si="57"/>
        <v/>
      </c>
      <c r="I1243" s="43" t="str">
        <f t="shared" ca="1" si="58"/>
        <v>03</v>
      </c>
      <c r="J1243" s="28" t="str">
        <f ca="1">ДАННЫЕ!$F1243&amp;H1243&amp;I1243&amp;ДАННЫЕ!$I1243&amp;"m"&amp;IF(ДАННЫЕ!$I1243&gt;0,IF(ДАННЫЕ!$J1243&gt;0,0,1),"")&amp;"f"&amp;IF(ДАННЫЕ!$R1243&gt;0,IF(YEAR(ДАННЫЕ!$F$1)=YEAR(ДАННЫЕ!$R1243),1,0),0)&amp;"z"&amp;ДАННЫЕ!$R1243&amp;"p"&amp;ДАННЫЕ!$S1243&amp;"i"&amp;ДАННЫЕ!$T1243&amp;"h"&amp;ДАННЫЕ!$K1243&amp;"be"&amp;ДАННЫЕ!$BI1243&amp;"CD"&amp;IF(ДАННЫЕ!BF1243&gt;500,4,IF(ДАННЫЕ!BF1243&gt;350,3,IF(ДАННЫЕ!BF1243&gt;200,2,IF(ДАННЫЕ!BF1243&gt;0,1,0))))&amp;"g"&amp;B1243&amp;"d"&amp;H1243&amp;"l"&amp;ДАННЫЕ!AT1243&amp;"a"&amp;ДАННЫЕ!$V1243&amp;"v"&amp;R1243&amp;"k"&amp;ДАННЫЕ!$U1243&amp;"s"&amp;ДАННЫЕ!$Y1243&amp;"t"&amp;ДАННЫЕ!$X1243&amp;"b"&amp;IF(ДАННЫЕ!$Q1243&gt;1,1,0)&amp;"PP"&amp;ДАННЫЕ!Z1243&amp;"c"&amp;S1243&amp;"x"&amp;IF(ДАННЫЕ!$BY1243&gt;0,IF(YEAR(ДАННЫЕ!$F$1)=YEAR(ДАННЫЕ!$BY1243),1,0),0)&amp;"n"&amp;IF(ДАННЫЕ!$BZ1243&gt;0,IF(YEAR(ДАННЫЕ!$F$1)=YEAR(ДАННЫЕ!$BZ1243),1,0),0)&amp;"u"&amp;D1243&amp;"z"&amp;IF(ДАННЫЕ!$CL1243&gt;0,IF(YEAR(ДАННЫЕ!$F$1)&gt;YEAR(ДАННЫЕ!$CL1243),11,12),0)</f>
        <v>03mf0zpihbeCD0g0dlav0kstb0PPc0x0n0u0z0</v>
      </c>
      <c r="K1243" s="28" t="str">
        <f ca="1">ДАННЫЕ!$I1243&amp;"x"&amp;B1243&amp;"w"&amp;IF(T1243+ДАННЫЕ!AD1243+ДАННЫЕ!AE1243+ДАННЫЕ!AF1243+ДАННЫЕ!AG1243+ДАННЫЕ!AH1243+ДАННЫЕ!$AL1243+ДАННЫЕ!AI1243+ДАННЫЕ!AJ1243+ДАННЫЕ!AK1243+ДАННЫЕ!AP1243+ДАННЫЕ!AQ1243+ДАННЫЕ!AR1243+ДАННЫЕ!$AM1243+ДАННЫЕ!$AN1243+ДАННЫЕ!AS1243+ДАННЫЕ!AT1243&gt;0,1,0)&amp;IF(OR(T1243=2,ДАННЫЕ!AD1243=2,ДАННЫЕ!AE1243=2,ДАННЫЕ!AF1243=2,ДАННЫЕ!AG1243=2,ДАННЫЕ!AH1243=2,ДАННЫЕ!$AL1243=2,ДАННЫЕ!AI1243=2,ДАННЫЕ!AJ1243=2,ДАННЫЕ!AK1243=2,ДАННЫЕ!AP1243=2,ДАННЫЕ!AQ1243=2,ДАННЫЕ!AR1243=2,ДАННЫЕ!$AM1243=2,ДАННЫЕ!$AN1243=2,ДАННЫЕ!AS1243=2,ДАННЫЕ!AT1243=2),2,0)&amp;"t"&amp;IF(T1243&gt;0,"1"&amp;T1243,"00")&amp;"f"&amp;IF(ДАННЫЕ!$AC1243,"1"&amp;ДАННЫЕ!$AC1243,"00")&amp;"b"&amp;IF(ДАННЫЕ!$AD1243,"1"&amp;ДАННЫЕ!$AD1243,"00")&amp;"g"&amp;IF(ДАННЫЕ!$AF1243,"1"&amp;ДАННЫЕ!$AF1243,"00")&amp;"c"&amp;IF(ДАННЫЕ!$AG1243,"1"&amp;ДАННЫЕ!$AG1243,"00")&amp;"i"&amp;IF(ДАННЫЕ!$AH1243,"1"&amp;ДАННЫЕ!$AH1243,"00")&amp;"r"&amp;IF(ДАННЫЕ!$AL1243,"1"&amp;ДАННЫЕ!$AL1243,"00")&amp;"m"&amp;IF(ДАННЫЕ!$AI1243,"1"&amp;ДАННЫЕ!$AI1243,"00")&amp;"hS"&amp;IF(ДАННЫЕ!$AJ1243,"1"&amp;ДАННЫЕ!$AJ1243,"00")&amp;"hZ"&amp;IF(ДАННЫЕ!$AK1243,"1"&amp;ДАННЫЕ!$AK1243,"00")&amp;"p"&amp;IF(ДАННЫЕ!$AP1243,"1"&amp;ДАННЫЕ!$AP1243,"00")&amp;"k"&amp;IF(ДАННЫЕ!$AQ1243,"1"&amp;ДАННЫЕ!$AQ1243,"00")&amp;"z"&amp;IF(ДАННЫЕ!$AR1243,"1"&amp;ДАННЫЕ!$AR1243,"00")&amp;"j"&amp;IF(ДАННЫЕ!$AM1243,"1"&amp;ДАННЫЕ!$AM1243,"00")&amp;"n"&amp;IF(ДАННЫЕ!$AN1243,"1"&amp;ДАННЫЕ!$AN1243,"00")&amp;"E"&amp;ДАННЫЕ!BI1243&amp;"L"&amp;ДАННЫЕ!AO1243&amp;"h"&amp;IF(ДАННЫЕ!$AU1243&gt;0,1,0)&amp;"v"&amp;IF(ДАННЫЕ!$AW1243&gt;0,1,0)&amp;"a"&amp;IF(ДАННЫЕ!$AS1243,"1"&amp;ДАННЫЕ!$AS1243,"00")&amp;"s"&amp;IF(ДАННЫЕ!$AT1243,"1"&amp;ДАННЫЕ!$AT1243,"00")&amp;"u"&amp;IF(ДАННЫЕ!$CJ1243&gt;0,1,0)&amp;"y"&amp;B1243&amp;"d"&amp;H1243&amp;"e"&amp;F1243&amp;G1243</f>
        <v>x0w00t00f00b00g00c00i00r00m00hS00hZ00p00k00z00j00n00ELh0v0a00s00u0y0de</v>
      </c>
      <c r="L1243" s="28" t="str">
        <f ca="1">ДАННЫЕ!$I1243&amp;"VN"&amp;IF(ДАННЫЕ!AW1243&gt;0,11,10)&amp;"CD"&amp;IF(ДАННЫЕ!BF1243&gt;500,16,IF(ДАННЫЕ!BF1243&gt;350,15,IF(ДАННЫЕ!BF1243&gt;=200,14,IF(ДАННЫЕ!BF1243&gt;=100,13,IF(ДАННЫЕ!BF1243&gt;=50,12,IF(ДАННЫЕ!BF1243&gt;0,11,10))))))&amp;"AR"&amp;IF(ДАННЫЕ!BX1243&gt;0,1,0)&amp;"GD"&amp;B1243&amp;"VV"&amp;IF(E1243&gt;=5,IF(E1243&lt;18,1,0),0)</f>
        <v>VN10CD10AR0GD0VV0</v>
      </c>
      <c r="M1243" s="28" t="str">
        <f>ДАННЫЕ!$I1243&amp;"b"&amp;ДАННЫЕ!$BI1243&amp;"r"&amp;ДАННЫЕ!$BJ1243&amp;"CD"&amp;IF(ДАННЫЕ!BF1243&gt;0,IF(ДАННЫЕ!BF1243&lt;200,1,IF(ДАННЫЕ!BF1243&lt;350,2,3)),0)&amp;"h"&amp;IF(ДАННЫЕ!$BK1243+ДАННЫЕ!$BL1243+ДАННЫЕ!$BM1243&gt;0,1,0)&amp;"x"&amp;ДАННЫЕ!$BK1243&amp;"y"&amp;ДАННЫЕ!$BL1243&amp;"z"&amp;ДАННЫЕ!$BM1243&amp;"c"&amp;IF(ДАННЫЕ!$BK1243+ДАННЫЕ!$BL1243+ДАННЫЕ!$BM1243=3,1,0)&amp;"a"&amp;IF(ДАННЫЕ!$BQ1243+ДАННЫЕ!$BR1243&gt;0,1,0)&amp;"d"&amp;ДАННЫЕ!$BQ1243&amp;"v"&amp;ДАННЫЕ!$BR1243&amp;"p"&amp;ДАННЫЕ!$BS1243&amp;"n"&amp;ДАННЫЕ!$BU1243&amp;"t"&amp;ДАННЫЕ!$BV1243&amp;"o"&amp;ДАННЫЕ!$BT1243&amp;"l"&amp;IF(ДАННЫЕ!$BN1243&gt;0,1,0)&amp;ДАННЫЕ!$BN1243&amp;"g"&amp;ДАННЫЕ!$BO1243&amp;"s"&amp;ДАННЫЕ!$BP1243&amp;"DZ"&amp;IF(ДАННЫЕ!B1243-ДАННЫЕ!G1243 &lt; 60,IF(ДАННЫЕ!B1243-ДАННЫЕ!G1243 &gt;= 0,1,0),0)&amp;"u"&amp;IF(ДАННЫЕ!$CJ1243&gt;0,1,0)</f>
        <v>brCD0h0xyzc0a0dvpntol0gsDZ1u0</v>
      </c>
      <c r="N1243" s="28" t="str">
        <f ca="1">ДАННЫЕ!$F1243&amp;ДАННЫЕ!$I1243&amp;"g"&amp;B1243&amp;"cf"&amp;D1243&amp;"a"&amp;IF(ДАННЫЕ!$BX1243&gt;0,1,0)&amp;IF(ДАННЫЕ!$BF1243&gt;500,1,IF(ДАННЫЕ!$BF1243&gt;350,2,IF(ДАННЫЕ!$BF1243&gt;=200,3,IF(ДАННЫЕ!$BF1243&gt;=100,4,IF(ДАННЫЕ!$BF1243&gt;=50,5,IF(ДАННЫЕ!$BF1243&lt;50,6,0))))))&amp;"AR"&amp;IF(DATEDIF(ДАННЫЕ!$BX1243,ДАННЫЕ!$F$1,"y")&gt;1,1,0)&amp;"VG"&amp;IF(ДАННЫЕ!$BH1243="0",1,0)&amp;"o"&amp;IF(T1243+ДАННЫЕ!$AF1243+ДАННЫЕ!$AG1243+ДАННЫЕ!$AH1243+ДАННЫЕ!$AI1243+ДАННЫЕ!$AJ1243+ДАННЫЕ!$AP1243+ДАННЫЕ!$AQ1243+ДАННЫЕ!$AR1243+ДАННЫЕ!$AU1243+ДАННЫЕ!$AW1243+ДАННЫЕ!$AS1243+ДАННЫЕ!$AT1243&gt;0,1,0)&amp;"x"&amp;ДАННЫЕ!$AG1243&amp;"p"&amp;IF(ДАННЫЕ!$BY1243&gt;0,1,0)&amp;"v"&amp;IF(ДАННЫЕ!$BZ1243&gt;0,1,0)&amp;"n"&amp;ДАННЫЕ!$CA1243&amp;"t"&amp;ДАННЫЕ!$AY1243&amp;"k"&amp;ДАННЫЕ!$CB1243&amp;"q"&amp;ДАННЫЕ!$CC1243&amp;"w"&amp;ДАННЫЕ!$CD1243&amp;"e"&amp;ДАННЫЕ!$CE1243&amp;"m"&amp;ДАННЫЕ!$CF1243&amp;"c"&amp;ДАННЫЕ!$CG1243&amp;"z"&amp;ДАННЫЕ!$CH1243&amp;"d"&amp;IF(H1243=4,1,0)&amp;"s"&amp;IF(ДАННЫЕ!$J1243=1,0,1)&amp;"u"&amp;IF(ДАННЫЕ!$CJ1243&gt;0,1,0)</f>
        <v>g0cf0a06AR1VG0o0xp0v0ntkqwemczd0s1u0</v>
      </c>
      <c r="O1243" s="28" t="str">
        <f>ДАННЫЕ!$I1243&amp;"g"&amp;B1243&amp;A1243&amp;"f"&amp;P1243&amp;"c"&amp;IF(ДАННЫЕ!$U1243&gt;0,1,0)&amp;"s"&amp;IF(ДАННЫЕ!$Q1243&gt;0,IF(YEAR(ДАННЫЕ!$F$1)=YEAR(ДАННЫЕ!$Q1243),IF(MONTH(ДАННЫЕ!$F$1)=MONTH(ДАННЫЕ!$Q1243),111,11),1),0)&amp;"i"&amp;IF(ДАННЫЕ!$R1243+ДАННЫЕ!$S1243+ДАННЫЕ!$T1243=0,0,1)&amp;"h"&amp;IF(ДАННЫЕ!$P1243&gt;0,1,0)&amp;"p"&amp;IF(ДАННЫЕ!$CI1243&gt;0,IF(YEAR(ДАННЫЕ!$F$1)=YEAR(ДАННЫЕ!$CI1243),IF(MONTH(ДАННЫЕ!$F$1)=MONTH(ДАННЫЕ!$CI1243),111,11),1),0)&amp;"d"&amp;IF(ДАННЫЕ!$CJ1243&gt;0,IF(YEAR(ДАННЫЕ!$F$1)=YEAR(ДАННЫЕ!$CJ1243),IF(MONTH(ДАННЫЕ!$F$1)=MONTH(ДАННЫЕ!$CJ1243),111,11),1),0)&amp;"o"&amp;IF(ДАННЫЕ!$CK1243&gt;0,IF(MONTH(ДАННЫЕ!$F$1)=MONTH(ДАННЫЕ!$CK1243),111,11),0)&amp;"v"&amp;IF(ДАННЫЕ!$BE1243&gt;0,IF(MONTH(ДАННЫЕ!$F$1)=MONTH(ДАННЫЕ!$BE1243),111,11),0)</f>
        <v>g00f0c0s0i0h0p0d0o0v0</v>
      </c>
      <c r="P1243" s="15">
        <f t="shared" si="59"/>
        <v>0</v>
      </c>
      <c r="Q1243" s="15">
        <f>IF(ДАННЫЕ!$F$1&gt;ДАННЫЕ!$N1243,IF(YEAR(ДАННЫЕ!$F$1)=YEAR(ДАННЫЕ!M1243),1,0),0)</f>
        <v>0</v>
      </c>
      <c r="R1243" s="15">
        <f>IF(ДАННЫЕ!$F$1&gt;ДАННЫЕ!$N1243,IF(YEAR(ДАННЫЕ!$F$1)=YEAR(ДАННЫЕ!N1243),1,0),0)</f>
        <v>0</v>
      </c>
      <c r="S1243" s="15">
        <f>IF(ДАННЫЕ!$AA1243="2А",1,IF(ДАННЫЕ!$AA1243="2Б",2,IF(ДАННЫЕ!$AA1243="2В",3,IF(ДАННЫЕ!$AA1243=3,4,IF(ДАННЫЕ!$AA1243="4А",5,IF(ДАННЫЕ!$AA1243="4Б",6,IF(ДАННЫЕ!$AA1243="4В",7,IF(ДАННЫЕ!$AA1243=5,8,0))))))))</f>
        <v>0</v>
      </c>
      <c r="T1243" s="15">
        <f>IF(OR(ДАННЫЕ!$AC1243=2,ДАННЫЕ!$AD1243=2,ДАННЫЕ!$AE1243=2),2,IF(OR(ДАННЫЕ!$AC1243=1,ДАННЫЕ!$AD1243=1,ДАННЫЕ!$AE1243=1),1,0))</f>
        <v>0</v>
      </c>
    </row>
    <row r="1244" spans="1:20" x14ac:dyDescent="0.2">
      <c r="A1244" s="78">
        <f>IF(B1244&gt;0,IF(MONTH(ДАННЫЕ!$F$1)=MONTH(ДАННЫЕ!$B1244),1,0),0)</f>
        <v>0</v>
      </c>
      <c r="B1244" s="14">
        <f>IF(ДАННЫЕ!$B1244&gt;0,IF(YEAR(ДАННЫЕ!$F$1)=YEAR(ДАННЫЕ!$B1244),1,0),0)</f>
        <v>0</v>
      </c>
      <c r="C1244" s="14">
        <f>IF(ДАННЫЕ!$CM1244&gt;0,IF(YEAR(ДАННЫЕ!$F$1)=YEAR(ДАННЫЕ!$CM1244),1,0),0)</f>
        <v>0</v>
      </c>
      <c r="D1244" s="14">
        <f>IF(ДАННЫЕ!$CJ1244&gt;0,IF(ДАННЫЕ!$CL1244&gt;ДАННЫЕ!$F$1,1,IF(ДАННЫЕ!$CL1244&gt;0,0,1)),0)</f>
        <v>0</v>
      </c>
      <c r="E1244" s="43" t="str">
        <f ca="1">IF(ДАННЫЕ!$F$1&gt;0,IF(ДАННЫЕ!$G1244&gt;0,DATEDIF(ДАННЫЕ!$G1244,ДАННЫЕ!$F$1,"y"),""),IF(ДАННЫЕ!$G1244&gt;0,DATEDIF(ДАННЫЕ!$G1244,TODAY(),"y"),""))</f>
        <v/>
      </c>
      <c r="F1244" s="43" t="str">
        <f xml:space="preserve"> IF(ДАННЫЕ!$F1244="М",IF(E1244&gt;=18,IF(E1244&lt;60,1,""),""),"")&amp;IF(ДАННЫЕ!$F1244="Ж",IF(E1244&gt;=18,IF(E1244&lt;55,1,""),""),"")</f>
        <v/>
      </c>
      <c r="G1244" s="43" t="str">
        <f xml:space="preserve"> IF(ДАННЫЕ!$F1244="М",IF(E1244&gt;=60,2,""),"")&amp;IF(ДАННЫЕ!$F1244="Ж",IF(E1244&gt;=55,2,""),"")</f>
        <v/>
      </c>
      <c r="H1244" s="43" t="str">
        <f t="shared" ca="1" si="57"/>
        <v/>
      </c>
      <c r="I1244" s="43" t="str">
        <f t="shared" ca="1" si="58"/>
        <v>03</v>
      </c>
      <c r="J1244" s="28" t="str">
        <f ca="1">ДАННЫЕ!$F1244&amp;H1244&amp;I1244&amp;ДАННЫЕ!$I1244&amp;"m"&amp;IF(ДАННЫЕ!$I1244&gt;0,IF(ДАННЫЕ!$J1244&gt;0,0,1),"")&amp;"f"&amp;IF(ДАННЫЕ!$R1244&gt;0,IF(YEAR(ДАННЫЕ!$F$1)=YEAR(ДАННЫЕ!$R1244),1,0),0)&amp;"z"&amp;ДАННЫЕ!$R1244&amp;"p"&amp;ДАННЫЕ!$S1244&amp;"i"&amp;ДАННЫЕ!$T1244&amp;"h"&amp;ДАННЫЕ!$K1244&amp;"be"&amp;ДАННЫЕ!$BI1244&amp;"CD"&amp;IF(ДАННЫЕ!BF1244&gt;500,4,IF(ДАННЫЕ!BF1244&gt;350,3,IF(ДАННЫЕ!BF1244&gt;200,2,IF(ДАННЫЕ!BF1244&gt;0,1,0))))&amp;"g"&amp;B1244&amp;"d"&amp;H1244&amp;"l"&amp;ДАННЫЕ!AT1244&amp;"a"&amp;ДАННЫЕ!$V1244&amp;"v"&amp;R1244&amp;"k"&amp;ДАННЫЕ!$U1244&amp;"s"&amp;ДАННЫЕ!$Y1244&amp;"t"&amp;ДАННЫЕ!$X1244&amp;"b"&amp;IF(ДАННЫЕ!$Q1244&gt;1,1,0)&amp;"PP"&amp;ДАННЫЕ!Z1244&amp;"c"&amp;S1244&amp;"x"&amp;IF(ДАННЫЕ!$BY1244&gt;0,IF(YEAR(ДАННЫЕ!$F$1)=YEAR(ДАННЫЕ!$BY1244),1,0),0)&amp;"n"&amp;IF(ДАННЫЕ!$BZ1244&gt;0,IF(YEAR(ДАННЫЕ!$F$1)=YEAR(ДАННЫЕ!$BZ1244),1,0),0)&amp;"u"&amp;D1244&amp;"z"&amp;IF(ДАННЫЕ!$CL1244&gt;0,IF(YEAR(ДАННЫЕ!$F$1)&gt;YEAR(ДАННЫЕ!$CL1244),11,12),0)</f>
        <v>03mf0zpihbeCD0g0dlav0kstb0PPc0x0n0u0z0</v>
      </c>
      <c r="K1244" s="28" t="str">
        <f ca="1">ДАННЫЕ!$I1244&amp;"x"&amp;B1244&amp;"w"&amp;IF(T1244+ДАННЫЕ!AD1244+ДАННЫЕ!AE1244+ДАННЫЕ!AF1244+ДАННЫЕ!AG1244+ДАННЫЕ!AH1244+ДАННЫЕ!$AL1244+ДАННЫЕ!AI1244+ДАННЫЕ!AJ1244+ДАННЫЕ!AK1244+ДАННЫЕ!AP1244+ДАННЫЕ!AQ1244+ДАННЫЕ!AR1244+ДАННЫЕ!$AM1244+ДАННЫЕ!$AN1244+ДАННЫЕ!AS1244+ДАННЫЕ!AT1244&gt;0,1,0)&amp;IF(OR(T1244=2,ДАННЫЕ!AD1244=2,ДАННЫЕ!AE1244=2,ДАННЫЕ!AF1244=2,ДАННЫЕ!AG1244=2,ДАННЫЕ!AH1244=2,ДАННЫЕ!$AL1244=2,ДАННЫЕ!AI1244=2,ДАННЫЕ!AJ1244=2,ДАННЫЕ!AK1244=2,ДАННЫЕ!AP1244=2,ДАННЫЕ!AQ1244=2,ДАННЫЕ!AR1244=2,ДАННЫЕ!$AM1244=2,ДАННЫЕ!$AN1244=2,ДАННЫЕ!AS1244=2,ДАННЫЕ!AT1244=2),2,0)&amp;"t"&amp;IF(T1244&gt;0,"1"&amp;T1244,"00")&amp;"f"&amp;IF(ДАННЫЕ!$AC1244,"1"&amp;ДАННЫЕ!$AC1244,"00")&amp;"b"&amp;IF(ДАННЫЕ!$AD1244,"1"&amp;ДАННЫЕ!$AD1244,"00")&amp;"g"&amp;IF(ДАННЫЕ!$AF1244,"1"&amp;ДАННЫЕ!$AF1244,"00")&amp;"c"&amp;IF(ДАННЫЕ!$AG1244,"1"&amp;ДАННЫЕ!$AG1244,"00")&amp;"i"&amp;IF(ДАННЫЕ!$AH1244,"1"&amp;ДАННЫЕ!$AH1244,"00")&amp;"r"&amp;IF(ДАННЫЕ!$AL1244,"1"&amp;ДАННЫЕ!$AL1244,"00")&amp;"m"&amp;IF(ДАННЫЕ!$AI1244,"1"&amp;ДАННЫЕ!$AI1244,"00")&amp;"hS"&amp;IF(ДАННЫЕ!$AJ1244,"1"&amp;ДАННЫЕ!$AJ1244,"00")&amp;"hZ"&amp;IF(ДАННЫЕ!$AK1244,"1"&amp;ДАННЫЕ!$AK1244,"00")&amp;"p"&amp;IF(ДАННЫЕ!$AP1244,"1"&amp;ДАННЫЕ!$AP1244,"00")&amp;"k"&amp;IF(ДАННЫЕ!$AQ1244,"1"&amp;ДАННЫЕ!$AQ1244,"00")&amp;"z"&amp;IF(ДАННЫЕ!$AR1244,"1"&amp;ДАННЫЕ!$AR1244,"00")&amp;"j"&amp;IF(ДАННЫЕ!$AM1244,"1"&amp;ДАННЫЕ!$AM1244,"00")&amp;"n"&amp;IF(ДАННЫЕ!$AN1244,"1"&amp;ДАННЫЕ!$AN1244,"00")&amp;"E"&amp;ДАННЫЕ!BI1244&amp;"L"&amp;ДАННЫЕ!AO1244&amp;"h"&amp;IF(ДАННЫЕ!$AU1244&gt;0,1,0)&amp;"v"&amp;IF(ДАННЫЕ!$AW1244&gt;0,1,0)&amp;"a"&amp;IF(ДАННЫЕ!$AS1244,"1"&amp;ДАННЫЕ!$AS1244,"00")&amp;"s"&amp;IF(ДАННЫЕ!$AT1244,"1"&amp;ДАННЫЕ!$AT1244,"00")&amp;"u"&amp;IF(ДАННЫЕ!$CJ1244&gt;0,1,0)&amp;"y"&amp;B1244&amp;"d"&amp;H1244&amp;"e"&amp;F1244&amp;G1244</f>
        <v>x0w00t00f00b00g00c00i00r00m00hS00hZ00p00k00z00j00n00ELh0v0a00s00u0y0de</v>
      </c>
      <c r="L1244" s="28" t="str">
        <f ca="1">ДАННЫЕ!$I1244&amp;"VN"&amp;IF(ДАННЫЕ!AW1244&gt;0,11,10)&amp;"CD"&amp;IF(ДАННЫЕ!BF1244&gt;500,16,IF(ДАННЫЕ!BF1244&gt;350,15,IF(ДАННЫЕ!BF1244&gt;=200,14,IF(ДАННЫЕ!BF1244&gt;=100,13,IF(ДАННЫЕ!BF1244&gt;=50,12,IF(ДАННЫЕ!BF1244&gt;0,11,10))))))&amp;"AR"&amp;IF(ДАННЫЕ!BX1244&gt;0,1,0)&amp;"GD"&amp;B1244&amp;"VV"&amp;IF(E1244&gt;=5,IF(E1244&lt;18,1,0),0)</f>
        <v>VN10CD10AR0GD0VV0</v>
      </c>
      <c r="M1244" s="28" t="str">
        <f>ДАННЫЕ!$I1244&amp;"b"&amp;ДАННЫЕ!$BI1244&amp;"r"&amp;ДАННЫЕ!$BJ1244&amp;"CD"&amp;IF(ДАННЫЕ!BF1244&gt;0,IF(ДАННЫЕ!BF1244&lt;200,1,IF(ДАННЫЕ!BF1244&lt;350,2,3)),0)&amp;"h"&amp;IF(ДАННЫЕ!$BK1244+ДАННЫЕ!$BL1244+ДАННЫЕ!$BM1244&gt;0,1,0)&amp;"x"&amp;ДАННЫЕ!$BK1244&amp;"y"&amp;ДАННЫЕ!$BL1244&amp;"z"&amp;ДАННЫЕ!$BM1244&amp;"c"&amp;IF(ДАННЫЕ!$BK1244+ДАННЫЕ!$BL1244+ДАННЫЕ!$BM1244=3,1,0)&amp;"a"&amp;IF(ДАННЫЕ!$BQ1244+ДАННЫЕ!$BR1244&gt;0,1,0)&amp;"d"&amp;ДАННЫЕ!$BQ1244&amp;"v"&amp;ДАННЫЕ!$BR1244&amp;"p"&amp;ДАННЫЕ!$BS1244&amp;"n"&amp;ДАННЫЕ!$BU1244&amp;"t"&amp;ДАННЫЕ!$BV1244&amp;"o"&amp;ДАННЫЕ!$BT1244&amp;"l"&amp;IF(ДАННЫЕ!$BN1244&gt;0,1,0)&amp;ДАННЫЕ!$BN1244&amp;"g"&amp;ДАННЫЕ!$BO1244&amp;"s"&amp;ДАННЫЕ!$BP1244&amp;"DZ"&amp;IF(ДАННЫЕ!B1244-ДАННЫЕ!G1244 &lt; 60,IF(ДАННЫЕ!B1244-ДАННЫЕ!G1244 &gt;= 0,1,0),0)&amp;"u"&amp;IF(ДАННЫЕ!$CJ1244&gt;0,1,0)</f>
        <v>brCD0h0xyzc0a0dvpntol0gsDZ1u0</v>
      </c>
      <c r="N1244" s="28" t="str">
        <f ca="1">ДАННЫЕ!$F1244&amp;ДАННЫЕ!$I1244&amp;"g"&amp;B1244&amp;"cf"&amp;D1244&amp;"a"&amp;IF(ДАННЫЕ!$BX1244&gt;0,1,0)&amp;IF(ДАННЫЕ!$BF1244&gt;500,1,IF(ДАННЫЕ!$BF1244&gt;350,2,IF(ДАННЫЕ!$BF1244&gt;=200,3,IF(ДАННЫЕ!$BF1244&gt;=100,4,IF(ДАННЫЕ!$BF1244&gt;=50,5,IF(ДАННЫЕ!$BF1244&lt;50,6,0))))))&amp;"AR"&amp;IF(DATEDIF(ДАННЫЕ!$BX1244,ДАННЫЕ!$F$1,"y")&gt;1,1,0)&amp;"VG"&amp;IF(ДАННЫЕ!$BH1244="0",1,0)&amp;"o"&amp;IF(T1244+ДАННЫЕ!$AF1244+ДАННЫЕ!$AG1244+ДАННЫЕ!$AH1244+ДАННЫЕ!$AI1244+ДАННЫЕ!$AJ1244+ДАННЫЕ!$AP1244+ДАННЫЕ!$AQ1244+ДАННЫЕ!$AR1244+ДАННЫЕ!$AU1244+ДАННЫЕ!$AW1244+ДАННЫЕ!$AS1244+ДАННЫЕ!$AT1244&gt;0,1,0)&amp;"x"&amp;ДАННЫЕ!$AG1244&amp;"p"&amp;IF(ДАННЫЕ!$BY1244&gt;0,1,0)&amp;"v"&amp;IF(ДАННЫЕ!$BZ1244&gt;0,1,0)&amp;"n"&amp;ДАННЫЕ!$CA1244&amp;"t"&amp;ДАННЫЕ!$AY1244&amp;"k"&amp;ДАННЫЕ!$CB1244&amp;"q"&amp;ДАННЫЕ!$CC1244&amp;"w"&amp;ДАННЫЕ!$CD1244&amp;"e"&amp;ДАННЫЕ!$CE1244&amp;"m"&amp;ДАННЫЕ!$CF1244&amp;"c"&amp;ДАННЫЕ!$CG1244&amp;"z"&amp;ДАННЫЕ!$CH1244&amp;"d"&amp;IF(H1244=4,1,0)&amp;"s"&amp;IF(ДАННЫЕ!$J1244=1,0,1)&amp;"u"&amp;IF(ДАННЫЕ!$CJ1244&gt;0,1,0)</f>
        <v>g0cf0a06AR1VG0o0xp0v0ntkqwemczd0s1u0</v>
      </c>
      <c r="O1244" s="28" t="str">
        <f>ДАННЫЕ!$I1244&amp;"g"&amp;B1244&amp;A1244&amp;"f"&amp;P1244&amp;"c"&amp;IF(ДАННЫЕ!$U1244&gt;0,1,0)&amp;"s"&amp;IF(ДАННЫЕ!$Q1244&gt;0,IF(YEAR(ДАННЫЕ!$F$1)=YEAR(ДАННЫЕ!$Q1244),IF(MONTH(ДАННЫЕ!$F$1)=MONTH(ДАННЫЕ!$Q1244),111,11),1),0)&amp;"i"&amp;IF(ДАННЫЕ!$R1244+ДАННЫЕ!$S1244+ДАННЫЕ!$T1244=0,0,1)&amp;"h"&amp;IF(ДАННЫЕ!$P1244&gt;0,1,0)&amp;"p"&amp;IF(ДАННЫЕ!$CI1244&gt;0,IF(YEAR(ДАННЫЕ!$F$1)=YEAR(ДАННЫЕ!$CI1244),IF(MONTH(ДАННЫЕ!$F$1)=MONTH(ДАННЫЕ!$CI1244),111,11),1),0)&amp;"d"&amp;IF(ДАННЫЕ!$CJ1244&gt;0,IF(YEAR(ДАННЫЕ!$F$1)=YEAR(ДАННЫЕ!$CJ1244),IF(MONTH(ДАННЫЕ!$F$1)=MONTH(ДАННЫЕ!$CJ1244),111,11),1),0)&amp;"o"&amp;IF(ДАННЫЕ!$CK1244&gt;0,IF(MONTH(ДАННЫЕ!$F$1)=MONTH(ДАННЫЕ!$CK1244),111,11),0)&amp;"v"&amp;IF(ДАННЫЕ!$BE1244&gt;0,IF(MONTH(ДАННЫЕ!$F$1)=MONTH(ДАННЫЕ!$BE1244),111,11),0)</f>
        <v>g00f0c0s0i0h0p0d0o0v0</v>
      </c>
      <c r="P1244" s="15">
        <f t="shared" si="59"/>
        <v>0</v>
      </c>
      <c r="Q1244" s="15">
        <f>IF(ДАННЫЕ!$F$1&gt;ДАННЫЕ!$N1244,IF(YEAR(ДАННЫЕ!$F$1)=YEAR(ДАННЫЕ!M1244),1,0),0)</f>
        <v>0</v>
      </c>
      <c r="R1244" s="15">
        <f>IF(ДАННЫЕ!$F$1&gt;ДАННЫЕ!$N1244,IF(YEAR(ДАННЫЕ!$F$1)=YEAR(ДАННЫЕ!N1244),1,0),0)</f>
        <v>0</v>
      </c>
      <c r="S1244" s="15">
        <f>IF(ДАННЫЕ!$AA1244="2А",1,IF(ДАННЫЕ!$AA1244="2Б",2,IF(ДАННЫЕ!$AA1244="2В",3,IF(ДАННЫЕ!$AA1244=3,4,IF(ДАННЫЕ!$AA1244="4А",5,IF(ДАННЫЕ!$AA1244="4Б",6,IF(ДАННЫЕ!$AA1244="4В",7,IF(ДАННЫЕ!$AA1244=5,8,0))))))))</f>
        <v>0</v>
      </c>
      <c r="T1244" s="15">
        <f>IF(OR(ДАННЫЕ!$AC1244=2,ДАННЫЕ!$AD1244=2,ДАННЫЕ!$AE1244=2),2,IF(OR(ДАННЫЕ!$AC1244=1,ДАННЫЕ!$AD1244=1,ДАННЫЕ!$AE1244=1),1,0))</f>
        <v>0</v>
      </c>
    </row>
    <row r="1245" spans="1:20" x14ac:dyDescent="0.2">
      <c r="A1245" s="78">
        <f>IF(B1245&gt;0,IF(MONTH(ДАННЫЕ!$F$1)=MONTH(ДАННЫЕ!$B1245),1,0),0)</f>
        <v>0</v>
      </c>
      <c r="B1245" s="14">
        <f>IF(ДАННЫЕ!$B1245&gt;0,IF(YEAR(ДАННЫЕ!$F$1)=YEAR(ДАННЫЕ!$B1245),1,0),0)</f>
        <v>0</v>
      </c>
      <c r="C1245" s="14">
        <f>IF(ДАННЫЕ!$CM1245&gt;0,IF(YEAR(ДАННЫЕ!$F$1)=YEAR(ДАННЫЕ!$CM1245),1,0),0)</f>
        <v>0</v>
      </c>
      <c r="D1245" s="14">
        <f>IF(ДАННЫЕ!$CJ1245&gt;0,IF(ДАННЫЕ!$CL1245&gt;ДАННЫЕ!$F$1,1,IF(ДАННЫЕ!$CL1245&gt;0,0,1)),0)</f>
        <v>0</v>
      </c>
      <c r="E1245" s="43" t="str">
        <f ca="1">IF(ДАННЫЕ!$F$1&gt;0,IF(ДАННЫЕ!$G1245&gt;0,DATEDIF(ДАННЫЕ!$G1245,ДАННЫЕ!$F$1,"y"),""),IF(ДАННЫЕ!$G1245&gt;0,DATEDIF(ДАННЫЕ!$G1245,TODAY(),"y"),""))</f>
        <v/>
      </c>
      <c r="F1245" s="43" t="str">
        <f xml:space="preserve"> IF(ДАННЫЕ!$F1245="М",IF(E1245&gt;=18,IF(E1245&lt;60,1,""),""),"")&amp;IF(ДАННЫЕ!$F1245="Ж",IF(E1245&gt;=18,IF(E1245&lt;55,1,""),""),"")</f>
        <v/>
      </c>
      <c r="G1245" s="43" t="str">
        <f xml:space="preserve"> IF(ДАННЫЕ!$F1245="М",IF(E1245&gt;=60,2,""),"")&amp;IF(ДАННЫЕ!$F1245="Ж",IF(E1245&gt;=55,2,""),"")</f>
        <v/>
      </c>
      <c r="H1245" s="43" t="str">
        <f t="shared" ca="1" si="57"/>
        <v/>
      </c>
      <c r="I1245" s="43" t="str">
        <f t="shared" ca="1" si="58"/>
        <v>03</v>
      </c>
      <c r="J1245" s="28" t="str">
        <f ca="1">ДАННЫЕ!$F1245&amp;H1245&amp;I1245&amp;ДАННЫЕ!$I1245&amp;"m"&amp;IF(ДАННЫЕ!$I1245&gt;0,IF(ДАННЫЕ!$J1245&gt;0,0,1),"")&amp;"f"&amp;IF(ДАННЫЕ!$R1245&gt;0,IF(YEAR(ДАННЫЕ!$F$1)=YEAR(ДАННЫЕ!$R1245),1,0),0)&amp;"z"&amp;ДАННЫЕ!$R1245&amp;"p"&amp;ДАННЫЕ!$S1245&amp;"i"&amp;ДАННЫЕ!$T1245&amp;"h"&amp;ДАННЫЕ!$K1245&amp;"be"&amp;ДАННЫЕ!$BI1245&amp;"CD"&amp;IF(ДАННЫЕ!BF1245&gt;500,4,IF(ДАННЫЕ!BF1245&gt;350,3,IF(ДАННЫЕ!BF1245&gt;200,2,IF(ДАННЫЕ!BF1245&gt;0,1,0))))&amp;"g"&amp;B1245&amp;"d"&amp;H1245&amp;"l"&amp;ДАННЫЕ!AT1245&amp;"a"&amp;ДАННЫЕ!$V1245&amp;"v"&amp;R1245&amp;"k"&amp;ДАННЫЕ!$U1245&amp;"s"&amp;ДАННЫЕ!$Y1245&amp;"t"&amp;ДАННЫЕ!$X1245&amp;"b"&amp;IF(ДАННЫЕ!$Q1245&gt;1,1,0)&amp;"PP"&amp;ДАННЫЕ!Z1245&amp;"c"&amp;S1245&amp;"x"&amp;IF(ДАННЫЕ!$BY1245&gt;0,IF(YEAR(ДАННЫЕ!$F$1)=YEAR(ДАННЫЕ!$BY1245),1,0),0)&amp;"n"&amp;IF(ДАННЫЕ!$BZ1245&gt;0,IF(YEAR(ДАННЫЕ!$F$1)=YEAR(ДАННЫЕ!$BZ1245),1,0),0)&amp;"u"&amp;D1245&amp;"z"&amp;IF(ДАННЫЕ!$CL1245&gt;0,IF(YEAR(ДАННЫЕ!$F$1)&gt;YEAR(ДАННЫЕ!$CL1245),11,12),0)</f>
        <v>03mf0zpihbeCD0g0dlav0kstb0PPc0x0n0u0z0</v>
      </c>
      <c r="K1245" s="28" t="str">
        <f ca="1">ДАННЫЕ!$I1245&amp;"x"&amp;B1245&amp;"w"&amp;IF(T1245+ДАННЫЕ!AD1245+ДАННЫЕ!AE1245+ДАННЫЕ!AF1245+ДАННЫЕ!AG1245+ДАННЫЕ!AH1245+ДАННЫЕ!$AL1245+ДАННЫЕ!AI1245+ДАННЫЕ!AJ1245+ДАННЫЕ!AK1245+ДАННЫЕ!AP1245+ДАННЫЕ!AQ1245+ДАННЫЕ!AR1245+ДАННЫЕ!$AM1245+ДАННЫЕ!$AN1245+ДАННЫЕ!AS1245+ДАННЫЕ!AT1245&gt;0,1,0)&amp;IF(OR(T1245=2,ДАННЫЕ!AD1245=2,ДАННЫЕ!AE1245=2,ДАННЫЕ!AF1245=2,ДАННЫЕ!AG1245=2,ДАННЫЕ!AH1245=2,ДАННЫЕ!$AL1245=2,ДАННЫЕ!AI1245=2,ДАННЫЕ!AJ1245=2,ДАННЫЕ!AK1245=2,ДАННЫЕ!AP1245=2,ДАННЫЕ!AQ1245=2,ДАННЫЕ!AR1245=2,ДАННЫЕ!$AM1245=2,ДАННЫЕ!$AN1245=2,ДАННЫЕ!AS1245=2,ДАННЫЕ!AT1245=2),2,0)&amp;"t"&amp;IF(T1245&gt;0,"1"&amp;T1245,"00")&amp;"f"&amp;IF(ДАННЫЕ!$AC1245,"1"&amp;ДАННЫЕ!$AC1245,"00")&amp;"b"&amp;IF(ДАННЫЕ!$AD1245,"1"&amp;ДАННЫЕ!$AD1245,"00")&amp;"g"&amp;IF(ДАННЫЕ!$AF1245,"1"&amp;ДАННЫЕ!$AF1245,"00")&amp;"c"&amp;IF(ДАННЫЕ!$AG1245,"1"&amp;ДАННЫЕ!$AG1245,"00")&amp;"i"&amp;IF(ДАННЫЕ!$AH1245,"1"&amp;ДАННЫЕ!$AH1245,"00")&amp;"r"&amp;IF(ДАННЫЕ!$AL1245,"1"&amp;ДАННЫЕ!$AL1245,"00")&amp;"m"&amp;IF(ДАННЫЕ!$AI1245,"1"&amp;ДАННЫЕ!$AI1245,"00")&amp;"hS"&amp;IF(ДАННЫЕ!$AJ1245,"1"&amp;ДАННЫЕ!$AJ1245,"00")&amp;"hZ"&amp;IF(ДАННЫЕ!$AK1245,"1"&amp;ДАННЫЕ!$AK1245,"00")&amp;"p"&amp;IF(ДАННЫЕ!$AP1245,"1"&amp;ДАННЫЕ!$AP1245,"00")&amp;"k"&amp;IF(ДАННЫЕ!$AQ1245,"1"&amp;ДАННЫЕ!$AQ1245,"00")&amp;"z"&amp;IF(ДАННЫЕ!$AR1245,"1"&amp;ДАННЫЕ!$AR1245,"00")&amp;"j"&amp;IF(ДАННЫЕ!$AM1245,"1"&amp;ДАННЫЕ!$AM1245,"00")&amp;"n"&amp;IF(ДАННЫЕ!$AN1245,"1"&amp;ДАННЫЕ!$AN1245,"00")&amp;"E"&amp;ДАННЫЕ!BI1245&amp;"L"&amp;ДАННЫЕ!AO1245&amp;"h"&amp;IF(ДАННЫЕ!$AU1245&gt;0,1,0)&amp;"v"&amp;IF(ДАННЫЕ!$AW1245&gt;0,1,0)&amp;"a"&amp;IF(ДАННЫЕ!$AS1245,"1"&amp;ДАННЫЕ!$AS1245,"00")&amp;"s"&amp;IF(ДАННЫЕ!$AT1245,"1"&amp;ДАННЫЕ!$AT1245,"00")&amp;"u"&amp;IF(ДАННЫЕ!$CJ1245&gt;0,1,0)&amp;"y"&amp;B1245&amp;"d"&amp;H1245&amp;"e"&amp;F1245&amp;G1245</f>
        <v>x0w00t00f00b00g00c00i00r00m00hS00hZ00p00k00z00j00n00ELh0v0a00s00u0y0de</v>
      </c>
      <c r="L1245" s="28" t="str">
        <f ca="1">ДАННЫЕ!$I1245&amp;"VN"&amp;IF(ДАННЫЕ!AW1245&gt;0,11,10)&amp;"CD"&amp;IF(ДАННЫЕ!BF1245&gt;500,16,IF(ДАННЫЕ!BF1245&gt;350,15,IF(ДАННЫЕ!BF1245&gt;=200,14,IF(ДАННЫЕ!BF1245&gt;=100,13,IF(ДАННЫЕ!BF1245&gt;=50,12,IF(ДАННЫЕ!BF1245&gt;0,11,10))))))&amp;"AR"&amp;IF(ДАННЫЕ!BX1245&gt;0,1,0)&amp;"GD"&amp;B1245&amp;"VV"&amp;IF(E1245&gt;=5,IF(E1245&lt;18,1,0),0)</f>
        <v>VN10CD10AR0GD0VV0</v>
      </c>
      <c r="M1245" s="28" t="str">
        <f>ДАННЫЕ!$I1245&amp;"b"&amp;ДАННЫЕ!$BI1245&amp;"r"&amp;ДАННЫЕ!$BJ1245&amp;"CD"&amp;IF(ДАННЫЕ!BF1245&gt;0,IF(ДАННЫЕ!BF1245&lt;200,1,IF(ДАННЫЕ!BF1245&lt;350,2,3)),0)&amp;"h"&amp;IF(ДАННЫЕ!$BK1245+ДАННЫЕ!$BL1245+ДАННЫЕ!$BM1245&gt;0,1,0)&amp;"x"&amp;ДАННЫЕ!$BK1245&amp;"y"&amp;ДАННЫЕ!$BL1245&amp;"z"&amp;ДАННЫЕ!$BM1245&amp;"c"&amp;IF(ДАННЫЕ!$BK1245+ДАННЫЕ!$BL1245+ДАННЫЕ!$BM1245=3,1,0)&amp;"a"&amp;IF(ДАННЫЕ!$BQ1245+ДАННЫЕ!$BR1245&gt;0,1,0)&amp;"d"&amp;ДАННЫЕ!$BQ1245&amp;"v"&amp;ДАННЫЕ!$BR1245&amp;"p"&amp;ДАННЫЕ!$BS1245&amp;"n"&amp;ДАННЫЕ!$BU1245&amp;"t"&amp;ДАННЫЕ!$BV1245&amp;"o"&amp;ДАННЫЕ!$BT1245&amp;"l"&amp;IF(ДАННЫЕ!$BN1245&gt;0,1,0)&amp;ДАННЫЕ!$BN1245&amp;"g"&amp;ДАННЫЕ!$BO1245&amp;"s"&amp;ДАННЫЕ!$BP1245&amp;"DZ"&amp;IF(ДАННЫЕ!B1245-ДАННЫЕ!G1245 &lt; 60,IF(ДАННЫЕ!B1245-ДАННЫЕ!G1245 &gt;= 0,1,0),0)&amp;"u"&amp;IF(ДАННЫЕ!$CJ1245&gt;0,1,0)</f>
        <v>brCD0h0xyzc0a0dvpntol0gsDZ1u0</v>
      </c>
      <c r="N1245" s="28" t="str">
        <f ca="1">ДАННЫЕ!$F1245&amp;ДАННЫЕ!$I1245&amp;"g"&amp;B1245&amp;"cf"&amp;D1245&amp;"a"&amp;IF(ДАННЫЕ!$BX1245&gt;0,1,0)&amp;IF(ДАННЫЕ!$BF1245&gt;500,1,IF(ДАННЫЕ!$BF1245&gt;350,2,IF(ДАННЫЕ!$BF1245&gt;=200,3,IF(ДАННЫЕ!$BF1245&gt;=100,4,IF(ДАННЫЕ!$BF1245&gt;=50,5,IF(ДАННЫЕ!$BF1245&lt;50,6,0))))))&amp;"AR"&amp;IF(DATEDIF(ДАННЫЕ!$BX1245,ДАННЫЕ!$F$1,"y")&gt;1,1,0)&amp;"VG"&amp;IF(ДАННЫЕ!$BH1245="0",1,0)&amp;"o"&amp;IF(T1245+ДАННЫЕ!$AF1245+ДАННЫЕ!$AG1245+ДАННЫЕ!$AH1245+ДАННЫЕ!$AI1245+ДАННЫЕ!$AJ1245+ДАННЫЕ!$AP1245+ДАННЫЕ!$AQ1245+ДАННЫЕ!$AR1245+ДАННЫЕ!$AU1245+ДАННЫЕ!$AW1245+ДАННЫЕ!$AS1245+ДАННЫЕ!$AT1245&gt;0,1,0)&amp;"x"&amp;ДАННЫЕ!$AG1245&amp;"p"&amp;IF(ДАННЫЕ!$BY1245&gt;0,1,0)&amp;"v"&amp;IF(ДАННЫЕ!$BZ1245&gt;0,1,0)&amp;"n"&amp;ДАННЫЕ!$CA1245&amp;"t"&amp;ДАННЫЕ!$AY1245&amp;"k"&amp;ДАННЫЕ!$CB1245&amp;"q"&amp;ДАННЫЕ!$CC1245&amp;"w"&amp;ДАННЫЕ!$CD1245&amp;"e"&amp;ДАННЫЕ!$CE1245&amp;"m"&amp;ДАННЫЕ!$CF1245&amp;"c"&amp;ДАННЫЕ!$CG1245&amp;"z"&amp;ДАННЫЕ!$CH1245&amp;"d"&amp;IF(H1245=4,1,0)&amp;"s"&amp;IF(ДАННЫЕ!$J1245=1,0,1)&amp;"u"&amp;IF(ДАННЫЕ!$CJ1245&gt;0,1,0)</f>
        <v>g0cf0a06AR1VG0o0xp0v0ntkqwemczd0s1u0</v>
      </c>
      <c r="O1245" s="28" t="str">
        <f>ДАННЫЕ!$I1245&amp;"g"&amp;B1245&amp;A1245&amp;"f"&amp;P1245&amp;"c"&amp;IF(ДАННЫЕ!$U1245&gt;0,1,0)&amp;"s"&amp;IF(ДАННЫЕ!$Q1245&gt;0,IF(YEAR(ДАННЫЕ!$F$1)=YEAR(ДАННЫЕ!$Q1245),IF(MONTH(ДАННЫЕ!$F$1)=MONTH(ДАННЫЕ!$Q1245),111,11),1),0)&amp;"i"&amp;IF(ДАННЫЕ!$R1245+ДАННЫЕ!$S1245+ДАННЫЕ!$T1245=0,0,1)&amp;"h"&amp;IF(ДАННЫЕ!$P1245&gt;0,1,0)&amp;"p"&amp;IF(ДАННЫЕ!$CI1245&gt;0,IF(YEAR(ДАННЫЕ!$F$1)=YEAR(ДАННЫЕ!$CI1245),IF(MONTH(ДАННЫЕ!$F$1)=MONTH(ДАННЫЕ!$CI1245),111,11),1),0)&amp;"d"&amp;IF(ДАННЫЕ!$CJ1245&gt;0,IF(YEAR(ДАННЫЕ!$F$1)=YEAR(ДАННЫЕ!$CJ1245),IF(MONTH(ДАННЫЕ!$F$1)=MONTH(ДАННЫЕ!$CJ1245),111,11),1),0)&amp;"o"&amp;IF(ДАННЫЕ!$CK1245&gt;0,IF(MONTH(ДАННЫЕ!$F$1)=MONTH(ДАННЫЕ!$CK1245),111,11),0)&amp;"v"&amp;IF(ДАННЫЕ!$BE1245&gt;0,IF(MONTH(ДАННЫЕ!$F$1)=MONTH(ДАННЫЕ!$BE1245),111,11),0)</f>
        <v>g00f0c0s0i0h0p0d0o0v0</v>
      </c>
      <c r="P1245" s="15">
        <f t="shared" si="59"/>
        <v>0</v>
      </c>
      <c r="Q1245" s="15">
        <f>IF(ДАННЫЕ!$F$1&gt;ДАННЫЕ!$N1245,IF(YEAR(ДАННЫЕ!$F$1)=YEAR(ДАННЫЕ!M1245),1,0),0)</f>
        <v>0</v>
      </c>
      <c r="R1245" s="15">
        <f>IF(ДАННЫЕ!$F$1&gt;ДАННЫЕ!$N1245,IF(YEAR(ДАННЫЕ!$F$1)=YEAR(ДАННЫЕ!N1245),1,0),0)</f>
        <v>0</v>
      </c>
      <c r="S1245" s="15">
        <f>IF(ДАННЫЕ!$AA1245="2А",1,IF(ДАННЫЕ!$AA1245="2Б",2,IF(ДАННЫЕ!$AA1245="2В",3,IF(ДАННЫЕ!$AA1245=3,4,IF(ДАННЫЕ!$AA1245="4А",5,IF(ДАННЫЕ!$AA1245="4Б",6,IF(ДАННЫЕ!$AA1245="4В",7,IF(ДАННЫЕ!$AA1245=5,8,0))))))))</f>
        <v>0</v>
      </c>
      <c r="T1245" s="15">
        <f>IF(OR(ДАННЫЕ!$AC1245=2,ДАННЫЕ!$AD1245=2,ДАННЫЕ!$AE1245=2),2,IF(OR(ДАННЫЕ!$AC1245=1,ДАННЫЕ!$AD1245=1,ДАННЫЕ!$AE1245=1),1,0))</f>
        <v>0</v>
      </c>
    </row>
    <row r="1246" spans="1:20" x14ac:dyDescent="0.2">
      <c r="A1246" s="78">
        <f>IF(B1246&gt;0,IF(MONTH(ДАННЫЕ!$F$1)=MONTH(ДАННЫЕ!$B1246),1,0),0)</f>
        <v>0</v>
      </c>
      <c r="B1246" s="14">
        <f>IF(ДАННЫЕ!$B1246&gt;0,IF(YEAR(ДАННЫЕ!$F$1)=YEAR(ДАННЫЕ!$B1246),1,0),0)</f>
        <v>0</v>
      </c>
      <c r="C1246" s="14">
        <f>IF(ДАННЫЕ!$CM1246&gt;0,IF(YEAR(ДАННЫЕ!$F$1)=YEAR(ДАННЫЕ!$CM1246),1,0),0)</f>
        <v>0</v>
      </c>
      <c r="D1246" s="14">
        <f>IF(ДАННЫЕ!$CJ1246&gt;0,IF(ДАННЫЕ!$CL1246&gt;ДАННЫЕ!$F$1,1,IF(ДАННЫЕ!$CL1246&gt;0,0,1)),0)</f>
        <v>0</v>
      </c>
      <c r="E1246" s="43" t="str">
        <f ca="1">IF(ДАННЫЕ!$F$1&gt;0,IF(ДАННЫЕ!$G1246&gt;0,DATEDIF(ДАННЫЕ!$G1246,ДАННЫЕ!$F$1,"y"),""),IF(ДАННЫЕ!$G1246&gt;0,DATEDIF(ДАННЫЕ!$G1246,TODAY(),"y"),""))</f>
        <v/>
      </c>
      <c r="F1246" s="43" t="str">
        <f xml:space="preserve"> IF(ДАННЫЕ!$F1246="М",IF(E1246&gt;=18,IF(E1246&lt;60,1,""),""),"")&amp;IF(ДАННЫЕ!$F1246="Ж",IF(E1246&gt;=18,IF(E1246&lt;55,1,""),""),"")</f>
        <v/>
      </c>
      <c r="G1246" s="43" t="str">
        <f xml:space="preserve"> IF(ДАННЫЕ!$F1246="М",IF(E1246&gt;=60,2,""),"")&amp;IF(ДАННЫЕ!$F1246="Ж",IF(E1246&gt;=55,2,""),"")</f>
        <v/>
      </c>
      <c r="H1246" s="43" t="str">
        <f t="shared" ca="1" si="57"/>
        <v/>
      </c>
      <c r="I1246" s="43" t="str">
        <f t="shared" ca="1" si="58"/>
        <v>03</v>
      </c>
      <c r="J1246" s="28" t="str">
        <f ca="1">ДАННЫЕ!$F1246&amp;H1246&amp;I1246&amp;ДАННЫЕ!$I1246&amp;"m"&amp;IF(ДАННЫЕ!$I1246&gt;0,IF(ДАННЫЕ!$J1246&gt;0,0,1),"")&amp;"f"&amp;IF(ДАННЫЕ!$R1246&gt;0,IF(YEAR(ДАННЫЕ!$F$1)=YEAR(ДАННЫЕ!$R1246),1,0),0)&amp;"z"&amp;ДАННЫЕ!$R1246&amp;"p"&amp;ДАННЫЕ!$S1246&amp;"i"&amp;ДАННЫЕ!$T1246&amp;"h"&amp;ДАННЫЕ!$K1246&amp;"be"&amp;ДАННЫЕ!$BI1246&amp;"CD"&amp;IF(ДАННЫЕ!BF1246&gt;500,4,IF(ДАННЫЕ!BF1246&gt;350,3,IF(ДАННЫЕ!BF1246&gt;200,2,IF(ДАННЫЕ!BF1246&gt;0,1,0))))&amp;"g"&amp;B1246&amp;"d"&amp;H1246&amp;"l"&amp;ДАННЫЕ!AT1246&amp;"a"&amp;ДАННЫЕ!$V1246&amp;"v"&amp;R1246&amp;"k"&amp;ДАННЫЕ!$U1246&amp;"s"&amp;ДАННЫЕ!$Y1246&amp;"t"&amp;ДАННЫЕ!$X1246&amp;"b"&amp;IF(ДАННЫЕ!$Q1246&gt;1,1,0)&amp;"PP"&amp;ДАННЫЕ!Z1246&amp;"c"&amp;S1246&amp;"x"&amp;IF(ДАННЫЕ!$BY1246&gt;0,IF(YEAR(ДАННЫЕ!$F$1)=YEAR(ДАННЫЕ!$BY1246),1,0),0)&amp;"n"&amp;IF(ДАННЫЕ!$BZ1246&gt;0,IF(YEAR(ДАННЫЕ!$F$1)=YEAR(ДАННЫЕ!$BZ1246),1,0),0)&amp;"u"&amp;D1246&amp;"z"&amp;IF(ДАННЫЕ!$CL1246&gt;0,IF(YEAR(ДАННЫЕ!$F$1)&gt;YEAR(ДАННЫЕ!$CL1246),11,12),0)</f>
        <v>03mf0zpihbeCD0g0dlav0kstb0PPc0x0n0u0z0</v>
      </c>
      <c r="K1246" s="28" t="str">
        <f ca="1">ДАННЫЕ!$I1246&amp;"x"&amp;B1246&amp;"w"&amp;IF(T1246+ДАННЫЕ!AD1246+ДАННЫЕ!AE1246+ДАННЫЕ!AF1246+ДАННЫЕ!AG1246+ДАННЫЕ!AH1246+ДАННЫЕ!$AL1246+ДАННЫЕ!AI1246+ДАННЫЕ!AJ1246+ДАННЫЕ!AK1246+ДАННЫЕ!AP1246+ДАННЫЕ!AQ1246+ДАННЫЕ!AR1246+ДАННЫЕ!$AM1246+ДАННЫЕ!$AN1246+ДАННЫЕ!AS1246+ДАННЫЕ!AT1246&gt;0,1,0)&amp;IF(OR(T1246=2,ДАННЫЕ!AD1246=2,ДАННЫЕ!AE1246=2,ДАННЫЕ!AF1246=2,ДАННЫЕ!AG1246=2,ДАННЫЕ!AH1246=2,ДАННЫЕ!$AL1246=2,ДАННЫЕ!AI1246=2,ДАННЫЕ!AJ1246=2,ДАННЫЕ!AK1246=2,ДАННЫЕ!AP1246=2,ДАННЫЕ!AQ1246=2,ДАННЫЕ!AR1246=2,ДАННЫЕ!$AM1246=2,ДАННЫЕ!$AN1246=2,ДАННЫЕ!AS1246=2,ДАННЫЕ!AT1246=2),2,0)&amp;"t"&amp;IF(T1246&gt;0,"1"&amp;T1246,"00")&amp;"f"&amp;IF(ДАННЫЕ!$AC1246,"1"&amp;ДАННЫЕ!$AC1246,"00")&amp;"b"&amp;IF(ДАННЫЕ!$AD1246,"1"&amp;ДАННЫЕ!$AD1246,"00")&amp;"g"&amp;IF(ДАННЫЕ!$AF1246,"1"&amp;ДАННЫЕ!$AF1246,"00")&amp;"c"&amp;IF(ДАННЫЕ!$AG1246,"1"&amp;ДАННЫЕ!$AG1246,"00")&amp;"i"&amp;IF(ДАННЫЕ!$AH1246,"1"&amp;ДАННЫЕ!$AH1246,"00")&amp;"r"&amp;IF(ДАННЫЕ!$AL1246,"1"&amp;ДАННЫЕ!$AL1246,"00")&amp;"m"&amp;IF(ДАННЫЕ!$AI1246,"1"&amp;ДАННЫЕ!$AI1246,"00")&amp;"hS"&amp;IF(ДАННЫЕ!$AJ1246,"1"&amp;ДАННЫЕ!$AJ1246,"00")&amp;"hZ"&amp;IF(ДАННЫЕ!$AK1246,"1"&amp;ДАННЫЕ!$AK1246,"00")&amp;"p"&amp;IF(ДАННЫЕ!$AP1246,"1"&amp;ДАННЫЕ!$AP1246,"00")&amp;"k"&amp;IF(ДАННЫЕ!$AQ1246,"1"&amp;ДАННЫЕ!$AQ1246,"00")&amp;"z"&amp;IF(ДАННЫЕ!$AR1246,"1"&amp;ДАННЫЕ!$AR1246,"00")&amp;"j"&amp;IF(ДАННЫЕ!$AM1246,"1"&amp;ДАННЫЕ!$AM1246,"00")&amp;"n"&amp;IF(ДАННЫЕ!$AN1246,"1"&amp;ДАННЫЕ!$AN1246,"00")&amp;"E"&amp;ДАННЫЕ!BI1246&amp;"L"&amp;ДАННЫЕ!AO1246&amp;"h"&amp;IF(ДАННЫЕ!$AU1246&gt;0,1,0)&amp;"v"&amp;IF(ДАННЫЕ!$AW1246&gt;0,1,0)&amp;"a"&amp;IF(ДАННЫЕ!$AS1246,"1"&amp;ДАННЫЕ!$AS1246,"00")&amp;"s"&amp;IF(ДАННЫЕ!$AT1246,"1"&amp;ДАННЫЕ!$AT1246,"00")&amp;"u"&amp;IF(ДАННЫЕ!$CJ1246&gt;0,1,0)&amp;"y"&amp;B1246&amp;"d"&amp;H1246&amp;"e"&amp;F1246&amp;G1246</f>
        <v>x0w00t00f00b00g00c00i00r00m00hS00hZ00p00k00z00j00n00ELh0v0a00s00u0y0de</v>
      </c>
      <c r="L1246" s="28" t="str">
        <f ca="1">ДАННЫЕ!$I1246&amp;"VN"&amp;IF(ДАННЫЕ!AW1246&gt;0,11,10)&amp;"CD"&amp;IF(ДАННЫЕ!BF1246&gt;500,16,IF(ДАННЫЕ!BF1246&gt;350,15,IF(ДАННЫЕ!BF1246&gt;=200,14,IF(ДАННЫЕ!BF1246&gt;=100,13,IF(ДАННЫЕ!BF1246&gt;=50,12,IF(ДАННЫЕ!BF1246&gt;0,11,10))))))&amp;"AR"&amp;IF(ДАННЫЕ!BX1246&gt;0,1,0)&amp;"GD"&amp;B1246&amp;"VV"&amp;IF(E1246&gt;=5,IF(E1246&lt;18,1,0),0)</f>
        <v>VN10CD10AR0GD0VV0</v>
      </c>
      <c r="M1246" s="28" t="str">
        <f>ДАННЫЕ!$I1246&amp;"b"&amp;ДАННЫЕ!$BI1246&amp;"r"&amp;ДАННЫЕ!$BJ1246&amp;"CD"&amp;IF(ДАННЫЕ!BF1246&gt;0,IF(ДАННЫЕ!BF1246&lt;200,1,IF(ДАННЫЕ!BF1246&lt;350,2,3)),0)&amp;"h"&amp;IF(ДАННЫЕ!$BK1246+ДАННЫЕ!$BL1246+ДАННЫЕ!$BM1246&gt;0,1,0)&amp;"x"&amp;ДАННЫЕ!$BK1246&amp;"y"&amp;ДАННЫЕ!$BL1246&amp;"z"&amp;ДАННЫЕ!$BM1246&amp;"c"&amp;IF(ДАННЫЕ!$BK1246+ДАННЫЕ!$BL1246+ДАННЫЕ!$BM1246=3,1,0)&amp;"a"&amp;IF(ДАННЫЕ!$BQ1246+ДАННЫЕ!$BR1246&gt;0,1,0)&amp;"d"&amp;ДАННЫЕ!$BQ1246&amp;"v"&amp;ДАННЫЕ!$BR1246&amp;"p"&amp;ДАННЫЕ!$BS1246&amp;"n"&amp;ДАННЫЕ!$BU1246&amp;"t"&amp;ДАННЫЕ!$BV1246&amp;"o"&amp;ДАННЫЕ!$BT1246&amp;"l"&amp;IF(ДАННЫЕ!$BN1246&gt;0,1,0)&amp;ДАННЫЕ!$BN1246&amp;"g"&amp;ДАННЫЕ!$BO1246&amp;"s"&amp;ДАННЫЕ!$BP1246&amp;"DZ"&amp;IF(ДАННЫЕ!B1246-ДАННЫЕ!G1246 &lt; 60,IF(ДАННЫЕ!B1246-ДАННЫЕ!G1246 &gt;= 0,1,0),0)&amp;"u"&amp;IF(ДАННЫЕ!$CJ1246&gt;0,1,0)</f>
        <v>brCD0h0xyzc0a0dvpntol0gsDZ1u0</v>
      </c>
      <c r="N1246" s="28" t="str">
        <f ca="1">ДАННЫЕ!$F1246&amp;ДАННЫЕ!$I1246&amp;"g"&amp;B1246&amp;"cf"&amp;D1246&amp;"a"&amp;IF(ДАННЫЕ!$BX1246&gt;0,1,0)&amp;IF(ДАННЫЕ!$BF1246&gt;500,1,IF(ДАННЫЕ!$BF1246&gt;350,2,IF(ДАННЫЕ!$BF1246&gt;=200,3,IF(ДАННЫЕ!$BF1246&gt;=100,4,IF(ДАННЫЕ!$BF1246&gt;=50,5,IF(ДАННЫЕ!$BF1246&lt;50,6,0))))))&amp;"AR"&amp;IF(DATEDIF(ДАННЫЕ!$BX1246,ДАННЫЕ!$F$1,"y")&gt;1,1,0)&amp;"VG"&amp;IF(ДАННЫЕ!$BH1246="0",1,0)&amp;"o"&amp;IF(T1246+ДАННЫЕ!$AF1246+ДАННЫЕ!$AG1246+ДАННЫЕ!$AH1246+ДАННЫЕ!$AI1246+ДАННЫЕ!$AJ1246+ДАННЫЕ!$AP1246+ДАННЫЕ!$AQ1246+ДАННЫЕ!$AR1246+ДАННЫЕ!$AU1246+ДАННЫЕ!$AW1246+ДАННЫЕ!$AS1246+ДАННЫЕ!$AT1246&gt;0,1,0)&amp;"x"&amp;ДАННЫЕ!$AG1246&amp;"p"&amp;IF(ДАННЫЕ!$BY1246&gt;0,1,0)&amp;"v"&amp;IF(ДАННЫЕ!$BZ1246&gt;0,1,0)&amp;"n"&amp;ДАННЫЕ!$CA1246&amp;"t"&amp;ДАННЫЕ!$AY1246&amp;"k"&amp;ДАННЫЕ!$CB1246&amp;"q"&amp;ДАННЫЕ!$CC1246&amp;"w"&amp;ДАННЫЕ!$CD1246&amp;"e"&amp;ДАННЫЕ!$CE1246&amp;"m"&amp;ДАННЫЕ!$CF1246&amp;"c"&amp;ДАННЫЕ!$CG1246&amp;"z"&amp;ДАННЫЕ!$CH1246&amp;"d"&amp;IF(H1246=4,1,0)&amp;"s"&amp;IF(ДАННЫЕ!$J1246=1,0,1)&amp;"u"&amp;IF(ДАННЫЕ!$CJ1246&gt;0,1,0)</f>
        <v>g0cf0a06AR1VG0o0xp0v0ntkqwemczd0s1u0</v>
      </c>
      <c r="O1246" s="28" t="str">
        <f>ДАННЫЕ!$I1246&amp;"g"&amp;B1246&amp;A1246&amp;"f"&amp;P1246&amp;"c"&amp;IF(ДАННЫЕ!$U1246&gt;0,1,0)&amp;"s"&amp;IF(ДАННЫЕ!$Q1246&gt;0,IF(YEAR(ДАННЫЕ!$F$1)=YEAR(ДАННЫЕ!$Q1246),IF(MONTH(ДАННЫЕ!$F$1)=MONTH(ДАННЫЕ!$Q1246),111,11),1),0)&amp;"i"&amp;IF(ДАННЫЕ!$R1246+ДАННЫЕ!$S1246+ДАННЫЕ!$T1246=0,0,1)&amp;"h"&amp;IF(ДАННЫЕ!$P1246&gt;0,1,0)&amp;"p"&amp;IF(ДАННЫЕ!$CI1246&gt;0,IF(YEAR(ДАННЫЕ!$F$1)=YEAR(ДАННЫЕ!$CI1246),IF(MONTH(ДАННЫЕ!$F$1)=MONTH(ДАННЫЕ!$CI1246),111,11),1),0)&amp;"d"&amp;IF(ДАННЫЕ!$CJ1246&gt;0,IF(YEAR(ДАННЫЕ!$F$1)=YEAR(ДАННЫЕ!$CJ1246),IF(MONTH(ДАННЫЕ!$F$1)=MONTH(ДАННЫЕ!$CJ1246),111,11),1),0)&amp;"o"&amp;IF(ДАННЫЕ!$CK1246&gt;0,IF(MONTH(ДАННЫЕ!$F$1)=MONTH(ДАННЫЕ!$CK1246),111,11),0)&amp;"v"&amp;IF(ДАННЫЕ!$BE1246&gt;0,IF(MONTH(ДАННЫЕ!$F$1)=MONTH(ДАННЫЕ!$BE1246),111,11),0)</f>
        <v>g00f0c0s0i0h0p0d0o0v0</v>
      </c>
      <c r="P1246" s="15">
        <f t="shared" si="59"/>
        <v>0</v>
      </c>
      <c r="Q1246" s="15">
        <f>IF(ДАННЫЕ!$F$1&gt;ДАННЫЕ!$N1246,IF(YEAR(ДАННЫЕ!$F$1)=YEAR(ДАННЫЕ!M1246),1,0),0)</f>
        <v>0</v>
      </c>
      <c r="R1246" s="15">
        <f>IF(ДАННЫЕ!$F$1&gt;ДАННЫЕ!$N1246,IF(YEAR(ДАННЫЕ!$F$1)=YEAR(ДАННЫЕ!N1246),1,0),0)</f>
        <v>0</v>
      </c>
      <c r="S1246" s="15">
        <f>IF(ДАННЫЕ!$AA1246="2А",1,IF(ДАННЫЕ!$AA1246="2Б",2,IF(ДАННЫЕ!$AA1246="2В",3,IF(ДАННЫЕ!$AA1246=3,4,IF(ДАННЫЕ!$AA1246="4А",5,IF(ДАННЫЕ!$AA1246="4Б",6,IF(ДАННЫЕ!$AA1246="4В",7,IF(ДАННЫЕ!$AA1246=5,8,0))))))))</f>
        <v>0</v>
      </c>
      <c r="T1246" s="15">
        <f>IF(OR(ДАННЫЕ!$AC1246=2,ДАННЫЕ!$AD1246=2,ДАННЫЕ!$AE1246=2),2,IF(OR(ДАННЫЕ!$AC1246=1,ДАННЫЕ!$AD1246=1,ДАННЫЕ!$AE1246=1),1,0))</f>
        <v>0</v>
      </c>
    </row>
    <row r="1247" spans="1:20" x14ac:dyDescent="0.2">
      <c r="A1247" s="78">
        <f>IF(B1247&gt;0,IF(MONTH(ДАННЫЕ!$F$1)=MONTH(ДАННЫЕ!$B1247),1,0),0)</f>
        <v>0</v>
      </c>
      <c r="B1247" s="14">
        <f>IF(ДАННЫЕ!$B1247&gt;0,IF(YEAR(ДАННЫЕ!$F$1)=YEAR(ДАННЫЕ!$B1247),1,0),0)</f>
        <v>0</v>
      </c>
      <c r="C1247" s="14">
        <f>IF(ДАННЫЕ!$CM1247&gt;0,IF(YEAR(ДАННЫЕ!$F$1)=YEAR(ДАННЫЕ!$CM1247),1,0),0)</f>
        <v>0</v>
      </c>
      <c r="D1247" s="14">
        <f>IF(ДАННЫЕ!$CJ1247&gt;0,IF(ДАННЫЕ!$CL1247&gt;ДАННЫЕ!$F$1,1,IF(ДАННЫЕ!$CL1247&gt;0,0,1)),0)</f>
        <v>0</v>
      </c>
      <c r="E1247" s="43" t="str">
        <f ca="1">IF(ДАННЫЕ!$F$1&gt;0,IF(ДАННЫЕ!$G1247&gt;0,DATEDIF(ДАННЫЕ!$G1247,ДАННЫЕ!$F$1,"y"),""),IF(ДАННЫЕ!$G1247&gt;0,DATEDIF(ДАННЫЕ!$G1247,TODAY(),"y"),""))</f>
        <v/>
      </c>
      <c r="F1247" s="43" t="str">
        <f xml:space="preserve"> IF(ДАННЫЕ!$F1247="М",IF(E1247&gt;=18,IF(E1247&lt;60,1,""),""),"")&amp;IF(ДАННЫЕ!$F1247="Ж",IF(E1247&gt;=18,IF(E1247&lt;55,1,""),""),"")</f>
        <v/>
      </c>
      <c r="G1247" s="43" t="str">
        <f xml:space="preserve"> IF(ДАННЫЕ!$F1247="М",IF(E1247&gt;=60,2,""),"")&amp;IF(ДАННЫЕ!$F1247="Ж",IF(E1247&gt;=55,2,""),"")</f>
        <v/>
      </c>
      <c r="H1247" s="43" t="str">
        <f t="shared" ca="1" si="57"/>
        <v/>
      </c>
      <c r="I1247" s="43" t="str">
        <f t="shared" ca="1" si="58"/>
        <v>03</v>
      </c>
      <c r="J1247" s="28" t="str">
        <f ca="1">ДАННЫЕ!$F1247&amp;H1247&amp;I1247&amp;ДАННЫЕ!$I1247&amp;"m"&amp;IF(ДАННЫЕ!$I1247&gt;0,IF(ДАННЫЕ!$J1247&gt;0,0,1),"")&amp;"f"&amp;IF(ДАННЫЕ!$R1247&gt;0,IF(YEAR(ДАННЫЕ!$F$1)=YEAR(ДАННЫЕ!$R1247),1,0),0)&amp;"z"&amp;ДАННЫЕ!$R1247&amp;"p"&amp;ДАННЫЕ!$S1247&amp;"i"&amp;ДАННЫЕ!$T1247&amp;"h"&amp;ДАННЫЕ!$K1247&amp;"be"&amp;ДАННЫЕ!$BI1247&amp;"CD"&amp;IF(ДАННЫЕ!BF1247&gt;500,4,IF(ДАННЫЕ!BF1247&gt;350,3,IF(ДАННЫЕ!BF1247&gt;200,2,IF(ДАННЫЕ!BF1247&gt;0,1,0))))&amp;"g"&amp;B1247&amp;"d"&amp;H1247&amp;"l"&amp;ДАННЫЕ!AT1247&amp;"a"&amp;ДАННЫЕ!$V1247&amp;"v"&amp;R1247&amp;"k"&amp;ДАННЫЕ!$U1247&amp;"s"&amp;ДАННЫЕ!$Y1247&amp;"t"&amp;ДАННЫЕ!$X1247&amp;"b"&amp;IF(ДАННЫЕ!$Q1247&gt;1,1,0)&amp;"PP"&amp;ДАННЫЕ!Z1247&amp;"c"&amp;S1247&amp;"x"&amp;IF(ДАННЫЕ!$BY1247&gt;0,IF(YEAR(ДАННЫЕ!$F$1)=YEAR(ДАННЫЕ!$BY1247),1,0),0)&amp;"n"&amp;IF(ДАННЫЕ!$BZ1247&gt;0,IF(YEAR(ДАННЫЕ!$F$1)=YEAR(ДАННЫЕ!$BZ1247),1,0),0)&amp;"u"&amp;D1247&amp;"z"&amp;IF(ДАННЫЕ!$CL1247&gt;0,IF(YEAR(ДАННЫЕ!$F$1)&gt;YEAR(ДАННЫЕ!$CL1247),11,12),0)</f>
        <v>03mf0zpihbeCD0g0dlav0kstb0PPc0x0n0u0z0</v>
      </c>
      <c r="K1247" s="28" t="str">
        <f ca="1">ДАННЫЕ!$I1247&amp;"x"&amp;B1247&amp;"w"&amp;IF(T1247+ДАННЫЕ!AD1247+ДАННЫЕ!AE1247+ДАННЫЕ!AF1247+ДАННЫЕ!AG1247+ДАННЫЕ!AH1247+ДАННЫЕ!$AL1247+ДАННЫЕ!AI1247+ДАННЫЕ!AJ1247+ДАННЫЕ!AK1247+ДАННЫЕ!AP1247+ДАННЫЕ!AQ1247+ДАННЫЕ!AR1247+ДАННЫЕ!$AM1247+ДАННЫЕ!$AN1247+ДАННЫЕ!AS1247+ДАННЫЕ!AT1247&gt;0,1,0)&amp;IF(OR(T1247=2,ДАННЫЕ!AD1247=2,ДАННЫЕ!AE1247=2,ДАННЫЕ!AF1247=2,ДАННЫЕ!AG1247=2,ДАННЫЕ!AH1247=2,ДАННЫЕ!$AL1247=2,ДАННЫЕ!AI1247=2,ДАННЫЕ!AJ1247=2,ДАННЫЕ!AK1247=2,ДАННЫЕ!AP1247=2,ДАННЫЕ!AQ1247=2,ДАННЫЕ!AR1247=2,ДАННЫЕ!$AM1247=2,ДАННЫЕ!$AN1247=2,ДАННЫЕ!AS1247=2,ДАННЫЕ!AT1247=2),2,0)&amp;"t"&amp;IF(T1247&gt;0,"1"&amp;T1247,"00")&amp;"f"&amp;IF(ДАННЫЕ!$AC1247,"1"&amp;ДАННЫЕ!$AC1247,"00")&amp;"b"&amp;IF(ДАННЫЕ!$AD1247,"1"&amp;ДАННЫЕ!$AD1247,"00")&amp;"g"&amp;IF(ДАННЫЕ!$AF1247,"1"&amp;ДАННЫЕ!$AF1247,"00")&amp;"c"&amp;IF(ДАННЫЕ!$AG1247,"1"&amp;ДАННЫЕ!$AG1247,"00")&amp;"i"&amp;IF(ДАННЫЕ!$AH1247,"1"&amp;ДАННЫЕ!$AH1247,"00")&amp;"r"&amp;IF(ДАННЫЕ!$AL1247,"1"&amp;ДАННЫЕ!$AL1247,"00")&amp;"m"&amp;IF(ДАННЫЕ!$AI1247,"1"&amp;ДАННЫЕ!$AI1247,"00")&amp;"hS"&amp;IF(ДАННЫЕ!$AJ1247,"1"&amp;ДАННЫЕ!$AJ1247,"00")&amp;"hZ"&amp;IF(ДАННЫЕ!$AK1247,"1"&amp;ДАННЫЕ!$AK1247,"00")&amp;"p"&amp;IF(ДАННЫЕ!$AP1247,"1"&amp;ДАННЫЕ!$AP1247,"00")&amp;"k"&amp;IF(ДАННЫЕ!$AQ1247,"1"&amp;ДАННЫЕ!$AQ1247,"00")&amp;"z"&amp;IF(ДАННЫЕ!$AR1247,"1"&amp;ДАННЫЕ!$AR1247,"00")&amp;"j"&amp;IF(ДАННЫЕ!$AM1247,"1"&amp;ДАННЫЕ!$AM1247,"00")&amp;"n"&amp;IF(ДАННЫЕ!$AN1247,"1"&amp;ДАННЫЕ!$AN1247,"00")&amp;"E"&amp;ДАННЫЕ!BI1247&amp;"L"&amp;ДАННЫЕ!AO1247&amp;"h"&amp;IF(ДАННЫЕ!$AU1247&gt;0,1,0)&amp;"v"&amp;IF(ДАННЫЕ!$AW1247&gt;0,1,0)&amp;"a"&amp;IF(ДАННЫЕ!$AS1247,"1"&amp;ДАННЫЕ!$AS1247,"00")&amp;"s"&amp;IF(ДАННЫЕ!$AT1247,"1"&amp;ДАННЫЕ!$AT1247,"00")&amp;"u"&amp;IF(ДАННЫЕ!$CJ1247&gt;0,1,0)&amp;"y"&amp;B1247&amp;"d"&amp;H1247&amp;"e"&amp;F1247&amp;G1247</f>
        <v>x0w00t00f00b00g00c00i00r00m00hS00hZ00p00k00z00j00n00ELh0v0a00s00u0y0de</v>
      </c>
      <c r="L1247" s="28" t="str">
        <f ca="1">ДАННЫЕ!$I1247&amp;"VN"&amp;IF(ДАННЫЕ!AW1247&gt;0,11,10)&amp;"CD"&amp;IF(ДАННЫЕ!BF1247&gt;500,16,IF(ДАННЫЕ!BF1247&gt;350,15,IF(ДАННЫЕ!BF1247&gt;=200,14,IF(ДАННЫЕ!BF1247&gt;=100,13,IF(ДАННЫЕ!BF1247&gt;=50,12,IF(ДАННЫЕ!BF1247&gt;0,11,10))))))&amp;"AR"&amp;IF(ДАННЫЕ!BX1247&gt;0,1,0)&amp;"GD"&amp;B1247&amp;"VV"&amp;IF(E1247&gt;=5,IF(E1247&lt;18,1,0),0)</f>
        <v>VN10CD10AR0GD0VV0</v>
      </c>
      <c r="M1247" s="28" t="str">
        <f>ДАННЫЕ!$I1247&amp;"b"&amp;ДАННЫЕ!$BI1247&amp;"r"&amp;ДАННЫЕ!$BJ1247&amp;"CD"&amp;IF(ДАННЫЕ!BF1247&gt;0,IF(ДАННЫЕ!BF1247&lt;200,1,IF(ДАННЫЕ!BF1247&lt;350,2,3)),0)&amp;"h"&amp;IF(ДАННЫЕ!$BK1247+ДАННЫЕ!$BL1247+ДАННЫЕ!$BM1247&gt;0,1,0)&amp;"x"&amp;ДАННЫЕ!$BK1247&amp;"y"&amp;ДАННЫЕ!$BL1247&amp;"z"&amp;ДАННЫЕ!$BM1247&amp;"c"&amp;IF(ДАННЫЕ!$BK1247+ДАННЫЕ!$BL1247+ДАННЫЕ!$BM1247=3,1,0)&amp;"a"&amp;IF(ДАННЫЕ!$BQ1247+ДАННЫЕ!$BR1247&gt;0,1,0)&amp;"d"&amp;ДАННЫЕ!$BQ1247&amp;"v"&amp;ДАННЫЕ!$BR1247&amp;"p"&amp;ДАННЫЕ!$BS1247&amp;"n"&amp;ДАННЫЕ!$BU1247&amp;"t"&amp;ДАННЫЕ!$BV1247&amp;"o"&amp;ДАННЫЕ!$BT1247&amp;"l"&amp;IF(ДАННЫЕ!$BN1247&gt;0,1,0)&amp;ДАННЫЕ!$BN1247&amp;"g"&amp;ДАННЫЕ!$BO1247&amp;"s"&amp;ДАННЫЕ!$BP1247&amp;"DZ"&amp;IF(ДАННЫЕ!B1247-ДАННЫЕ!G1247 &lt; 60,IF(ДАННЫЕ!B1247-ДАННЫЕ!G1247 &gt;= 0,1,0),0)&amp;"u"&amp;IF(ДАННЫЕ!$CJ1247&gt;0,1,0)</f>
        <v>brCD0h0xyzc0a0dvpntol0gsDZ1u0</v>
      </c>
      <c r="N1247" s="28" t="str">
        <f ca="1">ДАННЫЕ!$F1247&amp;ДАННЫЕ!$I1247&amp;"g"&amp;B1247&amp;"cf"&amp;D1247&amp;"a"&amp;IF(ДАННЫЕ!$BX1247&gt;0,1,0)&amp;IF(ДАННЫЕ!$BF1247&gt;500,1,IF(ДАННЫЕ!$BF1247&gt;350,2,IF(ДАННЫЕ!$BF1247&gt;=200,3,IF(ДАННЫЕ!$BF1247&gt;=100,4,IF(ДАННЫЕ!$BF1247&gt;=50,5,IF(ДАННЫЕ!$BF1247&lt;50,6,0))))))&amp;"AR"&amp;IF(DATEDIF(ДАННЫЕ!$BX1247,ДАННЫЕ!$F$1,"y")&gt;1,1,0)&amp;"VG"&amp;IF(ДАННЫЕ!$BH1247="0",1,0)&amp;"o"&amp;IF(T1247+ДАННЫЕ!$AF1247+ДАННЫЕ!$AG1247+ДАННЫЕ!$AH1247+ДАННЫЕ!$AI1247+ДАННЫЕ!$AJ1247+ДАННЫЕ!$AP1247+ДАННЫЕ!$AQ1247+ДАННЫЕ!$AR1247+ДАННЫЕ!$AU1247+ДАННЫЕ!$AW1247+ДАННЫЕ!$AS1247+ДАННЫЕ!$AT1247&gt;0,1,0)&amp;"x"&amp;ДАННЫЕ!$AG1247&amp;"p"&amp;IF(ДАННЫЕ!$BY1247&gt;0,1,0)&amp;"v"&amp;IF(ДАННЫЕ!$BZ1247&gt;0,1,0)&amp;"n"&amp;ДАННЫЕ!$CA1247&amp;"t"&amp;ДАННЫЕ!$AY1247&amp;"k"&amp;ДАННЫЕ!$CB1247&amp;"q"&amp;ДАННЫЕ!$CC1247&amp;"w"&amp;ДАННЫЕ!$CD1247&amp;"e"&amp;ДАННЫЕ!$CE1247&amp;"m"&amp;ДАННЫЕ!$CF1247&amp;"c"&amp;ДАННЫЕ!$CG1247&amp;"z"&amp;ДАННЫЕ!$CH1247&amp;"d"&amp;IF(H1247=4,1,0)&amp;"s"&amp;IF(ДАННЫЕ!$J1247=1,0,1)&amp;"u"&amp;IF(ДАННЫЕ!$CJ1247&gt;0,1,0)</f>
        <v>g0cf0a06AR1VG0o0xp0v0ntkqwemczd0s1u0</v>
      </c>
      <c r="O1247" s="28" t="str">
        <f>ДАННЫЕ!$I1247&amp;"g"&amp;B1247&amp;A1247&amp;"f"&amp;P1247&amp;"c"&amp;IF(ДАННЫЕ!$U1247&gt;0,1,0)&amp;"s"&amp;IF(ДАННЫЕ!$Q1247&gt;0,IF(YEAR(ДАННЫЕ!$F$1)=YEAR(ДАННЫЕ!$Q1247),IF(MONTH(ДАННЫЕ!$F$1)=MONTH(ДАННЫЕ!$Q1247),111,11),1),0)&amp;"i"&amp;IF(ДАННЫЕ!$R1247+ДАННЫЕ!$S1247+ДАННЫЕ!$T1247=0,0,1)&amp;"h"&amp;IF(ДАННЫЕ!$P1247&gt;0,1,0)&amp;"p"&amp;IF(ДАННЫЕ!$CI1247&gt;0,IF(YEAR(ДАННЫЕ!$F$1)=YEAR(ДАННЫЕ!$CI1247),IF(MONTH(ДАННЫЕ!$F$1)=MONTH(ДАННЫЕ!$CI1247),111,11),1),0)&amp;"d"&amp;IF(ДАННЫЕ!$CJ1247&gt;0,IF(YEAR(ДАННЫЕ!$F$1)=YEAR(ДАННЫЕ!$CJ1247),IF(MONTH(ДАННЫЕ!$F$1)=MONTH(ДАННЫЕ!$CJ1247),111,11),1),0)&amp;"o"&amp;IF(ДАННЫЕ!$CK1247&gt;0,IF(MONTH(ДАННЫЕ!$F$1)=MONTH(ДАННЫЕ!$CK1247),111,11),0)&amp;"v"&amp;IF(ДАННЫЕ!$BE1247&gt;0,IF(MONTH(ДАННЫЕ!$F$1)=MONTH(ДАННЫЕ!$BE1247),111,11),0)</f>
        <v>g00f0c0s0i0h0p0d0o0v0</v>
      </c>
      <c r="P1247" s="15">
        <f t="shared" si="59"/>
        <v>0</v>
      </c>
      <c r="Q1247" s="15">
        <f>IF(ДАННЫЕ!$F$1&gt;ДАННЫЕ!$N1247,IF(YEAR(ДАННЫЕ!$F$1)=YEAR(ДАННЫЕ!M1247),1,0),0)</f>
        <v>0</v>
      </c>
      <c r="R1247" s="15">
        <f>IF(ДАННЫЕ!$F$1&gt;ДАННЫЕ!$N1247,IF(YEAR(ДАННЫЕ!$F$1)=YEAR(ДАННЫЕ!N1247),1,0),0)</f>
        <v>0</v>
      </c>
      <c r="S1247" s="15">
        <f>IF(ДАННЫЕ!$AA1247="2А",1,IF(ДАННЫЕ!$AA1247="2Б",2,IF(ДАННЫЕ!$AA1247="2В",3,IF(ДАННЫЕ!$AA1247=3,4,IF(ДАННЫЕ!$AA1247="4А",5,IF(ДАННЫЕ!$AA1247="4Б",6,IF(ДАННЫЕ!$AA1247="4В",7,IF(ДАННЫЕ!$AA1247=5,8,0))))))))</f>
        <v>0</v>
      </c>
      <c r="T1247" s="15">
        <f>IF(OR(ДАННЫЕ!$AC1247=2,ДАННЫЕ!$AD1247=2,ДАННЫЕ!$AE1247=2),2,IF(OR(ДАННЫЕ!$AC1247=1,ДАННЫЕ!$AD1247=1,ДАННЫЕ!$AE1247=1),1,0))</f>
        <v>0</v>
      </c>
    </row>
    <row r="1248" spans="1:20" x14ac:dyDescent="0.2">
      <c r="A1248" s="78">
        <f>IF(B1248&gt;0,IF(MONTH(ДАННЫЕ!$F$1)=MONTH(ДАННЫЕ!$B1248),1,0),0)</f>
        <v>0</v>
      </c>
      <c r="B1248" s="14">
        <f>IF(ДАННЫЕ!$B1248&gt;0,IF(YEAR(ДАННЫЕ!$F$1)=YEAR(ДАННЫЕ!$B1248),1,0),0)</f>
        <v>0</v>
      </c>
      <c r="C1248" s="14">
        <f>IF(ДАННЫЕ!$CM1248&gt;0,IF(YEAR(ДАННЫЕ!$F$1)=YEAR(ДАННЫЕ!$CM1248),1,0),0)</f>
        <v>0</v>
      </c>
      <c r="D1248" s="14">
        <f>IF(ДАННЫЕ!$CJ1248&gt;0,IF(ДАННЫЕ!$CL1248&gt;ДАННЫЕ!$F$1,1,IF(ДАННЫЕ!$CL1248&gt;0,0,1)),0)</f>
        <v>0</v>
      </c>
      <c r="E1248" s="43" t="str">
        <f ca="1">IF(ДАННЫЕ!$F$1&gt;0,IF(ДАННЫЕ!$G1248&gt;0,DATEDIF(ДАННЫЕ!$G1248,ДАННЫЕ!$F$1,"y"),""),IF(ДАННЫЕ!$G1248&gt;0,DATEDIF(ДАННЫЕ!$G1248,TODAY(),"y"),""))</f>
        <v/>
      </c>
      <c r="F1248" s="43" t="str">
        <f xml:space="preserve"> IF(ДАННЫЕ!$F1248="М",IF(E1248&gt;=18,IF(E1248&lt;60,1,""),""),"")&amp;IF(ДАННЫЕ!$F1248="Ж",IF(E1248&gt;=18,IF(E1248&lt;55,1,""),""),"")</f>
        <v/>
      </c>
      <c r="G1248" s="43" t="str">
        <f xml:space="preserve"> IF(ДАННЫЕ!$F1248="М",IF(E1248&gt;=60,2,""),"")&amp;IF(ДАННЫЕ!$F1248="Ж",IF(E1248&gt;=55,2,""),"")</f>
        <v/>
      </c>
      <c r="H1248" s="43" t="str">
        <f t="shared" ca="1" si="57"/>
        <v/>
      </c>
      <c r="I1248" s="43" t="str">
        <f t="shared" ca="1" si="58"/>
        <v>03</v>
      </c>
      <c r="J1248" s="28" t="str">
        <f ca="1">ДАННЫЕ!$F1248&amp;H1248&amp;I1248&amp;ДАННЫЕ!$I1248&amp;"m"&amp;IF(ДАННЫЕ!$I1248&gt;0,IF(ДАННЫЕ!$J1248&gt;0,0,1),"")&amp;"f"&amp;IF(ДАННЫЕ!$R1248&gt;0,IF(YEAR(ДАННЫЕ!$F$1)=YEAR(ДАННЫЕ!$R1248),1,0),0)&amp;"z"&amp;ДАННЫЕ!$R1248&amp;"p"&amp;ДАННЫЕ!$S1248&amp;"i"&amp;ДАННЫЕ!$T1248&amp;"h"&amp;ДАННЫЕ!$K1248&amp;"be"&amp;ДАННЫЕ!$BI1248&amp;"CD"&amp;IF(ДАННЫЕ!BF1248&gt;500,4,IF(ДАННЫЕ!BF1248&gt;350,3,IF(ДАННЫЕ!BF1248&gt;200,2,IF(ДАННЫЕ!BF1248&gt;0,1,0))))&amp;"g"&amp;B1248&amp;"d"&amp;H1248&amp;"l"&amp;ДАННЫЕ!AT1248&amp;"a"&amp;ДАННЫЕ!$V1248&amp;"v"&amp;R1248&amp;"k"&amp;ДАННЫЕ!$U1248&amp;"s"&amp;ДАННЫЕ!$Y1248&amp;"t"&amp;ДАННЫЕ!$X1248&amp;"b"&amp;IF(ДАННЫЕ!$Q1248&gt;1,1,0)&amp;"PP"&amp;ДАННЫЕ!Z1248&amp;"c"&amp;S1248&amp;"x"&amp;IF(ДАННЫЕ!$BY1248&gt;0,IF(YEAR(ДАННЫЕ!$F$1)=YEAR(ДАННЫЕ!$BY1248),1,0),0)&amp;"n"&amp;IF(ДАННЫЕ!$BZ1248&gt;0,IF(YEAR(ДАННЫЕ!$F$1)=YEAR(ДАННЫЕ!$BZ1248),1,0),0)&amp;"u"&amp;D1248&amp;"z"&amp;IF(ДАННЫЕ!$CL1248&gt;0,IF(YEAR(ДАННЫЕ!$F$1)&gt;YEAR(ДАННЫЕ!$CL1248),11,12),0)</f>
        <v>03mf0zpihbeCD0g0dlav0kstb0PPc0x0n0u0z0</v>
      </c>
      <c r="K1248" s="28" t="str">
        <f ca="1">ДАННЫЕ!$I1248&amp;"x"&amp;B1248&amp;"w"&amp;IF(T1248+ДАННЫЕ!AD1248+ДАННЫЕ!AE1248+ДАННЫЕ!AF1248+ДАННЫЕ!AG1248+ДАННЫЕ!AH1248+ДАННЫЕ!$AL1248+ДАННЫЕ!AI1248+ДАННЫЕ!AJ1248+ДАННЫЕ!AK1248+ДАННЫЕ!AP1248+ДАННЫЕ!AQ1248+ДАННЫЕ!AR1248+ДАННЫЕ!$AM1248+ДАННЫЕ!$AN1248+ДАННЫЕ!AS1248+ДАННЫЕ!AT1248&gt;0,1,0)&amp;IF(OR(T1248=2,ДАННЫЕ!AD1248=2,ДАННЫЕ!AE1248=2,ДАННЫЕ!AF1248=2,ДАННЫЕ!AG1248=2,ДАННЫЕ!AH1248=2,ДАННЫЕ!$AL1248=2,ДАННЫЕ!AI1248=2,ДАННЫЕ!AJ1248=2,ДАННЫЕ!AK1248=2,ДАННЫЕ!AP1248=2,ДАННЫЕ!AQ1248=2,ДАННЫЕ!AR1248=2,ДАННЫЕ!$AM1248=2,ДАННЫЕ!$AN1248=2,ДАННЫЕ!AS1248=2,ДАННЫЕ!AT1248=2),2,0)&amp;"t"&amp;IF(T1248&gt;0,"1"&amp;T1248,"00")&amp;"f"&amp;IF(ДАННЫЕ!$AC1248,"1"&amp;ДАННЫЕ!$AC1248,"00")&amp;"b"&amp;IF(ДАННЫЕ!$AD1248,"1"&amp;ДАННЫЕ!$AD1248,"00")&amp;"g"&amp;IF(ДАННЫЕ!$AF1248,"1"&amp;ДАННЫЕ!$AF1248,"00")&amp;"c"&amp;IF(ДАННЫЕ!$AG1248,"1"&amp;ДАННЫЕ!$AG1248,"00")&amp;"i"&amp;IF(ДАННЫЕ!$AH1248,"1"&amp;ДАННЫЕ!$AH1248,"00")&amp;"r"&amp;IF(ДАННЫЕ!$AL1248,"1"&amp;ДАННЫЕ!$AL1248,"00")&amp;"m"&amp;IF(ДАННЫЕ!$AI1248,"1"&amp;ДАННЫЕ!$AI1248,"00")&amp;"hS"&amp;IF(ДАННЫЕ!$AJ1248,"1"&amp;ДАННЫЕ!$AJ1248,"00")&amp;"hZ"&amp;IF(ДАННЫЕ!$AK1248,"1"&amp;ДАННЫЕ!$AK1248,"00")&amp;"p"&amp;IF(ДАННЫЕ!$AP1248,"1"&amp;ДАННЫЕ!$AP1248,"00")&amp;"k"&amp;IF(ДАННЫЕ!$AQ1248,"1"&amp;ДАННЫЕ!$AQ1248,"00")&amp;"z"&amp;IF(ДАННЫЕ!$AR1248,"1"&amp;ДАННЫЕ!$AR1248,"00")&amp;"j"&amp;IF(ДАННЫЕ!$AM1248,"1"&amp;ДАННЫЕ!$AM1248,"00")&amp;"n"&amp;IF(ДАННЫЕ!$AN1248,"1"&amp;ДАННЫЕ!$AN1248,"00")&amp;"E"&amp;ДАННЫЕ!BI1248&amp;"L"&amp;ДАННЫЕ!AO1248&amp;"h"&amp;IF(ДАННЫЕ!$AU1248&gt;0,1,0)&amp;"v"&amp;IF(ДАННЫЕ!$AW1248&gt;0,1,0)&amp;"a"&amp;IF(ДАННЫЕ!$AS1248,"1"&amp;ДАННЫЕ!$AS1248,"00")&amp;"s"&amp;IF(ДАННЫЕ!$AT1248,"1"&amp;ДАННЫЕ!$AT1248,"00")&amp;"u"&amp;IF(ДАННЫЕ!$CJ1248&gt;0,1,0)&amp;"y"&amp;B1248&amp;"d"&amp;H1248&amp;"e"&amp;F1248&amp;G1248</f>
        <v>x0w00t00f00b00g00c00i00r00m00hS00hZ00p00k00z00j00n00ELh0v0a00s00u0y0de</v>
      </c>
      <c r="L1248" s="28" t="str">
        <f ca="1">ДАННЫЕ!$I1248&amp;"VN"&amp;IF(ДАННЫЕ!AW1248&gt;0,11,10)&amp;"CD"&amp;IF(ДАННЫЕ!BF1248&gt;500,16,IF(ДАННЫЕ!BF1248&gt;350,15,IF(ДАННЫЕ!BF1248&gt;=200,14,IF(ДАННЫЕ!BF1248&gt;=100,13,IF(ДАННЫЕ!BF1248&gt;=50,12,IF(ДАННЫЕ!BF1248&gt;0,11,10))))))&amp;"AR"&amp;IF(ДАННЫЕ!BX1248&gt;0,1,0)&amp;"GD"&amp;B1248&amp;"VV"&amp;IF(E1248&gt;=5,IF(E1248&lt;18,1,0),0)</f>
        <v>VN10CD10AR0GD0VV0</v>
      </c>
      <c r="M1248" s="28" t="str">
        <f>ДАННЫЕ!$I1248&amp;"b"&amp;ДАННЫЕ!$BI1248&amp;"r"&amp;ДАННЫЕ!$BJ1248&amp;"CD"&amp;IF(ДАННЫЕ!BF1248&gt;0,IF(ДАННЫЕ!BF1248&lt;200,1,IF(ДАННЫЕ!BF1248&lt;350,2,3)),0)&amp;"h"&amp;IF(ДАННЫЕ!$BK1248+ДАННЫЕ!$BL1248+ДАННЫЕ!$BM1248&gt;0,1,0)&amp;"x"&amp;ДАННЫЕ!$BK1248&amp;"y"&amp;ДАННЫЕ!$BL1248&amp;"z"&amp;ДАННЫЕ!$BM1248&amp;"c"&amp;IF(ДАННЫЕ!$BK1248+ДАННЫЕ!$BL1248+ДАННЫЕ!$BM1248=3,1,0)&amp;"a"&amp;IF(ДАННЫЕ!$BQ1248+ДАННЫЕ!$BR1248&gt;0,1,0)&amp;"d"&amp;ДАННЫЕ!$BQ1248&amp;"v"&amp;ДАННЫЕ!$BR1248&amp;"p"&amp;ДАННЫЕ!$BS1248&amp;"n"&amp;ДАННЫЕ!$BU1248&amp;"t"&amp;ДАННЫЕ!$BV1248&amp;"o"&amp;ДАННЫЕ!$BT1248&amp;"l"&amp;IF(ДАННЫЕ!$BN1248&gt;0,1,0)&amp;ДАННЫЕ!$BN1248&amp;"g"&amp;ДАННЫЕ!$BO1248&amp;"s"&amp;ДАННЫЕ!$BP1248&amp;"DZ"&amp;IF(ДАННЫЕ!B1248-ДАННЫЕ!G1248 &lt; 60,IF(ДАННЫЕ!B1248-ДАННЫЕ!G1248 &gt;= 0,1,0),0)&amp;"u"&amp;IF(ДАННЫЕ!$CJ1248&gt;0,1,0)</f>
        <v>brCD0h0xyzc0a0dvpntol0gsDZ1u0</v>
      </c>
      <c r="N1248" s="28" t="str">
        <f ca="1">ДАННЫЕ!$F1248&amp;ДАННЫЕ!$I1248&amp;"g"&amp;B1248&amp;"cf"&amp;D1248&amp;"a"&amp;IF(ДАННЫЕ!$BX1248&gt;0,1,0)&amp;IF(ДАННЫЕ!$BF1248&gt;500,1,IF(ДАННЫЕ!$BF1248&gt;350,2,IF(ДАННЫЕ!$BF1248&gt;=200,3,IF(ДАННЫЕ!$BF1248&gt;=100,4,IF(ДАННЫЕ!$BF1248&gt;=50,5,IF(ДАННЫЕ!$BF1248&lt;50,6,0))))))&amp;"AR"&amp;IF(DATEDIF(ДАННЫЕ!$BX1248,ДАННЫЕ!$F$1,"y")&gt;1,1,0)&amp;"VG"&amp;IF(ДАННЫЕ!$BH1248="0",1,0)&amp;"o"&amp;IF(T1248+ДАННЫЕ!$AF1248+ДАННЫЕ!$AG1248+ДАННЫЕ!$AH1248+ДАННЫЕ!$AI1248+ДАННЫЕ!$AJ1248+ДАННЫЕ!$AP1248+ДАННЫЕ!$AQ1248+ДАННЫЕ!$AR1248+ДАННЫЕ!$AU1248+ДАННЫЕ!$AW1248+ДАННЫЕ!$AS1248+ДАННЫЕ!$AT1248&gt;0,1,0)&amp;"x"&amp;ДАННЫЕ!$AG1248&amp;"p"&amp;IF(ДАННЫЕ!$BY1248&gt;0,1,0)&amp;"v"&amp;IF(ДАННЫЕ!$BZ1248&gt;0,1,0)&amp;"n"&amp;ДАННЫЕ!$CA1248&amp;"t"&amp;ДАННЫЕ!$AY1248&amp;"k"&amp;ДАННЫЕ!$CB1248&amp;"q"&amp;ДАННЫЕ!$CC1248&amp;"w"&amp;ДАННЫЕ!$CD1248&amp;"e"&amp;ДАННЫЕ!$CE1248&amp;"m"&amp;ДАННЫЕ!$CF1248&amp;"c"&amp;ДАННЫЕ!$CG1248&amp;"z"&amp;ДАННЫЕ!$CH1248&amp;"d"&amp;IF(H1248=4,1,0)&amp;"s"&amp;IF(ДАННЫЕ!$J1248=1,0,1)&amp;"u"&amp;IF(ДАННЫЕ!$CJ1248&gt;0,1,0)</f>
        <v>g0cf0a06AR1VG0o0xp0v0ntkqwemczd0s1u0</v>
      </c>
      <c r="O1248" s="28" t="str">
        <f>ДАННЫЕ!$I1248&amp;"g"&amp;B1248&amp;A1248&amp;"f"&amp;P1248&amp;"c"&amp;IF(ДАННЫЕ!$U1248&gt;0,1,0)&amp;"s"&amp;IF(ДАННЫЕ!$Q1248&gt;0,IF(YEAR(ДАННЫЕ!$F$1)=YEAR(ДАННЫЕ!$Q1248),IF(MONTH(ДАННЫЕ!$F$1)=MONTH(ДАННЫЕ!$Q1248),111,11),1),0)&amp;"i"&amp;IF(ДАННЫЕ!$R1248+ДАННЫЕ!$S1248+ДАННЫЕ!$T1248=0,0,1)&amp;"h"&amp;IF(ДАННЫЕ!$P1248&gt;0,1,0)&amp;"p"&amp;IF(ДАННЫЕ!$CI1248&gt;0,IF(YEAR(ДАННЫЕ!$F$1)=YEAR(ДАННЫЕ!$CI1248),IF(MONTH(ДАННЫЕ!$F$1)=MONTH(ДАННЫЕ!$CI1248),111,11),1),0)&amp;"d"&amp;IF(ДАННЫЕ!$CJ1248&gt;0,IF(YEAR(ДАННЫЕ!$F$1)=YEAR(ДАННЫЕ!$CJ1248),IF(MONTH(ДАННЫЕ!$F$1)=MONTH(ДАННЫЕ!$CJ1248),111,11),1),0)&amp;"o"&amp;IF(ДАННЫЕ!$CK1248&gt;0,IF(MONTH(ДАННЫЕ!$F$1)=MONTH(ДАННЫЕ!$CK1248),111,11),0)&amp;"v"&amp;IF(ДАННЫЕ!$BE1248&gt;0,IF(MONTH(ДАННЫЕ!$F$1)=MONTH(ДАННЫЕ!$BE1248),111,11),0)</f>
        <v>g00f0c0s0i0h0p0d0o0v0</v>
      </c>
      <c r="P1248" s="15">
        <f t="shared" si="59"/>
        <v>0</v>
      </c>
      <c r="Q1248" s="15">
        <f>IF(ДАННЫЕ!$F$1&gt;ДАННЫЕ!$N1248,IF(YEAR(ДАННЫЕ!$F$1)=YEAR(ДАННЫЕ!M1248),1,0),0)</f>
        <v>0</v>
      </c>
      <c r="R1248" s="15">
        <f>IF(ДАННЫЕ!$F$1&gt;ДАННЫЕ!$N1248,IF(YEAR(ДАННЫЕ!$F$1)=YEAR(ДАННЫЕ!N1248),1,0),0)</f>
        <v>0</v>
      </c>
      <c r="S1248" s="15">
        <f>IF(ДАННЫЕ!$AA1248="2А",1,IF(ДАННЫЕ!$AA1248="2Б",2,IF(ДАННЫЕ!$AA1248="2В",3,IF(ДАННЫЕ!$AA1248=3,4,IF(ДАННЫЕ!$AA1248="4А",5,IF(ДАННЫЕ!$AA1248="4Б",6,IF(ДАННЫЕ!$AA1248="4В",7,IF(ДАННЫЕ!$AA1248=5,8,0))))))))</f>
        <v>0</v>
      </c>
      <c r="T1248" s="15">
        <f>IF(OR(ДАННЫЕ!$AC1248=2,ДАННЫЕ!$AD1248=2,ДАННЫЕ!$AE1248=2),2,IF(OR(ДАННЫЕ!$AC1248=1,ДАННЫЕ!$AD1248=1,ДАННЫЕ!$AE1248=1),1,0))</f>
        <v>0</v>
      </c>
    </row>
    <row r="1249" spans="1:20" x14ac:dyDescent="0.2">
      <c r="A1249" s="78">
        <f>IF(B1249&gt;0,IF(MONTH(ДАННЫЕ!$F$1)=MONTH(ДАННЫЕ!$B1249),1,0),0)</f>
        <v>0</v>
      </c>
      <c r="B1249" s="14">
        <f>IF(ДАННЫЕ!$B1249&gt;0,IF(YEAR(ДАННЫЕ!$F$1)=YEAR(ДАННЫЕ!$B1249),1,0),0)</f>
        <v>0</v>
      </c>
      <c r="C1249" s="14">
        <f>IF(ДАННЫЕ!$CM1249&gt;0,IF(YEAR(ДАННЫЕ!$F$1)=YEAR(ДАННЫЕ!$CM1249),1,0),0)</f>
        <v>0</v>
      </c>
      <c r="D1249" s="14">
        <f>IF(ДАННЫЕ!$CJ1249&gt;0,IF(ДАННЫЕ!$CL1249&gt;ДАННЫЕ!$F$1,1,IF(ДАННЫЕ!$CL1249&gt;0,0,1)),0)</f>
        <v>0</v>
      </c>
      <c r="E1249" s="43" t="str">
        <f ca="1">IF(ДАННЫЕ!$F$1&gt;0,IF(ДАННЫЕ!$G1249&gt;0,DATEDIF(ДАННЫЕ!$G1249,ДАННЫЕ!$F$1,"y"),""),IF(ДАННЫЕ!$G1249&gt;0,DATEDIF(ДАННЫЕ!$G1249,TODAY(),"y"),""))</f>
        <v/>
      </c>
      <c r="F1249" s="43" t="str">
        <f xml:space="preserve"> IF(ДАННЫЕ!$F1249="М",IF(E1249&gt;=18,IF(E1249&lt;60,1,""),""),"")&amp;IF(ДАННЫЕ!$F1249="Ж",IF(E1249&gt;=18,IF(E1249&lt;55,1,""),""),"")</f>
        <v/>
      </c>
      <c r="G1249" s="43" t="str">
        <f xml:space="preserve"> IF(ДАННЫЕ!$F1249="М",IF(E1249&gt;=60,2,""),"")&amp;IF(ДАННЫЕ!$F1249="Ж",IF(E1249&gt;=55,2,""),"")</f>
        <v/>
      </c>
      <c r="H1249" s="43" t="str">
        <f t="shared" ca="1" si="57"/>
        <v/>
      </c>
      <c r="I1249" s="43" t="str">
        <f t="shared" ca="1" si="58"/>
        <v>03</v>
      </c>
      <c r="J1249" s="28" t="str">
        <f ca="1">ДАННЫЕ!$F1249&amp;H1249&amp;I1249&amp;ДАННЫЕ!$I1249&amp;"m"&amp;IF(ДАННЫЕ!$I1249&gt;0,IF(ДАННЫЕ!$J1249&gt;0,0,1),"")&amp;"f"&amp;IF(ДАННЫЕ!$R1249&gt;0,IF(YEAR(ДАННЫЕ!$F$1)=YEAR(ДАННЫЕ!$R1249),1,0),0)&amp;"z"&amp;ДАННЫЕ!$R1249&amp;"p"&amp;ДАННЫЕ!$S1249&amp;"i"&amp;ДАННЫЕ!$T1249&amp;"h"&amp;ДАННЫЕ!$K1249&amp;"be"&amp;ДАННЫЕ!$BI1249&amp;"CD"&amp;IF(ДАННЫЕ!BF1249&gt;500,4,IF(ДАННЫЕ!BF1249&gt;350,3,IF(ДАННЫЕ!BF1249&gt;200,2,IF(ДАННЫЕ!BF1249&gt;0,1,0))))&amp;"g"&amp;B1249&amp;"d"&amp;H1249&amp;"l"&amp;ДАННЫЕ!AT1249&amp;"a"&amp;ДАННЫЕ!$V1249&amp;"v"&amp;R1249&amp;"k"&amp;ДАННЫЕ!$U1249&amp;"s"&amp;ДАННЫЕ!$Y1249&amp;"t"&amp;ДАННЫЕ!$X1249&amp;"b"&amp;IF(ДАННЫЕ!$Q1249&gt;1,1,0)&amp;"PP"&amp;ДАННЫЕ!Z1249&amp;"c"&amp;S1249&amp;"x"&amp;IF(ДАННЫЕ!$BY1249&gt;0,IF(YEAR(ДАННЫЕ!$F$1)=YEAR(ДАННЫЕ!$BY1249),1,0),0)&amp;"n"&amp;IF(ДАННЫЕ!$BZ1249&gt;0,IF(YEAR(ДАННЫЕ!$F$1)=YEAR(ДАННЫЕ!$BZ1249),1,0),0)&amp;"u"&amp;D1249&amp;"z"&amp;IF(ДАННЫЕ!$CL1249&gt;0,IF(YEAR(ДАННЫЕ!$F$1)&gt;YEAR(ДАННЫЕ!$CL1249),11,12),0)</f>
        <v>03mf0zpihbeCD0g0dlav0kstb0PPc0x0n0u0z0</v>
      </c>
      <c r="K1249" s="28" t="str">
        <f ca="1">ДАННЫЕ!$I1249&amp;"x"&amp;B1249&amp;"w"&amp;IF(T1249+ДАННЫЕ!AD1249+ДАННЫЕ!AE1249+ДАННЫЕ!AF1249+ДАННЫЕ!AG1249+ДАННЫЕ!AH1249+ДАННЫЕ!$AL1249+ДАННЫЕ!AI1249+ДАННЫЕ!AJ1249+ДАННЫЕ!AK1249+ДАННЫЕ!AP1249+ДАННЫЕ!AQ1249+ДАННЫЕ!AR1249+ДАННЫЕ!$AM1249+ДАННЫЕ!$AN1249+ДАННЫЕ!AS1249+ДАННЫЕ!AT1249&gt;0,1,0)&amp;IF(OR(T1249=2,ДАННЫЕ!AD1249=2,ДАННЫЕ!AE1249=2,ДАННЫЕ!AF1249=2,ДАННЫЕ!AG1249=2,ДАННЫЕ!AH1249=2,ДАННЫЕ!$AL1249=2,ДАННЫЕ!AI1249=2,ДАННЫЕ!AJ1249=2,ДАННЫЕ!AK1249=2,ДАННЫЕ!AP1249=2,ДАННЫЕ!AQ1249=2,ДАННЫЕ!AR1249=2,ДАННЫЕ!$AM1249=2,ДАННЫЕ!$AN1249=2,ДАННЫЕ!AS1249=2,ДАННЫЕ!AT1249=2),2,0)&amp;"t"&amp;IF(T1249&gt;0,"1"&amp;T1249,"00")&amp;"f"&amp;IF(ДАННЫЕ!$AC1249,"1"&amp;ДАННЫЕ!$AC1249,"00")&amp;"b"&amp;IF(ДАННЫЕ!$AD1249,"1"&amp;ДАННЫЕ!$AD1249,"00")&amp;"g"&amp;IF(ДАННЫЕ!$AF1249,"1"&amp;ДАННЫЕ!$AF1249,"00")&amp;"c"&amp;IF(ДАННЫЕ!$AG1249,"1"&amp;ДАННЫЕ!$AG1249,"00")&amp;"i"&amp;IF(ДАННЫЕ!$AH1249,"1"&amp;ДАННЫЕ!$AH1249,"00")&amp;"r"&amp;IF(ДАННЫЕ!$AL1249,"1"&amp;ДАННЫЕ!$AL1249,"00")&amp;"m"&amp;IF(ДАННЫЕ!$AI1249,"1"&amp;ДАННЫЕ!$AI1249,"00")&amp;"hS"&amp;IF(ДАННЫЕ!$AJ1249,"1"&amp;ДАННЫЕ!$AJ1249,"00")&amp;"hZ"&amp;IF(ДАННЫЕ!$AK1249,"1"&amp;ДАННЫЕ!$AK1249,"00")&amp;"p"&amp;IF(ДАННЫЕ!$AP1249,"1"&amp;ДАННЫЕ!$AP1249,"00")&amp;"k"&amp;IF(ДАННЫЕ!$AQ1249,"1"&amp;ДАННЫЕ!$AQ1249,"00")&amp;"z"&amp;IF(ДАННЫЕ!$AR1249,"1"&amp;ДАННЫЕ!$AR1249,"00")&amp;"j"&amp;IF(ДАННЫЕ!$AM1249,"1"&amp;ДАННЫЕ!$AM1249,"00")&amp;"n"&amp;IF(ДАННЫЕ!$AN1249,"1"&amp;ДАННЫЕ!$AN1249,"00")&amp;"E"&amp;ДАННЫЕ!BI1249&amp;"L"&amp;ДАННЫЕ!AO1249&amp;"h"&amp;IF(ДАННЫЕ!$AU1249&gt;0,1,0)&amp;"v"&amp;IF(ДАННЫЕ!$AW1249&gt;0,1,0)&amp;"a"&amp;IF(ДАННЫЕ!$AS1249,"1"&amp;ДАННЫЕ!$AS1249,"00")&amp;"s"&amp;IF(ДАННЫЕ!$AT1249,"1"&amp;ДАННЫЕ!$AT1249,"00")&amp;"u"&amp;IF(ДАННЫЕ!$CJ1249&gt;0,1,0)&amp;"y"&amp;B1249&amp;"d"&amp;H1249&amp;"e"&amp;F1249&amp;G1249</f>
        <v>x0w00t00f00b00g00c00i00r00m00hS00hZ00p00k00z00j00n00ELh0v0a00s00u0y0de</v>
      </c>
      <c r="L1249" s="28" t="str">
        <f ca="1">ДАННЫЕ!$I1249&amp;"VN"&amp;IF(ДАННЫЕ!AW1249&gt;0,11,10)&amp;"CD"&amp;IF(ДАННЫЕ!BF1249&gt;500,16,IF(ДАННЫЕ!BF1249&gt;350,15,IF(ДАННЫЕ!BF1249&gt;=200,14,IF(ДАННЫЕ!BF1249&gt;=100,13,IF(ДАННЫЕ!BF1249&gt;=50,12,IF(ДАННЫЕ!BF1249&gt;0,11,10))))))&amp;"AR"&amp;IF(ДАННЫЕ!BX1249&gt;0,1,0)&amp;"GD"&amp;B1249&amp;"VV"&amp;IF(E1249&gt;=5,IF(E1249&lt;18,1,0),0)</f>
        <v>VN10CD10AR0GD0VV0</v>
      </c>
      <c r="M1249" s="28" t="str">
        <f>ДАННЫЕ!$I1249&amp;"b"&amp;ДАННЫЕ!$BI1249&amp;"r"&amp;ДАННЫЕ!$BJ1249&amp;"CD"&amp;IF(ДАННЫЕ!BF1249&gt;0,IF(ДАННЫЕ!BF1249&lt;200,1,IF(ДАННЫЕ!BF1249&lt;350,2,3)),0)&amp;"h"&amp;IF(ДАННЫЕ!$BK1249+ДАННЫЕ!$BL1249+ДАННЫЕ!$BM1249&gt;0,1,0)&amp;"x"&amp;ДАННЫЕ!$BK1249&amp;"y"&amp;ДАННЫЕ!$BL1249&amp;"z"&amp;ДАННЫЕ!$BM1249&amp;"c"&amp;IF(ДАННЫЕ!$BK1249+ДАННЫЕ!$BL1249+ДАННЫЕ!$BM1249=3,1,0)&amp;"a"&amp;IF(ДАННЫЕ!$BQ1249+ДАННЫЕ!$BR1249&gt;0,1,0)&amp;"d"&amp;ДАННЫЕ!$BQ1249&amp;"v"&amp;ДАННЫЕ!$BR1249&amp;"p"&amp;ДАННЫЕ!$BS1249&amp;"n"&amp;ДАННЫЕ!$BU1249&amp;"t"&amp;ДАННЫЕ!$BV1249&amp;"o"&amp;ДАННЫЕ!$BT1249&amp;"l"&amp;IF(ДАННЫЕ!$BN1249&gt;0,1,0)&amp;ДАННЫЕ!$BN1249&amp;"g"&amp;ДАННЫЕ!$BO1249&amp;"s"&amp;ДАННЫЕ!$BP1249&amp;"DZ"&amp;IF(ДАННЫЕ!B1249-ДАННЫЕ!G1249 &lt; 60,IF(ДАННЫЕ!B1249-ДАННЫЕ!G1249 &gt;= 0,1,0),0)&amp;"u"&amp;IF(ДАННЫЕ!$CJ1249&gt;0,1,0)</f>
        <v>brCD0h0xyzc0a0dvpntol0gsDZ1u0</v>
      </c>
      <c r="N1249" s="28" t="str">
        <f ca="1">ДАННЫЕ!$F1249&amp;ДАННЫЕ!$I1249&amp;"g"&amp;B1249&amp;"cf"&amp;D1249&amp;"a"&amp;IF(ДАННЫЕ!$BX1249&gt;0,1,0)&amp;IF(ДАННЫЕ!$BF1249&gt;500,1,IF(ДАННЫЕ!$BF1249&gt;350,2,IF(ДАННЫЕ!$BF1249&gt;=200,3,IF(ДАННЫЕ!$BF1249&gt;=100,4,IF(ДАННЫЕ!$BF1249&gt;=50,5,IF(ДАННЫЕ!$BF1249&lt;50,6,0))))))&amp;"AR"&amp;IF(DATEDIF(ДАННЫЕ!$BX1249,ДАННЫЕ!$F$1,"y")&gt;1,1,0)&amp;"VG"&amp;IF(ДАННЫЕ!$BH1249="0",1,0)&amp;"o"&amp;IF(T1249+ДАННЫЕ!$AF1249+ДАННЫЕ!$AG1249+ДАННЫЕ!$AH1249+ДАННЫЕ!$AI1249+ДАННЫЕ!$AJ1249+ДАННЫЕ!$AP1249+ДАННЫЕ!$AQ1249+ДАННЫЕ!$AR1249+ДАННЫЕ!$AU1249+ДАННЫЕ!$AW1249+ДАННЫЕ!$AS1249+ДАННЫЕ!$AT1249&gt;0,1,0)&amp;"x"&amp;ДАННЫЕ!$AG1249&amp;"p"&amp;IF(ДАННЫЕ!$BY1249&gt;0,1,0)&amp;"v"&amp;IF(ДАННЫЕ!$BZ1249&gt;0,1,0)&amp;"n"&amp;ДАННЫЕ!$CA1249&amp;"t"&amp;ДАННЫЕ!$AY1249&amp;"k"&amp;ДАННЫЕ!$CB1249&amp;"q"&amp;ДАННЫЕ!$CC1249&amp;"w"&amp;ДАННЫЕ!$CD1249&amp;"e"&amp;ДАННЫЕ!$CE1249&amp;"m"&amp;ДАННЫЕ!$CF1249&amp;"c"&amp;ДАННЫЕ!$CG1249&amp;"z"&amp;ДАННЫЕ!$CH1249&amp;"d"&amp;IF(H1249=4,1,0)&amp;"s"&amp;IF(ДАННЫЕ!$J1249=1,0,1)&amp;"u"&amp;IF(ДАННЫЕ!$CJ1249&gt;0,1,0)</f>
        <v>g0cf0a06AR1VG0o0xp0v0ntkqwemczd0s1u0</v>
      </c>
      <c r="O1249" s="28" t="str">
        <f>ДАННЫЕ!$I1249&amp;"g"&amp;B1249&amp;A1249&amp;"f"&amp;P1249&amp;"c"&amp;IF(ДАННЫЕ!$U1249&gt;0,1,0)&amp;"s"&amp;IF(ДАННЫЕ!$Q1249&gt;0,IF(YEAR(ДАННЫЕ!$F$1)=YEAR(ДАННЫЕ!$Q1249),IF(MONTH(ДАННЫЕ!$F$1)=MONTH(ДАННЫЕ!$Q1249),111,11),1),0)&amp;"i"&amp;IF(ДАННЫЕ!$R1249+ДАННЫЕ!$S1249+ДАННЫЕ!$T1249=0,0,1)&amp;"h"&amp;IF(ДАННЫЕ!$P1249&gt;0,1,0)&amp;"p"&amp;IF(ДАННЫЕ!$CI1249&gt;0,IF(YEAR(ДАННЫЕ!$F$1)=YEAR(ДАННЫЕ!$CI1249),IF(MONTH(ДАННЫЕ!$F$1)=MONTH(ДАННЫЕ!$CI1249),111,11),1),0)&amp;"d"&amp;IF(ДАННЫЕ!$CJ1249&gt;0,IF(YEAR(ДАННЫЕ!$F$1)=YEAR(ДАННЫЕ!$CJ1249),IF(MONTH(ДАННЫЕ!$F$1)=MONTH(ДАННЫЕ!$CJ1249),111,11),1),0)&amp;"o"&amp;IF(ДАННЫЕ!$CK1249&gt;0,IF(MONTH(ДАННЫЕ!$F$1)=MONTH(ДАННЫЕ!$CK1249),111,11),0)&amp;"v"&amp;IF(ДАННЫЕ!$BE1249&gt;0,IF(MONTH(ДАННЫЕ!$F$1)=MONTH(ДАННЫЕ!$BE1249),111,11),0)</f>
        <v>g00f0c0s0i0h0p0d0o0v0</v>
      </c>
      <c r="P1249" s="15">
        <f t="shared" si="59"/>
        <v>0</v>
      </c>
      <c r="Q1249" s="15">
        <f>IF(ДАННЫЕ!$F$1&gt;ДАННЫЕ!$N1249,IF(YEAR(ДАННЫЕ!$F$1)=YEAR(ДАННЫЕ!M1249),1,0),0)</f>
        <v>0</v>
      </c>
      <c r="R1249" s="15">
        <f>IF(ДАННЫЕ!$F$1&gt;ДАННЫЕ!$N1249,IF(YEAR(ДАННЫЕ!$F$1)=YEAR(ДАННЫЕ!N1249),1,0),0)</f>
        <v>0</v>
      </c>
      <c r="S1249" s="15">
        <f>IF(ДАННЫЕ!$AA1249="2А",1,IF(ДАННЫЕ!$AA1249="2Б",2,IF(ДАННЫЕ!$AA1249="2В",3,IF(ДАННЫЕ!$AA1249=3,4,IF(ДАННЫЕ!$AA1249="4А",5,IF(ДАННЫЕ!$AA1249="4Б",6,IF(ДАННЫЕ!$AA1249="4В",7,IF(ДАННЫЕ!$AA1249=5,8,0))))))))</f>
        <v>0</v>
      </c>
      <c r="T1249" s="15">
        <f>IF(OR(ДАННЫЕ!$AC1249=2,ДАННЫЕ!$AD1249=2,ДАННЫЕ!$AE1249=2),2,IF(OR(ДАННЫЕ!$AC1249=1,ДАННЫЕ!$AD1249=1,ДАННЫЕ!$AE1249=1),1,0))</f>
        <v>0</v>
      </c>
    </row>
    <row r="1250" spans="1:20" x14ac:dyDescent="0.2">
      <c r="A1250" s="78">
        <f>IF(B1250&gt;0,IF(MONTH(ДАННЫЕ!$F$1)=MONTH(ДАННЫЕ!$B1250),1,0),0)</f>
        <v>0</v>
      </c>
      <c r="B1250" s="14">
        <f>IF(ДАННЫЕ!$B1250&gt;0,IF(YEAR(ДАННЫЕ!$F$1)=YEAR(ДАННЫЕ!$B1250),1,0),0)</f>
        <v>0</v>
      </c>
      <c r="C1250" s="14">
        <f>IF(ДАННЫЕ!$CM1250&gt;0,IF(YEAR(ДАННЫЕ!$F$1)=YEAR(ДАННЫЕ!$CM1250),1,0),0)</f>
        <v>0</v>
      </c>
      <c r="D1250" s="14">
        <f>IF(ДАННЫЕ!$CJ1250&gt;0,IF(ДАННЫЕ!$CL1250&gt;ДАННЫЕ!$F$1,1,IF(ДАННЫЕ!$CL1250&gt;0,0,1)),0)</f>
        <v>0</v>
      </c>
      <c r="E1250" s="43" t="str">
        <f ca="1">IF(ДАННЫЕ!$F$1&gt;0,IF(ДАННЫЕ!$G1250&gt;0,DATEDIF(ДАННЫЕ!$G1250,ДАННЫЕ!$F$1,"y"),""),IF(ДАННЫЕ!$G1250&gt;0,DATEDIF(ДАННЫЕ!$G1250,TODAY(),"y"),""))</f>
        <v/>
      </c>
      <c r="F1250" s="43" t="str">
        <f xml:space="preserve"> IF(ДАННЫЕ!$F1250="М",IF(E1250&gt;=18,IF(E1250&lt;60,1,""),""),"")&amp;IF(ДАННЫЕ!$F1250="Ж",IF(E1250&gt;=18,IF(E1250&lt;55,1,""),""),"")</f>
        <v/>
      </c>
      <c r="G1250" s="43" t="str">
        <f xml:space="preserve"> IF(ДАННЫЕ!$F1250="М",IF(E1250&gt;=60,2,""),"")&amp;IF(ДАННЫЕ!$F1250="Ж",IF(E1250&gt;=55,2,""),"")</f>
        <v/>
      </c>
      <c r="H1250" s="43" t="str">
        <f t="shared" ca="1" si="57"/>
        <v/>
      </c>
      <c r="I1250" s="43" t="str">
        <f t="shared" ca="1" si="58"/>
        <v>03</v>
      </c>
      <c r="J1250" s="28" t="str">
        <f ca="1">ДАННЫЕ!$F1250&amp;H1250&amp;I1250&amp;ДАННЫЕ!$I1250&amp;"m"&amp;IF(ДАННЫЕ!$I1250&gt;0,IF(ДАННЫЕ!$J1250&gt;0,0,1),"")&amp;"f"&amp;IF(ДАННЫЕ!$R1250&gt;0,IF(YEAR(ДАННЫЕ!$F$1)=YEAR(ДАННЫЕ!$R1250),1,0),0)&amp;"z"&amp;ДАННЫЕ!$R1250&amp;"p"&amp;ДАННЫЕ!$S1250&amp;"i"&amp;ДАННЫЕ!$T1250&amp;"h"&amp;ДАННЫЕ!$K1250&amp;"be"&amp;ДАННЫЕ!$BI1250&amp;"CD"&amp;IF(ДАННЫЕ!BF1250&gt;500,4,IF(ДАННЫЕ!BF1250&gt;350,3,IF(ДАННЫЕ!BF1250&gt;200,2,IF(ДАННЫЕ!BF1250&gt;0,1,0))))&amp;"g"&amp;B1250&amp;"d"&amp;H1250&amp;"l"&amp;ДАННЫЕ!AT1250&amp;"a"&amp;ДАННЫЕ!$V1250&amp;"v"&amp;R1250&amp;"k"&amp;ДАННЫЕ!$U1250&amp;"s"&amp;ДАННЫЕ!$Y1250&amp;"t"&amp;ДАННЫЕ!$X1250&amp;"b"&amp;IF(ДАННЫЕ!$Q1250&gt;1,1,0)&amp;"PP"&amp;ДАННЫЕ!Z1250&amp;"c"&amp;S1250&amp;"x"&amp;IF(ДАННЫЕ!$BY1250&gt;0,IF(YEAR(ДАННЫЕ!$F$1)=YEAR(ДАННЫЕ!$BY1250),1,0),0)&amp;"n"&amp;IF(ДАННЫЕ!$BZ1250&gt;0,IF(YEAR(ДАННЫЕ!$F$1)=YEAR(ДАННЫЕ!$BZ1250),1,0),0)&amp;"u"&amp;D1250&amp;"z"&amp;IF(ДАННЫЕ!$CL1250&gt;0,IF(YEAR(ДАННЫЕ!$F$1)&gt;YEAR(ДАННЫЕ!$CL1250),11,12),0)</f>
        <v>03mf0zpihbeCD0g0dlav0kstb0PPc0x0n0u0z0</v>
      </c>
      <c r="K1250" s="28" t="str">
        <f ca="1">ДАННЫЕ!$I1250&amp;"x"&amp;B1250&amp;"w"&amp;IF(T1250+ДАННЫЕ!AD1250+ДАННЫЕ!AE1250+ДАННЫЕ!AF1250+ДАННЫЕ!AG1250+ДАННЫЕ!AH1250+ДАННЫЕ!$AL1250+ДАННЫЕ!AI1250+ДАННЫЕ!AJ1250+ДАННЫЕ!AK1250+ДАННЫЕ!AP1250+ДАННЫЕ!AQ1250+ДАННЫЕ!AR1250+ДАННЫЕ!$AM1250+ДАННЫЕ!$AN1250+ДАННЫЕ!AS1250+ДАННЫЕ!AT1250&gt;0,1,0)&amp;IF(OR(T1250=2,ДАННЫЕ!AD1250=2,ДАННЫЕ!AE1250=2,ДАННЫЕ!AF1250=2,ДАННЫЕ!AG1250=2,ДАННЫЕ!AH1250=2,ДАННЫЕ!$AL1250=2,ДАННЫЕ!AI1250=2,ДАННЫЕ!AJ1250=2,ДАННЫЕ!AK1250=2,ДАННЫЕ!AP1250=2,ДАННЫЕ!AQ1250=2,ДАННЫЕ!AR1250=2,ДАННЫЕ!$AM1250=2,ДАННЫЕ!$AN1250=2,ДАННЫЕ!AS1250=2,ДАННЫЕ!AT1250=2),2,0)&amp;"t"&amp;IF(T1250&gt;0,"1"&amp;T1250,"00")&amp;"f"&amp;IF(ДАННЫЕ!$AC1250,"1"&amp;ДАННЫЕ!$AC1250,"00")&amp;"b"&amp;IF(ДАННЫЕ!$AD1250,"1"&amp;ДАННЫЕ!$AD1250,"00")&amp;"g"&amp;IF(ДАННЫЕ!$AF1250,"1"&amp;ДАННЫЕ!$AF1250,"00")&amp;"c"&amp;IF(ДАННЫЕ!$AG1250,"1"&amp;ДАННЫЕ!$AG1250,"00")&amp;"i"&amp;IF(ДАННЫЕ!$AH1250,"1"&amp;ДАННЫЕ!$AH1250,"00")&amp;"r"&amp;IF(ДАННЫЕ!$AL1250,"1"&amp;ДАННЫЕ!$AL1250,"00")&amp;"m"&amp;IF(ДАННЫЕ!$AI1250,"1"&amp;ДАННЫЕ!$AI1250,"00")&amp;"hS"&amp;IF(ДАННЫЕ!$AJ1250,"1"&amp;ДАННЫЕ!$AJ1250,"00")&amp;"hZ"&amp;IF(ДАННЫЕ!$AK1250,"1"&amp;ДАННЫЕ!$AK1250,"00")&amp;"p"&amp;IF(ДАННЫЕ!$AP1250,"1"&amp;ДАННЫЕ!$AP1250,"00")&amp;"k"&amp;IF(ДАННЫЕ!$AQ1250,"1"&amp;ДАННЫЕ!$AQ1250,"00")&amp;"z"&amp;IF(ДАННЫЕ!$AR1250,"1"&amp;ДАННЫЕ!$AR1250,"00")&amp;"j"&amp;IF(ДАННЫЕ!$AM1250,"1"&amp;ДАННЫЕ!$AM1250,"00")&amp;"n"&amp;IF(ДАННЫЕ!$AN1250,"1"&amp;ДАННЫЕ!$AN1250,"00")&amp;"E"&amp;ДАННЫЕ!BI1250&amp;"L"&amp;ДАННЫЕ!AO1250&amp;"h"&amp;IF(ДАННЫЕ!$AU1250&gt;0,1,0)&amp;"v"&amp;IF(ДАННЫЕ!$AW1250&gt;0,1,0)&amp;"a"&amp;IF(ДАННЫЕ!$AS1250,"1"&amp;ДАННЫЕ!$AS1250,"00")&amp;"s"&amp;IF(ДАННЫЕ!$AT1250,"1"&amp;ДАННЫЕ!$AT1250,"00")&amp;"u"&amp;IF(ДАННЫЕ!$CJ1250&gt;0,1,0)&amp;"y"&amp;B1250&amp;"d"&amp;H1250&amp;"e"&amp;F1250&amp;G1250</f>
        <v>x0w00t00f00b00g00c00i00r00m00hS00hZ00p00k00z00j00n00ELh0v0a00s00u0y0de</v>
      </c>
      <c r="L1250" s="28" t="str">
        <f ca="1">ДАННЫЕ!$I1250&amp;"VN"&amp;IF(ДАННЫЕ!AW1250&gt;0,11,10)&amp;"CD"&amp;IF(ДАННЫЕ!BF1250&gt;500,16,IF(ДАННЫЕ!BF1250&gt;350,15,IF(ДАННЫЕ!BF1250&gt;=200,14,IF(ДАННЫЕ!BF1250&gt;=100,13,IF(ДАННЫЕ!BF1250&gt;=50,12,IF(ДАННЫЕ!BF1250&gt;0,11,10))))))&amp;"AR"&amp;IF(ДАННЫЕ!BX1250&gt;0,1,0)&amp;"GD"&amp;B1250&amp;"VV"&amp;IF(E1250&gt;=5,IF(E1250&lt;18,1,0),0)</f>
        <v>VN10CD10AR0GD0VV0</v>
      </c>
      <c r="M1250" s="28" t="str">
        <f>ДАННЫЕ!$I1250&amp;"b"&amp;ДАННЫЕ!$BI1250&amp;"r"&amp;ДАННЫЕ!$BJ1250&amp;"CD"&amp;IF(ДАННЫЕ!BF1250&gt;0,IF(ДАННЫЕ!BF1250&lt;200,1,IF(ДАННЫЕ!BF1250&lt;350,2,3)),0)&amp;"h"&amp;IF(ДАННЫЕ!$BK1250+ДАННЫЕ!$BL1250+ДАННЫЕ!$BM1250&gt;0,1,0)&amp;"x"&amp;ДАННЫЕ!$BK1250&amp;"y"&amp;ДАННЫЕ!$BL1250&amp;"z"&amp;ДАННЫЕ!$BM1250&amp;"c"&amp;IF(ДАННЫЕ!$BK1250+ДАННЫЕ!$BL1250+ДАННЫЕ!$BM1250=3,1,0)&amp;"a"&amp;IF(ДАННЫЕ!$BQ1250+ДАННЫЕ!$BR1250&gt;0,1,0)&amp;"d"&amp;ДАННЫЕ!$BQ1250&amp;"v"&amp;ДАННЫЕ!$BR1250&amp;"p"&amp;ДАННЫЕ!$BS1250&amp;"n"&amp;ДАННЫЕ!$BU1250&amp;"t"&amp;ДАННЫЕ!$BV1250&amp;"o"&amp;ДАННЫЕ!$BT1250&amp;"l"&amp;IF(ДАННЫЕ!$BN1250&gt;0,1,0)&amp;ДАННЫЕ!$BN1250&amp;"g"&amp;ДАННЫЕ!$BO1250&amp;"s"&amp;ДАННЫЕ!$BP1250&amp;"DZ"&amp;IF(ДАННЫЕ!B1250-ДАННЫЕ!G1250 &lt; 60,IF(ДАННЫЕ!B1250-ДАННЫЕ!G1250 &gt;= 0,1,0),0)&amp;"u"&amp;IF(ДАННЫЕ!$CJ1250&gt;0,1,0)</f>
        <v>brCD0h0xyzc0a0dvpntol0gsDZ1u0</v>
      </c>
      <c r="N1250" s="28" t="str">
        <f ca="1">ДАННЫЕ!$F1250&amp;ДАННЫЕ!$I1250&amp;"g"&amp;B1250&amp;"cf"&amp;D1250&amp;"a"&amp;IF(ДАННЫЕ!$BX1250&gt;0,1,0)&amp;IF(ДАННЫЕ!$BF1250&gt;500,1,IF(ДАННЫЕ!$BF1250&gt;350,2,IF(ДАННЫЕ!$BF1250&gt;=200,3,IF(ДАННЫЕ!$BF1250&gt;=100,4,IF(ДАННЫЕ!$BF1250&gt;=50,5,IF(ДАННЫЕ!$BF1250&lt;50,6,0))))))&amp;"AR"&amp;IF(DATEDIF(ДАННЫЕ!$BX1250,ДАННЫЕ!$F$1,"y")&gt;1,1,0)&amp;"VG"&amp;IF(ДАННЫЕ!$BH1250="0",1,0)&amp;"o"&amp;IF(T1250+ДАННЫЕ!$AF1250+ДАННЫЕ!$AG1250+ДАННЫЕ!$AH1250+ДАННЫЕ!$AI1250+ДАННЫЕ!$AJ1250+ДАННЫЕ!$AP1250+ДАННЫЕ!$AQ1250+ДАННЫЕ!$AR1250+ДАННЫЕ!$AU1250+ДАННЫЕ!$AW1250+ДАННЫЕ!$AS1250+ДАННЫЕ!$AT1250&gt;0,1,0)&amp;"x"&amp;ДАННЫЕ!$AG1250&amp;"p"&amp;IF(ДАННЫЕ!$BY1250&gt;0,1,0)&amp;"v"&amp;IF(ДАННЫЕ!$BZ1250&gt;0,1,0)&amp;"n"&amp;ДАННЫЕ!$CA1250&amp;"t"&amp;ДАННЫЕ!$AY1250&amp;"k"&amp;ДАННЫЕ!$CB1250&amp;"q"&amp;ДАННЫЕ!$CC1250&amp;"w"&amp;ДАННЫЕ!$CD1250&amp;"e"&amp;ДАННЫЕ!$CE1250&amp;"m"&amp;ДАННЫЕ!$CF1250&amp;"c"&amp;ДАННЫЕ!$CG1250&amp;"z"&amp;ДАННЫЕ!$CH1250&amp;"d"&amp;IF(H1250=4,1,0)&amp;"s"&amp;IF(ДАННЫЕ!$J1250=1,0,1)&amp;"u"&amp;IF(ДАННЫЕ!$CJ1250&gt;0,1,0)</f>
        <v>g0cf0a06AR1VG0o0xp0v0ntkqwemczd0s1u0</v>
      </c>
      <c r="O1250" s="28" t="str">
        <f>ДАННЫЕ!$I1250&amp;"g"&amp;B1250&amp;A1250&amp;"f"&amp;P1250&amp;"c"&amp;IF(ДАННЫЕ!$U1250&gt;0,1,0)&amp;"s"&amp;IF(ДАННЫЕ!$Q1250&gt;0,IF(YEAR(ДАННЫЕ!$F$1)=YEAR(ДАННЫЕ!$Q1250),IF(MONTH(ДАННЫЕ!$F$1)=MONTH(ДАННЫЕ!$Q1250),111,11),1),0)&amp;"i"&amp;IF(ДАННЫЕ!$R1250+ДАННЫЕ!$S1250+ДАННЫЕ!$T1250=0,0,1)&amp;"h"&amp;IF(ДАННЫЕ!$P1250&gt;0,1,0)&amp;"p"&amp;IF(ДАННЫЕ!$CI1250&gt;0,IF(YEAR(ДАННЫЕ!$F$1)=YEAR(ДАННЫЕ!$CI1250),IF(MONTH(ДАННЫЕ!$F$1)=MONTH(ДАННЫЕ!$CI1250),111,11),1),0)&amp;"d"&amp;IF(ДАННЫЕ!$CJ1250&gt;0,IF(YEAR(ДАННЫЕ!$F$1)=YEAR(ДАННЫЕ!$CJ1250),IF(MONTH(ДАННЫЕ!$F$1)=MONTH(ДАННЫЕ!$CJ1250),111,11),1),0)&amp;"o"&amp;IF(ДАННЫЕ!$CK1250&gt;0,IF(MONTH(ДАННЫЕ!$F$1)=MONTH(ДАННЫЕ!$CK1250),111,11),0)&amp;"v"&amp;IF(ДАННЫЕ!$BE1250&gt;0,IF(MONTH(ДАННЫЕ!$F$1)=MONTH(ДАННЫЕ!$BE1250),111,11),0)</f>
        <v>g00f0c0s0i0h0p0d0o0v0</v>
      </c>
      <c r="P1250" s="15">
        <f t="shared" si="59"/>
        <v>0</v>
      </c>
      <c r="Q1250" s="15">
        <f>IF(ДАННЫЕ!$F$1&gt;ДАННЫЕ!$N1250,IF(YEAR(ДАННЫЕ!$F$1)=YEAR(ДАННЫЕ!M1250),1,0),0)</f>
        <v>0</v>
      </c>
      <c r="R1250" s="15">
        <f>IF(ДАННЫЕ!$F$1&gt;ДАННЫЕ!$N1250,IF(YEAR(ДАННЫЕ!$F$1)=YEAR(ДАННЫЕ!N1250),1,0),0)</f>
        <v>0</v>
      </c>
      <c r="S1250" s="15">
        <f>IF(ДАННЫЕ!$AA1250="2А",1,IF(ДАННЫЕ!$AA1250="2Б",2,IF(ДАННЫЕ!$AA1250="2В",3,IF(ДАННЫЕ!$AA1250=3,4,IF(ДАННЫЕ!$AA1250="4А",5,IF(ДАННЫЕ!$AA1250="4Б",6,IF(ДАННЫЕ!$AA1250="4В",7,IF(ДАННЫЕ!$AA1250=5,8,0))))))))</f>
        <v>0</v>
      </c>
      <c r="T1250" s="15">
        <f>IF(OR(ДАННЫЕ!$AC1250=2,ДАННЫЕ!$AD1250=2,ДАННЫЕ!$AE1250=2),2,IF(OR(ДАННЫЕ!$AC1250=1,ДАННЫЕ!$AD1250=1,ДАННЫЕ!$AE1250=1),1,0))</f>
        <v>0</v>
      </c>
    </row>
    <row r="1251" spans="1:20" x14ac:dyDescent="0.2">
      <c r="A1251" s="78">
        <f>IF(B1251&gt;0,IF(MONTH(ДАННЫЕ!$F$1)=MONTH(ДАННЫЕ!$B1251),1,0),0)</f>
        <v>0</v>
      </c>
      <c r="B1251" s="14">
        <f>IF(ДАННЫЕ!$B1251&gt;0,IF(YEAR(ДАННЫЕ!$F$1)=YEAR(ДАННЫЕ!$B1251),1,0),0)</f>
        <v>0</v>
      </c>
      <c r="C1251" s="14">
        <f>IF(ДАННЫЕ!$CM1251&gt;0,IF(YEAR(ДАННЫЕ!$F$1)=YEAR(ДАННЫЕ!$CM1251),1,0),0)</f>
        <v>0</v>
      </c>
      <c r="D1251" s="14">
        <f>IF(ДАННЫЕ!$CJ1251&gt;0,IF(ДАННЫЕ!$CL1251&gt;ДАННЫЕ!$F$1,1,IF(ДАННЫЕ!$CL1251&gt;0,0,1)),0)</f>
        <v>0</v>
      </c>
      <c r="E1251" s="43" t="str">
        <f ca="1">IF(ДАННЫЕ!$F$1&gt;0,IF(ДАННЫЕ!$G1251&gt;0,DATEDIF(ДАННЫЕ!$G1251,ДАННЫЕ!$F$1,"y"),""),IF(ДАННЫЕ!$G1251&gt;0,DATEDIF(ДАННЫЕ!$G1251,TODAY(),"y"),""))</f>
        <v/>
      </c>
      <c r="F1251" s="43" t="str">
        <f xml:space="preserve"> IF(ДАННЫЕ!$F1251="М",IF(E1251&gt;=18,IF(E1251&lt;60,1,""),""),"")&amp;IF(ДАННЫЕ!$F1251="Ж",IF(E1251&gt;=18,IF(E1251&lt;55,1,""),""),"")</f>
        <v/>
      </c>
      <c r="G1251" s="43" t="str">
        <f xml:space="preserve"> IF(ДАННЫЕ!$F1251="М",IF(E1251&gt;=60,2,""),"")&amp;IF(ДАННЫЕ!$F1251="Ж",IF(E1251&gt;=55,2,""),"")</f>
        <v/>
      </c>
      <c r="H1251" s="43" t="str">
        <f t="shared" ca="1" si="57"/>
        <v/>
      </c>
      <c r="I1251" s="43" t="str">
        <f t="shared" ca="1" si="58"/>
        <v>03</v>
      </c>
      <c r="J1251" s="28" t="str">
        <f ca="1">ДАННЫЕ!$F1251&amp;H1251&amp;I1251&amp;ДАННЫЕ!$I1251&amp;"m"&amp;IF(ДАННЫЕ!$I1251&gt;0,IF(ДАННЫЕ!$J1251&gt;0,0,1),"")&amp;"f"&amp;IF(ДАННЫЕ!$R1251&gt;0,IF(YEAR(ДАННЫЕ!$F$1)=YEAR(ДАННЫЕ!$R1251),1,0),0)&amp;"z"&amp;ДАННЫЕ!$R1251&amp;"p"&amp;ДАННЫЕ!$S1251&amp;"i"&amp;ДАННЫЕ!$T1251&amp;"h"&amp;ДАННЫЕ!$K1251&amp;"be"&amp;ДАННЫЕ!$BI1251&amp;"CD"&amp;IF(ДАННЫЕ!BF1251&gt;500,4,IF(ДАННЫЕ!BF1251&gt;350,3,IF(ДАННЫЕ!BF1251&gt;200,2,IF(ДАННЫЕ!BF1251&gt;0,1,0))))&amp;"g"&amp;B1251&amp;"d"&amp;H1251&amp;"l"&amp;ДАННЫЕ!AT1251&amp;"a"&amp;ДАННЫЕ!$V1251&amp;"v"&amp;R1251&amp;"k"&amp;ДАННЫЕ!$U1251&amp;"s"&amp;ДАННЫЕ!$Y1251&amp;"t"&amp;ДАННЫЕ!$X1251&amp;"b"&amp;IF(ДАННЫЕ!$Q1251&gt;1,1,0)&amp;"PP"&amp;ДАННЫЕ!Z1251&amp;"c"&amp;S1251&amp;"x"&amp;IF(ДАННЫЕ!$BY1251&gt;0,IF(YEAR(ДАННЫЕ!$F$1)=YEAR(ДАННЫЕ!$BY1251),1,0),0)&amp;"n"&amp;IF(ДАННЫЕ!$BZ1251&gt;0,IF(YEAR(ДАННЫЕ!$F$1)=YEAR(ДАННЫЕ!$BZ1251),1,0),0)&amp;"u"&amp;D1251&amp;"z"&amp;IF(ДАННЫЕ!$CL1251&gt;0,IF(YEAR(ДАННЫЕ!$F$1)&gt;YEAR(ДАННЫЕ!$CL1251),11,12),0)</f>
        <v>03mf0zpihbeCD0g0dlav0kstb0PPc0x0n0u0z0</v>
      </c>
      <c r="K1251" s="28" t="str">
        <f ca="1">ДАННЫЕ!$I1251&amp;"x"&amp;B1251&amp;"w"&amp;IF(T1251+ДАННЫЕ!AD1251+ДАННЫЕ!AE1251+ДАННЫЕ!AF1251+ДАННЫЕ!AG1251+ДАННЫЕ!AH1251+ДАННЫЕ!$AL1251+ДАННЫЕ!AI1251+ДАННЫЕ!AJ1251+ДАННЫЕ!AK1251+ДАННЫЕ!AP1251+ДАННЫЕ!AQ1251+ДАННЫЕ!AR1251+ДАННЫЕ!$AM1251+ДАННЫЕ!$AN1251+ДАННЫЕ!AS1251+ДАННЫЕ!AT1251&gt;0,1,0)&amp;IF(OR(T1251=2,ДАННЫЕ!AD1251=2,ДАННЫЕ!AE1251=2,ДАННЫЕ!AF1251=2,ДАННЫЕ!AG1251=2,ДАННЫЕ!AH1251=2,ДАННЫЕ!$AL1251=2,ДАННЫЕ!AI1251=2,ДАННЫЕ!AJ1251=2,ДАННЫЕ!AK1251=2,ДАННЫЕ!AP1251=2,ДАННЫЕ!AQ1251=2,ДАННЫЕ!AR1251=2,ДАННЫЕ!$AM1251=2,ДАННЫЕ!$AN1251=2,ДАННЫЕ!AS1251=2,ДАННЫЕ!AT1251=2),2,0)&amp;"t"&amp;IF(T1251&gt;0,"1"&amp;T1251,"00")&amp;"f"&amp;IF(ДАННЫЕ!$AC1251,"1"&amp;ДАННЫЕ!$AC1251,"00")&amp;"b"&amp;IF(ДАННЫЕ!$AD1251,"1"&amp;ДАННЫЕ!$AD1251,"00")&amp;"g"&amp;IF(ДАННЫЕ!$AF1251,"1"&amp;ДАННЫЕ!$AF1251,"00")&amp;"c"&amp;IF(ДАННЫЕ!$AG1251,"1"&amp;ДАННЫЕ!$AG1251,"00")&amp;"i"&amp;IF(ДАННЫЕ!$AH1251,"1"&amp;ДАННЫЕ!$AH1251,"00")&amp;"r"&amp;IF(ДАННЫЕ!$AL1251,"1"&amp;ДАННЫЕ!$AL1251,"00")&amp;"m"&amp;IF(ДАННЫЕ!$AI1251,"1"&amp;ДАННЫЕ!$AI1251,"00")&amp;"hS"&amp;IF(ДАННЫЕ!$AJ1251,"1"&amp;ДАННЫЕ!$AJ1251,"00")&amp;"hZ"&amp;IF(ДАННЫЕ!$AK1251,"1"&amp;ДАННЫЕ!$AK1251,"00")&amp;"p"&amp;IF(ДАННЫЕ!$AP1251,"1"&amp;ДАННЫЕ!$AP1251,"00")&amp;"k"&amp;IF(ДАННЫЕ!$AQ1251,"1"&amp;ДАННЫЕ!$AQ1251,"00")&amp;"z"&amp;IF(ДАННЫЕ!$AR1251,"1"&amp;ДАННЫЕ!$AR1251,"00")&amp;"j"&amp;IF(ДАННЫЕ!$AM1251,"1"&amp;ДАННЫЕ!$AM1251,"00")&amp;"n"&amp;IF(ДАННЫЕ!$AN1251,"1"&amp;ДАННЫЕ!$AN1251,"00")&amp;"E"&amp;ДАННЫЕ!BI1251&amp;"L"&amp;ДАННЫЕ!AO1251&amp;"h"&amp;IF(ДАННЫЕ!$AU1251&gt;0,1,0)&amp;"v"&amp;IF(ДАННЫЕ!$AW1251&gt;0,1,0)&amp;"a"&amp;IF(ДАННЫЕ!$AS1251,"1"&amp;ДАННЫЕ!$AS1251,"00")&amp;"s"&amp;IF(ДАННЫЕ!$AT1251,"1"&amp;ДАННЫЕ!$AT1251,"00")&amp;"u"&amp;IF(ДАННЫЕ!$CJ1251&gt;0,1,0)&amp;"y"&amp;B1251&amp;"d"&amp;H1251&amp;"e"&amp;F1251&amp;G1251</f>
        <v>x0w00t00f00b00g00c00i00r00m00hS00hZ00p00k00z00j00n00ELh0v0a00s00u0y0de</v>
      </c>
      <c r="L1251" s="28" t="str">
        <f ca="1">ДАННЫЕ!$I1251&amp;"VN"&amp;IF(ДАННЫЕ!AW1251&gt;0,11,10)&amp;"CD"&amp;IF(ДАННЫЕ!BF1251&gt;500,16,IF(ДАННЫЕ!BF1251&gt;350,15,IF(ДАННЫЕ!BF1251&gt;=200,14,IF(ДАННЫЕ!BF1251&gt;=100,13,IF(ДАННЫЕ!BF1251&gt;=50,12,IF(ДАННЫЕ!BF1251&gt;0,11,10))))))&amp;"AR"&amp;IF(ДАННЫЕ!BX1251&gt;0,1,0)&amp;"GD"&amp;B1251&amp;"VV"&amp;IF(E1251&gt;=5,IF(E1251&lt;18,1,0),0)</f>
        <v>VN10CD10AR0GD0VV0</v>
      </c>
      <c r="M1251" s="28" t="str">
        <f>ДАННЫЕ!$I1251&amp;"b"&amp;ДАННЫЕ!$BI1251&amp;"r"&amp;ДАННЫЕ!$BJ1251&amp;"CD"&amp;IF(ДАННЫЕ!BF1251&gt;0,IF(ДАННЫЕ!BF1251&lt;200,1,IF(ДАННЫЕ!BF1251&lt;350,2,3)),0)&amp;"h"&amp;IF(ДАННЫЕ!$BK1251+ДАННЫЕ!$BL1251+ДАННЫЕ!$BM1251&gt;0,1,0)&amp;"x"&amp;ДАННЫЕ!$BK1251&amp;"y"&amp;ДАННЫЕ!$BL1251&amp;"z"&amp;ДАННЫЕ!$BM1251&amp;"c"&amp;IF(ДАННЫЕ!$BK1251+ДАННЫЕ!$BL1251+ДАННЫЕ!$BM1251=3,1,0)&amp;"a"&amp;IF(ДАННЫЕ!$BQ1251+ДАННЫЕ!$BR1251&gt;0,1,0)&amp;"d"&amp;ДАННЫЕ!$BQ1251&amp;"v"&amp;ДАННЫЕ!$BR1251&amp;"p"&amp;ДАННЫЕ!$BS1251&amp;"n"&amp;ДАННЫЕ!$BU1251&amp;"t"&amp;ДАННЫЕ!$BV1251&amp;"o"&amp;ДАННЫЕ!$BT1251&amp;"l"&amp;IF(ДАННЫЕ!$BN1251&gt;0,1,0)&amp;ДАННЫЕ!$BN1251&amp;"g"&amp;ДАННЫЕ!$BO1251&amp;"s"&amp;ДАННЫЕ!$BP1251&amp;"DZ"&amp;IF(ДАННЫЕ!B1251-ДАННЫЕ!G1251 &lt; 60,IF(ДАННЫЕ!B1251-ДАННЫЕ!G1251 &gt;= 0,1,0),0)&amp;"u"&amp;IF(ДАННЫЕ!$CJ1251&gt;0,1,0)</f>
        <v>brCD0h0xyzc0a0dvpntol0gsDZ1u0</v>
      </c>
      <c r="N1251" s="28" t="str">
        <f ca="1">ДАННЫЕ!$F1251&amp;ДАННЫЕ!$I1251&amp;"g"&amp;B1251&amp;"cf"&amp;D1251&amp;"a"&amp;IF(ДАННЫЕ!$BX1251&gt;0,1,0)&amp;IF(ДАННЫЕ!$BF1251&gt;500,1,IF(ДАННЫЕ!$BF1251&gt;350,2,IF(ДАННЫЕ!$BF1251&gt;=200,3,IF(ДАННЫЕ!$BF1251&gt;=100,4,IF(ДАННЫЕ!$BF1251&gt;=50,5,IF(ДАННЫЕ!$BF1251&lt;50,6,0))))))&amp;"AR"&amp;IF(DATEDIF(ДАННЫЕ!$BX1251,ДАННЫЕ!$F$1,"y")&gt;1,1,0)&amp;"VG"&amp;IF(ДАННЫЕ!$BH1251="0",1,0)&amp;"o"&amp;IF(T1251+ДАННЫЕ!$AF1251+ДАННЫЕ!$AG1251+ДАННЫЕ!$AH1251+ДАННЫЕ!$AI1251+ДАННЫЕ!$AJ1251+ДАННЫЕ!$AP1251+ДАННЫЕ!$AQ1251+ДАННЫЕ!$AR1251+ДАННЫЕ!$AU1251+ДАННЫЕ!$AW1251+ДАННЫЕ!$AS1251+ДАННЫЕ!$AT1251&gt;0,1,0)&amp;"x"&amp;ДАННЫЕ!$AG1251&amp;"p"&amp;IF(ДАННЫЕ!$BY1251&gt;0,1,0)&amp;"v"&amp;IF(ДАННЫЕ!$BZ1251&gt;0,1,0)&amp;"n"&amp;ДАННЫЕ!$CA1251&amp;"t"&amp;ДАННЫЕ!$AY1251&amp;"k"&amp;ДАННЫЕ!$CB1251&amp;"q"&amp;ДАННЫЕ!$CC1251&amp;"w"&amp;ДАННЫЕ!$CD1251&amp;"e"&amp;ДАННЫЕ!$CE1251&amp;"m"&amp;ДАННЫЕ!$CF1251&amp;"c"&amp;ДАННЫЕ!$CG1251&amp;"z"&amp;ДАННЫЕ!$CH1251&amp;"d"&amp;IF(H1251=4,1,0)&amp;"s"&amp;IF(ДАННЫЕ!$J1251=1,0,1)&amp;"u"&amp;IF(ДАННЫЕ!$CJ1251&gt;0,1,0)</f>
        <v>g0cf0a06AR1VG0o0xp0v0ntkqwemczd0s1u0</v>
      </c>
      <c r="O1251" s="28" t="str">
        <f>ДАННЫЕ!$I1251&amp;"g"&amp;B1251&amp;A1251&amp;"f"&amp;P1251&amp;"c"&amp;IF(ДАННЫЕ!$U1251&gt;0,1,0)&amp;"s"&amp;IF(ДАННЫЕ!$Q1251&gt;0,IF(YEAR(ДАННЫЕ!$F$1)=YEAR(ДАННЫЕ!$Q1251),IF(MONTH(ДАННЫЕ!$F$1)=MONTH(ДАННЫЕ!$Q1251),111,11),1),0)&amp;"i"&amp;IF(ДАННЫЕ!$R1251+ДАННЫЕ!$S1251+ДАННЫЕ!$T1251=0,0,1)&amp;"h"&amp;IF(ДАННЫЕ!$P1251&gt;0,1,0)&amp;"p"&amp;IF(ДАННЫЕ!$CI1251&gt;0,IF(YEAR(ДАННЫЕ!$F$1)=YEAR(ДАННЫЕ!$CI1251),IF(MONTH(ДАННЫЕ!$F$1)=MONTH(ДАННЫЕ!$CI1251),111,11),1),0)&amp;"d"&amp;IF(ДАННЫЕ!$CJ1251&gt;0,IF(YEAR(ДАННЫЕ!$F$1)=YEAR(ДАННЫЕ!$CJ1251),IF(MONTH(ДАННЫЕ!$F$1)=MONTH(ДАННЫЕ!$CJ1251),111,11),1),0)&amp;"o"&amp;IF(ДАННЫЕ!$CK1251&gt;0,IF(MONTH(ДАННЫЕ!$F$1)=MONTH(ДАННЫЕ!$CK1251),111,11),0)&amp;"v"&amp;IF(ДАННЫЕ!$BE1251&gt;0,IF(MONTH(ДАННЫЕ!$F$1)=MONTH(ДАННЫЕ!$BE1251),111,11),0)</f>
        <v>g00f0c0s0i0h0p0d0o0v0</v>
      </c>
      <c r="P1251" s="15">
        <f t="shared" si="59"/>
        <v>0</v>
      </c>
      <c r="Q1251" s="15">
        <f>IF(ДАННЫЕ!$F$1&gt;ДАННЫЕ!$N1251,IF(YEAR(ДАННЫЕ!$F$1)=YEAR(ДАННЫЕ!M1251),1,0),0)</f>
        <v>0</v>
      </c>
      <c r="R1251" s="15">
        <f>IF(ДАННЫЕ!$F$1&gt;ДАННЫЕ!$N1251,IF(YEAR(ДАННЫЕ!$F$1)=YEAR(ДАННЫЕ!N1251),1,0),0)</f>
        <v>0</v>
      </c>
      <c r="S1251" s="15">
        <f>IF(ДАННЫЕ!$AA1251="2А",1,IF(ДАННЫЕ!$AA1251="2Б",2,IF(ДАННЫЕ!$AA1251="2В",3,IF(ДАННЫЕ!$AA1251=3,4,IF(ДАННЫЕ!$AA1251="4А",5,IF(ДАННЫЕ!$AA1251="4Б",6,IF(ДАННЫЕ!$AA1251="4В",7,IF(ДАННЫЕ!$AA1251=5,8,0))))))))</f>
        <v>0</v>
      </c>
      <c r="T1251" s="15">
        <f>IF(OR(ДАННЫЕ!$AC1251=2,ДАННЫЕ!$AD1251=2,ДАННЫЕ!$AE1251=2),2,IF(OR(ДАННЫЕ!$AC1251=1,ДАННЫЕ!$AD1251=1,ДАННЫЕ!$AE1251=1),1,0))</f>
        <v>0</v>
      </c>
    </row>
    <row r="1252" spans="1:20" x14ac:dyDescent="0.2">
      <c r="A1252" s="78">
        <f>IF(B1252&gt;0,IF(MONTH(ДАННЫЕ!$F$1)=MONTH(ДАННЫЕ!$B1252),1,0),0)</f>
        <v>0</v>
      </c>
      <c r="B1252" s="14">
        <f>IF(ДАННЫЕ!$B1252&gt;0,IF(YEAR(ДАННЫЕ!$F$1)=YEAR(ДАННЫЕ!$B1252),1,0),0)</f>
        <v>0</v>
      </c>
      <c r="C1252" s="14">
        <f>IF(ДАННЫЕ!$CM1252&gt;0,IF(YEAR(ДАННЫЕ!$F$1)=YEAR(ДАННЫЕ!$CM1252),1,0),0)</f>
        <v>0</v>
      </c>
      <c r="D1252" s="14">
        <f>IF(ДАННЫЕ!$CJ1252&gt;0,IF(ДАННЫЕ!$CL1252&gt;ДАННЫЕ!$F$1,1,IF(ДАННЫЕ!$CL1252&gt;0,0,1)),0)</f>
        <v>0</v>
      </c>
      <c r="E1252" s="43" t="str">
        <f ca="1">IF(ДАННЫЕ!$F$1&gt;0,IF(ДАННЫЕ!$G1252&gt;0,DATEDIF(ДАННЫЕ!$G1252,ДАННЫЕ!$F$1,"y"),""),IF(ДАННЫЕ!$G1252&gt;0,DATEDIF(ДАННЫЕ!$G1252,TODAY(),"y"),""))</f>
        <v/>
      </c>
      <c r="F1252" s="43" t="str">
        <f xml:space="preserve"> IF(ДАННЫЕ!$F1252="М",IF(E1252&gt;=18,IF(E1252&lt;60,1,""),""),"")&amp;IF(ДАННЫЕ!$F1252="Ж",IF(E1252&gt;=18,IF(E1252&lt;55,1,""),""),"")</f>
        <v/>
      </c>
      <c r="G1252" s="43" t="str">
        <f xml:space="preserve"> IF(ДАННЫЕ!$F1252="М",IF(E1252&gt;=60,2,""),"")&amp;IF(ДАННЫЕ!$F1252="Ж",IF(E1252&gt;=55,2,""),"")</f>
        <v/>
      </c>
      <c r="H1252" s="43" t="str">
        <f t="shared" ca="1" si="57"/>
        <v/>
      </c>
      <c r="I1252" s="43" t="str">
        <f t="shared" ca="1" si="58"/>
        <v>03</v>
      </c>
      <c r="J1252" s="28" t="str">
        <f ca="1">ДАННЫЕ!$F1252&amp;H1252&amp;I1252&amp;ДАННЫЕ!$I1252&amp;"m"&amp;IF(ДАННЫЕ!$I1252&gt;0,IF(ДАННЫЕ!$J1252&gt;0,0,1),"")&amp;"f"&amp;IF(ДАННЫЕ!$R1252&gt;0,IF(YEAR(ДАННЫЕ!$F$1)=YEAR(ДАННЫЕ!$R1252),1,0),0)&amp;"z"&amp;ДАННЫЕ!$R1252&amp;"p"&amp;ДАННЫЕ!$S1252&amp;"i"&amp;ДАННЫЕ!$T1252&amp;"h"&amp;ДАННЫЕ!$K1252&amp;"be"&amp;ДАННЫЕ!$BI1252&amp;"CD"&amp;IF(ДАННЫЕ!BF1252&gt;500,4,IF(ДАННЫЕ!BF1252&gt;350,3,IF(ДАННЫЕ!BF1252&gt;200,2,IF(ДАННЫЕ!BF1252&gt;0,1,0))))&amp;"g"&amp;B1252&amp;"d"&amp;H1252&amp;"l"&amp;ДАННЫЕ!AT1252&amp;"a"&amp;ДАННЫЕ!$V1252&amp;"v"&amp;R1252&amp;"k"&amp;ДАННЫЕ!$U1252&amp;"s"&amp;ДАННЫЕ!$Y1252&amp;"t"&amp;ДАННЫЕ!$X1252&amp;"b"&amp;IF(ДАННЫЕ!$Q1252&gt;1,1,0)&amp;"PP"&amp;ДАННЫЕ!Z1252&amp;"c"&amp;S1252&amp;"x"&amp;IF(ДАННЫЕ!$BY1252&gt;0,IF(YEAR(ДАННЫЕ!$F$1)=YEAR(ДАННЫЕ!$BY1252),1,0),0)&amp;"n"&amp;IF(ДАННЫЕ!$BZ1252&gt;0,IF(YEAR(ДАННЫЕ!$F$1)=YEAR(ДАННЫЕ!$BZ1252),1,0),0)&amp;"u"&amp;D1252&amp;"z"&amp;IF(ДАННЫЕ!$CL1252&gt;0,IF(YEAR(ДАННЫЕ!$F$1)&gt;YEAR(ДАННЫЕ!$CL1252),11,12),0)</f>
        <v>03mf0zpihbeCD0g0dlav0kstb0PPc0x0n0u0z0</v>
      </c>
      <c r="K1252" s="28" t="str">
        <f ca="1">ДАННЫЕ!$I1252&amp;"x"&amp;B1252&amp;"w"&amp;IF(T1252+ДАННЫЕ!AD1252+ДАННЫЕ!AE1252+ДАННЫЕ!AF1252+ДАННЫЕ!AG1252+ДАННЫЕ!AH1252+ДАННЫЕ!$AL1252+ДАННЫЕ!AI1252+ДАННЫЕ!AJ1252+ДАННЫЕ!AK1252+ДАННЫЕ!AP1252+ДАННЫЕ!AQ1252+ДАННЫЕ!AR1252+ДАННЫЕ!$AM1252+ДАННЫЕ!$AN1252+ДАННЫЕ!AS1252+ДАННЫЕ!AT1252&gt;0,1,0)&amp;IF(OR(T1252=2,ДАННЫЕ!AD1252=2,ДАННЫЕ!AE1252=2,ДАННЫЕ!AF1252=2,ДАННЫЕ!AG1252=2,ДАННЫЕ!AH1252=2,ДАННЫЕ!$AL1252=2,ДАННЫЕ!AI1252=2,ДАННЫЕ!AJ1252=2,ДАННЫЕ!AK1252=2,ДАННЫЕ!AP1252=2,ДАННЫЕ!AQ1252=2,ДАННЫЕ!AR1252=2,ДАННЫЕ!$AM1252=2,ДАННЫЕ!$AN1252=2,ДАННЫЕ!AS1252=2,ДАННЫЕ!AT1252=2),2,0)&amp;"t"&amp;IF(T1252&gt;0,"1"&amp;T1252,"00")&amp;"f"&amp;IF(ДАННЫЕ!$AC1252,"1"&amp;ДАННЫЕ!$AC1252,"00")&amp;"b"&amp;IF(ДАННЫЕ!$AD1252,"1"&amp;ДАННЫЕ!$AD1252,"00")&amp;"g"&amp;IF(ДАННЫЕ!$AF1252,"1"&amp;ДАННЫЕ!$AF1252,"00")&amp;"c"&amp;IF(ДАННЫЕ!$AG1252,"1"&amp;ДАННЫЕ!$AG1252,"00")&amp;"i"&amp;IF(ДАННЫЕ!$AH1252,"1"&amp;ДАННЫЕ!$AH1252,"00")&amp;"r"&amp;IF(ДАННЫЕ!$AL1252,"1"&amp;ДАННЫЕ!$AL1252,"00")&amp;"m"&amp;IF(ДАННЫЕ!$AI1252,"1"&amp;ДАННЫЕ!$AI1252,"00")&amp;"hS"&amp;IF(ДАННЫЕ!$AJ1252,"1"&amp;ДАННЫЕ!$AJ1252,"00")&amp;"hZ"&amp;IF(ДАННЫЕ!$AK1252,"1"&amp;ДАННЫЕ!$AK1252,"00")&amp;"p"&amp;IF(ДАННЫЕ!$AP1252,"1"&amp;ДАННЫЕ!$AP1252,"00")&amp;"k"&amp;IF(ДАННЫЕ!$AQ1252,"1"&amp;ДАННЫЕ!$AQ1252,"00")&amp;"z"&amp;IF(ДАННЫЕ!$AR1252,"1"&amp;ДАННЫЕ!$AR1252,"00")&amp;"j"&amp;IF(ДАННЫЕ!$AM1252,"1"&amp;ДАННЫЕ!$AM1252,"00")&amp;"n"&amp;IF(ДАННЫЕ!$AN1252,"1"&amp;ДАННЫЕ!$AN1252,"00")&amp;"E"&amp;ДАННЫЕ!BI1252&amp;"L"&amp;ДАННЫЕ!AO1252&amp;"h"&amp;IF(ДАННЫЕ!$AU1252&gt;0,1,0)&amp;"v"&amp;IF(ДАННЫЕ!$AW1252&gt;0,1,0)&amp;"a"&amp;IF(ДАННЫЕ!$AS1252,"1"&amp;ДАННЫЕ!$AS1252,"00")&amp;"s"&amp;IF(ДАННЫЕ!$AT1252,"1"&amp;ДАННЫЕ!$AT1252,"00")&amp;"u"&amp;IF(ДАННЫЕ!$CJ1252&gt;0,1,0)&amp;"y"&amp;B1252&amp;"d"&amp;H1252&amp;"e"&amp;F1252&amp;G1252</f>
        <v>x0w00t00f00b00g00c00i00r00m00hS00hZ00p00k00z00j00n00ELh0v0a00s00u0y0de</v>
      </c>
      <c r="L1252" s="28" t="str">
        <f ca="1">ДАННЫЕ!$I1252&amp;"VN"&amp;IF(ДАННЫЕ!AW1252&gt;0,11,10)&amp;"CD"&amp;IF(ДАННЫЕ!BF1252&gt;500,16,IF(ДАННЫЕ!BF1252&gt;350,15,IF(ДАННЫЕ!BF1252&gt;=200,14,IF(ДАННЫЕ!BF1252&gt;=100,13,IF(ДАННЫЕ!BF1252&gt;=50,12,IF(ДАННЫЕ!BF1252&gt;0,11,10))))))&amp;"AR"&amp;IF(ДАННЫЕ!BX1252&gt;0,1,0)&amp;"GD"&amp;B1252&amp;"VV"&amp;IF(E1252&gt;=5,IF(E1252&lt;18,1,0),0)</f>
        <v>VN10CD10AR0GD0VV0</v>
      </c>
      <c r="M1252" s="28" t="str">
        <f>ДАННЫЕ!$I1252&amp;"b"&amp;ДАННЫЕ!$BI1252&amp;"r"&amp;ДАННЫЕ!$BJ1252&amp;"CD"&amp;IF(ДАННЫЕ!BF1252&gt;0,IF(ДАННЫЕ!BF1252&lt;200,1,IF(ДАННЫЕ!BF1252&lt;350,2,3)),0)&amp;"h"&amp;IF(ДАННЫЕ!$BK1252+ДАННЫЕ!$BL1252+ДАННЫЕ!$BM1252&gt;0,1,0)&amp;"x"&amp;ДАННЫЕ!$BK1252&amp;"y"&amp;ДАННЫЕ!$BL1252&amp;"z"&amp;ДАННЫЕ!$BM1252&amp;"c"&amp;IF(ДАННЫЕ!$BK1252+ДАННЫЕ!$BL1252+ДАННЫЕ!$BM1252=3,1,0)&amp;"a"&amp;IF(ДАННЫЕ!$BQ1252+ДАННЫЕ!$BR1252&gt;0,1,0)&amp;"d"&amp;ДАННЫЕ!$BQ1252&amp;"v"&amp;ДАННЫЕ!$BR1252&amp;"p"&amp;ДАННЫЕ!$BS1252&amp;"n"&amp;ДАННЫЕ!$BU1252&amp;"t"&amp;ДАННЫЕ!$BV1252&amp;"o"&amp;ДАННЫЕ!$BT1252&amp;"l"&amp;IF(ДАННЫЕ!$BN1252&gt;0,1,0)&amp;ДАННЫЕ!$BN1252&amp;"g"&amp;ДАННЫЕ!$BO1252&amp;"s"&amp;ДАННЫЕ!$BP1252&amp;"DZ"&amp;IF(ДАННЫЕ!B1252-ДАННЫЕ!G1252 &lt; 60,IF(ДАННЫЕ!B1252-ДАННЫЕ!G1252 &gt;= 0,1,0),0)&amp;"u"&amp;IF(ДАННЫЕ!$CJ1252&gt;0,1,0)</f>
        <v>brCD0h0xyzc0a0dvpntol0gsDZ1u0</v>
      </c>
      <c r="N1252" s="28" t="str">
        <f ca="1">ДАННЫЕ!$F1252&amp;ДАННЫЕ!$I1252&amp;"g"&amp;B1252&amp;"cf"&amp;D1252&amp;"a"&amp;IF(ДАННЫЕ!$BX1252&gt;0,1,0)&amp;IF(ДАННЫЕ!$BF1252&gt;500,1,IF(ДАННЫЕ!$BF1252&gt;350,2,IF(ДАННЫЕ!$BF1252&gt;=200,3,IF(ДАННЫЕ!$BF1252&gt;=100,4,IF(ДАННЫЕ!$BF1252&gt;=50,5,IF(ДАННЫЕ!$BF1252&lt;50,6,0))))))&amp;"AR"&amp;IF(DATEDIF(ДАННЫЕ!$BX1252,ДАННЫЕ!$F$1,"y")&gt;1,1,0)&amp;"VG"&amp;IF(ДАННЫЕ!$BH1252="0",1,0)&amp;"o"&amp;IF(T1252+ДАННЫЕ!$AF1252+ДАННЫЕ!$AG1252+ДАННЫЕ!$AH1252+ДАННЫЕ!$AI1252+ДАННЫЕ!$AJ1252+ДАННЫЕ!$AP1252+ДАННЫЕ!$AQ1252+ДАННЫЕ!$AR1252+ДАННЫЕ!$AU1252+ДАННЫЕ!$AW1252+ДАННЫЕ!$AS1252+ДАННЫЕ!$AT1252&gt;0,1,0)&amp;"x"&amp;ДАННЫЕ!$AG1252&amp;"p"&amp;IF(ДАННЫЕ!$BY1252&gt;0,1,0)&amp;"v"&amp;IF(ДАННЫЕ!$BZ1252&gt;0,1,0)&amp;"n"&amp;ДАННЫЕ!$CA1252&amp;"t"&amp;ДАННЫЕ!$AY1252&amp;"k"&amp;ДАННЫЕ!$CB1252&amp;"q"&amp;ДАННЫЕ!$CC1252&amp;"w"&amp;ДАННЫЕ!$CD1252&amp;"e"&amp;ДАННЫЕ!$CE1252&amp;"m"&amp;ДАННЫЕ!$CF1252&amp;"c"&amp;ДАННЫЕ!$CG1252&amp;"z"&amp;ДАННЫЕ!$CH1252&amp;"d"&amp;IF(H1252=4,1,0)&amp;"s"&amp;IF(ДАННЫЕ!$J1252=1,0,1)&amp;"u"&amp;IF(ДАННЫЕ!$CJ1252&gt;0,1,0)</f>
        <v>g0cf0a06AR1VG0o0xp0v0ntkqwemczd0s1u0</v>
      </c>
      <c r="O1252" s="28" t="str">
        <f>ДАННЫЕ!$I1252&amp;"g"&amp;B1252&amp;A1252&amp;"f"&amp;P1252&amp;"c"&amp;IF(ДАННЫЕ!$U1252&gt;0,1,0)&amp;"s"&amp;IF(ДАННЫЕ!$Q1252&gt;0,IF(YEAR(ДАННЫЕ!$F$1)=YEAR(ДАННЫЕ!$Q1252),IF(MONTH(ДАННЫЕ!$F$1)=MONTH(ДАННЫЕ!$Q1252),111,11),1),0)&amp;"i"&amp;IF(ДАННЫЕ!$R1252+ДАННЫЕ!$S1252+ДАННЫЕ!$T1252=0,0,1)&amp;"h"&amp;IF(ДАННЫЕ!$P1252&gt;0,1,0)&amp;"p"&amp;IF(ДАННЫЕ!$CI1252&gt;0,IF(YEAR(ДАННЫЕ!$F$1)=YEAR(ДАННЫЕ!$CI1252),IF(MONTH(ДАННЫЕ!$F$1)=MONTH(ДАННЫЕ!$CI1252),111,11),1),0)&amp;"d"&amp;IF(ДАННЫЕ!$CJ1252&gt;0,IF(YEAR(ДАННЫЕ!$F$1)=YEAR(ДАННЫЕ!$CJ1252),IF(MONTH(ДАННЫЕ!$F$1)=MONTH(ДАННЫЕ!$CJ1252),111,11),1),0)&amp;"o"&amp;IF(ДАННЫЕ!$CK1252&gt;0,IF(MONTH(ДАННЫЕ!$F$1)=MONTH(ДАННЫЕ!$CK1252),111,11),0)&amp;"v"&amp;IF(ДАННЫЕ!$BE1252&gt;0,IF(MONTH(ДАННЫЕ!$F$1)=MONTH(ДАННЫЕ!$BE1252),111,11),0)</f>
        <v>g00f0c0s0i0h0p0d0o0v0</v>
      </c>
      <c r="P1252" s="15">
        <f t="shared" si="59"/>
        <v>0</v>
      </c>
      <c r="Q1252" s="15">
        <f>IF(ДАННЫЕ!$F$1&gt;ДАННЫЕ!$N1252,IF(YEAR(ДАННЫЕ!$F$1)=YEAR(ДАННЫЕ!M1252),1,0),0)</f>
        <v>0</v>
      </c>
      <c r="R1252" s="15">
        <f>IF(ДАННЫЕ!$F$1&gt;ДАННЫЕ!$N1252,IF(YEAR(ДАННЫЕ!$F$1)=YEAR(ДАННЫЕ!N1252),1,0),0)</f>
        <v>0</v>
      </c>
      <c r="S1252" s="15">
        <f>IF(ДАННЫЕ!$AA1252="2А",1,IF(ДАННЫЕ!$AA1252="2Б",2,IF(ДАННЫЕ!$AA1252="2В",3,IF(ДАННЫЕ!$AA1252=3,4,IF(ДАННЫЕ!$AA1252="4А",5,IF(ДАННЫЕ!$AA1252="4Б",6,IF(ДАННЫЕ!$AA1252="4В",7,IF(ДАННЫЕ!$AA1252=5,8,0))))))))</f>
        <v>0</v>
      </c>
      <c r="T1252" s="15">
        <f>IF(OR(ДАННЫЕ!$AC1252=2,ДАННЫЕ!$AD1252=2,ДАННЫЕ!$AE1252=2),2,IF(OR(ДАННЫЕ!$AC1252=1,ДАННЫЕ!$AD1252=1,ДАННЫЕ!$AE1252=1),1,0))</f>
        <v>0</v>
      </c>
    </row>
    <row r="1253" spans="1:20" x14ac:dyDescent="0.2">
      <c r="A1253" s="78">
        <f>IF(B1253&gt;0,IF(MONTH(ДАННЫЕ!$F$1)=MONTH(ДАННЫЕ!$B1253),1,0),0)</f>
        <v>0</v>
      </c>
      <c r="B1253" s="14">
        <f>IF(ДАННЫЕ!$B1253&gt;0,IF(YEAR(ДАННЫЕ!$F$1)=YEAR(ДАННЫЕ!$B1253),1,0),0)</f>
        <v>0</v>
      </c>
      <c r="C1253" s="14">
        <f>IF(ДАННЫЕ!$CM1253&gt;0,IF(YEAR(ДАННЫЕ!$F$1)=YEAR(ДАННЫЕ!$CM1253),1,0),0)</f>
        <v>0</v>
      </c>
      <c r="D1253" s="14">
        <f>IF(ДАННЫЕ!$CJ1253&gt;0,IF(ДАННЫЕ!$CL1253&gt;ДАННЫЕ!$F$1,1,IF(ДАННЫЕ!$CL1253&gt;0,0,1)),0)</f>
        <v>0</v>
      </c>
      <c r="E1253" s="43" t="str">
        <f ca="1">IF(ДАННЫЕ!$F$1&gt;0,IF(ДАННЫЕ!$G1253&gt;0,DATEDIF(ДАННЫЕ!$G1253,ДАННЫЕ!$F$1,"y"),""),IF(ДАННЫЕ!$G1253&gt;0,DATEDIF(ДАННЫЕ!$G1253,TODAY(),"y"),""))</f>
        <v/>
      </c>
      <c r="F1253" s="43" t="str">
        <f xml:space="preserve"> IF(ДАННЫЕ!$F1253="М",IF(E1253&gt;=18,IF(E1253&lt;60,1,""),""),"")&amp;IF(ДАННЫЕ!$F1253="Ж",IF(E1253&gt;=18,IF(E1253&lt;55,1,""),""),"")</f>
        <v/>
      </c>
      <c r="G1253" s="43" t="str">
        <f xml:space="preserve"> IF(ДАННЫЕ!$F1253="М",IF(E1253&gt;=60,2,""),"")&amp;IF(ДАННЫЕ!$F1253="Ж",IF(E1253&gt;=55,2,""),"")</f>
        <v/>
      </c>
      <c r="H1253" s="43" t="str">
        <f t="shared" ca="1" si="57"/>
        <v/>
      </c>
      <c r="I1253" s="43" t="str">
        <f t="shared" ca="1" si="58"/>
        <v>03</v>
      </c>
      <c r="J1253" s="28" t="str">
        <f ca="1">ДАННЫЕ!$F1253&amp;H1253&amp;I1253&amp;ДАННЫЕ!$I1253&amp;"m"&amp;IF(ДАННЫЕ!$I1253&gt;0,IF(ДАННЫЕ!$J1253&gt;0,0,1),"")&amp;"f"&amp;IF(ДАННЫЕ!$R1253&gt;0,IF(YEAR(ДАННЫЕ!$F$1)=YEAR(ДАННЫЕ!$R1253),1,0),0)&amp;"z"&amp;ДАННЫЕ!$R1253&amp;"p"&amp;ДАННЫЕ!$S1253&amp;"i"&amp;ДАННЫЕ!$T1253&amp;"h"&amp;ДАННЫЕ!$K1253&amp;"be"&amp;ДАННЫЕ!$BI1253&amp;"CD"&amp;IF(ДАННЫЕ!BF1253&gt;500,4,IF(ДАННЫЕ!BF1253&gt;350,3,IF(ДАННЫЕ!BF1253&gt;200,2,IF(ДАННЫЕ!BF1253&gt;0,1,0))))&amp;"g"&amp;B1253&amp;"d"&amp;H1253&amp;"l"&amp;ДАННЫЕ!AT1253&amp;"a"&amp;ДАННЫЕ!$V1253&amp;"v"&amp;R1253&amp;"k"&amp;ДАННЫЕ!$U1253&amp;"s"&amp;ДАННЫЕ!$Y1253&amp;"t"&amp;ДАННЫЕ!$X1253&amp;"b"&amp;IF(ДАННЫЕ!$Q1253&gt;1,1,0)&amp;"PP"&amp;ДАННЫЕ!Z1253&amp;"c"&amp;S1253&amp;"x"&amp;IF(ДАННЫЕ!$BY1253&gt;0,IF(YEAR(ДАННЫЕ!$F$1)=YEAR(ДАННЫЕ!$BY1253),1,0),0)&amp;"n"&amp;IF(ДАННЫЕ!$BZ1253&gt;0,IF(YEAR(ДАННЫЕ!$F$1)=YEAR(ДАННЫЕ!$BZ1253),1,0),0)&amp;"u"&amp;D1253&amp;"z"&amp;IF(ДАННЫЕ!$CL1253&gt;0,IF(YEAR(ДАННЫЕ!$F$1)&gt;YEAR(ДАННЫЕ!$CL1253),11,12),0)</f>
        <v>03mf0zpihbeCD0g0dlav0kstb0PPc0x0n0u0z0</v>
      </c>
      <c r="K1253" s="28" t="str">
        <f ca="1">ДАННЫЕ!$I1253&amp;"x"&amp;B1253&amp;"w"&amp;IF(T1253+ДАННЫЕ!AD1253+ДАННЫЕ!AE1253+ДАННЫЕ!AF1253+ДАННЫЕ!AG1253+ДАННЫЕ!AH1253+ДАННЫЕ!$AL1253+ДАННЫЕ!AI1253+ДАННЫЕ!AJ1253+ДАННЫЕ!AK1253+ДАННЫЕ!AP1253+ДАННЫЕ!AQ1253+ДАННЫЕ!AR1253+ДАННЫЕ!$AM1253+ДАННЫЕ!$AN1253+ДАННЫЕ!AS1253+ДАННЫЕ!AT1253&gt;0,1,0)&amp;IF(OR(T1253=2,ДАННЫЕ!AD1253=2,ДАННЫЕ!AE1253=2,ДАННЫЕ!AF1253=2,ДАННЫЕ!AG1253=2,ДАННЫЕ!AH1253=2,ДАННЫЕ!$AL1253=2,ДАННЫЕ!AI1253=2,ДАННЫЕ!AJ1253=2,ДАННЫЕ!AK1253=2,ДАННЫЕ!AP1253=2,ДАННЫЕ!AQ1253=2,ДАННЫЕ!AR1253=2,ДАННЫЕ!$AM1253=2,ДАННЫЕ!$AN1253=2,ДАННЫЕ!AS1253=2,ДАННЫЕ!AT1253=2),2,0)&amp;"t"&amp;IF(T1253&gt;0,"1"&amp;T1253,"00")&amp;"f"&amp;IF(ДАННЫЕ!$AC1253,"1"&amp;ДАННЫЕ!$AC1253,"00")&amp;"b"&amp;IF(ДАННЫЕ!$AD1253,"1"&amp;ДАННЫЕ!$AD1253,"00")&amp;"g"&amp;IF(ДАННЫЕ!$AF1253,"1"&amp;ДАННЫЕ!$AF1253,"00")&amp;"c"&amp;IF(ДАННЫЕ!$AG1253,"1"&amp;ДАННЫЕ!$AG1253,"00")&amp;"i"&amp;IF(ДАННЫЕ!$AH1253,"1"&amp;ДАННЫЕ!$AH1253,"00")&amp;"r"&amp;IF(ДАННЫЕ!$AL1253,"1"&amp;ДАННЫЕ!$AL1253,"00")&amp;"m"&amp;IF(ДАННЫЕ!$AI1253,"1"&amp;ДАННЫЕ!$AI1253,"00")&amp;"hS"&amp;IF(ДАННЫЕ!$AJ1253,"1"&amp;ДАННЫЕ!$AJ1253,"00")&amp;"hZ"&amp;IF(ДАННЫЕ!$AK1253,"1"&amp;ДАННЫЕ!$AK1253,"00")&amp;"p"&amp;IF(ДАННЫЕ!$AP1253,"1"&amp;ДАННЫЕ!$AP1253,"00")&amp;"k"&amp;IF(ДАННЫЕ!$AQ1253,"1"&amp;ДАННЫЕ!$AQ1253,"00")&amp;"z"&amp;IF(ДАННЫЕ!$AR1253,"1"&amp;ДАННЫЕ!$AR1253,"00")&amp;"j"&amp;IF(ДАННЫЕ!$AM1253,"1"&amp;ДАННЫЕ!$AM1253,"00")&amp;"n"&amp;IF(ДАННЫЕ!$AN1253,"1"&amp;ДАННЫЕ!$AN1253,"00")&amp;"E"&amp;ДАННЫЕ!BI1253&amp;"L"&amp;ДАННЫЕ!AO1253&amp;"h"&amp;IF(ДАННЫЕ!$AU1253&gt;0,1,0)&amp;"v"&amp;IF(ДАННЫЕ!$AW1253&gt;0,1,0)&amp;"a"&amp;IF(ДАННЫЕ!$AS1253,"1"&amp;ДАННЫЕ!$AS1253,"00")&amp;"s"&amp;IF(ДАННЫЕ!$AT1253,"1"&amp;ДАННЫЕ!$AT1253,"00")&amp;"u"&amp;IF(ДАННЫЕ!$CJ1253&gt;0,1,0)&amp;"y"&amp;B1253&amp;"d"&amp;H1253&amp;"e"&amp;F1253&amp;G1253</f>
        <v>x0w00t00f00b00g00c00i00r00m00hS00hZ00p00k00z00j00n00ELh0v0a00s00u0y0de</v>
      </c>
      <c r="L1253" s="28" t="str">
        <f ca="1">ДАННЫЕ!$I1253&amp;"VN"&amp;IF(ДАННЫЕ!AW1253&gt;0,11,10)&amp;"CD"&amp;IF(ДАННЫЕ!BF1253&gt;500,16,IF(ДАННЫЕ!BF1253&gt;350,15,IF(ДАННЫЕ!BF1253&gt;=200,14,IF(ДАННЫЕ!BF1253&gt;=100,13,IF(ДАННЫЕ!BF1253&gt;=50,12,IF(ДАННЫЕ!BF1253&gt;0,11,10))))))&amp;"AR"&amp;IF(ДАННЫЕ!BX1253&gt;0,1,0)&amp;"GD"&amp;B1253&amp;"VV"&amp;IF(E1253&gt;=5,IF(E1253&lt;18,1,0),0)</f>
        <v>VN10CD10AR0GD0VV0</v>
      </c>
      <c r="M1253" s="28" t="str">
        <f>ДАННЫЕ!$I1253&amp;"b"&amp;ДАННЫЕ!$BI1253&amp;"r"&amp;ДАННЫЕ!$BJ1253&amp;"CD"&amp;IF(ДАННЫЕ!BF1253&gt;0,IF(ДАННЫЕ!BF1253&lt;200,1,IF(ДАННЫЕ!BF1253&lt;350,2,3)),0)&amp;"h"&amp;IF(ДАННЫЕ!$BK1253+ДАННЫЕ!$BL1253+ДАННЫЕ!$BM1253&gt;0,1,0)&amp;"x"&amp;ДАННЫЕ!$BK1253&amp;"y"&amp;ДАННЫЕ!$BL1253&amp;"z"&amp;ДАННЫЕ!$BM1253&amp;"c"&amp;IF(ДАННЫЕ!$BK1253+ДАННЫЕ!$BL1253+ДАННЫЕ!$BM1253=3,1,0)&amp;"a"&amp;IF(ДАННЫЕ!$BQ1253+ДАННЫЕ!$BR1253&gt;0,1,0)&amp;"d"&amp;ДАННЫЕ!$BQ1253&amp;"v"&amp;ДАННЫЕ!$BR1253&amp;"p"&amp;ДАННЫЕ!$BS1253&amp;"n"&amp;ДАННЫЕ!$BU1253&amp;"t"&amp;ДАННЫЕ!$BV1253&amp;"o"&amp;ДАННЫЕ!$BT1253&amp;"l"&amp;IF(ДАННЫЕ!$BN1253&gt;0,1,0)&amp;ДАННЫЕ!$BN1253&amp;"g"&amp;ДАННЫЕ!$BO1253&amp;"s"&amp;ДАННЫЕ!$BP1253&amp;"DZ"&amp;IF(ДАННЫЕ!B1253-ДАННЫЕ!G1253 &lt; 60,IF(ДАННЫЕ!B1253-ДАННЫЕ!G1253 &gt;= 0,1,0),0)&amp;"u"&amp;IF(ДАННЫЕ!$CJ1253&gt;0,1,0)</f>
        <v>brCD0h0xyzc0a0dvpntol0gsDZ1u0</v>
      </c>
      <c r="N1253" s="28" t="str">
        <f ca="1">ДАННЫЕ!$F1253&amp;ДАННЫЕ!$I1253&amp;"g"&amp;B1253&amp;"cf"&amp;D1253&amp;"a"&amp;IF(ДАННЫЕ!$BX1253&gt;0,1,0)&amp;IF(ДАННЫЕ!$BF1253&gt;500,1,IF(ДАННЫЕ!$BF1253&gt;350,2,IF(ДАННЫЕ!$BF1253&gt;=200,3,IF(ДАННЫЕ!$BF1253&gt;=100,4,IF(ДАННЫЕ!$BF1253&gt;=50,5,IF(ДАННЫЕ!$BF1253&lt;50,6,0))))))&amp;"AR"&amp;IF(DATEDIF(ДАННЫЕ!$BX1253,ДАННЫЕ!$F$1,"y")&gt;1,1,0)&amp;"VG"&amp;IF(ДАННЫЕ!$BH1253="0",1,0)&amp;"o"&amp;IF(T1253+ДАННЫЕ!$AF1253+ДАННЫЕ!$AG1253+ДАННЫЕ!$AH1253+ДАННЫЕ!$AI1253+ДАННЫЕ!$AJ1253+ДАННЫЕ!$AP1253+ДАННЫЕ!$AQ1253+ДАННЫЕ!$AR1253+ДАННЫЕ!$AU1253+ДАННЫЕ!$AW1253+ДАННЫЕ!$AS1253+ДАННЫЕ!$AT1253&gt;0,1,0)&amp;"x"&amp;ДАННЫЕ!$AG1253&amp;"p"&amp;IF(ДАННЫЕ!$BY1253&gt;0,1,0)&amp;"v"&amp;IF(ДАННЫЕ!$BZ1253&gt;0,1,0)&amp;"n"&amp;ДАННЫЕ!$CA1253&amp;"t"&amp;ДАННЫЕ!$AY1253&amp;"k"&amp;ДАННЫЕ!$CB1253&amp;"q"&amp;ДАННЫЕ!$CC1253&amp;"w"&amp;ДАННЫЕ!$CD1253&amp;"e"&amp;ДАННЫЕ!$CE1253&amp;"m"&amp;ДАННЫЕ!$CF1253&amp;"c"&amp;ДАННЫЕ!$CG1253&amp;"z"&amp;ДАННЫЕ!$CH1253&amp;"d"&amp;IF(H1253=4,1,0)&amp;"s"&amp;IF(ДАННЫЕ!$J1253=1,0,1)&amp;"u"&amp;IF(ДАННЫЕ!$CJ1253&gt;0,1,0)</f>
        <v>g0cf0a06AR1VG0o0xp0v0ntkqwemczd0s1u0</v>
      </c>
      <c r="O1253" s="28" t="str">
        <f>ДАННЫЕ!$I1253&amp;"g"&amp;B1253&amp;A1253&amp;"f"&amp;P1253&amp;"c"&amp;IF(ДАННЫЕ!$U1253&gt;0,1,0)&amp;"s"&amp;IF(ДАННЫЕ!$Q1253&gt;0,IF(YEAR(ДАННЫЕ!$F$1)=YEAR(ДАННЫЕ!$Q1253),IF(MONTH(ДАННЫЕ!$F$1)=MONTH(ДАННЫЕ!$Q1253),111,11),1),0)&amp;"i"&amp;IF(ДАННЫЕ!$R1253+ДАННЫЕ!$S1253+ДАННЫЕ!$T1253=0,0,1)&amp;"h"&amp;IF(ДАННЫЕ!$P1253&gt;0,1,0)&amp;"p"&amp;IF(ДАННЫЕ!$CI1253&gt;0,IF(YEAR(ДАННЫЕ!$F$1)=YEAR(ДАННЫЕ!$CI1253),IF(MONTH(ДАННЫЕ!$F$1)=MONTH(ДАННЫЕ!$CI1253),111,11),1),0)&amp;"d"&amp;IF(ДАННЫЕ!$CJ1253&gt;0,IF(YEAR(ДАННЫЕ!$F$1)=YEAR(ДАННЫЕ!$CJ1253),IF(MONTH(ДАННЫЕ!$F$1)=MONTH(ДАННЫЕ!$CJ1253),111,11),1),0)&amp;"o"&amp;IF(ДАННЫЕ!$CK1253&gt;0,IF(MONTH(ДАННЫЕ!$F$1)=MONTH(ДАННЫЕ!$CK1253),111,11),0)&amp;"v"&amp;IF(ДАННЫЕ!$BE1253&gt;0,IF(MONTH(ДАННЫЕ!$F$1)=MONTH(ДАННЫЕ!$BE1253),111,11),0)</f>
        <v>g00f0c0s0i0h0p0d0o0v0</v>
      </c>
      <c r="P1253" s="15">
        <f t="shared" si="59"/>
        <v>0</v>
      </c>
      <c r="Q1253" s="15">
        <f>IF(ДАННЫЕ!$F$1&gt;ДАННЫЕ!$N1253,IF(YEAR(ДАННЫЕ!$F$1)=YEAR(ДАННЫЕ!M1253),1,0),0)</f>
        <v>0</v>
      </c>
      <c r="R1253" s="15">
        <f>IF(ДАННЫЕ!$F$1&gt;ДАННЫЕ!$N1253,IF(YEAR(ДАННЫЕ!$F$1)=YEAR(ДАННЫЕ!N1253),1,0),0)</f>
        <v>0</v>
      </c>
      <c r="S1253" s="15">
        <f>IF(ДАННЫЕ!$AA1253="2А",1,IF(ДАННЫЕ!$AA1253="2Б",2,IF(ДАННЫЕ!$AA1253="2В",3,IF(ДАННЫЕ!$AA1253=3,4,IF(ДАННЫЕ!$AA1253="4А",5,IF(ДАННЫЕ!$AA1253="4Б",6,IF(ДАННЫЕ!$AA1253="4В",7,IF(ДАННЫЕ!$AA1253=5,8,0))))))))</f>
        <v>0</v>
      </c>
      <c r="T1253" s="15">
        <f>IF(OR(ДАННЫЕ!$AC1253=2,ДАННЫЕ!$AD1253=2,ДАННЫЕ!$AE1253=2),2,IF(OR(ДАННЫЕ!$AC1253=1,ДАННЫЕ!$AD1253=1,ДАННЫЕ!$AE1253=1),1,0))</f>
        <v>0</v>
      </c>
    </row>
    <row r="1254" spans="1:20" x14ac:dyDescent="0.2">
      <c r="A1254" s="78">
        <f>IF(B1254&gt;0,IF(MONTH(ДАННЫЕ!$F$1)=MONTH(ДАННЫЕ!$B1254),1,0),0)</f>
        <v>0</v>
      </c>
      <c r="B1254" s="14">
        <f>IF(ДАННЫЕ!$B1254&gt;0,IF(YEAR(ДАННЫЕ!$F$1)=YEAR(ДАННЫЕ!$B1254),1,0),0)</f>
        <v>0</v>
      </c>
      <c r="C1254" s="14">
        <f>IF(ДАННЫЕ!$CM1254&gt;0,IF(YEAR(ДАННЫЕ!$F$1)=YEAR(ДАННЫЕ!$CM1254),1,0),0)</f>
        <v>0</v>
      </c>
      <c r="D1254" s="14">
        <f>IF(ДАННЫЕ!$CJ1254&gt;0,IF(ДАННЫЕ!$CL1254&gt;ДАННЫЕ!$F$1,1,IF(ДАННЫЕ!$CL1254&gt;0,0,1)),0)</f>
        <v>0</v>
      </c>
      <c r="E1254" s="43" t="str">
        <f ca="1">IF(ДАННЫЕ!$F$1&gt;0,IF(ДАННЫЕ!$G1254&gt;0,DATEDIF(ДАННЫЕ!$G1254,ДАННЫЕ!$F$1,"y"),""),IF(ДАННЫЕ!$G1254&gt;0,DATEDIF(ДАННЫЕ!$G1254,TODAY(),"y"),""))</f>
        <v/>
      </c>
      <c r="F1254" s="43" t="str">
        <f xml:space="preserve"> IF(ДАННЫЕ!$F1254="М",IF(E1254&gt;=18,IF(E1254&lt;60,1,""),""),"")&amp;IF(ДАННЫЕ!$F1254="Ж",IF(E1254&gt;=18,IF(E1254&lt;55,1,""),""),"")</f>
        <v/>
      </c>
      <c r="G1254" s="43" t="str">
        <f xml:space="preserve"> IF(ДАННЫЕ!$F1254="М",IF(E1254&gt;=60,2,""),"")&amp;IF(ДАННЫЕ!$F1254="Ж",IF(E1254&gt;=55,2,""),"")</f>
        <v/>
      </c>
      <c r="H1254" s="43" t="str">
        <f t="shared" ca="1" si="57"/>
        <v/>
      </c>
      <c r="I1254" s="43" t="str">
        <f t="shared" ca="1" si="58"/>
        <v>03</v>
      </c>
      <c r="J1254" s="28" t="str">
        <f ca="1">ДАННЫЕ!$F1254&amp;H1254&amp;I1254&amp;ДАННЫЕ!$I1254&amp;"m"&amp;IF(ДАННЫЕ!$I1254&gt;0,IF(ДАННЫЕ!$J1254&gt;0,0,1),"")&amp;"f"&amp;IF(ДАННЫЕ!$R1254&gt;0,IF(YEAR(ДАННЫЕ!$F$1)=YEAR(ДАННЫЕ!$R1254),1,0),0)&amp;"z"&amp;ДАННЫЕ!$R1254&amp;"p"&amp;ДАННЫЕ!$S1254&amp;"i"&amp;ДАННЫЕ!$T1254&amp;"h"&amp;ДАННЫЕ!$K1254&amp;"be"&amp;ДАННЫЕ!$BI1254&amp;"CD"&amp;IF(ДАННЫЕ!BF1254&gt;500,4,IF(ДАННЫЕ!BF1254&gt;350,3,IF(ДАННЫЕ!BF1254&gt;200,2,IF(ДАННЫЕ!BF1254&gt;0,1,0))))&amp;"g"&amp;B1254&amp;"d"&amp;H1254&amp;"l"&amp;ДАННЫЕ!AT1254&amp;"a"&amp;ДАННЫЕ!$V1254&amp;"v"&amp;R1254&amp;"k"&amp;ДАННЫЕ!$U1254&amp;"s"&amp;ДАННЫЕ!$Y1254&amp;"t"&amp;ДАННЫЕ!$X1254&amp;"b"&amp;IF(ДАННЫЕ!$Q1254&gt;1,1,0)&amp;"PP"&amp;ДАННЫЕ!Z1254&amp;"c"&amp;S1254&amp;"x"&amp;IF(ДАННЫЕ!$BY1254&gt;0,IF(YEAR(ДАННЫЕ!$F$1)=YEAR(ДАННЫЕ!$BY1254),1,0),0)&amp;"n"&amp;IF(ДАННЫЕ!$BZ1254&gt;0,IF(YEAR(ДАННЫЕ!$F$1)=YEAR(ДАННЫЕ!$BZ1254),1,0),0)&amp;"u"&amp;D1254&amp;"z"&amp;IF(ДАННЫЕ!$CL1254&gt;0,IF(YEAR(ДАННЫЕ!$F$1)&gt;YEAR(ДАННЫЕ!$CL1254),11,12),0)</f>
        <v>03mf0zpihbeCD0g0dlav0kstb0PPc0x0n0u0z0</v>
      </c>
      <c r="K1254" s="28" t="str">
        <f ca="1">ДАННЫЕ!$I1254&amp;"x"&amp;B1254&amp;"w"&amp;IF(T1254+ДАННЫЕ!AD1254+ДАННЫЕ!AE1254+ДАННЫЕ!AF1254+ДАННЫЕ!AG1254+ДАННЫЕ!AH1254+ДАННЫЕ!$AL1254+ДАННЫЕ!AI1254+ДАННЫЕ!AJ1254+ДАННЫЕ!AK1254+ДАННЫЕ!AP1254+ДАННЫЕ!AQ1254+ДАННЫЕ!AR1254+ДАННЫЕ!$AM1254+ДАННЫЕ!$AN1254+ДАННЫЕ!AS1254+ДАННЫЕ!AT1254&gt;0,1,0)&amp;IF(OR(T1254=2,ДАННЫЕ!AD1254=2,ДАННЫЕ!AE1254=2,ДАННЫЕ!AF1254=2,ДАННЫЕ!AG1254=2,ДАННЫЕ!AH1254=2,ДАННЫЕ!$AL1254=2,ДАННЫЕ!AI1254=2,ДАННЫЕ!AJ1254=2,ДАННЫЕ!AK1254=2,ДАННЫЕ!AP1254=2,ДАННЫЕ!AQ1254=2,ДАННЫЕ!AR1254=2,ДАННЫЕ!$AM1254=2,ДАННЫЕ!$AN1254=2,ДАННЫЕ!AS1254=2,ДАННЫЕ!AT1254=2),2,0)&amp;"t"&amp;IF(T1254&gt;0,"1"&amp;T1254,"00")&amp;"f"&amp;IF(ДАННЫЕ!$AC1254,"1"&amp;ДАННЫЕ!$AC1254,"00")&amp;"b"&amp;IF(ДАННЫЕ!$AD1254,"1"&amp;ДАННЫЕ!$AD1254,"00")&amp;"g"&amp;IF(ДАННЫЕ!$AF1254,"1"&amp;ДАННЫЕ!$AF1254,"00")&amp;"c"&amp;IF(ДАННЫЕ!$AG1254,"1"&amp;ДАННЫЕ!$AG1254,"00")&amp;"i"&amp;IF(ДАННЫЕ!$AH1254,"1"&amp;ДАННЫЕ!$AH1254,"00")&amp;"r"&amp;IF(ДАННЫЕ!$AL1254,"1"&amp;ДАННЫЕ!$AL1254,"00")&amp;"m"&amp;IF(ДАННЫЕ!$AI1254,"1"&amp;ДАННЫЕ!$AI1254,"00")&amp;"hS"&amp;IF(ДАННЫЕ!$AJ1254,"1"&amp;ДАННЫЕ!$AJ1254,"00")&amp;"hZ"&amp;IF(ДАННЫЕ!$AK1254,"1"&amp;ДАННЫЕ!$AK1254,"00")&amp;"p"&amp;IF(ДАННЫЕ!$AP1254,"1"&amp;ДАННЫЕ!$AP1254,"00")&amp;"k"&amp;IF(ДАННЫЕ!$AQ1254,"1"&amp;ДАННЫЕ!$AQ1254,"00")&amp;"z"&amp;IF(ДАННЫЕ!$AR1254,"1"&amp;ДАННЫЕ!$AR1254,"00")&amp;"j"&amp;IF(ДАННЫЕ!$AM1254,"1"&amp;ДАННЫЕ!$AM1254,"00")&amp;"n"&amp;IF(ДАННЫЕ!$AN1254,"1"&amp;ДАННЫЕ!$AN1254,"00")&amp;"E"&amp;ДАННЫЕ!BI1254&amp;"L"&amp;ДАННЫЕ!AO1254&amp;"h"&amp;IF(ДАННЫЕ!$AU1254&gt;0,1,0)&amp;"v"&amp;IF(ДАННЫЕ!$AW1254&gt;0,1,0)&amp;"a"&amp;IF(ДАННЫЕ!$AS1254,"1"&amp;ДАННЫЕ!$AS1254,"00")&amp;"s"&amp;IF(ДАННЫЕ!$AT1254,"1"&amp;ДАННЫЕ!$AT1254,"00")&amp;"u"&amp;IF(ДАННЫЕ!$CJ1254&gt;0,1,0)&amp;"y"&amp;B1254&amp;"d"&amp;H1254&amp;"e"&amp;F1254&amp;G1254</f>
        <v>x0w00t00f00b00g00c00i00r00m00hS00hZ00p00k00z00j00n00ELh0v0a00s00u0y0de</v>
      </c>
      <c r="L1254" s="28" t="str">
        <f ca="1">ДАННЫЕ!$I1254&amp;"VN"&amp;IF(ДАННЫЕ!AW1254&gt;0,11,10)&amp;"CD"&amp;IF(ДАННЫЕ!BF1254&gt;500,16,IF(ДАННЫЕ!BF1254&gt;350,15,IF(ДАННЫЕ!BF1254&gt;=200,14,IF(ДАННЫЕ!BF1254&gt;=100,13,IF(ДАННЫЕ!BF1254&gt;=50,12,IF(ДАННЫЕ!BF1254&gt;0,11,10))))))&amp;"AR"&amp;IF(ДАННЫЕ!BX1254&gt;0,1,0)&amp;"GD"&amp;B1254&amp;"VV"&amp;IF(E1254&gt;=5,IF(E1254&lt;18,1,0),0)</f>
        <v>VN10CD10AR0GD0VV0</v>
      </c>
      <c r="M1254" s="28" t="str">
        <f>ДАННЫЕ!$I1254&amp;"b"&amp;ДАННЫЕ!$BI1254&amp;"r"&amp;ДАННЫЕ!$BJ1254&amp;"CD"&amp;IF(ДАННЫЕ!BF1254&gt;0,IF(ДАННЫЕ!BF1254&lt;200,1,IF(ДАННЫЕ!BF1254&lt;350,2,3)),0)&amp;"h"&amp;IF(ДАННЫЕ!$BK1254+ДАННЫЕ!$BL1254+ДАННЫЕ!$BM1254&gt;0,1,0)&amp;"x"&amp;ДАННЫЕ!$BK1254&amp;"y"&amp;ДАННЫЕ!$BL1254&amp;"z"&amp;ДАННЫЕ!$BM1254&amp;"c"&amp;IF(ДАННЫЕ!$BK1254+ДАННЫЕ!$BL1254+ДАННЫЕ!$BM1254=3,1,0)&amp;"a"&amp;IF(ДАННЫЕ!$BQ1254+ДАННЫЕ!$BR1254&gt;0,1,0)&amp;"d"&amp;ДАННЫЕ!$BQ1254&amp;"v"&amp;ДАННЫЕ!$BR1254&amp;"p"&amp;ДАННЫЕ!$BS1254&amp;"n"&amp;ДАННЫЕ!$BU1254&amp;"t"&amp;ДАННЫЕ!$BV1254&amp;"o"&amp;ДАННЫЕ!$BT1254&amp;"l"&amp;IF(ДАННЫЕ!$BN1254&gt;0,1,0)&amp;ДАННЫЕ!$BN1254&amp;"g"&amp;ДАННЫЕ!$BO1254&amp;"s"&amp;ДАННЫЕ!$BP1254&amp;"DZ"&amp;IF(ДАННЫЕ!B1254-ДАННЫЕ!G1254 &lt; 60,IF(ДАННЫЕ!B1254-ДАННЫЕ!G1254 &gt;= 0,1,0),0)&amp;"u"&amp;IF(ДАННЫЕ!$CJ1254&gt;0,1,0)</f>
        <v>brCD0h0xyzc0a0dvpntol0gsDZ1u0</v>
      </c>
      <c r="N1254" s="28" t="str">
        <f ca="1">ДАННЫЕ!$F1254&amp;ДАННЫЕ!$I1254&amp;"g"&amp;B1254&amp;"cf"&amp;D1254&amp;"a"&amp;IF(ДАННЫЕ!$BX1254&gt;0,1,0)&amp;IF(ДАННЫЕ!$BF1254&gt;500,1,IF(ДАННЫЕ!$BF1254&gt;350,2,IF(ДАННЫЕ!$BF1254&gt;=200,3,IF(ДАННЫЕ!$BF1254&gt;=100,4,IF(ДАННЫЕ!$BF1254&gt;=50,5,IF(ДАННЫЕ!$BF1254&lt;50,6,0))))))&amp;"AR"&amp;IF(DATEDIF(ДАННЫЕ!$BX1254,ДАННЫЕ!$F$1,"y")&gt;1,1,0)&amp;"VG"&amp;IF(ДАННЫЕ!$BH1254="0",1,0)&amp;"o"&amp;IF(T1254+ДАННЫЕ!$AF1254+ДАННЫЕ!$AG1254+ДАННЫЕ!$AH1254+ДАННЫЕ!$AI1254+ДАННЫЕ!$AJ1254+ДАННЫЕ!$AP1254+ДАННЫЕ!$AQ1254+ДАННЫЕ!$AR1254+ДАННЫЕ!$AU1254+ДАННЫЕ!$AW1254+ДАННЫЕ!$AS1254+ДАННЫЕ!$AT1254&gt;0,1,0)&amp;"x"&amp;ДАННЫЕ!$AG1254&amp;"p"&amp;IF(ДАННЫЕ!$BY1254&gt;0,1,0)&amp;"v"&amp;IF(ДАННЫЕ!$BZ1254&gt;0,1,0)&amp;"n"&amp;ДАННЫЕ!$CA1254&amp;"t"&amp;ДАННЫЕ!$AY1254&amp;"k"&amp;ДАННЫЕ!$CB1254&amp;"q"&amp;ДАННЫЕ!$CC1254&amp;"w"&amp;ДАННЫЕ!$CD1254&amp;"e"&amp;ДАННЫЕ!$CE1254&amp;"m"&amp;ДАННЫЕ!$CF1254&amp;"c"&amp;ДАННЫЕ!$CG1254&amp;"z"&amp;ДАННЫЕ!$CH1254&amp;"d"&amp;IF(H1254=4,1,0)&amp;"s"&amp;IF(ДАННЫЕ!$J1254=1,0,1)&amp;"u"&amp;IF(ДАННЫЕ!$CJ1254&gt;0,1,0)</f>
        <v>g0cf0a06AR1VG0o0xp0v0ntkqwemczd0s1u0</v>
      </c>
      <c r="O1254" s="28" t="str">
        <f>ДАННЫЕ!$I1254&amp;"g"&amp;B1254&amp;A1254&amp;"f"&amp;P1254&amp;"c"&amp;IF(ДАННЫЕ!$U1254&gt;0,1,0)&amp;"s"&amp;IF(ДАННЫЕ!$Q1254&gt;0,IF(YEAR(ДАННЫЕ!$F$1)=YEAR(ДАННЫЕ!$Q1254),IF(MONTH(ДАННЫЕ!$F$1)=MONTH(ДАННЫЕ!$Q1254),111,11),1),0)&amp;"i"&amp;IF(ДАННЫЕ!$R1254+ДАННЫЕ!$S1254+ДАННЫЕ!$T1254=0,0,1)&amp;"h"&amp;IF(ДАННЫЕ!$P1254&gt;0,1,0)&amp;"p"&amp;IF(ДАННЫЕ!$CI1254&gt;0,IF(YEAR(ДАННЫЕ!$F$1)=YEAR(ДАННЫЕ!$CI1254),IF(MONTH(ДАННЫЕ!$F$1)=MONTH(ДАННЫЕ!$CI1254),111,11),1),0)&amp;"d"&amp;IF(ДАННЫЕ!$CJ1254&gt;0,IF(YEAR(ДАННЫЕ!$F$1)=YEAR(ДАННЫЕ!$CJ1254),IF(MONTH(ДАННЫЕ!$F$1)=MONTH(ДАННЫЕ!$CJ1254),111,11),1),0)&amp;"o"&amp;IF(ДАННЫЕ!$CK1254&gt;0,IF(MONTH(ДАННЫЕ!$F$1)=MONTH(ДАННЫЕ!$CK1254),111,11),0)&amp;"v"&amp;IF(ДАННЫЕ!$BE1254&gt;0,IF(MONTH(ДАННЫЕ!$F$1)=MONTH(ДАННЫЕ!$BE1254),111,11),0)</f>
        <v>g00f0c0s0i0h0p0d0o0v0</v>
      </c>
      <c r="P1254" s="15">
        <f t="shared" si="59"/>
        <v>0</v>
      </c>
      <c r="Q1254" s="15">
        <f>IF(ДАННЫЕ!$F$1&gt;ДАННЫЕ!$N1254,IF(YEAR(ДАННЫЕ!$F$1)=YEAR(ДАННЫЕ!M1254),1,0),0)</f>
        <v>0</v>
      </c>
      <c r="R1254" s="15">
        <f>IF(ДАННЫЕ!$F$1&gt;ДАННЫЕ!$N1254,IF(YEAR(ДАННЫЕ!$F$1)=YEAR(ДАННЫЕ!N1254),1,0),0)</f>
        <v>0</v>
      </c>
      <c r="S1254" s="15">
        <f>IF(ДАННЫЕ!$AA1254="2А",1,IF(ДАННЫЕ!$AA1254="2Б",2,IF(ДАННЫЕ!$AA1254="2В",3,IF(ДАННЫЕ!$AA1254=3,4,IF(ДАННЫЕ!$AA1254="4А",5,IF(ДАННЫЕ!$AA1254="4Б",6,IF(ДАННЫЕ!$AA1254="4В",7,IF(ДАННЫЕ!$AA1254=5,8,0))))))))</f>
        <v>0</v>
      </c>
      <c r="T1254" s="15">
        <f>IF(OR(ДАННЫЕ!$AC1254=2,ДАННЫЕ!$AD1254=2,ДАННЫЕ!$AE1254=2),2,IF(OR(ДАННЫЕ!$AC1254=1,ДАННЫЕ!$AD1254=1,ДАННЫЕ!$AE1254=1),1,0))</f>
        <v>0</v>
      </c>
    </row>
    <row r="1255" spans="1:20" x14ac:dyDescent="0.2">
      <c r="A1255" s="78">
        <f>IF(B1255&gt;0,IF(MONTH(ДАННЫЕ!$F$1)=MONTH(ДАННЫЕ!$B1255),1,0),0)</f>
        <v>0</v>
      </c>
      <c r="B1255" s="14">
        <f>IF(ДАННЫЕ!$B1255&gt;0,IF(YEAR(ДАННЫЕ!$F$1)=YEAR(ДАННЫЕ!$B1255),1,0),0)</f>
        <v>0</v>
      </c>
      <c r="C1255" s="14">
        <f>IF(ДАННЫЕ!$CM1255&gt;0,IF(YEAR(ДАННЫЕ!$F$1)=YEAR(ДАННЫЕ!$CM1255),1,0),0)</f>
        <v>0</v>
      </c>
      <c r="D1255" s="14">
        <f>IF(ДАННЫЕ!$CJ1255&gt;0,IF(ДАННЫЕ!$CL1255&gt;ДАННЫЕ!$F$1,1,IF(ДАННЫЕ!$CL1255&gt;0,0,1)),0)</f>
        <v>0</v>
      </c>
      <c r="E1255" s="43" t="str">
        <f ca="1">IF(ДАННЫЕ!$F$1&gt;0,IF(ДАННЫЕ!$G1255&gt;0,DATEDIF(ДАННЫЕ!$G1255,ДАННЫЕ!$F$1,"y"),""),IF(ДАННЫЕ!$G1255&gt;0,DATEDIF(ДАННЫЕ!$G1255,TODAY(),"y"),""))</f>
        <v/>
      </c>
      <c r="F1255" s="43" t="str">
        <f xml:space="preserve"> IF(ДАННЫЕ!$F1255="М",IF(E1255&gt;=18,IF(E1255&lt;60,1,""),""),"")&amp;IF(ДАННЫЕ!$F1255="Ж",IF(E1255&gt;=18,IF(E1255&lt;55,1,""),""),"")</f>
        <v/>
      </c>
      <c r="G1255" s="43" t="str">
        <f xml:space="preserve"> IF(ДАННЫЕ!$F1255="М",IF(E1255&gt;=60,2,""),"")&amp;IF(ДАННЫЕ!$F1255="Ж",IF(E1255&gt;=55,2,""),"")</f>
        <v/>
      </c>
      <c r="H1255" s="43" t="str">
        <f t="shared" ca="1" si="57"/>
        <v/>
      </c>
      <c r="I1255" s="43" t="str">
        <f t="shared" ca="1" si="58"/>
        <v>03</v>
      </c>
      <c r="J1255" s="28" t="str">
        <f ca="1">ДАННЫЕ!$F1255&amp;H1255&amp;I1255&amp;ДАННЫЕ!$I1255&amp;"m"&amp;IF(ДАННЫЕ!$I1255&gt;0,IF(ДАННЫЕ!$J1255&gt;0,0,1),"")&amp;"f"&amp;IF(ДАННЫЕ!$R1255&gt;0,IF(YEAR(ДАННЫЕ!$F$1)=YEAR(ДАННЫЕ!$R1255),1,0),0)&amp;"z"&amp;ДАННЫЕ!$R1255&amp;"p"&amp;ДАННЫЕ!$S1255&amp;"i"&amp;ДАННЫЕ!$T1255&amp;"h"&amp;ДАННЫЕ!$K1255&amp;"be"&amp;ДАННЫЕ!$BI1255&amp;"CD"&amp;IF(ДАННЫЕ!BF1255&gt;500,4,IF(ДАННЫЕ!BF1255&gt;350,3,IF(ДАННЫЕ!BF1255&gt;200,2,IF(ДАННЫЕ!BF1255&gt;0,1,0))))&amp;"g"&amp;B1255&amp;"d"&amp;H1255&amp;"l"&amp;ДАННЫЕ!AT1255&amp;"a"&amp;ДАННЫЕ!$V1255&amp;"v"&amp;R1255&amp;"k"&amp;ДАННЫЕ!$U1255&amp;"s"&amp;ДАННЫЕ!$Y1255&amp;"t"&amp;ДАННЫЕ!$X1255&amp;"b"&amp;IF(ДАННЫЕ!$Q1255&gt;1,1,0)&amp;"PP"&amp;ДАННЫЕ!Z1255&amp;"c"&amp;S1255&amp;"x"&amp;IF(ДАННЫЕ!$BY1255&gt;0,IF(YEAR(ДАННЫЕ!$F$1)=YEAR(ДАННЫЕ!$BY1255),1,0),0)&amp;"n"&amp;IF(ДАННЫЕ!$BZ1255&gt;0,IF(YEAR(ДАННЫЕ!$F$1)=YEAR(ДАННЫЕ!$BZ1255),1,0),0)&amp;"u"&amp;D1255&amp;"z"&amp;IF(ДАННЫЕ!$CL1255&gt;0,IF(YEAR(ДАННЫЕ!$F$1)&gt;YEAR(ДАННЫЕ!$CL1255),11,12),0)</f>
        <v>03mf0zpihbeCD0g0dlav0kstb0PPc0x0n0u0z0</v>
      </c>
      <c r="K1255" s="28" t="str">
        <f ca="1">ДАННЫЕ!$I1255&amp;"x"&amp;B1255&amp;"w"&amp;IF(T1255+ДАННЫЕ!AD1255+ДАННЫЕ!AE1255+ДАННЫЕ!AF1255+ДАННЫЕ!AG1255+ДАННЫЕ!AH1255+ДАННЫЕ!$AL1255+ДАННЫЕ!AI1255+ДАННЫЕ!AJ1255+ДАННЫЕ!AK1255+ДАННЫЕ!AP1255+ДАННЫЕ!AQ1255+ДАННЫЕ!AR1255+ДАННЫЕ!$AM1255+ДАННЫЕ!$AN1255+ДАННЫЕ!AS1255+ДАННЫЕ!AT1255&gt;0,1,0)&amp;IF(OR(T1255=2,ДАННЫЕ!AD1255=2,ДАННЫЕ!AE1255=2,ДАННЫЕ!AF1255=2,ДАННЫЕ!AG1255=2,ДАННЫЕ!AH1255=2,ДАННЫЕ!$AL1255=2,ДАННЫЕ!AI1255=2,ДАННЫЕ!AJ1255=2,ДАННЫЕ!AK1255=2,ДАННЫЕ!AP1255=2,ДАННЫЕ!AQ1255=2,ДАННЫЕ!AR1255=2,ДАННЫЕ!$AM1255=2,ДАННЫЕ!$AN1255=2,ДАННЫЕ!AS1255=2,ДАННЫЕ!AT1255=2),2,0)&amp;"t"&amp;IF(T1255&gt;0,"1"&amp;T1255,"00")&amp;"f"&amp;IF(ДАННЫЕ!$AC1255,"1"&amp;ДАННЫЕ!$AC1255,"00")&amp;"b"&amp;IF(ДАННЫЕ!$AD1255,"1"&amp;ДАННЫЕ!$AD1255,"00")&amp;"g"&amp;IF(ДАННЫЕ!$AF1255,"1"&amp;ДАННЫЕ!$AF1255,"00")&amp;"c"&amp;IF(ДАННЫЕ!$AG1255,"1"&amp;ДАННЫЕ!$AG1255,"00")&amp;"i"&amp;IF(ДАННЫЕ!$AH1255,"1"&amp;ДАННЫЕ!$AH1255,"00")&amp;"r"&amp;IF(ДАННЫЕ!$AL1255,"1"&amp;ДАННЫЕ!$AL1255,"00")&amp;"m"&amp;IF(ДАННЫЕ!$AI1255,"1"&amp;ДАННЫЕ!$AI1255,"00")&amp;"hS"&amp;IF(ДАННЫЕ!$AJ1255,"1"&amp;ДАННЫЕ!$AJ1255,"00")&amp;"hZ"&amp;IF(ДАННЫЕ!$AK1255,"1"&amp;ДАННЫЕ!$AK1255,"00")&amp;"p"&amp;IF(ДАННЫЕ!$AP1255,"1"&amp;ДАННЫЕ!$AP1255,"00")&amp;"k"&amp;IF(ДАННЫЕ!$AQ1255,"1"&amp;ДАННЫЕ!$AQ1255,"00")&amp;"z"&amp;IF(ДАННЫЕ!$AR1255,"1"&amp;ДАННЫЕ!$AR1255,"00")&amp;"j"&amp;IF(ДАННЫЕ!$AM1255,"1"&amp;ДАННЫЕ!$AM1255,"00")&amp;"n"&amp;IF(ДАННЫЕ!$AN1255,"1"&amp;ДАННЫЕ!$AN1255,"00")&amp;"E"&amp;ДАННЫЕ!BI1255&amp;"L"&amp;ДАННЫЕ!AO1255&amp;"h"&amp;IF(ДАННЫЕ!$AU1255&gt;0,1,0)&amp;"v"&amp;IF(ДАННЫЕ!$AW1255&gt;0,1,0)&amp;"a"&amp;IF(ДАННЫЕ!$AS1255,"1"&amp;ДАННЫЕ!$AS1255,"00")&amp;"s"&amp;IF(ДАННЫЕ!$AT1255,"1"&amp;ДАННЫЕ!$AT1255,"00")&amp;"u"&amp;IF(ДАННЫЕ!$CJ1255&gt;0,1,0)&amp;"y"&amp;B1255&amp;"d"&amp;H1255&amp;"e"&amp;F1255&amp;G1255</f>
        <v>x0w00t00f00b00g00c00i00r00m00hS00hZ00p00k00z00j00n00ELh0v0a00s00u0y0de</v>
      </c>
      <c r="L1255" s="28" t="str">
        <f ca="1">ДАННЫЕ!$I1255&amp;"VN"&amp;IF(ДАННЫЕ!AW1255&gt;0,11,10)&amp;"CD"&amp;IF(ДАННЫЕ!BF1255&gt;500,16,IF(ДАННЫЕ!BF1255&gt;350,15,IF(ДАННЫЕ!BF1255&gt;=200,14,IF(ДАННЫЕ!BF1255&gt;=100,13,IF(ДАННЫЕ!BF1255&gt;=50,12,IF(ДАННЫЕ!BF1255&gt;0,11,10))))))&amp;"AR"&amp;IF(ДАННЫЕ!BX1255&gt;0,1,0)&amp;"GD"&amp;B1255&amp;"VV"&amp;IF(E1255&gt;=5,IF(E1255&lt;18,1,0),0)</f>
        <v>VN10CD10AR0GD0VV0</v>
      </c>
      <c r="M1255" s="28" t="str">
        <f>ДАННЫЕ!$I1255&amp;"b"&amp;ДАННЫЕ!$BI1255&amp;"r"&amp;ДАННЫЕ!$BJ1255&amp;"CD"&amp;IF(ДАННЫЕ!BF1255&gt;0,IF(ДАННЫЕ!BF1255&lt;200,1,IF(ДАННЫЕ!BF1255&lt;350,2,3)),0)&amp;"h"&amp;IF(ДАННЫЕ!$BK1255+ДАННЫЕ!$BL1255+ДАННЫЕ!$BM1255&gt;0,1,0)&amp;"x"&amp;ДАННЫЕ!$BK1255&amp;"y"&amp;ДАННЫЕ!$BL1255&amp;"z"&amp;ДАННЫЕ!$BM1255&amp;"c"&amp;IF(ДАННЫЕ!$BK1255+ДАННЫЕ!$BL1255+ДАННЫЕ!$BM1255=3,1,0)&amp;"a"&amp;IF(ДАННЫЕ!$BQ1255+ДАННЫЕ!$BR1255&gt;0,1,0)&amp;"d"&amp;ДАННЫЕ!$BQ1255&amp;"v"&amp;ДАННЫЕ!$BR1255&amp;"p"&amp;ДАННЫЕ!$BS1255&amp;"n"&amp;ДАННЫЕ!$BU1255&amp;"t"&amp;ДАННЫЕ!$BV1255&amp;"o"&amp;ДАННЫЕ!$BT1255&amp;"l"&amp;IF(ДАННЫЕ!$BN1255&gt;0,1,0)&amp;ДАННЫЕ!$BN1255&amp;"g"&amp;ДАННЫЕ!$BO1255&amp;"s"&amp;ДАННЫЕ!$BP1255&amp;"DZ"&amp;IF(ДАННЫЕ!B1255-ДАННЫЕ!G1255 &lt; 60,IF(ДАННЫЕ!B1255-ДАННЫЕ!G1255 &gt;= 0,1,0),0)&amp;"u"&amp;IF(ДАННЫЕ!$CJ1255&gt;0,1,0)</f>
        <v>brCD0h0xyzc0a0dvpntol0gsDZ1u0</v>
      </c>
      <c r="N1255" s="28" t="str">
        <f ca="1">ДАННЫЕ!$F1255&amp;ДАННЫЕ!$I1255&amp;"g"&amp;B1255&amp;"cf"&amp;D1255&amp;"a"&amp;IF(ДАННЫЕ!$BX1255&gt;0,1,0)&amp;IF(ДАННЫЕ!$BF1255&gt;500,1,IF(ДАННЫЕ!$BF1255&gt;350,2,IF(ДАННЫЕ!$BF1255&gt;=200,3,IF(ДАННЫЕ!$BF1255&gt;=100,4,IF(ДАННЫЕ!$BF1255&gt;=50,5,IF(ДАННЫЕ!$BF1255&lt;50,6,0))))))&amp;"AR"&amp;IF(DATEDIF(ДАННЫЕ!$BX1255,ДАННЫЕ!$F$1,"y")&gt;1,1,0)&amp;"VG"&amp;IF(ДАННЫЕ!$BH1255="0",1,0)&amp;"o"&amp;IF(T1255+ДАННЫЕ!$AF1255+ДАННЫЕ!$AG1255+ДАННЫЕ!$AH1255+ДАННЫЕ!$AI1255+ДАННЫЕ!$AJ1255+ДАННЫЕ!$AP1255+ДАННЫЕ!$AQ1255+ДАННЫЕ!$AR1255+ДАННЫЕ!$AU1255+ДАННЫЕ!$AW1255+ДАННЫЕ!$AS1255+ДАННЫЕ!$AT1255&gt;0,1,0)&amp;"x"&amp;ДАННЫЕ!$AG1255&amp;"p"&amp;IF(ДАННЫЕ!$BY1255&gt;0,1,0)&amp;"v"&amp;IF(ДАННЫЕ!$BZ1255&gt;0,1,0)&amp;"n"&amp;ДАННЫЕ!$CA1255&amp;"t"&amp;ДАННЫЕ!$AY1255&amp;"k"&amp;ДАННЫЕ!$CB1255&amp;"q"&amp;ДАННЫЕ!$CC1255&amp;"w"&amp;ДАННЫЕ!$CD1255&amp;"e"&amp;ДАННЫЕ!$CE1255&amp;"m"&amp;ДАННЫЕ!$CF1255&amp;"c"&amp;ДАННЫЕ!$CG1255&amp;"z"&amp;ДАННЫЕ!$CH1255&amp;"d"&amp;IF(H1255=4,1,0)&amp;"s"&amp;IF(ДАННЫЕ!$J1255=1,0,1)&amp;"u"&amp;IF(ДАННЫЕ!$CJ1255&gt;0,1,0)</f>
        <v>g0cf0a06AR1VG0o0xp0v0ntkqwemczd0s1u0</v>
      </c>
      <c r="O1255" s="28" t="str">
        <f>ДАННЫЕ!$I1255&amp;"g"&amp;B1255&amp;A1255&amp;"f"&amp;P1255&amp;"c"&amp;IF(ДАННЫЕ!$U1255&gt;0,1,0)&amp;"s"&amp;IF(ДАННЫЕ!$Q1255&gt;0,IF(YEAR(ДАННЫЕ!$F$1)=YEAR(ДАННЫЕ!$Q1255),IF(MONTH(ДАННЫЕ!$F$1)=MONTH(ДАННЫЕ!$Q1255),111,11),1),0)&amp;"i"&amp;IF(ДАННЫЕ!$R1255+ДАННЫЕ!$S1255+ДАННЫЕ!$T1255=0,0,1)&amp;"h"&amp;IF(ДАННЫЕ!$P1255&gt;0,1,0)&amp;"p"&amp;IF(ДАННЫЕ!$CI1255&gt;0,IF(YEAR(ДАННЫЕ!$F$1)=YEAR(ДАННЫЕ!$CI1255),IF(MONTH(ДАННЫЕ!$F$1)=MONTH(ДАННЫЕ!$CI1255),111,11),1),0)&amp;"d"&amp;IF(ДАННЫЕ!$CJ1255&gt;0,IF(YEAR(ДАННЫЕ!$F$1)=YEAR(ДАННЫЕ!$CJ1255),IF(MONTH(ДАННЫЕ!$F$1)=MONTH(ДАННЫЕ!$CJ1255),111,11),1),0)&amp;"o"&amp;IF(ДАННЫЕ!$CK1255&gt;0,IF(MONTH(ДАННЫЕ!$F$1)=MONTH(ДАННЫЕ!$CK1255),111,11),0)&amp;"v"&amp;IF(ДАННЫЕ!$BE1255&gt;0,IF(MONTH(ДАННЫЕ!$F$1)=MONTH(ДАННЫЕ!$BE1255),111,11),0)</f>
        <v>g00f0c0s0i0h0p0d0o0v0</v>
      </c>
      <c r="P1255" s="15">
        <f t="shared" si="59"/>
        <v>0</v>
      </c>
      <c r="Q1255" s="15">
        <f>IF(ДАННЫЕ!$F$1&gt;ДАННЫЕ!$N1255,IF(YEAR(ДАННЫЕ!$F$1)=YEAR(ДАННЫЕ!M1255),1,0),0)</f>
        <v>0</v>
      </c>
      <c r="R1255" s="15">
        <f>IF(ДАННЫЕ!$F$1&gt;ДАННЫЕ!$N1255,IF(YEAR(ДАННЫЕ!$F$1)=YEAR(ДАННЫЕ!N1255),1,0),0)</f>
        <v>0</v>
      </c>
      <c r="S1255" s="15">
        <f>IF(ДАННЫЕ!$AA1255="2А",1,IF(ДАННЫЕ!$AA1255="2Б",2,IF(ДАННЫЕ!$AA1255="2В",3,IF(ДАННЫЕ!$AA1255=3,4,IF(ДАННЫЕ!$AA1255="4А",5,IF(ДАННЫЕ!$AA1255="4Б",6,IF(ДАННЫЕ!$AA1255="4В",7,IF(ДАННЫЕ!$AA1255=5,8,0))))))))</f>
        <v>0</v>
      </c>
      <c r="T1255" s="15">
        <f>IF(OR(ДАННЫЕ!$AC1255=2,ДАННЫЕ!$AD1255=2,ДАННЫЕ!$AE1255=2),2,IF(OR(ДАННЫЕ!$AC1255=1,ДАННЫЕ!$AD1255=1,ДАННЫЕ!$AE1255=1),1,0))</f>
        <v>0</v>
      </c>
    </row>
    <row r="1256" spans="1:20" x14ac:dyDescent="0.2">
      <c r="A1256" s="78">
        <f>IF(B1256&gt;0,IF(MONTH(ДАННЫЕ!$F$1)=MONTH(ДАННЫЕ!$B1256),1,0),0)</f>
        <v>0</v>
      </c>
      <c r="B1256" s="14">
        <f>IF(ДАННЫЕ!$B1256&gt;0,IF(YEAR(ДАННЫЕ!$F$1)=YEAR(ДАННЫЕ!$B1256),1,0),0)</f>
        <v>0</v>
      </c>
      <c r="C1256" s="14">
        <f>IF(ДАННЫЕ!$CM1256&gt;0,IF(YEAR(ДАННЫЕ!$F$1)=YEAR(ДАННЫЕ!$CM1256),1,0),0)</f>
        <v>0</v>
      </c>
      <c r="D1256" s="14">
        <f>IF(ДАННЫЕ!$CJ1256&gt;0,IF(ДАННЫЕ!$CL1256&gt;ДАННЫЕ!$F$1,1,IF(ДАННЫЕ!$CL1256&gt;0,0,1)),0)</f>
        <v>0</v>
      </c>
      <c r="E1256" s="43" t="str">
        <f ca="1">IF(ДАННЫЕ!$F$1&gt;0,IF(ДАННЫЕ!$G1256&gt;0,DATEDIF(ДАННЫЕ!$G1256,ДАННЫЕ!$F$1,"y"),""),IF(ДАННЫЕ!$G1256&gt;0,DATEDIF(ДАННЫЕ!$G1256,TODAY(),"y"),""))</f>
        <v/>
      </c>
      <c r="F1256" s="43" t="str">
        <f xml:space="preserve"> IF(ДАННЫЕ!$F1256="М",IF(E1256&gt;=18,IF(E1256&lt;60,1,""),""),"")&amp;IF(ДАННЫЕ!$F1256="Ж",IF(E1256&gt;=18,IF(E1256&lt;55,1,""),""),"")</f>
        <v/>
      </c>
      <c r="G1256" s="43" t="str">
        <f xml:space="preserve"> IF(ДАННЫЕ!$F1256="М",IF(E1256&gt;=60,2,""),"")&amp;IF(ДАННЫЕ!$F1256="Ж",IF(E1256&gt;=55,2,""),"")</f>
        <v/>
      </c>
      <c r="H1256" s="43" t="str">
        <f t="shared" ca="1" si="57"/>
        <v/>
      </c>
      <c r="I1256" s="43" t="str">
        <f t="shared" ca="1" si="58"/>
        <v>03</v>
      </c>
      <c r="J1256" s="28" t="str">
        <f ca="1">ДАННЫЕ!$F1256&amp;H1256&amp;I1256&amp;ДАННЫЕ!$I1256&amp;"m"&amp;IF(ДАННЫЕ!$I1256&gt;0,IF(ДАННЫЕ!$J1256&gt;0,0,1),"")&amp;"f"&amp;IF(ДАННЫЕ!$R1256&gt;0,IF(YEAR(ДАННЫЕ!$F$1)=YEAR(ДАННЫЕ!$R1256),1,0),0)&amp;"z"&amp;ДАННЫЕ!$R1256&amp;"p"&amp;ДАННЫЕ!$S1256&amp;"i"&amp;ДАННЫЕ!$T1256&amp;"h"&amp;ДАННЫЕ!$K1256&amp;"be"&amp;ДАННЫЕ!$BI1256&amp;"CD"&amp;IF(ДАННЫЕ!BF1256&gt;500,4,IF(ДАННЫЕ!BF1256&gt;350,3,IF(ДАННЫЕ!BF1256&gt;200,2,IF(ДАННЫЕ!BF1256&gt;0,1,0))))&amp;"g"&amp;B1256&amp;"d"&amp;H1256&amp;"l"&amp;ДАННЫЕ!AT1256&amp;"a"&amp;ДАННЫЕ!$V1256&amp;"v"&amp;R1256&amp;"k"&amp;ДАННЫЕ!$U1256&amp;"s"&amp;ДАННЫЕ!$Y1256&amp;"t"&amp;ДАННЫЕ!$X1256&amp;"b"&amp;IF(ДАННЫЕ!$Q1256&gt;1,1,0)&amp;"PP"&amp;ДАННЫЕ!Z1256&amp;"c"&amp;S1256&amp;"x"&amp;IF(ДАННЫЕ!$BY1256&gt;0,IF(YEAR(ДАННЫЕ!$F$1)=YEAR(ДАННЫЕ!$BY1256),1,0),0)&amp;"n"&amp;IF(ДАННЫЕ!$BZ1256&gt;0,IF(YEAR(ДАННЫЕ!$F$1)=YEAR(ДАННЫЕ!$BZ1256),1,0),0)&amp;"u"&amp;D1256&amp;"z"&amp;IF(ДАННЫЕ!$CL1256&gt;0,IF(YEAR(ДАННЫЕ!$F$1)&gt;YEAR(ДАННЫЕ!$CL1256),11,12),0)</f>
        <v>03mf0zpihbeCD0g0dlav0kstb0PPc0x0n0u0z0</v>
      </c>
      <c r="K1256" s="28" t="str">
        <f ca="1">ДАННЫЕ!$I1256&amp;"x"&amp;B1256&amp;"w"&amp;IF(T1256+ДАННЫЕ!AD1256+ДАННЫЕ!AE1256+ДАННЫЕ!AF1256+ДАННЫЕ!AG1256+ДАННЫЕ!AH1256+ДАННЫЕ!$AL1256+ДАННЫЕ!AI1256+ДАННЫЕ!AJ1256+ДАННЫЕ!AK1256+ДАННЫЕ!AP1256+ДАННЫЕ!AQ1256+ДАННЫЕ!AR1256+ДАННЫЕ!$AM1256+ДАННЫЕ!$AN1256+ДАННЫЕ!AS1256+ДАННЫЕ!AT1256&gt;0,1,0)&amp;IF(OR(T1256=2,ДАННЫЕ!AD1256=2,ДАННЫЕ!AE1256=2,ДАННЫЕ!AF1256=2,ДАННЫЕ!AG1256=2,ДАННЫЕ!AH1256=2,ДАННЫЕ!$AL1256=2,ДАННЫЕ!AI1256=2,ДАННЫЕ!AJ1256=2,ДАННЫЕ!AK1256=2,ДАННЫЕ!AP1256=2,ДАННЫЕ!AQ1256=2,ДАННЫЕ!AR1256=2,ДАННЫЕ!$AM1256=2,ДАННЫЕ!$AN1256=2,ДАННЫЕ!AS1256=2,ДАННЫЕ!AT1256=2),2,0)&amp;"t"&amp;IF(T1256&gt;0,"1"&amp;T1256,"00")&amp;"f"&amp;IF(ДАННЫЕ!$AC1256,"1"&amp;ДАННЫЕ!$AC1256,"00")&amp;"b"&amp;IF(ДАННЫЕ!$AD1256,"1"&amp;ДАННЫЕ!$AD1256,"00")&amp;"g"&amp;IF(ДАННЫЕ!$AF1256,"1"&amp;ДАННЫЕ!$AF1256,"00")&amp;"c"&amp;IF(ДАННЫЕ!$AG1256,"1"&amp;ДАННЫЕ!$AG1256,"00")&amp;"i"&amp;IF(ДАННЫЕ!$AH1256,"1"&amp;ДАННЫЕ!$AH1256,"00")&amp;"r"&amp;IF(ДАННЫЕ!$AL1256,"1"&amp;ДАННЫЕ!$AL1256,"00")&amp;"m"&amp;IF(ДАННЫЕ!$AI1256,"1"&amp;ДАННЫЕ!$AI1256,"00")&amp;"hS"&amp;IF(ДАННЫЕ!$AJ1256,"1"&amp;ДАННЫЕ!$AJ1256,"00")&amp;"hZ"&amp;IF(ДАННЫЕ!$AK1256,"1"&amp;ДАННЫЕ!$AK1256,"00")&amp;"p"&amp;IF(ДАННЫЕ!$AP1256,"1"&amp;ДАННЫЕ!$AP1256,"00")&amp;"k"&amp;IF(ДАННЫЕ!$AQ1256,"1"&amp;ДАННЫЕ!$AQ1256,"00")&amp;"z"&amp;IF(ДАННЫЕ!$AR1256,"1"&amp;ДАННЫЕ!$AR1256,"00")&amp;"j"&amp;IF(ДАННЫЕ!$AM1256,"1"&amp;ДАННЫЕ!$AM1256,"00")&amp;"n"&amp;IF(ДАННЫЕ!$AN1256,"1"&amp;ДАННЫЕ!$AN1256,"00")&amp;"E"&amp;ДАННЫЕ!BI1256&amp;"L"&amp;ДАННЫЕ!AO1256&amp;"h"&amp;IF(ДАННЫЕ!$AU1256&gt;0,1,0)&amp;"v"&amp;IF(ДАННЫЕ!$AW1256&gt;0,1,0)&amp;"a"&amp;IF(ДАННЫЕ!$AS1256,"1"&amp;ДАННЫЕ!$AS1256,"00")&amp;"s"&amp;IF(ДАННЫЕ!$AT1256,"1"&amp;ДАННЫЕ!$AT1256,"00")&amp;"u"&amp;IF(ДАННЫЕ!$CJ1256&gt;0,1,0)&amp;"y"&amp;B1256&amp;"d"&amp;H1256&amp;"e"&amp;F1256&amp;G1256</f>
        <v>x0w00t00f00b00g00c00i00r00m00hS00hZ00p00k00z00j00n00ELh0v0a00s00u0y0de</v>
      </c>
      <c r="L1256" s="28" t="str">
        <f ca="1">ДАННЫЕ!$I1256&amp;"VN"&amp;IF(ДАННЫЕ!AW1256&gt;0,11,10)&amp;"CD"&amp;IF(ДАННЫЕ!BF1256&gt;500,16,IF(ДАННЫЕ!BF1256&gt;350,15,IF(ДАННЫЕ!BF1256&gt;=200,14,IF(ДАННЫЕ!BF1256&gt;=100,13,IF(ДАННЫЕ!BF1256&gt;=50,12,IF(ДАННЫЕ!BF1256&gt;0,11,10))))))&amp;"AR"&amp;IF(ДАННЫЕ!BX1256&gt;0,1,0)&amp;"GD"&amp;B1256&amp;"VV"&amp;IF(E1256&gt;=5,IF(E1256&lt;18,1,0),0)</f>
        <v>VN10CD10AR0GD0VV0</v>
      </c>
      <c r="M1256" s="28" t="str">
        <f>ДАННЫЕ!$I1256&amp;"b"&amp;ДАННЫЕ!$BI1256&amp;"r"&amp;ДАННЫЕ!$BJ1256&amp;"CD"&amp;IF(ДАННЫЕ!BF1256&gt;0,IF(ДАННЫЕ!BF1256&lt;200,1,IF(ДАННЫЕ!BF1256&lt;350,2,3)),0)&amp;"h"&amp;IF(ДАННЫЕ!$BK1256+ДАННЫЕ!$BL1256+ДАННЫЕ!$BM1256&gt;0,1,0)&amp;"x"&amp;ДАННЫЕ!$BK1256&amp;"y"&amp;ДАННЫЕ!$BL1256&amp;"z"&amp;ДАННЫЕ!$BM1256&amp;"c"&amp;IF(ДАННЫЕ!$BK1256+ДАННЫЕ!$BL1256+ДАННЫЕ!$BM1256=3,1,0)&amp;"a"&amp;IF(ДАННЫЕ!$BQ1256+ДАННЫЕ!$BR1256&gt;0,1,0)&amp;"d"&amp;ДАННЫЕ!$BQ1256&amp;"v"&amp;ДАННЫЕ!$BR1256&amp;"p"&amp;ДАННЫЕ!$BS1256&amp;"n"&amp;ДАННЫЕ!$BU1256&amp;"t"&amp;ДАННЫЕ!$BV1256&amp;"o"&amp;ДАННЫЕ!$BT1256&amp;"l"&amp;IF(ДАННЫЕ!$BN1256&gt;0,1,0)&amp;ДАННЫЕ!$BN1256&amp;"g"&amp;ДАННЫЕ!$BO1256&amp;"s"&amp;ДАННЫЕ!$BP1256&amp;"DZ"&amp;IF(ДАННЫЕ!B1256-ДАННЫЕ!G1256 &lt; 60,IF(ДАННЫЕ!B1256-ДАННЫЕ!G1256 &gt;= 0,1,0),0)&amp;"u"&amp;IF(ДАННЫЕ!$CJ1256&gt;0,1,0)</f>
        <v>brCD0h0xyzc0a0dvpntol0gsDZ1u0</v>
      </c>
      <c r="N1256" s="28" t="str">
        <f ca="1">ДАННЫЕ!$F1256&amp;ДАННЫЕ!$I1256&amp;"g"&amp;B1256&amp;"cf"&amp;D1256&amp;"a"&amp;IF(ДАННЫЕ!$BX1256&gt;0,1,0)&amp;IF(ДАННЫЕ!$BF1256&gt;500,1,IF(ДАННЫЕ!$BF1256&gt;350,2,IF(ДАННЫЕ!$BF1256&gt;=200,3,IF(ДАННЫЕ!$BF1256&gt;=100,4,IF(ДАННЫЕ!$BF1256&gt;=50,5,IF(ДАННЫЕ!$BF1256&lt;50,6,0))))))&amp;"AR"&amp;IF(DATEDIF(ДАННЫЕ!$BX1256,ДАННЫЕ!$F$1,"y")&gt;1,1,0)&amp;"VG"&amp;IF(ДАННЫЕ!$BH1256="0",1,0)&amp;"o"&amp;IF(T1256+ДАННЫЕ!$AF1256+ДАННЫЕ!$AG1256+ДАННЫЕ!$AH1256+ДАННЫЕ!$AI1256+ДАННЫЕ!$AJ1256+ДАННЫЕ!$AP1256+ДАННЫЕ!$AQ1256+ДАННЫЕ!$AR1256+ДАННЫЕ!$AU1256+ДАННЫЕ!$AW1256+ДАННЫЕ!$AS1256+ДАННЫЕ!$AT1256&gt;0,1,0)&amp;"x"&amp;ДАННЫЕ!$AG1256&amp;"p"&amp;IF(ДАННЫЕ!$BY1256&gt;0,1,0)&amp;"v"&amp;IF(ДАННЫЕ!$BZ1256&gt;0,1,0)&amp;"n"&amp;ДАННЫЕ!$CA1256&amp;"t"&amp;ДАННЫЕ!$AY1256&amp;"k"&amp;ДАННЫЕ!$CB1256&amp;"q"&amp;ДАННЫЕ!$CC1256&amp;"w"&amp;ДАННЫЕ!$CD1256&amp;"e"&amp;ДАННЫЕ!$CE1256&amp;"m"&amp;ДАННЫЕ!$CF1256&amp;"c"&amp;ДАННЫЕ!$CG1256&amp;"z"&amp;ДАННЫЕ!$CH1256&amp;"d"&amp;IF(H1256=4,1,0)&amp;"s"&amp;IF(ДАННЫЕ!$J1256=1,0,1)&amp;"u"&amp;IF(ДАННЫЕ!$CJ1256&gt;0,1,0)</f>
        <v>g0cf0a06AR1VG0o0xp0v0ntkqwemczd0s1u0</v>
      </c>
      <c r="O1256" s="28" t="str">
        <f>ДАННЫЕ!$I1256&amp;"g"&amp;B1256&amp;A1256&amp;"f"&amp;P1256&amp;"c"&amp;IF(ДАННЫЕ!$U1256&gt;0,1,0)&amp;"s"&amp;IF(ДАННЫЕ!$Q1256&gt;0,IF(YEAR(ДАННЫЕ!$F$1)=YEAR(ДАННЫЕ!$Q1256),IF(MONTH(ДАННЫЕ!$F$1)=MONTH(ДАННЫЕ!$Q1256),111,11),1),0)&amp;"i"&amp;IF(ДАННЫЕ!$R1256+ДАННЫЕ!$S1256+ДАННЫЕ!$T1256=0,0,1)&amp;"h"&amp;IF(ДАННЫЕ!$P1256&gt;0,1,0)&amp;"p"&amp;IF(ДАННЫЕ!$CI1256&gt;0,IF(YEAR(ДАННЫЕ!$F$1)=YEAR(ДАННЫЕ!$CI1256),IF(MONTH(ДАННЫЕ!$F$1)=MONTH(ДАННЫЕ!$CI1256),111,11),1),0)&amp;"d"&amp;IF(ДАННЫЕ!$CJ1256&gt;0,IF(YEAR(ДАННЫЕ!$F$1)=YEAR(ДАННЫЕ!$CJ1256),IF(MONTH(ДАННЫЕ!$F$1)=MONTH(ДАННЫЕ!$CJ1256),111,11),1),0)&amp;"o"&amp;IF(ДАННЫЕ!$CK1256&gt;0,IF(MONTH(ДАННЫЕ!$F$1)=MONTH(ДАННЫЕ!$CK1256),111,11),0)&amp;"v"&amp;IF(ДАННЫЕ!$BE1256&gt;0,IF(MONTH(ДАННЫЕ!$F$1)=MONTH(ДАННЫЕ!$BE1256),111,11),0)</f>
        <v>g00f0c0s0i0h0p0d0o0v0</v>
      </c>
      <c r="P1256" s="15">
        <f t="shared" si="59"/>
        <v>0</v>
      </c>
      <c r="Q1256" s="15">
        <f>IF(ДАННЫЕ!$F$1&gt;ДАННЫЕ!$N1256,IF(YEAR(ДАННЫЕ!$F$1)=YEAR(ДАННЫЕ!M1256),1,0),0)</f>
        <v>0</v>
      </c>
      <c r="R1256" s="15">
        <f>IF(ДАННЫЕ!$F$1&gt;ДАННЫЕ!$N1256,IF(YEAR(ДАННЫЕ!$F$1)=YEAR(ДАННЫЕ!N1256),1,0),0)</f>
        <v>0</v>
      </c>
      <c r="S1256" s="15">
        <f>IF(ДАННЫЕ!$AA1256="2А",1,IF(ДАННЫЕ!$AA1256="2Б",2,IF(ДАННЫЕ!$AA1256="2В",3,IF(ДАННЫЕ!$AA1256=3,4,IF(ДАННЫЕ!$AA1256="4А",5,IF(ДАННЫЕ!$AA1256="4Б",6,IF(ДАННЫЕ!$AA1256="4В",7,IF(ДАННЫЕ!$AA1256=5,8,0))))))))</f>
        <v>0</v>
      </c>
      <c r="T1256" s="15">
        <f>IF(OR(ДАННЫЕ!$AC1256=2,ДАННЫЕ!$AD1256=2,ДАННЫЕ!$AE1256=2),2,IF(OR(ДАННЫЕ!$AC1256=1,ДАННЫЕ!$AD1256=1,ДАННЫЕ!$AE1256=1),1,0))</f>
        <v>0</v>
      </c>
    </row>
    <row r="1257" spans="1:20" x14ac:dyDescent="0.2">
      <c r="A1257" s="78">
        <f>IF(B1257&gt;0,IF(MONTH(ДАННЫЕ!$F$1)=MONTH(ДАННЫЕ!$B1257),1,0),0)</f>
        <v>0</v>
      </c>
      <c r="B1257" s="14">
        <f>IF(ДАННЫЕ!$B1257&gt;0,IF(YEAR(ДАННЫЕ!$F$1)=YEAR(ДАННЫЕ!$B1257),1,0),0)</f>
        <v>0</v>
      </c>
      <c r="C1257" s="14">
        <f>IF(ДАННЫЕ!$CM1257&gt;0,IF(YEAR(ДАННЫЕ!$F$1)=YEAR(ДАННЫЕ!$CM1257),1,0),0)</f>
        <v>0</v>
      </c>
      <c r="D1257" s="14">
        <f>IF(ДАННЫЕ!$CJ1257&gt;0,IF(ДАННЫЕ!$CL1257&gt;ДАННЫЕ!$F$1,1,IF(ДАННЫЕ!$CL1257&gt;0,0,1)),0)</f>
        <v>0</v>
      </c>
      <c r="E1257" s="43" t="str">
        <f ca="1">IF(ДАННЫЕ!$F$1&gt;0,IF(ДАННЫЕ!$G1257&gt;0,DATEDIF(ДАННЫЕ!$G1257,ДАННЫЕ!$F$1,"y"),""),IF(ДАННЫЕ!$G1257&gt;0,DATEDIF(ДАННЫЕ!$G1257,TODAY(),"y"),""))</f>
        <v/>
      </c>
      <c r="F1257" s="43" t="str">
        <f xml:space="preserve"> IF(ДАННЫЕ!$F1257="М",IF(E1257&gt;=18,IF(E1257&lt;60,1,""),""),"")&amp;IF(ДАННЫЕ!$F1257="Ж",IF(E1257&gt;=18,IF(E1257&lt;55,1,""),""),"")</f>
        <v/>
      </c>
      <c r="G1257" s="43" t="str">
        <f xml:space="preserve"> IF(ДАННЫЕ!$F1257="М",IF(E1257&gt;=60,2,""),"")&amp;IF(ДАННЫЕ!$F1257="Ж",IF(E1257&gt;=55,2,""),"")</f>
        <v/>
      </c>
      <c r="H1257" s="43" t="str">
        <f t="shared" ca="1" si="57"/>
        <v/>
      </c>
      <c r="I1257" s="43" t="str">
        <f t="shared" ca="1" si="58"/>
        <v>03</v>
      </c>
      <c r="J1257" s="28" t="str">
        <f ca="1">ДАННЫЕ!$F1257&amp;H1257&amp;I1257&amp;ДАННЫЕ!$I1257&amp;"m"&amp;IF(ДАННЫЕ!$I1257&gt;0,IF(ДАННЫЕ!$J1257&gt;0,0,1),"")&amp;"f"&amp;IF(ДАННЫЕ!$R1257&gt;0,IF(YEAR(ДАННЫЕ!$F$1)=YEAR(ДАННЫЕ!$R1257),1,0),0)&amp;"z"&amp;ДАННЫЕ!$R1257&amp;"p"&amp;ДАННЫЕ!$S1257&amp;"i"&amp;ДАННЫЕ!$T1257&amp;"h"&amp;ДАННЫЕ!$K1257&amp;"be"&amp;ДАННЫЕ!$BI1257&amp;"CD"&amp;IF(ДАННЫЕ!BF1257&gt;500,4,IF(ДАННЫЕ!BF1257&gt;350,3,IF(ДАННЫЕ!BF1257&gt;200,2,IF(ДАННЫЕ!BF1257&gt;0,1,0))))&amp;"g"&amp;B1257&amp;"d"&amp;H1257&amp;"l"&amp;ДАННЫЕ!AT1257&amp;"a"&amp;ДАННЫЕ!$V1257&amp;"v"&amp;R1257&amp;"k"&amp;ДАННЫЕ!$U1257&amp;"s"&amp;ДАННЫЕ!$Y1257&amp;"t"&amp;ДАННЫЕ!$X1257&amp;"b"&amp;IF(ДАННЫЕ!$Q1257&gt;1,1,0)&amp;"PP"&amp;ДАННЫЕ!Z1257&amp;"c"&amp;S1257&amp;"x"&amp;IF(ДАННЫЕ!$BY1257&gt;0,IF(YEAR(ДАННЫЕ!$F$1)=YEAR(ДАННЫЕ!$BY1257),1,0),0)&amp;"n"&amp;IF(ДАННЫЕ!$BZ1257&gt;0,IF(YEAR(ДАННЫЕ!$F$1)=YEAR(ДАННЫЕ!$BZ1257),1,0),0)&amp;"u"&amp;D1257&amp;"z"&amp;IF(ДАННЫЕ!$CL1257&gt;0,IF(YEAR(ДАННЫЕ!$F$1)&gt;YEAR(ДАННЫЕ!$CL1257),11,12),0)</f>
        <v>03mf0zpihbeCD0g0dlav0kstb0PPc0x0n0u0z0</v>
      </c>
      <c r="K1257" s="28" t="str">
        <f ca="1">ДАННЫЕ!$I1257&amp;"x"&amp;B1257&amp;"w"&amp;IF(T1257+ДАННЫЕ!AD1257+ДАННЫЕ!AE1257+ДАННЫЕ!AF1257+ДАННЫЕ!AG1257+ДАННЫЕ!AH1257+ДАННЫЕ!$AL1257+ДАННЫЕ!AI1257+ДАННЫЕ!AJ1257+ДАННЫЕ!AK1257+ДАННЫЕ!AP1257+ДАННЫЕ!AQ1257+ДАННЫЕ!AR1257+ДАННЫЕ!$AM1257+ДАННЫЕ!$AN1257+ДАННЫЕ!AS1257+ДАННЫЕ!AT1257&gt;0,1,0)&amp;IF(OR(T1257=2,ДАННЫЕ!AD1257=2,ДАННЫЕ!AE1257=2,ДАННЫЕ!AF1257=2,ДАННЫЕ!AG1257=2,ДАННЫЕ!AH1257=2,ДАННЫЕ!$AL1257=2,ДАННЫЕ!AI1257=2,ДАННЫЕ!AJ1257=2,ДАННЫЕ!AK1257=2,ДАННЫЕ!AP1257=2,ДАННЫЕ!AQ1257=2,ДАННЫЕ!AR1257=2,ДАННЫЕ!$AM1257=2,ДАННЫЕ!$AN1257=2,ДАННЫЕ!AS1257=2,ДАННЫЕ!AT1257=2),2,0)&amp;"t"&amp;IF(T1257&gt;0,"1"&amp;T1257,"00")&amp;"f"&amp;IF(ДАННЫЕ!$AC1257,"1"&amp;ДАННЫЕ!$AC1257,"00")&amp;"b"&amp;IF(ДАННЫЕ!$AD1257,"1"&amp;ДАННЫЕ!$AD1257,"00")&amp;"g"&amp;IF(ДАННЫЕ!$AF1257,"1"&amp;ДАННЫЕ!$AF1257,"00")&amp;"c"&amp;IF(ДАННЫЕ!$AG1257,"1"&amp;ДАННЫЕ!$AG1257,"00")&amp;"i"&amp;IF(ДАННЫЕ!$AH1257,"1"&amp;ДАННЫЕ!$AH1257,"00")&amp;"r"&amp;IF(ДАННЫЕ!$AL1257,"1"&amp;ДАННЫЕ!$AL1257,"00")&amp;"m"&amp;IF(ДАННЫЕ!$AI1257,"1"&amp;ДАННЫЕ!$AI1257,"00")&amp;"hS"&amp;IF(ДАННЫЕ!$AJ1257,"1"&amp;ДАННЫЕ!$AJ1257,"00")&amp;"hZ"&amp;IF(ДАННЫЕ!$AK1257,"1"&amp;ДАННЫЕ!$AK1257,"00")&amp;"p"&amp;IF(ДАННЫЕ!$AP1257,"1"&amp;ДАННЫЕ!$AP1257,"00")&amp;"k"&amp;IF(ДАННЫЕ!$AQ1257,"1"&amp;ДАННЫЕ!$AQ1257,"00")&amp;"z"&amp;IF(ДАННЫЕ!$AR1257,"1"&amp;ДАННЫЕ!$AR1257,"00")&amp;"j"&amp;IF(ДАННЫЕ!$AM1257,"1"&amp;ДАННЫЕ!$AM1257,"00")&amp;"n"&amp;IF(ДАННЫЕ!$AN1257,"1"&amp;ДАННЫЕ!$AN1257,"00")&amp;"E"&amp;ДАННЫЕ!BI1257&amp;"L"&amp;ДАННЫЕ!AO1257&amp;"h"&amp;IF(ДАННЫЕ!$AU1257&gt;0,1,0)&amp;"v"&amp;IF(ДАННЫЕ!$AW1257&gt;0,1,0)&amp;"a"&amp;IF(ДАННЫЕ!$AS1257,"1"&amp;ДАННЫЕ!$AS1257,"00")&amp;"s"&amp;IF(ДАННЫЕ!$AT1257,"1"&amp;ДАННЫЕ!$AT1257,"00")&amp;"u"&amp;IF(ДАННЫЕ!$CJ1257&gt;0,1,0)&amp;"y"&amp;B1257&amp;"d"&amp;H1257&amp;"e"&amp;F1257&amp;G1257</f>
        <v>x0w00t00f00b00g00c00i00r00m00hS00hZ00p00k00z00j00n00ELh0v0a00s00u0y0de</v>
      </c>
      <c r="L1257" s="28" t="str">
        <f ca="1">ДАННЫЕ!$I1257&amp;"VN"&amp;IF(ДАННЫЕ!AW1257&gt;0,11,10)&amp;"CD"&amp;IF(ДАННЫЕ!BF1257&gt;500,16,IF(ДАННЫЕ!BF1257&gt;350,15,IF(ДАННЫЕ!BF1257&gt;=200,14,IF(ДАННЫЕ!BF1257&gt;=100,13,IF(ДАННЫЕ!BF1257&gt;=50,12,IF(ДАННЫЕ!BF1257&gt;0,11,10))))))&amp;"AR"&amp;IF(ДАННЫЕ!BX1257&gt;0,1,0)&amp;"GD"&amp;B1257&amp;"VV"&amp;IF(E1257&gt;=5,IF(E1257&lt;18,1,0),0)</f>
        <v>VN10CD10AR0GD0VV0</v>
      </c>
      <c r="M1257" s="28" t="str">
        <f>ДАННЫЕ!$I1257&amp;"b"&amp;ДАННЫЕ!$BI1257&amp;"r"&amp;ДАННЫЕ!$BJ1257&amp;"CD"&amp;IF(ДАННЫЕ!BF1257&gt;0,IF(ДАННЫЕ!BF1257&lt;200,1,IF(ДАННЫЕ!BF1257&lt;350,2,3)),0)&amp;"h"&amp;IF(ДАННЫЕ!$BK1257+ДАННЫЕ!$BL1257+ДАННЫЕ!$BM1257&gt;0,1,0)&amp;"x"&amp;ДАННЫЕ!$BK1257&amp;"y"&amp;ДАННЫЕ!$BL1257&amp;"z"&amp;ДАННЫЕ!$BM1257&amp;"c"&amp;IF(ДАННЫЕ!$BK1257+ДАННЫЕ!$BL1257+ДАННЫЕ!$BM1257=3,1,0)&amp;"a"&amp;IF(ДАННЫЕ!$BQ1257+ДАННЫЕ!$BR1257&gt;0,1,0)&amp;"d"&amp;ДАННЫЕ!$BQ1257&amp;"v"&amp;ДАННЫЕ!$BR1257&amp;"p"&amp;ДАННЫЕ!$BS1257&amp;"n"&amp;ДАННЫЕ!$BU1257&amp;"t"&amp;ДАННЫЕ!$BV1257&amp;"o"&amp;ДАННЫЕ!$BT1257&amp;"l"&amp;IF(ДАННЫЕ!$BN1257&gt;0,1,0)&amp;ДАННЫЕ!$BN1257&amp;"g"&amp;ДАННЫЕ!$BO1257&amp;"s"&amp;ДАННЫЕ!$BP1257&amp;"DZ"&amp;IF(ДАННЫЕ!B1257-ДАННЫЕ!G1257 &lt; 60,IF(ДАННЫЕ!B1257-ДАННЫЕ!G1257 &gt;= 0,1,0),0)&amp;"u"&amp;IF(ДАННЫЕ!$CJ1257&gt;0,1,0)</f>
        <v>brCD0h0xyzc0a0dvpntol0gsDZ1u0</v>
      </c>
      <c r="N1257" s="28" t="str">
        <f ca="1">ДАННЫЕ!$F1257&amp;ДАННЫЕ!$I1257&amp;"g"&amp;B1257&amp;"cf"&amp;D1257&amp;"a"&amp;IF(ДАННЫЕ!$BX1257&gt;0,1,0)&amp;IF(ДАННЫЕ!$BF1257&gt;500,1,IF(ДАННЫЕ!$BF1257&gt;350,2,IF(ДАННЫЕ!$BF1257&gt;=200,3,IF(ДАННЫЕ!$BF1257&gt;=100,4,IF(ДАННЫЕ!$BF1257&gt;=50,5,IF(ДАННЫЕ!$BF1257&lt;50,6,0))))))&amp;"AR"&amp;IF(DATEDIF(ДАННЫЕ!$BX1257,ДАННЫЕ!$F$1,"y")&gt;1,1,0)&amp;"VG"&amp;IF(ДАННЫЕ!$BH1257="0",1,0)&amp;"o"&amp;IF(T1257+ДАННЫЕ!$AF1257+ДАННЫЕ!$AG1257+ДАННЫЕ!$AH1257+ДАННЫЕ!$AI1257+ДАННЫЕ!$AJ1257+ДАННЫЕ!$AP1257+ДАННЫЕ!$AQ1257+ДАННЫЕ!$AR1257+ДАННЫЕ!$AU1257+ДАННЫЕ!$AW1257+ДАННЫЕ!$AS1257+ДАННЫЕ!$AT1257&gt;0,1,0)&amp;"x"&amp;ДАННЫЕ!$AG1257&amp;"p"&amp;IF(ДАННЫЕ!$BY1257&gt;0,1,0)&amp;"v"&amp;IF(ДАННЫЕ!$BZ1257&gt;0,1,0)&amp;"n"&amp;ДАННЫЕ!$CA1257&amp;"t"&amp;ДАННЫЕ!$AY1257&amp;"k"&amp;ДАННЫЕ!$CB1257&amp;"q"&amp;ДАННЫЕ!$CC1257&amp;"w"&amp;ДАННЫЕ!$CD1257&amp;"e"&amp;ДАННЫЕ!$CE1257&amp;"m"&amp;ДАННЫЕ!$CF1257&amp;"c"&amp;ДАННЫЕ!$CG1257&amp;"z"&amp;ДАННЫЕ!$CH1257&amp;"d"&amp;IF(H1257=4,1,0)&amp;"s"&amp;IF(ДАННЫЕ!$J1257=1,0,1)&amp;"u"&amp;IF(ДАННЫЕ!$CJ1257&gt;0,1,0)</f>
        <v>g0cf0a06AR1VG0o0xp0v0ntkqwemczd0s1u0</v>
      </c>
      <c r="O1257" s="28" t="str">
        <f>ДАННЫЕ!$I1257&amp;"g"&amp;B1257&amp;A1257&amp;"f"&amp;P1257&amp;"c"&amp;IF(ДАННЫЕ!$U1257&gt;0,1,0)&amp;"s"&amp;IF(ДАННЫЕ!$Q1257&gt;0,IF(YEAR(ДАННЫЕ!$F$1)=YEAR(ДАННЫЕ!$Q1257),IF(MONTH(ДАННЫЕ!$F$1)=MONTH(ДАННЫЕ!$Q1257),111,11),1),0)&amp;"i"&amp;IF(ДАННЫЕ!$R1257+ДАННЫЕ!$S1257+ДАННЫЕ!$T1257=0,0,1)&amp;"h"&amp;IF(ДАННЫЕ!$P1257&gt;0,1,0)&amp;"p"&amp;IF(ДАННЫЕ!$CI1257&gt;0,IF(YEAR(ДАННЫЕ!$F$1)=YEAR(ДАННЫЕ!$CI1257),IF(MONTH(ДАННЫЕ!$F$1)=MONTH(ДАННЫЕ!$CI1257),111,11),1),0)&amp;"d"&amp;IF(ДАННЫЕ!$CJ1257&gt;0,IF(YEAR(ДАННЫЕ!$F$1)=YEAR(ДАННЫЕ!$CJ1257),IF(MONTH(ДАННЫЕ!$F$1)=MONTH(ДАННЫЕ!$CJ1257),111,11),1),0)&amp;"o"&amp;IF(ДАННЫЕ!$CK1257&gt;0,IF(MONTH(ДАННЫЕ!$F$1)=MONTH(ДАННЫЕ!$CK1257),111,11),0)&amp;"v"&amp;IF(ДАННЫЕ!$BE1257&gt;0,IF(MONTH(ДАННЫЕ!$F$1)=MONTH(ДАННЫЕ!$BE1257),111,11),0)</f>
        <v>g00f0c0s0i0h0p0d0o0v0</v>
      </c>
      <c r="P1257" s="15">
        <f t="shared" si="59"/>
        <v>0</v>
      </c>
      <c r="Q1257" s="15">
        <f>IF(ДАННЫЕ!$F$1&gt;ДАННЫЕ!$N1257,IF(YEAR(ДАННЫЕ!$F$1)=YEAR(ДАННЫЕ!M1257),1,0),0)</f>
        <v>0</v>
      </c>
      <c r="R1257" s="15">
        <f>IF(ДАННЫЕ!$F$1&gt;ДАННЫЕ!$N1257,IF(YEAR(ДАННЫЕ!$F$1)=YEAR(ДАННЫЕ!N1257),1,0),0)</f>
        <v>0</v>
      </c>
      <c r="S1257" s="15">
        <f>IF(ДАННЫЕ!$AA1257="2А",1,IF(ДАННЫЕ!$AA1257="2Б",2,IF(ДАННЫЕ!$AA1257="2В",3,IF(ДАННЫЕ!$AA1257=3,4,IF(ДАННЫЕ!$AA1257="4А",5,IF(ДАННЫЕ!$AA1257="4Б",6,IF(ДАННЫЕ!$AA1257="4В",7,IF(ДАННЫЕ!$AA1257=5,8,0))))))))</f>
        <v>0</v>
      </c>
      <c r="T1257" s="15">
        <f>IF(OR(ДАННЫЕ!$AC1257=2,ДАННЫЕ!$AD1257=2,ДАННЫЕ!$AE1257=2),2,IF(OR(ДАННЫЕ!$AC1257=1,ДАННЫЕ!$AD1257=1,ДАННЫЕ!$AE1257=1),1,0))</f>
        <v>0</v>
      </c>
    </row>
    <row r="1258" spans="1:20" x14ac:dyDescent="0.2">
      <c r="A1258" s="78">
        <f>IF(B1258&gt;0,IF(MONTH(ДАННЫЕ!$F$1)=MONTH(ДАННЫЕ!$B1258),1,0),0)</f>
        <v>0</v>
      </c>
      <c r="B1258" s="14">
        <f>IF(ДАННЫЕ!$B1258&gt;0,IF(YEAR(ДАННЫЕ!$F$1)=YEAR(ДАННЫЕ!$B1258),1,0),0)</f>
        <v>0</v>
      </c>
      <c r="C1258" s="14">
        <f>IF(ДАННЫЕ!$CM1258&gt;0,IF(YEAR(ДАННЫЕ!$F$1)=YEAR(ДАННЫЕ!$CM1258),1,0),0)</f>
        <v>0</v>
      </c>
      <c r="D1258" s="14">
        <f>IF(ДАННЫЕ!$CJ1258&gt;0,IF(ДАННЫЕ!$CL1258&gt;ДАННЫЕ!$F$1,1,IF(ДАННЫЕ!$CL1258&gt;0,0,1)),0)</f>
        <v>0</v>
      </c>
      <c r="E1258" s="43" t="str">
        <f ca="1">IF(ДАННЫЕ!$F$1&gt;0,IF(ДАННЫЕ!$G1258&gt;0,DATEDIF(ДАННЫЕ!$G1258,ДАННЫЕ!$F$1,"y"),""),IF(ДАННЫЕ!$G1258&gt;0,DATEDIF(ДАННЫЕ!$G1258,TODAY(),"y"),""))</f>
        <v/>
      </c>
      <c r="F1258" s="43" t="str">
        <f xml:space="preserve"> IF(ДАННЫЕ!$F1258="М",IF(E1258&gt;=18,IF(E1258&lt;60,1,""),""),"")&amp;IF(ДАННЫЕ!$F1258="Ж",IF(E1258&gt;=18,IF(E1258&lt;55,1,""),""),"")</f>
        <v/>
      </c>
      <c r="G1258" s="43" t="str">
        <f xml:space="preserve"> IF(ДАННЫЕ!$F1258="М",IF(E1258&gt;=60,2,""),"")&amp;IF(ДАННЫЕ!$F1258="Ж",IF(E1258&gt;=55,2,""),"")</f>
        <v/>
      </c>
      <c r="H1258" s="43" t="str">
        <f t="shared" ref="H1258:H1321" ca="1" si="60">IF(E1258&lt;0,"-1",IF(E1258&lt;1,11,IF(E1258&lt;3,12,IF(E1258&lt;5,13,IF(E1258&lt;10,14,IF(E1258&lt;15,15,IF(E1258&lt;18,16,"")))))))</f>
        <v/>
      </c>
      <c r="I1258" s="43" t="str">
        <f t="shared" ref="I1258:I1321" ca="1" si="61">IF(E1258&gt;=60,"03",IF(E1258&gt;=50,"02",IF(E1258&gt;=45,"01",IF(E1258&gt;=35,9,IF(E1258&gt;=25,8,IF(E1258&gt;=18,7,""))))))</f>
        <v>03</v>
      </c>
      <c r="J1258" s="28" t="str">
        <f ca="1">ДАННЫЕ!$F1258&amp;H1258&amp;I1258&amp;ДАННЫЕ!$I1258&amp;"m"&amp;IF(ДАННЫЕ!$I1258&gt;0,IF(ДАННЫЕ!$J1258&gt;0,0,1),"")&amp;"f"&amp;IF(ДАННЫЕ!$R1258&gt;0,IF(YEAR(ДАННЫЕ!$F$1)=YEAR(ДАННЫЕ!$R1258),1,0),0)&amp;"z"&amp;ДАННЫЕ!$R1258&amp;"p"&amp;ДАННЫЕ!$S1258&amp;"i"&amp;ДАННЫЕ!$T1258&amp;"h"&amp;ДАННЫЕ!$K1258&amp;"be"&amp;ДАННЫЕ!$BI1258&amp;"CD"&amp;IF(ДАННЫЕ!BF1258&gt;500,4,IF(ДАННЫЕ!BF1258&gt;350,3,IF(ДАННЫЕ!BF1258&gt;200,2,IF(ДАННЫЕ!BF1258&gt;0,1,0))))&amp;"g"&amp;B1258&amp;"d"&amp;H1258&amp;"l"&amp;ДАННЫЕ!AT1258&amp;"a"&amp;ДАННЫЕ!$V1258&amp;"v"&amp;R1258&amp;"k"&amp;ДАННЫЕ!$U1258&amp;"s"&amp;ДАННЫЕ!$Y1258&amp;"t"&amp;ДАННЫЕ!$X1258&amp;"b"&amp;IF(ДАННЫЕ!$Q1258&gt;1,1,0)&amp;"PP"&amp;ДАННЫЕ!Z1258&amp;"c"&amp;S1258&amp;"x"&amp;IF(ДАННЫЕ!$BY1258&gt;0,IF(YEAR(ДАННЫЕ!$F$1)=YEAR(ДАННЫЕ!$BY1258),1,0),0)&amp;"n"&amp;IF(ДАННЫЕ!$BZ1258&gt;0,IF(YEAR(ДАННЫЕ!$F$1)=YEAR(ДАННЫЕ!$BZ1258),1,0),0)&amp;"u"&amp;D1258&amp;"z"&amp;IF(ДАННЫЕ!$CL1258&gt;0,IF(YEAR(ДАННЫЕ!$F$1)&gt;YEAR(ДАННЫЕ!$CL1258),11,12),0)</f>
        <v>03mf0zpihbeCD0g0dlav0kstb0PPc0x0n0u0z0</v>
      </c>
      <c r="K1258" s="28" t="str">
        <f ca="1">ДАННЫЕ!$I1258&amp;"x"&amp;B1258&amp;"w"&amp;IF(T1258+ДАННЫЕ!AD1258+ДАННЫЕ!AE1258+ДАННЫЕ!AF1258+ДАННЫЕ!AG1258+ДАННЫЕ!AH1258+ДАННЫЕ!$AL1258+ДАННЫЕ!AI1258+ДАННЫЕ!AJ1258+ДАННЫЕ!AK1258+ДАННЫЕ!AP1258+ДАННЫЕ!AQ1258+ДАННЫЕ!AR1258+ДАННЫЕ!$AM1258+ДАННЫЕ!$AN1258+ДАННЫЕ!AS1258+ДАННЫЕ!AT1258&gt;0,1,0)&amp;IF(OR(T1258=2,ДАННЫЕ!AD1258=2,ДАННЫЕ!AE1258=2,ДАННЫЕ!AF1258=2,ДАННЫЕ!AG1258=2,ДАННЫЕ!AH1258=2,ДАННЫЕ!$AL1258=2,ДАННЫЕ!AI1258=2,ДАННЫЕ!AJ1258=2,ДАННЫЕ!AK1258=2,ДАННЫЕ!AP1258=2,ДАННЫЕ!AQ1258=2,ДАННЫЕ!AR1258=2,ДАННЫЕ!$AM1258=2,ДАННЫЕ!$AN1258=2,ДАННЫЕ!AS1258=2,ДАННЫЕ!AT1258=2),2,0)&amp;"t"&amp;IF(T1258&gt;0,"1"&amp;T1258,"00")&amp;"f"&amp;IF(ДАННЫЕ!$AC1258,"1"&amp;ДАННЫЕ!$AC1258,"00")&amp;"b"&amp;IF(ДАННЫЕ!$AD1258,"1"&amp;ДАННЫЕ!$AD1258,"00")&amp;"g"&amp;IF(ДАННЫЕ!$AF1258,"1"&amp;ДАННЫЕ!$AF1258,"00")&amp;"c"&amp;IF(ДАННЫЕ!$AG1258,"1"&amp;ДАННЫЕ!$AG1258,"00")&amp;"i"&amp;IF(ДАННЫЕ!$AH1258,"1"&amp;ДАННЫЕ!$AH1258,"00")&amp;"r"&amp;IF(ДАННЫЕ!$AL1258,"1"&amp;ДАННЫЕ!$AL1258,"00")&amp;"m"&amp;IF(ДАННЫЕ!$AI1258,"1"&amp;ДАННЫЕ!$AI1258,"00")&amp;"hS"&amp;IF(ДАННЫЕ!$AJ1258,"1"&amp;ДАННЫЕ!$AJ1258,"00")&amp;"hZ"&amp;IF(ДАННЫЕ!$AK1258,"1"&amp;ДАННЫЕ!$AK1258,"00")&amp;"p"&amp;IF(ДАННЫЕ!$AP1258,"1"&amp;ДАННЫЕ!$AP1258,"00")&amp;"k"&amp;IF(ДАННЫЕ!$AQ1258,"1"&amp;ДАННЫЕ!$AQ1258,"00")&amp;"z"&amp;IF(ДАННЫЕ!$AR1258,"1"&amp;ДАННЫЕ!$AR1258,"00")&amp;"j"&amp;IF(ДАННЫЕ!$AM1258,"1"&amp;ДАННЫЕ!$AM1258,"00")&amp;"n"&amp;IF(ДАННЫЕ!$AN1258,"1"&amp;ДАННЫЕ!$AN1258,"00")&amp;"E"&amp;ДАННЫЕ!BI1258&amp;"L"&amp;ДАННЫЕ!AO1258&amp;"h"&amp;IF(ДАННЫЕ!$AU1258&gt;0,1,0)&amp;"v"&amp;IF(ДАННЫЕ!$AW1258&gt;0,1,0)&amp;"a"&amp;IF(ДАННЫЕ!$AS1258,"1"&amp;ДАННЫЕ!$AS1258,"00")&amp;"s"&amp;IF(ДАННЫЕ!$AT1258,"1"&amp;ДАННЫЕ!$AT1258,"00")&amp;"u"&amp;IF(ДАННЫЕ!$CJ1258&gt;0,1,0)&amp;"y"&amp;B1258&amp;"d"&amp;H1258&amp;"e"&amp;F1258&amp;G1258</f>
        <v>x0w00t00f00b00g00c00i00r00m00hS00hZ00p00k00z00j00n00ELh0v0a00s00u0y0de</v>
      </c>
      <c r="L1258" s="28" t="str">
        <f ca="1">ДАННЫЕ!$I1258&amp;"VN"&amp;IF(ДАННЫЕ!AW1258&gt;0,11,10)&amp;"CD"&amp;IF(ДАННЫЕ!BF1258&gt;500,16,IF(ДАННЫЕ!BF1258&gt;350,15,IF(ДАННЫЕ!BF1258&gt;=200,14,IF(ДАННЫЕ!BF1258&gt;=100,13,IF(ДАННЫЕ!BF1258&gt;=50,12,IF(ДАННЫЕ!BF1258&gt;0,11,10))))))&amp;"AR"&amp;IF(ДАННЫЕ!BX1258&gt;0,1,0)&amp;"GD"&amp;B1258&amp;"VV"&amp;IF(E1258&gt;=5,IF(E1258&lt;18,1,0),0)</f>
        <v>VN10CD10AR0GD0VV0</v>
      </c>
      <c r="M1258" s="28" t="str">
        <f>ДАННЫЕ!$I1258&amp;"b"&amp;ДАННЫЕ!$BI1258&amp;"r"&amp;ДАННЫЕ!$BJ1258&amp;"CD"&amp;IF(ДАННЫЕ!BF1258&gt;0,IF(ДАННЫЕ!BF1258&lt;200,1,IF(ДАННЫЕ!BF1258&lt;350,2,3)),0)&amp;"h"&amp;IF(ДАННЫЕ!$BK1258+ДАННЫЕ!$BL1258+ДАННЫЕ!$BM1258&gt;0,1,0)&amp;"x"&amp;ДАННЫЕ!$BK1258&amp;"y"&amp;ДАННЫЕ!$BL1258&amp;"z"&amp;ДАННЫЕ!$BM1258&amp;"c"&amp;IF(ДАННЫЕ!$BK1258+ДАННЫЕ!$BL1258+ДАННЫЕ!$BM1258=3,1,0)&amp;"a"&amp;IF(ДАННЫЕ!$BQ1258+ДАННЫЕ!$BR1258&gt;0,1,0)&amp;"d"&amp;ДАННЫЕ!$BQ1258&amp;"v"&amp;ДАННЫЕ!$BR1258&amp;"p"&amp;ДАННЫЕ!$BS1258&amp;"n"&amp;ДАННЫЕ!$BU1258&amp;"t"&amp;ДАННЫЕ!$BV1258&amp;"o"&amp;ДАННЫЕ!$BT1258&amp;"l"&amp;IF(ДАННЫЕ!$BN1258&gt;0,1,0)&amp;ДАННЫЕ!$BN1258&amp;"g"&amp;ДАННЫЕ!$BO1258&amp;"s"&amp;ДАННЫЕ!$BP1258&amp;"DZ"&amp;IF(ДАННЫЕ!B1258-ДАННЫЕ!G1258 &lt; 60,IF(ДАННЫЕ!B1258-ДАННЫЕ!G1258 &gt;= 0,1,0),0)&amp;"u"&amp;IF(ДАННЫЕ!$CJ1258&gt;0,1,0)</f>
        <v>brCD0h0xyzc0a0dvpntol0gsDZ1u0</v>
      </c>
      <c r="N1258" s="28" t="str">
        <f ca="1">ДАННЫЕ!$F1258&amp;ДАННЫЕ!$I1258&amp;"g"&amp;B1258&amp;"cf"&amp;D1258&amp;"a"&amp;IF(ДАННЫЕ!$BX1258&gt;0,1,0)&amp;IF(ДАННЫЕ!$BF1258&gt;500,1,IF(ДАННЫЕ!$BF1258&gt;350,2,IF(ДАННЫЕ!$BF1258&gt;=200,3,IF(ДАННЫЕ!$BF1258&gt;=100,4,IF(ДАННЫЕ!$BF1258&gt;=50,5,IF(ДАННЫЕ!$BF1258&lt;50,6,0))))))&amp;"AR"&amp;IF(DATEDIF(ДАННЫЕ!$BX1258,ДАННЫЕ!$F$1,"y")&gt;1,1,0)&amp;"VG"&amp;IF(ДАННЫЕ!$BH1258="0",1,0)&amp;"o"&amp;IF(T1258+ДАННЫЕ!$AF1258+ДАННЫЕ!$AG1258+ДАННЫЕ!$AH1258+ДАННЫЕ!$AI1258+ДАННЫЕ!$AJ1258+ДАННЫЕ!$AP1258+ДАННЫЕ!$AQ1258+ДАННЫЕ!$AR1258+ДАННЫЕ!$AU1258+ДАННЫЕ!$AW1258+ДАННЫЕ!$AS1258+ДАННЫЕ!$AT1258&gt;0,1,0)&amp;"x"&amp;ДАННЫЕ!$AG1258&amp;"p"&amp;IF(ДАННЫЕ!$BY1258&gt;0,1,0)&amp;"v"&amp;IF(ДАННЫЕ!$BZ1258&gt;0,1,0)&amp;"n"&amp;ДАННЫЕ!$CA1258&amp;"t"&amp;ДАННЫЕ!$AY1258&amp;"k"&amp;ДАННЫЕ!$CB1258&amp;"q"&amp;ДАННЫЕ!$CC1258&amp;"w"&amp;ДАННЫЕ!$CD1258&amp;"e"&amp;ДАННЫЕ!$CE1258&amp;"m"&amp;ДАННЫЕ!$CF1258&amp;"c"&amp;ДАННЫЕ!$CG1258&amp;"z"&amp;ДАННЫЕ!$CH1258&amp;"d"&amp;IF(H1258=4,1,0)&amp;"s"&amp;IF(ДАННЫЕ!$J1258=1,0,1)&amp;"u"&amp;IF(ДАННЫЕ!$CJ1258&gt;0,1,0)</f>
        <v>g0cf0a06AR1VG0o0xp0v0ntkqwemczd0s1u0</v>
      </c>
      <c r="O1258" s="28" t="str">
        <f>ДАННЫЕ!$I1258&amp;"g"&amp;B1258&amp;A1258&amp;"f"&amp;P1258&amp;"c"&amp;IF(ДАННЫЕ!$U1258&gt;0,1,0)&amp;"s"&amp;IF(ДАННЫЕ!$Q1258&gt;0,IF(YEAR(ДАННЫЕ!$F$1)=YEAR(ДАННЫЕ!$Q1258),IF(MONTH(ДАННЫЕ!$F$1)=MONTH(ДАННЫЕ!$Q1258),111,11),1),0)&amp;"i"&amp;IF(ДАННЫЕ!$R1258+ДАННЫЕ!$S1258+ДАННЫЕ!$T1258=0,0,1)&amp;"h"&amp;IF(ДАННЫЕ!$P1258&gt;0,1,0)&amp;"p"&amp;IF(ДАННЫЕ!$CI1258&gt;0,IF(YEAR(ДАННЫЕ!$F$1)=YEAR(ДАННЫЕ!$CI1258),IF(MONTH(ДАННЫЕ!$F$1)=MONTH(ДАННЫЕ!$CI1258),111,11),1),0)&amp;"d"&amp;IF(ДАННЫЕ!$CJ1258&gt;0,IF(YEAR(ДАННЫЕ!$F$1)=YEAR(ДАННЫЕ!$CJ1258),IF(MONTH(ДАННЫЕ!$F$1)=MONTH(ДАННЫЕ!$CJ1258),111,11),1),0)&amp;"o"&amp;IF(ДАННЫЕ!$CK1258&gt;0,IF(MONTH(ДАННЫЕ!$F$1)=MONTH(ДАННЫЕ!$CK1258),111,11),0)&amp;"v"&amp;IF(ДАННЫЕ!$BE1258&gt;0,IF(MONTH(ДАННЫЕ!$F$1)=MONTH(ДАННЫЕ!$BE1258),111,11),0)</f>
        <v>g00f0c0s0i0h0p0d0o0v0</v>
      </c>
      <c r="P1258" s="15">
        <f t="shared" ref="P1258:P1321" si="62">IF(Q1258&gt;R1258,1,0)</f>
        <v>0</v>
      </c>
      <c r="Q1258" s="15">
        <f>IF(ДАННЫЕ!$F$1&gt;ДАННЫЕ!$N1258,IF(YEAR(ДАННЫЕ!$F$1)=YEAR(ДАННЫЕ!M1258),1,0),0)</f>
        <v>0</v>
      </c>
      <c r="R1258" s="15">
        <f>IF(ДАННЫЕ!$F$1&gt;ДАННЫЕ!$N1258,IF(YEAR(ДАННЫЕ!$F$1)=YEAR(ДАННЫЕ!N1258),1,0),0)</f>
        <v>0</v>
      </c>
      <c r="S1258" s="15">
        <f>IF(ДАННЫЕ!$AA1258="2А",1,IF(ДАННЫЕ!$AA1258="2Б",2,IF(ДАННЫЕ!$AA1258="2В",3,IF(ДАННЫЕ!$AA1258=3,4,IF(ДАННЫЕ!$AA1258="4А",5,IF(ДАННЫЕ!$AA1258="4Б",6,IF(ДАННЫЕ!$AA1258="4В",7,IF(ДАННЫЕ!$AA1258=5,8,0))))))))</f>
        <v>0</v>
      </c>
      <c r="T1258" s="15">
        <f>IF(OR(ДАННЫЕ!$AC1258=2,ДАННЫЕ!$AD1258=2,ДАННЫЕ!$AE1258=2),2,IF(OR(ДАННЫЕ!$AC1258=1,ДАННЫЕ!$AD1258=1,ДАННЫЕ!$AE1258=1),1,0))</f>
        <v>0</v>
      </c>
    </row>
    <row r="1259" spans="1:20" x14ac:dyDescent="0.2">
      <c r="A1259" s="78">
        <f>IF(B1259&gt;0,IF(MONTH(ДАННЫЕ!$F$1)=MONTH(ДАННЫЕ!$B1259),1,0),0)</f>
        <v>0</v>
      </c>
      <c r="B1259" s="14">
        <f>IF(ДАННЫЕ!$B1259&gt;0,IF(YEAR(ДАННЫЕ!$F$1)=YEAR(ДАННЫЕ!$B1259),1,0),0)</f>
        <v>0</v>
      </c>
      <c r="C1259" s="14">
        <f>IF(ДАННЫЕ!$CM1259&gt;0,IF(YEAR(ДАННЫЕ!$F$1)=YEAR(ДАННЫЕ!$CM1259),1,0),0)</f>
        <v>0</v>
      </c>
      <c r="D1259" s="14">
        <f>IF(ДАННЫЕ!$CJ1259&gt;0,IF(ДАННЫЕ!$CL1259&gt;ДАННЫЕ!$F$1,1,IF(ДАННЫЕ!$CL1259&gt;0,0,1)),0)</f>
        <v>0</v>
      </c>
      <c r="E1259" s="43" t="str">
        <f ca="1">IF(ДАННЫЕ!$F$1&gt;0,IF(ДАННЫЕ!$G1259&gt;0,DATEDIF(ДАННЫЕ!$G1259,ДАННЫЕ!$F$1,"y"),""),IF(ДАННЫЕ!$G1259&gt;0,DATEDIF(ДАННЫЕ!$G1259,TODAY(),"y"),""))</f>
        <v/>
      </c>
      <c r="F1259" s="43" t="str">
        <f xml:space="preserve"> IF(ДАННЫЕ!$F1259="М",IF(E1259&gt;=18,IF(E1259&lt;60,1,""),""),"")&amp;IF(ДАННЫЕ!$F1259="Ж",IF(E1259&gt;=18,IF(E1259&lt;55,1,""),""),"")</f>
        <v/>
      </c>
      <c r="G1259" s="43" t="str">
        <f xml:space="preserve"> IF(ДАННЫЕ!$F1259="М",IF(E1259&gt;=60,2,""),"")&amp;IF(ДАННЫЕ!$F1259="Ж",IF(E1259&gt;=55,2,""),"")</f>
        <v/>
      </c>
      <c r="H1259" s="43" t="str">
        <f t="shared" ca="1" si="60"/>
        <v/>
      </c>
      <c r="I1259" s="43" t="str">
        <f t="shared" ca="1" si="61"/>
        <v>03</v>
      </c>
      <c r="J1259" s="28" t="str">
        <f ca="1">ДАННЫЕ!$F1259&amp;H1259&amp;I1259&amp;ДАННЫЕ!$I1259&amp;"m"&amp;IF(ДАННЫЕ!$I1259&gt;0,IF(ДАННЫЕ!$J1259&gt;0,0,1),"")&amp;"f"&amp;IF(ДАННЫЕ!$R1259&gt;0,IF(YEAR(ДАННЫЕ!$F$1)=YEAR(ДАННЫЕ!$R1259),1,0),0)&amp;"z"&amp;ДАННЫЕ!$R1259&amp;"p"&amp;ДАННЫЕ!$S1259&amp;"i"&amp;ДАННЫЕ!$T1259&amp;"h"&amp;ДАННЫЕ!$K1259&amp;"be"&amp;ДАННЫЕ!$BI1259&amp;"CD"&amp;IF(ДАННЫЕ!BF1259&gt;500,4,IF(ДАННЫЕ!BF1259&gt;350,3,IF(ДАННЫЕ!BF1259&gt;200,2,IF(ДАННЫЕ!BF1259&gt;0,1,0))))&amp;"g"&amp;B1259&amp;"d"&amp;H1259&amp;"l"&amp;ДАННЫЕ!AT1259&amp;"a"&amp;ДАННЫЕ!$V1259&amp;"v"&amp;R1259&amp;"k"&amp;ДАННЫЕ!$U1259&amp;"s"&amp;ДАННЫЕ!$Y1259&amp;"t"&amp;ДАННЫЕ!$X1259&amp;"b"&amp;IF(ДАННЫЕ!$Q1259&gt;1,1,0)&amp;"PP"&amp;ДАННЫЕ!Z1259&amp;"c"&amp;S1259&amp;"x"&amp;IF(ДАННЫЕ!$BY1259&gt;0,IF(YEAR(ДАННЫЕ!$F$1)=YEAR(ДАННЫЕ!$BY1259),1,0),0)&amp;"n"&amp;IF(ДАННЫЕ!$BZ1259&gt;0,IF(YEAR(ДАННЫЕ!$F$1)=YEAR(ДАННЫЕ!$BZ1259),1,0),0)&amp;"u"&amp;D1259&amp;"z"&amp;IF(ДАННЫЕ!$CL1259&gt;0,IF(YEAR(ДАННЫЕ!$F$1)&gt;YEAR(ДАННЫЕ!$CL1259),11,12),0)</f>
        <v>03mf0zpihbeCD0g0dlav0kstb0PPc0x0n0u0z0</v>
      </c>
      <c r="K1259" s="28" t="str">
        <f ca="1">ДАННЫЕ!$I1259&amp;"x"&amp;B1259&amp;"w"&amp;IF(T1259+ДАННЫЕ!AD1259+ДАННЫЕ!AE1259+ДАННЫЕ!AF1259+ДАННЫЕ!AG1259+ДАННЫЕ!AH1259+ДАННЫЕ!$AL1259+ДАННЫЕ!AI1259+ДАННЫЕ!AJ1259+ДАННЫЕ!AK1259+ДАННЫЕ!AP1259+ДАННЫЕ!AQ1259+ДАННЫЕ!AR1259+ДАННЫЕ!$AM1259+ДАННЫЕ!$AN1259+ДАННЫЕ!AS1259+ДАННЫЕ!AT1259&gt;0,1,0)&amp;IF(OR(T1259=2,ДАННЫЕ!AD1259=2,ДАННЫЕ!AE1259=2,ДАННЫЕ!AF1259=2,ДАННЫЕ!AG1259=2,ДАННЫЕ!AH1259=2,ДАННЫЕ!$AL1259=2,ДАННЫЕ!AI1259=2,ДАННЫЕ!AJ1259=2,ДАННЫЕ!AK1259=2,ДАННЫЕ!AP1259=2,ДАННЫЕ!AQ1259=2,ДАННЫЕ!AR1259=2,ДАННЫЕ!$AM1259=2,ДАННЫЕ!$AN1259=2,ДАННЫЕ!AS1259=2,ДАННЫЕ!AT1259=2),2,0)&amp;"t"&amp;IF(T1259&gt;0,"1"&amp;T1259,"00")&amp;"f"&amp;IF(ДАННЫЕ!$AC1259,"1"&amp;ДАННЫЕ!$AC1259,"00")&amp;"b"&amp;IF(ДАННЫЕ!$AD1259,"1"&amp;ДАННЫЕ!$AD1259,"00")&amp;"g"&amp;IF(ДАННЫЕ!$AF1259,"1"&amp;ДАННЫЕ!$AF1259,"00")&amp;"c"&amp;IF(ДАННЫЕ!$AG1259,"1"&amp;ДАННЫЕ!$AG1259,"00")&amp;"i"&amp;IF(ДАННЫЕ!$AH1259,"1"&amp;ДАННЫЕ!$AH1259,"00")&amp;"r"&amp;IF(ДАННЫЕ!$AL1259,"1"&amp;ДАННЫЕ!$AL1259,"00")&amp;"m"&amp;IF(ДАННЫЕ!$AI1259,"1"&amp;ДАННЫЕ!$AI1259,"00")&amp;"hS"&amp;IF(ДАННЫЕ!$AJ1259,"1"&amp;ДАННЫЕ!$AJ1259,"00")&amp;"hZ"&amp;IF(ДАННЫЕ!$AK1259,"1"&amp;ДАННЫЕ!$AK1259,"00")&amp;"p"&amp;IF(ДАННЫЕ!$AP1259,"1"&amp;ДАННЫЕ!$AP1259,"00")&amp;"k"&amp;IF(ДАННЫЕ!$AQ1259,"1"&amp;ДАННЫЕ!$AQ1259,"00")&amp;"z"&amp;IF(ДАННЫЕ!$AR1259,"1"&amp;ДАННЫЕ!$AR1259,"00")&amp;"j"&amp;IF(ДАННЫЕ!$AM1259,"1"&amp;ДАННЫЕ!$AM1259,"00")&amp;"n"&amp;IF(ДАННЫЕ!$AN1259,"1"&amp;ДАННЫЕ!$AN1259,"00")&amp;"E"&amp;ДАННЫЕ!BI1259&amp;"L"&amp;ДАННЫЕ!AO1259&amp;"h"&amp;IF(ДАННЫЕ!$AU1259&gt;0,1,0)&amp;"v"&amp;IF(ДАННЫЕ!$AW1259&gt;0,1,0)&amp;"a"&amp;IF(ДАННЫЕ!$AS1259,"1"&amp;ДАННЫЕ!$AS1259,"00")&amp;"s"&amp;IF(ДАННЫЕ!$AT1259,"1"&amp;ДАННЫЕ!$AT1259,"00")&amp;"u"&amp;IF(ДАННЫЕ!$CJ1259&gt;0,1,0)&amp;"y"&amp;B1259&amp;"d"&amp;H1259&amp;"e"&amp;F1259&amp;G1259</f>
        <v>x0w00t00f00b00g00c00i00r00m00hS00hZ00p00k00z00j00n00ELh0v0a00s00u0y0de</v>
      </c>
      <c r="L1259" s="28" t="str">
        <f ca="1">ДАННЫЕ!$I1259&amp;"VN"&amp;IF(ДАННЫЕ!AW1259&gt;0,11,10)&amp;"CD"&amp;IF(ДАННЫЕ!BF1259&gt;500,16,IF(ДАННЫЕ!BF1259&gt;350,15,IF(ДАННЫЕ!BF1259&gt;=200,14,IF(ДАННЫЕ!BF1259&gt;=100,13,IF(ДАННЫЕ!BF1259&gt;=50,12,IF(ДАННЫЕ!BF1259&gt;0,11,10))))))&amp;"AR"&amp;IF(ДАННЫЕ!BX1259&gt;0,1,0)&amp;"GD"&amp;B1259&amp;"VV"&amp;IF(E1259&gt;=5,IF(E1259&lt;18,1,0),0)</f>
        <v>VN10CD10AR0GD0VV0</v>
      </c>
      <c r="M1259" s="28" t="str">
        <f>ДАННЫЕ!$I1259&amp;"b"&amp;ДАННЫЕ!$BI1259&amp;"r"&amp;ДАННЫЕ!$BJ1259&amp;"CD"&amp;IF(ДАННЫЕ!BF1259&gt;0,IF(ДАННЫЕ!BF1259&lt;200,1,IF(ДАННЫЕ!BF1259&lt;350,2,3)),0)&amp;"h"&amp;IF(ДАННЫЕ!$BK1259+ДАННЫЕ!$BL1259+ДАННЫЕ!$BM1259&gt;0,1,0)&amp;"x"&amp;ДАННЫЕ!$BK1259&amp;"y"&amp;ДАННЫЕ!$BL1259&amp;"z"&amp;ДАННЫЕ!$BM1259&amp;"c"&amp;IF(ДАННЫЕ!$BK1259+ДАННЫЕ!$BL1259+ДАННЫЕ!$BM1259=3,1,0)&amp;"a"&amp;IF(ДАННЫЕ!$BQ1259+ДАННЫЕ!$BR1259&gt;0,1,0)&amp;"d"&amp;ДАННЫЕ!$BQ1259&amp;"v"&amp;ДАННЫЕ!$BR1259&amp;"p"&amp;ДАННЫЕ!$BS1259&amp;"n"&amp;ДАННЫЕ!$BU1259&amp;"t"&amp;ДАННЫЕ!$BV1259&amp;"o"&amp;ДАННЫЕ!$BT1259&amp;"l"&amp;IF(ДАННЫЕ!$BN1259&gt;0,1,0)&amp;ДАННЫЕ!$BN1259&amp;"g"&amp;ДАННЫЕ!$BO1259&amp;"s"&amp;ДАННЫЕ!$BP1259&amp;"DZ"&amp;IF(ДАННЫЕ!B1259-ДАННЫЕ!G1259 &lt; 60,IF(ДАННЫЕ!B1259-ДАННЫЕ!G1259 &gt;= 0,1,0),0)&amp;"u"&amp;IF(ДАННЫЕ!$CJ1259&gt;0,1,0)</f>
        <v>brCD0h0xyzc0a0dvpntol0gsDZ1u0</v>
      </c>
      <c r="N1259" s="28" t="str">
        <f ca="1">ДАННЫЕ!$F1259&amp;ДАННЫЕ!$I1259&amp;"g"&amp;B1259&amp;"cf"&amp;D1259&amp;"a"&amp;IF(ДАННЫЕ!$BX1259&gt;0,1,0)&amp;IF(ДАННЫЕ!$BF1259&gt;500,1,IF(ДАННЫЕ!$BF1259&gt;350,2,IF(ДАННЫЕ!$BF1259&gt;=200,3,IF(ДАННЫЕ!$BF1259&gt;=100,4,IF(ДАННЫЕ!$BF1259&gt;=50,5,IF(ДАННЫЕ!$BF1259&lt;50,6,0))))))&amp;"AR"&amp;IF(DATEDIF(ДАННЫЕ!$BX1259,ДАННЫЕ!$F$1,"y")&gt;1,1,0)&amp;"VG"&amp;IF(ДАННЫЕ!$BH1259="0",1,0)&amp;"o"&amp;IF(T1259+ДАННЫЕ!$AF1259+ДАННЫЕ!$AG1259+ДАННЫЕ!$AH1259+ДАННЫЕ!$AI1259+ДАННЫЕ!$AJ1259+ДАННЫЕ!$AP1259+ДАННЫЕ!$AQ1259+ДАННЫЕ!$AR1259+ДАННЫЕ!$AU1259+ДАННЫЕ!$AW1259+ДАННЫЕ!$AS1259+ДАННЫЕ!$AT1259&gt;0,1,0)&amp;"x"&amp;ДАННЫЕ!$AG1259&amp;"p"&amp;IF(ДАННЫЕ!$BY1259&gt;0,1,0)&amp;"v"&amp;IF(ДАННЫЕ!$BZ1259&gt;0,1,0)&amp;"n"&amp;ДАННЫЕ!$CA1259&amp;"t"&amp;ДАННЫЕ!$AY1259&amp;"k"&amp;ДАННЫЕ!$CB1259&amp;"q"&amp;ДАННЫЕ!$CC1259&amp;"w"&amp;ДАННЫЕ!$CD1259&amp;"e"&amp;ДАННЫЕ!$CE1259&amp;"m"&amp;ДАННЫЕ!$CF1259&amp;"c"&amp;ДАННЫЕ!$CG1259&amp;"z"&amp;ДАННЫЕ!$CH1259&amp;"d"&amp;IF(H1259=4,1,0)&amp;"s"&amp;IF(ДАННЫЕ!$J1259=1,0,1)&amp;"u"&amp;IF(ДАННЫЕ!$CJ1259&gt;0,1,0)</f>
        <v>g0cf0a06AR1VG0o0xp0v0ntkqwemczd0s1u0</v>
      </c>
      <c r="O1259" s="28" t="str">
        <f>ДАННЫЕ!$I1259&amp;"g"&amp;B1259&amp;A1259&amp;"f"&amp;P1259&amp;"c"&amp;IF(ДАННЫЕ!$U1259&gt;0,1,0)&amp;"s"&amp;IF(ДАННЫЕ!$Q1259&gt;0,IF(YEAR(ДАННЫЕ!$F$1)=YEAR(ДАННЫЕ!$Q1259),IF(MONTH(ДАННЫЕ!$F$1)=MONTH(ДАННЫЕ!$Q1259),111,11),1),0)&amp;"i"&amp;IF(ДАННЫЕ!$R1259+ДАННЫЕ!$S1259+ДАННЫЕ!$T1259=0,0,1)&amp;"h"&amp;IF(ДАННЫЕ!$P1259&gt;0,1,0)&amp;"p"&amp;IF(ДАННЫЕ!$CI1259&gt;0,IF(YEAR(ДАННЫЕ!$F$1)=YEAR(ДАННЫЕ!$CI1259),IF(MONTH(ДАННЫЕ!$F$1)=MONTH(ДАННЫЕ!$CI1259),111,11),1),0)&amp;"d"&amp;IF(ДАННЫЕ!$CJ1259&gt;0,IF(YEAR(ДАННЫЕ!$F$1)=YEAR(ДАННЫЕ!$CJ1259),IF(MONTH(ДАННЫЕ!$F$1)=MONTH(ДАННЫЕ!$CJ1259),111,11),1),0)&amp;"o"&amp;IF(ДАННЫЕ!$CK1259&gt;0,IF(MONTH(ДАННЫЕ!$F$1)=MONTH(ДАННЫЕ!$CK1259),111,11),0)&amp;"v"&amp;IF(ДАННЫЕ!$BE1259&gt;0,IF(MONTH(ДАННЫЕ!$F$1)=MONTH(ДАННЫЕ!$BE1259),111,11),0)</f>
        <v>g00f0c0s0i0h0p0d0o0v0</v>
      </c>
      <c r="P1259" s="15">
        <f t="shared" si="62"/>
        <v>0</v>
      </c>
      <c r="Q1259" s="15">
        <f>IF(ДАННЫЕ!$F$1&gt;ДАННЫЕ!$N1259,IF(YEAR(ДАННЫЕ!$F$1)=YEAR(ДАННЫЕ!M1259),1,0),0)</f>
        <v>0</v>
      </c>
      <c r="R1259" s="15">
        <f>IF(ДАННЫЕ!$F$1&gt;ДАННЫЕ!$N1259,IF(YEAR(ДАННЫЕ!$F$1)=YEAR(ДАННЫЕ!N1259),1,0),0)</f>
        <v>0</v>
      </c>
      <c r="S1259" s="15">
        <f>IF(ДАННЫЕ!$AA1259="2А",1,IF(ДАННЫЕ!$AA1259="2Б",2,IF(ДАННЫЕ!$AA1259="2В",3,IF(ДАННЫЕ!$AA1259=3,4,IF(ДАННЫЕ!$AA1259="4А",5,IF(ДАННЫЕ!$AA1259="4Б",6,IF(ДАННЫЕ!$AA1259="4В",7,IF(ДАННЫЕ!$AA1259=5,8,0))))))))</f>
        <v>0</v>
      </c>
      <c r="T1259" s="15">
        <f>IF(OR(ДАННЫЕ!$AC1259=2,ДАННЫЕ!$AD1259=2,ДАННЫЕ!$AE1259=2),2,IF(OR(ДАННЫЕ!$AC1259=1,ДАННЫЕ!$AD1259=1,ДАННЫЕ!$AE1259=1),1,0))</f>
        <v>0</v>
      </c>
    </row>
    <row r="1260" spans="1:20" x14ac:dyDescent="0.2">
      <c r="A1260" s="78">
        <f>IF(B1260&gt;0,IF(MONTH(ДАННЫЕ!$F$1)=MONTH(ДАННЫЕ!$B1260),1,0),0)</f>
        <v>0</v>
      </c>
      <c r="B1260" s="14">
        <f>IF(ДАННЫЕ!$B1260&gt;0,IF(YEAR(ДАННЫЕ!$F$1)=YEAR(ДАННЫЕ!$B1260),1,0),0)</f>
        <v>0</v>
      </c>
      <c r="C1260" s="14">
        <f>IF(ДАННЫЕ!$CM1260&gt;0,IF(YEAR(ДАННЫЕ!$F$1)=YEAR(ДАННЫЕ!$CM1260),1,0),0)</f>
        <v>0</v>
      </c>
      <c r="D1260" s="14">
        <f>IF(ДАННЫЕ!$CJ1260&gt;0,IF(ДАННЫЕ!$CL1260&gt;ДАННЫЕ!$F$1,1,IF(ДАННЫЕ!$CL1260&gt;0,0,1)),0)</f>
        <v>0</v>
      </c>
      <c r="E1260" s="43" t="str">
        <f ca="1">IF(ДАННЫЕ!$F$1&gt;0,IF(ДАННЫЕ!$G1260&gt;0,DATEDIF(ДАННЫЕ!$G1260,ДАННЫЕ!$F$1,"y"),""),IF(ДАННЫЕ!$G1260&gt;0,DATEDIF(ДАННЫЕ!$G1260,TODAY(),"y"),""))</f>
        <v/>
      </c>
      <c r="F1260" s="43" t="str">
        <f xml:space="preserve"> IF(ДАННЫЕ!$F1260="М",IF(E1260&gt;=18,IF(E1260&lt;60,1,""),""),"")&amp;IF(ДАННЫЕ!$F1260="Ж",IF(E1260&gt;=18,IF(E1260&lt;55,1,""),""),"")</f>
        <v/>
      </c>
      <c r="G1260" s="43" t="str">
        <f xml:space="preserve"> IF(ДАННЫЕ!$F1260="М",IF(E1260&gt;=60,2,""),"")&amp;IF(ДАННЫЕ!$F1260="Ж",IF(E1260&gt;=55,2,""),"")</f>
        <v/>
      </c>
      <c r="H1260" s="43" t="str">
        <f t="shared" ca="1" si="60"/>
        <v/>
      </c>
      <c r="I1260" s="43" t="str">
        <f t="shared" ca="1" si="61"/>
        <v>03</v>
      </c>
      <c r="J1260" s="28" t="str">
        <f ca="1">ДАННЫЕ!$F1260&amp;H1260&amp;I1260&amp;ДАННЫЕ!$I1260&amp;"m"&amp;IF(ДАННЫЕ!$I1260&gt;0,IF(ДАННЫЕ!$J1260&gt;0,0,1),"")&amp;"f"&amp;IF(ДАННЫЕ!$R1260&gt;0,IF(YEAR(ДАННЫЕ!$F$1)=YEAR(ДАННЫЕ!$R1260),1,0),0)&amp;"z"&amp;ДАННЫЕ!$R1260&amp;"p"&amp;ДАННЫЕ!$S1260&amp;"i"&amp;ДАННЫЕ!$T1260&amp;"h"&amp;ДАННЫЕ!$K1260&amp;"be"&amp;ДАННЫЕ!$BI1260&amp;"CD"&amp;IF(ДАННЫЕ!BF1260&gt;500,4,IF(ДАННЫЕ!BF1260&gt;350,3,IF(ДАННЫЕ!BF1260&gt;200,2,IF(ДАННЫЕ!BF1260&gt;0,1,0))))&amp;"g"&amp;B1260&amp;"d"&amp;H1260&amp;"l"&amp;ДАННЫЕ!AT1260&amp;"a"&amp;ДАННЫЕ!$V1260&amp;"v"&amp;R1260&amp;"k"&amp;ДАННЫЕ!$U1260&amp;"s"&amp;ДАННЫЕ!$Y1260&amp;"t"&amp;ДАННЫЕ!$X1260&amp;"b"&amp;IF(ДАННЫЕ!$Q1260&gt;1,1,0)&amp;"PP"&amp;ДАННЫЕ!Z1260&amp;"c"&amp;S1260&amp;"x"&amp;IF(ДАННЫЕ!$BY1260&gt;0,IF(YEAR(ДАННЫЕ!$F$1)=YEAR(ДАННЫЕ!$BY1260),1,0),0)&amp;"n"&amp;IF(ДАННЫЕ!$BZ1260&gt;0,IF(YEAR(ДАННЫЕ!$F$1)=YEAR(ДАННЫЕ!$BZ1260),1,0),0)&amp;"u"&amp;D1260&amp;"z"&amp;IF(ДАННЫЕ!$CL1260&gt;0,IF(YEAR(ДАННЫЕ!$F$1)&gt;YEAR(ДАННЫЕ!$CL1260),11,12),0)</f>
        <v>03mf0zpihbeCD0g0dlav0kstb0PPc0x0n0u0z0</v>
      </c>
      <c r="K1260" s="28" t="str">
        <f ca="1">ДАННЫЕ!$I1260&amp;"x"&amp;B1260&amp;"w"&amp;IF(T1260+ДАННЫЕ!AD1260+ДАННЫЕ!AE1260+ДАННЫЕ!AF1260+ДАННЫЕ!AG1260+ДАННЫЕ!AH1260+ДАННЫЕ!$AL1260+ДАННЫЕ!AI1260+ДАННЫЕ!AJ1260+ДАННЫЕ!AK1260+ДАННЫЕ!AP1260+ДАННЫЕ!AQ1260+ДАННЫЕ!AR1260+ДАННЫЕ!$AM1260+ДАННЫЕ!$AN1260+ДАННЫЕ!AS1260+ДАННЫЕ!AT1260&gt;0,1,0)&amp;IF(OR(T1260=2,ДАННЫЕ!AD1260=2,ДАННЫЕ!AE1260=2,ДАННЫЕ!AF1260=2,ДАННЫЕ!AG1260=2,ДАННЫЕ!AH1260=2,ДАННЫЕ!$AL1260=2,ДАННЫЕ!AI1260=2,ДАННЫЕ!AJ1260=2,ДАННЫЕ!AK1260=2,ДАННЫЕ!AP1260=2,ДАННЫЕ!AQ1260=2,ДАННЫЕ!AR1260=2,ДАННЫЕ!$AM1260=2,ДАННЫЕ!$AN1260=2,ДАННЫЕ!AS1260=2,ДАННЫЕ!AT1260=2),2,0)&amp;"t"&amp;IF(T1260&gt;0,"1"&amp;T1260,"00")&amp;"f"&amp;IF(ДАННЫЕ!$AC1260,"1"&amp;ДАННЫЕ!$AC1260,"00")&amp;"b"&amp;IF(ДАННЫЕ!$AD1260,"1"&amp;ДАННЫЕ!$AD1260,"00")&amp;"g"&amp;IF(ДАННЫЕ!$AF1260,"1"&amp;ДАННЫЕ!$AF1260,"00")&amp;"c"&amp;IF(ДАННЫЕ!$AG1260,"1"&amp;ДАННЫЕ!$AG1260,"00")&amp;"i"&amp;IF(ДАННЫЕ!$AH1260,"1"&amp;ДАННЫЕ!$AH1260,"00")&amp;"r"&amp;IF(ДАННЫЕ!$AL1260,"1"&amp;ДАННЫЕ!$AL1260,"00")&amp;"m"&amp;IF(ДАННЫЕ!$AI1260,"1"&amp;ДАННЫЕ!$AI1260,"00")&amp;"hS"&amp;IF(ДАННЫЕ!$AJ1260,"1"&amp;ДАННЫЕ!$AJ1260,"00")&amp;"hZ"&amp;IF(ДАННЫЕ!$AK1260,"1"&amp;ДАННЫЕ!$AK1260,"00")&amp;"p"&amp;IF(ДАННЫЕ!$AP1260,"1"&amp;ДАННЫЕ!$AP1260,"00")&amp;"k"&amp;IF(ДАННЫЕ!$AQ1260,"1"&amp;ДАННЫЕ!$AQ1260,"00")&amp;"z"&amp;IF(ДАННЫЕ!$AR1260,"1"&amp;ДАННЫЕ!$AR1260,"00")&amp;"j"&amp;IF(ДАННЫЕ!$AM1260,"1"&amp;ДАННЫЕ!$AM1260,"00")&amp;"n"&amp;IF(ДАННЫЕ!$AN1260,"1"&amp;ДАННЫЕ!$AN1260,"00")&amp;"E"&amp;ДАННЫЕ!BI1260&amp;"L"&amp;ДАННЫЕ!AO1260&amp;"h"&amp;IF(ДАННЫЕ!$AU1260&gt;0,1,0)&amp;"v"&amp;IF(ДАННЫЕ!$AW1260&gt;0,1,0)&amp;"a"&amp;IF(ДАННЫЕ!$AS1260,"1"&amp;ДАННЫЕ!$AS1260,"00")&amp;"s"&amp;IF(ДАННЫЕ!$AT1260,"1"&amp;ДАННЫЕ!$AT1260,"00")&amp;"u"&amp;IF(ДАННЫЕ!$CJ1260&gt;0,1,0)&amp;"y"&amp;B1260&amp;"d"&amp;H1260&amp;"e"&amp;F1260&amp;G1260</f>
        <v>x0w00t00f00b00g00c00i00r00m00hS00hZ00p00k00z00j00n00ELh0v0a00s00u0y0de</v>
      </c>
      <c r="L1260" s="28" t="str">
        <f ca="1">ДАННЫЕ!$I1260&amp;"VN"&amp;IF(ДАННЫЕ!AW1260&gt;0,11,10)&amp;"CD"&amp;IF(ДАННЫЕ!BF1260&gt;500,16,IF(ДАННЫЕ!BF1260&gt;350,15,IF(ДАННЫЕ!BF1260&gt;=200,14,IF(ДАННЫЕ!BF1260&gt;=100,13,IF(ДАННЫЕ!BF1260&gt;=50,12,IF(ДАННЫЕ!BF1260&gt;0,11,10))))))&amp;"AR"&amp;IF(ДАННЫЕ!BX1260&gt;0,1,0)&amp;"GD"&amp;B1260&amp;"VV"&amp;IF(E1260&gt;=5,IF(E1260&lt;18,1,0),0)</f>
        <v>VN10CD10AR0GD0VV0</v>
      </c>
      <c r="M1260" s="28" t="str">
        <f>ДАННЫЕ!$I1260&amp;"b"&amp;ДАННЫЕ!$BI1260&amp;"r"&amp;ДАННЫЕ!$BJ1260&amp;"CD"&amp;IF(ДАННЫЕ!BF1260&gt;0,IF(ДАННЫЕ!BF1260&lt;200,1,IF(ДАННЫЕ!BF1260&lt;350,2,3)),0)&amp;"h"&amp;IF(ДАННЫЕ!$BK1260+ДАННЫЕ!$BL1260+ДАННЫЕ!$BM1260&gt;0,1,0)&amp;"x"&amp;ДАННЫЕ!$BK1260&amp;"y"&amp;ДАННЫЕ!$BL1260&amp;"z"&amp;ДАННЫЕ!$BM1260&amp;"c"&amp;IF(ДАННЫЕ!$BK1260+ДАННЫЕ!$BL1260+ДАННЫЕ!$BM1260=3,1,0)&amp;"a"&amp;IF(ДАННЫЕ!$BQ1260+ДАННЫЕ!$BR1260&gt;0,1,0)&amp;"d"&amp;ДАННЫЕ!$BQ1260&amp;"v"&amp;ДАННЫЕ!$BR1260&amp;"p"&amp;ДАННЫЕ!$BS1260&amp;"n"&amp;ДАННЫЕ!$BU1260&amp;"t"&amp;ДАННЫЕ!$BV1260&amp;"o"&amp;ДАННЫЕ!$BT1260&amp;"l"&amp;IF(ДАННЫЕ!$BN1260&gt;0,1,0)&amp;ДАННЫЕ!$BN1260&amp;"g"&amp;ДАННЫЕ!$BO1260&amp;"s"&amp;ДАННЫЕ!$BP1260&amp;"DZ"&amp;IF(ДАННЫЕ!B1260-ДАННЫЕ!G1260 &lt; 60,IF(ДАННЫЕ!B1260-ДАННЫЕ!G1260 &gt;= 0,1,0),0)&amp;"u"&amp;IF(ДАННЫЕ!$CJ1260&gt;0,1,0)</f>
        <v>brCD0h0xyzc0a0dvpntol0gsDZ1u0</v>
      </c>
      <c r="N1260" s="28" t="str">
        <f ca="1">ДАННЫЕ!$F1260&amp;ДАННЫЕ!$I1260&amp;"g"&amp;B1260&amp;"cf"&amp;D1260&amp;"a"&amp;IF(ДАННЫЕ!$BX1260&gt;0,1,0)&amp;IF(ДАННЫЕ!$BF1260&gt;500,1,IF(ДАННЫЕ!$BF1260&gt;350,2,IF(ДАННЫЕ!$BF1260&gt;=200,3,IF(ДАННЫЕ!$BF1260&gt;=100,4,IF(ДАННЫЕ!$BF1260&gt;=50,5,IF(ДАННЫЕ!$BF1260&lt;50,6,0))))))&amp;"AR"&amp;IF(DATEDIF(ДАННЫЕ!$BX1260,ДАННЫЕ!$F$1,"y")&gt;1,1,0)&amp;"VG"&amp;IF(ДАННЫЕ!$BH1260="0",1,0)&amp;"o"&amp;IF(T1260+ДАННЫЕ!$AF1260+ДАННЫЕ!$AG1260+ДАННЫЕ!$AH1260+ДАННЫЕ!$AI1260+ДАННЫЕ!$AJ1260+ДАННЫЕ!$AP1260+ДАННЫЕ!$AQ1260+ДАННЫЕ!$AR1260+ДАННЫЕ!$AU1260+ДАННЫЕ!$AW1260+ДАННЫЕ!$AS1260+ДАННЫЕ!$AT1260&gt;0,1,0)&amp;"x"&amp;ДАННЫЕ!$AG1260&amp;"p"&amp;IF(ДАННЫЕ!$BY1260&gt;0,1,0)&amp;"v"&amp;IF(ДАННЫЕ!$BZ1260&gt;0,1,0)&amp;"n"&amp;ДАННЫЕ!$CA1260&amp;"t"&amp;ДАННЫЕ!$AY1260&amp;"k"&amp;ДАННЫЕ!$CB1260&amp;"q"&amp;ДАННЫЕ!$CC1260&amp;"w"&amp;ДАННЫЕ!$CD1260&amp;"e"&amp;ДАННЫЕ!$CE1260&amp;"m"&amp;ДАННЫЕ!$CF1260&amp;"c"&amp;ДАННЫЕ!$CG1260&amp;"z"&amp;ДАННЫЕ!$CH1260&amp;"d"&amp;IF(H1260=4,1,0)&amp;"s"&amp;IF(ДАННЫЕ!$J1260=1,0,1)&amp;"u"&amp;IF(ДАННЫЕ!$CJ1260&gt;0,1,0)</f>
        <v>g0cf0a06AR1VG0o0xp0v0ntkqwemczd0s1u0</v>
      </c>
      <c r="O1260" s="28" t="str">
        <f>ДАННЫЕ!$I1260&amp;"g"&amp;B1260&amp;A1260&amp;"f"&amp;P1260&amp;"c"&amp;IF(ДАННЫЕ!$U1260&gt;0,1,0)&amp;"s"&amp;IF(ДАННЫЕ!$Q1260&gt;0,IF(YEAR(ДАННЫЕ!$F$1)=YEAR(ДАННЫЕ!$Q1260),IF(MONTH(ДАННЫЕ!$F$1)=MONTH(ДАННЫЕ!$Q1260),111,11),1),0)&amp;"i"&amp;IF(ДАННЫЕ!$R1260+ДАННЫЕ!$S1260+ДАННЫЕ!$T1260=0,0,1)&amp;"h"&amp;IF(ДАННЫЕ!$P1260&gt;0,1,0)&amp;"p"&amp;IF(ДАННЫЕ!$CI1260&gt;0,IF(YEAR(ДАННЫЕ!$F$1)=YEAR(ДАННЫЕ!$CI1260),IF(MONTH(ДАННЫЕ!$F$1)=MONTH(ДАННЫЕ!$CI1260),111,11),1),0)&amp;"d"&amp;IF(ДАННЫЕ!$CJ1260&gt;0,IF(YEAR(ДАННЫЕ!$F$1)=YEAR(ДАННЫЕ!$CJ1260),IF(MONTH(ДАННЫЕ!$F$1)=MONTH(ДАННЫЕ!$CJ1260),111,11),1),0)&amp;"o"&amp;IF(ДАННЫЕ!$CK1260&gt;0,IF(MONTH(ДАННЫЕ!$F$1)=MONTH(ДАННЫЕ!$CK1260),111,11),0)&amp;"v"&amp;IF(ДАННЫЕ!$BE1260&gt;0,IF(MONTH(ДАННЫЕ!$F$1)=MONTH(ДАННЫЕ!$BE1260),111,11),0)</f>
        <v>g00f0c0s0i0h0p0d0o0v0</v>
      </c>
      <c r="P1260" s="15">
        <f t="shared" si="62"/>
        <v>0</v>
      </c>
      <c r="Q1260" s="15">
        <f>IF(ДАННЫЕ!$F$1&gt;ДАННЫЕ!$N1260,IF(YEAR(ДАННЫЕ!$F$1)=YEAR(ДАННЫЕ!M1260),1,0),0)</f>
        <v>0</v>
      </c>
      <c r="R1260" s="15">
        <f>IF(ДАННЫЕ!$F$1&gt;ДАННЫЕ!$N1260,IF(YEAR(ДАННЫЕ!$F$1)=YEAR(ДАННЫЕ!N1260),1,0),0)</f>
        <v>0</v>
      </c>
      <c r="S1260" s="15">
        <f>IF(ДАННЫЕ!$AA1260="2А",1,IF(ДАННЫЕ!$AA1260="2Б",2,IF(ДАННЫЕ!$AA1260="2В",3,IF(ДАННЫЕ!$AA1260=3,4,IF(ДАННЫЕ!$AA1260="4А",5,IF(ДАННЫЕ!$AA1260="4Б",6,IF(ДАННЫЕ!$AA1260="4В",7,IF(ДАННЫЕ!$AA1260=5,8,0))))))))</f>
        <v>0</v>
      </c>
      <c r="T1260" s="15">
        <f>IF(OR(ДАННЫЕ!$AC1260=2,ДАННЫЕ!$AD1260=2,ДАННЫЕ!$AE1260=2),2,IF(OR(ДАННЫЕ!$AC1260=1,ДАННЫЕ!$AD1260=1,ДАННЫЕ!$AE1260=1),1,0))</f>
        <v>0</v>
      </c>
    </row>
    <row r="1261" spans="1:20" x14ac:dyDescent="0.2">
      <c r="A1261" s="78">
        <f>IF(B1261&gt;0,IF(MONTH(ДАННЫЕ!$F$1)=MONTH(ДАННЫЕ!$B1261),1,0),0)</f>
        <v>0</v>
      </c>
      <c r="B1261" s="14">
        <f>IF(ДАННЫЕ!$B1261&gt;0,IF(YEAR(ДАННЫЕ!$F$1)=YEAR(ДАННЫЕ!$B1261),1,0),0)</f>
        <v>0</v>
      </c>
      <c r="C1261" s="14">
        <f>IF(ДАННЫЕ!$CM1261&gt;0,IF(YEAR(ДАННЫЕ!$F$1)=YEAR(ДАННЫЕ!$CM1261),1,0),0)</f>
        <v>0</v>
      </c>
      <c r="D1261" s="14">
        <f>IF(ДАННЫЕ!$CJ1261&gt;0,IF(ДАННЫЕ!$CL1261&gt;ДАННЫЕ!$F$1,1,IF(ДАННЫЕ!$CL1261&gt;0,0,1)),0)</f>
        <v>0</v>
      </c>
      <c r="E1261" s="43" t="str">
        <f ca="1">IF(ДАННЫЕ!$F$1&gt;0,IF(ДАННЫЕ!$G1261&gt;0,DATEDIF(ДАННЫЕ!$G1261,ДАННЫЕ!$F$1,"y"),""),IF(ДАННЫЕ!$G1261&gt;0,DATEDIF(ДАННЫЕ!$G1261,TODAY(),"y"),""))</f>
        <v/>
      </c>
      <c r="F1261" s="43" t="str">
        <f xml:space="preserve"> IF(ДАННЫЕ!$F1261="М",IF(E1261&gt;=18,IF(E1261&lt;60,1,""),""),"")&amp;IF(ДАННЫЕ!$F1261="Ж",IF(E1261&gt;=18,IF(E1261&lt;55,1,""),""),"")</f>
        <v/>
      </c>
      <c r="G1261" s="43" t="str">
        <f xml:space="preserve"> IF(ДАННЫЕ!$F1261="М",IF(E1261&gt;=60,2,""),"")&amp;IF(ДАННЫЕ!$F1261="Ж",IF(E1261&gt;=55,2,""),"")</f>
        <v/>
      </c>
      <c r="H1261" s="43" t="str">
        <f t="shared" ca="1" si="60"/>
        <v/>
      </c>
      <c r="I1261" s="43" t="str">
        <f t="shared" ca="1" si="61"/>
        <v>03</v>
      </c>
      <c r="J1261" s="28" t="str">
        <f ca="1">ДАННЫЕ!$F1261&amp;H1261&amp;I1261&amp;ДАННЫЕ!$I1261&amp;"m"&amp;IF(ДАННЫЕ!$I1261&gt;0,IF(ДАННЫЕ!$J1261&gt;0,0,1),"")&amp;"f"&amp;IF(ДАННЫЕ!$R1261&gt;0,IF(YEAR(ДАННЫЕ!$F$1)=YEAR(ДАННЫЕ!$R1261),1,0),0)&amp;"z"&amp;ДАННЫЕ!$R1261&amp;"p"&amp;ДАННЫЕ!$S1261&amp;"i"&amp;ДАННЫЕ!$T1261&amp;"h"&amp;ДАННЫЕ!$K1261&amp;"be"&amp;ДАННЫЕ!$BI1261&amp;"CD"&amp;IF(ДАННЫЕ!BF1261&gt;500,4,IF(ДАННЫЕ!BF1261&gt;350,3,IF(ДАННЫЕ!BF1261&gt;200,2,IF(ДАННЫЕ!BF1261&gt;0,1,0))))&amp;"g"&amp;B1261&amp;"d"&amp;H1261&amp;"l"&amp;ДАННЫЕ!AT1261&amp;"a"&amp;ДАННЫЕ!$V1261&amp;"v"&amp;R1261&amp;"k"&amp;ДАННЫЕ!$U1261&amp;"s"&amp;ДАННЫЕ!$Y1261&amp;"t"&amp;ДАННЫЕ!$X1261&amp;"b"&amp;IF(ДАННЫЕ!$Q1261&gt;1,1,0)&amp;"PP"&amp;ДАННЫЕ!Z1261&amp;"c"&amp;S1261&amp;"x"&amp;IF(ДАННЫЕ!$BY1261&gt;0,IF(YEAR(ДАННЫЕ!$F$1)=YEAR(ДАННЫЕ!$BY1261),1,0),0)&amp;"n"&amp;IF(ДАННЫЕ!$BZ1261&gt;0,IF(YEAR(ДАННЫЕ!$F$1)=YEAR(ДАННЫЕ!$BZ1261),1,0),0)&amp;"u"&amp;D1261&amp;"z"&amp;IF(ДАННЫЕ!$CL1261&gt;0,IF(YEAR(ДАННЫЕ!$F$1)&gt;YEAR(ДАННЫЕ!$CL1261),11,12),0)</f>
        <v>03mf0zpihbeCD0g0dlav0kstb0PPc0x0n0u0z0</v>
      </c>
      <c r="K1261" s="28" t="str">
        <f ca="1">ДАННЫЕ!$I1261&amp;"x"&amp;B1261&amp;"w"&amp;IF(T1261+ДАННЫЕ!AD1261+ДАННЫЕ!AE1261+ДАННЫЕ!AF1261+ДАННЫЕ!AG1261+ДАННЫЕ!AH1261+ДАННЫЕ!$AL1261+ДАННЫЕ!AI1261+ДАННЫЕ!AJ1261+ДАННЫЕ!AK1261+ДАННЫЕ!AP1261+ДАННЫЕ!AQ1261+ДАННЫЕ!AR1261+ДАННЫЕ!$AM1261+ДАННЫЕ!$AN1261+ДАННЫЕ!AS1261+ДАННЫЕ!AT1261&gt;0,1,0)&amp;IF(OR(T1261=2,ДАННЫЕ!AD1261=2,ДАННЫЕ!AE1261=2,ДАННЫЕ!AF1261=2,ДАННЫЕ!AG1261=2,ДАННЫЕ!AH1261=2,ДАННЫЕ!$AL1261=2,ДАННЫЕ!AI1261=2,ДАННЫЕ!AJ1261=2,ДАННЫЕ!AK1261=2,ДАННЫЕ!AP1261=2,ДАННЫЕ!AQ1261=2,ДАННЫЕ!AR1261=2,ДАННЫЕ!$AM1261=2,ДАННЫЕ!$AN1261=2,ДАННЫЕ!AS1261=2,ДАННЫЕ!AT1261=2),2,0)&amp;"t"&amp;IF(T1261&gt;0,"1"&amp;T1261,"00")&amp;"f"&amp;IF(ДАННЫЕ!$AC1261,"1"&amp;ДАННЫЕ!$AC1261,"00")&amp;"b"&amp;IF(ДАННЫЕ!$AD1261,"1"&amp;ДАННЫЕ!$AD1261,"00")&amp;"g"&amp;IF(ДАННЫЕ!$AF1261,"1"&amp;ДАННЫЕ!$AF1261,"00")&amp;"c"&amp;IF(ДАННЫЕ!$AG1261,"1"&amp;ДАННЫЕ!$AG1261,"00")&amp;"i"&amp;IF(ДАННЫЕ!$AH1261,"1"&amp;ДАННЫЕ!$AH1261,"00")&amp;"r"&amp;IF(ДАННЫЕ!$AL1261,"1"&amp;ДАННЫЕ!$AL1261,"00")&amp;"m"&amp;IF(ДАННЫЕ!$AI1261,"1"&amp;ДАННЫЕ!$AI1261,"00")&amp;"hS"&amp;IF(ДАННЫЕ!$AJ1261,"1"&amp;ДАННЫЕ!$AJ1261,"00")&amp;"hZ"&amp;IF(ДАННЫЕ!$AK1261,"1"&amp;ДАННЫЕ!$AK1261,"00")&amp;"p"&amp;IF(ДАННЫЕ!$AP1261,"1"&amp;ДАННЫЕ!$AP1261,"00")&amp;"k"&amp;IF(ДАННЫЕ!$AQ1261,"1"&amp;ДАННЫЕ!$AQ1261,"00")&amp;"z"&amp;IF(ДАННЫЕ!$AR1261,"1"&amp;ДАННЫЕ!$AR1261,"00")&amp;"j"&amp;IF(ДАННЫЕ!$AM1261,"1"&amp;ДАННЫЕ!$AM1261,"00")&amp;"n"&amp;IF(ДАННЫЕ!$AN1261,"1"&amp;ДАННЫЕ!$AN1261,"00")&amp;"E"&amp;ДАННЫЕ!BI1261&amp;"L"&amp;ДАННЫЕ!AO1261&amp;"h"&amp;IF(ДАННЫЕ!$AU1261&gt;0,1,0)&amp;"v"&amp;IF(ДАННЫЕ!$AW1261&gt;0,1,0)&amp;"a"&amp;IF(ДАННЫЕ!$AS1261,"1"&amp;ДАННЫЕ!$AS1261,"00")&amp;"s"&amp;IF(ДАННЫЕ!$AT1261,"1"&amp;ДАННЫЕ!$AT1261,"00")&amp;"u"&amp;IF(ДАННЫЕ!$CJ1261&gt;0,1,0)&amp;"y"&amp;B1261&amp;"d"&amp;H1261&amp;"e"&amp;F1261&amp;G1261</f>
        <v>x0w00t00f00b00g00c00i00r00m00hS00hZ00p00k00z00j00n00ELh0v0a00s00u0y0de</v>
      </c>
      <c r="L1261" s="28" t="str">
        <f ca="1">ДАННЫЕ!$I1261&amp;"VN"&amp;IF(ДАННЫЕ!AW1261&gt;0,11,10)&amp;"CD"&amp;IF(ДАННЫЕ!BF1261&gt;500,16,IF(ДАННЫЕ!BF1261&gt;350,15,IF(ДАННЫЕ!BF1261&gt;=200,14,IF(ДАННЫЕ!BF1261&gt;=100,13,IF(ДАННЫЕ!BF1261&gt;=50,12,IF(ДАННЫЕ!BF1261&gt;0,11,10))))))&amp;"AR"&amp;IF(ДАННЫЕ!BX1261&gt;0,1,0)&amp;"GD"&amp;B1261&amp;"VV"&amp;IF(E1261&gt;=5,IF(E1261&lt;18,1,0),0)</f>
        <v>VN10CD10AR0GD0VV0</v>
      </c>
      <c r="M1261" s="28" t="str">
        <f>ДАННЫЕ!$I1261&amp;"b"&amp;ДАННЫЕ!$BI1261&amp;"r"&amp;ДАННЫЕ!$BJ1261&amp;"CD"&amp;IF(ДАННЫЕ!BF1261&gt;0,IF(ДАННЫЕ!BF1261&lt;200,1,IF(ДАННЫЕ!BF1261&lt;350,2,3)),0)&amp;"h"&amp;IF(ДАННЫЕ!$BK1261+ДАННЫЕ!$BL1261+ДАННЫЕ!$BM1261&gt;0,1,0)&amp;"x"&amp;ДАННЫЕ!$BK1261&amp;"y"&amp;ДАННЫЕ!$BL1261&amp;"z"&amp;ДАННЫЕ!$BM1261&amp;"c"&amp;IF(ДАННЫЕ!$BK1261+ДАННЫЕ!$BL1261+ДАННЫЕ!$BM1261=3,1,0)&amp;"a"&amp;IF(ДАННЫЕ!$BQ1261+ДАННЫЕ!$BR1261&gt;0,1,0)&amp;"d"&amp;ДАННЫЕ!$BQ1261&amp;"v"&amp;ДАННЫЕ!$BR1261&amp;"p"&amp;ДАННЫЕ!$BS1261&amp;"n"&amp;ДАННЫЕ!$BU1261&amp;"t"&amp;ДАННЫЕ!$BV1261&amp;"o"&amp;ДАННЫЕ!$BT1261&amp;"l"&amp;IF(ДАННЫЕ!$BN1261&gt;0,1,0)&amp;ДАННЫЕ!$BN1261&amp;"g"&amp;ДАННЫЕ!$BO1261&amp;"s"&amp;ДАННЫЕ!$BP1261&amp;"DZ"&amp;IF(ДАННЫЕ!B1261-ДАННЫЕ!G1261 &lt; 60,IF(ДАННЫЕ!B1261-ДАННЫЕ!G1261 &gt;= 0,1,0),0)&amp;"u"&amp;IF(ДАННЫЕ!$CJ1261&gt;0,1,0)</f>
        <v>brCD0h0xyzc0a0dvpntol0gsDZ1u0</v>
      </c>
      <c r="N1261" s="28" t="str">
        <f ca="1">ДАННЫЕ!$F1261&amp;ДАННЫЕ!$I1261&amp;"g"&amp;B1261&amp;"cf"&amp;D1261&amp;"a"&amp;IF(ДАННЫЕ!$BX1261&gt;0,1,0)&amp;IF(ДАННЫЕ!$BF1261&gt;500,1,IF(ДАННЫЕ!$BF1261&gt;350,2,IF(ДАННЫЕ!$BF1261&gt;=200,3,IF(ДАННЫЕ!$BF1261&gt;=100,4,IF(ДАННЫЕ!$BF1261&gt;=50,5,IF(ДАННЫЕ!$BF1261&lt;50,6,0))))))&amp;"AR"&amp;IF(DATEDIF(ДАННЫЕ!$BX1261,ДАННЫЕ!$F$1,"y")&gt;1,1,0)&amp;"VG"&amp;IF(ДАННЫЕ!$BH1261="0",1,0)&amp;"o"&amp;IF(T1261+ДАННЫЕ!$AF1261+ДАННЫЕ!$AG1261+ДАННЫЕ!$AH1261+ДАННЫЕ!$AI1261+ДАННЫЕ!$AJ1261+ДАННЫЕ!$AP1261+ДАННЫЕ!$AQ1261+ДАННЫЕ!$AR1261+ДАННЫЕ!$AU1261+ДАННЫЕ!$AW1261+ДАННЫЕ!$AS1261+ДАННЫЕ!$AT1261&gt;0,1,0)&amp;"x"&amp;ДАННЫЕ!$AG1261&amp;"p"&amp;IF(ДАННЫЕ!$BY1261&gt;0,1,0)&amp;"v"&amp;IF(ДАННЫЕ!$BZ1261&gt;0,1,0)&amp;"n"&amp;ДАННЫЕ!$CA1261&amp;"t"&amp;ДАННЫЕ!$AY1261&amp;"k"&amp;ДАННЫЕ!$CB1261&amp;"q"&amp;ДАННЫЕ!$CC1261&amp;"w"&amp;ДАННЫЕ!$CD1261&amp;"e"&amp;ДАННЫЕ!$CE1261&amp;"m"&amp;ДАННЫЕ!$CF1261&amp;"c"&amp;ДАННЫЕ!$CG1261&amp;"z"&amp;ДАННЫЕ!$CH1261&amp;"d"&amp;IF(H1261=4,1,0)&amp;"s"&amp;IF(ДАННЫЕ!$J1261=1,0,1)&amp;"u"&amp;IF(ДАННЫЕ!$CJ1261&gt;0,1,0)</f>
        <v>g0cf0a06AR1VG0o0xp0v0ntkqwemczd0s1u0</v>
      </c>
      <c r="O1261" s="28" t="str">
        <f>ДАННЫЕ!$I1261&amp;"g"&amp;B1261&amp;A1261&amp;"f"&amp;P1261&amp;"c"&amp;IF(ДАННЫЕ!$U1261&gt;0,1,0)&amp;"s"&amp;IF(ДАННЫЕ!$Q1261&gt;0,IF(YEAR(ДАННЫЕ!$F$1)=YEAR(ДАННЫЕ!$Q1261),IF(MONTH(ДАННЫЕ!$F$1)=MONTH(ДАННЫЕ!$Q1261),111,11),1),0)&amp;"i"&amp;IF(ДАННЫЕ!$R1261+ДАННЫЕ!$S1261+ДАННЫЕ!$T1261=0,0,1)&amp;"h"&amp;IF(ДАННЫЕ!$P1261&gt;0,1,0)&amp;"p"&amp;IF(ДАННЫЕ!$CI1261&gt;0,IF(YEAR(ДАННЫЕ!$F$1)=YEAR(ДАННЫЕ!$CI1261),IF(MONTH(ДАННЫЕ!$F$1)=MONTH(ДАННЫЕ!$CI1261),111,11),1),0)&amp;"d"&amp;IF(ДАННЫЕ!$CJ1261&gt;0,IF(YEAR(ДАННЫЕ!$F$1)=YEAR(ДАННЫЕ!$CJ1261),IF(MONTH(ДАННЫЕ!$F$1)=MONTH(ДАННЫЕ!$CJ1261),111,11),1),0)&amp;"o"&amp;IF(ДАННЫЕ!$CK1261&gt;0,IF(MONTH(ДАННЫЕ!$F$1)=MONTH(ДАННЫЕ!$CK1261),111,11),0)&amp;"v"&amp;IF(ДАННЫЕ!$BE1261&gt;0,IF(MONTH(ДАННЫЕ!$F$1)=MONTH(ДАННЫЕ!$BE1261),111,11),0)</f>
        <v>g00f0c0s0i0h0p0d0o0v0</v>
      </c>
      <c r="P1261" s="15">
        <f t="shared" si="62"/>
        <v>0</v>
      </c>
      <c r="Q1261" s="15">
        <f>IF(ДАННЫЕ!$F$1&gt;ДАННЫЕ!$N1261,IF(YEAR(ДАННЫЕ!$F$1)=YEAR(ДАННЫЕ!M1261),1,0),0)</f>
        <v>0</v>
      </c>
      <c r="R1261" s="15">
        <f>IF(ДАННЫЕ!$F$1&gt;ДАННЫЕ!$N1261,IF(YEAR(ДАННЫЕ!$F$1)=YEAR(ДАННЫЕ!N1261),1,0),0)</f>
        <v>0</v>
      </c>
      <c r="S1261" s="15">
        <f>IF(ДАННЫЕ!$AA1261="2А",1,IF(ДАННЫЕ!$AA1261="2Б",2,IF(ДАННЫЕ!$AA1261="2В",3,IF(ДАННЫЕ!$AA1261=3,4,IF(ДАННЫЕ!$AA1261="4А",5,IF(ДАННЫЕ!$AA1261="4Б",6,IF(ДАННЫЕ!$AA1261="4В",7,IF(ДАННЫЕ!$AA1261=5,8,0))))))))</f>
        <v>0</v>
      </c>
      <c r="T1261" s="15">
        <f>IF(OR(ДАННЫЕ!$AC1261=2,ДАННЫЕ!$AD1261=2,ДАННЫЕ!$AE1261=2),2,IF(OR(ДАННЫЕ!$AC1261=1,ДАННЫЕ!$AD1261=1,ДАННЫЕ!$AE1261=1),1,0))</f>
        <v>0</v>
      </c>
    </row>
    <row r="1262" spans="1:20" x14ac:dyDescent="0.2">
      <c r="A1262" s="78">
        <f>IF(B1262&gt;0,IF(MONTH(ДАННЫЕ!$F$1)=MONTH(ДАННЫЕ!$B1262),1,0),0)</f>
        <v>0</v>
      </c>
      <c r="B1262" s="14">
        <f>IF(ДАННЫЕ!$B1262&gt;0,IF(YEAR(ДАННЫЕ!$F$1)=YEAR(ДАННЫЕ!$B1262),1,0),0)</f>
        <v>0</v>
      </c>
      <c r="C1262" s="14">
        <f>IF(ДАННЫЕ!$CM1262&gt;0,IF(YEAR(ДАННЫЕ!$F$1)=YEAR(ДАННЫЕ!$CM1262),1,0),0)</f>
        <v>0</v>
      </c>
      <c r="D1262" s="14">
        <f>IF(ДАННЫЕ!$CJ1262&gt;0,IF(ДАННЫЕ!$CL1262&gt;ДАННЫЕ!$F$1,1,IF(ДАННЫЕ!$CL1262&gt;0,0,1)),0)</f>
        <v>0</v>
      </c>
      <c r="E1262" s="43" t="str">
        <f ca="1">IF(ДАННЫЕ!$F$1&gt;0,IF(ДАННЫЕ!$G1262&gt;0,DATEDIF(ДАННЫЕ!$G1262,ДАННЫЕ!$F$1,"y"),""),IF(ДАННЫЕ!$G1262&gt;0,DATEDIF(ДАННЫЕ!$G1262,TODAY(),"y"),""))</f>
        <v/>
      </c>
      <c r="F1262" s="43" t="str">
        <f xml:space="preserve"> IF(ДАННЫЕ!$F1262="М",IF(E1262&gt;=18,IF(E1262&lt;60,1,""),""),"")&amp;IF(ДАННЫЕ!$F1262="Ж",IF(E1262&gt;=18,IF(E1262&lt;55,1,""),""),"")</f>
        <v/>
      </c>
      <c r="G1262" s="43" t="str">
        <f xml:space="preserve"> IF(ДАННЫЕ!$F1262="М",IF(E1262&gt;=60,2,""),"")&amp;IF(ДАННЫЕ!$F1262="Ж",IF(E1262&gt;=55,2,""),"")</f>
        <v/>
      </c>
      <c r="H1262" s="43" t="str">
        <f t="shared" ca="1" si="60"/>
        <v/>
      </c>
      <c r="I1262" s="43" t="str">
        <f t="shared" ca="1" si="61"/>
        <v>03</v>
      </c>
      <c r="J1262" s="28" t="str">
        <f ca="1">ДАННЫЕ!$F1262&amp;H1262&amp;I1262&amp;ДАННЫЕ!$I1262&amp;"m"&amp;IF(ДАННЫЕ!$I1262&gt;0,IF(ДАННЫЕ!$J1262&gt;0,0,1),"")&amp;"f"&amp;IF(ДАННЫЕ!$R1262&gt;0,IF(YEAR(ДАННЫЕ!$F$1)=YEAR(ДАННЫЕ!$R1262),1,0),0)&amp;"z"&amp;ДАННЫЕ!$R1262&amp;"p"&amp;ДАННЫЕ!$S1262&amp;"i"&amp;ДАННЫЕ!$T1262&amp;"h"&amp;ДАННЫЕ!$K1262&amp;"be"&amp;ДАННЫЕ!$BI1262&amp;"CD"&amp;IF(ДАННЫЕ!BF1262&gt;500,4,IF(ДАННЫЕ!BF1262&gt;350,3,IF(ДАННЫЕ!BF1262&gt;200,2,IF(ДАННЫЕ!BF1262&gt;0,1,0))))&amp;"g"&amp;B1262&amp;"d"&amp;H1262&amp;"l"&amp;ДАННЫЕ!AT1262&amp;"a"&amp;ДАННЫЕ!$V1262&amp;"v"&amp;R1262&amp;"k"&amp;ДАННЫЕ!$U1262&amp;"s"&amp;ДАННЫЕ!$Y1262&amp;"t"&amp;ДАННЫЕ!$X1262&amp;"b"&amp;IF(ДАННЫЕ!$Q1262&gt;1,1,0)&amp;"PP"&amp;ДАННЫЕ!Z1262&amp;"c"&amp;S1262&amp;"x"&amp;IF(ДАННЫЕ!$BY1262&gt;0,IF(YEAR(ДАННЫЕ!$F$1)=YEAR(ДАННЫЕ!$BY1262),1,0),0)&amp;"n"&amp;IF(ДАННЫЕ!$BZ1262&gt;0,IF(YEAR(ДАННЫЕ!$F$1)=YEAR(ДАННЫЕ!$BZ1262),1,0),0)&amp;"u"&amp;D1262&amp;"z"&amp;IF(ДАННЫЕ!$CL1262&gt;0,IF(YEAR(ДАННЫЕ!$F$1)&gt;YEAR(ДАННЫЕ!$CL1262),11,12),0)</f>
        <v>03mf0zpihbeCD0g0dlav0kstb0PPc0x0n0u0z0</v>
      </c>
      <c r="K1262" s="28" t="str">
        <f ca="1">ДАННЫЕ!$I1262&amp;"x"&amp;B1262&amp;"w"&amp;IF(T1262+ДАННЫЕ!AD1262+ДАННЫЕ!AE1262+ДАННЫЕ!AF1262+ДАННЫЕ!AG1262+ДАННЫЕ!AH1262+ДАННЫЕ!$AL1262+ДАННЫЕ!AI1262+ДАННЫЕ!AJ1262+ДАННЫЕ!AK1262+ДАННЫЕ!AP1262+ДАННЫЕ!AQ1262+ДАННЫЕ!AR1262+ДАННЫЕ!$AM1262+ДАННЫЕ!$AN1262+ДАННЫЕ!AS1262+ДАННЫЕ!AT1262&gt;0,1,0)&amp;IF(OR(T1262=2,ДАННЫЕ!AD1262=2,ДАННЫЕ!AE1262=2,ДАННЫЕ!AF1262=2,ДАННЫЕ!AG1262=2,ДАННЫЕ!AH1262=2,ДАННЫЕ!$AL1262=2,ДАННЫЕ!AI1262=2,ДАННЫЕ!AJ1262=2,ДАННЫЕ!AK1262=2,ДАННЫЕ!AP1262=2,ДАННЫЕ!AQ1262=2,ДАННЫЕ!AR1262=2,ДАННЫЕ!$AM1262=2,ДАННЫЕ!$AN1262=2,ДАННЫЕ!AS1262=2,ДАННЫЕ!AT1262=2),2,0)&amp;"t"&amp;IF(T1262&gt;0,"1"&amp;T1262,"00")&amp;"f"&amp;IF(ДАННЫЕ!$AC1262,"1"&amp;ДАННЫЕ!$AC1262,"00")&amp;"b"&amp;IF(ДАННЫЕ!$AD1262,"1"&amp;ДАННЫЕ!$AD1262,"00")&amp;"g"&amp;IF(ДАННЫЕ!$AF1262,"1"&amp;ДАННЫЕ!$AF1262,"00")&amp;"c"&amp;IF(ДАННЫЕ!$AG1262,"1"&amp;ДАННЫЕ!$AG1262,"00")&amp;"i"&amp;IF(ДАННЫЕ!$AH1262,"1"&amp;ДАННЫЕ!$AH1262,"00")&amp;"r"&amp;IF(ДАННЫЕ!$AL1262,"1"&amp;ДАННЫЕ!$AL1262,"00")&amp;"m"&amp;IF(ДАННЫЕ!$AI1262,"1"&amp;ДАННЫЕ!$AI1262,"00")&amp;"hS"&amp;IF(ДАННЫЕ!$AJ1262,"1"&amp;ДАННЫЕ!$AJ1262,"00")&amp;"hZ"&amp;IF(ДАННЫЕ!$AK1262,"1"&amp;ДАННЫЕ!$AK1262,"00")&amp;"p"&amp;IF(ДАННЫЕ!$AP1262,"1"&amp;ДАННЫЕ!$AP1262,"00")&amp;"k"&amp;IF(ДАННЫЕ!$AQ1262,"1"&amp;ДАННЫЕ!$AQ1262,"00")&amp;"z"&amp;IF(ДАННЫЕ!$AR1262,"1"&amp;ДАННЫЕ!$AR1262,"00")&amp;"j"&amp;IF(ДАННЫЕ!$AM1262,"1"&amp;ДАННЫЕ!$AM1262,"00")&amp;"n"&amp;IF(ДАННЫЕ!$AN1262,"1"&amp;ДАННЫЕ!$AN1262,"00")&amp;"E"&amp;ДАННЫЕ!BI1262&amp;"L"&amp;ДАННЫЕ!AO1262&amp;"h"&amp;IF(ДАННЫЕ!$AU1262&gt;0,1,0)&amp;"v"&amp;IF(ДАННЫЕ!$AW1262&gt;0,1,0)&amp;"a"&amp;IF(ДАННЫЕ!$AS1262,"1"&amp;ДАННЫЕ!$AS1262,"00")&amp;"s"&amp;IF(ДАННЫЕ!$AT1262,"1"&amp;ДАННЫЕ!$AT1262,"00")&amp;"u"&amp;IF(ДАННЫЕ!$CJ1262&gt;0,1,0)&amp;"y"&amp;B1262&amp;"d"&amp;H1262&amp;"e"&amp;F1262&amp;G1262</f>
        <v>x0w00t00f00b00g00c00i00r00m00hS00hZ00p00k00z00j00n00ELh0v0a00s00u0y0de</v>
      </c>
      <c r="L1262" s="28" t="str">
        <f ca="1">ДАННЫЕ!$I1262&amp;"VN"&amp;IF(ДАННЫЕ!AW1262&gt;0,11,10)&amp;"CD"&amp;IF(ДАННЫЕ!BF1262&gt;500,16,IF(ДАННЫЕ!BF1262&gt;350,15,IF(ДАННЫЕ!BF1262&gt;=200,14,IF(ДАННЫЕ!BF1262&gt;=100,13,IF(ДАННЫЕ!BF1262&gt;=50,12,IF(ДАННЫЕ!BF1262&gt;0,11,10))))))&amp;"AR"&amp;IF(ДАННЫЕ!BX1262&gt;0,1,0)&amp;"GD"&amp;B1262&amp;"VV"&amp;IF(E1262&gt;=5,IF(E1262&lt;18,1,0),0)</f>
        <v>VN10CD10AR0GD0VV0</v>
      </c>
      <c r="M1262" s="28" t="str">
        <f>ДАННЫЕ!$I1262&amp;"b"&amp;ДАННЫЕ!$BI1262&amp;"r"&amp;ДАННЫЕ!$BJ1262&amp;"CD"&amp;IF(ДАННЫЕ!BF1262&gt;0,IF(ДАННЫЕ!BF1262&lt;200,1,IF(ДАННЫЕ!BF1262&lt;350,2,3)),0)&amp;"h"&amp;IF(ДАННЫЕ!$BK1262+ДАННЫЕ!$BL1262+ДАННЫЕ!$BM1262&gt;0,1,0)&amp;"x"&amp;ДАННЫЕ!$BK1262&amp;"y"&amp;ДАННЫЕ!$BL1262&amp;"z"&amp;ДАННЫЕ!$BM1262&amp;"c"&amp;IF(ДАННЫЕ!$BK1262+ДАННЫЕ!$BL1262+ДАННЫЕ!$BM1262=3,1,0)&amp;"a"&amp;IF(ДАННЫЕ!$BQ1262+ДАННЫЕ!$BR1262&gt;0,1,0)&amp;"d"&amp;ДАННЫЕ!$BQ1262&amp;"v"&amp;ДАННЫЕ!$BR1262&amp;"p"&amp;ДАННЫЕ!$BS1262&amp;"n"&amp;ДАННЫЕ!$BU1262&amp;"t"&amp;ДАННЫЕ!$BV1262&amp;"o"&amp;ДАННЫЕ!$BT1262&amp;"l"&amp;IF(ДАННЫЕ!$BN1262&gt;0,1,0)&amp;ДАННЫЕ!$BN1262&amp;"g"&amp;ДАННЫЕ!$BO1262&amp;"s"&amp;ДАННЫЕ!$BP1262&amp;"DZ"&amp;IF(ДАННЫЕ!B1262-ДАННЫЕ!G1262 &lt; 60,IF(ДАННЫЕ!B1262-ДАННЫЕ!G1262 &gt;= 0,1,0),0)&amp;"u"&amp;IF(ДАННЫЕ!$CJ1262&gt;0,1,0)</f>
        <v>brCD0h0xyzc0a0dvpntol0gsDZ1u0</v>
      </c>
      <c r="N1262" s="28" t="str">
        <f ca="1">ДАННЫЕ!$F1262&amp;ДАННЫЕ!$I1262&amp;"g"&amp;B1262&amp;"cf"&amp;D1262&amp;"a"&amp;IF(ДАННЫЕ!$BX1262&gt;0,1,0)&amp;IF(ДАННЫЕ!$BF1262&gt;500,1,IF(ДАННЫЕ!$BF1262&gt;350,2,IF(ДАННЫЕ!$BF1262&gt;=200,3,IF(ДАННЫЕ!$BF1262&gt;=100,4,IF(ДАННЫЕ!$BF1262&gt;=50,5,IF(ДАННЫЕ!$BF1262&lt;50,6,0))))))&amp;"AR"&amp;IF(DATEDIF(ДАННЫЕ!$BX1262,ДАННЫЕ!$F$1,"y")&gt;1,1,0)&amp;"VG"&amp;IF(ДАННЫЕ!$BH1262="0",1,0)&amp;"o"&amp;IF(T1262+ДАННЫЕ!$AF1262+ДАННЫЕ!$AG1262+ДАННЫЕ!$AH1262+ДАННЫЕ!$AI1262+ДАННЫЕ!$AJ1262+ДАННЫЕ!$AP1262+ДАННЫЕ!$AQ1262+ДАННЫЕ!$AR1262+ДАННЫЕ!$AU1262+ДАННЫЕ!$AW1262+ДАННЫЕ!$AS1262+ДАННЫЕ!$AT1262&gt;0,1,0)&amp;"x"&amp;ДАННЫЕ!$AG1262&amp;"p"&amp;IF(ДАННЫЕ!$BY1262&gt;0,1,0)&amp;"v"&amp;IF(ДАННЫЕ!$BZ1262&gt;0,1,0)&amp;"n"&amp;ДАННЫЕ!$CA1262&amp;"t"&amp;ДАННЫЕ!$AY1262&amp;"k"&amp;ДАННЫЕ!$CB1262&amp;"q"&amp;ДАННЫЕ!$CC1262&amp;"w"&amp;ДАННЫЕ!$CD1262&amp;"e"&amp;ДАННЫЕ!$CE1262&amp;"m"&amp;ДАННЫЕ!$CF1262&amp;"c"&amp;ДАННЫЕ!$CG1262&amp;"z"&amp;ДАННЫЕ!$CH1262&amp;"d"&amp;IF(H1262=4,1,0)&amp;"s"&amp;IF(ДАННЫЕ!$J1262=1,0,1)&amp;"u"&amp;IF(ДАННЫЕ!$CJ1262&gt;0,1,0)</f>
        <v>g0cf0a06AR1VG0o0xp0v0ntkqwemczd0s1u0</v>
      </c>
      <c r="O1262" s="28" t="str">
        <f>ДАННЫЕ!$I1262&amp;"g"&amp;B1262&amp;A1262&amp;"f"&amp;P1262&amp;"c"&amp;IF(ДАННЫЕ!$U1262&gt;0,1,0)&amp;"s"&amp;IF(ДАННЫЕ!$Q1262&gt;0,IF(YEAR(ДАННЫЕ!$F$1)=YEAR(ДАННЫЕ!$Q1262),IF(MONTH(ДАННЫЕ!$F$1)=MONTH(ДАННЫЕ!$Q1262),111,11),1),0)&amp;"i"&amp;IF(ДАННЫЕ!$R1262+ДАННЫЕ!$S1262+ДАННЫЕ!$T1262=0,0,1)&amp;"h"&amp;IF(ДАННЫЕ!$P1262&gt;0,1,0)&amp;"p"&amp;IF(ДАННЫЕ!$CI1262&gt;0,IF(YEAR(ДАННЫЕ!$F$1)=YEAR(ДАННЫЕ!$CI1262),IF(MONTH(ДАННЫЕ!$F$1)=MONTH(ДАННЫЕ!$CI1262),111,11),1),0)&amp;"d"&amp;IF(ДАННЫЕ!$CJ1262&gt;0,IF(YEAR(ДАННЫЕ!$F$1)=YEAR(ДАННЫЕ!$CJ1262),IF(MONTH(ДАННЫЕ!$F$1)=MONTH(ДАННЫЕ!$CJ1262),111,11),1),0)&amp;"o"&amp;IF(ДАННЫЕ!$CK1262&gt;0,IF(MONTH(ДАННЫЕ!$F$1)=MONTH(ДАННЫЕ!$CK1262),111,11),0)&amp;"v"&amp;IF(ДАННЫЕ!$BE1262&gt;0,IF(MONTH(ДАННЫЕ!$F$1)=MONTH(ДАННЫЕ!$BE1262),111,11),0)</f>
        <v>g00f0c0s0i0h0p0d0o0v0</v>
      </c>
      <c r="P1262" s="15">
        <f t="shared" si="62"/>
        <v>0</v>
      </c>
      <c r="Q1262" s="15">
        <f>IF(ДАННЫЕ!$F$1&gt;ДАННЫЕ!$N1262,IF(YEAR(ДАННЫЕ!$F$1)=YEAR(ДАННЫЕ!M1262),1,0),0)</f>
        <v>0</v>
      </c>
      <c r="R1262" s="15">
        <f>IF(ДАННЫЕ!$F$1&gt;ДАННЫЕ!$N1262,IF(YEAR(ДАННЫЕ!$F$1)=YEAR(ДАННЫЕ!N1262),1,0),0)</f>
        <v>0</v>
      </c>
      <c r="S1262" s="15">
        <f>IF(ДАННЫЕ!$AA1262="2А",1,IF(ДАННЫЕ!$AA1262="2Б",2,IF(ДАННЫЕ!$AA1262="2В",3,IF(ДАННЫЕ!$AA1262=3,4,IF(ДАННЫЕ!$AA1262="4А",5,IF(ДАННЫЕ!$AA1262="4Б",6,IF(ДАННЫЕ!$AA1262="4В",7,IF(ДАННЫЕ!$AA1262=5,8,0))))))))</f>
        <v>0</v>
      </c>
      <c r="T1262" s="15">
        <f>IF(OR(ДАННЫЕ!$AC1262=2,ДАННЫЕ!$AD1262=2,ДАННЫЕ!$AE1262=2),2,IF(OR(ДАННЫЕ!$AC1262=1,ДАННЫЕ!$AD1262=1,ДАННЫЕ!$AE1262=1),1,0))</f>
        <v>0</v>
      </c>
    </row>
    <row r="1263" spans="1:20" x14ac:dyDescent="0.2">
      <c r="A1263" s="78">
        <f>IF(B1263&gt;0,IF(MONTH(ДАННЫЕ!$F$1)=MONTH(ДАННЫЕ!$B1263),1,0),0)</f>
        <v>0</v>
      </c>
      <c r="B1263" s="14">
        <f>IF(ДАННЫЕ!$B1263&gt;0,IF(YEAR(ДАННЫЕ!$F$1)=YEAR(ДАННЫЕ!$B1263),1,0),0)</f>
        <v>0</v>
      </c>
      <c r="C1263" s="14">
        <f>IF(ДАННЫЕ!$CM1263&gt;0,IF(YEAR(ДАННЫЕ!$F$1)=YEAR(ДАННЫЕ!$CM1263),1,0),0)</f>
        <v>0</v>
      </c>
      <c r="D1263" s="14">
        <f>IF(ДАННЫЕ!$CJ1263&gt;0,IF(ДАННЫЕ!$CL1263&gt;ДАННЫЕ!$F$1,1,IF(ДАННЫЕ!$CL1263&gt;0,0,1)),0)</f>
        <v>0</v>
      </c>
      <c r="E1263" s="43" t="str">
        <f ca="1">IF(ДАННЫЕ!$F$1&gt;0,IF(ДАННЫЕ!$G1263&gt;0,DATEDIF(ДАННЫЕ!$G1263,ДАННЫЕ!$F$1,"y"),""),IF(ДАННЫЕ!$G1263&gt;0,DATEDIF(ДАННЫЕ!$G1263,TODAY(),"y"),""))</f>
        <v/>
      </c>
      <c r="F1263" s="43" t="str">
        <f xml:space="preserve"> IF(ДАННЫЕ!$F1263="М",IF(E1263&gt;=18,IF(E1263&lt;60,1,""),""),"")&amp;IF(ДАННЫЕ!$F1263="Ж",IF(E1263&gt;=18,IF(E1263&lt;55,1,""),""),"")</f>
        <v/>
      </c>
      <c r="G1263" s="43" t="str">
        <f xml:space="preserve"> IF(ДАННЫЕ!$F1263="М",IF(E1263&gt;=60,2,""),"")&amp;IF(ДАННЫЕ!$F1263="Ж",IF(E1263&gt;=55,2,""),"")</f>
        <v/>
      </c>
      <c r="H1263" s="43" t="str">
        <f t="shared" ca="1" si="60"/>
        <v/>
      </c>
      <c r="I1263" s="43" t="str">
        <f t="shared" ca="1" si="61"/>
        <v>03</v>
      </c>
      <c r="J1263" s="28" t="str">
        <f ca="1">ДАННЫЕ!$F1263&amp;H1263&amp;I1263&amp;ДАННЫЕ!$I1263&amp;"m"&amp;IF(ДАННЫЕ!$I1263&gt;0,IF(ДАННЫЕ!$J1263&gt;0,0,1),"")&amp;"f"&amp;IF(ДАННЫЕ!$R1263&gt;0,IF(YEAR(ДАННЫЕ!$F$1)=YEAR(ДАННЫЕ!$R1263),1,0),0)&amp;"z"&amp;ДАННЫЕ!$R1263&amp;"p"&amp;ДАННЫЕ!$S1263&amp;"i"&amp;ДАННЫЕ!$T1263&amp;"h"&amp;ДАННЫЕ!$K1263&amp;"be"&amp;ДАННЫЕ!$BI1263&amp;"CD"&amp;IF(ДАННЫЕ!BF1263&gt;500,4,IF(ДАННЫЕ!BF1263&gt;350,3,IF(ДАННЫЕ!BF1263&gt;200,2,IF(ДАННЫЕ!BF1263&gt;0,1,0))))&amp;"g"&amp;B1263&amp;"d"&amp;H1263&amp;"l"&amp;ДАННЫЕ!AT1263&amp;"a"&amp;ДАННЫЕ!$V1263&amp;"v"&amp;R1263&amp;"k"&amp;ДАННЫЕ!$U1263&amp;"s"&amp;ДАННЫЕ!$Y1263&amp;"t"&amp;ДАННЫЕ!$X1263&amp;"b"&amp;IF(ДАННЫЕ!$Q1263&gt;1,1,0)&amp;"PP"&amp;ДАННЫЕ!Z1263&amp;"c"&amp;S1263&amp;"x"&amp;IF(ДАННЫЕ!$BY1263&gt;0,IF(YEAR(ДАННЫЕ!$F$1)=YEAR(ДАННЫЕ!$BY1263),1,0),0)&amp;"n"&amp;IF(ДАННЫЕ!$BZ1263&gt;0,IF(YEAR(ДАННЫЕ!$F$1)=YEAR(ДАННЫЕ!$BZ1263),1,0),0)&amp;"u"&amp;D1263&amp;"z"&amp;IF(ДАННЫЕ!$CL1263&gt;0,IF(YEAR(ДАННЫЕ!$F$1)&gt;YEAR(ДАННЫЕ!$CL1263),11,12),0)</f>
        <v>03mf0zpihbeCD0g0dlav0kstb0PPc0x0n0u0z0</v>
      </c>
      <c r="K1263" s="28" t="str">
        <f ca="1">ДАННЫЕ!$I1263&amp;"x"&amp;B1263&amp;"w"&amp;IF(T1263+ДАННЫЕ!AD1263+ДАННЫЕ!AE1263+ДАННЫЕ!AF1263+ДАННЫЕ!AG1263+ДАННЫЕ!AH1263+ДАННЫЕ!$AL1263+ДАННЫЕ!AI1263+ДАННЫЕ!AJ1263+ДАННЫЕ!AK1263+ДАННЫЕ!AP1263+ДАННЫЕ!AQ1263+ДАННЫЕ!AR1263+ДАННЫЕ!$AM1263+ДАННЫЕ!$AN1263+ДАННЫЕ!AS1263+ДАННЫЕ!AT1263&gt;0,1,0)&amp;IF(OR(T1263=2,ДАННЫЕ!AD1263=2,ДАННЫЕ!AE1263=2,ДАННЫЕ!AF1263=2,ДАННЫЕ!AG1263=2,ДАННЫЕ!AH1263=2,ДАННЫЕ!$AL1263=2,ДАННЫЕ!AI1263=2,ДАННЫЕ!AJ1263=2,ДАННЫЕ!AK1263=2,ДАННЫЕ!AP1263=2,ДАННЫЕ!AQ1263=2,ДАННЫЕ!AR1263=2,ДАННЫЕ!$AM1263=2,ДАННЫЕ!$AN1263=2,ДАННЫЕ!AS1263=2,ДАННЫЕ!AT1263=2),2,0)&amp;"t"&amp;IF(T1263&gt;0,"1"&amp;T1263,"00")&amp;"f"&amp;IF(ДАННЫЕ!$AC1263,"1"&amp;ДАННЫЕ!$AC1263,"00")&amp;"b"&amp;IF(ДАННЫЕ!$AD1263,"1"&amp;ДАННЫЕ!$AD1263,"00")&amp;"g"&amp;IF(ДАННЫЕ!$AF1263,"1"&amp;ДАННЫЕ!$AF1263,"00")&amp;"c"&amp;IF(ДАННЫЕ!$AG1263,"1"&amp;ДАННЫЕ!$AG1263,"00")&amp;"i"&amp;IF(ДАННЫЕ!$AH1263,"1"&amp;ДАННЫЕ!$AH1263,"00")&amp;"r"&amp;IF(ДАННЫЕ!$AL1263,"1"&amp;ДАННЫЕ!$AL1263,"00")&amp;"m"&amp;IF(ДАННЫЕ!$AI1263,"1"&amp;ДАННЫЕ!$AI1263,"00")&amp;"hS"&amp;IF(ДАННЫЕ!$AJ1263,"1"&amp;ДАННЫЕ!$AJ1263,"00")&amp;"hZ"&amp;IF(ДАННЫЕ!$AK1263,"1"&amp;ДАННЫЕ!$AK1263,"00")&amp;"p"&amp;IF(ДАННЫЕ!$AP1263,"1"&amp;ДАННЫЕ!$AP1263,"00")&amp;"k"&amp;IF(ДАННЫЕ!$AQ1263,"1"&amp;ДАННЫЕ!$AQ1263,"00")&amp;"z"&amp;IF(ДАННЫЕ!$AR1263,"1"&amp;ДАННЫЕ!$AR1263,"00")&amp;"j"&amp;IF(ДАННЫЕ!$AM1263,"1"&amp;ДАННЫЕ!$AM1263,"00")&amp;"n"&amp;IF(ДАННЫЕ!$AN1263,"1"&amp;ДАННЫЕ!$AN1263,"00")&amp;"E"&amp;ДАННЫЕ!BI1263&amp;"L"&amp;ДАННЫЕ!AO1263&amp;"h"&amp;IF(ДАННЫЕ!$AU1263&gt;0,1,0)&amp;"v"&amp;IF(ДАННЫЕ!$AW1263&gt;0,1,0)&amp;"a"&amp;IF(ДАННЫЕ!$AS1263,"1"&amp;ДАННЫЕ!$AS1263,"00")&amp;"s"&amp;IF(ДАННЫЕ!$AT1263,"1"&amp;ДАННЫЕ!$AT1263,"00")&amp;"u"&amp;IF(ДАННЫЕ!$CJ1263&gt;0,1,0)&amp;"y"&amp;B1263&amp;"d"&amp;H1263&amp;"e"&amp;F1263&amp;G1263</f>
        <v>x0w00t00f00b00g00c00i00r00m00hS00hZ00p00k00z00j00n00ELh0v0a00s00u0y0de</v>
      </c>
      <c r="L1263" s="28" t="str">
        <f ca="1">ДАННЫЕ!$I1263&amp;"VN"&amp;IF(ДАННЫЕ!AW1263&gt;0,11,10)&amp;"CD"&amp;IF(ДАННЫЕ!BF1263&gt;500,16,IF(ДАННЫЕ!BF1263&gt;350,15,IF(ДАННЫЕ!BF1263&gt;=200,14,IF(ДАННЫЕ!BF1263&gt;=100,13,IF(ДАННЫЕ!BF1263&gt;=50,12,IF(ДАННЫЕ!BF1263&gt;0,11,10))))))&amp;"AR"&amp;IF(ДАННЫЕ!BX1263&gt;0,1,0)&amp;"GD"&amp;B1263&amp;"VV"&amp;IF(E1263&gt;=5,IF(E1263&lt;18,1,0),0)</f>
        <v>VN10CD10AR0GD0VV0</v>
      </c>
      <c r="M1263" s="28" t="str">
        <f>ДАННЫЕ!$I1263&amp;"b"&amp;ДАННЫЕ!$BI1263&amp;"r"&amp;ДАННЫЕ!$BJ1263&amp;"CD"&amp;IF(ДАННЫЕ!BF1263&gt;0,IF(ДАННЫЕ!BF1263&lt;200,1,IF(ДАННЫЕ!BF1263&lt;350,2,3)),0)&amp;"h"&amp;IF(ДАННЫЕ!$BK1263+ДАННЫЕ!$BL1263+ДАННЫЕ!$BM1263&gt;0,1,0)&amp;"x"&amp;ДАННЫЕ!$BK1263&amp;"y"&amp;ДАННЫЕ!$BL1263&amp;"z"&amp;ДАННЫЕ!$BM1263&amp;"c"&amp;IF(ДАННЫЕ!$BK1263+ДАННЫЕ!$BL1263+ДАННЫЕ!$BM1263=3,1,0)&amp;"a"&amp;IF(ДАННЫЕ!$BQ1263+ДАННЫЕ!$BR1263&gt;0,1,0)&amp;"d"&amp;ДАННЫЕ!$BQ1263&amp;"v"&amp;ДАННЫЕ!$BR1263&amp;"p"&amp;ДАННЫЕ!$BS1263&amp;"n"&amp;ДАННЫЕ!$BU1263&amp;"t"&amp;ДАННЫЕ!$BV1263&amp;"o"&amp;ДАННЫЕ!$BT1263&amp;"l"&amp;IF(ДАННЫЕ!$BN1263&gt;0,1,0)&amp;ДАННЫЕ!$BN1263&amp;"g"&amp;ДАННЫЕ!$BO1263&amp;"s"&amp;ДАННЫЕ!$BP1263&amp;"DZ"&amp;IF(ДАННЫЕ!B1263-ДАННЫЕ!G1263 &lt; 60,IF(ДАННЫЕ!B1263-ДАННЫЕ!G1263 &gt;= 0,1,0),0)&amp;"u"&amp;IF(ДАННЫЕ!$CJ1263&gt;0,1,0)</f>
        <v>brCD0h0xyzc0a0dvpntol0gsDZ1u0</v>
      </c>
      <c r="N1263" s="28" t="str">
        <f ca="1">ДАННЫЕ!$F1263&amp;ДАННЫЕ!$I1263&amp;"g"&amp;B1263&amp;"cf"&amp;D1263&amp;"a"&amp;IF(ДАННЫЕ!$BX1263&gt;0,1,0)&amp;IF(ДАННЫЕ!$BF1263&gt;500,1,IF(ДАННЫЕ!$BF1263&gt;350,2,IF(ДАННЫЕ!$BF1263&gt;=200,3,IF(ДАННЫЕ!$BF1263&gt;=100,4,IF(ДАННЫЕ!$BF1263&gt;=50,5,IF(ДАННЫЕ!$BF1263&lt;50,6,0))))))&amp;"AR"&amp;IF(DATEDIF(ДАННЫЕ!$BX1263,ДАННЫЕ!$F$1,"y")&gt;1,1,0)&amp;"VG"&amp;IF(ДАННЫЕ!$BH1263="0",1,0)&amp;"o"&amp;IF(T1263+ДАННЫЕ!$AF1263+ДАННЫЕ!$AG1263+ДАННЫЕ!$AH1263+ДАННЫЕ!$AI1263+ДАННЫЕ!$AJ1263+ДАННЫЕ!$AP1263+ДАННЫЕ!$AQ1263+ДАННЫЕ!$AR1263+ДАННЫЕ!$AU1263+ДАННЫЕ!$AW1263+ДАННЫЕ!$AS1263+ДАННЫЕ!$AT1263&gt;0,1,0)&amp;"x"&amp;ДАННЫЕ!$AG1263&amp;"p"&amp;IF(ДАННЫЕ!$BY1263&gt;0,1,0)&amp;"v"&amp;IF(ДАННЫЕ!$BZ1263&gt;0,1,0)&amp;"n"&amp;ДАННЫЕ!$CA1263&amp;"t"&amp;ДАННЫЕ!$AY1263&amp;"k"&amp;ДАННЫЕ!$CB1263&amp;"q"&amp;ДАННЫЕ!$CC1263&amp;"w"&amp;ДАННЫЕ!$CD1263&amp;"e"&amp;ДАННЫЕ!$CE1263&amp;"m"&amp;ДАННЫЕ!$CF1263&amp;"c"&amp;ДАННЫЕ!$CG1263&amp;"z"&amp;ДАННЫЕ!$CH1263&amp;"d"&amp;IF(H1263=4,1,0)&amp;"s"&amp;IF(ДАННЫЕ!$J1263=1,0,1)&amp;"u"&amp;IF(ДАННЫЕ!$CJ1263&gt;0,1,0)</f>
        <v>g0cf0a06AR1VG0o0xp0v0ntkqwemczd0s1u0</v>
      </c>
      <c r="O1263" s="28" t="str">
        <f>ДАННЫЕ!$I1263&amp;"g"&amp;B1263&amp;A1263&amp;"f"&amp;P1263&amp;"c"&amp;IF(ДАННЫЕ!$U1263&gt;0,1,0)&amp;"s"&amp;IF(ДАННЫЕ!$Q1263&gt;0,IF(YEAR(ДАННЫЕ!$F$1)=YEAR(ДАННЫЕ!$Q1263),IF(MONTH(ДАННЫЕ!$F$1)=MONTH(ДАННЫЕ!$Q1263),111,11),1),0)&amp;"i"&amp;IF(ДАННЫЕ!$R1263+ДАННЫЕ!$S1263+ДАННЫЕ!$T1263=0,0,1)&amp;"h"&amp;IF(ДАННЫЕ!$P1263&gt;0,1,0)&amp;"p"&amp;IF(ДАННЫЕ!$CI1263&gt;0,IF(YEAR(ДАННЫЕ!$F$1)=YEAR(ДАННЫЕ!$CI1263),IF(MONTH(ДАННЫЕ!$F$1)=MONTH(ДАННЫЕ!$CI1263),111,11),1),0)&amp;"d"&amp;IF(ДАННЫЕ!$CJ1263&gt;0,IF(YEAR(ДАННЫЕ!$F$1)=YEAR(ДАННЫЕ!$CJ1263),IF(MONTH(ДАННЫЕ!$F$1)=MONTH(ДАННЫЕ!$CJ1263),111,11),1),0)&amp;"o"&amp;IF(ДАННЫЕ!$CK1263&gt;0,IF(MONTH(ДАННЫЕ!$F$1)=MONTH(ДАННЫЕ!$CK1263),111,11),0)&amp;"v"&amp;IF(ДАННЫЕ!$BE1263&gt;0,IF(MONTH(ДАННЫЕ!$F$1)=MONTH(ДАННЫЕ!$BE1263),111,11),0)</f>
        <v>g00f0c0s0i0h0p0d0o0v0</v>
      </c>
      <c r="P1263" s="15">
        <f t="shared" si="62"/>
        <v>0</v>
      </c>
      <c r="Q1263" s="15">
        <f>IF(ДАННЫЕ!$F$1&gt;ДАННЫЕ!$N1263,IF(YEAR(ДАННЫЕ!$F$1)=YEAR(ДАННЫЕ!M1263),1,0),0)</f>
        <v>0</v>
      </c>
      <c r="R1263" s="15">
        <f>IF(ДАННЫЕ!$F$1&gt;ДАННЫЕ!$N1263,IF(YEAR(ДАННЫЕ!$F$1)=YEAR(ДАННЫЕ!N1263),1,0),0)</f>
        <v>0</v>
      </c>
      <c r="S1263" s="15">
        <f>IF(ДАННЫЕ!$AA1263="2А",1,IF(ДАННЫЕ!$AA1263="2Б",2,IF(ДАННЫЕ!$AA1263="2В",3,IF(ДАННЫЕ!$AA1263=3,4,IF(ДАННЫЕ!$AA1263="4А",5,IF(ДАННЫЕ!$AA1263="4Б",6,IF(ДАННЫЕ!$AA1263="4В",7,IF(ДАННЫЕ!$AA1263=5,8,0))))))))</f>
        <v>0</v>
      </c>
      <c r="T1263" s="15">
        <f>IF(OR(ДАННЫЕ!$AC1263=2,ДАННЫЕ!$AD1263=2,ДАННЫЕ!$AE1263=2),2,IF(OR(ДАННЫЕ!$AC1263=1,ДАННЫЕ!$AD1263=1,ДАННЫЕ!$AE1263=1),1,0))</f>
        <v>0</v>
      </c>
    </row>
    <row r="1264" spans="1:20" x14ac:dyDescent="0.2">
      <c r="A1264" s="78">
        <f>IF(B1264&gt;0,IF(MONTH(ДАННЫЕ!$F$1)=MONTH(ДАННЫЕ!$B1264),1,0),0)</f>
        <v>0</v>
      </c>
      <c r="B1264" s="14">
        <f>IF(ДАННЫЕ!$B1264&gt;0,IF(YEAR(ДАННЫЕ!$F$1)=YEAR(ДАННЫЕ!$B1264),1,0),0)</f>
        <v>0</v>
      </c>
      <c r="C1264" s="14">
        <f>IF(ДАННЫЕ!$CM1264&gt;0,IF(YEAR(ДАННЫЕ!$F$1)=YEAR(ДАННЫЕ!$CM1264),1,0),0)</f>
        <v>0</v>
      </c>
      <c r="D1264" s="14">
        <f>IF(ДАННЫЕ!$CJ1264&gt;0,IF(ДАННЫЕ!$CL1264&gt;ДАННЫЕ!$F$1,1,IF(ДАННЫЕ!$CL1264&gt;0,0,1)),0)</f>
        <v>0</v>
      </c>
      <c r="E1264" s="43" t="str">
        <f ca="1">IF(ДАННЫЕ!$F$1&gt;0,IF(ДАННЫЕ!$G1264&gt;0,DATEDIF(ДАННЫЕ!$G1264,ДАННЫЕ!$F$1,"y"),""),IF(ДАННЫЕ!$G1264&gt;0,DATEDIF(ДАННЫЕ!$G1264,TODAY(),"y"),""))</f>
        <v/>
      </c>
      <c r="F1264" s="43" t="str">
        <f xml:space="preserve"> IF(ДАННЫЕ!$F1264="М",IF(E1264&gt;=18,IF(E1264&lt;60,1,""),""),"")&amp;IF(ДАННЫЕ!$F1264="Ж",IF(E1264&gt;=18,IF(E1264&lt;55,1,""),""),"")</f>
        <v/>
      </c>
      <c r="G1264" s="43" t="str">
        <f xml:space="preserve"> IF(ДАННЫЕ!$F1264="М",IF(E1264&gt;=60,2,""),"")&amp;IF(ДАННЫЕ!$F1264="Ж",IF(E1264&gt;=55,2,""),"")</f>
        <v/>
      </c>
      <c r="H1264" s="43" t="str">
        <f t="shared" ca="1" si="60"/>
        <v/>
      </c>
      <c r="I1264" s="43" t="str">
        <f t="shared" ca="1" si="61"/>
        <v>03</v>
      </c>
      <c r="J1264" s="28" t="str">
        <f ca="1">ДАННЫЕ!$F1264&amp;H1264&amp;I1264&amp;ДАННЫЕ!$I1264&amp;"m"&amp;IF(ДАННЫЕ!$I1264&gt;0,IF(ДАННЫЕ!$J1264&gt;0,0,1),"")&amp;"f"&amp;IF(ДАННЫЕ!$R1264&gt;0,IF(YEAR(ДАННЫЕ!$F$1)=YEAR(ДАННЫЕ!$R1264),1,0),0)&amp;"z"&amp;ДАННЫЕ!$R1264&amp;"p"&amp;ДАННЫЕ!$S1264&amp;"i"&amp;ДАННЫЕ!$T1264&amp;"h"&amp;ДАННЫЕ!$K1264&amp;"be"&amp;ДАННЫЕ!$BI1264&amp;"CD"&amp;IF(ДАННЫЕ!BF1264&gt;500,4,IF(ДАННЫЕ!BF1264&gt;350,3,IF(ДАННЫЕ!BF1264&gt;200,2,IF(ДАННЫЕ!BF1264&gt;0,1,0))))&amp;"g"&amp;B1264&amp;"d"&amp;H1264&amp;"l"&amp;ДАННЫЕ!AT1264&amp;"a"&amp;ДАННЫЕ!$V1264&amp;"v"&amp;R1264&amp;"k"&amp;ДАННЫЕ!$U1264&amp;"s"&amp;ДАННЫЕ!$Y1264&amp;"t"&amp;ДАННЫЕ!$X1264&amp;"b"&amp;IF(ДАННЫЕ!$Q1264&gt;1,1,0)&amp;"PP"&amp;ДАННЫЕ!Z1264&amp;"c"&amp;S1264&amp;"x"&amp;IF(ДАННЫЕ!$BY1264&gt;0,IF(YEAR(ДАННЫЕ!$F$1)=YEAR(ДАННЫЕ!$BY1264),1,0),0)&amp;"n"&amp;IF(ДАННЫЕ!$BZ1264&gt;0,IF(YEAR(ДАННЫЕ!$F$1)=YEAR(ДАННЫЕ!$BZ1264),1,0),0)&amp;"u"&amp;D1264&amp;"z"&amp;IF(ДАННЫЕ!$CL1264&gt;0,IF(YEAR(ДАННЫЕ!$F$1)&gt;YEAR(ДАННЫЕ!$CL1264),11,12),0)</f>
        <v>03mf0zpihbeCD0g0dlav0kstb0PPc0x0n0u0z0</v>
      </c>
      <c r="K1264" s="28" t="str">
        <f ca="1">ДАННЫЕ!$I1264&amp;"x"&amp;B1264&amp;"w"&amp;IF(T1264+ДАННЫЕ!AD1264+ДАННЫЕ!AE1264+ДАННЫЕ!AF1264+ДАННЫЕ!AG1264+ДАННЫЕ!AH1264+ДАННЫЕ!$AL1264+ДАННЫЕ!AI1264+ДАННЫЕ!AJ1264+ДАННЫЕ!AK1264+ДАННЫЕ!AP1264+ДАННЫЕ!AQ1264+ДАННЫЕ!AR1264+ДАННЫЕ!$AM1264+ДАННЫЕ!$AN1264+ДАННЫЕ!AS1264+ДАННЫЕ!AT1264&gt;0,1,0)&amp;IF(OR(T1264=2,ДАННЫЕ!AD1264=2,ДАННЫЕ!AE1264=2,ДАННЫЕ!AF1264=2,ДАННЫЕ!AG1264=2,ДАННЫЕ!AH1264=2,ДАННЫЕ!$AL1264=2,ДАННЫЕ!AI1264=2,ДАННЫЕ!AJ1264=2,ДАННЫЕ!AK1264=2,ДАННЫЕ!AP1264=2,ДАННЫЕ!AQ1264=2,ДАННЫЕ!AR1264=2,ДАННЫЕ!$AM1264=2,ДАННЫЕ!$AN1264=2,ДАННЫЕ!AS1264=2,ДАННЫЕ!AT1264=2),2,0)&amp;"t"&amp;IF(T1264&gt;0,"1"&amp;T1264,"00")&amp;"f"&amp;IF(ДАННЫЕ!$AC1264,"1"&amp;ДАННЫЕ!$AC1264,"00")&amp;"b"&amp;IF(ДАННЫЕ!$AD1264,"1"&amp;ДАННЫЕ!$AD1264,"00")&amp;"g"&amp;IF(ДАННЫЕ!$AF1264,"1"&amp;ДАННЫЕ!$AF1264,"00")&amp;"c"&amp;IF(ДАННЫЕ!$AG1264,"1"&amp;ДАННЫЕ!$AG1264,"00")&amp;"i"&amp;IF(ДАННЫЕ!$AH1264,"1"&amp;ДАННЫЕ!$AH1264,"00")&amp;"r"&amp;IF(ДАННЫЕ!$AL1264,"1"&amp;ДАННЫЕ!$AL1264,"00")&amp;"m"&amp;IF(ДАННЫЕ!$AI1264,"1"&amp;ДАННЫЕ!$AI1264,"00")&amp;"hS"&amp;IF(ДАННЫЕ!$AJ1264,"1"&amp;ДАННЫЕ!$AJ1264,"00")&amp;"hZ"&amp;IF(ДАННЫЕ!$AK1264,"1"&amp;ДАННЫЕ!$AK1264,"00")&amp;"p"&amp;IF(ДАННЫЕ!$AP1264,"1"&amp;ДАННЫЕ!$AP1264,"00")&amp;"k"&amp;IF(ДАННЫЕ!$AQ1264,"1"&amp;ДАННЫЕ!$AQ1264,"00")&amp;"z"&amp;IF(ДАННЫЕ!$AR1264,"1"&amp;ДАННЫЕ!$AR1264,"00")&amp;"j"&amp;IF(ДАННЫЕ!$AM1264,"1"&amp;ДАННЫЕ!$AM1264,"00")&amp;"n"&amp;IF(ДАННЫЕ!$AN1264,"1"&amp;ДАННЫЕ!$AN1264,"00")&amp;"E"&amp;ДАННЫЕ!BI1264&amp;"L"&amp;ДАННЫЕ!AO1264&amp;"h"&amp;IF(ДАННЫЕ!$AU1264&gt;0,1,0)&amp;"v"&amp;IF(ДАННЫЕ!$AW1264&gt;0,1,0)&amp;"a"&amp;IF(ДАННЫЕ!$AS1264,"1"&amp;ДАННЫЕ!$AS1264,"00")&amp;"s"&amp;IF(ДАННЫЕ!$AT1264,"1"&amp;ДАННЫЕ!$AT1264,"00")&amp;"u"&amp;IF(ДАННЫЕ!$CJ1264&gt;0,1,0)&amp;"y"&amp;B1264&amp;"d"&amp;H1264&amp;"e"&amp;F1264&amp;G1264</f>
        <v>x0w00t00f00b00g00c00i00r00m00hS00hZ00p00k00z00j00n00ELh0v0a00s00u0y0de</v>
      </c>
      <c r="L1264" s="28" t="str">
        <f ca="1">ДАННЫЕ!$I1264&amp;"VN"&amp;IF(ДАННЫЕ!AW1264&gt;0,11,10)&amp;"CD"&amp;IF(ДАННЫЕ!BF1264&gt;500,16,IF(ДАННЫЕ!BF1264&gt;350,15,IF(ДАННЫЕ!BF1264&gt;=200,14,IF(ДАННЫЕ!BF1264&gt;=100,13,IF(ДАННЫЕ!BF1264&gt;=50,12,IF(ДАННЫЕ!BF1264&gt;0,11,10))))))&amp;"AR"&amp;IF(ДАННЫЕ!BX1264&gt;0,1,0)&amp;"GD"&amp;B1264&amp;"VV"&amp;IF(E1264&gt;=5,IF(E1264&lt;18,1,0),0)</f>
        <v>VN10CD10AR0GD0VV0</v>
      </c>
      <c r="M1264" s="28" t="str">
        <f>ДАННЫЕ!$I1264&amp;"b"&amp;ДАННЫЕ!$BI1264&amp;"r"&amp;ДАННЫЕ!$BJ1264&amp;"CD"&amp;IF(ДАННЫЕ!BF1264&gt;0,IF(ДАННЫЕ!BF1264&lt;200,1,IF(ДАННЫЕ!BF1264&lt;350,2,3)),0)&amp;"h"&amp;IF(ДАННЫЕ!$BK1264+ДАННЫЕ!$BL1264+ДАННЫЕ!$BM1264&gt;0,1,0)&amp;"x"&amp;ДАННЫЕ!$BK1264&amp;"y"&amp;ДАННЫЕ!$BL1264&amp;"z"&amp;ДАННЫЕ!$BM1264&amp;"c"&amp;IF(ДАННЫЕ!$BK1264+ДАННЫЕ!$BL1264+ДАННЫЕ!$BM1264=3,1,0)&amp;"a"&amp;IF(ДАННЫЕ!$BQ1264+ДАННЫЕ!$BR1264&gt;0,1,0)&amp;"d"&amp;ДАННЫЕ!$BQ1264&amp;"v"&amp;ДАННЫЕ!$BR1264&amp;"p"&amp;ДАННЫЕ!$BS1264&amp;"n"&amp;ДАННЫЕ!$BU1264&amp;"t"&amp;ДАННЫЕ!$BV1264&amp;"o"&amp;ДАННЫЕ!$BT1264&amp;"l"&amp;IF(ДАННЫЕ!$BN1264&gt;0,1,0)&amp;ДАННЫЕ!$BN1264&amp;"g"&amp;ДАННЫЕ!$BO1264&amp;"s"&amp;ДАННЫЕ!$BP1264&amp;"DZ"&amp;IF(ДАННЫЕ!B1264-ДАННЫЕ!G1264 &lt; 60,IF(ДАННЫЕ!B1264-ДАННЫЕ!G1264 &gt;= 0,1,0),0)&amp;"u"&amp;IF(ДАННЫЕ!$CJ1264&gt;0,1,0)</f>
        <v>brCD0h0xyzc0a0dvpntol0gsDZ1u0</v>
      </c>
      <c r="N1264" s="28" t="str">
        <f ca="1">ДАННЫЕ!$F1264&amp;ДАННЫЕ!$I1264&amp;"g"&amp;B1264&amp;"cf"&amp;D1264&amp;"a"&amp;IF(ДАННЫЕ!$BX1264&gt;0,1,0)&amp;IF(ДАННЫЕ!$BF1264&gt;500,1,IF(ДАННЫЕ!$BF1264&gt;350,2,IF(ДАННЫЕ!$BF1264&gt;=200,3,IF(ДАННЫЕ!$BF1264&gt;=100,4,IF(ДАННЫЕ!$BF1264&gt;=50,5,IF(ДАННЫЕ!$BF1264&lt;50,6,0))))))&amp;"AR"&amp;IF(DATEDIF(ДАННЫЕ!$BX1264,ДАННЫЕ!$F$1,"y")&gt;1,1,0)&amp;"VG"&amp;IF(ДАННЫЕ!$BH1264="0",1,0)&amp;"o"&amp;IF(T1264+ДАННЫЕ!$AF1264+ДАННЫЕ!$AG1264+ДАННЫЕ!$AH1264+ДАННЫЕ!$AI1264+ДАННЫЕ!$AJ1264+ДАННЫЕ!$AP1264+ДАННЫЕ!$AQ1264+ДАННЫЕ!$AR1264+ДАННЫЕ!$AU1264+ДАННЫЕ!$AW1264+ДАННЫЕ!$AS1264+ДАННЫЕ!$AT1264&gt;0,1,0)&amp;"x"&amp;ДАННЫЕ!$AG1264&amp;"p"&amp;IF(ДАННЫЕ!$BY1264&gt;0,1,0)&amp;"v"&amp;IF(ДАННЫЕ!$BZ1264&gt;0,1,0)&amp;"n"&amp;ДАННЫЕ!$CA1264&amp;"t"&amp;ДАННЫЕ!$AY1264&amp;"k"&amp;ДАННЫЕ!$CB1264&amp;"q"&amp;ДАННЫЕ!$CC1264&amp;"w"&amp;ДАННЫЕ!$CD1264&amp;"e"&amp;ДАННЫЕ!$CE1264&amp;"m"&amp;ДАННЫЕ!$CF1264&amp;"c"&amp;ДАННЫЕ!$CG1264&amp;"z"&amp;ДАННЫЕ!$CH1264&amp;"d"&amp;IF(H1264=4,1,0)&amp;"s"&amp;IF(ДАННЫЕ!$J1264=1,0,1)&amp;"u"&amp;IF(ДАННЫЕ!$CJ1264&gt;0,1,0)</f>
        <v>g0cf0a06AR1VG0o0xp0v0ntkqwemczd0s1u0</v>
      </c>
      <c r="O1264" s="28" t="str">
        <f>ДАННЫЕ!$I1264&amp;"g"&amp;B1264&amp;A1264&amp;"f"&amp;P1264&amp;"c"&amp;IF(ДАННЫЕ!$U1264&gt;0,1,0)&amp;"s"&amp;IF(ДАННЫЕ!$Q1264&gt;0,IF(YEAR(ДАННЫЕ!$F$1)=YEAR(ДАННЫЕ!$Q1264),IF(MONTH(ДАННЫЕ!$F$1)=MONTH(ДАННЫЕ!$Q1264),111,11),1),0)&amp;"i"&amp;IF(ДАННЫЕ!$R1264+ДАННЫЕ!$S1264+ДАННЫЕ!$T1264=0,0,1)&amp;"h"&amp;IF(ДАННЫЕ!$P1264&gt;0,1,0)&amp;"p"&amp;IF(ДАННЫЕ!$CI1264&gt;0,IF(YEAR(ДАННЫЕ!$F$1)=YEAR(ДАННЫЕ!$CI1264),IF(MONTH(ДАННЫЕ!$F$1)=MONTH(ДАННЫЕ!$CI1264),111,11),1),0)&amp;"d"&amp;IF(ДАННЫЕ!$CJ1264&gt;0,IF(YEAR(ДАННЫЕ!$F$1)=YEAR(ДАННЫЕ!$CJ1264),IF(MONTH(ДАННЫЕ!$F$1)=MONTH(ДАННЫЕ!$CJ1264),111,11),1),0)&amp;"o"&amp;IF(ДАННЫЕ!$CK1264&gt;0,IF(MONTH(ДАННЫЕ!$F$1)=MONTH(ДАННЫЕ!$CK1264),111,11),0)&amp;"v"&amp;IF(ДАННЫЕ!$BE1264&gt;0,IF(MONTH(ДАННЫЕ!$F$1)=MONTH(ДАННЫЕ!$BE1264),111,11),0)</f>
        <v>g00f0c0s0i0h0p0d0o0v0</v>
      </c>
      <c r="P1264" s="15">
        <f t="shared" si="62"/>
        <v>0</v>
      </c>
      <c r="Q1264" s="15">
        <f>IF(ДАННЫЕ!$F$1&gt;ДАННЫЕ!$N1264,IF(YEAR(ДАННЫЕ!$F$1)=YEAR(ДАННЫЕ!M1264),1,0),0)</f>
        <v>0</v>
      </c>
      <c r="R1264" s="15">
        <f>IF(ДАННЫЕ!$F$1&gt;ДАННЫЕ!$N1264,IF(YEAR(ДАННЫЕ!$F$1)=YEAR(ДАННЫЕ!N1264),1,0),0)</f>
        <v>0</v>
      </c>
      <c r="S1264" s="15">
        <f>IF(ДАННЫЕ!$AA1264="2А",1,IF(ДАННЫЕ!$AA1264="2Б",2,IF(ДАННЫЕ!$AA1264="2В",3,IF(ДАННЫЕ!$AA1264=3,4,IF(ДАННЫЕ!$AA1264="4А",5,IF(ДАННЫЕ!$AA1264="4Б",6,IF(ДАННЫЕ!$AA1264="4В",7,IF(ДАННЫЕ!$AA1264=5,8,0))))))))</f>
        <v>0</v>
      </c>
      <c r="T1264" s="15">
        <f>IF(OR(ДАННЫЕ!$AC1264=2,ДАННЫЕ!$AD1264=2,ДАННЫЕ!$AE1264=2),2,IF(OR(ДАННЫЕ!$AC1264=1,ДАННЫЕ!$AD1264=1,ДАННЫЕ!$AE1264=1),1,0))</f>
        <v>0</v>
      </c>
    </row>
    <row r="1265" spans="1:20" x14ac:dyDescent="0.2">
      <c r="A1265" s="78">
        <f>IF(B1265&gt;0,IF(MONTH(ДАННЫЕ!$F$1)=MONTH(ДАННЫЕ!$B1265),1,0),0)</f>
        <v>0</v>
      </c>
      <c r="B1265" s="14">
        <f>IF(ДАННЫЕ!$B1265&gt;0,IF(YEAR(ДАННЫЕ!$F$1)=YEAR(ДАННЫЕ!$B1265),1,0),0)</f>
        <v>0</v>
      </c>
      <c r="C1265" s="14">
        <f>IF(ДАННЫЕ!$CM1265&gt;0,IF(YEAR(ДАННЫЕ!$F$1)=YEAR(ДАННЫЕ!$CM1265),1,0),0)</f>
        <v>0</v>
      </c>
      <c r="D1265" s="14">
        <f>IF(ДАННЫЕ!$CJ1265&gt;0,IF(ДАННЫЕ!$CL1265&gt;ДАННЫЕ!$F$1,1,IF(ДАННЫЕ!$CL1265&gt;0,0,1)),0)</f>
        <v>0</v>
      </c>
      <c r="E1265" s="43" t="str">
        <f ca="1">IF(ДАННЫЕ!$F$1&gt;0,IF(ДАННЫЕ!$G1265&gt;0,DATEDIF(ДАННЫЕ!$G1265,ДАННЫЕ!$F$1,"y"),""),IF(ДАННЫЕ!$G1265&gt;0,DATEDIF(ДАННЫЕ!$G1265,TODAY(),"y"),""))</f>
        <v/>
      </c>
      <c r="F1265" s="43" t="str">
        <f xml:space="preserve"> IF(ДАННЫЕ!$F1265="М",IF(E1265&gt;=18,IF(E1265&lt;60,1,""),""),"")&amp;IF(ДАННЫЕ!$F1265="Ж",IF(E1265&gt;=18,IF(E1265&lt;55,1,""),""),"")</f>
        <v/>
      </c>
      <c r="G1265" s="43" t="str">
        <f xml:space="preserve"> IF(ДАННЫЕ!$F1265="М",IF(E1265&gt;=60,2,""),"")&amp;IF(ДАННЫЕ!$F1265="Ж",IF(E1265&gt;=55,2,""),"")</f>
        <v/>
      </c>
      <c r="H1265" s="43" t="str">
        <f t="shared" ca="1" si="60"/>
        <v/>
      </c>
      <c r="I1265" s="43" t="str">
        <f t="shared" ca="1" si="61"/>
        <v>03</v>
      </c>
      <c r="J1265" s="28" t="str">
        <f ca="1">ДАННЫЕ!$F1265&amp;H1265&amp;I1265&amp;ДАННЫЕ!$I1265&amp;"m"&amp;IF(ДАННЫЕ!$I1265&gt;0,IF(ДАННЫЕ!$J1265&gt;0,0,1),"")&amp;"f"&amp;IF(ДАННЫЕ!$R1265&gt;0,IF(YEAR(ДАННЫЕ!$F$1)=YEAR(ДАННЫЕ!$R1265),1,0),0)&amp;"z"&amp;ДАННЫЕ!$R1265&amp;"p"&amp;ДАННЫЕ!$S1265&amp;"i"&amp;ДАННЫЕ!$T1265&amp;"h"&amp;ДАННЫЕ!$K1265&amp;"be"&amp;ДАННЫЕ!$BI1265&amp;"CD"&amp;IF(ДАННЫЕ!BF1265&gt;500,4,IF(ДАННЫЕ!BF1265&gt;350,3,IF(ДАННЫЕ!BF1265&gt;200,2,IF(ДАННЫЕ!BF1265&gt;0,1,0))))&amp;"g"&amp;B1265&amp;"d"&amp;H1265&amp;"l"&amp;ДАННЫЕ!AT1265&amp;"a"&amp;ДАННЫЕ!$V1265&amp;"v"&amp;R1265&amp;"k"&amp;ДАННЫЕ!$U1265&amp;"s"&amp;ДАННЫЕ!$Y1265&amp;"t"&amp;ДАННЫЕ!$X1265&amp;"b"&amp;IF(ДАННЫЕ!$Q1265&gt;1,1,0)&amp;"PP"&amp;ДАННЫЕ!Z1265&amp;"c"&amp;S1265&amp;"x"&amp;IF(ДАННЫЕ!$BY1265&gt;0,IF(YEAR(ДАННЫЕ!$F$1)=YEAR(ДАННЫЕ!$BY1265),1,0),0)&amp;"n"&amp;IF(ДАННЫЕ!$BZ1265&gt;0,IF(YEAR(ДАННЫЕ!$F$1)=YEAR(ДАННЫЕ!$BZ1265),1,0),0)&amp;"u"&amp;D1265&amp;"z"&amp;IF(ДАННЫЕ!$CL1265&gt;0,IF(YEAR(ДАННЫЕ!$F$1)&gt;YEAR(ДАННЫЕ!$CL1265),11,12),0)</f>
        <v>03mf0zpihbeCD0g0dlav0kstb0PPc0x0n0u0z0</v>
      </c>
      <c r="K1265" s="28" t="str">
        <f ca="1">ДАННЫЕ!$I1265&amp;"x"&amp;B1265&amp;"w"&amp;IF(T1265+ДАННЫЕ!AD1265+ДАННЫЕ!AE1265+ДАННЫЕ!AF1265+ДАННЫЕ!AG1265+ДАННЫЕ!AH1265+ДАННЫЕ!$AL1265+ДАННЫЕ!AI1265+ДАННЫЕ!AJ1265+ДАННЫЕ!AK1265+ДАННЫЕ!AP1265+ДАННЫЕ!AQ1265+ДАННЫЕ!AR1265+ДАННЫЕ!$AM1265+ДАННЫЕ!$AN1265+ДАННЫЕ!AS1265+ДАННЫЕ!AT1265&gt;0,1,0)&amp;IF(OR(T1265=2,ДАННЫЕ!AD1265=2,ДАННЫЕ!AE1265=2,ДАННЫЕ!AF1265=2,ДАННЫЕ!AG1265=2,ДАННЫЕ!AH1265=2,ДАННЫЕ!$AL1265=2,ДАННЫЕ!AI1265=2,ДАННЫЕ!AJ1265=2,ДАННЫЕ!AK1265=2,ДАННЫЕ!AP1265=2,ДАННЫЕ!AQ1265=2,ДАННЫЕ!AR1265=2,ДАННЫЕ!$AM1265=2,ДАННЫЕ!$AN1265=2,ДАННЫЕ!AS1265=2,ДАННЫЕ!AT1265=2),2,0)&amp;"t"&amp;IF(T1265&gt;0,"1"&amp;T1265,"00")&amp;"f"&amp;IF(ДАННЫЕ!$AC1265,"1"&amp;ДАННЫЕ!$AC1265,"00")&amp;"b"&amp;IF(ДАННЫЕ!$AD1265,"1"&amp;ДАННЫЕ!$AD1265,"00")&amp;"g"&amp;IF(ДАННЫЕ!$AF1265,"1"&amp;ДАННЫЕ!$AF1265,"00")&amp;"c"&amp;IF(ДАННЫЕ!$AG1265,"1"&amp;ДАННЫЕ!$AG1265,"00")&amp;"i"&amp;IF(ДАННЫЕ!$AH1265,"1"&amp;ДАННЫЕ!$AH1265,"00")&amp;"r"&amp;IF(ДАННЫЕ!$AL1265,"1"&amp;ДАННЫЕ!$AL1265,"00")&amp;"m"&amp;IF(ДАННЫЕ!$AI1265,"1"&amp;ДАННЫЕ!$AI1265,"00")&amp;"hS"&amp;IF(ДАННЫЕ!$AJ1265,"1"&amp;ДАННЫЕ!$AJ1265,"00")&amp;"hZ"&amp;IF(ДАННЫЕ!$AK1265,"1"&amp;ДАННЫЕ!$AK1265,"00")&amp;"p"&amp;IF(ДАННЫЕ!$AP1265,"1"&amp;ДАННЫЕ!$AP1265,"00")&amp;"k"&amp;IF(ДАННЫЕ!$AQ1265,"1"&amp;ДАННЫЕ!$AQ1265,"00")&amp;"z"&amp;IF(ДАННЫЕ!$AR1265,"1"&amp;ДАННЫЕ!$AR1265,"00")&amp;"j"&amp;IF(ДАННЫЕ!$AM1265,"1"&amp;ДАННЫЕ!$AM1265,"00")&amp;"n"&amp;IF(ДАННЫЕ!$AN1265,"1"&amp;ДАННЫЕ!$AN1265,"00")&amp;"E"&amp;ДАННЫЕ!BI1265&amp;"L"&amp;ДАННЫЕ!AO1265&amp;"h"&amp;IF(ДАННЫЕ!$AU1265&gt;0,1,0)&amp;"v"&amp;IF(ДАННЫЕ!$AW1265&gt;0,1,0)&amp;"a"&amp;IF(ДАННЫЕ!$AS1265,"1"&amp;ДАННЫЕ!$AS1265,"00")&amp;"s"&amp;IF(ДАННЫЕ!$AT1265,"1"&amp;ДАННЫЕ!$AT1265,"00")&amp;"u"&amp;IF(ДАННЫЕ!$CJ1265&gt;0,1,0)&amp;"y"&amp;B1265&amp;"d"&amp;H1265&amp;"e"&amp;F1265&amp;G1265</f>
        <v>x0w00t00f00b00g00c00i00r00m00hS00hZ00p00k00z00j00n00ELh0v0a00s00u0y0de</v>
      </c>
      <c r="L1265" s="28" t="str">
        <f ca="1">ДАННЫЕ!$I1265&amp;"VN"&amp;IF(ДАННЫЕ!AW1265&gt;0,11,10)&amp;"CD"&amp;IF(ДАННЫЕ!BF1265&gt;500,16,IF(ДАННЫЕ!BF1265&gt;350,15,IF(ДАННЫЕ!BF1265&gt;=200,14,IF(ДАННЫЕ!BF1265&gt;=100,13,IF(ДАННЫЕ!BF1265&gt;=50,12,IF(ДАННЫЕ!BF1265&gt;0,11,10))))))&amp;"AR"&amp;IF(ДАННЫЕ!BX1265&gt;0,1,0)&amp;"GD"&amp;B1265&amp;"VV"&amp;IF(E1265&gt;=5,IF(E1265&lt;18,1,0),0)</f>
        <v>VN10CD10AR0GD0VV0</v>
      </c>
      <c r="M1265" s="28" t="str">
        <f>ДАННЫЕ!$I1265&amp;"b"&amp;ДАННЫЕ!$BI1265&amp;"r"&amp;ДАННЫЕ!$BJ1265&amp;"CD"&amp;IF(ДАННЫЕ!BF1265&gt;0,IF(ДАННЫЕ!BF1265&lt;200,1,IF(ДАННЫЕ!BF1265&lt;350,2,3)),0)&amp;"h"&amp;IF(ДАННЫЕ!$BK1265+ДАННЫЕ!$BL1265+ДАННЫЕ!$BM1265&gt;0,1,0)&amp;"x"&amp;ДАННЫЕ!$BK1265&amp;"y"&amp;ДАННЫЕ!$BL1265&amp;"z"&amp;ДАННЫЕ!$BM1265&amp;"c"&amp;IF(ДАННЫЕ!$BK1265+ДАННЫЕ!$BL1265+ДАННЫЕ!$BM1265=3,1,0)&amp;"a"&amp;IF(ДАННЫЕ!$BQ1265+ДАННЫЕ!$BR1265&gt;0,1,0)&amp;"d"&amp;ДАННЫЕ!$BQ1265&amp;"v"&amp;ДАННЫЕ!$BR1265&amp;"p"&amp;ДАННЫЕ!$BS1265&amp;"n"&amp;ДАННЫЕ!$BU1265&amp;"t"&amp;ДАННЫЕ!$BV1265&amp;"o"&amp;ДАННЫЕ!$BT1265&amp;"l"&amp;IF(ДАННЫЕ!$BN1265&gt;0,1,0)&amp;ДАННЫЕ!$BN1265&amp;"g"&amp;ДАННЫЕ!$BO1265&amp;"s"&amp;ДАННЫЕ!$BP1265&amp;"DZ"&amp;IF(ДАННЫЕ!B1265-ДАННЫЕ!G1265 &lt; 60,IF(ДАННЫЕ!B1265-ДАННЫЕ!G1265 &gt;= 0,1,0),0)&amp;"u"&amp;IF(ДАННЫЕ!$CJ1265&gt;0,1,0)</f>
        <v>brCD0h0xyzc0a0dvpntol0gsDZ1u0</v>
      </c>
      <c r="N1265" s="28" t="str">
        <f ca="1">ДАННЫЕ!$F1265&amp;ДАННЫЕ!$I1265&amp;"g"&amp;B1265&amp;"cf"&amp;D1265&amp;"a"&amp;IF(ДАННЫЕ!$BX1265&gt;0,1,0)&amp;IF(ДАННЫЕ!$BF1265&gt;500,1,IF(ДАННЫЕ!$BF1265&gt;350,2,IF(ДАННЫЕ!$BF1265&gt;=200,3,IF(ДАННЫЕ!$BF1265&gt;=100,4,IF(ДАННЫЕ!$BF1265&gt;=50,5,IF(ДАННЫЕ!$BF1265&lt;50,6,0))))))&amp;"AR"&amp;IF(DATEDIF(ДАННЫЕ!$BX1265,ДАННЫЕ!$F$1,"y")&gt;1,1,0)&amp;"VG"&amp;IF(ДАННЫЕ!$BH1265="0",1,0)&amp;"o"&amp;IF(T1265+ДАННЫЕ!$AF1265+ДАННЫЕ!$AG1265+ДАННЫЕ!$AH1265+ДАННЫЕ!$AI1265+ДАННЫЕ!$AJ1265+ДАННЫЕ!$AP1265+ДАННЫЕ!$AQ1265+ДАННЫЕ!$AR1265+ДАННЫЕ!$AU1265+ДАННЫЕ!$AW1265+ДАННЫЕ!$AS1265+ДАННЫЕ!$AT1265&gt;0,1,0)&amp;"x"&amp;ДАННЫЕ!$AG1265&amp;"p"&amp;IF(ДАННЫЕ!$BY1265&gt;0,1,0)&amp;"v"&amp;IF(ДАННЫЕ!$BZ1265&gt;0,1,0)&amp;"n"&amp;ДАННЫЕ!$CA1265&amp;"t"&amp;ДАННЫЕ!$AY1265&amp;"k"&amp;ДАННЫЕ!$CB1265&amp;"q"&amp;ДАННЫЕ!$CC1265&amp;"w"&amp;ДАННЫЕ!$CD1265&amp;"e"&amp;ДАННЫЕ!$CE1265&amp;"m"&amp;ДАННЫЕ!$CF1265&amp;"c"&amp;ДАННЫЕ!$CG1265&amp;"z"&amp;ДАННЫЕ!$CH1265&amp;"d"&amp;IF(H1265=4,1,0)&amp;"s"&amp;IF(ДАННЫЕ!$J1265=1,0,1)&amp;"u"&amp;IF(ДАННЫЕ!$CJ1265&gt;0,1,0)</f>
        <v>g0cf0a06AR1VG0o0xp0v0ntkqwemczd0s1u0</v>
      </c>
      <c r="O1265" s="28" t="str">
        <f>ДАННЫЕ!$I1265&amp;"g"&amp;B1265&amp;A1265&amp;"f"&amp;P1265&amp;"c"&amp;IF(ДАННЫЕ!$U1265&gt;0,1,0)&amp;"s"&amp;IF(ДАННЫЕ!$Q1265&gt;0,IF(YEAR(ДАННЫЕ!$F$1)=YEAR(ДАННЫЕ!$Q1265),IF(MONTH(ДАННЫЕ!$F$1)=MONTH(ДАННЫЕ!$Q1265),111,11),1),0)&amp;"i"&amp;IF(ДАННЫЕ!$R1265+ДАННЫЕ!$S1265+ДАННЫЕ!$T1265=0,0,1)&amp;"h"&amp;IF(ДАННЫЕ!$P1265&gt;0,1,0)&amp;"p"&amp;IF(ДАННЫЕ!$CI1265&gt;0,IF(YEAR(ДАННЫЕ!$F$1)=YEAR(ДАННЫЕ!$CI1265),IF(MONTH(ДАННЫЕ!$F$1)=MONTH(ДАННЫЕ!$CI1265),111,11),1),0)&amp;"d"&amp;IF(ДАННЫЕ!$CJ1265&gt;0,IF(YEAR(ДАННЫЕ!$F$1)=YEAR(ДАННЫЕ!$CJ1265),IF(MONTH(ДАННЫЕ!$F$1)=MONTH(ДАННЫЕ!$CJ1265),111,11),1),0)&amp;"o"&amp;IF(ДАННЫЕ!$CK1265&gt;0,IF(MONTH(ДАННЫЕ!$F$1)=MONTH(ДАННЫЕ!$CK1265),111,11),0)&amp;"v"&amp;IF(ДАННЫЕ!$BE1265&gt;0,IF(MONTH(ДАННЫЕ!$F$1)=MONTH(ДАННЫЕ!$BE1265),111,11),0)</f>
        <v>g00f0c0s0i0h0p0d0o0v0</v>
      </c>
      <c r="P1265" s="15">
        <f t="shared" si="62"/>
        <v>0</v>
      </c>
      <c r="Q1265" s="15">
        <f>IF(ДАННЫЕ!$F$1&gt;ДАННЫЕ!$N1265,IF(YEAR(ДАННЫЕ!$F$1)=YEAR(ДАННЫЕ!M1265),1,0),0)</f>
        <v>0</v>
      </c>
      <c r="R1265" s="15">
        <f>IF(ДАННЫЕ!$F$1&gt;ДАННЫЕ!$N1265,IF(YEAR(ДАННЫЕ!$F$1)=YEAR(ДАННЫЕ!N1265),1,0),0)</f>
        <v>0</v>
      </c>
      <c r="S1265" s="15">
        <f>IF(ДАННЫЕ!$AA1265="2А",1,IF(ДАННЫЕ!$AA1265="2Б",2,IF(ДАННЫЕ!$AA1265="2В",3,IF(ДАННЫЕ!$AA1265=3,4,IF(ДАННЫЕ!$AA1265="4А",5,IF(ДАННЫЕ!$AA1265="4Б",6,IF(ДАННЫЕ!$AA1265="4В",7,IF(ДАННЫЕ!$AA1265=5,8,0))))))))</f>
        <v>0</v>
      </c>
      <c r="T1265" s="15">
        <f>IF(OR(ДАННЫЕ!$AC1265=2,ДАННЫЕ!$AD1265=2,ДАННЫЕ!$AE1265=2),2,IF(OR(ДАННЫЕ!$AC1265=1,ДАННЫЕ!$AD1265=1,ДАННЫЕ!$AE1265=1),1,0))</f>
        <v>0</v>
      </c>
    </row>
    <row r="1266" spans="1:20" x14ac:dyDescent="0.2">
      <c r="A1266" s="78">
        <f>IF(B1266&gt;0,IF(MONTH(ДАННЫЕ!$F$1)=MONTH(ДАННЫЕ!$B1266),1,0),0)</f>
        <v>0</v>
      </c>
      <c r="B1266" s="14">
        <f>IF(ДАННЫЕ!$B1266&gt;0,IF(YEAR(ДАННЫЕ!$F$1)=YEAR(ДАННЫЕ!$B1266),1,0),0)</f>
        <v>0</v>
      </c>
      <c r="C1266" s="14">
        <f>IF(ДАННЫЕ!$CM1266&gt;0,IF(YEAR(ДАННЫЕ!$F$1)=YEAR(ДАННЫЕ!$CM1266),1,0),0)</f>
        <v>0</v>
      </c>
      <c r="D1266" s="14">
        <f>IF(ДАННЫЕ!$CJ1266&gt;0,IF(ДАННЫЕ!$CL1266&gt;ДАННЫЕ!$F$1,1,IF(ДАННЫЕ!$CL1266&gt;0,0,1)),0)</f>
        <v>0</v>
      </c>
      <c r="E1266" s="43" t="str">
        <f ca="1">IF(ДАННЫЕ!$F$1&gt;0,IF(ДАННЫЕ!$G1266&gt;0,DATEDIF(ДАННЫЕ!$G1266,ДАННЫЕ!$F$1,"y"),""),IF(ДАННЫЕ!$G1266&gt;0,DATEDIF(ДАННЫЕ!$G1266,TODAY(),"y"),""))</f>
        <v/>
      </c>
      <c r="F1266" s="43" t="str">
        <f xml:space="preserve"> IF(ДАННЫЕ!$F1266="М",IF(E1266&gt;=18,IF(E1266&lt;60,1,""),""),"")&amp;IF(ДАННЫЕ!$F1266="Ж",IF(E1266&gt;=18,IF(E1266&lt;55,1,""),""),"")</f>
        <v/>
      </c>
      <c r="G1266" s="43" t="str">
        <f xml:space="preserve"> IF(ДАННЫЕ!$F1266="М",IF(E1266&gt;=60,2,""),"")&amp;IF(ДАННЫЕ!$F1266="Ж",IF(E1266&gt;=55,2,""),"")</f>
        <v/>
      </c>
      <c r="H1266" s="43" t="str">
        <f t="shared" ca="1" si="60"/>
        <v/>
      </c>
      <c r="I1266" s="43" t="str">
        <f t="shared" ca="1" si="61"/>
        <v>03</v>
      </c>
      <c r="J1266" s="28" t="str">
        <f ca="1">ДАННЫЕ!$F1266&amp;H1266&amp;I1266&amp;ДАННЫЕ!$I1266&amp;"m"&amp;IF(ДАННЫЕ!$I1266&gt;0,IF(ДАННЫЕ!$J1266&gt;0,0,1),"")&amp;"f"&amp;IF(ДАННЫЕ!$R1266&gt;0,IF(YEAR(ДАННЫЕ!$F$1)=YEAR(ДАННЫЕ!$R1266),1,0),0)&amp;"z"&amp;ДАННЫЕ!$R1266&amp;"p"&amp;ДАННЫЕ!$S1266&amp;"i"&amp;ДАННЫЕ!$T1266&amp;"h"&amp;ДАННЫЕ!$K1266&amp;"be"&amp;ДАННЫЕ!$BI1266&amp;"CD"&amp;IF(ДАННЫЕ!BF1266&gt;500,4,IF(ДАННЫЕ!BF1266&gt;350,3,IF(ДАННЫЕ!BF1266&gt;200,2,IF(ДАННЫЕ!BF1266&gt;0,1,0))))&amp;"g"&amp;B1266&amp;"d"&amp;H1266&amp;"l"&amp;ДАННЫЕ!AT1266&amp;"a"&amp;ДАННЫЕ!$V1266&amp;"v"&amp;R1266&amp;"k"&amp;ДАННЫЕ!$U1266&amp;"s"&amp;ДАННЫЕ!$Y1266&amp;"t"&amp;ДАННЫЕ!$X1266&amp;"b"&amp;IF(ДАННЫЕ!$Q1266&gt;1,1,0)&amp;"PP"&amp;ДАННЫЕ!Z1266&amp;"c"&amp;S1266&amp;"x"&amp;IF(ДАННЫЕ!$BY1266&gt;0,IF(YEAR(ДАННЫЕ!$F$1)=YEAR(ДАННЫЕ!$BY1266),1,0),0)&amp;"n"&amp;IF(ДАННЫЕ!$BZ1266&gt;0,IF(YEAR(ДАННЫЕ!$F$1)=YEAR(ДАННЫЕ!$BZ1266),1,0),0)&amp;"u"&amp;D1266&amp;"z"&amp;IF(ДАННЫЕ!$CL1266&gt;0,IF(YEAR(ДАННЫЕ!$F$1)&gt;YEAR(ДАННЫЕ!$CL1266),11,12),0)</f>
        <v>03mf0zpihbeCD0g0dlav0kstb0PPc0x0n0u0z0</v>
      </c>
      <c r="K1266" s="28" t="str">
        <f ca="1">ДАННЫЕ!$I1266&amp;"x"&amp;B1266&amp;"w"&amp;IF(T1266+ДАННЫЕ!AD1266+ДАННЫЕ!AE1266+ДАННЫЕ!AF1266+ДАННЫЕ!AG1266+ДАННЫЕ!AH1266+ДАННЫЕ!$AL1266+ДАННЫЕ!AI1266+ДАННЫЕ!AJ1266+ДАННЫЕ!AK1266+ДАННЫЕ!AP1266+ДАННЫЕ!AQ1266+ДАННЫЕ!AR1266+ДАННЫЕ!$AM1266+ДАННЫЕ!$AN1266+ДАННЫЕ!AS1266+ДАННЫЕ!AT1266&gt;0,1,0)&amp;IF(OR(T1266=2,ДАННЫЕ!AD1266=2,ДАННЫЕ!AE1266=2,ДАННЫЕ!AF1266=2,ДАННЫЕ!AG1266=2,ДАННЫЕ!AH1266=2,ДАННЫЕ!$AL1266=2,ДАННЫЕ!AI1266=2,ДАННЫЕ!AJ1266=2,ДАННЫЕ!AK1266=2,ДАННЫЕ!AP1266=2,ДАННЫЕ!AQ1266=2,ДАННЫЕ!AR1266=2,ДАННЫЕ!$AM1266=2,ДАННЫЕ!$AN1266=2,ДАННЫЕ!AS1266=2,ДАННЫЕ!AT1266=2),2,0)&amp;"t"&amp;IF(T1266&gt;0,"1"&amp;T1266,"00")&amp;"f"&amp;IF(ДАННЫЕ!$AC1266,"1"&amp;ДАННЫЕ!$AC1266,"00")&amp;"b"&amp;IF(ДАННЫЕ!$AD1266,"1"&amp;ДАННЫЕ!$AD1266,"00")&amp;"g"&amp;IF(ДАННЫЕ!$AF1266,"1"&amp;ДАННЫЕ!$AF1266,"00")&amp;"c"&amp;IF(ДАННЫЕ!$AG1266,"1"&amp;ДАННЫЕ!$AG1266,"00")&amp;"i"&amp;IF(ДАННЫЕ!$AH1266,"1"&amp;ДАННЫЕ!$AH1266,"00")&amp;"r"&amp;IF(ДАННЫЕ!$AL1266,"1"&amp;ДАННЫЕ!$AL1266,"00")&amp;"m"&amp;IF(ДАННЫЕ!$AI1266,"1"&amp;ДАННЫЕ!$AI1266,"00")&amp;"hS"&amp;IF(ДАННЫЕ!$AJ1266,"1"&amp;ДАННЫЕ!$AJ1266,"00")&amp;"hZ"&amp;IF(ДАННЫЕ!$AK1266,"1"&amp;ДАННЫЕ!$AK1266,"00")&amp;"p"&amp;IF(ДАННЫЕ!$AP1266,"1"&amp;ДАННЫЕ!$AP1266,"00")&amp;"k"&amp;IF(ДАННЫЕ!$AQ1266,"1"&amp;ДАННЫЕ!$AQ1266,"00")&amp;"z"&amp;IF(ДАННЫЕ!$AR1266,"1"&amp;ДАННЫЕ!$AR1266,"00")&amp;"j"&amp;IF(ДАННЫЕ!$AM1266,"1"&amp;ДАННЫЕ!$AM1266,"00")&amp;"n"&amp;IF(ДАННЫЕ!$AN1266,"1"&amp;ДАННЫЕ!$AN1266,"00")&amp;"E"&amp;ДАННЫЕ!BI1266&amp;"L"&amp;ДАННЫЕ!AO1266&amp;"h"&amp;IF(ДАННЫЕ!$AU1266&gt;0,1,0)&amp;"v"&amp;IF(ДАННЫЕ!$AW1266&gt;0,1,0)&amp;"a"&amp;IF(ДАННЫЕ!$AS1266,"1"&amp;ДАННЫЕ!$AS1266,"00")&amp;"s"&amp;IF(ДАННЫЕ!$AT1266,"1"&amp;ДАННЫЕ!$AT1266,"00")&amp;"u"&amp;IF(ДАННЫЕ!$CJ1266&gt;0,1,0)&amp;"y"&amp;B1266&amp;"d"&amp;H1266&amp;"e"&amp;F1266&amp;G1266</f>
        <v>x0w00t00f00b00g00c00i00r00m00hS00hZ00p00k00z00j00n00ELh0v0a00s00u0y0de</v>
      </c>
      <c r="L1266" s="28" t="str">
        <f ca="1">ДАННЫЕ!$I1266&amp;"VN"&amp;IF(ДАННЫЕ!AW1266&gt;0,11,10)&amp;"CD"&amp;IF(ДАННЫЕ!BF1266&gt;500,16,IF(ДАННЫЕ!BF1266&gt;350,15,IF(ДАННЫЕ!BF1266&gt;=200,14,IF(ДАННЫЕ!BF1266&gt;=100,13,IF(ДАННЫЕ!BF1266&gt;=50,12,IF(ДАННЫЕ!BF1266&gt;0,11,10))))))&amp;"AR"&amp;IF(ДАННЫЕ!BX1266&gt;0,1,0)&amp;"GD"&amp;B1266&amp;"VV"&amp;IF(E1266&gt;=5,IF(E1266&lt;18,1,0),0)</f>
        <v>VN10CD10AR0GD0VV0</v>
      </c>
      <c r="M1266" s="28" t="str">
        <f>ДАННЫЕ!$I1266&amp;"b"&amp;ДАННЫЕ!$BI1266&amp;"r"&amp;ДАННЫЕ!$BJ1266&amp;"CD"&amp;IF(ДАННЫЕ!BF1266&gt;0,IF(ДАННЫЕ!BF1266&lt;200,1,IF(ДАННЫЕ!BF1266&lt;350,2,3)),0)&amp;"h"&amp;IF(ДАННЫЕ!$BK1266+ДАННЫЕ!$BL1266+ДАННЫЕ!$BM1266&gt;0,1,0)&amp;"x"&amp;ДАННЫЕ!$BK1266&amp;"y"&amp;ДАННЫЕ!$BL1266&amp;"z"&amp;ДАННЫЕ!$BM1266&amp;"c"&amp;IF(ДАННЫЕ!$BK1266+ДАННЫЕ!$BL1266+ДАННЫЕ!$BM1266=3,1,0)&amp;"a"&amp;IF(ДАННЫЕ!$BQ1266+ДАННЫЕ!$BR1266&gt;0,1,0)&amp;"d"&amp;ДАННЫЕ!$BQ1266&amp;"v"&amp;ДАННЫЕ!$BR1266&amp;"p"&amp;ДАННЫЕ!$BS1266&amp;"n"&amp;ДАННЫЕ!$BU1266&amp;"t"&amp;ДАННЫЕ!$BV1266&amp;"o"&amp;ДАННЫЕ!$BT1266&amp;"l"&amp;IF(ДАННЫЕ!$BN1266&gt;0,1,0)&amp;ДАННЫЕ!$BN1266&amp;"g"&amp;ДАННЫЕ!$BO1266&amp;"s"&amp;ДАННЫЕ!$BP1266&amp;"DZ"&amp;IF(ДАННЫЕ!B1266-ДАННЫЕ!G1266 &lt; 60,IF(ДАННЫЕ!B1266-ДАННЫЕ!G1266 &gt;= 0,1,0),0)&amp;"u"&amp;IF(ДАННЫЕ!$CJ1266&gt;0,1,0)</f>
        <v>brCD0h0xyzc0a0dvpntol0gsDZ1u0</v>
      </c>
      <c r="N1266" s="28" t="str">
        <f ca="1">ДАННЫЕ!$F1266&amp;ДАННЫЕ!$I1266&amp;"g"&amp;B1266&amp;"cf"&amp;D1266&amp;"a"&amp;IF(ДАННЫЕ!$BX1266&gt;0,1,0)&amp;IF(ДАННЫЕ!$BF1266&gt;500,1,IF(ДАННЫЕ!$BF1266&gt;350,2,IF(ДАННЫЕ!$BF1266&gt;=200,3,IF(ДАННЫЕ!$BF1266&gt;=100,4,IF(ДАННЫЕ!$BF1266&gt;=50,5,IF(ДАННЫЕ!$BF1266&lt;50,6,0))))))&amp;"AR"&amp;IF(DATEDIF(ДАННЫЕ!$BX1266,ДАННЫЕ!$F$1,"y")&gt;1,1,0)&amp;"VG"&amp;IF(ДАННЫЕ!$BH1266="0",1,0)&amp;"o"&amp;IF(T1266+ДАННЫЕ!$AF1266+ДАННЫЕ!$AG1266+ДАННЫЕ!$AH1266+ДАННЫЕ!$AI1266+ДАННЫЕ!$AJ1266+ДАННЫЕ!$AP1266+ДАННЫЕ!$AQ1266+ДАННЫЕ!$AR1266+ДАННЫЕ!$AU1266+ДАННЫЕ!$AW1266+ДАННЫЕ!$AS1266+ДАННЫЕ!$AT1266&gt;0,1,0)&amp;"x"&amp;ДАННЫЕ!$AG1266&amp;"p"&amp;IF(ДАННЫЕ!$BY1266&gt;0,1,0)&amp;"v"&amp;IF(ДАННЫЕ!$BZ1266&gt;0,1,0)&amp;"n"&amp;ДАННЫЕ!$CA1266&amp;"t"&amp;ДАННЫЕ!$AY1266&amp;"k"&amp;ДАННЫЕ!$CB1266&amp;"q"&amp;ДАННЫЕ!$CC1266&amp;"w"&amp;ДАННЫЕ!$CD1266&amp;"e"&amp;ДАННЫЕ!$CE1266&amp;"m"&amp;ДАННЫЕ!$CF1266&amp;"c"&amp;ДАННЫЕ!$CG1266&amp;"z"&amp;ДАННЫЕ!$CH1266&amp;"d"&amp;IF(H1266=4,1,0)&amp;"s"&amp;IF(ДАННЫЕ!$J1266=1,0,1)&amp;"u"&amp;IF(ДАННЫЕ!$CJ1266&gt;0,1,0)</f>
        <v>g0cf0a06AR1VG0o0xp0v0ntkqwemczd0s1u0</v>
      </c>
      <c r="O1266" s="28" t="str">
        <f>ДАННЫЕ!$I1266&amp;"g"&amp;B1266&amp;A1266&amp;"f"&amp;P1266&amp;"c"&amp;IF(ДАННЫЕ!$U1266&gt;0,1,0)&amp;"s"&amp;IF(ДАННЫЕ!$Q1266&gt;0,IF(YEAR(ДАННЫЕ!$F$1)=YEAR(ДАННЫЕ!$Q1266),IF(MONTH(ДАННЫЕ!$F$1)=MONTH(ДАННЫЕ!$Q1266),111,11),1),0)&amp;"i"&amp;IF(ДАННЫЕ!$R1266+ДАННЫЕ!$S1266+ДАННЫЕ!$T1266=0,0,1)&amp;"h"&amp;IF(ДАННЫЕ!$P1266&gt;0,1,0)&amp;"p"&amp;IF(ДАННЫЕ!$CI1266&gt;0,IF(YEAR(ДАННЫЕ!$F$1)=YEAR(ДАННЫЕ!$CI1266),IF(MONTH(ДАННЫЕ!$F$1)=MONTH(ДАННЫЕ!$CI1266),111,11),1),0)&amp;"d"&amp;IF(ДАННЫЕ!$CJ1266&gt;0,IF(YEAR(ДАННЫЕ!$F$1)=YEAR(ДАННЫЕ!$CJ1266),IF(MONTH(ДАННЫЕ!$F$1)=MONTH(ДАННЫЕ!$CJ1266),111,11),1),0)&amp;"o"&amp;IF(ДАННЫЕ!$CK1266&gt;0,IF(MONTH(ДАННЫЕ!$F$1)=MONTH(ДАННЫЕ!$CK1266),111,11),0)&amp;"v"&amp;IF(ДАННЫЕ!$BE1266&gt;0,IF(MONTH(ДАННЫЕ!$F$1)=MONTH(ДАННЫЕ!$BE1266),111,11),0)</f>
        <v>g00f0c0s0i0h0p0d0o0v0</v>
      </c>
      <c r="P1266" s="15">
        <f t="shared" si="62"/>
        <v>0</v>
      </c>
      <c r="Q1266" s="15">
        <f>IF(ДАННЫЕ!$F$1&gt;ДАННЫЕ!$N1266,IF(YEAR(ДАННЫЕ!$F$1)=YEAR(ДАННЫЕ!M1266),1,0),0)</f>
        <v>0</v>
      </c>
      <c r="R1266" s="15">
        <f>IF(ДАННЫЕ!$F$1&gt;ДАННЫЕ!$N1266,IF(YEAR(ДАННЫЕ!$F$1)=YEAR(ДАННЫЕ!N1266),1,0),0)</f>
        <v>0</v>
      </c>
      <c r="S1266" s="15">
        <f>IF(ДАННЫЕ!$AA1266="2А",1,IF(ДАННЫЕ!$AA1266="2Б",2,IF(ДАННЫЕ!$AA1266="2В",3,IF(ДАННЫЕ!$AA1266=3,4,IF(ДАННЫЕ!$AA1266="4А",5,IF(ДАННЫЕ!$AA1266="4Б",6,IF(ДАННЫЕ!$AA1266="4В",7,IF(ДАННЫЕ!$AA1266=5,8,0))))))))</f>
        <v>0</v>
      </c>
      <c r="T1266" s="15">
        <f>IF(OR(ДАННЫЕ!$AC1266=2,ДАННЫЕ!$AD1266=2,ДАННЫЕ!$AE1266=2),2,IF(OR(ДАННЫЕ!$AC1266=1,ДАННЫЕ!$AD1266=1,ДАННЫЕ!$AE1266=1),1,0))</f>
        <v>0</v>
      </c>
    </row>
    <row r="1267" spans="1:20" x14ac:dyDescent="0.2">
      <c r="A1267" s="78">
        <f>IF(B1267&gt;0,IF(MONTH(ДАННЫЕ!$F$1)=MONTH(ДАННЫЕ!$B1267),1,0),0)</f>
        <v>0</v>
      </c>
      <c r="B1267" s="14">
        <f>IF(ДАННЫЕ!$B1267&gt;0,IF(YEAR(ДАННЫЕ!$F$1)=YEAR(ДАННЫЕ!$B1267),1,0),0)</f>
        <v>0</v>
      </c>
      <c r="C1267" s="14">
        <f>IF(ДАННЫЕ!$CM1267&gt;0,IF(YEAR(ДАННЫЕ!$F$1)=YEAR(ДАННЫЕ!$CM1267),1,0),0)</f>
        <v>0</v>
      </c>
      <c r="D1267" s="14">
        <f>IF(ДАННЫЕ!$CJ1267&gt;0,IF(ДАННЫЕ!$CL1267&gt;ДАННЫЕ!$F$1,1,IF(ДАННЫЕ!$CL1267&gt;0,0,1)),0)</f>
        <v>0</v>
      </c>
      <c r="E1267" s="43" t="str">
        <f ca="1">IF(ДАННЫЕ!$F$1&gt;0,IF(ДАННЫЕ!$G1267&gt;0,DATEDIF(ДАННЫЕ!$G1267,ДАННЫЕ!$F$1,"y"),""),IF(ДАННЫЕ!$G1267&gt;0,DATEDIF(ДАННЫЕ!$G1267,TODAY(),"y"),""))</f>
        <v/>
      </c>
      <c r="F1267" s="43" t="str">
        <f xml:space="preserve"> IF(ДАННЫЕ!$F1267="М",IF(E1267&gt;=18,IF(E1267&lt;60,1,""),""),"")&amp;IF(ДАННЫЕ!$F1267="Ж",IF(E1267&gt;=18,IF(E1267&lt;55,1,""),""),"")</f>
        <v/>
      </c>
      <c r="G1267" s="43" t="str">
        <f xml:space="preserve"> IF(ДАННЫЕ!$F1267="М",IF(E1267&gt;=60,2,""),"")&amp;IF(ДАННЫЕ!$F1267="Ж",IF(E1267&gt;=55,2,""),"")</f>
        <v/>
      </c>
      <c r="H1267" s="43" t="str">
        <f t="shared" ca="1" si="60"/>
        <v/>
      </c>
      <c r="I1267" s="43" t="str">
        <f t="shared" ca="1" si="61"/>
        <v>03</v>
      </c>
      <c r="J1267" s="28" t="str">
        <f ca="1">ДАННЫЕ!$F1267&amp;H1267&amp;I1267&amp;ДАННЫЕ!$I1267&amp;"m"&amp;IF(ДАННЫЕ!$I1267&gt;0,IF(ДАННЫЕ!$J1267&gt;0,0,1),"")&amp;"f"&amp;IF(ДАННЫЕ!$R1267&gt;0,IF(YEAR(ДАННЫЕ!$F$1)=YEAR(ДАННЫЕ!$R1267),1,0),0)&amp;"z"&amp;ДАННЫЕ!$R1267&amp;"p"&amp;ДАННЫЕ!$S1267&amp;"i"&amp;ДАННЫЕ!$T1267&amp;"h"&amp;ДАННЫЕ!$K1267&amp;"be"&amp;ДАННЫЕ!$BI1267&amp;"CD"&amp;IF(ДАННЫЕ!BF1267&gt;500,4,IF(ДАННЫЕ!BF1267&gt;350,3,IF(ДАННЫЕ!BF1267&gt;200,2,IF(ДАННЫЕ!BF1267&gt;0,1,0))))&amp;"g"&amp;B1267&amp;"d"&amp;H1267&amp;"l"&amp;ДАННЫЕ!AT1267&amp;"a"&amp;ДАННЫЕ!$V1267&amp;"v"&amp;R1267&amp;"k"&amp;ДАННЫЕ!$U1267&amp;"s"&amp;ДАННЫЕ!$Y1267&amp;"t"&amp;ДАННЫЕ!$X1267&amp;"b"&amp;IF(ДАННЫЕ!$Q1267&gt;1,1,0)&amp;"PP"&amp;ДАННЫЕ!Z1267&amp;"c"&amp;S1267&amp;"x"&amp;IF(ДАННЫЕ!$BY1267&gt;0,IF(YEAR(ДАННЫЕ!$F$1)=YEAR(ДАННЫЕ!$BY1267),1,0),0)&amp;"n"&amp;IF(ДАННЫЕ!$BZ1267&gt;0,IF(YEAR(ДАННЫЕ!$F$1)=YEAR(ДАННЫЕ!$BZ1267),1,0),0)&amp;"u"&amp;D1267&amp;"z"&amp;IF(ДАННЫЕ!$CL1267&gt;0,IF(YEAR(ДАННЫЕ!$F$1)&gt;YEAR(ДАННЫЕ!$CL1267),11,12),0)</f>
        <v>03mf0zpihbeCD0g0dlav0kstb0PPc0x0n0u0z0</v>
      </c>
      <c r="K1267" s="28" t="str">
        <f ca="1">ДАННЫЕ!$I1267&amp;"x"&amp;B1267&amp;"w"&amp;IF(T1267+ДАННЫЕ!AD1267+ДАННЫЕ!AE1267+ДАННЫЕ!AF1267+ДАННЫЕ!AG1267+ДАННЫЕ!AH1267+ДАННЫЕ!$AL1267+ДАННЫЕ!AI1267+ДАННЫЕ!AJ1267+ДАННЫЕ!AK1267+ДАННЫЕ!AP1267+ДАННЫЕ!AQ1267+ДАННЫЕ!AR1267+ДАННЫЕ!$AM1267+ДАННЫЕ!$AN1267+ДАННЫЕ!AS1267+ДАННЫЕ!AT1267&gt;0,1,0)&amp;IF(OR(T1267=2,ДАННЫЕ!AD1267=2,ДАННЫЕ!AE1267=2,ДАННЫЕ!AF1267=2,ДАННЫЕ!AG1267=2,ДАННЫЕ!AH1267=2,ДАННЫЕ!$AL1267=2,ДАННЫЕ!AI1267=2,ДАННЫЕ!AJ1267=2,ДАННЫЕ!AK1267=2,ДАННЫЕ!AP1267=2,ДАННЫЕ!AQ1267=2,ДАННЫЕ!AR1267=2,ДАННЫЕ!$AM1267=2,ДАННЫЕ!$AN1267=2,ДАННЫЕ!AS1267=2,ДАННЫЕ!AT1267=2),2,0)&amp;"t"&amp;IF(T1267&gt;0,"1"&amp;T1267,"00")&amp;"f"&amp;IF(ДАННЫЕ!$AC1267,"1"&amp;ДАННЫЕ!$AC1267,"00")&amp;"b"&amp;IF(ДАННЫЕ!$AD1267,"1"&amp;ДАННЫЕ!$AD1267,"00")&amp;"g"&amp;IF(ДАННЫЕ!$AF1267,"1"&amp;ДАННЫЕ!$AF1267,"00")&amp;"c"&amp;IF(ДАННЫЕ!$AG1267,"1"&amp;ДАННЫЕ!$AG1267,"00")&amp;"i"&amp;IF(ДАННЫЕ!$AH1267,"1"&amp;ДАННЫЕ!$AH1267,"00")&amp;"r"&amp;IF(ДАННЫЕ!$AL1267,"1"&amp;ДАННЫЕ!$AL1267,"00")&amp;"m"&amp;IF(ДАННЫЕ!$AI1267,"1"&amp;ДАННЫЕ!$AI1267,"00")&amp;"hS"&amp;IF(ДАННЫЕ!$AJ1267,"1"&amp;ДАННЫЕ!$AJ1267,"00")&amp;"hZ"&amp;IF(ДАННЫЕ!$AK1267,"1"&amp;ДАННЫЕ!$AK1267,"00")&amp;"p"&amp;IF(ДАННЫЕ!$AP1267,"1"&amp;ДАННЫЕ!$AP1267,"00")&amp;"k"&amp;IF(ДАННЫЕ!$AQ1267,"1"&amp;ДАННЫЕ!$AQ1267,"00")&amp;"z"&amp;IF(ДАННЫЕ!$AR1267,"1"&amp;ДАННЫЕ!$AR1267,"00")&amp;"j"&amp;IF(ДАННЫЕ!$AM1267,"1"&amp;ДАННЫЕ!$AM1267,"00")&amp;"n"&amp;IF(ДАННЫЕ!$AN1267,"1"&amp;ДАННЫЕ!$AN1267,"00")&amp;"E"&amp;ДАННЫЕ!BI1267&amp;"L"&amp;ДАННЫЕ!AO1267&amp;"h"&amp;IF(ДАННЫЕ!$AU1267&gt;0,1,0)&amp;"v"&amp;IF(ДАННЫЕ!$AW1267&gt;0,1,0)&amp;"a"&amp;IF(ДАННЫЕ!$AS1267,"1"&amp;ДАННЫЕ!$AS1267,"00")&amp;"s"&amp;IF(ДАННЫЕ!$AT1267,"1"&amp;ДАННЫЕ!$AT1267,"00")&amp;"u"&amp;IF(ДАННЫЕ!$CJ1267&gt;0,1,0)&amp;"y"&amp;B1267&amp;"d"&amp;H1267&amp;"e"&amp;F1267&amp;G1267</f>
        <v>x0w00t00f00b00g00c00i00r00m00hS00hZ00p00k00z00j00n00ELh0v0a00s00u0y0de</v>
      </c>
      <c r="L1267" s="28" t="str">
        <f ca="1">ДАННЫЕ!$I1267&amp;"VN"&amp;IF(ДАННЫЕ!AW1267&gt;0,11,10)&amp;"CD"&amp;IF(ДАННЫЕ!BF1267&gt;500,16,IF(ДАННЫЕ!BF1267&gt;350,15,IF(ДАННЫЕ!BF1267&gt;=200,14,IF(ДАННЫЕ!BF1267&gt;=100,13,IF(ДАННЫЕ!BF1267&gt;=50,12,IF(ДАННЫЕ!BF1267&gt;0,11,10))))))&amp;"AR"&amp;IF(ДАННЫЕ!BX1267&gt;0,1,0)&amp;"GD"&amp;B1267&amp;"VV"&amp;IF(E1267&gt;=5,IF(E1267&lt;18,1,0),0)</f>
        <v>VN10CD10AR0GD0VV0</v>
      </c>
      <c r="M1267" s="28" t="str">
        <f>ДАННЫЕ!$I1267&amp;"b"&amp;ДАННЫЕ!$BI1267&amp;"r"&amp;ДАННЫЕ!$BJ1267&amp;"CD"&amp;IF(ДАННЫЕ!BF1267&gt;0,IF(ДАННЫЕ!BF1267&lt;200,1,IF(ДАННЫЕ!BF1267&lt;350,2,3)),0)&amp;"h"&amp;IF(ДАННЫЕ!$BK1267+ДАННЫЕ!$BL1267+ДАННЫЕ!$BM1267&gt;0,1,0)&amp;"x"&amp;ДАННЫЕ!$BK1267&amp;"y"&amp;ДАННЫЕ!$BL1267&amp;"z"&amp;ДАННЫЕ!$BM1267&amp;"c"&amp;IF(ДАННЫЕ!$BK1267+ДАННЫЕ!$BL1267+ДАННЫЕ!$BM1267=3,1,0)&amp;"a"&amp;IF(ДАННЫЕ!$BQ1267+ДАННЫЕ!$BR1267&gt;0,1,0)&amp;"d"&amp;ДАННЫЕ!$BQ1267&amp;"v"&amp;ДАННЫЕ!$BR1267&amp;"p"&amp;ДАННЫЕ!$BS1267&amp;"n"&amp;ДАННЫЕ!$BU1267&amp;"t"&amp;ДАННЫЕ!$BV1267&amp;"o"&amp;ДАННЫЕ!$BT1267&amp;"l"&amp;IF(ДАННЫЕ!$BN1267&gt;0,1,0)&amp;ДАННЫЕ!$BN1267&amp;"g"&amp;ДАННЫЕ!$BO1267&amp;"s"&amp;ДАННЫЕ!$BP1267&amp;"DZ"&amp;IF(ДАННЫЕ!B1267-ДАННЫЕ!G1267 &lt; 60,IF(ДАННЫЕ!B1267-ДАННЫЕ!G1267 &gt;= 0,1,0),0)&amp;"u"&amp;IF(ДАННЫЕ!$CJ1267&gt;0,1,0)</f>
        <v>brCD0h0xyzc0a0dvpntol0gsDZ1u0</v>
      </c>
      <c r="N1267" s="28" t="str">
        <f ca="1">ДАННЫЕ!$F1267&amp;ДАННЫЕ!$I1267&amp;"g"&amp;B1267&amp;"cf"&amp;D1267&amp;"a"&amp;IF(ДАННЫЕ!$BX1267&gt;0,1,0)&amp;IF(ДАННЫЕ!$BF1267&gt;500,1,IF(ДАННЫЕ!$BF1267&gt;350,2,IF(ДАННЫЕ!$BF1267&gt;=200,3,IF(ДАННЫЕ!$BF1267&gt;=100,4,IF(ДАННЫЕ!$BF1267&gt;=50,5,IF(ДАННЫЕ!$BF1267&lt;50,6,0))))))&amp;"AR"&amp;IF(DATEDIF(ДАННЫЕ!$BX1267,ДАННЫЕ!$F$1,"y")&gt;1,1,0)&amp;"VG"&amp;IF(ДАННЫЕ!$BH1267="0",1,0)&amp;"o"&amp;IF(T1267+ДАННЫЕ!$AF1267+ДАННЫЕ!$AG1267+ДАННЫЕ!$AH1267+ДАННЫЕ!$AI1267+ДАННЫЕ!$AJ1267+ДАННЫЕ!$AP1267+ДАННЫЕ!$AQ1267+ДАННЫЕ!$AR1267+ДАННЫЕ!$AU1267+ДАННЫЕ!$AW1267+ДАННЫЕ!$AS1267+ДАННЫЕ!$AT1267&gt;0,1,0)&amp;"x"&amp;ДАННЫЕ!$AG1267&amp;"p"&amp;IF(ДАННЫЕ!$BY1267&gt;0,1,0)&amp;"v"&amp;IF(ДАННЫЕ!$BZ1267&gt;0,1,0)&amp;"n"&amp;ДАННЫЕ!$CA1267&amp;"t"&amp;ДАННЫЕ!$AY1267&amp;"k"&amp;ДАННЫЕ!$CB1267&amp;"q"&amp;ДАННЫЕ!$CC1267&amp;"w"&amp;ДАННЫЕ!$CD1267&amp;"e"&amp;ДАННЫЕ!$CE1267&amp;"m"&amp;ДАННЫЕ!$CF1267&amp;"c"&amp;ДАННЫЕ!$CG1267&amp;"z"&amp;ДАННЫЕ!$CH1267&amp;"d"&amp;IF(H1267=4,1,0)&amp;"s"&amp;IF(ДАННЫЕ!$J1267=1,0,1)&amp;"u"&amp;IF(ДАННЫЕ!$CJ1267&gt;0,1,0)</f>
        <v>g0cf0a06AR1VG0o0xp0v0ntkqwemczd0s1u0</v>
      </c>
      <c r="O1267" s="28" t="str">
        <f>ДАННЫЕ!$I1267&amp;"g"&amp;B1267&amp;A1267&amp;"f"&amp;P1267&amp;"c"&amp;IF(ДАННЫЕ!$U1267&gt;0,1,0)&amp;"s"&amp;IF(ДАННЫЕ!$Q1267&gt;0,IF(YEAR(ДАННЫЕ!$F$1)=YEAR(ДАННЫЕ!$Q1267),IF(MONTH(ДАННЫЕ!$F$1)=MONTH(ДАННЫЕ!$Q1267),111,11),1),0)&amp;"i"&amp;IF(ДАННЫЕ!$R1267+ДАННЫЕ!$S1267+ДАННЫЕ!$T1267=0,0,1)&amp;"h"&amp;IF(ДАННЫЕ!$P1267&gt;0,1,0)&amp;"p"&amp;IF(ДАННЫЕ!$CI1267&gt;0,IF(YEAR(ДАННЫЕ!$F$1)=YEAR(ДАННЫЕ!$CI1267),IF(MONTH(ДАННЫЕ!$F$1)=MONTH(ДАННЫЕ!$CI1267),111,11),1),0)&amp;"d"&amp;IF(ДАННЫЕ!$CJ1267&gt;0,IF(YEAR(ДАННЫЕ!$F$1)=YEAR(ДАННЫЕ!$CJ1267),IF(MONTH(ДАННЫЕ!$F$1)=MONTH(ДАННЫЕ!$CJ1267),111,11),1),0)&amp;"o"&amp;IF(ДАННЫЕ!$CK1267&gt;0,IF(MONTH(ДАННЫЕ!$F$1)=MONTH(ДАННЫЕ!$CK1267),111,11),0)&amp;"v"&amp;IF(ДАННЫЕ!$BE1267&gt;0,IF(MONTH(ДАННЫЕ!$F$1)=MONTH(ДАННЫЕ!$BE1267),111,11),0)</f>
        <v>g00f0c0s0i0h0p0d0o0v0</v>
      </c>
      <c r="P1267" s="15">
        <f t="shared" si="62"/>
        <v>0</v>
      </c>
      <c r="Q1267" s="15">
        <f>IF(ДАННЫЕ!$F$1&gt;ДАННЫЕ!$N1267,IF(YEAR(ДАННЫЕ!$F$1)=YEAR(ДАННЫЕ!M1267),1,0),0)</f>
        <v>0</v>
      </c>
      <c r="R1267" s="15">
        <f>IF(ДАННЫЕ!$F$1&gt;ДАННЫЕ!$N1267,IF(YEAR(ДАННЫЕ!$F$1)=YEAR(ДАННЫЕ!N1267),1,0),0)</f>
        <v>0</v>
      </c>
      <c r="S1267" s="15">
        <f>IF(ДАННЫЕ!$AA1267="2А",1,IF(ДАННЫЕ!$AA1267="2Б",2,IF(ДАННЫЕ!$AA1267="2В",3,IF(ДАННЫЕ!$AA1267=3,4,IF(ДАННЫЕ!$AA1267="4А",5,IF(ДАННЫЕ!$AA1267="4Б",6,IF(ДАННЫЕ!$AA1267="4В",7,IF(ДАННЫЕ!$AA1267=5,8,0))))))))</f>
        <v>0</v>
      </c>
      <c r="T1267" s="15">
        <f>IF(OR(ДАННЫЕ!$AC1267=2,ДАННЫЕ!$AD1267=2,ДАННЫЕ!$AE1267=2),2,IF(OR(ДАННЫЕ!$AC1267=1,ДАННЫЕ!$AD1267=1,ДАННЫЕ!$AE1267=1),1,0))</f>
        <v>0</v>
      </c>
    </row>
    <row r="1268" spans="1:20" x14ac:dyDescent="0.2">
      <c r="A1268" s="78">
        <f>IF(B1268&gt;0,IF(MONTH(ДАННЫЕ!$F$1)=MONTH(ДАННЫЕ!$B1268),1,0),0)</f>
        <v>0</v>
      </c>
      <c r="B1268" s="14">
        <f>IF(ДАННЫЕ!$B1268&gt;0,IF(YEAR(ДАННЫЕ!$F$1)=YEAR(ДАННЫЕ!$B1268),1,0),0)</f>
        <v>0</v>
      </c>
      <c r="C1268" s="14">
        <f>IF(ДАННЫЕ!$CM1268&gt;0,IF(YEAR(ДАННЫЕ!$F$1)=YEAR(ДАННЫЕ!$CM1268),1,0),0)</f>
        <v>0</v>
      </c>
      <c r="D1268" s="14">
        <f>IF(ДАННЫЕ!$CJ1268&gt;0,IF(ДАННЫЕ!$CL1268&gt;ДАННЫЕ!$F$1,1,IF(ДАННЫЕ!$CL1268&gt;0,0,1)),0)</f>
        <v>0</v>
      </c>
      <c r="E1268" s="43" t="str">
        <f ca="1">IF(ДАННЫЕ!$F$1&gt;0,IF(ДАННЫЕ!$G1268&gt;0,DATEDIF(ДАННЫЕ!$G1268,ДАННЫЕ!$F$1,"y"),""),IF(ДАННЫЕ!$G1268&gt;0,DATEDIF(ДАННЫЕ!$G1268,TODAY(),"y"),""))</f>
        <v/>
      </c>
      <c r="F1268" s="43" t="str">
        <f xml:space="preserve"> IF(ДАННЫЕ!$F1268="М",IF(E1268&gt;=18,IF(E1268&lt;60,1,""),""),"")&amp;IF(ДАННЫЕ!$F1268="Ж",IF(E1268&gt;=18,IF(E1268&lt;55,1,""),""),"")</f>
        <v/>
      </c>
      <c r="G1268" s="43" t="str">
        <f xml:space="preserve"> IF(ДАННЫЕ!$F1268="М",IF(E1268&gt;=60,2,""),"")&amp;IF(ДАННЫЕ!$F1268="Ж",IF(E1268&gt;=55,2,""),"")</f>
        <v/>
      </c>
      <c r="H1268" s="43" t="str">
        <f t="shared" ca="1" si="60"/>
        <v/>
      </c>
      <c r="I1268" s="43" t="str">
        <f t="shared" ca="1" si="61"/>
        <v>03</v>
      </c>
      <c r="J1268" s="28" t="str">
        <f ca="1">ДАННЫЕ!$F1268&amp;H1268&amp;I1268&amp;ДАННЫЕ!$I1268&amp;"m"&amp;IF(ДАННЫЕ!$I1268&gt;0,IF(ДАННЫЕ!$J1268&gt;0,0,1),"")&amp;"f"&amp;IF(ДАННЫЕ!$R1268&gt;0,IF(YEAR(ДАННЫЕ!$F$1)=YEAR(ДАННЫЕ!$R1268),1,0),0)&amp;"z"&amp;ДАННЫЕ!$R1268&amp;"p"&amp;ДАННЫЕ!$S1268&amp;"i"&amp;ДАННЫЕ!$T1268&amp;"h"&amp;ДАННЫЕ!$K1268&amp;"be"&amp;ДАННЫЕ!$BI1268&amp;"CD"&amp;IF(ДАННЫЕ!BF1268&gt;500,4,IF(ДАННЫЕ!BF1268&gt;350,3,IF(ДАННЫЕ!BF1268&gt;200,2,IF(ДАННЫЕ!BF1268&gt;0,1,0))))&amp;"g"&amp;B1268&amp;"d"&amp;H1268&amp;"l"&amp;ДАННЫЕ!AT1268&amp;"a"&amp;ДАННЫЕ!$V1268&amp;"v"&amp;R1268&amp;"k"&amp;ДАННЫЕ!$U1268&amp;"s"&amp;ДАННЫЕ!$Y1268&amp;"t"&amp;ДАННЫЕ!$X1268&amp;"b"&amp;IF(ДАННЫЕ!$Q1268&gt;1,1,0)&amp;"PP"&amp;ДАННЫЕ!Z1268&amp;"c"&amp;S1268&amp;"x"&amp;IF(ДАННЫЕ!$BY1268&gt;0,IF(YEAR(ДАННЫЕ!$F$1)=YEAR(ДАННЫЕ!$BY1268),1,0),0)&amp;"n"&amp;IF(ДАННЫЕ!$BZ1268&gt;0,IF(YEAR(ДАННЫЕ!$F$1)=YEAR(ДАННЫЕ!$BZ1268),1,0),0)&amp;"u"&amp;D1268&amp;"z"&amp;IF(ДАННЫЕ!$CL1268&gt;0,IF(YEAR(ДАННЫЕ!$F$1)&gt;YEAR(ДАННЫЕ!$CL1268),11,12),0)</f>
        <v>03mf0zpihbeCD0g0dlav0kstb0PPc0x0n0u0z0</v>
      </c>
      <c r="K1268" s="28" t="str">
        <f ca="1">ДАННЫЕ!$I1268&amp;"x"&amp;B1268&amp;"w"&amp;IF(T1268+ДАННЫЕ!AD1268+ДАННЫЕ!AE1268+ДАННЫЕ!AF1268+ДАННЫЕ!AG1268+ДАННЫЕ!AH1268+ДАННЫЕ!$AL1268+ДАННЫЕ!AI1268+ДАННЫЕ!AJ1268+ДАННЫЕ!AK1268+ДАННЫЕ!AP1268+ДАННЫЕ!AQ1268+ДАННЫЕ!AR1268+ДАННЫЕ!$AM1268+ДАННЫЕ!$AN1268+ДАННЫЕ!AS1268+ДАННЫЕ!AT1268&gt;0,1,0)&amp;IF(OR(T1268=2,ДАННЫЕ!AD1268=2,ДАННЫЕ!AE1268=2,ДАННЫЕ!AF1268=2,ДАННЫЕ!AG1268=2,ДАННЫЕ!AH1268=2,ДАННЫЕ!$AL1268=2,ДАННЫЕ!AI1268=2,ДАННЫЕ!AJ1268=2,ДАННЫЕ!AK1268=2,ДАННЫЕ!AP1268=2,ДАННЫЕ!AQ1268=2,ДАННЫЕ!AR1268=2,ДАННЫЕ!$AM1268=2,ДАННЫЕ!$AN1268=2,ДАННЫЕ!AS1268=2,ДАННЫЕ!AT1268=2),2,0)&amp;"t"&amp;IF(T1268&gt;0,"1"&amp;T1268,"00")&amp;"f"&amp;IF(ДАННЫЕ!$AC1268,"1"&amp;ДАННЫЕ!$AC1268,"00")&amp;"b"&amp;IF(ДАННЫЕ!$AD1268,"1"&amp;ДАННЫЕ!$AD1268,"00")&amp;"g"&amp;IF(ДАННЫЕ!$AF1268,"1"&amp;ДАННЫЕ!$AF1268,"00")&amp;"c"&amp;IF(ДАННЫЕ!$AG1268,"1"&amp;ДАННЫЕ!$AG1268,"00")&amp;"i"&amp;IF(ДАННЫЕ!$AH1268,"1"&amp;ДАННЫЕ!$AH1268,"00")&amp;"r"&amp;IF(ДАННЫЕ!$AL1268,"1"&amp;ДАННЫЕ!$AL1268,"00")&amp;"m"&amp;IF(ДАННЫЕ!$AI1268,"1"&amp;ДАННЫЕ!$AI1268,"00")&amp;"hS"&amp;IF(ДАННЫЕ!$AJ1268,"1"&amp;ДАННЫЕ!$AJ1268,"00")&amp;"hZ"&amp;IF(ДАННЫЕ!$AK1268,"1"&amp;ДАННЫЕ!$AK1268,"00")&amp;"p"&amp;IF(ДАННЫЕ!$AP1268,"1"&amp;ДАННЫЕ!$AP1268,"00")&amp;"k"&amp;IF(ДАННЫЕ!$AQ1268,"1"&amp;ДАННЫЕ!$AQ1268,"00")&amp;"z"&amp;IF(ДАННЫЕ!$AR1268,"1"&amp;ДАННЫЕ!$AR1268,"00")&amp;"j"&amp;IF(ДАННЫЕ!$AM1268,"1"&amp;ДАННЫЕ!$AM1268,"00")&amp;"n"&amp;IF(ДАННЫЕ!$AN1268,"1"&amp;ДАННЫЕ!$AN1268,"00")&amp;"E"&amp;ДАННЫЕ!BI1268&amp;"L"&amp;ДАННЫЕ!AO1268&amp;"h"&amp;IF(ДАННЫЕ!$AU1268&gt;0,1,0)&amp;"v"&amp;IF(ДАННЫЕ!$AW1268&gt;0,1,0)&amp;"a"&amp;IF(ДАННЫЕ!$AS1268,"1"&amp;ДАННЫЕ!$AS1268,"00")&amp;"s"&amp;IF(ДАННЫЕ!$AT1268,"1"&amp;ДАННЫЕ!$AT1268,"00")&amp;"u"&amp;IF(ДАННЫЕ!$CJ1268&gt;0,1,0)&amp;"y"&amp;B1268&amp;"d"&amp;H1268&amp;"e"&amp;F1268&amp;G1268</f>
        <v>x0w00t00f00b00g00c00i00r00m00hS00hZ00p00k00z00j00n00ELh0v0a00s00u0y0de</v>
      </c>
      <c r="L1268" s="28" t="str">
        <f ca="1">ДАННЫЕ!$I1268&amp;"VN"&amp;IF(ДАННЫЕ!AW1268&gt;0,11,10)&amp;"CD"&amp;IF(ДАННЫЕ!BF1268&gt;500,16,IF(ДАННЫЕ!BF1268&gt;350,15,IF(ДАННЫЕ!BF1268&gt;=200,14,IF(ДАННЫЕ!BF1268&gt;=100,13,IF(ДАННЫЕ!BF1268&gt;=50,12,IF(ДАННЫЕ!BF1268&gt;0,11,10))))))&amp;"AR"&amp;IF(ДАННЫЕ!BX1268&gt;0,1,0)&amp;"GD"&amp;B1268&amp;"VV"&amp;IF(E1268&gt;=5,IF(E1268&lt;18,1,0),0)</f>
        <v>VN10CD10AR0GD0VV0</v>
      </c>
      <c r="M1268" s="28" t="str">
        <f>ДАННЫЕ!$I1268&amp;"b"&amp;ДАННЫЕ!$BI1268&amp;"r"&amp;ДАННЫЕ!$BJ1268&amp;"CD"&amp;IF(ДАННЫЕ!BF1268&gt;0,IF(ДАННЫЕ!BF1268&lt;200,1,IF(ДАННЫЕ!BF1268&lt;350,2,3)),0)&amp;"h"&amp;IF(ДАННЫЕ!$BK1268+ДАННЫЕ!$BL1268+ДАННЫЕ!$BM1268&gt;0,1,0)&amp;"x"&amp;ДАННЫЕ!$BK1268&amp;"y"&amp;ДАННЫЕ!$BL1268&amp;"z"&amp;ДАННЫЕ!$BM1268&amp;"c"&amp;IF(ДАННЫЕ!$BK1268+ДАННЫЕ!$BL1268+ДАННЫЕ!$BM1268=3,1,0)&amp;"a"&amp;IF(ДАННЫЕ!$BQ1268+ДАННЫЕ!$BR1268&gt;0,1,0)&amp;"d"&amp;ДАННЫЕ!$BQ1268&amp;"v"&amp;ДАННЫЕ!$BR1268&amp;"p"&amp;ДАННЫЕ!$BS1268&amp;"n"&amp;ДАННЫЕ!$BU1268&amp;"t"&amp;ДАННЫЕ!$BV1268&amp;"o"&amp;ДАННЫЕ!$BT1268&amp;"l"&amp;IF(ДАННЫЕ!$BN1268&gt;0,1,0)&amp;ДАННЫЕ!$BN1268&amp;"g"&amp;ДАННЫЕ!$BO1268&amp;"s"&amp;ДАННЫЕ!$BP1268&amp;"DZ"&amp;IF(ДАННЫЕ!B1268-ДАННЫЕ!G1268 &lt; 60,IF(ДАННЫЕ!B1268-ДАННЫЕ!G1268 &gt;= 0,1,0),0)&amp;"u"&amp;IF(ДАННЫЕ!$CJ1268&gt;0,1,0)</f>
        <v>brCD0h0xyzc0a0dvpntol0gsDZ1u0</v>
      </c>
      <c r="N1268" s="28" t="str">
        <f ca="1">ДАННЫЕ!$F1268&amp;ДАННЫЕ!$I1268&amp;"g"&amp;B1268&amp;"cf"&amp;D1268&amp;"a"&amp;IF(ДАННЫЕ!$BX1268&gt;0,1,0)&amp;IF(ДАННЫЕ!$BF1268&gt;500,1,IF(ДАННЫЕ!$BF1268&gt;350,2,IF(ДАННЫЕ!$BF1268&gt;=200,3,IF(ДАННЫЕ!$BF1268&gt;=100,4,IF(ДАННЫЕ!$BF1268&gt;=50,5,IF(ДАННЫЕ!$BF1268&lt;50,6,0))))))&amp;"AR"&amp;IF(DATEDIF(ДАННЫЕ!$BX1268,ДАННЫЕ!$F$1,"y")&gt;1,1,0)&amp;"VG"&amp;IF(ДАННЫЕ!$BH1268="0",1,0)&amp;"o"&amp;IF(T1268+ДАННЫЕ!$AF1268+ДАННЫЕ!$AG1268+ДАННЫЕ!$AH1268+ДАННЫЕ!$AI1268+ДАННЫЕ!$AJ1268+ДАННЫЕ!$AP1268+ДАННЫЕ!$AQ1268+ДАННЫЕ!$AR1268+ДАННЫЕ!$AU1268+ДАННЫЕ!$AW1268+ДАННЫЕ!$AS1268+ДАННЫЕ!$AT1268&gt;0,1,0)&amp;"x"&amp;ДАННЫЕ!$AG1268&amp;"p"&amp;IF(ДАННЫЕ!$BY1268&gt;0,1,0)&amp;"v"&amp;IF(ДАННЫЕ!$BZ1268&gt;0,1,0)&amp;"n"&amp;ДАННЫЕ!$CA1268&amp;"t"&amp;ДАННЫЕ!$AY1268&amp;"k"&amp;ДАННЫЕ!$CB1268&amp;"q"&amp;ДАННЫЕ!$CC1268&amp;"w"&amp;ДАННЫЕ!$CD1268&amp;"e"&amp;ДАННЫЕ!$CE1268&amp;"m"&amp;ДАННЫЕ!$CF1268&amp;"c"&amp;ДАННЫЕ!$CG1268&amp;"z"&amp;ДАННЫЕ!$CH1268&amp;"d"&amp;IF(H1268=4,1,0)&amp;"s"&amp;IF(ДАННЫЕ!$J1268=1,0,1)&amp;"u"&amp;IF(ДАННЫЕ!$CJ1268&gt;0,1,0)</f>
        <v>g0cf0a06AR1VG0o0xp0v0ntkqwemczd0s1u0</v>
      </c>
      <c r="O1268" s="28" t="str">
        <f>ДАННЫЕ!$I1268&amp;"g"&amp;B1268&amp;A1268&amp;"f"&amp;P1268&amp;"c"&amp;IF(ДАННЫЕ!$U1268&gt;0,1,0)&amp;"s"&amp;IF(ДАННЫЕ!$Q1268&gt;0,IF(YEAR(ДАННЫЕ!$F$1)=YEAR(ДАННЫЕ!$Q1268),IF(MONTH(ДАННЫЕ!$F$1)=MONTH(ДАННЫЕ!$Q1268),111,11),1),0)&amp;"i"&amp;IF(ДАННЫЕ!$R1268+ДАННЫЕ!$S1268+ДАННЫЕ!$T1268=0,0,1)&amp;"h"&amp;IF(ДАННЫЕ!$P1268&gt;0,1,0)&amp;"p"&amp;IF(ДАННЫЕ!$CI1268&gt;0,IF(YEAR(ДАННЫЕ!$F$1)=YEAR(ДАННЫЕ!$CI1268),IF(MONTH(ДАННЫЕ!$F$1)=MONTH(ДАННЫЕ!$CI1268),111,11),1),0)&amp;"d"&amp;IF(ДАННЫЕ!$CJ1268&gt;0,IF(YEAR(ДАННЫЕ!$F$1)=YEAR(ДАННЫЕ!$CJ1268),IF(MONTH(ДАННЫЕ!$F$1)=MONTH(ДАННЫЕ!$CJ1268),111,11),1),0)&amp;"o"&amp;IF(ДАННЫЕ!$CK1268&gt;0,IF(MONTH(ДАННЫЕ!$F$1)=MONTH(ДАННЫЕ!$CK1268),111,11),0)&amp;"v"&amp;IF(ДАННЫЕ!$BE1268&gt;0,IF(MONTH(ДАННЫЕ!$F$1)=MONTH(ДАННЫЕ!$BE1268),111,11),0)</f>
        <v>g00f0c0s0i0h0p0d0o0v0</v>
      </c>
      <c r="P1268" s="15">
        <f t="shared" si="62"/>
        <v>0</v>
      </c>
      <c r="Q1268" s="15">
        <f>IF(ДАННЫЕ!$F$1&gt;ДАННЫЕ!$N1268,IF(YEAR(ДАННЫЕ!$F$1)=YEAR(ДАННЫЕ!M1268),1,0),0)</f>
        <v>0</v>
      </c>
      <c r="R1268" s="15">
        <f>IF(ДАННЫЕ!$F$1&gt;ДАННЫЕ!$N1268,IF(YEAR(ДАННЫЕ!$F$1)=YEAR(ДАННЫЕ!N1268),1,0),0)</f>
        <v>0</v>
      </c>
      <c r="S1268" s="15">
        <f>IF(ДАННЫЕ!$AA1268="2А",1,IF(ДАННЫЕ!$AA1268="2Б",2,IF(ДАННЫЕ!$AA1268="2В",3,IF(ДАННЫЕ!$AA1268=3,4,IF(ДАННЫЕ!$AA1268="4А",5,IF(ДАННЫЕ!$AA1268="4Б",6,IF(ДАННЫЕ!$AA1268="4В",7,IF(ДАННЫЕ!$AA1268=5,8,0))))))))</f>
        <v>0</v>
      </c>
      <c r="T1268" s="15">
        <f>IF(OR(ДАННЫЕ!$AC1268=2,ДАННЫЕ!$AD1268=2,ДАННЫЕ!$AE1268=2),2,IF(OR(ДАННЫЕ!$AC1268=1,ДАННЫЕ!$AD1268=1,ДАННЫЕ!$AE1268=1),1,0))</f>
        <v>0</v>
      </c>
    </row>
    <row r="1269" spans="1:20" x14ac:dyDescent="0.2">
      <c r="A1269" s="78">
        <f>IF(B1269&gt;0,IF(MONTH(ДАННЫЕ!$F$1)=MONTH(ДАННЫЕ!$B1269),1,0),0)</f>
        <v>0</v>
      </c>
      <c r="B1269" s="14">
        <f>IF(ДАННЫЕ!$B1269&gt;0,IF(YEAR(ДАННЫЕ!$F$1)=YEAR(ДАННЫЕ!$B1269),1,0),0)</f>
        <v>0</v>
      </c>
      <c r="C1269" s="14">
        <f>IF(ДАННЫЕ!$CM1269&gt;0,IF(YEAR(ДАННЫЕ!$F$1)=YEAR(ДАННЫЕ!$CM1269),1,0),0)</f>
        <v>0</v>
      </c>
      <c r="D1269" s="14">
        <f>IF(ДАННЫЕ!$CJ1269&gt;0,IF(ДАННЫЕ!$CL1269&gt;ДАННЫЕ!$F$1,1,IF(ДАННЫЕ!$CL1269&gt;0,0,1)),0)</f>
        <v>0</v>
      </c>
      <c r="E1269" s="43" t="str">
        <f ca="1">IF(ДАННЫЕ!$F$1&gt;0,IF(ДАННЫЕ!$G1269&gt;0,DATEDIF(ДАННЫЕ!$G1269,ДАННЫЕ!$F$1,"y"),""),IF(ДАННЫЕ!$G1269&gt;0,DATEDIF(ДАННЫЕ!$G1269,TODAY(),"y"),""))</f>
        <v/>
      </c>
      <c r="F1269" s="43" t="str">
        <f xml:space="preserve"> IF(ДАННЫЕ!$F1269="М",IF(E1269&gt;=18,IF(E1269&lt;60,1,""),""),"")&amp;IF(ДАННЫЕ!$F1269="Ж",IF(E1269&gt;=18,IF(E1269&lt;55,1,""),""),"")</f>
        <v/>
      </c>
      <c r="G1269" s="43" t="str">
        <f xml:space="preserve"> IF(ДАННЫЕ!$F1269="М",IF(E1269&gt;=60,2,""),"")&amp;IF(ДАННЫЕ!$F1269="Ж",IF(E1269&gt;=55,2,""),"")</f>
        <v/>
      </c>
      <c r="H1269" s="43" t="str">
        <f t="shared" ca="1" si="60"/>
        <v/>
      </c>
      <c r="I1269" s="43" t="str">
        <f t="shared" ca="1" si="61"/>
        <v>03</v>
      </c>
      <c r="J1269" s="28" t="str">
        <f ca="1">ДАННЫЕ!$F1269&amp;H1269&amp;I1269&amp;ДАННЫЕ!$I1269&amp;"m"&amp;IF(ДАННЫЕ!$I1269&gt;0,IF(ДАННЫЕ!$J1269&gt;0,0,1),"")&amp;"f"&amp;IF(ДАННЫЕ!$R1269&gt;0,IF(YEAR(ДАННЫЕ!$F$1)=YEAR(ДАННЫЕ!$R1269),1,0),0)&amp;"z"&amp;ДАННЫЕ!$R1269&amp;"p"&amp;ДАННЫЕ!$S1269&amp;"i"&amp;ДАННЫЕ!$T1269&amp;"h"&amp;ДАННЫЕ!$K1269&amp;"be"&amp;ДАННЫЕ!$BI1269&amp;"CD"&amp;IF(ДАННЫЕ!BF1269&gt;500,4,IF(ДАННЫЕ!BF1269&gt;350,3,IF(ДАННЫЕ!BF1269&gt;200,2,IF(ДАННЫЕ!BF1269&gt;0,1,0))))&amp;"g"&amp;B1269&amp;"d"&amp;H1269&amp;"l"&amp;ДАННЫЕ!AT1269&amp;"a"&amp;ДАННЫЕ!$V1269&amp;"v"&amp;R1269&amp;"k"&amp;ДАННЫЕ!$U1269&amp;"s"&amp;ДАННЫЕ!$Y1269&amp;"t"&amp;ДАННЫЕ!$X1269&amp;"b"&amp;IF(ДАННЫЕ!$Q1269&gt;1,1,0)&amp;"PP"&amp;ДАННЫЕ!Z1269&amp;"c"&amp;S1269&amp;"x"&amp;IF(ДАННЫЕ!$BY1269&gt;0,IF(YEAR(ДАННЫЕ!$F$1)=YEAR(ДАННЫЕ!$BY1269),1,0),0)&amp;"n"&amp;IF(ДАННЫЕ!$BZ1269&gt;0,IF(YEAR(ДАННЫЕ!$F$1)=YEAR(ДАННЫЕ!$BZ1269),1,0),0)&amp;"u"&amp;D1269&amp;"z"&amp;IF(ДАННЫЕ!$CL1269&gt;0,IF(YEAR(ДАННЫЕ!$F$1)&gt;YEAR(ДАННЫЕ!$CL1269),11,12),0)</f>
        <v>03mf0zpihbeCD0g0dlav0kstb0PPc0x0n0u0z0</v>
      </c>
      <c r="K1269" s="28" t="str">
        <f ca="1">ДАННЫЕ!$I1269&amp;"x"&amp;B1269&amp;"w"&amp;IF(T1269+ДАННЫЕ!AD1269+ДАННЫЕ!AE1269+ДАННЫЕ!AF1269+ДАННЫЕ!AG1269+ДАННЫЕ!AH1269+ДАННЫЕ!$AL1269+ДАННЫЕ!AI1269+ДАННЫЕ!AJ1269+ДАННЫЕ!AK1269+ДАННЫЕ!AP1269+ДАННЫЕ!AQ1269+ДАННЫЕ!AR1269+ДАННЫЕ!$AM1269+ДАННЫЕ!$AN1269+ДАННЫЕ!AS1269+ДАННЫЕ!AT1269&gt;0,1,0)&amp;IF(OR(T1269=2,ДАННЫЕ!AD1269=2,ДАННЫЕ!AE1269=2,ДАННЫЕ!AF1269=2,ДАННЫЕ!AG1269=2,ДАННЫЕ!AH1269=2,ДАННЫЕ!$AL1269=2,ДАННЫЕ!AI1269=2,ДАННЫЕ!AJ1269=2,ДАННЫЕ!AK1269=2,ДАННЫЕ!AP1269=2,ДАННЫЕ!AQ1269=2,ДАННЫЕ!AR1269=2,ДАННЫЕ!$AM1269=2,ДАННЫЕ!$AN1269=2,ДАННЫЕ!AS1269=2,ДАННЫЕ!AT1269=2),2,0)&amp;"t"&amp;IF(T1269&gt;0,"1"&amp;T1269,"00")&amp;"f"&amp;IF(ДАННЫЕ!$AC1269,"1"&amp;ДАННЫЕ!$AC1269,"00")&amp;"b"&amp;IF(ДАННЫЕ!$AD1269,"1"&amp;ДАННЫЕ!$AD1269,"00")&amp;"g"&amp;IF(ДАННЫЕ!$AF1269,"1"&amp;ДАННЫЕ!$AF1269,"00")&amp;"c"&amp;IF(ДАННЫЕ!$AG1269,"1"&amp;ДАННЫЕ!$AG1269,"00")&amp;"i"&amp;IF(ДАННЫЕ!$AH1269,"1"&amp;ДАННЫЕ!$AH1269,"00")&amp;"r"&amp;IF(ДАННЫЕ!$AL1269,"1"&amp;ДАННЫЕ!$AL1269,"00")&amp;"m"&amp;IF(ДАННЫЕ!$AI1269,"1"&amp;ДАННЫЕ!$AI1269,"00")&amp;"hS"&amp;IF(ДАННЫЕ!$AJ1269,"1"&amp;ДАННЫЕ!$AJ1269,"00")&amp;"hZ"&amp;IF(ДАННЫЕ!$AK1269,"1"&amp;ДАННЫЕ!$AK1269,"00")&amp;"p"&amp;IF(ДАННЫЕ!$AP1269,"1"&amp;ДАННЫЕ!$AP1269,"00")&amp;"k"&amp;IF(ДАННЫЕ!$AQ1269,"1"&amp;ДАННЫЕ!$AQ1269,"00")&amp;"z"&amp;IF(ДАННЫЕ!$AR1269,"1"&amp;ДАННЫЕ!$AR1269,"00")&amp;"j"&amp;IF(ДАННЫЕ!$AM1269,"1"&amp;ДАННЫЕ!$AM1269,"00")&amp;"n"&amp;IF(ДАННЫЕ!$AN1269,"1"&amp;ДАННЫЕ!$AN1269,"00")&amp;"E"&amp;ДАННЫЕ!BI1269&amp;"L"&amp;ДАННЫЕ!AO1269&amp;"h"&amp;IF(ДАННЫЕ!$AU1269&gt;0,1,0)&amp;"v"&amp;IF(ДАННЫЕ!$AW1269&gt;0,1,0)&amp;"a"&amp;IF(ДАННЫЕ!$AS1269,"1"&amp;ДАННЫЕ!$AS1269,"00")&amp;"s"&amp;IF(ДАННЫЕ!$AT1269,"1"&amp;ДАННЫЕ!$AT1269,"00")&amp;"u"&amp;IF(ДАННЫЕ!$CJ1269&gt;0,1,0)&amp;"y"&amp;B1269&amp;"d"&amp;H1269&amp;"e"&amp;F1269&amp;G1269</f>
        <v>x0w00t00f00b00g00c00i00r00m00hS00hZ00p00k00z00j00n00ELh0v0a00s00u0y0de</v>
      </c>
      <c r="L1269" s="28" t="str">
        <f ca="1">ДАННЫЕ!$I1269&amp;"VN"&amp;IF(ДАННЫЕ!AW1269&gt;0,11,10)&amp;"CD"&amp;IF(ДАННЫЕ!BF1269&gt;500,16,IF(ДАННЫЕ!BF1269&gt;350,15,IF(ДАННЫЕ!BF1269&gt;=200,14,IF(ДАННЫЕ!BF1269&gt;=100,13,IF(ДАННЫЕ!BF1269&gt;=50,12,IF(ДАННЫЕ!BF1269&gt;0,11,10))))))&amp;"AR"&amp;IF(ДАННЫЕ!BX1269&gt;0,1,0)&amp;"GD"&amp;B1269&amp;"VV"&amp;IF(E1269&gt;=5,IF(E1269&lt;18,1,0),0)</f>
        <v>VN10CD10AR0GD0VV0</v>
      </c>
      <c r="M1269" s="28" t="str">
        <f>ДАННЫЕ!$I1269&amp;"b"&amp;ДАННЫЕ!$BI1269&amp;"r"&amp;ДАННЫЕ!$BJ1269&amp;"CD"&amp;IF(ДАННЫЕ!BF1269&gt;0,IF(ДАННЫЕ!BF1269&lt;200,1,IF(ДАННЫЕ!BF1269&lt;350,2,3)),0)&amp;"h"&amp;IF(ДАННЫЕ!$BK1269+ДАННЫЕ!$BL1269+ДАННЫЕ!$BM1269&gt;0,1,0)&amp;"x"&amp;ДАННЫЕ!$BK1269&amp;"y"&amp;ДАННЫЕ!$BL1269&amp;"z"&amp;ДАННЫЕ!$BM1269&amp;"c"&amp;IF(ДАННЫЕ!$BK1269+ДАННЫЕ!$BL1269+ДАННЫЕ!$BM1269=3,1,0)&amp;"a"&amp;IF(ДАННЫЕ!$BQ1269+ДАННЫЕ!$BR1269&gt;0,1,0)&amp;"d"&amp;ДАННЫЕ!$BQ1269&amp;"v"&amp;ДАННЫЕ!$BR1269&amp;"p"&amp;ДАННЫЕ!$BS1269&amp;"n"&amp;ДАННЫЕ!$BU1269&amp;"t"&amp;ДАННЫЕ!$BV1269&amp;"o"&amp;ДАННЫЕ!$BT1269&amp;"l"&amp;IF(ДАННЫЕ!$BN1269&gt;0,1,0)&amp;ДАННЫЕ!$BN1269&amp;"g"&amp;ДАННЫЕ!$BO1269&amp;"s"&amp;ДАННЫЕ!$BP1269&amp;"DZ"&amp;IF(ДАННЫЕ!B1269-ДАННЫЕ!G1269 &lt; 60,IF(ДАННЫЕ!B1269-ДАННЫЕ!G1269 &gt;= 0,1,0),0)&amp;"u"&amp;IF(ДАННЫЕ!$CJ1269&gt;0,1,0)</f>
        <v>brCD0h0xyzc0a0dvpntol0gsDZ1u0</v>
      </c>
      <c r="N1269" s="28" t="str">
        <f ca="1">ДАННЫЕ!$F1269&amp;ДАННЫЕ!$I1269&amp;"g"&amp;B1269&amp;"cf"&amp;D1269&amp;"a"&amp;IF(ДАННЫЕ!$BX1269&gt;0,1,0)&amp;IF(ДАННЫЕ!$BF1269&gt;500,1,IF(ДАННЫЕ!$BF1269&gt;350,2,IF(ДАННЫЕ!$BF1269&gt;=200,3,IF(ДАННЫЕ!$BF1269&gt;=100,4,IF(ДАННЫЕ!$BF1269&gt;=50,5,IF(ДАННЫЕ!$BF1269&lt;50,6,0))))))&amp;"AR"&amp;IF(DATEDIF(ДАННЫЕ!$BX1269,ДАННЫЕ!$F$1,"y")&gt;1,1,0)&amp;"VG"&amp;IF(ДАННЫЕ!$BH1269="0",1,0)&amp;"o"&amp;IF(T1269+ДАННЫЕ!$AF1269+ДАННЫЕ!$AG1269+ДАННЫЕ!$AH1269+ДАННЫЕ!$AI1269+ДАННЫЕ!$AJ1269+ДАННЫЕ!$AP1269+ДАННЫЕ!$AQ1269+ДАННЫЕ!$AR1269+ДАННЫЕ!$AU1269+ДАННЫЕ!$AW1269+ДАННЫЕ!$AS1269+ДАННЫЕ!$AT1269&gt;0,1,0)&amp;"x"&amp;ДАННЫЕ!$AG1269&amp;"p"&amp;IF(ДАННЫЕ!$BY1269&gt;0,1,0)&amp;"v"&amp;IF(ДАННЫЕ!$BZ1269&gt;0,1,0)&amp;"n"&amp;ДАННЫЕ!$CA1269&amp;"t"&amp;ДАННЫЕ!$AY1269&amp;"k"&amp;ДАННЫЕ!$CB1269&amp;"q"&amp;ДАННЫЕ!$CC1269&amp;"w"&amp;ДАННЫЕ!$CD1269&amp;"e"&amp;ДАННЫЕ!$CE1269&amp;"m"&amp;ДАННЫЕ!$CF1269&amp;"c"&amp;ДАННЫЕ!$CG1269&amp;"z"&amp;ДАННЫЕ!$CH1269&amp;"d"&amp;IF(H1269=4,1,0)&amp;"s"&amp;IF(ДАННЫЕ!$J1269=1,0,1)&amp;"u"&amp;IF(ДАННЫЕ!$CJ1269&gt;0,1,0)</f>
        <v>g0cf0a06AR1VG0o0xp0v0ntkqwemczd0s1u0</v>
      </c>
      <c r="O1269" s="28" t="str">
        <f>ДАННЫЕ!$I1269&amp;"g"&amp;B1269&amp;A1269&amp;"f"&amp;P1269&amp;"c"&amp;IF(ДАННЫЕ!$U1269&gt;0,1,0)&amp;"s"&amp;IF(ДАННЫЕ!$Q1269&gt;0,IF(YEAR(ДАННЫЕ!$F$1)=YEAR(ДАННЫЕ!$Q1269),IF(MONTH(ДАННЫЕ!$F$1)=MONTH(ДАННЫЕ!$Q1269),111,11),1),0)&amp;"i"&amp;IF(ДАННЫЕ!$R1269+ДАННЫЕ!$S1269+ДАННЫЕ!$T1269=0,0,1)&amp;"h"&amp;IF(ДАННЫЕ!$P1269&gt;0,1,0)&amp;"p"&amp;IF(ДАННЫЕ!$CI1269&gt;0,IF(YEAR(ДАННЫЕ!$F$1)=YEAR(ДАННЫЕ!$CI1269),IF(MONTH(ДАННЫЕ!$F$1)=MONTH(ДАННЫЕ!$CI1269),111,11),1),0)&amp;"d"&amp;IF(ДАННЫЕ!$CJ1269&gt;0,IF(YEAR(ДАННЫЕ!$F$1)=YEAR(ДАННЫЕ!$CJ1269),IF(MONTH(ДАННЫЕ!$F$1)=MONTH(ДАННЫЕ!$CJ1269),111,11),1),0)&amp;"o"&amp;IF(ДАННЫЕ!$CK1269&gt;0,IF(MONTH(ДАННЫЕ!$F$1)=MONTH(ДАННЫЕ!$CK1269),111,11),0)&amp;"v"&amp;IF(ДАННЫЕ!$BE1269&gt;0,IF(MONTH(ДАННЫЕ!$F$1)=MONTH(ДАННЫЕ!$BE1269),111,11),0)</f>
        <v>g00f0c0s0i0h0p0d0o0v0</v>
      </c>
      <c r="P1269" s="15">
        <f t="shared" si="62"/>
        <v>0</v>
      </c>
      <c r="Q1269" s="15">
        <f>IF(ДАННЫЕ!$F$1&gt;ДАННЫЕ!$N1269,IF(YEAR(ДАННЫЕ!$F$1)=YEAR(ДАННЫЕ!M1269),1,0),0)</f>
        <v>0</v>
      </c>
      <c r="R1269" s="15">
        <f>IF(ДАННЫЕ!$F$1&gt;ДАННЫЕ!$N1269,IF(YEAR(ДАННЫЕ!$F$1)=YEAR(ДАННЫЕ!N1269),1,0),0)</f>
        <v>0</v>
      </c>
      <c r="S1269" s="15">
        <f>IF(ДАННЫЕ!$AA1269="2А",1,IF(ДАННЫЕ!$AA1269="2Б",2,IF(ДАННЫЕ!$AA1269="2В",3,IF(ДАННЫЕ!$AA1269=3,4,IF(ДАННЫЕ!$AA1269="4А",5,IF(ДАННЫЕ!$AA1269="4Б",6,IF(ДАННЫЕ!$AA1269="4В",7,IF(ДАННЫЕ!$AA1269=5,8,0))))))))</f>
        <v>0</v>
      </c>
      <c r="T1269" s="15">
        <f>IF(OR(ДАННЫЕ!$AC1269=2,ДАННЫЕ!$AD1269=2,ДАННЫЕ!$AE1269=2),2,IF(OR(ДАННЫЕ!$AC1269=1,ДАННЫЕ!$AD1269=1,ДАННЫЕ!$AE1269=1),1,0))</f>
        <v>0</v>
      </c>
    </row>
    <row r="1270" spans="1:20" x14ac:dyDescent="0.2">
      <c r="A1270" s="78">
        <f>IF(B1270&gt;0,IF(MONTH(ДАННЫЕ!$F$1)=MONTH(ДАННЫЕ!$B1270),1,0),0)</f>
        <v>0</v>
      </c>
      <c r="B1270" s="14">
        <f>IF(ДАННЫЕ!$B1270&gt;0,IF(YEAR(ДАННЫЕ!$F$1)=YEAR(ДАННЫЕ!$B1270),1,0),0)</f>
        <v>0</v>
      </c>
      <c r="C1270" s="14">
        <f>IF(ДАННЫЕ!$CM1270&gt;0,IF(YEAR(ДАННЫЕ!$F$1)=YEAR(ДАННЫЕ!$CM1270),1,0),0)</f>
        <v>0</v>
      </c>
      <c r="D1270" s="14">
        <f>IF(ДАННЫЕ!$CJ1270&gt;0,IF(ДАННЫЕ!$CL1270&gt;ДАННЫЕ!$F$1,1,IF(ДАННЫЕ!$CL1270&gt;0,0,1)),0)</f>
        <v>0</v>
      </c>
      <c r="E1270" s="43" t="str">
        <f ca="1">IF(ДАННЫЕ!$F$1&gt;0,IF(ДАННЫЕ!$G1270&gt;0,DATEDIF(ДАННЫЕ!$G1270,ДАННЫЕ!$F$1,"y"),""),IF(ДАННЫЕ!$G1270&gt;0,DATEDIF(ДАННЫЕ!$G1270,TODAY(),"y"),""))</f>
        <v/>
      </c>
      <c r="F1270" s="43" t="str">
        <f xml:space="preserve"> IF(ДАННЫЕ!$F1270="М",IF(E1270&gt;=18,IF(E1270&lt;60,1,""),""),"")&amp;IF(ДАННЫЕ!$F1270="Ж",IF(E1270&gt;=18,IF(E1270&lt;55,1,""),""),"")</f>
        <v/>
      </c>
      <c r="G1270" s="43" t="str">
        <f xml:space="preserve"> IF(ДАННЫЕ!$F1270="М",IF(E1270&gt;=60,2,""),"")&amp;IF(ДАННЫЕ!$F1270="Ж",IF(E1270&gt;=55,2,""),"")</f>
        <v/>
      </c>
      <c r="H1270" s="43" t="str">
        <f t="shared" ca="1" si="60"/>
        <v/>
      </c>
      <c r="I1270" s="43" t="str">
        <f t="shared" ca="1" si="61"/>
        <v>03</v>
      </c>
      <c r="J1270" s="28" t="str">
        <f ca="1">ДАННЫЕ!$F1270&amp;H1270&amp;I1270&amp;ДАННЫЕ!$I1270&amp;"m"&amp;IF(ДАННЫЕ!$I1270&gt;0,IF(ДАННЫЕ!$J1270&gt;0,0,1),"")&amp;"f"&amp;IF(ДАННЫЕ!$R1270&gt;0,IF(YEAR(ДАННЫЕ!$F$1)=YEAR(ДАННЫЕ!$R1270),1,0),0)&amp;"z"&amp;ДАННЫЕ!$R1270&amp;"p"&amp;ДАННЫЕ!$S1270&amp;"i"&amp;ДАННЫЕ!$T1270&amp;"h"&amp;ДАННЫЕ!$K1270&amp;"be"&amp;ДАННЫЕ!$BI1270&amp;"CD"&amp;IF(ДАННЫЕ!BF1270&gt;500,4,IF(ДАННЫЕ!BF1270&gt;350,3,IF(ДАННЫЕ!BF1270&gt;200,2,IF(ДАННЫЕ!BF1270&gt;0,1,0))))&amp;"g"&amp;B1270&amp;"d"&amp;H1270&amp;"l"&amp;ДАННЫЕ!AT1270&amp;"a"&amp;ДАННЫЕ!$V1270&amp;"v"&amp;R1270&amp;"k"&amp;ДАННЫЕ!$U1270&amp;"s"&amp;ДАННЫЕ!$Y1270&amp;"t"&amp;ДАННЫЕ!$X1270&amp;"b"&amp;IF(ДАННЫЕ!$Q1270&gt;1,1,0)&amp;"PP"&amp;ДАННЫЕ!Z1270&amp;"c"&amp;S1270&amp;"x"&amp;IF(ДАННЫЕ!$BY1270&gt;0,IF(YEAR(ДАННЫЕ!$F$1)=YEAR(ДАННЫЕ!$BY1270),1,0),0)&amp;"n"&amp;IF(ДАННЫЕ!$BZ1270&gt;0,IF(YEAR(ДАННЫЕ!$F$1)=YEAR(ДАННЫЕ!$BZ1270),1,0),0)&amp;"u"&amp;D1270&amp;"z"&amp;IF(ДАННЫЕ!$CL1270&gt;0,IF(YEAR(ДАННЫЕ!$F$1)&gt;YEAR(ДАННЫЕ!$CL1270),11,12),0)</f>
        <v>03mf0zpihbeCD0g0dlav0kstb0PPc0x0n0u0z0</v>
      </c>
      <c r="K1270" s="28" t="str">
        <f ca="1">ДАННЫЕ!$I1270&amp;"x"&amp;B1270&amp;"w"&amp;IF(T1270+ДАННЫЕ!AD1270+ДАННЫЕ!AE1270+ДАННЫЕ!AF1270+ДАННЫЕ!AG1270+ДАННЫЕ!AH1270+ДАННЫЕ!$AL1270+ДАННЫЕ!AI1270+ДАННЫЕ!AJ1270+ДАННЫЕ!AK1270+ДАННЫЕ!AP1270+ДАННЫЕ!AQ1270+ДАННЫЕ!AR1270+ДАННЫЕ!$AM1270+ДАННЫЕ!$AN1270+ДАННЫЕ!AS1270+ДАННЫЕ!AT1270&gt;0,1,0)&amp;IF(OR(T1270=2,ДАННЫЕ!AD1270=2,ДАННЫЕ!AE1270=2,ДАННЫЕ!AF1270=2,ДАННЫЕ!AG1270=2,ДАННЫЕ!AH1270=2,ДАННЫЕ!$AL1270=2,ДАННЫЕ!AI1270=2,ДАННЫЕ!AJ1270=2,ДАННЫЕ!AK1270=2,ДАННЫЕ!AP1270=2,ДАННЫЕ!AQ1270=2,ДАННЫЕ!AR1270=2,ДАННЫЕ!$AM1270=2,ДАННЫЕ!$AN1270=2,ДАННЫЕ!AS1270=2,ДАННЫЕ!AT1270=2),2,0)&amp;"t"&amp;IF(T1270&gt;0,"1"&amp;T1270,"00")&amp;"f"&amp;IF(ДАННЫЕ!$AC1270,"1"&amp;ДАННЫЕ!$AC1270,"00")&amp;"b"&amp;IF(ДАННЫЕ!$AD1270,"1"&amp;ДАННЫЕ!$AD1270,"00")&amp;"g"&amp;IF(ДАННЫЕ!$AF1270,"1"&amp;ДАННЫЕ!$AF1270,"00")&amp;"c"&amp;IF(ДАННЫЕ!$AG1270,"1"&amp;ДАННЫЕ!$AG1270,"00")&amp;"i"&amp;IF(ДАННЫЕ!$AH1270,"1"&amp;ДАННЫЕ!$AH1270,"00")&amp;"r"&amp;IF(ДАННЫЕ!$AL1270,"1"&amp;ДАННЫЕ!$AL1270,"00")&amp;"m"&amp;IF(ДАННЫЕ!$AI1270,"1"&amp;ДАННЫЕ!$AI1270,"00")&amp;"hS"&amp;IF(ДАННЫЕ!$AJ1270,"1"&amp;ДАННЫЕ!$AJ1270,"00")&amp;"hZ"&amp;IF(ДАННЫЕ!$AK1270,"1"&amp;ДАННЫЕ!$AK1270,"00")&amp;"p"&amp;IF(ДАННЫЕ!$AP1270,"1"&amp;ДАННЫЕ!$AP1270,"00")&amp;"k"&amp;IF(ДАННЫЕ!$AQ1270,"1"&amp;ДАННЫЕ!$AQ1270,"00")&amp;"z"&amp;IF(ДАННЫЕ!$AR1270,"1"&amp;ДАННЫЕ!$AR1270,"00")&amp;"j"&amp;IF(ДАННЫЕ!$AM1270,"1"&amp;ДАННЫЕ!$AM1270,"00")&amp;"n"&amp;IF(ДАННЫЕ!$AN1270,"1"&amp;ДАННЫЕ!$AN1270,"00")&amp;"E"&amp;ДАННЫЕ!BI1270&amp;"L"&amp;ДАННЫЕ!AO1270&amp;"h"&amp;IF(ДАННЫЕ!$AU1270&gt;0,1,0)&amp;"v"&amp;IF(ДАННЫЕ!$AW1270&gt;0,1,0)&amp;"a"&amp;IF(ДАННЫЕ!$AS1270,"1"&amp;ДАННЫЕ!$AS1270,"00")&amp;"s"&amp;IF(ДАННЫЕ!$AT1270,"1"&amp;ДАННЫЕ!$AT1270,"00")&amp;"u"&amp;IF(ДАННЫЕ!$CJ1270&gt;0,1,0)&amp;"y"&amp;B1270&amp;"d"&amp;H1270&amp;"e"&amp;F1270&amp;G1270</f>
        <v>x0w00t00f00b00g00c00i00r00m00hS00hZ00p00k00z00j00n00ELh0v0a00s00u0y0de</v>
      </c>
      <c r="L1270" s="28" t="str">
        <f ca="1">ДАННЫЕ!$I1270&amp;"VN"&amp;IF(ДАННЫЕ!AW1270&gt;0,11,10)&amp;"CD"&amp;IF(ДАННЫЕ!BF1270&gt;500,16,IF(ДАННЫЕ!BF1270&gt;350,15,IF(ДАННЫЕ!BF1270&gt;=200,14,IF(ДАННЫЕ!BF1270&gt;=100,13,IF(ДАННЫЕ!BF1270&gt;=50,12,IF(ДАННЫЕ!BF1270&gt;0,11,10))))))&amp;"AR"&amp;IF(ДАННЫЕ!BX1270&gt;0,1,0)&amp;"GD"&amp;B1270&amp;"VV"&amp;IF(E1270&gt;=5,IF(E1270&lt;18,1,0),0)</f>
        <v>VN10CD10AR0GD0VV0</v>
      </c>
      <c r="M1270" s="28" t="str">
        <f>ДАННЫЕ!$I1270&amp;"b"&amp;ДАННЫЕ!$BI1270&amp;"r"&amp;ДАННЫЕ!$BJ1270&amp;"CD"&amp;IF(ДАННЫЕ!BF1270&gt;0,IF(ДАННЫЕ!BF1270&lt;200,1,IF(ДАННЫЕ!BF1270&lt;350,2,3)),0)&amp;"h"&amp;IF(ДАННЫЕ!$BK1270+ДАННЫЕ!$BL1270+ДАННЫЕ!$BM1270&gt;0,1,0)&amp;"x"&amp;ДАННЫЕ!$BK1270&amp;"y"&amp;ДАННЫЕ!$BL1270&amp;"z"&amp;ДАННЫЕ!$BM1270&amp;"c"&amp;IF(ДАННЫЕ!$BK1270+ДАННЫЕ!$BL1270+ДАННЫЕ!$BM1270=3,1,0)&amp;"a"&amp;IF(ДАННЫЕ!$BQ1270+ДАННЫЕ!$BR1270&gt;0,1,0)&amp;"d"&amp;ДАННЫЕ!$BQ1270&amp;"v"&amp;ДАННЫЕ!$BR1270&amp;"p"&amp;ДАННЫЕ!$BS1270&amp;"n"&amp;ДАННЫЕ!$BU1270&amp;"t"&amp;ДАННЫЕ!$BV1270&amp;"o"&amp;ДАННЫЕ!$BT1270&amp;"l"&amp;IF(ДАННЫЕ!$BN1270&gt;0,1,0)&amp;ДАННЫЕ!$BN1270&amp;"g"&amp;ДАННЫЕ!$BO1270&amp;"s"&amp;ДАННЫЕ!$BP1270&amp;"DZ"&amp;IF(ДАННЫЕ!B1270-ДАННЫЕ!G1270 &lt; 60,IF(ДАННЫЕ!B1270-ДАННЫЕ!G1270 &gt;= 0,1,0),0)&amp;"u"&amp;IF(ДАННЫЕ!$CJ1270&gt;0,1,0)</f>
        <v>brCD0h0xyzc0a0dvpntol0gsDZ1u0</v>
      </c>
      <c r="N1270" s="28" t="str">
        <f ca="1">ДАННЫЕ!$F1270&amp;ДАННЫЕ!$I1270&amp;"g"&amp;B1270&amp;"cf"&amp;D1270&amp;"a"&amp;IF(ДАННЫЕ!$BX1270&gt;0,1,0)&amp;IF(ДАННЫЕ!$BF1270&gt;500,1,IF(ДАННЫЕ!$BF1270&gt;350,2,IF(ДАННЫЕ!$BF1270&gt;=200,3,IF(ДАННЫЕ!$BF1270&gt;=100,4,IF(ДАННЫЕ!$BF1270&gt;=50,5,IF(ДАННЫЕ!$BF1270&lt;50,6,0))))))&amp;"AR"&amp;IF(DATEDIF(ДАННЫЕ!$BX1270,ДАННЫЕ!$F$1,"y")&gt;1,1,0)&amp;"VG"&amp;IF(ДАННЫЕ!$BH1270="0",1,0)&amp;"o"&amp;IF(T1270+ДАННЫЕ!$AF1270+ДАННЫЕ!$AG1270+ДАННЫЕ!$AH1270+ДАННЫЕ!$AI1270+ДАННЫЕ!$AJ1270+ДАННЫЕ!$AP1270+ДАННЫЕ!$AQ1270+ДАННЫЕ!$AR1270+ДАННЫЕ!$AU1270+ДАННЫЕ!$AW1270+ДАННЫЕ!$AS1270+ДАННЫЕ!$AT1270&gt;0,1,0)&amp;"x"&amp;ДАННЫЕ!$AG1270&amp;"p"&amp;IF(ДАННЫЕ!$BY1270&gt;0,1,0)&amp;"v"&amp;IF(ДАННЫЕ!$BZ1270&gt;0,1,0)&amp;"n"&amp;ДАННЫЕ!$CA1270&amp;"t"&amp;ДАННЫЕ!$AY1270&amp;"k"&amp;ДАННЫЕ!$CB1270&amp;"q"&amp;ДАННЫЕ!$CC1270&amp;"w"&amp;ДАННЫЕ!$CD1270&amp;"e"&amp;ДАННЫЕ!$CE1270&amp;"m"&amp;ДАННЫЕ!$CF1270&amp;"c"&amp;ДАННЫЕ!$CG1270&amp;"z"&amp;ДАННЫЕ!$CH1270&amp;"d"&amp;IF(H1270=4,1,0)&amp;"s"&amp;IF(ДАННЫЕ!$J1270=1,0,1)&amp;"u"&amp;IF(ДАННЫЕ!$CJ1270&gt;0,1,0)</f>
        <v>g0cf0a06AR1VG0o0xp0v0ntkqwemczd0s1u0</v>
      </c>
      <c r="O1270" s="28" t="str">
        <f>ДАННЫЕ!$I1270&amp;"g"&amp;B1270&amp;A1270&amp;"f"&amp;P1270&amp;"c"&amp;IF(ДАННЫЕ!$U1270&gt;0,1,0)&amp;"s"&amp;IF(ДАННЫЕ!$Q1270&gt;0,IF(YEAR(ДАННЫЕ!$F$1)=YEAR(ДАННЫЕ!$Q1270),IF(MONTH(ДАННЫЕ!$F$1)=MONTH(ДАННЫЕ!$Q1270),111,11),1),0)&amp;"i"&amp;IF(ДАННЫЕ!$R1270+ДАННЫЕ!$S1270+ДАННЫЕ!$T1270=0,0,1)&amp;"h"&amp;IF(ДАННЫЕ!$P1270&gt;0,1,0)&amp;"p"&amp;IF(ДАННЫЕ!$CI1270&gt;0,IF(YEAR(ДАННЫЕ!$F$1)=YEAR(ДАННЫЕ!$CI1270),IF(MONTH(ДАННЫЕ!$F$1)=MONTH(ДАННЫЕ!$CI1270),111,11),1),0)&amp;"d"&amp;IF(ДАННЫЕ!$CJ1270&gt;0,IF(YEAR(ДАННЫЕ!$F$1)=YEAR(ДАННЫЕ!$CJ1270),IF(MONTH(ДАННЫЕ!$F$1)=MONTH(ДАННЫЕ!$CJ1270),111,11),1),0)&amp;"o"&amp;IF(ДАННЫЕ!$CK1270&gt;0,IF(MONTH(ДАННЫЕ!$F$1)=MONTH(ДАННЫЕ!$CK1270),111,11),0)&amp;"v"&amp;IF(ДАННЫЕ!$BE1270&gt;0,IF(MONTH(ДАННЫЕ!$F$1)=MONTH(ДАННЫЕ!$BE1270),111,11),0)</f>
        <v>g00f0c0s0i0h0p0d0o0v0</v>
      </c>
      <c r="P1270" s="15">
        <f t="shared" si="62"/>
        <v>0</v>
      </c>
      <c r="Q1270" s="15">
        <f>IF(ДАННЫЕ!$F$1&gt;ДАННЫЕ!$N1270,IF(YEAR(ДАННЫЕ!$F$1)=YEAR(ДАННЫЕ!M1270),1,0),0)</f>
        <v>0</v>
      </c>
      <c r="R1270" s="15">
        <f>IF(ДАННЫЕ!$F$1&gt;ДАННЫЕ!$N1270,IF(YEAR(ДАННЫЕ!$F$1)=YEAR(ДАННЫЕ!N1270),1,0),0)</f>
        <v>0</v>
      </c>
      <c r="S1270" s="15">
        <f>IF(ДАННЫЕ!$AA1270="2А",1,IF(ДАННЫЕ!$AA1270="2Б",2,IF(ДАННЫЕ!$AA1270="2В",3,IF(ДАННЫЕ!$AA1270=3,4,IF(ДАННЫЕ!$AA1270="4А",5,IF(ДАННЫЕ!$AA1270="4Б",6,IF(ДАННЫЕ!$AA1270="4В",7,IF(ДАННЫЕ!$AA1270=5,8,0))))))))</f>
        <v>0</v>
      </c>
      <c r="T1270" s="15">
        <f>IF(OR(ДАННЫЕ!$AC1270=2,ДАННЫЕ!$AD1270=2,ДАННЫЕ!$AE1270=2),2,IF(OR(ДАННЫЕ!$AC1270=1,ДАННЫЕ!$AD1270=1,ДАННЫЕ!$AE1270=1),1,0))</f>
        <v>0</v>
      </c>
    </row>
    <row r="1271" spans="1:20" x14ac:dyDescent="0.2">
      <c r="A1271" s="78">
        <f>IF(B1271&gt;0,IF(MONTH(ДАННЫЕ!$F$1)=MONTH(ДАННЫЕ!$B1271),1,0),0)</f>
        <v>0</v>
      </c>
      <c r="B1271" s="14">
        <f>IF(ДАННЫЕ!$B1271&gt;0,IF(YEAR(ДАННЫЕ!$F$1)=YEAR(ДАННЫЕ!$B1271),1,0),0)</f>
        <v>0</v>
      </c>
      <c r="C1271" s="14">
        <f>IF(ДАННЫЕ!$CM1271&gt;0,IF(YEAR(ДАННЫЕ!$F$1)=YEAR(ДАННЫЕ!$CM1271),1,0),0)</f>
        <v>0</v>
      </c>
      <c r="D1271" s="14">
        <f>IF(ДАННЫЕ!$CJ1271&gt;0,IF(ДАННЫЕ!$CL1271&gt;ДАННЫЕ!$F$1,1,IF(ДАННЫЕ!$CL1271&gt;0,0,1)),0)</f>
        <v>0</v>
      </c>
      <c r="E1271" s="43" t="str">
        <f ca="1">IF(ДАННЫЕ!$F$1&gt;0,IF(ДАННЫЕ!$G1271&gt;0,DATEDIF(ДАННЫЕ!$G1271,ДАННЫЕ!$F$1,"y"),""),IF(ДАННЫЕ!$G1271&gt;0,DATEDIF(ДАННЫЕ!$G1271,TODAY(),"y"),""))</f>
        <v/>
      </c>
      <c r="F1271" s="43" t="str">
        <f xml:space="preserve"> IF(ДАННЫЕ!$F1271="М",IF(E1271&gt;=18,IF(E1271&lt;60,1,""),""),"")&amp;IF(ДАННЫЕ!$F1271="Ж",IF(E1271&gt;=18,IF(E1271&lt;55,1,""),""),"")</f>
        <v/>
      </c>
      <c r="G1271" s="43" t="str">
        <f xml:space="preserve"> IF(ДАННЫЕ!$F1271="М",IF(E1271&gt;=60,2,""),"")&amp;IF(ДАННЫЕ!$F1271="Ж",IF(E1271&gt;=55,2,""),"")</f>
        <v/>
      </c>
      <c r="H1271" s="43" t="str">
        <f t="shared" ca="1" si="60"/>
        <v/>
      </c>
      <c r="I1271" s="43" t="str">
        <f t="shared" ca="1" si="61"/>
        <v>03</v>
      </c>
      <c r="J1271" s="28" t="str">
        <f ca="1">ДАННЫЕ!$F1271&amp;H1271&amp;I1271&amp;ДАННЫЕ!$I1271&amp;"m"&amp;IF(ДАННЫЕ!$I1271&gt;0,IF(ДАННЫЕ!$J1271&gt;0,0,1),"")&amp;"f"&amp;IF(ДАННЫЕ!$R1271&gt;0,IF(YEAR(ДАННЫЕ!$F$1)=YEAR(ДАННЫЕ!$R1271),1,0),0)&amp;"z"&amp;ДАННЫЕ!$R1271&amp;"p"&amp;ДАННЫЕ!$S1271&amp;"i"&amp;ДАННЫЕ!$T1271&amp;"h"&amp;ДАННЫЕ!$K1271&amp;"be"&amp;ДАННЫЕ!$BI1271&amp;"CD"&amp;IF(ДАННЫЕ!BF1271&gt;500,4,IF(ДАННЫЕ!BF1271&gt;350,3,IF(ДАННЫЕ!BF1271&gt;200,2,IF(ДАННЫЕ!BF1271&gt;0,1,0))))&amp;"g"&amp;B1271&amp;"d"&amp;H1271&amp;"l"&amp;ДАННЫЕ!AT1271&amp;"a"&amp;ДАННЫЕ!$V1271&amp;"v"&amp;R1271&amp;"k"&amp;ДАННЫЕ!$U1271&amp;"s"&amp;ДАННЫЕ!$Y1271&amp;"t"&amp;ДАННЫЕ!$X1271&amp;"b"&amp;IF(ДАННЫЕ!$Q1271&gt;1,1,0)&amp;"PP"&amp;ДАННЫЕ!Z1271&amp;"c"&amp;S1271&amp;"x"&amp;IF(ДАННЫЕ!$BY1271&gt;0,IF(YEAR(ДАННЫЕ!$F$1)=YEAR(ДАННЫЕ!$BY1271),1,0),0)&amp;"n"&amp;IF(ДАННЫЕ!$BZ1271&gt;0,IF(YEAR(ДАННЫЕ!$F$1)=YEAR(ДАННЫЕ!$BZ1271),1,0),0)&amp;"u"&amp;D1271&amp;"z"&amp;IF(ДАННЫЕ!$CL1271&gt;0,IF(YEAR(ДАННЫЕ!$F$1)&gt;YEAR(ДАННЫЕ!$CL1271),11,12),0)</f>
        <v>03mf0zpihbeCD0g0dlav0kstb0PPc0x0n0u0z0</v>
      </c>
      <c r="K1271" s="28" t="str">
        <f ca="1">ДАННЫЕ!$I1271&amp;"x"&amp;B1271&amp;"w"&amp;IF(T1271+ДАННЫЕ!AD1271+ДАННЫЕ!AE1271+ДАННЫЕ!AF1271+ДАННЫЕ!AG1271+ДАННЫЕ!AH1271+ДАННЫЕ!$AL1271+ДАННЫЕ!AI1271+ДАННЫЕ!AJ1271+ДАННЫЕ!AK1271+ДАННЫЕ!AP1271+ДАННЫЕ!AQ1271+ДАННЫЕ!AR1271+ДАННЫЕ!$AM1271+ДАННЫЕ!$AN1271+ДАННЫЕ!AS1271+ДАННЫЕ!AT1271&gt;0,1,0)&amp;IF(OR(T1271=2,ДАННЫЕ!AD1271=2,ДАННЫЕ!AE1271=2,ДАННЫЕ!AF1271=2,ДАННЫЕ!AG1271=2,ДАННЫЕ!AH1271=2,ДАННЫЕ!$AL1271=2,ДАННЫЕ!AI1271=2,ДАННЫЕ!AJ1271=2,ДАННЫЕ!AK1271=2,ДАННЫЕ!AP1271=2,ДАННЫЕ!AQ1271=2,ДАННЫЕ!AR1271=2,ДАННЫЕ!$AM1271=2,ДАННЫЕ!$AN1271=2,ДАННЫЕ!AS1271=2,ДАННЫЕ!AT1271=2),2,0)&amp;"t"&amp;IF(T1271&gt;0,"1"&amp;T1271,"00")&amp;"f"&amp;IF(ДАННЫЕ!$AC1271,"1"&amp;ДАННЫЕ!$AC1271,"00")&amp;"b"&amp;IF(ДАННЫЕ!$AD1271,"1"&amp;ДАННЫЕ!$AD1271,"00")&amp;"g"&amp;IF(ДАННЫЕ!$AF1271,"1"&amp;ДАННЫЕ!$AF1271,"00")&amp;"c"&amp;IF(ДАННЫЕ!$AG1271,"1"&amp;ДАННЫЕ!$AG1271,"00")&amp;"i"&amp;IF(ДАННЫЕ!$AH1271,"1"&amp;ДАННЫЕ!$AH1271,"00")&amp;"r"&amp;IF(ДАННЫЕ!$AL1271,"1"&amp;ДАННЫЕ!$AL1271,"00")&amp;"m"&amp;IF(ДАННЫЕ!$AI1271,"1"&amp;ДАННЫЕ!$AI1271,"00")&amp;"hS"&amp;IF(ДАННЫЕ!$AJ1271,"1"&amp;ДАННЫЕ!$AJ1271,"00")&amp;"hZ"&amp;IF(ДАННЫЕ!$AK1271,"1"&amp;ДАННЫЕ!$AK1271,"00")&amp;"p"&amp;IF(ДАННЫЕ!$AP1271,"1"&amp;ДАННЫЕ!$AP1271,"00")&amp;"k"&amp;IF(ДАННЫЕ!$AQ1271,"1"&amp;ДАННЫЕ!$AQ1271,"00")&amp;"z"&amp;IF(ДАННЫЕ!$AR1271,"1"&amp;ДАННЫЕ!$AR1271,"00")&amp;"j"&amp;IF(ДАННЫЕ!$AM1271,"1"&amp;ДАННЫЕ!$AM1271,"00")&amp;"n"&amp;IF(ДАННЫЕ!$AN1271,"1"&amp;ДАННЫЕ!$AN1271,"00")&amp;"E"&amp;ДАННЫЕ!BI1271&amp;"L"&amp;ДАННЫЕ!AO1271&amp;"h"&amp;IF(ДАННЫЕ!$AU1271&gt;0,1,0)&amp;"v"&amp;IF(ДАННЫЕ!$AW1271&gt;0,1,0)&amp;"a"&amp;IF(ДАННЫЕ!$AS1271,"1"&amp;ДАННЫЕ!$AS1271,"00")&amp;"s"&amp;IF(ДАННЫЕ!$AT1271,"1"&amp;ДАННЫЕ!$AT1271,"00")&amp;"u"&amp;IF(ДАННЫЕ!$CJ1271&gt;0,1,0)&amp;"y"&amp;B1271&amp;"d"&amp;H1271&amp;"e"&amp;F1271&amp;G1271</f>
        <v>x0w00t00f00b00g00c00i00r00m00hS00hZ00p00k00z00j00n00ELh0v0a00s00u0y0de</v>
      </c>
      <c r="L1271" s="28" t="str">
        <f ca="1">ДАННЫЕ!$I1271&amp;"VN"&amp;IF(ДАННЫЕ!AW1271&gt;0,11,10)&amp;"CD"&amp;IF(ДАННЫЕ!BF1271&gt;500,16,IF(ДАННЫЕ!BF1271&gt;350,15,IF(ДАННЫЕ!BF1271&gt;=200,14,IF(ДАННЫЕ!BF1271&gt;=100,13,IF(ДАННЫЕ!BF1271&gt;=50,12,IF(ДАННЫЕ!BF1271&gt;0,11,10))))))&amp;"AR"&amp;IF(ДАННЫЕ!BX1271&gt;0,1,0)&amp;"GD"&amp;B1271&amp;"VV"&amp;IF(E1271&gt;=5,IF(E1271&lt;18,1,0),0)</f>
        <v>VN10CD10AR0GD0VV0</v>
      </c>
      <c r="M1271" s="28" t="str">
        <f>ДАННЫЕ!$I1271&amp;"b"&amp;ДАННЫЕ!$BI1271&amp;"r"&amp;ДАННЫЕ!$BJ1271&amp;"CD"&amp;IF(ДАННЫЕ!BF1271&gt;0,IF(ДАННЫЕ!BF1271&lt;200,1,IF(ДАННЫЕ!BF1271&lt;350,2,3)),0)&amp;"h"&amp;IF(ДАННЫЕ!$BK1271+ДАННЫЕ!$BL1271+ДАННЫЕ!$BM1271&gt;0,1,0)&amp;"x"&amp;ДАННЫЕ!$BK1271&amp;"y"&amp;ДАННЫЕ!$BL1271&amp;"z"&amp;ДАННЫЕ!$BM1271&amp;"c"&amp;IF(ДАННЫЕ!$BK1271+ДАННЫЕ!$BL1271+ДАННЫЕ!$BM1271=3,1,0)&amp;"a"&amp;IF(ДАННЫЕ!$BQ1271+ДАННЫЕ!$BR1271&gt;0,1,0)&amp;"d"&amp;ДАННЫЕ!$BQ1271&amp;"v"&amp;ДАННЫЕ!$BR1271&amp;"p"&amp;ДАННЫЕ!$BS1271&amp;"n"&amp;ДАННЫЕ!$BU1271&amp;"t"&amp;ДАННЫЕ!$BV1271&amp;"o"&amp;ДАННЫЕ!$BT1271&amp;"l"&amp;IF(ДАННЫЕ!$BN1271&gt;0,1,0)&amp;ДАННЫЕ!$BN1271&amp;"g"&amp;ДАННЫЕ!$BO1271&amp;"s"&amp;ДАННЫЕ!$BP1271&amp;"DZ"&amp;IF(ДАННЫЕ!B1271-ДАННЫЕ!G1271 &lt; 60,IF(ДАННЫЕ!B1271-ДАННЫЕ!G1271 &gt;= 0,1,0),0)&amp;"u"&amp;IF(ДАННЫЕ!$CJ1271&gt;0,1,0)</f>
        <v>brCD0h0xyzc0a0dvpntol0gsDZ1u0</v>
      </c>
      <c r="N1271" s="28" t="str">
        <f ca="1">ДАННЫЕ!$F1271&amp;ДАННЫЕ!$I1271&amp;"g"&amp;B1271&amp;"cf"&amp;D1271&amp;"a"&amp;IF(ДАННЫЕ!$BX1271&gt;0,1,0)&amp;IF(ДАННЫЕ!$BF1271&gt;500,1,IF(ДАННЫЕ!$BF1271&gt;350,2,IF(ДАННЫЕ!$BF1271&gt;=200,3,IF(ДАННЫЕ!$BF1271&gt;=100,4,IF(ДАННЫЕ!$BF1271&gt;=50,5,IF(ДАННЫЕ!$BF1271&lt;50,6,0))))))&amp;"AR"&amp;IF(DATEDIF(ДАННЫЕ!$BX1271,ДАННЫЕ!$F$1,"y")&gt;1,1,0)&amp;"VG"&amp;IF(ДАННЫЕ!$BH1271="0",1,0)&amp;"o"&amp;IF(T1271+ДАННЫЕ!$AF1271+ДАННЫЕ!$AG1271+ДАННЫЕ!$AH1271+ДАННЫЕ!$AI1271+ДАННЫЕ!$AJ1271+ДАННЫЕ!$AP1271+ДАННЫЕ!$AQ1271+ДАННЫЕ!$AR1271+ДАННЫЕ!$AU1271+ДАННЫЕ!$AW1271+ДАННЫЕ!$AS1271+ДАННЫЕ!$AT1271&gt;0,1,0)&amp;"x"&amp;ДАННЫЕ!$AG1271&amp;"p"&amp;IF(ДАННЫЕ!$BY1271&gt;0,1,0)&amp;"v"&amp;IF(ДАННЫЕ!$BZ1271&gt;0,1,0)&amp;"n"&amp;ДАННЫЕ!$CA1271&amp;"t"&amp;ДАННЫЕ!$AY1271&amp;"k"&amp;ДАННЫЕ!$CB1271&amp;"q"&amp;ДАННЫЕ!$CC1271&amp;"w"&amp;ДАННЫЕ!$CD1271&amp;"e"&amp;ДАННЫЕ!$CE1271&amp;"m"&amp;ДАННЫЕ!$CF1271&amp;"c"&amp;ДАННЫЕ!$CG1271&amp;"z"&amp;ДАННЫЕ!$CH1271&amp;"d"&amp;IF(H1271=4,1,0)&amp;"s"&amp;IF(ДАННЫЕ!$J1271=1,0,1)&amp;"u"&amp;IF(ДАННЫЕ!$CJ1271&gt;0,1,0)</f>
        <v>g0cf0a06AR1VG0o0xp0v0ntkqwemczd0s1u0</v>
      </c>
      <c r="O1271" s="28" t="str">
        <f>ДАННЫЕ!$I1271&amp;"g"&amp;B1271&amp;A1271&amp;"f"&amp;P1271&amp;"c"&amp;IF(ДАННЫЕ!$U1271&gt;0,1,0)&amp;"s"&amp;IF(ДАННЫЕ!$Q1271&gt;0,IF(YEAR(ДАННЫЕ!$F$1)=YEAR(ДАННЫЕ!$Q1271),IF(MONTH(ДАННЫЕ!$F$1)=MONTH(ДАННЫЕ!$Q1271),111,11),1),0)&amp;"i"&amp;IF(ДАННЫЕ!$R1271+ДАННЫЕ!$S1271+ДАННЫЕ!$T1271=0,0,1)&amp;"h"&amp;IF(ДАННЫЕ!$P1271&gt;0,1,0)&amp;"p"&amp;IF(ДАННЫЕ!$CI1271&gt;0,IF(YEAR(ДАННЫЕ!$F$1)=YEAR(ДАННЫЕ!$CI1271),IF(MONTH(ДАННЫЕ!$F$1)=MONTH(ДАННЫЕ!$CI1271),111,11),1),0)&amp;"d"&amp;IF(ДАННЫЕ!$CJ1271&gt;0,IF(YEAR(ДАННЫЕ!$F$1)=YEAR(ДАННЫЕ!$CJ1271),IF(MONTH(ДАННЫЕ!$F$1)=MONTH(ДАННЫЕ!$CJ1271),111,11),1),0)&amp;"o"&amp;IF(ДАННЫЕ!$CK1271&gt;0,IF(MONTH(ДАННЫЕ!$F$1)=MONTH(ДАННЫЕ!$CK1271),111,11),0)&amp;"v"&amp;IF(ДАННЫЕ!$BE1271&gt;0,IF(MONTH(ДАННЫЕ!$F$1)=MONTH(ДАННЫЕ!$BE1271),111,11),0)</f>
        <v>g00f0c0s0i0h0p0d0o0v0</v>
      </c>
      <c r="P1271" s="15">
        <f t="shared" si="62"/>
        <v>0</v>
      </c>
      <c r="Q1271" s="15">
        <f>IF(ДАННЫЕ!$F$1&gt;ДАННЫЕ!$N1271,IF(YEAR(ДАННЫЕ!$F$1)=YEAR(ДАННЫЕ!M1271),1,0),0)</f>
        <v>0</v>
      </c>
      <c r="R1271" s="15">
        <f>IF(ДАННЫЕ!$F$1&gt;ДАННЫЕ!$N1271,IF(YEAR(ДАННЫЕ!$F$1)=YEAR(ДАННЫЕ!N1271),1,0),0)</f>
        <v>0</v>
      </c>
      <c r="S1271" s="15">
        <f>IF(ДАННЫЕ!$AA1271="2А",1,IF(ДАННЫЕ!$AA1271="2Б",2,IF(ДАННЫЕ!$AA1271="2В",3,IF(ДАННЫЕ!$AA1271=3,4,IF(ДАННЫЕ!$AA1271="4А",5,IF(ДАННЫЕ!$AA1271="4Б",6,IF(ДАННЫЕ!$AA1271="4В",7,IF(ДАННЫЕ!$AA1271=5,8,0))))))))</f>
        <v>0</v>
      </c>
      <c r="T1271" s="15">
        <f>IF(OR(ДАННЫЕ!$AC1271=2,ДАННЫЕ!$AD1271=2,ДАННЫЕ!$AE1271=2),2,IF(OR(ДАННЫЕ!$AC1271=1,ДАННЫЕ!$AD1271=1,ДАННЫЕ!$AE1271=1),1,0))</f>
        <v>0</v>
      </c>
    </row>
    <row r="1272" spans="1:20" x14ac:dyDescent="0.2">
      <c r="A1272" s="78">
        <f>IF(B1272&gt;0,IF(MONTH(ДАННЫЕ!$F$1)=MONTH(ДАННЫЕ!$B1272),1,0),0)</f>
        <v>0</v>
      </c>
      <c r="B1272" s="14">
        <f>IF(ДАННЫЕ!$B1272&gt;0,IF(YEAR(ДАННЫЕ!$F$1)=YEAR(ДАННЫЕ!$B1272),1,0),0)</f>
        <v>0</v>
      </c>
      <c r="C1272" s="14">
        <f>IF(ДАННЫЕ!$CM1272&gt;0,IF(YEAR(ДАННЫЕ!$F$1)=YEAR(ДАННЫЕ!$CM1272),1,0),0)</f>
        <v>0</v>
      </c>
      <c r="D1272" s="14">
        <f>IF(ДАННЫЕ!$CJ1272&gt;0,IF(ДАННЫЕ!$CL1272&gt;ДАННЫЕ!$F$1,1,IF(ДАННЫЕ!$CL1272&gt;0,0,1)),0)</f>
        <v>0</v>
      </c>
      <c r="E1272" s="43" t="str">
        <f ca="1">IF(ДАННЫЕ!$F$1&gt;0,IF(ДАННЫЕ!$G1272&gt;0,DATEDIF(ДАННЫЕ!$G1272,ДАННЫЕ!$F$1,"y"),""),IF(ДАННЫЕ!$G1272&gt;0,DATEDIF(ДАННЫЕ!$G1272,TODAY(),"y"),""))</f>
        <v/>
      </c>
      <c r="F1272" s="43" t="str">
        <f xml:space="preserve"> IF(ДАННЫЕ!$F1272="М",IF(E1272&gt;=18,IF(E1272&lt;60,1,""),""),"")&amp;IF(ДАННЫЕ!$F1272="Ж",IF(E1272&gt;=18,IF(E1272&lt;55,1,""),""),"")</f>
        <v/>
      </c>
      <c r="G1272" s="43" t="str">
        <f xml:space="preserve"> IF(ДАННЫЕ!$F1272="М",IF(E1272&gt;=60,2,""),"")&amp;IF(ДАННЫЕ!$F1272="Ж",IF(E1272&gt;=55,2,""),"")</f>
        <v/>
      </c>
      <c r="H1272" s="43" t="str">
        <f t="shared" ca="1" si="60"/>
        <v/>
      </c>
      <c r="I1272" s="43" t="str">
        <f t="shared" ca="1" si="61"/>
        <v>03</v>
      </c>
      <c r="J1272" s="28" t="str">
        <f ca="1">ДАННЫЕ!$F1272&amp;H1272&amp;I1272&amp;ДАННЫЕ!$I1272&amp;"m"&amp;IF(ДАННЫЕ!$I1272&gt;0,IF(ДАННЫЕ!$J1272&gt;0,0,1),"")&amp;"f"&amp;IF(ДАННЫЕ!$R1272&gt;0,IF(YEAR(ДАННЫЕ!$F$1)=YEAR(ДАННЫЕ!$R1272),1,0),0)&amp;"z"&amp;ДАННЫЕ!$R1272&amp;"p"&amp;ДАННЫЕ!$S1272&amp;"i"&amp;ДАННЫЕ!$T1272&amp;"h"&amp;ДАННЫЕ!$K1272&amp;"be"&amp;ДАННЫЕ!$BI1272&amp;"CD"&amp;IF(ДАННЫЕ!BF1272&gt;500,4,IF(ДАННЫЕ!BF1272&gt;350,3,IF(ДАННЫЕ!BF1272&gt;200,2,IF(ДАННЫЕ!BF1272&gt;0,1,0))))&amp;"g"&amp;B1272&amp;"d"&amp;H1272&amp;"l"&amp;ДАННЫЕ!AT1272&amp;"a"&amp;ДАННЫЕ!$V1272&amp;"v"&amp;R1272&amp;"k"&amp;ДАННЫЕ!$U1272&amp;"s"&amp;ДАННЫЕ!$Y1272&amp;"t"&amp;ДАННЫЕ!$X1272&amp;"b"&amp;IF(ДАННЫЕ!$Q1272&gt;1,1,0)&amp;"PP"&amp;ДАННЫЕ!Z1272&amp;"c"&amp;S1272&amp;"x"&amp;IF(ДАННЫЕ!$BY1272&gt;0,IF(YEAR(ДАННЫЕ!$F$1)=YEAR(ДАННЫЕ!$BY1272),1,0),0)&amp;"n"&amp;IF(ДАННЫЕ!$BZ1272&gt;0,IF(YEAR(ДАННЫЕ!$F$1)=YEAR(ДАННЫЕ!$BZ1272),1,0),0)&amp;"u"&amp;D1272&amp;"z"&amp;IF(ДАННЫЕ!$CL1272&gt;0,IF(YEAR(ДАННЫЕ!$F$1)&gt;YEAR(ДАННЫЕ!$CL1272),11,12),0)</f>
        <v>03mf0zpihbeCD0g0dlav0kstb0PPc0x0n0u0z0</v>
      </c>
      <c r="K1272" s="28" t="str">
        <f ca="1">ДАННЫЕ!$I1272&amp;"x"&amp;B1272&amp;"w"&amp;IF(T1272+ДАННЫЕ!AD1272+ДАННЫЕ!AE1272+ДАННЫЕ!AF1272+ДАННЫЕ!AG1272+ДАННЫЕ!AH1272+ДАННЫЕ!$AL1272+ДАННЫЕ!AI1272+ДАННЫЕ!AJ1272+ДАННЫЕ!AK1272+ДАННЫЕ!AP1272+ДАННЫЕ!AQ1272+ДАННЫЕ!AR1272+ДАННЫЕ!$AM1272+ДАННЫЕ!$AN1272+ДАННЫЕ!AS1272+ДАННЫЕ!AT1272&gt;0,1,0)&amp;IF(OR(T1272=2,ДАННЫЕ!AD1272=2,ДАННЫЕ!AE1272=2,ДАННЫЕ!AF1272=2,ДАННЫЕ!AG1272=2,ДАННЫЕ!AH1272=2,ДАННЫЕ!$AL1272=2,ДАННЫЕ!AI1272=2,ДАННЫЕ!AJ1272=2,ДАННЫЕ!AK1272=2,ДАННЫЕ!AP1272=2,ДАННЫЕ!AQ1272=2,ДАННЫЕ!AR1272=2,ДАННЫЕ!$AM1272=2,ДАННЫЕ!$AN1272=2,ДАННЫЕ!AS1272=2,ДАННЫЕ!AT1272=2),2,0)&amp;"t"&amp;IF(T1272&gt;0,"1"&amp;T1272,"00")&amp;"f"&amp;IF(ДАННЫЕ!$AC1272,"1"&amp;ДАННЫЕ!$AC1272,"00")&amp;"b"&amp;IF(ДАННЫЕ!$AD1272,"1"&amp;ДАННЫЕ!$AD1272,"00")&amp;"g"&amp;IF(ДАННЫЕ!$AF1272,"1"&amp;ДАННЫЕ!$AF1272,"00")&amp;"c"&amp;IF(ДАННЫЕ!$AG1272,"1"&amp;ДАННЫЕ!$AG1272,"00")&amp;"i"&amp;IF(ДАННЫЕ!$AH1272,"1"&amp;ДАННЫЕ!$AH1272,"00")&amp;"r"&amp;IF(ДАННЫЕ!$AL1272,"1"&amp;ДАННЫЕ!$AL1272,"00")&amp;"m"&amp;IF(ДАННЫЕ!$AI1272,"1"&amp;ДАННЫЕ!$AI1272,"00")&amp;"hS"&amp;IF(ДАННЫЕ!$AJ1272,"1"&amp;ДАННЫЕ!$AJ1272,"00")&amp;"hZ"&amp;IF(ДАННЫЕ!$AK1272,"1"&amp;ДАННЫЕ!$AK1272,"00")&amp;"p"&amp;IF(ДАННЫЕ!$AP1272,"1"&amp;ДАННЫЕ!$AP1272,"00")&amp;"k"&amp;IF(ДАННЫЕ!$AQ1272,"1"&amp;ДАННЫЕ!$AQ1272,"00")&amp;"z"&amp;IF(ДАННЫЕ!$AR1272,"1"&amp;ДАННЫЕ!$AR1272,"00")&amp;"j"&amp;IF(ДАННЫЕ!$AM1272,"1"&amp;ДАННЫЕ!$AM1272,"00")&amp;"n"&amp;IF(ДАННЫЕ!$AN1272,"1"&amp;ДАННЫЕ!$AN1272,"00")&amp;"E"&amp;ДАННЫЕ!BI1272&amp;"L"&amp;ДАННЫЕ!AO1272&amp;"h"&amp;IF(ДАННЫЕ!$AU1272&gt;0,1,0)&amp;"v"&amp;IF(ДАННЫЕ!$AW1272&gt;0,1,0)&amp;"a"&amp;IF(ДАННЫЕ!$AS1272,"1"&amp;ДАННЫЕ!$AS1272,"00")&amp;"s"&amp;IF(ДАННЫЕ!$AT1272,"1"&amp;ДАННЫЕ!$AT1272,"00")&amp;"u"&amp;IF(ДАННЫЕ!$CJ1272&gt;0,1,0)&amp;"y"&amp;B1272&amp;"d"&amp;H1272&amp;"e"&amp;F1272&amp;G1272</f>
        <v>x0w00t00f00b00g00c00i00r00m00hS00hZ00p00k00z00j00n00ELh0v0a00s00u0y0de</v>
      </c>
      <c r="L1272" s="28" t="str">
        <f ca="1">ДАННЫЕ!$I1272&amp;"VN"&amp;IF(ДАННЫЕ!AW1272&gt;0,11,10)&amp;"CD"&amp;IF(ДАННЫЕ!BF1272&gt;500,16,IF(ДАННЫЕ!BF1272&gt;350,15,IF(ДАННЫЕ!BF1272&gt;=200,14,IF(ДАННЫЕ!BF1272&gt;=100,13,IF(ДАННЫЕ!BF1272&gt;=50,12,IF(ДАННЫЕ!BF1272&gt;0,11,10))))))&amp;"AR"&amp;IF(ДАННЫЕ!BX1272&gt;0,1,0)&amp;"GD"&amp;B1272&amp;"VV"&amp;IF(E1272&gt;=5,IF(E1272&lt;18,1,0),0)</f>
        <v>VN10CD10AR0GD0VV0</v>
      </c>
      <c r="M1272" s="28" t="str">
        <f>ДАННЫЕ!$I1272&amp;"b"&amp;ДАННЫЕ!$BI1272&amp;"r"&amp;ДАННЫЕ!$BJ1272&amp;"CD"&amp;IF(ДАННЫЕ!BF1272&gt;0,IF(ДАННЫЕ!BF1272&lt;200,1,IF(ДАННЫЕ!BF1272&lt;350,2,3)),0)&amp;"h"&amp;IF(ДАННЫЕ!$BK1272+ДАННЫЕ!$BL1272+ДАННЫЕ!$BM1272&gt;0,1,0)&amp;"x"&amp;ДАННЫЕ!$BK1272&amp;"y"&amp;ДАННЫЕ!$BL1272&amp;"z"&amp;ДАННЫЕ!$BM1272&amp;"c"&amp;IF(ДАННЫЕ!$BK1272+ДАННЫЕ!$BL1272+ДАННЫЕ!$BM1272=3,1,0)&amp;"a"&amp;IF(ДАННЫЕ!$BQ1272+ДАННЫЕ!$BR1272&gt;0,1,0)&amp;"d"&amp;ДАННЫЕ!$BQ1272&amp;"v"&amp;ДАННЫЕ!$BR1272&amp;"p"&amp;ДАННЫЕ!$BS1272&amp;"n"&amp;ДАННЫЕ!$BU1272&amp;"t"&amp;ДАННЫЕ!$BV1272&amp;"o"&amp;ДАННЫЕ!$BT1272&amp;"l"&amp;IF(ДАННЫЕ!$BN1272&gt;0,1,0)&amp;ДАННЫЕ!$BN1272&amp;"g"&amp;ДАННЫЕ!$BO1272&amp;"s"&amp;ДАННЫЕ!$BP1272&amp;"DZ"&amp;IF(ДАННЫЕ!B1272-ДАННЫЕ!G1272 &lt; 60,IF(ДАННЫЕ!B1272-ДАННЫЕ!G1272 &gt;= 0,1,0),0)&amp;"u"&amp;IF(ДАННЫЕ!$CJ1272&gt;0,1,0)</f>
        <v>brCD0h0xyzc0a0dvpntol0gsDZ1u0</v>
      </c>
      <c r="N1272" s="28" t="str">
        <f ca="1">ДАННЫЕ!$F1272&amp;ДАННЫЕ!$I1272&amp;"g"&amp;B1272&amp;"cf"&amp;D1272&amp;"a"&amp;IF(ДАННЫЕ!$BX1272&gt;0,1,0)&amp;IF(ДАННЫЕ!$BF1272&gt;500,1,IF(ДАННЫЕ!$BF1272&gt;350,2,IF(ДАННЫЕ!$BF1272&gt;=200,3,IF(ДАННЫЕ!$BF1272&gt;=100,4,IF(ДАННЫЕ!$BF1272&gt;=50,5,IF(ДАННЫЕ!$BF1272&lt;50,6,0))))))&amp;"AR"&amp;IF(DATEDIF(ДАННЫЕ!$BX1272,ДАННЫЕ!$F$1,"y")&gt;1,1,0)&amp;"VG"&amp;IF(ДАННЫЕ!$BH1272="0",1,0)&amp;"o"&amp;IF(T1272+ДАННЫЕ!$AF1272+ДАННЫЕ!$AG1272+ДАННЫЕ!$AH1272+ДАННЫЕ!$AI1272+ДАННЫЕ!$AJ1272+ДАННЫЕ!$AP1272+ДАННЫЕ!$AQ1272+ДАННЫЕ!$AR1272+ДАННЫЕ!$AU1272+ДАННЫЕ!$AW1272+ДАННЫЕ!$AS1272+ДАННЫЕ!$AT1272&gt;0,1,0)&amp;"x"&amp;ДАННЫЕ!$AG1272&amp;"p"&amp;IF(ДАННЫЕ!$BY1272&gt;0,1,0)&amp;"v"&amp;IF(ДАННЫЕ!$BZ1272&gt;0,1,0)&amp;"n"&amp;ДАННЫЕ!$CA1272&amp;"t"&amp;ДАННЫЕ!$AY1272&amp;"k"&amp;ДАННЫЕ!$CB1272&amp;"q"&amp;ДАННЫЕ!$CC1272&amp;"w"&amp;ДАННЫЕ!$CD1272&amp;"e"&amp;ДАННЫЕ!$CE1272&amp;"m"&amp;ДАННЫЕ!$CF1272&amp;"c"&amp;ДАННЫЕ!$CG1272&amp;"z"&amp;ДАННЫЕ!$CH1272&amp;"d"&amp;IF(H1272=4,1,0)&amp;"s"&amp;IF(ДАННЫЕ!$J1272=1,0,1)&amp;"u"&amp;IF(ДАННЫЕ!$CJ1272&gt;0,1,0)</f>
        <v>g0cf0a06AR1VG0o0xp0v0ntkqwemczd0s1u0</v>
      </c>
      <c r="O1272" s="28" t="str">
        <f>ДАННЫЕ!$I1272&amp;"g"&amp;B1272&amp;A1272&amp;"f"&amp;P1272&amp;"c"&amp;IF(ДАННЫЕ!$U1272&gt;0,1,0)&amp;"s"&amp;IF(ДАННЫЕ!$Q1272&gt;0,IF(YEAR(ДАННЫЕ!$F$1)=YEAR(ДАННЫЕ!$Q1272),IF(MONTH(ДАННЫЕ!$F$1)=MONTH(ДАННЫЕ!$Q1272),111,11),1),0)&amp;"i"&amp;IF(ДАННЫЕ!$R1272+ДАННЫЕ!$S1272+ДАННЫЕ!$T1272=0,0,1)&amp;"h"&amp;IF(ДАННЫЕ!$P1272&gt;0,1,0)&amp;"p"&amp;IF(ДАННЫЕ!$CI1272&gt;0,IF(YEAR(ДАННЫЕ!$F$1)=YEAR(ДАННЫЕ!$CI1272),IF(MONTH(ДАННЫЕ!$F$1)=MONTH(ДАННЫЕ!$CI1272),111,11),1),0)&amp;"d"&amp;IF(ДАННЫЕ!$CJ1272&gt;0,IF(YEAR(ДАННЫЕ!$F$1)=YEAR(ДАННЫЕ!$CJ1272),IF(MONTH(ДАННЫЕ!$F$1)=MONTH(ДАННЫЕ!$CJ1272),111,11),1),0)&amp;"o"&amp;IF(ДАННЫЕ!$CK1272&gt;0,IF(MONTH(ДАННЫЕ!$F$1)=MONTH(ДАННЫЕ!$CK1272),111,11),0)&amp;"v"&amp;IF(ДАННЫЕ!$BE1272&gt;0,IF(MONTH(ДАННЫЕ!$F$1)=MONTH(ДАННЫЕ!$BE1272),111,11),0)</f>
        <v>g00f0c0s0i0h0p0d0o0v0</v>
      </c>
      <c r="P1272" s="15">
        <f t="shared" si="62"/>
        <v>0</v>
      </c>
      <c r="Q1272" s="15">
        <f>IF(ДАННЫЕ!$F$1&gt;ДАННЫЕ!$N1272,IF(YEAR(ДАННЫЕ!$F$1)=YEAR(ДАННЫЕ!M1272),1,0),0)</f>
        <v>0</v>
      </c>
      <c r="R1272" s="15">
        <f>IF(ДАННЫЕ!$F$1&gt;ДАННЫЕ!$N1272,IF(YEAR(ДАННЫЕ!$F$1)=YEAR(ДАННЫЕ!N1272),1,0),0)</f>
        <v>0</v>
      </c>
      <c r="S1272" s="15">
        <f>IF(ДАННЫЕ!$AA1272="2А",1,IF(ДАННЫЕ!$AA1272="2Б",2,IF(ДАННЫЕ!$AA1272="2В",3,IF(ДАННЫЕ!$AA1272=3,4,IF(ДАННЫЕ!$AA1272="4А",5,IF(ДАННЫЕ!$AA1272="4Б",6,IF(ДАННЫЕ!$AA1272="4В",7,IF(ДАННЫЕ!$AA1272=5,8,0))))))))</f>
        <v>0</v>
      </c>
      <c r="T1272" s="15">
        <f>IF(OR(ДАННЫЕ!$AC1272=2,ДАННЫЕ!$AD1272=2,ДАННЫЕ!$AE1272=2),2,IF(OR(ДАННЫЕ!$AC1272=1,ДАННЫЕ!$AD1272=1,ДАННЫЕ!$AE1272=1),1,0))</f>
        <v>0</v>
      </c>
    </row>
    <row r="1273" spans="1:20" x14ac:dyDescent="0.2">
      <c r="A1273" s="78">
        <f>IF(B1273&gt;0,IF(MONTH(ДАННЫЕ!$F$1)=MONTH(ДАННЫЕ!$B1273),1,0),0)</f>
        <v>0</v>
      </c>
      <c r="B1273" s="14">
        <f>IF(ДАННЫЕ!$B1273&gt;0,IF(YEAR(ДАННЫЕ!$F$1)=YEAR(ДАННЫЕ!$B1273),1,0),0)</f>
        <v>0</v>
      </c>
      <c r="C1273" s="14">
        <f>IF(ДАННЫЕ!$CM1273&gt;0,IF(YEAR(ДАННЫЕ!$F$1)=YEAR(ДАННЫЕ!$CM1273),1,0),0)</f>
        <v>0</v>
      </c>
      <c r="D1273" s="14">
        <f>IF(ДАННЫЕ!$CJ1273&gt;0,IF(ДАННЫЕ!$CL1273&gt;ДАННЫЕ!$F$1,1,IF(ДАННЫЕ!$CL1273&gt;0,0,1)),0)</f>
        <v>0</v>
      </c>
      <c r="E1273" s="43" t="str">
        <f ca="1">IF(ДАННЫЕ!$F$1&gt;0,IF(ДАННЫЕ!$G1273&gt;0,DATEDIF(ДАННЫЕ!$G1273,ДАННЫЕ!$F$1,"y"),""),IF(ДАННЫЕ!$G1273&gt;0,DATEDIF(ДАННЫЕ!$G1273,TODAY(),"y"),""))</f>
        <v/>
      </c>
      <c r="F1273" s="43" t="str">
        <f xml:space="preserve"> IF(ДАННЫЕ!$F1273="М",IF(E1273&gt;=18,IF(E1273&lt;60,1,""),""),"")&amp;IF(ДАННЫЕ!$F1273="Ж",IF(E1273&gt;=18,IF(E1273&lt;55,1,""),""),"")</f>
        <v/>
      </c>
      <c r="G1273" s="43" t="str">
        <f xml:space="preserve"> IF(ДАННЫЕ!$F1273="М",IF(E1273&gt;=60,2,""),"")&amp;IF(ДАННЫЕ!$F1273="Ж",IF(E1273&gt;=55,2,""),"")</f>
        <v/>
      </c>
      <c r="H1273" s="43" t="str">
        <f t="shared" ca="1" si="60"/>
        <v/>
      </c>
      <c r="I1273" s="43" t="str">
        <f t="shared" ca="1" si="61"/>
        <v>03</v>
      </c>
      <c r="J1273" s="28" t="str">
        <f ca="1">ДАННЫЕ!$F1273&amp;H1273&amp;I1273&amp;ДАННЫЕ!$I1273&amp;"m"&amp;IF(ДАННЫЕ!$I1273&gt;0,IF(ДАННЫЕ!$J1273&gt;0,0,1),"")&amp;"f"&amp;IF(ДАННЫЕ!$R1273&gt;0,IF(YEAR(ДАННЫЕ!$F$1)=YEAR(ДАННЫЕ!$R1273),1,0),0)&amp;"z"&amp;ДАННЫЕ!$R1273&amp;"p"&amp;ДАННЫЕ!$S1273&amp;"i"&amp;ДАННЫЕ!$T1273&amp;"h"&amp;ДАННЫЕ!$K1273&amp;"be"&amp;ДАННЫЕ!$BI1273&amp;"CD"&amp;IF(ДАННЫЕ!BF1273&gt;500,4,IF(ДАННЫЕ!BF1273&gt;350,3,IF(ДАННЫЕ!BF1273&gt;200,2,IF(ДАННЫЕ!BF1273&gt;0,1,0))))&amp;"g"&amp;B1273&amp;"d"&amp;H1273&amp;"l"&amp;ДАННЫЕ!AT1273&amp;"a"&amp;ДАННЫЕ!$V1273&amp;"v"&amp;R1273&amp;"k"&amp;ДАННЫЕ!$U1273&amp;"s"&amp;ДАННЫЕ!$Y1273&amp;"t"&amp;ДАННЫЕ!$X1273&amp;"b"&amp;IF(ДАННЫЕ!$Q1273&gt;1,1,0)&amp;"PP"&amp;ДАННЫЕ!Z1273&amp;"c"&amp;S1273&amp;"x"&amp;IF(ДАННЫЕ!$BY1273&gt;0,IF(YEAR(ДАННЫЕ!$F$1)=YEAR(ДАННЫЕ!$BY1273),1,0),0)&amp;"n"&amp;IF(ДАННЫЕ!$BZ1273&gt;0,IF(YEAR(ДАННЫЕ!$F$1)=YEAR(ДАННЫЕ!$BZ1273),1,0),0)&amp;"u"&amp;D1273&amp;"z"&amp;IF(ДАННЫЕ!$CL1273&gt;0,IF(YEAR(ДАННЫЕ!$F$1)&gt;YEAR(ДАННЫЕ!$CL1273),11,12),0)</f>
        <v>03mf0zpihbeCD0g0dlav0kstb0PPc0x0n0u0z0</v>
      </c>
      <c r="K1273" s="28" t="str">
        <f ca="1">ДАННЫЕ!$I1273&amp;"x"&amp;B1273&amp;"w"&amp;IF(T1273+ДАННЫЕ!AD1273+ДАННЫЕ!AE1273+ДАННЫЕ!AF1273+ДАННЫЕ!AG1273+ДАННЫЕ!AH1273+ДАННЫЕ!$AL1273+ДАННЫЕ!AI1273+ДАННЫЕ!AJ1273+ДАННЫЕ!AK1273+ДАННЫЕ!AP1273+ДАННЫЕ!AQ1273+ДАННЫЕ!AR1273+ДАННЫЕ!$AM1273+ДАННЫЕ!$AN1273+ДАННЫЕ!AS1273+ДАННЫЕ!AT1273&gt;0,1,0)&amp;IF(OR(T1273=2,ДАННЫЕ!AD1273=2,ДАННЫЕ!AE1273=2,ДАННЫЕ!AF1273=2,ДАННЫЕ!AG1273=2,ДАННЫЕ!AH1273=2,ДАННЫЕ!$AL1273=2,ДАННЫЕ!AI1273=2,ДАННЫЕ!AJ1273=2,ДАННЫЕ!AK1273=2,ДАННЫЕ!AP1273=2,ДАННЫЕ!AQ1273=2,ДАННЫЕ!AR1273=2,ДАННЫЕ!$AM1273=2,ДАННЫЕ!$AN1273=2,ДАННЫЕ!AS1273=2,ДАННЫЕ!AT1273=2),2,0)&amp;"t"&amp;IF(T1273&gt;0,"1"&amp;T1273,"00")&amp;"f"&amp;IF(ДАННЫЕ!$AC1273,"1"&amp;ДАННЫЕ!$AC1273,"00")&amp;"b"&amp;IF(ДАННЫЕ!$AD1273,"1"&amp;ДАННЫЕ!$AD1273,"00")&amp;"g"&amp;IF(ДАННЫЕ!$AF1273,"1"&amp;ДАННЫЕ!$AF1273,"00")&amp;"c"&amp;IF(ДАННЫЕ!$AG1273,"1"&amp;ДАННЫЕ!$AG1273,"00")&amp;"i"&amp;IF(ДАННЫЕ!$AH1273,"1"&amp;ДАННЫЕ!$AH1273,"00")&amp;"r"&amp;IF(ДАННЫЕ!$AL1273,"1"&amp;ДАННЫЕ!$AL1273,"00")&amp;"m"&amp;IF(ДАННЫЕ!$AI1273,"1"&amp;ДАННЫЕ!$AI1273,"00")&amp;"hS"&amp;IF(ДАННЫЕ!$AJ1273,"1"&amp;ДАННЫЕ!$AJ1273,"00")&amp;"hZ"&amp;IF(ДАННЫЕ!$AK1273,"1"&amp;ДАННЫЕ!$AK1273,"00")&amp;"p"&amp;IF(ДАННЫЕ!$AP1273,"1"&amp;ДАННЫЕ!$AP1273,"00")&amp;"k"&amp;IF(ДАННЫЕ!$AQ1273,"1"&amp;ДАННЫЕ!$AQ1273,"00")&amp;"z"&amp;IF(ДАННЫЕ!$AR1273,"1"&amp;ДАННЫЕ!$AR1273,"00")&amp;"j"&amp;IF(ДАННЫЕ!$AM1273,"1"&amp;ДАННЫЕ!$AM1273,"00")&amp;"n"&amp;IF(ДАННЫЕ!$AN1273,"1"&amp;ДАННЫЕ!$AN1273,"00")&amp;"E"&amp;ДАННЫЕ!BI1273&amp;"L"&amp;ДАННЫЕ!AO1273&amp;"h"&amp;IF(ДАННЫЕ!$AU1273&gt;0,1,0)&amp;"v"&amp;IF(ДАННЫЕ!$AW1273&gt;0,1,0)&amp;"a"&amp;IF(ДАННЫЕ!$AS1273,"1"&amp;ДАННЫЕ!$AS1273,"00")&amp;"s"&amp;IF(ДАННЫЕ!$AT1273,"1"&amp;ДАННЫЕ!$AT1273,"00")&amp;"u"&amp;IF(ДАННЫЕ!$CJ1273&gt;0,1,0)&amp;"y"&amp;B1273&amp;"d"&amp;H1273&amp;"e"&amp;F1273&amp;G1273</f>
        <v>x0w00t00f00b00g00c00i00r00m00hS00hZ00p00k00z00j00n00ELh0v0a00s00u0y0de</v>
      </c>
      <c r="L1273" s="28" t="str">
        <f ca="1">ДАННЫЕ!$I1273&amp;"VN"&amp;IF(ДАННЫЕ!AW1273&gt;0,11,10)&amp;"CD"&amp;IF(ДАННЫЕ!BF1273&gt;500,16,IF(ДАННЫЕ!BF1273&gt;350,15,IF(ДАННЫЕ!BF1273&gt;=200,14,IF(ДАННЫЕ!BF1273&gt;=100,13,IF(ДАННЫЕ!BF1273&gt;=50,12,IF(ДАННЫЕ!BF1273&gt;0,11,10))))))&amp;"AR"&amp;IF(ДАННЫЕ!BX1273&gt;0,1,0)&amp;"GD"&amp;B1273&amp;"VV"&amp;IF(E1273&gt;=5,IF(E1273&lt;18,1,0),0)</f>
        <v>VN10CD10AR0GD0VV0</v>
      </c>
      <c r="M1273" s="28" t="str">
        <f>ДАННЫЕ!$I1273&amp;"b"&amp;ДАННЫЕ!$BI1273&amp;"r"&amp;ДАННЫЕ!$BJ1273&amp;"CD"&amp;IF(ДАННЫЕ!BF1273&gt;0,IF(ДАННЫЕ!BF1273&lt;200,1,IF(ДАННЫЕ!BF1273&lt;350,2,3)),0)&amp;"h"&amp;IF(ДАННЫЕ!$BK1273+ДАННЫЕ!$BL1273+ДАННЫЕ!$BM1273&gt;0,1,0)&amp;"x"&amp;ДАННЫЕ!$BK1273&amp;"y"&amp;ДАННЫЕ!$BL1273&amp;"z"&amp;ДАННЫЕ!$BM1273&amp;"c"&amp;IF(ДАННЫЕ!$BK1273+ДАННЫЕ!$BL1273+ДАННЫЕ!$BM1273=3,1,0)&amp;"a"&amp;IF(ДАННЫЕ!$BQ1273+ДАННЫЕ!$BR1273&gt;0,1,0)&amp;"d"&amp;ДАННЫЕ!$BQ1273&amp;"v"&amp;ДАННЫЕ!$BR1273&amp;"p"&amp;ДАННЫЕ!$BS1273&amp;"n"&amp;ДАННЫЕ!$BU1273&amp;"t"&amp;ДАННЫЕ!$BV1273&amp;"o"&amp;ДАННЫЕ!$BT1273&amp;"l"&amp;IF(ДАННЫЕ!$BN1273&gt;0,1,0)&amp;ДАННЫЕ!$BN1273&amp;"g"&amp;ДАННЫЕ!$BO1273&amp;"s"&amp;ДАННЫЕ!$BP1273&amp;"DZ"&amp;IF(ДАННЫЕ!B1273-ДАННЫЕ!G1273 &lt; 60,IF(ДАННЫЕ!B1273-ДАННЫЕ!G1273 &gt;= 0,1,0),0)&amp;"u"&amp;IF(ДАННЫЕ!$CJ1273&gt;0,1,0)</f>
        <v>brCD0h0xyzc0a0dvpntol0gsDZ1u0</v>
      </c>
      <c r="N1273" s="28" t="str">
        <f ca="1">ДАННЫЕ!$F1273&amp;ДАННЫЕ!$I1273&amp;"g"&amp;B1273&amp;"cf"&amp;D1273&amp;"a"&amp;IF(ДАННЫЕ!$BX1273&gt;0,1,0)&amp;IF(ДАННЫЕ!$BF1273&gt;500,1,IF(ДАННЫЕ!$BF1273&gt;350,2,IF(ДАННЫЕ!$BF1273&gt;=200,3,IF(ДАННЫЕ!$BF1273&gt;=100,4,IF(ДАННЫЕ!$BF1273&gt;=50,5,IF(ДАННЫЕ!$BF1273&lt;50,6,0))))))&amp;"AR"&amp;IF(DATEDIF(ДАННЫЕ!$BX1273,ДАННЫЕ!$F$1,"y")&gt;1,1,0)&amp;"VG"&amp;IF(ДАННЫЕ!$BH1273="0",1,0)&amp;"o"&amp;IF(T1273+ДАННЫЕ!$AF1273+ДАННЫЕ!$AG1273+ДАННЫЕ!$AH1273+ДАННЫЕ!$AI1273+ДАННЫЕ!$AJ1273+ДАННЫЕ!$AP1273+ДАННЫЕ!$AQ1273+ДАННЫЕ!$AR1273+ДАННЫЕ!$AU1273+ДАННЫЕ!$AW1273+ДАННЫЕ!$AS1273+ДАННЫЕ!$AT1273&gt;0,1,0)&amp;"x"&amp;ДАННЫЕ!$AG1273&amp;"p"&amp;IF(ДАННЫЕ!$BY1273&gt;0,1,0)&amp;"v"&amp;IF(ДАННЫЕ!$BZ1273&gt;0,1,0)&amp;"n"&amp;ДАННЫЕ!$CA1273&amp;"t"&amp;ДАННЫЕ!$AY1273&amp;"k"&amp;ДАННЫЕ!$CB1273&amp;"q"&amp;ДАННЫЕ!$CC1273&amp;"w"&amp;ДАННЫЕ!$CD1273&amp;"e"&amp;ДАННЫЕ!$CE1273&amp;"m"&amp;ДАННЫЕ!$CF1273&amp;"c"&amp;ДАННЫЕ!$CG1273&amp;"z"&amp;ДАННЫЕ!$CH1273&amp;"d"&amp;IF(H1273=4,1,0)&amp;"s"&amp;IF(ДАННЫЕ!$J1273=1,0,1)&amp;"u"&amp;IF(ДАННЫЕ!$CJ1273&gt;0,1,0)</f>
        <v>g0cf0a06AR1VG0o0xp0v0ntkqwemczd0s1u0</v>
      </c>
      <c r="O1273" s="28" t="str">
        <f>ДАННЫЕ!$I1273&amp;"g"&amp;B1273&amp;A1273&amp;"f"&amp;P1273&amp;"c"&amp;IF(ДАННЫЕ!$U1273&gt;0,1,0)&amp;"s"&amp;IF(ДАННЫЕ!$Q1273&gt;0,IF(YEAR(ДАННЫЕ!$F$1)=YEAR(ДАННЫЕ!$Q1273),IF(MONTH(ДАННЫЕ!$F$1)=MONTH(ДАННЫЕ!$Q1273),111,11),1),0)&amp;"i"&amp;IF(ДАННЫЕ!$R1273+ДАННЫЕ!$S1273+ДАННЫЕ!$T1273=0,0,1)&amp;"h"&amp;IF(ДАННЫЕ!$P1273&gt;0,1,0)&amp;"p"&amp;IF(ДАННЫЕ!$CI1273&gt;0,IF(YEAR(ДАННЫЕ!$F$1)=YEAR(ДАННЫЕ!$CI1273),IF(MONTH(ДАННЫЕ!$F$1)=MONTH(ДАННЫЕ!$CI1273),111,11),1),0)&amp;"d"&amp;IF(ДАННЫЕ!$CJ1273&gt;0,IF(YEAR(ДАННЫЕ!$F$1)=YEAR(ДАННЫЕ!$CJ1273),IF(MONTH(ДАННЫЕ!$F$1)=MONTH(ДАННЫЕ!$CJ1273),111,11),1),0)&amp;"o"&amp;IF(ДАННЫЕ!$CK1273&gt;0,IF(MONTH(ДАННЫЕ!$F$1)=MONTH(ДАННЫЕ!$CK1273),111,11),0)&amp;"v"&amp;IF(ДАННЫЕ!$BE1273&gt;0,IF(MONTH(ДАННЫЕ!$F$1)=MONTH(ДАННЫЕ!$BE1273),111,11),0)</f>
        <v>g00f0c0s0i0h0p0d0o0v0</v>
      </c>
      <c r="P1273" s="15">
        <f t="shared" si="62"/>
        <v>0</v>
      </c>
      <c r="Q1273" s="15">
        <f>IF(ДАННЫЕ!$F$1&gt;ДАННЫЕ!$N1273,IF(YEAR(ДАННЫЕ!$F$1)=YEAR(ДАННЫЕ!M1273),1,0),0)</f>
        <v>0</v>
      </c>
      <c r="R1273" s="15">
        <f>IF(ДАННЫЕ!$F$1&gt;ДАННЫЕ!$N1273,IF(YEAR(ДАННЫЕ!$F$1)=YEAR(ДАННЫЕ!N1273),1,0),0)</f>
        <v>0</v>
      </c>
      <c r="S1273" s="15">
        <f>IF(ДАННЫЕ!$AA1273="2А",1,IF(ДАННЫЕ!$AA1273="2Б",2,IF(ДАННЫЕ!$AA1273="2В",3,IF(ДАННЫЕ!$AA1273=3,4,IF(ДАННЫЕ!$AA1273="4А",5,IF(ДАННЫЕ!$AA1273="4Б",6,IF(ДАННЫЕ!$AA1273="4В",7,IF(ДАННЫЕ!$AA1273=5,8,0))))))))</f>
        <v>0</v>
      </c>
      <c r="T1273" s="15">
        <f>IF(OR(ДАННЫЕ!$AC1273=2,ДАННЫЕ!$AD1273=2,ДАННЫЕ!$AE1273=2),2,IF(OR(ДАННЫЕ!$AC1273=1,ДАННЫЕ!$AD1273=1,ДАННЫЕ!$AE1273=1),1,0))</f>
        <v>0</v>
      </c>
    </row>
    <row r="1274" spans="1:20" x14ac:dyDescent="0.2">
      <c r="A1274" s="78">
        <f>IF(B1274&gt;0,IF(MONTH(ДАННЫЕ!$F$1)=MONTH(ДАННЫЕ!$B1274),1,0),0)</f>
        <v>0</v>
      </c>
      <c r="B1274" s="14">
        <f>IF(ДАННЫЕ!$B1274&gt;0,IF(YEAR(ДАННЫЕ!$F$1)=YEAR(ДАННЫЕ!$B1274),1,0),0)</f>
        <v>0</v>
      </c>
      <c r="C1274" s="14">
        <f>IF(ДАННЫЕ!$CM1274&gt;0,IF(YEAR(ДАННЫЕ!$F$1)=YEAR(ДАННЫЕ!$CM1274),1,0),0)</f>
        <v>0</v>
      </c>
      <c r="D1274" s="14">
        <f>IF(ДАННЫЕ!$CJ1274&gt;0,IF(ДАННЫЕ!$CL1274&gt;ДАННЫЕ!$F$1,1,IF(ДАННЫЕ!$CL1274&gt;0,0,1)),0)</f>
        <v>0</v>
      </c>
      <c r="E1274" s="43" t="str">
        <f ca="1">IF(ДАННЫЕ!$F$1&gt;0,IF(ДАННЫЕ!$G1274&gt;0,DATEDIF(ДАННЫЕ!$G1274,ДАННЫЕ!$F$1,"y"),""),IF(ДАННЫЕ!$G1274&gt;0,DATEDIF(ДАННЫЕ!$G1274,TODAY(),"y"),""))</f>
        <v/>
      </c>
      <c r="F1274" s="43" t="str">
        <f xml:space="preserve"> IF(ДАННЫЕ!$F1274="М",IF(E1274&gt;=18,IF(E1274&lt;60,1,""),""),"")&amp;IF(ДАННЫЕ!$F1274="Ж",IF(E1274&gt;=18,IF(E1274&lt;55,1,""),""),"")</f>
        <v/>
      </c>
      <c r="G1274" s="43" t="str">
        <f xml:space="preserve"> IF(ДАННЫЕ!$F1274="М",IF(E1274&gt;=60,2,""),"")&amp;IF(ДАННЫЕ!$F1274="Ж",IF(E1274&gt;=55,2,""),"")</f>
        <v/>
      </c>
      <c r="H1274" s="43" t="str">
        <f t="shared" ca="1" si="60"/>
        <v/>
      </c>
      <c r="I1274" s="43" t="str">
        <f t="shared" ca="1" si="61"/>
        <v>03</v>
      </c>
      <c r="J1274" s="28" t="str">
        <f ca="1">ДАННЫЕ!$F1274&amp;H1274&amp;I1274&amp;ДАННЫЕ!$I1274&amp;"m"&amp;IF(ДАННЫЕ!$I1274&gt;0,IF(ДАННЫЕ!$J1274&gt;0,0,1),"")&amp;"f"&amp;IF(ДАННЫЕ!$R1274&gt;0,IF(YEAR(ДАННЫЕ!$F$1)=YEAR(ДАННЫЕ!$R1274),1,0),0)&amp;"z"&amp;ДАННЫЕ!$R1274&amp;"p"&amp;ДАННЫЕ!$S1274&amp;"i"&amp;ДАННЫЕ!$T1274&amp;"h"&amp;ДАННЫЕ!$K1274&amp;"be"&amp;ДАННЫЕ!$BI1274&amp;"CD"&amp;IF(ДАННЫЕ!BF1274&gt;500,4,IF(ДАННЫЕ!BF1274&gt;350,3,IF(ДАННЫЕ!BF1274&gt;200,2,IF(ДАННЫЕ!BF1274&gt;0,1,0))))&amp;"g"&amp;B1274&amp;"d"&amp;H1274&amp;"l"&amp;ДАННЫЕ!AT1274&amp;"a"&amp;ДАННЫЕ!$V1274&amp;"v"&amp;R1274&amp;"k"&amp;ДАННЫЕ!$U1274&amp;"s"&amp;ДАННЫЕ!$Y1274&amp;"t"&amp;ДАННЫЕ!$X1274&amp;"b"&amp;IF(ДАННЫЕ!$Q1274&gt;1,1,0)&amp;"PP"&amp;ДАННЫЕ!Z1274&amp;"c"&amp;S1274&amp;"x"&amp;IF(ДАННЫЕ!$BY1274&gt;0,IF(YEAR(ДАННЫЕ!$F$1)=YEAR(ДАННЫЕ!$BY1274),1,0),0)&amp;"n"&amp;IF(ДАННЫЕ!$BZ1274&gt;0,IF(YEAR(ДАННЫЕ!$F$1)=YEAR(ДАННЫЕ!$BZ1274),1,0),0)&amp;"u"&amp;D1274&amp;"z"&amp;IF(ДАННЫЕ!$CL1274&gt;0,IF(YEAR(ДАННЫЕ!$F$1)&gt;YEAR(ДАННЫЕ!$CL1274),11,12),0)</f>
        <v>03mf0zpihbeCD0g0dlav0kstb0PPc0x0n0u0z0</v>
      </c>
      <c r="K1274" s="28" t="str">
        <f ca="1">ДАННЫЕ!$I1274&amp;"x"&amp;B1274&amp;"w"&amp;IF(T1274+ДАННЫЕ!AD1274+ДАННЫЕ!AE1274+ДАННЫЕ!AF1274+ДАННЫЕ!AG1274+ДАННЫЕ!AH1274+ДАННЫЕ!$AL1274+ДАННЫЕ!AI1274+ДАННЫЕ!AJ1274+ДАННЫЕ!AK1274+ДАННЫЕ!AP1274+ДАННЫЕ!AQ1274+ДАННЫЕ!AR1274+ДАННЫЕ!$AM1274+ДАННЫЕ!$AN1274+ДАННЫЕ!AS1274+ДАННЫЕ!AT1274&gt;0,1,0)&amp;IF(OR(T1274=2,ДАННЫЕ!AD1274=2,ДАННЫЕ!AE1274=2,ДАННЫЕ!AF1274=2,ДАННЫЕ!AG1274=2,ДАННЫЕ!AH1274=2,ДАННЫЕ!$AL1274=2,ДАННЫЕ!AI1274=2,ДАННЫЕ!AJ1274=2,ДАННЫЕ!AK1274=2,ДАННЫЕ!AP1274=2,ДАННЫЕ!AQ1274=2,ДАННЫЕ!AR1274=2,ДАННЫЕ!$AM1274=2,ДАННЫЕ!$AN1274=2,ДАННЫЕ!AS1274=2,ДАННЫЕ!AT1274=2),2,0)&amp;"t"&amp;IF(T1274&gt;0,"1"&amp;T1274,"00")&amp;"f"&amp;IF(ДАННЫЕ!$AC1274,"1"&amp;ДАННЫЕ!$AC1274,"00")&amp;"b"&amp;IF(ДАННЫЕ!$AD1274,"1"&amp;ДАННЫЕ!$AD1274,"00")&amp;"g"&amp;IF(ДАННЫЕ!$AF1274,"1"&amp;ДАННЫЕ!$AF1274,"00")&amp;"c"&amp;IF(ДАННЫЕ!$AG1274,"1"&amp;ДАННЫЕ!$AG1274,"00")&amp;"i"&amp;IF(ДАННЫЕ!$AH1274,"1"&amp;ДАННЫЕ!$AH1274,"00")&amp;"r"&amp;IF(ДАННЫЕ!$AL1274,"1"&amp;ДАННЫЕ!$AL1274,"00")&amp;"m"&amp;IF(ДАННЫЕ!$AI1274,"1"&amp;ДАННЫЕ!$AI1274,"00")&amp;"hS"&amp;IF(ДАННЫЕ!$AJ1274,"1"&amp;ДАННЫЕ!$AJ1274,"00")&amp;"hZ"&amp;IF(ДАННЫЕ!$AK1274,"1"&amp;ДАННЫЕ!$AK1274,"00")&amp;"p"&amp;IF(ДАННЫЕ!$AP1274,"1"&amp;ДАННЫЕ!$AP1274,"00")&amp;"k"&amp;IF(ДАННЫЕ!$AQ1274,"1"&amp;ДАННЫЕ!$AQ1274,"00")&amp;"z"&amp;IF(ДАННЫЕ!$AR1274,"1"&amp;ДАННЫЕ!$AR1274,"00")&amp;"j"&amp;IF(ДАННЫЕ!$AM1274,"1"&amp;ДАННЫЕ!$AM1274,"00")&amp;"n"&amp;IF(ДАННЫЕ!$AN1274,"1"&amp;ДАННЫЕ!$AN1274,"00")&amp;"E"&amp;ДАННЫЕ!BI1274&amp;"L"&amp;ДАННЫЕ!AO1274&amp;"h"&amp;IF(ДАННЫЕ!$AU1274&gt;0,1,0)&amp;"v"&amp;IF(ДАННЫЕ!$AW1274&gt;0,1,0)&amp;"a"&amp;IF(ДАННЫЕ!$AS1274,"1"&amp;ДАННЫЕ!$AS1274,"00")&amp;"s"&amp;IF(ДАННЫЕ!$AT1274,"1"&amp;ДАННЫЕ!$AT1274,"00")&amp;"u"&amp;IF(ДАННЫЕ!$CJ1274&gt;0,1,0)&amp;"y"&amp;B1274&amp;"d"&amp;H1274&amp;"e"&amp;F1274&amp;G1274</f>
        <v>x0w00t00f00b00g00c00i00r00m00hS00hZ00p00k00z00j00n00ELh0v0a00s00u0y0de</v>
      </c>
      <c r="L1274" s="28" t="str">
        <f ca="1">ДАННЫЕ!$I1274&amp;"VN"&amp;IF(ДАННЫЕ!AW1274&gt;0,11,10)&amp;"CD"&amp;IF(ДАННЫЕ!BF1274&gt;500,16,IF(ДАННЫЕ!BF1274&gt;350,15,IF(ДАННЫЕ!BF1274&gt;=200,14,IF(ДАННЫЕ!BF1274&gt;=100,13,IF(ДАННЫЕ!BF1274&gt;=50,12,IF(ДАННЫЕ!BF1274&gt;0,11,10))))))&amp;"AR"&amp;IF(ДАННЫЕ!BX1274&gt;0,1,0)&amp;"GD"&amp;B1274&amp;"VV"&amp;IF(E1274&gt;=5,IF(E1274&lt;18,1,0),0)</f>
        <v>VN10CD10AR0GD0VV0</v>
      </c>
      <c r="M1274" s="28" t="str">
        <f>ДАННЫЕ!$I1274&amp;"b"&amp;ДАННЫЕ!$BI1274&amp;"r"&amp;ДАННЫЕ!$BJ1274&amp;"CD"&amp;IF(ДАННЫЕ!BF1274&gt;0,IF(ДАННЫЕ!BF1274&lt;200,1,IF(ДАННЫЕ!BF1274&lt;350,2,3)),0)&amp;"h"&amp;IF(ДАННЫЕ!$BK1274+ДАННЫЕ!$BL1274+ДАННЫЕ!$BM1274&gt;0,1,0)&amp;"x"&amp;ДАННЫЕ!$BK1274&amp;"y"&amp;ДАННЫЕ!$BL1274&amp;"z"&amp;ДАННЫЕ!$BM1274&amp;"c"&amp;IF(ДАННЫЕ!$BK1274+ДАННЫЕ!$BL1274+ДАННЫЕ!$BM1274=3,1,0)&amp;"a"&amp;IF(ДАННЫЕ!$BQ1274+ДАННЫЕ!$BR1274&gt;0,1,0)&amp;"d"&amp;ДАННЫЕ!$BQ1274&amp;"v"&amp;ДАННЫЕ!$BR1274&amp;"p"&amp;ДАННЫЕ!$BS1274&amp;"n"&amp;ДАННЫЕ!$BU1274&amp;"t"&amp;ДАННЫЕ!$BV1274&amp;"o"&amp;ДАННЫЕ!$BT1274&amp;"l"&amp;IF(ДАННЫЕ!$BN1274&gt;0,1,0)&amp;ДАННЫЕ!$BN1274&amp;"g"&amp;ДАННЫЕ!$BO1274&amp;"s"&amp;ДАННЫЕ!$BP1274&amp;"DZ"&amp;IF(ДАННЫЕ!B1274-ДАННЫЕ!G1274 &lt; 60,IF(ДАННЫЕ!B1274-ДАННЫЕ!G1274 &gt;= 0,1,0),0)&amp;"u"&amp;IF(ДАННЫЕ!$CJ1274&gt;0,1,0)</f>
        <v>brCD0h0xyzc0a0dvpntol0gsDZ1u0</v>
      </c>
      <c r="N1274" s="28" t="str">
        <f ca="1">ДАННЫЕ!$F1274&amp;ДАННЫЕ!$I1274&amp;"g"&amp;B1274&amp;"cf"&amp;D1274&amp;"a"&amp;IF(ДАННЫЕ!$BX1274&gt;0,1,0)&amp;IF(ДАННЫЕ!$BF1274&gt;500,1,IF(ДАННЫЕ!$BF1274&gt;350,2,IF(ДАННЫЕ!$BF1274&gt;=200,3,IF(ДАННЫЕ!$BF1274&gt;=100,4,IF(ДАННЫЕ!$BF1274&gt;=50,5,IF(ДАННЫЕ!$BF1274&lt;50,6,0))))))&amp;"AR"&amp;IF(DATEDIF(ДАННЫЕ!$BX1274,ДАННЫЕ!$F$1,"y")&gt;1,1,0)&amp;"VG"&amp;IF(ДАННЫЕ!$BH1274="0",1,0)&amp;"o"&amp;IF(T1274+ДАННЫЕ!$AF1274+ДАННЫЕ!$AG1274+ДАННЫЕ!$AH1274+ДАННЫЕ!$AI1274+ДАННЫЕ!$AJ1274+ДАННЫЕ!$AP1274+ДАННЫЕ!$AQ1274+ДАННЫЕ!$AR1274+ДАННЫЕ!$AU1274+ДАННЫЕ!$AW1274+ДАННЫЕ!$AS1274+ДАННЫЕ!$AT1274&gt;0,1,0)&amp;"x"&amp;ДАННЫЕ!$AG1274&amp;"p"&amp;IF(ДАННЫЕ!$BY1274&gt;0,1,0)&amp;"v"&amp;IF(ДАННЫЕ!$BZ1274&gt;0,1,0)&amp;"n"&amp;ДАННЫЕ!$CA1274&amp;"t"&amp;ДАННЫЕ!$AY1274&amp;"k"&amp;ДАННЫЕ!$CB1274&amp;"q"&amp;ДАННЫЕ!$CC1274&amp;"w"&amp;ДАННЫЕ!$CD1274&amp;"e"&amp;ДАННЫЕ!$CE1274&amp;"m"&amp;ДАННЫЕ!$CF1274&amp;"c"&amp;ДАННЫЕ!$CG1274&amp;"z"&amp;ДАННЫЕ!$CH1274&amp;"d"&amp;IF(H1274=4,1,0)&amp;"s"&amp;IF(ДАННЫЕ!$J1274=1,0,1)&amp;"u"&amp;IF(ДАННЫЕ!$CJ1274&gt;0,1,0)</f>
        <v>g0cf0a06AR1VG0o0xp0v0ntkqwemczd0s1u0</v>
      </c>
      <c r="O1274" s="28" t="str">
        <f>ДАННЫЕ!$I1274&amp;"g"&amp;B1274&amp;A1274&amp;"f"&amp;P1274&amp;"c"&amp;IF(ДАННЫЕ!$U1274&gt;0,1,0)&amp;"s"&amp;IF(ДАННЫЕ!$Q1274&gt;0,IF(YEAR(ДАННЫЕ!$F$1)=YEAR(ДАННЫЕ!$Q1274),IF(MONTH(ДАННЫЕ!$F$1)=MONTH(ДАННЫЕ!$Q1274),111,11),1),0)&amp;"i"&amp;IF(ДАННЫЕ!$R1274+ДАННЫЕ!$S1274+ДАННЫЕ!$T1274=0,0,1)&amp;"h"&amp;IF(ДАННЫЕ!$P1274&gt;0,1,0)&amp;"p"&amp;IF(ДАННЫЕ!$CI1274&gt;0,IF(YEAR(ДАННЫЕ!$F$1)=YEAR(ДАННЫЕ!$CI1274),IF(MONTH(ДАННЫЕ!$F$1)=MONTH(ДАННЫЕ!$CI1274),111,11),1),0)&amp;"d"&amp;IF(ДАННЫЕ!$CJ1274&gt;0,IF(YEAR(ДАННЫЕ!$F$1)=YEAR(ДАННЫЕ!$CJ1274),IF(MONTH(ДАННЫЕ!$F$1)=MONTH(ДАННЫЕ!$CJ1274),111,11),1),0)&amp;"o"&amp;IF(ДАННЫЕ!$CK1274&gt;0,IF(MONTH(ДАННЫЕ!$F$1)=MONTH(ДАННЫЕ!$CK1274),111,11),0)&amp;"v"&amp;IF(ДАННЫЕ!$BE1274&gt;0,IF(MONTH(ДАННЫЕ!$F$1)=MONTH(ДАННЫЕ!$BE1274),111,11),0)</f>
        <v>g00f0c0s0i0h0p0d0o0v0</v>
      </c>
      <c r="P1274" s="15">
        <f t="shared" si="62"/>
        <v>0</v>
      </c>
      <c r="Q1274" s="15">
        <f>IF(ДАННЫЕ!$F$1&gt;ДАННЫЕ!$N1274,IF(YEAR(ДАННЫЕ!$F$1)=YEAR(ДАННЫЕ!M1274),1,0),0)</f>
        <v>0</v>
      </c>
      <c r="R1274" s="15">
        <f>IF(ДАННЫЕ!$F$1&gt;ДАННЫЕ!$N1274,IF(YEAR(ДАННЫЕ!$F$1)=YEAR(ДАННЫЕ!N1274),1,0),0)</f>
        <v>0</v>
      </c>
      <c r="S1274" s="15">
        <f>IF(ДАННЫЕ!$AA1274="2А",1,IF(ДАННЫЕ!$AA1274="2Б",2,IF(ДАННЫЕ!$AA1274="2В",3,IF(ДАННЫЕ!$AA1274=3,4,IF(ДАННЫЕ!$AA1274="4А",5,IF(ДАННЫЕ!$AA1274="4Б",6,IF(ДАННЫЕ!$AA1274="4В",7,IF(ДАННЫЕ!$AA1274=5,8,0))))))))</f>
        <v>0</v>
      </c>
      <c r="T1274" s="15">
        <f>IF(OR(ДАННЫЕ!$AC1274=2,ДАННЫЕ!$AD1274=2,ДАННЫЕ!$AE1274=2),2,IF(OR(ДАННЫЕ!$AC1274=1,ДАННЫЕ!$AD1274=1,ДАННЫЕ!$AE1274=1),1,0))</f>
        <v>0</v>
      </c>
    </row>
    <row r="1275" spans="1:20" x14ac:dyDescent="0.2">
      <c r="A1275" s="78">
        <f>IF(B1275&gt;0,IF(MONTH(ДАННЫЕ!$F$1)=MONTH(ДАННЫЕ!$B1275),1,0),0)</f>
        <v>0</v>
      </c>
      <c r="B1275" s="14">
        <f>IF(ДАННЫЕ!$B1275&gt;0,IF(YEAR(ДАННЫЕ!$F$1)=YEAR(ДАННЫЕ!$B1275),1,0),0)</f>
        <v>0</v>
      </c>
      <c r="C1275" s="14">
        <f>IF(ДАННЫЕ!$CM1275&gt;0,IF(YEAR(ДАННЫЕ!$F$1)=YEAR(ДАННЫЕ!$CM1275),1,0),0)</f>
        <v>0</v>
      </c>
      <c r="D1275" s="14">
        <f>IF(ДАННЫЕ!$CJ1275&gt;0,IF(ДАННЫЕ!$CL1275&gt;ДАННЫЕ!$F$1,1,IF(ДАННЫЕ!$CL1275&gt;0,0,1)),0)</f>
        <v>0</v>
      </c>
      <c r="E1275" s="43" t="str">
        <f ca="1">IF(ДАННЫЕ!$F$1&gt;0,IF(ДАННЫЕ!$G1275&gt;0,DATEDIF(ДАННЫЕ!$G1275,ДАННЫЕ!$F$1,"y"),""),IF(ДАННЫЕ!$G1275&gt;0,DATEDIF(ДАННЫЕ!$G1275,TODAY(),"y"),""))</f>
        <v/>
      </c>
      <c r="F1275" s="43" t="str">
        <f xml:space="preserve"> IF(ДАННЫЕ!$F1275="М",IF(E1275&gt;=18,IF(E1275&lt;60,1,""),""),"")&amp;IF(ДАННЫЕ!$F1275="Ж",IF(E1275&gt;=18,IF(E1275&lt;55,1,""),""),"")</f>
        <v/>
      </c>
      <c r="G1275" s="43" t="str">
        <f xml:space="preserve"> IF(ДАННЫЕ!$F1275="М",IF(E1275&gt;=60,2,""),"")&amp;IF(ДАННЫЕ!$F1275="Ж",IF(E1275&gt;=55,2,""),"")</f>
        <v/>
      </c>
      <c r="H1275" s="43" t="str">
        <f t="shared" ca="1" si="60"/>
        <v/>
      </c>
      <c r="I1275" s="43" t="str">
        <f t="shared" ca="1" si="61"/>
        <v>03</v>
      </c>
      <c r="J1275" s="28" t="str">
        <f ca="1">ДАННЫЕ!$F1275&amp;H1275&amp;I1275&amp;ДАННЫЕ!$I1275&amp;"m"&amp;IF(ДАННЫЕ!$I1275&gt;0,IF(ДАННЫЕ!$J1275&gt;0,0,1),"")&amp;"f"&amp;IF(ДАННЫЕ!$R1275&gt;0,IF(YEAR(ДАННЫЕ!$F$1)=YEAR(ДАННЫЕ!$R1275),1,0),0)&amp;"z"&amp;ДАННЫЕ!$R1275&amp;"p"&amp;ДАННЫЕ!$S1275&amp;"i"&amp;ДАННЫЕ!$T1275&amp;"h"&amp;ДАННЫЕ!$K1275&amp;"be"&amp;ДАННЫЕ!$BI1275&amp;"CD"&amp;IF(ДАННЫЕ!BF1275&gt;500,4,IF(ДАННЫЕ!BF1275&gt;350,3,IF(ДАННЫЕ!BF1275&gt;200,2,IF(ДАННЫЕ!BF1275&gt;0,1,0))))&amp;"g"&amp;B1275&amp;"d"&amp;H1275&amp;"l"&amp;ДАННЫЕ!AT1275&amp;"a"&amp;ДАННЫЕ!$V1275&amp;"v"&amp;R1275&amp;"k"&amp;ДАННЫЕ!$U1275&amp;"s"&amp;ДАННЫЕ!$Y1275&amp;"t"&amp;ДАННЫЕ!$X1275&amp;"b"&amp;IF(ДАННЫЕ!$Q1275&gt;1,1,0)&amp;"PP"&amp;ДАННЫЕ!Z1275&amp;"c"&amp;S1275&amp;"x"&amp;IF(ДАННЫЕ!$BY1275&gt;0,IF(YEAR(ДАННЫЕ!$F$1)=YEAR(ДАННЫЕ!$BY1275),1,0),0)&amp;"n"&amp;IF(ДАННЫЕ!$BZ1275&gt;0,IF(YEAR(ДАННЫЕ!$F$1)=YEAR(ДАННЫЕ!$BZ1275),1,0),0)&amp;"u"&amp;D1275&amp;"z"&amp;IF(ДАННЫЕ!$CL1275&gt;0,IF(YEAR(ДАННЫЕ!$F$1)&gt;YEAR(ДАННЫЕ!$CL1275),11,12),0)</f>
        <v>03mf0zpihbeCD0g0dlav0kstb0PPc0x0n0u0z0</v>
      </c>
      <c r="K1275" s="28" t="str">
        <f ca="1">ДАННЫЕ!$I1275&amp;"x"&amp;B1275&amp;"w"&amp;IF(T1275+ДАННЫЕ!AD1275+ДАННЫЕ!AE1275+ДАННЫЕ!AF1275+ДАННЫЕ!AG1275+ДАННЫЕ!AH1275+ДАННЫЕ!$AL1275+ДАННЫЕ!AI1275+ДАННЫЕ!AJ1275+ДАННЫЕ!AK1275+ДАННЫЕ!AP1275+ДАННЫЕ!AQ1275+ДАННЫЕ!AR1275+ДАННЫЕ!$AM1275+ДАННЫЕ!$AN1275+ДАННЫЕ!AS1275+ДАННЫЕ!AT1275&gt;0,1,0)&amp;IF(OR(T1275=2,ДАННЫЕ!AD1275=2,ДАННЫЕ!AE1275=2,ДАННЫЕ!AF1275=2,ДАННЫЕ!AG1275=2,ДАННЫЕ!AH1275=2,ДАННЫЕ!$AL1275=2,ДАННЫЕ!AI1275=2,ДАННЫЕ!AJ1275=2,ДАННЫЕ!AK1275=2,ДАННЫЕ!AP1275=2,ДАННЫЕ!AQ1275=2,ДАННЫЕ!AR1275=2,ДАННЫЕ!$AM1275=2,ДАННЫЕ!$AN1275=2,ДАННЫЕ!AS1275=2,ДАННЫЕ!AT1275=2),2,0)&amp;"t"&amp;IF(T1275&gt;0,"1"&amp;T1275,"00")&amp;"f"&amp;IF(ДАННЫЕ!$AC1275,"1"&amp;ДАННЫЕ!$AC1275,"00")&amp;"b"&amp;IF(ДАННЫЕ!$AD1275,"1"&amp;ДАННЫЕ!$AD1275,"00")&amp;"g"&amp;IF(ДАННЫЕ!$AF1275,"1"&amp;ДАННЫЕ!$AF1275,"00")&amp;"c"&amp;IF(ДАННЫЕ!$AG1275,"1"&amp;ДАННЫЕ!$AG1275,"00")&amp;"i"&amp;IF(ДАННЫЕ!$AH1275,"1"&amp;ДАННЫЕ!$AH1275,"00")&amp;"r"&amp;IF(ДАННЫЕ!$AL1275,"1"&amp;ДАННЫЕ!$AL1275,"00")&amp;"m"&amp;IF(ДАННЫЕ!$AI1275,"1"&amp;ДАННЫЕ!$AI1275,"00")&amp;"hS"&amp;IF(ДАННЫЕ!$AJ1275,"1"&amp;ДАННЫЕ!$AJ1275,"00")&amp;"hZ"&amp;IF(ДАННЫЕ!$AK1275,"1"&amp;ДАННЫЕ!$AK1275,"00")&amp;"p"&amp;IF(ДАННЫЕ!$AP1275,"1"&amp;ДАННЫЕ!$AP1275,"00")&amp;"k"&amp;IF(ДАННЫЕ!$AQ1275,"1"&amp;ДАННЫЕ!$AQ1275,"00")&amp;"z"&amp;IF(ДАННЫЕ!$AR1275,"1"&amp;ДАННЫЕ!$AR1275,"00")&amp;"j"&amp;IF(ДАННЫЕ!$AM1275,"1"&amp;ДАННЫЕ!$AM1275,"00")&amp;"n"&amp;IF(ДАННЫЕ!$AN1275,"1"&amp;ДАННЫЕ!$AN1275,"00")&amp;"E"&amp;ДАННЫЕ!BI1275&amp;"L"&amp;ДАННЫЕ!AO1275&amp;"h"&amp;IF(ДАННЫЕ!$AU1275&gt;0,1,0)&amp;"v"&amp;IF(ДАННЫЕ!$AW1275&gt;0,1,0)&amp;"a"&amp;IF(ДАННЫЕ!$AS1275,"1"&amp;ДАННЫЕ!$AS1275,"00")&amp;"s"&amp;IF(ДАННЫЕ!$AT1275,"1"&amp;ДАННЫЕ!$AT1275,"00")&amp;"u"&amp;IF(ДАННЫЕ!$CJ1275&gt;0,1,0)&amp;"y"&amp;B1275&amp;"d"&amp;H1275&amp;"e"&amp;F1275&amp;G1275</f>
        <v>x0w00t00f00b00g00c00i00r00m00hS00hZ00p00k00z00j00n00ELh0v0a00s00u0y0de</v>
      </c>
      <c r="L1275" s="28" t="str">
        <f ca="1">ДАННЫЕ!$I1275&amp;"VN"&amp;IF(ДАННЫЕ!AW1275&gt;0,11,10)&amp;"CD"&amp;IF(ДАННЫЕ!BF1275&gt;500,16,IF(ДАННЫЕ!BF1275&gt;350,15,IF(ДАННЫЕ!BF1275&gt;=200,14,IF(ДАННЫЕ!BF1275&gt;=100,13,IF(ДАННЫЕ!BF1275&gt;=50,12,IF(ДАННЫЕ!BF1275&gt;0,11,10))))))&amp;"AR"&amp;IF(ДАННЫЕ!BX1275&gt;0,1,0)&amp;"GD"&amp;B1275&amp;"VV"&amp;IF(E1275&gt;=5,IF(E1275&lt;18,1,0),0)</f>
        <v>VN10CD10AR0GD0VV0</v>
      </c>
      <c r="M1275" s="28" t="str">
        <f>ДАННЫЕ!$I1275&amp;"b"&amp;ДАННЫЕ!$BI1275&amp;"r"&amp;ДАННЫЕ!$BJ1275&amp;"CD"&amp;IF(ДАННЫЕ!BF1275&gt;0,IF(ДАННЫЕ!BF1275&lt;200,1,IF(ДАННЫЕ!BF1275&lt;350,2,3)),0)&amp;"h"&amp;IF(ДАННЫЕ!$BK1275+ДАННЫЕ!$BL1275+ДАННЫЕ!$BM1275&gt;0,1,0)&amp;"x"&amp;ДАННЫЕ!$BK1275&amp;"y"&amp;ДАННЫЕ!$BL1275&amp;"z"&amp;ДАННЫЕ!$BM1275&amp;"c"&amp;IF(ДАННЫЕ!$BK1275+ДАННЫЕ!$BL1275+ДАННЫЕ!$BM1275=3,1,0)&amp;"a"&amp;IF(ДАННЫЕ!$BQ1275+ДАННЫЕ!$BR1275&gt;0,1,0)&amp;"d"&amp;ДАННЫЕ!$BQ1275&amp;"v"&amp;ДАННЫЕ!$BR1275&amp;"p"&amp;ДАННЫЕ!$BS1275&amp;"n"&amp;ДАННЫЕ!$BU1275&amp;"t"&amp;ДАННЫЕ!$BV1275&amp;"o"&amp;ДАННЫЕ!$BT1275&amp;"l"&amp;IF(ДАННЫЕ!$BN1275&gt;0,1,0)&amp;ДАННЫЕ!$BN1275&amp;"g"&amp;ДАННЫЕ!$BO1275&amp;"s"&amp;ДАННЫЕ!$BP1275&amp;"DZ"&amp;IF(ДАННЫЕ!B1275-ДАННЫЕ!G1275 &lt; 60,IF(ДАННЫЕ!B1275-ДАННЫЕ!G1275 &gt;= 0,1,0),0)&amp;"u"&amp;IF(ДАННЫЕ!$CJ1275&gt;0,1,0)</f>
        <v>brCD0h0xyzc0a0dvpntol0gsDZ1u0</v>
      </c>
      <c r="N1275" s="28" t="str">
        <f ca="1">ДАННЫЕ!$F1275&amp;ДАННЫЕ!$I1275&amp;"g"&amp;B1275&amp;"cf"&amp;D1275&amp;"a"&amp;IF(ДАННЫЕ!$BX1275&gt;0,1,0)&amp;IF(ДАННЫЕ!$BF1275&gt;500,1,IF(ДАННЫЕ!$BF1275&gt;350,2,IF(ДАННЫЕ!$BF1275&gt;=200,3,IF(ДАННЫЕ!$BF1275&gt;=100,4,IF(ДАННЫЕ!$BF1275&gt;=50,5,IF(ДАННЫЕ!$BF1275&lt;50,6,0))))))&amp;"AR"&amp;IF(DATEDIF(ДАННЫЕ!$BX1275,ДАННЫЕ!$F$1,"y")&gt;1,1,0)&amp;"VG"&amp;IF(ДАННЫЕ!$BH1275="0",1,0)&amp;"o"&amp;IF(T1275+ДАННЫЕ!$AF1275+ДАННЫЕ!$AG1275+ДАННЫЕ!$AH1275+ДАННЫЕ!$AI1275+ДАННЫЕ!$AJ1275+ДАННЫЕ!$AP1275+ДАННЫЕ!$AQ1275+ДАННЫЕ!$AR1275+ДАННЫЕ!$AU1275+ДАННЫЕ!$AW1275+ДАННЫЕ!$AS1275+ДАННЫЕ!$AT1275&gt;0,1,0)&amp;"x"&amp;ДАННЫЕ!$AG1275&amp;"p"&amp;IF(ДАННЫЕ!$BY1275&gt;0,1,0)&amp;"v"&amp;IF(ДАННЫЕ!$BZ1275&gt;0,1,0)&amp;"n"&amp;ДАННЫЕ!$CA1275&amp;"t"&amp;ДАННЫЕ!$AY1275&amp;"k"&amp;ДАННЫЕ!$CB1275&amp;"q"&amp;ДАННЫЕ!$CC1275&amp;"w"&amp;ДАННЫЕ!$CD1275&amp;"e"&amp;ДАННЫЕ!$CE1275&amp;"m"&amp;ДАННЫЕ!$CF1275&amp;"c"&amp;ДАННЫЕ!$CG1275&amp;"z"&amp;ДАННЫЕ!$CH1275&amp;"d"&amp;IF(H1275=4,1,0)&amp;"s"&amp;IF(ДАННЫЕ!$J1275=1,0,1)&amp;"u"&amp;IF(ДАННЫЕ!$CJ1275&gt;0,1,0)</f>
        <v>g0cf0a06AR1VG0o0xp0v0ntkqwemczd0s1u0</v>
      </c>
      <c r="O1275" s="28" t="str">
        <f>ДАННЫЕ!$I1275&amp;"g"&amp;B1275&amp;A1275&amp;"f"&amp;P1275&amp;"c"&amp;IF(ДАННЫЕ!$U1275&gt;0,1,0)&amp;"s"&amp;IF(ДАННЫЕ!$Q1275&gt;0,IF(YEAR(ДАННЫЕ!$F$1)=YEAR(ДАННЫЕ!$Q1275),IF(MONTH(ДАННЫЕ!$F$1)=MONTH(ДАННЫЕ!$Q1275),111,11),1),0)&amp;"i"&amp;IF(ДАННЫЕ!$R1275+ДАННЫЕ!$S1275+ДАННЫЕ!$T1275=0,0,1)&amp;"h"&amp;IF(ДАННЫЕ!$P1275&gt;0,1,0)&amp;"p"&amp;IF(ДАННЫЕ!$CI1275&gt;0,IF(YEAR(ДАННЫЕ!$F$1)=YEAR(ДАННЫЕ!$CI1275),IF(MONTH(ДАННЫЕ!$F$1)=MONTH(ДАННЫЕ!$CI1275),111,11),1),0)&amp;"d"&amp;IF(ДАННЫЕ!$CJ1275&gt;0,IF(YEAR(ДАННЫЕ!$F$1)=YEAR(ДАННЫЕ!$CJ1275),IF(MONTH(ДАННЫЕ!$F$1)=MONTH(ДАННЫЕ!$CJ1275),111,11),1),0)&amp;"o"&amp;IF(ДАННЫЕ!$CK1275&gt;0,IF(MONTH(ДАННЫЕ!$F$1)=MONTH(ДАННЫЕ!$CK1275),111,11),0)&amp;"v"&amp;IF(ДАННЫЕ!$BE1275&gt;0,IF(MONTH(ДАННЫЕ!$F$1)=MONTH(ДАННЫЕ!$BE1275),111,11),0)</f>
        <v>g00f0c0s0i0h0p0d0o0v0</v>
      </c>
      <c r="P1275" s="15">
        <f t="shared" si="62"/>
        <v>0</v>
      </c>
      <c r="Q1275" s="15">
        <f>IF(ДАННЫЕ!$F$1&gt;ДАННЫЕ!$N1275,IF(YEAR(ДАННЫЕ!$F$1)=YEAR(ДАННЫЕ!M1275),1,0),0)</f>
        <v>0</v>
      </c>
      <c r="R1275" s="15">
        <f>IF(ДАННЫЕ!$F$1&gt;ДАННЫЕ!$N1275,IF(YEAR(ДАННЫЕ!$F$1)=YEAR(ДАННЫЕ!N1275),1,0),0)</f>
        <v>0</v>
      </c>
      <c r="S1275" s="15">
        <f>IF(ДАННЫЕ!$AA1275="2А",1,IF(ДАННЫЕ!$AA1275="2Б",2,IF(ДАННЫЕ!$AA1275="2В",3,IF(ДАННЫЕ!$AA1275=3,4,IF(ДАННЫЕ!$AA1275="4А",5,IF(ДАННЫЕ!$AA1275="4Б",6,IF(ДАННЫЕ!$AA1275="4В",7,IF(ДАННЫЕ!$AA1275=5,8,0))))))))</f>
        <v>0</v>
      </c>
      <c r="T1275" s="15">
        <f>IF(OR(ДАННЫЕ!$AC1275=2,ДАННЫЕ!$AD1275=2,ДАННЫЕ!$AE1275=2),2,IF(OR(ДАННЫЕ!$AC1275=1,ДАННЫЕ!$AD1275=1,ДАННЫЕ!$AE1275=1),1,0))</f>
        <v>0</v>
      </c>
    </row>
    <row r="1276" spans="1:20" x14ac:dyDescent="0.2">
      <c r="A1276" s="78">
        <f>IF(B1276&gt;0,IF(MONTH(ДАННЫЕ!$F$1)=MONTH(ДАННЫЕ!$B1276),1,0),0)</f>
        <v>0</v>
      </c>
      <c r="B1276" s="14">
        <f>IF(ДАННЫЕ!$B1276&gt;0,IF(YEAR(ДАННЫЕ!$F$1)=YEAR(ДАННЫЕ!$B1276),1,0),0)</f>
        <v>0</v>
      </c>
      <c r="C1276" s="14">
        <f>IF(ДАННЫЕ!$CM1276&gt;0,IF(YEAR(ДАННЫЕ!$F$1)=YEAR(ДАННЫЕ!$CM1276),1,0),0)</f>
        <v>0</v>
      </c>
      <c r="D1276" s="14">
        <f>IF(ДАННЫЕ!$CJ1276&gt;0,IF(ДАННЫЕ!$CL1276&gt;ДАННЫЕ!$F$1,1,IF(ДАННЫЕ!$CL1276&gt;0,0,1)),0)</f>
        <v>0</v>
      </c>
      <c r="E1276" s="43" t="str">
        <f ca="1">IF(ДАННЫЕ!$F$1&gt;0,IF(ДАННЫЕ!$G1276&gt;0,DATEDIF(ДАННЫЕ!$G1276,ДАННЫЕ!$F$1,"y"),""),IF(ДАННЫЕ!$G1276&gt;0,DATEDIF(ДАННЫЕ!$G1276,TODAY(),"y"),""))</f>
        <v/>
      </c>
      <c r="F1276" s="43" t="str">
        <f xml:space="preserve"> IF(ДАННЫЕ!$F1276="М",IF(E1276&gt;=18,IF(E1276&lt;60,1,""),""),"")&amp;IF(ДАННЫЕ!$F1276="Ж",IF(E1276&gt;=18,IF(E1276&lt;55,1,""),""),"")</f>
        <v/>
      </c>
      <c r="G1276" s="43" t="str">
        <f xml:space="preserve"> IF(ДАННЫЕ!$F1276="М",IF(E1276&gt;=60,2,""),"")&amp;IF(ДАННЫЕ!$F1276="Ж",IF(E1276&gt;=55,2,""),"")</f>
        <v/>
      </c>
      <c r="H1276" s="43" t="str">
        <f t="shared" ca="1" si="60"/>
        <v/>
      </c>
      <c r="I1276" s="43" t="str">
        <f t="shared" ca="1" si="61"/>
        <v>03</v>
      </c>
      <c r="J1276" s="28" t="str">
        <f ca="1">ДАННЫЕ!$F1276&amp;H1276&amp;I1276&amp;ДАННЫЕ!$I1276&amp;"m"&amp;IF(ДАННЫЕ!$I1276&gt;0,IF(ДАННЫЕ!$J1276&gt;0,0,1),"")&amp;"f"&amp;IF(ДАННЫЕ!$R1276&gt;0,IF(YEAR(ДАННЫЕ!$F$1)=YEAR(ДАННЫЕ!$R1276),1,0),0)&amp;"z"&amp;ДАННЫЕ!$R1276&amp;"p"&amp;ДАННЫЕ!$S1276&amp;"i"&amp;ДАННЫЕ!$T1276&amp;"h"&amp;ДАННЫЕ!$K1276&amp;"be"&amp;ДАННЫЕ!$BI1276&amp;"CD"&amp;IF(ДАННЫЕ!BF1276&gt;500,4,IF(ДАННЫЕ!BF1276&gt;350,3,IF(ДАННЫЕ!BF1276&gt;200,2,IF(ДАННЫЕ!BF1276&gt;0,1,0))))&amp;"g"&amp;B1276&amp;"d"&amp;H1276&amp;"l"&amp;ДАННЫЕ!AT1276&amp;"a"&amp;ДАННЫЕ!$V1276&amp;"v"&amp;R1276&amp;"k"&amp;ДАННЫЕ!$U1276&amp;"s"&amp;ДАННЫЕ!$Y1276&amp;"t"&amp;ДАННЫЕ!$X1276&amp;"b"&amp;IF(ДАННЫЕ!$Q1276&gt;1,1,0)&amp;"PP"&amp;ДАННЫЕ!Z1276&amp;"c"&amp;S1276&amp;"x"&amp;IF(ДАННЫЕ!$BY1276&gt;0,IF(YEAR(ДАННЫЕ!$F$1)=YEAR(ДАННЫЕ!$BY1276),1,0),0)&amp;"n"&amp;IF(ДАННЫЕ!$BZ1276&gt;0,IF(YEAR(ДАННЫЕ!$F$1)=YEAR(ДАННЫЕ!$BZ1276),1,0),0)&amp;"u"&amp;D1276&amp;"z"&amp;IF(ДАННЫЕ!$CL1276&gt;0,IF(YEAR(ДАННЫЕ!$F$1)&gt;YEAR(ДАННЫЕ!$CL1276),11,12),0)</f>
        <v>03mf0zpihbeCD0g0dlav0kstb0PPc0x0n0u0z0</v>
      </c>
      <c r="K1276" s="28" t="str">
        <f ca="1">ДАННЫЕ!$I1276&amp;"x"&amp;B1276&amp;"w"&amp;IF(T1276+ДАННЫЕ!AD1276+ДАННЫЕ!AE1276+ДАННЫЕ!AF1276+ДАННЫЕ!AG1276+ДАННЫЕ!AH1276+ДАННЫЕ!$AL1276+ДАННЫЕ!AI1276+ДАННЫЕ!AJ1276+ДАННЫЕ!AK1276+ДАННЫЕ!AP1276+ДАННЫЕ!AQ1276+ДАННЫЕ!AR1276+ДАННЫЕ!$AM1276+ДАННЫЕ!$AN1276+ДАННЫЕ!AS1276+ДАННЫЕ!AT1276&gt;0,1,0)&amp;IF(OR(T1276=2,ДАННЫЕ!AD1276=2,ДАННЫЕ!AE1276=2,ДАННЫЕ!AF1276=2,ДАННЫЕ!AG1276=2,ДАННЫЕ!AH1276=2,ДАННЫЕ!$AL1276=2,ДАННЫЕ!AI1276=2,ДАННЫЕ!AJ1276=2,ДАННЫЕ!AK1276=2,ДАННЫЕ!AP1276=2,ДАННЫЕ!AQ1276=2,ДАННЫЕ!AR1276=2,ДАННЫЕ!$AM1276=2,ДАННЫЕ!$AN1276=2,ДАННЫЕ!AS1276=2,ДАННЫЕ!AT1276=2),2,0)&amp;"t"&amp;IF(T1276&gt;0,"1"&amp;T1276,"00")&amp;"f"&amp;IF(ДАННЫЕ!$AC1276,"1"&amp;ДАННЫЕ!$AC1276,"00")&amp;"b"&amp;IF(ДАННЫЕ!$AD1276,"1"&amp;ДАННЫЕ!$AD1276,"00")&amp;"g"&amp;IF(ДАННЫЕ!$AF1276,"1"&amp;ДАННЫЕ!$AF1276,"00")&amp;"c"&amp;IF(ДАННЫЕ!$AG1276,"1"&amp;ДАННЫЕ!$AG1276,"00")&amp;"i"&amp;IF(ДАННЫЕ!$AH1276,"1"&amp;ДАННЫЕ!$AH1276,"00")&amp;"r"&amp;IF(ДАННЫЕ!$AL1276,"1"&amp;ДАННЫЕ!$AL1276,"00")&amp;"m"&amp;IF(ДАННЫЕ!$AI1276,"1"&amp;ДАННЫЕ!$AI1276,"00")&amp;"hS"&amp;IF(ДАННЫЕ!$AJ1276,"1"&amp;ДАННЫЕ!$AJ1276,"00")&amp;"hZ"&amp;IF(ДАННЫЕ!$AK1276,"1"&amp;ДАННЫЕ!$AK1276,"00")&amp;"p"&amp;IF(ДАННЫЕ!$AP1276,"1"&amp;ДАННЫЕ!$AP1276,"00")&amp;"k"&amp;IF(ДАННЫЕ!$AQ1276,"1"&amp;ДАННЫЕ!$AQ1276,"00")&amp;"z"&amp;IF(ДАННЫЕ!$AR1276,"1"&amp;ДАННЫЕ!$AR1276,"00")&amp;"j"&amp;IF(ДАННЫЕ!$AM1276,"1"&amp;ДАННЫЕ!$AM1276,"00")&amp;"n"&amp;IF(ДАННЫЕ!$AN1276,"1"&amp;ДАННЫЕ!$AN1276,"00")&amp;"E"&amp;ДАННЫЕ!BI1276&amp;"L"&amp;ДАННЫЕ!AO1276&amp;"h"&amp;IF(ДАННЫЕ!$AU1276&gt;0,1,0)&amp;"v"&amp;IF(ДАННЫЕ!$AW1276&gt;0,1,0)&amp;"a"&amp;IF(ДАННЫЕ!$AS1276,"1"&amp;ДАННЫЕ!$AS1276,"00")&amp;"s"&amp;IF(ДАННЫЕ!$AT1276,"1"&amp;ДАННЫЕ!$AT1276,"00")&amp;"u"&amp;IF(ДАННЫЕ!$CJ1276&gt;0,1,0)&amp;"y"&amp;B1276&amp;"d"&amp;H1276&amp;"e"&amp;F1276&amp;G1276</f>
        <v>x0w00t00f00b00g00c00i00r00m00hS00hZ00p00k00z00j00n00ELh0v0a00s00u0y0de</v>
      </c>
      <c r="L1276" s="28" t="str">
        <f ca="1">ДАННЫЕ!$I1276&amp;"VN"&amp;IF(ДАННЫЕ!AW1276&gt;0,11,10)&amp;"CD"&amp;IF(ДАННЫЕ!BF1276&gt;500,16,IF(ДАННЫЕ!BF1276&gt;350,15,IF(ДАННЫЕ!BF1276&gt;=200,14,IF(ДАННЫЕ!BF1276&gt;=100,13,IF(ДАННЫЕ!BF1276&gt;=50,12,IF(ДАННЫЕ!BF1276&gt;0,11,10))))))&amp;"AR"&amp;IF(ДАННЫЕ!BX1276&gt;0,1,0)&amp;"GD"&amp;B1276&amp;"VV"&amp;IF(E1276&gt;=5,IF(E1276&lt;18,1,0),0)</f>
        <v>VN10CD10AR0GD0VV0</v>
      </c>
      <c r="M1276" s="28" t="str">
        <f>ДАННЫЕ!$I1276&amp;"b"&amp;ДАННЫЕ!$BI1276&amp;"r"&amp;ДАННЫЕ!$BJ1276&amp;"CD"&amp;IF(ДАННЫЕ!BF1276&gt;0,IF(ДАННЫЕ!BF1276&lt;200,1,IF(ДАННЫЕ!BF1276&lt;350,2,3)),0)&amp;"h"&amp;IF(ДАННЫЕ!$BK1276+ДАННЫЕ!$BL1276+ДАННЫЕ!$BM1276&gt;0,1,0)&amp;"x"&amp;ДАННЫЕ!$BK1276&amp;"y"&amp;ДАННЫЕ!$BL1276&amp;"z"&amp;ДАННЫЕ!$BM1276&amp;"c"&amp;IF(ДАННЫЕ!$BK1276+ДАННЫЕ!$BL1276+ДАННЫЕ!$BM1276=3,1,0)&amp;"a"&amp;IF(ДАННЫЕ!$BQ1276+ДАННЫЕ!$BR1276&gt;0,1,0)&amp;"d"&amp;ДАННЫЕ!$BQ1276&amp;"v"&amp;ДАННЫЕ!$BR1276&amp;"p"&amp;ДАННЫЕ!$BS1276&amp;"n"&amp;ДАННЫЕ!$BU1276&amp;"t"&amp;ДАННЫЕ!$BV1276&amp;"o"&amp;ДАННЫЕ!$BT1276&amp;"l"&amp;IF(ДАННЫЕ!$BN1276&gt;0,1,0)&amp;ДАННЫЕ!$BN1276&amp;"g"&amp;ДАННЫЕ!$BO1276&amp;"s"&amp;ДАННЫЕ!$BP1276&amp;"DZ"&amp;IF(ДАННЫЕ!B1276-ДАННЫЕ!G1276 &lt; 60,IF(ДАННЫЕ!B1276-ДАННЫЕ!G1276 &gt;= 0,1,0),0)&amp;"u"&amp;IF(ДАННЫЕ!$CJ1276&gt;0,1,0)</f>
        <v>brCD0h0xyzc0a0dvpntol0gsDZ1u0</v>
      </c>
      <c r="N1276" s="28" t="str">
        <f ca="1">ДАННЫЕ!$F1276&amp;ДАННЫЕ!$I1276&amp;"g"&amp;B1276&amp;"cf"&amp;D1276&amp;"a"&amp;IF(ДАННЫЕ!$BX1276&gt;0,1,0)&amp;IF(ДАННЫЕ!$BF1276&gt;500,1,IF(ДАННЫЕ!$BF1276&gt;350,2,IF(ДАННЫЕ!$BF1276&gt;=200,3,IF(ДАННЫЕ!$BF1276&gt;=100,4,IF(ДАННЫЕ!$BF1276&gt;=50,5,IF(ДАННЫЕ!$BF1276&lt;50,6,0))))))&amp;"AR"&amp;IF(DATEDIF(ДАННЫЕ!$BX1276,ДАННЫЕ!$F$1,"y")&gt;1,1,0)&amp;"VG"&amp;IF(ДАННЫЕ!$BH1276="0",1,0)&amp;"o"&amp;IF(T1276+ДАННЫЕ!$AF1276+ДАННЫЕ!$AG1276+ДАННЫЕ!$AH1276+ДАННЫЕ!$AI1276+ДАННЫЕ!$AJ1276+ДАННЫЕ!$AP1276+ДАННЫЕ!$AQ1276+ДАННЫЕ!$AR1276+ДАННЫЕ!$AU1276+ДАННЫЕ!$AW1276+ДАННЫЕ!$AS1276+ДАННЫЕ!$AT1276&gt;0,1,0)&amp;"x"&amp;ДАННЫЕ!$AG1276&amp;"p"&amp;IF(ДАННЫЕ!$BY1276&gt;0,1,0)&amp;"v"&amp;IF(ДАННЫЕ!$BZ1276&gt;0,1,0)&amp;"n"&amp;ДАННЫЕ!$CA1276&amp;"t"&amp;ДАННЫЕ!$AY1276&amp;"k"&amp;ДАННЫЕ!$CB1276&amp;"q"&amp;ДАННЫЕ!$CC1276&amp;"w"&amp;ДАННЫЕ!$CD1276&amp;"e"&amp;ДАННЫЕ!$CE1276&amp;"m"&amp;ДАННЫЕ!$CF1276&amp;"c"&amp;ДАННЫЕ!$CG1276&amp;"z"&amp;ДАННЫЕ!$CH1276&amp;"d"&amp;IF(H1276=4,1,0)&amp;"s"&amp;IF(ДАННЫЕ!$J1276=1,0,1)&amp;"u"&amp;IF(ДАННЫЕ!$CJ1276&gt;0,1,0)</f>
        <v>g0cf0a06AR1VG0o0xp0v0ntkqwemczd0s1u0</v>
      </c>
      <c r="O1276" s="28" t="str">
        <f>ДАННЫЕ!$I1276&amp;"g"&amp;B1276&amp;A1276&amp;"f"&amp;P1276&amp;"c"&amp;IF(ДАННЫЕ!$U1276&gt;0,1,0)&amp;"s"&amp;IF(ДАННЫЕ!$Q1276&gt;0,IF(YEAR(ДАННЫЕ!$F$1)=YEAR(ДАННЫЕ!$Q1276),IF(MONTH(ДАННЫЕ!$F$1)=MONTH(ДАННЫЕ!$Q1276),111,11),1),0)&amp;"i"&amp;IF(ДАННЫЕ!$R1276+ДАННЫЕ!$S1276+ДАННЫЕ!$T1276=0,0,1)&amp;"h"&amp;IF(ДАННЫЕ!$P1276&gt;0,1,0)&amp;"p"&amp;IF(ДАННЫЕ!$CI1276&gt;0,IF(YEAR(ДАННЫЕ!$F$1)=YEAR(ДАННЫЕ!$CI1276),IF(MONTH(ДАННЫЕ!$F$1)=MONTH(ДАННЫЕ!$CI1276),111,11),1),0)&amp;"d"&amp;IF(ДАННЫЕ!$CJ1276&gt;0,IF(YEAR(ДАННЫЕ!$F$1)=YEAR(ДАННЫЕ!$CJ1276),IF(MONTH(ДАННЫЕ!$F$1)=MONTH(ДАННЫЕ!$CJ1276),111,11),1),0)&amp;"o"&amp;IF(ДАННЫЕ!$CK1276&gt;0,IF(MONTH(ДАННЫЕ!$F$1)=MONTH(ДАННЫЕ!$CK1276),111,11),0)&amp;"v"&amp;IF(ДАННЫЕ!$BE1276&gt;0,IF(MONTH(ДАННЫЕ!$F$1)=MONTH(ДАННЫЕ!$BE1276),111,11),0)</f>
        <v>g00f0c0s0i0h0p0d0o0v0</v>
      </c>
      <c r="P1276" s="15">
        <f t="shared" si="62"/>
        <v>0</v>
      </c>
      <c r="Q1276" s="15">
        <f>IF(ДАННЫЕ!$F$1&gt;ДАННЫЕ!$N1276,IF(YEAR(ДАННЫЕ!$F$1)=YEAR(ДАННЫЕ!M1276),1,0),0)</f>
        <v>0</v>
      </c>
      <c r="R1276" s="15">
        <f>IF(ДАННЫЕ!$F$1&gt;ДАННЫЕ!$N1276,IF(YEAR(ДАННЫЕ!$F$1)=YEAR(ДАННЫЕ!N1276),1,0),0)</f>
        <v>0</v>
      </c>
      <c r="S1276" s="15">
        <f>IF(ДАННЫЕ!$AA1276="2А",1,IF(ДАННЫЕ!$AA1276="2Б",2,IF(ДАННЫЕ!$AA1276="2В",3,IF(ДАННЫЕ!$AA1276=3,4,IF(ДАННЫЕ!$AA1276="4А",5,IF(ДАННЫЕ!$AA1276="4Б",6,IF(ДАННЫЕ!$AA1276="4В",7,IF(ДАННЫЕ!$AA1276=5,8,0))))))))</f>
        <v>0</v>
      </c>
      <c r="T1276" s="15">
        <f>IF(OR(ДАННЫЕ!$AC1276=2,ДАННЫЕ!$AD1276=2,ДАННЫЕ!$AE1276=2),2,IF(OR(ДАННЫЕ!$AC1276=1,ДАННЫЕ!$AD1276=1,ДАННЫЕ!$AE1276=1),1,0))</f>
        <v>0</v>
      </c>
    </row>
    <row r="1277" spans="1:20" x14ac:dyDescent="0.2">
      <c r="A1277" s="78">
        <f>IF(B1277&gt;0,IF(MONTH(ДАННЫЕ!$F$1)=MONTH(ДАННЫЕ!$B1277),1,0),0)</f>
        <v>0</v>
      </c>
      <c r="B1277" s="14">
        <f>IF(ДАННЫЕ!$B1277&gt;0,IF(YEAR(ДАННЫЕ!$F$1)=YEAR(ДАННЫЕ!$B1277),1,0),0)</f>
        <v>0</v>
      </c>
      <c r="C1277" s="14">
        <f>IF(ДАННЫЕ!$CM1277&gt;0,IF(YEAR(ДАННЫЕ!$F$1)=YEAR(ДАННЫЕ!$CM1277),1,0),0)</f>
        <v>0</v>
      </c>
      <c r="D1277" s="14">
        <f>IF(ДАННЫЕ!$CJ1277&gt;0,IF(ДАННЫЕ!$CL1277&gt;ДАННЫЕ!$F$1,1,IF(ДАННЫЕ!$CL1277&gt;0,0,1)),0)</f>
        <v>0</v>
      </c>
      <c r="E1277" s="43" t="str">
        <f ca="1">IF(ДАННЫЕ!$F$1&gt;0,IF(ДАННЫЕ!$G1277&gt;0,DATEDIF(ДАННЫЕ!$G1277,ДАННЫЕ!$F$1,"y"),""),IF(ДАННЫЕ!$G1277&gt;0,DATEDIF(ДАННЫЕ!$G1277,TODAY(),"y"),""))</f>
        <v/>
      </c>
      <c r="F1277" s="43" t="str">
        <f xml:space="preserve"> IF(ДАННЫЕ!$F1277="М",IF(E1277&gt;=18,IF(E1277&lt;60,1,""),""),"")&amp;IF(ДАННЫЕ!$F1277="Ж",IF(E1277&gt;=18,IF(E1277&lt;55,1,""),""),"")</f>
        <v/>
      </c>
      <c r="G1277" s="43" t="str">
        <f xml:space="preserve"> IF(ДАННЫЕ!$F1277="М",IF(E1277&gt;=60,2,""),"")&amp;IF(ДАННЫЕ!$F1277="Ж",IF(E1277&gt;=55,2,""),"")</f>
        <v/>
      </c>
      <c r="H1277" s="43" t="str">
        <f t="shared" ca="1" si="60"/>
        <v/>
      </c>
      <c r="I1277" s="43" t="str">
        <f t="shared" ca="1" si="61"/>
        <v>03</v>
      </c>
      <c r="J1277" s="28" t="str">
        <f ca="1">ДАННЫЕ!$F1277&amp;H1277&amp;I1277&amp;ДАННЫЕ!$I1277&amp;"m"&amp;IF(ДАННЫЕ!$I1277&gt;0,IF(ДАННЫЕ!$J1277&gt;0,0,1),"")&amp;"f"&amp;IF(ДАННЫЕ!$R1277&gt;0,IF(YEAR(ДАННЫЕ!$F$1)=YEAR(ДАННЫЕ!$R1277),1,0),0)&amp;"z"&amp;ДАННЫЕ!$R1277&amp;"p"&amp;ДАННЫЕ!$S1277&amp;"i"&amp;ДАННЫЕ!$T1277&amp;"h"&amp;ДАННЫЕ!$K1277&amp;"be"&amp;ДАННЫЕ!$BI1277&amp;"CD"&amp;IF(ДАННЫЕ!BF1277&gt;500,4,IF(ДАННЫЕ!BF1277&gt;350,3,IF(ДАННЫЕ!BF1277&gt;200,2,IF(ДАННЫЕ!BF1277&gt;0,1,0))))&amp;"g"&amp;B1277&amp;"d"&amp;H1277&amp;"l"&amp;ДАННЫЕ!AT1277&amp;"a"&amp;ДАННЫЕ!$V1277&amp;"v"&amp;R1277&amp;"k"&amp;ДАННЫЕ!$U1277&amp;"s"&amp;ДАННЫЕ!$Y1277&amp;"t"&amp;ДАННЫЕ!$X1277&amp;"b"&amp;IF(ДАННЫЕ!$Q1277&gt;1,1,0)&amp;"PP"&amp;ДАННЫЕ!Z1277&amp;"c"&amp;S1277&amp;"x"&amp;IF(ДАННЫЕ!$BY1277&gt;0,IF(YEAR(ДАННЫЕ!$F$1)=YEAR(ДАННЫЕ!$BY1277),1,0),0)&amp;"n"&amp;IF(ДАННЫЕ!$BZ1277&gt;0,IF(YEAR(ДАННЫЕ!$F$1)=YEAR(ДАННЫЕ!$BZ1277),1,0),0)&amp;"u"&amp;D1277&amp;"z"&amp;IF(ДАННЫЕ!$CL1277&gt;0,IF(YEAR(ДАННЫЕ!$F$1)&gt;YEAR(ДАННЫЕ!$CL1277),11,12),0)</f>
        <v>03mf0zpihbeCD0g0dlav0kstb0PPc0x0n0u0z0</v>
      </c>
      <c r="K1277" s="28" t="str">
        <f ca="1">ДАННЫЕ!$I1277&amp;"x"&amp;B1277&amp;"w"&amp;IF(T1277+ДАННЫЕ!AD1277+ДАННЫЕ!AE1277+ДАННЫЕ!AF1277+ДАННЫЕ!AG1277+ДАННЫЕ!AH1277+ДАННЫЕ!$AL1277+ДАННЫЕ!AI1277+ДАННЫЕ!AJ1277+ДАННЫЕ!AK1277+ДАННЫЕ!AP1277+ДАННЫЕ!AQ1277+ДАННЫЕ!AR1277+ДАННЫЕ!$AM1277+ДАННЫЕ!$AN1277+ДАННЫЕ!AS1277+ДАННЫЕ!AT1277&gt;0,1,0)&amp;IF(OR(T1277=2,ДАННЫЕ!AD1277=2,ДАННЫЕ!AE1277=2,ДАННЫЕ!AF1277=2,ДАННЫЕ!AG1277=2,ДАННЫЕ!AH1277=2,ДАННЫЕ!$AL1277=2,ДАННЫЕ!AI1277=2,ДАННЫЕ!AJ1277=2,ДАННЫЕ!AK1277=2,ДАННЫЕ!AP1277=2,ДАННЫЕ!AQ1277=2,ДАННЫЕ!AR1277=2,ДАННЫЕ!$AM1277=2,ДАННЫЕ!$AN1277=2,ДАННЫЕ!AS1277=2,ДАННЫЕ!AT1277=2),2,0)&amp;"t"&amp;IF(T1277&gt;0,"1"&amp;T1277,"00")&amp;"f"&amp;IF(ДАННЫЕ!$AC1277,"1"&amp;ДАННЫЕ!$AC1277,"00")&amp;"b"&amp;IF(ДАННЫЕ!$AD1277,"1"&amp;ДАННЫЕ!$AD1277,"00")&amp;"g"&amp;IF(ДАННЫЕ!$AF1277,"1"&amp;ДАННЫЕ!$AF1277,"00")&amp;"c"&amp;IF(ДАННЫЕ!$AG1277,"1"&amp;ДАННЫЕ!$AG1277,"00")&amp;"i"&amp;IF(ДАННЫЕ!$AH1277,"1"&amp;ДАННЫЕ!$AH1277,"00")&amp;"r"&amp;IF(ДАННЫЕ!$AL1277,"1"&amp;ДАННЫЕ!$AL1277,"00")&amp;"m"&amp;IF(ДАННЫЕ!$AI1277,"1"&amp;ДАННЫЕ!$AI1277,"00")&amp;"hS"&amp;IF(ДАННЫЕ!$AJ1277,"1"&amp;ДАННЫЕ!$AJ1277,"00")&amp;"hZ"&amp;IF(ДАННЫЕ!$AK1277,"1"&amp;ДАННЫЕ!$AK1277,"00")&amp;"p"&amp;IF(ДАННЫЕ!$AP1277,"1"&amp;ДАННЫЕ!$AP1277,"00")&amp;"k"&amp;IF(ДАННЫЕ!$AQ1277,"1"&amp;ДАННЫЕ!$AQ1277,"00")&amp;"z"&amp;IF(ДАННЫЕ!$AR1277,"1"&amp;ДАННЫЕ!$AR1277,"00")&amp;"j"&amp;IF(ДАННЫЕ!$AM1277,"1"&amp;ДАННЫЕ!$AM1277,"00")&amp;"n"&amp;IF(ДАННЫЕ!$AN1277,"1"&amp;ДАННЫЕ!$AN1277,"00")&amp;"E"&amp;ДАННЫЕ!BI1277&amp;"L"&amp;ДАННЫЕ!AO1277&amp;"h"&amp;IF(ДАННЫЕ!$AU1277&gt;0,1,0)&amp;"v"&amp;IF(ДАННЫЕ!$AW1277&gt;0,1,0)&amp;"a"&amp;IF(ДАННЫЕ!$AS1277,"1"&amp;ДАННЫЕ!$AS1277,"00")&amp;"s"&amp;IF(ДАННЫЕ!$AT1277,"1"&amp;ДАННЫЕ!$AT1277,"00")&amp;"u"&amp;IF(ДАННЫЕ!$CJ1277&gt;0,1,0)&amp;"y"&amp;B1277&amp;"d"&amp;H1277&amp;"e"&amp;F1277&amp;G1277</f>
        <v>x0w00t00f00b00g00c00i00r00m00hS00hZ00p00k00z00j00n00ELh0v0a00s00u0y0de</v>
      </c>
      <c r="L1277" s="28" t="str">
        <f ca="1">ДАННЫЕ!$I1277&amp;"VN"&amp;IF(ДАННЫЕ!AW1277&gt;0,11,10)&amp;"CD"&amp;IF(ДАННЫЕ!BF1277&gt;500,16,IF(ДАННЫЕ!BF1277&gt;350,15,IF(ДАННЫЕ!BF1277&gt;=200,14,IF(ДАННЫЕ!BF1277&gt;=100,13,IF(ДАННЫЕ!BF1277&gt;=50,12,IF(ДАННЫЕ!BF1277&gt;0,11,10))))))&amp;"AR"&amp;IF(ДАННЫЕ!BX1277&gt;0,1,0)&amp;"GD"&amp;B1277&amp;"VV"&amp;IF(E1277&gt;=5,IF(E1277&lt;18,1,0),0)</f>
        <v>VN10CD10AR0GD0VV0</v>
      </c>
      <c r="M1277" s="28" t="str">
        <f>ДАННЫЕ!$I1277&amp;"b"&amp;ДАННЫЕ!$BI1277&amp;"r"&amp;ДАННЫЕ!$BJ1277&amp;"CD"&amp;IF(ДАННЫЕ!BF1277&gt;0,IF(ДАННЫЕ!BF1277&lt;200,1,IF(ДАННЫЕ!BF1277&lt;350,2,3)),0)&amp;"h"&amp;IF(ДАННЫЕ!$BK1277+ДАННЫЕ!$BL1277+ДАННЫЕ!$BM1277&gt;0,1,0)&amp;"x"&amp;ДАННЫЕ!$BK1277&amp;"y"&amp;ДАННЫЕ!$BL1277&amp;"z"&amp;ДАННЫЕ!$BM1277&amp;"c"&amp;IF(ДАННЫЕ!$BK1277+ДАННЫЕ!$BL1277+ДАННЫЕ!$BM1277=3,1,0)&amp;"a"&amp;IF(ДАННЫЕ!$BQ1277+ДАННЫЕ!$BR1277&gt;0,1,0)&amp;"d"&amp;ДАННЫЕ!$BQ1277&amp;"v"&amp;ДАННЫЕ!$BR1277&amp;"p"&amp;ДАННЫЕ!$BS1277&amp;"n"&amp;ДАННЫЕ!$BU1277&amp;"t"&amp;ДАННЫЕ!$BV1277&amp;"o"&amp;ДАННЫЕ!$BT1277&amp;"l"&amp;IF(ДАННЫЕ!$BN1277&gt;0,1,0)&amp;ДАННЫЕ!$BN1277&amp;"g"&amp;ДАННЫЕ!$BO1277&amp;"s"&amp;ДАННЫЕ!$BP1277&amp;"DZ"&amp;IF(ДАННЫЕ!B1277-ДАННЫЕ!G1277 &lt; 60,IF(ДАННЫЕ!B1277-ДАННЫЕ!G1277 &gt;= 0,1,0),0)&amp;"u"&amp;IF(ДАННЫЕ!$CJ1277&gt;0,1,0)</f>
        <v>brCD0h0xyzc0a0dvpntol0gsDZ1u0</v>
      </c>
      <c r="N1277" s="28" t="str">
        <f ca="1">ДАННЫЕ!$F1277&amp;ДАННЫЕ!$I1277&amp;"g"&amp;B1277&amp;"cf"&amp;D1277&amp;"a"&amp;IF(ДАННЫЕ!$BX1277&gt;0,1,0)&amp;IF(ДАННЫЕ!$BF1277&gt;500,1,IF(ДАННЫЕ!$BF1277&gt;350,2,IF(ДАННЫЕ!$BF1277&gt;=200,3,IF(ДАННЫЕ!$BF1277&gt;=100,4,IF(ДАННЫЕ!$BF1277&gt;=50,5,IF(ДАННЫЕ!$BF1277&lt;50,6,0))))))&amp;"AR"&amp;IF(DATEDIF(ДАННЫЕ!$BX1277,ДАННЫЕ!$F$1,"y")&gt;1,1,0)&amp;"VG"&amp;IF(ДАННЫЕ!$BH1277="0",1,0)&amp;"o"&amp;IF(T1277+ДАННЫЕ!$AF1277+ДАННЫЕ!$AG1277+ДАННЫЕ!$AH1277+ДАННЫЕ!$AI1277+ДАННЫЕ!$AJ1277+ДАННЫЕ!$AP1277+ДАННЫЕ!$AQ1277+ДАННЫЕ!$AR1277+ДАННЫЕ!$AU1277+ДАННЫЕ!$AW1277+ДАННЫЕ!$AS1277+ДАННЫЕ!$AT1277&gt;0,1,0)&amp;"x"&amp;ДАННЫЕ!$AG1277&amp;"p"&amp;IF(ДАННЫЕ!$BY1277&gt;0,1,0)&amp;"v"&amp;IF(ДАННЫЕ!$BZ1277&gt;0,1,0)&amp;"n"&amp;ДАННЫЕ!$CA1277&amp;"t"&amp;ДАННЫЕ!$AY1277&amp;"k"&amp;ДАННЫЕ!$CB1277&amp;"q"&amp;ДАННЫЕ!$CC1277&amp;"w"&amp;ДАННЫЕ!$CD1277&amp;"e"&amp;ДАННЫЕ!$CE1277&amp;"m"&amp;ДАННЫЕ!$CF1277&amp;"c"&amp;ДАННЫЕ!$CG1277&amp;"z"&amp;ДАННЫЕ!$CH1277&amp;"d"&amp;IF(H1277=4,1,0)&amp;"s"&amp;IF(ДАННЫЕ!$J1277=1,0,1)&amp;"u"&amp;IF(ДАННЫЕ!$CJ1277&gt;0,1,0)</f>
        <v>g0cf0a06AR1VG0o0xp0v0ntkqwemczd0s1u0</v>
      </c>
      <c r="O1277" s="28" t="str">
        <f>ДАННЫЕ!$I1277&amp;"g"&amp;B1277&amp;A1277&amp;"f"&amp;P1277&amp;"c"&amp;IF(ДАННЫЕ!$U1277&gt;0,1,0)&amp;"s"&amp;IF(ДАННЫЕ!$Q1277&gt;0,IF(YEAR(ДАННЫЕ!$F$1)=YEAR(ДАННЫЕ!$Q1277),IF(MONTH(ДАННЫЕ!$F$1)=MONTH(ДАННЫЕ!$Q1277),111,11),1),0)&amp;"i"&amp;IF(ДАННЫЕ!$R1277+ДАННЫЕ!$S1277+ДАННЫЕ!$T1277=0,0,1)&amp;"h"&amp;IF(ДАННЫЕ!$P1277&gt;0,1,0)&amp;"p"&amp;IF(ДАННЫЕ!$CI1277&gt;0,IF(YEAR(ДАННЫЕ!$F$1)=YEAR(ДАННЫЕ!$CI1277),IF(MONTH(ДАННЫЕ!$F$1)=MONTH(ДАННЫЕ!$CI1277),111,11),1),0)&amp;"d"&amp;IF(ДАННЫЕ!$CJ1277&gt;0,IF(YEAR(ДАННЫЕ!$F$1)=YEAR(ДАННЫЕ!$CJ1277),IF(MONTH(ДАННЫЕ!$F$1)=MONTH(ДАННЫЕ!$CJ1277),111,11),1),0)&amp;"o"&amp;IF(ДАННЫЕ!$CK1277&gt;0,IF(MONTH(ДАННЫЕ!$F$1)=MONTH(ДАННЫЕ!$CK1277),111,11),0)&amp;"v"&amp;IF(ДАННЫЕ!$BE1277&gt;0,IF(MONTH(ДАННЫЕ!$F$1)=MONTH(ДАННЫЕ!$BE1277),111,11),0)</f>
        <v>g00f0c0s0i0h0p0d0o0v0</v>
      </c>
      <c r="P1277" s="15">
        <f t="shared" si="62"/>
        <v>0</v>
      </c>
      <c r="Q1277" s="15">
        <f>IF(ДАННЫЕ!$F$1&gt;ДАННЫЕ!$N1277,IF(YEAR(ДАННЫЕ!$F$1)=YEAR(ДАННЫЕ!M1277),1,0),0)</f>
        <v>0</v>
      </c>
      <c r="R1277" s="15">
        <f>IF(ДАННЫЕ!$F$1&gt;ДАННЫЕ!$N1277,IF(YEAR(ДАННЫЕ!$F$1)=YEAR(ДАННЫЕ!N1277),1,0),0)</f>
        <v>0</v>
      </c>
      <c r="S1277" s="15">
        <f>IF(ДАННЫЕ!$AA1277="2А",1,IF(ДАННЫЕ!$AA1277="2Б",2,IF(ДАННЫЕ!$AA1277="2В",3,IF(ДАННЫЕ!$AA1277=3,4,IF(ДАННЫЕ!$AA1277="4А",5,IF(ДАННЫЕ!$AA1277="4Б",6,IF(ДАННЫЕ!$AA1277="4В",7,IF(ДАННЫЕ!$AA1277=5,8,0))))))))</f>
        <v>0</v>
      </c>
      <c r="T1277" s="15">
        <f>IF(OR(ДАННЫЕ!$AC1277=2,ДАННЫЕ!$AD1277=2,ДАННЫЕ!$AE1277=2),2,IF(OR(ДАННЫЕ!$AC1277=1,ДАННЫЕ!$AD1277=1,ДАННЫЕ!$AE1277=1),1,0))</f>
        <v>0</v>
      </c>
    </row>
    <row r="1278" spans="1:20" x14ac:dyDescent="0.2">
      <c r="A1278" s="78">
        <f>IF(B1278&gt;0,IF(MONTH(ДАННЫЕ!$F$1)=MONTH(ДАННЫЕ!$B1278),1,0),0)</f>
        <v>0</v>
      </c>
      <c r="B1278" s="14">
        <f>IF(ДАННЫЕ!$B1278&gt;0,IF(YEAR(ДАННЫЕ!$F$1)=YEAR(ДАННЫЕ!$B1278),1,0),0)</f>
        <v>0</v>
      </c>
      <c r="C1278" s="14">
        <f>IF(ДАННЫЕ!$CM1278&gt;0,IF(YEAR(ДАННЫЕ!$F$1)=YEAR(ДАННЫЕ!$CM1278),1,0),0)</f>
        <v>0</v>
      </c>
      <c r="D1278" s="14">
        <f>IF(ДАННЫЕ!$CJ1278&gt;0,IF(ДАННЫЕ!$CL1278&gt;ДАННЫЕ!$F$1,1,IF(ДАННЫЕ!$CL1278&gt;0,0,1)),0)</f>
        <v>0</v>
      </c>
      <c r="E1278" s="43" t="str">
        <f ca="1">IF(ДАННЫЕ!$F$1&gt;0,IF(ДАННЫЕ!$G1278&gt;0,DATEDIF(ДАННЫЕ!$G1278,ДАННЫЕ!$F$1,"y"),""),IF(ДАННЫЕ!$G1278&gt;0,DATEDIF(ДАННЫЕ!$G1278,TODAY(),"y"),""))</f>
        <v/>
      </c>
      <c r="F1278" s="43" t="str">
        <f xml:space="preserve"> IF(ДАННЫЕ!$F1278="М",IF(E1278&gt;=18,IF(E1278&lt;60,1,""),""),"")&amp;IF(ДАННЫЕ!$F1278="Ж",IF(E1278&gt;=18,IF(E1278&lt;55,1,""),""),"")</f>
        <v/>
      </c>
      <c r="G1278" s="43" t="str">
        <f xml:space="preserve"> IF(ДАННЫЕ!$F1278="М",IF(E1278&gt;=60,2,""),"")&amp;IF(ДАННЫЕ!$F1278="Ж",IF(E1278&gt;=55,2,""),"")</f>
        <v/>
      </c>
      <c r="H1278" s="43" t="str">
        <f t="shared" ca="1" si="60"/>
        <v/>
      </c>
      <c r="I1278" s="43" t="str">
        <f t="shared" ca="1" si="61"/>
        <v>03</v>
      </c>
      <c r="J1278" s="28" t="str">
        <f ca="1">ДАННЫЕ!$F1278&amp;H1278&amp;I1278&amp;ДАННЫЕ!$I1278&amp;"m"&amp;IF(ДАННЫЕ!$I1278&gt;0,IF(ДАННЫЕ!$J1278&gt;0,0,1),"")&amp;"f"&amp;IF(ДАННЫЕ!$R1278&gt;0,IF(YEAR(ДАННЫЕ!$F$1)=YEAR(ДАННЫЕ!$R1278),1,0),0)&amp;"z"&amp;ДАННЫЕ!$R1278&amp;"p"&amp;ДАННЫЕ!$S1278&amp;"i"&amp;ДАННЫЕ!$T1278&amp;"h"&amp;ДАННЫЕ!$K1278&amp;"be"&amp;ДАННЫЕ!$BI1278&amp;"CD"&amp;IF(ДАННЫЕ!BF1278&gt;500,4,IF(ДАННЫЕ!BF1278&gt;350,3,IF(ДАННЫЕ!BF1278&gt;200,2,IF(ДАННЫЕ!BF1278&gt;0,1,0))))&amp;"g"&amp;B1278&amp;"d"&amp;H1278&amp;"l"&amp;ДАННЫЕ!AT1278&amp;"a"&amp;ДАННЫЕ!$V1278&amp;"v"&amp;R1278&amp;"k"&amp;ДАННЫЕ!$U1278&amp;"s"&amp;ДАННЫЕ!$Y1278&amp;"t"&amp;ДАННЫЕ!$X1278&amp;"b"&amp;IF(ДАННЫЕ!$Q1278&gt;1,1,0)&amp;"PP"&amp;ДАННЫЕ!Z1278&amp;"c"&amp;S1278&amp;"x"&amp;IF(ДАННЫЕ!$BY1278&gt;0,IF(YEAR(ДАННЫЕ!$F$1)=YEAR(ДАННЫЕ!$BY1278),1,0),0)&amp;"n"&amp;IF(ДАННЫЕ!$BZ1278&gt;0,IF(YEAR(ДАННЫЕ!$F$1)=YEAR(ДАННЫЕ!$BZ1278),1,0),0)&amp;"u"&amp;D1278&amp;"z"&amp;IF(ДАННЫЕ!$CL1278&gt;0,IF(YEAR(ДАННЫЕ!$F$1)&gt;YEAR(ДАННЫЕ!$CL1278),11,12),0)</f>
        <v>03mf0zpihbeCD0g0dlav0kstb0PPc0x0n0u0z0</v>
      </c>
      <c r="K1278" s="28" t="str">
        <f ca="1">ДАННЫЕ!$I1278&amp;"x"&amp;B1278&amp;"w"&amp;IF(T1278+ДАННЫЕ!AD1278+ДАННЫЕ!AE1278+ДАННЫЕ!AF1278+ДАННЫЕ!AG1278+ДАННЫЕ!AH1278+ДАННЫЕ!$AL1278+ДАННЫЕ!AI1278+ДАННЫЕ!AJ1278+ДАННЫЕ!AK1278+ДАННЫЕ!AP1278+ДАННЫЕ!AQ1278+ДАННЫЕ!AR1278+ДАННЫЕ!$AM1278+ДАННЫЕ!$AN1278+ДАННЫЕ!AS1278+ДАННЫЕ!AT1278&gt;0,1,0)&amp;IF(OR(T1278=2,ДАННЫЕ!AD1278=2,ДАННЫЕ!AE1278=2,ДАННЫЕ!AF1278=2,ДАННЫЕ!AG1278=2,ДАННЫЕ!AH1278=2,ДАННЫЕ!$AL1278=2,ДАННЫЕ!AI1278=2,ДАННЫЕ!AJ1278=2,ДАННЫЕ!AK1278=2,ДАННЫЕ!AP1278=2,ДАННЫЕ!AQ1278=2,ДАННЫЕ!AR1278=2,ДАННЫЕ!$AM1278=2,ДАННЫЕ!$AN1278=2,ДАННЫЕ!AS1278=2,ДАННЫЕ!AT1278=2),2,0)&amp;"t"&amp;IF(T1278&gt;0,"1"&amp;T1278,"00")&amp;"f"&amp;IF(ДАННЫЕ!$AC1278,"1"&amp;ДАННЫЕ!$AC1278,"00")&amp;"b"&amp;IF(ДАННЫЕ!$AD1278,"1"&amp;ДАННЫЕ!$AD1278,"00")&amp;"g"&amp;IF(ДАННЫЕ!$AF1278,"1"&amp;ДАННЫЕ!$AF1278,"00")&amp;"c"&amp;IF(ДАННЫЕ!$AG1278,"1"&amp;ДАННЫЕ!$AG1278,"00")&amp;"i"&amp;IF(ДАННЫЕ!$AH1278,"1"&amp;ДАННЫЕ!$AH1278,"00")&amp;"r"&amp;IF(ДАННЫЕ!$AL1278,"1"&amp;ДАННЫЕ!$AL1278,"00")&amp;"m"&amp;IF(ДАННЫЕ!$AI1278,"1"&amp;ДАННЫЕ!$AI1278,"00")&amp;"hS"&amp;IF(ДАННЫЕ!$AJ1278,"1"&amp;ДАННЫЕ!$AJ1278,"00")&amp;"hZ"&amp;IF(ДАННЫЕ!$AK1278,"1"&amp;ДАННЫЕ!$AK1278,"00")&amp;"p"&amp;IF(ДАННЫЕ!$AP1278,"1"&amp;ДАННЫЕ!$AP1278,"00")&amp;"k"&amp;IF(ДАННЫЕ!$AQ1278,"1"&amp;ДАННЫЕ!$AQ1278,"00")&amp;"z"&amp;IF(ДАННЫЕ!$AR1278,"1"&amp;ДАННЫЕ!$AR1278,"00")&amp;"j"&amp;IF(ДАННЫЕ!$AM1278,"1"&amp;ДАННЫЕ!$AM1278,"00")&amp;"n"&amp;IF(ДАННЫЕ!$AN1278,"1"&amp;ДАННЫЕ!$AN1278,"00")&amp;"E"&amp;ДАННЫЕ!BI1278&amp;"L"&amp;ДАННЫЕ!AO1278&amp;"h"&amp;IF(ДАННЫЕ!$AU1278&gt;0,1,0)&amp;"v"&amp;IF(ДАННЫЕ!$AW1278&gt;0,1,0)&amp;"a"&amp;IF(ДАННЫЕ!$AS1278,"1"&amp;ДАННЫЕ!$AS1278,"00")&amp;"s"&amp;IF(ДАННЫЕ!$AT1278,"1"&amp;ДАННЫЕ!$AT1278,"00")&amp;"u"&amp;IF(ДАННЫЕ!$CJ1278&gt;0,1,0)&amp;"y"&amp;B1278&amp;"d"&amp;H1278&amp;"e"&amp;F1278&amp;G1278</f>
        <v>x0w00t00f00b00g00c00i00r00m00hS00hZ00p00k00z00j00n00ELh0v0a00s00u0y0de</v>
      </c>
      <c r="L1278" s="28" t="str">
        <f ca="1">ДАННЫЕ!$I1278&amp;"VN"&amp;IF(ДАННЫЕ!AW1278&gt;0,11,10)&amp;"CD"&amp;IF(ДАННЫЕ!BF1278&gt;500,16,IF(ДАННЫЕ!BF1278&gt;350,15,IF(ДАННЫЕ!BF1278&gt;=200,14,IF(ДАННЫЕ!BF1278&gt;=100,13,IF(ДАННЫЕ!BF1278&gt;=50,12,IF(ДАННЫЕ!BF1278&gt;0,11,10))))))&amp;"AR"&amp;IF(ДАННЫЕ!BX1278&gt;0,1,0)&amp;"GD"&amp;B1278&amp;"VV"&amp;IF(E1278&gt;=5,IF(E1278&lt;18,1,0),0)</f>
        <v>VN10CD10AR0GD0VV0</v>
      </c>
      <c r="M1278" s="28" t="str">
        <f>ДАННЫЕ!$I1278&amp;"b"&amp;ДАННЫЕ!$BI1278&amp;"r"&amp;ДАННЫЕ!$BJ1278&amp;"CD"&amp;IF(ДАННЫЕ!BF1278&gt;0,IF(ДАННЫЕ!BF1278&lt;200,1,IF(ДАННЫЕ!BF1278&lt;350,2,3)),0)&amp;"h"&amp;IF(ДАННЫЕ!$BK1278+ДАННЫЕ!$BL1278+ДАННЫЕ!$BM1278&gt;0,1,0)&amp;"x"&amp;ДАННЫЕ!$BK1278&amp;"y"&amp;ДАННЫЕ!$BL1278&amp;"z"&amp;ДАННЫЕ!$BM1278&amp;"c"&amp;IF(ДАННЫЕ!$BK1278+ДАННЫЕ!$BL1278+ДАННЫЕ!$BM1278=3,1,0)&amp;"a"&amp;IF(ДАННЫЕ!$BQ1278+ДАННЫЕ!$BR1278&gt;0,1,0)&amp;"d"&amp;ДАННЫЕ!$BQ1278&amp;"v"&amp;ДАННЫЕ!$BR1278&amp;"p"&amp;ДАННЫЕ!$BS1278&amp;"n"&amp;ДАННЫЕ!$BU1278&amp;"t"&amp;ДАННЫЕ!$BV1278&amp;"o"&amp;ДАННЫЕ!$BT1278&amp;"l"&amp;IF(ДАННЫЕ!$BN1278&gt;0,1,0)&amp;ДАННЫЕ!$BN1278&amp;"g"&amp;ДАННЫЕ!$BO1278&amp;"s"&amp;ДАННЫЕ!$BP1278&amp;"DZ"&amp;IF(ДАННЫЕ!B1278-ДАННЫЕ!G1278 &lt; 60,IF(ДАННЫЕ!B1278-ДАННЫЕ!G1278 &gt;= 0,1,0),0)&amp;"u"&amp;IF(ДАННЫЕ!$CJ1278&gt;0,1,0)</f>
        <v>brCD0h0xyzc0a0dvpntol0gsDZ1u0</v>
      </c>
      <c r="N1278" s="28" t="str">
        <f ca="1">ДАННЫЕ!$F1278&amp;ДАННЫЕ!$I1278&amp;"g"&amp;B1278&amp;"cf"&amp;D1278&amp;"a"&amp;IF(ДАННЫЕ!$BX1278&gt;0,1,0)&amp;IF(ДАННЫЕ!$BF1278&gt;500,1,IF(ДАННЫЕ!$BF1278&gt;350,2,IF(ДАННЫЕ!$BF1278&gt;=200,3,IF(ДАННЫЕ!$BF1278&gt;=100,4,IF(ДАННЫЕ!$BF1278&gt;=50,5,IF(ДАННЫЕ!$BF1278&lt;50,6,0))))))&amp;"AR"&amp;IF(DATEDIF(ДАННЫЕ!$BX1278,ДАННЫЕ!$F$1,"y")&gt;1,1,0)&amp;"VG"&amp;IF(ДАННЫЕ!$BH1278="0",1,0)&amp;"o"&amp;IF(T1278+ДАННЫЕ!$AF1278+ДАННЫЕ!$AG1278+ДАННЫЕ!$AH1278+ДАННЫЕ!$AI1278+ДАННЫЕ!$AJ1278+ДАННЫЕ!$AP1278+ДАННЫЕ!$AQ1278+ДАННЫЕ!$AR1278+ДАННЫЕ!$AU1278+ДАННЫЕ!$AW1278+ДАННЫЕ!$AS1278+ДАННЫЕ!$AT1278&gt;0,1,0)&amp;"x"&amp;ДАННЫЕ!$AG1278&amp;"p"&amp;IF(ДАННЫЕ!$BY1278&gt;0,1,0)&amp;"v"&amp;IF(ДАННЫЕ!$BZ1278&gt;0,1,0)&amp;"n"&amp;ДАННЫЕ!$CA1278&amp;"t"&amp;ДАННЫЕ!$AY1278&amp;"k"&amp;ДАННЫЕ!$CB1278&amp;"q"&amp;ДАННЫЕ!$CC1278&amp;"w"&amp;ДАННЫЕ!$CD1278&amp;"e"&amp;ДАННЫЕ!$CE1278&amp;"m"&amp;ДАННЫЕ!$CF1278&amp;"c"&amp;ДАННЫЕ!$CG1278&amp;"z"&amp;ДАННЫЕ!$CH1278&amp;"d"&amp;IF(H1278=4,1,0)&amp;"s"&amp;IF(ДАННЫЕ!$J1278=1,0,1)&amp;"u"&amp;IF(ДАННЫЕ!$CJ1278&gt;0,1,0)</f>
        <v>g0cf0a06AR1VG0o0xp0v0ntkqwemczd0s1u0</v>
      </c>
      <c r="O1278" s="28" t="str">
        <f>ДАННЫЕ!$I1278&amp;"g"&amp;B1278&amp;A1278&amp;"f"&amp;P1278&amp;"c"&amp;IF(ДАННЫЕ!$U1278&gt;0,1,0)&amp;"s"&amp;IF(ДАННЫЕ!$Q1278&gt;0,IF(YEAR(ДАННЫЕ!$F$1)=YEAR(ДАННЫЕ!$Q1278),IF(MONTH(ДАННЫЕ!$F$1)=MONTH(ДАННЫЕ!$Q1278),111,11),1),0)&amp;"i"&amp;IF(ДАННЫЕ!$R1278+ДАННЫЕ!$S1278+ДАННЫЕ!$T1278=0,0,1)&amp;"h"&amp;IF(ДАННЫЕ!$P1278&gt;0,1,0)&amp;"p"&amp;IF(ДАННЫЕ!$CI1278&gt;0,IF(YEAR(ДАННЫЕ!$F$1)=YEAR(ДАННЫЕ!$CI1278),IF(MONTH(ДАННЫЕ!$F$1)=MONTH(ДАННЫЕ!$CI1278),111,11),1),0)&amp;"d"&amp;IF(ДАННЫЕ!$CJ1278&gt;0,IF(YEAR(ДАННЫЕ!$F$1)=YEAR(ДАННЫЕ!$CJ1278),IF(MONTH(ДАННЫЕ!$F$1)=MONTH(ДАННЫЕ!$CJ1278),111,11),1),0)&amp;"o"&amp;IF(ДАННЫЕ!$CK1278&gt;0,IF(MONTH(ДАННЫЕ!$F$1)=MONTH(ДАННЫЕ!$CK1278),111,11),0)&amp;"v"&amp;IF(ДАННЫЕ!$BE1278&gt;0,IF(MONTH(ДАННЫЕ!$F$1)=MONTH(ДАННЫЕ!$BE1278),111,11),0)</f>
        <v>g00f0c0s0i0h0p0d0o0v0</v>
      </c>
      <c r="P1278" s="15">
        <f t="shared" si="62"/>
        <v>0</v>
      </c>
      <c r="Q1278" s="15">
        <f>IF(ДАННЫЕ!$F$1&gt;ДАННЫЕ!$N1278,IF(YEAR(ДАННЫЕ!$F$1)=YEAR(ДАННЫЕ!M1278),1,0),0)</f>
        <v>0</v>
      </c>
      <c r="R1278" s="15">
        <f>IF(ДАННЫЕ!$F$1&gt;ДАННЫЕ!$N1278,IF(YEAR(ДАННЫЕ!$F$1)=YEAR(ДАННЫЕ!N1278),1,0),0)</f>
        <v>0</v>
      </c>
      <c r="S1278" s="15">
        <f>IF(ДАННЫЕ!$AA1278="2А",1,IF(ДАННЫЕ!$AA1278="2Б",2,IF(ДАННЫЕ!$AA1278="2В",3,IF(ДАННЫЕ!$AA1278=3,4,IF(ДАННЫЕ!$AA1278="4А",5,IF(ДАННЫЕ!$AA1278="4Б",6,IF(ДАННЫЕ!$AA1278="4В",7,IF(ДАННЫЕ!$AA1278=5,8,0))))))))</f>
        <v>0</v>
      </c>
      <c r="T1278" s="15">
        <f>IF(OR(ДАННЫЕ!$AC1278=2,ДАННЫЕ!$AD1278=2,ДАННЫЕ!$AE1278=2),2,IF(OR(ДАННЫЕ!$AC1278=1,ДАННЫЕ!$AD1278=1,ДАННЫЕ!$AE1278=1),1,0))</f>
        <v>0</v>
      </c>
    </row>
    <row r="1279" spans="1:20" x14ac:dyDescent="0.2">
      <c r="A1279" s="78">
        <f>IF(B1279&gt;0,IF(MONTH(ДАННЫЕ!$F$1)=MONTH(ДАННЫЕ!$B1279),1,0),0)</f>
        <v>0</v>
      </c>
      <c r="B1279" s="14">
        <f>IF(ДАННЫЕ!$B1279&gt;0,IF(YEAR(ДАННЫЕ!$F$1)=YEAR(ДАННЫЕ!$B1279),1,0),0)</f>
        <v>0</v>
      </c>
      <c r="C1279" s="14">
        <f>IF(ДАННЫЕ!$CM1279&gt;0,IF(YEAR(ДАННЫЕ!$F$1)=YEAR(ДАННЫЕ!$CM1279),1,0),0)</f>
        <v>0</v>
      </c>
      <c r="D1279" s="14">
        <f>IF(ДАННЫЕ!$CJ1279&gt;0,IF(ДАННЫЕ!$CL1279&gt;ДАННЫЕ!$F$1,1,IF(ДАННЫЕ!$CL1279&gt;0,0,1)),0)</f>
        <v>0</v>
      </c>
      <c r="E1279" s="43" t="str">
        <f ca="1">IF(ДАННЫЕ!$F$1&gt;0,IF(ДАННЫЕ!$G1279&gt;0,DATEDIF(ДАННЫЕ!$G1279,ДАННЫЕ!$F$1,"y"),""),IF(ДАННЫЕ!$G1279&gt;0,DATEDIF(ДАННЫЕ!$G1279,TODAY(),"y"),""))</f>
        <v/>
      </c>
      <c r="F1279" s="43" t="str">
        <f xml:space="preserve"> IF(ДАННЫЕ!$F1279="М",IF(E1279&gt;=18,IF(E1279&lt;60,1,""),""),"")&amp;IF(ДАННЫЕ!$F1279="Ж",IF(E1279&gt;=18,IF(E1279&lt;55,1,""),""),"")</f>
        <v/>
      </c>
      <c r="G1279" s="43" t="str">
        <f xml:space="preserve"> IF(ДАННЫЕ!$F1279="М",IF(E1279&gt;=60,2,""),"")&amp;IF(ДАННЫЕ!$F1279="Ж",IF(E1279&gt;=55,2,""),"")</f>
        <v/>
      </c>
      <c r="H1279" s="43" t="str">
        <f t="shared" ca="1" si="60"/>
        <v/>
      </c>
      <c r="I1279" s="43" t="str">
        <f t="shared" ca="1" si="61"/>
        <v>03</v>
      </c>
      <c r="J1279" s="28" t="str">
        <f ca="1">ДАННЫЕ!$F1279&amp;H1279&amp;I1279&amp;ДАННЫЕ!$I1279&amp;"m"&amp;IF(ДАННЫЕ!$I1279&gt;0,IF(ДАННЫЕ!$J1279&gt;0,0,1),"")&amp;"f"&amp;IF(ДАННЫЕ!$R1279&gt;0,IF(YEAR(ДАННЫЕ!$F$1)=YEAR(ДАННЫЕ!$R1279),1,0),0)&amp;"z"&amp;ДАННЫЕ!$R1279&amp;"p"&amp;ДАННЫЕ!$S1279&amp;"i"&amp;ДАННЫЕ!$T1279&amp;"h"&amp;ДАННЫЕ!$K1279&amp;"be"&amp;ДАННЫЕ!$BI1279&amp;"CD"&amp;IF(ДАННЫЕ!BF1279&gt;500,4,IF(ДАННЫЕ!BF1279&gt;350,3,IF(ДАННЫЕ!BF1279&gt;200,2,IF(ДАННЫЕ!BF1279&gt;0,1,0))))&amp;"g"&amp;B1279&amp;"d"&amp;H1279&amp;"l"&amp;ДАННЫЕ!AT1279&amp;"a"&amp;ДАННЫЕ!$V1279&amp;"v"&amp;R1279&amp;"k"&amp;ДАННЫЕ!$U1279&amp;"s"&amp;ДАННЫЕ!$Y1279&amp;"t"&amp;ДАННЫЕ!$X1279&amp;"b"&amp;IF(ДАННЫЕ!$Q1279&gt;1,1,0)&amp;"PP"&amp;ДАННЫЕ!Z1279&amp;"c"&amp;S1279&amp;"x"&amp;IF(ДАННЫЕ!$BY1279&gt;0,IF(YEAR(ДАННЫЕ!$F$1)=YEAR(ДАННЫЕ!$BY1279),1,0),0)&amp;"n"&amp;IF(ДАННЫЕ!$BZ1279&gt;0,IF(YEAR(ДАННЫЕ!$F$1)=YEAR(ДАННЫЕ!$BZ1279),1,0),0)&amp;"u"&amp;D1279&amp;"z"&amp;IF(ДАННЫЕ!$CL1279&gt;0,IF(YEAR(ДАННЫЕ!$F$1)&gt;YEAR(ДАННЫЕ!$CL1279),11,12),0)</f>
        <v>03mf0zpihbeCD0g0dlav0kstb0PPc0x0n0u0z0</v>
      </c>
      <c r="K1279" s="28" t="str">
        <f ca="1">ДАННЫЕ!$I1279&amp;"x"&amp;B1279&amp;"w"&amp;IF(T1279+ДАННЫЕ!AD1279+ДАННЫЕ!AE1279+ДАННЫЕ!AF1279+ДАННЫЕ!AG1279+ДАННЫЕ!AH1279+ДАННЫЕ!$AL1279+ДАННЫЕ!AI1279+ДАННЫЕ!AJ1279+ДАННЫЕ!AK1279+ДАННЫЕ!AP1279+ДАННЫЕ!AQ1279+ДАННЫЕ!AR1279+ДАННЫЕ!$AM1279+ДАННЫЕ!$AN1279+ДАННЫЕ!AS1279+ДАННЫЕ!AT1279&gt;0,1,0)&amp;IF(OR(T1279=2,ДАННЫЕ!AD1279=2,ДАННЫЕ!AE1279=2,ДАННЫЕ!AF1279=2,ДАННЫЕ!AG1279=2,ДАННЫЕ!AH1279=2,ДАННЫЕ!$AL1279=2,ДАННЫЕ!AI1279=2,ДАННЫЕ!AJ1279=2,ДАННЫЕ!AK1279=2,ДАННЫЕ!AP1279=2,ДАННЫЕ!AQ1279=2,ДАННЫЕ!AR1279=2,ДАННЫЕ!$AM1279=2,ДАННЫЕ!$AN1279=2,ДАННЫЕ!AS1279=2,ДАННЫЕ!AT1279=2),2,0)&amp;"t"&amp;IF(T1279&gt;0,"1"&amp;T1279,"00")&amp;"f"&amp;IF(ДАННЫЕ!$AC1279,"1"&amp;ДАННЫЕ!$AC1279,"00")&amp;"b"&amp;IF(ДАННЫЕ!$AD1279,"1"&amp;ДАННЫЕ!$AD1279,"00")&amp;"g"&amp;IF(ДАННЫЕ!$AF1279,"1"&amp;ДАННЫЕ!$AF1279,"00")&amp;"c"&amp;IF(ДАННЫЕ!$AG1279,"1"&amp;ДАННЫЕ!$AG1279,"00")&amp;"i"&amp;IF(ДАННЫЕ!$AH1279,"1"&amp;ДАННЫЕ!$AH1279,"00")&amp;"r"&amp;IF(ДАННЫЕ!$AL1279,"1"&amp;ДАННЫЕ!$AL1279,"00")&amp;"m"&amp;IF(ДАННЫЕ!$AI1279,"1"&amp;ДАННЫЕ!$AI1279,"00")&amp;"hS"&amp;IF(ДАННЫЕ!$AJ1279,"1"&amp;ДАННЫЕ!$AJ1279,"00")&amp;"hZ"&amp;IF(ДАННЫЕ!$AK1279,"1"&amp;ДАННЫЕ!$AK1279,"00")&amp;"p"&amp;IF(ДАННЫЕ!$AP1279,"1"&amp;ДАННЫЕ!$AP1279,"00")&amp;"k"&amp;IF(ДАННЫЕ!$AQ1279,"1"&amp;ДАННЫЕ!$AQ1279,"00")&amp;"z"&amp;IF(ДАННЫЕ!$AR1279,"1"&amp;ДАННЫЕ!$AR1279,"00")&amp;"j"&amp;IF(ДАННЫЕ!$AM1279,"1"&amp;ДАННЫЕ!$AM1279,"00")&amp;"n"&amp;IF(ДАННЫЕ!$AN1279,"1"&amp;ДАННЫЕ!$AN1279,"00")&amp;"E"&amp;ДАННЫЕ!BI1279&amp;"L"&amp;ДАННЫЕ!AO1279&amp;"h"&amp;IF(ДАННЫЕ!$AU1279&gt;0,1,0)&amp;"v"&amp;IF(ДАННЫЕ!$AW1279&gt;0,1,0)&amp;"a"&amp;IF(ДАННЫЕ!$AS1279,"1"&amp;ДАННЫЕ!$AS1279,"00")&amp;"s"&amp;IF(ДАННЫЕ!$AT1279,"1"&amp;ДАННЫЕ!$AT1279,"00")&amp;"u"&amp;IF(ДАННЫЕ!$CJ1279&gt;0,1,0)&amp;"y"&amp;B1279&amp;"d"&amp;H1279&amp;"e"&amp;F1279&amp;G1279</f>
        <v>x0w00t00f00b00g00c00i00r00m00hS00hZ00p00k00z00j00n00ELh0v0a00s00u0y0de</v>
      </c>
      <c r="L1279" s="28" t="str">
        <f ca="1">ДАННЫЕ!$I1279&amp;"VN"&amp;IF(ДАННЫЕ!AW1279&gt;0,11,10)&amp;"CD"&amp;IF(ДАННЫЕ!BF1279&gt;500,16,IF(ДАННЫЕ!BF1279&gt;350,15,IF(ДАННЫЕ!BF1279&gt;=200,14,IF(ДАННЫЕ!BF1279&gt;=100,13,IF(ДАННЫЕ!BF1279&gt;=50,12,IF(ДАННЫЕ!BF1279&gt;0,11,10))))))&amp;"AR"&amp;IF(ДАННЫЕ!BX1279&gt;0,1,0)&amp;"GD"&amp;B1279&amp;"VV"&amp;IF(E1279&gt;=5,IF(E1279&lt;18,1,0),0)</f>
        <v>VN10CD10AR0GD0VV0</v>
      </c>
      <c r="M1279" s="28" t="str">
        <f>ДАННЫЕ!$I1279&amp;"b"&amp;ДАННЫЕ!$BI1279&amp;"r"&amp;ДАННЫЕ!$BJ1279&amp;"CD"&amp;IF(ДАННЫЕ!BF1279&gt;0,IF(ДАННЫЕ!BF1279&lt;200,1,IF(ДАННЫЕ!BF1279&lt;350,2,3)),0)&amp;"h"&amp;IF(ДАННЫЕ!$BK1279+ДАННЫЕ!$BL1279+ДАННЫЕ!$BM1279&gt;0,1,0)&amp;"x"&amp;ДАННЫЕ!$BK1279&amp;"y"&amp;ДАННЫЕ!$BL1279&amp;"z"&amp;ДАННЫЕ!$BM1279&amp;"c"&amp;IF(ДАННЫЕ!$BK1279+ДАННЫЕ!$BL1279+ДАННЫЕ!$BM1279=3,1,0)&amp;"a"&amp;IF(ДАННЫЕ!$BQ1279+ДАННЫЕ!$BR1279&gt;0,1,0)&amp;"d"&amp;ДАННЫЕ!$BQ1279&amp;"v"&amp;ДАННЫЕ!$BR1279&amp;"p"&amp;ДАННЫЕ!$BS1279&amp;"n"&amp;ДАННЫЕ!$BU1279&amp;"t"&amp;ДАННЫЕ!$BV1279&amp;"o"&amp;ДАННЫЕ!$BT1279&amp;"l"&amp;IF(ДАННЫЕ!$BN1279&gt;0,1,0)&amp;ДАННЫЕ!$BN1279&amp;"g"&amp;ДАННЫЕ!$BO1279&amp;"s"&amp;ДАННЫЕ!$BP1279&amp;"DZ"&amp;IF(ДАННЫЕ!B1279-ДАННЫЕ!G1279 &lt; 60,IF(ДАННЫЕ!B1279-ДАННЫЕ!G1279 &gt;= 0,1,0),0)&amp;"u"&amp;IF(ДАННЫЕ!$CJ1279&gt;0,1,0)</f>
        <v>brCD0h0xyzc0a0dvpntol0gsDZ1u0</v>
      </c>
      <c r="N1279" s="28" t="str">
        <f ca="1">ДАННЫЕ!$F1279&amp;ДАННЫЕ!$I1279&amp;"g"&amp;B1279&amp;"cf"&amp;D1279&amp;"a"&amp;IF(ДАННЫЕ!$BX1279&gt;0,1,0)&amp;IF(ДАННЫЕ!$BF1279&gt;500,1,IF(ДАННЫЕ!$BF1279&gt;350,2,IF(ДАННЫЕ!$BF1279&gt;=200,3,IF(ДАННЫЕ!$BF1279&gt;=100,4,IF(ДАННЫЕ!$BF1279&gt;=50,5,IF(ДАННЫЕ!$BF1279&lt;50,6,0))))))&amp;"AR"&amp;IF(DATEDIF(ДАННЫЕ!$BX1279,ДАННЫЕ!$F$1,"y")&gt;1,1,0)&amp;"VG"&amp;IF(ДАННЫЕ!$BH1279="0",1,0)&amp;"o"&amp;IF(T1279+ДАННЫЕ!$AF1279+ДАННЫЕ!$AG1279+ДАННЫЕ!$AH1279+ДАННЫЕ!$AI1279+ДАННЫЕ!$AJ1279+ДАННЫЕ!$AP1279+ДАННЫЕ!$AQ1279+ДАННЫЕ!$AR1279+ДАННЫЕ!$AU1279+ДАННЫЕ!$AW1279+ДАННЫЕ!$AS1279+ДАННЫЕ!$AT1279&gt;0,1,0)&amp;"x"&amp;ДАННЫЕ!$AG1279&amp;"p"&amp;IF(ДАННЫЕ!$BY1279&gt;0,1,0)&amp;"v"&amp;IF(ДАННЫЕ!$BZ1279&gt;0,1,0)&amp;"n"&amp;ДАННЫЕ!$CA1279&amp;"t"&amp;ДАННЫЕ!$AY1279&amp;"k"&amp;ДАННЫЕ!$CB1279&amp;"q"&amp;ДАННЫЕ!$CC1279&amp;"w"&amp;ДАННЫЕ!$CD1279&amp;"e"&amp;ДАННЫЕ!$CE1279&amp;"m"&amp;ДАННЫЕ!$CF1279&amp;"c"&amp;ДАННЫЕ!$CG1279&amp;"z"&amp;ДАННЫЕ!$CH1279&amp;"d"&amp;IF(H1279=4,1,0)&amp;"s"&amp;IF(ДАННЫЕ!$J1279=1,0,1)&amp;"u"&amp;IF(ДАННЫЕ!$CJ1279&gt;0,1,0)</f>
        <v>g0cf0a06AR1VG0o0xp0v0ntkqwemczd0s1u0</v>
      </c>
      <c r="O1279" s="28" t="str">
        <f>ДАННЫЕ!$I1279&amp;"g"&amp;B1279&amp;A1279&amp;"f"&amp;P1279&amp;"c"&amp;IF(ДАННЫЕ!$U1279&gt;0,1,0)&amp;"s"&amp;IF(ДАННЫЕ!$Q1279&gt;0,IF(YEAR(ДАННЫЕ!$F$1)=YEAR(ДАННЫЕ!$Q1279),IF(MONTH(ДАННЫЕ!$F$1)=MONTH(ДАННЫЕ!$Q1279),111,11),1),0)&amp;"i"&amp;IF(ДАННЫЕ!$R1279+ДАННЫЕ!$S1279+ДАННЫЕ!$T1279=0,0,1)&amp;"h"&amp;IF(ДАННЫЕ!$P1279&gt;0,1,0)&amp;"p"&amp;IF(ДАННЫЕ!$CI1279&gt;0,IF(YEAR(ДАННЫЕ!$F$1)=YEAR(ДАННЫЕ!$CI1279),IF(MONTH(ДАННЫЕ!$F$1)=MONTH(ДАННЫЕ!$CI1279),111,11),1),0)&amp;"d"&amp;IF(ДАННЫЕ!$CJ1279&gt;0,IF(YEAR(ДАННЫЕ!$F$1)=YEAR(ДАННЫЕ!$CJ1279),IF(MONTH(ДАННЫЕ!$F$1)=MONTH(ДАННЫЕ!$CJ1279),111,11),1),0)&amp;"o"&amp;IF(ДАННЫЕ!$CK1279&gt;0,IF(MONTH(ДАННЫЕ!$F$1)=MONTH(ДАННЫЕ!$CK1279),111,11),0)&amp;"v"&amp;IF(ДАННЫЕ!$BE1279&gt;0,IF(MONTH(ДАННЫЕ!$F$1)=MONTH(ДАННЫЕ!$BE1279),111,11),0)</f>
        <v>g00f0c0s0i0h0p0d0o0v0</v>
      </c>
      <c r="P1279" s="15">
        <f t="shared" si="62"/>
        <v>0</v>
      </c>
      <c r="Q1279" s="15">
        <f>IF(ДАННЫЕ!$F$1&gt;ДАННЫЕ!$N1279,IF(YEAR(ДАННЫЕ!$F$1)=YEAR(ДАННЫЕ!M1279),1,0),0)</f>
        <v>0</v>
      </c>
      <c r="R1279" s="15">
        <f>IF(ДАННЫЕ!$F$1&gt;ДАННЫЕ!$N1279,IF(YEAR(ДАННЫЕ!$F$1)=YEAR(ДАННЫЕ!N1279),1,0),0)</f>
        <v>0</v>
      </c>
      <c r="S1279" s="15">
        <f>IF(ДАННЫЕ!$AA1279="2А",1,IF(ДАННЫЕ!$AA1279="2Б",2,IF(ДАННЫЕ!$AA1279="2В",3,IF(ДАННЫЕ!$AA1279=3,4,IF(ДАННЫЕ!$AA1279="4А",5,IF(ДАННЫЕ!$AA1279="4Б",6,IF(ДАННЫЕ!$AA1279="4В",7,IF(ДАННЫЕ!$AA1279=5,8,0))))))))</f>
        <v>0</v>
      </c>
      <c r="T1279" s="15">
        <f>IF(OR(ДАННЫЕ!$AC1279=2,ДАННЫЕ!$AD1279=2,ДАННЫЕ!$AE1279=2),2,IF(OR(ДАННЫЕ!$AC1279=1,ДАННЫЕ!$AD1279=1,ДАННЫЕ!$AE1279=1),1,0))</f>
        <v>0</v>
      </c>
    </row>
    <row r="1280" spans="1:20" x14ac:dyDescent="0.2">
      <c r="A1280" s="78">
        <f>IF(B1280&gt;0,IF(MONTH(ДАННЫЕ!$F$1)=MONTH(ДАННЫЕ!$B1280),1,0),0)</f>
        <v>0</v>
      </c>
      <c r="B1280" s="14">
        <f>IF(ДАННЫЕ!$B1280&gt;0,IF(YEAR(ДАННЫЕ!$F$1)=YEAR(ДАННЫЕ!$B1280),1,0),0)</f>
        <v>0</v>
      </c>
      <c r="C1280" s="14">
        <f>IF(ДАННЫЕ!$CM1280&gt;0,IF(YEAR(ДАННЫЕ!$F$1)=YEAR(ДАННЫЕ!$CM1280),1,0),0)</f>
        <v>0</v>
      </c>
      <c r="D1280" s="14">
        <f>IF(ДАННЫЕ!$CJ1280&gt;0,IF(ДАННЫЕ!$CL1280&gt;ДАННЫЕ!$F$1,1,IF(ДАННЫЕ!$CL1280&gt;0,0,1)),0)</f>
        <v>0</v>
      </c>
      <c r="E1280" s="43" t="str">
        <f ca="1">IF(ДАННЫЕ!$F$1&gt;0,IF(ДАННЫЕ!$G1280&gt;0,DATEDIF(ДАННЫЕ!$G1280,ДАННЫЕ!$F$1,"y"),""),IF(ДАННЫЕ!$G1280&gt;0,DATEDIF(ДАННЫЕ!$G1280,TODAY(),"y"),""))</f>
        <v/>
      </c>
      <c r="F1280" s="43" t="str">
        <f xml:space="preserve"> IF(ДАННЫЕ!$F1280="М",IF(E1280&gt;=18,IF(E1280&lt;60,1,""),""),"")&amp;IF(ДАННЫЕ!$F1280="Ж",IF(E1280&gt;=18,IF(E1280&lt;55,1,""),""),"")</f>
        <v/>
      </c>
      <c r="G1280" s="43" t="str">
        <f xml:space="preserve"> IF(ДАННЫЕ!$F1280="М",IF(E1280&gt;=60,2,""),"")&amp;IF(ДАННЫЕ!$F1280="Ж",IF(E1280&gt;=55,2,""),"")</f>
        <v/>
      </c>
      <c r="H1280" s="43" t="str">
        <f t="shared" ca="1" si="60"/>
        <v/>
      </c>
      <c r="I1280" s="43" t="str">
        <f t="shared" ca="1" si="61"/>
        <v>03</v>
      </c>
      <c r="J1280" s="28" t="str">
        <f ca="1">ДАННЫЕ!$F1280&amp;H1280&amp;I1280&amp;ДАННЫЕ!$I1280&amp;"m"&amp;IF(ДАННЫЕ!$I1280&gt;0,IF(ДАННЫЕ!$J1280&gt;0,0,1),"")&amp;"f"&amp;IF(ДАННЫЕ!$R1280&gt;0,IF(YEAR(ДАННЫЕ!$F$1)=YEAR(ДАННЫЕ!$R1280),1,0),0)&amp;"z"&amp;ДАННЫЕ!$R1280&amp;"p"&amp;ДАННЫЕ!$S1280&amp;"i"&amp;ДАННЫЕ!$T1280&amp;"h"&amp;ДАННЫЕ!$K1280&amp;"be"&amp;ДАННЫЕ!$BI1280&amp;"CD"&amp;IF(ДАННЫЕ!BF1280&gt;500,4,IF(ДАННЫЕ!BF1280&gt;350,3,IF(ДАННЫЕ!BF1280&gt;200,2,IF(ДАННЫЕ!BF1280&gt;0,1,0))))&amp;"g"&amp;B1280&amp;"d"&amp;H1280&amp;"l"&amp;ДАННЫЕ!AT1280&amp;"a"&amp;ДАННЫЕ!$V1280&amp;"v"&amp;R1280&amp;"k"&amp;ДАННЫЕ!$U1280&amp;"s"&amp;ДАННЫЕ!$Y1280&amp;"t"&amp;ДАННЫЕ!$X1280&amp;"b"&amp;IF(ДАННЫЕ!$Q1280&gt;1,1,0)&amp;"PP"&amp;ДАННЫЕ!Z1280&amp;"c"&amp;S1280&amp;"x"&amp;IF(ДАННЫЕ!$BY1280&gt;0,IF(YEAR(ДАННЫЕ!$F$1)=YEAR(ДАННЫЕ!$BY1280),1,0),0)&amp;"n"&amp;IF(ДАННЫЕ!$BZ1280&gt;0,IF(YEAR(ДАННЫЕ!$F$1)=YEAR(ДАННЫЕ!$BZ1280),1,0),0)&amp;"u"&amp;D1280&amp;"z"&amp;IF(ДАННЫЕ!$CL1280&gt;0,IF(YEAR(ДАННЫЕ!$F$1)&gt;YEAR(ДАННЫЕ!$CL1280),11,12),0)</f>
        <v>03mf0zpihbeCD0g0dlav0kstb0PPc0x0n0u0z0</v>
      </c>
      <c r="K1280" s="28" t="str">
        <f ca="1">ДАННЫЕ!$I1280&amp;"x"&amp;B1280&amp;"w"&amp;IF(T1280+ДАННЫЕ!AD1280+ДАННЫЕ!AE1280+ДАННЫЕ!AF1280+ДАННЫЕ!AG1280+ДАННЫЕ!AH1280+ДАННЫЕ!$AL1280+ДАННЫЕ!AI1280+ДАННЫЕ!AJ1280+ДАННЫЕ!AK1280+ДАННЫЕ!AP1280+ДАННЫЕ!AQ1280+ДАННЫЕ!AR1280+ДАННЫЕ!$AM1280+ДАННЫЕ!$AN1280+ДАННЫЕ!AS1280+ДАННЫЕ!AT1280&gt;0,1,0)&amp;IF(OR(T1280=2,ДАННЫЕ!AD1280=2,ДАННЫЕ!AE1280=2,ДАННЫЕ!AF1280=2,ДАННЫЕ!AG1280=2,ДАННЫЕ!AH1280=2,ДАННЫЕ!$AL1280=2,ДАННЫЕ!AI1280=2,ДАННЫЕ!AJ1280=2,ДАННЫЕ!AK1280=2,ДАННЫЕ!AP1280=2,ДАННЫЕ!AQ1280=2,ДАННЫЕ!AR1280=2,ДАННЫЕ!$AM1280=2,ДАННЫЕ!$AN1280=2,ДАННЫЕ!AS1280=2,ДАННЫЕ!AT1280=2),2,0)&amp;"t"&amp;IF(T1280&gt;0,"1"&amp;T1280,"00")&amp;"f"&amp;IF(ДАННЫЕ!$AC1280,"1"&amp;ДАННЫЕ!$AC1280,"00")&amp;"b"&amp;IF(ДАННЫЕ!$AD1280,"1"&amp;ДАННЫЕ!$AD1280,"00")&amp;"g"&amp;IF(ДАННЫЕ!$AF1280,"1"&amp;ДАННЫЕ!$AF1280,"00")&amp;"c"&amp;IF(ДАННЫЕ!$AG1280,"1"&amp;ДАННЫЕ!$AG1280,"00")&amp;"i"&amp;IF(ДАННЫЕ!$AH1280,"1"&amp;ДАННЫЕ!$AH1280,"00")&amp;"r"&amp;IF(ДАННЫЕ!$AL1280,"1"&amp;ДАННЫЕ!$AL1280,"00")&amp;"m"&amp;IF(ДАННЫЕ!$AI1280,"1"&amp;ДАННЫЕ!$AI1280,"00")&amp;"hS"&amp;IF(ДАННЫЕ!$AJ1280,"1"&amp;ДАННЫЕ!$AJ1280,"00")&amp;"hZ"&amp;IF(ДАННЫЕ!$AK1280,"1"&amp;ДАННЫЕ!$AK1280,"00")&amp;"p"&amp;IF(ДАННЫЕ!$AP1280,"1"&amp;ДАННЫЕ!$AP1280,"00")&amp;"k"&amp;IF(ДАННЫЕ!$AQ1280,"1"&amp;ДАННЫЕ!$AQ1280,"00")&amp;"z"&amp;IF(ДАННЫЕ!$AR1280,"1"&amp;ДАННЫЕ!$AR1280,"00")&amp;"j"&amp;IF(ДАННЫЕ!$AM1280,"1"&amp;ДАННЫЕ!$AM1280,"00")&amp;"n"&amp;IF(ДАННЫЕ!$AN1280,"1"&amp;ДАННЫЕ!$AN1280,"00")&amp;"E"&amp;ДАННЫЕ!BI1280&amp;"L"&amp;ДАННЫЕ!AO1280&amp;"h"&amp;IF(ДАННЫЕ!$AU1280&gt;0,1,0)&amp;"v"&amp;IF(ДАННЫЕ!$AW1280&gt;0,1,0)&amp;"a"&amp;IF(ДАННЫЕ!$AS1280,"1"&amp;ДАННЫЕ!$AS1280,"00")&amp;"s"&amp;IF(ДАННЫЕ!$AT1280,"1"&amp;ДАННЫЕ!$AT1280,"00")&amp;"u"&amp;IF(ДАННЫЕ!$CJ1280&gt;0,1,0)&amp;"y"&amp;B1280&amp;"d"&amp;H1280&amp;"e"&amp;F1280&amp;G1280</f>
        <v>x0w00t00f00b00g00c00i00r00m00hS00hZ00p00k00z00j00n00ELh0v0a00s00u0y0de</v>
      </c>
      <c r="L1280" s="28" t="str">
        <f ca="1">ДАННЫЕ!$I1280&amp;"VN"&amp;IF(ДАННЫЕ!AW1280&gt;0,11,10)&amp;"CD"&amp;IF(ДАННЫЕ!BF1280&gt;500,16,IF(ДАННЫЕ!BF1280&gt;350,15,IF(ДАННЫЕ!BF1280&gt;=200,14,IF(ДАННЫЕ!BF1280&gt;=100,13,IF(ДАННЫЕ!BF1280&gt;=50,12,IF(ДАННЫЕ!BF1280&gt;0,11,10))))))&amp;"AR"&amp;IF(ДАННЫЕ!BX1280&gt;0,1,0)&amp;"GD"&amp;B1280&amp;"VV"&amp;IF(E1280&gt;=5,IF(E1280&lt;18,1,0),0)</f>
        <v>VN10CD10AR0GD0VV0</v>
      </c>
      <c r="M1280" s="28" t="str">
        <f>ДАННЫЕ!$I1280&amp;"b"&amp;ДАННЫЕ!$BI1280&amp;"r"&amp;ДАННЫЕ!$BJ1280&amp;"CD"&amp;IF(ДАННЫЕ!BF1280&gt;0,IF(ДАННЫЕ!BF1280&lt;200,1,IF(ДАННЫЕ!BF1280&lt;350,2,3)),0)&amp;"h"&amp;IF(ДАННЫЕ!$BK1280+ДАННЫЕ!$BL1280+ДАННЫЕ!$BM1280&gt;0,1,0)&amp;"x"&amp;ДАННЫЕ!$BK1280&amp;"y"&amp;ДАННЫЕ!$BL1280&amp;"z"&amp;ДАННЫЕ!$BM1280&amp;"c"&amp;IF(ДАННЫЕ!$BK1280+ДАННЫЕ!$BL1280+ДАННЫЕ!$BM1280=3,1,0)&amp;"a"&amp;IF(ДАННЫЕ!$BQ1280+ДАННЫЕ!$BR1280&gt;0,1,0)&amp;"d"&amp;ДАННЫЕ!$BQ1280&amp;"v"&amp;ДАННЫЕ!$BR1280&amp;"p"&amp;ДАННЫЕ!$BS1280&amp;"n"&amp;ДАННЫЕ!$BU1280&amp;"t"&amp;ДАННЫЕ!$BV1280&amp;"o"&amp;ДАННЫЕ!$BT1280&amp;"l"&amp;IF(ДАННЫЕ!$BN1280&gt;0,1,0)&amp;ДАННЫЕ!$BN1280&amp;"g"&amp;ДАННЫЕ!$BO1280&amp;"s"&amp;ДАННЫЕ!$BP1280&amp;"DZ"&amp;IF(ДАННЫЕ!B1280-ДАННЫЕ!G1280 &lt; 60,IF(ДАННЫЕ!B1280-ДАННЫЕ!G1280 &gt;= 0,1,0),0)&amp;"u"&amp;IF(ДАННЫЕ!$CJ1280&gt;0,1,0)</f>
        <v>brCD0h0xyzc0a0dvpntol0gsDZ1u0</v>
      </c>
      <c r="N1280" s="28" t="str">
        <f ca="1">ДАННЫЕ!$F1280&amp;ДАННЫЕ!$I1280&amp;"g"&amp;B1280&amp;"cf"&amp;D1280&amp;"a"&amp;IF(ДАННЫЕ!$BX1280&gt;0,1,0)&amp;IF(ДАННЫЕ!$BF1280&gt;500,1,IF(ДАННЫЕ!$BF1280&gt;350,2,IF(ДАННЫЕ!$BF1280&gt;=200,3,IF(ДАННЫЕ!$BF1280&gt;=100,4,IF(ДАННЫЕ!$BF1280&gt;=50,5,IF(ДАННЫЕ!$BF1280&lt;50,6,0))))))&amp;"AR"&amp;IF(DATEDIF(ДАННЫЕ!$BX1280,ДАННЫЕ!$F$1,"y")&gt;1,1,0)&amp;"VG"&amp;IF(ДАННЫЕ!$BH1280="0",1,0)&amp;"o"&amp;IF(T1280+ДАННЫЕ!$AF1280+ДАННЫЕ!$AG1280+ДАННЫЕ!$AH1280+ДАННЫЕ!$AI1280+ДАННЫЕ!$AJ1280+ДАННЫЕ!$AP1280+ДАННЫЕ!$AQ1280+ДАННЫЕ!$AR1280+ДАННЫЕ!$AU1280+ДАННЫЕ!$AW1280+ДАННЫЕ!$AS1280+ДАННЫЕ!$AT1280&gt;0,1,0)&amp;"x"&amp;ДАННЫЕ!$AG1280&amp;"p"&amp;IF(ДАННЫЕ!$BY1280&gt;0,1,0)&amp;"v"&amp;IF(ДАННЫЕ!$BZ1280&gt;0,1,0)&amp;"n"&amp;ДАННЫЕ!$CA1280&amp;"t"&amp;ДАННЫЕ!$AY1280&amp;"k"&amp;ДАННЫЕ!$CB1280&amp;"q"&amp;ДАННЫЕ!$CC1280&amp;"w"&amp;ДАННЫЕ!$CD1280&amp;"e"&amp;ДАННЫЕ!$CE1280&amp;"m"&amp;ДАННЫЕ!$CF1280&amp;"c"&amp;ДАННЫЕ!$CG1280&amp;"z"&amp;ДАННЫЕ!$CH1280&amp;"d"&amp;IF(H1280=4,1,0)&amp;"s"&amp;IF(ДАННЫЕ!$J1280=1,0,1)&amp;"u"&amp;IF(ДАННЫЕ!$CJ1280&gt;0,1,0)</f>
        <v>g0cf0a06AR1VG0o0xp0v0ntkqwemczd0s1u0</v>
      </c>
      <c r="O1280" s="28" t="str">
        <f>ДАННЫЕ!$I1280&amp;"g"&amp;B1280&amp;A1280&amp;"f"&amp;P1280&amp;"c"&amp;IF(ДАННЫЕ!$U1280&gt;0,1,0)&amp;"s"&amp;IF(ДАННЫЕ!$Q1280&gt;0,IF(YEAR(ДАННЫЕ!$F$1)=YEAR(ДАННЫЕ!$Q1280),IF(MONTH(ДАННЫЕ!$F$1)=MONTH(ДАННЫЕ!$Q1280),111,11),1),0)&amp;"i"&amp;IF(ДАННЫЕ!$R1280+ДАННЫЕ!$S1280+ДАННЫЕ!$T1280=0,0,1)&amp;"h"&amp;IF(ДАННЫЕ!$P1280&gt;0,1,0)&amp;"p"&amp;IF(ДАННЫЕ!$CI1280&gt;0,IF(YEAR(ДАННЫЕ!$F$1)=YEAR(ДАННЫЕ!$CI1280),IF(MONTH(ДАННЫЕ!$F$1)=MONTH(ДАННЫЕ!$CI1280),111,11),1),0)&amp;"d"&amp;IF(ДАННЫЕ!$CJ1280&gt;0,IF(YEAR(ДАННЫЕ!$F$1)=YEAR(ДАННЫЕ!$CJ1280),IF(MONTH(ДАННЫЕ!$F$1)=MONTH(ДАННЫЕ!$CJ1280),111,11),1),0)&amp;"o"&amp;IF(ДАННЫЕ!$CK1280&gt;0,IF(MONTH(ДАННЫЕ!$F$1)=MONTH(ДАННЫЕ!$CK1280),111,11),0)&amp;"v"&amp;IF(ДАННЫЕ!$BE1280&gt;0,IF(MONTH(ДАННЫЕ!$F$1)=MONTH(ДАННЫЕ!$BE1280),111,11),0)</f>
        <v>g00f0c0s0i0h0p0d0o0v0</v>
      </c>
      <c r="P1280" s="15">
        <f t="shared" si="62"/>
        <v>0</v>
      </c>
      <c r="Q1280" s="15">
        <f>IF(ДАННЫЕ!$F$1&gt;ДАННЫЕ!$N1280,IF(YEAR(ДАННЫЕ!$F$1)=YEAR(ДАННЫЕ!M1280),1,0),0)</f>
        <v>0</v>
      </c>
      <c r="R1280" s="15">
        <f>IF(ДАННЫЕ!$F$1&gt;ДАННЫЕ!$N1280,IF(YEAR(ДАННЫЕ!$F$1)=YEAR(ДАННЫЕ!N1280),1,0),0)</f>
        <v>0</v>
      </c>
      <c r="S1280" s="15">
        <f>IF(ДАННЫЕ!$AA1280="2А",1,IF(ДАННЫЕ!$AA1280="2Б",2,IF(ДАННЫЕ!$AA1280="2В",3,IF(ДАННЫЕ!$AA1280=3,4,IF(ДАННЫЕ!$AA1280="4А",5,IF(ДАННЫЕ!$AA1280="4Б",6,IF(ДАННЫЕ!$AA1280="4В",7,IF(ДАННЫЕ!$AA1280=5,8,0))))))))</f>
        <v>0</v>
      </c>
      <c r="T1280" s="15">
        <f>IF(OR(ДАННЫЕ!$AC1280=2,ДАННЫЕ!$AD1280=2,ДАННЫЕ!$AE1280=2),2,IF(OR(ДАННЫЕ!$AC1280=1,ДАННЫЕ!$AD1280=1,ДАННЫЕ!$AE1280=1),1,0))</f>
        <v>0</v>
      </c>
    </row>
    <row r="1281" spans="1:20" x14ac:dyDescent="0.2">
      <c r="A1281" s="78">
        <f>IF(B1281&gt;0,IF(MONTH(ДАННЫЕ!$F$1)=MONTH(ДАННЫЕ!$B1281),1,0),0)</f>
        <v>0</v>
      </c>
      <c r="B1281" s="14">
        <f>IF(ДАННЫЕ!$B1281&gt;0,IF(YEAR(ДАННЫЕ!$F$1)=YEAR(ДАННЫЕ!$B1281),1,0),0)</f>
        <v>0</v>
      </c>
      <c r="C1281" s="14">
        <f>IF(ДАННЫЕ!$CM1281&gt;0,IF(YEAR(ДАННЫЕ!$F$1)=YEAR(ДАННЫЕ!$CM1281),1,0),0)</f>
        <v>0</v>
      </c>
      <c r="D1281" s="14">
        <f>IF(ДАННЫЕ!$CJ1281&gt;0,IF(ДАННЫЕ!$CL1281&gt;ДАННЫЕ!$F$1,1,IF(ДАННЫЕ!$CL1281&gt;0,0,1)),0)</f>
        <v>0</v>
      </c>
      <c r="E1281" s="43" t="str">
        <f ca="1">IF(ДАННЫЕ!$F$1&gt;0,IF(ДАННЫЕ!$G1281&gt;0,DATEDIF(ДАННЫЕ!$G1281,ДАННЫЕ!$F$1,"y"),""),IF(ДАННЫЕ!$G1281&gt;0,DATEDIF(ДАННЫЕ!$G1281,TODAY(),"y"),""))</f>
        <v/>
      </c>
      <c r="F1281" s="43" t="str">
        <f xml:space="preserve"> IF(ДАННЫЕ!$F1281="М",IF(E1281&gt;=18,IF(E1281&lt;60,1,""),""),"")&amp;IF(ДАННЫЕ!$F1281="Ж",IF(E1281&gt;=18,IF(E1281&lt;55,1,""),""),"")</f>
        <v/>
      </c>
      <c r="G1281" s="43" t="str">
        <f xml:space="preserve"> IF(ДАННЫЕ!$F1281="М",IF(E1281&gt;=60,2,""),"")&amp;IF(ДАННЫЕ!$F1281="Ж",IF(E1281&gt;=55,2,""),"")</f>
        <v/>
      </c>
      <c r="H1281" s="43" t="str">
        <f t="shared" ca="1" si="60"/>
        <v/>
      </c>
      <c r="I1281" s="43" t="str">
        <f t="shared" ca="1" si="61"/>
        <v>03</v>
      </c>
      <c r="J1281" s="28" t="str">
        <f ca="1">ДАННЫЕ!$F1281&amp;H1281&amp;I1281&amp;ДАННЫЕ!$I1281&amp;"m"&amp;IF(ДАННЫЕ!$I1281&gt;0,IF(ДАННЫЕ!$J1281&gt;0,0,1),"")&amp;"f"&amp;IF(ДАННЫЕ!$R1281&gt;0,IF(YEAR(ДАННЫЕ!$F$1)=YEAR(ДАННЫЕ!$R1281),1,0),0)&amp;"z"&amp;ДАННЫЕ!$R1281&amp;"p"&amp;ДАННЫЕ!$S1281&amp;"i"&amp;ДАННЫЕ!$T1281&amp;"h"&amp;ДАННЫЕ!$K1281&amp;"be"&amp;ДАННЫЕ!$BI1281&amp;"CD"&amp;IF(ДАННЫЕ!BF1281&gt;500,4,IF(ДАННЫЕ!BF1281&gt;350,3,IF(ДАННЫЕ!BF1281&gt;200,2,IF(ДАННЫЕ!BF1281&gt;0,1,0))))&amp;"g"&amp;B1281&amp;"d"&amp;H1281&amp;"l"&amp;ДАННЫЕ!AT1281&amp;"a"&amp;ДАННЫЕ!$V1281&amp;"v"&amp;R1281&amp;"k"&amp;ДАННЫЕ!$U1281&amp;"s"&amp;ДАННЫЕ!$Y1281&amp;"t"&amp;ДАННЫЕ!$X1281&amp;"b"&amp;IF(ДАННЫЕ!$Q1281&gt;1,1,0)&amp;"PP"&amp;ДАННЫЕ!Z1281&amp;"c"&amp;S1281&amp;"x"&amp;IF(ДАННЫЕ!$BY1281&gt;0,IF(YEAR(ДАННЫЕ!$F$1)=YEAR(ДАННЫЕ!$BY1281),1,0),0)&amp;"n"&amp;IF(ДАННЫЕ!$BZ1281&gt;0,IF(YEAR(ДАННЫЕ!$F$1)=YEAR(ДАННЫЕ!$BZ1281),1,0),0)&amp;"u"&amp;D1281&amp;"z"&amp;IF(ДАННЫЕ!$CL1281&gt;0,IF(YEAR(ДАННЫЕ!$F$1)&gt;YEAR(ДАННЫЕ!$CL1281),11,12),0)</f>
        <v>03mf0zpihbeCD0g0dlav0kstb0PPc0x0n0u0z0</v>
      </c>
      <c r="K1281" s="28" t="str">
        <f ca="1">ДАННЫЕ!$I1281&amp;"x"&amp;B1281&amp;"w"&amp;IF(T1281+ДАННЫЕ!AD1281+ДАННЫЕ!AE1281+ДАННЫЕ!AF1281+ДАННЫЕ!AG1281+ДАННЫЕ!AH1281+ДАННЫЕ!$AL1281+ДАННЫЕ!AI1281+ДАННЫЕ!AJ1281+ДАННЫЕ!AK1281+ДАННЫЕ!AP1281+ДАННЫЕ!AQ1281+ДАННЫЕ!AR1281+ДАННЫЕ!$AM1281+ДАННЫЕ!$AN1281+ДАННЫЕ!AS1281+ДАННЫЕ!AT1281&gt;0,1,0)&amp;IF(OR(T1281=2,ДАННЫЕ!AD1281=2,ДАННЫЕ!AE1281=2,ДАННЫЕ!AF1281=2,ДАННЫЕ!AG1281=2,ДАННЫЕ!AH1281=2,ДАННЫЕ!$AL1281=2,ДАННЫЕ!AI1281=2,ДАННЫЕ!AJ1281=2,ДАННЫЕ!AK1281=2,ДАННЫЕ!AP1281=2,ДАННЫЕ!AQ1281=2,ДАННЫЕ!AR1281=2,ДАННЫЕ!$AM1281=2,ДАННЫЕ!$AN1281=2,ДАННЫЕ!AS1281=2,ДАННЫЕ!AT1281=2),2,0)&amp;"t"&amp;IF(T1281&gt;0,"1"&amp;T1281,"00")&amp;"f"&amp;IF(ДАННЫЕ!$AC1281,"1"&amp;ДАННЫЕ!$AC1281,"00")&amp;"b"&amp;IF(ДАННЫЕ!$AD1281,"1"&amp;ДАННЫЕ!$AD1281,"00")&amp;"g"&amp;IF(ДАННЫЕ!$AF1281,"1"&amp;ДАННЫЕ!$AF1281,"00")&amp;"c"&amp;IF(ДАННЫЕ!$AG1281,"1"&amp;ДАННЫЕ!$AG1281,"00")&amp;"i"&amp;IF(ДАННЫЕ!$AH1281,"1"&amp;ДАННЫЕ!$AH1281,"00")&amp;"r"&amp;IF(ДАННЫЕ!$AL1281,"1"&amp;ДАННЫЕ!$AL1281,"00")&amp;"m"&amp;IF(ДАННЫЕ!$AI1281,"1"&amp;ДАННЫЕ!$AI1281,"00")&amp;"hS"&amp;IF(ДАННЫЕ!$AJ1281,"1"&amp;ДАННЫЕ!$AJ1281,"00")&amp;"hZ"&amp;IF(ДАННЫЕ!$AK1281,"1"&amp;ДАННЫЕ!$AK1281,"00")&amp;"p"&amp;IF(ДАННЫЕ!$AP1281,"1"&amp;ДАННЫЕ!$AP1281,"00")&amp;"k"&amp;IF(ДАННЫЕ!$AQ1281,"1"&amp;ДАННЫЕ!$AQ1281,"00")&amp;"z"&amp;IF(ДАННЫЕ!$AR1281,"1"&amp;ДАННЫЕ!$AR1281,"00")&amp;"j"&amp;IF(ДАННЫЕ!$AM1281,"1"&amp;ДАННЫЕ!$AM1281,"00")&amp;"n"&amp;IF(ДАННЫЕ!$AN1281,"1"&amp;ДАННЫЕ!$AN1281,"00")&amp;"E"&amp;ДАННЫЕ!BI1281&amp;"L"&amp;ДАННЫЕ!AO1281&amp;"h"&amp;IF(ДАННЫЕ!$AU1281&gt;0,1,0)&amp;"v"&amp;IF(ДАННЫЕ!$AW1281&gt;0,1,0)&amp;"a"&amp;IF(ДАННЫЕ!$AS1281,"1"&amp;ДАННЫЕ!$AS1281,"00")&amp;"s"&amp;IF(ДАННЫЕ!$AT1281,"1"&amp;ДАННЫЕ!$AT1281,"00")&amp;"u"&amp;IF(ДАННЫЕ!$CJ1281&gt;0,1,0)&amp;"y"&amp;B1281&amp;"d"&amp;H1281&amp;"e"&amp;F1281&amp;G1281</f>
        <v>x0w00t00f00b00g00c00i00r00m00hS00hZ00p00k00z00j00n00ELh0v0a00s00u0y0de</v>
      </c>
      <c r="L1281" s="28" t="str">
        <f ca="1">ДАННЫЕ!$I1281&amp;"VN"&amp;IF(ДАННЫЕ!AW1281&gt;0,11,10)&amp;"CD"&amp;IF(ДАННЫЕ!BF1281&gt;500,16,IF(ДАННЫЕ!BF1281&gt;350,15,IF(ДАННЫЕ!BF1281&gt;=200,14,IF(ДАННЫЕ!BF1281&gt;=100,13,IF(ДАННЫЕ!BF1281&gt;=50,12,IF(ДАННЫЕ!BF1281&gt;0,11,10))))))&amp;"AR"&amp;IF(ДАННЫЕ!BX1281&gt;0,1,0)&amp;"GD"&amp;B1281&amp;"VV"&amp;IF(E1281&gt;=5,IF(E1281&lt;18,1,0),0)</f>
        <v>VN10CD10AR0GD0VV0</v>
      </c>
      <c r="M1281" s="28" t="str">
        <f>ДАННЫЕ!$I1281&amp;"b"&amp;ДАННЫЕ!$BI1281&amp;"r"&amp;ДАННЫЕ!$BJ1281&amp;"CD"&amp;IF(ДАННЫЕ!BF1281&gt;0,IF(ДАННЫЕ!BF1281&lt;200,1,IF(ДАННЫЕ!BF1281&lt;350,2,3)),0)&amp;"h"&amp;IF(ДАННЫЕ!$BK1281+ДАННЫЕ!$BL1281+ДАННЫЕ!$BM1281&gt;0,1,0)&amp;"x"&amp;ДАННЫЕ!$BK1281&amp;"y"&amp;ДАННЫЕ!$BL1281&amp;"z"&amp;ДАННЫЕ!$BM1281&amp;"c"&amp;IF(ДАННЫЕ!$BK1281+ДАННЫЕ!$BL1281+ДАННЫЕ!$BM1281=3,1,0)&amp;"a"&amp;IF(ДАННЫЕ!$BQ1281+ДАННЫЕ!$BR1281&gt;0,1,0)&amp;"d"&amp;ДАННЫЕ!$BQ1281&amp;"v"&amp;ДАННЫЕ!$BR1281&amp;"p"&amp;ДАННЫЕ!$BS1281&amp;"n"&amp;ДАННЫЕ!$BU1281&amp;"t"&amp;ДАННЫЕ!$BV1281&amp;"o"&amp;ДАННЫЕ!$BT1281&amp;"l"&amp;IF(ДАННЫЕ!$BN1281&gt;0,1,0)&amp;ДАННЫЕ!$BN1281&amp;"g"&amp;ДАННЫЕ!$BO1281&amp;"s"&amp;ДАННЫЕ!$BP1281&amp;"DZ"&amp;IF(ДАННЫЕ!B1281-ДАННЫЕ!G1281 &lt; 60,IF(ДАННЫЕ!B1281-ДАННЫЕ!G1281 &gt;= 0,1,0),0)&amp;"u"&amp;IF(ДАННЫЕ!$CJ1281&gt;0,1,0)</f>
        <v>brCD0h0xyzc0a0dvpntol0gsDZ1u0</v>
      </c>
      <c r="N1281" s="28" t="str">
        <f ca="1">ДАННЫЕ!$F1281&amp;ДАННЫЕ!$I1281&amp;"g"&amp;B1281&amp;"cf"&amp;D1281&amp;"a"&amp;IF(ДАННЫЕ!$BX1281&gt;0,1,0)&amp;IF(ДАННЫЕ!$BF1281&gt;500,1,IF(ДАННЫЕ!$BF1281&gt;350,2,IF(ДАННЫЕ!$BF1281&gt;=200,3,IF(ДАННЫЕ!$BF1281&gt;=100,4,IF(ДАННЫЕ!$BF1281&gt;=50,5,IF(ДАННЫЕ!$BF1281&lt;50,6,0))))))&amp;"AR"&amp;IF(DATEDIF(ДАННЫЕ!$BX1281,ДАННЫЕ!$F$1,"y")&gt;1,1,0)&amp;"VG"&amp;IF(ДАННЫЕ!$BH1281="0",1,0)&amp;"o"&amp;IF(T1281+ДАННЫЕ!$AF1281+ДАННЫЕ!$AG1281+ДАННЫЕ!$AH1281+ДАННЫЕ!$AI1281+ДАННЫЕ!$AJ1281+ДАННЫЕ!$AP1281+ДАННЫЕ!$AQ1281+ДАННЫЕ!$AR1281+ДАННЫЕ!$AU1281+ДАННЫЕ!$AW1281+ДАННЫЕ!$AS1281+ДАННЫЕ!$AT1281&gt;0,1,0)&amp;"x"&amp;ДАННЫЕ!$AG1281&amp;"p"&amp;IF(ДАННЫЕ!$BY1281&gt;0,1,0)&amp;"v"&amp;IF(ДАННЫЕ!$BZ1281&gt;0,1,0)&amp;"n"&amp;ДАННЫЕ!$CA1281&amp;"t"&amp;ДАННЫЕ!$AY1281&amp;"k"&amp;ДАННЫЕ!$CB1281&amp;"q"&amp;ДАННЫЕ!$CC1281&amp;"w"&amp;ДАННЫЕ!$CD1281&amp;"e"&amp;ДАННЫЕ!$CE1281&amp;"m"&amp;ДАННЫЕ!$CF1281&amp;"c"&amp;ДАННЫЕ!$CG1281&amp;"z"&amp;ДАННЫЕ!$CH1281&amp;"d"&amp;IF(H1281=4,1,0)&amp;"s"&amp;IF(ДАННЫЕ!$J1281=1,0,1)&amp;"u"&amp;IF(ДАННЫЕ!$CJ1281&gt;0,1,0)</f>
        <v>g0cf0a06AR1VG0o0xp0v0ntkqwemczd0s1u0</v>
      </c>
      <c r="O1281" s="28" t="str">
        <f>ДАННЫЕ!$I1281&amp;"g"&amp;B1281&amp;A1281&amp;"f"&amp;P1281&amp;"c"&amp;IF(ДАННЫЕ!$U1281&gt;0,1,0)&amp;"s"&amp;IF(ДАННЫЕ!$Q1281&gt;0,IF(YEAR(ДАННЫЕ!$F$1)=YEAR(ДАННЫЕ!$Q1281),IF(MONTH(ДАННЫЕ!$F$1)=MONTH(ДАННЫЕ!$Q1281),111,11),1),0)&amp;"i"&amp;IF(ДАННЫЕ!$R1281+ДАННЫЕ!$S1281+ДАННЫЕ!$T1281=0,0,1)&amp;"h"&amp;IF(ДАННЫЕ!$P1281&gt;0,1,0)&amp;"p"&amp;IF(ДАННЫЕ!$CI1281&gt;0,IF(YEAR(ДАННЫЕ!$F$1)=YEAR(ДАННЫЕ!$CI1281),IF(MONTH(ДАННЫЕ!$F$1)=MONTH(ДАННЫЕ!$CI1281),111,11),1),0)&amp;"d"&amp;IF(ДАННЫЕ!$CJ1281&gt;0,IF(YEAR(ДАННЫЕ!$F$1)=YEAR(ДАННЫЕ!$CJ1281),IF(MONTH(ДАННЫЕ!$F$1)=MONTH(ДАННЫЕ!$CJ1281),111,11),1),0)&amp;"o"&amp;IF(ДАННЫЕ!$CK1281&gt;0,IF(MONTH(ДАННЫЕ!$F$1)=MONTH(ДАННЫЕ!$CK1281),111,11),0)&amp;"v"&amp;IF(ДАННЫЕ!$BE1281&gt;0,IF(MONTH(ДАННЫЕ!$F$1)=MONTH(ДАННЫЕ!$BE1281),111,11),0)</f>
        <v>g00f0c0s0i0h0p0d0o0v0</v>
      </c>
      <c r="P1281" s="15">
        <f t="shared" si="62"/>
        <v>0</v>
      </c>
      <c r="Q1281" s="15">
        <f>IF(ДАННЫЕ!$F$1&gt;ДАННЫЕ!$N1281,IF(YEAR(ДАННЫЕ!$F$1)=YEAR(ДАННЫЕ!M1281),1,0),0)</f>
        <v>0</v>
      </c>
      <c r="R1281" s="15">
        <f>IF(ДАННЫЕ!$F$1&gt;ДАННЫЕ!$N1281,IF(YEAR(ДАННЫЕ!$F$1)=YEAR(ДАННЫЕ!N1281),1,0),0)</f>
        <v>0</v>
      </c>
      <c r="S1281" s="15">
        <f>IF(ДАННЫЕ!$AA1281="2А",1,IF(ДАННЫЕ!$AA1281="2Б",2,IF(ДАННЫЕ!$AA1281="2В",3,IF(ДАННЫЕ!$AA1281=3,4,IF(ДАННЫЕ!$AA1281="4А",5,IF(ДАННЫЕ!$AA1281="4Б",6,IF(ДАННЫЕ!$AA1281="4В",7,IF(ДАННЫЕ!$AA1281=5,8,0))))))))</f>
        <v>0</v>
      </c>
      <c r="T1281" s="15">
        <f>IF(OR(ДАННЫЕ!$AC1281=2,ДАННЫЕ!$AD1281=2,ДАННЫЕ!$AE1281=2),2,IF(OR(ДАННЫЕ!$AC1281=1,ДАННЫЕ!$AD1281=1,ДАННЫЕ!$AE1281=1),1,0))</f>
        <v>0</v>
      </c>
    </row>
    <row r="1282" spans="1:20" x14ac:dyDescent="0.2">
      <c r="A1282" s="78">
        <f>IF(B1282&gt;0,IF(MONTH(ДАННЫЕ!$F$1)=MONTH(ДАННЫЕ!$B1282),1,0),0)</f>
        <v>0</v>
      </c>
      <c r="B1282" s="14">
        <f>IF(ДАННЫЕ!$B1282&gt;0,IF(YEAR(ДАННЫЕ!$F$1)=YEAR(ДАННЫЕ!$B1282),1,0),0)</f>
        <v>0</v>
      </c>
      <c r="C1282" s="14">
        <f>IF(ДАННЫЕ!$CM1282&gt;0,IF(YEAR(ДАННЫЕ!$F$1)=YEAR(ДАННЫЕ!$CM1282),1,0),0)</f>
        <v>0</v>
      </c>
      <c r="D1282" s="14">
        <f>IF(ДАННЫЕ!$CJ1282&gt;0,IF(ДАННЫЕ!$CL1282&gt;ДАННЫЕ!$F$1,1,IF(ДАННЫЕ!$CL1282&gt;0,0,1)),0)</f>
        <v>0</v>
      </c>
      <c r="E1282" s="43" t="str">
        <f ca="1">IF(ДАННЫЕ!$F$1&gt;0,IF(ДАННЫЕ!$G1282&gt;0,DATEDIF(ДАННЫЕ!$G1282,ДАННЫЕ!$F$1,"y"),""),IF(ДАННЫЕ!$G1282&gt;0,DATEDIF(ДАННЫЕ!$G1282,TODAY(),"y"),""))</f>
        <v/>
      </c>
      <c r="F1282" s="43" t="str">
        <f xml:space="preserve"> IF(ДАННЫЕ!$F1282="М",IF(E1282&gt;=18,IF(E1282&lt;60,1,""),""),"")&amp;IF(ДАННЫЕ!$F1282="Ж",IF(E1282&gt;=18,IF(E1282&lt;55,1,""),""),"")</f>
        <v/>
      </c>
      <c r="G1282" s="43" t="str">
        <f xml:space="preserve"> IF(ДАННЫЕ!$F1282="М",IF(E1282&gt;=60,2,""),"")&amp;IF(ДАННЫЕ!$F1282="Ж",IF(E1282&gt;=55,2,""),"")</f>
        <v/>
      </c>
      <c r="H1282" s="43" t="str">
        <f t="shared" ca="1" si="60"/>
        <v/>
      </c>
      <c r="I1282" s="43" t="str">
        <f t="shared" ca="1" si="61"/>
        <v>03</v>
      </c>
      <c r="J1282" s="28" t="str">
        <f ca="1">ДАННЫЕ!$F1282&amp;H1282&amp;I1282&amp;ДАННЫЕ!$I1282&amp;"m"&amp;IF(ДАННЫЕ!$I1282&gt;0,IF(ДАННЫЕ!$J1282&gt;0,0,1),"")&amp;"f"&amp;IF(ДАННЫЕ!$R1282&gt;0,IF(YEAR(ДАННЫЕ!$F$1)=YEAR(ДАННЫЕ!$R1282),1,0),0)&amp;"z"&amp;ДАННЫЕ!$R1282&amp;"p"&amp;ДАННЫЕ!$S1282&amp;"i"&amp;ДАННЫЕ!$T1282&amp;"h"&amp;ДАННЫЕ!$K1282&amp;"be"&amp;ДАННЫЕ!$BI1282&amp;"CD"&amp;IF(ДАННЫЕ!BF1282&gt;500,4,IF(ДАННЫЕ!BF1282&gt;350,3,IF(ДАННЫЕ!BF1282&gt;200,2,IF(ДАННЫЕ!BF1282&gt;0,1,0))))&amp;"g"&amp;B1282&amp;"d"&amp;H1282&amp;"l"&amp;ДАННЫЕ!AT1282&amp;"a"&amp;ДАННЫЕ!$V1282&amp;"v"&amp;R1282&amp;"k"&amp;ДАННЫЕ!$U1282&amp;"s"&amp;ДАННЫЕ!$Y1282&amp;"t"&amp;ДАННЫЕ!$X1282&amp;"b"&amp;IF(ДАННЫЕ!$Q1282&gt;1,1,0)&amp;"PP"&amp;ДАННЫЕ!Z1282&amp;"c"&amp;S1282&amp;"x"&amp;IF(ДАННЫЕ!$BY1282&gt;0,IF(YEAR(ДАННЫЕ!$F$1)=YEAR(ДАННЫЕ!$BY1282),1,0),0)&amp;"n"&amp;IF(ДАННЫЕ!$BZ1282&gt;0,IF(YEAR(ДАННЫЕ!$F$1)=YEAR(ДАННЫЕ!$BZ1282),1,0),0)&amp;"u"&amp;D1282&amp;"z"&amp;IF(ДАННЫЕ!$CL1282&gt;0,IF(YEAR(ДАННЫЕ!$F$1)&gt;YEAR(ДАННЫЕ!$CL1282),11,12),0)</f>
        <v>03mf0zpihbeCD0g0dlav0kstb0PPc0x0n0u0z0</v>
      </c>
      <c r="K1282" s="28" t="str">
        <f ca="1">ДАННЫЕ!$I1282&amp;"x"&amp;B1282&amp;"w"&amp;IF(T1282+ДАННЫЕ!AD1282+ДАННЫЕ!AE1282+ДАННЫЕ!AF1282+ДАННЫЕ!AG1282+ДАННЫЕ!AH1282+ДАННЫЕ!$AL1282+ДАННЫЕ!AI1282+ДАННЫЕ!AJ1282+ДАННЫЕ!AK1282+ДАННЫЕ!AP1282+ДАННЫЕ!AQ1282+ДАННЫЕ!AR1282+ДАННЫЕ!$AM1282+ДАННЫЕ!$AN1282+ДАННЫЕ!AS1282+ДАННЫЕ!AT1282&gt;0,1,0)&amp;IF(OR(T1282=2,ДАННЫЕ!AD1282=2,ДАННЫЕ!AE1282=2,ДАННЫЕ!AF1282=2,ДАННЫЕ!AG1282=2,ДАННЫЕ!AH1282=2,ДАННЫЕ!$AL1282=2,ДАННЫЕ!AI1282=2,ДАННЫЕ!AJ1282=2,ДАННЫЕ!AK1282=2,ДАННЫЕ!AP1282=2,ДАННЫЕ!AQ1282=2,ДАННЫЕ!AR1282=2,ДАННЫЕ!$AM1282=2,ДАННЫЕ!$AN1282=2,ДАННЫЕ!AS1282=2,ДАННЫЕ!AT1282=2),2,0)&amp;"t"&amp;IF(T1282&gt;0,"1"&amp;T1282,"00")&amp;"f"&amp;IF(ДАННЫЕ!$AC1282,"1"&amp;ДАННЫЕ!$AC1282,"00")&amp;"b"&amp;IF(ДАННЫЕ!$AD1282,"1"&amp;ДАННЫЕ!$AD1282,"00")&amp;"g"&amp;IF(ДАННЫЕ!$AF1282,"1"&amp;ДАННЫЕ!$AF1282,"00")&amp;"c"&amp;IF(ДАННЫЕ!$AG1282,"1"&amp;ДАННЫЕ!$AG1282,"00")&amp;"i"&amp;IF(ДАННЫЕ!$AH1282,"1"&amp;ДАННЫЕ!$AH1282,"00")&amp;"r"&amp;IF(ДАННЫЕ!$AL1282,"1"&amp;ДАННЫЕ!$AL1282,"00")&amp;"m"&amp;IF(ДАННЫЕ!$AI1282,"1"&amp;ДАННЫЕ!$AI1282,"00")&amp;"hS"&amp;IF(ДАННЫЕ!$AJ1282,"1"&amp;ДАННЫЕ!$AJ1282,"00")&amp;"hZ"&amp;IF(ДАННЫЕ!$AK1282,"1"&amp;ДАННЫЕ!$AK1282,"00")&amp;"p"&amp;IF(ДАННЫЕ!$AP1282,"1"&amp;ДАННЫЕ!$AP1282,"00")&amp;"k"&amp;IF(ДАННЫЕ!$AQ1282,"1"&amp;ДАННЫЕ!$AQ1282,"00")&amp;"z"&amp;IF(ДАННЫЕ!$AR1282,"1"&amp;ДАННЫЕ!$AR1282,"00")&amp;"j"&amp;IF(ДАННЫЕ!$AM1282,"1"&amp;ДАННЫЕ!$AM1282,"00")&amp;"n"&amp;IF(ДАННЫЕ!$AN1282,"1"&amp;ДАННЫЕ!$AN1282,"00")&amp;"E"&amp;ДАННЫЕ!BI1282&amp;"L"&amp;ДАННЫЕ!AO1282&amp;"h"&amp;IF(ДАННЫЕ!$AU1282&gt;0,1,0)&amp;"v"&amp;IF(ДАННЫЕ!$AW1282&gt;0,1,0)&amp;"a"&amp;IF(ДАННЫЕ!$AS1282,"1"&amp;ДАННЫЕ!$AS1282,"00")&amp;"s"&amp;IF(ДАННЫЕ!$AT1282,"1"&amp;ДАННЫЕ!$AT1282,"00")&amp;"u"&amp;IF(ДАННЫЕ!$CJ1282&gt;0,1,0)&amp;"y"&amp;B1282&amp;"d"&amp;H1282&amp;"e"&amp;F1282&amp;G1282</f>
        <v>x0w00t00f00b00g00c00i00r00m00hS00hZ00p00k00z00j00n00ELh0v0a00s00u0y0de</v>
      </c>
      <c r="L1282" s="28" t="str">
        <f ca="1">ДАННЫЕ!$I1282&amp;"VN"&amp;IF(ДАННЫЕ!AW1282&gt;0,11,10)&amp;"CD"&amp;IF(ДАННЫЕ!BF1282&gt;500,16,IF(ДАННЫЕ!BF1282&gt;350,15,IF(ДАННЫЕ!BF1282&gt;=200,14,IF(ДАННЫЕ!BF1282&gt;=100,13,IF(ДАННЫЕ!BF1282&gt;=50,12,IF(ДАННЫЕ!BF1282&gt;0,11,10))))))&amp;"AR"&amp;IF(ДАННЫЕ!BX1282&gt;0,1,0)&amp;"GD"&amp;B1282&amp;"VV"&amp;IF(E1282&gt;=5,IF(E1282&lt;18,1,0),0)</f>
        <v>VN10CD10AR0GD0VV0</v>
      </c>
      <c r="M1282" s="28" t="str">
        <f>ДАННЫЕ!$I1282&amp;"b"&amp;ДАННЫЕ!$BI1282&amp;"r"&amp;ДАННЫЕ!$BJ1282&amp;"CD"&amp;IF(ДАННЫЕ!BF1282&gt;0,IF(ДАННЫЕ!BF1282&lt;200,1,IF(ДАННЫЕ!BF1282&lt;350,2,3)),0)&amp;"h"&amp;IF(ДАННЫЕ!$BK1282+ДАННЫЕ!$BL1282+ДАННЫЕ!$BM1282&gt;0,1,0)&amp;"x"&amp;ДАННЫЕ!$BK1282&amp;"y"&amp;ДАННЫЕ!$BL1282&amp;"z"&amp;ДАННЫЕ!$BM1282&amp;"c"&amp;IF(ДАННЫЕ!$BK1282+ДАННЫЕ!$BL1282+ДАННЫЕ!$BM1282=3,1,0)&amp;"a"&amp;IF(ДАННЫЕ!$BQ1282+ДАННЫЕ!$BR1282&gt;0,1,0)&amp;"d"&amp;ДАННЫЕ!$BQ1282&amp;"v"&amp;ДАННЫЕ!$BR1282&amp;"p"&amp;ДАННЫЕ!$BS1282&amp;"n"&amp;ДАННЫЕ!$BU1282&amp;"t"&amp;ДАННЫЕ!$BV1282&amp;"o"&amp;ДАННЫЕ!$BT1282&amp;"l"&amp;IF(ДАННЫЕ!$BN1282&gt;0,1,0)&amp;ДАННЫЕ!$BN1282&amp;"g"&amp;ДАННЫЕ!$BO1282&amp;"s"&amp;ДАННЫЕ!$BP1282&amp;"DZ"&amp;IF(ДАННЫЕ!B1282-ДАННЫЕ!G1282 &lt; 60,IF(ДАННЫЕ!B1282-ДАННЫЕ!G1282 &gt;= 0,1,0),0)&amp;"u"&amp;IF(ДАННЫЕ!$CJ1282&gt;0,1,0)</f>
        <v>brCD0h0xyzc0a0dvpntol0gsDZ1u0</v>
      </c>
      <c r="N1282" s="28" t="str">
        <f ca="1">ДАННЫЕ!$F1282&amp;ДАННЫЕ!$I1282&amp;"g"&amp;B1282&amp;"cf"&amp;D1282&amp;"a"&amp;IF(ДАННЫЕ!$BX1282&gt;0,1,0)&amp;IF(ДАННЫЕ!$BF1282&gt;500,1,IF(ДАННЫЕ!$BF1282&gt;350,2,IF(ДАННЫЕ!$BF1282&gt;=200,3,IF(ДАННЫЕ!$BF1282&gt;=100,4,IF(ДАННЫЕ!$BF1282&gt;=50,5,IF(ДАННЫЕ!$BF1282&lt;50,6,0))))))&amp;"AR"&amp;IF(DATEDIF(ДАННЫЕ!$BX1282,ДАННЫЕ!$F$1,"y")&gt;1,1,0)&amp;"VG"&amp;IF(ДАННЫЕ!$BH1282="0",1,0)&amp;"o"&amp;IF(T1282+ДАННЫЕ!$AF1282+ДАННЫЕ!$AG1282+ДАННЫЕ!$AH1282+ДАННЫЕ!$AI1282+ДАННЫЕ!$AJ1282+ДАННЫЕ!$AP1282+ДАННЫЕ!$AQ1282+ДАННЫЕ!$AR1282+ДАННЫЕ!$AU1282+ДАННЫЕ!$AW1282+ДАННЫЕ!$AS1282+ДАННЫЕ!$AT1282&gt;0,1,0)&amp;"x"&amp;ДАННЫЕ!$AG1282&amp;"p"&amp;IF(ДАННЫЕ!$BY1282&gt;0,1,0)&amp;"v"&amp;IF(ДАННЫЕ!$BZ1282&gt;0,1,0)&amp;"n"&amp;ДАННЫЕ!$CA1282&amp;"t"&amp;ДАННЫЕ!$AY1282&amp;"k"&amp;ДАННЫЕ!$CB1282&amp;"q"&amp;ДАННЫЕ!$CC1282&amp;"w"&amp;ДАННЫЕ!$CD1282&amp;"e"&amp;ДАННЫЕ!$CE1282&amp;"m"&amp;ДАННЫЕ!$CF1282&amp;"c"&amp;ДАННЫЕ!$CG1282&amp;"z"&amp;ДАННЫЕ!$CH1282&amp;"d"&amp;IF(H1282=4,1,0)&amp;"s"&amp;IF(ДАННЫЕ!$J1282=1,0,1)&amp;"u"&amp;IF(ДАННЫЕ!$CJ1282&gt;0,1,0)</f>
        <v>g0cf0a06AR1VG0o0xp0v0ntkqwemczd0s1u0</v>
      </c>
      <c r="O1282" s="28" t="str">
        <f>ДАННЫЕ!$I1282&amp;"g"&amp;B1282&amp;A1282&amp;"f"&amp;P1282&amp;"c"&amp;IF(ДАННЫЕ!$U1282&gt;0,1,0)&amp;"s"&amp;IF(ДАННЫЕ!$Q1282&gt;0,IF(YEAR(ДАННЫЕ!$F$1)=YEAR(ДАННЫЕ!$Q1282),IF(MONTH(ДАННЫЕ!$F$1)=MONTH(ДАННЫЕ!$Q1282),111,11),1),0)&amp;"i"&amp;IF(ДАННЫЕ!$R1282+ДАННЫЕ!$S1282+ДАННЫЕ!$T1282=0,0,1)&amp;"h"&amp;IF(ДАННЫЕ!$P1282&gt;0,1,0)&amp;"p"&amp;IF(ДАННЫЕ!$CI1282&gt;0,IF(YEAR(ДАННЫЕ!$F$1)=YEAR(ДАННЫЕ!$CI1282),IF(MONTH(ДАННЫЕ!$F$1)=MONTH(ДАННЫЕ!$CI1282),111,11),1),0)&amp;"d"&amp;IF(ДАННЫЕ!$CJ1282&gt;0,IF(YEAR(ДАННЫЕ!$F$1)=YEAR(ДАННЫЕ!$CJ1282),IF(MONTH(ДАННЫЕ!$F$1)=MONTH(ДАННЫЕ!$CJ1282),111,11),1),0)&amp;"o"&amp;IF(ДАННЫЕ!$CK1282&gt;0,IF(MONTH(ДАННЫЕ!$F$1)=MONTH(ДАННЫЕ!$CK1282),111,11),0)&amp;"v"&amp;IF(ДАННЫЕ!$BE1282&gt;0,IF(MONTH(ДАННЫЕ!$F$1)=MONTH(ДАННЫЕ!$BE1282),111,11),0)</f>
        <v>g00f0c0s0i0h0p0d0o0v0</v>
      </c>
      <c r="P1282" s="15">
        <f t="shared" si="62"/>
        <v>0</v>
      </c>
      <c r="Q1282" s="15">
        <f>IF(ДАННЫЕ!$F$1&gt;ДАННЫЕ!$N1282,IF(YEAR(ДАННЫЕ!$F$1)=YEAR(ДАННЫЕ!M1282),1,0),0)</f>
        <v>0</v>
      </c>
      <c r="R1282" s="15">
        <f>IF(ДАННЫЕ!$F$1&gt;ДАННЫЕ!$N1282,IF(YEAR(ДАННЫЕ!$F$1)=YEAR(ДАННЫЕ!N1282),1,0),0)</f>
        <v>0</v>
      </c>
      <c r="S1282" s="15">
        <f>IF(ДАННЫЕ!$AA1282="2А",1,IF(ДАННЫЕ!$AA1282="2Б",2,IF(ДАННЫЕ!$AA1282="2В",3,IF(ДАННЫЕ!$AA1282=3,4,IF(ДАННЫЕ!$AA1282="4А",5,IF(ДАННЫЕ!$AA1282="4Б",6,IF(ДАННЫЕ!$AA1282="4В",7,IF(ДАННЫЕ!$AA1282=5,8,0))))))))</f>
        <v>0</v>
      </c>
      <c r="T1282" s="15">
        <f>IF(OR(ДАННЫЕ!$AC1282=2,ДАННЫЕ!$AD1282=2,ДАННЫЕ!$AE1282=2),2,IF(OR(ДАННЫЕ!$AC1282=1,ДАННЫЕ!$AD1282=1,ДАННЫЕ!$AE1282=1),1,0))</f>
        <v>0</v>
      </c>
    </row>
    <row r="1283" spans="1:20" x14ac:dyDescent="0.2">
      <c r="A1283" s="78">
        <f>IF(B1283&gt;0,IF(MONTH(ДАННЫЕ!$F$1)=MONTH(ДАННЫЕ!$B1283),1,0),0)</f>
        <v>0</v>
      </c>
      <c r="B1283" s="14">
        <f>IF(ДАННЫЕ!$B1283&gt;0,IF(YEAR(ДАННЫЕ!$F$1)=YEAR(ДАННЫЕ!$B1283),1,0),0)</f>
        <v>0</v>
      </c>
      <c r="C1283" s="14">
        <f>IF(ДАННЫЕ!$CM1283&gt;0,IF(YEAR(ДАННЫЕ!$F$1)=YEAR(ДАННЫЕ!$CM1283),1,0),0)</f>
        <v>0</v>
      </c>
      <c r="D1283" s="14">
        <f>IF(ДАННЫЕ!$CJ1283&gt;0,IF(ДАННЫЕ!$CL1283&gt;ДАННЫЕ!$F$1,1,IF(ДАННЫЕ!$CL1283&gt;0,0,1)),0)</f>
        <v>0</v>
      </c>
      <c r="E1283" s="43" t="str">
        <f ca="1">IF(ДАННЫЕ!$F$1&gt;0,IF(ДАННЫЕ!$G1283&gt;0,DATEDIF(ДАННЫЕ!$G1283,ДАННЫЕ!$F$1,"y"),""),IF(ДАННЫЕ!$G1283&gt;0,DATEDIF(ДАННЫЕ!$G1283,TODAY(),"y"),""))</f>
        <v/>
      </c>
      <c r="F1283" s="43" t="str">
        <f xml:space="preserve"> IF(ДАННЫЕ!$F1283="М",IF(E1283&gt;=18,IF(E1283&lt;60,1,""),""),"")&amp;IF(ДАННЫЕ!$F1283="Ж",IF(E1283&gt;=18,IF(E1283&lt;55,1,""),""),"")</f>
        <v/>
      </c>
      <c r="G1283" s="43" t="str">
        <f xml:space="preserve"> IF(ДАННЫЕ!$F1283="М",IF(E1283&gt;=60,2,""),"")&amp;IF(ДАННЫЕ!$F1283="Ж",IF(E1283&gt;=55,2,""),"")</f>
        <v/>
      </c>
      <c r="H1283" s="43" t="str">
        <f t="shared" ca="1" si="60"/>
        <v/>
      </c>
      <c r="I1283" s="43" t="str">
        <f t="shared" ca="1" si="61"/>
        <v>03</v>
      </c>
      <c r="J1283" s="28" t="str">
        <f ca="1">ДАННЫЕ!$F1283&amp;H1283&amp;I1283&amp;ДАННЫЕ!$I1283&amp;"m"&amp;IF(ДАННЫЕ!$I1283&gt;0,IF(ДАННЫЕ!$J1283&gt;0,0,1),"")&amp;"f"&amp;IF(ДАННЫЕ!$R1283&gt;0,IF(YEAR(ДАННЫЕ!$F$1)=YEAR(ДАННЫЕ!$R1283),1,0),0)&amp;"z"&amp;ДАННЫЕ!$R1283&amp;"p"&amp;ДАННЫЕ!$S1283&amp;"i"&amp;ДАННЫЕ!$T1283&amp;"h"&amp;ДАННЫЕ!$K1283&amp;"be"&amp;ДАННЫЕ!$BI1283&amp;"CD"&amp;IF(ДАННЫЕ!BF1283&gt;500,4,IF(ДАННЫЕ!BF1283&gt;350,3,IF(ДАННЫЕ!BF1283&gt;200,2,IF(ДАННЫЕ!BF1283&gt;0,1,0))))&amp;"g"&amp;B1283&amp;"d"&amp;H1283&amp;"l"&amp;ДАННЫЕ!AT1283&amp;"a"&amp;ДАННЫЕ!$V1283&amp;"v"&amp;R1283&amp;"k"&amp;ДАННЫЕ!$U1283&amp;"s"&amp;ДАННЫЕ!$Y1283&amp;"t"&amp;ДАННЫЕ!$X1283&amp;"b"&amp;IF(ДАННЫЕ!$Q1283&gt;1,1,0)&amp;"PP"&amp;ДАННЫЕ!Z1283&amp;"c"&amp;S1283&amp;"x"&amp;IF(ДАННЫЕ!$BY1283&gt;0,IF(YEAR(ДАННЫЕ!$F$1)=YEAR(ДАННЫЕ!$BY1283),1,0),0)&amp;"n"&amp;IF(ДАННЫЕ!$BZ1283&gt;0,IF(YEAR(ДАННЫЕ!$F$1)=YEAR(ДАННЫЕ!$BZ1283),1,0),0)&amp;"u"&amp;D1283&amp;"z"&amp;IF(ДАННЫЕ!$CL1283&gt;0,IF(YEAR(ДАННЫЕ!$F$1)&gt;YEAR(ДАННЫЕ!$CL1283),11,12),0)</f>
        <v>03mf0zpihbeCD0g0dlav0kstb0PPc0x0n0u0z0</v>
      </c>
      <c r="K1283" s="28" t="str">
        <f ca="1">ДАННЫЕ!$I1283&amp;"x"&amp;B1283&amp;"w"&amp;IF(T1283+ДАННЫЕ!AD1283+ДАННЫЕ!AE1283+ДАННЫЕ!AF1283+ДАННЫЕ!AG1283+ДАННЫЕ!AH1283+ДАННЫЕ!$AL1283+ДАННЫЕ!AI1283+ДАННЫЕ!AJ1283+ДАННЫЕ!AK1283+ДАННЫЕ!AP1283+ДАННЫЕ!AQ1283+ДАННЫЕ!AR1283+ДАННЫЕ!$AM1283+ДАННЫЕ!$AN1283+ДАННЫЕ!AS1283+ДАННЫЕ!AT1283&gt;0,1,0)&amp;IF(OR(T1283=2,ДАННЫЕ!AD1283=2,ДАННЫЕ!AE1283=2,ДАННЫЕ!AF1283=2,ДАННЫЕ!AG1283=2,ДАННЫЕ!AH1283=2,ДАННЫЕ!$AL1283=2,ДАННЫЕ!AI1283=2,ДАННЫЕ!AJ1283=2,ДАННЫЕ!AK1283=2,ДАННЫЕ!AP1283=2,ДАННЫЕ!AQ1283=2,ДАННЫЕ!AR1283=2,ДАННЫЕ!$AM1283=2,ДАННЫЕ!$AN1283=2,ДАННЫЕ!AS1283=2,ДАННЫЕ!AT1283=2),2,0)&amp;"t"&amp;IF(T1283&gt;0,"1"&amp;T1283,"00")&amp;"f"&amp;IF(ДАННЫЕ!$AC1283,"1"&amp;ДАННЫЕ!$AC1283,"00")&amp;"b"&amp;IF(ДАННЫЕ!$AD1283,"1"&amp;ДАННЫЕ!$AD1283,"00")&amp;"g"&amp;IF(ДАННЫЕ!$AF1283,"1"&amp;ДАННЫЕ!$AF1283,"00")&amp;"c"&amp;IF(ДАННЫЕ!$AG1283,"1"&amp;ДАННЫЕ!$AG1283,"00")&amp;"i"&amp;IF(ДАННЫЕ!$AH1283,"1"&amp;ДАННЫЕ!$AH1283,"00")&amp;"r"&amp;IF(ДАННЫЕ!$AL1283,"1"&amp;ДАННЫЕ!$AL1283,"00")&amp;"m"&amp;IF(ДАННЫЕ!$AI1283,"1"&amp;ДАННЫЕ!$AI1283,"00")&amp;"hS"&amp;IF(ДАННЫЕ!$AJ1283,"1"&amp;ДАННЫЕ!$AJ1283,"00")&amp;"hZ"&amp;IF(ДАННЫЕ!$AK1283,"1"&amp;ДАННЫЕ!$AK1283,"00")&amp;"p"&amp;IF(ДАННЫЕ!$AP1283,"1"&amp;ДАННЫЕ!$AP1283,"00")&amp;"k"&amp;IF(ДАННЫЕ!$AQ1283,"1"&amp;ДАННЫЕ!$AQ1283,"00")&amp;"z"&amp;IF(ДАННЫЕ!$AR1283,"1"&amp;ДАННЫЕ!$AR1283,"00")&amp;"j"&amp;IF(ДАННЫЕ!$AM1283,"1"&amp;ДАННЫЕ!$AM1283,"00")&amp;"n"&amp;IF(ДАННЫЕ!$AN1283,"1"&amp;ДАННЫЕ!$AN1283,"00")&amp;"E"&amp;ДАННЫЕ!BI1283&amp;"L"&amp;ДАННЫЕ!AO1283&amp;"h"&amp;IF(ДАННЫЕ!$AU1283&gt;0,1,0)&amp;"v"&amp;IF(ДАННЫЕ!$AW1283&gt;0,1,0)&amp;"a"&amp;IF(ДАННЫЕ!$AS1283,"1"&amp;ДАННЫЕ!$AS1283,"00")&amp;"s"&amp;IF(ДАННЫЕ!$AT1283,"1"&amp;ДАННЫЕ!$AT1283,"00")&amp;"u"&amp;IF(ДАННЫЕ!$CJ1283&gt;0,1,0)&amp;"y"&amp;B1283&amp;"d"&amp;H1283&amp;"e"&amp;F1283&amp;G1283</f>
        <v>x0w00t00f00b00g00c00i00r00m00hS00hZ00p00k00z00j00n00ELh0v0a00s00u0y0de</v>
      </c>
      <c r="L1283" s="28" t="str">
        <f ca="1">ДАННЫЕ!$I1283&amp;"VN"&amp;IF(ДАННЫЕ!AW1283&gt;0,11,10)&amp;"CD"&amp;IF(ДАННЫЕ!BF1283&gt;500,16,IF(ДАННЫЕ!BF1283&gt;350,15,IF(ДАННЫЕ!BF1283&gt;=200,14,IF(ДАННЫЕ!BF1283&gt;=100,13,IF(ДАННЫЕ!BF1283&gt;=50,12,IF(ДАННЫЕ!BF1283&gt;0,11,10))))))&amp;"AR"&amp;IF(ДАННЫЕ!BX1283&gt;0,1,0)&amp;"GD"&amp;B1283&amp;"VV"&amp;IF(E1283&gt;=5,IF(E1283&lt;18,1,0),0)</f>
        <v>VN10CD10AR0GD0VV0</v>
      </c>
      <c r="M1283" s="28" t="str">
        <f>ДАННЫЕ!$I1283&amp;"b"&amp;ДАННЫЕ!$BI1283&amp;"r"&amp;ДАННЫЕ!$BJ1283&amp;"CD"&amp;IF(ДАННЫЕ!BF1283&gt;0,IF(ДАННЫЕ!BF1283&lt;200,1,IF(ДАННЫЕ!BF1283&lt;350,2,3)),0)&amp;"h"&amp;IF(ДАННЫЕ!$BK1283+ДАННЫЕ!$BL1283+ДАННЫЕ!$BM1283&gt;0,1,0)&amp;"x"&amp;ДАННЫЕ!$BK1283&amp;"y"&amp;ДАННЫЕ!$BL1283&amp;"z"&amp;ДАННЫЕ!$BM1283&amp;"c"&amp;IF(ДАННЫЕ!$BK1283+ДАННЫЕ!$BL1283+ДАННЫЕ!$BM1283=3,1,0)&amp;"a"&amp;IF(ДАННЫЕ!$BQ1283+ДАННЫЕ!$BR1283&gt;0,1,0)&amp;"d"&amp;ДАННЫЕ!$BQ1283&amp;"v"&amp;ДАННЫЕ!$BR1283&amp;"p"&amp;ДАННЫЕ!$BS1283&amp;"n"&amp;ДАННЫЕ!$BU1283&amp;"t"&amp;ДАННЫЕ!$BV1283&amp;"o"&amp;ДАННЫЕ!$BT1283&amp;"l"&amp;IF(ДАННЫЕ!$BN1283&gt;0,1,0)&amp;ДАННЫЕ!$BN1283&amp;"g"&amp;ДАННЫЕ!$BO1283&amp;"s"&amp;ДАННЫЕ!$BP1283&amp;"DZ"&amp;IF(ДАННЫЕ!B1283-ДАННЫЕ!G1283 &lt; 60,IF(ДАННЫЕ!B1283-ДАННЫЕ!G1283 &gt;= 0,1,0),0)&amp;"u"&amp;IF(ДАННЫЕ!$CJ1283&gt;0,1,0)</f>
        <v>brCD0h0xyzc0a0dvpntol0gsDZ1u0</v>
      </c>
      <c r="N1283" s="28" t="str">
        <f ca="1">ДАННЫЕ!$F1283&amp;ДАННЫЕ!$I1283&amp;"g"&amp;B1283&amp;"cf"&amp;D1283&amp;"a"&amp;IF(ДАННЫЕ!$BX1283&gt;0,1,0)&amp;IF(ДАННЫЕ!$BF1283&gt;500,1,IF(ДАННЫЕ!$BF1283&gt;350,2,IF(ДАННЫЕ!$BF1283&gt;=200,3,IF(ДАННЫЕ!$BF1283&gt;=100,4,IF(ДАННЫЕ!$BF1283&gt;=50,5,IF(ДАННЫЕ!$BF1283&lt;50,6,0))))))&amp;"AR"&amp;IF(DATEDIF(ДАННЫЕ!$BX1283,ДАННЫЕ!$F$1,"y")&gt;1,1,0)&amp;"VG"&amp;IF(ДАННЫЕ!$BH1283="0",1,0)&amp;"o"&amp;IF(T1283+ДАННЫЕ!$AF1283+ДАННЫЕ!$AG1283+ДАННЫЕ!$AH1283+ДАННЫЕ!$AI1283+ДАННЫЕ!$AJ1283+ДАННЫЕ!$AP1283+ДАННЫЕ!$AQ1283+ДАННЫЕ!$AR1283+ДАННЫЕ!$AU1283+ДАННЫЕ!$AW1283+ДАННЫЕ!$AS1283+ДАННЫЕ!$AT1283&gt;0,1,0)&amp;"x"&amp;ДАННЫЕ!$AG1283&amp;"p"&amp;IF(ДАННЫЕ!$BY1283&gt;0,1,0)&amp;"v"&amp;IF(ДАННЫЕ!$BZ1283&gt;0,1,0)&amp;"n"&amp;ДАННЫЕ!$CA1283&amp;"t"&amp;ДАННЫЕ!$AY1283&amp;"k"&amp;ДАННЫЕ!$CB1283&amp;"q"&amp;ДАННЫЕ!$CC1283&amp;"w"&amp;ДАННЫЕ!$CD1283&amp;"e"&amp;ДАННЫЕ!$CE1283&amp;"m"&amp;ДАННЫЕ!$CF1283&amp;"c"&amp;ДАННЫЕ!$CG1283&amp;"z"&amp;ДАННЫЕ!$CH1283&amp;"d"&amp;IF(H1283=4,1,0)&amp;"s"&amp;IF(ДАННЫЕ!$J1283=1,0,1)&amp;"u"&amp;IF(ДАННЫЕ!$CJ1283&gt;0,1,0)</f>
        <v>g0cf0a06AR1VG0o0xp0v0ntkqwemczd0s1u0</v>
      </c>
      <c r="O1283" s="28" t="str">
        <f>ДАННЫЕ!$I1283&amp;"g"&amp;B1283&amp;A1283&amp;"f"&amp;P1283&amp;"c"&amp;IF(ДАННЫЕ!$U1283&gt;0,1,0)&amp;"s"&amp;IF(ДАННЫЕ!$Q1283&gt;0,IF(YEAR(ДАННЫЕ!$F$1)=YEAR(ДАННЫЕ!$Q1283),IF(MONTH(ДАННЫЕ!$F$1)=MONTH(ДАННЫЕ!$Q1283),111,11),1),0)&amp;"i"&amp;IF(ДАННЫЕ!$R1283+ДАННЫЕ!$S1283+ДАННЫЕ!$T1283=0,0,1)&amp;"h"&amp;IF(ДАННЫЕ!$P1283&gt;0,1,0)&amp;"p"&amp;IF(ДАННЫЕ!$CI1283&gt;0,IF(YEAR(ДАННЫЕ!$F$1)=YEAR(ДАННЫЕ!$CI1283),IF(MONTH(ДАННЫЕ!$F$1)=MONTH(ДАННЫЕ!$CI1283),111,11),1),0)&amp;"d"&amp;IF(ДАННЫЕ!$CJ1283&gt;0,IF(YEAR(ДАННЫЕ!$F$1)=YEAR(ДАННЫЕ!$CJ1283),IF(MONTH(ДАННЫЕ!$F$1)=MONTH(ДАННЫЕ!$CJ1283),111,11),1),0)&amp;"o"&amp;IF(ДАННЫЕ!$CK1283&gt;0,IF(MONTH(ДАННЫЕ!$F$1)=MONTH(ДАННЫЕ!$CK1283),111,11),0)&amp;"v"&amp;IF(ДАННЫЕ!$BE1283&gt;0,IF(MONTH(ДАННЫЕ!$F$1)=MONTH(ДАННЫЕ!$BE1283),111,11),0)</f>
        <v>g00f0c0s0i0h0p0d0o0v0</v>
      </c>
      <c r="P1283" s="15">
        <f t="shared" si="62"/>
        <v>0</v>
      </c>
      <c r="Q1283" s="15">
        <f>IF(ДАННЫЕ!$F$1&gt;ДАННЫЕ!$N1283,IF(YEAR(ДАННЫЕ!$F$1)=YEAR(ДАННЫЕ!M1283),1,0),0)</f>
        <v>0</v>
      </c>
      <c r="R1283" s="15">
        <f>IF(ДАННЫЕ!$F$1&gt;ДАННЫЕ!$N1283,IF(YEAR(ДАННЫЕ!$F$1)=YEAR(ДАННЫЕ!N1283),1,0),0)</f>
        <v>0</v>
      </c>
      <c r="S1283" s="15">
        <f>IF(ДАННЫЕ!$AA1283="2А",1,IF(ДАННЫЕ!$AA1283="2Б",2,IF(ДАННЫЕ!$AA1283="2В",3,IF(ДАННЫЕ!$AA1283=3,4,IF(ДАННЫЕ!$AA1283="4А",5,IF(ДАННЫЕ!$AA1283="4Б",6,IF(ДАННЫЕ!$AA1283="4В",7,IF(ДАННЫЕ!$AA1283=5,8,0))))))))</f>
        <v>0</v>
      </c>
      <c r="T1283" s="15">
        <f>IF(OR(ДАННЫЕ!$AC1283=2,ДАННЫЕ!$AD1283=2,ДАННЫЕ!$AE1283=2),2,IF(OR(ДАННЫЕ!$AC1283=1,ДАННЫЕ!$AD1283=1,ДАННЫЕ!$AE1283=1),1,0))</f>
        <v>0</v>
      </c>
    </row>
    <row r="1284" spans="1:20" x14ac:dyDescent="0.2">
      <c r="A1284" s="78">
        <f>IF(B1284&gt;0,IF(MONTH(ДАННЫЕ!$F$1)=MONTH(ДАННЫЕ!$B1284),1,0),0)</f>
        <v>0</v>
      </c>
      <c r="B1284" s="14">
        <f>IF(ДАННЫЕ!$B1284&gt;0,IF(YEAR(ДАННЫЕ!$F$1)=YEAR(ДАННЫЕ!$B1284),1,0),0)</f>
        <v>0</v>
      </c>
      <c r="C1284" s="14">
        <f>IF(ДАННЫЕ!$CM1284&gt;0,IF(YEAR(ДАННЫЕ!$F$1)=YEAR(ДАННЫЕ!$CM1284),1,0),0)</f>
        <v>0</v>
      </c>
      <c r="D1284" s="14">
        <f>IF(ДАННЫЕ!$CJ1284&gt;0,IF(ДАННЫЕ!$CL1284&gt;ДАННЫЕ!$F$1,1,IF(ДАННЫЕ!$CL1284&gt;0,0,1)),0)</f>
        <v>0</v>
      </c>
      <c r="E1284" s="43" t="str">
        <f ca="1">IF(ДАННЫЕ!$F$1&gt;0,IF(ДАННЫЕ!$G1284&gt;0,DATEDIF(ДАННЫЕ!$G1284,ДАННЫЕ!$F$1,"y"),""),IF(ДАННЫЕ!$G1284&gt;0,DATEDIF(ДАННЫЕ!$G1284,TODAY(),"y"),""))</f>
        <v/>
      </c>
      <c r="F1284" s="43" t="str">
        <f xml:space="preserve"> IF(ДАННЫЕ!$F1284="М",IF(E1284&gt;=18,IF(E1284&lt;60,1,""),""),"")&amp;IF(ДАННЫЕ!$F1284="Ж",IF(E1284&gt;=18,IF(E1284&lt;55,1,""),""),"")</f>
        <v/>
      </c>
      <c r="G1284" s="43" t="str">
        <f xml:space="preserve"> IF(ДАННЫЕ!$F1284="М",IF(E1284&gt;=60,2,""),"")&amp;IF(ДАННЫЕ!$F1284="Ж",IF(E1284&gt;=55,2,""),"")</f>
        <v/>
      </c>
      <c r="H1284" s="43" t="str">
        <f t="shared" ca="1" si="60"/>
        <v/>
      </c>
      <c r="I1284" s="43" t="str">
        <f t="shared" ca="1" si="61"/>
        <v>03</v>
      </c>
      <c r="J1284" s="28" t="str">
        <f ca="1">ДАННЫЕ!$F1284&amp;H1284&amp;I1284&amp;ДАННЫЕ!$I1284&amp;"m"&amp;IF(ДАННЫЕ!$I1284&gt;0,IF(ДАННЫЕ!$J1284&gt;0,0,1),"")&amp;"f"&amp;IF(ДАННЫЕ!$R1284&gt;0,IF(YEAR(ДАННЫЕ!$F$1)=YEAR(ДАННЫЕ!$R1284),1,0),0)&amp;"z"&amp;ДАННЫЕ!$R1284&amp;"p"&amp;ДАННЫЕ!$S1284&amp;"i"&amp;ДАННЫЕ!$T1284&amp;"h"&amp;ДАННЫЕ!$K1284&amp;"be"&amp;ДАННЫЕ!$BI1284&amp;"CD"&amp;IF(ДАННЫЕ!BF1284&gt;500,4,IF(ДАННЫЕ!BF1284&gt;350,3,IF(ДАННЫЕ!BF1284&gt;200,2,IF(ДАННЫЕ!BF1284&gt;0,1,0))))&amp;"g"&amp;B1284&amp;"d"&amp;H1284&amp;"l"&amp;ДАННЫЕ!AT1284&amp;"a"&amp;ДАННЫЕ!$V1284&amp;"v"&amp;R1284&amp;"k"&amp;ДАННЫЕ!$U1284&amp;"s"&amp;ДАННЫЕ!$Y1284&amp;"t"&amp;ДАННЫЕ!$X1284&amp;"b"&amp;IF(ДАННЫЕ!$Q1284&gt;1,1,0)&amp;"PP"&amp;ДАННЫЕ!Z1284&amp;"c"&amp;S1284&amp;"x"&amp;IF(ДАННЫЕ!$BY1284&gt;0,IF(YEAR(ДАННЫЕ!$F$1)=YEAR(ДАННЫЕ!$BY1284),1,0),0)&amp;"n"&amp;IF(ДАННЫЕ!$BZ1284&gt;0,IF(YEAR(ДАННЫЕ!$F$1)=YEAR(ДАННЫЕ!$BZ1284),1,0),0)&amp;"u"&amp;D1284&amp;"z"&amp;IF(ДАННЫЕ!$CL1284&gt;0,IF(YEAR(ДАННЫЕ!$F$1)&gt;YEAR(ДАННЫЕ!$CL1284),11,12),0)</f>
        <v>03mf0zpihbeCD0g0dlav0kstb0PPc0x0n0u0z0</v>
      </c>
      <c r="K1284" s="28" t="str">
        <f ca="1">ДАННЫЕ!$I1284&amp;"x"&amp;B1284&amp;"w"&amp;IF(T1284+ДАННЫЕ!AD1284+ДАННЫЕ!AE1284+ДАННЫЕ!AF1284+ДАННЫЕ!AG1284+ДАННЫЕ!AH1284+ДАННЫЕ!$AL1284+ДАННЫЕ!AI1284+ДАННЫЕ!AJ1284+ДАННЫЕ!AK1284+ДАННЫЕ!AP1284+ДАННЫЕ!AQ1284+ДАННЫЕ!AR1284+ДАННЫЕ!$AM1284+ДАННЫЕ!$AN1284+ДАННЫЕ!AS1284+ДАННЫЕ!AT1284&gt;0,1,0)&amp;IF(OR(T1284=2,ДАННЫЕ!AD1284=2,ДАННЫЕ!AE1284=2,ДАННЫЕ!AF1284=2,ДАННЫЕ!AG1284=2,ДАННЫЕ!AH1284=2,ДАННЫЕ!$AL1284=2,ДАННЫЕ!AI1284=2,ДАННЫЕ!AJ1284=2,ДАННЫЕ!AK1284=2,ДАННЫЕ!AP1284=2,ДАННЫЕ!AQ1284=2,ДАННЫЕ!AR1284=2,ДАННЫЕ!$AM1284=2,ДАННЫЕ!$AN1284=2,ДАННЫЕ!AS1284=2,ДАННЫЕ!AT1284=2),2,0)&amp;"t"&amp;IF(T1284&gt;0,"1"&amp;T1284,"00")&amp;"f"&amp;IF(ДАННЫЕ!$AC1284,"1"&amp;ДАННЫЕ!$AC1284,"00")&amp;"b"&amp;IF(ДАННЫЕ!$AD1284,"1"&amp;ДАННЫЕ!$AD1284,"00")&amp;"g"&amp;IF(ДАННЫЕ!$AF1284,"1"&amp;ДАННЫЕ!$AF1284,"00")&amp;"c"&amp;IF(ДАННЫЕ!$AG1284,"1"&amp;ДАННЫЕ!$AG1284,"00")&amp;"i"&amp;IF(ДАННЫЕ!$AH1284,"1"&amp;ДАННЫЕ!$AH1284,"00")&amp;"r"&amp;IF(ДАННЫЕ!$AL1284,"1"&amp;ДАННЫЕ!$AL1284,"00")&amp;"m"&amp;IF(ДАННЫЕ!$AI1284,"1"&amp;ДАННЫЕ!$AI1284,"00")&amp;"hS"&amp;IF(ДАННЫЕ!$AJ1284,"1"&amp;ДАННЫЕ!$AJ1284,"00")&amp;"hZ"&amp;IF(ДАННЫЕ!$AK1284,"1"&amp;ДАННЫЕ!$AK1284,"00")&amp;"p"&amp;IF(ДАННЫЕ!$AP1284,"1"&amp;ДАННЫЕ!$AP1284,"00")&amp;"k"&amp;IF(ДАННЫЕ!$AQ1284,"1"&amp;ДАННЫЕ!$AQ1284,"00")&amp;"z"&amp;IF(ДАННЫЕ!$AR1284,"1"&amp;ДАННЫЕ!$AR1284,"00")&amp;"j"&amp;IF(ДАННЫЕ!$AM1284,"1"&amp;ДАННЫЕ!$AM1284,"00")&amp;"n"&amp;IF(ДАННЫЕ!$AN1284,"1"&amp;ДАННЫЕ!$AN1284,"00")&amp;"E"&amp;ДАННЫЕ!BI1284&amp;"L"&amp;ДАННЫЕ!AO1284&amp;"h"&amp;IF(ДАННЫЕ!$AU1284&gt;0,1,0)&amp;"v"&amp;IF(ДАННЫЕ!$AW1284&gt;0,1,0)&amp;"a"&amp;IF(ДАННЫЕ!$AS1284,"1"&amp;ДАННЫЕ!$AS1284,"00")&amp;"s"&amp;IF(ДАННЫЕ!$AT1284,"1"&amp;ДАННЫЕ!$AT1284,"00")&amp;"u"&amp;IF(ДАННЫЕ!$CJ1284&gt;0,1,0)&amp;"y"&amp;B1284&amp;"d"&amp;H1284&amp;"e"&amp;F1284&amp;G1284</f>
        <v>x0w00t00f00b00g00c00i00r00m00hS00hZ00p00k00z00j00n00ELh0v0a00s00u0y0de</v>
      </c>
      <c r="L1284" s="28" t="str">
        <f ca="1">ДАННЫЕ!$I1284&amp;"VN"&amp;IF(ДАННЫЕ!AW1284&gt;0,11,10)&amp;"CD"&amp;IF(ДАННЫЕ!BF1284&gt;500,16,IF(ДАННЫЕ!BF1284&gt;350,15,IF(ДАННЫЕ!BF1284&gt;=200,14,IF(ДАННЫЕ!BF1284&gt;=100,13,IF(ДАННЫЕ!BF1284&gt;=50,12,IF(ДАННЫЕ!BF1284&gt;0,11,10))))))&amp;"AR"&amp;IF(ДАННЫЕ!BX1284&gt;0,1,0)&amp;"GD"&amp;B1284&amp;"VV"&amp;IF(E1284&gt;=5,IF(E1284&lt;18,1,0),0)</f>
        <v>VN10CD10AR0GD0VV0</v>
      </c>
      <c r="M1284" s="28" t="str">
        <f>ДАННЫЕ!$I1284&amp;"b"&amp;ДАННЫЕ!$BI1284&amp;"r"&amp;ДАННЫЕ!$BJ1284&amp;"CD"&amp;IF(ДАННЫЕ!BF1284&gt;0,IF(ДАННЫЕ!BF1284&lt;200,1,IF(ДАННЫЕ!BF1284&lt;350,2,3)),0)&amp;"h"&amp;IF(ДАННЫЕ!$BK1284+ДАННЫЕ!$BL1284+ДАННЫЕ!$BM1284&gt;0,1,0)&amp;"x"&amp;ДАННЫЕ!$BK1284&amp;"y"&amp;ДАННЫЕ!$BL1284&amp;"z"&amp;ДАННЫЕ!$BM1284&amp;"c"&amp;IF(ДАННЫЕ!$BK1284+ДАННЫЕ!$BL1284+ДАННЫЕ!$BM1284=3,1,0)&amp;"a"&amp;IF(ДАННЫЕ!$BQ1284+ДАННЫЕ!$BR1284&gt;0,1,0)&amp;"d"&amp;ДАННЫЕ!$BQ1284&amp;"v"&amp;ДАННЫЕ!$BR1284&amp;"p"&amp;ДАННЫЕ!$BS1284&amp;"n"&amp;ДАННЫЕ!$BU1284&amp;"t"&amp;ДАННЫЕ!$BV1284&amp;"o"&amp;ДАННЫЕ!$BT1284&amp;"l"&amp;IF(ДАННЫЕ!$BN1284&gt;0,1,0)&amp;ДАННЫЕ!$BN1284&amp;"g"&amp;ДАННЫЕ!$BO1284&amp;"s"&amp;ДАННЫЕ!$BP1284&amp;"DZ"&amp;IF(ДАННЫЕ!B1284-ДАННЫЕ!G1284 &lt; 60,IF(ДАННЫЕ!B1284-ДАННЫЕ!G1284 &gt;= 0,1,0),0)&amp;"u"&amp;IF(ДАННЫЕ!$CJ1284&gt;0,1,0)</f>
        <v>brCD0h0xyzc0a0dvpntol0gsDZ1u0</v>
      </c>
      <c r="N1284" s="28" t="str">
        <f ca="1">ДАННЫЕ!$F1284&amp;ДАННЫЕ!$I1284&amp;"g"&amp;B1284&amp;"cf"&amp;D1284&amp;"a"&amp;IF(ДАННЫЕ!$BX1284&gt;0,1,0)&amp;IF(ДАННЫЕ!$BF1284&gt;500,1,IF(ДАННЫЕ!$BF1284&gt;350,2,IF(ДАННЫЕ!$BF1284&gt;=200,3,IF(ДАННЫЕ!$BF1284&gt;=100,4,IF(ДАННЫЕ!$BF1284&gt;=50,5,IF(ДАННЫЕ!$BF1284&lt;50,6,0))))))&amp;"AR"&amp;IF(DATEDIF(ДАННЫЕ!$BX1284,ДАННЫЕ!$F$1,"y")&gt;1,1,0)&amp;"VG"&amp;IF(ДАННЫЕ!$BH1284="0",1,0)&amp;"o"&amp;IF(T1284+ДАННЫЕ!$AF1284+ДАННЫЕ!$AG1284+ДАННЫЕ!$AH1284+ДАННЫЕ!$AI1284+ДАННЫЕ!$AJ1284+ДАННЫЕ!$AP1284+ДАННЫЕ!$AQ1284+ДАННЫЕ!$AR1284+ДАННЫЕ!$AU1284+ДАННЫЕ!$AW1284+ДАННЫЕ!$AS1284+ДАННЫЕ!$AT1284&gt;0,1,0)&amp;"x"&amp;ДАННЫЕ!$AG1284&amp;"p"&amp;IF(ДАННЫЕ!$BY1284&gt;0,1,0)&amp;"v"&amp;IF(ДАННЫЕ!$BZ1284&gt;0,1,0)&amp;"n"&amp;ДАННЫЕ!$CA1284&amp;"t"&amp;ДАННЫЕ!$AY1284&amp;"k"&amp;ДАННЫЕ!$CB1284&amp;"q"&amp;ДАННЫЕ!$CC1284&amp;"w"&amp;ДАННЫЕ!$CD1284&amp;"e"&amp;ДАННЫЕ!$CE1284&amp;"m"&amp;ДАННЫЕ!$CF1284&amp;"c"&amp;ДАННЫЕ!$CG1284&amp;"z"&amp;ДАННЫЕ!$CH1284&amp;"d"&amp;IF(H1284=4,1,0)&amp;"s"&amp;IF(ДАННЫЕ!$J1284=1,0,1)&amp;"u"&amp;IF(ДАННЫЕ!$CJ1284&gt;0,1,0)</f>
        <v>g0cf0a06AR1VG0o0xp0v0ntkqwemczd0s1u0</v>
      </c>
      <c r="O1284" s="28" t="str">
        <f>ДАННЫЕ!$I1284&amp;"g"&amp;B1284&amp;A1284&amp;"f"&amp;P1284&amp;"c"&amp;IF(ДАННЫЕ!$U1284&gt;0,1,0)&amp;"s"&amp;IF(ДАННЫЕ!$Q1284&gt;0,IF(YEAR(ДАННЫЕ!$F$1)=YEAR(ДАННЫЕ!$Q1284),IF(MONTH(ДАННЫЕ!$F$1)=MONTH(ДАННЫЕ!$Q1284),111,11),1),0)&amp;"i"&amp;IF(ДАННЫЕ!$R1284+ДАННЫЕ!$S1284+ДАННЫЕ!$T1284=0,0,1)&amp;"h"&amp;IF(ДАННЫЕ!$P1284&gt;0,1,0)&amp;"p"&amp;IF(ДАННЫЕ!$CI1284&gt;0,IF(YEAR(ДАННЫЕ!$F$1)=YEAR(ДАННЫЕ!$CI1284),IF(MONTH(ДАННЫЕ!$F$1)=MONTH(ДАННЫЕ!$CI1284),111,11),1),0)&amp;"d"&amp;IF(ДАННЫЕ!$CJ1284&gt;0,IF(YEAR(ДАННЫЕ!$F$1)=YEAR(ДАННЫЕ!$CJ1284),IF(MONTH(ДАННЫЕ!$F$1)=MONTH(ДАННЫЕ!$CJ1284),111,11),1),0)&amp;"o"&amp;IF(ДАННЫЕ!$CK1284&gt;0,IF(MONTH(ДАННЫЕ!$F$1)=MONTH(ДАННЫЕ!$CK1284),111,11),0)&amp;"v"&amp;IF(ДАННЫЕ!$BE1284&gt;0,IF(MONTH(ДАННЫЕ!$F$1)=MONTH(ДАННЫЕ!$BE1284),111,11),0)</f>
        <v>g00f0c0s0i0h0p0d0o0v0</v>
      </c>
      <c r="P1284" s="15">
        <f t="shared" si="62"/>
        <v>0</v>
      </c>
      <c r="Q1284" s="15">
        <f>IF(ДАННЫЕ!$F$1&gt;ДАННЫЕ!$N1284,IF(YEAR(ДАННЫЕ!$F$1)=YEAR(ДАННЫЕ!M1284),1,0),0)</f>
        <v>0</v>
      </c>
      <c r="R1284" s="15">
        <f>IF(ДАННЫЕ!$F$1&gt;ДАННЫЕ!$N1284,IF(YEAR(ДАННЫЕ!$F$1)=YEAR(ДАННЫЕ!N1284),1,0),0)</f>
        <v>0</v>
      </c>
      <c r="S1284" s="15">
        <f>IF(ДАННЫЕ!$AA1284="2А",1,IF(ДАННЫЕ!$AA1284="2Б",2,IF(ДАННЫЕ!$AA1284="2В",3,IF(ДАННЫЕ!$AA1284=3,4,IF(ДАННЫЕ!$AA1284="4А",5,IF(ДАННЫЕ!$AA1284="4Б",6,IF(ДАННЫЕ!$AA1284="4В",7,IF(ДАННЫЕ!$AA1284=5,8,0))))))))</f>
        <v>0</v>
      </c>
      <c r="T1284" s="15">
        <f>IF(OR(ДАННЫЕ!$AC1284=2,ДАННЫЕ!$AD1284=2,ДАННЫЕ!$AE1284=2),2,IF(OR(ДАННЫЕ!$AC1284=1,ДАННЫЕ!$AD1284=1,ДАННЫЕ!$AE1284=1),1,0))</f>
        <v>0</v>
      </c>
    </row>
    <row r="1285" spans="1:20" x14ac:dyDescent="0.2">
      <c r="A1285" s="78">
        <f>IF(B1285&gt;0,IF(MONTH(ДАННЫЕ!$F$1)=MONTH(ДАННЫЕ!$B1285),1,0),0)</f>
        <v>0</v>
      </c>
      <c r="B1285" s="14">
        <f>IF(ДАННЫЕ!$B1285&gt;0,IF(YEAR(ДАННЫЕ!$F$1)=YEAR(ДАННЫЕ!$B1285),1,0),0)</f>
        <v>0</v>
      </c>
      <c r="C1285" s="14">
        <f>IF(ДАННЫЕ!$CM1285&gt;0,IF(YEAR(ДАННЫЕ!$F$1)=YEAR(ДАННЫЕ!$CM1285),1,0),0)</f>
        <v>0</v>
      </c>
      <c r="D1285" s="14">
        <f>IF(ДАННЫЕ!$CJ1285&gt;0,IF(ДАННЫЕ!$CL1285&gt;ДАННЫЕ!$F$1,1,IF(ДАННЫЕ!$CL1285&gt;0,0,1)),0)</f>
        <v>0</v>
      </c>
      <c r="E1285" s="43" t="str">
        <f ca="1">IF(ДАННЫЕ!$F$1&gt;0,IF(ДАННЫЕ!$G1285&gt;0,DATEDIF(ДАННЫЕ!$G1285,ДАННЫЕ!$F$1,"y"),""),IF(ДАННЫЕ!$G1285&gt;0,DATEDIF(ДАННЫЕ!$G1285,TODAY(),"y"),""))</f>
        <v/>
      </c>
      <c r="F1285" s="43" t="str">
        <f xml:space="preserve"> IF(ДАННЫЕ!$F1285="М",IF(E1285&gt;=18,IF(E1285&lt;60,1,""),""),"")&amp;IF(ДАННЫЕ!$F1285="Ж",IF(E1285&gt;=18,IF(E1285&lt;55,1,""),""),"")</f>
        <v/>
      </c>
      <c r="G1285" s="43" t="str">
        <f xml:space="preserve"> IF(ДАННЫЕ!$F1285="М",IF(E1285&gt;=60,2,""),"")&amp;IF(ДАННЫЕ!$F1285="Ж",IF(E1285&gt;=55,2,""),"")</f>
        <v/>
      </c>
      <c r="H1285" s="43" t="str">
        <f t="shared" ca="1" si="60"/>
        <v/>
      </c>
      <c r="I1285" s="43" t="str">
        <f t="shared" ca="1" si="61"/>
        <v>03</v>
      </c>
      <c r="J1285" s="28" t="str">
        <f ca="1">ДАННЫЕ!$F1285&amp;H1285&amp;I1285&amp;ДАННЫЕ!$I1285&amp;"m"&amp;IF(ДАННЫЕ!$I1285&gt;0,IF(ДАННЫЕ!$J1285&gt;0,0,1),"")&amp;"f"&amp;IF(ДАННЫЕ!$R1285&gt;0,IF(YEAR(ДАННЫЕ!$F$1)=YEAR(ДАННЫЕ!$R1285),1,0),0)&amp;"z"&amp;ДАННЫЕ!$R1285&amp;"p"&amp;ДАННЫЕ!$S1285&amp;"i"&amp;ДАННЫЕ!$T1285&amp;"h"&amp;ДАННЫЕ!$K1285&amp;"be"&amp;ДАННЫЕ!$BI1285&amp;"CD"&amp;IF(ДАННЫЕ!BF1285&gt;500,4,IF(ДАННЫЕ!BF1285&gt;350,3,IF(ДАННЫЕ!BF1285&gt;200,2,IF(ДАННЫЕ!BF1285&gt;0,1,0))))&amp;"g"&amp;B1285&amp;"d"&amp;H1285&amp;"l"&amp;ДАННЫЕ!AT1285&amp;"a"&amp;ДАННЫЕ!$V1285&amp;"v"&amp;R1285&amp;"k"&amp;ДАННЫЕ!$U1285&amp;"s"&amp;ДАННЫЕ!$Y1285&amp;"t"&amp;ДАННЫЕ!$X1285&amp;"b"&amp;IF(ДАННЫЕ!$Q1285&gt;1,1,0)&amp;"PP"&amp;ДАННЫЕ!Z1285&amp;"c"&amp;S1285&amp;"x"&amp;IF(ДАННЫЕ!$BY1285&gt;0,IF(YEAR(ДАННЫЕ!$F$1)=YEAR(ДАННЫЕ!$BY1285),1,0),0)&amp;"n"&amp;IF(ДАННЫЕ!$BZ1285&gt;0,IF(YEAR(ДАННЫЕ!$F$1)=YEAR(ДАННЫЕ!$BZ1285),1,0),0)&amp;"u"&amp;D1285&amp;"z"&amp;IF(ДАННЫЕ!$CL1285&gt;0,IF(YEAR(ДАННЫЕ!$F$1)&gt;YEAR(ДАННЫЕ!$CL1285),11,12),0)</f>
        <v>03mf0zpihbeCD0g0dlav0kstb0PPc0x0n0u0z0</v>
      </c>
      <c r="K1285" s="28" t="str">
        <f ca="1">ДАННЫЕ!$I1285&amp;"x"&amp;B1285&amp;"w"&amp;IF(T1285+ДАННЫЕ!AD1285+ДАННЫЕ!AE1285+ДАННЫЕ!AF1285+ДАННЫЕ!AG1285+ДАННЫЕ!AH1285+ДАННЫЕ!$AL1285+ДАННЫЕ!AI1285+ДАННЫЕ!AJ1285+ДАННЫЕ!AK1285+ДАННЫЕ!AP1285+ДАННЫЕ!AQ1285+ДАННЫЕ!AR1285+ДАННЫЕ!$AM1285+ДАННЫЕ!$AN1285+ДАННЫЕ!AS1285+ДАННЫЕ!AT1285&gt;0,1,0)&amp;IF(OR(T1285=2,ДАННЫЕ!AD1285=2,ДАННЫЕ!AE1285=2,ДАННЫЕ!AF1285=2,ДАННЫЕ!AG1285=2,ДАННЫЕ!AH1285=2,ДАННЫЕ!$AL1285=2,ДАННЫЕ!AI1285=2,ДАННЫЕ!AJ1285=2,ДАННЫЕ!AK1285=2,ДАННЫЕ!AP1285=2,ДАННЫЕ!AQ1285=2,ДАННЫЕ!AR1285=2,ДАННЫЕ!$AM1285=2,ДАННЫЕ!$AN1285=2,ДАННЫЕ!AS1285=2,ДАННЫЕ!AT1285=2),2,0)&amp;"t"&amp;IF(T1285&gt;0,"1"&amp;T1285,"00")&amp;"f"&amp;IF(ДАННЫЕ!$AC1285,"1"&amp;ДАННЫЕ!$AC1285,"00")&amp;"b"&amp;IF(ДАННЫЕ!$AD1285,"1"&amp;ДАННЫЕ!$AD1285,"00")&amp;"g"&amp;IF(ДАННЫЕ!$AF1285,"1"&amp;ДАННЫЕ!$AF1285,"00")&amp;"c"&amp;IF(ДАННЫЕ!$AG1285,"1"&amp;ДАННЫЕ!$AG1285,"00")&amp;"i"&amp;IF(ДАННЫЕ!$AH1285,"1"&amp;ДАННЫЕ!$AH1285,"00")&amp;"r"&amp;IF(ДАННЫЕ!$AL1285,"1"&amp;ДАННЫЕ!$AL1285,"00")&amp;"m"&amp;IF(ДАННЫЕ!$AI1285,"1"&amp;ДАННЫЕ!$AI1285,"00")&amp;"hS"&amp;IF(ДАННЫЕ!$AJ1285,"1"&amp;ДАННЫЕ!$AJ1285,"00")&amp;"hZ"&amp;IF(ДАННЫЕ!$AK1285,"1"&amp;ДАННЫЕ!$AK1285,"00")&amp;"p"&amp;IF(ДАННЫЕ!$AP1285,"1"&amp;ДАННЫЕ!$AP1285,"00")&amp;"k"&amp;IF(ДАННЫЕ!$AQ1285,"1"&amp;ДАННЫЕ!$AQ1285,"00")&amp;"z"&amp;IF(ДАННЫЕ!$AR1285,"1"&amp;ДАННЫЕ!$AR1285,"00")&amp;"j"&amp;IF(ДАННЫЕ!$AM1285,"1"&amp;ДАННЫЕ!$AM1285,"00")&amp;"n"&amp;IF(ДАННЫЕ!$AN1285,"1"&amp;ДАННЫЕ!$AN1285,"00")&amp;"E"&amp;ДАННЫЕ!BI1285&amp;"L"&amp;ДАННЫЕ!AO1285&amp;"h"&amp;IF(ДАННЫЕ!$AU1285&gt;0,1,0)&amp;"v"&amp;IF(ДАННЫЕ!$AW1285&gt;0,1,0)&amp;"a"&amp;IF(ДАННЫЕ!$AS1285,"1"&amp;ДАННЫЕ!$AS1285,"00")&amp;"s"&amp;IF(ДАННЫЕ!$AT1285,"1"&amp;ДАННЫЕ!$AT1285,"00")&amp;"u"&amp;IF(ДАННЫЕ!$CJ1285&gt;0,1,0)&amp;"y"&amp;B1285&amp;"d"&amp;H1285&amp;"e"&amp;F1285&amp;G1285</f>
        <v>x0w00t00f00b00g00c00i00r00m00hS00hZ00p00k00z00j00n00ELh0v0a00s00u0y0de</v>
      </c>
      <c r="L1285" s="28" t="str">
        <f ca="1">ДАННЫЕ!$I1285&amp;"VN"&amp;IF(ДАННЫЕ!AW1285&gt;0,11,10)&amp;"CD"&amp;IF(ДАННЫЕ!BF1285&gt;500,16,IF(ДАННЫЕ!BF1285&gt;350,15,IF(ДАННЫЕ!BF1285&gt;=200,14,IF(ДАННЫЕ!BF1285&gt;=100,13,IF(ДАННЫЕ!BF1285&gt;=50,12,IF(ДАННЫЕ!BF1285&gt;0,11,10))))))&amp;"AR"&amp;IF(ДАННЫЕ!BX1285&gt;0,1,0)&amp;"GD"&amp;B1285&amp;"VV"&amp;IF(E1285&gt;=5,IF(E1285&lt;18,1,0),0)</f>
        <v>VN10CD10AR0GD0VV0</v>
      </c>
      <c r="M1285" s="28" t="str">
        <f>ДАННЫЕ!$I1285&amp;"b"&amp;ДАННЫЕ!$BI1285&amp;"r"&amp;ДАННЫЕ!$BJ1285&amp;"CD"&amp;IF(ДАННЫЕ!BF1285&gt;0,IF(ДАННЫЕ!BF1285&lt;200,1,IF(ДАННЫЕ!BF1285&lt;350,2,3)),0)&amp;"h"&amp;IF(ДАННЫЕ!$BK1285+ДАННЫЕ!$BL1285+ДАННЫЕ!$BM1285&gt;0,1,0)&amp;"x"&amp;ДАННЫЕ!$BK1285&amp;"y"&amp;ДАННЫЕ!$BL1285&amp;"z"&amp;ДАННЫЕ!$BM1285&amp;"c"&amp;IF(ДАННЫЕ!$BK1285+ДАННЫЕ!$BL1285+ДАННЫЕ!$BM1285=3,1,0)&amp;"a"&amp;IF(ДАННЫЕ!$BQ1285+ДАННЫЕ!$BR1285&gt;0,1,0)&amp;"d"&amp;ДАННЫЕ!$BQ1285&amp;"v"&amp;ДАННЫЕ!$BR1285&amp;"p"&amp;ДАННЫЕ!$BS1285&amp;"n"&amp;ДАННЫЕ!$BU1285&amp;"t"&amp;ДАННЫЕ!$BV1285&amp;"o"&amp;ДАННЫЕ!$BT1285&amp;"l"&amp;IF(ДАННЫЕ!$BN1285&gt;0,1,0)&amp;ДАННЫЕ!$BN1285&amp;"g"&amp;ДАННЫЕ!$BO1285&amp;"s"&amp;ДАННЫЕ!$BP1285&amp;"DZ"&amp;IF(ДАННЫЕ!B1285-ДАННЫЕ!G1285 &lt; 60,IF(ДАННЫЕ!B1285-ДАННЫЕ!G1285 &gt;= 0,1,0),0)&amp;"u"&amp;IF(ДАННЫЕ!$CJ1285&gt;0,1,0)</f>
        <v>brCD0h0xyzc0a0dvpntol0gsDZ1u0</v>
      </c>
      <c r="N1285" s="28" t="str">
        <f ca="1">ДАННЫЕ!$F1285&amp;ДАННЫЕ!$I1285&amp;"g"&amp;B1285&amp;"cf"&amp;D1285&amp;"a"&amp;IF(ДАННЫЕ!$BX1285&gt;0,1,0)&amp;IF(ДАННЫЕ!$BF1285&gt;500,1,IF(ДАННЫЕ!$BF1285&gt;350,2,IF(ДАННЫЕ!$BF1285&gt;=200,3,IF(ДАННЫЕ!$BF1285&gt;=100,4,IF(ДАННЫЕ!$BF1285&gt;=50,5,IF(ДАННЫЕ!$BF1285&lt;50,6,0))))))&amp;"AR"&amp;IF(DATEDIF(ДАННЫЕ!$BX1285,ДАННЫЕ!$F$1,"y")&gt;1,1,0)&amp;"VG"&amp;IF(ДАННЫЕ!$BH1285="0",1,0)&amp;"o"&amp;IF(T1285+ДАННЫЕ!$AF1285+ДАННЫЕ!$AG1285+ДАННЫЕ!$AH1285+ДАННЫЕ!$AI1285+ДАННЫЕ!$AJ1285+ДАННЫЕ!$AP1285+ДАННЫЕ!$AQ1285+ДАННЫЕ!$AR1285+ДАННЫЕ!$AU1285+ДАННЫЕ!$AW1285+ДАННЫЕ!$AS1285+ДАННЫЕ!$AT1285&gt;0,1,0)&amp;"x"&amp;ДАННЫЕ!$AG1285&amp;"p"&amp;IF(ДАННЫЕ!$BY1285&gt;0,1,0)&amp;"v"&amp;IF(ДАННЫЕ!$BZ1285&gt;0,1,0)&amp;"n"&amp;ДАННЫЕ!$CA1285&amp;"t"&amp;ДАННЫЕ!$AY1285&amp;"k"&amp;ДАННЫЕ!$CB1285&amp;"q"&amp;ДАННЫЕ!$CC1285&amp;"w"&amp;ДАННЫЕ!$CD1285&amp;"e"&amp;ДАННЫЕ!$CE1285&amp;"m"&amp;ДАННЫЕ!$CF1285&amp;"c"&amp;ДАННЫЕ!$CG1285&amp;"z"&amp;ДАННЫЕ!$CH1285&amp;"d"&amp;IF(H1285=4,1,0)&amp;"s"&amp;IF(ДАННЫЕ!$J1285=1,0,1)&amp;"u"&amp;IF(ДАННЫЕ!$CJ1285&gt;0,1,0)</f>
        <v>g0cf0a06AR1VG0o0xp0v0ntkqwemczd0s1u0</v>
      </c>
      <c r="O1285" s="28" t="str">
        <f>ДАННЫЕ!$I1285&amp;"g"&amp;B1285&amp;A1285&amp;"f"&amp;P1285&amp;"c"&amp;IF(ДАННЫЕ!$U1285&gt;0,1,0)&amp;"s"&amp;IF(ДАННЫЕ!$Q1285&gt;0,IF(YEAR(ДАННЫЕ!$F$1)=YEAR(ДАННЫЕ!$Q1285),IF(MONTH(ДАННЫЕ!$F$1)=MONTH(ДАННЫЕ!$Q1285),111,11),1),0)&amp;"i"&amp;IF(ДАННЫЕ!$R1285+ДАННЫЕ!$S1285+ДАННЫЕ!$T1285=0,0,1)&amp;"h"&amp;IF(ДАННЫЕ!$P1285&gt;0,1,0)&amp;"p"&amp;IF(ДАННЫЕ!$CI1285&gt;0,IF(YEAR(ДАННЫЕ!$F$1)=YEAR(ДАННЫЕ!$CI1285),IF(MONTH(ДАННЫЕ!$F$1)=MONTH(ДАННЫЕ!$CI1285),111,11),1),0)&amp;"d"&amp;IF(ДАННЫЕ!$CJ1285&gt;0,IF(YEAR(ДАННЫЕ!$F$1)=YEAR(ДАННЫЕ!$CJ1285),IF(MONTH(ДАННЫЕ!$F$1)=MONTH(ДАННЫЕ!$CJ1285),111,11),1),0)&amp;"o"&amp;IF(ДАННЫЕ!$CK1285&gt;0,IF(MONTH(ДАННЫЕ!$F$1)=MONTH(ДАННЫЕ!$CK1285),111,11),0)&amp;"v"&amp;IF(ДАННЫЕ!$BE1285&gt;0,IF(MONTH(ДАННЫЕ!$F$1)=MONTH(ДАННЫЕ!$BE1285),111,11),0)</f>
        <v>g00f0c0s0i0h0p0d0o0v0</v>
      </c>
      <c r="P1285" s="15">
        <f t="shared" si="62"/>
        <v>0</v>
      </c>
      <c r="Q1285" s="15">
        <f>IF(ДАННЫЕ!$F$1&gt;ДАННЫЕ!$N1285,IF(YEAR(ДАННЫЕ!$F$1)=YEAR(ДАННЫЕ!M1285),1,0),0)</f>
        <v>0</v>
      </c>
      <c r="R1285" s="15">
        <f>IF(ДАННЫЕ!$F$1&gt;ДАННЫЕ!$N1285,IF(YEAR(ДАННЫЕ!$F$1)=YEAR(ДАННЫЕ!N1285),1,0),0)</f>
        <v>0</v>
      </c>
      <c r="S1285" s="15">
        <f>IF(ДАННЫЕ!$AA1285="2А",1,IF(ДАННЫЕ!$AA1285="2Б",2,IF(ДАННЫЕ!$AA1285="2В",3,IF(ДАННЫЕ!$AA1285=3,4,IF(ДАННЫЕ!$AA1285="4А",5,IF(ДАННЫЕ!$AA1285="4Б",6,IF(ДАННЫЕ!$AA1285="4В",7,IF(ДАННЫЕ!$AA1285=5,8,0))))))))</f>
        <v>0</v>
      </c>
      <c r="T1285" s="15">
        <f>IF(OR(ДАННЫЕ!$AC1285=2,ДАННЫЕ!$AD1285=2,ДАННЫЕ!$AE1285=2),2,IF(OR(ДАННЫЕ!$AC1285=1,ДАННЫЕ!$AD1285=1,ДАННЫЕ!$AE1285=1),1,0))</f>
        <v>0</v>
      </c>
    </row>
    <row r="1286" spans="1:20" x14ac:dyDescent="0.2">
      <c r="A1286" s="78">
        <f>IF(B1286&gt;0,IF(MONTH(ДАННЫЕ!$F$1)=MONTH(ДАННЫЕ!$B1286),1,0),0)</f>
        <v>0</v>
      </c>
      <c r="B1286" s="14">
        <f>IF(ДАННЫЕ!$B1286&gt;0,IF(YEAR(ДАННЫЕ!$F$1)=YEAR(ДАННЫЕ!$B1286),1,0),0)</f>
        <v>0</v>
      </c>
      <c r="C1286" s="14">
        <f>IF(ДАННЫЕ!$CM1286&gt;0,IF(YEAR(ДАННЫЕ!$F$1)=YEAR(ДАННЫЕ!$CM1286),1,0),0)</f>
        <v>0</v>
      </c>
      <c r="D1286" s="14">
        <f>IF(ДАННЫЕ!$CJ1286&gt;0,IF(ДАННЫЕ!$CL1286&gt;ДАННЫЕ!$F$1,1,IF(ДАННЫЕ!$CL1286&gt;0,0,1)),0)</f>
        <v>0</v>
      </c>
      <c r="E1286" s="43" t="str">
        <f ca="1">IF(ДАННЫЕ!$F$1&gt;0,IF(ДАННЫЕ!$G1286&gt;0,DATEDIF(ДАННЫЕ!$G1286,ДАННЫЕ!$F$1,"y"),""),IF(ДАННЫЕ!$G1286&gt;0,DATEDIF(ДАННЫЕ!$G1286,TODAY(),"y"),""))</f>
        <v/>
      </c>
      <c r="F1286" s="43" t="str">
        <f xml:space="preserve"> IF(ДАННЫЕ!$F1286="М",IF(E1286&gt;=18,IF(E1286&lt;60,1,""),""),"")&amp;IF(ДАННЫЕ!$F1286="Ж",IF(E1286&gt;=18,IF(E1286&lt;55,1,""),""),"")</f>
        <v/>
      </c>
      <c r="G1286" s="43" t="str">
        <f xml:space="preserve"> IF(ДАННЫЕ!$F1286="М",IF(E1286&gt;=60,2,""),"")&amp;IF(ДАННЫЕ!$F1286="Ж",IF(E1286&gt;=55,2,""),"")</f>
        <v/>
      </c>
      <c r="H1286" s="43" t="str">
        <f t="shared" ca="1" si="60"/>
        <v/>
      </c>
      <c r="I1286" s="43" t="str">
        <f t="shared" ca="1" si="61"/>
        <v>03</v>
      </c>
      <c r="J1286" s="28" t="str">
        <f ca="1">ДАННЫЕ!$F1286&amp;H1286&amp;I1286&amp;ДАННЫЕ!$I1286&amp;"m"&amp;IF(ДАННЫЕ!$I1286&gt;0,IF(ДАННЫЕ!$J1286&gt;0,0,1),"")&amp;"f"&amp;IF(ДАННЫЕ!$R1286&gt;0,IF(YEAR(ДАННЫЕ!$F$1)=YEAR(ДАННЫЕ!$R1286),1,0),0)&amp;"z"&amp;ДАННЫЕ!$R1286&amp;"p"&amp;ДАННЫЕ!$S1286&amp;"i"&amp;ДАННЫЕ!$T1286&amp;"h"&amp;ДАННЫЕ!$K1286&amp;"be"&amp;ДАННЫЕ!$BI1286&amp;"CD"&amp;IF(ДАННЫЕ!BF1286&gt;500,4,IF(ДАННЫЕ!BF1286&gt;350,3,IF(ДАННЫЕ!BF1286&gt;200,2,IF(ДАННЫЕ!BF1286&gt;0,1,0))))&amp;"g"&amp;B1286&amp;"d"&amp;H1286&amp;"l"&amp;ДАННЫЕ!AT1286&amp;"a"&amp;ДАННЫЕ!$V1286&amp;"v"&amp;R1286&amp;"k"&amp;ДАННЫЕ!$U1286&amp;"s"&amp;ДАННЫЕ!$Y1286&amp;"t"&amp;ДАННЫЕ!$X1286&amp;"b"&amp;IF(ДАННЫЕ!$Q1286&gt;1,1,0)&amp;"PP"&amp;ДАННЫЕ!Z1286&amp;"c"&amp;S1286&amp;"x"&amp;IF(ДАННЫЕ!$BY1286&gt;0,IF(YEAR(ДАННЫЕ!$F$1)=YEAR(ДАННЫЕ!$BY1286),1,0),0)&amp;"n"&amp;IF(ДАННЫЕ!$BZ1286&gt;0,IF(YEAR(ДАННЫЕ!$F$1)=YEAR(ДАННЫЕ!$BZ1286),1,0),0)&amp;"u"&amp;D1286&amp;"z"&amp;IF(ДАННЫЕ!$CL1286&gt;0,IF(YEAR(ДАННЫЕ!$F$1)&gt;YEAR(ДАННЫЕ!$CL1286),11,12),0)</f>
        <v>03mf0zpihbeCD0g0dlav0kstb0PPc0x0n0u0z0</v>
      </c>
      <c r="K1286" s="28" t="str">
        <f ca="1">ДАННЫЕ!$I1286&amp;"x"&amp;B1286&amp;"w"&amp;IF(T1286+ДАННЫЕ!AD1286+ДАННЫЕ!AE1286+ДАННЫЕ!AF1286+ДАННЫЕ!AG1286+ДАННЫЕ!AH1286+ДАННЫЕ!$AL1286+ДАННЫЕ!AI1286+ДАННЫЕ!AJ1286+ДАННЫЕ!AK1286+ДАННЫЕ!AP1286+ДАННЫЕ!AQ1286+ДАННЫЕ!AR1286+ДАННЫЕ!$AM1286+ДАННЫЕ!$AN1286+ДАННЫЕ!AS1286+ДАННЫЕ!AT1286&gt;0,1,0)&amp;IF(OR(T1286=2,ДАННЫЕ!AD1286=2,ДАННЫЕ!AE1286=2,ДАННЫЕ!AF1286=2,ДАННЫЕ!AG1286=2,ДАННЫЕ!AH1286=2,ДАННЫЕ!$AL1286=2,ДАННЫЕ!AI1286=2,ДАННЫЕ!AJ1286=2,ДАННЫЕ!AK1286=2,ДАННЫЕ!AP1286=2,ДАННЫЕ!AQ1286=2,ДАННЫЕ!AR1286=2,ДАННЫЕ!$AM1286=2,ДАННЫЕ!$AN1286=2,ДАННЫЕ!AS1286=2,ДАННЫЕ!AT1286=2),2,0)&amp;"t"&amp;IF(T1286&gt;0,"1"&amp;T1286,"00")&amp;"f"&amp;IF(ДАННЫЕ!$AC1286,"1"&amp;ДАННЫЕ!$AC1286,"00")&amp;"b"&amp;IF(ДАННЫЕ!$AD1286,"1"&amp;ДАННЫЕ!$AD1286,"00")&amp;"g"&amp;IF(ДАННЫЕ!$AF1286,"1"&amp;ДАННЫЕ!$AF1286,"00")&amp;"c"&amp;IF(ДАННЫЕ!$AG1286,"1"&amp;ДАННЫЕ!$AG1286,"00")&amp;"i"&amp;IF(ДАННЫЕ!$AH1286,"1"&amp;ДАННЫЕ!$AH1286,"00")&amp;"r"&amp;IF(ДАННЫЕ!$AL1286,"1"&amp;ДАННЫЕ!$AL1286,"00")&amp;"m"&amp;IF(ДАННЫЕ!$AI1286,"1"&amp;ДАННЫЕ!$AI1286,"00")&amp;"hS"&amp;IF(ДАННЫЕ!$AJ1286,"1"&amp;ДАННЫЕ!$AJ1286,"00")&amp;"hZ"&amp;IF(ДАННЫЕ!$AK1286,"1"&amp;ДАННЫЕ!$AK1286,"00")&amp;"p"&amp;IF(ДАННЫЕ!$AP1286,"1"&amp;ДАННЫЕ!$AP1286,"00")&amp;"k"&amp;IF(ДАННЫЕ!$AQ1286,"1"&amp;ДАННЫЕ!$AQ1286,"00")&amp;"z"&amp;IF(ДАННЫЕ!$AR1286,"1"&amp;ДАННЫЕ!$AR1286,"00")&amp;"j"&amp;IF(ДАННЫЕ!$AM1286,"1"&amp;ДАННЫЕ!$AM1286,"00")&amp;"n"&amp;IF(ДАННЫЕ!$AN1286,"1"&amp;ДАННЫЕ!$AN1286,"00")&amp;"E"&amp;ДАННЫЕ!BI1286&amp;"L"&amp;ДАННЫЕ!AO1286&amp;"h"&amp;IF(ДАННЫЕ!$AU1286&gt;0,1,0)&amp;"v"&amp;IF(ДАННЫЕ!$AW1286&gt;0,1,0)&amp;"a"&amp;IF(ДАННЫЕ!$AS1286,"1"&amp;ДАННЫЕ!$AS1286,"00")&amp;"s"&amp;IF(ДАННЫЕ!$AT1286,"1"&amp;ДАННЫЕ!$AT1286,"00")&amp;"u"&amp;IF(ДАННЫЕ!$CJ1286&gt;0,1,0)&amp;"y"&amp;B1286&amp;"d"&amp;H1286&amp;"e"&amp;F1286&amp;G1286</f>
        <v>x0w00t00f00b00g00c00i00r00m00hS00hZ00p00k00z00j00n00ELh0v0a00s00u0y0de</v>
      </c>
      <c r="L1286" s="28" t="str">
        <f ca="1">ДАННЫЕ!$I1286&amp;"VN"&amp;IF(ДАННЫЕ!AW1286&gt;0,11,10)&amp;"CD"&amp;IF(ДАННЫЕ!BF1286&gt;500,16,IF(ДАННЫЕ!BF1286&gt;350,15,IF(ДАННЫЕ!BF1286&gt;=200,14,IF(ДАННЫЕ!BF1286&gt;=100,13,IF(ДАННЫЕ!BF1286&gt;=50,12,IF(ДАННЫЕ!BF1286&gt;0,11,10))))))&amp;"AR"&amp;IF(ДАННЫЕ!BX1286&gt;0,1,0)&amp;"GD"&amp;B1286&amp;"VV"&amp;IF(E1286&gt;=5,IF(E1286&lt;18,1,0),0)</f>
        <v>VN10CD10AR0GD0VV0</v>
      </c>
      <c r="M1286" s="28" t="str">
        <f>ДАННЫЕ!$I1286&amp;"b"&amp;ДАННЫЕ!$BI1286&amp;"r"&amp;ДАННЫЕ!$BJ1286&amp;"CD"&amp;IF(ДАННЫЕ!BF1286&gt;0,IF(ДАННЫЕ!BF1286&lt;200,1,IF(ДАННЫЕ!BF1286&lt;350,2,3)),0)&amp;"h"&amp;IF(ДАННЫЕ!$BK1286+ДАННЫЕ!$BL1286+ДАННЫЕ!$BM1286&gt;0,1,0)&amp;"x"&amp;ДАННЫЕ!$BK1286&amp;"y"&amp;ДАННЫЕ!$BL1286&amp;"z"&amp;ДАННЫЕ!$BM1286&amp;"c"&amp;IF(ДАННЫЕ!$BK1286+ДАННЫЕ!$BL1286+ДАННЫЕ!$BM1286=3,1,0)&amp;"a"&amp;IF(ДАННЫЕ!$BQ1286+ДАННЫЕ!$BR1286&gt;0,1,0)&amp;"d"&amp;ДАННЫЕ!$BQ1286&amp;"v"&amp;ДАННЫЕ!$BR1286&amp;"p"&amp;ДАННЫЕ!$BS1286&amp;"n"&amp;ДАННЫЕ!$BU1286&amp;"t"&amp;ДАННЫЕ!$BV1286&amp;"o"&amp;ДАННЫЕ!$BT1286&amp;"l"&amp;IF(ДАННЫЕ!$BN1286&gt;0,1,0)&amp;ДАННЫЕ!$BN1286&amp;"g"&amp;ДАННЫЕ!$BO1286&amp;"s"&amp;ДАННЫЕ!$BP1286&amp;"DZ"&amp;IF(ДАННЫЕ!B1286-ДАННЫЕ!G1286 &lt; 60,IF(ДАННЫЕ!B1286-ДАННЫЕ!G1286 &gt;= 0,1,0),0)&amp;"u"&amp;IF(ДАННЫЕ!$CJ1286&gt;0,1,0)</f>
        <v>brCD0h0xyzc0a0dvpntol0gsDZ1u0</v>
      </c>
      <c r="N1286" s="28" t="str">
        <f ca="1">ДАННЫЕ!$F1286&amp;ДАННЫЕ!$I1286&amp;"g"&amp;B1286&amp;"cf"&amp;D1286&amp;"a"&amp;IF(ДАННЫЕ!$BX1286&gt;0,1,0)&amp;IF(ДАННЫЕ!$BF1286&gt;500,1,IF(ДАННЫЕ!$BF1286&gt;350,2,IF(ДАННЫЕ!$BF1286&gt;=200,3,IF(ДАННЫЕ!$BF1286&gt;=100,4,IF(ДАННЫЕ!$BF1286&gt;=50,5,IF(ДАННЫЕ!$BF1286&lt;50,6,0))))))&amp;"AR"&amp;IF(DATEDIF(ДАННЫЕ!$BX1286,ДАННЫЕ!$F$1,"y")&gt;1,1,0)&amp;"VG"&amp;IF(ДАННЫЕ!$BH1286="0",1,0)&amp;"o"&amp;IF(T1286+ДАННЫЕ!$AF1286+ДАННЫЕ!$AG1286+ДАННЫЕ!$AH1286+ДАННЫЕ!$AI1286+ДАННЫЕ!$AJ1286+ДАННЫЕ!$AP1286+ДАННЫЕ!$AQ1286+ДАННЫЕ!$AR1286+ДАННЫЕ!$AU1286+ДАННЫЕ!$AW1286+ДАННЫЕ!$AS1286+ДАННЫЕ!$AT1286&gt;0,1,0)&amp;"x"&amp;ДАННЫЕ!$AG1286&amp;"p"&amp;IF(ДАННЫЕ!$BY1286&gt;0,1,0)&amp;"v"&amp;IF(ДАННЫЕ!$BZ1286&gt;0,1,0)&amp;"n"&amp;ДАННЫЕ!$CA1286&amp;"t"&amp;ДАННЫЕ!$AY1286&amp;"k"&amp;ДАННЫЕ!$CB1286&amp;"q"&amp;ДАННЫЕ!$CC1286&amp;"w"&amp;ДАННЫЕ!$CD1286&amp;"e"&amp;ДАННЫЕ!$CE1286&amp;"m"&amp;ДАННЫЕ!$CF1286&amp;"c"&amp;ДАННЫЕ!$CG1286&amp;"z"&amp;ДАННЫЕ!$CH1286&amp;"d"&amp;IF(H1286=4,1,0)&amp;"s"&amp;IF(ДАННЫЕ!$J1286=1,0,1)&amp;"u"&amp;IF(ДАННЫЕ!$CJ1286&gt;0,1,0)</f>
        <v>g0cf0a06AR1VG0o0xp0v0ntkqwemczd0s1u0</v>
      </c>
      <c r="O1286" s="28" t="str">
        <f>ДАННЫЕ!$I1286&amp;"g"&amp;B1286&amp;A1286&amp;"f"&amp;P1286&amp;"c"&amp;IF(ДАННЫЕ!$U1286&gt;0,1,0)&amp;"s"&amp;IF(ДАННЫЕ!$Q1286&gt;0,IF(YEAR(ДАННЫЕ!$F$1)=YEAR(ДАННЫЕ!$Q1286),IF(MONTH(ДАННЫЕ!$F$1)=MONTH(ДАННЫЕ!$Q1286),111,11),1),0)&amp;"i"&amp;IF(ДАННЫЕ!$R1286+ДАННЫЕ!$S1286+ДАННЫЕ!$T1286=0,0,1)&amp;"h"&amp;IF(ДАННЫЕ!$P1286&gt;0,1,0)&amp;"p"&amp;IF(ДАННЫЕ!$CI1286&gt;0,IF(YEAR(ДАННЫЕ!$F$1)=YEAR(ДАННЫЕ!$CI1286),IF(MONTH(ДАННЫЕ!$F$1)=MONTH(ДАННЫЕ!$CI1286),111,11),1),0)&amp;"d"&amp;IF(ДАННЫЕ!$CJ1286&gt;0,IF(YEAR(ДАННЫЕ!$F$1)=YEAR(ДАННЫЕ!$CJ1286),IF(MONTH(ДАННЫЕ!$F$1)=MONTH(ДАННЫЕ!$CJ1286),111,11),1),0)&amp;"o"&amp;IF(ДАННЫЕ!$CK1286&gt;0,IF(MONTH(ДАННЫЕ!$F$1)=MONTH(ДАННЫЕ!$CK1286),111,11),0)&amp;"v"&amp;IF(ДАННЫЕ!$BE1286&gt;0,IF(MONTH(ДАННЫЕ!$F$1)=MONTH(ДАННЫЕ!$BE1286),111,11),0)</f>
        <v>g00f0c0s0i0h0p0d0o0v0</v>
      </c>
      <c r="P1286" s="15">
        <f t="shared" si="62"/>
        <v>0</v>
      </c>
      <c r="Q1286" s="15">
        <f>IF(ДАННЫЕ!$F$1&gt;ДАННЫЕ!$N1286,IF(YEAR(ДАННЫЕ!$F$1)=YEAR(ДАННЫЕ!M1286),1,0),0)</f>
        <v>0</v>
      </c>
      <c r="R1286" s="15">
        <f>IF(ДАННЫЕ!$F$1&gt;ДАННЫЕ!$N1286,IF(YEAR(ДАННЫЕ!$F$1)=YEAR(ДАННЫЕ!N1286),1,0),0)</f>
        <v>0</v>
      </c>
      <c r="S1286" s="15">
        <f>IF(ДАННЫЕ!$AA1286="2А",1,IF(ДАННЫЕ!$AA1286="2Б",2,IF(ДАННЫЕ!$AA1286="2В",3,IF(ДАННЫЕ!$AA1286=3,4,IF(ДАННЫЕ!$AA1286="4А",5,IF(ДАННЫЕ!$AA1286="4Б",6,IF(ДАННЫЕ!$AA1286="4В",7,IF(ДАННЫЕ!$AA1286=5,8,0))))))))</f>
        <v>0</v>
      </c>
      <c r="T1286" s="15">
        <f>IF(OR(ДАННЫЕ!$AC1286=2,ДАННЫЕ!$AD1286=2,ДАННЫЕ!$AE1286=2),2,IF(OR(ДАННЫЕ!$AC1286=1,ДАННЫЕ!$AD1286=1,ДАННЫЕ!$AE1286=1),1,0))</f>
        <v>0</v>
      </c>
    </row>
    <row r="1287" spans="1:20" x14ac:dyDescent="0.2">
      <c r="A1287" s="78">
        <f>IF(B1287&gt;0,IF(MONTH(ДАННЫЕ!$F$1)=MONTH(ДАННЫЕ!$B1287),1,0),0)</f>
        <v>0</v>
      </c>
      <c r="B1287" s="14">
        <f>IF(ДАННЫЕ!$B1287&gt;0,IF(YEAR(ДАННЫЕ!$F$1)=YEAR(ДАННЫЕ!$B1287),1,0),0)</f>
        <v>0</v>
      </c>
      <c r="C1287" s="14">
        <f>IF(ДАННЫЕ!$CM1287&gt;0,IF(YEAR(ДАННЫЕ!$F$1)=YEAR(ДАННЫЕ!$CM1287),1,0),0)</f>
        <v>0</v>
      </c>
      <c r="D1287" s="14">
        <f>IF(ДАННЫЕ!$CJ1287&gt;0,IF(ДАННЫЕ!$CL1287&gt;ДАННЫЕ!$F$1,1,IF(ДАННЫЕ!$CL1287&gt;0,0,1)),0)</f>
        <v>0</v>
      </c>
      <c r="E1287" s="43" t="str">
        <f ca="1">IF(ДАННЫЕ!$F$1&gt;0,IF(ДАННЫЕ!$G1287&gt;0,DATEDIF(ДАННЫЕ!$G1287,ДАННЫЕ!$F$1,"y"),""),IF(ДАННЫЕ!$G1287&gt;0,DATEDIF(ДАННЫЕ!$G1287,TODAY(),"y"),""))</f>
        <v/>
      </c>
      <c r="F1287" s="43" t="str">
        <f xml:space="preserve"> IF(ДАННЫЕ!$F1287="М",IF(E1287&gt;=18,IF(E1287&lt;60,1,""),""),"")&amp;IF(ДАННЫЕ!$F1287="Ж",IF(E1287&gt;=18,IF(E1287&lt;55,1,""),""),"")</f>
        <v/>
      </c>
      <c r="G1287" s="43" t="str">
        <f xml:space="preserve"> IF(ДАННЫЕ!$F1287="М",IF(E1287&gt;=60,2,""),"")&amp;IF(ДАННЫЕ!$F1287="Ж",IF(E1287&gt;=55,2,""),"")</f>
        <v/>
      </c>
      <c r="H1287" s="43" t="str">
        <f t="shared" ca="1" si="60"/>
        <v/>
      </c>
      <c r="I1287" s="43" t="str">
        <f t="shared" ca="1" si="61"/>
        <v>03</v>
      </c>
      <c r="J1287" s="28" t="str">
        <f ca="1">ДАННЫЕ!$F1287&amp;H1287&amp;I1287&amp;ДАННЫЕ!$I1287&amp;"m"&amp;IF(ДАННЫЕ!$I1287&gt;0,IF(ДАННЫЕ!$J1287&gt;0,0,1),"")&amp;"f"&amp;IF(ДАННЫЕ!$R1287&gt;0,IF(YEAR(ДАННЫЕ!$F$1)=YEAR(ДАННЫЕ!$R1287),1,0),0)&amp;"z"&amp;ДАННЫЕ!$R1287&amp;"p"&amp;ДАННЫЕ!$S1287&amp;"i"&amp;ДАННЫЕ!$T1287&amp;"h"&amp;ДАННЫЕ!$K1287&amp;"be"&amp;ДАННЫЕ!$BI1287&amp;"CD"&amp;IF(ДАННЫЕ!BF1287&gt;500,4,IF(ДАННЫЕ!BF1287&gt;350,3,IF(ДАННЫЕ!BF1287&gt;200,2,IF(ДАННЫЕ!BF1287&gt;0,1,0))))&amp;"g"&amp;B1287&amp;"d"&amp;H1287&amp;"l"&amp;ДАННЫЕ!AT1287&amp;"a"&amp;ДАННЫЕ!$V1287&amp;"v"&amp;R1287&amp;"k"&amp;ДАННЫЕ!$U1287&amp;"s"&amp;ДАННЫЕ!$Y1287&amp;"t"&amp;ДАННЫЕ!$X1287&amp;"b"&amp;IF(ДАННЫЕ!$Q1287&gt;1,1,0)&amp;"PP"&amp;ДАННЫЕ!Z1287&amp;"c"&amp;S1287&amp;"x"&amp;IF(ДАННЫЕ!$BY1287&gt;0,IF(YEAR(ДАННЫЕ!$F$1)=YEAR(ДАННЫЕ!$BY1287),1,0),0)&amp;"n"&amp;IF(ДАННЫЕ!$BZ1287&gt;0,IF(YEAR(ДАННЫЕ!$F$1)=YEAR(ДАННЫЕ!$BZ1287),1,0),0)&amp;"u"&amp;D1287&amp;"z"&amp;IF(ДАННЫЕ!$CL1287&gt;0,IF(YEAR(ДАННЫЕ!$F$1)&gt;YEAR(ДАННЫЕ!$CL1287),11,12),0)</f>
        <v>03mf0zpihbeCD0g0dlav0kstb0PPc0x0n0u0z0</v>
      </c>
      <c r="K1287" s="28" t="str">
        <f ca="1">ДАННЫЕ!$I1287&amp;"x"&amp;B1287&amp;"w"&amp;IF(T1287+ДАННЫЕ!AD1287+ДАННЫЕ!AE1287+ДАННЫЕ!AF1287+ДАННЫЕ!AG1287+ДАННЫЕ!AH1287+ДАННЫЕ!$AL1287+ДАННЫЕ!AI1287+ДАННЫЕ!AJ1287+ДАННЫЕ!AK1287+ДАННЫЕ!AP1287+ДАННЫЕ!AQ1287+ДАННЫЕ!AR1287+ДАННЫЕ!$AM1287+ДАННЫЕ!$AN1287+ДАННЫЕ!AS1287+ДАННЫЕ!AT1287&gt;0,1,0)&amp;IF(OR(T1287=2,ДАННЫЕ!AD1287=2,ДАННЫЕ!AE1287=2,ДАННЫЕ!AF1287=2,ДАННЫЕ!AG1287=2,ДАННЫЕ!AH1287=2,ДАННЫЕ!$AL1287=2,ДАННЫЕ!AI1287=2,ДАННЫЕ!AJ1287=2,ДАННЫЕ!AK1287=2,ДАННЫЕ!AP1287=2,ДАННЫЕ!AQ1287=2,ДАННЫЕ!AR1287=2,ДАННЫЕ!$AM1287=2,ДАННЫЕ!$AN1287=2,ДАННЫЕ!AS1287=2,ДАННЫЕ!AT1287=2),2,0)&amp;"t"&amp;IF(T1287&gt;0,"1"&amp;T1287,"00")&amp;"f"&amp;IF(ДАННЫЕ!$AC1287,"1"&amp;ДАННЫЕ!$AC1287,"00")&amp;"b"&amp;IF(ДАННЫЕ!$AD1287,"1"&amp;ДАННЫЕ!$AD1287,"00")&amp;"g"&amp;IF(ДАННЫЕ!$AF1287,"1"&amp;ДАННЫЕ!$AF1287,"00")&amp;"c"&amp;IF(ДАННЫЕ!$AG1287,"1"&amp;ДАННЫЕ!$AG1287,"00")&amp;"i"&amp;IF(ДАННЫЕ!$AH1287,"1"&amp;ДАННЫЕ!$AH1287,"00")&amp;"r"&amp;IF(ДАННЫЕ!$AL1287,"1"&amp;ДАННЫЕ!$AL1287,"00")&amp;"m"&amp;IF(ДАННЫЕ!$AI1287,"1"&amp;ДАННЫЕ!$AI1287,"00")&amp;"hS"&amp;IF(ДАННЫЕ!$AJ1287,"1"&amp;ДАННЫЕ!$AJ1287,"00")&amp;"hZ"&amp;IF(ДАННЫЕ!$AK1287,"1"&amp;ДАННЫЕ!$AK1287,"00")&amp;"p"&amp;IF(ДАННЫЕ!$AP1287,"1"&amp;ДАННЫЕ!$AP1287,"00")&amp;"k"&amp;IF(ДАННЫЕ!$AQ1287,"1"&amp;ДАННЫЕ!$AQ1287,"00")&amp;"z"&amp;IF(ДАННЫЕ!$AR1287,"1"&amp;ДАННЫЕ!$AR1287,"00")&amp;"j"&amp;IF(ДАННЫЕ!$AM1287,"1"&amp;ДАННЫЕ!$AM1287,"00")&amp;"n"&amp;IF(ДАННЫЕ!$AN1287,"1"&amp;ДАННЫЕ!$AN1287,"00")&amp;"E"&amp;ДАННЫЕ!BI1287&amp;"L"&amp;ДАННЫЕ!AO1287&amp;"h"&amp;IF(ДАННЫЕ!$AU1287&gt;0,1,0)&amp;"v"&amp;IF(ДАННЫЕ!$AW1287&gt;0,1,0)&amp;"a"&amp;IF(ДАННЫЕ!$AS1287,"1"&amp;ДАННЫЕ!$AS1287,"00")&amp;"s"&amp;IF(ДАННЫЕ!$AT1287,"1"&amp;ДАННЫЕ!$AT1287,"00")&amp;"u"&amp;IF(ДАННЫЕ!$CJ1287&gt;0,1,0)&amp;"y"&amp;B1287&amp;"d"&amp;H1287&amp;"e"&amp;F1287&amp;G1287</f>
        <v>x0w00t00f00b00g00c00i00r00m00hS00hZ00p00k00z00j00n00ELh0v0a00s00u0y0de</v>
      </c>
      <c r="L1287" s="28" t="str">
        <f ca="1">ДАННЫЕ!$I1287&amp;"VN"&amp;IF(ДАННЫЕ!AW1287&gt;0,11,10)&amp;"CD"&amp;IF(ДАННЫЕ!BF1287&gt;500,16,IF(ДАННЫЕ!BF1287&gt;350,15,IF(ДАННЫЕ!BF1287&gt;=200,14,IF(ДАННЫЕ!BF1287&gt;=100,13,IF(ДАННЫЕ!BF1287&gt;=50,12,IF(ДАННЫЕ!BF1287&gt;0,11,10))))))&amp;"AR"&amp;IF(ДАННЫЕ!BX1287&gt;0,1,0)&amp;"GD"&amp;B1287&amp;"VV"&amp;IF(E1287&gt;=5,IF(E1287&lt;18,1,0),0)</f>
        <v>VN10CD10AR0GD0VV0</v>
      </c>
      <c r="M1287" s="28" t="str">
        <f>ДАННЫЕ!$I1287&amp;"b"&amp;ДАННЫЕ!$BI1287&amp;"r"&amp;ДАННЫЕ!$BJ1287&amp;"CD"&amp;IF(ДАННЫЕ!BF1287&gt;0,IF(ДАННЫЕ!BF1287&lt;200,1,IF(ДАННЫЕ!BF1287&lt;350,2,3)),0)&amp;"h"&amp;IF(ДАННЫЕ!$BK1287+ДАННЫЕ!$BL1287+ДАННЫЕ!$BM1287&gt;0,1,0)&amp;"x"&amp;ДАННЫЕ!$BK1287&amp;"y"&amp;ДАННЫЕ!$BL1287&amp;"z"&amp;ДАННЫЕ!$BM1287&amp;"c"&amp;IF(ДАННЫЕ!$BK1287+ДАННЫЕ!$BL1287+ДАННЫЕ!$BM1287=3,1,0)&amp;"a"&amp;IF(ДАННЫЕ!$BQ1287+ДАННЫЕ!$BR1287&gt;0,1,0)&amp;"d"&amp;ДАННЫЕ!$BQ1287&amp;"v"&amp;ДАННЫЕ!$BR1287&amp;"p"&amp;ДАННЫЕ!$BS1287&amp;"n"&amp;ДАННЫЕ!$BU1287&amp;"t"&amp;ДАННЫЕ!$BV1287&amp;"o"&amp;ДАННЫЕ!$BT1287&amp;"l"&amp;IF(ДАННЫЕ!$BN1287&gt;0,1,0)&amp;ДАННЫЕ!$BN1287&amp;"g"&amp;ДАННЫЕ!$BO1287&amp;"s"&amp;ДАННЫЕ!$BP1287&amp;"DZ"&amp;IF(ДАННЫЕ!B1287-ДАННЫЕ!G1287 &lt; 60,IF(ДАННЫЕ!B1287-ДАННЫЕ!G1287 &gt;= 0,1,0),0)&amp;"u"&amp;IF(ДАННЫЕ!$CJ1287&gt;0,1,0)</f>
        <v>brCD0h0xyzc0a0dvpntol0gsDZ1u0</v>
      </c>
      <c r="N1287" s="28" t="str">
        <f ca="1">ДАННЫЕ!$F1287&amp;ДАННЫЕ!$I1287&amp;"g"&amp;B1287&amp;"cf"&amp;D1287&amp;"a"&amp;IF(ДАННЫЕ!$BX1287&gt;0,1,0)&amp;IF(ДАННЫЕ!$BF1287&gt;500,1,IF(ДАННЫЕ!$BF1287&gt;350,2,IF(ДАННЫЕ!$BF1287&gt;=200,3,IF(ДАННЫЕ!$BF1287&gt;=100,4,IF(ДАННЫЕ!$BF1287&gt;=50,5,IF(ДАННЫЕ!$BF1287&lt;50,6,0))))))&amp;"AR"&amp;IF(DATEDIF(ДАННЫЕ!$BX1287,ДАННЫЕ!$F$1,"y")&gt;1,1,0)&amp;"VG"&amp;IF(ДАННЫЕ!$BH1287="0",1,0)&amp;"o"&amp;IF(T1287+ДАННЫЕ!$AF1287+ДАННЫЕ!$AG1287+ДАННЫЕ!$AH1287+ДАННЫЕ!$AI1287+ДАННЫЕ!$AJ1287+ДАННЫЕ!$AP1287+ДАННЫЕ!$AQ1287+ДАННЫЕ!$AR1287+ДАННЫЕ!$AU1287+ДАННЫЕ!$AW1287+ДАННЫЕ!$AS1287+ДАННЫЕ!$AT1287&gt;0,1,0)&amp;"x"&amp;ДАННЫЕ!$AG1287&amp;"p"&amp;IF(ДАННЫЕ!$BY1287&gt;0,1,0)&amp;"v"&amp;IF(ДАННЫЕ!$BZ1287&gt;0,1,0)&amp;"n"&amp;ДАННЫЕ!$CA1287&amp;"t"&amp;ДАННЫЕ!$AY1287&amp;"k"&amp;ДАННЫЕ!$CB1287&amp;"q"&amp;ДАННЫЕ!$CC1287&amp;"w"&amp;ДАННЫЕ!$CD1287&amp;"e"&amp;ДАННЫЕ!$CE1287&amp;"m"&amp;ДАННЫЕ!$CF1287&amp;"c"&amp;ДАННЫЕ!$CG1287&amp;"z"&amp;ДАННЫЕ!$CH1287&amp;"d"&amp;IF(H1287=4,1,0)&amp;"s"&amp;IF(ДАННЫЕ!$J1287=1,0,1)&amp;"u"&amp;IF(ДАННЫЕ!$CJ1287&gt;0,1,0)</f>
        <v>g0cf0a06AR1VG0o0xp0v0ntkqwemczd0s1u0</v>
      </c>
      <c r="O1287" s="28" t="str">
        <f>ДАННЫЕ!$I1287&amp;"g"&amp;B1287&amp;A1287&amp;"f"&amp;P1287&amp;"c"&amp;IF(ДАННЫЕ!$U1287&gt;0,1,0)&amp;"s"&amp;IF(ДАННЫЕ!$Q1287&gt;0,IF(YEAR(ДАННЫЕ!$F$1)=YEAR(ДАННЫЕ!$Q1287),IF(MONTH(ДАННЫЕ!$F$1)=MONTH(ДАННЫЕ!$Q1287),111,11),1),0)&amp;"i"&amp;IF(ДАННЫЕ!$R1287+ДАННЫЕ!$S1287+ДАННЫЕ!$T1287=0,0,1)&amp;"h"&amp;IF(ДАННЫЕ!$P1287&gt;0,1,0)&amp;"p"&amp;IF(ДАННЫЕ!$CI1287&gt;0,IF(YEAR(ДАННЫЕ!$F$1)=YEAR(ДАННЫЕ!$CI1287),IF(MONTH(ДАННЫЕ!$F$1)=MONTH(ДАННЫЕ!$CI1287),111,11),1),0)&amp;"d"&amp;IF(ДАННЫЕ!$CJ1287&gt;0,IF(YEAR(ДАННЫЕ!$F$1)=YEAR(ДАННЫЕ!$CJ1287),IF(MONTH(ДАННЫЕ!$F$1)=MONTH(ДАННЫЕ!$CJ1287),111,11),1),0)&amp;"o"&amp;IF(ДАННЫЕ!$CK1287&gt;0,IF(MONTH(ДАННЫЕ!$F$1)=MONTH(ДАННЫЕ!$CK1287),111,11),0)&amp;"v"&amp;IF(ДАННЫЕ!$BE1287&gt;0,IF(MONTH(ДАННЫЕ!$F$1)=MONTH(ДАННЫЕ!$BE1287),111,11),0)</f>
        <v>g00f0c0s0i0h0p0d0o0v0</v>
      </c>
      <c r="P1287" s="15">
        <f t="shared" si="62"/>
        <v>0</v>
      </c>
      <c r="Q1287" s="15">
        <f>IF(ДАННЫЕ!$F$1&gt;ДАННЫЕ!$N1287,IF(YEAR(ДАННЫЕ!$F$1)=YEAR(ДАННЫЕ!M1287),1,0),0)</f>
        <v>0</v>
      </c>
      <c r="R1287" s="15">
        <f>IF(ДАННЫЕ!$F$1&gt;ДАННЫЕ!$N1287,IF(YEAR(ДАННЫЕ!$F$1)=YEAR(ДАННЫЕ!N1287),1,0),0)</f>
        <v>0</v>
      </c>
      <c r="S1287" s="15">
        <f>IF(ДАННЫЕ!$AA1287="2А",1,IF(ДАННЫЕ!$AA1287="2Б",2,IF(ДАННЫЕ!$AA1287="2В",3,IF(ДАННЫЕ!$AA1287=3,4,IF(ДАННЫЕ!$AA1287="4А",5,IF(ДАННЫЕ!$AA1287="4Б",6,IF(ДАННЫЕ!$AA1287="4В",7,IF(ДАННЫЕ!$AA1287=5,8,0))))))))</f>
        <v>0</v>
      </c>
      <c r="T1287" s="15">
        <f>IF(OR(ДАННЫЕ!$AC1287=2,ДАННЫЕ!$AD1287=2,ДАННЫЕ!$AE1287=2),2,IF(OR(ДАННЫЕ!$AC1287=1,ДАННЫЕ!$AD1287=1,ДАННЫЕ!$AE1287=1),1,0))</f>
        <v>0</v>
      </c>
    </row>
    <row r="1288" spans="1:20" x14ac:dyDescent="0.2">
      <c r="A1288" s="78">
        <f>IF(B1288&gt;0,IF(MONTH(ДАННЫЕ!$F$1)=MONTH(ДАННЫЕ!$B1288),1,0),0)</f>
        <v>0</v>
      </c>
      <c r="B1288" s="14">
        <f>IF(ДАННЫЕ!$B1288&gt;0,IF(YEAR(ДАННЫЕ!$F$1)=YEAR(ДАННЫЕ!$B1288),1,0),0)</f>
        <v>0</v>
      </c>
      <c r="C1288" s="14">
        <f>IF(ДАННЫЕ!$CM1288&gt;0,IF(YEAR(ДАННЫЕ!$F$1)=YEAR(ДАННЫЕ!$CM1288),1,0),0)</f>
        <v>0</v>
      </c>
      <c r="D1288" s="14">
        <f>IF(ДАННЫЕ!$CJ1288&gt;0,IF(ДАННЫЕ!$CL1288&gt;ДАННЫЕ!$F$1,1,IF(ДАННЫЕ!$CL1288&gt;0,0,1)),0)</f>
        <v>0</v>
      </c>
      <c r="E1288" s="43" t="str">
        <f ca="1">IF(ДАННЫЕ!$F$1&gt;0,IF(ДАННЫЕ!$G1288&gt;0,DATEDIF(ДАННЫЕ!$G1288,ДАННЫЕ!$F$1,"y"),""),IF(ДАННЫЕ!$G1288&gt;0,DATEDIF(ДАННЫЕ!$G1288,TODAY(),"y"),""))</f>
        <v/>
      </c>
      <c r="F1288" s="43" t="str">
        <f xml:space="preserve"> IF(ДАННЫЕ!$F1288="М",IF(E1288&gt;=18,IF(E1288&lt;60,1,""),""),"")&amp;IF(ДАННЫЕ!$F1288="Ж",IF(E1288&gt;=18,IF(E1288&lt;55,1,""),""),"")</f>
        <v/>
      </c>
      <c r="G1288" s="43" t="str">
        <f xml:space="preserve"> IF(ДАННЫЕ!$F1288="М",IF(E1288&gt;=60,2,""),"")&amp;IF(ДАННЫЕ!$F1288="Ж",IF(E1288&gt;=55,2,""),"")</f>
        <v/>
      </c>
      <c r="H1288" s="43" t="str">
        <f t="shared" ca="1" si="60"/>
        <v/>
      </c>
      <c r="I1288" s="43" t="str">
        <f t="shared" ca="1" si="61"/>
        <v>03</v>
      </c>
      <c r="J1288" s="28" t="str">
        <f ca="1">ДАННЫЕ!$F1288&amp;H1288&amp;I1288&amp;ДАННЫЕ!$I1288&amp;"m"&amp;IF(ДАННЫЕ!$I1288&gt;0,IF(ДАННЫЕ!$J1288&gt;0,0,1),"")&amp;"f"&amp;IF(ДАННЫЕ!$R1288&gt;0,IF(YEAR(ДАННЫЕ!$F$1)=YEAR(ДАННЫЕ!$R1288),1,0),0)&amp;"z"&amp;ДАННЫЕ!$R1288&amp;"p"&amp;ДАННЫЕ!$S1288&amp;"i"&amp;ДАННЫЕ!$T1288&amp;"h"&amp;ДАННЫЕ!$K1288&amp;"be"&amp;ДАННЫЕ!$BI1288&amp;"CD"&amp;IF(ДАННЫЕ!BF1288&gt;500,4,IF(ДАННЫЕ!BF1288&gt;350,3,IF(ДАННЫЕ!BF1288&gt;200,2,IF(ДАННЫЕ!BF1288&gt;0,1,0))))&amp;"g"&amp;B1288&amp;"d"&amp;H1288&amp;"l"&amp;ДАННЫЕ!AT1288&amp;"a"&amp;ДАННЫЕ!$V1288&amp;"v"&amp;R1288&amp;"k"&amp;ДАННЫЕ!$U1288&amp;"s"&amp;ДАННЫЕ!$Y1288&amp;"t"&amp;ДАННЫЕ!$X1288&amp;"b"&amp;IF(ДАННЫЕ!$Q1288&gt;1,1,0)&amp;"PP"&amp;ДАННЫЕ!Z1288&amp;"c"&amp;S1288&amp;"x"&amp;IF(ДАННЫЕ!$BY1288&gt;0,IF(YEAR(ДАННЫЕ!$F$1)=YEAR(ДАННЫЕ!$BY1288),1,0),0)&amp;"n"&amp;IF(ДАННЫЕ!$BZ1288&gt;0,IF(YEAR(ДАННЫЕ!$F$1)=YEAR(ДАННЫЕ!$BZ1288),1,0),0)&amp;"u"&amp;D1288&amp;"z"&amp;IF(ДАННЫЕ!$CL1288&gt;0,IF(YEAR(ДАННЫЕ!$F$1)&gt;YEAR(ДАННЫЕ!$CL1288),11,12),0)</f>
        <v>03mf0zpihbeCD0g0dlav0kstb0PPc0x0n0u0z0</v>
      </c>
      <c r="K1288" s="28" t="str">
        <f ca="1">ДАННЫЕ!$I1288&amp;"x"&amp;B1288&amp;"w"&amp;IF(T1288+ДАННЫЕ!AD1288+ДАННЫЕ!AE1288+ДАННЫЕ!AF1288+ДАННЫЕ!AG1288+ДАННЫЕ!AH1288+ДАННЫЕ!$AL1288+ДАННЫЕ!AI1288+ДАННЫЕ!AJ1288+ДАННЫЕ!AK1288+ДАННЫЕ!AP1288+ДАННЫЕ!AQ1288+ДАННЫЕ!AR1288+ДАННЫЕ!$AM1288+ДАННЫЕ!$AN1288+ДАННЫЕ!AS1288+ДАННЫЕ!AT1288&gt;0,1,0)&amp;IF(OR(T1288=2,ДАННЫЕ!AD1288=2,ДАННЫЕ!AE1288=2,ДАННЫЕ!AF1288=2,ДАННЫЕ!AG1288=2,ДАННЫЕ!AH1288=2,ДАННЫЕ!$AL1288=2,ДАННЫЕ!AI1288=2,ДАННЫЕ!AJ1288=2,ДАННЫЕ!AK1288=2,ДАННЫЕ!AP1288=2,ДАННЫЕ!AQ1288=2,ДАННЫЕ!AR1288=2,ДАННЫЕ!$AM1288=2,ДАННЫЕ!$AN1288=2,ДАННЫЕ!AS1288=2,ДАННЫЕ!AT1288=2),2,0)&amp;"t"&amp;IF(T1288&gt;0,"1"&amp;T1288,"00")&amp;"f"&amp;IF(ДАННЫЕ!$AC1288,"1"&amp;ДАННЫЕ!$AC1288,"00")&amp;"b"&amp;IF(ДАННЫЕ!$AD1288,"1"&amp;ДАННЫЕ!$AD1288,"00")&amp;"g"&amp;IF(ДАННЫЕ!$AF1288,"1"&amp;ДАННЫЕ!$AF1288,"00")&amp;"c"&amp;IF(ДАННЫЕ!$AG1288,"1"&amp;ДАННЫЕ!$AG1288,"00")&amp;"i"&amp;IF(ДАННЫЕ!$AH1288,"1"&amp;ДАННЫЕ!$AH1288,"00")&amp;"r"&amp;IF(ДАННЫЕ!$AL1288,"1"&amp;ДАННЫЕ!$AL1288,"00")&amp;"m"&amp;IF(ДАННЫЕ!$AI1288,"1"&amp;ДАННЫЕ!$AI1288,"00")&amp;"hS"&amp;IF(ДАННЫЕ!$AJ1288,"1"&amp;ДАННЫЕ!$AJ1288,"00")&amp;"hZ"&amp;IF(ДАННЫЕ!$AK1288,"1"&amp;ДАННЫЕ!$AK1288,"00")&amp;"p"&amp;IF(ДАННЫЕ!$AP1288,"1"&amp;ДАННЫЕ!$AP1288,"00")&amp;"k"&amp;IF(ДАННЫЕ!$AQ1288,"1"&amp;ДАННЫЕ!$AQ1288,"00")&amp;"z"&amp;IF(ДАННЫЕ!$AR1288,"1"&amp;ДАННЫЕ!$AR1288,"00")&amp;"j"&amp;IF(ДАННЫЕ!$AM1288,"1"&amp;ДАННЫЕ!$AM1288,"00")&amp;"n"&amp;IF(ДАННЫЕ!$AN1288,"1"&amp;ДАННЫЕ!$AN1288,"00")&amp;"E"&amp;ДАННЫЕ!BI1288&amp;"L"&amp;ДАННЫЕ!AO1288&amp;"h"&amp;IF(ДАННЫЕ!$AU1288&gt;0,1,0)&amp;"v"&amp;IF(ДАННЫЕ!$AW1288&gt;0,1,0)&amp;"a"&amp;IF(ДАННЫЕ!$AS1288,"1"&amp;ДАННЫЕ!$AS1288,"00")&amp;"s"&amp;IF(ДАННЫЕ!$AT1288,"1"&amp;ДАННЫЕ!$AT1288,"00")&amp;"u"&amp;IF(ДАННЫЕ!$CJ1288&gt;0,1,0)&amp;"y"&amp;B1288&amp;"d"&amp;H1288&amp;"e"&amp;F1288&amp;G1288</f>
        <v>x0w00t00f00b00g00c00i00r00m00hS00hZ00p00k00z00j00n00ELh0v0a00s00u0y0de</v>
      </c>
      <c r="L1288" s="28" t="str">
        <f ca="1">ДАННЫЕ!$I1288&amp;"VN"&amp;IF(ДАННЫЕ!AW1288&gt;0,11,10)&amp;"CD"&amp;IF(ДАННЫЕ!BF1288&gt;500,16,IF(ДАННЫЕ!BF1288&gt;350,15,IF(ДАННЫЕ!BF1288&gt;=200,14,IF(ДАННЫЕ!BF1288&gt;=100,13,IF(ДАННЫЕ!BF1288&gt;=50,12,IF(ДАННЫЕ!BF1288&gt;0,11,10))))))&amp;"AR"&amp;IF(ДАННЫЕ!BX1288&gt;0,1,0)&amp;"GD"&amp;B1288&amp;"VV"&amp;IF(E1288&gt;=5,IF(E1288&lt;18,1,0),0)</f>
        <v>VN10CD10AR0GD0VV0</v>
      </c>
      <c r="M1288" s="28" t="str">
        <f>ДАННЫЕ!$I1288&amp;"b"&amp;ДАННЫЕ!$BI1288&amp;"r"&amp;ДАННЫЕ!$BJ1288&amp;"CD"&amp;IF(ДАННЫЕ!BF1288&gt;0,IF(ДАННЫЕ!BF1288&lt;200,1,IF(ДАННЫЕ!BF1288&lt;350,2,3)),0)&amp;"h"&amp;IF(ДАННЫЕ!$BK1288+ДАННЫЕ!$BL1288+ДАННЫЕ!$BM1288&gt;0,1,0)&amp;"x"&amp;ДАННЫЕ!$BK1288&amp;"y"&amp;ДАННЫЕ!$BL1288&amp;"z"&amp;ДАННЫЕ!$BM1288&amp;"c"&amp;IF(ДАННЫЕ!$BK1288+ДАННЫЕ!$BL1288+ДАННЫЕ!$BM1288=3,1,0)&amp;"a"&amp;IF(ДАННЫЕ!$BQ1288+ДАННЫЕ!$BR1288&gt;0,1,0)&amp;"d"&amp;ДАННЫЕ!$BQ1288&amp;"v"&amp;ДАННЫЕ!$BR1288&amp;"p"&amp;ДАННЫЕ!$BS1288&amp;"n"&amp;ДАННЫЕ!$BU1288&amp;"t"&amp;ДАННЫЕ!$BV1288&amp;"o"&amp;ДАННЫЕ!$BT1288&amp;"l"&amp;IF(ДАННЫЕ!$BN1288&gt;0,1,0)&amp;ДАННЫЕ!$BN1288&amp;"g"&amp;ДАННЫЕ!$BO1288&amp;"s"&amp;ДАННЫЕ!$BP1288&amp;"DZ"&amp;IF(ДАННЫЕ!B1288-ДАННЫЕ!G1288 &lt; 60,IF(ДАННЫЕ!B1288-ДАННЫЕ!G1288 &gt;= 0,1,0),0)&amp;"u"&amp;IF(ДАННЫЕ!$CJ1288&gt;0,1,0)</f>
        <v>brCD0h0xyzc0a0dvpntol0gsDZ1u0</v>
      </c>
      <c r="N1288" s="28" t="str">
        <f ca="1">ДАННЫЕ!$F1288&amp;ДАННЫЕ!$I1288&amp;"g"&amp;B1288&amp;"cf"&amp;D1288&amp;"a"&amp;IF(ДАННЫЕ!$BX1288&gt;0,1,0)&amp;IF(ДАННЫЕ!$BF1288&gt;500,1,IF(ДАННЫЕ!$BF1288&gt;350,2,IF(ДАННЫЕ!$BF1288&gt;=200,3,IF(ДАННЫЕ!$BF1288&gt;=100,4,IF(ДАННЫЕ!$BF1288&gt;=50,5,IF(ДАННЫЕ!$BF1288&lt;50,6,0))))))&amp;"AR"&amp;IF(DATEDIF(ДАННЫЕ!$BX1288,ДАННЫЕ!$F$1,"y")&gt;1,1,0)&amp;"VG"&amp;IF(ДАННЫЕ!$BH1288="0",1,0)&amp;"o"&amp;IF(T1288+ДАННЫЕ!$AF1288+ДАННЫЕ!$AG1288+ДАННЫЕ!$AH1288+ДАННЫЕ!$AI1288+ДАННЫЕ!$AJ1288+ДАННЫЕ!$AP1288+ДАННЫЕ!$AQ1288+ДАННЫЕ!$AR1288+ДАННЫЕ!$AU1288+ДАННЫЕ!$AW1288+ДАННЫЕ!$AS1288+ДАННЫЕ!$AT1288&gt;0,1,0)&amp;"x"&amp;ДАННЫЕ!$AG1288&amp;"p"&amp;IF(ДАННЫЕ!$BY1288&gt;0,1,0)&amp;"v"&amp;IF(ДАННЫЕ!$BZ1288&gt;0,1,0)&amp;"n"&amp;ДАННЫЕ!$CA1288&amp;"t"&amp;ДАННЫЕ!$AY1288&amp;"k"&amp;ДАННЫЕ!$CB1288&amp;"q"&amp;ДАННЫЕ!$CC1288&amp;"w"&amp;ДАННЫЕ!$CD1288&amp;"e"&amp;ДАННЫЕ!$CE1288&amp;"m"&amp;ДАННЫЕ!$CF1288&amp;"c"&amp;ДАННЫЕ!$CG1288&amp;"z"&amp;ДАННЫЕ!$CH1288&amp;"d"&amp;IF(H1288=4,1,0)&amp;"s"&amp;IF(ДАННЫЕ!$J1288=1,0,1)&amp;"u"&amp;IF(ДАННЫЕ!$CJ1288&gt;0,1,0)</f>
        <v>g0cf0a06AR1VG0o0xp0v0ntkqwemczd0s1u0</v>
      </c>
      <c r="O1288" s="28" t="str">
        <f>ДАННЫЕ!$I1288&amp;"g"&amp;B1288&amp;A1288&amp;"f"&amp;P1288&amp;"c"&amp;IF(ДАННЫЕ!$U1288&gt;0,1,0)&amp;"s"&amp;IF(ДАННЫЕ!$Q1288&gt;0,IF(YEAR(ДАННЫЕ!$F$1)=YEAR(ДАННЫЕ!$Q1288),IF(MONTH(ДАННЫЕ!$F$1)=MONTH(ДАННЫЕ!$Q1288),111,11),1),0)&amp;"i"&amp;IF(ДАННЫЕ!$R1288+ДАННЫЕ!$S1288+ДАННЫЕ!$T1288=0,0,1)&amp;"h"&amp;IF(ДАННЫЕ!$P1288&gt;0,1,0)&amp;"p"&amp;IF(ДАННЫЕ!$CI1288&gt;0,IF(YEAR(ДАННЫЕ!$F$1)=YEAR(ДАННЫЕ!$CI1288),IF(MONTH(ДАННЫЕ!$F$1)=MONTH(ДАННЫЕ!$CI1288),111,11),1),0)&amp;"d"&amp;IF(ДАННЫЕ!$CJ1288&gt;0,IF(YEAR(ДАННЫЕ!$F$1)=YEAR(ДАННЫЕ!$CJ1288),IF(MONTH(ДАННЫЕ!$F$1)=MONTH(ДАННЫЕ!$CJ1288),111,11),1),0)&amp;"o"&amp;IF(ДАННЫЕ!$CK1288&gt;0,IF(MONTH(ДАННЫЕ!$F$1)=MONTH(ДАННЫЕ!$CK1288),111,11),0)&amp;"v"&amp;IF(ДАННЫЕ!$BE1288&gt;0,IF(MONTH(ДАННЫЕ!$F$1)=MONTH(ДАННЫЕ!$BE1288),111,11),0)</f>
        <v>g00f0c0s0i0h0p0d0o0v0</v>
      </c>
      <c r="P1288" s="15">
        <f t="shared" si="62"/>
        <v>0</v>
      </c>
      <c r="Q1288" s="15">
        <f>IF(ДАННЫЕ!$F$1&gt;ДАННЫЕ!$N1288,IF(YEAR(ДАННЫЕ!$F$1)=YEAR(ДАННЫЕ!M1288),1,0),0)</f>
        <v>0</v>
      </c>
      <c r="R1288" s="15">
        <f>IF(ДАННЫЕ!$F$1&gt;ДАННЫЕ!$N1288,IF(YEAR(ДАННЫЕ!$F$1)=YEAR(ДАННЫЕ!N1288),1,0),0)</f>
        <v>0</v>
      </c>
      <c r="S1288" s="15">
        <f>IF(ДАННЫЕ!$AA1288="2А",1,IF(ДАННЫЕ!$AA1288="2Б",2,IF(ДАННЫЕ!$AA1288="2В",3,IF(ДАННЫЕ!$AA1288=3,4,IF(ДАННЫЕ!$AA1288="4А",5,IF(ДАННЫЕ!$AA1288="4Б",6,IF(ДАННЫЕ!$AA1288="4В",7,IF(ДАННЫЕ!$AA1288=5,8,0))))))))</f>
        <v>0</v>
      </c>
      <c r="T1288" s="15">
        <f>IF(OR(ДАННЫЕ!$AC1288=2,ДАННЫЕ!$AD1288=2,ДАННЫЕ!$AE1288=2),2,IF(OR(ДАННЫЕ!$AC1288=1,ДАННЫЕ!$AD1288=1,ДАННЫЕ!$AE1288=1),1,0))</f>
        <v>0</v>
      </c>
    </row>
    <row r="1289" spans="1:20" x14ac:dyDescent="0.2">
      <c r="A1289" s="78">
        <f>IF(B1289&gt;0,IF(MONTH(ДАННЫЕ!$F$1)=MONTH(ДАННЫЕ!$B1289),1,0),0)</f>
        <v>0</v>
      </c>
      <c r="B1289" s="14">
        <f>IF(ДАННЫЕ!$B1289&gt;0,IF(YEAR(ДАННЫЕ!$F$1)=YEAR(ДАННЫЕ!$B1289),1,0),0)</f>
        <v>0</v>
      </c>
      <c r="C1289" s="14">
        <f>IF(ДАННЫЕ!$CM1289&gt;0,IF(YEAR(ДАННЫЕ!$F$1)=YEAR(ДАННЫЕ!$CM1289),1,0),0)</f>
        <v>0</v>
      </c>
      <c r="D1289" s="14">
        <f>IF(ДАННЫЕ!$CJ1289&gt;0,IF(ДАННЫЕ!$CL1289&gt;ДАННЫЕ!$F$1,1,IF(ДАННЫЕ!$CL1289&gt;0,0,1)),0)</f>
        <v>0</v>
      </c>
      <c r="E1289" s="43" t="str">
        <f ca="1">IF(ДАННЫЕ!$F$1&gt;0,IF(ДАННЫЕ!$G1289&gt;0,DATEDIF(ДАННЫЕ!$G1289,ДАННЫЕ!$F$1,"y"),""),IF(ДАННЫЕ!$G1289&gt;0,DATEDIF(ДАННЫЕ!$G1289,TODAY(),"y"),""))</f>
        <v/>
      </c>
      <c r="F1289" s="43" t="str">
        <f xml:space="preserve"> IF(ДАННЫЕ!$F1289="М",IF(E1289&gt;=18,IF(E1289&lt;60,1,""),""),"")&amp;IF(ДАННЫЕ!$F1289="Ж",IF(E1289&gt;=18,IF(E1289&lt;55,1,""),""),"")</f>
        <v/>
      </c>
      <c r="G1289" s="43" t="str">
        <f xml:space="preserve"> IF(ДАННЫЕ!$F1289="М",IF(E1289&gt;=60,2,""),"")&amp;IF(ДАННЫЕ!$F1289="Ж",IF(E1289&gt;=55,2,""),"")</f>
        <v/>
      </c>
      <c r="H1289" s="43" t="str">
        <f t="shared" ca="1" si="60"/>
        <v/>
      </c>
      <c r="I1289" s="43" t="str">
        <f t="shared" ca="1" si="61"/>
        <v>03</v>
      </c>
      <c r="J1289" s="28" t="str">
        <f ca="1">ДАННЫЕ!$F1289&amp;H1289&amp;I1289&amp;ДАННЫЕ!$I1289&amp;"m"&amp;IF(ДАННЫЕ!$I1289&gt;0,IF(ДАННЫЕ!$J1289&gt;0,0,1),"")&amp;"f"&amp;IF(ДАННЫЕ!$R1289&gt;0,IF(YEAR(ДАННЫЕ!$F$1)=YEAR(ДАННЫЕ!$R1289),1,0),0)&amp;"z"&amp;ДАННЫЕ!$R1289&amp;"p"&amp;ДАННЫЕ!$S1289&amp;"i"&amp;ДАННЫЕ!$T1289&amp;"h"&amp;ДАННЫЕ!$K1289&amp;"be"&amp;ДАННЫЕ!$BI1289&amp;"CD"&amp;IF(ДАННЫЕ!BF1289&gt;500,4,IF(ДАННЫЕ!BF1289&gt;350,3,IF(ДАННЫЕ!BF1289&gt;200,2,IF(ДАННЫЕ!BF1289&gt;0,1,0))))&amp;"g"&amp;B1289&amp;"d"&amp;H1289&amp;"l"&amp;ДАННЫЕ!AT1289&amp;"a"&amp;ДАННЫЕ!$V1289&amp;"v"&amp;R1289&amp;"k"&amp;ДАННЫЕ!$U1289&amp;"s"&amp;ДАННЫЕ!$Y1289&amp;"t"&amp;ДАННЫЕ!$X1289&amp;"b"&amp;IF(ДАННЫЕ!$Q1289&gt;1,1,0)&amp;"PP"&amp;ДАННЫЕ!Z1289&amp;"c"&amp;S1289&amp;"x"&amp;IF(ДАННЫЕ!$BY1289&gt;0,IF(YEAR(ДАННЫЕ!$F$1)=YEAR(ДАННЫЕ!$BY1289),1,0),0)&amp;"n"&amp;IF(ДАННЫЕ!$BZ1289&gt;0,IF(YEAR(ДАННЫЕ!$F$1)=YEAR(ДАННЫЕ!$BZ1289),1,0),0)&amp;"u"&amp;D1289&amp;"z"&amp;IF(ДАННЫЕ!$CL1289&gt;0,IF(YEAR(ДАННЫЕ!$F$1)&gt;YEAR(ДАННЫЕ!$CL1289),11,12),0)</f>
        <v>03mf0zpihbeCD0g0dlav0kstb0PPc0x0n0u0z0</v>
      </c>
      <c r="K1289" s="28" t="str">
        <f ca="1">ДАННЫЕ!$I1289&amp;"x"&amp;B1289&amp;"w"&amp;IF(T1289+ДАННЫЕ!AD1289+ДАННЫЕ!AE1289+ДАННЫЕ!AF1289+ДАННЫЕ!AG1289+ДАННЫЕ!AH1289+ДАННЫЕ!$AL1289+ДАННЫЕ!AI1289+ДАННЫЕ!AJ1289+ДАННЫЕ!AK1289+ДАННЫЕ!AP1289+ДАННЫЕ!AQ1289+ДАННЫЕ!AR1289+ДАННЫЕ!$AM1289+ДАННЫЕ!$AN1289+ДАННЫЕ!AS1289+ДАННЫЕ!AT1289&gt;0,1,0)&amp;IF(OR(T1289=2,ДАННЫЕ!AD1289=2,ДАННЫЕ!AE1289=2,ДАННЫЕ!AF1289=2,ДАННЫЕ!AG1289=2,ДАННЫЕ!AH1289=2,ДАННЫЕ!$AL1289=2,ДАННЫЕ!AI1289=2,ДАННЫЕ!AJ1289=2,ДАННЫЕ!AK1289=2,ДАННЫЕ!AP1289=2,ДАННЫЕ!AQ1289=2,ДАННЫЕ!AR1289=2,ДАННЫЕ!$AM1289=2,ДАННЫЕ!$AN1289=2,ДАННЫЕ!AS1289=2,ДАННЫЕ!AT1289=2),2,0)&amp;"t"&amp;IF(T1289&gt;0,"1"&amp;T1289,"00")&amp;"f"&amp;IF(ДАННЫЕ!$AC1289,"1"&amp;ДАННЫЕ!$AC1289,"00")&amp;"b"&amp;IF(ДАННЫЕ!$AD1289,"1"&amp;ДАННЫЕ!$AD1289,"00")&amp;"g"&amp;IF(ДАННЫЕ!$AF1289,"1"&amp;ДАННЫЕ!$AF1289,"00")&amp;"c"&amp;IF(ДАННЫЕ!$AG1289,"1"&amp;ДАННЫЕ!$AG1289,"00")&amp;"i"&amp;IF(ДАННЫЕ!$AH1289,"1"&amp;ДАННЫЕ!$AH1289,"00")&amp;"r"&amp;IF(ДАННЫЕ!$AL1289,"1"&amp;ДАННЫЕ!$AL1289,"00")&amp;"m"&amp;IF(ДАННЫЕ!$AI1289,"1"&amp;ДАННЫЕ!$AI1289,"00")&amp;"hS"&amp;IF(ДАННЫЕ!$AJ1289,"1"&amp;ДАННЫЕ!$AJ1289,"00")&amp;"hZ"&amp;IF(ДАННЫЕ!$AK1289,"1"&amp;ДАННЫЕ!$AK1289,"00")&amp;"p"&amp;IF(ДАННЫЕ!$AP1289,"1"&amp;ДАННЫЕ!$AP1289,"00")&amp;"k"&amp;IF(ДАННЫЕ!$AQ1289,"1"&amp;ДАННЫЕ!$AQ1289,"00")&amp;"z"&amp;IF(ДАННЫЕ!$AR1289,"1"&amp;ДАННЫЕ!$AR1289,"00")&amp;"j"&amp;IF(ДАННЫЕ!$AM1289,"1"&amp;ДАННЫЕ!$AM1289,"00")&amp;"n"&amp;IF(ДАННЫЕ!$AN1289,"1"&amp;ДАННЫЕ!$AN1289,"00")&amp;"E"&amp;ДАННЫЕ!BI1289&amp;"L"&amp;ДАННЫЕ!AO1289&amp;"h"&amp;IF(ДАННЫЕ!$AU1289&gt;0,1,0)&amp;"v"&amp;IF(ДАННЫЕ!$AW1289&gt;0,1,0)&amp;"a"&amp;IF(ДАННЫЕ!$AS1289,"1"&amp;ДАННЫЕ!$AS1289,"00")&amp;"s"&amp;IF(ДАННЫЕ!$AT1289,"1"&amp;ДАННЫЕ!$AT1289,"00")&amp;"u"&amp;IF(ДАННЫЕ!$CJ1289&gt;0,1,0)&amp;"y"&amp;B1289&amp;"d"&amp;H1289&amp;"e"&amp;F1289&amp;G1289</f>
        <v>x0w00t00f00b00g00c00i00r00m00hS00hZ00p00k00z00j00n00ELh0v0a00s00u0y0de</v>
      </c>
      <c r="L1289" s="28" t="str">
        <f ca="1">ДАННЫЕ!$I1289&amp;"VN"&amp;IF(ДАННЫЕ!AW1289&gt;0,11,10)&amp;"CD"&amp;IF(ДАННЫЕ!BF1289&gt;500,16,IF(ДАННЫЕ!BF1289&gt;350,15,IF(ДАННЫЕ!BF1289&gt;=200,14,IF(ДАННЫЕ!BF1289&gt;=100,13,IF(ДАННЫЕ!BF1289&gt;=50,12,IF(ДАННЫЕ!BF1289&gt;0,11,10))))))&amp;"AR"&amp;IF(ДАННЫЕ!BX1289&gt;0,1,0)&amp;"GD"&amp;B1289&amp;"VV"&amp;IF(E1289&gt;=5,IF(E1289&lt;18,1,0),0)</f>
        <v>VN10CD10AR0GD0VV0</v>
      </c>
      <c r="M1289" s="28" t="str">
        <f>ДАННЫЕ!$I1289&amp;"b"&amp;ДАННЫЕ!$BI1289&amp;"r"&amp;ДАННЫЕ!$BJ1289&amp;"CD"&amp;IF(ДАННЫЕ!BF1289&gt;0,IF(ДАННЫЕ!BF1289&lt;200,1,IF(ДАННЫЕ!BF1289&lt;350,2,3)),0)&amp;"h"&amp;IF(ДАННЫЕ!$BK1289+ДАННЫЕ!$BL1289+ДАННЫЕ!$BM1289&gt;0,1,0)&amp;"x"&amp;ДАННЫЕ!$BK1289&amp;"y"&amp;ДАННЫЕ!$BL1289&amp;"z"&amp;ДАННЫЕ!$BM1289&amp;"c"&amp;IF(ДАННЫЕ!$BK1289+ДАННЫЕ!$BL1289+ДАННЫЕ!$BM1289=3,1,0)&amp;"a"&amp;IF(ДАННЫЕ!$BQ1289+ДАННЫЕ!$BR1289&gt;0,1,0)&amp;"d"&amp;ДАННЫЕ!$BQ1289&amp;"v"&amp;ДАННЫЕ!$BR1289&amp;"p"&amp;ДАННЫЕ!$BS1289&amp;"n"&amp;ДАННЫЕ!$BU1289&amp;"t"&amp;ДАННЫЕ!$BV1289&amp;"o"&amp;ДАННЫЕ!$BT1289&amp;"l"&amp;IF(ДАННЫЕ!$BN1289&gt;0,1,0)&amp;ДАННЫЕ!$BN1289&amp;"g"&amp;ДАННЫЕ!$BO1289&amp;"s"&amp;ДАННЫЕ!$BP1289&amp;"DZ"&amp;IF(ДАННЫЕ!B1289-ДАННЫЕ!G1289 &lt; 60,IF(ДАННЫЕ!B1289-ДАННЫЕ!G1289 &gt;= 0,1,0),0)&amp;"u"&amp;IF(ДАННЫЕ!$CJ1289&gt;0,1,0)</f>
        <v>brCD0h0xyzc0a0dvpntol0gsDZ1u0</v>
      </c>
      <c r="N1289" s="28" t="str">
        <f ca="1">ДАННЫЕ!$F1289&amp;ДАННЫЕ!$I1289&amp;"g"&amp;B1289&amp;"cf"&amp;D1289&amp;"a"&amp;IF(ДАННЫЕ!$BX1289&gt;0,1,0)&amp;IF(ДАННЫЕ!$BF1289&gt;500,1,IF(ДАННЫЕ!$BF1289&gt;350,2,IF(ДАННЫЕ!$BF1289&gt;=200,3,IF(ДАННЫЕ!$BF1289&gt;=100,4,IF(ДАННЫЕ!$BF1289&gt;=50,5,IF(ДАННЫЕ!$BF1289&lt;50,6,0))))))&amp;"AR"&amp;IF(DATEDIF(ДАННЫЕ!$BX1289,ДАННЫЕ!$F$1,"y")&gt;1,1,0)&amp;"VG"&amp;IF(ДАННЫЕ!$BH1289="0",1,0)&amp;"o"&amp;IF(T1289+ДАННЫЕ!$AF1289+ДАННЫЕ!$AG1289+ДАННЫЕ!$AH1289+ДАННЫЕ!$AI1289+ДАННЫЕ!$AJ1289+ДАННЫЕ!$AP1289+ДАННЫЕ!$AQ1289+ДАННЫЕ!$AR1289+ДАННЫЕ!$AU1289+ДАННЫЕ!$AW1289+ДАННЫЕ!$AS1289+ДАННЫЕ!$AT1289&gt;0,1,0)&amp;"x"&amp;ДАННЫЕ!$AG1289&amp;"p"&amp;IF(ДАННЫЕ!$BY1289&gt;0,1,0)&amp;"v"&amp;IF(ДАННЫЕ!$BZ1289&gt;0,1,0)&amp;"n"&amp;ДАННЫЕ!$CA1289&amp;"t"&amp;ДАННЫЕ!$AY1289&amp;"k"&amp;ДАННЫЕ!$CB1289&amp;"q"&amp;ДАННЫЕ!$CC1289&amp;"w"&amp;ДАННЫЕ!$CD1289&amp;"e"&amp;ДАННЫЕ!$CE1289&amp;"m"&amp;ДАННЫЕ!$CF1289&amp;"c"&amp;ДАННЫЕ!$CG1289&amp;"z"&amp;ДАННЫЕ!$CH1289&amp;"d"&amp;IF(H1289=4,1,0)&amp;"s"&amp;IF(ДАННЫЕ!$J1289=1,0,1)&amp;"u"&amp;IF(ДАННЫЕ!$CJ1289&gt;0,1,0)</f>
        <v>g0cf0a06AR1VG0o0xp0v0ntkqwemczd0s1u0</v>
      </c>
      <c r="O1289" s="28" t="str">
        <f>ДАННЫЕ!$I1289&amp;"g"&amp;B1289&amp;A1289&amp;"f"&amp;P1289&amp;"c"&amp;IF(ДАННЫЕ!$U1289&gt;0,1,0)&amp;"s"&amp;IF(ДАННЫЕ!$Q1289&gt;0,IF(YEAR(ДАННЫЕ!$F$1)=YEAR(ДАННЫЕ!$Q1289),IF(MONTH(ДАННЫЕ!$F$1)=MONTH(ДАННЫЕ!$Q1289),111,11),1),0)&amp;"i"&amp;IF(ДАННЫЕ!$R1289+ДАННЫЕ!$S1289+ДАННЫЕ!$T1289=0,0,1)&amp;"h"&amp;IF(ДАННЫЕ!$P1289&gt;0,1,0)&amp;"p"&amp;IF(ДАННЫЕ!$CI1289&gt;0,IF(YEAR(ДАННЫЕ!$F$1)=YEAR(ДАННЫЕ!$CI1289),IF(MONTH(ДАННЫЕ!$F$1)=MONTH(ДАННЫЕ!$CI1289),111,11),1),0)&amp;"d"&amp;IF(ДАННЫЕ!$CJ1289&gt;0,IF(YEAR(ДАННЫЕ!$F$1)=YEAR(ДАННЫЕ!$CJ1289),IF(MONTH(ДАННЫЕ!$F$1)=MONTH(ДАННЫЕ!$CJ1289),111,11),1),0)&amp;"o"&amp;IF(ДАННЫЕ!$CK1289&gt;0,IF(MONTH(ДАННЫЕ!$F$1)=MONTH(ДАННЫЕ!$CK1289),111,11),0)&amp;"v"&amp;IF(ДАННЫЕ!$BE1289&gt;0,IF(MONTH(ДАННЫЕ!$F$1)=MONTH(ДАННЫЕ!$BE1289),111,11),0)</f>
        <v>g00f0c0s0i0h0p0d0o0v0</v>
      </c>
      <c r="P1289" s="15">
        <f t="shared" si="62"/>
        <v>0</v>
      </c>
      <c r="Q1289" s="15">
        <f>IF(ДАННЫЕ!$F$1&gt;ДАННЫЕ!$N1289,IF(YEAR(ДАННЫЕ!$F$1)=YEAR(ДАННЫЕ!M1289),1,0),0)</f>
        <v>0</v>
      </c>
      <c r="R1289" s="15">
        <f>IF(ДАННЫЕ!$F$1&gt;ДАННЫЕ!$N1289,IF(YEAR(ДАННЫЕ!$F$1)=YEAR(ДАННЫЕ!N1289),1,0),0)</f>
        <v>0</v>
      </c>
      <c r="S1289" s="15">
        <f>IF(ДАННЫЕ!$AA1289="2А",1,IF(ДАННЫЕ!$AA1289="2Б",2,IF(ДАННЫЕ!$AA1289="2В",3,IF(ДАННЫЕ!$AA1289=3,4,IF(ДАННЫЕ!$AA1289="4А",5,IF(ДАННЫЕ!$AA1289="4Б",6,IF(ДАННЫЕ!$AA1289="4В",7,IF(ДАННЫЕ!$AA1289=5,8,0))))))))</f>
        <v>0</v>
      </c>
      <c r="T1289" s="15">
        <f>IF(OR(ДАННЫЕ!$AC1289=2,ДАННЫЕ!$AD1289=2,ДАННЫЕ!$AE1289=2),2,IF(OR(ДАННЫЕ!$AC1289=1,ДАННЫЕ!$AD1289=1,ДАННЫЕ!$AE1289=1),1,0))</f>
        <v>0</v>
      </c>
    </row>
    <row r="1290" spans="1:20" x14ac:dyDescent="0.2">
      <c r="A1290" s="78">
        <f>IF(B1290&gt;0,IF(MONTH(ДАННЫЕ!$F$1)=MONTH(ДАННЫЕ!$B1290),1,0),0)</f>
        <v>0</v>
      </c>
      <c r="B1290" s="14">
        <f>IF(ДАННЫЕ!$B1290&gt;0,IF(YEAR(ДАННЫЕ!$F$1)=YEAR(ДАННЫЕ!$B1290),1,0),0)</f>
        <v>0</v>
      </c>
      <c r="C1290" s="14">
        <f>IF(ДАННЫЕ!$CM1290&gt;0,IF(YEAR(ДАННЫЕ!$F$1)=YEAR(ДАННЫЕ!$CM1290),1,0),0)</f>
        <v>0</v>
      </c>
      <c r="D1290" s="14">
        <f>IF(ДАННЫЕ!$CJ1290&gt;0,IF(ДАННЫЕ!$CL1290&gt;ДАННЫЕ!$F$1,1,IF(ДАННЫЕ!$CL1290&gt;0,0,1)),0)</f>
        <v>0</v>
      </c>
      <c r="E1290" s="43" t="str">
        <f ca="1">IF(ДАННЫЕ!$F$1&gt;0,IF(ДАННЫЕ!$G1290&gt;0,DATEDIF(ДАННЫЕ!$G1290,ДАННЫЕ!$F$1,"y"),""),IF(ДАННЫЕ!$G1290&gt;0,DATEDIF(ДАННЫЕ!$G1290,TODAY(),"y"),""))</f>
        <v/>
      </c>
      <c r="F1290" s="43" t="str">
        <f xml:space="preserve"> IF(ДАННЫЕ!$F1290="М",IF(E1290&gt;=18,IF(E1290&lt;60,1,""),""),"")&amp;IF(ДАННЫЕ!$F1290="Ж",IF(E1290&gt;=18,IF(E1290&lt;55,1,""),""),"")</f>
        <v/>
      </c>
      <c r="G1290" s="43" t="str">
        <f xml:space="preserve"> IF(ДАННЫЕ!$F1290="М",IF(E1290&gt;=60,2,""),"")&amp;IF(ДАННЫЕ!$F1290="Ж",IF(E1290&gt;=55,2,""),"")</f>
        <v/>
      </c>
      <c r="H1290" s="43" t="str">
        <f t="shared" ca="1" si="60"/>
        <v/>
      </c>
      <c r="I1290" s="43" t="str">
        <f t="shared" ca="1" si="61"/>
        <v>03</v>
      </c>
      <c r="J1290" s="28" t="str">
        <f ca="1">ДАННЫЕ!$F1290&amp;H1290&amp;I1290&amp;ДАННЫЕ!$I1290&amp;"m"&amp;IF(ДАННЫЕ!$I1290&gt;0,IF(ДАННЫЕ!$J1290&gt;0,0,1),"")&amp;"f"&amp;IF(ДАННЫЕ!$R1290&gt;0,IF(YEAR(ДАННЫЕ!$F$1)=YEAR(ДАННЫЕ!$R1290),1,0),0)&amp;"z"&amp;ДАННЫЕ!$R1290&amp;"p"&amp;ДАННЫЕ!$S1290&amp;"i"&amp;ДАННЫЕ!$T1290&amp;"h"&amp;ДАННЫЕ!$K1290&amp;"be"&amp;ДАННЫЕ!$BI1290&amp;"CD"&amp;IF(ДАННЫЕ!BF1290&gt;500,4,IF(ДАННЫЕ!BF1290&gt;350,3,IF(ДАННЫЕ!BF1290&gt;200,2,IF(ДАННЫЕ!BF1290&gt;0,1,0))))&amp;"g"&amp;B1290&amp;"d"&amp;H1290&amp;"l"&amp;ДАННЫЕ!AT1290&amp;"a"&amp;ДАННЫЕ!$V1290&amp;"v"&amp;R1290&amp;"k"&amp;ДАННЫЕ!$U1290&amp;"s"&amp;ДАННЫЕ!$Y1290&amp;"t"&amp;ДАННЫЕ!$X1290&amp;"b"&amp;IF(ДАННЫЕ!$Q1290&gt;1,1,0)&amp;"PP"&amp;ДАННЫЕ!Z1290&amp;"c"&amp;S1290&amp;"x"&amp;IF(ДАННЫЕ!$BY1290&gt;0,IF(YEAR(ДАННЫЕ!$F$1)=YEAR(ДАННЫЕ!$BY1290),1,0),0)&amp;"n"&amp;IF(ДАННЫЕ!$BZ1290&gt;0,IF(YEAR(ДАННЫЕ!$F$1)=YEAR(ДАННЫЕ!$BZ1290),1,0),0)&amp;"u"&amp;D1290&amp;"z"&amp;IF(ДАННЫЕ!$CL1290&gt;0,IF(YEAR(ДАННЫЕ!$F$1)&gt;YEAR(ДАННЫЕ!$CL1290),11,12),0)</f>
        <v>03mf0zpihbeCD0g0dlav0kstb0PPc0x0n0u0z0</v>
      </c>
      <c r="K1290" s="28" t="str">
        <f ca="1">ДАННЫЕ!$I1290&amp;"x"&amp;B1290&amp;"w"&amp;IF(T1290+ДАННЫЕ!AD1290+ДАННЫЕ!AE1290+ДАННЫЕ!AF1290+ДАННЫЕ!AG1290+ДАННЫЕ!AH1290+ДАННЫЕ!$AL1290+ДАННЫЕ!AI1290+ДАННЫЕ!AJ1290+ДАННЫЕ!AK1290+ДАННЫЕ!AP1290+ДАННЫЕ!AQ1290+ДАННЫЕ!AR1290+ДАННЫЕ!$AM1290+ДАННЫЕ!$AN1290+ДАННЫЕ!AS1290+ДАННЫЕ!AT1290&gt;0,1,0)&amp;IF(OR(T1290=2,ДАННЫЕ!AD1290=2,ДАННЫЕ!AE1290=2,ДАННЫЕ!AF1290=2,ДАННЫЕ!AG1290=2,ДАННЫЕ!AH1290=2,ДАННЫЕ!$AL1290=2,ДАННЫЕ!AI1290=2,ДАННЫЕ!AJ1290=2,ДАННЫЕ!AK1290=2,ДАННЫЕ!AP1290=2,ДАННЫЕ!AQ1290=2,ДАННЫЕ!AR1290=2,ДАННЫЕ!$AM1290=2,ДАННЫЕ!$AN1290=2,ДАННЫЕ!AS1290=2,ДАННЫЕ!AT1290=2),2,0)&amp;"t"&amp;IF(T1290&gt;0,"1"&amp;T1290,"00")&amp;"f"&amp;IF(ДАННЫЕ!$AC1290,"1"&amp;ДАННЫЕ!$AC1290,"00")&amp;"b"&amp;IF(ДАННЫЕ!$AD1290,"1"&amp;ДАННЫЕ!$AD1290,"00")&amp;"g"&amp;IF(ДАННЫЕ!$AF1290,"1"&amp;ДАННЫЕ!$AF1290,"00")&amp;"c"&amp;IF(ДАННЫЕ!$AG1290,"1"&amp;ДАННЫЕ!$AG1290,"00")&amp;"i"&amp;IF(ДАННЫЕ!$AH1290,"1"&amp;ДАННЫЕ!$AH1290,"00")&amp;"r"&amp;IF(ДАННЫЕ!$AL1290,"1"&amp;ДАННЫЕ!$AL1290,"00")&amp;"m"&amp;IF(ДАННЫЕ!$AI1290,"1"&amp;ДАННЫЕ!$AI1290,"00")&amp;"hS"&amp;IF(ДАННЫЕ!$AJ1290,"1"&amp;ДАННЫЕ!$AJ1290,"00")&amp;"hZ"&amp;IF(ДАННЫЕ!$AK1290,"1"&amp;ДАННЫЕ!$AK1290,"00")&amp;"p"&amp;IF(ДАННЫЕ!$AP1290,"1"&amp;ДАННЫЕ!$AP1290,"00")&amp;"k"&amp;IF(ДАННЫЕ!$AQ1290,"1"&amp;ДАННЫЕ!$AQ1290,"00")&amp;"z"&amp;IF(ДАННЫЕ!$AR1290,"1"&amp;ДАННЫЕ!$AR1290,"00")&amp;"j"&amp;IF(ДАННЫЕ!$AM1290,"1"&amp;ДАННЫЕ!$AM1290,"00")&amp;"n"&amp;IF(ДАННЫЕ!$AN1290,"1"&amp;ДАННЫЕ!$AN1290,"00")&amp;"E"&amp;ДАННЫЕ!BI1290&amp;"L"&amp;ДАННЫЕ!AO1290&amp;"h"&amp;IF(ДАННЫЕ!$AU1290&gt;0,1,0)&amp;"v"&amp;IF(ДАННЫЕ!$AW1290&gt;0,1,0)&amp;"a"&amp;IF(ДАННЫЕ!$AS1290,"1"&amp;ДАННЫЕ!$AS1290,"00")&amp;"s"&amp;IF(ДАННЫЕ!$AT1290,"1"&amp;ДАННЫЕ!$AT1290,"00")&amp;"u"&amp;IF(ДАННЫЕ!$CJ1290&gt;0,1,0)&amp;"y"&amp;B1290&amp;"d"&amp;H1290&amp;"e"&amp;F1290&amp;G1290</f>
        <v>x0w00t00f00b00g00c00i00r00m00hS00hZ00p00k00z00j00n00ELh0v0a00s00u0y0de</v>
      </c>
      <c r="L1290" s="28" t="str">
        <f ca="1">ДАННЫЕ!$I1290&amp;"VN"&amp;IF(ДАННЫЕ!AW1290&gt;0,11,10)&amp;"CD"&amp;IF(ДАННЫЕ!BF1290&gt;500,16,IF(ДАННЫЕ!BF1290&gt;350,15,IF(ДАННЫЕ!BF1290&gt;=200,14,IF(ДАННЫЕ!BF1290&gt;=100,13,IF(ДАННЫЕ!BF1290&gt;=50,12,IF(ДАННЫЕ!BF1290&gt;0,11,10))))))&amp;"AR"&amp;IF(ДАННЫЕ!BX1290&gt;0,1,0)&amp;"GD"&amp;B1290&amp;"VV"&amp;IF(E1290&gt;=5,IF(E1290&lt;18,1,0),0)</f>
        <v>VN10CD10AR0GD0VV0</v>
      </c>
      <c r="M1290" s="28" t="str">
        <f>ДАННЫЕ!$I1290&amp;"b"&amp;ДАННЫЕ!$BI1290&amp;"r"&amp;ДАННЫЕ!$BJ1290&amp;"CD"&amp;IF(ДАННЫЕ!BF1290&gt;0,IF(ДАННЫЕ!BF1290&lt;200,1,IF(ДАННЫЕ!BF1290&lt;350,2,3)),0)&amp;"h"&amp;IF(ДАННЫЕ!$BK1290+ДАННЫЕ!$BL1290+ДАННЫЕ!$BM1290&gt;0,1,0)&amp;"x"&amp;ДАННЫЕ!$BK1290&amp;"y"&amp;ДАННЫЕ!$BL1290&amp;"z"&amp;ДАННЫЕ!$BM1290&amp;"c"&amp;IF(ДАННЫЕ!$BK1290+ДАННЫЕ!$BL1290+ДАННЫЕ!$BM1290=3,1,0)&amp;"a"&amp;IF(ДАННЫЕ!$BQ1290+ДАННЫЕ!$BR1290&gt;0,1,0)&amp;"d"&amp;ДАННЫЕ!$BQ1290&amp;"v"&amp;ДАННЫЕ!$BR1290&amp;"p"&amp;ДАННЫЕ!$BS1290&amp;"n"&amp;ДАННЫЕ!$BU1290&amp;"t"&amp;ДАННЫЕ!$BV1290&amp;"o"&amp;ДАННЫЕ!$BT1290&amp;"l"&amp;IF(ДАННЫЕ!$BN1290&gt;0,1,0)&amp;ДАННЫЕ!$BN1290&amp;"g"&amp;ДАННЫЕ!$BO1290&amp;"s"&amp;ДАННЫЕ!$BP1290&amp;"DZ"&amp;IF(ДАННЫЕ!B1290-ДАННЫЕ!G1290 &lt; 60,IF(ДАННЫЕ!B1290-ДАННЫЕ!G1290 &gt;= 0,1,0),0)&amp;"u"&amp;IF(ДАННЫЕ!$CJ1290&gt;0,1,0)</f>
        <v>brCD0h0xyzc0a0dvpntol0gsDZ1u0</v>
      </c>
      <c r="N1290" s="28" t="str">
        <f ca="1">ДАННЫЕ!$F1290&amp;ДАННЫЕ!$I1290&amp;"g"&amp;B1290&amp;"cf"&amp;D1290&amp;"a"&amp;IF(ДАННЫЕ!$BX1290&gt;0,1,0)&amp;IF(ДАННЫЕ!$BF1290&gt;500,1,IF(ДАННЫЕ!$BF1290&gt;350,2,IF(ДАННЫЕ!$BF1290&gt;=200,3,IF(ДАННЫЕ!$BF1290&gt;=100,4,IF(ДАННЫЕ!$BF1290&gt;=50,5,IF(ДАННЫЕ!$BF1290&lt;50,6,0))))))&amp;"AR"&amp;IF(DATEDIF(ДАННЫЕ!$BX1290,ДАННЫЕ!$F$1,"y")&gt;1,1,0)&amp;"VG"&amp;IF(ДАННЫЕ!$BH1290="0",1,0)&amp;"o"&amp;IF(T1290+ДАННЫЕ!$AF1290+ДАННЫЕ!$AG1290+ДАННЫЕ!$AH1290+ДАННЫЕ!$AI1290+ДАННЫЕ!$AJ1290+ДАННЫЕ!$AP1290+ДАННЫЕ!$AQ1290+ДАННЫЕ!$AR1290+ДАННЫЕ!$AU1290+ДАННЫЕ!$AW1290+ДАННЫЕ!$AS1290+ДАННЫЕ!$AT1290&gt;0,1,0)&amp;"x"&amp;ДАННЫЕ!$AG1290&amp;"p"&amp;IF(ДАННЫЕ!$BY1290&gt;0,1,0)&amp;"v"&amp;IF(ДАННЫЕ!$BZ1290&gt;0,1,0)&amp;"n"&amp;ДАННЫЕ!$CA1290&amp;"t"&amp;ДАННЫЕ!$AY1290&amp;"k"&amp;ДАННЫЕ!$CB1290&amp;"q"&amp;ДАННЫЕ!$CC1290&amp;"w"&amp;ДАННЫЕ!$CD1290&amp;"e"&amp;ДАННЫЕ!$CE1290&amp;"m"&amp;ДАННЫЕ!$CF1290&amp;"c"&amp;ДАННЫЕ!$CG1290&amp;"z"&amp;ДАННЫЕ!$CH1290&amp;"d"&amp;IF(H1290=4,1,0)&amp;"s"&amp;IF(ДАННЫЕ!$J1290=1,0,1)&amp;"u"&amp;IF(ДАННЫЕ!$CJ1290&gt;0,1,0)</f>
        <v>g0cf0a06AR1VG0o0xp0v0ntkqwemczd0s1u0</v>
      </c>
      <c r="O1290" s="28" t="str">
        <f>ДАННЫЕ!$I1290&amp;"g"&amp;B1290&amp;A1290&amp;"f"&amp;P1290&amp;"c"&amp;IF(ДАННЫЕ!$U1290&gt;0,1,0)&amp;"s"&amp;IF(ДАННЫЕ!$Q1290&gt;0,IF(YEAR(ДАННЫЕ!$F$1)=YEAR(ДАННЫЕ!$Q1290),IF(MONTH(ДАННЫЕ!$F$1)=MONTH(ДАННЫЕ!$Q1290),111,11),1),0)&amp;"i"&amp;IF(ДАННЫЕ!$R1290+ДАННЫЕ!$S1290+ДАННЫЕ!$T1290=0,0,1)&amp;"h"&amp;IF(ДАННЫЕ!$P1290&gt;0,1,0)&amp;"p"&amp;IF(ДАННЫЕ!$CI1290&gt;0,IF(YEAR(ДАННЫЕ!$F$1)=YEAR(ДАННЫЕ!$CI1290),IF(MONTH(ДАННЫЕ!$F$1)=MONTH(ДАННЫЕ!$CI1290),111,11),1),0)&amp;"d"&amp;IF(ДАННЫЕ!$CJ1290&gt;0,IF(YEAR(ДАННЫЕ!$F$1)=YEAR(ДАННЫЕ!$CJ1290),IF(MONTH(ДАННЫЕ!$F$1)=MONTH(ДАННЫЕ!$CJ1290),111,11),1),0)&amp;"o"&amp;IF(ДАННЫЕ!$CK1290&gt;0,IF(MONTH(ДАННЫЕ!$F$1)=MONTH(ДАННЫЕ!$CK1290),111,11),0)&amp;"v"&amp;IF(ДАННЫЕ!$BE1290&gt;0,IF(MONTH(ДАННЫЕ!$F$1)=MONTH(ДАННЫЕ!$BE1290),111,11),0)</f>
        <v>g00f0c0s0i0h0p0d0o0v0</v>
      </c>
      <c r="P1290" s="15">
        <f t="shared" si="62"/>
        <v>0</v>
      </c>
      <c r="Q1290" s="15">
        <f>IF(ДАННЫЕ!$F$1&gt;ДАННЫЕ!$N1290,IF(YEAR(ДАННЫЕ!$F$1)=YEAR(ДАННЫЕ!M1290),1,0),0)</f>
        <v>0</v>
      </c>
      <c r="R1290" s="15">
        <f>IF(ДАННЫЕ!$F$1&gt;ДАННЫЕ!$N1290,IF(YEAR(ДАННЫЕ!$F$1)=YEAR(ДАННЫЕ!N1290),1,0),0)</f>
        <v>0</v>
      </c>
      <c r="S1290" s="15">
        <f>IF(ДАННЫЕ!$AA1290="2А",1,IF(ДАННЫЕ!$AA1290="2Б",2,IF(ДАННЫЕ!$AA1290="2В",3,IF(ДАННЫЕ!$AA1290=3,4,IF(ДАННЫЕ!$AA1290="4А",5,IF(ДАННЫЕ!$AA1290="4Б",6,IF(ДАННЫЕ!$AA1290="4В",7,IF(ДАННЫЕ!$AA1290=5,8,0))))))))</f>
        <v>0</v>
      </c>
      <c r="T1290" s="15">
        <f>IF(OR(ДАННЫЕ!$AC1290=2,ДАННЫЕ!$AD1290=2,ДАННЫЕ!$AE1290=2),2,IF(OR(ДАННЫЕ!$AC1290=1,ДАННЫЕ!$AD1290=1,ДАННЫЕ!$AE1290=1),1,0))</f>
        <v>0</v>
      </c>
    </row>
    <row r="1291" spans="1:20" x14ac:dyDescent="0.2">
      <c r="A1291" s="78">
        <f>IF(B1291&gt;0,IF(MONTH(ДАННЫЕ!$F$1)=MONTH(ДАННЫЕ!$B1291),1,0),0)</f>
        <v>0</v>
      </c>
      <c r="B1291" s="14">
        <f>IF(ДАННЫЕ!$B1291&gt;0,IF(YEAR(ДАННЫЕ!$F$1)=YEAR(ДАННЫЕ!$B1291),1,0),0)</f>
        <v>0</v>
      </c>
      <c r="C1291" s="14">
        <f>IF(ДАННЫЕ!$CM1291&gt;0,IF(YEAR(ДАННЫЕ!$F$1)=YEAR(ДАННЫЕ!$CM1291),1,0),0)</f>
        <v>0</v>
      </c>
      <c r="D1291" s="14">
        <f>IF(ДАННЫЕ!$CJ1291&gt;0,IF(ДАННЫЕ!$CL1291&gt;ДАННЫЕ!$F$1,1,IF(ДАННЫЕ!$CL1291&gt;0,0,1)),0)</f>
        <v>0</v>
      </c>
      <c r="E1291" s="43" t="str">
        <f ca="1">IF(ДАННЫЕ!$F$1&gt;0,IF(ДАННЫЕ!$G1291&gt;0,DATEDIF(ДАННЫЕ!$G1291,ДАННЫЕ!$F$1,"y"),""),IF(ДАННЫЕ!$G1291&gt;0,DATEDIF(ДАННЫЕ!$G1291,TODAY(),"y"),""))</f>
        <v/>
      </c>
      <c r="F1291" s="43" t="str">
        <f xml:space="preserve"> IF(ДАННЫЕ!$F1291="М",IF(E1291&gt;=18,IF(E1291&lt;60,1,""),""),"")&amp;IF(ДАННЫЕ!$F1291="Ж",IF(E1291&gt;=18,IF(E1291&lt;55,1,""),""),"")</f>
        <v/>
      </c>
      <c r="G1291" s="43" t="str">
        <f xml:space="preserve"> IF(ДАННЫЕ!$F1291="М",IF(E1291&gt;=60,2,""),"")&amp;IF(ДАННЫЕ!$F1291="Ж",IF(E1291&gt;=55,2,""),"")</f>
        <v/>
      </c>
      <c r="H1291" s="43" t="str">
        <f t="shared" ca="1" si="60"/>
        <v/>
      </c>
      <c r="I1291" s="43" t="str">
        <f t="shared" ca="1" si="61"/>
        <v>03</v>
      </c>
      <c r="J1291" s="28" t="str">
        <f ca="1">ДАННЫЕ!$F1291&amp;H1291&amp;I1291&amp;ДАННЫЕ!$I1291&amp;"m"&amp;IF(ДАННЫЕ!$I1291&gt;0,IF(ДАННЫЕ!$J1291&gt;0,0,1),"")&amp;"f"&amp;IF(ДАННЫЕ!$R1291&gt;0,IF(YEAR(ДАННЫЕ!$F$1)=YEAR(ДАННЫЕ!$R1291),1,0),0)&amp;"z"&amp;ДАННЫЕ!$R1291&amp;"p"&amp;ДАННЫЕ!$S1291&amp;"i"&amp;ДАННЫЕ!$T1291&amp;"h"&amp;ДАННЫЕ!$K1291&amp;"be"&amp;ДАННЫЕ!$BI1291&amp;"CD"&amp;IF(ДАННЫЕ!BF1291&gt;500,4,IF(ДАННЫЕ!BF1291&gt;350,3,IF(ДАННЫЕ!BF1291&gt;200,2,IF(ДАННЫЕ!BF1291&gt;0,1,0))))&amp;"g"&amp;B1291&amp;"d"&amp;H1291&amp;"l"&amp;ДАННЫЕ!AT1291&amp;"a"&amp;ДАННЫЕ!$V1291&amp;"v"&amp;R1291&amp;"k"&amp;ДАННЫЕ!$U1291&amp;"s"&amp;ДАННЫЕ!$Y1291&amp;"t"&amp;ДАННЫЕ!$X1291&amp;"b"&amp;IF(ДАННЫЕ!$Q1291&gt;1,1,0)&amp;"PP"&amp;ДАННЫЕ!Z1291&amp;"c"&amp;S1291&amp;"x"&amp;IF(ДАННЫЕ!$BY1291&gt;0,IF(YEAR(ДАННЫЕ!$F$1)=YEAR(ДАННЫЕ!$BY1291),1,0),0)&amp;"n"&amp;IF(ДАННЫЕ!$BZ1291&gt;0,IF(YEAR(ДАННЫЕ!$F$1)=YEAR(ДАННЫЕ!$BZ1291),1,0),0)&amp;"u"&amp;D1291&amp;"z"&amp;IF(ДАННЫЕ!$CL1291&gt;0,IF(YEAR(ДАННЫЕ!$F$1)&gt;YEAR(ДАННЫЕ!$CL1291),11,12),0)</f>
        <v>03mf0zpihbeCD0g0dlav0kstb0PPc0x0n0u0z0</v>
      </c>
      <c r="K1291" s="28" t="str">
        <f ca="1">ДАННЫЕ!$I1291&amp;"x"&amp;B1291&amp;"w"&amp;IF(T1291+ДАННЫЕ!AD1291+ДАННЫЕ!AE1291+ДАННЫЕ!AF1291+ДАННЫЕ!AG1291+ДАННЫЕ!AH1291+ДАННЫЕ!$AL1291+ДАННЫЕ!AI1291+ДАННЫЕ!AJ1291+ДАННЫЕ!AK1291+ДАННЫЕ!AP1291+ДАННЫЕ!AQ1291+ДАННЫЕ!AR1291+ДАННЫЕ!$AM1291+ДАННЫЕ!$AN1291+ДАННЫЕ!AS1291+ДАННЫЕ!AT1291&gt;0,1,0)&amp;IF(OR(T1291=2,ДАННЫЕ!AD1291=2,ДАННЫЕ!AE1291=2,ДАННЫЕ!AF1291=2,ДАННЫЕ!AG1291=2,ДАННЫЕ!AH1291=2,ДАННЫЕ!$AL1291=2,ДАННЫЕ!AI1291=2,ДАННЫЕ!AJ1291=2,ДАННЫЕ!AK1291=2,ДАННЫЕ!AP1291=2,ДАННЫЕ!AQ1291=2,ДАННЫЕ!AR1291=2,ДАННЫЕ!$AM1291=2,ДАННЫЕ!$AN1291=2,ДАННЫЕ!AS1291=2,ДАННЫЕ!AT1291=2),2,0)&amp;"t"&amp;IF(T1291&gt;0,"1"&amp;T1291,"00")&amp;"f"&amp;IF(ДАННЫЕ!$AC1291,"1"&amp;ДАННЫЕ!$AC1291,"00")&amp;"b"&amp;IF(ДАННЫЕ!$AD1291,"1"&amp;ДАННЫЕ!$AD1291,"00")&amp;"g"&amp;IF(ДАННЫЕ!$AF1291,"1"&amp;ДАННЫЕ!$AF1291,"00")&amp;"c"&amp;IF(ДАННЫЕ!$AG1291,"1"&amp;ДАННЫЕ!$AG1291,"00")&amp;"i"&amp;IF(ДАННЫЕ!$AH1291,"1"&amp;ДАННЫЕ!$AH1291,"00")&amp;"r"&amp;IF(ДАННЫЕ!$AL1291,"1"&amp;ДАННЫЕ!$AL1291,"00")&amp;"m"&amp;IF(ДАННЫЕ!$AI1291,"1"&amp;ДАННЫЕ!$AI1291,"00")&amp;"hS"&amp;IF(ДАННЫЕ!$AJ1291,"1"&amp;ДАННЫЕ!$AJ1291,"00")&amp;"hZ"&amp;IF(ДАННЫЕ!$AK1291,"1"&amp;ДАННЫЕ!$AK1291,"00")&amp;"p"&amp;IF(ДАННЫЕ!$AP1291,"1"&amp;ДАННЫЕ!$AP1291,"00")&amp;"k"&amp;IF(ДАННЫЕ!$AQ1291,"1"&amp;ДАННЫЕ!$AQ1291,"00")&amp;"z"&amp;IF(ДАННЫЕ!$AR1291,"1"&amp;ДАННЫЕ!$AR1291,"00")&amp;"j"&amp;IF(ДАННЫЕ!$AM1291,"1"&amp;ДАННЫЕ!$AM1291,"00")&amp;"n"&amp;IF(ДАННЫЕ!$AN1291,"1"&amp;ДАННЫЕ!$AN1291,"00")&amp;"E"&amp;ДАННЫЕ!BI1291&amp;"L"&amp;ДАННЫЕ!AO1291&amp;"h"&amp;IF(ДАННЫЕ!$AU1291&gt;0,1,0)&amp;"v"&amp;IF(ДАННЫЕ!$AW1291&gt;0,1,0)&amp;"a"&amp;IF(ДАННЫЕ!$AS1291,"1"&amp;ДАННЫЕ!$AS1291,"00")&amp;"s"&amp;IF(ДАННЫЕ!$AT1291,"1"&amp;ДАННЫЕ!$AT1291,"00")&amp;"u"&amp;IF(ДАННЫЕ!$CJ1291&gt;0,1,0)&amp;"y"&amp;B1291&amp;"d"&amp;H1291&amp;"e"&amp;F1291&amp;G1291</f>
        <v>x0w00t00f00b00g00c00i00r00m00hS00hZ00p00k00z00j00n00ELh0v0a00s00u0y0de</v>
      </c>
      <c r="L1291" s="28" t="str">
        <f ca="1">ДАННЫЕ!$I1291&amp;"VN"&amp;IF(ДАННЫЕ!AW1291&gt;0,11,10)&amp;"CD"&amp;IF(ДАННЫЕ!BF1291&gt;500,16,IF(ДАННЫЕ!BF1291&gt;350,15,IF(ДАННЫЕ!BF1291&gt;=200,14,IF(ДАННЫЕ!BF1291&gt;=100,13,IF(ДАННЫЕ!BF1291&gt;=50,12,IF(ДАННЫЕ!BF1291&gt;0,11,10))))))&amp;"AR"&amp;IF(ДАННЫЕ!BX1291&gt;0,1,0)&amp;"GD"&amp;B1291&amp;"VV"&amp;IF(E1291&gt;=5,IF(E1291&lt;18,1,0),0)</f>
        <v>VN10CD10AR0GD0VV0</v>
      </c>
      <c r="M1291" s="28" t="str">
        <f>ДАННЫЕ!$I1291&amp;"b"&amp;ДАННЫЕ!$BI1291&amp;"r"&amp;ДАННЫЕ!$BJ1291&amp;"CD"&amp;IF(ДАННЫЕ!BF1291&gt;0,IF(ДАННЫЕ!BF1291&lt;200,1,IF(ДАННЫЕ!BF1291&lt;350,2,3)),0)&amp;"h"&amp;IF(ДАННЫЕ!$BK1291+ДАННЫЕ!$BL1291+ДАННЫЕ!$BM1291&gt;0,1,0)&amp;"x"&amp;ДАННЫЕ!$BK1291&amp;"y"&amp;ДАННЫЕ!$BL1291&amp;"z"&amp;ДАННЫЕ!$BM1291&amp;"c"&amp;IF(ДАННЫЕ!$BK1291+ДАННЫЕ!$BL1291+ДАННЫЕ!$BM1291=3,1,0)&amp;"a"&amp;IF(ДАННЫЕ!$BQ1291+ДАННЫЕ!$BR1291&gt;0,1,0)&amp;"d"&amp;ДАННЫЕ!$BQ1291&amp;"v"&amp;ДАННЫЕ!$BR1291&amp;"p"&amp;ДАННЫЕ!$BS1291&amp;"n"&amp;ДАННЫЕ!$BU1291&amp;"t"&amp;ДАННЫЕ!$BV1291&amp;"o"&amp;ДАННЫЕ!$BT1291&amp;"l"&amp;IF(ДАННЫЕ!$BN1291&gt;0,1,0)&amp;ДАННЫЕ!$BN1291&amp;"g"&amp;ДАННЫЕ!$BO1291&amp;"s"&amp;ДАННЫЕ!$BP1291&amp;"DZ"&amp;IF(ДАННЫЕ!B1291-ДАННЫЕ!G1291 &lt; 60,IF(ДАННЫЕ!B1291-ДАННЫЕ!G1291 &gt;= 0,1,0),0)&amp;"u"&amp;IF(ДАННЫЕ!$CJ1291&gt;0,1,0)</f>
        <v>brCD0h0xyzc0a0dvpntol0gsDZ1u0</v>
      </c>
      <c r="N1291" s="28" t="str">
        <f ca="1">ДАННЫЕ!$F1291&amp;ДАННЫЕ!$I1291&amp;"g"&amp;B1291&amp;"cf"&amp;D1291&amp;"a"&amp;IF(ДАННЫЕ!$BX1291&gt;0,1,0)&amp;IF(ДАННЫЕ!$BF1291&gt;500,1,IF(ДАННЫЕ!$BF1291&gt;350,2,IF(ДАННЫЕ!$BF1291&gt;=200,3,IF(ДАННЫЕ!$BF1291&gt;=100,4,IF(ДАННЫЕ!$BF1291&gt;=50,5,IF(ДАННЫЕ!$BF1291&lt;50,6,0))))))&amp;"AR"&amp;IF(DATEDIF(ДАННЫЕ!$BX1291,ДАННЫЕ!$F$1,"y")&gt;1,1,0)&amp;"VG"&amp;IF(ДАННЫЕ!$BH1291="0",1,0)&amp;"o"&amp;IF(T1291+ДАННЫЕ!$AF1291+ДАННЫЕ!$AG1291+ДАННЫЕ!$AH1291+ДАННЫЕ!$AI1291+ДАННЫЕ!$AJ1291+ДАННЫЕ!$AP1291+ДАННЫЕ!$AQ1291+ДАННЫЕ!$AR1291+ДАННЫЕ!$AU1291+ДАННЫЕ!$AW1291+ДАННЫЕ!$AS1291+ДАННЫЕ!$AT1291&gt;0,1,0)&amp;"x"&amp;ДАННЫЕ!$AG1291&amp;"p"&amp;IF(ДАННЫЕ!$BY1291&gt;0,1,0)&amp;"v"&amp;IF(ДАННЫЕ!$BZ1291&gt;0,1,0)&amp;"n"&amp;ДАННЫЕ!$CA1291&amp;"t"&amp;ДАННЫЕ!$AY1291&amp;"k"&amp;ДАННЫЕ!$CB1291&amp;"q"&amp;ДАННЫЕ!$CC1291&amp;"w"&amp;ДАННЫЕ!$CD1291&amp;"e"&amp;ДАННЫЕ!$CE1291&amp;"m"&amp;ДАННЫЕ!$CF1291&amp;"c"&amp;ДАННЫЕ!$CG1291&amp;"z"&amp;ДАННЫЕ!$CH1291&amp;"d"&amp;IF(H1291=4,1,0)&amp;"s"&amp;IF(ДАННЫЕ!$J1291=1,0,1)&amp;"u"&amp;IF(ДАННЫЕ!$CJ1291&gt;0,1,0)</f>
        <v>g0cf0a06AR1VG0o0xp0v0ntkqwemczd0s1u0</v>
      </c>
      <c r="O1291" s="28" t="str">
        <f>ДАННЫЕ!$I1291&amp;"g"&amp;B1291&amp;A1291&amp;"f"&amp;P1291&amp;"c"&amp;IF(ДАННЫЕ!$U1291&gt;0,1,0)&amp;"s"&amp;IF(ДАННЫЕ!$Q1291&gt;0,IF(YEAR(ДАННЫЕ!$F$1)=YEAR(ДАННЫЕ!$Q1291),IF(MONTH(ДАННЫЕ!$F$1)=MONTH(ДАННЫЕ!$Q1291),111,11),1),0)&amp;"i"&amp;IF(ДАННЫЕ!$R1291+ДАННЫЕ!$S1291+ДАННЫЕ!$T1291=0,0,1)&amp;"h"&amp;IF(ДАННЫЕ!$P1291&gt;0,1,0)&amp;"p"&amp;IF(ДАННЫЕ!$CI1291&gt;0,IF(YEAR(ДАННЫЕ!$F$1)=YEAR(ДАННЫЕ!$CI1291),IF(MONTH(ДАННЫЕ!$F$1)=MONTH(ДАННЫЕ!$CI1291),111,11),1),0)&amp;"d"&amp;IF(ДАННЫЕ!$CJ1291&gt;0,IF(YEAR(ДАННЫЕ!$F$1)=YEAR(ДАННЫЕ!$CJ1291),IF(MONTH(ДАННЫЕ!$F$1)=MONTH(ДАННЫЕ!$CJ1291),111,11),1),0)&amp;"o"&amp;IF(ДАННЫЕ!$CK1291&gt;0,IF(MONTH(ДАННЫЕ!$F$1)=MONTH(ДАННЫЕ!$CK1291),111,11),0)&amp;"v"&amp;IF(ДАННЫЕ!$BE1291&gt;0,IF(MONTH(ДАННЫЕ!$F$1)=MONTH(ДАННЫЕ!$BE1291),111,11),0)</f>
        <v>g00f0c0s0i0h0p0d0o0v0</v>
      </c>
      <c r="P1291" s="15">
        <f t="shared" si="62"/>
        <v>0</v>
      </c>
      <c r="Q1291" s="15">
        <f>IF(ДАННЫЕ!$F$1&gt;ДАННЫЕ!$N1291,IF(YEAR(ДАННЫЕ!$F$1)=YEAR(ДАННЫЕ!M1291),1,0),0)</f>
        <v>0</v>
      </c>
      <c r="R1291" s="15">
        <f>IF(ДАННЫЕ!$F$1&gt;ДАННЫЕ!$N1291,IF(YEAR(ДАННЫЕ!$F$1)=YEAR(ДАННЫЕ!N1291),1,0),0)</f>
        <v>0</v>
      </c>
      <c r="S1291" s="15">
        <f>IF(ДАННЫЕ!$AA1291="2А",1,IF(ДАННЫЕ!$AA1291="2Б",2,IF(ДАННЫЕ!$AA1291="2В",3,IF(ДАННЫЕ!$AA1291=3,4,IF(ДАННЫЕ!$AA1291="4А",5,IF(ДАННЫЕ!$AA1291="4Б",6,IF(ДАННЫЕ!$AA1291="4В",7,IF(ДАННЫЕ!$AA1291=5,8,0))))))))</f>
        <v>0</v>
      </c>
      <c r="T1291" s="15">
        <f>IF(OR(ДАННЫЕ!$AC1291=2,ДАННЫЕ!$AD1291=2,ДАННЫЕ!$AE1291=2),2,IF(OR(ДАННЫЕ!$AC1291=1,ДАННЫЕ!$AD1291=1,ДАННЫЕ!$AE1291=1),1,0))</f>
        <v>0</v>
      </c>
    </row>
    <row r="1292" spans="1:20" x14ac:dyDescent="0.2">
      <c r="A1292" s="78">
        <f>IF(B1292&gt;0,IF(MONTH(ДАННЫЕ!$F$1)=MONTH(ДАННЫЕ!$B1292),1,0),0)</f>
        <v>0</v>
      </c>
      <c r="B1292" s="14">
        <f>IF(ДАННЫЕ!$B1292&gt;0,IF(YEAR(ДАННЫЕ!$F$1)=YEAR(ДАННЫЕ!$B1292),1,0),0)</f>
        <v>0</v>
      </c>
      <c r="C1292" s="14">
        <f>IF(ДАННЫЕ!$CM1292&gt;0,IF(YEAR(ДАННЫЕ!$F$1)=YEAR(ДАННЫЕ!$CM1292),1,0),0)</f>
        <v>0</v>
      </c>
      <c r="D1292" s="14">
        <f>IF(ДАННЫЕ!$CJ1292&gt;0,IF(ДАННЫЕ!$CL1292&gt;ДАННЫЕ!$F$1,1,IF(ДАННЫЕ!$CL1292&gt;0,0,1)),0)</f>
        <v>0</v>
      </c>
      <c r="E1292" s="43" t="str">
        <f ca="1">IF(ДАННЫЕ!$F$1&gt;0,IF(ДАННЫЕ!$G1292&gt;0,DATEDIF(ДАННЫЕ!$G1292,ДАННЫЕ!$F$1,"y"),""),IF(ДАННЫЕ!$G1292&gt;0,DATEDIF(ДАННЫЕ!$G1292,TODAY(),"y"),""))</f>
        <v/>
      </c>
      <c r="F1292" s="43" t="str">
        <f xml:space="preserve"> IF(ДАННЫЕ!$F1292="М",IF(E1292&gt;=18,IF(E1292&lt;60,1,""),""),"")&amp;IF(ДАННЫЕ!$F1292="Ж",IF(E1292&gt;=18,IF(E1292&lt;55,1,""),""),"")</f>
        <v/>
      </c>
      <c r="G1292" s="43" t="str">
        <f xml:space="preserve"> IF(ДАННЫЕ!$F1292="М",IF(E1292&gt;=60,2,""),"")&amp;IF(ДАННЫЕ!$F1292="Ж",IF(E1292&gt;=55,2,""),"")</f>
        <v/>
      </c>
      <c r="H1292" s="43" t="str">
        <f t="shared" ca="1" si="60"/>
        <v/>
      </c>
      <c r="I1292" s="43" t="str">
        <f t="shared" ca="1" si="61"/>
        <v>03</v>
      </c>
      <c r="J1292" s="28" t="str">
        <f ca="1">ДАННЫЕ!$F1292&amp;H1292&amp;I1292&amp;ДАННЫЕ!$I1292&amp;"m"&amp;IF(ДАННЫЕ!$I1292&gt;0,IF(ДАННЫЕ!$J1292&gt;0,0,1),"")&amp;"f"&amp;IF(ДАННЫЕ!$R1292&gt;0,IF(YEAR(ДАННЫЕ!$F$1)=YEAR(ДАННЫЕ!$R1292),1,0),0)&amp;"z"&amp;ДАННЫЕ!$R1292&amp;"p"&amp;ДАННЫЕ!$S1292&amp;"i"&amp;ДАННЫЕ!$T1292&amp;"h"&amp;ДАННЫЕ!$K1292&amp;"be"&amp;ДАННЫЕ!$BI1292&amp;"CD"&amp;IF(ДАННЫЕ!BF1292&gt;500,4,IF(ДАННЫЕ!BF1292&gt;350,3,IF(ДАННЫЕ!BF1292&gt;200,2,IF(ДАННЫЕ!BF1292&gt;0,1,0))))&amp;"g"&amp;B1292&amp;"d"&amp;H1292&amp;"l"&amp;ДАННЫЕ!AT1292&amp;"a"&amp;ДАННЫЕ!$V1292&amp;"v"&amp;R1292&amp;"k"&amp;ДАННЫЕ!$U1292&amp;"s"&amp;ДАННЫЕ!$Y1292&amp;"t"&amp;ДАННЫЕ!$X1292&amp;"b"&amp;IF(ДАННЫЕ!$Q1292&gt;1,1,0)&amp;"PP"&amp;ДАННЫЕ!Z1292&amp;"c"&amp;S1292&amp;"x"&amp;IF(ДАННЫЕ!$BY1292&gt;0,IF(YEAR(ДАННЫЕ!$F$1)=YEAR(ДАННЫЕ!$BY1292),1,0),0)&amp;"n"&amp;IF(ДАННЫЕ!$BZ1292&gt;0,IF(YEAR(ДАННЫЕ!$F$1)=YEAR(ДАННЫЕ!$BZ1292),1,0),0)&amp;"u"&amp;D1292&amp;"z"&amp;IF(ДАННЫЕ!$CL1292&gt;0,IF(YEAR(ДАННЫЕ!$F$1)&gt;YEAR(ДАННЫЕ!$CL1292),11,12),0)</f>
        <v>03mf0zpihbeCD0g0dlav0kstb0PPc0x0n0u0z0</v>
      </c>
      <c r="K1292" s="28" t="str">
        <f ca="1">ДАННЫЕ!$I1292&amp;"x"&amp;B1292&amp;"w"&amp;IF(T1292+ДАННЫЕ!AD1292+ДАННЫЕ!AE1292+ДАННЫЕ!AF1292+ДАННЫЕ!AG1292+ДАННЫЕ!AH1292+ДАННЫЕ!$AL1292+ДАННЫЕ!AI1292+ДАННЫЕ!AJ1292+ДАННЫЕ!AK1292+ДАННЫЕ!AP1292+ДАННЫЕ!AQ1292+ДАННЫЕ!AR1292+ДАННЫЕ!$AM1292+ДАННЫЕ!$AN1292+ДАННЫЕ!AS1292+ДАННЫЕ!AT1292&gt;0,1,0)&amp;IF(OR(T1292=2,ДАННЫЕ!AD1292=2,ДАННЫЕ!AE1292=2,ДАННЫЕ!AF1292=2,ДАННЫЕ!AG1292=2,ДАННЫЕ!AH1292=2,ДАННЫЕ!$AL1292=2,ДАННЫЕ!AI1292=2,ДАННЫЕ!AJ1292=2,ДАННЫЕ!AK1292=2,ДАННЫЕ!AP1292=2,ДАННЫЕ!AQ1292=2,ДАННЫЕ!AR1292=2,ДАННЫЕ!$AM1292=2,ДАННЫЕ!$AN1292=2,ДАННЫЕ!AS1292=2,ДАННЫЕ!AT1292=2),2,0)&amp;"t"&amp;IF(T1292&gt;0,"1"&amp;T1292,"00")&amp;"f"&amp;IF(ДАННЫЕ!$AC1292,"1"&amp;ДАННЫЕ!$AC1292,"00")&amp;"b"&amp;IF(ДАННЫЕ!$AD1292,"1"&amp;ДАННЫЕ!$AD1292,"00")&amp;"g"&amp;IF(ДАННЫЕ!$AF1292,"1"&amp;ДАННЫЕ!$AF1292,"00")&amp;"c"&amp;IF(ДАННЫЕ!$AG1292,"1"&amp;ДАННЫЕ!$AG1292,"00")&amp;"i"&amp;IF(ДАННЫЕ!$AH1292,"1"&amp;ДАННЫЕ!$AH1292,"00")&amp;"r"&amp;IF(ДАННЫЕ!$AL1292,"1"&amp;ДАННЫЕ!$AL1292,"00")&amp;"m"&amp;IF(ДАННЫЕ!$AI1292,"1"&amp;ДАННЫЕ!$AI1292,"00")&amp;"hS"&amp;IF(ДАННЫЕ!$AJ1292,"1"&amp;ДАННЫЕ!$AJ1292,"00")&amp;"hZ"&amp;IF(ДАННЫЕ!$AK1292,"1"&amp;ДАННЫЕ!$AK1292,"00")&amp;"p"&amp;IF(ДАННЫЕ!$AP1292,"1"&amp;ДАННЫЕ!$AP1292,"00")&amp;"k"&amp;IF(ДАННЫЕ!$AQ1292,"1"&amp;ДАННЫЕ!$AQ1292,"00")&amp;"z"&amp;IF(ДАННЫЕ!$AR1292,"1"&amp;ДАННЫЕ!$AR1292,"00")&amp;"j"&amp;IF(ДАННЫЕ!$AM1292,"1"&amp;ДАННЫЕ!$AM1292,"00")&amp;"n"&amp;IF(ДАННЫЕ!$AN1292,"1"&amp;ДАННЫЕ!$AN1292,"00")&amp;"E"&amp;ДАННЫЕ!BI1292&amp;"L"&amp;ДАННЫЕ!AO1292&amp;"h"&amp;IF(ДАННЫЕ!$AU1292&gt;0,1,0)&amp;"v"&amp;IF(ДАННЫЕ!$AW1292&gt;0,1,0)&amp;"a"&amp;IF(ДАННЫЕ!$AS1292,"1"&amp;ДАННЫЕ!$AS1292,"00")&amp;"s"&amp;IF(ДАННЫЕ!$AT1292,"1"&amp;ДАННЫЕ!$AT1292,"00")&amp;"u"&amp;IF(ДАННЫЕ!$CJ1292&gt;0,1,0)&amp;"y"&amp;B1292&amp;"d"&amp;H1292&amp;"e"&amp;F1292&amp;G1292</f>
        <v>x0w00t00f00b00g00c00i00r00m00hS00hZ00p00k00z00j00n00ELh0v0a00s00u0y0de</v>
      </c>
      <c r="L1292" s="28" t="str">
        <f ca="1">ДАННЫЕ!$I1292&amp;"VN"&amp;IF(ДАННЫЕ!AW1292&gt;0,11,10)&amp;"CD"&amp;IF(ДАННЫЕ!BF1292&gt;500,16,IF(ДАННЫЕ!BF1292&gt;350,15,IF(ДАННЫЕ!BF1292&gt;=200,14,IF(ДАННЫЕ!BF1292&gt;=100,13,IF(ДАННЫЕ!BF1292&gt;=50,12,IF(ДАННЫЕ!BF1292&gt;0,11,10))))))&amp;"AR"&amp;IF(ДАННЫЕ!BX1292&gt;0,1,0)&amp;"GD"&amp;B1292&amp;"VV"&amp;IF(E1292&gt;=5,IF(E1292&lt;18,1,0),0)</f>
        <v>VN10CD10AR0GD0VV0</v>
      </c>
      <c r="M1292" s="28" t="str">
        <f>ДАННЫЕ!$I1292&amp;"b"&amp;ДАННЫЕ!$BI1292&amp;"r"&amp;ДАННЫЕ!$BJ1292&amp;"CD"&amp;IF(ДАННЫЕ!BF1292&gt;0,IF(ДАННЫЕ!BF1292&lt;200,1,IF(ДАННЫЕ!BF1292&lt;350,2,3)),0)&amp;"h"&amp;IF(ДАННЫЕ!$BK1292+ДАННЫЕ!$BL1292+ДАННЫЕ!$BM1292&gt;0,1,0)&amp;"x"&amp;ДАННЫЕ!$BK1292&amp;"y"&amp;ДАННЫЕ!$BL1292&amp;"z"&amp;ДАННЫЕ!$BM1292&amp;"c"&amp;IF(ДАННЫЕ!$BK1292+ДАННЫЕ!$BL1292+ДАННЫЕ!$BM1292=3,1,0)&amp;"a"&amp;IF(ДАННЫЕ!$BQ1292+ДАННЫЕ!$BR1292&gt;0,1,0)&amp;"d"&amp;ДАННЫЕ!$BQ1292&amp;"v"&amp;ДАННЫЕ!$BR1292&amp;"p"&amp;ДАННЫЕ!$BS1292&amp;"n"&amp;ДАННЫЕ!$BU1292&amp;"t"&amp;ДАННЫЕ!$BV1292&amp;"o"&amp;ДАННЫЕ!$BT1292&amp;"l"&amp;IF(ДАННЫЕ!$BN1292&gt;0,1,0)&amp;ДАННЫЕ!$BN1292&amp;"g"&amp;ДАННЫЕ!$BO1292&amp;"s"&amp;ДАННЫЕ!$BP1292&amp;"DZ"&amp;IF(ДАННЫЕ!B1292-ДАННЫЕ!G1292 &lt; 60,IF(ДАННЫЕ!B1292-ДАННЫЕ!G1292 &gt;= 0,1,0),0)&amp;"u"&amp;IF(ДАННЫЕ!$CJ1292&gt;0,1,0)</f>
        <v>brCD0h0xyzc0a0dvpntol0gsDZ1u0</v>
      </c>
      <c r="N1292" s="28" t="str">
        <f ca="1">ДАННЫЕ!$F1292&amp;ДАННЫЕ!$I1292&amp;"g"&amp;B1292&amp;"cf"&amp;D1292&amp;"a"&amp;IF(ДАННЫЕ!$BX1292&gt;0,1,0)&amp;IF(ДАННЫЕ!$BF1292&gt;500,1,IF(ДАННЫЕ!$BF1292&gt;350,2,IF(ДАННЫЕ!$BF1292&gt;=200,3,IF(ДАННЫЕ!$BF1292&gt;=100,4,IF(ДАННЫЕ!$BF1292&gt;=50,5,IF(ДАННЫЕ!$BF1292&lt;50,6,0))))))&amp;"AR"&amp;IF(DATEDIF(ДАННЫЕ!$BX1292,ДАННЫЕ!$F$1,"y")&gt;1,1,0)&amp;"VG"&amp;IF(ДАННЫЕ!$BH1292="0",1,0)&amp;"o"&amp;IF(T1292+ДАННЫЕ!$AF1292+ДАННЫЕ!$AG1292+ДАННЫЕ!$AH1292+ДАННЫЕ!$AI1292+ДАННЫЕ!$AJ1292+ДАННЫЕ!$AP1292+ДАННЫЕ!$AQ1292+ДАННЫЕ!$AR1292+ДАННЫЕ!$AU1292+ДАННЫЕ!$AW1292+ДАННЫЕ!$AS1292+ДАННЫЕ!$AT1292&gt;0,1,0)&amp;"x"&amp;ДАННЫЕ!$AG1292&amp;"p"&amp;IF(ДАННЫЕ!$BY1292&gt;0,1,0)&amp;"v"&amp;IF(ДАННЫЕ!$BZ1292&gt;0,1,0)&amp;"n"&amp;ДАННЫЕ!$CA1292&amp;"t"&amp;ДАННЫЕ!$AY1292&amp;"k"&amp;ДАННЫЕ!$CB1292&amp;"q"&amp;ДАННЫЕ!$CC1292&amp;"w"&amp;ДАННЫЕ!$CD1292&amp;"e"&amp;ДАННЫЕ!$CE1292&amp;"m"&amp;ДАННЫЕ!$CF1292&amp;"c"&amp;ДАННЫЕ!$CG1292&amp;"z"&amp;ДАННЫЕ!$CH1292&amp;"d"&amp;IF(H1292=4,1,0)&amp;"s"&amp;IF(ДАННЫЕ!$J1292=1,0,1)&amp;"u"&amp;IF(ДАННЫЕ!$CJ1292&gt;0,1,0)</f>
        <v>g0cf0a06AR1VG0o0xp0v0ntkqwemczd0s1u0</v>
      </c>
      <c r="O1292" s="28" t="str">
        <f>ДАННЫЕ!$I1292&amp;"g"&amp;B1292&amp;A1292&amp;"f"&amp;P1292&amp;"c"&amp;IF(ДАННЫЕ!$U1292&gt;0,1,0)&amp;"s"&amp;IF(ДАННЫЕ!$Q1292&gt;0,IF(YEAR(ДАННЫЕ!$F$1)=YEAR(ДАННЫЕ!$Q1292),IF(MONTH(ДАННЫЕ!$F$1)=MONTH(ДАННЫЕ!$Q1292),111,11),1),0)&amp;"i"&amp;IF(ДАННЫЕ!$R1292+ДАННЫЕ!$S1292+ДАННЫЕ!$T1292=0,0,1)&amp;"h"&amp;IF(ДАННЫЕ!$P1292&gt;0,1,0)&amp;"p"&amp;IF(ДАННЫЕ!$CI1292&gt;0,IF(YEAR(ДАННЫЕ!$F$1)=YEAR(ДАННЫЕ!$CI1292),IF(MONTH(ДАННЫЕ!$F$1)=MONTH(ДАННЫЕ!$CI1292),111,11),1),0)&amp;"d"&amp;IF(ДАННЫЕ!$CJ1292&gt;0,IF(YEAR(ДАННЫЕ!$F$1)=YEAR(ДАННЫЕ!$CJ1292),IF(MONTH(ДАННЫЕ!$F$1)=MONTH(ДАННЫЕ!$CJ1292),111,11),1),0)&amp;"o"&amp;IF(ДАННЫЕ!$CK1292&gt;0,IF(MONTH(ДАННЫЕ!$F$1)=MONTH(ДАННЫЕ!$CK1292),111,11),0)&amp;"v"&amp;IF(ДАННЫЕ!$BE1292&gt;0,IF(MONTH(ДАННЫЕ!$F$1)=MONTH(ДАННЫЕ!$BE1292),111,11),0)</f>
        <v>g00f0c0s0i0h0p0d0o0v0</v>
      </c>
      <c r="P1292" s="15">
        <f t="shared" si="62"/>
        <v>0</v>
      </c>
      <c r="Q1292" s="15">
        <f>IF(ДАННЫЕ!$F$1&gt;ДАННЫЕ!$N1292,IF(YEAR(ДАННЫЕ!$F$1)=YEAR(ДАННЫЕ!M1292),1,0),0)</f>
        <v>0</v>
      </c>
      <c r="R1292" s="15">
        <f>IF(ДАННЫЕ!$F$1&gt;ДАННЫЕ!$N1292,IF(YEAR(ДАННЫЕ!$F$1)=YEAR(ДАННЫЕ!N1292),1,0),0)</f>
        <v>0</v>
      </c>
      <c r="S1292" s="15">
        <f>IF(ДАННЫЕ!$AA1292="2А",1,IF(ДАННЫЕ!$AA1292="2Б",2,IF(ДАННЫЕ!$AA1292="2В",3,IF(ДАННЫЕ!$AA1292=3,4,IF(ДАННЫЕ!$AA1292="4А",5,IF(ДАННЫЕ!$AA1292="4Б",6,IF(ДАННЫЕ!$AA1292="4В",7,IF(ДАННЫЕ!$AA1292=5,8,0))))))))</f>
        <v>0</v>
      </c>
      <c r="T1292" s="15">
        <f>IF(OR(ДАННЫЕ!$AC1292=2,ДАННЫЕ!$AD1292=2,ДАННЫЕ!$AE1292=2),2,IF(OR(ДАННЫЕ!$AC1292=1,ДАННЫЕ!$AD1292=1,ДАННЫЕ!$AE1292=1),1,0))</f>
        <v>0</v>
      </c>
    </row>
    <row r="1293" spans="1:20" x14ac:dyDescent="0.2">
      <c r="A1293" s="78">
        <f>IF(B1293&gt;0,IF(MONTH(ДАННЫЕ!$F$1)=MONTH(ДАННЫЕ!$B1293),1,0),0)</f>
        <v>0</v>
      </c>
      <c r="B1293" s="14">
        <f>IF(ДАННЫЕ!$B1293&gt;0,IF(YEAR(ДАННЫЕ!$F$1)=YEAR(ДАННЫЕ!$B1293),1,0),0)</f>
        <v>0</v>
      </c>
      <c r="C1293" s="14">
        <f>IF(ДАННЫЕ!$CM1293&gt;0,IF(YEAR(ДАННЫЕ!$F$1)=YEAR(ДАННЫЕ!$CM1293),1,0),0)</f>
        <v>0</v>
      </c>
      <c r="D1293" s="14">
        <f>IF(ДАННЫЕ!$CJ1293&gt;0,IF(ДАННЫЕ!$CL1293&gt;ДАННЫЕ!$F$1,1,IF(ДАННЫЕ!$CL1293&gt;0,0,1)),0)</f>
        <v>0</v>
      </c>
      <c r="E1293" s="43" t="str">
        <f ca="1">IF(ДАННЫЕ!$F$1&gt;0,IF(ДАННЫЕ!$G1293&gt;0,DATEDIF(ДАННЫЕ!$G1293,ДАННЫЕ!$F$1,"y"),""),IF(ДАННЫЕ!$G1293&gt;0,DATEDIF(ДАННЫЕ!$G1293,TODAY(),"y"),""))</f>
        <v/>
      </c>
      <c r="F1293" s="43" t="str">
        <f xml:space="preserve"> IF(ДАННЫЕ!$F1293="М",IF(E1293&gt;=18,IF(E1293&lt;60,1,""),""),"")&amp;IF(ДАННЫЕ!$F1293="Ж",IF(E1293&gt;=18,IF(E1293&lt;55,1,""),""),"")</f>
        <v/>
      </c>
      <c r="G1293" s="43" t="str">
        <f xml:space="preserve"> IF(ДАННЫЕ!$F1293="М",IF(E1293&gt;=60,2,""),"")&amp;IF(ДАННЫЕ!$F1293="Ж",IF(E1293&gt;=55,2,""),"")</f>
        <v/>
      </c>
      <c r="H1293" s="43" t="str">
        <f t="shared" ca="1" si="60"/>
        <v/>
      </c>
      <c r="I1293" s="43" t="str">
        <f t="shared" ca="1" si="61"/>
        <v>03</v>
      </c>
      <c r="J1293" s="28" t="str">
        <f ca="1">ДАННЫЕ!$F1293&amp;H1293&amp;I1293&amp;ДАННЫЕ!$I1293&amp;"m"&amp;IF(ДАННЫЕ!$I1293&gt;0,IF(ДАННЫЕ!$J1293&gt;0,0,1),"")&amp;"f"&amp;IF(ДАННЫЕ!$R1293&gt;0,IF(YEAR(ДАННЫЕ!$F$1)=YEAR(ДАННЫЕ!$R1293),1,0),0)&amp;"z"&amp;ДАННЫЕ!$R1293&amp;"p"&amp;ДАННЫЕ!$S1293&amp;"i"&amp;ДАННЫЕ!$T1293&amp;"h"&amp;ДАННЫЕ!$K1293&amp;"be"&amp;ДАННЫЕ!$BI1293&amp;"CD"&amp;IF(ДАННЫЕ!BF1293&gt;500,4,IF(ДАННЫЕ!BF1293&gt;350,3,IF(ДАННЫЕ!BF1293&gt;200,2,IF(ДАННЫЕ!BF1293&gt;0,1,0))))&amp;"g"&amp;B1293&amp;"d"&amp;H1293&amp;"l"&amp;ДАННЫЕ!AT1293&amp;"a"&amp;ДАННЫЕ!$V1293&amp;"v"&amp;R1293&amp;"k"&amp;ДАННЫЕ!$U1293&amp;"s"&amp;ДАННЫЕ!$Y1293&amp;"t"&amp;ДАННЫЕ!$X1293&amp;"b"&amp;IF(ДАННЫЕ!$Q1293&gt;1,1,0)&amp;"PP"&amp;ДАННЫЕ!Z1293&amp;"c"&amp;S1293&amp;"x"&amp;IF(ДАННЫЕ!$BY1293&gt;0,IF(YEAR(ДАННЫЕ!$F$1)=YEAR(ДАННЫЕ!$BY1293),1,0),0)&amp;"n"&amp;IF(ДАННЫЕ!$BZ1293&gt;0,IF(YEAR(ДАННЫЕ!$F$1)=YEAR(ДАННЫЕ!$BZ1293),1,0),0)&amp;"u"&amp;D1293&amp;"z"&amp;IF(ДАННЫЕ!$CL1293&gt;0,IF(YEAR(ДАННЫЕ!$F$1)&gt;YEAR(ДАННЫЕ!$CL1293),11,12),0)</f>
        <v>03mf0zpihbeCD0g0dlav0kstb0PPc0x0n0u0z0</v>
      </c>
      <c r="K1293" s="28" t="str">
        <f ca="1">ДАННЫЕ!$I1293&amp;"x"&amp;B1293&amp;"w"&amp;IF(T1293+ДАННЫЕ!AD1293+ДАННЫЕ!AE1293+ДАННЫЕ!AF1293+ДАННЫЕ!AG1293+ДАННЫЕ!AH1293+ДАННЫЕ!$AL1293+ДАННЫЕ!AI1293+ДАННЫЕ!AJ1293+ДАННЫЕ!AK1293+ДАННЫЕ!AP1293+ДАННЫЕ!AQ1293+ДАННЫЕ!AR1293+ДАННЫЕ!$AM1293+ДАННЫЕ!$AN1293+ДАННЫЕ!AS1293+ДАННЫЕ!AT1293&gt;0,1,0)&amp;IF(OR(T1293=2,ДАННЫЕ!AD1293=2,ДАННЫЕ!AE1293=2,ДАННЫЕ!AF1293=2,ДАННЫЕ!AG1293=2,ДАННЫЕ!AH1293=2,ДАННЫЕ!$AL1293=2,ДАННЫЕ!AI1293=2,ДАННЫЕ!AJ1293=2,ДАННЫЕ!AK1293=2,ДАННЫЕ!AP1293=2,ДАННЫЕ!AQ1293=2,ДАННЫЕ!AR1293=2,ДАННЫЕ!$AM1293=2,ДАННЫЕ!$AN1293=2,ДАННЫЕ!AS1293=2,ДАННЫЕ!AT1293=2),2,0)&amp;"t"&amp;IF(T1293&gt;0,"1"&amp;T1293,"00")&amp;"f"&amp;IF(ДАННЫЕ!$AC1293,"1"&amp;ДАННЫЕ!$AC1293,"00")&amp;"b"&amp;IF(ДАННЫЕ!$AD1293,"1"&amp;ДАННЫЕ!$AD1293,"00")&amp;"g"&amp;IF(ДАННЫЕ!$AF1293,"1"&amp;ДАННЫЕ!$AF1293,"00")&amp;"c"&amp;IF(ДАННЫЕ!$AG1293,"1"&amp;ДАННЫЕ!$AG1293,"00")&amp;"i"&amp;IF(ДАННЫЕ!$AH1293,"1"&amp;ДАННЫЕ!$AH1293,"00")&amp;"r"&amp;IF(ДАННЫЕ!$AL1293,"1"&amp;ДАННЫЕ!$AL1293,"00")&amp;"m"&amp;IF(ДАННЫЕ!$AI1293,"1"&amp;ДАННЫЕ!$AI1293,"00")&amp;"hS"&amp;IF(ДАННЫЕ!$AJ1293,"1"&amp;ДАННЫЕ!$AJ1293,"00")&amp;"hZ"&amp;IF(ДАННЫЕ!$AK1293,"1"&amp;ДАННЫЕ!$AK1293,"00")&amp;"p"&amp;IF(ДАННЫЕ!$AP1293,"1"&amp;ДАННЫЕ!$AP1293,"00")&amp;"k"&amp;IF(ДАННЫЕ!$AQ1293,"1"&amp;ДАННЫЕ!$AQ1293,"00")&amp;"z"&amp;IF(ДАННЫЕ!$AR1293,"1"&amp;ДАННЫЕ!$AR1293,"00")&amp;"j"&amp;IF(ДАННЫЕ!$AM1293,"1"&amp;ДАННЫЕ!$AM1293,"00")&amp;"n"&amp;IF(ДАННЫЕ!$AN1293,"1"&amp;ДАННЫЕ!$AN1293,"00")&amp;"E"&amp;ДАННЫЕ!BI1293&amp;"L"&amp;ДАННЫЕ!AO1293&amp;"h"&amp;IF(ДАННЫЕ!$AU1293&gt;0,1,0)&amp;"v"&amp;IF(ДАННЫЕ!$AW1293&gt;0,1,0)&amp;"a"&amp;IF(ДАННЫЕ!$AS1293,"1"&amp;ДАННЫЕ!$AS1293,"00")&amp;"s"&amp;IF(ДАННЫЕ!$AT1293,"1"&amp;ДАННЫЕ!$AT1293,"00")&amp;"u"&amp;IF(ДАННЫЕ!$CJ1293&gt;0,1,0)&amp;"y"&amp;B1293&amp;"d"&amp;H1293&amp;"e"&amp;F1293&amp;G1293</f>
        <v>x0w00t00f00b00g00c00i00r00m00hS00hZ00p00k00z00j00n00ELh0v0a00s00u0y0de</v>
      </c>
      <c r="L1293" s="28" t="str">
        <f ca="1">ДАННЫЕ!$I1293&amp;"VN"&amp;IF(ДАННЫЕ!AW1293&gt;0,11,10)&amp;"CD"&amp;IF(ДАННЫЕ!BF1293&gt;500,16,IF(ДАННЫЕ!BF1293&gt;350,15,IF(ДАННЫЕ!BF1293&gt;=200,14,IF(ДАННЫЕ!BF1293&gt;=100,13,IF(ДАННЫЕ!BF1293&gt;=50,12,IF(ДАННЫЕ!BF1293&gt;0,11,10))))))&amp;"AR"&amp;IF(ДАННЫЕ!BX1293&gt;0,1,0)&amp;"GD"&amp;B1293&amp;"VV"&amp;IF(E1293&gt;=5,IF(E1293&lt;18,1,0),0)</f>
        <v>VN10CD10AR0GD0VV0</v>
      </c>
      <c r="M1293" s="28" t="str">
        <f>ДАННЫЕ!$I1293&amp;"b"&amp;ДАННЫЕ!$BI1293&amp;"r"&amp;ДАННЫЕ!$BJ1293&amp;"CD"&amp;IF(ДАННЫЕ!BF1293&gt;0,IF(ДАННЫЕ!BF1293&lt;200,1,IF(ДАННЫЕ!BF1293&lt;350,2,3)),0)&amp;"h"&amp;IF(ДАННЫЕ!$BK1293+ДАННЫЕ!$BL1293+ДАННЫЕ!$BM1293&gt;0,1,0)&amp;"x"&amp;ДАННЫЕ!$BK1293&amp;"y"&amp;ДАННЫЕ!$BL1293&amp;"z"&amp;ДАННЫЕ!$BM1293&amp;"c"&amp;IF(ДАННЫЕ!$BK1293+ДАННЫЕ!$BL1293+ДАННЫЕ!$BM1293=3,1,0)&amp;"a"&amp;IF(ДАННЫЕ!$BQ1293+ДАННЫЕ!$BR1293&gt;0,1,0)&amp;"d"&amp;ДАННЫЕ!$BQ1293&amp;"v"&amp;ДАННЫЕ!$BR1293&amp;"p"&amp;ДАННЫЕ!$BS1293&amp;"n"&amp;ДАННЫЕ!$BU1293&amp;"t"&amp;ДАННЫЕ!$BV1293&amp;"o"&amp;ДАННЫЕ!$BT1293&amp;"l"&amp;IF(ДАННЫЕ!$BN1293&gt;0,1,0)&amp;ДАННЫЕ!$BN1293&amp;"g"&amp;ДАННЫЕ!$BO1293&amp;"s"&amp;ДАННЫЕ!$BP1293&amp;"DZ"&amp;IF(ДАННЫЕ!B1293-ДАННЫЕ!G1293 &lt; 60,IF(ДАННЫЕ!B1293-ДАННЫЕ!G1293 &gt;= 0,1,0),0)&amp;"u"&amp;IF(ДАННЫЕ!$CJ1293&gt;0,1,0)</f>
        <v>brCD0h0xyzc0a0dvpntol0gsDZ1u0</v>
      </c>
      <c r="N1293" s="28" t="str">
        <f ca="1">ДАННЫЕ!$F1293&amp;ДАННЫЕ!$I1293&amp;"g"&amp;B1293&amp;"cf"&amp;D1293&amp;"a"&amp;IF(ДАННЫЕ!$BX1293&gt;0,1,0)&amp;IF(ДАННЫЕ!$BF1293&gt;500,1,IF(ДАННЫЕ!$BF1293&gt;350,2,IF(ДАННЫЕ!$BF1293&gt;=200,3,IF(ДАННЫЕ!$BF1293&gt;=100,4,IF(ДАННЫЕ!$BF1293&gt;=50,5,IF(ДАННЫЕ!$BF1293&lt;50,6,0))))))&amp;"AR"&amp;IF(DATEDIF(ДАННЫЕ!$BX1293,ДАННЫЕ!$F$1,"y")&gt;1,1,0)&amp;"VG"&amp;IF(ДАННЫЕ!$BH1293="0",1,0)&amp;"o"&amp;IF(T1293+ДАННЫЕ!$AF1293+ДАННЫЕ!$AG1293+ДАННЫЕ!$AH1293+ДАННЫЕ!$AI1293+ДАННЫЕ!$AJ1293+ДАННЫЕ!$AP1293+ДАННЫЕ!$AQ1293+ДАННЫЕ!$AR1293+ДАННЫЕ!$AU1293+ДАННЫЕ!$AW1293+ДАННЫЕ!$AS1293+ДАННЫЕ!$AT1293&gt;0,1,0)&amp;"x"&amp;ДАННЫЕ!$AG1293&amp;"p"&amp;IF(ДАННЫЕ!$BY1293&gt;0,1,0)&amp;"v"&amp;IF(ДАННЫЕ!$BZ1293&gt;0,1,0)&amp;"n"&amp;ДАННЫЕ!$CA1293&amp;"t"&amp;ДАННЫЕ!$AY1293&amp;"k"&amp;ДАННЫЕ!$CB1293&amp;"q"&amp;ДАННЫЕ!$CC1293&amp;"w"&amp;ДАННЫЕ!$CD1293&amp;"e"&amp;ДАННЫЕ!$CE1293&amp;"m"&amp;ДАННЫЕ!$CF1293&amp;"c"&amp;ДАННЫЕ!$CG1293&amp;"z"&amp;ДАННЫЕ!$CH1293&amp;"d"&amp;IF(H1293=4,1,0)&amp;"s"&amp;IF(ДАННЫЕ!$J1293=1,0,1)&amp;"u"&amp;IF(ДАННЫЕ!$CJ1293&gt;0,1,0)</f>
        <v>g0cf0a06AR1VG0o0xp0v0ntkqwemczd0s1u0</v>
      </c>
      <c r="O1293" s="28" t="str">
        <f>ДАННЫЕ!$I1293&amp;"g"&amp;B1293&amp;A1293&amp;"f"&amp;P1293&amp;"c"&amp;IF(ДАННЫЕ!$U1293&gt;0,1,0)&amp;"s"&amp;IF(ДАННЫЕ!$Q1293&gt;0,IF(YEAR(ДАННЫЕ!$F$1)=YEAR(ДАННЫЕ!$Q1293),IF(MONTH(ДАННЫЕ!$F$1)=MONTH(ДАННЫЕ!$Q1293),111,11),1),0)&amp;"i"&amp;IF(ДАННЫЕ!$R1293+ДАННЫЕ!$S1293+ДАННЫЕ!$T1293=0,0,1)&amp;"h"&amp;IF(ДАННЫЕ!$P1293&gt;0,1,0)&amp;"p"&amp;IF(ДАННЫЕ!$CI1293&gt;0,IF(YEAR(ДАННЫЕ!$F$1)=YEAR(ДАННЫЕ!$CI1293),IF(MONTH(ДАННЫЕ!$F$1)=MONTH(ДАННЫЕ!$CI1293),111,11),1),0)&amp;"d"&amp;IF(ДАННЫЕ!$CJ1293&gt;0,IF(YEAR(ДАННЫЕ!$F$1)=YEAR(ДАННЫЕ!$CJ1293),IF(MONTH(ДАННЫЕ!$F$1)=MONTH(ДАННЫЕ!$CJ1293),111,11),1),0)&amp;"o"&amp;IF(ДАННЫЕ!$CK1293&gt;0,IF(MONTH(ДАННЫЕ!$F$1)=MONTH(ДАННЫЕ!$CK1293),111,11),0)&amp;"v"&amp;IF(ДАННЫЕ!$BE1293&gt;0,IF(MONTH(ДАННЫЕ!$F$1)=MONTH(ДАННЫЕ!$BE1293),111,11),0)</f>
        <v>g00f0c0s0i0h0p0d0o0v0</v>
      </c>
      <c r="P1293" s="15">
        <f t="shared" si="62"/>
        <v>0</v>
      </c>
      <c r="Q1293" s="15">
        <f>IF(ДАННЫЕ!$F$1&gt;ДАННЫЕ!$N1293,IF(YEAR(ДАННЫЕ!$F$1)=YEAR(ДАННЫЕ!M1293),1,0),0)</f>
        <v>0</v>
      </c>
      <c r="R1293" s="15">
        <f>IF(ДАННЫЕ!$F$1&gt;ДАННЫЕ!$N1293,IF(YEAR(ДАННЫЕ!$F$1)=YEAR(ДАННЫЕ!N1293),1,0),0)</f>
        <v>0</v>
      </c>
      <c r="S1293" s="15">
        <f>IF(ДАННЫЕ!$AA1293="2А",1,IF(ДАННЫЕ!$AA1293="2Б",2,IF(ДАННЫЕ!$AA1293="2В",3,IF(ДАННЫЕ!$AA1293=3,4,IF(ДАННЫЕ!$AA1293="4А",5,IF(ДАННЫЕ!$AA1293="4Б",6,IF(ДАННЫЕ!$AA1293="4В",7,IF(ДАННЫЕ!$AA1293=5,8,0))))))))</f>
        <v>0</v>
      </c>
      <c r="T1293" s="15">
        <f>IF(OR(ДАННЫЕ!$AC1293=2,ДАННЫЕ!$AD1293=2,ДАННЫЕ!$AE1293=2),2,IF(OR(ДАННЫЕ!$AC1293=1,ДАННЫЕ!$AD1293=1,ДАННЫЕ!$AE1293=1),1,0))</f>
        <v>0</v>
      </c>
    </row>
    <row r="1294" spans="1:20" x14ac:dyDescent="0.2">
      <c r="A1294" s="78">
        <f>IF(B1294&gt;0,IF(MONTH(ДАННЫЕ!$F$1)=MONTH(ДАННЫЕ!$B1294),1,0),0)</f>
        <v>0</v>
      </c>
      <c r="B1294" s="14">
        <f>IF(ДАННЫЕ!$B1294&gt;0,IF(YEAR(ДАННЫЕ!$F$1)=YEAR(ДАННЫЕ!$B1294),1,0),0)</f>
        <v>0</v>
      </c>
      <c r="C1294" s="14">
        <f>IF(ДАННЫЕ!$CM1294&gt;0,IF(YEAR(ДАННЫЕ!$F$1)=YEAR(ДАННЫЕ!$CM1294),1,0),0)</f>
        <v>0</v>
      </c>
      <c r="D1294" s="14">
        <f>IF(ДАННЫЕ!$CJ1294&gt;0,IF(ДАННЫЕ!$CL1294&gt;ДАННЫЕ!$F$1,1,IF(ДАННЫЕ!$CL1294&gt;0,0,1)),0)</f>
        <v>0</v>
      </c>
      <c r="E1294" s="43" t="str">
        <f ca="1">IF(ДАННЫЕ!$F$1&gt;0,IF(ДАННЫЕ!$G1294&gt;0,DATEDIF(ДАННЫЕ!$G1294,ДАННЫЕ!$F$1,"y"),""),IF(ДАННЫЕ!$G1294&gt;0,DATEDIF(ДАННЫЕ!$G1294,TODAY(),"y"),""))</f>
        <v/>
      </c>
      <c r="F1294" s="43" t="str">
        <f xml:space="preserve"> IF(ДАННЫЕ!$F1294="М",IF(E1294&gt;=18,IF(E1294&lt;60,1,""),""),"")&amp;IF(ДАННЫЕ!$F1294="Ж",IF(E1294&gt;=18,IF(E1294&lt;55,1,""),""),"")</f>
        <v/>
      </c>
      <c r="G1294" s="43" t="str">
        <f xml:space="preserve"> IF(ДАННЫЕ!$F1294="М",IF(E1294&gt;=60,2,""),"")&amp;IF(ДАННЫЕ!$F1294="Ж",IF(E1294&gt;=55,2,""),"")</f>
        <v/>
      </c>
      <c r="H1294" s="43" t="str">
        <f t="shared" ca="1" si="60"/>
        <v/>
      </c>
      <c r="I1294" s="43" t="str">
        <f t="shared" ca="1" si="61"/>
        <v>03</v>
      </c>
      <c r="J1294" s="28" t="str">
        <f ca="1">ДАННЫЕ!$F1294&amp;H1294&amp;I1294&amp;ДАННЫЕ!$I1294&amp;"m"&amp;IF(ДАННЫЕ!$I1294&gt;0,IF(ДАННЫЕ!$J1294&gt;0,0,1),"")&amp;"f"&amp;IF(ДАННЫЕ!$R1294&gt;0,IF(YEAR(ДАННЫЕ!$F$1)=YEAR(ДАННЫЕ!$R1294),1,0),0)&amp;"z"&amp;ДАННЫЕ!$R1294&amp;"p"&amp;ДАННЫЕ!$S1294&amp;"i"&amp;ДАННЫЕ!$T1294&amp;"h"&amp;ДАННЫЕ!$K1294&amp;"be"&amp;ДАННЫЕ!$BI1294&amp;"CD"&amp;IF(ДАННЫЕ!BF1294&gt;500,4,IF(ДАННЫЕ!BF1294&gt;350,3,IF(ДАННЫЕ!BF1294&gt;200,2,IF(ДАННЫЕ!BF1294&gt;0,1,0))))&amp;"g"&amp;B1294&amp;"d"&amp;H1294&amp;"l"&amp;ДАННЫЕ!AT1294&amp;"a"&amp;ДАННЫЕ!$V1294&amp;"v"&amp;R1294&amp;"k"&amp;ДАННЫЕ!$U1294&amp;"s"&amp;ДАННЫЕ!$Y1294&amp;"t"&amp;ДАННЫЕ!$X1294&amp;"b"&amp;IF(ДАННЫЕ!$Q1294&gt;1,1,0)&amp;"PP"&amp;ДАННЫЕ!Z1294&amp;"c"&amp;S1294&amp;"x"&amp;IF(ДАННЫЕ!$BY1294&gt;0,IF(YEAR(ДАННЫЕ!$F$1)=YEAR(ДАННЫЕ!$BY1294),1,0),0)&amp;"n"&amp;IF(ДАННЫЕ!$BZ1294&gt;0,IF(YEAR(ДАННЫЕ!$F$1)=YEAR(ДАННЫЕ!$BZ1294),1,0),0)&amp;"u"&amp;D1294&amp;"z"&amp;IF(ДАННЫЕ!$CL1294&gt;0,IF(YEAR(ДАННЫЕ!$F$1)&gt;YEAR(ДАННЫЕ!$CL1294),11,12),0)</f>
        <v>03mf0zpihbeCD0g0dlav0kstb0PPc0x0n0u0z0</v>
      </c>
      <c r="K1294" s="28" t="str">
        <f ca="1">ДАННЫЕ!$I1294&amp;"x"&amp;B1294&amp;"w"&amp;IF(T1294+ДАННЫЕ!AD1294+ДАННЫЕ!AE1294+ДАННЫЕ!AF1294+ДАННЫЕ!AG1294+ДАННЫЕ!AH1294+ДАННЫЕ!$AL1294+ДАННЫЕ!AI1294+ДАННЫЕ!AJ1294+ДАННЫЕ!AK1294+ДАННЫЕ!AP1294+ДАННЫЕ!AQ1294+ДАННЫЕ!AR1294+ДАННЫЕ!$AM1294+ДАННЫЕ!$AN1294+ДАННЫЕ!AS1294+ДАННЫЕ!AT1294&gt;0,1,0)&amp;IF(OR(T1294=2,ДАННЫЕ!AD1294=2,ДАННЫЕ!AE1294=2,ДАННЫЕ!AF1294=2,ДАННЫЕ!AG1294=2,ДАННЫЕ!AH1294=2,ДАННЫЕ!$AL1294=2,ДАННЫЕ!AI1294=2,ДАННЫЕ!AJ1294=2,ДАННЫЕ!AK1294=2,ДАННЫЕ!AP1294=2,ДАННЫЕ!AQ1294=2,ДАННЫЕ!AR1294=2,ДАННЫЕ!$AM1294=2,ДАННЫЕ!$AN1294=2,ДАННЫЕ!AS1294=2,ДАННЫЕ!AT1294=2),2,0)&amp;"t"&amp;IF(T1294&gt;0,"1"&amp;T1294,"00")&amp;"f"&amp;IF(ДАННЫЕ!$AC1294,"1"&amp;ДАННЫЕ!$AC1294,"00")&amp;"b"&amp;IF(ДАННЫЕ!$AD1294,"1"&amp;ДАННЫЕ!$AD1294,"00")&amp;"g"&amp;IF(ДАННЫЕ!$AF1294,"1"&amp;ДАННЫЕ!$AF1294,"00")&amp;"c"&amp;IF(ДАННЫЕ!$AG1294,"1"&amp;ДАННЫЕ!$AG1294,"00")&amp;"i"&amp;IF(ДАННЫЕ!$AH1294,"1"&amp;ДАННЫЕ!$AH1294,"00")&amp;"r"&amp;IF(ДАННЫЕ!$AL1294,"1"&amp;ДАННЫЕ!$AL1294,"00")&amp;"m"&amp;IF(ДАННЫЕ!$AI1294,"1"&amp;ДАННЫЕ!$AI1294,"00")&amp;"hS"&amp;IF(ДАННЫЕ!$AJ1294,"1"&amp;ДАННЫЕ!$AJ1294,"00")&amp;"hZ"&amp;IF(ДАННЫЕ!$AK1294,"1"&amp;ДАННЫЕ!$AK1294,"00")&amp;"p"&amp;IF(ДАННЫЕ!$AP1294,"1"&amp;ДАННЫЕ!$AP1294,"00")&amp;"k"&amp;IF(ДАННЫЕ!$AQ1294,"1"&amp;ДАННЫЕ!$AQ1294,"00")&amp;"z"&amp;IF(ДАННЫЕ!$AR1294,"1"&amp;ДАННЫЕ!$AR1294,"00")&amp;"j"&amp;IF(ДАННЫЕ!$AM1294,"1"&amp;ДАННЫЕ!$AM1294,"00")&amp;"n"&amp;IF(ДАННЫЕ!$AN1294,"1"&amp;ДАННЫЕ!$AN1294,"00")&amp;"E"&amp;ДАННЫЕ!BI1294&amp;"L"&amp;ДАННЫЕ!AO1294&amp;"h"&amp;IF(ДАННЫЕ!$AU1294&gt;0,1,0)&amp;"v"&amp;IF(ДАННЫЕ!$AW1294&gt;0,1,0)&amp;"a"&amp;IF(ДАННЫЕ!$AS1294,"1"&amp;ДАННЫЕ!$AS1294,"00")&amp;"s"&amp;IF(ДАННЫЕ!$AT1294,"1"&amp;ДАННЫЕ!$AT1294,"00")&amp;"u"&amp;IF(ДАННЫЕ!$CJ1294&gt;0,1,0)&amp;"y"&amp;B1294&amp;"d"&amp;H1294&amp;"e"&amp;F1294&amp;G1294</f>
        <v>x0w00t00f00b00g00c00i00r00m00hS00hZ00p00k00z00j00n00ELh0v0a00s00u0y0de</v>
      </c>
      <c r="L1294" s="28" t="str">
        <f ca="1">ДАННЫЕ!$I1294&amp;"VN"&amp;IF(ДАННЫЕ!AW1294&gt;0,11,10)&amp;"CD"&amp;IF(ДАННЫЕ!BF1294&gt;500,16,IF(ДАННЫЕ!BF1294&gt;350,15,IF(ДАННЫЕ!BF1294&gt;=200,14,IF(ДАННЫЕ!BF1294&gt;=100,13,IF(ДАННЫЕ!BF1294&gt;=50,12,IF(ДАННЫЕ!BF1294&gt;0,11,10))))))&amp;"AR"&amp;IF(ДАННЫЕ!BX1294&gt;0,1,0)&amp;"GD"&amp;B1294&amp;"VV"&amp;IF(E1294&gt;=5,IF(E1294&lt;18,1,0),0)</f>
        <v>VN10CD10AR0GD0VV0</v>
      </c>
      <c r="M1294" s="28" t="str">
        <f>ДАННЫЕ!$I1294&amp;"b"&amp;ДАННЫЕ!$BI1294&amp;"r"&amp;ДАННЫЕ!$BJ1294&amp;"CD"&amp;IF(ДАННЫЕ!BF1294&gt;0,IF(ДАННЫЕ!BF1294&lt;200,1,IF(ДАННЫЕ!BF1294&lt;350,2,3)),0)&amp;"h"&amp;IF(ДАННЫЕ!$BK1294+ДАННЫЕ!$BL1294+ДАННЫЕ!$BM1294&gt;0,1,0)&amp;"x"&amp;ДАННЫЕ!$BK1294&amp;"y"&amp;ДАННЫЕ!$BL1294&amp;"z"&amp;ДАННЫЕ!$BM1294&amp;"c"&amp;IF(ДАННЫЕ!$BK1294+ДАННЫЕ!$BL1294+ДАННЫЕ!$BM1294=3,1,0)&amp;"a"&amp;IF(ДАННЫЕ!$BQ1294+ДАННЫЕ!$BR1294&gt;0,1,0)&amp;"d"&amp;ДАННЫЕ!$BQ1294&amp;"v"&amp;ДАННЫЕ!$BR1294&amp;"p"&amp;ДАННЫЕ!$BS1294&amp;"n"&amp;ДАННЫЕ!$BU1294&amp;"t"&amp;ДАННЫЕ!$BV1294&amp;"o"&amp;ДАННЫЕ!$BT1294&amp;"l"&amp;IF(ДАННЫЕ!$BN1294&gt;0,1,0)&amp;ДАННЫЕ!$BN1294&amp;"g"&amp;ДАННЫЕ!$BO1294&amp;"s"&amp;ДАННЫЕ!$BP1294&amp;"DZ"&amp;IF(ДАННЫЕ!B1294-ДАННЫЕ!G1294 &lt; 60,IF(ДАННЫЕ!B1294-ДАННЫЕ!G1294 &gt;= 0,1,0),0)&amp;"u"&amp;IF(ДАННЫЕ!$CJ1294&gt;0,1,0)</f>
        <v>brCD0h0xyzc0a0dvpntol0gsDZ1u0</v>
      </c>
      <c r="N1294" s="28" t="str">
        <f ca="1">ДАННЫЕ!$F1294&amp;ДАННЫЕ!$I1294&amp;"g"&amp;B1294&amp;"cf"&amp;D1294&amp;"a"&amp;IF(ДАННЫЕ!$BX1294&gt;0,1,0)&amp;IF(ДАННЫЕ!$BF1294&gt;500,1,IF(ДАННЫЕ!$BF1294&gt;350,2,IF(ДАННЫЕ!$BF1294&gt;=200,3,IF(ДАННЫЕ!$BF1294&gt;=100,4,IF(ДАННЫЕ!$BF1294&gt;=50,5,IF(ДАННЫЕ!$BF1294&lt;50,6,0))))))&amp;"AR"&amp;IF(DATEDIF(ДАННЫЕ!$BX1294,ДАННЫЕ!$F$1,"y")&gt;1,1,0)&amp;"VG"&amp;IF(ДАННЫЕ!$BH1294="0",1,0)&amp;"o"&amp;IF(T1294+ДАННЫЕ!$AF1294+ДАННЫЕ!$AG1294+ДАННЫЕ!$AH1294+ДАННЫЕ!$AI1294+ДАННЫЕ!$AJ1294+ДАННЫЕ!$AP1294+ДАННЫЕ!$AQ1294+ДАННЫЕ!$AR1294+ДАННЫЕ!$AU1294+ДАННЫЕ!$AW1294+ДАННЫЕ!$AS1294+ДАННЫЕ!$AT1294&gt;0,1,0)&amp;"x"&amp;ДАННЫЕ!$AG1294&amp;"p"&amp;IF(ДАННЫЕ!$BY1294&gt;0,1,0)&amp;"v"&amp;IF(ДАННЫЕ!$BZ1294&gt;0,1,0)&amp;"n"&amp;ДАННЫЕ!$CA1294&amp;"t"&amp;ДАННЫЕ!$AY1294&amp;"k"&amp;ДАННЫЕ!$CB1294&amp;"q"&amp;ДАННЫЕ!$CC1294&amp;"w"&amp;ДАННЫЕ!$CD1294&amp;"e"&amp;ДАННЫЕ!$CE1294&amp;"m"&amp;ДАННЫЕ!$CF1294&amp;"c"&amp;ДАННЫЕ!$CG1294&amp;"z"&amp;ДАННЫЕ!$CH1294&amp;"d"&amp;IF(H1294=4,1,0)&amp;"s"&amp;IF(ДАННЫЕ!$J1294=1,0,1)&amp;"u"&amp;IF(ДАННЫЕ!$CJ1294&gt;0,1,0)</f>
        <v>g0cf0a06AR1VG0o0xp0v0ntkqwemczd0s1u0</v>
      </c>
      <c r="O1294" s="28" t="str">
        <f>ДАННЫЕ!$I1294&amp;"g"&amp;B1294&amp;A1294&amp;"f"&amp;P1294&amp;"c"&amp;IF(ДАННЫЕ!$U1294&gt;0,1,0)&amp;"s"&amp;IF(ДАННЫЕ!$Q1294&gt;0,IF(YEAR(ДАННЫЕ!$F$1)=YEAR(ДАННЫЕ!$Q1294),IF(MONTH(ДАННЫЕ!$F$1)=MONTH(ДАННЫЕ!$Q1294),111,11),1),0)&amp;"i"&amp;IF(ДАННЫЕ!$R1294+ДАННЫЕ!$S1294+ДАННЫЕ!$T1294=0,0,1)&amp;"h"&amp;IF(ДАННЫЕ!$P1294&gt;0,1,0)&amp;"p"&amp;IF(ДАННЫЕ!$CI1294&gt;0,IF(YEAR(ДАННЫЕ!$F$1)=YEAR(ДАННЫЕ!$CI1294),IF(MONTH(ДАННЫЕ!$F$1)=MONTH(ДАННЫЕ!$CI1294),111,11),1),0)&amp;"d"&amp;IF(ДАННЫЕ!$CJ1294&gt;0,IF(YEAR(ДАННЫЕ!$F$1)=YEAR(ДАННЫЕ!$CJ1294),IF(MONTH(ДАННЫЕ!$F$1)=MONTH(ДАННЫЕ!$CJ1294),111,11),1),0)&amp;"o"&amp;IF(ДАННЫЕ!$CK1294&gt;0,IF(MONTH(ДАННЫЕ!$F$1)=MONTH(ДАННЫЕ!$CK1294),111,11),0)&amp;"v"&amp;IF(ДАННЫЕ!$BE1294&gt;0,IF(MONTH(ДАННЫЕ!$F$1)=MONTH(ДАННЫЕ!$BE1294),111,11),0)</f>
        <v>g00f0c0s0i0h0p0d0o0v0</v>
      </c>
      <c r="P1294" s="15">
        <f t="shared" si="62"/>
        <v>0</v>
      </c>
      <c r="Q1294" s="15">
        <f>IF(ДАННЫЕ!$F$1&gt;ДАННЫЕ!$N1294,IF(YEAR(ДАННЫЕ!$F$1)=YEAR(ДАННЫЕ!M1294),1,0),0)</f>
        <v>0</v>
      </c>
      <c r="R1294" s="15">
        <f>IF(ДАННЫЕ!$F$1&gt;ДАННЫЕ!$N1294,IF(YEAR(ДАННЫЕ!$F$1)=YEAR(ДАННЫЕ!N1294),1,0),0)</f>
        <v>0</v>
      </c>
      <c r="S1294" s="15">
        <f>IF(ДАННЫЕ!$AA1294="2А",1,IF(ДАННЫЕ!$AA1294="2Б",2,IF(ДАННЫЕ!$AA1294="2В",3,IF(ДАННЫЕ!$AA1294=3,4,IF(ДАННЫЕ!$AA1294="4А",5,IF(ДАННЫЕ!$AA1294="4Б",6,IF(ДАННЫЕ!$AA1294="4В",7,IF(ДАННЫЕ!$AA1294=5,8,0))))))))</f>
        <v>0</v>
      </c>
      <c r="T1294" s="15">
        <f>IF(OR(ДАННЫЕ!$AC1294=2,ДАННЫЕ!$AD1294=2,ДАННЫЕ!$AE1294=2),2,IF(OR(ДАННЫЕ!$AC1294=1,ДАННЫЕ!$AD1294=1,ДАННЫЕ!$AE1294=1),1,0))</f>
        <v>0</v>
      </c>
    </row>
    <row r="1295" spans="1:20" x14ac:dyDescent="0.2">
      <c r="A1295" s="78">
        <f>IF(B1295&gt;0,IF(MONTH(ДАННЫЕ!$F$1)=MONTH(ДАННЫЕ!$B1295),1,0),0)</f>
        <v>0</v>
      </c>
      <c r="B1295" s="14">
        <f>IF(ДАННЫЕ!$B1295&gt;0,IF(YEAR(ДАННЫЕ!$F$1)=YEAR(ДАННЫЕ!$B1295),1,0),0)</f>
        <v>0</v>
      </c>
      <c r="C1295" s="14">
        <f>IF(ДАННЫЕ!$CM1295&gt;0,IF(YEAR(ДАННЫЕ!$F$1)=YEAR(ДАННЫЕ!$CM1295),1,0),0)</f>
        <v>0</v>
      </c>
      <c r="D1295" s="14">
        <f>IF(ДАННЫЕ!$CJ1295&gt;0,IF(ДАННЫЕ!$CL1295&gt;ДАННЫЕ!$F$1,1,IF(ДАННЫЕ!$CL1295&gt;0,0,1)),0)</f>
        <v>0</v>
      </c>
      <c r="E1295" s="43" t="str">
        <f ca="1">IF(ДАННЫЕ!$F$1&gt;0,IF(ДАННЫЕ!$G1295&gt;0,DATEDIF(ДАННЫЕ!$G1295,ДАННЫЕ!$F$1,"y"),""),IF(ДАННЫЕ!$G1295&gt;0,DATEDIF(ДАННЫЕ!$G1295,TODAY(),"y"),""))</f>
        <v/>
      </c>
      <c r="F1295" s="43" t="str">
        <f xml:space="preserve"> IF(ДАННЫЕ!$F1295="М",IF(E1295&gt;=18,IF(E1295&lt;60,1,""),""),"")&amp;IF(ДАННЫЕ!$F1295="Ж",IF(E1295&gt;=18,IF(E1295&lt;55,1,""),""),"")</f>
        <v/>
      </c>
      <c r="G1295" s="43" t="str">
        <f xml:space="preserve"> IF(ДАННЫЕ!$F1295="М",IF(E1295&gt;=60,2,""),"")&amp;IF(ДАННЫЕ!$F1295="Ж",IF(E1295&gt;=55,2,""),"")</f>
        <v/>
      </c>
      <c r="H1295" s="43" t="str">
        <f t="shared" ca="1" si="60"/>
        <v/>
      </c>
      <c r="I1295" s="43" t="str">
        <f t="shared" ca="1" si="61"/>
        <v>03</v>
      </c>
      <c r="J1295" s="28" t="str">
        <f ca="1">ДАННЫЕ!$F1295&amp;H1295&amp;I1295&amp;ДАННЫЕ!$I1295&amp;"m"&amp;IF(ДАННЫЕ!$I1295&gt;0,IF(ДАННЫЕ!$J1295&gt;0,0,1),"")&amp;"f"&amp;IF(ДАННЫЕ!$R1295&gt;0,IF(YEAR(ДАННЫЕ!$F$1)=YEAR(ДАННЫЕ!$R1295),1,0),0)&amp;"z"&amp;ДАННЫЕ!$R1295&amp;"p"&amp;ДАННЫЕ!$S1295&amp;"i"&amp;ДАННЫЕ!$T1295&amp;"h"&amp;ДАННЫЕ!$K1295&amp;"be"&amp;ДАННЫЕ!$BI1295&amp;"CD"&amp;IF(ДАННЫЕ!BF1295&gt;500,4,IF(ДАННЫЕ!BF1295&gt;350,3,IF(ДАННЫЕ!BF1295&gt;200,2,IF(ДАННЫЕ!BF1295&gt;0,1,0))))&amp;"g"&amp;B1295&amp;"d"&amp;H1295&amp;"l"&amp;ДАННЫЕ!AT1295&amp;"a"&amp;ДАННЫЕ!$V1295&amp;"v"&amp;R1295&amp;"k"&amp;ДАННЫЕ!$U1295&amp;"s"&amp;ДАННЫЕ!$Y1295&amp;"t"&amp;ДАННЫЕ!$X1295&amp;"b"&amp;IF(ДАННЫЕ!$Q1295&gt;1,1,0)&amp;"PP"&amp;ДАННЫЕ!Z1295&amp;"c"&amp;S1295&amp;"x"&amp;IF(ДАННЫЕ!$BY1295&gt;0,IF(YEAR(ДАННЫЕ!$F$1)=YEAR(ДАННЫЕ!$BY1295),1,0),0)&amp;"n"&amp;IF(ДАННЫЕ!$BZ1295&gt;0,IF(YEAR(ДАННЫЕ!$F$1)=YEAR(ДАННЫЕ!$BZ1295),1,0),0)&amp;"u"&amp;D1295&amp;"z"&amp;IF(ДАННЫЕ!$CL1295&gt;0,IF(YEAR(ДАННЫЕ!$F$1)&gt;YEAR(ДАННЫЕ!$CL1295),11,12),0)</f>
        <v>03mf0zpihbeCD0g0dlav0kstb0PPc0x0n0u0z0</v>
      </c>
      <c r="K1295" s="28" t="str">
        <f ca="1">ДАННЫЕ!$I1295&amp;"x"&amp;B1295&amp;"w"&amp;IF(T1295+ДАННЫЕ!AD1295+ДАННЫЕ!AE1295+ДАННЫЕ!AF1295+ДАННЫЕ!AG1295+ДАННЫЕ!AH1295+ДАННЫЕ!$AL1295+ДАННЫЕ!AI1295+ДАННЫЕ!AJ1295+ДАННЫЕ!AK1295+ДАННЫЕ!AP1295+ДАННЫЕ!AQ1295+ДАННЫЕ!AR1295+ДАННЫЕ!$AM1295+ДАННЫЕ!$AN1295+ДАННЫЕ!AS1295+ДАННЫЕ!AT1295&gt;0,1,0)&amp;IF(OR(T1295=2,ДАННЫЕ!AD1295=2,ДАННЫЕ!AE1295=2,ДАННЫЕ!AF1295=2,ДАННЫЕ!AG1295=2,ДАННЫЕ!AH1295=2,ДАННЫЕ!$AL1295=2,ДАННЫЕ!AI1295=2,ДАННЫЕ!AJ1295=2,ДАННЫЕ!AK1295=2,ДАННЫЕ!AP1295=2,ДАННЫЕ!AQ1295=2,ДАННЫЕ!AR1295=2,ДАННЫЕ!$AM1295=2,ДАННЫЕ!$AN1295=2,ДАННЫЕ!AS1295=2,ДАННЫЕ!AT1295=2),2,0)&amp;"t"&amp;IF(T1295&gt;0,"1"&amp;T1295,"00")&amp;"f"&amp;IF(ДАННЫЕ!$AC1295,"1"&amp;ДАННЫЕ!$AC1295,"00")&amp;"b"&amp;IF(ДАННЫЕ!$AD1295,"1"&amp;ДАННЫЕ!$AD1295,"00")&amp;"g"&amp;IF(ДАННЫЕ!$AF1295,"1"&amp;ДАННЫЕ!$AF1295,"00")&amp;"c"&amp;IF(ДАННЫЕ!$AG1295,"1"&amp;ДАННЫЕ!$AG1295,"00")&amp;"i"&amp;IF(ДАННЫЕ!$AH1295,"1"&amp;ДАННЫЕ!$AH1295,"00")&amp;"r"&amp;IF(ДАННЫЕ!$AL1295,"1"&amp;ДАННЫЕ!$AL1295,"00")&amp;"m"&amp;IF(ДАННЫЕ!$AI1295,"1"&amp;ДАННЫЕ!$AI1295,"00")&amp;"hS"&amp;IF(ДАННЫЕ!$AJ1295,"1"&amp;ДАННЫЕ!$AJ1295,"00")&amp;"hZ"&amp;IF(ДАННЫЕ!$AK1295,"1"&amp;ДАННЫЕ!$AK1295,"00")&amp;"p"&amp;IF(ДАННЫЕ!$AP1295,"1"&amp;ДАННЫЕ!$AP1295,"00")&amp;"k"&amp;IF(ДАННЫЕ!$AQ1295,"1"&amp;ДАННЫЕ!$AQ1295,"00")&amp;"z"&amp;IF(ДАННЫЕ!$AR1295,"1"&amp;ДАННЫЕ!$AR1295,"00")&amp;"j"&amp;IF(ДАННЫЕ!$AM1295,"1"&amp;ДАННЫЕ!$AM1295,"00")&amp;"n"&amp;IF(ДАННЫЕ!$AN1295,"1"&amp;ДАННЫЕ!$AN1295,"00")&amp;"E"&amp;ДАННЫЕ!BI1295&amp;"L"&amp;ДАННЫЕ!AO1295&amp;"h"&amp;IF(ДАННЫЕ!$AU1295&gt;0,1,0)&amp;"v"&amp;IF(ДАННЫЕ!$AW1295&gt;0,1,0)&amp;"a"&amp;IF(ДАННЫЕ!$AS1295,"1"&amp;ДАННЫЕ!$AS1295,"00")&amp;"s"&amp;IF(ДАННЫЕ!$AT1295,"1"&amp;ДАННЫЕ!$AT1295,"00")&amp;"u"&amp;IF(ДАННЫЕ!$CJ1295&gt;0,1,0)&amp;"y"&amp;B1295&amp;"d"&amp;H1295&amp;"e"&amp;F1295&amp;G1295</f>
        <v>x0w00t00f00b00g00c00i00r00m00hS00hZ00p00k00z00j00n00ELh0v0a00s00u0y0de</v>
      </c>
      <c r="L1295" s="28" t="str">
        <f ca="1">ДАННЫЕ!$I1295&amp;"VN"&amp;IF(ДАННЫЕ!AW1295&gt;0,11,10)&amp;"CD"&amp;IF(ДАННЫЕ!BF1295&gt;500,16,IF(ДАННЫЕ!BF1295&gt;350,15,IF(ДАННЫЕ!BF1295&gt;=200,14,IF(ДАННЫЕ!BF1295&gt;=100,13,IF(ДАННЫЕ!BF1295&gt;=50,12,IF(ДАННЫЕ!BF1295&gt;0,11,10))))))&amp;"AR"&amp;IF(ДАННЫЕ!BX1295&gt;0,1,0)&amp;"GD"&amp;B1295&amp;"VV"&amp;IF(E1295&gt;=5,IF(E1295&lt;18,1,0),0)</f>
        <v>VN10CD10AR0GD0VV0</v>
      </c>
      <c r="M1295" s="28" t="str">
        <f>ДАННЫЕ!$I1295&amp;"b"&amp;ДАННЫЕ!$BI1295&amp;"r"&amp;ДАННЫЕ!$BJ1295&amp;"CD"&amp;IF(ДАННЫЕ!BF1295&gt;0,IF(ДАННЫЕ!BF1295&lt;200,1,IF(ДАННЫЕ!BF1295&lt;350,2,3)),0)&amp;"h"&amp;IF(ДАННЫЕ!$BK1295+ДАННЫЕ!$BL1295+ДАННЫЕ!$BM1295&gt;0,1,0)&amp;"x"&amp;ДАННЫЕ!$BK1295&amp;"y"&amp;ДАННЫЕ!$BL1295&amp;"z"&amp;ДАННЫЕ!$BM1295&amp;"c"&amp;IF(ДАННЫЕ!$BK1295+ДАННЫЕ!$BL1295+ДАННЫЕ!$BM1295=3,1,0)&amp;"a"&amp;IF(ДАННЫЕ!$BQ1295+ДАННЫЕ!$BR1295&gt;0,1,0)&amp;"d"&amp;ДАННЫЕ!$BQ1295&amp;"v"&amp;ДАННЫЕ!$BR1295&amp;"p"&amp;ДАННЫЕ!$BS1295&amp;"n"&amp;ДАННЫЕ!$BU1295&amp;"t"&amp;ДАННЫЕ!$BV1295&amp;"o"&amp;ДАННЫЕ!$BT1295&amp;"l"&amp;IF(ДАННЫЕ!$BN1295&gt;0,1,0)&amp;ДАННЫЕ!$BN1295&amp;"g"&amp;ДАННЫЕ!$BO1295&amp;"s"&amp;ДАННЫЕ!$BP1295&amp;"DZ"&amp;IF(ДАННЫЕ!B1295-ДАННЫЕ!G1295 &lt; 60,IF(ДАННЫЕ!B1295-ДАННЫЕ!G1295 &gt;= 0,1,0),0)&amp;"u"&amp;IF(ДАННЫЕ!$CJ1295&gt;0,1,0)</f>
        <v>brCD0h0xyzc0a0dvpntol0gsDZ1u0</v>
      </c>
      <c r="N1295" s="28" t="str">
        <f ca="1">ДАННЫЕ!$F1295&amp;ДАННЫЕ!$I1295&amp;"g"&amp;B1295&amp;"cf"&amp;D1295&amp;"a"&amp;IF(ДАННЫЕ!$BX1295&gt;0,1,0)&amp;IF(ДАННЫЕ!$BF1295&gt;500,1,IF(ДАННЫЕ!$BF1295&gt;350,2,IF(ДАННЫЕ!$BF1295&gt;=200,3,IF(ДАННЫЕ!$BF1295&gt;=100,4,IF(ДАННЫЕ!$BF1295&gt;=50,5,IF(ДАННЫЕ!$BF1295&lt;50,6,0))))))&amp;"AR"&amp;IF(DATEDIF(ДАННЫЕ!$BX1295,ДАННЫЕ!$F$1,"y")&gt;1,1,0)&amp;"VG"&amp;IF(ДАННЫЕ!$BH1295="0",1,0)&amp;"o"&amp;IF(T1295+ДАННЫЕ!$AF1295+ДАННЫЕ!$AG1295+ДАННЫЕ!$AH1295+ДАННЫЕ!$AI1295+ДАННЫЕ!$AJ1295+ДАННЫЕ!$AP1295+ДАННЫЕ!$AQ1295+ДАННЫЕ!$AR1295+ДАННЫЕ!$AU1295+ДАННЫЕ!$AW1295+ДАННЫЕ!$AS1295+ДАННЫЕ!$AT1295&gt;0,1,0)&amp;"x"&amp;ДАННЫЕ!$AG1295&amp;"p"&amp;IF(ДАННЫЕ!$BY1295&gt;0,1,0)&amp;"v"&amp;IF(ДАННЫЕ!$BZ1295&gt;0,1,0)&amp;"n"&amp;ДАННЫЕ!$CA1295&amp;"t"&amp;ДАННЫЕ!$AY1295&amp;"k"&amp;ДАННЫЕ!$CB1295&amp;"q"&amp;ДАННЫЕ!$CC1295&amp;"w"&amp;ДАННЫЕ!$CD1295&amp;"e"&amp;ДАННЫЕ!$CE1295&amp;"m"&amp;ДАННЫЕ!$CF1295&amp;"c"&amp;ДАННЫЕ!$CG1295&amp;"z"&amp;ДАННЫЕ!$CH1295&amp;"d"&amp;IF(H1295=4,1,0)&amp;"s"&amp;IF(ДАННЫЕ!$J1295=1,0,1)&amp;"u"&amp;IF(ДАННЫЕ!$CJ1295&gt;0,1,0)</f>
        <v>g0cf0a06AR1VG0o0xp0v0ntkqwemczd0s1u0</v>
      </c>
      <c r="O1295" s="28" t="str">
        <f>ДАННЫЕ!$I1295&amp;"g"&amp;B1295&amp;A1295&amp;"f"&amp;P1295&amp;"c"&amp;IF(ДАННЫЕ!$U1295&gt;0,1,0)&amp;"s"&amp;IF(ДАННЫЕ!$Q1295&gt;0,IF(YEAR(ДАННЫЕ!$F$1)=YEAR(ДАННЫЕ!$Q1295),IF(MONTH(ДАННЫЕ!$F$1)=MONTH(ДАННЫЕ!$Q1295),111,11),1),0)&amp;"i"&amp;IF(ДАННЫЕ!$R1295+ДАННЫЕ!$S1295+ДАННЫЕ!$T1295=0,0,1)&amp;"h"&amp;IF(ДАННЫЕ!$P1295&gt;0,1,0)&amp;"p"&amp;IF(ДАННЫЕ!$CI1295&gt;0,IF(YEAR(ДАННЫЕ!$F$1)=YEAR(ДАННЫЕ!$CI1295),IF(MONTH(ДАННЫЕ!$F$1)=MONTH(ДАННЫЕ!$CI1295),111,11),1),0)&amp;"d"&amp;IF(ДАННЫЕ!$CJ1295&gt;0,IF(YEAR(ДАННЫЕ!$F$1)=YEAR(ДАННЫЕ!$CJ1295),IF(MONTH(ДАННЫЕ!$F$1)=MONTH(ДАННЫЕ!$CJ1295),111,11),1),0)&amp;"o"&amp;IF(ДАННЫЕ!$CK1295&gt;0,IF(MONTH(ДАННЫЕ!$F$1)=MONTH(ДАННЫЕ!$CK1295),111,11),0)&amp;"v"&amp;IF(ДАННЫЕ!$BE1295&gt;0,IF(MONTH(ДАННЫЕ!$F$1)=MONTH(ДАННЫЕ!$BE1295),111,11),0)</f>
        <v>g00f0c0s0i0h0p0d0o0v0</v>
      </c>
      <c r="P1295" s="15">
        <f t="shared" si="62"/>
        <v>0</v>
      </c>
      <c r="Q1295" s="15">
        <f>IF(ДАННЫЕ!$F$1&gt;ДАННЫЕ!$N1295,IF(YEAR(ДАННЫЕ!$F$1)=YEAR(ДАННЫЕ!M1295),1,0),0)</f>
        <v>0</v>
      </c>
      <c r="R1295" s="15">
        <f>IF(ДАННЫЕ!$F$1&gt;ДАННЫЕ!$N1295,IF(YEAR(ДАННЫЕ!$F$1)=YEAR(ДАННЫЕ!N1295),1,0),0)</f>
        <v>0</v>
      </c>
      <c r="S1295" s="15">
        <f>IF(ДАННЫЕ!$AA1295="2А",1,IF(ДАННЫЕ!$AA1295="2Б",2,IF(ДАННЫЕ!$AA1295="2В",3,IF(ДАННЫЕ!$AA1295=3,4,IF(ДАННЫЕ!$AA1295="4А",5,IF(ДАННЫЕ!$AA1295="4Б",6,IF(ДАННЫЕ!$AA1295="4В",7,IF(ДАННЫЕ!$AA1295=5,8,0))))))))</f>
        <v>0</v>
      </c>
      <c r="T1295" s="15">
        <f>IF(OR(ДАННЫЕ!$AC1295=2,ДАННЫЕ!$AD1295=2,ДАННЫЕ!$AE1295=2),2,IF(OR(ДАННЫЕ!$AC1295=1,ДАННЫЕ!$AD1295=1,ДАННЫЕ!$AE1295=1),1,0))</f>
        <v>0</v>
      </c>
    </row>
    <row r="1296" spans="1:20" x14ac:dyDescent="0.2">
      <c r="A1296" s="78">
        <f>IF(B1296&gt;0,IF(MONTH(ДАННЫЕ!$F$1)=MONTH(ДАННЫЕ!$B1296),1,0),0)</f>
        <v>0</v>
      </c>
      <c r="B1296" s="14">
        <f>IF(ДАННЫЕ!$B1296&gt;0,IF(YEAR(ДАННЫЕ!$F$1)=YEAR(ДАННЫЕ!$B1296),1,0),0)</f>
        <v>0</v>
      </c>
      <c r="C1296" s="14">
        <f>IF(ДАННЫЕ!$CM1296&gt;0,IF(YEAR(ДАННЫЕ!$F$1)=YEAR(ДАННЫЕ!$CM1296),1,0),0)</f>
        <v>0</v>
      </c>
      <c r="D1296" s="14">
        <f>IF(ДАННЫЕ!$CJ1296&gt;0,IF(ДАННЫЕ!$CL1296&gt;ДАННЫЕ!$F$1,1,IF(ДАННЫЕ!$CL1296&gt;0,0,1)),0)</f>
        <v>0</v>
      </c>
      <c r="E1296" s="43" t="str">
        <f ca="1">IF(ДАННЫЕ!$F$1&gt;0,IF(ДАННЫЕ!$G1296&gt;0,DATEDIF(ДАННЫЕ!$G1296,ДАННЫЕ!$F$1,"y"),""),IF(ДАННЫЕ!$G1296&gt;0,DATEDIF(ДАННЫЕ!$G1296,TODAY(),"y"),""))</f>
        <v/>
      </c>
      <c r="F1296" s="43" t="str">
        <f xml:space="preserve"> IF(ДАННЫЕ!$F1296="М",IF(E1296&gt;=18,IF(E1296&lt;60,1,""),""),"")&amp;IF(ДАННЫЕ!$F1296="Ж",IF(E1296&gt;=18,IF(E1296&lt;55,1,""),""),"")</f>
        <v/>
      </c>
      <c r="G1296" s="43" t="str">
        <f xml:space="preserve"> IF(ДАННЫЕ!$F1296="М",IF(E1296&gt;=60,2,""),"")&amp;IF(ДАННЫЕ!$F1296="Ж",IF(E1296&gt;=55,2,""),"")</f>
        <v/>
      </c>
      <c r="H1296" s="43" t="str">
        <f t="shared" ca="1" si="60"/>
        <v/>
      </c>
      <c r="I1296" s="43" t="str">
        <f t="shared" ca="1" si="61"/>
        <v>03</v>
      </c>
      <c r="J1296" s="28" t="str">
        <f ca="1">ДАННЫЕ!$F1296&amp;H1296&amp;I1296&amp;ДАННЫЕ!$I1296&amp;"m"&amp;IF(ДАННЫЕ!$I1296&gt;0,IF(ДАННЫЕ!$J1296&gt;0,0,1),"")&amp;"f"&amp;IF(ДАННЫЕ!$R1296&gt;0,IF(YEAR(ДАННЫЕ!$F$1)=YEAR(ДАННЫЕ!$R1296),1,0),0)&amp;"z"&amp;ДАННЫЕ!$R1296&amp;"p"&amp;ДАННЫЕ!$S1296&amp;"i"&amp;ДАННЫЕ!$T1296&amp;"h"&amp;ДАННЫЕ!$K1296&amp;"be"&amp;ДАННЫЕ!$BI1296&amp;"CD"&amp;IF(ДАННЫЕ!BF1296&gt;500,4,IF(ДАННЫЕ!BF1296&gt;350,3,IF(ДАННЫЕ!BF1296&gt;200,2,IF(ДАННЫЕ!BF1296&gt;0,1,0))))&amp;"g"&amp;B1296&amp;"d"&amp;H1296&amp;"l"&amp;ДАННЫЕ!AT1296&amp;"a"&amp;ДАННЫЕ!$V1296&amp;"v"&amp;R1296&amp;"k"&amp;ДАННЫЕ!$U1296&amp;"s"&amp;ДАННЫЕ!$Y1296&amp;"t"&amp;ДАННЫЕ!$X1296&amp;"b"&amp;IF(ДАННЫЕ!$Q1296&gt;1,1,0)&amp;"PP"&amp;ДАННЫЕ!Z1296&amp;"c"&amp;S1296&amp;"x"&amp;IF(ДАННЫЕ!$BY1296&gt;0,IF(YEAR(ДАННЫЕ!$F$1)=YEAR(ДАННЫЕ!$BY1296),1,0),0)&amp;"n"&amp;IF(ДАННЫЕ!$BZ1296&gt;0,IF(YEAR(ДАННЫЕ!$F$1)=YEAR(ДАННЫЕ!$BZ1296),1,0),0)&amp;"u"&amp;D1296&amp;"z"&amp;IF(ДАННЫЕ!$CL1296&gt;0,IF(YEAR(ДАННЫЕ!$F$1)&gt;YEAR(ДАННЫЕ!$CL1296),11,12),0)</f>
        <v>03mf0zpihbeCD0g0dlav0kstb0PPc0x0n0u0z0</v>
      </c>
      <c r="K1296" s="28" t="str">
        <f ca="1">ДАННЫЕ!$I1296&amp;"x"&amp;B1296&amp;"w"&amp;IF(T1296+ДАННЫЕ!AD1296+ДАННЫЕ!AE1296+ДАННЫЕ!AF1296+ДАННЫЕ!AG1296+ДАННЫЕ!AH1296+ДАННЫЕ!$AL1296+ДАННЫЕ!AI1296+ДАННЫЕ!AJ1296+ДАННЫЕ!AK1296+ДАННЫЕ!AP1296+ДАННЫЕ!AQ1296+ДАННЫЕ!AR1296+ДАННЫЕ!$AM1296+ДАННЫЕ!$AN1296+ДАННЫЕ!AS1296+ДАННЫЕ!AT1296&gt;0,1,0)&amp;IF(OR(T1296=2,ДАННЫЕ!AD1296=2,ДАННЫЕ!AE1296=2,ДАННЫЕ!AF1296=2,ДАННЫЕ!AG1296=2,ДАННЫЕ!AH1296=2,ДАННЫЕ!$AL1296=2,ДАННЫЕ!AI1296=2,ДАННЫЕ!AJ1296=2,ДАННЫЕ!AK1296=2,ДАННЫЕ!AP1296=2,ДАННЫЕ!AQ1296=2,ДАННЫЕ!AR1296=2,ДАННЫЕ!$AM1296=2,ДАННЫЕ!$AN1296=2,ДАННЫЕ!AS1296=2,ДАННЫЕ!AT1296=2),2,0)&amp;"t"&amp;IF(T1296&gt;0,"1"&amp;T1296,"00")&amp;"f"&amp;IF(ДАННЫЕ!$AC1296,"1"&amp;ДАННЫЕ!$AC1296,"00")&amp;"b"&amp;IF(ДАННЫЕ!$AD1296,"1"&amp;ДАННЫЕ!$AD1296,"00")&amp;"g"&amp;IF(ДАННЫЕ!$AF1296,"1"&amp;ДАННЫЕ!$AF1296,"00")&amp;"c"&amp;IF(ДАННЫЕ!$AG1296,"1"&amp;ДАННЫЕ!$AG1296,"00")&amp;"i"&amp;IF(ДАННЫЕ!$AH1296,"1"&amp;ДАННЫЕ!$AH1296,"00")&amp;"r"&amp;IF(ДАННЫЕ!$AL1296,"1"&amp;ДАННЫЕ!$AL1296,"00")&amp;"m"&amp;IF(ДАННЫЕ!$AI1296,"1"&amp;ДАННЫЕ!$AI1296,"00")&amp;"hS"&amp;IF(ДАННЫЕ!$AJ1296,"1"&amp;ДАННЫЕ!$AJ1296,"00")&amp;"hZ"&amp;IF(ДАННЫЕ!$AK1296,"1"&amp;ДАННЫЕ!$AK1296,"00")&amp;"p"&amp;IF(ДАННЫЕ!$AP1296,"1"&amp;ДАННЫЕ!$AP1296,"00")&amp;"k"&amp;IF(ДАННЫЕ!$AQ1296,"1"&amp;ДАННЫЕ!$AQ1296,"00")&amp;"z"&amp;IF(ДАННЫЕ!$AR1296,"1"&amp;ДАННЫЕ!$AR1296,"00")&amp;"j"&amp;IF(ДАННЫЕ!$AM1296,"1"&amp;ДАННЫЕ!$AM1296,"00")&amp;"n"&amp;IF(ДАННЫЕ!$AN1296,"1"&amp;ДАННЫЕ!$AN1296,"00")&amp;"E"&amp;ДАННЫЕ!BI1296&amp;"L"&amp;ДАННЫЕ!AO1296&amp;"h"&amp;IF(ДАННЫЕ!$AU1296&gt;0,1,0)&amp;"v"&amp;IF(ДАННЫЕ!$AW1296&gt;0,1,0)&amp;"a"&amp;IF(ДАННЫЕ!$AS1296,"1"&amp;ДАННЫЕ!$AS1296,"00")&amp;"s"&amp;IF(ДАННЫЕ!$AT1296,"1"&amp;ДАННЫЕ!$AT1296,"00")&amp;"u"&amp;IF(ДАННЫЕ!$CJ1296&gt;0,1,0)&amp;"y"&amp;B1296&amp;"d"&amp;H1296&amp;"e"&amp;F1296&amp;G1296</f>
        <v>x0w00t00f00b00g00c00i00r00m00hS00hZ00p00k00z00j00n00ELh0v0a00s00u0y0de</v>
      </c>
      <c r="L1296" s="28" t="str">
        <f ca="1">ДАННЫЕ!$I1296&amp;"VN"&amp;IF(ДАННЫЕ!AW1296&gt;0,11,10)&amp;"CD"&amp;IF(ДАННЫЕ!BF1296&gt;500,16,IF(ДАННЫЕ!BF1296&gt;350,15,IF(ДАННЫЕ!BF1296&gt;=200,14,IF(ДАННЫЕ!BF1296&gt;=100,13,IF(ДАННЫЕ!BF1296&gt;=50,12,IF(ДАННЫЕ!BF1296&gt;0,11,10))))))&amp;"AR"&amp;IF(ДАННЫЕ!BX1296&gt;0,1,0)&amp;"GD"&amp;B1296&amp;"VV"&amp;IF(E1296&gt;=5,IF(E1296&lt;18,1,0),0)</f>
        <v>VN10CD10AR0GD0VV0</v>
      </c>
      <c r="M1296" s="28" t="str">
        <f>ДАННЫЕ!$I1296&amp;"b"&amp;ДАННЫЕ!$BI1296&amp;"r"&amp;ДАННЫЕ!$BJ1296&amp;"CD"&amp;IF(ДАННЫЕ!BF1296&gt;0,IF(ДАННЫЕ!BF1296&lt;200,1,IF(ДАННЫЕ!BF1296&lt;350,2,3)),0)&amp;"h"&amp;IF(ДАННЫЕ!$BK1296+ДАННЫЕ!$BL1296+ДАННЫЕ!$BM1296&gt;0,1,0)&amp;"x"&amp;ДАННЫЕ!$BK1296&amp;"y"&amp;ДАННЫЕ!$BL1296&amp;"z"&amp;ДАННЫЕ!$BM1296&amp;"c"&amp;IF(ДАННЫЕ!$BK1296+ДАННЫЕ!$BL1296+ДАННЫЕ!$BM1296=3,1,0)&amp;"a"&amp;IF(ДАННЫЕ!$BQ1296+ДАННЫЕ!$BR1296&gt;0,1,0)&amp;"d"&amp;ДАННЫЕ!$BQ1296&amp;"v"&amp;ДАННЫЕ!$BR1296&amp;"p"&amp;ДАННЫЕ!$BS1296&amp;"n"&amp;ДАННЫЕ!$BU1296&amp;"t"&amp;ДАННЫЕ!$BV1296&amp;"o"&amp;ДАННЫЕ!$BT1296&amp;"l"&amp;IF(ДАННЫЕ!$BN1296&gt;0,1,0)&amp;ДАННЫЕ!$BN1296&amp;"g"&amp;ДАННЫЕ!$BO1296&amp;"s"&amp;ДАННЫЕ!$BP1296&amp;"DZ"&amp;IF(ДАННЫЕ!B1296-ДАННЫЕ!G1296 &lt; 60,IF(ДАННЫЕ!B1296-ДАННЫЕ!G1296 &gt;= 0,1,0),0)&amp;"u"&amp;IF(ДАННЫЕ!$CJ1296&gt;0,1,0)</f>
        <v>brCD0h0xyzc0a0dvpntol0gsDZ1u0</v>
      </c>
      <c r="N1296" s="28" t="str">
        <f ca="1">ДАННЫЕ!$F1296&amp;ДАННЫЕ!$I1296&amp;"g"&amp;B1296&amp;"cf"&amp;D1296&amp;"a"&amp;IF(ДАННЫЕ!$BX1296&gt;0,1,0)&amp;IF(ДАННЫЕ!$BF1296&gt;500,1,IF(ДАННЫЕ!$BF1296&gt;350,2,IF(ДАННЫЕ!$BF1296&gt;=200,3,IF(ДАННЫЕ!$BF1296&gt;=100,4,IF(ДАННЫЕ!$BF1296&gt;=50,5,IF(ДАННЫЕ!$BF1296&lt;50,6,0))))))&amp;"AR"&amp;IF(DATEDIF(ДАННЫЕ!$BX1296,ДАННЫЕ!$F$1,"y")&gt;1,1,0)&amp;"VG"&amp;IF(ДАННЫЕ!$BH1296="0",1,0)&amp;"o"&amp;IF(T1296+ДАННЫЕ!$AF1296+ДАННЫЕ!$AG1296+ДАННЫЕ!$AH1296+ДАННЫЕ!$AI1296+ДАННЫЕ!$AJ1296+ДАННЫЕ!$AP1296+ДАННЫЕ!$AQ1296+ДАННЫЕ!$AR1296+ДАННЫЕ!$AU1296+ДАННЫЕ!$AW1296+ДАННЫЕ!$AS1296+ДАННЫЕ!$AT1296&gt;0,1,0)&amp;"x"&amp;ДАННЫЕ!$AG1296&amp;"p"&amp;IF(ДАННЫЕ!$BY1296&gt;0,1,0)&amp;"v"&amp;IF(ДАННЫЕ!$BZ1296&gt;0,1,0)&amp;"n"&amp;ДАННЫЕ!$CA1296&amp;"t"&amp;ДАННЫЕ!$AY1296&amp;"k"&amp;ДАННЫЕ!$CB1296&amp;"q"&amp;ДАННЫЕ!$CC1296&amp;"w"&amp;ДАННЫЕ!$CD1296&amp;"e"&amp;ДАННЫЕ!$CE1296&amp;"m"&amp;ДАННЫЕ!$CF1296&amp;"c"&amp;ДАННЫЕ!$CG1296&amp;"z"&amp;ДАННЫЕ!$CH1296&amp;"d"&amp;IF(H1296=4,1,0)&amp;"s"&amp;IF(ДАННЫЕ!$J1296=1,0,1)&amp;"u"&amp;IF(ДАННЫЕ!$CJ1296&gt;0,1,0)</f>
        <v>g0cf0a06AR1VG0o0xp0v0ntkqwemczd0s1u0</v>
      </c>
      <c r="O1296" s="28" t="str">
        <f>ДАННЫЕ!$I1296&amp;"g"&amp;B1296&amp;A1296&amp;"f"&amp;P1296&amp;"c"&amp;IF(ДАННЫЕ!$U1296&gt;0,1,0)&amp;"s"&amp;IF(ДАННЫЕ!$Q1296&gt;0,IF(YEAR(ДАННЫЕ!$F$1)=YEAR(ДАННЫЕ!$Q1296),IF(MONTH(ДАННЫЕ!$F$1)=MONTH(ДАННЫЕ!$Q1296),111,11),1),0)&amp;"i"&amp;IF(ДАННЫЕ!$R1296+ДАННЫЕ!$S1296+ДАННЫЕ!$T1296=0,0,1)&amp;"h"&amp;IF(ДАННЫЕ!$P1296&gt;0,1,0)&amp;"p"&amp;IF(ДАННЫЕ!$CI1296&gt;0,IF(YEAR(ДАННЫЕ!$F$1)=YEAR(ДАННЫЕ!$CI1296),IF(MONTH(ДАННЫЕ!$F$1)=MONTH(ДАННЫЕ!$CI1296),111,11),1),0)&amp;"d"&amp;IF(ДАННЫЕ!$CJ1296&gt;0,IF(YEAR(ДАННЫЕ!$F$1)=YEAR(ДАННЫЕ!$CJ1296),IF(MONTH(ДАННЫЕ!$F$1)=MONTH(ДАННЫЕ!$CJ1296),111,11),1),0)&amp;"o"&amp;IF(ДАННЫЕ!$CK1296&gt;0,IF(MONTH(ДАННЫЕ!$F$1)=MONTH(ДАННЫЕ!$CK1296),111,11),0)&amp;"v"&amp;IF(ДАННЫЕ!$BE1296&gt;0,IF(MONTH(ДАННЫЕ!$F$1)=MONTH(ДАННЫЕ!$BE1296),111,11),0)</f>
        <v>g00f0c0s0i0h0p0d0o0v0</v>
      </c>
      <c r="P1296" s="15">
        <f t="shared" si="62"/>
        <v>0</v>
      </c>
      <c r="Q1296" s="15">
        <f>IF(ДАННЫЕ!$F$1&gt;ДАННЫЕ!$N1296,IF(YEAR(ДАННЫЕ!$F$1)=YEAR(ДАННЫЕ!M1296),1,0),0)</f>
        <v>0</v>
      </c>
      <c r="R1296" s="15">
        <f>IF(ДАННЫЕ!$F$1&gt;ДАННЫЕ!$N1296,IF(YEAR(ДАННЫЕ!$F$1)=YEAR(ДАННЫЕ!N1296),1,0),0)</f>
        <v>0</v>
      </c>
      <c r="S1296" s="15">
        <f>IF(ДАННЫЕ!$AA1296="2А",1,IF(ДАННЫЕ!$AA1296="2Б",2,IF(ДАННЫЕ!$AA1296="2В",3,IF(ДАННЫЕ!$AA1296=3,4,IF(ДАННЫЕ!$AA1296="4А",5,IF(ДАННЫЕ!$AA1296="4Б",6,IF(ДАННЫЕ!$AA1296="4В",7,IF(ДАННЫЕ!$AA1296=5,8,0))))))))</f>
        <v>0</v>
      </c>
      <c r="T1296" s="15">
        <f>IF(OR(ДАННЫЕ!$AC1296=2,ДАННЫЕ!$AD1296=2,ДАННЫЕ!$AE1296=2),2,IF(OR(ДАННЫЕ!$AC1296=1,ДАННЫЕ!$AD1296=1,ДАННЫЕ!$AE1296=1),1,0))</f>
        <v>0</v>
      </c>
    </row>
    <row r="1297" spans="1:20" x14ac:dyDescent="0.2">
      <c r="A1297" s="78">
        <f>IF(B1297&gt;0,IF(MONTH(ДАННЫЕ!$F$1)=MONTH(ДАННЫЕ!$B1297),1,0),0)</f>
        <v>0</v>
      </c>
      <c r="B1297" s="14">
        <f>IF(ДАННЫЕ!$B1297&gt;0,IF(YEAR(ДАННЫЕ!$F$1)=YEAR(ДАННЫЕ!$B1297),1,0),0)</f>
        <v>0</v>
      </c>
      <c r="C1297" s="14">
        <f>IF(ДАННЫЕ!$CM1297&gt;0,IF(YEAR(ДАННЫЕ!$F$1)=YEAR(ДАННЫЕ!$CM1297),1,0),0)</f>
        <v>0</v>
      </c>
      <c r="D1297" s="14">
        <f>IF(ДАННЫЕ!$CJ1297&gt;0,IF(ДАННЫЕ!$CL1297&gt;ДАННЫЕ!$F$1,1,IF(ДАННЫЕ!$CL1297&gt;0,0,1)),0)</f>
        <v>0</v>
      </c>
      <c r="E1297" s="43" t="str">
        <f ca="1">IF(ДАННЫЕ!$F$1&gt;0,IF(ДАННЫЕ!$G1297&gt;0,DATEDIF(ДАННЫЕ!$G1297,ДАННЫЕ!$F$1,"y"),""),IF(ДАННЫЕ!$G1297&gt;0,DATEDIF(ДАННЫЕ!$G1297,TODAY(),"y"),""))</f>
        <v/>
      </c>
      <c r="F1297" s="43" t="str">
        <f xml:space="preserve"> IF(ДАННЫЕ!$F1297="М",IF(E1297&gt;=18,IF(E1297&lt;60,1,""),""),"")&amp;IF(ДАННЫЕ!$F1297="Ж",IF(E1297&gt;=18,IF(E1297&lt;55,1,""),""),"")</f>
        <v/>
      </c>
      <c r="G1297" s="43" t="str">
        <f xml:space="preserve"> IF(ДАННЫЕ!$F1297="М",IF(E1297&gt;=60,2,""),"")&amp;IF(ДАННЫЕ!$F1297="Ж",IF(E1297&gt;=55,2,""),"")</f>
        <v/>
      </c>
      <c r="H1297" s="43" t="str">
        <f t="shared" ca="1" si="60"/>
        <v/>
      </c>
      <c r="I1297" s="43" t="str">
        <f t="shared" ca="1" si="61"/>
        <v>03</v>
      </c>
      <c r="J1297" s="28" t="str">
        <f ca="1">ДАННЫЕ!$F1297&amp;H1297&amp;I1297&amp;ДАННЫЕ!$I1297&amp;"m"&amp;IF(ДАННЫЕ!$I1297&gt;0,IF(ДАННЫЕ!$J1297&gt;0,0,1),"")&amp;"f"&amp;IF(ДАННЫЕ!$R1297&gt;0,IF(YEAR(ДАННЫЕ!$F$1)=YEAR(ДАННЫЕ!$R1297),1,0),0)&amp;"z"&amp;ДАННЫЕ!$R1297&amp;"p"&amp;ДАННЫЕ!$S1297&amp;"i"&amp;ДАННЫЕ!$T1297&amp;"h"&amp;ДАННЫЕ!$K1297&amp;"be"&amp;ДАННЫЕ!$BI1297&amp;"CD"&amp;IF(ДАННЫЕ!BF1297&gt;500,4,IF(ДАННЫЕ!BF1297&gt;350,3,IF(ДАННЫЕ!BF1297&gt;200,2,IF(ДАННЫЕ!BF1297&gt;0,1,0))))&amp;"g"&amp;B1297&amp;"d"&amp;H1297&amp;"l"&amp;ДАННЫЕ!AT1297&amp;"a"&amp;ДАННЫЕ!$V1297&amp;"v"&amp;R1297&amp;"k"&amp;ДАННЫЕ!$U1297&amp;"s"&amp;ДАННЫЕ!$Y1297&amp;"t"&amp;ДАННЫЕ!$X1297&amp;"b"&amp;IF(ДАННЫЕ!$Q1297&gt;1,1,0)&amp;"PP"&amp;ДАННЫЕ!Z1297&amp;"c"&amp;S1297&amp;"x"&amp;IF(ДАННЫЕ!$BY1297&gt;0,IF(YEAR(ДАННЫЕ!$F$1)=YEAR(ДАННЫЕ!$BY1297),1,0),0)&amp;"n"&amp;IF(ДАННЫЕ!$BZ1297&gt;0,IF(YEAR(ДАННЫЕ!$F$1)=YEAR(ДАННЫЕ!$BZ1297),1,0),0)&amp;"u"&amp;D1297&amp;"z"&amp;IF(ДАННЫЕ!$CL1297&gt;0,IF(YEAR(ДАННЫЕ!$F$1)&gt;YEAR(ДАННЫЕ!$CL1297),11,12),0)</f>
        <v>03mf0zpihbeCD0g0dlav0kstb0PPc0x0n0u0z0</v>
      </c>
      <c r="K1297" s="28" t="str">
        <f ca="1">ДАННЫЕ!$I1297&amp;"x"&amp;B1297&amp;"w"&amp;IF(T1297+ДАННЫЕ!AD1297+ДАННЫЕ!AE1297+ДАННЫЕ!AF1297+ДАННЫЕ!AG1297+ДАННЫЕ!AH1297+ДАННЫЕ!$AL1297+ДАННЫЕ!AI1297+ДАННЫЕ!AJ1297+ДАННЫЕ!AK1297+ДАННЫЕ!AP1297+ДАННЫЕ!AQ1297+ДАННЫЕ!AR1297+ДАННЫЕ!$AM1297+ДАННЫЕ!$AN1297+ДАННЫЕ!AS1297+ДАННЫЕ!AT1297&gt;0,1,0)&amp;IF(OR(T1297=2,ДАННЫЕ!AD1297=2,ДАННЫЕ!AE1297=2,ДАННЫЕ!AF1297=2,ДАННЫЕ!AG1297=2,ДАННЫЕ!AH1297=2,ДАННЫЕ!$AL1297=2,ДАННЫЕ!AI1297=2,ДАННЫЕ!AJ1297=2,ДАННЫЕ!AK1297=2,ДАННЫЕ!AP1297=2,ДАННЫЕ!AQ1297=2,ДАННЫЕ!AR1297=2,ДАННЫЕ!$AM1297=2,ДАННЫЕ!$AN1297=2,ДАННЫЕ!AS1297=2,ДАННЫЕ!AT1297=2),2,0)&amp;"t"&amp;IF(T1297&gt;0,"1"&amp;T1297,"00")&amp;"f"&amp;IF(ДАННЫЕ!$AC1297,"1"&amp;ДАННЫЕ!$AC1297,"00")&amp;"b"&amp;IF(ДАННЫЕ!$AD1297,"1"&amp;ДАННЫЕ!$AD1297,"00")&amp;"g"&amp;IF(ДАННЫЕ!$AF1297,"1"&amp;ДАННЫЕ!$AF1297,"00")&amp;"c"&amp;IF(ДАННЫЕ!$AG1297,"1"&amp;ДАННЫЕ!$AG1297,"00")&amp;"i"&amp;IF(ДАННЫЕ!$AH1297,"1"&amp;ДАННЫЕ!$AH1297,"00")&amp;"r"&amp;IF(ДАННЫЕ!$AL1297,"1"&amp;ДАННЫЕ!$AL1297,"00")&amp;"m"&amp;IF(ДАННЫЕ!$AI1297,"1"&amp;ДАННЫЕ!$AI1297,"00")&amp;"hS"&amp;IF(ДАННЫЕ!$AJ1297,"1"&amp;ДАННЫЕ!$AJ1297,"00")&amp;"hZ"&amp;IF(ДАННЫЕ!$AK1297,"1"&amp;ДАННЫЕ!$AK1297,"00")&amp;"p"&amp;IF(ДАННЫЕ!$AP1297,"1"&amp;ДАННЫЕ!$AP1297,"00")&amp;"k"&amp;IF(ДАННЫЕ!$AQ1297,"1"&amp;ДАННЫЕ!$AQ1297,"00")&amp;"z"&amp;IF(ДАННЫЕ!$AR1297,"1"&amp;ДАННЫЕ!$AR1297,"00")&amp;"j"&amp;IF(ДАННЫЕ!$AM1297,"1"&amp;ДАННЫЕ!$AM1297,"00")&amp;"n"&amp;IF(ДАННЫЕ!$AN1297,"1"&amp;ДАННЫЕ!$AN1297,"00")&amp;"E"&amp;ДАННЫЕ!BI1297&amp;"L"&amp;ДАННЫЕ!AO1297&amp;"h"&amp;IF(ДАННЫЕ!$AU1297&gt;0,1,0)&amp;"v"&amp;IF(ДАННЫЕ!$AW1297&gt;0,1,0)&amp;"a"&amp;IF(ДАННЫЕ!$AS1297,"1"&amp;ДАННЫЕ!$AS1297,"00")&amp;"s"&amp;IF(ДАННЫЕ!$AT1297,"1"&amp;ДАННЫЕ!$AT1297,"00")&amp;"u"&amp;IF(ДАННЫЕ!$CJ1297&gt;0,1,0)&amp;"y"&amp;B1297&amp;"d"&amp;H1297&amp;"e"&amp;F1297&amp;G1297</f>
        <v>x0w00t00f00b00g00c00i00r00m00hS00hZ00p00k00z00j00n00ELh0v0a00s00u0y0de</v>
      </c>
      <c r="L1297" s="28" t="str">
        <f ca="1">ДАННЫЕ!$I1297&amp;"VN"&amp;IF(ДАННЫЕ!AW1297&gt;0,11,10)&amp;"CD"&amp;IF(ДАННЫЕ!BF1297&gt;500,16,IF(ДАННЫЕ!BF1297&gt;350,15,IF(ДАННЫЕ!BF1297&gt;=200,14,IF(ДАННЫЕ!BF1297&gt;=100,13,IF(ДАННЫЕ!BF1297&gt;=50,12,IF(ДАННЫЕ!BF1297&gt;0,11,10))))))&amp;"AR"&amp;IF(ДАННЫЕ!BX1297&gt;0,1,0)&amp;"GD"&amp;B1297&amp;"VV"&amp;IF(E1297&gt;=5,IF(E1297&lt;18,1,0),0)</f>
        <v>VN10CD10AR0GD0VV0</v>
      </c>
      <c r="M1297" s="28" t="str">
        <f>ДАННЫЕ!$I1297&amp;"b"&amp;ДАННЫЕ!$BI1297&amp;"r"&amp;ДАННЫЕ!$BJ1297&amp;"CD"&amp;IF(ДАННЫЕ!BF1297&gt;0,IF(ДАННЫЕ!BF1297&lt;200,1,IF(ДАННЫЕ!BF1297&lt;350,2,3)),0)&amp;"h"&amp;IF(ДАННЫЕ!$BK1297+ДАННЫЕ!$BL1297+ДАННЫЕ!$BM1297&gt;0,1,0)&amp;"x"&amp;ДАННЫЕ!$BK1297&amp;"y"&amp;ДАННЫЕ!$BL1297&amp;"z"&amp;ДАННЫЕ!$BM1297&amp;"c"&amp;IF(ДАННЫЕ!$BK1297+ДАННЫЕ!$BL1297+ДАННЫЕ!$BM1297=3,1,0)&amp;"a"&amp;IF(ДАННЫЕ!$BQ1297+ДАННЫЕ!$BR1297&gt;0,1,0)&amp;"d"&amp;ДАННЫЕ!$BQ1297&amp;"v"&amp;ДАННЫЕ!$BR1297&amp;"p"&amp;ДАННЫЕ!$BS1297&amp;"n"&amp;ДАННЫЕ!$BU1297&amp;"t"&amp;ДАННЫЕ!$BV1297&amp;"o"&amp;ДАННЫЕ!$BT1297&amp;"l"&amp;IF(ДАННЫЕ!$BN1297&gt;0,1,0)&amp;ДАННЫЕ!$BN1297&amp;"g"&amp;ДАННЫЕ!$BO1297&amp;"s"&amp;ДАННЫЕ!$BP1297&amp;"DZ"&amp;IF(ДАННЫЕ!B1297-ДАННЫЕ!G1297 &lt; 60,IF(ДАННЫЕ!B1297-ДАННЫЕ!G1297 &gt;= 0,1,0),0)&amp;"u"&amp;IF(ДАННЫЕ!$CJ1297&gt;0,1,0)</f>
        <v>brCD0h0xyzc0a0dvpntol0gsDZ1u0</v>
      </c>
      <c r="N1297" s="28" t="str">
        <f ca="1">ДАННЫЕ!$F1297&amp;ДАННЫЕ!$I1297&amp;"g"&amp;B1297&amp;"cf"&amp;D1297&amp;"a"&amp;IF(ДАННЫЕ!$BX1297&gt;0,1,0)&amp;IF(ДАННЫЕ!$BF1297&gt;500,1,IF(ДАННЫЕ!$BF1297&gt;350,2,IF(ДАННЫЕ!$BF1297&gt;=200,3,IF(ДАННЫЕ!$BF1297&gt;=100,4,IF(ДАННЫЕ!$BF1297&gt;=50,5,IF(ДАННЫЕ!$BF1297&lt;50,6,0))))))&amp;"AR"&amp;IF(DATEDIF(ДАННЫЕ!$BX1297,ДАННЫЕ!$F$1,"y")&gt;1,1,0)&amp;"VG"&amp;IF(ДАННЫЕ!$BH1297="0",1,0)&amp;"o"&amp;IF(T1297+ДАННЫЕ!$AF1297+ДАННЫЕ!$AG1297+ДАННЫЕ!$AH1297+ДАННЫЕ!$AI1297+ДАННЫЕ!$AJ1297+ДАННЫЕ!$AP1297+ДАННЫЕ!$AQ1297+ДАННЫЕ!$AR1297+ДАННЫЕ!$AU1297+ДАННЫЕ!$AW1297+ДАННЫЕ!$AS1297+ДАННЫЕ!$AT1297&gt;0,1,0)&amp;"x"&amp;ДАННЫЕ!$AG1297&amp;"p"&amp;IF(ДАННЫЕ!$BY1297&gt;0,1,0)&amp;"v"&amp;IF(ДАННЫЕ!$BZ1297&gt;0,1,0)&amp;"n"&amp;ДАННЫЕ!$CA1297&amp;"t"&amp;ДАННЫЕ!$AY1297&amp;"k"&amp;ДАННЫЕ!$CB1297&amp;"q"&amp;ДАННЫЕ!$CC1297&amp;"w"&amp;ДАННЫЕ!$CD1297&amp;"e"&amp;ДАННЫЕ!$CE1297&amp;"m"&amp;ДАННЫЕ!$CF1297&amp;"c"&amp;ДАННЫЕ!$CG1297&amp;"z"&amp;ДАННЫЕ!$CH1297&amp;"d"&amp;IF(H1297=4,1,0)&amp;"s"&amp;IF(ДАННЫЕ!$J1297=1,0,1)&amp;"u"&amp;IF(ДАННЫЕ!$CJ1297&gt;0,1,0)</f>
        <v>g0cf0a06AR1VG0o0xp0v0ntkqwemczd0s1u0</v>
      </c>
      <c r="O1297" s="28" t="str">
        <f>ДАННЫЕ!$I1297&amp;"g"&amp;B1297&amp;A1297&amp;"f"&amp;P1297&amp;"c"&amp;IF(ДАННЫЕ!$U1297&gt;0,1,0)&amp;"s"&amp;IF(ДАННЫЕ!$Q1297&gt;0,IF(YEAR(ДАННЫЕ!$F$1)=YEAR(ДАННЫЕ!$Q1297),IF(MONTH(ДАННЫЕ!$F$1)=MONTH(ДАННЫЕ!$Q1297),111,11),1),0)&amp;"i"&amp;IF(ДАННЫЕ!$R1297+ДАННЫЕ!$S1297+ДАННЫЕ!$T1297=0,0,1)&amp;"h"&amp;IF(ДАННЫЕ!$P1297&gt;0,1,0)&amp;"p"&amp;IF(ДАННЫЕ!$CI1297&gt;0,IF(YEAR(ДАННЫЕ!$F$1)=YEAR(ДАННЫЕ!$CI1297),IF(MONTH(ДАННЫЕ!$F$1)=MONTH(ДАННЫЕ!$CI1297),111,11),1),0)&amp;"d"&amp;IF(ДАННЫЕ!$CJ1297&gt;0,IF(YEAR(ДАННЫЕ!$F$1)=YEAR(ДАННЫЕ!$CJ1297),IF(MONTH(ДАННЫЕ!$F$1)=MONTH(ДАННЫЕ!$CJ1297),111,11),1),0)&amp;"o"&amp;IF(ДАННЫЕ!$CK1297&gt;0,IF(MONTH(ДАННЫЕ!$F$1)=MONTH(ДАННЫЕ!$CK1297),111,11),0)&amp;"v"&amp;IF(ДАННЫЕ!$BE1297&gt;0,IF(MONTH(ДАННЫЕ!$F$1)=MONTH(ДАННЫЕ!$BE1297),111,11),0)</f>
        <v>g00f0c0s0i0h0p0d0o0v0</v>
      </c>
      <c r="P1297" s="15">
        <f t="shared" si="62"/>
        <v>0</v>
      </c>
      <c r="Q1297" s="15">
        <f>IF(ДАННЫЕ!$F$1&gt;ДАННЫЕ!$N1297,IF(YEAR(ДАННЫЕ!$F$1)=YEAR(ДАННЫЕ!M1297),1,0),0)</f>
        <v>0</v>
      </c>
      <c r="R1297" s="15">
        <f>IF(ДАННЫЕ!$F$1&gt;ДАННЫЕ!$N1297,IF(YEAR(ДАННЫЕ!$F$1)=YEAR(ДАННЫЕ!N1297),1,0),0)</f>
        <v>0</v>
      </c>
      <c r="S1297" s="15">
        <f>IF(ДАННЫЕ!$AA1297="2А",1,IF(ДАННЫЕ!$AA1297="2Б",2,IF(ДАННЫЕ!$AA1297="2В",3,IF(ДАННЫЕ!$AA1297=3,4,IF(ДАННЫЕ!$AA1297="4А",5,IF(ДАННЫЕ!$AA1297="4Б",6,IF(ДАННЫЕ!$AA1297="4В",7,IF(ДАННЫЕ!$AA1297=5,8,0))))))))</f>
        <v>0</v>
      </c>
      <c r="T1297" s="15">
        <f>IF(OR(ДАННЫЕ!$AC1297=2,ДАННЫЕ!$AD1297=2,ДАННЫЕ!$AE1297=2),2,IF(OR(ДАННЫЕ!$AC1297=1,ДАННЫЕ!$AD1297=1,ДАННЫЕ!$AE1297=1),1,0))</f>
        <v>0</v>
      </c>
    </row>
    <row r="1298" spans="1:20" x14ac:dyDescent="0.2">
      <c r="A1298" s="78">
        <f>IF(B1298&gt;0,IF(MONTH(ДАННЫЕ!$F$1)=MONTH(ДАННЫЕ!$B1298),1,0),0)</f>
        <v>0</v>
      </c>
      <c r="B1298" s="14">
        <f>IF(ДАННЫЕ!$B1298&gt;0,IF(YEAR(ДАННЫЕ!$F$1)=YEAR(ДАННЫЕ!$B1298),1,0),0)</f>
        <v>0</v>
      </c>
      <c r="C1298" s="14">
        <f>IF(ДАННЫЕ!$CM1298&gt;0,IF(YEAR(ДАННЫЕ!$F$1)=YEAR(ДАННЫЕ!$CM1298),1,0),0)</f>
        <v>0</v>
      </c>
      <c r="D1298" s="14">
        <f>IF(ДАННЫЕ!$CJ1298&gt;0,IF(ДАННЫЕ!$CL1298&gt;ДАННЫЕ!$F$1,1,IF(ДАННЫЕ!$CL1298&gt;0,0,1)),0)</f>
        <v>0</v>
      </c>
      <c r="E1298" s="43" t="str">
        <f ca="1">IF(ДАННЫЕ!$F$1&gt;0,IF(ДАННЫЕ!$G1298&gt;0,DATEDIF(ДАННЫЕ!$G1298,ДАННЫЕ!$F$1,"y"),""),IF(ДАННЫЕ!$G1298&gt;0,DATEDIF(ДАННЫЕ!$G1298,TODAY(),"y"),""))</f>
        <v/>
      </c>
      <c r="F1298" s="43" t="str">
        <f xml:space="preserve"> IF(ДАННЫЕ!$F1298="М",IF(E1298&gt;=18,IF(E1298&lt;60,1,""),""),"")&amp;IF(ДАННЫЕ!$F1298="Ж",IF(E1298&gt;=18,IF(E1298&lt;55,1,""),""),"")</f>
        <v/>
      </c>
      <c r="G1298" s="43" t="str">
        <f xml:space="preserve"> IF(ДАННЫЕ!$F1298="М",IF(E1298&gt;=60,2,""),"")&amp;IF(ДАННЫЕ!$F1298="Ж",IF(E1298&gt;=55,2,""),"")</f>
        <v/>
      </c>
      <c r="H1298" s="43" t="str">
        <f t="shared" ca="1" si="60"/>
        <v/>
      </c>
      <c r="I1298" s="43" t="str">
        <f t="shared" ca="1" si="61"/>
        <v>03</v>
      </c>
      <c r="J1298" s="28" t="str">
        <f ca="1">ДАННЫЕ!$F1298&amp;H1298&amp;I1298&amp;ДАННЫЕ!$I1298&amp;"m"&amp;IF(ДАННЫЕ!$I1298&gt;0,IF(ДАННЫЕ!$J1298&gt;0,0,1),"")&amp;"f"&amp;IF(ДАННЫЕ!$R1298&gt;0,IF(YEAR(ДАННЫЕ!$F$1)=YEAR(ДАННЫЕ!$R1298),1,0),0)&amp;"z"&amp;ДАННЫЕ!$R1298&amp;"p"&amp;ДАННЫЕ!$S1298&amp;"i"&amp;ДАННЫЕ!$T1298&amp;"h"&amp;ДАННЫЕ!$K1298&amp;"be"&amp;ДАННЫЕ!$BI1298&amp;"CD"&amp;IF(ДАННЫЕ!BF1298&gt;500,4,IF(ДАННЫЕ!BF1298&gt;350,3,IF(ДАННЫЕ!BF1298&gt;200,2,IF(ДАННЫЕ!BF1298&gt;0,1,0))))&amp;"g"&amp;B1298&amp;"d"&amp;H1298&amp;"l"&amp;ДАННЫЕ!AT1298&amp;"a"&amp;ДАННЫЕ!$V1298&amp;"v"&amp;R1298&amp;"k"&amp;ДАННЫЕ!$U1298&amp;"s"&amp;ДАННЫЕ!$Y1298&amp;"t"&amp;ДАННЫЕ!$X1298&amp;"b"&amp;IF(ДАННЫЕ!$Q1298&gt;1,1,0)&amp;"PP"&amp;ДАННЫЕ!Z1298&amp;"c"&amp;S1298&amp;"x"&amp;IF(ДАННЫЕ!$BY1298&gt;0,IF(YEAR(ДАННЫЕ!$F$1)=YEAR(ДАННЫЕ!$BY1298),1,0),0)&amp;"n"&amp;IF(ДАННЫЕ!$BZ1298&gt;0,IF(YEAR(ДАННЫЕ!$F$1)=YEAR(ДАННЫЕ!$BZ1298),1,0),0)&amp;"u"&amp;D1298&amp;"z"&amp;IF(ДАННЫЕ!$CL1298&gt;0,IF(YEAR(ДАННЫЕ!$F$1)&gt;YEAR(ДАННЫЕ!$CL1298),11,12),0)</f>
        <v>03mf0zpihbeCD0g0dlav0kstb0PPc0x0n0u0z0</v>
      </c>
      <c r="K1298" s="28" t="str">
        <f ca="1">ДАННЫЕ!$I1298&amp;"x"&amp;B1298&amp;"w"&amp;IF(T1298+ДАННЫЕ!AD1298+ДАННЫЕ!AE1298+ДАННЫЕ!AF1298+ДАННЫЕ!AG1298+ДАННЫЕ!AH1298+ДАННЫЕ!$AL1298+ДАННЫЕ!AI1298+ДАННЫЕ!AJ1298+ДАННЫЕ!AK1298+ДАННЫЕ!AP1298+ДАННЫЕ!AQ1298+ДАННЫЕ!AR1298+ДАННЫЕ!$AM1298+ДАННЫЕ!$AN1298+ДАННЫЕ!AS1298+ДАННЫЕ!AT1298&gt;0,1,0)&amp;IF(OR(T1298=2,ДАННЫЕ!AD1298=2,ДАННЫЕ!AE1298=2,ДАННЫЕ!AF1298=2,ДАННЫЕ!AG1298=2,ДАННЫЕ!AH1298=2,ДАННЫЕ!$AL1298=2,ДАННЫЕ!AI1298=2,ДАННЫЕ!AJ1298=2,ДАННЫЕ!AK1298=2,ДАННЫЕ!AP1298=2,ДАННЫЕ!AQ1298=2,ДАННЫЕ!AR1298=2,ДАННЫЕ!$AM1298=2,ДАННЫЕ!$AN1298=2,ДАННЫЕ!AS1298=2,ДАННЫЕ!AT1298=2),2,0)&amp;"t"&amp;IF(T1298&gt;0,"1"&amp;T1298,"00")&amp;"f"&amp;IF(ДАННЫЕ!$AC1298,"1"&amp;ДАННЫЕ!$AC1298,"00")&amp;"b"&amp;IF(ДАННЫЕ!$AD1298,"1"&amp;ДАННЫЕ!$AD1298,"00")&amp;"g"&amp;IF(ДАННЫЕ!$AF1298,"1"&amp;ДАННЫЕ!$AF1298,"00")&amp;"c"&amp;IF(ДАННЫЕ!$AG1298,"1"&amp;ДАННЫЕ!$AG1298,"00")&amp;"i"&amp;IF(ДАННЫЕ!$AH1298,"1"&amp;ДАННЫЕ!$AH1298,"00")&amp;"r"&amp;IF(ДАННЫЕ!$AL1298,"1"&amp;ДАННЫЕ!$AL1298,"00")&amp;"m"&amp;IF(ДАННЫЕ!$AI1298,"1"&amp;ДАННЫЕ!$AI1298,"00")&amp;"hS"&amp;IF(ДАННЫЕ!$AJ1298,"1"&amp;ДАННЫЕ!$AJ1298,"00")&amp;"hZ"&amp;IF(ДАННЫЕ!$AK1298,"1"&amp;ДАННЫЕ!$AK1298,"00")&amp;"p"&amp;IF(ДАННЫЕ!$AP1298,"1"&amp;ДАННЫЕ!$AP1298,"00")&amp;"k"&amp;IF(ДАННЫЕ!$AQ1298,"1"&amp;ДАННЫЕ!$AQ1298,"00")&amp;"z"&amp;IF(ДАННЫЕ!$AR1298,"1"&amp;ДАННЫЕ!$AR1298,"00")&amp;"j"&amp;IF(ДАННЫЕ!$AM1298,"1"&amp;ДАННЫЕ!$AM1298,"00")&amp;"n"&amp;IF(ДАННЫЕ!$AN1298,"1"&amp;ДАННЫЕ!$AN1298,"00")&amp;"E"&amp;ДАННЫЕ!BI1298&amp;"L"&amp;ДАННЫЕ!AO1298&amp;"h"&amp;IF(ДАННЫЕ!$AU1298&gt;0,1,0)&amp;"v"&amp;IF(ДАННЫЕ!$AW1298&gt;0,1,0)&amp;"a"&amp;IF(ДАННЫЕ!$AS1298,"1"&amp;ДАННЫЕ!$AS1298,"00")&amp;"s"&amp;IF(ДАННЫЕ!$AT1298,"1"&amp;ДАННЫЕ!$AT1298,"00")&amp;"u"&amp;IF(ДАННЫЕ!$CJ1298&gt;0,1,0)&amp;"y"&amp;B1298&amp;"d"&amp;H1298&amp;"e"&amp;F1298&amp;G1298</f>
        <v>x0w00t00f00b00g00c00i00r00m00hS00hZ00p00k00z00j00n00ELh0v0a00s00u0y0de</v>
      </c>
      <c r="L1298" s="28" t="str">
        <f ca="1">ДАННЫЕ!$I1298&amp;"VN"&amp;IF(ДАННЫЕ!AW1298&gt;0,11,10)&amp;"CD"&amp;IF(ДАННЫЕ!BF1298&gt;500,16,IF(ДАННЫЕ!BF1298&gt;350,15,IF(ДАННЫЕ!BF1298&gt;=200,14,IF(ДАННЫЕ!BF1298&gt;=100,13,IF(ДАННЫЕ!BF1298&gt;=50,12,IF(ДАННЫЕ!BF1298&gt;0,11,10))))))&amp;"AR"&amp;IF(ДАННЫЕ!BX1298&gt;0,1,0)&amp;"GD"&amp;B1298&amp;"VV"&amp;IF(E1298&gt;=5,IF(E1298&lt;18,1,0),0)</f>
        <v>VN10CD10AR0GD0VV0</v>
      </c>
      <c r="M1298" s="28" t="str">
        <f>ДАННЫЕ!$I1298&amp;"b"&amp;ДАННЫЕ!$BI1298&amp;"r"&amp;ДАННЫЕ!$BJ1298&amp;"CD"&amp;IF(ДАННЫЕ!BF1298&gt;0,IF(ДАННЫЕ!BF1298&lt;200,1,IF(ДАННЫЕ!BF1298&lt;350,2,3)),0)&amp;"h"&amp;IF(ДАННЫЕ!$BK1298+ДАННЫЕ!$BL1298+ДАННЫЕ!$BM1298&gt;0,1,0)&amp;"x"&amp;ДАННЫЕ!$BK1298&amp;"y"&amp;ДАННЫЕ!$BL1298&amp;"z"&amp;ДАННЫЕ!$BM1298&amp;"c"&amp;IF(ДАННЫЕ!$BK1298+ДАННЫЕ!$BL1298+ДАННЫЕ!$BM1298=3,1,0)&amp;"a"&amp;IF(ДАННЫЕ!$BQ1298+ДАННЫЕ!$BR1298&gt;0,1,0)&amp;"d"&amp;ДАННЫЕ!$BQ1298&amp;"v"&amp;ДАННЫЕ!$BR1298&amp;"p"&amp;ДАННЫЕ!$BS1298&amp;"n"&amp;ДАННЫЕ!$BU1298&amp;"t"&amp;ДАННЫЕ!$BV1298&amp;"o"&amp;ДАННЫЕ!$BT1298&amp;"l"&amp;IF(ДАННЫЕ!$BN1298&gt;0,1,0)&amp;ДАННЫЕ!$BN1298&amp;"g"&amp;ДАННЫЕ!$BO1298&amp;"s"&amp;ДАННЫЕ!$BP1298&amp;"DZ"&amp;IF(ДАННЫЕ!B1298-ДАННЫЕ!G1298 &lt; 60,IF(ДАННЫЕ!B1298-ДАННЫЕ!G1298 &gt;= 0,1,0),0)&amp;"u"&amp;IF(ДАННЫЕ!$CJ1298&gt;0,1,0)</f>
        <v>brCD0h0xyzc0a0dvpntol0gsDZ1u0</v>
      </c>
      <c r="N1298" s="28" t="str">
        <f ca="1">ДАННЫЕ!$F1298&amp;ДАННЫЕ!$I1298&amp;"g"&amp;B1298&amp;"cf"&amp;D1298&amp;"a"&amp;IF(ДАННЫЕ!$BX1298&gt;0,1,0)&amp;IF(ДАННЫЕ!$BF1298&gt;500,1,IF(ДАННЫЕ!$BF1298&gt;350,2,IF(ДАННЫЕ!$BF1298&gt;=200,3,IF(ДАННЫЕ!$BF1298&gt;=100,4,IF(ДАННЫЕ!$BF1298&gt;=50,5,IF(ДАННЫЕ!$BF1298&lt;50,6,0))))))&amp;"AR"&amp;IF(DATEDIF(ДАННЫЕ!$BX1298,ДАННЫЕ!$F$1,"y")&gt;1,1,0)&amp;"VG"&amp;IF(ДАННЫЕ!$BH1298="0",1,0)&amp;"o"&amp;IF(T1298+ДАННЫЕ!$AF1298+ДАННЫЕ!$AG1298+ДАННЫЕ!$AH1298+ДАННЫЕ!$AI1298+ДАННЫЕ!$AJ1298+ДАННЫЕ!$AP1298+ДАННЫЕ!$AQ1298+ДАННЫЕ!$AR1298+ДАННЫЕ!$AU1298+ДАННЫЕ!$AW1298+ДАННЫЕ!$AS1298+ДАННЫЕ!$AT1298&gt;0,1,0)&amp;"x"&amp;ДАННЫЕ!$AG1298&amp;"p"&amp;IF(ДАННЫЕ!$BY1298&gt;0,1,0)&amp;"v"&amp;IF(ДАННЫЕ!$BZ1298&gt;0,1,0)&amp;"n"&amp;ДАННЫЕ!$CA1298&amp;"t"&amp;ДАННЫЕ!$AY1298&amp;"k"&amp;ДАННЫЕ!$CB1298&amp;"q"&amp;ДАННЫЕ!$CC1298&amp;"w"&amp;ДАННЫЕ!$CD1298&amp;"e"&amp;ДАННЫЕ!$CE1298&amp;"m"&amp;ДАННЫЕ!$CF1298&amp;"c"&amp;ДАННЫЕ!$CG1298&amp;"z"&amp;ДАННЫЕ!$CH1298&amp;"d"&amp;IF(H1298=4,1,0)&amp;"s"&amp;IF(ДАННЫЕ!$J1298=1,0,1)&amp;"u"&amp;IF(ДАННЫЕ!$CJ1298&gt;0,1,0)</f>
        <v>g0cf0a06AR1VG0o0xp0v0ntkqwemczd0s1u0</v>
      </c>
      <c r="O1298" s="28" t="str">
        <f>ДАННЫЕ!$I1298&amp;"g"&amp;B1298&amp;A1298&amp;"f"&amp;P1298&amp;"c"&amp;IF(ДАННЫЕ!$U1298&gt;0,1,0)&amp;"s"&amp;IF(ДАННЫЕ!$Q1298&gt;0,IF(YEAR(ДАННЫЕ!$F$1)=YEAR(ДАННЫЕ!$Q1298),IF(MONTH(ДАННЫЕ!$F$1)=MONTH(ДАННЫЕ!$Q1298),111,11),1),0)&amp;"i"&amp;IF(ДАННЫЕ!$R1298+ДАННЫЕ!$S1298+ДАННЫЕ!$T1298=0,0,1)&amp;"h"&amp;IF(ДАННЫЕ!$P1298&gt;0,1,0)&amp;"p"&amp;IF(ДАННЫЕ!$CI1298&gt;0,IF(YEAR(ДАННЫЕ!$F$1)=YEAR(ДАННЫЕ!$CI1298),IF(MONTH(ДАННЫЕ!$F$1)=MONTH(ДАННЫЕ!$CI1298),111,11),1),0)&amp;"d"&amp;IF(ДАННЫЕ!$CJ1298&gt;0,IF(YEAR(ДАННЫЕ!$F$1)=YEAR(ДАННЫЕ!$CJ1298),IF(MONTH(ДАННЫЕ!$F$1)=MONTH(ДАННЫЕ!$CJ1298),111,11),1),0)&amp;"o"&amp;IF(ДАННЫЕ!$CK1298&gt;0,IF(MONTH(ДАННЫЕ!$F$1)=MONTH(ДАННЫЕ!$CK1298),111,11),0)&amp;"v"&amp;IF(ДАННЫЕ!$BE1298&gt;0,IF(MONTH(ДАННЫЕ!$F$1)=MONTH(ДАННЫЕ!$BE1298),111,11),0)</f>
        <v>g00f0c0s0i0h0p0d0o0v0</v>
      </c>
      <c r="P1298" s="15">
        <f t="shared" si="62"/>
        <v>0</v>
      </c>
      <c r="Q1298" s="15">
        <f>IF(ДАННЫЕ!$F$1&gt;ДАННЫЕ!$N1298,IF(YEAR(ДАННЫЕ!$F$1)=YEAR(ДАННЫЕ!M1298),1,0),0)</f>
        <v>0</v>
      </c>
      <c r="R1298" s="15">
        <f>IF(ДАННЫЕ!$F$1&gt;ДАННЫЕ!$N1298,IF(YEAR(ДАННЫЕ!$F$1)=YEAR(ДАННЫЕ!N1298),1,0),0)</f>
        <v>0</v>
      </c>
      <c r="S1298" s="15">
        <f>IF(ДАННЫЕ!$AA1298="2А",1,IF(ДАННЫЕ!$AA1298="2Б",2,IF(ДАННЫЕ!$AA1298="2В",3,IF(ДАННЫЕ!$AA1298=3,4,IF(ДАННЫЕ!$AA1298="4А",5,IF(ДАННЫЕ!$AA1298="4Б",6,IF(ДАННЫЕ!$AA1298="4В",7,IF(ДАННЫЕ!$AA1298=5,8,0))))))))</f>
        <v>0</v>
      </c>
      <c r="T1298" s="15">
        <f>IF(OR(ДАННЫЕ!$AC1298=2,ДАННЫЕ!$AD1298=2,ДАННЫЕ!$AE1298=2),2,IF(OR(ДАННЫЕ!$AC1298=1,ДАННЫЕ!$AD1298=1,ДАННЫЕ!$AE1298=1),1,0))</f>
        <v>0</v>
      </c>
    </row>
    <row r="1299" spans="1:20" x14ac:dyDescent="0.2">
      <c r="A1299" s="78">
        <f>IF(B1299&gt;0,IF(MONTH(ДАННЫЕ!$F$1)=MONTH(ДАННЫЕ!$B1299),1,0),0)</f>
        <v>0</v>
      </c>
      <c r="B1299" s="14">
        <f>IF(ДАННЫЕ!$B1299&gt;0,IF(YEAR(ДАННЫЕ!$F$1)=YEAR(ДАННЫЕ!$B1299),1,0),0)</f>
        <v>0</v>
      </c>
      <c r="C1299" s="14">
        <f>IF(ДАННЫЕ!$CM1299&gt;0,IF(YEAR(ДАННЫЕ!$F$1)=YEAR(ДАННЫЕ!$CM1299),1,0),0)</f>
        <v>0</v>
      </c>
      <c r="D1299" s="14">
        <f>IF(ДАННЫЕ!$CJ1299&gt;0,IF(ДАННЫЕ!$CL1299&gt;ДАННЫЕ!$F$1,1,IF(ДАННЫЕ!$CL1299&gt;0,0,1)),0)</f>
        <v>0</v>
      </c>
      <c r="E1299" s="43" t="str">
        <f ca="1">IF(ДАННЫЕ!$F$1&gt;0,IF(ДАННЫЕ!$G1299&gt;0,DATEDIF(ДАННЫЕ!$G1299,ДАННЫЕ!$F$1,"y"),""),IF(ДАННЫЕ!$G1299&gt;0,DATEDIF(ДАННЫЕ!$G1299,TODAY(),"y"),""))</f>
        <v/>
      </c>
      <c r="F1299" s="43" t="str">
        <f xml:space="preserve"> IF(ДАННЫЕ!$F1299="М",IF(E1299&gt;=18,IF(E1299&lt;60,1,""),""),"")&amp;IF(ДАННЫЕ!$F1299="Ж",IF(E1299&gt;=18,IF(E1299&lt;55,1,""),""),"")</f>
        <v/>
      </c>
      <c r="G1299" s="43" t="str">
        <f xml:space="preserve"> IF(ДАННЫЕ!$F1299="М",IF(E1299&gt;=60,2,""),"")&amp;IF(ДАННЫЕ!$F1299="Ж",IF(E1299&gt;=55,2,""),"")</f>
        <v/>
      </c>
      <c r="H1299" s="43" t="str">
        <f t="shared" ca="1" si="60"/>
        <v/>
      </c>
      <c r="I1299" s="43" t="str">
        <f t="shared" ca="1" si="61"/>
        <v>03</v>
      </c>
      <c r="J1299" s="28" t="str">
        <f ca="1">ДАННЫЕ!$F1299&amp;H1299&amp;I1299&amp;ДАННЫЕ!$I1299&amp;"m"&amp;IF(ДАННЫЕ!$I1299&gt;0,IF(ДАННЫЕ!$J1299&gt;0,0,1),"")&amp;"f"&amp;IF(ДАННЫЕ!$R1299&gt;0,IF(YEAR(ДАННЫЕ!$F$1)=YEAR(ДАННЫЕ!$R1299),1,0),0)&amp;"z"&amp;ДАННЫЕ!$R1299&amp;"p"&amp;ДАННЫЕ!$S1299&amp;"i"&amp;ДАННЫЕ!$T1299&amp;"h"&amp;ДАННЫЕ!$K1299&amp;"be"&amp;ДАННЫЕ!$BI1299&amp;"CD"&amp;IF(ДАННЫЕ!BF1299&gt;500,4,IF(ДАННЫЕ!BF1299&gt;350,3,IF(ДАННЫЕ!BF1299&gt;200,2,IF(ДАННЫЕ!BF1299&gt;0,1,0))))&amp;"g"&amp;B1299&amp;"d"&amp;H1299&amp;"l"&amp;ДАННЫЕ!AT1299&amp;"a"&amp;ДАННЫЕ!$V1299&amp;"v"&amp;R1299&amp;"k"&amp;ДАННЫЕ!$U1299&amp;"s"&amp;ДАННЫЕ!$Y1299&amp;"t"&amp;ДАННЫЕ!$X1299&amp;"b"&amp;IF(ДАННЫЕ!$Q1299&gt;1,1,0)&amp;"PP"&amp;ДАННЫЕ!Z1299&amp;"c"&amp;S1299&amp;"x"&amp;IF(ДАННЫЕ!$BY1299&gt;0,IF(YEAR(ДАННЫЕ!$F$1)=YEAR(ДАННЫЕ!$BY1299),1,0),0)&amp;"n"&amp;IF(ДАННЫЕ!$BZ1299&gt;0,IF(YEAR(ДАННЫЕ!$F$1)=YEAR(ДАННЫЕ!$BZ1299),1,0),0)&amp;"u"&amp;D1299&amp;"z"&amp;IF(ДАННЫЕ!$CL1299&gt;0,IF(YEAR(ДАННЫЕ!$F$1)&gt;YEAR(ДАННЫЕ!$CL1299),11,12),0)</f>
        <v>03mf0zpihbeCD0g0dlav0kstb0PPc0x0n0u0z0</v>
      </c>
      <c r="K1299" s="28" t="str">
        <f ca="1">ДАННЫЕ!$I1299&amp;"x"&amp;B1299&amp;"w"&amp;IF(T1299+ДАННЫЕ!AD1299+ДАННЫЕ!AE1299+ДАННЫЕ!AF1299+ДАННЫЕ!AG1299+ДАННЫЕ!AH1299+ДАННЫЕ!$AL1299+ДАННЫЕ!AI1299+ДАННЫЕ!AJ1299+ДАННЫЕ!AK1299+ДАННЫЕ!AP1299+ДАННЫЕ!AQ1299+ДАННЫЕ!AR1299+ДАННЫЕ!$AM1299+ДАННЫЕ!$AN1299+ДАННЫЕ!AS1299+ДАННЫЕ!AT1299&gt;0,1,0)&amp;IF(OR(T1299=2,ДАННЫЕ!AD1299=2,ДАННЫЕ!AE1299=2,ДАННЫЕ!AF1299=2,ДАННЫЕ!AG1299=2,ДАННЫЕ!AH1299=2,ДАННЫЕ!$AL1299=2,ДАННЫЕ!AI1299=2,ДАННЫЕ!AJ1299=2,ДАННЫЕ!AK1299=2,ДАННЫЕ!AP1299=2,ДАННЫЕ!AQ1299=2,ДАННЫЕ!AR1299=2,ДАННЫЕ!$AM1299=2,ДАННЫЕ!$AN1299=2,ДАННЫЕ!AS1299=2,ДАННЫЕ!AT1299=2),2,0)&amp;"t"&amp;IF(T1299&gt;0,"1"&amp;T1299,"00")&amp;"f"&amp;IF(ДАННЫЕ!$AC1299,"1"&amp;ДАННЫЕ!$AC1299,"00")&amp;"b"&amp;IF(ДАННЫЕ!$AD1299,"1"&amp;ДАННЫЕ!$AD1299,"00")&amp;"g"&amp;IF(ДАННЫЕ!$AF1299,"1"&amp;ДАННЫЕ!$AF1299,"00")&amp;"c"&amp;IF(ДАННЫЕ!$AG1299,"1"&amp;ДАННЫЕ!$AG1299,"00")&amp;"i"&amp;IF(ДАННЫЕ!$AH1299,"1"&amp;ДАННЫЕ!$AH1299,"00")&amp;"r"&amp;IF(ДАННЫЕ!$AL1299,"1"&amp;ДАННЫЕ!$AL1299,"00")&amp;"m"&amp;IF(ДАННЫЕ!$AI1299,"1"&amp;ДАННЫЕ!$AI1299,"00")&amp;"hS"&amp;IF(ДАННЫЕ!$AJ1299,"1"&amp;ДАННЫЕ!$AJ1299,"00")&amp;"hZ"&amp;IF(ДАННЫЕ!$AK1299,"1"&amp;ДАННЫЕ!$AK1299,"00")&amp;"p"&amp;IF(ДАННЫЕ!$AP1299,"1"&amp;ДАННЫЕ!$AP1299,"00")&amp;"k"&amp;IF(ДАННЫЕ!$AQ1299,"1"&amp;ДАННЫЕ!$AQ1299,"00")&amp;"z"&amp;IF(ДАННЫЕ!$AR1299,"1"&amp;ДАННЫЕ!$AR1299,"00")&amp;"j"&amp;IF(ДАННЫЕ!$AM1299,"1"&amp;ДАННЫЕ!$AM1299,"00")&amp;"n"&amp;IF(ДАННЫЕ!$AN1299,"1"&amp;ДАННЫЕ!$AN1299,"00")&amp;"E"&amp;ДАННЫЕ!BI1299&amp;"L"&amp;ДАННЫЕ!AO1299&amp;"h"&amp;IF(ДАННЫЕ!$AU1299&gt;0,1,0)&amp;"v"&amp;IF(ДАННЫЕ!$AW1299&gt;0,1,0)&amp;"a"&amp;IF(ДАННЫЕ!$AS1299,"1"&amp;ДАННЫЕ!$AS1299,"00")&amp;"s"&amp;IF(ДАННЫЕ!$AT1299,"1"&amp;ДАННЫЕ!$AT1299,"00")&amp;"u"&amp;IF(ДАННЫЕ!$CJ1299&gt;0,1,0)&amp;"y"&amp;B1299&amp;"d"&amp;H1299&amp;"e"&amp;F1299&amp;G1299</f>
        <v>x0w00t00f00b00g00c00i00r00m00hS00hZ00p00k00z00j00n00ELh0v0a00s00u0y0de</v>
      </c>
      <c r="L1299" s="28" t="str">
        <f ca="1">ДАННЫЕ!$I1299&amp;"VN"&amp;IF(ДАННЫЕ!AW1299&gt;0,11,10)&amp;"CD"&amp;IF(ДАННЫЕ!BF1299&gt;500,16,IF(ДАННЫЕ!BF1299&gt;350,15,IF(ДАННЫЕ!BF1299&gt;=200,14,IF(ДАННЫЕ!BF1299&gt;=100,13,IF(ДАННЫЕ!BF1299&gt;=50,12,IF(ДАННЫЕ!BF1299&gt;0,11,10))))))&amp;"AR"&amp;IF(ДАННЫЕ!BX1299&gt;0,1,0)&amp;"GD"&amp;B1299&amp;"VV"&amp;IF(E1299&gt;=5,IF(E1299&lt;18,1,0),0)</f>
        <v>VN10CD10AR0GD0VV0</v>
      </c>
      <c r="M1299" s="28" t="str">
        <f>ДАННЫЕ!$I1299&amp;"b"&amp;ДАННЫЕ!$BI1299&amp;"r"&amp;ДАННЫЕ!$BJ1299&amp;"CD"&amp;IF(ДАННЫЕ!BF1299&gt;0,IF(ДАННЫЕ!BF1299&lt;200,1,IF(ДАННЫЕ!BF1299&lt;350,2,3)),0)&amp;"h"&amp;IF(ДАННЫЕ!$BK1299+ДАННЫЕ!$BL1299+ДАННЫЕ!$BM1299&gt;0,1,0)&amp;"x"&amp;ДАННЫЕ!$BK1299&amp;"y"&amp;ДАННЫЕ!$BL1299&amp;"z"&amp;ДАННЫЕ!$BM1299&amp;"c"&amp;IF(ДАННЫЕ!$BK1299+ДАННЫЕ!$BL1299+ДАННЫЕ!$BM1299=3,1,0)&amp;"a"&amp;IF(ДАННЫЕ!$BQ1299+ДАННЫЕ!$BR1299&gt;0,1,0)&amp;"d"&amp;ДАННЫЕ!$BQ1299&amp;"v"&amp;ДАННЫЕ!$BR1299&amp;"p"&amp;ДАННЫЕ!$BS1299&amp;"n"&amp;ДАННЫЕ!$BU1299&amp;"t"&amp;ДАННЫЕ!$BV1299&amp;"o"&amp;ДАННЫЕ!$BT1299&amp;"l"&amp;IF(ДАННЫЕ!$BN1299&gt;0,1,0)&amp;ДАННЫЕ!$BN1299&amp;"g"&amp;ДАННЫЕ!$BO1299&amp;"s"&amp;ДАННЫЕ!$BP1299&amp;"DZ"&amp;IF(ДАННЫЕ!B1299-ДАННЫЕ!G1299 &lt; 60,IF(ДАННЫЕ!B1299-ДАННЫЕ!G1299 &gt;= 0,1,0),0)&amp;"u"&amp;IF(ДАННЫЕ!$CJ1299&gt;0,1,0)</f>
        <v>brCD0h0xyzc0a0dvpntol0gsDZ1u0</v>
      </c>
      <c r="N1299" s="28" t="str">
        <f ca="1">ДАННЫЕ!$F1299&amp;ДАННЫЕ!$I1299&amp;"g"&amp;B1299&amp;"cf"&amp;D1299&amp;"a"&amp;IF(ДАННЫЕ!$BX1299&gt;0,1,0)&amp;IF(ДАННЫЕ!$BF1299&gt;500,1,IF(ДАННЫЕ!$BF1299&gt;350,2,IF(ДАННЫЕ!$BF1299&gt;=200,3,IF(ДАННЫЕ!$BF1299&gt;=100,4,IF(ДАННЫЕ!$BF1299&gt;=50,5,IF(ДАННЫЕ!$BF1299&lt;50,6,0))))))&amp;"AR"&amp;IF(DATEDIF(ДАННЫЕ!$BX1299,ДАННЫЕ!$F$1,"y")&gt;1,1,0)&amp;"VG"&amp;IF(ДАННЫЕ!$BH1299="0",1,0)&amp;"o"&amp;IF(T1299+ДАННЫЕ!$AF1299+ДАННЫЕ!$AG1299+ДАННЫЕ!$AH1299+ДАННЫЕ!$AI1299+ДАННЫЕ!$AJ1299+ДАННЫЕ!$AP1299+ДАННЫЕ!$AQ1299+ДАННЫЕ!$AR1299+ДАННЫЕ!$AU1299+ДАННЫЕ!$AW1299+ДАННЫЕ!$AS1299+ДАННЫЕ!$AT1299&gt;0,1,0)&amp;"x"&amp;ДАННЫЕ!$AG1299&amp;"p"&amp;IF(ДАННЫЕ!$BY1299&gt;0,1,0)&amp;"v"&amp;IF(ДАННЫЕ!$BZ1299&gt;0,1,0)&amp;"n"&amp;ДАННЫЕ!$CA1299&amp;"t"&amp;ДАННЫЕ!$AY1299&amp;"k"&amp;ДАННЫЕ!$CB1299&amp;"q"&amp;ДАННЫЕ!$CC1299&amp;"w"&amp;ДАННЫЕ!$CD1299&amp;"e"&amp;ДАННЫЕ!$CE1299&amp;"m"&amp;ДАННЫЕ!$CF1299&amp;"c"&amp;ДАННЫЕ!$CG1299&amp;"z"&amp;ДАННЫЕ!$CH1299&amp;"d"&amp;IF(H1299=4,1,0)&amp;"s"&amp;IF(ДАННЫЕ!$J1299=1,0,1)&amp;"u"&amp;IF(ДАННЫЕ!$CJ1299&gt;0,1,0)</f>
        <v>g0cf0a06AR1VG0o0xp0v0ntkqwemczd0s1u0</v>
      </c>
      <c r="O1299" s="28" t="str">
        <f>ДАННЫЕ!$I1299&amp;"g"&amp;B1299&amp;A1299&amp;"f"&amp;P1299&amp;"c"&amp;IF(ДАННЫЕ!$U1299&gt;0,1,0)&amp;"s"&amp;IF(ДАННЫЕ!$Q1299&gt;0,IF(YEAR(ДАННЫЕ!$F$1)=YEAR(ДАННЫЕ!$Q1299),IF(MONTH(ДАННЫЕ!$F$1)=MONTH(ДАННЫЕ!$Q1299),111,11),1),0)&amp;"i"&amp;IF(ДАННЫЕ!$R1299+ДАННЫЕ!$S1299+ДАННЫЕ!$T1299=0,0,1)&amp;"h"&amp;IF(ДАННЫЕ!$P1299&gt;0,1,0)&amp;"p"&amp;IF(ДАННЫЕ!$CI1299&gt;0,IF(YEAR(ДАННЫЕ!$F$1)=YEAR(ДАННЫЕ!$CI1299),IF(MONTH(ДАННЫЕ!$F$1)=MONTH(ДАННЫЕ!$CI1299),111,11),1),0)&amp;"d"&amp;IF(ДАННЫЕ!$CJ1299&gt;0,IF(YEAR(ДАННЫЕ!$F$1)=YEAR(ДАННЫЕ!$CJ1299),IF(MONTH(ДАННЫЕ!$F$1)=MONTH(ДАННЫЕ!$CJ1299),111,11),1),0)&amp;"o"&amp;IF(ДАННЫЕ!$CK1299&gt;0,IF(MONTH(ДАННЫЕ!$F$1)=MONTH(ДАННЫЕ!$CK1299),111,11),0)&amp;"v"&amp;IF(ДАННЫЕ!$BE1299&gt;0,IF(MONTH(ДАННЫЕ!$F$1)=MONTH(ДАННЫЕ!$BE1299),111,11),0)</f>
        <v>g00f0c0s0i0h0p0d0o0v0</v>
      </c>
      <c r="P1299" s="15">
        <f t="shared" si="62"/>
        <v>0</v>
      </c>
      <c r="Q1299" s="15">
        <f>IF(ДАННЫЕ!$F$1&gt;ДАННЫЕ!$N1299,IF(YEAR(ДАННЫЕ!$F$1)=YEAR(ДАННЫЕ!M1299),1,0),0)</f>
        <v>0</v>
      </c>
      <c r="R1299" s="15">
        <f>IF(ДАННЫЕ!$F$1&gt;ДАННЫЕ!$N1299,IF(YEAR(ДАННЫЕ!$F$1)=YEAR(ДАННЫЕ!N1299),1,0),0)</f>
        <v>0</v>
      </c>
      <c r="S1299" s="15">
        <f>IF(ДАННЫЕ!$AA1299="2А",1,IF(ДАННЫЕ!$AA1299="2Б",2,IF(ДАННЫЕ!$AA1299="2В",3,IF(ДАННЫЕ!$AA1299=3,4,IF(ДАННЫЕ!$AA1299="4А",5,IF(ДАННЫЕ!$AA1299="4Б",6,IF(ДАННЫЕ!$AA1299="4В",7,IF(ДАННЫЕ!$AA1299=5,8,0))))))))</f>
        <v>0</v>
      </c>
      <c r="T1299" s="15">
        <f>IF(OR(ДАННЫЕ!$AC1299=2,ДАННЫЕ!$AD1299=2,ДАННЫЕ!$AE1299=2),2,IF(OR(ДАННЫЕ!$AC1299=1,ДАННЫЕ!$AD1299=1,ДАННЫЕ!$AE1299=1),1,0))</f>
        <v>0</v>
      </c>
    </row>
    <row r="1300" spans="1:20" x14ac:dyDescent="0.2">
      <c r="A1300" s="78">
        <f>IF(B1300&gt;0,IF(MONTH(ДАННЫЕ!$F$1)=MONTH(ДАННЫЕ!$B1300),1,0),0)</f>
        <v>0</v>
      </c>
      <c r="B1300" s="14">
        <f>IF(ДАННЫЕ!$B1300&gt;0,IF(YEAR(ДАННЫЕ!$F$1)=YEAR(ДАННЫЕ!$B1300),1,0),0)</f>
        <v>0</v>
      </c>
      <c r="C1300" s="14">
        <f>IF(ДАННЫЕ!$CM1300&gt;0,IF(YEAR(ДАННЫЕ!$F$1)=YEAR(ДАННЫЕ!$CM1300),1,0),0)</f>
        <v>0</v>
      </c>
      <c r="D1300" s="14">
        <f>IF(ДАННЫЕ!$CJ1300&gt;0,IF(ДАННЫЕ!$CL1300&gt;ДАННЫЕ!$F$1,1,IF(ДАННЫЕ!$CL1300&gt;0,0,1)),0)</f>
        <v>0</v>
      </c>
      <c r="E1300" s="43" t="str">
        <f ca="1">IF(ДАННЫЕ!$F$1&gt;0,IF(ДАННЫЕ!$G1300&gt;0,DATEDIF(ДАННЫЕ!$G1300,ДАННЫЕ!$F$1,"y"),""),IF(ДАННЫЕ!$G1300&gt;0,DATEDIF(ДАННЫЕ!$G1300,TODAY(),"y"),""))</f>
        <v/>
      </c>
      <c r="F1300" s="43" t="str">
        <f xml:space="preserve"> IF(ДАННЫЕ!$F1300="М",IF(E1300&gt;=18,IF(E1300&lt;60,1,""),""),"")&amp;IF(ДАННЫЕ!$F1300="Ж",IF(E1300&gt;=18,IF(E1300&lt;55,1,""),""),"")</f>
        <v/>
      </c>
      <c r="G1300" s="43" t="str">
        <f xml:space="preserve"> IF(ДАННЫЕ!$F1300="М",IF(E1300&gt;=60,2,""),"")&amp;IF(ДАННЫЕ!$F1300="Ж",IF(E1300&gt;=55,2,""),"")</f>
        <v/>
      </c>
      <c r="H1300" s="43" t="str">
        <f t="shared" ca="1" si="60"/>
        <v/>
      </c>
      <c r="I1300" s="43" t="str">
        <f t="shared" ca="1" si="61"/>
        <v>03</v>
      </c>
      <c r="J1300" s="28" t="str">
        <f ca="1">ДАННЫЕ!$F1300&amp;H1300&amp;I1300&amp;ДАННЫЕ!$I1300&amp;"m"&amp;IF(ДАННЫЕ!$I1300&gt;0,IF(ДАННЫЕ!$J1300&gt;0,0,1),"")&amp;"f"&amp;IF(ДАННЫЕ!$R1300&gt;0,IF(YEAR(ДАННЫЕ!$F$1)=YEAR(ДАННЫЕ!$R1300),1,0),0)&amp;"z"&amp;ДАННЫЕ!$R1300&amp;"p"&amp;ДАННЫЕ!$S1300&amp;"i"&amp;ДАННЫЕ!$T1300&amp;"h"&amp;ДАННЫЕ!$K1300&amp;"be"&amp;ДАННЫЕ!$BI1300&amp;"CD"&amp;IF(ДАННЫЕ!BF1300&gt;500,4,IF(ДАННЫЕ!BF1300&gt;350,3,IF(ДАННЫЕ!BF1300&gt;200,2,IF(ДАННЫЕ!BF1300&gt;0,1,0))))&amp;"g"&amp;B1300&amp;"d"&amp;H1300&amp;"l"&amp;ДАННЫЕ!AT1300&amp;"a"&amp;ДАННЫЕ!$V1300&amp;"v"&amp;R1300&amp;"k"&amp;ДАННЫЕ!$U1300&amp;"s"&amp;ДАННЫЕ!$Y1300&amp;"t"&amp;ДАННЫЕ!$X1300&amp;"b"&amp;IF(ДАННЫЕ!$Q1300&gt;1,1,0)&amp;"PP"&amp;ДАННЫЕ!Z1300&amp;"c"&amp;S1300&amp;"x"&amp;IF(ДАННЫЕ!$BY1300&gt;0,IF(YEAR(ДАННЫЕ!$F$1)=YEAR(ДАННЫЕ!$BY1300),1,0),0)&amp;"n"&amp;IF(ДАННЫЕ!$BZ1300&gt;0,IF(YEAR(ДАННЫЕ!$F$1)=YEAR(ДАННЫЕ!$BZ1300),1,0),0)&amp;"u"&amp;D1300&amp;"z"&amp;IF(ДАННЫЕ!$CL1300&gt;0,IF(YEAR(ДАННЫЕ!$F$1)&gt;YEAR(ДАННЫЕ!$CL1300),11,12),0)</f>
        <v>03mf0zpihbeCD0g0dlav0kstb0PPc0x0n0u0z0</v>
      </c>
      <c r="K1300" s="28" t="str">
        <f ca="1">ДАННЫЕ!$I1300&amp;"x"&amp;B1300&amp;"w"&amp;IF(T1300+ДАННЫЕ!AD1300+ДАННЫЕ!AE1300+ДАННЫЕ!AF1300+ДАННЫЕ!AG1300+ДАННЫЕ!AH1300+ДАННЫЕ!$AL1300+ДАННЫЕ!AI1300+ДАННЫЕ!AJ1300+ДАННЫЕ!AK1300+ДАННЫЕ!AP1300+ДАННЫЕ!AQ1300+ДАННЫЕ!AR1300+ДАННЫЕ!$AM1300+ДАННЫЕ!$AN1300+ДАННЫЕ!AS1300+ДАННЫЕ!AT1300&gt;0,1,0)&amp;IF(OR(T1300=2,ДАННЫЕ!AD1300=2,ДАННЫЕ!AE1300=2,ДАННЫЕ!AF1300=2,ДАННЫЕ!AG1300=2,ДАННЫЕ!AH1300=2,ДАННЫЕ!$AL1300=2,ДАННЫЕ!AI1300=2,ДАННЫЕ!AJ1300=2,ДАННЫЕ!AK1300=2,ДАННЫЕ!AP1300=2,ДАННЫЕ!AQ1300=2,ДАННЫЕ!AR1300=2,ДАННЫЕ!$AM1300=2,ДАННЫЕ!$AN1300=2,ДАННЫЕ!AS1300=2,ДАННЫЕ!AT1300=2),2,0)&amp;"t"&amp;IF(T1300&gt;0,"1"&amp;T1300,"00")&amp;"f"&amp;IF(ДАННЫЕ!$AC1300,"1"&amp;ДАННЫЕ!$AC1300,"00")&amp;"b"&amp;IF(ДАННЫЕ!$AD1300,"1"&amp;ДАННЫЕ!$AD1300,"00")&amp;"g"&amp;IF(ДАННЫЕ!$AF1300,"1"&amp;ДАННЫЕ!$AF1300,"00")&amp;"c"&amp;IF(ДАННЫЕ!$AG1300,"1"&amp;ДАННЫЕ!$AG1300,"00")&amp;"i"&amp;IF(ДАННЫЕ!$AH1300,"1"&amp;ДАННЫЕ!$AH1300,"00")&amp;"r"&amp;IF(ДАННЫЕ!$AL1300,"1"&amp;ДАННЫЕ!$AL1300,"00")&amp;"m"&amp;IF(ДАННЫЕ!$AI1300,"1"&amp;ДАННЫЕ!$AI1300,"00")&amp;"hS"&amp;IF(ДАННЫЕ!$AJ1300,"1"&amp;ДАННЫЕ!$AJ1300,"00")&amp;"hZ"&amp;IF(ДАННЫЕ!$AK1300,"1"&amp;ДАННЫЕ!$AK1300,"00")&amp;"p"&amp;IF(ДАННЫЕ!$AP1300,"1"&amp;ДАННЫЕ!$AP1300,"00")&amp;"k"&amp;IF(ДАННЫЕ!$AQ1300,"1"&amp;ДАННЫЕ!$AQ1300,"00")&amp;"z"&amp;IF(ДАННЫЕ!$AR1300,"1"&amp;ДАННЫЕ!$AR1300,"00")&amp;"j"&amp;IF(ДАННЫЕ!$AM1300,"1"&amp;ДАННЫЕ!$AM1300,"00")&amp;"n"&amp;IF(ДАННЫЕ!$AN1300,"1"&amp;ДАННЫЕ!$AN1300,"00")&amp;"E"&amp;ДАННЫЕ!BI1300&amp;"L"&amp;ДАННЫЕ!AO1300&amp;"h"&amp;IF(ДАННЫЕ!$AU1300&gt;0,1,0)&amp;"v"&amp;IF(ДАННЫЕ!$AW1300&gt;0,1,0)&amp;"a"&amp;IF(ДАННЫЕ!$AS1300,"1"&amp;ДАННЫЕ!$AS1300,"00")&amp;"s"&amp;IF(ДАННЫЕ!$AT1300,"1"&amp;ДАННЫЕ!$AT1300,"00")&amp;"u"&amp;IF(ДАННЫЕ!$CJ1300&gt;0,1,0)&amp;"y"&amp;B1300&amp;"d"&amp;H1300&amp;"e"&amp;F1300&amp;G1300</f>
        <v>x0w00t00f00b00g00c00i00r00m00hS00hZ00p00k00z00j00n00ELh0v0a00s00u0y0de</v>
      </c>
      <c r="L1300" s="28" t="str">
        <f ca="1">ДАННЫЕ!$I1300&amp;"VN"&amp;IF(ДАННЫЕ!AW1300&gt;0,11,10)&amp;"CD"&amp;IF(ДАННЫЕ!BF1300&gt;500,16,IF(ДАННЫЕ!BF1300&gt;350,15,IF(ДАННЫЕ!BF1300&gt;=200,14,IF(ДАННЫЕ!BF1300&gt;=100,13,IF(ДАННЫЕ!BF1300&gt;=50,12,IF(ДАННЫЕ!BF1300&gt;0,11,10))))))&amp;"AR"&amp;IF(ДАННЫЕ!BX1300&gt;0,1,0)&amp;"GD"&amp;B1300&amp;"VV"&amp;IF(E1300&gt;=5,IF(E1300&lt;18,1,0),0)</f>
        <v>VN10CD10AR0GD0VV0</v>
      </c>
      <c r="M1300" s="28" t="str">
        <f>ДАННЫЕ!$I1300&amp;"b"&amp;ДАННЫЕ!$BI1300&amp;"r"&amp;ДАННЫЕ!$BJ1300&amp;"CD"&amp;IF(ДАННЫЕ!BF1300&gt;0,IF(ДАННЫЕ!BF1300&lt;200,1,IF(ДАННЫЕ!BF1300&lt;350,2,3)),0)&amp;"h"&amp;IF(ДАННЫЕ!$BK1300+ДАННЫЕ!$BL1300+ДАННЫЕ!$BM1300&gt;0,1,0)&amp;"x"&amp;ДАННЫЕ!$BK1300&amp;"y"&amp;ДАННЫЕ!$BL1300&amp;"z"&amp;ДАННЫЕ!$BM1300&amp;"c"&amp;IF(ДАННЫЕ!$BK1300+ДАННЫЕ!$BL1300+ДАННЫЕ!$BM1300=3,1,0)&amp;"a"&amp;IF(ДАННЫЕ!$BQ1300+ДАННЫЕ!$BR1300&gt;0,1,0)&amp;"d"&amp;ДАННЫЕ!$BQ1300&amp;"v"&amp;ДАННЫЕ!$BR1300&amp;"p"&amp;ДАННЫЕ!$BS1300&amp;"n"&amp;ДАННЫЕ!$BU1300&amp;"t"&amp;ДАННЫЕ!$BV1300&amp;"o"&amp;ДАННЫЕ!$BT1300&amp;"l"&amp;IF(ДАННЫЕ!$BN1300&gt;0,1,0)&amp;ДАННЫЕ!$BN1300&amp;"g"&amp;ДАННЫЕ!$BO1300&amp;"s"&amp;ДАННЫЕ!$BP1300&amp;"DZ"&amp;IF(ДАННЫЕ!B1300-ДАННЫЕ!G1300 &lt; 60,IF(ДАННЫЕ!B1300-ДАННЫЕ!G1300 &gt;= 0,1,0),0)&amp;"u"&amp;IF(ДАННЫЕ!$CJ1300&gt;0,1,0)</f>
        <v>brCD0h0xyzc0a0dvpntol0gsDZ1u0</v>
      </c>
      <c r="N1300" s="28" t="str">
        <f ca="1">ДАННЫЕ!$F1300&amp;ДАННЫЕ!$I1300&amp;"g"&amp;B1300&amp;"cf"&amp;D1300&amp;"a"&amp;IF(ДАННЫЕ!$BX1300&gt;0,1,0)&amp;IF(ДАННЫЕ!$BF1300&gt;500,1,IF(ДАННЫЕ!$BF1300&gt;350,2,IF(ДАННЫЕ!$BF1300&gt;=200,3,IF(ДАННЫЕ!$BF1300&gt;=100,4,IF(ДАННЫЕ!$BF1300&gt;=50,5,IF(ДАННЫЕ!$BF1300&lt;50,6,0))))))&amp;"AR"&amp;IF(DATEDIF(ДАННЫЕ!$BX1300,ДАННЫЕ!$F$1,"y")&gt;1,1,0)&amp;"VG"&amp;IF(ДАННЫЕ!$BH1300="0",1,0)&amp;"o"&amp;IF(T1300+ДАННЫЕ!$AF1300+ДАННЫЕ!$AG1300+ДАННЫЕ!$AH1300+ДАННЫЕ!$AI1300+ДАННЫЕ!$AJ1300+ДАННЫЕ!$AP1300+ДАННЫЕ!$AQ1300+ДАННЫЕ!$AR1300+ДАННЫЕ!$AU1300+ДАННЫЕ!$AW1300+ДАННЫЕ!$AS1300+ДАННЫЕ!$AT1300&gt;0,1,0)&amp;"x"&amp;ДАННЫЕ!$AG1300&amp;"p"&amp;IF(ДАННЫЕ!$BY1300&gt;0,1,0)&amp;"v"&amp;IF(ДАННЫЕ!$BZ1300&gt;0,1,0)&amp;"n"&amp;ДАННЫЕ!$CA1300&amp;"t"&amp;ДАННЫЕ!$AY1300&amp;"k"&amp;ДАННЫЕ!$CB1300&amp;"q"&amp;ДАННЫЕ!$CC1300&amp;"w"&amp;ДАННЫЕ!$CD1300&amp;"e"&amp;ДАННЫЕ!$CE1300&amp;"m"&amp;ДАННЫЕ!$CF1300&amp;"c"&amp;ДАННЫЕ!$CG1300&amp;"z"&amp;ДАННЫЕ!$CH1300&amp;"d"&amp;IF(H1300=4,1,0)&amp;"s"&amp;IF(ДАННЫЕ!$J1300=1,0,1)&amp;"u"&amp;IF(ДАННЫЕ!$CJ1300&gt;0,1,0)</f>
        <v>g0cf0a06AR1VG0o0xp0v0ntkqwemczd0s1u0</v>
      </c>
      <c r="O1300" s="28" t="str">
        <f>ДАННЫЕ!$I1300&amp;"g"&amp;B1300&amp;A1300&amp;"f"&amp;P1300&amp;"c"&amp;IF(ДАННЫЕ!$U1300&gt;0,1,0)&amp;"s"&amp;IF(ДАННЫЕ!$Q1300&gt;0,IF(YEAR(ДАННЫЕ!$F$1)=YEAR(ДАННЫЕ!$Q1300),IF(MONTH(ДАННЫЕ!$F$1)=MONTH(ДАННЫЕ!$Q1300),111,11),1),0)&amp;"i"&amp;IF(ДАННЫЕ!$R1300+ДАННЫЕ!$S1300+ДАННЫЕ!$T1300=0,0,1)&amp;"h"&amp;IF(ДАННЫЕ!$P1300&gt;0,1,0)&amp;"p"&amp;IF(ДАННЫЕ!$CI1300&gt;0,IF(YEAR(ДАННЫЕ!$F$1)=YEAR(ДАННЫЕ!$CI1300),IF(MONTH(ДАННЫЕ!$F$1)=MONTH(ДАННЫЕ!$CI1300),111,11),1),0)&amp;"d"&amp;IF(ДАННЫЕ!$CJ1300&gt;0,IF(YEAR(ДАННЫЕ!$F$1)=YEAR(ДАННЫЕ!$CJ1300),IF(MONTH(ДАННЫЕ!$F$1)=MONTH(ДАННЫЕ!$CJ1300),111,11),1),0)&amp;"o"&amp;IF(ДАННЫЕ!$CK1300&gt;0,IF(MONTH(ДАННЫЕ!$F$1)=MONTH(ДАННЫЕ!$CK1300),111,11),0)&amp;"v"&amp;IF(ДАННЫЕ!$BE1300&gt;0,IF(MONTH(ДАННЫЕ!$F$1)=MONTH(ДАННЫЕ!$BE1300),111,11),0)</f>
        <v>g00f0c0s0i0h0p0d0o0v0</v>
      </c>
      <c r="P1300" s="15">
        <f t="shared" si="62"/>
        <v>0</v>
      </c>
      <c r="Q1300" s="15">
        <f>IF(ДАННЫЕ!$F$1&gt;ДАННЫЕ!$N1300,IF(YEAR(ДАННЫЕ!$F$1)=YEAR(ДАННЫЕ!M1300),1,0),0)</f>
        <v>0</v>
      </c>
      <c r="R1300" s="15">
        <f>IF(ДАННЫЕ!$F$1&gt;ДАННЫЕ!$N1300,IF(YEAR(ДАННЫЕ!$F$1)=YEAR(ДАННЫЕ!N1300),1,0),0)</f>
        <v>0</v>
      </c>
      <c r="S1300" s="15">
        <f>IF(ДАННЫЕ!$AA1300="2А",1,IF(ДАННЫЕ!$AA1300="2Б",2,IF(ДАННЫЕ!$AA1300="2В",3,IF(ДАННЫЕ!$AA1300=3,4,IF(ДАННЫЕ!$AA1300="4А",5,IF(ДАННЫЕ!$AA1300="4Б",6,IF(ДАННЫЕ!$AA1300="4В",7,IF(ДАННЫЕ!$AA1300=5,8,0))))))))</f>
        <v>0</v>
      </c>
      <c r="T1300" s="15">
        <f>IF(OR(ДАННЫЕ!$AC1300=2,ДАННЫЕ!$AD1300=2,ДАННЫЕ!$AE1300=2),2,IF(OR(ДАННЫЕ!$AC1300=1,ДАННЫЕ!$AD1300=1,ДАННЫЕ!$AE1300=1),1,0))</f>
        <v>0</v>
      </c>
    </row>
    <row r="1301" spans="1:20" x14ac:dyDescent="0.2">
      <c r="A1301" s="78">
        <f>IF(B1301&gt;0,IF(MONTH(ДАННЫЕ!$F$1)=MONTH(ДАННЫЕ!$B1301),1,0),0)</f>
        <v>0</v>
      </c>
      <c r="B1301" s="14">
        <f>IF(ДАННЫЕ!$B1301&gt;0,IF(YEAR(ДАННЫЕ!$F$1)=YEAR(ДАННЫЕ!$B1301),1,0),0)</f>
        <v>0</v>
      </c>
      <c r="C1301" s="14">
        <f>IF(ДАННЫЕ!$CM1301&gt;0,IF(YEAR(ДАННЫЕ!$F$1)=YEAR(ДАННЫЕ!$CM1301),1,0),0)</f>
        <v>0</v>
      </c>
      <c r="D1301" s="14">
        <f>IF(ДАННЫЕ!$CJ1301&gt;0,IF(ДАННЫЕ!$CL1301&gt;ДАННЫЕ!$F$1,1,IF(ДАННЫЕ!$CL1301&gt;0,0,1)),0)</f>
        <v>0</v>
      </c>
      <c r="E1301" s="43" t="str">
        <f ca="1">IF(ДАННЫЕ!$F$1&gt;0,IF(ДАННЫЕ!$G1301&gt;0,DATEDIF(ДАННЫЕ!$G1301,ДАННЫЕ!$F$1,"y"),""),IF(ДАННЫЕ!$G1301&gt;0,DATEDIF(ДАННЫЕ!$G1301,TODAY(),"y"),""))</f>
        <v/>
      </c>
      <c r="F1301" s="43" t="str">
        <f xml:space="preserve"> IF(ДАННЫЕ!$F1301="М",IF(E1301&gt;=18,IF(E1301&lt;60,1,""),""),"")&amp;IF(ДАННЫЕ!$F1301="Ж",IF(E1301&gt;=18,IF(E1301&lt;55,1,""),""),"")</f>
        <v/>
      </c>
      <c r="G1301" s="43" t="str">
        <f xml:space="preserve"> IF(ДАННЫЕ!$F1301="М",IF(E1301&gt;=60,2,""),"")&amp;IF(ДАННЫЕ!$F1301="Ж",IF(E1301&gt;=55,2,""),"")</f>
        <v/>
      </c>
      <c r="H1301" s="43" t="str">
        <f t="shared" ca="1" si="60"/>
        <v/>
      </c>
      <c r="I1301" s="43" t="str">
        <f t="shared" ca="1" si="61"/>
        <v>03</v>
      </c>
      <c r="J1301" s="28" t="str">
        <f ca="1">ДАННЫЕ!$F1301&amp;H1301&amp;I1301&amp;ДАННЫЕ!$I1301&amp;"m"&amp;IF(ДАННЫЕ!$I1301&gt;0,IF(ДАННЫЕ!$J1301&gt;0,0,1),"")&amp;"f"&amp;IF(ДАННЫЕ!$R1301&gt;0,IF(YEAR(ДАННЫЕ!$F$1)=YEAR(ДАННЫЕ!$R1301),1,0),0)&amp;"z"&amp;ДАННЫЕ!$R1301&amp;"p"&amp;ДАННЫЕ!$S1301&amp;"i"&amp;ДАННЫЕ!$T1301&amp;"h"&amp;ДАННЫЕ!$K1301&amp;"be"&amp;ДАННЫЕ!$BI1301&amp;"CD"&amp;IF(ДАННЫЕ!BF1301&gt;500,4,IF(ДАННЫЕ!BF1301&gt;350,3,IF(ДАННЫЕ!BF1301&gt;200,2,IF(ДАННЫЕ!BF1301&gt;0,1,0))))&amp;"g"&amp;B1301&amp;"d"&amp;H1301&amp;"l"&amp;ДАННЫЕ!AT1301&amp;"a"&amp;ДАННЫЕ!$V1301&amp;"v"&amp;R1301&amp;"k"&amp;ДАННЫЕ!$U1301&amp;"s"&amp;ДАННЫЕ!$Y1301&amp;"t"&amp;ДАННЫЕ!$X1301&amp;"b"&amp;IF(ДАННЫЕ!$Q1301&gt;1,1,0)&amp;"PP"&amp;ДАННЫЕ!Z1301&amp;"c"&amp;S1301&amp;"x"&amp;IF(ДАННЫЕ!$BY1301&gt;0,IF(YEAR(ДАННЫЕ!$F$1)=YEAR(ДАННЫЕ!$BY1301),1,0),0)&amp;"n"&amp;IF(ДАННЫЕ!$BZ1301&gt;0,IF(YEAR(ДАННЫЕ!$F$1)=YEAR(ДАННЫЕ!$BZ1301),1,0),0)&amp;"u"&amp;D1301&amp;"z"&amp;IF(ДАННЫЕ!$CL1301&gt;0,IF(YEAR(ДАННЫЕ!$F$1)&gt;YEAR(ДАННЫЕ!$CL1301),11,12),0)</f>
        <v>03mf0zpihbeCD0g0dlav0kstb0PPc0x0n0u0z0</v>
      </c>
      <c r="K1301" s="28" t="str">
        <f ca="1">ДАННЫЕ!$I1301&amp;"x"&amp;B1301&amp;"w"&amp;IF(T1301+ДАННЫЕ!AD1301+ДАННЫЕ!AE1301+ДАННЫЕ!AF1301+ДАННЫЕ!AG1301+ДАННЫЕ!AH1301+ДАННЫЕ!$AL1301+ДАННЫЕ!AI1301+ДАННЫЕ!AJ1301+ДАННЫЕ!AK1301+ДАННЫЕ!AP1301+ДАННЫЕ!AQ1301+ДАННЫЕ!AR1301+ДАННЫЕ!$AM1301+ДАННЫЕ!$AN1301+ДАННЫЕ!AS1301+ДАННЫЕ!AT1301&gt;0,1,0)&amp;IF(OR(T1301=2,ДАННЫЕ!AD1301=2,ДАННЫЕ!AE1301=2,ДАННЫЕ!AF1301=2,ДАННЫЕ!AG1301=2,ДАННЫЕ!AH1301=2,ДАННЫЕ!$AL1301=2,ДАННЫЕ!AI1301=2,ДАННЫЕ!AJ1301=2,ДАННЫЕ!AK1301=2,ДАННЫЕ!AP1301=2,ДАННЫЕ!AQ1301=2,ДАННЫЕ!AR1301=2,ДАННЫЕ!$AM1301=2,ДАННЫЕ!$AN1301=2,ДАННЫЕ!AS1301=2,ДАННЫЕ!AT1301=2),2,0)&amp;"t"&amp;IF(T1301&gt;0,"1"&amp;T1301,"00")&amp;"f"&amp;IF(ДАННЫЕ!$AC1301,"1"&amp;ДАННЫЕ!$AC1301,"00")&amp;"b"&amp;IF(ДАННЫЕ!$AD1301,"1"&amp;ДАННЫЕ!$AD1301,"00")&amp;"g"&amp;IF(ДАННЫЕ!$AF1301,"1"&amp;ДАННЫЕ!$AF1301,"00")&amp;"c"&amp;IF(ДАННЫЕ!$AG1301,"1"&amp;ДАННЫЕ!$AG1301,"00")&amp;"i"&amp;IF(ДАННЫЕ!$AH1301,"1"&amp;ДАННЫЕ!$AH1301,"00")&amp;"r"&amp;IF(ДАННЫЕ!$AL1301,"1"&amp;ДАННЫЕ!$AL1301,"00")&amp;"m"&amp;IF(ДАННЫЕ!$AI1301,"1"&amp;ДАННЫЕ!$AI1301,"00")&amp;"hS"&amp;IF(ДАННЫЕ!$AJ1301,"1"&amp;ДАННЫЕ!$AJ1301,"00")&amp;"hZ"&amp;IF(ДАННЫЕ!$AK1301,"1"&amp;ДАННЫЕ!$AK1301,"00")&amp;"p"&amp;IF(ДАННЫЕ!$AP1301,"1"&amp;ДАННЫЕ!$AP1301,"00")&amp;"k"&amp;IF(ДАННЫЕ!$AQ1301,"1"&amp;ДАННЫЕ!$AQ1301,"00")&amp;"z"&amp;IF(ДАННЫЕ!$AR1301,"1"&amp;ДАННЫЕ!$AR1301,"00")&amp;"j"&amp;IF(ДАННЫЕ!$AM1301,"1"&amp;ДАННЫЕ!$AM1301,"00")&amp;"n"&amp;IF(ДАННЫЕ!$AN1301,"1"&amp;ДАННЫЕ!$AN1301,"00")&amp;"E"&amp;ДАННЫЕ!BI1301&amp;"L"&amp;ДАННЫЕ!AO1301&amp;"h"&amp;IF(ДАННЫЕ!$AU1301&gt;0,1,0)&amp;"v"&amp;IF(ДАННЫЕ!$AW1301&gt;0,1,0)&amp;"a"&amp;IF(ДАННЫЕ!$AS1301,"1"&amp;ДАННЫЕ!$AS1301,"00")&amp;"s"&amp;IF(ДАННЫЕ!$AT1301,"1"&amp;ДАННЫЕ!$AT1301,"00")&amp;"u"&amp;IF(ДАННЫЕ!$CJ1301&gt;0,1,0)&amp;"y"&amp;B1301&amp;"d"&amp;H1301&amp;"e"&amp;F1301&amp;G1301</f>
        <v>x0w00t00f00b00g00c00i00r00m00hS00hZ00p00k00z00j00n00ELh0v0a00s00u0y0de</v>
      </c>
      <c r="L1301" s="28" t="str">
        <f ca="1">ДАННЫЕ!$I1301&amp;"VN"&amp;IF(ДАННЫЕ!AW1301&gt;0,11,10)&amp;"CD"&amp;IF(ДАННЫЕ!BF1301&gt;500,16,IF(ДАННЫЕ!BF1301&gt;350,15,IF(ДАННЫЕ!BF1301&gt;=200,14,IF(ДАННЫЕ!BF1301&gt;=100,13,IF(ДАННЫЕ!BF1301&gt;=50,12,IF(ДАННЫЕ!BF1301&gt;0,11,10))))))&amp;"AR"&amp;IF(ДАННЫЕ!BX1301&gt;0,1,0)&amp;"GD"&amp;B1301&amp;"VV"&amp;IF(E1301&gt;=5,IF(E1301&lt;18,1,0),0)</f>
        <v>VN10CD10AR0GD0VV0</v>
      </c>
      <c r="M1301" s="28" t="str">
        <f>ДАННЫЕ!$I1301&amp;"b"&amp;ДАННЫЕ!$BI1301&amp;"r"&amp;ДАННЫЕ!$BJ1301&amp;"CD"&amp;IF(ДАННЫЕ!BF1301&gt;0,IF(ДАННЫЕ!BF1301&lt;200,1,IF(ДАННЫЕ!BF1301&lt;350,2,3)),0)&amp;"h"&amp;IF(ДАННЫЕ!$BK1301+ДАННЫЕ!$BL1301+ДАННЫЕ!$BM1301&gt;0,1,0)&amp;"x"&amp;ДАННЫЕ!$BK1301&amp;"y"&amp;ДАННЫЕ!$BL1301&amp;"z"&amp;ДАННЫЕ!$BM1301&amp;"c"&amp;IF(ДАННЫЕ!$BK1301+ДАННЫЕ!$BL1301+ДАННЫЕ!$BM1301=3,1,0)&amp;"a"&amp;IF(ДАННЫЕ!$BQ1301+ДАННЫЕ!$BR1301&gt;0,1,0)&amp;"d"&amp;ДАННЫЕ!$BQ1301&amp;"v"&amp;ДАННЫЕ!$BR1301&amp;"p"&amp;ДАННЫЕ!$BS1301&amp;"n"&amp;ДАННЫЕ!$BU1301&amp;"t"&amp;ДАННЫЕ!$BV1301&amp;"o"&amp;ДАННЫЕ!$BT1301&amp;"l"&amp;IF(ДАННЫЕ!$BN1301&gt;0,1,0)&amp;ДАННЫЕ!$BN1301&amp;"g"&amp;ДАННЫЕ!$BO1301&amp;"s"&amp;ДАННЫЕ!$BP1301&amp;"DZ"&amp;IF(ДАННЫЕ!B1301-ДАННЫЕ!G1301 &lt; 60,IF(ДАННЫЕ!B1301-ДАННЫЕ!G1301 &gt;= 0,1,0),0)&amp;"u"&amp;IF(ДАННЫЕ!$CJ1301&gt;0,1,0)</f>
        <v>brCD0h0xyzc0a0dvpntol0gsDZ1u0</v>
      </c>
      <c r="N1301" s="28" t="str">
        <f ca="1">ДАННЫЕ!$F1301&amp;ДАННЫЕ!$I1301&amp;"g"&amp;B1301&amp;"cf"&amp;D1301&amp;"a"&amp;IF(ДАННЫЕ!$BX1301&gt;0,1,0)&amp;IF(ДАННЫЕ!$BF1301&gt;500,1,IF(ДАННЫЕ!$BF1301&gt;350,2,IF(ДАННЫЕ!$BF1301&gt;=200,3,IF(ДАННЫЕ!$BF1301&gt;=100,4,IF(ДАННЫЕ!$BF1301&gt;=50,5,IF(ДАННЫЕ!$BF1301&lt;50,6,0))))))&amp;"AR"&amp;IF(DATEDIF(ДАННЫЕ!$BX1301,ДАННЫЕ!$F$1,"y")&gt;1,1,0)&amp;"VG"&amp;IF(ДАННЫЕ!$BH1301="0",1,0)&amp;"o"&amp;IF(T1301+ДАННЫЕ!$AF1301+ДАННЫЕ!$AG1301+ДАННЫЕ!$AH1301+ДАННЫЕ!$AI1301+ДАННЫЕ!$AJ1301+ДАННЫЕ!$AP1301+ДАННЫЕ!$AQ1301+ДАННЫЕ!$AR1301+ДАННЫЕ!$AU1301+ДАННЫЕ!$AW1301+ДАННЫЕ!$AS1301+ДАННЫЕ!$AT1301&gt;0,1,0)&amp;"x"&amp;ДАННЫЕ!$AG1301&amp;"p"&amp;IF(ДАННЫЕ!$BY1301&gt;0,1,0)&amp;"v"&amp;IF(ДАННЫЕ!$BZ1301&gt;0,1,0)&amp;"n"&amp;ДАННЫЕ!$CA1301&amp;"t"&amp;ДАННЫЕ!$AY1301&amp;"k"&amp;ДАННЫЕ!$CB1301&amp;"q"&amp;ДАННЫЕ!$CC1301&amp;"w"&amp;ДАННЫЕ!$CD1301&amp;"e"&amp;ДАННЫЕ!$CE1301&amp;"m"&amp;ДАННЫЕ!$CF1301&amp;"c"&amp;ДАННЫЕ!$CG1301&amp;"z"&amp;ДАННЫЕ!$CH1301&amp;"d"&amp;IF(H1301=4,1,0)&amp;"s"&amp;IF(ДАННЫЕ!$J1301=1,0,1)&amp;"u"&amp;IF(ДАННЫЕ!$CJ1301&gt;0,1,0)</f>
        <v>g0cf0a06AR1VG0o0xp0v0ntkqwemczd0s1u0</v>
      </c>
      <c r="O1301" s="28" t="str">
        <f>ДАННЫЕ!$I1301&amp;"g"&amp;B1301&amp;A1301&amp;"f"&amp;P1301&amp;"c"&amp;IF(ДАННЫЕ!$U1301&gt;0,1,0)&amp;"s"&amp;IF(ДАННЫЕ!$Q1301&gt;0,IF(YEAR(ДАННЫЕ!$F$1)=YEAR(ДАННЫЕ!$Q1301),IF(MONTH(ДАННЫЕ!$F$1)=MONTH(ДАННЫЕ!$Q1301),111,11),1),0)&amp;"i"&amp;IF(ДАННЫЕ!$R1301+ДАННЫЕ!$S1301+ДАННЫЕ!$T1301=0,0,1)&amp;"h"&amp;IF(ДАННЫЕ!$P1301&gt;0,1,0)&amp;"p"&amp;IF(ДАННЫЕ!$CI1301&gt;0,IF(YEAR(ДАННЫЕ!$F$1)=YEAR(ДАННЫЕ!$CI1301),IF(MONTH(ДАННЫЕ!$F$1)=MONTH(ДАННЫЕ!$CI1301),111,11),1),0)&amp;"d"&amp;IF(ДАННЫЕ!$CJ1301&gt;0,IF(YEAR(ДАННЫЕ!$F$1)=YEAR(ДАННЫЕ!$CJ1301),IF(MONTH(ДАННЫЕ!$F$1)=MONTH(ДАННЫЕ!$CJ1301),111,11),1),0)&amp;"o"&amp;IF(ДАННЫЕ!$CK1301&gt;0,IF(MONTH(ДАННЫЕ!$F$1)=MONTH(ДАННЫЕ!$CK1301),111,11),0)&amp;"v"&amp;IF(ДАННЫЕ!$BE1301&gt;0,IF(MONTH(ДАННЫЕ!$F$1)=MONTH(ДАННЫЕ!$BE1301),111,11),0)</f>
        <v>g00f0c0s0i0h0p0d0o0v0</v>
      </c>
      <c r="P1301" s="15">
        <f t="shared" si="62"/>
        <v>0</v>
      </c>
      <c r="Q1301" s="15">
        <f>IF(ДАННЫЕ!$F$1&gt;ДАННЫЕ!$N1301,IF(YEAR(ДАННЫЕ!$F$1)=YEAR(ДАННЫЕ!M1301),1,0),0)</f>
        <v>0</v>
      </c>
      <c r="R1301" s="15">
        <f>IF(ДАННЫЕ!$F$1&gt;ДАННЫЕ!$N1301,IF(YEAR(ДАННЫЕ!$F$1)=YEAR(ДАННЫЕ!N1301),1,0),0)</f>
        <v>0</v>
      </c>
      <c r="S1301" s="15">
        <f>IF(ДАННЫЕ!$AA1301="2А",1,IF(ДАННЫЕ!$AA1301="2Б",2,IF(ДАННЫЕ!$AA1301="2В",3,IF(ДАННЫЕ!$AA1301=3,4,IF(ДАННЫЕ!$AA1301="4А",5,IF(ДАННЫЕ!$AA1301="4Б",6,IF(ДАННЫЕ!$AA1301="4В",7,IF(ДАННЫЕ!$AA1301=5,8,0))))))))</f>
        <v>0</v>
      </c>
      <c r="T1301" s="15">
        <f>IF(OR(ДАННЫЕ!$AC1301=2,ДАННЫЕ!$AD1301=2,ДАННЫЕ!$AE1301=2),2,IF(OR(ДАННЫЕ!$AC1301=1,ДАННЫЕ!$AD1301=1,ДАННЫЕ!$AE1301=1),1,0))</f>
        <v>0</v>
      </c>
    </row>
    <row r="1302" spans="1:20" x14ac:dyDescent="0.2">
      <c r="A1302" s="78">
        <f>IF(B1302&gt;0,IF(MONTH(ДАННЫЕ!$F$1)=MONTH(ДАННЫЕ!$B1302),1,0),0)</f>
        <v>0</v>
      </c>
      <c r="B1302" s="14">
        <f>IF(ДАННЫЕ!$B1302&gt;0,IF(YEAR(ДАННЫЕ!$F$1)=YEAR(ДАННЫЕ!$B1302),1,0),0)</f>
        <v>0</v>
      </c>
      <c r="C1302" s="14">
        <f>IF(ДАННЫЕ!$CM1302&gt;0,IF(YEAR(ДАННЫЕ!$F$1)=YEAR(ДАННЫЕ!$CM1302),1,0),0)</f>
        <v>0</v>
      </c>
      <c r="D1302" s="14">
        <f>IF(ДАННЫЕ!$CJ1302&gt;0,IF(ДАННЫЕ!$CL1302&gt;ДАННЫЕ!$F$1,1,IF(ДАННЫЕ!$CL1302&gt;0,0,1)),0)</f>
        <v>0</v>
      </c>
      <c r="E1302" s="43" t="str">
        <f ca="1">IF(ДАННЫЕ!$F$1&gt;0,IF(ДАННЫЕ!$G1302&gt;0,DATEDIF(ДАННЫЕ!$G1302,ДАННЫЕ!$F$1,"y"),""),IF(ДАННЫЕ!$G1302&gt;0,DATEDIF(ДАННЫЕ!$G1302,TODAY(),"y"),""))</f>
        <v/>
      </c>
      <c r="F1302" s="43" t="str">
        <f xml:space="preserve"> IF(ДАННЫЕ!$F1302="М",IF(E1302&gt;=18,IF(E1302&lt;60,1,""),""),"")&amp;IF(ДАННЫЕ!$F1302="Ж",IF(E1302&gt;=18,IF(E1302&lt;55,1,""),""),"")</f>
        <v/>
      </c>
      <c r="G1302" s="43" t="str">
        <f xml:space="preserve"> IF(ДАННЫЕ!$F1302="М",IF(E1302&gt;=60,2,""),"")&amp;IF(ДАННЫЕ!$F1302="Ж",IF(E1302&gt;=55,2,""),"")</f>
        <v/>
      </c>
      <c r="H1302" s="43" t="str">
        <f t="shared" ca="1" si="60"/>
        <v/>
      </c>
      <c r="I1302" s="43" t="str">
        <f t="shared" ca="1" si="61"/>
        <v>03</v>
      </c>
      <c r="J1302" s="28" t="str">
        <f ca="1">ДАННЫЕ!$F1302&amp;H1302&amp;I1302&amp;ДАННЫЕ!$I1302&amp;"m"&amp;IF(ДАННЫЕ!$I1302&gt;0,IF(ДАННЫЕ!$J1302&gt;0,0,1),"")&amp;"f"&amp;IF(ДАННЫЕ!$R1302&gt;0,IF(YEAR(ДАННЫЕ!$F$1)=YEAR(ДАННЫЕ!$R1302),1,0),0)&amp;"z"&amp;ДАННЫЕ!$R1302&amp;"p"&amp;ДАННЫЕ!$S1302&amp;"i"&amp;ДАННЫЕ!$T1302&amp;"h"&amp;ДАННЫЕ!$K1302&amp;"be"&amp;ДАННЫЕ!$BI1302&amp;"CD"&amp;IF(ДАННЫЕ!BF1302&gt;500,4,IF(ДАННЫЕ!BF1302&gt;350,3,IF(ДАННЫЕ!BF1302&gt;200,2,IF(ДАННЫЕ!BF1302&gt;0,1,0))))&amp;"g"&amp;B1302&amp;"d"&amp;H1302&amp;"l"&amp;ДАННЫЕ!AT1302&amp;"a"&amp;ДАННЫЕ!$V1302&amp;"v"&amp;R1302&amp;"k"&amp;ДАННЫЕ!$U1302&amp;"s"&amp;ДАННЫЕ!$Y1302&amp;"t"&amp;ДАННЫЕ!$X1302&amp;"b"&amp;IF(ДАННЫЕ!$Q1302&gt;1,1,0)&amp;"PP"&amp;ДАННЫЕ!Z1302&amp;"c"&amp;S1302&amp;"x"&amp;IF(ДАННЫЕ!$BY1302&gt;0,IF(YEAR(ДАННЫЕ!$F$1)=YEAR(ДАННЫЕ!$BY1302),1,0),0)&amp;"n"&amp;IF(ДАННЫЕ!$BZ1302&gt;0,IF(YEAR(ДАННЫЕ!$F$1)=YEAR(ДАННЫЕ!$BZ1302),1,0),0)&amp;"u"&amp;D1302&amp;"z"&amp;IF(ДАННЫЕ!$CL1302&gt;0,IF(YEAR(ДАННЫЕ!$F$1)&gt;YEAR(ДАННЫЕ!$CL1302),11,12),0)</f>
        <v>03mf0zpihbeCD0g0dlav0kstb0PPc0x0n0u0z0</v>
      </c>
      <c r="K1302" s="28" t="str">
        <f ca="1">ДАННЫЕ!$I1302&amp;"x"&amp;B1302&amp;"w"&amp;IF(T1302+ДАННЫЕ!AD1302+ДАННЫЕ!AE1302+ДАННЫЕ!AF1302+ДАННЫЕ!AG1302+ДАННЫЕ!AH1302+ДАННЫЕ!$AL1302+ДАННЫЕ!AI1302+ДАННЫЕ!AJ1302+ДАННЫЕ!AK1302+ДАННЫЕ!AP1302+ДАННЫЕ!AQ1302+ДАННЫЕ!AR1302+ДАННЫЕ!$AM1302+ДАННЫЕ!$AN1302+ДАННЫЕ!AS1302+ДАННЫЕ!AT1302&gt;0,1,0)&amp;IF(OR(T1302=2,ДАННЫЕ!AD1302=2,ДАННЫЕ!AE1302=2,ДАННЫЕ!AF1302=2,ДАННЫЕ!AG1302=2,ДАННЫЕ!AH1302=2,ДАННЫЕ!$AL1302=2,ДАННЫЕ!AI1302=2,ДАННЫЕ!AJ1302=2,ДАННЫЕ!AK1302=2,ДАННЫЕ!AP1302=2,ДАННЫЕ!AQ1302=2,ДАННЫЕ!AR1302=2,ДАННЫЕ!$AM1302=2,ДАННЫЕ!$AN1302=2,ДАННЫЕ!AS1302=2,ДАННЫЕ!AT1302=2),2,0)&amp;"t"&amp;IF(T1302&gt;0,"1"&amp;T1302,"00")&amp;"f"&amp;IF(ДАННЫЕ!$AC1302,"1"&amp;ДАННЫЕ!$AC1302,"00")&amp;"b"&amp;IF(ДАННЫЕ!$AD1302,"1"&amp;ДАННЫЕ!$AD1302,"00")&amp;"g"&amp;IF(ДАННЫЕ!$AF1302,"1"&amp;ДАННЫЕ!$AF1302,"00")&amp;"c"&amp;IF(ДАННЫЕ!$AG1302,"1"&amp;ДАННЫЕ!$AG1302,"00")&amp;"i"&amp;IF(ДАННЫЕ!$AH1302,"1"&amp;ДАННЫЕ!$AH1302,"00")&amp;"r"&amp;IF(ДАННЫЕ!$AL1302,"1"&amp;ДАННЫЕ!$AL1302,"00")&amp;"m"&amp;IF(ДАННЫЕ!$AI1302,"1"&amp;ДАННЫЕ!$AI1302,"00")&amp;"hS"&amp;IF(ДАННЫЕ!$AJ1302,"1"&amp;ДАННЫЕ!$AJ1302,"00")&amp;"hZ"&amp;IF(ДАННЫЕ!$AK1302,"1"&amp;ДАННЫЕ!$AK1302,"00")&amp;"p"&amp;IF(ДАННЫЕ!$AP1302,"1"&amp;ДАННЫЕ!$AP1302,"00")&amp;"k"&amp;IF(ДАННЫЕ!$AQ1302,"1"&amp;ДАННЫЕ!$AQ1302,"00")&amp;"z"&amp;IF(ДАННЫЕ!$AR1302,"1"&amp;ДАННЫЕ!$AR1302,"00")&amp;"j"&amp;IF(ДАННЫЕ!$AM1302,"1"&amp;ДАННЫЕ!$AM1302,"00")&amp;"n"&amp;IF(ДАННЫЕ!$AN1302,"1"&amp;ДАННЫЕ!$AN1302,"00")&amp;"E"&amp;ДАННЫЕ!BI1302&amp;"L"&amp;ДАННЫЕ!AO1302&amp;"h"&amp;IF(ДАННЫЕ!$AU1302&gt;0,1,0)&amp;"v"&amp;IF(ДАННЫЕ!$AW1302&gt;0,1,0)&amp;"a"&amp;IF(ДАННЫЕ!$AS1302,"1"&amp;ДАННЫЕ!$AS1302,"00")&amp;"s"&amp;IF(ДАННЫЕ!$AT1302,"1"&amp;ДАННЫЕ!$AT1302,"00")&amp;"u"&amp;IF(ДАННЫЕ!$CJ1302&gt;0,1,0)&amp;"y"&amp;B1302&amp;"d"&amp;H1302&amp;"e"&amp;F1302&amp;G1302</f>
        <v>x0w00t00f00b00g00c00i00r00m00hS00hZ00p00k00z00j00n00ELh0v0a00s00u0y0de</v>
      </c>
      <c r="L1302" s="28" t="str">
        <f ca="1">ДАННЫЕ!$I1302&amp;"VN"&amp;IF(ДАННЫЕ!AW1302&gt;0,11,10)&amp;"CD"&amp;IF(ДАННЫЕ!BF1302&gt;500,16,IF(ДАННЫЕ!BF1302&gt;350,15,IF(ДАННЫЕ!BF1302&gt;=200,14,IF(ДАННЫЕ!BF1302&gt;=100,13,IF(ДАННЫЕ!BF1302&gt;=50,12,IF(ДАННЫЕ!BF1302&gt;0,11,10))))))&amp;"AR"&amp;IF(ДАННЫЕ!BX1302&gt;0,1,0)&amp;"GD"&amp;B1302&amp;"VV"&amp;IF(E1302&gt;=5,IF(E1302&lt;18,1,0),0)</f>
        <v>VN10CD10AR0GD0VV0</v>
      </c>
      <c r="M1302" s="28" t="str">
        <f>ДАННЫЕ!$I1302&amp;"b"&amp;ДАННЫЕ!$BI1302&amp;"r"&amp;ДАННЫЕ!$BJ1302&amp;"CD"&amp;IF(ДАННЫЕ!BF1302&gt;0,IF(ДАННЫЕ!BF1302&lt;200,1,IF(ДАННЫЕ!BF1302&lt;350,2,3)),0)&amp;"h"&amp;IF(ДАННЫЕ!$BK1302+ДАННЫЕ!$BL1302+ДАННЫЕ!$BM1302&gt;0,1,0)&amp;"x"&amp;ДАННЫЕ!$BK1302&amp;"y"&amp;ДАННЫЕ!$BL1302&amp;"z"&amp;ДАННЫЕ!$BM1302&amp;"c"&amp;IF(ДАННЫЕ!$BK1302+ДАННЫЕ!$BL1302+ДАННЫЕ!$BM1302=3,1,0)&amp;"a"&amp;IF(ДАННЫЕ!$BQ1302+ДАННЫЕ!$BR1302&gt;0,1,0)&amp;"d"&amp;ДАННЫЕ!$BQ1302&amp;"v"&amp;ДАННЫЕ!$BR1302&amp;"p"&amp;ДАННЫЕ!$BS1302&amp;"n"&amp;ДАННЫЕ!$BU1302&amp;"t"&amp;ДАННЫЕ!$BV1302&amp;"o"&amp;ДАННЫЕ!$BT1302&amp;"l"&amp;IF(ДАННЫЕ!$BN1302&gt;0,1,0)&amp;ДАННЫЕ!$BN1302&amp;"g"&amp;ДАННЫЕ!$BO1302&amp;"s"&amp;ДАННЫЕ!$BP1302&amp;"DZ"&amp;IF(ДАННЫЕ!B1302-ДАННЫЕ!G1302 &lt; 60,IF(ДАННЫЕ!B1302-ДАННЫЕ!G1302 &gt;= 0,1,0),0)&amp;"u"&amp;IF(ДАННЫЕ!$CJ1302&gt;0,1,0)</f>
        <v>brCD0h0xyzc0a0dvpntol0gsDZ1u0</v>
      </c>
      <c r="N1302" s="28" t="str">
        <f ca="1">ДАННЫЕ!$F1302&amp;ДАННЫЕ!$I1302&amp;"g"&amp;B1302&amp;"cf"&amp;D1302&amp;"a"&amp;IF(ДАННЫЕ!$BX1302&gt;0,1,0)&amp;IF(ДАННЫЕ!$BF1302&gt;500,1,IF(ДАННЫЕ!$BF1302&gt;350,2,IF(ДАННЫЕ!$BF1302&gt;=200,3,IF(ДАННЫЕ!$BF1302&gt;=100,4,IF(ДАННЫЕ!$BF1302&gt;=50,5,IF(ДАННЫЕ!$BF1302&lt;50,6,0))))))&amp;"AR"&amp;IF(DATEDIF(ДАННЫЕ!$BX1302,ДАННЫЕ!$F$1,"y")&gt;1,1,0)&amp;"VG"&amp;IF(ДАННЫЕ!$BH1302="0",1,0)&amp;"o"&amp;IF(T1302+ДАННЫЕ!$AF1302+ДАННЫЕ!$AG1302+ДАННЫЕ!$AH1302+ДАННЫЕ!$AI1302+ДАННЫЕ!$AJ1302+ДАННЫЕ!$AP1302+ДАННЫЕ!$AQ1302+ДАННЫЕ!$AR1302+ДАННЫЕ!$AU1302+ДАННЫЕ!$AW1302+ДАННЫЕ!$AS1302+ДАННЫЕ!$AT1302&gt;0,1,0)&amp;"x"&amp;ДАННЫЕ!$AG1302&amp;"p"&amp;IF(ДАННЫЕ!$BY1302&gt;0,1,0)&amp;"v"&amp;IF(ДАННЫЕ!$BZ1302&gt;0,1,0)&amp;"n"&amp;ДАННЫЕ!$CA1302&amp;"t"&amp;ДАННЫЕ!$AY1302&amp;"k"&amp;ДАННЫЕ!$CB1302&amp;"q"&amp;ДАННЫЕ!$CC1302&amp;"w"&amp;ДАННЫЕ!$CD1302&amp;"e"&amp;ДАННЫЕ!$CE1302&amp;"m"&amp;ДАННЫЕ!$CF1302&amp;"c"&amp;ДАННЫЕ!$CG1302&amp;"z"&amp;ДАННЫЕ!$CH1302&amp;"d"&amp;IF(H1302=4,1,0)&amp;"s"&amp;IF(ДАННЫЕ!$J1302=1,0,1)&amp;"u"&amp;IF(ДАННЫЕ!$CJ1302&gt;0,1,0)</f>
        <v>g0cf0a06AR1VG0o0xp0v0ntkqwemczd0s1u0</v>
      </c>
      <c r="O1302" s="28" t="str">
        <f>ДАННЫЕ!$I1302&amp;"g"&amp;B1302&amp;A1302&amp;"f"&amp;P1302&amp;"c"&amp;IF(ДАННЫЕ!$U1302&gt;0,1,0)&amp;"s"&amp;IF(ДАННЫЕ!$Q1302&gt;0,IF(YEAR(ДАННЫЕ!$F$1)=YEAR(ДАННЫЕ!$Q1302),IF(MONTH(ДАННЫЕ!$F$1)=MONTH(ДАННЫЕ!$Q1302),111,11),1),0)&amp;"i"&amp;IF(ДАННЫЕ!$R1302+ДАННЫЕ!$S1302+ДАННЫЕ!$T1302=0,0,1)&amp;"h"&amp;IF(ДАННЫЕ!$P1302&gt;0,1,0)&amp;"p"&amp;IF(ДАННЫЕ!$CI1302&gt;0,IF(YEAR(ДАННЫЕ!$F$1)=YEAR(ДАННЫЕ!$CI1302),IF(MONTH(ДАННЫЕ!$F$1)=MONTH(ДАННЫЕ!$CI1302),111,11),1),0)&amp;"d"&amp;IF(ДАННЫЕ!$CJ1302&gt;0,IF(YEAR(ДАННЫЕ!$F$1)=YEAR(ДАННЫЕ!$CJ1302),IF(MONTH(ДАННЫЕ!$F$1)=MONTH(ДАННЫЕ!$CJ1302),111,11),1),0)&amp;"o"&amp;IF(ДАННЫЕ!$CK1302&gt;0,IF(MONTH(ДАННЫЕ!$F$1)=MONTH(ДАННЫЕ!$CK1302),111,11),0)&amp;"v"&amp;IF(ДАННЫЕ!$BE1302&gt;0,IF(MONTH(ДАННЫЕ!$F$1)=MONTH(ДАННЫЕ!$BE1302),111,11),0)</f>
        <v>g00f0c0s0i0h0p0d0o0v0</v>
      </c>
      <c r="P1302" s="15">
        <f t="shared" si="62"/>
        <v>0</v>
      </c>
      <c r="Q1302" s="15">
        <f>IF(ДАННЫЕ!$F$1&gt;ДАННЫЕ!$N1302,IF(YEAR(ДАННЫЕ!$F$1)=YEAR(ДАННЫЕ!M1302),1,0),0)</f>
        <v>0</v>
      </c>
      <c r="R1302" s="15">
        <f>IF(ДАННЫЕ!$F$1&gt;ДАННЫЕ!$N1302,IF(YEAR(ДАННЫЕ!$F$1)=YEAR(ДАННЫЕ!N1302),1,0),0)</f>
        <v>0</v>
      </c>
      <c r="S1302" s="15">
        <f>IF(ДАННЫЕ!$AA1302="2А",1,IF(ДАННЫЕ!$AA1302="2Б",2,IF(ДАННЫЕ!$AA1302="2В",3,IF(ДАННЫЕ!$AA1302=3,4,IF(ДАННЫЕ!$AA1302="4А",5,IF(ДАННЫЕ!$AA1302="4Б",6,IF(ДАННЫЕ!$AA1302="4В",7,IF(ДАННЫЕ!$AA1302=5,8,0))))))))</f>
        <v>0</v>
      </c>
      <c r="T1302" s="15">
        <f>IF(OR(ДАННЫЕ!$AC1302=2,ДАННЫЕ!$AD1302=2,ДАННЫЕ!$AE1302=2),2,IF(OR(ДАННЫЕ!$AC1302=1,ДАННЫЕ!$AD1302=1,ДАННЫЕ!$AE1302=1),1,0))</f>
        <v>0</v>
      </c>
    </row>
    <row r="1303" spans="1:20" x14ac:dyDescent="0.2">
      <c r="A1303" s="78">
        <f>IF(B1303&gt;0,IF(MONTH(ДАННЫЕ!$F$1)=MONTH(ДАННЫЕ!$B1303),1,0),0)</f>
        <v>0</v>
      </c>
      <c r="B1303" s="14">
        <f>IF(ДАННЫЕ!$B1303&gt;0,IF(YEAR(ДАННЫЕ!$F$1)=YEAR(ДАННЫЕ!$B1303),1,0),0)</f>
        <v>0</v>
      </c>
      <c r="C1303" s="14">
        <f>IF(ДАННЫЕ!$CM1303&gt;0,IF(YEAR(ДАННЫЕ!$F$1)=YEAR(ДАННЫЕ!$CM1303),1,0),0)</f>
        <v>0</v>
      </c>
      <c r="D1303" s="14">
        <f>IF(ДАННЫЕ!$CJ1303&gt;0,IF(ДАННЫЕ!$CL1303&gt;ДАННЫЕ!$F$1,1,IF(ДАННЫЕ!$CL1303&gt;0,0,1)),0)</f>
        <v>0</v>
      </c>
      <c r="E1303" s="43" t="str">
        <f ca="1">IF(ДАННЫЕ!$F$1&gt;0,IF(ДАННЫЕ!$G1303&gt;0,DATEDIF(ДАННЫЕ!$G1303,ДАННЫЕ!$F$1,"y"),""),IF(ДАННЫЕ!$G1303&gt;0,DATEDIF(ДАННЫЕ!$G1303,TODAY(),"y"),""))</f>
        <v/>
      </c>
      <c r="F1303" s="43" t="str">
        <f xml:space="preserve"> IF(ДАННЫЕ!$F1303="М",IF(E1303&gt;=18,IF(E1303&lt;60,1,""),""),"")&amp;IF(ДАННЫЕ!$F1303="Ж",IF(E1303&gt;=18,IF(E1303&lt;55,1,""),""),"")</f>
        <v/>
      </c>
      <c r="G1303" s="43" t="str">
        <f xml:space="preserve"> IF(ДАННЫЕ!$F1303="М",IF(E1303&gt;=60,2,""),"")&amp;IF(ДАННЫЕ!$F1303="Ж",IF(E1303&gt;=55,2,""),"")</f>
        <v/>
      </c>
      <c r="H1303" s="43" t="str">
        <f t="shared" ca="1" si="60"/>
        <v/>
      </c>
      <c r="I1303" s="43" t="str">
        <f t="shared" ca="1" si="61"/>
        <v>03</v>
      </c>
      <c r="J1303" s="28" t="str">
        <f ca="1">ДАННЫЕ!$F1303&amp;H1303&amp;I1303&amp;ДАННЫЕ!$I1303&amp;"m"&amp;IF(ДАННЫЕ!$I1303&gt;0,IF(ДАННЫЕ!$J1303&gt;0,0,1),"")&amp;"f"&amp;IF(ДАННЫЕ!$R1303&gt;0,IF(YEAR(ДАННЫЕ!$F$1)=YEAR(ДАННЫЕ!$R1303),1,0),0)&amp;"z"&amp;ДАННЫЕ!$R1303&amp;"p"&amp;ДАННЫЕ!$S1303&amp;"i"&amp;ДАННЫЕ!$T1303&amp;"h"&amp;ДАННЫЕ!$K1303&amp;"be"&amp;ДАННЫЕ!$BI1303&amp;"CD"&amp;IF(ДАННЫЕ!BF1303&gt;500,4,IF(ДАННЫЕ!BF1303&gt;350,3,IF(ДАННЫЕ!BF1303&gt;200,2,IF(ДАННЫЕ!BF1303&gt;0,1,0))))&amp;"g"&amp;B1303&amp;"d"&amp;H1303&amp;"l"&amp;ДАННЫЕ!AT1303&amp;"a"&amp;ДАННЫЕ!$V1303&amp;"v"&amp;R1303&amp;"k"&amp;ДАННЫЕ!$U1303&amp;"s"&amp;ДАННЫЕ!$Y1303&amp;"t"&amp;ДАННЫЕ!$X1303&amp;"b"&amp;IF(ДАННЫЕ!$Q1303&gt;1,1,0)&amp;"PP"&amp;ДАННЫЕ!Z1303&amp;"c"&amp;S1303&amp;"x"&amp;IF(ДАННЫЕ!$BY1303&gt;0,IF(YEAR(ДАННЫЕ!$F$1)=YEAR(ДАННЫЕ!$BY1303),1,0),0)&amp;"n"&amp;IF(ДАННЫЕ!$BZ1303&gt;0,IF(YEAR(ДАННЫЕ!$F$1)=YEAR(ДАННЫЕ!$BZ1303),1,0),0)&amp;"u"&amp;D1303&amp;"z"&amp;IF(ДАННЫЕ!$CL1303&gt;0,IF(YEAR(ДАННЫЕ!$F$1)&gt;YEAR(ДАННЫЕ!$CL1303),11,12),0)</f>
        <v>03mf0zpihbeCD0g0dlav0kstb0PPc0x0n0u0z0</v>
      </c>
      <c r="K1303" s="28" t="str">
        <f ca="1">ДАННЫЕ!$I1303&amp;"x"&amp;B1303&amp;"w"&amp;IF(T1303+ДАННЫЕ!AD1303+ДАННЫЕ!AE1303+ДАННЫЕ!AF1303+ДАННЫЕ!AG1303+ДАННЫЕ!AH1303+ДАННЫЕ!$AL1303+ДАННЫЕ!AI1303+ДАННЫЕ!AJ1303+ДАННЫЕ!AK1303+ДАННЫЕ!AP1303+ДАННЫЕ!AQ1303+ДАННЫЕ!AR1303+ДАННЫЕ!$AM1303+ДАННЫЕ!$AN1303+ДАННЫЕ!AS1303+ДАННЫЕ!AT1303&gt;0,1,0)&amp;IF(OR(T1303=2,ДАННЫЕ!AD1303=2,ДАННЫЕ!AE1303=2,ДАННЫЕ!AF1303=2,ДАННЫЕ!AG1303=2,ДАННЫЕ!AH1303=2,ДАННЫЕ!$AL1303=2,ДАННЫЕ!AI1303=2,ДАННЫЕ!AJ1303=2,ДАННЫЕ!AK1303=2,ДАННЫЕ!AP1303=2,ДАННЫЕ!AQ1303=2,ДАННЫЕ!AR1303=2,ДАННЫЕ!$AM1303=2,ДАННЫЕ!$AN1303=2,ДАННЫЕ!AS1303=2,ДАННЫЕ!AT1303=2),2,0)&amp;"t"&amp;IF(T1303&gt;0,"1"&amp;T1303,"00")&amp;"f"&amp;IF(ДАННЫЕ!$AC1303,"1"&amp;ДАННЫЕ!$AC1303,"00")&amp;"b"&amp;IF(ДАННЫЕ!$AD1303,"1"&amp;ДАННЫЕ!$AD1303,"00")&amp;"g"&amp;IF(ДАННЫЕ!$AF1303,"1"&amp;ДАННЫЕ!$AF1303,"00")&amp;"c"&amp;IF(ДАННЫЕ!$AG1303,"1"&amp;ДАННЫЕ!$AG1303,"00")&amp;"i"&amp;IF(ДАННЫЕ!$AH1303,"1"&amp;ДАННЫЕ!$AH1303,"00")&amp;"r"&amp;IF(ДАННЫЕ!$AL1303,"1"&amp;ДАННЫЕ!$AL1303,"00")&amp;"m"&amp;IF(ДАННЫЕ!$AI1303,"1"&amp;ДАННЫЕ!$AI1303,"00")&amp;"hS"&amp;IF(ДАННЫЕ!$AJ1303,"1"&amp;ДАННЫЕ!$AJ1303,"00")&amp;"hZ"&amp;IF(ДАННЫЕ!$AK1303,"1"&amp;ДАННЫЕ!$AK1303,"00")&amp;"p"&amp;IF(ДАННЫЕ!$AP1303,"1"&amp;ДАННЫЕ!$AP1303,"00")&amp;"k"&amp;IF(ДАННЫЕ!$AQ1303,"1"&amp;ДАННЫЕ!$AQ1303,"00")&amp;"z"&amp;IF(ДАННЫЕ!$AR1303,"1"&amp;ДАННЫЕ!$AR1303,"00")&amp;"j"&amp;IF(ДАННЫЕ!$AM1303,"1"&amp;ДАННЫЕ!$AM1303,"00")&amp;"n"&amp;IF(ДАННЫЕ!$AN1303,"1"&amp;ДАННЫЕ!$AN1303,"00")&amp;"E"&amp;ДАННЫЕ!BI1303&amp;"L"&amp;ДАННЫЕ!AO1303&amp;"h"&amp;IF(ДАННЫЕ!$AU1303&gt;0,1,0)&amp;"v"&amp;IF(ДАННЫЕ!$AW1303&gt;0,1,0)&amp;"a"&amp;IF(ДАННЫЕ!$AS1303,"1"&amp;ДАННЫЕ!$AS1303,"00")&amp;"s"&amp;IF(ДАННЫЕ!$AT1303,"1"&amp;ДАННЫЕ!$AT1303,"00")&amp;"u"&amp;IF(ДАННЫЕ!$CJ1303&gt;0,1,0)&amp;"y"&amp;B1303&amp;"d"&amp;H1303&amp;"e"&amp;F1303&amp;G1303</f>
        <v>x0w00t00f00b00g00c00i00r00m00hS00hZ00p00k00z00j00n00ELh0v0a00s00u0y0de</v>
      </c>
      <c r="L1303" s="28" t="str">
        <f ca="1">ДАННЫЕ!$I1303&amp;"VN"&amp;IF(ДАННЫЕ!AW1303&gt;0,11,10)&amp;"CD"&amp;IF(ДАННЫЕ!BF1303&gt;500,16,IF(ДАННЫЕ!BF1303&gt;350,15,IF(ДАННЫЕ!BF1303&gt;=200,14,IF(ДАННЫЕ!BF1303&gt;=100,13,IF(ДАННЫЕ!BF1303&gt;=50,12,IF(ДАННЫЕ!BF1303&gt;0,11,10))))))&amp;"AR"&amp;IF(ДАННЫЕ!BX1303&gt;0,1,0)&amp;"GD"&amp;B1303&amp;"VV"&amp;IF(E1303&gt;=5,IF(E1303&lt;18,1,0),0)</f>
        <v>VN10CD10AR0GD0VV0</v>
      </c>
      <c r="M1303" s="28" t="str">
        <f>ДАННЫЕ!$I1303&amp;"b"&amp;ДАННЫЕ!$BI1303&amp;"r"&amp;ДАННЫЕ!$BJ1303&amp;"CD"&amp;IF(ДАННЫЕ!BF1303&gt;0,IF(ДАННЫЕ!BF1303&lt;200,1,IF(ДАННЫЕ!BF1303&lt;350,2,3)),0)&amp;"h"&amp;IF(ДАННЫЕ!$BK1303+ДАННЫЕ!$BL1303+ДАННЫЕ!$BM1303&gt;0,1,0)&amp;"x"&amp;ДАННЫЕ!$BK1303&amp;"y"&amp;ДАННЫЕ!$BL1303&amp;"z"&amp;ДАННЫЕ!$BM1303&amp;"c"&amp;IF(ДАННЫЕ!$BK1303+ДАННЫЕ!$BL1303+ДАННЫЕ!$BM1303=3,1,0)&amp;"a"&amp;IF(ДАННЫЕ!$BQ1303+ДАННЫЕ!$BR1303&gt;0,1,0)&amp;"d"&amp;ДАННЫЕ!$BQ1303&amp;"v"&amp;ДАННЫЕ!$BR1303&amp;"p"&amp;ДАННЫЕ!$BS1303&amp;"n"&amp;ДАННЫЕ!$BU1303&amp;"t"&amp;ДАННЫЕ!$BV1303&amp;"o"&amp;ДАННЫЕ!$BT1303&amp;"l"&amp;IF(ДАННЫЕ!$BN1303&gt;0,1,0)&amp;ДАННЫЕ!$BN1303&amp;"g"&amp;ДАННЫЕ!$BO1303&amp;"s"&amp;ДАННЫЕ!$BP1303&amp;"DZ"&amp;IF(ДАННЫЕ!B1303-ДАННЫЕ!G1303 &lt; 60,IF(ДАННЫЕ!B1303-ДАННЫЕ!G1303 &gt;= 0,1,0),0)&amp;"u"&amp;IF(ДАННЫЕ!$CJ1303&gt;0,1,0)</f>
        <v>brCD0h0xyzc0a0dvpntol0gsDZ1u0</v>
      </c>
      <c r="N1303" s="28" t="str">
        <f ca="1">ДАННЫЕ!$F1303&amp;ДАННЫЕ!$I1303&amp;"g"&amp;B1303&amp;"cf"&amp;D1303&amp;"a"&amp;IF(ДАННЫЕ!$BX1303&gt;0,1,0)&amp;IF(ДАННЫЕ!$BF1303&gt;500,1,IF(ДАННЫЕ!$BF1303&gt;350,2,IF(ДАННЫЕ!$BF1303&gt;=200,3,IF(ДАННЫЕ!$BF1303&gt;=100,4,IF(ДАННЫЕ!$BF1303&gt;=50,5,IF(ДАННЫЕ!$BF1303&lt;50,6,0))))))&amp;"AR"&amp;IF(DATEDIF(ДАННЫЕ!$BX1303,ДАННЫЕ!$F$1,"y")&gt;1,1,0)&amp;"VG"&amp;IF(ДАННЫЕ!$BH1303="0",1,0)&amp;"o"&amp;IF(T1303+ДАННЫЕ!$AF1303+ДАННЫЕ!$AG1303+ДАННЫЕ!$AH1303+ДАННЫЕ!$AI1303+ДАННЫЕ!$AJ1303+ДАННЫЕ!$AP1303+ДАННЫЕ!$AQ1303+ДАННЫЕ!$AR1303+ДАННЫЕ!$AU1303+ДАННЫЕ!$AW1303+ДАННЫЕ!$AS1303+ДАННЫЕ!$AT1303&gt;0,1,0)&amp;"x"&amp;ДАННЫЕ!$AG1303&amp;"p"&amp;IF(ДАННЫЕ!$BY1303&gt;0,1,0)&amp;"v"&amp;IF(ДАННЫЕ!$BZ1303&gt;0,1,0)&amp;"n"&amp;ДАННЫЕ!$CA1303&amp;"t"&amp;ДАННЫЕ!$AY1303&amp;"k"&amp;ДАННЫЕ!$CB1303&amp;"q"&amp;ДАННЫЕ!$CC1303&amp;"w"&amp;ДАННЫЕ!$CD1303&amp;"e"&amp;ДАННЫЕ!$CE1303&amp;"m"&amp;ДАННЫЕ!$CF1303&amp;"c"&amp;ДАННЫЕ!$CG1303&amp;"z"&amp;ДАННЫЕ!$CH1303&amp;"d"&amp;IF(H1303=4,1,0)&amp;"s"&amp;IF(ДАННЫЕ!$J1303=1,0,1)&amp;"u"&amp;IF(ДАННЫЕ!$CJ1303&gt;0,1,0)</f>
        <v>g0cf0a06AR1VG0o0xp0v0ntkqwemczd0s1u0</v>
      </c>
      <c r="O1303" s="28" t="str">
        <f>ДАННЫЕ!$I1303&amp;"g"&amp;B1303&amp;A1303&amp;"f"&amp;P1303&amp;"c"&amp;IF(ДАННЫЕ!$U1303&gt;0,1,0)&amp;"s"&amp;IF(ДАННЫЕ!$Q1303&gt;0,IF(YEAR(ДАННЫЕ!$F$1)=YEAR(ДАННЫЕ!$Q1303),IF(MONTH(ДАННЫЕ!$F$1)=MONTH(ДАННЫЕ!$Q1303),111,11),1),0)&amp;"i"&amp;IF(ДАННЫЕ!$R1303+ДАННЫЕ!$S1303+ДАННЫЕ!$T1303=0,0,1)&amp;"h"&amp;IF(ДАННЫЕ!$P1303&gt;0,1,0)&amp;"p"&amp;IF(ДАННЫЕ!$CI1303&gt;0,IF(YEAR(ДАННЫЕ!$F$1)=YEAR(ДАННЫЕ!$CI1303),IF(MONTH(ДАННЫЕ!$F$1)=MONTH(ДАННЫЕ!$CI1303),111,11),1),0)&amp;"d"&amp;IF(ДАННЫЕ!$CJ1303&gt;0,IF(YEAR(ДАННЫЕ!$F$1)=YEAR(ДАННЫЕ!$CJ1303),IF(MONTH(ДАННЫЕ!$F$1)=MONTH(ДАННЫЕ!$CJ1303),111,11),1),0)&amp;"o"&amp;IF(ДАННЫЕ!$CK1303&gt;0,IF(MONTH(ДАННЫЕ!$F$1)=MONTH(ДАННЫЕ!$CK1303),111,11),0)&amp;"v"&amp;IF(ДАННЫЕ!$BE1303&gt;0,IF(MONTH(ДАННЫЕ!$F$1)=MONTH(ДАННЫЕ!$BE1303),111,11),0)</f>
        <v>g00f0c0s0i0h0p0d0o0v0</v>
      </c>
      <c r="P1303" s="15">
        <f t="shared" si="62"/>
        <v>0</v>
      </c>
      <c r="Q1303" s="15">
        <f>IF(ДАННЫЕ!$F$1&gt;ДАННЫЕ!$N1303,IF(YEAR(ДАННЫЕ!$F$1)=YEAR(ДАННЫЕ!M1303),1,0),0)</f>
        <v>0</v>
      </c>
      <c r="R1303" s="15">
        <f>IF(ДАННЫЕ!$F$1&gt;ДАННЫЕ!$N1303,IF(YEAR(ДАННЫЕ!$F$1)=YEAR(ДАННЫЕ!N1303),1,0),0)</f>
        <v>0</v>
      </c>
      <c r="S1303" s="15">
        <f>IF(ДАННЫЕ!$AA1303="2А",1,IF(ДАННЫЕ!$AA1303="2Б",2,IF(ДАННЫЕ!$AA1303="2В",3,IF(ДАННЫЕ!$AA1303=3,4,IF(ДАННЫЕ!$AA1303="4А",5,IF(ДАННЫЕ!$AA1303="4Б",6,IF(ДАННЫЕ!$AA1303="4В",7,IF(ДАННЫЕ!$AA1303=5,8,0))))))))</f>
        <v>0</v>
      </c>
      <c r="T1303" s="15">
        <f>IF(OR(ДАННЫЕ!$AC1303=2,ДАННЫЕ!$AD1303=2,ДАННЫЕ!$AE1303=2),2,IF(OR(ДАННЫЕ!$AC1303=1,ДАННЫЕ!$AD1303=1,ДАННЫЕ!$AE1303=1),1,0))</f>
        <v>0</v>
      </c>
    </row>
    <row r="1304" spans="1:20" x14ac:dyDescent="0.2">
      <c r="A1304" s="78">
        <f>IF(B1304&gt;0,IF(MONTH(ДАННЫЕ!$F$1)=MONTH(ДАННЫЕ!$B1304),1,0),0)</f>
        <v>0</v>
      </c>
      <c r="B1304" s="14">
        <f>IF(ДАННЫЕ!$B1304&gt;0,IF(YEAR(ДАННЫЕ!$F$1)=YEAR(ДАННЫЕ!$B1304),1,0),0)</f>
        <v>0</v>
      </c>
      <c r="C1304" s="14">
        <f>IF(ДАННЫЕ!$CM1304&gt;0,IF(YEAR(ДАННЫЕ!$F$1)=YEAR(ДАННЫЕ!$CM1304),1,0),0)</f>
        <v>0</v>
      </c>
      <c r="D1304" s="14">
        <f>IF(ДАННЫЕ!$CJ1304&gt;0,IF(ДАННЫЕ!$CL1304&gt;ДАННЫЕ!$F$1,1,IF(ДАННЫЕ!$CL1304&gt;0,0,1)),0)</f>
        <v>0</v>
      </c>
      <c r="E1304" s="43" t="str">
        <f ca="1">IF(ДАННЫЕ!$F$1&gt;0,IF(ДАННЫЕ!$G1304&gt;0,DATEDIF(ДАННЫЕ!$G1304,ДАННЫЕ!$F$1,"y"),""),IF(ДАННЫЕ!$G1304&gt;0,DATEDIF(ДАННЫЕ!$G1304,TODAY(),"y"),""))</f>
        <v/>
      </c>
      <c r="F1304" s="43" t="str">
        <f xml:space="preserve"> IF(ДАННЫЕ!$F1304="М",IF(E1304&gt;=18,IF(E1304&lt;60,1,""),""),"")&amp;IF(ДАННЫЕ!$F1304="Ж",IF(E1304&gt;=18,IF(E1304&lt;55,1,""),""),"")</f>
        <v/>
      </c>
      <c r="G1304" s="43" t="str">
        <f xml:space="preserve"> IF(ДАННЫЕ!$F1304="М",IF(E1304&gt;=60,2,""),"")&amp;IF(ДАННЫЕ!$F1304="Ж",IF(E1304&gt;=55,2,""),"")</f>
        <v/>
      </c>
      <c r="H1304" s="43" t="str">
        <f t="shared" ca="1" si="60"/>
        <v/>
      </c>
      <c r="I1304" s="43" t="str">
        <f t="shared" ca="1" si="61"/>
        <v>03</v>
      </c>
      <c r="J1304" s="28" t="str">
        <f ca="1">ДАННЫЕ!$F1304&amp;H1304&amp;I1304&amp;ДАННЫЕ!$I1304&amp;"m"&amp;IF(ДАННЫЕ!$I1304&gt;0,IF(ДАННЫЕ!$J1304&gt;0,0,1),"")&amp;"f"&amp;IF(ДАННЫЕ!$R1304&gt;0,IF(YEAR(ДАННЫЕ!$F$1)=YEAR(ДАННЫЕ!$R1304),1,0),0)&amp;"z"&amp;ДАННЫЕ!$R1304&amp;"p"&amp;ДАННЫЕ!$S1304&amp;"i"&amp;ДАННЫЕ!$T1304&amp;"h"&amp;ДАННЫЕ!$K1304&amp;"be"&amp;ДАННЫЕ!$BI1304&amp;"CD"&amp;IF(ДАННЫЕ!BF1304&gt;500,4,IF(ДАННЫЕ!BF1304&gt;350,3,IF(ДАННЫЕ!BF1304&gt;200,2,IF(ДАННЫЕ!BF1304&gt;0,1,0))))&amp;"g"&amp;B1304&amp;"d"&amp;H1304&amp;"l"&amp;ДАННЫЕ!AT1304&amp;"a"&amp;ДАННЫЕ!$V1304&amp;"v"&amp;R1304&amp;"k"&amp;ДАННЫЕ!$U1304&amp;"s"&amp;ДАННЫЕ!$Y1304&amp;"t"&amp;ДАННЫЕ!$X1304&amp;"b"&amp;IF(ДАННЫЕ!$Q1304&gt;1,1,0)&amp;"PP"&amp;ДАННЫЕ!Z1304&amp;"c"&amp;S1304&amp;"x"&amp;IF(ДАННЫЕ!$BY1304&gt;0,IF(YEAR(ДАННЫЕ!$F$1)=YEAR(ДАННЫЕ!$BY1304),1,0),0)&amp;"n"&amp;IF(ДАННЫЕ!$BZ1304&gt;0,IF(YEAR(ДАННЫЕ!$F$1)=YEAR(ДАННЫЕ!$BZ1304),1,0),0)&amp;"u"&amp;D1304&amp;"z"&amp;IF(ДАННЫЕ!$CL1304&gt;0,IF(YEAR(ДАННЫЕ!$F$1)&gt;YEAR(ДАННЫЕ!$CL1304),11,12),0)</f>
        <v>03mf0zpihbeCD0g0dlav0kstb0PPc0x0n0u0z0</v>
      </c>
      <c r="K1304" s="28" t="str">
        <f ca="1">ДАННЫЕ!$I1304&amp;"x"&amp;B1304&amp;"w"&amp;IF(T1304+ДАННЫЕ!AD1304+ДАННЫЕ!AE1304+ДАННЫЕ!AF1304+ДАННЫЕ!AG1304+ДАННЫЕ!AH1304+ДАННЫЕ!$AL1304+ДАННЫЕ!AI1304+ДАННЫЕ!AJ1304+ДАННЫЕ!AK1304+ДАННЫЕ!AP1304+ДАННЫЕ!AQ1304+ДАННЫЕ!AR1304+ДАННЫЕ!$AM1304+ДАННЫЕ!$AN1304+ДАННЫЕ!AS1304+ДАННЫЕ!AT1304&gt;0,1,0)&amp;IF(OR(T1304=2,ДАННЫЕ!AD1304=2,ДАННЫЕ!AE1304=2,ДАННЫЕ!AF1304=2,ДАННЫЕ!AG1304=2,ДАННЫЕ!AH1304=2,ДАННЫЕ!$AL1304=2,ДАННЫЕ!AI1304=2,ДАННЫЕ!AJ1304=2,ДАННЫЕ!AK1304=2,ДАННЫЕ!AP1304=2,ДАННЫЕ!AQ1304=2,ДАННЫЕ!AR1304=2,ДАННЫЕ!$AM1304=2,ДАННЫЕ!$AN1304=2,ДАННЫЕ!AS1304=2,ДАННЫЕ!AT1304=2),2,0)&amp;"t"&amp;IF(T1304&gt;0,"1"&amp;T1304,"00")&amp;"f"&amp;IF(ДАННЫЕ!$AC1304,"1"&amp;ДАННЫЕ!$AC1304,"00")&amp;"b"&amp;IF(ДАННЫЕ!$AD1304,"1"&amp;ДАННЫЕ!$AD1304,"00")&amp;"g"&amp;IF(ДАННЫЕ!$AF1304,"1"&amp;ДАННЫЕ!$AF1304,"00")&amp;"c"&amp;IF(ДАННЫЕ!$AG1304,"1"&amp;ДАННЫЕ!$AG1304,"00")&amp;"i"&amp;IF(ДАННЫЕ!$AH1304,"1"&amp;ДАННЫЕ!$AH1304,"00")&amp;"r"&amp;IF(ДАННЫЕ!$AL1304,"1"&amp;ДАННЫЕ!$AL1304,"00")&amp;"m"&amp;IF(ДАННЫЕ!$AI1304,"1"&amp;ДАННЫЕ!$AI1304,"00")&amp;"hS"&amp;IF(ДАННЫЕ!$AJ1304,"1"&amp;ДАННЫЕ!$AJ1304,"00")&amp;"hZ"&amp;IF(ДАННЫЕ!$AK1304,"1"&amp;ДАННЫЕ!$AK1304,"00")&amp;"p"&amp;IF(ДАННЫЕ!$AP1304,"1"&amp;ДАННЫЕ!$AP1304,"00")&amp;"k"&amp;IF(ДАННЫЕ!$AQ1304,"1"&amp;ДАННЫЕ!$AQ1304,"00")&amp;"z"&amp;IF(ДАННЫЕ!$AR1304,"1"&amp;ДАННЫЕ!$AR1304,"00")&amp;"j"&amp;IF(ДАННЫЕ!$AM1304,"1"&amp;ДАННЫЕ!$AM1304,"00")&amp;"n"&amp;IF(ДАННЫЕ!$AN1304,"1"&amp;ДАННЫЕ!$AN1304,"00")&amp;"E"&amp;ДАННЫЕ!BI1304&amp;"L"&amp;ДАННЫЕ!AO1304&amp;"h"&amp;IF(ДАННЫЕ!$AU1304&gt;0,1,0)&amp;"v"&amp;IF(ДАННЫЕ!$AW1304&gt;0,1,0)&amp;"a"&amp;IF(ДАННЫЕ!$AS1304,"1"&amp;ДАННЫЕ!$AS1304,"00")&amp;"s"&amp;IF(ДАННЫЕ!$AT1304,"1"&amp;ДАННЫЕ!$AT1304,"00")&amp;"u"&amp;IF(ДАННЫЕ!$CJ1304&gt;0,1,0)&amp;"y"&amp;B1304&amp;"d"&amp;H1304&amp;"e"&amp;F1304&amp;G1304</f>
        <v>x0w00t00f00b00g00c00i00r00m00hS00hZ00p00k00z00j00n00ELh0v0a00s00u0y0de</v>
      </c>
      <c r="L1304" s="28" t="str">
        <f ca="1">ДАННЫЕ!$I1304&amp;"VN"&amp;IF(ДАННЫЕ!AW1304&gt;0,11,10)&amp;"CD"&amp;IF(ДАННЫЕ!BF1304&gt;500,16,IF(ДАННЫЕ!BF1304&gt;350,15,IF(ДАННЫЕ!BF1304&gt;=200,14,IF(ДАННЫЕ!BF1304&gt;=100,13,IF(ДАННЫЕ!BF1304&gt;=50,12,IF(ДАННЫЕ!BF1304&gt;0,11,10))))))&amp;"AR"&amp;IF(ДАННЫЕ!BX1304&gt;0,1,0)&amp;"GD"&amp;B1304&amp;"VV"&amp;IF(E1304&gt;=5,IF(E1304&lt;18,1,0),0)</f>
        <v>VN10CD10AR0GD0VV0</v>
      </c>
      <c r="M1304" s="28" t="str">
        <f>ДАННЫЕ!$I1304&amp;"b"&amp;ДАННЫЕ!$BI1304&amp;"r"&amp;ДАННЫЕ!$BJ1304&amp;"CD"&amp;IF(ДАННЫЕ!BF1304&gt;0,IF(ДАННЫЕ!BF1304&lt;200,1,IF(ДАННЫЕ!BF1304&lt;350,2,3)),0)&amp;"h"&amp;IF(ДАННЫЕ!$BK1304+ДАННЫЕ!$BL1304+ДАННЫЕ!$BM1304&gt;0,1,0)&amp;"x"&amp;ДАННЫЕ!$BK1304&amp;"y"&amp;ДАННЫЕ!$BL1304&amp;"z"&amp;ДАННЫЕ!$BM1304&amp;"c"&amp;IF(ДАННЫЕ!$BK1304+ДАННЫЕ!$BL1304+ДАННЫЕ!$BM1304=3,1,0)&amp;"a"&amp;IF(ДАННЫЕ!$BQ1304+ДАННЫЕ!$BR1304&gt;0,1,0)&amp;"d"&amp;ДАННЫЕ!$BQ1304&amp;"v"&amp;ДАННЫЕ!$BR1304&amp;"p"&amp;ДАННЫЕ!$BS1304&amp;"n"&amp;ДАННЫЕ!$BU1304&amp;"t"&amp;ДАННЫЕ!$BV1304&amp;"o"&amp;ДАННЫЕ!$BT1304&amp;"l"&amp;IF(ДАННЫЕ!$BN1304&gt;0,1,0)&amp;ДАННЫЕ!$BN1304&amp;"g"&amp;ДАННЫЕ!$BO1304&amp;"s"&amp;ДАННЫЕ!$BP1304&amp;"DZ"&amp;IF(ДАННЫЕ!B1304-ДАННЫЕ!G1304 &lt; 60,IF(ДАННЫЕ!B1304-ДАННЫЕ!G1304 &gt;= 0,1,0),0)&amp;"u"&amp;IF(ДАННЫЕ!$CJ1304&gt;0,1,0)</f>
        <v>brCD0h0xyzc0a0dvpntol0gsDZ1u0</v>
      </c>
      <c r="N1304" s="28" t="str">
        <f ca="1">ДАННЫЕ!$F1304&amp;ДАННЫЕ!$I1304&amp;"g"&amp;B1304&amp;"cf"&amp;D1304&amp;"a"&amp;IF(ДАННЫЕ!$BX1304&gt;0,1,0)&amp;IF(ДАННЫЕ!$BF1304&gt;500,1,IF(ДАННЫЕ!$BF1304&gt;350,2,IF(ДАННЫЕ!$BF1304&gt;=200,3,IF(ДАННЫЕ!$BF1304&gt;=100,4,IF(ДАННЫЕ!$BF1304&gt;=50,5,IF(ДАННЫЕ!$BF1304&lt;50,6,0))))))&amp;"AR"&amp;IF(DATEDIF(ДАННЫЕ!$BX1304,ДАННЫЕ!$F$1,"y")&gt;1,1,0)&amp;"VG"&amp;IF(ДАННЫЕ!$BH1304="0",1,0)&amp;"o"&amp;IF(T1304+ДАННЫЕ!$AF1304+ДАННЫЕ!$AG1304+ДАННЫЕ!$AH1304+ДАННЫЕ!$AI1304+ДАННЫЕ!$AJ1304+ДАННЫЕ!$AP1304+ДАННЫЕ!$AQ1304+ДАННЫЕ!$AR1304+ДАННЫЕ!$AU1304+ДАННЫЕ!$AW1304+ДАННЫЕ!$AS1304+ДАННЫЕ!$AT1304&gt;0,1,0)&amp;"x"&amp;ДАННЫЕ!$AG1304&amp;"p"&amp;IF(ДАННЫЕ!$BY1304&gt;0,1,0)&amp;"v"&amp;IF(ДАННЫЕ!$BZ1304&gt;0,1,0)&amp;"n"&amp;ДАННЫЕ!$CA1304&amp;"t"&amp;ДАННЫЕ!$AY1304&amp;"k"&amp;ДАННЫЕ!$CB1304&amp;"q"&amp;ДАННЫЕ!$CC1304&amp;"w"&amp;ДАННЫЕ!$CD1304&amp;"e"&amp;ДАННЫЕ!$CE1304&amp;"m"&amp;ДАННЫЕ!$CF1304&amp;"c"&amp;ДАННЫЕ!$CG1304&amp;"z"&amp;ДАННЫЕ!$CH1304&amp;"d"&amp;IF(H1304=4,1,0)&amp;"s"&amp;IF(ДАННЫЕ!$J1304=1,0,1)&amp;"u"&amp;IF(ДАННЫЕ!$CJ1304&gt;0,1,0)</f>
        <v>g0cf0a06AR1VG0o0xp0v0ntkqwemczd0s1u0</v>
      </c>
      <c r="O1304" s="28" t="str">
        <f>ДАННЫЕ!$I1304&amp;"g"&amp;B1304&amp;A1304&amp;"f"&amp;P1304&amp;"c"&amp;IF(ДАННЫЕ!$U1304&gt;0,1,0)&amp;"s"&amp;IF(ДАННЫЕ!$Q1304&gt;0,IF(YEAR(ДАННЫЕ!$F$1)=YEAR(ДАННЫЕ!$Q1304),IF(MONTH(ДАННЫЕ!$F$1)=MONTH(ДАННЫЕ!$Q1304),111,11),1),0)&amp;"i"&amp;IF(ДАННЫЕ!$R1304+ДАННЫЕ!$S1304+ДАННЫЕ!$T1304=0,0,1)&amp;"h"&amp;IF(ДАННЫЕ!$P1304&gt;0,1,0)&amp;"p"&amp;IF(ДАННЫЕ!$CI1304&gt;0,IF(YEAR(ДАННЫЕ!$F$1)=YEAR(ДАННЫЕ!$CI1304),IF(MONTH(ДАННЫЕ!$F$1)=MONTH(ДАННЫЕ!$CI1304),111,11),1),0)&amp;"d"&amp;IF(ДАННЫЕ!$CJ1304&gt;0,IF(YEAR(ДАННЫЕ!$F$1)=YEAR(ДАННЫЕ!$CJ1304),IF(MONTH(ДАННЫЕ!$F$1)=MONTH(ДАННЫЕ!$CJ1304),111,11),1),0)&amp;"o"&amp;IF(ДАННЫЕ!$CK1304&gt;0,IF(MONTH(ДАННЫЕ!$F$1)=MONTH(ДАННЫЕ!$CK1304),111,11),0)&amp;"v"&amp;IF(ДАННЫЕ!$BE1304&gt;0,IF(MONTH(ДАННЫЕ!$F$1)=MONTH(ДАННЫЕ!$BE1304),111,11),0)</f>
        <v>g00f0c0s0i0h0p0d0o0v0</v>
      </c>
      <c r="P1304" s="15">
        <f t="shared" si="62"/>
        <v>0</v>
      </c>
      <c r="Q1304" s="15">
        <f>IF(ДАННЫЕ!$F$1&gt;ДАННЫЕ!$N1304,IF(YEAR(ДАННЫЕ!$F$1)=YEAR(ДАННЫЕ!M1304),1,0),0)</f>
        <v>0</v>
      </c>
      <c r="R1304" s="15">
        <f>IF(ДАННЫЕ!$F$1&gt;ДАННЫЕ!$N1304,IF(YEAR(ДАННЫЕ!$F$1)=YEAR(ДАННЫЕ!N1304),1,0),0)</f>
        <v>0</v>
      </c>
      <c r="S1304" s="15">
        <f>IF(ДАННЫЕ!$AA1304="2А",1,IF(ДАННЫЕ!$AA1304="2Б",2,IF(ДАННЫЕ!$AA1304="2В",3,IF(ДАННЫЕ!$AA1304=3,4,IF(ДАННЫЕ!$AA1304="4А",5,IF(ДАННЫЕ!$AA1304="4Б",6,IF(ДАННЫЕ!$AA1304="4В",7,IF(ДАННЫЕ!$AA1304=5,8,0))))))))</f>
        <v>0</v>
      </c>
      <c r="T1304" s="15">
        <f>IF(OR(ДАННЫЕ!$AC1304=2,ДАННЫЕ!$AD1304=2,ДАННЫЕ!$AE1304=2),2,IF(OR(ДАННЫЕ!$AC1304=1,ДАННЫЕ!$AD1304=1,ДАННЫЕ!$AE1304=1),1,0))</f>
        <v>0</v>
      </c>
    </row>
    <row r="1305" spans="1:20" x14ac:dyDescent="0.2">
      <c r="A1305" s="78">
        <f>IF(B1305&gt;0,IF(MONTH(ДАННЫЕ!$F$1)=MONTH(ДАННЫЕ!$B1305),1,0),0)</f>
        <v>0</v>
      </c>
      <c r="B1305" s="14">
        <f>IF(ДАННЫЕ!$B1305&gt;0,IF(YEAR(ДАННЫЕ!$F$1)=YEAR(ДАННЫЕ!$B1305),1,0),0)</f>
        <v>0</v>
      </c>
      <c r="C1305" s="14">
        <f>IF(ДАННЫЕ!$CM1305&gt;0,IF(YEAR(ДАННЫЕ!$F$1)=YEAR(ДАННЫЕ!$CM1305),1,0),0)</f>
        <v>0</v>
      </c>
      <c r="D1305" s="14">
        <f>IF(ДАННЫЕ!$CJ1305&gt;0,IF(ДАННЫЕ!$CL1305&gt;ДАННЫЕ!$F$1,1,IF(ДАННЫЕ!$CL1305&gt;0,0,1)),0)</f>
        <v>0</v>
      </c>
      <c r="E1305" s="43" t="str">
        <f ca="1">IF(ДАННЫЕ!$F$1&gt;0,IF(ДАННЫЕ!$G1305&gt;0,DATEDIF(ДАННЫЕ!$G1305,ДАННЫЕ!$F$1,"y"),""),IF(ДАННЫЕ!$G1305&gt;0,DATEDIF(ДАННЫЕ!$G1305,TODAY(),"y"),""))</f>
        <v/>
      </c>
      <c r="F1305" s="43" t="str">
        <f xml:space="preserve"> IF(ДАННЫЕ!$F1305="М",IF(E1305&gt;=18,IF(E1305&lt;60,1,""),""),"")&amp;IF(ДАННЫЕ!$F1305="Ж",IF(E1305&gt;=18,IF(E1305&lt;55,1,""),""),"")</f>
        <v/>
      </c>
      <c r="G1305" s="43" t="str">
        <f xml:space="preserve"> IF(ДАННЫЕ!$F1305="М",IF(E1305&gt;=60,2,""),"")&amp;IF(ДАННЫЕ!$F1305="Ж",IF(E1305&gt;=55,2,""),"")</f>
        <v/>
      </c>
      <c r="H1305" s="43" t="str">
        <f t="shared" ca="1" si="60"/>
        <v/>
      </c>
      <c r="I1305" s="43" t="str">
        <f t="shared" ca="1" si="61"/>
        <v>03</v>
      </c>
      <c r="J1305" s="28" t="str">
        <f ca="1">ДАННЫЕ!$F1305&amp;H1305&amp;I1305&amp;ДАННЫЕ!$I1305&amp;"m"&amp;IF(ДАННЫЕ!$I1305&gt;0,IF(ДАННЫЕ!$J1305&gt;0,0,1),"")&amp;"f"&amp;IF(ДАННЫЕ!$R1305&gt;0,IF(YEAR(ДАННЫЕ!$F$1)=YEAR(ДАННЫЕ!$R1305),1,0),0)&amp;"z"&amp;ДАННЫЕ!$R1305&amp;"p"&amp;ДАННЫЕ!$S1305&amp;"i"&amp;ДАННЫЕ!$T1305&amp;"h"&amp;ДАННЫЕ!$K1305&amp;"be"&amp;ДАННЫЕ!$BI1305&amp;"CD"&amp;IF(ДАННЫЕ!BF1305&gt;500,4,IF(ДАННЫЕ!BF1305&gt;350,3,IF(ДАННЫЕ!BF1305&gt;200,2,IF(ДАННЫЕ!BF1305&gt;0,1,0))))&amp;"g"&amp;B1305&amp;"d"&amp;H1305&amp;"l"&amp;ДАННЫЕ!AT1305&amp;"a"&amp;ДАННЫЕ!$V1305&amp;"v"&amp;R1305&amp;"k"&amp;ДАННЫЕ!$U1305&amp;"s"&amp;ДАННЫЕ!$Y1305&amp;"t"&amp;ДАННЫЕ!$X1305&amp;"b"&amp;IF(ДАННЫЕ!$Q1305&gt;1,1,0)&amp;"PP"&amp;ДАННЫЕ!Z1305&amp;"c"&amp;S1305&amp;"x"&amp;IF(ДАННЫЕ!$BY1305&gt;0,IF(YEAR(ДАННЫЕ!$F$1)=YEAR(ДАННЫЕ!$BY1305),1,0),0)&amp;"n"&amp;IF(ДАННЫЕ!$BZ1305&gt;0,IF(YEAR(ДАННЫЕ!$F$1)=YEAR(ДАННЫЕ!$BZ1305),1,0),0)&amp;"u"&amp;D1305&amp;"z"&amp;IF(ДАННЫЕ!$CL1305&gt;0,IF(YEAR(ДАННЫЕ!$F$1)&gt;YEAR(ДАННЫЕ!$CL1305),11,12),0)</f>
        <v>03mf0zpihbeCD0g0dlav0kstb0PPc0x0n0u0z0</v>
      </c>
      <c r="K1305" s="28" t="str">
        <f ca="1">ДАННЫЕ!$I1305&amp;"x"&amp;B1305&amp;"w"&amp;IF(T1305+ДАННЫЕ!AD1305+ДАННЫЕ!AE1305+ДАННЫЕ!AF1305+ДАННЫЕ!AG1305+ДАННЫЕ!AH1305+ДАННЫЕ!$AL1305+ДАННЫЕ!AI1305+ДАННЫЕ!AJ1305+ДАННЫЕ!AK1305+ДАННЫЕ!AP1305+ДАННЫЕ!AQ1305+ДАННЫЕ!AR1305+ДАННЫЕ!$AM1305+ДАННЫЕ!$AN1305+ДАННЫЕ!AS1305+ДАННЫЕ!AT1305&gt;0,1,0)&amp;IF(OR(T1305=2,ДАННЫЕ!AD1305=2,ДАННЫЕ!AE1305=2,ДАННЫЕ!AF1305=2,ДАННЫЕ!AG1305=2,ДАННЫЕ!AH1305=2,ДАННЫЕ!$AL1305=2,ДАННЫЕ!AI1305=2,ДАННЫЕ!AJ1305=2,ДАННЫЕ!AK1305=2,ДАННЫЕ!AP1305=2,ДАННЫЕ!AQ1305=2,ДАННЫЕ!AR1305=2,ДАННЫЕ!$AM1305=2,ДАННЫЕ!$AN1305=2,ДАННЫЕ!AS1305=2,ДАННЫЕ!AT1305=2),2,0)&amp;"t"&amp;IF(T1305&gt;0,"1"&amp;T1305,"00")&amp;"f"&amp;IF(ДАННЫЕ!$AC1305,"1"&amp;ДАННЫЕ!$AC1305,"00")&amp;"b"&amp;IF(ДАННЫЕ!$AD1305,"1"&amp;ДАННЫЕ!$AD1305,"00")&amp;"g"&amp;IF(ДАННЫЕ!$AF1305,"1"&amp;ДАННЫЕ!$AF1305,"00")&amp;"c"&amp;IF(ДАННЫЕ!$AG1305,"1"&amp;ДАННЫЕ!$AG1305,"00")&amp;"i"&amp;IF(ДАННЫЕ!$AH1305,"1"&amp;ДАННЫЕ!$AH1305,"00")&amp;"r"&amp;IF(ДАННЫЕ!$AL1305,"1"&amp;ДАННЫЕ!$AL1305,"00")&amp;"m"&amp;IF(ДАННЫЕ!$AI1305,"1"&amp;ДАННЫЕ!$AI1305,"00")&amp;"hS"&amp;IF(ДАННЫЕ!$AJ1305,"1"&amp;ДАННЫЕ!$AJ1305,"00")&amp;"hZ"&amp;IF(ДАННЫЕ!$AK1305,"1"&amp;ДАННЫЕ!$AK1305,"00")&amp;"p"&amp;IF(ДАННЫЕ!$AP1305,"1"&amp;ДАННЫЕ!$AP1305,"00")&amp;"k"&amp;IF(ДАННЫЕ!$AQ1305,"1"&amp;ДАННЫЕ!$AQ1305,"00")&amp;"z"&amp;IF(ДАННЫЕ!$AR1305,"1"&amp;ДАННЫЕ!$AR1305,"00")&amp;"j"&amp;IF(ДАННЫЕ!$AM1305,"1"&amp;ДАННЫЕ!$AM1305,"00")&amp;"n"&amp;IF(ДАННЫЕ!$AN1305,"1"&amp;ДАННЫЕ!$AN1305,"00")&amp;"E"&amp;ДАННЫЕ!BI1305&amp;"L"&amp;ДАННЫЕ!AO1305&amp;"h"&amp;IF(ДАННЫЕ!$AU1305&gt;0,1,0)&amp;"v"&amp;IF(ДАННЫЕ!$AW1305&gt;0,1,0)&amp;"a"&amp;IF(ДАННЫЕ!$AS1305,"1"&amp;ДАННЫЕ!$AS1305,"00")&amp;"s"&amp;IF(ДАННЫЕ!$AT1305,"1"&amp;ДАННЫЕ!$AT1305,"00")&amp;"u"&amp;IF(ДАННЫЕ!$CJ1305&gt;0,1,0)&amp;"y"&amp;B1305&amp;"d"&amp;H1305&amp;"e"&amp;F1305&amp;G1305</f>
        <v>x0w00t00f00b00g00c00i00r00m00hS00hZ00p00k00z00j00n00ELh0v0a00s00u0y0de</v>
      </c>
      <c r="L1305" s="28" t="str">
        <f ca="1">ДАННЫЕ!$I1305&amp;"VN"&amp;IF(ДАННЫЕ!AW1305&gt;0,11,10)&amp;"CD"&amp;IF(ДАННЫЕ!BF1305&gt;500,16,IF(ДАННЫЕ!BF1305&gt;350,15,IF(ДАННЫЕ!BF1305&gt;=200,14,IF(ДАННЫЕ!BF1305&gt;=100,13,IF(ДАННЫЕ!BF1305&gt;=50,12,IF(ДАННЫЕ!BF1305&gt;0,11,10))))))&amp;"AR"&amp;IF(ДАННЫЕ!BX1305&gt;0,1,0)&amp;"GD"&amp;B1305&amp;"VV"&amp;IF(E1305&gt;=5,IF(E1305&lt;18,1,0),0)</f>
        <v>VN10CD10AR0GD0VV0</v>
      </c>
      <c r="M1305" s="28" t="str">
        <f>ДАННЫЕ!$I1305&amp;"b"&amp;ДАННЫЕ!$BI1305&amp;"r"&amp;ДАННЫЕ!$BJ1305&amp;"CD"&amp;IF(ДАННЫЕ!BF1305&gt;0,IF(ДАННЫЕ!BF1305&lt;200,1,IF(ДАННЫЕ!BF1305&lt;350,2,3)),0)&amp;"h"&amp;IF(ДАННЫЕ!$BK1305+ДАННЫЕ!$BL1305+ДАННЫЕ!$BM1305&gt;0,1,0)&amp;"x"&amp;ДАННЫЕ!$BK1305&amp;"y"&amp;ДАННЫЕ!$BL1305&amp;"z"&amp;ДАННЫЕ!$BM1305&amp;"c"&amp;IF(ДАННЫЕ!$BK1305+ДАННЫЕ!$BL1305+ДАННЫЕ!$BM1305=3,1,0)&amp;"a"&amp;IF(ДАННЫЕ!$BQ1305+ДАННЫЕ!$BR1305&gt;0,1,0)&amp;"d"&amp;ДАННЫЕ!$BQ1305&amp;"v"&amp;ДАННЫЕ!$BR1305&amp;"p"&amp;ДАННЫЕ!$BS1305&amp;"n"&amp;ДАННЫЕ!$BU1305&amp;"t"&amp;ДАННЫЕ!$BV1305&amp;"o"&amp;ДАННЫЕ!$BT1305&amp;"l"&amp;IF(ДАННЫЕ!$BN1305&gt;0,1,0)&amp;ДАННЫЕ!$BN1305&amp;"g"&amp;ДАННЫЕ!$BO1305&amp;"s"&amp;ДАННЫЕ!$BP1305&amp;"DZ"&amp;IF(ДАННЫЕ!B1305-ДАННЫЕ!G1305 &lt; 60,IF(ДАННЫЕ!B1305-ДАННЫЕ!G1305 &gt;= 0,1,0),0)&amp;"u"&amp;IF(ДАННЫЕ!$CJ1305&gt;0,1,0)</f>
        <v>brCD0h0xyzc0a0dvpntol0gsDZ1u0</v>
      </c>
      <c r="N1305" s="28" t="str">
        <f ca="1">ДАННЫЕ!$F1305&amp;ДАННЫЕ!$I1305&amp;"g"&amp;B1305&amp;"cf"&amp;D1305&amp;"a"&amp;IF(ДАННЫЕ!$BX1305&gt;0,1,0)&amp;IF(ДАННЫЕ!$BF1305&gt;500,1,IF(ДАННЫЕ!$BF1305&gt;350,2,IF(ДАННЫЕ!$BF1305&gt;=200,3,IF(ДАННЫЕ!$BF1305&gt;=100,4,IF(ДАННЫЕ!$BF1305&gt;=50,5,IF(ДАННЫЕ!$BF1305&lt;50,6,0))))))&amp;"AR"&amp;IF(DATEDIF(ДАННЫЕ!$BX1305,ДАННЫЕ!$F$1,"y")&gt;1,1,0)&amp;"VG"&amp;IF(ДАННЫЕ!$BH1305="0",1,0)&amp;"o"&amp;IF(T1305+ДАННЫЕ!$AF1305+ДАННЫЕ!$AG1305+ДАННЫЕ!$AH1305+ДАННЫЕ!$AI1305+ДАННЫЕ!$AJ1305+ДАННЫЕ!$AP1305+ДАННЫЕ!$AQ1305+ДАННЫЕ!$AR1305+ДАННЫЕ!$AU1305+ДАННЫЕ!$AW1305+ДАННЫЕ!$AS1305+ДАННЫЕ!$AT1305&gt;0,1,0)&amp;"x"&amp;ДАННЫЕ!$AG1305&amp;"p"&amp;IF(ДАННЫЕ!$BY1305&gt;0,1,0)&amp;"v"&amp;IF(ДАННЫЕ!$BZ1305&gt;0,1,0)&amp;"n"&amp;ДАННЫЕ!$CA1305&amp;"t"&amp;ДАННЫЕ!$AY1305&amp;"k"&amp;ДАННЫЕ!$CB1305&amp;"q"&amp;ДАННЫЕ!$CC1305&amp;"w"&amp;ДАННЫЕ!$CD1305&amp;"e"&amp;ДАННЫЕ!$CE1305&amp;"m"&amp;ДАННЫЕ!$CF1305&amp;"c"&amp;ДАННЫЕ!$CG1305&amp;"z"&amp;ДАННЫЕ!$CH1305&amp;"d"&amp;IF(H1305=4,1,0)&amp;"s"&amp;IF(ДАННЫЕ!$J1305=1,0,1)&amp;"u"&amp;IF(ДАННЫЕ!$CJ1305&gt;0,1,0)</f>
        <v>g0cf0a06AR1VG0o0xp0v0ntkqwemczd0s1u0</v>
      </c>
      <c r="O1305" s="28" t="str">
        <f>ДАННЫЕ!$I1305&amp;"g"&amp;B1305&amp;A1305&amp;"f"&amp;P1305&amp;"c"&amp;IF(ДАННЫЕ!$U1305&gt;0,1,0)&amp;"s"&amp;IF(ДАННЫЕ!$Q1305&gt;0,IF(YEAR(ДАННЫЕ!$F$1)=YEAR(ДАННЫЕ!$Q1305),IF(MONTH(ДАННЫЕ!$F$1)=MONTH(ДАННЫЕ!$Q1305),111,11),1),0)&amp;"i"&amp;IF(ДАННЫЕ!$R1305+ДАННЫЕ!$S1305+ДАННЫЕ!$T1305=0,0,1)&amp;"h"&amp;IF(ДАННЫЕ!$P1305&gt;0,1,0)&amp;"p"&amp;IF(ДАННЫЕ!$CI1305&gt;0,IF(YEAR(ДАННЫЕ!$F$1)=YEAR(ДАННЫЕ!$CI1305),IF(MONTH(ДАННЫЕ!$F$1)=MONTH(ДАННЫЕ!$CI1305),111,11),1),0)&amp;"d"&amp;IF(ДАННЫЕ!$CJ1305&gt;0,IF(YEAR(ДАННЫЕ!$F$1)=YEAR(ДАННЫЕ!$CJ1305),IF(MONTH(ДАННЫЕ!$F$1)=MONTH(ДАННЫЕ!$CJ1305),111,11),1),0)&amp;"o"&amp;IF(ДАННЫЕ!$CK1305&gt;0,IF(MONTH(ДАННЫЕ!$F$1)=MONTH(ДАННЫЕ!$CK1305),111,11),0)&amp;"v"&amp;IF(ДАННЫЕ!$BE1305&gt;0,IF(MONTH(ДАННЫЕ!$F$1)=MONTH(ДАННЫЕ!$BE1305),111,11),0)</f>
        <v>g00f0c0s0i0h0p0d0o0v0</v>
      </c>
      <c r="P1305" s="15">
        <f t="shared" si="62"/>
        <v>0</v>
      </c>
      <c r="Q1305" s="15">
        <f>IF(ДАННЫЕ!$F$1&gt;ДАННЫЕ!$N1305,IF(YEAR(ДАННЫЕ!$F$1)=YEAR(ДАННЫЕ!M1305),1,0),0)</f>
        <v>0</v>
      </c>
      <c r="R1305" s="15">
        <f>IF(ДАННЫЕ!$F$1&gt;ДАННЫЕ!$N1305,IF(YEAR(ДАННЫЕ!$F$1)=YEAR(ДАННЫЕ!N1305),1,0),0)</f>
        <v>0</v>
      </c>
      <c r="S1305" s="15">
        <f>IF(ДАННЫЕ!$AA1305="2А",1,IF(ДАННЫЕ!$AA1305="2Б",2,IF(ДАННЫЕ!$AA1305="2В",3,IF(ДАННЫЕ!$AA1305=3,4,IF(ДАННЫЕ!$AA1305="4А",5,IF(ДАННЫЕ!$AA1305="4Б",6,IF(ДАННЫЕ!$AA1305="4В",7,IF(ДАННЫЕ!$AA1305=5,8,0))))))))</f>
        <v>0</v>
      </c>
      <c r="T1305" s="15">
        <f>IF(OR(ДАННЫЕ!$AC1305=2,ДАННЫЕ!$AD1305=2,ДАННЫЕ!$AE1305=2),2,IF(OR(ДАННЫЕ!$AC1305=1,ДАННЫЕ!$AD1305=1,ДАННЫЕ!$AE1305=1),1,0))</f>
        <v>0</v>
      </c>
    </row>
    <row r="1306" spans="1:20" x14ac:dyDescent="0.2">
      <c r="A1306" s="78">
        <f>IF(B1306&gt;0,IF(MONTH(ДАННЫЕ!$F$1)=MONTH(ДАННЫЕ!$B1306),1,0),0)</f>
        <v>0</v>
      </c>
      <c r="B1306" s="14">
        <f>IF(ДАННЫЕ!$B1306&gt;0,IF(YEAR(ДАННЫЕ!$F$1)=YEAR(ДАННЫЕ!$B1306),1,0),0)</f>
        <v>0</v>
      </c>
      <c r="C1306" s="14">
        <f>IF(ДАННЫЕ!$CM1306&gt;0,IF(YEAR(ДАННЫЕ!$F$1)=YEAR(ДАННЫЕ!$CM1306),1,0),0)</f>
        <v>0</v>
      </c>
      <c r="D1306" s="14">
        <f>IF(ДАННЫЕ!$CJ1306&gt;0,IF(ДАННЫЕ!$CL1306&gt;ДАННЫЕ!$F$1,1,IF(ДАННЫЕ!$CL1306&gt;0,0,1)),0)</f>
        <v>0</v>
      </c>
      <c r="E1306" s="43" t="str">
        <f ca="1">IF(ДАННЫЕ!$F$1&gt;0,IF(ДАННЫЕ!$G1306&gt;0,DATEDIF(ДАННЫЕ!$G1306,ДАННЫЕ!$F$1,"y"),""),IF(ДАННЫЕ!$G1306&gt;0,DATEDIF(ДАННЫЕ!$G1306,TODAY(),"y"),""))</f>
        <v/>
      </c>
      <c r="F1306" s="43" t="str">
        <f xml:space="preserve"> IF(ДАННЫЕ!$F1306="М",IF(E1306&gt;=18,IF(E1306&lt;60,1,""),""),"")&amp;IF(ДАННЫЕ!$F1306="Ж",IF(E1306&gt;=18,IF(E1306&lt;55,1,""),""),"")</f>
        <v/>
      </c>
      <c r="G1306" s="43" t="str">
        <f xml:space="preserve"> IF(ДАННЫЕ!$F1306="М",IF(E1306&gt;=60,2,""),"")&amp;IF(ДАННЫЕ!$F1306="Ж",IF(E1306&gt;=55,2,""),"")</f>
        <v/>
      </c>
      <c r="H1306" s="43" t="str">
        <f t="shared" ca="1" si="60"/>
        <v/>
      </c>
      <c r="I1306" s="43" t="str">
        <f t="shared" ca="1" si="61"/>
        <v>03</v>
      </c>
      <c r="J1306" s="28" t="str">
        <f ca="1">ДАННЫЕ!$F1306&amp;H1306&amp;I1306&amp;ДАННЫЕ!$I1306&amp;"m"&amp;IF(ДАННЫЕ!$I1306&gt;0,IF(ДАННЫЕ!$J1306&gt;0,0,1),"")&amp;"f"&amp;IF(ДАННЫЕ!$R1306&gt;0,IF(YEAR(ДАННЫЕ!$F$1)=YEAR(ДАННЫЕ!$R1306),1,0),0)&amp;"z"&amp;ДАННЫЕ!$R1306&amp;"p"&amp;ДАННЫЕ!$S1306&amp;"i"&amp;ДАННЫЕ!$T1306&amp;"h"&amp;ДАННЫЕ!$K1306&amp;"be"&amp;ДАННЫЕ!$BI1306&amp;"CD"&amp;IF(ДАННЫЕ!BF1306&gt;500,4,IF(ДАННЫЕ!BF1306&gt;350,3,IF(ДАННЫЕ!BF1306&gt;200,2,IF(ДАННЫЕ!BF1306&gt;0,1,0))))&amp;"g"&amp;B1306&amp;"d"&amp;H1306&amp;"l"&amp;ДАННЫЕ!AT1306&amp;"a"&amp;ДАННЫЕ!$V1306&amp;"v"&amp;R1306&amp;"k"&amp;ДАННЫЕ!$U1306&amp;"s"&amp;ДАННЫЕ!$Y1306&amp;"t"&amp;ДАННЫЕ!$X1306&amp;"b"&amp;IF(ДАННЫЕ!$Q1306&gt;1,1,0)&amp;"PP"&amp;ДАННЫЕ!Z1306&amp;"c"&amp;S1306&amp;"x"&amp;IF(ДАННЫЕ!$BY1306&gt;0,IF(YEAR(ДАННЫЕ!$F$1)=YEAR(ДАННЫЕ!$BY1306),1,0),0)&amp;"n"&amp;IF(ДАННЫЕ!$BZ1306&gt;0,IF(YEAR(ДАННЫЕ!$F$1)=YEAR(ДАННЫЕ!$BZ1306),1,0),0)&amp;"u"&amp;D1306&amp;"z"&amp;IF(ДАННЫЕ!$CL1306&gt;0,IF(YEAR(ДАННЫЕ!$F$1)&gt;YEAR(ДАННЫЕ!$CL1306),11,12),0)</f>
        <v>03mf0zpihbeCD0g0dlav0kstb0PPc0x0n0u0z0</v>
      </c>
      <c r="K1306" s="28" t="str">
        <f ca="1">ДАННЫЕ!$I1306&amp;"x"&amp;B1306&amp;"w"&amp;IF(T1306+ДАННЫЕ!AD1306+ДАННЫЕ!AE1306+ДАННЫЕ!AF1306+ДАННЫЕ!AG1306+ДАННЫЕ!AH1306+ДАННЫЕ!$AL1306+ДАННЫЕ!AI1306+ДАННЫЕ!AJ1306+ДАННЫЕ!AK1306+ДАННЫЕ!AP1306+ДАННЫЕ!AQ1306+ДАННЫЕ!AR1306+ДАННЫЕ!$AM1306+ДАННЫЕ!$AN1306+ДАННЫЕ!AS1306+ДАННЫЕ!AT1306&gt;0,1,0)&amp;IF(OR(T1306=2,ДАННЫЕ!AD1306=2,ДАННЫЕ!AE1306=2,ДАННЫЕ!AF1306=2,ДАННЫЕ!AG1306=2,ДАННЫЕ!AH1306=2,ДАННЫЕ!$AL1306=2,ДАННЫЕ!AI1306=2,ДАННЫЕ!AJ1306=2,ДАННЫЕ!AK1306=2,ДАННЫЕ!AP1306=2,ДАННЫЕ!AQ1306=2,ДАННЫЕ!AR1306=2,ДАННЫЕ!$AM1306=2,ДАННЫЕ!$AN1306=2,ДАННЫЕ!AS1306=2,ДАННЫЕ!AT1306=2),2,0)&amp;"t"&amp;IF(T1306&gt;0,"1"&amp;T1306,"00")&amp;"f"&amp;IF(ДАННЫЕ!$AC1306,"1"&amp;ДАННЫЕ!$AC1306,"00")&amp;"b"&amp;IF(ДАННЫЕ!$AD1306,"1"&amp;ДАННЫЕ!$AD1306,"00")&amp;"g"&amp;IF(ДАННЫЕ!$AF1306,"1"&amp;ДАННЫЕ!$AF1306,"00")&amp;"c"&amp;IF(ДАННЫЕ!$AG1306,"1"&amp;ДАННЫЕ!$AG1306,"00")&amp;"i"&amp;IF(ДАННЫЕ!$AH1306,"1"&amp;ДАННЫЕ!$AH1306,"00")&amp;"r"&amp;IF(ДАННЫЕ!$AL1306,"1"&amp;ДАННЫЕ!$AL1306,"00")&amp;"m"&amp;IF(ДАННЫЕ!$AI1306,"1"&amp;ДАННЫЕ!$AI1306,"00")&amp;"hS"&amp;IF(ДАННЫЕ!$AJ1306,"1"&amp;ДАННЫЕ!$AJ1306,"00")&amp;"hZ"&amp;IF(ДАННЫЕ!$AK1306,"1"&amp;ДАННЫЕ!$AK1306,"00")&amp;"p"&amp;IF(ДАННЫЕ!$AP1306,"1"&amp;ДАННЫЕ!$AP1306,"00")&amp;"k"&amp;IF(ДАННЫЕ!$AQ1306,"1"&amp;ДАННЫЕ!$AQ1306,"00")&amp;"z"&amp;IF(ДАННЫЕ!$AR1306,"1"&amp;ДАННЫЕ!$AR1306,"00")&amp;"j"&amp;IF(ДАННЫЕ!$AM1306,"1"&amp;ДАННЫЕ!$AM1306,"00")&amp;"n"&amp;IF(ДАННЫЕ!$AN1306,"1"&amp;ДАННЫЕ!$AN1306,"00")&amp;"E"&amp;ДАННЫЕ!BI1306&amp;"L"&amp;ДАННЫЕ!AO1306&amp;"h"&amp;IF(ДАННЫЕ!$AU1306&gt;0,1,0)&amp;"v"&amp;IF(ДАННЫЕ!$AW1306&gt;0,1,0)&amp;"a"&amp;IF(ДАННЫЕ!$AS1306,"1"&amp;ДАННЫЕ!$AS1306,"00")&amp;"s"&amp;IF(ДАННЫЕ!$AT1306,"1"&amp;ДАННЫЕ!$AT1306,"00")&amp;"u"&amp;IF(ДАННЫЕ!$CJ1306&gt;0,1,0)&amp;"y"&amp;B1306&amp;"d"&amp;H1306&amp;"e"&amp;F1306&amp;G1306</f>
        <v>x0w00t00f00b00g00c00i00r00m00hS00hZ00p00k00z00j00n00ELh0v0a00s00u0y0de</v>
      </c>
      <c r="L1306" s="28" t="str">
        <f ca="1">ДАННЫЕ!$I1306&amp;"VN"&amp;IF(ДАННЫЕ!AW1306&gt;0,11,10)&amp;"CD"&amp;IF(ДАННЫЕ!BF1306&gt;500,16,IF(ДАННЫЕ!BF1306&gt;350,15,IF(ДАННЫЕ!BF1306&gt;=200,14,IF(ДАННЫЕ!BF1306&gt;=100,13,IF(ДАННЫЕ!BF1306&gt;=50,12,IF(ДАННЫЕ!BF1306&gt;0,11,10))))))&amp;"AR"&amp;IF(ДАННЫЕ!BX1306&gt;0,1,0)&amp;"GD"&amp;B1306&amp;"VV"&amp;IF(E1306&gt;=5,IF(E1306&lt;18,1,0),0)</f>
        <v>VN10CD10AR0GD0VV0</v>
      </c>
      <c r="M1306" s="28" t="str">
        <f>ДАННЫЕ!$I1306&amp;"b"&amp;ДАННЫЕ!$BI1306&amp;"r"&amp;ДАННЫЕ!$BJ1306&amp;"CD"&amp;IF(ДАННЫЕ!BF1306&gt;0,IF(ДАННЫЕ!BF1306&lt;200,1,IF(ДАННЫЕ!BF1306&lt;350,2,3)),0)&amp;"h"&amp;IF(ДАННЫЕ!$BK1306+ДАННЫЕ!$BL1306+ДАННЫЕ!$BM1306&gt;0,1,0)&amp;"x"&amp;ДАННЫЕ!$BK1306&amp;"y"&amp;ДАННЫЕ!$BL1306&amp;"z"&amp;ДАННЫЕ!$BM1306&amp;"c"&amp;IF(ДАННЫЕ!$BK1306+ДАННЫЕ!$BL1306+ДАННЫЕ!$BM1306=3,1,0)&amp;"a"&amp;IF(ДАННЫЕ!$BQ1306+ДАННЫЕ!$BR1306&gt;0,1,0)&amp;"d"&amp;ДАННЫЕ!$BQ1306&amp;"v"&amp;ДАННЫЕ!$BR1306&amp;"p"&amp;ДАННЫЕ!$BS1306&amp;"n"&amp;ДАННЫЕ!$BU1306&amp;"t"&amp;ДАННЫЕ!$BV1306&amp;"o"&amp;ДАННЫЕ!$BT1306&amp;"l"&amp;IF(ДАННЫЕ!$BN1306&gt;0,1,0)&amp;ДАННЫЕ!$BN1306&amp;"g"&amp;ДАННЫЕ!$BO1306&amp;"s"&amp;ДАННЫЕ!$BP1306&amp;"DZ"&amp;IF(ДАННЫЕ!B1306-ДАННЫЕ!G1306 &lt; 60,IF(ДАННЫЕ!B1306-ДАННЫЕ!G1306 &gt;= 0,1,0),0)&amp;"u"&amp;IF(ДАННЫЕ!$CJ1306&gt;0,1,0)</f>
        <v>brCD0h0xyzc0a0dvpntol0gsDZ1u0</v>
      </c>
      <c r="N1306" s="28" t="str">
        <f ca="1">ДАННЫЕ!$F1306&amp;ДАННЫЕ!$I1306&amp;"g"&amp;B1306&amp;"cf"&amp;D1306&amp;"a"&amp;IF(ДАННЫЕ!$BX1306&gt;0,1,0)&amp;IF(ДАННЫЕ!$BF1306&gt;500,1,IF(ДАННЫЕ!$BF1306&gt;350,2,IF(ДАННЫЕ!$BF1306&gt;=200,3,IF(ДАННЫЕ!$BF1306&gt;=100,4,IF(ДАННЫЕ!$BF1306&gt;=50,5,IF(ДАННЫЕ!$BF1306&lt;50,6,0))))))&amp;"AR"&amp;IF(DATEDIF(ДАННЫЕ!$BX1306,ДАННЫЕ!$F$1,"y")&gt;1,1,0)&amp;"VG"&amp;IF(ДАННЫЕ!$BH1306="0",1,0)&amp;"o"&amp;IF(T1306+ДАННЫЕ!$AF1306+ДАННЫЕ!$AG1306+ДАННЫЕ!$AH1306+ДАННЫЕ!$AI1306+ДАННЫЕ!$AJ1306+ДАННЫЕ!$AP1306+ДАННЫЕ!$AQ1306+ДАННЫЕ!$AR1306+ДАННЫЕ!$AU1306+ДАННЫЕ!$AW1306+ДАННЫЕ!$AS1306+ДАННЫЕ!$AT1306&gt;0,1,0)&amp;"x"&amp;ДАННЫЕ!$AG1306&amp;"p"&amp;IF(ДАННЫЕ!$BY1306&gt;0,1,0)&amp;"v"&amp;IF(ДАННЫЕ!$BZ1306&gt;0,1,0)&amp;"n"&amp;ДАННЫЕ!$CA1306&amp;"t"&amp;ДАННЫЕ!$AY1306&amp;"k"&amp;ДАННЫЕ!$CB1306&amp;"q"&amp;ДАННЫЕ!$CC1306&amp;"w"&amp;ДАННЫЕ!$CD1306&amp;"e"&amp;ДАННЫЕ!$CE1306&amp;"m"&amp;ДАННЫЕ!$CF1306&amp;"c"&amp;ДАННЫЕ!$CG1306&amp;"z"&amp;ДАННЫЕ!$CH1306&amp;"d"&amp;IF(H1306=4,1,0)&amp;"s"&amp;IF(ДАННЫЕ!$J1306=1,0,1)&amp;"u"&amp;IF(ДАННЫЕ!$CJ1306&gt;0,1,0)</f>
        <v>g0cf0a06AR1VG0o0xp0v0ntkqwemczd0s1u0</v>
      </c>
      <c r="O1306" s="28" t="str">
        <f>ДАННЫЕ!$I1306&amp;"g"&amp;B1306&amp;A1306&amp;"f"&amp;P1306&amp;"c"&amp;IF(ДАННЫЕ!$U1306&gt;0,1,0)&amp;"s"&amp;IF(ДАННЫЕ!$Q1306&gt;0,IF(YEAR(ДАННЫЕ!$F$1)=YEAR(ДАННЫЕ!$Q1306),IF(MONTH(ДАННЫЕ!$F$1)=MONTH(ДАННЫЕ!$Q1306),111,11),1),0)&amp;"i"&amp;IF(ДАННЫЕ!$R1306+ДАННЫЕ!$S1306+ДАННЫЕ!$T1306=0,0,1)&amp;"h"&amp;IF(ДАННЫЕ!$P1306&gt;0,1,0)&amp;"p"&amp;IF(ДАННЫЕ!$CI1306&gt;0,IF(YEAR(ДАННЫЕ!$F$1)=YEAR(ДАННЫЕ!$CI1306),IF(MONTH(ДАННЫЕ!$F$1)=MONTH(ДАННЫЕ!$CI1306),111,11),1),0)&amp;"d"&amp;IF(ДАННЫЕ!$CJ1306&gt;0,IF(YEAR(ДАННЫЕ!$F$1)=YEAR(ДАННЫЕ!$CJ1306),IF(MONTH(ДАННЫЕ!$F$1)=MONTH(ДАННЫЕ!$CJ1306),111,11),1),0)&amp;"o"&amp;IF(ДАННЫЕ!$CK1306&gt;0,IF(MONTH(ДАННЫЕ!$F$1)=MONTH(ДАННЫЕ!$CK1306),111,11),0)&amp;"v"&amp;IF(ДАННЫЕ!$BE1306&gt;0,IF(MONTH(ДАННЫЕ!$F$1)=MONTH(ДАННЫЕ!$BE1306),111,11),0)</f>
        <v>g00f0c0s0i0h0p0d0o0v0</v>
      </c>
      <c r="P1306" s="15">
        <f t="shared" si="62"/>
        <v>0</v>
      </c>
      <c r="Q1306" s="15">
        <f>IF(ДАННЫЕ!$F$1&gt;ДАННЫЕ!$N1306,IF(YEAR(ДАННЫЕ!$F$1)=YEAR(ДАННЫЕ!M1306),1,0),0)</f>
        <v>0</v>
      </c>
      <c r="R1306" s="15">
        <f>IF(ДАННЫЕ!$F$1&gt;ДАННЫЕ!$N1306,IF(YEAR(ДАННЫЕ!$F$1)=YEAR(ДАННЫЕ!N1306),1,0),0)</f>
        <v>0</v>
      </c>
      <c r="S1306" s="15">
        <f>IF(ДАННЫЕ!$AA1306="2А",1,IF(ДАННЫЕ!$AA1306="2Б",2,IF(ДАННЫЕ!$AA1306="2В",3,IF(ДАННЫЕ!$AA1306=3,4,IF(ДАННЫЕ!$AA1306="4А",5,IF(ДАННЫЕ!$AA1306="4Б",6,IF(ДАННЫЕ!$AA1306="4В",7,IF(ДАННЫЕ!$AA1306=5,8,0))))))))</f>
        <v>0</v>
      </c>
      <c r="T1306" s="15">
        <f>IF(OR(ДАННЫЕ!$AC1306=2,ДАННЫЕ!$AD1306=2,ДАННЫЕ!$AE1306=2),2,IF(OR(ДАННЫЕ!$AC1306=1,ДАННЫЕ!$AD1306=1,ДАННЫЕ!$AE1306=1),1,0))</f>
        <v>0</v>
      </c>
    </row>
    <row r="1307" spans="1:20" x14ac:dyDescent="0.2">
      <c r="A1307" s="78">
        <f>IF(B1307&gt;0,IF(MONTH(ДАННЫЕ!$F$1)=MONTH(ДАННЫЕ!$B1307),1,0),0)</f>
        <v>0</v>
      </c>
      <c r="B1307" s="14">
        <f>IF(ДАННЫЕ!$B1307&gt;0,IF(YEAR(ДАННЫЕ!$F$1)=YEAR(ДАННЫЕ!$B1307),1,0),0)</f>
        <v>0</v>
      </c>
      <c r="C1307" s="14">
        <f>IF(ДАННЫЕ!$CM1307&gt;0,IF(YEAR(ДАННЫЕ!$F$1)=YEAR(ДАННЫЕ!$CM1307),1,0),0)</f>
        <v>0</v>
      </c>
      <c r="D1307" s="14">
        <f>IF(ДАННЫЕ!$CJ1307&gt;0,IF(ДАННЫЕ!$CL1307&gt;ДАННЫЕ!$F$1,1,IF(ДАННЫЕ!$CL1307&gt;0,0,1)),0)</f>
        <v>0</v>
      </c>
      <c r="E1307" s="43" t="str">
        <f ca="1">IF(ДАННЫЕ!$F$1&gt;0,IF(ДАННЫЕ!$G1307&gt;0,DATEDIF(ДАННЫЕ!$G1307,ДАННЫЕ!$F$1,"y"),""),IF(ДАННЫЕ!$G1307&gt;0,DATEDIF(ДАННЫЕ!$G1307,TODAY(),"y"),""))</f>
        <v/>
      </c>
      <c r="F1307" s="43" t="str">
        <f xml:space="preserve"> IF(ДАННЫЕ!$F1307="М",IF(E1307&gt;=18,IF(E1307&lt;60,1,""),""),"")&amp;IF(ДАННЫЕ!$F1307="Ж",IF(E1307&gt;=18,IF(E1307&lt;55,1,""),""),"")</f>
        <v/>
      </c>
      <c r="G1307" s="43" t="str">
        <f xml:space="preserve"> IF(ДАННЫЕ!$F1307="М",IF(E1307&gt;=60,2,""),"")&amp;IF(ДАННЫЕ!$F1307="Ж",IF(E1307&gt;=55,2,""),"")</f>
        <v/>
      </c>
      <c r="H1307" s="43" t="str">
        <f t="shared" ca="1" si="60"/>
        <v/>
      </c>
      <c r="I1307" s="43" t="str">
        <f t="shared" ca="1" si="61"/>
        <v>03</v>
      </c>
      <c r="J1307" s="28" t="str">
        <f ca="1">ДАННЫЕ!$F1307&amp;H1307&amp;I1307&amp;ДАННЫЕ!$I1307&amp;"m"&amp;IF(ДАННЫЕ!$I1307&gt;0,IF(ДАННЫЕ!$J1307&gt;0,0,1),"")&amp;"f"&amp;IF(ДАННЫЕ!$R1307&gt;0,IF(YEAR(ДАННЫЕ!$F$1)=YEAR(ДАННЫЕ!$R1307),1,0),0)&amp;"z"&amp;ДАННЫЕ!$R1307&amp;"p"&amp;ДАННЫЕ!$S1307&amp;"i"&amp;ДАННЫЕ!$T1307&amp;"h"&amp;ДАННЫЕ!$K1307&amp;"be"&amp;ДАННЫЕ!$BI1307&amp;"CD"&amp;IF(ДАННЫЕ!BF1307&gt;500,4,IF(ДАННЫЕ!BF1307&gt;350,3,IF(ДАННЫЕ!BF1307&gt;200,2,IF(ДАННЫЕ!BF1307&gt;0,1,0))))&amp;"g"&amp;B1307&amp;"d"&amp;H1307&amp;"l"&amp;ДАННЫЕ!AT1307&amp;"a"&amp;ДАННЫЕ!$V1307&amp;"v"&amp;R1307&amp;"k"&amp;ДАННЫЕ!$U1307&amp;"s"&amp;ДАННЫЕ!$Y1307&amp;"t"&amp;ДАННЫЕ!$X1307&amp;"b"&amp;IF(ДАННЫЕ!$Q1307&gt;1,1,0)&amp;"PP"&amp;ДАННЫЕ!Z1307&amp;"c"&amp;S1307&amp;"x"&amp;IF(ДАННЫЕ!$BY1307&gt;0,IF(YEAR(ДАННЫЕ!$F$1)=YEAR(ДАННЫЕ!$BY1307),1,0),0)&amp;"n"&amp;IF(ДАННЫЕ!$BZ1307&gt;0,IF(YEAR(ДАННЫЕ!$F$1)=YEAR(ДАННЫЕ!$BZ1307),1,0),0)&amp;"u"&amp;D1307&amp;"z"&amp;IF(ДАННЫЕ!$CL1307&gt;0,IF(YEAR(ДАННЫЕ!$F$1)&gt;YEAR(ДАННЫЕ!$CL1307),11,12),0)</f>
        <v>03mf0zpihbeCD0g0dlav0kstb0PPc0x0n0u0z0</v>
      </c>
      <c r="K1307" s="28" t="str">
        <f ca="1">ДАННЫЕ!$I1307&amp;"x"&amp;B1307&amp;"w"&amp;IF(T1307+ДАННЫЕ!AD1307+ДАННЫЕ!AE1307+ДАННЫЕ!AF1307+ДАННЫЕ!AG1307+ДАННЫЕ!AH1307+ДАННЫЕ!$AL1307+ДАННЫЕ!AI1307+ДАННЫЕ!AJ1307+ДАННЫЕ!AK1307+ДАННЫЕ!AP1307+ДАННЫЕ!AQ1307+ДАННЫЕ!AR1307+ДАННЫЕ!$AM1307+ДАННЫЕ!$AN1307+ДАННЫЕ!AS1307+ДАННЫЕ!AT1307&gt;0,1,0)&amp;IF(OR(T1307=2,ДАННЫЕ!AD1307=2,ДАННЫЕ!AE1307=2,ДАННЫЕ!AF1307=2,ДАННЫЕ!AG1307=2,ДАННЫЕ!AH1307=2,ДАННЫЕ!$AL1307=2,ДАННЫЕ!AI1307=2,ДАННЫЕ!AJ1307=2,ДАННЫЕ!AK1307=2,ДАННЫЕ!AP1307=2,ДАННЫЕ!AQ1307=2,ДАННЫЕ!AR1307=2,ДАННЫЕ!$AM1307=2,ДАННЫЕ!$AN1307=2,ДАННЫЕ!AS1307=2,ДАННЫЕ!AT1307=2),2,0)&amp;"t"&amp;IF(T1307&gt;0,"1"&amp;T1307,"00")&amp;"f"&amp;IF(ДАННЫЕ!$AC1307,"1"&amp;ДАННЫЕ!$AC1307,"00")&amp;"b"&amp;IF(ДАННЫЕ!$AD1307,"1"&amp;ДАННЫЕ!$AD1307,"00")&amp;"g"&amp;IF(ДАННЫЕ!$AF1307,"1"&amp;ДАННЫЕ!$AF1307,"00")&amp;"c"&amp;IF(ДАННЫЕ!$AG1307,"1"&amp;ДАННЫЕ!$AG1307,"00")&amp;"i"&amp;IF(ДАННЫЕ!$AH1307,"1"&amp;ДАННЫЕ!$AH1307,"00")&amp;"r"&amp;IF(ДАННЫЕ!$AL1307,"1"&amp;ДАННЫЕ!$AL1307,"00")&amp;"m"&amp;IF(ДАННЫЕ!$AI1307,"1"&amp;ДАННЫЕ!$AI1307,"00")&amp;"hS"&amp;IF(ДАННЫЕ!$AJ1307,"1"&amp;ДАННЫЕ!$AJ1307,"00")&amp;"hZ"&amp;IF(ДАННЫЕ!$AK1307,"1"&amp;ДАННЫЕ!$AK1307,"00")&amp;"p"&amp;IF(ДАННЫЕ!$AP1307,"1"&amp;ДАННЫЕ!$AP1307,"00")&amp;"k"&amp;IF(ДАННЫЕ!$AQ1307,"1"&amp;ДАННЫЕ!$AQ1307,"00")&amp;"z"&amp;IF(ДАННЫЕ!$AR1307,"1"&amp;ДАННЫЕ!$AR1307,"00")&amp;"j"&amp;IF(ДАННЫЕ!$AM1307,"1"&amp;ДАННЫЕ!$AM1307,"00")&amp;"n"&amp;IF(ДАННЫЕ!$AN1307,"1"&amp;ДАННЫЕ!$AN1307,"00")&amp;"E"&amp;ДАННЫЕ!BI1307&amp;"L"&amp;ДАННЫЕ!AO1307&amp;"h"&amp;IF(ДАННЫЕ!$AU1307&gt;0,1,0)&amp;"v"&amp;IF(ДАННЫЕ!$AW1307&gt;0,1,0)&amp;"a"&amp;IF(ДАННЫЕ!$AS1307,"1"&amp;ДАННЫЕ!$AS1307,"00")&amp;"s"&amp;IF(ДАННЫЕ!$AT1307,"1"&amp;ДАННЫЕ!$AT1307,"00")&amp;"u"&amp;IF(ДАННЫЕ!$CJ1307&gt;0,1,0)&amp;"y"&amp;B1307&amp;"d"&amp;H1307&amp;"e"&amp;F1307&amp;G1307</f>
        <v>x0w00t00f00b00g00c00i00r00m00hS00hZ00p00k00z00j00n00ELh0v0a00s00u0y0de</v>
      </c>
      <c r="L1307" s="28" t="str">
        <f ca="1">ДАННЫЕ!$I1307&amp;"VN"&amp;IF(ДАННЫЕ!AW1307&gt;0,11,10)&amp;"CD"&amp;IF(ДАННЫЕ!BF1307&gt;500,16,IF(ДАННЫЕ!BF1307&gt;350,15,IF(ДАННЫЕ!BF1307&gt;=200,14,IF(ДАННЫЕ!BF1307&gt;=100,13,IF(ДАННЫЕ!BF1307&gt;=50,12,IF(ДАННЫЕ!BF1307&gt;0,11,10))))))&amp;"AR"&amp;IF(ДАННЫЕ!BX1307&gt;0,1,0)&amp;"GD"&amp;B1307&amp;"VV"&amp;IF(E1307&gt;=5,IF(E1307&lt;18,1,0),0)</f>
        <v>VN10CD10AR0GD0VV0</v>
      </c>
      <c r="M1307" s="28" t="str">
        <f>ДАННЫЕ!$I1307&amp;"b"&amp;ДАННЫЕ!$BI1307&amp;"r"&amp;ДАННЫЕ!$BJ1307&amp;"CD"&amp;IF(ДАННЫЕ!BF1307&gt;0,IF(ДАННЫЕ!BF1307&lt;200,1,IF(ДАННЫЕ!BF1307&lt;350,2,3)),0)&amp;"h"&amp;IF(ДАННЫЕ!$BK1307+ДАННЫЕ!$BL1307+ДАННЫЕ!$BM1307&gt;0,1,0)&amp;"x"&amp;ДАННЫЕ!$BK1307&amp;"y"&amp;ДАННЫЕ!$BL1307&amp;"z"&amp;ДАННЫЕ!$BM1307&amp;"c"&amp;IF(ДАННЫЕ!$BK1307+ДАННЫЕ!$BL1307+ДАННЫЕ!$BM1307=3,1,0)&amp;"a"&amp;IF(ДАННЫЕ!$BQ1307+ДАННЫЕ!$BR1307&gt;0,1,0)&amp;"d"&amp;ДАННЫЕ!$BQ1307&amp;"v"&amp;ДАННЫЕ!$BR1307&amp;"p"&amp;ДАННЫЕ!$BS1307&amp;"n"&amp;ДАННЫЕ!$BU1307&amp;"t"&amp;ДАННЫЕ!$BV1307&amp;"o"&amp;ДАННЫЕ!$BT1307&amp;"l"&amp;IF(ДАННЫЕ!$BN1307&gt;0,1,0)&amp;ДАННЫЕ!$BN1307&amp;"g"&amp;ДАННЫЕ!$BO1307&amp;"s"&amp;ДАННЫЕ!$BP1307&amp;"DZ"&amp;IF(ДАННЫЕ!B1307-ДАННЫЕ!G1307 &lt; 60,IF(ДАННЫЕ!B1307-ДАННЫЕ!G1307 &gt;= 0,1,0),0)&amp;"u"&amp;IF(ДАННЫЕ!$CJ1307&gt;0,1,0)</f>
        <v>brCD0h0xyzc0a0dvpntol0gsDZ1u0</v>
      </c>
      <c r="N1307" s="28" t="str">
        <f ca="1">ДАННЫЕ!$F1307&amp;ДАННЫЕ!$I1307&amp;"g"&amp;B1307&amp;"cf"&amp;D1307&amp;"a"&amp;IF(ДАННЫЕ!$BX1307&gt;0,1,0)&amp;IF(ДАННЫЕ!$BF1307&gt;500,1,IF(ДАННЫЕ!$BF1307&gt;350,2,IF(ДАННЫЕ!$BF1307&gt;=200,3,IF(ДАННЫЕ!$BF1307&gt;=100,4,IF(ДАННЫЕ!$BF1307&gt;=50,5,IF(ДАННЫЕ!$BF1307&lt;50,6,0))))))&amp;"AR"&amp;IF(DATEDIF(ДАННЫЕ!$BX1307,ДАННЫЕ!$F$1,"y")&gt;1,1,0)&amp;"VG"&amp;IF(ДАННЫЕ!$BH1307="0",1,0)&amp;"o"&amp;IF(T1307+ДАННЫЕ!$AF1307+ДАННЫЕ!$AG1307+ДАННЫЕ!$AH1307+ДАННЫЕ!$AI1307+ДАННЫЕ!$AJ1307+ДАННЫЕ!$AP1307+ДАННЫЕ!$AQ1307+ДАННЫЕ!$AR1307+ДАННЫЕ!$AU1307+ДАННЫЕ!$AW1307+ДАННЫЕ!$AS1307+ДАННЫЕ!$AT1307&gt;0,1,0)&amp;"x"&amp;ДАННЫЕ!$AG1307&amp;"p"&amp;IF(ДАННЫЕ!$BY1307&gt;0,1,0)&amp;"v"&amp;IF(ДАННЫЕ!$BZ1307&gt;0,1,0)&amp;"n"&amp;ДАННЫЕ!$CA1307&amp;"t"&amp;ДАННЫЕ!$AY1307&amp;"k"&amp;ДАННЫЕ!$CB1307&amp;"q"&amp;ДАННЫЕ!$CC1307&amp;"w"&amp;ДАННЫЕ!$CD1307&amp;"e"&amp;ДАННЫЕ!$CE1307&amp;"m"&amp;ДАННЫЕ!$CF1307&amp;"c"&amp;ДАННЫЕ!$CG1307&amp;"z"&amp;ДАННЫЕ!$CH1307&amp;"d"&amp;IF(H1307=4,1,0)&amp;"s"&amp;IF(ДАННЫЕ!$J1307=1,0,1)&amp;"u"&amp;IF(ДАННЫЕ!$CJ1307&gt;0,1,0)</f>
        <v>g0cf0a06AR1VG0o0xp0v0ntkqwemczd0s1u0</v>
      </c>
      <c r="O1307" s="28" t="str">
        <f>ДАННЫЕ!$I1307&amp;"g"&amp;B1307&amp;A1307&amp;"f"&amp;P1307&amp;"c"&amp;IF(ДАННЫЕ!$U1307&gt;0,1,0)&amp;"s"&amp;IF(ДАННЫЕ!$Q1307&gt;0,IF(YEAR(ДАННЫЕ!$F$1)=YEAR(ДАННЫЕ!$Q1307),IF(MONTH(ДАННЫЕ!$F$1)=MONTH(ДАННЫЕ!$Q1307),111,11),1),0)&amp;"i"&amp;IF(ДАННЫЕ!$R1307+ДАННЫЕ!$S1307+ДАННЫЕ!$T1307=0,0,1)&amp;"h"&amp;IF(ДАННЫЕ!$P1307&gt;0,1,0)&amp;"p"&amp;IF(ДАННЫЕ!$CI1307&gt;0,IF(YEAR(ДАННЫЕ!$F$1)=YEAR(ДАННЫЕ!$CI1307),IF(MONTH(ДАННЫЕ!$F$1)=MONTH(ДАННЫЕ!$CI1307),111,11),1),0)&amp;"d"&amp;IF(ДАННЫЕ!$CJ1307&gt;0,IF(YEAR(ДАННЫЕ!$F$1)=YEAR(ДАННЫЕ!$CJ1307),IF(MONTH(ДАННЫЕ!$F$1)=MONTH(ДАННЫЕ!$CJ1307),111,11),1),0)&amp;"o"&amp;IF(ДАННЫЕ!$CK1307&gt;0,IF(MONTH(ДАННЫЕ!$F$1)=MONTH(ДАННЫЕ!$CK1307),111,11),0)&amp;"v"&amp;IF(ДАННЫЕ!$BE1307&gt;0,IF(MONTH(ДАННЫЕ!$F$1)=MONTH(ДАННЫЕ!$BE1307),111,11),0)</f>
        <v>g00f0c0s0i0h0p0d0o0v0</v>
      </c>
      <c r="P1307" s="15">
        <f t="shared" si="62"/>
        <v>0</v>
      </c>
      <c r="Q1307" s="15">
        <f>IF(ДАННЫЕ!$F$1&gt;ДАННЫЕ!$N1307,IF(YEAR(ДАННЫЕ!$F$1)=YEAR(ДАННЫЕ!M1307),1,0),0)</f>
        <v>0</v>
      </c>
      <c r="R1307" s="15">
        <f>IF(ДАННЫЕ!$F$1&gt;ДАННЫЕ!$N1307,IF(YEAR(ДАННЫЕ!$F$1)=YEAR(ДАННЫЕ!N1307),1,0),0)</f>
        <v>0</v>
      </c>
      <c r="S1307" s="15">
        <f>IF(ДАННЫЕ!$AA1307="2А",1,IF(ДАННЫЕ!$AA1307="2Б",2,IF(ДАННЫЕ!$AA1307="2В",3,IF(ДАННЫЕ!$AA1307=3,4,IF(ДАННЫЕ!$AA1307="4А",5,IF(ДАННЫЕ!$AA1307="4Б",6,IF(ДАННЫЕ!$AA1307="4В",7,IF(ДАННЫЕ!$AA1307=5,8,0))))))))</f>
        <v>0</v>
      </c>
      <c r="T1307" s="15">
        <f>IF(OR(ДАННЫЕ!$AC1307=2,ДАННЫЕ!$AD1307=2,ДАННЫЕ!$AE1307=2),2,IF(OR(ДАННЫЕ!$AC1307=1,ДАННЫЕ!$AD1307=1,ДАННЫЕ!$AE1307=1),1,0))</f>
        <v>0</v>
      </c>
    </row>
    <row r="1308" spans="1:20" x14ac:dyDescent="0.2">
      <c r="A1308" s="78">
        <f>IF(B1308&gt;0,IF(MONTH(ДАННЫЕ!$F$1)=MONTH(ДАННЫЕ!$B1308),1,0),0)</f>
        <v>0</v>
      </c>
      <c r="B1308" s="14">
        <f>IF(ДАННЫЕ!$B1308&gt;0,IF(YEAR(ДАННЫЕ!$F$1)=YEAR(ДАННЫЕ!$B1308),1,0),0)</f>
        <v>0</v>
      </c>
      <c r="C1308" s="14">
        <f>IF(ДАННЫЕ!$CM1308&gt;0,IF(YEAR(ДАННЫЕ!$F$1)=YEAR(ДАННЫЕ!$CM1308),1,0),0)</f>
        <v>0</v>
      </c>
      <c r="D1308" s="14">
        <f>IF(ДАННЫЕ!$CJ1308&gt;0,IF(ДАННЫЕ!$CL1308&gt;ДАННЫЕ!$F$1,1,IF(ДАННЫЕ!$CL1308&gt;0,0,1)),0)</f>
        <v>0</v>
      </c>
      <c r="E1308" s="43" t="str">
        <f ca="1">IF(ДАННЫЕ!$F$1&gt;0,IF(ДАННЫЕ!$G1308&gt;0,DATEDIF(ДАННЫЕ!$G1308,ДАННЫЕ!$F$1,"y"),""),IF(ДАННЫЕ!$G1308&gt;0,DATEDIF(ДАННЫЕ!$G1308,TODAY(),"y"),""))</f>
        <v/>
      </c>
      <c r="F1308" s="43" t="str">
        <f xml:space="preserve"> IF(ДАННЫЕ!$F1308="М",IF(E1308&gt;=18,IF(E1308&lt;60,1,""),""),"")&amp;IF(ДАННЫЕ!$F1308="Ж",IF(E1308&gt;=18,IF(E1308&lt;55,1,""),""),"")</f>
        <v/>
      </c>
      <c r="G1308" s="43" t="str">
        <f xml:space="preserve"> IF(ДАННЫЕ!$F1308="М",IF(E1308&gt;=60,2,""),"")&amp;IF(ДАННЫЕ!$F1308="Ж",IF(E1308&gt;=55,2,""),"")</f>
        <v/>
      </c>
      <c r="H1308" s="43" t="str">
        <f t="shared" ca="1" si="60"/>
        <v/>
      </c>
      <c r="I1308" s="43" t="str">
        <f t="shared" ca="1" si="61"/>
        <v>03</v>
      </c>
      <c r="J1308" s="28" t="str">
        <f ca="1">ДАННЫЕ!$F1308&amp;H1308&amp;I1308&amp;ДАННЫЕ!$I1308&amp;"m"&amp;IF(ДАННЫЕ!$I1308&gt;0,IF(ДАННЫЕ!$J1308&gt;0,0,1),"")&amp;"f"&amp;IF(ДАННЫЕ!$R1308&gt;0,IF(YEAR(ДАННЫЕ!$F$1)=YEAR(ДАННЫЕ!$R1308),1,0),0)&amp;"z"&amp;ДАННЫЕ!$R1308&amp;"p"&amp;ДАННЫЕ!$S1308&amp;"i"&amp;ДАННЫЕ!$T1308&amp;"h"&amp;ДАННЫЕ!$K1308&amp;"be"&amp;ДАННЫЕ!$BI1308&amp;"CD"&amp;IF(ДАННЫЕ!BF1308&gt;500,4,IF(ДАННЫЕ!BF1308&gt;350,3,IF(ДАННЫЕ!BF1308&gt;200,2,IF(ДАННЫЕ!BF1308&gt;0,1,0))))&amp;"g"&amp;B1308&amp;"d"&amp;H1308&amp;"l"&amp;ДАННЫЕ!AT1308&amp;"a"&amp;ДАННЫЕ!$V1308&amp;"v"&amp;R1308&amp;"k"&amp;ДАННЫЕ!$U1308&amp;"s"&amp;ДАННЫЕ!$Y1308&amp;"t"&amp;ДАННЫЕ!$X1308&amp;"b"&amp;IF(ДАННЫЕ!$Q1308&gt;1,1,0)&amp;"PP"&amp;ДАННЫЕ!Z1308&amp;"c"&amp;S1308&amp;"x"&amp;IF(ДАННЫЕ!$BY1308&gt;0,IF(YEAR(ДАННЫЕ!$F$1)=YEAR(ДАННЫЕ!$BY1308),1,0),0)&amp;"n"&amp;IF(ДАННЫЕ!$BZ1308&gt;0,IF(YEAR(ДАННЫЕ!$F$1)=YEAR(ДАННЫЕ!$BZ1308),1,0),0)&amp;"u"&amp;D1308&amp;"z"&amp;IF(ДАННЫЕ!$CL1308&gt;0,IF(YEAR(ДАННЫЕ!$F$1)&gt;YEAR(ДАННЫЕ!$CL1308),11,12),0)</f>
        <v>03mf0zpihbeCD0g0dlav0kstb0PPc0x0n0u0z0</v>
      </c>
      <c r="K1308" s="28" t="str">
        <f ca="1">ДАННЫЕ!$I1308&amp;"x"&amp;B1308&amp;"w"&amp;IF(T1308+ДАННЫЕ!AD1308+ДАННЫЕ!AE1308+ДАННЫЕ!AF1308+ДАННЫЕ!AG1308+ДАННЫЕ!AH1308+ДАННЫЕ!$AL1308+ДАННЫЕ!AI1308+ДАННЫЕ!AJ1308+ДАННЫЕ!AK1308+ДАННЫЕ!AP1308+ДАННЫЕ!AQ1308+ДАННЫЕ!AR1308+ДАННЫЕ!$AM1308+ДАННЫЕ!$AN1308+ДАННЫЕ!AS1308+ДАННЫЕ!AT1308&gt;0,1,0)&amp;IF(OR(T1308=2,ДАННЫЕ!AD1308=2,ДАННЫЕ!AE1308=2,ДАННЫЕ!AF1308=2,ДАННЫЕ!AG1308=2,ДАННЫЕ!AH1308=2,ДАННЫЕ!$AL1308=2,ДАННЫЕ!AI1308=2,ДАННЫЕ!AJ1308=2,ДАННЫЕ!AK1308=2,ДАННЫЕ!AP1308=2,ДАННЫЕ!AQ1308=2,ДАННЫЕ!AR1308=2,ДАННЫЕ!$AM1308=2,ДАННЫЕ!$AN1308=2,ДАННЫЕ!AS1308=2,ДАННЫЕ!AT1308=2),2,0)&amp;"t"&amp;IF(T1308&gt;0,"1"&amp;T1308,"00")&amp;"f"&amp;IF(ДАННЫЕ!$AC1308,"1"&amp;ДАННЫЕ!$AC1308,"00")&amp;"b"&amp;IF(ДАННЫЕ!$AD1308,"1"&amp;ДАННЫЕ!$AD1308,"00")&amp;"g"&amp;IF(ДАННЫЕ!$AF1308,"1"&amp;ДАННЫЕ!$AF1308,"00")&amp;"c"&amp;IF(ДАННЫЕ!$AG1308,"1"&amp;ДАННЫЕ!$AG1308,"00")&amp;"i"&amp;IF(ДАННЫЕ!$AH1308,"1"&amp;ДАННЫЕ!$AH1308,"00")&amp;"r"&amp;IF(ДАННЫЕ!$AL1308,"1"&amp;ДАННЫЕ!$AL1308,"00")&amp;"m"&amp;IF(ДАННЫЕ!$AI1308,"1"&amp;ДАННЫЕ!$AI1308,"00")&amp;"hS"&amp;IF(ДАННЫЕ!$AJ1308,"1"&amp;ДАННЫЕ!$AJ1308,"00")&amp;"hZ"&amp;IF(ДАННЫЕ!$AK1308,"1"&amp;ДАННЫЕ!$AK1308,"00")&amp;"p"&amp;IF(ДАННЫЕ!$AP1308,"1"&amp;ДАННЫЕ!$AP1308,"00")&amp;"k"&amp;IF(ДАННЫЕ!$AQ1308,"1"&amp;ДАННЫЕ!$AQ1308,"00")&amp;"z"&amp;IF(ДАННЫЕ!$AR1308,"1"&amp;ДАННЫЕ!$AR1308,"00")&amp;"j"&amp;IF(ДАННЫЕ!$AM1308,"1"&amp;ДАННЫЕ!$AM1308,"00")&amp;"n"&amp;IF(ДАННЫЕ!$AN1308,"1"&amp;ДАННЫЕ!$AN1308,"00")&amp;"E"&amp;ДАННЫЕ!BI1308&amp;"L"&amp;ДАННЫЕ!AO1308&amp;"h"&amp;IF(ДАННЫЕ!$AU1308&gt;0,1,0)&amp;"v"&amp;IF(ДАННЫЕ!$AW1308&gt;0,1,0)&amp;"a"&amp;IF(ДАННЫЕ!$AS1308,"1"&amp;ДАННЫЕ!$AS1308,"00")&amp;"s"&amp;IF(ДАННЫЕ!$AT1308,"1"&amp;ДАННЫЕ!$AT1308,"00")&amp;"u"&amp;IF(ДАННЫЕ!$CJ1308&gt;0,1,0)&amp;"y"&amp;B1308&amp;"d"&amp;H1308&amp;"e"&amp;F1308&amp;G1308</f>
        <v>x0w00t00f00b00g00c00i00r00m00hS00hZ00p00k00z00j00n00ELh0v0a00s00u0y0de</v>
      </c>
      <c r="L1308" s="28" t="str">
        <f ca="1">ДАННЫЕ!$I1308&amp;"VN"&amp;IF(ДАННЫЕ!AW1308&gt;0,11,10)&amp;"CD"&amp;IF(ДАННЫЕ!BF1308&gt;500,16,IF(ДАННЫЕ!BF1308&gt;350,15,IF(ДАННЫЕ!BF1308&gt;=200,14,IF(ДАННЫЕ!BF1308&gt;=100,13,IF(ДАННЫЕ!BF1308&gt;=50,12,IF(ДАННЫЕ!BF1308&gt;0,11,10))))))&amp;"AR"&amp;IF(ДАННЫЕ!BX1308&gt;0,1,0)&amp;"GD"&amp;B1308&amp;"VV"&amp;IF(E1308&gt;=5,IF(E1308&lt;18,1,0),0)</f>
        <v>VN10CD10AR0GD0VV0</v>
      </c>
      <c r="M1308" s="28" t="str">
        <f>ДАННЫЕ!$I1308&amp;"b"&amp;ДАННЫЕ!$BI1308&amp;"r"&amp;ДАННЫЕ!$BJ1308&amp;"CD"&amp;IF(ДАННЫЕ!BF1308&gt;0,IF(ДАННЫЕ!BF1308&lt;200,1,IF(ДАННЫЕ!BF1308&lt;350,2,3)),0)&amp;"h"&amp;IF(ДАННЫЕ!$BK1308+ДАННЫЕ!$BL1308+ДАННЫЕ!$BM1308&gt;0,1,0)&amp;"x"&amp;ДАННЫЕ!$BK1308&amp;"y"&amp;ДАННЫЕ!$BL1308&amp;"z"&amp;ДАННЫЕ!$BM1308&amp;"c"&amp;IF(ДАННЫЕ!$BK1308+ДАННЫЕ!$BL1308+ДАННЫЕ!$BM1308=3,1,0)&amp;"a"&amp;IF(ДАННЫЕ!$BQ1308+ДАННЫЕ!$BR1308&gt;0,1,0)&amp;"d"&amp;ДАННЫЕ!$BQ1308&amp;"v"&amp;ДАННЫЕ!$BR1308&amp;"p"&amp;ДАННЫЕ!$BS1308&amp;"n"&amp;ДАННЫЕ!$BU1308&amp;"t"&amp;ДАННЫЕ!$BV1308&amp;"o"&amp;ДАННЫЕ!$BT1308&amp;"l"&amp;IF(ДАННЫЕ!$BN1308&gt;0,1,0)&amp;ДАННЫЕ!$BN1308&amp;"g"&amp;ДАННЫЕ!$BO1308&amp;"s"&amp;ДАННЫЕ!$BP1308&amp;"DZ"&amp;IF(ДАННЫЕ!B1308-ДАННЫЕ!G1308 &lt; 60,IF(ДАННЫЕ!B1308-ДАННЫЕ!G1308 &gt;= 0,1,0),0)&amp;"u"&amp;IF(ДАННЫЕ!$CJ1308&gt;0,1,0)</f>
        <v>brCD0h0xyzc0a0dvpntol0gsDZ1u0</v>
      </c>
      <c r="N1308" s="28" t="str">
        <f ca="1">ДАННЫЕ!$F1308&amp;ДАННЫЕ!$I1308&amp;"g"&amp;B1308&amp;"cf"&amp;D1308&amp;"a"&amp;IF(ДАННЫЕ!$BX1308&gt;0,1,0)&amp;IF(ДАННЫЕ!$BF1308&gt;500,1,IF(ДАННЫЕ!$BF1308&gt;350,2,IF(ДАННЫЕ!$BF1308&gt;=200,3,IF(ДАННЫЕ!$BF1308&gt;=100,4,IF(ДАННЫЕ!$BF1308&gt;=50,5,IF(ДАННЫЕ!$BF1308&lt;50,6,0))))))&amp;"AR"&amp;IF(DATEDIF(ДАННЫЕ!$BX1308,ДАННЫЕ!$F$1,"y")&gt;1,1,0)&amp;"VG"&amp;IF(ДАННЫЕ!$BH1308="0",1,0)&amp;"o"&amp;IF(T1308+ДАННЫЕ!$AF1308+ДАННЫЕ!$AG1308+ДАННЫЕ!$AH1308+ДАННЫЕ!$AI1308+ДАННЫЕ!$AJ1308+ДАННЫЕ!$AP1308+ДАННЫЕ!$AQ1308+ДАННЫЕ!$AR1308+ДАННЫЕ!$AU1308+ДАННЫЕ!$AW1308+ДАННЫЕ!$AS1308+ДАННЫЕ!$AT1308&gt;0,1,0)&amp;"x"&amp;ДАННЫЕ!$AG1308&amp;"p"&amp;IF(ДАННЫЕ!$BY1308&gt;0,1,0)&amp;"v"&amp;IF(ДАННЫЕ!$BZ1308&gt;0,1,0)&amp;"n"&amp;ДАННЫЕ!$CA1308&amp;"t"&amp;ДАННЫЕ!$AY1308&amp;"k"&amp;ДАННЫЕ!$CB1308&amp;"q"&amp;ДАННЫЕ!$CC1308&amp;"w"&amp;ДАННЫЕ!$CD1308&amp;"e"&amp;ДАННЫЕ!$CE1308&amp;"m"&amp;ДАННЫЕ!$CF1308&amp;"c"&amp;ДАННЫЕ!$CG1308&amp;"z"&amp;ДАННЫЕ!$CH1308&amp;"d"&amp;IF(H1308=4,1,0)&amp;"s"&amp;IF(ДАННЫЕ!$J1308=1,0,1)&amp;"u"&amp;IF(ДАННЫЕ!$CJ1308&gt;0,1,0)</f>
        <v>g0cf0a06AR1VG0o0xp0v0ntkqwemczd0s1u0</v>
      </c>
      <c r="O1308" s="28" t="str">
        <f>ДАННЫЕ!$I1308&amp;"g"&amp;B1308&amp;A1308&amp;"f"&amp;P1308&amp;"c"&amp;IF(ДАННЫЕ!$U1308&gt;0,1,0)&amp;"s"&amp;IF(ДАННЫЕ!$Q1308&gt;0,IF(YEAR(ДАННЫЕ!$F$1)=YEAR(ДАННЫЕ!$Q1308),IF(MONTH(ДАННЫЕ!$F$1)=MONTH(ДАННЫЕ!$Q1308),111,11),1),0)&amp;"i"&amp;IF(ДАННЫЕ!$R1308+ДАННЫЕ!$S1308+ДАННЫЕ!$T1308=0,0,1)&amp;"h"&amp;IF(ДАННЫЕ!$P1308&gt;0,1,0)&amp;"p"&amp;IF(ДАННЫЕ!$CI1308&gt;0,IF(YEAR(ДАННЫЕ!$F$1)=YEAR(ДАННЫЕ!$CI1308),IF(MONTH(ДАННЫЕ!$F$1)=MONTH(ДАННЫЕ!$CI1308),111,11),1),0)&amp;"d"&amp;IF(ДАННЫЕ!$CJ1308&gt;0,IF(YEAR(ДАННЫЕ!$F$1)=YEAR(ДАННЫЕ!$CJ1308),IF(MONTH(ДАННЫЕ!$F$1)=MONTH(ДАННЫЕ!$CJ1308),111,11),1),0)&amp;"o"&amp;IF(ДАННЫЕ!$CK1308&gt;0,IF(MONTH(ДАННЫЕ!$F$1)=MONTH(ДАННЫЕ!$CK1308),111,11),0)&amp;"v"&amp;IF(ДАННЫЕ!$BE1308&gt;0,IF(MONTH(ДАННЫЕ!$F$1)=MONTH(ДАННЫЕ!$BE1308),111,11),0)</f>
        <v>g00f0c0s0i0h0p0d0o0v0</v>
      </c>
      <c r="P1308" s="15">
        <f t="shared" si="62"/>
        <v>0</v>
      </c>
      <c r="Q1308" s="15">
        <f>IF(ДАННЫЕ!$F$1&gt;ДАННЫЕ!$N1308,IF(YEAR(ДАННЫЕ!$F$1)=YEAR(ДАННЫЕ!M1308),1,0),0)</f>
        <v>0</v>
      </c>
      <c r="R1308" s="15">
        <f>IF(ДАННЫЕ!$F$1&gt;ДАННЫЕ!$N1308,IF(YEAR(ДАННЫЕ!$F$1)=YEAR(ДАННЫЕ!N1308),1,0),0)</f>
        <v>0</v>
      </c>
      <c r="S1308" s="15">
        <f>IF(ДАННЫЕ!$AA1308="2А",1,IF(ДАННЫЕ!$AA1308="2Б",2,IF(ДАННЫЕ!$AA1308="2В",3,IF(ДАННЫЕ!$AA1308=3,4,IF(ДАННЫЕ!$AA1308="4А",5,IF(ДАННЫЕ!$AA1308="4Б",6,IF(ДАННЫЕ!$AA1308="4В",7,IF(ДАННЫЕ!$AA1308=5,8,0))))))))</f>
        <v>0</v>
      </c>
      <c r="T1308" s="15">
        <f>IF(OR(ДАННЫЕ!$AC1308=2,ДАННЫЕ!$AD1308=2,ДАННЫЕ!$AE1308=2),2,IF(OR(ДАННЫЕ!$AC1308=1,ДАННЫЕ!$AD1308=1,ДАННЫЕ!$AE1308=1),1,0))</f>
        <v>0</v>
      </c>
    </row>
    <row r="1309" spans="1:20" x14ac:dyDescent="0.2">
      <c r="A1309" s="78">
        <f>IF(B1309&gt;0,IF(MONTH(ДАННЫЕ!$F$1)=MONTH(ДАННЫЕ!$B1309),1,0),0)</f>
        <v>0</v>
      </c>
      <c r="B1309" s="14">
        <f>IF(ДАННЫЕ!$B1309&gt;0,IF(YEAR(ДАННЫЕ!$F$1)=YEAR(ДАННЫЕ!$B1309),1,0),0)</f>
        <v>0</v>
      </c>
      <c r="C1309" s="14">
        <f>IF(ДАННЫЕ!$CM1309&gt;0,IF(YEAR(ДАННЫЕ!$F$1)=YEAR(ДАННЫЕ!$CM1309),1,0),0)</f>
        <v>0</v>
      </c>
      <c r="D1309" s="14">
        <f>IF(ДАННЫЕ!$CJ1309&gt;0,IF(ДАННЫЕ!$CL1309&gt;ДАННЫЕ!$F$1,1,IF(ДАННЫЕ!$CL1309&gt;0,0,1)),0)</f>
        <v>0</v>
      </c>
      <c r="E1309" s="43" t="str">
        <f ca="1">IF(ДАННЫЕ!$F$1&gt;0,IF(ДАННЫЕ!$G1309&gt;0,DATEDIF(ДАННЫЕ!$G1309,ДАННЫЕ!$F$1,"y"),""),IF(ДАННЫЕ!$G1309&gt;0,DATEDIF(ДАННЫЕ!$G1309,TODAY(),"y"),""))</f>
        <v/>
      </c>
      <c r="F1309" s="43" t="str">
        <f xml:space="preserve"> IF(ДАННЫЕ!$F1309="М",IF(E1309&gt;=18,IF(E1309&lt;60,1,""),""),"")&amp;IF(ДАННЫЕ!$F1309="Ж",IF(E1309&gt;=18,IF(E1309&lt;55,1,""),""),"")</f>
        <v/>
      </c>
      <c r="G1309" s="43" t="str">
        <f xml:space="preserve"> IF(ДАННЫЕ!$F1309="М",IF(E1309&gt;=60,2,""),"")&amp;IF(ДАННЫЕ!$F1309="Ж",IF(E1309&gt;=55,2,""),"")</f>
        <v/>
      </c>
      <c r="H1309" s="43" t="str">
        <f t="shared" ca="1" si="60"/>
        <v/>
      </c>
      <c r="I1309" s="43" t="str">
        <f t="shared" ca="1" si="61"/>
        <v>03</v>
      </c>
      <c r="J1309" s="28" t="str">
        <f ca="1">ДАННЫЕ!$F1309&amp;H1309&amp;I1309&amp;ДАННЫЕ!$I1309&amp;"m"&amp;IF(ДАННЫЕ!$I1309&gt;0,IF(ДАННЫЕ!$J1309&gt;0,0,1),"")&amp;"f"&amp;IF(ДАННЫЕ!$R1309&gt;0,IF(YEAR(ДАННЫЕ!$F$1)=YEAR(ДАННЫЕ!$R1309),1,0),0)&amp;"z"&amp;ДАННЫЕ!$R1309&amp;"p"&amp;ДАННЫЕ!$S1309&amp;"i"&amp;ДАННЫЕ!$T1309&amp;"h"&amp;ДАННЫЕ!$K1309&amp;"be"&amp;ДАННЫЕ!$BI1309&amp;"CD"&amp;IF(ДАННЫЕ!BF1309&gt;500,4,IF(ДАННЫЕ!BF1309&gt;350,3,IF(ДАННЫЕ!BF1309&gt;200,2,IF(ДАННЫЕ!BF1309&gt;0,1,0))))&amp;"g"&amp;B1309&amp;"d"&amp;H1309&amp;"l"&amp;ДАННЫЕ!AT1309&amp;"a"&amp;ДАННЫЕ!$V1309&amp;"v"&amp;R1309&amp;"k"&amp;ДАННЫЕ!$U1309&amp;"s"&amp;ДАННЫЕ!$Y1309&amp;"t"&amp;ДАННЫЕ!$X1309&amp;"b"&amp;IF(ДАННЫЕ!$Q1309&gt;1,1,0)&amp;"PP"&amp;ДАННЫЕ!Z1309&amp;"c"&amp;S1309&amp;"x"&amp;IF(ДАННЫЕ!$BY1309&gt;0,IF(YEAR(ДАННЫЕ!$F$1)=YEAR(ДАННЫЕ!$BY1309),1,0),0)&amp;"n"&amp;IF(ДАННЫЕ!$BZ1309&gt;0,IF(YEAR(ДАННЫЕ!$F$1)=YEAR(ДАННЫЕ!$BZ1309),1,0),0)&amp;"u"&amp;D1309&amp;"z"&amp;IF(ДАННЫЕ!$CL1309&gt;0,IF(YEAR(ДАННЫЕ!$F$1)&gt;YEAR(ДАННЫЕ!$CL1309),11,12),0)</f>
        <v>03mf0zpihbeCD0g0dlav0kstb0PPc0x0n0u0z0</v>
      </c>
      <c r="K1309" s="28" t="str">
        <f ca="1">ДАННЫЕ!$I1309&amp;"x"&amp;B1309&amp;"w"&amp;IF(T1309+ДАННЫЕ!AD1309+ДАННЫЕ!AE1309+ДАННЫЕ!AF1309+ДАННЫЕ!AG1309+ДАННЫЕ!AH1309+ДАННЫЕ!$AL1309+ДАННЫЕ!AI1309+ДАННЫЕ!AJ1309+ДАННЫЕ!AK1309+ДАННЫЕ!AP1309+ДАННЫЕ!AQ1309+ДАННЫЕ!AR1309+ДАННЫЕ!$AM1309+ДАННЫЕ!$AN1309+ДАННЫЕ!AS1309+ДАННЫЕ!AT1309&gt;0,1,0)&amp;IF(OR(T1309=2,ДАННЫЕ!AD1309=2,ДАННЫЕ!AE1309=2,ДАННЫЕ!AF1309=2,ДАННЫЕ!AG1309=2,ДАННЫЕ!AH1309=2,ДАННЫЕ!$AL1309=2,ДАННЫЕ!AI1309=2,ДАННЫЕ!AJ1309=2,ДАННЫЕ!AK1309=2,ДАННЫЕ!AP1309=2,ДАННЫЕ!AQ1309=2,ДАННЫЕ!AR1309=2,ДАННЫЕ!$AM1309=2,ДАННЫЕ!$AN1309=2,ДАННЫЕ!AS1309=2,ДАННЫЕ!AT1309=2),2,0)&amp;"t"&amp;IF(T1309&gt;0,"1"&amp;T1309,"00")&amp;"f"&amp;IF(ДАННЫЕ!$AC1309,"1"&amp;ДАННЫЕ!$AC1309,"00")&amp;"b"&amp;IF(ДАННЫЕ!$AD1309,"1"&amp;ДАННЫЕ!$AD1309,"00")&amp;"g"&amp;IF(ДАННЫЕ!$AF1309,"1"&amp;ДАННЫЕ!$AF1309,"00")&amp;"c"&amp;IF(ДАННЫЕ!$AG1309,"1"&amp;ДАННЫЕ!$AG1309,"00")&amp;"i"&amp;IF(ДАННЫЕ!$AH1309,"1"&amp;ДАННЫЕ!$AH1309,"00")&amp;"r"&amp;IF(ДАННЫЕ!$AL1309,"1"&amp;ДАННЫЕ!$AL1309,"00")&amp;"m"&amp;IF(ДАННЫЕ!$AI1309,"1"&amp;ДАННЫЕ!$AI1309,"00")&amp;"hS"&amp;IF(ДАННЫЕ!$AJ1309,"1"&amp;ДАННЫЕ!$AJ1309,"00")&amp;"hZ"&amp;IF(ДАННЫЕ!$AK1309,"1"&amp;ДАННЫЕ!$AK1309,"00")&amp;"p"&amp;IF(ДАННЫЕ!$AP1309,"1"&amp;ДАННЫЕ!$AP1309,"00")&amp;"k"&amp;IF(ДАННЫЕ!$AQ1309,"1"&amp;ДАННЫЕ!$AQ1309,"00")&amp;"z"&amp;IF(ДАННЫЕ!$AR1309,"1"&amp;ДАННЫЕ!$AR1309,"00")&amp;"j"&amp;IF(ДАННЫЕ!$AM1309,"1"&amp;ДАННЫЕ!$AM1309,"00")&amp;"n"&amp;IF(ДАННЫЕ!$AN1309,"1"&amp;ДАННЫЕ!$AN1309,"00")&amp;"E"&amp;ДАННЫЕ!BI1309&amp;"L"&amp;ДАННЫЕ!AO1309&amp;"h"&amp;IF(ДАННЫЕ!$AU1309&gt;0,1,0)&amp;"v"&amp;IF(ДАННЫЕ!$AW1309&gt;0,1,0)&amp;"a"&amp;IF(ДАННЫЕ!$AS1309,"1"&amp;ДАННЫЕ!$AS1309,"00")&amp;"s"&amp;IF(ДАННЫЕ!$AT1309,"1"&amp;ДАННЫЕ!$AT1309,"00")&amp;"u"&amp;IF(ДАННЫЕ!$CJ1309&gt;0,1,0)&amp;"y"&amp;B1309&amp;"d"&amp;H1309&amp;"e"&amp;F1309&amp;G1309</f>
        <v>x0w00t00f00b00g00c00i00r00m00hS00hZ00p00k00z00j00n00ELh0v0a00s00u0y0de</v>
      </c>
      <c r="L1309" s="28" t="str">
        <f ca="1">ДАННЫЕ!$I1309&amp;"VN"&amp;IF(ДАННЫЕ!AW1309&gt;0,11,10)&amp;"CD"&amp;IF(ДАННЫЕ!BF1309&gt;500,16,IF(ДАННЫЕ!BF1309&gt;350,15,IF(ДАННЫЕ!BF1309&gt;=200,14,IF(ДАННЫЕ!BF1309&gt;=100,13,IF(ДАННЫЕ!BF1309&gt;=50,12,IF(ДАННЫЕ!BF1309&gt;0,11,10))))))&amp;"AR"&amp;IF(ДАННЫЕ!BX1309&gt;0,1,0)&amp;"GD"&amp;B1309&amp;"VV"&amp;IF(E1309&gt;=5,IF(E1309&lt;18,1,0),0)</f>
        <v>VN10CD10AR0GD0VV0</v>
      </c>
      <c r="M1309" s="28" t="str">
        <f>ДАННЫЕ!$I1309&amp;"b"&amp;ДАННЫЕ!$BI1309&amp;"r"&amp;ДАННЫЕ!$BJ1309&amp;"CD"&amp;IF(ДАННЫЕ!BF1309&gt;0,IF(ДАННЫЕ!BF1309&lt;200,1,IF(ДАННЫЕ!BF1309&lt;350,2,3)),0)&amp;"h"&amp;IF(ДАННЫЕ!$BK1309+ДАННЫЕ!$BL1309+ДАННЫЕ!$BM1309&gt;0,1,0)&amp;"x"&amp;ДАННЫЕ!$BK1309&amp;"y"&amp;ДАННЫЕ!$BL1309&amp;"z"&amp;ДАННЫЕ!$BM1309&amp;"c"&amp;IF(ДАННЫЕ!$BK1309+ДАННЫЕ!$BL1309+ДАННЫЕ!$BM1309=3,1,0)&amp;"a"&amp;IF(ДАННЫЕ!$BQ1309+ДАННЫЕ!$BR1309&gt;0,1,0)&amp;"d"&amp;ДАННЫЕ!$BQ1309&amp;"v"&amp;ДАННЫЕ!$BR1309&amp;"p"&amp;ДАННЫЕ!$BS1309&amp;"n"&amp;ДАННЫЕ!$BU1309&amp;"t"&amp;ДАННЫЕ!$BV1309&amp;"o"&amp;ДАННЫЕ!$BT1309&amp;"l"&amp;IF(ДАННЫЕ!$BN1309&gt;0,1,0)&amp;ДАННЫЕ!$BN1309&amp;"g"&amp;ДАННЫЕ!$BO1309&amp;"s"&amp;ДАННЫЕ!$BP1309&amp;"DZ"&amp;IF(ДАННЫЕ!B1309-ДАННЫЕ!G1309 &lt; 60,IF(ДАННЫЕ!B1309-ДАННЫЕ!G1309 &gt;= 0,1,0),0)&amp;"u"&amp;IF(ДАННЫЕ!$CJ1309&gt;0,1,0)</f>
        <v>brCD0h0xyzc0a0dvpntol0gsDZ1u0</v>
      </c>
      <c r="N1309" s="28" t="str">
        <f ca="1">ДАННЫЕ!$F1309&amp;ДАННЫЕ!$I1309&amp;"g"&amp;B1309&amp;"cf"&amp;D1309&amp;"a"&amp;IF(ДАННЫЕ!$BX1309&gt;0,1,0)&amp;IF(ДАННЫЕ!$BF1309&gt;500,1,IF(ДАННЫЕ!$BF1309&gt;350,2,IF(ДАННЫЕ!$BF1309&gt;=200,3,IF(ДАННЫЕ!$BF1309&gt;=100,4,IF(ДАННЫЕ!$BF1309&gt;=50,5,IF(ДАННЫЕ!$BF1309&lt;50,6,0))))))&amp;"AR"&amp;IF(DATEDIF(ДАННЫЕ!$BX1309,ДАННЫЕ!$F$1,"y")&gt;1,1,0)&amp;"VG"&amp;IF(ДАННЫЕ!$BH1309="0",1,0)&amp;"o"&amp;IF(T1309+ДАННЫЕ!$AF1309+ДАННЫЕ!$AG1309+ДАННЫЕ!$AH1309+ДАННЫЕ!$AI1309+ДАННЫЕ!$AJ1309+ДАННЫЕ!$AP1309+ДАННЫЕ!$AQ1309+ДАННЫЕ!$AR1309+ДАННЫЕ!$AU1309+ДАННЫЕ!$AW1309+ДАННЫЕ!$AS1309+ДАННЫЕ!$AT1309&gt;0,1,0)&amp;"x"&amp;ДАННЫЕ!$AG1309&amp;"p"&amp;IF(ДАННЫЕ!$BY1309&gt;0,1,0)&amp;"v"&amp;IF(ДАННЫЕ!$BZ1309&gt;0,1,0)&amp;"n"&amp;ДАННЫЕ!$CA1309&amp;"t"&amp;ДАННЫЕ!$AY1309&amp;"k"&amp;ДАННЫЕ!$CB1309&amp;"q"&amp;ДАННЫЕ!$CC1309&amp;"w"&amp;ДАННЫЕ!$CD1309&amp;"e"&amp;ДАННЫЕ!$CE1309&amp;"m"&amp;ДАННЫЕ!$CF1309&amp;"c"&amp;ДАННЫЕ!$CG1309&amp;"z"&amp;ДАННЫЕ!$CH1309&amp;"d"&amp;IF(H1309=4,1,0)&amp;"s"&amp;IF(ДАННЫЕ!$J1309=1,0,1)&amp;"u"&amp;IF(ДАННЫЕ!$CJ1309&gt;0,1,0)</f>
        <v>g0cf0a06AR1VG0o0xp0v0ntkqwemczd0s1u0</v>
      </c>
      <c r="O1309" s="28" t="str">
        <f>ДАННЫЕ!$I1309&amp;"g"&amp;B1309&amp;A1309&amp;"f"&amp;P1309&amp;"c"&amp;IF(ДАННЫЕ!$U1309&gt;0,1,0)&amp;"s"&amp;IF(ДАННЫЕ!$Q1309&gt;0,IF(YEAR(ДАННЫЕ!$F$1)=YEAR(ДАННЫЕ!$Q1309),IF(MONTH(ДАННЫЕ!$F$1)=MONTH(ДАННЫЕ!$Q1309),111,11),1),0)&amp;"i"&amp;IF(ДАННЫЕ!$R1309+ДАННЫЕ!$S1309+ДАННЫЕ!$T1309=0,0,1)&amp;"h"&amp;IF(ДАННЫЕ!$P1309&gt;0,1,0)&amp;"p"&amp;IF(ДАННЫЕ!$CI1309&gt;0,IF(YEAR(ДАННЫЕ!$F$1)=YEAR(ДАННЫЕ!$CI1309),IF(MONTH(ДАННЫЕ!$F$1)=MONTH(ДАННЫЕ!$CI1309),111,11),1),0)&amp;"d"&amp;IF(ДАННЫЕ!$CJ1309&gt;0,IF(YEAR(ДАННЫЕ!$F$1)=YEAR(ДАННЫЕ!$CJ1309),IF(MONTH(ДАННЫЕ!$F$1)=MONTH(ДАННЫЕ!$CJ1309),111,11),1),0)&amp;"o"&amp;IF(ДАННЫЕ!$CK1309&gt;0,IF(MONTH(ДАННЫЕ!$F$1)=MONTH(ДАННЫЕ!$CK1309),111,11),0)&amp;"v"&amp;IF(ДАННЫЕ!$BE1309&gt;0,IF(MONTH(ДАННЫЕ!$F$1)=MONTH(ДАННЫЕ!$BE1309),111,11),0)</f>
        <v>g00f0c0s0i0h0p0d0o0v0</v>
      </c>
      <c r="P1309" s="15">
        <f t="shared" si="62"/>
        <v>0</v>
      </c>
      <c r="Q1309" s="15">
        <f>IF(ДАННЫЕ!$F$1&gt;ДАННЫЕ!$N1309,IF(YEAR(ДАННЫЕ!$F$1)=YEAR(ДАННЫЕ!M1309),1,0),0)</f>
        <v>0</v>
      </c>
      <c r="R1309" s="15">
        <f>IF(ДАННЫЕ!$F$1&gt;ДАННЫЕ!$N1309,IF(YEAR(ДАННЫЕ!$F$1)=YEAR(ДАННЫЕ!N1309),1,0),0)</f>
        <v>0</v>
      </c>
      <c r="S1309" s="15">
        <f>IF(ДАННЫЕ!$AA1309="2А",1,IF(ДАННЫЕ!$AA1309="2Б",2,IF(ДАННЫЕ!$AA1309="2В",3,IF(ДАННЫЕ!$AA1309=3,4,IF(ДАННЫЕ!$AA1309="4А",5,IF(ДАННЫЕ!$AA1309="4Б",6,IF(ДАННЫЕ!$AA1309="4В",7,IF(ДАННЫЕ!$AA1309=5,8,0))))))))</f>
        <v>0</v>
      </c>
      <c r="T1309" s="15">
        <f>IF(OR(ДАННЫЕ!$AC1309=2,ДАННЫЕ!$AD1309=2,ДАННЫЕ!$AE1309=2),2,IF(OR(ДАННЫЕ!$AC1309=1,ДАННЫЕ!$AD1309=1,ДАННЫЕ!$AE1309=1),1,0))</f>
        <v>0</v>
      </c>
    </row>
    <row r="1310" spans="1:20" x14ac:dyDescent="0.2">
      <c r="A1310" s="78">
        <f>IF(B1310&gt;0,IF(MONTH(ДАННЫЕ!$F$1)=MONTH(ДАННЫЕ!$B1310),1,0),0)</f>
        <v>0</v>
      </c>
      <c r="B1310" s="14">
        <f>IF(ДАННЫЕ!$B1310&gt;0,IF(YEAR(ДАННЫЕ!$F$1)=YEAR(ДАННЫЕ!$B1310),1,0),0)</f>
        <v>0</v>
      </c>
      <c r="C1310" s="14">
        <f>IF(ДАННЫЕ!$CM1310&gt;0,IF(YEAR(ДАННЫЕ!$F$1)=YEAR(ДАННЫЕ!$CM1310),1,0),0)</f>
        <v>0</v>
      </c>
      <c r="D1310" s="14">
        <f>IF(ДАННЫЕ!$CJ1310&gt;0,IF(ДАННЫЕ!$CL1310&gt;ДАННЫЕ!$F$1,1,IF(ДАННЫЕ!$CL1310&gt;0,0,1)),0)</f>
        <v>0</v>
      </c>
      <c r="E1310" s="43" t="str">
        <f ca="1">IF(ДАННЫЕ!$F$1&gt;0,IF(ДАННЫЕ!$G1310&gt;0,DATEDIF(ДАННЫЕ!$G1310,ДАННЫЕ!$F$1,"y"),""),IF(ДАННЫЕ!$G1310&gt;0,DATEDIF(ДАННЫЕ!$G1310,TODAY(),"y"),""))</f>
        <v/>
      </c>
      <c r="F1310" s="43" t="str">
        <f xml:space="preserve"> IF(ДАННЫЕ!$F1310="М",IF(E1310&gt;=18,IF(E1310&lt;60,1,""),""),"")&amp;IF(ДАННЫЕ!$F1310="Ж",IF(E1310&gt;=18,IF(E1310&lt;55,1,""),""),"")</f>
        <v/>
      </c>
      <c r="G1310" s="43" t="str">
        <f xml:space="preserve"> IF(ДАННЫЕ!$F1310="М",IF(E1310&gt;=60,2,""),"")&amp;IF(ДАННЫЕ!$F1310="Ж",IF(E1310&gt;=55,2,""),"")</f>
        <v/>
      </c>
      <c r="H1310" s="43" t="str">
        <f t="shared" ca="1" si="60"/>
        <v/>
      </c>
      <c r="I1310" s="43" t="str">
        <f t="shared" ca="1" si="61"/>
        <v>03</v>
      </c>
      <c r="J1310" s="28" t="str">
        <f ca="1">ДАННЫЕ!$F1310&amp;H1310&amp;I1310&amp;ДАННЫЕ!$I1310&amp;"m"&amp;IF(ДАННЫЕ!$I1310&gt;0,IF(ДАННЫЕ!$J1310&gt;0,0,1),"")&amp;"f"&amp;IF(ДАННЫЕ!$R1310&gt;0,IF(YEAR(ДАННЫЕ!$F$1)=YEAR(ДАННЫЕ!$R1310),1,0),0)&amp;"z"&amp;ДАННЫЕ!$R1310&amp;"p"&amp;ДАННЫЕ!$S1310&amp;"i"&amp;ДАННЫЕ!$T1310&amp;"h"&amp;ДАННЫЕ!$K1310&amp;"be"&amp;ДАННЫЕ!$BI1310&amp;"CD"&amp;IF(ДАННЫЕ!BF1310&gt;500,4,IF(ДАННЫЕ!BF1310&gt;350,3,IF(ДАННЫЕ!BF1310&gt;200,2,IF(ДАННЫЕ!BF1310&gt;0,1,0))))&amp;"g"&amp;B1310&amp;"d"&amp;H1310&amp;"l"&amp;ДАННЫЕ!AT1310&amp;"a"&amp;ДАННЫЕ!$V1310&amp;"v"&amp;R1310&amp;"k"&amp;ДАННЫЕ!$U1310&amp;"s"&amp;ДАННЫЕ!$Y1310&amp;"t"&amp;ДАННЫЕ!$X1310&amp;"b"&amp;IF(ДАННЫЕ!$Q1310&gt;1,1,0)&amp;"PP"&amp;ДАННЫЕ!Z1310&amp;"c"&amp;S1310&amp;"x"&amp;IF(ДАННЫЕ!$BY1310&gt;0,IF(YEAR(ДАННЫЕ!$F$1)=YEAR(ДАННЫЕ!$BY1310),1,0),0)&amp;"n"&amp;IF(ДАННЫЕ!$BZ1310&gt;0,IF(YEAR(ДАННЫЕ!$F$1)=YEAR(ДАННЫЕ!$BZ1310),1,0),0)&amp;"u"&amp;D1310&amp;"z"&amp;IF(ДАННЫЕ!$CL1310&gt;0,IF(YEAR(ДАННЫЕ!$F$1)&gt;YEAR(ДАННЫЕ!$CL1310),11,12),0)</f>
        <v>03mf0zpihbeCD0g0dlav0kstb0PPc0x0n0u0z0</v>
      </c>
      <c r="K1310" s="28" t="str">
        <f ca="1">ДАННЫЕ!$I1310&amp;"x"&amp;B1310&amp;"w"&amp;IF(T1310+ДАННЫЕ!AD1310+ДАННЫЕ!AE1310+ДАННЫЕ!AF1310+ДАННЫЕ!AG1310+ДАННЫЕ!AH1310+ДАННЫЕ!$AL1310+ДАННЫЕ!AI1310+ДАННЫЕ!AJ1310+ДАННЫЕ!AK1310+ДАННЫЕ!AP1310+ДАННЫЕ!AQ1310+ДАННЫЕ!AR1310+ДАННЫЕ!$AM1310+ДАННЫЕ!$AN1310+ДАННЫЕ!AS1310+ДАННЫЕ!AT1310&gt;0,1,0)&amp;IF(OR(T1310=2,ДАННЫЕ!AD1310=2,ДАННЫЕ!AE1310=2,ДАННЫЕ!AF1310=2,ДАННЫЕ!AG1310=2,ДАННЫЕ!AH1310=2,ДАННЫЕ!$AL1310=2,ДАННЫЕ!AI1310=2,ДАННЫЕ!AJ1310=2,ДАННЫЕ!AK1310=2,ДАННЫЕ!AP1310=2,ДАННЫЕ!AQ1310=2,ДАННЫЕ!AR1310=2,ДАННЫЕ!$AM1310=2,ДАННЫЕ!$AN1310=2,ДАННЫЕ!AS1310=2,ДАННЫЕ!AT1310=2),2,0)&amp;"t"&amp;IF(T1310&gt;0,"1"&amp;T1310,"00")&amp;"f"&amp;IF(ДАННЫЕ!$AC1310,"1"&amp;ДАННЫЕ!$AC1310,"00")&amp;"b"&amp;IF(ДАННЫЕ!$AD1310,"1"&amp;ДАННЫЕ!$AD1310,"00")&amp;"g"&amp;IF(ДАННЫЕ!$AF1310,"1"&amp;ДАННЫЕ!$AF1310,"00")&amp;"c"&amp;IF(ДАННЫЕ!$AG1310,"1"&amp;ДАННЫЕ!$AG1310,"00")&amp;"i"&amp;IF(ДАННЫЕ!$AH1310,"1"&amp;ДАННЫЕ!$AH1310,"00")&amp;"r"&amp;IF(ДАННЫЕ!$AL1310,"1"&amp;ДАННЫЕ!$AL1310,"00")&amp;"m"&amp;IF(ДАННЫЕ!$AI1310,"1"&amp;ДАННЫЕ!$AI1310,"00")&amp;"hS"&amp;IF(ДАННЫЕ!$AJ1310,"1"&amp;ДАННЫЕ!$AJ1310,"00")&amp;"hZ"&amp;IF(ДАННЫЕ!$AK1310,"1"&amp;ДАННЫЕ!$AK1310,"00")&amp;"p"&amp;IF(ДАННЫЕ!$AP1310,"1"&amp;ДАННЫЕ!$AP1310,"00")&amp;"k"&amp;IF(ДАННЫЕ!$AQ1310,"1"&amp;ДАННЫЕ!$AQ1310,"00")&amp;"z"&amp;IF(ДАННЫЕ!$AR1310,"1"&amp;ДАННЫЕ!$AR1310,"00")&amp;"j"&amp;IF(ДАННЫЕ!$AM1310,"1"&amp;ДАННЫЕ!$AM1310,"00")&amp;"n"&amp;IF(ДАННЫЕ!$AN1310,"1"&amp;ДАННЫЕ!$AN1310,"00")&amp;"E"&amp;ДАННЫЕ!BI1310&amp;"L"&amp;ДАННЫЕ!AO1310&amp;"h"&amp;IF(ДАННЫЕ!$AU1310&gt;0,1,0)&amp;"v"&amp;IF(ДАННЫЕ!$AW1310&gt;0,1,0)&amp;"a"&amp;IF(ДАННЫЕ!$AS1310,"1"&amp;ДАННЫЕ!$AS1310,"00")&amp;"s"&amp;IF(ДАННЫЕ!$AT1310,"1"&amp;ДАННЫЕ!$AT1310,"00")&amp;"u"&amp;IF(ДАННЫЕ!$CJ1310&gt;0,1,0)&amp;"y"&amp;B1310&amp;"d"&amp;H1310&amp;"e"&amp;F1310&amp;G1310</f>
        <v>x0w00t00f00b00g00c00i00r00m00hS00hZ00p00k00z00j00n00ELh0v0a00s00u0y0de</v>
      </c>
      <c r="L1310" s="28" t="str">
        <f ca="1">ДАННЫЕ!$I1310&amp;"VN"&amp;IF(ДАННЫЕ!AW1310&gt;0,11,10)&amp;"CD"&amp;IF(ДАННЫЕ!BF1310&gt;500,16,IF(ДАННЫЕ!BF1310&gt;350,15,IF(ДАННЫЕ!BF1310&gt;=200,14,IF(ДАННЫЕ!BF1310&gt;=100,13,IF(ДАННЫЕ!BF1310&gt;=50,12,IF(ДАННЫЕ!BF1310&gt;0,11,10))))))&amp;"AR"&amp;IF(ДАННЫЕ!BX1310&gt;0,1,0)&amp;"GD"&amp;B1310&amp;"VV"&amp;IF(E1310&gt;=5,IF(E1310&lt;18,1,0),0)</f>
        <v>VN10CD10AR0GD0VV0</v>
      </c>
      <c r="M1310" s="28" t="str">
        <f>ДАННЫЕ!$I1310&amp;"b"&amp;ДАННЫЕ!$BI1310&amp;"r"&amp;ДАННЫЕ!$BJ1310&amp;"CD"&amp;IF(ДАННЫЕ!BF1310&gt;0,IF(ДАННЫЕ!BF1310&lt;200,1,IF(ДАННЫЕ!BF1310&lt;350,2,3)),0)&amp;"h"&amp;IF(ДАННЫЕ!$BK1310+ДАННЫЕ!$BL1310+ДАННЫЕ!$BM1310&gt;0,1,0)&amp;"x"&amp;ДАННЫЕ!$BK1310&amp;"y"&amp;ДАННЫЕ!$BL1310&amp;"z"&amp;ДАННЫЕ!$BM1310&amp;"c"&amp;IF(ДАННЫЕ!$BK1310+ДАННЫЕ!$BL1310+ДАННЫЕ!$BM1310=3,1,0)&amp;"a"&amp;IF(ДАННЫЕ!$BQ1310+ДАННЫЕ!$BR1310&gt;0,1,0)&amp;"d"&amp;ДАННЫЕ!$BQ1310&amp;"v"&amp;ДАННЫЕ!$BR1310&amp;"p"&amp;ДАННЫЕ!$BS1310&amp;"n"&amp;ДАННЫЕ!$BU1310&amp;"t"&amp;ДАННЫЕ!$BV1310&amp;"o"&amp;ДАННЫЕ!$BT1310&amp;"l"&amp;IF(ДАННЫЕ!$BN1310&gt;0,1,0)&amp;ДАННЫЕ!$BN1310&amp;"g"&amp;ДАННЫЕ!$BO1310&amp;"s"&amp;ДАННЫЕ!$BP1310&amp;"DZ"&amp;IF(ДАННЫЕ!B1310-ДАННЫЕ!G1310 &lt; 60,IF(ДАННЫЕ!B1310-ДАННЫЕ!G1310 &gt;= 0,1,0),0)&amp;"u"&amp;IF(ДАННЫЕ!$CJ1310&gt;0,1,0)</f>
        <v>brCD0h0xyzc0a0dvpntol0gsDZ1u0</v>
      </c>
      <c r="N1310" s="28" t="str">
        <f ca="1">ДАННЫЕ!$F1310&amp;ДАННЫЕ!$I1310&amp;"g"&amp;B1310&amp;"cf"&amp;D1310&amp;"a"&amp;IF(ДАННЫЕ!$BX1310&gt;0,1,0)&amp;IF(ДАННЫЕ!$BF1310&gt;500,1,IF(ДАННЫЕ!$BF1310&gt;350,2,IF(ДАННЫЕ!$BF1310&gt;=200,3,IF(ДАННЫЕ!$BF1310&gt;=100,4,IF(ДАННЫЕ!$BF1310&gt;=50,5,IF(ДАННЫЕ!$BF1310&lt;50,6,0))))))&amp;"AR"&amp;IF(DATEDIF(ДАННЫЕ!$BX1310,ДАННЫЕ!$F$1,"y")&gt;1,1,0)&amp;"VG"&amp;IF(ДАННЫЕ!$BH1310="0",1,0)&amp;"o"&amp;IF(T1310+ДАННЫЕ!$AF1310+ДАННЫЕ!$AG1310+ДАННЫЕ!$AH1310+ДАННЫЕ!$AI1310+ДАННЫЕ!$AJ1310+ДАННЫЕ!$AP1310+ДАННЫЕ!$AQ1310+ДАННЫЕ!$AR1310+ДАННЫЕ!$AU1310+ДАННЫЕ!$AW1310+ДАННЫЕ!$AS1310+ДАННЫЕ!$AT1310&gt;0,1,0)&amp;"x"&amp;ДАННЫЕ!$AG1310&amp;"p"&amp;IF(ДАННЫЕ!$BY1310&gt;0,1,0)&amp;"v"&amp;IF(ДАННЫЕ!$BZ1310&gt;0,1,0)&amp;"n"&amp;ДАННЫЕ!$CA1310&amp;"t"&amp;ДАННЫЕ!$AY1310&amp;"k"&amp;ДАННЫЕ!$CB1310&amp;"q"&amp;ДАННЫЕ!$CC1310&amp;"w"&amp;ДАННЫЕ!$CD1310&amp;"e"&amp;ДАННЫЕ!$CE1310&amp;"m"&amp;ДАННЫЕ!$CF1310&amp;"c"&amp;ДАННЫЕ!$CG1310&amp;"z"&amp;ДАННЫЕ!$CH1310&amp;"d"&amp;IF(H1310=4,1,0)&amp;"s"&amp;IF(ДАННЫЕ!$J1310=1,0,1)&amp;"u"&amp;IF(ДАННЫЕ!$CJ1310&gt;0,1,0)</f>
        <v>g0cf0a06AR1VG0o0xp0v0ntkqwemczd0s1u0</v>
      </c>
      <c r="O1310" s="28" t="str">
        <f>ДАННЫЕ!$I1310&amp;"g"&amp;B1310&amp;A1310&amp;"f"&amp;P1310&amp;"c"&amp;IF(ДАННЫЕ!$U1310&gt;0,1,0)&amp;"s"&amp;IF(ДАННЫЕ!$Q1310&gt;0,IF(YEAR(ДАННЫЕ!$F$1)=YEAR(ДАННЫЕ!$Q1310),IF(MONTH(ДАННЫЕ!$F$1)=MONTH(ДАННЫЕ!$Q1310),111,11),1),0)&amp;"i"&amp;IF(ДАННЫЕ!$R1310+ДАННЫЕ!$S1310+ДАННЫЕ!$T1310=0,0,1)&amp;"h"&amp;IF(ДАННЫЕ!$P1310&gt;0,1,0)&amp;"p"&amp;IF(ДАННЫЕ!$CI1310&gt;0,IF(YEAR(ДАННЫЕ!$F$1)=YEAR(ДАННЫЕ!$CI1310),IF(MONTH(ДАННЫЕ!$F$1)=MONTH(ДАННЫЕ!$CI1310),111,11),1),0)&amp;"d"&amp;IF(ДАННЫЕ!$CJ1310&gt;0,IF(YEAR(ДАННЫЕ!$F$1)=YEAR(ДАННЫЕ!$CJ1310),IF(MONTH(ДАННЫЕ!$F$1)=MONTH(ДАННЫЕ!$CJ1310),111,11),1),0)&amp;"o"&amp;IF(ДАННЫЕ!$CK1310&gt;0,IF(MONTH(ДАННЫЕ!$F$1)=MONTH(ДАННЫЕ!$CK1310),111,11),0)&amp;"v"&amp;IF(ДАННЫЕ!$BE1310&gt;0,IF(MONTH(ДАННЫЕ!$F$1)=MONTH(ДАННЫЕ!$BE1310),111,11),0)</f>
        <v>g00f0c0s0i0h0p0d0o0v0</v>
      </c>
      <c r="P1310" s="15">
        <f t="shared" si="62"/>
        <v>0</v>
      </c>
      <c r="Q1310" s="15">
        <f>IF(ДАННЫЕ!$F$1&gt;ДАННЫЕ!$N1310,IF(YEAR(ДАННЫЕ!$F$1)=YEAR(ДАННЫЕ!M1310),1,0),0)</f>
        <v>0</v>
      </c>
      <c r="R1310" s="15">
        <f>IF(ДАННЫЕ!$F$1&gt;ДАННЫЕ!$N1310,IF(YEAR(ДАННЫЕ!$F$1)=YEAR(ДАННЫЕ!N1310),1,0),0)</f>
        <v>0</v>
      </c>
      <c r="S1310" s="15">
        <f>IF(ДАННЫЕ!$AA1310="2А",1,IF(ДАННЫЕ!$AA1310="2Б",2,IF(ДАННЫЕ!$AA1310="2В",3,IF(ДАННЫЕ!$AA1310=3,4,IF(ДАННЫЕ!$AA1310="4А",5,IF(ДАННЫЕ!$AA1310="4Б",6,IF(ДАННЫЕ!$AA1310="4В",7,IF(ДАННЫЕ!$AA1310=5,8,0))))))))</f>
        <v>0</v>
      </c>
      <c r="T1310" s="15">
        <f>IF(OR(ДАННЫЕ!$AC1310=2,ДАННЫЕ!$AD1310=2,ДАННЫЕ!$AE1310=2),2,IF(OR(ДАННЫЕ!$AC1310=1,ДАННЫЕ!$AD1310=1,ДАННЫЕ!$AE1310=1),1,0))</f>
        <v>0</v>
      </c>
    </row>
    <row r="1311" spans="1:20" x14ac:dyDescent="0.2">
      <c r="A1311" s="78">
        <f>IF(B1311&gt;0,IF(MONTH(ДАННЫЕ!$F$1)=MONTH(ДАННЫЕ!$B1311),1,0),0)</f>
        <v>0</v>
      </c>
      <c r="B1311" s="14">
        <f>IF(ДАННЫЕ!$B1311&gt;0,IF(YEAR(ДАННЫЕ!$F$1)=YEAR(ДАННЫЕ!$B1311),1,0),0)</f>
        <v>0</v>
      </c>
      <c r="C1311" s="14">
        <f>IF(ДАННЫЕ!$CM1311&gt;0,IF(YEAR(ДАННЫЕ!$F$1)=YEAR(ДАННЫЕ!$CM1311),1,0),0)</f>
        <v>0</v>
      </c>
      <c r="D1311" s="14">
        <f>IF(ДАННЫЕ!$CJ1311&gt;0,IF(ДАННЫЕ!$CL1311&gt;ДАННЫЕ!$F$1,1,IF(ДАННЫЕ!$CL1311&gt;0,0,1)),0)</f>
        <v>0</v>
      </c>
      <c r="E1311" s="43" t="str">
        <f ca="1">IF(ДАННЫЕ!$F$1&gt;0,IF(ДАННЫЕ!$G1311&gt;0,DATEDIF(ДАННЫЕ!$G1311,ДАННЫЕ!$F$1,"y"),""),IF(ДАННЫЕ!$G1311&gt;0,DATEDIF(ДАННЫЕ!$G1311,TODAY(),"y"),""))</f>
        <v/>
      </c>
      <c r="F1311" s="43" t="str">
        <f xml:space="preserve"> IF(ДАННЫЕ!$F1311="М",IF(E1311&gt;=18,IF(E1311&lt;60,1,""),""),"")&amp;IF(ДАННЫЕ!$F1311="Ж",IF(E1311&gt;=18,IF(E1311&lt;55,1,""),""),"")</f>
        <v/>
      </c>
      <c r="G1311" s="43" t="str">
        <f xml:space="preserve"> IF(ДАННЫЕ!$F1311="М",IF(E1311&gt;=60,2,""),"")&amp;IF(ДАННЫЕ!$F1311="Ж",IF(E1311&gt;=55,2,""),"")</f>
        <v/>
      </c>
      <c r="H1311" s="43" t="str">
        <f t="shared" ca="1" si="60"/>
        <v/>
      </c>
      <c r="I1311" s="43" t="str">
        <f t="shared" ca="1" si="61"/>
        <v>03</v>
      </c>
      <c r="J1311" s="28" t="str">
        <f ca="1">ДАННЫЕ!$F1311&amp;H1311&amp;I1311&amp;ДАННЫЕ!$I1311&amp;"m"&amp;IF(ДАННЫЕ!$I1311&gt;0,IF(ДАННЫЕ!$J1311&gt;0,0,1),"")&amp;"f"&amp;IF(ДАННЫЕ!$R1311&gt;0,IF(YEAR(ДАННЫЕ!$F$1)=YEAR(ДАННЫЕ!$R1311),1,0),0)&amp;"z"&amp;ДАННЫЕ!$R1311&amp;"p"&amp;ДАННЫЕ!$S1311&amp;"i"&amp;ДАННЫЕ!$T1311&amp;"h"&amp;ДАННЫЕ!$K1311&amp;"be"&amp;ДАННЫЕ!$BI1311&amp;"CD"&amp;IF(ДАННЫЕ!BF1311&gt;500,4,IF(ДАННЫЕ!BF1311&gt;350,3,IF(ДАННЫЕ!BF1311&gt;200,2,IF(ДАННЫЕ!BF1311&gt;0,1,0))))&amp;"g"&amp;B1311&amp;"d"&amp;H1311&amp;"l"&amp;ДАННЫЕ!AT1311&amp;"a"&amp;ДАННЫЕ!$V1311&amp;"v"&amp;R1311&amp;"k"&amp;ДАННЫЕ!$U1311&amp;"s"&amp;ДАННЫЕ!$Y1311&amp;"t"&amp;ДАННЫЕ!$X1311&amp;"b"&amp;IF(ДАННЫЕ!$Q1311&gt;1,1,0)&amp;"PP"&amp;ДАННЫЕ!Z1311&amp;"c"&amp;S1311&amp;"x"&amp;IF(ДАННЫЕ!$BY1311&gt;0,IF(YEAR(ДАННЫЕ!$F$1)=YEAR(ДАННЫЕ!$BY1311),1,0),0)&amp;"n"&amp;IF(ДАННЫЕ!$BZ1311&gt;0,IF(YEAR(ДАННЫЕ!$F$1)=YEAR(ДАННЫЕ!$BZ1311),1,0),0)&amp;"u"&amp;D1311&amp;"z"&amp;IF(ДАННЫЕ!$CL1311&gt;0,IF(YEAR(ДАННЫЕ!$F$1)&gt;YEAR(ДАННЫЕ!$CL1311),11,12),0)</f>
        <v>03mf0zpihbeCD0g0dlav0kstb0PPc0x0n0u0z0</v>
      </c>
      <c r="K1311" s="28" t="str">
        <f ca="1">ДАННЫЕ!$I1311&amp;"x"&amp;B1311&amp;"w"&amp;IF(T1311+ДАННЫЕ!AD1311+ДАННЫЕ!AE1311+ДАННЫЕ!AF1311+ДАННЫЕ!AG1311+ДАННЫЕ!AH1311+ДАННЫЕ!$AL1311+ДАННЫЕ!AI1311+ДАННЫЕ!AJ1311+ДАННЫЕ!AK1311+ДАННЫЕ!AP1311+ДАННЫЕ!AQ1311+ДАННЫЕ!AR1311+ДАННЫЕ!$AM1311+ДАННЫЕ!$AN1311+ДАННЫЕ!AS1311+ДАННЫЕ!AT1311&gt;0,1,0)&amp;IF(OR(T1311=2,ДАННЫЕ!AD1311=2,ДАННЫЕ!AE1311=2,ДАННЫЕ!AF1311=2,ДАННЫЕ!AG1311=2,ДАННЫЕ!AH1311=2,ДАННЫЕ!$AL1311=2,ДАННЫЕ!AI1311=2,ДАННЫЕ!AJ1311=2,ДАННЫЕ!AK1311=2,ДАННЫЕ!AP1311=2,ДАННЫЕ!AQ1311=2,ДАННЫЕ!AR1311=2,ДАННЫЕ!$AM1311=2,ДАННЫЕ!$AN1311=2,ДАННЫЕ!AS1311=2,ДАННЫЕ!AT1311=2),2,0)&amp;"t"&amp;IF(T1311&gt;0,"1"&amp;T1311,"00")&amp;"f"&amp;IF(ДАННЫЕ!$AC1311,"1"&amp;ДАННЫЕ!$AC1311,"00")&amp;"b"&amp;IF(ДАННЫЕ!$AD1311,"1"&amp;ДАННЫЕ!$AD1311,"00")&amp;"g"&amp;IF(ДАННЫЕ!$AF1311,"1"&amp;ДАННЫЕ!$AF1311,"00")&amp;"c"&amp;IF(ДАННЫЕ!$AG1311,"1"&amp;ДАННЫЕ!$AG1311,"00")&amp;"i"&amp;IF(ДАННЫЕ!$AH1311,"1"&amp;ДАННЫЕ!$AH1311,"00")&amp;"r"&amp;IF(ДАННЫЕ!$AL1311,"1"&amp;ДАННЫЕ!$AL1311,"00")&amp;"m"&amp;IF(ДАННЫЕ!$AI1311,"1"&amp;ДАННЫЕ!$AI1311,"00")&amp;"hS"&amp;IF(ДАННЫЕ!$AJ1311,"1"&amp;ДАННЫЕ!$AJ1311,"00")&amp;"hZ"&amp;IF(ДАННЫЕ!$AK1311,"1"&amp;ДАННЫЕ!$AK1311,"00")&amp;"p"&amp;IF(ДАННЫЕ!$AP1311,"1"&amp;ДАННЫЕ!$AP1311,"00")&amp;"k"&amp;IF(ДАННЫЕ!$AQ1311,"1"&amp;ДАННЫЕ!$AQ1311,"00")&amp;"z"&amp;IF(ДАННЫЕ!$AR1311,"1"&amp;ДАННЫЕ!$AR1311,"00")&amp;"j"&amp;IF(ДАННЫЕ!$AM1311,"1"&amp;ДАННЫЕ!$AM1311,"00")&amp;"n"&amp;IF(ДАННЫЕ!$AN1311,"1"&amp;ДАННЫЕ!$AN1311,"00")&amp;"E"&amp;ДАННЫЕ!BI1311&amp;"L"&amp;ДАННЫЕ!AO1311&amp;"h"&amp;IF(ДАННЫЕ!$AU1311&gt;0,1,0)&amp;"v"&amp;IF(ДАННЫЕ!$AW1311&gt;0,1,0)&amp;"a"&amp;IF(ДАННЫЕ!$AS1311,"1"&amp;ДАННЫЕ!$AS1311,"00")&amp;"s"&amp;IF(ДАННЫЕ!$AT1311,"1"&amp;ДАННЫЕ!$AT1311,"00")&amp;"u"&amp;IF(ДАННЫЕ!$CJ1311&gt;0,1,0)&amp;"y"&amp;B1311&amp;"d"&amp;H1311&amp;"e"&amp;F1311&amp;G1311</f>
        <v>x0w00t00f00b00g00c00i00r00m00hS00hZ00p00k00z00j00n00ELh0v0a00s00u0y0de</v>
      </c>
      <c r="L1311" s="28" t="str">
        <f ca="1">ДАННЫЕ!$I1311&amp;"VN"&amp;IF(ДАННЫЕ!AW1311&gt;0,11,10)&amp;"CD"&amp;IF(ДАННЫЕ!BF1311&gt;500,16,IF(ДАННЫЕ!BF1311&gt;350,15,IF(ДАННЫЕ!BF1311&gt;=200,14,IF(ДАННЫЕ!BF1311&gt;=100,13,IF(ДАННЫЕ!BF1311&gt;=50,12,IF(ДАННЫЕ!BF1311&gt;0,11,10))))))&amp;"AR"&amp;IF(ДАННЫЕ!BX1311&gt;0,1,0)&amp;"GD"&amp;B1311&amp;"VV"&amp;IF(E1311&gt;=5,IF(E1311&lt;18,1,0),0)</f>
        <v>VN10CD10AR0GD0VV0</v>
      </c>
      <c r="M1311" s="28" t="str">
        <f>ДАННЫЕ!$I1311&amp;"b"&amp;ДАННЫЕ!$BI1311&amp;"r"&amp;ДАННЫЕ!$BJ1311&amp;"CD"&amp;IF(ДАННЫЕ!BF1311&gt;0,IF(ДАННЫЕ!BF1311&lt;200,1,IF(ДАННЫЕ!BF1311&lt;350,2,3)),0)&amp;"h"&amp;IF(ДАННЫЕ!$BK1311+ДАННЫЕ!$BL1311+ДАННЫЕ!$BM1311&gt;0,1,0)&amp;"x"&amp;ДАННЫЕ!$BK1311&amp;"y"&amp;ДАННЫЕ!$BL1311&amp;"z"&amp;ДАННЫЕ!$BM1311&amp;"c"&amp;IF(ДАННЫЕ!$BK1311+ДАННЫЕ!$BL1311+ДАННЫЕ!$BM1311=3,1,0)&amp;"a"&amp;IF(ДАННЫЕ!$BQ1311+ДАННЫЕ!$BR1311&gt;0,1,0)&amp;"d"&amp;ДАННЫЕ!$BQ1311&amp;"v"&amp;ДАННЫЕ!$BR1311&amp;"p"&amp;ДАННЫЕ!$BS1311&amp;"n"&amp;ДАННЫЕ!$BU1311&amp;"t"&amp;ДАННЫЕ!$BV1311&amp;"o"&amp;ДАННЫЕ!$BT1311&amp;"l"&amp;IF(ДАННЫЕ!$BN1311&gt;0,1,0)&amp;ДАННЫЕ!$BN1311&amp;"g"&amp;ДАННЫЕ!$BO1311&amp;"s"&amp;ДАННЫЕ!$BP1311&amp;"DZ"&amp;IF(ДАННЫЕ!B1311-ДАННЫЕ!G1311 &lt; 60,IF(ДАННЫЕ!B1311-ДАННЫЕ!G1311 &gt;= 0,1,0),0)&amp;"u"&amp;IF(ДАННЫЕ!$CJ1311&gt;0,1,0)</f>
        <v>brCD0h0xyzc0a0dvpntol0gsDZ1u0</v>
      </c>
      <c r="N1311" s="28" t="str">
        <f ca="1">ДАННЫЕ!$F1311&amp;ДАННЫЕ!$I1311&amp;"g"&amp;B1311&amp;"cf"&amp;D1311&amp;"a"&amp;IF(ДАННЫЕ!$BX1311&gt;0,1,0)&amp;IF(ДАННЫЕ!$BF1311&gt;500,1,IF(ДАННЫЕ!$BF1311&gt;350,2,IF(ДАННЫЕ!$BF1311&gt;=200,3,IF(ДАННЫЕ!$BF1311&gt;=100,4,IF(ДАННЫЕ!$BF1311&gt;=50,5,IF(ДАННЫЕ!$BF1311&lt;50,6,0))))))&amp;"AR"&amp;IF(DATEDIF(ДАННЫЕ!$BX1311,ДАННЫЕ!$F$1,"y")&gt;1,1,0)&amp;"VG"&amp;IF(ДАННЫЕ!$BH1311="0",1,0)&amp;"o"&amp;IF(T1311+ДАННЫЕ!$AF1311+ДАННЫЕ!$AG1311+ДАННЫЕ!$AH1311+ДАННЫЕ!$AI1311+ДАННЫЕ!$AJ1311+ДАННЫЕ!$AP1311+ДАННЫЕ!$AQ1311+ДАННЫЕ!$AR1311+ДАННЫЕ!$AU1311+ДАННЫЕ!$AW1311+ДАННЫЕ!$AS1311+ДАННЫЕ!$AT1311&gt;0,1,0)&amp;"x"&amp;ДАННЫЕ!$AG1311&amp;"p"&amp;IF(ДАННЫЕ!$BY1311&gt;0,1,0)&amp;"v"&amp;IF(ДАННЫЕ!$BZ1311&gt;0,1,0)&amp;"n"&amp;ДАННЫЕ!$CA1311&amp;"t"&amp;ДАННЫЕ!$AY1311&amp;"k"&amp;ДАННЫЕ!$CB1311&amp;"q"&amp;ДАННЫЕ!$CC1311&amp;"w"&amp;ДАННЫЕ!$CD1311&amp;"e"&amp;ДАННЫЕ!$CE1311&amp;"m"&amp;ДАННЫЕ!$CF1311&amp;"c"&amp;ДАННЫЕ!$CG1311&amp;"z"&amp;ДАННЫЕ!$CH1311&amp;"d"&amp;IF(H1311=4,1,0)&amp;"s"&amp;IF(ДАННЫЕ!$J1311=1,0,1)&amp;"u"&amp;IF(ДАННЫЕ!$CJ1311&gt;0,1,0)</f>
        <v>g0cf0a06AR1VG0o0xp0v0ntkqwemczd0s1u0</v>
      </c>
      <c r="O1311" s="28" t="str">
        <f>ДАННЫЕ!$I1311&amp;"g"&amp;B1311&amp;A1311&amp;"f"&amp;P1311&amp;"c"&amp;IF(ДАННЫЕ!$U1311&gt;0,1,0)&amp;"s"&amp;IF(ДАННЫЕ!$Q1311&gt;0,IF(YEAR(ДАННЫЕ!$F$1)=YEAR(ДАННЫЕ!$Q1311),IF(MONTH(ДАННЫЕ!$F$1)=MONTH(ДАННЫЕ!$Q1311),111,11),1),0)&amp;"i"&amp;IF(ДАННЫЕ!$R1311+ДАННЫЕ!$S1311+ДАННЫЕ!$T1311=0,0,1)&amp;"h"&amp;IF(ДАННЫЕ!$P1311&gt;0,1,0)&amp;"p"&amp;IF(ДАННЫЕ!$CI1311&gt;0,IF(YEAR(ДАННЫЕ!$F$1)=YEAR(ДАННЫЕ!$CI1311),IF(MONTH(ДАННЫЕ!$F$1)=MONTH(ДАННЫЕ!$CI1311),111,11),1),0)&amp;"d"&amp;IF(ДАННЫЕ!$CJ1311&gt;0,IF(YEAR(ДАННЫЕ!$F$1)=YEAR(ДАННЫЕ!$CJ1311),IF(MONTH(ДАННЫЕ!$F$1)=MONTH(ДАННЫЕ!$CJ1311),111,11),1),0)&amp;"o"&amp;IF(ДАННЫЕ!$CK1311&gt;0,IF(MONTH(ДАННЫЕ!$F$1)=MONTH(ДАННЫЕ!$CK1311),111,11),0)&amp;"v"&amp;IF(ДАННЫЕ!$BE1311&gt;0,IF(MONTH(ДАННЫЕ!$F$1)=MONTH(ДАННЫЕ!$BE1311),111,11),0)</f>
        <v>g00f0c0s0i0h0p0d0o0v0</v>
      </c>
      <c r="P1311" s="15">
        <f t="shared" si="62"/>
        <v>0</v>
      </c>
      <c r="Q1311" s="15">
        <f>IF(ДАННЫЕ!$F$1&gt;ДАННЫЕ!$N1311,IF(YEAR(ДАННЫЕ!$F$1)=YEAR(ДАННЫЕ!M1311),1,0),0)</f>
        <v>0</v>
      </c>
      <c r="R1311" s="15">
        <f>IF(ДАННЫЕ!$F$1&gt;ДАННЫЕ!$N1311,IF(YEAR(ДАННЫЕ!$F$1)=YEAR(ДАННЫЕ!N1311),1,0),0)</f>
        <v>0</v>
      </c>
      <c r="S1311" s="15">
        <f>IF(ДАННЫЕ!$AA1311="2А",1,IF(ДАННЫЕ!$AA1311="2Б",2,IF(ДАННЫЕ!$AA1311="2В",3,IF(ДАННЫЕ!$AA1311=3,4,IF(ДАННЫЕ!$AA1311="4А",5,IF(ДАННЫЕ!$AA1311="4Б",6,IF(ДАННЫЕ!$AA1311="4В",7,IF(ДАННЫЕ!$AA1311=5,8,0))))))))</f>
        <v>0</v>
      </c>
      <c r="T1311" s="15">
        <f>IF(OR(ДАННЫЕ!$AC1311=2,ДАННЫЕ!$AD1311=2,ДАННЫЕ!$AE1311=2),2,IF(OR(ДАННЫЕ!$AC1311=1,ДАННЫЕ!$AD1311=1,ДАННЫЕ!$AE1311=1),1,0))</f>
        <v>0</v>
      </c>
    </row>
    <row r="1312" spans="1:20" x14ac:dyDescent="0.2">
      <c r="A1312" s="78">
        <f>IF(B1312&gt;0,IF(MONTH(ДАННЫЕ!$F$1)=MONTH(ДАННЫЕ!$B1312),1,0),0)</f>
        <v>0</v>
      </c>
      <c r="B1312" s="14">
        <f>IF(ДАННЫЕ!$B1312&gt;0,IF(YEAR(ДАННЫЕ!$F$1)=YEAR(ДАННЫЕ!$B1312),1,0),0)</f>
        <v>0</v>
      </c>
      <c r="C1312" s="14">
        <f>IF(ДАННЫЕ!$CM1312&gt;0,IF(YEAR(ДАННЫЕ!$F$1)=YEAR(ДАННЫЕ!$CM1312),1,0),0)</f>
        <v>0</v>
      </c>
      <c r="D1312" s="14">
        <f>IF(ДАННЫЕ!$CJ1312&gt;0,IF(ДАННЫЕ!$CL1312&gt;ДАННЫЕ!$F$1,1,IF(ДАННЫЕ!$CL1312&gt;0,0,1)),0)</f>
        <v>0</v>
      </c>
      <c r="E1312" s="43" t="str">
        <f ca="1">IF(ДАННЫЕ!$F$1&gt;0,IF(ДАННЫЕ!$G1312&gt;0,DATEDIF(ДАННЫЕ!$G1312,ДАННЫЕ!$F$1,"y"),""),IF(ДАННЫЕ!$G1312&gt;0,DATEDIF(ДАННЫЕ!$G1312,TODAY(),"y"),""))</f>
        <v/>
      </c>
      <c r="F1312" s="43" t="str">
        <f xml:space="preserve"> IF(ДАННЫЕ!$F1312="М",IF(E1312&gt;=18,IF(E1312&lt;60,1,""),""),"")&amp;IF(ДАННЫЕ!$F1312="Ж",IF(E1312&gt;=18,IF(E1312&lt;55,1,""),""),"")</f>
        <v/>
      </c>
      <c r="G1312" s="43" t="str">
        <f xml:space="preserve"> IF(ДАННЫЕ!$F1312="М",IF(E1312&gt;=60,2,""),"")&amp;IF(ДАННЫЕ!$F1312="Ж",IF(E1312&gt;=55,2,""),"")</f>
        <v/>
      </c>
      <c r="H1312" s="43" t="str">
        <f t="shared" ca="1" si="60"/>
        <v/>
      </c>
      <c r="I1312" s="43" t="str">
        <f t="shared" ca="1" si="61"/>
        <v>03</v>
      </c>
      <c r="J1312" s="28" t="str">
        <f ca="1">ДАННЫЕ!$F1312&amp;H1312&amp;I1312&amp;ДАННЫЕ!$I1312&amp;"m"&amp;IF(ДАННЫЕ!$I1312&gt;0,IF(ДАННЫЕ!$J1312&gt;0,0,1),"")&amp;"f"&amp;IF(ДАННЫЕ!$R1312&gt;0,IF(YEAR(ДАННЫЕ!$F$1)=YEAR(ДАННЫЕ!$R1312),1,0),0)&amp;"z"&amp;ДАННЫЕ!$R1312&amp;"p"&amp;ДАННЫЕ!$S1312&amp;"i"&amp;ДАННЫЕ!$T1312&amp;"h"&amp;ДАННЫЕ!$K1312&amp;"be"&amp;ДАННЫЕ!$BI1312&amp;"CD"&amp;IF(ДАННЫЕ!BF1312&gt;500,4,IF(ДАННЫЕ!BF1312&gt;350,3,IF(ДАННЫЕ!BF1312&gt;200,2,IF(ДАННЫЕ!BF1312&gt;0,1,0))))&amp;"g"&amp;B1312&amp;"d"&amp;H1312&amp;"l"&amp;ДАННЫЕ!AT1312&amp;"a"&amp;ДАННЫЕ!$V1312&amp;"v"&amp;R1312&amp;"k"&amp;ДАННЫЕ!$U1312&amp;"s"&amp;ДАННЫЕ!$Y1312&amp;"t"&amp;ДАННЫЕ!$X1312&amp;"b"&amp;IF(ДАННЫЕ!$Q1312&gt;1,1,0)&amp;"PP"&amp;ДАННЫЕ!Z1312&amp;"c"&amp;S1312&amp;"x"&amp;IF(ДАННЫЕ!$BY1312&gt;0,IF(YEAR(ДАННЫЕ!$F$1)=YEAR(ДАННЫЕ!$BY1312),1,0),0)&amp;"n"&amp;IF(ДАННЫЕ!$BZ1312&gt;0,IF(YEAR(ДАННЫЕ!$F$1)=YEAR(ДАННЫЕ!$BZ1312),1,0),0)&amp;"u"&amp;D1312&amp;"z"&amp;IF(ДАННЫЕ!$CL1312&gt;0,IF(YEAR(ДАННЫЕ!$F$1)&gt;YEAR(ДАННЫЕ!$CL1312),11,12),0)</f>
        <v>03mf0zpihbeCD0g0dlav0kstb0PPc0x0n0u0z0</v>
      </c>
      <c r="K1312" s="28" t="str">
        <f ca="1">ДАННЫЕ!$I1312&amp;"x"&amp;B1312&amp;"w"&amp;IF(T1312+ДАННЫЕ!AD1312+ДАННЫЕ!AE1312+ДАННЫЕ!AF1312+ДАННЫЕ!AG1312+ДАННЫЕ!AH1312+ДАННЫЕ!$AL1312+ДАННЫЕ!AI1312+ДАННЫЕ!AJ1312+ДАННЫЕ!AK1312+ДАННЫЕ!AP1312+ДАННЫЕ!AQ1312+ДАННЫЕ!AR1312+ДАННЫЕ!$AM1312+ДАННЫЕ!$AN1312+ДАННЫЕ!AS1312+ДАННЫЕ!AT1312&gt;0,1,0)&amp;IF(OR(T1312=2,ДАННЫЕ!AD1312=2,ДАННЫЕ!AE1312=2,ДАННЫЕ!AF1312=2,ДАННЫЕ!AG1312=2,ДАННЫЕ!AH1312=2,ДАННЫЕ!$AL1312=2,ДАННЫЕ!AI1312=2,ДАННЫЕ!AJ1312=2,ДАННЫЕ!AK1312=2,ДАННЫЕ!AP1312=2,ДАННЫЕ!AQ1312=2,ДАННЫЕ!AR1312=2,ДАННЫЕ!$AM1312=2,ДАННЫЕ!$AN1312=2,ДАННЫЕ!AS1312=2,ДАННЫЕ!AT1312=2),2,0)&amp;"t"&amp;IF(T1312&gt;0,"1"&amp;T1312,"00")&amp;"f"&amp;IF(ДАННЫЕ!$AC1312,"1"&amp;ДАННЫЕ!$AC1312,"00")&amp;"b"&amp;IF(ДАННЫЕ!$AD1312,"1"&amp;ДАННЫЕ!$AD1312,"00")&amp;"g"&amp;IF(ДАННЫЕ!$AF1312,"1"&amp;ДАННЫЕ!$AF1312,"00")&amp;"c"&amp;IF(ДАННЫЕ!$AG1312,"1"&amp;ДАННЫЕ!$AG1312,"00")&amp;"i"&amp;IF(ДАННЫЕ!$AH1312,"1"&amp;ДАННЫЕ!$AH1312,"00")&amp;"r"&amp;IF(ДАННЫЕ!$AL1312,"1"&amp;ДАННЫЕ!$AL1312,"00")&amp;"m"&amp;IF(ДАННЫЕ!$AI1312,"1"&amp;ДАННЫЕ!$AI1312,"00")&amp;"hS"&amp;IF(ДАННЫЕ!$AJ1312,"1"&amp;ДАННЫЕ!$AJ1312,"00")&amp;"hZ"&amp;IF(ДАННЫЕ!$AK1312,"1"&amp;ДАННЫЕ!$AK1312,"00")&amp;"p"&amp;IF(ДАННЫЕ!$AP1312,"1"&amp;ДАННЫЕ!$AP1312,"00")&amp;"k"&amp;IF(ДАННЫЕ!$AQ1312,"1"&amp;ДАННЫЕ!$AQ1312,"00")&amp;"z"&amp;IF(ДАННЫЕ!$AR1312,"1"&amp;ДАННЫЕ!$AR1312,"00")&amp;"j"&amp;IF(ДАННЫЕ!$AM1312,"1"&amp;ДАННЫЕ!$AM1312,"00")&amp;"n"&amp;IF(ДАННЫЕ!$AN1312,"1"&amp;ДАННЫЕ!$AN1312,"00")&amp;"E"&amp;ДАННЫЕ!BI1312&amp;"L"&amp;ДАННЫЕ!AO1312&amp;"h"&amp;IF(ДАННЫЕ!$AU1312&gt;0,1,0)&amp;"v"&amp;IF(ДАННЫЕ!$AW1312&gt;0,1,0)&amp;"a"&amp;IF(ДАННЫЕ!$AS1312,"1"&amp;ДАННЫЕ!$AS1312,"00")&amp;"s"&amp;IF(ДАННЫЕ!$AT1312,"1"&amp;ДАННЫЕ!$AT1312,"00")&amp;"u"&amp;IF(ДАННЫЕ!$CJ1312&gt;0,1,0)&amp;"y"&amp;B1312&amp;"d"&amp;H1312&amp;"e"&amp;F1312&amp;G1312</f>
        <v>x0w00t00f00b00g00c00i00r00m00hS00hZ00p00k00z00j00n00ELh0v0a00s00u0y0de</v>
      </c>
      <c r="L1312" s="28" t="str">
        <f ca="1">ДАННЫЕ!$I1312&amp;"VN"&amp;IF(ДАННЫЕ!AW1312&gt;0,11,10)&amp;"CD"&amp;IF(ДАННЫЕ!BF1312&gt;500,16,IF(ДАННЫЕ!BF1312&gt;350,15,IF(ДАННЫЕ!BF1312&gt;=200,14,IF(ДАННЫЕ!BF1312&gt;=100,13,IF(ДАННЫЕ!BF1312&gt;=50,12,IF(ДАННЫЕ!BF1312&gt;0,11,10))))))&amp;"AR"&amp;IF(ДАННЫЕ!BX1312&gt;0,1,0)&amp;"GD"&amp;B1312&amp;"VV"&amp;IF(E1312&gt;=5,IF(E1312&lt;18,1,0),0)</f>
        <v>VN10CD10AR0GD0VV0</v>
      </c>
      <c r="M1312" s="28" t="str">
        <f>ДАННЫЕ!$I1312&amp;"b"&amp;ДАННЫЕ!$BI1312&amp;"r"&amp;ДАННЫЕ!$BJ1312&amp;"CD"&amp;IF(ДАННЫЕ!BF1312&gt;0,IF(ДАННЫЕ!BF1312&lt;200,1,IF(ДАННЫЕ!BF1312&lt;350,2,3)),0)&amp;"h"&amp;IF(ДАННЫЕ!$BK1312+ДАННЫЕ!$BL1312+ДАННЫЕ!$BM1312&gt;0,1,0)&amp;"x"&amp;ДАННЫЕ!$BK1312&amp;"y"&amp;ДАННЫЕ!$BL1312&amp;"z"&amp;ДАННЫЕ!$BM1312&amp;"c"&amp;IF(ДАННЫЕ!$BK1312+ДАННЫЕ!$BL1312+ДАННЫЕ!$BM1312=3,1,0)&amp;"a"&amp;IF(ДАННЫЕ!$BQ1312+ДАННЫЕ!$BR1312&gt;0,1,0)&amp;"d"&amp;ДАННЫЕ!$BQ1312&amp;"v"&amp;ДАННЫЕ!$BR1312&amp;"p"&amp;ДАННЫЕ!$BS1312&amp;"n"&amp;ДАННЫЕ!$BU1312&amp;"t"&amp;ДАННЫЕ!$BV1312&amp;"o"&amp;ДАННЫЕ!$BT1312&amp;"l"&amp;IF(ДАННЫЕ!$BN1312&gt;0,1,0)&amp;ДАННЫЕ!$BN1312&amp;"g"&amp;ДАННЫЕ!$BO1312&amp;"s"&amp;ДАННЫЕ!$BP1312&amp;"DZ"&amp;IF(ДАННЫЕ!B1312-ДАННЫЕ!G1312 &lt; 60,IF(ДАННЫЕ!B1312-ДАННЫЕ!G1312 &gt;= 0,1,0),0)&amp;"u"&amp;IF(ДАННЫЕ!$CJ1312&gt;0,1,0)</f>
        <v>brCD0h0xyzc0a0dvpntol0gsDZ1u0</v>
      </c>
      <c r="N1312" s="28" t="str">
        <f ca="1">ДАННЫЕ!$F1312&amp;ДАННЫЕ!$I1312&amp;"g"&amp;B1312&amp;"cf"&amp;D1312&amp;"a"&amp;IF(ДАННЫЕ!$BX1312&gt;0,1,0)&amp;IF(ДАННЫЕ!$BF1312&gt;500,1,IF(ДАННЫЕ!$BF1312&gt;350,2,IF(ДАННЫЕ!$BF1312&gt;=200,3,IF(ДАННЫЕ!$BF1312&gt;=100,4,IF(ДАННЫЕ!$BF1312&gt;=50,5,IF(ДАННЫЕ!$BF1312&lt;50,6,0))))))&amp;"AR"&amp;IF(DATEDIF(ДАННЫЕ!$BX1312,ДАННЫЕ!$F$1,"y")&gt;1,1,0)&amp;"VG"&amp;IF(ДАННЫЕ!$BH1312="0",1,0)&amp;"o"&amp;IF(T1312+ДАННЫЕ!$AF1312+ДАННЫЕ!$AG1312+ДАННЫЕ!$AH1312+ДАННЫЕ!$AI1312+ДАННЫЕ!$AJ1312+ДАННЫЕ!$AP1312+ДАННЫЕ!$AQ1312+ДАННЫЕ!$AR1312+ДАННЫЕ!$AU1312+ДАННЫЕ!$AW1312+ДАННЫЕ!$AS1312+ДАННЫЕ!$AT1312&gt;0,1,0)&amp;"x"&amp;ДАННЫЕ!$AG1312&amp;"p"&amp;IF(ДАННЫЕ!$BY1312&gt;0,1,0)&amp;"v"&amp;IF(ДАННЫЕ!$BZ1312&gt;0,1,0)&amp;"n"&amp;ДАННЫЕ!$CA1312&amp;"t"&amp;ДАННЫЕ!$AY1312&amp;"k"&amp;ДАННЫЕ!$CB1312&amp;"q"&amp;ДАННЫЕ!$CC1312&amp;"w"&amp;ДАННЫЕ!$CD1312&amp;"e"&amp;ДАННЫЕ!$CE1312&amp;"m"&amp;ДАННЫЕ!$CF1312&amp;"c"&amp;ДАННЫЕ!$CG1312&amp;"z"&amp;ДАННЫЕ!$CH1312&amp;"d"&amp;IF(H1312=4,1,0)&amp;"s"&amp;IF(ДАННЫЕ!$J1312=1,0,1)&amp;"u"&amp;IF(ДАННЫЕ!$CJ1312&gt;0,1,0)</f>
        <v>g0cf0a06AR1VG0o0xp0v0ntkqwemczd0s1u0</v>
      </c>
      <c r="O1312" s="28" t="str">
        <f>ДАННЫЕ!$I1312&amp;"g"&amp;B1312&amp;A1312&amp;"f"&amp;P1312&amp;"c"&amp;IF(ДАННЫЕ!$U1312&gt;0,1,0)&amp;"s"&amp;IF(ДАННЫЕ!$Q1312&gt;0,IF(YEAR(ДАННЫЕ!$F$1)=YEAR(ДАННЫЕ!$Q1312),IF(MONTH(ДАННЫЕ!$F$1)=MONTH(ДАННЫЕ!$Q1312),111,11),1),0)&amp;"i"&amp;IF(ДАННЫЕ!$R1312+ДАННЫЕ!$S1312+ДАННЫЕ!$T1312=0,0,1)&amp;"h"&amp;IF(ДАННЫЕ!$P1312&gt;0,1,0)&amp;"p"&amp;IF(ДАННЫЕ!$CI1312&gt;0,IF(YEAR(ДАННЫЕ!$F$1)=YEAR(ДАННЫЕ!$CI1312),IF(MONTH(ДАННЫЕ!$F$1)=MONTH(ДАННЫЕ!$CI1312),111,11),1),0)&amp;"d"&amp;IF(ДАННЫЕ!$CJ1312&gt;0,IF(YEAR(ДАННЫЕ!$F$1)=YEAR(ДАННЫЕ!$CJ1312),IF(MONTH(ДАННЫЕ!$F$1)=MONTH(ДАННЫЕ!$CJ1312),111,11),1),0)&amp;"o"&amp;IF(ДАННЫЕ!$CK1312&gt;0,IF(MONTH(ДАННЫЕ!$F$1)=MONTH(ДАННЫЕ!$CK1312),111,11),0)&amp;"v"&amp;IF(ДАННЫЕ!$BE1312&gt;0,IF(MONTH(ДАННЫЕ!$F$1)=MONTH(ДАННЫЕ!$BE1312),111,11),0)</f>
        <v>g00f0c0s0i0h0p0d0o0v0</v>
      </c>
      <c r="P1312" s="15">
        <f t="shared" si="62"/>
        <v>0</v>
      </c>
      <c r="Q1312" s="15">
        <f>IF(ДАННЫЕ!$F$1&gt;ДАННЫЕ!$N1312,IF(YEAR(ДАННЫЕ!$F$1)=YEAR(ДАННЫЕ!M1312),1,0),0)</f>
        <v>0</v>
      </c>
      <c r="R1312" s="15">
        <f>IF(ДАННЫЕ!$F$1&gt;ДАННЫЕ!$N1312,IF(YEAR(ДАННЫЕ!$F$1)=YEAR(ДАННЫЕ!N1312),1,0),0)</f>
        <v>0</v>
      </c>
      <c r="S1312" s="15">
        <f>IF(ДАННЫЕ!$AA1312="2А",1,IF(ДАННЫЕ!$AA1312="2Б",2,IF(ДАННЫЕ!$AA1312="2В",3,IF(ДАННЫЕ!$AA1312=3,4,IF(ДАННЫЕ!$AA1312="4А",5,IF(ДАННЫЕ!$AA1312="4Б",6,IF(ДАННЫЕ!$AA1312="4В",7,IF(ДАННЫЕ!$AA1312=5,8,0))))))))</f>
        <v>0</v>
      </c>
      <c r="T1312" s="15">
        <f>IF(OR(ДАННЫЕ!$AC1312=2,ДАННЫЕ!$AD1312=2,ДАННЫЕ!$AE1312=2),2,IF(OR(ДАННЫЕ!$AC1312=1,ДАННЫЕ!$AD1312=1,ДАННЫЕ!$AE1312=1),1,0))</f>
        <v>0</v>
      </c>
    </row>
    <row r="1313" spans="1:20" x14ac:dyDescent="0.2">
      <c r="A1313" s="78">
        <f>IF(B1313&gt;0,IF(MONTH(ДАННЫЕ!$F$1)=MONTH(ДАННЫЕ!$B1313),1,0),0)</f>
        <v>0</v>
      </c>
      <c r="B1313" s="14">
        <f>IF(ДАННЫЕ!$B1313&gt;0,IF(YEAR(ДАННЫЕ!$F$1)=YEAR(ДАННЫЕ!$B1313),1,0),0)</f>
        <v>0</v>
      </c>
      <c r="C1313" s="14">
        <f>IF(ДАННЫЕ!$CM1313&gt;0,IF(YEAR(ДАННЫЕ!$F$1)=YEAR(ДАННЫЕ!$CM1313),1,0),0)</f>
        <v>0</v>
      </c>
      <c r="D1313" s="14">
        <f>IF(ДАННЫЕ!$CJ1313&gt;0,IF(ДАННЫЕ!$CL1313&gt;ДАННЫЕ!$F$1,1,IF(ДАННЫЕ!$CL1313&gt;0,0,1)),0)</f>
        <v>0</v>
      </c>
      <c r="E1313" s="43" t="str">
        <f ca="1">IF(ДАННЫЕ!$F$1&gt;0,IF(ДАННЫЕ!$G1313&gt;0,DATEDIF(ДАННЫЕ!$G1313,ДАННЫЕ!$F$1,"y"),""),IF(ДАННЫЕ!$G1313&gt;0,DATEDIF(ДАННЫЕ!$G1313,TODAY(),"y"),""))</f>
        <v/>
      </c>
      <c r="F1313" s="43" t="str">
        <f xml:space="preserve"> IF(ДАННЫЕ!$F1313="М",IF(E1313&gt;=18,IF(E1313&lt;60,1,""),""),"")&amp;IF(ДАННЫЕ!$F1313="Ж",IF(E1313&gt;=18,IF(E1313&lt;55,1,""),""),"")</f>
        <v/>
      </c>
      <c r="G1313" s="43" t="str">
        <f xml:space="preserve"> IF(ДАННЫЕ!$F1313="М",IF(E1313&gt;=60,2,""),"")&amp;IF(ДАННЫЕ!$F1313="Ж",IF(E1313&gt;=55,2,""),"")</f>
        <v/>
      </c>
      <c r="H1313" s="43" t="str">
        <f t="shared" ca="1" si="60"/>
        <v/>
      </c>
      <c r="I1313" s="43" t="str">
        <f t="shared" ca="1" si="61"/>
        <v>03</v>
      </c>
      <c r="J1313" s="28" t="str">
        <f ca="1">ДАННЫЕ!$F1313&amp;H1313&amp;I1313&amp;ДАННЫЕ!$I1313&amp;"m"&amp;IF(ДАННЫЕ!$I1313&gt;0,IF(ДАННЫЕ!$J1313&gt;0,0,1),"")&amp;"f"&amp;IF(ДАННЫЕ!$R1313&gt;0,IF(YEAR(ДАННЫЕ!$F$1)=YEAR(ДАННЫЕ!$R1313),1,0),0)&amp;"z"&amp;ДАННЫЕ!$R1313&amp;"p"&amp;ДАННЫЕ!$S1313&amp;"i"&amp;ДАННЫЕ!$T1313&amp;"h"&amp;ДАННЫЕ!$K1313&amp;"be"&amp;ДАННЫЕ!$BI1313&amp;"CD"&amp;IF(ДАННЫЕ!BF1313&gt;500,4,IF(ДАННЫЕ!BF1313&gt;350,3,IF(ДАННЫЕ!BF1313&gt;200,2,IF(ДАННЫЕ!BF1313&gt;0,1,0))))&amp;"g"&amp;B1313&amp;"d"&amp;H1313&amp;"l"&amp;ДАННЫЕ!AT1313&amp;"a"&amp;ДАННЫЕ!$V1313&amp;"v"&amp;R1313&amp;"k"&amp;ДАННЫЕ!$U1313&amp;"s"&amp;ДАННЫЕ!$Y1313&amp;"t"&amp;ДАННЫЕ!$X1313&amp;"b"&amp;IF(ДАННЫЕ!$Q1313&gt;1,1,0)&amp;"PP"&amp;ДАННЫЕ!Z1313&amp;"c"&amp;S1313&amp;"x"&amp;IF(ДАННЫЕ!$BY1313&gt;0,IF(YEAR(ДАННЫЕ!$F$1)=YEAR(ДАННЫЕ!$BY1313),1,0),0)&amp;"n"&amp;IF(ДАННЫЕ!$BZ1313&gt;0,IF(YEAR(ДАННЫЕ!$F$1)=YEAR(ДАННЫЕ!$BZ1313),1,0),0)&amp;"u"&amp;D1313&amp;"z"&amp;IF(ДАННЫЕ!$CL1313&gt;0,IF(YEAR(ДАННЫЕ!$F$1)&gt;YEAR(ДАННЫЕ!$CL1313),11,12),0)</f>
        <v>03mf0zpihbeCD0g0dlav0kstb0PPc0x0n0u0z0</v>
      </c>
      <c r="K1313" s="28" t="str">
        <f ca="1">ДАННЫЕ!$I1313&amp;"x"&amp;B1313&amp;"w"&amp;IF(T1313+ДАННЫЕ!AD1313+ДАННЫЕ!AE1313+ДАННЫЕ!AF1313+ДАННЫЕ!AG1313+ДАННЫЕ!AH1313+ДАННЫЕ!$AL1313+ДАННЫЕ!AI1313+ДАННЫЕ!AJ1313+ДАННЫЕ!AK1313+ДАННЫЕ!AP1313+ДАННЫЕ!AQ1313+ДАННЫЕ!AR1313+ДАННЫЕ!$AM1313+ДАННЫЕ!$AN1313+ДАННЫЕ!AS1313+ДАННЫЕ!AT1313&gt;0,1,0)&amp;IF(OR(T1313=2,ДАННЫЕ!AD1313=2,ДАННЫЕ!AE1313=2,ДАННЫЕ!AF1313=2,ДАННЫЕ!AG1313=2,ДАННЫЕ!AH1313=2,ДАННЫЕ!$AL1313=2,ДАННЫЕ!AI1313=2,ДАННЫЕ!AJ1313=2,ДАННЫЕ!AK1313=2,ДАННЫЕ!AP1313=2,ДАННЫЕ!AQ1313=2,ДАННЫЕ!AR1313=2,ДАННЫЕ!$AM1313=2,ДАННЫЕ!$AN1313=2,ДАННЫЕ!AS1313=2,ДАННЫЕ!AT1313=2),2,0)&amp;"t"&amp;IF(T1313&gt;0,"1"&amp;T1313,"00")&amp;"f"&amp;IF(ДАННЫЕ!$AC1313,"1"&amp;ДАННЫЕ!$AC1313,"00")&amp;"b"&amp;IF(ДАННЫЕ!$AD1313,"1"&amp;ДАННЫЕ!$AD1313,"00")&amp;"g"&amp;IF(ДАННЫЕ!$AF1313,"1"&amp;ДАННЫЕ!$AF1313,"00")&amp;"c"&amp;IF(ДАННЫЕ!$AG1313,"1"&amp;ДАННЫЕ!$AG1313,"00")&amp;"i"&amp;IF(ДАННЫЕ!$AH1313,"1"&amp;ДАННЫЕ!$AH1313,"00")&amp;"r"&amp;IF(ДАННЫЕ!$AL1313,"1"&amp;ДАННЫЕ!$AL1313,"00")&amp;"m"&amp;IF(ДАННЫЕ!$AI1313,"1"&amp;ДАННЫЕ!$AI1313,"00")&amp;"hS"&amp;IF(ДАННЫЕ!$AJ1313,"1"&amp;ДАННЫЕ!$AJ1313,"00")&amp;"hZ"&amp;IF(ДАННЫЕ!$AK1313,"1"&amp;ДАННЫЕ!$AK1313,"00")&amp;"p"&amp;IF(ДАННЫЕ!$AP1313,"1"&amp;ДАННЫЕ!$AP1313,"00")&amp;"k"&amp;IF(ДАННЫЕ!$AQ1313,"1"&amp;ДАННЫЕ!$AQ1313,"00")&amp;"z"&amp;IF(ДАННЫЕ!$AR1313,"1"&amp;ДАННЫЕ!$AR1313,"00")&amp;"j"&amp;IF(ДАННЫЕ!$AM1313,"1"&amp;ДАННЫЕ!$AM1313,"00")&amp;"n"&amp;IF(ДАННЫЕ!$AN1313,"1"&amp;ДАННЫЕ!$AN1313,"00")&amp;"E"&amp;ДАННЫЕ!BI1313&amp;"L"&amp;ДАННЫЕ!AO1313&amp;"h"&amp;IF(ДАННЫЕ!$AU1313&gt;0,1,0)&amp;"v"&amp;IF(ДАННЫЕ!$AW1313&gt;0,1,0)&amp;"a"&amp;IF(ДАННЫЕ!$AS1313,"1"&amp;ДАННЫЕ!$AS1313,"00")&amp;"s"&amp;IF(ДАННЫЕ!$AT1313,"1"&amp;ДАННЫЕ!$AT1313,"00")&amp;"u"&amp;IF(ДАННЫЕ!$CJ1313&gt;0,1,0)&amp;"y"&amp;B1313&amp;"d"&amp;H1313&amp;"e"&amp;F1313&amp;G1313</f>
        <v>x0w00t00f00b00g00c00i00r00m00hS00hZ00p00k00z00j00n00ELh0v0a00s00u0y0de</v>
      </c>
      <c r="L1313" s="28" t="str">
        <f ca="1">ДАННЫЕ!$I1313&amp;"VN"&amp;IF(ДАННЫЕ!AW1313&gt;0,11,10)&amp;"CD"&amp;IF(ДАННЫЕ!BF1313&gt;500,16,IF(ДАННЫЕ!BF1313&gt;350,15,IF(ДАННЫЕ!BF1313&gt;=200,14,IF(ДАННЫЕ!BF1313&gt;=100,13,IF(ДАННЫЕ!BF1313&gt;=50,12,IF(ДАННЫЕ!BF1313&gt;0,11,10))))))&amp;"AR"&amp;IF(ДАННЫЕ!BX1313&gt;0,1,0)&amp;"GD"&amp;B1313&amp;"VV"&amp;IF(E1313&gt;=5,IF(E1313&lt;18,1,0),0)</f>
        <v>VN10CD10AR0GD0VV0</v>
      </c>
      <c r="M1313" s="28" t="str">
        <f>ДАННЫЕ!$I1313&amp;"b"&amp;ДАННЫЕ!$BI1313&amp;"r"&amp;ДАННЫЕ!$BJ1313&amp;"CD"&amp;IF(ДАННЫЕ!BF1313&gt;0,IF(ДАННЫЕ!BF1313&lt;200,1,IF(ДАННЫЕ!BF1313&lt;350,2,3)),0)&amp;"h"&amp;IF(ДАННЫЕ!$BK1313+ДАННЫЕ!$BL1313+ДАННЫЕ!$BM1313&gt;0,1,0)&amp;"x"&amp;ДАННЫЕ!$BK1313&amp;"y"&amp;ДАННЫЕ!$BL1313&amp;"z"&amp;ДАННЫЕ!$BM1313&amp;"c"&amp;IF(ДАННЫЕ!$BK1313+ДАННЫЕ!$BL1313+ДАННЫЕ!$BM1313=3,1,0)&amp;"a"&amp;IF(ДАННЫЕ!$BQ1313+ДАННЫЕ!$BR1313&gt;0,1,0)&amp;"d"&amp;ДАННЫЕ!$BQ1313&amp;"v"&amp;ДАННЫЕ!$BR1313&amp;"p"&amp;ДАННЫЕ!$BS1313&amp;"n"&amp;ДАННЫЕ!$BU1313&amp;"t"&amp;ДАННЫЕ!$BV1313&amp;"o"&amp;ДАННЫЕ!$BT1313&amp;"l"&amp;IF(ДАННЫЕ!$BN1313&gt;0,1,0)&amp;ДАННЫЕ!$BN1313&amp;"g"&amp;ДАННЫЕ!$BO1313&amp;"s"&amp;ДАННЫЕ!$BP1313&amp;"DZ"&amp;IF(ДАННЫЕ!B1313-ДАННЫЕ!G1313 &lt; 60,IF(ДАННЫЕ!B1313-ДАННЫЕ!G1313 &gt;= 0,1,0),0)&amp;"u"&amp;IF(ДАННЫЕ!$CJ1313&gt;0,1,0)</f>
        <v>brCD0h0xyzc0a0dvpntol0gsDZ1u0</v>
      </c>
      <c r="N1313" s="28" t="str">
        <f ca="1">ДАННЫЕ!$F1313&amp;ДАННЫЕ!$I1313&amp;"g"&amp;B1313&amp;"cf"&amp;D1313&amp;"a"&amp;IF(ДАННЫЕ!$BX1313&gt;0,1,0)&amp;IF(ДАННЫЕ!$BF1313&gt;500,1,IF(ДАННЫЕ!$BF1313&gt;350,2,IF(ДАННЫЕ!$BF1313&gt;=200,3,IF(ДАННЫЕ!$BF1313&gt;=100,4,IF(ДАННЫЕ!$BF1313&gt;=50,5,IF(ДАННЫЕ!$BF1313&lt;50,6,0))))))&amp;"AR"&amp;IF(DATEDIF(ДАННЫЕ!$BX1313,ДАННЫЕ!$F$1,"y")&gt;1,1,0)&amp;"VG"&amp;IF(ДАННЫЕ!$BH1313="0",1,0)&amp;"o"&amp;IF(T1313+ДАННЫЕ!$AF1313+ДАННЫЕ!$AG1313+ДАННЫЕ!$AH1313+ДАННЫЕ!$AI1313+ДАННЫЕ!$AJ1313+ДАННЫЕ!$AP1313+ДАННЫЕ!$AQ1313+ДАННЫЕ!$AR1313+ДАННЫЕ!$AU1313+ДАННЫЕ!$AW1313+ДАННЫЕ!$AS1313+ДАННЫЕ!$AT1313&gt;0,1,0)&amp;"x"&amp;ДАННЫЕ!$AG1313&amp;"p"&amp;IF(ДАННЫЕ!$BY1313&gt;0,1,0)&amp;"v"&amp;IF(ДАННЫЕ!$BZ1313&gt;0,1,0)&amp;"n"&amp;ДАННЫЕ!$CA1313&amp;"t"&amp;ДАННЫЕ!$AY1313&amp;"k"&amp;ДАННЫЕ!$CB1313&amp;"q"&amp;ДАННЫЕ!$CC1313&amp;"w"&amp;ДАННЫЕ!$CD1313&amp;"e"&amp;ДАННЫЕ!$CE1313&amp;"m"&amp;ДАННЫЕ!$CF1313&amp;"c"&amp;ДАННЫЕ!$CG1313&amp;"z"&amp;ДАННЫЕ!$CH1313&amp;"d"&amp;IF(H1313=4,1,0)&amp;"s"&amp;IF(ДАННЫЕ!$J1313=1,0,1)&amp;"u"&amp;IF(ДАННЫЕ!$CJ1313&gt;0,1,0)</f>
        <v>g0cf0a06AR1VG0o0xp0v0ntkqwemczd0s1u0</v>
      </c>
      <c r="O1313" s="28" t="str">
        <f>ДАННЫЕ!$I1313&amp;"g"&amp;B1313&amp;A1313&amp;"f"&amp;P1313&amp;"c"&amp;IF(ДАННЫЕ!$U1313&gt;0,1,0)&amp;"s"&amp;IF(ДАННЫЕ!$Q1313&gt;0,IF(YEAR(ДАННЫЕ!$F$1)=YEAR(ДАННЫЕ!$Q1313),IF(MONTH(ДАННЫЕ!$F$1)=MONTH(ДАННЫЕ!$Q1313),111,11),1),0)&amp;"i"&amp;IF(ДАННЫЕ!$R1313+ДАННЫЕ!$S1313+ДАННЫЕ!$T1313=0,0,1)&amp;"h"&amp;IF(ДАННЫЕ!$P1313&gt;0,1,0)&amp;"p"&amp;IF(ДАННЫЕ!$CI1313&gt;0,IF(YEAR(ДАННЫЕ!$F$1)=YEAR(ДАННЫЕ!$CI1313),IF(MONTH(ДАННЫЕ!$F$1)=MONTH(ДАННЫЕ!$CI1313),111,11),1),0)&amp;"d"&amp;IF(ДАННЫЕ!$CJ1313&gt;0,IF(YEAR(ДАННЫЕ!$F$1)=YEAR(ДАННЫЕ!$CJ1313),IF(MONTH(ДАННЫЕ!$F$1)=MONTH(ДАННЫЕ!$CJ1313),111,11),1),0)&amp;"o"&amp;IF(ДАННЫЕ!$CK1313&gt;0,IF(MONTH(ДАННЫЕ!$F$1)=MONTH(ДАННЫЕ!$CK1313),111,11),0)&amp;"v"&amp;IF(ДАННЫЕ!$BE1313&gt;0,IF(MONTH(ДАННЫЕ!$F$1)=MONTH(ДАННЫЕ!$BE1313),111,11),0)</f>
        <v>g00f0c0s0i0h0p0d0o0v0</v>
      </c>
      <c r="P1313" s="15">
        <f t="shared" si="62"/>
        <v>0</v>
      </c>
      <c r="Q1313" s="15">
        <f>IF(ДАННЫЕ!$F$1&gt;ДАННЫЕ!$N1313,IF(YEAR(ДАННЫЕ!$F$1)=YEAR(ДАННЫЕ!M1313),1,0),0)</f>
        <v>0</v>
      </c>
      <c r="R1313" s="15">
        <f>IF(ДАННЫЕ!$F$1&gt;ДАННЫЕ!$N1313,IF(YEAR(ДАННЫЕ!$F$1)=YEAR(ДАННЫЕ!N1313),1,0),0)</f>
        <v>0</v>
      </c>
      <c r="S1313" s="15">
        <f>IF(ДАННЫЕ!$AA1313="2А",1,IF(ДАННЫЕ!$AA1313="2Б",2,IF(ДАННЫЕ!$AA1313="2В",3,IF(ДАННЫЕ!$AA1313=3,4,IF(ДАННЫЕ!$AA1313="4А",5,IF(ДАННЫЕ!$AA1313="4Б",6,IF(ДАННЫЕ!$AA1313="4В",7,IF(ДАННЫЕ!$AA1313=5,8,0))))))))</f>
        <v>0</v>
      </c>
      <c r="T1313" s="15">
        <f>IF(OR(ДАННЫЕ!$AC1313=2,ДАННЫЕ!$AD1313=2,ДАННЫЕ!$AE1313=2),2,IF(OR(ДАННЫЕ!$AC1313=1,ДАННЫЕ!$AD1313=1,ДАННЫЕ!$AE1313=1),1,0))</f>
        <v>0</v>
      </c>
    </row>
    <row r="1314" spans="1:20" x14ac:dyDescent="0.2">
      <c r="A1314" s="78">
        <f>IF(B1314&gt;0,IF(MONTH(ДАННЫЕ!$F$1)=MONTH(ДАННЫЕ!$B1314),1,0),0)</f>
        <v>0</v>
      </c>
      <c r="B1314" s="14">
        <f>IF(ДАННЫЕ!$B1314&gt;0,IF(YEAR(ДАННЫЕ!$F$1)=YEAR(ДАННЫЕ!$B1314),1,0),0)</f>
        <v>0</v>
      </c>
      <c r="C1314" s="14">
        <f>IF(ДАННЫЕ!$CM1314&gt;0,IF(YEAR(ДАННЫЕ!$F$1)=YEAR(ДАННЫЕ!$CM1314),1,0),0)</f>
        <v>0</v>
      </c>
      <c r="D1314" s="14">
        <f>IF(ДАННЫЕ!$CJ1314&gt;0,IF(ДАННЫЕ!$CL1314&gt;ДАННЫЕ!$F$1,1,IF(ДАННЫЕ!$CL1314&gt;0,0,1)),0)</f>
        <v>0</v>
      </c>
      <c r="E1314" s="43" t="str">
        <f ca="1">IF(ДАННЫЕ!$F$1&gt;0,IF(ДАННЫЕ!$G1314&gt;0,DATEDIF(ДАННЫЕ!$G1314,ДАННЫЕ!$F$1,"y"),""),IF(ДАННЫЕ!$G1314&gt;0,DATEDIF(ДАННЫЕ!$G1314,TODAY(),"y"),""))</f>
        <v/>
      </c>
      <c r="F1314" s="43" t="str">
        <f xml:space="preserve"> IF(ДАННЫЕ!$F1314="М",IF(E1314&gt;=18,IF(E1314&lt;60,1,""),""),"")&amp;IF(ДАННЫЕ!$F1314="Ж",IF(E1314&gt;=18,IF(E1314&lt;55,1,""),""),"")</f>
        <v/>
      </c>
      <c r="G1314" s="43" t="str">
        <f xml:space="preserve"> IF(ДАННЫЕ!$F1314="М",IF(E1314&gt;=60,2,""),"")&amp;IF(ДАННЫЕ!$F1314="Ж",IF(E1314&gt;=55,2,""),"")</f>
        <v/>
      </c>
      <c r="H1314" s="43" t="str">
        <f t="shared" ca="1" si="60"/>
        <v/>
      </c>
      <c r="I1314" s="43" t="str">
        <f t="shared" ca="1" si="61"/>
        <v>03</v>
      </c>
      <c r="J1314" s="28" t="str">
        <f ca="1">ДАННЫЕ!$F1314&amp;H1314&amp;I1314&amp;ДАННЫЕ!$I1314&amp;"m"&amp;IF(ДАННЫЕ!$I1314&gt;0,IF(ДАННЫЕ!$J1314&gt;0,0,1),"")&amp;"f"&amp;IF(ДАННЫЕ!$R1314&gt;0,IF(YEAR(ДАННЫЕ!$F$1)=YEAR(ДАННЫЕ!$R1314),1,0),0)&amp;"z"&amp;ДАННЫЕ!$R1314&amp;"p"&amp;ДАННЫЕ!$S1314&amp;"i"&amp;ДАННЫЕ!$T1314&amp;"h"&amp;ДАННЫЕ!$K1314&amp;"be"&amp;ДАННЫЕ!$BI1314&amp;"CD"&amp;IF(ДАННЫЕ!BF1314&gt;500,4,IF(ДАННЫЕ!BF1314&gt;350,3,IF(ДАННЫЕ!BF1314&gt;200,2,IF(ДАННЫЕ!BF1314&gt;0,1,0))))&amp;"g"&amp;B1314&amp;"d"&amp;H1314&amp;"l"&amp;ДАННЫЕ!AT1314&amp;"a"&amp;ДАННЫЕ!$V1314&amp;"v"&amp;R1314&amp;"k"&amp;ДАННЫЕ!$U1314&amp;"s"&amp;ДАННЫЕ!$Y1314&amp;"t"&amp;ДАННЫЕ!$X1314&amp;"b"&amp;IF(ДАННЫЕ!$Q1314&gt;1,1,0)&amp;"PP"&amp;ДАННЫЕ!Z1314&amp;"c"&amp;S1314&amp;"x"&amp;IF(ДАННЫЕ!$BY1314&gt;0,IF(YEAR(ДАННЫЕ!$F$1)=YEAR(ДАННЫЕ!$BY1314),1,0),0)&amp;"n"&amp;IF(ДАННЫЕ!$BZ1314&gt;0,IF(YEAR(ДАННЫЕ!$F$1)=YEAR(ДАННЫЕ!$BZ1314),1,0),0)&amp;"u"&amp;D1314&amp;"z"&amp;IF(ДАННЫЕ!$CL1314&gt;0,IF(YEAR(ДАННЫЕ!$F$1)&gt;YEAR(ДАННЫЕ!$CL1314),11,12),0)</f>
        <v>03mf0zpihbeCD0g0dlav0kstb0PPc0x0n0u0z0</v>
      </c>
      <c r="K1314" s="28" t="str">
        <f ca="1">ДАННЫЕ!$I1314&amp;"x"&amp;B1314&amp;"w"&amp;IF(T1314+ДАННЫЕ!AD1314+ДАННЫЕ!AE1314+ДАННЫЕ!AF1314+ДАННЫЕ!AG1314+ДАННЫЕ!AH1314+ДАННЫЕ!$AL1314+ДАННЫЕ!AI1314+ДАННЫЕ!AJ1314+ДАННЫЕ!AK1314+ДАННЫЕ!AP1314+ДАННЫЕ!AQ1314+ДАННЫЕ!AR1314+ДАННЫЕ!$AM1314+ДАННЫЕ!$AN1314+ДАННЫЕ!AS1314+ДАННЫЕ!AT1314&gt;0,1,0)&amp;IF(OR(T1314=2,ДАННЫЕ!AD1314=2,ДАННЫЕ!AE1314=2,ДАННЫЕ!AF1314=2,ДАННЫЕ!AG1314=2,ДАННЫЕ!AH1314=2,ДАННЫЕ!$AL1314=2,ДАННЫЕ!AI1314=2,ДАННЫЕ!AJ1314=2,ДАННЫЕ!AK1314=2,ДАННЫЕ!AP1314=2,ДАННЫЕ!AQ1314=2,ДАННЫЕ!AR1314=2,ДАННЫЕ!$AM1314=2,ДАННЫЕ!$AN1314=2,ДАННЫЕ!AS1314=2,ДАННЫЕ!AT1314=2),2,0)&amp;"t"&amp;IF(T1314&gt;0,"1"&amp;T1314,"00")&amp;"f"&amp;IF(ДАННЫЕ!$AC1314,"1"&amp;ДАННЫЕ!$AC1314,"00")&amp;"b"&amp;IF(ДАННЫЕ!$AD1314,"1"&amp;ДАННЫЕ!$AD1314,"00")&amp;"g"&amp;IF(ДАННЫЕ!$AF1314,"1"&amp;ДАННЫЕ!$AF1314,"00")&amp;"c"&amp;IF(ДАННЫЕ!$AG1314,"1"&amp;ДАННЫЕ!$AG1314,"00")&amp;"i"&amp;IF(ДАННЫЕ!$AH1314,"1"&amp;ДАННЫЕ!$AH1314,"00")&amp;"r"&amp;IF(ДАННЫЕ!$AL1314,"1"&amp;ДАННЫЕ!$AL1314,"00")&amp;"m"&amp;IF(ДАННЫЕ!$AI1314,"1"&amp;ДАННЫЕ!$AI1314,"00")&amp;"hS"&amp;IF(ДАННЫЕ!$AJ1314,"1"&amp;ДАННЫЕ!$AJ1314,"00")&amp;"hZ"&amp;IF(ДАННЫЕ!$AK1314,"1"&amp;ДАННЫЕ!$AK1314,"00")&amp;"p"&amp;IF(ДАННЫЕ!$AP1314,"1"&amp;ДАННЫЕ!$AP1314,"00")&amp;"k"&amp;IF(ДАННЫЕ!$AQ1314,"1"&amp;ДАННЫЕ!$AQ1314,"00")&amp;"z"&amp;IF(ДАННЫЕ!$AR1314,"1"&amp;ДАННЫЕ!$AR1314,"00")&amp;"j"&amp;IF(ДАННЫЕ!$AM1314,"1"&amp;ДАННЫЕ!$AM1314,"00")&amp;"n"&amp;IF(ДАННЫЕ!$AN1314,"1"&amp;ДАННЫЕ!$AN1314,"00")&amp;"E"&amp;ДАННЫЕ!BI1314&amp;"L"&amp;ДАННЫЕ!AO1314&amp;"h"&amp;IF(ДАННЫЕ!$AU1314&gt;0,1,0)&amp;"v"&amp;IF(ДАННЫЕ!$AW1314&gt;0,1,0)&amp;"a"&amp;IF(ДАННЫЕ!$AS1314,"1"&amp;ДАННЫЕ!$AS1314,"00")&amp;"s"&amp;IF(ДАННЫЕ!$AT1314,"1"&amp;ДАННЫЕ!$AT1314,"00")&amp;"u"&amp;IF(ДАННЫЕ!$CJ1314&gt;0,1,0)&amp;"y"&amp;B1314&amp;"d"&amp;H1314&amp;"e"&amp;F1314&amp;G1314</f>
        <v>x0w00t00f00b00g00c00i00r00m00hS00hZ00p00k00z00j00n00ELh0v0a00s00u0y0de</v>
      </c>
      <c r="L1314" s="28" t="str">
        <f ca="1">ДАННЫЕ!$I1314&amp;"VN"&amp;IF(ДАННЫЕ!AW1314&gt;0,11,10)&amp;"CD"&amp;IF(ДАННЫЕ!BF1314&gt;500,16,IF(ДАННЫЕ!BF1314&gt;350,15,IF(ДАННЫЕ!BF1314&gt;=200,14,IF(ДАННЫЕ!BF1314&gt;=100,13,IF(ДАННЫЕ!BF1314&gt;=50,12,IF(ДАННЫЕ!BF1314&gt;0,11,10))))))&amp;"AR"&amp;IF(ДАННЫЕ!BX1314&gt;0,1,0)&amp;"GD"&amp;B1314&amp;"VV"&amp;IF(E1314&gt;=5,IF(E1314&lt;18,1,0),0)</f>
        <v>VN10CD10AR0GD0VV0</v>
      </c>
      <c r="M1314" s="28" t="str">
        <f>ДАННЫЕ!$I1314&amp;"b"&amp;ДАННЫЕ!$BI1314&amp;"r"&amp;ДАННЫЕ!$BJ1314&amp;"CD"&amp;IF(ДАННЫЕ!BF1314&gt;0,IF(ДАННЫЕ!BF1314&lt;200,1,IF(ДАННЫЕ!BF1314&lt;350,2,3)),0)&amp;"h"&amp;IF(ДАННЫЕ!$BK1314+ДАННЫЕ!$BL1314+ДАННЫЕ!$BM1314&gt;0,1,0)&amp;"x"&amp;ДАННЫЕ!$BK1314&amp;"y"&amp;ДАННЫЕ!$BL1314&amp;"z"&amp;ДАННЫЕ!$BM1314&amp;"c"&amp;IF(ДАННЫЕ!$BK1314+ДАННЫЕ!$BL1314+ДАННЫЕ!$BM1314=3,1,0)&amp;"a"&amp;IF(ДАННЫЕ!$BQ1314+ДАННЫЕ!$BR1314&gt;0,1,0)&amp;"d"&amp;ДАННЫЕ!$BQ1314&amp;"v"&amp;ДАННЫЕ!$BR1314&amp;"p"&amp;ДАННЫЕ!$BS1314&amp;"n"&amp;ДАННЫЕ!$BU1314&amp;"t"&amp;ДАННЫЕ!$BV1314&amp;"o"&amp;ДАННЫЕ!$BT1314&amp;"l"&amp;IF(ДАННЫЕ!$BN1314&gt;0,1,0)&amp;ДАННЫЕ!$BN1314&amp;"g"&amp;ДАННЫЕ!$BO1314&amp;"s"&amp;ДАННЫЕ!$BP1314&amp;"DZ"&amp;IF(ДАННЫЕ!B1314-ДАННЫЕ!G1314 &lt; 60,IF(ДАННЫЕ!B1314-ДАННЫЕ!G1314 &gt;= 0,1,0),0)&amp;"u"&amp;IF(ДАННЫЕ!$CJ1314&gt;0,1,0)</f>
        <v>brCD0h0xyzc0a0dvpntol0gsDZ1u0</v>
      </c>
      <c r="N1314" s="28" t="str">
        <f ca="1">ДАННЫЕ!$F1314&amp;ДАННЫЕ!$I1314&amp;"g"&amp;B1314&amp;"cf"&amp;D1314&amp;"a"&amp;IF(ДАННЫЕ!$BX1314&gt;0,1,0)&amp;IF(ДАННЫЕ!$BF1314&gt;500,1,IF(ДАННЫЕ!$BF1314&gt;350,2,IF(ДАННЫЕ!$BF1314&gt;=200,3,IF(ДАННЫЕ!$BF1314&gt;=100,4,IF(ДАННЫЕ!$BF1314&gt;=50,5,IF(ДАННЫЕ!$BF1314&lt;50,6,0))))))&amp;"AR"&amp;IF(DATEDIF(ДАННЫЕ!$BX1314,ДАННЫЕ!$F$1,"y")&gt;1,1,0)&amp;"VG"&amp;IF(ДАННЫЕ!$BH1314="0",1,0)&amp;"o"&amp;IF(T1314+ДАННЫЕ!$AF1314+ДАННЫЕ!$AG1314+ДАННЫЕ!$AH1314+ДАННЫЕ!$AI1314+ДАННЫЕ!$AJ1314+ДАННЫЕ!$AP1314+ДАННЫЕ!$AQ1314+ДАННЫЕ!$AR1314+ДАННЫЕ!$AU1314+ДАННЫЕ!$AW1314+ДАННЫЕ!$AS1314+ДАННЫЕ!$AT1314&gt;0,1,0)&amp;"x"&amp;ДАННЫЕ!$AG1314&amp;"p"&amp;IF(ДАННЫЕ!$BY1314&gt;0,1,0)&amp;"v"&amp;IF(ДАННЫЕ!$BZ1314&gt;0,1,0)&amp;"n"&amp;ДАННЫЕ!$CA1314&amp;"t"&amp;ДАННЫЕ!$AY1314&amp;"k"&amp;ДАННЫЕ!$CB1314&amp;"q"&amp;ДАННЫЕ!$CC1314&amp;"w"&amp;ДАННЫЕ!$CD1314&amp;"e"&amp;ДАННЫЕ!$CE1314&amp;"m"&amp;ДАННЫЕ!$CF1314&amp;"c"&amp;ДАННЫЕ!$CG1314&amp;"z"&amp;ДАННЫЕ!$CH1314&amp;"d"&amp;IF(H1314=4,1,0)&amp;"s"&amp;IF(ДАННЫЕ!$J1314=1,0,1)&amp;"u"&amp;IF(ДАННЫЕ!$CJ1314&gt;0,1,0)</f>
        <v>g0cf0a06AR1VG0o0xp0v0ntkqwemczd0s1u0</v>
      </c>
      <c r="O1314" s="28" t="str">
        <f>ДАННЫЕ!$I1314&amp;"g"&amp;B1314&amp;A1314&amp;"f"&amp;P1314&amp;"c"&amp;IF(ДАННЫЕ!$U1314&gt;0,1,0)&amp;"s"&amp;IF(ДАННЫЕ!$Q1314&gt;0,IF(YEAR(ДАННЫЕ!$F$1)=YEAR(ДАННЫЕ!$Q1314),IF(MONTH(ДАННЫЕ!$F$1)=MONTH(ДАННЫЕ!$Q1314),111,11),1),0)&amp;"i"&amp;IF(ДАННЫЕ!$R1314+ДАННЫЕ!$S1314+ДАННЫЕ!$T1314=0,0,1)&amp;"h"&amp;IF(ДАННЫЕ!$P1314&gt;0,1,0)&amp;"p"&amp;IF(ДАННЫЕ!$CI1314&gt;0,IF(YEAR(ДАННЫЕ!$F$1)=YEAR(ДАННЫЕ!$CI1314),IF(MONTH(ДАННЫЕ!$F$1)=MONTH(ДАННЫЕ!$CI1314),111,11),1),0)&amp;"d"&amp;IF(ДАННЫЕ!$CJ1314&gt;0,IF(YEAR(ДАННЫЕ!$F$1)=YEAR(ДАННЫЕ!$CJ1314),IF(MONTH(ДАННЫЕ!$F$1)=MONTH(ДАННЫЕ!$CJ1314),111,11),1),0)&amp;"o"&amp;IF(ДАННЫЕ!$CK1314&gt;0,IF(MONTH(ДАННЫЕ!$F$1)=MONTH(ДАННЫЕ!$CK1314),111,11),0)&amp;"v"&amp;IF(ДАННЫЕ!$BE1314&gt;0,IF(MONTH(ДАННЫЕ!$F$1)=MONTH(ДАННЫЕ!$BE1314),111,11),0)</f>
        <v>g00f0c0s0i0h0p0d0o0v0</v>
      </c>
      <c r="P1314" s="15">
        <f t="shared" si="62"/>
        <v>0</v>
      </c>
      <c r="Q1314" s="15">
        <f>IF(ДАННЫЕ!$F$1&gt;ДАННЫЕ!$N1314,IF(YEAR(ДАННЫЕ!$F$1)=YEAR(ДАННЫЕ!M1314),1,0),0)</f>
        <v>0</v>
      </c>
      <c r="R1314" s="15">
        <f>IF(ДАННЫЕ!$F$1&gt;ДАННЫЕ!$N1314,IF(YEAR(ДАННЫЕ!$F$1)=YEAR(ДАННЫЕ!N1314),1,0),0)</f>
        <v>0</v>
      </c>
      <c r="S1314" s="15">
        <f>IF(ДАННЫЕ!$AA1314="2А",1,IF(ДАННЫЕ!$AA1314="2Б",2,IF(ДАННЫЕ!$AA1314="2В",3,IF(ДАННЫЕ!$AA1314=3,4,IF(ДАННЫЕ!$AA1314="4А",5,IF(ДАННЫЕ!$AA1314="4Б",6,IF(ДАННЫЕ!$AA1314="4В",7,IF(ДАННЫЕ!$AA1314=5,8,0))))))))</f>
        <v>0</v>
      </c>
      <c r="T1314" s="15">
        <f>IF(OR(ДАННЫЕ!$AC1314=2,ДАННЫЕ!$AD1314=2,ДАННЫЕ!$AE1314=2),2,IF(OR(ДАННЫЕ!$AC1314=1,ДАННЫЕ!$AD1314=1,ДАННЫЕ!$AE1314=1),1,0))</f>
        <v>0</v>
      </c>
    </row>
    <row r="1315" spans="1:20" x14ac:dyDescent="0.2">
      <c r="A1315" s="78">
        <f>IF(B1315&gt;0,IF(MONTH(ДАННЫЕ!$F$1)=MONTH(ДАННЫЕ!$B1315),1,0),0)</f>
        <v>0</v>
      </c>
      <c r="B1315" s="14">
        <f>IF(ДАННЫЕ!$B1315&gt;0,IF(YEAR(ДАННЫЕ!$F$1)=YEAR(ДАННЫЕ!$B1315),1,0),0)</f>
        <v>0</v>
      </c>
      <c r="C1315" s="14">
        <f>IF(ДАННЫЕ!$CM1315&gt;0,IF(YEAR(ДАННЫЕ!$F$1)=YEAR(ДАННЫЕ!$CM1315),1,0),0)</f>
        <v>0</v>
      </c>
      <c r="D1315" s="14">
        <f>IF(ДАННЫЕ!$CJ1315&gt;0,IF(ДАННЫЕ!$CL1315&gt;ДАННЫЕ!$F$1,1,IF(ДАННЫЕ!$CL1315&gt;0,0,1)),0)</f>
        <v>0</v>
      </c>
      <c r="E1315" s="43" t="str">
        <f ca="1">IF(ДАННЫЕ!$F$1&gt;0,IF(ДАННЫЕ!$G1315&gt;0,DATEDIF(ДАННЫЕ!$G1315,ДАННЫЕ!$F$1,"y"),""),IF(ДАННЫЕ!$G1315&gt;0,DATEDIF(ДАННЫЕ!$G1315,TODAY(),"y"),""))</f>
        <v/>
      </c>
      <c r="F1315" s="43" t="str">
        <f xml:space="preserve"> IF(ДАННЫЕ!$F1315="М",IF(E1315&gt;=18,IF(E1315&lt;60,1,""),""),"")&amp;IF(ДАННЫЕ!$F1315="Ж",IF(E1315&gt;=18,IF(E1315&lt;55,1,""),""),"")</f>
        <v/>
      </c>
      <c r="G1315" s="43" t="str">
        <f xml:space="preserve"> IF(ДАННЫЕ!$F1315="М",IF(E1315&gt;=60,2,""),"")&amp;IF(ДАННЫЕ!$F1315="Ж",IF(E1315&gt;=55,2,""),"")</f>
        <v/>
      </c>
      <c r="H1315" s="43" t="str">
        <f t="shared" ca="1" si="60"/>
        <v/>
      </c>
      <c r="I1315" s="43" t="str">
        <f t="shared" ca="1" si="61"/>
        <v>03</v>
      </c>
      <c r="J1315" s="28" t="str">
        <f ca="1">ДАННЫЕ!$F1315&amp;H1315&amp;I1315&amp;ДАННЫЕ!$I1315&amp;"m"&amp;IF(ДАННЫЕ!$I1315&gt;0,IF(ДАННЫЕ!$J1315&gt;0,0,1),"")&amp;"f"&amp;IF(ДАННЫЕ!$R1315&gt;0,IF(YEAR(ДАННЫЕ!$F$1)=YEAR(ДАННЫЕ!$R1315),1,0),0)&amp;"z"&amp;ДАННЫЕ!$R1315&amp;"p"&amp;ДАННЫЕ!$S1315&amp;"i"&amp;ДАННЫЕ!$T1315&amp;"h"&amp;ДАННЫЕ!$K1315&amp;"be"&amp;ДАННЫЕ!$BI1315&amp;"CD"&amp;IF(ДАННЫЕ!BF1315&gt;500,4,IF(ДАННЫЕ!BF1315&gt;350,3,IF(ДАННЫЕ!BF1315&gt;200,2,IF(ДАННЫЕ!BF1315&gt;0,1,0))))&amp;"g"&amp;B1315&amp;"d"&amp;H1315&amp;"l"&amp;ДАННЫЕ!AT1315&amp;"a"&amp;ДАННЫЕ!$V1315&amp;"v"&amp;R1315&amp;"k"&amp;ДАННЫЕ!$U1315&amp;"s"&amp;ДАННЫЕ!$Y1315&amp;"t"&amp;ДАННЫЕ!$X1315&amp;"b"&amp;IF(ДАННЫЕ!$Q1315&gt;1,1,0)&amp;"PP"&amp;ДАННЫЕ!Z1315&amp;"c"&amp;S1315&amp;"x"&amp;IF(ДАННЫЕ!$BY1315&gt;0,IF(YEAR(ДАННЫЕ!$F$1)=YEAR(ДАННЫЕ!$BY1315),1,0),0)&amp;"n"&amp;IF(ДАННЫЕ!$BZ1315&gt;0,IF(YEAR(ДАННЫЕ!$F$1)=YEAR(ДАННЫЕ!$BZ1315),1,0),0)&amp;"u"&amp;D1315&amp;"z"&amp;IF(ДАННЫЕ!$CL1315&gt;0,IF(YEAR(ДАННЫЕ!$F$1)&gt;YEAR(ДАННЫЕ!$CL1315),11,12),0)</f>
        <v>03mf0zpihbeCD0g0dlav0kstb0PPc0x0n0u0z0</v>
      </c>
      <c r="K1315" s="28" t="str">
        <f ca="1">ДАННЫЕ!$I1315&amp;"x"&amp;B1315&amp;"w"&amp;IF(T1315+ДАННЫЕ!AD1315+ДАННЫЕ!AE1315+ДАННЫЕ!AF1315+ДАННЫЕ!AG1315+ДАННЫЕ!AH1315+ДАННЫЕ!$AL1315+ДАННЫЕ!AI1315+ДАННЫЕ!AJ1315+ДАННЫЕ!AK1315+ДАННЫЕ!AP1315+ДАННЫЕ!AQ1315+ДАННЫЕ!AR1315+ДАННЫЕ!$AM1315+ДАННЫЕ!$AN1315+ДАННЫЕ!AS1315+ДАННЫЕ!AT1315&gt;0,1,0)&amp;IF(OR(T1315=2,ДАННЫЕ!AD1315=2,ДАННЫЕ!AE1315=2,ДАННЫЕ!AF1315=2,ДАННЫЕ!AG1315=2,ДАННЫЕ!AH1315=2,ДАННЫЕ!$AL1315=2,ДАННЫЕ!AI1315=2,ДАННЫЕ!AJ1315=2,ДАННЫЕ!AK1315=2,ДАННЫЕ!AP1315=2,ДАННЫЕ!AQ1315=2,ДАННЫЕ!AR1315=2,ДАННЫЕ!$AM1315=2,ДАННЫЕ!$AN1315=2,ДАННЫЕ!AS1315=2,ДАННЫЕ!AT1315=2),2,0)&amp;"t"&amp;IF(T1315&gt;0,"1"&amp;T1315,"00")&amp;"f"&amp;IF(ДАННЫЕ!$AC1315,"1"&amp;ДАННЫЕ!$AC1315,"00")&amp;"b"&amp;IF(ДАННЫЕ!$AD1315,"1"&amp;ДАННЫЕ!$AD1315,"00")&amp;"g"&amp;IF(ДАННЫЕ!$AF1315,"1"&amp;ДАННЫЕ!$AF1315,"00")&amp;"c"&amp;IF(ДАННЫЕ!$AG1315,"1"&amp;ДАННЫЕ!$AG1315,"00")&amp;"i"&amp;IF(ДАННЫЕ!$AH1315,"1"&amp;ДАННЫЕ!$AH1315,"00")&amp;"r"&amp;IF(ДАННЫЕ!$AL1315,"1"&amp;ДАННЫЕ!$AL1315,"00")&amp;"m"&amp;IF(ДАННЫЕ!$AI1315,"1"&amp;ДАННЫЕ!$AI1315,"00")&amp;"hS"&amp;IF(ДАННЫЕ!$AJ1315,"1"&amp;ДАННЫЕ!$AJ1315,"00")&amp;"hZ"&amp;IF(ДАННЫЕ!$AK1315,"1"&amp;ДАННЫЕ!$AK1315,"00")&amp;"p"&amp;IF(ДАННЫЕ!$AP1315,"1"&amp;ДАННЫЕ!$AP1315,"00")&amp;"k"&amp;IF(ДАННЫЕ!$AQ1315,"1"&amp;ДАННЫЕ!$AQ1315,"00")&amp;"z"&amp;IF(ДАННЫЕ!$AR1315,"1"&amp;ДАННЫЕ!$AR1315,"00")&amp;"j"&amp;IF(ДАННЫЕ!$AM1315,"1"&amp;ДАННЫЕ!$AM1315,"00")&amp;"n"&amp;IF(ДАННЫЕ!$AN1315,"1"&amp;ДАННЫЕ!$AN1315,"00")&amp;"E"&amp;ДАННЫЕ!BI1315&amp;"L"&amp;ДАННЫЕ!AO1315&amp;"h"&amp;IF(ДАННЫЕ!$AU1315&gt;0,1,0)&amp;"v"&amp;IF(ДАННЫЕ!$AW1315&gt;0,1,0)&amp;"a"&amp;IF(ДАННЫЕ!$AS1315,"1"&amp;ДАННЫЕ!$AS1315,"00")&amp;"s"&amp;IF(ДАННЫЕ!$AT1315,"1"&amp;ДАННЫЕ!$AT1315,"00")&amp;"u"&amp;IF(ДАННЫЕ!$CJ1315&gt;0,1,0)&amp;"y"&amp;B1315&amp;"d"&amp;H1315&amp;"e"&amp;F1315&amp;G1315</f>
        <v>x0w00t00f00b00g00c00i00r00m00hS00hZ00p00k00z00j00n00ELh0v0a00s00u0y0de</v>
      </c>
      <c r="L1315" s="28" t="str">
        <f ca="1">ДАННЫЕ!$I1315&amp;"VN"&amp;IF(ДАННЫЕ!AW1315&gt;0,11,10)&amp;"CD"&amp;IF(ДАННЫЕ!BF1315&gt;500,16,IF(ДАННЫЕ!BF1315&gt;350,15,IF(ДАННЫЕ!BF1315&gt;=200,14,IF(ДАННЫЕ!BF1315&gt;=100,13,IF(ДАННЫЕ!BF1315&gt;=50,12,IF(ДАННЫЕ!BF1315&gt;0,11,10))))))&amp;"AR"&amp;IF(ДАННЫЕ!BX1315&gt;0,1,0)&amp;"GD"&amp;B1315&amp;"VV"&amp;IF(E1315&gt;=5,IF(E1315&lt;18,1,0),0)</f>
        <v>VN10CD10AR0GD0VV0</v>
      </c>
      <c r="M1315" s="28" t="str">
        <f>ДАННЫЕ!$I1315&amp;"b"&amp;ДАННЫЕ!$BI1315&amp;"r"&amp;ДАННЫЕ!$BJ1315&amp;"CD"&amp;IF(ДАННЫЕ!BF1315&gt;0,IF(ДАННЫЕ!BF1315&lt;200,1,IF(ДАННЫЕ!BF1315&lt;350,2,3)),0)&amp;"h"&amp;IF(ДАННЫЕ!$BK1315+ДАННЫЕ!$BL1315+ДАННЫЕ!$BM1315&gt;0,1,0)&amp;"x"&amp;ДАННЫЕ!$BK1315&amp;"y"&amp;ДАННЫЕ!$BL1315&amp;"z"&amp;ДАННЫЕ!$BM1315&amp;"c"&amp;IF(ДАННЫЕ!$BK1315+ДАННЫЕ!$BL1315+ДАННЫЕ!$BM1315=3,1,0)&amp;"a"&amp;IF(ДАННЫЕ!$BQ1315+ДАННЫЕ!$BR1315&gt;0,1,0)&amp;"d"&amp;ДАННЫЕ!$BQ1315&amp;"v"&amp;ДАННЫЕ!$BR1315&amp;"p"&amp;ДАННЫЕ!$BS1315&amp;"n"&amp;ДАННЫЕ!$BU1315&amp;"t"&amp;ДАННЫЕ!$BV1315&amp;"o"&amp;ДАННЫЕ!$BT1315&amp;"l"&amp;IF(ДАННЫЕ!$BN1315&gt;0,1,0)&amp;ДАННЫЕ!$BN1315&amp;"g"&amp;ДАННЫЕ!$BO1315&amp;"s"&amp;ДАННЫЕ!$BP1315&amp;"DZ"&amp;IF(ДАННЫЕ!B1315-ДАННЫЕ!G1315 &lt; 60,IF(ДАННЫЕ!B1315-ДАННЫЕ!G1315 &gt;= 0,1,0),0)&amp;"u"&amp;IF(ДАННЫЕ!$CJ1315&gt;0,1,0)</f>
        <v>brCD0h0xyzc0a0dvpntol0gsDZ1u0</v>
      </c>
      <c r="N1315" s="28" t="str">
        <f ca="1">ДАННЫЕ!$F1315&amp;ДАННЫЕ!$I1315&amp;"g"&amp;B1315&amp;"cf"&amp;D1315&amp;"a"&amp;IF(ДАННЫЕ!$BX1315&gt;0,1,0)&amp;IF(ДАННЫЕ!$BF1315&gt;500,1,IF(ДАННЫЕ!$BF1315&gt;350,2,IF(ДАННЫЕ!$BF1315&gt;=200,3,IF(ДАННЫЕ!$BF1315&gt;=100,4,IF(ДАННЫЕ!$BF1315&gt;=50,5,IF(ДАННЫЕ!$BF1315&lt;50,6,0))))))&amp;"AR"&amp;IF(DATEDIF(ДАННЫЕ!$BX1315,ДАННЫЕ!$F$1,"y")&gt;1,1,0)&amp;"VG"&amp;IF(ДАННЫЕ!$BH1315="0",1,0)&amp;"o"&amp;IF(T1315+ДАННЫЕ!$AF1315+ДАННЫЕ!$AG1315+ДАННЫЕ!$AH1315+ДАННЫЕ!$AI1315+ДАННЫЕ!$AJ1315+ДАННЫЕ!$AP1315+ДАННЫЕ!$AQ1315+ДАННЫЕ!$AR1315+ДАННЫЕ!$AU1315+ДАННЫЕ!$AW1315+ДАННЫЕ!$AS1315+ДАННЫЕ!$AT1315&gt;0,1,0)&amp;"x"&amp;ДАННЫЕ!$AG1315&amp;"p"&amp;IF(ДАННЫЕ!$BY1315&gt;0,1,0)&amp;"v"&amp;IF(ДАННЫЕ!$BZ1315&gt;0,1,0)&amp;"n"&amp;ДАННЫЕ!$CA1315&amp;"t"&amp;ДАННЫЕ!$AY1315&amp;"k"&amp;ДАННЫЕ!$CB1315&amp;"q"&amp;ДАННЫЕ!$CC1315&amp;"w"&amp;ДАННЫЕ!$CD1315&amp;"e"&amp;ДАННЫЕ!$CE1315&amp;"m"&amp;ДАННЫЕ!$CF1315&amp;"c"&amp;ДАННЫЕ!$CG1315&amp;"z"&amp;ДАННЫЕ!$CH1315&amp;"d"&amp;IF(H1315=4,1,0)&amp;"s"&amp;IF(ДАННЫЕ!$J1315=1,0,1)&amp;"u"&amp;IF(ДАННЫЕ!$CJ1315&gt;0,1,0)</f>
        <v>g0cf0a06AR1VG0o0xp0v0ntkqwemczd0s1u0</v>
      </c>
      <c r="O1315" s="28" t="str">
        <f>ДАННЫЕ!$I1315&amp;"g"&amp;B1315&amp;A1315&amp;"f"&amp;P1315&amp;"c"&amp;IF(ДАННЫЕ!$U1315&gt;0,1,0)&amp;"s"&amp;IF(ДАННЫЕ!$Q1315&gt;0,IF(YEAR(ДАННЫЕ!$F$1)=YEAR(ДАННЫЕ!$Q1315),IF(MONTH(ДАННЫЕ!$F$1)=MONTH(ДАННЫЕ!$Q1315),111,11),1),0)&amp;"i"&amp;IF(ДАННЫЕ!$R1315+ДАННЫЕ!$S1315+ДАННЫЕ!$T1315=0,0,1)&amp;"h"&amp;IF(ДАННЫЕ!$P1315&gt;0,1,0)&amp;"p"&amp;IF(ДАННЫЕ!$CI1315&gt;0,IF(YEAR(ДАННЫЕ!$F$1)=YEAR(ДАННЫЕ!$CI1315),IF(MONTH(ДАННЫЕ!$F$1)=MONTH(ДАННЫЕ!$CI1315),111,11),1),0)&amp;"d"&amp;IF(ДАННЫЕ!$CJ1315&gt;0,IF(YEAR(ДАННЫЕ!$F$1)=YEAR(ДАННЫЕ!$CJ1315),IF(MONTH(ДАННЫЕ!$F$1)=MONTH(ДАННЫЕ!$CJ1315),111,11),1),0)&amp;"o"&amp;IF(ДАННЫЕ!$CK1315&gt;0,IF(MONTH(ДАННЫЕ!$F$1)=MONTH(ДАННЫЕ!$CK1315),111,11),0)&amp;"v"&amp;IF(ДАННЫЕ!$BE1315&gt;0,IF(MONTH(ДАННЫЕ!$F$1)=MONTH(ДАННЫЕ!$BE1315),111,11),0)</f>
        <v>g00f0c0s0i0h0p0d0o0v0</v>
      </c>
      <c r="P1315" s="15">
        <f t="shared" si="62"/>
        <v>0</v>
      </c>
      <c r="Q1315" s="15">
        <f>IF(ДАННЫЕ!$F$1&gt;ДАННЫЕ!$N1315,IF(YEAR(ДАННЫЕ!$F$1)=YEAR(ДАННЫЕ!M1315),1,0),0)</f>
        <v>0</v>
      </c>
      <c r="R1315" s="15">
        <f>IF(ДАННЫЕ!$F$1&gt;ДАННЫЕ!$N1315,IF(YEAR(ДАННЫЕ!$F$1)=YEAR(ДАННЫЕ!N1315),1,0),0)</f>
        <v>0</v>
      </c>
      <c r="S1315" s="15">
        <f>IF(ДАННЫЕ!$AA1315="2А",1,IF(ДАННЫЕ!$AA1315="2Б",2,IF(ДАННЫЕ!$AA1315="2В",3,IF(ДАННЫЕ!$AA1315=3,4,IF(ДАННЫЕ!$AA1315="4А",5,IF(ДАННЫЕ!$AA1315="4Б",6,IF(ДАННЫЕ!$AA1315="4В",7,IF(ДАННЫЕ!$AA1315=5,8,0))))))))</f>
        <v>0</v>
      </c>
      <c r="T1315" s="15">
        <f>IF(OR(ДАННЫЕ!$AC1315=2,ДАННЫЕ!$AD1315=2,ДАННЫЕ!$AE1315=2),2,IF(OR(ДАННЫЕ!$AC1315=1,ДАННЫЕ!$AD1315=1,ДАННЫЕ!$AE1315=1),1,0))</f>
        <v>0</v>
      </c>
    </row>
    <row r="1316" spans="1:20" x14ac:dyDescent="0.2">
      <c r="A1316" s="78">
        <f>IF(B1316&gt;0,IF(MONTH(ДАННЫЕ!$F$1)=MONTH(ДАННЫЕ!$B1316),1,0),0)</f>
        <v>0</v>
      </c>
      <c r="B1316" s="14">
        <f>IF(ДАННЫЕ!$B1316&gt;0,IF(YEAR(ДАННЫЕ!$F$1)=YEAR(ДАННЫЕ!$B1316),1,0),0)</f>
        <v>0</v>
      </c>
      <c r="C1316" s="14">
        <f>IF(ДАННЫЕ!$CM1316&gt;0,IF(YEAR(ДАННЫЕ!$F$1)=YEAR(ДАННЫЕ!$CM1316),1,0),0)</f>
        <v>0</v>
      </c>
      <c r="D1316" s="14">
        <f>IF(ДАННЫЕ!$CJ1316&gt;0,IF(ДАННЫЕ!$CL1316&gt;ДАННЫЕ!$F$1,1,IF(ДАННЫЕ!$CL1316&gt;0,0,1)),0)</f>
        <v>0</v>
      </c>
      <c r="E1316" s="43" t="str">
        <f ca="1">IF(ДАННЫЕ!$F$1&gt;0,IF(ДАННЫЕ!$G1316&gt;0,DATEDIF(ДАННЫЕ!$G1316,ДАННЫЕ!$F$1,"y"),""),IF(ДАННЫЕ!$G1316&gt;0,DATEDIF(ДАННЫЕ!$G1316,TODAY(),"y"),""))</f>
        <v/>
      </c>
      <c r="F1316" s="43" t="str">
        <f xml:space="preserve"> IF(ДАННЫЕ!$F1316="М",IF(E1316&gt;=18,IF(E1316&lt;60,1,""),""),"")&amp;IF(ДАННЫЕ!$F1316="Ж",IF(E1316&gt;=18,IF(E1316&lt;55,1,""),""),"")</f>
        <v/>
      </c>
      <c r="G1316" s="43" t="str">
        <f xml:space="preserve"> IF(ДАННЫЕ!$F1316="М",IF(E1316&gt;=60,2,""),"")&amp;IF(ДАННЫЕ!$F1316="Ж",IF(E1316&gt;=55,2,""),"")</f>
        <v/>
      </c>
      <c r="H1316" s="43" t="str">
        <f t="shared" ca="1" si="60"/>
        <v/>
      </c>
      <c r="I1316" s="43" t="str">
        <f t="shared" ca="1" si="61"/>
        <v>03</v>
      </c>
      <c r="J1316" s="28" t="str">
        <f ca="1">ДАННЫЕ!$F1316&amp;H1316&amp;I1316&amp;ДАННЫЕ!$I1316&amp;"m"&amp;IF(ДАННЫЕ!$I1316&gt;0,IF(ДАННЫЕ!$J1316&gt;0,0,1),"")&amp;"f"&amp;IF(ДАННЫЕ!$R1316&gt;0,IF(YEAR(ДАННЫЕ!$F$1)=YEAR(ДАННЫЕ!$R1316),1,0),0)&amp;"z"&amp;ДАННЫЕ!$R1316&amp;"p"&amp;ДАННЫЕ!$S1316&amp;"i"&amp;ДАННЫЕ!$T1316&amp;"h"&amp;ДАННЫЕ!$K1316&amp;"be"&amp;ДАННЫЕ!$BI1316&amp;"CD"&amp;IF(ДАННЫЕ!BF1316&gt;500,4,IF(ДАННЫЕ!BF1316&gt;350,3,IF(ДАННЫЕ!BF1316&gt;200,2,IF(ДАННЫЕ!BF1316&gt;0,1,0))))&amp;"g"&amp;B1316&amp;"d"&amp;H1316&amp;"l"&amp;ДАННЫЕ!AT1316&amp;"a"&amp;ДАННЫЕ!$V1316&amp;"v"&amp;R1316&amp;"k"&amp;ДАННЫЕ!$U1316&amp;"s"&amp;ДАННЫЕ!$Y1316&amp;"t"&amp;ДАННЫЕ!$X1316&amp;"b"&amp;IF(ДАННЫЕ!$Q1316&gt;1,1,0)&amp;"PP"&amp;ДАННЫЕ!Z1316&amp;"c"&amp;S1316&amp;"x"&amp;IF(ДАННЫЕ!$BY1316&gt;0,IF(YEAR(ДАННЫЕ!$F$1)=YEAR(ДАННЫЕ!$BY1316),1,0),0)&amp;"n"&amp;IF(ДАННЫЕ!$BZ1316&gt;0,IF(YEAR(ДАННЫЕ!$F$1)=YEAR(ДАННЫЕ!$BZ1316),1,0),0)&amp;"u"&amp;D1316&amp;"z"&amp;IF(ДАННЫЕ!$CL1316&gt;0,IF(YEAR(ДАННЫЕ!$F$1)&gt;YEAR(ДАННЫЕ!$CL1316),11,12),0)</f>
        <v>03mf0zpihbeCD0g0dlav0kstb0PPc0x0n0u0z0</v>
      </c>
      <c r="K1316" s="28" t="str">
        <f ca="1">ДАННЫЕ!$I1316&amp;"x"&amp;B1316&amp;"w"&amp;IF(T1316+ДАННЫЕ!AD1316+ДАННЫЕ!AE1316+ДАННЫЕ!AF1316+ДАННЫЕ!AG1316+ДАННЫЕ!AH1316+ДАННЫЕ!$AL1316+ДАННЫЕ!AI1316+ДАННЫЕ!AJ1316+ДАННЫЕ!AK1316+ДАННЫЕ!AP1316+ДАННЫЕ!AQ1316+ДАННЫЕ!AR1316+ДАННЫЕ!$AM1316+ДАННЫЕ!$AN1316+ДАННЫЕ!AS1316+ДАННЫЕ!AT1316&gt;0,1,0)&amp;IF(OR(T1316=2,ДАННЫЕ!AD1316=2,ДАННЫЕ!AE1316=2,ДАННЫЕ!AF1316=2,ДАННЫЕ!AG1316=2,ДАННЫЕ!AH1316=2,ДАННЫЕ!$AL1316=2,ДАННЫЕ!AI1316=2,ДАННЫЕ!AJ1316=2,ДАННЫЕ!AK1316=2,ДАННЫЕ!AP1316=2,ДАННЫЕ!AQ1316=2,ДАННЫЕ!AR1316=2,ДАННЫЕ!$AM1316=2,ДАННЫЕ!$AN1316=2,ДАННЫЕ!AS1316=2,ДАННЫЕ!AT1316=2),2,0)&amp;"t"&amp;IF(T1316&gt;0,"1"&amp;T1316,"00")&amp;"f"&amp;IF(ДАННЫЕ!$AC1316,"1"&amp;ДАННЫЕ!$AC1316,"00")&amp;"b"&amp;IF(ДАННЫЕ!$AD1316,"1"&amp;ДАННЫЕ!$AD1316,"00")&amp;"g"&amp;IF(ДАННЫЕ!$AF1316,"1"&amp;ДАННЫЕ!$AF1316,"00")&amp;"c"&amp;IF(ДАННЫЕ!$AG1316,"1"&amp;ДАННЫЕ!$AG1316,"00")&amp;"i"&amp;IF(ДАННЫЕ!$AH1316,"1"&amp;ДАННЫЕ!$AH1316,"00")&amp;"r"&amp;IF(ДАННЫЕ!$AL1316,"1"&amp;ДАННЫЕ!$AL1316,"00")&amp;"m"&amp;IF(ДАННЫЕ!$AI1316,"1"&amp;ДАННЫЕ!$AI1316,"00")&amp;"hS"&amp;IF(ДАННЫЕ!$AJ1316,"1"&amp;ДАННЫЕ!$AJ1316,"00")&amp;"hZ"&amp;IF(ДАННЫЕ!$AK1316,"1"&amp;ДАННЫЕ!$AK1316,"00")&amp;"p"&amp;IF(ДАННЫЕ!$AP1316,"1"&amp;ДАННЫЕ!$AP1316,"00")&amp;"k"&amp;IF(ДАННЫЕ!$AQ1316,"1"&amp;ДАННЫЕ!$AQ1316,"00")&amp;"z"&amp;IF(ДАННЫЕ!$AR1316,"1"&amp;ДАННЫЕ!$AR1316,"00")&amp;"j"&amp;IF(ДАННЫЕ!$AM1316,"1"&amp;ДАННЫЕ!$AM1316,"00")&amp;"n"&amp;IF(ДАННЫЕ!$AN1316,"1"&amp;ДАННЫЕ!$AN1316,"00")&amp;"E"&amp;ДАННЫЕ!BI1316&amp;"L"&amp;ДАННЫЕ!AO1316&amp;"h"&amp;IF(ДАННЫЕ!$AU1316&gt;0,1,0)&amp;"v"&amp;IF(ДАННЫЕ!$AW1316&gt;0,1,0)&amp;"a"&amp;IF(ДАННЫЕ!$AS1316,"1"&amp;ДАННЫЕ!$AS1316,"00")&amp;"s"&amp;IF(ДАННЫЕ!$AT1316,"1"&amp;ДАННЫЕ!$AT1316,"00")&amp;"u"&amp;IF(ДАННЫЕ!$CJ1316&gt;0,1,0)&amp;"y"&amp;B1316&amp;"d"&amp;H1316&amp;"e"&amp;F1316&amp;G1316</f>
        <v>x0w00t00f00b00g00c00i00r00m00hS00hZ00p00k00z00j00n00ELh0v0a00s00u0y0de</v>
      </c>
      <c r="L1316" s="28" t="str">
        <f ca="1">ДАННЫЕ!$I1316&amp;"VN"&amp;IF(ДАННЫЕ!AW1316&gt;0,11,10)&amp;"CD"&amp;IF(ДАННЫЕ!BF1316&gt;500,16,IF(ДАННЫЕ!BF1316&gt;350,15,IF(ДАННЫЕ!BF1316&gt;=200,14,IF(ДАННЫЕ!BF1316&gt;=100,13,IF(ДАННЫЕ!BF1316&gt;=50,12,IF(ДАННЫЕ!BF1316&gt;0,11,10))))))&amp;"AR"&amp;IF(ДАННЫЕ!BX1316&gt;0,1,0)&amp;"GD"&amp;B1316&amp;"VV"&amp;IF(E1316&gt;=5,IF(E1316&lt;18,1,0),0)</f>
        <v>VN10CD10AR0GD0VV0</v>
      </c>
      <c r="M1316" s="28" t="str">
        <f>ДАННЫЕ!$I1316&amp;"b"&amp;ДАННЫЕ!$BI1316&amp;"r"&amp;ДАННЫЕ!$BJ1316&amp;"CD"&amp;IF(ДАННЫЕ!BF1316&gt;0,IF(ДАННЫЕ!BF1316&lt;200,1,IF(ДАННЫЕ!BF1316&lt;350,2,3)),0)&amp;"h"&amp;IF(ДАННЫЕ!$BK1316+ДАННЫЕ!$BL1316+ДАННЫЕ!$BM1316&gt;0,1,0)&amp;"x"&amp;ДАННЫЕ!$BK1316&amp;"y"&amp;ДАННЫЕ!$BL1316&amp;"z"&amp;ДАННЫЕ!$BM1316&amp;"c"&amp;IF(ДАННЫЕ!$BK1316+ДАННЫЕ!$BL1316+ДАННЫЕ!$BM1316=3,1,0)&amp;"a"&amp;IF(ДАННЫЕ!$BQ1316+ДАННЫЕ!$BR1316&gt;0,1,0)&amp;"d"&amp;ДАННЫЕ!$BQ1316&amp;"v"&amp;ДАННЫЕ!$BR1316&amp;"p"&amp;ДАННЫЕ!$BS1316&amp;"n"&amp;ДАННЫЕ!$BU1316&amp;"t"&amp;ДАННЫЕ!$BV1316&amp;"o"&amp;ДАННЫЕ!$BT1316&amp;"l"&amp;IF(ДАННЫЕ!$BN1316&gt;0,1,0)&amp;ДАННЫЕ!$BN1316&amp;"g"&amp;ДАННЫЕ!$BO1316&amp;"s"&amp;ДАННЫЕ!$BP1316&amp;"DZ"&amp;IF(ДАННЫЕ!B1316-ДАННЫЕ!G1316 &lt; 60,IF(ДАННЫЕ!B1316-ДАННЫЕ!G1316 &gt;= 0,1,0),0)&amp;"u"&amp;IF(ДАННЫЕ!$CJ1316&gt;0,1,0)</f>
        <v>brCD0h0xyzc0a0dvpntol0gsDZ1u0</v>
      </c>
      <c r="N1316" s="28" t="str">
        <f ca="1">ДАННЫЕ!$F1316&amp;ДАННЫЕ!$I1316&amp;"g"&amp;B1316&amp;"cf"&amp;D1316&amp;"a"&amp;IF(ДАННЫЕ!$BX1316&gt;0,1,0)&amp;IF(ДАННЫЕ!$BF1316&gt;500,1,IF(ДАННЫЕ!$BF1316&gt;350,2,IF(ДАННЫЕ!$BF1316&gt;=200,3,IF(ДАННЫЕ!$BF1316&gt;=100,4,IF(ДАННЫЕ!$BF1316&gt;=50,5,IF(ДАННЫЕ!$BF1316&lt;50,6,0))))))&amp;"AR"&amp;IF(DATEDIF(ДАННЫЕ!$BX1316,ДАННЫЕ!$F$1,"y")&gt;1,1,0)&amp;"VG"&amp;IF(ДАННЫЕ!$BH1316="0",1,0)&amp;"o"&amp;IF(T1316+ДАННЫЕ!$AF1316+ДАННЫЕ!$AG1316+ДАННЫЕ!$AH1316+ДАННЫЕ!$AI1316+ДАННЫЕ!$AJ1316+ДАННЫЕ!$AP1316+ДАННЫЕ!$AQ1316+ДАННЫЕ!$AR1316+ДАННЫЕ!$AU1316+ДАННЫЕ!$AW1316+ДАННЫЕ!$AS1316+ДАННЫЕ!$AT1316&gt;0,1,0)&amp;"x"&amp;ДАННЫЕ!$AG1316&amp;"p"&amp;IF(ДАННЫЕ!$BY1316&gt;0,1,0)&amp;"v"&amp;IF(ДАННЫЕ!$BZ1316&gt;0,1,0)&amp;"n"&amp;ДАННЫЕ!$CA1316&amp;"t"&amp;ДАННЫЕ!$AY1316&amp;"k"&amp;ДАННЫЕ!$CB1316&amp;"q"&amp;ДАННЫЕ!$CC1316&amp;"w"&amp;ДАННЫЕ!$CD1316&amp;"e"&amp;ДАННЫЕ!$CE1316&amp;"m"&amp;ДАННЫЕ!$CF1316&amp;"c"&amp;ДАННЫЕ!$CG1316&amp;"z"&amp;ДАННЫЕ!$CH1316&amp;"d"&amp;IF(H1316=4,1,0)&amp;"s"&amp;IF(ДАННЫЕ!$J1316=1,0,1)&amp;"u"&amp;IF(ДАННЫЕ!$CJ1316&gt;0,1,0)</f>
        <v>g0cf0a06AR1VG0o0xp0v0ntkqwemczd0s1u0</v>
      </c>
      <c r="O1316" s="28" t="str">
        <f>ДАННЫЕ!$I1316&amp;"g"&amp;B1316&amp;A1316&amp;"f"&amp;P1316&amp;"c"&amp;IF(ДАННЫЕ!$U1316&gt;0,1,0)&amp;"s"&amp;IF(ДАННЫЕ!$Q1316&gt;0,IF(YEAR(ДАННЫЕ!$F$1)=YEAR(ДАННЫЕ!$Q1316),IF(MONTH(ДАННЫЕ!$F$1)=MONTH(ДАННЫЕ!$Q1316),111,11),1),0)&amp;"i"&amp;IF(ДАННЫЕ!$R1316+ДАННЫЕ!$S1316+ДАННЫЕ!$T1316=0,0,1)&amp;"h"&amp;IF(ДАННЫЕ!$P1316&gt;0,1,0)&amp;"p"&amp;IF(ДАННЫЕ!$CI1316&gt;0,IF(YEAR(ДАННЫЕ!$F$1)=YEAR(ДАННЫЕ!$CI1316),IF(MONTH(ДАННЫЕ!$F$1)=MONTH(ДАННЫЕ!$CI1316),111,11),1),0)&amp;"d"&amp;IF(ДАННЫЕ!$CJ1316&gt;0,IF(YEAR(ДАННЫЕ!$F$1)=YEAR(ДАННЫЕ!$CJ1316),IF(MONTH(ДАННЫЕ!$F$1)=MONTH(ДАННЫЕ!$CJ1316),111,11),1),0)&amp;"o"&amp;IF(ДАННЫЕ!$CK1316&gt;0,IF(MONTH(ДАННЫЕ!$F$1)=MONTH(ДАННЫЕ!$CK1316),111,11),0)&amp;"v"&amp;IF(ДАННЫЕ!$BE1316&gt;0,IF(MONTH(ДАННЫЕ!$F$1)=MONTH(ДАННЫЕ!$BE1316),111,11),0)</f>
        <v>g00f0c0s0i0h0p0d0o0v0</v>
      </c>
      <c r="P1316" s="15">
        <f t="shared" si="62"/>
        <v>0</v>
      </c>
      <c r="Q1316" s="15">
        <f>IF(ДАННЫЕ!$F$1&gt;ДАННЫЕ!$N1316,IF(YEAR(ДАННЫЕ!$F$1)=YEAR(ДАННЫЕ!M1316),1,0),0)</f>
        <v>0</v>
      </c>
      <c r="R1316" s="15">
        <f>IF(ДАННЫЕ!$F$1&gt;ДАННЫЕ!$N1316,IF(YEAR(ДАННЫЕ!$F$1)=YEAR(ДАННЫЕ!N1316),1,0),0)</f>
        <v>0</v>
      </c>
      <c r="S1316" s="15">
        <f>IF(ДАННЫЕ!$AA1316="2А",1,IF(ДАННЫЕ!$AA1316="2Б",2,IF(ДАННЫЕ!$AA1316="2В",3,IF(ДАННЫЕ!$AA1316=3,4,IF(ДАННЫЕ!$AA1316="4А",5,IF(ДАННЫЕ!$AA1316="4Б",6,IF(ДАННЫЕ!$AA1316="4В",7,IF(ДАННЫЕ!$AA1316=5,8,0))))))))</f>
        <v>0</v>
      </c>
      <c r="T1316" s="15">
        <f>IF(OR(ДАННЫЕ!$AC1316=2,ДАННЫЕ!$AD1316=2,ДАННЫЕ!$AE1316=2),2,IF(OR(ДАННЫЕ!$AC1316=1,ДАННЫЕ!$AD1316=1,ДАННЫЕ!$AE1316=1),1,0))</f>
        <v>0</v>
      </c>
    </row>
    <row r="1317" spans="1:20" x14ac:dyDescent="0.2">
      <c r="A1317" s="78">
        <f>IF(B1317&gt;0,IF(MONTH(ДАННЫЕ!$F$1)=MONTH(ДАННЫЕ!$B1317),1,0),0)</f>
        <v>0</v>
      </c>
      <c r="B1317" s="14">
        <f>IF(ДАННЫЕ!$B1317&gt;0,IF(YEAR(ДАННЫЕ!$F$1)=YEAR(ДАННЫЕ!$B1317),1,0),0)</f>
        <v>0</v>
      </c>
      <c r="C1317" s="14">
        <f>IF(ДАННЫЕ!$CM1317&gt;0,IF(YEAR(ДАННЫЕ!$F$1)=YEAR(ДАННЫЕ!$CM1317),1,0),0)</f>
        <v>0</v>
      </c>
      <c r="D1317" s="14">
        <f>IF(ДАННЫЕ!$CJ1317&gt;0,IF(ДАННЫЕ!$CL1317&gt;ДАННЫЕ!$F$1,1,IF(ДАННЫЕ!$CL1317&gt;0,0,1)),0)</f>
        <v>0</v>
      </c>
      <c r="E1317" s="43" t="str">
        <f ca="1">IF(ДАННЫЕ!$F$1&gt;0,IF(ДАННЫЕ!$G1317&gt;0,DATEDIF(ДАННЫЕ!$G1317,ДАННЫЕ!$F$1,"y"),""),IF(ДАННЫЕ!$G1317&gt;0,DATEDIF(ДАННЫЕ!$G1317,TODAY(),"y"),""))</f>
        <v/>
      </c>
      <c r="F1317" s="43" t="str">
        <f xml:space="preserve"> IF(ДАННЫЕ!$F1317="М",IF(E1317&gt;=18,IF(E1317&lt;60,1,""),""),"")&amp;IF(ДАННЫЕ!$F1317="Ж",IF(E1317&gt;=18,IF(E1317&lt;55,1,""),""),"")</f>
        <v/>
      </c>
      <c r="G1317" s="43" t="str">
        <f xml:space="preserve"> IF(ДАННЫЕ!$F1317="М",IF(E1317&gt;=60,2,""),"")&amp;IF(ДАННЫЕ!$F1317="Ж",IF(E1317&gt;=55,2,""),"")</f>
        <v/>
      </c>
      <c r="H1317" s="43" t="str">
        <f t="shared" ca="1" si="60"/>
        <v/>
      </c>
      <c r="I1317" s="43" t="str">
        <f t="shared" ca="1" si="61"/>
        <v>03</v>
      </c>
      <c r="J1317" s="28" t="str">
        <f ca="1">ДАННЫЕ!$F1317&amp;H1317&amp;I1317&amp;ДАННЫЕ!$I1317&amp;"m"&amp;IF(ДАННЫЕ!$I1317&gt;0,IF(ДАННЫЕ!$J1317&gt;0,0,1),"")&amp;"f"&amp;IF(ДАННЫЕ!$R1317&gt;0,IF(YEAR(ДАННЫЕ!$F$1)=YEAR(ДАННЫЕ!$R1317),1,0),0)&amp;"z"&amp;ДАННЫЕ!$R1317&amp;"p"&amp;ДАННЫЕ!$S1317&amp;"i"&amp;ДАННЫЕ!$T1317&amp;"h"&amp;ДАННЫЕ!$K1317&amp;"be"&amp;ДАННЫЕ!$BI1317&amp;"CD"&amp;IF(ДАННЫЕ!BF1317&gt;500,4,IF(ДАННЫЕ!BF1317&gt;350,3,IF(ДАННЫЕ!BF1317&gt;200,2,IF(ДАННЫЕ!BF1317&gt;0,1,0))))&amp;"g"&amp;B1317&amp;"d"&amp;H1317&amp;"l"&amp;ДАННЫЕ!AT1317&amp;"a"&amp;ДАННЫЕ!$V1317&amp;"v"&amp;R1317&amp;"k"&amp;ДАННЫЕ!$U1317&amp;"s"&amp;ДАННЫЕ!$Y1317&amp;"t"&amp;ДАННЫЕ!$X1317&amp;"b"&amp;IF(ДАННЫЕ!$Q1317&gt;1,1,0)&amp;"PP"&amp;ДАННЫЕ!Z1317&amp;"c"&amp;S1317&amp;"x"&amp;IF(ДАННЫЕ!$BY1317&gt;0,IF(YEAR(ДАННЫЕ!$F$1)=YEAR(ДАННЫЕ!$BY1317),1,0),0)&amp;"n"&amp;IF(ДАННЫЕ!$BZ1317&gt;0,IF(YEAR(ДАННЫЕ!$F$1)=YEAR(ДАННЫЕ!$BZ1317),1,0),0)&amp;"u"&amp;D1317&amp;"z"&amp;IF(ДАННЫЕ!$CL1317&gt;0,IF(YEAR(ДАННЫЕ!$F$1)&gt;YEAR(ДАННЫЕ!$CL1317),11,12),0)</f>
        <v>03mf0zpihbeCD0g0dlav0kstb0PPc0x0n0u0z0</v>
      </c>
      <c r="K1317" s="28" t="str">
        <f ca="1">ДАННЫЕ!$I1317&amp;"x"&amp;B1317&amp;"w"&amp;IF(T1317+ДАННЫЕ!AD1317+ДАННЫЕ!AE1317+ДАННЫЕ!AF1317+ДАННЫЕ!AG1317+ДАННЫЕ!AH1317+ДАННЫЕ!$AL1317+ДАННЫЕ!AI1317+ДАННЫЕ!AJ1317+ДАННЫЕ!AK1317+ДАННЫЕ!AP1317+ДАННЫЕ!AQ1317+ДАННЫЕ!AR1317+ДАННЫЕ!$AM1317+ДАННЫЕ!$AN1317+ДАННЫЕ!AS1317+ДАННЫЕ!AT1317&gt;0,1,0)&amp;IF(OR(T1317=2,ДАННЫЕ!AD1317=2,ДАННЫЕ!AE1317=2,ДАННЫЕ!AF1317=2,ДАННЫЕ!AG1317=2,ДАННЫЕ!AH1317=2,ДАННЫЕ!$AL1317=2,ДАННЫЕ!AI1317=2,ДАННЫЕ!AJ1317=2,ДАННЫЕ!AK1317=2,ДАННЫЕ!AP1317=2,ДАННЫЕ!AQ1317=2,ДАННЫЕ!AR1317=2,ДАННЫЕ!$AM1317=2,ДАННЫЕ!$AN1317=2,ДАННЫЕ!AS1317=2,ДАННЫЕ!AT1317=2),2,0)&amp;"t"&amp;IF(T1317&gt;0,"1"&amp;T1317,"00")&amp;"f"&amp;IF(ДАННЫЕ!$AC1317,"1"&amp;ДАННЫЕ!$AC1317,"00")&amp;"b"&amp;IF(ДАННЫЕ!$AD1317,"1"&amp;ДАННЫЕ!$AD1317,"00")&amp;"g"&amp;IF(ДАННЫЕ!$AF1317,"1"&amp;ДАННЫЕ!$AF1317,"00")&amp;"c"&amp;IF(ДАННЫЕ!$AG1317,"1"&amp;ДАННЫЕ!$AG1317,"00")&amp;"i"&amp;IF(ДАННЫЕ!$AH1317,"1"&amp;ДАННЫЕ!$AH1317,"00")&amp;"r"&amp;IF(ДАННЫЕ!$AL1317,"1"&amp;ДАННЫЕ!$AL1317,"00")&amp;"m"&amp;IF(ДАННЫЕ!$AI1317,"1"&amp;ДАННЫЕ!$AI1317,"00")&amp;"hS"&amp;IF(ДАННЫЕ!$AJ1317,"1"&amp;ДАННЫЕ!$AJ1317,"00")&amp;"hZ"&amp;IF(ДАННЫЕ!$AK1317,"1"&amp;ДАННЫЕ!$AK1317,"00")&amp;"p"&amp;IF(ДАННЫЕ!$AP1317,"1"&amp;ДАННЫЕ!$AP1317,"00")&amp;"k"&amp;IF(ДАННЫЕ!$AQ1317,"1"&amp;ДАННЫЕ!$AQ1317,"00")&amp;"z"&amp;IF(ДАННЫЕ!$AR1317,"1"&amp;ДАННЫЕ!$AR1317,"00")&amp;"j"&amp;IF(ДАННЫЕ!$AM1317,"1"&amp;ДАННЫЕ!$AM1317,"00")&amp;"n"&amp;IF(ДАННЫЕ!$AN1317,"1"&amp;ДАННЫЕ!$AN1317,"00")&amp;"E"&amp;ДАННЫЕ!BI1317&amp;"L"&amp;ДАННЫЕ!AO1317&amp;"h"&amp;IF(ДАННЫЕ!$AU1317&gt;0,1,0)&amp;"v"&amp;IF(ДАННЫЕ!$AW1317&gt;0,1,0)&amp;"a"&amp;IF(ДАННЫЕ!$AS1317,"1"&amp;ДАННЫЕ!$AS1317,"00")&amp;"s"&amp;IF(ДАННЫЕ!$AT1317,"1"&amp;ДАННЫЕ!$AT1317,"00")&amp;"u"&amp;IF(ДАННЫЕ!$CJ1317&gt;0,1,0)&amp;"y"&amp;B1317&amp;"d"&amp;H1317&amp;"e"&amp;F1317&amp;G1317</f>
        <v>x0w00t00f00b00g00c00i00r00m00hS00hZ00p00k00z00j00n00ELh0v0a00s00u0y0de</v>
      </c>
      <c r="L1317" s="28" t="str">
        <f ca="1">ДАННЫЕ!$I1317&amp;"VN"&amp;IF(ДАННЫЕ!AW1317&gt;0,11,10)&amp;"CD"&amp;IF(ДАННЫЕ!BF1317&gt;500,16,IF(ДАННЫЕ!BF1317&gt;350,15,IF(ДАННЫЕ!BF1317&gt;=200,14,IF(ДАННЫЕ!BF1317&gt;=100,13,IF(ДАННЫЕ!BF1317&gt;=50,12,IF(ДАННЫЕ!BF1317&gt;0,11,10))))))&amp;"AR"&amp;IF(ДАННЫЕ!BX1317&gt;0,1,0)&amp;"GD"&amp;B1317&amp;"VV"&amp;IF(E1317&gt;=5,IF(E1317&lt;18,1,0),0)</f>
        <v>VN10CD10AR0GD0VV0</v>
      </c>
      <c r="M1317" s="28" t="str">
        <f>ДАННЫЕ!$I1317&amp;"b"&amp;ДАННЫЕ!$BI1317&amp;"r"&amp;ДАННЫЕ!$BJ1317&amp;"CD"&amp;IF(ДАННЫЕ!BF1317&gt;0,IF(ДАННЫЕ!BF1317&lt;200,1,IF(ДАННЫЕ!BF1317&lt;350,2,3)),0)&amp;"h"&amp;IF(ДАННЫЕ!$BK1317+ДАННЫЕ!$BL1317+ДАННЫЕ!$BM1317&gt;0,1,0)&amp;"x"&amp;ДАННЫЕ!$BK1317&amp;"y"&amp;ДАННЫЕ!$BL1317&amp;"z"&amp;ДАННЫЕ!$BM1317&amp;"c"&amp;IF(ДАННЫЕ!$BK1317+ДАННЫЕ!$BL1317+ДАННЫЕ!$BM1317=3,1,0)&amp;"a"&amp;IF(ДАННЫЕ!$BQ1317+ДАННЫЕ!$BR1317&gt;0,1,0)&amp;"d"&amp;ДАННЫЕ!$BQ1317&amp;"v"&amp;ДАННЫЕ!$BR1317&amp;"p"&amp;ДАННЫЕ!$BS1317&amp;"n"&amp;ДАННЫЕ!$BU1317&amp;"t"&amp;ДАННЫЕ!$BV1317&amp;"o"&amp;ДАННЫЕ!$BT1317&amp;"l"&amp;IF(ДАННЫЕ!$BN1317&gt;0,1,0)&amp;ДАННЫЕ!$BN1317&amp;"g"&amp;ДАННЫЕ!$BO1317&amp;"s"&amp;ДАННЫЕ!$BP1317&amp;"DZ"&amp;IF(ДАННЫЕ!B1317-ДАННЫЕ!G1317 &lt; 60,IF(ДАННЫЕ!B1317-ДАННЫЕ!G1317 &gt;= 0,1,0),0)&amp;"u"&amp;IF(ДАННЫЕ!$CJ1317&gt;0,1,0)</f>
        <v>brCD0h0xyzc0a0dvpntol0gsDZ1u0</v>
      </c>
      <c r="N1317" s="28" t="str">
        <f ca="1">ДАННЫЕ!$F1317&amp;ДАННЫЕ!$I1317&amp;"g"&amp;B1317&amp;"cf"&amp;D1317&amp;"a"&amp;IF(ДАННЫЕ!$BX1317&gt;0,1,0)&amp;IF(ДАННЫЕ!$BF1317&gt;500,1,IF(ДАННЫЕ!$BF1317&gt;350,2,IF(ДАННЫЕ!$BF1317&gt;=200,3,IF(ДАННЫЕ!$BF1317&gt;=100,4,IF(ДАННЫЕ!$BF1317&gt;=50,5,IF(ДАННЫЕ!$BF1317&lt;50,6,0))))))&amp;"AR"&amp;IF(DATEDIF(ДАННЫЕ!$BX1317,ДАННЫЕ!$F$1,"y")&gt;1,1,0)&amp;"VG"&amp;IF(ДАННЫЕ!$BH1317="0",1,0)&amp;"o"&amp;IF(T1317+ДАННЫЕ!$AF1317+ДАННЫЕ!$AG1317+ДАННЫЕ!$AH1317+ДАННЫЕ!$AI1317+ДАННЫЕ!$AJ1317+ДАННЫЕ!$AP1317+ДАННЫЕ!$AQ1317+ДАННЫЕ!$AR1317+ДАННЫЕ!$AU1317+ДАННЫЕ!$AW1317+ДАННЫЕ!$AS1317+ДАННЫЕ!$AT1317&gt;0,1,0)&amp;"x"&amp;ДАННЫЕ!$AG1317&amp;"p"&amp;IF(ДАННЫЕ!$BY1317&gt;0,1,0)&amp;"v"&amp;IF(ДАННЫЕ!$BZ1317&gt;0,1,0)&amp;"n"&amp;ДАННЫЕ!$CA1317&amp;"t"&amp;ДАННЫЕ!$AY1317&amp;"k"&amp;ДАННЫЕ!$CB1317&amp;"q"&amp;ДАННЫЕ!$CC1317&amp;"w"&amp;ДАННЫЕ!$CD1317&amp;"e"&amp;ДАННЫЕ!$CE1317&amp;"m"&amp;ДАННЫЕ!$CF1317&amp;"c"&amp;ДАННЫЕ!$CG1317&amp;"z"&amp;ДАННЫЕ!$CH1317&amp;"d"&amp;IF(H1317=4,1,0)&amp;"s"&amp;IF(ДАННЫЕ!$J1317=1,0,1)&amp;"u"&amp;IF(ДАННЫЕ!$CJ1317&gt;0,1,0)</f>
        <v>g0cf0a06AR1VG0o0xp0v0ntkqwemczd0s1u0</v>
      </c>
      <c r="O1317" s="28" t="str">
        <f>ДАННЫЕ!$I1317&amp;"g"&amp;B1317&amp;A1317&amp;"f"&amp;P1317&amp;"c"&amp;IF(ДАННЫЕ!$U1317&gt;0,1,0)&amp;"s"&amp;IF(ДАННЫЕ!$Q1317&gt;0,IF(YEAR(ДАННЫЕ!$F$1)=YEAR(ДАННЫЕ!$Q1317),IF(MONTH(ДАННЫЕ!$F$1)=MONTH(ДАННЫЕ!$Q1317),111,11),1),0)&amp;"i"&amp;IF(ДАННЫЕ!$R1317+ДАННЫЕ!$S1317+ДАННЫЕ!$T1317=0,0,1)&amp;"h"&amp;IF(ДАННЫЕ!$P1317&gt;0,1,0)&amp;"p"&amp;IF(ДАННЫЕ!$CI1317&gt;0,IF(YEAR(ДАННЫЕ!$F$1)=YEAR(ДАННЫЕ!$CI1317),IF(MONTH(ДАННЫЕ!$F$1)=MONTH(ДАННЫЕ!$CI1317),111,11),1),0)&amp;"d"&amp;IF(ДАННЫЕ!$CJ1317&gt;0,IF(YEAR(ДАННЫЕ!$F$1)=YEAR(ДАННЫЕ!$CJ1317),IF(MONTH(ДАННЫЕ!$F$1)=MONTH(ДАННЫЕ!$CJ1317),111,11),1),0)&amp;"o"&amp;IF(ДАННЫЕ!$CK1317&gt;0,IF(MONTH(ДАННЫЕ!$F$1)=MONTH(ДАННЫЕ!$CK1317),111,11),0)&amp;"v"&amp;IF(ДАННЫЕ!$BE1317&gt;0,IF(MONTH(ДАННЫЕ!$F$1)=MONTH(ДАННЫЕ!$BE1317),111,11),0)</f>
        <v>g00f0c0s0i0h0p0d0o0v0</v>
      </c>
      <c r="P1317" s="15">
        <f t="shared" si="62"/>
        <v>0</v>
      </c>
      <c r="Q1317" s="15">
        <f>IF(ДАННЫЕ!$F$1&gt;ДАННЫЕ!$N1317,IF(YEAR(ДАННЫЕ!$F$1)=YEAR(ДАННЫЕ!M1317),1,0),0)</f>
        <v>0</v>
      </c>
      <c r="R1317" s="15">
        <f>IF(ДАННЫЕ!$F$1&gt;ДАННЫЕ!$N1317,IF(YEAR(ДАННЫЕ!$F$1)=YEAR(ДАННЫЕ!N1317),1,0),0)</f>
        <v>0</v>
      </c>
      <c r="S1317" s="15">
        <f>IF(ДАННЫЕ!$AA1317="2А",1,IF(ДАННЫЕ!$AA1317="2Б",2,IF(ДАННЫЕ!$AA1317="2В",3,IF(ДАННЫЕ!$AA1317=3,4,IF(ДАННЫЕ!$AA1317="4А",5,IF(ДАННЫЕ!$AA1317="4Б",6,IF(ДАННЫЕ!$AA1317="4В",7,IF(ДАННЫЕ!$AA1317=5,8,0))))))))</f>
        <v>0</v>
      </c>
      <c r="T1317" s="15">
        <f>IF(OR(ДАННЫЕ!$AC1317=2,ДАННЫЕ!$AD1317=2,ДАННЫЕ!$AE1317=2),2,IF(OR(ДАННЫЕ!$AC1317=1,ДАННЫЕ!$AD1317=1,ДАННЫЕ!$AE1317=1),1,0))</f>
        <v>0</v>
      </c>
    </row>
    <row r="1318" spans="1:20" x14ac:dyDescent="0.2">
      <c r="A1318" s="78">
        <f>IF(B1318&gt;0,IF(MONTH(ДАННЫЕ!$F$1)=MONTH(ДАННЫЕ!$B1318),1,0),0)</f>
        <v>0</v>
      </c>
      <c r="B1318" s="14">
        <f>IF(ДАННЫЕ!$B1318&gt;0,IF(YEAR(ДАННЫЕ!$F$1)=YEAR(ДАННЫЕ!$B1318),1,0),0)</f>
        <v>0</v>
      </c>
      <c r="C1318" s="14">
        <f>IF(ДАННЫЕ!$CM1318&gt;0,IF(YEAR(ДАННЫЕ!$F$1)=YEAR(ДАННЫЕ!$CM1318),1,0),0)</f>
        <v>0</v>
      </c>
      <c r="D1318" s="14">
        <f>IF(ДАННЫЕ!$CJ1318&gt;0,IF(ДАННЫЕ!$CL1318&gt;ДАННЫЕ!$F$1,1,IF(ДАННЫЕ!$CL1318&gt;0,0,1)),0)</f>
        <v>0</v>
      </c>
      <c r="E1318" s="43" t="str">
        <f ca="1">IF(ДАННЫЕ!$F$1&gt;0,IF(ДАННЫЕ!$G1318&gt;0,DATEDIF(ДАННЫЕ!$G1318,ДАННЫЕ!$F$1,"y"),""),IF(ДАННЫЕ!$G1318&gt;0,DATEDIF(ДАННЫЕ!$G1318,TODAY(),"y"),""))</f>
        <v/>
      </c>
      <c r="F1318" s="43" t="str">
        <f xml:space="preserve"> IF(ДАННЫЕ!$F1318="М",IF(E1318&gt;=18,IF(E1318&lt;60,1,""),""),"")&amp;IF(ДАННЫЕ!$F1318="Ж",IF(E1318&gt;=18,IF(E1318&lt;55,1,""),""),"")</f>
        <v/>
      </c>
      <c r="G1318" s="43" t="str">
        <f xml:space="preserve"> IF(ДАННЫЕ!$F1318="М",IF(E1318&gt;=60,2,""),"")&amp;IF(ДАННЫЕ!$F1318="Ж",IF(E1318&gt;=55,2,""),"")</f>
        <v/>
      </c>
      <c r="H1318" s="43" t="str">
        <f t="shared" ca="1" si="60"/>
        <v/>
      </c>
      <c r="I1318" s="43" t="str">
        <f t="shared" ca="1" si="61"/>
        <v>03</v>
      </c>
      <c r="J1318" s="28" t="str">
        <f ca="1">ДАННЫЕ!$F1318&amp;H1318&amp;I1318&amp;ДАННЫЕ!$I1318&amp;"m"&amp;IF(ДАННЫЕ!$I1318&gt;0,IF(ДАННЫЕ!$J1318&gt;0,0,1),"")&amp;"f"&amp;IF(ДАННЫЕ!$R1318&gt;0,IF(YEAR(ДАННЫЕ!$F$1)=YEAR(ДАННЫЕ!$R1318),1,0),0)&amp;"z"&amp;ДАННЫЕ!$R1318&amp;"p"&amp;ДАННЫЕ!$S1318&amp;"i"&amp;ДАННЫЕ!$T1318&amp;"h"&amp;ДАННЫЕ!$K1318&amp;"be"&amp;ДАННЫЕ!$BI1318&amp;"CD"&amp;IF(ДАННЫЕ!BF1318&gt;500,4,IF(ДАННЫЕ!BF1318&gt;350,3,IF(ДАННЫЕ!BF1318&gt;200,2,IF(ДАННЫЕ!BF1318&gt;0,1,0))))&amp;"g"&amp;B1318&amp;"d"&amp;H1318&amp;"l"&amp;ДАННЫЕ!AT1318&amp;"a"&amp;ДАННЫЕ!$V1318&amp;"v"&amp;R1318&amp;"k"&amp;ДАННЫЕ!$U1318&amp;"s"&amp;ДАННЫЕ!$Y1318&amp;"t"&amp;ДАННЫЕ!$X1318&amp;"b"&amp;IF(ДАННЫЕ!$Q1318&gt;1,1,0)&amp;"PP"&amp;ДАННЫЕ!Z1318&amp;"c"&amp;S1318&amp;"x"&amp;IF(ДАННЫЕ!$BY1318&gt;0,IF(YEAR(ДАННЫЕ!$F$1)=YEAR(ДАННЫЕ!$BY1318),1,0),0)&amp;"n"&amp;IF(ДАННЫЕ!$BZ1318&gt;0,IF(YEAR(ДАННЫЕ!$F$1)=YEAR(ДАННЫЕ!$BZ1318),1,0),0)&amp;"u"&amp;D1318&amp;"z"&amp;IF(ДАННЫЕ!$CL1318&gt;0,IF(YEAR(ДАННЫЕ!$F$1)&gt;YEAR(ДАННЫЕ!$CL1318),11,12),0)</f>
        <v>03mf0zpihbeCD0g0dlav0kstb0PPc0x0n0u0z0</v>
      </c>
      <c r="K1318" s="28" t="str">
        <f ca="1">ДАННЫЕ!$I1318&amp;"x"&amp;B1318&amp;"w"&amp;IF(T1318+ДАННЫЕ!AD1318+ДАННЫЕ!AE1318+ДАННЫЕ!AF1318+ДАННЫЕ!AG1318+ДАННЫЕ!AH1318+ДАННЫЕ!$AL1318+ДАННЫЕ!AI1318+ДАННЫЕ!AJ1318+ДАННЫЕ!AK1318+ДАННЫЕ!AP1318+ДАННЫЕ!AQ1318+ДАННЫЕ!AR1318+ДАННЫЕ!$AM1318+ДАННЫЕ!$AN1318+ДАННЫЕ!AS1318+ДАННЫЕ!AT1318&gt;0,1,0)&amp;IF(OR(T1318=2,ДАННЫЕ!AD1318=2,ДАННЫЕ!AE1318=2,ДАННЫЕ!AF1318=2,ДАННЫЕ!AG1318=2,ДАННЫЕ!AH1318=2,ДАННЫЕ!$AL1318=2,ДАННЫЕ!AI1318=2,ДАННЫЕ!AJ1318=2,ДАННЫЕ!AK1318=2,ДАННЫЕ!AP1318=2,ДАННЫЕ!AQ1318=2,ДАННЫЕ!AR1318=2,ДАННЫЕ!$AM1318=2,ДАННЫЕ!$AN1318=2,ДАННЫЕ!AS1318=2,ДАННЫЕ!AT1318=2),2,0)&amp;"t"&amp;IF(T1318&gt;0,"1"&amp;T1318,"00")&amp;"f"&amp;IF(ДАННЫЕ!$AC1318,"1"&amp;ДАННЫЕ!$AC1318,"00")&amp;"b"&amp;IF(ДАННЫЕ!$AD1318,"1"&amp;ДАННЫЕ!$AD1318,"00")&amp;"g"&amp;IF(ДАННЫЕ!$AF1318,"1"&amp;ДАННЫЕ!$AF1318,"00")&amp;"c"&amp;IF(ДАННЫЕ!$AG1318,"1"&amp;ДАННЫЕ!$AG1318,"00")&amp;"i"&amp;IF(ДАННЫЕ!$AH1318,"1"&amp;ДАННЫЕ!$AH1318,"00")&amp;"r"&amp;IF(ДАННЫЕ!$AL1318,"1"&amp;ДАННЫЕ!$AL1318,"00")&amp;"m"&amp;IF(ДАННЫЕ!$AI1318,"1"&amp;ДАННЫЕ!$AI1318,"00")&amp;"hS"&amp;IF(ДАННЫЕ!$AJ1318,"1"&amp;ДАННЫЕ!$AJ1318,"00")&amp;"hZ"&amp;IF(ДАННЫЕ!$AK1318,"1"&amp;ДАННЫЕ!$AK1318,"00")&amp;"p"&amp;IF(ДАННЫЕ!$AP1318,"1"&amp;ДАННЫЕ!$AP1318,"00")&amp;"k"&amp;IF(ДАННЫЕ!$AQ1318,"1"&amp;ДАННЫЕ!$AQ1318,"00")&amp;"z"&amp;IF(ДАННЫЕ!$AR1318,"1"&amp;ДАННЫЕ!$AR1318,"00")&amp;"j"&amp;IF(ДАННЫЕ!$AM1318,"1"&amp;ДАННЫЕ!$AM1318,"00")&amp;"n"&amp;IF(ДАННЫЕ!$AN1318,"1"&amp;ДАННЫЕ!$AN1318,"00")&amp;"E"&amp;ДАННЫЕ!BI1318&amp;"L"&amp;ДАННЫЕ!AO1318&amp;"h"&amp;IF(ДАННЫЕ!$AU1318&gt;0,1,0)&amp;"v"&amp;IF(ДАННЫЕ!$AW1318&gt;0,1,0)&amp;"a"&amp;IF(ДАННЫЕ!$AS1318,"1"&amp;ДАННЫЕ!$AS1318,"00")&amp;"s"&amp;IF(ДАННЫЕ!$AT1318,"1"&amp;ДАННЫЕ!$AT1318,"00")&amp;"u"&amp;IF(ДАННЫЕ!$CJ1318&gt;0,1,0)&amp;"y"&amp;B1318&amp;"d"&amp;H1318&amp;"e"&amp;F1318&amp;G1318</f>
        <v>x0w00t00f00b00g00c00i00r00m00hS00hZ00p00k00z00j00n00ELh0v0a00s00u0y0de</v>
      </c>
      <c r="L1318" s="28" t="str">
        <f ca="1">ДАННЫЕ!$I1318&amp;"VN"&amp;IF(ДАННЫЕ!AW1318&gt;0,11,10)&amp;"CD"&amp;IF(ДАННЫЕ!BF1318&gt;500,16,IF(ДАННЫЕ!BF1318&gt;350,15,IF(ДАННЫЕ!BF1318&gt;=200,14,IF(ДАННЫЕ!BF1318&gt;=100,13,IF(ДАННЫЕ!BF1318&gt;=50,12,IF(ДАННЫЕ!BF1318&gt;0,11,10))))))&amp;"AR"&amp;IF(ДАННЫЕ!BX1318&gt;0,1,0)&amp;"GD"&amp;B1318&amp;"VV"&amp;IF(E1318&gt;=5,IF(E1318&lt;18,1,0),0)</f>
        <v>VN10CD10AR0GD0VV0</v>
      </c>
      <c r="M1318" s="28" t="str">
        <f>ДАННЫЕ!$I1318&amp;"b"&amp;ДАННЫЕ!$BI1318&amp;"r"&amp;ДАННЫЕ!$BJ1318&amp;"CD"&amp;IF(ДАННЫЕ!BF1318&gt;0,IF(ДАННЫЕ!BF1318&lt;200,1,IF(ДАННЫЕ!BF1318&lt;350,2,3)),0)&amp;"h"&amp;IF(ДАННЫЕ!$BK1318+ДАННЫЕ!$BL1318+ДАННЫЕ!$BM1318&gt;0,1,0)&amp;"x"&amp;ДАННЫЕ!$BK1318&amp;"y"&amp;ДАННЫЕ!$BL1318&amp;"z"&amp;ДАННЫЕ!$BM1318&amp;"c"&amp;IF(ДАННЫЕ!$BK1318+ДАННЫЕ!$BL1318+ДАННЫЕ!$BM1318=3,1,0)&amp;"a"&amp;IF(ДАННЫЕ!$BQ1318+ДАННЫЕ!$BR1318&gt;0,1,0)&amp;"d"&amp;ДАННЫЕ!$BQ1318&amp;"v"&amp;ДАННЫЕ!$BR1318&amp;"p"&amp;ДАННЫЕ!$BS1318&amp;"n"&amp;ДАННЫЕ!$BU1318&amp;"t"&amp;ДАННЫЕ!$BV1318&amp;"o"&amp;ДАННЫЕ!$BT1318&amp;"l"&amp;IF(ДАННЫЕ!$BN1318&gt;0,1,0)&amp;ДАННЫЕ!$BN1318&amp;"g"&amp;ДАННЫЕ!$BO1318&amp;"s"&amp;ДАННЫЕ!$BP1318&amp;"DZ"&amp;IF(ДАННЫЕ!B1318-ДАННЫЕ!G1318 &lt; 60,IF(ДАННЫЕ!B1318-ДАННЫЕ!G1318 &gt;= 0,1,0),0)&amp;"u"&amp;IF(ДАННЫЕ!$CJ1318&gt;0,1,0)</f>
        <v>brCD0h0xyzc0a0dvpntol0gsDZ1u0</v>
      </c>
      <c r="N1318" s="28" t="str">
        <f ca="1">ДАННЫЕ!$F1318&amp;ДАННЫЕ!$I1318&amp;"g"&amp;B1318&amp;"cf"&amp;D1318&amp;"a"&amp;IF(ДАННЫЕ!$BX1318&gt;0,1,0)&amp;IF(ДАННЫЕ!$BF1318&gt;500,1,IF(ДАННЫЕ!$BF1318&gt;350,2,IF(ДАННЫЕ!$BF1318&gt;=200,3,IF(ДАННЫЕ!$BF1318&gt;=100,4,IF(ДАННЫЕ!$BF1318&gt;=50,5,IF(ДАННЫЕ!$BF1318&lt;50,6,0))))))&amp;"AR"&amp;IF(DATEDIF(ДАННЫЕ!$BX1318,ДАННЫЕ!$F$1,"y")&gt;1,1,0)&amp;"VG"&amp;IF(ДАННЫЕ!$BH1318="0",1,0)&amp;"o"&amp;IF(T1318+ДАННЫЕ!$AF1318+ДАННЫЕ!$AG1318+ДАННЫЕ!$AH1318+ДАННЫЕ!$AI1318+ДАННЫЕ!$AJ1318+ДАННЫЕ!$AP1318+ДАННЫЕ!$AQ1318+ДАННЫЕ!$AR1318+ДАННЫЕ!$AU1318+ДАННЫЕ!$AW1318+ДАННЫЕ!$AS1318+ДАННЫЕ!$AT1318&gt;0,1,0)&amp;"x"&amp;ДАННЫЕ!$AG1318&amp;"p"&amp;IF(ДАННЫЕ!$BY1318&gt;0,1,0)&amp;"v"&amp;IF(ДАННЫЕ!$BZ1318&gt;0,1,0)&amp;"n"&amp;ДАННЫЕ!$CA1318&amp;"t"&amp;ДАННЫЕ!$AY1318&amp;"k"&amp;ДАННЫЕ!$CB1318&amp;"q"&amp;ДАННЫЕ!$CC1318&amp;"w"&amp;ДАННЫЕ!$CD1318&amp;"e"&amp;ДАННЫЕ!$CE1318&amp;"m"&amp;ДАННЫЕ!$CF1318&amp;"c"&amp;ДАННЫЕ!$CG1318&amp;"z"&amp;ДАННЫЕ!$CH1318&amp;"d"&amp;IF(H1318=4,1,0)&amp;"s"&amp;IF(ДАННЫЕ!$J1318=1,0,1)&amp;"u"&amp;IF(ДАННЫЕ!$CJ1318&gt;0,1,0)</f>
        <v>g0cf0a06AR1VG0o0xp0v0ntkqwemczd0s1u0</v>
      </c>
      <c r="O1318" s="28" t="str">
        <f>ДАННЫЕ!$I1318&amp;"g"&amp;B1318&amp;A1318&amp;"f"&amp;P1318&amp;"c"&amp;IF(ДАННЫЕ!$U1318&gt;0,1,0)&amp;"s"&amp;IF(ДАННЫЕ!$Q1318&gt;0,IF(YEAR(ДАННЫЕ!$F$1)=YEAR(ДАННЫЕ!$Q1318),IF(MONTH(ДАННЫЕ!$F$1)=MONTH(ДАННЫЕ!$Q1318),111,11),1),0)&amp;"i"&amp;IF(ДАННЫЕ!$R1318+ДАННЫЕ!$S1318+ДАННЫЕ!$T1318=0,0,1)&amp;"h"&amp;IF(ДАННЫЕ!$P1318&gt;0,1,0)&amp;"p"&amp;IF(ДАННЫЕ!$CI1318&gt;0,IF(YEAR(ДАННЫЕ!$F$1)=YEAR(ДАННЫЕ!$CI1318),IF(MONTH(ДАННЫЕ!$F$1)=MONTH(ДАННЫЕ!$CI1318),111,11),1),0)&amp;"d"&amp;IF(ДАННЫЕ!$CJ1318&gt;0,IF(YEAR(ДАННЫЕ!$F$1)=YEAR(ДАННЫЕ!$CJ1318),IF(MONTH(ДАННЫЕ!$F$1)=MONTH(ДАННЫЕ!$CJ1318),111,11),1),0)&amp;"o"&amp;IF(ДАННЫЕ!$CK1318&gt;0,IF(MONTH(ДАННЫЕ!$F$1)=MONTH(ДАННЫЕ!$CK1318),111,11),0)&amp;"v"&amp;IF(ДАННЫЕ!$BE1318&gt;0,IF(MONTH(ДАННЫЕ!$F$1)=MONTH(ДАННЫЕ!$BE1318),111,11),0)</f>
        <v>g00f0c0s0i0h0p0d0o0v0</v>
      </c>
      <c r="P1318" s="15">
        <f t="shared" si="62"/>
        <v>0</v>
      </c>
      <c r="Q1318" s="15">
        <f>IF(ДАННЫЕ!$F$1&gt;ДАННЫЕ!$N1318,IF(YEAR(ДАННЫЕ!$F$1)=YEAR(ДАННЫЕ!M1318),1,0),0)</f>
        <v>0</v>
      </c>
      <c r="R1318" s="15">
        <f>IF(ДАННЫЕ!$F$1&gt;ДАННЫЕ!$N1318,IF(YEAR(ДАННЫЕ!$F$1)=YEAR(ДАННЫЕ!N1318),1,0),0)</f>
        <v>0</v>
      </c>
      <c r="S1318" s="15">
        <f>IF(ДАННЫЕ!$AA1318="2А",1,IF(ДАННЫЕ!$AA1318="2Б",2,IF(ДАННЫЕ!$AA1318="2В",3,IF(ДАННЫЕ!$AA1318=3,4,IF(ДАННЫЕ!$AA1318="4А",5,IF(ДАННЫЕ!$AA1318="4Б",6,IF(ДАННЫЕ!$AA1318="4В",7,IF(ДАННЫЕ!$AA1318=5,8,0))))))))</f>
        <v>0</v>
      </c>
      <c r="T1318" s="15">
        <f>IF(OR(ДАННЫЕ!$AC1318=2,ДАННЫЕ!$AD1318=2,ДАННЫЕ!$AE1318=2),2,IF(OR(ДАННЫЕ!$AC1318=1,ДАННЫЕ!$AD1318=1,ДАННЫЕ!$AE1318=1),1,0))</f>
        <v>0</v>
      </c>
    </row>
    <row r="1319" spans="1:20" x14ac:dyDescent="0.2">
      <c r="A1319" s="78">
        <f>IF(B1319&gt;0,IF(MONTH(ДАННЫЕ!$F$1)=MONTH(ДАННЫЕ!$B1319),1,0),0)</f>
        <v>0</v>
      </c>
      <c r="B1319" s="14">
        <f>IF(ДАННЫЕ!$B1319&gt;0,IF(YEAR(ДАННЫЕ!$F$1)=YEAR(ДАННЫЕ!$B1319),1,0),0)</f>
        <v>0</v>
      </c>
      <c r="C1319" s="14">
        <f>IF(ДАННЫЕ!$CM1319&gt;0,IF(YEAR(ДАННЫЕ!$F$1)=YEAR(ДАННЫЕ!$CM1319),1,0),0)</f>
        <v>0</v>
      </c>
      <c r="D1319" s="14">
        <f>IF(ДАННЫЕ!$CJ1319&gt;0,IF(ДАННЫЕ!$CL1319&gt;ДАННЫЕ!$F$1,1,IF(ДАННЫЕ!$CL1319&gt;0,0,1)),0)</f>
        <v>0</v>
      </c>
      <c r="E1319" s="43" t="str">
        <f ca="1">IF(ДАННЫЕ!$F$1&gt;0,IF(ДАННЫЕ!$G1319&gt;0,DATEDIF(ДАННЫЕ!$G1319,ДАННЫЕ!$F$1,"y"),""),IF(ДАННЫЕ!$G1319&gt;0,DATEDIF(ДАННЫЕ!$G1319,TODAY(),"y"),""))</f>
        <v/>
      </c>
      <c r="F1319" s="43" t="str">
        <f xml:space="preserve"> IF(ДАННЫЕ!$F1319="М",IF(E1319&gt;=18,IF(E1319&lt;60,1,""),""),"")&amp;IF(ДАННЫЕ!$F1319="Ж",IF(E1319&gt;=18,IF(E1319&lt;55,1,""),""),"")</f>
        <v/>
      </c>
      <c r="G1319" s="43" t="str">
        <f xml:space="preserve"> IF(ДАННЫЕ!$F1319="М",IF(E1319&gt;=60,2,""),"")&amp;IF(ДАННЫЕ!$F1319="Ж",IF(E1319&gt;=55,2,""),"")</f>
        <v/>
      </c>
      <c r="H1319" s="43" t="str">
        <f t="shared" ca="1" si="60"/>
        <v/>
      </c>
      <c r="I1319" s="43" t="str">
        <f t="shared" ca="1" si="61"/>
        <v>03</v>
      </c>
      <c r="J1319" s="28" t="str">
        <f ca="1">ДАННЫЕ!$F1319&amp;H1319&amp;I1319&amp;ДАННЫЕ!$I1319&amp;"m"&amp;IF(ДАННЫЕ!$I1319&gt;0,IF(ДАННЫЕ!$J1319&gt;0,0,1),"")&amp;"f"&amp;IF(ДАННЫЕ!$R1319&gt;0,IF(YEAR(ДАННЫЕ!$F$1)=YEAR(ДАННЫЕ!$R1319),1,0),0)&amp;"z"&amp;ДАННЫЕ!$R1319&amp;"p"&amp;ДАННЫЕ!$S1319&amp;"i"&amp;ДАННЫЕ!$T1319&amp;"h"&amp;ДАННЫЕ!$K1319&amp;"be"&amp;ДАННЫЕ!$BI1319&amp;"CD"&amp;IF(ДАННЫЕ!BF1319&gt;500,4,IF(ДАННЫЕ!BF1319&gt;350,3,IF(ДАННЫЕ!BF1319&gt;200,2,IF(ДАННЫЕ!BF1319&gt;0,1,0))))&amp;"g"&amp;B1319&amp;"d"&amp;H1319&amp;"l"&amp;ДАННЫЕ!AT1319&amp;"a"&amp;ДАННЫЕ!$V1319&amp;"v"&amp;R1319&amp;"k"&amp;ДАННЫЕ!$U1319&amp;"s"&amp;ДАННЫЕ!$Y1319&amp;"t"&amp;ДАННЫЕ!$X1319&amp;"b"&amp;IF(ДАННЫЕ!$Q1319&gt;1,1,0)&amp;"PP"&amp;ДАННЫЕ!Z1319&amp;"c"&amp;S1319&amp;"x"&amp;IF(ДАННЫЕ!$BY1319&gt;0,IF(YEAR(ДАННЫЕ!$F$1)=YEAR(ДАННЫЕ!$BY1319),1,0),0)&amp;"n"&amp;IF(ДАННЫЕ!$BZ1319&gt;0,IF(YEAR(ДАННЫЕ!$F$1)=YEAR(ДАННЫЕ!$BZ1319),1,0),0)&amp;"u"&amp;D1319&amp;"z"&amp;IF(ДАННЫЕ!$CL1319&gt;0,IF(YEAR(ДАННЫЕ!$F$1)&gt;YEAR(ДАННЫЕ!$CL1319),11,12),0)</f>
        <v>03mf0zpihbeCD0g0dlav0kstb0PPc0x0n0u0z0</v>
      </c>
      <c r="K1319" s="28" t="str">
        <f ca="1">ДАННЫЕ!$I1319&amp;"x"&amp;B1319&amp;"w"&amp;IF(T1319+ДАННЫЕ!AD1319+ДАННЫЕ!AE1319+ДАННЫЕ!AF1319+ДАННЫЕ!AG1319+ДАННЫЕ!AH1319+ДАННЫЕ!$AL1319+ДАННЫЕ!AI1319+ДАННЫЕ!AJ1319+ДАННЫЕ!AK1319+ДАННЫЕ!AP1319+ДАННЫЕ!AQ1319+ДАННЫЕ!AR1319+ДАННЫЕ!$AM1319+ДАННЫЕ!$AN1319+ДАННЫЕ!AS1319+ДАННЫЕ!AT1319&gt;0,1,0)&amp;IF(OR(T1319=2,ДАННЫЕ!AD1319=2,ДАННЫЕ!AE1319=2,ДАННЫЕ!AF1319=2,ДАННЫЕ!AG1319=2,ДАННЫЕ!AH1319=2,ДАННЫЕ!$AL1319=2,ДАННЫЕ!AI1319=2,ДАННЫЕ!AJ1319=2,ДАННЫЕ!AK1319=2,ДАННЫЕ!AP1319=2,ДАННЫЕ!AQ1319=2,ДАННЫЕ!AR1319=2,ДАННЫЕ!$AM1319=2,ДАННЫЕ!$AN1319=2,ДАННЫЕ!AS1319=2,ДАННЫЕ!AT1319=2),2,0)&amp;"t"&amp;IF(T1319&gt;0,"1"&amp;T1319,"00")&amp;"f"&amp;IF(ДАННЫЕ!$AC1319,"1"&amp;ДАННЫЕ!$AC1319,"00")&amp;"b"&amp;IF(ДАННЫЕ!$AD1319,"1"&amp;ДАННЫЕ!$AD1319,"00")&amp;"g"&amp;IF(ДАННЫЕ!$AF1319,"1"&amp;ДАННЫЕ!$AF1319,"00")&amp;"c"&amp;IF(ДАННЫЕ!$AG1319,"1"&amp;ДАННЫЕ!$AG1319,"00")&amp;"i"&amp;IF(ДАННЫЕ!$AH1319,"1"&amp;ДАННЫЕ!$AH1319,"00")&amp;"r"&amp;IF(ДАННЫЕ!$AL1319,"1"&amp;ДАННЫЕ!$AL1319,"00")&amp;"m"&amp;IF(ДАННЫЕ!$AI1319,"1"&amp;ДАННЫЕ!$AI1319,"00")&amp;"hS"&amp;IF(ДАННЫЕ!$AJ1319,"1"&amp;ДАННЫЕ!$AJ1319,"00")&amp;"hZ"&amp;IF(ДАННЫЕ!$AK1319,"1"&amp;ДАННЫЕ!$AK1319,"00")&amp;"p"&amp;IF(ДАННЫЕ!$AP1319,"1"&amp;ДАННЫЕ!$AP1319,"00")&amp;"k"&amp;IF(ДАННЫЕ!$AQ1319,"1"&amp;ДАННЫЕ!$AQ1319,"00")&amp;"z"&amp;IF(ДАННЫЕ!$AR1319,"1"&amp;ДАННЫЕ!$AR1319,"00")&amp;"j"&amp;IF(ДАННЫЕ!$AM1319,"1"&amp;ДАННЫЕ!$AM1319,"00")&amp;"n"&amp;IF(ДАННЫЕ!$AN1319,"1"&amp;ДАННЫЕ!$AN1319,"00")&amp;"E"&amp;ДАННЫЕ!BI1319&amp;"L"&amp;ДАННЫЕ!AO1319&amp;"h"&amp;IF(ДАННЫЕ!$AU1319&gt;0,1,0)&amp;"v"&amp;IF(ДАННЫЕ!$AW1319&gt;0,1,0)&amp;"a"&amp;IF(ДАННЫЕ!$AS1319,"1"&amp;ДАННЫЕ!$AS1319,"00")&amp;"s"&amp;IF(ДАННЫЕ!$AT1319,"1"&amp;ДАННЫЕ!$AT1319,"00")&amp;"u"&amp;IF(ДАННЫЕ!$CJ1319&gt;0,1,0)&amp;"y"&amp;B1319&amp;"d"&amp;H1319&amp;"e"&amp;F1319&amp;G1319</f>
        <v>x0w00t00f00b00g00c00i00r00m00hS00hZ00p00k00z00j00n00ELh0v0a00s00u0y0de</v>
      </c>
      <c r="L1319" s="28" t="str">
        <f ca="1">ДАННЫЕ!$I1319&amp;"VN"&amp;IF(ДАННЫЕ!AW1319&gt;0,11,10)&amp;"CD"&amp;IF(ДАННЫЕ!BF1319&gt;500,16,IF(ДАННЫЕ!BF1319&gt;350,15,IF(ДАННЫЕ!BF1319&gt;=200,14,IF(ДАННЫЕ!BF1319&gt;=100,13,IF(ДАННЫЕ!BF1319&gt;=50,12,IF(ДАННЫЕ!BF1319&gt;0,11,10))))))&amp;"AR"&amp;IF(ДАННЫЕ!BX1319&gt;0,1,0)&amp;"GD"&amp;B1319&amp;"VV"&amp;IF(E1319&gt;=5,IF(E1319&lt;18,1,0),0)</f>
        <v>VN10CD10AR0GD0VV0</v>
      </c>
      <c r="M1319" s="28" t="str">
        <f>ДАННЫЕ!$I1319&amp;"b"&amp;ДАННЫЕ!$BI1319&amp;"r"&amp;ДАННЫЕ!$BJ1319&amp;"CD"&amp;IF(ДАННЫЕ!BF1319&gt;0,IF(ДАННЫЕ!BF1319&lt;200,1,IF(ДАННЫЕ!BF1319&lt;350,2,3)),0)&amp;"h"&amp;IF(ДАННЫЕ!$BK1319+ДАННЫЕ!$BL1319+ДАННЫЕ!$BM1319&gt;0,1,0)&amp;"x"&amp;ДАННЫЕ!$BK1319&amp;"y"&amp;ДАННЫЕ!$BL1319&amp;"z"&amp;ДАННЫЕ!$BM1319&amp;"c"&amp;IF(ДАННЫЕ!$BK1319+ДАННЫЕ!$BL1319+ДАННЫЕ!$BM1319=3,1,0)&amp;"a"&amp;IF(ДАННЫЕ!$BQ1319+ДАННЫЕ!$BR1319&gt;0,1,0)&amp;"d"&amp;ДАННЫЕ!$BQ1319&amp;"v"&amp;ДАННЫЕ!$BR1319&amp;"p"&amp;ДАННЫЕ!$BS1319&amp;"n"&amp;ДАННЫЕ!$BU1319&amp;"t"&amp;ДАННЫЕ!$BV1319&amp;"o"&amp;ДАННЫЕ!$BT1319&amp;"l"&amp;IF(ДАННЫЕ!$BN1319&gt;0,1,0)&amp;ДАННЫЕ!$BN1319&amp;"g"&amp;ДАННЫЕ!$BO1319&amp;"s"&amp;ДАННЫЕ!$BP1319&amp;"DZ"&amp;IF(ДАННЫЕ!B1319-ДАННЫЕ!G1319 &lt; 60,IF(ДАННЫЕ!B1319-ДАННЫЕ!G1319 &gt;= 0,1,0),0)&amp;"u"&amp;IF(ДАННЫЕ!$CJ1319&gt;0,1,0)</f>
        <v>brCD0h0xyzc0a0dvpntol0gsDZ1u0</v>
      </c>
      <c r="N1319" s="28" t="str">
        <f ca="1">ДАННЫЕ!$F1319&amp;ДАННЫЕ!$I1319&amp;"g"&amp;B1319&amp;"cf"&amp;D1319&amp;"a"&amp;IF(ДАННЫЕ!$BX1319&gt;0,1,0)&amp;IF(ДАННЫЕ!$BF1319&gt;500,1,IF(ДАННЫЕ!$BF1319&gt;350,2,IF(ДАННЫЕ!$BF1319&gt;=200,3,IF(ДАННЫЕ!$BF1319&gt;=100,4,IF(ДАННЫЕ!$BF1319&gt;=50,5,IF(ДАННЫЕ!$BF1319&lt;50,6,0))))))&amp;"AR"&amp;IF(DATEDIF(ДАННЫЕ!$BX1319,ДАННЫЕ!$F$1,"y")&gt;1,1,0)&amp;"VG"&amp;IF(ДАННЫЕ!$BH1319="0",1,0)&amp;"o"&amp;IF(T1319+ДАННЫЕ!$AF1319+ДАННЫЕ!$AG1319+ДАННЫЕ!$AH1319+ДАННЫЕ!$AI1319+ДАННЫЕ!$AJ1319+ДАННЫЕ!$AP1319+ДАННЫЕ!$AQ1319+ДАННЫЕ!$AR1319+ДАННЫЕ!$AU1319+ДАННЫЕ!$AW1319+ДАННЫЕ!$AS1319+ДАННЫЕ!$AT1319&gt;0,1,0)&amp;"x"&amp;ДАННЫЕ!$AG1319&amp;"p"&amp;IF(ДАННЫЕ!$BY1319&gt;0,1,0)&amp;"v"&amp;IF(ДАННЫЕ!$BZ1319&gt;0,1,0)&amp;"n"&amp;ДАННЫЕ!$CA1319&amp;"t"&amp;ДАННЫЕ!$AY1319&amp;"k"&amp;ДАННЫЕ!$CB1319&amp;"q"&amp;ДАННЫЕ!$CC1319&amp;"w"&amp;ДАННЫЕ!$CD1319&amp;"e"&amp;ДАННЫЕ!$CE1319&amp;"m"&amp;ДАННЫЕ!$CF1319&amp;"c"&amp;ДАННЫЕ!$CG1319&amp;"z"&amp;ДАННЫЕ!$CH1319&amp;"d"&amp;IF(H1319=4,1,0)&amp;"s"&amp;IF(ДАННЫЕ!$J1319=1,0,1)&amp;"u"&amp;IF(ДАННЫЕ!$CJ1319&gt;0,1,0)</f>
        <v>g0cf0a06AR1VG0o0xp0v0ntkqwemczd0s1u0</v>
      </c>
      <c r="O1319" s="28" t="str">
        <f>ДАННЫЕ!$I1319&amp;"g"&amp;B1319&amp;A1319&amp;"f"&amp;P1319&amp;"c"&amp;IF(ДАННЫЕ!$U1319&gt;0,1,0)&amp;"s"&amp;IF(ДАННЫЕ!$Q1319&gt;0,IF(YEAR(ДАННЫЕ!$F$1)=YEAR(ДАННЫЕ!$Q1319),IF(MONTH(ДАННЫЕ!$F$1)=MONTH(ДАННЫЕ!$Q1319),111,11),1),0)&amp;"i"&amp;IF(ДАННЫЕ!$R1319+ДАННЫЕ!$S1319+ДАННЫЕ!$T1319=0,0,1)&amp;"h"&amp;IF(ДАННЫЕ!$P1319&gt;0,1,0)&amp;"p"&amp;IF(ДАННЫЕ!$CI1319&gt;0,IF(YEAR(ДАННЫЕ!$F$1)=YEAR(ДАННЫЕ!$CI1319),IF(MONTH(ДАННЫЕ!$F$1)=MONTH(ДАННЫЕ!$CI1319),111,11),1),0)&amp;"d"&amp;IF(ДАННЫЕ!$CJ1319&gt;0,IF(YEAR(ДАННЫЕ!$F$1)=YEAR(ДАННЫЕ!$CJ1319),IF(MONTH(ДАННЫЕ!$F$1)=MONTH(ДАННЫЕ!$CJ1319),111,11),1),0)&amp;"o"&amp;IF(ДАННЫЕ!$CK1319&gt;0,IF(MONTH(ДАННЫЕ!$F$1)=MONTH(ДАННЫЕ!$CK1319),111,11),0)&amp;"v"&amp;IF(ДАННЫЕ!$BE1319&gt;0,IF(MONTH(ДАННЫЕ!$F$1)=MONTH(ДАННЫЕ!$BE1319),111,11),0)</f>
        <v>g00f0c0s0i0h0p0d0o0v0</v>
      </c>
      <c r="P1319" s="15">
        <f t="shared" si="62"/>
        <v>0</v>
      </c>
      <c r="Q1319" s="15">
        <f>IF(ДАННЫЕ!$F$1&gt;ДАННЫЕ!$N1319,IF(YEAR(ДАННЫЕ!$F$1)=YEAR(ДАННЫЕ!M1319),1,0),0)</f>
        <v>0</v>
      </c>
      <c r="R1319" s="15">
        <f>IF(ДАННЫЕ!$F$1&gt;ДАННЫЕ!$N1319,IF(YEAR(ДАННЫЕ!$F$1)=YEAR(ДАННЫЕ!N1319),1,0),0)</f>
        <v>0</v>
      </c>
      <c r="S1319" s="15">
        <f>IF(ДАННЫЕ!$AA1319="2А",1,IF(ДАННЫЕ!$AA1319="2Б",2,IF(ДАННЫЕ!$AA1319="2В",3,IF(ДАННЫЕ!$AA1319=3,4,IF(ДАННЫЕ!$AA1319="4А",5,IF(ДАННЫЕ!$AA1319="4Б",6,IF(ДАННЫЕ!$AA1319="4В",7,IF(ДАННЫЕ!$AA1319=5,8,0))))))))</f>
        <v>0</v>
      </c>
      <c r="T1319" s="15">
        <f>IF(OR(ДАННЫЕ!$AC1319=2,ДАННЫЕ!$AD1319=2,ДАННЫЕ!$AE1319=2),2,IF(OR(ДАННЫЕ!$AC1319=1,ДАННЫЕ!$AD1319=1,ДАННЫЕ!$AE1319=1),1,0))</f>
        <v>0</v>
      </c>
    </row>
    <row r="1320" spans="1:20" x14ac:dyDescent="0.2">
      <c r="A1320" s="78">
        <f>IF(B1320&gt;0,IF(MONTH(ДАННЫЕ!$F$1)=MONTH(ДАННЫЕ!$B1320),1,0),0)</f>
        <v>0</v>
      </c>
      <c r="B1320" s="14">
        <f>IF(ДАННЫЕ!$B1320&gt;0,IF(YEAR(ДАННЫЕ!$F$1)=YEAR(ДАННЫЕ!$B1320),1,0),0)</f>
        <v>0</v>
      </c>
      <c r="C1320" s="14">
        <f>IF(ДАННЫЕ!$CM1320&gt;0,IF(YEAR(ДАННЫЕ!$F$1)=YEAR(ДАННЫЕ!$CM1320),1,0),0)</f>
        <v>0</v>
      </c>
      <c r="D1320" s="14">
        <f>IF(ДАННЫЕ!$CJ1320&gt;0,IF(ДАННЫЕ!$CL1320&gt;ДАННЫЕ!$F$1,1,IF(ДАННЫЕ!$CL1320&gt;0,0,1)),0)</f>
        <v>0</v>
      </c>
      <c r="E1320" s="43" t="str">
        <f ca="1">IF(ДАННЫЕ!$F$1&gt;0,IF(ДАННЫЕ!$G1320&gt;0,DATEDIF(ДАННЫЕ!$G1320,ДАННЫЕ!$F$1,"y"),""),IF(ДАННЫЕ!$G1320&gt;0,DATEDIF(ДАННЫЕ!$G1320,TODAY(),"y"),""))</f>
        <v/>
      </c>
      <c r="F1320" s="43" t="str">
        <f xml:space="preserve"> IF(ДАННЫЕ!$F1320="М",IF(E1320&gt;=18,IF(E1320&lt;60,1,""),""),"")&amp;IF(ДАННЫЕ!$F1320="Ж",IF(E1320&gt;=18,IF(E1320&lt;55,1,""),""),"")</f>
        <v/>
      </c>
      <c r="G1320" s="43" t="str">
        <f xml:space="preserve"> IF(ДАННЫЕ!$F1320="М",IF(E1320&gt;=60,2,""),"")&amp;IF(ДАННЫЕ!$F1320="Ж",IF(E1320&gt;=55,2,""),"")</f>
        <v/>
      </c>
      <c r="H1320" s="43" t="str">
        <f t="shared" ca="1" si="60"/>
        <v/>
      </c>
      <c r="I1320" s="43" t="str">
        <f t="shared" ca="1" si="61"/>
        <v>03</v>
      </c>
      <c r="J1320" s="28" t="str">
        <f ca="1">ДАННЫЕ!$F1320&amp;H1320&amp;I1320&amp;ДАННЫЕ!$I1320&amp;"m"&amp;IF(ДАННЫЕ!$I1320&gt;0,IF(ДАННЫЕ!$J1320&gt;0,0,1),"")&amp;"f"&amp;IF(ДАННЫЕ!$R1320&gt;0,IF(YEAR(ДАННЫЕ!$F$1)=YEAR(ДАННЫЕ!$R1320),1,0),0)&amp;"z"&amp;ДАННЫЕ!$R1320&amp;"p"&amp;ДАННЫЕ!$S1320&amp;"i"&amp;ДАННЫЕ!$T1320&amp;"h"&amp;ДАННЫЕ!$K1320&amp;"be"&amp;ДАННЫЕ!$BI1320&amp;"CD"&amp;IF(ДАННЫЕ!BF1320&gt;500,4,IF(ДАННЫЕ!BF1320&gt;350,3,IF(ДАННЫЕ!BF1320&gt;200,2,IF(ДАННЫЕ!BF1320&gt;0,1,0))))&amp;"g"&amp;B1320&amp;"d"&amp;H1320&amp;"l"&amp;ДАННЫЕ!AT1320&amp;"a"&amp;ДАННЫЕ!$V1320&amp;"v"&amp;R1320&amp;"k"&amp;ДАННЫЕ!$U1320&amp;"s"&amp;ДАННЫЕ!$Y1320&amp;"t"&amp;ДАННЫЕ!$X1320&amp;"b"&amp;IF(ДАННЫЕ!$Q1320&gt;1,1,0)&amp;"PP"&amp;ДАННЫЕ!Z1320&amp;"c"&amp;S1320&amp;"x"&amp;IF(ДАННЫЕ!$BY1320&gt;0,IF(YEAR(ДАННЫЕ!$F$1)=YEAR(ДАННЫЕ!$BY1320),1,0),0)&amp;"n"&amp;IF(ДАННЫЕ!$BZ1320&gt;0,IF(YEAR(ДАННЫЕ!$F$1)=YEAR(ДАННЫЕ!$BZ1320),1,0),0)&amp;"u"&amp;D1320&amp;"z"&amp;IF(ДАННЫЕ!$CL1320&gt;0,IF(YEAR(ДАННЫЕ!$F$1)&gt;YEAR(ДАННЫЕ!$CL1320),11,12),0)</f>
        <v>03mf0zpihbeCD0g0dlav0kstb0PPc0x0n0u0z0</v>
      </c>
      <c r="K1320" s="28" t="str">
        <f ca="1">ДАННЫЕ!$I1320&amp;"x"&amp;B1320&amp;"w"&amp;IF(T1320+ДАННЫЕ!AD1320+ДАННЫЕ!AE1320+ДАННЫЕ!AF1320+ДАННЫЕ!AG1320+ДАННЫЕ!AH1320+ДАННЫЕ!$AL1320+ДАННЫЕ!AI1320+ДАННЫЕ!AJ1320+ДАННЫЕ!AK1320+ДАННЫЕ!AP1320+ДАННЫЕ!AQ1320+ДАННЫЕ!AR1320+ДАННЫЕ!$AM1320+ДАННЫЕ!$AN1320+ДАННЫЕ!AS1320+ДАННЫЕ!AT1320&gt;0,1,0)&amp;IF(OR(T1320=2,ДАННЫЕ!AD1320=2,ДАННЫЕ!AE1320=2,ДАННЫЕ!AF1320=2,ДАННЫЕ!AG1320=2,ДАННЫЕ!AH1320=2,ДАННЫЕ!$AL1320=2,ДАННЫЕ!AI1320=2,ДАННЫЕ!AJ1320=2,ДАННЫЕ!AK1320=2,ДАННЫЕ!AP1320=2,ДАННЫЕ!AQ1320=2,ДАННЫЕ!AR1320=2,ДАННЫЕ!$AM1320=2,ДАННЫЕ!$AN1320=2,ДАННЫЕ!AS1320=2,ДАННЫЕ!AT1320=2),2,0)&amp;"t"&amp;IF(T1320&gt;0,"1"&amp;T1320,"00")&amp;"f"&amp;IF(ДАННЫЕ!$AC1320,"1"&amp;ДАННЫЕ!$AC1320,"00")&amp;"b"&amp;IF(ДАННЫЕ!$AD1320,"1"&amp;ДАННЫЕ!$AD1320,"00")&amp;"g"&amp;IF(ДАННЫЕ!$AF1320,"1"&amp;ДАННЫЕ!$AF1320,"00")&amp;"c"&amp;IF(ДАННЫЕ!$AG1320,"1"&amp;ДАННЫЕ!$AG1320,"00")&amp;"i"&amp;IF(ДАННЫЕ!$AH1320,"1"&amp;ДАННЫЕ!$AH1320,"00")&amp;"r"&amp;IF(ДАННЫЕ!$AL1320,"1"&amp;ДАННЫЕ!$AL1320,"00")&amp;"m"&amp;IF(ДАННЫЕ!$AI1320,"1"&amp;ДАННЫЕ!$AI1320,"00")&amp;"hS"&amp;IF(ДАННЫЕ!$AJ1320,"1"&amp;ДАННЫЕ!$AJ1320,"00")&amp;"hZ"&amp;IF(ДАННЫЕ!$AK1320,"1"&amp;ДАННЫЕ!$AK1320,"00")&amp;"p"&amp;IF(ДАННЫЕ!$AP1320,"1"&amp;ДАННЫЕ!$AP1320,"00")&amp;"k"&amp;IF(ДАННЫЕ!$AQ1320,"1"&amp;ДАННЫЕ!$AQ1320,"00")&amp;"z"&amp;IF(ДАННЫЕ!$AR1320,"1"&amp;ДАННЫЕ!$AR1320,"00")&amp;"j"&amp;IF(ДАННЫЕ!$AM1320,"1"&amp;ДАННЫЕ!$AM1320,"00")&amp;"n"&amp;IF(ДАННЫЕ!$AN1320,"1"&amp;ДАННЫЕ!$AN1320,"00")&amp;"E"&amp;ДАННЫЕ!BI1320&amp;"L"&amp;ДАННЫЕ!AO1320&amp;"h"&amp;IF(ДАННЫЕ!$AU1320&gt;0,1,0)&amp;"v"&amp;IF(ДАННЫЕ!$AW1320&gt;0,1,0)&amp;"a"&amp;IF(ДАННЫЕ!$AS1320,"1"&amp;ДАННЫЕ!$AS1320,"00")&amp;"s"&amp;IF(ДАННЫЕ!$AT1320,"1"&amp;ДАННЫЕ!$AT1320,"00")&amp;"u"&amp;IF(ДАННЫЕ!$CJ1320&gt;0,1,0)&amp;"y"&amp;B1320&amp;"d"&amp;H1320&amp;"e"&amp;F1320&amp;G1320</f>
        <v>x0w00t00f00b00g00c00i00r00m00hS00hZ00p00k00z00j00n00ELh0v0a00s00u0y0de</v>
      </c>
      <c r="L1320" s="28" t="str">
        <f ca="1">ДАННЫЕ!$I1320&amp;"VN"&amp;IF(ДАННЫЕ!AW1320&gt;0,11,10)&amp;"CD"&amp;IF(ДАННЫЕ!BF1320&gt;500,16,IF(ДАННЫЕ!BF1320&gt;350,15,IF(ДАННЫЕ!BF1320&gt;=200,14,IF(ДАННЫЕ!BF1320&gt;=100,13,IF(ДАННЫЕ!BF1320&gt;=50,12,IF(ДАННЫЕ!BF1320&gt;0,11,10))))))&amp;"AR"&amp;IF(ДАННЫЕ!BX1320&gt;0,1,0)&amp;"GD"&amp;B1320&amp;"VV"&amp;IF(E1320&gt;=5,IF(E1320&lt;18,1,0),0)</f>
        <v>VN10CD10AR0GD0VV0</v>
      </c>
      <c r="M1320" s="28" t="str">
        <f>ДАННЫЕ!$I1320&amp;"b"&amp;ДАННЫЕ!$BI1320&amp;"r"&amp;ДАННЫЕ!$BJ1320&amp;"CD"&amp;IF(ДАННЫЕ!BF1320&gt;0,IF(ДАННЫЕ!BF1320&lt;200,1,IF(ДАННЫЕ!BF1320&lt;350,2,3)),0)&amp;"h"&amp;IF(ДАННЫЕ!$BK1320+ДАННЫЕ!$BL1320+ДАННЫЕ!$BM1320&gt;0,1,0)&amp;"x"&amp;ДАННЫЕ!$BK1320&amp;"y"&amp;ДАННЫЕ!$BL1320&amp;"z"&amp;ДАННЫЕ!$BM1320&amp;"c"&amp;IF(ДАННЫЕ!$BK1320+ДАННЫЕ!$BL1320+ДАННЫЕ!$BM1320=3,1,0)&amp;"a"&amp;IF(ДАННЫЕ!$BQ1320+ДАННЫЕ!$BR1320&gt;0,1,0)&amp;"d"&amp;ДАННЫЕ!$BQ1320&amp;"v"&amp;ДАННЫЕ!$BR1320&amp;"p"&amp;ДАННЫЕ!$BS1320&amp;"n"&amp;ДАННЫЕ!$BU1320&amp;"t"&amp;ДАННЫЕ!$BV1320&amp;"o"&amp;ДАННЫЕ!$BT1320&amp;"l"&amp;IF(ДАННЫЕ!$BN1320&gt;0,1,0)&amp;ДАННЫЕ!$BN1320&amp;"g"&amp;ДАННЫЕ!$BO1320&amp;"s"&amp;ДАННЫЕ!$BP1320&amp;"DZ"&amp;IF(ДАННЫЕ!B1320-ДАННЫЕ!G1320 &lt; 60,IF(ДАННЫЕ!B1320-ДАННЫЕ!G1320 &gt;= 0,1,0),0)&amp;"u"&amp;IF(ДАННЫЕ!$CJ1320&gt;0,1,0)</f>
        <v>brCD0h0xyzc0a0dvpntol0gsDZ1u0</v>
      </c>
      <c r="N1320" s="28" t="str">
        <f ca="1">ДАННЫЕ!$F1320&amp;ДАННЫЕ!$I1320&amp;"g"&amp;B1320&amp;"cf"&amp;D1320&amp;"a"&amp;IF(ДАННЫЕ!$BX1320&gt;0,1,0)&amp;IF(ДАННЫЕ!$BF1320&gt;500,1,IF(ДАННЫЕ!$BF1320&gt;350,2,IF(ДАННЫЕ!$BF1320&gt;=200,3,IF(ДАННЫЕ!$BF1320&gt;=100,4,IF(ДАННЫЕ!$BF1320&gt;=50,5,IF(ДАННЫЕ!$BF1320&lt;50,6,0))))))&amp;"AR"&amp;IF(DATEDIF(ДАННЫЕ!$BX1320,ДАННЫЕ!$F$1,"y")&gt;1,1,0)&amp;"VG"&amp;IF(ДАННЫЕ!$BH1320="0",1,0)&amp;"o"&amp;IF(T1320+ДАННЫЕ!$AF1320+ДАННЫЕ!$AG1320+ДАННЫЕ!$AH1320+ДАННЫЕ!$AI1320+ДАННЫЕ!$AJ1320+ДАННЫЕ!$AP1320+ДАННЫЕ!$AQ1320+ДАННЫЕ!$AR1320+ДАННЫЕ!$AU1320+ДАННЫЕ!$AW1320+ДАННЫЕ!$AS1320+ДАННЫЕ!$AT1320&gt;0,1,0)&amp;"x"&amp;ДАННЫЕ!$AG1320&amp;"p"&amp;IF(ДАННЫЕ!$BY1320&gt;0,1,0)&amp;"v"&amp;IF(ДАННЫЕ!$BZ1320&gt;0,1,0)&amp;"n"&amp;ДАННЫЕ!$CA1320&amp;"t"&amp;ДАННЫЕ!$AY1320&amp;"k"&amp;ДАННЫЕ!$CB1320&amp;"q"&amp;ДАННЫЕ!$CC1320&amp;"w"&amp;ДАННЫЕ!$CD1320&amp;"e"&amp;ДАННЫЕ!$CE1320&amp;"m"&amp;ДАННЫЕ!$CF1320&amp;"c"&amp;ДАННЫЕ!$CG1320&amp;"z"&amp;ДАННЫЕ!$CH1320&amp;"d"&amp;IF(H1320=4,1,0)&amp;"s"&amp;IF(ДАННЫЕ!$J1320=1,0,1)&amp;"u"&amp;IF(ДАННЫЕ!$CJ1320&gt;0,1,0)</f>
        <v>g0cf0a06AR1VG0o0xp0v0ntkqwemczd0s1u0</v>
      </c>
      <c r="O1320" s="28" t="str">
        <f>ДАННЫЕ!$I1320&amp;"g"&amp;B1320&amp;A1320&amp;"f"&amp;P1320&amp;"c"&amp;IF(ДАННЫЕ!$U1320&gt;0,1,0)&amp;"s"&amp;IF(ДАННЫЕ!$Q1320&gt;0,IF(YEAR(ДАННЫЕ!$F$1)=YEAR(ДАННЫЕ!$Q1320),IF(MONTH(ДАННЫЕ!$F$1)=MONTH(ДАННЫЕ!$Q1320),111,11),1),0)&amp;"i"&amp;IF(ДАННЫЕ!$R1320+ДАННЫЕ!$S1320+ДАННЫЕ!$T1320=0,0,1)&amp;"h"&amp;IF(ДАННЫЕ!$P1320&gt;0,1,0)&amp;"p"&amp;IF(ДАННЫЕ!$CI1320&gt;0,IF(YEAR(ДАННЫЕ!$F$1)=YEAR(ДАННЫЕ!$CI1320),IF(MONTH(ДАННЫЕ!$F$1)=MONTH(ДАННЫЕ!$CI1320),111,11),1),0)&amp;"d"&amp;IF(ДАННЫЕ!$CJ1320&gt;0,IF(YEAR(ДАННЫЕ!$F$1)=YEAR(ДАННЫЕ!$CJ1320),IF(MONTH(ДАННЫЕ!$F$1)=MONTH(ДАННЫЕ!$CJ1320),111,11),1),0)&amp;"o"&amp;IF(ДАННЫЕ!$CK1320&gt;0,IF(MONTH(ДАННЫЕ!$F$1)=MONTH(ДАННЫЕ!$CK1320),111,11),0)&amp;"v"&amp;IF(ДАННЫЕ!$BE1320&gt;0,IF(MONTH(ДАННЫЕ!$F$1)=MONTH(ДАННЫЕ!$BE1320),111,11),0)</f>
        <v>g00f0c0s0i0h0p0d0o0v0</v>
      </c>
      <c r="P1320" s="15">
        <f t="shared" si="62"/>
        <v>0</v>
      </c>
      <c r="Q1320" s="15">
        <f>IF(ДАННЫЕ!$F$1&gt;ДАННЫЕ!$N1320,IF(YEAR(ДАННЫЕ!$F$1)=YEAR(ДАННЫЕ!M1320),1,0),0)</f>
        <v>0</v>
      </c>
      <c r="R1320" s="15">
        <f>IF(ДАННЫЕ!$F$1&gt;ДАННЫЕ!$N1320,IF(YEAR(ДАННЫЕ!$F$1)=YEAR(ДАННЫЕ!N1320),1,0),0)</f>
        <v>0</v>
      </c>
      <c r="S1320" s="15">
        <f>IF(ДАННЫЕ!$AA1320="2А",1,IF(ДАННЫЕ!$AA1320="2Б",2,IF(ДАННЫЕ!$AA1320="2В",3,IF(ДАННЫЕ!$AA1320=3,4,IF(ДАННЫЕ!$AA1320="4А",5,IF(ДАННЫЕ!$AA1320="4Б",6,IF(ДАННЫЕ!$AA1320="4В",7,IF(ДАННЫЕ!$AA1320=5,8,0))))))))</f>
        <v>0</v>
      </c>
      <c r="T1320" s="15">
        <f>IF(OR(ДАННЫЕ!$AC1320=2,ДАННЫЕ!$AD1320=2,ДАННЫЕ!$AE1320=2),2,IF(OR(ДАННЫЕ!$AC1320=1,ДАННЫЕ!$AD1320=1,ДАННЫЕ!$AE1320=1),1,0))</f>
        <v>0</v>
      </c>
    </row>
    <row r="1321" spans="1:20" x14ac:dyDescent="0.2">
      <c r="A1321" s="78">
        <f>IF(B1321&gt;0,IF(MONTH(ДАННЫЕ!$F$1)=MONTH(ДАННЫЕ!$B1321),1,0),0)</f>
        <v>0</v>
      </c>
      <c r="B1321" s="14">
        <f>IF(ДАННЫЕ!$B1321&gt;0,IF(YEAR(ДАННЫЕ!$F$1)=YEAR(ДАННЫЕ!$B1321),1,0),0)</f>
        <v>0</v>
      </c>
      <c r="C1321" s="14">
        <f>IF(ДАННЫЕ!$CM1321&gt;0,IF(YEAR(ДАННЫЕ!$F$1)=YEAR(ДАННЫЕ!$CM1321),1,0),0)</f>
        <v>0</v>
      </c>
      <c r="D1321" s="14">
        <f>IF(ДАННЫЕ!$CJ1321&gt;0,IF(ДАННЫЕ!$CL1321&gt;ДАННЫЕ!$F$1,1,IF(ДАННЫЕ!$CL1321&gt;0,0,1)),0)</f>
        <v>0</v>
      </c>
      <c r="E1321" s="43" t="str">
        <f ca="1">IF(ДАННЫЕ!$F$1&gt;0,IF(ДАННЫЕ!$G1321&gt;0,DATEDIF(ДАННЫЕ!$G1321,ДАННЫЕ!$F$1,"y"),""),IF(ДАННЫЕ!$G1321&gt;0,DATEDIF(ДАННЫЕ!$G1321,TODAY(),"y"),""))</f>
        <v/>
      </c>
      <c r="F1321" s="43" t="str">
        <f xml:space="preserve"> IF(ДАННЫЕ!$F1321="М",IF(E1321&gt;=18,IF(E1321&lt;60,1,""),""),"")&amp;IF(ДАННЫЕ!$F1321="Ж",IF(E1321&gt;=18,IF(E1321&lt;55,1,""),""),"")</f>
        <v/>
      </c>
      <c r="G1321" s="43" t="str">
        <f xml:space="preserve"> IF(ДАННЫЕ!$F1321="М",IF(E1321&gt;=60,2,""),"")&amp;IF(ДАННЫЕ!$F1321="Ж",IF(E1321&gt;=55,2,""),"")</f>
        <v/>
      </c>
      <c r="H1321" s="43" t="str">
        <f t="shared" ca="1" si="60"/>
        <v/>
      </c>
      <c r="I1321" s="43" t="str">
        <f t="shared" ca="1" si="61"/>
        <v>03</v>
      </c>
      <c r="J1321" s="28" t="str">
        <f ca="1">ДАННЫЕ!$F1321&amp;H1321&amp;I1321&amp;ДАННЫЕ!$I1321&amp;"m"&amp;IF(ДАННЫЕ!$I1321&gt;0,IF(ДАННЫЕ!$J1321&gt;0,0,1),"")&amp;"f"&amp;IF(ДАННЫЕ!$R1321&gt;0,IF(YEAR(ДАННЫЕ!$F$1)=YEAR(ДАННЫЕ!$R1321),1,0),0)&amp;"z"&amp;ДАННЫЕ!$R1321&amp;"p"&amp;ДАННЫЕ!$S1321&amp;"i"&amp;ДАННЫЕ!$T1321&amp;"h"&amp;ДАННЫЕ!$K1321&amp;"be"&amp;ДАННЫЕ!$BI1321&amp;"CD"&amp;IF(ДАННЫЕ!BF1321&gt;500,4,IF(ДАННЫЕ!BF1321&gt;350,3,IF(ДАННЫЕ!BF1321&gt;200,2,IF(ДАННЫЕ!BF1321&gt;0,1,0))))&amp;"g"&amp;B1321&amp;"d"&amp;H1321&amp;"l"&amp;ДАННЫЕ!AT1321&amp;"a"&amp;ДАННЫЕ!$V1321&amp;"v"&amp;R1321&amp;"k"&amp;ДАННЫЕ!$U1321&amp;"s"&amp;ДАННЫЕ!$Y1321&amp;"t"&amp;ДАННЫЕ!$X1321&amp;"b"&amp;IF(ДАННЫЕ!$Q1321&gt;1,1,0)&amp;"PP"&amp;ДАННЫЕ!Z1321&amp;"c"&amp;S1321&amp;"x"&amp;IF(ДАННЫЕ!$BY1321&gt;0,IF(YEAR(ДАННЫЕ!$F$1)=YEAR(ДАННЫЕ!$BY1321),1,0),0)&amp;"n"&amp;IF(ДАННЫЕ!$BZ1321&gt;0,IF(YEAR(ДАННЫЕ!$F$1)=YEAR(ДАННЫЕ!$BZ1321),1,0),0)&amp;"u"&amp;D1321&amp;"z"&amp;IF(ДАННЫЕ!$CL1321&gt;0,IF(YEAR(ДАННЫЕ!$F$1)&gt;YEAR(ДАННЫЕ!$CL1321),11,12),0)</f>
        <v>03mf0zpihbeCD0g0dlav0kstb0PPc0x0n0u0z0</v>
      </c>
      <c r="K1321" s="28" t="str">
        <f ca="1">ДАННЫЕ!$I1321&amp;"x"&amp;B1321&amp;"w"&amp;IF(T1321+ДАННЫЕ!AD1321+ДАННЫЕ!AE1321+ДАННЫЕ!AF1321+ДАННЫЕ!AG1321+ДАННЫЕ!AH1321+ДАННЫЕ!$AL1321+ДАННЫЕ!AI1321+ДАННЫЕ!AJ1321+ДАННЫЕ!AK1321+ДАННЫЕ!AP1321+ДАННЫЕ!AQ1321+ДАННЫЕ!AR1321+ДАННЫЕ!$AM1321+ДАННЫЕ!$AN1321+ДАННЫЕ!AS1321+ДАННЫЕ!AT1321&gt;0,1,0)&amp;IF(OR(T1321=2,ДАННЫЕ!AD1321=2,ДАННЫЕ!AE1321=2,ДАННЫЕ!AF1321=2,ДАННЫЕ!AG1321=2,ДАННЫЕ!AH1321=2,ДАННЫЕ!$AL1321=2,ДАННЫЕ!AI1321=2,ДАННЫЕ!AJ1321=2,ДАННЫЕ!AK1321=2,ДАННЫЕ!AP1321=2,ДАННЫЕ!AQ1321=2,ДАННЫЕ!AR1321=2,ДАННЫЕ!$AM1321=2,ДАННЫЕ!$AN1321=2,ДАННЫЕ!AS1321=2,ДАННЫЕ!AT1321=2),2,0)&amp;"t"&amp;IF(T1321&gt;0,"1"&amp;T1321,"00")&amp;"f"&amp;IF(ДАННЫЕ!$AC1321,"1"&amp;ДАННЫЕ!$AC1321,"00")&amp;"b"&amp;IF(ДАННЫЕ!$AD1321,"1"&amp;ДАННЫЕ!$AD1321,"00")&amp;"g"&amp;IF(ДАННЫЕ!$AF1321,"1"&amp;ДАННЫЕ!$AF1321,"00")&amp;"c"&amp;IF(ДАННЫЕ!$AG1321,"1"&amp;ДАННЫЕ!$AG1321,"00")&amp;"i"&amp;IF(ДАННЫЕ!$AH1321,"1"&amp;ДАННЫЕ!$AH1321,"00")&amp;"r"&amp;IF(ДАННЫЕ!$AL1321,"1"&amp;ДАННЫЕ!$AL1321,"00")&amp;"m"&amp;IF(ДАННЫЕ!$AI1321,"1"&amp;ДАННЫЕ!$AI1321,"00")&amp;"hS"&amp;IF(ДАННЫЕ!$AJ1321,"1"&amp;ДАННЫЕ!$AJ1321,"00")&amp;"hZ"&amp;IF(ДАННЫЕ!$AK1321,"1"&amp;ДАННЫЕ!$AK1321,"00")&amp;"p"&amp;IF(ДАННЫЕ!$AP1321,"1"&amp;ДАННЫЕ!$AP1321,"00")&amp;"k"&amp;IF(ДАННЫЕ!$AQ1321,"1"&amp;ДАННЫЕ!$AQ1321,"00")&amp;"z"&amp;IF(ДАННЫЕ!$AR1321,"1"&amp;ДАННЫЕ!$AR1321,"00")&amp;"j"&amp;IF(ДАННЫЕ!$AM1321,"1"&amp;ДАННЫЕ!$AM1321,"00")&amp;"n"&amp;IF(ДАННЫЕ!$AN1321,"1"&amp;ДАННЫЕ!$AN1321,"00")&amp;"E"&amp;ДАННЫЕ!BI1321&amp;"L"&amp;ДАННЫЕ!AO1321&amp;"h"&amp;IF(ДАННЫЕ!$AU1321&gt;0,1,0)&amp;"v"&amp;IF(ДАННЫЕ!$AW1321&gt;0,1,0)&amp;"a"&amp;IF(ДАННЫЕ!$AS1321,"1"&amp;ДАННЫЕ!$AS1321,"00")&amp;"s"&amp;IF(ДАННЫЕ!$AT1321,"1"&amp;ДАННЫЕ!$AT1321,"00")&amp;"u"&amp;IF(ДАННЫЕ!$CJ1321&gt;0,1,0)&amp;"y"&amp;B1321&amp;"d"&amp;H1321&amp;"e"&amp;F1321&amp;G1321</f>
        <v>x0w00t00f00b00g00c00i00r00m00hS00hZ00p00k00z00j00n00ELh0v0a00s00u0y0de</v>
      </c>
      <c r="L1321" s="28" t="str">
        <f ca="1">ДАННЫЕ!$I1321&amp;"VN"&amp;IF(ДАННЫЕ!AW1321&gt;0,11,10)&amp;"CD"&amp;IF(ДАННЫЕ!BF1321&gt;500,16,IF(ДАННЫЕ!BF1321&gt;350,15,IF(ДАННЫЕ!BF1321&gt;=200,14,IF(ДАННЫЕ!BF1321&gt;=100,13,IF(ДАННЫЕ!BF1321&gt;=50,12,IF(ДАННЫЕ!BF1321&gt;0,11,10))))))&amp;"AR"&amp;IF(ДАННЫЕ!BX1321&gt;0,1,0)&amp;"GD"&amp;B1321&amp;"VV"&amp;IF(E1321&gt;=5,IF(E1321&lt;18,1,0),0)</f>
        <v>VN10CD10AR0GD0VV0</v>
      </c>
      <c r="M1321" s="28" t="str">
        <f>ДАННЫЕ!$I1321&amp;"b"&amp;ДАННЫЕ!$BI1321&amp;"r"&amp;ДАННЫЕ!$BJ1321&amp;"CD"&amp;IF(ДАННЫЕ!BF1321&gt;0,IF(ДАННЫЕ!BF1321&lt;200,1,IF(ДАННЫЕ!BF1321&lt;350,2,3)),0)&amp;"h"&amp;IF(ДАННЫЕ!$BK1321+ДАННЫЕ!$BL1321+ДАННЫЕ!$BM1321&gt;0,1,0)&amp;"x"&amp;ДАННЫЕ!$BK1321&amp;"y"&amp;ДАННЫЕ!$BL1321&amp;"z"&amp;ДАННЫЕ!$BM1321&amp;"c"&amp;IF(ДАННЫЕ!$BK1321+ДАННЫЕ!$BL1321+ДАННЫЕ!$BM1321=3,1,0)&amp;"a"&amp;IF(ДАННЫЕ!$BQ1321+ДАННЫЕ!$BR1321&gt;0,1,0)&amp;"d"&amp;ДАННЫЕ!$BQ1321&amp;"v"&amp;ДАННЫЕ!$BR1321&amp;"p"&amp;ДАННЫЕ!$BS1321&amp;"n"&amp;ДАННЫЕ!$BU1321&amp;"t"&amp;ДАННЫЕ!$BV1321&amp;"o"&amp;ДАННЫЕ!$BT1321&amp;"l"&amp;IF(ДАННЫЕ!$BN1321&gt;0,1,0)&amp;ДАННЫЕ!$BN1321&amp;"g"&amp;ДАННЫЕ!$BO1321&amp;"s"&amp;ДАННЫЕ!$BP1321&amp;"DZ"&amp;IF(ДАННЫЕ!B1321-ДАННЫЕ!G1321 &lt; 60,IF(ДАННЫЕ!B1321-ДАННЫЕ!G1321 &gt;= 0,1,0),0)&amp;"u"&amp;IF(ДАННЫЕ!$CJ1321&gt;0,1,0)</f>
        <v>brCD0h0xyzc0a0dvpntol0gsDZ1u0</v>
      </c>
      <c r="N1321" s="28" t="str">
        <f ca="1">ДАННЫЕ!$F1321&amp;ДАННЫЕ!$I1321&amp;"g"&amp;B1321&amp;"cf"&amp;D1321&amp;"a"&amp;IF(ДАННЫЕ!$BX1321&gt;0,1,0)&amp;IF(ДАННЫЕ!$BF1321&gt;500,1,IF(ДАННЫЕ!$BF1321&gt;350,2,IF(ДАННЫЕ!$BF1321&gt;=200,3,IF(ДАННЫЕ!$BF1321&gt;=100,4,IF(ДАННЫЕ!$BF1321&gt;=50,5,IF(ДАННЫЕ!$BF1321&lt;50,6,0))))))&amp;"AR"&amp;IF(DATEDIF(ДАННЫЕ!$BX1321,ДАННЫЕ!$F$1,"y")&gt;1,1,0)&amp;"VG"&amp;IF(ДАННЫЕ!$BH1321="0",1,0)&amp;"o"&amp;IF(T1321+ДАННЫЕ!$AF1321+ДАННЫЕ!$AG1321+ДАННЫЕ!$AH1321+ДАННЫЕ!$AI1321+ДАННЫЕ!$AJ1321+ДАННЫЕ!$AP1321+ДАННЫЕ!$AQ1321+ДАННЫЕ!$AR1321+ДАННЫЕ!$AU1321+ДАННЫЕ!$AW1321+ДАННЫЕ!$AS1321+ДАННЫЕ!$AT1321&gt;0,1,0)&amp;"x"&amp;ДАННЫЕ!$AG1321&amp;"p"&amp;IF(ДАННЫЕ!$BY1321&gt;0,1,0)&amp;"v"&amp;IF(ДАННЫЕ!$BZ1321&gt;0,1,0)&amp;"n"&amp;ДАННЫЕ!$CA1321&amp;"t"&amp;ДАННЫЕ!$AY1321&amp;"k"&amp;ДАННЫЕ!$CB1321&amp;"q"&amp;ДАННЫЕ!$CC1321&amp;"w"&amp;ДАННЫЕ!$CD1321&amp;"e"&amp;ДАННЫЕ!$CE1321&amp;"m"&amp;ДАННЫЕ!$CF1321&amp;"c"&amp;ДАННЫЕ!$CG1321&amp;"z"&amp;ДАННЫЕ!$CH1321&amp;"d"&amp;IF(H1321=4,1,0)&amp;"s"&amp;IF(ДАННЫЕ!$J1321=1,0,1)&amp;"u"&amp;IF(ДАННЫЕ!$CJ1321&gt;0,1,0)</f>
        <v>g0cf0a06AR1VG0o0xp0v0ntkqwemczd0s1u0</v>
      </c>
      <c r="O1321" s="28" t="str">
        <f>ДАННЫЕ!$I1321&amp;"g"&amp;B1321&amp;A1321&amp;"f"&amp;P1321&amp;"c"&amp;IF(ДАННЫЕ!$U1321&gt;0,1,0)&amp;"s"&amp;IF(ДАННЫЕ!$Q1321&gt;0,IF(YEAR(ДАННЫЕ!$F$1)=YEAR(ДАННЫЕ!$Q1321),IF(MONTH(ДАННЫЕ!$F$1)=MONTH(ДАННЫЕ!$Q1321),111,11),1),0)&amp;"i"&amp;IF(ДАННЫЕ!$R1321+ДАННЫЕ!$S1321+ДАННЫЕ!$T1321=0,0,1)&amp;"h"&amp;IF(ДАННЫЕ!$P1321&gt;0,1,0)&amp;"p"&amp;IF(ДАННЫЕ!$CI1321&gt;0,IF(YEAR(ДАННЫЕ!$F$1)=YEAR(ДАННЫЕ!$CI1321),IF(MONTH(ДАННЫЕ!$F$1)=MONTH(ДАННЫЕ!$CI1321),111,11),1),0)&amp;"d"&amp;IF(ДАННЫЕ!$CJ1321&gt;0,IF(YEAR(ДАННЫЕ!$F$1)=YEAR(ДАННЫЕ!$CJ1321),IF(MONTH(ДАННЫЕ!$F$1)=MONTH(ДАННЫЕ!$CJ1321),111,11),1),0)&amp;"o"&amp;IF(ДАННЫЕ!$CK1321&gt;0,IF(MONTH(ДАННЫЕ!$F$1)=MONTH(ДАННЫЕ!$CK1321),111,11),0)&amp;"v"&amp;IF(ДАННЫЕ!$BE1321&gt;0,IF(MONTH(ДАННЫЕ!$F$1)=MONTH(ДАННЫЕ!$BE1321),111,11),0)</f>
        <v>g00f0c0s0i0h0p0d0o0v0</v>
      </c>
      <c r="P1321" s="15">
        <f t="shared" si="62"/>
        <v>0</v>
      </c>
      <c r="Q1321" s="15">
        <f>IF(ДАННЫЕ!$F$1&gt;ДАННЫЕ!$N1321,IF(YEAR(ДАННЫЕ!$F$1)=YEAR(ДАННЫЕ!M1321),1,0),0)</f>
        <v>0</v>
      </c>
      <c r="R1321" s="15">
        <f>IF(ДАННЫЕ!$F$1&gt;ДАННЫЕ!$N1321,IF(YEAR(ДАННЫЕ!$F$1)=YEAR(ДАННЫЕ!N1321),1,0),0)</f>
        <v>0</v>
      </c>
      <c r="S1321" s="15">
        <f>IF(ДАННЫЕ!$AA1321="2А",1,IF(ДАННЫЕ!$AA1321="2Б",2,IF(ДАННЫЕ!$AA1321="2В",3,IF(ДАННЫЕ!$AA1321=3,4,IF(ДАННЫЕ!$AA1321="4А",5,IF(ДАННЫЕ!$AA1321="4Б",6,IF(ДАННЫЕ!$AA1321="4В",7,IF(ДАННЫЕ!$AA1321=5,8,0))))))))</f>
        <v>0</v>
      </c>
      <c r="T1321" s="15">
        <f>IF(OR(ДАННЫЕ!$AC1321=2,ДАННЫЕ!$AD1321=2,ДАННЫЕ!$AE1321=2),2,IF(OR(ДАННЫЕ!$AC1321=1,ДАННЫЕ!$AD1321=1,ДАННЫЕ!$AE1321=1),1,0))</f>
        <v>0</v>
      </c>
    </row>
    <row r="1322" spans="1:20" x14ac:dyDescent="0.2">
      <c r="A1322" s="78">
        <f>IF(B1322&gt;0,IF(MONTH(ДАННЫЕ!$F$1)=MONTH(ДАННЫЕ!$B1322),1,0),0)</f>
        <v>0</v>
      </c>
      <c r="B1322" s="14">
        <f>IF(ДАННЫЕ!$B1322&gt;0,IF(YEAR(ДАННЫЕ!$F$1)=YEAR(ДАННЫЕ!$B1322),1,0),0)</f>
        <v>0</v>
      </c>
      <c r="C1322" s="14">
        <f>IF(ДАННЫЕ!$CM1322&gt;0,IF(YEAR(ДАННЫЕ!$F$1)=YEAR(ДАННЫЕ!$CM1322),1,0),0)</f>
        <v>0</v>
      </c>
      <c r="D1322" s="14">
        <f>IF(ДАННЫЕ!$CJ1322&gt;0,IF(ДАННЫЕ!$CL1322&gt;ДАННЫЕ!$F$1,1,IF(ДАННЫЕ!$CL1322&gt;0,0,1)),0)</f>
        <v>0</v>
      </c>
      <c r="E1322" s="43" t="str">
        <f ca="1">IF(ДАННЫЕ!$F$1&gt;0,IF(ДАННЫЕ!$G1322&gt;0,DATEDIF(ДАННЫЕ!$G1322,ДАННЫЕ!$F$1,"y"),""),IF(ДАННЫЕ!$G1322&gt;0,DATEDIF(ДАННЫЕ!$G1322,TODAY(),"y"),""))</f>
        <v/>
      </c>
      <c r="F1322" s="43" t="str">
        <f xml:space="preserve"> IF(ДАННЫЕ!$F1322="М",IF(E1322&gt;=18,IF(E1322&lt;60,1,""),""),"")&amp;IF(ДАННЫЕ!$F1322="Ж",IF(E1322&gt;=18,IF(E1322&lt;55,1,""),""),"")</f>
        <v/>
      </c>
      <c r="G1322" s="43" t="str">
        <f xml:space="preserve"> IF(ДАННЫЕ!$F1322="М",IF(E1322&gt;=60,2,""),"")&amp;IF(ДАННЫЕ!$F1322="Ж",IF(E1322&gt;=55,2,""),"")</f>
        <v/>
      </c>
      <c r="H1322" s="43" t="str">
        <f t="shared" ref="H1322:H1385" ca="1" si="63">IF(E1322&lt;0,"-1",IF(E1322&lt;1,11,IF(E1322&lt;3,12,IF(E1322&lt;5,13,IF(E1322&lt;10,14,IF(E1322&lt;15,15,IF(E1322&lt;18,16,"")))))))</f>
        <v/>
      </c>
      <c r="I1322" s="43" t="str">
        <f t="shared" ref="I1322:I1385" ca="1" si="64">IF(E1322&gt;=60,"03",IF(E1322&gt;=50,"02",IF(E1322&gt;=45,"01",IF(E1322&gt;=35,9,IF(E1322&gt;=25,8,IF(E1322&gt;=18,7,""))))))</f>
        <v>03</v>
      </c>
      <c r="J1322" s="28" t="str">
        <f ca="1">ДАННЫЕ!$F1322&amp;H1322&amp;I1322&amp;ДАННЫЕ!$I1322&amp;"m"&amp;IF(ДАННЫЕ!$I1322&gt;0,IF(ДАННЫЕ!$J1322&gt;0,0,1),"")&amp;"f"&amp;IF(ДАННЫЕ!$R1322&gt;0,IF(YEAR(ДАННЫЕ!$F$1)=YEAR(ДАННЫЕ!$R1322),1,0),0)&amp;"z"&amp;ДАННЫЕ!$R1322&amp;"p"&amp;ДАННЫЕ!$S1322&amp;"i"&amp;ДАННЫЕ!$T1322&amp;"h"&amp;ДАННЫЕ!$K1322&amp;"be"&amp;ДАННЫЕ!$BI1322&amp;"CD"&amp;IF(ДАННЫЕ!BF1322&gt;500,4,IF(ДАННЫЕ!BF1322&gt;350,3,IF(ДАННЫЕ!BF1322&gt;200,2,IF(ДАННЫЕ!BF1322&gt;0,1,0))))&amp;"g"&amp;B1322&amp;"d"&amp;H1322&amp;"l"&amp;ДАННЫЕ!AT1322&amp;"a"&amp;ДАННЫЕ!$V1322&amp;"v"&amp;R1322&amp;"k"&amp;ДАННЫЕ!$U1322&amp;"s"&amp;ДАННЫЕ!$Y1322&amp;"t"&amp;ДАННЫЕ!$X1322&amp;"b"&amp;IF(ДАННЫЕ!$Q1322&gt;1,1,0)&amp;"PP"&amp;ДАННЫЕ!Z1322&amp;"c"&amp;S1322&amp;"x"&amp;IF(ДАННЫЕ!$BY1322&gt;0,IF(YEAR(ДАННЫЕ!$F$1)=YEAR(ДАННЫЕ!$BY1322),1,0),0)&amp;"n"&amp;IF(ДАННЫЕ!$BZ1322&gt;0,IF(YEAR(ДАННЫЕ!$F$1)=YEAR(ДАННЫЕ!$BZ1322),1,0),0)&amp;"u"&amp;D1322&amp;"z"&amp;IF(ДАННЫЕ!$CL1322&gt;0,IF(YEAR(ДАННЫЕ!$F$1)&gt;YEAR(ДАННЫЕ!$CL1322),11,12),0)</f>
        <v>03mf0zpihbeCD0g0dlav0kstb0PPc0x0n0u0z0</v>
      </c>
      <c r="K1322" s="28" t="str">
        <f ca="1">ДАННЫЕ!$I1322&amp;"x"&amp;B1322&amp;"w"&amp;IF(T1322+ДАННЫЕ!AD1322+ДАННЫЕ!AE1322+ДАННЫЕ!AF1322+ДАННЫЕ!AG1322+ДАННЫЕ!AH1322+ДАННЫЕ!$AL1322+ДАННЫЕ!AI1322+ДАННЫЕ!AJ1322+ДАННЫЕ!AK1322+ДАННЫЕ!AP1322+ДАННЫЕ!AQ1322+ДАННЫЕ!AR1322+ДАННЫЕ!$AM1322+ДАННЫЕ!$AN1322+ДАННЫЕ!AS1322+ДАННЫЕ!AT1322&gt;0,1,0)&amp;IF(OR(T1322=2,ДАННЫЕ!AD1322=2,ДАННЫЕ!AE1322=2,ДАННЫЕ!AF1322=2,ДАННЫЕ!AG1322=2,ДАННЫЕ!AH1322=2,ДАННЫЕ!$AL1322=2,ДАННЫЕ!AI1322=2,ДАННЫЕ!AJ1322=2,ДАННЫЕ!AK1322=2,ДАННЫЕ!AP1322=2,ДАННЫЕ!AQ1322=2,ДАННЫЕ!AR1322=2,ДАННЫЕ!$AM1322=2,ДАННЫЕ!$AN1322=2,ДАННЫЕ!AS1322=2,ДАННЫЕ!AT1322=2),2,0)&amp;"t"&amp;IF(T1322&gt;0,"1"&amp;T1322,"00")&amp;"f"&amp;IF(ДАННЫЕ!$AC1322,"1"&amp;ДАННЫЕ!$AC1322,"00")&amp;"b"&amp;IF(ДАННЫЕ!$AD1322,"1"&amp;ДАННЫЕ!$AD1322,"00")&amp;"g"&amp;IF(ДАННЫЕ!$AF1322,"1"&amp;ДАННЫЕ!$AF1322,"00")&amp;"c"&amp;IF(ДАННЫЕ!$AG1322,"1"&amp;ДАННЫЕ!$AG1322,"00")&amp;"i"&amp;IF(ДАННЫЕ!$AH1322,"1"&amp;ДАННЫЕ!$AH1322,"00")&amp;"r"&amp;IF(ДАННЫЕ!$AL1322,"1"&amp;ДАННЫЕ!$AL1322,"00")&amp;"m"&amp;IF(ДАННЫЕ!$AI1322,"1"&amp;ДАННЫЕ!$AI1322,"00")&amp;"hS"&amp;IF(ДАННЫЕ!$AJ1322,"1"&amp;ДАННЫЕ!$AJ1322,"00")&amp;"hZ"&amp;IF(ДАННЫЕ!$AK1322,"1"&amp;ДАННЫЕ!$AK1322,"00")&amp;"p"&amp;IF(ДАННЫЕ!$AP1322,"1"&amp;ДАННЫЕ!$AP1322,"00")&amp;"k"&amp;IF(ДАННЫЕ!$AQ1322,"1"&amp;ДАННЫЕ!$AQ1322,"00")&amp;"z"&amp;IF(ДАННЫЕ!$AR1322,"1"&amp;ДАННЫЕ!$AR1322,"00")&amp;"j"&amp;IF(ДАННЫЕ!$AM1322,"1"&amp;ДАННЫЕ!$AM1322,"00")&amp;"n"&amp;IF(ДАННЫЕ!$AN1322,"1"&amp;ДАННЫЕ!$AN1322,"00")&amp;"E"&amp;ДАННЫЕ!BI1322&amp;"L"&amp;ДАННЫЕ!AO1322&amp;"h"&amp;IF(ДАННЫЕ!$AU1322&gt;0,1,0)&amp;"v"&amp;IF(ДАННЫЕ!$AW1322&gt;0,1,0)&amp;"a"&amp;IF(ДАННЫЕ!$AS1322,"1"&amp;ДАННЫЕ!$AS1322,"00")&amp;"s"&amp;IF(ДАННЫЕ!$AT1322,"1"&amp;ДАННЫЕ!$AT1322,"00")&amp;"u"&amp;IF(ДАННЫЕ!$CJ1322&gt;0,1,0)&amp;"y"&amp;B1322&amp;"d"&amp;H1322&amp;"e"&amp;F1322&amp;G1322</f>
        <v>x0w00t00f00b00g00c00i00r00m00hS00hZ00p00k00z00j00n00ELh0v0a00s00u0y0de</v>
      </c>
      <c r="L1322" s="28" t="str">
        <f ca="1">ДАННЫЕ!$I1322&amp;"VN"&amp;IF(ДАННЫЕ!AW1322&gt;0,11,10)&amp;"CD"&amp;IF(ДАННЫЕ!BF1322&gt;500,16,IF(ДАННЫЕ!BF1322&gt;350,15,IF(ДАННЫЕ!BF1322&gt;=200,14,IF(ДАННЫЕ!BF1322&gt;=100,13,IF(ДАННЫЕ!BF1322&gt;=50,12,IF(ДАННЫЕ!BF1322&gt;0,11,10))))))&amp;"AR"&amp;IF(ДАННЫЕ!BX1322&gt;0,1,0)&amp;"GD"&amp;B1322&amp;"VV"&amp;IF(E1322&gt;=5,IF(E1322&lt;18,1,0),0)</f>
        <v>VN10CD10AR0GD0VV0</v>
      </c>
      <c r="M1322" s="28" t="str">
        <f>ДАННЫЕ!$I1322&amp;"b"&amp;ДАННЫЕ!$BI1322&amp;"r"&amp;ДАННЫЕ!$BJ1322&amp;"CD"&amp;IF(ДАННЫЕ!BF1322&gt;0,IF(ДАННЫЕ!BF1322&lt;200,1,IF(ДАННЫЕ!BF1322&lt;350,2,3)),0)&amp;"h"&amp;IF(ДАННЫЕ!$BK1322+ДАННЫЕ!$BL1322+ДАННЫЕ!$BM1322&gt;0,1,0)&amp;"x"&amp;ДАННЫЕ!$BK1322&amp;"y"&amp;ДАННЫЕ!$BL1322&amp;"z"&amp;ДАННЫЕ!$BM1322&amp;"c"&amp;IF(ДАННЫЕ!$BK1322+ДАННЫЕ!$BL1322+ДАННЫЕ!$BM1322=3,1,0)&amp;"a"&amp;IF(ДАННЫЕ!$BQ1322+ДАННЫЕ!$BR1322&gt;0,1,0)&amp;"d"&amp;ДАННЫЕ!$BQ1322&amp;"v"&amp;ДАННЫЕ!$BR1322&amp;"p"&amp;ДАННЫЕ!$BS1322&amp;"n"&amp;ДАННЫЕ!$BU1322&amp;"t"&amp;ДАННЫЕ!$BV1322&amp;"o"&amp;ДАННЫЕ!$BT1322&amp;"l"&amp;IF(ДАННЫЕ!$BN1322&gt;0,1,0)&amp;ДАННЫЕ!$BN1322&amp;"g"&amp;ДАННЫЕ!$BO1322&amp;"s"&amp;ДАННЫЕ!$BP1322&amp;"DZ"&amp;IF(ДАННЫЕ!B1322-ДАННЫЕ!G1322 &lt; 60,IF(ДАННЫЕ!B1322-ДАННЫЕ!G1322 &gt;= 0,1,0),0)&amp;"u"&amp;IF(ДАННЫЕ!$CJ1322&gt;0,1,0)</f>
        <v>brCD0h0xyzc0a0dvpntol0gsDZ1u0</v>
      </c>
      <c r="N1322" s="28" t="str">
        <f ca="1">ДАННЫЕ!$F1322&amp;ДАННЫЕ!$I1322&amp;"g"&amp;B1322&amp;"cf"&amp;D1322&amp;"a"&amp;IF(ДАННЫЕ!$BX1322&gt;0,1,0)&amp;IF(ДАННЫЕ!$BF1322&gt;500,1,IF(ДАННЫЕ!$BF1322&gt;350,2,IF(ДАННЫЕ!$BF1322&gt;=200,3,IF(ДАННЫЕ!$BF1322&gt;=100,4,IF(ДАННЫЕ!$BF1322&gt;=50,5,IF(ДАННЫЕ!$BF1322&lt;50,6,0))))))&amp;"AR"&amp;IF(DATEDIF(ДАННЫЕ!$BX1322,ДАННЫЕ!$F$1,"y")&gt;1,1,0)&amp;"VG"&amp;IF(ДАННЫЕ!$BH1322="0",1,0)&amp;"o"&amp;IF(T1322+ДАННЫЕ!$AF1322+ДАННЫЕ!$AG1322+ДАННЫЕ!$AH1322+ДАННЫЕ!$AI1322+ДАННЫЕ!$AJ1322+ДАННЫЕ!$AP1322+ДАННЫЕ!$AQ1322+ДАННЫЕ!$AR1322+ДАННЫЕ!$AU1322+ДАННЫЕ!$AW1322+ДАННЫЕ!$AS1322+ДАННЫЕ!$AT1322&gt;0,1,0)&amp;"x"&amp;ДАННЫЕ!$AG1322&amp;"p"&amp;IF(ДАННЫЕ!$BY1322&gt;0,1,0)&amp;"v"&amp;IF(ДАННЫЕ!$BZ1322&gt;0,1,0)&amp;"n"&amp;ДАННЫЕ!$CA1322&amp;"t"&amp;ДАННЫЕ!$AY1322&amp;"k"&amp;ДАННЫЕ!$CB1322&amp;"q"&amp;ДАННЫЕ!$CC1322&amp;"w"&amp;ДАННЫЕ!$CD1322&amp;"e"&amp;ДАННЫЕ!$CE1322&amp;"m"&amp;ДАННЫЕ!$CF1322&amp;"c"&amp;ДАННЫЕ!$CG1322&amp;"z"&amp;ДАННЫЕ!$CH1322&amp;"d"&amp;IF(H1322=4,1,0)&amp;"s"&amp;IF(ДАННЫЕ!$J1322=1,0,1)&amp;"u"&amp;IF(ДАННЫЕ!$CJ1322&gt;0,1,0)</f>
        <v>g0cf0a06AR1VG0o0xp0v0ntkqwemczd0s1u0</v>
      </c>
      <c r="O1322" s="28" t="str">
        <f>ДАННЫЕ!$I1322&amp;"g"&amp;B1322&amp;A1322&amp;"f"&amp;P1322&amp;"c"&amp;IF(ДАННЫЕ!$U1322&gt;0,1,0)&amp;"s"&amp;IF(ДАННЫЕ!$Q1322&gt;0,IF(YEAR(ДАННЫЕ!$F$1)=YEAR(ДАННЫЕ!$Q1322),IF(MONTH(ДАННЫЕ!$F$1)=MONTH(ДАННЫЕ!$Q1322),111,11),1),0)&amp;"i"&amp;IF(ДАННЫЕ!$R1322+ДАННЫЕ!$S1322+ДАННЫЕ!$T1322=0,0,1)&amp;"h"&amp;IF(ДАННЫЕ!$P1322&gt;0,1,0)&amp;"p"&amp;IF(ДАННЫЕ!$CI1322&gt;0,IF(YEAR(ДАННЫЕ!$F$1)=YEAR(ДАННЫЕ!$CI1322),IF(MONTH(ДАННЫЕ!$F$1)=MONTH(ДАННЫЕ!$CI1322),111,11),1),0)&amp;"d"&amp;IF(ДАННЫЕ!$CJ1322&gt;0,IF(YEAR(ДАННЫЕ!$F$1)=YEAR(ДАННЫЕ!$CJ1322),IF(MONTH(ДАННЫЕ!$F$1)=MONTH(ДАННЫЕ!$CJ1322),111,11),1),0)&amp;"o"&amp;IF(ДАННЫЕ!$CK1322&gt;0,IF(MONTH(ДАННЫЕ!$F$1)=MONTH(ДАННЫЕ!$CK1322),111,11),0)&amp;"v"&amp;IF(ДАННЫЕ!$BE1322&gt;0,IF(MONTH(ДАННЫЕ!$F$1)=MONTH(ДАННЫЕ!$BE1322),111,11),0)</f>
        <v>g00f0c0s0i0h0p0d0o0v0</v>
      </c>
      <c r="P1322" s="15">
        <f t="shared" ref="P1322:P1385" si="65">IF(Q1322&gt;R1322,1,0)</f>
        <v>0</v>
      </c>
      <c r="Q1322" s="15">
        <f>IF(ДАННЫЕ!$F$1&gt;ДАННЫЕ!$N1322,IF(YEAR(ДАННЫЕ!$F$1)=YEAR(ДАННЫЕ!M1322),1,0),0)</f>
        <v>0</v>
      </c>
      <c r="R1322" s="15">
        <f>IF(ДАННЫЕ!$F$1&gt;ДАННЫЕ!$N1322,IF(YEAR(ДАННЫЕ!$F$1)=YEAR(ДАННЫЕ!N1322),1,0),0)</f>
        <v>0</v>
      </c>
      <c r="S1322" s="15">
        <f>IF(ДАННЫЕ!$AA1322="2А",1,IF(ДАННЫЕ!$AA1322="2Б",2,IF(ДАННЫЕ!$AA1322="2В",3,IF(ДАННЫЕ!$AA1322=3,4,IF(ДАННЫЕ!$AA1322="4А",5,IF(ДАННЫЕ!$AA1322="4Б",6,IF(ДАННЫЕ!$AA1322="4В",7,IF(ДАННЫЕ!$AA1322=5,8,0))))))))</f>
        <v>0</v>
      </c>
      <c r="T1322" s="15">
        <f>IF(OR(ДАННЫЕ!$AC1322=2,ДАННЫЕ!$AD1322=2,ДАННЫЕ!$AE1322=2),2,IF(OR(ДАННЫЕ!$AC1322=1,ДАННЫЕ!$AD1322=1,ДАННЫЕ!$AE1322=1),1,0))</f>
        <v>0</v>
      </c>
    </row>
    <row r="1323" spans="1:20" x14ac:dyDescent="0.2">
      <c r="A1323" s="78">
        <f>IF(B1323&gt;0,IF(MONTH(ДАННЫЕ!$F$1)=MONTH(ДАННЫЕ!$B1323),1,0),0)</f>
        <v>0</v>
      </c>
      <c r="B1323" s="14">
        <f>IF(ДАННЫЕ!$B1323&gt;0,IF(YEAR(ДАННЫЕ!$F$1)=YEAR(ДАННЫЕ!$B1323),1,0),0)</f>
        <v>0</v>
      </c>
      <c r="C1323" s="14">
        <f>IF(ДАННЫЕ!$CM1323&gt;0,IF(YEAR(ДАННЫЕ!$F$1)=YEAR(ДАННЫЕ!$CM1323),1,0),0)</f>
        <v>0</v>
      </c>
      <c r="D1323" s="14">
        <f>IF(ДАННЫЕ!$CJ1323&gt;0,IF(ДАННЫЕ!$CL1323&gt;ДАННЫЕ!$F$1,1,IF(ДАННЫЕ!$CL1323&gt;0,0,1)),0)</f>
        <v>0</v>
      </c>
      <c r="E1323" s="43" t="str">
        <f ca="1">IF(ДАННЫЕ!$F$1&gt;0,IF(ДАННЫЕ!$G1323&gt;0,DATEDIF(ДАННЫЕ!$G1323,ДАННЫЕ!$F$1,"y"),""),IF(ДАННЫЕ!$G1323&gt;0,DATEDIF(ДАННЫЕ!$G1323,TODAY(),"y"),""))</f>
        <v/>
      </c>
      <c r="F1323" s="43" t="str">
        <f xml:space="preserve"> IF(ДАННЫЕ!$F1323="М",IF(E1323&gt;=18,IF(E1323&lt;60,1,""),""),"")&amp;IF(ДАННЫЕ!$F1323="Ж",IF(E1323&gt;=18,IF(E1323&lt;55,1,""),""),"")</f>
        <v/>
      </c>
      <c r="G1323" s="43" t="str">
        <f xml:space="preserve"> IF(ДАННЫЕ!$F1323="М",IF(E1323&gt;=60,2,""),"")&amp;IF(ДАННЫЕ!$F1323="Ж",IF(E1323&gt;=55,2,""),"")</f>
        <v/>
      </c>
      <c r="H1323" s="43" t="str">
        <f t="shared" ca="1" si="63"/>
        <v/>
      </c>
      <c r="I1323" s="43" t="str">
        <f t="shared" ca="1" si="64"/>
        <v>03</v>
      </c>
      <c r="J1323" s="28" t="str">
        <f ca="1">ДАННЫЕ!$F1323&amp;H1323&amp;I1323&amp;ДАННЫЕ!$I1323&amp;"m"&amp;IF(ДАННЫЕ!$I1323&gt;0,IF(ДАННЫЕ!$J1323&gt;0,0,1),"")&amp;"f"&amp;IF(ДАННЫЕ!$R1323&gt;0,IF(YEAR(ДАННЫЕ!$F$1)=YEAR(ДАННЫЕ!$R1323),1,0),0)&amp;"z"&amp;ДАННЫЕ!$R1323&amp;"p"&amp;ДАННЫЕ!$S1323&amp;"i"&amp;ДАННЫЕ!$T1323&amp;"h"&amp;ДАННЫЕ!$K1323&amp;"be"&amp;ДАННЫЕ!$BI1323&amp;"CD"&amp;IF(ДАННЫЕ!BF1323&gt;500,4,IF(ДАННЫЕ!BF1323&gt;350,3,IF(ДАННЫЕ!BF1323&gt;200,2,IF(ДАННЫЕ!BF1323&gt;0,1,0))))&amp;"g"&amp;B1323&amp;"d"&amp;H1323&amp;"l"&amp;ДАННЫЕ!AT1323&amp;"a"&amp;ДАННЫЕ!$V1323&amp;"v"&amp;R1323&amp;"k"&amp;ДАННЫЕ!$U1323&amp;"s"&amp;ДАННЫЕ!$Y1323&amp;"t"&amp;ДАННЫЕ!$X1323&amp;"b"&amp;IF(ДАННЫЕ!$Q1323&gt;1,1,0)&amp;"PP"&amp;ДАННЫЕ!Z1323&amp;"c"&amp;S1323&amp;"x"&amp;IF(ДАННЫЕ!$BY1323&gt;0,IF(YEAR(ДАННЫЕ!$F$1)=YEAR(ДАННЫЕ!$BY1323),1,0),0)&amp;"n"&amp;IF(ДАННЫЕ!$BZ1323&gt;0,IF(YEAR(ДАННЫЕ!$F$1)=YEAR(ДАННЫЕ!$BZ1323),1,0),0)&amp;"u"&amp;D1323&amp;"z"&amp;IF(ДАННЫЕ!$CL1323&gt;0,IF(YEAR(ДАННЫЕ!$F$1)&gt;YEAR(ДАННЫЕ!$CL1323),11,12),0)</f>
        <v>03mf0zpihbeCD0g0dlav0kstb0PPc0x0n0u0z0</v>
      </c>
      <c r="K1323" s="28" t="str">
        <f ca="1">ДАННЫЕ!$I1323&amp;"x"&amp;B1323&amp;"w"&amp;IF(T1323+ДАННЫЕ!AD1323+ДАННЫЕ!AE1323+ДАННЫЕ!AF1323+ДАННЫЕ!AG1323+ДАННЫЕ!AH1323+ДАННЫЕ!$AL1323+ДАННЫЕ!AI1323+ДАННЫЕ!AJ1323+ДАННЫЕ!AK1323+ДАННЫЕ!AP1323+ДАННЫЕ!AQ1323+ДАННЫЕ!AR1323+ДАННЫЕ!$AM1323+ДАННЫЕ!$AN1323+ДАННЫЕ!AS1323+ДАННЫЕ!AT1323&gt;0,1,0)&amp;IF(OR(T1323=2,ДАННЫЕ!AD1323=2,ДАННЫЕ!AE1323=2,ДАННЫЕ!AF1323=2,ДАННЫЕ!AG1323=2,ДАННЫЕ!AH1323=2,ДАННЫЕ!$AL1323=2,ДАННЫЕ!AI1323=2,ДАННЫЕ!AJ1323=2,ДАННЫЕ!AK1323=2,ДАННЫЕ!AP1323=2,ДАННЫЕ!AQ1323=2,ДАННЫЕ!AR1323=2,ДАННЫЕ!$AM1323=2,ДАННЫЕ!$AN1323=2,ДАННЫЕ!AS1323=2,ДАННЫЕ!AT1323=2),2,0)&amp;"t"&amp;IF(T1323&gt;0,"1"&amp;T1323,"00")&amp;"f"&amp;IF(ДАННЫЕ!$AC1323,"1"&amp;ДАННЫЕ!$AC1323,"00")&amp;"b"&amp;IF(ДАННЫЕ!$AD1323,"1"&amp;ДАННЫЕ!$AD1323,"00")&amp;"g"&amp;IF(ДАННЫЕ!$AF1323,"1"&amp;ДАННЫЕ!$AF1323,"00")&amp;"c"&amp;IF(ДАННЫЕ!$AG1323,"1"&amp;ДАННЫЕ!$AG1323,"00")&amp;"i"&amp;IF(ДАННЫЕ!$AH1323,"1"&amp;ДАННЫЕ!$AH1323,"00")&amp;"r"&amp;IF(ДАННЫЕ!$AL1323,"1"&amp;ДАННЫЕ!$AL1323,"00")&amp;"m"&amp;IF(ДАННЫЕ!$AI1323,"1"&amp;ДАННЫЕ!$AI1323,"00")&amp;"hS"&amp;IF(ДАННЫЕ!$AJ1323,"1"&amp;ДАННЫЕ!$AJ1323,"00")&amp;"hZ"&amp;IF(ДАННЫЕ!$AK1323,"1"&amp;ДАННЫЕ!$AK1323,"00")&amp;"p"&amp;IF(ДАННЫЕ!$AP1323,"1"&amp;ДАННЫЕ!$AP1323,"00")&amp;"k"&amp;IF(ДАННЫЕ!$AQ1323,"1"&amp;ДАННЫЕ!$AQ1323,"00")&amp;"z"&amp;IF(ДАННЫЕ!$AR1323,"1"&amp;ДАННЫЕ!$AR1323,"00")&amp;"j"&amp;IF(ДАННЫЕ!$AM1323,"1"&amp;ДАННЫЕ!$AM1323,"00")&amp;"n"&amp;IF(ДАННЫЕ!$AN1323,"1"&amp;ДАННЫЕ!$AN1323,"00")&amp;"E"&amp;ДАННЫЕ!BI1323&amp;"L"&amp;ДАННЫЕ!AO1323&amp;"h"&amp;IF(ДАННЫЕ!$AU1323&gt;0,1,0)&amp;"v"&amp;IF(ДАННЫЕ!$AW1323&gt;0,1,0)&amp;"a"&amp;IF(ДАННЫЕ!$AS1323,"1"&amp;ДАННЫЕ!$AS1323,"00")&amp;"s"&amp;IF(ДАННЫЕ!$AT1323,"1"&amp;ДАННЫЕ!$AT1323,"00")&amp;"u"&amp;IF(ДАННЫЕ!$CJ1323&gt;0,1,0)&amp;"y"&amp;B1323&amp;"d"&amp;H1323&amp;"e"&amp;F1323&amp;G1323</f>
        <v>x0w00t00f00b00g00c00i00r00m00hS00hZ00p00k00z00j00n00ELh0v0a00s00u0y0de</v>
      </c>
      <c r="L1323" s="28" t="str">
        <f ca="1">ДАННЫЕ!$I1323&amp;"VN"&amp;IF(ДАННЫЕ!AW1323&gt;0,11,10)&amp;"CD"&amp;IF(ДАННЫЕ!BF1323&gt;500,16,IF(ДАННЫЕ!BF1323&gt;350,15,IF(ДАННЫЕ!BF1323&gt;=200,14,IF(ДАННЫЕ!BF1323&gt;=100,13,IF(ДАННЫЕ!BF1323&gt;=50,12,IF(ДАННЫЕ!BF1323&gt;0,11,10))))))&amp;"AR"&amp;IF(ДАННЫЕ!BX1323&gt;0,1,0)&amp;"GD"&amp;B1323&amp;"VV"&amp;IF(E1323&gt;=5,IF(E1323&lt;18,1,0),0)</f>
        <v>VN10CD10AR0GD0VV0</v>
      </c>
      <c r="M1323" s="28" t="str">
        <f>ДАННЫЕ!$I1323&amp;"b"&amp;ДАННЫЕ!$BI1323&amp;"r"&amp;ДАННЫЕ!$BJ1323&amp;"CD"&amp;IF(ДАННЫЕ!BF1323&gt;0,IF(ДАННЫЕ!BF1323&lt;200,1,IF(ДАННЫЕ!BF1323&lt;350,2,3)),0)&amp;"h"&amp;IF(ДАННЫЕ!$BK1323+ДАННЫЕ!$BL1323+ДАННЫЕ!$BM1323&gt;0,1,0)&amp;"x"&amp;ДАННЫЕ!$BK1323&amp;"y"&amp;ДАННЫЕ!$BL1323&amp;"z"&amp;ДАННЫЕ!$BM1323&amp;"c"&amp;IF(ДАННЫЕ!$BK1323+ДАННЫЕ!$BL1323+ДАННЫЕ!$BM1323=3,1,0)&amp;"a"&amp;IF(ДАННЫЕ!$BQ1323+ДАННЫЕ!$BR1323&gt;0,1,0)&amp;"d"&amp;ДАННЫЕ!$BQ1323&amp;"v"&amp;ДАННЫЕ!$BR1323&amp;"p"&amp;ДАННЫЕ!$BS1323&amp;"n"&amp;ДАННЫЕ!$BU1323&amp;"t"&amp;ДАННЫЕ!$BV1323&amp;"o"&amp;ДАННЫЕ!$BT1323&amp;"l"&amp;IF(ДАННЫЕ!$BN1323&gt;0,1,0)&amp;ДАННЫЕ!$BN1323&amp;"g"&amp;ДАННЫЕ!$BO1323&amp;"s"&amp;ДАННЫЕ!$BP1323&amp;"DZ"&amp;IF(ДАННЫЕ!B1323-ДАННЫЕ!G1323 &lt; 60,IF(ДАННЫЕ!B1323-ДАННЫЕ!G1323 &gt;= 0,1,0),0)&amp;"u"&amp;IF(ДАННЫЕ!$CJ1323&gt;0,1,0)</f>
        <v>brCD0h0xyzc0a0dvpntol0gsDZ1u0</v>
      </c>
      <c r="N1323" s="28" t="str">
        <f ca="1">ДАННЫЕ!$F1323&amp;ДАННЫЕ!$I1323&amp;"g"&amp;B1323&amp;"cf"&amp;D1323&amp;"a"&amp;IF(ДАННЫЕ!$BX1323&gt;0,1,0)&amp;IF(ДАННЫЕ!$BF1323&gt;500,1,IF(ДАННЫЕ!$BF1323&gt;350,2,IF(ДАННЫЕ!$BF1323&gt;=200,3,IF(ДАННЫЕ!$BF1323&gt;=100,4,IF(ДАННЫЕ!$BF1323&gt;=50,5,IF(ДАННЫЕ!$BF1323&lt;50,6,0))))))&amp;"AR"&amp;IF(DATEDIF(ДАННЫЕ!$BX1323,ДАННЫЕ!$F$1,"y")&gt;1,1,0)&amp;"VG"&amp;IF(ДАННЫЕ!$BH1323="0",1,0)&amp;"o"&amp;IF(T1323+ДАННЫЕ!$AF1323+ДАННЫЕ!$AG1323+ДАННЫЕ!$AH1323+ДАННЫЕ!$AI1323+ДАННЫЕ!$AJ1323+ДАННЫЕ!$AP1323+ДАННЫЕ!$AQ1323+ДАННЫЕ!$AR1323+ДАННЫЕ!$AU1323+ДАННЫЕ!$AW1323+ДАННЫЕ!$AS1323+ДАННЫЕ!$AT1323&gt;0,1,0)&amp;"x"&amp;ДАННЫЕ!$AG1323&amp;"p"&amp;IF(ДАННЫЕ!$BY1323&gt;0,1,0)&amp;"v"&amp;IF(ДАННЫЕ!$BZ1323&gt;0,1,0)&amp;"n"&amp;ДАННЫЕ!$CA1323&amp;"t"&amp;ДАННЫЕ!$AY1323&amp;"k"&amp;ДАННЫЕ!$CB1323&amp;"q"&amp;ДАННЫЕ!$CC1323&amp;"w"&amp;ДАННЫЕ!$CD1323&amp;"e"&amp;ДАННЫЕ!$CE1323&amp;"m"&amp;ДАННЫЕ!$CF1323&amp;"c"&amp;ДАННЫЕ!$CG1323&amp;"z"&amp;ДАННЫЕ!$CH1323&amp;"d"&amp;IF(H1323=4,1,0)&amp;"s"&amp;IF(ДАННЫЕ!$J1323=1,0,1)&amp;"u"&amp;IF(ДАННЫЕ!$CJ1323&gt;0,1,0)</f>
        <v>g0cf0a06AR1VG0o0xp0v0ntkqwemczd0s1u0</v>
      </c>
      <c r="O1323" s="28" t="str">
        <f>ДАННЫЕ!$I1323&amp;"g"&amp;B1323&amp;A1323&amp;"f"&amp;P1323&amp;"c"&amp;IF(ДАННЫЕ!$U1323&gt;0,1,0)&amp;"s"&amp;IF(ДАННЫЕ!$Q1323&gt;0,IF(YEAR(ДАННЫЕ!$F$1)=YEAR(ДАННЫЕ!$Q1323),IF(MONTH(ДАННЫЕ!$F$1)=MONTH(ДАННЫЕ!$Q1323),111,11),1),0)&amp;"i"&amp;IF(ДАННЫЕ!$R1323+ДАННЫЕ!$S1323+ДАННЫЕ!$T1323=0,0,1)&amp;"h"&amp;IF(ДАННЫЕ!$P1323&gt;0,1,0)&amp;"p"&amp;IF(ДАННЫЕ!$CI1323&gt;0,IF(YEAR(ДАННЫЕ!$F$1)=YEAR(ДАННЫЕ!$CI1323),IF(MONTH(ДАННЫЕ!$F$1)=MONTH(ДАННЫЕ!$CI1323),111,11),1),0)&amp;"d"&amp;IF(ДАННЫЕ!$CJ1323&gt;0,IF(YEAR(ДАННЫЕ!$F$1)=YEAR(ДАННЫЕ!$CJ1323),IF(MONTH(ДАННЫЕ!$F$1)=MONTH(ДАННЫЕ!$CJ1323),111,11),1),0)&amp;"o"&amp;IF(ДАННЫЕ!$CK1323&gt;0,IF(MONTH(ДАННЫЕ!$F$1)=MONTH(ДАННЫЕ!$CK1323),111,11),0)&amp;"v"&amp;IF(ДАННЫЕ!$BE1323&gt;0,IF(MONTH(ДАННЫЕ!$F$1)=MONTH(ДАННЫЕ!$BE1323),111,11),0)</f>
        <v>g00f0c0s0i0h0p0d0o0v0</v>
      </c>
      <c r="P1323" s="15">
        <f t="shared" si="65"/>
        <v>0</v>
      </c>
      <c r="Q1323" s="15">
        <f>IF(ДАННЫЕ!$F$1&gt;ДАННЫЕ!$N1323,IF(YEAR(ДАННЫЕ!$F$1)=YEAR(ДАННЫЕ!M1323),1,0),0)</f>
        <v>0</v>
      </c>
      <c r="R1323" s="15">
        <f>IF(ДАННЫЕ!$F$1&gt;ДАННЫЕ!$N1323,IF(YEAR(ДАННЫЕ!$F$1)=YEAR(ДАННЫЕ!N1323),1,0),0)</f>
        <v>0</v>
      </c>
      <c r="S1323" s="15">
        <f>IF(ДАННЫЕ!$AA1323="2А",1,IF(ДАННЫЕ!$AA1323="2Б",2,IF(ДАННЫЕ!$AA1323="2В",3,IF(ДАННЫЕ!$AA1323=3,4,IF(ДАННЫЕ!$AA1323="4А",5,IF(ДАННЫЕ!$AA1323="4Б",6,IF(ДАННЫЕ!$AA1323="4В",7,IF(ДАННЫЕ!$AA1323=5,8,0))))))))</f>
        <v>0</v>
      </c>
      <c r="T1323" s="15">
        <f>IF(OR(ДАННЫЕ!$AC1323=2,ДАННЫЕ!$AD1323=2,ДАННЫЕ!$AE1323=2),2,IF(OR(ДАННЫЕ!$AC1323=1,ДАННЫЕ!$AD1323=1,ДАННЫЕ!$AE1323=1),1,0))</f>
        <v>0</v>
      </c>
    </row>
    <row r="1324" spans="1:20" x14ac:dyDescent="0.2">
      <c r="A1324" s="78">
        <f>IF(B1324&gt;0,IF(MONTH(ДАННЫЕ!$F$1)=MONTH(ДАННЫЕ!$B1324),1,0),0)</f>
        <v>0</v>
      </c>
      <c r="B1324" s="14">
        <f>IF(ДАННЫЕ!$B1324&gt;0,IF(YEAR(ДАННЫЕ!$F$1)=YEAR(ДАННЫЕ!$B1324),1,0),0)</f>
        <v>0</v>
      </c>
      <c r="C1324" s="14">
        <f>IF(ДАННЫЕ!$CM1324&gt;0,IF(YEAR(ДАННЫЕ!$F$1)=YEAR(ДАННЫЕ!$CM1324),1,0),0)</f>
        <v>0</v>
      </c>
      <c r="D1324" s="14">
        <f>IF(ДАННЫЕ!$CJ1324&gt;0,IF(ДАННЫЕ!$CL1324&gt;ДАННЫЕ!$F$1,1,IF(ДАННЫЕ!$CL1324&gt;0,0,1)),0)</f>
        <v>0</v>
      </c>
      <c r="E1324" s="43" t="str">
        <f ca="1">IF(ДАННЫЕ!$F$1&gt;0,IF(ДАННЫЕ!$G1324&gt;0,DATEDIF(ДАННЫЕ!$G1324,ДАННЫЕ!$F$1,"y"),""),IF(ДАННЫЕ!$G1324&gt;0,DATEDIF(ДАННЫЕ!$G1324,TODAY(),"y"),""))</f>
        <v/>
      </c>
      <c r="F1324" s="43" t="str">
        <f xml:space="preserve"> IF(ДАННЫЕ!$F1324="М",IF(E1324&gt;=18,IF(E1324&lt;60,1,""),""),"")&amp;IF(ДАННЫЕ!$F1324="Ж",IF(E1324&gt;=18,IF(E1324&lt;55,1,""),""),"")</f>
        <v/>
      </c>
      <c r="G1324" s="43" t="str">
        <f xml:space="preserve"> IF(ДАННЫЕ!$F1324="М",IF(E1324&gt;=60,2,""),"")&amp;IF(ДАННЫЕ!$F1324="Ж",IF(E1324&gt;=55,2,""),"")</f>
        <v/>
      </c>
      <c r="H1324" s="43" t="str">
        <f t="shared" ca="1" si="63"/>
        <v/>
      </c>
      <c r="I1324" s="43" t="str">
        <f t="shared" ca="1" si="64"/>
        <v>03</v>
      </c>
      <c r="J1324" s="28" t="str">
        <f ca="1">ДАННЫЕ!$F1324&amp;H1324&amp;I1324&amp;ДАННЫЕ!$I1324&amp;"m"&amp;IF(ДАННЫЕ!$I1324&gt;0,IF(ДАННЫЕ!$J1324&gt;0,0,1),"")&amp;"f"&amp;IF(ДАННЫЕ!$R1324&gt;0,IF(YEAR(ДАННЫЕ!$F$1)=YEAR(ДАННЫЕ!$R1324),1,0),0)&amp;"z"&amp;ДАННЫЕ!$R1324&amp;"p"&amp;ДАННЫЕ!$S1324&amp;"i"&amp;ДАННЫЕ!$T1324&amp;"h"&amp;ДАННЫЕ!$K1324&amp;"be"&amp;ДАННЫЕ!$BI1324&amp;"CD"&amp;IF(ДАННЫЕ!BF1324&gt;500,4,IF(ДАННЫЕ!BF1324&gt;350,3,IF(ДАННЫЕ!BF1324&gt;200,2,IF(ДАННЫЕ!BF1324&gt;0,1,0))))&amp;"g"&amp;B1324&amp;"d"&amp;H1324&amp;"l"&amp;ДАННЫЕ!AT1324&amp;"a"&amp;ДАННЫЕ!$V1324&amp;"v"&amp;R1324&amp;"k"&amp;ДАННЫЕ!$U1324&amp;"s"&amp;ДАННЫЕ!$Y1324&amp;"t"&amp;ДАННЫЕ!$X1324&amp;"b"&amp;IF(ДАННЫЕ!$Q1324&gt;1,1,0)&amp;"PP"&amp;ДАННЫЕ!Z1324&amp;"c"&amp;S1324&amp;"x"&amp;IF(ДАННЫЕ!$BY1324&gt;0,IF(YEAR(ДАННЫЕ!$F$1)=YEAR(ДАННЫЕ!$BY1324),1,0),0)&amp;"n"&amp;IF(ДАННЫЕ!$BZ1324&gt;0,IF(YEAR(ДАННЫЕ!$F$1)=YEAR(ДАННЫЕ!$BZ1324),1,0),0)&amp;"u"&amp;D1324&amp;"z"&amp;IF(ДАННЫЕ!$CL1324&gt;0,IF(YEAR(ДАННЫЕ!$F$1)&gt;YEAR(ДАННЫЕ!$CL1324),11,12),0)</f>
        <v>03mf0zpihbeCD0g0dlav0kstb0PPc0x0n0u0z0</v>
      </c>
      <c r="K1324" s="28" t="str">
        <f ca="1">ДАННЫЕ!$I1324&amp;"x"&amp;B1324&amp;"w"&amp;IF(T1324+ДАННЫЕ!AD1324+ДАННЫЕ!AE1324+ДАННЫЕ!AF1324+ДАННЫЕ!AG1324+ДАННЫЕ!AH1324+ДАННЫЕ!$AL1324+ДАННЫЕ!AI1324+ДАННЫЕ!AJ1324+ДАННЫЕ!AK1324+ДАННЫЕ!AP1324+ДАННЫЕ!AQ1324+ДАННЫЕ!AR1324+ДАННЫЕ!$AM1324+ДАННЫЕ!$AN1324+ДАННЫЕ!AS1324+ДАННЫЕ!AT1324&gt;0,1,0)&amp;IF(OR(T1324=2,ДАННЫЕ!AD1324=2,ДАННЫЕ!AE1324=2,ДАННЫЕ!AF1324=2,ДАННЫЕ!AG1324=2,ДАННЫЕ!AH1324=2,ДАННЫЕ!$AL1324=2,ДАННЫЕ!AI1324=2,ДАННЫЕ!AJ1324=2,ДАННЫЕ!AK1324=2,ДАННЫЕ!AP1324=2,ДАННЫЕ!AQ1324=2,ДАННЫЕ!AR1324=2,ДАННЫЕ!$AM1324=2,ДАННЫЕ!$AN1324=2,ДАННЫЕ!AS1324=2,ДАННЫЕ!AT1324=2),2,0)&amp;"t"&amp;IF(T1324&gt;0,"1"&amp;T1324,"00")&amp;"f"&amp;IF(ДАННЫЕ!$AC1324,"1"&amp;ДАННЫЕ!$AC1324,"00")&amp;"b"&amp;IF(ДАННЫЕ!$AD1324,"1"&amp;ДАННЫЕ!$AD1324,"00")&amp;"g"&amp;IF(ДАННЫЕ!$AF1324,"1"&amp;ДАННЫЕ!$AF1324,"00")&amp;"c"&amp;IF(ДАННЫЕ!$AG1324,"1"&amp;ДАННЫЕ!$AG1324,"00")&amp;"i"&amp;IF(ДАННЫЕ!$AH1324,"1"&amp;ДАННЫЕ!$AH1324,"00")&amp;"r"&amp;IF(ДАННЫЕ!$AL1324,"1"&amp;ДАННЫЕ!$AL1324,"00")&amp;"m"&amp;IF(ДАННЫЕ!$AI1324,"1"&amp;ДАННЫЕ!$AI1324,"00")&amp;"hS"&amp;IF(ДАННЫЕ!$AJ1324,"1"&amp;ДАННЫЕ!$AJ1324,"00")&amp;"hZ"&amp;IF(ДАННЫЕ!$AK1324,"1"&amp;ДАННЫЕ!$AK1324,"00")&amp;"p"&amp;IF(ДАННЫЕ!$AP1324,"1"&amp;ДАННЫЕ!$AP1324,"00")&amp;"k"&amp;IF(ДАННЫЕ!$AQ1324,"1"&amp;ДАННЫЕ!$AQ1324,"00")&amp;"z"&amp;IF(ДАННЫЕ!$AR1324,"1"&amp;ДАННЫЕ!$AR1324,"00")&amp;"j"&amp;IF(ДАННЫЕ!$AM1324,"1"&amp;ДАННЫЕ!$AM1324,"00")&amp;"n"&amp;IF(ДАННЫЕ!$AN1324,"1"&amp;ДАННЫЕ!$AN1324,"00")&amp;"E"&amp;ДАННЫЕ!BI1324&amp;"L"&amp;ДАННЫЕ!AO1324&amp;"h"&amp;IF(ДАННЫЕ!$AU1324&gt;0,1,0)&amp;"v"&amp;IF(ДАННЫЕ!$AW1324&gt;0,1,0)&amp;"a"&amp;IF(ДАННЫЕ!$AS1324,"1"&amp;ДАННЫЕ!$AS1324,"00")&amp;"s"&amp;IF(ДАННЫЕ!$AT1324,"1"&amp;ДАННЫЕ!$AT1324,"00")&amp;"u"&amp;IF(ДАННЫЕ!$CJ1324&gt;0,1,0)&amp;"y"&amp;B1324&amp;"d"&amp;H1324&amp;"e"&amp;F1324&amp;G1324</f>
        <v>x0w00t00f00b00g00c00i00r00m00hS00hZ00p00k00z00j00n00ELh0v0a00s00u0y0de</v>
      </c>
      <c r="L1324" s="28" t="str">
        <f ca="1">ДАННЫЕ!$I1324&amp;"VN"&amp;IF(ДАННЫЕ!AW1324&gt;0,11,10)&amp;"CD"&amp;IF(ДАННЫЕ!BF1324&gt;500,16,IF(ДАННЫЕ!BF1324&gt;350,15,IF(ДАННЫЕ!BF1324&gt;=200,14,IF(ДАННЫЕ!BF1324&gt;=100,13,IF(ДАННЫЕ!BF1324&gt;=50,12,IF(ДАННЫЕ!BF1324&gt;0,11,10))))))&amp;"AR"&amp;IF(ДАННЫЕ!BX1324&gt;0,1,0)&amp;"GD"&amp;B1324&amp;"VV"&amp;IF(E1324&gt;=5,IF(E1324&lt;18,1,0),0)</f>
        <v>VN10CD10AR0GD0VV0</v>
      </c>
      <c r="M1324" s="28" t="str">
        <f>ДАННЫЕ!$I1324&amp;"b"&amp;ДАННЫЕ!$BI1324&amp;"r"&amp;ДАННЫЕ!$BJ1324&amp;"CD"&amp;IF(ДАННЫЕ!BF1324&gt;0,IF(ДАННЫЕ!BF1324&lt;200,1,IF(ДАННЫЕ!BF1324&lt;350,2,3)),0)&amp;"h"&amp;IF(ДАННЫЕ!$BK1324+ДАННЫЕ!$BL1324+ДАННЫЕ!$BM1324&gt;0,1,0)&amp;"x"&amp;ДАННЫЕ!$BK1324&amp;"y"&amp;ДАННЫЕ!$BL1324&amp;"z"&amp;ДАННЫЕ!$BM1324&amp;"c"&amp;IF(ДАННЫЕ!$BK1324+ДАННЫЕ!$BL1324+ДАННЫЕ!$BM1324=3,1,0)&amp;"a"&amp;IF(ДАННЫЕ!$BQ1324+ДАННЫЕ!$BR1324&gt;0,1,0)&amp;"d"&amp;ДАННЫЕ!$BQ1324&amp;"v"&amp;ДАННЫЕ!$BR1324&amp;"p"&amp;ДАННЫЕ!$BS1324&amp;"n"&amp;ДАННЫЕ!$BU1324&amp;"t"&amp;ДАННЫЕ!$BV1324&amp;"o"&amp;ДАННЫЕ!$BT1324&amp;"l"&amp;IF(ДАННЫЕ!$BN1324&gt;0,1,0)&amp;ДАННЫЕ!$BN1324&amp;"g"&amp;ДАННЫЕ!$BO1324&amp;"s"&amp;ДАННЫЕ!$BP1324&amp;"DZ"&amp;IF(ДАННЫЕ!B1324-ДАННЫЕ!G1324 &lt; 60,IF(ДАННЫЕ!B1324-ДАННЫЕ!G1324 &gt;= 0,1,0),0)&amp;"u"&amp;IF(ДАННЫЕ!$CJ1324&gt;0,1,0)</f>
        <v>brCD0h0xyzc0a0dvpntol0gsDZ1u0</v>
      </c>
      <c r="N1324" s="28" t="str">
        <f ca="1">ДАННЫЕ!$F1324&amp;ДАННЫЕ!$I1324&amp;"g"&amp;B1324&amp;"cf"&amp;D1324&amp;"a"&amp;IF(ДАННЫЕ!$BX1324&gt;0,1,0)&amp;IF(ДАННЫЕ!$BF1324&gt;500,1,IF(ДАННЫЕ!$BF1324&gt;350,2,IF(ДАННЫЕ!$BF1324&gt;=200,3,IF(ДАННЫЕ!$BF1324&gt;=100,4,IF(ДАННЫЕ!$BF1324&gt;=50,5,IF(ДАННЫЕ!$BF1324&lt;50,6,0))))))&amp;"AR"&amp;IF(DATEDIF(ДАННЫЕ!$BX1324,ДАННЫЕ!$F$1,"y")&gt;1,1,0)&amp;"VG"&amp;IF(ДАННЫЕ!$BH1324="0",1,0)&amp;"o"&amp;IF(T1324+ДАННЫЕ!$AF1324+ДАННЫЕ!$AG1324+ДАННЫЕ!$AH1324+ДАННЫЕ!$AI1324+ДАННЫЕ!$AJ1324+ДАННЫЕ!$AP1324+ДАННЫЕ!$AQ1324+ДАННЫЕ!$AR1324+ДАННЫЕ!$AU1324+ДАННЫЕ!$AW1324+ДАННЫЕ!$AS1324+ДАННЫЕ!$AT1324&gt;0,1,0)&amp;"x"&amp;ДАННЫЕ!$AG1324&amp;"p"&amp;IF(ДАННЫЕ!$BY1324&gt;0,1,0)&amp;"v"&amp;IF(ДАННЫЕ!$BZ1324&gt;0,1,0)&amp;"n"&amp;ДАННЫЕ!$CA1324&amp;"t"&amp;ДАННЫЕ!$AY1324&amp;"k"&amp;ДАННЫЕ!$CB1324&amp;"q"&amp;ДАННЫЕ!$CC1324&amp;"w"&amp;ДАННЫЕ!$CD1324&amp;"e"&amp;ДАННЫЕ!$CE1324&amp;"m"&amp;ДАННЫЕ!$CF1324&amp;"c"&amp;ДАННЫЕ!$CG1324&amp;"z"&amp;ДАННЫЕ!$CH1324&amp;"d"&amp;IF(H1324=4,1,0)&amp;"s"&amp;IF(ДАННЫЕ!$J1324=1,0,1)&amp;"u"&amp;IF(ДАННЫЕ!$CJ1324&gt;0,1,0)</f>
        <v>g0cf0a06AR1VG0o0xp0v0ntkqwemczd0s1u0</v>
      </c>
      <c r="O1324" s="28" t="str">
        <f>ДАННЫЕ!$I1324&amp;"g"&amp;B1324&amp;A1324&amp;"f"&amp;P1324&amp;"c"&amp;IF(ДАННЫЕ!$U1324&gt;0,1,0)&amp;"s"&amp;IF(ДАННЫЕ!$Q1324&gt;0,IF(YEAR(ДАННЫЕ!$F$1)=YEAR(ДАННЫЕ!$Q1324),IF(MONTH(ДАННЫЕ!$F$1)=MONTH(ДАННЫЕ!$Q1324),111,11),1),0)&amp;"i"&amp;IF(ДАННЫЕ!$R1324+ДАННЫЕ!$S1324+ДАННЫЕ!$T1324=0,0,1)&amp;"h"&amp;IF(ДАННЫЕ!$P1324&gt;0,1,0)&amp;"p"&amp;IF(ДАННЫЕ!$CI1324&gt;0,IF(YEAR(ДАННЫЕ!$F$1)=YEAR(ДАННЫЕ!$CI1324),IF(MONTH(ДАННЫЕ!$F$1)=MONTH(ДАННЫЕ!$CI1324),111,11),1),0)&amp;"d"&amp;IF(ДАННЫЕ!$CJ1324&gt;0,IF(YEAR(ДАННЫЕ!$F$1)=YEAR(ДАННЫЕ!$CJ1324),IF(MONTH(ДАННЫЕ!$F$1)=MONTH(ДАННЫЕ!$CJ1324),111,11),1),0)&amp;"o"&amp;IF(ДАННЫЕ!$CK1324&gt;0,IF(MONTH(ДАННЫЕ!$F$1)=MONTH(ДАННЫЕ!$CK1324),111,11),0)&amp;"v"&amp;IF(ДАННЫЕ!$BE1324&gt;0,IF(MONTH(ДАННЫЕ!$F$1)=MONTH(ДАННЫЕ!$BE1324),111,11),0)</f>
        <v>g00f0c0s0i0h0p0d0o0v0</v>
      </c>
      <c r="P1324" s="15">
        <f t="shared" si="65"/>
        <v>0</v>
      </c>
      <c r="Q1324" s="15">
        <f>IF(ДАННЫЕ!$F$1&gt;ДАННЫЕ!$N1324,IF(YEAR(ДАННЫЕ!$F$1)=YEAR(ДАННЫЕ!M1324),1,0),0)</f>
        <v>0</v>
      </c>
      <c r="R1324" s="15">
        <f>IF(ДАННЫЕ!$F$1&gt;ДАННЫЕ!$N1324,IF(YEAR(ДАННЫЕ!$F$1)=YEAR(ДАННЫЕ!N1324),1,0),0)</f>
        <v>0</v>
      </c>
      <c r="S1324" s="15">
        <f>IF(ДАННЫЕ!$AA1324="2А",1,IF(ДАННЫЕ!$AA1324="2Б",2,IF(ДАННЫЕ!$AA1324="2В",3,IF(ДАННЫЕ!$AA1324=3,4,IF(ДАННЫЕ!$AA1324="4А",5,IF(ДАННЫЕ!$AA1324="4Б",6,IF(ДАННЫЕ!$AA1324="4В",7,IF(ДАННЫЕ!$AA1324=5,8,0))))))))</f>
        <v>0</v>
      </c>
      <c r="T1324" s="15">
        <f>IF(OR(ДАННЫЕ!$AC1324=2,ДАННЫЕ!$AD1324=2,ДАННЫЕ!$AE1324=2),2,IF(OR(ДАННЫЕ!$AC1324=1,ДАННЫЕ!$AD1324=1,ДАННЫЕ!$AE1324=1),1,0))</f>
        <v>0</v>
      </c>
    </row>
    <row r="1325" spans="1:20" x14ac:dyDescent="0.2">
      <c r="A1325" s="78">
        <f>IF(B1325&gt;0,IF(MONTH(ДАННЫЕ!$F$1)=MONTH(ДАННЫЕ!$B1325),1,0),0)</f>
        <v>0</v>
      </c>
      <c r="B1325" s="14">
        <f>IF(ДАННЫЕ!$B1325&gt;0,IF(YEAR(ДАННЫЕ!$F$1)=YEAR(ДАННЫЕ!$B1325),1,0),0)</f>
        <v>0</v>
      </c>
      <c r="C1325" s="14">
        <f>IF(ДАННЫЕ!$CM1325&gt;0,IF(YEAR(ДАННЫЕ!$F$1)=YEAR(ДАННЫЕ!$CM1325),1,0),0)</f>
        <v>0</v>
      </c>
      <c r="D1325" s="14">
        <f>IF(ДАННЫЕ!$CJ1325&gt;0,IF(ДАННЫЕ!$CL1325&gt;ДАННЫЕ!$F$1,1,IF(ДАННЫЕ!$CL1325&gt;0,0,1)),0)</f>
        <v>0</v>
      </c>
      <c r="E1325" s="43" t="str">
        <f ca="1">IF(ДАННЫЕ!$F$1&gt;0,IF(ДАННЫЕ!$G1325&gt;0,DATEDIF(ДАННЫЕ!$G1325,ДАННЫЕ!$F$1,"y"),""),IF(ДАННЫЕ!$G1325&gt;0,DATEDIF(ДАННЫЕ!$G1325,TODAY(),"y"),""))</f>
        <v/>
      </c>
      <c r="F1325" s="43" t="str">
        <f xml:space="preserve"> IF(ДАННЫЕ!$F1325="М",IF(E1325&gt;=18,IF(E1325&lt;60,1,""),""),"")&amp;IF(ДАННЫЕ!$F1325="Ж",IF(E1325&gt;=18,IF(E1325&lt;55,1,""),""),"")</f>
        <v/>
      </c>
      <c r="G1325" s="43" t="str">
        <f xml:space="preserve"> IF(ДАННЫЕ!$F1325="М",IF(E1325&gt;=60,2,""),"")&amp;IF(ДАННЫЕ!$F1325="Ж",IF(E1325&gt;=55,2,""),"")</f>
        <v/>
      </c>
      <c r="H1325" s="43" t="str">
        <f t="shared" ca="1" si="63"/>
        <v/>
      </c>
      <c r="I1325" s="43" t="str">
        <f t="shared" ca="1" si="64"/>
        <v>03</v>
      </c>
      <c r="J1325" s="28" t="str">
        <f ca="1">ДАННЫЕ!$F1325&amp;H1325&amp;I1325&amp;ДАННЫЕ!$I1325&amp;"m"&amp;IF(ДАННЫЕ!$I1325&gt;0,IF(ДАННЫЕ!$J1325&gt;0,0,1),"")&amp;"f"&amp;IF(ДАННЫЕ!$R1325&gt;0,IF(YEAR(ДАННЫЕ!$F$1)=YEAR(ДАННЫЕ!$R1325),1,0),0)&amp;"z"&amp;ДАННЫЕ!$R1325&amp;"p"&amp;ДАННЫЕ!$S1325&amp;"i"&amp;ДАННЫЕ!$T1325&amp;"h"&amp;ДАННЫЕ!$K1325&amp;"be"&amp;ДАННЫЕ!$BI1325&amp;"CD"&amp;IF(ДАННЫЕ!BF1325&gt;500,4,IF(ДАННЫЕ!BF1325&gt;350,3,IF(ДАННЫЕ!BF1325&gt;200,2,IF(ДАННЫЕ!BF1325&gt;0,1,0))))&amp;"g"&amp;B1325&amp;"d"&amp;H1325&amp;"l"&amp;ДАННЫЕ!AT1325&amp;"a"&amp;ДАННЫЕ!$V1325&amp;"v"&amp;R1325&amp;"k"&amp;ДАННЫЕ!$U1325&amp;"s"&amp;ДАННЫЕ!$Y1325&amp;"t"&amp;ДАННЫЕ!$X1325&amp;"b"&amp;IF(ДАННЫЕ!$Q1325&gt;1,1,0)&amp;"PP"&amp;ДАННЫЕ!Z1325&amp;"c"&amp;S1325&amp;"x"&amp;IF(ДАННЫЕ!$BY1325&gt;0,IF(YEAR(ДАННЫЕ!$F$1)=YEAR(ДАННЫЕ!$BY1325),1,0),0)&amp;"n"&amp;IF(ДАННЫЕ!$BZ1325&gt;0,IF(YEAR(ДАННЫЕ!$F$1)=YEAR(ДАННЫЕ!$BZ1325),1,0),0)&amp;"u"&amp;D1325&amp;"z"&amp;IF(ДАННЫЕ!$CL1325&gt;0,IF(YEAR(ДАННЫЕ!$F$1)&gt;YEAR(ДАННЫЕ!$CL1325),11,12),0)</f>
        <v>03mf0zpihbeCD0g0dlav0kstb0PPc0x0n0u0z0</v>
      </c>
      <c r="K1325" s="28" t="str">
        <f ca="1">ДАННЫЕ!$I1325&amp;"x"&amp;B1325&amp;"w"&amp;IF(T1325+ДАННЫЕ!AD1325+ДАННЫЕ!AE1325+ДАННЫЕ!AF1325+ДАННЫЕ!AG1325+ДАННЫЕ!AH1325+ДАННЫЕ!$AL1325+ДАННЫЕ!AI1325+ДАННЫЕ!AJ1325+ДАННЫЕ!AK1325+ДАННЫЕ!AP1325+ДАННЫЕ!AQ1325+ДАННЫЕ!AR1325+ДАННЫЕ!$AM1325+ДАННЫЕ!$AN1325+ДАННЫЕ!AS1325+ДАННЫЕ!AT1325&gt;0,1,0)&amp;IF(OR(T1325=2,ДАННЫЕ!AD1325=2,ДАННЫЕ!AE1325=2,ДАННЫЕ!AF1325=2,ДАННЫЕ!AG1325=2,ДАННЫЕ!AH1325=2,ДАННЫЕ!$AL1325=2,ДАННЫЕ!AI1325=2,ДАННЫЕ!AJ1325=2,ДАННЫЕ!AK1325=2,ДАННЫЕ!AP1325=2,ДАННЫЕ!AQ1325=2,ДАННЫЕ!AR1325=2,ДАННЫЕ!$AM1325=2,ДАННЫЕ!$AN1325=2,ДАННЫЕ!AS1325=2,ДАННЫЕ!AT1325=2),2,0)&amp;"t"&amp;IF(T1325&gt;0,"1"&amp;T1325,"00")&amp;"f"&amp;IF(ДАННЫЕ!$AC1325,"1"&amp;ДАННЫЕ!$AC1325,"00")&amp;"b"&amp;IF(ДАННЫЕ!$AD1325,"1"&amp;ДАННЫЕ!$AD1325,"00")&amp;"g"&amp;IF(ДАННЫЕ!$AF1325,"1"&amp;ДАННЫЕ!$AF1325,"00")&amp;"c"&amp;IF(ДАННЫЕ!$AG1325,"1"&amp;ДАННЫЕ!$AG1325,"00")&amp;"i"&amp;IF(ДАННЫЕ!$AH1325,"1"&amp;ДАННЫЕ!$AH1325,"00")&amp;"r"&amp;IF(ДАННЫЕ!$AL1325,"1"&amp;ДАННЫЕ!$AL1325,"00")&amp;"m"&amp;IF(ДАННЫЕ!$AI1325,"1"&amp;ДАННЫЕ!$AI1325,"00")&amp;"hS"&amp;IF(ДАННЫЕ!$AJ1325,"1"&amp;ДАННЫЕ!$AJ1325,"00")&amp;"hZ"&amp;IF(ДАННЫЕ!$AK1325,"1"&amp;ДАННЫЕ!$AK1325,"00")&amp;"p"&amp;IF(ДАННЫЕ!$AP1325,"1"&amp;ДАННЫЕ!$AP1325,"00")&amp;"k"&amp;IF(ДАННЫЕ!$AQ1325,"1"&amp;ДАННЫЕ!$AQ1325,"00")&amp;"z"&amp;IF(ДАННЫЕ!$AR1325,"1"&amp;ДАННЫЕ!$AR1325,"00")&amp;"j"&amp;IF(ДАННЫЕ!$AM1325,"1"&amp;ДАННЫЕ!$AM1325,"00")&amp;"n"&amp;IF(ДАННЫЕ!$AN1325,"1"&amp;ДАННЫЕ!$AN1325,"00")&amp;"E"&amp;ДАННЫЕ!BI1325&amp;"L"&amp;ДАННЫЕ!AO1325&amp;"h"&amp;IF(ДАННЫЕ!$AU1325&gt;0,1,0)&amp;"v"&amp;IF(ДАННЫЕ!$AW1325&gt;0,1,0)&amp;"a"&amp;IF(ДАННЫЕ!$AS1325,"1"&amp;ДАННЫЕ!$AS1325,"00")&amp;"s"&amp;IF(ДАННЫЕ!$AT1325,"1"&amp;ДАННЫЕ!$AT1325,"00")&amp;"u"&amp;IF(ДАННЫЕ!$CJ1325&gt;0,1,0)&amp;"y"&amp;B1325&amp;"d"&amp;H1325&amp;"e"&amp;F1325&amp;G1325</f>
        <v>x0w00t00f00b00g00c00i00r00m00hS00hZ00p00k00z00j00n00ELh0v0a00s00u0y0de</v>
      </c>
      <c r="L1325" s="28" t="str">
        <f ca="1">ДАННЫЕ!$I1325&amp;"VN"&amp;IF(ДАННЫЕ!AW1325&gt;0,11,10)&amp;"CD"&amp;IF(ДАННЫЕ!BF1325&gt;500,16,IF(ДАННЫЕ!BF1325&gt;350,15,IF(ДАННЫЕ!BF1325&gt;=200,14,IF(ДАННЫЕ!BF1325&gt;=100,13,IF(ДАННЫЕ!BF1325&gt;=50,12,IF(ДАННЫЕ!BF1325&gt;0,11,10))))))&amp;"AR"&amp;IF(ДАННЫЕ!BX1325&gt;0,1,0)&amp;"GD"&amp;B1325&amp;"VV"&amp;IF(E1325&gt;=5,IF(E1325&lt;18,1,0),0)</f>
        <v>VN10CD10AR0GD0VV0</v>
      </c>
      <c r="M1325" s="28" t="str">
        <f>ДАННЫЕ!$I1325&amp;"b"&amp;ДАННЫЕ!$BI1325&amp;"r"&amp;ДАННЫЕ!$BJ1325&amp;"CD"&amp;IF(ДАННЫЕ!BF1325&gt;0,IF(ДАННЫЕ!BF1325&lt;200,1,IF(ДАННЫЕ!BF1325&lt;350,2,3)),0)&amp;"h"&amp;IF(ДАННЫЕ!$BK1325+ДАННЫЕ!$BL1325+ДАННЫЕ!$BM1325&gt;0,1,0)&amp;"x"&amp;ДАННЫЕ!$BK1325&amp;"y"&amp;ДАННЫЕ!$BL1325&amp;"z"&amp;ДАННЫЕ!$BM1325&amp;"c"&amp;IF(ДАННЫЕ!$BK1325+ДАННЫЕ!$BL1325+ДАННЫЕ!$BM1325=3,1,0)&amp;"a"&amp;IF(ДАННЫЕ!$BQ1325+ДАННЫЕ!$BR1325&gt;0,1,0)&amp;"d"&amp;ДАННЫЕ!$BQ1325&amp;"v"&amp;ДАННЫЕ!$BR1325&amp;"p"&amp;ДАННЫЕ!$BS1325&amp;"n"&amp;ДАННЫЕ!$BU1325&amp;"t"&amp;ДАННЫЕ!$BV1325&amp;"o"&amp;ДАННЫЕ!$BT1325&amp;"l"&amp;IF(ДАННЫЕ!$BN1325&gt;0,1,0)&amp;ДАННЫЕ!$BN1325&amp;"g"&amp;ДАННЫЕ!$BO1325&amp;"s"&amp;ДАННЫЕ!$BP1325&amp;"DZ"&amp;IF(ДАННЫЕ!B1325-ДАННЫЕ!G1325 &lt; 60,IF(ДАННЫЕ!B1325-ДАННЫЕ!G1325 &gt;= 0,1,0),0)&amp;"u"&amp;IF(ДАННЫЕ!$CJ1325&gt;0,1,0)</f>
        <v>brCD0h0xyzc0a0dvpntol0gsDZ1u0</v>
      </c>
      <c r="N1325" s="28" t="str">
        <f ca="1">ДАННЫЕ!$F1325&amp;ДАННЫЕ!$I1325&amp;"g"&amp;B1325&amp;"cf"&amp;D1325&amp;"a"&amp;IF(ДАННЫЕ!$BX1325&gt;0,1,0)&amp;IF(ДАННЫЕ!$BF1325&gt;500,1,IF(ДАННЫЕ!$BF1325&gt;350,2,IF(ДАННЫЕ!$BF1325&gt;=200,3,IF(ДАННЫЕ!$BF1325&gt;=100,4,IF(ДАННЫЕ!$BF1325&gt;=50,5,IF(ДАННЫЕ!$BF1325&lt;50,6,0))))))&amp;"AR"&amp;IF(DATEDIF(ДАННЫЕ!$BX1325,ДАННЫЕ!$F$1,"y")&gt;1,1,0)&amp;"VG"&amp;IF(ДАННЫЕ!$BH1325="0",1,0)&amp;"o"&amp;IF(T1325+ДАННЫЕ!$AF1325+ДАННЫЕ!$AG1325+ДАННЫЕ!$AH1325+ДАННЫЕ!$AI1325+ДАННЫЕ!$AJ1325+ДАННЫЕ!$AP1325+ДАННЫЕ!$AQ1325+ДАННЫЕ!$AR1325+ДАННЫЕ!$AU1325+ДАННЫЕ!$AW1325+ДАННЫЕ!$AS1325+ДАННЫЕ!$AT1325&gt;0,1,0)&amp;"x"&amp;ДАННЫЕ!$AG1325&amp;"p"&amp;IF(ДАННЫЕ!$BY1325&gt;0,1,0)&amp;"v"&amp;IF(ДАННЫЕ!$BZ1325&gt;0,1,0)&amp;"n"&amp;ДАННЫЕ!$CA1325&amp;"t"&amp;ДАННЫЕ!$AY1325&amp;"k"&amp;ДАННЫЕ!$CB1325&amp;"q"&amp;ДАННЫЕ!$CC1325&amp;"w"&amp;ДАННЫЕ!$CD1325&amp;"e"&amp;ДАННЫЕ!$CE1325&amp;"m"&amp;ДАННЫЕ!$CF1325&amp;"c"&amp;ДАННЫЕ!$CG1325&amp;"z"&amp;ДАННЫЕ!$CH1325&amp;"d"&amp;IF(H1325=4,1,0)&amp;"s"&amp;IF(ДАННЫЕ!$J1325=1,0,1)&amp;"u"&amp;IF(ДАННЫЕ!$CJ1325&gt;0,1,0)</f>
        <v>g0cf0a06AR1VG0o0xp0v0ntkqwemczd0s1u0</v>
      </c>
      <c r="O1325" s="28" t="str">
        <f>ДАННЫЕ!$I1325&amp;"g"&amp;B1325&amp;A1325&amp;"f"&amp;P1325&amp;"c"&amp;IF(ДАННЫЕ!$U1325&gt;0,1,0)&amp;"s"&amp;IF(ДАННЫЕ!$Q1325&gt;0,IF(YEAR(ДАННЫЕ!$F$1)=YEAR(ДАННЫЕ!$Q1325),IF(MONTH(ДАННЫЕ!$F$1)=MONTH(ДАННЫЕ!$Q1325),111,11),1),0)&amp;"i"&amp;IF(ДАННЫЕ!$R1325+ДАННЫЕ!$S1325+ДАННЫЕ!$T1325=0,0,1)&amp;"h"&amp;IF(ДАННЫЕ!$P1325&gt;0,1,0)&amp;"p"&amp;IF(ДАННЫЕ!$CI1325&gt;0,IF(YEAR(ДАННЫЕ!$F$1)=YEAR(ДАННЫЕ!$CI1325),IF(MONTH(ДАННЫЕ!$F$1)=MONTH(ДАННЫЕ!$CI1325),111,11),1),0)&amp;"d"&amp;IF(ДАННЫЕ!$CJ1325&gt;0,IF(YEAR(ДАННЫЕ!$F$1)=YEAR(ДАННЫЕ!$CJ1325),IF(MONTH(ДАННЫЕ!$F$1)=MONTH(ДАННЫЕ!$CJ1325),111,11),1),0)&amp;"o"&amp;IF(ДАННЫЕ!$CK1325&gt;0,IF(MONTH(ДАННЫЕ!$F$1)=MONTH(ДАННЫЕ!$CK1325),111,11),0)&amp;"v"&amp;IF(ДАННЫЕ!$BE1325&gt;0,IF(MONTH(ДАННЫЕ!$F$1)=MONTH(ДАННЫЕ!$BE1325),111,11),0)</f>
        <v>g00f0c0s0i0h0p0d0o0v0</v>
      </c>
      <c r="P1325" s="15">
        <f t="shared" si="65"/>
        <v>0</v>
      </c>
      <c r="Q1325" s="15">
        <f>IF(ДАННЫЕ!$F$1&gt;ДАННЫЕ!$N1325,IF(YEAR(ДАННЫЕ!$F$1)=YEAR(ДАННЫЕ!M1325),1,0),0)</f>
        <v>0</v>
      </c>
      <c r="R1325" s="15">
        <f>IF(ДАННЫЕ!$F$1&gt;ДАННЫЕ!$N1325,IF(YEAR(ДАННЫЕ!$F$1)=YEAR(ДАННЫЕ!N1325),1,0),0)</f>
        <v>0</v>
      </c>
      <c r="S1325" s="15">
        <f>IF(ДАННЫЕ!$AA1325="2А",1,IF(ДАННЫЕ!$AA1325="2Б",2,IF(ДАННЫЕ!$AA1325="2В",3,IF(ДАННЫЕ!$AA1325=3,4,IF(ДАННЫЕ!$AA1325="4А",5,IF(ДАННЫЕ!$AA1325="4Б",6,IF(ДАННЫЕ!$AA1325="4В",7,IF(ДАННЫЕ!$AA1325=5,8,0))))))))</f>
        <v>0</v>
      </c>
      <c r="T1325" s="15">
        <f>IF(OR(ДАННЫЕ!$AC1325=2,ДАННЫЕ!$AD1325=2,ДАННЫЕ!$AE1325=2),2,IF(OR(ДАННЫЕ!$AC1325=1,ДАННЫЕ!$AD1325=1,ДАННЫЕ!$AE1325=1),1,0))</f>
        <v>0</v>
      </c>
    </row>
    <row r="1326" spans="1:20" x14ac:dyDescent="0.2">
      <c r="A1326" s="78">
        <f>IF(B1326&gt;0,IF(MONTH(ДАННЫЕ!$F$1)=MONTH(ДАННЫЕ!$B1326),1,0),0)</f>
        <v>0</v>
      </c>
      <c r="B1326" s="14">
        <f>IF(ДАННЫЕ!$B1326&gt;0,IF(YEAR(ДАННЫЕ!$F$1)=YEAR(ДАННЫЕ!$B1326),1,0),0)</f>
        <v>0</v>
      </c>
      <c r="C1326" s="14">
        <f>IF(ДАННЫЕ!$CM1326&gt;0,IF(YEAR(ДАННЫЕ!$F$1)=YEAR(ДАННЫЕ!$CM1326),1,0),0)</f>
        <v>0</v>
      </c>
      <c r="D1326" s="14">
        <f>IF(ДАННЫЕ!$CJ1326&gt;0,IF(ДАННЫЕ!$CL1326&gt;ДАННЫЕ!$F$1,1,IF(ДАННЫЕ!$CL1326&gt;0,0,1)),0)</f>
        <v>0</v>
      </c>
      <c r="E1326" s="43" t="str">
        <f ca="1">IF(ДАННЫЕ!$F$1&gt;0,IF(ДАННЫЕ!$G1326&gt;0,DATEDIF(ДАННЫЕ!$G1326,ДАННЫЕ!$F$1,"y"),""),IF(ДАННЫЕ!$G1326&gt;0,DATEDIF(ДАННЫЕ!$G1326,TODAY(),"y"),""))</f>
        <v/>
      </c>
      <c r="F1326" s="43" t="str">
        <f xml:space="preserve"> IF(ДАННЫЕ!$F1326="М",IF(E1326&gt;=18,IF(E1326&lt;60,1,""),""),"")&amp;IF(ДАННЫЕ!$F1326="Ж",IF(E1326&gt;=18,IF(E1326&lt;55,1,""),""),"")</f>
        <v/>
      </c>
      <c r="G1326" s="43" t="str">
        <f xml:space="preserve"> IF(ДАННЫЕ!$F1326="М",IF(E1326&gt;=60,2,""),"")&amp;IF(ДАННЫЕ!$F1326="Ж",IF(E1326&gt;=55,2,""),"")</f>
        <v/>
      </c>
      <c r="H1326" s="43" t="str">
        <f t="shared" ca="1" si="63"/>
        <v/>
      </c>
      <c r="I1326" s="43" t="str">
        <f t="shared" ca="1" si="64"/>
        <v>03</v>
      </c>
      <c r="J1326" s="28" t="str">
        <f ca="1">ДАННЫЕ!$F1326&amp;H1326&amp;I1326&amp;ДАННЫЕ!$I1326&amp;"m"&amp;IF(ДАННЫЕ!$I1326&gt;0,IF(ДАННЫЕ!$J1326&gt;0,0,1),"")&amp;"f"&amp;IF(ДАННЫЕ!$R1326&gt;0,IF(YEAR(ДАННЫЕ!$F$1)=YEAR(ДАННЫЕ!$R1326),1,0),0)&amp;"z"&amp;ДАННЫЕ!$R1326&amp;"p"&amp;ДАННЫЕ!$S1326&amp;"i"&amp;ДАННЫЕ!$T1326&amp;"h"&amp;ДАННЫЕ!$K1326&amp;"be"&amp;ДАННЫЕ!$BI1326&amp;"CD"&amp;IF(ДАННЫЕ!BF1326&gt;500,4,IF(ДАННЫЕ!BF1326&gt;350,3,IF(ДАННЫЕ!BF1326&gt;200,2,IF(ДАННЫЕ!BF1326&gt;0,1,0))))&amp;"g"&amp;B1326&amp;"d"&amp;H1326&amp;"l"&amp;ДАННЫЕ!AT1326&amp;"a"&amp;ДАННЫЕ!$V1326&amp;"v"&amp;R1326&amp;"k"&amp;ДАННЫЕ!$U1326&amp;"s"&amp;ДАННЫЕ!$Y1326&amp;"t"&amp;ДАННЫЕ!$X1326&amp;"b"&amp;IF(ДАННЫЕ!$Q1326&gt;1,1,0)&amp;"PP"&amp;ДАННЫЕ!Z1326&amp;"c"&amp;S1326&amp;"x"&amp;IF(ДАННЫЕ!$BY1326&gt;0,IF(YEAR(ДАННЫЕ!$F$1)=YEAR(ДАННЫЕ!$BY1326),1,0),0)&amp;"n"&amp;IF(ДАННЫЕ!$BZ1326&gt;0,IF(YEAR(ДАННЫЕ!$F$1)=YEAR(ДАННЫЕ!$BZ1326),1,0),0)&amp;"u"&amp;D1326&amp;"z"&amp;IF(ДАННЫЕ!$CL1326&gt;0,IF(YEAR(ДАННЫЕ!$F$1)&gt;YEAR(ДАННЫЕ!$CL1326),11,12),0)</f>
        <v>03mf0zpihbeCD0g0dlav0kstb0PPc0x0n0u0z0</v>
      </c>
      <c r="K1326" s="28" t="str">
        <f ca="1">ДАННЫЕ!$I1326&amp;"x"&amp;B1326&amp;"w"&amp;IF(T1326+ДАННЫЕ!AD1326+ДАННЫЕ!AE1326+ДАННЫЕ!AF1326+ДАННЫЕ!AG1326+ДАННЫЕ!AH1326+ДАННЫЕ!$AL1326+ДАННЫЕ!AI1326+ДАННЫЕ!AJ1326+ДАННЫЕ!AK1326+ДАННЫЕ!AP1326+ДАННЫЕ!AQ1326+ДАННЫЕ!AR1326+ДАННЫЕ!$AM1326+ДАННЫЕ!$AN1326+ДАННЫЕ!AS1326+ДАННЫЕ!AT1326&gt;0,1,0)&amp;IF(OR(T1326=2,ДАННЫЕ!AD1326=2,ДАННЫЕ!AE1326=2,ДАННЫЕ!AF1326=2,ДАННЫЕ!AG1326=2,ДАННЫЕ!AH1326=2,ДАННЫЕ!$AL1326=2,ДАННЫЕ!AI1326=2,ДАННЫЕ!AJ1326=2,ДАННЫЕ!AK1326=2,ДАННЫЕ!AP1326=2,ДАННЫЕ!AQ1326=2,ДАННЫЕ!AR1326=2,ДАННЫЕ!$AM1326=2,ДАННЫЕ!$AN1326=2,ДАННЫЕ!AS1326=2,ДАННЫЕ!AT1326=2),2,0)&amp;"t"&amp;IF(T1326&gt;0,"1"&amp;T1326,"00")&amp;"f"&amp;IF(ДАННЫЕ!$AC1326,"1"&amp;ДАННЫЕ!$AC1326,"00")&amp;"b"&amp;IF(ДАННЫЕ!$AD1326,"1"&amp;ДАННЫЕ!$AD1326,"00")&amp;"g"&amp;IF(ДАННЫЕ!$AF1326,"1"&amp;ДАННЫЕ!$AF1326,"00")&amp;"c"&amp;IF(ДАННЫЕ!$AG1326,"1"&amp;ДАННЫЕ!$AG1326,"00")&amp;"i"&amp;IF(ДАННЫЕ!$AH1326,"1"&amp;ДАННЫЕ!$AH1326,"00")&amp;"r"&amp;IF(ДАННЫЕ!$AL1326,"1"&amp;ДАННЫЕ!$AL1326,"00")&amp;"m"&amp;IF(ДАННЫЕ!$AI1326,"1"&amp;ДАННЫЕ!$AI1326,"00")&amp;"hS"&amp;IF(ДАННЫЕ!$AJ1326,"1"&amp;ДАННЫЕ!$AJ1326,"00")&amp;"hZ"&amp;IF(ДАННЫЕ!$AK1326,"1"&amp;ДАННЫЕ!$AK1326,"00")&amp;"p"&amp;IF(ДАННЫЕ!$AP1326,"1"&amp;ДАННЫЕ!$AP1326,"00")&amp;"k"&amp;IF(ДАННЫЕ!$AQ1326,"1"&amp;ДАННЫЕ!$AQ1326,"00")&amp;"z"&amp;IF(ДАННЫЕ!$AR1326,"1"&amp;ДАННЫЕ!$AR1326,"00")&amp;"j"&amp;IF(ДАННЫЕ!$AM1326,"1"&amp;ДАННЫЕ!$AM1326,"00")&amp;"n"&amp;IF(ДАННЫЕ!$AN1326,"1"&amp;ДАННЫЕ!$AN1326,"00")&amp;"E"&amp;ДАННЫЕ!BI1326&amp;"L"&amp;ДАННЫЕ!AO1326&amp;"h"&amp;IF(ДАННЫЕ!$AU1326&gt;0,1,0)&amp;"v"&amp;IF(ДАННЫЕ!$AW1326&gt;0,1,0)&amp;"a"&amp;IF(ДАННЫЕ!$AS1326,"1"&amp;ДАННЫЕ!$AS1326,"00")&amp;"s"&amp;IF(ДАННЫЕ!$AT1326,"1"&amp;ДАННЫЕ!$AT1326,"00")&amp;"u"&amp;IF(ДАННЫЕ!$CJ1326&gt;0,1,0)&amp;"y"&amp;B1326&amp;"d"&amp;H1326&amp;"e"&amp;F1326&amp;G1326</f>
        <v>x0w00t00f00b00g00c00i00r00m00hS00hZ00p00k00z00j00n00ELh0v0a00s00u0y0de</v>
      </c>
      <c r="L1326" s="28" t="str">
        <f ca="1">ДАННЫЕ!$I1326&amp;"VN"&amp;IF(ДАННЫЕ!AW1326&gt;0,11,10)&amp;"CD"&amp;IF(ДАННЫЕ!BF1326&gt;500,16,IF(ДАННЫЕ!BF1326&gt;350,15,IF(ДАННЫЕ!BF1326&gt;=200,14,IF(ДАННЫЕ!BF1326&gt;=100,13,IF(ДАННЫЕ!BF1326&gt;=50,12,IF(ДАННЫЕ!BF1326&gt;0,11,10))))))&amp;"AR"&amp;IF(ДАННЫЕ!BX1326&gt;0,1,0)&amp;"GD"&amp;B1326&amp;"VV"&amp;IF(E1326&gt;=5,IF(E1326&lt;18,1,0),0)</f>
        <v>VN10CD10AR0GD0VV0</v>
      </c>
      <c r="M1326" s="28" t="str">
        <f>ДАННЫЕ!$I1326&amp;"b"&amp;ДАННЫЕ!$BI1326&amp;"r"&amp;ДАННЫЕ!$BJ1326&amp;"CD"&amp;IF(ДАННЫЕ!BF1326&gt;0,IF(ДАННЫЕ!BF1326&lt;200,1,IF(ДАННЫЕ!BF1326&lt;350,2,3)),0)&amp;"h"&amp;IF(ДАННЫЕ!$BK1326+ДАННЫЕ!$BL1326+ДАННЫЕ!$BM1326&gt;0,1,0)&amp;"x"&amp;ДАННЫЕ!$BK1326&amp;"y"&amp;ДАННЫЕ!$BL1326&amp;"z"&amp;ДАННЫЕ!$BM1326&amp;"c"&amp;IF(ДАННЫЕ!$BK1326+ДАННЫЕ!$BL1326+ДАННЫЕ!$BM1326=3,1,0)&amp;"a"&amp;IF(ДАННЫЕ!$BQ1326+ДАННЫЕ!$BR1326&gt;0,1,0)&amp;"d"&amp;ДАННЫЕ!$BQ1326&amp;"v"&amp;ДАННЫЕ!$BR1326&amp;"p"&amp;ДАННЫЕ!$BS1326&amp;"n"&amp;ДАННЫЕ!$BU1326&amp;"t"&amp;ДАННЫЕ!$BV1326&amp;"o"&amp;ДАННЫЕ!$BT1326&amp;"l"&amp;IF(ДАННЫЕ!$BN1326&gt;0,1,0)&amp;ДАННЫЕ!$BN1326&amp;"g"&amp;ДАННЫЕ!$BO1326&amp;"s"&amp;ДАННЫЕ!$BP1326&amp;"DZ"&amp;IF(ДАННЫЕ!B1326-ДАННЫЕ!G1326 &lt; 60,IF(ДАННЫЕ!B1326-ДАННЫЕ!G1326 &gt;= 0,1,0),0)&amp;"u"&amp;IF(ДАННЫЕ!$CJ1326&gt;0,1,0)</f>
        <v>brCD0h0xyzc0a0dvpntol0gsDZ1u0</v>
      </c>
      <c r="N1326" s="28" t="str">
        <f ca="1">ДАННЫЕ!$F1326&amp;ДАННЫЕ!$I1326&amp;"g"&amp;B1326&amp;"cf"&amp;D1326&amp;"a"&amp;IF(ДАННЫЕ!$BX1326&gt;0,1,0)&amp;IF(ДАННЫЕ!$BF1326&gt;500,1,IF(ДАННЫЕ!$BF1326&gt;350,2,IF(ДАННЫЕ!$BF1326&gt;=200,3,IF(ДАННЫЕ!$BF1326&gt;=100,4,IF(ДАННЫЕ!$BF1326&gt;=50,5,IF(ДАННЫЕ!$BF1326&lt;50,6,0))))))&amp;"AR"&amp;IF(DATEDIF(ДАННЫЕ!$BX1326,ДАННЫЕ!$F$1,"y")&gt;1,1,0)&amp;"VG"&amp;IF(ДАННЫЕ!$BH1326="0",1,0)&amp;"o"&amp;IF(T1326+ДАННЫЕ!$AF1326+ДАННЫЕ!$AG1326+ДАННЫЕ!$AH1326+ДАННЫЕ!$AI1326+ДАННЫЕ!$AJ1326+ДАННЫЕ!$AP1326+ДАННЫЕ!$AQ1326+ДАННЫЕ!$AR1326+ДАННЫЕ!$AU1326+ДАННЫЕ!$AW1326+ДАННЫЕ!$AS1326+ДАННЫЕ!$AT1326&gt;0,1,0)&amp;"x"&amp;ДАННЫЕ!$AG1326&amp;"p"&amp;IF(ДАННЫЕ!$BY1326&gt;0,1,0)&amp;"v"&amp;IF(ДАННЫЕ!$BZ1326&gt;0,1,0)&amp;"n"&amp;ДАННЫЕ!$CA1326&amp;"t"&amp;ДАННЫЕ!$AY1326&amp;"k"&amp;ДАННЫЕ!$CB1326&amp;"q"&amp;ДАННЫЕ!$CC1326&amp;"w"&amp;ДАННЫЕ!$CD1326&amp;"e"&amp;ДАННЫЕ!$CE1326&amp;"m"&amp;ДАННЫЕ!$CF1326&amp;"c"&amp;ДАННЫЕ!$CG1326&amp;"z"&amp;ДАННЫЕ!$CH1326&amp;"d"&amp;IF(H1326=4,1,0)&amp;"s"&amp;IF(ДАННЫЕ!$J1326=1,0,1)&amp;"u"&amp;IF(ДАННЫЕ!$CJ1326&gt;0,1,0)</f>
        <v>g0cf0a06AR1VG0o0xp0v0ntkqwemczd0s1u0</v>
      </c>
      <c r="O1326" s="28" t="str">
        <f>ДАННЫЕ!$I1326&amp;"g"&amp;B1326&amp;A1326&amp;"f"&amp;P1326&amp;"c"&amp;IF(ДАННЫЕ!$U1326&gt;0,1,0)&amp;"s"&amp;IF(ДАННЫЕ!$Q1326&gt;0,IF(YEAR(ДАННЫЕ!$F$1)=YEAR(ДАННЫЕ!$Q1326),IF(MONTH(ДАННЫЕ!$F$1)=MONTH(ДАННЫЕ!$Q1326),111,11),1),0)&amp;"i"&amp;IF(ДАННЫЕ!$R1326+ДАННЫЕ!$S1326+ДАННЫЕ!$T1326=0,0,1)&amp;"h"&amp;IF(ДАННЫЕ!$P1326&gt;0,1,0)&amp;"p"&amp;IF(ДАННЫЕ!$CI1326&gt;0,IF(YEAR(ДАННЫЕ!$F$1)=YEAR(ДАННЫЕ!$CI1326),IF(MONTH(ДАННЫЕ!$F$1)=MONTH(ДАННЫЕ!$CI1326),111,11),1),0)&amp;"d"&amp;IF(ДАННЫЕ!$CJ1326&gt;0,IF(YEAR(ДАННЫЕ!$F$1)=YEAR(ДАННЫЕ!$CJ1326),IF(MONTH(ДАННЫЕ!$F$1)=MONTH(ДАННЫЕ!$CJ1326),111,11),1),0)&amp;"o"&amp;IF(ДАННЫЕ!$CK1326&gt;0,IF(MONTH(ДАННЫЕ!$F$1)=MONTH(ДАННЫЕ!$CK1326),111,11),0)&amp;"v"&amp;IF(ДАННЫЕ!$BE1326&gt;0,IF(MONTH(ДАННЫЕ!$F$1)=MONTH(ДАННЫЕ!$BE1326),111,11),0)</f>
        <v>g00f0c0s0i0h0p0d0o0v0</v>
      </c>
      <c r="P1326" s="15">
        <f t="shared" si="65"/>
        <v>0</v>
      </c>
      <c r="Q1326" s="15">
        <f>IF(ДАННЫЕ!$F$1&gt;ДАННЫЕ!$N1326,IF(YEAR(ДАННЫЕ!$F$1)=YEAR(ДАННЫЕ!M1326),1,0),0)</f>
        <v>0</v>
      </c>
      <c r="R1326" s="15">
        <f>IF(ДАННЫЕ!$F$1&gt;ДАННЫЕ!$N1326,IF(YEAR(ДАННЫЕ!$F$1)=YEAR(ДАННЫЕ!N1326),1,0),0)</f>
        <v>0</v>
      </c>
      <c r="S1326" s="15">
        <f>IF(ДАННЫЕ!$AA1326="2А",1,IF(ДАННЫЕ!$AA1326="2Б",2,IF(ДАННЫЕ!$AA1326="2В",3,IF(ДАННЫЕ!$AA1326=3,4,IF(ДАННЫЕ!$AA1326="4А",5,IF(ДАННЫЕ!$AA1326="4Б",6,IF(ДАННЫЕ!$AA1326="4В",7,IF(ДАННЫЕ!$AA1326=5,8,0))))))))</f>
        <v>0</v>
      </c>
      <c r="T1326" s="15">
        <f>IF(OR(ДАННЫЕ!$AC1326=2,ДАННЫЕ!$AD1326=2,ДАННЫЕ!$AE1326=2),2,IF(OR(ДАННЫЕ!$AC1326=1,ДАННЫЕ!$AD1326=1,ДАННЫЕ!$AE1326=1),1,0))</f>
        <v>0</v>
      </c>
    </row>
    <row r="1327" spans="1:20" x14ac:dyDescent="0.2">
      <c r="A1327" s="78">
        <f>IF(B1327&gt;0,IF(MONTH(ДАННЫЕ!$F$1)=MONTH(ДАННЫЕ!$B1327),1,0),0)</f>
        <v>0</v>
      </c>
      <c r="B1327" s="14">
        <f>IF(ДАННЫЕ!$B1327&gt;0,IF(YEAR(ДАННЫЕ!$F$1)=YEAR(ДАННЫЕ!$B1327),1,0),0)</f>
        <v>0</v>
      </c>
      <c r="C1327" s="14">
        <f>IF(ДАННЫЕ!$CM1327&gt;0,IF(YEAR(ДАННЫЕ!$F$1)=YEAR(ДАННЫЕ!$CM1327),1,0),0)</f>
        <v>0</v>
      </c>
      <c r="D1327" s="14">
        <f>IF(ДАННЫЕ!$CJ1327&gt;0,IF(ДАННЫЕ!$CL1327&gt;ДАННЫЕ!$F$1,1,IF(ДАННЫЕ!$CL1327&gt;0,0,1)),0)</f>
        <v>0</v>
      </c>
      <c r="E1327" s="43" t="str">
        <f ca="1">IF(ДАННЫЕ!$F$1&gt;0,IF(ДАННЫЕ!$G1327&gt;0,DATEDIF(ДАННЫЕ!$G1327,ДАННЫЕ!$F$1,"y"),""),IF(ДАННЫЕ!$G1327&gt;0,DATEDIF(ДАННЫЕ!$G1327,TODAY(),"y"),""))</f>
        <v/>
      </c>
      <c r="F1327" s="43" t="str">
        <f xml:space="preserve"> IF(ДАННЫЕ!$F1327="М",IF(E1327&gt;=18,IF(E1327&lt;60,1,""),""),"")&amp;IF(ДАННЫЕ!$F1327="Ж",IF(E1327&gt;=18,IF(E1327&lt;55,1,""),""),"")</f>
        <v/>
      </c>
      <c r="G1327" s="43" t="str">
        <f xml:space="preserve"> IF(ДАННЫЕ!$F1327="М",IF(E1327&gt;=60,2,""),"")&amp;IF(ДАННЫЕ!$F1327="Ж",IF(E1327&gt;=55,2,""),"")</f>
        <v/>
      </c>
      <c r="H1327" s="43" t="str">
        <f t="shared" ca="1" si="63"/>
        <v/>
      </c>
      <c r="I1327" s="43" t="str">
        <f t="shared" ca="1" si="64"/>
        <v>03</v>
      </c>
      <c r="J1327" s="28" t="str">
        <f ca="1">ДАННЫЕ!$F1327&amp;H1327&amp;I1327&amp;ДАННЫЕ!$I1327&amp;"m"&amp;IF(ДАННЫЕ!$I1327&gt;0,IF(ДАННЫЕ!$J1327&gt;0,0,1),"")&amp;"f"&amp;IF(ДАННЫЕ!$R1327&gt;0,IF(YEAR(ДАННЫЕ!$F$1)=YEAR(ДАННЫЕ!$R1327),1,0),0)&amp;"z"&amp;ДАННЫЕ!$R1327&amp;"p"&amp;ДАННЫЕ!$S1327&amp;"i"&amp;ДАННЫЕ!$T1327&amp;"h"&amp;ДАННЫЕ!$K1327&amp;"be"&amp;ДАННЫЕ!$BI1327&amp;"CD"&amp;IF(ДАННЫЕ!BF1327&gt;500,4,IF(ДАННЫЕ!BF1327&gt;350,3,IF(ДАННЫЕ!BF1327&gt;200,2,IF(ДАННЫЕ!BF1327&gt;0,1,0))))&amp;"g"&amp;B1327&amp;"d"&amp;H1327&amp;"l"&amp;ДАННЫЕ!AT1327&amp;"a"&amp;ДАННЫЕ!$V1327&amp;"v"&amp;R1327&amp;"k"&amp;ДАННЫЕ!$U1327&amp;"s"&amp;ДАННЫЕ!$Y1327&amp;"t"&amp;ДАННЫЕ!$X1327&amp;"b"&amp;IF(ДАННЫЕ!$Q1327&gt;1,1,0)&amp;"PP"&amp;ДАННЫЕ!Z1327&amp;"c"&amp;S1327&amp;"x"&amp;IF(ДАННЫЕ!$BY1327&gt;0,IF(YEAR(ДАННЫЕ!$F$1)=YEAR(ДАННЫЕ!$BY1327),1,0),0)&amp;"n"&amp;IF(ДАННЫЕ!$BZ1327&gt;0,IF(YEAR(ДАННЫЕ!$F$1)=YEAR(ДАННЫЕ!$BZ1327),1,0),0)&amp;"u"&amp;D1327&amp;"z"&amp;IF(ДАННЫЕ!$CL1327&gt;0,IF(YEAR(ДАННЫЕ!$F$1)&gt;YEAR(ДАННЫЕ!$CL1327),11,12),0)</f>
        <v>03mf0zpihbeCD0g0dlav0kstb0PPc0x0n0u0z0</v>
      </c>
      <c r="K1327" s="28" t="str">
        <f ca="1">ДАННЫЕ!$I1327&amp;"x"&amp;B1327&amp;"w"&amp;IF(T1327+ДАННЫЕ!AD1327+ДАННЫЕ!AE1327+ДАННЫЕ!AF1327+ДАННЫЕ!AG1327+ДАННЫЕ!AH1327+ДАННЫЕ!$AL1327+ДАННЫЕ!AI1327+ДАННЫЕ!AJ1327+ДАННЫЕ!AK1327+ДАННЫЕ!AP1327+ДАННЫЕ!AQ1327+ДАННЫЕ!AR1327+ДАННЫЕ!$AM1327+ДАННЫЕ!$AN1327+ДАННЫЕ!AS1327+ДАННЫЕ!AT1327&gt;0,1,0)&amp;IF(OR(T1327=2,ДАННЫЕ!AD1327=2,ДАННЫЕ!AE1327=2,ДАННЫЕ!AF1327=2,ДАННЫЕ!AG1327=2,ДАННЫЕ!AH1327=2,ДАННЫЕ!$AL1327=2,ДАННЫЕ!AI1327=2,ДАННЫЕ!AJ1327=2,ДАННЫЕ!AK1327=2,ДАННЫЕ!AP1327=2,ДАННЫЕ!AQ1327=2,ДАННЫЕ!AR1327=2,ДАННЫЕ!$AM1327=2,ДАННЫЕ!$AN1327=2,ДАННЫЕ!AS1327=2,ДАННЫЕ!AT1327=2),2,0)&amp;"t"&amp;IF(T1327&gt;0,"1"&amp;T1327,"00")&amp;"f"&amp;IF(ДАННЫЕ!$AC1327,"1"&amp;ДАННЫЕ!$AC1327,"00")&amp;"b"&amp;IF(ДАННЫЕ!$AD1327,"1"&amp;ДАННЫЕ!$AD1327,"00")&amp;"g"&amp;IF(ДАННЫЕ!$AF1327,"1"&amp;ДАННЫЕ!$AF1327,"00")&amp;"c"&amp;IF(ДАННЫЕ!$AG1327,"1"&amp;ДАННЫЕ!$AG1327,"00")&amp;"i"&amp;IF(ДАННЫЕ!$AH1327,"1"&amp;ДАННЫЕ!$AH1327,"00")&amp;"r"&amp;IF(ДАННЫЕ!$AL1327,"1"&amp;ДАННЫЕ!$AL1327,"00")&amp;"m"&amp;IF(ДАННЫЕ!$AI1327,"1"&amp;ДАННЫЕ!$AI1327,"00")&amp;"hS"&amp;IF(ДАННЫЕ!$AJ1327,"1"&amp;ДАННЫЕ!$AJ1327,"00")&amp;"hZ"&amp;IF(ДАННЫЕ!$AK1327,"1"&amp;ДАННЫЕ!$AK1327,"00")&amp;"p"&amp;IF(ДАННЫЕ!$AP1327,"1"&amp;ДАННЫЕ!$AP1327,"00")&amp;"k"&amp;IF(ДАННЫЕ!$AQ1327,"1"&amp;ДАННЫЕ!$AQ1327,"00")&amp;"z"&amp;IF(ДАННЫЕ!$AR1327,"1"&amp;ДАННЫЕ!$AR1327,"00")&amp;"j"&amp;IF(ДАННЫЕ!$AM1327,"1"&amp;ДАННЫЕ!$AM1327,"00")&amp;"n"&amp;IF(ДАННЫЕ!$AN1327,"1"&amp;ДАННЫЕ!$AN1327,"00")&amp;"E"&amp;ДАННЫЕ!BI1327&amp;"L"&amp;ДАННЫЕ!AO1327&amp;"h"&amp;IF(ДАННЫЕ!$AU1327&gt;0,1,0)&amp;"v"&amp;IF(ДАННЫЕ!$AW1327&gt;0,1,0)&amp;"a"&amp;IF(ДАННЫЕ!$AS1327,"1"&amp;ДАННЫЕ!$AS1327,"00")&amp;"s"&amp;IF(ДАННЫЕ!$AT1327,"1"&amp;ДАННЫЕ!$AT1327,"00")&amp;"u"&amp;IF(ДАННЫЕ!$CJ1327&gt;0,1,0)&amp;"y"&amp;B1327&amp;"d"&amp;H1327&amp;"e"&amp;F1327&amp;G1327</f>
        <v>x0w00t00f00b00g00c00i00r00m00hS00hZ00p00k00z00j00n00ELh0v0a00s00u0y0de</v>
      </c>
      <c r="L1327" s="28" t="str">
        <f ca="1">ДАННЫЕ!$I1327&amp;"VN"&amp;IF(ДАННЫЕ!AW1327&gt;0,11,10)&amp;"CD"&amp;IF(ДАННЫЕ!BF1327&gt;500,16,IF(ДАННЫЕ!BF1327&gt;350,15,IF(ДАННЫЕ!BF1327&gt;=200,14,IF(ДАННЫЕ!BF1327&gt;=100,13,IF(ДАННЫЕ!BF1327&gt;=50,12,IF(ДАННЫЕ!BF1327&gt;0,11,10))))))&amp;"AR"&amp;IF(ДАННЫЕ!BX1327&gt;0,1,0)&amp;"GD"&amp;B1327&amp;"VV"&amp;IF(E1327&gt;=5,IF(E1327&lt;18,1,0),0)</f>
        <v>VN10CD10AR0GD0VV0</v>
      </c>
      <c r="M1327" s="28" t="str">
        <f>ДАННЫЕ!$I1327&amp;"b"&amp;ДАННЫЕ!$BI1327&amp;"r"&amp;ДАННЫЕ!$BJ1327&amp;"CD"&amp;IF(ДАННЫЕ!BF1327&gt;0,IF(ДАННЫЕ!BF1327&lt;200,1,IF(ДАННЫЕ!BF1327&lt;350,2,3)),0)&amp;"h"&amp;IF(ДАННЫЕ!$BK1327+ДАННЫЕ!$BL1327+ДАННЫЕ!$BM1327&gt;0,1,0)&amp;"x"&amp;ДАННЫЕ!$BK1327&amp;"y"&amp;ДАННЫЕ!$BL1327&amp;"z"&amp;ДАННЫЕ!$BM1327&amp;"c"&amp;IF(ДАННЫЕ!$BK1327+ДАННЫЕ!$BL1327+ДАННЫЕ!$BM1327=3,1,0)&amp;"a"&amp;IF(ДАННЫЕ!$BQ1327+ДАННЫЕ!$BR1327&gt;0,1,0)&amp;"d"&amp;ДАННЫЕ!$BQ1327&amp;"v"&amp;ДАННЫЕ!$BR1327&amp;"p"&amp;ДАННЫЕ!$BS1327&amp;"n"&amp;ДАННЫЕ!$BU1327&amp;"t"&amp;ДАННЫЕ!$BV1327&amp;"o"&amp;ДАННЫЕ!$BT1327&amp;"l"&amp;IF(ДАННЫЕ!$BN1327&gt;0,1,0)&amp;ДАННЫЕ!$BN1327&amp;"g"&amp;ДАННЫЕ!$BO1327&amp;"s"&amp;ДАННЫЕ!$BP1327&amp;"DZ"&amp;IF(ДАННЫЕ!B1327-ДАННЫЕ!G1327 &lt; 60,IF(ДАННЫЕ!B1327-ДАННЫЕ!G1327 &gt;= 0,1,0),0)&amp;"u"&amp;IF(ДАННЫЕ!$CJ1327&gt;0,1,0)</f>
        <v>brCD0h0xyzc0a0dvpntol0gsDZ1u0</v>
      </c>
      <c r="N1327" s="28" t="str">
        <f ca="1">ДАННЫЕ!$F1327&amp;ДАННЫЕ!$I1327&amp;"g"&amp;B1327&amp;"cf"&amp;D1327&amp;"a"&amp;IF(ДАННЫЕ!$BX1327&gt;0,1,0)&amp;IF(ДАННЫЕ!$BF1327&gt;500,1,IF(ДАННЫЕ!$BF1327&gt;350,2,IF(ДАННЫЕ!$BF1327&gt;=200,3,IF(ДАННЫЕ!$BF1327&gt;=100,4,IF(ДАННЫЕ!$BF1327&gt;=50,5,IF(ДАННЫЕ!$BF1327&lt;50,6,0))))))&amp;"AR"&amp;IF(DATEDIF(ДАННЫЕ!$BX1327,ДАННЫЕ!$F$1,"y")&gt;1,1,0)&amp;"VG"&amp;IF(ДАННЫЕ!$BH1327="0",1,0)&amp;"o"&amp;IF(T1327+ДАННЫЕ!$AF1327+ДАННЫЕ!$AG1327+ДАННЫЕ!$AH1327+ДАННЫЕ!$AI1327+ДАННЫЕ!$AJ1327+ДАННЫЕ!$AP1327+ДАННЫЕ!$AQ1327+ДАННЫЕ!$AR1327+ДАННЫЕ!$AU1327+ДАННЫЕ!$AW1327+ДАННЫЕ!$AS1327+ДАННЫЕ!$AT1327&gt;0,1,0)&amp;"x"&amp;ДАННЫЕ!$AG1327&amp;"p"&amp;IF(ДАННЫЕ!$BY1327&gt;0,1,0)&amp;"v"&amp;IF(ДАННЫЕ!$BZ1327&gt;0,1,0)&amp;"n"&amp;ДАННЫЕ!$CA1327&amp;"t"&amp;ДАННЫЕ!$AY1327&amp;"k"&amp;ДАННЫЕ!$CB1327&amp;"q"&amp;ДАННЫЕ!$CC1327&amp;"w"&amp;ДАННЫЕ!$CD1327&amp;"e"&amp;ДАННЫЕ!$CE1327&amp;"m"&amp;ДАННЫЕ!$CF1327&amp;"c"&amp;ДАННЫЕ!$CG1327&amp;"z"&amp;ДАННЫЕ!$CH1327&amp;"d"&amp;IF(H1327=4,1,0)&amp;"s"&amp;IF(ДАННЫЕ!$J1327=1,0,1)&amp;"u"&amp;IF(ДАННЫЕ!$CJ1327&gt;0,1,0)</f>
        <v>g0cf0a06AR1VG0o0xp0v0ntkqwemczd0s1u0</v>
      </c>
      <c r="O1327" s="28" t="str">
        <f>ДАННЫЕ!$I1327&amp;"g"&amp;B1327&amp;A1327&amp;"f"&amp;P1327&amp;"c"&amp;IF(ДАННЫЕ!$U1327&gt;0,1,0)&amp;"s"&amp;IF(ДАННЫЕ!$Q1327&gt;0,IF(YEAR(ДАННЫЕ!$F$1)=YEAR(ДАННЫЕ!$Q1327),IF(MONTH(ДАННЫЕ!$F$1)=MONTH(ДАННЫЕ!$Q1327),111,11),1),0)&amp;"i"&amp;IF(ДАННЫЕ!$R1327+ДАННЫЕ!$S1327+ДАННЫЕ!$T1327=0,0,1)&amp;"h"&amp;IF(ДАННЫЕ!$P1327&gt;0,1,0)&amp;"p"&amp;IF(ДАННЫЕ!$CI1327&gt;0,IF(YEAR(ДАННЫЕ!$F$1)=YEAR(ДАННЫЕ!$CI1327),IF(MONTH(ДАННЫЕ!$F$1)=MONTH(ДАННЫЕ!$CI1327),111,11),1),0)&amp;"d"&amp;IF(ДАННЫЕ!$CJ1327&gt;0,IF(YEAR(ДАННЫЕ!$F$1)=YEAR(ДАННЫЕ!$CJ1327),IF(MONTH(ДАННЫЕ!$F$1)=MONTH(ДАННЫЕ!$CJ1327),111,11),1),0)&amp;"o"&amp;IF(ДАННЫЕ!$CK1327&gt;0,IF(MONTH(ДАННЫЕ!$F$1)=MONTH(ДАННЫЕ!$CK1327),111,11),0)&amp;"v"&amp;IF(ДАННЫЕ!$BE1327&gt;0,IF(MONTH(ДАННЫЕ!$F$1)=MONTH(ДАННЫЕ!$BE1327),111,11),0)</f>
        <v>g00f0c0s0i0h0p0d0o0v0</v>
      </c>
      <c r="P1327" s="15">
        <f t="shared" si="65"/>
        <v>0</v>
      </c>
      <c r="Q1327" s="15">
        <f>IF(ДАННЫЕ!$F$1&gt;ДАННЫЕ!$N1327,IF(YEAR(ДАННЫЕ!$F$1)=YEAR(ДАННЫЕ!M1327),1,0),0)</f>
        <v>0</v>
      </c>
      <c r="R1327" s="15">
        <f>IF(ДАННЫЕ!$F$1&gt;ДАННЫЕ!$N1327,IF(YEAR(ДАННЫЕ!$F$1)=YEAR(ДАННЫЕ!N1327),1,0),0)</f>
        <v>0</v>
      </c>
      <c r="S1327" s="15">
        <f>IF(ДАННЫЕ!$AA1327="2А",1,IF(ДАННЫЕ!$AA1327="2Б",2,IF(ДАННЫЕ!$AA1327="2В",3,IF(ДАННЫЕ!$AA1327=3,4,IF(ДАННЫЕ!$AA1327="4А",5,IF(ДАННЫЕ!$AA1327="4Б",6,IF(ДАННЫЕ!$AA1327="4В",7,IF(ДАННЫЕ!$AA1327=5,8,0))))))))</f>
        <v>0</v>
      </c>
      <c r="T1327" s="15">
        <f>IF(OR(ДАННЫЕ!$AC1327=2,ДАННЫЕ!$AD1327=2,ДАННЫЕ!$AE1327=2),2,IF(OR(ДАННЫЕ!$AC1327=1,ДАННЫЕ!$AD1327=1,ДАННЫЕ!$AE1327=1),1,0))</f>
        <v>0</v>
      </c>
    </row>
    <row r="1328" spans="1:20" x14ac:dyDescent="0.2">
      <c r="A1328" s="78">
        <f>IF(B1328&gt;0,IF(MONTH(ДАННЫЕ!$F$1)=MONTH(ДАННЫЕ!$B1328),1,0),0)</f>
        <v>0</v>
      </c>
      <c r="B1328" s="14">
        <f>IF(ДАННЫЕ!$B1328&gt;0,IF(YEAR(ДАННЫЕ!$F$1)=YEAR(ДАННЫЕ!$B1328),1,0),0)</f>
        <v>0</v>
      </c>
      <c r="C1328" s="14">
        <f>IF(ДАННЫЕ!$CM1328&gt;0,IF(YEAR(ДАННЫЕ!$F$1)=YEAR(ДАННЫЕ!$CM1328),1,0),0)</f>
        <v>0</v>
      </c>
      <c r="D1328" s="14">
        <f>IF(ДАННЫЕ!$CJ1328&gt;0,IF(ДАННЫЕ!$CL1328&gt;ДАННЫЕ!$F$1,1,IF(ДАННЫЕ!$CL1328&gt;0,0,1)),0)</f>
        <v>0</v>
      </c>
      <c r="E1328" s="43" t="str">
        <f ca="1">IF(ДАННЫЕ!$F$1&gt;0,IF(ДАННЫЕ!$G1328&gt;0,DATEDIF(ДАННЫЕ!$G1328,ДАННЫЕ!$F$1,"y"),""),IF(ДАННЫЕ!$G1328&gt;0,DATEDIF(ДАННЫЕ!$G1328,TODAY(),"y"),""))</f>
        <v/>
      </c>
      <c r="F1328" s="43" t="str">
        <f xml:space="preserve"> IF(ДАННЫЕ!$F1328="М",IF(E1328&gt;=18,IF(E1328&lt;60,1,""),""),"")&amp;IF(ДАННЫЕ!$F1328="Ж",IF(E1328&gt;=18,IF(E1328&lt;55,1,""),""),"")</f>
        <v/>
      </c>
      <c r="G1328" s="43" t="str">
        <f xml:space="preserve"> IF(ДАННЫЕ!$F1328="М",IF(E1328&gt;=60,2,""),"")&amp;IF(ДАННЫЕ!$F1328="Ж",IF(E1328&gt;=55,2,""),"")</f>
        <v/>
      </c>
      <c r="H1328" s="43" t="str">
        <f t="shared" ca="1" si="63"/>
        <v/>
      </c>
      <c r="I1328" s="43" t="str">
        <f t="shared" ca="1" si="64"/>
        <v>03</v>
      </c>
      <c r="J1328" s="28" t="str">
        <f ca="1">ДАННЫЕ!$F1328&amp;H1328&amp;I1328&amp;ДАННЫЕ!$I1328&amp;"m"&amp;IF(ДАННЫЕ!$I1328&gt;0,IF(ДАННЫЕ!$J1328&gt;0,0,1),"")&amp;"f"&amp;IF(ДАННЫЕ!$R1328&gt;0,IF(YEAR(ДАННЫЕ!$F$1)=YEAR(ДАННЫЕ!$R1328),1,0),0)&amp;"z"&amp;ДАННЫЕ!$R1328&amp;"p"&amp;ДАННЫЕ!$S1328&amp;"i"&amp;ДАННЫЕ!$T1328&amp;"h"&amp;ДАННЫЕ!$K1328&amp;"be"&amp;ДАННЫЕ!$BI1328&amp;"CD"&amp;IF(ДАННЫЕ!BF1328&gt;500,4,IF(ДАННЫЕ!BF1328&gt;350,3,IF(ДАННЫЕ!BF1328&gt;200,2,IF(ДАННЫЕ!BF1328&gt;0,1,0))))&amp;"g"&amp;B1328&amp;"d"&amp;H1328&amp;"l"&amp;ДАННЫЕ!AT1328&amp;"a"&amp;ДАННЫЕ!$V1328&amp;"v"&amp;R1328&amp;"k"&amp;ДАННЫЕ!$U1328&amp;"s"&amp;ДАННЫЕ!$Y1328&amp;"t"&amp;ДАННЫЕ!$X1328&amp;"b"&amp;IF(ДАННЫЕ!$Q1328&gt;1,1,0)&amp;"PP"&amp;ДАННЫЕ!Z1328&amp;"c"&amp;S1328&amp;"x"&amp;IF(ДАННЫЕ!$BY1328&gt;0,IF(YEAR(ДАННЫЕ!$F$1)=YEAR(ДАННЫЕ!$BY1328),1,0),0)&amp;"n"&amp;IF(ДАННЫЕ!$BZ1328&gt;0,IF(YEAR(ДАННЫЕ!$F$1)=YEAR(ДАННЫЕ!$BZ1328),1,0),0)&amp;"u"&amp;D1328&amp;"z"&amp;IF(ДАННЫЕ!$CL1328&gt;0,IF(YEAR(ДАННЫЕ!$F$1)&gt;YEAR(ДАННЫЕ!$CL1328),11,12),0)</f>
        <v>03mf0zpihbeCD0g0dlav0kstb0PPc0x0n0u0z0</v>
      </c>
      <c r="K1328" s="28" t="str">
        <f ca="1">ДАННЫЕ!$I1328&amp;"x"&amp;B1328&amp;"w"&amp;IF(T1328+ДАННЫЕ!AD1328+ДАННЫЕ!AE1328+ДАННЫЕ!AF1328+ДАННЫЕ!AG1328+ДАННЫЕ!AH1328+ДАННЫЕ!$AL1328+ДАННЫЕ!AI1328+ДАННЫЕ!AJ1328+ДАННЫЕ!AK1328+ДАННЫЕ!AP1328+ДАННЫЕ!AQ1328+ДАННЫЕ!AR1328+ДАННЫЕ!$AM1328+ДАННЫЕ!$AN1328+ДАННЫЕ!AS1328+ДАННЫЕ!AT1328&gt;0,1,0)&amp;IF(OR(T1328=2,ДАННЫЕ!AD1328=2,ДАННЫЕ!AE1328=2,ДАННЫЕ!AF1328=2,ДАННЫЕ!AG1328=2,ДАННЫЕ!AH1328=2,ДАННЫЕ!$AL1328=2,ДАННЫЕ!AI1328=2,ДАННЫЕ!AJ1328=2,ДАННЫЕ!AK1328=2,ДАННЫЕ!AP1328=2,ДАННЫЕ!AQ1328=2,ДАННЫЕ!AR1328=2,ДАННЫЕ!$AM1328=2,ДАННЫЕ!$AN1328=2,ДАННЫЕ!AS1328=2,ДАННЫЕ!AT1328=2),2,0)&amp;"t"&amp;IF(T1328&gt;0,"1"&amp;T1328,"00")&amp;"f"&amp;IF(ДАННЫЕ!$AC1328,"1"&amp;ДАННЫЕ!$AC1328,"00")&amp;"b"&amp;IF(ДАННЫЕ!$AD1328,"1"&amp;ДАННЫЕ!$AD1328,"00")&amp;"g"&amp;IF(ДАННЫЕ!$AF1328,"1"&amp;ДАННЫЕ!$AF1328,"00")&amp;"c"&amp;IF(ДАННЫЕ!$AG1328,"1"&amp;ДАННЫЕ!$AG1328,"00")&amp;"i"&amp;IF(ДАННЫЕ!$AH1328,"1"&amp;ДАННЫЕ!$AH1328,"00")&amp;"r"&amp;IF(ДАННЫЕ!$AL1328,"1"&amp;ДАННЫЕ!$AL1328,"00")&amp;"m"&amp;IF(ДАННЫЕ!$AI1328,"1"&amp;ДАННЫЕ!$AI1328,"00")&amp;"hS"&amp;IF(ДАННЫЕ!$AJ1328,"1"&amp;ДАННЫЕ!$AJ1328,"00")&amp;"hZ"&amp;IF(ДАННЫЕ!$AK1328,"1"&amp;ДАННЫЕ!$AK1328,"00")&amp;"p"&amp;IF(ДАННЫЕ!$AP1328,"1"&amp;ДАННЫЕ!$AP1328,"00")&amp;"k"&amp;IF(ДАННЫЕ!$AQ1328,"1"&amp;ДАННЫЕ!$AQ1328,"00")&amp;"z"&amp;IF(ДАННЫЕ!$AR1328,"1"&amp;ДАННЫЕ!$AR1328,"00")&amp;"j"&amp;IF(ДАННЫЕ!$AM1328,"1"&amp;ДАННЫЕ!$AM1328,"00")&amp;"n"&amp;IF(ДАННЫЕ!$AN1328,"1"&amp;ДАННЫЕ!$AN1328,"00")&amp;"E"&amp;ДАННЫЕ!BI1328&amp;"L"&amp;ДАННЫЕ!AO1328&amp;"h"&amp;IF(ДАННЫЕ!$AU1328&gt;0,1,0)&amp;"v"&amp;IF(ДАННЫЕ!$AW1328&gt;0,1,0)&amp;"a"&amp;IF(ДАННЫЕ!$AS1328,"1"&amp;ДАННЫЕ!$AS1328,"00")&amp;"s"&amp;IF(ДАННЫЕ!$AT1328,"1"&amp;ДАННЫЕ!$AT1328,"00")&amp;"u"&amp;IF(ДАННЫЕ!$CJ1328&gt;0,1,0)&amp;"y"&amp;B1328&amp;"d"&amp;H1328&amp;"e"&amp;F1328&amp;G1328</f>
        <v>x0w00t00f00b00g00c00i00r00m00hS00hZ00p00k00z00j00n00ELh0v0a00s00u0y0de</v>
      </c>
      <c r="L1328" s="28" t="str">
        <f ca="1">ДАННЫЕ!$I1328&amp;"VN"&amp;IF(ДАННЫЕ!AW1328&gt;0,11,10)&amp;"CD"&amp;IF(ДАННЫЕ!BF1328&gt;500,16,IF(ДАННЫЕ!BF1328&gt;350,15,IF(ДАННЫЕ!BF1328&gt;=200,14,IF(ДАННЫЕ!BF1328&gt;=100,13,IF(ДАННЫЕ!BF1328&gt;=50,12,IF(ДАННЫЕ!BF1328&gt;0,11,10))))))&amp;"AR"&amp;IF(ДАННЫЕ!BX1328&gt;0,1,0)&amp;"GD"&amp;B1328&amp;"VV"&amp;IF(E1328&gt;=5,IF(E1328&lt;18,1,0),0)</f>
        <v>VN10CD10AR0GD0VV0</v>
      </c>
      <c r="M1328" s="28" t="str">
        <f>ДАННЫЕ!$I1328&amp;"b"&amp;ДАННЫЕ!$BI1328&amp;"r"&amp;ДАННЫЕ!$BJ1328&amp;"CD"&amp;IF(ДАННЫЕ!BF1328&gt;0,IF(ДАННЫЕ!BF1328&lt;200,1,IF(ДАННЫЕ!BF1328&lt;350,2,3)),0)&amp;"h"&amp;IF(ДАННЫЕ!$BK1328+ДАННЫЕ!$BL1328+ДАННЫЕ!$BM1328&gt;0,1,0)&amp;"x"&amp;ДАННЫЕ!$BK1328&amp;"y"&amp;ДАННЫЕ!$BL1328&amp;"z"&amp;ДАННЫЕ!$BM1328&amp;"c"&amp;IF(ДАННЫЕ!$BK1328+ДАННЫЕ!$BL1328+ДАННЫЕ!$BM1328=3,1,0)&amp;"a"&amp;IF(ДАННЫЕ!$BQ1328+ДАННЫЕ!$BR1328&gt;0,1,0)&amp;"d"&amp;ДАННЫЕ!$BQ1328&amp;"v"&amp;ДАННЫЕ!$BR1328&amp;"p"&amp;ДАННЫЕ!$BS1328&amp;"n"&amp;ДАННЫЕ!$BU1328&amp;"t"&amp;ДАННЫЕ!$BV1328&amp;"o"&amp;ДАННЫЕ!$BT1328&amp;"l"&amp;IF(ДАННЫЕ!$BN1328&gt;0,1,0)&amp;ДАННЫЕ!$BN1328&amp;"g"&amp;ДАННЫЕ!$BO1328&amp;"s"&amp;ДАННЫЕ!$BP1328&amp;"DZ"&amp;IF(ДАННЫЕ!B1328-ДАННЫЕ!G1328 &lt; 60,IF(ДАННЫЕ!B1328-ДАННЫЕ!G1328 &gt;= 0,1,0),0)&amp;"u"&amp;IF(ДАННЫЕ!$CJ1328&gt;0,1,0)</f>
        <v>brCD0h0xyzc0a0dvpntol0gsDZ1u0</v>
      </c>
      <c r="N1328" s="28" t="str">
        <f ca="1">ДАННЫЕ!$F1328&amp;ДАННЫЕ!$I1328&amp;"g"&amp;B1328&amp;"cf"&amp;D1328&amp;"a"&amp;IF(ДАННЫЕ!$BX1328&gt;0,1,0)&amp;IF(ДАННЫЕ!$BF1328&gt;500,1,IF(ДАННЫЕ!$BF1328&gt;350,2,IF(ДАННЫЕ!$BF1328&gt;=200,3,IF(ДАННЫЕ!$BF1328&gt;=100,4,IF(ДАННЫЕ!$BF1328&gt;=50,5,IF(ДАННЫЕ!$BF1328&lt;50,6,0))))))&amp;"AR"&amp;IF(DATEDIF(ДАННЫЕ!$BX1328,ДАННЫЕ!$F$1,"y")&gt;1,1,0)&amp;"VG"&amp;IF(ДАННЫЕ!$BH1328="0",1,0)&amp;"o"&amp;IF(T1328+ДАННЫЕ!$AF1328+ДАННЫЕ!$AG1328+ДАННЫЕ!$AH1328+ДАННЫЕ!$AI1328+ДАННЫЕ!$AJ1328+ДАННЫЕ!$AP1328+ДАННЫЕ!$AQ1328+ДАННЫЕ!$AR1328+ДАННЫЕ!$AU1328+ДАННЫЕ!$AW1328+ДАННЫЕ!$AS1328+ДАННЫЕ!$AT1328&gt;0,1,0)&amp;"x"&amp;ДАННЫЕ!$AG1328&amp;"p"&amp;IF(ДАННЫЕ!$BY1328&gt;0,1,0)&amp;"v"&amp;IF(ДАННЫЕ!$BZ1328&gt;0,1,0)&amp;"n"&amp;ДАННЫЕ!$CA1328&amp;"t"&amp;ДАННЫЕ!$AY1328&amp;"k"&amp;ДАННЫЕ!$CB1328&amp;"q"&amp;ДАННЫЕ!$CC1328&amp;"w"&amp;ДАННЫЕ!$CD1328&amp;"e"&amp;ДАННЫЕ!$CE1328&amp;"m"&amp;ДАННЫЕ!$CF1328&amp;"c"&amp;ДАННЫЕ!$CG1328&amp;"z"&amp;ДАННЫЕ!$CH1328&amp;"d"&amp;IF(H1328=4,1,0)&amp;"s"&amp;IF(ДАННЫЕ!$J1328=1,0,1)&amp;"u"&amp;IF(ДАННЫЕ!$CJ1328&gt;0,1,0)</f>
        <v>g0cf0a06AR1VG0o0xp0v0ntkqwemczd0s1u0</v>
      </c>
      <c r="O1328" s="28" t="str">
        <f>ДАННЫЕ!$I1328&amp;"g"&amp;B1328&amp;A1328&amp;"f"&amp;P1328&amp;"c"&amp;IF(ДАННЫЕ!$U1328&gt;0,1,0)&amp;"s"&amp;IF(ДАННЫЕ!$Q1328&gt;0,IF(YEAR(ДАННЫЕ!$F$1)=YEAR(ДАННЫЕ!$Q1328),IF(MONTH(ДАННЫЕ!$F$1)=MONTH(ДАННЫЕ!$Q1328),111,11),1),0)&amp;"i"&amp;IF(ДАННЫЕ!$R1328+ДАННЫЕ!$S1328+ДАННЫЕ!$T1328=0,0,1)&amp;"h"&amp;IF(ДАННЫЕ!$P1328&gt;0,1,0)&amp;"p"&amp;IF(ДАННЫЕ!$CI1328&gt;0,IF(YEAR(ДАННЫЕ!$F$1)=YEAR(ДАННЫЕ!$CI1328),IF(MONTH(ДАННЫЕ!$F$1)=MONTH(ДАННЫЕ!$CI1328),111,11),1),0)&amp;"d"&amp;IF(ДАННЫЕ!$CJ1328&gt;0,IF(YEAR(ДАННЫЕ!$F$1)=YEAR(ДАННЫЕ!$CJ1328),IF(MONTH(ДАННЫЕ!$F$1)=MONTH(ДАННЫЕ!$CJ1328),111,11),1),0)&amp;"o"&amp;IF(ДАННЫЕ!$CK1328&gt;0,IF(MONTH(ДАННЫЕ!$F$1)=MONTH(ДАННЫЕ!$CK1328),111,11),0)&amp;"v"&amp;IF(ДАННЫЕ!$BE1328&gt;0,IF(MONTH(ДАННЫЕ!$F$1)=MONTH(ДАННЫЕ!$BE1328),111,11),0)</f>
        <v>g00f0c0s0i0h0p0d0o0v0</v>
      </c>
      <c r="P1328" s="15">
        <f t="shared" si="65"/>
        <v>0</v>
      </c>
      <c r="Q1328" s="15">
        <f>IF(ДАННЫЕ!$F$1&gt;ДАННЫЕ!$N1328,IF(YEAR(ДАННЫЕ!$F$1)=YEAR(ДАННЫЕ!M1328),1,0),0)</f>
        <v>0</v>
      </c>
      <c r="R1328" s="15">
        <f>IF(ДАННЫЕ!$F$1&gt;ДАННЫЕ!$N1328,IF(YEAR(ДАННЫЕ!$F$1)=YEAR(ДАННЫЕ!N1328),1,0),0)</f>
        <v>0</v>
      </c>
      <c r="S1328" s="15">
        <f>IF(ДАННЫЕ!$AA1328="2А",1,IF(ДАННЫЕ!$AA1328="2Б",2,IF(ДАННЫЕ!$AA1328="2В",3,IF(ДАННЫЕ!$AA1328=3,4,IF(ДАННЫЕ!$AA1328="4А",5,IF(ДАННЫЕ!$AA1328="4Б",6,IF(ДАННЫЕ!$AA1328="4В",7,IF(ДАННЫЕ!$AA1328=5,8,0))))))))</f>
        <v>0</v>
      </c>
      <c r="T1328" s="15">
        <f>IF(OR(ДАННЫЕ!$AC1328=2,ДАННЫЕ!$AD1328=2,ДАННЫЕ!$AE1328=2),2,IF(OR(ДАННЫЕ!$AC1328=1,ДАННЫЕ!$AD1328=1,ДАННЫЕ!$AE1328=1),1,0))</f>
        <v>0</v>
      </c>
    </row>
    <row r="1329" spans="1:20" x14ac:dyDescent="0.2">
      <c r="A1329" s="78">
        <f>IF(B1329&gt;0,IF(MONTH(ДАННЫЕ!$F$1)=MONTH(ДАННЫЕ!$B1329),1,0),0)</f>
        <v>0</v>
      </c>
      <c r="B1329" s="14">
        <f>IF(ДАННЫЕ!$B1329&gt;0,IF(YEAR(ДАННЫЕ!$F$1)=YEAR(ДАННЫЕ!$B1329),1,0),0)</f>
        <v>0</v>
      </c>
      <c r="C1329" s="14">
        <f>IF(ДАННЫЕ!$CM1329&gt;0,IF(YEAR(ДАННЫЕ!$F$1)=YEAR(ДАННЫЕ!$CM1329),1,0),0)</f>
        <v>0</v>
      </c>
      <c r="D1329" s="14">
        <f>IF(ДАННЫЕ!$CJ1329&gt;0,IF(ДАННЫЕ!$CL1329&gt;ДАННЫЕ!$F$1,1,IF(ДАННЫЕ!$CL1329&gt;0,0,1)),0)</f>
        <v>0</v>
      </c>
      <c r="E1329" s="43" t="str">
        <f ca="1">IF(ДАННЫЕ!$F$1&gt;0,IF(ДАННЫЕ!$G1329&gt;0,DATEDIF(ДАННЫЕ!$G1329,ДАННЫЕ!$F$1,"y"),""),IF(ДАННЫЕ!$G1329&gt;0,DATEDIF(ДАННЫЕ!$G1329,TODAY(),"y"),""))</f>
        <v/>
      </c>
      <c r="F1329" s="43" t="str">
        <f xml:space="preserve"> IF(ДАННЫЕ!$F1329="М",IF(E1329&gt;=18,IF(E1329&lt;60,1,""),""),"")&amp;IF(ДАННЫЕ!$F1329="Ж",IF(E1329&gt;=18,IF(E1329&lt;55,1,""),""),"")</f>
        <v/>
      </c>
      <c r="G1329" s="43" t="str">
        <f xml:space="preserve"> IF(ДАННЫЕ!$F1329="М",IF(E1329&gt;=60,2,""),"")&amp;IF(ДАННЫЕ!$F1329="Ж",IF(E1329&gt;=55,2,""),"")</f>
        <v/>
      </c>
      <c r="H1329" s="43" t="str">
        <f t="shared" ca="1" si="63"/>
        <v/>
      </c>
      <c r="I1329" s="43" t="str">
        <f t="shared" ca="1" si="64"/>
        <v>03</v>
      </c>
      <c r="J1329" s="28" t="str">
        <f ca="1">ДАННЫЕ!$F1329&amp;H1329&amp;I1329&amp;ДАННЫЕ!$I1329&amp;"m"&amp;IF(ДАННЫЕ!$I1329&gt;0,IF(ДАННЫЕ!$J1329&gt;0,0,1),"")&amp;"f"&amp;IF(ДАННЫЕ!$R1329&gt;0,IF(YEAR(ДАННЫЕ!$F$1)=YEAR(ДАННЫЕ!$R1329),1,0),0)&amp;"z"&amp;ДАННЫЕ!$R1329&amp;"p"&amp;ДАННЫЕ!$S1329&amp;"i"&amp;ДАННЫЕ!$T1329&amp;"h"&amp;ДАННЫЕ!$K1329&amp;"be"&amp;ДАННЫЕ!$BI1329&amp;"CD"&amp;IF(ДАННЫЕ!BF1329&gt;500,4,IF(ДАННЫЕ!BF1329&gt;350,3,IF(ДАННЫЕ!BF1329&gt;200,2,IF(ДАННЫЕ!BF1329&gt;0,1,0))))&amp;"g"&amp;B1329&amp;"d"&amp;H1329&amp;"l"&amp;ДАННЫЕ!AT1329&amp;"a"&amp;ДАННЫЕ!$V1329&amp;"v"&amp;R1329&amp;"k"&amp;ДАННЫЕ!$U1329&amp;"s"&amp;ДАННЫЕ!$Y1329&amp;"t"&amp;ДАННЫЕ!$X1329&amp;"b"&amp;IF(ДАННЫЕ!$Q1329&gt;1,1,0)&amp;"PP"&amp;ДАННЫЕ!Z1329&amp;"c"&amp;S1329&amp;"x"&amp;IF(ДАННЫЕ!$BY1329&gt;0,IF(YEAR(ДАННЫЕ!$F$1)=YEAR(ДАННЫЕ!$BY1329),1,0),0)&amp;"n"&amp;IF(ДАННЫЕ!$BZ1329&gt;0,IF(YEAR(ДАННЫЕ!$F$1)=YEAR(ДАННЫЕ!$BZ1329),1,0),0)&amp;"u"&amp;D1329&amp;"z"&amp;IF(ДАННЫЕ!$CL1329&gt;0,IF(YEAR(ДАННЫЕ!$F$1)&gt;YEAR(ДАННЫЕ!$CL1329),11,12),0)</f>
        <v>03mf0zpihbeCD0g0dlav0kstb0PPc0x0n0u0z0</v>
      </c>
      <c r="K1329" s="28" t="str">
        <f ca="1">ДАННЫЕ!$I1329&amp;"x"&amp;B1329&amp;"w"&amp;IF(T1329+ДАННЫЕ!AD1329+ДАННЫЕ!AE1329+ДАННЫЕ!AF1329+ДАННЫЕ!AG1329+ДАННЫЕ!AH1329+ДАННЫЕ!$AL1329+ДАННЫЕ!AI1329+ДАННЫЕ!AJ1329+ДАННЫЕ!AK1329+ДАННЫЕ!AP1329+ДАННЫЕ!AQ1329+ДАННЫЕ!AR1329+ДАННЫЕ!$AM1329+ДАННЫЕ!$AN1329+ДАННЫЕ!AS1329+ДАННЫЕ!AT1329&gt;0,1,0)&amp;IF(OR(T1329=2,ДАННЫЕ!AD1329=2,ДАННЫЕ!AE1329=2,ДАННЫЕ!AF1329=2,ДАННЫЕ!AG1329=2,ДАННЫЕ!AH1329=2,ДАННЫЕ!$AL1329=2,ДАННЫЕ!AI1329=2,ДАННЫЕ!AJ1329=2,ДАННЫЕ!AK1329=2,ДАННЫЕ!AP1329=2,ДАННЫЕ!AQ1329=2,ДАННЫЕ!AR1329=2,ДАННЫЕ!$AM1329=2,ДАННЫЕ!$AN1329=2,ДАННЫЕ!AS1329=2,ДАННЫЕ!AT1329=2),2,0)&amp;"t"&amp;IF(T1329&gt;0,"1"&amp;T1329,"00")&amp;"f"&amp;IF(ДАННЫЕ!$AC1329,"1"&amp;ДАННЫЕ!$AC1329,"00")&amp;"b"&amp;IF(ДАННЫЕ!$AD1329,"1"&amp;ДАННЫЕ!$AD1329,"00")&amp;"g"&amp;IF(ДАННЫЕ!$AF1329,"1"&amp;ДАННЫЕ!$AF1329,"00")&amp;"c"&amp;IF(ДАННЫЕ!$AG1329,"1"&amp;ДАННЫЕ!$AG1329,"00")&amp;"i"&amp;IF(ДАННЫЕ!$AH1329,"1"&amp;ДАННЫЕ!$AH1329,"00")&amp;"r"&amp;IF(ДАННЫЕ!$AL1329,"1"&amp;ДАННЫЕ!$AL1329,"00")&amp;"m"&amp;IF(ДАННЫЕ!$AI1329,"1"&amp;ДАННЫЕ!$AI1329,"00")&amp;"hS"&amp;IF(ДАННЫЕ!$AJ1329,"1"&amp;ДАННЫЕ!$AJ1329,"00")&amp;"hZ"&amp;IF(ДАННЫЕ!$AK1329,"1"&amp;ДАННЫЕ!$AK1329,"00")&amp;"p"&amp;IF(ДАННЫЕ!$AP1329,"1"&amp;ДАННЫЕ!$AP1329,"00")&amp;"k"&amp;IF(ДАННЫЕ!$AQ1329,"1"&amp;ДАННЫЕ!$AQ1329,"00")&amp;"z"&amp;IF(ДАННЫЕ!$AR1329,"1"&amp;ДАННЫЕ!$AR1329,"00")&amp;"j"&amp;IF(ДАННЫЕ!$AM1329,"1"&amp;ДАННЫЕ!$AM1329,"00")&amp;"n"&amp;IF(ДАННЫЕ!$AN1329,"1"&amp;ДАННЫЕ!$AN1329,"00")&amp;"E"&amp;ДАННЫЕ!BI1329&amp;"L"&amp;ДАННЫЕ!AO1329&amp;"h"&amp;IF(ДАННЫЕ!$AU1329&gt;0,1,0)&amp;"v"&amp;IF(ДАННЫЕ!$AW1329&gt;0,1,0)&amp;"a"&amp;IF(ДАННЫЕ!$AS1329,"1"&amp;ДАННЫЕ!$AS1329,"00")&amp;"s"&amp;IF(ДАННЫЕ!$AT1329,"1"&amp;ДАННЫЕ!$AT1329,"00")&amp;"u"&amp;IF(ДАННЫЕ!$CJ1329&gt;0,1,0)&amp;"y"&amp;B1329&amp;"d"&amp;H1329&amp;"e"&amp;F1329&amp;G1329</f>
        <v>x0w00t00f00b00g00c00i00r00m00hS00hZ00p00k00z00j00n00ELh0v0a00s00u0y0de</v>
      </c>
      <c r="L1329" s="28" t="str">
        <f ca="1">ДАННЫЕ!$I1329&amp;"VN"&amp;IF(ДАННЫЕ!AW1329&gt;0,11,10)&amp;"CD"&amp;IF(ДАННЫЕ!BF1329&gt;500,16,IF(ДАННЫЕ!BF1329&gt;350,15,IF(ДАННЫЕ!BF1329&gt;=200,14,IF(ДАННЫЕ!BF1329&gt;=100,13,IF(ДАННЫЕ!BF1329&gt;=50,12,IF(ДАННЫЕ!BF1329&gt;0,11,10))))))&amp;"AR"&amp;IF(ДАННЫЕ!BX1329&gt;0,1,0)&amp;"GD"&amp;B1329&amp;"VV"&amp;IF(E1329&gt;=5,IF(E1329&lt;18,1,0),0)</f>
        <v>VN10CD10AR0GD0VV0</v>
      </c>
      <c r="M1329" s="28" t="str">
        <f>ДАННЫЕ!$I1329&amp;"b"&amp;ДАННЫЕ!$BI1329&amp;"r"&amp;ДАННЫЕ!$BJ1329&amp;"CD"&amp;IF(ДАННЫЕ!BF1329&gt;0,IF(ДАННЫЕ!BF1329&lt;200,1,IF(ДАННЫЕ!BF1329&lt;350,2,3)),0)&amp;"h"&amp;IF(ДАННЫЕ!$BK1329+ДАННЫЕ!$BL1329+ДАННЫЕ!$BM1329&gt;0,1,0)&amp;"x"&amp;ДАННЫЕ!$BK1329&amp;"y"&amp;ДАННЫЕ!$BL1329&amp;"z"&amp;ДАННЫЕ!$BM1329&amp;"c"&amp;IF(ДАННЫЕ!$BK1329+ДАННЫЕ!$BL1329+ДАННЫЕ!$BM1329=3,1,0)&amp;"a"&amp;IF(ДАННЫЕ!$BQ1329+ДАННЫЕ!$BR1329&gt;0,1,0)&amp;"d"&amp;ДАННЫЕ!$BQ1329&amp;"v"&amp;ДАННЫЕ!$BR1329&amp;"p"&amp;ДАННЫЕ!$BS1329&amp;"n"&amp;ДАННЫЕ!$BU1329&amp;"t"&amp;ДАННЫЕ!$BV1329&amp;"o"&amp;ДАННЫЕ!$BT1329&amp;"l"&amp;IF(ДАННЫЕ!$BN1329&gt;0,1,0)&amp;ДАННЫЕ!$BN1329&amp;"g"&amp;ДАННЫЕ!$BO1329&amp;"s"&amp;ДАННЫЕ!$BP1329&amp;"DZ"&amp;IF(ДАННЫЕ!B1329-ДАННЫЕ!G1329 &lt; 60,IF(ДАННЫЕ!B1329-ДАННЫЕ!G1329 &gt;= 0,1,0),0)&amp;"u"&amp;IF(ДАННЫЕ!$CJ1329&gt;0,1,0)</f>
        <v>brCD0h0xyzc0a0dvpntol0gsDZ1u0</v>
      </c>
      <c r="N1329" s="28" t="str">
        <f ca="1">ДАННЫЕ!$F1329&amp;ДАННЫЕ!$I1329&amp;"g"&amp;B1329&amp;"cf"&amp;D1329&amp;"a"&amp;IF(ДАННЫЕ!$BX1329&gt;0,1,0)&amp;IF(ДАННЫЕ!$BF1329&gt;500,1,IF(ДАННЫЕ!$BF1329&gt;350,2,IF(ДАННЫЕ!$BF1329&gt;=200,3,IF(ДАННЫЕ!$BF1329&gt;=100,4,IF(ДАННЫЕ!$BF1329&gt;=50,5,IF(ДАННЫЕ!$BF1329&lt;50,6,0))))))&amp;"AR"&amp;IF(DATEDIF(ДАННЫЕ!$BX1329,ДАННЫЕ!$F$1,"y")&gt;1,1,0)&amp;"VG"&amp;IF(ДАННЫЕ!$BH1329="0",1,0)&amp;"o"&amp;IF(T1329+ДАННЫЕ!$AF1329+ДАННЫЕ!$AG1329+ДАННЫЕ!$AH1329+ДАННЫЕ!$AI1329+ДАННЫЕ!$AJ1329+ДАННЫЕ!$AP1329+ДАННЫЕ!$AQ1329+ДАННЫЕ!$AR1329+ДАННЫЕ!$AU1329+ДАННЫЕ!$AW1329+ДАННЫЕ!$AS1329+ДАННЫЕ!$AT1329&gt;0,1,0)&amp;"x"&amp;ДАННЫЕ!$AG1329&amp;"p"&amp;IF(ДАННЫЕ!$BY1329&gt;0,1,0)&amp;"v"&amp;IF(ДАННЫЕ!$BZ1329&gt;0,1,0)&amp;"n"&amp;ДАННЫЕ!$CA1329&amp;"t"&amp;ДАННЫЕ!$AY1329&amp;"k"&amp;ДАННЫЕ!$CB1329&amp;"q"&amp;ДАННЫЕ!$CC1329&amp;"w"&amp;ДАННЫЕ!$CD1329&amp;"e"&amp;ДАННЫЕ!$CE1329&amp;"m"&amp;ДАННЫЕ!$CF1329&amp;"c"&amp;ДАННЫЕ!$CG1329&amp;"z"&amp;ДАННЫЕ!$CH1329&amp;"d"&amp;IF(H1329=4,1,0)&amp;"s"&amp;IF(ДАННЫЕ!$J1329=1,0,1)&amp;"u"&amp;IF(ДАННЫЕ!$CJ1329&gt;0,1,0)</f>
        <v>g0cf0a06AR1VG0o0xp0v0ntkqwemczd0s1u0</v>
      </c>
      <c r="O1329" s="28" t="str">
        <f>ДАННЫЕ!$I1329&amp;"g"&amp;B1329&amp;A1329&amp;"f"&amp;P1329&amp;"c"&amp;IF(ДАННЫЕ!$U1329&gt;0,1,0)&amp;"s"&amp;IF(ДАННЫЕ!$Q1329&gt;0,IF(YEAR(ДАННЫЕ!$F$1)=YEAR(ДАННЫЕ!$Q1329),IF(MONTH(ДАННЫЕ!$F$1)=MONTH(ДАННЫЕ!$Q1329),111,11),1),0)&amp;"i"&amp;IF(ДАННЫЕ!$R1329+ДАННЫЕ!$S1329+ДАННЫЕ!$T1329=0,0,1)&amp;"h"&amp;IF(ДАННЫЕ!$P1329&gt;0,1,0)&amp;"p"&amp;IF(ДАННЫЕ!$CI1329&gt;0,IF(YEAR(ДАННЫЕ!$F$1)=YEAR(ДАННЫЕ!$CI1329),IF(MONTH(ДАННЫЕ!$F$1)=MONTH(ДАННЫЕ!$CI1329),111,11),1),0)&amp;"d"&amp;IF(ДАННЫЕ!$CJ1329&gt;0,IF(YEAR(ДАННЫЕ!$F$1)=YEAR(ДАННЫЕ!$CJ1329),IF(MONTH(ДАННЫЕ!$F$1)=MONTH(ДАННЫЕ!$CJ1329),111,11),1),0)&amp;"o"&amp;IF(ДАННЫЕ!$CK1329&gt;0,IF(MONTH(ДАННЫЕ!$F$1)=MONTH(ДАННЫЕ!$CK1329),111,11),0)&amp;"v"&amp;IF(ДАННЫЕ!$BE1329&gt;0,IF(MONTH(ДАННЫЕ!$F$1)=MONTH(ДАННЫЕ!$BE1329),111,11),0)</f>
        <v>g00f0c0s0i0h0p0d0o0v0</v>
      </c>
      <c r="P1329" s="15">
        <f t="shared" si="65"/>
        <v>0</v>
      </c>
      <c r="Q1329" s="15">
        <f>IF(ДАННЫЕ!$F$1&gt;ДАННЫЕ!$N1329,IF(YEAR(ДАННЫЕ!$F$1)=YEAR(ДАННЫЕ!M1329),1,0),0)</f>
        <v>0</v>
      </c>
      <c r="R1329" s="15">
        <f>IF(ДАННЫЕ!$F$1&gt;ДАННЫЕ!$N1329,IF(YEAR(ДАННЫЕ!$F$1)=YEAR(ДАННЫЕ!N1329),1,0),0)</f>
        <v>0</v>
      </c>
      <c r="S1329" s="15">
        <f>IF(ДАННЫЕ!$AA1329="2А",1,IF(ДАННЫЕ!$AA1329="2Б",2,IF(ДАННЫЕ!$AA1329="2В",3,IF(ДАННЫЕ!$AA1329=3,4,IF(ДАННЫЕ!$AA1329="4А",5,IF(ДАННЫЕ!$AA1329="4Б",6,IF(ДАННЫЕ!$AA1329="4В",7,IF(ДАННЫЕ!$AA1329=5,8,0))))))))</f>
        <v>0</v>
      </c>
      <c r="T1329" s="15">
        <f>IF(OR(ДАННЫЕ!$AC1329=2,ДАННЫЕ!$AD1329=2,ДАННЫЕ!$AE1329=2),2,IF(OR(ДАННЫЕ!$AC1329=1,ДАННЫЕ!$AD1329=1,ДАННЫЕ!$AE1329=1),1,0))</f>
        <v>0</v>
      </c>
    </row>
    <row r="1330" spans="1:20" x14ac:dyDescent="0.2">
      <c r="A1330" s="78">
        <f>IF(B1330&gt;0,IF(MONTH(ДАННЫЕ!$F$1)=MONTH(ДАННЫЕ!$B1330),1,0),0)</f>
        <v>0</v>
      </c>
      <c r="B1330" s="14">
        <f>IF(ДАННЫЕ!$B1330&gt;0,IF(YEAR(ДАННЫЕ!$F$1)=YEAR(ДАННЫЕ!$B1330),1,0),0)</f>
        <v>0</v>
      </c>
      <c r="C1330" s="14">
        <f>IF(ДАННЫЕ!$CM1330&gt;0,IF(YEAR(ДАННЫЕ!$F$1)=YEAR(ДАННЫЕ!$CM1330),1,0),0)</f>
        <v>0</v>
      </c>
      <c r="D1330" s="14">
        <f>IF(ДАННЫЕ!$CJ1330&gt;0,IF(ДАННЫЕ!$CL1330&gt;ДАННЫЕ!$F$1,1,IF(ДАННЫЕ!$CL1330&gt;0,0,1)),0)</f>
        <v>0</v>
      </c>
      <c r="E1330" s="43" t="str">
        <f ca="1">IF(ДАННЫЕ!$F$1&gt;0,IF(ДАННЫЕ!$G1330&gt;0,DATEDIF(ДАННЫЕ!$G1330,ДАННЫЕ!$F$1,"y"),""),IF(ДАННЫЕ!$G1330&gt;0,DATEDIF(ДАННЫЕ!$G1330,TODAY(),"y"),""))</f>
        <v/>
      </c>
      <c r="F1330" s="43" t="str">
        <f xml:space="preserve"> IF(ДАННЫЕ!$F1330="М",IF(E1330&gt;=18,IF(E1330&lt;60,1,""),""),"")&amp;IF(ДАННЫЕ!$F1330="Ж",IF(E1330&gt;=18,IF(E1330&lt;55,1,""),""),"")</f>
        <v/>
      </c>
      <c r="G1330" s="43" t="str">
        <f xml:space="preserve"> IF(ДАННЫЕ!$F1330="М",IF(E1330&gt;=60,2,""),"")&amp;IF(ДАННЫЕ!$F1330="Ж",IF(E1330&gt;=55,2,""),"")</f>
        <v/>
      </c>
      <c r="H1330" s="43" t="str">
        <f t="shared" ca="1" si="63"/>
        <v/>
      </c>
      <c r="I1330" s="43" t="str">
        <f t="shared" ca="1" si="64"/>
        <v>03</v>
      </c>
      <c r="J1330" s="28" t="str">
        <f ca="1">ДАННЫЕ!$F1330&amp;H1330&amp;I1330&amp;ДАННЫЕ!$I1330&amp;"m"&amp;IF(ДАННЫЕ!$I1330&gt;0,IF(ДАННЫЕ!$J1330&gt;0,0,1),"")&amp;"f"&amp;IF(ДАННЫЕ!$R1330&gt;0,IF(YEAR(ДАННЫЕ!$F$1)=YEAR(ДАННЫЕ!$R1330),1,0),0)&amp;"z"&amp;ДАННЫЕ!$R1330&amp;"p"&amp;ДАННЫЕ!$S1330&amp;"i"&amp;ДАННЫЕ!$T1330&amp;"h"&amp;ДАННЫЕ!$K1330&amp;"be"&amp;ДАННЫЕ!$BI1330&amp;"CD"&amp;IF(ДАННЫЕ!BF1330&gt;500,4,IF(ДАННЫЕ!BF1330&gt;350,3,IF(ДАННЫЕ!BF1330&gt;200,2,IF(ДАННЫЕ!BF1330&gt;0,1,0))))&amp;"g"&amp;B1330&amp;"d"&amp;H1330&amp;"l"&amp;ДАННЫЕ!AT1330&amp;"a"&amp;ДАННЫЕ!$V1330&amp;"v"&amp;R1330&amp;"k"&amp;ДАННЫЕ!$U1330&amp;"s"&amp;ДАННЫЕ!$Y1330&amp;"t"&amp;ДАННЫЕ!$X1330&amp;"b"&amp;IF(ДАННЫЕ!$Q1330&gt;1,1,0)&amp;"PP"&amp;ДАННЫЕ!Z1330&amp;"c"&amp;S1330&amp;"x"&amp;IF(ДАННЫЕ!$BY1330&gt;0,IF(YEAR(ДАННЫЕ!$F$1)=YEAR(ДАННЫЕ!$BY1330),1,0),0)&amp;"n"&amp;IF(ДАННЫЕ!$BZ1330&gt;0,IF(YEAR(ДАННЫЕ!$F$1)=YEAR(ДАННЫЕ!$BZ1330),1,0),0)&amp;"u"&amp;D1330&amp;"z"&amp;IF(ДАННЫЕ!$CL1330&gt;0,IF(YEAR(ДАННЫЕ!$F$1)&gt;YEAR(ДАННЫЕ!$CL1330),11,12),0)</f>
        <v>03mf0zpihbeCD0g0dlav0kstb0PPc0x0n0u0z0</v>
      </c>
      <c r="K1330" s="28" t="str">
        <f ca="1">ДАННЫЕ!$I1330&amp;"x"&amp;B1330&amp;"w"&amp;IF(T1330+ДАННЫЕ!AD1330+ДАННЫЕ!AE1330+ДАННЫЕ!AF1330+ДАННЫЕ!AG1330+ДАННЫЕ!AH1330+ДАННЫЕ!$AL1330+ДАННЫЕ!AI1330+ДАННЫЕ!AJ1330+ДАННЫЕ!AK1330+ДАННЫЕ!AP1330+ДАННЫЕ!AQ1330+ДАННЫЕ!AR1330+ДАННЫЕ!$AM1330+ДАННЫЕ!$AN1330+ДАННЫЕ!AS1330+ДАННЫЕ!AT1330&gt;0,1,0)&amp;IF(OR(T1330=2,ДАННЫЕ!AD1330=2,ДАННЫЕ!AE1330=2,ДАННЫЕ!AF1330=2,ДАННЫЕ!AG1330=2,ДАННЫЕ!AH1330=2,ДАННЫЕ!$AL1330=2,ДАННЫЕ!AI1330=2,ДАННЫЕ!AJ1330=2,ДАННЫЕ!AK1330=2,ДАННЫЕ!AP1330=2,ДАННЫЕ!AQ1330=2,ДАННЫЕ!AR1330=2,ДАННЫЕ!$AM1330=2,ДАННЫЕ!$AN1330=2,ДАННЫЕ!AS1330=2,ДАННЫЕ!AT1330=2),2,0)&amp;"t"&amp;IF(T1330&gt;0,"1"&amp;T1330,"00")&amp;"f"&amp;IF(ДАННЫЕ!$AC1330,"1"&amp;ДАННЫЕ!$AC1330,"00")&amp;"b"&amp;IF(ДАННЫЕ!$AD1330,"1"&amp;ДАННЫЕ!$AD1330,"00")&amp;"g"&amp;IF(ДАННЫЕ!$AF1330,"1"&amp;ДАННЫЕ!$AF1330,"00")&amp;"c"&amp;IF(ДАННЫЕ!$AG1330,"1"&amp;ДАННЫЕ!$AG1330,"00")&amp;"i"&amp;IF(ДАННЫЕ!$AH1330,"1"&amp;ДАННЫЕ!$AH1330,"00")&amp;"r"&amp;IF(ДАННЫЕ!$AL1330,"1"&amp;ДАННЫЕ!$AL1330,"00")&amp;"m"&amp;IF(ДАННЫЕ!$AI1330,"1"&amp;ДАННЫЕ!$AI1330,"00")&amp;"hS"&amp;IF(ДАННЫЕ!$AJ1330,"1"&amp;ДАННЫЕ!$AJ1330,"00")&amp;"hZ"&amp;IF(ДАННЫЕ!$AK1330,"1"&amp;ДАННЫЕ!$AK1330,"00")&amp;"p"&amp;IF(ДАННЫЕ!$AP1330,"1"&amp;ДАННЫЕ!$AP1330,"00")&amp;"k"&amp;IF(ДАННЫЕ!$AQ1330,"1"&amp;ДАННЫЕ!$AQ1330,"00")&amp;"z"&amp;IF(ДАННЫЕ!$AR1330,"1"&amp;ДАННЫЕ!$AR1330,"00")&amp;"j"&amp;IF(ДАННЫЕ!$AM1330,"1"&amp;ДАННЫЕ!$AM1330,"00")&amp;"n"&amp;IF(ДАННЫЕ!$AN1330,"1"&amp;ДАННЫЕ!$AN1330,"00")&amp;"E"&amp;ДАННЫЕ!BI1330&amp;"L"&amp;ДАННЫЕ!AO1330&amp;"h"&amp;IF(ДАННЫЕ!$AU1330&gt;0,1,0)&amp;"v"&amp;IF(ДАННЫЕ!$AW1330&gt;0,1,0)&amp;"a"&amp;IF(ДАННЫЕ!$AS1330,"1"&amp;ДАННЫЕ!$AS1330,"00")&amp;"s"&amp;IF(ДАННЫЕ!$AT1330,"1"&amp;ДАННЫЕ!$AT1330,"00")&amp;"u"&amp;IF(ДАННЫЕ!$CJ1330&gt;0,1,0)&amp;"y"&amp;B1330&amp;"d"&amp;H1330&amp;"e"&amp;F1330&amp;G1330</f>
        <v>x0w00t00f00b00g00c00i00r00m00hS00hZ00p00k00z00j00n00ELh0v0a00s00u0y0de</v>
      </c>
      <c r="L1330" s="28" t="str">
        <f ca="1">ДАННЫЕ!$I1330&amp;"VN"&amp;IF(ДАННЫЕ!AW1330&gt;0,11,10)&amp;"CD"&amp;IF(ДАННЫЕ!BF1330&gt;500,16,IF(ДАННЫЕ!BF1330&gt;350,15,IF(ДАННЫЕ!BF1330&gt;=200,14,IF(ДАННЫЕ!BF1330&gt;=100,13,IF(ДАННЫЕ!BF1330&gt;=50,12,IF(ДАННЫЕ!BF1330&gt;0,11,10))))))&amp;"AR"&amp;IF(ДАННЫЕ!BX1330&gt;0,1,0)&amp;"GD"&amp;B1330&amp;"VV"&amp;IF(E1330&gt;=5,IF(E1330&lt;18,1,0),0)</f>
        <v>VN10CD10AR0GD0VV0</v>
      </c>
      <c r="M1330" s="28" t="str">
        <f>ДАННЫЕ!$I1330&amp;"b"&amp;ДАННЫЕ!$BI1330&amp;"r"&amp;ДАННЫЕ!$BJ1330&amp;"CD"&amp;IF(ДАННЫЕ!BF1330&gt;0,IF(ДАННЫЕ!BF1330&lt;200,1,IF(ДАННЫЕ!BF1330&lt;350,2,3)),0)&amp;"h"&amp;IF(ДАННЫЕ!$BK1330+ДАННЫЕ!$BL1330+ДАННЫЕ!$BM1330&gt;0,1,0)&amp;"x"&amp;ДАННЫЕ!$BK1330&amp;"y"&amp;ДАННЫЕ!$BL1330&amp;"z"&amp;ДАННЫЕ!$BM1330&amp;"c"&amp;IF(ДАННЫЕ!$BK1330+ДАННЫЕ!$BL1330+ДАННЫЕ!$BM1330=3,1,0)&amp;"a"&amp;IF(ДАННЫЕ!$BQ1330+ДАННЫЕ!$BR1330&gt;0,1,0)&amp;"d"&amp;ДАННЫЕ!$BQ1330&amp;"v"&amp;ДАННЫЕ!$BR1330&amp;"p"&amp;ДАННЫЕ!$BS1330&amp;"n"&amp;ДАННЫЕ!$BU1330&amp;"t"&amp;ДАННЫЕ!$BV1330&amp;"o"&amp;ДАННЫЕ!$BT1330&amp;"l"&amp;IF(ДАННЫЕ!$BN1330&gt;0,1,0)&amp;ДАННЫЕ!$BN1330&amp;"g"&amp;ДАННЫЕ!$BO1330&amp;"s"&amp;ДАННЫЕ!$BP1330&amp;"DZ"&amp;IF(ДАННЫЕ!B1330-ДАННЫЕ!G1330 &lt; 60,IF(ДАННЫЕ!B1330-ДАННЫЕ!G1330 &gt;= 0,1,0),0)&amp;"u"&amp;IF(ДАННЫЕ!$CJ1330&gt;0,1,0)</f>
        <v>brCD0h0xyzc0a0dvpntol0gsDZ1u0</v>
      </c>
      <c r="N1330" s="28" t="str">
        <f ca="1">ДАННЫЕ!$F1330&amp;ДАННЫЕ!$I1330&amp;"g"&amp;B1330&amp;"cf"&amp;D1330&amp;"a"&amp;IF(ДАННЫЕ!$BX1330&gt;0,1,0)&amp;IF(ДАННЫЕ!$BF1330&gt;500,1,IF(ДАННЫЕ!$BF1330&gt;350,2,IF(ДАННЫЕ!$BF1330&gt;=200,3,IF(ДАННЫЕ!$BF1330&gt;=100,4,IF(ДАННЫЕ!$BF1330&gt;=50,5,IF(ДАННЫЕ!$BF1330&lt;50,6,0))))))&amp;"AR"&amp;IF(DATEDIF(ДАННЫЕ!$BX1330,ДАННЫЕ!$F$1,"y")&gt;1,1,0)&amp;"VG"&amp;IF(ДАННЫЕ!$BH1330="0",1,0)&amp;"o"&amp;IF(T1330+ДАННЫЕ!$AF1330+ДАННЫЕ!$AG1330+ДАННЫЕ!$AH1330+ДАННЫЕ!$AI1330+ДАННЫЕ!$AJ1330+ДАННЫЕ!$AP1330+ДАННЫЕ!$AQ1330+ДАННЫЕ!$AR1330+ДАННЫЕ!$AU1330+ДАННЫЕ!$AW1330+ДАННЫЕ!$AS1330+ДАННЫЕ!$AT1330&gt;0,1,0)&amp;"x"&amp;ДАННЫЕ!$AG1330&amp;"p"&amp;IF(ДАННЫЕ!$BY1330&gt;0,1,0)&amp;"v"&amp;IF(ДАННЫЕ!$BZ1330&gt;0,1,0)&amp;"n"&amp;ДАННЫЕ!$CA1330&amp;"t"&amp;ДАННЫЕ!$AY1330&amp;"k"&amp;ДАННЫЕ!$CB1330&amp;"q"&amp;ДАННЫЕ!$CC1330&amp;"w"&amp;ДАННЫЕ!$CD1330&amp;"e"&amp;ДАННЫЕ!$CE1330&amp;"m"&amp;ДАННЫЕ!$CF1330&amp;"c"&amp;ДАННЫЕ!$CG1330&amp;"z"&amp;ДАННЫЕ!$CH1330&amp;"d"&amp;IF(H1330=4,1,0)&amp;"s"&amp;IF(ДАННЫЕ!$J1330=1,0,1)&amp;"u"&amp;IF(ДАННЫЕ!$CJ1330&gt;0,1,0)</f>
        <v>g0cf0a06AR1VG0o0xp0v0ntkqwemczd0s1u0</v>
      </c>
      <c r="O1330" s="28" t="str">
        <f>ДАННЫЕ!$I1330&amp;"g"&amp;B1330&amp;A1330&amp;"f"&amp;P1330&amp;"c"&amp;IF(ДАННЫЕ!$U1330&gt;0,1,0)&amp;"s"&amp;IF(ДАННЫЕ!$Q1330&gt;0,IF(YEAR(ДАННЫЕ!$F$1)=YEAR(ДАННЫЕ!$Q1330),IF(MONTH(ДАННЫЕ!$F$1)=MONTH(ДАННЫЕ!$Q1330),111,11),1),0)&amp;"i"&amp;IF(ДАННЫЕ!$R1330+ДАННЫЕ!$S1330+ДАННЫЕ!$T1330=0,0,1)&amp;"h"&amp;IF(ДАННЫЕ!$P1330&gt;0,1,0)&amp;"p"&amp;IF(ДАННЫЕ!$CI1330&gt;0,IF(YEAR(ДАННЫЕ!$F$1)=YEAR(ДАННЫЕ!$CI1330),IF(MONTH(ДАННЫЕ!$F$1)=MONTH(ДАННЫЕ!$CI1330),111,11),1),0)&amp;"d"&amp;IF(ДАННЫЕ!$CJ1330&gt;0,IF(YEAR(ДАННЫЕ!$F$1)=YEAR(ДАННЫЕ!$CJ1330),IF(MONTH(ДАННЫЕ!$F$1)=MONTH(ДАННЫЕ!$CJ1330),111,11),1),0)&amp;"o"&amp;IF(ДАННЫЕ!$CK1330&gt;0,IF(MONTH(ДАННЫЕ!$F$1)=MONTH(ДАННЫЕ!$CK1330),111,11),0)&amp;"v"&amp;IF(ДАННЫЕ!$BE1330&gt;0,IF(MONTH(ДАННЫЕ!$F$1)=MONTH(ДАННЫЕ!$BE1330),111,11),0)</f>
        <v>g00f0c0s0i0h0p0d0o0v0</v>
      </c>
      <c r="P1330" s="15">
        <f t="shared" si="65"/>
        <v>0</v>
      </c>
      <c r="Q1330" s="15">
        <f>IF(ДАННЫЕ!$F$1&gt;ДАННЫЕ!$N1330,IF(YEAR(ДАННЫЕ!$F$1)=YEAR(ДАННЫЕ!M1330),1,0),0)</f>
        <v>0</v>
      </c>
      <c r="R1330" s="15">
        <f>IF(ДАННЫЕ!$F$1&gt;ДАННЫЕ!$N1330,IF(YEAR(ДАННЫЕ!$F$1)=YEAR(ДАННЫЕ!N1330),1,0),0)</f>
        <v>0</v>
      </c>
      <c r="S1330" s="15">
        <f>IF(ДАННЫЕ!$AA1330="2А",1,IF(ДАННЫЕ!$AA1330="2Б",2,IF(ДАННЫЕ!$AA1330="2В",3,IF(ДАННЫЕ!$AA1330=3,4,IF(ДАННЫЕ!$AA1330="4А",5,IF(ДАННЫЕ!$AA1330="4Б",6,IF(ДАННЫЕ!$AA1330="4В",7,IF(ДАННЫЕ!$AA1330=5,8,0))))))))</f>
        <v>0</v>
      </c>
      <c r="T1330" s="15">
        <f>IF(OR(ДАННЫЕ!$AC1330=2,ДАННЫЕ!$AD1330=2,ДАННЫЕ!$AE1330=2),2,IF(OR(ДАННЫЕ!$AC1330=1,ДАННЫЕ!$AD1330=1,ДАННЫЕ!$AE1330=1),1,0))</f>
        <v>0</v>
      </c>
    </row>
    <row r="1331" spans="1:20" x14ac:dyDescent="0.2">
      <c r="A1331" s="78">
        <f>IF(B1331&gt;0,IF(MONTH(ДАННЫЕ!$F$1)=MONTH(ДАННЫЕ!$B1331),1,0),0)</f>
        <v>0</v>
      </c>
      <c r="B1331" s="14">
        <f>IF(ДАННЫЕ!$B1331&gt;0,IF(YEAR(ДАННЫЕ!$F$1)=YEAR(ДАННЫЕ!$B1331),1,0),0)</f>
        <v>0</v>
      </c>
      <c r="C1331" s="14">
        <f>IF(ДАННЫЕ!$CM1331&gt;0,IF(YEAR(ДАННЫЕ!$F$1)=YEAR(ДАННЫЕ!$CM1331),1,0),0)</f>
        <v>0</v>
      </c>
      <c r="D1331" s="14">
        <f>IF(ДАННЫЕ!$CJ1331&gt;0,IF(ДАННЫЕ!$CL1331&gt;ДАННЫЕ!$F$1,1,IF(ДАННЫЕ!$CL1331&gt;0,0,1)),0)</f>
        <v>0</v>
      </c>
      <c r="E1331" s="43" t="str">
        <f ca="1">IF(ДАННЫЕ!$F$1&gt;0,IF(ДАННЫЕ!$G1331&gt;0,DATEDIF(ДАННЫЕ!$G1331,ДАННЫЕ!$F$1,"y"),""),IF(ДАННЫЕ!$G1331&gt;0,DATEDIF(ДАННЫЕ!$G1331,TODAY(),"y"),""))</f>
        <v/>
      </c>
      <c r="F1331" s="43" t="str">
        <f xml:space="preserve"> IF(ДАННЫЕ!$F1331="М",IF(E1331&gt;=18,IF(E1331&lt;60,1,""),""),"")&amp;IF(ДАННЫЕ!$F1331="Ж",IF(E1331&gt;=18,IF(E1331&lt;55,1,""),""),"")</f>
        <v/>
      </c>
      <c r="G1331" s="43" t="str">
        <f xml:space="preserve"> IF(ДАННЫЕ!$F1331="М",IF(E1331&gt;=60,2,""),"")&amp;IF(ДАННЫЕ!$F1331="Ж",IF(E1331&gt;=55,2,""),"")</f>
        <v/>
      </c>
      <c r="H1331" s="43" t="str">
        <f t="shared" ca="1" si="63"/>
        <v/>
      </c>
      <c r="I1331" s="43" t="str">
        <f t="shared" ca="1" si="64"/>
        <v>03</v>
      </c>
      <c r="J1331" s="28" t="str">
        <f ca="1">ДАННЫЕ!$F1331&amp;H1331&amp;I1331&amp;ДАННЫЕ!$I1331&amp;"m"&amp;IF(ДАННЫЕ!$I1331&gt;0,IF(ДАННЫЕ!$J1331&gt;0,0,1),"")&amp;"f"&amp;IF(ДАННЫЕ!$R1331&gt;0,IF(YEAR(ДАННЫЕ!$F$1)=YEAR(ДАННЫЕ!$R1331),1,0),0)&amp;"z"&amp;ДАННЫЕ!$R1331&amp;"p"&amp;ДАННЫЕ!$S1331&amp;"i"&amp;ДАННЫЕ!$T1331&amp;"h"&amp;ДАННЫЕ!$K1331&amp;"be"&amp;ДАННЫЕ!$BI1331&amp;"CD"&amp;IF(ДАННЫЕ!BF1331&gt;500,4,IF(ДАННЫЕ!BF1331&gt;350,3,IF(ДАННЫЕ!BF1331&gt;200,2,IF(ДАННЫЕ!BF1331&gt;0,1,0))))&amp;"g"&amp;B1331&amp;"d"&amp;H1331&amp;"l"&amp;ДАННЫЕ!AT1331&amp;"a"&amp;ДАННЫЕ!$V1331&amp;"v"&amp;R1331&amp;"k"&amp;ДАННЫЕ!$U1331&amp;"s"&amp;ДАННЫЕ!$Y1331&amp;"t"&amp;ДАННЫЕ!$X1331&amp;"b"&amp;IF(ДАННЫЕ!$Q1331&gt;1,1,0)&amp;"PP"&amp;ДАННЫЕ!Z1331&amp;"c"&amp;S1331&amp;"x"&amp;IF(ДАННЫЕ!$BY1331&gt;0,IF(YEAR(ДАННЫЕ!$F$1)=YEAR(ДАННЫЕ!$BY1331),1,0),0)&amp;"n"&amp;IF(ДАННЫЕ!$BZ1331&gt;0,IF(YEAR(ДАННЫЕ!$F$1)=YEAR(ДАННЫЕ!$BZ1331),1,0),0)&amp;"u"&amp;D1331&amp;"z"&amp;IF(ДАННЫЕ!$CL1331&gt;0,IF(YEAR(ДАННЫЕ!$F$1)&gt;YEAR(ДАННЫЕ!$CL1331),11,12),0)</f>
        <v>03mf0zpihbeCD0g0dlav0kstb0PPc0x0n0u0z0</v>
      </c>
      <c r="K1331" s="28" t="str">
        <f ca="1">ДАННЫЕ!$I1331&amp;"x"&amp;B1331&amp;"w"&amp;IF(T1331+ДАННЫЕ!AD1331+ДАННЫЕ!AE1331+ДАННЫЕ!AF1331+ДАННЫЕ!AG1331+ДАННЫЕ!AH1331+ДАННЫЕ!$AL1331+ДАННЫЕ!AI1331+ДАННЫЕ!AJ1331+ДАННЫЕ!AK1331+ДАННЫЕ!AP1331+ДАННЫЕ!AQ1331+ДАННЫЕ!AR1331+ДАННЫЕ!$AM1331+ДАННЫЕ!$AN1331+ДАННЫЕ!AS1331+ДАННЫЕ!AT1331&gt;0,1,0)&amp;IF(OR(T1331=2,ДАННЫЕ!AD1331=2,ДАННЫЕ!AE1331=2,ДАННЫЕ!AF1331=2,ДАННЫЕ!AG1331=2,ДАННЫЕ!AH1331=2,ДАННЫЕ!$AL1331=2,ДАННЫЕ!AI1331=2,ДАННЫЕ!AJ1331=2,ДАННЫЕ!AK1331=2,ДАННЫЕ!AP1331=2,ДАННЫЕ!AQ1331=2,ДАННЫЕ!AR1331=2,ДАННЫЕ!$AM1331=2,ДАННЫЕ!$AN1331=2,ДАННЫЕ!AS1331=2,ДАННЫЕ!AT1331=2),2,0)&amp;"t"&amp;IF(T1331&gt;0,"1"&amp;T1331,"00")&amp;"f"&amp;IF(ДАННЫЕ!$AC1331,"1"&amp;ДАННЫЕ!$AC1331,"00")&amp;"b"&amp;IF(ДАННЫЕ!$AD1331,"1"&amp;ДАННЫЕ!$AD1331,"00")&amp;"g"&amp;IF(ДАННЫЕ!$AF1331,"1"&amp;ДАННЫЕ!$AF1331,"00")&amp;"c"&amp;IF(ДАННЫЕ!$AG1331,"1"&amp;ДАННЫЕ!$AG1331,"00")&amp;"i"&amp;IF(ДАННЫЕ!$AH1331,"1"&amp;ДАННЫЕ!$AH1331,"00")&amp;"r"&amp;IF(ДАННЫЕ!$AL1331,"1"&amp;ДАННЫЕ!$AL1331,"00")&amp;"m"&amp;IF(ДАННЫЕ!$AI1331,"1"&amp;ДАННЫЕ!$AI1331,"00")&amp;"hS"&amp;IF(ДАННЫЕ!$AJ1331,"1"&amp;ДАННЫЕ!$AJ1331,"00")&amp;"hZ"&amp;IF(ДАННЫЕ!$AK1331,"1"&amp;ДАННЫЕ!$AK1331,"00")&amp;"p"&amp;IF(ДАННЫЕ!$AP1331,"1"&amp;ДАННЫЕ!$AP1331,"00")&amp;"k"&amp;IF(ДАННЫЕ!$AQ1331,"1"&amp;ДАННЫЕ!$AQ1331,"00")&amp;"z"&amp;IF(ДАННЫЕ!$AR1331,"1"&amp;ДАННЫЕ!$AR1331,"00")&amp;"j"&amp;IF(ДАННЫЕ!$AM1331,"1"&amp;ДАННЫЕ!$AM1331,"00")&amp;"n"&amp;IF(ДАННЫЕ!$AN1331,"1"&amp;ДАННЫЕ!$AN1331,"00")&amp;"E"&amp;ДАННЫЕ!BI1331&amp;"L"&amp;ДАННЫЕ!AO1331&amp;"h"&amp;IF(ДАННЫЕ!$AU1331&gt;0,1,0)&amp;"v"&amp;IF(ДАННЫЕ!$AW1331&gt;0,1,0)&amp;"a"&amp;IF(ДАННЫЕ!$AS1331,"1"&amp;ДАННЫЕ!$AS1331,"00")&amp;"s"&amp;IF(ДАННЫЕ!$AT1331,"1"&amp;ДАННЫЕ!$AT1331,"00")&amp;"u"&amp;IF(ДАННЫЕ!$CJ1331&gt;0,1,0)&amp;"y"&amp;B1331&amp;"d"&amp;H1331&amp;"e"&amp;F1331&amp;G1331</f>
        <v>x0w00t00f00b00g00c00i00r00m00hS00hZ00p00k00z00j00n00ELh0v0a00s00u0y0de</v>
      </c>
      <c r="L1331" s="28" t="str">
        <f ca="1">ДАННЫЕ!$I1331&amp;"VN"&amp;IF(ДАННЫЕ!AW1331&gt;0,11,10)&amp;"CD"&amp;IF(ДАННЫЕ!BF1331&gt;500,16,IF(ДАННЫЕ!BF1331&gt;350,15,IF(ДАННЫЕ!BF1331&gt;=200,14,IF(ДАННЫЕ!BF1331&gt;=100,13,IF(ДАННЫЕ!BF1331&gt;=50,12,IF(ДАННЫЕ!BF1331&gt;0,11,10))))))&amp;"AR"&amp;IF(ДАННЫЕ!BX1331&gt;0,1,0)&amp;"GD"&amp;B1331&amp;"VV"&amp;IF(E1331&gt;=5,IF(E1331&lt;18,1,0),0)</f>
        <v>VN10CD10AR0GD0VV0</v>
      </c>
      <c r="M1331" s="28" t="str">
        <f>ДАННЫЕ!$I1331&amp;"b"&amp;ДАННЫЕ!$BI1331&amp;"r"&amp;ДАННЫЕ!$BJ1331&amp;"CD"&amp;IF(ДАННЫЕ!BF1331&gt;0,IF(ДАННЫЕ!BF1331&lt;200,1,IF(ДАННЫЕ!BF1331&lt;350,2,3)),0)&amp;"h"&amp;IF(ДАННЫЕ!$BK1331+ДАННЫЕ!$BL1331+ДАННЫЕ!$BM1331&gt;0,1,0)&amp;"x"&amp;ДАННЫЕ!$BK1331&amp;"y"&amp;ДАННЫЕ!$BL1331&amp;"z"&amp;ДАННЫЕ!$BM1331&amp;"c"&amp;IF(ДАННЫЕ!$BK1331+ДАННЫЕ!$BL1331+ДАННЫЕ!$BM1331=3,1,0)&amp;"a"&amp;IF(ДАННЫЕ!$BQ1331+ДАННЫЕ!$BR1331&gt;0,1,0)&amp;"d"&amp;ДАННЫЕ!$BQ1331&amp;"v"&amp;ДАННЫЕ!$BR1331&amp;"p"&amp;ДАННЫЕ!$BS1331&amp;"n"&amp;ДАННЫЕ!$BU1331&amp;"t"&amp;ДАННЫЕ!$BV1331&amp;"o"&amp;ДАННЫЕ!$BT1331&amp;"l"&amp;IF(ДАННЫЕ!$BN1331&gt;0,1,0)&amp;ДАННЫЕ!$BN1331&amp;"g"&amp;ДАННЫЕ!$BO1331&amp;"s"&amp;ДАННЫЕ!$BP1331&amp;"DZ"&amp;IF(ДАННЫЕ!B1331-ДАННЫЕ!G1331 &lt; 60,IF(ДАННЫЕ!B1331-ДАННЫЕ!G1331 &gt;= 0,1,0),0)&amp;"u"&amp;IF(ДАННЫЕ!$CJ1331&gt;0,1,0)</f>
        <v>brCD0h0xyzc0a0dvpntol0gsDZ1u0</v>
      </c>
      <c r="N1331" s="28" t="str">
        <f ca="1">ДАННЫЕ!$F1331&amp;ДАННЫЕ!$I1331&amp;"g"&amp;B1331&amp;"cf"&amp;D1331&amp;"a"&amp;IF(ДАННЫЕ!$BX1331&gt;0,1,0)&amp;IF(ДАННЫЕ!$BF1331&gt;500,1,IF(ДАННЫЕ!$BF1331&gt;350,2,IF(ДАННЫЕ!$BF1331&gt;=200,3,IF(ДАННЫЕ!$BF1331&gt;=100,4,IF(ДАННЫЕ!$BF1331&gt;=50,5,IF(ДАННЫЕ!$BF1331&lt;50,6,0))))))&amp;"AR"&amp;IF(DATEDIF(ДАННЫЕ!$BX1331,ДАННЫЕ!$F$1,"y")&gt;1,1,0)&amp;"VG"&amp;IF(ДАННЫЕ!$BH1331="0",1,0)&amp;"o"&amp;IF(T1331+ДАННЫЕ!$AF1331+ДАННЫЕ!$AG1331+ДАННЫЕ!$AH1331+ДАННЫЕ!$AI1331+ДАННЫЕ!$AJ1331+ДАННЫЕ!$AP1331+ДАННЫЕ!$AQ1331+ДАННЫЕ!$AR1331+ДАННЫЕ!$AU1331+ДАННЫЕ!$AW1331+ДАННЫЕ!$AS1331+ДАННЫЕ!$AT1331&gt;0,1,0)&amp;"x"&amp;ДАННЫЕ!$AG1331&amp;"p"&amp;IF(ДАННЫЕ!$BY1331&gt;0,1,0)&amp;"v"&amp;IF(ДАННЫЕ!$BZ1331&gt;0,1,0)&amp;"n"&amp;ДАННЫЕ!$CA1331&amp;"t"&amp;ДАННЫЕ!$AY1331&amp;"k"&amp;ДАННЫЕ!$CB1331&amp;"q"&amp;ДАННЫЕ!$CC1331&amp;"w"&amp;ДАННЫЕ!$CD1331&amp;"e"&amp;ДАННЫЕ!$CE1331&amp;"m"&amp;ДАННЫЕ!$CF1331&amp;"c"&amp;ДАННЫЕ!$CG1331&amp;"z"&amp;ДАННЫЕ!$CH1331&amp;"d"&amp;IF(H1331=4,1,0)&amp;"s"&amp;IF(ДАННЫЕ!$J1331=1,0,1)&amp;"u"&amp;IF(ДАННЫЕ!$CJ1331&gt;0,1,0)</f>
        <v>g0cf0a06AR1VG0o0xp0v0ntkqwemczd0s1u0</v>
      </c>
      <c r="O1331" s="28" t="str">
        <f>ДАННЫЕ!$I1331&amp;"g"&amp;B1331&amp;A1331&amp;"f"&amp;P1331&amp;"c"&amp;IF(ДАННЫЕ!$U1331&gt;0,1,0)&amp;"s"&amp;IF(ДАННЫЕ!$Q1331&gt;0,IF(YEAR(ДАННЫЕ!$F$1)=YEAR(ДАННЫЕ!$Q1331),IF(MONTH(ДАННЫЕ!$F$1)=MONTH(ДАННЫЕ!$Q1331),111,11),1),0)&amp;"i"&amp;IF(ДАННЫЕ!$R1331+ДАННЫЕ!$S1331+ДАННЫЕ!$T1331=0,0,1)&amp;"h"&amp;IF(ДАННЫЕ!$P1331&gt;0,1,0)&amp;"p"&amp;IF(ДАННЫЕ!$CI1331&gt;0,IF(YEAR(ДАННЫЕ!$F$1)=YEAR(ДАННЫЕ!$CI1331),IF(MONTH(ДАННЫЕ!$F$1)=MONTH(ДАННЫЕ!$CI1331),111,11),1),0)&amp;"d"&amp;IF(ДАННЫЕ!$CJ1331&gt;0,IF(YEAR(ДАННЫЕ!$F$1)=YEAR(ДАННЫЕ!$CJ1331),IF(MONTH(ДАННЫЕ!$F$1)=MONTH(ДАННЫЕ!$CJ1331),111,11),1),0)&amp;"o"&amp;IF(ДАННЫЕ!$CK1331&gt;0,IF(MONTH(ДАННЫЕ!$F$1)=MONTH(ДАННЫЕ!$CK1331),111,11),0)&amp;"v"&amp;IF(ДАННЫЕ!$BE1331&gt;0,IF(MONTH(ДАННЫЕ!$F$1)=MONTH(ДАННЫЕ!$BE1331),111,11),0)</f>
        <v>g00f0c0s0i0h0p0d0o0v0</v>
      </c>
      <c r="P1331" s="15">
        <f t="shared" si="65"/>
        <v>0</v>
      </c>
      <c r="Q1331" s="15">
        <f>IF(ДАННЫЕ!$F$1&gt;ДАННЫЕ!$N1331,IF(YEAR(ДАННЫЕ!$F$1)=YEAR(ДАННЫЕ!M1331),1,0),0)</f>
        <v>0</v>
      </c>
      <c r="R1331" s="15">
        <f>IF(ДАННЫЕ!$F$1&gt;ДАННЫЕ!$N1331,IF(YEAR(ДАННЫЕ!$F$1)=YEAR(ДАННЫЕ!N1331),1,0),0)</f>
        <v>0</v>
      </c>
      <c r="S1331" s="15">
        <f>IF(ДАННЫЕ!$AA1331="2А",1,IF(ДАННЫЕ!$AA1331="2Б",2,IF(ДАННЫЕ!$AA1331="2В",3,IF(ДАННЫЕ!$AA1331=3,4,IF(ДАННЫЕ!$AA1331="4А",5,IF(ДАННЫЕ!$AA1331="4Б",6,IF(ДАННЫЕ!$AA1331="4В",7,IF(ДАННЫЕ!$AA1331=5,8,0))))))))</f>
        <v>0</v>
      </c>
      <c r="T1331" s="15">
        <f>IF(OR(ДАННЫЕ!$AC1331=2,ДАННЫЕ!$AD1331=2,ДАННЫЕ!$AE1331=2),2,IF(OR(ДАННЫЕ!$AC1331=1,ДАННЫЕ!$AD1331=1,ДАННЫЕ!$AE1331=1),1,0))</f>
        <v>0</v>
      </c>
    </row>
    <row r="1332" spans="1:20" x14ac:dyDescent="0.2">
      <c r="A1332" s="78">
        <f>IF(B1332&gt;0,IF(MONTH(ДАННЫЕ!$F$1)=MONTH(ДАННЫЕ!$B1332),1,0),0)</f>
        <v>0</v>
      </c>
      <c r="B1332" s="14">
        <f>IF(ДАННЫЕ!$B1332&gt;0,IF(YEAR(ДАННЫЕ!$F$1)=YEAR(ДАННЫЕ!$B1332),1,0),0)</f>
        <v>0</v>
      </c>
      <c r="C1332" s="14">
        <f>IF(ДАННЫЕ!$CM1332&gt;0,IF(YEAR(ДАННЫЕ!$F$1)=YEAR(ДАННЫЕ!$CM1332),1,0),0)</f>
        <v>0</v>
      </c>
      <c r="D1332" s="14">
        <f>IF(ДАННЫЕ!$CJ1332&gt;0,IF(ДАННЫЕ!$CL1332&gt;ДАННЫЕ!$F$1,1,IF(ДАННЫЕ!$CL1332&gt;0,0,1)),0)</f>
        <v>0</v>
      </c>
      <c r="E1332" s="43" t="str">
        <f ca="1">IF(ДАННЫЕ!$F$1&gt;0,IF(ДАННЫЕ!$G1332&gt;0,DATEDIF(ДАННЫЕ!$G1332,ДАННЫЕ!$F$1,"y"),""),IF(ДАННЫЕ!$G1332&gt;0,DATEDIF(ДАННЫЕ!$G1332,TODAY(),"y"),""))</f>
        <v/>
      </c>
      <c r="F1332" s="43" t="str">
        <f xml:space="preserve"> IF(ДАННЫЕ!$F1332="М",IF(E1332&gt;=18,IF(E1332&lt;60,1,""),""),"")&amp;IF(ДАННЫЕ!$F1332="Ж",IF(E1332&gt;=18,IF(E1332&lt;55,1,""),""),"")</f>
        <v/>
      </c>
      <c r="G1332" s="43" t="str">
        <f xml:space="preserve"> IF(ДАННЫЕ!$F1332="М",IF(E1332&gt;=60,2,""),"")&amp;IF(ДАННЫЕ!$F1332="Ж",IF(E1332&gt;=55,2,""),"")</f>
        <v/>
      </c>
      <c r="H1332" s="43" t="str">
        <f t="shared" ca="1" si="63"/>
        <v/>
      </c>
      <c r="I1332" s="43" t="str">
        <f t="shared" ca="1" si="64"/>
        <v>03</v>
      </c>
      <c r="J1332" s="28" t="str">
        <f ca="1">ДАННЫЕ!$F1332&amp;H1332&amp;I1332&amp;ДАННЫЕ!$I1332&amp;"m"&amp;IF(ДАННЫЕ!$I1332&gt;0,IF(ДАННЫЕ!$J1332&gt;0,0,1),"")&amp;"f"&amp;IF(ДАННЫЕ!$R1332&gt;0,IF(YEAR(ДАННЫЕ!$F$1)=YEAR(ДАННЫЕ!$R1332),1,0),0)&amp;"z"&amp;ДАННЫЕ!$R1332&amp;"p"&amp;ДАННЫЕ!$S1332&amp;"i"&amp;ДАННЫЕ!$T1332&amp;"h"&amp;ДАННЫЕ!$K1332&amp;"be"&amp;ДАННЫЕ!$BI1332&amp;"CD"&amp;IF(ДАННЫЕ!BF1332&gt;500,4,IF(ДАННЫЕ!BF1332&gt;350,3,IF(ДАННЫЕ!BF1332&gt;200,2,IF(ДАННЫЕ!BF1332&gt;0,1,0))))&amp;"g"&amp;B1332&amp;"d"&amp;H1332&amp;"l"&amp;ДАННЫЕ!AT1332&amp;"a"&amp;ДАННЫЕ!$V1332&amp;"v"&amp;R1332&amp;"k"&amp;ДАННЫЕ!$U1332&amp;"s"&amp;ДАННЫЕ!$Y1332&amp;"t"&amp;ДАННЫЕ!$X1332&amp;"b"&amp;IF(ДАННЫЕ!$Q1332&gt;1,1,0)&amp;"PP"&amp;ДАННЫЕ!Z1332&amp;"c"&amp;S1332&amp;"x"&amp;IF(ДАННЫЕ!$BY1332&gt;0,IF(YEAR(ДАННЫЕ!$F$1)=YEAR(ДАННЫЕ!$BY1332),1,0),0)&amp;"n"&amp;IF(ДАННЫЕ!$BZ1332&gt;0,IF(YEAR(ДАННЫЕ!$F$1)=YEAR(ДАННЫЕ!$BZ1332),1,0),0)&amp;"u"&amp;D1332&amp;"z"&amp;IF(ДАННЫЕ!$CL1332&gt;0,IF(YEAR(ДАННЫЕ!$F$1)&gt;YEAR(ДАННЫЕ!$CL1332),11,12),0)</f>
        <v>03mf0zpihbeCD0g0dlav0kstb0PPc0x0n0u0z0</v>
      </c>
      <c r="K1332" s="28" t="str">
        <f ca="1">ДАННЫЕ!$I1332&amp;"x"&amp;B1332&amp;"w"&amp;IF(T1332+ДАННЫЕ!AD1332+ДАННЫЕ!AE1332+ДАННЫЕ!AF1332+ДАННЫЕ!AG1332+ДАННЫЕ!AH1332+ДАННЫЕ!$AL1332+ДАННЫЕ!AI1332+ДАННЫЕ!AJ1332+ДАННЫЕ!AK1332+ДАННЫЕ!AP1332+ДАННЫЕ!AQ1332+ДАННЫЕ!AR1332+ДАННЫЕ!$AM1332+ДАННЫЕ!$AN1332+ДАННЫЕ!AS1332+ДАННЫЕ!AT1332&gt;0,1,0)&amp;IF(OR(T1332=2,ДАННЫЕ!AD1332=2,ДАННЫЕ!AE1332=2,ДАННЫЕ!AF1332=2,ДАННЫЕ!AG1332=2,ДАННЫЕ!AH1332=2,ДАННЫЕ!$AL1332=2,ДАННЫЕ!AI1332=2,ДАННЫЕ!AJ1332=2,ДАННЫЕ!AK1332=2,ДАННЫЕ!AP1332=2,ДАННЫЕ!AQ1332=2,ДАННЫЕ!AR1332=2,ДАННЫЕ!$AM1332=2,ДАННЫЕ!$AN1332=2,ДАННЫЕ!AS1332=2,ДАННЫЕ!AT1332=2),2,0)&amp;"t"&amp;IF(T1332&gt;0,"1"&amp;T1332,"00")&amp;"f"&amp;IF(ДАННЫЕ!$AC1332,"1"&amp;ДАННЫЕ!$AC1332,"00")&amp;"b"&amp;IF(ДАННЫЕ!$AD1332,"1"&amp;ДАННЫЕ!$AD1332,"00")&amp;"g"&amp;IF(ДАННЫЕ!$AF1332,"1"&amp;ДАННЫЕ!$AF1332,"00")&amp;"c"&amp;IF(ДАННЫЕ!$AG1332,"1"&amp;ДАННЫЕ!$AG1332,"00")&amp;"i"&amp;IF(ДАННЫЕ!$AH1332,"1"&amp;ДАННЫЕ!$AH1332,"00")&amp;"r"&amp;IF(ДАННЫЕ!$AL1332,"1"&amp;ДАННЫЕ!$AL1332,"00")&amp;"m"&amp;IF(ДАННЫЕ!$AI1332,"1"&amp;ДАННЫЕ!$AI1332,"00")&amp;"hS"&amp;IF(ДАННЫЕ!$AJ1332,"1"&amp;ДАННЫЕ!$AJ1332,"00")&amp;"hZ"&amp;IF(ДАННЫЕ!$AK1332,"1"&amp;ДАННЫЕ!$AK1332,"00")&amp;"p"&amp;IF(ДАННЫЕ!$AP1332,"1"&amp;ДАННЫЕ!$AP1332,"00")&amp;"k"&amp;IF(ДАННЫЕ!$AQ1332,"1"&amp;ДАННЫЕ!$AQ1332,"00")&amp;"z"&amp;IF(ДАННЫЕ!$AR1332,"1"&amp;ДАННЫЕ!$AR1332,"00")&amp;"j"&amp;IF(ДАННЫЕ!$AM1332,"1"&amp;ДАННЫЕ!$AM1332,"00")&amp;"n"&amp;IF(ДАННЫЕ!$AN1332,"1"&amp;ДАННЫЕ!$AN1332,"00")&amp;"E"&amp;ДАННЫЕ!BI1332&amp;"L"&amp;ДАННЫЕ!AO1332&amp;"h"&amp;IF(ДАННЫЕ!$AU1332&gt;0,1,0)&amp;"v"&amp;IF(ДАННЫЕ!$AW1332&gt;0,1,0)&amp;"a"&amp;IF(ДАННЫЕ!$AS1332,"1"&amp;ДАННЫЕ!$AS1332,"00")&amp;"s"&amp;IF(ДАННЫЕ!$AT1332,"1"&amp;ДАННЫЕ!$AT1332,"00")&amp;"u"&amp;IF(ДАННЫЕ!$CJ1332&gt;0,1,0)&amp;"y"&amp;B1332&amp;"d"&amp;H1332&amp;"e"&amp;F1332&amp;G1332</f>
        <v>x0w00t00f00b00g00c00i00r00m00hS00hZ00p00k00z00j00n00ELh0v0a00s00u0y0de</v>
      </c>
      <c r="L1332" s="28" t="str">
        <f ca="1">ДАННЫЕ!$I1332&amp;"VN"&amp;IF(ДАННЫЕ!AW1332&gt;0,11,10)&amp;"CD"&amp;IF(ДАННЫЕ!BF1332&gt;500,16,IF(ДАННЫЕ!BF1332&gt;350,15,IF(ДАННЫЕ!BF1332&gt;=200,14,IF(ДАННЫЕ!BF1332&gt;=100,13,IF(ДАННЫЕ!BF1332&gt;=50,12,IF(ДАННЫЕ!BF1332&gt;0,11,10))))))&amp;"AR"&amp;IF(ДАННЫЕ!BX1332&gt;0,1,0)&amp;"GD"&amp;B1332&amp;"VV"&amp;IF(E1332&gt;=5,IF(E1332&lt;18,1,0),0)</f>
        <v>VN10CD10AR0GD0VV0</v>
      </c>
      <c r="M1332" s="28" t="str">
        <f>ДАННЫЕ!$I1332&amp;"b"&amp;ДАННЫЕ!$BI1332&amp;"r"&amp;ДАННЫЕ!$BJ1332&amp;"CD"&amp;IF(ДАННЫЕ!BF1332&gt;0,IF(ДАННЫЕ!BF1332&lt;200,1,IF(ДАННЫЕ!BF1332&lt;350,2,3)),0)&amp;"h"&amp;IF(ДАННЫЕ!$BK1332+ДАННЫЕ!$BL1332+ДАННЫЕ!$BM1332&gt;0,1,0)&amp;"x"&amp;ДАННЫЕ!$BK1332&amp;"y"&amp;ДАННЫЕ!$BL1332&amp;"z"&amp;ДАННЫЕ!$BM1332&amp;"c"&amp;IF(ДАННЫЕ!$BK1332+ДАННЫЕ!$BL1332+ДАННЫЕ!$BM1332=3,1,0)&amp;"a"&amp;IF(ДАННЫЕ!$BQ1332+ДАННЫЕ!$BR1332&gt;0,1,0)&amp;"d"&amp;ДАННЫЕ!$BQ1332&amp;"v"&amp;ДАННЫЕ!$BR1332&amp;"p"&amp;ДАННЫЕ!$BS1332&amp;"n"&amp;ДАННЫЕ!$BU1332&amp;"t"&amp;ДАННЫЕ!$BV1332&amp;"o"&amp;ДАННЫЕ!$BT1332&amp;"l"&amp;IF(ДАННЫЕ!$BN1332&gt;0,1,0)&amp;ДАННЫЕ!$BN1332&amp;"g"&amp;ДАННЫЕ!$BO1332&amp;"s"&amp;ДАННЫЕ!$BP1332&amp;"DZ"&amp;IF(ДАННЫЕ!B1332-ДАННЫЕ!G1332 &lt; 60,IF(ДАННЫЕ!B1332-ДАННЫЕ!G1332 &gt;= 0,1,0),0)&amp;"u"&amp;IF(ДАННЫЕ!$CJ1332&gt;0,1,0)</f>
        <v>brCD0h0xyzc0a0dvpntol0gsDZ1u0</v>
      </c>
      <c r="N1332" s="28" t="str">
        <f ca="1">ДАННЫЕ!$F1332&amp;ДАННЫЕ!$I1332&amp;"g"&amp;B1332&amp;"cf"&amp;D1332&amp;"a"&amp;IF(ДАННЫЕ!$BX1332&gt;0,1,0)&amp;IF(ДАННЫЕ!$BF1332&gt;500,1,IF(ДАННЫЕ!$BF1332&gt;350,2,IF(ДАННЫЕ!$BF1332&gt;=200,3,IF(ДАННЫЕ!$BF1332&gt;=100,4,IF(ДАННЫЕ!$BF1332&gt;=50,5,IF(ДАННЫЕ!$BF1332&lt;50,6,0))))))&amp;"AR"&amp;IF(DATEDIF(ДАННЫЕ!$BX1332,ДАННЫЕ!$F$1,"y")&gt;1,1,0)&amp;"VG"&amp;IF(ДАННЫЕ!$BH1332="0",1,0)&amp;"o"&amp;IF(T1332+ДАННЫЕ!$AF1332+ДАННЫЕ!$AG1332+ДАННЫЕ!$AH1332+ДАННЫЕ!$AI1332+ДАННЫЕ!$AJ1332+ДАННЫЕ!$AP1332+ДАННЫЕ!$AQ1332+ДАННЫЕ!$AR1332+ДАННЫЕ!$AU1332+ДАННЫЕ!$AW1332+ДАННЫЕ!$AS1332+ДАННЫЕ!$AT1332&gt;0,1,0)&amp;"x"&amp;ДАННЫЕ!$AG1332&amp;"p"&amp;IF(ДАННЫЕ!$BY1332&gt;0,1,0)&amp;"v"&amp;IF(ДАННЫЕ!$BZ1332&gt;0,1,0)&amp;"n"&amp;ДАННЫЕ!$CA1332&amp;"t"&amp;ДАННЫЕ!$AY1332&amp;"k"&amp;ДАННЫЕ!$CB1332&amp;"q"&amp;ДАННЫЕ!$CC1332&amp;"w"&amp;ДАННЫЕ!$CD1332&amp;"e"&amp;ДАННЫЕ!$CE1332&amp;"m"&amp;ДАННЫЕ!$CF1332&amp;"c"&amp;ДАННЫЕ!$CG1332&amp;"z"&amp;ДАННЫЕ!$CH1332&amp;"d"&amp;IF(H1332=4,1,0)&amp;"s"&amp;IF(ДАННЫЕ!$J1332=1,0,1)&amp;"u"&amp;IF(ДАННЫЕ!$CJ1332&gt;0,1,0)</f>
        <v>g0cf0a06AR1VG0o0xp0v0ntkqwemczd0s1u0</v>
      </c>
      <c r="O1332" s="28" t="str">
        <f>ДАННЫЕ!$I1332&amp;"g"&amp;B1332&amp;A1332&amp;"f"&amp;P1332&amp;"c"&amp;IF(ДАННЫЕ!$U1332&gt;0,1,0)&amp;"s"&amp;IF(ДАННЫЕ!$Q1332&gt;0,IF(YEAR(ДАННЫЕ!$F$1)=YEAR(ДАННЫЕ!$Q1332),IF(MONTH(ДАННЫЕ!$F$1)=MONTH(ДАННЫЕ!$Q1332),111,11),1),0)&amp;"i"&amp;IF(ДАННЫЕ!$R1332+ДАННЫЕ!$S1332+ДАННЫЕ!$T1332=0,0,1)&amp;"h"&amp;IF(ДАННЫЕ!$P1332&gt;0,1,0)&amp;"p"&amp;IF(ДАННЫЕ!$CI1332&gt;0,IF(YEAR(ДАННЫЕ!$F$1)=YEAR(ДАННЫЕ!$CI1332),IF(MONTH(ДАННЫЕ!$F$1)=MONTH(ДАННЫЕ!$CI1332),111,11),1),0)&amp;"d"&amp;IF(ДАННЫЕ!$CJ1332&gt;0,IF(YEAR(ДАННЫЕ!$F$1)=YEAR(ДАННЫЕ!$CJ1332),IF(MONTH(ДАННЫЕ!$F$1)=MONTH(ДАННЫЕ!$CJ1332),111,11),1),0)&amp;"o"&amp;IF(ДАННЫЕ!$CK1332&gt;0,IF(MONTH(ДАННЫЕ!$F$1)=MONTH(ДАННЫЕ!$CK1332),111,11),0)&amp;"v"&amp;IF(ДАННЫЕ!$BE1332&gt;0,IF(MONTH(ДАННЫЕ!$F$1)=MONTH(ДАННЫЕ!$BE1332),111,11),0)</f>
        <v>g00f0c0s0i0h0p0d0o0v0</v>
      </c>
      <c r="P1332" s="15">
        <f t="shared" si="65"/>
        <v>0</v>
      </c>
      <c r="Q1332" s="15">
        <f>IF(ДАННЫЕ!$F$1&gt;ДАННЫЕ!$N1332,IF(YEAR(ДАННЫЕ!$F$1)=YEAR(ДАННЫЕ!M1332),1,0),0)</f>
        <v>0</v>
      </c>
      <c r="R1332" s="15">
        <f>IF(ДАННЫЕ!$F$1&gt;ДАННЫЕ!$N1332,IF(YEAR(ДАННЫЕ!$F$1)=YEAR(ДАННЫЕ!N1332),1,0),0)</f>
        <v>0</v>
      </c>
      <c r="S1332" s="15">
        <f>IF(ДАННЫЕ!$AA1332="2А",1,IF(ДАННЫЕ!$AA1332="2Б",2,IF(ДАННЫЕ!$AA1332="2В",3,IF(ДАННЫЕ!$AA1332=3,4,IF(ДАННЫЕ!$AA1332="4А",5,IF(ДАННЫЕ!$AA1332="4Б",6,IF(ДАННЫЕ!$AA1332="4В",7,IF(ДАННЫЕ!$AA1332=5,8,0))))))))</f>
        <v>0</v>
      </c>
      <c r="T1332" s="15">
        <f>IF(OR(ДАННЫЕ!$AC1332=2,ДАННЫЕ!$AD1332=2,ДАННЫЕ!$AE1332=2),2,IF(OR(ДАННЫЕ!$AC1332=1,ДАННЫЕ!$AD1332=1,ДАННЫЕ!$AE1332=1),1,0))</f>
        <v>0</v>
      </c>
    </row>
    <row r="1333" spans="1:20" x14ac:dyDescent="0.2">
      <c r="A1333" s="78">
        <f>IF(B1333&gt;0,IF(MONTH(ДАННЫЕ!$F$1)=MONTH(ДАННЫЕ!$B1333),1,0),0)</f>
        <v>0</v>
      </c>
      <c r="B1333" s="14">
        <f>IF(ДАННЫЕ!$B1333&gt;0,IF(YEAR(ДАННЫЕ!$F$1)=YEAR(ДАННЫЕ!$B1333),1,0),0)</f>
        <v>0</v>
      </c>
      <c r="C1333" s="14">
        <f>IF(ДАННЫЕ!$CM1333&gt;0,IF(YEAR(ДАННЫЕ!$F$1)=YEAR(ДАННЫЕ!$CM1333),1,0),0)</f>
        <v>0</v>
      </c>
      <c r="D1333" s="14">
        <f>IF(ДАННЫЕ!$CJ1333&gt;0,IF(ДАННЫЕ!$CL1333&gt;ДАННЫЕ!$F$1,1,IF(ДАННЫЕ!$CL1333&gt;0,0,1)),0)</f>
        <v>0</v>
      </c>
      <c r="E1333" s="43" t="str">
        <f ca="1">IF(ДАННЫЕ!$F$1&gt;0,IF(ДАННЫЕ!$G1333&gt;0,DATEDIF(ДАННЫЕ!$G1333,ДАННЫЕ!$F$1,"y"),""),IF(ДАННЫЕ!$G1333&gt;0,DATEDIF(ДАННЫЕ!$G1333,TODAY(),"y"),""))</f>
        <v/>
      </c>
      <c r="F1333" s="43" t="str">
        <f xml:space="preserve"> IF(ДАННЫЕ!$F1333="М",IF(E1333&gt;=18,IF(E1333&lt;60,1,""),""),"")&amp;IF(ДАННЫЕ!$F1333="Ж",IF(E1333&gt;=18,IF(E1333&lt;55,1,""),""),"")</f>
        <v/>
      </c>
      <c r="G1333" s="43" t="str">
        <f xml:space="preserve"> IF(ДАННЫЕ!$F1333="М",IF(E1333&gt;=60,2,""),"")&amp;IF(ДАННЫЕ!$F1333="Ж",IF(E1333&gt;=55,2,""),"")</f>
        <v/>
      </c>
      <c r="H1333" s="43" t="str">
        <f t="shared" ca="1" si="63"/>
        <v/>
      </c>
      <c r="I1333" s="43" t="str">
        <f t="shared" ca="1" si="64"/>
        <v>03</v>
      </c>
      <c r="J1333" s="28" t="str">
        <f ca="1">ДАННЫЕ!$F1333&amp;H1333&amp;I1333&amp;ДАННЫЕ!$I1333&amp;"m"&amp;IF(ДАННЫЕ!$I1333&gt;0,IF(ДАННЫЕ!$J1333&gt;0,0,1),"")&amp;"f"&amp;IF(ДАННЫЕ!$R1333&gt;0,IF(YEAR(ДАННЫЕ!$F$1)=YEAR(ДАННЫЕ!$R1333),1,0),0)&amp;"z"&amp;ДАННЫЕ!$R1333&amp;"p"&amp;ДАННЫЕ!$S1333&amp;"i"&amp;ДАННЫЕ!$T1333&amp;"h"&amp;ДАННЫЕ!$K1333&amp;"be"&amp;ДАННЫЕ!$BI1333&amp;"CD"&amp;IF(ДАННЫЕ!BF1333&gt;500,4,IF(ДАННЫЕ!BF1333&gt;350,3,IF(ДАННЫЕ!BF1333&gt;200,2,IF(ДАННЫЕ!BF1333&gt;0,1,0))))&amp;"g"&amp;B1333&amp;"d"&amp;H1333&amp;"l"&amp;ДАННЫЕ!AT1333&amp;"a"&amp;ДАННЫЕ!$V1333&amp;"v"&amp;R1333&amp;"k"&amp;ДАННЫЕ!$U1333&amp;"s"&amp;ДАННЫЕ!$Y1333&amp;"t"&amp;ДАННЫЕ!$X1333&amp;"b"&amp;IF(ДАННЫЕ!$Q1333&gt;1,1,0)&amp;"PP"&amp;ДАННЫЕ!Z1333&amp;"c"&amp;S1333&amp;"x"&amp;IF(ДАННЫЕ!$BY1333&gt;0,IF(YEAR(ДАННЫЕ!$F$1)=YEAR(ДАННЫЕ!$BY1333),1,0),0)&amp;"n"&amp;IF(ДАННЫЕ!$BZ1333&gt;0,IF(YEAR(ДАННЫЕ!$F$1)=YEAR(ДАННЫЕ!$BZ1333),1,0),0)&amp;"u"&amp;D1333&amp;"z"&amp;IF(ДАННЫЕ!$CL1333&gt;0,IF(YEAR(ДАННЫЕ!$F$1)&gt;YEAR(ДАННЫЕ!$CL1333),11,12),0)</f>
        <v>03mf0zpihbeCD0g0dlav0kstb0PPc0x0n0u0z0</v>
      </c>
      <c r="K1333" s="28" t="str">
        <f ca="1">ДАННЫЕ!$I1333&amp;"x"&amp;B1333&amp;"w"&amp;IF(T1333+ДАННЫЕ!AD1333+ДАННЫЕ!AE1333+ДАННЫЕ!AF1333+ДАННЫЕ!AG1333+ДАННЫЕ!AH1333+ДАННЫЕ!$AL1333+ДАННЫЕ!AI1333+ДАННЫЕ!AJ1333+ДАННЫЕ!AK1333+ДАННЫЕ!AP1333+ДАННЫЕ!AQ1333+ДАННЫЕ!AR1333+ДАННЫЕ!$AM1333+ДАННЫЕ!$AN1333+ДАННЫЕ!AS1333+ДАННЫЕ!AT1333&gt;0,1,0)&amp;IF(OR(T1333=2,ДАННЫЕ!AD1333=2,ДАННЫЕ!AE1333=2,ДАННЫЕ!AF1333=2,ДАННЫЕ!AG1333=2,ДАННЫЕ!AH1333=2,ДАННЫЕ!$AL1333=2,ДАННЫЕ!AI1333=2,ДАННЫЕ!AJ1333=2,ДАННЫЕ!AK1333=2,ДАННЫЕ!AP1333=2,ДАННЫЕ!AQ1333=2,ДАННЫЕ!AR1333=2,ДАННЫЕ!$AM1333=2,ДАННЫЕ!$AN1333=2,ДАННЫЕ!AS1333=2,ДАННЫЕ!AT1333=2),2,0)&amp;"t"&amp;IF(T1333&gt;0,"1"&amp;T1333,"00")&amp;"f"&amp;IF(ДАННЫЕ!$AC1333,"1"&amp;ДАННЫЕ!$AC1333,"00")&amp;"b"&amp;IF(ДАННЫЕ!$AD1333,"1"&amp;ДАННЫЕ!$AD1333,"00")&amp;"g"&amp;IF(ДАННЫЕ!$AF1333,"1"&amp;ДАННЫЕ!$AF1333,"00")&amp;"c"&amp;IF(ДАННЫЕ!$AG1333,"1"&amp;ДАННЫЕ!$AG1333,"00")&amp;"i"&amp;IF(ДАННЫЕ!$AH1333,"1"&amp;ДАННЫЕ!$AH1333,"00")&amp;"r"&amp;IF(ДАННЫЕ!$AL1333,"1"&amp;ДАННЫЕ!$AL1333,"00")&amp;"m"&amp;IF(ДАННЫЕ!$AI1333,"1"&amp;ДАННЫЕ!$AI1333,"00")&amp;"hS"&amp;IF(ДАННЫЕ!$AJ1333,"1"&amp;ДАННЫЕ!$AJ1333,"00")&amp;"hZ"&amp;IF(ДАННЫЕ!$AK1333,"1"&amp;ДАННЫЕ!$AK1333,"00")&amp;"p"&amp;IF(ДАННЫЕ!$AP1333,"1"&amp;ДАННЫЕ!$AP1333,"00")&amp;"k"&amp;IF(ДАННЫЕ!$AQ1333,"1"&amp;ДАННЫЕ!$AQ1333,"00")&amp;"z"&amp;IF(ДАННЫЕ!$AR1333,"1"&amp;ДАННЫЕ!$AR1333,"00")&amp;"j"&amp;IF(ДАННЫЕ!$AM1333,"1"&amp;ДАННЫЕ!$AM1333,"00")&amp;"n"&amp;IF(ДАННЫЕ!$AN1333,"1"&amp;ДАННЫЕ!$AN1333,"00")&amp;"E"&amp;ДАННЫЕ!BI1333&amp;"L"&amp;ДАННЫЕ!AO1333&amp;"h"&amp;IF(ДАННЫЕ!$AU1333&gt;0,1,0)&amp;"v"&amp;IF(ДАННЫЕ!$AW1333&gt;0,1,0)&amp;"a"&amp;IF(ДАННЫЕ!$AS1333,"1"&amp;ДАННЫЕ!$AS1333,"00")&amp;"s"&amp;IF(ДАННЫЕ!$AT1333,"1"&amp;ДАННЫЕ!$AT1333,"00")&amp;"u"&amp;IF(ДАННЫЕ!$CJ1333&gt;0,1,0)&amp;"y"&amp;B1333&amp;"d"&amp;H1333&amp;"e"&amp;F1333&amp;G1333</f>
        <v>x0w00t00f00b00g00c00i00r00m00hS00hZ00p00k00z00j00n00ELh0v0a00s00u0y0de</v>
      </c>
      <c r="L1333" s="28" t="str">
        <f ca="1">ДАННЫЕ!$I1333&amp;"VN"&amp;IF(ДАННЫЕ!AW1333&gt;0,11,10)&amp;"CD"&amp;IF(ДАННЫЕ!BF1333&gt;500,16,IF(ДАННЫЕ!BF1333&gt;350,15,IF(ДАННЫЕ!BF1333&gt;=200,14,IF(ДАННЫЕ!BF1333&gt;=100,13,IF(ДАННЫЕ!BF1333&gt;=50,12,IF(ДАННЫЕ!BF1333&gt;0,11,10))))))&amp;"AR"&amp;IF(ДАННЫЕ!BX1333&gt;0,1,0)&amp;"GD"&amp;B1333&amp;"VV"&amp;IF(E1333&gt;=5,IF(E1333&lt;18,1,0),0)</f>
        <v>VN10CD10AR0GD0VV0</v>
      </c>
      <c r="M1333" s="28" t="str">
        <f>ДАННЫЕ!$I1333&amp;"b"&amp;ДАННЫЕ!$BI1333&amp;"r"&amp;ДАННЫЕ!$BJ1333&amp;"CD"&amp;IF(ДАННЫЕ!BF1333&gt;0,IF(ДАННЫЕ!BF1333&lt;200,1,IF(ДАННЫЕ!BF1333&lt;350,2,3)),0)&amp;"h"&amp;IF(ДАННЫЕ!$BK1333+ДАННЫЕ!$BL1333+ДАННЫЕ!$BM1333&gt;0,1,0)&amp;"x"&amp;ДАННЫЕ!$BK1333&amp;"y"&amp;ДАННЫЕ!$BL1333&amp;"z"&amp;ДАННЫЕ!$BM1333&amp;"c"&amp;IF(ДАННЫЕ!$BK1333+ДАННЫЕ!$BL1333+ДАННЫЕ!$BM1333=3,1,0)&amp;"a"&amp;IF(ДАННЫЕ!$BQ1333+ДАННЫЕ!$BR1333&gt;0,1,0)&amp;"d"&amp;ДАННЫЕ!$BQ1333&amp;"v"&amp;ДАННЫЕ!$BR1333&amp;"p"&amp;ДАННЫЕ!$BS1333&amp;"n"&amp;ДАННЫЕ!$BU1333&amp;"t"&amp;ДАННЫЕ!$BV1333&amp;"o"&amp;ДАННЫЕ!$BT1333&amp;"l"&amp;IF(ДАННЫЕ!$BN1333&gt;0,1,0)&amp;ДАННЫЕ!$BN1333&amp;"g"&amp;ДАННЫЕ!$BO1333&amp;"s"&amp;ДАННЫЕ!$BP1333&amp;"DZ"&amp;IF(ДАННЫЕ!B1333-ДАННЫЕ!G1333 &lt; 60,IF(ДАННЫЕ!B1333-ДАННЫЕ!G1333 &gt;= 0,1,0),0)&amp;"u"&amp;IF(ДАННЫЕ!$CJ1333&gt;0,1,0)</f>
        <v>brCD0h0xyzc0a0dvpntol0gsDZ1u0</v>
      </c>
      <c r="N1333" s="28" t="str">
        <f ca="1">ДАННЫЕ!$F1333&amp;ДАННЫЕ!$I1333&amp;"g"&amp;B1333&amp;"cf"&amp;D1333&amp;"a"&amp;IF(ДАННЫЕ!$BX1333&gt;0,1,0)&amp;IF(ДАННЫЕ!$BF1333&gt;500,1,IF(ДАННЫЕ!$BF1333&gt;350,2,IF(ДАННЫЕ!$BF1333&gt;=200,3,IF(ДАННЫЕ!$BF1333&gt;=100,4,IF(ДАННЫЕ!$BF1333&gt;=50,5,IF(ДАННЫЕ!$BF1333&lt;50,6,0))))))&amp;"AR"&amp;IF(DATEDIF(ДАННЫЕ!$BX1333,ДАННЫЕ!$F$1,"y")&gt;1,1,0)&amp;"VG"&amp;IF(ДАННЫЕ!$BH1333="0",1,0)&amp;"o"&amp;IF(T1333+ДАННЫЕ!$AF1333+ДАННЫЕ!$AG1333+ДАННЫЕ!$AH1333+ДАННЫЕ!$AI1333+ДАННЫЕ!$AJ1333+ДАННЫЕ!$AP1333+ДАННЫЕ!$AQ1333+ДАННЫЕ!$AR1333+ДАННЫЕ!$AU1333+ДАННЫЕ!$AW1333+ДАННЫЕ!$AS1333+ДАННЫЕ!$AT1333&gt;0,1,0)&amp;"x"&amp;ДАННЫЕ!$AG1333&amp;"p"&amp;IF(ДАННЫЕ!$BY1333&gt;0,1,0)&amp;"v"&amp;IF(ДАННЫЕ!$BZ1333&gt;0,1,0)&amp;"n"&amp;ДАННЫЕ!$CA1333&amp;"t"&amp;ДАННЫЕ!$AY1333&amp;"k"&amp;ДАННЫЕ!$CB1333&amp;"q"&amp;ДАННЫЕ!$CC1333&amp;"w"&amp;ДАННЫЕ!$CD1333&amp;"e"&amp;ДАННЫЕ!$CE1333&amp;"m"&amp;ДАННЫЕ!$CF1333&amp;"c"&amp;ДАННЫЕ!$CG1333&amp;"z"&amp;ДАННЫЕ!$CH1333&amp;"d"&amp;IF(H1333=4,1,0)&amp;"s"&amp;IF(ДАННЫЕ!$J1333=1,0,1)&amp;"u"&amp;IF(ДАННЫЕ!$CJ1333&gt;0,1,0)</f>
        <v>g0cf0a06AR1VG0o0xp0v0ntkqwemczd0s1u0</v>
      </c>
      <c r="O1333" s="28" t="str">
        <f>ДАННЫЕ!$I1333&amp;"g"&amp;B1333&amp;A1333&amp;"f"&amp;P1333&amp;"c"&amp;IF(ДАННЫЕ!$U1333&gt;0,1,0)&amp;"s"&amp;IF(ДАННЫЕ!$Q1333&gt;0,IF(YEAR(ДАННЫЕ!$F$1)=YEAR(ДАННЫЕ!$Q1333),IF(MONTH(ДАННЫЕ!$F$1)=MONTH(ДАННЫЕ!$Q1333),111,11),1),0)&amp;"i"&amp;IF(ДАННЫЕ!$R1333+ДАННЫЕ!$S1333+ДАННЫЕ!$T1333=0,0,1)&amp;"h"&amp;IF(ДАННЫЕ!$P1333&gt;0,1,0)&amp;"p"&amp;IF(ДАННЫЕ!$CI1333&gt;0,IF(YEAR(ДАННЫЕ!$F$1)=YEAR(ДАННЫЕ!$CI1333),IF(MONTH(ДАННЫЕ!$F$1)=MONTH(ДАННЫЕ!$CI1333),111,11),1),0)&amp;"d"&amp;IF(ДАННЫЕ!$CJ1333&gt;0,IF(YEAR(ДАННЫЕ!$F$1)=YEAR(ДАННЫЕ!$CJ1333),IF(MONTH(ДАННЫЕ!$F$1)=MONTH(ДАННЫЕ!$CJ1333),111,11),1),0)&amp;"o"&amp;IF(ДАННЫЕ!$CK1333&gt;0,IF(MONTH(ДАННЫЕ!$F$1)=MONTH(ДАННЫЕ!$CK1333),111,11),0)&amp;"v"&amp;IF(ДАННЫЕ!$BE1333&gt;0,IF(MONTH(ДАННЫЕ!$F$1)=MONTH(ДАННЫЕ!$BE1333),111,11),0)</f>
        <v>g00f0c0s0i0h0p0d0o0v0</v>
      </c>
      <c r="P1333" s="15">
        <f t="shared" si="65"/>
        <v>0</v>
      </c>
      <c r="Q1333" s="15">
        <f>IF(ДАННЫЕ!$F$1&gt;ДАННЫЕ!$N1333,IF(YEAR(ДАННЫЕ!$F$1)=YEAR(ДАННЫЕ!M1333),1,0),0)</f>
        <v>0</v>
      </c>
      <c r="R1333" s="15">
        <f>IF(ДАННЫЕ!$F$1&gt;ДАННЫЕ!$N1333,IF(YEAR(ДАННЫЕ!$F$1)=YEAR(ДАННЫЕ!N1333),1,0),0)</f>
        <v>0</v>
      </c>
      <c r="S1333" s="15">
        <f>IF(ДАННЫЕ!$AA1333="2А",1,IF(ДАННЫЕ!$AA1333="2Б",2,IF(ДАННЫЕ!$AA1333="2В",3,IF(ДАННЫЕ!$AA1333=3,4,IF(ДАННЫЕ!$AA1333="4А",5,IF(ДАННЫЕ!$AA1333="4Б",6,IF(ДАННЫЕ!$AA1333="4В",7,IF(ДАННЫЕ!$AA1333=5,8,0))))))))</f>
        <v>0</v>
      </c>
      <c r="T1333" s="15">
        <f>IF(OR(ДАННЫЕ!$AC1333=2,ДАННЫЕ!$AD1333=2,ДАННЫЕ!$AE1333=2),2,IF(OR(ДАННЫЕ!$AC1333=1,ДАННЫЕ!$AD1333=1,ДАННЫЕ!$AE1333=1),1,0))</f>
        <v>0</v>
      </c>
    </row>
    <row r="1334" spans="1:20" x14ac:dyDescent="0.2">
      <c r="A1334" s="78">
        <f>IF(B1334&gt;0,IF(MONTH(ДАННЫЕ!$F$1)=MONTH(ДАННЫЕ!$B1334),1,0),0)</f>
        <v>0</v>
      </c>
      <c r="B1334" s="14">
        <f>IF(ДАННЫЕ!$B1334&gt;0,IF(YEAR(ДАННЫЕ!$F$1)=YEAR(ДАННЫЕ!$B1334),1,0),0)</f>
        <v>0</v>
      </c>
      <c r="C1334" s="14">
        <f>IF(ДАННЫЕ!$CM1334&gt;0,IF(YEAR(ДАННЫЕ!$F$1)=YEAR(ДАННЫЕ!$CM1334),1,0),0)</f>
        <v>0</v>
      </c>
      <c r="D1334" s="14">
        <f>IF(ДАННЫЕ!$CJ1334&gt;0,IF(ДАННЫЕ!$CL1334&gt;ДАННЫЕ!$F$1,1,IF(ДАННЫЕ!$CL1334&gt;0,0,1)),0)</f>
        <v>0</v>
      </c>
      <c r="E1334" s="43" t="str">
        <f ca="1">IF(ДАННЫЕ!$F$1&gt;0,IF(ДАННЫЕ!$G1334&gt;0,DATEDIF(ДАННЫЕ!$G1334,ДАННЫЕ!$F$1,"y"),""),IF(ДАННЫЕ!$G1334&gt;0,DATEDIF(ДАННЫЕ!$G1334,TODAY(),"y"),""))</f>
        <v/>
      </c>
      <c r="F1334" s="43" t="str">
        <f xml:space="preserve"> IF(ДАННЫЕ!$F1334="М",IF(E1334&gt;=18,IF(E1334&lt;60,1,""),""),"")&amp;IF(ДАННЫЕ!$F1334="Ж",IF(E1334&gt;=18,IF(E1334&lt;55,1,""),""),"")</f>
        <v/>
      </c>
      <c r="G1334" s="43" t="str">
        <f xml:space="preserve"> IF(ДАННЫЕ!$F1334="М",IF(E1334&gt;=60,2,""),"")&amp;IF(ДАННЫЕ!$F1334="Ж",IF(E1334&gt;=55,2,""),"")</f>
        <v/>
      </c>
      <c r="H1334" s="43" t="str">
        <f t="shared" ca="1" si="63"/>
        <v/>
      </c>
      <c r="I1334" s="43" t="str">
        <f t="shared" ca="1" si="64"/>
        <v>03</v>
      </c>
      <c r="J1334" s="28" t="str">
        <f ca="1">ДАННЫЕ!$F1334&amp;H1334&amp;I1334&amp;ДАННЫЕ!$I1334&amp;"m"&amp;IF(ДАННЫЕ!$I1334&gt;0,IF(ДАННЫЕ!$J1334&gt;0,0,1),"")&amp;"f"&amp;IF(ДАННЫЕ!$R1334&gt;0,IF(YEAR(ДАННЫЕ!$F$1)=YEAR(ДАННЫЕ!$R1334),1,0),0)&amp;"z"&amp;ДАННЫЕ!$R1334&amp;"p"&amp;ДАННЫЕ!$S1334&amp;"i"&amp;ДАННЫЕ!$T1334&amp;"h"&amp;ДАННЫЕ!$K1334&amp;"be"&amp;ДАННЫЕ!$BI1334&amp;"CD"&amp;IF(ДАННЫЕ!BF1334&gt;500,4,IF(ДАННЫЕ!BF1334&gt;350,3,IF(ДАННЫЕ!BF1334&gt;200,2,IF(ДАННЫЕ!BF1334&gt;0,1,0))))&amp;"g"&amp;B1334&amp;"d"&amp;H1334&amp;"l"&amp;ДАННЫЕ!AT1334&amp;"a"&amp;ДАННЫЕ!$V1334&amp;"v"&amp;R1334&amp;"k"&amp;ДАННЫЕ!$U1334&amp;"s"&amp;ДАННЫЕ!$Y1334&amp;"t"&amp;ДАННЫЕ!$X1334&amp;"b"&amp;IF(ДАННЫЕ!$Q1334&gt;1,1,0)&amp;"PP"&amp;ДАННЫЕ!Z1334&amp;"c"&amp;S1334&amp;"x"&amp;IF(ДАННЫЕ!$BY1334&gt;0,IF(YEAR(ДАННЫЕ!$F$1)=YEAR(ДАННЫЕ!$BY1334),1,0),0)&amp;"n"&amp;IF(ДАННЫЕ!$BZ1334&gt;0,IF(YEAR(ДАННЫЕ!$F$1)=YEAR(ДАННЫЕ!$BZ1334),1,0),0)&amp;"u"&amp;D1334&amp;"z"&amp;IF(ДАННЫЕ!$CL1334&gt;0,IF(YEAR(ДАННЫЕ!$F$1)&gt;YEAR(ДАННЫЕ!$CL1334),11,12),0)</f>
        <v>03mf0zpihbeCD0g0dlav0kstb0PPc0x0n0u0z0</v>
      </c>
      <c r="K1334" s="28" t="str">
        <f ca="1">ДАННЫЕ!$I1334&amp;"x"&amp;B1334&amp;"w"&amp;IF(T1334+ДАННЫЕ!AD1334+ДАННЫЕ!AE1334+ДАННЫЕ!AF1334+ДАННЫЕ!AG1334+ДАННЫЕ!AH1334+ДАННЫЕ!$AL1334+ДАННЫЕ!AI1334+ДАННЫЕ!AJ1334+ДАННЫЕ!AK1334+ДАННЫЕ!AP1334+ДАННЫЕ!AQ1334+ДАННЫЕ!AR1334+ДАННЫЕ!$AM1334+ДАННЫЕ!$AN1334+ДАННЫЕ!AS1334+ДАННЫЕ!AT1334&gt;0,1,0)&amp;IF(OR(T1334=2,ДАННЫЕ!AD1334=2,ДАННЫЕ!AE1334=2,ДАННЫЕ!AF1334=2,ДАННЫЕ!AG1334=2,ДАННЫЕ!AH1334=2,ДАННЫЕ!$AL1334=2,ДАННЫЕ!AI1334=2,ДАННЫЕ!AJ1334=2,ДАННЫЕ!AK1334=2,ДАННЫЕ!AP1334=2,ДАННЫЕ!AQ1334=2,ДАННЫЕ!AR1334=2,ДАННЫЕ!$AM1334=2,ДАННЫЕ!$AN1334=2,ДАННЫЕ!AS1334=2,ДАННЫЕ!AT1334=2),2,0)&amp;"t"&amp;IF(T1334&gt;0,"1"&amp;T1334,"00")&amp;"f"&amp;IF(ДАННЫЕ!$AC1334,"1"&amp;ДАННЫЕ!$AC1334,"00")&amp;"b"&amp;IF(ДАННЫЕ!$AD1334,"1"&amp;ДАННЫЕ!$AD1334,"00")&amp;"g"&amp;IF(ДАННЫЕ!$AF1334,"1"&amp;ДАННЫЕ!$AF1334,"00")&amp;"c"&amp;IF(ДАННЫЕ!$AG1334,"1"&amp;ДАННЫЕ!$AG1334,"00")&amp;"i"&amp;IF(ДАННЫЕ!$AH1334,"1"&amp;ДАННЫЕ!$AH1334,"00")&amp;"r"&amp;IF(ДАННЫЕ!$AL1334,"1"&amp;ДАННЫЕ!$AL1334,"00")&amp;"m"&amp;IF(ДАННЫЕ!$AI1334,"1"&amp;ДАННЫЕ!$AI1334,"00")&amp;"hS"&amp;IF(ДАННЫЕ!$AJ1334,"1"&amp;ДАННЫЕ!$AJ1334,"00")&amp;"hZ"&amp;IF(ДАННЫЕ!$AK1334,"1"&amp;ДАННЫЕ!$AK1334,"00")&amp;"p"&amp;IF(ДАННЫЕ!$AP1334,"1"&amp;ДАННЫЕ!$AP1334,"00")&amp;"k"&amp;IF(ДАННЫЕ!$AQ1334,"1"&amp;ДАННЫЕ!$AQ1334,"00")&amp;"z"&amp;IF(ДАННЫЕ!$AR1334,"1"&amp;ДАННЫЕ!$AR1334,"00")&amp;"j"&amp;IF(ДАННЫЕ!$AM1334,"1"&amp;ДАННЫЕ!$AM1334,"00")&amp;"n"&amp;IF(ДАННЫЕ!$AN1334,"1"&amp;ДАННЫЕ!$AN1334,"00")&amp;"E"&amp;ДАННЫЕ!BI1334&amp;"L"&amp;ДАННЫЕ!AO1334&amp;"h"&amp;IF(ДАННЫЕ!$AU1334&gt;0,1,0)&amp;"v"&amp;IF(ДАННЫЕ!$AW1334&gt;0,1,0)&amp;"a"&amp;IF(ДАННЫЕ!$AS1334,"1"&amp;ДАННЫЕ!$AS1334,"00")&amp;"s"&amp;IF(ДАННЫЕ!$AT1334,"1"&amp;ДАННЫЕ!$AT1334,"00")&amp;"u"&amp;IF(ДАННЫЕ!$CJ1334&gt;0,1,0)&amp;"y"&amp;B1334&amp;"d"&amp;H1334&amp;"e"&amp;F1334&amp;G1334</f>
        <v>x0w00t00f00b00g00c00i00r00m00hS00hZ00p00k00z00j00n00ELh0v0a00s00u0y0de</v>
      </c>
      <c r="L1334" s="28" t="str">
        <f ca="1">ДАННЫЕ!$I1334&amp;"VN"&amp;IF(ДАННЫЕ!AW1334&gt;0,11,10)&amp;"CD"&amp;IF(ДАННЫЕ!BF1334&gt;500,16,IF(ДАННЫЕ!BF1334&gt;350,15,IF(ДАННЫЕ!BF1334&gt;=200,14,IF(ДАННЫЕ!BF1334&gt;=100,13,IF(ДАННЫЕ!BF1334&gt;=50,12,IF(ДАННЫЕ!BF1334&gt;0,11,10))))))&amp;"AR"&amp;IF(ДАННЫЕ!BX1334&gt;0,1,0)&amp;"GD"&amp;B1334&amp;"VV"&amp;IF(E1334&gt;=5,IF(E1334&lt;18,1,0),0)</f>
        <v>VN10CD10AR0GD0VV0</v>
      </c>
      <c r="M1334" s="28" t="str">
        <f>ДАННЫЕ!$I1334&amp;"b"&amp;ДАННЫЕ!$BI1334&amp;"r"&amp;ДАННЫЕ!$BJ1334&amp;"CD"&amp;IF(ДАННЫЕ!BF1334&gt;0,IF(ДАННЫЕ!BF1334&lt;200,1,IF(ДАННЫЕ!BF1334&lt;350,2,3)),0)&amp;"h"&amp;IF(ДАННЫЕ!$BK1334+ДАННЫЕ!$BL1334+ДАННЫЕ!$BM1334&gt;0,1,0)&amp;"x"&amp;ДАННЫЕ!$BK1334&amp;"y"&amp;ДАННЫЕ!$BL1334&amp;"z"&amp;ДАННЫЕ!$BM1334&amp;"c"&amp;IF(ДАННЫЕ!$BK1334+ДАННЫЕ!$BL1334+ДАННЫЕ!$BM1334=3,1,0)&amp;"a"&amp;IF(ДАННЫЕ!$BQ1334+ДАННЫЕ!$BR1334&gt;0,1,0)&amp;"d"&amp;ДАННЫЕ!$BQ1334&amp;"v"&amp;ДАННЫЕ!$BR1334&amp;"p"&amp;ДАННЫЕ!$BS1334&amp;"n"&amp;ДАННЫЕ!$BU1334&amp;"t"&amp;ДАННЫЕ!$BV1334&amp;"o"&amp;ДАННЫЕ!$BT1334&amp;"l"&amp;IF(ДАННЫЕ!$BN1334&gt;0,1,0)&amp;ДАННЫЕ!$BN1334&amp;"g"&amp;ДАННЫЕ!$BO1334&amp;"s"&amp;ДАННЫЕ!$BP1334&amp;"DZ"&amp;IF(ДАННЫЕ!B1334-ДАННЫЕ!G1334 &lt; 60,IF(ДАННЫЕ!B1334-ДАННЫЕ!G1334 &gt;= 0,1,0),0)&amp;"u"&amp;IF(ДАННЫЕ!$CJ1334&gt;0,1,0)</f>
        <v>brCD0h0xyzc0a0dvpntol0gsDZ1u0</v>
      </c>
      <c r="N1334" s="28" t="str">
        <f ca="1">ДАННЫЕ!$F1334&amp;ДАННЫЕ!$I1334&amp;"g"&amp;B1334&amp;"cf"&amp;D1334&amp;"a"&amp;IF(ДАННЫЕ!$BX1334&gt;0,1,0)&amp;IF(ДАННЫЕ!$BF1334&gt;500,1,IF(ДАННЫЕ!$BF1334&gt;350,2,IF(ДАННЫЕ!$BF1334&gt;=200,3,IF(ДАННЫЕ!$BF1334&gt;=100,4,IF(ДАННЫЕ!$BF1334&gt;=50,5,IF(ДАННЫЕ!$BF1334&lt;50,6,0))))))&amp;"AR"&amp;IF(DATEDIF(ДАННЫЕ!$BX1334,ДАННЫЕ!$F$1,"y")&gt;1,1,0)&amp;"VG"&amp;IF(ДАННЫЕ!$BH1334="0",1,0)&amp;"o"&amp;IF(T1334+ДАННЫЕ!$AF1334+ДАННЫЕ!$AG1334+ДАННЫЕ!$AH1334+ДАННЫЕ!$AI1334+ДАННЫЕ!$AJ1334+ДАННЫЕ!$AP1334+ДАННЫЕ!$AQ1334+ДАННЫЕ!$AR1334+ДАННЫЕ!$AU1334+ДАННЫЕ!$AW1334+ДАННЫЕ!$AS1334+ДАННЫЕ!$AT1334&gt;0,1,0)&amp;"x"&amp;ДАННЫЕ!$AG1334&amp;"p"&amp;IF(ДАННЫЕ!$BY1334&gt;0,1,0)&amp;"v"&amp;IF(ДАННЫЕ!$BZ1334&gt;0,1,0)&amp;"n"&amp;ДАННЫЕ!$CA1334&amp;"t"&amp;ДАННЫЕ!$AY1334&amp;"k"&amp;ДАННЫЕ!$CB1334&amp;"q"&amp;ДАННЫЕ!$CC1334&amp;"w"&amp;ДАННЫЕ!$CD1334&amp;"e"&amp;ДАННЫЕ!$CE1334&amp;"m"&amp;ДАННЫЕ!$CF1334&amp;"c"&amp;ДАННЫЕ!$CG1334&amp;"z"&amp;ДАННЫЕ!$CH1334&amp;"d"&amp;IF(H1334=4,1,0)&amp;"s"&amp;IF(ДАННЫЕ!$J1334=1,0,1)&amp;"u"&amp;IF(ДАННЫЕ!$CJ1334&gt;0,1,0)</f>
        <v>g0cf0a06AR1VG0o0xp0v0ntkqwemczd0s1u0</v>
      </c>
      <c r="O1334" s="28" t="str">
        <f>ДАННЫЕ!$I1334&amp;"g"&amp;B1334&amp;A1334&amp;"f"&amp;P1334&amp;"c"&amp;IF(ДАННЫЕ!$U1334&gt;0,1,0)&amp;"s"&amp;IF(ДАННЫЕ!$Q1334&gt;0,IF(YEAR(ДАННЫЕ!$F$1)=YEAR(ДАННЫЕ!$Q1334),IF(MONTH(ДАННЫЕ!$F$1)=MONTH(ДАННЫЕ!$Q1334),111,11),1),0)&amp;"i"&amp;IF(ДАННЫЕ!$R1334+ДАННЫЕ!$S1334+ДАННЫЕ!$T1334=0,0,1)&amp;"h"&amp;IF(ДАННЫЕ!$P1334&gt;0,1,0)&amp;"p"&amp;IF(ДАННЫЕ!$CI1334&gt;0,IF(YEAR(ДАННЫЕ!$F$1)=YEAR(ДАННЫЕ!$CI1334),IF(MONTH(ДАННЫЕ!$F$1)=MONTH(ДАННЫЕ!$CI1334),111,11),1),0)&amp;"d"&amp;IF(ДАННЫЕ!$CJ1334&gt;0,IF(YEAR(ДАННЫЕ!$F$1)=YEAR(ДАННЫЕ!$CJ1334),IF(MONTH(ДАННЫЕ!$F$1)=MONTH(ДАННЫЕ!$CJ1334),111,11),1),0)&amp;"o"&amp;IF(ДАННЫЕ!$CK1334&gt;0,IF(MONTH(ДАННЫЕ!$F$1)=MONTH(ДАННЫЕ!$CK1334),111,11),0)&amp;"v"&amp;IF(ДАННЫЕ!$BE1334&gt;0,IF(MONTH(ДАННЫЕ!$F$1)=MONTH(ДАННЫЕ!$BE1334),111,11),0)</f>
        <v>g00f0c0s0i0h0p0d0o0v0</v>
      </c>
      <c r="P1334" s="15">
        <f t="shared" si="65"/>
        <v>0</v>
      </c>
      <c r="Q1334" s="15">
        <f>IF(ДАННЫЕ!$F$1&gt;ДАННЫЕ!$N1334,IF(YEAR(ДАННЫЕ!$F$1)=YEAR(ДАННЫЕ!M1334),1,0),0)</f>
        <v>0</v>
      </c>
      <c r="R1334" s="15">
        <f>IF(ДАННЫЕ!$F$1&gt;ДАННЫЕ!$N1334,IF(YEAR(ДАННЫЕ!$F$1)=YEAR(ДАННЫЕ!N1334),1,0),0)</f>
        <v>0</v>
      </c>
      <c r="S1334" s="15">
        <f>IF(ДАННЫЕ!$AA1334="2А",1,IF(ДАННЫЕ!$AA1334="2Б",2,IF(ДАННЫЕ!$AA1334="2В",3,IF(ДАННЫЕ!$AA1334=3,4,IF(ДАННЫЕ!$AA1334="4А",5,IF(ДАННЫЕ!$AA1334="4Б",6,IF(ДАННЫЕ!$AA1334="4В",7,IF(ДАННЫЕ!$AA1334=5,8,0))))))))</f>
        <v>0</v>
      </c>
      <c r="T1334" s="15">
        <f>IF(OR(ДАННЫЕ!$AC1334=2,ДАННЫЕ!$AD1334=2,ДАННЫЕ!$AE1334=2),2,IF(OR(ДАННЫЕ!$AC1334=1,ДАННЫЕ!$AD1334=1,ДАННЫЕ!$AE1334=1),1,0))</f>
        <v>0</v>
      </c>
    </row>
    <row r="1335" spans="1:20" x14ac:dyDescent="0.2">
      <c r="A1335" s="78">
        <f>IF(B1335&gt;0,IF(MONTH(ДАННЫЕ!$F$1)=MONTH(ДАННЫЕ!$B1335),1,0),0)</f>
        <v>0</v>
      </c>
      <c r="B1335" s="14">
        <f>IF(ДАННЫЕ!$B1335&gt;0,IF(YEAR(ДАННЫЕ!$F$1)=YEAR(ДАННЫЕ!$B1335),1,0),0)</f>
        <v>0</v>
      </c>
      <c r="C1335" s="14">
        <f>IF(ДАННЫЕ!$CM1335&gt;0,IF(YEAR(ДАННЫЕ!$F$1)=YEAR(ДАННЫЕ!$CM1335),1,0),0)</f>
        <v>0</v>
      </c>
      <c r="D1335" s="14">
        <f>IF(ДАННЫЕ!$CJ1335&gt;0,IF(ДАННЫЕ!$CL1335&gt;ДАННЫЕ!$F$1,1,IF(ДАННЫЕ!$CL1335&gt;0,0,1)),0)</f>
        <v>0</v>
      </c>
      <c r="E1335" s="43" t="str">
        <f ca="1">IF(ДАННЫЕ!$F$1&gt;0,IF(ДАННЫЕ!$G1335&gt;0,DATEDIF(ДАННЫЕ!$G1335,ДАННЫЕ!$F$1,"y"),""),IF(ДАННЫЕ!$G1335&gt;0,DATEDIF(ДАННЫЕ!$G1335,TODAY(),"y"),""))</f>
        <v/>
      </c>
      <c r="F1335" s="43" t="str">
        <f xml:space="preserve"> IF(ДАННЫЕ!$F1335="М",IF(E1335&gt;=18,IF(E1335&lt;60,1,""),""),"")&amp;IF(ДАННЫЕ!$F1335="Ж",IF(E1335&gt;=18,IF(E1335&lt;55,1,""),""),"")</f>
        <v/>
      </c>
      <c r="G1335" s="43" t="str">
        <f xml:space="preserve"> IF(ДАННЫЕ!$F1335="М",IF(E1335&gt;=60,2,""),"")&amp;IF(ДАННЫЕ!$F1335="Ж",IF(E1335&gt;=55,2,""),"")</f>
        <v/>
      </c>
      <c r="H1335" s="43" t="str">
        <f t="shared" ca="1" si="63"/>
        <v/>
      </c>
      <c r="I1335" s="43" t="str">
        <f t="shared" ca="1" si="64"/>
        <v>03</v>
      </c>
      <c r="J1335" s="28" t="str">
        <f ca="1">ДАННЫЕ!$F1335&amp;H1335&amp;I1335&amp;ДАННЫЕ!$I1335&amp;"m"&amp;IF(ДАННЫЕ!$I1335&gt;0,IF(ДАННЫЕ!$J1335&gt;0,0,1),"")&amp;"f"&amp;IF(ДАННЫЕ!$R1335&gt;0,IF(YEAR(ДАННЫЕ!$F$1)=YEAR(ДАННЫЕ!$R1335),1,0),0)&amp;"z"&amp;ДАННЫЕ!$R1335&amp;"p"&amp;ДАННЫЕ!$S1335&amp;"i"&amp;ДАННЫЕ!$T1335&amp;"h"&amp;ДАННЫЕ!$K1335&amp;"be"&amp;ДАННЫЕ!$BI1335&amp;"CD"&amp;IF(ДАННЫЕ!BF1335&gt;500,4,IF(ДАННЫЕ!BF1335&gt;350,3,IF(ДАННЫЕ!BF1335&gt;200,2,IF(ДАННЫЕ!BF1335&gt;0,1,0))))&amp;"g"&amp;B1335&amp;"d"&amp;H1335&amp;"l"&amp;ДАННЫЕ!AT1335&amp;"a"&amp;ДАННЫЕ!$V1335&amp;"v"&amp;R1335&amp;"k"&amp;ДАННЫЕ!$U1335&amp;"s"&amp;ДАННЫЕ!$Y1335&amp;"t"&amp;ДАННЫЕ!$X1335&amp;"b"&amp;IF(ДАННЫЕ!$Q1335&gt;1,1,0)&amp;"PP"&amp;ДАННЫЕ!Z1335&amp;"c"&amp;S1335&amp;"x"&amp;IF(ДАННЫЕ!$BY1335&gt;0,IF(YEAR(ДАННЫЕ!$F$1)=YEAR(ДАННЫЕ!$BY1335),1,0),0)&amp;"n"&amp;IF(ДАННЫЕ!$BZ1335&gt;0,IF(YEAR(ДАННЫЕ!$F$1)=YEAR(ДАННЫЕ!$BZ1335),1,0),0)&amp;"u"&amp;D1335&amp;"z"&amp;IF(ДАННЫЕ!$CL1335&gt;0,IF(YEAR(ДАННЫЕ!$F$1)&gt;YEAR(ДАННЫЕ!$CL1335),11,12),0)</f>
        <v>03mf0zpihbeCD0g0dlav0kstb0PPc0x0n0u0z0</v>
      </c>
      <c r="K1335" s="28" t="str">
        <f ca="1">ДАННЫЕ!$I1335&amp;"x"&amp;B1335&amp;"w"&amp;IF(T1335+ДАННЫЕ!AD1335+ДАННЫЕ!AE1335+ДАННЫЕ!AF1335+ДАННЫЕ!AG1335+ДАННЫЕ!AH1335+ДАННЫЕ!$AL1335+ДАННЫЕ!AI1335+ДАННЫЕ!AJ1335+ДАННЫЕ!AK1335+ДАННЫЕ!AP1335+ДАННЫЕ!AQ1335+ДАННЫЕ!AR1335+ДАННЫЕ!$AM1335+ДАННЫЕ!$AN1335+ДАННЫЕ!AS1335+ДАННЫЕ!AT1335&gt;0,1,0)&amp;IF(OR(T1335=2,ДАННЫЕ!AD1335=2,ДАННЫЕ!AE1335=2,ДАННЫЕ!AF1335=2,ДАННЫЕ!AG1335=2,ДАННЫЕ!AH1335=2,ДАННЫЕ!$AL1335=2,ДАННЫЕ!AI1335=2,ДАННЫЕ!AJ1335=2,ДАННЫЕ!AK1335=2,ДАННЫЕ!AP1335=2,ДАННЫЕ!AQ1335=2,ДАННЫЕ!AR1335=2,ДАННЫЕ!$AM1335=2,ДАННЫЕ!$AN1335=2,ДАННЫЕ!AS1335=2,ДАННЫЕ!AT1335=2),2,0)&amp;"t"&amp;IF(T1335&gt;0,"1"&amp;T1335,"00")&amp;"f"&amp;IF(ДАННЫЕ!$AC1335,"1"&amp;ДАННЫЕ!$AC1335,"00")&amp;"b"&amp;IF(ДАННЫЕ!$AD1335,"1"&amp;ДАННЫЕ!$AD1335,"00")&amp;"g"&amp;IF(ДАННЫЕ!$AF1335,"1"&amp;ДАННЫЕ!$AF1335,"00")&amp;"c"&amp;IF(ДАННЫЕ!$AG1335,"1"&amp;ДАННЫЕ!$AG1335,"00")&amp;"i"&amp;IF(ДАННЫЕ!$AH1335,"1"&amp;ДАННЫЕ!$AH1335,"00")&amp;"r"&amp;IF(ДАННЫЕ!$AL1335,"1"&amp;ДАННЫЕ!$AL1335,"00")&amp;"m"&amp;IF(ДАННЫЕ!$AI1335,"1"&amp;ДАННЫЕ!$AI1335,"00")&amp;"hS"&amp;IF(ДАННЫЕ!$AJ1335,"1"&amp;ДАННЫЕ!$AJ1335,"00")&amp;"hZ"&amp;IF(ДАННЫЕ!$AK1335,"1"&amp;ДАННЫЕ!$AK1335,"00")&amp;"p"&amp;IF(ДАННЫЕ!$AP1335,"1"&amp;ДАННЫЕ!$AP1335,"00")&amp;"k"&amp;IF(ДАННЫЕ!$AQ1335,"1"&amp;ДАННЫЕ!$AQ1335,"00")&amp;"z"&amp;IF(ДАННЫЕ!$AR1335,"1"&amp;ДАННЫЕ!$AR1335,"00")&amp;"j"&amp;IF(ДАННЫЕ!$AM1335,"1"&amp;ДАННЫЕ!$AM1335,"00")&amp;"n"&amp;IF(ДАННЫЕ!$AN1335,"1"&amp;ДАННЫЕ!$AN1335,"00")&amp;"E"&amp;ДАННЫЕ!BI1335&amp;"L"&amp;ДАННЫЕ!AO1335&amp;"h"&amp;IF(ДАННЫЕ!$AU1335&gt;0,1,0)&amp;"v"&amp;IF(ДАННЫЕ!$AW1335&gt;0,1,0)&amp;"a"&amp;IF(ДАННЫЕ!$AS1335,"1"&amp;ДАННЫЕ!$AS1335,"00")&amp;"s"&amp;IF(ДАННЫЕ!$AT1335,"1"&amp;ДАННЫЕ!$AT1335,"00")&amp;"u"&amp;IF(ДАННЫЕ!$CJ1335&gt;0,1,0)&amp;"y"&amp;B1335&amp;"d"&amp;H1335&amp;"e"&amp;F1335&amp;G1335</f>
        <v>x0w00t00f00b00g00c00i00r00m00hS00hZ00p00k00z00j00n00ELh0v0a00s00u0y0de</v>
      </c>
      <c r="L1335" s="28" t="str">
        <f ca="1">ДАННЫЕ!$I1335&amp;"VN"&amp;IF(ДАННЫЕ!AW1335&gt;0,11,10)&amp;"CD"&amp;IF(ДАННЫЕ!BF1335&gt;500,16,IF(ДАННЫЕ!BF1335&gt;350,15,IF(ДАННЫЕ!BF1335&gt;=200,14,IF(ДАННЫЕ!BF1335&gt;=100,13,IF(ДАННЫЕ!BF1335&gt;=50,12,IF(ДАННЫЕ!BF1335&gt;0,11,10))))))&amp;"AR"&amp;IF(ДАННЫЕ!BX1335&gt;0,1,0)&amp;"GD"&amp;B1335&amp;"VV"&amp;IF(E1335&gt;=5,IF(E1335&lt;18,1,0),0)</f>
        <v>VN10CD10AR0GD0VV0</v>
      </c>
      <c r="M1335" s="28" t="str">
        <f>ДАННЫЕ!$I1335&amp;"b"&amp;ДАННЫЕ!$BI1335&amp;"r"&amp;ДАННЫЕ!$BJ1335&amp;"CD"&amp;IF(ДАННЫЕ!BF1335&gt;0,IF(ДАННЫЕ!BF1335&lt;200,1,IF(ДАННЫЕ!BF1335&lt;350,2,3)),0)&amp;"h"&amp;IF(ДАННЫЕ!$BK1335+ДАННЫЕ!$BL1335+ДАННЫЕ!$BM1335&gt;0,1,0)&amp;"x"&amp;ДАННЫЕ!$BK1335&amp;"y"&amp;ДАННЫЕ!$BL1335&amp;"z"&amp;ДАННЫЕ!$BM1335&amp;"c"&amp;IF(ДАННЫЕ!$BK1335+ДАННЫЕ!$BL1335+ДАННЫЕ!$BM1335=3,1,0)&amp;"a"&amp;IF(ДАННЫЕ!$BQ1335+ДАННЫЕ!$BR1335&gt;0,1,0)&amp;"d"&amp;ДАННЫЕ!$BQ1335&amp;"v"&amp;ДАННЫЕ!$BR1335&amp;"p"&amp;ДАННЫЕ!$BS1335&amp;"n"&amp;ДАННЫЕ!$BU1335&amp;"t"&amp;ДАННЫЕ!$BV1335&amp;"o"&amp;ДАННЫЕ!$BT1335&amp;"l"&amp;IF(ДАННЫЕ!$BN1335&gt;0,1,0)&amp;ДАННЫЕ!$BN1335&amp;"g"&amp;ДАННЫЕ!$BO1335&amp;"s"&amp;ДАННЫЕ!$BP1335&amp;"DZ"&amp;IF(ДАННЫЕ!B1335-ДАННЫЕ!G1335 &lt; 60,IF(ДАННЫЕ!B1335-ДАННЫЕ!G1335 &gt;= 0,1,0),0)&amp;"u"&amp;IF(ДАННЫЕ!$CJ1335&gt;0,1,0)</f>
        <v>brCD0h0xyzc0a0dvpntol0gsDZ1u0</v>
      </c>
      <c r="N1335" s="28" t="str">
        <f ca="1">ДАННЫЕ!$F1335&amp;ДАННЫЕ!$I1335&amp;"g"&amp;B1335&amp;"cf"&amp;D1335&amp;"a"&amp;IF(ДАННЫЕ!$BX1335&gt;0,1,0)&amp;IF(ДАННЫЕ!$BF1335&gt;500,1,IF(ДАННЫЕ!$BF1335&gt;350,2,IF(ДАННЫЕ!$BF1335&gt;=200,3,IF(ДАННЫЕ!$BF1335&gt;=100,4,IF(ДАННЫЕ!$BF1335&gt;=50,5,IF(ДАННЫЕ!$BF1335&lt;50,6,0))))))&amp;"AR"&amp;IF(DATEDIF(ДАННЫЕ!$BX1335,ДАННЫЕ!$F$1,"y")&gt;1,1,0)&amp;"VG"&amp;IF(ДАННЫЕ!$BH1335="0",1,0)&amp;"o"&amp;IF(T1335+ДАННЫЕ!$AF1335+ДАННЫЕ!$AG1335+ДАННЫЕ!$AH1335+ДАННЫЕ!$AI1335+ДАННЫЕ!$AJ1335+ДАННЫЕ!$AP1335+ДАННЫЕ!$AQ1335+ДАННЫЕ!$AR1335+ДАННЫЕ!$AU1335+ДАННЫЕ!$AW1335+ДАННЫЕ!$AS1335+ДАННЫЕ!$AT1335&gt;0,1,0)&amp;"x"&amp;ДАННЫЕ!$AG1335&amp;"p"&amp;IF(ДАННЫЕ!$BY1335&gt;0,1,0)&amp;"v"&amp;IF(ДАННЫЕ!$BZ1335&gt;0,1,0)&amp;"n"&amp;ДАННЫЕ!$CA1335&amp;"t"&amp;ДАННЫЕ!$AY1335&amp;"k"&amp;ДАННЫЕ!$CB1335&amp;"q"&amp;ДАННЫЕ!$CC1335&amp;"w"&amp;ДАННЫЕ!$CD1335&amp;"e"&amp;ДАННЫЕ!$CE1335&amp;"m"&amp;ДАННЫЕ!$CF1335&amp;"c"&amp;ДАННЫЕ!$CG1335&amp;"z"&amp;ДАННЫЕ!$CH1335&amp;"d"&amp;IF(H1335=4,1,0)&amp;"s"&amp;IF(ДАННЫЕ!$J1335=1,0,1)&amp;"u"&amp;IF(ДАННЫЕ!$CJ1335&gt;0,1,0)</f>
        <v>g0cf0a06AR1VG0o0xp0v0ntkqwemczd0s1u0</v>
      </c>
      <c r="O1335" s="28" t="str">
        <f>ДАННЫЕ!$I1335&amp;"g"&amp;B1335&amp;A1335&amp;"f"&amp;P1335&amp;"c"&amp;IF(ДАННЫЕ!$U1335&gt;0,1,0)&amp;"s"&amp;IF(ДАННЫЕ!$Q1335&gt;0,IF(YEAR(ДАННЫЕ!$F$1)=YEAR(ДАННЫЕ!$Q1335),IF(MONTH(ДАННЫЕ!$F$1)=MONTH(ДАННЫЕ!$Q1335),111,11),1),0)&amp;"i"&amp;IF(ДАННЫЕ!$R1335+ДАННЫЕ!$S1335+ДАННЫЕ!$T1335=0,0,1)&amp;"h"&amp;IF(ДАННЫЕ!$P1335&gt;0,1,0)&amp;"p"&amp;IF(ДАННЫЕ!$CI1335&gt;0,IF(YEAR(ДАННЫЕ!$F$1)=YEAR(ДАННЫЕ!$CI1335),IF(MONTH(ДАННЫЕ!$F$1)=MONTH(ДАННЫЕ!$CI1335),111,11),1),0)&amp;"d"&amp;IF(ДАННЫЕ!$CJ1335&gt;0,IF(YEAR(ДАННЫЕ!$F$1)=YEAR(ДАННЫЕ!$CJ1335),IF(MONTH(ДАННЫЕ!$F$1)=MONTH(ДАННЫЕ!$CJ1335),111,11),1),0)&amp;"o"&amp;IF(ДАННЫЕ!$CK1335&gt;0,IF(MONTH(ДАННЫЕ!$F$1)=MONTH(ДАННЫЕ!$CK1335),111,11),0)&amp;"v"&amp;IF(ДАННЫЕ!$BE1335&gt;0,IF(MONTH(ДАННЫЕ!$F$1)=MONTH(ДАННЫЕ!$BE1335),111,11),0)</f>
        <v>g00f0c0s0i0h0p0d0o0v0</v>
      </c>
      <c r="P1335" s="15">
        <f t="shared" si="65"/>
        <v>0</v>
      </c>
      <c r="Q1335" s="15">
        <f>IF(ДАННЫЕ!$F$1&gt;ДАННЫЕ!$N1335,IF(YEAR(ДАННЫЕ!$F$1)=YEAR(ДАННЫЕ!M1335),1,0),0)</f>
        <v>0</v>
      </c>
      <c r="R1335" s="15">
        <f>IF(ДАННЫЕ!$F$1&gt;ДАННЫЕ!$N1335,IF(YEAR(ДАННЫЕ!$F$1)=YEAR(ДАННЫЕ!N1335),1,0),0)</f>
        <v>0</v>
      </c>
      <c r="S1335" s="15">
        <f>IF(ДАННЫЕ!$AA1335="2А",1,IF(ДАННЫЕ!$AA1335="2Б",2,IF(ДАННЫЕ!$AA1335="2В",3,IF(ДАННЫЕ!$AA1335=3,4,IF(ДАННЫЕ!$AA1335="4А",5,IF(ДАННЫЕ!$AA1335="4Б",6,IF(ДАННЫЕ!$AA1335="4В",7,IF(ДАННЫЕ!$AA1335=5,8,0))))))))</f>
        <v>0</v>
      </c>
      <c r="T1335" s="15">
        <f>IF(OR(ДАННЫЕ!$AC1335=2,ДАННЫЕ!$AD1335=2,ДАННЫЕ!$AE1335=2),2,IF(OR(ДАННЫЕ!$AC1335=1,ДАННЫЕ!$AD1335=1,ДАННЫЕ!$AE1335=1),1,0))</f>
        <v>0</v>
      </c>
    </row>
    <row r="1336" spans="1:20" x14ac:dyDescent="0.2">
      <c r="A1336" s="78">
        <f>IF(B1336&gt;0,IF(MONTH(ДАННЫЕ!$F$1)=MONTH(ДАННЫЕ!$B1336),1,0),0)</f>
        <v>0</v>
      </c>
      <c r="B1336" s="14">
        <f>IF(ДАННЫЕ!$B1336&gt;0,IF(YEAR(ДАННЫЕ!$F$1)=YEAR(ДАННЫЕ!$B1336),1,0),0)</f>
        <v>0</v>
      </c>
      <c r="C1336" s="14">
        <f>IF(ДАННЫЕ!$CM1336&gt;0,IF(YEAR(ДАННЫЕ!$F$1)=YEAR(ДАННЫЕ!$CM1336),1,0),0)</f>
        <v>0</v>
      </c>
      <c r="D1336" s="14">
        <f>IF(ДАННЫЕ!$CJ1336&gt;0,IF(ДАННЫЕ!$CL1336&gt;ДАННЫЕ!$F$1,1,IF(ДАННЫЕ!$CL1336&gt;0,0,1)),0)</f>
        <v>0</v>
      </c>
      <c r="E1336" s="43" t="str">
        <f ca="1">IF(ДАННЫЕ!$F$1&gt;0,IF(ДАННЫЕ!$G1336&gt;0,DATEDIF(ДАННЫЕ!$G1336,ДАННЫЕ!$F$1,"y"),""),IF(ДАННЫЕ!$G1336&gt;0,DATEDIF(ДАННЫЕ!$G1336,TODAY(),"y"),""))</f>
        <v/>
      </c>
      <c r="F1336" s="43" t="str">
        <f xml:space="preserve"> IF(ДАННЫЕ!$F1336="М",IF(E1336&gt;=18,IF(E1336&lt;60,1,""),""),"")&amp;IF(ДАННЫЕ!$F1336="Ж",IF(E1336&gt;=18,IF(E1336&lt;55,1,""),""),"")</f>
        <v/>
      </c>
      <c r="G1336" s="43" t="str">
        <f xml:space="preserve"> IF(ДАННЫЕ!$F1336="М",IF(E1336&gt;=60,2,""),"")&amp;IF(ДАННЫЕ!$F1336="Ж",IF(E1336&gt;=55,2,""),"")</f>
        <v/>
      </c>
      <c r="H1336" s="43" t="str">
        <f t="shared" ca="1" si="63"/>
        <v/>
      </c>
      <c r="I1336" s="43" t="str">
        <f t="shared" ca="1" si="64"/>
        <v>03</v>
      </c>
      <c r="J1336" s="28" t="str">
        <f ca="1">ДАННЫЕ!$F1336&amp;H1336&amp;I1336&amp;ДАННЫЕ!$I1336&amp;"m"&amp;IF(ДАННЫЕ!$I1336&gt;0,IF(ДАННЫЕ!$J1336&gt;0,0,1),"")&amp;"f"&amp;IF(ДАННЫЕ!$R1336&gt;0,IF(YEAR(ДАННЫЕ!$F$1)=YEAR(ДАННЫЕ!$R1336),1,0),0)&amp;"z"&amp;ДАННЫЕ!$R1336&amp;"p"&amp;ДАННЫЕ!$S1336&amp;"i"&amp;ДАННЫЕ!$T1336&amp;"h"&amp;ДАННЫЕ!$K1336&amp;"be"&amp;ДАННЫЕ!$BI1336&amp;"CD"&amp;IF(ДАННЫЕ!BF1336&gt;500,4,IF(ДАННЫЕ!BF1336&gt;350,3,IF(ДАННЫЕ!BF1336&gt;200,2,IF(ДАННЫЕ!BF1336&gt;0,1,0))))&amp;"g"&amp;B1336&amp;"d"&amp;H1336&amp;"l"&amp;ДАННЫЕ!AT1336&amp;"a"&amp;ДАННЫЕ!$V1336&amp;"v"&amp;R1336&amp;"k"&amp;ДАННЫЕ!$U1336&amp;"s"&amp;ДАННЫЕ!$Y1336&amp;"t"&amp;ДАННЫЕ!$X1336&amp;"b"&amp;IF(ДАННЫЕ!$Q1336&gt;1,1,0)&amp;"PP"&amp;ДАННЫЕ!Z1336&amp;"c"&amp;S1336&amp;"x"&amp;IF(ДАННЫЕ!$BY1336&gt;0,IF(YEAR(ДАННЫЕ!$F$1)=YEAR(ДАННЫЕ!$BY1336),1,0),0)&amp;"n"&amp;IF(ДАННЫЕ!$BZ1336&gt;0,IF(YEAR(ДАННЫЕ!$F$1)=YEAR(ДАННЫЕ!$BZ1336),1,0),0)&amp;"u"&amp;D1336&amp;"z"&amp;IF(ДАННЫЕ!$CL1336&gt;0,IF(YEAR(ДАННЫЕ!$F$1)&gt;YEAR(ДАННЫЕ!$CL1336),11,12),0)</f>
        <v>03mf0zpihbeCD0g0dlav0kstb0PPc0x0n0u0z0</v>
      </c>
      <c r="K1336" s="28" t="str">
        <f ca="1">ДАННЫЕ!$I1336&amp;"x"&amp;B1336&amp;"w"&amp;IF(T1336+ДАННЫЕ!AD1336+ДАННЫЕ!AE1336+ДАННЫЕ!AF1336+ДАННЫЕ!AG1336+ДАННЫЕ!AH1336+ДАННЫЕ!$AL1336+ДАННЫЕ!AI1336+ДАННЫЕ!AJ1336+ДАННЫЕ!AK1336+ДАННЫЕ!AP1336+ДАННЫЕ!AQ1336+ДАННЫЕ!AR1336+ДАННЫЕ!$AM1336+ДАННЫЕ!$AN1336+ДАННЫЕ!AS1336+ДАННЫЕ!AT1336&gt;0,1,0)&amp;IF(OR(T1336=2,ДАННЫЕ!AD1336=2,ДАННЫЕ!AE1336=2,ДАННЫЕ!AF1336=2,ДАННЫЕ!AG1336=2,ДАННЫЕ!AH1336=2,ДАННЫЕ!$AL1336=2,ДАННЫЕ!AI1336=2,ДАННЫЕ!AJ1336=2,ДАННЫЕ!AK1336=2,ДАННЫЕ!AP1336=2,ДАННЫЕ!AQ1336=2,ДАННЫЕ!AR1336=2,ДАННЫЕ!$AM1336=2,ДАННЫЕ!$AN1336=2,ДАННЫЕ!AS1336=2,ДАННЫЕ!AT1336=2),2,0)&amp;"t"&amp;IF(T1336&gt;0,"1"&amp;T1336,"00")&amp;"f"&amp;IF(ДАННЫЕ!$AC1336,"1"&amp;ДАННЫЕ!$AC1336,"00")&amp;"b"&amp;IF(ДАННЫЕ!$AD1336,"1"&amp;ДАННЫЕ!$AD1336,"00")&amp;"g"&amp;IF(ДАННЫЕ!$AF1336,"1"&amp;ДАННЫЕ!$AF1336,"00")&amp;"c"&amp;IF(ДАННЫЕ!$AG1336,"1"&amp;ДАННЫЕ!$AG1336,"00")&amp;"i"&amp;IF(ДАННЫЕ!$AH1336,"1"&amp;ДАННЫЕ!$AH1336,"00")&amp;"r"&amp;IF(ДАННЫЕ!$AL1336,"1"&amp;ДАННЫЕ!$AL1336,"00")&amp;"m"&amp;IF(ДАННЫЕ!$AI1336,"1"&amp;ДАННЫЕ!$AI1336,"00")&amp;"hS"&amp;IF(ДАННЫЕ!$AJ1336,"1"&amp;ДАННЫЕ!$AJ1336,"00")&amp;"hZ"&amp;IF(ДАННЫЕ!$AK1336,"1"&amp;ДАННЫЕ!$AK1336,"00")&amp;"p"&amp;IF(ДАННЫЕ!$AP1336,"1"&amp;ДАННЫЕ!$AP1336,"00")&amp;"k"&amp;IF(ДАННЫЕ!$AQ1336,"1"&amp;ДАННЫЕ!$AQ1336,"00")&amp;"z"&amp;IF(ДАННЫЕ!$AR1336,"1"&amp;ДАННЫЕ!$AR1336,"00")&amp;"j"&amp;IF(ДАННЫЕ!$AM1336,"1"&amp;ДАННЫЕ!$AM1336,"00")&amp;"n"&amp;IF(ДАННЫЕ!$AN1336,"1"&amp;ДАННЫЕ!$AN1336,"00")&amp;"E"&amp;ДАННЫЕ!BI1336&amp;"L"&amp;ДАННЫЕ!AO1336&amp;"h"&amp;IF(ДАННЫЕ!$AU1336&gt;0,1,0)&amp;"v"&amp;IF(ДАННЫЕ!$AW1336&gt;0,1,0)&amp;"a"&amp;IF(ДАННЫЕ!$AS1336,"1"&amp;ДАННЫЕ!$AS1336,"00")&amp;"s"&amp;IF(ДАННЫЕ!$AT1336,"1"&amp;ДАННЫЕ!$AT1336,"00")&amp;"u"&amp;IF(ДАННЫЕ!$CJ1336&gt;0,1,0)&amp;"y"&amp;B1336&amp;"d"&amp;H1336&amp;"e"&amp;F1336&amp;G1336</f>
        <v>x0w00t00f00b00g00c00i00r00m00hS00hZ00p00k00z00j00n00ELh0v0a00s00u0y0de</v>
      </c>
      <c r="L1336" s="28" t="str">
        <f ca="1">ДАННЫЕ!$I1336&amp;"VN"&amp;IF(ДАННЫЕ!AW1336&gt;0,11,10)&amp;"CD"&amp;IF(ДАННЫЕ!BF1336&gt;500,16,IF(ДАННЫЕ!BF1336&gt;350,15,IF(ДАННЫЕ!BF1336&gt;=200,14,IF(ДАННЫЕ!BF1336&gt;=100,13,IF(ДАННЫЕ!BF1336&gt;=50,12,IF(ДАННЫЕ!BF1336&gt;0,11,10))))))&amp;"AR"&amp;IF(ДАННЫЕ!BX1336&gt;0,1,0)&amp;"GD"&amp;B1336&amp;"VV"&amp;IF(E1336&gt;=5,IF(E1336&lt;18,1,0),0)</f>
        <v>VN10CD10AR0GD0VV0</v>
      </c>
      <c r="M1336" s="28" t="str">
        <f>ДАННЫЕ!$I1336&amp;"b"&amp;ДАННЫЕ!$BI1336&amp;"r"&amp;ДАННЫЕ!$BJ1336&amp;"CD"&amp;IF(ДАННЫЕ!BF1336&gt;0,IF(ДАННЫЕ!BF1336&lt;200,1,IF(ДАННЫЕ!BF1336&lt;350,2,3)),0)&amp;"h"&amp;IF(ДАННЫЕ!$BK1336+ДАННЫЕ!$BL1336+ДАННЫЕ!$BM1336&gt;0,1,0)&amp;"x"&amp;ДАННЫЕ!$BK1336&amp;"y"&amp;ДАННЫЕ!$BL1336&amp;"z"&amp;ДАННЫЕ!$BM1336&amp;"c"&amp;IF(ДАННЫЕ!$BK1336+ДАННЫЕ!$BL1336+ДАННЫЕ!$BM1336=3,1,0)&amp;"a"&amp;IF(ДАННЫЕ!$BQ1336+ДАННЫЕ!$BR1336&gt;0,1,0)&amp;"d"&amp;ДАННЫЕ!$BQ1336&amp;"v"&amp;ДАННЫЕ!$BR1336&amp;"p"&amp;ДАННЫЕ!$BS1336&amp;"n"&amp;ДАННЫЕ!$BU1336&amp;"t"&amp;ДАННЫЕ!$BV1336&amp;"o"&amp;ДАННЫЕ!$BT1336&amp;"l"&amp;IF(ДАННЫЕ!$BN1336&gt;0,1,0)&amp;ДАННЫЕ!$BN1336&amp;"g"&amp;ДАННЫЕ!$BO1336&amp;"s"&amp;ДАННЫЕ!$BP1336&amp;"DZ"&amp;IF(ДАННЫЕ!B1336-ДАННЫЕ!G1336 &lt; 60,IF(ДАННЫЕ!B1336-ДАННЫЕ!G1336 &gt;= 0,1,0),0)&amp;"u"&amp;IF(ДАННЫЕ!$CJ1336&gt;0,1,0)</f>
        <v>brCD0h0xyzc0a0dvpntol0gsDZ1u0</v>
      </c>
      <c r="N1336" s="28" t="str">
        <f ca="1">ДАННЫЕ!$F1336&amp;ДАННЫЕ!$I1336&amp;"g"&amp;B1336&amp;"cf"&amp;D1336&amp;"a"&amp;IF(ДАННЫЕ!$BX1336&gt;0,1,0)&amp;IF(ДАННЫЕ!$BF1336&gt;500,1,IF(ДАННЫЕ!$BF1336&gt;350,2,IF(ДАННЫЕ!$BF1336&gt;=200,3,IF(ДАННЫЕ!$BF1336&gt;=100,4,IF(ДАННЫЕ!$BF1336&gt;=50,5,IF(ДАННЫЕ!$BF1336&lt;50,6,0))))))&amp;"AR"&amp;IF(DATEDIF(ДАННЫЕ!$BX1336,ДАННЫЕ!$F$1,"y")&gt;1,1,0)&amp;"VG"&amp;IF(ДАННЫЕ!$BH1336="0",1,0)&amp;"o"&amp;IF(T1336+ДАННЫЕ!$AF1336+ДАННЫЕ!$AG1336+ДАННЫЕ!$AH1336+ДАННЫЕ!$AI1336+ДАННЫЕ!$AJ1336+ДАННЫЕ!$AP1336+ДАННЫЕ!$AQ1336+ДАННЫЕ!$AR1336+ДАННЫЕ!$AU1336+ДАННЫЕ!$AW1336+ДАННЫЕ!$AS1336+ДАННЫЕ!$AT1336&gt;0,1,0)&amp;"x"&amp;ДАННЫЕ!$AG1336&amp;"p"&amp;IF(ДАННЫЕ!$BY1336&gt;0,1,0)&amp;"v"&amp;IF(ДАННЫЕ!$BZ1336&gt;0,1,0)&amp;"n"&amp;ДАННЫЕ!$CA1336&amp;"t"&amp;ДАННЫЕ!$AY1336&amp;"k"&amp;ДАННЫЕ!$CB1336&amp;"q"&amp;ДАННЫЕ!$CC1336&amp;"w"&amp;ДАННЫЕ!$CD1336&amp;"e"&amp;ДАННЫЕ!$CE1336&amp;"m"&amp;ДАННЫЕ!$CF1336&amp;"c"&amp;ДАННЫЕ!$CG1336&amp;"z"&amp;ДАННЫЕ!$CH1336&amp;"d"&amp;IF(H1336=4,1,0)&amp;"s"&amp;IF(ДАННЫЕ!$J1336=1,0,1)&amp;"u"&amp;IF(ДАННЫЕ!$CJ1336&gt;0,1,0)</f>
        <v>g0cf0a06AR1VG0o0xp0v0ntkqwemczd0s1u0</v>
      </c>
      <c r="O1336" s="28" t="str">
        <f>ДАННЫЕ!$I1336&amp;"g"&amp;B1336&amp;A1336&amp;"f"&amp;P1336&amp;"c"&amp;IF(ДАННЫЕ!$U1336&gt;0,1,0)&amp;"s"&amp;IF(ДАННЫЕ!$Q1336&gt;0,IF(YEAR(ДАННЫЕ!$F$1)=YEAR(ДАННЫЕ!$Q1336),IF(MONTH(ДАННЫЕ!$F$1)=MONTH(ДАННЫЕ!$Q1336),111,11),1),0)&amp;"i"&amp;IF(ДАННЫЕ!$R1336+ДАННЫЕ!$S1336+ДАННЫЕ!$T1336=0,0,1)&amp;"h"&amp;IF(ДАННЫЕ!$P1336&gt;0,1,0)&amp;"p"&amp;IF(ДАННЫЕ!$CI1336&gt;0,IF(YEAR(ДАННЫЕ!$F$1)=YEAR(ДАННЫЕ!$CI1336),IF(MONTH(ДАННЫЕ!$F$1)=MONTH(ДАННЫЕ!$CI1336),111,11),1),0)&amp;"d"&amp;IF(ДАННЫЕ!$CJ1336&gt;0,IF(YEAR(ДАННЫЕ!$F$1)=YEAR(ДАННЫЕ!$CJ1336),IF(MONTH(ДАННЫЕ!$F$1)=MONTH(ДАННЫЕ!$CJ1336),111,11),1),0)&amp;"o"&amp;IF(ДАННЫЕ!$CK1336&gt;0,IF(MONTH(ДАННЫЕ!$F$1)=MONTH(ДАННЫЕ!$CK1336),111,11),0)&amp;"v"&amp;IF(ДАННЫЕ!$BE1336&gt;0,IF(MONTH(ДАННЫЕ!$F$1)=MONTH(ДАННЫЕ!$BE1336),111,11),0)</f>
        <v>g00f0c0s0i0h0p0d0o0v0</v>
      </c>
      <c r="P1336" s="15">
        <f t="shared" si="65"/>
        <v>0</v>
      </c>
      <c r="Q1336" s="15">
        <f>IF(ДАННЫЕ!$F$1&gt;ДАННЫЕ!$N1336,IF(YEAR(ДАННЫЕ!$F$1)=YEAR(ДАННЫЕ!M1336),1,0),0)</f>
        <v>0</v>
      </c>
      <c r="R1336" s="15">
        <f>IF(ДАННЫЕ!$F$1&gt;ДАННЫЕ!$N1336,IF(YEAR(ДАННЫЕ!$F$1)=YEAR(ДАННЫЕ!N1336),1,0),0)</f>
        <v>0</v>
      </c>
      <c r="S1336" s="15">
        <f>IF(ДАННЫЕ!$AA1336="2А",1,IF(ДАННЫЕ!$AA1336="2Б",2,IF(ДАННЫЕ!$AA1336="2В",3,IF(ДАННЫЕ!$AA1336=3,4,IF(ДАННЫЕ!$AA1336="4А",5,IF(ДАННЫЕ!$AA1336="4Б",6,IF(ДАННЫЕ!$AA1336="4В",7,IF(ДАННЫЕ!$AA1336=5,8,0))))))))</f>
        <v>0</v>
      </c>
      <c r="T1336" s="15">
        <f>IF(OR(ДАННЫЕ!$AC1336=2,ДАННЫЕ!$AD1336=2,ДАННЫЕ!$AE1336=2),2,IF(OR(ДАННЫЕ!$AC1336=1,ДАННЫЕ!$AD1336=1,ДАННЫЕ!$AE1336=1),1,0))</f>
        <v>0</v>
      </c>
    </row>
    <row r="1337" spans="1:20" x14ac:dyDescent="0.2">
      <c r="A1337" s="78">
        <f>IF(B1337&gt;0,IF(MONTH(ДАННЫЕ!$F$1)=MONTH(ДАННЫЕ!$B1337),1,0),0)</f>
        <v>0</v>
      </c>
      <c r="B1337" s="14">
        <f>IF(ДАННЫЕ!$B1337&gt;0,IF(YEAR(ДАННЫЕ!$F$1)=YEAR(ДАННЫЕ!$B1337),1,0),0)</f>
        <v>0</v>
      </c>
      <c r="C1337" s="14">
        <f>IF(ДАННЫЕ!$CM1337&gt;0,IF(YEAR(ДАННЫЕ!$F$1)=YEAR(ДАННЫЕ!$CM1337),1,0),0)</f>
        <v>0</v>
      </c>
      <c r="D1337" s="14">
        <f>IF(ДАННЫЕ!$CJ1337&gt;0,IF(ДАННЫЕ!$CL1337&gt;ДАННЫЕ!$F$1,1,IF(ДАННЫЕ!$CL1337&gt;0,0,1)),0)</f>
        <v>0</v>
      </c>
      <c r="E1337" s="43" t="str">
        <f ca="1">IF(ДАННЫЕ!$F$1&gt;0,IF(ДАННЫЕ!$G1337&gt;0,DATEDIF(ДАННЫЕ!$G1337,ДАННЫЕ!$F$1,"y"),""),IF(ДАННЫЕ!$G1337&gt;0,DATEDIF(ДАННЫЕ!$G1337,TODAY(),"y"),""))</f>
        <v/>
      </c>
      <c r="F1337" s="43" t="str">
        <f xml:space="preserve"> IF(ДАННЫЕ!$F1337="М",IF(E1337&gt;=18,IF(E1337&lt;60,1,""),""),"")&amp;IF(ДАННЫЕ!$F1337="Ж",IF(E1337&gt;=18,IF(E1337&lt;55,1,""),""),"")</f>
        <v/>
      </c>
      <c r="G1337" s="43" t="str">
        <f xml:space="preserve"> IF(ДАННЫЕ!$F1337="М",IF(E1337&gt;=60,2,""),"")&amp;IF(ДАННЫЕ!$F1337="Ж",IF(E1337&gt;=55,2,""),"")</f>
        <v/>
      </c>
      <c r="H1337" s="43" t="str">
        <f t="shared" ca="1" si="63"/>
        <v/>
      </c>
      <c r="I1337" s="43" t="str">
        <f t="shared" ca="1" si="64"/>
        <v>03</v>
      </c>
      <c r="J1337" s="28" t="str">
        <f ca="1">ДАННЫЕ!$F1337&amp;H1337&amp;I1337&amp;ДАННЫЕ!$I1337&amp;"m"&amp;IF(ДАННЫЕ!$I1337&gt;0,IF(ДАННЫЕ!$J1337&gt;0,0,1),"")&amp;"f"&amp;IF(ДАННЫЕ!$R1337&gt;0,IF(YEAR(ДАННЫЕ!$F$1)=YEAR(ДАННЫЕ!$R1337),1,0),0)&amp;"z"&amp;ДАННЫЕ!$R1337&amp;"p"&amp;ДАННЫЕ!$S1337&amp;"i"&amp;ДАННЫЕ!$T1337&amp;"h"&amp;ДАННЫЕ!$K1337&amp;"be"&amp;ДАННЫЕ!$BI1337&amp;"CD"&amp;IF(ДАННЫЕ!BF1337&gt;500,4,IF(ДАННЫЕ!BF1337&gt;350,3,IF(ДАННЫЕ!BF1337&gt;200,2,IF(ДАННЫЕ!BF1337&gt;0,1,0))))&amp;"g"&amp;B1337&amp;"d"&amp;H1337&amp;"l"&amp;ДАННЫЕ!AT1337&amp;"a"&amp;ДАННЫЕ!$V1337&amp;"v"&amp;R1337&amp;"k"&amp;ДАННЫЕ!$U1337&amp;"s"&amp;ДАННЫЕ!$Y1337&amp;"t"&amp;ДАННЫЕ!$X1337&amp;"b"&amp;IF(ДАННЫЕ!$Q1337&gt;1,1,0)&amp;"PP"&amp;ДАННЫЕ!Z1337&amp;"c"&amp;S1337&amp;"x"&amp;IF(ДАННЫЕ!$BY1337&gt;0,IF(YEAR(ДАННЫЕ!$F$1)=YEAR(ДАННЫЕ!$BY1337),1,0),0)&amp;"n"&amp;IF(ДАННЫЕ!$BZ1337&gt;0,IF(YEAR(ДАННЫЕ!$F$1)=YEAR(ДАННЫЕ!$BZ1337),1,0),0)&amp;"u"&amp;D1337&amp;"z"&amp;IF(ДАННЫЕ!$CL1337&gt;0,IF(YEAR(ДАННЫЕ!$F$1)&gt;YEAR(ДАННЫЕ!$CL1337),11,12),0)</f>
        <v>03mf0zpihbeCD0g0dlav0kstb0PPc0x0n0u0z0</v>
      </c>
      <c r="K1337" s="28" t="str">
        <f ca="1">ДАННЫЕ!$I1337&amp;"x"&amp;B1337&amp;"w"&amp;IF(T1337+ДАННЫЕ!AD1337+ДАННЫЕ!AE1337+ДАННЫЕ!AF1337+ДАННЫЕ!AG1337+ДАННЫЕ!AH1337+ДАННЫЕ!$AL1337+ДАННЫЕ!AI1337+ДАННЫЕ!AJ1337+ДАННЫЕ!AK1337+ДАННЫЕ!AP1337+ДАННЫЕ!AQ1337+ДАННЫЕ!AR1337+ДАННЫЕ!$AM1337+ДАННЫЕ!$AN1337+ДАННЫЕ!AS1337+ДАННЫЕ!AT1337&gt;0,1,0)&amp;IF(OR(T1337=2,ДАННЫЕ!AD1337=2,ДАННЫЕ!AE1337=2,ДАННЫЕ!AF1337=2,ДАННЫЕ!AG1337=2,ДАННЫЕ!AH1337=2,ДАННЫЕ!$AL1337=2,ДАННЫЕ!AI1337=2,ДАННЫЕ!AJ1337=2,ДАННЫЕ!AK1337=2,ДАННЫЕ!AP1337=2,ДАННЫЕ!AQ1337=2,ДАННЫЕ!AR1337=2,ДАННЫЕ!$AM1337=2,ДАННЫЕ!$AN1337=2,ДАННЫЕ!AS1337=2,ДАННЫЕ!AT1337=2),2,0)&amp;"t"&amp;IF(T1337&gt;0,"1"&amp;T1337,"00")&amp;"f"&amp;IF(ДАННЫЕ!$AC1337,"1"&amp;ДАННЫЕ!$AC1337,"00")&amp;"b"&amp;IF(ДАННЫЕ!$AD1337,"1"&amp;ДАННЫЕ!$AD1337,"00")&amp;"g"&amp;IF(ДАННЫЕ!$AF1337,"1"&amp;ДАННЫЕ!$AF1337,"00")&amp;"c"&amp;IF(ДАННЫЕ!$AG1337,"1"&amp;ДАННЫЕ!$AG1337,"00")&amp;"i"&amp;IF(ДАННЫЕ!$AH1337,"1"&amp;ДАННЫЕ!$AH1337,"00")&amp;"r"&amp;IF(ДАННЫЕ!$AL1337,"1"&amp;ДАННЫЕ!$AL1337,"00")&amp;"m"&amp;IF(ДАННЫЕ!$AI1337,"1"&amp;ДАННЫЕ!$AI1337,"00")&amp;"hS"&amp;IF(ДАННЫЕ!$AJ1337,"1"&amp;ДАННЫЕ!$AJ1337,"00")&amp;"hZ"&amp;IF(ДАННЫЕ!$AK1337,"1"&amp;ДАННЫЕ!$AK1337,"00")&amp;"p"&amp;IF(ДАННЫЕ!$AP1337,"1"&amp;ДАННЫЕ!$AP1337,"00")&amp;"k"&amp;IF(ДАННЫЕ!$AQ1337,"1"&amp;ДАННЫЕ!$AQ1337,"00")&amp;"z"&amp;IF(ДАННЫЕ!$AR1337,"1"&amp;ДАННЫЕ!$AR1337,"00")&amp;"j"&amp;IF(ДАННЫЕ!$AM1337,"1"&amp;ДАННЫЕ!$AM1337,"00")&amp;"n"&amp;IF(ДАННЫЕ!$AN1337,"1"&amp;ДАННЫЕ!$AN1337,"00")&amp;"E"&amp;ДАННЫЕ!BI1337&amp;"L"&amp;ДАННЫЕ!AO1337&amp;"h"&amp;IF(ДАННЫЕ!$AU1337&gt;0,1,0)&amp;"v"&amp;IF(ДАННЫЕ!$AW1337&gt;0,1,0)&amp;"a"&amp;IF(ДАННЫЕ!$AS1337,"1"&amp;ДАННЫЕ!$AS1337,"00")&amp;"s"&amp;IF(ДАННЫЕ!$AT1337,"1"&amp;ДАННЫЕ!$AT1337,"00")&amp;"u"&amp;IF(ДАННЫЕ!$CJ1337&gt;0,1,0)&amp;"y"&amp;B1337&amp;"d"&amp;H1337&amp;"e"&amp;F1337&amp;G1337</f>
        <v>x0w00t00f00b00g00c00i00r00m00hS00hZ00p00k00z00j00n00ELh0v0a00s00u0y0de</v>
      </c>
      <c r="L1337" s="28" t="str">
        <f ca="1">ДАННЫЕ!$I1337&amp;"VN"&amp;IF(ДАННЫЕ!AW1337&gt;0,11,10)&amp;"CD"&amp;IF(ДАННЫЕ!BF1337&gt;500,16,IF(ДАННЫЕ!BF1337&gt;350,15,IF(ДАННЫЕ!BF1337&gt;=200,14,IF(ДАННЫЕ!BF1337&gt;=100,13,IF(ДАННЫЕ!BF1337&gt;=50,12,IF(ДАННЫЕ!BF1337&gt;0,11,10))))))&amp;"AR"&amp;IF(ДАННЫЕ!BX1337&gt;0,1,0)&amp;"GD"&amp;B1337&amp;"VV"&amp;IF(E1337&gt;=5,IF(E1337&lt;18,1,0),0)</f>
        <v>VN10CD10AR0GD0VV0</v>
      </c>
      <c r="M1337" s="28" t="str">
        <f>ДАННЫЕ!$I1337&amp;"b"&amp;ДАННЫЕ!$BI1337&amp;"r"&amp;ДАННЫЕ!$BJ1337&amp;"CD"&amp;IF(ДАННЫЕ!BF1337&gt;0,IF(ДАННЫЕ!BF1337&lt;200,1,IF(ДАННЫЕ!BF1337&lt;350,2,3)),0)&amp;"h"&amp;IF(ДАННЫЕ!$BK1337+ДАННЫЕ!$BL1337+ДАННЫЕ!$BM1337&gt;0,1,0)&amp;"x"&amp;ДАННЫЕ!$BK1337&amp;"y"&amp;ДАННЫЕ!$BL1337&amp;"z"&amp;ДАННЫЕ!$BM1337&amp;"c"&amp;IF(ДАННЫЕ!$BK1337+ДАННЫЕ!$BL1337+ДАННЫЕ!$BM1337=3,1,0)&amp;"a"&amp;IF(ДАННЫЕ!$BQ1337+ДАННЫЕ!$BR1337&gt;0,1,0)&amp;"d"&amp;ДАННЫЕ!$BQ1337&amp;"v"&amp;ДАННЫЕ!$BR1337&amp;"p"&amp;ДАННЫЕ!$BS1337&amp;"n"&amp;ДАННЫЕ!$BU1337&amp;"t"&amp;ДАННЫЕ!$BV1337&amp;"o"&amp;ДАННЫЕ!$BT1337&amp;"l"&amp;IF(ДАННЫЕ!$BN1337&gt;0,1,0)&amp;ДАННЫЕ!$BN1337&amp;"g"&amp;ДАННЫЕ!$BO1337&amp;"s"&amp;ДАННЫЕ!$BP1337&amp;"DZ"&amp;IF(ДАННЫЕ!B1337-ДАННЫЕ!G1337 &lt; 60,IF(ДАННЫЕ!B1337-ДАННЫЕ!G1337 &gt;= 0,1,0),0)&amp;"u"&amp;IF(ДАННЫЕ!$CJ1337&gt;0,1,0)</f>
        <v>brCD0h0xyzc0a0dvpntol0gsDZ1u0</v>
      </c>
      <c r="N1337" s="28" t="str">
        <f ca="1">ДАННЫЕ!$F1337&amp;ДАННЫЕ!$I1337&amp;"g"&amp;B1337&amp;"cf"&amp;D1337&amp;"a"&amp;IF(ДАННЫЕ!$BX1337&gt;0,1,0)&amp;IF(ДАННЫЕ!$BF1337&gt;500,1,IF(ДАННЫЕ!$BF1337&gt;350,2,IF(ДАННЫЕ!$BF1337&gt;=200,3,IF(ДАННЫЕ!$BF1337&gt;=100,4,IF(ДАННЫЕ!$BF1337&gt;=50,5,IF(ДАННЫЕ!$BF1337&lt;50,6,0))))))&amp;"AR"&amp;IF(DATEDIF(ДАННЫЕ!$BX1337,ДАННЫЕ!$F$1,"y")&gt;1,1,0)&amp;"VG"&amp;IF(ДАННЫЕ!$BH1337="0",1,0)&amp;"o"&amp;IF(T1337+ДАННЫЕ!$AF1337+ДАННЫЕ!$AG1337+ДАННЫЕ!$AH1337+ДАННЫЕ!$AI1337+ДАННЫЕ!$AJ1337+ДАННЫЕ!$AP1337+ДАННЫЕ!$AQ1337+ДАННЫЕ!$AR1337+ДАННЫЕ!$AU1337+ДАННЫЕ!$AW1337+ДАННЫЕ!$AS1337+ДАННЫЕ!$AT1337&gt;0,1,0)&amp;"x"&amp;ДАННЫЕ!$AG1337&amp;"p"&amp;IF(ДАННЫЕ!$BY1337&gt;0,1,0)&amp;"v"&amp;IF(ДАННЫЕ!$BZ1337&gt;0,1,0)&amp;"n"&amp;ДАННЫЕ!$CA1337&amp;"t"&amp;ДАННЫЕ!$AY1337&amp;"k"&amp;ДАННЫЕ!$CB1337&amp;"q"&amp;ДАННЫЕ!$CC1337&amp;"w"&amp;ДАННЫЕ!$CD1337&amp;"e"&amp;ДАННЫЕ!$CE1337&amp;"m"&amp;ДАННЫЕ!$CF1337&amp;"c"&amp;ДАННЫЕ!$CG1337&amp;"z"&amp;ДАННЫЕ!$CH1337&amp;"d"&amp;IF(H1337=4,1,0)&amp;"s"&amp;IF(ДАННЫЕ!$J1337=1,0,1)&amp;"u"&amp;IF(ДАННЫЕ!$CJ1337&gt;0,1,0)</f>
        <v>g0cf0a06AR1VG0o0xp0v0ntkqwemczd0s1u0</v>
      </c>
      <c r="O1337" s="28" t="str">
        <f>ДАННЫЕ!$I1337&amp;"g"&amp;B1337&amp;A1337&amp;"f"&amp;P1337&amp;"c"&amp;IF(ДАННЫЕ!$U1337&gt;0,1,0)&amp;"s"&amp;IF(ДАННЫЕ!$Q1337&gt;0,IF(YEAR(ДАННЫЕ!$F$1)=YEAR(ДАННЫЕ!$Q1337),IF(MONTH(ДАННЫЕ!$F$1)=MONTH(ДАННЫЕ!$Q1337),111,11),1),0)&amp;"i"&amp;IF(ДАННЫЕ!$R1337+ДАННЫЕ!$S1337+ДАННЫЕ!$T1337=0,0,1)&amp;"h"&amp;IF(ДАННЫЕ!$P1337&gt;0,1,0)&amp;"p"&amp;IF(ДАННЫЕ!$CI1337&gt;0,IF(YEAR(ДАННЫЕ!$F$1)=YEAR(ДАННЫЕ!$CI1337),IF(MONTH(ДАННЫЕ!$F$1)=MONTH(ДАННЫЕ!$CI1337),111,11),1),0)&amp;"d"&amp;IF(ДАННЫЕ!$CJ1337&gt;0,IF(YEAR(ДАННЫЕ!$F$1)=YEAR(ДАННЫЕ!$CJ1337),IF(MONTH(ДАННЫЕ!$F$1)=MONTH(ДАННЫЕ!$CJ1337),111,11),1),0)&amp;"o"&amp;IF(ДАННЫЕ!$CK1337&gt;0,IF(MONTH(ДАННЫЕ!$F$1)=MONTH(ДАННЫЕ!$CK1337),111,11),0)&amp;"v"&amp;IF(ДАННЫЕ!$BE1337&gt;0,IF(MONTH(ДАННЫЕ!$F$1)=MONTH(ДАННЫЕ!$BE1337),111,11),0)</f>
        <v>g00f0c0s0i0h0p0d0o0v0</v>
      </c>
      <c r="P1337" s="15">
        <f t="shared" si="65"/>
        <v>0</v>
      </c>
      <c r="Q1337" s="15">
        <f>IF(ДАННЫЕ!$F$1&gt;ДАННЫЕ!$N1337,IF(YEAR(ДАННЫЕ!$F$1)=YEAR(ДАННЫЕ!M1337),1,0),0)</f>
        <v>0</v>
      </c>
      <c r="R1337" s="15">
        <f>IF(ДАННЫЕ!$F$1&gt;ДАННЫЕ!$N1337,IF(YEAR(ДАННЫЕ!$F$1)=YEAR(ДАННЫЕ!N1337),1,0),0)</f>
        <v>0</v>
      </c>
      <c r="S1337" s="15">
        <f>IF(ДАННЫЕ!$AA1337="2А",1,IF(ДАННЫЕ!$AA1337="2Б",2,IF(ДАННЫЕ!$AA1337="2В",3,IF(ДАННЫЕ!$AA1337=3,4,IF(ДАННЫЕ!$AA1337="4А",5,IF(ДАННЫЕ!$AA1337="4Б",6,IF(ДАННЫЕ!$AA1337="4В",7,IF(ДАННЫЕ!$AA1337=5,8,0))))))))</f>
        <v>0</v>
      </c>
      <c r="T1337" s="15">
        <f>IF(OR(ДАННЫЕ!$AC1337=2,ДАННЫЕ!$AD1337=2,ДАННЫЕ!$AE1337=2),2,IF(OR(ДАННЫЕ!$AC1337=1,ДАННЫЕ!$AD1337=1,ДАННЫЕ!$AE1337=1),1,0))</f>
        <v>0</v>
      </c>
    </row>
    <row r="1338" spans="1:20" x14ac:dyDescent="0.2">
      <c r="A1338" s="78">
        <f>IF(B1338&gt;0,IF(MONTH(ДАННЫЕ!$F$1)=MONTH(ДАННЫЕ!$B1338),1,0),0)</f>
        <v>0</v>
      </c>
      <c r="B1338" s="14">
        <f>IF(ДАННЫЕ!$B1338&gt;0,IF(YEAR(ДАННЫЕ!$F$1)=YEAR(ДАННЫЕ!$B1338),1,0),0)</f>
        <v>0</v>
      </c>
      <c r="C1338" s="14">
        <f>IF(ДАННЫЕ!$CM1338&gt;0,IF(YEAR(ДАННЫЕ!$F$1)=YEAR(ДАННЫЕ!$CM1338),1,0),0)</f>
        <v>0</v>
      </c>
      <c r="D1338" s="14">
        <f>IF(ДАННЫЕ!$CJ1338&gt;0,IF(ДАННЫЕ!$CL1338&gt;ДАННЫЕ!$F$1,1,IF(ДАННЫЕ!$CL1338&gt;0,0,1)),0)</f>
        <v>0</v>
      </c>
      <c r="E1338" s="43" t="str">
        <f ca="1">IF(ДАННЫЕ!$F$1&gt;0,IF(ДАННЫЕ!$G1338&gt;0,DATEDIF(ДАННЫЕ!$G1338,ДАННЫЕ!$F$1,"y"),""),IF(ДАННЫЕ!$G1338&gt;0,DATEDIF(ДАННЫЕ!$G1338,TODAY(),"y"),""))</f>
        <v/>
      </c>
      <c r="F1338" s="43" t="str">
        <f xml:space="preserve"> IF(ДАННЫЕ!$F1338="М",IF(E1338&gt;=18,IF(E1338&lt;60,1,""),""),"")&amp;IF(ДАННЫЕ!$F1338="Ж",IF(E1338&gt;=18,IF(E1338&lt;55,1,""),""),"")</f>
        <v/>
      </c>
      <c r="G1338" s="43" t="str">
        <f xml:space="preserve"> IF(ДАННЫЕ!$F1338="М",IF(E1338&gt;=60,2,""),"")&amp;IF(ДАННЫЕ!$F1338="Ж",IF(E1338&gt;=55,2,""),"")</f>
        <v/>
      </c>
      <c r="H1338" s="43" t="str">
        <f t="shared" ca="1" si="63"/>
        <v/>
      </c>
      <c r="I1338" s="43" t="str">
        <f t="shared" ca="1" si="64"/>
        <v>03</v>
      </c>
      <c r="J1338" s="28" t="str">
        <f ca="1">ДАННЫЕ!$F1338&amp;H1338&amp;I1338&amp;ДАННЫЕ!$I1338&amp;"m"&amp;IF(ДАННЫЕ!$I1338&gt;0,IF(ДАННЫЕ!$J1338&gt;0,0,1),"")&amp;"f"&amp;IF(ДАННЫЕ!$R1338&gt;0,IF(YEAR(ДАННЫЕ!$F$1)=YEAR(ДАННЫЕ!$R1338),1,0),0)&amp;"z"&amp;ДАННЫЕ!$R1338&amp;"p"&amp;ДАННЫЕ!$S1338&amp;"i"&amp;ДАННЫЕ!$T1338&amp;"h"&amp;ДАННЫЕ!$K1338&amp;"be"&amp;ДАННЫЕ!$BI1338&amp;"CD"&amp;IF(ДАННЫЕ!BF1338&gt;500,4,IF(ДАННЫЕ!BF1338&gt;350,3,IF(ДАННЫЕ!BF1338&gt;200,2,IF(ДАННЫЕ!BF1338&gt;0,1,0))))&amp;"g"&amp;B1338&amp;"d"&amp;H1338&amp;"l"&amp;ДАННЫЕ!AT1338&amp;"a"&amp;ДАННЫЕ!$V1338&amp;"v"&amp;R1338&amp;"k"&amp;ДАННЫЕ!$U1338&amp;"s"&amp;ДАННЫЕ!$Y1338&amp;"t"&amp;ДАННЫЕ!$X1338&amp;"b"&amp;IF(ДАННЫЕ!$Q1338&gt;1,1,0)&amp;"PP"&amp;ДАННЫЕ!Z1338&amp;"c"&amp;S1338&amp;"x"&amp;IF(ДАННЫЕ!$BY1338&gt;0,IF(YEAR(ДАННЫЕ!$F$1)=YEAR(ДАННЫЕ!$BY1338),1,0),0)&amp;"n"&amp;IF(ДАННЫЕ!$BZ1338&gt;0,IF(YEAR(ДАННЫЕ!$F$1)=YEAR(ДАННЫЕ!$BZ1338),1,0),0)&amp;"u"&amp;D1338&amp;"z"&amp;IF(ДАННЫЕ!$CL1338&gt;0,IF(YEAR(ДАННЫЕ!$F$1)&gt;YEAR(ДАННЫЕ!$CL1338),11,12),0)</f>
        <v>03mf0zpihbeCD0g0dlav0kstb0PPc0x0n0u0z0</v>
      </c>
      <c r="K1338" s="28" t="str">
        <f ca="1">ДАННЫЕ!$I1338&amp;"x"&amp;B1338&amp;"w"&amp;IF(T1338+ДАННЫЕ!AD1338+ДАННЫЕ!AE1338+ДАННЫЕ!AF1338+ДАННЫЕ!AG1338+ДАННЫЕ!AH1338+ДАННЫЕ!$AL1338+ДАННЫЕ!AI1338+ДАННЫЕ!AJ1338+ДАННЫЕ!AK1338+ДАННЫЕ!AP1338+ДАННЫЕ!AQ1338+ДАННЫЕ!AR1338+ДАННЫЕ!$AM1338+ДАННЫЕ!$AN1338+ДАННЫЕ!AS1338+ДАННЫЕ!AT1338&gt;0,1,0)&amp;IF(OR(T1338=2,ДАННЫЕ!AD1338=2,ДАННЫЕ!AE1338=2,ДАННЫЕ!AF1338=2,ДАННЫЕ!AG1338=2,ДАННЫЕ!AH1338=2,ДАННЫЕ!$AL1338=2,ДАННЫЕ!AI1338=2,ДАННЫЕ!AJ1338=2,ДАННЫЕ!AK1338=2,ДАННЫЕ!AP1338=2,ДАННЫЕ!AQ1338=2,ДАННЫЕ!AR1338=2,ДАННЫЕ!$AM1338=2,ДАННЫЕ!$AN1338=2,ДАННЫЕ!AS1338=2,ДАННЫЕ!AT1338=2),2,0)&amp;"t"&amp;IF(T1338&gt;0,"1"&amp;T1338,"00")&amp;"f"&amp;IF(ДАННЫЕ!$AC1338,"1"&amp;ДАННЫЕ!$AC1338,"00")&amp;"b"&amp;IF(ДАННЫЕ!$AD1338,"1"&amp;ДАННЫЕ!$AD1338,"00")&amp;"g"&amp;IF(ДАННЫЕ!$AF1338,"1"&amp;ДАННЫЕ!$AF1338,"00")&amp;"c"&amp;IF(ДАННЫЕ!$AG1338,"1"&amp;ДАННЫЕ!$AG1338,"00")&amp;"i"&amp;IF(ДАННЫЕ!$AH1338,"1"&amp;ДАННЫЕ!$AH1338,"00")&amp;"r"&amp;IF(ДАННЫЕ!$AL1338,"1"&amp;ДАННЫЕ!$AL1338,"00")&amp;"m"&amp;IF(ДАННЫЕ!$AI1338,"1"&amp;ДАННЫЕ!$AI1338,"00")&amp;"hS"&amp;IF(ДАННЫЕ!$AJ1338,"1"&amp;ДАННЫЕ!$AJ1338,"00")&amp;"hZ"&amp;IF(ДАННЫЕ!$AK1338,"1"&amp;ДАННЫЕ!$AK1338,"00")&amp;"p"&amp;IF(ДАННЫЕ!$AP1338,"1"&amp;ДАННЫЕ!$AP1338,"00")&amp;"k"&amp;IF(ДАННЫЕ!$AQ1338,"1"&amp;ДАННЫЕ!$AQ1338,"00")&amp;"z"&amp;IF(ДАННЫЕ!$AR1338,"1"&amp;ДАННЫЕ!$AR1338,"00")&amp;"j"&amp;IF(ДАННЫЕ!$AM1338,"1"&amp;ДАННЫЕ!$AM1338,"00")&amp;"n"&amp;IF(ДАННЫЕ!$AN1338,"1"&amp;ДАННЫЕ!$AN1338,"00")&amp;"E"&amp;ДАННЫЕ!BI1338&amp;"L"&amp;ДАННЫЕ!AO1338&amp;"h"&amp;IF(ДАННЫЕ!$AU1338&gt;0,1,0)&amp;"v"&amp;IF(ДАННЫЕ!$AW1338&gt;0,1,0)&amp;"a"&amp;IF(ДАННЫЕ!$AS1338,"1"&amp;ДАННЫЕ!$AS1338,"00")&amp;"s"&amp;IF(ДАННЫЕ!$AT1338,"1"&amp;ДАННЫЕ!$AT1338,"00")&amp;"u"&amp;IF(ДАННЫЕ!$CJ1338&gt;0,1,0)&amp;"y"&amp;B1338&amp;"d"&amp;H1338&amp;"e"&amp;F1338&amp;G1338</f>
        <v>x0w00t00f00b00g00c00i00r00m00hS00hZ00p00k00z00j00n00ELh0v0a00s00u0y0de</v>
      </c>
      <c r="L1338" s="28" t="str">
        <f ca="1">ДАННЫЕ!$I1338&amp;"VN"&amp;IF(ДАННЫЕ!AW1338&gt;0,11,10)&amp;"CD"&amp;IF(ДАННЫЕ!BF1338&gt;500,16,IF(ДАННЫЕ!BF1338&gt;350,15,IF(ДАННЫЕ!BF1338&gt;=200,14,IF(ДАННЫЕ!BF1338&gt;=100,13,IF(ДАННЫЕ!BF1338&gt;=50,12,IF(ДАННЫЕ!BF1338&gt;0,11,10))))))&amp;"AR"&amp;IF(ДАННЫЕ!BX1338&gt;0,1,0)&amp;"GD"&amp;B1338&amp;"VV"&amp;IF(E1338&gt;=5,IF(E1338&lt;18,1,0),0)</f>
        <v>VN10CD10AR0GD0VV0</v>
      </c>
      <c r="M1338" s="28" t="str">
        <f>ДАННЫЕ!$I1338&amp;"b"&amp;ДАННЫЕ!$BI1338&amp;"r"&amp;ДАННЫЕ!$BJ1338&amp;"CD"&amp;IF(ДАННЫЕ!BF1338&gt;0,IF(ДАННЫЕ!BF1338&lt;200,1,IF(ДАННЫЕ!BF1338&lt;350,2,3)),0)&amp;"h"&amp;IF(ДАННЫЕ!$BK1338+ДАННЫЕ!$BL1338+ДАННЫЕ!$BM1338&gt;0,1,0)&amp;"x"&amp;ДАННЫЕ!$BK1338&amp;"y"&amp;ДАННЫЕ!$BL1338&amp;"z"&amp;ДАННЫЕ!$BM1338&amp;"c"&amp;IF(ДАННЫЕ!$BK1338+ДАННЫЕ!$BL1338+ДАННЫЕ!$BM1338=3,1,0)&amp;"a"&amp;IF(ДАННЫЕ!$BQ1338+ДАННЫЕ!$BR1338&gt;0,1,0)&amp;"d"&amp;ДАННЫЕ!$BQ1338&amp;"v"&amp;ДАННЫЕ!$BR1338&amp;"p"&amp;ДАННЫЕ!$BS1338&amp;"n"&amp;ДАННЫЕ!$BU1338&amp;"t"&amp;ДАННЫЕ!$BV1338&amp;"o"&amp;ДАННЫЕ!$BT1338&amp;"l"&amp;IF(ДАННЫЕ!$BN1338&gt;0,1,0)&amp;ДАННЫЕ!$BN1338&amp;"g"&amp;ДАННЫЕ!$BO1338&amp;"s"&amp;ДАННЫЕ!$BP1338&amp;"DZ"&amp;IF(ДАННЫЕ!B1338-ДАННЫЕ!G1338 &lt; 60,IF(ДАННЫЕ!B1338-ДАННЫЕ!G1338 &gt;= 0,1,0),0)&amp;"u"&amp;IF(ДАННЫЕ!$CJ1338&gt;0,1,0)</f>
        <v>brCD0h0xyzc0a0dvpntol0gsDZ1u0</v>
      </c>
      <c r="N1338" s="28" t="str">
        <f ca="1">ДАННЫЕ!$F1338&amp;ДАННЫЕ!$I1338&amp;"g"&amp;B1338&amp;"cf"&amp;D1338&amp;"a"&amp;IF(ДАННЫЕ!$BX1338&gt;0,1,0)&amp;IF(ДАННЫЕ!$BF1338&gt;500,1,IF(ДАННЫЕ!$BF1338&gt;350,2,IF(ДАННЫЕ!$BF1338&gt;=200,3,IF(ДАННЫЕ!$BF1338&gt;=100,4,IF(ДАННЫЕ!$BF1338&gt;=50,5,IF(ДАННЫЕ!$BF1338&lt;50,6,0))))))&amp;"AR"&amp;IF(DATEDIF(ДАННЫЕ!$BX1338,ДАННЫЕ!$F$1,"y")&gt;1,1,0)&amp;"VG"&amp;IF(ДАННЫЕ!$BH1338="0",1,0)&amp;"o"&amp;IF(T1338+ДАННЫЕ!$AF1338+ДАННЫЕ!$AG1338+ДАННЫЕ!$AH1338+ДАННЫЕ!$AI1338+ДАННЫЕ!$AJ1338+ДАННЫЕ!$AP1338+ДАННЫЕ!$AQ1338+ДАННЫЕ!$AR1338+ДАННЫЕ!$AU1338+ДАННЫЕ!$AW1338+ДАННЫЕ!$AS1338+ДАННЫЕ!$AT1338&gt;0,1,0)&amp;"x"&amp;ДАННЫЕ!$AG1338&amp;"p"&amp;IF(ДАННЫЕ!$BY1338&gt;0,1,0)&amp;"v"&amp;IF(ДАННЫЕ!$BZ1338&gt;0,1,0)&amp;"n"&amp;ДАННЫЕ!$CA1338&amp;"t"&amp;ДАННЫЕ!$AY1338&amp;"k"&amp;ДАННЫЕ!$CB1338&amp;"q"&amp;ДАННЫЕ!$CC1338&amp;"w"&amp;ДАННЫЕ!$CD1338&amp;"e"&amp;ДАННЫЕ!$CE1338&amp;"m"&amp;ДАННЫЕ!$CF1338&amp;"c"&amp;ДАННЫЕ!$CG1338&amp;"z"&amp;ДАННЫЕ!$CH1338&amp;"d"&amp;IF(H1338=4,1,0)&amp;"s"&amp;IF(ДАННЫЕ!$J1338=1,0,1)&amp;"u"&amp;IF(ДАННЫЕ!$CJ1338&gt;0,1,0)</f>
        <v>g0cf0a06AR1VG0o0xp0v0ntkqwemczd0s1u0</v>
      </c>
      <c r="O1338" s="28" t="str">
        <f>ДАННЫЕ!$I1338&amp;"g"&amp;B1338&amp;A1338&amp;"f"&amp;P1338&amp;"c"&amp;IF(ДАННЫЕ!$U1338&gt;0,1,0)&amp;"s"&amp;IF(ДАННЫЕ!$Q1338&gt;0,IF(YEAR(ДАННЫЕ!$F$1)=YEAR(ДАННЫЕ!$Q1338),IF(MONTH(ДАННЫЕ!$F$1)=MONTH(ДАННЫЕ!$Q1338),111,11),1),0)&amp;"i"&amp;IF(ДАННЫЕ!$R1338+ДАННЫЕ!$S1338+ДАННЫЕ!$T1338=0,0,1)&amp;"h"&amp;IF(ДАННЫЕ!$P1338&gt;0,1,0)&amp;"p"&amp;IF(ДАННЫЕ!$CI1338&gt;0,IF(YEAR(ДАННЫЕ!$F$1)=YEAR(ДАННЫЕ!$CI1338),IF(MONTH(ДАННЫЕ!$F$1)=MONTH(ДАННЫЕ!$CI1338),111,11),1),0)&amp;"d"&amp;IF(ДАННЫЕ!$CJ1338&gt;0,IF(YEAR(ДАННЫЕ!$F$1)=YEAR(ДАННЫЕ!$CJ1338),IF(MONTH(ДАННЫЕ!$F$1)=MONTH(ДАННЫЕ!$CJ1338),111,11),1),0)&amp;"o"&amp;IF(ДАННЫЕ!$CK1338&gt;0,IF(MONTH(ДАННЫЕ!$F$1)=MONTH(ДАННЫЕ!$CK1338),111,11),0)&amp;"v"&amp;IF(ДАННЫЕ!$BE1338&gt;0,IF(MONTH(ДАННЫЕ!$F$1)=MONTH(ДАННЫЕ!$BE1338),111,11),0)</f>
        <v>g00f0c0s0i0h0p0d0o0v0</v>
      </c>
      <c r="P1338" s="15">
        <f t="shared" si="65"/>
        <v>0</v>
      </c>
      <c r="Q1338" s="15">
        <f>IF(ДАННЫЕ!$F$1&gt;ДАННЫЕ!$N1338,IF(YEAR(ДАННЫЕ!$F$1)=YEAR(ДАННЫЕ!M1338),1,0),0)</f>
        <v>0</v>
      </c>
      <c r="R1338" s="15">
        <f>IF(ДАННЫЕ!$F$1&gt;ДАННЫЕ!$N1338,IF(YEAR(ДАННЫЕ!$F$1)=YEAR(ДАННЫЕ!N1338),1,0),0)</f>
        <v>0</v>
      </c>
      <c r="S1338" s="15">
        <f>IF(ДАННЫЕ!$AA1338="2А",1,IF(ДАННЫЕ!$AA1338="2Б",2,IF(ДАННЫЕ!$AA1338="2В",3,IF(ДАННЫЕ!$AA1338=3,4,IF(ДАННЫЕ!$AA1338="4А",5,IF(ДАННЫЕ!$AA1338="4Б",6,IF(ДАННЫЕ!$AA1338="4В",7,IF(ДАННЫЕ!$AA1338=5,8,0))))))))</f>
        <v>0</v>
      </c>
      <c r="T1338" s="15">
        <f>IF(OR(ДАННЫЕ!$AC1338=2,ДАННЫЕ!$AD1338=2,ДАННЫЕ!$AE1338=2),2,IF(OR(ДАННЫЕ!$AC1338=1,ДАННЫЕ!$AD1338=1,ДАННЫЕ!$AE1338=1),1,0))</f>
        <v>0</v>
      </c>
    </row>
    <row r="1339" spans="1:20" x14ac:dyDescent="0.2">
      <c r="A1339" s="78">
        <f>IF(B1339&gt;0,IF(MONTH(ДАННЫЕ!$F$1)=MONTH(ДАННЫЕ!$B1339),1,0),0)</f>
        <v>0</v>
      </c>
      <c r="B1339" s="14">
        <f>IF(ДАННЫЕ!$B1339&gt;0,IF(YEAR(ДАННЫЕ!$F$1)=YEAR(ДАННЫЕ!$B1339),1,0),0)</f>
        <v>0</v>
      </c>
      <c r="C1339" s="14">
        <f>IF(ДАННЫЕ!$CM1339&gt;0,IF(YEAR(ДАННЫЕ!$F$1)=YEAR(ДАННЫЕ!$CM1339),1,0),0)</f>
        <v>0</v>
      </c>
      <c r="D1339" s="14">
        <f>IF(ДАННЫЕ!$CJ1339&gt;0,IF(ДАННЫЕ!$CL1339&gt;ДАННЫЕ!$F$1,1,IF(ДАННЫЕ!$CL1339&gt;0,0,1)),0)</f>
        <v>0</v>
      </c>
      <c r="E1339" s="43" t="str">
        <f ca="1">IF(ДАННЫЕ!$F$1&gt;0,IF(ДАННЫЕ!$G1339&gt;0,DATEDIF(ДАННЫЕ!$G1339,ДАННЫЕ!$F$1,"y"),""),IF(ДАННЫЕ!$G1339&gt;0,DATEDIF(ДАННЫЕ!$G1339,TODAY(),"y"),""))</f>
        <v/>
      </c>
      <c r="F1339" s="43" t="str">
        <f xml:space="preserve"> IF(ДАННЫЕ!$F1339="М",IF(E1339&gt;=18,IF(E1339&lt;60,1,""),""),"")&amp;IF(ДАННЫЕ!$F1339="Ж",IF(E1339&gt;=18,IF(E1339&lt;55,1,""),""),"")</f>
        <v/>
      </c>
      <c r="G1339" s="43" t="str">
        <f xml:space="preserve"> IF(ДАННЫЕ!$F1339="М",IF(E1339&gt;=60,2,""),"")&amp;IF(ДАННЫЕ!$F1339="Ж",IF(E1339&gt;=55,2,""),"")</f>
        <v/>
      </c>
      <c r="H1339" s="43" t="str">
        <f t="shared" ca="1" si="63"/>
        <v/>
      </c>
      <c r="I1339" s="43" t="str">
        <f t="shared" ca="1" si="64"/>
        <v>03</v>
      </c>
      <c r="J1339" s="28" t="str">
        <f ca="1">ДАННЫЕ!$F1339&amp;H1339&amp;I1339&amp;ДАННЫЕ!$I1339&amp;"m"&amp;IF(ДАННЫЕ!$I1339&gt;0,IF(ДАННЫЕ!$J1339&gt;0,0,1),"")&amp;"f"&amp;IF(ДАННЫЕ!$R1339&gt;0,IF(YEAR(ДАННЫЕ!$F$1)=YEAR(ДАННЫЕ!$R1339),1,0),0)&amp;"z"&amp;ДАННЫЕ!$R1339&amp;"p"&amp;ДАННЫЕ!$S1339&amp;"i"&amp;ДАННЫЕ!$T1339&amp;"h"&amp;ДАННЫЕ!$K1339&amp;"be"&amp;ДАННЫЕ!$BI1339&amp;"CD"&amp;IF(ДАННЫЕ!BF1339&gt;500,4,IF(ДАННЫЕ!BF1339&gt;350,3,IF(ДАННЫЕ!BF1339&gt;200,2,IF(ДАННЫЕ!BF1339&gt;0,1,0))))&amp;"g"&amp;B1339&amp;"d"&amp;H1339&amp;"l"&amp;ДАННЫЕ!AT1339&amp;"a"&amp;ДАННЫЕ!$V1339&amp;"v"&amp;R1339&amp;"k"&amp;ДАННЫЕ!$U1339&amp;"s"&amp;ДАННЫЕ!$Y1339&amp;"t"&amp;ДАННЫЕ!$X1339&amp;"b"&amp;IF(ДАННЫЕ!$Q1339&gt;1,1,0)&amp;"PP"&amp;ДАННЫЕ!Z1339&amp;"c"&amp;S1339&amp;"x"&amp;IF(ДАННЫЕ!$BY1339&gt;0,IF(YEAR(ДАННЫЕ!$F$1)=YEAR(ДАННЫЕ!$BY1339),1,0),0)&amp;"n"&amp;IF(ДАННЫЕ!$BZ1339&gt;0,IF(YEAR(ДАННЫЕ!$F$1)=YEAR(ДАННЫЕ!$BZ1339),1,0),0)&amp;"u"&amp;D1339&amp;"z"&amp;IF(ДАННЫЕ!$CL1339&gt;0,IF(YEAR(ДАННЫЕ!$F$1)&gt;YEAR(ДАННЫЕ!$CL1339),11,12),0)</f>
        <v>03mf0zpihbeCD0g0dlav0kstb0PPc0x0n0u0z0</v>
      </c>
      <c r="K1339" s="28" t="str">
        <f ca="1">ДАННЫЕ!$I1339&amp;"x"&amp;B1339&amp;"w"&amp;IF(T1339+ДАННЫЕ!AD1339+ДАННЫЕ!AE1339+ДАННЫЕ!AF1339+ДАННЫЕ!AG1339+ДАННЫЕ!AH1339+ДАННЫЕ!$AL1339+ДАННЫЕ!AI1339+ДАННЫЕ!AJ1339+ДАННЫЕ!AK1339+ДАННЫЕ!AP1339+ДАННЫЕ!AQ1339+ДАННЫЕ!AR1339+ДАННЫЕ!$AM1339+ДАННЫЕ!$AN1339+ДАННЫЕ!AS1339+ДАННЫЕ!AT1339&gt;0,1,0)&amp;IF(OR(T1339=2,ДАННЫЕ!AD1339=2,ДАННЫЕ!AE1339=2,ДАННЫЕ!AF1339=2,ДАННЫЕ!AG1339=2,ДАННЫЕ!AH1339=2,ДАННЫЕ!$AL1339=2,ДАННЫЕ!AI1339=2,ДАННЫЕ!AJ1339=2,ДАННЫЕ!AK1339=2,ДАННЫЕ!AP1339=2,ДАННЫЕ!AQ1339=2,ДАННЫЕ!AR1339=2,ДАННЫЕ!$AM1339=2,ДАННЫЕ!$AN1339=2,ДАННЫЕ!AS1339=2,ДАННЫЕ!AT1339=2),2,0)&amp;"t"&amp;IF(T1339&gt;0,"1"&amp;T1339,"00")&amp;"f"&amp;IF(ДАННЫЕ!$AC1339,"1"&amp;ДАННЫЕ!$AC1339,"00")&amp;"b"&amp;IF(ДАННЫЕ!$AD1339,"1"&amp;ДАННЫЕ!$AD1339,"00")&amp;"g"&amp;IF(ДАННЫЕ!$AF1339,"1"&amp;ДАННЫЕ!$AF1339,"00")&amp;"c"&amp;IF(ДАННЫЕ!$AG1339,"1"&amp;ДАННЫЕ!$AG1339,"00")&amp;"i"&amp;IF(ДАННЫЕ!$AH1339,"1"&amp;ДАННЫЕ!$AH1339,"00")&amp;"r"&amp;IF(ДАННЫЕ!$AL1339,"1"&amp;ДАННЫЕ!$AL1339,"00")&amp;"m"&amp;IF(ДАННЫЕ!$AI1339,"1"&amp;ДАННЫЕ!$AI1339,"00")&amp;"hS"&amp;IF(ДАННЫЕ!$AJ1339,"1"&amp;ДАННЫЕ!$AJ1339,"00")&amp;"hZ"&amp;IF(ДАННЫЕ!$AK1339,"1"&amp;ДАННЫЕ!$AK1339,"00")&amp;"p"&amp;IF(ДАННЫЕ!$AP1339,"1"&amp;ДАННЫЕ!$AP1339,"00")&amp;"k"&amp;IF(ДАННЫЕ!$AQ1339,"1"&amp;ДАННЫЕ!$AQ1339,"00")&amp;"z"&amp;IF(ДАННЫЕ!$AR1339,"1"&amp;ДАННЫЕ!$AR1339,"00")&amp;"j"&amp;IF(ДАННЫЕ!$AM1339,"1"&amp;ДАННЫЕ!$AM1339,"00")&amp;"n"&amp;IF(ДАННЫЕ!$AN1339,"1"&amp;ДАННЫЕ!$AN1339,"00")&amp;"E"&amp;ДАННЫЕ!BI1339&amp;"L"&amp;ДАННЫЕ!AO1339&amp;"h"&amp;IF(ДАННЫЕ!$AU1339&gt;0,1,0)&amp;"v"&amp;IF(ДАННЫЕ!$AW1339&gt;0,1,0)&amp;"a"&amp;IF(ДАННЫЕ!$AS1339,"1"&amp;ДАННЫЕ!$AS1339,"00")&amp;"s"&amp;IF(ДАННЫЕ!$AT1339,"1"&amp;ДАННЫЕ!$AT1339,"00")&amp;"u"&amp;IF(ДАННЫЕ!$CJ1339&gt;0,1,0)&amp;"y"&amp;B1339&amp;"d"&amp;H1339&amp;"e"&amp;F1339&amp;G1339</f>
        <v>x0w00t00f00b00g00c00i00r00m00hS00hZ00p00k00z00j00n00ELh0v0a00s00u0y0de</v>
      </c>
      <c r="L1339" s="28" t="str">
        <f ca="1">ДАННЫЕ!$I1339&amp;"VN"&amp;IF(ДАННЫЕ!AW1339&gt;0,11,10)&amp;"CD"&amp;IF(ДАННЫЕ!BF1339&gt;500,16,IF(ДАННЫЕ!BF1339&gt;350,15,IF(ДАННЫЕ!BF1339&gt;=200,14,IF(ДАННЫЕ!BF1339&gt;=100,13,IF(ДАННЫЕ!BF1339&gt;=50,12,IF(ДАННЫЕ!BF1339&gt;0,11,10))))))&amp;"AR"&amp;IF(ДАННЫЕ!BX1339&gt;0,1,0)&amp;"GD"&amp;B1339&amp;"VV"&amp;IF(E1339&gt;=5,IF(E1339&lt;18,1,0),0)</f>
        <v>VN10CD10AR0GD0VV0</v>
      </c>
      <c r="M1339" s="28" t="str">
        <f>ДАННЫЕ!$I1339&amp;"b"&amp;ДАННЫЕ!$BI1339&amp;"r"&amp;ДАННЫЕ!$BJ1339&amp;"CD"&amp;IF(ДАННЫЕ!BF1339&gt;0,IF(ДАННЫЕ!BF1339&lt;200,1,IF(ДАННЫЕ!BF1339&lt;350,2,3)),0)&amp;"h"&amp;IF(ДАННЫЕ!$BK1339+ДАННЫЕ!$BL1339+ДАННЫЕ!$BM1339&gt;0,1,0)&amp;"x"&amp;ДАННЫЕ!$BK1339&amp;"y"&amp;ДАННЫЕ!$BL1339&amp;"z"&amp;ДАННЫЕ!$BM1339&amp;"c"&amp;IF(ДАННЫЕ!$BK1339+ДАННЫЕ!$BL1339+ДАННЫЕ!$BM1339=3,1,0)&amp;"a"&amp;IF(ДАННЫЕ!$BQ1339+ДАННЫЕ!$BR1339&gt;0,1,0)&amp;"d"&amp;ДАННЫЕ!$BQ1339&amp;"v"&amp;ДАННЫЕ!$BR1339&amp;"p"&amp;ДАННЫЕ!$BS1339&amp;"n"&amp;ДАННЫЕ!$BU1339&amp;"t"&amp;ДАННЫЕ!$BV1339&amp;"o"&amp;ДАННЫЕ!$BT1339&amp;"l"&amp;IF(ДАННЫЕ!$BN1339&gt;0,1,0)&amp;ДАННЫЕ!$BN1339&amp;"g"&amp;ДАННЫЕ!$BO1339&amp;"s"&amp;ДАННЫЕ!$BP1339&amp;"DZ"&amp;IF(ДАННЫЕ!B1339-ДАННЫЕ!G1339 &lt; 60,IF(ДАННЫЕ!B1339-ДАННЫЕ!G1339 &gt;= 0,1,0),0)&amp;"u"&amp;IF(ДАННЫЕ!$CJ1339&gt;0,1,0)</f>
        <v>brCD0h0xyzc0a0dvpntol0gsDZ1u0</v>
      </c>
      <c r="N1339" s="28" t="str">
        <f ca="1">ДАННЫЕ!$F1339&amp;ДАННЫЕ!$I1339&amp;"g"&amp;B1339&amp;"cf"&amp;D1339&amp;"a"&amp;IF(ДАННЫЕ!$BX1339&gt;0,1,0)&amp;IF(ДАННЫЕ!$BF1339&gt;500,1,IF(ДАННЫЕ!$BF1339&gt;350,2,IF(ДАННЫЕ!$BF1339&gt;=200,3,IF(ДАННЫЕ!$BF1339&gt;=100,4,IF(ДАННЫЕ!$BF1339&gt;=50,5,IF(ДАННЫЕ!$BF1339&lt;50,6,0))))))&amp;"AR"&amp;IF(DATEDIF(ДАННЫЕ!$BX1339,ДАННЫЕ!$F$1,"y")&gt;1,1,0)&amp;"VG"&amp;IF(ДАННЫЕ!$BH1339="0",1,0)&amp;"o"&amp;IF(T1339+ДАННЫЕ!$AF1339+ДАННЫЕ!$AG1339+ДАННЫЕ!$AH1339+ДАННЫЕ!$AI1339+ДАННЫЕ!$AJ1339+ДАННЫЕ!$AP1339+ДАННЫЕ!$AQ1339+ДАННЫЕ!$AR1339+ДАННЫЕ!$AU1339+ДАННЫЕ!$AW1339+ДАННЫЕ!$AS1339+ДАННЫЕ!$AT1339&gt;0,1,0)&amp;"x"&amp;ДАННЫЕ!$AG1339&amp;"p"&amp;IF(ДАННЫЕ!$BY1339&gt;0,1,0)&amp;"v"&amp;IF(ДАННЫЕ!$BZ1339&gt;0,1,0)&amp;"n"&amp;ДАННЫЕ!$CA1339&amp;"t"&amp;ДАННЫЕ!$AY1339&amp;"k"&amp;ДАННЫЕ!$CB1339&amp;"q"&amp;ДАННЫЕ!$CC1339&amp;"w"&amp;ДАННЫЕ!$CD1339&amp;"e"&amp;ДАННЫЕ!$CE1339&amp;"m"&amp;ДАННЫЕ!$CF1339&amp;"c"&amp;ДАННЫЕ!$CG1339&amp;"z"&amp;ДАННЫЕ!$CH1339&amp;"d"&amp;IF(H1339=4,1,0)&amp;"s"&amp;IF(ДАННЫЕ!$J1339=1,0,1)&amp;"u"&amp;IF(ДАННЫЕ!$CJ1339&gt;0,1,0)</f>
        <v>g0cf0a06AR1VG0o0xp0v0ntkqwemczd0s1u0</v>
      </c>
      <c r="O1339" s="28" t="str">
        <f>ДАННЫЕ!$I1339&amp;"g"&amp;B1339&amp;A1339&amp;"f"&amp;P1339&amp;"c"&amp;IF(ДАННЫЕ!$U1339&gt;0,1,0)&amp;"s"&amp;IF(ДАННЫЕ!$Q1339&gt;0,IF(YEAR(ДАННЫЕ!$F$1)=YEAR(ДАННЫЕ!$Q1339),IF(MONTH(ДАННЫЕ!$F$1)=MONTH(ДАННЫЕ!$Q1339),111,11),1),0)&amp;"i"&amp;IF(ДАННЫЕ!$R1339+ДАННЫЕ!$S1339+ДАННЫЕ!$T1339=0,0,1)&amp;"h"&amp;IF(ДАННЫЕ!$P1339&gt;0,1,0)&amp;"p"&amp;IF(ДАННЫЕ!$CI1339&gt;0,IF(YEAR(ДАННЫЕ!$F$1)=YEAR(ДАННЫЕ!$CI1339),IF(MONTH(ДАННЫЕ!$F$1)=MONTH(ДАННЫЕ!$CI1339),111,11),1),0)&amp;"d"&amp;IF(ДАННЫЕ!$CJ1339&gt;0,IF(YEAR(ДАННЫЕ!$F$1)=YEAR(ДАННЫЕ!$CJ1339),IF(MONTH(ДАННЫЕ!$F$1)=MONTH(ДАННЫЕ!$CJ1339),111,11),1),0)&amp;"o"&amp;IF(ДАННЫЕ!$CK1339&gt;0,IF(MONTH(ДАННЫЕ!$F$1)=MONTH(ДАННЫЕ!$CK1339),111,11),0)&amp;"v"&amp;IF(ДАННЫЕ!$BE1339&gt;0,IF(MONTH(ДАННЫЕ!$F$1)=MONTH(ДАННЫЕ!$BE1339),111,11),0)</f>
        <v>g00f0c0s0i0h0p0d0o0v0</v>
      </c>
      <c r="P1339" s="15">
        <f t="shared" si="65"/>
        <v>0</v>
      </c>
      <c r="Q1339" s="15">
        <f>IF(ДАННЫЕ!$F$1&gt;ДАННЫЕ!$N1339,IF(YEAR(ДАННЫЕ!$F$1)=YEAR(ДАННЫЕ!M1339),1,0),0)</f>
        <v>0</v>
      </c>
      <c r="R1339" s="15">
        <f>IF(ДАННЫЕ!$F$1&gt;ДАННЫЕ!$N1339,IF(YEAR(ДАННЫЕ!$F$1)=YEAR(ДАННЫЕ!N1339),1,0),0)</f>
        <v>0</v>
      </c>
      <c r="S1339" s="15">
        <f>IF(ДАННЫЕ!$AA1339="2А",1,IF(ДАННЫЕ!$AA1339="2Б",2,IF(ДАННЫЕ!$AA1339="2В",3,IF(ДАННЫЕ!$AA1339=3,4,IF(ДАННЫЕ!$AA1339="4А",5,IF(ДАННЫЕ!$AA1339="4Б",6,IF(ДАННЫЕ!$AA1339="4В",7,IF(ДАННЫЕ!$AA1339=5,8,0))))))))</f>
        <v>0</v>
      </c>
      <c r="T1339" s="15">
        <f>IF(OR(ДАННЫЕ!$AC1339=2,ДАННЫЕ!$AD1339=2,ДАННЫЕ!$AE1339=2),2,IF(OR(ДАННЫЕ!$AC1339=1,ДАННЫЕ!$AD1339=1,ДАННЫЕ!$AE1339=1),1,0))</f>
        <v>0</v>
      </c>
    </row>
    <row r="1340" spans="1:20" x14ac:dyDescent="0.2">
      <c r="A1340" s="78">
        <f>IF(B1340&gt;0,IF(MONTH(ДАННЫЕ!$F$1)=MONTH(ДАННЫЕ!$B1340),1,0),0)</f>
        <v>0</v>
      </c>
      <c r="B1340" s="14">
        <f>IF(ДАННЫЕ!$B1340&gt;0,IF(YEAR(ДАННЫЕ!$F$1)=YEAR(ДАННЫЕ!$B1340),1,0),0)</f>
        <v>0</v>
      </c>
      <c r="C1340" s="14">
        <f>IF(ДАННЫЕ!$CM1340&gt;0,IF(YEAR(ДАННЫЕ!$F$1)=YEAR(ДАННЫЕ!$CM1340),1,0),0)</f>
        <v>0</v>
      </c>
      <c r="D1340" s="14">
        <f>IF(ДАННЫЕ!$CJ1340&gt;0,IF(ДАННЫЕ!$CL1340&gt;ДАННЫЕ!$F$1,1,IF(ДАННЫЕ!$CL1340&gt;0,0,1)),0)</f>
        <v>0</v>
      </c>
      <c r="E1340" s="43" t="str">
        <f ca="1">IF(ДАННЫЕ!$F$1&gt;0,IF(ДАННЫЕ!$G1340&gt;0,DATEDIF(ДАННЫЕ!$G1340,ДАННЫЕ!$F$1,"y"),""),IF(ДАННЫЕ!$G1340&gt;0,DATEDIF(ДАННЫЕ!$G1340,TODAY(),"y"),""))</f>
        <v/>
      </c>
      <c r="F1340" s="43" t="str">
        <f xml:space="preserve"> IF(ДАННЫЕ!$F1340="М",IF(E1340&gt;=18,IF(E1340&lt;60,1,""),""),"")&amp;IF(ДАННЫЕ!$F1340="Ж",IF(E1340&gt;=18,IF(E1340&lt;55,1,""),""),"")</f>
        <v/>
      </c>
      <c r="G1340" s="43" t="str">
        <f xml:space="preserve"> IF(ДАННЫЕ!$F1340="М",IF(E1340&gt;=60,2,""),"")&amp;IF(ДАННЫЕ!$F1340="Ж",IF(E1340&gt;=55,2,""),"")</f>
        <v/>
      </c>
      <c r="H1340" s="43" t="str">
        <f t="shared" ca="1" si="63"/>
        <v/>
      </c>
      <c r="I1340" s="43" t="str">
        <f t="shared" ca="1" si="64"/>
        <v>03</v>
      </c>
      <c r="J1340" s="28" t="str">
        <f ca="1">ДАННЫЕ!$F1340&amp;H1340&amp;I1340&amp;ДАННЫЕ!$I1340&amp;"m"&amp;IF(ДАННЫЕ!$I1340&gt;0,IF(ДАННЫЕ!$J1340&gt;0,0,1),"")&amp;"f"&amp;IF(ДАННЫЕ!$R1340&gt;0,IF(YEAR(ДАННЫЕ!$F$1)=YEAR(ДАННЫЕ!$R1340),1,0),0)&amp;"z"&amp;ДАННЫЕ!$R1340&amp;"p"&amp;ДАННЫЕ!$S1340&amp;"i"&amp;ДАННЫЕ!$T1340&amp;"h"&amp;ДАННЫЕ!$K1340&amp;"be"&amp;ДАННЫЕ!$BI1340&amp;"CD"&amp;IF(ДАННЫЕ!BF1340&gt;500,4,IF(ДАННЫЕ!BF1340&gt;350,3,IF(ДАННЫЕ!BF1340&gt;200,2,IF(ДАННЫЕ!BF1340&gt;0,1,0))))&amp;"g"&amp;B1340&amp;"d"&amp;H1340&amp;"l"&amp;ДАННЫЕ!AT1340&amp;"a"&amp;ДАННЫЕ!$V1340&amp;"v"&amp;R1340&amp;"k"&amp;ДАННЫЕ!$U1340&amp;"s"&amp;ДАННЫЕ!$Y1340&amp;"t"&amp;ДАННЫЕ!$X1340&amp;"b"&amp;IF(ДАННЫЕ!$Q1340&gt;1,1,0)&amp;"PP"&amp;ДАННЫЕ!Z1340&amp;"c"&amp;S1340&amp;"x"&amp;IF(ДАННЫЕ!$BY1340&gt;0,IF(YEAR(ДАННЫЕ!$F$1)=YEAR(ДАННЫЕ!$BY1340),1,0),0)&amp;"n"&amp;IF(ДАННЫЕ!$BZ1340&gt;0,IF(YEAR(ДАННЫЕ!$F$1)=YEAR(ДАННЫЕ!$BZ1340),1,0),0)&amp;"u"&amp;D1340&amp;"z"&amp;IF(ДАННЫЕ!$CL1340&gt;0,IF(YEAR(ДАННЫЕ!$F$1)&gt;YEAR(ДАННЫЕ!$CL1340),11,12),0)</f>
        <v>03mf0zpihbeCD0g0dlav0kstb0PPc0x0n0u0z0</v>
      </c>
      <c r="K1340" s="28" t="str">
        <f ca="1">ДАННЫЕ!$I1340&amp;"x"&amp;B1340&amp;"w"&amp;IF(T1340+ДАННЫЕ!AD1340+ДАННЫЕ!AE1340+ДАННЫЕ!AF1340+ДАННЫЕ!AG1340+ДАННЫЕ!AH1340+ДАННЫЕ!$AL1340+ДАННЫЕ!AI1340+ДАННЫЕ!AJ1340+ДАННЫЕ!AK1340+ДАННЫЕ!AP1340+ДАННЫЕ!AQ1340+ДАННЫЕ!AR1340+ДАННЫЕ!$AM1340+ДАННЫЕ!$AN1340+ДАННЫЕ!AS1340+ДАННЫЕ!AT1340&gt;0,1,0)&amp;IF(OR(T1340=2,ДАННЫЕ!AD1340=2,ДАННЫЕ!AE1340=2,ДАННЫЕ!AF1340=2,ДАННЫЕ!AG1340=2,ДАННЫЕ!AH1340=2,ДАННЫЕ!$AL1340=2,ДАННЫЕ!AI1340=2,ДАННЫЕ!AJ1340=2,ДАННЫЕ!AK1340=2,ДАННЫЕ!AP1340=2,ДАННЫЕ!AQ1340=2,ДАННЫЕ!AR1340=2,ДАННЫЕ!$AM1340=2,ДАННЫЕ!$AN1340=2,ДАННЫЕ!AS1340=2,ДАННЫЕ!AT1340=2),2,0)&amp;"t"&amp;IF(T1340&gt;0,"1"&amp;T1340,"00")&amp;"f"&amp;IF(ДАННЫЕ!$AC1340,"1"&amp;ДАННЫЕ!$AC1340,"00")&amp;"b"&amp;IF(ДАННЫЕ!$AD1340,"1"&amp;ДАННЫЕ!$AD1340,"00")&amp;"g"&amp;IF(ДАННЫЕ!$AF1340,"1"&amp;ДАННЫЕ!$AF1340,"00")&amp;"c"&amp;IF(ДАННЫЕ!$AG1340,"1"&amp;ДАННЫЕ!$AG1340,"00")&amp;"i"&amp;IF(ДАННЫЕ!$AH1340,"1"&amp;ДАННЫЕ!$AH1340,"00")&amp;"r"&amp;IF(ДАННЫЕ!$AL1340,"1"&amp;ДАННЫЕ!$AL1340,"00")&amp;"m"&amp;IF(ДАННЫЕ!$AI1340,"1"&amp;ДАННЫЕ!$AI1340,"00")&amp;"hS"&amp;IF(ДАННЫЕ!$AJ1340,"1"&amp;ДАННЫЕ!$AJ1340,"00")&amp;"hZ"&amp;IF(ДАННЫЕ!$AK1340,"1"&amp;ДАННЫЕ!$AK1340,"00")&amp;"p"&amp;IF(ДАННЫЕ!$AP1340,"1"&amp;ДАННЫЕ!$AP1340,"00")&amp;"k"&amp;IF(ДАННЫЕ!$AQ1340,"1"&amp;ДАННЫЕ!$AQ1340,"00")&amp;"z"&amp;IF(ДАННЫЕ!$AR1340,"1"&amp;ДАННЫЕ!$AR1340,"00")&amp;"j"&amp;IF(ДАННЫЕ!$AM1340,"1"&amp;ДАННЫЕ!$AM1340,"00")&amp;"n"&amp;IF(ДАННЫЕ!$AN1340,"1"&amp;ДАННЫЕ!$AN1340,"00")&amp;"E"&amp;ДАННЫЕ!BI1340&amp;"L"&amp;ДАННЫЕ!AO1340&amp;"h"&amp;IF(ДАННЫЕ!$AU1340&gt;0,1,0)&amp;"v"&amp;IF(ДАННЫЕ!$AW1340&gt;0,1,0)&amp;"a"&amp;IF(ДАННЫЕ!$AS1340,"1"&amp;ДАННЫЕ!$AS1340,"00")&amp;"s"&amp;IF(ДАННЫЕ!$AT1340,"1"&amp;ДАННЫЕ!$AT1340,"00")&amp;"u"&amp;IF(ДАННЫЕ!$CJ1340&gt;0,1,0)&amp;"y"&amp;B1340&amp;"d"&amp;H1340&amp;"e"&amp;F1340&amp;G1340</f>
        <v>x0w00t00f00b00g00c00i00r00m00hS00hZ00p00k00z00j00n00ELh0v0a00s00u0y0de</v>
      </c>
      <c r="L1340" s="28" t="str">
        <f ca="1">ДАННЫЕ!$I1340&amp;"VN"&amp;IF(ДАННЫЕ!AW1340&gt;0,11,10)&amp;"CD"&amp;IF(ДАННЫЕ!BF1340&gt;500,16,IF(ДАННЫЕ!BF1340&gt;350,15,IF(ДАННЫЕ!BF1340&gt;=200,14,IF(ДАННЫЕ!BF1340&gt;=100,13,IF(ДАННЫЕ!BF1340&gt;=50,12,IF(ДАННЫЕ!BF1340&gt;0,11,10))))))&amp;"AR"&amp;IF(ДАННЫЕ!BX1340&gt;0,1,0)&amp;"GD"&amp;B1340&amp;"VV"&amp;IF(E1340&gt;=5,IF(E1340&lt;18,1,0),0)</f>
        <v>VN10CD10AR0GD0VV0</v>
      </c>
      <c r="M1340" s="28" t="str">
        <f>ДАННЫЕ!$I1340&amp;"b"&amp;ДАННЫЕ!$BI1340&amp;"r"&amp;ДАННЫЕ!$BJ1340&amp;"CD"&amp;IF(ДАННЫЕ!BF1340&gt;0,IF(ДАННЫЕ!BF1340&lt;200,1,IF(ДАННЫЕ!BF1340&lt;350,2,3)),0)&amp;"h"&amp;IF(ДАННЫЕ!$BK1340+ДАННЫЕ!$BL1340+ДАННЫЕ!$BM1340&gt;0,1,0)&amp;"x"&amp;ДАННЫЕ!$BK1340&amp;"y"&amp;ДАННЫЕ!$BL1340&amp;"z"&amp;ДАННЫЕ!$BM1340&amp;"c"&amp;IF(ДАННЫЕ!$BK1340+ДАННЫЕ!$BL1340+ДАННЫЕ!$BM1340=3,1,0)&amp;"a"&amp;IF(ДАННЫЕ!$BQ1340+ДАННЫЕ!$BR1340&gt;0,1,0)&amp;"d"&amp;ДАННЫЕ!$BQ1340&amp;"v"&amp;ДАННЫЕ!$BR1340&amp;"p"&amp;ДАННЫЕ!$BS1340&amp;"n"&amp;ДАННЫЕ!$BU1340&amp;"t"&amp;ДАННЫЕ!$BV1340&amp;"o"&amp;ДАННЫЕ!$BT1340&amp;"l"&amp;IF(ДАННЫЕ!$BN1340&gt;0,1,0)&amp;ДАННЫЕ!$BN1340&amp;"g"&amp;ДАННЫЕ!$BO1340&amp;"s"&amp;ДАННЫЕ!$BP1340&amp;"DZ"&amp;IF(ДАННЫЕ!B1340-ДАННЫЕ!G1340 &lt; 60,IF(ДАННЫЕ!B1340-ДАННЫЕ!G1340 &gt;= 0,1,0),0)&amp;"u"&amp;IF(ДАННЫЕ!$CJ1340&gt;0,1,0)</f>
        <v>brCD0h0xyzc0a0dvpntol0gsDZ1u0</v>
      </c>
      <c r="N1340" s="28" t="str">
        <f ca="1">ДАННЫЕ!$F1340&amp;ДАННЫЕ!$I1340&amp;"g"&amp;B1340&amp;"cf"&amp;D1340&amp;"a"&amp;IF(ДАННЫЕ!$BX1340&gt;0,1,0)&amp;IF(ДАННЫЕ!$BF1340&gt;500,1,IF(ДАННЫЕ!$BF1340&gt;350,2,IF(ДАННЫЕ!$BF1340&gt;=200,3,IF(ДАННЫЕ!$BF1340&gt;=100,4,IF(ДАННЫЕ!$BF1340&gt;=50,5,IF(ДАННЫЕ!$BF1340&lt;50,6,0))))))&amp;"AR"&amp;IF(DATEDIF(ДАННЫЕ!$BX1340,ДАННЫЕ!$F$1,"y")&gt;1,1,0)&amp;"VG"&amp;IF(ДАННЫЕ!$BH1340="0",1,0)&amp;"o"&amp;IF(T1340+ДАННЫЕ!$AF1340+ДАННЫЕ!$AG1340+ДАННЫЕ!$AH1340+ДАННЫЕ!$AI1340+ДАННЫЕ!$AJ1340+ДАННЫЕ!$AP1340+ДАННЫЕ!$AQ1340+ДАННЫЕ!$AR1340+ДАННЫЕ!$AU1340+ДАННЫЕ!$AW1340+ДАННЫЕ!$AS1340+ДАННЫЕ!$AT1340&gt;0,1,0)&amp;"x"&amp;ДАННЫЕ!$AG1340&amp;"p"&amp;IF(ДАННЫЕ!$BY1340&gt;0,1,0)&amp;"v"&amp;IF(ДАННЫЕ!$BZ1340&gt;0,1,0)&amp;"n"&amp;ДАННЫЕ!$CA1340&amp;"t"&amp;ДАННЫЕ!$AY1340&amp;"k"&amp;ДАННЫЕ!$CB1340&amp;"q"&amp;ДАННЫЕ!$CC1340&amp;"w"&amp;ДАННЫЕ!$CD1340&amp;"e"&amp;ДАННЫЕ!$CE1340&amp;"m"&amp;ДАННЫЕ!$CF1340&amp;"c"&amp;ДАННЫЕ!$CG1340&amp;"z"&amp;ДАННЫЕ!$CH1340&amp;"d"&amp;IF(H1340=4,1,0)&amp;"s"&amp;IF(ДАННЫЕ!$J1340=1,0,1)&amp;"u"&amp;IF(ДАННЫЕ!$CJ1340&gt;0,1,0)</f>
        <v>g0cf0a06AR1VG0o0xp0v0ntkqwemczd0s1u0</v>
      </c>
      <c r="O1340" s="28" t="str">
        <f>ДАННЫЕ!$I1340&amp;"g"&amp;B1340&amp;A1340&amp;"f"&amp;P1340&amp;"c"&amp;IF(ДАННЫЕ!$U1340&gt;0,1,0)&amp;"s"&amp;IF(ДАННЫЕ!$Q1340&gt;0,IF(YEAR(ДАННЫЕ!$F$1)=YEAR(ДАННЫЕ!$Q1340),IF(MONTH(ДАННЫЕ!$F$1)=MONTH(ДАННЫЕ!$Q1340),111,11),1),0)&amp;"i"&amp;IF(ДАННЫЕ!$R1340+ДАННЫЕ!$S1340+ДАННЫЕ!$T1340=0,0,1)&amp;"h"&amp;IF(ДАННЫЕ!$P1340&gt;0,1,0)&amp;"p"&amp;IF(ДАННЫЕ!$CI1340&gt;0,IF(YEAR(ДАННЫЕ!$F$1)=YEAR(ДАННЫЕ!$CI1340),IF(MONTH(ДАННЫЕ!$F$1)=MONTH(ДАННЫЕ!$CI1340),111,11),1),0)&amp;"d"&amp;IF(ДАННЫЕ!$CJ1340&gt;0,IF(YEAR(ДАННЫЕ!$F$1)=YEAR(ДАННЫЕ!$CJ1340),IF(MONTH(ДАННЫЕ!$F$1)=MONTH(ДАННЫЕ!$CJ1340),111,11),1),0)&amp;"o"&amp;IF(ДАННЫЕ!$CK1340&gt;0,IF(MONTH(ДАННЫЕ!$F$1)=MONTH(ДАННЫЕ!$CK1340),111,11),0)&amp;"v"&amp;IF(ДАННЫЕ!$BE1340&gt;0,IF(MONTH(ДАННЫЕ!$F$1)=MONTH(ДАННЫЕ!$BE1340),111,11),0)</f>
        <v>g00f0c0s0i0h0p0d0o0v0</v>
      </c>
      <c r="P1340" s="15">
        <f t="shared" si="65"/>
        <v>0</v>
      </c>
      <c r="Q1340" s="15">
        <f>IF(ДАННЫЕ!$F$1&gt;ДАННЫЕ!$N1340,IF(YEAR(ДАННЫЕ!$F$1)=YEAR(ДАННЫЕ!M1340),1,0),0)</f>
        <v>0</v>
      </c>
      <c r="R1340" s="15">
        <f>IF(ДАННЫЕ!$F$1&gt;ДАННЫЕ!$N1340,IF(YEAR(ДАННЫЕ!$F$1)=YEAR(ДАННЫЕ!N1340),1,0),0)</f>
        <v>0</v>
      </c>
      <c r="S1340" s="15">
        <f>IF(ДАННЫЕ!$AA1340="2А",1,IF(ДАННЫЕ!$AA1340="2Б",2,IF(ДАННЫЕ!$AA1340="2В",3,IF(ДАННЫЕ!$AA1340=3,4,IF(ДАННЫЕ!$AA1340="4А",5,IF(ДАННЫЕ!$AA1340="4Б",6,IF(ДАННЫЕ!$AA1340="4В",7,IF(ДАННЫЕ!$AA1340=5,8,0))))))))</f>
        <v>0</v>
      </c>
      <c r="T1340" s="15">
        <f>IF(OR(ДАННЫЕ!$AC1340=2,ДАННЫЕ!$AD1340=2,ДАННЫЕ!$AE1340=2),2,IF(OR(ДАННЫЕ!$AC1340=1,ДАННЫЕ!$AD1340=1,ДАННЫЕ!$AE1340=1),1,0))</f>
        <v>0</v>
      </c>
    </row>
    <row r="1341" spans="1:20" x14ac:dyDescent="0.2">
      <c r="A1341" s="78">
        <f>IF(B1341&gt;0,IF(MONTH(ДАННЫЕ!$F$1)=MONTH(ДАННЫЕ!$B1341),1,0),0)</f>
        <v>0</v>
      </c>
      <c r="B1341" s="14">
        <f>IF(ДАННЫЕ!$B1341&gt;0,IF(YEAR(ДАННЫЕ!$F$1)=YEAR(ДАННЫЕ!$B1341),1,0),0)</f>
        <v>0</v>
      </c>
      <c r="C1341" s="14">
        <f>IF(ДАННЫЕ!$CM1341&gt;0,IF(YEAR(ДАННЫЕ!$F$1)=YEAR(ДАННЫЕ!$CM1341),1,0),0)</f>
        <v>0</v>
      </c>
      <c r="D1341" s="14">
        <f>IF(ДАННЫЕ!$CJ1341&gt;0,IF(ДАННЫЕ!$CL1341&gt;ДАННЫЕ!$F$1,1,IF(ДАННЫЕ!$CL1341&gt;0,0,1)),0)</f>
        <v>0</v>
      </c>
      <c r="E1341" s="43" t="str">
        <f ca="1">IF(ДАННЫЕ!$F$1&gt;0,IF(ДАННЫЕ!$G1341&gt;0,DATEDIF(ДАННЫЕ!$G1341,ДАННЫЕ!$F$1,"y"),""),IF(ДАННЫЕ!$G1341&gt;0,DATEDIF(ДАННЫЕ!$G1341,TODAY(),"y"),""))</f>
        <v/>
      </c>
      <c r="F1341" s="43" t="str">
        <f xml:space="preserve"> IF(ДАННЫЕ!$F1341="М",IF(E1341&gt;=18,IF(E1341&lt;60,1,""),""),"")&amp;IF(ДАННЫЕ!$F1341="Ж",IF(E1341&gt;=18,IF(E1341&lt;55,1,""),""),"")</f>
        <v/>
      </c>
      <c r="G1341" s="43" t="str">
        <f xml:space="preserve"> IF(ДАННЫЕ!$F1341="М",IF(E1341&gt;=60,2,""),"")&amp;IF(ДАННЫЕ!$F1341="Ж",IF(E1341&gt;=55,2,""),"")</f>
        <v/>
      </c>
      <c r="H1341" s="43" t="str">
        <f t="shared" ca="1" si="63"/>
        <v/>
      </c>
      <c r="I1341" s="43" t="str">
        <f t="shared" ca="1" si="64"/>
        <v>03</v>
      </c>
      <c r="J1341" s="28" t="str">
        <f ca="1">ДАННЫЕ!$F1341&amp;H1341&amp;I1341&amp;ДАННЫЕ!$I1341&amp;"m"&amp;IF(ДАННЫЕ!$I1341&gt;0,IF(ДАННЫЕ!$J1341&gt;0,0,1),"")&amp;"f"&amp;IF(ДАННЫЕ!$R1341&gt;0,IF(YEAR(ДАННЫЕ!$F$1)=YEAR(ДАННЫЕ!$R1341),1,0),0)&amp;"z"&amp;ДАННЫЕ!$R1341&amp;"p"&amp;ДАННЫЕ!$S1341&amp;"i"&amp;ДАННЫЕ!$T1341&amp;"h"&amp;ДАННЫЕ!$K1341&amp;"be"&amp;ДАННЫЕ!$BI1341&amp;"CD"&amp;IF(ДАННЫЕ!BF1341&gt;500,4,IF(ДАННЫЕ!BF1341&gt;350,3,IF(ДАННЫЕ!BF1341&gt;200,2,IF(ДАННЫЕ!BF1341&gt;0,1,0))))&amp;"g"&amp;B1341&amp;"d"&amp;H1341&amp;"l"&amp;ДАННЫЕ!AT1341&amp;"a"&amp;ДАННЫЕ!$V1341&amp;"v"&amp;R1341&amp;"k"&amp;ДАННЫЕ!$U1341&amp;"s"&amp;ДАННЫЕ!$Y1341&amp;"t"&amp;ДАННЫЕ!$X1341&amp;"b"&amp;IF(ДАННЫЕ!$Q1341&gt;1,1,0)&amp;"PP"&amp;ДАННЫЕ!Z1341&amp;"c"&amp;S1341&amp;"x"&amp;IF(ДАННЫЕ!$BY1341&gt;0,IF(YEAR(ДАННЫЕ!$F$1)=YEAR(ДАННЫЕ!$BY1341),1,0),0)&amp;"n"&amp;IF(ДАННЫЕ!$BZ1341&gt;0,IF(YEAR(ДАННЫЕ!$F$1)=YEAR(ДАННЫЕ!$BZ1341),1,0),0)&amp;"u"&amp;D1341&amp;"z"&amp;IF(ДАННЫЕ!$CL1341&gt;0,IF(YEAR(ДАННЫЕ!$F$1)&gt;YEAR(ДАННЫЕ!$CL1341),11,12),0)</f>
        <v>03mf0zpihbeCD0g0dlav0kstb0PPc0x0n0u0z0</v>
      </c>
      <c r="K1341" s="28" t="str">
        <f ca="1">ДАННЫЕ!$I1341&amp;"x"&amp;B1341&amp;"w"&amp;IF(T1341+ДАННЫЕ!AD1341+ДАННЫЕ!AE1341+ДАННЫЕ!AF1341+ДАННЫЕ!AG1341+ДАННЫЕ!AH1341+ДАННЫЕ!$AL1341+ДАННЫЕ!AI1341+ДАННЫЕ!AJ1341+ДАННЫЕ!AK1341+ДАННЫЕ!AP1341+ДАННЫЕ!AQ1341+ДАННЫЕ!AR1341+ДАННЫЕ!$AM1341+ДАННЫЕ!$AN1341+ДАННЫЕ!AS1341+ДАННЫЕ!AT1341&gt;0,1,0)&amp;IF(OR(T1341=2,ДАННЫЕ!AD1341=2,ДАННЫЕ!AE1341=2,ДАННЫЕ!AF1341=2,ДАННЫЕ!AG1341=2,ДАННЫЕ!AH1341=2,ДАННЫЕ!$AL1341=2,ДАННЫЕ!AI1341=2,ДАННЫЕ!AJ1341=2,ДАННЫЕ!AK1341=2,ДАННЫЕ!AP1341=2,ДАННЫЕ!AQ1341=2,ДАННЫЕ!AR1341=2,ДАННЫЕ!$AM1341=2,ДАННЫЕ!$AN1341=2,ДАННЫЕ!AS1341=2,ДАННЫЕ!AT1341=2),2,0)&amp;"t"&amp;IF(T1341&gt;0,"1"&amp;T1341,"00")&amp;"f"&amp;IF(ДАННЫЕ!$AC1341,"1"&amp;ДАННЫЕ!$AC1341,"00")&amp;"b"&amp;IF(ДАННЫЕ!$AD1341,"1"&amp;ДАННЫЕ!$AD1341,"00")&amp;"g"&amp;IF(ДАННЫЕ!$AF1341,"1"&amp;ДАННЫЕ!$AF1341,"00")&amp;"c"&amp;IF(ДАННЫЕ!$AG1341,"1"&amp;ДАННЫЕ!$AG1341,"00")&amp;"i"&amp;IF(ДАННЫЕ!$AH1341,"1"&amp;ДАННЫЕ!$AH1341,"00")&amp;"r"&amp;IF(ДАННЫЕ!$AL1341,"1"&amp;ДАННЫЕ!$AL1341,"00")&amp;"m"&amp;IF(ДАННЫЕ!$AI1341,"1"&amp;ДАННЫЕ!$AI1341,"00")&amp;"hS"&amp;IF(ДАННЫЕ!$AJ1341,"1"&amp;ДАННЫЕ!$AJ1341,"00")&amp;"hZ"&amp;IF(ДАННЫЕ!$AK1341,"1"&amp;ДАННЫЕ!$AK1341,"00")&amp;"p"&amp;IF(ДАННЫЕ!$AP1341,"1"&amp;ДАННЫЕ!$AP1341,"00")&amp;"k"&amp;IF(ДАННЫЕ!$AQ1341,"1"&amp;ДАННЫЕ!$AQ1341,"00")&amp;"z"&amp;IF(ДАННЫЕ!$AR1341,"1"&amp;ДАННЫЕ!$AR1341,"00")&amp;"j"&amp;IF(ДАННЫЕ!$AM1341,"1"&amp;ДАННЫЕ!$AM1341,"00")&amp;"n"&amp;IF(ДАННЫЕ!$AN1341,"1"&amp;ДАННЫЕ!$AN1341,"00")&amp;"E"&amp;ДАННЫЕ!BI1341&amp;"L"&amp;ДАННЫЕ!AO1341&amp;"h"&amp;IF(ДАННЫЕ!$AU1341&gt;0,1,0)&amp;"v"&amp;IF(ДАННЫЕ!$AW1341&gt;0,1,0)&amp;"a"&amp;IF(ДАННЫЕ!$AS1341,"1"&amp;ДАННЫЕ!$AS1341,"00")&amp;"s"&amp;IF(ДАННЫЕ!$AT1341,"1"&amp;ДАННЫЕ!$AT1341,"00")&amp;"u"&amp;IF(ДАННЫЕ!$CJ1341&gt;0,1,0)&amp;"y"&amp;B1341&amp;"d"&amp;H1341&amp;"e"&amp;F1341&amp;G1341</f>
        <v>x0w00t00f00b00g00c00i00r00m00hS00hZ00p00k00z00j00n00ELh0v0a00s00u0y0de</v>
      </c>
      <c r="L1341" s="28" t="str">
        <f ca="1">ДАННЫЕ!$I1341&amp;"VN"&amp;IF(ДАННЫЕ!AW1341&gt;0,11,10)&amp;"CD"&amp;IF(ДАННЫЕ!BF1341&gt;500,16,IF(ДАННЫЕ!BF1341&gt;350,15,IF(ДАННЫЕ!BF1341&gt;=200,14,IF(ДАННЫЕ!BF1341&gt;=100,13,IF(ДАННЫЕ!BF1341&gt;=50,12,IF(ДАННЫЕ!BF1341&gt;0,11,10))))))&amp;"AR"&amp;IF(ДАННЫЕ!BX1341&gt;0,1,0)&amp;"GD"&amp;B1341&amp;"VV"&amp;IF(E1341&gt;=5,IF(E1341&lt;18,1,0),0)</f>
        <v>VN10CD10AR0GD0VV0</v>
      </c>
      <c r="M1341" s="28" t="str">
        <f>ДАННЫЕ!$I1341&amp;"b"&amp;ДАННЫЕ!$BI1341&amp;"r"&amp;ДАННЫЕ!$BJ1341&amp;"CD"&amp;IF(ДАННЫЕ!BF1341&gt;0,IF(ДАННЫЕ!BF1341&lt;200,1,IF(ДАННЫЕ!BF1341&lt;350,2,3)),0)&amp;"h"&amp;IF(ДАННЫЕ!$BK1341+ДАННЫЕ!$BL1341+ДАННЫЕ!$BM1341&gt;0,1,0)&amp;"x"&amp;ДАННЫЕ!$BK1341&amp;"y"&amp;ДАННЫЕ!$BL1341&amp;"z"&amp;ДАННЫЕ!$BM1341&amp;"c"&amp;IF(ДАННЫЕ!$BK1341+ДАННЫЕ!$BL1341+ДАННЫЕ!$BM1341=3,1,0)&amp;"a"&amp;IF(ДАННЫЕ!$BQ1341+ДАННЫЕ!$BR1341&gt;0,1,0)&amp;"d"&amp;ДАННЫЕ!$BQ1341&amp;"v"&amp;ДАННЫЕ!$BR1341&amp;"p"&amp;ДАННЫЕ!$BS1341&amp;"n"&amp;ДАННЫЕ!$BU1341&amp;"t"&amp;ДАННЫЕ!$BV1341&amp;"o"&amp;ДАННЫЕ!$BT1341&amp;"l"&amp;IF(ДАННЫЕ!$BN1341&gt;0,1,0)&amp;ДАННЫЕ!$BN1341&amp;"g"&amp;ДАННЫЕ!$BO1341&amp;"s"&amp;ДАННЫЕ!$BP1341&amp;"DZ"&amp;IF(ДАННЫЕ!B1341-ДАННЫЕ!G1341 &lt; 60,IF(ДАННЫЕ!B1341-ДАННЫЕ!G1341 &gt;= 0,1,0),0)&amp;"u"&amp;IF(ДАННЫЕ!$CJ1341&gt;0,1,0)</f>
        <v>brCD0h0xyzc0a0dvpntol0gsDZ1u0</v>
      </c>
      <c r="N1341" s="28" t="str">
        <f ca="1">ДАННЫЕ!$F1341&amp;ДАННЫЕ!$I1341&amp;"g"&amp;B1341&amp;"cf"&amp;D1341&amp;"a"&amp;IF(ДАННЫЕ!$BX1341&gt;0,1,0)&amp;IF(ДАННЫЕ!$BF1341&gt;500,1,IF(ДАННЫЕ!$BF1341&gt;350,2,IF(ДАННЫЕ!$BF1341&gt;=200,3,IF(ДАННЫЕ!$BF1341&gt;=100,4,IF(ДАННЫЕ!$BF1341&gt;=50,5,IF(ДАННЫЕ!$BF1341&lt;50,6,0))))))&amp;"AR"&amp;IF(DATEDIF(ДАННЫЕ!$BX1341,ДАННЫЕ!$F$1,"y")&gt;1,1,0)&amp;"VG"&amp;IF(ДАННЫЕ!$BH1341="0",1,0)&amp;"o"&amp;IF(T1341+ДАННЫЕ!$AF1341+ДАННЫЕ!$AG1341+ДАННЫЕ!$AH1341+ДАННЫЕ!$AI1341+ДАННЫЕ!$AJ1341+ДАННЫЕ!$AP1341+ДАННЫЕ!$AQ1341+ДАННЫЕ!$AR1341+ДАННЫЕ!$AU1341+ДАННЫЕ!$AW1341+ДАННЫЕ!$AS1341+ДАННЫЕ!$AT1341&gt;0,1,0)&amp;"x"&amp;ДАННЫЕ!$AG1341&amp;"p"&amp;IF(ДАННЫЕ!$BY1341&gt;0,1,0)&amp;"v"&amp;IF(ДАННЫЕ!$BZ1341&gt;0,1,0)&amp;"n"&amp;ДАННЫЕ!$CA1341&amp;"t"&amp;ДАННЫЕ!$AY1341&amp;"k"&amp;ДАННЫЕ!$CB1341&amp;"q"&amp;ДАННЫЕ!$CC1341&amp;"w"&amp;ДАННЫЕ!$CD1341&amp;"e"&amp;ДАННЫЕ!$CE1341&amp;"m"&amp;ДАННЫЕ!$CF1341&amp;"c"&amp;ДАННЫЕ!$CG1341&amp;"z"&amp;ДАННЫЕ!$CH1341&amp;"d"&amp;IF(H1341=4,1,0)&amp;"s"&amp;IF(ДАННЫЕ!$J1341=1,0,1)&amp;"u"&amp;IF(ДАННЫЕ!$CJ1341&gt;0,1,0)</f>
        <v>g0cf0a06AR1VG0o0xp0v0ntkqwemczd0s1u0</v>
      </c>
      <c r="O1341" s="28" t="str">
        <f>ДАННЫЕ!$I1341&amp;"g"&amp;B1341&amp;A1341&amp;"f"&amp;P1341&amp;"c"&amp;IF(ДАННЫЕ!$U1341&gt;0,1,0)&amp;"s"&amp;IF(ДАННЫЕ!$Q1341&gt;0,IF(YEAR(ДАННЫЕ!$F$1)=YEAR(ДАННЫЕ!$Q1341),IF(MONTH(ДАННЫЕ!$F$1)=MONTH(ДАННЫЕ!$Q1341),111,11),1),0)&amp;"i"&amp;IF(ДАННЫЕ!$R1341+ДАННЫЕ!$S1341+ДАННЫЕ!$T1341=0,0,1)&amp;"h"&amp;IF(ДАННЫЕ!$P1341&gt;0,1,0)&amp;"p"&amp;IF(ДАННЫЕ!$CI1341&gt;0,IF(YEAR(ДАННЫЕ!$F$1)=YEAR(ДАННЫЕ!$CI1341),IF(MONTH(ДАННЫЕ!$F$1)=MONTH(ДАННЫЕ!$CI1341),111,11),1),0)&amp;"d"&amp;IF(ДАННЫЕ!$CJ1341&gt;0,IF(YEAR(ДАННЫЕ!$F$1)=YEAR(ДАННЫЕ!$CJ1341),IF(MONTH(ДАННЫЕ!$F$1)=MONTH(ДАННЫЕ!$CJ1341),111,11),1),0)&amp;"o"&amp;IF(ДАННЫЕ!$CK1341&gt;0,IF(MONTH(ДАННЫЕ!$F$1)=MONTH(ДАННЫЕ!$CK1341),111,11),0)&amp;"v"&amp;IF(ДАННЫЕ!$BE1341&gt;0,IF(MONTH(ДАННЫЕ!$F$1)=MONTH(ДАННЫЕ!$BE1341),111,11),0)</f>
        <v>g00f0c0s0i0h0p0d0o0v0</v>
      </c>
      <c r="P1341" s="15">
        <f t="shared" si="65"/>
        <v>0</v>
      </c>
      <c r="Q1341" s="15">
        <f>IF(ДАННЫЕ!$F$1&gt;ДАННЫЕ!$N1341,IF(YEAR(ДАННЫЕ!$F$1)=YEAR(ДАННЫЕ!M1341),1,0),0)</f>
        <v>0</v>
      </c>
      <c r="R1341" s="15">
        <f>IF(ДАННЫЕ!$F$1&gt;ДАННЫЕ!$N1341,IF(YEAR(ДАННЫЕ!$F$1)=YEAR(ДАННЫЕ!N1341),1,0),0)</f>
        <v>0</v>
      </c>
      <c r="S1341" s="15">
        <f>IF(ДАННЫЕ!$AA1341="2А",1,IF(ДАННЫЕ!$AA1341="2Б",2,IF(ДАННЫЕ!$AA1341="2В",3,IF(ДАННЫЕ!$AA1341=3,4,IF(ДАННЫЕ!$AA1341="4А",5,IF(ДАННЫЕ!$AA1341="4Б",6,IF(ДАННЫЕ!$AA1341="4В",7,IF(ДАННЫЕ!$AA1341=5,8,0))))))))</f>
        <v>0</v>
      </c>
      <c r="T1341" s="15">
        <f>IF(OR(ДАННЫЕ!$AC1341=2,ДАННЫЕ!$AD1341=2,ДАННЫЕ!$AE1341=2),2,IF(OR(ДАННЫЕ!$AC1341=1,ДАННЫЕ!$AD1341=1,ДАННЫЕ!$AE1341=1),1,0))</f>
        <v>0</v>
      </c>
    </row>
    <row r="1342" spans="1:20" x14ac:dyDescent="0.2">
      <c r="A1342" s="78">
        <f>IF(B1342&gt;0,IF(MONTH(ДАННЫЕ!$F$1)=MONTH(ДАННЫЕ!$B1342),1,0),0)</f>
        <v>0</v>
      </c>
      <c r="B1342" s="14">
        <f>IF(ДАННЫЕ!$B1342&gt;0,IF(YEAR(ДАННЫЕ!$F$1)=YEAR(ДАННЫЕ!$B1342),1,0),0)</f>
        <v>0</v>
      </c>
      <c r="C1342" s="14">
        <f>IF(ДАННЫЕ!$CM1342&gt;0,IF(YEAR(ДАННЫЕ!$F$1)=YEAR(ДАННЫЕ!$CM1342),1,0),0)</f>
        <v>0</v>
      </c>
      <c r="D1342" s="14">
        <f>IF(ДАННЫЕ!$CJ1342&gt;0,IF(ДАННЫЕ!$CL1342&gt;ДАННЫЕ!$F$1,1,IF(ДАННЫЕ!$CL1342&gt;0,0,1)),0)</f>
        <v>0</v>
      </c>
      <c r="E1342" s="43" t="str">
        <f ca="1">IF(ДАННЫЕ!$F$1&gt;0,IF(ДАННЫЕ!$G1342&gt;0,DATEDIF(ДАННЫЕ!$G1342,ДАННЫЕ!$F$1,"y"),""),IF(ДАННЫЕ!$G1342&gt;0,DATEDIF(ДАННЫЕ!$G1342,TODAY(),"y"),""))</f>
        <v/>
      </c>
      <c r="F1342" s="43" t="str">
        <f xml:space="preserve"> IF(ДАННЫЕ!$F1342="М",IF(E1342&gt;=18,IF(E1342&lt;60,1,""),""),"")&amp;IF(ДАННЫЕ!$F1342="Ж",IF(E1342&gt;=18,IF(E1342&lt;55,1,""),""),"")</f>
        <v/>
      </c>
      <c r="G1342" s="43" t="str">
        <f xml:space="preserve"> IF(ДАННЫЕ!$F1342="М",IF(E1342&gt;=60,2,""),"")&amp;IF(ДАННЫЕ!$F1342="Ж",IF(E1342&gt;=55,2,""),"")</f>
        <v/>
      </c>
      <c r="H1342" s="43" t="str">
        <f t="shared" ca="1" si="63"/>
        <v/>
      </c>
      <c r="I1342" s="43" t="str">
        <f t="shared" ca="1" si="64"/>
        <v>03</v>
      </c>
      <c r="J1342" s="28" t="str">
        <f ca="1">ДАННЫЕ!$F1342&amp;H1342&amp;I1342&amp;ДАННЫЕ!$I1342&amp;"m"&amp;IF(ДАННЫЕ!$I1342&gt;0,IF(ДАННЫЕ!$J1342&gt;0,0,1),"")&amp;"f"&amp;IF(ДАННЫЕ!$R1342&gt;0,IF(YEAR(ДАННЫЕ!$F$1)=YEAR(ДАННЫЕ!$R1342),1,0),0)&amp;"z"&amp;ДАННЫЕ!$R1342&amp;"p"&amp;ДАННЫЕ!$S1342&amp;"i"&amp;ДАННЫЕ!$T1342&amp;"h"&amp;ДАННЫЕ!$K1342&amp;"be"&amp;ДАННЫЕ!$BI1342&amp;"CD"&amp;IF(ДАННЫЕ!BF1342&gt;500,4,IF(ДАННЫЕ!BF1342&gt;350,3,IF(ДАННЫЕ!BF1342&gt;200,2,IF(ДАННЫЕ!BF1342&gt;0,1,0))))&amp;"g"&amp;B1342&amp;"d"&amp;H1342&amp;"l"&amp;ДАННЫЕ!AT1342&amp;"a"&amp;ДАННЫЕ!$V1342&amp;"v"&amp;R1342&amp;"k"&amp;ДАННЫЕ!$U1342&amp;"s"&amp;ДАННЫЕ!$Y1342&amp;"t"&amp;ДАННЫЕ!$X1342&amp;"b"&amp;IF(ДАННЫЕ!$Q1342&gt;1,1,0)&amp;"PP"&amp;ДАННЫЕ!Z1342&amp;"c"&amp;S1342&amp;"x"&amp;IF(ДАННЫЕ!$BY1342&gt;0,IF(YEAR(ДАННЫЕ!$F$1)=YEAR(ДАННЫЕ!$BY1342),1,0),0)&amp;"n"&amp;IF(ДАННЫЕ!$BZ1342&gt;0,IF(YEAR(ДАННЫЕ!$F$1)=YEAR(ДАННЫЕ!$BZ1342),1,0),0)&amp;"u"&amp;D1342&amp;"z"&amp;IF(ДАННЫЕ!$CL1342&gt;0,IF(YEAR(ДАННЫЕ!$F$1)&gt;YEAR(ДАННЫЕ!$CL1342),11,12),0)</f>
        <v>03mf0zpihbeCD0g0dlav0kstb0PPc0x0n0u0z0</v>
      </c>
      <c r="K1342" s="28" t="str">
        <f ca="1">ДАННЫЕ!$I1342&amp;"x"&amp;B1342&amp;"w"&amp;IF(T1342+ДАННЫЕ!AD1342+ДАННЫЕ!AE1342+ДАННЫЕ!AF1342+ДАННЫЕ!AG1342+ДАННЫЕ!AH1342+ДАННЫЕ!$AL1342+ДАННЫЕ!AI1342+ДАННЫЕ!AJ1342+ДАННЫЕ!AK1342+ДАННЫЕ!AP1342+ДАННЫЕ!AQ1342+ДАННЫЕ!AR1342+ДАННЫЕ!$AM1342+ДАННЫЕ!$AN1342+ДАННЫЕ!AS1342+ДАННЫЕ!AT1342&gt;0,1,0)&amp;IF(OR(T1342=2,ДАННЫЕ!AD1342=2,ДАННЫЕ!AE1342=2,ДАННЫЕ!AF1342=2,ДАННЫЕ!AG1342=2,ДАННЫЕ!AH1342=2,ДАННЫЕ!$AL1342=2,ДАННЫЕ!AI1342=2,ДАННЫЕ!AJ1342=2,ДАННЫЕ!AK1342=2,ДАННЫЕ!AP1342=2,ДАННЫЕ!AQ1342=2,ДАННЫЕ!AR1342=2,ДАННЫЕ!$AM1342=2,ДАННЫЕ!$AN1342=2,ДАННЫЕ!AS1342=2,ДАННЫЕ!AT1342=2),2,0)&amp;"t"&amp;IF(T1342&gt;0,"1"&amp;T1342,"00")&amp;"f"&amp;IF(ДАННЫЕ!$AC1342,"1"&amp;ДАННЫЕ!$AC1342,"00")&amp;"b"&amp;IF(ДАННЫЕ!$AD1342,"1"&amp;ДАННЫЕ!$AD1342,"00")&amp;"g"&amp;IF(ДАННЫЕ!$AF1342,"1"&amp;ДАННЫЕ!$AF1342,"00")&amp;"c"&amp;IF(ДАННЫЕ!$AG1342,"1"&amp;ДАННЫЕ!$AG1342,"00")&amp;"i"&amp;IF(ДАННЫЕ!$AH1342,"1"&amp;ДАННЫЕ!$AH1342,"00")&amp;"r"&amp;IF(ДАННЫЕ!$AL1342,"1"&amp;ДАННЫЕ!$AL1342,"00")&amp;"m"&amp;IF(ДАННЫЕ!$AI1342,"1"&amp;ДАННЫЕ!$AI1342,"00")&amp;"hS"&amp;IF(ДАННЫЕ!$AJ1342,"1"&amp;ДАННЫЕ!$AJ1342,"00")&amp;"hZ"&amp;IF(ДАННЫЕ!$AK1342,"1"&amp;ДАННЫЕ!$AK1342,"00")&amp;"p"&amp;IF(ДАННЫЕ!$AP1342,"1"&amp;ДАННЫЕ!$AP1342,"00")&amp;"k"&amp;IF(ДАННЫЕ!$AQ1342,"1"&amp;ДАННЫЕ!$AQ1342,"00")&amp;"z"&amp;IF(ДАННЫЕ!$AR1342,"1"&amp;ДАННЫЕ!$AR1342,"00")&amp;"j"&amp;IF(ДАННЫЕ!$AM1342,"1"&amp;ДАННЫЕ!$AM1342,"00")&amp;"n"&amp;IF(ДАННЫЕ!$AN1342,"1"&amp;ДАННЫЕ!$AN1342,"00")&amp;"E"&amp;ДАННЫЕ!BI1342&amp;"L"&amp;ДАННЫЕ!AO1342&amp;"h"&amp;IF(ДАННЫЕ!$AU1342&gt;0,1,0)&amp;"v"&amp;IF(ДАННЫЕ!$AW1342&gt;0,1,0)&amp;"a"&amp;IF(ДАННЫЕ!$AS1342,"1"&amp;ДАННЫЕ!$AS1342,"00")&amp;"s"&amp;IF(ДАННЫЕ!$AT1342,"1"&amp;ДАННЫЕ!$AT1342,"00")&amp;"u"&amp;IF(ДАННЫЕ!$CJ1342&gt;0,1,0)&amp;"y"&amp;B1342&amp;"d"&amp;H1342&amp;"e"&amp;F1342&amp;G1342</f>
        <v>x0w00t00f00b00g00c00i00r00m00hS00hZ00p00k00z00j00n00ELh0v0a00s00u0y0de</v>
      </c>
      <c r="L1342" s="28" t="str">
        <f ca="1">ДАННЫЕ!$I1342&amp;"VN"&amp;IF(ДАННЫЕ!AW1342&gt;0,11,10)&amp;"CD"&amp;IF(ДАННЫЕ!BF1342&gt;500,16,IF(ДАННЫЕ!BF1342&gt;350,15,IF(ДАННЫЕ!BF1342&gt;=200,14,IF(ДАННЫЕ!BF1342&gt;=100,13,IF(ДАННЫЕ!BF1342&gt;=50,12,IF(ДАННЫЕ!BF1342&gt;0,11,10))))))&amp;"AR"&amp;IF(ДАННЫЕ!BX1342&gt;0,1,0)&amp;"GD"&amp;B1342&amp;"VV"&amp;IF(E1342&gt;=5,IF(E1342&lt;18,1,0),0)</f>
        <v>VN10CD10AR0GD0VV0</v>
      </c>
      <c r="M1342" s="28" t="str">
        <f>ДАННЫЕ!$I1342&amp;"b"&amp;ДАННЫЕ!$BI1342&amp;"r"&amp;ДАННЫЕ!$BJ1342&amp;"CD"&amp;IF(ДАННЫЕ!BF1342&gt;0,IF(ДАННЫЕ!BF1342&lt;200,1,IF(ДАННЫЕ!BF1342&lt;350,2,3)),0)&amp;"h"&amp;IF(ДАННЫЕ!$BK1342+ДАННЫЕ!$BL1342+ДАННЫЕ!$BM1342&gt;0,1,0)&amp;"x"&amp;ДАННЫЕ!$BK1342&amp;"y"&amp;ДАННЫЕ!$BL1342&amp;"z"&amp;ДАННЫЕ!$BM1342&amp;"c"&amp;IF(ДАННЫЕ!$BK1342+ДАННЫЕ!$BL1342+ДАННЫЕ!$BM1342=3,1,0)&amp;"a"&amp;IF(ДАННЫЕ!$BQ1342+ДАННЫЕ!$BR1342&gt;0,1,0)&amp;"d"&amp;ДАННЫЕ!$BQ1342&amp;"v"&amp;ДАННЫЕ!$BR1342&amp;"p"&amp;ДАННЫЕ!$BS1342&amp;"n"&amp;ДАННЫЕ!$BU1342&amp;"t"&amp;ДАННЫЕ!$BV1342&amp;"o"&amp;ДАННЫЕ!$BT1342&amp;"l"&amp;IF(ДАННЫЕ!$BN1342&gt;0,1,0)&amp;ДАННЫЕ!$BN1342&amp;"g"&amp;ДАННЫЕ!$BO1342&amp;"s"&amp;ДАННЫЕ!$BP1342&amp;"DZ"&amp;IF(ДАННЫЕ!B1342-ДАННЫЕ!G1342 &lt; 60,IF(ДАННЫЕ!B1342-ДАННЫЕ!G1342 &gt;= 0,1,0),0)&amp;"u"&amp;IF(ДАННЫЕ!$CJ1342&gt;0,1,0)</f>
        <v>brCD0h0xyzc0a0dvpntol0gsDZ1u0</v>
      </c>
      <c r="N1342" s="28" t="str">
        <f ca="1">ДАННЫЕ!$F1342&amp;ДАННЫЕ!$I1342&amp;"g"&amp;B1342&amp;"cf"&amp;D1342&amp;"a"&amp;IF(ДАННЫЕ!$BX1342&gt;0,1,0)&amp;IF(ДАННЫЕ!$BF1342&gt;500,1,IF(ДАННЫЕ!$BF1342&gt;350,2,IF(ДАННЫЕ!$BF1342&gt;=200,3,IF(ДАННЫЕ!$BF1342&gt;=100,4,IF(ДАННЫЕ!$BF1342&gt;=50,5,IF(ДАННЫЕ!$BF1342&lt;50,6,0))))))&amp;"AR"&amp;IF(DATEDIF(ДАННЫЕ!$BX1342,ДАННЫЕ!$F$1,"y")&gt;1,1,0)&amp;"VG"&amp;IF(ДАННЫЕ!$BH1342="0",1,0)&amp;"o"&amp;IF(T1342+ДАННЫЕ!$AF1342+ДАННЫЕ!$AG1342+ДАННЫЕ!$AH1342+ДАННЫЕ!$AI1342+ДАННЫЕ!$AJ1342+ДАННЫЕ!$AP1342+ДАННЫЕ!$AQ1342+ДАННЫЕ!$AR1342+ДАННЫЕ!$AU1342+ДАННЫЕ!$AW1342+ДАННЫЕ!$AS1342+ДАННЫЕ!$AT1342&gt;0,1,0)&amp;"x"&amp;ДАННЫЕ!$AG1342&amp;"p"&amp;IF(ДАННЫЕ!$BY1342&gt;0,1,0)&amp;"v"&amp;IF(ДАННЫЕ!$BZ1342&gt;0,1,0)&amp;"n"&amp;ДАННЫЕ!$CA1342&amp;"t"&amp;ДАННЫЕ!$AY1342&amp;"k"&amp;ДАННЫЕ!$CB1342&amp;"q"&amp;ДАННЫЕ!$CC1342&amp;"w"&amp;ДАННЫЕ!$CD1342&amp;"e"&amp;ДАННЫЕ!$CE1342&amp;"m"&amp;ДАННЫЕ!$CF1342&amp;"c"&amp;ДАННЫЕ!$CG1342&amp;"z"&amp;ДАННЫЕ!$CH1342&amp;"d"&amp;IF(H1342=4,1,0)&amp;"s"&amp;IF(ДАННЫЕ!$J1342=1,0,1)&amp;"u"&amp;IF(ДАННЫЕ!$CJ1342&gt;0,1,0)</f>
        <v>g0cf0a06AR1VG0o0xp0v0ntkqwemczd0s1u0</v>
      </c>
      <c r="O1342" s="28" t="str">
        <f>ДАННЫЕ!$I1342&amp;"g"&amp;B1342&amp;A1342&amp;"f"&amp;P1342&amp;"c"&amp;IF(ДАННЫЕ!$U1342&gt;0,1,0)&amp;"s"&amp;IF(ДАННЫЕ!$Q1342&gt;0,IF(YEAR(ДАННЫЕ!$F$1)=YEAR(ДАННЫЕ!$Q1342),IF(MONTH(ДАННЫЕ!$F$1)=MONTH(ДАННЫЕ!$Q1342),111,11),1),0)&amp;"i"&amp;IF(ДАННЫЕ!$R1342+ДАННЫЕ!$S1342+ДАННЫЕ!$T1342=0,0,1)&amp;"h"&amp;IF(ДАННЫЕ!$P1342&gt;0,1,0)&amp;"p"&amp;IF(ДАННЫЕ!$CI1342&gt;0,IF(YEAR(ДАННЫЕ!$F$1)=YEAR(ДАННЫЕ!$CI1342),IF(MONTH(ДАННЫЕ!$F$1)=MONTH(ДАННЫЕ!$CI1342),111,11),1),0)&amp;"d"&amp;IF(ДАННЫЕ!$CJ1342&gt;0,IF(YEAR(ДАННЫЕ!$F$1)=YEAR(ДАННЫЕ!$CJ1342),IF(MONTH(ДАННЫЕ!$F$1)=MONTH(ДАННЫЕ!$CJ1342),111,11),1),0)&amp;"o"&amp;IF(ДАННЫЕ!$CK1342&gt;0,IF(MONTH(ДАННЫЕ!$F$1)=MONTH(ДАННЫЕ!$CK1342),111,11),0)&amp;"v"&amp;IF(ДАННЫЕ!$BE1342&gt;0,IF(MONTH(ДАННЫЕ!$F$1)=MONTH(ДАННЫЕ!$BE1342),111,11),0)</f>
        <v>g00f0c0s0i0h0p0d0o0v0</v>
      </c>
      <c r="P1342" s="15">
        <f t="shared" si="65"/>
        <v>0</v>
      </c>
      <c r="Q1342" s="15">
        <f>IF(ДАННЫЕ!$F$1&gt;ДАННЫЕ!$N1342,IF(YEAR(ДАННЫЕ!$F$1)=YEAR(ДАННЫЕ!M1342),1,0),0)</f>
        <v>0</v>
      </c>
      <c r="R1342" s="15">
        <f>IF(ДАННЫЕ!$F$1&gt;ДАННЫЕ!$N1342,IF(YEAR(ДАННЫЕ!$F$1)=YEAR(ДАННЫЕ!N1342),1,0),0)</f>
        <v>0</v>
      </c>
      <c r="S1342" s="15">
        <f>IF(ДАННЫЕ!$AA1342="2А",1,IF(ДАННЫЕ!$AA1342="2Б",2,IF(ДАННЫЕ!$AA1342="2В",3,IF(ДАННЫЕ!$AA1342=3,4,IF(ДАННЫЕ!$AA1342="4А",5,IF(ДАННЫЕ!$AA1342="4Б",6,IF(ДАННЫЕ!$AA1342="4В",7,IF(ДАННЫЕ!$AA1342=5,8,0))))))))</f>
        <v>0</v>
      </c>
      <c r="T1342" s="15">
        <f>IF(OR(ДАННЫЕ!$AC1342=2,ДАННЫЕ!$AD1342=2,ДАННЫЕ!$AE1342=2),2,IF(OR(ДАННЫЕ!$AC1342=1,ДАННЫЕ!$AD1342=1,ДАННЫЕ!$AE1342=1),1,0))</f>
        <v>0</v>
      </c>
    </row>
    <row r="1343" spans="1:20" x14ac:dyDescent="0.2">
      <c r="A1343" s="78">
        <f>IF(B1343&gt;0,IF(MONTH(ДАННЫЕ!$F$1)=MONTH(ДАННЫЕ!$B1343),1,0),0)</f>
        <v>0</v>
      </c>
      <c r="B1343" s="14">
        <f>IF(ДАННЫЕ!$B1343&gt;0,IF(YEAR(ДАННЫЕ!$F$1)=YEAR(ДАННЫЕ!$B1343),1,0),0)</f>
        <v>0</v>
      </c>
      <c r="C1343" s="14">
        <f>IF(ДАННЫЕ!$CM1343&gt;0,IF(YEAR(ДАННЫЕ!$F$1)=YEAR(ДАННЫЕ!$CM1343),1,0),0)</f>
        <v>0</v>
      </c>
      <c r="D1343" s="14">
        <f>IF(ДАННЫЕ!$CJ1343&gt;0,IF(ДАННЫЕ!$CL1343&gt;ДАННЫЕ!$F$1,1,IF(ДАННЫЕ!$CL1343&gt;0,0,1)),0)</f>
        <v>0</v>
      </c>
      <c r="E1343" s="43" t="str">
        <f ca="1">IF(ДАННЫЕ!$F$1&gt;0,IF(ДАННЫЕ!$G1343&gt;0,DATEDIF(ДАННЫЕ!$G1343,ДАННЫЕ!$F$1,"y"),""),IF(ДАННЫЕ!$G1343&gt;0,DATEDIF(ДАННЫЕ!$G1343,TODAY(),"y"),""))</f>
        <v/>
      </c>
      <c r="F1343" s="43" t="str">
        <f xml:space="preserve"> IF(ДАННЫЕ!$F1343="М",IF(E1343&gt;=18,IF(E1343&lt;60,1,""),""),"")&amp;IF(ДАННЫЕ!$F1343="Ж",IF(E1343&gt;=18,IF(E1343&lt;55,1,""),""),"")</f>
        <v/>
      </c>
      <c r="G1343" s="43" t="str">
        <f xml:space="preserve"> IF(ДАННЫЕ!$F1343="М",IF(E1343&gt;=60,2,""),"")&amp;IF(ДАННЫЕ!$F1343="Ж",IF(E1343&gt;=55,2,""),"")</f>
        <v/>
      </c>
      <c r="H1343" s="43" t="str">
        <f t="shared" ca="1" si="63"/>
        <v/>
      </c>
      <c r="I1343" s="43" t="str">
        <f t="shared" ca="1" si="64"/>
        <v>03</v>
      </c>
      <c r="J1343" s="28" t="str">
        <f ca="1">ДАННЫЕ!$F1343&amp;H1343&amp;I1343&amp;ДАННЫЕ!$I1343&amp;"m"&amp;IF(ДАННЫЕ!$I1343&gt;0,IF(ДАННЫЕ!$J1343&gt;0,0,1),"")&amp;"f"&amp;IF(ДАННЫЕ!$R1343&gt;0,IF(YEAR(ДАННЫЕ!$F$1)=YEAR(ДАННЫЕ!$R1343),1,0),0)&amp;"z"&amp;ДАННЫЕ!$R1343&amp;"p"&amp;ДАННЫЕ!$S1343&amp;"i"&amp;ДАННЫЕ!$T1343&amp;"h"&amp;ДАННЫЕ!$K1343&amp;"be"&amp;ДАННЫЕ!$BI1343&amp;"CD"&amp;IF(ДАННЫЕ!BF1343&gt;500,4,IF(ДАННЫЕ!BF1343&gt;350,3,IF(ДАННЫЕ!BF1343&gt;200,2,IF(ДАННЫЕ!BF1343&gt;0,1,0))))&amp;"g"&amp;B1343&amp;"d"&amp;H1343&amp;"l"&amp;ДАННЫЕ!AT1343&amp;"a"&amp;ДАННЫЕ!$V1343&amp;"v"&amp;R1343&amp;"k"&amp;ДАННЫЕ!$U1343&amp;"s"&amp;ДАННЫЕ!$Y1343&amp;"t"&amp;ДАННЫЕ!$X1343&amp;"b"&amp;IF(ДАННЫЕ!$Q1343&gt;1,1,0)&amp;"PP"&amp;ДАННЫЕ!Z1343&amp;"c"&amp;S1343&amp;"x"&amp;IF(ДАННЫЕ!$BY1343&gt;0,IF(YEAR(ДАННЫЕ!$F$1)=YEAR(ДАННЫЕ!$BY1343),1,0),0)&amp;"n"&amp;IF(ДАННЫЕ!$BZ1343&gt;0,IF(YEAR(ДАННЫЕ!$F$1)=YEAR(ДАННЫЕ!$BZ1343),1,0),0)&amp;"u"&amp;D1343&amp;"z"&amp;IF(ДАННЫЕ!$CL1343&gt;0,IF(YEAR(ДАННЫЕ!$F$1)&gt;YEAR(ДАННЫЕ!$CL1343),11,12),0)</f>
        <v>03mf0zpihbeCD0g0dlav0kstb0PPc0x0n0u0z0</v>
      </c>
      <c r="K1343" s="28" t="str">
        <f ca="1">ДАННЫЕ!$I1343&amp;"x"&amp;B1343&amp;"w"&amp;IF(T1343+ДАННЫЕ!AD1343+ДАННЫЕ!AE1343+ДАННЫЕ!AF1343+ДАННЫЕ!AG1343+ДАННЫЕ!AH1343+ДАННЫЕ!$AL1343+ДАННЫЕ!AI1343+ДАННЫЕ!AJ1343+ДАННЫЕ!AK1343+ДАННЫЕ!AP1343+ДАННЫЕ!AQ1343+ДАННЫЕ!AR1343+ДАННЫЕ!$AM1343+ДАННЫЕ!$AN1343+ДАННЫЕ!AS1343+ДАННЫЕ!AT1343&gt;0,1,0)&amp;IF(OR(T1343=2,ДАННЫЕ!AD1343=2,ДАННЫЕ!AE1343=2,ДАННЫЕ!AF1343=2,ДАННЫЕ!AG1343=2,ДАННЫЕ!AH1343=2,ДАННЫЕ!$AL1343=2,ДАННЫЕ!AI1343=2,ДАННЫЕ!AJ1343=2,ДАННЫЕ!AK1343=2,ДАННЫЕ!AP1343=2,ДАННЫЕ!AQ1343=2,ДАННЫЕ!AR1343=2,ДАННЫЕ!$AM1343=2,ДАННЫЕ!$AN1343=2,ДАННЫЕ!AS1343=2,ДАННЫЕ!AT1343=2),2,0)&amp;"t"&amp;IF(T1343&gt;0,"1"&amp;T1343,"00")&amp;"f"&amp;IF(ДАННЫЕ!$AC1343,"1"&amp;ДАННЫЕ!$AC1343,"00")&amp;"b"&amp;IF(ДАННЫЕ!$AD1343,"1"&amp;ДАННЫЕ!$AD1343,"00")&amp;"g"&amp;IF(ДАННЫЕ!$AF1343,"1"&amp;ДАННЫЕ!$AF1343,"00")&amp;"c"&amp;IF(ДАННЫЕ!$AG1343,"1"&amp;ДАННЫЕ!$AG1343,"00")&amp;"i"&amp;IF(ДАННЫЕ!$AH1343,"1"&amp;ДАННЫЕ!$AH1343,"00")&amp;"r"&amp;IF(ДАННЫЕ!$AL1343,"1"&amp;ДАННЫЕ!$AL1343,"00")&amp;"m"&amp;IF(ДАННЫЕ!$AI1343,"1"&amp;ДАННЫЕ!$AI1343,"00")&amp;"hS"&amp;IF(ДАННЫЕ!$AJ1343,"1"&amp;ДАННЫЕ!$AJ1343,"00")&amp;"hZ"&amp;IF(ДАННЫЕ!$AK1343,"1"&amp;ДАННЫЕ!$AK1343,"00")&amp;"p"&amp;IF(ДАННЫЕ!$AP1343,"1"&amp;ДАННЫЕ!$AP1343,"00")&amp;"k"&amp;IF(ДАННЫЕ!$AQ1343,"1"&amp;ДАННЫЕ!$AQ1343,"00")&amp;"z"&amp;IF(ДАННЫЕ!$AR1343,"1"&amp;ДАННЫЕ!$AR1343,"00")&amp;"j"&amp;IF(ДАННЫЕ!$AM1343,"1"&amp;ДАННЫЕ!$AM1343,"00")&amp;"n"&amp;IF(ДАННЫЕ!$AN1343,"1"&amp;ДАННЫЕ!$AN1343,"00")&amp;"E"&amp;ДАННЫЕ!BI1343&amp;"L"&amp;ДАННЫЕ!AO1343&amp;"h"&amp;IF(ДАННЫЕ!$AU1343&gt;0,1,0)&amp;"v"&amp;IF(ДАННЫЕ!$AW1343&gt;0,1,0)&amp;"a"&amp;IF(ДАННЫЕ!$AS1343,"1"&amp;ДАННЫЕ!$AS1343,"00")&amp;"s"&amp;IF(ДАННЫЕ!$AT1343,"1"&amp;ДАННЫЕ!$AT1343,"00")&amp;"u"&amp;IF(ДАННЫЕ!$CJ1343&gt;0,1,0)&amp;"y"&amp;B1343&amp;"d"&amp;H1343&amp;"e"&amp;F1343&amp;G1343</f>
        <v>x0w00t00f00b00g00c00i00r00m00hS00hZ00p00k00z00j00n00ELh0v0a00s00u0y0de</v>
      </c>
      <c r="L1343" s="28" t="str">
        <f ca="1">ДАННЫЕ!$I1343&amp;"VN"&amp;IF(ДАННЫЕ!AW1343&gt;0,11,10)&amp;"CD"&amp;IF(ДАННЫЕ!BF1343&gt;500,16,IF(ДАННЫЕ!BF1343&gt;350,15,IF(ДАННЫЕ!BF1343&gt;=200,14,IF(ДАННЫЕ!BF1343&gt;=100,13,IF(ДАННЫЕ!BF1343&gt;=50,12,IF(ДАННЫЕ!BF1343&gt;0,11,10))))))&amp;"AR"&amp;IF(ДАННЫЕ!BX1343&gt;0,1,0)&amp;"GD"&amp;B1343&amp;"VV"&amp;IF(E1343&gt;=5,IF(E1343&lt;18,1,0),0)</f>
        <v>VN10CD10AR0GD0VV0</v>
      </c>
      <c r="M1343" s="28" t="str">
        <f>ДАННЫЕ!$I1343&amp;"b"&amp;ДАННЫЕ!$BI1343&amp;"r"&amp;ДАННЫЕ!$BJ1343&amp;"CD"&amp;IF(ДАННЫЕ!BF1343&gt;0,IF(ДАННЫЕ!BF1343&lt;200,1,IF(ДАННЫЕ!BF1343&lt;350,2,3)),0)&amp;"h"&amp;IF(ДАННЫЕ!$BK1343+ДАННЫЕ!$BL1343+ДАННЫЕ!$BM1343&gt;0,1,0)&amp;"x"&amp;ДАННЫЕ!$BK1343&amp;"y"&amp;ДАННЫЕ!$BL1343&amp;"z"&amp;ДАННЫЕ!$BM1343&amp;"c"&amp;IF(ДАННЫЕ!$BK1343+ДАННЫЕ!$BL1343+ДАННЫЕ!$BM1343=3,1,0)&amp;"a"&amp;IF(ДАННЫЕ!$BQ1343+ДАННЫЕ!$BR1343&gt;0,1,0)&amp;"d"&amp;ДАННЫЕ!$BQ1343&amp;"v"&amp;ДАННЫЕ!$BR1343&amp;"p"&amp;ДАННЫЕ!$BS1343&amp;"n"&amp;ДАННЫЕ!$BU1343&amp;"t"&amp;ДАННЫЕ!$BV1343&amp;"o"&amp;ДАННЫЕ!$BT1343&amp;"l"&amp;IF(ДАННЫЕ!$BN1343&gt;0,1,0)&amp;ДАННЫЕ!$BN1343&amp;"g"&amp;ДАННЫЕ!$BO1343&amp;"s"&amp;ДАННЫЕ!$BP1343&amp;"DZ"&amp;IF(ДАННЫЕ!B1343-ДАННЫЕ!G1343 &lt; 60,IF(ДАННЫЕ!B1343-ДАННЫЕ!G1343 &gt;= 0,1,0),0)&amp;"u"&amp;IF(ДАННЫЕ!$CJ1343&gt;0,1,0)</f>
        <v>brCD0h0xyzc0a0dvpntol0gsDZ1u0</v>
      </c>
      <c r="N1343" s="28" t="str">
        <f ca="1">ДАННЫЕ!$F1343&amp;ДАННЫЕ!$I1343&amp;"g"&amp;B1343&amp;"cf"&amp;D1343&amp;"a"&amp;IF(ДАННЫЕ!$BX1343&gt;0,1,0)&amp;IF(ДАННЫЕ!$BF1343&gt;500,1,IF(ДАННЫЕ!$BF1343&gt;350,2,IF(ДАННЫЕ!$BF1343&gt;=200,3,IF(ДАННЫЕ!$BF1343&gt;=100,4,IF(ДАННЫЕ!$BF1343&gt;=50,5,IF(ДАННЫЕ!$BF1343&lt;50,6,0))))))&amp;"AR"&amp;IF(DATEDIF(ДАННЫЕ!$BX1343,ДАННЫЕ!$F$1,"y")&gt;1,1,0)&amp;"VG"&amp;IF(ДАННЫЕ!$BH1343="0",1,0)&amp;"o"&amp;IF(T1343+ДАННЫЕ!$AF1343+ДАННЫЕ!$AG1343+ДАННЫЕ!$AH1343+ДАННЫЕ!$AI1343+ДАННЫЕ!$AJ1343+ДАННЫЕ!$AP1343+ДАННЫЕ!$AQ1343+ДАННЫЕ!$AR1343+ДАННЫЕ!$AU1343+ДАННЫЕ!$AW1343+ДАННЫЕ!$AS1343+ДАННЫЕ!$AT1343&gt;0,1,0)&amp;"x"&amp;ДАННЫЕ!$AG1343&amp;"p"&amp;IF(ДАННЫЕ!$BY1343&gt;0,1,0)&amp;"v"&amp;IF(ДАННЫЕ!$BZ1343&gt;0,1,0)&amp;"n"&amp;ДАННЫЕ!$CA1343&amp;"t"&amp;ДАННЫЕ!$AY1343&amp;"k"&amp;ДАННЫЕ!$CB1343&amp;"q"&amp;ДАННЫЕ!$CC1343&amp;"w"&amp;ДАННЫЕ!$CD1343&amp;"e"&amp;ДАННЫЕ!$CE1343&amp;"m"&amp;ДАННЫЕ!$CF1343&amp;"c"&amp;ДАННЫЕ!$CG1343&amp;"z"&amp;ДАННЫЕ!$CH1343&amp;"d"&amp;IF(H1343=4,1,0)&amp;"s"&amp;IF(ДАННЫЕ!$J1343=1,0,1)&amp;"u"&amp;IF(ДАННЫЕ!$CJ1343&gt;0,1,0)</f>
        <v>g0cf0a06AR1VG0o0xp0v0ntkqwemczd0s1u0</v>
      </c>
      <c r="O1343" s="28" t="str">
        <f>ДАННЫЕ!$I1343&amp;"g"&amp;B1343&amp;A1343&amp;"f"&amp;P1343&amp;"c"&amp;IF(ДАННЫЕ!$U1343&gt;0,1,0)&amp;"s"&amp;IF(ДАННЫЕ!$Q1343&gt;0,IF(YEAR(ДАННЫЕ!$F$1)=YEAR(ДАННЫЕ!$Q1343),IF(MONTH(ДАННЫЕ!$F$1)=MONTH(ДАННЫЕ!$Q1343),111,11),1),0)&amp;"i"&amp;IF(ДАННЫЕ!$R1343+ДАННЫЕ!$S1343+ДАННЫЕ!$T1343=0,0,1)&amp;"h"&amp;IF(ДАННЫЕ!$P1343&gt;0,1,0)&amp;"p"&amp;IF(ДАННЫЕ!$CI1343&gt;0,IF(YEAR(ДАННЫЕ!$F$1)=YEAR(ДАННЫЕ!$CI1343),IF(MONTH(ДАННЫЕ!$F$1)=MONTH(ДАННЫЕ!$CI1343),111,11),1),0)&amp;"d"&amp;IF(ДАННЫЕ!$CJ1343&gt;0,IF(YEAR(ДАННЫЕ!$F$1)=YEAR(ДАННЫЕ!$CJ1343),IF(MONTH(ДАННЫЕ!$F$1)=MONTH(ДАННЫЕ!$CJ1343),111,11),1),0)&amp;"o"&amp;IF(ДАННЫЕ!$CK1343&gt;0,IF(MONTH(ДАННЫЕ!$F$1)=MONTH(ДАННЫЕ!$CK1343),111,11),0)&amp;"v"&amp;IF(ДАННЫЕ!$BE1343&gt;0,IF(MONTH(ДАННЫЕ!$F$1)=MONTH(ДАННЫЕ!$BE1343),111,11),0)</f>
        <v>g00f0c0s0i0h0p0d0o0v0</v>
      </c>
      <c r="P1343" s="15">
        <f t="shared" si="65"/>
        <v>0</v>
      </c>
      <c r="Q1343" s="15">
        <f>IF(ДАННЫЕ!$F$1&gt;ДАННЫЕ!$N1343,IF(YEAR(ДАННЫЕ!$F$1)=YEAR(ДАННЫЕ!M1343),1,0),0)</f>
        <v>0</v>
      </c>
      <c r="R1343" s="15">
        <f>IF(ДАННЫЕ!$F$1&gt;ДАННЫЕ!$N1343,IF(YEAR(ДАННЫЕ!$F$1)=YEAR(ДАННЫЕ!N1343),1,0),0)</f>
        <v>0</v>
      </c>
      <c r="S1343" s="15">
        <f>IF(ДАННЫЕ!$AA1343="2А",1,IF(ДАННЫЕ!$AA1343="2Б",2,IF(ДАННЫЕ!$AA1343="2В",3,IF(ДАННЫЕ!$AA1343=3,4,IF(ДАННЫЕ!$AA1343="4А",5,IF(ДАННЫЕ!$AA1343="4Б",6,IF(ДАННЫЕ!$AA1343="4В",7,IF(ДАННЫЕ!$AA1343=5,8,0))))))))</f>
        <v>0</v>
      </c>
      <c r="T1343" s="15">
        <f>IF(OR(ДАННЫЕ!$AC1343=2,ДАННЫЕ!$AD1343=2,ДАННЫЕ!$AE1343=2),2,IF(OR(ДАННЫЕ!$AC1343=1,ДАННЫЕ!$AD1343=1,ДАННЫЕ!$AE1343=1),1,0))</f>
        <v>0</v>
      </c>
    </row>
    <row r="1344" spans="1:20" x14ac:dyDescent="0.2">
      <c r="A1344" s="78">
        <f>IF(B1344&gt;0,IF(MONTH(ДАННЫЕ!$F$1)=MONTH(ДАННЫЕ!$B1344),1,0),0)</f>
        <v>0</v>
      </c>
      <c r="B1344" s="14">
        <f>IF(ДАННЫЕ!$B1344&gt;0,IF(YEAR(ДАННЫЕ!$F$1)=YEAR(ДАННЫЕ!$B1344),1,0),0)</f>
        <v>0</v>
      </c>
      <c r="C1344" s="14">
        <f>IF(ДАННЫЕ!$CM1344&gt;0,IF(YEAR(ДАННЫЕ!$F$1)=YEAR(ДАННЫЕ!$CM1344),1,0),0)</f>
        <v>0</v>
      </c>
      <c r="D1344" s="14">
        <f>IF(ДАННЫЕ!$CJ1344&gt;0,IF(ДАННЫЕ!$CL1344&gt;ДАННЫЕ!$F$1,1,IF(ДАННЫЕ!$CL1344&gt;0,0,1)),0)</f>
        <v>0</v>
      </c>
      <c r="E1344" s="43" t="str">
        <f ca="1">IF(ДАННЫЕ!$F$1&gt;0,IF(ДАННЫЕ!$G1344&gt;0,DATEDIF(ДАННЫЕ!$G1344,ДАННЫЕ!$F$1,"y"),""),IF(ДАННЫЕ!$G1344&gt;0,DATEDIF(ДАННЫЕ!$G1344,TODAY(),"y"),""))</f>
        <v/>
      </c>
      <c r="F1344" s="43" t="str">
        <f xml:space="preserve"> IF(ДАННЫЕ!$F1344="М",IF(E1344&gt;=18,IF(E1344&lt;60,1,""),""),"")&amp;IF(ДАННЫЕ!$F1344="Ж",IF(E1344&gt;=18,IF(E1344&lt;55,1,""),""),"")</f>
        <v/>
      </c>
      <c r="G1344" s="43" t="str">
        <f xml:space="preserve"> IF(ДАННЫЕ!$F1344="М",IF(E1344&gt;=60,2,""),"")&amp;IF(ДАННЫЕ!$F1344="Ж",IF(E1344&gt;=55,2,""),"")</f>
        <v/>
      </c>
      <c r="H1344" s="43" t="str">
        <f t="shared" ca="1" si="63"/>
        <v/>
      </c>
      <c r="I1344" s="43" t="str">
        <f t="shared" ca="1" si="64"/>
        <v>03</v>
      </c>
      <c r="J1344" s="28" t="str">
        <f ca="1">ДАННЫЕ!$F1344&amp;H1344&amp;I1344&amp;ДАННЫЕ!$I1344&amp;"m"&amp;IF(ДАННЫЕ!$I1344&gt;0,IF(ДАННЫЕ!$J1344&gt;0,0,1),"")&amp;"f"&amp;IF(ДАННЫЕ!$R1344&gt;0,IF(YEAR(ДАННЫЕ!$F$1)=YEAR(ДАННЫЕ!$R1344),1,0),0)&amp;"z"&amp;ДАННЫЕ!$R1344&amp;"p"&amp;ДАННЫЕ!$S1344&amp;"i"&amp;ДАННЫЕ!$T1344&amp;"h"&amp;ДАННЫЕ!$K1344&amp;"be"&amp;ДАННЫЕ!$BI1344&amp;"CD"&amp;IF(ДАННЫЕ!BF1344&gt;500,4,IF(ДАННЫЕ!BF1344&gt;350,3,IF(ДАННЫЕ!BF1344&gt;200,2,IF(ДАННЫЕ!BF1344&gt;0,1,0))))&amp;"g"&amp;B1344&amp;"d"&amp;H1344&amp;"l"&amp;ДАННЫЕ!AT1344&amp;"a"&amp;ДАННЫЕ!$V1344&amp;"v"&amp;R1344&amp;"k"&amp;ДАННЫЕ!$U1344&amp;"s"&amp;ДАННЫЕ!$Y1344&amp;"t"&amp;ДАННЫЕ!$X1344&amp;"b"&amp;IF(ДАННЫЕ!$Q1344&gt;1,1,0)&amp;"PP"&amp;ДАННЫЕ!Z1344&amp;"c"&amp;S1344&amp;"x"&amp;IF(ДАННЫЕ!$BY1344&gt;0,IF(YEAR(ДАННЫЕ!$F$1)=YEAR(ДАННЫЕ!$BY1344),1,0),0)&amp;"n"&amp;IF(ДАННЫЕ!$BZ1344&gt;0,IF(YEAR(ДАННЫЕ!$F$1)=YEAR(ДАННЫЕ!$BZ1344),1,0),0)&amp;"u"&amp;D1344&amp;"z"&amp;IF(ДАННЫЕ!$CL1344&gt;0,IF(YEAR(ДАННЫЕ!$F$1)&gt;YEAR(ДАННЫЕ!$CL1344),11,12),0)</f>
        <v>03mf0zpihbeCD0g0dlav0kstb0PPc0x0n0u0z0</v>
      </c>
      <c r="K1344" s="28" t="str">
        <f ca="1">ДАННЫЕ!$I1344&amp;"x"&amp;B1344&amp;"w"&amp;IF(T1344+ДАННЫЕ!AD1344+ДАННЫЕ!AE1344+ДАННЫЕ!AF1344+ДАННЫЕ!AG1344+ДАННЫЕ!AH1344+ДАННЫЕ!$AL1344+ДАННЫЕ!AI1344+ДАННЫЕ!AJ1344+ДАННЫЕ!AK1344+ДАННЫЕ!AP1344+ДАННЫЕ!AQ1344+ДАННЫЕ!AR1344+ДАННЫЕ!$AM1344+ДАННЫЕ!$AN1344+ДАННЫЕ!AS1344+ДАННЫЕ!AT1344&gt;0,1,0)&amp;IF(OR(T1344=2,ДАННЫЕ!AD1344=2,ДАННЫЕ!AE1344=2,ДАННЫЕ!AF1344=2,ДАННЫЕ!AG1344=2,ДАННЫЕ!AH1344=2,ДАННЫЕ!$AL1344=2,ДАННЫЕ!AI1344=2,ДАННЫЕ!AJ1344=2,ДАННЫЕ!AK1344=2,ДАННЫЕ!AP1344=2,ДАННЫЕ!AQ1344=2,ДАННЫЕ!AR1344=2,ДАННЫЕ!$AM1344=2,ДАННЫЕ!$AN1344=2,ДАННЫЕ!AS1344=2,ДАННЫЕ!AT1344=2),2,0)&amp;"t"&amp;IF(T1344&gt;0,"1"&amp;T1344,"00")&amp;"f"&amp;IF(ДАННЫЕ!$AC1344,"1"&amp;ДАННЫЕ!$AC1344,"00")&amp;"b"&amp;IF(ДАННЫЕ!$AD1344,"1"&amp;ДАННЫЕ!$AD1344,"00")&amp;"g"&amp;IF(ДАННЫЕ!$AF1344,"1"&amp;ДАННЫЕ!$AF1344,"00")&amp;"c"&amp;IF(ДАННЫЕ!$AG1344,"1"&amp;ДАННЫЕ!$AG1344,"00")&amp;"i"&amp;IF(ДАННЫЕ!$AH1344,"1"&amp;ДАННЫЕ!$AH1344,"00")&amp;"r"&amp;IF(ДАННЫЕ!$AL1344,"1"&amp;ДАННЫЕ!$AL1344,"00")&amp;"m"&amp;IF(ДАННЫЕ!$AI1344,"1"&amp;ДАННЫЕ!$AI1344,"00")&amp;"hS"&amp;IF(ДАННЫЕ!$AJ1344,"1"&amp;ДАННЫЕ!$AJ1344,"00")&amp;"hZ"&amp;IF(ДАННЫЕ!$AK1344,"1"&amp;ДАННЫЕ!$AK1344,"00")&amp;"p"&amp;IF(ДАННЫЕ!$AP1344,"1"&amp;ДАННЫЕ!$AP1344,"00")&amp;"k"&amp;IF(ДАННЫЕ!$AQ1344,"1"&amp;ДАННЫЕ!$AQ1344,"00")&amp;"z"&amp;IF(ДАННЫЕ!$AR1344,"1"&amp;ДАННЫЕ!$AR1344,"00")&amp;"j"&amp;IF(ДАННЫЕ!$AM1344,"1"&amp;ДАННЫЕ!$AM1344,"00")&amp;"n"&amp;IF(ДАННЫЕ!$AN1344,"1"&amp;ДАННЫЕ!$AN1344,"00")&amp;"E"&amp;ДАННЫЕ!BI1344&amp;"L"&amp;ДАННЫЕ!AO1344&amp;"h"&amp;IF(ДАННЫЕ!$AU1344&gt;0,1,0)&amp;"v"&amp;IF(ДАННЫЕ!$AW1344&gt;0,1,0)&amp;"a"&amp;IF(ДАННЫЕ!$AS1344,"1"&amp;ДАННЫЕ!$AS1344,"00")&amp;"s"&amp;IF(ДАННЫЕ!$AT1344,"1"&amp;ДАННЫЕ!$AT1344,"00")&amp;"u"&amp;IF(ДАННЫЕ!$CJ1344&gt;0,1,0)&amp;"y"&amp;B1344&amp;"d"&amp;H1344&amp;"e"&amp;F1344&amp;G1344</f>
        <v>x0w00t00f00b00g00c00i00r00m00hS00hZ00p00k00z00j00n00ELh0v0a00s00u0y0de</v>
      </c>
      <c r="L1344" s="28" t="str">
        <f ca="1">ДАННЫЕ!$I1344&amp;"VN"&amp;IF(ДАННЫЕ!AW1344&gt;0,11,10)&amp;"CD"&amp;IF(ДАННЫЕ!BF1344&gt;500,16,IF(ДАННЫЕ!BF1344&gt;350,15,IF(ДАННЫЕ!BF1344&gt;=200,14,IF(ДАННЫЕ!BF1344&gt;=100,13,IF(ДАННЫЕ!BF1344&gt;=50,12,IF(ДАННЫЕ!BF1344&gt;0,11,10))))))&amp;"AR"&amp;IF(ДАННЫЕ!BX1344&gt;0,1,0)&amp;"GD"&amp;B1344&amp;"VV"&amp;IF(E1344&gt;=5,IF(E1344&lt;18,1,0),0)</f>
        <v>VN10CD10AR0GD0VV0</v>
      </c>
      <c r="M1344" s="28" t="str">
        <f>ДАННЫЕ!$I1344&amp;"b"&amp;ДАННЫЕ!$BI1344&amp;"r"&amp;ДАННЫЕ!$BJ1344&amp;"CD"&amp;IF(ДАННЫЕ!BF1344&gt;0,IF(ДАННЫЕ!BF1344&lt;200,1,IF(ДАННЫЕ!BF1344&lt;350,2,3)),0)&amp;"h"&amp;IF(ДАННЫЕ!$BK1344+ДАННЫЕ!$BL1344+ДАННЫЕ!$BM1344&gt;0,1,0)&amp;"x"&amp;ДАННЫЕ!$BK1344&amp;"y"&amp;ДАННЫЕ!$BL1344&amp;"z"&amp;ДАННЫЕ!$BM1344&amp;"c"&amp;IF(ДАННЫЕ!$BK1344+ДАННЫЕ!$BL1344+ДАННЫЕ!$BM1344=3,1,0)&amp;"a"&amp;IF(ДАННЫЕ!$BQ1344+ДАННЫЕ!$BR1344&gt;0,1,0)&amp;"d"&amp;ДАННЫЕ!$BQ1344&amp;"v"&amp;ДАННЫЕ!$BR1344&amp;"p"&amp;ДАННЫЕ!$BS1344&amp;"n"&amp;ДАННЫЕ!$BU1344&amp;"t"&amp;ДАННЫЕ!$BV1344&amp;"o"&amp;ДАННЫЕ!$BT1344&amp;"l"&amp;IF(ДАННЫЕ!$BN1344&gt;0,1,0)&amp;ДАННЫЕ!$BN1344&amp;"g"&amp;ДАННЫЕ!$BO1344&amp;"s"&amp;ДАННЫЕ!$BP1344&amp;"DZ"&amp;IF(ДАННЫЕ!B1344-ДАННЫЕ!G1344 &lt; 60,IF(ДАННЫЕ!B1344-ДАННЫЕ!G1344 &gt;= 0,1,0),0)&amp;"u"&amp;IF(ДАННЫЕ!$CJ1344&gt;0,1,0)</f>
        <v>brCD0h0xyzc0a0dvpntol0gsDZ1u0</v>
      </c>
      <c r="N1344" s="28" t="str">
        <f ca="1">ДАННЫЕ!$F1344&amp;ДАННЫЕ!$I1344&amp;"g"&amp;B1344&amp;"cf"&amp;D1344&amp;"a"&amp;IF(ДАННЫЕ!$BX1344&gt;0,1,0)&amp;IF(ДАННЫЕ!$BF1344&gt;500,1,IF(ДАННЫЕ!$BF1344&gt;350,2,IF(ДАННЫЕ!$BF1344&gt;=200,3,IF(ДАННЫЕ!$BF1344&gt;=100,4,IF(ДАННЫЕ!$BF1344&gt;=50,5,IF(ДАННЫЕ!$BF1344&lt;50,6,0))))))&amp;"AR"&amp;IF(DATEDIF(ДАННЫЕ!$BX1344,ДАННЫЕ!$F$1,"y")&gt;1,1,0)&amp;"VG"&amp;IF(ДАННЫЕ!$BH1344="0",1,0)&amp;"o"&amp;IF(T1344+ДАННЫЕ!$AF1344+ДАННЫЕ!$AG1344+ДАННЫЕ!$AH1344+ДАННЫЕ!$AI1344+ДАННЫЕ!$AJ1344+ДАННЫЕ!$AP1344+ДАННЫЕ!$AQ1344+ДАННЫЕ!$AR1344+ДАННЫЕ!$AU1344+ДАННЫЕ!$AW1344+ДАННЫЕ!$AS1344+ДАННЫЕ!$AT1344&gt;0,1,0)&amp;"x"&amp;ДАННЫЕ!$AG1344&amp;"p"&amp;IF(ДАННЫЕ!$BY1344&gt;0,1,0)&amp;"v"&amp;IF(ДАННЫЕ!$BZ1344&gt;0,1,0)&amp;"n"&amp;ДАННЫЕ!$CA1344&amp;"t"&amp;ДАННЫЕ!$AY1344&amp;"k"&amp;ДАННЫЕ!$CB1344&amp;"q"&amp;ДАННЫЕ!$CC1344&amp;"w"&amp;ДАННЫЕ!$CD1344&amp;"e"&amp;ДАННЫЕ!$CE1344&amp;"m"&amp;ДАННЫЕ!$CF1344&amp;"c"&amp;ДАННЫЕ!$CG1344&amp;"z"&amp;ДАННЫЕ!$CH1344&amp;"d"&amp;IF(H1344=4,1,0)&amp;"s"&amp;IF(ДАННЫЕ!$J1344=1,0,1)&amp;"u"&amp;IF(ДАННЫЕ!$CJ1344&gt;0,1,0)</f>
        <v>g0cf0a06AR1VG0o0xp0v0ntkqwemczd0s1u0</v>
      </c>
      <c r="O1344" s="28" t="str">
        <f>ДАННЫЕ!$I1344&amp;"g"&amp;B1344&amp;A1344&amp;"f"&amp;P1344&amp;"c"&amp;IF(ДАННЫЕ!$U1344&gt;0,1,0)&amp;"s"&amp;IF(ДАННЫЕ!$Q1344&gt;0,IF(YEAR(ДАННЫЕ!$F$1)=YEAR(ДАННЫЕ!$Q1344),IF(MONTH(ДАННЫЕ!$F$1)=MONTH(ДАННЫЕ!$Q1344),111,11),1),0)&amp;"i"&amp;IF(ДАННЫЕ!$R1344+ДАННЫЕ!$S1344+ДАННЫЕ!$T1344=0,0,1)&amp;"h"&amp;IF(ДАННЫЕ!$P1344&gt;0,1,0)&amp;"p"&amp;IF(ДАННЫЕ!$CI1344&gt;0,IF(YEAR(ДАННЫЕ!$F$1)=YEAR(ДАННЫЕ!$CI1344),IF(MONTH(ДАННЫЕ!$F$1)=MONTH(ДАННЫЕ!$CI1344),111,11),1),0)&amp;"d"&amp;IF(ДАННЫЕ!$CJ1344&gt;0,IF(YEAR(ДАННЫЕ!$F$1)=YEAR(ДАННЫЕ!$CJ1344),IF(MONTH(ДАННЫЕ!$F$1)=MONTH(ДАННЫЕ!$CJ1344),111,11),1),0)&amp;"o"&amp;IF(ДАННЫЕ!$CK1344&gt;0,IF(MONTH(ДАННЫЕ!$F$1)=MONTH(ДАННЫЕ!$CK1344),111,11),0)&amp;"v"&amp;IF(ДАННЫЕ!$BE1344&gt;0,IF(MONTH(ДАННЫЕ!$F$1)=MONTH(ДАННЫЕ!$BE1344),111,11),0)</f>
        <v>g00f0c0s0i0h0p0d0o0v0</v>
      </c>
      <c r="P1344" s="15">
        <f t="shared" si="65"/>
        <v>0</v>
      </c>
      <c r="Q1344" s="15">
        <f>IF(ДАННЫЕ!$F$1&gt;ДАННЫЕ!$N1344,IF(YEAR(ДАННЫЕ!$F$1)=YEAR(ДАННЫЕ!M1344),1,0),0)</f>
        <v>0</v>
      </c>
      <c r="R1344" s="15">
        <f>IF(ДАННЫЕ!$F$1&gt;ДАННЫЕ!$N1344,IF(YEAR(ДАННЫЕ!$F$1)=YEAR(ДАННЫЕ!N1344),1,0),0)</f>
        <v>0</v>
      </c>
      <c r="S1344" s="15">
        <f>IF(ДАННЫЕ!$AA1344="2А",1,IF(ДАННЫЕ!$AA1344="2Б",2,IF(ДАННЫЕ!$AA1344="2В",3,IF(ДАННЫЕ!$AA1344=3,4,IF(ДАННЫЕ!$AA1344="4А",5,IF(ДАННЫЕ!$AA1344="4Б",6,IF(ДАННЫЕ!$AA1344="4В",7,IF(ДАННЫЕ!$AA1344=5,8,0))))))))</f>
        <v>0</v>
      </c>
      <c r="T1344" s="15">
        <f>IF(OR(ДАННЫЕ!$AC1344=2,ДАННЫЕ!$AD1344=2,ДАННЫЕ!$AE1344=2),2,IF(OR(ДАННЫЕ!$AC1344=1,ДАННЫЕ!$AD1344=1,ДАННЫЕ!$AE1344=1),1,0))</f>
        <v>0</v>
      </c>
    </row>
    <row r="1345" spans="1:20" x14ac:dyDescent="0.2">
      <c r="A1345" s="78">
        <f>IF(B1345&gt;0,IF(MONTH(ДАННЫЕ!$F$1)=MONTH(ДАННЫЕ!$B1345),1,0),0)</f>
        <v>0</v>
      </c>
      <c r="B1345" s="14">
        <f>IF(ДАННЫЕ!$B1345&gt;0,IF(YEAR(ДАННЫЕ!$F$1)=YEAR(ДАННЫЕ!$B1345),1,0),0)</f>
        <v>0</v>
      </c>
      <c r="C1345" s="14">
        <f>IF(ДАННЫЕ!$CM1345&gt;0,IF(YEAR(ДАННЫЕ!$F$1)=YEAR(ДАННЫЕ!$CM1345),1,0),0)</f>
        <v>0</v>
      </c>
      <c r="D1345" s="14">
        <f>IF(ДАННЫЕ!$CJ1345&gt;0,IF(ДАННЫЕ!$CL1345&gt;ДАННЫЕ!$F$1,1,IF(ДАННЫЕ!$CL1345&gt;0,0,1)),0)</f>
        <v>0</v>
      </c>
      <c r="E1345" s="43" t="str">
        <f ca="1">IF(ДАННЫЕ!$F$1&gt;0,IF(ДАННЫЕ!$G1345&gt;0,DATEDIF(ДАННЫЕ!$G1345,ДАННЫЕ!$F$1,"y"),""),IF(ДАННЫЕ!$G1345&gt;0,DATEDIF(ДАННЫЕ!$G1345,TODAY(),"y"),""))</f>
        <v/>
      </c>
      <c r="F1345" s="43" t="str">
        <f xml:space="preserve"> IF(ДАННЫЕ!$F1345="М",IF(E1345&gt;=18,IF(E1345&lt;60,1,""),""),"")&amp;IF(ДАННЫЕ!$F1345="Ж",IF(E1345&gt;=18,IF(E1345&lt;55,1,""),""),"")</f>
        <v/>
      </c>
      <c r="G1345" s="43" t="str">
        <f xml:space="preserve"> IF(ДАННЫЕ!$F1345="М",IF(E1345&gt;=60,2,""),"")&amp;IF(ДАННЫЕ!$F1345="Ж",IF(E1345&gt;=55,2,""),"")</f>
        <v/>
      </c>
      <c r="H1345" s="43" t="str">
        <f t="shared" ca="1" si="63"/>
        <v/>
      </c>
      <c r="I1345" s="43" t="str">
        <f t="shared" ca="1" si="64"/>
        <v>03</v>
      </c>
      <c r="J1345" s="28" t="str">
        <f ca="1">ДАННЫЕ!$F1345&amp;H1345&amp;I1345&amp;ДАННЫЕ!$I1345&amp;"m"&amp;IF(ДАННЫЕ!$I1345&gt;0,IF(ДАННЫЕ!$J1345&gt;0,0,1),"")&amp;"f"&amp;IF(ДАННЫЕ!$R1345&gt;0,IF(YEAR(ДАННЫЕ!$F$1)=YEAR(ДАННЫЕ!$R1345),1,0),0)&amp;"z"&amp;ДАННЫЕ!$R1345&amp;"p"&amp;ДАННЫЕ!$S1345&amp;"i"&amp;ДАННЫЕ!$T1345&amp;"h"&amp;ДАННЫЕ!$K1345&amp;"be"&amp;ДАННЫЕ!$BI1345&amp;"CD"&amp;IF(ДАННЫЕ!BF1345&gt;500,4,IF(ДАННЫЕ!BF1345&gt;350,3,IF(ДАННЫЕ!BF1345&gt;200,2,IF(ДАННЫЕ!BF1345&gt;0,1,0))))&amp;"g"&amp;B1345&amp;"d"&amp;H1345&amp;"l"&amp;ДАННЫЕ!AT1345&amp;"a"&amp;ДАННЫЕ!$V1345&amp;"v"&amp;R1345&amp;"k"&amp;ДАННЫЕ!$U1345&amp;"s"&amp;ДАННЫЕ!$Y1345&amp;"t"&amp;ДАННЫЕ!$X1345&amp;"b"&amp;IF(ДАННЫЕ!$Q1345&gt;1,1,0)&amp;"PP"&amp;ДАННЫЕ!Z1345&amp;"c"&amp;S1345&amp;"x"&amp;IF(ДАННЫЕ!$BY1345&gt;0,IF(YEAR(ДАННЫЕ!$F$1)=YEAR(ДАННЫЕ!$BY1345),1,0),0)&amp;"n"&amp;IF(ДАННЫЕ!$BZ1345&gt;0,IF(YEAR(ДАННЫЕ!$F$1)=YEAR(ДАННЫЕ!$BZ1345),1,0),0)&amp;"u"&amp;D1345&amp;"z"&amp;IF(ДАННЫЕ!$CL1345&gt;0,IF(YEAR(ДАННЫЕ!$F$1)&gt;YEAR(ДАННЫЕ!$CL1345),11,12),0)</f>
        <v>03mf0zpihbeCD0g0dlav0kstb0PPc0x0n0u0z0</v>
      </c>
      <c r="K1345" s="28" t="str">
        <f ca="1">ДАННЫЕ!$I1345&amp;"x"&amp;B1345&amp;"w"&amp;IF(T1345+ДАННЫЕ!AD1345+ДАННЫЕ!AE1345+ДАННЫЕ!AF1345+ДАННЫЕ!AG1345+ДАННЫЕ!AH1345+ДАННЫЕ!$AL1345+ДАННЫЕ!AI1345+ДАННЫЕ!AJ1345+ДАННЫЕ!AK1345+ДАННЫЕ!AP1345+ДАННЫЕ!AQ1345+ДАННЫЕ!AR1345+ДАННЫЕ!$AM1345+ДАННЫЕ!$AN1345+ДАННЫЕ!AS1345+ДАННЫЕ!AT1345&gt;0,1,0)&amp;IF(OR(T1345=2,ДАННЫЕ!AD1345=2,ДАННЫЕ!AE1345=2,ДАННЫЕ!AF1345=2,ДАННЫЕ!AG1345=2,ДАННЫЕ!AH1345=2,ДАННЫЕ!$AL1345=2,ДАННЫЕ!AI1345=2,ДАННЫЕ!AJ1345=2,ДАННЫЕ!AK1345=2,ДАННЫЕ!AP1345=2,ДАННЫЕ!AQ1345=2,ДАННЫЕ!AR1345=2,ДАННЫЕ!$AM1345=2,ДАННЫЕ!$AN1345=2,ДАННЫЕ!AS1345=2,ДАННЫЕ!AT1345=2),2,0)&amp;"t"&amp;IF(T1345&gt;0,"1"&amp;T1345,"00")&amp;"f"&amp;IF(ДАННЫЕ!$AC1345,"1"&amp;ДАННЫЕ!$AC1345,"00")&amp;"b"&amp;IF(ДАННЫЕ!$AD1345,"1"&amp;ДАННЫЕ!$AD1345,"00")&amp;"g"&amp;IF(ДАННЫЕ!$AF1345,"1"&amp;ДАННЫЕ!$AF1345,"00")&amp;"c"&amp;IF(ДАННЫЕ!$AG1345,"1"&amp;ДАННЫЕ!$AG1345,"00")&amp;"i"&amp;IF(ДАННЫЕ!$AH1345,"1"&amp;ДАННЫЕ!$AH1345,"00")&amp;"r"&amp;IF(ДАННЫЕ!$AL1345,"1"&amp;ДАННЫЕ!$AL1345,"00")&amp;"m"&amp;IF(ДАННЫЕ!$AI1345,"1"&amp;ДАННЫЕ!$AI1345,"00")&amp;"hS"&amp;IF(ДАННЫЕ!$AJ1345,"1"&amp;ДАННЫЕ!$AJ1345,"00")&amp;"hZ"&amp;IF(ДАННЫЕ!$AK1345,"1"&amp;ДАННЫЕ!$AK1345,"00")&amp;"p"&amp;IF(ДАННЫЕ!$AP1345,"1"&amp;ДАННЫЕ!$AP1345,"00")&amp;"k"&amp;IF(ДАННЫЕ!$AQ1345,"1"&amp;ДАННЫЕ!$AQ1345,"00")&amp;"z"&amp;IF(ДАННЫЕ!$AR1345,"1"&amp;ДАННЫЕ!$AR1345,"00")&amp;"j"&amp;IF(ДАННЫЕ!$AM1345,"1"&amp;ДАННЫЕ!$AM1345,"00")&amp;"n"&amp;IF(ДАННЫЕ!$AN1345,"1"&amp;ДАННЫЕ!$AN1345,"00")&amp;"E"&amp;ДАННЫЕ!BI1345&amp;"L"&amp;ДАННЫЕ!AO1345&amp;"h"&amp;IF(ДАННЫЕ!$AU1345&gt;0,1,0)&amp;"v"&amp;IF(ДАННЫЕ!$AW1345&gt;0,1,0)&amp;"a"&amp;IF(ДАННЫЕ!$AS1345,"1"&amp;ДАННЫЕ!$AS1345,"00")&amp;"s"&amp;IF(ДАННЫЕ!$AT1345,"1"&amp;ДАННЫЕ!$AT1345,"00")&amp;"u"&amp;IF(ДАННЫЕ!$CJ1345&gt;0,1,0)&amp;"y"&amp;B1345&amp;"d"&amp;H1345&amp;"e"&amp;F1345&amp;G1345</f>
        <v>x0w00t00f00b00g00c00i00r00m00hS00hZ00p00k00z00j00n00ELh0v0a00s00u0y0de</v>
      </c>
      <c r="L1345" s="28" t="str">
        <f ca="1">ДАННЫЕ!$I1345&amp;"VN"&amp;IF(ДАННЫЕ!AW1345&gt;0,11,10)&amp;"CD"&amp;IF(ДАННЫЕ!BF1345&gt;500,16,IF(ДАННЫЕ!BF1345&gt;350,15,IF(ДАННЫЕ!BF1345&gt;=200,14,IF(ДАННЫЕ!BF1345&gt;=100,13,IF(ДАННЫЕ!BF1345&gt;=50,12,IF(ДАННЫЕ!BF1345&gt;0,11,10))))))&amp;"AR"&amp;IF(ДАННЫЕ!BX1345&gt;0,1,0)&amp;"GD"&amp;B1345&amp;"VV"&amp;IF(E1345&gt;=5,IF(E1345&lt;18,1,0),0)</f>
        <v>VN10CD10AR0GD0VV0</v>
      </c>
      <c r="M1345" s="28" t="str">
        <f>ДАННЫЕ!$I1345&amp;"b"&amp;ДАННЫЕ!$BI1345&amp;"r"&amp;ДАННЫЕ!$BJ1345&amp;"CD"&amp;IF(ДАННЫЕ!BF1345&gt;0,IF(ДАННЫЕ!BF1345&lt;200,1,IF(ДАННЫЕ!BF1345&lt;350,2,3)),0)&amp;"h"&amp;IF(ДАННЫЕ!$BK1345+ДАННЫЕ!$BL1345+ДАННЫЕ!$BM1345&gt;0,1,0)&amp;"x"&amp;ДАННЫЕ!$BK1345&amp;"y"&amp;ДАННЫЕ!$BL1345&amp;"z"&amp;ДАННЫЕ!$BM1345&amp;"c"&amp;IF(ДАННЫЕ!$BK1345+ДАННЫЕ!$BL1345+ДАННЫЕ!$BM1345=3,1,0)&amp;"a"&amp;IF(ДАННЫЕ!$BQ1345+ДАННЫЕ!$BR1345&gt;0,1,0)&amp;"d"&amp;ДАННЫЕ!$BQ1345&amp;"v"&amp;ДАННЫЕ!$BR1345&amp;"p"&amp;ДАННЫЕ!$BS1345&amp;"n"&amp;ДАННЫЕ!$BU1345&amp;"t"&amp;ДАННЫЕ!$BV1345&amp;"o"&amp;ДАННЫЕ!$BT1345&amp;"l"&amp;IF(ДАННЫЕ!$BN1345&gt;0,1,0)&amp;ДАННЫЕ!$BN1345&amp;"g"&amp;ДАННЫЕ!$BO1345&amp;"s"&amp;ДАННЫЕ!$BP1345&amp;"DZ"&amp;IF(ДАННЫЕ!B1345-ДАННЫЕ!G1345 &lt; 60,IF(ДАННЫЕ!B1345-ДАННЫЕ!G1345 &gt;= 0,1,0),0)&amp;"u"&amp;IF(ДАННЫЕ!$CJ1345&gt;0,1,0)</f>
        <v>brCD0h0xyzc0a0dvpntol0gsDZ1u0</v>
      </c>
      <c r="N1345" s="28" t="str">
        <f ca="1">ДАННЫЕ!$F1345&amp;ДАННЫЕ!$I1345&amp;"g"&amp;B1345&amp;"cf"&amp;D1345&amp;"a"&amp;IF(ДАННЫЕ!$BX1345&gt;0,1,0)&amp;IF(ДАННЫЕ!$BF1345&gt;500,1,IF(ДАННЫЕ!$BF1345&gt;350,2,IF(ДАННЫЕ!$BF1345&gt;=200,3,IF(ДАННЫЕ!$BF1345&gt;=100,4,IF(ДАННЫЕ!$BF1345&gt;=50,5,IF(ДАННЫЕ!$BF1345&lt;50,6,0))))))&amp;"AR"&amp;IF(DATEDIF(ДАННЫЕ!$BX1345,ДАННЫЕ!$F$1,"y")&gt;1,1,0)&amp;"VG"&amp;IF(ДАННЫЕ!$BH1345="0",1,0)&amp;"o"&amp;IF(T1345+ДАННЫЕ!$AF1345+ДАННЫЕ!$AG1345+ДАННЫЕ!$AH1345+ДАННЫЕ!$AI1345+ДАННЫЕ!$AJ1345+ДАННЫЕ!$AP1345+ДАННЫЕ!$AQ1345+ДАННЫЕ!$AR1345+ДАННЫЕ!$AU1345+ДАННЫЕ!$AW1345+ДАННЫЕ!$AS1345+ДАННЫЕ!$AT1345&gt;0,1,0)&amp;"x"&amp;ДАННЫЕ!$AG1345&amp;"p"&amp;IF(ДАННЫЕ!$BY1345&gt;0,1,0)&amp;"v"&amp;IF(ДАННЫЕ!$BZ1345&gt;0,1,0)&amp;"n"&amp;ДАННЫЕ!$CA1345&amp;"t"&amp;ДАННЫЕ!$AY1345&amp;"k"&amp;ДАННЫЕ!$CB1345&amp;"q"&amp;ДАННЫЕ!$CC1345&amp;"w"&amp;ДАННЫЕ!$CD1345&amp;"e"&amp;ДАННЫЕ!$CE1345&amp;"m"&amp;ДАННЫЕ!$CF1345&amp;"c"&amp;ДАННЫЕ!$CG1345&amp;"z"&amp;ДАННЫЕ!$CH1345&amp;"d"&amp;IF(H1345=4,1,0)&amp;"s"&amp;IF(ДАННЫЕ!$J1345=1,0,1)&amp;"u"&amp;IF(ДАННЫЕ!$CJ1345&gt;0,1,0)</f>
        <v>g0cf0a06AR1VG0o0xp0v0ntkqwemczd0s1u0</v>
      </c>
      <c r="O1345" s="28" t="str">
        <f>ДАННЫЕ!$I1345&amp;"g"&amp;B1345&amp;A1345&amp;"f"&amp;P1345&amp;"c"&amp;IF(ДАННЫЕ!$U1345&gt;0,1,0)&amp;"s"&amp;IF(ДАННЫЕ!$Q1345&gt;0,IF(YEAR(ДАННЫЕ!$F$1)=YEAR(ДАННЫЕ!$Q1345),IF(MONTH(ДАННЫЕ!$F$1)=MONTH(ДАННЫЕ!$Q1345),111,11),1),0)&amp;"i"&amp;IF(ДАННЫЕ!$R1345+ДАННЫЕ!$S1345+ДАННЫЕ!$T1345=0,0,1)&amp;"h"&amp;IF(ДАННЫЕ!$P1345&gt;0,1,0)&amp;"p"&amp;IF(ДАННЫЕ!$CI1345&gt;0,IF(YEAR(ДАННЫЕ!$F$1)=YEAR(ДАННЫЕ!$CI1345),IF(MONTH(ДАННЫЕ!$F$1)=MONTH(ДАННЫЕ!$CI1345),111,11),1),0)&amp;"d"&amp;IF(ДАННЫЕ!$CJ1345&gt;0,IF(YEAR(ДАННЫЕ!$F$1)=YEAR(ДАННЫЕ!$CJ1345),IF(MONTH(ДАННЫЕ!$F$1)=MONTH(ДАННЫЕ!$CJ1345),111,11),1),0)&amp;"o"&amp;IF(ДАННЫЕ!$CK1345&gt;0,IF(MONTH(ДАННЫЕ!$F$1)=MONTH(ДАННЫЕ!$CK1345),111,11),0)&amp;"v"&amp;IF(ДАННЫЕ!$BE1345&gt;0,IF(MONTH(ДАННЫЕ!$F$1)=MONTH(ДАННЫЕ!$BE1345),111,11),0)</f>
        <v>g00f0c0s0i0h0p0d0o0v0</v>
      </c>
      <c r="P1345" s="15">
        <f t="shared" si="65"/>
        <v>0</v>
      </c>
      <c r="Q1345" s="15">
        <f>IF(ДАННЫЕ!$F$1&gt;ДАННЫЕ!$N1345,IF(YEAR(ДАННЫЕ!$F$1)=YEAR(ДАННЫЕ!M1345),1,0),0)</f>
        <v>0</v>
      </c>
      <c r="R1345" s="15">
        <f>IF(ДАННЫЕ!$F$1&gt;ДАННЫЕ!$N1345,IF(YEAR(ДАННЫЕ!$F$1)=YEAR(ДАННЫЕ!N1345),1,0),0)</f>
        <v>0</v>
      </c>
      <c r="S1345" s="15">
        <f>IF(ДАННЫЕ!$AA1345="2А",1,IF(ДАННЫЕ!$AA1345="2Б",2,IF(ДАННЫЕ!$AA1345="2В",3,IF(ДАННЫЕ!$AA1345=3,4,IF(ДАННЫЕ!$AA1345="4А",5,IF(ДАННЫЕ!$AA1345="4Б",6,IF(ДАННЫЕ!$AA1345="4В",7,IF(ДАННЫЕ!$AA1345=5,8,0))))))))</f>
        <v>0</v>
      </c>
      <c r="T1345" s="15">
        <f>IF(OR(ДАННЫЕ!$AC1345=2,ДАННЫЕ!$AD1345=2,ДАННЫЕ!$AE1345=2),2,IF(OR(ДАННЫЕ!$AC1345=1,ДАННЫЕ!$AD1345=1,ДАННЫЕ!$AE1345=1),1,0))</f>
        <v>0</v>
      </c>
    </row>
    <row r="1346" spans="1:20" x14ac:dyDescent="0.2">
      <c r="A1346" s="78">
        <f>IF(B1346&gt;0,IF(MONTH(ДАННЫЕ!$F$1)=MONTH(ДАННЫЕ!$B1346),1,0),0)</f>
        <v>0</v>
      </c>
      <c r="B1346" s="14">
        <f>IF(ДАННЫЕ!$B1346&gt;0,IF(YEAR(ДАННЫЕ!$F$1)=YEAR(ДАННЫЕ!$B1346),1,0),0)</f>
        <v>0</v>
      </c>
      <c r="C1346" s="14">
        <f>IF(ДАННЫЕ!$CM1346&gt;0,IF(YEAR(ДАННЫЕ!$F$1)=YEAR(ДАННЫЕ!$CM1346),1,0),0)</f>
        <v>0</v>
      </c>
      <c r="D1346" s="14">
        <f>IF(ДАННЫЕ!$CJ1346&gt;0,IF(ДАННЫЕ!$CL1346&gt;ДАННЫЕ!$F$1,1,IF(ДАННЫЕ!$CL1346&gt;0,0,1)),0)</f>
        <v>0</v>
      </c>
      <c r="E1346" s="43" t="str">
        <f ca="1">IF(ДАННЫЕ!$F$1&gt;0,IF(ДАННЫЕ!$G1346&gt;0,DATEDIF(ДАННЫЕ!$G1346,ДАННЫЕ!$F$1,"y"),""),IF(ДАННЫЕ!$G1346&gt;0,DATEDIF(ДАННЫЕ!$G1346,TODAY(),"y"),""))</f>
        <v/>
      </c>
      <c r="F1346" s="43" t="str">
        <f xml:space="preserve"> IF(ДАННЫЕ!$F1346="М",IF(E1346&gt;=18,IF(E1346&lt;60,1,""),""),"")&amp;IF(ДАННЫЕ!$F1346="Ж",IF(E1346&gt;=18,IF(E1346&lt;55,1,""),""),"")</f>
        <v/>
      </c>
      <c r="G1346" s="43" t="str">
        <f xml:space="preserve"> IF(ДАННЫЕ!$F1346="М",IF(E1346&gt;=60,2,""),"")&amp;IF(ДАННЫЕ!$F1346="Ж",IF(E1346&gt;=55,2,""),"")</f>
        <v/>
      </c>
      <c r="H1346" s="43" t="str">
        <f t="shared" ca="1" si="63"/>
        <v/>
      </c>
      <c r="I1346" s="43" t="str">
        <f t="shared" ca="1" si="64"/>
        <v>03</v>
      </c>
      <c r="J1346" s="28" t="str">
        <f ca="1">ДАННЫЕ!$F1346&amp;H1346&amp;I1346&amp;ДАННЫЕ!$I1346&amp;"m"&amp;IF(ДАННЫЕ!$I1346&gt;0,IF(ДАННЫЕ!$J1346&gt;0,0,1),"")&amp;"f"&amp;IF(ДАННЫЕ!$R1346&gt;0,IF(YEAR(ДАННЫЕ!$F$1)=YEAR(ДАННЫЕ!$R1346),1,0),0)&amp;"z"&amp;ДАННЫЕ!$R1346&amp;"p"&amp;ДАННЫЕ!$S1346&amp;"i"&amp;ДАННЫЕ!$T1346&amp;"h"&amp;ДАННЫЕ!$K1346&amp;"be"&amp;ДАННЫЕ!$BI1346&amp;"CD"&amp;IF(ДАННЫЕ!BF1346&gt;500,4,IF(ДАННЫЕ!BF1346&gt;350,3,IF(ДАННЫЕ!BF1346&gt;200,2,IF(ДАННЫЕ!BF1346&gt;0,1,0))))&amp;"g"&amp;B1346&amp;"d"&amp;H1346&amp;"l"&amp;ДАННЫЕ!AT1346&amp;"a"&amp;ДАННЫЕ!$V1346&amp;"v"&amp;R1346&amp;"k"&amp;ДАННЫЕ!$U1346&amp;"s"&amp;ДАННЫЕ!$Y1346&amp;"t"&amp;ДАННЫЕ!$X1346&amp;"b"&amp;IF(ДАННЫЕ!$Q1346&gt;1,1,0)&amp;"PP"&amp;ДАННЫЕ!Z1346&amp;"c"&amp;S1346&amp;"x"&amp;IF(ДАННЫЕ!$BY1346&gt;0,IF(YEAR(ДАННЫЕ!$F$1)=YEAR(ДАННЫЕ!$BY1346),1,0),0)&amp;"n"&amp;IF(ДАННЫЕ!$BZ1346&gt;0,IF(YEAR(ДАННЫЕ!$F$1)=YEAR(ДАННЫЕ!$BZ1346),1,0),0)&amp;"u"&amp;D1346&amp;"z"&amp;IF(ДАННЫЕ!$CL1346&gt;0,IF(YEAR(ДАННЫЕ!$F$1)&gt;YEAR(ДАННЫЕ!$CL1346),11,12),0)</f>
        <v>03mf0zpihbeCD0g0dlav0kstb0PPc0x0n0u0z0</v>
      </c>
      <c r="K1346" s="28" t="str">
        <f ca="1">ДАННЫЕ!$I1346&amp;"x"&amp;B1346&amp;"w"&amp;IF(T1346+ДАННЫЕ!AD1346+ДАННЫЕ!AE1346+ДАННЫЕ!AF1346+ДАННЫЕ!AG1346+ДАННЫЕ!AH1346+ДАННЫЕ!$AL1346+ДАННЫЕ!AI1346+ДАННЫЕ!AJ1346+ДАННЫЕ!AK1346+ДАННЫЕ!AP1346+ДАННЫЕ!AQ1346+ДАННЫЕ!AR1346+ДАННЫЕ!$AM1346+ДАННЫЕ!$AN1346+ДАННЫЕ!AS1346+ДАННЫЕ!AT1346&gt;0,1,0)&amp;IF(OR(T1346=2,ДАННЫЕ!AD1346=2,ДАННЫЕ!AE1346=2,ДАННЫЕ!AF1346=2,ДАННЫЕ!AG1346=2,ДАННЫЕ!AH1346=2,ДАННЫЕ!$AL1346=2,ДАННЫЕ!AI1346=2,ДАННЫЕ!AJ1346=2,ДАННЫЕ!AK1346=2,ДАННЫЕ!AP1346=2,ДАННЫЕ!AQ1346=2,ДАННЫЕ!AR1346=2,ДАННЫЕ!$AM1346=2,ДАННЫЕ!$AN1346=2,ДАННЫЕ!AS1346=2,ДАННЫЕ!AT1346=2),2,0)&amp;"t"&amp;IF(T1346&gt;0,"1"&amp;T1346,"00")&amp;"f"&amp;IF(ДАННЫЕ!$AC1346,"1"&amp;ДАННЫЕ!$AC1346,"00")&amp;"b"&amp;IF(ДАННЫЕ!$AD1346,"1"&amp;ДАННЫЕ!$AD1346,"00")&amp;"g"&amp;IF(ДАННЫЕ!$AF1346,"1"&amp;ДАННЫЕ!$AF1346,"00")&amp;"c"&amp;IF(ДАННЫЕ!$AG1346,"1"&amp;ДАННЫЕ!$AG1346,"00")&amp;"i"&amp;IF(ДАННЫЕ!$AH1346,"1"&amp;ДАННЫЕ!$AH1346,"00")&amp;"r"&amp;IF(ДАННЫЕ!$AL1346,"1"&amp;ДАННЫЕ!$AL1346,"00")&amp;"m"&amp;IF(ДАННЫЕ!$AI1346,"1"&amp;ДАННЫЕ!$AI1346,"00")&amp;"hS"&amp;IF(ДАННЫЕ!$AJ1346,"1"&amp;ДАННЫЕ!$AJ1346,"00")&amp;"hZ"&amp;IF(ДАННЫЕ!$AK1346,"1"&amp;ДАННЫЕ!$AK1346,"00")&amp;"p"&amp;IF(ДАННЫЕ!$AP1346,"1"&amp;ДАННЫЕ!$AP1346,"00")&amp;"k"&amp;IF(ДАННЫЕ!$AQ1346,"1"&amp;ДАННЫЕ!$AQ1346,"00")&amp;"z"&amp;IF(ДАННЫЕ!$AR1346,"1"&amp;ДАННЫЕ!$AR1346,"00")&amp;"j"&amp;IF(ДАННЫЕ!$AM1346,"1"&amp;ДАННЫЕ!$AM1346,"00")&amp;"n"&amp;IF(ДАННЫЕ!$AN1346,"1"&amp;ДАННЫЕ!$AN1346,"00")&amp;"E"&amp;ДАННЫЕ!BI1346&amp;"L"&amp;ДАННЫЕ!AO1346&amp;"h"&amp;IF(ДАННЫЕ!$AU1346&gt;0,1,0)&amp;"v"&amp;IF(ДАННЫЕ!$AW1346&gt;0,1,0)&amp;"a"&amp;IF(ДАННЫЕ!$AS1346,"1"&amp;ДАННЫЕ!$AS1346,"00")&amp;"s"&amp;IF(ДАННЫЕ!$AT1346,"1"&amp;ДАННЫЕ!$AT1346,"00")&amp;"u"&amp;IF(ДАННЫЕ!$CJ1346&gt;0,1,0)&amp;"y"&amp;B1346&amp;"d"&amp;H1346&amp;"e"&amp;F1346&amp;G1346</f>
        <v>x0w00t00f00b00g00c00i00r00m00hS00hZ00p00k00z00j00n00ELh0v0a00s00u0y0de</v>
      </c>
      <c r="L1346" s="28" t="str">
        <f ca="1">ДАННЫЕ!$I1346&amp;"VN"&amp;IF(ДАННЫЕ!AW1346&gt;0,11,10)&amp;"CD"&amp;IF(ДАННЫЕ!BF1346&gt;500,16,IF(ДАННЫЕ!BF1346&gt;350,15,IF(ДАННЫЕ!BF1346&gt;=200,14,IF(ДАННЫЕ!BF1346&gt;=100,13,IF(ДАННЫЕ!BF1346&gt;=50,12,IF(ДАННЫЕ!BF1346&gt;0,11,10))))))&amp;"AR"&amp;IF(ДАННЫЕ!BX1346&gt;0,1,0)&amp;"GD"&amp;B1346&amp;"VV"&amp;IF(E1346&gt;=5,IF(E1346&lt;18,1,0),0)</f>
        <v>VN10CD10AR0GD0VV0</v>
      </c>
      <c r="M1346" s="28" t="str">
        <f>ДАННЫЕ!$I1346&amp;"b"&amp;ДАННЫЕ!$BI1346&amp;"r"&amp;ДАННЫЕ!$BJ1346&amp;"CD"&amp;IF(ДАННЫЕ!BF1346&gt;0,IF(ДАННЫЕ!BF1346&lt;200,1,IF(ДАННЫЕ!BF1346&lt;350,2,3)),0)&amp;"h"&amp;IF(ДАННЫЕ!$BK1346+ДАННЫЕ!$BL1346+ДАННЫЕ!$BM1346&gt;0,1,0)&amp;"x"&amp;ДАННЫЕ!$BK1346&amp;"y"&amp;ДАННЫЕ!$BL1346&amp;"z"&amp;ДАННЫЕ!$BM1346&amp;"c"&amp;IF(ДАННЫЕ!$BK1346+ДАННЫЕ!$BL1346+ДАННЫЕ!$BM1346=3,1,0)&amp;"a"&amp;IF(ДАННЫЕ!$BQ1346+ДАННЫЕ!$BR1346&gt;0,1,0)&amp;"d"&amp;ДАННЫЕ!$BQ1346&amp;"v"&amp;ДАННЫЕ!$BR1346&amp;"p"&amp;ДАННЫЕ!$BS1346&amp;"n"&amp;ДАННЫЕ!$BU1346&amp;"t"&amp;ДАННЫЕ!$BV1346&amp;"o"&amp;ДАННЫЕ!$BT1346&amp;"l"&amp;IF(ДАННЫЕ!$BN1346&gt;0,1,0)&amp;ДАННЫЕ!$BN1346&amp;"g"&amp;ДАННЫЕ!$BO1346&amp;"s"&amp;ДАННЫЕ!$BP1346&amp;"DZ"&amp;IF(ДАННЫЕ!B1346-ДАННЫЕ!G1346 &lt; 60,IF(ДАННЫЕ!B1346-ДАННЫЕ!G1346 &gt;= 0,1,0),0)&amp;"u"&amp;IF(ДАННЫЕ!$CJ1346&gt;0,1,0)</f>
        <v>brCD0h0xyzc0a0dvpntol0gsDZ1u0</v>
      </c>
      <c r="N1346" s="28" t="str">
        <f ca="1">ДАННЫЕ!$F1346&amp;ДАННЫЕ!$I1346&amp;"g"&amp;B1346&amp;"cf"&amp;D1346&amp;"a"&amp;IF(ДАННЫЕ!$BX1346&gt;0,1,0)&amp;IF(ДАННЫЕ!$BF1346&gt;500,1,IF(ДАННЫЕ!$BF1346&gt;350,2,IF(ДАННЫЕ!$BF1346&gt;=200,3,IF(ДАННЫЕ!$BF1346&gt;=100,4,IF(ДАННЫЕ!$BF1346&gt;=50,5,IF(ДАННЫЕ!$BF1346&lt;50,6,0))))))&amp;"AR"&amp;IF(DATEDIF(ДАННЫЕ!$BX1346,ДАННЫЕ!$F$1,"y")&gt;1,1,0)&amp;"VG"&amp;IF(ДАННЫЕ!$BH1346="0",1,0)&amp;"o"&amp;IF(T1346+ДАННЫЕ!$AF1346+ДАННЫЕ!$AG1346+ДАННЫЕ!$AH1346+ДАННЫЕ!$AI1346+ДАННЫЕ!$AJ1346+ДАННЫЕ!$AP1346+ДАННЫЕ!$AQ1346+ДАННЫЕ!$AR1346+ДАННЫЕ!$AU1346+ДАННЫЕ!$AW1346+ДАННЫЕ!$AS1346+ДАННЫЕ!$AT1346&gt;0,1,0)&amp;"x"&amp;ДАННЫЕ!$AG1346&amp;"p"&amp;IF(ДАННЫЕ!$BY1346&gt;0,1,0)&amp;"v"&amp;IF(ДАННЫЕ!$BZ1346&gt;0,1,0)&amp;"n"&amp;ДАННЫЕ!$CA1346&amp;"t"&amp;ДАННЫЕ!$AY1346&amp;"k"&amp;ДАННЫЕ!$CB1346&amp;"q"&amp;ДАННЫЕ!$CC1346&amp;"w"&amp;ДАННЫЕ!$CD1346&amp;"e"&amp;ДАННЫЕ!$CE1346&amp;"m"&amp;ДАННЫЕ!$CF1346&amp;"c"&amp;ДАННЫЕ!$CG1346&amp;"z"&amp;ДАННЫЕ!$CH1346&amp;"d"&amp;IF(H1346=4,1,0)&amp;"s"&amp;IF(ДАННЫЕ!$J1346=1,0,1)&amp;"u"&amp;IF(ДАННЫЕ!$CJ1346&gt;0,1,0)</f>
        <v>g0cf0a06AR1VG0o0xp0v0ntkqwemczd0s1u0</v>
      </c>
      <c r="O1346" s="28" t="str">
        <f>ДАННЫЕ!$I1346&amp;"g"&amp;B1346&amp;A1346&amp;"f"&amp;P1346&amp;"c"&amp;IF(ДАННЫЕ!$U1346&gt;0,1,0)&amp;"s"&amp;IF(ДАННЫЕ!$Q1346&gt;0,IF(YEAR(ДАННЫЕ!$F$1)=YEAR(ДАННЫЕ!$Q1346),IF(MONTH(ДАННЫЕ!$F$1)=MONTH(ДАННЫЕ!$Q1346),111,11),1),0)&amp;"i"&amp;IF(ДАННЫЕ!$R1346+ДАННЫЕ!$S1346+ДАННЫЕ!$T1346=0,0,1)&amp;"h"&amp;IF(ДАННЫЕ!$P1346&gt;0,1,0)&amp;"p"&amp;IF(ДАННЫЕ!$CI1346&gt;0,IF(YEAR(ДАННЫЕ!$F$1)=YEAR(ДАННЫЕ!$CI1346),IF(MONTH(ДАННЫЕ!$F$1)=MONTH(ДАННЫЕ!$CI1346),111,11),1),0)&amp;"d"&amp;IF(ДАННЫЕ!$CJ1346&gt;0,IF(YEAR(ДАННЫЕ!$F$1)=YEAR(ДАННЫЕ!$CJ1346),IF(MONTH(ДАННЫЕ!$F$1)=MONTH(ДАННЫЕ!$CJ1346),111,11),1),0)&amp;"o"&amp;IF(ДАННЫЕ!$CK1346&gt;0,IF(MONTH(ДАННЫЕ!$F$1)=MONTH(ДАННЫЕ!$CK1346),111,11),0)&amp;"v"&amp;IF(ДАННЫЕ!$BE1346&gt;0,IF(MONTH(ДАННЫЕ!$F$1)=MONTH(ДАННЫЕ!$BE1346),111,11),0)</f>
        <v>g00f0c0s0i0h0p0d0o0v0</v>
      </c>
      <c r="P1346" s="15">
        <f t="shared" si="65"/>
        <v>0</v>
      </c>
      <c r="Q1346" s="15">
        <f>IF(ДАННЫЕ!$F$1&gt;ДАННЫЕ!$N1346,IF(YEAR(ДАННЫЕ!$F$1)=YEAR(ДАННЫЕ!M1346),1,0),0)</f>
        <v>0</v>
      </c>
      <c r="R1346" s="15">
        <f>IF(ДАННЫЕ!$F$1&gt;ДАННЫЕ!$N1346,IF(YEAR(ДАННЫЕ!$F$1)=YEAR(ДАННЫЕ!N1346),1,0),0)</f>
        <v>0</v>
      </c>
      <c r="S1346" s="15">
        <f>IF(ДАННЫЕ!$AA1346="2А",1,IF(ДАННЫЕ!$AA1346="2Б",2,IF(ДАННЫЕ!$AA1346="2В",3,IF(ДАННЫЕ!$AA1346=3,4,IF(ДАННЫЕ!$AA1346="4А",5,IF(ДАННЫЕ!$AA1346="4Б",6,IF(ДАННЫЕ!$AA1346="4В",7,IF(ДАННЫЕ!$AA1346=5,8,0))))))))</f>
        <v>0</v>
      </c>
      <c r="T1346" s="15">
        <f>IF(OR(ДАННЫЕ!$AC1346=2,ДАННЫЕ!$AD1346=2,ДАННЫЕ!$AE1346=2),2,IF(OR(ДАННЫЕ!$AC1346=1,ДАННЫЕ!$AD1346=1,ДАННЫЕ!$AE1346=1),1,0))</f>
        <v>0</v>
      </c>
    </row>
    <row r="1347" spans="1:20" x14ac:dyDescent="0.2">
      <c r="A1347" s="78">
        <f>IF(B1347&gt;0,IF(MONTH(ДАННЫЕ!$F$1)=MONTH(ДАННЫЕ!$B1347),1,0),0)</f>
        <v>0</v>
      </c>
      <c r="B1347" s="14">
        <f>IF(ДАННЫЕ!$B1347&gt;0,IF(YEAR(ДАННЫЕ!$F$1)=YEAR(ДАННЫЕ!$B1347),1,0),0)</f>
        <v>0</v>
      </c>
      <c r="C1347" s="14">
        <f>IF(ДАННЫЕ!$CM1347&gt;0,IF(YEAR(ДАННЫЕ!$F$1)=YEAR(ДАННЫЕ!$CM1347),1,0),0)</f>
        <v>0</v>
      </c>
      <c r="D1347" s="14">
        <f>IF(ДАННЫЕ!$CJ1347&gt;0,IF(ДАННЫЕ!$CL1347&gt;ДАННЫЕ!$F$1,1,IF(ДАННЫЕ!$CL1347&gt;0,0,1)),0)</f>
        <v>0</v>
      </c>
      <c r="E1347" s="43" t="str">
        <f ca="1">IF(ДАННЫЕ!$F$1&gt;0,IF(ДАННЫЕ!$G1347&gt;0,DATEDIF(ДАННЫЕ!$G1347,ДАННЫЕ!$F$1,"y"),""),IF(ДАННЫЕ!$G1347&gt;0,DATEDIF(ДАННЫЕ!$G1347,TODAY(),"y"),""))</f>
        <v/>
      </c>
      <c r="F1347" s="43" t="str">
        <f xml:space="preserve"> IF(ДАННЫЕ!$F1347="М",IF(E1347&gt;=18,IF(E1347&lt;60,1,""),""),"")&amp;IF(ДАННЫЕ!$F1347="Ж",IF(E1347&gt;=18,IF(E1347&lt;55,1,""),""),"")</f>
        <v/>
      </c>
      <c r="G1347" s="43" t="str">
        <f xml:space="preserve"> IF(ДАННЫЕ!$F1347="М",IF(E1347&gt;=60,2,""),"")&amp;IF(ДАННЫЕ!$F1347="Ж",IF(E1347&gt;=55,2,""),"")</f>
        <v/>
      </c>
      <c r="H1347" s="43" t="str">
        <f t="shared" ca="1" si="63"/>
        <v/>
      </c>
      <c r="I1347" s="43" t="str">
        <f t="shared" ca="1" si="64"/>
        <v>03</v>
      </c>
      <c r="J1347" s="28" t="str">
        <f ca="1">ДАННЫЕ!$F1347&amp;H1347&amp;I1347&amp;ДАННЫЕ!$I1347&amp;"m"&amp;IF(ДАННЫЕ!$I1347&gt;0,IF(ДАННЫЕ!$J1347&gt;0,0,1),"")&amp;"f"&amp;IF(ДАННЫЕ!$R1347&gt;0,IF(YEAR(ДАННЫЕ!$F$1)=YEAR(ДАННЫЕ!$R1347),1,0),0)&amp;"z"&amp;ДАННЫЕ!$R1347&amp;"p"&amp;ДАННЫЕ!$S1347&amp;"i"&amp;ДАННЫЕ!$T1347&amp;"h"&amp;ДАННЫЕ!$K1347&amp;"be"&amp;ДАННЫЕ!$BI1347&amp;"CD"&amp;IF(ДАННЫЕ!BF1347&gt;500,4,IF(ДАННЫЕ!BF1347&gt;350,3,IF(ДАННЫЕ!BF1347&gt;200,2,IF(ДАННЫЕ!BF1347&gt;0,1,0))))&amp;"g"&amp;B1347&amp;"d"&amp;H1347&amp;"l"&amp;ДАННЫЕ!AT1347&amp;"a"&amp;ДАННЫЕ!$V1347&amp;"v"&amp;R1347&amp;"k"&amp;ДАННЫЕ!$U1347&amp;"s"&amp;ДАННЫЕ!$Y1347&amp;"t"&amp;ДАННЫЕ!$X1347&amp;"b"&amp;IF(ДАННЫЕ!$Q1347&gt;1,1,0)&amp;"PP"&amp;ДАННЫЕ!Z1347&amp;"c"&amp;S1347&amp;"x"&amp;IF(ДАННЫЕ!$BY1347&gt;0,IF(YEAR(ДАННЫЕ!$F$1)=YEAR(ДАННЫЕ!$BY1347),1,0),0)&amp;"n"&amp;IF(ДАННЫЕ!$BZ1347&gt;0,IF(YEAR(ДАННЫЕ!$F$1)=YEAR(ДАННЫЕ!$BZ1347),1,0),0)&amp;"u"&amp;D1347&amp;"z"&amp;IF(ДАННЫЕ!$CL1347&gt;0,IF(YEAR(ДАННЫЕ!$F$1)&gt;YEAR(ДАННЫЕ!$CL1347),11,12),0)</f>
        <v>03mf0zpihbeCD0g0dlav0kstb0PPc0x0n0u0z0</v>
      </c>
      <c r="K1347" s="28" t="str">
        <f ca="1">ДАННЫЕ!$I1347&amp;"x"&amp;B1347&amp;"w"&amp;IF(T1347+ДАННЫЕ!AD1347+ДАННЫЕ!AE1347+ДАННЫЕ!AF1347+ДАННЫЕ!AG1347+ДАННЫЕ!AH1347+ДАННЫЕ!$AL1347+ДАННЫЕ!AI1347+ДАННЫЕ!AJ1347+ДАННЫЕ!AK1347+ДАННЫЕ!AP1347+ДАННЫЕ!AQ1347+ДАННЫЕ!AR1347+ДАННЫЕ!$AM1347+ДАННЫЕ!$AN1347+ДАННЫЕ!AS1347+ДАННЫЕ!AT1347&gt;0,1,0)&amp;IF(OR(T1347=2,ДАННЫЕ!AD1347=2,ДАННЫЕ!AE1347=2,ДАННЫЕ!AF1347=2,ДАННЫЕ!AG1347=2,ДАННЫЕ!AH1347=2,ДАННЫЕ!$AL1347=2,ДАННЫЕ!AI1347=2,ДАННЫЕ!AJ1347=2,ДАННЫЕ!AK1347=2,ДАННЫЕ!AP1347=2,ДАННЫЕ!AQ1347=2,ДАННЫЕ!AR1347=2,ДАННЫЕ!$AM1347=2,ДАННЫЕ!$AN1347=2,ДАННЫЕ!AS1347=2,ДАННЫЕ!AT1347=2),2,0)&amp;"t"&amp;IF(T1347&gt;0,"1"&amp;T1347,"00")&amp;"f"&amp;IF(ДАННЫЕ!$AC1347,"1"&amp;ДАННЫЕ!$AC1347,"00")&amp;"b"&amp;IF(ДАННЫЕ!$AD1347,"1"&amp;ДАННЫЕ!$AD1347,"00")&amp;"g"&amp;IF(ДАННЫЕ!$AF1347,"1"&amp;ДАННЫЕ!$AF1347,"00")&amp;"c"&amp;IF(ДАННЫЕ!$AG1347,"1"&amp;ДАННЫЕ!$AG1347,"00")&amp;"i"&amp;IF(ДАННЫЕ!$AH1347,"1"&amp;ДАННЫЕ!$AH1347,"00")&amp;"r"&amp;IF(ДАННЫЕ!$AL1347,"1"&amp;ДАННЫЕ!$AL1347,"00")&amp;"m"&amp;IF(ДАННЫЕ!$AI1347,"1"&amp;ДАННЫЕ!$AI1347,"00")&amp;"hS"&amp;IF(ДАННЫЕ!$AJ1347,"1"&amp;ДАННЫЕ!$AJ1347,"00")&amp;"hZ"&amp;IF(ДАННЫЕ!$AK1347,"1"&amp;ДАННЫЕ!$AK1347,"00")&amp;"p"&amp;IF(ДАННЫЕ!$AP1347,"1"&amp;ДАННЫЕ!$AP1347,"00")&amp;"k"&amp;IF(ДАННЫЕ!$AQ1347,"1"&amp;ДАННЫЕ!$AQ1347,"00")&amp;"z"&amp;IF(ДАННЫЕ!$AR1347,"1"&amp;ДАННЫЕ!$AR1347,"00")&amp;"j"&amp;IF(ДАННЫЕ!$AM1347,"1"&amp;ДАННЫЕ!$AM1347,"00")&amp;"n"&amp;IF(ДАННЫЕ!$AN1347,"1"&amp;ДАННЫЕ!$AN1347,"00")&amp;"E"&amp;ДАННЫЕ!BI1347&amp;"L"&amp;ДАННЫЕ!AO1347&amp;"h"&amp;IF(ДАННЫЕ!$AU1347&gt;0,1,0)&amp;"v"&amp;IF(ДАННЫЕ!$AW1347&gt;0,1,0)&amp;"a"&amp;IF(ДАННЫЕ!$AS1347,"1"&amp;ДАННЫЕ!$AS1347,"00")&amp;"s"&amp;IF(ДАННЫЕ!$AT1347,"1"&amp;ДАННЫЕ!$AT1347,"00")&amp;"u"&amp;IF(ДАННЫЕ!$CJ1347&gt;0,1,0)&amp;"y"&amp;B1347&amp;"d"&amp;H1347&amp;"e"&amp;F1347&amp;G1347</f>
        <v>x0w00t00f00b00g00c00i00r00m00hS00hZ00p00k00z00j00n00ELh0v0a00s00u0y0de</v>
      </c>
      <c r="L1347" s="28" t="str">
        <f ca="1">ДАННЫЕ!$I1347&amp;"VN"&amp;IF(ДАННЫЕ!AW1347&gt;0,11,10)&amp;"CD"&amp;IF(ДАННЫЕ!BF1347&gt;500,16,IF(ДАННЫЕ!BF1347&gt;350,15,IF(ДАННЫЕ!BF1347&gt;=200,14,IF(ДАННЫЕ!BF1347&gt;=100,13,IF(ДАННЫЕ!BF1347&gt;=50,12,IF(ДАННЫЕ!BF1347&gt;0,11,10))))))&amp;"AR"&amp;IF(ДАННЫЕ!BX1347&gt;0,1,0)&amp;"GD"&amp;B1347&amp;"VV"&amp;IF(E1347&gt;=5,IF(E1347&lt;18,1,0),0)</f>
        <v>VN10CD10AR0GD0VV0</v>
      </c>
      <c r="M1347" s="28" t="str">
        <f>ДАННЫЕ!$I1347&amp;"b"&amp;ДАННЫЕ!$BI1347&amp;"r"&amp;ДАННЫЕ!$BJ1347&amp;"CD"&amp;IF(ДАННЫЕ!BF1347&gt;0,IF(ДАННЫЕ!BF1347&lt;200,1,IF(ДАННЫЕ!BF1347&lt;350,2,3)),0)&amp;"h"&amp;IF(ДАННЫЕ!$BK1347+ДАННЫЕ!$BL1347+ДАННЫЕ!$BM1347&gt;0,1,0)&amp;"x"&amp;ДАННЫЕ!$BK1347&amp;"y"&amp;ДАННЫЕ!$BL1347&amp;"z"&amp;ДАННЫЕ!$BM1347&amp;"c"&amp;IF(ДАННЫЕ!$BK1347+ДАННЫЕ!$BL1347+ДАННЫЕ!$BM1347=3,1,0)&amp;"a"&amp;IF(ДАННЫЕ!$BQ1347+ДАННЫЕ!$BR1347&gt;0,1,0)&amp;"d"&amp;ДАННЫЕ!$BQ1347&amp;"v"&amp;ДАННЫЕ!$BR1347&amp;"p"&amp;ДАННЫЕ!$BS1347&amp;"n"&amp;ДАННЫЕ!$BU1347&amp;"t"&amp;ДАННЫЕ!$BV1347&amp;"o"&amp;ДАННЫЕ!$BT1347&amp;"l"&amp;IF(ДАННЫЕ!$BN1347&gt;0,1,0)&amp;ДАННЫЕ!$BN1347&amp;"g"&amp;ДАННЫЕ!$BO1347&amp;"s"&amp;ДАННЫЕ!$BP1347&amp;"DZ"&amp;IF(ДАННЫЕ!B1347-ДАННЫЕ!G1347 &lt; 60,IF(ДАННЫЕ!B1347-ДАННЫЕ!G1347 &gt;= 0,1,0),0)&amp;"u"&amp;IF(ДАННЫЕ!$CJ1347&gt;0,1,0)</f>
        <v>brCD0h0xyzc0a0dvpntol0gsDZ1u0</v>
      </c>
      <c r="N1347" s="28" t="str">
        <f ca="1">ДАННЫЕ!$F1347&amp;ДАННЫЕ!$I1347&amp;"g"&amp;B1347&amp;"cf"&amp;D1347&amp;"a"&amp;IF(ДАННЫЕ!$BX1347&gt;0,1,0)&amp;IF(ДАННЫЕ!$BF1347&gt;500,1,IF(ДАННЫЕ!$BF1347&gt;350,2,IF(ДАННЫЕ!$BF1347&gt;=200,3,IF(ДАННЫЕ!$BF1347&gt;=100,4,IF(ДАННЫЕ!$BF1347&gt;=50,5,IF(ДАННЫЕ!$BF1347&lt;50,6,0))))))&amp;"AR"&amp;IF(DATEDIF(ДАННЫЕ!$BX1347,ДАННЫЕ!$F$1,"y")&gt;1,1,0)&amp;"VG"&amp;IF(ДАННЫЕ!$BH1347="0",1,0)&amp;"o"&amp;IF(T1347+ДАННЫЕ!$AF1347+ДАННЫЕ!$AG1347+ДАННЫЕ!$AH1347+ДАННЫЕ!$AI1347+ДАННЫЕ!$AJ1347+ДАННЫЕ!$AP1347+ДАННЫЕ!$AQ1347+ДАННЫЕ!$AR1347+ДАННЫЕ!$AU1347+ДАННЫЕ!$AW1347+ДАННЫЕ!$AS1347+ДАННЫЕ!$AT1347&gt;0,1,0)&amp;"x"&amp;ДАННЫЕ!$AG1347&amp;"p"&amp;IF(ДАННЫЕ!$BY1347&gt;0,1,0)&amp;"v"&amp;IF(ДАННЫЕ!$BZ1347&gt;0,1,0)&amp;"n"&amp;ДАННЫЕ!$CA1347&amp;"t"&amp;ДАННЫЕ!$AY1347&amp;"k"&amp;ДАННЫЕ!$CB1347&amp;"q"&amp;ДАННЫЕ!$CC1347&amp;"w"&amp;ДАННЫЕ!$CD1347&amp;"e"&amp;ДАННЫЕ!$CE1347&amp;"m"&amp;ДАННЫЕ!$CF1347&amp;"c"&amp;ДАННЫЕ!$CG1347&amp;"z"&amp;ДАННЫЕ!$CH1347&amp;"d"&amp;IF(H1347=4,1,0)&amp;"s"&amp;IF(ДАННЫЕ!$J1347=1,0,1)&amp;"u"&amp;IF(ДАННЫЕ!$CJ1347&gt;0,1,0)</f>
        <v>g0cf0a06AR1VG0o0xp0v0ntkqwemczd0s1u0</v>
      </c>
      <c r="O1347" s="28" t="str">
        <f>ДАННЫЕ!$I1347&amp;"g"&amp;B1347&amp;A1347&amp;"f"&amp;P1347&amp;"c"&amp;IF(ДАННЫЕ!$U1347&gt;0,1,0)&amp;"s"&amp;IF(ДАННЫЕ!$Q1347&gt;0,IF(YEAR(ДАННЫЕ!$F$1)=YEAR(ДАННЫЕ!$Q1347),IF(MONTH(ДАННЫЕ!$F$1)=MONTH(ДАННЫЕ!$Q1347),111,11),1),0)&amp;"i"&amp;IF(ДАННЫЕ!$R1347+ДАННЫЕ!$S1347+ДАННЫЕ!$T1347=0,0,1)&amp;"h"&amp;IF(ДАННЫЕ!$P1347&gt;0,1,0)&amp;"p"&amp;IF(ДАННЫЕ!$CI1347&gt;0,IF(YEAR(ДАННЫЕ!$F$1)=YEAR(ДАННЫЕ!$CI1347),IF(MONTH(ДАННЫЕ!$F$1)=MONTH(ДАННЫЕ!$CI1347),111,11),1),0)&amp;"d"&amp;IF(ДАННЫЕ!$CJ1347&gt;0,IF(YEAR(ДАННЫЕ!$F$1)=YEAR(ДАННЫЕ!$CJ1347),IF(MONTH(ДАННЫЕ!$F$1)=MONTH(ДАННЫЕ!$CJ1347),111,11),1),0)&amp;"o"&amp;IF(ДАННЫЕ!$CK1347&gt;0,IF(MONTH(ДАННЫЕ!$F$1)=MONTH(ДАННЫЕ!$CK1347),111,11),0)&amp;"v"&amp;IF(ДАННЫЕ!$BE1347&gt;0,IF(MONTH(ДАННЫЕ!$F$1)=MONTH(ДАННЫЕ!$BE1347),111,11),0)</f>
        <v>g00f0c0s0i0h0p0d0o0v0</v>
      </c>
      <c r="P1347" s="15">
        <f t="shared" si="65"/>
        <v>0</v>
      </c>
      <c r="Q1347" s="15">
        <f>IF(ДАННЫЕ!$F$1&gt;ДАННЫЕ!$N1347,IF(YEAR(ДАННЫЕ!$F$1)=YEAR(ДАННЫЕ!M1347),1,0),0)</f>
        <v>0</v>
      </c>
      <c r="R1347" s="15">
        <f>IF(ДАННЫЕ!$F$1&gt;ДАННЫЕ!$N1347,IF(YEAR(ДАННЫЕ!$F$1)=YEAR(ДАННЫЕ!N1347),1,0),0)</f>
        <v>0</v>
      </c>
      <c r="S1347" s="15">
        <f>IF(ДАННЫЕ!$AA1347="2А",1,IF(ДАННЫЕ!$AA1347="2Б",2,IF(ДАННЫЕ!$AA1347="2В",3,IF(ДАННЫЕ!$AA1347=3,4,IF(ДАННЫЕ!$AA1347="4А",5,IF(ДАННЫЕ!$AA1347="4Б",6,IF(ДАННЫЕ!$AA1347="4В",7,IF(ДАННЫЕ!$AA1347=5,8,0))))))))</f>
        <v>0</v>
      </c>
      <c r="T1347" s="15">
        <f>IF(OR(ДАННЫЕ!$AC1347=2,ДАННЫЕ!$AD1347=2,ДАННЫЕ!$AE1347=2),2,IF(OR(ДАННЫЕ!$AC1347=1,ДАННЫЕ!$AD1347=1,ДАННЫЕ!$AE1347=1),1,0))</f>
        <v>0</v>
      </c>
    </row>
    <row r="1348" spans="1:20" x14ac:dyDescent="0.2">
      <c r="A1348" s="78">
        <f>IF(B1348&gt;0,IF(MONTH(ДАННЫЕ!$F$1)=MONTH(ДАННЫЕ!$B1348),1,0),0)</f>
        <v>0</v>
      </c>
      <c r="B1348" s="14">
        <f>IF(ДАННЫЕ!$B1348&gt;0,IF(YEAR(ДАННЫЕ!$F$1)=YEAR(ДАННЫЕ!$B1348),1,0),0)</f>
        <v>0</v>
      </c>
      <c r="C1348" s="14">
        <f>IF(ДАННЫЕ!$CM1348&gt;0,IF(YEAR(ДАННЫЕ!$F$1)=YEAR(ДАННЫЕ!$CM1348),1,0),0)</f>
        <v>0</v>
      </c>
      <c r="D1348" s="14">
        <f>IF(ДАННЫЕ!$CJ1348&gt;0,IF(ДАННЫЕ!$CL1348&gt;ДАННЫЕ!$F$1,1,IF(ДАННЫЕ!$CL1348&gt;0,0,1)),0)</f>
        <v>0</v>
      </c>
      <c r="E1348" s="43" t="str">
        <f ca="1">IF(ДАННЫЕ!$F$1&gt;0,IF(ДАННЫЕ!$G1348&gt;0,DATEDIF(ДАННЫЕ!$G1348,ДАННЫЕ!$F$1,"y"),""),IF(ДАННЫЕ!$G1348&gt;0,DATEDIF(ДАННЫЕ!$G1348,TODAY(),"y"),""))</f>
        <v/>
      </c>
      <c r="F1348" s="43" t="str">
        <f xml:space="preserve"> IF(ДАННЫЕ!$F1348="М",IF(E1348&gt;=18,IF(E1348&lt;60,1,""),""),"")&amp;IF(ДАННЫЕ!$F1348="Ж",IF(E1348&gt;=18,IF(E1348&lt;55,1,""),""),"")</f>
        <v/>
      </c>
      <c r="G1348" s="43" t="str">
        <f xml:space="preserve"> IF(ДАННЫЕ!$F1348="М",IF(E1348&gt;=60,2,""),"")&amp;IF(ДАННЫЕ!$F1348="Ж",IF(E1348&gt;=55,2,""),"")</f>
        <v/>
      </c>
      <c r="H1348" s="43" t="str">
        <f t="shared" ca="1" si="63"/>
        <v/>
      </c>
      <c r="I1348" s="43" t="str">
        <f t="shared" ca="1" si="64"/>
        <v>03</v>
      </c>
      <c r="J1348" s="28" t="str">
        <f ca="1">ДАННЫЕ!$F1348&amp;H1348&amp;I1348&amp;ДАННЫЕ!$I1348&amp;"m"&amp;IF(ДАННЫЕ!$I1348&gt;0,IF(ДАННЫЕ!$J1348&gt;0,0,1),"")&amp;"f"&amp;IF(ДАННЫЕ!$R1348&gt;0,IF(YEAR(ДАННЫЕ!$F$1)=YEAR(ДАННЫЕ!$R1348),1,0),0)&amp;"z"&amp;ДАННЫЕ!$R1348&amp;"p"&amp;ДАННЫЕ!$S1348&amp;"i"&amp;ДАННЫЕ!$T1348&amp;"h"&amp;ДАННЫЕ!$K1348&amp;"be"&amp;ДАННЫЕ!$BI1348&amp;"CD"&amp;IF(ДАННЫЕ!BF1348&gt;500,4,IF(ДАННЫЕ!BF1348&gt;350,3,IF(ДАННЫЕ!BF1348&gt;200,2,IF(ДАННЫЕ!BF1348&gt;0,1,0))))&amp;"g"&amp;B1348&amp;"d"&amp;H1348&amp;"l"&amp;ДАННЫЕ!AT1348&amp;"a"&amp;ДАННЫЕ!$V1348&amp;"v"&amp;R1348&amp;"k"&amp;ДАННЫЕ!$U1348&amp;"s"&amp;ДАННЫЕ!$Y1348&amp;"t"&amp;ДАННЫЕ!$X1348&amp;"b"&amp;IF(ДАННЫЕ!$Q1348&gt;1,1,0)&amp;"PP"&amp;ДАННЫЕ!Z1348&amp;"c"&amp;S1348&amp;"x"&amp;IF(ДАННЫЕ!$BY1348&gt;0,IF(YEAR(ДАННЫЕ!$F$1)=YEAR(ДАННЫЕ!$BY1348),1,0),0)&amp;"n"&amp;IF(ДАННЫЕ!$BZ1348&gt;0,IF(YEAR(ДАННЫЕ!$F$1)=YEAR(ДАННЫЕ!$BZ1348),1,0),0)&amp;"u"&amp;D1348&amp;"z"&amp;IF(ДАННЫЕ!$CL1348&gt;0,IF(YEAR(ДАННЫЕ!$F$1)&gt;YEAR(ДАННЫЕ!$CL1348),11,12),0)</f>
        <v>03mf0zpihbeCD0g0dlav0kstb0PPc0x0n0u0z0</v>
      </c>
      <c r="K1348" s="28" t="str">
        <f ca="1">ДАННЫЕ!$I1348&amp;"x"&amp;B1348&amp;"w"&amp;IF(T1348+ДАННЫЕ!AD1348+ДАННЫЕ!AE1348+ДАННЫЕ!AF1348+ДАННЫЕ!AG1348+ДАННЫЕ!AH1348+ДАННЫЕ!$AL1348+ДАННЫЕ!AI1348+ДАННЫЕ!AJ1348+ДАННЫЕ!AK1348+ДАННЫЕ!AP1348+ДАННЫЕ!AQ1348+ДАННЫЕ!AR1348+ДАННЫЕ!$AM1348+ДАННЫЕ!$AN1348+ДАННЫЕ!AS1348+ДАННЫЕ!AT1348&gt;0,1,0)&amp;IF(OR(T1348=2,ДАННЫЕ!AD1348=2,ДАННЫЕ!AE1348=2,ДАННЫЕ!AF1348=2,ДАННЫЕ!AG1348=2,ДАННЫЕ!AH1348=2,ДАННЫЕ!$AL1348=2,ДАННЫЕ!AI1348=2,ДАННЫЕ!AJ1348=2,ДАННЫЕ!AK1348=2,ДАННЫЕ!AP1348=2,ДАННЫЕ!AQ1348=2,ДАННЫЕ!AR1348=2,ДАННЫЕ!$AM1348=2,ДАННЫЕ!$AN1348=2,ДАННЫЕ!AS1348=2,ДАННЫЕ!AT1348=2),2,0)&amp;"t"&amp;IF(T1348&gt;0,"1"&amp;T1348,"00")&amp;"f"&amp;IF(ДАННЫЕ!$AC1348,"1"&amp;ДАННЫЕ!$AC1348,"00")&amp;"b"&amp;IF(ДАННЫЕ!$AD1348,"1"&amp;ДАННЫЕ!$AD1348,"00")&amp;"g"&amp;IF(ДАННЫЕ!$AF1348,"1"&amp;ДАННЫЕ!$AF1348,"00")&amp;"c"&amp;IF(ДАННЫЕ!$AG1348,"1"&amp;ДАННЫЕ!$AG1348,"00")&amp;"i"&amp;IF(ДАННЫЕ!$AH1348,"1"&amp;ДАННЫЕ!$AH1348,"00")&amp;"r"&amp;IF(ДАННЫЕ!$AL1348,"1"&amp;ДАННЫЕ!$AL1348,"00")&amp;"m"&amp;IF(ДАННЫЕ!$AI1348,"1"&amp;ДАННЫЕ!$AI1348,"00")&amp;"hS"&amp;IF(ДАННЫЕ!$AJ1348,"1"&amp;ДАННЫЕ!$AJ1348,"00")&amp;"hZ"&amp;IF(ДАННЫЕ!$AK1348,"1"&amp;ДАННЫЕ!$AK1348,"00")&amp;"p"&amp;IF(ДАННЫЕ!$AP1348,"1"&amp;ДАННЫЕ!$AP1348,"00")&amp;"k"&amp;IF(ДАННЫЕ!$AQ1348,"1"&amp;ДАННЫЕ!$AQ1348,"00")&amp;"z"&amp;IF(ДАННЫЕ!$AR1348,"1"&amp;ДАННЫЕ!$AR1348,"00")&amp;"j"&amp;IF(ДАННЫЕ!$AM1348,"1"&amp;ДАННЫЕ!$AM1348,"00")&amp;"n"&amp;IF(ДАННЫЕ!$AN1348,"1"&amp;ДАННЫЕ!$AN1348,"00")&amp;"E"&amp;ДАННЫЕ!BI1348&amp;"L"&amp;ДАННЫЕ!AO1348&amp;"h"&amp;IF(ДАННЫЕ!$AU1348&gt;0,1,0)&amp;"v"&amp;IF(ДАННЫЕ!$AW1348&gt;0,1,0)&amp;"a"&amp;IF(ДАННЫЕ!$AS1348,"1"&amp;ДАННЫЕ!$AS1348,"00")&amp;"s"&amp;IF(ДАННЫЕ!$AT1348,"1"&amp;ДАННЫЕ!$AT1348,"00")&amp;"u"&amp;IF(ДАННЫЕ!$CJ1348&gt;0,1,0)&amp;"y"&amp;B1348&amp;"d"&amp;H1348&amp;"e"&amp;F1348&amp;G1348</f>
        <v>x0w00t00f00b00g00c00i00r00m00hS00hZ00p00k00z00j00n00ELh0v0a00s00u0y0de</v>
      </c>
      <c r="L1348" s="28" t="str">
        <f ca="1">ДАННЫЕ!$I1348&amp;"VN"&amp;IF(ДАННЫЕ!AW1348&gt;0,11,10)&amp;"CD"&amp;IF(ДАННЫЕ!BF1348&gt;500,16,IF(ДАННЫЕ!BF1348&gt;350,15,IF(ДАННЫЕ!BF1348&gt;=200,14,IF(ДАННЫЕ!BF1348&gt;=100,13,IF(ДАННЫЕ!BF1348&gt;=50,12,IF(ДАННЫЕ!BF1348&gt;0,11,10))))))&amp;"AR"&amp;IF(ДАННЫЕ!BX1348&gt;0,1,0)&amp;"GD"&amp;B1348&amp;"VV"&amp;IF(E1348&gt;=5,IF(E1348&lt;18,1,0),0)</f>
        <v>VN10CD10AR0GD0VV0</v>
      </c>
      <c r="M1348" s="28" t="str">
        <f>ДАННЫЕ!$I1348&amp;"b"&amp;ДАННЫЕ!$BI1348&amp;"r"&amp;ДАННЫЕ!$BJ1348&amp;"CD"&amp;IF(ДАННЫЕ!BF1348&gt;0,IF(ДАННЫЕ!BF1348&lt;200,1,IF(ДАННЫЕ!BF1348&lt;350,2,3)),0)&amp;"h"&amp;IF(ДАННЫЕ!$BK1348+ДАННЫЕ!$BL1348+ДАННЫЕ!$BM1348&gt;0,1,0)&amp;"x"&amp;ДАННЫЕ!$BK1348&amp;"y"&amp;ДАННЫЕ!$BL1348&amp;"z"&amp;ДАННЫЕ!$BM1348&amp;"c"&amp;IF(ДАННЫЕ!$BK1348+ДАННЫЕ!$BL1348+ДАННЫЕ!$BM1348=3,1,0)&amp;"a"&amp;IF(ДАННЫЕ!$BQ1348+ДАННЫЕ!$BR1348&gt;0,1,0)&amp;"d"&amp;ДАННЫЕ!$BQ1348&amp;"v"&amp;ДАННЫЕ!$BR1348&amp;"p"&amp;ДАННЫЕ!$BS1348&amp;"n"&amp;ДАННЫЕ!$BU1348&amp;"t"&amp;ДАННЫЕ!$BV1348&amp;"o"&amp;ДАННЫЕ!$BT1348&amp;"l"&amp;IF(ДАННЫЕ!$BN1348&gt;0,1,0)&amp;ДАННЫЕ!$BN1348&amp;"g"&amp;ДАННЫЕ!$BO1348&amp;"s"&amp;ДАННЫЕ!$BP1348&amp;"DZ"&amp;IF(ДАННЫЕ!B1348-ДАННЫЕ!G1348 &lt; 60,IF(ДАННЫЕ!B1348-ДАННЫЕ!G1348 &gt;= 0,1,0),0)&amp;"u"&amp;IF(ДАННЫЕ!$CJ1348&gt;0,1,0)</f>
        <v>brCD0h0xyzc0a0dvpntol0gsDZ1u0</v>
      </c>
      <c r="N1348" s="28" t="str">
        <f ca="1">ДАННЫЕ!$F1348&amp;ДАННЫЕ!$I1348&amp;"g"&amp;B1348&amp;"cf"&amp;D1348&amp;"a"&amp;IF(ДАННЫЕ!$BX1348&gt;0,1,0)&amp;IF(ДАННЫЕ!$BF1348&gt;500,1,IF(ДАННЫЕ!$BF1348&gt;350,2,IF(ДАННЫЕ!$BF1348&gt;=200,3,IF(ДАННЫЕ!$BF1348&gt;=100,4,IF(ДАННЫЕ!$BF1348&gt;=50,5,IF(ДАННЫЕ!$BF1348&lt;50,6,0))))))&amp;"AR"&amp;IF(DATEDIF(ДАННЫЕ!$BX1348,ДАННЫЕ!$F$1,"y")&gt;1,1,0)&amp;"VG"&amp;IF(ДАННЫЕ!$BH1348="0",1,0)&amp;"o"&amp;IF(T1348+ДАННЫЕ!$AF1348+ДАННЫЕ!$AG1348+ДАННЫЕ!$AH1348+ДАННЫЕ!$AI1348+ДАННЫЕ!$AJ1348+ДАННЫЕ!$AP1348+ДАННЫЕ!$AQ1348+ДАННЫЕ!$AR1348+ДАННЫЕ!$AU1348+ДАННЫЕ!$AW1348+ДАННЫЕ!$AS1348+ДАННЫЕ!$AT1348&gt;0,1,0)&amp;"x"&amp;ДАННЫЕ!$AG1348&amp;"p"&amp;IF(ДАННЫЕ!$BY1348&gt;0,1,0)&amp;"v"&amp;IF(ДАННЫЕ!$BZ1348&gt;0,1,0)&amp;"n"&amp;ДАННЫЕ!$CA1348&amp;"t"&amp;ДАННЫЕ!$AY1348&amp;"k"&amp;ДАННЫЕ!$CB1348&amp;"q"&amp;ДАННЫЕ!$CC1348&amp;"w"&amp;ДАННЫЕ!$CD1348&amp;"e"&amp;ДАННЫЕ!$CE1348&amp;"m"&amp;ДАННЫЕ!$CF1348&amp;"c"&amp;ДАННЫЕ!$CG1348&amp;"z"&amp;ДАННЫЕ!$CH1348&amp;"d"&amp;IF(H1348=4,1,0)&amp;"s"&amp;IF(ДАННЫЕ!$J1348=1,0,1)&amp;"u"&amp;IF(ДАННЫЕ!$CJ1348&gt;0,1,0)</f>
        <v>g0cf0a06AR1VG0o0xp0v0ntkqwemczd0s1u0</v>
      </c>
      <c r="O1348" s="28" t="str">
        <f>ДАННЫЕ!$I1348&amp;"g"&amp;B1348&amp;A1348&amp;"f"&amp;P1348&amp;"c"&amp;IF(ДАННЫЕ!$U1348&gt;0,1,0)&amp;"s"&amp;IF(ДАННЫЕ!$Q1348&gt;0,IF(YEAR(ДАННЫЕ!$F$1)=YEAR(ДАННЫЕ!$Q1348),IF(MONTH(ДАННЫЕ!$F$1)=MONTH(ДАННЫЕ!$Q1348),111,11),1),0)&amp;"i"&amp;IF(ДАННЫЕ!$R1348+ДАННЫЕ!$S1348+ДАННЫЕ!$T1348=0,0,1)&amp;"h"&amp;IF(ДАННЫЕ!$P1348&gt;0,1,0)&amp;"p"&amp;IF(ДАННЫЕ!$CI1348&gt;0,IF(YEAR(ДАННЫЕ!$F$1)=YEAR(ДАННЫЕ!$CI1348),IF(MONTH(ДАННЫЕ!$F$1)=MONTH(ДАННЫЕ!$CI1348),111,11),1),0)&amp;"d"&amp;IF(ДАННЫЕ!$CJ1348&gt;0,IF(YEAR(ДАННЫЕ!$F$1)=YEAR(ДАННЫЕ!$CJ1348),IF(MONTH(ДАННЫЕ!$F$1)=MONTH(ДАННЫЕ!$CJ1348),111,11),1),0)&amp;"o"&amp;IF(ДАННЫЕ!$CK1348&gt;0,IF(MONTH(ДАННЫЕ!$F$1)=MONTH(ДАННЫЕ!$CK1348),111,11),0)&amp;"v"&amp;IF(ДАННЫЕ!$BE1348&gt;0,IF(MONTH(ДАННЫЕ!$F$1)=MONTH(ДАННЫЕ!$BE1348),111,11),0)</f>
        <v>g00f0c0s0i0h0p0d0o0v0</v>
      </c>
      <c r="P1348" s="15">
        <f t="shared" si="65"/>
        <v>0</v>
      </c>
      <c r="Q1348" s="15">
        <f>IF(ДАННЫЕ!$F$1&gt;ДАННЫЕ!$N1348,IF(YEAR(ДАННЫЕ!$F$1)=YEAR(ДАННЫЕ!M1348),1,0),0)</f>
        <v>0</v>
      </c>
      <c r="R1348" s="15">
        <f>IF(ДАННЫЕ!$F$1&gt;ДАННЫЕ!$N1348,IF(YEAR(ДАННЫЕ!$F$1)=YEAR(ДАННЫЕ!N1348),1,0),0)</f>
        <v>0</v>
      </c>
      <c r="S1348" s="15">
        <f>IF(ДАННЫЕ!$AA1348="2А",1,IF(ДАННЫЕ!$AA1348="2Б",2,IF(ДАННЫЕ!$AA1348="2В",3,IF(ДАННЫЕ!$AA1348=3,4,IF(ДАННЫЕ!$AA1348="4А",5,IF(ДАННЫЕ!$AA1348="4Б",6,IF(ДАННЫЕ!$AA1348="4В",7,IF(ДАННЫЕ!$AA1348=5,8,0))))))))</f>
        <v>0</v>
      </c>
      <c r="T1348" s="15">
        <f>IF(OR(ДАННЫЕ!$AC1348=2,ДАННЫЕ!$AD1348=2,ДАННЫЕ!$AE1348=2),2,IF(OR(ДАННЫЕ!$AC1348=1,ДАННЫЕ!$AD1348=1,ДАННЫЕ!$AE1348=1),1,0))</f>
        <v>0</v>
      </c>
    </row>
    <row r="1349" spans="1:20" x14ac:dyDescent="0.2">
      <c r="A1349" s="78">
        <f>IF(B1349&gt;0,IF(MONTH(ДАННЫЕ!$F$1)=MONTH(ДАННЫЕ!$B1349),1,0),0)</f>
        <v>0</v>
      </c>
      <c r="B1349" s="14">
        <f>IF(ДАННЫЕ!$B1349&gt;0,IF(YEAR(ДАННЫЕ!$F$1)=YEAR(ДАННЫЕ!$B1349),1,0),0)</f>
        <v>0</v>
      </c>
      <c r="C1349" s="14">
        <f>IF(ДАННЫЕ!$CM1349&gt;0,IF(YEAR(ДАННЫЕ!$F$1)=YEAR(ДАННЫЕ!$CM1349),1,0),0)</f>
        <v>0</v>
      </c>
      <c r="D1349" s="14">
        <f>IF(ДАННЫЕ!$CJ1349&gt;0,IF(ДАННЫЕ!$CL1349&gt;ДАННЫЕ!$F$1,1,IF(ДАННЫЕ!$CL1349&gt;0,0,1)),0)</f>
        <v>0</v>
      </c>
      <c r="E1349" s="43" t="str">
        <f ca="1">IF(ДАННЫЕ!$F$1&gt;0,IF(ДАННЫЕ!$G1349&gt;0,DATEDIF(ДАННЫЕ!$G1349,ДАННЫЕ!$F$1,"y"),""),IF(ДАННЫЕ!$G1349&gt;0,DATEDIF(ДАННЫЕ!$G1349,TODAY(),"y"),""))</f>
        <v/>
      </c>
      <c r="F1349" s="43" t="str">
        <f xml:space="preserve"> IF(ДАННЫЕ!$F1349="М",IF(E1349&gt;=18,IF(E1349&lt;60,1,""),""),"")&amp;IF(ДАННЫЕ!$F1349="Ж",IF(E1349&gt;=18,IF(E1349&lt;55,1,""),""),"")</f>
        <v/>
      </c>
      <c r="G1349" s="43" t="str">
        <f xml:space="preserve"> IF(ДАННЫЕ!$F1349="М",IF(E1349&gt;=60,2,""),"")&amp;IF(ДАННЫЕ!$F1349="Ж",IF(E1349&gt;=55,2,""),"")</f>
        <v/>
      </c>
      <c r="H1349" s="43" t="str">
        <f t="shared" ca="1" si="63"/>
        <v/>
      </c>
      <c r="I1349" s="43" t="str">
        <f t="shared" ca="1" si="64"/>
        <v>03</v>
      </c>
      <c r="J1349" s="28" t="str">
        <f ca="1">ДАННЫЕ!$F1349&amp;H1349&amp;I1349&amp;ДАННЫЕ!$I1349&amp;"m"&amp;IF(ДАННЫЕ!$I1349&gt;0,IF(ДАННЫЕ!$J1349&gt;0,0,1),"")&amp;"f"&amp;IF(ДАННЫЕ!$R1349&gt;0,IF(YEAR(ДАННЫЕ!$F$1)=YEAR(ДАННЫЕ!$R1349),1,0),0)&amp;"z"&amp;ДАННЫЕ!$R1349&amp;"p"&amp;ДАННЫЕ!$S1349&amp;"i"&amp;ДАННЫЕ!$T1349&amp;"h"&amp;ДАННЫЕ!$K1349&amp;"be"&amp;ДАННЫЕ!$BI1349&amp;"CD"&amp;IF(ДАННЫЕ!BF1349&gt;500,4,IF(ДАННЫЕ!BF1349&gt;350,3,IF(ДАННЫЕ!BF1349&gt;200,2,IF(ДАННЫЕ!BF1349&gt;0,1,0))))&amp;"g"&amp;B1349&amp;"d"&amp;H1349&amp;"l"&amp;ДАННЫЕ!AT1349&amp;"a"&amp;ДАННЫЕ!$V1349&amp;"v"&amp;R1349&amp;"k"&amp;ДАННЫЕ!$U1349&amp;"s"&amp;ДАННЫЕ!$Y1349&amp;"t"&amp;ДАННЫЕ!$X1349&amp;"b"&amp;IF(ДАННЫЕ!$Q1349&gt;1,1,0)&amp;"PP"&amp;ДАННЫЕ!Z1349&amp;"c"&amp;S1349&amp;"x"&amp;IF(ДАННЫЕ!$BY1349&gt;0,IF(YEAR(ДАННЫЕ!$F$1)=YEAR(ДАННЫЕ!$BY1349),1,0),0)&amp;"n"&amp;IF(ДАННЫЕ!$BZ1349&gt;0,IF(YEAR(ДАННЫЕ!$F$1)=YEAR(ДАННЫЕ!$BZ1349),1,0),0)&amp;"u"&amp;D1349&amp;"z"&amp;IF(ДАННЫЕ!$CL1349&gt;0,IF(YEAR(ДАННЫЕ!$F$1)&gt;YEAR(ДАННЫЕ!$CL1349),11,12),0)</f>
        <v>03mf0zpihbeCD0g0dlav0kstb0PPc0x0n0u0z0</v>
      </c>
      <c r="K1349" s="28" t="str">
        <f ca="1">ДАННЫЕ!$I1349&amp;"x"&amp;B1349&amp;"w"&amp;IF(T1349+ДАННЫЕ!AD1349+ДАННЫЕ!AE1349+ДАННЫЕ!AF1349+ДАННЫЕ!AG1349+ДАННЫЕ!AH1349+ДАННЫЕ!$AL1349+ДАННЫЕ!AI1349+ДАННЫЕ!AJ1349+ДАННЫЕ!AK1349+ДАННЫЕ!AP1349+ДАННЫЕ!AQ1349+ДАННЫЕ!AR1349+ДАННЫЕ!$AM1349+ДАННЫЕ!$AN1349+ДАННЫЕ!AS1349+ДАННЫЕ!AT1349&gt;0,1,0)&amp;IF(OR(T1349=2,ДАННЫЕ!AD1349=2,ДАННЫЕ!AE1349=2,ДАННЫЕ!AF1349=2,ДАННЫЕ!AG1349=2,ДАННЫЕ!AH1349=2,ДАННЫЕ!$AL1349=2,ДАННЫЕ!AI1349=2,ДАННЫЕ!AJ1349=2,ДАННЫЕ!AK1349=2,ДАННЫЕ!AP1349=2,ДАННЫЕ!AQ1349=2,ДАННЫЕ!AR1349=2,ДАННЫЕ!$AM1349=2,ДАННЫЕ!$AN1349=2,ДАННЫЕ!AS1349=2,ДАННЫЕ!AT1349=2),2,0)&amp;"t"&amp;IF(T1349&gt;0,"1"&amp;T1349,"00")&amp;"f"&amp;IF(ДАННЫЕ!$AC1349,"1"&amp;ДАННЫЕ!$AC1349,"00")&amp;"b"&amp;IF(ДАННЫЕ!$AD1349,"1"&amp;ДАННЫЕ!$AD1349,"00")&amp;"g"&amp;IF(ДАННЫЕ!$AF1349,"1"&amp;ДАННЫЕ!$AF1349,"00")&amp;"c"&amp;IF(ДАННЫЕ!$AG1349,"1"&amp;ДАННЫЕ!$AG1349,"00")&amp;"i"&amp;IF(ДАННЫЕ!$AH1349,"1"&amp;ДАННЫЕ!$AH1349,"00")&amp;"r"&amp;IF(ДАННЫЕ!$AL1349,"1"&amp;ДАННЫЕ!$AL1349,"00")&amp;"m"&amp;IF(ДАННЫЕ!$AI1349,"1"&amp;ДАННЫЕ!$AI1349,"00")&amp;"hS"&amp;IF(ДАННЫЕ!$AJ1349,"1"&amp;ДАННЫЕ!$AJ1349,"00")&amp;"hZ"&amp;IF(ДАННЫЕ!$AK1349,"1"&amp;ДАННЫЕ!$AK1349,"00")&amp;"p"&amp;IF(ДАННЫЕ!$AP1349,"1"&amp;ДАННЫЕ!$AP1349,"00")&amp;"k"&amp;IF(ДАННЫЕ!$AQ1349,"1"&amp;ДАННЫЕ!$AQ1349,"00")&amp;"z"&amp;IF(ДАННЫЕ!$AR1349,"1"&amp;ДАННЫЕ!$AR1349,"00")&amp;"j"&amp;IF(ДАННЫЕ!$AM1349,"1"&amp;ДАННЫЕ!$AM1349,"00")&amp;"n"&amp;IF(ДАННЫЕ!$AN1349,"1"&amp;ДАННЫЕ!$AN1349,"00")&amp;"E"&amp;ДАННЫЕ!BI1349&amp;"L"&amp;ДАННЫЕ!AO1349&amp;"h"&amp;IF(ДАННЫЕ!$AU1349&gt;0,1,0)&amp;"v"&amp;IF(ДАННЫЕ!$AW1349&gt;0,1,0)&amp;"a"&amp;IF(ДАННЫЕ!$AS1349,"1"&amp;ДАННЫЕ!$AS1349,"00")&amp;"s"&amp;IF(ДАННЫЕ!$AT1349,"1"&amp;ДАННЫЕ!$AT1349,"00")&amp;"u"&amp;IF(ДАННЫЕ!$CJ1349&gt;0,1,0)&amp;"y"&amp;B1349&amp;"d"&amp;H1349&amp;"e"&amp;F1349&amp;G1349</f>
        <v>x0w00t00f00b00g00c00i00r00m00hS00hZ00p00k00z00j00n00ELh0v0a00s00u0y0de</v>
      </c>
      <c r="L1349" s="28" t="str">
        <f ca="1">ДАННЫЕ!$I1349&amp;"VN"&amp;IF(ДАННЫЕ!AW1349&gt;0,11,10)&amp;"CD"&amp;IF(ДАННЫЕ!BF1349&gt;500,16,IF(ДАННЫЕ!BF1349&gt;350,15,IF(ДАННЫЕ!BF1349&gt;=200,14,IF(ДАННЫЕ!BF1349&gt;=100,13,IF(ДАННЫЕ!BF1349&gt;=50,12,IF(ДАННЫЕ!BF1349&gt;0,11,10))))))&amp;"AR"&amp;IF(ДАННЫЕ!BX1349&gt;0,1,0)&amp;"GD"&amp;B1349&amp;"VV"&amp;IF(E1349&gt;=5,IF(E1349&lt;18,1,0),0)</f>
        <v>VN10CD10AR0GD0VV0</v>
      </c>
      <c r="M1349" s="28" t="str">
        <f>ДАННЫЕ!$I1349&amp;"b"&amp;ДАННЫЕ!$BI1349&amp;"r"&amp;ДАННЫЕ!$BJ1349&amp;"CD"&amp;IF(ДАННЫЕ!BF1349&gt;0,IF(ДАННЫЕ!BF1349&lt;200,1,IF(ДАННЫЕ!BF1349&lt;350,2,3)),0)&amp;"h"&amp;IF(ДАННЫЕ!$BK1349+ДАННЫЕ!$BL1349+ДАННЫЕ!$BM1349&gt;0,1,0)&amp;"x"&amp;ДАННЫЕ!$BK1349&amp;"y"&amp;ДАННЫЕ!$BL1349&amp;"z"&amp;ДАННЫЕ!$BM1349&amp;"c"&amp;IF(ДАННЫЕ!$BK1349+ДАННЫЕ!$BL1349+ДАННЫЕ!$BM1349=3,1,0)&amp;"a"&amp;IF(ДАННЫЕ!$BQ1349+ДАННЫЕ!$BR1349&gt;0,1,0)&amp;"d"&amp;ДАННЫЕ!$BQ1349&amp;"v"&amp;ДАННЫЕ!$BR1349&amp;"p"&amp;ДАННЫЕ!$BS1349&amp;"n"&amp;ДАННЫЕ!$BU1349&amp;"t"&amp;ДАННЫЕ!$BV1349&amp;"o"&amp;ДАННЫЕ!$BT1349&amp;"l"&amp;IF(ДАННЫЕ!$BN1349&gt;0,1,0)&amp;ДАННЫЕ!$BN1349&amp;"g"&amp;ДАННЫЕ!$BO1349&amp;"s"&amp;ДАННЫЕ!$BP1349&amp;"DZ"&amp;IF(ДАННЫЕ!B1349-ДАННЫЕ!G1349 &lt; 60,IF(ДАННЫЕ!B1349-ДАННЫЕ!G1349 &gt;= 0,1,0),0)&amp;"u"&amp;IF(ДАННЫЕ!$CJ1349&gt;0,1,0)</f>
        <v>brCD0h0xyzc0a0dvpntol0gsDZ1u0</v>
      </c>
      <c r="N1349" s="28" t="str">
        <f ca="1">ДАННЫЕ!$F1349&amp;ДАННЫЕ!$I1349&amp;"g"&amp;B1349&amp;"cf"&amp;D1349&amp;"a"&amp;IF(ДАННЫЕ!$BX1349&gt;0,1,0)&amp;IF(ДАННЫЕ!$BF1349&gt;500,1,IF(ДАННЫЕ!$BF1349&gt;350,2,IF(ДАННЫЕ!$BF1349&gt;=200,3,IF(ДАННЫЕ!$BF1349&gt;=100,4,IF(ДАННЫЕ!$BF1349&gt;=50,5,IF(ДАННЫЕ!$BF1349&lt;50,6,0))))))&amp;"AR"&amp;IF(DATEDIF(ДАННЫЕ!$BX1349,ДАННЫЕ!$F$1,"y")&gt;1,1,0)&amp;"VG"&amp;IF(ДАННЫЕ!$BH1349="0",1,0)&amp;"o"&amp;IF(T1349+ДАННЫЕ!$AF1349+ДАННЫЕ!$AG1349+ДАННЫЕ!$AH1349+ДАННЫЕ!$AI1349+ДАННЫЕ!$AJ1349+ДАННЫЕ!$AP1349+ДАННЫЕ!$AQ1349+ДАННЫЕ!$AR1349+ДАННЫЕ!$AU1349+ДАННЫЕ!$AW1349+ДАННЫЕ!$AS1349+ДАННЫЕ!$AT1349&gt;0,1,0)&amp;"x"&amp;ДАННЫЕ!$AG1349&amp;"p"&amp;IF(ДАННЫЕ!$BY1349&gt;0,1,0)&amp;"v"&amp;IF(ДАННЫЕ!$BZ1349&gt;0,1,0)&amp;"n"&amp;ДАННЫЕ!$CA1349&amp;"t"&amp;ДАННЫЕ!$AY1349&amp;"k"&amp;ДАННЫЕ!$CB1349&amp;"q"&amp;ДАННЫЕ!$CC1349&amp;"w"&amp;ДАННЫЕ!$CD1349&amp;"e"&amp;ДАННЫЕ!$CE1349&amp;"m"&amp;ДАННЫЕ!$CF1349&amp;"c"&amp;ДАННЫЕ!$CG1349&amp;"z"&amp;ДАННЫЕ!$CH1349&amp;"d"&amp;IF(H1349=4,1,0)&amp;"s"&amp;IF(ДАННЫЕ!$J1349=1,0,1)&amp;"u"&amp;IF(ДАННЫЕ!$CJ1349&gt;0,1,0)</f>
        <v>g0cf0a06AR1VG0o0xp0v0ntkqwemczd0s1u0</v>
      </c>
      <c r="O1349" s="28" t="str">
        <f>ДАННЫЕ!$I1349&amp;"g"&amp;B1349&amp;A1349&amp;"f"&amp;P1349&amp;"c"&amp;IF(ДАННЫЕ!$U1349&gt;0,1,0)&amp;"s"&amp;IF(ДАННЫЕ!$Q1349&gt;0,IF(YEAR(ДАННЫЕ!$F$1)=YEAR(ДАННЫЕ!$Q1349),IF(MONTH(ДАННЫЕ!$F$1)=MONTH(ДАННЫЕ!$Q1349),111,11),1),0)&amp;"i"&amp;IF(ДАННЫЕ!$R1349+ДАННЫЕ!$S1349+ДАННЫЕ!$T1349=0,0,1)&amp;"h"&amp;IF(ДАННЫЕ!$P1349&gt;0,1,0)&amp;"p"&amp;IF(ДАННЫЕ!$CI1349&gt;0,IF(YEAR(ДАННЫЕ!$F$1)=YEAR(ДАННЫЕ!$CI1349),IF(MONTH(ДАННЫЕ!$F$1)=MONTH(ДАННЫЕ!$CI1349),111,11),1),0)&amp;"d"&amp;IF(ДАННЫЕ!$CJ1349&gt;0,IF(YEAR(ДАННЫЕ!$F$1)=YEAR(ДАННЫЕ!$CJ1349),IF(MONTH(ДАННЫЕ!$F$1)=MONTH(ДАННЫЕ!$CJ1349),111,11),1),0)&amp;"o"&amp;IF(ДАННЫЕ!$CK1349&gt;0,IF(MONTH(ДАННЫЕ!$F$1)=MONTH(ДАННЫЕ!$CK1349),111,11),0)&amp;"v"&amp;IF(ДАННЫЕ!$BE1349&gt;0,IF(MONTH(ДАННЫЕ!$F$1)=MONTH(ДАННЫЕ!$BE1349),111,11),0)</f>
        <v>g00f0c0s0i0h0p0d0o0v0</v>
      </c>
      <c r="P1349" s="15">
        <f t="shared" si="65"/>
        <v>0</v>
      </c>
      <c r="Q1349" s="15">
        <f>IF(ДАННЫЕ!$F$1&gt;ДАННЫЕ!$N1349,IF(YEAR(ДАННЫЕ!$F$1)=YEAR(ДАННЫЕ!M1349),1,0),0)</f>
        <v>0</v>
      </c>
      <c r="R1349" s="15">
        <f>IF(ДАННЫЕ!$F$1&gt;ДАННЫЕ!$N1349,IF(YEAR(ДАННЫЕ!$F$1)=YEAR(ДАННЫЕ!N1349),1,0),0)</f>
        <v>0</v>
      </c>
      <c r="S1349" s="15">
        <f>IF(ДАННЫЕ!$AA1349="2А",1,IF(ДАННЫЕ!$AA1349="2Б",2,IF(ДАННЫЕ!$AA1349="2В",3,IF(ДАННЫЕ!$AA1349=3,4,IF(ДАННЫЕ!$AA1349="4А",5,IF(ДАННЫЕ!$AA1349="4Б",6,IF(ДАННЫЕ!$AA1349="4В",7,IF(ДАННЫЕ!$AA1349=5,8,0))))))))</f>
        <v>0</v>
      </c>
      <c r="T1349" s="15">
        <f>IF(OR(ДАННЫЕ!$AC1349=2,ДАННЫЕ!$AD1349=2,ДАННЫЕ!$AE1349=2),2,IF(OR(ДАННЫЕ!$AC1349=1,ДАННЫЕ!$AD1349=1,ДАННЫЕ!$AE1349=1),1,0))</f>
        <v>0</v>
      </c>
    </row>
    <row r="1350" spans="1:20" x14ac:dyDescent="0.2">
      <c r="A1350" s="78">
        <f>IF(B1350&gt;0,IF(MONTH(ДАННЫЕ!$F$1)=MONTH(ДАННЫЕ!$B1350),1,0),0)</f>
        <v>0</v>
      </c>
      <c r="B1350" s="14">
        <f>IF(ДАННЫЕ!$B1350&gt;0,IF(YEAR(ДАННЫЕ!$F$1)=YEAR(ДАННЫЕ!$B1350),1,0),0)</f>
        <v>0</v>
      </c>
      <c r="C1350" s="14">
        <f>IF(ДАННЫЕ!$CM1350&gt;0,IF(YEAR(ДАННЫЕ!$F$1)=YEAR(ДАННЫЕ!$CM1350),1,0),0)</f>
        <v>0</v>
      </c>
      <c r="D1350" s="14">
        <f>IF(ДАННЫЕ!$CJ1350&gt;0,IF(ДАННЫЕ!$CL1350&gt;ДАННЫЕ!$F$1,1,IF(ДАННЫЕ!$CL1350&gt;0,0,1)),0)</f>
        <v>0</v>
      </c>
      <c r="E1350" s="43" t="str">
        <f ca="1">IF(ДАННЫЕ!$F$1&gt;0,IF(ДАННЫЕ!$G1350&gt;0,DATEDIF(ДАННЫЕ!$G1350,ДАННЫЕ!$F$1,"y"),""),IF(ДАННЫЕ!$G1350&gt;0,DATEDIF(ДАННЫЕ!$G1350,TODAY(),"y"),""))</f>
        <v/>
      </c>
      <c r="F1350" s="43" t="str">
        <f xml:space="preserve"> IF(ДАННЫЕ!$F1350="М",IF(E1350&gt;=18,IF(E1350&lt;60,1,""),""),"")&amp;IF(ДАННЫЕ!$F1350="Ж",IF(E1350&gt;=18,IF(E1350&lt;55,1,""),""),"")</f>
        <v/>
      </c>
      <c r="G1350" s="43" t="str">
        <f xml:space="preserve"> IF(ДАННЫЕ!$F1350="М",IF(E1350&gt;=60,2,""),"")&amp;IF(ДАННЫЕ!$F1350="Ж",IF(E1350&gt;=55,2,""),"")</f>
        <v/>
      </c>
      <c r="H1350" s="43" t="str">
        <f t="shared" ca="1" si="63"/>
        <v/>
      </c>
      <c r="I1350" s="43" t="str">
        <f t="shared" ca="1" si="64"/>
        <v>03</v>
      </c>
      <c r="J1350" s="28" t="str">
        <f ca="1">ДАННЫЕ!$F1350&amp;H1350&amp;I1350&amp;ДАННЫЕ!$I1350&amp;"m"&amp;IF(ДАННЫЕ!$I1350&gt;0,IF(ДАННЫЕ!$J1350&gt;0,0,1),"")&amp;"f"&amp;IF(ДАННЫЕ!$R1350&gt;0,IF(YEAR(ДАННЫЕ!$F$1)=YEAR(ДАННЫЕ!$R1350),1,0),0)&amp;"z"&amp;ДАННЫЕ!$R1350&amp;"p"&amp;ДАННЫЕ!$S1350&amp;"i"&amp;ДАННЫЕ!$T1350&amp;"h"&amp;ДАННЫЕ!$K1350&amp;"be"&amp;ДАННЫЕ!$BI1350&amp;"CD"&amp;IF(ДАННЫЕ!BF1350&gt;500,4,IF(ДАННЫЕ!BF1350&gt;350,3,IF(ДАННЫЕ!BF1350&gt;200,2,IF(ДАННЫЕ!BF1350&gt;0,1,0))))&amp;"g"&amp;B1350&amp;"d"&amp;H1350&amp;"l"&amp;ДАННЫЕ!AT1350&amp;"a"&amp;ДАННЫЕ!$V1350&amp;"v"&amp;R1350&amp;"k"&amp;ДАННЫЕ!$U1350&amp;"s"&amp;ДАННЫЕ!$Y1350&amp;"t"&amp;ДАННЫЕ!$X1350&amp;"b"&amp;IF(ДАННЫЕ!$Q1350&gt;1,1,0)&amp;"PP"&amp;ДАННЫЕ!Z1350&amp;"c"&amp;S1350&amp;"x"&amp;IF(ДАННЫЕ!$BY1350&gt;0,IF(YEAR(ДАННЫЕ!$F$1)=YEAR(ДАННЫЕ!$BY1350),1,0),0)&amp;"n"&amp;IF(ДАННЫЕ!$BZ1350&gt;0,IF(YEAR(ДАННЫЕ!$F$1)=YEAR(ДАННЫЕ!$BZ1350),1,0),0)&amp;"u"&amp;D1350&amp;"z"&amp;IF(ДАННЫЕ!$CL1350&gt;0,IF(YEAR(ДАННЫЕ!$F$1)&gt;YEAR(ДАННЫЕ!$CL1350),11,12),0)</f>
        <v>03mf0zpihbeCD0g0dlav0kstb0PPc0x0n0u0z0</v>
      </c>
      <c r="K1350" s="28" t="str">
        <f ca="1">ДАННЫЕ!$I1350&amp;"x"&amp;B1350&amp;"w"&amp;IF(T1350+ДАННЫЕ!AD1350+ДАННЫЕ!AE1350+ДАННЫЕ!AF1350+ДАННЫЕ!AG1350+ДАННЫЕ!AH1350+ДАННЫЕ!$AL1350+ДАННЫЕ!AI1350+ДАННЫЕ!AJ1350+ДАННЫЕ!AK1350+ДАННЫЕ!AP1350+ДАННЫЕ!AQ1350+ДАННЫЕ!AR1350+ДАННЫЕ!$AM1350+ДАННЫЕ!$AN1350+ДАННЫЕ!AS1350+ДАННЫЕ!AT1350&gt;0,1,0)&amp;IF(OR(T1350=2,ДАННЫЕ!AD1350=2,ДАННЫЕ!AE1350=2,ДАННЫЕ!AF1350=2,ДАННЫЕ!AG1350=2,ДАННЫЕ!AH1350=2,ДАННЫЕ!$AL1350=2,ДАННЫЕ!AI1350=2,ДАННЫЕ!AJ1350=2,ДАННЫЕ!AK1350=2,ДАННЫЕ!AP1350=2,ДАННЫЕ!AQ1350=2,ДАННЫЕ!AR1350=2,ДАННЫЕ!$AM1350=2,ДАННЫЕ!$AN1350=2,ДАННЫЕ!AS1350=2,ДАННЫЕ!AT1350=2),2,0)&amp;"t"&amp;IF(T1350&gt;0,"1"&amp;T1350,"00")&amp;"f"&amp;IF(ДАННЫЕ!$AC1350,"1"&amp;ДАННЫЕ!$AC1350,"00")&amp;"b"&amp;IF(ДАННЫЕ!$AD1350,"1"&amp;ДАННЫЕ!$AD1350,"00")&amp;"g"&amp;IF(ДАННЫЕ!$AF1350,"1"&amp;ДАННЫЕ!$AF1350,"00")&amp;"c"&amp;IF(ДАННЫЕ!$AG1350,"1"&amp;ДАННЫЕ!$AG1350,"00")&amp;"i"&amp;IF(ДАННЫЕ!$AH1350,"1"&amp;ДАННЫЕ!$AH1350,"00")&amp;"r"&amp;IF(ДАННЫЕ!$AL1350,"1"&amp;ДАННЫЕ!$AL1350,"00")&amp;"m"&amp;IF(ДАННЫЕ!$AI1350,"1"&amp;ДАННЫЕ!$AI1350,"00")&amp;"hS"&amp;IF(ДАННЫЕ!$AJ1350,"1"&amp;ДАННЫЕ!$AJ1350,"00")&amp;"hZ"&amp;IF(ДАННЫЕ!$AK1350,"1"&amp;ДАННЫЕ!$AK1350,"00")&amp;"p"&amp;IF(ДАННЫЕ!$AP1350,"1"&amp;ДАННЫЕ!$AP1350,"00")&amp;"k"&amp;IF(ДАННЫЕ!$AQ1350,"1"&amp;ДАННЫЕ!$AQ1350,"00")&amp;"z"&amp;IF(ДАННЫЕ!$AR1350,"1"&amp;ДАННЫЕ!$AR1350,"00")&amp;"j"&amp;IF(ДАННЫЕ!$AM1350,"1"&amp;ДАННЫЕ!$AM1350,"00")&amp;"n"&amp;IF(ДАННЫЕ!$AN1350,"1"&amp;ДАННЫЕ!$AN1350,"00")&amp;"E"&amp;ДАННЫЕ!BI1350&amp;"L"&amp;ДАННЫЕ!AO1350&amp;"h"&amp;IF(ДАННЫЕ!$AU1350&gt;0,1,0)&amp;"v"&amp;IF(ДАННЫЕ!$AW1350&gt;0,1,0)&amp;"a"&amp;IF(ДАННЫЕ!$AS1350,"1"&amp;ДАННЫЕ!$AS1350,"00")&amp;"s"&amp;IF(ДАННЫЕ!$AT1350,"1"&amp;ДАННЫЕ!$AT1350,"00")&amp;"u"&amp;IF(ДАННЫЕ!$CJ1350&gt;0,1,0)&amp;"y"&amp;B1350&amp;"d"&amp;H1350&amp;"e"&amp;F1350&amp;G1350</f>
        <v>x0w00t00f00b00g00c00i00r00m00hS00hZ00p00k00z00j00n00ELh0v0a00s00u0y0de</v>
      </c>
      <c r="L1350" s="28" t="str">
        <f ca="1">ДАННЫЕ!$I1350&amp;"VN"&amp;IF(ДАННЫЕ!AW1350&gt;0,11,10)&amp;"CD"&amp;IF(ДАННЫЕ!BF1350&gt;500,16,IF(ДАННЫЕ!BF1350&gt;350,15,IF(ДАННЫЕ!BF1350&gt;=200,14,IF(ДАННЫЕ!BF1350&gt;=100,13,IF(ДАННЫЕ!BF1350&gt;=50,12,IF(ДАННЫЕ!BF1350&gt;0,11,10))))))&amp;"AR"&amp;IF(ДАННЫЕ!BX1350&gt;0,1,0)&amp;"GD"&amp;B1350&amp;"VV"&amp;IF(E1350&gt;=5,IF(E1350&lt;18,1,0),0)</f>
        <v>VN10CD10AR0GD0VV0</v>
      </c>
      <c r="M1350" s="28" t="str">
        <f>ДАННЫЕ!$I1350&amp;"b"&amp;ДАННЫЕ!$BI1350&amp;"r"&amp;ДАННЫЕ!$BJ1350&amp;"CD"&amp;IF(ДАННЫЕ!BF1350&gt;0,IF(ДАННЫЕ!BF1350&lt;200,1,IF(ДАННЫЕ!BF1350&lt;350,2,3)),0)&amp;"h"&amp;IF(ДАННЫЕ!$BK1350+ДАННЫЕ!$BL1350+ДАННЫЕ!$BM1350&gt;0,1,0)&amp;"x"&amp;ДАННЫЕ!$BK1350&amp;"y"&amp;ДАННЫЕ!$BL1350&amp;"z"&amp;ДАННЫЕ!$BM1350&amp;"c"&amp;IF(ДАННЫЕ!$BK1350+ДАННЫЕ!$BL1350+ДАННЫЕ!$BM1350=3,1,0)&amp;"a"&amp;IF(ДАННЫЕ!$BQ1350+ДАННЫЕ!$BR1350&gt;0,1,0)&amp;"d"&amp;ДАННЫЕ!$BQ1350&amp;"v"&amp;ДАННЫЕ!$BR1350&amp;"p"&amp;ДАННЫЕ!$BS1350&amp;"n"&amp;ДАННЫЕ!$BU1350&amp;"t"&amp;ДАННЫЕ!$BV1350&amp;"o"&amp;ДАННЫЕ!$BT1350&amp;"l"&amp;IF(ДАННЫЕ!$BN1350&gt;0,1,0)&amp;ДАННЫЕ!$BN1350&amp;"g"&amp;ДАННЫЕ!$BO1350&amp;"s"&amp;ДАННЫЕ!$BP1350&amp;"DZ"&amp;IF(ДАННЫЕ!B1350-ДАННЫЕ!G1350 &lt; 60,IF(ДАННЫЕ!B1350-ДАННЫЕ!G1350 &gt;= 0,1,0),0)&amp;"u"&amp;IF(ДАННЫЕ!$CJ1350&gt;0,1,0)</f>
        <v>brCD0h0xyzc0a0dvpntol0gsDZ1u0</v>
      </c>
      <c r="N1350" s="28" t="str">
        <f ca="1">ДАННЫЕ!$F1350&amp;ДАННЫЕ!$I1350&amp;"g"&amp;B1350&amp;"cf"&amp;D1350&amp;"a"&amp;IF(ДАННЫЕ!$BX1350&gt;0,1,0)&amp;IF(ДАННЫЕ!$BF1350&gt;500,1,IF(ДАННЫЕ!$BF1350&gt;350,2,IF(ДАННЫЕ!$BF1350&gt;=200,3,IF(ДАННЫЕ!$BF1350&gt;=100,4,IF(ДАННЫЕ!$BF1350&gt;=50,5,IF(ДАННЫЕ!$BF1350&lt;50,6,0))))))&amp;"AR"&amp;IF(DATEDIF(ДАННЫЕ!$BX1350,ДАННЫЕ!$F$1,"y")&gt;1,1,0)&amp;"VG"&amp;IF(ДАННЫЕ!$BH1350="0",1,0)&amp;"o"&amp;IF(T1350+ДАННЫЕ!$AF1350+ДАННЫЕ!$AG1350+ДАННЫЕ!$AH1350+ДАННЫЕ!$AI1350+ДАННЫЕ!$AJ1350+ДАННЫЕ!$AP1350+ДАННЫЕ!$AQ1350+ДАННЫЕ!$AR1350+ДАННЫЕ!$AU1350+ДАННЫЕ!$AW1350+ДАННЫЕ!$AS1350+ДАННЫЕ!$AT1350&gt;0,1,0)&amp;"x"&amp;ДАННЫЕ!$AG1350&amp;"p"&amp;IF(ДАННЫЕ!$BY1350&gt;0,1,0)&amp;"v"&amp;IF(ДАННЫЕ!$BZ1350&gt;0,1,0)&amp;"n"&amp;ДАННЫЕ!$CA1350&amp;"t"&amp;ДАННЫЕ!$AY1350&amp;"k"&amp;ДАННЫЕ!$CB1350&amp;"q"&amp;ДАННЫЕ!$CC1350&amp;"w"&amp;ДАННЫЕ!$CD1350&amp;"e"&amp;ДАННЫЕ!$CE1350&amp;"m"&amp;ДАННЫЕ!$CF1350&amp;"c"&amp;ДАННЫЕ!$CG1350&amp;"z"&amp;ДАННЫЕ!$CH1350&amp;"d"&amp;IF(H1350=4,1,0)&amp;"s"&amp;IF(ДАННЫЕ!$J1350=1,0,1)&amp;"u"&amp;IF(ДАННЫЕ!$CJ1350&gt;0,1,0)</f>
        <v>g0cf0a06AR1VG0o0xp0v0ntkqwemczd0s1u0</v>
      </c>
      <c r="O1350" s="28" t="str">
        <f>ДАННЫЕ!$I1350&amp;"g"&amp;B1350&amp;A1350&amp;"f"&amp;P1350&amp;"c"&amp;IF(ДАННЫЕ!$U1350&gt;0,1,0)&amp;"s"&amp;IF(ДАННЫЕ!$Q1350&gt;0,IF(YEAR(ДАННЫЕ!$F$1)=YEAR(ДАННЫЕ!$Q1350),IF(MONTH(ДАННЫЕ!$F$1)=MONTH(ДАННЫЕ!$Q1350),111,11),1),0)&amp;"i"&amp;IF(ДАННЫЕ!$R1350+ДАННЫЕ!$S1350+ДАННЫЕ!$T1350=0,0,1)&amp;"h"&amp;IF(ДАННЫЕ!$P1350&gt;0,1,0)&amp;"p"&amp;IF(ДАННЫЕ!$CI1350&gt;0,IF(YEAR(ДАННЫЕ!$F$1)=YEAR(ДАННЫЕ!$CI1350),IF(MONTH(ДАННЫЕ!$F$1)=MONTH(ДАННЫЕ!$CI1350),111,11),1),0)&amp;"d"&amp;IF(ДАННЫЕ!$CJ1350&gt;0,IF(YEAR(ДАННЫЕ!$F$1)=YEAR(ДАННЫЕ!$CJ1350),IF(MONTH(ДАННЫЕ!$F$1)=MONTH(ДАННЫЕ!$CJ1350),111,11),1),0)&amp;"o"&amp;IF(ДАННЫЕ!$CK1350&gt;0,IF(MONTH(ДАННЫЕ!$F$1)=MONTH(ДАННЫЕ!$CK1350),111,11),0)&amp;"v"&amp;IF(ДАННЫЕ!$BE1350&gt;0,IF(MONTH(ДАННЫЕ!$F$1)=MONTH(ДАННЫЕ!$BE1350),111,11),0)</f>
        <v>g00f0c0s0i0h0p0d0o0v0</v>
      </c>
      <c r="P1350" s="15">
        <f t="shared" si="65"/>
        <v>0</v>
      </c>
      <c r="Q1350" s="15">
        <f>IF(ДАННЫЕ!$F$1&gt;ДАННЫЕ!$N1350,IF(YEAR(ДАННЫЕ!$F$1)=YEAR(ДАННЫЕ!M1350),1,0),0)</f>
        <v>0</v>
      </c>
      <c r="R1350" s="15">
        <f>IF(ДАННЫЕ!$F$1&gt;ДАННЫЕ!$N1350,IF(YEAR(ДАННЫЕ!$F$1)=YEAR(ДАННЫЕ!N1350),1,0),0)</f>
        <v>0</v>
      </c>
      <c r="S1350" s="15">
        <f>IF(ДАННЫЕ!$AA1350="2А",1,IF(ДАННЫЕ!$AA1350="2Б",2,IF(ДАННЫЕ!$AA1350="2В",3,IF(ДАННЫЕ!$AA1350=3,4,IF(ДАННЫЕ!$AA1350="4А",5,IF(ДАННЫЕ!$AA1350="4Б",6,IF(ДАННЫЕ!$AA1350="4В",7,IF(ДАННЫЕ!$AA1350=5,8,0))))))))</f>
        <v>0</v>
      </c>
      <c r="T1350" s="15">
        <f>IF(OR(ДАННЫЕ!$AC1350=2,ДАННЫЕ!$AD1350=2,ДАННЫЕ!$AE1350=2),2,IF(OR(ДАННЫЕ!$AC1350=1,ДАННЫЕ!$AD1350=1,ДАННЫЕ!$AE1350=1),1,0))</f>
        <v>0</v>
      </c>
    </row>
    <row r="1351" spans="1:20" x14ac:dyDescent="0.2">
      <c r="A1351" s="78">
        <f>IF(B1351&gt;0,IF(MONTH(ДАННЫЕ!$F$1)=MONTH(ДАННЫЕ!$B1351),1,0),0)</f>
        <v>0</v>
      </c>
      <c r="B1351" s="14">
        <f>IF(ДАННЫЕ!$B1351&gt;0,IF(YEAR(ДАННЫЕ!$F$1)=YEAR(ДАННЫЕ!$B1351),1,0),0)</f>
        <v>0</v>
      </c>
      <c r="C1351" s="14">
        <f>IF(ДАННЫЕ!$CM1351&gt;0,IF(YEAR(ДАННЫЕ!$F$1)=YEAR(ДАННЫЕ!$CM1351),1,0),0)</f>
        <v>0</v>
      </c>
      <c r="D1351" s="14">
        <f>IF(ДАННЫЕ!$CJ1351&gt;0,IF(ДАННЫЕ!$CL1351&gt;ДАННЫЕ!$F$1,1,IF(ДАННЫЕ!$CL1351&gt;0,0,1)),0)</f>
        <v>0</v>
      </c>
      <c r="E1351" s="43" t="str">
        <f ca="1">IF(ДАННЫЕ!$F$1&gt;0,IF(ДАННЫЕ!$G1351&gt;0,DATEDIF(ДАННЫЕ!$G1351,ДАННЫЕ!$F$1,"y"),""),IF(ДАННЫЕ!$G1351&gt;0,DATEDIF(ДАННЫЕ!$G1351,TODAY(),"y"),""))</f>
        <v/>
      </c>
      <c r="F1351" s="43" t="str">
        <f xml:space="preserve"> IF(ДАННЫЕ!$F1351="М",IF(E1351&gt;=18,IF(E1351&lt;60,1,""),""),"")&amp;IF(ДАННЫЕ!$F1351="Ж",IF(E1351&gt;=18,IF(E1351&lt;55,1,""),""),"")</f>
        <v/>
      </c>
      <c r="G1351" s="43" t="str">
        <f xml:space="preserve"> IF(ДАННЫЕ!$F1351="М",IF(E1351&gt;=60,2,""),"")&amp;IF(ДАННЫЕ!$F1351="Ж",IF(E1351&gt;=55,2,""),"")</f>
        <v/>
      </c>
      <c r="H1351" s="43" t="str">
        <f t="shared" ca="1" si="63"/>
        <v/>
      </c>
      <c r="I1351" s="43" t="str">
        <f t="shared" ca="1" si="64"/>
        <v>03</v>
      </c>
      <c r="J1351" s="28" t="str">
        <f ca="1">ДАННЫЕ!$F1351&amp;H1351&amp;I1351&amp;ДАННЫЕ!$I1351&amp;"m"&amp;IF(ДАННЫЕ!$I1351&gt;0,IF(ДАННЫЕ!$J1351&gt;0,0,1),"")&amp;"f"&amp;IF(ДАННЫЕ!$R1351&gt;0,IF(YEAR(ДАННЫЕ!$F$1)=YEAR(ДАННЫЕ!$R1351),1,0),0)&amp;"z"&amp;ДАННЫЕ!$R1351&amp;"p"&amp;ДАННЫЕ!$S1351&amp;"i"&amp;ДАННЫЕ!$T1351&amp;"h"&amp;ДАННЫЕ!$K1351&amp;"be"&amp;ДАННЫЕ!$BI1351&amp;"CD"&amp;IF(ДАННЫЕ!BF1351&gt;500,4,IF(ДАННЫЕ!BF1351&gt;350,3,IF(ДАННЫЕ!BF1351&gt;200,2,IF(ДАННЫЕ!BF1351&gt;0,1,0))))&amp;"g"&amp;B1351&amp;"d"&amp;H1351&amp;"l"&amp;ДАННЫЕ!AT1351&amp;"a"&amp;ДАННЫЕ!$V1351&amp;"v"&amp;R1351&amp;"k"&amp;ДАННЫЕ!$U1351&amp;"s"&amp;ДАННЫЕ!$Y1351&amp;"t"&amp;ДАННЫЕ!$X1351&amp;"b"&amp;IF(ДАННЫЕ!$Q1351&gt;1,1,0)&amp;"PP"&amp;ДАННЫЕ!Z1351&amp;"c"&amp;S1351&amp;"x"&amp;IF(ДАННЫЕ!$BY1351&gt;0,IF(YEAR(ДАННЫЕ!$F$1)=YEAR(ДАННЫЕ!$BY1351),1,0),0)&amp;"n"&amp;IF(ДАННЫЕ!$BZ1351&gt;0,IF(YEAR(ДАННЫЕ!$F$1)=YEAR(ДАННЫЕ!$BZ1351),1,0),0)&amp;"u"&amp;D1351&amp;"z"&amp;IF(ДАННЫЕ!$CL1351&gt;0,IF(YEAR(ДАННЫЕ!$F$1)&gt;YEAR(ДАННЫЕ!$CL1351),11,12),0)</f>
        <v>03mf0zpihbeCD0g0dlav0kstb0PPc0x0n0u0z0</v>
      </c>
      <c r="K1351" s="28" t="str">
        <f ca="1">ДАННЫЕ!$I1351&amp;"x"&amp;B1351&amp;"w"&amp;IF(T1351+ДАННЫЕ!AD1351+ДАННЫЕ!AE1351+ДАННЫЕ!AF1351+ДАННЫЕ!AG1351+ДАННЫЕ!AH1351+ДАННЫЕ!$AL1351+ДАННЫЕ!AI1351+ДАННЫЕ!AJ1351+ДАННЫЕ!AK1351+ДАННЫЕ!AP1351+ДАННЫЕ!AQ1351+ДАННЫЕ!AR1351+ДАННЫЕ!$AM1351+ДАННЫЕ!$AN1351+ДАННЫЕ!AS1351+ДАННЫЕ!AT1351&gt;0,1,0)&amp;IF(OR(T1351=2,ДАННЫЕ!AD1351=2,ДАННЫЕ!AE1351=2,ДАННЫЕ!AF1351=2,ДАННЫЕ!AG1351=2,ДАННЫЕ!AH1351=2,ДАННЫЕ!$AL1351=2,ДАННЫЕ!AI1351=2,ДАННЫЕ!AJ1351=2,ДАННЫЕ!AK1351=2,ДАННЫЕ!AP1351=2,ДАННЫЕ!AQ1351=2,ДАННЫЕ!AR1351=2,ДАННЫЕ!$AM1351=2,ДАННЫЕ!$AN1351=2,ДАННЫЕ!AS1351=2,ДАННЫЕ!AT1351=2),2,0)&amp;"t"&amp;IF(T1351&gt;0,"1"&amp;T1351,"00")&amp;"f"&amp;IF(ДАННЫЕ!$AC1351,"1"&amp;ДАННЫЕ!$AC1351,"00")&amp;"b"&amp;IF(ДАННЫЕ!$AD1351,"1"&amp;ДАННЫЕ!$AD1351,"00")&amp;"g"&amp;IF(ДАННЫЕ!$AF1351,"1"&amp;ДАННЫЕ!$AF1351,"00")&amp;"c"&amp;IF(ДАННЫЕ!$AG1351,"1"&amp;ДАННЫЕ!$AG1351,"00")&amp;"i"&amp;IF(ДАННЫЕ!$AH1351,"1"&amp;ДАННЫЕ!$AH1351,"00")&amp;"r"&amp;IF(ДАННЫЕ!$AL1351,"1"&amp;ДАННЫЕ!$AL1351,"00")&amp;"m"&amp;IF(ДАННЫЕ!$AI1351,"1"&amp;ДАННЫЕ!$AI1351,"00")&amp;"hS"&amp;IF(ДАННЫЕ!$AJ1351,"1"&amp;ДАННЫЕ!$AJ1351,"00")&amp;"hZ"&amp;IF(ДАННЫЕ!$AK1351,"1"&amp;ДАННЫЕ!$AK1351,"00")&amp;"p"&amp;IF(ДАННЫЕ!$AP1351,"1"&amp;ДАННЫЕ!$AP1351,"00")&amp;"k"&amp;IF(ДАННЫЕ!$AQ1351,"1"&amp;ДАННЫЕ!$AQ1351,"00")&amp;"z"&amp;IF(ДАННЫЕ!$AR1351,"1"&amp;ДАННЫЕ!$AR1351,"00")&amp;"j"&amp;IF(ДАННЫЕ!$AM1351,"1"&amp;ДАННЫЕ!$AM1351,"00")&amp;"n"&amp;IF(ДАННЫЕ!$AN1351,"1"&amp;ДАННЫЕ!$AN1351,"00")&amp;"E"&amp;ДАННЫЕ!BI1351&amp;"L"&amp;ДАННЫЕ!AO1351&amp;"h"&amp;IF(ДАННЫЕ!$AU1351&gt;0,1,0)&amp;"v"&amp;IF(ДАННЫЕ!$AW1351&gt;0,1,0)&amp;"a"&amp;IF(ДАННЫЕ!$AS1351,"1"&amp;ДАННЫЕ!$AS1351,"00")&amp;"s"&amp;IF(ДАННЫЕ!$AT1351,"1"&amp;ДАННЫЕ!$AT1351,"00")&amp;"u"&amp;IF(ДАННЫЕ!$CJ1351&gt;0,1,0)&amp;"y"&amp;B1351&amp;"d"&amp;H1351&amp;"e"&amp;F1351&amp;G1351</f>
        <v>x0w00t00f00b00g00c00i00r00m00hS00hZ00p00k00z00j00n00ELh0v0a00s00u0y0de</v>
      </c>
      <c r="L1351" s="28" t="str">
        <f ca="1">ДАННЫЕ!$I1351&amp;"VN"&amp;IF(ДАННЫЕ!AW1351&gt;0,11,10)&amp;"CD"&amp;IF(ДАННЫЕ!BF1351&gt;500,16,IF(ДАННЫЕ!BF1351&gt;350,15,IF(ДАННЫЕ!BF1351&gt;=200,14,IF(ДАННЫЕ!BF1351&gt;=100,13,IF(ДАННЫЕ!BF1351&gt;=50,12,IF(ДАННЫЕ!BF1351&gt;0,11,10))))))&amp;"AR"&amp;IF(ДАННЫЕ!BX1351&gt;0,1,0)&amp;"GD"&amp;B1351&amp;"VV"&amp;IF(E1351&gt;=5,IF(E1351&lt;18,1,0),0)</f>
        <v>VN10CD10AR0GD0VV0</v>
      </c>
      <c r="M1351" s="28" t="str">
        <f>ДАННЫЕ!$I1351&amp;"b"&amp;ДАННЫЕ!$BI1351&amp;"r"&amp;ДАННЫЕ!$BJ1351&amp;"CD"&amp;IF(ДАННЫЕ!BF1351&gt;0,IF(ДАННЫЕ!BF1351&lt;200,1,IF(ДАННЫЕ!BF1351&lt;350,2,3)),0)&amp;"h"&amp;IF(ДАННЫЕ!$BK1351+ДАННЫЕ!$BL1351+ДАННЫЕ!$BM1351&gt;0,1,0)&amp;"x"&amp;ДАННЫЕ!$BK1351&amp;"y"&amp;ДАННЫЕ!$BL1351&amp;"z"&amp;ДАННЫЕ!$BM1351&amp;"c"&amp;IF(ДАННЫЕ!$BK1351+ДАННЫЕ!$BL1351+ДАННЫЕ!$BM1351=3,1,0)&amp;"a"&amp;IF(ДАННЫЕ!$BQ1351+ДАННЫЕ!$BR1351&gt;0,1,0)&amp;"d"&amp;ДАННЫЕ!$BQ1351&amp;"v"&amp;ДАННЫЕ!$BR1351&amp;"p"&amp;ДАННЫЕ!$BS1351&amp;"n"&amp;ДАННЫЕ!$BU1351&amp;"t"&amp;ДАННЫЕ!$BV1351&amp;"o"&amp;ДАННЫЕ!$BT1351&amp;"l"&amp;IF(ДАННЫЕ!$BN1351&gt;0,1,0)&amp;ДАННЫЕ!$BN1351&amp;"g"&amp;ДАННЫЕ!$BO1351&amp;"s"&amp;ДАННЫЕ!$BP1351&amp;"DZ"&amp;IF(ДАННЫЕ!B1351-ДАННЫЕ!G1351 &lt; 60,IF(ДАННЫЕ!B1351-ДАННЫЕ!G1351 &gt;= 0,1,0),0)&amp;"u"&amp;IF(ДАННЫЕ!$CJ1351&gt;0,1,0)</f>
        <v>brCD0h0xyzc0a0dvpntol0gsDZ1u0</v>
      </c>
      <c r="N1351" s="28" t="str">
        <f ca="1">ДАННЫЕ!$F1351&amp;ДАННЫЕ!$I1351&amp;"g"&amp;B1351&amp;"cf"&amp;D1351&amp;"a"&amp;IF(ДАННЫЕ!$BX1351&gt;0,1,0)&amp;IF(ДАННЫЕ!$BF1351&gt;500,1,IF(ДАННЫЕ!$BF1351&gt;350,2,IF(ДАННЫЕ!$BF1351&gt;=200,3,IF(ДАННЫЕ!$BF1351&gt;=100,4,IF(ДАННЫЕ!$BF1351&gt;=50,5,IF(ДАННЫЕ!$BF1351&lt;50,6,0))))))&amp;"AR"&amp;IF(DATEDIF(ДАННЫЕ!$BX1351,ДАННЫЕ!$F$1,"y")&gt;1,1,0)&amp;"VG"&amp;IF(ДАННЫЕ!$BH1351="0",1,0)&amp;"o"&amp;IF(T1351+ДАННЫЕ!$AF1351+ДАННЫЕ!$AG1351+ДАННЫЕ!$AH1351+ДАННЫЕ!$AI1351+ДАННЫЕ!$AJ1351+ДАННЫЕ!$AP1351+ДАННЫЕ!$AQ1351+ДАННЫЕ!$AR1351+ДАННЫЕ!$AU1351+ДАННЫЕ!$AW1351+ДАННЫЕ!$AS1351+ДАННЫЕ!$AT1351&gt;0,1,0)&amp;"x"&amp;ДАННЫЕ!$AG1351&amp;"p"&amp;IF(ДАННЫЕ!$BY1351&gt;0,1,0)&amp;"v"&amp;IF(ДАННЫЕ!$BZ1351&gt;0,1,0)&amp;"n"&amp;ДАННЫЕ!$CA1351&amp;"t"&amp;ДАННЫЕ!$AY1351&amp;"k"&amp;ДАННЫЕ!$CB1351&amp;"q"&amp;ДАННЫЕ!$CC1351&amp;"w"&amp;ДАННЫЕ!$CD1351&amp;"e"&amp;ДАННЫЕ!$CE1351&amp;"m"&amp;ДАННЫЕ!$CF1351&amp;"c"&amp;ДАННЫЕ!$CG1351&amp;"z"&amp;ДАННЫЕ!$CH1351&amp;"d"&amp;IF(H1351=4,1,0)&amp;"s"&amp;IF(ДАННЫЕ!$J1351=1,0,1)&amp;"u"&amp;IF(ДАННЫЕ!$CJ1351&gt;0,1,0)</f>
        <v>g0cf0a06AR1VG0o0xp0v0ntkqwemczd0s1u0</v>
      </c>
      <c r="O1351" s="28" t="str">
        <f>ДАННЫЕ!$I1351&amp;"g"&amp;B1351&amp;A1351&amp;"f"&amp;P1351&amp;"c"&amp;IF(ДАННЫЕ!$U1351&gt;0,1,0)&amp;"s"&amp;IF(ДАННЫЕ!$Q1351&gt;0,IF(YEAR(ДАННЫЕ!$F$1)=YEAR(ДАННЫЕ!$Q1351),IF(MONTH(ДАННЫЕ!$F$1)=MONTH(ДАННЫЕ!$Q1351),111,11),1),0)&amp;"i"&amp;IF(ДАННЫЕ!$R1351+ДАННЫЕ!$S1351+ДАННЫЕ!$T1351=0,0,1)&amp;"h"&amp;IF(ДАННЫЕ!$P1351&gt;0,1,0)&amp;"p"&amp;IF(ДАННЫЕ!$CI1351&gt;0,IF(YEAR(ДАННЫЕ!$F$1)=YEAR(ДАННЫЕ!$CI1351),IF(MONTH(ДАННЫЕ!$F$1)=MONTH(ДАННЫЕ!$CI1351),111,11),1),0)&amp;"d"&amp;IF(ДАННЫЕ!$CJ1351&gt;0,IF(YEAR(ДАННЫЕ!$F$1)=YEAR(ДАННЫЕ!$CJ1351),IF(MONTH(ДАННЫЕ!$F$1)=MONTH(ДАННЫЕ!$CJ1351),111,11),1),0)&amp;"o"&amp;IF(ДАННЫЕ!$CK1351&gt;0,IF(MONTH(ДАННЫЕ!$F$1)=MONTH(ДАННЫЕ!$CK1351),111,11),0)&amp;"v"&amp;IF(ДАННЫЕ!$BE1351&gt;0,IF(MONTH(ДАННЫЕ!$F$1)=MONTH(ДАННЫЕ!$BE1351),111,11),0)</f>
        <v>g00f0c0s0i0h0p0d0o0v0</v>
      </c>
      <c r="P1351" s="15">
        <f t="shared" si="65"/>
        <v>0</v>
      </c>
      <c r="Q1351" s="15">
        <f>IF(ДАННЫЕ!$F$1&gt;ДАННЫЕ!$N1351,IF(YEAR(ДАННЫЕ!$F$1)=YEAR(ДАННЫЕ!M1351),1,0),0)</f>
        <v>0</v>
      </c>
      <c r="R1351" s="15">
        <f>IF(ДАННЫЕ!$F$1&gt;ДАННЫЕ!$N1351,IF(YEAR(ДАННЫЕ!$F$1)=YEAR(ДАННЫЕ!N1351),1,0),0)</f>
        <v>0</v>
      </c>
      <c r="S1351" s="15">
        <f>IF(ДАННЫЕ!$AA1351="2А",1,IF(ДАННЫЕ!$AA1351="2Б",2,IF(ДАННЫЕ!$AA1351="2В",3,IF(ДАННЫЕ!$AA1351=3,4,IF(ДАННЫЕ!$AA1351="4А",5,IF(ДАННЫЕ!$AA1351="4Б",6,IF(ДАННЫЕ!$AA1351="4В",7,IF(ДАННЫЕ!$AA1351=5,8,0))))))))</f>
        <v>0</v>
      </c>
      <c r="T1351" s="15">
        <f>IF(OR(ДАННЫЕ!$AC1351=2,ДАННЫЕ!$AD1351=2,ДАННЫЕ!$AE1351=2),2,IF(OR(ДАННЫЕ!$AC1351=1,ДАННЫЕ!$AD1351=1,ДАННЫЕ!$AE1351=1),1,0))</f>
        <v>0</v>
      </c>
    </row>
    <row r="1352" spans="1:20" x14ac:dyDescent="0.2">
      <c r="A1352" s="78">
        <f>IF(B1352&gt;0,IF(MONTH(ДАННЫЕ!$F$1)=MONTH(ДАННЫЕ!$B1352),1,0),0)</f>
        <v>0</v>
      </c>
      <c r="B1352" s="14">
        <f>IF(ДАННЫЕ!$B1352&gt;0,IF(YEAR(ДАННЫЕ!$F$1)=YEAR(ДАННЫЕ!$B1352),1,0),0)</f>
        <v>0</v>
      </c>
      <c r="C1352" s="14">
        <f>IF(ДАННЫЕ!$CM1352&gt;0,IF(YEAR(ДАННЫЕ!$F$1)=YEAR(ДАННЫЕ!$CM1352),1,0),0)</f>
        <v>0</v>
      </c>
      <c r="D1352" s="14">
        <f>IF(ДАННЫЕ!$CJ1352&gt;0,IF(ДАННЫЕ!$CL1352&gt;ДАННЫЕ!$F$1,1,IF(ДАННЫЕ!$CL1352&gt;0,0,1)),0)</f>
        <v>0</v>
      </c>
      <c r="E1352" s="43" t="str">
        <f ca="1">IF(ДАННЫЕ!$F$1&gt;0,IF(ДАННЫЕ!$G1352&gt;0,DATEDIF(ДАННЫЕ!$G1352,ДАННЫЕ!$F$1,"y"),""),IF(ДАННЫЕ!$G1352&gt;0,DATEDIF(ДАННЫЕ!$G1352,TODAY(),"y"),""))</f>
        <v/>
      </c>
      <c r="F1352" s="43" t="str">
        <f xml:space="preserve"> IF(ДАННЫЕ!$F1352="М",IF(E1352&gt;=18,IF(E1352&lt;60,1,""),""),"")&amp;IF(ДАННЫЕ!$F1352="Ж",IF(E1352&gt;=18,IF(E1352&lt;55,1,""),""),"")</f>
        <v/>
      </c>
      <c r="G1352" s="43" t="str">
        <f xml:space="preserve"> IF(ДАННЫЕ!$F1352="М",IF(E1352&gt;=60,2,""),"")&amp;IF(ДАННЫЕ!$F1352="Ж",IF(E1352&gt;=55,2,""),"")</f>
        <v/>
      </c>
      <c r="H1352" s="43" t="str">
        <f t="shared" ca="1" si="63"/>
        <v/>
      </c>
      <c r="I1352" s="43" t="str">
        <f t="shared" ca="1" si="64"/>
        <v>03</v>
      </c>
      <c r="J1352" s="28" t="str">
        <f ca="1">ДАННЫЕ!$F1352&amp;H1352&amp;I1352&amp;ДАННЫЕ!$I1352&amp;"m"&amp;IF(ДАННЫЕ!$I1352&gt;0,IF(ДАННЫЕ!$J1352&gt;0,0,1),"")&amp;"f"&amp;IF(ДАННЫЕ!$R1352&gt;0,IF(YEAR(ДАННЫЕ!$F$1)=YEAR(ДАННЫЕ!$R1352),1,0),0)&amp;"z"&amp;ДАННЫЕ!$R1352&amp;"p"&amp;ДАННЫЕ!$S1352&amp;"i"&amp;ДАННЫЕ!$T1352&amp;"h"&amp;ДАННЫЕ!$K1352&amp;"be"&amp;ДАННЫЕ!$BI1352&amp;"CD"&amp;IF(ДАННЫЕ!BF1352&gt;500,4,IF(ДАННЫЕ!BF1352&gt;350,3,IF(ДАННЫЕ!BF1352&gt;200,2,IF(ДАННЫЕ!BF1352&gt;0,1,0))))&amp;"g"&amp;B1352&amp;"d"&amp;H1352&amp;"l"&amp;ДАННЫЕ!AT1352&amp;"a"&amp;ДАННЫЕ!$V1352&amp;"v"&amp;R1352&amp;"k"&amp;ДАННЫЕ!$U1352&amp;"s"&amp;ДАННЫЕ!$Y1352&amp;"t"&amp;ДАННЫЕ!$X1352&amp;"b"&amp;IF(ДАННЫЕ!$Q1352&gt;1,1,0)&amp;"PP"&amp;ДАННЫЕ!Z1352&amp;"c"&amp;S1352&amp;"x"&amp;IF(ДАННЫЕ!$BY1352&gt;0,IF(YEAR(ДАННЫЕ!$F$1)=YEAR(ДАННЫЕ!$BY1352),1,0),0)&amp;"n"&amp;IF(ДАННЫЕ!$BZ1352&gt;0,IF(YEAR(ДАННЫЕ!$F$1)=YEAR(ДАННЫЕ!$BZ1352),1,0),0)&amp;"u"&amp;D1352&amp;"z"&amp;IF(ДАННЫЕ!$CL1352&gt;0,IF(YEAR(ДАННЫЕ!$F$1)&gt;YEAR(ДАННЫЕ!$CL1352),11,12),0)</f>
        <v>03mf0zpihbeCD0g0dlav0kstb0PPc0x0n0u0z0</v>
      </c>
      <c r="K1352" s="28" t="str">
        <f ca="1">ДАННЫЕ!$I1352&amp;"x"&amp;B1352&amp;"w"&amp;IF(T1352+ДАННЫЕ!AD1352+ДАННЫЕ!AE1352+ДАННЫЕ!AF1352+ДАННЫЕ!AG1352+ДАННЫЕ!AH1352+ДАННЫЕ!$AL1352+ДАННЫЕ!AI1352+ДАННЫЕ!AJ1352+ДАННЫЕ!AK1352+ДАННЫЕ!AP1352+ДАННЫЕ!AQ1352+ДАННЫЕ!AR1352+ДАННЫЕ!$AM1352+ДАННЫЕ!$AN1352+ДАННЫЕ!AS1352+ДАННЫЕ!AT1352&gt;0,1,0)&amp;IF(OR(T1352=2,ДАННЫЕ!AD1352=2,ДАННЫЕ!AE1352=2,ДАННЫЕ!AF1352=2,ДАННЫЕ!AG1352=2,ДАННЫЕ!AH1352=2,ДАННЫЕ!$AL1352=2,ДАННЫЕ!AI1352=2,ДАННЫЕ!AJ1352=2,ДАННЫЕ!AK1352=2,ДАННЫЕ!AP1352=2,ДАННЫЕ!AQ1352=2,ДАННЫЕ!AR1352=2,ДАННЫЕ!$AM1352=2,ДАННЫЕ!$AN1352=2,ДАННЫЕ!AS1352=2,ДАННЫЕ!AT1352=2),2,0)&amp;"t"&amp;IF(T1352&gt;0,"1"&amp;T1352,"00")&amp;"f"&amp;IF(ДАННЫЕ!$AC1352,"1"&amp;ДАННЫЕ!$AC1352,"00")&amp;"b"&amp;IF(ДАННЫЕ!$AD1352,"1"&amp;ДАННЫЕ!$AD1352,"00")&amp;"g"&amp;IF(ДАННЫЕ!$AF1352,"1"&amp;ДАННЫЕ!$AF1352,"00")&amp;"c"&amp;IF(ДАННЫЕ!$AG1352,"1"&amp;ДАННЫЕ!$AG1352,"00")&amp;"i"&amp;IF(ДАННЫЕ!$AH1352,"1"&amp;ДАННЫЕ!$AH1352,"00")&amp;"r"&amp;IF(ДАННЫЕ!$AL1352,"1"&amp;ДАННЫЕ!$AL1352,"00")&amp;"m"&amp;IF(ДАННЫЕ!$AI1352,"1"&amp;ДАННЫЕ!$AI1352,"00")&amp;"hS"&amp;IF(ДАННЫЕ!$AJ1352,"1"&amp;ДАННЫЕ!$AJ1352,"00")&amp;"hZ"&amp;IF(ДАННЫЕ!$AK1352,"1"&amp;ДАННЫЕ!$AK1352,"00")&amp;"p"&amp;IF(ДАННЫЕ!$AP1352,"1"&amp;ДАННЫЕ!$AP1352,"00")&amp;"k"&amp;IF(ДАННЫЕ!$AQ1352,"1"&amp;ДАННЫЕ!$AQ1352,"00")&amp;"z"&amp;IF(ДАННЫЕ!$AR1352,"1"&amp;ДАННЫЕ!$AR1352,"00")&amp;"j"&amp;IF(ДАННЫЕ!$AM1352,"1"&amp;ДАННЫЕ!$AM1352,"00")&amp;"n"&amp;IF(ДАННЫЕ!$AN1352,"1"&amp;ДАННЫЕ!$AN1352,"00")&amp;"E"&amp;ДАННЫЕ!BI1352&amp;"L"&amp;ДАННЫЕ!AO1352&amp;"h"&amp;IF(ДАННЫЕ!$AU1352&gt;0,1,0)&amp;"v"&amp;IF(ДАННЫЕ!$AW1352&gt;0,1,0)&amp;"a"&amp;IF(ДАННЫЕ!$AS1352,"1"&amp;ДАННЫЕ!$AS1352,"00")&amp;"s"&amp;IF(ДАННЫЕ!$AT1352,"1"&amp;ДАННЫЕ!$AT1352,"00")&amp;"u"&amp;IF(ДАННЫЕ!$CJ1352&gt;0,1,0)&amp;"y"&amp;B1352&amp;"d"&amp;H1352&amp;"e"&amp;F1352&amp;G1352</f>
        <v>x0w00t00f00b00g00c00i00r00m00hS00hZ00p00k00z00j00n00ELh0v0a00s00u0y0de</v>
      </c>
      <c r="L1352" s="28" t="str">
        <f ca="1">ДАННЫЕ!$I1352&amp;"VN"&amp;IF(ДАННЫЕ!AW1352&gt;0,11,10)&amp;"CD"&amp;IF(ДАННЫЕ!BF1352&gt;500,16,IF(ДАННЫЕ!BF1352&gt;350,15,IF(ДАННЫЕ!BF1352&gt;=200,14,IF(ДАННЫЕ!BF1352&gt;=100,13,IF(ДАННЫЕ!BF1352&gt;=50,12,IF(ДАННЫЕ!BF1352&gt;0,11,10))))))&amp;"AR"&amp;IF(ДАННЫЕ!BX1352&gt;0,1,0)&amp;"GD"&amp;B1352&amp;"VV"&amp;IF(E1352&gt;=5,IF(E1352&lt;18,1,0),0)</f>
        <v>VN10CD10AR0GD0VV0</v>
      </c>
      <c r="M1352" s="28" t="str">
        <f>ДАННЫЕ!$I1352&amp;"b"&amp;ДАННЫЕ!$BI1352&amp;"r"&amp;ДАННЫЕ!$BJ1352&amp;"CD"&amp;IF(ДАННЫЕ!BF1352&gt;0,IF(ДАННЫЕ!BF1352&lt;200,1,IF(ДАННЫЕ!BF1352&lt;350,2,3)),0)&amp;"h"&amp;IF(ДАННЫЕ!$BK1352+ДАННЫЕ!$BL1352+ДАННЫЕ!$BM1352&gt;0,1,0)&amp;"x"&amp;ДАННЫЕ!$BK1352&amp;"y"&amp;ДАННЫЕ!$BL1352&amp;"z"&amp;ДАННЫЕ!$BM1352&amp;"c"&amp;IF(ДАННЫЕ!$BK1352+ДАННЫЕ!$BL1352+ДАННЫЕ!$BM1352=3,1,0)&amp;"a"&amp;IF(ДАННЫЕ!$BQ1352+ДАННЫЕ!$BR1352&gt;0,1,0)&amp;"d"&amp;ДАННЫЕ!$BQ1352&amp;"v"&amp;ДАННЫЕ!$BR1352&amp;"p"&amp;ДАННЫЕ!$BS1352&amp;"n"&amp;ДАННЫЕ!$BU1352&amp;"t"&amp;ДАННЫЕ!$BV1352&amp;"o"&amp;ДАННЫЕ!$BT1352&amp;"l"&amp;IF(ДАННЫЕ!$BN1352&gt;0,1,0)&amp;ДАННЫЕ!$BN1352&amp;"g"&amp;ДАННЫЕ!$BO1352&amp;"s"&amp;ДАННЫЕ!$BP1352&amp;"DZ"&amp;IF(ДАННЫЕ!B1352-ДАННЫЕ!G1352 &lt; 60,IF(ДАННЫЕ!B1352-ДАННЫЕ!G1352 &gt;= 0,1,0),0)&amp;"u"&amp;IF(ДАННЫЕ!$CJ1352&gt;0,1,0)</f>
        <v>brCD0h0xyzc0a0dvpntol0gsDZ1u0</v>
      </c>
      <c r="N1352" s="28" t="str">
        <f ca="1">ДАННЫЕ!$F1352&amp;ДАННЫЕ!$I1352&amp;"g"&amp;B1352&amp;"cf"&amp;D1352&amp;"a"&amp;IF(ДАННЫЕ!$BX1352&gt;0,1,0)&amp;IF(ДАННЫЕ!$BF1352&gt;500,1,IF(ДАННЫЕ!$BF1352&gt;350,2,IF(ДАННЫЕ!$BF1352&gt;=200,3,IF(ДАННЫЕ!$BF1352&gt;=100,4,IF(ДАННЫЕ!$BF1352&gt;=50,5,IF(ДАННЫЕ!$BF1352&lt;50,6,0))))))&amp;"AR"&amp;IF(DATEDIF(ДАННЫЕ!$BX1352,ДАННЫЕ!$F$1,"y")&gt;1,1,0)&amp;"VG"&amp;IF(ДАННЫЕ!$BH1352="0",1,0)&amp;"o"&amp;IF(T1352+ДАННЫЕ!$AF1352+ДАННЫЕ!$AG1352+ДАННЫЕ!$AH1352+ДАННЫЕ!$AI1352+ДАННЫЕ!$AJ1352+ДАННЫЕ!$AP1352+ДАННЫЕ!$AQ1352+ДАННЫЕ!$AR1352+ДАННЫЕ!$AU1352+ДАННЫЕ!$AW1352+ДАННЫЕ!$AS1352+ДАННЫЕ!$AT1352&gt;0,1,0)&amp;"x"&amp;ДАННЫЕ!$AG1352&amp;"p"&amp;IF(ДАННЫЕ!$BY1352&gt;0,1,0)&amp;"v"&amp;IF(ДАННЫЕ!$BZ1352&gt;0,1,0)&amp;"n"&amp;ДАННЫЕ!$CA1352&amp;"t"&amp;ДАННЫЕ!$AY1352&amp;"k"&amp;ДАННЫЕ!$CB1352&amp;"q"&amp;ДАННЫЕ!$CC1352&amp;"w"&amp;ДАННЫЕ!$CD1352&amp;"e"&amp;ДАННЫЕ!$CE1352&amp;"m"&amp;ДАННЫЕ!$CF1352&amp;"c"&amp;ДАННЫЕ!$CG1352&amp;"z"&amp;ДАННЫЕ!$CH1352&amp;"d"&amp;IF(H1352=4,1,0)&amp;"s"&amp;IF(ДАННЫЕ!$J1352=1,0,1)&amp;"u"&amp;IF(ДАННЫЕ!$CJ1352&gt;0,1,0)</f>
        <v>g0cf0a06AR1VG0o0xp0v0ntkqwemczd0s1u0</v>
      </c>
      <c r="O1352" s="28" t="str">
        <f>ДАННЫЕ!$I1352&amp;"g"&amp;B1352&amp;A1352&amp;"f"&amp;P1352&amp;"c"&amp;IF(ДАННЫЕ!$U1352&gt;0,1,0)&amp;"s"&amp;IF(ДАННЫЕ!$Q1352&gt;0,IF(YEAR(ДАННЫЕ!$F$1)=YEAR(ДАННЫЕ!$Q1352),IF(MONTH(ДАННЫЕ!$F$1)=MONTH(ДАННЫЕ!$Q1352),111,11),1),0)&amp;"i"&amp;IF(ДАННЫЕ!$R1352+ДАННЫЕ!$S1352+ДАННЫЕ!$T1352=0,0,1)&amp;"h"&amp;IF(ДАННЫЕ!$P1352&gt;0,1,0)&amp;"p"&amp;IF(ДАННЫЕ!$CI1352&gt;0,IF(YEAR(ДАННЫЕ!$F$1)=YEAR(ДАННЫЕ!$CI1352),IF(MONTH(ДАННЫЕ!$F$1)=MONTH(ДАННЫЕ!$CI1352),111,11),1),0)&amp;"d"&amp;IF(ДАННЫЕ!$CJ1352&gt;0,IF(YEAR(ДАННЫЕ!$F$1)=YEAR(ДАННЫЕ!$CJ1352),IF(MONTH(ДАННЫЕ!$F$1)=MONTH(ДАННЫЕ!$CJ1352),111,11),1),0)&amp;"o"&amp;IF(ДАННЫЕ!$CK1352&gt;0,IF(MONTH(ДАННЫЕ!$F$1)=MONTH(ДАННЫЕ!$CK1352),111,11),0)&amp;"v"&amp;IF(ДАННЫЕ!$BE1352&gt;0,IF(MONTH(ДАННЫЕ!$F$1)=MONTH(ДАННЫЕ!$BE1352),111,11),0)</f>
        <v>g00f0c0s0i0h0p0d0o0v0</v>
      </c>
      <c r="P1352" s="15">
        <f t="shared" si="65"/>
        <v>0</v>
      </c>
      <c r="Q1352" s="15">
        <f>IF(ДАННЫЕ!$F$1&gt;ДАННЫЕ!$N1352,IF(YEAR(ДАННЫЕ!$F$1)=YEAR(ДАННЫЕ!M1352),1,0),0)</f>
        <v>0</v>
      </c>
      <c r="R1352" s="15">
        <f>IF(ДАННЫЕ!$F$1&gt;ДАННЫЕ!$N1352,IF(YEAR(ДАННЫЕ!$F$1)=YEAR(ДАННЫЕ!N1352),1,0),0)</f>
        <v>0</v>
      </c>
      <c r="S1352" s="15">
        <f>IF(ДАННЫЕ!$AA1352="2А",1,IF(ДАННЫЕ!$AA1352="2Б",2,IF(ДАННЫЕ!$AA1352="2В",3,IF(ДАННЫЕ!$AA1352=3,4,IF(ДАННЫЕ!$AA1352="4А",5,IF(ДАННЫЕ!$AA1352="4Б",6,IF(ДАННЫЕ!$AA1352="4В",7,IF(ДАННЫЕ!$AA1352=5,8,0))))))))</f>
        <v>0</v>
      </c>
      <c r="T1352" s="15">
        <f>IF(OR(ДАННЫЕ!$AC1352=2,ДАННЫЕ!$AD1352=2,ДАННЫЕ!$AE1352=2),2,IF(OR(ДАННЫЕ!$AC1352=1,ДАННЫЕ!$AD1352=1,ДАННЫЕ!$AE1352=1),1,0))</f>
        <v>0</v>
      </c>
    </row>
    <row r="1353" spans="1:20" x14ac:dyDescent="0.2">
      <c r="A1353" s="78">
        <f>IF(B1353&gt;0,IF(MONTH(ДАННЫЕ!$F$1)=MONTH(ДАННЫЕ!$B1353),1,0),0)</f>
        <v>0</v>
      </c>
      <c r="B1353" s="14">
        <f>IF(ДАННЫЕ!$B1353&gt;0,IF(YEAR(ДАННЫЕ!$F$1)=YEAR(ДАННЫЕ!$B1353),1,0),0)</f>
        <v>0</v>
      </c>
      <c r="C1353" s="14">
        <f>IF(ДАННЫЕ!$CM1353&gt;0,IF(YEAR(ДАННЫЕ!$F$1)=YEAR(ДАННЫЕ!$CM1353),1,0),0)</f>
        <v>0</v>
      </c>
      <c r="D1353" s="14">
        <f>IF(ДАННЫЕ!$CJ1353&gt;0,IF(ДАННЫЕ!$CL1353&gt;ДАННЫЕ!$F$1,1,IF(ДАННЫЕ!$CL1353&gt;0,0,1)),0)</f>
        <v>0</v>
      </c>
      <c r="E1353" s="43" t="str">
        <f ca="1">IF(ДАННЫЕ!$F$1&gt;0,IF(ДАННЫЕ!$G1353&gt;0,DATEDIF(ДАННЫЕ!$G1353,ДАННЫЕ!$F$1,"y"),""),IF(ДАННЫЕ!$G1353&gt;0,DATEDIF(ДАННЫЕ!$G1353,TODAY(),"y"),""))</f>
        <v/>
      </c>
      <c r="F1353" s="43" t="str">
        <f xml:space="preserve"> IF(ДАННЫЕ!$F1353="М",IF(E1353&gt;=18,IF(E1353&lt;60,1,""),""),"")&amp;IF(ДАННЫЕ!$F1353="Ж",IF(E1353&gt;=18,IF(E1353&lt;55,1,""),""),"")</f>
        <v/>
      </c>
      <c r="G1353" s="43" t="str">
        <f xml:space="preserve"> IF(ДАННЫЕ!$F1353="М",IF(E1353&gt;=60,2,""),"")&amp;IF(ДАННЫЕ!$F1353="Ж",IF(E1353&gt;=55,2,""),"")</f>
        <v/>
      </c>
      <c r="H1353" s="43" t="str">
        <f t="shared" ca="1" si="63"/>
        <v/>
      </c>
      <c r="I1353" s="43" t="str">
        <f t="shared" ca="1" si="64"/>
        <v>03</v>
      </c>
      <c r="J1353" s="28" t="str">
        <f ca="1">ДАННЫЕ!$F1353&amp;H1353&amp;I1353&amp;ДАННЫЕ!$I1353&amp;"m"&amp;IF(ДАННЫЕ!$I1353&gt;0,IF(ДАННЫЕ!$J1353&gt;0,0,1),"")&amp;"f"&amp;IF(ДАННЫЕ!$R1353&gt;0,IF(YEAR(ДАННЫЕ!$F$1)=YEAR(ДАННЫЕ!$R1353),1,0),0)&amp;"z"&amp;ДАННЫЕ!$R1353&amp;"p"&amp;ДАННЫЕ!$S1353&amp;"i"&amp;ДАННЫЕ!$T1353&amp;"h"&amp;ДАННЫЕ!$K1353&amp;"be"&amp;ДАННЫЕ!$BI1353&amp;"CD"&amp;IF(ДАННЫЕ!BF1353&gt;500,4,IF(ДАННЫЕ!BF1353&gt;350,3,IF(ДАННЫЕ!BF1353&gt;200,2,IF(ДАННЫЕ!BF1353&gt;0,1,0))))&amp;"g"&amp;B1353&amp;"d"&amp;H1353&amp;"l"&amp;ДАННЫЕ!AT1353&amp;"a"&amp;ДАННЫЕ!$V1353&amp;"v"&amp;R1353&amp;"k"&amp;ДАННЫЕ!$U1353&amp;"s"&amp;ДАННЫЕ!$Y1353&amp;"t"&amp;ДАННЫЕ!$X1353&amp;"b"&amp;IF(ДАННЫЕ!$Q1353&gt;1,1,0)&amp;"PP"&amp;ДАННЫЕ!Z1353&amp;"c"&amp;S1353&amp;"x"&amp;IF(ДАННЫЕ!$BY1353&gt;0,IF(YEAR(ДАННЫЕ!$F$1)=YEAR(ДАННЫЕ!$BY1353),1,0),0)&amp;"n"&amp;IF(ДАННЫЕ!$BZ1353&gt;0,IF(YEAR(ДАННЫЕ!$F$1)=YEAR(ДАННЫЕ!$BZ1353),1,0),0)&amp;"u"&amp;D1353&amp;"z"&amp;IF(ДАННЫЕ!$CL1353&gt;0,IF(YEAR(ДАННЫЕ!$F$1)&gt;YEAR(ДАННЫЕ!$CL1353),11,12),0)</f>
        <v>03mf0zpihbeCD0g0dlav0kstb0PPc0x0n0u0z0</v>
      </c>
      <c r="K1353" s="28" t="str">
        <f ca="1">ДАННЫЕ!$I1353&amp;"x"&amp;B1353&amp;"w"&amp;IF(T1353+ДАННЫЕ!AD1353+ДАННЫЕ!AE1353+ДАННЫЕ!AF1353+ДАННЫЕ!AG1353+ДАННЫЕ!AH1353+ДАННЫЕ!$AL1353+ДАННЫЕ!AI1353+ДАННЫЕ!AJ1353+ДАННЫЕ!AK1353+ДАННЫЕ!AP1353+ДАННЫЕ!AQ1353+ДАННЫЕ!AR1353+ДАННЫЕ!$AM1353+ДАННЫЕ!$AN1353+ДАННЫЕ!AS1353+ДАННЫЕ!AT1353&gt;0,1,0)&amp;IF(OR(T1353=2,ДАННЫЕ!AD1353=2,ДАННЫЕ!AE1353=2,ДАННЫЕ!AF1353=2,ДАННЫЕ!AG1353=2,ДАННЫЕ!AH1353=2,ДАННЫЕ!$AL1353=2,ДАННЫЕ!AI1353=2,ДАННЫЕ!AJ1353=2,ДАННЫЕ!AK1353=2,ДАННЫЕ!AP1353=2,ДАННЫЕ!AQ1353=2,ДАННЫЕ!AR1353=2,ДАННЫЕ!$AM1353=2,ДАННЫЕ!$AN1353=2,ДАННЫЕ!AS1353=2,ДАННЫЕ!AT1353=2),2,0)&amp;"t"&amp;IF(T1353&gt;0,"1"&amp;T1353,"00")&amp;"f"&amp;IF(ДАННЫЕ!$AC1353,"1"&amp;ДАННЫЕ!$AC1353,"00")&amp;"b"&amp;IF(ДАННЫЕ!$AD1353,"1"&amp;ДАННЫЕ!$AD1353,"00")&amp;"g"&amp;IF(ДАННЫЕ!$AF1353,"1"&amp;ДАННЫЕ!$AF1353,"00")&amp;"c"&amp;IF(ДАННЫЕ!$AG1353,"1"&amp;ДАННЫЕ!$AG1353,"00")&amp;"i"&amp;IF(ДАННЫЕ!$AH1353,"1"&amp;ДАННЫЕ!$AH1353,"00")&amp;"r"&amp;IF(ДАННЫЕ!$AL1353,"1"&amp;ДАННЫЕ!$AL1353,"00")&amp;"m"&amp;IF(ДАННЫЕ!$AI1353,"1"&amp;ДАННЫЕ!$AI1353,"00")&amp;"hS"&amp;IF(ДАННЫЕ!$AJ1353,"1"&amp;ДАННЫЕ!$AJ1353,"00")&amp;"hZ"&amp;IF(ДАННЫЕ!$AK1353,"1"&amp;ДАННЫЕ!$AK1353,"00")&amp;"p"&amp;IF(ДАННЫЕ!$AP1353,"1"&amp;ДАННЫЕ!$AP1353,"00")&amp;"k"&amp;IF(ДАННЫЕ!$AQ1353,"1"&amp;ДАННЫЕ!$AQ1353,"00")&amp;"z"&amp;IF(ДАННЫЕ!$AR1353,"1"&amp;ДАННЫЕ!$AR1353,"00")&amp;"j"&amp;IF(ДАННЫЕ!$AM1353,"1"&amp;ДАННЫЕ!$AM1353,"00")&amp;"n"&amp;IF(ДАННЫЕ!$AN1353,"1"&amp;ДАННЫЕ!$AN1353,"00")&amp;"E"&amp;ДАННЫЕ!BI1353&amp;"L"&amp;ДАННЫЕ!AO1353&amp;"h"&amp;IF(ДАННЫЕ!$AU1353&gt;0,1,0)&amp;"v"&amp;IF(ДАННЫЕ!$AW1353&gt;0,1,0)&amp;"a"&amp;IF(ДАННЫЕ!$AS1353,"1"&amp;ДАННЫЕ!$AS1353,"00")&amp;"s"&amp;IF(ДАННЫЕ!$AT1353,"1"&amp;ДАННЫЕ!$AT1353,"00")&amp;"u"&amp;IF(ДАННЫЕ!$CJ1353&gt;0,1,0)&amp;"y"&amp;B1353&amp;"d"&amp;H1353&amp;"e"&amp;F1353&amp;G1353</f>
        <v>x0w00t00f00b00g00c00i00r00m00hS00hZ00p00k00z00j00n00ELh0v0a00s00u0y0de</v>
      </c>
      <c r="L1353" s="28" t="str">
        <f ca="1">ДАННЫЕ!$I1353&amp;"VN"&amp;IF(ДАННЫЕ!AW1353&gt;0,11,10)&amp;"CD"&amp;IF(ДАННЫЕ!BF1353&gt;500,16,IF(ДАННЫЕ!BF1353&gt;350,15,IF(ДАННЫЕ!BF1353&gt;=200,14,IF(ДАННЫЕ!BF1353&gt;=100,13,IF(ДАННЫЕ!BF1353&gt;=50,12,IF(ДАННЫЕ!BF1353&gt;0,11,10))))))&amp;"AR"&amp;IF(ДАННЫЕ!BX1353&gt;0,1,0)&amp;"GD"&amp;B1353&amp;"VV"&amp;IF(E1353&gt;=5,IF(E1353&lt;18,1,0),0)</f>
        <v>VN10CD10AR0GD0VV0</v>
      </c>
      <c r="M1353" s="28" t="str">
        <f>ДАННЫЕ!$I1353&amp;"b"&amp;ДАННЫЕ!$BI1353&amp;"r"&amp;ДАННЫЕ!$BJ1353&amp;"CD"&amp;IF(ДАННЫЕ!BF1353&gt;0,IF(ДАННЫЕ!BF1353&lt;200,1,IF(ДАННЫЕ!BF1353&lt;350,2,3)),0)&amp;"h"&amp;IF(ДАННЫЕ!$BK1353+ДАННЫЕ!$BL1353+ДАННЫЕ!$BM1353&gt;0,1,0)&amp;"x"&amp;ДАННЫЕ!$BK1353&amp;"y"&amp;ДАННЫЕ!$BL1353&amp;"z"&amp;ДАННЫЕ!$BM1353&amp;"c"&amp;IF(ДАННЫЕ!$BK1353+ДАННЫЕ!$BL1353+ДАННЫЕ!$BM1353=3,1,0)&amp;"a"&amp;IF(ДАННЫЕ!$BQ1353+ДАННЫЕ!$BR1353&gt;0,1,0)&amp;"d"&amp;ДАННЫЕ!$BQ1353&amp;"v"&amp;ДАННЫЕ!$BR1353&amp;"p"&amp;ДАННЫЕ!$BS1353&amp;"n"&amp;ДАННЫЕ!$BU1353&amp;"t"&amp;ДАННЫЕ!$BV1353&amp;"o"&amp;ДАННЫЕ!$BT1353&amp;"l"&amp;IF(ДАННЫЕ!$BN1353&gt;0,1,0)&amp;ДАННЫЕ!$BN1353&amp;"g"&amp;ДАННЫЕ!$BO1353&amp;"s"&amp;ДАННЫЕ!$BP1353&amp;"DZ"&amp;IF(ДАННЫЕ!B1353-ДАННЫЕ!G1353 &lt; 60,IF(ДАННЫЕ!B1353-ДАННЫЕ!G1353 &gt;= 0,1,0),0)&amp;"u"&amp;IF(ДАННЫЕ!$CJ1353&gt;0,1,0)</f>
        <v>brCD0h0xyzc0a0dvpntol0gsDZ1u0</v>
      </c>
      <c r="N1353" s="28" t="str">
        <f ca="1">ДАННЫЕ!$F1353&amp;ДАННЫЕ!$I1353&amp;"g"&amp;B1353&amp;"cf"&amp;D1353&amp;"a"&amp;IF(ДАННЫЕ!$BX1353&gt;0,1,0)&amp;IF(ДАННЫЕ!$BF1353&gt;500,1,IF(ДАННЫЕ!$BF1353&gt;350,2,IF(ДАННЫЕ!$BF1353&gt;=200,3,IF(ДАННЫЕ!$BF1353&gt;=100,4,IF(ДАННЫЕ!$BF1353&gt;=50,5,IF(ДАННЫЕ!$BF1353&lt;50,6,0))))))&amp;"AR"&amp;IF(DATEDIF(ДАННЫЕ!$BX1353,ДАННЫЕ!$F$1,"y")&gt;1,1,0)&amp;"VG"&amp;IF(ДАННЫЕ!$BH1353="0",1,0)&amp;"o"&amp;IF(T1353+ДАННЫЕ!$AF1353+ДАННЫЕ!$AG1353+ДАННЫЕ!$AH1353+ДАННЫЕ!$AI1353+ДАННЫЕ!$AJ1353+ДАННЫЕ!$AP1353+ДАННЫЕ!$AQ1353+ДАННЫЕ!$AR1353+ДАННЫЕ!$AU1353+ДАННЫЕ!$AW1353+ДАННЫЕ!$AS1353+ДАННЫЕ!$AT1353&gt;0,1,0)&amp;"x"&amp;ДАННЫЕ!$AG1353&amp;"p"&amp;IF(ДАННЫЕ!$BY1353&gt;0,1,0)&amp;"v"&amp;IF(ДАННЫЕ!$BZ1353&gt;0,1,0)&amp;"n"&amp;ДАННЫЕ!$CA1353&amp;"t"&amp;ДАННЫЕ!$AY1353&amp;"k"&amp;ДАННЫЕ!$CB1353&amp;"q"&amp;ДАННЫЕ!$CC1353&amp;"w"&amp;ДАННЫЕ!$CD1353&amp;"e"&amp;ДАННЫЕ!$CE1353&amp;"m"&amp;ДАННЫЕ!$CF1353&amp;"c"&amp;ДАННЫЕ!$CG1353&amp;"z"&amp;ДАННЫЕ!$CH1353&amp;"d"&amp;IF(H1353=4,1,0)&amp;"s"&amp;IF(ДАННЫЕ!$J1353=1,0,1)&amp;"u"&amp;IF(ДАННЫЕ!$CJ1353&gt;0,1,0)</f>
        <v>g0cf0a06AR1VG0o0xp0v0ntkqwemczd0s1u0</v>
      </c>
      <c r="O1353" s="28" t="str">
        <f>ДАННЫЕ!$I1353&amp;"g"&amp;B1353&amp;A1353&amp;"f"&amp;P1353&amp;"c"&amp;IF(ДАННЫЕ!$U1353&gt;0,1,0)&amp;"s"&amp;IF(ДАННЫЕ!$Q1353&gt;0,IF(YEAR(ДАННЫЕ!$F$1)=YEAR(ДАННЫЕ!$Q1353),IF(MONTH(ДАННЫЕ!$F$1)=MONTH(ДАННЫЕ!$Q1353),111,11),1),0)&amp;"i"&amp;IF(ДАННЫЕ!$R1353+ДАННЫЕ!$S1353+ДАННЫЕ!$T1353=0,0,1)&amp;"h"&amp;IF(ДАННЫЕ!$P1353&gt;0,1,0)&amp;"p"&amp;IF(ДАННЫЕ!$CI1353&gt;0,IF(YEAR(ДАННЫЕ!$F$1)=YEAR(ДАННЫЕ!$CI1353),IF(MONTH(ДАННЫЕ!$F$1)=MONTH(ДАННЫЕ!$CI1353),111,11),1),0)&amp;"d"&amp;IF(ДАННЫЕ!$CJ1353&gt;0,IF(YEAR(ДАННЫЕ!$F$1)=YEAR(ДАННЫЕ!$CJ1353),IF(MONTH(ДАННЫЕ!$F$1)=MONTH(ДАННЫЕ!$CJ1353),111,11),1),0)&amp;"o"&amp;IF(ДАННЫЕ!$CK1353&gt;0,IF(MONTH(ДАННЫЕ!$F$1)=MONTH(ДАННЫЕ!$CK1353),111,11),0)&amp;"v"&amp;IF(ДАННЫЕ!$BE1353&gt;0,IF(MONTH(ДАННЫЕ!$F$1)=MONTH(ДАННЫЕ!$BE1353),111,11),0)</f>
        <v>g00f0c0s0i0h0p0d0o0v0</v>
      </c>
      <c r="P1353" s="15">
        <f t="shared" si="65"/>
        <v>0</v>
      </c>
      <c r="Q1353" s="15">
        <f>IF(ДАННЫЕ!$F$1&gt;ДАННЫЕ!$N1353,IF(YEAR(ДАННЫЕ!$F$1)=YEAR(ДАННЫЕ!M1353),1,0),0)</f>
        <v>0</v>
      </c>
      <c r="R1353" s="15">
        <f>IF(ДАННЫЕ!$F$1&gt;ДАННЫЕ!$N1353,IF(YEAR(ДАННЫЕ!$F$1)=YEAR(ДАННЫЕ!N1353),1,0),0)</f>
        <v>0</v>
      </c>
      <c r="S1353" s="15">
        <f>IF(ДАННЫЕ!$AA1353="2А",1,IF(ДАННЫЕ!$AA1353="2Б",2,IF(ДАННЫЕ!$AA1353="2В",3,IF(ДАННЫЕ!$AA1353=3,4,IF(ДАННЫЕ!$AA1353="4А",5,IF(ДАННЫЕ!$AA1353="4Б",6,IF(ДАННЫЕ!$AA1353="4В",7,IF(ДАННЫЕ!$AA1353=5,8,0))))))))</f>
        <v>0</v>
      </c>
      <c r="T1353" s="15">
        <f>IF(OR(ДАННЫЕ!$AC1353=2,ДАННЫЕ!$AD1353=2,ДАННЫЕ!$AE1353=2),2,IF(OR(ДАННЫЕ!$AC1353=1,ДАННЫЕ!$AD1353=1,ДАННЫЕ!$AE1353=1),1,0))</f>
        <v>0</v>
      </c>
    </row>
    <row r="1354" spans="1:20" x14ac:dyDescent="0.2">
      <c r="A1354" s="78">
        <f>IF(B1354&gt;0,IF(MONTH(ДАННЫЕ!$F$1)=MONTH(ДАННЫЕ!$B1354),1,0),0)</f>
        <v>0</v>
      </c>
      <c r="B1354" s="14">
        <f>IF(ДАННЫЕ!$B1354&gt;0,IF(YEAR(ДАННЫЕ!$F$1)=YEAR(ДАННЫЕ!$B1354),1,0),0)</f>
        <v>0</v>
      </c>
      <c r="C1354" s="14">
        <f>IF(ДАННЫЕ!$CM1354&gt;0,IF(YEAR(ДАННЫЕ!$F$1)=YEAR(ДАННЫЕ!$CM1354),1,0),0)</f>
        <v>0</v>
      </c>
      <c r="D1354" s="14">
        <f>IF(ДАННЫЕ!$CJ1354&gt;0,IF(ДАННЫЕ!$CL1354&gt;ДАННЫЕ!$F$1,1,IF(ДАННЫЕ!$CL1354&gt;0,0,1)),0)</f>
        <v>0</v>
      </c>
      <c r="E1354" s="43" t="str">
        <f ca="1">IF(ДАННЫЕ!$F$1&gt;0,IF(ДАННЫЕ!$G1354&gt;0,DATEDIF(ДАННЫЕ!$G1354,ДАННЫЕ!$F$1,"y"),""),IF(ДАННЫЕ!$G1354&gt;0,DATEDIF(ДАННЫЕ!$G1354,TODAY(),"y"),""))</f>
        <v/>
      </c>
      <c r="F1354" s="43" t="str">
        <f xml:space="preserve"> IF(ДАННЫЕ!$F1354="М",IF(E1354&gt;=18,IF(E1354&lt;60,1,""),""),"")&amp;IF(ДАННЫЕ!$F1354="Ж",IF(E1354&gt;=18,IF(E1354&lt;55,1,""),""),"")</f>
        <v/>
      </c>
      <c r="G1354" s="43" t="str">
        <f xml:space="preserve"> IF(ДАННЫЕ!$F1354="М",IF(E1354&gt;=60,2,""),"")&amp;IF(ДАННЫЕ!$F1354="Ж",IF(E1354&gt;=55,2,""),"")</f>
        <v/>
      </c>
      <c r="H1354" s="43" t="str">
        <f t="shared" ca="1" si="63"/>
        <v/>
      </c>
      <c r="I1354" s="43" t="str">
        <f t="shared" ca="1" si="64"/>
        <v>03</v>
      </c>
      <c r="J1354" s="28" t="str">
        <f ca="1">ДАННЫЕ!$F1354&amp;H1354&amp;I1354&amp;ДАННЫЕ!$I1354&amp;"m"&amp;IF(ДАННЫЕ!$I1354&gt;0,IF(ДАННЫЕ!$J1354&gt;0,0,1),"")&amp;"f"&amp;IF(ДАННЫЕ!$R1354&gt;0,IF(YEAR(ДАННЫЕ!$F$1)=YEAR(ДАННЫЕ!$R1354),1,0),0)&amp;"z"&amp;ДАННЫЕ!$R1354&amp;"p"&amp;ДАННЫЕ!$S1354&amp;"i"&amp;ДАННЫЕ!$T1354&amp;"h"&amp;ДАННЫЕ!$K1354&amp;"be"&amp;ДАННЫЕ!$BI1354&amp;"CD"&amp;IF(ДАННЫЕ!BF1354&gt;500,4,IF(ДАННЫЕ!BF1354&gt;350,3,IF(ДАННЫЕ!BF1354&gt;200,2,IF(ДАННЫЕ!BF1354&gt;0,1,0))))&amp;"g"&amp;B1354&amp;"d"&amp;H1354&amp;"l"&amp;ДАННЫЕ!AT1354&amp;"a"&amp;ДАННЫЕ!$V1354&amp;"v"&amp;R1354&amp;"k"&amp;ДАННЫЕ!$U1354&amp;"s"&amp;ДАННЫЕ!$Y1354&amp;"t"&amp;ДАННЫЕ!$X1354&amp;"b"&amp;IF(ДАННЫЕ!$Q1354&gt;1,1,0)&amp;"PP"&amp;ДАННЫЕ!Z1354&amp;"c"&amp;S1354&amp;"x"&amp;IF(ДАННЫЕ!$BY1354&gt;0,IF(YEAR(ДАННЫЕ!$F$1)=YEAR(ДАННЫЕ!$BY1354),1,0),0)&amp;"n"&amp;IF(ДАННЫЕ!$BZ1354&gt;0,IF(YEAR(ДАННЫЕ!$F$1)=YEAR(ДАННЫЕ!$BZ1354),1,0),0)&amp;"u"&amp;D1354&amp;"z"&amp;IF(ДАННЫЕ!$CL1354&gt;0,IF(YEAR(ДАННЫЕ!$F$1)&gt;YEAR(ДАННЫЕ!$CL1354),11,12),0)</f>
        <v>03mf0zpihbeCD0g0dlav0kstb0PPc0x0n0u0z0</v>
      </c>
      <c r="K1354" s="28" t="str">
        <f ca="1">ДАННЫЕ!$I1354&amp;"x"&amp;B1354&amp;"w"&amp;IF(T1354+ДАННЫЕ!AD1354+ДАННЫЕ!AE1354+ДАННЫЕ!AF1354+ДАННЫЕ!AG1354+ДАННЫЕ!AH1354+ДАННЫЕ!$AL1354+ДАННЫЕ!AI1354+ДАННЫЕ!AJ1354+ДАННЫЕ!AK1354+ДАННЫЕ!AP1354+ДАННЫЕ!AQ1354+ДАННЫЕ!AR1354+ДАННЫЕ!$AM1354+ДАННЫЕ!$AN1354+ДАННЫЕ!AS1354+ДАННЫЕ!AT1354&gt;0,1,0)&amp;IF(OR(T1354=2,ДАННЫЕ!AD1354=2,ДАННЫЕ!AE1354=2,ДАННЫЕ!AF1354=2,ДАННЫЕ!AG1354=2,ДАННЫЕ!AH1354=2,ДАННЫЕ!$AL1354=2,ДАННЫЕ!AI1354=2,ДАННЫЕ!AJ1354=2,ДАННЫЕ!AK1354=2,ДАННЫЕ!AP1354=2,ДАННЫЕ!AQ1354=2,ДАННЫЕ!AR1354=2,ДАННЫЕ!$AM1354=2,ДАННЫЕ!$AN1354=2,ДАННЫЕ!AS1354=2,ДАННЫЕ!AT1354=2),2,0)&amp;"t"&amp;IF(T1354&gt;0,"1"&amp;T1354,"00")&amp;"f"&amp;IF(ДАННЫЕ!$AC1354,"1"&amp;ДАННЫЕ!$AC1354,"00")&amp;"b"&amp;IF(ДАННЫЕ!$AD1354,"1"&amp;ДАННЫЕ!$AD1354,"00")&amp;"g"&amp;IF(ДАННЫЕ!$AF1354,"1"&amp;ДАННЫЕ!$AF1354,"00")&amp;"c"&amp;IF(ДАННЫЕ!$AG1354,"1"&amp;ДАННЫЕ!$AG1354,"00")&amp;"i"&amp;IF(ДАННЫЕ!$AH1354,"1"&amp;ДАННЫЕ!$AH1354,"00")&amp;"r"&amp;IF(ДАННЫЕ!$AL1354,"1"&amp;ДАННЫЕ!$AL1354,"00")&amp;"m"&amp;IF(ДАННЫЕ!$AI1354,"1"&amp;ДАННЫЕ!$AI1354,"00")&amp;"hS"&amp;IF(ДАННЫЕ!$AJ1354,"1"&amp;ДАННЫЕ!$AJ1354,"00")&amp;"hZ"&amp;IF(ДАННЫЕ!$AK1354,"1"&amp;ДАННЫЕ!$AK1354,"00")&amp;"p"&amp;IF(ДАННЫЕ!$AP1354,"1"&amp;ДАННЫЕ!$AP1354,"00")&amp;"k"&amp;IF(ДАННЫЕ!$AQ1354,"1"&amp;ДАННЫЕ!$AQ1354,"00")&amp;"z"&amp;IF(ДАННЫЕ!$AR1354,"1"&amp;ДАННЫЕ!$AR1354,"00")&amp;"j"&amp;IF(ДАННЫЕ!$AM1354,"1"&amp;ДАННЫЕ!$AM1354,"00")&amp;"n"&amp;IF(ДАННЫЕ!$AN1354,"1"&amp;ДАННЫЕ!$AN1354,"00")&amp;"E"&amp;ДАННЫЕ!BI1354&amp;"L"&amp;ДАННЫЕ!AO1354&amp;"h"&amp;IF(ДАННЫЕ!$AU1354&gt;0,1,0)&amp;"v"&amp;IF(ДАННЫЕ!$AW1354&gt;0,1,0)&amp;"a"&amp;IF(ДАННЫЕ!$AS1354,"1"&amp;ДАННЫЕ!$AS1354,"00")&amp;"s"&amp;IF(ДАННЫЕ!$AT1354,"1"&amp;ДАННЫЕ!$AT1354,"00")&amp;"u"&amp;IF(ДАННЫЕ!$CJ1354&gt;0,1,0)&amp;"y"&amp;B1354&amp;"d"&amp;H1354&amp;"e"&amp;F1354&amp;G1354</f>
        <v>x0w00t00f00b00g00c00i00r00m00hS00hZ00p00k00z00j00n00ELh0v0a00s00u0y0de</v>
      </c>
      <c r="L1354" s="28" t="str">
        <f ca="1">ДАННЫЕ!$I1354&amp;"VN"&amp;IF(ДАННЫЕ!AW1354&gt;0,11,10)&amp;"CD"&amp;IF(ДАННЫЕ!BF1354&gt;500,16,IF(ДАННЫЕ!BF1354&gt;350,15,IF(ДАННЫЕ!BF1354&gt;=200,14,IF(ДАННЫЕ!BF1354&gt;=100,13,IF(ДАННЫЕ!BF1354&gt;=50,12,IF(ДАННЫЕ!BF1354&gt;0,11,10))))))&amp;"AR"&amp;IF(ДАННЫЕ!BX1354&gt;0,1,0)&amp;"GD"&amp;B1354&amp;"VV"&amp;IF(E1354&gt;=5,IF(E1354&lt;18,1,0),0)</f>
        <v>VN10CD10AR0GD0VV0</v>
      </c>
      <c r="M1354" s="28" t="str">
        <f>ДАННЫЕ!$I1354&amp;"b"&amp;ДАННЫЕ!$BI1354&amp;"r"&amp;ДАННЫЕ!$BJ1354&amp;"CD"&amp;IF(ДАННЫЕ!BF1354&gt;0,IF(ДАННЫЕ!BF1354&lt;200,1,IF(ДАННЫЕ!BF1354&lt;350,2,3)),0)&amp;"h"&amp;IF(ДАННЫЕ!$BK1354+ДАННЫЕ!$BL1354+ДАННЫЕ!$BM1354&gt;0,1,0)&amp;"x"&amp;ДАННЫЕ!$BK1354&amp;"y"&amp;ДАННЫЕ!$BL1354&amp;"z"&amp;ДАННЫЕ!$BM1354&amp;"c"&amp;IF(ДАННЫЕ!$BK1354+ДАННЫЕ!$BL1354+ДАННЫЕ!$BM1354=3,1,0)&amp;"a"&amp;IF(ДАННЫЕ!$BQ1354+ДАННЫЕ!$BR1354&gt;0,1,0)&amp;"d"&amp;ДАННЫЕ!$BQ1354&amp;"v"&amp;ДАННЫЕ!$BR1354&amp;"p"&amp;ДАННЫЕ!$BS1354&amp;"n"&amp;ДАННЫЕ!$BU1354&amp;"t"&amp;ДАННЫЕ!$BV1354&amp;"o"&amp;ДАННЫЕ!$BT1354&amp;"l"&amp;IF(ДАННЫЕ!$BN1354&gt;0,1,0)&amp;ДАННЫЕ!$BN1354&amp;"g"&amp;ДАННЫЕ!$BO1354&amp;"s"&amp;ДАННЫЕ!$BP1354&amp;"DZ"&amp;IF(ДАННЫЕ!B1354-ДАННЫЕ!G1354 &lt; 60,IF(ДАННЫЕ!B1354-ДАННЫЕ!G1354 &gt;= 0,1,0),0)&amp;"u"&amp;IF(ДАННЫЕ!$CJ1354&gt;0,1,0)</f>
        <v>brCD0h0xyzc0a0dvpntol0gsDZ1u0</v>
      </c>
      <c r="N1354" s="28" t="str">
        <f ca="1">ДАННЫЕ!$F1354&amp;ДАННЫЕ!$I1354&amp;"g"&amp;B1354&amp;"cf"&amp;D1354&amp;"a"&amp;IF(ДАННЫЕ!$BX1354&gt;0,1,0)&amp;IF(ДАННЫЕ!$BF1354&gt;500,1,IF(ДАННЫЕ!$BF1354&gt;350,2,IF(ДАННЫЕ!$BF1354&gt;=200,3,IF(ДАННЫЕ!$BF1354&gt;=100,4,IF(ДАННЫЕ!$BF1354&gt;=50,5,IF(ДАННЫЕ!$BF1354&lt;50,6,0))))))&amp;"AR"&amp;IF(DATEDIF(ДАННЫЕ!$BX1354,ДАННЫЕ!$F$1,"y")&gt;1,1,0)&amp;"VG"&amp;IF(ДАННЫЕ!$BH1354="0",1,0)&amp;"o"&amp;IF(T1354+ДАННЫЕ!$AF1354+ДАННЫЕ!$AG1354+ДАННЫЕ!$AH1354+ДАННЫЕ!$AI1354+ДАННЫЕ!$AJ1354+ДАННЫЕ!$AP1354+ДАННЫЕ!$AQ1354+ДАННЫЕ!$AR1354+ДАННЫЕ!$AU1354+ДАННЫЕ!$AW1354+ДАННЫЕ!$AS1354+ДАННЫЕ!$AT1354&gt;0,1,0)&amp;"x"&amp;ДАННЫЕ!$AG1354&amp;"p"&amp;IF(ДАННЫЕ!$BY1354&gt;0,1,0)&amp;"v"&amp;IF(ДАННЫЕ!$BZ1354&gt;0,1,0)&amp;"n"&amp;ДАННЫЕ!$CA1354&amp;"t"&amp;ДАННЫЕ!$AY1354&amp;"k"&amp;ДАННЫЕ!$CB1354&amp;"q"&amp;ДАННЫЕ!$CC1354&amp;"w"&amp;ДАННЫЕ!$CD1354&amp;"e"&amp;ДАННЫЕ!$CE1354&amp;"m"&amp;ДАННЫЕ!$CF1354&amp;"c"&amp;ДАННЫЕ!$CG1354&amp;"z"&amp;ДАННЫЕ!$CH1354&amp;"d"&amp;IF(H1354=4,1,0)&amp;"s"&amp;IF(ДАННЫЕ!$J1354=1,0,1)&amp;"u"&amp;IF(ДАННЫЕ!$CJ1354&gt;0,1,0)</f>
        <v>g0cf0a06AR1VG0o0xp0v0ntkqwemczd0s1u0</v>
      </c>
      <c r="O1354" s="28" t="str">
        <f>ДАННЫЕ!$I1354&amp;"g"&amp;B1354&amp;A1354&amp;"f"&amp;P1354&amp;"c"&amp;IF(ДАННЫЕ!$U1354&gt;0,1,0)&amp;"s"&amp;IF(ДАННЫЕ!$Q1354&gt;0,IF(YEAR(ДАННЫЕ!$F$1)=YEAR(ДАННЫЕ!$Q1354),IF(MONTH(ДАННЫЕ!$F$1)=MONTH(ДАННЫЕ!$Q1354),111,11),1),0)&amp;"i"&amp;IF(ДАННЫЕ!$R1354+ДАННЫЕ!$S1354+ДАННЫЕ!$T1354=0,0,1)&amp;"h"&amp;IF(ДАННЫЕ!$P1354&gt;0,1,0)&amp;"p"&amp;IF(ДАННЫЕ!$CI1354&gt;0,IF(YEAR(ДАННЫЕ!$F$1)=YEAR(ДАННЫЕ!$CI1354),IF(MONTH(ДАННЫЕ!$F$1)=MONTH(ДАННЫЕ!$CI1354),111,11),1),0)&amp;"d"&amp;IF(ДАННЫЕ!$CJ1354&gt;0,IF(YEAR(ДАННЫЕ!$F$1)=YEAR(ДАННЫЕ!$CJ1354),IF(MONTH(ДАННЫЕ!$F$1)=MONTH(ДАННЫЕ!$CJ1354),111,11),1),0)&amp;"o"&amp;IF(ДАННЫЕ!$CK1354&gt;0,IF(MONTH(ДАННЫЕ!$F$1)=MONTH(ДАННЫЕ!$CK1354),111,11),0)&amp;"v"&amp;IF(ДАННЫЕ!$BE1354&gt;0,IF(MONTH(ДАННЫЕ!$F$1)=MONTH(ДАННЫЕ!$BE1354),111,11),0)</f>
        <v>g00f0c0s0i0h0p0d0o0v0</v>
      </c>
      <c r="P1354" s="15">
        <f t="shared" si="65"/>
        <v>0</v>
      </c>
      <c r="Q1354" s="15">
        <f>IF(ДАННЫЕ!$F$1&gt;ДАННЫЕ!$N1354,IF(YEAR(ДАННЫЕ!$F$1)=YEAR(ДАННЫЕ!M1354),1,0),0)</f>
        <v>0</v>
      </c>
      <c r="R1354" s="15">
        <f>IF(ДАННЫЕ!$F$1&gt;ДАННЫЕ!$N1354,IF(YEAR(ДАННЫЕ!$F$1)=YEAR(ДАННЫЕ!N1354),1,0),0)</f>
        <v>0</v>
      </c>
      <c r="S1354" s="15">
        <f>IF(ДАННЫЕ!$AA1354="2А",1,IF(ДАННЫЕ!$AA1354="2Б",2,IF(ДАННЫЕ!$AA1354="2В",3,IF(ДАННЫЕ!$AA1354=3,4,IF(ДАННЫЕ!$AA1354="4А",5,IF(ДАННЫЕ!$AA1354="4Б",6,IF(ДАННЫЕ!$AA1354="4В",7,IF(ДАННЫЕ!$AA1354=5,8,0))))))))</f>
        <v>0</v>
      </c>
      <c r="T1354" s="15">
        <f>IF(OR(ДАННЫЕ!$AC1354=2,ДАННЫЕ!$AD1354=2,ДАННЫЕ!$AE1354=2),2,IF(OR(ДАННЫЕ!$AC1354=1,ДАННЫЕ!$AD1354=1,ДАННЫЕ!$AE1354=1),1,0))</f>
        <v>0</v>
      </c>
    </row>
    <row r="1355" spans="1:20" x14ac:dyDescent="0.2">
      <c r="A1355" s="78">
        <f>IF(B1355&gt;0,IF(MONTH(ДАННЫЕ!$F$1)=MONTH(ДАННЫЕ!$B1355),1,0),0)</f>
        <v>0</v>
      </c>
      <c r="B1355" s="14">
        <f>IF(ДАННЫЕ!$B1355&gt;0,IF(YEAR(ДАННЫЕ!$F$1)=YEAR(ДАННЫЕ!$B1355),1,0),0)</f>
        <v>0</v>
      </c>
      <c r="C1355" s="14">
        <f>IF(ДАННЫЕ!$CM1355&gt;0,IF(YEAR(ДАННЫЕ!$F$1)=YEAR(ДАННЫЕ!$CM1355),1,0),0)</f>
        <v>0</v>
      </c>
      <c r="D1355" s="14">
        <f>IF(ДАННЫЕ!$CJ1355&gt;0,IF(ДАННЫЕ!$CL1355&gt;ДАННЫЕ!$F$1,1,IF(ДАННЫЕ!$CL1355&gt;0,0,1)),0)</f>
        <v>0</v>
      </c>
      <c r="E1355" s="43" t="str">
        <f ca="1">IF(ДАННЫЕ!$F$1&gt;0,IF(ДАННЫЕ!$G1355&gt;0,DATEDIF(ДАННЫЕ!$G1355,ДАННЫЕ!$F$1,"y"),""),IF(ДАННЫЕ!$G1355&gt;0,DATEDIF(ДАННЫЕ!$G1355,TODAY(),"y"),""))</f>
        <v/>
      </c>
      <c r="F1355" s="43" t="str">
        <f xml:space="preserve"> IF(ДАННЫЕ!$F1355="М",IF(E1355&gt;=18,IF(E1355&lt;60,1,""),""),"")&amp;IF(ДАННЫЕ!$F1355="Ж",IF(E1355&gt;=18,IF(E1355&lt;55,1,""),""),"")</f>
        <v/>
      </c>
      <c r="G1355" s="43" t="str">
        <f xml:space="preserve"> IF(ДАННЫЕ!$F1355="М",IF(E1355&gt;=60,2,""),"")&amp;IF(ДАННЫЕ!$F1355="Ж",IF(E1355&gt;=55,2,""),"")</f>
        <v/>
      </c>
      <c r="H1355" s="43" t="str">
        <f t="shared" ca="1" si="63"/>
        <v/>
      </c>
      <c r="I1355" s="43" t="str">
        <f t="shared" ca="1" si="64"/>
        <v>03</v>
      </c>
      <c r="J1355" s="28" t="str">
        <f ca="1">ДАННЫЕ!$F1355&amp;H1355&amp;I1355&amp;ДАННЫЕ!$I1355&amp;"m"&amp;IF(ДАННЫЕ!$I1355&gt;0,IF(ДАННЫЕ!$J1355&gt;0,0,1),"")&amp;"f"&amp;IF(ДАННЫЕ!$R1355&gt;0,IF(YEAR(ДАННЫЕ!$F$1)=YEAR(ДАННЫЕ!$R1355),1,0),0)&amp;"z"&amp;ДАННЫЕ!$R1355&amp;"p"&amp;ДАННЫЕ!$S1355&amp;"i"&amp;ДАННЫЕ!$T1355&amp;"h"&amp;ДАННЫЕ!$K1355&amp;"be"&amp;ДАННЫЕ!$BI1355&amp;"CD"&amp;IF(ДАННЫЕ!BF1355&gt;500,4,IF(ДАННЫЕ!BF1355&gt;350,3,IF(ДАННЫЕ!BF1355&gt;200,2,IF(ДАННЫЕ!BF1355&gt;0,1,0))))&amp;"g"&amp;B1355&amp;"d"&amp;H1355&amp;"l"&amp;ДАННЫЕ!AT1355&amp;"a"&amp;ДАННЫЕ!$V1355&amp;"v"&amp;R1355&amp;"k"&amp;ДАННЫЕ!$U1355&amp;"s"&amp;ДАННЫЕ!$Y1355&amp;"t"&amp;ДАННЫЕ!$X1355&amp;"b"&amp;IF(ДАННЫЕ!$Q1355&gt;1,1,0)&amp;"PP"&amp;ДАННЫЕ!Z1355&amp;"c"&amp;S1355&amp;"x"&amp;IF(ДАННЫЕ!$BY1355&gt;0,IF(YEAR(ДАННЫЕ!$F$1)=YEAR(ДАННЫЕ!$BY1355),1,0),0)&amp;"n"&amp;IF(ДАННЫЕ!$BZ1355&gt;0,IF(YEAR(ДАННЫЕ!$F$1)=YEAR(ДАННЫЕ!$BZ1355),1,0),0)&amp;"u"&amp;D1355&amp;"z"&amp;IF(ДАННЫЕ!$CL1355&gt;0,IF(YEAR(ДАННЫЕ!$F$1)&gt;YEAR(ДАННЫЕ!$CL1355),11,12),0)</f>
        <v>03mf0zpihbeCD0g0dlav0kstb0PPc0x0n0u0z0</v>
      </c>
      <c r="K1355" s="28" t="str">
        <f ca="1">ДАННЫЕ!$I1355&amp;"x"&amp;B1355&amp;"w"&amp;IF(T1355+ДАННЫЕ!AD1355+ДАННЫЕ!AE1355+ДАННЫЕ!AF1355+ДАННЫЕ!AG1355+ДАННЫЕ!AH1355+ДАННЫЕ!$AL1355+ДАННЫЕ!AI1355+ДАННЫЕ!AJ1355+ДАННЫЕ!AK1355+ДАННЫЕ!AP1355+ДАННЫЕ!AQ1355+ДАННЫЕ!AR1355+ДАННЫЕ!$AM1355+ДАННЫЕ!$AN1355+ДАННЫЕ!AS1355+ДАННЫЕ!AT1355&gt;0,1,0)&amp;IF(OR(T1355=2,ДАННЫЕ!AD1355=2,ДАННЫЕ!AE1355=2,ДАННЫЕ!AF1355=2,ДАННЫЕ!AG1355=2,ДАННЫЕ!AH1355=2,ДАННЫЕ!$AL1355=2,ДАННЫЕ!AI1355=2,ДАННЫЕ!AJ1355=2,ДАННЫЕ!AK1355=2,ДАННЫЕ!AP1355=2,ДАННЫЕ!AQ1355=2,ДАННЫЕ!AR1355=2,ДАННЫЕ!$AM1355=2,ДАННЫЕ!$AN1355=2,ДАННЫЕ!AS1355=2,ДАННЫЕ!AT1355=2),2,0)&amp;"t"&amp;IF(T1355&gt;0,"1"&amp;T1355,"00")&amp;"f"&amp;IF(ДАННЫЕ!$AC1355,"1"&amp;ДАННЫЕ!$AC1355,"00")&amp;"b"&amp;IF(ДАННЫЕ!$AD1355,"1"&amp;ДАННЫЕ!$AD1355,"00")&amp;"g"&amp;IF(ДАННЫЕ!$AF1355,"1"&amp;ДАННЫЕ!$AF1355,"00")&amp;"c"&amp;IF(ДАННЫЕ!$AG1355,"1"&amp;ДАННЫЕ!$AG1355,"00")&amp;"i"&amp;IF(ДАННЫЕ!$AH1355,"1"&amp;ДАННЫЕ!$AH1355,"00")&amp;"r"&amp;IF(ДАННЫЕ!$AL1355,"1"&amp;ДАННЫЕ!$AL1355,"00")&amp;"m"&amp;IF(ДАННЫЕ!$AI1355,"1"&amp;ДАННЫЕ!$AI1355,"00")&amp;"hS"&amp;IF(ДАННЫЕ!$AJ1355,"1"&amp;ДАННЫЕ!$AJ1355,"00")&amp;"hZ"&amp;IF(ДАННЫЕ!$AK1355,"1"&amp;ДАННЫЕ!$AK1355,"00")&amp;"p"&amp;IF(ДАННЫЕ!$AP1355,"1"&amp;ДАННЫЕ!$AP1355,"00")&amp;"k"&amp;IF(ДАННЫЕ!$AQ1355,"1"&amp;ДАННЫЕ!$AQ1355,"00")&amp;"z"&amp;IF(ДАННЫЕ!$AR1355,"1"&amp;ДАННЫЕ!$AR1355,"00")&amp;"j"&amp;IF(ДАННЫЕ!$AM1355,"1"&amp;ДАННЫЕ!$AM1355,"00")&amp;"n"&amp;IF(ДАННЫЕ!$AN1355,"1"&amp;ДАННЫЕ!$AN1355,"00")&amp;"E"&amp;ДАННЫЕ!BI1355&amp;"L"&amp;ДАННЫЕ!AO1355&amp;"h"&amp;IF(ДАННЫЕ!$AU1355&gt;0,1,0)&amp;"v"&amp;IF(ДАННЫЕ!$AW1355&gt;0,1,0)&amp;"a"&amp;IF(ДАННЫЕ!$AS1355,"1"&amp;ДАННЫЕ!$AS1355,"00")&amp;"s"&amp;IF(ДАННЫЕ!$AT1355,"1"&amp;ДАННЫЕ!$AT1355,"00")&amp;"u"&amp;IF(ДАННЫЕ!$CJ1355&gt;0,1,0)&amp;"y"&amp;B1355&amp;"d"&amp;H1355&amp;"e"&amp;F1355&amp;G1355</f>
        <v>x0w00t00f00b00g00c00i00r00m00hS00hZ00p00k00z00j00n00ELh0v0a00s00u0y0de</v>
      </c>
      <c r="L1355" s="28" t="str">
        <f ca="1">ДАННЫЕ!$I1355&amp;"VN"&amp;IF(ДАННЫЕ!AW1355&gt;0,11,10)&amp;"CD"&amp;IF(ДАННЫЕ!BF1355&gt;500,16,IF(ДАННЫЕ!BF1355&gt;350,15,IF(ДАННЫЕ!BF1355&gt;=200,14,IF(ДАННЫЕ!BF1355&gt;=100,13,IF(ДАННЫЕ!BF1355&gt;=50,12,IF(ДАННЫЕ!BF1355&gt;0,11,10))))))&amp;"AR"&amp;IF(ДАННЫЕ!BX1355&gt;0,1,0)&amp;"GD"&amp;B1355&amp;"VV"&amp;IF(E1355&gt;=5,IF(E1355&lt;18,1,0),0)</f>
        <v>VN10CD10AR0GD0VV0</v>
      </c>
      <c r="M1355" s="28" t="str">
        <f>ДАННЫЕ!$I1355&amp;"b"&amp;ДАННЫЕ!$BI1355&amp;"r"&amp;ДАННЫЕ!$BJ1355&amp;"CD"&amp;IF(ДАННЫЕ!BF1355&gt;0,IF(ДАННЫЕ!BF1355&lt;200,1,IF(ДАННЫЕ!BF1355&lt;350,2,3)),0)&amp;"h"&amp;IF(ДАННЫЕ!$BK1355+ДАННЫЕ!$BL1355+ДАННЫЕ!$BM1355&gt;0,1,0)&amp;"x"&amp;ДАННЫЕ!$BK1355&amp;"y"&amp;ДАННЫЕ!$BL1355&amp;"z"&amp;ДАННЫЕ!$BM1355&amp;"c"&amp;IF(ДАННЫЕ!$BK1355+ДАННЫЕ!$BL1355+ДАННЫЕ!$BM1355=3,1,0)&amp;"a"&amp;IF(ДАННЫЕ!$BQ1355+ДАННЫЕ!$BR1355&gt;0,1,0)&amp;"d"&amp;ДАННЫЕ!$BQ1355&amp;"v"&amp;ДАННЫЕ!$BR1355&amp;"p"&amp;ДАННЫЕ!$BS1355&amp;"n"&amp;ДАННЫЕ!$BU1355&amp;"t"&amp;ДАННЫЕ!$BV1355&amp;"o"&amp;ДАННЫЕ!$BT1355&amp;"l"&amp;IF(ДАННЫЕ!$BN1355&gt;0,1,0)&amp;ДАННЫЕ!$BN1355&amp;"g"&amp;ДАННЫЕ!$BO1355&amp;"s"&amp;ДАННЫЕ!$BP1355&amp;"DZ"&amp;IF(ДАННЫЕ!B1355-ДАННЫЕ!G1355 &lt; 60,IF(ДАННЫЕ!B1355-ДАННЫЕ!G1355 &gt;= 0,1,0),0)&amp;"u"&amp;IF(ДАННЫЕ!$CJ1355&gt;0,1,0)</f>
        <v>brCD0h0xyzc0a0dvpntol0gsDZ1u0</v>
      </c>
      <c r="N1355" s="28" t="str">
        <f ca="1">ДАННЫЕ!$F1355&amp;ДАННЫЕ!$I1355&amp;"g"&amp;B1355&amp;"cf"&amp;D1355&amp;"a"&amp;IF(ДАННЫЕ!$BX1355&gt;0,1,0)&amp;IF(ДАННЫЕ!$BF1355&gt;500,1,IF(ДАННЫЕ!$BF1355&gt;350,2,IF(ДАННЫЕ!$BF1355&gt;=200,3,IF(ДАННЫЕ!$BF1355&gt;=100,4,IF(ДАННЫЕ!$BF1355&gt;=50,5,IF(ДАННЫЕ!$BF1355&lt;50,6,0))))))&amp;"AR"&amp;IF(DATEDIF(ДАННЫЕ!$BX1355,ДАННЫЕ!$F$1,"y")&gt;1,1,0)&amp;"VG"&amp;IF(ДАННЫЕ!$BH1355="0",1,0)&amp;"o"&amp;IF(T1355+ДАННЫЕ!$AF1355+ДАННЫЕ!$AG1355+ДАННЫЕ!$AH1355+ДАННЫЕ!$AI1355+ДАННЫЕ!$AJ1355+ДАННЫЕ!$AP1355+ДАННЫЕ!$AQ1355+ДАННЫЕ!$AR1355+ДАННЫЕ!$AU1355+ДАННЫЕ!$AW1355+ДАННЫЕ!$AS1355+ДАННЫЕ!$AT1355&gt;0,1,0)&amp;"x"&amp;ДАННЫЕ!$AG1355&amp;"p"&amp;IF(ДАННЫЕ!$BY1355&gt;0,1,0)&amp;"v"&amp;IF(ДАННЫЕ!$BZ1355&gt;0,1,0)&amp;"n"&amp;ДАННЫЕ!$CA1355&amp;"t"&amp;ДАННЫЕ!$AY1355&amp;"k"&amp;ДАННЫЕ!$CB1355&amp;"q"&amp;ДАННЫЕ!$CC1355&amp;"w"&amp;ДАННЫЕ!$CD1355&amp;"e"&amp;ДАННЫЕ!$CE1355&amp;"m"&amp;ДАННЫЕ!$CF1355&amp;"c"&amp;ДАННЫЕ!$CG1355&amp;"z"&amp;ДАННЫЕ!$CH1355&amp;"d"&amp;IF(H1355=4,1,0)&amp;"s"&amp;IF(ДАННЫЕ!$J1355=1,0,1)&amp;"u"&amp;IF(ДАННЫЕ!$CJ1355&gt;0,1,0)</f>
        <v>g0cf0a06AR1VG0o0xp0v0ntkqwemczd0s1u0</v>
      </c>
      <c r="O1355" s="28" t="str">
        <f>ДАННЫЕ!$I1355&amp;"g"&amp;B1355&amp;A1355&amp;"f"&amp;P1355&amp;"c"&amp;IF(ДАННЫЕ!$U1355&gt;0,1,0)&amp;"s"&amp;IF(ДАННЫЕ!$Q1355&gt;0,IF(YEAR(ДАННЫЕ!$F$1)=YEAR(ДАННЫЕ!$Q1355),IF(MONTH(ДАННЫЕ!$F$1)=MONTH(ДАННЫЕ!$Q1355),111,11),1),0)&amp;"i"&amp;IF(ДАННЫЕ!$R1355+ДАННЫЕ!$S1355+ДАННЫЕ!$T1355=0,0,1)&amp;"h"&amp;IF(ДАННЫЕ!$P1355&gt;0,1,0)&amp;"p"&amp;IF(ДАННЫЕ!$CI1355&gt;0,IF(YEAR(ДАННЫЕ!$F$1)=YEAR(ДАННЫЕ!$CI1355),IF(MONTH(ДАННЫЕ!$F$1)=MONTH(ДАННЫЕ!$CI1355),111,11),1),0)&amp;"d"&amp;IF(ДАННЫЕ!$CJ1355&gt;0,IF(YEAR(ДАННЫЕ!$F$1)=YEAR(ДАННЫЕ!$CJ1355),IF(MONTH(ДАННЫЕ!$F$1)=MONTH(ДАННЫЕ!$CJ1355),111,11),1),0)&amp;"o"&amp;IF(ДАННЫЕ!$CK1355&gt;0,IF(MONTH(ДАННЫЕ!$F$1)=MONTH(ДАННЫЕ!$CK1355),111,11),0)&amp;"v"&amp;IF(ДАННЫЕ!$BE1355&gt;0,IF(MONTH(ДАННЫЕ!$F$1)=MONTH(ДАННЫЕ!$BE1355),111,11),0)</f>
        <v>g00f0c0s0i0h0p0d0o0v0</v>
      </c>
      <c r="P1355" s="15">
        <f t="shared" si="65"/>
        <v>0</v>
      </c>
      <c r="Q1355" s="15">
        <f>IF(ДАННЫЕ!$F$1&gt;ДАННЫЕ!$N1355,IF(YEAR(ДАННЫЕ!$F$1)=YEAR(ДАННЫЕ!M1355),1,0),0)</f>
        <v>0</v>
      </c>
      <c r="R1355" s="15">
        <f>IF(ДАННЫЕ!$F$1&gt;ДАННЫЕ!$N1355,IF(YEAR(ДАННЫЕ!$F$1)=YEAR(ДАННЫЕ!N1355),1,0),0)</f>
        <v>0</v>
      </c>
      <c r="S1355" s="15">
        <f>IF(ДАННЫЕ!$AA1355="2А",1,IF(ДАННЫЕ!$AA1355="2Б",2,IF(ДАННЫЕ!$AA1355="2В",3,IF(ДАННЫЕ!$AA1355=3,4,IF(ДАННЫЕ!$AA1355="4А",5,IF(ДАННЫЕ!$AA1355="4Б",6,IF(ДАННЫЕ!$AA1355="4В",7,IF(ДАННЫЕ!$AA1355=5,8,0))))))))</f>
        <v>0</v>
      </c>
      <c r="T1355" s="15">
        <f>IF(OR(ДАННЫЕ!$AC1355=2,ДАННЫЕ!$AD1355=2,ДАННЫЕ!$AE1355=2),2,IF(OR(ДАННЫЕ!$AC1355=1,ДАННЫЕ!$AD1355=1,ДАННЫЕ!$AE1355=1),1,0))</f>
        <v>0</v>
      </c>
    </row>
    <row r="1356" spans="1:20" x14ac:dyDescent="0.2">
      <c r="A1356" s="78">
        <f>IF(B1356&gt;0,IF(MONTH(ДАННЫЕ!$F$1)=MONTH(ДАННЫЕ!$B1356),1,0),0)</f>
        <v>0</v>
      </c>
      <c r="B1356" s="14">
        <f>IF(ДАННЫЕ!$B1356&gt;0,IF(YEAR(ДАННЫЕ!$F$1)=YEAR(ДАННЫЕ!$B1356),1,0),0)</f>
        <v>0</v>
      </c>
      <c r="C1356" s="14">
        <f>IF(ДАННЫЕ!$CM1356&gt;0,IF(YEAR(ДАННЫЕ!$F$1)=YEAR(ДАННЫЕ!$CM1356),1,0),0)</f>
        <v>0</v>
      </c>
      <c r="D1356" s="14">
        <f>IF(ДАННЫЕ!$CJ1356&gt;0,IF(ДАННЫЕ!$CL1356&gt;ДАННЫЕ!$F$1,1,IF(ДАННЫЕ!$CL1356&gt;0,0,1)),0)</f>
        <v>0</v>
      </c>
      <c r="E1356" s="43" t="str">
        <f ca="1">IF(ДАННЫЕ!$F$1&gt;0,IF(ДАННЫЕ!$G1356&gt;0,DATEDIF(ДАННЫЕ!$G1356,ДАННЫЕ!$F$1,"y"),""),IF(ДАННЫЕ!$G1356&gt;0,DATEDIF(ДАННЫЕ!$G1356,TODAY(),"y"),""))</f>
        <v/>
      </c>
      <c r="F1356" s="43" t="str">
        <f xml:space="preserve"> IF(ДАННЫЕ!$F1356="М",IF(E1356&gt;=18,IF(E1356&lt;60,1,""),""),"")&amp;IF(ДАННЫЕ!$F1356="Ж",IF(E1356&gt;=18,IF(E1356&lt;55,1,""),""),"")</f>
        <v/>
      </c>
      <c r="G1356" s="43" t="str">
        <f xml:space="preserve"> IF(ДАННЫЕ!$F1356="М",IF(E1356&gt;=60,2,""),"")&amp;IF(ДАННЫЕ!$F1356="Ж",IF(E1356&gt;=55,2,""),"")</f>
        <v/>
      </c>
      <c r="H1356" s="43" t="str">
        <f t="shared" ca="1" si="63"/>
        <v/>
      </c>
      <c r="I1356" s="43" t="str">
        <f t="shared" ca="1" si="64"/>
        <v>03</v>
      </c>
      <c r="J1356" s="28" t="str">
        <f ca="1">ДАННЫЕ!$F1356&amp;H1356&amp;I1356&amp;ДАННЫЕ!$I1356&amp;"m"&amp;IF(ДАННЫЕ!$I1356&gt;0,IF(ДАННЫЕ!$J1356&gt;0,0,1),"")&amp;"f"&amp;IF(ДАННЫЕ!$R1356&gt;0,IF(YEAR(ДАННЫЕ!$F$1)=YEAR(ДАННЫЕ!$R1356),1,0),0)&amp;"z"&amp;ДАННЫЕ!$R1356&amp;"p"&amp;ДАННЫЕ!$S1356&amp;"i"&amp;ДАННЫЕ!$T1356&amp;"h"&amp;ДАННЫЕ!$K1356&amp;"be"&amp;ДАННЫЕ!$BI1356&amp;"CD"&amp;IF(ДАННЫЕ!BF1356&gt;500,4,IF(ДАННЫЕ!BF1356&gt;350,3,IF(ДАННЫЕ!BF1356&gt;200,2,IF(ДАННЫЕ!BF1356&gt;0,1,0))))&amp;"g"&amp;B1356&amp;"d"&amp;H1356&amp;"l"&amp;ДАННЫЕ!AT1356&amp;"a"&amp;ДАННЫЕ!$V1356&amp;"v"&amp;R1356&amp;"k"&amp;ДАННЫЕ!$U1356&amp;"s"&amp;ДАННЫЕ!$Y1356&amp;"t"&amp;ДАННЫЕ!$X1356&amp;"b"&amp;IF(ДАННЫЕ!$Q1356&gt;1,1,0)&amp;"PP"&amp;ДАННЫЕ!Z1356&amp;"c"&amp;S1356&amp;"x"&amp;IF(ДАННЫЕ!$BY1356&gt;0,IF(YEAR(ДАННЫЕ!$F$1)=YEAR(ДАННЫЕ!$BY1356),1,0),0)&amp;"n"&amp;IF(ДАННЫЕ!$BZ1356&gt;0,IF(YEAR(ДАННЫЕ!$F$1)=YEAR(ДАННЫЕ!$BZ1356),1,0),0)&amp;"u"&amp;D1356&amp;"z"&amp;IF(ДАННЫЕ!$CL1356&gt;0,IF(YEAR(ДАННЫЕ!$F$1)&gt;YEAR(ДАННЫЕ!$CL1356),11,12),0)</f>
        <v>03mf0zpihbeCD0g0dlav0kstb0PPc0x0n0u0z0</v>
      </c>
      <c r="K1356" s="28" t="str">
        <f ca="1">ДАННЫЕ!$I1356&amp;"x"&amp;B1356&amp;"w"&amp;IF(T1356+ДАННЫЕ!AD1356+ДАННЫЕ!AE1356+ДАННЫЕ!AF1356+ДАННЫЕ!AG1356+ДАННЫЕ!AH1356+ДАННЫЕ!$AL1356+ДАННЫЕ!AI1356+ДАННЫЕ!AJ1356+ДАННЫЕ!AK1356+ДАННЫЕ!AP1356+ДАННЫЕ!AQ1356+ДАННЫЕ!AR1356+ДАННЫЕ!$AM1356+ДАННЫЕ!$AN1356+ДАННЫЕ!AS1356+ДАННЫЕ!AT1356&gt;0,1,0)&amp;IF(OR(T1356=2,ДАННЫЕ!AD1356=2,ДАННЫЕ!AE1356=2,ДАННЫЕ!AF1356=2,ДАННЫЕ!AG1356=2,ДАННЫЕ!AH1356=2,ДАННЫЕ!$AL1356=2,ДАННЫЕ!AI1356=2,ДАННЫЕ!AJ1356=2,ДАННЫЕ!AK1356=2,ДАННЫЕ!AP1356=2,ДАННЫЕ!AQ1356=2,ДАННЫЕ!AR1356=2,ДАННЫЕ!$AM1356=2,ДАННЫЕ!$AN1356=2,ДАННЫЕ!AS1356=2,ДАННЫЕ!AT1356=2),2,0)&amp;"t"&amp;IF(T1356&gt;0,"1"&amp;T1356,"00")&amp;"f"&amp;IF(ДАННЫЕ!$AC1356,"1"&amp;ДАННЫЕ!$AC1356,"00")&amp;"b"&amp;IF(ДАННЫЕ!$AD1356,"1"&amp;ДАННЫЕ!$AD1356,"00")&amp;"g"&amp;IF(ДАННЫЕ!$AF1356,"1"&amp;ДАННЫЕ!$AF1356,"00")&amp;"c"&amp;IF(ДАННЫЕ!$AG1356,"1"&amp;ДАННЫЕ!$AG1356,"00")&amp;"i"&amp;IF(ДАННЫЕ!$AH1356,"1"&amp;ДАННЫЕ!$AH1356,"00")&amp;"r"&amp;IF(ДАННЫЕ!$AL1356,"1"&amp;ДАННЫЕ!$AL1356,"00")&amp;"m"&amp;IF(ДАННЫЕ!$AI1356,"1"&amp;ДАННЫЕ!$AI1356,"00")&amp;"hS"&amp;IF(ДАННЫЕ!$AJ1356,"1"&amp;ДАННЫЕ!$AJ1356,"00")&amp;"hZ"&amp;IF(ДАННЫЕ!$AK1356,"1"&amp;ДАННЫЕ!$AK1356,"00")&amp;"p"&amp;IF(ДАННЫЕ!$AP1356,"1"&amp;ДАННЫЕ!$AP1356,"00")&amp;"k"&amp;IF(ДАННЫЕ!$AQ1356,"1"&amp;ДАННЫЕ!$AQ1356,"00")&amp;"z"&amp;IF(ДАННЫЕ!$AR1356,"1"&amp;ДАННЫЕ!$AR1356,"00")&amp;"j"&amp;IF(ДАННЫЕ!$AM1356,"1"&amp;ДАННЫЕ!$AM1356,"00")&amp;"n"&amp;IF(ДАННЫЕ!$AN1356,"1"&amp;ДАННЫЕ!$AN1356,"00")&amp;"E"&amp;ДАННЫЕ!BI1356&amp;"L"&amp;ДАННЫЕ!AO1356&amp;"h"&amp;IF(ДАННЫЕ!$AU1356&gt;0,1,0)&amp;"v"&amp;IF(ДАННЫЕ!$AW1356&gt;0,1,0)&amp;"a"&amp;IF(ДАННЫЕ!$AS1356,"1"&amp;ДАННЫЕ!$AS1356,"00")&amp;"s"&amp;IF(ДАННЫЕ!$AT1356,"1"&amp;ДАННЫЕ!$AT1356,"00")&amp;"u"&amp;IF(ДАННЫЕ!$CJ1356&gt;0,1,0)&amp;"y"&amp;B1356&amp;"d"&amp;H1356&amp;"e"&amp;F1356&amp;G1356</f>
        <v>x0w00t00f00b00g00c00i00r00m00hS00hZ00p00k00z00j00n00ELh0v0a00s00u0y0de</v>
      </c>
      <c r="L1356" s="28" t="str">
        <f ca="1">ДАННЫЕ!$I1356&amp;"VN"&amp;IF(ДАННЫЕ!AW1356&gt;0,11,10)&amp;"CD"&amp;IF(ДАННЫЕ!BF1356&gt;500,16,IF(ДАННЫЕ!BF1356&gt;350,15,IF(ДАННЫЕ!BF1356&gt;=200,14,IF(ДАННЫЕ!BF1356&gt;=100,13,IF(ДАННЫЕ!BF1356&gt;=50,12,IF(ДАННЫЕ!BF1356&gt;0,11,10))))))&amp;"AR"&amp;IF(ДАННЫЕ!BX1356&gt;0,1,0)&amp;"GD"&amp;B1356&amp;"VV"&amp;IF(E1356&gt;=5,IF(E1356&lt;18,1,0),0)</f>
        <v>VN10CD10AR0GD0VV0</v>
      </c>
      <c r="M1356" s="28" t="str">
        <f>ДАННЫЕ!$I1356&amp;"b"&amp;ДАННЫЕ!$BI1356&amp;"r"&amp;ДАННЫЕ!$BJ1356&amp;"CD"&amp;IF(ДАННЫЕ!BF1356&gt;0,IF(ДАННЫЕ!BF1356&lt;200,1,IF(ДАННЫЕ!BF1356&lt;350,2,3)),0)&amp;"h"&amp;IF(ДАННЫЕ!$BK1356+ДАННЫЕ!$BL1356+ДАННЫЕ!$BM1356&gt;0,1,0)&amp;"x"&amp;ДАННЫЕ!$BK1356&amp;"y"&amp;ДАННЫЕ!$BL1356&amp;"z"&amp;ДАННЫЕ!$BM1356&amp;"c"&amp;IF(ДАННЫЕ!$BK1356+ДАННЫЕ!$BL1356+ДАННЫЕ!$BM1356=3,1,0)&amp;"a"&amp;IF(ДАННЫЕ!$BQ1356+ДАННЫЕ!$BR1356&gt;0,1,0)&amp;"d"&amp;ДАННЫЕ!$BQ1356&amp;"v"&amp;ДАННЫЕ!$BR1356&amp;"p"&amp;ДАННЫЕ!$BS1356&amp;"n"&amp;ДАННЫЕ!$BU1356&amp;"t"&amp;ДАННЫЕ!$BV1356&amp;"o"&amp;ДАННЫЕ!$BT1356&amp;"l"&amp;IF(ДАННЫЕ!$BN1356&gt;0,1,0)&amp;ДАННЫЕ!$BN1356&amp;"g"&amp;ДАННЫЕ!$BO1356&amp;"s"&amp;ДАННЫЕ!$BP1356&amp;"DZ"&amp;IF(ДАННЫЕ!B1356-ДАННЫЕ!G1356 &lt; 60,IF(ДАННЫЕ!B1356-ДАННЫЕ!G1356 &gt;= 0,1,0),0)&amp;"u"&amp;IF(ДАННЫЕ!$CJ1356&gt;0,1,0)</f>
        <v>brCD0h0xyzc0a0dvpntol0gsDZ1u0</v>
      </c>
      <c r="N1356" s="28" t="str">
        <f ca="1">ДАННЫЕ!$F1356&amp;ДАННЫЕ!$I1356&amp;"g"&amp;B1356&amp;"cf"&amp;D1356&amp;"a"&amp;IF(ДАННЫЕ!$BX1356&gt;0,1,0)&amp;IF(ДАННЫЕ!$BF1356&gt;500,1,IF(ДАННЫЕ!$BF1356&gt;350,2,IF(ДАННЫЕ!$BF1356&gt;=200,3,IF(ДАННЫЕ!$BF1356&gt;=100,4,IF(ДАННЫЕ!$BF1356&gt;=50,5,IF(ДАННЫЕ!$BF1356&lt;50,6,0))))))&amp;"AR"&amp;IF(DATEDIF(ДАННЫЕ!$BX1356,ДАННЫЕ!$F$1,"y")&gt;1,1,0)&amp;"VG"&amp;IF(ДАННЫЕ!$BH1356="0",1,0)&amp;"o"&amp;IF(T1356+ДАННЫЕ!$AF1356+ДАННЫЕ!$AG1356+ДАННЫЕ!$AH1356+ДАННЫЕ!$AI1356+ДАННЫЕ!$AJ1356+ДАННЫЕ!$AP1356+ДАННЫЕ!$AQ1356+ДАННЫЕ!$AR1356+ДАННЫЕ!$AU1356+ДАННЫЕ!$AW1356+ДАННЫЕ!$AS1356+ДАННЫЕ!$AT1356&gt;0,1,0)&amp;"x"&amp;ДАННЫЕ!$AG1356&amp;"p"&amp;IF(ДАННЫЕ!$BY1356&gt;0,1,0)&amp;"v"&amp;IF(ДАННЫЕ!$BZ1356&gt;0,1,0)&amp;"n"&amp;ДАННЫЕ!$CA1356&amp;"t"&amp;ДАННЫЕ!$AY1356&amp;"k"&amp;ДАННЫЕ!$CB1356&amp;"q"&amp;ДАННЫЕ!$CC1356&amp;"w"&amp;ДАННЫЕ!$CD1356&amp;"e"&amp;ДАННЫЕ!$CE1356&amp;"m"&amp;ДАННЫЕ!$CF1356&amp;"c"&amp;ДАННЫЕ!$CG1356&amp;"z"&amp;ДАННЫЕ!$CH1356&amp;"d"&amp;IF(H1356=4,1,0)&amp;"s"&amp;IF(ДАННЫЕ!$J1356=1,0,1)&amp;"u"&amp;IF(ДАННЫЕ!$CJ1356&gt;0,1,0)</f>
        <v>g0cf0a06AR1VG0o0xp0v0ntkqwemczd0s1u0</v>
      </c>
      <c r="O1356" s="28" t="str">
        <f>ДАННЫЕ!$I1356&amp;"g"&amp;B1356&amp;A1356&amp;"f"&amp;P1356&amp;"c"&amp;IF(ДАННЫЕ!$U1356&gt;0,1,0)&amp;"s"&amp;IF(ДАННЫЕ!$Q1356&gt;0,IF(YEAR(ДАННЫЕ!$F$1)=YEAR(ДАННЫЕ!$Q1356),IF(MONTH(ДАННЫЕ!$F$1)=MONTH(ДАННЫЕ!$Q1356),111,11),1),0)&amp;"i"&amp;IF(ДАННЫЕ!$R1356+ДАННЫЕ!$S1356+ДАННЫЕ!$T1356=0,0,1)&amp;"h"&amp;IF(ДАННЫЕ!$P1356&gt;0,1,0)&amp;"p"&amp;IF(ДАННЫЕ!$CI1356&gt;0,IF(YEAR(ДАННЫЕ!$F$1)=YEAR(ДАННЫЕ!$CI1356),IF(MONTH(ДАННЫЕ!$F$1)=MONTH(ДАННЫЕ!$CI1356),111,11),1),0)&amp;"d"&amp;IF(ДАННЫЕ!$CJ1356&gt;0,IF(YEAR(ДАННЫЕ!$F$1)=YEAR(ДАННЫЕ!$CJ1356),IF(MONTH(ДАННЫЕ!$F$1)=MONTH(ДАННЫЕ!$CJ1356),111,11),1),0)&amp;"o"&amp;IF(ДАННЫЕ!$CK1356&gt;0,IF(MONTH(ДАННЫЕ!$F$1)=MONTH(ДАННЫЕ!$CK1356),111,11),0)&amp;"v"&amp;IF(ДАННЫЕ!$BE1356&gt;0,IF(MONTH(ДАННЫЕ!$F$1)=MONTH(ДАННЫЕ!$BE1356),111,11),0)</f>
        <v>g00f0c0s0i0h0p0d0o0v0</v>
      </c>
      <c r="P1356" s="15">
        <f t="shared" si="65"/>
        <v>0</v>
      </c>
      <c r="Q1356" s="15">
        <f>IF(ДАННЫЕ!$F$1&gt;ДАННЫЕ!$N1356,IF(YEAR(ДАННЫЕ!$F$1)=YEAR(ДАННЫЕ!M1356),1,0),0)</f>
        <v>0</v>
      </c>
      <c r="R1356" s="15">
        <f>IF(ДАННЫЕ!$F$1&gt;ДАННЫЕ!$N1356,IF(YEAR(ДАННЫЕ!$F$1)=YEAR(ДАННЫЕ!N1356),1,0),0)</f>
        <v>0</v>
      </c>
      <c r="S1356" s="15">
        <f>IF(ДАННЫЕ!$AA1356="2А",1,IF(ДАННЫЕ!$AA1356="2Б",2,IF(ДАННЫЕ!$AA1356="2В",3,IF(ДАННЫЕ!$AA1356=3,4,IF(ДАННЫЕ!$AA1356="4А",5,IF(ДАННЫЕ!$AA1356="4Б",6,IF(ДАННЫЕ!$AA1356="4В",7,IF(ДАННЫЕ!$AA1356=5,8,0))))))))</f>
        <v>0</v>
      </c>
      <c r="T1356" s="15">
        <f>IF(OR(ДАННЫЕ!$AC1356=2,ДАННЫЕ!$AD1356=2,ДАННЫЕ!$AE1356=2),2,IF(OR(ДАННЫЕ!$AC1356=1,ДАННЫЕ!$AD1356=1,ДАННЫЕ!$AE1356=1),1,0))</f>
        <v>0</v>
      </c>
    </row>
    <row r="1357" spans="1:20" x14ac:dyDescent="0.2">
      <c r="A1357" s="78">
        <f>IF(B1357&gt;0,IF(MONTH(ДАННЫЕ!$F$1)=MONTH(ДАННЫЕ!$B1357),1,0),0)</f>
        <v>0</v>
      </c>
      <c r="B1357" s="14">
        <f>IF(ДАННЫЕ!$B1357&gt;0,IF(YEAR(ДАННЫЕ!$F$1)=YEAR(ДАННЫЕ!$B1357),1,0),0)</f>
        <v>0</v>
      </c>
      <c r="C1357" s="14">
        <f>IF(ДАННЫЕ!$CM1357&gt;0,IF(YEAR(ДАННЫЕ!$F$1)=YEAR(ДАННЫЕ!$CM1357),1,0),0)</f>
        <v>0</v>
      </c>
      <c r="D1357" s="14">
        <f>IF(ДАННЫЕ!$CJ1357&gt;0,IF(ДАННЫЕ!$CL1357&gt;ДАННЫЕ!$F$1,1,IF(ДАННЫЕ!$CL1357&gt;0,0,1)),0)</f>
        <v>0</v>
      </c>
      <c r="E1357" s="43" t="str">
        <f ca="1">IF(ДАННЫЕ!$F$1&gt;0,IF(ДАННЫЕ!$G1357&gt;0,DATEDIF(ДАННЫЕ!$G1357,ДАННЫЕ!$F$1,"y"),""),IF(ДАННЫЕ!$G1357&gt;0,DATEDIF(ДАННЫЕ!$G1357,TODAY(),"y"),""))</f>
        <v/>
      </c>
      <c r="F1357" s="43" t="str">
        <f xml:space="preserve"> IF(ДАННЫЕ!$F1357="М",IF(E1357&gt;=18,IF(E1357&lt;60,1,""),""),"")&amp;IF(ДАННЫЕ!$F1357="Ж",IF(E1357&gt;=18,IF(E1357&lt;55,1,""),""),"")</f>
        <v/>
      </c>
      <c r="G1357" s="43" t="str">
        <f xml:space="preserve"> IF(ДАННЫЕ!$F1357="М",IF(E1357&gt;=60,2,""),"")&amp;IF(ДАННЫЕ!$F1357="Ж",IF(E1357&gt;=55,2,""),"")</f>
        <v/>
      </c>
      <c r="H1357" s="43" t="str">
        <f t="shared" ca="1" si="63"/>
        <v/>
      </c>
      <c r="I1357" s="43" t="str">
        <f t="shared" ca="1" si="64"/>
        <v>03</v>
      </c>
      <c r="J1357" s="28" t="str">
        <f ca="1">ДАННЫЕ!$F1357&amp;H1357&amp;I1357&amp;ДАННЫЕ!$I1357&amp;"m"&amp;IF(ДАННЫЕ!$I1357&gt;0,IF(ДАННЫЕ!$J1357&gt;0,0,1),"")&amp;"f"&amp;IF(ДАННЫЕ!$R1357&gt;0,IF(YEAR(ДАННЫЕ!$F$1)=YEAR(ДАННЫЕ!$R1357),1,0),0)&amp;"z"&amp;ДАННЫЕ!$R1357&amp;"p"&amp;ДАННЫЕ!$S1357&amp;"i"&amp;ДАННЫЕ!$T1357&amp;"h"&amp;ДАННЫЕ!$K1357&amp;"be"&amp;ДАННЫЕ!$BI1357&amp;"CD"&amp;IF(ДАННЫЕ!BF1357&gt;500,4,IF(ДАННЫЕ!BF1357&gt;350,3,IF(ДАННЫЕ!BF1357&gt;200,2,IF(ДАННЫЕ!BF1357&gt;0,1,0))))&amp;"g"&amp;B1357&amp;"d"&amp;H1357&amp;"l"&amp;ДАННЫЕ!AT1357&amp;"a"&amp;ДАННЫЕ!$V1357&amp;"v"&amp;R1357&amp;"k"&amp;ДАННЫЕ!$U1357&amp;"s"&amp;ДАННЫЕ!$Y1357&amp;"t"&amp;ДАННЫЕ!$X1357&amp;"b"&amp;IF(ДАННЫЕ!$Q1357&gt;1,1,0)&amp;"PP"&amp;ДАННЫЕ!Z1357&amp;"c"&amp;S1357&amp;"x"&amp;IF(ДАННЫЕ!$BY1357&gt;0,IF(YEAR(ДАННЫЕ!$F$1)=YEAR(ДАННЫЕ!$BY1357),1,0),0)&amp;"n"&amp;IF(ДАННЫЕ!$BZ1357&gt;0,IF(YEAR(ДАННЫЕ!$F$1)=YEAR(ДАННЫЕ!$BZ1357),1,0),0)&amp;"u"&amp;D1357&amp;"z"&amp;IF(ДАННЫЕ!$CL1357&gt;0,IF(YEAR(ДАННЫЕ!$F$1)&gt;YEAR(ДАННЫЕ!$CL1357),11,12),0)</f>
        <v>03mf0zpihbeCD0g0dlav0kstb0PPc0x0n0u0z0</v>
      </c>
      <c r="K1357" s="28" t="str">
        <f ca="1">ДАННЫЕ!$I1357&amp;"x"&amp;B1357&amp;"w"&amp;IF(T1357+ДАННЫЕ!AD1357+ДАННЫЕ!AE1357+ДАННЫЕ!AF1357+ДАННЫЕ!AG1357+ДАННЫЕ!AH1357+ДАННЫЕ!$AL1357+ДАННЫЕ!AI1357+ДАННЫЕ!AJ1357+ДАННЫЕ!AK1357+ДАННЫЕ!AP1357+ДАННЫЕ!AQ1357+ДАННЫЕ!AR1357+ДАННЫЕ!$AM1357+ДАННЫЕ!$AN1357+ДАННЫЕ!AS1357+ДАННЫЕ!AT1357&gt;0,1,0)&amp;IF(OR(T1357=2,ДАННЫЕ!AD1357=2,ДАННЫЕ!AE1357=2,ДАННЫЕ!AF1357=2,ДАННЫЕ!AG1357=2,ДАННЫЕ!AH1357=2,ДАННЫЕ!$AL1357=2,ДАННЫЕ!AI1357=2,ДАННЫЕ!AJ1357=2,ДАННЫЕ!AK1357=2,ДАННЫЕ!AP1357=2,ДАННЫЕ!AQ1357=2,ДАННЫЕ!AR1357=2,ДАННЫЕ!$AM1357=2,ДАННЫЕ!$AN1357=2,ДАННЫЕ!AS1357=2,ДАННЫЕ!AT1357=2),2,0)&amp;"t"&amp;IF(T1357&gt;0,"1"&amp;T1357,"00")&amp;"f"&amp;IF(ДАННЫЕ!$AC1357,"1"&amp;ДАННЫЕ!$AC1357,"00")&amp;"b"&amp;IF(ДАННЫЕ!$AD1357,"1"&amp;ДАННЫЕ!$AD1357,"00")&amp;"g"&amp;IF(ДАННЫЕ!$AF1357,"1"&amp;ДАННЫЕ!$AF1357,"00")&amp;"c"&amp;IF(ДАННЫЕ!$AG1357,"1"&amp;ДАННЫЕ!$AG1357,"00")&amp;"i"&amp;IF(ДАННЫЕ!$AH1357,"1"&amp;ДАННЫЕ!$AH1357,"00")&amp;"r"&amp;IF(ДАННЫЕ!$AL1357,"1"&amp;ДАННЫЕ!$AL1357,"00")&amp;"m"&amp;IF(ДАННЫЕ!$AI1357,"1"&amp;ДАННЫЕ!$AI1357,"00")&amp;"hS"&amp;IF(ДАННЫЕ!$AJ1357,"1"&amp;ДАННЫЕ!$AJ1357,"00")&amp;"hZ"&amp;IF(ДАННЫЕ!$AK1357,"1"&amp;ДАННЫЕ!$AK1357,"00")&amp;"p"&amp;IF(ДАННЫЕ!$AP1357,"1"&amp;ДАННЫЕ!$AP1357,"00")&amp;"k"&amp;IF(ДАННЫЕ!$AQ1357,"1"&amp;ДАННЫЕ!$AQ1357,"00")&amp;"z"&amp;IF(ДАННЫЕ!$AR1357,"1"&amp;ДАННЫЕ!$AR1357,"00")&amp;"j"&amp;IF(ДАННЫЕ!$AM1357,"1"&amp;ДАННЫЕ!$AM1357,"00")&amp;"n"&amp;IF(ДАННЫЕ!$AN1357,"1"&amp;ДАННЫЕ!$AN1357,"00")&amp;"E"&amp;ДАННЫЕ!BI1357&amp;"L"&amp;ДАННЫЕ!AO1357&amp;"h"&amp;IF(ДАННЫЕ!$AU1357&gt;0,1,0)&amp;"v"&amp;IF(ДАННЫЕ!$AW1357&gt;0,1,0)&amp;"a"&amp;IF(ДАННЫЕ!$AS1357,"1"&amp;ДАННЫЕ!$AS1357,"00")&amp;"s"&amp;IF(ДАННЫЕ!$AT1357,"1"&amp;ДАННЫЕ!$AT1357,"00")&amp;"u"&amp;IF(ДАННЫЕ!$CJ1357&gt;0,1,0)&amp;"y"&amp;B1357&amp;"d"&amp;H1357&amp;"e"&amp;F1357&amp;G1357</f>
        <v>x0w00t00f00b00g00c00i00r00m00hS00hZ00p00k00z00j00n00ELh0v0a00s00u0y0de</v>
      </c>
      <c r="L1357" s="28" t="str">
        <f ca="1">ДАННЫЕ!$I1357&amp;"VN"&amp;IF(ДАННЫЕ!AW1357&gt;0,11,10)&amp;"CD"&amp;IF(ДАННЫЕ!BF1357&gt;500,16,IF(ДАННЫЕ!BF1357&gt;350,15,IF(ДАННЫЕ!BF1357&gt;=200,14,IF(ДАННЫЕ!BF1357&gt;=100,13,IF(ДАННЫЕ!BF1357&gt;=50,12,IF(ДАННЫЕ!BF1357&gt;0,11,10))))))&amp;"AR"&amp;IF(ДАННЫЕ!BX1357&gt;0,1,0)&amp;"GD"&amp;B1357&amp;"VV"&amp;IF(E1357&gt;=5,IF(E1357&lt;18,1,0),0)</f>
        <v>VN10CD10AR0GD0VV0</v>
      </c>
      <c r="M1357" s="28" t="str">
        <f>ДАННЫЕ!$I1357&amp;"b"&amp;ДАННЫЕ!$BI1357&amp;"r"&amp;ДАННЫЕ!$BJ1357&amp;"CD"&amp;IF(ДАННЫЕ!BF1357&gt;0,IF(ДАННЫЕ!BF1357&lt;200,1,IF(ДАННЫЕ!BF1357&lt;350,2,3)),0)&amp;"h"&amp;IF(ДАННЫЕ!$BK1357+ДАННЫЕ!$BL1357+ДАННЫЕ!$BM1357&gt;0,1,0)&amp;"x"&amp;ДАННЫЕ!$BK1357&amp;"y"&amp;ДАННЫЕ!$BL1357&amp;"z"&amp;ДАННЫЕ!$BM1357&amp;"c"&amp;IF(ДАННЫЕ!$BK1357+ДАННЫЕ!$BL1357+ДАННЫЕ!$BM1357=3,1,0)&amp;"a"&amp;IF(ДАННЫЕ!$BQ1357+ДАННЫЕ!$BR1357&gt;0,1,0)&amp;"d"&amp;ДАННЫЕ!$BQ1357&amp;"v"&amp;ДАННЫЕ!$BR1357&amp;"p"&amp;ДАННЫЕ!$BS1357&amp;"n"&amp;ДАННЫЕ!$BU1357&amp;"t"&amp;ДАННЫЕ!$BV1357&amp;"o"&amp;ДАННЫЕ!$BT1357&amp;"l"&amp;IF(ДАННЫЕ!$BN1357&gt;0,1,0)&amp;ДАННЫЕ!$BN1357&amp;"g"&amp;ДАННЫЕ!$BO1357&amp;"s"&amp;ДАННЫЕ!$BP1357&amp;"DZ"&amp;IF(ДАННЫЕ!B1357-ДАННЫЕ!G1357 &lt; 60,IF(ДАННЫЕ!B1357-ДАННЫЕ!G1357 &gt;= 0,1,0),0)&amp;"u"&amp;IF(ДАННЫЕ!$CJ1357&gt;0,1,0)</f>
        <v>brCD0h0xyzc0a0dvpntol0gsDZ1u0</v>
      </c>
      <c r="N1357" s="28" t="str">
        <f ca="1">ДАННЫЕ!$F1357&amp;ДАННЫЕ!$I1357&amp;"g"&amp;B1357&amp;"cf"&amp;D1357&amp;"a"&amp;IF(ДАННЫЕ!$BX1357&gt;0,1,0)&amp;IF(ДАННЫЕ!$BF1357&gt;500,1,IF(ДАННЫЕ!$BF1357&gt;350,2,IF(ДАННЫЕ!$BF1357&gt;=200,3,IF(ДАННЫЕ!$BF1357&gt;=100,4,IF(ДАННЫЕ!$BF1357&gt;=50,5,IF(ДАННЫЕ!$BF1357&lt;50,6,0))))))&amp;"AR"&amp;IF(DATEDIF(ДАННЫЕ!$BX1357,ДАННЫЕ!$F$1,"y")&gt;1,1,0)&amp;"VG"&amp;IF(ДАННЫЕ!$BH1357="0",1,0)&amp;"o"&amp;IF(T1357+ДАННЫЕ!$AF1357+ДАННЫЕ!$AG1357+ДАННЫЕ!$AH1357+ДАННЫЕ!$AI1357+ДАННЫЕ!$AJ1357+ДАННЫЕ!$AP1357+ДАННЫЕ!$AQ1357+ДАННЫЕ!$AR1357+ДАННЫЕ!$AU1357+ДАННЫЕ!$AW1357+ДАННЫЕ!$AS1357+ДАННЫЕ!$AT1357&gt;0,1,0)&amp;"x"&amp;ДАННЫЕ!$AG1357&amp;"p"&amp;IF(ДАННЫЕ!$BY1357&gt;0,1,0)&amp;"v"&amp;IF(ДАННЫЕ!$BZ1357&gt;0,1,0)&amp;"n"&amp;ДАННЫЕ!$CA1357&amp;"t"&amp;ДАННЫЕ!$AY1357&amp;"k"&amp;ДАННЫЕ!$CB1357&amp;"q"&amp;ДАННЫЕ!$CC1357&amp;"w"&amp;ДАННЫЕ!$CD1357&amp;"e"&amp;ДАННЫЕ!$CE1357&amp;"m"&amp;ДАННЫЕ!$CF1357&amp;"c"&amp;ДАННЫЕ!$CG1357&amp;"z"&amp;ДАННЫЕ!$CH1357&amp;"d"&amp;IF(H1357=4,1,0)&amp;"s"&amp;IF(ДАННЫЕ!$J1357=1,0,1)&amp;"u"&amp;IF(ДАННЫЕ!$CJ1357&gt;0,1,0)</f>
        <v>g0cf0a06AR1VG0o0xp0v0ntkqwemczd0s1u0</v>
      </c>
      <c r="O1357" s="28" t="str">
        <f>ДАННЫЕ!$I1357&amp;"g"&amp;B1357&amp;A1357&amp;"f"&amp;P1357&amp;"c"&amp;IF(ДАННЫЕ!$U1357&gt;0,1,0)&amp;"s"&amp;IF(ДАННЫЕ!$Q1357&gt;0,IF(YEAR(ДАННЫЕ!$F$1)=YEAR(ДАННЫЕ!$Q1357),IF(MONTH(ДАННЫЕ!$F$1)=MONTH(ДАННЫЕ!$Q1357),111,11),1),0)&amp;"i"&amp;IF(ДАННЫЕ!$R1357+ДАННЫЕ!$S1357+ДАННЫЕ!$T1357=0,0,1)&amp;"h"&amp;IF(ДАННЫЕ!$P1357&gt;0,1,0)&amp;"p"&amp;IF(ДАННЫЕ!$CI1357&gt;0,IF(YEAR(ДАННЫЕ!$F$1)=YEAR(ДАННЫЕ!$CI1357),IF(MONTH(ДАННЫЕ!$F$1)=MONTH(ДАННЫЕ!$CI1357),111,11),1),0)&amp;"d"&amp;IF(ДАННЫЕ!$CJ1357&gt;0,IF(YEAR(ДАННЫЕ!$F$1)=YEAR(ДАННЫЕ!$CJ1357),IF(MONTH(ДАННЫЕ!$F$1)=MONTH(ДАННЫЕ!$CJ1357),111,11),1),0)&amp;"o"&amp;IF(ДАННЫЕ!$CK1357&gt;0,IF(MONTH(ДАННЫЕ!$F$1)=MONTH(ДАННЫЕ!$CK1357),111,11),0)&amp;"v"&amp;IF(ДАННЫЕ!$BE1357&gt;0,IF(MONTH(ДАННЫЕ!$F$1)=MONTH(ДАННЫЕ!$BE1357),111,11),0)</f>
        <v>g00f0c0s0i0h0p0d0o0v0</v>
      </c>
      <c r="P1357" s="15">
        <f t="shared" si="65"/>
        <v>0</v>
      </c>
      <c r="Q1357" s="15">
        <f>IF(ДАННЫЕ!$F$1&gt;ДАННЫЕ!$N1357,IF(YEAR(ДАННЫЕ!$F$1)=YEAR(ДАННЫЕ!M1357),1,0),0)</f>
        <v>0</v>
      </c>
      <c r="R1357" s="15">
        <f>IF(ДАННЫЕ!$F$1&gt;ДАННЫЕ!$N1357,IF(YEAR(ДАННЫЕ!$F$1)=YEAR(ДАННЫЕ!N1357),1,0),0)</f>
        <v>0</v>
      </c>
      <c r="S1357" s="15">
        <f>IF(ДАННЫЕ!$AA1357="2А",1,IF(ДАННЫЕ!$AA1357="2Б",2,IF(ДАННЫЕ!$AA1357="2В",3,IF(ДАННЫЕ!$AA1357=3,4,IF(ДАННЫЕ!$AA1357="4А",5,IF(ДАННЫЕ!$AA1357="4Б",6,IF(ДАННЫЕ!$AA1357="4В",7,IF(ДАННЫЕ!$AA1357=5,8,0))))))))</f>
        <v>0</v>
      </c>
      <c r="T1357" s="15">
        <f>IF(OR(ДАННЫЕ!$AC1357=2,ДАННЫЕ!$AD1357=2,ДАННЫЕ!$AE1357=2),2,IF(OR(ДАННЫЕ!$AC1357=1,ДАННЫЕ!$AD1357=1,ДАННЫЕ!$AE1357=1),1,0))</f>
        <v>0</v>
      </c>
    </row>
    <row r="1358" spans="1:20" x14ac:dyDescent="0.2">
      <c r="A1358" s="78">
        <f>IF(B1358&gt;0,IF(MONTH(ДАННЫЕ!$F$1)=MONTH(ДАННЫЕ!$B1358),1,0),0)</f>
        <v>0</v>
      </c>
      <c r="B1358" s="14">
        <f>IF(ДАННЫЕ!$B1358&gt;0,IF(YEAR(ДАННЫЕ!$F$1)=YEAR(ДАННЫЕ!$B1358),1,0),0)</f>
        <v>0</v>
      </c>
      <c r="C1358" s="14">
        <f>IF(ДАННЫЕ!$CM1358&gt;0,IF(YEAR(ДАННЫЕ!$F$1)=YEAR(ДАННЫЕ!$CM1358),1,0),0)</f>
        <v>0</v>
      </c>
      <c r="D1358" s="14">
        <f>IF(ДАННЫЕ!$CJ1358&gt;0,IF(ДАННЫЕ!$CL1358&gt;ДАННЫЕ!$F$1,1,IF(ДАННЫЕ!$CL1358&gt;0,0,1)),0)</f>
        <v>0</v>
      </c>
      <c r="E1358" s="43" t="str">
        <f ca="1">IF(ДАННЫЕ!$F$1&gt;0,IF(ДАННЫЕ!$G1358&gt;0,DATEDIF(ДАННЫЕ!$G1358,ДАННЫЕ!$F$1,"y"),""),IF(ДАННЫЕ!$G1358&gt;0,DATEDIF(ДАННЫЕ!$G1358,TODAY(),"y"),""))</f>
        <v/>
      </c>
      <c r="F1358" s="43" t="str">
        <f xml:space="preserve"> IF(ДАННЫЕ!$F1358="М",IF(E1358&gt;=18,IF(E1358&lt;60,1,""),""),"")&amp;IF(ДАННЫЕ!$F1358="Ж",IF(E1358&gt;=18,IF(E1358&lt;55,1,""),""),"")</f>
        <v/>
      </c>
      <c r="G1358" s="43" t="str">
        <f xml:space="preserve"> IF(ДАННЫЕ!$F1358="М",IF(E1358&gt;=60,2,""),"")&amp;IF(ДАННЫЕ!$F1358="Ж",IF(E1358&gt;=55,2,""),"")</f>
        <v/>
      </c>
      <c r="H1358" s="43" t="str">
        <f t="shared" ca="1" si="63"/>
        <v/>
      </c>
      <c r="I1358" s="43" t="str">
        <f t="shared" ca="1" si="64"/>
        <v>03</v>
      </c>
      <c r="J1358" s="28" t="str">
        <f ca="1">ДАННЫЕ!$F1358&amp;H1358&amp;I1358&amp;ДАННЫЕ!$I1358&amp;"m"&amp;IF(ДАННЫЕ!$I1358&gt;0,IF(ДАННЫЕ!$J1358&gt;0,0,1),"")&amp;"f"&amp;IF(ДАННЫЕ!$R1358&gt;0,IF(YEAR(ДАННЫЕ!$F$1)=YEAR(ДАННЫЕ!$R1358),1,0),0)&amp;"z"&amp;ДАННЫЕ!$R1358&amp;"p"&amp;ДАННЫЕ!$S1358&amp;"i"&amp;ДАННЫЕ!$T1358&amp;"h"&amp;ДАННЫЕ!$K1358&amp;"be"&amp;ДАННЫЕ!$BI1358&amp;"CD"&amp;IF(ДАННЫЕ!BF1358&gt;500,4,IF(ДАННЫЕ!BF1358&gt;350,3,IF(ДАННЫЕ!BF1358&gt;200,2,IF(ДАННЫЕ!BF1358&gt;0,1,0))))&amp;"g"&amp;B1358&amp;"d"&amp;H1358&amp;"l"&amp;ДАННЫЕ!AT1358&amp;"a"&amp;ДАННЫЕ!$V1358&amp;"v"&amp;R1358&amp;"k"&amp;ДАННЫЕ!$U1358&amp;"s"&amp;ДАННЫЕ!$Y1358&amp;"t"&amp;ДАННЫЕ!$X1358&amp;"b"&amp;IF(ДАННЫЕ!$Q1358&gt;1,1,0)&amp;"PP"&amp;ДАННЫЕ!Z1358&amp;"c"&amp;S1358&amp;"x"&amp;IF(ДАННЫЕ!$BY1358&gt;0,IF(YEAR(ДАННЫЕ!$F$1)=YEAR(ДАННЫЕ!$BY1358),1,0),0)&amp;"n"&amp;IF(ДАННЫЕ!$BZ1358&gt;0,IF(YEAR(ДАННЫЕ!$F$1)=YEAR(ДАННЫЕ!$BZ1358),1,0),0)&amp;"u"&amp;D1358&amp;"z"&amp;IF(ДАННЫЕ!$CL1358&gt;0,IF(YEAR(ДАННЫЕ!$F$1)&gt;YEAR(ДАННЫЕ!$CL1358),11,12),0)</f>
        <v>03mf0zpihbeCD0g0dlav0kstb0PPc0x0n0u0z0</v>
      </c>
      <c r="K1358" s="28" t="str">
        <f ca="1">ДАННЫЕ!$I1358&amp;"x"&amp;B1358&amp;"w"&amp;IF(T1358+ДАННЫЕ!AD1358+ДАННЫЕ!AE1358+ДАННЫЕ!AF1358+ДАННЫЕ!AG1358+ДАННЫЕ!AH1358+ДАННЫЕ!$AL1358+ДАННЫЕ!AI1358+ДАННЫЕ!AJ1358+ДАННЫЕ!AK1358+ДАННЫЕ!AP1358+ДАННЫЕ!AQ1358+ДАННЫЕ!AR1358+ДАННЫЕ!$AM1358+ДАННЫЕ!$AN1358+ДАННЫЕ!AS1358+ДАННЫЕ!AT1358&gt;0,1,0)&amp;IF(OR(T1358=2,ДАННЫЕ!AD1358=2,ДАННЫЕ!AE1358=2,ДАННЫЕ!AF1358=2,ДАННЫЕ!AG1358=2,ДАННЫЕ!AH1358=2,ДАННЫЕ!$AL1358=2,ДАННЫЕ!AI1358=2,ДАННЫЕ!AJ1358=2,ДАННЫЕ!AK1358=2,ДАННЫЕ!AP1358=2,ДАННЫЕ!AQ1358=2,ДАННЫЕ!AR1358=2,ДАННЫЕ!$AM1358=2,ДАННЫЕ!$AN1358=2,ДАННЫЕ!AS1358=2,ДАННЫЕ!AT1358=2),2,0)&amp;"t"&amp;IF(T1358&gt;0,"1"&amp;T1358,"00")&amp;"f"&amp;IF(ДАННЫЕ!$AC1358,"1"&amp;ДАННЫЕ!$AC1358,"00")&amp;"b"&amp;IF(ДАННЫЕ!$AD1358,"1"&amp;ДАННЫЕ!$AD1358,"00")&amp;"g"&amp;IF(ДАННЫЕ!$AF1358,"1"&amp;ДАННЫЕ!$AF1358,"00")&amp;"c"&amp;IF(ДАННЫЕ!$AG1358,"1"&amp;ДАННЫЕ!$AG1358,"00")&amp;"i"&amp;IF(ДАННЫЕ!$AH1358,"1"&amp;ДАННЫЕ!$AH1358,"00")&amp;"r"&amp;IF(ДАННЫЕ!$AL1358,"1"&amp;ДАННЫЕ!$AL1358,"00")&amp;"m"&amp;IF(ДАННЫЕ!$AI1358,"1"&amp;ДАННЫЕ!$AI1358,"00")&amp;"hS"&amp;IF(ДАННЫЕ!$AJ1358,"1"&amp;ДАННЫЕ!$AJ1358,"00")&amp;"hZ"&amp;IF(ДАННЫЕ!$AK1358,"1"&amp;ДАННЫЕ!$AK1358,"00")&amp;"p"&amp;IF(ДАННЫЕ!$AP1358,"1"&amp;ДАННЫЕ!$AP1358,"00")&amp;"k"&amp;IF(ДАННЫЕ!$AQ1358,"1"&amp;ДАННЫЕ!$AQ1358,"00")&amp;"z"&amp;IF(ДАННЫЕ!$AR1358,"1"&amp;ДАННЫЕ!$AR1358,"00")&amp;"j"&amp;IF(ДАННЫЕ!$AM1358,"1"&amp;ДАННЫЕ!$AM1358,"00")&amp;"n"&amp;IF(ДАННЫЕ!$AN1358,"1"&amp;ДАННЫЕ!$AN1358,"00")&amp;"E"&amp;ДАННЫЕ!BI1358&amp;"L"&amp;ДАННЫЕ!AO1358&amp;"h"&amp;IF(ДАННЫЕ!$AU1358&gt;0,1,0)&amp;"v"&amp;IF(ДАННЫЕ!$AW1358&gt;0,1,0)&amp;"a"&amp;IF(ДАННЫЕ!$AS1358,"1"&amp;ДАННЫЕ!$AS1358,"00")&amp;"s"&amp;IF(ДАННЫЕ!$AT1358,"1"&amp;ДАННЫЕ!$AT1358,"00")&amp;"u"&amp;IF(ДАННЫЕ!$CJ1358&gt;0,1,0)&amp;"y"&amp;B1358&amp;"d"&amp;H1358&amp;"e"&amp;F1358&amp;G1358</f>
        <v>x0w00t00f00b00g00c00i00r00m00hS00hZ00p00k00z00j00n00ELh0v0a00s00u0y0de</v>
      </c>
      <c r="L1358" s="28" t="str">
        <f ca="1">ДАННЫЕ!$I1358&amp;"VN"&amp;IF(ДАННЫЕ!AW1358&gt;0,11,10)&amp;"CD"&amp;IF(ДАННЫЕ!BF1358&gt;500,16,IF(ДАННЫЕ!BF1358&gt;350,15,IF(ДАННЫЕ!BF1358&gt;=200,14,IF(ДАННЫЕ!BF1358&gt;=100,13,IF(ДАННЫЕ!BF1358&gt;=50,12,IF(ДАННЫЕ!BF1358&gt;0,11,10))))))&amp;"AR"&amp;IF(ДАННЫЕ!BX1358&gt;0,1,0)&amp;"GD"&amp;B1358&amp;"VV"&amp;IF(E1358&gt;=5,IF(E1358&lt;18,1,0),0)</f>
        <v>VN10CD10AR0GD0VV0</v>
      </c>
      <c r="M1358" s="28" t="str">
        <f>ДАННЫЕ!$I1358&amp;"b"&amp;ДАННЫЕ!$BI1358&amp;"r"&amp;ДАННЫЕ!$BJ1358&amp;"CD"&amp;IF(ДАННЫЕ!BF1358&gt;0,IF(ДАННЫЕ!BF1358&lt;200,1,IF(ДАННЫЕ!BF1358&lt;350,2,3)),0)&amp;"h"&amp;IF(ДАННЫЕ!$BK1358+ДАННЫЕ!$BL1358+ДАННЫЕ!$BM1358&gt;0,1,0)&amp;"x"&amp;ДАННЫЕ!$BK1358&amp;"y"&amp;ДАННЫЕ!$BL1358&amp;"z"&amp;ДАННЫЕ!$BM1358&amp;"c"&amp;IF(ДАННЫЕ!$BK1358+ДАННЫЕ!$BL1358+ДАННЫЕ!$BM1358=3,1,0)&amp;"a"&amp;IF(ДАННЫЕ!$BQ1358+ДАННЫЕ!$BR1358&gt;0,1,0)&amp;"d"&amp;ДАННЫЕ!$BQ1358&amp;"v"&amp;ДАННЫЕ!$BR1358&amp;"p"&amp;ДАННЫЕ!$BS1358&amp;"n"&amp;ДАННЫЕ!$BU1358&amp;"t"&amp;ДАННЫЕ!$BV1358&amp;"o"&amp;ДАННЫЕ!$BT1358&amp;"l"&amp;IF(ДАННЫЕ!$BN1358&gt;0,1,0)&amp;ДАННЫЕ!$BN1358&amp;"g"&amp;ДАННЫЕ!$BO1358&amp;"s"&amp;ДАННЫЕ!$BP1358&amp;"DZ"&amp;IF(ДАННЫЕ!B1358-ДАННЫЕ!G1358 &lt; 60,IF(ДАННЫЕ!B1358-ДАННЫЕ!G1358 &gt;= 0,1,0),0)&amp;"u"&amp;IF(ДАННЫЕ!$CJ1358&gt;0,1,0)</f>
        <v>brCD0h0xyzc0a0dvpntol0gsDZ1u0</v>
      </c>
      <c r="N1358" s="28" t="str">
        <f ca="1">ДАННЫЕ!$F1358&amp;ДАННЫЕ!$I1358&amp;"g"&amp;B1358&amp;"cf"&amp;D1358&amp;"a"&amp;IF(ДАННЫЕ!$BX1358&gt;0,1,0)&amp;IF(ДАННЫЕ!$BF1358&gt;500,1,IF(ДАННЫЕ!$BF1358&gt;350,2,IF(ДАННЫЕ!$BF1358&gt;=200,3,IF(ДАННЫЕ!$BF1358&gt;=100,4,IF(ДАННЫЕ!$BF1358&gt;=50,5,IF(ДАННЫЕ!$BF1358&lt;50,6,0))))))&amp;"AR"&amp;IF(DATEDIF(ДАННЫЕ!$BX1358,ДАННЫЕ!$F$1,"y")&gt;1,1,0)&amp;"VG"&amp;IF(ДАННЫЕ!$BH1358="0",1,0)&amp;"o"&amp;IF(T1358+ДАННЫЕ!$AF1358+ДАННЫЕ!$AG1358+ДАННЫЕ!$AH1358+ДАННЫЕ!$AI1358+ДАННЫЕ!$AJ1358+ДАННЫЕ!$AP1358+ДАННЫЕ!$AQ1358+ДАННЫЕ!$AR1358+ДАННЫЕ!$AU1358+ДАННЫЕ!$AW1358+ДАННЫЕ!$AS1358+ДАННЫЕ!$AT1358&gt;0,1,0)&amp;"x"&amp;ДАННЫЕ!$AG1358&amp;"p"&amp;IF(ДАННЫЕ!$BY1358&gt;0,1,0)&amp;"v"&amp;IF(ДАННЫЕ!$BZ1358&gt;0,1,0)&amp;"n"&amp;ДАННЫЕ!$CA1358&amp;"t"&amp;ДАННЫЕ!$AY1358&amp;"k"&amp;ДАННЫЕ!$CB1358&amp;"q"&amp;ДАННЫЕ!$CC1358&amp;"w"&amp;ДАННЫЕ!$CD1358&amp;"e"&amp;ДАННЫЕ!$CE1358&amp;"m"&amp;ДАННЫЕ!$CF1358&amp;"c"&amp;ДАННЫЕ!$CG1358&amp;"z"&amp;ДАННЫЕ!$CH1358&amp;"d"&amp;IF(H1358=4,1,0)&amp;"s"&amp;IF(ДАННЫЕ!$J1358=1,0,1)&amp;"u"&amp;IF(ДАННЫЕ!$CJ1358&gt;0,1,0)</f>
        <v>g0cf0a06AR1VG0o0xp0v0ntkqwemczd0s1u0</v>
      </c>
      <c r="O1358" s="28" t="str">
        <f>ДАННЫЕ!$I1358&amp;"g"&amp;B1358&amp;A1358&amp;"f"&amp;P1358&amp;"c"&amp;IF(ДАННЫЕ!$U1358&gt;0,1,0)&amp;"s"&amp;IF(ДАННЫЕ!$Q1358&gt;0,IF(YEAR(ДАННЫЕ!$F$1)=YEAR(ДАННЫЕ!$Q1358),IF(MONTH(ДАННЫЕ!$F$1)=MONTH(ДАННЫЕ!$Q1358),111,11),1),0)&amp;"i"&amp;IF(ДАННЫЕ!$R1358+ДАННЫЕ!$S1358+ДАННЫЕ!$T1358=0,0,1)&amp;"h"&amp;IF(ДАННЫЕ!$P1358&gt;0,1,0)&amp;"p"&amp;IF(ДАННЫЕ!$CI1358&gt;0,IF(YEAR(ДАННЫЕ!$F$1)=YEAR(ДАННЫЕ!$CI1358),IF(MONTH(ДАННЫЕ!$F$1)=MONTH(ДАННЫЕ!$CI1358),111,11),1),0)&amp;"d"&amp;IF(ДАННЫЕ!$CJ1358&gt;0,IF(YEAR(ДАННЫЕ!$F$1)=YEAR(ДАННЫЕ!$CJ1358),IF(MONTH(ДАННЫЕ!$F$1)=MONTH(ДАННЫЕ!$CJ1358),111,11),1),0)&amp;"o"&amp;IF(ДАННЫЕ!$CK1358&gt;0,IF(MONTH(ДАННЫЕ!$F$1)=MONTH(ДАННЫЕ!$CK1358),111,11),0)&amp;"v"&amp;IF(ДАННЫЕ!$BE1358&gt;0,IF(MONTH(ДАННЫЕ!$F$1)=MONTH(ДАННЫЕ!$BE1358),111,11),0)</f>
        <v>g00f0c0s0i0h0p0d0o0v0</v>
      </c>
      <c r="P1358" s="15">
        <f t="shared" si="65"/>
        <v>0</v>
      </c>
      <c r="Q1358" s="15">
        <f>IF(ДАННЫЕ!$F$1&gt;ДАННЫЕ!$N1358,IF(YEAR(ДАННЫЕ!$F$1)=YEAR(ДАННЫЕ!M1358),1,0),0)</f>
        <v>0</v>
      </c>
      <c r="R1358" s="15">
        <f>IF(ДАННЫЕ!$F$1&gt;ДАННЫЕ!$N1358,IF(YEAR(ДАННЫЕ!$F$1)=YEAR(ДАННЫЕ!N1358),1,0),0)</f>
        <v>0</v>
      </c>
      <c r="S1358" s="15">
        <f>IF(ДАННЫЕ!$AA1358="2А",1,IF(ДАННЫЕ!$AA1358="2Б",2,IF(ДАННЫЕ!$AA1358="2В",3,IF(ДАННЫЕ!$AA1358=3,4,IF(ДАННЫЕ!$AA1358="4А",5,IF(ДАННЫЕ!$AA1358="4Б",6,IF(ДАННЫЕ!$AA1358="4В",7,IF(ДАННЫЕ!$AA1358=5,8,0))))))))</f>
        <v>0</v>
      </c>
      <c r="T1358" s="15">
        <f>IF(OR(ДАННЫЕ!$AC1358=2,ДАННЫЕ!$AD1358=2,ДАННЫЕ!$AE1358=2),2,IF(OR(ДАННЫЕ!$AC1358=1,ДАННЫЕ!$AD1358=1,ДАННЫЕ!$AE1358=1),1,0))</f>
        <v>0</v>
      </c>
    </row>
    <row r="1359" spans="1:20" x14ac:dyDescent="0.2">
      <c r="A1359" s="78">
        <f>IF(B1359&gt;0,IF(MONTH(ДАННЫЕ!$F$1)=MONTH(ДАННЫЕ!$B1359),1,0),0)</f>
        <v>0</v>
      </c>
      <c r="B1359" s="14">
        <f>IF(ДАННЫЕ!$B1359&gt;0,IF(YEAR(ДАННЫЕ!$F$1)=YEAR(ДАННЫЕ!$B1359),1,0),0)</f>
        <v>0</v>
      </c>
      <c r="C1359" s="14">
        <f>IF(ДАННЫЕ!$CM1359&gt;0,IF(YEAR(ДАННЫЕ!$F$1)=YEAR(ДАННЫЕ!$CM1359),1,0),0)</f>
        <v>0</v>
      </c>
      <c r="D1359" s="14">
        <f>IF(ДАННЫЕ!$CJ1359&gt;0,IF(ДАННЫЕ!$CL1359&gt;ДАННЫЕ!$F$1,1,IF(ДАННЫЕ!$CL1359&gt;0,0,1)),0)</f>
        <v>0</v>
      </c>
      <c r="E1359" s="43" t="str">
        <f ca="1">IF(ДАННЫЕ!$F$1&gt;0,IF(ДАННЫЕ!$G1359&gt;0,DATEDIF(ДАННЫЕ!$G1359,ДАННЫЕ!$F$1,"y"),""),IF(ДАННЫЕ!$G1359&gt;0,DATEDIF(ДАННЫЕ!$G1359,TODAY(),"y"),""))</f>
        <v/>
      </c>
      <c r="F1359" s="43" t="str">
        <f xml:space="preserve"> IF(ДАННЫЕ!$F1359="М",IF(E1359&gt;=18,IF(E1359&lt;60,1,""),""),"")&amp;IF(ДАННЫЕ!$F1359="Ж",IF(E1359&gt;=18,IF(E1359&lt;55,1,""),""),"")</f>
        <v/>
      </c>
      <c r="G1359" s="43" t="str">
        <f xml:space="preserve"> IF(ДАННЫЕ!$F1359="М",IF(E1359&gt;=60,2,""),"")&amp;IF(ДАННЫЕ!$F1359="Ж",IF(E1359&gt;=55,2,""),"")</f>
        <v/>
      </c>
      <c r="H1359" s="43" t="str">
        <f t="shared" ca="1" si="63"/>
        <v/>
      </c>
      <c r="I1359" s="43" t="str">
        <f t="shared" ca="1" si="64"/>
        <v>03</v>
      </c>
      <c r="J1359" s="28" t="str">
        <f ca="1">ДАННЫЕ!$F1359&amp;H1359&amp;I1359&amp;ДАННЫЕ!$I1359&amp;"m"&amp;IF(ДАННЫЕ!$I1359&gt;0,IF(ДАННЫЕ!$J1359&gt;0,0,1),"")&amp;"f"&amp;IF(ДАННЫЕ!$R1359&gt;0,IF(YEAR(ДАННЫЕ!$F$1)=YEAR(ДАННЫЕ!$R1359),1,0),0)&amp;"z"&amp;ДАННЫЕ!$R1359&amp;"p"&amp;ДАННЫЕ!$S1359&amp;"i"&amp;ДАННЫЕ!$T1359&amp;"h"&amp;ДАННЫЕ!$K1359&amp;"be"&amp;ДАННЫЕ!$BI1359&amp;"CD"&amp;IF(ДАННЫЕ!BF1359&gt;500,4,IF(ДАННЫЕ!BF1359&gt;350,3,IF(ДАННЫЕ!BF1359&gt;200,2,IF(ДАННЫЕ!BF1359&gt;0,1,0))))&amp;"g"&amp;B1359&amp;"d"&amp;H1359&amp;"l"&amp;ДАННЫЕ!AT1359&amp;"a"&amp;ДАННЫЕ!$V1359&amp;"v"&amp;R1359&amp;"k"&amp;ДАННЫЕ!$U1359&amp;"s"&amp;ДАННЫЕ!$Y1359&amp;"t"&amp;ДАННЫЕ!$X1359&amp;"b"&amp;IF(ДАННЫЕ!$Q1359&gt;1,1,0)&amp;"PP"&amp;ДАННЫЕ!Z1359&amp;"c"&amp;S1359&amp;"x"&amp;IF(ДАННЫЕ!$BY1359&gt;0,IF(YEAR(ДАННЫЕ!$F$1)=YEAR(ДАННЫЕ!$BY1359),1,0),0)&amp;"n"&amp;IF(ДАННЫЕ!$BZ1359&gt;0,IF(YEAR(ДАННЫЕ!$F$1)=YEAR(ДАННЫЕ!$BZ1359),1,0),0)&amp;"u"&amp;D1359&amp;"z"&amp;IF(ДАННЫЕ!$CL1359&gt;0,IF(YEAR(ДАННЫЕ!$F$1)&gt;YEAR(ДАННЫЕ!$CL1359),11,12),0)</f>
        <v>03mf0zpihbeCD0g0dlav0kstb0PPc0x0n0u0z0</v>
      </c>
      <c r="K1359" s="28" t="str">
        <f ca="1">ДАННЫЕ!$I1359&amp;"x"&amp;B1359&amp;"w"&amp;IF(T1359+ДАННЫЕ!AD1359+ДАННЫЕ!AE1359+ДАННЫЕ!AF1359+ДАННЫЕ!AG1359+ДАННЫЕ!AH1359+ДАННЫЕ!$AL1359+ДАННЫЕ!AI1359+ДАННЫЕ!AJ1359+ДАННЫЕ!AK1359+ДАННЫЕ!AP1359+ДАННЫЕ!AQ1359+ДАННЫЕ!AR1359+ДАННЫЕ!$AM1359+ДАННЫЕ!$AN1359+ДАННЫЕ!AS1359+ДАННЫЕ!AT1359&gt;0,1,0)&amp;IF(OR(T1359=2,ДАННЫЕ!AD1359=2,ДАННЫЕ!AE1359=2,ДАННЫЕ!AF1359=2,ДАННЫЕ!AG1359=2,ДАННЫЕ!AH1359=2,ДАННЫЕ!$AL1359=2,ДАННЫЕ!AI1359=2,ДАННЫЕ!AJ1359=2,ДАННЫЕ!AK1359=2,ДАННЫЕ!AP1359=2,ДАННЫЕ!AQ1359=2,ДАННЫЕ!AR1359=2,ДАННЫЕ!$AM1359=2,ДАННЫЕ!$AN1359=2,ДАННЫЕ!AS1359=2,ДАННЫЕ!AT1359=2),2,0)&amp;"t"&amp;IF(T1359&gt;0,"1"&amp;T1359,"00")&amp;"f"&amp;IF(ДАННЫЕ!$AC1359,"1"&amp;ДАННЫЕ!$AC1359,"00")&amp;"b"&amp;IF(ДАННЫЕ!$AD1359,"1"&amp;ДАННЫЕ!$AD1359,"00")&amp;"g"&amp;IF(ДАННЫЕ!$AF1359,"1"&amp;ДАННЫЕ!$AF1359,"00")&amp;"c"&amp;IF(ДАННЫЕ!$AG1359,"1"&amp;ДАННЫЕ!$AG1359,"00")&amp;"i"&amp;IF(ДАННЫЕ!$AH1359,"1"&amp;ДАННЫЕ!$AH1359,"00")&amp;"r"&amp;IF(ДАННЫЕ!$AL1359,"1"&amp;ДАННЫЕ!$AL1359,"00")&amp;"m"&amp;IF(ДАННЫЕ!$AI1359,"1"&amp;ДАННЫЕ!$AI1359,"00")&amp;"hS"&amp;IF(ДАННЫЕ!$AJ1359,"1"&amp;ДАННЫЕ!$AJ1359,"00")&amp;"hZ"&amp;IF(ДАННЫЕ!$AK1359,"1"&amp;ДАННЫЕ!$AK1359,"00")&amp;"p"&amp;IF(ДАННЫЕ!$AP1359,"1"&amp;ДАННЫЕ!$AP1359,"00")&amp;"k"&amp;IF(ДАННЫЕ!$AQ1359,"1"&amp;ДАННЫЕ!$AQ1359,"00")&amp;"z"&amp;IF(ДАННЫЕ!$AR1359,"1"&amp;ДАННЫЕ!$AR1359,"00")&amp;"j"&amp;IF(ДАННЫЕ!$AM1359,"1"&amp;ДАННЫЕ!$AM1359,"00")&amp;"n"&amp;IF(ДАННЫЕ!$AN1359,"1"&amp;ДАННЫЕ!$AN1359,"00")&amp;"E"&amp;ДАННЫЕ!BI1359&amp;"L"&amp;ДАННЫЕ!AO1359&amp;"h"&amp;IF(ДАННЫЕ!$AU1359&gt;0,1,0)&amp;"v"&amp;IF(ДАННЫЕ!$AW1359&gt;0,1,0)&amp;"a"&amp;IF(ДАННЫЕ!$AS1359,"1"&amp;ДАННЫЕ!$AS1359,"00")&amp;"s"&amp;IF(ДАННЫЕ!$AT1359,"1"&amp;ДАННЫЕ!$AT1359,"00")&amp;"u"&amp;IF(ДАННЫЕ!$CJ1359&gt;0,1,0)&amp;"y"&amp;B1359&amp;"d"&amp;H1359&amp;"e"&amp;F1359&amp;G1359</f>
        <v>x0w00t00f00b00g00c00i00r00m00hS00hZ00p00k00z00j00n00ELh0v0a00s00u0y0de</v>
      </c>
      <c r="L1359" s="28" t="str">
        <f ca="1">ДАННЫЕ!$I1359&amp;"VN"&amp;IF(ДАННЫЕ!AW1359&gt;0,11,10)&amp;"CD"&amp;IF(ДАННЫЕ!BF1359&gt;500,16,IF(ДАННЫЕ!BF1359&gt;350,15,IF(ДАННЫЕ!BF1359&gt;=200,14,IF(ДАННЫЕ!BF1359&gt;=100,13,IF(ДАННЫЕ!BF1359&gt;=50,12,IF(ДАННЫЕ!BF1359&gt;0,11,10))))))&amp;"AR"&amp;IF(ДАННЫЕ!BX1359&gt;0,1,0)&amp;"GD"&amp;B1359&amp;"VV"&amp;IF(E1359&gt;=5,IF(E1359&lt;18,1,0),0)</f>
        <v>VN10CD10AR0GD0VV0</v>
      </c>
      <c r="M1359" s="28" t="str">
        <f>ДАННЫЕ!$I1359&amp;"b"&amp;ДАННЫЕ!$BI1359&amp;"r"&amp;ДАННЫЕ!$BJ1359&amp;"CD"&amp;IF(ДАННЫЕ!BF1359&gt;0,IF(ДАННЫЕ!BF1359&lt;200,1,IF(ДАННЫЕ!BF1359&lt;350,2,3)),0)&amp;"h"&amp;IF(ДАННЫЕ!$BK1359+ДАННЫЕ!$BL1359+ДАННЫЕ!$BM1359&gt;0,1,0)&amp;"x"&amp;ДАННЫЕ!$BK1359&amp;"y"&amp;ДАННЫЕ!$BL1359&amp;"z"&amp;ДАННЫЕ!$BM1359&amp;"c"&amp;IF(ДАННЫЕ!$BK1359+ДАННЫЕ!$BL1359+ДАННЫЕ!$BM1359=3,1,0)&amp;"a"&amp;IF(ДАННЫЕ!$BQ1359+ДАННЫЕ!$BR1359&gt;0,1,0)&amp;"d"&amp;ДАННЫЕ!$BQ1359&amp;"v"&amp;ДАННЫЕ!$BR1359&amp;"p"&amp;ДАННЫЕ!$BS1359&amp;"n"&amp;ДАННЫЕ!$BU1359&amp;"t"&amp;ДАННЫЕ!$BV1359&amp;"o"&amp;ДАННЫЕ!$BT1359&amp;"l"&amp;IF(ДАННЫЕ!$BN1359&gt;0,1,0)&amp;ДАННЫЕ!$BN1359&amp;"g"&amp;ДАННЫЕ!$BO1359&amp;"s"&amp;ДАННЫЕ!$BP1359&amp;"DZ"&amp;IF(ДАННЫЕ!B1359-ДАННЫЕ!G1359 &lt; 60,IF(ДАННЫЕ!B1359-ДАННЫЕ!G1359 &gt;= 0,1,0),0)&amp;"u"&amp;IF(ДАННЫЕ!$CJ1359&gt;0,1,0)</f>
        <v>brCD0h0xyzc0a0dvpntol0gsDZ1u0</v>
      </c>
      <c r="N1359" s="28" t="str">
        <f ca="1">ДАННЫЕ!$F1359&amp;ДАННЫЕ!$I1359&amp;"g"&amp;B1359&amp;"cf"&amp;D1359&amp;"a"&amp;IF(ДАННЫЕ!$BX1359&gt;0,1,0)&amp;IF(ДАННЫЕ!$BF1359&gt;500,1,IF(ДАННЫЕ!$BF1359&gt;350,2,IF(ДАННЫЕ!$BF1359&gt;=200,3,IF(ДАННЫЕ!$BF1359&gt;=100,4,IF(ДАННЫЕ!$BF1359&gt;=50,5,IF(ДАННЫЕ!$BF1359&lt;50,6,0))))))&amp;"AR"&amp;IF(DATEDIF(ДАННЫЕ!$BX1359,ДАННЫЕ!$F$1,"y")&gt;1,1,0)&amp;"VG"&amp;IF(ДАННЫЕ!$BH1359="0",1,0)&amp;"o"&amp;IF(T1359+ДАННЫЕ!$AF1359+ДАННЫЕ!$AG1359+ДАННЫЕ!$AH1359+ДАННЫЕ!$AI1359+ДАННЫЕ!$AJ1359+ДАННЫЕ!$AP1359+ДАННЫЕ!$AQ1359+ДАННЫЕ!$AR1359+ДАННЫЕ!$AU1359+ДАННЫЕ!$AW1359+ДАННЫЕ!$AS1359+ДАННЫЕ!$AT1359&gt;0,1,0)&amp;"x"&amp;ДАННЫЕ!$AG1359&amp;"p"&amp;IF(ДАННЫЕ!$BY1359&gt;0,1,0)&amp;"v"&amp;IF(ДАННЫЕ!$BZ1359&gt;0,1,0)&amp;"n"&amp;ДАННЫЕ!$CA1359&amp;"t"&amp;ДАННЫЕ!$AY1359&amp;"k"&amp;ДАННЫЕ!$CB1359&amp;"q"&amp;ДАННЫЕ!$CC1359&amp;"w"&amp;ДАННЫЕ!$CD1359&amp;"e"&amp;ДАННЫЕ!$CE1359&amp;"m"&amp;ДАННЫЕ!$CF1359&amp;"c"&amp;ДАННЫЕ!$CG1359&amp;"z"&amp;ДАННЫЕ!$CH1359&amp;"d"&amp;IF(H1359=4,1,0)&amp;"s"&amp;IF(ДАННЫЕ!$J1359=1,0,1)&amp;"u"&amp;IF(ДАННЫЕ!$CJ1359&gt;0,1,0)</f>
        <v>g0cf0a06AR1VG0o0xp0v0ntkqwemczd0s1u0</v>
      </c>
      <c r="O1359" s="28" t="str">
        <f>ДАННЫЕ!$I1359&amp;"g"&amp;B1359&amp;A1359&amp;"f"&amp;P1359&amp;"c"&amp;IF(ДАННЫЕ!$U1359&gt;0,1,0)&amp;"s"&amp;IF(ДАННЫЕ!$Q1359&gt;0,IF(YEAR(ДАННЫЕ!$F$1)=YEAR(ДАННЫЕ!$Q1359),IF(MONTH(ДАННЫЕ!$F$1)=MONTH(ДАННЫЕ!$Q1359),111,11),1),0)&amp;"i"&amp;IF(ДАННЫЕ!$R1359+ДАННЫЕ!$S1359+ДАННЫЕ!$T1359=0,0,1)&amp;"h"&amp;IF(ДАННЫЕ!$P1359&gt;0,1,0)&amp;"p"&amp;IF(ДАННЫЕ!$CI1359&gt;0,IF(YEAR(ДАННЫЕ!$F$1)=YEAR(ДАННЫЕ!$CI1359),IF(MONTH(ДАННЫЕ!$F$1)=MONTH(ДАННЫЕ!$CI1359),111,11),1),0)&amp;"d"&amp;IF(ДАННЫЕ!$CJ1359&gt;0,IF(YEAR(ДАННЫЕ!$F$1)=YEAR(ДАННЫЕ!$CJ1359),IF(MONTH(ДАННЫЕ!$F$1)=MONTH(ДАННЫЕ!$CJ1359),111,11),1),0)&amp;"o"&amp;IF(ДАННЫЕ!$CK1359&gt;0,IF(MONTH(ДАННЫЕ!$F$1)=MONTH(ДАННЫЕ!$CK1359),111,11),0)&amp;"v"&amp;IF(ДАННЫЕ!$BE1359&gt;0,IF(MONTH(ДАННЫЕ!$F$1)=MONTH(ДАННЫЕ!$BE1359),111,11),0)</f>
        <v>g00f0c0s0i0h0p0d0o0v0</v>
      </c>
      <c r="P1359" s="15">
        <f t="shared" si="65"/>
        <v>0</v>
      </c>
      <c r="Q1359" s="15">
        <f>IF(ДАННЫЕ!$F$1&gt;ДАННЫЕ!$N1359,IF(YEAR(ДАННЫЕ!$F$1)=YEAR(ДАННЫЕ!M1359),1,0),0)</f>
        <v>0</v>
      </c>
      <c r="R1359" s="15">
        <f>IF(ДАННЫЕ!$F$1&gt;ДАННЫЕ!$N1359,IF(YEAR(ДАННЫЕ!$F$1)=YEAR(ДАННЫЕ!N1359),1,0),0)</f>
        <v>0</v>
      </c>
      <c r="S1359" s="15">
        <f>IF(ДАННЫЕ!$AA1359="2А",1,IF(ДАННЫЕ!$AA1359="2Б",2,IF(ДАННЫЕ!$AA1359="2В",3,IF(ДАННЫЕ!$AA1359=3,4,IF(ДАННЫЕ!$AA1359="4А",5,IF(ДАННЫЕ!$AA1359="4Б",6,IF(ДАННЫЕ!$AA1359="4В",7,IF(ДАННЫЕ!$AA1359=5,8,0))))))))</f>
        <v>0</v>
      </c>
      <c r="T1359" s="15">
        <f>IF(OR(ДАННЫЕ!$AC1359=2,ДАННЫЕ!$AD1359=2,ДАННЫЕ!$AE1359=2),2,IF(OR(ДАННЫЕ!$AC1359=1,ДАННЫЕ!$AD1359=1,ДАННЫЕ!$AE1359=1),1,0))</f>
        <v>0</v>
      </c>
    </row>
    <row r="1360" spans="1:20" x14ac:dyDescent="0.2">
      <c r="A1360" s="78">
        <f>IF(B1360&gt;0,IF(MONTH(ДАННЫЕ!$F$1)=MONTH(ДАННЫЕ!$B1360),1,0),0)</f>
        <v>0</v>
      </c>
      <c r="B1360" s="14">
        <f>IF(ДАННЫЕ!$B1360&gt;0,IF(YEAR(ДАННЫЕ!$F$1)=YEAR(ДАННЫЕ!$B1360),1,0),0)</f>
        <v>0</v>
      </c>
      <c r="C1360" s="14">
        <f>IF(ДАННЫЕ!$CM1360&gt;0,IF(YEAR(ДАННЫЕ!$F$1)=YEAR(ДАННЫЕ!$CM1360),1,0),0)</f>
        <v>0</v>
      </c>
      <c r="D1360" s="14">
        <f>IF(ДАННЫЕ!$CJ1360&gt;0,IF(ДАННЫЕ!$CL1360&gt;ДАННЫЕ!$F$1,1,IF(ДАННЫЕ!$CL1360&gt;0,0,1)),0)</f>
        <v>0</v>
      </c>
      <c r="E1360" s="43" t="str">
        <f ca="1">IF(ДАННЫЕ!$F$1&gt;0,IF(ДАННЫЕ!$G1360&gt;0,DATEDIF(ДАННЫЕ!$G1360,ДАННЫЕ!$F$1,"y"),""),IF(ДАННЫЕ!$G1360&gt;0,DATEDIF(ДАННЫЕ!$G1360,TODAY(),"y"),""))</f>
        <v/>
      </c>
      <c r="F1360" s="43" t="str">
        <f xml:space="preserve"> IF(ДАННЫЕ!$F1360="М",IF(E1360&gt;=18,IF(E1360&lt;60,1,""),""),"")&amp;IF(ДАННЫЕ!$F1360="Ж",IF(E1360&gt;=18,IF(E1360&lt;55,1,""),""),"")</f>
        <v/>
      </c>
      <c r="G1360" s="43" t="str">
        <f xml:space="preserve"> IF(ДАННЫЕ!$F1360="М",IF(E1360&gt;=60,2,""),"")&amp;IF(ДАННЫЕ!$F1360="Ж",IF(E1360&gt;=55,2,""),"")</f>
        <v/>
      </c>
      <c r="H1360" s="43" t="str">
        <f t="shared" ca="1" si="63"/>
        <v/>
      </c>
      <c r="I1360" s="43" t="str">
        <f t="shared" ca="1" si="64"/>
        <v>03</v>
      </c>
      <c r="J1360" s="28" t="str">
        <f ca="1">ДАННЫЕ!$F1360&amp;H1360&amp;I1360&amp;ДАННЫЕ!$I1360&amp;"m"&amp;IF(ДАННЫЕ!$I1360&gt;0,IF(ДАННЫЕ!$J1360&gt;0,0,1),"")&amp;"f"&amp;IF(ДАННЫЕ!$R1360&gt;0,IF(YEAR(ДАННЫЕ!$F$1)=YEAR(ДАННЫЕ!$R1360),1,0),0)&amp;"z"&amp;ДАННЫЕ!$R1360&amp;"p"&amp;ДАННЫЕ!$S1360&amp;"i"&amp;ДАННЫЕ!$T1360&amp;"h"&amp;ДАННЫЕ!$K1360&amp;"be"&amp;ДАННЫЕ!$BI1360&amp;"CD"&amp;IF(ДАННЫЕ!BF1360&gt;500,4,IF(ДАННЫЕ!BF1360&gt;350,3,IF(ДАННЫЕ!BF1360&gt;200,2,IF(ДАННЫЕ!BF1360&gt;0,1,0))))&amp;"g"&amp;B1360&amp;"d"&amp;H1360&amp;"l"&amp;ДАННЫЕ!AT1360&amp;"a"&amp;ДАННЫЕ!$V1360&amp;"v"&amp;R1360&amp;"k"&amp;ДАННЫЕ!$U1360&amp;"s"&amp;ДАННЫЕ!$Y1360&amp;"t"&amp;ДАННЫЕ!$X1360&amp;"b"&amp;IF(ДАННЫЕ!$Q1360&gt;1,1,0)&amp;"PP"&amp;ДАННЫЕ!Z1360&amp;"c"&amp;S1360&amp;"x"&amp;IF(ДАННЫЕ!$BY1360&gt;0,IF(YEAR(ДАННЫЕ!$F$1)=YEAR(ДАННЫЕ!$BY1360),1,0),0)&amp;"n"&amp;IF(ДАННЫЕ!$BZ1360&gt;0,IF(YEAR(ДАННЫЕ!$F$1)=YEAR(ДАННЫЕ!$BZ1360),1,0),0)&amp;"u"&amp;D1360&amp;"z"&amp;IF(ДАННЫЕ!$CL1360&gt;0,IF(YEAR(ДАННЫЕ!$F$1)&gt;YEAR(ДАННЫЕ!$CL1360),11,12),0)</f>
        <v>03mf0zpihbeCD0g0dlav0kstb0PPc0x0n0u0z0</v>
      </c>
      <c r="K1360" s="28" t="str">
        <f ca="1">ДАННЫЕ!$I1360&amp;"x"&amp;B1360&amp;"w"&amp;IF(T1360+ДАННЫЕ!AD1360+ДАННЫЕ!AE1360+ДАННЫЕ!AF1360+ДАННЫЕ!AG1360+ДАННЫЕ!AH1360+ДАННЫЕ!$AL1360+ДАННЫЕ!AI1360+ДАННЫЕ!AJ1360+ДАННЫЕ!AK1360+ДАННЫЕ!AP1360+ДАННЫЕ!AQ1360+ДАННЫЕ!AR1360+ДАННЫЕ!$AM1360+ДАННЫЕ!$AN1360+ДАННЫЕ!AS1360+ДАННЫЕ!AT1360&gt;0,1,0)&amp;IF(OR(T1360=2,ДАННЫЕ!AD1360=2,ДАННЫЕ!AE1360=2,ДАННЫЕ!AF1360=2,ДАННЫЕ!AG1360=2,ДАННЫЕ!AH1360=2,ДАННЫЕ!$AL1360=2,ДАННЫЕ!AI1360=2,ДАННЫЕ!AJ1360=2,ДАННЫЕ!AK1360=2,ДАННЫЕ!AP1360=2,ДАННЫЕ!AQ1360=2,ДАННЫЕ!AR1360=2,ДАННЫЕ!$AM1360=2,ДАННЫЕ!$AN1360=2,ДАННЫЕ!AS1360=2,ДАННЫЕ!AT1360=2),2,0)&amp;"t"&amp;IF(T1360&gt;0,"1"&amp;T1360,"00")&amp;"f"&amp;IF(ДАННЫЕ!$AC1360,"1"&amp;ДАННЫЕ!$AC1360,"00")&amp;"b"&amp;IF(ДАННЫЕ!$AD1360,"1"&amp;ДАННЫЕ!$AD1360,"00")&amp;"g"&amp;IF(ДАННЫЕ!$AF1360,"1"&amp;ДАННЫЕ!$AF1360,"00")&amp;"c"&amp;IF(ДАННЫЕ!$AG1360,"1"&amp;ДАННЫЕ!$AG1360,"00")&amp;"i"&amp;IF(ДАННЫЕ!$AH1360,"1"&amp;ДАННЫЕ!$AH1360,"00")&amp;"r"&amp;IF(ДАННЫЕ!$AL1360,"1"&amp;ДАННЫЕ!$AL1360,"00")&amp;"m"&amp;IF(ДАННЫЕ!$AI1360,"1"&amp;ДАННЫЕ!$AI1360,"00")&amp;"hS"&amp;IF(ДАННЫЕ!$AJ1360,"1"&amp;ДАННЫЕ!$AJ1360,"00")&amp;"hZ"&amp;IF(ДАННЫЕ!$AK1360,"1"&amp;ДАННЫЕ!$AK1360,"00")&amp;"p"&amp;IF(ДАННЫЕ!$AP1360,"1"&amp;ДАННЫЕ!$AP1360,"00")&amp;"k"&amp;IF(ДАННЫЕ!$AQ1360,"1"&amp;ДАННЫЕ!$AQ1360,"00")&amp;"z"&amp;IF(ДАННЫЕ!$AR1360,"1"&amp;ДАННЫЕ!$AR1360,"00")&amp;"j"&amp;IF(ДАННЫЕ!$AM1360,"1"&amp;ДАННЫЕ!$AM1360,"00")&amp;"n"&amp;IF(ДАННЫЕ!$AN1360,"1"&amp;ДАННЫЕ!$AN1360,"00")&amp;"E"&amp;ДАННЫЕ!BI1360&amp;"L"&amp;ДАННЫЕ!AO1360&amp;"h"&amp;IF(ДАННЫЕ!$AU1360&gt;0,1,0)&amp;"v"&amp;IF(ДАННЫЕ!$AW1360&gt;0,1,0)&amp;"a"&amp;IF(ДАННЫЕ!$AS1360,"1"&amp;ДАННЫЕ!$AS1360,"00")&amp;"s"&amp;IF(ДАННЫЕ!$AT1360,"1"&amp;ДАННЫЕ!$AT1360,"00")&amp;"u"&amp;IF(ДАННЫЕ!$CJ1360&gt;0,1,0)&amp;"y"&amp;B1360&amp;"d"&amp;H1360&amp;"e"&amp;F1360&amp;G1360</f>
        <v>x0w00t00f00b00g00c00i00r00m00hS00hZ00p00k00z00j00n00ELh0v0a00s00u0y0de</v>
      </c>
      <c r="L1360" s="28" t="str">
        <f ca="1">ДАННЫЕ!$I1360&amp;"VN"&amp;IF(ДАННЫЕ!AW1360&gt;0,11,10)&amp;"CD"&amp;IF(ДАННЫЕ!BF1360&gt;500,16,IF(ДАННЫЕ!BF1360&gt;350,15,IF(ДАННЫЕ!BF1360&gt;=200,14,IF(ДАННЫЕ!BF1360&gt;=100,13,IF(ДАННЫЕ!BF1360&gt;=50,12,IF(ДАННЫЕ!BF1360&gt;0,11,10))))))&amp;"AR"&amp;IF(ДАННЫЕ!BX1360&gt;0,1,0)&amp;"GD"&amp;B1360&amp;"VV"&amp;IF(E1360&gt;=5,IF(E1360&lt;18,1,0),0)</f>
        <v>VN10CD10AR0GD0VV0</v>
      </c>
      <c r="M1360" s="28" t="str">
        <f>ДАННЫЕ!$I1360&amp;"b"&amp;ДАННЫЕ!$BI1360&amp;"r"&amp;ДАННЫЕ!$BJ1360&amp;"CD"&amp;IF(ДАННЫЕ!BF1360&gt;0,IF(ДАННЫЕ!BF1360&lt;200,1,IF(ДАННЫЕ!BF1360&lt;350,2,3)),0)&amp;"h"&amp;IF(ДАННЫЕ!$BK1360+ДАННЫЕ!$BL1360+ДАННЫЕ!$BM1360&gt;0,1,0)&amp;"x"&amp;ДАННЫЕ!$BK1360&amp;"y"&amp;ДАННЫЕ!$BL1360&amp;"z"&amp;ДАННЫЕ!$BM1360&amp;"c"&amp;IF(ДАННЫЕ!$BK1360+ДАННЫЕ!$BL1360+ДАННЫЕ!$BM1360=3,1,0)&amp;"a"&amp;IF(ДАННЫЕ!$BQ1360+ДАННЫЕ!$BR1360&gt;0,1,0)&amp;"d"&amp;ДАННЫЕ!$BQ1360&amp;"v"&amp;ДАННЫЕ!$BR1360&amp;"p"&amp;ДАННЫЕ!$BS1360&amp;"n"&amp;ДАННЫЕ!$BU1360&amp;"t"&amp;ДАННЫЕ!$BV1360&amp;"o"&amp;ДАННЫЕ!$BT1360&amp;"l"&amp;IF(ДАННЫЕ!$BN1360&gt;0,1,0)&amp;ДАННЫЕ!$BN1360&amp;"g"&amp;ДАННЫЕ!$BO1360&amp;"s"&amp;ДАННЫЕ!$BP1360&amp;"DZ"&amp;IF(ДАННЫЕ!B1360-ДАННЫЕ!G1360 &lt; 60,IF(ДАННЫЕ!B1360-ДАННЫЕ!G1360 &gt;= 0,1,0),0)&amp;"u"&amp;IF(ДАННЫЕ!$CJ1360&gt;0,1,0)</f>
        <v>brCD0h0xyzc0a0dvpntol0gsDZ1u0</v>
      </c>
      <c r="N1360" s="28" t="str">
        <f ca="1">ДАННЫЕ!$F1360&amp;ДАННЫЕ!$I1360&amp;"g"&amp;B1360&amp;"cf"&amp;D1360&amp;"a"&amp;IF(ДАННЫЕ!$BX1360&gt;0,1,0)&amp;IF(ДАННЫЕ!$BF1360&gt;500,1,IF(ДАННЫЕ!$BF1360&gt;350,2,IF(ДАННЫЕ!$BF1360&gt;=200,3,IF(ДАННЫЕ!$BF1360&gt;=100,4,IF(ДАННЫЕ!$BF1360&gt;=50,5,IF(ДАННЫЕ!$BF1360&lt;50,6,0))))))&amp;"AR"&amp;IF(DATEDIF(ДАННЫЕ!$BX1360,ДАННЫЕ!$F$1,"y")&gt;1,1,0)&amp;"VG"&amp;IF(ДАННЫЕ!$BH1360="0",1,0)&amp;"o"&amp;IF(T1360+ДАННЫЕ!$AF1360+ДАННЫЕ!$AG1360+ДАННЫЕ!$AH1360+ДАННЫЕ!$AI1360+ДАННЫЕ!$AJ1360+ДАННЫЕ!$AP1360+ДАННЫЕ!$AQ1360+ДАННЫЕ!$AR1360+ДАННЫЕ!$AU1360+ДАННЫЕ!$AW1360+ДАННЫЕ!$AS1360+ДАННЫЕ!$AT1360&gt;0,1,0)&amp;"x"&amp;ДАННЫЕ!$AG1360&amp;"p"&amp;IF(ДАННЫЕ!$BY1360&gt;0,1,0)&amp;"v"&amp;IF(ДАННЫЕ!$BZ1360&gt;0,1,0)&amp;"n"&amp;ДАННЫЕ!$CA1360&amp;"t"&amp;ДАННЫЕ!$AY1360&amp;"k"&amp;ДАННЫЕ!$CB1360&amp;"q"&amp;ДАННЫЕ!$CC1360&amp;"w"&amp;ДАННЫЕ!$CD1360&amp;"e"&amp;ДАННЫЕ!$CE1360&amp;"m"&amp;ДАННЫЕ!$CF1360&amp;"c"&amp;ДАННЫЕ!$CG1360&amp;"z"&amp;ДАННЫЕ!$CH1360&amp;"d"&amp;IF(H1360=4,1,0)&amp;"s"&amp;IF(ДАННЫЕ!$J1360=1,0,1)&amp;"u"&amp;IF(ДАННЫЕ!$CJ1360&gt;0,1,0)</f>
        <v>g0cf0a06AR1VG0o0xp0v0ntkqwemczd0s1u0</v>
      </c>
      <c r="O1360" s="28" t="str">
        <f>ДАННЫЕ!$I1360&amp;"g"&amp;B1360&amp;A1360&amp;"f"&amp;P1360&amp;"c"&amp;IF(ДАННЫЕ!$U1360&gt;0,1,0)&amp;"s"&amp;IF(ДАННЫЕ!$Q1360&gt;0,IF(YEAR(ДАННЫЕ!$F$1)=YEAR(ДАННЫЕ!$Q1360),IF(MONTH(ДАННЫЕ!$F$1)=MONTH(ДАННЫЕ!$Q1360),111,11),1),0)&amp;"i"&amp;IF(ДАННЫЕ!$R1360+ДАННЫЕ!$S1360+ДАННЫЕ!$T1360=0,0,1)&amp;"h"&amp;IF(ДАННЫЕ!$P1360&gt;0,1,0)&amp;"p"&amp;IF(ДАННЫЕ!$CI1360&gt;0,IF(YEAR(ДАННЫЕ!$F$1)=YEAR(ДАННЫЕ!$CI1360),IF(MONTH(ДАННЫЕ!$F$1)=MONTH(ДАННЫЕ!$CI1360),111,11),1),0)&amp;"d"&amp;IF(ДАННЫЕ!$CJ1360&gt;0,IF(YEAR(ДАННЫЕ!$F$1)=YEAR(ДАННЫЕ!$CJ1360),IF(MONTH(ДАННЫЕ!$F$1)=MONTH(ДАННЫЕ!$CJ1360),111,11),1),0)&amp;"o"&amp;IF(ДАННЫЕ!$CK1360&gt;0,IF(MONTH(ДАННЫЕ!$F$1)=MONTH(ДАННЫЕ!$CK1360),111,11),0)&amp;"v"&amp;IF(ДАННЫЕ!$BE1360&gt;0,IF(MONTH(ДАННЫЕ!$F$1)=MONTH(ДАННЫЕ!$BE1360),111,11),0)</f>
        <v>g00f0c0s0i0h0p0d0o0v0</v>
      </c>
      <c r="P1360" s="15">
        <f t="shared" si="65"/>
        <v>0</v>
      </c>
      <c r="Q1360" s="15">
        <f>IF(ДАННЫЕ!$F$1&gt;ДАННЫЕ!$N1360,IF(YEAR(ДАННЫЕ!$F$1)=YEAR(ДАННЫЕ!M1360),1,0),0)</f>
        <v>0</v>
      </c>
      <c r="R1360" s="15">
        <f>IF(ДАННЫЕ!$F$1&gt;ДАННЫЕ!$N1360,IF(YEAR(ДАННЫЕ!$F$1)=YEAR(ДАННЫЕ!N1360),1,0),0)</f>
        <v>0</v>
      </c>
      <c r="S1360" s="15">
        <f>IF(ДАННЫЕ!$AA1360="2А",1,IF(ДАННЫЕ!$AA1360="2Б",2,IF(ДАННЫЕ!$AA1360="2В",3,IF(ДАННЫЕ!$AA1360=3,4,IF(ДАННЫЕ!$AA1360="4А",5,IF(ДАННЫЕ!$AA1360="4Б",6,IF(ДАННЫЕ!$AA1360="4В",7,IF(ДАННЫЕ!$AA1360=5,8,0))))))))</f>
        <v>0</v>
      </c>
      <c r="T1360" s="15">
        <f>IF(OR(ДАННЫЕ!$AC1360=2,ДАННЫЕ!$AD1360=2,ДАННЫЕ!$AE1360=2),2,IF(OR(ДАННЫЕ!$AC1360=1,ДАННЫЕ!$AD1360=1,ДАННЫЕ!$AE1360=1),1,0))</f>
        <v>0</v>
      </c>
    </row>
    <row r="1361" spans="1:20" x14ac:dyDescent="0.2">
      <c r="A1361" s="78">
        <f>IF(B1361&gt;0,IF(MONTH(ДАННЫЕ!$F$1)=MONTH(ДАННЫЕ!$B1361),1,0),0)</f>
        <v>0</v>
      </c>
      <c r="B1361" s="14">
        <f>IF(ДАННЫЕ!$B1361&gt;0,IF(YEAR(ДАННЫЕ!$F$1)=YEAR(ДАННЫЕ!$B1361),1,0),0)</f>
        <v>0</v>
      </c>
      <c r="C1361" s="14">
        <f>IF(ДАННЫЕ!$CM1361&gt;0,IF(YEAR(ДАННЫЕ!$F$1)=YEAR(ДАННЫЕ!$CM1361),1,0),0)</f>
        <v>0</v>
      </c>
      <c r="D1361" s="14">
        <f>IF(ДАННЫЕ!$CJ1361&gt;0,IF(ДАННЫЕ!$CL1361&gt;ДАННЫЕ!$F$1,1,IF(ДАННЫЕ!$CL1361&gt;0,0,1)),0)</f>
        <v>0</v>
      </c>
      <c r="E1361" s="43" t="str">
        <f ca="1">IF(ДАННЫЕ!$F$1&gt;0,IF(ДАННЫЕ!$G1361&gt;0,DATEDIF(ДАННЫЕ!$G1361,ДАННЫЕ!$F$1,"y"),""),IF(ДАННЫЕ!$G1361&gt;0,DATEDIF(ДАННЫЕ!$G1361,TODAY(),"y"),""))</f>
        <v/>
      </c>
      <c r="F1361" s="43" t="str">
        <f xml:space="preserve"> IF(ДАННЫЕ!$F1361="М",IF(E1361&gt;=18,IF(E1361&lt;60,1,""),""),"")&amp;IF(ДАННЫЕ!$F1361="Ж",IF(E1361&gt;=18,IF(E1361&lt;55,1,""),""),"")</f>
        <v/>
      </c>
      <c r="G1361" s="43" t="str">
        <f xml:space="preserve"> IF(ДАННЫЕ!$F1361="М",IF(E1361&gt;=60,2,""),"")&amp;IF(ДАННЫЕ!$F1361="Ж",IF(E1361&gt;=55,2,""),"")</f>
        <v/>
      </c>
      <c r="H1361" s="43" t="str">
        <f t="shared" ca="1" si="63"/>
        <v/>
      </c>
      <c r="I1361" s="43" t="str">
        <f t="shared" ca="1" si="64"/>
        <v>03</v>
      </c>
      <c r="J1361" s="28" t="str">
        <f ca="1">ДАННЫЕ!$F1361&amp;H1361&amp;I1361&amp;ДАННЫЕ!$I1361&amp;"m"&amp;IF(ДАННЫЕ!$I1361&gt;0,IF(ДАННЫЕ!$J1361&gt;0,0,1),"")&amp;"f"&amp;IF(ДАННЫЕ!$R1361&gt;0,IF(YEAR(ДАННЫЕ!$F$1)=YEAR(ДАННЫЕ!$R1361),1,0),0)&amp;"z"&amp;ДАННЫЕ!$R1361&amp;"p"&amp;ДАННЫЕ!$S1361&amp;"i"&amp;ДАННЫЕ!$T1361&amp;"h"&amp;ДАННЫЕ!$K1361&amp;"be"&amp;ДАННЫЕ!$BI1361&amp;"CD"&amp;IF(ДАННЫЕ!BF1361&gt;500,4,IF(ДАННЫЕ!BF1361&gt;350,3,IF(ДАННЫЕ!BF1361&gt;200,2,IF(ДАННЫЕ!BF1361&gt;0,1,0))))&amp;"g"&amp;B1361&amp;"d"&amp;H1361&amp;"l"&amp;ДАННЫЕ!AT1361&amp;"a"&amp;ДАННЫЕ!$V1361&amp;"v"&amp;R1361&amp;"k"&amp;ДАННЫЕ!$U1361&amp;"s"&amp;ДАННЫЕ!$Y1361&amp;"t"&amp;ДАННЫЕ!$X1361&amp;"b"&amp;IF(ДАННЫЕ!$Q1361&gt;1,1,0)&amp;"PP"&amp;ДАННЫЕ!Z1361&amp;"c"&amp;S1361&amp;"x"&amp;IF(ДАННЫЕ!$BY1361&gt;0,IF(YEAR(ДАННЫЕ!$F$1)=YEAR(ДАННЫЕ!$BY1361),1,0),0)&amp;"n"&amp;IF(ДАННЫЕ!$BZ1361&gt;0,IF(YEAR(ДАННЫЕ!$F$1)=YEAR(ДАННЫЕ!$BZ1361),1,0),0)&amp;"u"&amp;D1361&amp;"z"&amp;IF(ДАННЫЕ!$CL1361&gt;0,IF(YEAR(ДАННЫЕ!$F$1)&gt;YEAR(ДАННЫЕ!$CL1361),11,12),0)</f>
        <v>03mf0zpihbeCD0g0dlav0kstb0PPc0x0n0u0z0</v>
      </c>
      <c r="K1361" s="28" t="str">
        <f ca="1">ДАННЫЕ!$I1361&amp;"x"&amp;B1361&amp;"w"&amp;IF(T1361+ДАННЫЕ!AD1361+ДАННЫЕ!AE1361+ДАННЫЕ!AF1361+ДАННЫЕ!AG1361+ДАННЫЕ!AH1361+ДАННЫЕ!$AL1361+ДАННЫЕ!AI1361+ДАННЫЕ!AJ1361+ДАННЫЕ!AK1361+ДАННЫЕ!AP1361+ДАННЫЕ!AQ1361+ДАННЫЕ!AR1361+ДАННЫЕ!$AM1361+ДАННЫЕ!$AN1361+ДАННЫЕ!AS1361+ДАННЫЕ!AT1361&gt;0,1,0)&amp;IF(OR(T1361=2,ДАННЫЕ!AD1361=2,ДАННЫЕ!AE1361=2,ДАННЫЕ!AF1361=2,ДАННЫЕ!AG1361=2,ДАННЫЕ!AH1361=2,ДАННЫЕ!$AL1361=2,ДАННЫЕ!AI1361=2,ДАННЫЕ!AJ1361=2,ДАННЫЕ!AK1361=2,ДАННЫЕ!AP1361=2,ДАННЫЕ!AQ1361=2,ДАННЫЕ!AR1361=2,ДАННЫЕ!$AM1361=2,ДАННЫЕ!$AN1361=2,ДАННЫЕ!AS1361=2,ДАННЫЕ!AT1361=2),2,0)&amp;"t"&amp;IF(T1361&gt;0,"1"&amp;T1361,"00")&amp;"f"&amp;IF(ДАННЫЕ!$AC1361,"1"&amp;ДАННЫЕ!$AC1361,"00")&amp;"b"&amp;IF(ДАННЫЕ!$AD1361,"1"&amp;ДАННЫЕ!$AD1361,"00")&amp;"g"&amp;IF(ДАННЫЕ!$AF1361,"1"&amp;ДАННЫЕ!$AF1361,"00")&amp;"c"&amp;IF(ДАННЫЕ!$AG1361,"1"&amp;ДАННЫЕ!$AG1361,"00")&amp;"i"&amp;IF(ДАННЫЕ!$AH1361,"1"&amp;ДАННЫЕ!$AH1361,"00")&amp;"r"&amp;IF(ДАННЫЕ!$AL1361,"1"&amp;ДАННЫЕ!$AL1361,"00")&amp;"m"&amp;IF(ДАННЫЕ!$AI1361,"1"&amp;ДАННЫЕ!$AI1361,"00")&amp;"hS"&amp;IF(ДАННЫЕ!$AJ1361,"1"&amp;ДАННЫЕ!$AJ1361,"00")&amp;"hZ"&amp;IF(ДАННЫЕ!$AK1361,"1"&amp;ДАННЫЕ!$AK1361,"00")&amp;"p"&amp;IF(ДАННЫЕ!$AP1361,"1"&amp;ДАННЫЕ!$AP1361,"00")&amp;"k"&amp;IF(ДАННЫЕ!$AQ1361,"1"&amp;ДАННЫЕ!$AQ1361,"00")&amp;"z"&amp;IF(ДАННЫЕ!$AR1361,"1"&amp;ДАННЫЕ!$AR1361,"00")&amp;"j"&amp;IF(ДАННЫЕ!$AM1361,"1"&amp;ДАННЫЕ!$AM1361,"00")&amp;"n"&amp;IF(ДАННЫЕ!$AN1361,"1"&amp;ДАННЫЕ!$AN1361,"00")&amp;"E"&amp;ДАННЫЕ!BI1361&amp;"L"&amp;ДАННЫЕ!AO1361&amp;"h"&amp;IF(ДАННЫЕ!$AU1361&gt;0,1,0)&amp;"v"&amp;IF(ДАННЫЕ!$AW1361&gt;0,1,0)&amp;"a"&amp;IF(ДАННЫЕ!$AS1361,"1"&amp;ДАННЫЕ!$AS1361,"00")&amp;"s"&amp;IF(ДАННЫЕ!$AT1361,"1"&amp;ДАННЫЕ!$AT1361,"00")&amp;"u"&amp;IF(ДАННЫЕ!$CJ1361&gt;0,1,0)&amp;"y"&amp;B1361&amp;"d"&amp;H1361&amp;"e"&amp;F1361&amp;G1361</f>
        <v>x0w00t00f00b00g00c00i00r00m00hS00hZ00p00k00z00j00n00ELh0v0a00s00u0y0de</v>
      </c>
      <c r="L1361" s="28" t="str">
        <f ca="1">ДАННЫЕ!$I1361&amp;"VN"&amp;IF(ДАННЫЕ!AW1361&gt;0,11,10)&amp;"CD"&amp;IF(ДАННЫЕ!BF1361&gt;500,16,IF(ДАННЫЕ!BF1361&gt;350,15,IF(ДАННЫЕ!BF1361&gt;=200,14,IF(ДАННЫЕ!BF1361&gt;=100,13,IF(ДАННЫЕ!BF1361&gt;=50,12,IF(ДАННЫЕ!BF1361&gt;0,11,10))))))&amp;"AR"&amp;IF(ДАННЫЕ!BX1361&gt;0,1,0)&amp;"GD"&amp;B1361&amp;"VV"&amp;IF(E1361&gt;=5,IF(E1361&lt;18,1,0),0)</f>
        <v>VN10CD10AR0GD0VV0</v>
      </c>
      <c r="M1361" s="28" t="str">
        <f>ДАННЫЕ!$I1361&amp;"b"&amp;ДАННЫЕ!$BI1361&amp;"r"&amp;ДАННЫЕ!$BJ1361&amp;"CD"&amp;IF(ДАННЫЕ!BF1361&gt;0,IF(ДАННЫЕ!BF1361&lt;200,1,IF(ДАННЫЕ!BF1361&lt;350,2,3)),0)&amp;"h"&amp;IF(ДАННЫЕ!$BK1361+ДАННЫЕ!$BL1361+ДАННЫЕ!$BM1361&gt;0,1,0)&amp;"x"&amp;ДАННЫЕ!$BK1361&amp;"y"&amp;ДАННЫЕ!$BL1361&amp;"z"&amp;ДАННЫЕ!$BM1361&amp;"c"&amp;IF(ДАННЫЕ!$BK1361+ДАННЫЕ!$BL1361+ДАННЫЕ!$BM1361=3,1,0)&amp;"a"&amp;IF(ДАННЫЕ!$BQ1361+ДАННЫЕ!$BR1361&gt;0,1,0)&amp;"d"&amp;ДАННЫЕ!$BQ1361&amp;"v"&amp;ДАННЫЕ!$BR1361&amp;"p"&amp;ДАННЫЕ!$BS1361&amp;"n"&amp;ДАННЫЕ!$BU1361&amp;"t"&amp;ДАННЫЕ!$BV1361&amp;"o"&amp;ДАННЫЕ!$BT1361&amp;"l"&amp;IF(ДАННЫЕ!$BN1361&gt;0,1,0)&amp;ДАННЫЕ!$BN1361&amp;"g"&amp;ДАННЫЕ!$BO1361&amp;"s"&amp;ДАННЫЕ!$BP1361&amp;"DZ"&amp;IF(ДАННЫЕ!B1361-ДАННЫЕ!G1361 &lt; 60,IF(ДАННЫЕ!B1361-ДАННЫЕ!G1361 &gt;= 0,1,0),0)&amp;"u"&amp;IF(ДАННЫЕ!$CJ1361&gt;0,1,0)</f>
        <v>brCD0h0xyzc0a0dvpntol0gsDZ1u0</v>
      </c>
      <c r="N1361" s="28" t="str">
        <f ca="1">ДАННЫЕ!$F1361&amp;ДАННЫЕ!$I1361&amp;"g"&amp;B1361&amp;"cf"&amp;D1361&amp;"a"&amp;IF(ДАННЫЕ!$BX1361&gt;0,1,0)&amp;IF(ДАННЫЕ!$BF1361&gt;500,1,IF(ДАННЫЕ!$BF1361&gt;350,2,IF(ДАННЫЕ!$BF1361&gt;=200,3,IF(ДАННЫЕ!$BF1361&gt;=100,4,IF(ДАННЫЕ!$BF1361&gt;=50,5,IF(ДАННЫЕ!$BF1361&lt;50,6,0))))))&amp;"AR"&amp;IF(DATEDIF(ДАННЫЕ!$BX1361,ДАННЫЕ!$F$1,"y")&gt;1,1,0)&amp;"VG"&amp;IF(ДАННЫЕ!$BH1361="0",1,0)&amp;"o"&amp;IF(T1361+ДАННЫЕ!$AF1361+ДАННЫЕ!$AG1361+ДАННЫЕ!$AH1361+ДАННЫЕ!$AI1361+ДАННЫЕ!$AJ1361+ДАННЫЕ!$AP1361+ДАННЫЕ!$AQ1361+ДАННЫЕ!$AR1361+ДАННЫЕ!$AU1361+ДАННЫЕ!$AW1361+ДАННЫЕ!$AS1361+ДАННЫЕ!$AT1361&gt;0,1,0)&amp;"x"&amp;ДАННЫЕ!$AG1361&amp;"p"&amp;IF(ДАННЫЕ!$BY1361&gt;0,1,0)&amp;"v"&amp;IF(ДАННЫЕ!$BZ1361&gt;0,1,0)&amp;"n"&amp;ДАННЫЕ!$CA1361&amp;"t"&amp;ДАННЫЕ!$AY1361&amp;"k"&amp;ДАННЫЕ!$CB1361&amp;"q"&amp;ДАННЫЕ!$CC1361&amp;"w"&amp;ДАННЫЕ!$CD1361&amp;"e"&amp;ДАННЫЕ!$CE1361&amp;"m"&amp;ДАННЫЕ!$CF1361&amp;"c"&amp;ДАННЫЕ!$CG1361&amp;"z"&amp;ДАННЫЕ!$CH1361&amp;"d"&amp;IF(H1361=4,1,0)&amp;"s"&amp;IF(ДАННЫЕ!$J1361=1,0,1)&amp;"u"&amp;IF(ДАННЫЕ!$CJ1361&gt;0,1,0)</f>
        <v>g0cf0a06AR1VG0o0xp0v0ntkqwemczd0s1u0</v>
      </c>
      <c r="O1361" s="28" t="str">
        <f>ДАННЫЕ!$I1361&amp;"g"&amp;B1361&amp;A1361&amp;"f"&amp;P1361&amp;"c"&amp;IF(ДАННЫЕ!$U1361&gt;0,1,0)&amp;"s"&amp;IF(ДАННЫЕ!$Q1361&gt;0,IF(YEAR(ДАННЫЕ!$F$1)=YEAR(ДАННЫЕ!$Q1361),IF(MONTH(ДАННЫЕ!$F$1)=MONTH(ДАННЫЕ!$Q1361),111,11),1),0)&amp;"i"&amp;IF(ДАННЫЕ!$R1361+ДАННЫЕ!$S1361+ДАННЫЕ!$T1361=0,0,1)&amp;"h"&amp;IF(ДАННЫЕ!$P1361&gt;0,1,0)&amp;"p"&amp;IF(ДАННЫЕ!$CI1361&gt;0,IF(YEAR(ДАННЫЕ!$F$1)=YEAR(ДАННЫЕ!$CI1361),IF(MONTH(ДАННЫЕ!$F$1)=MONTH(ДАННЫЕ!$CI1361),111,11),1),0)&amp;"d"&amp;IF(ДАННЫЕ!$CJ1361&gt;0,IF(YEAR(ДАННЫЕ!$F$1)=YEAR(ДАННЫЕ!$CJ1361),IF(MONTH(ДАННЫЕ!$F$1)=MONTH(ДАННЫЕ!$CJ1361),111,11),1),0)&amp;"o"&amp;IF(ДАННЫЕ!$CK1361&gt;0,IF(MONTH(ДАННЫЕ!$F$1)=MONTH(ДАННЫЕ!$CK1361),111,11),0)&amp;"v"&amp;IF(ДАННЫЕ!$BE1361&gt;0,IF(MONTH(ДАННЫЕ!$F$1)=MONTH(ДАННЫЕ!$BE1361),111,11),0)</f>
        <v>g00f0c0s0i0h0p0d0o0v0</v>
      </c>
      <c r="P1361" s="15">
        <f t="shared" si="65"/>
        <v>0</v>
      </c>
      <c r="Q1361" s="15">
        <f>IF(ДАННЫЕ!$F$1&gt;ДАННЫЕ!$N1361,IF(YEAR(ДАННЫЕ!$F$1)=YEAR(ДАННЫЕ!M1361),1,0),0)</f>
        <v>0</v>
      </c>
      <c r="R1361" s="15">
        <f>IF(ДАННЫЕ!$F$1&gt;ДАННЫЕ!$N1361,IF(YEAR(ДАННЫЕ!$F$1)=YEAR(ДАННЫЕ!N1361),1,0),0)</f>
        <v>0</v>
      </c>
      <c r="S1361" s="15">
        <f>IF(ДАННЫЕ!$AA1361="2А",1,IF(ДАННЫЕ!$AA1361="2Б",2,IF(ДАННЫЕ!$AA1361="2В",3,IF(ДАННЫЕ!$AA1361=3,4,IF(ДАННЫЕ!$AA1361="4А",5,IF(ДАННЫЕ!$AA1361="4Б",6,IF(ДАННЫЕ!$AA1361="4В",7,IF(ДАННЫЕ!$AA1361=5,8,0))))))))</f>
        <v>0</v>
      </c>
      <c r="T1361" s="15">
        <f>IF(OR(ДАННЫЕ!$AC1361=2,ДАННЫЕ!$AD1361=2,ДАННЫЕ!$AE1361=2),2,IF(OR(ДАННЫЕ!$AC1361=1,ДАННЫЕ!$AD1361=1,ДАННЫЕ!$AE1361=1),1,0))</f>
        <v>0</v>
      </c>
    </row>
    <row r="1362" spans="1:20" x14ac:dyDescent="0.2">
      <c r="A1362" s="78">
        <f>IF(B1362&gt;0,IF(MONTH(ДАННЫЕ!$F$1)=MONTH(ДАННЫЕ!$B1362),1,0),0)</f>
        <v>0</v>
      </c>
      <c r="B1362" s="14">
        <f>IF(ДАННЫЕ!$B1362&gt;0,IF(YEAR(ДАННЫЕ!$F$1)=YEAR(ДАННЫЕ!$B1362),1,0),0)</f>
        <v>0</v>
      </c>
      <c r="C1362" s="14">
        <f>IF(ДАННЫЕ!$CM1362&gt;0,IF(YEAR(ДАННЫЕ!$F$1)=YEAR(ДАННЫЕ!$CM1362),1,0),0)</f>
        <v>0</v>
      </c>
      <c r="D1362" s="14">
        <f>IF(ДАННЫЕ!$CJ1362&gt;0,IF(ДАННЫЕ!$CL1362&gt;ДАННЫЕ!$F$1,1,IF(ДАННЫЕ!$CL1362&gt;0,0,1)),0)</f>
        <v>0</v>
      </c>
      <c r="E1362" s="43" t="str">
        <f ca="1">IF(ДАННЫЕ!$F$1&gt;0,IF(ДАННЫЕ!$G1362&gt;0,DATEDIF(ДАННЫЕ!$G1362,ДАННЫЕ!$F$1,"y"),""),IF(ДАННЫЕ!$G1362&gt;0,DATEDIF(ДАННЫЕ!$G1362,TODAY(),"y"),""))</f>
        <v/>
      </c>
      <c r="F1362" s="43" t="str">
        <f xml:space="preserve"> IF(ДАННЫЕ!$F1362="М",IF(E1362&gt;=18,IF(E1362&lt;60,1,""),""),"")&amp;IF(ДАННЫЕ!$F1362="Ж",IF(E1362&gt;=18,IF(E1362&lt;55,1,""),""),"")</f>
        <v/>
      </c>
      <c r="G1362" s="43" t="str">
        <f xml:space="preserve"> IF(ДАННЫЕ!$F1362="М",IF(E1362&gt;=60,2,""),"")&amp;IF(ДАННЫЕ!$F1362="Ж",IF(E1362&gt;=55,2,""),"")</f>
        <v/>
      </c>
      <c r="H1362" s="43" t="str">
        <f t="shared" ca="1" si="63"/>
        <v/>
      </c>
      <c r="I1362" s="43" t="str">
        <f t="shared" ca="1" si="64"/>
        <v>03</v>
      </c>
      <c r="J1362" s="28" t="str">
        <f ca="1">ДАННЫЕ!$F1362&amp;H1362&amp;I1362&amp;ДАННЫЕ!$I1362&amp;"m"&amp;IF(ДАННЫЕ!$I1362&gt;0,IF(ДАННЫЕ!$J1362&gt;0,0,1),"")&amp;"f"&amp;IF(ДАННЫЕ!$R1362&gt;0,IF(YEAR(ДАННЫЕ!$F$1)=YEAR(ДАННЫЕ!$R1362),1,0),0)&amp;"z"&amp;ДАННЫЕ!$R1362&amp;"p"&amp;ДАННЫЕ!$S1362&amp;"i"&amp;ДАННЫЕ!$T1362&amp;"h"&amp;ДАННЫЕ!$K1362&amp;"be"&amp;ДАННЫЕ!$BI1362&amp;"CD"&amp;IF(ДАННЫЕ!BF1362&gt;500,4,IF(ДАННЫЕ!BF1362&gt;350,3,IF(ДАННЫЕ!BF1362&gt;200,2,IF(ДАННЫЕ!BF1362&gt;0,1,0))))&amp;"g"&amp;B1362&amp;"d"&amp;H1362&amp;"l"&amp;ДАННЫЕ!AT1362&amp;"a"&amp;ДАННЫЕ!$V1362&amp;"v"&amp;R1362&amp;"k"&amp;ДАННЫЕ!$U1362&amp;"s"&amp;ДАННЫЕ!$Y1362&amp;"t"&amp;ДАННЫЕ!$X1362&amp;"b"&amp;IF(ДАННЫЕ!$Q1362&gt;1,1,0)&amp;"PP"&amp;ДАННЫЕ!Z1362&amp;"c"&amp;S1362&amp;"x"&amp;IF(ДАННЫЕ!$BY1362&gt;0,IF(YEAR(ДАННЫЕ!$F$1)=YEAR(ДАННЫЕ!$BY1362),1,0),0)&amp;"n"&amp;IF(ДАННЫЕ!$BZ1362&gt;0,IF(YEAR(ДАННЫЕ!$F$1)=YEAR(ДАННЫЕ!$BZ1362),1,0),0)&amp;"u"&amp;D1362&amp;"z"&amp;IF(ДАННЫЕ!$CL1362&gt;0,IF(YEAR(ДАННЫЕ!$F$1)&gt;YEAR(ДАННЫЕ!$CL1362),11,12),0)</f>
        <v>03mf0zpihbeCD0g0dlav0kstb0PPc0x0n0u0z0</v>
      </c>
      <c r="K1362" s="28" t="str">
        <f ca="1">ДАННЫЕ!$I1362&amp;"x"&amp;B1362&amp;"w"&amp;IF(T1362+ДАННЫЕ!AD1362+ДАННЫЕ!AE1362+ДАННЫЕ!AF1362+ДАННЫЕ!AG1362+ДАННЫЕ!AH1362+ДАННЫЕ!$AL1362+ДАННЫЕ!AI1362+ДАННЫЕ!AJ1362+ДАННЫЕ!AK1362+ДАННЫЕ!AP1362+ДАННЫЕ!AQ1362+ДАННЫЕ!AR1362+ДАННЫЕ!$AM1362+ДАННЫЕ!$AN1362+ДАННЫЕ!AS1362+ДАННЫЕ!AT1362&gt;0,1,0)&amp;IF(OR(T1362=2,ДАННЫЕ!AD1362=2,ДАННЫЕ!AE1362=2,ДАННЫЕ!AF1362=2,ДАННЫЕ!AG1362=2,ДАННЫЕ!AH1362=2,ДАННЫЕ!$AL1362=2,ДАННЫЕ!AI1362=2,ДАННЫЕ!AJ1362=2,ДАННЫЕ!AK1362=2,ДАННЫЕ!AP1362=2,ДАННЫЕ!AQ1362=2,ДАННЫЕ!AR1362=2,ДАННЫЕ!$AM1362=2,ДАННЫЕ!$AN1362=2,ДАННЫЕ!AS1362=2,ДАННЫЕ!AT1362=2),2,0)&amp;"t"&amp;IF(T1362&gt;0,"1"&amp;T1362,"00")&amp;"f"&amp;IF(ДАННЫЕ!$AC1362,"1"&amp;ДАННЫЕ!$AC1362,"00")&amp;"b"&amp;IF(ДАННЫЕ!$AD1362,"1"&amp;ДАННЫЕ!$AD1362,"00")&amp;"g"&amp;IF(ДАННЫЕ!$AF1362,"1"&amp;ДАННЫЕ!$AF1362,"00")&amp;"c"&amp;IF(ДАННЫЕ!$AG1362,"1"&amp;ДАННЫЕ!$AG1362,"00")&amp;"i"&amp;IF(ДАННЫЕ!$AH1362,"1"&amp;ДАННЫЕ!$AH1362,"00")&amp;"r"&amp;IF(ДАННЫЕ!$AL1362,"1"&amp;ДАННЫЕ!$AL1362,"00")&amp;"m"&amp;IF(ДАННЫЕ!$AI1362,"1"&amp;ДАННЫЕ!$AI1362,"00")&amp;"hS"&amp;IF(ДАННЫЕ!$AJ1362,"1"&amp;ДАННЫЕ!$AJ1362,"00")&amp;"hZ"&amp;IF(ДАННЫЕ!$AK1362,"1"&amp;ДАННЫЕ!$AK1362,"00")&amp;"p"&amp;IF(ДАННЫЕ!$AP1362,"1"&amp;ДАННЫЕ!$AP1362,"00")&amp;"k"&amp;IF(ДАННЫЕ!$AQ1362,"1"&amp;ДАННЫЕ!$AQ1362,"00")&amp;"z"&amp;IF(ДАННЫЕ!$AR1362,"1"&amp;ДАННЫЕ!$AR1362,"00")&amp;"j"&amp;IF(ДАННЫЕ!$AM1362,"1"&amp;ДАННЫЕ!$AM1362,"00")&amp;"n"&amp;IF(ДАННЫЕ!$AN1362,"1"&amp;ДАННЫЕ!$AN1362,"00")&amp;"E"&amp;ДАННЫЕ!BI1362&amp;"L"&amp;ДАННЫЕ!AO1362&amp;"h"&amp;IF(ДАННЫЕ!$AU1362&gt;0,1,0)&amp;"v"&amp;IF(ДАННЫЕ!$AW1362&gt;0,1,0)&amp;"a"&amp;IF(ДАННЫЕ!$AS1362,"1"&amp;ДАННЫЕ!$AS1362,"00")&amp;"s"&amp;IF(ДАННЫЕ!$AT1362,"1"&amp;ДАННЫЕ!$AT1362,"00")&amp;"u"&amp;IF(ДАННЫЕ!$CJ1362&gt;0,1,0)&amp;"y"&amp;B1362&amp;"d"&amp;H1362&amp;"e"&amp;F1362&amp;G1362</f>
        <v>x0w00t00f00b00g00c00i00r00m00hS00hZ00p00k00z00j00n00ELh0v0a00s00u0y0de</v>
      </c>
      <c r="L1362" s="28" t="str">
        <f ca="1">ДАННЫЕ!$I1362&amp;"VN"&amp;IF(ДАННЫЕ!AW1362&gt;0,11,10)&amp;"CD"&amp;IF(ДАННЫЕ!BF1362&gt;500,16,IF(ДАННЫЕ!BF1362&gt;350,15,IF(ДАННЫЕ!BF1362&gt;=200,14,IF(ДАННЫЕ!BF1362&gt;=100,13,IF(ДАННЫЕ!BF1362&gt;=50,12,IF(ДАННЫЕ!BF1362&gt;0,11,10))))))&amp;"AR"&amp;IF(ДАННЫЕ!BX1362&gt;0,1,0)&amp;"GD"&amp;B1362&amp;"VV"&amp;IF(E1362&gt;=5,IF(E1362&lt;18,1,0),0)</f>
        <v>VN10CD10AR0GD0VV0</v>
      </c>
      <c r="M1362" s="28" t="str">
        <f>ДАННЫЕ!$I1362&amp;"b"&amp;ДАННЫЕ!$BI1362&amp;"r"&amp;ДАННЫЕ!$BJ1362&amp;"CD"&amp;IF(ДАННЫЕ!BF1362&gt;0,IF(ДАННЫЕ!BF1362&lt;200,1,IF(ДАННЫЕ!BF1362&lt;350,2,3)),0)&amp;"h"&amp;IF(ДАННЫЕ!$BK1362+ДАННЫЕ!$BL1362+ДАННЫЕ!$BM1362&gt;0,1,0)&amp;"x"&amp;ДАННЫЕ!$BK1362&amp;"y"&amp;ДАННЫЕ!$BL1362&amp;"z"&amp;ДАННЫЕ!$BM1362&amp;"c"&amp;IF(ДАННЫЕ!$BK1362+ДАННЫЕ!$BL1362+ДАННЫЕ!$BM1362=3,1,0)&amp;"a"&amp;IF(ДАННЫЕ!$BQ1362+ДАННЫЕ!$BR1362&gt;0,1,0)&amp;"d"&amp;ДАННЫЕ!$BQ1362&amp;"v"&amp;ДАННЫЕ!$BR1362&amp;"p"&amp;ДАННЫЕ!$BS1362&amp;"n"&amp;ДАННЫЕ!$BU1362&amp;"t"&amp;ДАННЫЕ!$BV1362&amp;"o"&amp;ДАННЫЕ!$BT1362&amp;"l"&amp;IF(ДАННЫЕ!$BN1362&gt;0,1,0)&amp;ДАННЫЕ!$BN1362&amp;"g"&amp;ДАННЫЕ!$BO1362&amp;"s"&amp;ДАННЫЕ!$BP1362&amp;"DZ"&amp;IF(ДАННЫЕ!B1362-ДАННЫЕ!G1362 &lt; 60,IF(ДАННЫЕ!B1362-ДАННЫЕ!G1362 &gt;= 0,1,0),0)&amp;"u"&amp;IF(ДАННЫЕ!$CJ1362&gt;0,1,0)</f>
        <v>brCD0h0xyzc0a0dvpntol0gsDZ1u0</v>
      </c>
      <c r="N1362" s="28" t="str">
        <f ca="1">ДАННЫЕ!$F1362&amp;ДАННЫЕ!$I1362&amp;"g"&amp;B1362&amp;"cf"&amp;D1362&amp;"a"&amp;IF(ДАННЫЕ!$BX1362&gt;0,1,0)&amp;IF(ДАННЫЕ!$BF1362&gt;500,1,IF(ДАННЫЕ!$BF1362&gt;350,2,IF(ДАННЫЕ!$BF1362&gt;=200,3,IF(ДАННЫЕ!$BF1362&gt;=100,4,IF(ДАННЫЕ!$BF1362&gt;=50,5,IF(ДАННЫЕ!$BF1362&lt;50,6,0))))))&amp;"AR"&amp;IF(DATEDIF(ДАННЫЕ!$BX1362,ДАННЫЕ!$F$1,"y")&gt;1,1,0)&amp;"VG"&amp;IF(ДАННЫЕ!$BH1362="0",1,0)&amp;"o"&amp;IF(T1362+ДАННЫЕ!$AF1362+ДАННЫЕ!$AG1362+ДАННЫЕ!$AH1362+ДАННЫЕ!$AI1362+ДАННЫЕ!$AJ1362+ДАННЫЕ!$AP1362+ДАННЫЕ!$AQ1362+ДАННЫЕ!$AR1362+ДАННЫЕ!$AU1362+ДАННЫЕ!$AW1362+ДАННЫЕ!$AS1362+ДАННЫЕ!$AT1362&gt;0,1,0)&amp;"x"&amp;ДАННЫЕ!$AG1362&amp;"p"&amp;IF(ДАННЫЕ!$BY1362&gt;0,1,0)&amp;"v"&amp;IF(ДАННЫЕ!$BZ1362&gt;0,1,0)&amp;"n"&amp;ДАННЫЕ!$CA1362&amp;"t"&amp;ДАННЫЕ!$AY1362&amp;"k"&amp;ДАННЫЕ!$CB1362&amp;"q"&amp;ДАННЫЕ!$CC1362&amp;"w"&amp;ДАННЫЕ!$CD1362&amp;"e"&amp;ДАННЫЕ!$CE1362&amp;"m"&amp;ДАННЫЕ!$CF1362&amp;"c"&amp;ДАННЫЕ!$CG1362&amp;"z"&amp;ДАННЫЕ!$CH1362&amp;"d"&amp;IF(H1362=4,1,0)&amp;"s"&amp;IF(ДАННЫЕ!$J1362=1,0,1)&amp;"u"&amp;IF(ДАННЫЕ!$CJ1362&gt;0,1,0)</f>
        <v>g0cf0a06AR1VG0o0xp0v0ntkqwemczd0s1u0</v>
      </c>
      <c r="O1362" s="28" t="str">
        <f>ДАННЫЕ!$I1362&amp;"g"&amp;B1362&amp;A1362&amp;"f"&amp;P1362&amp;"c"&amp;IF(ДАННЫЕ!$U1362&gt;0,1,0)&amp;"s"&amp;IF(ДАННЫЕ!$Q1362&gt;0,IF(YEAR(ДАННЫЕ!$F$1)=YEAR(ДАННЫЕ!$Q1362),IF(MONTH(ДАННЫЕ!$F$1)=MONTH(ДАННЫЕ!$Q1362),111,11),1),0)&amp;"i"&amp;IF(ДАННЫЕ!$R1362+ДАННЫЕ!$S1362+ДАННЫЕ!$T1362=0,0,1)&amp;"h"&amp;IF(ДАННЫЕ!$P1362&gt;0,1,0)&amp;"p"&amp;IF(ДАННЫЕ!$CI1362&gt;0,IF(YEAR(ДАННЫЕ!$F$1)=YEAR(ДАННЫЕ!$CI1362),IF(MONTH(ДАННЫЕ!$F$1)=MONTH(ДАННЫЕ!$CI1362),111,11),1),0)&amp;"d"&amp;IF(ДАННЫЕ!$CJ1362&gt;0,IF(YEAR(ДАННЫЕ!$F$1)=YEAR(ДАННЫЕ!$CJ1362),IF(MONTH(ДАННЫЕ!$F$1)=MONTH(ДАННЫЕ!$CJ1362),111,11),1),0)&amp;"o"&amp;IF(ДАННЫЕ!$CK1362&gt;0,IF(MONTH(ДАННЫЕ!$F$1)=MONTH(ДАННЫЕ!$CK1362),111,11),0)&amp;"v"&amp;IF(ДАННЫЕ!$BE1362&gt;0,IF(MONTH(ДАННЫЕ!$F$1)=MONTH(ДАННЫЕ!$BE1362),111,11),0)</f>
        <v>g00f0c0s0i0h0p0d0o0v0</v>
      </c>
      <c r="P1362" s="15">
        <f t="shared" si="65"/>
        <v>0</v>
      </c>
      <c r="Q1362" s="15">
        <f>IF(ДАННЫЕ!$F$1&gt;ДАННЫЕ!$N1362,IF(YEAR(ДАННЫЕ!$F$1)=YEAR(ДАННЫЕ!M1362),1,0),0)</f>
        <v>0</v>
      </c>
      <c r="R1362" s="15">
        <f>IF(ДАННЫЕ!$F$1&gt;ДАННЫЕ!$N1362,IF(YEAR(ДАННЫЕ!$F$1)=YEAR(ДАННЫЕ!N1362),1,0),0)</f>
        <v>0</v>
      </c>
      <c r="S1362" s="15">
        <f>IF(ДАННЫЕ!$AA1362="2А",1,IF(ДАННЫЕ!$AA1362="2Б",2,IF(ДАННЫЕ!$AA1362="2В",3,IF(ДАННЫЕ!$AA1362=3,4,IF(ДАННЫЕ!$AA1362="4А",5,IF(ДАННЫЕ!$AA1362="4Б",6,IF(ДАННЫЕ!$AA1362="4В",7,IF(ДАННЫЕ!$AA1362=5,8,0))))))))</f>
        <v>0</v>
      </c>
      <c r="T1362" s="15">
        <f>IF(OR(ДАННЫЕ!$AC1362=2,ДАННЫЕ!$AD1362=2,ДАННЫЕ!$AE1362=2),2,IF(OR(ДАННЫЕ!$AC1362=1,ДАННЫЕ!$AD1362=1,ДАННЫЕ!$AE1362=1),1,0))</f>
        <v>0</v>
      </c>
    </row>
    <row r="1363" spans="1:20" x14ac:dyDescent="0.2">
      <c r="A1363" s="78">
        <f>IF(B1363&gt;0,IF(MONTH(ДАННЫЕ!$F$1)=MONTH(ДАННЫЕ!$B1363),1,0),0)</f>
        <v>0</v>
      </c>
      <c r="B1363" s="14">
        <f>IF(ДАННЫЕ!$B1363&gt;0,IF(YEAR(ДАННЫЕ!$F$1)=YEAR(ДАННЫЕ!$B1363),1,0),0)</f>
        <v>0</v>
      </c>
      <c r="C1363" s="14">
        <f>IF(ДАННЫЕ!$CM1363&gt;0,IF(YEAR(ДАННЫЕ!$F$1)=YEAR(ДАННЫЕ!$CM1363),1,0),0)</f>
        <v>0</v>
      </c>
      <c r="D1363" s="14">
        <f>IF(ДАННЫЕ!$CJ1363&gt;0,IF(ДАННЫЕ!$CL1363&gt;ДАННЫЕ!$F$1,1,IF(ДАННЫЕ!$CL1363&gt;0,0,1)),0)</f>
        <v>0</v>
      </c>
      <c r="E1363" s="43" t="str">
        <f ca="1">IF(ДАННЫЕ!$F$1&gt;0,IF(ДАННЫЕ!$G1363&gt;0,DATEDIF(ДАННЫЕ!$G1363,ДАННЫЕ!$F$1,"y"),""),IF(ДАННЫЕ!$G1363&gt;0,DATEDIF(ДАННЫЕ!$G1363,TODAY(),"y"),""))</f>
        <v/>
      </c>
      <c r="F1363" s="43" t="str">
        <f xml:space="preserve"> IF(ДАННЫЕ!$F1363="М",IF(E1363&gt;=18,IF(E1363&lt;60,1,""),""),"")&amp;IF(ДАННЫЕ!$F1363="Ж",IF(E1363&gt;=18,IF(E1363&lt;55,1,""),""),"")</f>
        <v/>
      </c>
      <c r="G1363" s="43" t="str">
        <f xml:space="preserve"> IF(ДАННЫЕ!$F1363="М",IF(E1363&gt;=60,2,""),"")&amp;IF(ДАННЫЕ!$F1363="Ж",IF(E1363&gt;=55,2,""),"")</f>
        <v/>
      </c>
      <c r="H1363" s="43" t="str">
        <f t="shared" ca="1" si="63"/>
        <v/>
      </c>
      <c r="I1363" s="43" t="str">
        <f t="shared" ca="1" si="64"/>
        <v>03</v>
      </c>
      <c r="J1363" s="28" t="str">
        <f ca="1">ДАННЫЕ!$F1363&amp;H1363&amp;I1363&amp;ДАННЫЕ!$I1363&amp;"m"&amp;IF(ДАННЫЕ!$I1363&gt;0,IF(ДАННЫЕ!$J1363&gt;0,0,1),"")&amp;"f"&amp;IF(ДАННЫЕ!$R1363&gt;0,IF(YEAR(ДАННЫЕ!$F$1)=YEAR(ДАННЫЕ!$R1363),1,0),0)&amp;"z"&amp;ДАННЫЕ!$R1363&amp;"p"&amp;ДАННЫЕ!$S1363&amp;"i"&amp;ДАННЫЕ!$T1363&amp;"h"&amp;ДАННЫЕ!$K1363&amp;"be"&amp;ДАННЫЕ!$BI1363&amp;"CD"&amp;IF(ДАННЫЕ!BF1363&gt;500,4,IF(ДАННЫЕ!BF1363&gt;350,3,IF(ДАННЫЕ!BF1363&gt;200,2,IF(ДАННЫЕ!BF1363&gt;0,1,0))))&amp;"g"&amp;B1363&amp;"d"&amp;H1363&amp;"l"&amp;ДАННЫЕ!AT1363&amp;"a"&amp;ДАННЫЕ!$V1363&amp;"v"&amp;R1363&amp;"k"&amp;ДАННЫЕ!$U1363&amp;"s"&amp;ДАННЫЕ!$Y1363&amp;"t"&amp;ДАННЫЕ!$X1363&amp;"b"&amp;IF(ДАННЫЕ!$Q1363&gt;1,1,0)&amp;"PP"&amp;ДАННЫЕ!Z1363&amp;"c"&amp;S1363&amp;"x"&amp;IF(ДАННЫЕ!$BY1363&gt;0,IF(YEAR(ДАННЫЕ!$F$1)=YEAR(ДАННЫЕ!$BY1363),1,0),0)&amp;"n"&amp;IF(ДАННЫЕ!$BZ1363&gt;0,IF(YEAR(ДАННЫЕ!$F$1)=YEAR(ДАННЫЕ!$BZ1363),1,0),0)&amp;"u"&amp;D1363&amp;"z"&amp;IF(ДАННЫЕ!$CL1363&gt;0,IF(YEAR(ДАННЫЕ!$F$1)&gt;YEAR(ДАННЫЕ!$CL1363),11,12),0)</f>
        <v>03mf0zpihbeCD0g0dlav0kstb0PPc0x0n0u0z0</v>
      </c>
      <c r="K1363" s="28" t="str">
        <f ca="1">ДАННЫЕ!$I1363&amp;"x"&amp;B1363&amp;"w"&amp;IF(T1363+ДАННЫЕ!AD1363+ДАННЫЕ!AE1363+ДАННЫЕ!AF1363+ДАННЫЕ!AG1363+ДАННЫЕ!AH1363+ДАННЫЕ!$AL1363+ДАННЫЕ!AI1363+ДАННЫЕ!AJ1363+ДАННЫЕ!AK1363+ДАННЫЕ!AP1363+ДАННЫЕ!AQ1363+ДАННЫЕ!AR1363+ДАННЫЕ!$AM1363+ДАННЫЕ!$AN1363+ДАННЫЕ!AS1363+ДАННЫЕ!AT1363&gt;0,1,0)&amp;IF(OR(T1363=2,ДАННЫЕ!AD1363=2,ДАННЫЕ!AE1363=2,ДАННЫЕ!AF1363=2,ДАННЫЕ!AG1363=2,ДАННЫЕ!AH1363=2,ДАННЫЕ!$AL1363=2,ДАННЫЕ!AI1363=2,ДАННЫЕ!AJ1363=2,ДАННЫЕ!AK1363=2,ДАННЫЕ!AP1363=2,ДАННЫЕ!AQ1363=2,ДАННЫЕ!AR1363=2,ДАННЫЕ!$AM1363=2,ДАННЫЕ!$AN1363=2,ДАННЫЕ!AS1363=2,ДАННЫЕ!AT1363=2),2,0)&amp;"t"&amp;IF(T1363&gt;0,"1"&amp;T1363,"00")&amp;"f"&amp;IF(ДАННЫЕ!$AC1363,"1"&amp;ДАННЫЕ!$AC1363,"00")&amp;"b"&amp;IF(ДАННЫЕ!$AD1363,"1"&amp;ДАННЫЕ!$AD1363,"00")&amp;"g"&amp;IF(ДАННЫЕ!$AF1363,"1"&amp;ДАННЫЕ!$AF1363,"00")&amp;"c"&amp;IF(ДАННЫЕ!$AG1363,"1"&amp;ДАННЫЕ!$AG1363,"00")&amp;"i"&amp;IF(ДАННЫЕ!$AH1363,"1"&amp;ДАННЫЕ!$AH1363,"00")&amp;"r"&amp;IF(ДАННЫЕ!$AL1363,"1"&amp;ДАННЫЕ!$AL1363,"00")&amp;"m"&amp;IF(ДАННЫЕ!$AI1363,"1"&amp;ДАННЫЕ!$AI1363,"00")&amp;"hS"&amp;IF(ДАННЫЕ!$AJ1363,"1"&amp;ДАННЫЕ!$AJ1363,"00")&amp;"hZ"&amp;IF(ДАННЫЕ!$AK1363,"1"&amp;ДАННЫЕ!$AK1363,"00")&amp;"p"&amp;IF(ДАННЫЕ!$AP1363,"1"&amp;ДАННЫЕ!$AP1363,"00")&amp;"k"&amp;IF(ДАННЫЕ!$AQ1363,"1"&amp;ДАННЫЕ!$AQ1363,"00")&amp;"z"&amp;IF(ДАННЫЕ!$AR1363,"1"&amp;ДАННЫЕ!$AR1363,"00")&amp;"j"&amp;IF(ДАННЫЕ!$AM1363,"1"&amp;ДАННЫЕ!$AM1363,"00")&amp;"n"&amp;IF(ДАННЫЕ!$AN1363,"1"&amp;ДАННЫЕ!$AN1363,"00")&amp;"E"&amp;ДАННЫЕ!BI1363&amp;"L"&amp;ДАННЫЕ!AO1363&amp;"h"&amp;IF(ДАННЫЕ!$AU1363&gt;0,1,0)&amp;"v"&amp;IF(ДАННЫЕ!$AW1363&gt;0,1,0)&amp;"a"&amp;IF(ДАННЫЕ!$AS1363,"1"&amp;ДАННЫЕ!$AS1363,"00")&amp;"s"&amp;IF(ДАННЫЕ!$AT1363,"1"&amp;ДАННЫЕ!$AT1363,"00")&amp;"u"&amp;IF(ДАННЫЕ!$CJ1363&gt;0,1,0)&amp;"y"&amp;B1363&amp;"d"&amp;H1363&amp;"e"&amp;F1363&amp;G1363</f>
        <v>x0w00t00f00b00g00c00i00r00m00hS00hZ00p00k00z00j00n00ELh0v0a00s00u0y0de</v>
      </c>
      <c r="L1363" s="28" t="str">
        <f ca="1">ДАННЫЕ!$I1363&amp;"VN"&amp;IF(ДАННЫЕ!AW1363&gt;0,11,10)&amp;"CD"&amp;IF(ДАННЫЕ!BF1363&gt;500,16,IF(ДАННЫЕ!BF1363&gt;350,15,IF(ДАННЫЕ!BF1363&gt;=200,14,IF(ДАННЫЕ!BF1363&gt;=100,13,IF(ДАННЫЕ!BF1363&gt;=50,12,IF(ДАННЫЕ!BF1363&gt;0,11,10))))))&amp;"AR"&amp;IF(ДАННЫЕ!BX1363&gt;0,1,0)&amp;"GD"&amp;B1363&amp;"VV"&amp;IF(E1363&gt;=5,IF(E1363&lt;18,1,0),0)</f>
        <v>VN10CD10AR0GD0VV0</v>
      </c>
      <c r="M1363" s="28" t="str">
        <f>ДАННЫЕ!$I1363&amp;"b"&amp;ДАННЫЕ!$BI1363&amp;"r"&amp;ДАННЫЕ!$BJ1363&amp;"CD"&amp;IF(ДАННЫЕ!BF1363&gt;0,IF(ДАННЫЕ!BF1363&lt;200,1,IF(ДАННЫЕ!BF1363&lt;350,2,3)),0)&amp;"h"&amp;IF(ДАННЫЕ!$BK1363+ДАННЫЕ!$BL1363+ДАННЫЕ!$BM1363&gt;0,1,0)&amp;"x"&amp;ДАННЫЕ!$BK1363&amp;"y"&amp;ДАННЫЕ!$BL1363&amp;"z"&amp;ДАННЫЕ!$BM1363&amp;"c"&amp;IF(ДАННЫЕ!$BK1363+ДАННЫЕ!$BL1363+ДАННЫЕ!$BM1363=3,1,0)&amp;"a"&amp;IF(ДАННЫЕ!$BQ1363+ДАННЫЕ!$BR1363&gt;0,1,0)&amp;"d"&amp;ДАННЫЕ!$BQ1363&amp;"v"&amp;ДАННЫЕ!$BR1363&amp;"p"&amp;ДАННЫЕ!$BS1363&amp;"n"&amp;ДАННЫЕ!$BU1363&amp;"t"&amp;ДАННЫЕ!$BV1363&amp;"o"&amp;ДАННЫЕ!$BT1363&amp;"l"&amp;IF(ДАННЫЕ!$BN1363&gt;0,1,0)&amp;ДАННЫЕ!$BN1363&amp;"g"&amp;ДАННЫЕ!$BO1363&amp;"s"&amp;ДАННЫЕ!$BP1363&amp;"DZ"&amp;IF(ДАННЫЕ!B1363-ДАННЫЕ!G1363 &lt; 60,IF(ДАННЫЕ!B1363-ДАННЫЕ!G1363 &gt;= 0,1,0),0)&amp;"u"&amp;IF(ДАННЫЕ!$CJ1363&gt;0,1,0)</f>
        <v>brCD0h0xyzc0a0dvpntol0gsDZ1u0</v>
      </c>
      <c r="N1363" s="28" t="str">
        <f ca="1">ДАННЫЕ!$F1363&amp;ДАННЫЕ!$I1363&amp;"g"&amp;B1363&amp;"cf"&amp;D1363&amp;"a"&amp;IF(ДАННЫЕ!$BX1363&gt;0,1,0)&amp;IF(ДАННЫЕ!$BF1363&gt;500,1,IF(ДАННЫЕ!$BF1363&gt;350,2,IF(ДАННЫЕ!$BF1363&gt;=200,3,IF(ДАННЫЕ!$BF1363&gt;=100,4,IF(ДАННЫЕ!$BF1363&gt;=50,5,IF(ДАННЫЕ!$BF1363&lt;50,6,0))))))&amp;"AR"&amp;IF(DATEDIF(ДАННЫЕ!$BX1363,ДАННЫЕ!$F$1,"y")&gt;1,1,0)&amp;"VG"&amp;IF(ДАННЫЕ!$BH1363="0",1,0)&amp;"o"&amp;IF(T1363+ДАННЫЕ!$AF1363+ДАННЫЕ!$AG1363+ДАННЫЕ!$AH1363+ДАННЫЕ!$AI1363+ДАННЫЕ!$AJ1363+ДАННЫЕ!$AP1363+ДАННЫЕ!$AQ1363+ДАННЫЕ!$AR1363+ДАННЫЕ!$AU1363+ДАННЫЕ!$AW1363+ДАННЫЕ!$AS1363+ДАННЫЕ!$AT1363&gt;0,1,0)&amp;"x"&amp;ДАННЫЕ!$AG1363&amp;"p"&amp;IF(ДАННЫЕ!$BY1363&gt;0,1,0)&amp;"v"&amp;IF(ДАННЫЕ!$BZ1363&gt;0,1,0)&amp;"n"&amp;ДАННЫЕ!$CA1363&amp;"t"&amp;ДАННЫЕ!$AY1363&amp;"k"&amp;ДАННЫЕ!$CB1363&amp;"q"&amp;ДАННЫЕ!$CC1363&amp;"w"&amp;ДАННЫЕ!$CD1363&amp;"e"&amp;ДАННЫЕ!$CE1363&amp;"m"&amp;ДАННЫЕ!$CF1363&amp;"c"&amp;ДАННЫЕ!$CG1363&amp;"z"&amp;ДАННЫЕ!$CH1363&amp;"d"&amp;IF(H1363=4,1,0)&amp;"s"&amp;IF(ДАННЫЕ!$J1363=1,0,1)&amp;"u"&amp;IF(ДАННЫЕ!$CJ1363&gt;0,1,0)</f>
        <v>g0cf0a06AR1VG0o0xp0v0ntkqwemczd0s1u0</v>
      </c>
      <c r="O1363" s="28" t="str">
        <f>ДАННЫЕ!$I1363&amp;"g"&amp;B1363&amp;A1363&amp;"f"&amp;P1363&amp;"c"&amp;IF(ДАННЫЕ!$U1363&gt;0,1,0)&amp;"s"&amp;IF(ДАННЫЕ!$Q1363&gt;0,IF(YEAR(ДАННЫЕ!$F$1)=YEAR(ДАННЫЕ!$Q1363),IF(MONTH(ДАННЫЕ!$F$1)=MONTH(ДАННЫЕ!$Q1363),111,11),1),0)&amp;"i"&amp;IF(ДАННЫЕ!$R1363+ДАННЫЕ!$S1363+ДАННЫЕ!$T1363=0,0,1)&amp;"h"&amp;IF(ДАННЫЕ!$P1363&gt;0,1,0)&amp;"p"&amp;IF(ДАННЫЕ!$CI1363&gt;0,IF(YEAR(ДАННЫЕ!$F$1)=YEAR(ДАННЫЕ!$CI1363),IF(MONTH(ДАННЫЕ!$F$1)=MONTH(ДАННЫЕ!$CI1363),111,11),1),0)&amp;"d"&amp;IF(ДАННЫЕ!$CJ1363&gt;0,IF(YEAR(ДАННЫЕ!$F$1)=YEAR(ДАННЫЕ!$CJ1363),IF(MONTH(ДАННЫЕ!$F$1)=MONTH(ДАННЫЕ!$CJ1363),111,11),1),0)&amp;"o"&amp;IF(ДАННЫЕ!$CK1363&gt;0,IF(MONTH(ДАННЫЕ!$F$1)=MONTH(ДАННЫЕ!$CK1363),111,11),0)&amp;"v"&amp;IF(ДАННЫЕ!$BE1363&gt;0,IF(MONTH(ДАННЫЕ!$F$1)=MONTH(ДАННЫЕ!$BE1363),111,11),0)</f>
        <v>g00f0c0s0i0h0p0d0o0v0</v>
      </c>
      <c r="P1363" s="15">
        <f t="shared" si="65"/>
        <v>0</v>
      </c>
      <c r="Q1363" s="15">
        <f>IF(ДАННЫЕ!$F$1&gt;ДАННЫЕ!$N1363,IF(YEAR(ДАННЫЕ!$F$1)=YEAR(ДАННЫЕ!M1363),1,0),0)</f>
        <v>0</v>
      </c>
      <c r="R1363" s="15">
        <f>IF(ДАННЫЕ!$F$1&gt;ДАННЫЕ!$N1363,IF(YEAR(ДАННЫЕ!$F$1)=YEAR(ДАННЫЕ!N1363),1,0),0)</f>
        <v>0</v>
      </c>
      <c r="S1363" s="15">
        <f>IF(ДАННЫЕ!$AA1363="2А",1,IF(ДАННЫЕ!$AA1363="2Б",2,IF(ДАННЫЕ!$AA1363="2В",3,IF(ДАННЫЕ!$AA1363=3,4,IF(ДАННЫЕ!$AA1363="4А",5,IF(ДАННЫЕ!$AA1363="4Б",6,IF(ДАННЫЕ!$AA1363="4В",7,IF(ДАННЫЕ!$AA1363=5,8,0))))))))</f>
        <v>0</v>
      </c>
      <c r="T1363" s="15">
        <f>IF(OR(ДАННЫЕ!$AC1363=2,ДАННЫЕ!$AD1363=2,ДАННЫЕ!$AE1363=2),2,IF(OR(ДАННЫЕ!$AC1363=1,ДАННЫЕ!$AD1363=1,ДАННЫЕ!$AE1363=1),1,0))</f>
        <v>0</v>
      </c>
    </row>
    <row r="1364" spans="1:20" x14ac:dyDescent="0.2">
      <c r="A1364" s="78">
        <f>IF(B1364&gt;0,IF(MONTH(ДАННЫЕ!$F$1)=MONTH(ДАННЫЕ!$B1364),1,0),0)</f>
        <v>0</v>
      </c>
      <c r="B1364" s="14">
        <f>IF(ДАННЫЕ!$B1364&gt;0,IF(YEAR(ДАННЫЕ!$F$1)=YEAR(ДАННЫЕ!$B1364),1,0),0)</f>
        <v>0</v>
      </c>
      <c r="C1364" s="14">
        <f>IF(ДАННЫЕ!$CM1364&gt;0,IF(YEAR(ДАННЫЕ!$F$1)=YEAR(ДАННЫЕ!$CM1364),1,0),0)</f>
        <v>0</v>
      </c>
      <c r="D1364" s="14">
        <f>IF(ДАННЫЕ!$CJ1364&gt;0,IF(ДАННЫЕ!$CL1364&gt;ДАННЫЕ!$F$1,1,IF(ДАННЫЕ!$CL1364&gt;0,0,1)),0)</f>
        <v>0</v>
      </c>
      <c r="E1364" s="43" t="str">
        <f ca="1">IF(ДАННЫЕ!$F$1&gt;0,IF(ДАННЫЕ!$G1364&gt;0,DATEDIF(ДАННЫЕ!$G1364,ДАННЫЕ!$F$1,"y"),""),IF(ДАННЫЕ!$G1364&gt;0,DATEDIF(ДАННЫЕ!$G1364,TODAY(),"y"),""))</f>
        <v/>
      </c>
      <c r="F1364" s="43" t="str">
        <f xml:space="preserve"> IF(ДАННЫЕ!$F1364="М",IF(E1364&gt;=18,IF(E1364&lt;60,1,""),""),"")&amp;IF(ДАННЫЕ!$F1364="Ж",IF(E1364&gt;=18,IF(E1364&lt;55,1,""),""),"")</f>
        <v/>
      </c>
      <c r="G1364" s="43" t="str">
        <f xml:space="preserve"> IF(ДАННЫЕ!$F1364="М",IF(E1364&gt;=60,2,""),"")&amp;IF(ДАННЫЕ!$F1364="Ж",IF(E1364&gt;=55,2,""),"")</f>
        <v/>
      </c>
      <c r="H1364" s="43" t="str">
        <f t="shared" ca="1" si="63"/>
        <v/>
      </c>
      <c r="I1364" s="43" t="str">
        <f t="shared" ca="1" si="64"/>
        <v>03</v>
      </c>
      <c r="J1364" s="28" t="str">
        <f ca="1">ДАННЫЕ!$F1364&amp;H1364&amp;I1364&amp;ДАННЫЕ!$I1364&amp;"m"&amp;IF(ДАННЫЕ!$I1364&gt;0,IF(ДАННЫЕ!$J1364&gt;0,0,1),"")&amp;"f"&amp;IF(ДАННЫЕ!$R1364&gt;0,IF(YEAR(ДАННЫЕ!$F$1)=YEAR(ДАННЫЕ!$R1364),1,0),0)&amp;"z"&amp;ДАННЫЕ!$R1364&amp;"p"&amp;ДАННЫЕ!$S1364&amp;"i"&amp;ДАННЫЕ!$T1364&amp;"h"&amp;ДАННЫЕ!$K1364&amp;"be"&amp;ДАННЫЕ!$BI1364&amp;"CD"&amp;IF(ДАННЫЕ!BF1364&gt;500,4,IF(ДАННЫЕ!BF1364&gt;350,3,IF(ДАННЫЕ!BF1364&gt;200,2,IF(ДАННЫЕ!BF1364&gt;0,1,0))))&amp;"g"&amp;B1364&amp;"d"&amp;H1364&amp;"l"&amp;ДАННЫЕ!AT1364&amp;"a"&amp;ДАННЫЕ!$V1364&amp;"v"&amp;R1364&amp;"k"&amp;ДАННЫЕ!$U1364&amp;"s"&amp;ДАННЫЕ!$Y1364&amp;"t"&amp;ДАННЫЕ!$X1364&amp;"b"&amp;IF(ДАННЫЕ!$Q1364&gt;1,1,0)&amp;"PP"&amp;ДАННЫЕ!Z1364&amp;"c"&amp;S1364&amp;"x"&amp;IF(ДАННЫЕ!$BY1364&gt;0,IF(YEAR(ДАННЫЕ!$F$1)=YEAR(ДАННЫЕ!$BY1364),1,0),0)&amp;"n"&amp;IF(ДАННЫЕ!$BZ1364&gt;0,IF(YEAR(ДАННЫЕ!$F$1)=YEAR(ДАННЫЕ!$BZ1364),1,0),0)&amp;"u"&amp;D1364&amp;"z"&amp;IF(ДАННЫЕ!$CL1364&gt;0,IF(YEAR(ДАННЫЕ!$F$1)&gt;YEAR(ДАННЫЕ!$CL1364),11,12),0)</f>
        <v>03mf0zpihbeCD0g0dlav0kstb0PPc0x0n0u0z0</v>
      </c>
      <c r="K1364" s="28" t="str">
        <f ca="1">ДАННЫЕ!$I1364&amp;"x"&amp;B1364&amp;"w"&amp;IF(T1364+ДАННЫЕ!AD1364+ДАННЫЕ!AE1364+ДАННЫЕ!AF1364+ДАННЫЕ!AG1364+ДАННЫЕ!AH1364+ДАННЫЕ!$AL1364+ДАННЫЕ!AI1364+ДАННЫЕ!AJ1364+ДАННЫЕ!AK1364+ДАННЫЕ!AP1364+ДАННЫЕ!AQ1364+ДАННЫЕ!AR1364+ДАННЫЕ!$AM1364+ДАННЫЕ!$AN1364+ДАННЫЕ!AS1364+ДАННЫЕ!AT1364&gt;0,1,0)&amp;IF(OR(T1364=2,ДАННЫЕ!AD1364=2,ДАННЫЕ!AE1364=2,ДАННЫЕ!AF1364=2,ДАННЫЕ!AG1364=2,ДАННЫЕ!AH1364=2,ДАННЫЕ!$AL1364=2,ДАННЫЕ!AI1364=2,ДАННЫЕ!AJ1364=2,ДАННЫЕ!AK1364=2,ДАННЫЕ!AP1364=2,ДАННЫЕ!AQ1364=2,ДАННЫЕ!AR1364=2,ДАННЫЕ!$AM1364=2,ДАННЫЕ!$AN1364=2,ДАННЫЕ!AS1364=2,ДАННЫЕ!AT1364=2),2,0)&amp;"t"&amp;IF(T1364&gt;0,"1"&amp;T1364,"00")&amp;"f"&amp;IF(ДАННЫЕ!$AC1364,"1"&amp;ДАННЫЕ!$AC1364,"00")&amp;"b"&amp;IF(ДАННЫЕ!$AD1364,"1"&amp;ДАННЫЕ!$AD1364,"00")&amp;"g"&amp;IF(ДАННЫЕ!$AF1364,"1"&amp;ДАННЫЕ!$AF1364,"00")&amp;"c"&amp;IF(ДАННЫЕ!$AG1364,"1"&amp;ДАННЫЕ!$AG1364,"00")&amp;"i"&amp;IF(ДАННЫЕ!$AH1364,"1"&amp;ДАННЫЕ!$AH1364,"00")&amp;"r"&amp;IF(ДАННЫЕ!$AL1364,"1"&amp;ДАННЫЕ!$AL1364,"00")&amp;"m"&amp;IF(ДАННЫЕ!$AI1364,"1"&amp;ДАННЫЕ!$AI1364,"00")&amp;"hS"&amp;IF(ДАННЫЕ!$AJ1364,"1"&amp;ДАННЫЕ!$AJ1364,"00")&amp;"hZ"&amp;IF(ДАННЫЕ!$AK1364,"1"&amp;ДАННЫЕ!$AK1364,"00")&amp;"p"&amp;IF(ДАННЫЕ!$AP1364,"1"&amp;ДАННЫЕ!$AP1364,"00")&amp;"k"&amp;IF(ДАННЫЕ!$AQ1364,"1"&amp;ДАННЫЕ!$AQ1364,"00")&amp;"z"&amp;IF(ДАННЫЕ!$AR1364,"1"&amp;ДАННЫЕ!$AR1364,"00")&amp;"j"&amp;IF(ДАННЫЕ!$AM1364,"1"&amp;ДАННЫЕ!$AM1364,"00")&amp;"n"&amp;IF(ДАННЫЕ!$AN1364,"1"&amp;ДАННЫЕ!$AN1364,"00")&amp;"E"&amp;ДАННЫЕ!BI1364&amp;"L"&amp;ДАННЫЕ!AO1364&amp;"h"&amp;IF(ДАННЫЕ!$AU1364&gt;0,1,0)&amp;"v"&amp;IF(ДАННЫЕ!$AW1364&gt;0,1,0)&amp;"a"&amp;IF(ДАННЫЕ!$AS1364,"1"&amp;ДАННЫЕ!$AS1364,"00")&amp;"s"&amp;IF(ДАННЫЕ!$AT1364,"1"&amp;ДАННЫЕ!$AT1364,"00")&amp;"u"&amp;IF(ДАННЫЕ!$CJ1364&gt;0,1,0)&amp;"y"&amp;B1364&amp;"d"&amp;H1364&amp;"e"&amp;F1364&amp;G1364</f>
        <v>x0w00t00f00b00g00c00i00r00m00hS00hZ00p00k00z00j00n00ELh0v0a00s00u0y0de</v>
      </c>
      <c r="L1364" s="28" t="str">
        <f ca="1">ДАННЫЕ!$I1364&amp;"VN"&amp;IF(ДАННЫЕ!AW1364&gt;0,11,10)&amp;"CD"&amp;IF(ДАННЫЕ!BF1364&gt;500,16,IF(ДАННЫЕ!BF1364&gt;350,15,IF(ДАННЫЕ!BF1364&gt;=200,14,IF(ДАННЫЕ!BF1364&gt;=100,13,IF(ДАННЫЕ!BF1364&gt;=50,12,IF(ДАННЫЕ!BF1364&gt;0,11,10))))))&amp;"AR"&amp;IF(ДАННЫЕ!BX1364&gt;0,1,0)&amp;"GD"&amp;B1364&amp;"VV"&amp;IF(E1364&gt;=5,IF(E1364&lt;18,1,0),0)</f>
        <v>VN10CD10AR0GD0VV0</v>
      </c>
      <c r="M1364" s="28" t="str">
        <f>ДАННЫЕ!$I1364&amp;"b"&amp;ДАННЫЕ!$BI1364&amp;"r"&amp;ДАННЫЕ!$BJ1364&amp;"CD"&amp;IF(ДАННЫЕ!BF1364&gt;0,IF(ДАННЫЕ!BF1364&lt;200,1,IF(ДАННЫЕ!BF1364&lt;350,2,3)),0)&amp;"h"&amp;IF(ДАННЫЕ!$BK1364+ДАННЫЕ!$BL1364+ДАННЫЕ!$BM1364&gt;0,1,0)&amp;"x"&amp;ДАННЫЕ!$BK1364&amp;"y"&amp;ДАННЫЕ!$BL1364&amp;"z"&amp;ДАННЫЕ!$BM1364&amp;"c"&amp;IF(ДАННЫЕ!$BK1364+ДАННЫЕ!$BL1364+ДАННЫЕ!$BM1364=3,1,0)&amp;"a"&amp;IF(ДАННЫЕ!$BQ1364+ДАННЫЕ!$BR1364&gt;0,1,0)&amp;"d"&amp;ДАННЫЕ!$BQ1364&amp;"v"&amp;ДАННЫЕ!$BR1364&amp;"p"&amp;ДАННЫЕ!$BS1364&amp;"n"&amp;ДАННЫЕ!$BU1364&amp;"t"&amp;ДАННЫЕ!$BV1364&amp;"o"&amp;ДАННЫЕ!$BT1364&amp;"l"&amp;IF(ДАННЫЕ!$BN1364&gt;0,1,0)&amp;ДАННЫЕ!$BN1364&amp;"g"&amp;ДАННЫЕ!$BO1364&amp;"s"&amp;ДАННЫЕ!$BP1364&amp;"DZ"&amp;IF(ДАННЫЕ!B1364-ДАННЫЕ!G1364 &lt; 60,IF(ДАННЫЕ!B1364-ДАННЫЕ!G1364 &gt;= 0,1,0),0)&amp;"u"&amp;IF(ДАННЫЕ!$CJ1364&gt;0,1,0)</f>
        <v>brCD0h0xyzc0a0dvpntol0gsDZ1u0</v>
      </c>
      <c r="N1364" s="28" t="str">
        <f ca="1">ДАННЫЕ!$F1364&amp;ДАННЫЕ!$I1364&amp;"g"&amp;B1364&amp;"cf"&amp;D1364&amp;"a"&amp;IF(ДАННЫЕ!$BX1364&gt;0,1,0)&amp;IF(ДАННЫЕ!$BF1364&gt;500,1,IF(ДАННЫЕ!$BF1364&gt;350,2,IF(ДАННЫЕ!$BF1364&gt;=200,3,IF(ДАННЫЕ!$BF1364&gt;=100,4,IF(ДАННЫЕ!$BF1364&gt;=50,5,IF(ДАННЫЕ!$BF1364&lt;50,6,0))))))&amp;"AR"&amp;IF(DATEDIF(ДАННЫЕ!$BX1364,ДАННЫЕ!$F$1,"y")&gt;1,1,0)&amp;"VG"&amp;IF(ДАННЫЕ!$BH1364="0",1,0)&amp;"o"&amp;IF(T1364+ДАННЫЕ!$AF1364+ДАННЫЕ!$AG1364+ДАННЫЕ!$AH1364+ДАННЫЕ!$AI1364+ДАННЫЕ!$AJ1364+ДАННЫЕ!$AP1364+ДАННЫЕ!$AQ1364+ДАННЫЕ!$AR1364+ДАННЫЕ!$AU1364+ДАННЫЕ!$AW1364+ДАННЫЕ!$AS1364+ДАННЫЕ!$AT1364&gt;0,1,0)&amp;"x"&amp;ДАННЫЕ!$AG1364&amp;"p"&amp;IF(ДАННЫЕ!$BY1364&gt;0,1,0)&amp;"v"&amp;IF(ДАННЫЕ!$BZ1364&gt;0,1,0)&amp;"n"&amp;ДАННЫЕ!$CA1364&amp;"t"&amp;ДАННЫЕ!$AY1364&amp;"k"&amp;ДАННЫЕ!$CB1364&amp;"q"&amp;ДАННЫЕ!$CC1364&amp;"w"&amp;ДАННЫЕ!$CD1364&amp;"e"&amp;ДАННЫЕ!$CE1364&amp;"m"&amp;ДАННЫЕ!$CF1364&amp;"c"&amp;ДАННЫЕ!$CG1364&amp;"z"&amp;ДАННЫЕ!$CH1364&amp;"d"&amp;IF(H1364=4,1,0)&amp;"s"&amp;IF(ДАННЫЕ!$J1364=1,0,1)&amp;"u"&amp;IF(ДАННЫЕ!$CJ1364&gt;0,1,0)</f>
        <v>g0cf0a06AR1VG0o0xp0v0ntkqwemczd0s1u0</v>
      </c>
      <c r="O1364" s="28" t="str">
        <f>ДАННЫЕ!$I1364&amp;"g"&amp;B1364&amp;A1364&amp;"f"&amp;P1364&amp;"c"&amp;IF(ДАННЫЕ!$U1364&gt;0,1,0)&amp;"s"&amp;IF(ДАННЫЕ!$Q1364&gt;0,IF(YEAR(ДАННЫЕ!$F$1)=YEAR(ДАННЫЕ!$Q1364),IF(MONTH(ДАННЫЕ!$F$1)=MONTH(ДАННЫЕ!$Q1364),111,11),1),0)&amp;"i"&amp;IF(ДАННЫЕ!$R1364+ДАННЫЕ!$S1364+ДАННЫЕ!$T1364=0,0,1)&amp;"h"&amp;IF(ДАННЫЕ!$P1364&gt;0,1,0)&amp;"p"&amp;IF(ДАННЫЕ!$CI1364&gt;0,IF(YEAR(ДАННЫЕ!$F$1)=YEAR(ДАННЫЕ!$CI1364),IF(MONTH(ДАННЫЕ!$F$1)=MONTH(ДАННЫЕ!$CI1364),111,11),1),0)&amp;"d"&amp;IF(ДАННЫЕ!$CJ1364&gt;0,IF(YEAR(ДАННЫЕ!$F$1)=YEAR(ДАННЫЕ!$CJ1364),IF(MONTH(ДАННЫЕ!$F$1)=MONTH(ДАННЫЕ!$CJ1364),111,11),1),0)&amp;"o"&amp;IF(ДАННЫЕ!$CK1364&gt;0,IF(MONTH(ДАННЫЕ!$F$1)=MONTH(ДАННЫЕ!$CK1364),111,11),0)&amp;"v"&amp;IF(ДАННЫЕ!$BE1364&gt;0,IF(MONTH(ДАННЫЕ!$F$1)=MONTH(ДАННЫЕ!$BE1364),111,11),0)</f>
        <v>g00f0c0s0i0h0p0d0o0v0</v>
      </c>
      <c r="P1364" s="15">
        <f t="shared" si="65"/>
        <v>0</v>
      </c>
      <c r="Q1364" s="15">
        <f>IF(ДАННЫЕ!$F$1&gt;ДАННЫЕ!$N1364,IF(YEAR(ДАННЫЕ!$F$1)=YEAR(ДАННЫЕ!M1364),1,0),0)</f>
        <v>0</v>
      </c>
      <c r="R1364" s="15">
        <f>IF(ДАННЫЕ!$F$1&gt;ДАННЫЕ!$N1364,IF(YEAR(ДАННЫЕ!$F$1)=YEAR(ДАННЫЕ!N1364),1,0),0)</f>
        <v>0</v>
      </c>
      <c r="S1364" s="15">
        <f>IF(ДАННЫЕ!$AA1364="2А",1,IF(ДАННЫЕ!$AA1364="2Б",2,IF(ДАННЫЕ!$AA1364="2В",3,IF(ДАННЫЕ!$AA1364=3,4,IF(ДАННЫЕ!$AA1364="4А",5,IF(ДАННЫЕ!$AA1364="4Б",6,IF(ДАННЫЕ!$AA1364="4В",7,IF(ДАННЫЕ!$AA1364=5,8,0))))))))</f>
        <v>0</v>
      </c>
      <c r="T1364" s="15">
        <f>IF(OR(ДАННЫЕ!$AC1364=2,ДАННЫЕ!$AD1364=2,ДАННЫЕ!$AE1364=2),2,IF(OR(ДАННЫЕ!$AC1364=1,ДАННЫЕ!$AD1364=1,ДАННЫЕ!$AE1364=1),1,0))</f>
        <v>0</v>
      </c>
    </row>
    <row r="1365" spans="1:20" x14ac:dyDescent="0.2">
      <c r="A1365" s="78">
        <f>IF(B1365&gt;0,IF(MONTH(ДАННЫЕ!$F$1)=MONTH(ДАННЫЕ!$B1365),1,0),0)</f>
        <v>0</v>
      </c>
      <c r="B1365" s="14">
        <f>IF(ДАННЫЕ!$B1365&gt;0,IF(YEAR(ДАННЫЕ!$F$1)=YEAR(ДАННЫЕ!$B1365),1,0),0)</f>
        <v>0</v>
      </c>
      <c r="C1365" s="14">
        <f>IF(ДАННЫЕ!$CM1365&gt;0,IF(YEAR(ДАННЫЕ!$F$1)=YEAR(ДАННЫЕ!$CM1365),1,0),0)</f>
        <v>0</v>
      </c>
      <c r="D1365" s="14">
        <f>IF(ДАННЫЕ!$CJ1365&gt;0,IF(ДАННЫЕ!$CL1365&gt;ДАННЫЕ!$F$1,1,IF(ДАННЫЕ!$CL1365&gt;0,0,1)),0)</f>
        <v>0</v>
      </c>
      <c r="E1365" s="43" t="str">
        <f ca="1">IF(ДАННЫЕ!$F$1&gt;0,IF(ДАННЫЕ!$G1365&gt;0,DATEDIF(ДАННЫЕ!$G1365,ДАННЫЕ!$F$1,"y"),""),IF(ДАННЫЕ!$G1365&gt;0,DATEDIF(ДАННЫЕ!$G1365,TODAY(),"y"),""))</f>
        <v/>
      </c>
      <c r="F1365" s="43" t="str">
        <f xml:space="preserve"> IF(ДАННЫЕ!$F1365="М",IF(E1365&gt;=18,IF(E1365&lt;60,1,""),""),"")&amp;IF(ДАННЫЕ!$F1365="Ж",IF(E1365&gt;=18,IF(E1365&lt;55,1,""),""),"")</f>
        <v/>
      </c>
      <c r="G1365" s="43" t="str">
        <f xml:space="preserve"> IF(ДАННЫЕ!$F1365="М",IF(E1365&gt;=60,2,""),"")&amp;IF(ДАННЫЕ!$F1365="Ж",IF(E1365&gt;=55,2,""),"")</f>
        <v/>
      </c>
      <c r="H1365" s="43" t="str">
        <f t="shared" ca="1" si="63"/>
        <v/>
      </c>
      <c r="I1365" s="43" t="str">
        <f t="shared" ca="1" si="64"/>
        <v>03</v>
      </c>
      <c r="J1365" s="28" t="str">
        <f ca="1">ДАННЫЕ!$F1365&amp;H1365&amp;I1365&amp;ДАННЫЕ!$I1365&amp;"m"&amp;IF(ДАННЫЕ!$I1365&gt;0,IF(ДАННЫЕ!$J1365&gt;0,0,1),"")&amp;"f"&amp;IF(ДАННЫЕ!$R1365&gt;0,IF(YEAR(ДАННЫЕ!$F$1)=YEAR(ДАННЫЕ!$R1365),1,0),0)&amp;"z"&amp;ДАННЫЕ!$R1365&amp;"p"&amp;ДАННЫЕ!$S1365&amp;"i"&amp;ДАННЫЕ!$T1365&amp;"h"&amp;ДАННЫЕ!$K1365&amp;"be"&amp;ДАННЫЕ!$BI1365&amp;"CD"&amp;IF(ДАННЫЕ!BF1365&gt;500,4,IF(ДАННЫЕ!BF1365&gt;350,3,IF(ДАННЫЕ!BF1365&gt;200,2,IF(ДАННЫЕ!BF1365&gt;0,1,0))))&amp;"g"&amp;B1365&amp;"d"&amp;H1365&amp;"l"&amp;ДАННЫЕ!AT1365&amp;"a"&amp;ДАННЫЕ!$V1365&amp;"v"&amp;R1365&amp;"k"&amp;ДАННЫЕ!$U1365&amp;"s"&amp;ДАННЫЕ!$Y1365&amp;"t"&amp;ДАННЫЕ!$X1365&amp;"b"&amp;IF(ДАННЫЕ!$Q1365&gt;1,1,0)&amp;"PP"&amp;ДАННЫЕ!Z1365&amp;"c"&amp;S1365&amp;"x"&amp;IF(ДАННЫЕ!$BY1365&gt;0,IF(YEAR(ДАННЫЕ!$F$1)=YEAR(ДАННЫЕ!$BY1365),1,0),0)&amp;"n"&amp;IF(ДАННЫЕ!$BZ1365&gt;0,IF(YEAR(ДАННЫЕ!$F$1)=YEAR(ДАННЫЕ!$BZ1365),1,0),0)&amp;"u"&amp;D1365&amp;"z"&amp;IF(ДАННЫЕ!$CL1365&gt;0,IF(YEAR(ДАННЫЕ!$F$1)&gt;YEAR(ДАННЫЕ!$CL1365),11,12),0)</f>
        <v>03mf0zpihbeCD0g0dlav0kstb0PPc0x0n0u0z0</v>
      </c>
      <c r="K1365" s="28" t="str">
        <f ca="1">ДАННЫЕ!$I1365&amp;"x"&amp;B1365&amp;"w"&amp;IF(T1365+ДАННЫЕ!AD1365+ДАННЫЕ!AE1365+ДАННЫЕ!AF1365+ДАННЫЕ!AG1365+ДАННЫЕ!AH1365+ДАННЫЕ!$AL1365+ДАННЫЕ!AI1365+ДАННЫЕ!AJ1365+ДАННЫЕ!AK1365+ДАННЫЕ!AP1365+ДАННЫЕ!AQ1365+ДАННЫЕ!AR1365+ДАННЫЕ!$AM1365+ДАННЫЕ!$AN1365+ДАННЫЕ!AS1365+ДАННЫЕ!AT1365&gt;0,1,0)&amp;IF(OR(T1365=2,ДАННЫЕ!AD1365=2,ДАННЫЕ!AE1365=2,ДАННЫЕ!AF1365=2,ДАННЫЕ!AG1365=2,ДАННЫЕ!AH1365=2,ДАННЫЕ!$AL1365=2,ДАННЫЕ!AI1365=2,ДАННЫЕ!AJ1365=2,ДАННЫЕ!AK1365=2,ДАННЫЕ!AP1365=2,ДАННЫЕ!AQ1365=2,ДАННЫЕ!AR1365=2,ДАННЫЕ!$AM1365=2,ДАННЫЕ!$AN1365=2,ДАННЫЕ!AS1365=2,ДАННЫЕ!AT1365=2),2,0)&amp;"t"&amp;IF(T1365&gt;0,"1"&amp;T1365,"00")&amp;"f"&amp;IF(ДАННЫЕ!$AC1365,"1"&amp;ДАННЫЕ!$AC1365,"00")&amp;"b"&amp;IF(ДАННЫЕ!$AD1365,"1"&amp;ДАННЫЕ!$AD1365,"00")&amp;"g"&amp;IF(ДАННЫЕ!$AF1365,"1"&amp;ДАННЫЕ!$AF1365,"00")&amp;"c"&amp;IF(ДАННЫЕ!$AG1365,"1"&amp;ДАННЫЕ!$AG1365,"00")&amp;"i"&amp;IF(ДАННЫЕ!$AH1365,"1"&amp;ДАННЫЕ!$AH1365,"00")&amp;"r"&amp;IF(ДАННЫЕ!$AL1365,"1"&amp;ДАННЫЕ!$AL1365,"00")&amp;"m"&amp;IF(ДАННЫЕ!$AI1365,"1"&amp;ДАННЫЕ!$AI1365,"00")&amp;"hS"&amp;IF(ДАННЫЕ!$AJ1365,"1"&amp;ДАННЫЕ!$AJ1365,"00")&amp;"hZ"&amp;IF(ДАННЫЕ!$AK1365,"1"&amp;ДАННЫЕ!$AK1365,"00")&amp;"p"&amp;IF(ДАННЫЕ!$AP1365,"1"&amp;ДАННЫЕ!$AP1365,"00")&amp;"k"&amp;IF(ДАННЫЕ!$AQ1365,"1"&amp;ДАННЫЕ!$AQ1365,"00")&amp;"z"&amp;IF(ДАННЫЕ!$AR1365,"1"&amp;ДАННЫЕ!$AR1365,"00")&amp;"j"&amp;IF(ДАННЫЕ!$AM1365,"1"&amp;ДАННЫЕ!$AM1365,"00")&amp;"n"&amp;IF(ДАННЫЕ!$AN1365,"1"&amp;ДАННЫЕ!$AN1365,"00")&amp;"E"&amp;ДАННЫЕ!BI1365&amp;"L"&amp;ДАННЫЕ!AO1365&amp;"h"&amp;IF(ДАННЫЕ!$AU1365&gt;0,1,0)&amp;"v"&amp;IF(ДАННЫЕ!$AW1365&gt;0,1,0)&amp;"a"&amp;IF(ДАННЫЕ!$AS1365,"1"&amp;ДАННЫЕ!$AS1365,"00")&amp;"s"&amp;IF(ДАННЫЕ!$AT1365,"1"&amp;ДАННЫЕ!$AT1365,"00")&amp;"u"&amp;IF(ДАННЫЕ!$CJ1365&gt;0,1,0)&amp;"y"&amp;B1365&amp;"d"&amp;H1365&amp;"e"&amp;F1365&amp;G1365</f>
        <v>x0w00t00f00b00g00c00i00r00m00hS00hZ00p00k00z00j00n00ELh0v0a00s00u0y0de</v>
      </c>
      <c r="L1365" s="28" t="str">
        <f ca="1">ДАННЫЕ!$I1365&amp;"VN"&amp;IF(ДАННЫЕ!AW1365&gt;0,11,10)&amp;"CD"&amp;IF(ДАННЫЕ!BF1365&gt;500,16,IF(ДАННЫЕ!BF1365&gt;350,15,IF(ДАННЫЕ!BF1365&gt;=200,14,IF(ДАННЫЕ!BF1365&gt;=100,13,IF(ДАННЫЕ!BF1365&gt;=50,12,IF(ДАННЫЕ!BF1365&gt;0,11,10))))))&amp;"AR"&amp;IF(ДАННЫЕ!BX1365&gt;0,1,0)&amp;"GD"&amp;B1365&amp;"VV"&amp;IF(E1365&gt;=5,IF(E1365&lt;18,1,0),0)</f>
        <v>VN10CD10AR0GD0VV0</v>
      </c>
      <c r="M1365" s="28" t="str">
        <f>ДАННЫЕ!$I1365&amp;"b"&amp;ДАННЫЕ!$BI1365&amp;"r"&amp;ДАННЫЕ!$BJ1365&amp;"CD"&amp;IF(ДАННЫЕ!BF1365&gt;0,IF(ДАННЫЕ!BF1365&lt;200,1,IF(ДАННЫЕ!BF1365&lt;350,2,3)),0)&amp;"h"&amp;IF(ДАННЫЕ!$BK1365+ДАННЫЕ!$BL1365+ДАННЫЕ!$BM1365&gt;0,1,0)&amp;"x"&amp;ДАННЫЕ!$BK1365&amp;"y"&amp;ДАННЫЕ!$BL1365&amp;"z"&amp;ДАННЫЕ!$BM1365&amp;"c"&amp;IF(ДАННЫЕ!$BK1365+ДАННЫЕ!$BL1365+ДАННЫЕ!$BM1365=3,1,0)&amp;"a"&amp;IF(ДАННЫЕ!$BQ1365+ДАННЫЕ!$BR1365&gt;0,1,0)&amp;"d"&amp;ДАННЫЕ!$BQ1365&amp;"v"&amp;ДАННЫЕ!$BR1365&amp;"p"&amp;ДАННЫЕ!$BS1365&amp;"n"&amp;ДАННЫЕ!$BU1365&amp;"t"&amp;ДАННЫЕ!$BV1365&amp;"o"&amp;ДАННЫЕ!$BT1365&amp;"l"&amp;IF(ДАННЫЕ!$BN1365&gt;0,1,0)&amp;ДАННЫЕ!$BN1365&amp;"g"&amp;ДАННЫЕ!$BO1365&amp;"s"&amp;ДАННЫЕ!$BP1365&amp;"DZ"&amp;IF(ДАННЫЕ!B1365-ДАННЫЕ!G1365 &lt; 60,IF(ДАННЫЕ!B1365-ДАННЫЕ!G1365 &gt;= 0,1,0),0)&amp;"u"&amp;IF(ДАННЫЕ!$CJ1365&gt;0,1,0)</f>
        <v>brCD0h0xyzc0a0dvpntol0gsDZ1u0</v>
      </c>
      <c r="N1365" s="28" t="str">
        <f ca="1">ДАННЫЕ!$F1365&amp;ДАННЫЕ!$I1365&amp;"g"&amp;B1365&amp;"cf"&amp;D1365&amp;"a"&amp;IF(ДАННЫЕ!$BX1365&gt;0,1,0)&amp;IF(ДАННЫЕ!$BF1365&gt;500,1,IF(ДАННЫЕ!$BF1365&gt;350,2,IF(ДАННЫЕ!$BF1365&gt;=200,3,IF(ДАННЫЕ!$BF1365&gt;=100,4,IF(ДАННЫЕ!$BF1365&gt;=50,5,IF(ДАННЫЕ!$BF1365&lt;50,6,0))))))&amp;"AR"&amp;IF(DATEDIF(ДАННЫЕ!$BX1365,ДАННЫЕ!$F$1,"y")&gt;1,1,0)&amp;"VG"&amp;IF(ДАННЫЕ!$BH1365="0",1,0)&amp;"o"&amp;IF(T1365+ДАННЫЕ!$AF1365+ДАННЫЕ!$AG1365+ДАННЫЕ!$AH1365+ДАННЫЕ!$AI1365+ДАННЫЕ!$AJ1365+ДАННЫЕ!$AP1365+ДАННЫЕ!$AQ1365+ДАННЫЕ!$AR1365+ДАННЫЕ!$AU1365+ДАННЫЕ!$AW1365+ДАННЫЕ!$AS1365+ДАННЫЕ!$AT1365&gt;0,1,0)&amp;"x"&amp;ДАННЫЕ!$AG1365&amp;"p"&amp;IF(ДАННЫЕ!$BY1365&gt;0,1,0)&amp;"v"&amp;IF(ДАННЫЕ!$BZ1365&gt;0,1,0)&amp;"n"&amp;ДАННЫЕ!$CA1365&amp;"t"&amp;ДАННЫЕ!$AY1365&amp;"k"&amp;ДАННЫЕ!$CB1365&amp;"q"&amp;ДАННЫЕ!$CC1365&amp;"w"&amp;ДАННЫЕ!$CD1365&amp;"e"&amp;ДАННЫЕ!$CE1365&amp;"m"&amp;ДАННЫЕ!$CF1365&amp;"c"&amp;ДАННЫЕ!$CG1365&amp;"z"&amp;ДАННЫЕ!$CH1365&amp;"d"&amp;IF(H1365=4,1,0)&amp;"s"&amp;IF(ДАННЫЕ!$J1365=1,0,1)&amp;"u"&amp;IF(ДАННЫЕ!$CJ1365&gt;0,1,0)</f>
        <v>g0cf0a06AR1VG0o0xp0v0ntkqwemczd0s1u0</v>
      </c>
      <c r="O1365" s="28" t="str">
        <f>ДАННЫЕ!$I1365&amp;"g"&amp;B1365&amp;A1365&amp;"f"&amp;P1365&amp;"c"&amp;IF(ДАННЫЕ!$U1365&gt;0,1,0)&amp;"s"&amp;IF(ДАННЫЕ!$Q1365&gt;0,IF(YEAR(ДАННЫЕ!$F$1)=YEAR(ДАННЫЕ!$Q1365),IF(MONTH(ДАННЫЕ!$F$1)=MONTH(ДАННЫЕ!$Q1365),111,11),1),0)&amp;"i"&amp;IF(ДАННЫЕ!$R1365+ДАННЫЕ!$S1365+ДАННЫЕ!$T1365=0,0,1)&amp;"h"&amp;IF(ДАННЫЕ!$P1365&gt;0,1,0)&amp;"p"&amp;IF(ДАННЫЕ!$CI1365&gt;0,IF(YEAR(ДАННЫЕ!$F$1)=YEAR(ДАННЫЕ!$CI1365),IF(MONTH(ДАННЫЕ!$F$1)=MONTH(ДАННЫЕ!$CI1365),111,11),1),0)&amp;"d"&amp;IF(ДАННЫЕ!$CJ1365&gt;0,IF(YEAR(ДАННЫЕ!$F$1)=YEAR(ДАННЫЕ!$CJ1365),IF(MONTH(ДАННЫЕ!$F$1)=MONTH(ДАННЫЕ!$CJ1365),111,11),1),0)&amp;"o"&amp;IF(ДАННЫЕ!$CK1365&gt;0,IF(MONTH(ДАННЫЕ!$F$1)=MONTH(ДАННЫЕ!$CK1365),111,11),0)&amp;"v"&amp;IF(ДАННЫЕ!$BE1365&gt;0,IF(MONTH(ДАННЫЕ!$F$1)=MONTH(ДАННЫЕ!$BE1365),111,11),0)</f>
        <v>g00f0c0s0i0h0p0d0o0v0</v>
      </c>
      <c r="P1365" s="15">
        <f t="shared" si="65"/>
        <v>0</v>
      </c>
      <c r="Q1365" s="15">
        <f>IF(ДАННЫЕ!$F$1&gt;ДАННЫЕ!$N1365,IF(YEAR(ДАННЫЕ!$F$1)=YEAR(ДАННЫЕ!M1365),1,0),0)</f>
        <v>0</v>
      </c>
      <c r="R1365" s="15">
        <f>IF(ДАННЫЕ!$F$1&gt;ДАННЫЕ!$N1365,IF(YEAR(ДАННЫЕ!$F$1)=YEAR(ДАННЫЕ!N1365),1,0),0)</f>
        <v>0</v>
      </c>
      <c r="S1365" s="15">
        <f>IF(ДАННЫЕ!$AA1365="2А",1,IF(ДАННЫЕ!$AA1365="2Б",2,IF(ДАННЫЕ!$AA1365="2В",3,IF(ДАННЫЕ!$AA1365=3,4,IF(ДАННЫЕ!$AA1365="4А",5,IF(ДАННЫЕ!$AA1365="4Б",6,IF(ДАННЫЕ!$AA1365="4В",7,IF(ДАННЫЕ!$AA1365=5,8,0))))))))</f>
        <v>0</v>
      </c>
      <c r="T1365" s="15">
        <f>IF(OR(ДАННЫЕ!$AC1365=2,ДАННЫЕ!$AD1365=2,ДАННЫЕ!$AE1365=2),2,IF(OR(ДАННЫЕ!$AC1365=1,ДАННЫЕ!$AD1365=1,ДАННЫЕ!$AE1365=1),1,0))</f>
        <v>0</v>
      </c>
    </row>
    <row r="1366" spans="1:20" x14ac:dyDescent="0.2">
      <c r="A1366" s="78">
        <f>IF(B1366&gt;0,IF(MONTH(ДАННЫЕ!$F$1)=MONTH(ДАННЫЕ!$B1366),1,0),0)</f>
        <v>0</v>
      </c>
      <c r="B1366" s="14">
        <f>IF(ДАННЫЕ!$B1366&gt;0,IF(YEAR(ДАННЫЕ!$F$1)=YEAR(ДАННЫЕ!$B1366),1,0),0)</f>
        <v>0</v>
      </c>
      <c r="C1366" s="14">
        <f>IF(ДАННЫЕ!$CM1366&gt;0,IF(YEAR(ДАННЫЕ!$F$1)=YEAR(ДАННЫЕ!$CM1366),1,0),0)</f>
        <v>0</v>
      </c>
      <c r="D1366" s="14">
        <f>IF(ДАННЫЕ!$CJ1366&gt;0,IF(ДАННЫЕ!$CL1366&gt;ДАННЫЕ!$F$1,1,IF(ДАННЫЕ!$CL1366&gt;0,0,1)),0)</f>
        <v>0</v>
      </c>
      <c r="E1366" s="43" t="str">
        <f ca="1">IF(ДАННЫЕ!$F$1&gt;0,IF(ДАННЫЕ!$G1366&gt;0,DATEDIF(ДАННЫЕ!$G1366,ДАННЫЕ!$F$1,"y"),""),IF(ДАННЫЕ!$G1366&gt;0,DATEDIF(ДАННЫЕ!$G1366,TODAY(),"y"),""))</f>
        <v/>
      </c>
      <c r="F1366" s="43" t="str">
        <f xml:space="preserve"> IF(ДАННЫЕ!$F1366="М",IF(E1366&gt;=18,IF(E1366&lt;60,1,""),""),"")&amp;IF(ДАННЫЕ!$F1366="Ж",IF(E1366&gt;=18,IF(E1366&lt;55,1,""),""),"")</f>
        <v/>
      </c>
      <c r="G1366" s="43" t="str">
        <f xml:space="preserve"> IF(ДАННЫЕ!$F1366="М",IF(E1366&gt;=60,2,""),"")&amp;IF(ДАННЫЕ!$F1366="Ж",IF(E1366&gt;=55,2,""),"")</f>
        <v/>
      </c>
      <c r="H1366" s="43" t="str">
        <f t="shared" ca="1" si="63"/>
        <v/>
      </c>
      <c r="I1366" s="43" t="str">
        <f t="shared" ca="1" si="64"/>
        <v>03</v>
      </c>
      <c r="J1366" s="28" t="str">
        <f ca="1">ДАННЫЕ!$F1366&amp;H1366&amp;I1366&amp;ДАННЫЕ!$I1366&amp;"m"&amp;IF(ДАННЫЕ!$I1366&gt;0,IF(ДАННЫЕ!$J1366&gt;0,0,1),"")&amp;"f"&amp;IF(ДАННЫЕ!$R1366&gt;0,IF(YEAR(ДАННЫЕ!$F$1)=YEAR(ДАННЫЕ!$R1366),1,0),0)&amp;"z"&amp;ДАННЫЕ!$R1366&amp;"p"&amp;ДАННЫЕ!$S1366&amp;"i"&amp;ДАННЫЕ!$T1366&amp;"h"&amp;ДАННЫЕ!$K1366&amp;"be"&amp;ДАННЫЕ!$BI1366&amp;"CD"&amp;IF(ДАННЫЕ!BF1366&gt;500,4,IF(ДАННЫЕ!BF1366&gt;350,3,IF(ДАННЫЕ!BF1366&gt;200,2,IF(ДАННЫЕ!BF1366&gt;0,1,0))))&amp;"g"&amp;B1366&amp;"d"&amp;H1366&amp;"l"&amp;ДАННЫЕ!AT1366&amp;"a"&amp;ДАННЫЕ!$V1366&amp;"v"&amp;R1366&amp;"k"&amp;ДАННЫЕ!$U1366&amp;"s"&amp;ДАННЫЕ!$Y1366&amp;"t"&amp;ДАННЫЕ!$X1366&amp;"b"&amp;IF(ДАННЫЕ!$Q1366&gt;1,1,0)&amp;"PP"&amp;ДАННЫЕ!Z1366&amp;"c"&amp;S1366&amp;"x"&amp;IF(ДАННЫЕ!$BY1366&gt;0,IF(YEAR(ДАННЫЕ!$F$1)=YEAR(ДАННЫЕ!$BY1366),1,0),0)&amp;"n"&amp;IF(ДАННЫЕ!$BZ1366&gt;0,IF(YEAR(ДАННЫЕ!$F$1)=YEAR(ДАННЫЕ!$BZ1366),1,0),0)&amp;"u"&amp;D1366&amp;"z"&amp;IF(ДАННЫЕ!$CL1366&gt;0,IF(YEAR(ДАННЫЕ!$F$1)&gt;YEAR(ДАННЫЕ!$CL1366),11,12),0)</f>
        <v>03mf0zpihbeCD0g0dlav0kstb0PPc0x0n0u0z0</v>
      </c>
      <c r="K1366" s="28" t="str">
        <f ca="1">ДАННЫЕ!$I1366&amp;"x"&amp;B1366&amp;"w"&amp;IF(T1366+ДАННЫЕ!AD1366+ДАННЫЕ!AE1366+ДАННЫЕ!AF1366+ДАННЫЕ!AG1366+ДАННЫЕ!AH1366+ДАННЫЕ!$AL1366+ДАННЫЕ!AI1366+ДАННЫЕ!AJ1366+ДАННЫЕ!AK1366+ДАННЫЕ!AP1366+ДАННЫЕ!AQ1366+ДАННЫЕ!AR1366+ДАННЫЕ!$AM1366+ДАННЫЕ!$AN1366+ДАННЫЕ!AS1366+ДАННЫЕ!AT1366&gt;0,1,0)&amp;IF(OR(T1366=2,ДАННЫЕ!AD1366=2,ДАННЫЕ!AE1366=2,ДАННЫЕ!AF1366=2,ДАННЫЕ!AG1366=2,ДАННЫЕ!AH1366=2,ДАННЫЕ!$AL1366=2,ДАННЫЕ!AI1366=2,ДАННЫЕ!AJ1366=2,ДАННЫЕ!AK1366=2,ДАННЫЕ!AP1366=2,ДАННЫЕ!AQ1366=2,ДАННЫЕ!AR1366=2,ДАННЫЕ!$AM1366=2,ДАННЫЕ!$AN1366=2,ДАННЫЕ!AS1366=2,ДАННЫЕ!AT1366=2),2,0)&amp;"t"&amp;IF(T1366&gt;0,"1"&amp;T1366,"00")&amp;"f"&amp;IF(ДАННЫЕ!$AC1366,"1"&amp;ДАННЫЕ!$AC1366,"00")&amp;"b"&amp;IF(ДАННЫЕ!$AD1366,"1"&amp;ДАННЫЕ!$AD1366,"00")&amp;"g"&amp;IF(ДАННЫЕ!$AF1366,"1"&amp;ДАННЫЕ!$AF1366,"00")&amp;"c"&amp;IF(ДАННЫЕ!$AG1366,"1"&amp;ДАННЫЕ!$AG1366,"00")&amp;"i"&amp;IF(ДАННЫЕ!$AH1366,"1"&amp;ДАННЫЕ!$AH1366,"00")&amp;"r"&amp;IF(ДАННЫЕ!$AL1366,"1"&amp;ДАННЫЕ!$AL1366,"00")&amp;"m"&amp;IF(ДАННЫЕ!$AI1366,"1"&amp;ДАННЫЕ!$AI1366,"00")&amp;"hS"&amp;IF(ДАННЫЕ!$AJ1366,"1"&amp;ДАННЫЕ!$AJ1366,"00")&amp;"hZ"&amp;IF(ДАННЫЕ!$AK1366,"1"&amp;ДАННЫЕ!$AK1366,"00")&amp;"p"&amp;IF(ДАННЫЕ!$AP1366,"1"&amp;ДАННЫЕ!$AP1366,"00")&amp;"k"&amp;IF(ДАННЫЕ!$AQ1366,"1"&amp;ДАННЫЕ!$AQ1366,"00")&amp;"z"&amp;IF(ДАННЫЕ!$AR1366,"1"&amp;ДАННЫЕ!$AR1366,"00")&amp;"j"&amp;IF(ДАННЫЕ!$AM1366,"1"&amp;ДАННЫЕ!$AM1366,"00")&amp;"n"&amp;IF(ДАННЫЕ!$AN1366,"1"&amp;ДАННЫЕ!$AN1366,"00")&amp;"E"&amp;ДАННЫЕ!BI1366&amp;"L"&amp;ДАННЫЕ!AO1366&amp;"h"&amp;IF(ДАННЫЕ!$AU1366&gt;0,1,0)&amp;"v"&amp;IF(ДАННЫЕ!$AW1366&gt;0,1,0)&amp;"a"&amp;IF(ДАННЫЕ!$AS1366,"1"&amp;ДАННЫЕ!$AS1366,"00")&amp;"s"&amp;IF(ДАННЫЕ!$AT1366,"1"&amp;ДАННЫЕ!$AT1366,"00")&amp;"u"&amp;IF(ДАННЫЕ!$CJ1366&gt;0,1,0)&amp;"y"&amp;B1366&amp;"d"&amp;H1366&amp;"e"&amp;F1366&amp;G1366</f>
        <v>x0w00t00f00b00g00c00i00r00m00hS00hZ00p00k00z00j00n00ELh0v0a00s00u0y0de</v>
      </c>
      <c r="L1366" s="28" t="str">
        <f ca="1">ДАННЫЕ!$I1366&amp;"VN"&amp;IF(ДАННЫЕ!AW1366&gt;0,11,10)&amp;"CD"&amp;IF(ДАННЫЕ!BF1366&gt;500,16,IF(ДАННЫЕ!BF1366&gt;350,15,IF(ДАННЫЕ!BF1366&gt;=200,14,IF(ДАННЫЕ!BF1366&gt;=100,13,IF(ДАННЫЕ!BF1366&gt;=50,12,IF(ДАННЫЕ!BF1366&gt;0,11,10))))))&amp;"AR"&amp;IF(ДАННЫЕ!BX1366&gt;0,1,0)&amp;"GD"&amp;B1366&amp;"VV"&amp;IF(E1366&gt;=5,IF(E1366&lt;18,1,0),0)</f>
        <v>VN10CD10AR0GD0VV0</v>
      </c>
      <c r="M1366" s="28" t="str">
        <f>ДАННЫЕ!$I1366&amp;"b"&amp;ДАННЫЕ!$BI1366&amp;"r"&amp;ДАННЫЕ!$BJ1366&amp;"CD"&amp;IF(ДАННЫЕ!BF1366&gt;0,IF(ДАННЫЕ!BF1366&lt;200,1,IF(ДАННЫЕ!BF1366&lt;350,2,3)),0)&amp;"h"&amp;IF(ДАННЫЕ!$BK1366+ДАННЫЕ!$BL1366+ДАННЫЕ!$BM1366&gt;0,1,0)&amp;"x"&amp;ДАННЫЕ!$BK1366&amp;"y"&amp;ДАННЫЕ!$BL1366&amp;"z"&amp;ДАННЫЕ!$BM1366&amp;"c"&amp;IF(ДАННЫЕ!$BK1366+ДАННЫЕ!$BL1366+ДАННЫЕ!$BM1366=3,1,0)&amp;"a"&amp;IF(ДАННЫЕ!$BQ1366+ДАННЫЕ!$BR1366&gt;0,1,0)&amp;"d"&amp;ДАННЫЕ!$BQ1366&amp;"v"&amp;ДАННЫЕ!$BR1366&amp;"p"&amp;ДАННЫЕ!$BS1366&amp;"n"&amp;ДАННЫЕ!$BU1366&amp;"t"&amp;ДАННЫЕ!$BV1366&amp;"o"&amp;ДАННЫЕ!$BT1366&amp;"l"&amp;IF(ДАННЫЕ!$BN1366&gt;0,1,0)&amp;ДАННЫЕ!$BN1366&amp;"g"&amp;ДАННЫЕ!$BO1366&amp;"s"&amp;ДАННЫЕ!$BP1366&amp;"DZ"&amp;IF(ДАННЫЕ!B1366-ДАННЫЕ!G1366 &lt; 60,IF(ДАННЫЕ!B1366-ДАННЫЕ!G1366 &gt;= 0,1,0),0)&amp;"u"&amp;IF(ДАННЫЕ!$CJ1366&gt;0,1,0)</f>
        <v>brCD0h0xyzc0a0dvpntol0gsDZ1u0</v>
      </c>
      <c r="N1366" s="28" t="str">
        <f ca="1">ДАННЫЕ!$F1366&amp;ДАННЫЕ!$I1366&amp;"g"&amp;B1366&amp;"cf"&amp;D1366&amp;"a"&amp;IF(ДАННЫЕ!$BX1366&gt;0,1,0)&amp;IF(ДАННЫЕ!$BF1366&gt;500,1,IF(ДАННЫЕ!$BF1366&gt;350,2,IF(ДАННЫЕ!$BF1366&gt;=200,3,IF(ДАННЫЕ!$BF1366&gt;=100,4,IF(ДАННЫЕ!$BF1366&gt;=50,5,IF(ДАННЫЕ!$BF1366&lt;50,6,0))))))&amp;"AR"&amp;IF(DATEDIF(ДАННЫЕ!$BX1366,ДАННЫЕ!$F$1,"y")&gt;1,1,0)&amp;"VG"&amp;IF(ДАННЫЕ!$BH1366="0",1,0)&amp;"o"&amp;IF(T1366+ДАННЫЕ!$AF1366+ДАННЫЕ!$AG1366+ДАННЫЕ!$AH1366+ДАННЫЕ!$AI1366+ДАННЫЕ!$AJ1366+ДАННЫЕ!$AP1366+ДАННЫЕ!$AQ1366+ДАННЫЕ!$AR1366+ДАННЫЕ!$AU1366+ДАННЫЕ!$AW1366+ДАННЫЕ!$AS1366+ДАННЫЕ!$AT1366&gt;0,1,0)&amp;"x"&amp;ДАННЫЕ!$AG1366&amp;"p"&amp;IF(ДАННЫЕ!$BY1366&gt;0,1,0)&amp;"v"&amp;IF(ДАННЫЕ!$BZ1366&gt;0,1,0)&amp;"n"&amp;ДАННЫЕ!$CA1366&amp;"t"&amp;ДАННЫЕ!$AY1366&amp;"k"&amp;ДАННЫЕ!$CB1366&amp;"q"&amp;ДАННЫЕ!$CC1366&amp;"w"&amp;ДАННЫЕ!$CD1366&amp;"e"&amp;ДАННЫЕ!$CE1366&amp;"m"&amp;ДАННЫЕ!$CF1366&amp;"c"&amp;ДАННЫЕ!$CG1366&amp;"z"&amp;ДАННЫЕ!$CH1366&amp;"d"&amp;IF(H1366=4,1,0)&amp;"s"&amp;IF(ДАННЫЕ!$J1366=1,0,1)&amp;"u"&amp;IF(ДАННЫЕ!$CJ1366&gt;0,1,0)</f>
        <v>g0cf0a06AR1VG0o0xp0v0ntkqwemczd0s1u0</v>
      </c>
      <c r="O1366" s="28" t="str">
        <f>ДАННЫЕ!$I1366&amp;"g"&amp;B1366&amp;A1366&amp;"f"&amp;P1366&amp;"c"&amp;IF(ДАННЫЕ!$U1366&gt;0,1,0)&amp;"s"&amp;IF(ДАННЫЕ!$Q1366&gt;0,IF(YEAR(ДАННЫЕ!$F$1)=YEAR(ДАННЫЕ!$Q1366),IF(MONTH(ДАННЫЕ!$F$1)=MONTH(ДАННЫЕ!$Q1366),111,11),1),0)&amp;"i"&amp;IF(ДАННЫЕ!$R1366+ДАННЫЕ!$S1366+ДАННЫЕ!$T1366=0,0,1)&amp;"h"&amp;IF(ДАННЫЕ!$P1366&gt;0,1,0)&amp;"p"&amp;IF(ДАННЫЕ!$CI1366&gt;0,IF(YEAR(ДАННЫЕ!$F$1)=YEAR(ДАННЫЕ!$CI1366),IF(MONTH(ДАННЫЕ!$F$1)=MONTH(ДАННЫЕ!$CI1366),111,11),1),0)&amp;"d"&amp;IF(ДАННЫЕ!$CJ1366&gt;0,IF(YEAR(ДАННЫЕ!$F$1)=YEAR(ДАННЫЕ!$CJ1366),IF(MONTH(ДАННЫЕ!$F$1)=MONTH(ДАННЫЕ!$CJ1366),111,11),1),0)&amp;"o"&amp;IF(ДАННЫЕ!$CK1366&gt;0,IF(MONTH(ДАННЫЕ!$F$1)=MONTH(ДАННЫЕ!$CK1366),111,11),0)&amp;"v"&amp;IF(ДАННЫЕ!$BE1366&gt;0,IF(MONTH(ДАННЫЕ!$F$1)=MONTH(ДАННЫЕ!$BE1366),111,11),0)</f>
        <v>g00f0c0s0i0h0p0d0o0v0</v>
      </c>
      <c r="P1366" s="15">
        <f t="shared" si="65"/>
        <v>0</v>
      </c>
      <c r="Q1366" s="15">
        <f>IF(ДАННЫЕ!$F$1&gt;ДАННЫЕ!$N1366,IF(YEAR(ДАННЫЕ!$F$1)=YEAR(ДАННЫЕ!M1366),1,0),0)</f>
        <v>0</v>
      </c>
      <c r="R1366" s="15">
        <f>IF(ДАННЫЕ!$F$1&gt;ДАННЫЕ!$N1366,IF(YEAR(ДАННЫЕ!$F$1)=YEAR(ДАННЫЕ!N1366),1,0),0)</f>
        <v>0</v>
      </c>
      <c r="S1366" s="15">
        <f>IF(ДАННЫЕ!$AA1366="2А",1,IF(ДАННЫЕ!$AA1366="2Б",2,IF(ДАННЫЕ!$AA1366="2В",3,IF(ДАННЫЕ!$AA1366=3,4,IF(ДАННЫЕ!$AA1366="4А",5,IF(ДАННЫЕ!$AA1366="4Б",6,IF(ДАННЫЕ!$AA1366="4В",7,IF(ДАННЫЕ!$AA1366=5,8,0))))))))</f>
        <v>0</v>
      </c>
      <c r="T1366" s="15">
        <f>IF(OR(ДАННЫЕ!$AC1366=2,ДАННЫЕ!$AD1366=2,ДАННЫЕ!$AE1366=2),2,IF(OR(ДАННЫЕ!$AC1366=1,ДАННЫЕ!$AD1366=1,ДАННЫЕ!$AE1366=1),1,0))</f>
        <v>0</v>
      </c>
    </row>
    <row r="1367" spans="1:20" x14ac:dyDescent="0.2">
      <c r="A1367" s="78">
        <f>IF(B1367&gt;0,IF(MONTH(ДАННЫЕ!$F$1)=MONTH(ДАННЫЕ!$B1367),1,0),0)</f>
        <v>0</v>
      </c>
      <c r="B1367" s="14">
        <f>IF(ДАННЫЕ!$B1367&gt;0,IF(YEAR(ДАННЫЕ!$F$1)=YEAR(ДАННЫЕ!$B1367),1,0),0)</f>
        <v>0</v>
      </c>
      <c r="C1367" s="14">
        <f>IF(ДАННЫЕ!$CM1367&gt;0,IF(YEAR(ДАННЫЕ!$F$1)=YEAR(ДАННЫЕ!$CM1367),1,0),0)</f>
        <v>0</v>
      </c>
      <c r="D1367" s="14">
        <f>IF(ДАННЫЕ!$CJ1367&gt;0,IF(ДАННЫЕ!$CL1367&gt;ДАННЫЕ!$F$1,1,IF(ДАННЫЕ!$CL1367&gt;0,0,1)),0)</f>
        <v>0</v>
      </c>
      <c r="E1367" s="43" t="str">
        <f ca="1">IF(ДАННЫЕ!$F$1&gt;0,IF(ДАННЫЕ!$G1367&gt;0,DATEDIF(ДАННЫЕ!$G1367,ДАННЫЕ!$F$1,"y"),""),IF(ДАННЫЕ!$G1367&gt;0,DATEDIF(ДАННЫЕ!$G1367,TODAY(),"y"),""))</f>
        <v/>
      </c>
      <c r="F1367" s="43" t="str">
        <f xml:space="preserve"> IF(ДАННЫЕ!$F1367="М",IF(E1367&gt;=18,IF(E1367&lt;60,1,""),""),"")&amp;IF(ДАННЫЕ!$F1367="Ж",IF(E1367&gt;=18,IF(E1367&lt;55,1,""),""),"")</f>
        <v/>
      </c>
      <c r="G1367" s="43" t="str">
        <f xml:space="preserve"> IF(ДАННЫЕ!$F1367="М",IF(E1367&gt;=60,2,""),"")&amp;IF(ДАННЫЕ!$F1367="Ж",IF(E1367&gt;=55,2,""),"")</f>
        <v/>
      </c>
      <c r="H1367" s="43" t="str">
        <f t="shared" ca="1" si="63"/>
        <v/>
      </c>
      <c r="I1367" s="43" t="str">
        <f t="shared" ca="1" si="64"/>
        <v>03</v>
      </c>
      <c r="J1367" s="28" t="str">
        <f ca="1">ДАННЫЕ!$F1367&amp;H1367&amp;I1367&amp;ДАННЫЕ!$I1367&amp;"m"&amp;IF(ДАННЫЕ!$I1367&gt;0,IF(ДАННЫЕ!$J1367&gt;0,0,1),"")&amp;"f"&amp;IF(ДАННЫЕ!$R1367&gt;0,IF(YEAR(ДАННЫЕ!$F$1)=YEAR(ДАННЫЕ!$R1367),1,0),0)&amp;"z"&amp;ДАННЫЕ!$R1367&amp;"p"&amp;ДАННЫЕ!$S1367&amp;"i"&amp;ДАННЫЕ!$T1367&amp;"h"&amp;ДАННЫЕ!$K1367&amp;"be"&amp;ДАННЫЕ!$BI1367&amp;"CD"&amp;IF(ДАННЫЕ!BF1367&gt;500,4,IF(ДАННЫЕ!BF1367&gt;350,3,IF(ДАННЫЕ!BF1367&gt;200,2,IF(ДАННЫЕ!BF1367&gt;0,1,0))))&amp;"g"&amp;B1367&amp;"d"&amp;H1367&amp;"l"&amp;ДАННЫЕ!AT1367&amp;"a"&amp;ДАННЫЕ!$V1367&amp;"v"&amp;R1367&amp;"k"&amp;ДАННЫЕ!$U1367&amp;"s"&amp;ДАННЫЕ!$Y1367&amp;"t"&amp;ДАННЫЕ!$X1367&amp;"b"&amp;IF(ДАННЫЕ!$Q1367&gt;1,1,0)&amp;"PP"&amp;ДАННЫЕ!Z1367&amp;"c"&amp;S1367&amp;"x"&amp;IF(ДАННЫЕ!$BY1367&gt;0,IF(YEAR(ДАННЫЕ!$F$1)=YEAR(ДАННЫЕ!$BY1367),1,0),0)&amp;"n"&amp;IF(ДАННЫЕ!$BZ1367&gt;0,IF(YEAR(ДАННЫЕ!$F$1)=YEAR(ДАННЫЕ!$BZ1367),1,0),0)&amp;"u"&amp;D1367&amp;"z"&amp;IF(ДАННЫЕ!$CL1367&gt;0,IF(YEAR(ДАННЫЕ!$F$1)&gt;YEAR(ДАННЫЕ!$CL1367),11,12),0)</f>
        <v>03mf0zpihbeCD0g0dlav0kstb0PPc0x0n0u0z0</v>
      </c>
      <c r="K1367" s="28" t="str">
        <f ca="1">ДАННЫЕ!$I1367&amp;"x"&amp;B1367&amp;"w"&amp;IF(T1367+ДАННЫЕ!AD1367+ДАННЫЕ!AE1367+ДАННЫЕ!AF1367+ДАННЫЕ!AG1367+ДАННЫЕ!AH1367+ДАННЫЕ!$AL1367+ДАННЫЕ!AI1367+ДАННЫЕ!AJ1367+ДАННЫЕ!AK1367+ДАННЫЕ!AP1367+ДАННЫЕ!AQ1367+ДАННЫЕ!AR1367+ДАННЫЕ!$AM1367+ДАННЫЕ!$AN1367+ДАННЫЕ!AS1367+ДАННЫЕ!AT1367&gt;0,1,0)&amp;IF(OR(T1367=2,ДАННЫЕ!AD1367=2,ДАННЫЕ!AE1367=2,ДАННЫЕ!AF1367=2,ДАННЫЕ!AG1367=2,ДАННЫЕ!AH1367=2,ДАННЫЕ!$AL1367=2,ДАННЫЕ!AI1367=2,ДАННЫЕ!AJ1367=2,ДАННЫЕ!AK1367=2,ДАННЫЕ!AP1367=2,ДАННЫЕ!AQ1367=2,ДАННЫЕ!AR1367=2,ДАННЫЕ!$AM1367=2,ДАННЫЕ!$AN1367=2,ДАННЫЕ!AS1367=2,ДАННЫЕ!AT1367=2),2,0)&amp;"t"&amp;IF(T1367&gt;0,"1"&amp;T1367,"00")&amp;"f"&amp;IF(ДАННЫЕ!$AC1367,"1"&amp;ДАННЫЕ!$AC1367,"00")&amp;"b"&amp;IF(ДАННЫЕ!$AD1367,"1"&amp;ДАННЫЕ!$AD1367,"00")&amp;"g"&amp;IF(ДАННЫЕ!$AF1367,"1"&amp;ДАННЫЕ!$AF1367,"00")&amp;"c"&amp;IF(ДАННЫЕ!$AG1367,"1"&amp;ДАННЫЕ!$AG1367,"00")&amp;"i"&amp;IF(ДАННЫЕ!$AH1367,"1"&amp;ДАННЫЕ!$AH1367,"00")&amp;"r"&amp;IF(ДАННЫЕ!$AL1367,"1"&amp;ДАННЫЕ!$AL1367,"00")&amp;"m"&amp;IF(ДАННЫЕ!$AI1367,"1"&amp;ДАННЫЕ!$AI1367,"00")&amp;"hS"&amp;IF(ДАННЫЕ!$AJ1367,"1"&amp;ДАННЫЕ!$AJ1367,"00")&amp;"hZ"&amp;IF(ДАННЫЕ!$AK1367,"1"&amp;ДАННЫЕ!$AK1367,"00")&amp;"p"&amp;IF(ДАННЫЕ!$AP1367,"1"&amp;ДАННЫЕ!$AP1367,"00")&amp;"k"&amp;IF(ДАННЫЕ!$AQ1367,"1"&amp;ДАННЫЕ!$AQ1367,"00")&amp;"z"&amp;IF(ДАННЫЕ!$AR1367,"1"&amp;ДАННЫЕ!$AR1367,"00")&amp;"j"&amp;IF(ДАННЫЕ!$AM1367,"1"&amp;ДАННЫЕ!$AM1367,"00")&amp;"n"&amp;IF(ДАННЫЕ!$AN1367,"1"&amp;ДАННЫЕ!$AN1367,"00")&amp;"E"&amp;ДАННЫЕ!BI1367&amp;"L"&amp;ДАННЫЕ!AO1367&amp;"h"&amp;IF(ДАННЫЕ!$AU1367&gt;0,1,0)&amp;"v"&amp;IF(ДАННЫЕ!$AW1367&gt;0,1,0)&amp;"a"&amp;IF(ДАННЫЕ!$AS1367,"1"&amp;ДАННЫЕ!$AS1367,"00")&amp;"s"&amp;IF(ДАННЫЕ!$AT1367,"1"&amp;ДАННЫЕ!$AT1367,"00")&amp;"u"&amp;IF(ДАННЫЕ!$CJ1367&gt;0,1,0)&amp;"y"&amp;B1367&amp;"d"&amp;H1367&amp;"e"&amp;F1367&amp;G1367</f>
        <v>x0w00t00f00b00g00c00i00r00m00hS00hZ00p00k00z00j00n00ELh0v0a00s00u0y0de</v>
      </c>
      <c r="L1367" s="28" t="str">
        <f ca="1">ДАННЫЕ!$I1367&amp;"VN"&amp;IF(ДАННЫЕ!AW1367&gt;0,11,10)&amp;"CD"&amp;IF(ДАННЫЕ!BF1367&gt;500,16,IF(ДАННЫЕ!BF1367&gt;350,15,IF(ДАННЫЕ!BF1367&gt;=200,14,IF(ДАННЫЕ!BF1367&gt;=100,13,IF(ДАННЫЕ!BF1367&gt;=50,12,IF(ДАННЫЕ!BF1367&gt;0,11,10))))))&amp;"AR"&amp;IF(ДАННЫЕ!BX1367&gt;0,1,0)&amp;"GD"&amp;B1367&amp;"VV"&amp;IF(E1367&gt;=5,IF(E1367&lt;18,1,0),0)</f>
        <v>VN10CD10AR0GD0VV0</v>
      </c>
      <c r="M1367" s="28" t="str">
        <f>ДАННЫЕ!$I1367&amp;"b"&amp;ДАННЫЕ!$BI1367&amp;"r"&amp;ДАННЫЕ!$BJ1367&amp;"CD"&amp;IF(ДАННЫЕ!BF1367&gt;0,IF(ДАННЫЕ!BF1367&lt;200,1,IF(ДАННЫЕ!BF1367&lt;350,2,3)),0)&amp;"h"&amp;IF(ДАННЫЕ!$BK1367+ДАННЫЕ!$BL1367+ДАННЫЕ!$BM1367&gt;0,1,0)&amp;"x"&amp;ДАННЫЕ!$BK1367&amp;"y"&amp;ДАННЫЕ!$BL1367&amp;"z"&amp;ДАННЫЕ!$BM1367&amp;"c"&amp;IF(ДАННЫЕ!$BK1367+ДАННЫЕ!$BL1367+ДАННЫЕ!$BM1367=3,1,0)&amp;"a"&amp;IF(ДАННЫЕ!$BQ1367+ДАННЫЕ!$BR1367&gt;0,1,0)&amp;"d"&amp;ДАННЫЕ!$BQ1367&amp;"v"&amp;ДАННЫЕ!$BR1367&amp;"p"&amp;ДАННЫЕ!$BS1367&amp;"n"&amp;ДАННЫЕ!$BU1367&amp;"t"&amp;ДАННЫЕ!$BV1367&amp;"o"&amp;ДАННЫЕ!$BT1367&amp;"l"&amp;IF(ДАННЫЕ!$BN1367&gt;0,1,0)&amp;ДАННЫЕ!$BN1367&amp;"g"&amp;ДАННЫЕ!$BO1367&amp;"s"&amp;ДАННЫЕ!$BP1367&amp;"DZ"&amp;IF(ДАННЫЕ!B1367-ДАННЫЕ!G1367 &lt; 60,IF(ДАННЫЕ!B1367-ДАННЫЕ!G1367 &gt;= 0,1,0),0)&amp;"u"&amp;IF(ДАННЫЕ!$CJ1367&gt;0,1,0)</f>
        <v>brCD0h0xyzc0a0dvpntol0gsDZ1u0</v>
      </c>
      <c r="N1367" s="28" t="str">
        <f ca="1">ДАННЫЕ!$F1367&amp;ДАННЫЕ!$I1367&amp;"g"&amp;B1367&amp;"cf"&amp;D1367&amp;"a"&amp;IF(ДАННЫЕ!$BX1367&gt;0,1,0)&amp;IF(ДАННЫЕ!$BF1367&gt;500,1,IF(ДАННЫЕ!$BF1367&gt;350,2,IF(ДАННЫЕ!$BF1367&gt;=200,3,IF(ДАННЫЕ!$BF1367&gt;=100,4,IF(ДАННЫЕ!$BF1367&gt;=50,5,IF(ДАННЫЕ!$BF1367&lt;50,6,0))))))&amp;"AR"&amp;IF(DATEDIF(ДАННЫЕ!$BX1367,ДАННЫЕ!$F$1,"y")&gt;1,1,0)&amp;"VG"&amp;IF(ДАННЫЕ!$BH1367="0",1,0)&amp;"o"&amp;IF(T1367+ДАННЫЕ!$AF1367+ДАННЫЕ!$AG1367+ДАННЫЕ!$AH1367+ДАННЫЕ!$AI1367+ДАННЫЕ!$AJ1367+ДАННЫЕ!$AP1367+ДАННЫЕ!$AQ1367+ДАННЫЕ!$AR1367+ДАННЫЕ!$AU1367+ДАННЫЕ!$AW1367+ДАННЫЕ!$AS1367+ДАННЫЕ!$AT1367&gt;0,1,0)&amp;"x"&amp;ДАННЫЕ!$AG1367&amp;"p"&amp;IF(ДАННЫЕ!$BY1367&gt;0,1,0)&amp;"v"&amp;IF(ДАННЫЕ!$BZ1367&gt;0,1,0)&amp;"n"&amp;ДАННЫЕ!$CA1367&amp;"t"&amp;ДАННЫЕ!$AY1367&amp;"k"&amp;ДАННЫЕ!$CB1367&amp;"q"&amp;ДАННЫЕ!$CC1367&amp;"w"&amp;ДАННЫЕ!$CD1367&amp;"e"&amp;ДАННЫЕ!$CE1367&amp;"m"&amp;ДАННЫЕ!$CF1367&amp;"c"&amp;ДАННЫЕ!$CG1367&amp;"z"&amp;ДАННЫЕ!$CH1367&amp;"d"&amp;IF(H1367=4,1,0)&amp;"s"&amp;IF(ДАННЫЕ!$J1367=1,0,1)&amp;"u"&amp;IF(ДАННЫЕ!$CJ1367&gt;0,1,0)</f>
        <v>g0cf0a06AR1VG0o0xp0v0ntkqwemczd0s1u0</v>
      </c>
      <c r="O1367" s="28" t="str">
        <f>ДАННЫЕ!$I1367&amp;"g"&amp;B1367&amp;A1367&amp;"f"&amp;P1367&amp;"c"&amp;IF(ДАННЫЕ!$U1367&gt;0,1,0)&amp;"s"&amp;IF(ДАННЫЕ!$Q1367&gt;0,IF(YEAR(ДАННЫЕ!$F$1)=YEAR(ДАННЫЕ!$Q1367),IF(MONTH(ДАННЫЕ!$F$1)=MONTH(ДАННЫЕ!$Q1367),111,11),1),0)&amp;"i"&amp;IF(ДАННЫЕ!$R1367+ДАННЫЕ!$S1367+ДАННЫЕ!$T1367=0,0,1)&amp;"h"&amp;IF(ДАННЫЕ!$P1367&gt;0,1,0)&amp;"p"&amp;IF(ДАННЫЕ!$CI1367&gt;0,IF(YEAR(ДАННЫЕ!$F$1)=YEAR(ДАННЫЕ!$CI1367),IF(MONTH(ДАННЫЕ!$F$1)=MONTH(ДАННЫЕ!$CI1367),111,11),1),0)&amp;"d"&amp;IF(ДАННЫЕ!$CJ1367&gt;0,IF(YEAR(ДАННЫЕ!$F$1)=YEAR(ДАННЫЕ!$CJ1367),IF(MONTH(ДАННЫЕ!$F$1)=MONTH(ДАННЫЕ!$CJ1367),111,11),1),0)&amp;"o"&amp;IF(ДАННЫЕ!$CK1367&gt;0,IF(MONTH(ДАННЫЕ!$F$1)=MONTH(ДАННЫЕ!$CK1367),111,11),0)&amp;"v"&amp;IF(ДАННЫЕ!$BE1367&gt;0,IF(MONTH(ДАННЫЕ!$F$1)=MONTH(ДАННЫЕ!$BE1367),111,11),0)</f>
        <v>g00f0c0s0i0h0p0d0o0v0</v>
      </c>
      <c r="P1367" s="15">
        <f t="shared" si="65"/>
        <v>0</v>
      </c>
      <c r="Q1367" s="15">
        <f>IF(ДАННЫЕ!$F$1&gt;ДАННЫЕ!$N1367,IF(YEAR(ДАННЫЕ!$F$1)=YEAR(ДАННЫЕ!M1367),1,0),0)</f>
        <v>0</v>
      </c>
      <c r="R1367" s="15">
        <f>IF(ДАННЫЕ!$F$1&gt;ДАННЫЕ!$N1367,IF(YEAR(ДАННЫЕ!$F$1)=YEAR(ДАННЫЕ!N1367),1,0),0)</f>
        <v>0</v>
      </c>
      <c r="S1367" s="15">
        <f>IF(ДАННЫЕ!$AA1367="2А",1,IF(ДАННЫЕ!$AA1367="2Б",2,IF(ДАННЫЕ!$AA1367="2В",3,IF(ДАННЫЕ!$AA1367=3,4,IF(ДАННЫЕ!$AA1367="4А",5,IF(ДАННЫЕ!$AA1367="4Б",6,IF(ДАННЫЕ!$AA1367="4В",7,IF(ДАННЫЕ!$AA1367=5,8,0))))))))</f>
        <v>0</v>
      </c>
      <c r="T1367" s="15">
        <f>IF(OR(ДАННЫЕ!$AC1367=2,ДАННЫЕ!$AD1367=2,ДАННЫЕ!$AE1367=2),2,IF(OR(ДАННЫЕ!$AC1367=1,ДАННЫЕ!$AD1367=1,ДАННЫЕ!$AE1367=1),1,0))</f>
        <v>0</v>
      </c>
    </row>
    <row r="1368" spans="1:20" x14ac:dyDescent="0.2">
      <c r="A1368" s="78">
        <f>IF(B1368&gt;0,IF(MONTH(ДАННЫЕ!$F$1)=MONTH(ДАННЫЕ!$B1368),1,0),0)</f>
        <v>0</v>
      </c>
      <c r="B1368" s="14">
        <f>IF(ДАННЫЕ!$B1368&gt;0,IF(YEAR(ДАННЫЕ!$F$1)=YEAR(ДАННЫЕ!$B1368),1,0),0)</f>
        <v>0</v>
      </c>
      <c r="C1368" s="14">
        <f>IF(ДАННЫЕ!$CM1368&gt;0,IF(YEAR(ДАННЫЕ!$F$1)=YEAR(ДАННЫЕ!$CM1368),1,0),0)</f>
        <v>0</v>
      </c>
      <c r="D1368" s="14">
        <f>IF(ДАННЫЕ!$CJ1368&gt;0,IF(ДАННЫЕ!$CL1368&gt;ДАННЫЕ!$F$1,1,IF(ДАННЫЕ!$CL1368&gt;0,0,1)),0)</f>
        <v>0</v>
      </c>
      <c r="E1368" s="43" t="str">
        <f ca="1">IF(ДАННЫЕ!$F$1&gt;0,IF(ДАННЫЕ!$G1368&gt;0,DATEDIF(ДАННЫЕ!$G1368,ДАННЫЕ!$F$1,"y"),""),IF(ДАННЫЕ!$G1368&gt;0,DATEDIF(ДАННЫЕ!$G1368,TODAY(),"y"),""))</f>
        <v/>
      </c>
      <c r="F1368" s="43" t="str">
        <f xml:space="preserve"> IF(ДАННЫЕ!$F1368="М",IF(E1368&gt;=18,IF(E1368&lt;60,1,""),""),"")&amp;IF(ДАННЫЕ!$F1368="Ж",IF(E1368&gt;=18,IF(E1368&lt;55,1,""),""),"")</f>
        <v/>
      </c>
      <c r="G1368" s="43" t="str">
        <f xml:space="preserve"> IF(ДАННЫЕ!$F1368="М",IF(E1368&gt;=60,2,""),"")&amp;IF(ДАННЫЕ!$F1368="Ж",IF(E1368&gt;=55,2,""),"")</f>
        <v/>
      </c>
      <c r="H1368" s="43" t="str">
        <f t="shared" ca="1" si="63"/>
        <v/>
      </c>
      <c r="I1368" s="43" t="str">
        <f t="shared" ca="1" si="64"/>
        <v>03</v>
      </c>
      <c r="J1368" s="28" t="str">
        <f ca="1">ДАННЫЕ!$F1368&amp;H1368&amp;I1368&amp;ДАННЫЕ!$I1368&amp;"m"&amp;IF(ДАННЫЕ!$I1368&gt;0,IF(ДАННЫЕ!$J1368&gt;0,0,1),"")&amp;"f"&amp;IF(ДАННЫЕ!$R1368&gt;0,IF(YEAR(ДАННЫЕ!$F$1)=YEAR(ДАННЫЕ!$R1368),1,0),0)&amp;"z"&amp;ДАННЫЕ!$R1368&amp;"p"&amp;ДАННЫЕ!$S1368&amp;"i"&amp;ДАННЫЕ!$T1368&amp;"h"&amp;ДАННЫЕ!$K1368&amp;"be"&amp;ДАННЫЕ!$BI1368&amp;"CD"&amp;IF(ДАННЫЕ!BF1368&gt;500,4,IF(ДАННЫЕ!BF1368&gt;350,3,IF(ДАННЫЕ!BF1368&gt;200,2,IF(ДАННЫЕ!BF1368&gt;0,1,0))))&amp;"g"&amp;B1368&amp;"d"&amp;H1368&amp;"l"&amp;ДАННЫЕ!AT1368&amp;"a"&amp;ДАННЫЕ!$V1368&amp;"v"&amp;R1368&amp;"k"&amp;ДАННЫЕ!$U1368&amp;"s"&amp;ДАННЫЕ!$Y1368&amp;"t"&amp;ДАННЫЕ!$X1368&amp;"b"&amp;IF(ДАННЫЕ!$Q1368&gt;1,1,0)&amp;"PP"&amp;ДАННЫЕ!Z1368&amp;"c"&amp;S1368&amp;"x"&amp;IF(ДАННЫЕ!$BY1368&gt;0,IF(YEAR(ДАННЫЕ!$F$1)=YEAR(ДАННЫЕ!$BY1368),1,0),0)&amp;"n"&amp;IF(ДАННЫЕ!$BZ1368&gt;0,IF(YEAR(ДАННЫЕ!$F$1)=YEAR(ДАННЫЕ!$BZ1368),1,0),0)&amp;"u"&amp;D1368&amp;"z"&amp;IF(ДАННЫЕ!$CL1368&gt;0,IF(YEAR(ДАННЫЕ!$F$1)&gt;YEAR(ДАННЫЕ!$CL1368),11,12),0)</f>
        <v>03mf0zpihbeCD0g0dlav0kstb0PPc0x0n0u0z0</v>
      </c>
      <c r="K1368" s="28" t="str">
        <f ca="1">ДАННЫЕ!$I1368&amp;"x"&amp;B1368&amp;"w"&amp;IF(T1368+ДАННЫЕ!AD1368+ДАННЫЕ!AE1368+ДАННЫЕ!AF1368+ДАННЫЕ!AG1368+ДАННЫЕ!AH1368+ДАННЫЕ!$AL1368+ДАННЫЕ!AI1368+ДАННЫЕ!AJ1368+ДАННЫЕ!AK1368+ДАННЫЕ!AP1368+ДАННЫЕ!AQ1368+ДАННЫЕ!AR1368+ДАННЫЕ!$AM1368+ДАННЫЕ!$AN1368+ДАННЫЕ!AS1368+ДАННЫЕ!AT1368&gt;0,1,0)&amp;IF(OR(T1368=2,ДАННЫЕ!AD1368=2,ДАННЫЕ!AE1368=2,ДАННЫЕ!AF1368=2,ДАННЫЕ!AG1368=2,ДАННЫЕ!AH1368=2,ДАННЫЕ!$AL1368=2,ДАННЫЕ!AI1368=2,ДАННЫЕ!AJ1368=2,ДАННЫЕ!AK1368=2,ДАННЫЕ!AP1368=2,ДАННЫЕ!AQ1368=2,ДАННЫЕ!AR1368=2,ДАННЫЕ!$AM1368=2,ДАННЫЕ!$AN1368=2,ДАННЫЕ!AS1368=2,ДАННЫЕ!AT1368=2),2,0)&amp;"t"&amp;IF(T1368&gt;0,"1"&amp;T1368,"00")&amp;"f"&amp;IF(ДАННЫЕ!$AC1368,"1"&amp;ДАННЫЕ!$AC1368,"00")&amp;"b"&amp;IF(ДАННЫЕ!$AD1368,"1"&amp;ДАННЫЕ!$AD1368,"00")&amp;"g"&amp;IF(ДАННЫЕ!$AF1368,"1"&amp;ДАННЫЕ!$AF1368,"00")&amp;"c"&amp;IF(ДАННЫЕ!$AG1368,"1"&amp;ДАННЫЕ!$AG1368,"00")&amp;"i"&amp;IF(ДАННЫЕ!$AH1368,"1"&amp;ДАННЫЕ!$AH1368,"00")&amp;"r"&amp;IF(ДАННЫЕ!$AL1368,"1"&amp;ДАННЫЕ!$AL1368,"00")&amp;"m"&amp;IF(ДАННЫЕ!$AI1368,"1"&amp;ДАННЫЕ!$AI1368,"00")&amp;"hS"&amp;IF(ДАННЫЕ!$AJ1368,"1"&amp;ДАННЫЕ!$AJ1368,"00")&amp;"hZ"&amp;IF(ДАННЫЕ!$AK1368,"1"&amp;ДАННЫЕ!$AK1368,"00")&amp;"p"&amp;IF(ДАННЫЕ!$AP1368,"1"&amp;ДАННЫЕ!$AP1368,"00")&amp;"k"&amp;IF(ДАННЫЕ!$AQ1368,"1"&amp;ДАННЫЕ!$AQ1368,"00")&amp;"z"&amp;IF(ДАННЫЕ!$AR1368,"1"&amp;ДАННЫЕ!$AR1368,"00")&amp;"j"&amp;IF(ДАННЫЕ!$AM1368,"1"&amp;ДАННЫЕ!$AM1368,"00")&amp;"n"&amp;IF(ДАННЫЕ!$AN1368,"1"&amp;ДАННЫЕ!$AN1368,"00")&amp;"E"&amp;ДАННЫЕ!BI1368&amp;"L"&amp;ДАННЫЕ!AO1368&amp;"h"&amp;IF(ДАННЫЕ!$AU1368&gt;0,1,0)&amp;"v"&amp;IF(ДАННЫЕ!$AW1368&gt;0,1,0)&amp;"a"&amp;IF(ДАННЫЕ!$AS1368,"1"&amp;ДАННЫЕ!$AS1368,"00")&amp;"s"&amp;IF(ДАННЫЕ!$AT1368,"1"&amp;ДАННЫЕ!$AT1368,"00")&amp;"u"&amp;IF(ДАННЫЕ!$CJ1368&gt;0,1,0)&amp;"y"&amp;B1368&amp;"d"&amp;H1368&amp;"e"&amp;F1368&amp;G1368</f>
        <v>x0w00t00f00b00g00c00i00r00m00hS00hZ00p00k00z00j00n00ELh0v0a00s00u0y0de</v>
      </c>
      <c r="L1368" s="28" t="str">
        <f ca="1">ДАННЫЕ!$I1368&amp;"VN"&amp;IF(ДАННЫЕ!AW1368&gt;0,11,10)&amp;"CD"&amp;IF(ДАННЫЕ!BF1368&gt;500,16,IF(ДАННЫЕ!BF1368&gt;350,15,IF(ДАННЫЕ!BF1368&gt;=200,14,IF(ДАННЫЕ!BF1368&gt;=100,13,IF(ДАННЫЕ!BF1368&gt;=50,12,IF(ДАННЫЕ!BF1368&gt;0,11,10))))))&amp;"AR"&amp;IF(ДАННЫЕ!BX1368&gt;0,1,0)&amp;"GD"&amp;B1368&amp;"VV"&amp;IF(E1368&gt;=5,IF(E1368&lt;18,1,0),0)</f>
        <v>VN10CD10AR0GD0VV0</v>
      </c>
      <c r="M1368" s="28" t="str">
        <f>ДАННЫЕ!$I1368&amp;"b"&amp;ДАННЫЕ!$BI1368&amp;"r"&amp;ДАННЫЕ!$BJ1368&amp;"CD"&amp;IF(ДАННЫЕ!BF1368&gt;0,IF(ДАННЫЕ!BF1368&lt;200,1,IF(ДАННЫЕ!BF1368&lt;350,2,3)),0)&amp;"h"&amp;IF(ДАННЫЕ!$BK1368+ДАННЫЕ!$BL1368+ДАННЫЕ!$BM1368&gt;0,1,0)&amp;"x"&amp;ДАННЫЕ!$BK1368&amp;"y"&amp;ДАННЫЕ!$BL1368&amp;"z"&amp;ДАННЫЕ!$BM1368&amp;"c"&amp;IF(ДАННЫЕ!$BK1368+ДАННЫЕ!$BL1368+ДАННЫЕ!$BM1368=3,1,0)&amp;"a"&amp;IF(ДАННЫЕ!$BQ1368+ДАННЫЕ!$BR1368&gt;0,1,0)&amp;"d"&amp;ДАННЫЕ!$BQ1368&amp;"v"&amp;ДАННЫЕ!$BR1368&amp;"p"&amp;ДАННЫЕ!$BS1368&amp;"n"&amp;ДАННЫЕ!$BU1368&amp;"t"&amp;ДАННЫЕ!$BV1368&amp;"o"&amp;ДАННЫЕ!$BT1368&amp;"l"&amp;IF(ДАННЫЕ!$BN1368&gt;0,1,0)&amp;ДАННЫЕ!$BN1368&amp;"g"&amp;ДАННЫЕ!$BO1368&amp;"s"&amp;ДАННЫЕ!$BP1368&amp;"DZ"&amp;IF(ДАННЫЕ!B1368-ДАННЫЕ!G1368 &lt; 60,IF(ДАННЫЕ!B1368-ДАННЫЕ!G1368 &gt;= 0,1,0),0)&amp;"u"&amp;IF(ДАННЫЕ!$CJ1368&gt;0,1,0)</f>
        <v>brCD0h0xyzc0a0dvpntol0gsDZ1u0</v>
      </c>
      <c r="N1368" s="28" t="str">
        <f ca="1">ДАННЫЕ!$F1368&amp;ДАННЫЕ!$I1368&amp;"g"&amp;B1368&amp;"cf"&amp;D1368&amp;"a"&amp;IF(ДАННЫЕ!$BX1368&gt;0,1,0)&amp;IF(ДАННЫЕ!$BF1368&gt;500,1,IF(ДАННЫЕ!$BF1368&gt;350,2,IF(ДАННЫЕ!$BF1368&gt;=200,3,IF(ДАННЫЕ!$BF1368&gt;=100,4,IF(ДАННЫЕ!$BF1368&gt;=50,5,IF(ДАННЫЕ!$BF1368&lt;50,6,0))))))&amp;"AR"&amp;IF(DATEDIF(ДАННЫЕ!$BX1368,ДАННЫЕ!$F$1,"y")&gt;1,1,0)&amp;"VG"&amp;IF(ДАННЫЕ!$BH1368="0",1,0)&amp;"o"&amp;IF(T1368+ДАННЫЕ!$AF1368+ДАННЫЕ!$AG1368+ДАННЫЕ!$AH1368+ДАННЫЕ!$AI1368+ДАННЫЕ!$AJ1368+ДАННЫЕ!$AP1368+ДАННЫЕ!$AQ1368+ДАННЫЕ!$AR1368+ДАННЫЕ!$AU1368+ДАННЫЕ!$AW1368+ДАННЫЕ!$AS1368+ДАННЫЕ!$AT1368&gt;0,1,0)&amp;"x"&amp;ДАННЫЕ!$AG1368&amp;"p"&amp;IF(ДАННЫЕ!$BY1368&gt;0,1,0)&amp;"v"&amp;IF(ДАННЫЕ!$BZ1368&gt;0,1,0)&amp;"n"&amp;ДАННЫЕ!$CA1368&amp;"t"&amp;ДАННЫЕ!$AY1368&amp;"k"&amp;ДАННЫЕ!$CB1368&amp;"q"&amp;ДАННЫЕ!$CC1368&amp;"w"&amp;ДАННЫЕ!$CD1368&amp;"e"&amp;ДАННЫЕ!$CE1368&amp;"m"&amp;ДАННЫЕ!$CF1368&amp;"c"&amp;ДАННЫЕ!$CG1368&amp;"z"&amp;ДАННЫЕ!$CH1368&amp;"d"&amp;IF(H1368=4,1,0)&amp;"s"&amp;IF(ДАННЫЕ!$J1368=1,0,1)&amp;"u"&amp;IF(ДАННЫЕ!$CJ1368&gt;0,1,0)</f>
        <v>g0cf0a06AR1VG0o0xp0v0ntkqwemczd0s1u0</v>
      </c>
      <c r="O1368" s="28" t="str">
        <f>ДАННЫЕ!$I1368&amp;"g"&amp;B1368&amp;A1368&amp;"f"&amp;P1368&amp;"c"&amp;IF(ДАННЫЕ!$U1368&gt;0,1,0)&amp;"s"&amp;IF(ДАННЫЕ!$Q1368&gt;0,IF(YEAR(ДАННЫЕ!$F$1)=YEAR(ДАННЫЕ!$Q1368),IF(MONTH(ДАННЫЕ!$F$1)=MONTH(ДАННЫЕ!$Q1368),111,11),1),0)&amp;"i"&amp;IF(ДАННЫЕ!$R1368+ДАННЫЕ!$S1368+ДАННЫЕ!$T1368=0,0,1)&amp;"h"&amp;IF(ДАННЫЕ!$P1368&gt;0,1,0)&amp;"p"&amp;IF(ДАННЫЕ!$CI1368&gt;0,IF(YEAR(ДАННЫЕ!$F$1)=YEAR(ДАННЫЕ!$CI1368),IF(MONTH(ДАННЫЕ!$F$1)=MONTH(ДАННЫЕ!$CI1368),111,11),1),0)&amp;"d"&amp;IF(ДАННЫЕ!$CJ1368&gt;0,IF(YEAR(ДАННЫЕ!$F$1)=YEAR(ДАННЫЕ!$CJ1368),IF(MONTH(ДАННЫЕ!$F$1)=MONTH(ДАННЫЕ!$CJ1368),111,11),1),0)&amp;"o"&amp;IF(ДАННЫЕ!$CK1368&gt;0,IF(MONTH(ДАННЫЕ!$F$1)=MONTH(ДАННЫЕ!$CK1368),111,11),0)&amp;"v"&amp;IF(ДАННЫЕ!$BE1368&gt;0,IF(MONTH(ДАННЫЕ!$F$1)=MONTH(ДАННЫЕ!$BE1368),111,11),0)</f>
        <v>g00f0c0s0i0h0p0d0o0v0</v>
      </c>
      <c r="P1368" s="15">
        <f t="shared" si="65"/>
        <v>0</v>
      </c>
      <c r="Q1368" s="15">
        <f>IF(ДАННЫЕ!$F$1&gt;ДАННЫЕ!$N1368,IF(YEAR(ДАННЫЕ!$F$1)=YEAR(ДАННЫЕ!M1368),1,0),0)</f>
        <v>0</v>
      </c>
      <c r="R1368" s="15">
        <f>IF(ДАННЫЕ!$F$1&gt;ДАННЫЕ!$N1368,IF(YEAR(ДАННЫЕ!$F$1)=YEAR(ДАННЫЕ!N1368),1,0),0)</f>
        <v>0</v>
      </c>
      <c r="S1368" s="15">
        <f>IF(ДАННЫЕ!$AA1368="2А",1,IF(ДАННЫЕ!$AA1368="2Б",2,IF(ДАННЫЕ!$AA1368="2В",3,IF(ДАННЫЕ!$AA1368=3,4,IF(ДАННЫЕ!$AA1368="4А",5,IF(ДАННЫЕ!$AA1368="4Б",6,IF(ДАННЫЕ!$AA1368="4В",7,IF(ДАННЫЕ!$AA1368=5,8,0))))))))</f>
        <v>0</v>
      </c>
      <c r="T1368" s="15">
        <f>IF(OR(ДАННЫЕ!$AC1368=2,ДАННЫЕ!$AD1368=2,ДАННЫЕ!$AE1368=2),2,IF(OR(ДАННЫЕ!$AC1368=1,ДАННЫЕ!$AD1368=1,ДАННЫЕ!$AE1368=1),1,0))</f>
        <v>0</v>
      </c>
    </row>
    <row r="1369" spans="1:20" x14ac:dyDescent="0.2">
      <c r="A1369" s="78">
        <f>IF(B1369&gt;0,IF(MONTH(ДАННЫЕ!$F$1)=MONTH(ДАННЫЕ!$B1369),1,0),0)</f>
        <v>0</v>
      </c>
      <c r="B1369" s="14">
        <f>IF(ДАННЫЕ!$B1369&gt;0,IF(YEAR(ДАННЫЕ!$F$1)=YEAR(ДАННЫЕ!$B1369),1,0),0)</f>
        <v>0</v>
      </c>
      <c r="C1369" s="14">
        <f>IF(ДАННЫЕ!$CM1369&gt;0,IF(YEAR(ДАННЫЕ!$F$1)=YEAR(ДАННЫЕ!$CM1369),1,0),0)</f>
        <v>0</v>
      </c>
      <c r="D1369" s="14">
        <f>IF(ДАННЫЕ!$CJ1369&gt;0,IF(ДАННЫЕ!$CL1369&gt;ДАННЫЕ!$F$1,1,IF(ДАННЫЕ!$CL1369&gt;0,0,1)),0)</f>
        <v>0</v>
      </c>
      <c r="E1369" s="43" t="str">
        <f ca="1">IF(ДАННЫЕ!$F$1&gt;0,IF(ДАННЫЕ!$G1369&gt;0,DATEDIF(ДАННЫЕ!$G1369,ДАННЫЕ!$F$1,"y"),""),IF(ДАННЫЕ!$G1369&gt;0,DATEDIF(ДАННЫЕ!$G1369,TODAY(),"y"),""))</f>
        <v/>
      </c>
      <c r="F1369" s="43" t="str">
        <f xml:space="preserve"> IF(ДАННЫЕ!$F1369="М",IF(E1369&gt;=18,IF(E1369&lt;60,1,""),""),"")&amp;IF(ДАННЫЕ!$F1369="Ж",IF(E1369&gt;=18,IF(E1369&lt;55,1,""),""),"")</f>
        <v/>
      </c>
      <c r="G1369" s="43" t="str">
        <f xml:space="preserve"> IF(ДАННЫЕ!$F1369="М",IF(E1369&gt;=60,2,""),"")&amp;IF(ДАННЫЕ!$F1369="Ж",IF(E1369&gt;=55,2,""),"")</f>
        <v/>
      </c>
      <c r="H1369" s="43" t="str">
        <f t="shared" ca="1" si="63"/>
        <v/>
      </c>
      <c r="I1369" s="43" t="str">
        <f t="shared" ca="1" si="64"/>
        <v>03</v>
      </c>
      <c r="J1369" s="28" t="str">
        <f ca="1">ДАННЫЕ!$F1369&amp;H1369&amp;I1369&amp;ДАННЫЕ!$I1369&amp;"m"&amp;IF(ДАННЫЕ!$I1369&gt;0,IF(ДАННЫЕ!$J1369&gt;0,0,1),"")&amp;"f"&amp;IF(ДАННЫЕ!$R1369&gt;0,IF(YEAR(ДАННЫЕ!$F$1)=YEAR(ДАННЫЕ!$R1369),1,0),0)&amp;"z"&amp;ДАННЫЕ!$R1369&amp;"p"&amp;ДАННЫЕ!$S1369&amp;"i"&amp;ДАННЫЕ!$T1369&amp;"h"&amp;ДАННЫЕ!$K1369&amp;"be"&amp;ДАННЫЕ!$BI1369&amp;"CD"&amp;IF(ДАННЫЕ!BF1369&gt;500,4,IF(ДАННЫЕ!BF1369&gt;350,3,IF(ДАННЫЕ!BF1369&gt;200,2,IF(ДАННЫЕ!BF1369&gt;0,1,0))))&amp;"g"&amp;B1369&amp;"d"&amp;H1369&amp;"l"&amp;ДАННЫЕ!AT1369&amp;"a"&amp;ДАННЫЕ!$V1369&amp;"v"&amp;R1369&amp;"k"&amp;ДАННЫЕ!$U1369&amp;"s"&amp;ДАННЫЕ!$Y1369&amp;"t"&amp;ДАННЫЕ!$X1369&amp;"b"&amp;IF(ДАННЫЕ!$Q1369&gt;1,1,0)&amp;"PP"&amp;ДАННЫЕ!Z1369&amp;"c"&amp;S1369&amp;"x"&amp;IF(ДАННЫЕ!$BY1369&gt;0,IF(YEAR(ДАННЫЕ!$F$1)=YEAR(ДАННЫЕ!$BY1369),1,0),0)&amp;"n"&amp;IF(ДАННЫЕ!$BZ1369&gt;0,IF(YEAR(ДАННЫЕ!$F$1)=YEAR(ДАННЫЕ!$BZ1369),1,0),0)&amp;"u"&amp;D1369&amp;"z"&amp;IF(ДАННЫЕ!$CL1369&gt;0,IF(YEAR(ДАННЫЕ!$F$1)&gt;YEAR(ДАННЫЕ!$CL1369),11,12),0)</f>
        <v>03mf0zpihbeCD0g0dlav0kstb0PPc0x0n0u0z0</v>
      </c>
      <c r="K1369" s="28" t="str">
        <f ca="1">ДАННЫЕ!$I1369&amp;"x"&amp;B1369&amp;"w"&amp;IF(T1369+ДАННЫЕ!AD1369+ДАННЫЕ!AE1369+ДАННЫЕ!AF1369+ДАННЫЕ!AG1369+ДАННЫЕ!AH1369+ДАННЫЕ!$AL1369+ДАННЫЕ!AI1369+ДАННЫЕ!AJ1369+ДАННЫЕ!AK1369+ДАННЫЕ!AP1369+ДАННЫЕ!AQ1369+ДАННЫЕ!AR1369+ДАННЫЕ!$AM1369+ДАННЫЕ!$AN1369+ДАННЫЕ!AS1369+ДАННЫЕ!AT1369&gt;0,1,0)&amp;IF(OR(T1369=2,ДАННЫЕ!AD1369=2,ДАННЫЕ!AE1369=2,ДАННЫЕ!AF1369=2,ДАННЫЕ!AG1369=2,ДАННЫЕ!AH1369=2,ДАННЫЕ!$AL1369=2,ДАННЫЕ!AI1369=2,ДАННЫЕ!AJ1369=2,ДАННЫЕ!AK1369=2,ДАННЫЕ!AP1369=2,ДАННЫЕ!AQ1369=2,ДАННЫЕ!AR1369=2,ДАННЫЕ!$AM1369=2,ДАННЫЕ!$AN1369=2,ДАННЫЕ!AS1369=2,ДАННЫЕ!AT1369=2),2,0)&amp;"t"&amp;IF(T1369&gt;0,"1"&amp;T1369,"00")&amp;"f"&amp;IF(ДАННЫЕ!$AC1369,"1"&amp;ДАННЫЕ!$AC1369,"00")&amp;"b"&amp;IF(ДАННЫЕ!$AD1369,"1"&amp;ДАННЫЕ!$AD1369,"00")&amp;"g"&amp;IF(ДАННЫЕ!$AF1369,"1"&amp;ДАННЫЕ!$AF1369,"00")&amp;"c"&amp;IF(ДАННЫЕ!$AG1369,"1"&amp;ДАННЫЕ!$AG1369,"00")&amp;"i"&amp;IF(ДАННЫЕ!$AH1369,"1"&amp;ДАННЫЕ!$AH1369,"00")&amp;"r"&amp;IF(ДАННЫЕ!$AL1369,"1"&amp;ДАННЫЕ!$AL1369,"00")&amp;"m"&amp;IF(ДАННЫЕ!$AI1369,"1"&amp;ДАННЫЕ!$AI1369,"00")&amp;"hS"&amp;IF(ДАННЫЕ!$AJ1369,"1"&amp;ДАННЫЕ!$AJ1369,"00")&amp;"hZ"&amp;IF(ДАННЫЕ!$AK1369,"1"&amp;ДАННЫЕ!$AK1369,"00")&amp;"p"&amp;IF(ДАННЫЕ!$AP1369,"1"&amp;ДАННЫЕ!$AP1369,"00")&amp;"k"&amp;IF(ДАННЫЕ!$AQ1369,"1"&amp;ДАННЫЕ!$AQ1369,"00")&amp;"z"&amp;IF(ДАННЫЕ!$AR1369,"1"&amp;ДАННЫЕ!$AR1369,"00")&amp;"j"&amp;IF(ДАННЫЕ!$AM1369,"1"&amp;ДАННЫЕ!$AM1369,"00")&amp;"n"&amp;IF(ДАННЫЕ!$AN1369,"1"&amp;ДАННЫЕ!$AN1369,"00")&amp;"E"&amp;ДАННЫЕ!BI1369&amp;"L"&amp;ДАННЫЕ!AO1369&amp;"h"&amp;IF(ДАННЫЕ!$AU1369&gt;0,1,0)&amp;"v"&amp;IF(ДАННЫЕ!$AW1369&gt;0,1,0)&amp;"a"&amp;IF(ДАННЫЕ!$AS1369,"1"&amp;ДАННЫЕ!$AS1369,"00")&amp;"s"&amp;IF(ДАННЫЕ!$AT1369,"1"&amp;ДАННЫЕ!$AT1369,"00")&amp;"u"&amp;IF(ДАННЫЕ!$CJ1369&gt;0,1,0)&amp;"y"&amp;B1369&amp;"d"&amp;H1369&amp;"e"&amp;F1369&amp;G1369</f>
        <v>x0w00t00f00b00g00c00i00r00m00hS00hZ00p00k00z00j00n00ELh0v0a00s00u0y0de</v>
      </c>
      <c r="L1369" s="28" t="str">
        <f ca="1">ДАННЫЕ!$I1369&amp;"VN"&amp;IF(ДАННЫЕ!AW1369&gt;0,11,10)&amp;"CD"&amp;IF(ДАННЫЕ!BF1369&gt;500,16,IF(ДАННЫЕ!BF1369&gt;350,15,IF(ДАННЫЕ!BF1369&gt;=200,14,IF(ДАННЫЕ!BF1369&gt;=100,13,IF(ДАННЫЕ!BF1369&gt;=50,12,IF(ДАННЫЕ!BF1369&gt;0,11,10))))))&amp;"AR"&amp;IF(ДАННЫЕ!BX1369&gt;0,1,0)&amp;"GD"&amp;B1369&amp;"VV"&amp;IF(E1369&gt;=5,IF(E1369&lt;18,1,0),0)</f>
        <v>VN10CD10AR0GD0VV0</v>
      </c>
      <c r="M1369" s="28" t="str">
        <f>ДАННЫЕ!$I1369&amp;"b"&amp;ДАННЫЕ!$BI1369&amp;"r"&amp;ДАННЫЕ!$BJ1369&amp;"CD"&amp;IF(ДАННЫЕ!BF1369&gt;0,IF(ДАННЫЕ!BF1369&lt;200,1,IF(ДАННЫЕ!BF1369&lt;350,2,3)),0)&amp;"h"&amp;IF(ДАННЫЕ!$BK1369+ДАННЫЕ!$BL1369+ДАННЫЕ!$BM1369&gt;0,1,0)&amp;"x"&amp;ДАННЫЕ!$BK1369&amp;"y"&amp;ДАННЫЕ!$BL1369&amp;"z"&amp;ДАННЫЕ!$BM1369&amp;"c"&amp;IF(ДАННЫЕ!$BK1369+ДАННЫЕ!$BL1369+ДАННЫЕ!$BM1369=3,1,0)&amp;"a"&amp;IF(ДАННЫЕ!$BQ1369+ДАННЫЕ!$BR1369&gt;0,1,0)&amp;"d"&amp;ДАННЫЕ!$BQ1369&amp;"v"&amp;ДАННЫЕ!$BR1369&amp;"p"&amp;ДАННЫЕ!$BS1369&amp;"n"&amp;ДАННЫЕ!$BU1369&amp;"t"&amp;ДАННЫЕ!$BV1369&amp;"o"&amp;ДАННЫЕ!$BT1369&amp;"l"&amp;IF(ДАННЫЕ!$BN1369&gt;0,1,0)&amp;ДАННЫЕ!$BN1369&amp;"g"&amp;ДАННЫЕ!$BO1369&amp;"s"&amp;ДАННЫЕ!$BP1369&amp;"DZ"&amp;IF(ДАННЫЕ!B1369-ДАННЫЕ!G1369 &lt; 60,IF(ДАННЫЕ!B1369-ДАННЫЕ!G1369 &gt;= 0,1,0),0)&amp;"u"&amp;IF(ДАННЫЕ!$CJ1369&gt;0,1,0)</f>
        <v>brCD0h0xyzc0a0dvpntol0gsDZ1u0</v>
      </c>
      <c r="N1369" s="28" t="str">
        <f ca="1">ДАННЫЕ!$F1369&amp;ДАННЫЕ!$I1369&amp;"g"&amp;B1369&amp;"cf"&amp;D1369&amp;"a"&amp;IF(ДАННЫЕ!$BX1369&gt;0,1,0)&amp;IF(ДАННЫЕ!$BF1369&gt;500,1,IF(ДАННЫЕ!$BF1369&gt;350,2,IF(ДАННЫЕ!$BF1369&gt;=200,3,IF(ДАННЫЕ!$BF1369&gt;=100,4,IF(ДАННЫЕ!$BF1369&gt;=50,5,IF(ДАННЫЕ!$BF1369&lt;50,6,0))))))&amp;"AR"&amp;IF(DATEDIF(ДАННЫЕ!$BX1369,ДАННЫЕ!$F$1,"y")&gt;1,1,0)&amp;"VG"&amp;IF(ДАННЫЕ!$BH1369="0",1,0)&amp;"o"&amp;IF(T1369+ДАННЫЕ!$AF1369+ДАННЫЕ!$AG1369+ДАННЫЕ!$AH1369+ДАННЫЕ!$AI1369+ДАННЫЕ!$AJ1369+ДАННЫЕ!$AP1369+ДАННЫЕ!$AQ1369+ДАННЫЕ!$AR1369+ДАННЫЕ!$AU1369+ДАННЫЕ!$AW1369+ДАННЫЕ!$AS1369+ДАННЫЕ!$AT1369&gt;0,1,0)&amp;"x"&amp;ДАННЫЕ!$AG1369&amp;"p"&amp;IF(ДАННЫЕ!$BY1369&gt;0,1,0)&amp;"v"&amp;IF(ДАННЫЕ!$BZ1369&gt;0,1,0)&amp;"n"&amp;ДАННЫЕ!$CA1369&amp;"t"&amp;ДАННЫЕ!$AY1369&amp;"k"&amp;ДАННЫЕ!$CB1369&amp;"q"&amp;ДАННЫЕ!$CC1369&amp;"w"&amp;ДАННЫЕ!$CD1369&amp;"e"&amp;ДАННЫЕ!$CE1369&amp;"m"&amp;ДАННЫЕ!$CF1369&amp;"c"&amp;ДАННЫЕ!$CG1369&amp;"z"&amp;ДАННЫЕ!$CH1369&amp;"d"&amp;IF(H1369=4,1,0)&amp;"s"&amp;IF(ДАННЫЕ!$J1369=1,0,1)&amp;"u"&amp;IF(ДАННЫЕ!$CJ1369&gt;0,1,0)</f>
        <v>g0cf0a06AR1VG0o0xp0v0ntkqwemczd0s1u0</v>
      </c>
      <c r="O1369" s="28" t="str">
        <f>ДАННЫЕ!$I1369&amp;"g"&amp;B1369&amp;A1369&amp;"f"&amp;P1369&amp;"c"&amp;IF(ДАННЫЕ!$U1369&gt;0,1,0)&amp;"s"&amp;IF(ДАННЫЕ!$Q1369&gt;0,IF(YEAR(ДАННЫЕ!$F$1)=YEAR(ДАННЫЕ!$Q1369),IF(MONTH(ДАННЫЕ!$F$1)=MONTH(ДАННЫЕ!$Q1369),111,11),1),0)&amp;"i"&amp;IF(ДАННЫЕ!$R1369+ДАННЫЕ!$S1369+ДАННЫЕ!$T1369=0,0,1)&amp;"h"&amp;IF(ДАННЫЕ!$P1369&gt;0,1,0)&amp;"p"&amp;IF(ДАННЫЕ!$CI1369&gt;0,IF(YEAR(ДАННЫЕ!$F$1)=YEAR(ДАННЫЕ!$CI1369),IF(MONTH(ДАННЫЕ!$F$1)=MONTH(ДАННЫЕ!$CI1369),111,11),1),0)&amp;"d"&amp;IF(ДАННЫЕ!$CJ1369&gt;0,IF(YEAR(ДАННЫЕ!$F$1)=YEAR(ДАННЫЕ!$CJ1369),IF(MONTH(ДАННЫЕ!$F$1)=MONTH(ДАННЫЕ!$CJ1369),111,11),1),0)&amp;"o"&amp;IF(ДАННЫЕ!$CK1369&gt;0,IF(MONTH(ДАННЫЕ!$F$1)=MONTH(ДАННЫЕ!$CK1369),111,11),0)&amp;"v"&amp;IF(ДАННЫЕ!$BE1369&gt;0,IF(MONTH(ДАННЫЕ!$F$1)=MONTH(ДАННЫЕ!$BE1369),111,11),0)</f>
        <v>g00f0c0s0i0h0p0d0o0v0</v>
      </c>
      <c r="P1369" s="15">
        <f t="shared" si="65"/>
        <v>0</v>
      </c>
      <c r="Q1369" s="15">
        <f>IF(ДАННЫЕ!$F$1&gt;ДАННЫЕ!$N1369,IF(YEAR(ДАННЫЕ!$F$1)=YEAR(ДАННЫЕ!M1369),1,0),0)</f>
        <v>0</v>
      </c>
      <c r="R1369" s="15">
        <f>IF(ДАННЫЕ!$F$1&gt;ДАННЫЕ!$N1369,IF(YEAR(ДАННЫЕ!$F$1)=YEAR(ДАННЫЕ!N1369),1,0),0)</f>
        <v>0</v>
      </c>
      <c r="S1369" s="15">
        <f>IF(ДАННЫЕ!$AA1369="2А",1,IF(ДАННЫЕ!$AA1369="2Б",2,IF(ДАННЫЕ!$AA1369="2В",3,IF(ДАННЫЕ!$AA1369=3,4,IF(ДАННЫЕ!$AA1369="4А",5,IF(ДАННЫЕ!$AA1369="4Б",6,IF(ДАННЫЕ!$AA1369="4В",7,IF(ДАННЫЕ!$AA1369=5,8,0))))))))</f>
        <v>0</v>
      </c>
      <c r="T1369" s="15">
        <f>IF(OR(ДАННЫЕ!$AC1369=2,ДАННЫЕ!$AD1369=2,ДАННЫЕ!$AE1369=2),2,IF(OR(ДАННЫЕ!$AC1369=1,ДАННЫЕ!$AD1369=1,ДАННЫЕ!$AE1369=1),1,0))</f>
        <v>0</v>
      </c>
    </row>
    <row r="1370" spans="1:20" x14ac:dyDescent="0.2">
      <c r="A1370" s="78">
        <f>IF(B1370&gt;0,IF(MONTH(ДАННЫЕ!$F$1)=MONTH(ДАННЫЕ!$B1370),1,0),0)</f>
        <v>0</v>
      </c>
      <c r="B1370" s="14">
        <f>IF(ДАННЫЕ!$B1370&gt;0,IF(YEAR(ДАННЫЕ!$F$1)=YEAR(ДАННЫЕ!$B1370),1,0),0)</f>
        <v>0</v>
      </c>
      <c r="C1370" s="14">
        <f>IF(ДАННЫЕ!$CM1370&gt;0,IF(YEAR(ДАННЫЕ!$F$1)=YEAR(ДАННЫЕ!$CM1370),1,0),0)</f>
        <v>0</v>
      </c>
      <c r="D1370" s="14">
        <f>IF(ДАННЫЕ!$CJ1370&gt;0,IF(ДАННЫЕ!$CL1370&gt;ДАННЫЕ!$F$1,1,IF(ДАННЫЕ!$CL1370&gt;0,0,1)),0)</f>
        <v>0</v>
      </c>
      <c r="E1370" s="43" t="str">
        <f ca="1">IF(ДАННЫЕ!$F$1&gt;0,IF(ДАННЫЕ!$G1370&gt;0,DATEDIF(ДАННЫЕ!$G1370,ДАННЫЕ!$F$1,"y"),""),IF(ДАННЫЕ!$G1370&gt;0,DATEDIF(ДАННЫЕ!$G1370,TODAY(),"y"),""))</f>
        <v/>
      </c>
      <c r="F1370" s="43" t="str">
        <f xml:space="preserve"> IF(ДАННЫЕ!$F1370="М",IF(E1370&gt;=18,IF(E1370&lt;60,1,""),""),"")&amp;IF(ДАННЫЕ!$F1370="Ж",IF(E1370&gt;=18,IF(E1370&lt;55,1,""),""),"")</f>
        <v/>
      </c>
      <c r="G1370" s="43" t="str">
        <f xml:space="preserve"> IF(ДАННЫЕ!$F1370="М",IF(E1370&gt;=60,2,""),"")&amp;IF(ДАННЫЕ!$F1370="Ж",IF(E1370&gt;=55,2,""),"")</f>
        <v/>
      </c>
      <c r="H1370" s="43" t="str">
        <f t="shared" ca="1" si="63"/>
        <v/>
      </c>
      <c r="I1370" s="43" t="str">
        <f t="shared" ca="1" si="64"/>
        <v>03</v>
      </c>
      <c r="J1370" s="28" t="str">
        <f ca="1">ДАННЫЕ!$F1370&amp;H1370&amp;I1370&amp;ДАННЫЕ!$I1370&amp;"m"&amp;IF(ДАННЫЕ!$I1370&gt;0,IF(ДАННЫЕ!$J1370&gt;0,0,1),"")&amp;"f"&amp;IF(ДАННЫЕ!$R1370&gt;0,IF(YEAR(ДАННЫЕ!$F$1)=YEAR(ДАННЫЕ!$R1370),1,0),0)&amp;"z"&amp;ДАННЫЕ!$R1370&amp;"p"&amp;ДАННЫЕ!$S1370&amp;"i"&amp;ДАННЫЕ!$T1370&amp;"h"&amp;ДАННЫЕ!$K1370&amp;"be"&amp;ДАННЫЕ!$BI1370&amp;"CD"&amp;IF(ДАННЫЕ!BF1370&gt;500,4,IF(ДАННЫЕ!BF1370&gt;350,3,IF(ДАННЫЕ!BF1370&gt;200,2,IF(ДАННЫЕ!BF1370&gt;0,1,0))))&amp;"g"&amp;B1370&amp;"d"&amp;H1370&amp;"l"&amp;ДАННЫЕ!AT1370&amp;"a"&amp;ДАННЫЕ!$V1370&amp;"v"&amp;R1370&amp;"k"&amp;ДАННЫЕ!$U1370&amp;"s"&amp;ДАННЫЕ!$Y1370&amp;"t"&amp;ДАННЫЕ!$X1370&amp;"b"&amp;IF(ДАННЫЕ!$Q1370&gt;1,1,0)&amp;"PP"&amp;ДАННЫЕ!Z1370&amp;"c"&amp;S1370&amp;"x"&amp;IF(ДАННЫЕ!$BY1370&gt;0,IF(YEAR(ДАННЫЕ!$F$1)=YEAR(ДАННЫЕ!$BY1370),1,0),0)&amp;"n"&amp;IF(ДАННЫЕ!$BZ1370&gt;0,IF(YEAR(ДАННЫЕ!$F$1)=YEAR(ДАННЫЕ!$BZ1370),1,0),0)&amp;"u"&amp;D1370&amp;"z"&amp;IF(ДАННЫЕ!$CL1370&gt;0,IF(YEAR(ДАННЫЕ!$F$1)&gt;YEAR(ДАННЫЕ!$CL1370),11,12),0)</f>
        <v>03mf0zpihbeCD0g0dlav0kstb0PPc0x0n0u0z0</v>
      </c>
      <c r="K1370" s="28" t="str">
        <f ca="1">ДАННЫЕ!$I1370&amp;"x"&amp;B1370&amp;"w"&amp;IF(T1370+ДАННЫЕ!AD1370+ДАННЫЕ!AE1370+ДАННЫЕ!AF1370+ДАННЫЕ!AG1370+ДАННЫЕ!AH1370+ДАННЫЕ!$AL1370+ДАННЫЕ!AI1370+ДАННЫЕ!AJ1370+ДАННЫЕ!AK1370+ДАННЫЕ!AP1370+ДАННЫЕ!AQ1370+ДАННЫЕ!AR1370+ДАННЫЕ!$AM1370+ДАННЫЕ!$AN1370+ДАННЫЕ!AS1370+ДАННЫЕ!AT1370&gt;0,1,0)&amp;IF(OR(T1370=2,ДАННЫЕ!AD1370=2,ДАННЫЕ!AE1370=2,ДАННЫЕ!AF1370=2,ДАННЫЕ!AG1370=2,ДАННЫЕ!AH1370=2,ДАННЫЕ!$AL1370=2,ДАННЫЕ!AI1370=2,ДАННЫЕ!AJ1370=2,ДАННЫЕ!AK1370=2,ДАННЫЕ!AP1370=2,ДАННЫЕ!AQ1370=2,ДАННЫЕ!AR1370=2,ДАННЫЕ!$AM1370=2,ДАННЫЕ!$AN1370=2,ДАННЫЕ!AS1370=2,ДАННЫЕ!AT1370=2),2,0)&amp;"t"&amp;IF(T1370&gt;0,"1"&amp;T1370,"00")&amp;"f"&amp;IF(ДАННЫЕ!$AC1370,"1"&amp;ДАННЫЕ!$AC1370,"00")&amp;"b"&amp;IF(ДАННЫЕ!$AD1370,"1"&amp;ДАННЫЕ!$AD1370,"00")&amp;"g"&amp;IF(ДАННЫЕ!$AF1370,"1"&amp;ДАННЫЕ!$AF1370,"00")&amp;"c"&amp;IF(ДАННЫЕ!$AG1370,"1"&amp;ДАННЫЕ!$AG1370,"00")&amp;"i"&amp;IF(ДАННЫЕ!$AH1370,"1"&amp;ДАННЫЕ!$AH1370,"00")&amp;"r"&amp;IF(ДАННЫЕ!$AL1370,"1"&amp;ДАННЫЕ!$AL1370,"00")&amp;"m"&amp;IF(ДАННЫЕ!$AI1370,"1"&amp;ДАННЫЕ!$AI1370,"00")&amp;"hS"&amp;IF(ДАННЫЕ!$AJ1370,"1"&amp;ДАННЫЕ!$AJ1370,"00")&amp;"hZ"&amp;IF(ДАННЫЕ!$AK1370,"1"&amp;ДАННЫЕ!$AK1370,"00")&amp;"p"&amp;IF(ДАННЫЕ!$AP1370,"1"&amp;ДАННЫЕ!$AP1370,"00")&amp;"k"&amp;IF(ДАННЫЕ!$AQ1370,"1"&amp;ДАННЫЕ!$AQ1370,"00")&amp;"z"&amp;IF(ДАННЫЕ!$AR1370,"1"&amp;ДАННЫЕ!$AR1370,"00")&amp;"j"&amp;IF(ДАННЫЕ!$AM1370,"1"&amp;ДАННЫЕ!$AM1370,"00")&amp;"n"&amp;IF(ДАННЫЕ!$AN1370,"1"&amp;ДАННЫЕ!$AN1370,"00")&amp;"E"&amp;ДАННЫЕ!BI1370&amp;"L"&amp;ДАННЫЕ!AO1370&amp;"h"&amp;IF(ДАННЫЕ!$AU1370&gt;0,1,0)&amp;"v"&amp;IF(ДАННЫЕ!$AW1370&gt;0,1,0)&amp;"a"&amp;IF(ДАННЫЕ!$AS1370,"1"&amp;ДАННЫЕ!$AS1370,"00")&amp;"s"&amp;IF(ДАННЫЕ!$AT1370,"1"&amp;ДАННЫЕ!$AT1370,"00")&amp;"u"&amp;IF(ДАННЫЕ!$CJ1370&gt;0,1,0)&amp;"y"&amp;B1370&amp;"d"&amp;H1370&amp;"e"&amp;F1370&amp;G1370</f>
        <v>x0w00t00f00b00g00c00i00r00m00hS00hZ00p00k00z00j00n00ELh0v0a00s00u0y0de</v>
      </c>
      <c r="L1370" s="28" t="str">
        <f ca="1">ДАННЫЕ!$I1370&amp;"VN"&amp;IF(ДАННЫЕ!AW1370&gt;0,11,10)&amp;"CD"&amp;IF(ДАННЫЕ!BF1370&gt;500,16,IF(ДАННЫЕ!BF1370&gt;350,15,IF(ДАННЫЕ!BF1370&gt;=200,14,IF(ДАННЫЕ!BF1370&gt;=100,13,IF(ДАННЫЕ!BF1370&gt;=50,12,IF(ДАННЫЕ!BF1370&gt;0,11,10))))))&amp;"AR"&amp;IF(ДАННЫЕ!BX1370&gt;0,1,0)&amp;"GD"&amp;B1370&amp;"VV"&amp;IF(E1370&gt;=5,IF(E1370&lt;18,1,0),0)</f>
        <v>VN10CD10AR0GD0VV0</v>
      </c>
      <c r="M1370" s="28" t="str">
        <f>ДАННЫЕ!$I1370&amp;"b"&amp;ДАННЫЕ!$BI1370&amp;"r"&amp;ДАННЫЕ!$BJ1370&amp;"CD"&amp;IF(ДАННЫЕ!BF1370&gt;0,IF(ДАННЫЕ!BF1370&lt;200,1,IF(ДАННЫЕ!BF1370&lt;350,2,3)),0)&amp;"h"&amp;IF(ДАННЫЕ!$BK1370+ДАННЫЕ!$BL1370+ДАННЫЕ!$BM1370&gt;0,1,0)&amp;"x"&amp;ДАННЫЕ!$BK1370&amp;"y"&amp;ДАННЫЕ!$BL1370&amp;"z"&amp;ДАННЫЕ!$BM1370&amp;"c"&amp;IF(ДАННЫЕ!$BK1370+ДАННЫЕ!$BL1370+ДАННЫЕ!$BM1370=3,1,0)&amp;"a"&amp;IF(ДАННЫЕ!$BQ1370+ДАННЫЕ!$BR1370&gt;0,1,0)&amp;"d"&amp;ДАННЫЕ!$BQ1370&amp;"v"&amp;ДАННЫЕ!$BR1370&amp;"p"&amp;ДАННЫЕ!$BS1370&amp;"n"&amp;ДАННЫЕ!$BU1370&amp;"t"&amp;ДАННЫЕ!$BV1370&amp;"o"&amp;ДАННЫЕ!$BT1370&amp;"l"&amp;IF(ДАННЫЕ!$BN1370&gt;0,1,0)&amp;ДАННЫЕ!$BN1370&amp;"g"&amp;ДАННЫЕ!$BO1370&amp;"s"&amp;ДАННЫЕ!$BP1370&amp;"DZ"&amp;IF(ДАННЫЕ!B1370-ДАННЫЕ!G1370 &lt; 60,IF(ДАННЫЕ!B1370-ДАННЫЕ!G1370 &gt;= 0,1,0),0)&amp;"u"&amp;IF(ДАННЫЕ!$CJ1370&gt;0,1,0)</f>
        <v>brCD0h0xyzc0a0dvpntol0gsDZ1u0</v>
      </c>
      <c r="N1370" s="28" t="str">
        <f ca="1">ДАННЫЕ!$F1370&amp;ДАННЫЕ!$I1370&amp;"g"&amp;B1370&amp;"cf"&amp;D1370&amp;"a"&amp;IF(ДАННЫЕ!$BX1370&gt;0,1,0)&amp;IF(ДАННЫЕ!$BF1370&gt;500,1,IF(ДАННЫЕ!$BF1370&gt;350,2,IF(ДАННЫЕ!$BF1370&gt;=200,3,IF(ДАННЫЕ!$BF1370&gt;=100,4,IF(ДАННЫЕ!$BF1370&gt;=50,5,IF(ДАННЫЕ!$BF1370&lt;50,6,0))))))&amp;"AR"&amp;IF(DATEDIF(ДАННЫЕ!$BX1370,ДАННЫЕ!$F$1,"y")&gt;1,1,0)&amp;"VG"&amp;IF(ДАННЫЕ!$BH1370="0",1,0)&amp;"o"&amp;IF(T1370+ДАННЫЕ!$AF1370+ДАННЫЕ!$AG1370+ДАННЫЕ!$AH1370+ДАННЫЕ!$AI1370+ДАННЫЕ!$AJ1370+ДАННЫЕ!$AP1370+ДАННЫЕ!$AQ1370+ДАННЫЕ!$AR1370+ДАННЫЕ!$AU1370+ДАННЫЕ!$AW1370+ДАННЫЕ!$AS1370+ДАННЫЕ!$AT1370&gt;0,1,0)&amp;"x"&amp;ДАННЫЕ!$AG1370&amp;"p"&amp;IF(ДАННЫЕ!$BY1370&gt;0,1,0)&amp;"v"&amp;IF(ДАННЫЕ!$BZ1370&gt;0,1,0)&amp;"n"&amp;ДАННЫЕ!$CA1370&amp;"t"&amp;ДАННЫЕ!$AY1370&amp;"k"&amp;ДАННЫЕ!$CB1370&amp;"q"&amp;ДАННЫЕ!$CC1370&amp;"w"&amp;ДАННЫЕ!$CD1370&amp;"e"&amp;ДАННЫЕ!$CE1370&amp;"m"&amp;ДАННЫЕ!$CF1370&amp;"c"&amp;ДАННЫЕ!$CG1370&amp;"z"&amp;ДАННЫЕ!$CH1370&amp;"d"&amp;IF(H1370=4,1,0)&amp;"s"&amp;IF(ДАННЫЕ!$J1370=1,0,1)&amp;"u"&amp;IF(ДАННЫЕ!$CJ1370&gt;0,1,0)</f>
        <v>g0cf0a06AR1VG0o0xp0v0ntkqwemczd0s1u0</v>
      </c>
      <c r="O1370" s="28" t="str">
        <f>ДАННЫЕ!$I1370&amp;"g"&amp;B1370&amp;A1370&amp;"f"&amp;P1370&amp;"c"&amp;IF(ДАННЫЕ!$U1370&gt;0,1,0)&amp;"s"&amp;IF(ДАННЫЕ!$Q1370&gt;0,IF(YEAR(ДАННЫЕ!$F$1)=YEAR(ДАННЫЕ!$Q1370),IF(MONTH(ДАННЫЕ!$F$1)=MONTH(ДАННЫЕ!$Q1370),111,11),1),0)&amp;"i"&amp;IF(ДАННЫЕ!$R1370+ДАННЫЕ!$S1370+ДАННЫЕ!$T1370=0,0,1)&amp;"h"&amp;IF(ДАННЫЕ!$P1370&gt;0,1,0)&amp;"p"&amp;IF(ДАННЫЕ!$CI1370&gt;0,IF(YEAR(ДАННЫЕ!$F$1)=YEAR(ДАННЫЕ!$CI1370),IF(MONTH(ДАННЫЕ!$F$1)=MONTH(ДАННЫЕ!$CI1370),111,11),1),0)&amp;"d"&amp;IF(ДАННЫЕ!$CJ1370&gt;0,IF(YEAR(ДАННЫЕ!$F$1)=YEAR(ДАННЫЕ!$CJ1370),IF(MONTH(ДАННЫЕ!$F$1)=MONTH(ДАННЫЕ!$CJ1370),111,11),1),0)&amp;"o"&amp;IF(ДАННЫЕ!$CK1370&gt;0,IF(MONTH(ДАННЫЕ!$F$1)=MONTH(ДАННЫЕ!$CK1370),111,11),0)&amp;"v"&amp;IF(ДАННЫЕ!$BE1370&gt;0,IF(MONTH(ДАННЫЕ!$F$1)=MONTH(ДАННЫЕ!$BE1370),111,11),0)</f>
        <v>g00f0c0s0i0h0p0d0o0v0</v>
      </c>
      <c r="P1370" s="15">
        <f t="shared" si="65"/>
        <v>0</v>
      </c>
      <c r="Q1370" s="15">
        <f>IF(ДАННЫЕ!$F$1&gt;ДАННЫЕ!$N1370,IF(YEAR(ДАННЫЕ!$F$1)=YEAR(ДАННЫЕ!M1370),1,0),0)</f>
        <v>0</v>
      </c>
      <c r="R1370" s="15">
        <f>IF(ДАННЫЕ!$F$1&gt;ДАННЫЕ!$N1370,IF(YEAR(ДАННЫЕ!$F$1)=YEAR(ДАННЫЕ!N1370),1,0),0)</f>
        <v>0</v>
      </c>
      <c r="S1370" s="15">
        <f>IF(ДАННЫЕ!$AA1370="2А",1,IF(ДАННЫЕ!$AA1370="2Б",2,IF(ДАННЫЕ!$AA1370="2В",3,IF(ДАННЫЕ!$AA1370=3,4,IF(ДАННЫЕ!$AA1370="4А",5,IF(ДАННЫЕ!$AA1370="4Б",6,IF(ДАННЫЕ!$AA1370="4В",7,IF(ДАННЫЕ!$AA1370=5,8,0))))))))</f>
        <v>0</v>
      </c>
      <c r="T1370" s="15">
        <f>IF(OR(ДАННЫЕ!$AC1370=2,ДАННЫЕ!$AD1370=2,ДАННЫЕ!$AE1370=2),2,IF(OR(ДАННЫЕ!$AC1370=1,ДАННЫЕ!$AD1370=1,ДАННЫЕ!$AE1370=1),1,0))</f>
        <v>0</v>
      </c>
    </row>
    <row r="1371" spans="1:20" x14ac:dyDescent="0.2">
      <c r="A1371" s="78">
        <f>IF(B1371&gt;0,IF(MONTH(ДАННЫЕ!$F$1)=MONTH(ДАННЫЕ!$B1371),1,0),0)</f>
        <v>0</v>
      </c>
      <c r="B1371" s="14">
        <f>IF(ДАННЫЕ!$B1371&gt;0,IF(YEAR(ДАННЫЕ!$F$1)=YEAR(ДАННЫЕ!$B1371),1,0),0)</f>
        <v>0</v>
      </c>
      <c r="C1371" s="14">
        <f>IF(ДАННЫЕ!$CM1371&gt;0,IF(YEAR(ДАННЫЕ!$F$1)=YEAR(ДАННЫЕ!$CM1371),1,0),0)</f>
        <v>0</v>
      </c>
      <c r="D1371" s="14">
        <f>IF(ДАННЫЕ!$CJ1371&gt;0,IF(ДАННЫЕ!$CL1371&gt;ДАННЫЕ!$F$1,1,IF(ДАННЫЕ!$CL1371&gt;0,0,1)),0)</f>
        <v>0</v>
      </c>
      <c r="E1371" s="43" t="str">
        <f ca="1">IF(ДАННЫЕ!$F$1&gt;0,IF(ДАННЫЕ!$G1371&gt;0,DATEDIF(ДАННЫЕ!$G1371,ДАННЫЕ!$F$1,"y"),""),IF(ДАННЫЕ!$G1371&gt;0,DATEDIF(ДАННЫЕ!$G1371,TODAY(),"y"),""))</f>
        <v/>
      </c>
      <c r="F1371" s="43" t="str">
        <f xml:space="preserve"> IF(ДАННЫЕ!$F1371="М",IF(E1371&gt;=18,IF(E1371&lt;60,1,""),""),"")&amp;IF(ДАННЫЕ!$F1371="Ж",IF(E1371&gt;=18,IF(E1371&lt;55,1,""),""),"")</f>
        <v/>
      </c>
      <c r="G1371" s="43" t="str">
        <f xml:space="preserve"> IF(ДАННЫЕ!$F1371="М",IF(E1371&gt;=60,2,""),"")&amp;IF(ДАННЫЕ!$F1371="Ж",IF(E1371&gt;=55,2,""),"")</f>
        <v/>
      </c>
      <c r="H1371" s="43" t="str">
        <f t="shared" ca="1" si="63"/>
        <v/>
      </c>
      <c r="I1371" s="43" t="str">
        <f t="shared" ca="1" si="64"/>
        <v>03</v>
      </c>
      <c r="J1371" s="28" t="str">
        <f ca="1">ДАННЫЕ!$F1371&amp;H1371&amp;I1371&amp;ДАННЫЕ!$I1371&amp;"m"&amp;IF(ДАННЫЕ!$I1371&gt;0,IF(ДАННЫЕ!$J1371&gt;0,0,1),"")&amp;"f"&amp;IF(ДАННЫЕ!$R1371&gt;0,IF(YEAR(ДАННЫЕ!$F$1)=YEAR(ДАННЫЕ!$R1371),1,0),0)&amp;"z"&amp;ДАННЫЕ!$R1371&amp;"p"&amp;ДАННЫЕ!$S1371&amp;"i"&amp;ДАННЫЕ!$T1371&amp;"h"&amp;ДАННЫЕ!$K1371&amp;"be"&amp;ДАННЫЕ!$BI1371&amp;"CD"&amp;IF(ДАННЫЕ!BF1371&gt;500,4,IF(ДАННЫЕ!BF1371&gt;350,3,IF(ДАННЫЕ!BF1371&gt;200,2,IF(ДАННЫЕ!BF1371&gt;0,1,0))))&amp;"g"&amp;B1371&amp;"d"&amp;H1371&amp;"l"&amp;ДАННЫЕ!AT1371&amp;"a"&amp;ДАННЫЕ!$V1371&amp;"v"&amp;R1371&amp;"k"&amp;ДАННЫЕ!$U1371&amp;"s"&amp;ДАННЫЕ!$Y1371&amp;"t"&amp;ДАННЫЕ!$X1371&amp;"b"&amp;IF(ДАННЫЕ!$Q1371&gt;1,1,0)&amp;"PP"&amp;ДАННЫЕ!Z1371&amp;"c"&amp;S1371&amp;"x"&amp;IF(ДАННЫЕ!$BY1371&gt;0,IF(YEAR(ДАННЫЕ!$F$1)=YEAR(ДАННЫЕ!$BY1371),1,0),0)&amp;"n"&amp;IF(ДАННЫЕ!$BZ1371&gt;0,IF(YEAR(ДАННЫЕ!$F$1)=YEAR(ДАННЫЕ!$BZ1371),1,0),0)&amp;"u"&amp;D1371&amp;"z"&amp;IF(ДАННЫЕ!$CL1371&gt;0,IF(YEAR(ДАННЫЕ!$F$1)&gt;YEAR(ДАННЫЕ!$CL1371),11,12),0)</f>
        <v>03mf0zpihbeCD0g0dlav0kstb0PPc0x0n0u0z0</v>
      </c>
      <c r="K1371" s="28" t="str">
        <f ca="1">ДАННЫЕ!$I1371&amp;"x"&amp;B1371&amp;"w"&amp;IF(T1371+ДАННЫЕ!AD1371+ДАННЫЕ!AE1371+ДАННЫЕ!AF1371+ДАННЫЕ!AG1371+ДАННЫЕ!AH1371+ДАННЫЕ!$AL1371+ДАННЫЕ!AI1371+ДАННЫЕ!AJ1371+ДАННЫЕ!AK1371+ДАННЫЕ!AP1371+ДАННЫЕ!AQ1371+ДАННЫЕ!AR1371+ДАННЫЕ!$AM1371+ДАННЫЕ!$AN1371+ДАННЫЕ!AS1371+ДАННЫЕ!AT1371&gt;0,1,0)&amp;IF(OR(T1371=2,ДАННЫЕ!AD1371=2,ДАННЫЕ!AE1371=2,ДАННЫЕ!AF1371=2,ДАННЫЕ!AG1371=2,ДАННЫЕ!AH1371=2,ДАННЫЕ!$AL1371=2,ДАННЫЕ!AI1371=2,ДАННЫЕ!AJ1371=2,ДАННЫЕ!AK1371=2,ДАННЫЕ!AP1371=2,ДАННЫЕ!AQ1371=2,ДАННЫЕ!AR1371=2,ДАННЫЕ!$AM1371=2,ДАННЫЕ!$AN1371=2,ДАННЫЕ!AS1371=2,ДАННЫЕ!AT1371=2),2,0)&amp;"t"&amp;IF(T1371&gt;0,"1"&amp;T1371,"00")&amp;"f"&amp;IF(ДАННЫЕ!$AC1371,"1"&amp;ДАННЫЕ!$AC1371,"00")&amp;"b"&amp;IF(ДАННЫЕ!$AD1371,"1"&amp;ДАННЫЕ!$AD1371,"00")&amp;"g"&amp;IF(ДАННЫЕ!$AF1371,"1"&amp;ДАННЫЕ!$AF1371,"00")&amp;"c"&amp;IF(ДАННЫЕ!$AG1371,"1"&amp;ДАННЫЕ!$AG1371,"00")&amp;"i"&amp;IF(ДАННЫЕ!$AH1371,"1"&amp;ДАННЫЕ!$AH1371,"00")&amp;"r"&amp;IF(ДАННЫЕ!$AL1371,"1"&amp;ДАННЫЕ!$AL1371,"00")&amp;"m"&amp;IF(ДАННЫЕ!$AI1371,"1"&amp;ДАННЫЕ!$AI1371,"00")&amp;"hS"&amp;IF(ДАННЫЕ!$AJ1371,"1"&amp;ДАННЫЕ!$AJ1371,"00")&amp;"hZ"&amp;IF(ДАННЫЕ!$AK1371,"1"&amp;ДАННЫЕ!$AK1371,"00")&amp;"p"&amp;IF(ДАННЫЕ!$AP1371,"1"&amp;ДАННЫЕ!$AP1371,"00")&amp;"k"&amp;IF(ДАННЫЕ!$AQ1371,"1"&amp;ДАННЫЕ!$AQ1371,"00")&amp;"z"&amp;IF(ДАННЫЕ!$AR1371,"1"&amp;ДАННЫЕ!$AR1371,"00")&amp;"j"&amp;IF(ДАННЫЕ!$AM1371,"1"&amp;ДАННЫЕ!$AM1371,"00")&amp;"n"&amp;IF(ДАННЫЕ!$AN1371,"1"&amp;ДАННЫЕ!$AN1371,"00")&amp;"E"&amp;ДАННЫЕ!BI1371&amp;"L"&amp;ДАННЫЕ!AO1371&amp;"h"&amp;IF(ДАННЫЕ!$AU1371&gt;0,1,0)&amp;"v"&amp;IF(ДАННЫЕ!$AW1371&gt;0,1,0)&amp;"a"&amp;IF(ДАННЫЕ!$AS1371,"1"&amp;ДАННЫЕ!$AS1371,"00")&amp;"s"&amp;IF(ДАННЫЕ!$AT1371,"1"&amp;ДАННЫЕ!$AT1371,"00")&amp;"u"&amp;IF(ДАННЫЕ!$CJ1371&gt;0,1,0)&amp;"y"&amp;B1371&amp;"d"&amp;H1371&amp;"e"&amp;F1371&amp;G1371</f>
        <v>x0w00t00f00b00g00c00i00r00m00hS00hZ00p00k00z00j00n00ELh0v0a00s00u0y0de</v>
      </c>
      <c r="L1371" s="28" t="str">
        <f ca="1">ДАННЫЕ!$I1371&amp;"VN"&amp;IF(ДАННЫЕ!AW1371&gt;0,11,10)&amp;"CD"&amp;IF(ДАННЫЕ!BF1371&gt;500,16,IF(ДАННЫЕ!BF1371&gt;350,15,IF(ДАННЫЕ!BF1371&gt;=200,14,IF(ДАННЫЕ!BF1371&gt;=100,13,IF(ДАННЫЕ!BF1371&gt;=50,12,IF(ДАННЫЕ!BF1371&gt;0,11,10))))))&amp;"AR"&amp;IF(ДАННЫЕ!BX1371&gt;0,1,0)&amp;"GD"&amp;B1371&amp;"VV"&amp;IF(E1371&gt;=5,IF(E1371&lt;18,1,0),0)</f>
        <v>VN10CD10AR0GD0VV0</v>
      </c>
      <c r="M1371" s="28" t="str">
        <f>ДАННЫЕ!$I1371&amp;"b"&amp;ДАННЫЕ!$BI1371&amp;"r"&amp;ДАННЫЕ!$BJ1371&amp;"CD"&amp;IF(ДАННЫЕ!BF1371&gt;0,IF(ДАННЫЕ!BF1371&lt;200,1,IF(ДАННЫЕ!BF1371&lt;350,2,3)),0)&amp;"h"&amp;IF(ДАННЫЕ!$BK1371+ДАННЫЕ!$BL1371+ДАННЫЕ!$BM1371&gt;0,1,0)&amp;"x"&amp;ДАННЫЕ!$BK1371&amp;"y"&amp;ДАННЫЕ!$BL1371&amp;"z"&amp;ДАННЫЕ!$BM1371&amp;"c"&amp;IF(ДАННЫЕ!$BK1371+ДАННЫЕ!$BL1371+ДАННЫЕ!$BM1371=3,1,0)&amp;"a"&amp;IF(ДАННЫЕ!$BQ1371+ДАННЫЕ!$BR1371&gt;0,1,0)&amp;"d"&amp;ДАННЫЕ!$BQ1371&amp;"v"&amp;ДАННЫЕ!$BR1371&amp;"p"&amp;ДАННЫЕ!$BS1371&amp;"n"&amp;ДАННЫЕ!$BU1371&amp;"t"&amp;ДАННЫЕ!$BV1371&amp;"o"&amp;ДАННЫЕ!$BT1371&amp;"l"&amp;IF(ДАННЫЕ!$BN1371&gt;0,1,0)&amp;ДАННЫЕ!$BN1371&amp;"g"&amp;ДАННЫЕ!$BO1371&amp;"s"&amp;ДАННЫЕ!$BP1371&amp;"DZ"&amp;IF(ДАННЫЕ!B1371-ДАННЫЕ!G1371 &lt; 60,IF(ДАННЫЕ!B1371-ДАННЫЕ!G1371 &gt;= 0,1,0),0)&amp;"u"&amp;IF(ДАННЫЕ!$CJ1371&gt;0,1,0)</f>
        <v>brCD0h0xyzc0a0dvpntol0gsDZ1u0</v>
      </c>
      <c r="N1371" s="28" t="str">
        <f ca="1">ДАННЫЕ!$F1371&amp;ДАННЫЕ!$I1371&amp;"g"&amp;B1371&amp;"cf"&amp;D1371&amp;"a"&amp;IF(ДАННЫЕ!$BX1371&gt;0,1,0)&amp;IF(ДАННЫЕ!$BF1371&gt;500,1,IF(ДАННЫЕ!$BF1371&gt;350,2,IF(ДАННЫЕ!$BF1371&gt;=200,3,IF(ДАННЫЕ!$BF1371&gt;=100,4,IF(ДАННЫЕ!$BF1371&gt;=50,5,IF(ДАННЫЕ!$BF1371&lt;50,6,0))))))&amp;"AR"&amp;IF(DATEDIF(ДАННЫЕ!$BX1371,ДАННЫЕ!$F$1,"y")&gt;1,1,0)&amp;"VG"&amp;IF(ДАННЫЕ!$BH1371="0",1,0)&amp;"o"&amp;IF(T1371+ДАННЫЕ!$AF1371+ДАННЫЕ!$AG1371+ДАННЫЕ!$AH1371+ДАННЫЕ!$AI1371+ДАННЫЕ!$AJ1371+ДАННЫЕ!$AP1371+ДАННЫЕ!$AQ1371+ДАННЫЕ!$AR1371+ДАННЫЕ!$AU1371+ДАННЫЕ!$AW1371+ДАННЫЕ!$AS1371+ДАННЫЕ!$AT1371&gt;0,1,0)&amp;"x"&amp;ДАННЫЕ!$AG1371&amp;"p"&amp;IF(ДАННЫЕ!$BY1371&gt;0,1,0)&amp;"v"&amp;IF(ДАННЫЕ!$BZ1371&gt;0,1,0)&amp;"n"&amp;ДАННЫЕ!$CA1371&amp;"t"&amp;ДАННЫЕ!$AY1371&amp;"k"&amp;ДАННЫЕ!$CB1371&amp;"q"&amp;ДАННЫЕ!$CC1371&amp;"w"&amp;ДАННЫЕ!$CD1371&amp;"e"&amp;ДАННЫЕ!$CE1371&amp;"m"&amp;ДАННЫЕ!$CF1371&amp;"c"&amp;ДАННЫЕ!$CG1371&amp;"z"&amp;ДАННЫЕ!$CH1371&amp;"d"&amp;IF(H1371=4,1,0)&amp;"s"&amp;IF(ДАННЫЕ!$J1371=1,0,1)&amp;"u"&amp;IF(ДАННЫЕ!$CJ1371&gt;0,1,0)</f>
        <v>g0cf0a06AR1VG0o0xp0v0ntkqwemczd0s1u0</v>
      </c>
      <c r="O1371" s="28" t="str">
        <f>ДАННЫЕ!$I1371&amp;"g"&amp;B1371&amp;A1371&amp;"f"&amp;P1371&amp;"c"&amp;IF(ДАННЫЕ!$U1371&gt;0,1,0)&amp;"s"&amp;IF(ДАННЫЕ!$Q1371&gt;0,IF(YEAR(ДАННЫЕ!$F$1)=YEAR(ДАННЫЕ!$Q1371),IF(MONTH(ДАННЫЕ!$F$1)=MONTH(ДАННЫЕ!$Q1371),111,11),1),0)&amp;"i"&amp;IF(ДАННЫЕ!$R1371+ДАННЫЕ!$S1371+ДАННЫЕ!$T1371=0,0,1)&amp;"h"&amp;IF(ДАННЫЕ!$P1371&gt;0,1,0)&amp;"p"&amp;IF(ДАННЫЕ!$CI1371&gt;0,IF(YEAR(ДАННЫЕ!$F$1)=YEAR(ДАННЫЕ!$CI1371),IF(MONTH(ДАННЫЕ!$F$1)=MONTH(ДАННЫЕ!$CI1371),111,11),1),0)&amp;"d"&amp;IF(ДАННЫЕ!$CJ1371&gt;0,IF(YEAR(ДАННЫЕ!$F$1)=YEAR(ДАННЫЕ!$CJ1371),IF(MONTH(ДАННЫЕ!$F$1)=MONTH(ДАННЫЕ!$CJ1371),111,11),1),0)&amp;"o"&amp;IF(ДАННЫЕ!$CK1371&gt;0,IF(MONTH(ДАННЫЕ!$F$1)=MONTH(ДАННЫЕ!$CK1371),111,11),0)&amp;"v"&amp;IF(ДАННЫЕ!$BE1371&gt;0,IF(MONTH(ДАННЫЕ!$F$1)=MONTH(ДАННЫЕ!$BE1371),111,11),0)</f>
        <v>g00f0c0s0i0h0p0d0o0v0</v>
      </c>
      <c r="P1371" s="15">
        <f t="shared" si="65"/>
        <v>0</v>
      </c>
      <c r="Q1371" s="15">
        <f>IF(ДАННЫЕ!$F$1&gt;ДАННЫЕ!$N1371,IF(YEAR(ДАННЫЕ!$F$1)=YEAR(ДАННЫЕ!M1371),1,0),0)</f>
        <v>0</v>
      </c>
      <c r="R1371" s="15">
        <f>IF(ДАННЫЕ!$F$1&gt;ДАННЫЕ!$N1371,IF(YEAR(ДАННЫЕ!$F$1)=YEAR(ДАННЫЕ!N1371),1,0),0)</f>
        <v>0</v>
      </c>
      <c r="S1371" s="15">
        <f>IF(ДАННЫЕ!$AA1371="2А",1,IF(ДАННЫЕ!$AA1371="2Б",2,IF(ДАННЫЕ!$AA1371="2В",3,IF(ДАННЫЕ!$AA1371=3,4,IF(ДАННЫЕ!$AA1371="4А",5,IF(ДАННЫЕ!$AA1371="4Б",6,IF(ДАННЫЕ!$AA1371="4В",7,IF(ДАННЫЕ!$AA1371=5,8,0))))))))</f>
        <v>0</v>
      </c>
      <c r="T1371" s="15">
        <f>IF(OR(ДАННЫЕ!$AC1371=2,ДАННЫЕ!$AD1371=2,ДАННЫЕ!$AE1371=2),2,IF(OR(ДАННЫЕ!$AC1371=1,ДАННЫЕ!$AD1371=1,ДАННЫЕ!$AE1371=1),1,0))</f>
        <v>0</v>
      </c>
    </row>
    <row r="1372" spans="1:20" x14ac:dyDescent="0.2">
      <c r="A1372" s="78">
        <f>IF(B1372&gt;0,IF(MONTH(ДАННЫЕ!$F$1)=MONTH(ДАННЫЕ!$B1372),1,0),0)</f>
        <v>0</v>
      </c>
      <c r="B1372" s="14">
        <f>IF(ДАННЫЕ!$B1372&gt;0,IF(YEAR(ДАННЫЕ!$F$1)=YEAR(ДАННЫЕ!$B1372),1,0),0)</f>
        <v>0</v>
      </c>
      <c r="C1372" s="14">
        <f>IF(ДАННЫЕ!$CM1372&gt;0,IF(YEAR(ДАННЫЕ!$F$1)=YEAR(ДАННЫЕ!$CM1372),1,0),0)</f>
        <v>0</v>
      </c>
      <c r="D1372" s="14">
        <f>IF(ДАННЫЕ!$CJ1372&gt;0,IF(ДАННЫЕ!$CL1372&gt;ДАННЫЕ!$F$1,1,IF(ДАННЫЕ!$CL1372&gt;0,0,1)),0)</f>
        <v>0</v>
      </c>
      <c r="E1372" s="43" t="str">
        <f ca="1">IF(ДАННЫЕ!$F$1&gt;0,IF(ДАННЫЕ!$G1372&gt;0,DATEDIF(ДАННЫЕ!$G1372,ДАННЫЕ!$F$1,"y"),""),IF(ДАННЫЕ!$G1372&gt;0,DATEDIF(ДАННЫЕ!$G1372,TODAY(),"y"),""))</f>
        <v/>
      </c>
      <c r="F1372" s="43" t="str">
        <f xml:space="preserve"> IF(ДАННЫЕ!$F1372="М",IF(E1372&gt;=18,IF(E1372&lt;60,1,""),""),"")&amp;IF(ДАННЫЕ!$F1372="Ж",IF(E1372&gt;=18,IF(E1372&lt;55,1,""),""),"")</f>
        <v/>
      </c>
      <c r="G1372" s="43" t="str">
        <f xml:space="preserve"> IF(ДАННЫЕ!$F1372="М",IF(E1372&gt;=60,2,""),"")&amp;IF(ДАННЫЕ!$F1372="Ж",IF(E1372&gt;=55,2,""),"")</f>
        <v/>
      </c>
      <c r="H1372" s="43" t="str">
        <f t="shared" ca="1" si="63"/>
        <v/>
      </c>
      <c r="I1372" s="43" t="str">
        <f t="shared" ca="1" si="64"/>
        <v>03</v>
      </c>
      <c r="J1372" s="28" t="str">
        <f ca="1">ДАННЫЕ!$F1372&amp;H1372&amp;I1372&amp;ДАННЫЕ!$I1372&amp;"m"&amp;IF(ДАННЫЕ!$I1372&gt;0,IF(ДАННЫЕ!$J1372&gt;0,0,1),"")&amp;"f"&amp;IF(ДАННЫЕ!$R1372&gt;0,IF(YEAR(ДАННЫЕ!$F$1)=YEAR(ДАННЫЕ!$R1372),1,0),0)&amp;"z"&amp;ДАННЫЕ!$R1372&amp;"p"&amp;ДАННЫЕ!$S1372&amp;"i"&amp;ДАННЫЕ!$T1372&amp;"h"&amp;ДАННЫЕ!$K1372&amp;"be"&amp;ДАННЫЕ!$BI1372&amp;"CD"&amp;IF(ДАННЫЕ!BF1372&gt;500,4,IF(ДАННЫЕ!BF1372&gt;350,3,IF(ДАННЫЕ!BF1372&gt;200,2,IF(ДАННЫЕ!BF1372&gt;0,1,0))))&amp;"g"&amp;B1372&amp;"d"&amp;H1372&amp;"l"&amp;ДАННЫЕ!AT1372&amp;"a"&amp;ДАННЫЕ!$V1372&amp;"v"&amp;R1372&amp;"k"&amp;ДАННЫЕ!$U1372&amp;"s"&amp;ДАННЫЕ!$Y1372&amp;"t"&amp;ДАННЫЕ!$X1372&amp;"b"&amp;IF(ДАННЫЕ!$Q1372&gt;1,1,0)&amp;"PP"&amp;ДАННЫЕ!Z1372&amp;"c"&amp;S1372&amp;"x"&amp;IF(ДАННЫЕ!$BY1372&gt;0,IF(YEAR(ДАННЫЕ!$F$1)=YEAR(ДАННЫЕ!$BY1372),1,0),0)&amp;"n"&amp;IF(ДАННЫЕ!$BZ1372&gt;0,IF(YEAR(ДАННЫЕ!$F$1)=YEAR(ДАННЫЕ!$BZ1372),1,0),0)&amp;"u"&amp;D1372&amp;"z"&amp;IF(ДАННЫЕ!$CL1372&gt;0,IF(YEAR(ДАННЫЕ!$F$1)&gt;YEAR(ДАННЫЕ!$CL1372),11,12),0)</f>
        <v>03mf0zpihbeCD0g0dlav0kstb0PPc0x0n0u0z0</v>
      </c>
      <c r="K1372" s="28" t="str">
        <f ca="1">ДАННЫЕ!$I1372&amp;"x"&amp;B1372&amp;"w"&amp;IF(T1372+ДАННЫЕ!AD1372+ДАННЫЕ!AE1372+ДАННЫЕ!AF1372+ДАННЫЕ!AG1372+ДАННЫЕ!AH1372+ДАННЫЕ!$AL1372+ДАННЫЕ!AI1372+ДАННЫЕ!AJ1372+ДАННЫЕ!AK1372+ДАННЫЕ!AP1372+ДАННЫЕ!AQ1372+ДАННЫЕ!AR1372+ДАННЫЕ!$AM1372+ДАННЫЕ!$AN1372+ДАННЫЕ!AS1372+ДАННЫЕ!AT1372&gt;0,1,0)&amp;IF(OR(T1372=2,ДАННЫЕ!AD1372=2,ДАННЫЕ!AE1372=2,ДАННЫЕ!AF1372=2,ДАННЫЕ!AG1372=2,ДАННЫЕ!AH1372=2,ДАННЫЕ!$AL1372=2,ДАННЫЕ!AI1372=2,ДАННЫЕ!AJ1372=2,ДАННЫЕ!AK1372=2,ДАННЫЕ!AP1372=2,ДАННЫЕ!AQ1372=2,ДАННЫЕ!AR1372=2,ДАННЫЕ!$AM1372=2,ДАННЫЕ!$AN1372=2,ДАННЫЕ!AS1372=2,ДАННЫЕ!AT1372=2),2,0)&amp;"t"&amp;IF(T1372&gt;0,"1"&amp;T1372,"00")&amp;"f"&amp;IF(ДАННЫЕ!$AC1372,"1"&amp;ДАННЫЕ!$AC1372,"00")&amp;"b"&amp;IF(ДАННЫЕ!$AD1372,"1"&amp;ДАННЫЕ!$AD1372,"00")&amp;"g"&amp;IF(ДАННЫЕ!$AF1372,"1"&amp;ДАННЫЕ!$AF1372,"00")&amp;"c"&amp;IF(ДАННЫЕ!$AG1372,"1"&amp;ДАННЫЕ!$AG1372,"00")&amp;"i"&amp;IF(ДАННЫЕ!$AH1372,"1"&amp;ДАННЫЕ!$AH1372,"00")&amp;"r"&amp;IF(ДАННЫЕ!$AL1372,"1"&amp;ДАННЫЕ!$AL1372,"00")&amp;"m"&amp;IF(ДАННЫЕ!$AI1372,"1"&amp;ДАННЫЕ!$AI1372,"00")&amp;"hS"&amp;IF(ДАННЫЕ!$AJ1372,"1"&amp;ДАННЫЕ!$AJ1372,"00")&amp;"hZ"&amp;IF(ДАННЫЕ!$AK1372,"1"&amp;ДАННЫЕ!$AK1372,"00")&amp;"p"&amp;IF(ДАННЫЕ!$AP1372,"1"&amp;ДАННЫЕ!$AP1372,"00")&amp;"k"&amp;IF(ДАННЫЕ!$AQ1372,"1"&amp;ДАННЫЕ!$AQ1372,"00")&amp;"z"&amp;IF(ДАННЫЕ!$AR1372,"1"&amp;ДАННЫЕ!$AR1372,"00")&amp;"j"&amp;IF(ДАННЫЕ!$AM1372,"1"&amp;ДАННЫЕ!$AM1372,"00")&amp;"n"&amp;IF(ДАННЫЕ!$AN1372,"1"&amp;ДАННЫЕ!$AN1372,"00")&amp;"E"&amp;ДАННЫЕ!BI1372&amp;"L"&amp;ДАННЫЕ!AO1372&amp;"h"&amp;IF(ДАННЫЕ!$AU1372&gt;0,1,0)&amp;"v"&amp;IF(ДАННЫЕ!$AW1372&gt;0,1,0)&amp;"a"&amp;IF(ДАННЫЕ!$AS1372,"1"&amp;ДАННЫЕ!$AS1372,"00")&amp;"s"&amp;IF(ДАННЫЕ!$AT1372,"1"&amp;ДАННЫЕ!$AT1372,"00")&amp;"u"&amp;IF(ДАННЫЕ!$CJ1372&gt;0,1,0)&amp;"y"&amp;B1372&amp;"d"&amp;H1372&amp;"e"&amp;F1372&amp;G1372</f>
        <v>x0w00t00f00b00g00c00i00r00m00hS00hZ00p00k00z00j00n00ELh0v0a00s00u0y0de</v>
      </c>
      <c r="L1372" s="28" t="str">
        <f ca="1">ДАННЫЕ!$I1372&amp;"VN"&amp;IF(ДАННЫЕ!AW1372&gt;0,11,10)&amp;"CD"&amp;IF(ДАННЫЕ!BF1372&gt;500,16,IF(ДАННЫЕ!BF1372&gt;350,15,IF(ДАННЫЕ!BF1372&gt;=200,14,IF(ДАННЫЕ!BF1372&gt;=100,13,IF(ДАННЫЕ!BF1372&gt;=50,12,IF(ДАННЫЕ!BF1372&gt;0,11,10))))))&amp;"AR"&amp;IF(ДАННЫЕ!BX1372&gt;0,1,0)&amp;"GD"&amp;B1372&amp;"VV"&amp;IF(E1372&gt;=5,IF(E1372&lt;18,1,0),0)</f>
        <v>VN10CD10AR0GD0VV0</v>
      </c>
      <c r="M1372" s="28" t="str">
        <f>ДАННЫЕ!$I1372&amp;"b"&amp;ДАННЫЕ!$BI1372&amp;"r"&amp;ДАННЫЕ!$BJ1372&amp;"CD"&amp;IF(ДАННЫЕ!BF1372&gt;0,IF(ДАННЫЕ!BF1372&lt;200,1,IF(ДАННЫЕ!BF1372&lt;350,2,3)),0)&amp;"h"&amp;IF(ДАННЫЕ!$BK1372+ДАННЫЕ!$BL1372+ДАННЫЕ!$BM1372&gt;0,1,0)&amp;"x"&amp;ДАННЫЕ!$BK1372&amp;"y"&amp;ДАННЫЕ!$BL1372&amp;"z"&amp;ДАННЫЕ!$BM1372&amp;"c"&amp;IF(ДАННЫЕ!$BK1372+ДАННЫЕ!$BL1372+ДАННЫЕ!$BM1372=3,1,0)&amp;"a"&amp;IF(ДАННЫЕ!$BQ1372+ДАННЫЕ!$BR1372&gt;0,1,0)&amp;"d"&amp;ДАННЫЕ!$BQ1372&amp;"v"&amp;ДАННЫЕ!$BR1372&amp;"p"&amp;ДАННЫЕ!$BS1372&amp;"n"&amp;ДАННЫЕ!$BU1372&amp;"t"&amp;ДАННЫЕ!$BV1372&amp;"o"&amp;ДАННЫЕ!$BT1372&amp;"l"&amp;IF(ДАННЫЕ!$BN1372&gt;0,1,0)&amp;ДАННЫЕ!$BN1372&amp;"g"&amp;ДАННЫЕ!$BO1372&amp;"s"&amp;ДАННЫЕ!$BP1372&amp;"DZ"&amp;IF(ДАННЫЕ!B1372-ДАННЫЕ!G1372 &lt; 60,IF(ДАННЫЕ!B1372-ДАННЫЕ!G1372 &gt;= 0,1,0),0)&amp;"u"&amp;IF(ДАННЫЕ!$CJ1372&gt;0,1,0)</f>
        <v>brCD0h0xyzc0a0dvpntol0gsDZ1u0</v>
      </c>
      <c r="N1372" s="28" t="str">
        <f ca="1">ДАННЫЕ!$F1372&amp;ДАННЫЕ!$I1372&amp;"g"&amp;B1372&amp;"cf"&amp;D1372&amp;"a"&amp;IF(ДАННЫЕ!$BX1372&gt;0,1,0)&amp;IF(ДАННЫЕ!$BF1372&gt;500,1,IF(ДАННЫЕ!$BF1372&gt;350,2,IF(ДАННЫЕ!$BF1372&gt;=200,3,IF(ДАННЫЕ!$BF1372&gt;=100,4,IF(ДАННЫЕ!$BF1372&gt;=50,5,IF(ДАННЫЕ!$BF1372&lt;50,6,0))))))&amp;"AR"&amp;IF(DATEDIF(ДАННЫЕ!$BX1372,ДАННЫЕ!$F$1,"y")&gt;1,1,0)&amp;"VG"&amp;IF(ДАННЫЕ!$BH1372="0",1,0)&amp;"o"&amp;IF(T1372+ДАННЫЕ!$AF1372+ДАННЫЕ!$AG1372+ДАННЫЕ!$AH1372+ДАННЫЕ!$AI1372+ДАННЫЕ!$AJ1372+ДАННЫЕ!$AP1372+ДАННЫЕ!$AQ1372+ДАННЫЕ!$AR1372+ДАННЫЕ!$AU1372+ДАННЫЕ!$AW1372+ДАННЫЕ!$AS1372+ДАННЫЕ!$AT1372&gt;0,1,0)&amp;"x"&amp;ДАННЫЕ!$AG1372&amp;"p"&amp;IF(ДАННЫЕ!$BY1372&gt;0,1,0)&amp;"v"&amp;IF(ДАННЫЕ!$BZ1372&gt;0,1,0)&amp;"n"&amp;ДАННЫЕ!$CA1372&amp;"t"&amp;ДАННЫЕ!$AY1372&amp;"k"&amp;ДАННЫЕ!$CB1372&amp;"q"&amp;ДАННЫЕ!$CC1372&amp;"w"&amp;ДАННЫЕ!$CD1372&amp;"e"&amp;ДАННЫЕ!$CE1372&amp;"m"&amp;ДАННЫЕ!$CF1372&amp;"c"&amp;ДАННЫЕ!$CG1372&amp;"z"&amp;ДАННЫЕ!$CH1372&amp;"d"&amp;IF(H1372=4,1,0)&amp;"s"&amp;IF(ДАННЫЕ!$J1372=1,0,1)&amp;"u"&amp;IF(ДАННЫЕ!$CJ1372&gt;0,1,0)</f>
        <v>g0cf0a06AR1VG0o0xp0v0ntkqwemczd0s1u0</v>
      </c>
      <c r="O1372" s="28" t="str">
        <f>ДАННЫЕ!$I1372&amp;"g"&amp;B1372&amp;A1372&amp;"f"&amp;P1372&amp;"c"&amp;IF(ДАННЫЕ!$U1372&gt;0,1,0)&amp;"s"&amp;IF(ДАННЫЕ!$Q1372&gt;0,IF(YEAR(ДАННЫЕ!$F$1)=YEAR(ДАННЫЕ!$Q1372),IF(MONTH(ДАННЫЕ!$F$1)=MONTH(ДАННЫЕ!$Q1372),111,11),1),0)&amp;"i"&amp;IF(ДАННЫЕ!$R1372+ДАННЫЕ!$S1372+ДАННЫЕ!$T1372=0,0,1)&amp;"h"&amp;IF(ДАННЫЕ!$P1372&gt;0,1,0)&amp;"p"&amp;IF(ДАННЫЕ!$CI1372&gt;0,IF(YEAR(ДАННЫЕ!$F$1)=YEAR(ДАННЫЕ!$CI1372),IF(MONTH(ДАННЫЕ!$F$1)=MONTH(ДАННЫЕ!$CI1372),111,11),1),0)&amp;"d"&amp;IF(ДАННЫЕ!$CJ1372&gt;0,IF(YEAR(ДАННЫЕ!$F$1)=YEAR(ДАННЫЕ!$CJ1372),IF(MONTH(ДАННЫЕ!$F$1)=MONTH(ДАННЫЕ!$CJ1372),111,11),1),0)&amp;"o"&amp;IF(ДАННЫЕ!$CK1372&gt;0,IF(MONTH(ДАННЫЕ!$F$1)=MONTH(ДАННЫЕ!$CK1372),111,11),0)&amp;"v"&amp;IF(ДАННЫЕ!$BE1372&gt;0,IF(MONTH(ДАННЫЕ!$F$1)=MONTH(ДАННЫЕ!$BE1372),111,11),0)</f>
        <v>g00f0c0s0i0h0p0d0o0v0</v>
      </c>
      <c r="P1372" s="15">
        <f t="shared" si="65"/>
        <v>0</v>
      </c>
      <c r="Q1372" s="15">
        <f>IF(ДАННЫЕ!$F$1&gt;ДАННЫЕ!$N1372,IF(YEAR(ДАННЫЕ!$F$1)=YEAR(ДАННЫЕ!M1372),1,0),0)</f>
        <v>0</v>
      </c>
      <c r="R1372" s="15">
        <f>IF(ДАННЫЕ!$F$1&gt;ДАННЫЕ!$N1372,IF(YEAR(ДАННЫЕ!$F$1)=YEAR(ДАННЫЕ!N1372),1,0),0)</f>
        <v>0</v>
      </c>
      <c r="S1372" s="15">
        <f>IF(ДАННЫЕ!$AA1372="2А",1,IF(ДАННЫЕ!$AA1372="2Б",2,IF(ДАННЫЕ!$AA1372="2В",3,IF(ДАННЫЕ!$AA1372=3,4,IF(ДАННЫЕ!$AA1372="4А",5,IF(ДАННЫЕ!$AA1372="4Б",6,IF(ДАННЫЕ!$AA1372="4В",7,IF(ДАННЫЕ!$AA1372=5,8,0))))))))</f>
        <v>0</v>
      </c>
      <c r="T1372" s="15">
        <f>IF(OR(ДАННЫЕ!$AC1372=2,ДАННЫЕ!$AD1372=2,ДАННЫЕ!$AE1372=2),2,IF(OR(ДАННЫЕ!$AC1372=1,ДАННЫЕ!$AD1372=1,ДАННЫЕ!$AE1372=1),1,0))</f>
        <v>0</v>
      </c>
    </row>
    <row r="1373" spans="1:20" x14ac:dyDescent="0.2">
      <c r="A1373" s="78">
        <f>IF(B1373&gt;0,IF(MONTH(ДАННЫЕ!$F$1)=MONTH(ДАННЫЕ!$B1373),1,0),0)</f>
        <v>0</v>
      </c>
      <c r="B1373" s="14">
        <f>IF(ДАННЫЕ!$B1373&gt;0,IF(YEAR(ДАННЫЕ!$F$1)=YEAR(ДАННЫЕ!$B1373),1,0),0)</f>
        <v>0</v>
      </c>
      <c r="C1373" s="14">
        <f>IF(ДАННЫЕ!$CM1373&gt;0,IF(YEAR(ДАННЫЕ!$F$1)=YEAR(ДАННЫЕ!$CM1373),1,0),0)</f>
        <v>0</v>
      </c>
      <c r="D1373" s="14">
        <f>IF(ДАННЫЕ!$CJ1373&gt;0,IF(ДАННЫЕ!$CL1373&gt;ДАННЫЕ!$F$1,1,IF(ДАННЫЕ!$CL1373&gt;0,0,1)),0)</f>
        <v>0</v>
      </c>
      <c r="E1373" s="43" t="str">
        <f ca="1">IF(ДАННЫЕ!$F$1&gt;0,IF(ДАННЫЕ!$G1373&gt;0,DATEDIF(ДАННЫЕ!$G1373,ДАННЫЕ!$F$1,"y"),""),IF(ДАННЫЕ!$G1373&gt;0,DATEDIF(ДАННЫЕ!$G1373,TODAY(),"y"),""))</f>
        <v/>
      </c>
      <c r="F1373" s="43" t="str">
        <f xml:space="preserve"> IF(ДАННЫЕ!$F1373="М",IF(E1373&gt;=18,IF(E1373&lt;60,1,""),""),"")&amp;IF(ДАННЫЕ!$F1373="Ж",IF(E1373&gt;=18,IF(E1373&lt;55,1,""),""),"")</f>
        <v/>
      </c>
      <c r="G1373" s="43" t="str">
        <f xml:space="preserve"> IF(ДАННЫЕ!$F1373="М",IF(E1373&gt;=60,2,""),"")&amp;IF(ДАННЫЕ!$F1373="Ж",IF(E1373&gt;=55,2,""),"")</f>
        <v/>
      </c>
      <c r="H1373" s="43" t="str">
        <f t="shared" ca="1" si="63"/>
        <v/>
      </c>
      <c r="I1373" s="43" t="str">
        <f t="shared" ca="1" si="64"/>
        <v>03</v>
      </c>
      <c r="J1373" s="28" t="str">
        <f ca="1">ДАННЫЕ!$F1373&amp;H1373&amp;I1373&amp;ДАННЫЕ!$I1373&amp;"m"&amp;IF(ДАННЫЕ!$I1373&gt;0,IF(ДАННЫЕ!$J1373&gt;0,0,1),"")&amp;"f"&amp;IF(ДАННЫЕ!$R1373&gt;0,IF(YEAR(ДАННЫЕ!$F$1)=YEAR(ДАННЫЕ!$R1373),1,0),0)&amp;"z"&amp;ДАННЫЕ!$R1373&amp;"p"&amp;ДАННЫЕ!$S1373&amp;"i"&amp;ДАННЫЕ!$T1373&amp;"h"&amp;ДАННЫЕ!$K1373&amp;"be"&amp;ДАННЫЕ!$BI1373&amp;"CD"&amp;IF(ДАННЫЕ!BF1373&gt;500,4,IF(ДАННЫЕ!BF1373&gt;350,3,IF(ДАННЫЕ!BF1373&gt;200,2,IF(ДАННЫЕ!BF1373&gt;0,1,0))))&amp;"g"&amp;B1373&amp;"d"&amp;H1373&amp;"l"&amp;ДАННЫЕ!AT1373&amp;"a"&amp;ДАННЫЕ!$V1373&amp;"v"&amp;R1373&amp;"k"&amp;ДАННЫЕ!$U1373&amp;"s"&amp;ДАННЫЕ!$Y1373&amp;"t"&amp;ДАННЫЕ!$X1373&amp;"b"&amp;IF(ДАННЫЕ!$Q1373&gt;1,1,0)&amp;"PP"&amp;ДАННЫЕ!Z1373&amp;"c"&amp;S1373&amp;"x"&amp;IF(ДАННЫЕ!$BY1373&gt;0,IF(YEAR(ДАННЫЕ!$F$1)=YEAR(ДАННЫЕ!$BY1373),1,0),0)&amp;"n"&amp;IF(ДАННЫЕ!$BZ1373&gt;0,IF(YEAR(ДАННЫЕ!$F$1)=YEAR(ДАННЫЕ!$BZ1373),1,0),0)&amp;"u"&amp;D1373&amp;"z"&amp;IF(ДАННЫЕ!$CL1373&gt;0,IF(YEAR(ДАННЫЕ!$F$1)&gt;YEAR(ДАННЫЕ!$CL1373),11,12),0)</f>
        <v>03mf0zpihbeCD0g0dlav0kstb0PPc0x0n0u0z0</v>
      </c>
      <c r="K1373" s="28" t="str">
        <f ca="1">ДАННЫЕ!$I1373&amp;"x"&amp;B1373&amp;"w"&amp;IF(T1373+ДАННЫЕ!AD1373+ДАННЫЕ!AE1373+ДАННЫЕ!AF1373+ДАННЫЕ!AG1373+ДАННЫЕ!AH1373+ДАННЫЕ!$AL1373+ДАННЫЕ!AI1373+ДАННЫЕ!AJ1373+ДАННЫЕ!AK1373+ДАННЫЕ!AP1373+ДАННЫЕ!AQ1373+ДАННЫЕ!AR1373+ДАННЫЕ!$AM1373+ДАННЫЕ!$AN1373+ДАННЫЕ!AS1373+ДАННЫЕ!AT1373&gt;0,1,0)&amp;IF(OR(T1373=2,ДАННЫЕ!AD1373=2,ДАННЫЕ!AE1373=2,ДАННЫЕ!AF1373=2,ДАННЫЕ!AG1373=2,ДАННЫЕ!AH1373=2,ДАННЫЕ!$AL1373=2,ДАННЫЕ!AI1373=2,ДАННЫЕ!AJ1373=2,ДАННЫЕ!AK1373=2,ДАННЫЕ!AP1373=2,ДАННЫЕ!AQ1373=2,ДАННЫЕ!AR1373=2,ДАННЫЕ!$AM1373=2,ДАННЫЕ!$AN1373=2,ДАННЫЕ!AS1373=2,ДАННЫЕ!AT1373=2),2,0)&amp;"t"&amp;IF(T1373&gt;0,"1"&amp;T1373,"00")&amp;"f"&amp;IF(ДАННЫЕ!$AC1373,"1"&amp;ДАННЫЕ!$AC1373,"00")&amp;"b"&amp;IF(ДАННЫЕ!$AD1373,"1"&amp;ДАННЫЕ!$AD1373,"00")&amp;"g"&amp;IF(ДАННЫЕ!$AF1373,"1"&amp;ДАННЫЕ!$AF1373,"00")&amp;"c"&amp;IF(ДАННЫЕ!$AG1373,"1"&amp;ДАННЫЕ!$AG1373,"00")&amp;"i"&amp;IF(ДАННЫЕ!$AH1373,"1"&amp;ДАННЫЕ!$AH1373,"00")&amp;"r"&amp;IF(ДАННЫЕ!$AL1373,"1"&amp;ДАННЫЕ!$AL1373,"00")&amp;"m"&amp;IF(ДАННЫЕ!$AI1373,"1"&amp;ДАННЫЕ!$AI1373,"00")&amp;"hS"&amp;IF(ДАННЫЕ!$AJ1373,"1"&amp;ДАННЫЕ!$AJ1373,"00")&amp;"hZ"&amp;IF(ДАННЫЕ!$AK1373,"1"&amp;ДАННЫЕ!$AK1373,"00")&amp;"p"&amp;IF(ДАННЫЕ!$AP1373,"1"&amp;ДАННЫЕ!$AP1373,"00")&amp;"k"&amp;IF(ДАННЫЕ!$AQ1373,"1"&amp;ДАННЫЕ!$AQ1373,"00")&amp;"z"&amp;IF(ДАННЫЕ!$AR1373,"1"&amp;ДАННЫЕ!$AR1373,"00")&amp;"j"&amp;IF(ДАННЫЕ!$AM1373,"1"&amp;ДАННЫЕ!$AM1373,"00")&amp;"n"&amp;IF(ДАННЫЕ!$AN1373,"1"&amp;ДАННЫЕ!$AN1373,"00")&amp;"E"&amp;ДАННЫЕ!BI1373&amp;"L"&amp;ДАННЫЕ!AO1373&amp;"h"&amp;IF(ДАННЫЕ!$AU1373&gt;0,1,0)&amp;"v"&amp;IF(ДАННЫЕ!$AW1373&gt;0,1,0)&amp;"a"&amp;IF(ДАННЫЕ!$AS1373,"1"&amp;ДАННЫЕ!$AS1373,"00")&amp;"s"&amp;IF(ДАННЫЕ!$AT1373,"1"&amp;ДАННЫЕ!$AT1373,"00")&amp;"u"&amp;IF(ДАННЫЕ!$CJ1373&gt;0,1,0)&amp;"y"&amp;B1373&amp;"d"&amp;H1373&amp;"e"&amp;F1373&amp;G1373</f>
        <v>x0w00t00f00b00g00c00i00r00m00hS00hZ00p00k00z00j00n00ELh0v0a00s00u0y0de</v>
      </c>
      <c r="L1373" s="28" t="str">
        <f ca="1">ДАННЫЕ!$I1373&amp;"VN"&amp;IF(ДАННЫЕ!AW1373&gt;0,11,10)&amp;"CD"&amp;IF(ДАННЫЕ!BF1373&gt;500,16,IF(ДАННЫЕ!BF1373&gt;350,15,IF(ДАННЫЕ!BF1373&gt;=200,14,IF(ДАННЫЕ!BF1373&gt;=100,13,IF(ДАННЫЕ!BF1373&gt;=50,12,IF(ДАННЫЕ!BF1373&gt;0,11,10))))))&amp;"AR"&amp;IF(ДАННЫЕ!BX1373&gt;0,1,0)&amp;"GD"&amp;B1373&amp;"VV"&amp;IF(E1373&gt;=5,IF(E1373&lt;18,1,0),0)</f>
        <v>VN10CD10AR0GD0VV0</v>
      </c>
      <c r="M1373" s="28" t="str">
        <f>ДАННЫЕ!$I1373&amp;"b"&amp;ДАННЫЕ!$BI1373&amp;"r"&amp;ДАННЫЕ!$BJ1373&amp;"CD"&amp;IF(ДАННЫЕ!BF1373&gt;0,IF(ДАННЫЕ!BF1373&lt;200,1,IF(ДАННЫЕ!BF1373&lt;350,2,3)),0)&amp;"h"&amp;IF(ДАННЫЕ!$BK1373+ДАННЫЕ!$BL1373+ДАННЫЕ!$BM1373&gt;0,1,0)&amp;"x"&amp;ДАННЫЕ!$BK1373&amp;"y"&amp;ДАННЫЕ!$BL1373&amp;"z"&amp;ДАННЫЕ!$BM1373&amp;"c"&amp;IF(ДАННЫЕ!$BK1373+ДАННЫЕ!$BL1373+ДАННЫЕ!$BM1373=3,1,0)&amp;"a"&amp;IF(ДАННЫЕ!$BQ1373+ДАННЫЕ!$BR1373&gt;0,1,0)&amp;"d"&amp;ДАННЫЕ!$BQ1373&amp;"v"&amp;ДАННЫЕ!$BR1373&amp;"p"&amp;ДАННЫЕ!$BS1373&amp;"n"&amp;ДАННЫЕ!$BU1373&amp;"t"&amp;ДАННЫЕ!$BV1373&amp;"o"&amp;ДАННЫЕ!$BT1373&amp;"l"&amp;IF(ДАННЫЕ!$BN1373&gt;0,1,0)&amp;ДАННЫЕ!$BN1373&amp;"g"&amp;ДАННЫЕ!$BO1373&amp;"s"&amp;ДАННЫЕ!$BP1373&amp;"DZ"&amp;IF(ДАННЫЕ!B1373-ДАННЫЕ!G1373 &lt; 60,IF(ДАННЫЕ!B1373-ДАННЫЕ!G1373 &gt;= 0,1,0),0)&amp;"u"&amp;IF(ДАННЫЕ!$CJ1373&gt;0,1,0)</f>
        <v>brCD0h0xyzc0a0dvpntol0gsDZ1u0</v>
      </c>
      <c r="N1373" s="28" t="str">
        <f ca="1">ДАННЫЕ!$F1373&amp;ДАННЫЕ!$I1373&amp;"g"&amp;B1373&amp;"cf"&amp;D1373&amp;"a"&amp;IF(ДАННЫЕ!$BX1373&gt;0,1,0)&amp;IF(ДАННЫЕ!$BF1373&gt;500,1,IF(ДАННЫЕ!$BF1373&gt;350,2,IF(ДАННЫЕ!$BF1373&gt;=200,3,IF(ДАННЫЕ!$BF1373&gt;=100,4,IF(ДАННЫЕ!$BF1373&gt;=50,5,IF(ДАННЫЕ!$BF1373&lt;50,6,0))))))&amp;"AR"&amp;IF(DATEDIF(ДАННЫЕ!$BX1373,ДАННЫЕ!$F$1,"y")&gt;1,1,0)&amp;"VG"&amp;IF(ДАННЫЕ!$BH1373="0",1,0)&amp;"o"&amp;IF(T1373+ДАННЫЕ!$AF1373+ДАННЫЕ!$AG1373+ДАННЫЕ!$AH1373+ДАННЫЕ!$AI1373+ДАННЫЕ!$AJ1373+ДАННЫЕ!$AP1373+ДАННЫЕ!$AQ1373+ДАННЫЕ!$AR1373+ДАННЫЕ!$AU1373+ДАННЫЕ!$AW1373+ДАННЫЕ!$AS1373+ДАННЫЕ!$AT1373&gt;0,1,0)&amp;"x"&amp;ДАННЫЕ!$AG1373&amp;"p"&amp;IF(ДАННЫЕ!$BY1373&gt;0,1,0)&amp;"v"&amp;IF(ДАННЫЕ!$BZ1373&gt;0,1,0)&amp;"n"&amp;ДАННЫЕ!$CA1373&amp;"t"&amp;ДАННЫЕ!$AY1373&amp;"k"&amp;ДАННЫЕ!$CB1373&amp;"q"&amp;ДАННЫЕ!$CC1373&amp;"w"&amp;ДАННЫЕ!$CD1373&amp;"e"&amp;ДАННЫЕ!$CE1373&amp;"m"&amp;ДАННЫЕ!$CF1373&amp;"c"&amp;ДАННЫЕ!$CG1373&amp;"z"&amp;ДАННЫЕ!$CH1373&amp;"d"&amp;IF(H1373=4,1,0)&amp;"s"&amp;IF(ДАННЫЕ!$J1373=1,0,1)&amp;"u"&amp;IF(ДАННЫЕ!$CJ1373&gt;0,1,0)</f>
        <v>g0cf0a06AR1VG0o0xp0v0ntkqwemczd0s1u0</v>
      </c>
      <c r="O1373" s="28" t="str">
        <f>ДАННЫЕ!$I1373&amp;"g"&amp;B1373&amp;A1373&amp;"f"&amp;P1373&amp;"c"&amp;IF(ДАННЫЕ!$U1373&gt;0,1,0)&amp;"s"&amp;IF(ДАННЫЕ!$Q1373&gt;0,IF(YEAR(ДАННЫЕ!$F$1)=YEAR(ДАННЫЕ!$Q1373),IF(MONTH(ДАННЫЕ!$F$1)=MONTH(ДАННЫЕ!$Q1373),111,11),1),0)&amp;"i"&amp;IF(ДАННЫЕ!$R1373+ДАННЫЕ!$S1373+ДАННЫЕ!$T1373=0,0,1)&amp;"h"&amp;IF(ДАННЫЕ!$P1373&gt;0,1,0)&amp;"p"&amp;IF(ДАННЫЕ!$CI1373&gt;0,IF(YEAR(ДАННЫЕ!$F$1)=YEAR(ДАННЫЕ!$CI1373),IF(MONTH(ДАННЫЕ!$F$1)=MONTH(ДАННЫЕ!$CI1373),111,11),1),0)&amp;"d"&amp;IF(ДАННЫЕ!$CJ1373&gt;0,IF(YEAR(ДАННЫЕ!$F$1)=YEAR(ДАННЫЕ!$CJ1373),IF(MONTH(ДАННЫЕ!$F$1)=MONTH(ДАННЫЕ!$CJ1373),111,11),1),0)&amp;"o"&amp;IF(ДАННЫЕ!$CK1373&gt;0,IF(MONTH(ДАННЫЕ!$F$1)=MONTH(ДАННЫЕ!$CK1373),111,11),0)&amp;"v"&amp;IF(ДАННЫЕ!$BE1373&gt;0,IF(MONTH(ДАННЫЕ!$F$1)=MONTH(ДАННЫЕ!$BE1373),111,11),0)</f>
        <v>g00f0c0s0i0h0p0d0o0v0</v>
      </c>
      <c r="P1373" s="15">
        <f t="shared" si="65"/>
        <v>0</v>
      </c>
      <c r="Q1373" s="15">
        <f>IF(ДАННЫЕ!$F$1&gt;ДАННЫЕ!$N1373,IF(YEAR(ДАННЫЕ!$F$1)=YEAR(ДАННЫЕ!M1373),1,0),0)</f>
        <v>0</v>
      </c>
      <c r="R1373" s="15">
        <f>IF(ДАННЫЕ!$F$1&gt;ДАННЫЕ!$N1373,IF(YEAR(ДАННЫЕ!$F$1)=YEAR(ДАННЫЕ!N1373),1,0),0)</f>
        <v>0</v>
      </c>
      <c r="S1373" s="15">
        <f>IF(ДАННЫЕ!$AA1373="2А",1,IF(ДАННЫЕ!$AA1373="2Б",2,IF(ДАННЫЕ!$AA1373="2В",3,IF(ДАННЫЕ!$AA1373=3,4,IF(ДАННЫЕ!$AA1373="4А",5,IF(ДАННЫЕ!$AA1373="4Б",6,IF(ДАННЫЕ!$AA1373="4В",7,IF(ДАННЫЕ!$AA1373=5,8,0))))))))</f>
        <v>0</v>
      </c>
      <c r="T1373" s="15">
        <f>IF(OR(ДАННЫЕ!$AC1373=2,ДАННЫЕ!$AD1373=2,ДАННЫЕ!$AE1373=2),2,IF(OR(ДАННЫЕ!$AC1373=1,ДАННЫЕ!$AD1373=1,ДАННЫЕ!$AE1373=1),1,0))</f>
        <v>0</v>
      </c>
    </row>
    <row r="1374" spans="1:20" x14ac:dyDescent="0.2">
      <c r="A1374" s="78">
        <f>IF(B1374&gt;0,IF(MONTH(ДАННЫЕ!$F$1)=MONTH(ДАННЫЕ!$B1374),1,0),0)</f>
        <v>0</v>
      </c>
      <c r="B1374" s="14">
        <f>IF(ДАННЫЕ!$B1374&gt;0,IF(YEAR(ДАННЫЕ!$F$1)=YEAR(ДАННЫЕ!$B1374),1,0),0)</f>
        <v>0</v>
      </c>
      <c r="C1374" s="14">
        <f>IF(ДАННЫЕ!$CM1374&gt;0,IF(YEAR(ДАННЫЕ!$F$1)=YEAR(ДАННЫЕ!$CM1374),1,0),0)</f>
        <v>0</v>
      </c>
      <c r="D1374" s="14">
        <f>IF(ДАННЫЕ!$CJ1374&gt;0,IF(ДАННЫЕ!$CL1374&gt;ДАННЫЕ!$F$1,1,IF(ДАННЫЕ!$CL1374&gt;0,0,1)),0)</f>
        <v>0</v>
      </c>
      <c r="E1374" s="43" t="str">
        <f ca="1">IF(ДАННЫЕ!$F$1&gt;0,IF(ДАННЫЕ!$G1374&gt;0,DATEDIF(ДАННЫЕ!$G1374,ДАННЫЕ!$F$1,"y"),""),IF(ДАННЫЕ!$G1374&gt;0,DATEDIF(ДАННЫЕ!$G1374,TODAY(),"y"),""))</f>
        <v/>
      </c>
      <c r="F1374" s="43" t="str">
        <f xml:space="preserve"> IF(ДАННЫЕ!$F1374="М",IF(E1374&gt;=18,IF(E1374&lt;60,1,""),""),"")&amp;IF(ДАННЫЕ!$F1374="Ж",IF(E1374&gt;=18,IF(E1374&lt;55,1,""),""),"")</f>
        <v/>
      </c>
      <c r="G1374" s="43" t="str">
        <f xml:space="preserve"> IF(ДАННЫЕ!$F1374="М",IF(E1374&gt;=60,2,""),"")&amp;IF(ДАННЫЕ!$F1374="Ж",IF(E1374&gt;=55,2,""),"")</f>
        <v/>
      </c>
      <c r="H1374" s="43" t="str">
        <f t="shared" ca="1" si="63"/>
        <v/>
      </c>
      <c r="I1374" s="43" t="str">
        <f t="shared" ca="1" si="64"/>
        <v>03</v>
      </c>
      <c r="J1374" s="28" t="str">
        <f ca="1">ДАННЫЕ!$F1374&amp;H1374&amp;I1374&amp;ДАННЫЕ!$I1374&amp;"m"&amp;IF(ДАННЫЕ!$I1374&gt;0,IF(ДАННЫЕ!$J1374&gt;0,0,1),"")&amp;"f"&amp;IF(ДАННЫЕ!$R1374&gt;0,IF(YEAR(ДАННЫЕ!$F$1)=YEAR(ДАННЫЕ!$R1374),1,0),0)&amp;"z"&amp;ДАННЫЕ!$R1374&amp;"p"&amp;ДАННЫЕ!$S1374&amp;"i"&amp;ДАННЫЕ!$T1374&amp;"h"&amp;ДАННЫЕ!$K1374&amp;"be"&amp;ДАННЫЕ!$BI1374&amp;"CD"&amp;IF(ДАННЫЕ!BF1374&gt;500,4,IF(ДАННЫЕ!BF1374&gt;350,3,IF(ДАННЫЕ!BF1374&gt;200,2,IF(ДАННЫЕ!BF1374&gt;0,1,0))))&amp;"g"&amp;B1374&amp;"d"&amp;H1374&amp;"l"&amp;ДАННЫЕ!AT1374&amp;"a"&amp;ДАННЫЕ!$V1374&amp;"v"&amp;R1374&amp;"k"&amp;ДАННЫЕ!$U1374&amp;"s"&amp;ДАННЫЕ!$Y1374&amp;"t"&amp;ДАННЫЕ!$X1374&amp;"b"&amp;IF(ДАННЫЕ!$Q1374&gt;1,1,0)&amp;"PP"&amp;ДАННЫЕ!Z1374&amp;"c"&amp;S1374&amp;"x"&amp;IF(ДАННЫЕ!$BY1374&gt;0,IF(YEAR(ДАННЫЕ!$F$1)=YEAR(ДАННЫЕ!$BY1374),1,0),0)&amp;"n"&amp;IF(ДАННЫЕ!$BZ1374&gt;0,IF(YEAR(ДАННЫЕ!$F$1)=YEAR(ДАННЫЕ!$BZ1374),1,0),0)&amp;"u"&amp;D1374&amp;"z"&amp;IF(ДАННЫЕ!$CL1374&gt;0,IF(YEAR(ДАННЫЕ!$F$1)&gt;YEAR(ДАННЫЕ!$CL1374),11,12),0)</f>
        <v>03mf0zpihbeCD0g0dlav0kstb0PPc0x0n0u0z0</v>
      </c>
      <c r="K1374" s="28" t="str">
        <f ca="1">ДАННЫЕ!$I1374&amp;"x"&amp;B1374&amp;"w"&amp;IF(T1374+ДАННЫЕ!AD1374+ДАННЫЕ!AE1374+ДАННЫЕ!AF1374+ДАННЫЕ!AG1374+ДАННЫЕ!AH1374+ДАННЫЕ!$AL1374+ДАННЫЕ!AI1374+ДАННЫЕ!AJ1374+ДАННЫЕ!AK1374+ДАННЫЕ!AP1374+ДАННЫЕ!AQ1374+ДАННЫЕ!AR1374+ДАННЫЕ!$AM1374+ДАННЫЕ!$AN1374+ДАННЫЕ!AS1374+ДАННЫЕ!AT1374&gt;0,1,0)&amp;IF(OR(T1374=2,ДАННЫЕ!AD1374=2,ДАННЫЕ!AE1374=2,ДАННЫЕ!AF1374=2,ДАННЫЕ!AG1374=2,ДАННЫЕ!AH1374=2,ДАННЫЕ!$AL1374=2,ДАННЫЕ!AI1374=2,ДАННЫЕ!AJ1374=2,ДАННЫЕ!AK1374=2,ДАННЫЕ!AP1374=2,ДАННЫЕ!AQ1374=2,ДАННЫЕ!AR1374=2,ДАННЫЕ!$AM1374=2,ДАННЫЕ!$AN1374=2,ДАННЫЕ!AS1374=2,ДАННЫЕ!AT1374=2),2,0)&amp;"t"&amp;IF(T1374&gt;0,"1"&amp;T1374,"00")&amp;"f"&amp;IF(ДАННЫЕ!$AC1374,"1"&amp;ДАННЫЕ!$AC1374,"00")&amp;"b"&amp;IF(ДАННЫЕ!$AD1374,"1"&amp;ДАННЫЕ!$AD1374,"00")&amp;"g"&amp;IF(ДАННЫЕ!$AF1374,"1"&amp;ДАННЫЕ!$AF1374,"00")&amp;"c"&amp;IF(ДАННЫЕ!$AG1374,"1"&amp;ДАННЫЕ!$AG1374,"00")&amp;"i"&amp;IF(ДАННЫЕ!$AH1374,"1"&amp;ДАННЫЕ!$AH1374,"00")&amp;"r"&amp;IF(ДАННЫЕ!$AL1374,"1"&amp;ДАННЫЕ!$AL1374,"00")&amp;"m"&amp;IF(ДАННЫЕ!$AI1374,"1"&amp;ДАННЫЕ!$AI1374,"00")&amp;"hS"&amp;IF(ДАННЫЕ!$AJ1374,"1"&amp;ДАННЫЕ!$AJ1374,"00")&amp;"hZ"&amp;IF(ДАННЫЕ!$AK1374,"1"&amp;ДАННЫЕ!$AK1374,"00")&amp;"p"&amp;IF(ДАННЫЕ!$AP1374,"1"&amp;ДАННЫЕ!$AP1374,"00")&amp;"k"&amp;IF(ДАННЫЕ!$AQ1374,"1"&amp;ДАННЫЕ!$AQ1374,"00")&amp;"z"&amp;IF(ДАННЫЕ!$AR1374,"1"&amp;ДАННЫЕ!$AR1374,"00")&amp;"j"&amp;IF(ДАННЫЕ!$AM1374,"1"&amp;ДАННЫЕ!$AM1374,"00")&amp;"n"&amp;IF(ДАННЫЕ!$AN1374,"1"&amp;ДАННЫЕ!$AN1374,"00")&amp;"E"&amp;ДАННЫЕ!BI1374&amp;"L"&amp;ДАННЫЕ!AO1374&amp;"h"&amp;IF(ДАННЫЕ!$AU1374&gt;0,1,0)&amp;"v"&amp;IF(ДАННЫЕ!$AW1374&gt;0,1,0)&amp;"a"&amp;IF(ДАННЫЕ!$AS1374,"1"&amp;ДАННЫЕ!$AS1374,"00")&amp;"s"&amp;IF(ДАННЫЕ!$AT1374,"1"&amp;ДАННЫЕ!$AT1374,"00")&amp;"u"&amp;IF(ДАННЫЕ!$CJ1374&gt;0,1,0)&amp;"y"&amp;B1374&amp;"d"&amp;H1374&amp;"e"&amp;F1374&amp;G1374</f>
        <v>x0w00t00f00b00g00c00i00r00m00hS00hZ00p00k00z00j00n00ELh0v0a00s00u0y0de</v>
      </c>
      <c r="L1374" s="28" t="str">
        <f ca="1">ДАННЫЕ!$I1374&amp;"VN"&amp;IF(ДАННЫЕ!AW1374&gt;0,11,10)&amp;"CD"&amp;IF(ДАННЫЕ!BF1374&gt;500,16,IF(ДАННЫЕ!BF1374&gt;350,15,IF(ДАННЫЕ!BF1374&gt;=200,14,IF(ДАННЫЕ!BF1374&gt;=100,13,IF(ДАННЫЕ!BF1374&gt;=50,12,IF(ДАННЫЕ!BF1374&gt;0,11,10))))))&amp;"AR"&amp;IF(ДАННЫЕ!BX1374&gt;0,1,0)&amp;"GD"&amp;B1374&amp;"VV"&amp;IF(E1374&gt;=5,IF(E1374&lt;18,1,0),0)</f>
        <v>VN10CD10AR0GD0VV0</v>
      </c>
      <c r="M1374" s="28" t="str">
        <f>ДАННЫЕ!$I1374&amp;"b"&amp;ДАННЫЕ!$BI1374&amp;"r"&amp;ДАННЫЕ!$BJ1374&amp;"CD"&amp;IF(ДАННЫЕ!BF1374&gt;0,IF(ДАННЫЕ!BF1374&lt;200,1,IF(ДАННЫЕ!BF1374&lt;350,2,3)),0)&amp;"h"&amp;IF(ДАННЫЕ!$BK1374+ДАННЫЕ!$BL1374+ДАННЫЕ!$BM1374&gt;0,1,0)&amp;"x"&amp;ДАННЫЕ!$BK1374&amp;"y"&amp;ДАННЫЕ!$BL1374&amp;"z"&amp;ДАННЫЕ!$BM1374&amp;"c"&amp;IF(ДАННЫЕ!$BK1374+ДАННЫЕ!$BL1374+ДАННЫЕ!$BM1374=3,1,0)&amp;"a"&amp;IF(ДАННЫЕ!$BQ1374+ДАННЫЕ!$BR1374&gt;0,1,0)&amp;"d"&amp;ДАННЫЕ!$BQ1374&amp;"v"&amp;ДАННЫЕ!$BR1374&amp;"p"&amp;ДАННЫЕ!$BS1374&amp;"n"&amp;ДАННЫЕ!$BU1374&amp;"t"&amp;ДАННЫЕ!$BV1374&amp;"o"&amp;ДАННЫЕ!$BT1374&amp;"l"&amp;IF(ДАННЫЕ!$BN1374&gt;0,1,0)&amp;ДАННЫЕ!$BN1374&amp;"g"&amp;ДАННЫЕ!$BO1374&amp;"s"&amp;ДАННЫЕ!$BP1374&amp;"DZ"&amp;IF(ДАННЫЕ!B1374-ДАННЫЕ!G1374 &lt; 60,IF(ДАННЫЕ!B1374-ДАННЫЕ!G1374 &gt;= 0,1,0),0)&amp;"u"&amp;IF(ДАННЫЕ!$CJ1374&gt;0,1,0)</f>
        <v>brCD0h0xyzc0a0dvpntol0gsDZ1u0</v>
      </c>
      <c r="N1374" s="28" t="str">
        <f ca="1">ДАННЫЕ!$F1374&amp;ДАННЫЕ!$I1374&amp;"g"&amp;B1374&amp;"cf"&amp;D1374&amp;"a"&amp;IF(ДАННЫЕ!$BX1374&gt;0,1,0)&amp;IF(ДАННЫЕ!$BF1374&gt;500,1,IF(ДАННЫЕ!$BF1374&gt;350,2,IF(ДАННЫЕ!$BF1374&gt;=200,3,IF(ДАННЫЕ!$BF1374&gt;=100,4,IF(ДАННЫЕ!$BF1374&gt;=50,5,IF(ДАННЫЕ!$BF1374&lt;50,6,0))))))&amp;"AR"&amp;IF(DATEDIF(ДАННЫЕ!$BX1374,ДАННЫЕ!$F$1,"y")&gt;1,1,0)&amp;"VG"&amp;IF(ДАННЫЕ!$BH1374="0",1,0)&amp;"o"&amp;IF(T1374+ДАННЫЕ!$AF1374+ДАННЫЕ!$AG1374+ДАННЫЕ!$AH1374+ДАННЫЕ!$AI1374+ДАННЫЕ!$AJ1374+ДАННЫЕ!$AP1374+ДАННЫЕ!$AQ1374+ДАННЫЕ!$AR1374+ДАННЫЕ!$AU1374+ДАННЫЕ!$AW1374+ДАННЫЕ!$AS1374+ДАННЫЕ!$AT1374&gt;0,1,0)&amp;"x"&amp;ДАННЫЕ!$AG1374&amp;"p"&amp;IF(ДАННЫЕ!$BY1374&gt;0,1,0)&amp;"v"&amp;IF(ДАННЫЕ!$BZ1374&gt;0,1,0)&amp;"n"&amp;ДАННЫЕ!$CA1374&amp;"t"&amp;ДАННЫЕ!$AY1374&amp;"k"&amp;ДАННЫЕ!$CB1374&amp;"q"&amp;ДАННЫЕ!$CC1374&amp;"w"&amp;ДАННЫЕ!$CD1374&amp;"e"&amp;ДАННЫЕ!$CE1374&amp;"m"&amp;ДАННЫЕ!$CF1374&amp;"c"&amp;ДАННЫЕ!$CG1374&amp;"z"&amp;ДАННЫЕ!$CH1374&amp;"d"&amp;IF(H1374=4,1,0)&amp;"s"&amp;IF(ДАННЫЕ!$J1374=1,0,1)&amp;"u"&amp;IF(ДАННЫЕ!$CJ1374&gt;0,1,0)</f>
        <v>g0cf0a06AR1VG0o0xp0v0ntkqwemczd0s1u0</v>
      </c>
      <c r="O1374" s="28" t="str">
        <f>ДАННЫЕ!$I1374&amp;"g"&amp;B1374&amp;A1374&amp;"f"&amp;P1374&amp;"c"&amp;IF(ДАННЫЕ!$U1374&gt;0,1,0)&amp;"s"&amp;IF(ДАННЫЕ!$Q1374&gt;0,IF(YEAR(ДАННЫЕ!$F$1)=YEAR(ДАННЫЕ!$Q1374),IF(MONTH(ДАННЫЕ!$F$1)=MONTH(ДАННЫЕ!$Q1374),111,11),1),0)&amp;"i"&amp;IF(ДАННЫЕ!$R1374+ДАННЫЕ!$S1374+ДАННЫЕ!$T1374=0,0,1)&amp;"h"&amp;IF(ДАННЫЕ!$P1374&gt;0,1,0)&amp;"p"&amp;IF(ДАННЫЕ!$CI1374&gt;0,IF(YEAR(ДАННЫЕ!$F$1)=YEAR(ДАННЫЕ!$CI1374),IF(MONTH(ДАННЫЕ!$F$1)=MONTH(ДАННЫЕ!$CI1374),111,11),1),0)&amp;"d"&amp;IF(ДАННЫЕ!$CJ1374&gt;0,IF(YEAR(ДАННЫЕ!$F$1)=YEAR(ДАННЫЕ!$CJ1374),IF(MONTH(ДАННЫЕ!$F$1)=MONTH(ДАННЫЕ!$CJ1374),111,11),1),0)&amp;"o"&amp;IF(ДАННЫЕ!$CK1374&gt;0,IF(MONTH(ДАННЫЕ!$F$1)=MONTH(ДАННЫЕ!$CK1374),111,11),0)&amp;"v"&amp;IF(ДАННЫЕ!$BE1374&gt;0,IF(MONTH(ДАННЫЕ!$F$1)=MONTH(ДАННЫЕ!$BE1374),111,11),0)</f>
        <v>g00f0c0s0i0h0p0d0o0v0</v>
      </c>
      <c r="P1374" s="15">
        <f t="shared" si="65"/>
        <v>0</v>
      </c>
      <c r="Q1374" s="15">
        <f>IF(ДАННЫЕ!$F$1&gt;ДАННЫЕ!$N1374,IF(YEAR(ДАННЫЕ!$F$1)=YEAR(ДАННЫЕ!M1374),1,0),0)</f>
        <v>0</v>
      </c>
      <c r="R1374" s="15">
        <f>IF(ДАННЫЕ!$F$1&gt;ДАННЫЕ!$N1374,IF(YEAR(ДАННЫЕ!$F$1)=YEAR(ДАННЫЕ!N1374),1,0),0)</f>
        <v>0</v>
      </c>
      <c r="S1374" s="15">
        <f>IF(ДАННЫЕ!$AA1374="2А",1,IF(ДАННЫЕ!$AA1374="2Б",2,IF(ДАННЫЕ!$AA1374="2В",3,IF(ДАННЫЕ!$AA1374=3,4,IF(ДАННЫЕ!$AA1374="4А",5,IF(ДАННЫЕ!$AA1374="4Б",6,IF(ДАННЫЕ!$AA1374="4В",7,IF(ДАННЫЕ!$AA1374=5,8,0))))))))</f>
        <v>0</v>
      </c>
      <c r="T1374" s="15">
        <f>IF(OR(ДАННЫЕ!$AC1374=2,ДАННЫЕ!$AD1374=2,ДАННЫЕ!$AE1374=2),2,IF(OR(ДАННЫЕ!$AC1374=1,ДАННЫЕ!$AD1374=1,ДАННЫЕ!$AE1374=1),1,0))</f>
        <v>0</v>
      </c>
    </row>
    <row r="1375" spans="1:20" x14ac:dyDescent="0.2">
      <c r="A1375" s="78">
        <f>IF(B1375&gt;0,IF(MONTH(ДАННЫЕ!$F$1)=MONTH(ДАННЫЕ!$B1375),1,0),0)</f>
        <v>0</v>
      </c>
      <c r="B1375" s="14">
        <f>IF(ДАННЫЕ!$B1375&gt;0,IF(YEAR(ДАННЫЕ!$F$1)=YEAR(ДАННЫЕ!$B1375),1,0),0)</f>
        <v>0</v>
      </c>
      <c r="C1375" s="14">
        <f>IF(ДАННЫЕ!$CM1375&gt;0,IF(YEAR(ДАННЫЕ!$F$1)=YEAR(ДАННЫЕ!$CM1375),1,0),0)</f>
        <v>0</v>
      </c>
      <c r="D1375" s="14">
        <f>IF(ДАННЫЕ!$CJ1375&gt;0,IF(ДАННЫЕ!$CL1375&gt;ДАННЫЕ!$F$1,1,IF(ДАННЫЕ!$CL1375&gt;0,0,1)),0)</f>
        <v>0</v>
      </c>
      <c r="E1375" s="43" t="str">
        <f ca="1">IF(ДАННЫЕ!$F$1&gt;0,IF(ДАННЫЕ!$G1375&gt;0,DATEDIF(ДАННЫЕ!$G1375,ДАННЫЕ!$F$1,"y"),""),IF(ДАННЫЕ!$G1375&gt;0,DATEDIF(ДАННЫЕ!$G1375,TODAY(),"y"),""))</f>
        <v/>
      </c>
      <c r="F1375" s="43" t="str">
        <f xml:space="preserve"> IF(ДАННЫЕ!$F1375="М",IF(E1375&gt;=18,IF(E1375&lt;60,1,""),""),"")&amp;IF(ДАННЫЕ!$F1375="Ж",IF(E1375&gt;=18,IF(E1375&lt;55,1,""),""),"")</f>
        <v/>
      </c>
      <c r="G1375" s="43" t="str">
        <f xml:space="preserve"> IF(ДАННЫЕ!$F1375="М",IF(E1375&gt;=60,2,""),"")&amp;IF(ДАННЫЕ!$F1375="Ж",IF(E1375&gt;=55,2,""),"")</f>
        <v/>
      </c>
      <c r="H1375" s="43" t="str">
        <f t="shared" ca="1" si="63"/>
        <v/>
      </c>
      <c r="I1375" s="43" t="str">
        <f t="shared" ca="1" si="64"/>
        <v>03</v>
      </c>
      <c r="J1375" s="28" t="str">
        <f ca="1">ДАННЫЕ!$F1375&amp;H1375&amp;I1375&amp;ДАННЫЕ!$I1375&amp;"m"&amp;IF(ДАННЫЕ!$I1375&gt;0,IF(ДАННЫЕ!$J1375&gt;0,0,1),"")&amp;"f"&amp;IF(ДАННЫЕ!$R1375&gt;0,IF(YEAR(ДАННЫЕ!$F$1)=YEAR(ДАННЫЕ!$R1375),1,0),0)&amp;"z"&amp;ДАННЫЕ!$R1375&amp;"p"&amp;ДАННЫЕ!$S1375&amp;"i"&amp;ДАННЫЕ!$T1375&amp;"h"&amp;ДАННЫЕ!$K1375&amp;"be"&amp;ДАННЫЕ!$BI1375&amp;"CD"&amp;IF(ДАННЫЕ!BF1375&gt;500,4,IF(ДАННЫЕ!BF1375&gt;350,3,IF(ДАННЫЕ!BF1375&gt;200,2,IF(ДАННЫЕ!BF1375&gt;0,1,0))))&amp;"g"&amp;B1375&amp;"d"&amp;H1375&amp;"l"&amp;ДАННЫЕ!AT1375&amp;"a"&amp;ДАННЫЕ!$V1375&amp;"v"&amp;R1375&amp;"k"&amp;ДАННЫЕ!$U1375&amp;"s"&amp;ДАННЫЕ!$Y1375&amp;"t"&amp;ДАННЫЕ!$X1375&amp;"b"&amp;IF(ДАННЫЕ!$Q1375&gt;1,1,0)&amp;"PP"&amp;ДАННЫЕ!Z1375&amp;"c"&amp;S1375&amp;"x"&amp;IF(ДАННЫЕ!$BY1375&gt;0,IF(YEAR(ДАННЫЕ!$F$1)=YEAR(ДАННЫЕ!$BY1375),1,0),0)&amp;"n"&amp;IF(ДАННЫЕ!$BZ1375&gt;0,IF(YEAR(ДАННЫЕ!$F$1)=YEAR(ДАННЫЕ!$BZ1375),1,0),0)&amp;"u"&amp;D1375&amp;"z"&amp;IF(ДАННЫЕ!$CL1375&gt;0,IF(YEAR(ДАННЫЕ!$F$1)&gt;YEAR(ДАННЫЕ!$CL1375),11,12),0)</f>
        <v>03mf0zpihbeCD0g0dlav0kstb0PPc0x0n0u0z0</v>
      </c>
      <c r="K1375" s="28" t="str">
        <f ca="1">ДАННЫЕ!$I1375&amp;"x"&amp;B1375&amp;"w"&amp;IF(T1375+ДАННЫЕ!AD1375+ДАННЫЕ!AE1375+ДАННЫЕ!AF1375+ДАННЫЕ!AG1375+ДАННЫЕ!AH1375+ДАННЫЕ!$AL1375+ДАННЫЕ!AI1375+ДАННЫЕ!AJ1375+ДАННЫЕ!AK1375+ДАННЫЕ!AP1375+ДАННЫЕ!AQ1375+ДАННЫЕ!AR1375+ДАННЫЕ!$AM1375+ДАННЫЕ!$AN1375+ДАННЫЕ!AS1375+ДАННЫЕ!AT1375&gt;0,1,0)&amp;IF(OR(T1375=2,ДАННЫЕ!AD1375=2,ДАННЫЕ!AE1375=2,ДАННЫЕ!AF1375=2,ДАННЫЕ!AG1375=2,ДАННЫЕ!AH1375=2,ДАННЫЕ!$AL1375=2,ДАННЫЕ!AI1375=2,ДАННЫЕ!AJ1375=2,ДАННЫЕ!AK1375=2,ДАННЫЕ!AP1375=2,ДАННЫЕ!AQ1375=2,ДАННЫЕ!AR1375=2,ДАННЫЕ!$AM1375=2,ДАННЫЕ!$AN1375=2,ДАННЫЕ!AS1375=2,ДАННЫЕ!AT1375=2),2,0)&amp;"t"&amp;IF(T1375&gt;0,"1"&amp;T1375,"00")&amp;"f"&amp;IF(ДАННЫЕ!$AC1375,"1"&amp;ДАННЫЕ!$AC1375,"00")&amp;"b"&amp;IF(ДАННЫЕ!$AD1375,"1"&amp;ДАННЫЕ!$AD1375,"00")&amp;"g"&amp;IF(ДАННЫЕ!$AF1375,"1"&amp;ДАННЫЕ!$AF1375,"00")&amp;"c"&amp;IF(ДАННЫЕ!$AG1375,"1"&amp;ДАННЫЕ!$AG1375,"00")&amp;"i"&amp;IF(ДАННЫЕ!$AH1375,"1"&amp;ДАННЫЕ!$AH1375,"00")&amp;"r"&amp;IF(ДАННЫЕ!$AL1375,"1"&amp;ДАННЫЕ!$AL1375,"00")&amp;"m"&amp;IF(ДАННЫЕ!$AI1375,"1"&amp;ДАННЫЕ!$AI1375,"00")&amp;"hS"&amp;IF(ДАННЫЕ!$AJ1375,"1"&amp;ДАННЫЕ!$AJ1375,"00")&amp;"hZ"&amp;IF(ДАННЫЕ!$AK1375,"1"&amp;ДАННЫЕ!$AK1375,"00")&amp;"p"&amp;IF(ДАННЫЕ!$AP1375,"1"&amp;ДАННЫЕ!$AP1375,"00")&amp;"k"&amp;IF(ДАННЫЕ!$AQ1375,"1"&amp;ДАННЫЕ!$AQ1375,"00")&amp;"z"&amp;IF(ДАННЫЕ!$AR1375,"1"&amp;ДАННЫЕ!$AR1375,"00")&amp;"j"&amp;IF(ДАННЫЕ!$AM1375,"1"&amp;ДАННЫЕ!$AM1375,"00")&amp;"n"&amp;IF(ДАННЫЕ!$AN1375,"1"&amp;ДАННЫЕ!$AN1375,"00")&amp;"E"&amp;ДАННЫЕ!BI1375&amp;"L"&amp;ДАННЫЕ!AO1375&amp;"h"&amp;IF(ДАННЫЕ!$AU1375&gt;0,1,0)&amp;"v"&amp;IF(ДАННЫЕ!$AW1375&gt;0,1,0)&amp;"a"&amp;IF(ДАННЫЕ!$AS1375,"1"&amp;ДАННЫЕ!$AS1375,"00")&amp;"s"&amp;IF(ДАННЫЕ!$AT1375,"1"&amp;ДАННЫЕ!$AT1375,"00")&amp;"u"&amp;IF(ДАННЫЕ!$CJ1375&gt;0,1,0)&amp;"y"&amp;B1375&amp;"d"&amp;H1375&amp;"e"&amp;F1375&amp;G1375</f>
        <v>x0w00t00f00b00g00c00i00r00m00hS00hZ00p00k00z00j00n00ELh0v0a00s00u0y0de</v>
      </c>
      <c r="L1375" s="28" t="str">
        <f ca="1">ДАННЫЕ!$I1375&amp;"VN"&amp;IF(ДАННЫЕ!AW1375&gt;0,11,10)&amp;"CD"&amp;IF(ДАННЫЕ!BF1375&gt;500,16,IF(ДАННЫЕ!BF1375&gt;350,15,IF(ДАННЫЕ!BF1375&gt;=200,14,IF(ДАННЫЕ!BF1375&gt;=100,13,IF(ДАННЫЕ!BF1375&gt;=50,12,IF(ДАННЫЕ!BF1375&gt;0,11,10))))))&amp;"AR"&amp;IF(ДАННЫЕ!BX1375&gt;0,1,0)&amp;"GD"&amp;B1375&amp;"VV"&amp;IF(E1375&gt;=5,IF(E1375&lt;18,1,0),0)</f>
        <v>VN10CD10AR0GD0VV0</v>
      </c>
      <c r="M1375" s="28" t="str">
        <f>ДАННЫЕ!$I1375&amp;"b"&amp;ДАННЫЕ!$BI1375&amp;"r"&amp;ДАННЫЕ!$BJ1375&amp;"CD"&amp;IF(ДАННЫЕ!BF1375&gt;0,IF(ДАННЫЕ!BF1375&lt;200,1,IF(ДАННЫЕ!BF1375&lt;350,2,3)),0)&amp;"h"&amp;IF(ДАННЫЕ!$BK1375+ДАННЫЕ!$BL1375+ДАННЫЕ!$BM1375&gt;0,1,0)&amp;"x"&amp;ДАННЫЕ!$BK1375&amp;"y"&amp;ДАННЫЕ!$BL1375&amp;"z"&amp;ДАННЫЕ!$BM1375&amp;"c"&amp;IF(ДАННЫЕ!$BK1375+ДАННЫЕ!$BL1375+ДАННЫЕ!$BM1375=3,1,0)&amp;"a"&amp;IF(ДАННЫЕ!$BQ1375+ДАННЫЕ!$BR1375&gt;0,1,0)&amp;"d"&amp;ДАННЫЕ!$BQ1375&amp;"v"&amp;ДАННЫЕ!$BR1375&amp;"p"&amp;ДАННЫЕ!$BS1375&amp;"n"&amp;ДАННЫЕ!$BU1375&amp;"t"&amp;ДАННЫЕ!$BV1375&amp;"o"&amp;ДАННЫЕ!$BT1375&amp;"l"&amp;IF(ДАННЫЕ!$BN1375&gt;0,1,0)&amp;ДАННЫЕ!$BN1375&amp;"g"&amp;ДАННЫЕ!$BO1375&amp;"s"&amp;ДАННЫЕ!$BP1375&amp;"DZ"&amp;IF(ДАННЫЕ!B1375-ДАННЫЕ!G1375 &lt; 60,IF(ДАННЫЕ!B1375-ДАННЫЕ!G1375 &gt;= 0,1,0),0)&amp;"u"&amp;IF(ДАННЫЕ!$CJ1375&gt;0,1,0)</f>
        <v>brCD0h0xyzc0a0dvpntol0gsDZ1u0</v>
      </c>
      <c r="N1375" s="28" t="str">
        <f ca="1">ДАННЫЕ!$F1375&amp;ДАННЫЕ!$I1375&amp;"g"&amp;B1375&amp;"cf"&amp;D1375&amp;"a"&amp;IF(ДАННЫЕ!$BX1375&gt;0,1,0)&amp;IF(ДАННЫЕ!$BF1375&gt;500,1,IF(ДАННЫЕ!$BF1375&gt;350,2,IF(ДАННЫЕ!$BF1375&gt;=200,3,IF(ДАННЫЕ!$BF1375&gt;=100,4,IF(ДАННЫЕ!$BF1375&gt;=50,5,IF(ДАННЫЕ!$BF1375&lt;50,6,0))))))&amp;"AR"&amp;IF(DATEDIF(ДАННЫЕ!$BX1375,ДАННЫЕ!$F$1,"y")&gt;1,1,0)&amp;"VG"&amp;IF(ДАННЫЕ!$BH1375="0",1,0)&amp;"o"&amp;IF(T1375+ДАННЫЕ!$AF1375+ДАННЫЕ!$AG1375+ДАННЫЕ!$AH1375+ДАННЫЕ!$AI1375+ДАННЫЕ!$AJ1375+ДАННЫЕ!$AP1375+ДАННЫЕ!$AQ1375+ДАННЫЕ!$AR1375+ДАННЫЕ!$AU1375+ДАННЫЕ!$AW1375+ДАННЫЕ!$AS1375+ДАННЫЕ!$AT1375&gt;0,1,0)&amp;"x"&amp;ДАННЫЕ!$AG1375&amp;"p"&amp;IF(ДАННЫЕ!$BY1375&gt;0,1,0)&amp;"v"&amp;IF(ДАННЫЕ!$BZ1375&gt;0,1,0)&amp;"n"&amp;ДАННЫЕ!$CA1375&amp;"t"&amp;ДАННЫЕ!$AY1375&amp;"k"&amp;ДАННЫЕ!$CB1375&amp;"q"&amp;ДАННЫЕ!$CC1375&amp;"w"&amp;ДАННЫЕ!$CD1375&amp;"e"&amp;ДАННЫЕ!$CE1375&amp;"m"&amp;ДАННЫЕ!$CF1375&amp;"c"&amp;ДАННЫЕ!$CG1375&amp;"z"&amp;ДАННЫЕ!$CH1375&amp;"d"&amp;IF(H1375=4,1,0)&amp;"s"&amp;IF(ДАННЫЕ!$J1375=1,0,1)&amp;"u"&amp;IF(ДАННЫЕ!$CJ1375&gt;0,1,0)</f>
        <v>g0cf0a06AR1VG0o0xp0v0ntkqwemczd0s1u0</v>
      </c>
      <c r="O1375" s="28" t="str">
        <f>ДАННЫЕ!$I1375&amp;"g"&amp;B1375&amp;A1375&amp;"f"&amp;P1375&amp;"c"&amp;IF(ДАННЫЕ!$U1375&gt;0,1,0)&amp;"s"&amp;IF(ДАННЫЕ!$Q1375&gt;0,IF(YEAR(ДАННЫЕ!$F$1)=YEAR(ДАННЫЕ!$Q1375),IF(MONTH(ДАННЫЕ!$F$1)=MONTH(ДАННЫЕ!$Q1375),111,11),1),0)&amp;"i"&amp;IF(ДАННЫЕ!$R1375+ДАННЫЕ!$S1375+ДАННЫЕ!$T1375=0,0,1)&amp;"h"&amp;IF(ДАННЫЕ!$P1375&gt;0,1,0)&amp;"p"&amp;IF(ДАННЫЕ!$CI1375&gt;0,IF(YEAR(ДАННЫЕ!$F$1)=YEAR(ДАННЫЕ!$CI1375),IF(MONTH(ДАННЫЕ!$F$1)=MONTH(ДАННЫЕ!$CI1375),111,11),1),0)&amp;"d"&amp;IF(ДАННЫЕ!$CJ1375&gt;0,IF(YEAR(ДАННЫЕ!$F$1)=YEAR(ДАННЫЕ!$CJ1375),IF(MONTH(ДАННЫЕ!$F$1)=MONTH(ДАННЫЕ!$CJ1375),111,11),1),0)&amp;"o"&amp;IF(ДАННЫЕ!$CK1375&gt;0,IF(MONTH(ДАННЫЕ!$F$1)=MONTH(ДАННЫЕ!$CK1375),111,11),0)&amp;"v"&amp;IF(ДАННЫЕ!$BE1375&gt;0,IF(MONTH(ДАННЫЕ!$F$1)=MONTH(ДАННЫЕ!$BE1375),111,11),0)</f>
        <v>g00f0c0s0i0h0p0d0o0v0</v>
      </c>
      <c r="P1375" s="15">
        <f t="shared" si="65"/>
        <v>0</v>
      </c>
      <c r="Q1375" s="15">
        <f>IF(ДАННЫЕ!$F$1&gt;ДАННЫЕ!$N1375,IF(YEAR(ДАННЫЕ!$F$1)=YEAR(ДАННЫЕ!M1375),1,0),0)</f>
        <v>0</v>
      </c>
      <c r="R1375" s="15">
        <f>IF(ДАННЫЕ!$F$1&gt;ДАННЫЕ!$N1375,IF(YEAR(ДАННЫЕ!$F$1)=YEAR(ДАННЫЕ!N1375),1,0),0)</f>
        <v>0</v>
      </c>
      <c r="S1375" s="15">
        <f>IF(ДАННЫЕ!$AA1375="2А",1,IF(ДАННЫЕ!$AA1375="2Б",2,IF(ДАННЫЕ!$AA1375="2В",3,IF(ДАННЫЕ!$AA1375=3,4,IF(ДАННЫЕ!$AA1375="4А",5,IF(ДАННЫЕ!$AA1375="4Б",6,IF(ДАННЫЕ!$AA1375="4В",7,IF(ДАННЫЕ!$AA1375=5,8,0))))))))</f>
        <v>0</v>
      </c>
      <c r="T1375" s="15">
        <f>IF(OR(ДАННЫЕ!$AC1375=2,ДАННЫЕ!$AD1375=2,ДАННЫЕ!$AE1375=2),2,IF(OR(ДАННЫЕ!$AC1375=1,ДАННЫЕ!$AD1375=1,ДАННЫЕ!$AE1375=1),1,0))</f>
        <v>0</v>
      </c>
    </row>
    <row r="1376" spans="1:20" x14ac:dyDescent="0.2">
      <c r="A1376" s="78">
        <f>IF(B1376&gt;0,IF(MONTH(ДАННЫЕ!$F$1)=MONTH(ДАННЫЕ!$B1376),1,0),0)</f>
        <v>0</v>
      </c>
      <c r="B1376" s="14">
        <f>IF(ДАННЫЕ!$B1376&gt;0,IF(YEAR(ДАННЫЕ!$F$1)=YEAR(ДАННЫЕ!$B1376),1,0),0)</f>
        <v>0</v>
      </c>
      <c r="C1376" s="14">
        <f>IF(ДАННЫЕ!$CM1376&gt;0,IF(YEAR(ДАННЫЕ!$F$1)=YEAR(ДАННЫЕ!$CM1376),1,0),0)</f>
        <v>0</v>
      </c>
      <c r="D1376" s="14">
        <f>IF(ДАННЫЕ!$CJ1376&gt;0,IF(ДАННЫЕ!$CL1376&gt;ДАННЫЕ!$F$1,1,IF(ДАННЫЕ!$CL1376&gt;0,0,1)),0)</f>
        <v>0</v>
      </c>
      <c r="E1376" s="43" t="str">
        <f ca="1">IF(ДАННЫЕ!$F$1&gt;0,IF(ДАННЫЕ!$G1376&gt;0,DATEDIF(ДАННЫЕ!$G1376,ДАННЫЕ!$F$1,"y"),""),IF(ДАННЫЕ!$G1376&gt;0,DATEDIF(ДАННЫЕ!$G1376,TODAY(),"y"),""))</f>
        <v/>
      </c>
      <c r="F1376" s="43" t="str">
        <f xml:space="preserve"> IF(ДАННЫЕ!$F1376="М",IF(E1376&gt;=18,IF(E1376&lt;60,1,""),""),"")&amp;IF(ДАННЫЕ!$F1376="Ж",IF(E1376&gt;=18,IF(E1376&lt;55,1,""),""),"")</f>
        <v/>
      </c>
      <c r="G1376" s="43" t="str">
        <f xml:space="preserve"> IF(ДАННЫЕ!$F1376="М",IF(E1376&gt;=60,2,""),"")&amp;IF(ДАННЫЕ!$F1376="Ж",IF(E1376&gt;=55,2,""),"")</f>
        <v/>
      </c>
      <c r="H1376" s="43" t="str">
        <f t="shared" ca="1" si="63"/>
        <v/>
      </c>
      <c r="I1376" s="43" t="str">
        <f t="shared" ca="1" si="64"/>
        <v>03</v>
      </c>
      <c r="J1376" s="28" t="str">
        <f ca="1">ДАННЫЕ!$F1376&amp;H1376&amp;I1376&amp;ДАННЫЕ!$I1376&amp;"m"&amp;IF(ДАННЫЕ!$I1376&gt;0,IF(ДАННЫЕ!$J1376&gt;0,0,1),"")&amp;"f"&amp;IF(ДАННЫЕ!$R1376&gt;0,IF(YEAR(ДАННЫЕ!$F$1)=YEAR(ДАННЫЕ!$R1376),1,0),0)&amp;"z"&amp;ДАННЫЕ!$R1376&amp;"p"&amp;ДАННЫЕ!$S1376&amp;"i"&amp;ДАННЫЕ!$T1376&amp;"h"&amp;ДАННЫЕ!$K1376&amp;"be"&amp;ДАННЫЕ!$BI1376&amp;"CD"&amp;IF(ДАННЫЕ!BF1376&gt;500,4,IF(ДАННЫЕ!BF1376&gt;350,3,IF(ДАННЫЕ!BF1376&gt;200,2,IF(ДАННЫЕ!BF1376&gt;0,1,0))))&amp;"g"&amp;B1376&amp;"d"&amp;H1376&amp;"l"&amp;ДАННЫЕ!AT1376&amp;"a"&amp;ДАННЫЕ!$V1376&amp;"v"&amp;R1376&amp;"k"&amp;ДАННЫЕ!$U1376&amp;"s"&amp;ДАННЫЕ!$Y1376&amp;"t"&amp;ДАННЫЕ!$X1376&amp;"b"&amp;IF(ДАННЫЕ!$Q1376&gt;1,1,0)&amp;"PP"&amp;ДАННЫЕ!Z1376&amp;"c"&amp;S1376&amp;"x"&amp;IF(ДАННЫЕ!$BY1376&gt;0,IF(YEAR(ДАННЫЕ!$F$1)=YEAR(ДАННЫЕ!$BY1376),1,0),0)&amp;"n"&amp;IF(ДАННЫЕ!$BZ1376&gt;0,IF(YEAR(ДАННЫЕ!$F$1)=YEAR(ДАННЫЕ!$BZ1376),1,0),0)&amp;"u"&amp;D1376&amp;"z"&amp;IF(ДАННЫЕ!$CL1376&gt;0,IF(YEAR(ДАННЫЕ!$F$1)&gt;YEAR(ДАННЫЕ!$CL1376),11,12),0)</f>
        <v>03mf0zpihbeCD0g0dlav0kstb0PPc0x0n0u0z0</v>
      </c>
      <c r="K1376" s="28" t="str">
        <f ca="1">ДАННЫЕ!$I1376&amp;"x"&amp;B1376&amp;"w"&amp;IF(T1376+ДАННЫЕ!AD1376+ДАННЫЕ!AE1376+ДАННЫЕ!AF1376+ДАННЫЕ!AG1376+ДАННЫЕ!AH1376+ДАННЫЕ!$AL1376+ДАННЫЕ!AI1376+ДАННЫЕ!AJ1376+ДАННЫЕ!AK1376+ДАННЫЕ!AP1376+ДАННЫЕ!AQ1376+ДАННЫЕ!AR1376+ДАННЫЕ!$AM1376+ДАННЫЕ!$AN1376+ДАННЫЕ!AS1376+ДАННЫЕ!AT1376&gt;0,1,0)&amp;IF(OR(T1376=2,ДАННЫЕ!AD1376=2,ДАННЫЕ!AE1376=2,ДАННЫЕ!AF1376=2,ДАННЫЕ!AG1376=2,ДАННЫЕ!AH1376=2,ДАННЫЕ!$AL1376=2,ДАННЫЕ!AI1376=2,ДАННЫЕ!AJ1376=2,ДАННЫЕ!AK1376=2,ДАННЫЕ!AP1376=2,ДАННЫЕ!AQ1376=2,ДАННЫЕ!AR1376=2,ДАННЫЕ!$AM1376=2,ДАННЫЕ!$AN1376=2,ДАННЫЕ!AS1376=2,ДАННЫЕ!AT1376=2),2,0)&amp;"t"&amp;IF(T1376&gt;0,"1"&amp;T1376,"00")&amp;"f"&amp;IF(ДАННЫЕ!$AC1376,"1"&amp;ДАННЫЕ!$AC1376,"00")&amp;"b"&amp;IF(ДАННЫЕ!$AD1376,"1"&amp;ДАННЫЕ!$AD1376,"00")&amp;"g"&amp;IF(ДАННЫЕ!$AF1376,"1"&amp;ДАННЫЕ!$AF1376,"00")&amp;"c"&amp;IF(ДАННЫЕ!$AG1376,"1"&amp;ДАННЫЕ!$AG1376,"00")&amp;"i"&amp;IF(ДАННЫЕ!$AH1376,"1"&amp;ДАННЫЕ!$AH1376,"00")&amp;"r"&amp;IF(ДАННЫЕ!$AL1376,"1"&amp;ДАННЫЕ!$AL1376,"00")&amp;"m"&amp;IF(ДАННЫЕ!$AI1376,"1"&amp;ДАННЫЕ!$AI1376,"00")&amp;"hS"&amp;IF(ДАННЫЕ!$AJ1376,"1"&amp;ДАННЫЕ!$AJ1376,"00")&amp;"hZ"&amp;IF(ДАННЫЕ!$AK1376,"1"&amp;ДАННЫЕ!$AK1376,"00")&amp;"p"&amp;IF(ДАННЫЕ!$AP1376,"1"&amp;ДАННЫЕ!$AP1376,"00")&amp;"k"&amp;IF(ДАННЫЕ!$AQ1376,"1"&amp;ДАННЫЕ!$AQ1376,"00")&amp;"z"&amp;IF(ДАННЫЕ!$AR1376,"1"&amp;ДАННЫЕ!$AR1376,"00")&amp;"j"&amp;IF(ДАННЫЕ!$AM1376,"1"&amp;ДАННЫЕ!$AM1376,"00")&amp;"n"&amp;IF(ДАННЫЕ!$AN1376,"1"&amp;ДАННЫЕ!$AN1376,"00")&amp;"E"&amp;ДАННЫЕ!BI1376&amp;"L"&amp;ДАННЫЕ!AO1376&amp;"h"&amp;IF(ДАННЫЕ!$AU1376&gt;0,1,0)&amp;"v"&amp;IF(ДАННЫЕ!$AW1376&gt;0,1,0)&amp;"a"&amp;IF(ДАННЫЕ!$AS1376,"1"&amp;ДАННЫЕ!$AS1376,"00")&amp;"s"&amp;IF(ДАННЫЕ!$AT1376,"1"&amp;ДАННЫЕ!$AT1376,"00")&amp;"u"&amp;IF(ДАННЫЕ!$CJ1376&gt;0,1,0)&amp;"y"&amp;B1376&amp;"d"&amp;H1376&amp;"e"&amp;F1376&amp;G1376</f>
        <v>x0w00t00f00b00g00c00i00r00m00hS00hZ00p00k00z00j00n00ELh0v0a00s00u0y0de</v>
      </c>
      <c r="L1376" s="28" t="str">
        <f ca="1">ДАННЫЕ!$I1376&amp;"VN"&amp;IF(ДАННЫЕ!AW1376&gt;0,11,10)&amp;"CD"&amp;IF(ДАННЫЕ!BF1376&gt;500,16,IF(ДАННЫЕ!BF1376&gt;350,15,IF(ДАННЫЕ!BF1376&gt;=200,14,IF(ДАННЫЕ!BF1376&gt;=100,13,IF(ДАННЫЕ!BF1376&gt;=50,12,IF(ДАННЫЕ!BF1376&gt;0,11,10))))))&amp;"AR"&amp;IF(ДАННЫЕ!BX1376&gt;0,1,0)&amp;"GD"&amp;B1376&amp;"VV"&amp;IF(E1376&gt;=5,IF(E1376&lt;18,1,0),0)</f>
        <v>VN10CD10AR0GD0VV0</v>
      </c>
      <c r="M1376" s="28" t="str">
        <f>ДАННЫЕ!$I1376&amp;"b"&amp;ДАННЫЕ!$BI1376&amp;"r"&amp;ДАННЫЕ!$BJ1376&amp;"CD"&amp;IF(ДАННЫЕ!BF1376&gt;0,IF(ДАННЫЕ!BF1376&lt;200,1,IF(ДАННЫЕ!BF1376&lt;350,2,3)),0)&amp;"h"&amp;IF(ДАННЫЕ!$BK1376+ДАННЫЕ!$BL1376+ДАННЫЕ!$BM1376&gt;0,1,0)&amp;"x"&amp;ДАННЫЕ!$BK1376&amp;"y"&amp;ДАННЫЕ!$BL1376&amp;"z"&amp;ДАННЫЕ!$BM1376&amp;"c"&amp;IF(ДАННЫЕ!$BK1376+ДАННЫЕ!$BL1376+ДАННЫЕ!$BM1376=3,1,0)&amp;"a"&amp;IF(ДАННЫЕ!$BQ1376+ДАННЫЕ!$BR1376&gt;0,1,0)&amp;"d"&amp;ДАННЫЕ!$BQ1376&amp;"v"&amp;ДАННЫЕ!$BR1376&amp;"p"&amp;ДАННЫЕ!$BS1376&amp;"n"&amp;ДАННЫЕ!$BU1376&amp;"t"&amp;ДАННЫЕ!$BV1376&amp;"o"&amp;ДАННЫЕ!$BT1376&amp;"l"&amp;IF(ДАННЫЕ!$BN1376&gt;0,1,0)&amp;ДАННЫЕ!$BN1376&amp;"g"&amp;ДАННЫЕ!$BO1376&amp;"s"&amp;ДАННЫЕ!$BP1376&amp;"DZ"&amp;IF(ДАННЫЕ!B1376-ДАННЫЕ!G1376 &lt; 60,IF(ДАННЫЕ!B1376-ДАННЫЕ!G1376 &gt;= 0,1,0),0)&amp;"u"&amp;IF(ДАННЫЕ!$CJ1376&gt;0,1,0)</f>
        <v>brCD0h0xyzc0a0dvpntol0gsDZ1u0</v>
      </c>
      <c r="N1376" s="28" t="str">
        <f ca="1">ДАННЫЕ!$F1376&amp;ДАННЫЕ!$I1376&amp;"g"&amp;B1376&amp;"cf"&amp;D1376&amp;"a"&amp;IF(ДАННЫЕ!$BX1376&gt;0,1,0)&amp;IF(ДАННЫЕ!$BF1376&gt;500,1,IF(ДАННЫЕ!$BF1376&gt;350,2,IF(ДАННЫЕ!$BF1376&gt;=200,3,IF(ДАННЫЕ!$BF1376&gt;=100,4,IF(ДАННЫЕ!$BF1376&gt;=50,5,IF(ДАННЫЕ!$BF1376&lt;50,6,0))))))&amp;"AR"&amp;IF(DATEDIF(ДАННЫЕ!$BX1376,ДАННЫЕ!$F$1,"y")&gt;1,1,0)&amp;"VG"&amp;IF(ДАННЫЕ!$BH1376="0",1,0)&amp;"o"&amp;IF(T1376+ДАННЫЕ!$AF1376+ДАННЫЕ!$AG1376+ДАННЫЕ!$AH1376+ДАННЫЕ!$AI1376+ДАННЫЕ!$AJ1376+ДАННЫЕ!$AP1376+ДАННЫЕ!$AQ1376+ДАННЫЕ!$AR1376+ДАННЫЕ!$AU1376+ДАННЫЕ!$AW1376+ДАННЫЕ!$AS1376+ДАННЫЕ!$AT1376&gt;0,1,0)&amp;"x"&amp;ДАННЫЕ!$AG1376&amp;"p"&amp;IF(ДАННЫЕ!$BY1376&gt;0,1,0)&amp;"v"&amp;IF(ДАННЫЕ!$BZ1376&gt;0,1,0)&amp;"n"&amp;ДАННЫЕ!$CA1376&amp;"t"&amp;ДАННЫЕ!$AY1376&amp;"k"&amp;ДАННЫЕ!$CB1376&amp;"q"&amp;ДАННЫЕ!$CC1376&amp;"w"&amp;ДАННЫЕ!$CD1376&amp;"e"&amp;ДАННЫЕ!$CE1376&amp;"m"&amp;ДАННЫЕ!$CF1376&amp;"c"&amp;ДАННЫЕ!$CG1376&amp;"z"&amp;ДАННЫЕ!$CH1376&amp;"d"&amp;IF(H1376=4,1,0)&amp;"s"&amp;IF(ДАННЫЕ!$J1376=1,0,1)&amp;"u"&amp;IF(ДАННЫЕ!$CJ1376&gt;0,1,0)</f>
        <v>g0cf0a06AR1VG0o0xp0v0ntkqwemczd0s1u0</v>
      </c>
      <c r="O1376" s="28" t="str">
        <f>ДАННЫЕ!$I1376&amp;"g"&amp;B1376&amp;A1376&amp;"f"&amp;P1376&amp;"c"&amp;IF(ДАННЫЕ!$U1376&gt;0,1,0)&amp;"s"&amp;IF(ДАННЫЕ!$Q1376&gt;0,IF(YEAR(ДАННЫЕ!$F$1)=YEAR(ДАННЫЕ!$Q1376),IF(MONTH(ДАННЫЕ!$F$1)=MONTH(ДАННЫЕ!$Q1376),111,11),1),0)&amp;"i"&amp;IF(ДАННЫЕ!$R1376+ДАННЫЕ!$S1376+ДАННЫЕ!$T1376=0,0,1)&amp;"h"&amp;IF(ДАННЫЕ!$P1376&gt;0,1,0)&amp;"p"&amp;IF(ДАННЫЕ!$CI1376&gt;0,IF(YEAR(ДАННЫЕ!$F$1)=YEAR(ДАННЫЕ!$CI1376),IF(MONTH(ДАННЫЕ!$F$1)=MONTH(ДАННЫЕ!$CI1376),111,11),1),0)&amp;"d"&amp;IF(ДАННЫЕ!$CJ1376&gt;0,IF(YEAR(ДАННЫЕ!$F$1)=YEAR(ДАННЫЕ!$CJ1376),IF(MONTH(ДАННЫЕ!$F$1)=MONTH(ДАННЫЕ!$CJ1376),111,11),1),0)&amp;"o"&amp;IF(ДАННЫЕ!$CK1376&gt;0,IF(MONTH(ДАННЫЕ!$F$1)=MONTH(ДАННЫЕ!$CK1376),111,11),0)&amp;"v"&amp;IF(ДАННЫЕ!$BE1376&gt;0,IF(MONTH(ДАННЫЕ!$F$1)=MONTH(ДАННЫЕ!$BE1376),111,11),0)</f>
        <v>g00f0c0s0i0h0p0d0o0v0</v>
      </c>
      <c r="P1376" s="15">
        <f t="shared" si="65"/>
        <v>0</v>
      </c>
      <c r="Q1376" s="15">
        <f>IF(ДАННЫЕ!$F$1&gt;ДАННЫЕ!$N1376,IF(YEAR(ДАННЫЕ!$F$1)=YEAR(ДАННЫЕ!M1376),1,0),0)</f>
        <v>0</v>
      </c>
      <c r="R1376" s="15">
        <f>IF(ДАННЫЕ!$F$1&gt;ДАННЫЕ!$N1376,IF(YEAR(ДАННЫЕ!$F$1)=YEAR(ДАННЫЕ!N1376),1,0),0)</f>
        <v>0</v>
      </c>
      <c r="S1376" s="15">
        <f>IF(ДАННЫЕ!$AA1376="2А",1,IF(ДАННЫЕ!$AA1376="2Б",2,IF(ДАННЫЕ!$AA1376="2В",3,IF(ДАННЫЕ!$AA1376=3,4,IF(ДАННЫЕ!$AA1376="4А",5,IF(ДАННЫЕ!$AA1376="4Б",6,IF(ДАННЫЕ!$AA1376="4В",7,IF(ДАННЫЕ!$AA1376=5,8,0))))))))</f>
        <v>0</v>
      </c>
      <c r="T1376" s="15">
        <f>IF(OR(ДАННЫЕ!$AC1376=2,ДАННЫЕ!$AD1376=2,ДАННЫЕ!$AE1376=2),2,IF(OR(ДАННЫЕ!$AC1376=1,ДАННЫЕ!$AD1376=1,ДАННЫЕ!$AE1376=1),1,0))</f>
        <v>0</v>
      </c>
    </row>
    <row r="1377" spans="1:20" x14ac:dyDescent="0.2">
      <c r="A1377" s="78">
        <f>IF(B1377&gt;0,IF(MONTH(ДАННЫЕ!$F$1)=MONTH(ДАННЫЕ!$B1377),1,0),0)</f>
        <v>0</v>
      </c>
      <c r="B1377" s="14">
        <f>IF(ДАННЫЕ!$B1377&gt;0,IF(YEAR(ДАННЫЕ!$F$1)=YEAR(ДАННЫЕ!$B1377),1,0),0)</f>
        <v>0</v>
      </c>
      <c r="C1377" s="14">
        <f>IF(ДАННЫЕ!$CM1377&gt;0,IF(YEAR(ДАННЫЕ!$F$1)=YEAR(ДАННЫЕ!$CM1377),1,0),0)</f>
        <v>0</v>
      </c>
      <c r="D1377" s="14">
        <f>IF(ДАННЫЕ!$CJ1377&gt;0,IF(ДАННЫЕ!$CL1377&gt;ДАННЫЕ!$F$1,1,IF(ДАННЫЕ!$CL1377&gt;0,0,1)),0)</f>
        <v>0</v>
      </c>
      <c r="E1377" s="43" t="str">
        <f ca="1">IF(ДАННЫЕ!$F$1&gt;0,IF(ДАННЫЕ!$G1377&gt;0,DATEDIF(ДАННЫЕ!$G1377,ДАННЫЕ!$F$1,"y"),""),IF(ДАННЫЕ!$G1377&gt;0,DATEDIF(ДАННЫЕ!$G1377,TODAY(),"y"),""))</f>
        <v/>
      </c>
      <c r="F1377" s="43" t="str">
        <f xml:space="preserve"> IF(ДАННЫЕ!$F1377="М",IF(E1377&gt;=18,IF(E1377&lt;60,1,""),""),"")&amp;IF(ДАННЫЕ!$F1377="Ж",IF(E1377&gt;=18,IF(E1377&lt;55,1,""),""),"")</f>
        <v/>
      </c>
      <c r="G1377" s="43" t="str">
        <f xml:space="preserve"> IF(ДАННЫЕ!$F1377="М",IF(E1377&gt;=60,2,""),"")&amp;IF(ДАННЫЕ!$F1377="Ж",IF(E1377&gt;=55,2,""),"")</f>
        <v/>
      </c>
      <c r="H1377" s="43" t="str">
        <f t="shared" ca="1" si="63"/>
        <v/>
      </c>
      <c r="I1377" s="43" t="str">
        <f t="shared" ca="1" si="64"/>
        <v>03</v>
      </c>
      <c r="J1377" s="28" t="str">
        <f ca="1">ДАННЫЕ!$F1377&amp;H1377&amp;I1377&amp;ДАННЫЕ!$I1377&amp;"m"&amp;IF(ДАННЫЕ!$I1377&gt;0,IF(ДАННЫЕ!$J1377&gt;0,0,1),"")&amp;"f"&amp;IF(ДАННЫЕ!$R1377&gt;0,IF(YEAR(ДАННЫЕ!$F$1)=YEAR(ДАННЫЕ!$R1377),1,0),0)&amp;"z"&amp;ДАННЫЕ!$R1377&amp;"p"&amp;ДАННЫЕ!$S1377&amp;"i"&amp;ДАННЫЕ!$T1377&amp;"h"&amp;ДАННЫЕ!$K1377&amp;"be"&amp;ДАННЫЕ!$BI1377&amp;"CD"&amp;IF(ДАННЫЕ!BF1377&gt;500,4,IF(ДАННЫЕ!BF1377&gt;350,3,IF(ДАННЫЕ!BF1377&gt;200,2,IF(ДАННЫЕ!BF1377&gt;0,1,0))))&amp;"g"&amp;B1377&amp;"d"&amp;H1377&amp;"l"&amp;ДАННЫЕ!AT1377&amp;"a"&amp;ДАННЫЕ!$V1377&amp;"v"&amp;R1377&amp;"k"&amp;ДАННЫЕ!$U1377&amp;"s"&amp;ДАННЫЕ!$Y1377&amp;"t"&amp;ДАННЫЕ!$X1377&amp;"b"&amp;IF(ДАННЫЕ!$Q1377&gt;1,1,0)&amp;"PP"&amp;ДАННЫЕ!Z1377&amp;"c"&amp;S1377&amp;"x"&amp;IF(ДАННЫЕ!$BY1377&gt;0,IF(YEAR(ДАННЫЕ!$F$1)=YEAR(ДАННЫЕ!$BY1377),1,0),0)&amp;"n"&amp;IF(ДАННЫЕ!$BZ1377&gt;0,IF(YEAR(ДАННЫЕ!$F$1)=YEAR(ДАННЫЕ!$BZ1377),1,0),0)&amp;"u"&amp;D1377&amp;"z"&amp;IF(ДАННЫЕ!$CL1377&gt;0,IF(YEAR(ДАННЫЕ!$F$1)&gt;YEAR(ДАННЫЕ!$CL1377),11,12),0)</f>
        <v>03mf0zpihbeCD0g0dlav0kstb0PPc0x0n0u0z0</v>
      </c>
      <c r="K1377" s="28" t="str">
        <f ca="1">ДАННЫЕ!$I1377&amp;"x"&amp;B1377&amp;"w"&amp;IF(T1377+ДАННЫЕ!AD1377+ДАННЫЕ!AE1377+ДАННЫЕ!AF1377+ДАННЫЕ!AG1377+ДАННЫЕ!AH1377+ДАННЫЕ!$AL1377+ДАННЫЕ!AI1377+ДАННЫЕ!AJ1377+ДАННЫЕ!AK1377+ДАННЫЕ!AP1377+ДАННЫЕ!AQ1377+ДАННЫЕ!AR1377+ДАННЫЕ!$AM1377+ДАННЫЕ!$AN1377+ДАННЫЕ!AS1377+ДАННЫЕ!AT1377&gt;0,1,0)&amp;IF(OR(T1377=2,ДАННЫЕ!AD1377=2,ДАННЫЕ!AE1377=2,ДАННЫЕ!AF1377=2,ДАННЫЕ!AG1377=2,ДАННЫЕ!AH1377=2,ДАННЫЕ!$AL1377=2,ДАННЫЕ!AI1377=2,ДАННЫЕ!AJ1377=2,ДАННЫЕ!AK1377=2,ДАННЫЕ!AP1377=2,ДАННЫЕ!AQ1377=2,ДАННЫЕ!AR1377=2,ДАННЫЕ!$AM1377=2,ДАННЫЕ!$AN1377=2,ДАННЫЕ!AS1377=2,ДАННЫЕ!AT1377=2),2,0)&amp;"t"&amp;IF(T1377&gt;0,"1"&amp;T1377,"00")&amp;"f"&amp;IF(ДАННЫЕ!$AC1377,"1"&amp;ДАННЫЕ!$AC1377,"00")&amp;"b"&amp;IF(ДАННЫЕ!$AD1377,"1"&amp;ДАННЫЕ!$AD1377,"00")&amp;"g"&amp;IF(ДАННЫЕ!$AF1377,"1"&amp;ДАННЫЕ!$AF1377,"00")&amp;"c"&amp;IF(ДАННЫЕ!$AG1377,"1"&amp;ДАННЫЕ!$AG1377,"00")&amp;"i"&amp;IF(ДАННЫЕ!$AH1377,"1"&amp;ДАННЫЕ!$AH1377,"00")&amp;"r"&amp;IF(ДАННЫЕ!$AL1377,"1"&amp;ДАННЫЕ!$AL1377,"00")&amp;"m"&amp;IF(ДАННЫЕ!$AI1377,"1"&amp;ДАННЫЕ!$AI1377,"00")&amp;"hS"&amp;IF(ДАННЫЕ!$AJ1377,"1"&amp;ДАННЫЕ!$AJ1377,"00")&amp;"hZ"&amp;IF(ДАННЫЕ!$AK1377,"1"&amp;ДАННЫЕ!$AK1377,"00")&amp;"p"&amp;IF(ДАННЫЕ!$AP1377,"1"&amp;ДАННЫЕ!$AP1377,"00")&amp;"k"&amp;IF(ДАННЫЕ!$AQ1377,"1"&amp;ДАННЫЕ!$AQ1377,"00")&amp;"z"&amp;IF(ДАННЫЕ!$AR1377,"1"&amp;ДАННЫЕ!$AR1377,"00")&amp;"j"&amp;IF(ДАННЫЕ!$AM1377,"1"&amp;ДАННЫЕ!$AM1377,"00")&amp;"n"&amp;IF(ДАННЫЕ!$AN1377,"1"&amp;ДАННЫЕ!$AN1377,"00")&amp;"E"&amp;ДАННЫЕ!BI1377&amp;"L"&amp;ДАННЫЕ!AO1377&amp;"h"&amp;IF(ДАННЫЕ!$AU1377&gt;0,1,0)&amp;"v"&amp;IF(ДАННЫЕ!$AW1377&gt;0,1,0)&amp;"a"&amp;IF(ДАННЫЕ!$AS1377,"1"&amp;ДАННЫЕ!$AS1377,"00")&amp;"s"&amp;IF(ДАННЫЕ!$AT1377,"1"&amp;ДАННЫЕ!$AT1377,"00")&amp;"u"&amp;IF(ДАННЫЕ!$CJ1377&gt;0,1,0)&amp;"y"&amp;B1377&amp;"d"&amp;H1377&amp;"e"&amp;F1377&amp;G1377</f>
        <v>x0w00t00f00b00g00c00i00r00m00hS00hZ00p00k00z00j00n00ELh0v0a00s00u0y0de</v>
      </c>
      <c r="L1377" s="28" t="str">
        <f ca="1">ДАННЫЕ!$I1377&amp;"VN"&amp;IF(ДАННЫЕ!AW1377&gt;0,11,10)&amp;"CD"&amp;IF(ДАННЫЕ!BF1377&gt;500,16,IF(ДАННЫЕ!BF1377&gt;350,15,IF(ДАННЫЕ!BF1377&gt;=200,14,IF(ДАННЫЕ!BF1377&gt;=100,13,IF(ДАННЫЕ!BF1377&gt;=50,12,IF(ДАННЫЕ!BF1377&gt;0,11,10))))))&amp;"AR"&amp;IF(ДАННЫЕ!BX1377&gt;0,1,0)&amp;"GD"&amp;B1377&amp;"VV"&amp;IF(E1377&gt;=5,IF(E1377&lt;18,1,0),0)</f>
        <v>VN10CD10AR0GD0VV0</v>
      </c>
      <c r="M1377" s="28" t="str">
        <f>ДАННЫЕ!$I1377&amp;"b"&amp;ДАННЫЕ!$BI1377&amp;"r"&amp;ДАННЫЕ!$BJ1377&amp;"CD"&amp;IF(ДАННЫЕ!BF1377&gt;0,IF(ДАННЫЕ!BF1377&lt;200,1,IF(ДАННЫЕ!BF1377&lt;350,2,3)),0)&amp;"h"&amp;IF(ДАННЫЕ!$BK1377+ДАННЫЕ!$BL1377+ДАННЫЕ!$BM1377&gt;0,1,0)&amp;"x"&amp;ДАННЫЕ!$BK1377&amp;"y"&amp;ДАННЫЕ!$BL1377&amp;"z"&amp;ДАННЫЕ!$BM1377&amp;"c"&amp;IF(ДАННЫЕ!$BK1377+ДАННЫЕ!$BL1377+ДАННЫЕ!$BM1377=3,1,0)&amp;"a"&amp;IF(ДАННЫЕ!$BQ1377+ДАННЫЕ!$BR1377&gt;0,1,0)&amp;"d"&amp;ДАННЫЕ!$BQ1377&amp;"v"&amp;ДАННЫЕ!$BR1377&amp;"p"&amp;ДАННЫЕ!$BS1377&amp;"n"&amp;ДАННЫЕ!$BU1377&amp;"t"&amp;ДАННЫЕ!$BV1377&amp;"o"&amp;ДАННЫЕ!$BT1377&amp;"l"&amp;IF(ДАННЫЕ!$BN1377&gt;0,1,0)&amp;ДАННЫЕ!$BN1377&amp;"g"&amp;ДАННЫЕ!$BO1377&amp;"s"&amp;ДАННЫЕ!$BP1377&amp;"DZ"&amp;IF(ДАННЫЕ!B1377-ДАННЫЕ!G1377 &lt; 60,IF(ДАННЫЕ!B1377-ДАННЫЕ!G1377 &gt;= 0,1,0),0)&amp;"u"&amp;IF(ДАННЫЕ!$CJ1377&gt;0,1,0)</f>
        <v>brCD0h0xyzc0a0dvpntol0gsDZ1u0</v>
      </c>
      <c r="N1377" s="28" t="str">
        <f ca="1">ДАННЫЕ!$F1377&amp;ДАННЫЕ!$I1377&amp;"g"&amp;B1377&amp;"cf"&amp;D1377&amp;"a"&amp;IF(ДАННЫЕ!$BX1377&gt;0,1,0)&amp;IF(ДАННЫЕ!$BF1377&gt;500,1,IF(ДАННЫЕ!$BF1377&gt;350,2,IF(ДАННЫЕ!$BF1377&gt;=200,3,IF(ДАННЫЕ!$BF1377&gt;=100,4,IF(ДАННЫЕ!$BF1377&gt;=50,5,IF(ДАННЫЕ!$BF1377&lt;50,6,0))))))&amp;"AR"&amp;IF(DATEDIF(ДАННЫЕ!$BX1377,ДАННЫЕ!$F$1,"y")&gt;1,1,0)&amp;"VG"&amp;IF(ДАННЫЕ!$BH1377="0",1,0)&amp;"o"&amp;IF(T1377+ДАННЫЕ!$AF1377+ДАННЫЕ!$AG1377+ДАННЫЕ!$AH1377+ДАННЫЕ!$AI1377+ДАННЫЕ!$AJ1377+ДАННЫЕ!$AP1377+ДАННЫЕ!$AQ1377+ДАННЫЕ!$AR1377+ДАННЫЕ!$AU1377+ДАННЫЕ!$AW1377+ДАННЫЕ!$AS1377+ДАННЫЕ!$AT1377&gt;0,1,0)&amp;"x"&amp;ДАННЫЕ!$AG1377&amp;"p"&amp;IF(ДАННЫЕ!$BY1377&gt;0,1,0)&amp;"v"&amp;IF(ДАННЫЕ!$BZ1377&gt;0,1,0)&amp;"n"&amp;ДАННЫЕ!$CA1377&amp;"t"&amp;ДАННЫЕ!$AY1377&amp;"k"&amp;ДАННЫЕ!$CB1377&amp;"q"&amp;ДАННЫЕ!$CC1377&amp;"w"&amp;ДАННЫЕ!$CD1377&amp;"e"&amp;ДАННЫЕ!$CE1377&amp;"m"&amp;ДАННЫЕ!$CF1377&amp;"c"&amp;ДАННЫЕ!$CG1377&amp;"z"&amp;ДАННЫЕ!$CH1377&amp;"d"&amp;IF(H1377=4,1,0)&amp;"s"&amp;IF(ДАННЫЕ!$J1377=1,0,1)&amp;"u"&amp;IF(ДАННЫЕ!$CJ1377&gt;0,1,0)</f>
        <v>g0cf0a06AR1VG0o0xp0v0ntkqwemczd0s1u0</v>
      </c>
      <c r="O1377" s="28" t="str">
        <f>ДАННЫЕ!$I1377&amp;"g"&amp;B1377&amp;A1377&amp;"f"&amp;P1377&amp;"c"&amp;IF(ДАННЫЕ!$U1377&gt;0,1,0)&amp;"s"&amp;IF(ДАННЫЕ!$Q1377&gt;0,IF(YEAR(ДАННЫЕ!$F$1)=YEAR(ДАННЫЕ!$Q1377),IF(MONTH(ДАННЫЕ!$F$1)=MONTH(ДАННЫЕ!$Q1377),111,11),1),0)&amp;"i"&amp;IF(ДАННЫЕ!$R1377+ДАННЫЕ!$S1377+ДАННЫЕ!$T1377=0,0,1)&amp;"h"&amp;IF(ДАННЫЕ!$P1377&gt;0,1,0)&amp;"p"&amp;IF(ДАННЫЕ!$CI1377&gt;0,IF(YEAR(ДАННЫЕ!$F$1)=YEAR(ДАННЫЕ!$CI1377),IF(MONTH(ДАННЫЕ!$F$1)=MONTH(ДАННЫЕ!$CI1377),111,11),1),0)&amp;"d"&amp;IF(ДАННЫЕ!$CJ1377&gt;0,IF(YEAR(ДАННЫЕ!$F$1)=YEAR(ДАННЫЕ!$CJ1377),IF(MONTH(ДАННЫЕ!$F$1)=MONTH(ДАННЫЕ!$CJ1377),111,11),1),0)&amp;"o"&amp;IF(ДАННЫЕ!$CK1377&gt;0,IF(MONTH(ДАННЫЕ!$F$1)=MONTH(ДАННЫЕ!$CK1377),111,11),0)&amp;"v"&amp;IF(ДАННЫЕ!$BE1377&gt;0,IF(MONTH(ДАННЫЕ!$F$1)=MONTH(ДАННЫЕ!$BE1377),111,11),0)</f>
        <v>g00f0c0s0i0h0p0d0o0v0</v>
      </c>
      <c r="P1377" s="15">
        <f t="shared" si="65"/>
        <v>0</v>
      </c>
      <c r="Q1377" s="15">
        <f>IF(ДАННЫЕ!$F$1&gt;ДАННЫЕ!$N1377,IF(YEAR(ДАННЫЕ!$F$1)=YEAR(ДАННЫЕ!M1377),1,0),0)</f>
        <v>0</v>
      </c>
      <c r="R1377" s="15">
        <f>IF(ДАННЫЕ!$F$1&gt;ДАННЫЕ!$N1377,IF(YEAR(ДАННЫЕ!$F$1)=YEAR(ДАННЫЕ!N1377),1,0),0)</f>
        <v>0</v>
      </c>
      <c r="S1377" s="15">
        <f>IF(ДАННЫЕ!$AA1377="2А",1,IF(ДАННЫЕ!$AA1377="2Б",2,IF(ДАННЫЕ!$AA1377="2В",3,IF(ДАННЫЕ!$AA1377=3,4,IF(ДАННЫЕ!$AA1377="4А",5,IF(ДАННЫЕ!$AA1377="4Б",6,IF(ДАННЫЕ!$AA1377="4В",7,IF(ДАННЫЕ!$AA1377=5,8,0))))))))</f>
        <v>0</v>
      </c>
      <c r="T1377" s="15">
        <f>IF(OR(ДАННЫЕ!$AC1377=2,ДАННЫЕ!$AD1377=2,ДАННЫЕ!$AE1377=2),2,IF(OR(ДАННЫЕ!$AC1377=1,ДАННЫЕ!$AD1377=1,ДАННЫЕ!$AE1377=1),1,0))</f>
        <v>0</v>
      </c>
    </row>
    <row r="1378" spans="1:20" x14ac:dyDescent="0.2">
      <c r="A1378" s="78">
        <f>IF(B1378&gt;0,IF(MONTH(ДАННЫЕ!$F$1)=MONTH(ДАННЫЕ!$B1378),1,0),0)</f>
        <v>0</v>
      </c>
      <c r="B1378" s="14">
        <f>IF(ДАННЫЕ!$B1378&gt;0,IF(YEAR(ДАННЫЕ!$F$1)=YEAR(ДАННЫЕ!$B1378),1,0),0)</f>
        <v>0</v>
      </c>
      <c r="C1378" s="14">
        <f>IF(ДАННЫЕ!$CM1378&gt;0,IF(YEAR(ДАННЫЕ!$F$1)=YEAR(ДАННЫЕ!$CM1378),1,0),0)</f>
        <v>0</v>
      </c>
      <c r="D1378" s="14">
        <f>IF(ДАННЫЕ!$CJ1378&gt;0,IF(ДАННЫЕ!$CL1378&gt;ДАННЫЕ!$F$1,1,IF(ДАННЫЕ!$CL1378&gt;0,0,1)),0)</f>
        <v>0</v>
      </c>
      <c r="E1378" s="43" t="str">
        <f ca="1">IF(ДАННЫЕ!$F$1&gt;0,IF(ДАННЫЕ!$G1378&gt;0,DATEDIF(ДАННЫЕ!$G1378,ДАННЫЕ!$F$1,"y"),""),IF(ДАННЫЕ!$G1378&gt;0,DATEDIF(ДАННЫЕ!$G1378,TODAY(),"y"),""))</f>
        <v/>
      </c>
      <c r="F1378" s="43" t="str">
        <f xml:space="preserve"> IF(ДАННЫЕ!$F1378="М",IF(E1378&gt;=18,IF(E1378&lt;60,1,""),""),"")&amp;IF(ДАННЫЕ!$F1378="Ж",IF(E1378&gt;=18,IF(E1378&lt;55,1,""),""),"")</f>
        <v/>
      </c>
      <c r="G1378" s="43" t="str">
        <f xml:space="preserve"> IF(ДАННЫЕ!$F1378="М",IF(E1378&gt;=60,2,""),"")&amp;IF(ДАННЫЕ!$F1378="Ж",IF(E1378&gt;=55,2,""),"")</f>
        <v/>
      </c>
      <c r="H1378" s="43" t="str">
        <f t="shared" ca="1" si="63"/>
        <v/>
      </c>
      <c r="I1378" s="43" t="str">
        <f t="shared" ca="1" si="64"/>
        <v>03</v>
      </c>
      <c r="J1378" s="28" t="str">
        <f ca="1">ДАННЫЕ!$F1378&amp;H1378&amp;I1378&amp;ДАННЫЕ!$I1378&amp;"m"&amp;IF(ДАННЫЕ!$I1378&gt;0,IF(ДАННЫЕ!$J1378&gt;0,0,1),"")&amp;"f"&amp;IF(ДАННЫЕ!$R1378&gt;0,IF(YEAR(ДАННЫЕ!$F$1)=YEAR(ДАННЫЕ!$R1378),1,0),0)&amp;"z"&amp;ДАННЫЕ!$R1378&amp;"p"&amp;ДАННЫЕ!$S1378&amp;"i"&amp;ДАННЫЕ!$T1378&amp;"h"&amp;ДАННЫЕ!$K1378&amp;"be"&amp;ДАННЫЕ!$BI1378&amp;"CD"&amp;IF(ДАННЫЕ!BF1378&gt;500,4,IF(ДАННЫЕ!BF1378&gt;350,3,IF(ДАННЫЕ!BF1378&gt;200,2,IF(ДАННЫЕ!BF1378&gt;0,1,0))))&amp;"g"&amp;B1378&amp;"d"&amp;H1378&amp;"l"&amp;ДАННЫЕ!AT1378&amp;"a"&amp;ДАННЫЕ!$V1378&amp;"v"&amp;R1378&amp;"k"&amp;ДАННЫЕ!$U1378&amp;"s"&amp;ДАННЫЕ!$Y1378&amp;"t"&amp;ДАННЫЕ!$X1378&amp;"b"&amp;IF(ДАННЫЕ!$Q1378&gt;1,1,0)&amp;"PP"&amp;ДАННЫЕ!Z1378&amp;"c"&amp;S1378&amp;"x"&amp;IF(ДАННЫЕ!$BY1378&gt;0,IF(YEAR(ДАННЫЕ!$F$1)=YEAR(ДАННЫЕ!$BY1378),1,0),0)&amp;"n"&amp;IF(ДАННЫЕ!$BZ1378&gt;0,IF(YEAR(ДАННЫЕ!$F$1)=YEAR(ДАННЫЕ!$BZ1378),1,0),0)&amp;"u"&amp;D1378&amp;"z"&amp;IF(ДАННЫЕ!$CL1378&gt;0,IF(YEAR(ДАННЫЕ!$F$1)&gt;YEAR(ДАННЫЕ!$CL1378),11,12),0)</f>
        <v>03mf0zpihbeCD0g0dlav0kstb0PPc0x0n0u0z0</v>
      </c>
      <c r="K1378" s="28" t="str">
        <f ca="1">ДАННЫЕ!$I1378&amp;"x"&amp;B1378&amp;"w"&amp;IF(T1378+ДАННЫЕ!AD1378+ДАННЫЕ!AE1378+ДАННЫЕ!AF1378+ДАННЫЕ!AG1378+ДАННЫЕ!AH1378+ДАННЫЕ!$AL1378+ДАННЫЕ!AI1378+ДАННЫЕ!AJ1378+ДАННЫЕ!AK1378+ДАННЫЕ!AP1378+ДАННЫЕ!AQ1378+ДАННЫЕ!AR1378+ДАННЫЕ!$AM1378+ДАННЫЕ!$AN1378+ДАННЫЕ!AS1378+ДАННЫЕ!AT1378&gt;0,1,0)&amp;IF(OR(T1378=2,ДАННЫЕ!AD1378=2,ДАННЫЕ!AE1378=2,ДАННЫЕ!AF1378=2,ДАННЫЕ!AG1378=2,ДАННЫЕ!AH1378=2,ДАННЫЕ!$AL1378=2,ДАННЫЕ!AI1378=2,ДАННЫЕ!AJ1378=2,ДАННЫЕ!AK1378=2,ДАННЫЕ!AP1378=2,ДАННЫЕ!AQ1378=2,ДАННЫЕ!AR1378=2,ДАННЫЕ!$AM1378=2,ДАННЫЕ!$AN1378=2,ДАННЫЕ!AS1378=2,ДАННЫЕ!AT1378=2),2,0)&amp;"t"&amp;IF(T1378&gt;0,"1"&amp;T1378,"00")&amp;"f"&amp;IF(ДАННЫЕ!$AC1378,"1"&amp;ДАННЫЕ!$AC1378,"00")&amp;"b"&amp;IF(ДАННЫЕ!$AD1378,"1"&amp;ДАННЫЕ!$AD1378,"00")&amp;"g"&amp;IF(ДАННЫЕ!$AF1378,"1"&amp;ДАННЫЕ!$AF1378,"00")&amp;"c"&amp;IF(ДАННЫЕ!$AG1378,"1"&amp;ДАННЫЕ!$AG1378,"00")&amp;"i"&amp;IF(ДАННЫЕ!$AH1378,"1"&amp;ДАННЫЕ!$AH1378,"00")&amp;"r"&amp;IF(ДАННЫЕ!$AL1378,"1"&amp;ДАННЫЕ!$AL1378,"00")&amp;"m"&amp;IF(ДАННЫЕ!$AI1378,"1"&amp;ДАННЫЕ!$AI1378,"00")&amp;"hS"&amp;IF(ДАННЫЕ!$AJ1378,"1"&amp;ДАННЫЕ!$AJ1378,"00")&amp;"hZ"&amp;IF(ДАННЫЕ!$AK1378,"1"&amp;ДАННЫЕ!$AK1378,"00")&amp;"p"&amp;IF(ДАННЫЕ!$AP1378,"1"&amp;ДАННЫЕ!$AP1378,"00")&amp;"k"&amp;IF(ДАННЫЕ!$AQ1378,"1"&amp;ДАННЫЕ!$AQ1378,"00")&amp;"z"&amp;IF(ДАННЫЕ!$AR1378,"1"&amp;ДАННЫЕ!$AR1378,"00")&amp;"j"&amp;IF(ДАННЫЕ!$AM1378,"1"&amp;ДАННЫЕ!$AM1378,"00")&amp;"n"&amp;IF(ДАННЫЕ!$AN1378,"1"&amp;ДАННЫЕ!$AN1378,"00")&amp;"E"&amp;ДАННЫЕ!BI1378&amp;"L"&amp;ДАННЫЕ!AO1378&amp;"h"&amp;IF(ДАННЫЕ!$AU1378&gt;0,1,0)&amp;"v"&amp;IF(ДАННЫЕ!$AW1378&gt;0,1,0)&amp;"a"&amp;IF(ДАННЫЕ!$AS1378,"1"&amp;ДАННЫЕ!$AS1378,"00")&amp;"s"&amp;IF(ДАННЫЕ!$AT1378,"1"&amp;ДАННЫЕ!$AT1378,"00")&amp;"u"&amp;IF(ДАННЫЕ!$CJ1378&gt;0,1,0)&amp;"y"&amp;B1378&amp;"d"&amp;H1378&amp;"e"&amp;F1378&amp;G1378</f>
        <v>x0w00t00f00b00g00c00i00r00m00hS00hZ00p00k00z00j00n00ELh0v0a00s00u0y0de</v>
      </c>
      <c r="L1378" s="28" t="str">
        <f ca="1">ДАННЫЕ!$I1378&amp;"VN"&amp;IF(ДАННЫЕ!AW1378&gt;0,11,10)&amp;"CD"&amp;IF(ДАННЫЕ!BF1378&gt;500,16,IF(ДАННЫЕ!BF1378&gt;350,15,IF(ДАННЫЕ!BF1378&gt;=200,14,IF(ДАННЫЕ!BF1378&gt;=100,13,IF(ДАННЫЕ!BF1378&gt;=50,12,IF(ДАННЫЕ!BF1378&gt;0,11,10))))))&amp;"AR"&amp;IF(ДАННЫЕ!BX1378&gt;0,1,0)&amp;"GD"&amp;B1378&amp;"VV"&amp;IF(E1378&gt;=5,IF(E1378&lt;18,1,0),0)</f>
        <v>VN10CD10AR0GD0VV0</v>
      </c>
      <c r="M1378" s="28" t="str">
        <f>ДАННЫЕ!$I1378&amp;"b"&amp;ДАННЫЕ!$BI1378&amp;"r"&amp;ДАННЫЕ!$BJ1378&amp;"CD"&amp;IF(ДАННЫЕ!BF1378&gt;0,IF(ДАННЫЕ!BF1378&lt;200,1,IF(ДАННЫЕ!BF1378&lt;350,2,3)),0)&amp;"h"&amp;IF(ДАННЫЕ!$BK1378+ДАННЫЕ!$BL1378+ДАННЫЕ!$BM1378&gt;0,1,0)&amp;"x"&amp;ДАННЫЕ!$BK1378&amp;"y"&amp;ДАННЫЕ!$BL1378&amp;"z"&amp;ДАННЫЕ!$BM1378&amp;"c"&amp;IF(ДАННЫЕ!$BK1378+ДАННЫЕ!$BL1378+ДАННЫЕ!$BM1378=3,1,0)&amp;"a"&amp;IF(ДАННЫЕ!$BQ1378+ДАННЫЕ!$BR1378&gt;0,1,0)&amp;"d"&amp;ДАННЫЕ!$BQ1378&amp;"v"&amp;ДАННЫЕ!$BR1378&amp;"p"&amp;ДАННЫЕ!$BS1378&amp;"n"&amp;ДАННЫЕ!$BU1378&amp;"t"&amp;ДАННЫЕ!$BV1378&amp;"o"&amp;ДАННЫЕ!$BT1378&amp;"l"&amp;IF(ДАННЫЕ!$BN1378&gt;0,1,0)&amp;ДАННЫЕ!$BN1378&amp;"g"&amp;ДАННЫЕ!$BO1378&amp;"s"&amp;ДАННЫЕ!$BP1378&amp;"DZ"&amp;IF(ДАННЫЕ!B1378-ДАННЫЕ!G1378 &lt; 60,IF(ДАННЫЕ!B1378-ДАННЫЕ!G1378 &gt;= 0,1,0),0)&amp;"u"&amp;IF(ДАННЫЕ!$CJ1378&gt;0,1,0)</f>
        <v>brCD0h0xyzc0a0dvpntol0gsDZ1u0</v>
      </c>
      <c r="N1378" s="28" t="str">
        <f ca="1">ДАННЫЕ!$F1378&amp;ДАННЫЕ!$I1378&amp;"g"&amp;B1378&amp;"cf"&amp;D1378&amp;"a"&amp;IF(ДАННЫЕ!$BX1378&gt;0,1,0)&amp;IF(ДАННЫЕ!$BF1378&gt;500,1,IF(ДАННЫЕ!$BF1378&gt;350,2,IF(ДАННЫЕ!$BF1378&gt;=200,3,IF(ДАННЫЕ!$BF1378&gt;=100,4,IF(ДАННЫЕ!$BF1378&gt;=50,5,IF(ДАННЫЕ!$BF1378&lt;50,6,0))))))&amp;"AR"&amp;IF(DATEDIF(ДАННЫЕ!$BX1378,ДАННЫЕ!$F$1,"y")&gt;1,1,0)&amp;"VG"&amp;IF(ДАННЫЕ!$BH1378="0",1,0)&amp;"o"&amp;IF(T1378+ДАННЫЕ!$AF1378+ДАННЫЕ!$AG1378+ДАННЫЕ!$AH1378+ДАННЫЕ!$AI1378+ДАННЫЕ!$AJ1378+ДАННЫЕ!$AP1378+ДАННЫЕ!$AQ1378+ДАННЫЕ!$AR1378+ДАННЫЕ!$AU1378+ДАННЫЕ!$AW1378+ДАННЫЕ!$AS1378+ДАННЫЕ!$AT1378&gt;0,1,0)&amp;"x"&amp;ДАННЫЕ!$AG1378&amp;"p"&amp;IF(ДАННЫЕ!$BY1378&gt;0,1,0)&amp;"v"&amp;IF(ДАННЫЕ!$BZ1378&gt;0,1,0)&amp;"n"&amp;ДАННЫЕ!$CA1378&amp;"t"&amp;ДАННЫЕ!$AY1378&amp;"k"&amp;ДАННЫЕ!$CB1378&amp;"q"&amp;ДАННЫЕ!$CC1378&amp;"w"&amp;ДАННЫЕ!$CD1378&amp;"e"&amp;ДАННЫЕ!$CE1378&amp;"m"&amp;ДАННЫЕ!$CF1378&amp;"c"&amp;ДАННЫЕ!$CG1378&amp;"z"&amp;ДАННЫЕ!$CH1378&amp;"d"&amp;IF(H1378=4,1,0)&amp;"s"&amp;IF(ДАННЫЕ!$J1378=1,0,1)&amp;"u"&amp;IF(ДАННЫЕ!$CJ1378&gt;0,1,0)</f>
        <v>g0cf0a06AR1VG0o0xp0v0ntkqwemczd0s1u0</v>
      </c>
      <c r="O1378" s="28" t="str">
        <f>ДАННЫЕ!$I1378&amp;"g"&amp;B1378&amp;A1378&amp;"f"&amp;P1378&amp;"c"&amp;IF(ДАННЫЕ!$U1378&gt;0,1,0)&amp;"s"&amp;IF(ДАННЫЕ!$Q1378&gt;0,IF(YEAR(ДАННЫЕ!$F$1)=YEAR(ДАННЫЕ!$Q1378),IF(MONTH(ДАННЫЕ!$F$1)=MONTH(ДАННЫЕ!$Q1378),111,11),1),0)&amp;"i"&amp;IF(ДАННЫЕ!$R1378+ДАННЫЕ!$S1378+ДАННЫЕ!$T1378=0,0,1)&amp;"h"&amp;IF(ДАННЫЕ!$P1378&gt;0,1,0)&amp;"p"&amp;IF(ДАННЫЕ!$CI1378&gt;0,IF(YEAR(ДАННЫЕ!$F$1)=YEAR(ДАННЫЕ!$CI1378),IF(MONTH(ДАННЫЕ!$F$1)=MONTH(ДАННЫЕ!$CI1378),111,11),1),0)&amp;"d"&amp;IF(ДАННЫЕ!$CJ1378&gt;0,IF(YEAR(ДАННЫЕ!$F$1)=YEAR(ДАННЫЕ!$CJ1378),IF(MONTH(ДАННЫЕ!$F$1)=MONTH(ДАННЫЕ!$CJ1378),111,11),1),0)&amp;"o"&amp;IF(ДАННЫЕ!$CK1378&gt;0,IF(MONTH(ДАННЫЕ!$F$1)=MONTH(ДАННЫЕ!$CK1378),111,11),0)&amp;"v"&amp;IF(ДАННЫЕ!$BE1378&gt;0,IF(MONTH(ДАННЫЕ!$F$1)=MONTH(ДАННЫЕ!$BE1378),111,11),0)</f>
        <v>g00f0c0s0i0h0p0d0o0v0</v>
      </c>
      <c r="P1378" s="15">
        <f t="shared" si="65"/>
        <v>0</v>
      </c>
      <c r="Q1378" s="15">
        <f>IF(ДАННЫЕ!$F$1&gt;ДАННЫЕ!$N1378,IF(YEAR(ДАННЫЕ!$F$1)=YEAR(ДАННЫЕ!M1378),1,0),0)</f>
        <v>0</v>
      </c>
      <c r="R1378" s="15">
        <f>IF(ДАННЫЕ!$F$1&gt;ДАННЫЕ!$N1378,IF(YEAR(ДАННЫЕ!$F$1)=YEAR(ДАННЫЕ!N1378),1,0),0)</f>
        <v>0</v>
      </c>
      <c r="S1378" s="15">
        <f>IF(ДАННЫЕ!$AA1378="2А",1,IF(ДАННЫЕ!$AA1378="2Б",2,IF(ДАННЫЕ!$AA1378="2В",3,IF(ДАННЫЕ!$AA1378=3,4,IF(ДАННЫЕ!$AA1378="4А",5,IF(ДАННЫЕ!$AA1378="4Б",6,IF(ДАННЫЕ!$AA1378="4В",7,IF(ДАННЫЕ!$AA1378=5,8,0))))))))</f>
        <v>0</v>
      </c>
      <c r="T1378" s="15">
        <f>IF(OR(ДАННЫЕ!$AC1378=2,ДАННЫЕ!$AD1378=2,ДАННЫЕ!$AE1378=2),2,IF(OR(ДАННЫЕ!$AC1378=1,ДАННЫЕ!$AD1378=1,ДАННЫЕ!$AE1378=1),1,0))</f>
        <v>0</v>
      </c>
    </row>
    <row r="1379" spans="1:20" x14ac:dyDescent="0.2">
      <c r="A1379" s="78">
        <f>IF(B1379&gt;0,IF(MONTH(ДАННЫЕ!$F$1)=MONTH(ДАННЫЕ!$B1379),1,0),0)</f>
        <v>0</v>
      </c>
      <c r="B1379" s="14">
        <f>IF(ДАННЫЕ!$B1379&gt;0,IF(YEAR(ДАННЫЕ!$F$1)=YEAR(ДАННЫЕ!$B1379),1,0),0)</f>
        <v>0</v>
      </c>
      <c r="C1379" s="14">
        <f>IF(ДАННЫЕ!$CM1379&gt;0,IF(YEAR(ДАННЫЕ!$F$1)=YEAR(ДАННЫЕ!$CM1379),1,0),0)</f>
        <v>0</v>
      </c>
      <c r="D1379" s="14">
        <f>IF(ДАННЫЕ!$CJ1379&gt;0,IF(ДАННЫЕ!$CL1379&gt;ДАННЫЕ!$F$1,1,IF(ДАННЫЕ!$CL1379&gt;0,0,1)),0)</f>
        <v>0</v>
      </c>
      <c r="E1379" s="43" t="str">
        <f ca="1">IF(ДАННЫЕ!$F$1&gt;0,IF(ДАННЫЕ!$G1379&gt;0,DATEDIF(ДАННЫЕ!$G1379,ДАННЫЕ!$F$1,"y"),""),IF(ДАННЫЕ!$G1379&gt;0,DATEDIF(ДАННЫЕ!$G1379,TODAY(),"y"),""))</f>
        <v/>
      </c>
      <c r="F1379" s="43" t="str">
        <f xml:space="preserve"> IF(ДАННЫЕ!$F1379="М",IF(E1379&gt;=18,IF(E1379&lt;60,1,""),""),"")&amp;IF(ДАННЫЕ!$F1379="Ж",IF(E1379&gt;=18,IF(E1379&lt;55,1,""),""),"")</f>
        <v/>
      </c>
      <c r="G1379" s="43" t="str">
        <f xml:space="preserve"> IF(ДАННЫЕ!$F1379="М",IF(E1379&gt;=60,2,""),"")&amp;IF(ДАННЫЕ!$F1379="Ж",IF(E1379&gt;=55,2,""),"")</f>
        <v/>
      </c>
      <c r="H1379" s="43" t="str">
        <f t="shared" ca="1" si="63"/>
        <v/>
      </c>
      <c r="I1379" s="43" t="str">
        <f t="shared" ca="1" si="64"/>
        <v>03</v>
      </c>
      <c r="J1379" s="28" t="str">
        <f ca="1">ДАННЫЕ!$F1379&amp;H1379&amp;I1379&amp;ДАННЫЕ!$I1379&amp;"m"&amp;IF(ДАННЫЕ!$I1379&gt;0,IF(ДАННЫЕ!$J1379&gt;0,0,1),"")&amp;"f"&amp;IF(ДАННЫЕ!$R1379&gt;0,IF(YEAR(ДАННЫЕ!$F$1)=YEAR(ДАННЫЕ!$R1379),1,0),0)&amp;"z"&amp;ДАННЫЕ!$R1379&amp;"p"&amp;ДАННЫЕ!$S1379&amp;"i"&amp;ДАННЫЕ!$T1379&amp;"h"&amp;ДАННЫЕ!$K1379&amp;"be"&amp;ДАННЫЕ!$BI1379&amp;"CD"&amp;IF(ДАННЫЕ!BF1379&gt;500,4,IF(ДАННЫЕ!BF1379&gt;350,3,IF(ДАННЫЕ!BF1379&gt;200,2,IF(ДАННЫЕ!BF1379&gt;0,1,0))))&amp;"g"&amp;B1379&amp;"d"&amp;H1379&amp;"l"&amp;ДАННЫЕ!AT1379&amp;"a"&amp;ДАННЫЕ!$V1379&amp;"v"&amp;R1379&amp;"k"&amp;ДАННЫЕ!$U1379&amp;"s"&amp;ДАННЫЕ!$Y1379&amp;"t"&amp;ДАННЫЕ!$X1379&amp;"b"&amp;IF(ДАННЫЕ!$Q1379&gt;1,1,0)&amp;"PP"&amp;ДАННЫЕ!Z1379&amp;"c"&amp;S1379&amp;"x"&amp;IF(ДАННЫЕ!$BY1379&gt;0,IF(YEAR(ДАННЫЕ!$F$1)=YEAR(ДАННЫЕ!$BY1379),1,0),0)&amp;"n"&amp;IF(ДАННЫЕ!$BZ1379&gt;0,IF(YEAR(ДАННЫЕ!$F$1)=YEAR(ДАННЫЕ!$BZ1379),1,0),0)&amp;"u"&amp;D1379&amp;"z"&amp;IF(ДАННЫЕ!$CL1379&gt;0,IF(YEAR(ДАННЫЕ!$F$1)&gt;YEAR(ДАННЫЕ!$CL1379),11,12),0)</f>
        <v>03mf0zpihbeCD0g0dlav0kstb0PPc0x0n0u0z0</v>
      </c>
      <c r="K1379" s="28" t="str">
        <f ca="1">ДАННЫЕ!$I1379&amp;"x"&amp;B1379&amp;"w"&amp;IF(T1379+ДАННЫЕ!AD1379+ДАННЫЕ!AE1379+ДАННЫЕ!AF1379+ДАННЫЕ!AG1379+ДАННЫЕ!AH1379+ДАННЫЕ!$AL1379+ДАННЫЕ!AI1379+ДАННЫЕ!AJ1379+ДАННЫЕ!AK1379+ДАННЫЕ!AP1379+ДАННЫЕ!AQ1379+ДАННЫЕ!AR1379+ДАННЫЕ!$AM1379+ДАННЫЕ!$AN1379+ДАННЫЕ!AS1379+ДАННЫЕ!AT1379&gt;0,1,0)&amp;IF(OR(T1379=2,ДАННЫЕ!AD1379=2,ДАННЫЕ!AE1379=2,ДАННЫЕ!AF1379=2,ДАННЫЕ!AG1379=2,ДАННЫЕ!AH1379=2,ДАННЫЕ!$AL1379=2,ДАННЫЕ!AI1379=2,ДАННЫЕ!AJ1379=2,ДАННЫЕ!AK1379=2,ДАННЫЕ!AP1379=2,ДАННЫЕ!AQ1379=2,ДАННЫЕ!AR1379=2,ДАННЫЕ!$AM1379=2,ДАННЫЕ!$AN1379=2,ДАННЫЕ!AS1379=2,ДАННЫЕ!AT1379=2),2,0)&amp;"t"&amp;IF(T1379&gt;0,"1"&amp;T1379,"00")&amp;"f"&amp;IF(ДАННЫЕ!$AC1379,"1"&amp;ДАННЫЕ!$AC1379,"00")&amp;"b"&amp;IF(ДАННЫЕ!$AD1379,"1"&amp;ДАННЫЕ!$AD1379,"00")&amp;"g"&amp;IF(ДАННЫЕ!$AF1379,"1"&amp;ДАННЫЕ!$AF1379,"00")&amp;"c"&amp;IF(ДАННЫЕ!$AG1379,"1"&amp;ДАННЫЕ!$AG1379,"00")&amp;"i"&amp;IF(ДАННЫЕ!$AH1379,"1"&amp;ДАННЫЕ!$AH1379,"00")&amp;"r"&amp;IF(ДАННЫЕ!$AL1379,"1"&amp;ДАННЫЕ!$AL1379,"00")&amp;"m"&amp;IF(ДАННЫЕ!$AI1379,"1"&amp;ДАННЫЕ!$AI1379,"00")&amp;"hS"&amp;IF(ДАННЫЕ!$AJ1379,"1"&amp;ДАННЫЕ!$AJ1379,"00")&amp;"hZ"&amp;IF(ДАННЫЕ!$AK1379,"1"&amp;ДАННЫЕ!$AK1379,"00")&amp;"p"&amp;IF(ДАННЫЕ!$AP1379,"1"&amp;ДАННЫЕ!$AP1379,"00")&amp;"k"&amp;IF(ДАННЫЕ!$AQ1379,"1"&amp;ДАННЫЕ!$AQ1379,"00")&amp;"z"&amp;IF(ДАННЫЕ!$AR1379,"1"&amp;ДАННЫЕ!$AR1379,"00")&amp;"j"&amp;IF(ДАННЫЕ!$AM1379,"1"&amp;ДАННЫЕ!$AM1379,"00")&amp;"n"&amp;IF(ДАННЫЕ!$AN1379,"1"&amp;ДАННЫЕ!$AN1379,"00")&amp;"E"&amp;ДАННЫЕ!BI1379&amp;"L"&amp;ДАННЫЕ!AO1379&amp;"h"&amp;IF(ДАННЫЕ!$AU1379&gt;0,1,0)&amp;"v"&amp;IF(ДАННЫЕ!$AW1379&gt;0,1,0)&amp;"a"&amp;IF(ДАННЫЕ!$AS1379,"1"&amp;ДАННЫЕ!$AS1379,"00")&amp;"s"&amp;IF(ДАННЫЕ!$AT1379,"1"&amp;ДАННЫЕ!$AT1379,"00")&amp;"u"&amp;IF(ДАННЫЕ!$CJ1379&gt;0,1,0)&amp;"y"&amp;B1379&amp;"d"&amp;H1379&amp;"e"&amp;F1379&amp;G1379</f>
        <v>x0w00t00f00b00g00c00i00r00m00hS00hZ00p00k00z00j00n00ELh0v0a00s00u0y0de</v>
      </c>
      <c r="L1379" s="28" t="str">
        <f ca="1">ДАННЫЕ!$I1379&amp;"VN"&amp;IF(ДАННЫЕ!AW1379&gt;0,11,10)&amp;"CD"&amp;IF(ДАННЫЕ!BF1379&gt;500,16,IF(ДАННЫЕ!BF1379&gt;350,15,IF(ДАННЫЕ!BF1379&gt;=200,14,IF(ДАННЫЕ!BF1379&gt;=100,13,IF(ДАННЫЕ!BF1379&gt;=50,12,IF(ДАННЫЕ!BF1379&gt;0,11,10))))))&amp;"AR"&amp;IF(ДАННЫЕ!BX1379&gt;0,1,0)&amp;"GD"&amp;B1379&amp;"VV"&amp;IF(E1379&gt;=5,IF(E1379&lt;18,1,0),0)</f>
        <v>VN10CD10AR0GD0VV0</v>
      </c>
      <c r="M1379" s="28" t="str">
        <f>ДАННЫЕ!$I1379&amp;"b"&amp;ДАННЫЕ!$BI1379&amp;"r"&amp;ДАННЫЕ!$BJ1379&amp;"CD"&amp;IF(ДАННЫЕ!BF1379&gt;0,IF(ДАННЫЕ!BF1379&lt;200,1,IF(ДАННЫЕ!BF1379&lt;350,2,3)),0)&amp;"h"&amp;IF(ДАННЫЕ!$BK1379+ДАННЫЕ!$BL1379+ДАННЫЕ!$BM1379&gt;0,1,0)&amp;"x"&amp;ДАННЫЕ!$BK1379&amp;"y"&amp;ДАННЫЕ!$BL1379&amp;"z"&amp;ДАННЫЕ!$BM1379&amp;"c"&amp;IF(ДАННЫЕ!$BK1379+ДАННЫЕ!$BL1379+ДАННЫЕ!$BM1379=3,1,0)&amp;"a"&amp;IF(ДАННЫЕ!$BQ1379+ДАННЫЕ!$BR1379&gt;0,1,0)&amp;"d"&amp;ДАННЫЕ!$BQ1379&amp;"v"&amp;ДАННЫЕ!$BR1379&amp;"p"&amp;ДАННЫЕ!$BS1379&amp;"n"&amp;ДАННЫЕ!$BU1379&amp;"t"&amp;ДАННЫЕ!$BV1379&amp;"o"&amp;ДАННЫЕ!$BT1379&amp;"l"&amp;IF(ДАННЫЕ!$BN1379&gt;0,1,0)&amp;ДАННЫЕ!$BN1379&amp;"g"&amp;ДАННЫЕ!$BO1379&amp;"s"&amp;ДАННЫЕ!$BP1379&amp;"DZ"&amp;IF(ДАННЫЕ!B1379-ДАННЫЕ!G1379 &lt; 60,IF(ДАННЫЕ!B1379-ДАННЫЕ!G1379 &gt;= 0,1,0),0)&amp;"u"&amp;IF(ДАННЫЕ!$CJ1379&gt;0,1,0)</f>
        <v>brCD0h0xyzc0a0dvpntol0gsDZ1u0</v>
      </c>
      <c r="N1379" s="28" t="str">
        <f ca="1">ДАННЫЕ!$F1379&amp;ДАННЫЕ!$I1379&amp;"g"&amp;B1379&amp;"cf"&amp;D1379&amp;"a"&amp;IF(ДАННЫЕ!$BX1379&gt;0,1,0)&amp;IF(ДАННЫЕ!$BF1379&gt;500,1,IF(ДАННЫЕ!$BF1379&gt;350,2,IF(ДАННЫЕ!$BF1379&gt;=200,3,IF(ДАННЫЕ!$BF1379&gt;=100,4,IF(ДАННЫЕ!$BF1379&gt;=50,5,IF(ДАННЫЕ!$BF1379&lt;50,6,0))))))&amp;"AR"&amp;IF(DATEDIF(ДАННЫЕ!$BX1379,ДАННЫЕ!$F$1,"y")&gt;1,1,0)&amp;"VG"&amp;IF(ДАННЫЕ!$BH1379="0",1,0)&amp;"o"&amp;IF(T1379+ДАННЫЕ!$AF1379+ДАННЫЕ!$AG1379+ДАННЫЕ!$AH1379+ДАННЫЕ!$AI1379+ДАННЫЕ!$AJ1379+ДАННЫЕ!$AP1379+ДАННЫЕ!$AQ1379+ДАННЫЕ!$AR1379+ДАННЫЕ!$AU1379+ДАННЫЕ!$AW1379+ДАННЫЕ!$AS1379+ДАННЫЕ!$AT1379&gt;0,1,0)&amp;"x"&amp;ДАННЫЕ!$AG1379&amp;"p"&amp;IF(ДАННЫЕ!$BY1379&gt;0,1,0)&amp;"v"&amp;IF(ДАННЫЕ!$BZ1379&gt;0,1,0)&amp;"n"&amp;ДАННЫЕ!$CA1379&amp;"t"&amp;ДАННЫЕ!$AY1379&amp;"k"&amp;ДАННЫЕ!$CB1379&amp;"q"&amp;ДАННЫЕ!$CC1379&amp;"w"&amp;ДАННЫЕ!$CD1379&amp;"e"&amp;ДАННЫЕ!$CE1379&amp;"m"&amp;ДАННЫЕ!$CF1379&amp;"c"&amp;ДАННЫЕ!$CG1379&amp;"z"&amp;ДАННЫЕ!$CH1379&amp;"d"&amp;IF(H1379=4,1,0)&amp;"s"&amp;IF(ДАННЫЕ!$J1379=1,0,1)&amp;"u"&amp;IF(ДАННЫЕ!$CJ1379&gt;0,1,0)</f>
        <v>g0cf0a06AR1VG0o0xp0v0ntkqwemczd0s1u0</v>
      </c>
      <c r="O1379" s="28" t="str">
        <f>ДАННЫЕ!$I1379&amp;"g"&amp;B1379&amp;A1379&amp;"f"&amp;P1379&amp;"c"&amp;IF(ДАННЫЕ!$U1379&gt;0,1,0)&amp;"s"&amp;IF(ДАННЫЕ!$Q1379&gt;0,IF(YEAR(ДАННЫЕ!$F$1)=YEAR(ДАННЫЕ!$Q1379),IF(MONTH(ДАННЫЕ!$F$1)=MONTH(ДАННЫЕ!$Q1379),111,11),1),0)&amp;"i"&amp;IF(ДАННЫЕ!$R1379+ДАННЫЕ!$S1379+ДАННЫЕ!$T1379=0,0,1)&amp;"h"&amp;IF(ДАННЫЕ!$P1379&gt;0,1,0)&amp;"p"&amp;IF(ДАННЫЕ!$CI1379&gt;0,IF(YEAR(ДАННЫЕ!$F$1)=YEAR(ДАННЫЕ!$CI1379),IF(MONTH(ДАННЫЕ!$F$1)=MONTH(ДАННЫЕ!$CI1379),111,11),1),0)&amp;"d"&amp;IF(ДАННЫЕ!$CJ1379&gt;0,IF(YEAR(ДАННЫЕ!$F$1)=YEAR(ДАННЫЕ!$CJ1379),IF(MONTH(ДАННЫЕ!$F$1)=MONTH(ДАННЫЕ!$CJ1379),111,11),1),0)&amp;"o"&amp;IF(ДАННЫЕ!$CK1379&gt;0,IF(MONTH(ДАННЫЕ!$F$1)=MONTH(ДАННЫЕ!$CK1379),111,11),0)&amp;"v"&amp;IF(ДАННЫЕ!$BE1379&gt;0,IF(MONTH(ДАННЫЕ!$F$1)=MONTH(ДАННЫЕ!$BE1379),111,11),0)</f>
        <v>g00f0c0s0i0h0p0d0o0v0</v>
      </c>
      <c r="P1379" s="15">
        <f t="shared" si="65"/>
        <v>0</v>
      </c>
      <c r="Q1379" s="15">
        <f>IF(ДАННЫЕ!$F$1&gt;ДАННЫЕ!$N1379,IF(YEAR(ДАННЫЕ!$F$1)=YEAR(ДАННЫЕ!M1379),1,0),0)</f>
        <v>0</v>
      </c>
      <c r="R1379" s="15">
        <f>IF(ДАННЫЕ!$F$1&gt;ДАННЫЕ!$N1379,IF(YEAR(ДАННЫЕ!$F$1)=YEAR(ДАННЫЕ!N1379),1,0),0)</f>
        <v>0</v>
      </c>
      <c r="S1379" s="15">
        <f>IF(ДАННЫЕ!$AA1379="2А",1,IF(ДАННЫЕ!$AA1379="2Б",2,IF(ДАННЫЕ!$AA1379="2В",3,IF(ДАННЫЕ!$AA1379=3,4,IF(ДАННЫЕ!$AA1379="4А",5,IF(ДАННЫЕ!$AA1379="4Б",6,IF(ДАННЫЕ!$AA1379="4В",7,IF(ДАННЫЕ!$AA1379=5,8,0))))))))</f>
        <v>0</v>
      </c>
      <c r="T1379" s="15">
        <f>IF(OR(ДАННЫЕ!$AC1379=2,ДАННЫЕ!$AD1379=2,ДАННЫЕ!$AE1379=2),2,IF(OR(ДАННЫЕ!$AC1379=1,ДАННЫЕ!$AD1379=1,ДАННЫЕ!$AE1379=1),1,0))</f>
        <v>0</v>
      </c>
    </row>
    <row r="1380" spans="1:20" x14ac:dyDescent="0.2">
      <c r="A1380" s="78">
        <f>IF(B1380&gt;0,IF(MONTH(ДАННЫЕ!$F$1)=MONTH(ДАННЫЕ!$B1380),1,0),0)</f>
        <v>0</v>
      </c>
      <c r="B1380" s="14">
        <f>IF(ДАННЫЕ!$B1380&gt;0,IF(YEAR(ДАННЫЕ!$F$1)=YEAR(ДАННЫЕ!$B1380),1,0),0)</f>
        <v>0</v>
      </c>
      <c r="C1380" s="14">
        <f>IF(ДАННЫЕ!$CM1380&gt;0,IF(YEAR(ДАННЫЕ!$F$1)=YEAR(ДАННЫЕ!$CM1380),1,0),0)</f>
        <v>0</v>
      </c>
      <c r="D1380" s="14">
        <f>IF(ДАННЫЕ!$CJ1380&gt;0,IF(ДАННЫЕ!$CL1380&gt;ДАННЫЕ!$F$1,1,IF(ДАННЫЕ!$CL1380&gt;0,0,1)),0)</f>
        <v>0</v>
      </c>
      <c r="E1380" s="43" t="str">
        <f ca="1">IF(ДАННЫЕ!$F$1&gt;0,IF(ДАННЫЕ!$G1380&gt;0,DATEDIF(ДАННЫЕ!$G1380,ДАННЫЕ!$F$1,"y"),""),IF(ДАННЫЕ!$G1380&gt;0,DATEDIF(ДАННЫЕ!$G1380,TODAY(),"y"),""))</f>
        <v/>
      </c>
      <c r="F1380" s="43" t="str">
        <f xml:space="preserve"> IF(ДАННЫЕ!$F1380="М",IF(E1380&gt;=18,IF(E1380&lt;60,1,""),""),"")&amp;IF(ДАННЫЕ!$F1380="Ж",IF(E1380&gt;=18,IF(E1380&lt;55,1,""),""),"")</f>
        <v/>
      </c>
      <c r="G1380" s="43" t="str">
        <f xml:space="preserve"> IF(ДАННЫЕ!$F1380="М",IF(E1380&gt;=60,2,""),"")&amp;IF(ДАННЫЕ!$F1380="Ж",IF(E1380&gt;=55,2,""),"")</f>
        <v/>
      </c>
      <c r="H1380" s="43" t="str">
        <f t="shared" ca="1" si="63"/>
        <v/>
      </c>
      <c r="I1380" s="43" t="str">
        <f t="shared" ca="1" si="64"/>
        <v>03</v>
      </c>
      <c r="J1380" s="28" t="str">
        <f ca="1">ДАННЫЕ!$F1380&amp;H1380&amp;I1380&amp;ДАННЫЕ!$I1380&amp;"m"&amp;IF(ДАННЫЕ!$I1380&gt;0,IF(ДАННЫЕ!$J1380&gt;0,0,1),"")&amp;"f"&amp;IF(ДАННЫЕ!$R1380&gt;0,IF(YEAR(ДАННЫЕ!$F$1)=YEAR(ДАННЫЕ!$R1380),1,0),0)&amp;"z"&amp;ДАННЫЕ!$R1380&amp;"p"&amp;ДАННЫЕ!$S1380&amp;"i"&amp;ДАННЫЕ!$T1380&amp;"h"&amp;ДАННЫЕ!$K1380&amp;"be"&amp;ДАННЫЕ!$BI1380&amp;"CD"&amp;IF(ДАННЫЕ!BF1380&gt;500,4,IF(ДАННЫЕ!BF1380&gt;350,3,IF(ДАННЫЕ!BF1380&gt;200,2,IF(ДАННЫЕ!BF1380&gt;0,1,0))))&amp;"g"&amp;B1380&amp;"d"&amp;H1380&amp;"l"&amp;ДАННЫЕ!AT1380&amp;"a"&amp;ДАННЫЕ!$V1380&amp;"v"&amp;R1380&amp;"k"&amp;ДАННЫЕ!$U1380&amp;"s"&amp;ДАННЫЕ!$Y1380&amp;"t"&amp;ДАННЫЕ!$X1380&amp;"b"&amp;IF(ДАННЫЕ!$Q1380&gt;1,1,0)&amp;"PP"&amp;ДАННЫЕ!Z1380&amp;"c"&amp;S1380&amp;"x"&amp;IF(ДАННЫЕ!$BY1380&gt;0,IF(YEAR(ДАННЫЕ!$F$1)=YEAR(ДАННЫЕ!$BY1380),1,0),0)&amp;"n"&amp;IF(ДАННЫЕ!$BZ1380&gt;0,IF(YEAR(ДАННЫЕ!$F$1)=YEAR(ДАННЫЕ!$BZ1380),1,0),0)&amp;"u"&amp;D1380&amp;"z"&amp;IF(ДАННЫЕ!$CL1380&gt;0,IF(YEAR(ДАННЫЕ!$F$1)&gt;YEAR(ДАННЫЕ!$CL1380),11,12),0)</f>
        <v>03mf0zpihbeCD0g0dlav0kstb0PPc0x0n0u0z0</v>
      </c>
      <c r="K1380" s="28" t="str">
        <f ca="1">ДАННЫЕ!$I1380&amp;"x"&amp;B1380&amp;"w"&amp;IF(T1380+ДАННЫЕ!AD1380+ДАННЫЕ!AE1380+ДАННЫЕ!AF1380+ДАННЫЕ!AG1380+ДАННЫЕ!AH1380+ДАННЫЕ!$AL1380+ДАННЫЕ!AI1380+ДАННЫЕ!AJ1380+ДАННЫЕ!AK1380+ДАННЫЕ!AP1380+ДАННЫЕ!AQ1380+ДАННЫЕ!AR1380+ДАННЫЕ!$AM1380+ДАННЫЕ!$AN1380+ДАННЫЕ!AS1380+ДАННЫЕ!AT1380&gt;0,1,0)&amp;IF(OR(T1380=2,ДАННЫЕ!AD1380=2,ДАННЫЕ!AE1380=2,ДАННЫЕ!AF1380=2,ДАННЫЕ!AG1380=2,ДАННЫЕ!AH1380=2,ДАННЫЕ!$AL1380=2,ДАННЫЕ!AI1380=2,ДАННЫЕ!AJ1380=2,ДАННЫЕ!AK1380=2,ДАННЫЕ!AP1380=2,ДАННЫЕ!AQ1380=2,ДАННЫЕ!AR1380=2,ДАННЫЕ!$AM1380=2,ДАННЫЕ!$AN1380=2,ДАННЫЕ!AS1380=2,ДАННЫЕ!AT1380=2),2,0)&amp;"t"&amp;IF(T1380&gt;0,"1"&amp;T1380,"00")&amp;"f"&amp;IF(ДАННЫЕ!$AC1380,"1"&amp;ДАННЫЕ!$AC1380,"00")&amp;"b"&amp;IF(ДАННЫЕ!$AD1380,"1"&amp;ДАННЫЕ!$AD1380,"00")&amp;"g"&amp;IF(ДАННЫЕ!$AF1380,"1"&amp;ДАННЫЕ!$AF1380,"00")&amp;"c"&amp;IF(ДАННЫЕ!$AG1380,"1"&amp;ДАННЫЕ!$AG1380,"00")&amp;"i"&amp;IF(ДАННЫЕ!$AH1380,"1"&amp;ДАННЫЕ!$AH1380,"00")&amp;"r"&amp;IF(ДАННЫЕ!$AL1380,"1"&amp;ДАННЫЕ!$AL1380,"00")&amp;"m"&amp;IF(ДАННЫЕ!$AI1380,"1"&amp;ДАННЫЕ!$AI1380,"00")&amp;"hS"&amp;IF(ДАННЫЕ!$AJ1380,"1"&amp;ДАННЫЕ!$AJ1380,"00")&amp;"hZ"&amp;IF(ДАННЫЕ!$AK1380,"1"&amp;ДАННЫЕ!$AK1380,"00")&amp;"p"&amp;IF(ДАННЫЕ!$AP1380,"1"&amp;ДАННЫЕ!$AP1380,"00")&amp;"k"&amp;IF(ДАННЫЕ!$AQ1380,"1"&amp;ДАННЫЕ!$AQ1380,"00")&amp;"z"&amp;IF(ДАННЫЕ!$AR1380,"1"&amp;ДАННЫЕ!$AR1380,"00")&amp;"j"&amp;IF(ДАННЫЕ!$AM1380,"1"&amp;ДАННЫЕ!$AM1380,"00")&amp;"n"&amp;IF(ДАННЫЕ!$AN1380,"1"&amp;ДАННЫЕ!$AN1380,"00")&amp;"E"&amp;ДАННЫЕ!BI1380&amp;"L"&amp;ДАННЫЕ!AO1380&amp;"h"&amp;IF(ДАННЫЕ!$AU1380&gt;0,1,0)&amp;"v"&amp;IF(ДАННЫЕ!$AW1380&gt;0,1,0)&amp;"a"&amp;IF(ДАННЫЕ!$AS1380,"1"&amp;ДАННЫЕ!$AS1380,"00")&amp;"s"&amp;IF(ДАННЫЕ!$AT1380,"1"&amp;ДАННЫЕ!$AT1380,"00")&amp;"u"&amp;IF(ДАННЫЕ!$CJ1380&gt;0,1,0)&amp;"y"&amp;B1380&amp;"d"&amp;H1380&amp;"e"&amp;F1380&amp;G1380</f>
        <v>x0w00t00f00b00g00c00i00r00m00hS00hZ00p00k00z00j00n00ELh0v0a00s00u0y0de</v>
      </c>
      <c r="L1380" s="28" t="str">
        <f ca="1">ДАННЫЕ!$I1380&amp;"VN"&amp;IF(ДАННЫЕ!AW1380&gt;0,11,10)&amp;"CD"&amp;IF(ДАННЫЕ!BF1380&gt;500,16,IF(ДАННЫЕ!BF1380&gt;350,15,IF(ДАННЫЕ!BF1380&gt;=200,14,IF(ДАННЫЕ!BF1380&gt;=100,13,IF(ДАННЫЕ!BF1380&gt;=50,12,IF(ДАННЫЕ!BF1380&gt;0,11,10))))))&amp;"AR"&amp;IF(ДАННЫЕ!BX1380&gt;0,1,0)&amp;"GD"&amp;B1380&amp;"VV"&amp;IF(E1380&gt;=5,IF(E1380&lt;18,1,0),0)</f>
        <v>VN10CD10AR0GD0VV0</v>
      </c>
      <c r="M1380" s="28" t="str">
        <f>ДАННЫЕ!$I1380&amp;"b"&amp;ДАННЫЕ!$BI1380&amp;"r"&amp;ДАННЫЕ!$BJ1380&amp;"CD"&amp;IF(ДАННЫЕ!BF1380&gt;0,IF(ДАННЫЕ!BF1380&lt;200,1,IF(ДАННЫЕ!BF1380&lt;350,2,3)),0)&amp;"h"&amp;IF(ДАННЫЕ!$BK1380+ДАННЫЕ!$BL1380+ДАННЫЕ!$BM1380&gt;0,1,0)&amp;"x"&amp;ДАННЫЕ!$BK1380&amp;"y"&amp;ДАННЫЕ!$BL1380&amp;"z"&amp;ДАННЫЕ!$BM1380&amp;"c"&amp;IF(ДАННЫЕ!$BK1380+ДАННЫЕ!$BL1380+ДАННЫЕ!$BM1380=3,1,0)&amp;"a"&amp;IF(ДАННЫЕ!$BQ1380+ДАННЫЕ!$BR1380&gt;0,1,0)&amp;"d"&amp;ДАННЫЕ!$BQ1380&amp;"v"&amp;ДАННЫЕ!$BR1380&amp;"p"&amp;ДАННЫЕ!$BS1380&amp;"n"&amp;ДАННЫЕ!$BU1380&amp;"t"&amp;ДАННЫЕ!$BV1380&amp;"o"&amp;ДАННЫЕ!$BT1380&amp;"l"&amp;IF(ДАННЫЕ!$BN1380&gt;0,1,0)&amp;ДАННЫЕ!$BN1380&amp;"g"&amp;ДАННЫЕ!$BO1380&amp;"s"&amp;ДАННЫЕ!$BP1380&amp;"DZ"&amp;IF(ДАННЫЕ!B1380-ДАННЫЕ!G1380 &lt; 60,IF(ДАННЫЕ!B1380-ДАННЫЕ!G1380 &gt;= 0,1,0),0)&amp;"u"&amp;IF(ДАННЫЕ!$CJ1380&gt;0,1,0)</f>
        <v>brCD0h0xyzc0a0dvpntol0gsDZ1u0</v>
      </c>
      <c r="N1380" s="28" t="str">
        <f ca="1">ДАННЫЕ!$F1380&amp;ДАННЫЕ!$I1380&amp;"g"&amp;B1380&amp;"cf"&amp;D1380&amp;"a"&amp;IF(ДАННЫЕ!$BX1380&gt;0,1,0)&amp;IF(ДАННЫЕ!$BF1380&gt;500,1,IF(ДАННЫЕ!$BF1380&gt;350,2,IF(ДАННЫЕ!$BF1380&gt;=200,3,IF(ДАННЫЕ!$BF1380&gt;=100,4,IF(ДАННЫЕ!$BF1380&gt;=50,5,IF(ДАННЫЕ!$BF1380&lt;50,6,0))))))&amp;"AR"&amp;IF(DATEDIF(ДАННЫЕ!$BX1380,ДАННЫЕ!$F$1,"y")&gt;1,1,0)&amp;"VG"&amp;IF(ДАННЫЕ!$BH1380="0",1,0)&amp;"o"&amp;IF(T1380+ДАННЫЕ!$AF1380+ДАННЫЕ!$AG1380+ДАННЫЕ!$AH1380+ДАННЫЕ!$AI1380+ДАННЫЕ!$AJ1380+ДАННЫЕ!$AP1380+ДАННЫЕ!$AQ1380+ДАННЫЕ!$AR1380+ДАННЫЕ!$AU1380+ДАННЫЕ!$AW1380+ДАННЫЕ!$AS1380+ДАННЫЕ!$AT1380&gt;0,1,0)&amp;"x"&amp;ДАННЫЕ!$AG1380&amp;"p"&amp;IF(ДАННЫЕ!$BY1380&gt;0,1,0)&amp;"v"&amp;IF(ДАННЫЕ!$BZ1380&gt;0,1,0)&amp;"n"&amp;ДАННЫЕ!$CA1380&amp;"t"&amp;ДАННЫЕ!$AY1380&amp;"k"&amp;ДАННЫЕ!$CB1380&amp;"q"&amp;ДАННЫЕ!$CC1380&amp;"w"&amp;ДАННЫЕ!$CD1380&amp;"e"&amp;ДАННЫЕ!$CE1380&amp;"m"&amp;ДАННЫЕ!$CF1380&amp;"c"&amp;ДАННЫЕ!$CG1380&amp;"z"&amp;ДАННЫЕ!$CH1380&amp;"d"&amp;IF(H1380=4,1,0)&amp;"s"&amp;IF(ДАННЫЕ!$J1380=1,0,1)&amp;"u"&amp;IF(ДАННЫЕ!$CJ1380&gt;0,1,0)</f>
        <v>g0cf0a06AR1VG0o0xp0v0ntkqwemczd0s1u0</v>
      </c>
      <c r="O1380" s="28" t="str">
        <f>ДАННЫЕ!$I1380&amp;"g"&amp;B1380&amp;A1380&amp;"f"&amp;P1380&amp;"c"&amp;IF(ДАННЫЕ!$U1380&gt;0,1,0)&amp;"s"&amp;IF(ДАННЫЕ!$Q1380&gt;0,IF(YEAR(ДАННЫЕ!$F$1)=YEAR(ДАННЫЕ!$Q1380),IF(MONTH(ДАННЫЕ!$F$1)=MONTH(ДАННЫЕ!$Q1380),111,11),1),0)&amp;"i"&amp;IF(ДАННЫЕ!$R1380+ДАННЫЕ!$S1380+ДАННЫЕ!$T1380=0,0,1)&amp;"h"&amp;IF(ДАННЫЕ!$P1380&gt;0,1,0)&amp;"p"&amp;IF(ДАННЫЕ!$CI1380&gt;0,IF(YEAR(ДАННЫЕ!$F$1)=YEAR(ДАННЫЕ!$CI1380),IF(MONTH(ДАННЫЕ!$F$1)=MONTH(ДАННЫЕ!$CI1380),111,11),1),0)&amp;"d"&amp;IF(ДАННЫЕ!$CJ1380&gt;0,IF(YEAR(ДАННЫЕ!$F$1)=YEAR(ДАННЫЕ!$CJ1380),IF(MONTH(ДАННЫЕ!$F$1)=MONTH(ДАННЫЕ!$CJ1380),111,11),1),0)&amp;"o"&amp;IF(ДАННЫЕ!$CK1380&gt;0,IF(MONTH(ДАННЫЕ!$F$1)=MONTH(ДАННЫЕ!$CK1380),111,11),0)&amp;"v"&amp;IF(ДАННЫЕ!$BE1380&gt;0,IF(MONTH(ДАННЫЕ!$F$1)=MONTH(ДАННЫЕ!$BE1380),111,11),0)</f>
        <v>g00f0c0s0i0h0p0d0o0v0</v>
      </c>
      <c r="P1380" s="15">
        <f t="shared" si="65"/>
        <v>0</v>
      </c>
      <c r="Q1380" s="15">
        <f>IF(ДАННЫЕ!$F$1&gt;ДАННЫЕ!$N1380,IF(YEAR(ДАННЫЕ!$F$1)=YEAR(ДАННЫЕ!M1380),1,0),0)</f>
        <v>0</v>
      </c>
      <c r="R1380" s="15">
        <f>IF(ДАННЫЕ!$F$1&gt;ДАННЫЕ!$N1380,IF(YEAR(ДАННЫЕ!$F$1)=YEAR(ДАННЫЕ!N1380),1,0),0)</f>
        <v>0</v>
      </c>
      <c r="S1380" s="15">
        <f>IF(ДАННЫЕ!$AA1380="2А",1,IF(ДАННЫЕ!$AA1380="2Б",2,IF(ДАННЫЕ!$AA1380="2В",3,IF(ДАННЫЕ!$AA1380=3,4,IF(ДАННЫЕ!$AA1380="4А",5,IF(ДАННЫЕ!$AA1380="4Б",6,IF(ДАННЫЕ!$AA1380="4В",7,IF(ДАННЫЕ!$AA1380=5,8,0))))))))</f>
        <v>0</v>
      </c>
      <c r="T1380" s="15">
        <f>IF(OR(ДАННЫЕ!$AC1380=2,ДАННЫЕ!$AD1380=2,ДАННЫЕ!$AE1380=2),2,IF(OR(ДАННЫЕ!$AC1380=1,ДАННЫЕ!$AD1380=1,ДАННЫЕ!$AE1380=1),1,0))</f>
        <v>0</v>
      </c>
    </row>
    <row r="1381" spans="1:20" x14ac:dyDescent="0.2">
      <c r="A1381" s="78">
        <f>IF(B1381&gt;0,IF(MONTH(ДАННЫЕ!$F$1)=MONTH(ДАННЫЕ!$B1381),1,0),0)</f>
        <v>0</v>
      </c>
      <c r="B1381" s="14">
        <f>IF(ДАННЫЕ!$B1381&gt;0,IF(YEAR(ДАННЫЕ!$F$1)=YEAR(ДАННЫЕ!$B1381),1,0),0)</f>
        <v>0</v>
      </c>
      <c r="C1381" s="14">
        <f>IF(ДАННЫЕ!$CM1381&gt;0,IF(YEAR(ДАННЫЕ!$F$1)=YEAR(ДАННЫЕ!$CM1381),1,0),0)</f>
        <v>0</v>
      </c>
      <c r="D1381" s="14">
        <f>IF(ДАННЫЕ!$CJ1381&gt;0,IF(ДАННЫЕ!$CL1381&gt;ДАННЫЕ!$F$1,1,IF(ДАННЫЕ!$CL1381&gt;0,0,1)),0)</f>
        <v>0</v>
      </c>
      <c r="E1381" s="43" t="str">
        <f ca="1">IF(ДАННЫЕ!$F$1&gt;0,IF(ДАННЫЕ!$G1381&gt;0,DATEDIF(ДАННЫЕ!$G1381,ДАННЫЕ!$F$1,"y"),""),IF(ДАННЫЕ!$G1381&gt;0,DATEDIF(ДАННЫЕ!$G1381,TODAY(),"y"),""))</f>
        <v/>
      </c>
      <c r="F1381" s="43" t="str">
        <f xml:space="preserve"> IF(ДАННЫЕ!$F1381="М",IF(E1381&gt;=18,IF(E1381&lt;60,1,""),""),"")&amp;IF(ДАННЫЕ!$F1381="Ж",IF(E1381&gt;=18,IF(E1381&lt;55,1,""),""),"")</f>
        <v/>
      </c>
      <c r="G1381" s="43" t="str">
        <f xml:space="preserve"> IF(ДАННЫЕ!$F1381="М",IF(E1381&gt;=60,2,""),"")&amp;IF(ДАННЫЕ!$F1381="Ж",IF(E1381&gt;=55,2,""),"")</f>
        <v/>
      </c>
      <c r="H1381" s="43" t="str">
        <f t="shared" ca="1" si="63"/>
        <v/>
      </c>
      <c r="I1381" s="43" t="str">
        <f t="shared" ca="1" si="64"/>
        <v>03</v>
      </c>
      <c r="J1381" s="28" t="str">
        <f ca="1">ДАННЫЕ!$F1381&amp;H1381&amp;I1381&amp;ДАННЫЕ!$I1381&amp;"m"&amp;IF(ДАННЫЕ!$I1381&gt;0,IF(ДАННЫЕ!$J1381&gt;0,0,1),"")&amp;"f"&amp;IF(ДАННЫЕ!$R1381&gt;0,IF(YEAR(ДАННЫЕ!$F$1)=YEAR(ДАННЫЕ!$R1381),1,0),0)&amp;"z"&amp;ДАННЫЕ!$R1381&amp;"p"&amp;ДАННЫЕ!$S1381&amp;"i"&amp;ДАННЫЕ!$T1381&amp;"h"&amp;ДАННЫЕ!$K1381&amp;"be"&amp;ДАННЫЕ!$BI1381&amp;"CD"&amp;IF(ДАННЫЕ!BF1381&gt;500,4,IF(ДАННЫЕ!BF1381&gt;350,3,IF(ДАННЫЕ!BF1381&gt;200,2,IF(ДАННЫЕ!BF1381&gt;0,1,0))))&amp;"g"&amp;B1381&amp;"d"&amp;H1381&amp;"l"&amp;ДАННЫЕ!AT1381&amp;"a"&amp;ДАННЫЕ!$V1381&amp;"v"&amp;R1381&amp;"k"&amp;ДАННЫЕ!$U1381&amp;"s"&amp;ДАННЫЕ!$Y1381&amp;"t"&amp;ДАННЫЕ!$X1381&amp;"b"&amp;IF(ДАННЫЕ!$Q1381&gt;1,1,0)&amp;"PP"&amp;ДАННЫЕ!Z1381&amp;"c"&amp;S1381&amp;"x"&amp;IF(ДАННЫЕ!$BY1381&gt;0,IF(YEAR(ДАННЫЕ!$F$1)=YEAR(ДАННЫЕ!$BY1381),1,0),0)&amp;"n"&amp;IF(ДАННЫЕ!$BZ1381&gt;0,IF(YEAR(ДАННЫЕ!$F$1)=YEAR(ДАННЫЕ!$BZ1381),1,0),0)&amp;"u"&amp;D1381&amp;"z"&amp;IF(ДАННЫЕ!$CL1381&gt;0,IF(YEAR(ДАННЫЕ!$F$1)&gt;YEAR(ДАННЫЕ!$CL1381),11,12),0)</f>
        <v>03mf0zpihbeCD0g0dlav0kstb0PPc0x0n0u0z0</v>
      </c>
      <c r="K1381" s="28" t="str">
        <f ca="1">ДАННЫЕ!$I1381&amp;"x"&amp;B1381&amp;"w"&amp;IF(T1381+ДАННЫЕ!AD1381+ДАННЫЕ!AE1381+ДАННЫЕ!AF1381+ДАННЫЕ!AG1381+ДАННЫЕ!AH1381+ДАННЫЕ!$AL1381+ДАННЫЕ!AI1381+ДАННЫЕ!AJ1381+ДАННЫЕ!AK1381+ДАННЫЕ!AP1381+ДАННЫЕ!AQ1381+ДАННЫЕ!AR1381+ДАННЫЕ!$AM1381+ДАННЫЕ!$AN1381+ДАННЫЕ!AS1381+ДАННЫЕ!AT1381&gt;0,1,0)&amp;IF(OR(T1381=2,ДАННЫЕ!AD1381=2,ДАННЫЕ!AE1381=2,ДАННЫЕ!AF1381=2,ДАННЫЕ!AG1381=2,ДАННЫЕ!AH1381=2,ДАННЫЕ!$AL1381=2,ДАННЫЕ!AI1381=2,ДАННЫЕ!AJ1381=2,ДАННЫЕ!AK1381=2,ДАННЫЕ!AP1381=2,ДАННЫЕ!AQ1381=2,ДАННЫЕ!AR1381=2,ДАННЫЕ!$AM1381=2,ДАННЫЕ!$AN1381=2,ДАННЫЕ!AS1381=2,ДАННЫЕ!AT1381=2),2,0)&amp;"t"&amp;IF(T1381&gt;0,"1"&amp;T1381,"00")&amp;"f"&amp;IF(ДАННЫЕ!$AC1381,"1"&amp;ДАННЫЕ!$AC1381,"00")&amp;"b"&amp;IF(ДАННЫЕ!$AD1381,"1"&amp;ДАННЫЕ!$AD1381,"00")&amp;"g"&amp;IF(ДАННЫЕ!$AF1381,"1"&amp;ДАННЫЕ!$AF1381,"00")&amp;"c"&amp;IF(ДАННЫЕ!$AG1381,"1"&amp;ДАННЫЕ!$AG1381,"00")&amp;"i"&amp;IF(ДАННЫЕ!$AH1381,"1"&amp;ДАННЫЕ!$AH1381,"00")&amp;"r"&amp;IF(ДАННЫЕ!$AL1381,"1"&amp;ДАННЫЕ!$AL1381,"00")&amp;"m"&amp;IF(ДАННЫЕ!$AI1381,"1"&amp;ДАННЫЕ!$AI1381,"00")&amp;"hS"&amp;IF(ДАННЫЕ!$AJ1381,"1"&amp;ДАННЫЕ!$AJ1381,"00")&amp;"hZ"&amp;IF(ДАННЫЕ!$AK1381,"1"&amp;ДАННЫЕ!$AK1381,"00")&amp;"p"&amp;IF(ДАННЫЕ!$AP1381,"1"&amp;ДАННЫЕ!$AP1381,"00")&amp;"k"&amp;IF(ДАННЫЕ!$AQ1381,"1"&amp;ДАННЫЕ!$AQ1381,"00")&amp;"z"&amp;IF(ДАННЫЕ!$AR1381,"1"&amp;ДАННЫЕ!$AR1381,"00")&amp;"j"&amp;IF(ДАННЫЕ!$AM1381,"1"&amp;ДАННЫЕ!$AM1381,"00")&amp;"n"&amp;IF(ДАННЫЕ!$AN1381,"1"&amp;ДАННЫЕ!$AN1381,"00")&amp;"E"&amp;ДАННЫЕ!BI1381&amp;"L"&amp;ДАННЫЕ!AO1381&amp;"h"&amp;IF(ДАННЫЕ!$AU1381&gt;0,1,0)&amp;"v"&amp;IF(ДАННЫЕ!$AW1381&gt;0,1,0)&amp;"a"&amp;IF(ДАННЫЕ!$AS1381,"1"&amp;ДАННЫЕ!$AS1381,"00")&amp;"s"&amp;IF(ДАННЫЕ!$AT1381,"1"&amp;ДАННЫЕ!$AT1381,"00")&amp;"u"&amp;IF(ДАННЫЕ!$CJ1381&gt;0,1,0)&amp;"y"&amp;B1381&amp;"d"&amp;H1381&amp;"e"&amp;F1381&amp;G1381</f>
        <v>x0w00t00f00b00g00c00i00r00m00hS00hZ00p00k00z00j00n00ELh0v0a00s00u0y0de</v>
      </c>
      <c r="L1381" s="28" t="str">
        <f ca="1">ДАННЫЕ!$I1381&amp;"VN"&amp;IF(ДАННЫЕ!AW1381&gt;0,11,10)&amp;"CD"&amp;IF(ДАННЫЕ!BF1381&gt;500,16,IF(ДАННЫЕ!BF1381&gt;350,15,IF(ДАННЫЕ!BF1381&gt;=200,14,IF(ДАННЫЕ!BF1381&gt;=100,13,IF(ДАННЫЕ!BF1381&gt;=50,12,IF(ДАННЫЕ!BF1381&gt;0,11,10))))))&amp;"AR"&amp;IF(ДАННЫЕ!BX1381&gt;0,1,0)&amp;"GD"&amp;B1381&amp;"VV"&amp;IF(E1381&gt;=5,IF(E1381&lt;18,1,0),0)</f>
        <v>VN10CD10AR0GD0VV0</v>
      </c>
      <c r="M1381" s="28" t="str">
        <f>ДАННЫЕ!$I1381&amp;"b"&amp;ДАННЫЕ!$BI1381&amp;"r"&amp;ДАННЫЕ!$BJ1381&amp;"CD"&amp;IF(ДАННЫЕ!BF1381&gt;0,IF(ДАННЫЕ!BF1381&lt;200,1,IF(ДАННЫЕ!BF1381&lt;350,2,3)),0)&amp;"h"&amp;IF(ДАННЫЕ!$BK1381+ДАННЫЕ!$BL1381+ДАННЫЕ!$BM1381&gt;0,1,0)&amp;"x"&amp;ДАННЫЕ!$BK1381&amp;"y"&amp;ДАННЫЕ!$BL1381&amp;"z"&amp;ДАННЫЕ!$BM1381&amp;"c"&amp;IF(ДАННЫЕ!$BK1381+ДАННЫЕ!$BL1381+ДАННЫЕ!$BM1381=3,1,0)&amp;"a"&amp;IF(ДАННЫЕ!$BQ1381+ДАННЫЕ!$BR1381&gt;0,1,0)&amp;"d"&amp;ДАННЫЕ!$BQ1381&amp;"v"&amp;ДАННЫЕ!$BR1381&amp;"p"&amp;ДАННЫЕ!$BS1381&amp;"n"&amp;ДАННЫЕ!$BU1381&amp;"t"&amp;ДАННЫЕ!$BV1381&amp;"o"&amp;ДАННЫЕ!$BT1381&amp;"l"&amp;IF(ДАННЫЕ!$BN1381&gt;0,1,0)&amp;ДАННЫЕ!$BN1381&amp;"g"&amp;ДАННЫЕ!$BO1381&amp;"s"&amp;ДАННЫЕ!$BP1381&amp;"DZ"&amp;IF(ДАННЫЕ!B1381-ДАННЫЕ!G1381 &lt; 60,IF(ДАННЫЕ!B1381-ДАННЫЕ!G1381 &gt;= 0,1,0),0)&amp;"u"&amp;IF(ДАННЫЕ!$CJ1381&gt;0,1,0)</f>
        <v>brCD0h0xyzc0a0dvpntol0gsDZ1u0</v>
      </c>
      <c r="N1381" s="28" t="str">
        <f ca="1">ДАННЫЕ!$F1381&amp;ДАННЫЕ!$I1381&amp;"g"&amp;B1381&amp;"cf"&amp;D1381&amp;"a"&amp;IF(ДАННЫЕ!$BX1381&gt;0,1,0)&amp;IF(ДАННЫЕ!$BF1381&gt;500,1,IF(ДАННЫЕ!$BF1381&gt;350,2,IF(ДАННЫЕ!$BF1381&gt;=200,3,IF(ДАННЫЕ!$BF1381&gt;=100,4,IF(ДАННЫЕ!$BF1381&gt;=50,5,IF(ДАННЫЕ!$BF1381&lt;50,6,0))))))&amp;"AR"&amp;IF(DATEDIF(ДАННЫЕ!$BX1381,ДАННЫЕ!$F$1,"y")&gt;1,1,0)&amp;"VG"&amp;IF(ДАННЫЕ!$BH1381="0",1,0)&amp;"o"&amp;IF(T1381+ДАННЫЕ!$AF1381+ДАННЫЕ!$AG1381+ДАННЫЕ!$AH1381+ДАННЫЕ!$AI1381+ДАННЫЕ!$AJ1381+ДАННЫЕ!$AP1381+ДАННЫЕ!$AQ1381+ДАННЫЕ!$AR1381+ДАННЫЕ!$AU1381+ДАННЫЕ!$AW1381+ДАННЫЕ!$AS1381+ДАННЫЕ!$AT1381&gt;0,1,0)&amp;"x"&amp;ДАННЫЕ!$AG1381&amp;"p"&amp;IF(ДАННЫЕ!$BY1381&gt;0,1,0)&amp;"v"&amp;IF(ДАННЫЕ!$BZ1381&gt;0,1,0)&amp;"n"&amp;ДАННЫЕ!$CA1381&amp;"t"&amp;ДАННЫЕ!$AY1381&amp;"k"&amp;ДАННЫЕ!$CB1381&amp;"q"&amp;ДАННЫЕ!$CC1381&amp;"w"&amp;ДАННЫЕ!$CD1381&amp;"e"&amp;ДАННЫЕ!$CE1381&amp;"m"&amp;ДАННЫЕ!$CF1381&amp;"c"&amp;ДАННЫЕ!$CG1381&amp;"z"&amp;ДАННЫЕ!$CH1381&amp;"d"&amp;IF(H1381=4,1,0)&amp;"s"&amp;IF(ДАННЫЕ!$J1381=1,0,1)&amp;"u"&amp;IF(ДАННЫЕ!$CJ1381&gt;0,1,0)</f>
        <v>g0cf0a06AR1VG0o0xp0v0ntkqwemczd0s1u0</v>
      </c>
      <c r="O1381" s="28" t="str">
        <f>ДАННЫЕ!$I1381&amp;"g"&amp;B1381&amp;A1381&amp;"f"&amp;P1381&amp;"c"&amp;IF(ДАННЫЕ!$U1381&gt;0,1,0)&amp;"s"&amp;IF(ДАННЫЕ!$Q1381&gt;0,IF(YEAR(ДАННЫЕ!$F$1)=YEAR(ДАННЫЕ!$Q1381),IF(MONTH(ДАННЫЕ!$F$1)=MONTH(ДАННЫЕ!$Q1381),111,11),1),0)&amp;"i"&amp;IF(ДАННЫЕ!$R1381+ДАННЫЕ!$S1381+ДАННЫЕ!$T1381=0,0,1)&amp;"h"&amp;IF(ДАННЫЕ!$P1381&gt;0,1,0)&amp;"p"&amp;IF(ДАННЫЕ!$CI1381&gt;0,IF(YEAR(ДАННЫЕ!$F$1)=YEAR(ДАННЫЕ!$CI1381),IF(MONTH(ДАННЫЕ!$F$1)=MONTH(ДАННЫЕ!$CI1381),111,11),1),0)&amp;"d"&amp;IF(ДАННЫЕ!$CJ1381&gt;0,IF(YEAR(ДАННЫЕ!$F$1)=YEAR(ДАННЫЕ!$CJ1381),IF(MONTH(ДАННЫЕ!$F$1)=MONTH(ДАННЫЕ!$CJ1381),111,11),1),0)&amp;"o"&amp;IF(ДАННЫЕ!$CK1381&gt;0,IF(MONTH(ДАННЫЕ!$F$1)=MONTH(ДАННЫЕ!$CK1381),111,11),0)&amp;"v"&amp;IF(ДАННЫЕ!$BE1381&gt;0,IF(MONTH(ДАННЫЕ!$F$1)=MONTH(ДАННЫЕ!$BE1381),111,11),0)</f>
        <v>g00f0c0s0i0h0p0d0o0v0</v>
      </c>
      <c r="P1381" s="15">
        <f t="shared" si="65"/>
        <v>0</v>
      </c>
      <c r="Q1381" s="15">
        <f>IF(ДАННЫЕ!$F$1&gt;ДАННЫЕ!$N1381,IF(YEAR(ДАННЫЕ!$F$1)=YEAR(ДАННЫЕ!M1381),1,0),0)</f>
        <v>0</v>
      </c>
      <c r="R1381" s="15">
        <f>IF(ДАННЫЕ!$F$1&gt;ДАННЫЕ!$N1381,IF(YEAR(ДАННЫЕ!$F$1)=YEAR(ДАННЫЕ!N1381),1,0),0)</f>
        <v>0</v>
      </c>
      <c r="S1381" s="15">
        <f>IF(ДАННЫЕ!$AA1381="2А",1,IF(ДАННЫЕ!$AA1381="2Б",2,IF(ДАННЫЕ!$AA1381="2В",3,IF(ДАННЫЕ!$AA1381=3,4,IF(ДАННЫЕ!$AA1381="4А",5,IF(ДАННЫЕ!$AA1381="4Б",6,IF(ДАННЫЕ!$AA1381="4В",7,IF(ДАННЫЕ!$AA1381=5,8,0))))))))</f>
        <v>0</v>
      </c>
      <c r="T1381" s="15">
        <f>IF(OR(ДАННЫЕ!$AC1381=2,ДАННЫЕ!$AD1381=2,ДАННЫЕ!$AE1381=2),2,IF(OR(ДАННЫЕ!$AC1381=1,ДАННЫЕ!$AD1381=1,ДАННЫЕ!$AE1381=1),1,0))</f>
        <v>0</v>
      </c>
    </row>
    <row r="1382" spans="1:20" x14ac:dyDescent="0.2">
      <c r="A1382" s="78">
        <f>IF(B1382&gt;0,IF(MONTH(ДАННЫЕ!$F$1)=MONTH(ДАННЫЕ!$B1382),1,0),0)</f>
        <v>0</v>
      </c>
      <c r="B1382" s="14">
        <f>IF(ДАННЫЕ!$B1382&gt;0,IF(YEAR(ДАННЫЕ!$F$1)=YEAR(ДАННЫЕ!$B1382),1,0),0)</f>
        <v>0</v>
      </c>
      <c r="C1382" s="14">
        <f>IF(ДАННЫЕ!$CM1382&gt;0,IF(YEAR(ДАННЫЕ!$F$1)=YEAR(ДАННЫЕ!$CM1382),1,0),0)</f>
        <v>0</v>
      </c>
      <c r="D1382" s="14">
        <f>IF(ДАННЫЕ!$CJ1382&gt;0,IF(ДАННЫЕ!$CL1382&gt;ДАННЫЕ!$F$1,1,IF(ДАННЫЕ!$CL1382&gt;0,0,1)),0)</f>
        <v>0</v>
      </c>
      <c r="E1382" s="43" t="str">
        <f ca="1">IF(ДАННЫЕ!$F$1&gt;0,IF(ДАННЫЕ!$G1382&gt;0,DATEDIF(ДАННЫЕ!$G1382,ДАННЫЕ!$F$1,"y"),""),IF(ДАННЫЕ!$G1382&gt;0,DATEDIF(ДАННЫЕ!$G1382,TODAY(),"y"),""))</f>
        <v/>
      </c>
      <c r="F1382" s="43" t="str">
        <f xml:space="preserve"> IF(ДАННЫЕ!$F1382="М",IF(E1382&gt;=18,IF(E1382&lt;60,1,""),""),"")&amp;IF(ДАННЫЕ!$F1382="Ж",IF(E1382&gt;=18,IF(E1382&lt;55,1,""),""),"")</f>
        <v/>
      </c>
      <c r="G1382" s="43" t="str">
        <f xml:space="preserve"> IF(ДАННЫЕ!$F1382="М",IF(E1382&gt;=60,2,""),"")&amp;IF(ДАННЫЕ!$F1382="Ж",IF(E1382&gt;=55,2,""),"")</f>
        <v/>
      </c>
      <c r="H1382" s="43" t="str">
        <f t="shared" ca="1" si="63"/>
        <v/>
      </c>
      <c r="I1382" s="43" t="str">
        <f t="shared" ca="1" si="64"/>
        <v>03</v>
      </c>
      <c r="J1382" s="28" t="str">
        <f ca="1">ДАННЫЕ!$F1382&amp;H1382&amp;I1382&amp;ДАННЫЕ!$I1382&amp;"m"&amp;IF(ДАННЫЕ!$I1382&gt;0,IF(ДАННЫЕ!$J1382&gt;0,0,1),"")&amp;"f"&amp;IF(ДАННЫЕ!$R1382&gt;0,IF(YEAR(ДАННЫЕ!$F$1)=YEAR(ДАННЫЕ!$R1382),1,0),0)&amp;"z"&amp;ДАННЫЕ!$R1382&amp;"p"&amp;ДАННЫЕ!$S1382&amp;"i"&amp;ДАННЫЕ!$T1382&amp;"h"&amp;ДАННЫЕ!$K1382&amp;"be"&amp;ДАННЫЕ!$BI1382&amp;"CD"&amp;IF(ДАННЫЕ!BF1382&gt;500,4,IF(ДАННЫЕ!BF1382&gt;350,3,IF(ДАННЫЕ!BF1382&gt;200,2,IF(ДАННЫЕ!BF1382&gt;0,1,0))))&amp;"g"&amp;B1382&amp;"d"&amp;H1382&amp;"l"&amp;ДАННЫЕ!AT1382&amp;"a"&amp;ДАННЫЕ!$V1382&amp;"v"&amp;R1382&amp;"k"&amp;ДАННЫЕ!$U1382&amp;"s"&amp;ДАННЫЕ!$Y1382&amp;"t"&amp;ДАННЫЕ!$X1382&amp;"b"&amp;IF(ДАННЫЕ!$Q1382&gt;1,1,0)&amp;"PP"&amp;ДАННЫЕ!Z1382&amp;"c"&amp;S1382&amp;"x"&amp;IF(ДАННЫЕ!$BY1382&gt;0,IF(YEAR(ДАННЫЕ!$F$1)=YEAR(ДАННЫЕ!$BY1382),1,0),0)&amp;"n"&amp;IF(ДАННЫЕ!$BZ1382&gt;0,IF(YEAR(ДАННЫЕ!$F$1)=YEAR(ДАННЫЕ!$BZ1382),1,0),0)&amp;"u"&amp;D1382&amp;"z"&amp;IF(ДАННЫЕ!$CL1382&gt;0,IF(YEAR(ДАННЫЕ!$F$1)&gt;YEAR(ДАННЫЕ!$CL1382),11,12),0)</f>
        <v>03mf0zpihbeCD0g0dlav0kstb0PPc0x0n0u0z0</v>
      </c>
      <c r="K1382" s="28" t="str">
        <f ca="1">ДАННЫЕ!$I1382&amp;"x"&amp;B1382&amp;"w"&amp;IF(T1382+ДАННЫЕ!AD1382+ДАННЫЕ!AE1382+ДАННЫЕ!AF1382+ДАННЫЕ!AG1382+ДАННЫЕ!AH1382+ДАННЫЕ!$AL1382+ДАННЫЕ!AI1382+ДАННЫЕ!AJ1382+ДАННЫЕ!AK1382+ДАННЫЕ!AP1382+ДАННЫЕ!AQ1382+ДАННЫЕ!AR1382+ДАННЫЕ!$AM1382+ДАННЫЕ!$AN1382+ДАННЫЕ!AS1382+ДАННЫЕ!AT1382&gt;0,1,0)&amp;IF(OR(T1382=2,ДАННЫЕ!AD1382=2,ДАННЫЕ!AE1382=2,ДАННЫЕ!AF1382=2,ДАННЫЕ!AG1382=2,ДАННЫЕ!AH1382=2,ДАННЫЕ!$AL1382=2,ДАННЫЕ!AI1382=2,ДАННЫЕ!AJ1382=2,ДАННЫЕ!AK1382=2,ДАННЫЕ!AP1382=2,ДАННЫЕ!AQ1382=2,ДАННЫЕ!AR1382=2,ДАННЫЕ!$AM1382=2,ДАННЫЕ!$AN1382=2,ДАННЫЕ!AS1382=2,ДАННЫЕ!AT1382=2),2,0)&amp;"t"&amp;IF(T1382&gt;0,"1"&amp;T1382,"00")&amp;"f"&amp;IF(ДАННЫЕ!$AC1382,"1"&amp;ДАННЫЕ!$AC1382,"00")&amp;"b"&amp;IF(ДАННЫЕ!$AD1382,"1"&amp;ДАННЫЕ!$AD1382,"00")&amp;"g"&amp;IF(ДАННЫЕ!$AF1382,"1"&amp;ДАННЫЕ!$AF1382,"00")&amp;"c"&amp;IF(ДАННЫЕ!$AG1382,"1"&amp;ДАННЫЕ!$AG1382,"00")&amp;"i"&amp;IF(ДАННЫЕ!$AH1382,"1"&amp;ДАННЫЕ!$AH1382,"00")&amp;"r"&amp;IF(ДАННЫЕ!$AL1382,"1"&amp;ДАННЫЕ!$AL1382,"00")&amp;"m"&amp;IF(ДАННЫЕ!$AI1382,"1"&amp;ДАННЫЕ!$AI1382,"00")&amp;"hS"&amp;IF(ДАННЫЕ!$AJ1382,"1"&amp;ДАННЫЕ!$AJ1382,"00")&amp;"hZ"&amp;IF(ДАННЫЕ!$AK1382,"1"&amp;ДАННЫЕ!$AK1382,"00")&amp;"p"&amp;IF(ДАННЫЕ!$AP1382,"1"&amp;ДАННЫЕ!$AP1382,"00")&amp;"k"&amp;IF(ДАННЫЕ!$AQ1382,"1"&amp;ДАННЫЕ!$AQ1382,"00")&amp;"z"&amp;IF(ДАННЫЕ!$AR1382,"1"&amp;ДАННЫЕ!$AR1382,"00")&amp;"j"&amp;IF(ДАННЫЕ!$AM1382,"1"&amp;ДАННЫЕ!$AM1382,"00")&amp;"n"&amp;IF(ДАННЫЕ!$AN1382,"1"&amp;ДАННЫЕ!$AN1382,"00")&amp;"E"&amp;ДАННЫЕ!BI1382&amp;"L"&amp;ДАННЫЕ!AO1382&amp;"h"&amp;IF(ДАННЫЕ!$AU1382&gt;0,1,0)&amp;"v"&amp;IF(ДАННЫЕ!$AW1382&gt;0,1,0)&amp;"a"&amp;IF(ДАННЫЕ!$AS1382,"1"&amp;ДАННЫЕ!$AS1382,"00")&amp;"s"&amp;IF(ДАННЫЕ!$AT1382,"1"&amp;ДАННЫЕ!$AT1382,"00")&amp;"u"&amp;IF(ДАННЫЕ!$CJ1382&gt;0,1,0)&amp;"y"&amp;B1382&amp;"d"&amp;H1382&amp;"e"&amp;F1382&amp;G1382</f>
        <v>x0w00t00f00b00g00c00i00r00m00hS00hZ00p00k00z00j00n00ELh0v0a00s00u0y0de</v>
      </c>
      <c r="L1382" s="28" t="str">
        <f ca="1">ДАННЫЕ!$I1382&amp;"VN"&amp;IF(ДАННЫЕ!AW1382&gt;0,11,10)&amp;"CD"&amp;IF(ДАННЫЕ!BF1382&gt;500,16,IF(ДАННЫЕ!BF1382&gt;350,15,IF(ДАННЫЕ!BF1382&gt;=200,14,IF(ДАННЫЕ!BF1382&gt;=100,13,IF(ДАННЫЕ!BF1382&gt;=50,12,IF(ДАННЫЕ!BF1382&gt;0,11,10))))))&amp;"AR"&amp;IF(ДАННЫЕ!BX1382&gt;0,1,0)&amp;"GD"&amp;B1382&amp;"VV"&amp;IF(E1382&gt;=5,IF(E1382&lt;18,1,0),0)</f>
        <v>VN10CD10AR0GD0VV0</v>
      </c>
      <c r="M1382" s="28" t="str">
        <f>ДАННЫЕ!$I1382&amp;"b"&amp;ДАННЫЕ!$BI1382&amp;"r"&amp;ДАННЫЕ!$BJ1382&amp;"CD"&amp;IF(ДАННЫЕ!BF1382&gt;0,IF(ДАННЫЕ!BF1382&lt;200,1,IF(ДАННЫЕ!BF1382&lt;350,2,3)),0)&amp;"h"&amp;IF(ДАННЫЕ!$BK1382+ДАННЫЕ!$BL1382+ДАННЫЕ!$BM1382&gt;0,1,0)&amp;"x"&amp;ДАННЫЕ!$BK1382&amp;"y"&amp;ДАННЫЕ!$BL1382&amp;"z"&amp;ДАННЫЕ!$BM1382&amp;"c"&amp;IF(ДАННЫЕ!$BK1382+ДАННЫЕ!$BL1382+ДАННЫЕ!$BM1382=3,1,0)&amp;"a"&amp;IF(ДАННЫЕ!$BQ1382+ДАННЫЕ!$BR1382&gt;0,1,0)&amp;"d"&amp;ДАННЫЕ!$BQ1382&amp;"v"&amp;ДАННЫЕ!$BR1382&amp;"p"&amp;ДАННЫЕ!$BS1382&amp;"n"&amp;ДАННЫЕ!$BU1382&amp;"t"&amp;ДАННЫЕ!$BV1382&amp;"o"&amp;ДАННЫЕ!$BT1382&amp;"l"&amp;IF(ДАННЫЕ!$BN1382&gt;0,1,0)&amp;ДАННЫЕ!$BN1382&amp;"g"&amp;ДАННЫЕ!$BO1382&amp;"s"&amp;ДАННЫЕ!$BP1382&amp;"DZ"&amp;IF(ДАННЫЕ!B1382-ДАННЫЕ!G1382 &lt; 60,IF(ДАННЫЕ!B1382-ДАННЫЕ!G1382 &gt;= 0,1,0),0)&amp;"u"&amp;IF(ДАННЫЕ!$CJ1382&gt;0,1,0)</f>
        <v>brCD0h0xyzc0a0dvpntol0gsDZ1u0</v>
      </c>
      <c r="N1382" s="28" t="str">
        <f ca="1">ДАННЫЕ!$F1382&amp;ДАННЫЕ!$I1382&amp;"g"&amp;B1382&amp;"cf"&amp;D1382&amp;"a"&amp;IF(ДАННЫЕ!$BX1382&gt;0,1,0)&amp;IF(ДАННЫЕ!$BF1382&gt;500,1,IF(ДАННЫЕ!$BF1382&gt;350,2,IF(ДАННЫЕ!$BF1382&gt;=200,3,IF(ДАННЫЕ!$BF1382&gt;=100,4,IF(ДАННЫЕ!$BF1382&gt;=50,5,IF(ДАННЫЕ!$BF1382&lt;50,6,0))))))&amp;"AR"&amp;IF(DATEDIF(ДАННЫЕ!$BX1382,ДАННЫЕ!$F$1,"y")&gt;1,1,0)&amp;"VG"&amp;IF(ДАННЫЕ!$BH1382="0",1,0)&amp;"o"&amp;IF(T1382+ДАННЫЕ!$AF1382+ДАННЫЕ!$AG1382+ДАННЫЕ!$AH1382+ДАННЫЕ!$AI1382+ДАННЫЕ!$AJ1382+ДАННЫЕ!$AP1382+ДАННЫЕ!$AQ1382+ДАННЫЕ!$AR1382+ДАННЫЕ!$AU1382+ДАННЫЕ!$AW1382+ДАННЫЕ!$AS1382+ДАННЫЕ!$AT1382&gt;0,1,0)&amp;"x"&amp;ДАННЫЕ!$AG1382&amp;"p"&amp;IF(ДАННЫЕ!$BY1382&gt;0,1,0)&amp;"v"&amp;IF(ДАННЫЕ!$BZ1382&gt;0,1,0)&amp;"n"&amp;ДАННЫЕ!$CA1382&amp;"t"&amp;ДАННЫЕ!$AY1382&amp;"k"&amp;ДАННЫЕ!$CB1382&amp;"q"&amp;ДАННЫЕ!$CC1382&amp;"w"&amp;ДАННЫЕ!$CD1382&amp;"e"&amp;ДАННЫЕ!$CE1382&amp;"m"&amp;ДАННЫЕ!$CF1382&amp;"c"&amp;ДАННЫЕ!$CG1382&amp;"z"&amp;ДАННЫЕ!$CH1382&amp;"d"&amp;IF(H1382=4,1,0)&amp;"s"&amp;IF(ДАННЫЕ!$J1382=1,0,1)&amp;"u"&amp;IF(ДАННЫЕ!$CJ1382&gt;0,1,0)</f>
        <v>g0cf0a06AR1VG0o0xp0v0ntkqwemczd0s1u0</v>
      </c>
      <c r="O1382" s="28" t="str">
        <f>ДАННЫЕ!$I1382&amp;"g"&amp;B1382&amp;A1382&amp;"f"&amp;P1382&amp;"c"&amp;IF(ДАННЫЕ!$U1382&gt;0,1,0)&amp;"s"&amp;IF(ДАННЫЕ!$Q1382&gt;0,IF(YEAR(ДАННЫЕ!$F$1)=YEAR(ДАННЫЕ!$Q1382),IF(MONTH(ДАННЫЕ!$F$1)=MONTH(ДАННЫЕ!$Q1382),111,11),1),0)&amp;"i"&amp;IF(ДАННЫЕ!$R1382+ДАННЫЕ!$S1382+ДАННЫЕ!$T1382=0,0,1)&amp;"h"&amp;IF(ДАННЫЕ!$P1382&gt;0,1,0)&amp;"p"&amp;IF(ДАННЫЕ!$CI1382&gt;0,IF(YEAR(ДАННЫЕ!$F$1)=YEAR(ДАННЫЕ!$CI1382),IF(MONTH(ДАННЫЕ!$F$1)=MONTH(ДАННЫЕ!$CI1382),111,11),1),0)&amp;"d"&amp;IF(ДАННЫЕ!$CJ1382&gt;0,IF(YEAR(ДАННЫЕ!$F$1)=YEAR(ДАННЫЕ!$CJ1382),IF(MONTH(ДАННЫЕ!$F$1)=MONTH(ДАННЫЕ!$CJ1382),111,11),1),0)&amp;"o"&amp;IF(ДАННЫЕ!$CK1382&gt;0,IF(MONTH(ДАННЫЕ!$F$1)=MONTH(ДАННЫЕ!$CK1382),111,11),0)&amp;"v"&amp;IF(ДАННЫЕ!$BE1382&gt;0,IF(MONTH(ДАННЫЕ!$F$1)=MONTH(ДАННЫЕ!$BE1382),111,11),0)</f>
        <v>g00f0c0s0i0h0p0d0o0v0</v>
      </c>
      <c r="P1382" s="15">
        <f t="shared" si="65"/>
        <v>0</v>
      </c>
      <c r="Q1382" s="15">
        <f>IF(ДАННЫЕ!$F$1&gt;ДАННЫЕ!$N1382,IF(YEAR(ДАННЫЕ!$F$1)=YEAR(ДАННЫЕ!M1382),1,0),0)</f>
        <v>0</v>
      </c>
      <c r="R1382" s="15">
        <f>IF(ДАННЫЕ!$F$1&gt;ДАННЫЕ!$N1382,IF(YEAR(ДАННЫЕ!$F$1)=YEAR(ДАННЫЕ!N1382),1,0),0)</f>
        <v>0</v>
      </c>
      <c r="S1382" s="15">
        <f>IF(ДАННЫЕ!$AA1382="2А",1,IF(ДАННЫЕ!$AA1382="2Б",2,IF(ДАННЫЕ!$AA1382="2В",3,IF(ДАННЫЕ!$AA1382=3,4,IF(ДАННЫЕ!$AA1382="4А",5,IF(ДАННЫЕ!$AA1382="4Б",6,IF(ДАННЫЕ!$AA1382="4В",7,IF(ДАННЫЕ!$AA1382=5,8,0))))))))</f>
        <v>0</v>
      </c>
      <c r="T1382" s="15">
        <f>IF(OR(ДАННЫЕ!$AC1382=2,ДАННЫЕ!$AD1382=2,ДАННЫЕ!$AE1382=2),2,IF(OR(ДАННЫЕ!$AC1382=1,ДАННЫЕ!$AD1382=1,ДАННЫЕ!$AE1382=1),1,0))</f>
        <v>0</v>
      </c>
    </row>
    <row r="1383" spans="1:20" x14ac:dyDescent="0.2">
      <c r="A1383" s="78">
        <f>IF(B1383&gt;0,IF(MONTH(ДАННЫЕ!$F$1)=MONTH(ДАННЫЕ!$B1383),1,0),0)</f>
        <v>0</v>
      </c>
      <c r="B1383" s="14">
        <f>IF(ДАННЫЕ!$B1383&gt;0,IF(YEAR(ДАННЫЕ!$F$1)=YEAR(ДАННЫЕ!$B1383),1,0),0)</f>
        <v>0</v>
      </c>
      <c r="C1383" s="14">
        <f>IF(ДАННЫЕ!$CM1383&gt;0,IF(YEAR(ДАННЫЕ!$F$1)=YEAR(ДАННЫЕ!$CM1383),1,0),0)</f>
        <v>0</v>
      </c>
      <c r="D1383" s="14">
        <f>IF(ДАННЫЕ!$CJ1383&gt;0,IF(ДАННЫЕ!$CL1383&gt;ДАННЫЕ!$F$1,1,IF(ДАННЫЕ!$CL1383&gt;0,0,1)),0)</f>
        <v>0</v>
      </c>
      <c r="E1383" s="43" t="str">
        <f ca="1">IF(ДАННЫЕ!$F$1&gt;0,IF(ДАННЫЕ!$G1383&gt;0,DATEDIF(ДАННЫЕ!$G1383,ДАННЫЕ!$F$1,"y"),""),IF(ДАННЫЕ!$G1383&gt;0,DATEDIF(ДАННЫЕ!$G1383,TODAY(),"y"),""))</f>
        <v/>
      </c>
      <c r="F1383" s="43" t="str">
        <f xml:space="preserve"> IF(ДАННЫЕ!$F1383="М",IF(E1383&gt;=18,IF(E1383&lt;60,1,""),""),"")&amp;IF(ДАННЫЕ!$F1383="Ж",IF(E1383&gt;=18,IF(E1383&lt;55,1,""),""),"")</f>
        <v/>
      </c>
      <c r="G1383" s="43" t="str">
        <f xml:space="preserve"> IF(ДАННЫЕ!$F1383="М",IF(E1383&gt;=60,2,""),"")&amp;IF(ДАННЫЕ!$F1383="Ж",IF(E1383&gt;=55,2,""),"")</f>
        <v/>
      </c>
      <c r="H1383" s="43" t="str">
        <f t="shared" ca="1" si="63"/>
        <v/>
      </c>
      <c r="I1383" s="43" t="str">
        <f t="shared" ca="1" si="64"/>
        <v>03</v>
      </c>
      <c r="J1383" s="28" t="str">
        <f ca="1">ДАННЫЕ!$F1383&amp;H1383&amp;I1383&amp;ДАННЫЕ!$I1383&amp;"m"&amp;IF(ДАННЫЕ!$I1383&gt;0,IF(ДАННЫЕ!$J1383&gt;0,0,1),"")&amp;"f"&amp;IF(ДАННЫЕ!$R1383&gt;0,IF(YEAR(ДАННЫЕ!$F$1)=YEAR(ДАННЫЕ!$R1383),1,0),0)&amp;"z"&amp;ДАННЫЕ!$R1383&amp;"p"&amp;ДАННЫЕ!$S1383&amp;"i"&amp;ДАННЫЕ!$T1383&amp;"h"&amp;ДАННЫЕ!$K1383&amp;"be"&amp;ДАННЫЕ!$BI1383&amp;"CD"&amp;IF(ДАННЫЕ!BF1383&gt;500,4,IF(ДАННЫЕ!BF1383&gt;350,3,IF(ДАННЫЕ!BF1383&gt;200,2,IF(ДАННЫЕ!BF1383&gt;0,1,0))))&amp;"g"&amp;B1383&amp;"d"&amp;H1383&amp;"l"&amp;ДАННЫЕ!AT1383&amp;"a"&amp;ДАННЫЕ!$V1383&amp;"v"&amp;R1383&amp;"k"&amp;ДАННЫЕ!$U1383&amp;"s"&amp;ДАННЫЕ!$Y1383&amp;"t"&amp;ДАННЫЕ!$X1383&amp;"b"&amp;IF(ДАННЫЕ!$Q1383&gt;1,1,0)&amp;"PP"&amp;ДАННЫЕ!Z1383&amp;"c"&amp;S1383&amp;"x"&amp;IF(ДАННЫЕ!$BY1383&gt;0,IF(YEAR(ДАННЫЕ!$F$1)=YEAR(ДАННЫЕ!$BY1383),1,0),0)&amp;"n"&amp;IF(ДАННЫЕ!$BZ1383&gt;0,IF(YEAR(ДАННЫЕ!$F$1)=YEAR(ДАННЫЕ!$BZ1383),1,0),0)&amp;"u"&amp;D1383&amp;"z"&amp;IF(ДАННЫЕ!$CL1383&gt;0,IF(YEAR(ДАННЫЕ!$F$1)&gt;YEAR(ДАННЫЕ!$CL1383),11,12),0)</f>
        <v>03mf0zpihbeCD0g0dlav0kstb0PPc0x0n0u0z0</v>
      </c>
      <c r="K1383" s="28" t="str">
        <f ca="1">ДАННЫЕ!$I1383&amp;"x"&amp;B1383&amp;"w"&amp;IF(T1383+ДАННЫЕ!AD1383+ДАННЫЕ!AE1383+ДАННЫЕ!AF1383+ДАННЫЕ!AG1383+ДАННЫЕ!AH1383+ДАННЫЕ!$AL1383+ДАННЫЕ!AI1383+ДАННЫЕ!AJ1383+ДАННЫЕ!AK1383+ДАННЫЕ!AP1383+ДАННЫЕ!AQ1383+ДАННЫЕ!AR1383+ДАННЫЕ!$AM1383+ДАННЫЕ!$AN1383+ДАННЫЕ!AS1383+ДАННЫЕ!AT1383&gt;0,1,0)&amp;IF(OR(T1383=2,ДАННЫЕ!AD1383=2,ДАННЫЕ!AE1383=2,ДАННЫЕ!AF1383=2,ДАННЫЕ!AG1383=2,ДАННЫЕ!AH1383=2,ДАННЫЕ!$AL1383=2,ДАННЫЕ!AI1383=2,ДАННЫЕ!AJ1383=2,ДАННЫЕ!AK1383=2,ДАННЫЕ!AP1383=2,ДАННЫЕ!AQ1383=2,ДАННЫЕ!AR1383=2,ДАННЫЕ!$AM1383=2,ДАННЫЕ!$AN1383=2,ДАННЫЕ!AS1383=2,ДАННЫЕ!AT1383=2),2,0)&amp;"t"&amp;IF(T1383&gt;0,"1"&amp;T1383,"00")&amp;"f"&amp;IF(ДАННЫЕ!$AC1383,"1"&amp;ДАННЫЕ!$AC1383,"00")&amp;"b"&amp;IF(ДАННЫЕ!$AD1383,"1"&amp;ДАННЫЕ!$AD1383,"00")&amp;"g"&amp;IF(ДАННЫЕ!$AF1383,"1"&amp;ДАННЫЕ!$AF1383,"00")&amp;"c"&amp;IF(ДАННЫЕ!$AG1383,"1"&amp;ДАННЫЕ!$AG1383,"00")&amp;"i"&amp;IF(ДАННЫЕ!$AH1383,"1"&amp;ДАННЫЕ!$AH1383,"00")&amp;"r"&amp;IF(ДАННЫЕ!$AL1383,"1"&amp;ДАННЫЕ!$AL1383,"00")&amp;"m"&amp;IF(ДАННЫЕ!$AI1383,"1"&amp;ДАННЫЕ!$AI1383,"00")&amp;"hS"&amp;IF(ДАННЫЕ!$AJ1383,"1"&amp;ДАННЫЕ!$AJ1383,"00")&amp;"hZ"&amp;IF(ДАННЫЕ!$AK1383,"1"&amp;ДАННЫЕ!$AK1383,"00")&amp;"p"&amp;IF(ДАННЫЕ!$AP1383,"1"&amp;ДАННЫЕ!$AP1383,"00")&amp;"k"&amp;IF(ДАННЫЕ!$AQ1383,"1"&amp;ДАННЫЕ!$AQ1383,"00")&amp;"z"&amp;IF(ДАННЫЕ!$AR1383,"1"&amp;ДАННЫЕ!$AR1383,"00")&amp;"j"&amp;IF(ДАННЫЕ!$AM1383,"1"&amp;ДАННЫЕ!$AM1383,"00")&amp;"n"&amp;IF(ДАННЫЕ!$AN1383,"1"&amp;ДАННЫЕ!$AN1383,"00")&amp;"E"&amp;ДАННЫЕ!BI1383&amp;"L"&amp;ДАННЫЕ!AO1383&amp;"h"&amp;IF(ДАННЫЕ!$AU1383&gt;0,1,0)&amp;"v"&amp;IF(ДАННЫЕ!$AW1383&gt;0,1,0)&amp;"a"&amp;IF(ДАННЫЕ!$AS1383,"1"&amp;ДАННЫЕ!$AS1383,"00")&amp;"s"&amp;IF(ДАННЫЕ!$AT1383,"1"&amp;ДАННЫЕ!$AT1383,"00")&amp;"u"&amp;IF(ДАННЫЕ!$CJ1383&gt;0,1,0)&amp;"y"&amp;B1383&amp;"d"&amp;H1383&amp;"e"&amp;F1383&amp;G1383</f>
        <v>x0w00t00f00b00g00c00i00r00m00hS00hZ00p00k00z00j00n00ELh0v0a00s00u0y0de</v>
      </c>
      <c r="L1383" s="28" t="str">
        <f ca="1">ДАННЫЕ!$I1383&amp;"VN"&amp;IF(ДАННЫЕ!AW1383&gt;0,11,10)&amp;"CD"&amp;IF(ДАННЫЕ!BF1383&gt;500,16,IF(ДАННЫЕ!BF1383&gt;350,15,IF(ДАННЫЕ!BF1383&gt;=200,14,IF(ДАННЫЕ!BF1383&gt;=100,13,IF(ДАННЫЕ!BF1383&gt;=50,12,IF(ДАННЫЕ!BF1383&gt;0,11,10))))))&amp;"AR"&amp;IF(ДАННЫЕ!BX1383&gt;0,1,0)&amp;"GD"&amp;B1383&amp;"VV"&amp;IF(E1383&gt;=5,IF(E1383&lt;18,1,0),0)</f>
        <v>VN10CD10AR0GD0VV0</v>
      </c>
      <c r="M1383" s="28" t="str">
        <f>ДАННЫЕ!$I1383&amp;"b"&amp;ДАННЫЕ!$BI1383&amp;"r"&amp;ДАННЫЕ!$BJ1383&amp;"CD"&amp;IF(ДАННЫЕ!BF1383&gt;0,IF(ДАННЫЕ!BF1383&lt;200,1,IF(ДАННЫЕ!BF1383&lt;350,2,3)),0)&amp;"h"&amp;IF(ДАННЫЕ!$BK1383+ДАННЫЕ!$BL1383+ДАННЫЕ!$BM1383&gt;0,1,0)&amp;"x"&amp;ДАННЫЕ!$BK1383&amp;"y"&amp;ДАННЫЕ!$BL1383&amp;"z"&amp;ДАННЫЕ!$BM1383&amp;"c"&amp;IF(ДАННЫЕ!$BK1383+ДАННЫЕ!$BL1383+ДАННЫЕ!$BM1383=3,1,0)&amp;"a"&amp;IF(ДАННЫЕ!$BQ1383+ДАННЫЕ!$BR1383&gt;0,1,0)&amp;"d"&amp;ДАННЫЕ!$BQ1383&amp;"v"&amp;ДАННЫЕ!$BR1383&amp;"p"&amp;ДАННЫЕ!$BS1383&amp;"n"&amp;ДАННЫЕ!$BU1383&amp;"t"&amp;ДАННЫЕ!$BV1383&amp;"o"&amp;ДАННЫЕ!$BT1383&amp;"l"&amp;IF(ДАННЫЕ!$BN1383&gt;0,1,0)&amp;ДАННЫЕ!$BN1383&amp;"g"&amp;ДАННЫЕ!$BO1383&amp;"s"&amp;ДАННЫЕ!$BP1383&amp;"DZ"&amp;IF(ДАННЫЕ!B1383-ДАННЫЕ!G1383 &lt; 60,IF(ДАННЫЕ!B1383-ДАННЫЕ!G1383 &gt;= 0,1,0),0)&amp;"u"&amp;IF(ДАННЫЕ!$CJ1383&gt;0,1,0)</f>
        <v>brCD0h0xyzc0a0dvpntol0gsDZ1u0</v>
      </c>
      <c r="N1383" s="28" t="str">
        <f ca="1">ДАННЫЕ!$F1383&amp;ДАННЫЕ!$I1383&amp;"g"&amp;B1383&amp;"cf"&amp;D1383&amp;"a"&amp;IF(ДАННЫЕ!$BX1383&gt;0,1,0)&amp;IF(ДАННЫЕ!$BF1383&gt;500,1,IF(ДАННЫЕ!$BF1383&gt;350,2,IF(ДАННЫЕ!$BF1383&gt;=200,3,IF(ДАННЫЕ!$BF1383&gt;=100,4,IF(ДАННЫЕ!$BF1383&gt;=50,5,IF(ДАННЫЕ!$BF1383&lt;50,6,0))))))&amp;"AR"&amp;IF(DATEDIF(ДАННЫЕ!$BX1383,ДАННЫЕ!$F$1,"y")&gt;1,1,0)&amp;"VG"&amp;IF(ДАННЫЕ!$BH1383="0",1,0)&amp;"o"&amp;IF(T1383+ДАННЫЕ!$AF1383+ДАННЫЕ!$AG1383+ДАННЫЕ!$AH1383+ДАННЫЕ!$AI1383+ДАННЫЕ!$AJ1383+ДАННЫЕ!$AP1383+ДАННЫЕ!$AQ1383+ДАННЫЕ!$AR1383+ДАННЫЕ!$AU1383+ДАННЫЕ!$AW1383+ДАННЫЕ!$AS1383+ДАННЫЕ!$AT1383&gt;0,1,0)&amp;"x"&amp;ДАННЫЕ!$AG1383&amp;"p"&amp;IF(ДАННЫЕ!$BY1383&gt;0,1,0)&amp;"v"&amp;IF(ДАННЫЕ!$BZ1383&gt;0,1,0)&amp;"n"&amp;ДАННЫЕ!$CA1383&amp;"t"&amp;ДАННЫЕ!$AY1383&amp;"k"&amp;ДАННЫЕ!$CB1383&amp;"q"&amp;ДАННЫЕ!$CC1383&amp;"w"&amp;ДАННЫЕ!$CD1383&amp;"e"&amp;ДАННЫЕ!$CE1383&amp;"m"&amp;ДАННЫЕ!$CF1383&amp;"c"&amp;ДАННЫЕ!$CG1383&amp;"z"&amp;ДАННЫЕ!$CH1383&amp;"d"&amp;IF(H1383=4,1,0)&amp;"s"&amp;IF(ДАННЫЕ!$J1383=1,0,1)&amp;"u"&amp;IF(ДАННЫЕ!$CJ1383&gt;0,1,0)</f>
        <v>g0cf0a06AR1VG0o0xp0v0ntkqwemczd0s1u0</v>
      </c>
      <c r="O1383" s="28" t="str">
        <f>ДАННЫЕ!$I1383&amp;"g"&amp;B1383&amp;A1383&amp;"f"&amp;P1383&amp;"c"&amp;IF(ДАННЫЕ!$U1383&gt;0,1,0)&amp;"s"&amp;IF(ДАННЫЕ!$Q1383&gt;0,IF(YEAR(ДАННЫЕ!$F$1)=YEAR(ДАННЫЕ!$Q1383),IF(MONTH(ДАННЫЕ!$F$1)=MONTH(ДАННЫЕ!$Q1383),111,11),1),0)&amp;"i"&amp;IF(ДАННЫЕ!$R1383+ДАННЫЕ!$S1383+ДАННЫЕ!$T1383=0,0,1)&amp;"h"&amp;IF(ДАННЫЕ!$P1383&gt;0,1,0)&amp;"p"&amp;IF(ДАННЫЕ!$CI1383&gt;0,IF(YEAR(ДАННЫЕ!$F$1)=YEAR(ДАННЫЕ!$CI1383),IF(MONTH(ДАННЫЕ!$F$1)=MONTH(ДАННЫЕ!$CI1383),111,11),1),0)&amp;"d"&amp;IF(ДАННЫЕ!$CJ1383&gt;0,IF(YEAR(ДАННЫЕ!$F$1)=YEAR(ДАННЫЕ!$CJ1383),IF(MONTH(ДАННЫЕ!$F$1)=MONTH(ДАННЫЕ!$CJ1383),111,11),1),0)&amp;"o"&amp;IF(ДАННЫЕ!$CK1383&gt;0,IF(MONTH(ДАННЫЕ!$F$1)=MONTH(ДАННЫЕ!$CK1383),111,11),0)&amp;"v"&amp;IF(ДАННЫЕ!$BE1383&gt;0,IF(MONTH(ДАННЫЕ!$F$1)=MONTH(ДАННЫЕ!$BE1383),111,11),0)</f>
        <v>g00f0c0s0i0h0p0d0o0v0</v>
      </c>
      <c r="P1383" s="15">
        <f t="shared" si="65"/>
        <v>0</v>
      </c>
      <c r="Q1383" s="15">
        <f>IF(ДАННЫЕ!$F$1&gt;ДАННЫЕ!$N1383,IF(YEAR(ДАННЫЕ!$F$1)=YEAR(ДАННЫЕ!M1383),1,0),0)</f>
        <v>0</v>
      </c>
      <c r="R1383" s="15">
        <f>IF(ДАННЫЕ!$F$1&gt;ДАННЫЕ!$N1383,IF(YEAR(ДАННЫЕ!$F$1)=YEAR(ДАННЫЕ!N1383),1,0),0)</f>
        <v>0</v>
      </c>
      <c r="S1383" s="15">
        <f>IF(ДАННЫЕ!$AA1383="2А",1,IF(ДАННЫЕ!$AA1383="2Б",2,IF(ДАННЫЕ!$AA1383="2В",3,IF(ДАННЫЕ!$AA1383=3,4,IF(ДАННЫЕ!$AA1383="4А",5,IF(ДАННЫЕ!$AA1383="4Б",6,IF(ДАННЫЕ!$AA1383="4В",7,IF(ДАННЫЕ!$AA1383=5,8,0))))))))</f>
        <v>0</v>
      </c>
      <c r="T1383" s="15">
        <f>IF(OR(ДАННЫЕ!$AC1383=2,ДАННЫЕ!$AD1383=2,ДАННЫЕ!$AE1383=2),2,IF(OR(ДАННЫЕ!$AC1383=1,ДАННЫЕ!$AD1383=1,ДАННЫЕ!$AE1383=1),1,0))</f>
        <v>0</v>
      </c>
    </row>
    <row r="1384" spans="1:20" x14ac:dyDescent="0.2">
      <c r="A1384" s="78">
        <f>IF(B1384&gt;0,IF(MONTH(ДАННЫЕ!$F$1)=MONTH(ДАННЫЕ!$B1384),1,0),0)</f>
        <v>0</v>
      </c>
      <c r="B1384" s="14">
        <f>IF(ДАННЫЕ!$B1384&gt;0,IF(YEAR(ДАННЫЕ!$F$1)=YEAR(ДАННЫЕ!$B1384),1,0),0)</f>
        <v>0</v>
      </c>
      <c r="C1384" s="14">
        <f>IF(ДАННЫЕ!$CM1384&gt;0,IF(YEAR(ДАННЫЕ!$F$1)=YEAR(ДАННЫЕ!$CM1384),1,0),0)</f>
        <v>0</v>
      </c>
      <c r="D1384" s="14">
        <f>IF(ДАННЫЕ!$CJ1384&gt;0,IF(ДАННЫЕ!$CL1384&gt;ДАННЫЕ!$F$1,1,IF(ДАННЫЕ!$CL1384&gt;0,0,1)),0)</f>
        <v>0</v>
      </c>
      <c r="E1384" s="43" t="str">
        <f ca="1">IF(ДАННЫЕ!$F$1&gt;0,IF(ДАННЫЕ!$G1384&gt;0,DATEDIF(ДАННЫЕ!$G1384,ДАННЫЕ!$F$1,"y"),""),IF(ДАННЫЕ!$G1384&gt;0,DATEDIF(ДАННЫЕ!$G1384,TODAY(),"y"),""))</f>
        <v/>
      </c>
      <c r="F1384" s="43" t="str">
        <f xml:space="preserve"> IF(ДАННЫЕ!$F1384="М",IF(E1384&gt;=18,IF(E1384&lt;60,1,""),""),"")&amp;IF(ДАННЫЕ!$F1384="Ж",IF(E1384&gt;=18,IF(E1384&lt;55,1,""),""),"")</f>
        <v/>
      </c>
      <c r="G1384" s="43" t="str">
        <f xml:space="preserve"> IF(ДАННЫЕ!$F1384="М",IF(E1384&gt;=60,2,""),"")&amp;IF(ДАННЫЕ!$F1384="Ж",IF(E1384&gt;=55,2,""),"")</f>
        <v/>
      </c>
      <c r="H1384" s="43" t="str">
        <f t="shared" ca="1" si="63"/>
        <v/>
      </c>
      <c r="I1384" s="43" t="str">
        <f t="shared" ca="1" si="64"/>
        <v>03</v>
      </c>
      <c r="J1384" s="28" t="str">
        <f ca="1">ДАННЫЕ!$F1384&amp;H1384&amp;I1384&amp;ДАННЫЕ!$I1384&amp;"m"&amp;IF(ДАННЫЕ!$I1384&gt;0,IF(ДАННЫЕ!$J1384&gt;0,0,1),"")&amp;"f"&amp;IF(ДАННЫЕ!$R1384&gt;0,IF(YEAR(ДАННЫЕ!$F$1)=YEAR(ДАННЫЕ!$R1384),1,0),0)&amp;"z"&amp;ДАННЫЕ!$R1384&amp;"p"&amp;ДАННЫЕ!$S1384&amp;"i"&amp;ДАННЫЕ!$T1384&amp;"h"&amp;ДАННЫЕ!$K1384&amp;"be"&amp;ДАННЫЕ!$BI1384&amp;"CD"&amp;IF(ДАННЫЕ!BF1384&gt;500,4,IF(ДАННЫЕ!BF1384&gt;350,3,IF(ДАННЫЕ!BF1384&gt;200,2,IF(ДАННЫЕ!BF1384&gt;0,1,0))))&amp;"g"&amp;B1384&amp;"d"&amp;H1384&amp;"l"&amp;ДАННЫЕ!AT1384&amp;"a"&amp;ДАННЫЕ!$V1384&amp;"v"&amp;R1384&amp;"k"&amp;ДАННЫЕ!$U1384&amp;"s"&amp;ДАННЫЕ!$Y1384&amp;"t"&amp;ДАННЫЕ!$X1384&amp;"b"&amp;IF(ДАННЫЕ!$Q1384&gt;1,1,0)&amp;"PP"&amp;ДАННЫЕ!Z1384&amp;"c"&amp;S1384&amp;"x"&amp;IF(ДАННЫЕ!$BY1384&gt;0,IF(YEAR(ДАННЫЕ!$F$1)=YEAR(ДАННЫЕ!$BY1384),1,0),0)&amp;"n"&amp;IF(ДАННЫЕ!$BZ1384&gt;0,IF(YEAR(ДАННЫЕ!$F$1)=YEAR(ДАННЫЕ!$BZ1384),1,0),0)&amp;"u"&amp;D1384&amp;"z"&amp;IF(ДАННЫЕ!$CL1384&gt;0,IF(YEAR(ДАННЫЕ!$F$1)&gt;YEAR(ДАННЫЕ!$CL1384),11,12),0)</f>
        <v>03mf0zpihbeCD0g0dlav0kstb0PPc0x0n0u0z0</v>
      </c>
      <c r="K1384" s="28" t="str">
        <f ca="1">ДАННЫЕ!$I1384&amp;"x"&amp;B1384&amp;"w"&amp;IF(T1384+ДАННЫЕ!AD1384+ДАННЫЕ!AE1384+ДАННЫЕ!AF1384+ДАННЫЕ!AG1384+ДАННЫЕ!AH1384+ДАННЫЕ!$AL1384+ДАННЫЕ!AI1384+ДАННЫЕ!AJ1384+ДАННЫЕ!AK1384+ДАННЫЕ!AP1384+ДАННЫЕ!AQ1384+ДАННЫЕ!AR1384+ДАННЫЕ!$AM1384+ДАННЫЕ!$AN1384+ДАННЫЕ!AS1384+ДАННЫЕ!AT1384&gt;0,1,0)&amp;IF(OR(T1384=2,ДАННЫЕ!AD1384=2,ДАННЫЕ!AE1384=2,ДАННЫЕ!AF1384=2,ДАННЫЕ!AG1384=2,ДАННЫЕ!AH1384=2,ДАННЫЕ!$AL1384=2,ДАННЫЕ!AI1384=2,ДАННЫЕ!AJ1384=2,ДАННЫЕ!AK1384=2,ДАННЫЕ!AP1384=2,ДАННЫЕ!AQ1384=2,ДАННЫЕ!AR1384=2,ДАННЫЕ!$AM1384=2,ДАННЫЕ!$AN1384=2,ДАННЫЕ!AS1384=2,ДАННЫЕ!AT1384=2),2,0)&amp;"t"&amp;IF(T1384&gt;0,"1"&amp;T1384,"00")&amp;"f"&amp;IF(ДАННЫЕ!$AC1384,"1"&amp;ДАННЫЕ!$AC1384,"00")&amp;"b"&amp;IF(ДАННЫЕ!$AD1384,"1"&amp;ДАННЫЕ!$AD1384,"00")&amp;"g"&amp;IF(ДАННЫЕ!$AF1384,"1"&amp;ДАННЫЕ!$AF1384,"00")&amp;"c"&amp;IF(ДАННЫЕ!$AG1384,"1"&amp;ДАННЫЕ!$AG1384,"00")&amp;"i"&amp;IF(ДАННЫЕ!$AH1384,"1"&amp;ДАННЫЕ!$AH1384,"00")&amp;"r"&amp;IF(ДАННЫЕ!$AL1384,"1"&amp;ДАННЫЕ!$AL1384,"00")&amp;"m"&amp;IF(ДАННЫЕ!$AI1384,"1"&amp;ДАННЫЕ!$AI1384,"00")&amp;"hS"&amp;IF(ДАННЫЕ!$AJ1384,"1"&amp;ДАННЫЕ!$AJ1384,"00")&amp;"hZ"&amp;IF(ДАННЫЕ!$AK1384,"1"&amp;ДАННЫЕ!$AK1384,"00")&amp;"p"&amp;IF(ДАННЫЕ!$AP1384,"1"&amp;ДАННЫЕ!$AP1384,"00")&amp;"k"&amp;IF(ДАННЫЕ!$AQ1384,"1"&amp;ДАННЫЕ!$AQ1384,"00")&amp;"z"&amp;IF(ДАННЫЕ!$AR1384,"1"&amp;ДАННЫЕ!$AR1384,"00")&amp;"j"&amp;IF(ДАННЫЕ!$AM1384,"1"&amp;ДАННЫЕ!$AM1384,"00")&amp;"n"&amp;IF(ДАННЫЕ!$AN1384,"1"&amp;ДАННЫЕ!$AN1384,"00")&amp;"E"&amp;ДАННЫЕ!BI1384&amp;"L"&amp;ДАННЫЕ!AO1384&amp;"h"&amp;IF(ДАННЫЕ!$AU1384&gt;0,1,0)&amp;"v"&amp;IF(ДАННЫЕ!$AW1384&gt;0,1,0)&amp;"a"&amp;IF(ДАННЫЕ!$AS1384,"1"&amp;ДАННЫЕ!$AS1384,"00")&amp;"s"&amp;IF(ДАННЫЕ!$AT1384,"1"&amp;ДАННЫЕ!$AT1384,"00")&amp;"u"&amp;IF(ДАННЫЕ!$CJ1384&gt;0,1,0)&amp;"y"&amp;B1384&amp;"d"&amp;H1384&amp;"e"&amp;F1384&amp;G1384</f>
        <v>x0w00t00f00b00g00c00i00r00m00hS00hZ00p00k00z00j00n00ELh0v0a00s00u0y0de</v>
      </c>
      <c r="L1384" s="28" t="str">
        <f ca="1">ДАННЫЕ!$I1384&amp;"VN"&amp;IF(ДАННЫЕ!AW1384&gt;0,11,10)&amp;"CD"&amp;IF(ДАННЫЕ!BF1384&gt;500,16,IF(ДАННЫЕ!BF1384&gt;350,15,IF(ДАННЫЕ!BF1384&gt;=200,14,IF(ДАННЫЕ!BF1384&gt;=100,13,IF(ДАННЫЕ!BF1384&gt;=50,12,IF(ДАННЫЕ!BF1384&gt;0,11,10))))))&amp;"AR"&amp;IF(ДАННЫЕ!BX1384&gt;0,1,0)&amp;"GD"&amp;B1384&amp;"VV"&amp;IF(E1384&gt;=5,IF(E1384&lt;18,1,0),0)</f>
        <v>VN10CD10AR0GD0VV0</v>
      </c>
      <c r="M1384" s="28" t="str">
        <f>ДАННЫЕ!$I1384&amp;"b"&amp;ДАННЫЕ!$BI1384&amp;"r"&amp;ДАННЫЕ!$BJ1384&amp;"CD"&amp;IF(ДАННЫЕ!BF1384&gt;0,IF(ДАННЫЕ!BF1384&lt;200,1,IF(ДАННЫЕ!BF1384&lt;350,2,3)),0)&amp;"h"&amp;IF(ДАННЫЕ!$BK1384+ДАННЫЕ!$BL1384+ДАННЫЕ!$BM1384&gt;0,1,0)&amp;"x"&amp;ДАННЫЕ!$BK1384&amp;"y"&amp;ДАННЫЕ!$BL1384&amp;"z"&amp;ДАННЫЕ!$BM1384&amp;"c"&amp;IF(ДАННЫЕ!$BK1384+ДАННЫЕ!$BL1384+ДАННЫЕ!$BM1384=3,1,0)&amp;"a"&amp;IF(ДАННЫЕ!$BQ1384+ДАННЫЕ!$BR1384&gt;0,1,0)&amp;"d"&amp;ДАННЫЕ!$BQ1384&amp;"v"&amp;ДАННЫЕ!$BR1384&amp;"p"&amp;ДАННЫЕ!$BS1384&amp;"n"&amp;ДАННЫЕ!$BU1384&amp;"t"&amp;ДАННЫЕ!$BV1384&amp;"o"&amp;ДАННЫЕ!$BT1384&amp;"l"&amp;IF(ДАННЫЕ!$BN1384&gt;0,1,0)&amp;ДАННЫЕ!$BN1384&amp;"g"&amp;ДАННЫЕ!$BO1384&amp;"s"&amp;ДАННЫЕ!$BP1384&amp;"DZ"&amp;IF(ДАННЫЕ!B1384-ДАННЫЕ!G1384 &lt; 60,IF(ДАННЫЕ!B1384-ДАННЫЕ!G1384 &gt;= 0,1,0),0)&amp;"u"&amp;IF(ДАННЫЕ!$CJ1384&gt;0,1,0)</f>
        <v>brCD0h0xyzc0a0dvpntol0gsDZ1u0</v>
      </c>
      <c r="N1384" s="28" t="str">
        <f ca="1">ДАННЫЕ!$F1384&amp;ДАННЫЕ!$I1384&amp;"g"&amp;B1384&amp;"cf"&amp;D1384&amp;"a"&amp;IF(ДАННЫЕ!$BX1384&gt;0,1,0)&amp;IF(ДАННЫЕ!$BF1384&gt;500,1,IF(ДАННЫЕ!$BF1384&gt;350,2,IF(ДАННЫЕ!$BF1384&gt;=200,3,IF(ДАННЫЕ!$BF1384&gt;=100,4,IF(ДАННЫЕ!$BF1384&gt;=50,5,IF(ДАННЫЕ!$BF1384&lt;50,6,0))))))&amp;"AR"&amp;IF(DATEDIF(ДАННЫЕ!$BX1384,ДАННЫЕ!$F$1,"y")&gt;1,1,0)&amp;"VG"&amp;IF(ДАННЫЕ!$BH1384="0",1,0)&amp;"o"&amp;IF(T1384+ДАННЫЕ!$AF1384+ДАННЫЕ!$AG1384+ДАННЫЕ!$AH1384+ДАННЫЕ!$AI1384+ДАННЫЕ!$AJ1384+ДАННЫЕ!$AP1384+ДАННЫЕ!$AQ1384+ДАННЫЕ!$AR1384+ДАННЫЕ!$AU1384+ДАННЫЕ!$AW1384+ДАННЫЕ!$AS1384+ДАННЫЕ!$AT1384&gt;0,1,0)&amp;"x"&amp;ДАННЫЕ!$AG1384&amp;"p"&amp;IF(ДАННЫЕ!$BY1384&gt;0,1,0)&amp;"v"&amp;IF(ДАННЫЕ!$BZ1384&gt;0,1,0)&amp;"n"&amp;ДАННЫЕ!$CA1384&amp;"t"&amp;ДАННЫЕ!$AY1384&amp;"k"&amp;ДАННЫЕ!$CB1384&amp;"q"&amp;ДАННЫЕ!$CC1384&amp;"w"&amp;ДАННЫЕ!$CD1384&amp;"e"&amp;ДАННЫЕ!$CE1384&amp;"m"&amp;ДАННЫЕ!$CF1384&amp;"c"&amp;ДАННЫЕ!$CG1384&amp;"z"&amp;ДАННЫЕ!$CH1384&amp;"d"&amp;IF(H1384=4,1,0)&amp;"s"&amp;IF(ДАННЫЕ!$J1384=1,0,1)&amp;"u"&amp;IF(ДАННЫЕ!$CJ1384&gt;0,1,0)</f>
        <v>g0cf0a06AR1VG0o0xp0v0ntkqwemczd0s1u0</v>
      </c>
      <c r="O1384" s="28" t="str">
        <f>ДАННЫЕ!$I1384&amp;"g"&amp;B1384&amp;A1384&amp;"f"&amp;P1384&amp;"c"&amp;IF(ДАННЫЕ!$U1384&gt;0,1,0)&amp;"s"&amp;IF(ДАННЫЕ!$Q1384&gt;0,IF(YEAR(ДАННЫЕ!$F$1)=YEAR(ДАННЫЕ!$Q1384),IF(MONTH(ДАННЫЕ!$F$1)=MONTH(ДАННЫЕ!$Q1384),111,11),1),0)&amp;"i"&amp;IF(ДАННЫЕ!$R1384+ДАННЫЕ!$S1384+ДАННЫЕ!$T1384=0,0,1)&amp;"h"&amp;IF(ДАННЫЕ!$P1384&gt;0,1,0)&amp;"p"&amp;IF(ДАННЫЕ!$CI1384&gt;0,IF(YEAR(ДАННЫЕ!$F$1)=YEAR(ДАННЫЕ!$CI1384),IF(MONTH(ДАННЫЕ!$F$1)=MONTH(ДАННЫЕ!$CI1384),111,11),1),0)&amp;"d"&amp;IF(ДАННЫЕ!$CJ1384&gt;0,IF(YEAR(ДАННЫЕ!$F$1)=YEAR(ДАННЫЕ!$CJ1384),IF(MONTH(ДАННЫЕ!$F$1)=MONTH(ДАННЫЕ!$CJ1384),111,11),1),0)&amp;"o"&amp;IF(ДАННЫЕ!$CK1384&gt;0,IF(MONTH(ДАННЫЕ!$F$1)=MONTH(ДАННЫЕ!$CK1384),111,11),0)&amp;"v"&amp;IF(ДАННЫЕ!$BE1384&gt;0,IF(MONTH(ДАННЫЕ!$F$1)=MONTH(ДАННЫЕ!$BE1384),111,11),0)</f>
        <v>g00f0c0s0i0h0p0d0o0v0</v>
      </c>
      <c r="P1384" s="15">
        <f t="shared" si="65"/>
        <v>0</v>
      </c>
      <c r="Q1384" s="15">
        <f>IF(ДАННЫЕ!$F$1&gt;ДАННЫЕ!$N1384,IF(YEAR(ДАННЫЕ!$F$1)=YEAR(ДАННЫЕ!M1384),1,0),0)</f>
        <v>0</v>
      </c>
      <c r="R1384" s="15">
        <f>IF(ДАННЫЕ!$F$1&gt;ДАННЫЕ!$N1384,IF(YEAR(ДАННЫЕ!$F$1)=YEAR(ДАННЫЕ!N1384),1,0),0)</f>
        <v>0</v>
      </c>
      <c r="S1384" s="15">
        <f>IF(ДАННЫЕ!$AA1384="2А",1,IF(ДАННЫЕ!$AA1384="2Б",2,IF(ДАННЫЕ!$AA1384="2В",3,IF(ДАННЫЕ!$AA1384=3,4,IF(ДАННЫЕ!$AA1384="4А",5,IF(ДАННЫЕ!$AA1384="4Б",6,IF(ДАННЫЕ!$AA1384="4В",7,IF(ДАННЫЕ!$AA1384=5,8,0))))))))</f>
        <v>0</v>
      </c>
      <c r="T1384" s="15">
        <f>IF(OR(ДАННЫЕ!$AC1384=2,ДАННЫЕ!$AD1384=2,ДАННЫЕ!$AE1384=2),2,IF(OR(ДАННЫЕ!$AC1384=1,ДАННЫЕ!$AD1384=1,ДАННЫЕ!$AE1384=1),1,0))</f>
        <v>0</v>
      </c>
    </row>
    <row r="1385" spans="1:20" x14ac:dyDescent="0.2">
      <c r="A1385" s="78">
        <f>IF(B1385&gt;0,IF(MONTH(ДАННЫЕ!$F$1)=MONTH(ДАННЫЕ!$B1385),1,0),0)</f>
        <v>0</v>
      </c>
      <c r="B1385" s="14">
        <f>IF(ДАННЫЕ!$B1385&gt;0,IF(YEAR(ДАННЫЕ!$F$1)=YEAR(ДАННЫЕ!$B1385),1,0),0)</f>
        <v>0</v>
      </c>
      <c r="C1385" s="14">
        <f>IF(ДАННЫЕ!$CM1385&gt;0,IF(YEAR(ДАННЫЕ!$F$1)=YEAR(ДАННЫЕ!$CM1385),1,0),0)</f>
        <v>0</v>
      </c>
      <c r="D1385" s="14">
        <f>IF(ДАННЫЕ!$CJ1385&gt;0,IF(ДАННЫЕ!$CL1385&gt;ДАННЫЕ!$F$1,1,IF(ДАННЫЕ!$CL1385&gt;0,0,1)),0)</f>
        <v>0</v>
      </c>
      <c r="E1385" s="43" t="str">
        <f ca="1">IF(ДАННЫЕ!$F$1&gt;0,IF(ДАННЫЕ!$G1385&gt;0,DATEDIF(ДАННЫЕ!$G1385,ДАННЫЕ!$F$1,"y"),""),IF(ДАННЫЕ!$G1385&gt;0,DATEDIF(ДАННЫЕ!$G1385,TODAY(),"y"),""))</f>
        <v/>
      </c>
      <c r="F1385" s="43" t="str">
        <f xml:space="preserve"> IF(ДАННЫЕ!$F1385="М",IF(E1385&gt;=18,IF(E1385&lt;60,1,""),""),"")&amp;IF(ДАННЫЕ!$F1385="Ж",IF(E1385&gt;=18,IF(E1385&lt;55,1,""),""),"")</f>
        <v/>
      </c>
      <c r="G1385" s="43" t="str">
        <f xml:space="preserve"> IF(ДАННЫЕ!$F1385="М",IF(E1385&gt;=60,2,""),"")&amp;IF(ДАННЫЕ!$F1385="Ж",IF(E1385&gt;=55,2,""),"")</f>
        <v/>
      </c>
      <c r="H1385" s="43" t="str">
        <f t="shared" ca="1" si="63"/>
        <v/>
      </c>
      <c r="I1385" s="43" t="str">
        <f t="shared" ca="1" si="64"/>
        <v>03</v>
      </c>
      <c r="J1385" s="28" t="str">
        <f ca="1">ДАННЫЕ!$F1385&amp;H1385&amp;I1385&amp;ДАННЫЕ!$I1385&amp;"m"&amp;IF(ДАННЫЕ!$I1385&gt;0,IF(ДАННЫЕ!$J1385&gt;0,0,1),"")&amp;"f"&amp;IF(ДАННЫЕ!$R1385&gt;0,IF(YEAR(ДАННЫЕ!$F$1)=YEAR(ДАННЫЕ!$R1385),1,0),0)&amp;"z"&amp;ДАННЫЕ!$R1385&amp;"p"&amp;ДАННЫЕ!$S1385&amp;"i"&amp;ДАННЫЕ!$T1385&amp;"h"&amp;ДАННЫЕ!$K1385&amp;"be"&amp;ДАННЫЕ!$BI1385&amp;"CD"&amp;IF(ДАННЫЕ!BF1385&gt;500,4,IF(ДАННЫЕ!BF1385&gt;350,3,IF(ДАННЫЕ!BF1385&gt;200,2,IF(ДАННЫЕ!BF1385&gt;0,1,0))))&amp;"g"&amp;B1385&amp;"d"&amp;H1385&amp;"l"&amp;ДАННЫЕ!AT1385&amp;"a"&amp;ДАННЫЕ!$V1385&amp;"v"&amp;R1385&amp;"k"&amp;ДАННЫЕ!$U1385&amp;"s"&amp;ДАННЫЕ!$Y1385&amp;"t"&amp;ДАННЫЕ!$X1385&amp;"b"&amp;IF(ДАННЫЕ!$Q1385&gt;1,1,0)&amp;"PP"&amp;ДАННЫЕ!Z1385&amp;"c"&amp;S1385&amp;"x"&amp;IF(ДАННЫЕ!$BY1385&gt;0,IF(YEAR(ДАННЫЕ!$F$1)=YEAR(ДАННЫЕ!$BY1385),1,0),0)&amp;"n"&amp;IF(ДАННЫЕ!$BZ1385&gt;0,IF(YEAR(ДАННЫЕ!$F$1)=YEAR(ДАННЫЕ!$BZ1385),1,0),0)&amp;"u"&amp;D1385&amp;"z"&amp;IF(ДАННЫЕ!$CL1385&gt;0,IF(YEAR(ДАННЫЕ!$F$1)&gt;YEAR(ДАННЫЕ!$CL1385),11,12),0)</f>
        <v>03mf0zpihbeCD0g0dlav0kstb0PPc0x0n0u0z0</v>
      </c>
      <c r="K1385" s="28" t="str">
        <f ca="1">ДАННЫЕ!$I1385&amp;"x"&amp;B1385&amp;"w"&amp;IF(T1385+ДАННЫЕ!AD1385+ДАННЫЕ!AE1385+ДАННЫЕ!AF1385+ДАННЫЕ!AG1385+ДАННЫЕ!AH1385+ДАННЫЕ!$AL1385+ДАННЫЕ!AI1385+ДАННЫЕ!AJ1385+ДАННЫЕ!AK1385+ДАННЫЕ!AP1385+ДАННЫЕ!AQ1385+ДАННЫЕ!AR1385+ДАННЫЕ!$AM1385+ДАННЫЕ!$AN1385+ДАННЫЕ!AS1385+ДАННЫЕ!AT1385&gt;0,1,0)&amp;IF(OR(T1385=2,ДАННЫЕ!AD1385=2,ДАННЫЕ!AE1385=2,ДАННЫЕ!AF1385=2,ДАННЫЕ!AG1385=2,ДАННЫЕ!AH1385=2,ДАННЫЕ!$AL1385=2,ДАННЫЕ!AI1385=2,ДАННЫЕ!AJ1385=2,ДАННЫЕ!AK1385=2,ДАННЫЕ!AP1385=2,ДАННЫЕ!AQ1385=2,ДАННЫЕ!AR1385=2,ДАННЫЕ!$AM1385=2,ДАННЫЕ!$AN1385=2,ДАННЫЕ!AS1385=2,ДАННЫЕ!AT1385=2),2,0)&amp;"t"&amp;IF(T1385&gt;0,"1"&amp;T1385,"00")&amp;"f"&amp;IF(ДАННЫЕ!$AC1385,"1"&amp;ДАННЫЕ!$AC1385,"00")&amp;"b"&amp;IF(ДАННЫЕ!$AD1385,"1"&amp;ДАННЫЕ!$AD1385,"00")&amp;"g"&amp;IF(ДАННЫЕ!$AF1385,"1"&amp;ДАННЫЕ!$AF1385,"00")&amp;"c"&amp;IF(ДАННЫЕ!$AG1385,"1"&amp;ДАННЫЕ!$AG1385,"00")&amp;"i"&amp;IF(ДАННЫЕ!$AH1385,"1"&amp;ДАННЫЕ!$AH1385,"00")&amp;"r"&amp;IF(ДАННЫЕ!$AL1385,"1"&amp;ДАННЫЕ!$AL1385,"00")&amp;"m"&amp;IF(ДАННЫЕ!$AI1385,"1"&amp;ДАННЫЕ!$AI1385,"00")&amp;"hS"&amp;IF(ДАННЫЕ!$AJ1385,"1"&amp;ДАННЫЕ!$AJ1385,"00")&amp;"hZ"&amp;IF(ДАННЫЕ!$AK1385,"1"&amp;ДАННЫЕ!$AK1385,"00")&amp;"p"&amp;IF(ДАННЫЕ!$AP1385,"1"&amp;ДАННЫЕ!$AP1385,"00")&amp;"k"&amp;IF(ДАННЫЕ!$AQ1385,"1"&amp;ДАННЫЕ!$AQ1385,"00")&amp;"z"&amp;IF(ДАННЫЕ!$AR1385,"1"&amp;ДАННЫЕ!$AR1385,"00")&amp;"j"&amp;IF(ДАННЫЕ!$AM1385,"1"&amp;ДАННЫЕ!$AM1385,"00")&amp;"n"&amp;IF(ДАННЫЕ!$AN1385,"1"&amp;ДАННЫЕ!$AN1385,"00")&amp;"E"&amp;ДАННЫЕ!BI1385&amp;"L"&amp;ДАННЫЕ!AO1385&amp;"h"&amp;IF(ДАННЫЕ!$AU1385&gt;0,1,0)&amp;"v"&amp;IF(ДАННЫЕ!$AW1385&gt;0,1,0)&amp;"a"&amp;IF(ДАННЫЕ!$AS1385,"1"&amp;ДАННЫЕ!$AS1385,"00")&amp;"s"&amp;IF(ДАННЫЕ!$AT1385,"1"&amp;ДАННЫЕ!$AT1385,"00")&amp;"u"&amp;IF(ДАННЫЕ!$CJ1385&gt;0,1,0)&amp;"y"&amp;B1385&amp;"d"&amp;H1385&amp;"e"&amp;F1385&amp;G1385</f>
        <v>x0w00t00f00b00g00c00i00r00m00hS00hZ00p00k00z00j00n00ELh0v0a00s00u0y0de</v>
      </c>
      <c r="L1385" s="28" t="str">
        <f ca="1">ДАННЫЕ!$I1385&amp;"VN"&amp;IF(ДАННЫЕ!AW1385&gt;0,11,10)&amp;"CD"&amp;IF(ДАННЫЕ!BF1385&gt;500,16,IF(ДАННЫЕ!BF1385&gt;350,15,IF(ДАННЫЕ!BF1385&gt;=200,14,IF(ДАННЫЕ!BF1385&gt;=100,13,IF(ДАННЫЕ!BF1385&gt;=50,12,IF(ДАННЫЕ!BF1385&gt;0,11,10))))))&amp;"AR"&amp;IF(ДАННЫЕ!BX1385&gt;0,1,0)&amp;"GD"&amp;B1385&amp;"VV"&amp;IF(E1385&gt;=5,IF(E1385&lt;18,1,0),0)</f>
        <v>VN10CD10AR0GD0VV0</v>
      </c>
      <c r="M1385" s="28" t="str">
        <f>ДАННЫЕ!$I1385&amp;"b"&amp;ДАННЫЕ!$BI1385&amp;"r"&amp;ДАННЫЕ!$BJ1385&amp;"CD"&amp;IF(ДАННЫЕ!BF1385&gt;0,IF(ДАННЫЕ!BF1385&lt;200,1,IF(ДАННЫЕ!BF1385&lt;350,2,3)),0)&amp;"h"&amp;IF(ДАННЫЕ!$BK1385+ДАННЫЕ!$BL1385+ДАННЫЕ!$BM1385&gt;0,1,0)&amp;"x"&amp;ДАННЫЕ!$BK1385&amp;"y"&amp;ДАННЫЕ!$BL1385&amp;"z"&amp;ДАННЫЕ!$BM1385&amp;"c"&amp;IF(ДАННЫЕ!$BK1385+ДАННЫЕ!$BL1385+ДАННЫЕ!$BM1385=3,1,0)&amp;"a"&amp;IF(ДАННЫЕ!$BQ1385+ДАННЫЕ!$BR1385&gt;0,1,0)&amp;"d"&amp;ДАННЫЕ!$BQ1385&amp;"v"&amp;ДАННЫЕ!$BR1385&amp;"p"&amp;ДАННЫЕ!$BS1385&amp;"n"&amp;ДАННЫЕ!$BU1385&amp;"t"&amp;ДАННЫЕ!$BV1385&amp;"o"&amp;ДАННЫЕ!$BT1385&amp;"l"&amp;IF(ДАННЫЕ!$BN1385&gt;0,1,0)&amp;ДАННЫЕ!$BN1385&amp;"g"&amp;ДАННЫЕ!$BO1385&amp;"s"&amp;ДАННЫЕ!$BP1385&amp;"DZ"&amp;IF(ДАННЫЕ!B1385-ДАННЫЕ!G1385 &lt; 60,IF(ДАННЫЕ!B1385-ДАННЫЕ!G1385 &gt;= 0,1,0),0)&amp;"u"&amp;IF(ДАННЫЕ!$CJ1385&gt;0,1,0)</f>
        <v>brCD0h0xyzc0a0dvpntol0gsDZ1u0</v>
      </c>
      <c r="N1385" s="28" t="str">
        <f ca="1">ДАННЫЕ!$F1385&amp;ДАННЫЕ!$I1385&amp;"g"&amp;B1385&amp;"cf"&amp;D1385&amp;"a"&amp;IF(ДАННЫЕ!$BX1385&gt;0,1,0)&amp;IF(ДАННЫЕ!$BF1385&gt;500,1,IF(ДАННЫЕ!$BF1385&gt;350,2,IF(ДАННЫЕ!$BF1385&gt;=200,3,IF(ДАННЫЕ!$BF1385&gt;=100,4,IF(ДАННЫЕ!$BF1385&gt;=50,5,IF(ДАННЫЕ!$BF1385&lt;50,6,0))))))&amp;"AR"&amp;IF(DATEDIF(ДАННЫЕ!$BX1385,ДАННЫЕ!$F$1,"y")&gt;1,1,0)&amp;"VG"&amp;IF(ДАННЫЕ!$BH1385="0",1,0)&amp;"o"&amp;IF(T1385+ДАННЫЕ!$AF1385+ДАННЫЕ!$AG1385+ДАННЫЕ!$AH1385+ДАННЫЕ!$AI1385+ДАННЫЕ!$AJ1385+ДАННЫЕ!$AP1385+ДАННЫЕ!$AQ1385+ДАННЫЕ!$AR1385+ДАННЫЕ!$AU1385+ДАННЫЕ!$AW1385+ДАННЫЕ!$AS1385+ДАННЫЕ!$AT1385&gt;0,1,0)&amp;"x"&amp;ДАННЫЕ!$AG1385&amp;"p"&amp;IF(ДАННЫЕ!$BY1385&gt;0,1,0)&amp;"v"&amp;IF(ДАННЫЕ!$BZ1385&gt;0,1,0)&amp;"n"&amp;ДАННЫЕ!$CA1385&amp;"t"&amp;ДАННЫЕ!$AY1385&amp;"k"&amp;ДАННЫЕ!$CB1385&amp;"q"&amp;ДАННЫЕ!$CC1385&amp;"w"&amp;ДАННЫЕ!$CD1385&amp;"e"&amp;ДАННЫЕ!$CE1385&amp;"m"&amp;ДАННЫЕ!$CF1385&amp;"c"&amp;ДАННЫЕ!$CG1385&amp;"z"&amp;ДАННЫЕ!$CH1385&amp;"d"&amp;IF(H1385=4,1,0)&amp;"s"&amp;IF(ДАННЫЕ!$J1385=1,0,1)&amp;"u"&amp;IF(ДАННЫЕ!$CJ1385&gt;0,1,0)</f>
        <v>g0cf0a06AR1VG0o0xp0v0ntkqwemczd0s1u0</v>
      </c>
      <c r="O1385" s="28" t="str">
        <f>ДАННЫЕ!$I1385&amp;"g"&amp;B1385&amp;A1385&amp;"f"&amp;P1385&amp;"c"&amp;IF(ДАННЫЕ!$U1385&gt;0,1,0)&amp;"s"&amp;IF(ДАННЫЕ!$Q1385&gt;0,IF(YEAR(ДАННЫЕ!$F$1)=YEAR(ДАННЫЕ!$Q1385),IF(MONTH(ДАННЫЕ!$F$1)=MONTH(ДАННЫЕ!$Q1385),111,11),1),0)&amp;"i"&amp;IF(ДАННЫЕ!$R1385+ДАННЫЕ!$S1385+ДАННЫЕ!$T1385=0,0,1)&amp;"h"&amp;IF(ДАННЫЕ!$P1385&gt;0,1,0)&amp;"p"&amp;IF(ДАННЫЕ!$CI1385&gt;0,IF(YEAR(ДАННЫЕ!$F$1)=YEAR(ДАННЫЕ!$CI1385),IF(MONTH(ДАННЫЕ!$F$1)=MONTH(ДАННЫЕ!$CI1385),111,11),1),0)&amp;"d"&amp;IF(ДАННЫЕ!$CJ1385&gt;0,IF(YEAR(ДАННЫЕ!$F$1)=YEAR(ДАННЫЕ!$CJ1385),IF(MONTH(ДАННЫЕ!$F$1)=MONTH(ДАННЫЕ!$CJ1385),111,11),1),0)&amp;"o"&amp;IF(ДАННЫЕ!$CK1385&gt;0,IF(MONTH(ДАННЫЕ!$F$1)=MONTH(ДАННЫЕ!$CK1385),111,11),0)&amp;"v"&amp;IF(ДАННЫЕ!$BE1385&gt;0,IF(MONTH(ДАННЫЕ!$F$1)=MONTH(ДАННЫЕ!$BE1385),111,11),0)</f>
        <v>g00f0c0s0i0h0p0d0o0v0</v>
      </c>
      <c r="P1385" s="15">
        <f t="shared" si="65"/>
        <v>0</v>
      </c>
      <c r="Q1385" s="15">
        <f>IF(ДАННЫЕ!$F$1&gt;ДАННЫЕ!$N1385,IF(YEAR(ДАННЫЕ!$F$1)=YEAR(ДАННЫЕ!M1385),1,0),0)</f>
        <v>0</v>
      </c>
      <c r="R1385" s="15">
        <f>IF(ДАННЫЕ!$F$1&gt;ДАННЫЕ!$N1385,IF(YEAR(ДАННЫЕ!$F$1)=YEAR(ДАННЫЕ!N1385),1,0),0)</f>
        <v>0</v>
      </c>
      <c r="S1385" s="15">
        <f>IF(ДАННЫЕ!$AA1385="2А",1,IF(ДАННЫЕ!$AA1385="2Б",2,IF(ДАННЫЕ!$AA1385="2В",3,IF(ДАННЫЕ!$AA1385=3,4,IF(ДАННЫЕ!$AA1385="4А",5,IF(ДАННЫЕ!$AA1385="4Б",6,IF(ДАННЫЕ!$AA1385="4В",7,IF(ДАННЫЕ!$AA1385=5,8,0))))))))</f>
        <v>0</v>
      </c>
      <c r="T1385" s="15">
        <f>IF(OR(ДАННЫЕ!$AC1385=2,ДАННЫЕ!$AD1385=2,ДАННЫЕ!$AE1385=2),2,IF(OR(ДАННЫЕ!$AC1385=1,ДАННЫЕ!$AD1385=1,ДАННЫЕ!$AE1385=1),1,0))</f>
        <v>0</v>
      </c>
    </row>
    <row r="1386" spans="1:20" x14ac:dyDescent="0.2">
      <c r="A1386" s="78">
        <f>IF(B1386&gt;0,IF(MONTH(ДАННЫЕ!$F$1)=MONTH(ДАННЫЕ!$B1386),1,0),0)</f>
        <v>0</v>
      </c>
      <c r="B1386" s="14">
        <f>IF(ДАННЫЕ!$B1386&gt;0,IF(YEAR(ДАННЫЕ!$F$1)=YEAR(ДАННЫЕ!$B1386),1,0),0)</f>
        <v>0</v>
      </c>
      <c r="C1386" s="14">
        <f>IF(ДАННЫЕ!$CM1386&gt;0,IF(YEAR(ДАННЫЕ!$F$1)=YEAR(ДАННЫЕ!$CM1386),1,0),0)</f>
        <v>0</v>
      </c>
      <c r="D1386" s="14">
        <f>IF(ДАННЫЕ!$CJ1386&gt;0,IF(ДАННЫЕ!$CL1386&gt;ДАННЫЕ!$F$1,1,IF(ДАННЫЕ!$CL1386&gt;0,0,1)),0)</f>
        <v>0</v>
      </c>
      <c r="E1386" s="43" t="str">
        <f ca="1">IF(ДАННЫЕ!$F$1&gt;0,IF(ДАННЫЕ!$G1386&gt;0,DATEDIF(ДАННЫЕ!$G1386,ДАННЫЕ!$F$1,"y"),""),IF(ДАННЫЕ!$G1386&gt;0,DATEDIF(ДАННЫЕ!$G1386,TODAY(),"y"),""))</f>
        <v/>
      </c>
      <c r="F1386" s="43" t="str">
        <f xml:space="preserve"> IF(ДАННЫЕ!$F1386="М",IF(E1386&gt;=18,IF(E1386&lt;60,1,""),""),"")&amp;IF(ДАННЫЕ!$F1386="Ж",IF(E1386&gt;=18,IF(E1386&lt;55,1,""),""),"")</f>
        <v/>
      </c>
      <c r="G1386" s="43" t="str">
        <f xml:space="preserve"> IF(ДАННЫЕ!$F1386="М",IF(E1386&gt;=60,2,""),"")&amp;IF(ДАННЫЕ!$F1386="Ж",IF(E1386&gt;=55,2,""),"")</f>
        <v/>
      </c>
      <c r="H1386" s="43" t="str">
        <f t="shared" ref="H1386:H1449" ca="1" si="66">IF(E1386&lt;0,"-1",IF(E1386&lt;1,11,IF(E1386&lt;3,12,IF(E1386&lt;5,13,IF(E1386&lt;10,14,IF(E1386&lt;15,15,IF(E1386&lt;18,16,"")))))))</f>
        <v/>
      </c>
      <c r="I1386" s="43" t="str">
        <f t="shared" ref="I1386:I1449" ca="1" si="67">IF(E1386&gt;=60,"03",IF(E1386&gt;=50,"02",IF(E1386&gt;=45,"01",IF(E1386&gt;=35,9,IF(E1386&gt;=25,8,IF(E1386&gt;=18,7,""))))))</f>
        <v>03</v>
      </c>
      <c r="J1386" s="28" t="str">
        <f ca="1">ДАННЫЕ!$F1386&amp;H1386&amp;I1386&amp;ДАННЫЕ!$I1386&amp;"m"&amp;IF(ДАННЫЕ!$I1386&gt;0,IF(ДАННЫЕ!$J1386&gt;0,0,1),"")&amp;"f"&amp;IF(ДАННЫЕ!$R1386&gt;0,IF(YEAR(ДАННЫЕ!$F$1)=YEAR(ДАННЫЕ!$R1386),1,0),0)&amp;"z"&amp;ДАННЫЕ!$R1386&amp;"p"&amp;ДАННЫЕ!$S1386&amp;"i"&amp;ДАННЫЕ!$T1386&amp;"h"&amp;ДАННЫЕ!$K1386&amp;"be"&amp;ДАННЫЕ!$BI1386&amp;"CD"&amp;IF(ДАННЫЕ!BF1386&gt;500,4,IF(ДАННЫЕ!BF1386&gt;350,3,IF(ДАННЫЕ!BF1386&gt;200,2,IF(ДАННЫЕ!BF1386&gt;0,1,0))))&amp;"g"&amp;B1386&amp;"d"&amp;H1386&amp;"l"&amp;ДАННЫЕ!AT1386&amp;"a"&amp;ДАННЫЕ!$V1386&amp;"v"&amp;R1386&amp;"k"&amp;ДАННЫЕ!$U1386&amp;"s"&amp;ДАННЫЕ!$Y1386&amp;"t"&amp;ДАННЫЕ!$X1386&amp;"b"&amp;IF(ДАННЫЕ!$Q1386&gt;1,1,0)&amp;"PP"&amp;ДАННЫЕ!Z1386&amp;"c"&amp;S1386&amp;"x"&amp;IF(ДАННЫЕ!$BY1386&gt;0,IF(YEAR(ДАННЫЕ!$F$1)=YEAR(ДАННЫЕ!$BY1386),1,0),0)&amp;"n"&amp;IF(ДАННЫЕ!$BZ1386&gt;0,IF(YEAR(ДАННЫЕ!$F$1)=YEAR(ДАННЫЕ!$BZ1386),1,0),0)&amp;"u"&amp;D1386&amp;"z"&amp;IF(ДАННЫЕ!$CL1386&gt;0,IF(YEAR(ДАННЫЕ!$F$1)&gt;YEAR(ДАННЫЕ!$CL1386),11,12),0)</f>
        <v>03mf0zpihbeCD0g0dlav0kstb0PPc0x0n0u0z0</v>
      </c>
      <c r="K1386" s="28" t="str">
        <f ca="1">ДАННЫЕ!$I1386&amp;"x"&amp;B1386&amp;"w"&amp;IF(T1386+ДАННЫЕ!AD1386+ДАННЫЕ!AE1386+ДАННЫЕ!AF1386+ДАННЫЕ!AG1386+ДАННЫЕ!AH1386+ДАННЫЕ!$AL1386+ДАННЫЕ!AI1386+ДАННЫЕ!AJ1386+ДАННЫЕ!AK1386+ДАННЫЕ!AP1386+ДАННЫЕ!AQ1386+ДАННЫЕ!AR1386+ДАННЫЕ!$AM1386+ДАННЫЕ!$AN1386+ДАННЫЕ!AS1386+ДАННЫЕ!AT1386&gt;0,1,0)&amp;IF(OR(T1386=2,ДАННЫЕ!AD1386=2,ДАННЫЕ!AE1386=2,ДАННЫЕ!AF1386=2,ДАННЫЕ!AG1386=2,ДАННЫЕ!AH1386=2,ДАННЫЕ!$AL1386=2,ДАННЫЕ!AI1386=2,ДАННЫЕ!AJ1386=2,ДАННЫЕ!AK1386=2,ДАННЫЕ!AP1386=2,ДАННЫЕ!AQ1386=2,ДАННЫЕ!AR1386=2,ДАННЫЕ!$AM1386=2,ДАННЫЕ!$AN1386=2,ДАННЫЕ!AS1386=2,ДАННЫЕ!AT1386=2),2,0)&amp;"t"&amp;IF(T1386&gt;0,"1"&amp;T1386,"00")&amp;"f"&amp;IF(ДАННЫЕ!$AC1386,"1"&amp;ДАННЫЕ!$AC1386,"00")&amp;"b"&amp;IF(ДАННЫЕ!$AD1386,"1"&amp;ДАННЫЕ!$AD1386,"00")&amp;"g"&amp;IF(ДАННЫЕ!$AF1386,"1"&amp;ДАННЫЕ!$AF1386,"00")&amp;"c"&amp;IF(ДАННЫЕ!$AG1386,"1"&amp;ДАННЫЕ!$AG1386,"00")&amp;"i"&amp;IF(ДАННЫЕ!$AH1386,"1"&amp;ДАННЫЕ!$AH1386,"00")&amp;"r"&amp;IF(ДАННЫЕ!$AL1386,"1"&amp;ДАННЫЕ!$AL1386,"00")&amp;"m"&amp;IF(ДАННЫЕ!$AI1386,"1"&amp;ДАННЫЕ!$AI1386,"00")&amp;"hS"&amp;IF(ДАННЫЕ!$AJ1386,"1"&amp;ДАННЫЕ!$AJ1386,"00")&amp;"hZ"&amp;IF(ДАННЫЕ!$AK1386,"1"&amp;ДАННЫЕ!$AK1386,"00")&amp;"p"&amp;IF(ДАННЫЕ!$AP1386,"1"&amp;ДАННЫЕ!$AP1386,"00")&amp;"k"&amp;IF(ДАННЫЕ!$AQ1386,"1"&amp;ДАННЫЕ!$AQ1386,"00")&amp;"z"&amp;IF(ДАННЫЕ!$AR1386,"1"&amp;ДАННЫЕ!$AR1386,"00")&amp;"j"&amp;IF(ДАННЫЕ!$AM1386,"1"&amp;ДАННЫЕ!$AM1386,"00")&amp;"n"&amp;IF(ДАННЫЕ!$AN1386,"1"&amp;ДАННЫЕ!$AN1386,"00")&amp;"E"&amp;ДАННЫЕ!BI1386&amp;"L"&amp;ДАННЫЕ!AO1386&amp;"h"&amp;IF(ДАННЫЕ!$AU1386&gt;0,1,0)&amp;"v"&amp;IF(ДАННЫЕ!$AW1386&gt;0,1,0)&amp;"a"&amp;IF(ДАННЫЕ!$AS1386,"1"&amp;ДАННЫЕ!$AS1386,"00")&amp;"s"&amp;IF(ДАННЫЕ!$AT1386,"1"&amp;ДАННЫЕ!$AT1386,"00")&amp;"u"&amp;IF(ДАННЫЕ!$CJ1386&gt;0,1,0)&amp;"y"&amp;B1386&amp;"d"&amp;H1386&amp;"e"&amp;F1386&amp;G1386</f>
        <v>x0w00t00f00b00g00c00i00r00m00hS00hZ00p00k00z00j00n00ELh0v0a00s00u0y0de</v>
      </c>
      <c r="L1386" s="28" t="str">
        <f ca="1">ДАННЫЕ!$I1386&amp;"VN"&amp;IF(ДАННЫЕ!AW1386&gt;0,11,10)&amp;"CD"&amp;IF(ДАННЫЕ!BF1386&gt;500,16,IF(ДАННЫЕ!BF1386&gt;350,15,IF(ДАННЫЕ!BF1386&gt;=200,14,IF(ДАННЫЕ!BF1386&gt;=100,13,IF(ДАННЫЕ!BF1386&gt;=50,12,IF(ДАННЫЕ!BF1386&gt;0,11,10))))))&amp;"AR"&amp;IF(ДАННЫЕ!BX1386&gt;0,1,0)&amp;"GD"&amp;B1386&amp;"VV"&amp;IF(E1386&gt;=5,IF(E1386&lt;18,1,0),0)</f>
        <v>VN10CD10AR0GD0VV0</v>
      </c>
      <c r="M1386" s="28" t="str">
        <f>ДАННЫЕ!$I1386&amp;"b"&amp;ДАННЫЕ!$BI1386&amp;"r"&amp;ДАННЫЕ!$BJ1386&amp;"CD"&amp;IF(ДАННЫЕ!BF1386&gt;0,IF(ДАННЫЕ!BF1386&lt;200,1,IF(ДАННЫЕ!BF1386&lt;350,2,3)),0)&amp;"h"&amp;IF(ДАННЫЕ!$BK1386+ДАННЫЕ!$BL1386+ДАННЫЕ!$BM1386&gt;0,1,0)&amp;"x"&amp;ДАННЫЕ!$BK1386&amp;"y"&amp;ДАННЫЕ!$BL1386&amp;"z"&amp;ДАННЫЕ!$BM1386&amp;"c"&amp;IF(ДАННЫЕ!$BK1386+ДАННЫЕ!$BL1386+ДАННЫЕ!$BM1386=3,1,0)&amp;"a"&amp;IF(ДАННЫЕ!$BQ1386+ДАННЫЕ!$BR1386&gt;0,1,0)&amp;"d"&amp;ДАННЫЕ!$BQ1386&amp;"v"&amp;ДАННЫЕ!$BR1386&amp;"p"&amp;ДАННЫЕ!$BS1386&amp;"n"&amp;ДАННЫЕ!$BU1386&amp;"t"&amp;ДАННЫЕ!$BV1386&amp;"o"&amp;ДАННЫЕ!$BT1386&amp;"l"&amp;IF(ДАННЫЕ!$BN1386&gt;0,1,0)&amp;ДАННЫЕ!$BN1386&amp;"g"&amp;ДАННЫЕ!$BO1386&amp;"s"&amp;ДАННЫЕ!$BP1386&amp;"DZ"&amp;IF(ДАННЫЕ!B1386-ДАННЫЕ!G1386 &lt; 60,IF(ДАННЫЕ!B1386-ДАННЫЕ!G1386 &gt;= 0,1,0),0)&amp;"u"&amp;IF(ДАННЫЕ!$CJ1386&gt;0,1,0)</f>
        <v>brCD0h0xyzc0a0dvpntol0gsDZ1u0</v>
      </c>
      <c r="N1386" s="28" t="str">
        <f ca="1">ДАННЫЕ!$F1386&amp;ДАННЫЕ!$I1386&amp;"g"&amp;B1386&amp;"cf"&amp;D1386&amp;"a"&amp;IF(ДАННЫЕ!$BX1386&gt;0,1,0)&amp;IF(ДАННЫЕ!$BF1386&gt;500,1,IF(ДАННЫЕ!$BF1386&gt;350,2,IF(ДАННЫЕ!$BF1386&gt;=200,3,IF(ДАННЫЕ!$BF1386&gt;=100,4,IF(ДАННЫЕ!$BF1386&gt;=50,5,IF(ДАННЫЕ!$BF1386&lt;50,6,0))))))&amp;"AR"&amp;IF(DATEDIF(ДАННЫЕ!$BX1386,ДАННЫЕ!$F$1,"y")&gt;1,1,0)&amp;"VG"&amp;IF(ДАННЫЕ!$BH1386="0",1,0)&amp;"o"&amp;IF(T1386+ДАННЫЕ!$AF1386+ДАННЫЕ!$AG1386+ДАННЫЕ!$AH1386+ДАННЫЕ!$AI1386+ДАННЫЕ!$AJ1386+ДАННЫЕ!$AP1386+ДАННЫЕ!$AQ1386+ДАННЫЕ!$AR1386+ДАННЫЕ!$AU1386+ДАННЫЕ!$AW1386+ДАННЫЕ!$AS1386+ДАННЫЕ!$AT1386&gt;0,1,0)&amp;"x"&amp;ДАННЫЕ!$AG1386&amp;"p"&amp;IF(ДАННЫЕ!$BY1386&gt;0,1,0)&amp;"v"&amp;IF(ДАННЫЕ!$BZ1386&gt;0,1,0)&amp;"n"&amp;ДАННЫЕ!$CA1386&amp;"t"&amp;ДАННЫЕ!$AY1386&amp;"k"&amp;ДАННЫЕ!$CB1386&amp;"q"&amp;ДАННЫЕ!$CC1386&amp;"w"&amp;ДАННЫЕ!$CD1386&amp;"e"&amp;ДАННЫЕ!$CE1386&amp;"m"&amp;ДАННЫЕ!$CF1386&amp;"c"&amp;ДАННЫЕ!$CG1386&amp;"z"&amp;ДАННЫЕ!$CH1386&amp;"d"&amp;IF(H1386=4,1,0)&amp;"s"&amp;IF(ДАННЫЕ!$J1386=1,0,1)&amp;"u"&amp;IF(ДАННЫЕ!$CJ1386&gt;0,1,0)</f>
        <v>g0cf0a06AR1VG0o0xp0v0ntkqwemczd0s1u0</v>
      </c>
      <c r="O1386" s="28" t="str">
        <f>ДАННЫЕ!$I1386&amp;"g"&amp;B1386&amp;A1386&amp;"f"&amp;P1386&amp;"c"&amp;IF(ДАННЫЕ!$U1386&gt;0,1,0)&amp;"s"&amp;IF(ДАННЫЕ!$Q1386&gt;0,IF(YEAR(ДАННЫЕ!$F$1)=YEAR(ДАННЫЕ!$Q1386),IF(MONTH(ДАННЫЕ!$F$1)=MONTH(ДАННЫЕ!$Q1386),111,11),1),0)&amp;"i"&amp;IF(ДАННЫЕ!$R1386+ДАННЫЕ!$S1386+ДАННЫЕ!$T1386=0,0,1)&amp;"h"&amp;IF(ДАННЫЕ!$P1386&gt;0,1,0)&amp;"p"&amp;IF(ДАННЫЕ!$CI1386&gt;0,IF(YEAR(ДАННЫЕ!$F$1)=YEAR(ДАННЫЕ!$CI1386),IF(MONTH(ДАННЫЕ!$F$1)=MONTH(ДАННЫЕ!$CI1386),111,11),1),0)&amp;"d"&amp;IF(ДАННЫЕ!$CJ1386&gt;0,IF(YEAR(ДАННЫЕ!$F$1)=YEAR(ДАННЫЕ!$CJ1386),IF(MONTH(ДАННЫЕ!$F$1)=MONTH(ДАННЫЕ!$CJ1386),111,11),1),0)&amp;"o"&amp;IF(ДАННЫЕ!$CK1386&gt;0,IF(MONTH(ДАННЫЕ!$F$1)=MONTH(ДАННЫЕ!$CK1386),111,11),0)&amp;"v"&amp;IF(ДАННЫЕ!$BE1386&gt;0,IF(MONTH(ДАННЫЕ!$F$1)=MONTH(ДАННЫЕ!$BE1386),111,11),0)</f>
        <v>g00f0c0s0i0h0p0d0o0v0</v>
      </c>
      <c r="P1386" s="15">
        <f t="shared" ref="P1386:P1449" si="68">IF(Q1386&gt;R1386,1,0)</f>
        <v>0</v>
      </c>
      <c r="Q1386" s="15">
        <f>IF(ДАННЫЕ!$F$1&gt;ДАННЫЕ!$N1386,IF(YEAR(ДАННЫЕ!$F$1)=YEAR(ДАННЫЕ!M1386),1,0),0)</f>
        <v>0</v>
      </c>
      <c r="R1386" s="15">
        <f>IF(ДАННЫЕ!$F$1&gt;ДАННЫЕ!$N1386,IF(YEAR(ДАННЫЕ!$F$1)=YEAR(ДАННЫЕ!N1386),1,0),0)</f>
        <v>0</v>
      </c>
      <c r="S1386" s="15">
        <f>IF(ДАННЫЕ!$AA1386="2А",1,IF(ДАННЫЕ!$AA1386="2Б",2,IF(ДАННЫЕ!$AA1386="2В",3,IF(ДАННЫЕ!$AA1386=3,4,IF(ДАННЫЕ!$AA1386="4А",5,IF(ДАННЫЕ!$AA1386="4Б",6,IF(ДАННЫЕ!$AA1386="4В",7,IF(ДАННЫЕ!$AA1386=5,8,0))))))))</f>
        <v>0</v>
      </c>
      <c r="T1386" s="15">
        <f>IF(OR(ДАННЫЕ!$AC1386=2,ДАННЫЕ!$AD1386=2,ДАННЫЕ!$AE1386=2),2,IF(OR(ДАННЫЕ!$AC1386=1,ДАННЫЕ!$AD1386=1,ДАННЫЕ!$AE1386=1),1,0))</f>
        <v>0</v>
      </c>
    </row>
    <row r="1387" spans="1:20" x14ac:dyDescent="0.2">
      <c r="A1387" s="78">
        <f>IF(B1387&gt;0,IF(MONTH(ДАННЫЕ!$F$1)=MONTH(ДАННЫЕ!$B1387),1,0),0)</f>
        <v>0</v>
      </c>
      <c r="B1387" s="14">
        <f>IF(ДАННЫЕ!$B1387&gt;0,IF(YEAR(ДАННЫЕ!$F$1)=YEAR(ДАННЫЕ!$B1387),1,0),0)</f>
        <v>0</v>
      </c>
      <c r="C1387" s="14">
        <f>IF(ДАННЫЕ!$CM1387&gt;0,IF(YEAR(ДАННЫЕ!$F$1)=YEAR(ДАННЫЕ!$CM1387),1,0),0)</f>
        <v>0</v>
      </c>
      <c r="D1387" s="14">
        <f>IF(ДАННЫЕ!$CJ1387&gt;0,IF(ДАННЫЕ!$CL1387&gt;ДАННЫЕ!$F$1,1,IF(ДАННЫЕ!$CL1387&gt;0,0,1)),0)</f>
        <v>0</v>
      </c>
      <c r="E1387" s="43" t="str">
        <f ca="1">IF(ДАННЫЕ!$F$1&gt;0,IF(ДАННЫЕ!$G1387&gt;0,DATEDIF(ДАННЫЕ!$G1387,ДАННЫЕ!$F$1,"y"),""),IF(ДАННЫЕ!$G1387&gt;0,DATEDIF(ДАННЫЕ!$G1387,TODAY(),"y"),""))</f>
        <v/>
      </c>
      <c r="F1387" s="43" t="str">
        <f xml:space="preserve"> IF(ДАННЫЕ!$F1387="М",IF(E1387&gt;=18,IF(E1387&lt;60,1,""),""),"")&amp;IF(ДАННЫЕ!$F1387="Ж",IF(E1387&gt;=18,IF(E1387&lt;55,1,""),""),"")</f>
        <v/>
      </c>
      <c r="G1387" s="43" t="str">
        <f xml:space="preserve"> IF(ДАННЫЕ!$F1387="М",IF(E1387&gt;=60,2,""),"")&amp;IF(ДАННЫЕ!$F1387="Ж",IF(E1387&gt;=55,2,""),"")</f>
        <v/>
      </c>
      <c r="H1387" s="43" t="str">
        <f t="shared" ca="1" si="66"/>
        <v/>
      </c>
      <c r="I1387" s="43" t="str">
        <f t="shared" ca="1" si="67"/>
        <v>03</v>
      </c>
      <c r="J1387" s="28" t="str">
        <f ca="1">ДАННЫЕ!$F1387&amp;H1387&amp;I1387&amp;ДАННЫЕ!$I1387&amp;"m"&amp;IF(ДАННЫЕ!$I1387&gt;0,IF(ДАННЫЕ!$J1387&gt;0,0,1),"")&amp;"f"&amp;IF(ДАННЫЕ!$R1387&gt;0,IF(YEAR(ДАННЫЕ!$F$1)=YEAR(ДАННЫЕ!$R1387),1,0),0)&amp;"z"&amp;ДАННЫЕ!$R1387&amp;"p"&amp;ДАННЫЕ!$S1387&amp;"i"&amp;ДАННЫЕ!$T1387&amp;"h"&amp;ДАННЫЕ!$K1387&amp;"be"&amp;ДАННЫЕ!$BI1387&amp;"CD"&amp;IF(ДАННЫЕ!BF1387&gt;500,4,IF(ДАННЫЕ!BF1387&gt;350,3,IF(ДАННЫЕ!BF1387&gt;200,2,IF(ДАННЫЕ!BF1387&gt;0,1,0))))&amp;"g"&amp;B1387&amp;"d"&amp;H1387&amp;"l"&amp;ДАННЫЕ!AT1387&amp;"a"&amp;ДАННЫЕ!$V1387&amp;"v"&amp;R1387&amp;"k"&amp;ДАННЫЕ!$U1387&amp;"s"&amp;ДАННЫЕ!$Y1387&amp;"t"&amp;ДАННЫЕ!$X1387&amp;"b"&amp;IF(ДАННЫЕ!$Q1387&gt;1,1,0)&amp;"PP"&amp;ДАННЫЕ!Z1387&amp;"c"&amp;S1387&amp;"x"&amp;IF(ДАННЫЕ!$BY1387&gt;0,IF(YEAR(ДАННЫЕ!$F$1)=YEAR(ДАННЫЕ!$BY1387),1,0),0)&amp;"n"&amp;IF(ДАННЫЕ!$BZ1387&gt;0,IF(YEAR(ДАННЫЕ!$F$1)=YEAR(ДАННЫЕ!$BZ1387),1,0),0)&amp;"u"&amp;D1387&amp;"z"&amp;IF(ДАННЫЕ!$CL1387&gt;0,IF(YEAR(ДАННЫЕ!$F$1)&gt;YEAR(ДАННЫЕ!$CL1387),11,12),0)</f>
        <v>03mf0zpihbeCD0g0dlav0kstb0PPc0x0n0u0z0</v>
      </c>
      <c r="K1387" s="28" t="str">
        <f ca="1">ДАННЫЕ!$I1387&amp;"x"&amp;B1387&amp;"w"&amp;IF(T1387+ДАННЫЕ!AD1387+ДАННЫЕ!AE1387+ДАННЫЕ!AF1387+ДАННЫЕ!AG1387+ДАННЫЕ!AH1387+ДАННЫЕ!$AL1387+ДАННЫЕ!AI1387+ДАННЫЕ!AJ1387+ДАННЫЕ!AK1387+ДАННЫЕ!AP1387+ДАННЫЕ!AQ1387+ДАННЫЕ!AR1387+ДАННЫЕ!$AM1387+ДАННЫЕ!$AN1387+ДАННЫЕ!AS1387+ДАННЫЕ!AT1387&gt;0,1,0)&amp;IF(OR(T1387=2,ДАННЫЕ!AD1387=2,ДАННЫЕ!AE1387=2,ДАННЫЕ!AF1387=2,ДАННЫЕ!AG1387=2,ДАННЫЕ!AH1387=2,ДАННЫЕ!$AL1387=2,ДАННЫЕ!AI1387=2,ДАННЫЕ!AJ1387=2,ДАННЫЕ!AK1387=2,ДАННЫЕ!AP1387=2,ДАННЫЕ!AQ1387=2,ДАННЫЕ!AR1387=2,ДАННЫЕ!$AM1387=2,ДАННЫЕ!$AN1387=2,ДАННЫЕ!AS1387=2,ДАННЫЕ!AT1387=2),2,0)&amp;"t"&amp;IF(T1387&gt;0,"1"&amp;T1387,"00")&amp;"f"&amp;IF(ДАННЫЕ!$AC1387,"1"&amp;ДАННЫЕ!$AC1387,"00")&amp;"b"&amp;IF(ДАННЫЕ!$AD1387,"1"&amp;ДАННЫЕ!$AD1387,"00")&amp;"g"&amp;IF(ДАННЫЕ!$AF1387,"1"&amp;ДАННЫЕ!$AF1387,"00")&amp;"c"&amp;IF(ДАННЫЕ!$AG1387,"1"&amp;ДАННЫЕ!$AG1387,"00")&amp;"i"&amp;IF(ДАННЫЕ!$AH1387,"1"&amp;ДАННЫЕ!$AH1387,"00")&amp;"r"&amp;IF(ДАННЫЕ!$AL1387,"1"&amp;ДАННЫЕ!$AL1387,"00")&amp;"m"&amp;IF(ДАННЫЕ!$AI1387,"1"&amp;ДАННЫЕ!$AI1387,"00")&amp;"hS"&amp;IF(ДАННЫЕ!$AJ1387,"1"&amp;ДАННЫЕ!$AJ1387,"00")&amp;"hZ"&amp;IF(ДАННЫЕ!$AK1387,"1"&amp;ДАННЫЕ!$AK1387,"00")&amp;"p"&amp;IF(ДАННЫЕ!$AP1387,"1"&amp;ДАННЫЕ!$AP1387,"00")&amp;"k"&amp;IF(ДАННЫЕ!$AQ1387,"1"&amp;ДАННЫЕ!$AQ1387,"00")&amp;"z"&amp;IF(ДАННЫЕ!$AR1387,"1"&amp;ДАННЫЕ!$AR1387,"00")&amp;"j"&amp;IF(ДАННЫЕ!$AM1387,"1"&amp;ДАННЫЕ!$AM1387,"00")&amp;"n"&amp;IF(ДАННЫЕ!$AN1387,"1"&amp;ДАННЫЕ!$AN1387,"00")&amp;"E"&amp;ДАННЫЕ!BI1387&amp;"L"&amp;ДАННЫЕ!AO1387&amp;"h"&amp;IF(ДАННЫЕ!$AU1387&gt;0,1,0)&amp;"v"&amp;IF(ДАННЫЕ!$AW1387&gt;0,1,0)&amp;"a"&amp;IF(ДАННЫЕ!$AS1387,"1"&amp;ДАННЫЕ!$AS1387,"00")&amp;"s"&amp;IF(ДАННЫЕ!$AT1387,"1"&amp;ДАННЫЕ!$AT1387,"00")&amp;"u"&amp;IF(ДАННЫЕ!$CJ1387&gt;0,1,0)&amp;"y"&amp;B1387&amp;"d"&amp;H1387&amp;"e"&amp;F1387&amp;G1387</f>
        <v>x0w00t00f00b00g00c00i00r00m00hS00hZ00p00k00z00j00n00ELh0v0a00s00u0y0de</v>
      </c>
      <c r="L1387" s="28" t="str">
        <f ca="1">ДАННЫЕ!$I1387&amp;"VN"&amp;IF(ДАННЫЕ!AW1387&gt;0,11,10)&amp;"CD"&amp;IF(ДАННЫЕ!BF1387&gt;500,16,IF(ДАННЫЕ!BF1387&gt;350,15,IF(ДАННЫЕ!BF1387&gt;=200,14,IF(ДАННЫЕ!BF1387&gt;=100,13,IF(ДАННЫЕ!BF1387&gt;=50,12,IF(ДАННЫЕ!BF1387&gt;0,11,10))))))&amp;"AR"&amp;IF(ДАННЫЕ!BX1387&gt;0,1,0)&amp;"GD"&amp;B1387&amp;"VV"&amp;IF(E1387&gt;=5,IF(E1387&lt;18,1,0),0)</f>
        <v>VN10CD10AR0GD0VV0</v>
      </c>
      <c r="M1387" s="28" t="str">
        <f>ДАННЫЕ!$I1387&amp;"b"&amp;ДАННЫЕ!$BI1387&amp;"r"&amp;ДАННЫЕ!$BJ1387&amp;"CD"&amp;IF(ДАННЫЕ!BF1387&gt;0,IF(ДАННЫЕ!BF1387&lt;200,1,IF(ДАННЫЕ!BF1387&lt;350,2,3)),0)&amp;"h"&amp;IF(ДАННЫЕ!$BK1387+ДАННЫЕ!$BL1387+ДАННЫЕ!$BM1387&gt;0,1,0)&amp;"x"&amp;ДАННЫЕ!$BK1387&amp;"y"&amp;ДАННЫЕ!$BL1387&amp;"z"&amp;ДАННЫЕ!$BM1387&amp;"c"&amp;IF(ДАННЫЕ!$BK1387+ДАННЫЕ!$BL1387+ДАННЫЕ!$BM1387=3,1,0)&amp;"a"&amp;IF(ДАННЫЕ!$BQ1387+ДАННЫЕ!$BR1387&gt;0,1,0)&amp;"d"&amp;ДАННЫЕ!$BQ1387&amp;"v"&amp;ДАННЫЕ!$BR1387&amp;"p"&amp;ДАННЫЕ!$BS1387&amp;"n"&amp;ДАННЫЕ!$BU1387&amp;"t"&amp;ДАННЫЕ!$BV1387&amp;"o"&amp;ДАННЫЕ!$BT1387&amp;"l"&amp;IF(ДАННЫЕ!$BN1387&gt;0,1,0)&amp;ДАННЫЕ!$BN1387&amp;"g"&amp;ДАННЫЕ!$BO1387&amp;"s"&amp;ДАННЫЕ!$BP1387&amp;"DZ"&amp;IF(ДАННЫЕ!B1387-ДАННЫЕ!G1387 &lt; 60,IF(ДАННЫЕ!B1387-ДАННЫЕ!G1387 &gt;= 0,1,0),0)&amp;"u"&amp;IF(ДАННЫЕ!$CJ1387&gt;0,1,0)</f>
        <v>brCD0h0xyzc0a0dvpntol0gsDZ1u0</v>
      </c>
      <c r="N1387" s="28" t="str">
        <f ca="1">ДАННЫЕ!$F1387&amp;ДАННЫЕ!$I1387&amp;"g"&amp;B1387&amp;"cf"&amp;D1387&amp;"a"&amp;IF(ДАННЫЕ!$BX1387&gt;0,1,0)&amp;IF(ДАННЫЕ!$BF1387&gt;500,1,IF(ДАННЫЕ!$BF1387&gt;350,2,IF(ДАННЫЕ!$BF1387&gt;=200,3,IF(ДАННЫЕ!$BF1387&gt;=100,4,IF(ДАННЫЕ!$BF1387&gt;=50,5,IF(ДАННЫЕ!$BF1387&lt;50,6,0))))))&amp;"AR"&amp;IF(DATEDIF(ДАННЫЕ!$BX1387,ДАННЫЕ!$F$1,"y")&gt;1,1,0)&amp;"VG"&amp;IF(ДАННЫЕ!$BH1387="0",1,0)&amp;"o"&amp;IF(T1387+ДАННЫЕ!$AF1387+ДАННЫЕ!$AG1387+ДАННЫЕ!$AH1387+ДАННЫЕ!$AI1387+ДАННЫЕ!$AJ1387+ДАННЫЕ!$AP1387+ДАННЫЕ!$AQ1387+ДАННЫЕ!$AR1387+ДАННЫЕ!$AU1387+ДАННЫЕ!$AW1387+ДАННЫЕ!$AS1387+ДАННЫЕ!$AT1387&gt;0,1,0)&amp;"x"&amp;ДАННЫЕ!$AG1387&amp;"p"&amp;IF(ДАННЫЕ!$BY1387&gt;0,1,0)&amp;"v"&amp;IF(ДАННЫЕ!$BZ1387&gt;0,1,0)&amp;"n"&amp;ДАННЫЕ!$CA1387&amp;"t"&amp;ДАННЫЕ!$AY1387&amp;"k"&amp;ДАННЫЕ!$CB1387&amp;"q"&amp;ДАННЫЕ!$CC1387&amp;"w"&amp;ДАННЫЕ!$CD1387&amp;"e"&amp;ДАННЫЕ!$CE1387&amp;"m"&amp;ДАННЫЕ!$CF1387&amp;"c"&amp;ДАННЫЕ!$CG1387&amp;"z"&amp;ДАННЫЕ!$CH1387&amp;"d"&amp;IF(H1387=4,1,0)&amp;"s"&amp;IF(ДАННЫЕ!$J1387=1,0,1)&amp;"u"&amp;IF(ДАННЫЕ!$CJ1387&gt;0,1,0)</f>
        <v>g0cf0a06AR1VG0o0xp0v0ntkqwemczd0s1u0</v>
      </c>
      <c r="O1387" s="28" t="str">
        <f>ДАННЫЕ!$I1387&amp;"g"&amp;B1387&amp;A1387&amp;"f"&amp;P1387&amp;"c"&amp;IF(ДАННЫЕ!$U1387&gt;0,1,0)&amp;"s"&amp;IF(ДАННЫЕ!$Q1387&gt;0,IF(YEAR(ДАННЫЕ!$F$1)=YEAR(ДАННЫЕ!$Q1387),IF(MONTH(ДАННЫЕ!$F$1)=MONTH(ДАННЫЕ!$Q1387),111,11),1),0)&amp;"i"&amp;IF(ДАННЫЕ!$R1387+ДАННЫЕ!$S1387+ДАННЫЕ!$T1387=0,0,1)&amp;"h"&amp;IF(ДАННЫЕ!$P1387&gt;0,1,0)&amp;"p"&amp;IF(ДАННЫЕ!$CI1387&gt;0,IF(YEAR(ДАННЫЕ!$F$1)=YEAR(ДАННЫЕ!$CI1387),IF(MONTH(ДАННЫЕ!$F$1)=MONTH(ДАННЫЕ!$CI1387),111,11),1),0)&amp;"d"&amp;IF(ДАННЫЕ!$CJ1387&gt;0,IF(YEAR(ДАННЫЕ!$F$1)=YEAR(ДАННЫЕ!$CJ1387),IF(MONTH(ДАННЫЕ!$F$1)=MONTH(ДАННЫЕ!$CJ1387),111,11),1),0)&amp;"o"&amp;IF(ДАННЫЕ!$CK1387&gt;0,IF(MONTH(ДАННЫЕ!$F$1)=MONTH(ДАННЫЕ!$CK1387),111,11),0)&amp;"v"&amp;IF(ДАННЫЕ!$BE1387&gt;0,IF(MONTH(ДАННЫЕ!$F$1)=MONTH(ДАННЫЕ!$BE1387),111,11),0)</f>
        <v>g00f0c0s0i0h0p0d0o0v0</v>
      </c>
      <c r="P1387" s="15">
        <f t="shared" si="68"/>
        <v>0</v>
      </c>
      <c r="Q1387" s="15">
        <f>IF(ДАННЫЕ!$F$1&gt;ДАННЫЕ!$N1387,IF(YEAR(ДАННЫЕ!$F$1)=YEAR(ДАННЫЕ!M1387),1,0),0)</f>
        <v>0</v>
      </c>
      <c r="R1387" s="15">
        <f>IF(ДАННЫЕ!$F$1&gt;ДАННЫЕ!$N1387,IF(YEAR(ДАННЫЕ!$F$1)=YEAR(ДАННЫЕ!N1387),1,0),0)</f>
        <v>0</v>
      </c>
      <c r="S1387" s="15">
        <f>IF(ДАННЫЕ!$AA1387="2А",1,IF(ДАННЫЕ!$AA1387="2Б",2,IF(ДАННЫЕ!$AA1387="2В",3,IF(ДАННЫЕ!$AA1387=3,4,IF(ДАННЫЕ!$AA1387="4А",5,IF(ДАННЫЕ!$AA1387="4Б",6,IF(ДАННЫЕ!$AA1387="4В",7,IF(ДАННЫЕ!$AA1387=5,8,0))))))))</f>
        <v>0</v>
      </c>
      <c r="T1387" s="15">
        <f>IF(OR(ДАННЫЕ!$AC1387=2,ДАННЫЕ!$AD1387=2,ДАННЫЕ!$AE1387=2),2,IF(OR(ДАННЫЕ!$AC1387=1,ДАННЫЕ!$AD1387=1,ДАННЫЕ!$AE1387=1),1,0))</f>
        <v>0</v>
      </c>
    </row>
    <row r="1388" spans="1:20" x14ac:dyDescent="0.2">
      <c r="A1388" s="78">
        <f>IF(B1388&gt;0,IF(MONTH(ДАННЫЕ!$F$1)=MONTH(ДАННЫЕ!$B1388),1,0),0)</f>
        <v>0</v>
      </c>
      <c r="B1388" s="14">
        <f>IF(ДАННЫЕ!$B1388&gt;0,IF(YEAR(ДАННЫЕ!$F$1)=YEAR(ДАННЫЕ!$B1388),1,0),0)</f>
        <v>0</v>
      </c>
      <c r="C1388" s="14">
        <f>IF(ДАННЫЕ!$CM1388&gt;0,IF(YEAR(ДАННЫЕ!$F$1)=YEAR(ДАННЫЕ!$CM1388),1,0),0)</f>
        <v>0</v>
      </c>
      <c r="D1388" s="14">
        <f>IF(ДАННЫЕ!$CJ1388&gt;0,IF(ДАННЫЕ!$CL1388&gt;ДАННЫЕ!$F$1,1,IF(ДАННЫЕ!$CL1388&gt;0,0,1)),0)</f>
        <v>0</v>
      </c>
      <c r="E1388" s="43" t="str">
        <f ca="1">IF(ДАННЫЕ!$F$1&gt;0,IF(ДАННЫЕ!$G1388&gt;0,DATEDIF(ДАННЫЕ!$G1388,ДАННЫЕ!$F$1,"y"),""),IF(ДАННЫЕ!$G1388&gt;0,DATEDIF(ДАННЫЕ!$G1388,TODAY(),"y"),""))</f>
        <v/>
      </c>
      <c r="F1388" s="43" t="str">
        <f xml:space="preserve"> IF(ДАННЫЕ!$F1388="М",IF(E1388&gt;=18,IF(E1388&lt;60,1,""),""),"")&amp;IF(ДАННЫЕ!$F1388="Ж",IF(E1388&gt;=18,IF(E1388&lt;55,1,""),""),"")</f>
        <v/>
      </c>
      <c r="G1388" s="43" t="str">
        <f xml:space="preserve"> IF(ДАННЫЕ!$F1388="М",IF(E1388&gt;=60,2,""),"")&amp;IF(ДАННЫЕ!$F1388="Ж",IF(E1388&gt;=55,2,""),"")</f>
        <v/>
      </c>
      <c r="H1388" s="43" t="str">
        <f t="shared" ca="1" si="66"/>
        <v/>
      </c>
      <c r="I1388" s="43" t="str">
        <f t="shared" ca="1" si="67"/>
        <v>03</v>
      </c>
      <c r="J1388" s="28" t="str">
        <f ca="1">ДАННЫЕ!$F1388&amp;H1388&amp;I1388&amp;ДАННЫЕ!$I1388&amp;"m"&amp;IF(ДАННЫЕ!$I1388&gt;0,IF(ДАННЫЕ!$J1388&gt;0,0,1),"")&amp;"f"&amp;IF(ДАННЫЕ!$R1388&gt;0,IF(YEAR(ДАННЫЕ!$F$1)=YEAR(ДАННЫЕ!$R1388),1,0),0)&amp;"z"&amp;ДАННЫЕ!$R1388&amp;"p"&amp;ДАННЫЕ!$S1388&amp;"i"&amp;ДАННЫЕ!$T1388&amp;"h"&amp;ДАННЫЕ!$K1388&amp;"be"&amp;ДАННЫЕ!$BI1388&amp;"CD"&amp;IF(ДАННЫЕ!BF1388&gt;500,4,IF(ДАННЫЕ!BF1388&gt;350,3,IF(ДАННЫЕ!BF1388&gt;200,2,IF(ДАННЫЕ!BF1388&gt;0,1,0))))&amp;"g"&amp;B1388&amp;"d"&amp;H1388&amp;"l"&amp;ДАННЫЕ!AT1388&amp;"a"&amp;ДАННЫЕ!$V1388&amp;"v"&amp;R1388&amp;"k"&amp;ДАННЫЕ!$U1388&amp;"s"&amp;ДАННЫЕ!$Y1388&amp;"t"&amp;ДАННЫЕ!$X1388&amp;"b"&amp;IF(ДАННЫЕ!$Q1388&gt;1,1,0)&amp;"PP"&amp;ДАННЫЕ!Z1388&amp;"c"&amp;S1388&amp;"x"&amp;IF(ДАННЫЕ!$BY1388&gt;0,IF(YEAR(ДАННЫЕ!$F$1)=YEAR(ДАННЫЕ!$BY1388),1,0),0)&amp;"n"&amp;IF(ДАННЫЕ!$BZ1388&gt;0,IF(YEAR(ДАННЫЕ!$F$1)=YEAR(ДАННЫЕ!$BZ1388),1,0),0)&amp;"u"&amp;D1388&amp;"z"&amp;IF(ДАННЫЕ!$CL1388&gt;0,IF(YEAR(ДАННЫЕ!$F$1)&gt;YEAR(ДАННЫЕ!$CL1388),11,12),0)</f>
        <v>03mf0zpihbeCD0g0dlav0kstb0PPc0x0n0u0z0</v>
      </c>
      <c r="K1388" s="28" t="str">
        <f ca="1">ДАННЫЕ!$I1388&amp;"x"&amp;B1388&amp;"w"&amp;IF(T1388+ДАННЫЕ!AD1388+ДАННЫЕ!AE1388+ДАННЫЕ!AF1388+ДАННЫЕ!AG1388+ДАННЫЕ!AH1388+ДАННЫЕ!$AL1388+ДАННЫЕ!AI1388+ДАННЫЕ!AJ1388+ДАННЫЕ!AK1388+ДАННЫЕ!AP1388+ДАННЫЕ!AQ1388+ДАННЫЕ!AR1388+ДАННЫЕ!$AM1388+ДАННЫЕ!$AN1388+ДАННЫЕ!AS1388+ДАННЫЕ!AT1388&gt;0,1,0)&amp;IF(OR(T1388=2,ДАННЫЕ!AD1388=2,ДАННЫЕ!AE1388=2,ДАННЫЕ!AF1388=2,ДАННЫЕ!AG1388=2,ДАННЫЕ!AH1388=2,ДАННЫЕ!$AL1388=2,ДАННЫЕ!AI1388=2,ДАННЫЕ!AJ1388=2,ДАННЫЕ!AK1388=2,ДАННЫЕ!AP1388=2,ДАННЫЕ!AQ1388=2,ДАННЫЕ!AR1388=2,ДАННЫЕ!$AM1388=2,ДАННЫЕ!$AN1388=2,ДАННЫЕ!AS1388=2,ДАННЫЕ!AT1388=2),2,0)&amp;"t"&amp;IF(T1388&gt;0,"1"&amp;T1388,"00")&amp;"f"&amp;IF(ДАННЫЕ!$AC1388,"1"&amp;ДАННЫЕ!$AC1388,"00")&amp;"b"&amp;IF(ДАННЫЕ!$AD1388,"1"&amp;ДАННЫЕ!$AD1388,"00")&amp;"g"&amp;IF(ДАННЫЕ!$AF1388,"1"&amp;ДАННЫЕ!$AF1388,"00")&amp;"c"&amp;IF(ДАННЫЕ!$AG1388,"1"&amp;ДАННЫЕ!$AG1388,"00")&amp;"i"&amp;IF(ДАННЫЕ!$AH1388,"1"&amp;ДАННЫЕ!$AH1388,"00")&amp;"r"&amp;IF(ДАННЫЕ!$AL1388,"1"&amp;ДАННЫЕ!$AL1388,"00")&amp;"m"&amp;IF(ДАННЫЕ!$AI1388,"1"&amp;ДАННЫЕ!$AI1388,"00")&amp;"hS"&amp;IF(ДАННЫЕ!$AJ1388,"1"&amp;ДАННЫЕ!$AJ1388,"00")&amp;"hZ"&amp;IF(ДАННЫЕ!$AK1388,"1"&amp;ДАННЫЕ!$AK1388,"00")&amp;"p"&amp;IF(ДАННЫЕ!$AP1388,"1"&amp;ДАННЫЕ!$AP1388,"00")&amp;"k"&amp;IF(ДАННЫЕ!$AQ1388,"1"&amp;ДАННЫЕ!$AQ1388,"00")&amp;"z"&amp;IF(ДАННЫЕ!$AR1388,"1"&amp;ДАННЫЕ!$AR1388,"00")&amp;"j"&amp;IF(ДАННЫЕ!$AM1388,"1"&amp;ДАННЫЕ!$AM1388,"00")&amp;"n"&amp;IF(ДАННЫЕ!$AN1388,"1"&amp;ДАННЫЕ!$AN1388,"00")&amp;"E"&amp;ДАННЫЕ!BI1388&amp;"L"&amp;ДАННЫЕ!AO1388&amp;"h"&amp;IF(ДАННЫЕ!$AU1388&gt;0,1,0)&amp;"v"&amp;IF(ДАННЫЕ!$AW1388&gt;0,1,0)&amp;"a"&amp;IF(ДАННЫЕ!$AS1388,"1"&amp;ДАННЫЕ!$AS1388,"00")&amp;"s"&amp;IF(ДАННЫЕ!$AT1388,"1"&amp;ДАННЫЕ!$AT1388,"00")&amp;"u"&amp;IF(ДАННЫЕ!$CJ1388&gt;0,1,0)&amp;"y"&amp;B1388&amp;"d"&amp;H1388&amp;"e"&amp;F1388&amp;G1388</f>
        <v>x0w00t00f00b00g00c00i00r00m00hS00hZ00p00k00z00j00n00ELh0v0a00s00u0y0de</v>
      </c>
      <c r="L1388" s="28" t="str">
        <f ca="1">ДАННЫЕ!$I1388&amp;"VN"&amp;IF(ДАННЫЕ!AW1388&gt;0,11,10)&amp;"CD"&amp;IF(ДАННЫЕ!BF1388&gt;500,16,IF(ДАННЫЕ!BF1388&gt;350,15,IF(ДАННЫЕ!BF1388&gt;=200,14,IF(ДАННЫЕ!BF1388&gt;=100,13,IF(ДАННЫЕ!BF1388&gt;=50,12,IF(ДАННЫЕ!BF1388&gt;0,11,10))))))&amp;"AR"&amp;IF(ДАННЫЕ!BX1388&gt;0,1,0)&amp;"GD"&amp;B1388&amp;"VV"&amp;IF(E1388&gt;=5,IF(E1388&lt;18,1,0),0)</f>
        <v>VN10CD10AR0GD0VV0</v>
      </c>
      <c r="M1388" s="28" t="str">
        <f>ДАННЫЕ!$I1388&amp;"b"&amp;ДАННЫЕ!$BI1388&amp;"r"&amp;ДАННЫЕ!$BJ1388&amp;"CD"&amp;IF(ДАННЫЕ!BF1388&gt;0,IF(ДАННЫЕ!BF1388&lt;200,1,IF(ДАННЫЕ!BF1388&lt;350,2,3)),0)&amp;"h"&amp;IF(ДАННЫЕ!$BK1388+ДАННЫЕ!$BL1388+ДАННЫЕ!$BM1388&gt;0,1,0)&amp;"x"&amp;ДАННЫЕ!$BK1388&amp;"y"&amp;ДАННЫЕ!$BL1388&amp;"z"&amp;ДАННЫЕ!$BM1388&amp;"c"&amp;IF(ДАННЫЕ!$BK1388+ДАННЫЕ!$BL1388+ДАННЫЕ!$BM1388=3,1,0)&amp;"a"&amp;IF(ДАННЫЕ!$BQ1388+ДАННЫЕ!$BR1388&gt;0,1,0)&amp;"d"&amp;ДАННЫЕ!$BQ1388&amp;"v"&amp;ДАННЫЕ!$BR1388&amp;"p"&amp;ДАННЫЕ!$BS1388&amp;"n"&amp;ДАННЫЕ!$BU1388&amp;"t"&amp;ДАННЫЕ!$BV1388&amp;"o"&amp;ДАННЫЕ!$BT1388&amp;"l"&amp;IF(ДАННЫЕ!$BN1388&gt;0,1,0)&amp;ДАННЫЕ!$BN1388&amp;"g"&amp;ДАННЫЕ!$BO1388&amp;"s"&amp;ДАННЫЕ!$BP1388&amp;"DZ"&amp;IF(ДАННЫЕ!B1388-ДАННЫЕ!G1388 &lt; 60,IF(ДАННЫЕ!B1388-ДАННЫЕ!G1388 &gt;= 0,1,0),0)&amp;"u"&amp;IF(ДАННЫЕ!$CJ1388&gt;0,1,0)</f>
        <v>brCD0h0xyzc0a0dvpntol0gsDZ1u0</v>
      </c>
      <c r="N1388" s="28" t="str">
        <f ca="1">ДАННЫЕ!$F1388&amp;ДАННЫЕ!$I1388&amp;"g"&amp;B1388&amp;"cf"&amp;D1388&amp;"a"&amp;IF(ДАННЫЕ!$BX1388&gt;0,1,0)&amp;IF(ДАННЫЕ!$BF1388&gt;500,1,IF(ДАННЫЕ!$BF1388&gt;350,2,IF(ДАННЫЕ!$BF1388&gt;=200,3,IF(ДАННЫЕ!$BF1388&gt;=100,4,IF(ДАННЫЕ!$BF1388&gt;=50,5,IF(ДАННЫЕ!$BF1388&lt;50,6,0))))))&amp;"AR"&amp;IF(DATEDIF(ДАННЫЕ!$BX1388,ДАННЫЕ!$F$1,"y")&gt;1,1,0)&amp;"VG"&amp;IF(ДАННЫЕ!$BH1388="0",1,0)&amp;"o"&amp;IF(T1388+ДАННЫЕ!$AF1388+ДАННЫЕ!$AG1388+ДАННЫЕ!$AH1388+ДАННЫЕ!$AI1388+ДАННЫЕ!$AJ1388+ДАННЫЕ!$AP1388+ДАННЫЕ!$AQ1388+ДАННЫЕ!$AR1388+ДАННЫЕ!$AU1388+ДАННЫЕ!$AW1388+ДАННЫЕ!$AS1388+ДАННЫЕ!$AT1388&gt;0,1,0)&amp;"x"&amp;ДАННЫЕ!$AG1388&amp;"p"&amp;IF(ДАННЫЕ!$BY1388&gt;0,1,0)&amp;"v"&amp;IF(ДАННЫЕ!$BZ1388&gt;0,1,0)&amp;"n"&amp;ДАННЫЕ!$CA1388&amp;"t"&amp;ДАННЫЕ!$AY1388&amp;"k"&amp;ДАННЫЕ!$CB1388&amp;"q"&amp;ДАННЫЕ!$CC1388&amp;"w"&amp;ДАННЫЕ!$CD1388&amp;"e"&amp;ДАННЫЕ!$CE1388&amp;"m"&amp;ДАННЫЕ!$CF1388&amp;"c"&amp;ДАННЫЕ!$CG1388&amp;"z"&amp;ДАННЫЕ!$CH1388&amp;"d"&amp;IF(H1388=4,1,0)&amp;"s"&amp;IF(ДАННЫЕ!$J1388=1,0,1)&amp;"u"&amp;IF(ДАННЫЕ!$CJ1388&gt;0,1,0)</f>
        <v>g0cf0a06AR1VG0o0xp0v0ntkqwemczd0s1u0</v>
      </c>
      <c r="O1388" s="28" t="str">
        <f>ДАННЫЕ!$I1388&amp;"g"&amp;B1388&amp;A1388&amp;"f"&amp;P1388&amp;"c"&amp;IF(ДАННЫЕ!$U1388&gt;0,1,0)&amp;"s"&amp;IF(ДАННЫЕ!$Q1388&gt;0,IF(YEAR(ДАННЫЕ!$F$1)=YEAR(ДАННЫЕ!$Q1388),IF(MONTH(ДАННЫЕ!$F$1)=MONTH(ДАННЫЕ!$Q1388),111,11),1),0)&amp;"i"&amp;IF(ДАННЫЕ!$R1388+ДАННЫЕ!$S1388+ДАННЫЕ!$T1388=0,0,1)&amp;"h"&amp;IF(ДАННЫЕ!$P1388&gt;0,1,0)&amp;"p"&amp;IF(ДАННЫЕ!$CI1388&gt;0,IF(YEAR(ДАННЫЕ!$F$1)=YEAR(ДАННЫЕ!$CI1388),IF(MONTH(ДАННЫЕ!$F$1)=MONTH(ДАННЫЕ!$CI1388),111,11),1),0)&amp;"d"&amp;IF(ДАННЫЕ!$CJ1388&gt;0,IF(YEAR(ДАННЫЕ!$F$1)=YEAR(ДАННЫЕ!$CJ1388),IF(MONTH(ДАННЫЕ!$F$1)=MONTH(ДАННЫЕ!$CJ1388),111,11),1),0)&amp;"o"&amp;IF(ДАННЫЕ!$CK1388&gt;0,IF(MONTH(ДАННЫЕ!$F$1)=MONTH(ДАННЫЕ!$CK1388),111,11),0)&amp;"v"&amp;IF(ДАННЫЕ!$BE1388&gt;0,IF(MONTH(ДАННЫЕ!$F$1)=MONTH(ДАННЫЕ!$BE1388),111,11),0)</f>
        <v>g00f0c0s0i0h0p0d0o0v0</v>
      </c>
      <c r="P1388" s="15">
        <f t="shared" si="68"/>
        <v>0</v>
      </c>
      <c r="Q1388" s="15">
        <f>IF(ДАННЫЕ!$F$1&gt;ДАННЫЕ!$N1388,IF(YEAR(ДАННЫЕ!$F$1)=YEAR(ДАННЫЕ!M1388),1,0),0)</f>
        <v>0</v>
      </c>
      <c r="R1388" s="15">
        <f>IF(ДАННЫЕ!$F$1&gt;ДАННЫЕ!$N1388,IF(YEAR(ДАННЫЕ!$F$1)=YEAR(ДАННЫЕ!N1388),1,0),0)</f>
        <v>0</v>
      </c>
      <c r="S1388" s="15">
        <f>IF(ДАННЫЕ!$AA1388="2А",1,IF(ДАННЫЕ!$AA1388="2Б",2,IF(ДАННЫЕ!$AA1388="2В",3,IF(ДАННЫЕ!$AA1388=3,4,IF(ДАННЫЕ!$AA1388="4А",5,IF(ДАННЫЕ!$AA1388="4Б",6,IF(ДАННЫЕ!$AA1388="4В",7,IF(ДАННЫЕ!$AA1388=5,8,0))))))))</f>
        <v>0</v>
      </c>
      <c r="T1388" s="15">
        <f>IF(OR(ДАННЫЕ!$AC1388=2,ДАННЫЕ!$AD1388=2,ДАННЫЕ!$AE1388=2),2,IF(OR(ДАННЫЕ!$AC1388=1,ДАННЫЕ!$AD1388=1,ДАННЫЕ!$AE1388=1),1,0))</f>
        <v>0</v>
      </c>
    </row>
    <row r="1389" spans="1:20" x14ac:dyDescent="0.2">
      <c r="A1389" s="78">
        <f>IF(B1389&gt;0,IF(MONTH(ДАННЫЕ!$F$1)=MONTH(ДАННЫЕ!$B1389),1,0),0)</f>
        <v>0</v>
      </c>
      <c r="B1389" s="14">
        <f>IF(ДАННЫЕ!$B1389&gt;0,IF(YEAR(ДАННЫЕ!$F$1)=YEAR(ДАННЫЕ!$B1389),1,0),0)</f>
        <v>0</v>
      </c>
      <c r="C1389" s="14">
        <f>IF(ДАННЫЕ!$CM1389&gt;0,IF(YEAR(ДАННЫЕ!$F$1)=YEAR(ДАННЫЕ!$CM1389),1,0),0)</f>
        <v>0</v>
      </c>
      <c r="D1389" s="14">
        <f>IF(ДАННЫЕ!$CJ1389&gt;0,IF(ДАННЫЕ!$CL1389&gt;ДАННЫЕ!$F$1,1,IF(ДАННЫЕ!$CL1389&gt;0,0,1)),0)</f>
        <v>0</v>
      </c>
      <c r="E1389" s="43" t="str">
        <f ca="1">IF(ДАННЫЕ!$F$1&gt;0,IF(ДАННЫЕ!$G1389&gt;0,DATEDIF(ДАННЫЕ!$G1389,ДАННЫЕ!$F$1,"y"),""),IF(ДАННЫЕ!$G1389&gt;0,DATEDIF(ДАННЫЕ!$G1389,TODAY(),"y"),""))</f>
        <v/>
      </c>
      <c r="F1389" s="43" t="str">
        <f xml:space="preserve"> IF(ДАННЫЕ!$F1389="М",IF(E1389&gt;=18,IF(E1389&lt;60,1,""),""),"")&amp;IF(ДАННЫЕ!$F1389="Ж",IF(E1389&gt;=18,IF(E1389&lt;55,1,""),""),"")</f>
        <v/>
      </c>
      <c r="G1389" s="43" t="str">
        <f xml:space="preserve"> IF(ДАННЫЕ!$F1389="М",IF(E1389&gt;=60,2,""),"")&amp;IF(ДАННЫЕ!$F1389="Ж",IF(E1389&gt;=55,2,""),"")</f>
        <v/>
      </c>
      <c r="H1389" s="43" t="str">
        <f t="shared" ca="1" si="66"/>
        <v/>
      </c>
      <c r="I1389" s="43" t="str">
        <f t="shared" ca="1" si="67"/>
        <v>03</v>
      </c>
      <c r="J1389" s="28" t="str">
        <f ca="1">ДАННЫЕ!$F1389&amp;H1389&amp;I1389&amp;ДАННЫЕ!$I1389&amp;"m"&amp;IF(ДАННЫЕ!$I1389&gt;0,IF(ДАННЫЕ!$J1389&gt;0,0,1),"")&amp;"f"&amp;IF(ДАННЫЕ!$R1389&gt;0,IF(YEAR(ДАННЫЕ!$F$1)=YEAR(ДАННЫЕ!$R1389),1,0),0)&amp;"z"&amp;ДАННЫЕ!$R1389&amp;"p"&amp;ДАННЫЕ!$S1389&amp;"i"&amp;ДАННЫЕ!$T1389&amp;"h"&amp;ДАННЫЕ!$K1389&amp;"be"&amp;ДАННЫЕ!$BI1389&amp;"CD"&amp;IF(ДАННЫЕ!BF1389&gt;500,4,IF(ДАННЫЕ!BF1389&gt;350,3,IF(ДАННЫЕ!BF1389&gt;200,2,IF(ДАННЫЕ!BF1389&gt;0,1,0))))&amp;"g"&amp;B1389&amp;"d"&amp;H1389&amp;"l"&amp;ДАННЫЕ!AT1389&amp;"a"&amp;ДАННЫЕ!$V1389&amp;"v"&amp;R1389&amp;"k"&amp;ДАННЫЕ!$U1389&amp;"s"&amp;ДАННЫЕ!$Y1389&amp;"t"&amp;ДАННЫЕ!$X1389&amp;"b"&amp;IF(ДАННЫЕ!$Q1389&gt;1,1,0)&amp;"PP"&amp;ДАННЫЕ!Z1389&amp;"c"&amp;S1389&amp;"x"&amp;IF(ДАННЫЕ!$BY1389&gt;0,IF(YEAR(ДАННЫЕ!$F$1)=YEAR(ДАННЫЕ!$BY1389),1,0),0)&amp;"n"&amp;IF(ДАННЫЕ!$BZ1389&gt;0,IF(YEAR(ДАННЫЕ!$F$1)=YEAR(ДАННЫЕ!$BZ1389),1,0),0)&amp;"u"&amp;D1389&amp;"z"&amp;IF(ДАННЫЕ!$CL1389&gt;0,IF(YEAR(ДАННЫЕ!$F$1)&gt;YEAR(ДАННЫЕ!$CL1389),11,12),0)</f>
        <v>03mf0zpihbeCD0g0dlav0kstb0PPc0x0n0u0z0</v>
      </c>
      <c r="K1389" s="28" t="str">
        <f ca="1">ДАННЫЕ!$I1389&amp;"x"&amp;B1389&amp;"w"&amp;IF(T1389+ДАННЫЕ!AD1389+ДАННЫЕ!AE1389+ДАННЫЕ!AF1389+ДАННЫЕ!AG1389+ДАННЫЕ!AH1389+ДАННЫЕ!$AL1389+ДАННЫЕ!AI1389+ДАННЫЕ!AJ1389+ДАННЫЕ!AK1389+ДАННЫЕ!AP1389+ДАННЫЕ!AQ1389+ДАННЫЕ!AR1389+ДАННЫЕ!$AM1389+ДАННЫЕ!$AN1389+ДАННЫЕ!AS1389+ДАННЫЕ!AT1389&gt;0,1,0)&amp;IF(OR(T1389=2,ДАННЫЕ!AD1389=2,ДАННЫЕ!AE1389=2,ДАННЫЕ!AF1389=2,ДАННЫЕ!AG1389=2,ДАННЫЕ!AH1389=2,ДАННЫЕ!$AL1389=2,ДАННЫЕ!AI1389=2,ДАННЫЕ!AJ1389=2,ДАННЫЕ!AK1389=2,ДАННЫЕ!AP1389=2,ДАННЫЕ!AQ1389=2,ДАННЫЕ!AR1389=2,ДАННЫЕ!$AM1389=2,ДАННЫЕ!$AN1389=2,ДАННЫЕ!AS1389=2,ДАННЫЕ!AT1389=2),2,0)&amp;"t"&amp;IF(T1389&gt;0,"1"&amp;T1389,"00")&amp;"f"&amp;IF(ДАННЫЕ!$AC1389,"1"&amp;ДАННЫЕ!$AC1389,"00")&amp;"b"&amp;IF(ДАННЫЕ!$AD1389,"1"&amp;ДАННЫЕ!$AD1389,"00")&amp;"g"&amp;IF(ДАННЫЕ!$AF1389,"1"&amp;ДАННЫЕ!$AF1389,"00")&amp;"c"&amp;IF(ДАННЫЕ!$AG1389,"1"&amp;ДАННЫЕ!$AG1389,"00")&amp;"i"&amp;IF(ДАННЫЕ!$AH1389,"1"&amp;ДАННЫЕ!$AH1389,"00")&amp;"r"&amp;IF(ДАННЫЕ!$AL1389,"1"&amp;ДАННЫЕ!$AL1389,"00")&amp;"m"&amp;IF(ДАННЫЕ!$AI1389,"1"&amp;ДАННЫЕ!$AI1389,"00")&amp;"hS"&amp;IF(ДАННЫЕ!$AJ1389,"1"&amp;ДАННЫЕ!$AJ1389,"00")&amp;"hZ"&amp;IF(ДАННЫЕ!$AK1389,"1"&amp;ДАННЫЕ!$AK1389,"00")&amp;"p"&amp;IF(ДАННЫЕ!$AP1389,"1"&amp;ДАННЫЕ!$AP1389,"00")&amp;"k"&amp;IF(ДАННЫЕ!$AQ1389,"1"&amp;ДАННЫЕ!$AQ1389,"00")&amp;"z"&amp;IF(ДАННЫЕ!$AR1389,"1"&amp;ДАННЫЕ!$AR1389,"00")&amp;"j"&amp;IF(ДАННЫЕ!$AM1389,"1"&amp;ДАННЫЕ!$AM1389,"00")&amp;"n"&amp;IF(ДАННЫЕ!$AN1389,"1"&amp;ДАННЫЕ!$AN1389,"00")&amp;"E"&amp;ДАННЫЕ!BI1389&amp;"L"&amp;ДАННЫЕ!AO1389&amp;"h"&amp;IF(ДАННЫЕ!$AU1389&gt;0,1,0)&amp;"v"&amp;IF(ДАННЫЕ!$AW1389&gt;0,1,0)&amp;"a"&amp;IF(ДАННЫЕ!$AS1389,"1"&amp;ДАННЫЕ!$AS1389,"00")&amp;"s"&amp;IF(ДАННЫЕ!$AT1389,"1"&amp;ДАННЫЕ!$AT1389,"00")&amp;"u"&amp;IF(ДАННЫЕ!$CJ1389&gt;0,1,0)&amp;"y"&amp;B1389&amp;"d"&amp;H1389&amp;"e"&amp;F1389&amp;G1389</f>
        <v>x0w00t00f00b00g00c00i00r00m00hS00hZ00p00k00z00j00n00ELh0v0a00s00u0y0de</v>
      </c>
      <c r="L1389" s="28" t="str">
        <f ca="1">ДАННЫЕ!$I1389&amp;"VN"&amp;IF(ДАННЫЕ!AW1389&gt;0,11,10)&amp;"CD"&amp;IF(ДАННЫЕ!BF1389&gt;500,16,IF(ДАННЫЕ!BF1389&gt;350,15,IF(ДАННЫЕ!BF1389&gt;=200,14,IF(ДАННЫЕ!BF1389&gt;=100,13,IF(ДАННЫЕ!BF1389&gt;=50,12,IF(ДАННЫЕ!BF1389&gt;0,11,10))))))&amp;"AR"&amp;IF(ДАННЫЕ!BX1389&gt;0,1,0)&amp;"GD"&amp;B1389&amp;"VV"&amp;IF(E1389&gt;=5,IF(E1389&lt;18,1,0),0)</f>
        <v>VN10CD10AR0GD0VV0</v>
      </c>
      <c r="M1389" s="28" t="str">
        <f>ДАННЫЕ!$I1389&amp;"b"&amp;ДАННЫЕ!$BI1389&amp;"r"&amp;ДАННЫЕ!$BJ1389&amp;"CD"&amp;IF(ДАННЫЕ!BF1389&gt;0,IF(ДАННЫЕ!BF1389&lt;200,1,IF(ДАННЫЕ!BF1389&lt;350,2,3)),0)&amp;"h"&amp;IF(ДАННЫЕ!$BK1389+ДАННЫЕ!$BL1389+ДАННЫЕ!$BM1389&gt;0,1,0)&amp;"x"&amp;ДАННЫЕ!$BK1389&amp;"y"&amp;ДАННЫЕ!$BL1389&amp;"z"&amp;ДАННЫЕ!$BM1389&amp;"c"&amp;IF(ДАННЫЕ!$BK1389+ДАННЫЕ!$BL1389+ДАННЫЕ!$BM1389=3,1,0)&amp;"a"&amp;IF(ДАННЫЕ!$BQ1389+ДАННЫЕ!$BR1389&gt;0,1,0)&amp;"d"&amp;ДАННЫЕ!$BQ1389&amp;"v"&amp;ДАННЫЕ!$BR1389&amp;"p"&amp;ДАННЫЕ!$BS1389&amp;"n"&amp;ДАННЫЕ!$BU1389&amp;"t"&amp;ДАННЫЕ!$BV1389&amp;"o"&amp;ДАННЫЕ!$BT1389&amp;"l"&amp;IF(ДАННЫЕ!$BN1389&gt;0,1,0)&amp;ДАННЫЕ!$BN1389&amp;"g"&amp;ДАННЫЕ!$BO1389&amp;"s"&amp;ДАННЫЕ!$BP1389&amp;"DZ"&amp;IF(ДАННЫЕ!B1389-ДАННЫЕ!G1389 &lt; 60,IF(ДАННЫЕ!B1389-ДАННЫЕ!G1389 &gt;= 0,1,0),0)&amp;"u"&amp;IF(ДАННЫЕ!$CJ1389&gt;0,1,0)</f>
        <v>brCD0h0xyzc0a0dvpntol0gsDZ1u0</v>
      </c>
      <c r="N1389" s="28" t="str">
        <f ca="1">ДАННЫЕ!$F1389&amp;ДАННЫЕ!$I1389&amp;"g"&amp;B1389&amp;"cf"&amp;D1389&amp;"a"&amp;IF(ДАННЫЕ!$BX1389&gt;0,1,0)&amp;IF(ДАННЫЕ!$BF1389&gt;500,1,IF(ДАННЫЕ!$BF1389&gt;350,2,IF(ДАННЫЕ!$BF1389&gt;=200,3,IF(ДАННЫЕ!$BF1389&gt;=100,4,IF(ДАННЫЕ!$BF1389&gt;=50,5,IF(ДАННЫЕ!$BF1389&lt;50,6,0))))))&amp;"AR"&amp;IF(DATEDIF(ДАННЫЕ!$BX1389,ДАННЫЕ!$F$1,"y")&gt;1,1,0)&amp;"VG"&amp;IF(ДАННЫЕ!$BH1389="0",1,0)&amp;"o"&amp;IF(T1389+ДАННЫЕ!$AF1389+ДАННЫЕ!$AG1389+ДАННЫЕ!$AH1389+ДАННЫЕ!$AI1389+ДАННЫЕ!$AJ1389+ДАННЫЕ!$AP1389+ДАННЫЕ!$AQ1389+ДАННЫЕ!$AR1389+ДАННЫЕ!$AU1389+ДАННЫЕ!$AW1389+ДАННЫЕ!$AS1389+ДАННЫЕ!$AT1389&gt;0,1,0)&amp;"x"&amp;ДАННЫЕ!$AG1389&amp;"p"&amp;IF(ДАННЫЕ!$BY1389&gt;0,1,0)&amp;"v"&amp;IF(ДАННЫЕ!$BZ1389&gt;0,1,0)&amp;"n"&amp;ДАННЫЕ!$CA1389&amp;"t"&amp;ДАННЫЕ!$AY1389&amp;"k"&amp;ДАННЫЕ!$CB1389&amp;"q"&amp;ДАННЫЕ!$CC1389&amp;"w"&amp;ДАННЫЕ!$CD1389&amp;"e"&amp;ДАННЫЕ!$CE1389&amp;"m"&amp;ДАННЫЕ!$CF1389&amp;"c"&amp;ДАННЫЕ!$CG1389&amp;"z"&amp;ДАННЫЕ!$CH1389&amp;"d"&amp;IF(H1389=4,1,0)&amp;"s"&amp;IF(ДАННЫЕ!$J1389=1,0,1)&amp;"u"&amp;IF(ДАННЫЕ!$CJ1389&gt;0,1,0)</f>
        <v>g0cf0a06AR1VG0o0xp0v0ntkqwemczd0s1u0</v>
      </c>
      <c r="O1389" s="28" t="str">
        <f>ДАННЫЕ!$I1389&amp;"g"&amp;B1389&amp;A1389&amp;"f"&amp;P1389&amp;"c"&amp;IF(ДАННЫЕ!$U1389&gt;0,1,0)&amp;"s"&amp;IF(ДАННЫЕ!$Q1389&gt;0,IF(YEAR(ДАННЫЕ!$F$1)=YEAR(ДАННЫЕ!$Q1389),IF(MONTH(ДАННЫЕ!$F$1)=MONTH(ДАННЫЕ!$Q1389),111,11),1),0)&amp;"i"&amp;IF(ДАННЫЕ!$R1389+ДАННЫЕ!$S1389+ДАННЫЕ!$T1389=0,0,1)&amp;"h"&amp;IF(ДАННЫЕ!$P1389&gt;0,1,0)&amp;"p"&amp;IF(ДАННЫЕ!$CI1389&gt;0,IF(YEAR(ДАННЫЕ!$F$1)=YEAR(ДАННЫЕ!$CI1389),IF(MONTH(ДАННЫЕ!$F$1)=MONTH(ДАННЫЕ!$CI1389),111,11),1),0)&amp;"d"&amp;IF(ДАННЫЕ!$CJ1389&gt;0,IF(YEAR(ДАННЫЕ!$F$1)=YEAR(ДАННЫЕ!$CJ1389),IF(MONTH(ДАННЫЕ!$F$1)=MONTH(ДАННЫЕ!$CJ1389),111,11),1),0)&amp;"o"&amp;IF(ДАННЫЕ!$CK1389&gt;0,IF(MONTH(ДАННЫЕ!$F$1)=MONTH(ДАННЫЕ!$CK1389),111,11),0)&amp;"v"&amp;IF(ДАННЫЕ!$BE1389&gt;0,IF(MONTH(ДАННЫЕ!$F$1)=MONTH(ДАННЫЕ!$BE1389),111,11),0)</f>
        <v>g00f0c0s0i0h0p0d0o0v0</v>
      </c>
      <c r="P1389" s="15">
        <f t="shared" si="68"/>
        <v>0</v>
      </c>
      <c r="Q1389" s="15">
        <f>IF(ДАННЫЕ!$F$1&gt;ДАННЫЕ!$N1389,IF(YEAR(ДАННЫЕ!$F$1)=YEAR(ДАННЫЕ!M1389),1,0),0)</f>
        <v>0</v>
      </c>
      <c r="R1389" s="15">
        <f>IF(ДАННЫЕ!$F$1&gt;ДАННЫЕ!$N1389,IF(YEAR(ДАННЫЕ!$F$1)=YEAR(ДАННЫЕ!N1389),1,0),0)</f>
        <v>0</v>
      </c>
      <c r="S1389" s="15">
        <f>IF(ДАННЫЕ!$AA1389="2А",1,IF(ДАННЫЕ!$AA1389="2Б",2,IF(ДАННЫЕ!$AA1389="2В",3,IF(ДАННЫЕ!$AA1389=3,4,IF(ДАННЫЕ!$AA1389="4А",5,IF(ДАННЫЕ!$AA1389="4Б",6,IF(ДАННЫЕ!$AA1389="4В",7,IF(ДАННЫЕ!$AA1389=5,8,0))))))))</f>
        <v>0</v>
      </c>
      <c r="T1389" s="15">
        <f>IF(OR(ДАННЫЕ!$AC1389=2,ДАННЫЕ!$AD1389=2,ДАННЫЕ!$AE1389=2),2,IF(OR(ДАННЫЕ!$AC1389=1,ДАННЫЕ!$AD1389=1,ДАННЫЕ!$AE1389=1),1,0))</f>
        <v>0</v>
      </c>
    </row>
    <row r="1390" spans="1:20" x14ac:dyDescent="0.2">
      <c r="A1390" s="78">
        <f>IF(B1390&gt;0,IF(MONTH(ДАННЫЕ!$F$1)=MONTH(ДАННЫЕ!$B1390),1,0),0)</f>
        <v>0</v>
      </c>
      <c r="B1390" s="14">
        <f>IF(ДАННЫЕ!$B1390&gt;0,IF(YEAR(ДАННЫЕ!$F$1)=YEAR(ДАННЫЕ!$B1390),1,0),0)</f>
        <v>0</v>
      </c>
      <c r="C1390" s="14">
        <f>IF(ДАННЫЕ!$CM1390&gt;0,IF(YEAR(ДАННЫЕ!$F$1)=YEAR(ДАННЫЕ!$CM1390),1,0),0)</f>
        <v>0</v>
      </c>
      <c r="D1390" s="14">
        <f>IF(ДАННЫЕ!$CJ1390&gt;0,IF(ДАННЫЕ!$CL1390&gt;ДАННЫЕ!$F$1,1,IF(ДАННЫЕ!$CL1390&gt;0,0,1)),0)</f>
        <v>0</v>
      </c>
      <c r="E1390" s="43" t="str">
        <f ca="1">IF(ДАННЫЕ!$F$1&gt;0,IF(ДАННЫЕ!$G1390&gt;0,DATEDIF(ДАННЫЕ!$G1390,ДАННЫЕ!$F$1,"y"),""),IF(ДАННЫЕ!$G1390&gt;0,DATEDIF(ДАННЫЕ!$G1390,TODAY(),"y"),""))</f>
        <v/>
      </c>
      <c r="F1390" s="43" t="str">
        <f xml:space="preserve"> IF(ДАННЫЕ!$F1390="М",IF(E1390&gt;=18,IF(E1390&lt;60,1,""),""),"")&amp;IF(ДАННЫЕ!$F1390="Ж",IF(E1390&gt;=18,IF(E1390&lt;55,1,""),""),"")</f>
        <v/>
      </c>
      <c r="G1390" s="43" t="str">
        <f xml:space="preserve"> IF(ДАННЫЕ!$F1390="М",IF(E1390&gt;=60,2,""),"")&amp;IF(ДАННЫЕ!$F1390="Ж",IF(E1390&gt;=55,2,""),"")</f>
        <v/>
      </c>
      <c r="H1390" s="43" t="str">
        <f t="shared" ca="1" si="66"/>
        <v/>
      </c>
      <c r="I1390" s="43" t="str">
        <f t="shared" ca="1" si="67"/>
        <v>03</v>
      </c>
      <c r="J1390" s="28" t="str">
        <f ca="1">ДАННЫЕ!$F1390&amp;H1390&amp;I1390&amp;ДАННЫЕ!$I1390&amp;"m"&amp;IF(ДАННЫЕ!$I1390&gt;0,IF(ДАННЫЕ!$J1390&gt;0,0,1),"")&amp;"f"&amp;IF(ДАННЫЕ!$R1390&gt;0,IF(YEAR(ДАННЫЕ!$F$1)=YEAR(ДАННЫЕ!$R1390),1,0),0)&amp;"z"&amp;ДАННЫЕ!$R1390&amp;"p"&amp;ДАННЫЕ!$S1390&amp;"i"&amp;ДАННЫЕ!$T1390&amp;"h"&amp;ДАННЫЕ!$K1390&amp;"be"&amp;ДАННЫЕ!$BI1390&amp;"CD"&amp;IF(ДАННЫЕ!BF1390&gt;500,4,IF(ДАННЫЕ!BF1390&gt;350,3,IF(ДАННЫЕ!BF1390&gt;200,2,IF(ДАННЫЕ!BF1390&gt;0,1,0))))&amp;"g"&amp;B1390&amp;"d"&amp;H1390&amp;"l"&amp;ДАННЫЕ!AT1390&amp;"a"&amp;ДАННЫЕ!$V1390&amp;"v"&amp;R1390&amp;"k"&amp;ДАННЫЕ!$U1390&amp;"s"&amp;ДАННЫЕ!$Y1390&amp;"t"&amp;ДАННЫЕ!$X1390&amp;"b"&amp;IF(ДАННЫЕ!$Q1390&gt;1,1,0)&amp;"PP"&amp;ДАННЫЕ!Z1390&amp;"c"&amp;S1390&amp;"x"&amp;IF(ДАННЫЕ!$BY1390&gt;0,IF(YEAR(ДАННЫЕ!$F$1)=YEAR(ДАННЫЕ!$BY1390),1,0),0)&amp;"n"&amp;IF(ДАННЫЕ!$BZ1390&gt;0,IF(YEAR(ДАННЫЕ!$F$1)=YEAR(ДАННЫЕ!$BZ1390),1,0),0)&amp;"u"&amp;D1390&amp;"z"&amp;IF(ДАННЫЕ!$CL1390&gt;0,IF(YEAR(ДАННЫЕ!$F$1)&gt;YEAR(ДАННЫЕ!$CL1390),11,12),0)</f>
        <v>03mf0zpihbeCD0g0dlav0kstb0PPc0x0n0u0z0</v>
      </c>
      <c r="K1390" s="28" t="str">
        <f ca="1">ДАННЫЕ!$I1390&amp;"x"&amp;B1390&amp;"w"&amp;IF(T1390+ДАННЫЕ!AD1390+ДАННЫЕ!AE1390+ДАННЫЕ!AF1390+ДАННЫЕ!AG1390+ДАННЫЕ!AH1390+ДАННЫЕ!$AL1390+ДАННЫЕ!AI1390+ДАННЫЕ!AJ1390+ДАННЫЕ!AK1390+ДАННЫЕ!AP1390+ДАННЫЕ!AQ1390+ДАННЫЕ!AR1390+ДАННЫЕ!$AM1390+ДАННЫЕ!$AN1390+ДАННЫЕ!AS1390+ДАННЫЕ!AT1390&gt;0,1,0)&amp;IF(OR(T1390=2,ДАННЫЕ!AD1390=2,ДАННЫЕ!AE1390=2,ДАННЫЕ!AF1390=2,ДАННЫЕ!AG1390=2,ДАННЫЕ!AH1390=2,ДАННЫЕ!$AL1390=2,ДАННЫЕ!AI1390=2,ДАННЫЕ!AJ1390=2,ДАННЫЕ!AK1390=2,ДАННЫЕ!AP1390=2,ДАННЫЕ!AQ1390=2,ДАННЫЕ!AR1390=2,ДАННЫЕ!$AM1390=2,ДАННЫЕ!$AN1390=2,ДАННЫЕ!AS1390=2,ДАННЫЕ!AT1390=2),2,0)&amp;"t"&amp;IF(T1390&gt;0,"1"&amp;T1390,"00")&amp;"f"&amp;IF(ДАННЫЕ!$AC1390,"1"&amp;ДАННЫЕ!$AC1390,"00")&amp;"b"&amp;IF(ДАННЫЕ!$AD1390,"1"&amp;ДАННЫЕ!$AD1390,"00")&amp;"g"&amp;IF(ДАННЫЕ!$AF1390,"1"&amp;ДАННЫЕ!$AF1390,"00")&amp;"c"&amp;IF(ДАННЫЕ!$AG1390,"1"&amp;ДАННЫЕ!$AG1390,"00")&amp;"i"&amp;IF(ДАННЫЕ!$AH1390,"1"&amp;ДАННЫЕ!$AH1390,"00")&amp;"r"&amp;IF(ДАННЫЕ!$AL1390,"1"&amp;ДАННЫЕ!$AL1390,"00")&amp;"m"&amp;IF(ДАННЫЕ!$AI1390,"1"&amp;ДАННЫЕ!$AI1390,"00")&amp;"hS"&amp;IF(ДАННЫЕ!$AJ1390,"1"&amp;ДАННЫЕ!$AJ1390,"00")&amp;"hZ"&amp;IF(ДАННЫЕ!$AK1390,"1"&amp;ДАННЫЕ!$AK1390,"00")&amp;"p"&amp;IF(ДАННЫЕ!$AP1390,"1"&amp;ДАННЫЕ!$AP1390,"00")&amp;"k"&amp;IF(ДАННЫЕ!$AQ1390,"1"&amp;ДАННЫЕ!$AQ1390,"00")&amp;"z"&amp;IF(ДАННЫЕ!$AR1390,"1"&amp;ДАННЫЕ!$AR1390,"00")&amp;"j"&amp;IF(ДАННЫЕ!$AM1390,"1"&amp;ДАННЫЕ!$AM1390,"00")&amp;"n"&amp;IF(ДАННЫЕ!$AN1390,"1"&amp;ДАННЫЕ!$AN1390,"00")&amp;"E"&amp;ДАННЫЕ!BI1390&amp;"L"&amp;ДАННЫЕ!AO1390&amp;"h"&amp;IF(ДАННЫЕ!$AU1390&gt;0,1,0)&amp;"v"&amp;IF(ДАННЫЕ!$AW1390&gt;0,1,0)&amp;"a"&amp;IF(ДАННЫЕ!$AS1390,"1"&amp;ДАННЫЕ!$AS1390,"00")&amp;"s"&amp;IF(ДАННЫЕ!$AT1390,"1"&amp;ДАННЫЕ!$AT1390,"00")&amp;"u"&amp;IF(ДАННЫЕ!$CJ1390&gt;0,1,0)&amp;"y"&amp;B1390&amp;"d"&amp;H1390&amp;"e"&amp;F1390&amp;G1390</f>
        <v>x0w00t00f00b00g00c00i00r00m00hS00hZ00p00k00z00j00n00ELh0v0a00s00u0y0de</v>
      </c>
      <c r="L1390" s="28" t="str">
        <f ca="1">ДАННЫЕ!$I1390&amp;"VN"&amp;IF(ДАННЫЕ!AW1390&gt;0,11,10)&amp;"CD"&amp;IF(ДАННЫЕ!BF1390&gt;500,16,IF(ДАННЫЕ!BF1390&gt;350,15,IF(ДАННЫЕ!BF1390&gt;=200,14,IF(ДАННЫЕ!BF1390&gt;=100,13,IF(ДАННЫЕ!BF1390&gt;=50,12,IF(ДАННЫЕ!BF1390&gt;0,11,10))))))&amp;"AR"&amp;IF(ДАННЫЕ!BX1390&gt;0,1,0)&amp;"GD"&amp;B1390&amp;"VV"&amp;IF(E1390&gt;=5,IF(E1390&lt;18,1,0),0)</f>
        <v>VN10CD10AR0GD0VV0</v>
      </c>
      <c r="M1390" s="28" t="str">
        <f>ДАННЫЕ!$I1390&amp;"b"&amp;ДАННЫЕ!$BI1390&amp;"r"&amp;ДАННЫЕ!$BJ1390&amp;"CD"&amp;IF(ДАННЫЕ!BF1390&gt;0,IF(ДАННЫЕ!BF1390&lt;200,1,IF(ДАННЫЕ!BF1390&lt;350,2,3)),0)&amp;"h"&amp;IF(ДАННЫЕ!$BK1390+ДАННЫЕ!$BL1390+ДАННЫЕ!$BM1390&gt;0,1,0)&amp;"x"&amp;ДАННЫЕ!$BK1390&amp;"y"&amp;ДАННЫЕ!$BL1390&amp;"z"&amp;ДАННЫЕ!$BM1390&amp;"c"&amp;IF(ДАННЫЕ!$BK1390+ДАННЫЕ!$BL1390+ДАННЫЕ!$BM1390=3,1,0)&amp;"a"&amp;IF(ДАННЫЕ!$BQ1390+ДАННЫЕ!$BR1390&gt;0,1,0)&amp;"d"&amp;ДАННЫЕ!$BQ1390&amp;"v"&amp;ДАННЫЕ!$BR1390&amp;"p"&amp;ДАННЫЕ!$BS1390&amp;"n"&amp;ДАННЫЕ!$BU1390&amp;"t"&amp;ДАННЫЕ!$BV1390&amp;"o"&amp;ДАННЫЕ!$BT1390&amp;"l"&amp;IF(ДАННЫЕ!$BN1390&gt;0,1,0)&amp;ДАННЫЕ!$BN1390&amp;"g"&amp;ДАННЫЕ!$BO1390&amp;"s"&amp;ДАННЫЕ!$BP1390&amp;"DZ"&amp;IF(ДАННЫЕ!B1390-ДАННЫЕ!G1390 &lt; 60,IF(ДАННЫЕ!B1390-ДАННЫЕ!G1390 &gt;= 0,1,0),0)&amp;"u"&amp;IF(ДАННЫЕ!$CJ1390&gt;0,1,0)</f>
        <v>brCD0h0xyzc0a0dvpntol0gsDZ1u0</v>
      </c>
      <c r="N1390" s="28" t="str">
        <f ca="1">ДАННЫЕ!$F1390&amp;ДАННЫЕ!$I1390&amp;"g"&amp;B1390&amp;"cf"&amp;D1390&amp;"a"&amp;IF(ДАННЫЕ!$BX1390&gt;0,1,0)&amp;IF(ДАННЫЕ!$BF1390&gt;500,1,IF(ДАННЫЕ!$BF1390&gt;350,2,IF(ДАННЫЕ!$BF1390&gt;=200,3,IF(ДАННЫЕ!$BF1390&gt;=100,4,IF(ДАННЫЕ!$BF1390&gt;=50,5,IF(ДАННЫЕ!$BF1390&lt;50,6,0))))))&amp;"AR"&amp;IF(DATEDIF(ДАННЫЕ!$BX1390,ДАННЫЕ!$F$1,"y")&gt;1,1,0)&amp;"VG"&amp;IF(ДАННЫЕ!$BH1390="0",1,0)&amp;"o"&amp;IF(T1390+ДАННЫЕ!$AF1390+ДАННЫЕ!$AG1390+ДАННЫЕ!$AH1390+ДАННЫЕ!$AI1390+ДАННЫЕ!$AJ1390+ДАННЫЕ!$AP1390+ДАННЫЕ!$AQ1390+ДАННЫЕ!$AR1390+ДАННЫЕ!$AU1390+ДАННЫЕ!$AW1390+ДАННЫЕ!$AS1390+ДАННЫЕ!$AT1390&gt;0,1,0)&amp;"x"&amp;ДАННЫЕ!$AG1390&amp;"p"&amp;IF(ДАННЫЕ!$BY1390&gt;0,1,0)&amp;"v"&amp;IF(ДАННЫЕ!$BZ1390&gt;0,1,0)&amp;"n"&amp;ДАННЫЕ!$CA1390&amp;"t"&amp;ДАННЫЕ!$AY1390&amp;"k"&amp;ДАННЫЕ!$CB1390&amp;"q"&amp;ДАННЫЕ!$CC1390&amp;"w"&amp;ДАННЫЕ!$CD1390&amp;"e"&amp;ДАННЫЕ!$CE1390&amp;"m"&amp;ДАННЫЕ!$CF1390&amp;"c"&amp;ДАННЫЕ!$CG1390&amp;"z"&amp;ДАННЫЕ!$CH1390&amp;"d"&amp;IF(H1390=4,1,0)&amp;"s"&amp;IF(ДАННЫЕ!$J1390=1,0,1)&amp;"u"&amp;IF(ДАННЫЕ!$CJ1390&gt;0,1,0)</f>
        <v>g0cf0a06AR1VG0o0xp0v0ntkqwemczd0s1u0</v>
      </c>
      <c r="O1390" s="28" t="str">
        <f>ДАННЫЕ!$I1390&amp;"g"&amp;B1390&amp;A1390&amp;"f"&amp;P1390&amp;"c"&amp;IF(ДАННЫЕ!$U1390&gt;0,1,0)&amp;"s"&amp;IF(ДАННЫЕ!$Q1390&gt;0,IF(YEAR(ДАННЫЕ!$F$1)=YEAR(ДАННЫЕ!$Q1390),IF(MONTH(ДАННЫЕ!$F$1)=MONTH(ДАННЫЕ!$Q1390),111,11),1),0)&amp;"i"&amp;IF(ДАННЫЕ!$R1390+ДАННЫЕ!$S1390+ДАННЫЕ!$T1390=0,0,1)&amp;"h"&amp;IF(ДАННЫЕ!$P1390&gt;0,1,0)&amp;"p"&amp;IF(ДАННЫЕ!$CI1390&gt;0,IF(YEAR(ДАННЫЕ!$F$1)=YEAR(ДАННЫЕ!$CI1390),IF(MONTH(ДАННЫЕ!$F$1)=MONTH(ДАННЫЕ!$CI1390),111,11),1),0)&amp;"d"&amp;IF(ДАННЫЕ!$CJ1390&gt;0,IF(YEAR(ДАННЫЕ!$F$1)=YEAR(ДАННЫЕ!$CJ1390),IF(MONTH(ДАННЫЕ!$F$1)=MONTH(ДАННЫЕ!$CJ1390),111,11),1),0)&amp;"o"&amp;IF(ДАННЫЕ!$CK1390&gt;0,IF(MONTH(ДАННЫЕ!$F$1)=MONTH(ДАННЫЕ!$CK1390),111,11),0)&amp;"v"&amp;IF(ДАННЫЕ!$BE1390&gt;0,IF(MONTH(ДАННЫЕ!$F$1)=MONTH(ДАННЫЕ!$BE1390),111,11),0)</f>
        <v>g00f0c0s0i0h0p0d0o0v0</v>
      </c>
      <c r="P1390" s="15">
        <f t="shared" si="68"/>
        <v>0</v>
      </c>
      <c r="Q1390" s="15">
        <f>IF(ДАННЫЕ!$F$1&gt;ДАННЫЕ!$N1390,IF(YEAR(ДАННЫЕ!$F$1)=YEAR(ДАННЫЕ!M1390),1,0),0)</f>
        <v>0</v>
      </c>
      <c r="R1390" s="15">
        <f>IF(ДАННЫЕ!$F$1&gt;ДАННЫЕ!$N1390,IF(YEAR(ДАННЫЕ!$F$1)=YEAR(ДАННЫЕ!N1390),1,0),0)</f>
        <v>0</v>
      </c>
      <c r="S1390" s="15">
        <f>IF(ДАННЫЕ!$AA1390="2А",1,IF(ДАННЫЕ!$AA1390="2Б",2,IF(ДАННЫЕ!$AA1390="2В",3,IF(ДАННЫЕ!$AA1390=3,4,IF(ДАННЫЕ!$AA1390="4А",5,IF(ДАННЫЕ!$AA1390="4Б",6,IF(ДАННЫЕ!$AA1390="4В",7,IF(ДАННЫЕ!$AA1390=5,8,0))))))))</f>
        <v>0</v>
      </c>
      <c r="T1390" s="15">
        <f>IF(OR(ДАННЫЕ!$AC1390=2,ДАННЫЕ!$AD1390=2,ДАННЫЕ!$AE1390=2),2,IF(OR(ДАННЫЕ!$AC1390=1,ДАННЫЕ!$AD1390=1,ДАННЫЕ!$AE1390=1),1,0))</f>
        <v>0</v>
      </c>
    </row>
    <row r="1391" spans="1:20" x14ac:dyDescent="0.2">
      <c r="A1391" s="78">
        <f>IF(B1391&gt;0,IF(MONTH(ДАННЫЕ!$F$1)=MONTH(ДАННЫЕ!$B1391),1,0),0)</f>
        <v>0</v>
      </c>
      <c r="B1391" s="14">
        <f>IF(ДАННЫЕ!$B1391&gt;0,IF(YEAR(ДАННЫЕ!$F$1)=YEAR(ДАННЫЕ!$B1391),1,0),0)</f>
        <v>0</v>
      </c>
      <c r="C1391" s="14">
        <f>IF(ДАННЫЕ!$CM1391&gt;0,IF(YEAR(ДАННЫЕ!$F$1)=YEAR(ДАННЫЕ!$CM1391),1,0),0)</f>
        <v>0</v>
      </c>
      <c r="D1391" s="14">
        <f>IF(ДАННЫЕ!$CJ1391&gt;0,IF(ДАННЫЕ!$CL1391&gt;ДАННЫЕ!$F$1,1,IF(ДАННЫЕ!$CL1391&gt;0,0,1)),0)</f>
        <v>0</v>
      </c>
      <c r="E1391" s="43" t="str">
        <f ca="1">IF(ДАННЫЕ!$F$1&gt;0,IF(ДАННЫЕ!$G1391&gt;0,DATEDIF(ДАННЫЕ!$G1391,ДАННЫЕ!$F$1,"y"),""),IF(ДАННЫЕ!$G1391&gt;0,DATEDIF(ДАННЫЕ!$G1391,TODAY(),"y"),""))</f>
        <v/>
      </c>
      <c r="F1391" s="43" t="str">
        <f xml:space="preserve"> IF(ДАННЫЕ!$F1391="М",IF(E1391&gt;=18,IF(E1391&lt;60,1,""),""),"")&amp;IF(ДАННЫЕ!$F1391="Ж",IF(E1391&gt;=18,IF(E1391&lt;55,1,""),""),"")</f>
        <v/>
      </c>
      <c r="G1391" s="43" t="str">
        <f xml:space="preserve"> IF(ДАННЫЕ!$F1391="М",IF(E1391&gt;=60,2,""),"")&amp;IF(ДАННЫЕ!$F1391="Ж",IF(E1391&gt;=55,2,""),"")</f>
        <v/>
      </c>
      <c r="H1391" s="43" t="str">
        <f t="shared" ca="1" si="66"/>
        <v/>
      </c>
      <c r="I1391" s="43" t="str">
        <f t="shared" ca="1" si="67"/>
        <v>03</v>
      </c>
      <c r="J1391" s="28" t="str">
        <f ca="1">ДАННЫЕ!$F1391&amp;H1391&amp;I1391&amp;ДАННЫЕ!$I1391&amp;"m"&amp;IF(ДАННЫЕ!$I1391&gt;0,IF(ДАННЫЕ!$J1391&gt;0,0,1),"")&amp;"f"&amp;IF(ДАННЫЕ!$R1391&gt;0,IF(YEAR(ДАННЫЕ!$F$1)=YEAR(ДАННЫЕ!$R1391),1,0),0)&amp;"z"&amp;ДАННЫЕ!$R1391&amp;"p"&amp;ДАННЫЕ!$S1391&amp;"i"&amp;ДАННЫЕ!$T1391&amp;"h"&amp;ДАННЫЕ!$K1391&amp;"be"&amp;ДАННЫЕ!$BI1391&amp;"CD"&amp;IF(ДАННЫЕ!BF1391&gt;500,4,IF(ДАННЫЕ!BF1391&gt;350,3,IF(ДАННЫЕ!BF1391&gt;200,2,IF(ДАННЫЕ!BF1391&gt;0,1,0))))&amp;"g"&amp;B1391&amp;"d"&amp;H1391&amp;"l"&amp;ДАННЫЕ!AT1391&amp;"a"&amp;ДАННЫЕ!$V1391&amp;"v"&amp;R1391&amp;"k"&amp;ДАННЫЕ!$U1391&amp;"s"&amp;ДАННЫЕ!$Y1391&amp;"t"&amp;ДАННЫЕ!$X1391&amp;"b"&amp;IF(ДАННЫЕ!$Q1391&gt;1,1,0)&amp;"PP"&amp;ДАННЫЕ!Z1391&amp;"c"&amp;S1391&amp;"x"&amp;IF(ДАННЫЕ!$BY1391&gt;0,IF(YEAR(ДАННЫЕ!$F$1)=YEAR(ДАННЫЕ!$BY1391),1,0),0)&amp;"n"&amp;IF(ДАННЫЕ!$BZ1391&gt;0,IF(YEAR(ДАННЫЕ!$F$1)=YEAR(ДАННЫЕ!$BZ1391),1,0),0)&amp;"u"&amp;D1391&amp;"z"&amp;IF(ДАННЫЕ!$CL1391&gt;0,IF(YEAR(ДАННЫЕ!$F$1)&gt;YEAR(ДАННЫЕ!$CL1391),11,12),0)</f>
        <v>03mf0zpihbeCD0g0dlav0kstb0PPc0x0n0u0z0</v>
      </c>
      <c r="K1391" s="28" t="str">
        <f ca="1">ДАННЫЕ!$I1391&amp;"x"&amp;B1391&amp;"w"&amp;IF(T1391+ДАННЫЕ!AD1391+ДАННЫЕ!AE1391+ДАННЫЕ!AF1391+ДАННЫЕ!AG1391+ДАННЫЕ!AH1391+ДАННЫЕ!$AL1391+ДАННЫЕ!AI1391+ДАННЫЕ!AJ1391+ДАННЫЕ!AK1391+ДАННЫЕ!AP1391+ДАННЫЕ!AQ1391+ДАННЫЕ!AR1391+ДАННЫЕ!$AM1391+ДАННЫЕ!$AN1391+ДАННЫЕ!AS1391+ДАННЫЕ!AT1391&gt;0,1,0)&amp;IF(OR(T1391=2,ДАННЫЕ!AD1391=2,ДАННЫЕ!AE1391=2,ДАННЫЕ!AF1391=2,ДАННЫЕ!AG1391=2,ДАННЫЕ!AH1391=2,ДАННЫЕ!$AL1391=2,ДАННЫЕ!AI1391=2,ДАННЫЕ!AJ1391=2,ДАННЫЕ!AK1391=2,ДАННЫЕ!AP1391=2,ДАННЫЕ!AQ1391=2,ДАННЫЕ!AR1391=2,ДАННЫЕ!$AM1391=2,ДАННЫЕ!$AN1391=2,ДАННЫЕ!AS1391=2,ДАННЫЕ!AT1391=2),2,0)&amp;"t"&amp;IF(T1391&gt;0,"1"&amp;T1391,"00")&amp;"f"&amp;IF(ДАННЫЕ!$AC1391,"1"&amp;ДАННЫЕ!$AC1391,"00")&amp;"b"&amp;IF(ДАННЫЕ!$AD1391,"1"&amp;ДАННЫЕ!$AD1391,"00")&amp;"g"&amp;IF(ДАННЫЕ!$AF1391,"1"&amp;ДАННЫЕ!$AF1391,"00")&amp;"c"&amp;IF(ДАННЫЕ!$AG1391,"1"&amp;ДАННЫЕ!$AG1391,"00")&amp;"i"&amp;IF(ДАННЫЕ!$AH1391,"1"&amp;ДАННЫЕ!$AH1391,"00")&amp;"r"&amp;IF(ДАННЫЕ!$AL1391,"1"&amp;ДАННЫЕ!$AL1391,"00")&amp;"m"&amp;IF(ДАННЫЕ!$AI1391,"1"&amp;ДАННЫЕ!$AI1391,"00")&amp;"hS"&amp;IF(ДАННЫЕ!$AJ1391,"1"&amp;ДАННЫЕ!$AJ1391,"00")&amp;"hZ"&amp;IF(ДАННЫЕ!$AK1391,"1"&amp;ДАННЫЕ!$AK1391,"00")&amp;"p"&amp;IF(ДАННЫЕ!$AP1391,"1"&amp;ДАННЫЕ!$AP1391,"00")&amp;"k"&amp;IF(ДАННЫЕ!$AQ1391,"1"&amp;ДАННЫЕ!$AQ1391,"00")&amp;"z"&amp;IF(ДАННЫЕ!$AR1391,"1"&amp;ДАННЫЕ!$AR1391,"00")&amp;"j"&amp;IF(ДАННЫЕ!$AM1391,"1"&amp;ДАННЫЕ!$AM1391,"00")&amp;"n"&amp;IF(ДАННЫЕ!$AN1391,"1"&amp;ДАННЫЕ!$AN1391,"00")&amp;"E"&amp;ДАННЫЕ!BI1391&amp;"L"&amp;ДАННЫЕ!AO1391&amp;"h"&amp;IF(ДАННЫЕ!$AU1391&gt;0,1,0)&amp;"v"&amp;IF(ДАННЫЕ!$AW1391&gt;0,1,0)&amp;"a"&amp;IF(ДАННЫЕ!$AS1391,"1"&amp;ДАННЫЕ!$AS1391,"00")&amp;"s"&amp;IF(ДАННЫЕ!$AT1391,"1"&amp;ДАННЫЕ!$AT1391,"00")&amp;"u"&amp;IF(ДАННЫЕ!$CJ1391&gt;0,1,0)&amp;"y"&amp;B1391&amp;"d"&amp;H1391&amp;"e"&amp;F1391&amp;G1391</f>
        <v>x0w00t00f00b00g00c00i00r00m00hS00hZ00p00k00z00j00n00ELh0v0a00s00u0y0de</v>
      </c>
      <c r="L1391" s="28" t="str">
        <f ca="1">ДАННЫЕ!$I1391&amp;"VN"&amp;IF(ДАННЫЕ!AW1391&gt;0,11,10)&amp;"CD"&amp;IF(ДАННЫЕ!BF1391&gt;500,16,IF(ДАННЫЕ!BF1391&gt;350,15,IF(ДАННЫЕ!BF1391&gt;=200,14,IF(ДАННЫЕ!BF1391&gt;=100,13,IF(ДАННЫЕ!BF1391&gt;=50,12,IF(ДАННЫЕ!BF1391&gt;0,11,10))))))&amp;"AR"&amp;IF(ДАННЫЕ!BX1391&gt;0,1,0)&amp;"GD"&amp;B1391&amp;"VV"&amp;IF(E1391&gt;=5,IF(E1391&lt;18,1,0),0)</f>
        <v>VN10CD10AR0GD0VV0</v>
      </c>
      <c r="M1391" s="28" t="str">
        <f>ДАННЫЕ!$I1391&amp;"b"&amp;ДАННЫЕ!$BI1391&amp;"r"&amp;ДАННЫЕ!$BJ1391&amp;"CD"&amp;IF(ДАННЫЕ!BF1391&gt;0,IF(ДАННЫЕ!BF1391&lt;200,1,IF(ДАННЫЕ!BF1391&lt;350,2,3)),0)&amp;"h"&amp;IF(ДАННЫЕ!$BK1391+ДАННЫЕ!$BL1391+ДАННЫЕ!$BM1391&gt;0,1,0)&amp;"x"&amp;ДАННЫЕ!$BK1391&amp;"y"&amp;ДАННЫЕ!$BL1391&amp;"z"&amp;ДАННЫЕ!$BM1391&amp;"c"&amp;IF(ДАННЫЕ!$BK1391+ДАННЫЕ!$BL1391+ДАННЫЕ!$BM1391=3,1,0)&amp;"a"&amp;IF(ДАННЫЕ!$BQ1391+ДАННЫЕ!$BR1391&gt;0,1,0)&amp;"d"&amp;ДАННЫЕ!$BQ1391&amp;"v"&amp;ДАННЫЕ!$BR1391&amp;"p"&amp;ДАННЫЕ!$BS1391&amp;"n"&amp;ДАННЫЕ!$BU1391&amp;"t"&amp;ДАННЫЕ!$BV1391&amp;"o"&amp;ДАННЫЕ!$BT1391&amp;"l"&amp;IF(ДАННЫЕ!$BN1391&gt;0,1,0)&amp;ДАННЫЕ!$BN1391&amp;"g"&amp;ДАННЫЕ!$BO1391&amp;"s"&amp;ДАННЫЕ!$BP1391&amp;"DZ"&amp;IF(ДАННЫЕ!B1391-ДАННЫЕ!G1391 &lt; 60,IF(ДАННЫЕ!B1391-ДАННЫЕ!G1391 &gt;= 0,1,0),0)&amp;"u"&amp;IF(ДАННЫЕ!$CJ1391&gt;0,1,0)</f>
        <v>brCD0h0xyzc0a0dvpntol0gsDZ1u0</v>
      </c>
      <c r="N1391" s="28" t="str">
        <f ca="1">ДАННЫЕ!$F1391&amp;ДАННЫЕ!$I1391&amp;"g"&amp;B1391&amp;"cf"&amp;D1391&amp;"a"&amp;IF(ДАННЫЕ!$BX1391&gt;0,1,0)&amp;IF(ДАННЫЕ!$BF1391&gt;500,1,IF(ДАННЫЕ!$BF1391&gt;350,2,IF(ДАННЫЕ!$BF1391&gt;=200,3,IF(ДАННЫЕ!$BF1391&gt;=100,4,IF(ДАННЫЕ!$BF1391&gt;=50,5,IF(ДАННЫЕ!$BF1391&lt;50,6,0))))))&amp;"AR"&amp;IF(DATEDIF(ДАННЫЕ!$BX1391,ДАННЫЕ!$F$1,"y")&gt;1,1,0)&amp;"VG"&amp;IF(ДАННЫЕ!$BH1391="0",1,0)&amp;"o"&amp;IF(T1391+ДАННЫЕ!$AF1391+ДАННЫЕ!$AG1391+ДАННЫЕ!$AH1391+ДАННЫЕ!$AI1391+ДАННЫЕ!$AJ1391+ДАННЫЕ!$AP1391+ДАННЫЕ!$AQ1391+ДАННЫЕ!$AR1391+ДАННЫЕ!$AU1391+ДАННЫЕ!$AW1391+ДАННЫЕ!$AS1391+ДАННЫЕ!$AT1391&gt;0,1,0)&amp;"x"&amp;ДАННЫЕ!$AG1391&amp;"p"&amp;IF(ДАННЫЕ!$BY1391&gt;0,1,0)&amp;"v"&amp;IF(ДАННЫЕ!$BZ1391&gt;0,1,0)&amp;"n"&amp;ДАННЫЕ!$CA1391&amp;"t"&amp;ДАННЫЕ!$AY1391&amp;"k"&amp;ДАННЫЕ!$CB1391&amp;"q"&amp;ДАННЫЕ!$CC1391&amp;"w"&amp;ДАННЫЕ!$CD1391&amp;"e"&amp;ДАННЫЕ!$CE1391&amp;"m"&amp;ДАННЫЕ!$CF1391&amp;"c"&amp;ДАННЫЕ!$CG1391&amp;"z"&amp;ДАННЫЕ!$CH1391&amp;"d"&amp;IF(H1391=4,1,0)&amp;"s"&amp;IF(ДАННЫЕ!$J1391=1,0,1)&amp;"u"&amp;IF(ДАННЫЕ!$CJ1391&gt;0,1,0)</f>
        <v>g0cf0a06AR1VG0o0xp0v0ntkqwemczd0s1u0</v>
      </c>
      <c r="O1391" s="28" t="str">
        <f>ДАННЫЕ!$I1391&amp;"g"&amp;B1391&amp;A1391&amp;"f"&amp;P1391&amp;"c"&amp;IF(ДАННЫЕ!$U1391&gt;0,1,0)&amp;"s"&amp;IF(ДАННЫЕ!$Q1391&gt;0,IF(YEAR(ДАННЫЕ!$F$1)=YEAR(ДАННЫЕ!$Q1391),IF(MONTH(ДАННЫЕ!$F$1)=MONTH(ДАННЫЕ!$Q1391),111,11),1),0)&amp;"i"&amp;IF(ДАННЫЕ!$R1391+ДАННЫЕ!$S1391+ДАННЫЕ!$T1391=0,0,1)&amp;"h"&amp;IF(ДАННЫЕ!$P1391&gt;0,1,0)&amp;"p"&amp;IF(ДАННЫЕ!$CI1391&gt;0,IF(YEAR(ДАННЫЕ!$F$1)=YEAR(ДАННЫЕ!$CI1391),IF(MONTH(ДАННЫЕ!$F$1)=MONTH(ДАННЫЕ!$CI1391),111,11),1),0)&amp;"d"&amp;IF(ДАННЫЕ!$CJ1391&gt;0,IF(YEAR(ДАННЫЕ!$F$1)=YEAR(ДАННЫЕ!$CJ1391),IF(MONTH(ДАННЫЕ!$F$1)=MONTH(ДАННЫЕ!$CJ1391),111,11),1),0)&amp;"o"&amp;IF(ДАННЫЕ!$CK1391&gt;0,IF(MONTH(ДАННЫЕ!$F$1)=MONTH(ДАННЫЕ!$CK1391),111,11),0)&amp;"v"&amp;IF(ДАННЫЕ!$BE1391&gt;0,IF(MONTH(ДАННЫЕ!$F$1)=MONTH(ДАННЫЕ!$BE1391),111,11),0)</f>
        <v>g00f0c0s0i0h0p0d0o0v0</v>
      </c>
      <c r="P1391" s="15">
        <f t="shared" si="68"/>
        <v>0</v>
      </c>
      <c r="Q1391" s="15">
        <f>IF(ДАННЫЕ!$F$1&gt;ДАННЫЕ!$N1391,IF(YEAR(ДАННЫЕ!$F$1)=YEAR(ДАННЫЕ!M1391),1,0),0)</f>
        <v>0</v>
      </c>
      <c r="R1391" s="15">
        <f>IF(ДАННЫЕ!$F$1&gt;ДАННЫЕ!$N1391,IF(YEAR(ДАННЫЕ!$F$1)=YEAR(ДАННЫЕ!N1391),1,0),0)</f>
        <v>0</v>
      </c>
      <c r="S1391" s="15">
        <f>IF(ДАННЫЕ!$AA1391="2А",1,IF(ДАННЫЕ!$AA1391="2Б",2,IF(ДАННЫЕ!$AA1391="2В",3,IF(ДАННЫЕ!$AA1391=3,4,IF(ДАННЫЕ!$AA1391="4А",5,IF(ДАННЫЕ!$AA1391="4Б",6,IF(ДАННЫЕ!$AA1391="4В",7,IF(ДАННЫЕ!$AA1391=5,8,0))))))))</f>
        <v>0</v>
      </c>
      <c r="T1391" s="15">
        <f>IF(OR(ДАННЫЕ!$AC1391=2,ДАННЫЕ!$AD1391=2,ДАННЫЕ!$AE1391=2),2,IF(OR(ДАННЫЕ!$AC1391=1,ДАННЫЕ!$AD1391=1,ДАННЫЕ!$AE1391=1),1,0))</f>
        <v>0</v>
      </c>
    </row>
    <row r="1392" spans="1:20" x14ac:dyDescent="0.2">
      <c r="A1392" s="78">
        <f>IF(B1392&gt;0,IF(MONTH(ДАННЫЕ!$F$1)=MONTH(ДАННЫЕ!$B1392),1,0),0)</f>
        <v>0</v>
      </c>
      <c r="B1392" s="14">
        <f>IF(ДАННЫЕ!$B1392&gt;0,IF(YEAR(ДАННЫЕ!$F$1)=YEAR(ДАННЫЕ!$B1392),1,0),0)</f>
        <v>0</v>
      </c>
      <c r="C1392" s="14">
        <f>IF(ДАННЫЕ!$CM1392&gt;0,IF(YEAR(ДАННЫЕ!$F$1)=YEAR(ДАННЫЕ!$CM1392),1,0),0)</f>
        <v>0</v>
      </c>
      <c r="D1392" s="14">
        <f>IF(ДАННЫЕ!$CJ1392&gt;0,IF(ДАННЫЕ!$CL1392&gt;ДАННЫЕ!$F$1,1,IF(ДАННЫЕ!$CL1392&gt;0,0,1)),0)</f>
        <v>0</v>
      </c>
      <c r="E1392" s="43" t="str">
        <f ca="1">IF(ДАННЫЕ!$F$1&gt;0,IF(ДАННЫЕ!$G1392&gt;0,DATEDIF(ДАННЫЕ!$G1392,ДАННЫЕ!$F$1,"y"),""),IF(ДАННЫЕ!$G1392&gt;0,DATEDIF(ДАННЫЕ!$G1392,TODAY(),"y"),""))</f>
        <v/>
      </c>
      <c r="F1392" s="43" t="str">
        <f xml:space="preserve"> IF(ДАННЫЕ!$F1392="М",IF(E1392&gt;=18,IF(E1392&lt;60,1,""),""),"")&amp;IF(ДАННЫЕ!$F1392="Ж",IF(E1392&gt;=18,IF(E1392&lt;55,1,""),""),"")</f>
        <v/>
      </c>
      <c r="G1392" s="43" t="str">
        <f xml:space="preserve"> IF(ДАННЫЕ!$F1392="М",IF(E1392&gt;=60,2,""),"")&amp;IF(ДАННЫЕ!$F1392="Ж",IF(E1392&gt;=55,2,""),"")</f>
        <v/>
      </c>
      <c r="H1392" s="43" t="str">
        <f t="shared" ca="1" si="66"/>
        <v/>
      </c>
      <c r="I1392" s="43" t="str">
        <f t="shared" ca="1" si="67"/>
        <v>03</v>
      </c>
      <c r="J1392" s="28" t="str">
        <f ca="1">ДАННЫЕ!$F1392&amp;H1392&amp;I1392&amp;ДАННЫЕ!$I1392&amp;"m"&amp;IF(ДАННЫЕ!$I1392&gt;0,IF(ДАННЫЕ!$J1392&gt;0,0,1),"")&amp;"f"&amp;IF(ДАННЫЕ!$R1392&gt;0,IF(YEAR(ДАННЫЕ!$F$1)=YEAR(ДАННЫЕ!$R1392),1,0),0)&amp;"z"&amp;ДАННЫЕ!$R1392&amp;"p"&amp;ДАННЫЕ!$S1392&amp;"i"&amp;ДАННЫЕ!$T1392&amp;"h"&amp;ДАННЫЕ!$K1392&amp;"be"&amp;ДАННЫЕ!$BI1392&amp;"CD"&amp;IF(ДАННЫЕ!BF1392&gt;500,4,IF(ДАННЫЕ!BF1392&gt;350,3,IF(ДАННЫЕ!BF1392&gt;200,2,IF(ДАННЫЕ!BF1392&gt;0,1,0))))&amp;"g"&amp;B1392&amp;"d"&amp;H1392&amp;"l"&amp;ДАННЫЕ!AT1392&amp;"a"&amp;ДАННЫЕ!$V1392&amp;"v"&amp;R1392&amp;"k"&amp;ДАННЫЕ!$U1392&amp;"s"&amp;ДАННЫЕ!$Y1392&amp;"t"&amp;ДАННЫЕ!$X1392&amp;"b"&amp;IF(ДАННЫЕ!$Q1392&gt;1,1,0)&amp;"PP"&amp;ДАННЫЕ!Z1392&amp;"c"&amp;S1392&amp;"x"&amp;IF(ДАННЫЕ!$BY1392&gt;0,IF(YEAR(ДАННЫЕ!$F$1)=YEAR(ДАННЫЕ!$BY1392),1,0),0)&amp;"n"&amp;IF(ДАННЫЕ!$BZ1392&gt;0,IF(YEAR(ДАННЫЕ!$F$1)=YEAR(ДАННЫЕ!$BZ1392),1,0),0)&amp;"u"&amp;D1392&amp;"z"&amp;IF(ДАННЫЕ!$CL1392&gt;0,IF(YEAR(ДАННЫЕ!$F$1)&gt;YEAR(ДАННЫЕ!$CL1392),11,12),0)</f>
        <v>03mf0zpihbeCD0g0dlav0kstb0PPc0x0n0u0z0</v>
      </c>
      <c r="K1392" s="28" t="str">
        <f ca="1">ДАННЫЕ!$I1392&amp;"x"&amp;B1392&amp;"w"&amp;IF(T1392+ДАННЫЕ!AD1392+ДАННЫЕ!AE1392+ДАННЫЕ!AF1392+ДАННЫЕ!AG1392+ДАННЫЕ!AH1392+ДАННЫЕ!$AL1392+ДАННЫЕ!AI1392+ДАННЫЕ!AJ1392+ДАННЫЕ!AK1392+ДАННЫЕ!AP1392+ДАННЫЕ!AQ1392+ДАННЫЕ!AR1392+ДАННЫЕ!$AM1392+ДАННЫЕ!$AN1392+ДАННЫЕ!AS1392+ДАННЫЕ!AT1392&gt;0,1,0)&amp;IF(OR(T1392=2,ДАННЫЕ!AD1392=2,ДАННЫЕ!AE1392=2,ДАННЫЕ!AF1392=2,ДАННЫЕ!AG1392=2,ДАННЫЕ!AH1392=2,ДАННЫЕ!$AL1392=2,ДАННЫЕ!AI1392=2,ДАННЫЕ!AJ1392=2,ДАННЫЕ!AK1392=2,ДАННЫЕ!AP1392=2,ДАННЫЕ!AQ1392=2,ДАННЫЕ!AR1392=2,ДАННЫЕ!$AM1392=2,ДАННЫЕ!$AN1392=2,ДАННЫЕ!AS1392=2,ДАННЫЕ!AT1392=2),2,0)&amp;"t"&amp;IF(T1392&gt;0,"1"&amp;T1392,"00")&amp;"f"&amp;IF(ДАННЫЕ!$AC1392,"1"&amp;ДАННЫЕ!$AC1392,"00")&amp;"b"&amp;IF(ДАННЫЕ!$AD1392,"1"&amp;ДАННЫЕ!$AD1392,"00")&amp;"g"&amp;IF(ДАННЫЕ!$AF1392,"1"&amp;ДАННЫЕ!$AF1392,"00")&amp;"c"&amp;IF(ДАННЫЕ!$AG1392,"1"&amp;ДАННЫЕ!$AG1392,"00")&amp;"i"&amp;IF(ДАННЫЕ!$AH1392,"1"&amp;ДАННЫЕ!$AH1392,"00")&amp;"r"&amp;IF(ДАННЫЕ!$AL1392,"1"&amp;ДАННЫЕ!$AL1392,"00")&amp;"m"&amp;IF(ДАННЫЕ!$AI1392,"1"&amp;ДАННЫЕ!$AI1392,"00")&amp;"hS"&amp;IF(ДАННЫЕ!$AJ1392,"1"&amp;ДАННЫЕ!$AJ1392,"00")&amp;"hZ"&amp;IF(ДАННЫЕ!$AK1392,"1"&amp;ДАННЫЕ!$AK1392,"00")&amp;"p"&amp;IF(ДАННЫЕ!$AP1392,"1"&amp;ДАННЫЕ!$AP1392,"00")&amp;"k"&amp;IF(ДАННЫЕ!$AQ1392,"1"&amp;ДАННЫЕ!$AQ1392,"00")&amp;"z"&amp;IF(ДАННЫЕ!$AR1392,"1"&amp;ДАННЫЕ!$AR1392,"00")&amp;"j"&amp;IF(ДАННЫЕ!$AM1392,"1"&amp;ДАННЫЕ!$AM1392,"00")&amp;"n"&amp;IF(ДАННЫЕ!$AN1392,"1"&amp;ДАННЫЕ!$AN1392,"00")&amp;"E"&amp;ДАННЫЕ!BI1392&amp;"L"&amp;ДАННЫЕ!AO1392&amp;"h"&amp;IF(ДАННЫЕ!$AU1392&gt;0,1,0)&amp;"v"&amp;IF(ДАННЫЕ!$AW1392&gt;0,1,0)&amp;"a"&amp;IF(ДАННЫЕ!$AS1392,"1"&amp;ДАННЫЕ!$AS1392,"00")&amp;"s"&amp;IF(ДАННЫЕ!$AT1392,"1"&amp;ДАННЫЕ!$AT1392,"00")&amp;"u"&amp;IF(ДАННЫЕ!$CJ1392&gt;0,1,0)&amp;"y"&amp;B1392&amp;"d"&amp;H1392&amp;"e"&amp;F1392&amp;G1392</f>
        <v>x0w00t00f00b00g00c00i00r00m00hS00hZ00p00k00z00j00n00ELh0v0a00s00u0y0de</v>
      </c>
      <c r="L1392" s="28" t="str">
        <f ca="1">ДАННЫЕ!$I1392&amp;"VN"&amp;IF(ДАННЫЕ!AW1392&gt;0,11,10)&amp;"CD"&amp;IF(ДАННЫЕ!BF1392&gt;500,16,IF(ДАННЫЕ!BF1392&gt;350,15,IF(ДАННЫЕ!BF1392&gt;=200,14,IF(ДАННЫЕ!BF1392&gt;=100,13,IF(ДАННЫЕ!BF1392&gt;=50,12,IF(ДАННЫЕ!BF1392&gt;0,11,10))))))&amp;"AR"&amp;IF(ДАННЫЕ!BX1392&gt;0,1,0)&amp;"GD"&amp;B1392&amp;"VV"&amp;IF(E1392&gt;=5,IF(E1392&lt;18,1,0),0)</f>
        <v>VN10CD10AR0GD0VV0</v>
      </c>
      <c r="M1392" s="28" t="str">
        <f>ДАННЫЕ!$I1392&amp;"b"&amp;ДАННЫЕ!$BI1392&amp;"r"&amp;ДАННЫЕ!$BJ1392&amp;"CD"&amp;IF(ДАННЫЕ!BF1392&gt;0,IF(ДАННЫЕ!BF1392&lt;200,1,IF(ДАННЫЕ!BF1392&lt;350,2,3)),0)&amp;"h"&amp;IF(ДАННЫЕ!$BK1392+ДАННЫЕ!$BL1392+ДАННЫЕ!$BM1392&gt;0,1,0)&amp;"x"&amp;ДАННЫЕ!$BK1392&amp;"y"&amp;ДАННЫЕ!$BL1392&amp;"z"&amp;ДАННЫЕ!$BM1392&amp;"c"&amp;IF(ДАННЫЕ!$BK1392+ДАННЫЕ!$BL1392+ДАННЫЕ!$BM1392=3,1,0)&amp;"a"&amp;IF(ДАННЫЕ!$BQ1392+ДАННЫЕ!$BR1392&gt;0,1,0)&amp;"d"&amp;ДАННЫЕ!$BQ1392&amp;"v"&amp;ДАННЫЕ!$BR1392&amp;"p"&amp;ДАННЫЕ!$BS1392&amp;"n"&amp;ДАННЫЕ!$BU1392&amp;"t"&amp;ДАННЫЕ!$BV1392&amp;"o"&amp;ДАННЫЕ!$BT1392&amp;"l"&amp;IF(ДАННЫЕ!$BN1392&gt;0,1,0)&amp;ДАННЫЕ!$BN1392&amp;"g"&amp;ДАННЫЕ!$BO1392&amp;"s"&amp;ДАННЫЕ!$BP1392&amp;"DZ"&amp;IF(ДАННЫЕ!B1392-ДАННЫЕ!G1392 &lt; 60,IF(ДАННЫЕ!B1392-ДАННЫЕ!G1392 &gt;= 0,1,0),0)&amp;"u"&amp;IF(ДАННЫЕ!$CJ1392&gt;0,1,0)</f>
        <v>brCD0h0xyzc0a0dvpntol0gsDZ1u0</v>
      </c>
      <c r="N1392" s="28" t="str">
        <f ca="1">ДАННЫЕ!$F1392&amp;ДАННЫЕ!$I1392&amp;"g"&amp;B1392&amp;"cf"&amp;D1392&amp;"a"&amp;IF(ДАННЫЕ!$BX1392&gt;0,1,0)&amp;IF(ДАННЫЕ!$BF1392&gt;500,1,IF(ДАННЫЕ!$BF1392&gt;350,2,IF(ДАННЫЕ!$BF1392&gt;=200,3,IF(ДАННЫЕ!$BF1392&gt;=100,4,IF(ДАННЫЕ!$BF1392&gt;=50,5,IF(ДАННЫЕ!$BF1392&lt;50,6,0))))))&amp;"AR"&amp;IF(DATEDIF(ДАННЫЕ!$BX1392,ДАННЫЕ!$F$1,"y")&gt;1,1,0)&amp;"VG"&amp;IF(ДАННЫЕ!$BH1392="0",1,0)&amp;"o"&amp;IF(T1392+ДАННЫЕ!$AF1392+ДАННЫЕ!$AG1392+ДАННЫЕ!$AH1392+ДАННЫЕ!$AI1392+ДАННЫЕ!$AJ1392+ДАННЫЕ!$AP1392+ДАННЫЕ!$AQ1392+ДАННЫЕ!$AR1392+ДАННЫЕ!$AU1392+ДАННЫЕ!$AW1392+ДАННЫЕ!$AS1392+ДАННЫЕ!$AT1392&gt;0,1,0)&amp;"x"&amp;ДАННЫЕ!$AG1392&amp;"p"&amp;IF(ДАННЫЕ!$BY1392&gt;0,1,0)&amp;"v"&amp;IF(ДАННЫЕ!$BZ1392&gt;0,1,0)&amp;"n"&amp;ДАННЫЕ!$CA1392&amp;"t"&amp;ДАННЫЕ!$AY1392&amp;"k"&amp;ДАННЫЕ!$CB1392&amp;"q"&amp;ДАННЫЕ!$CC1392&amp;"w"&amp;ДАННЫЕ!$CD1392&amp;"e"&amp;ДАННЫЕ!$CE1392&amp;"m"&amp;ДАННЫЕ!$CF1392&amp;"c"&amp;ДАННЫЕ!$CG1392&amp;"z"&amp;ДАННЫЕ!$CH1392&amp;"d"&amp;IF(H1392=4,1,0)&amp;"s"&amp;IF(ДАННЫЕ!$J1392=1,0,1)&amp;"u"&amp;IF(ДАННЫЕ!$CJ1392&gt;0,1,0)</f>
        <v>g0cf0a06AR1VG0o0xp0v0ntkqwemczd0s1u0</v>
      </c>
      <c r="O1392" s="28" t="str">
        <f>ДАННЫЕ!$I1392&amp;"g"&amp;B1392&amp;A1392&amp;"f"&amp;P1392&amp;"c"&amp;IF(ДАННЫЕ!$U1392&gt;0,1,0)&amp;"s"&amp;IF(ДАННЫЕ!$Q1392&gt;0,IF(YEAR(ДАННЫЕ!$F$1)=YEAR(ДАННЫЕ!$Q1392),IF(MONTH(ДАННЫЕ!$F$1)=MONTH(ДАННЫЕ!$Q1392),111,11),1),0)&amp;"i"&amp;IF(ДАННЫЕ!$R1392+ДАННЫЕ!$S1392+ДАННЫЕ!$T1392=0,0,1)&amp;"h"&amp;IF(ДАННЫЕ!$P1392&gt;0,1,0)&amp;"p"&amp;IF(ДАННЫЕ!$CI1392&gt;0,IF(YEAR(ДАННЫЕ!$F$1)=YEAR(ДАННЫЕ!$CI1392),IF(MONTH(ДАННЫЕ!$F$1)=MONTH(ДАННЫЕ!$CI1392),111,11),1),0)&amp;"d"&amp;IF(ДАННЫЕ!$CJ1392&gt;0,IF(YEAR(ДАННЫЕ!$F$1)=YEAR(ДАННЫЕ!$CJ1392),IF(MONTH(ДАННЫЕ!$F$1)=MONTH(ДАННЫЕ!$CJ1392),111,11),1),0)&amp;"o"&amp;IF(ДАННЫЕ!$CK1392&gt;0,IF(MONTH(ДАННЫЕ!$F$1)=MONTH(ДАННЫЕ!$CK1392),111,11),0)&amp;"v"&amp;IF(ДАННЫЕ!$BE1392&gt;0,IF(MONTH(ДАННЫЕ!$F$1)=MONTH(ДАННЫЕ!$BE1392),111,11),0)</f>
        <v>g00f0c0s0i0h0p0d0o0v0</v>
      </c>
      <c r="P1392" s="15">
        <f t="shared" si="68"/>
        <v>0</v>
      </c>
      <c r="Q1392" s="15">
        <f>IF(ДАННЫЕ!$F$1&gt;ДАННЫЕ!$N1392,IF(YEAR(ДАННЫЕ!$F$1)=YEAR(ДАННЫЕ!M1392),1,0),0)</f>
        <v>0</v>
      </c>
      <c r="R1392" s="15">
        <f>IF(ДАННЫЕ!$F$1&gt;ДАННЫЕ!$N1392,IF(YEAR(ДАННЫЕ!$F$1)=YEAR(ДАННЫЕ!N1392),1,0),0)</f>
        <v>0</v>
      </c>
      <c r="S1392" s="15">
        <f>IF(ДАННЫЕ!$AA1392="2А",1,IF(ДАННЫЕ!$AA1392="2Б",2,IF(ДАННЫЕ!$AA1392="2В",3,IF(ДАННЫЕ!$AA1392=3,4,IF(ДАННЫЕ!$AA1392="4А",5,IF(ДАННЫЕ!$AA1392="4Б",6,IF(ДАННЫЕ!$AA1392="4В",7,IF(ДАННЫЕ!$AA1392=5,8,0))))))))</f>
        <v>0</v>
      </c>
      <c r="T1392" s="15">
        <f>IF(OR(ДАННЫЕ!$AC1392=2,ДАННЫЕ!$AD1392=2,ДАННЫЕ!$AE1392=2),2,IF(OR(ДАННЫЕ!$AC1392=1,ДАННЫЕ!$AD1392=1,ДАННЫЕ!$AE1392=1),1,0))</f>
        <v>0</v>
      </c>
    </row>
    <row r="1393" spans="1:20" x14ac:dyDescent="0.2">
      <c r="A1393" s="78">
        <f>IF(B1393&gt;0,IF(MONTH(ДАННЫЕ!$F$1)=MONTH(ДАННЫЕ!$B1393),1,0),0)</f>
        <v>0</v>
      </c>
      <c r="B1393" s="14">
        <f>IF(ДАННЫЕ!$B1393&gt;0,IF(YEAR(ДАННЫЕ!$F$1)=YEAR(ДАННЫЕ!$B1393),1,0),0)</f>
        <v>0</v>
      </c>
      <c r="C1393" s="14">
        <f>IF(ДАННЫЕ!$CM1393&gt;0,IF(YEAR(ДАННЫЕ!$F$1)=YEAR(ДАННЫЕ!$CM1393),1,0),0)</f>
        <v>0</v>
      </c>
      <c r="D1393" s="14">
        <f>IF(ДАННЫЕ!$CJ1393&gt;0,IF(ДАННЫЕ!$CL1393&gt;ДАННЫЕ!$F$1,1,IF(ДАННЫЕ!$CL1393&gt;0,0,1)),0)</f>
        <v>0</v>
      </c>
      <c r="E1393" s="43" t="str">
        <f ca="1">IF(ДАННЫЕ!$F$1&gt;0,IF(ДАННЫЕ!$G1393&gt;0,DATEDIF(ДАННЫЕ!$G1393,ДАННЫЕ!$F$1,"y"),""),IF(ДАННЫЕ!$G1393&gt;0,DATEDIF(ДАННЫЕ!$G1393,TODAY(),"y"),""))</f>
        <v/>
      </c>
      <c r="F1393" s="43" t="str">
        <f xml:space="preserve"> IF(ДАННЫЕ!$F1393="М",IF(E1393&gt;=18,IF(E1393&lt;60,1,""),""),"")&amp;IF(ДАННЫЕ!$F1393="Ж",IF(E1393&gt;=18,IF(E1393&lt;55,1,""),""),"")</f>
        <v/>
      </c>
      <c r="G1393" s="43" t="str">
        <f xml:space="preserve"> IF(ДАННЫЕ!$F1393="М",IF(E1393&gt;=60,2,""),"")&amp;IF(ДАННЫЕ!$F1393="Ж",IF(E1393&gt;=55,2,""),"")</f>
        <v/>
      </c>
      <c r="H1393" s="43" t="str">
        <f t="shared" ca="1" si="66"/>
        <v/>
      </c>
      <c r="I1393" s="43" t="str">
        <f t="shared" ca="1" si="67"/>
        <v>03</v>
      </c>
      <c r="J1393" s="28" t="str">
        <f ca="1">ДАННЫЕ!$F1393&amp;H1393&amp;I1393&amp;ДАННЫЕ!$I1393&amp;"m"&amp;IF(ДАННЫЕ!$I1393&gt;0,IF(ДАННЫЕ!$J1393&gt;0,0,1),"")&amp;"f"&amp;IF(ДАННЫЕ!$R1393&gt;0,IF(YEAR(ДАННЫЕ!$F$1)=YEAR(ДАННЫЕ!$R1393),1,0),0)&amp;"z"&amp;ДАННЫЕ!$R1393&amp;"p"&amp;ДАННЫЕ!$S1393&amp;"i"&amp;ДАННЫЕ!$T1393&amp;"h"&amp;ДАННЫЕ!$K1393&amp;"be"&amp;ДАННЫЕ!$BI1393&amp;"CD"&amp;IF(ДАННЫЕ!BF1393&gt;500,4,IF(ДАННЫЕ!BF1393&gt;350,3,IF(ДАННЫЕ!BF1393&gt;200,2,IF(ДАННЫЕ!BF1393&gt;0,1,0))))&amp;"g"&amp;B1393&amp;"d"&amp;H1393&amp;"l"&amp;ДАННЫЕ!AT1393&amp;"a"&amp;ДАННЫЕ!$V1393&amp;"v"&amp;R1393&amp;"k"&amp;ДАННЫЕ!$U1393&amp;"s"&amp;ДАННЫЕ!$Y1393&amp;"t"&amp;ДАННЫЕ!$X1393&amp;"b"&amp;IF(ДАННЫЕ!$Q1393&gt;1,1,0)&amp;"PP"&amp;ДАННЫЕ!Z1393&amp;"c"&amp;S1393&amp;"x"&amp;IF(ДАННЫЕ!$BY1393&gt;0,IF(YEAR(ДАННЫЕ!$F$1)=YEAR(ДАННЫЕ!$BY1393),1,0),0)&amp;"n"&amp;IF(ДАННЫЕ!$BZ1393&gt;0,IF(YEAR(ДАННЫЕ!$F$1)=YEAR(ДАННЫЕ!$BZ1393),1,0),0)&amp;"u"&amp;D1393&amp;"z"&amp;IF(ДАННЫЕ!$CL1393&gt;0,IF(YEAR(ДАННЫЕ!$F$1)&gt;YEAR(ДАННЫЕ!$CL1393),11,12),0)</f>
        <v>03mf0zpihbeCD0g0dlav0kstb0PPc0x0n0u0z0</v>
      </c>
      <c r="K1393" s="28" t="str">
        <f ca="1">ДАННЫЕ!$I1393&amp;"x"&amp;B1393&amp;"w"&amp;IF(T1393+ДАННЫЕ!AD1393+ДАННЫЕ!AE1393+ДАННЫЕ!AF1393+ДАННЫЕ!AG1393+ДАННЫЕ!AH1393+ДАННЫЕ!$AL1393+ДАННЫЕ!AI1393+ДАННЫЕ!AJ1393+ДАННЫЕ!AK1393+ДАННЫЕ!AP1393+ДАННЫЕ!AQ1393+ДАННЫЕ!AR1393+ДАННЫЕ!$AM1393+ДАННЫЕ!$AN1393+ДАННЫЕ!AS1393+ДАННЫЕ!AT1393&gt;0,1,0)&amp;IF(OR(T1393=2,ДАННЫЕ!AD1393=2,ДАННЫЕ!AE1393=2,ДАННЫЕ!AF1393=2,ДАННЫЕ!AG1393=2,ДАННЫЕ!AH1393=2,ДАННЫЕ!$AL1393=2,ДАННЫЕ!AI1393=2,ДАННЫЕ!AJ1393=2,ДАННЫЕ!AK1393=2,ДАННЫЕ!AP1393=2,ДАННЫЕ!AQ1393=2,ДАННЫЕ!AR1393=2,ДАННЫЕ!$AM1393=2,ДАННЫЕ!$AN1393=2,ДАННЫЕ!AS1393=2,ДАННЫЕ!AT1393=2),2,0)&amp;"t"&amp;IF(T1393&gt;0,"1"&amp;T1393,"00")&amp;"f"&amp;IF(ДАННЫЕ!$AC1393,"1"&amp;ДАННЫЕ!$AC1393,"00")&amp;"b"&amp;IF(ДАННЫЕ!$AD1393,"1"&amp;ДАННЫЕ!$AD1393,"00")&amp;"g"&amp;IF(ДАННЫЕ!$AF1393,"1"&amp;ДАННЫЕ!$AF1393,"00")&amp;"c"&amp;IF(ДАННЫЕ!$AG1393,"1"&amp;ДАННЫЕ!$AG1393,"00")&amp;"i"&amp;IF(ДАННЫЕ!$AH1393,"1"&amp;ДАННЫЕ!$AH1393,"00")&amp;"r"&amp;IF(ДАННЫЕ!$AL1393,"1"&amp;ДАННЫЕ!$AL1393,"00")&amp;"m"&amp;IF(ДАННЫЕ!$AI1393,"1"&amp;ДАННЫЕ!$AI1393,"00")&amp;"hS"&amp;IF(ДАННЫЕ!$AJ1393,"1"&amp;ДАННЫЕ!$AJ1393,"00")&amp;"hZ"&amp;IF(ДАННЫЕ!$AK1393,"1"&amp;ДАННЫЕ!$AK1393,"00")&amp;"p"&amp;IF(ДАННЫЕ!$AP1393,"1"&amp;ДАННЫЕ!$AP1393,"00")&amp;"k"&amp;IF(ДАННЫЕ!$AQ1393,"1"&amp;ДАННЫЕ!$AQ1393,"00")&amp;"z"&amp;IF(ДАННЫЕ!$AR1393,"1"&amp;ДАННЫЕ!$AR1393,"00")&amp;"j"&amp;IF(ДАННЫЕ!$AM1393,"1"&amp;ДАННЫЕ!$AM1393,"00")&amp;"n"&amp;IF(ДАННЫЕ!$AN1393,"1"&amp;ДАННЫЕ!$AN1393,"00")&amp;"E"&amp;ДАННЫЕ!BI1393&amp;"L"&amp;ДАННЫЕ!AO1393&amp;"h"&amp;IF(ДАННЫЕ!$AU1393&gt;0,1,0)&amp;"v"&amp;IF(ДАННЫЕ!$AW1393&gt;0,1,0)&amp;"a"&amp;IF(ДАННЫЕ!$AS1393,"1"&amp;ДАННЫЕ!$AS1393,"00")&amp;"s"&amp;IF(ДАННЫЕ!$AT1393,"1"&amp;ДАННЫЕ!$AT1393,"00")&amp;"u"&amp;IF(ДАННЫЕ!$CJ1393&gt;0,1,0)&amp;"y"&amp;B1393&amp;"d"&amp;H1393&amp;"e"&amp;F1393&amp;G1393</f>
        <v>x0w00t00f00b00g00c00i00r00m00hS00hZ00p00k00z00j00n00ELh0v0a00s00u0y0de</v>
      </c>
      <c r="L1393" s="28" t="str">
        <f ca="1">ДАННЫЕ!$I1393&amp;"VN"&amp;IF(ДАННЫЕ!AW1393&gt;0,11,10)&amp;"CD"&amp;IF(ДАННЫЕ!BF1393&gt;500,16,IF(ДАННЫЕ!BF1393&gt;350,15,IF(ДАННЫЕ!BF1393&gt;=200,14,IF(ДАННЫЕ!BF1393&gt;=100,13,IF(ДАННЫЕ!BF1393&gt;=50,12,IF(ДАННЫЕ!BF1393&gt;0,11,10))))))&amp;"AR"&amp;IF(ДАННЫЕ!BX1393&gt;0,1,0)&amp;"GD"&amp;B1393&amp;"VV"&amp;IF(E1393&gt;=5,IF(E1393&lt;18,1,0),0)</f>
        <v>VN10CD10AR0GD0VV0</v>
      </c>
      <c r="M1393" s="28" t="str">
        <f>ДАННЫЕ!$I1393&amp;"b"&amp;ДАННЫЕ!$BI1393&amp;"r"&amp;ДАННЫЕ!$BJ1393&amp;"CD"&amp;IF(ДАННЫЕ!BF1393&gt;0,IF(ДАННЫЕ!BF1393&lt;200,1,IF(ДАННЫЕ!BF1393&lt;350,2,3)),0)&amp;"h"&amp;IF(ДАННЫЕ!$BK1393+ДАННЫЕ!$BL1393+ДАННЫЕ!$BM1393&gt;0,1,0)&amp;"x"&amp;ДАННЫЕ!$BK1393&amp;"y"&amp;ДАННЫЕ!$BL1393&amp;"z"&amp;ДАННЫЕ!$BM1393&amp;"c"&amp;IF(ДАННЫЕ!$BK1393+ДАННЫЕ!$BL1393+ДАННЫЕ!$BM1393=3,1,0)&amp;"a"&amp;IF(ДАННЫЕ!$BQ1393+ДАННЫЕ!$BR1393&gt;0,1,0)&amp;"d"&amp;ДАННЫЕ!$BQ1393&amp;"v"&amp;ДАННЫЕ!$BR1393&amp;"p"&amp;ДАННЫЕ!$BS1393&amp;"n"&amp;ДАННЫЕ!$BU1393&amp;"t"&amp;ДАННЫЕ!$BV1393&amp;"o"&amp;ДАННЫЕ!$BT1393&amp;"l"&amp;IF(ДАННЫЕ!$BN1393&gt;0,1,0)&amp;ДАННЫЕ!$BN1393&amp;"g"&amp;ДАННЫЕ!$BO1393&amp;"s"&amp;ДАННЫЕ!$BP1393&amp;"DZ"&amp;IF(ДАННЫЕ!B1393-ДАННЫЕ!G1393 &lt; 60,IF(ДАННЫЕ!B1393-ДАННЫЕ!G1393 &gt;= 0,1,0),0)&amp;"u"&amp;IF(ДАННЫЕ!$CJ1393&gt;0,1,0)</f>
        <v>brCD0h0xyzc0a0dvpntol0gsDZ1u0</v>
      </c>
      <c r="N1393" s="28" t="str">
        <f ca="1">ДАННЫЕ!$F1393&amp;ДАННЫЕ!$I1393&amp;"g"&amp;B1393&amp;"cf"&amp;D1393&amp;"a"&amp;IF(ДАННЫЕ!$BX1393&gt;0,1,0)&amp;IF(ДАННЫЕ!$BF1393&gt;500,1,IF(ДАННЫЕ!$BF1393&gt;350,2,IF(ДАННЫЕ!$BF1393&gt;=200,3,IF(ДАННЫЕ!$BF1393&gt;=100,4,IF(ДАННЫЕ!$BF1393&gt;=50,5,IF(ДАННЫЕ!$BF1393&lt;50,6,0))))))&amp;"AR"&amp;IF(DATEDIF(ДАННЫЕ!$BX1393,ДАННЫЕ!$F$1,"y")&gt;1,1,0)&amp;"VG"&amp;IF(ДАННЫЕ!$BH1393="0",1,0)&amp;"o"&amp;IF(T1393+ДАННЫЕ!$AF1393+ДАННЫЕ!$AG1393+ДАННЫЕ!$AH1393+ДАННЫЕ!$AI1393+ДАННЫЕ!$AJ1393+ДАННЫЕ!$AP1393+ДАННЫЕ!$AQ1393+ДАННЫЕ!$AR1393+ДАННЫЕ!$AU1393+ДАННЫЕ!$AW1393+ДАННЫЕ!$AS1393+ДАННЫЕ!$AT1393&gt;0,1,0)&amp;"x"&amp;ДАННЫЕ!$AG1393&amp;"p"&amp;IF(ДАННЫЕ!$BY1393&gt;0,1,0)&amp;"v"&amp;IF(ДАННЫЕ!$BZ1393&gt;0,1,0)&amp;"n"&amp;ДАННЫЕ!$CA1393&amp;"t"&amp;ДАННЫЕ!$AY1393&amp;"k"&amp;ДАННЫЕ!$CB1393&amp;"q"&amp;ДАННЫЕ!$CC1393&amp;"w"&amp;ДАННЫЕ!$CD1393&amp;"e"&amp;ДАННЫЕ!$CE1393&amp;"m"&amp;ДАННЫЕ!$CF1393&amp;"c"&amp;ДАННЫЕ!$CG1393&amp;"z"&amp;ДАННЫЕ!$CH1393&amp;"d"&amp;IF(H1393=4,1,0)&amp;"s"&amp;IF(ДАННЫЕ!$J1393=1,0,1)&amp;"u"&amp;IF(ДАННЫЕ!$CJ1393&gt;0,1,0)</f>
        <v>g0cf0a06AR1VG0o0xp0v0ntkqwemczd0s1u0</v>
      </c>
      <c r="O1393" s="28" t="str">
        <f>ДАННЫЕ!$I1393&amp;"g"&amp;B1393&amp;A1393&amp;"f"&amp;P1393&amp;"c"&amp;IF(ДАННЫЕ!$U1393&gt;0,1,0)&amp;"s"&amp;IF(ДАННЫЕ!$Q1393&gt;0,IF(YEAR(ДАННЫЕ!$F$1)=YEAR(ДАННЫЕ!$Q1393),IF(MONTH(ДАННЫЕ!$F$1)=MONTH(ДАННЫЕ!$Q1393),111,11),1),0)&amp;"i"&amp;IF(ДАННЫЕ!$R1393+ДАННЫЕ!$S1393+ДАННЫЕ!$T1393=0,0,1)&amp;"h"&amp;IF(ДАННЫЕ!$P1393&gt;0,1,0)&amp;"p"&amp;IF(ДАННЫЕ!$CI1393&gt;0,IF(YEAR(ДАННЫЕ!$F$1)=YEAR(ДАННЫЕ!$CI1393),IF(MONTH(ДАННЫЕ!$F$1)=MONTH(ДАННЫЕ!$CI1393),111,11),1),0)&amp;"d"&amp;IF(ДАННЫЕ!$CJ1393&gt;0,IF(YEAR(ДАННЫЕ!$F$1)=YEAR(ДАННЫЕ!$CJ1393),IF(MONTH(ДАННЫЕ!$F$1)=MONTH(ДАННЫЕ!$CJ1393),111,11),1),0)&amp;"o"&amp;IF(ДАННЫЕ!$CK1393&gt;0,IF(MONTH(ДАННЫЕ!$F$1)=MONTH(ДАННЫЕ!$CK1393),111,11),0)&amp;"v"&amp;IF(ДАННЫЕ!$BE1393&gt;0,IF(MONTH(ДАННЫЕ!$F$1)=MONTH(ДАННЫЕ!$BE1393),111,11),0)</f>
        <v>g00f0c0s0i0h0p0d0o0v0</v>
      </c>
      <c r="P1393" s="15">
        <f t="shared" si="68"/>
        <v>0</v>
      </c>
      <c r="Q1393" s="15">
        <f>IF(ДАННЫЕ!$F$1&gt;ДАННЫЕ!$N1393,IF(YEAR(ДАННЫЕ!$F$1)=YEAR(ДАННЫЕ!M1393),1,0),0)</f>
        <v>0</v>
      </c>
      <c r="R1393" s="15">
        <f>IF(ДАННЫЕ!$F$1&gt;ДАННЫЕ!$N1393,IF(YEAR(ДАННЫЕ!$F$1)=YEAR(ДАННЫЕ!N1393),1,0),0)</f>
        <v>0</v>
      </c>
      <c r="S1393" s="15">
        <f>IF(ДАННЫЕ!$AA1393="2А",1,IF(ДАННЫЕ!$AA1393="2Б",2,IF(ДАННЫЕ!$AA1393="2В",3,IF(ДАННЫЕ!$AA1393=3,4,IF(ДАННЫЕ!$AA1393="4А",5,IF(ДАННЫЕ!$AA1393="4Б",6,IF(ДАННЫЕ!$AA1393="4В",7,IF(ДАННЫЕ!$AA1393=5,8,0))))))))</f>
        <v>0</v>
      </c>
      <c r="T1393" s="15">
        <f>IF(OR(ДАННЫЕ!$AC1393=2,ДАННЫЕ!$AD1393=2,ДАННЫЕ!$AE1393=2),2,IF(OR(ДАННЫЕ!$AC1393=1,ДАННЫЕ!$AD1393=1,ДАННЫЕ!$AE1393=1),1,0))</f>
        <v>0</v>
      </c>
    </row>
    <row r="1394" spans="1:20" x14ac:dyDescent="0.2">
      <c r="A1394" s="78">
        <f>IF(B1394&gt;0,IF(MONTH(ДАННЫЕ!$F$1)=MONTH(ДАННЫЕ!$B1394),1,0),0)</f>
        <v>0</v>
      </c>
      <c r="B1394" s="14">
        <f>IF(ДАННЫЕ!$B1394&gt;0,IF(YEAR(ДАННЫЕ!$F$1)=YEAR(ДАННЫЕ!$B1394),1,0),0)</f>
        <v>0</v>
      </c>
      <c r="C1394" s="14">
        <f>IF(ДАННЫЕ!$CM1394&gt;0,IF(YEAR(ДАННЫЕ!$F$1)=YEAR(ДАННЫЕ!$CM1394),1,0),0)</f>
        <v>0</v>
      </c>
      <c r="D1394" s="14">
        <f>IF(ДАННЫЕ!$CJ1394&gt;0,IF(ДАННЫЕ!$CL1394&gt;ДАННЫЕ!$F$1,1,IF(ДАННЫЕ!$CL1394&gt;0,0,1)),0)</f>
        <v>0</v>
      </c>
      <c r="E1394" s="43" t="str">
        <f ca="1">IF(ДАННЫЕ!$F$1&gt;0,IF(ДАННЫЕ!$G1394&gt;0,DATEDIF(ДАННЫЕ!$G1394,ДАННЫЕ!$F$1,"y"),""),IF(ДАННЫЕ!$G1394&gt;0,DATEDIF(ДАННЫЕ!$G1394,TODAY(),"y"),""))</f>
        <v/>
      </c>
      <c r="F1394" s="43" t="str">
        <f xml:space="preserve"> IF(ДАННЫЕ!$F1394="М",IF(E1394&gt;=18,IF(E1394&lt;60,1,""),""),"")&amp;IF(ДАННЫЕ!$F1394="Ж",IF(E1394&gt;=18,IF(E1394&lt;55,1,""),""),"")</f>
        <v/>
      </c>
      <c r="G1394" s="43" t="str">
        <f xml:space="preserve"> IF(ДАННЫЕ!$F1394="М",IF(E1394&gt;=60,2,""),"")&amp;IF(ДАННЫЕ!$F1394="Ж",IF(E1394&gt;=55,2,""),"")</f>
        <v/>
      </c>
      <c r="H1394" s="43" t="str">
        <f t="shared" ca="1" si="66"/>
        <v/>
      </c>
      <c r="I1394" s="43" t="str">
        <f t="shared" ca="1" si="67"/>
        <v>03</v>
      </c>
      <c r="J1394" s="28" t="str">
        <f ca="1">ДАННЫЕ!$F1394&amp;H1394&amp;I1394&amp;ДАННЫЕ!$I1394&amp;"m"&amp;IF(ДАННЫЕ!$I1394&gt;0,IF(ДАННЫЕ!$J1394&gt;0,0,1),"")&amp;"f"&amp;IF(ДАННЫЕ!$R1394&gt;0,IF(YEAR(ДАННЫЕ!$F$1)=YEAR(ДАННЫЕ!$R1394),1,0),0)&amp;"z"&amp;ДАННЫЕ!$R1394&amp;"p"&amp;ДАННЫЕ!$S1394&amp;"i"&amp;ДАННЫЕ!$T1394&amp;"h"&amp;ДАННЫЕ!$K1394&amp;"be"&amp;ДАННЫЕ!$BI1394&amp;"CD"&amp;IF(ДАННЫЕ!BF1394&gt;500,4,IF(ДАННЫЕ!BF1394&gt;350,3,IF(ДАННЫЕ!BF1394&gt;200,2,IF(ДАННЫЕ!BF1394&gt;0,1,0))))&amp;"g"&amp;B1394&amp;"d"&amp;H1394&amp;"l"&amp;ДАННЫЕ!AT1394&amp;"a"&amp;ДАННЫЕ!$V1394&amp;"v"&amp;R1394&amp;"k"&amp;ДАННЫЕ!$U1394&amp;"s"&amp;ДАННЫЕ!$Y1394&amp;"t"&amp;ДАННЫЕ!$X1394&amp;"b"&amp;IF(ДАННЫЕ!$Q1394&gt;1,1,0)&amp;"PP"&amp;ДАННЫЕ!Z1394&amp;"c"&amp;S1394&amp;"x"&amp;IF(ДАННЫЕ!$BY1394&gt;0,IF(YEAR(ДАННЫЕ!$F$1)=YEAR(ДАННЫЕ!$BY1394),1,0),0)&amp;"n"&amp;IF(ДАННЫЕ!$BZ1394&gt;0,IF(YEAR(ДАННЫЕ!$F$1)=YEAR(ДАННЫЕ!$BZ1394),1,0),0)&amp;"u"&amp;D1394&amp;"z"&amp;IF(ДАННЫЕ!$CL1394&gt;0,IF(YEAR(ДАННЫЕ!$F$1)&gt;YEAR(ДАННЫЕ!$CL1394),11,12),0)</f>
        <v>03mf0zpihbeCD0g0dlav0kstb0PPc0x0n0u0z0</v>
      </c>
      <c r="K1394" s="28" t="str">
        <f ca="1">ДАННЫЕ!$I1394&amp;"x"&amp;B1394&amp;"w"&amp;IF(T1394+ДАННЫЕ!AD1394+ДАННЫЕ!AE1394+ДАННЫЕ!AF1394+ДАННЫЕ!AG1394+ДАННЫЕ!AH1394+ДАННЫЕ!$AL1394+ДАННЫЕ!AI1394+ДАННЫЕ!AJ1394+ДАННЫЕ!AK1394+ДАННЫЕ!AP1394+ДАННЫЕ!AQ1394+ДАННЫЕ!AR1394+ДАННЫЕ!$AM1394+ДАННЫЕ!$AN1394+ДАННЫЕ!AS1394+ДАННЫЕ!AT1394&gt;0,1,0)&amp;IF(OR(T1394=2,ДАННЫЕ!AD1394=2,ДАННЫЕ!AE1394=2,ДАННЫЕ!AF1394=2,ДАННЫЕ!AG1394=2,ДАННЫЕ!AH1394=2,ДАННЫЕ!$AL1394=2,ДАННЫЕ!AI1394=2,ДАННЫЕ!AJ1394=2,ДАННЫЕ!AK1394=2,ДАННЫЕ!AP1394=2,ДАННЫЕ!AQ1394=2,ДАННЫЕ!AR1394=2,ДАННЫЕ!$AM1394=2,ДАННЫЕ!$AN1394=2,ДАННЫЕ!AS1394=2,ДАННЫЕ!AT1394=2),2,0)&amp;"t"&amp;IF(T1394&gt;0,"1"&amp;T1394,"00")&amp;"f"&amp;IF(ДАННЫЕ!$AC1394,"1"&amp;ДАННЫЕ!$AC1394,"00")&amp;"b"&amp;IF(ДАННЫЕ!$AD1394,"1"&amp;ДАННЫЕ!$AD1394,"00")&amp;"g"&amp;IF(ДАННЫЕ!$AF1394,"1"&amp;ДАННЫЕ!$AF1394,"00")&amp;"c"&amp;IF(ДАННЫЕ!$AG1394,"1"&amp;ДАННЫЕ!$AG1394,"00")&amp;"i"&amp;IF(ДАННЫЕ!$AH1394,"1"&amp;ДАННЫЕ!$AH1394,"00")&amp;"r"&amp;IF(ДАННЫЕ!$AL1394,"1"&amp;ДАННЫЕ!$AL1394,"00")&amp;"m"&amp;IF(ДАННЫЕ!$AI1394,"1"&amp;ДАННЫЕ!$AI1394,"00")&amp;"hS"&amp;IF(ДАННЫЕ!$AJ1394,"1"&amp;ДАННЫЕ!$AJ1394,"00")&amp;"hZ"&amp;IF(ДАННЫЕ!$AK1394,"1"&amp;ДАННЫЕ!$AK1394,"00")&amp;"p"&amp;IF(ДАННЫЕ!$AP1394,"1"&amp;ДАННЫЕ!$AP1394,"00")&amp;"k"&amp;IF(ДАННЫЕ!$AQ1394,"1"&amp;ДАННЫЕ!$AQ1394,"00")&amp;"z"&amp;IF(ДАННЫЕ!$AR1394,"1"&amp;ДАННЫЕ!$AR1394,"00")&amp;"j"&amp;IF(ДАННЫЕ!$AM1394,"1"&amp;ДАННЫЕ!$AM1394,"00")&amp;"n"&amp;IF(ДАННЫЕ!$AN1394,"1"&amp;ДАННЫЕ!$AN1394,"00")&amp;"E"&amp;ДАННЫЕ!BI1394&amp;"L"&amp;ДАННЫЕ!AO1394&amp;"h"&amp;IF(ДАННЫЕ!$AU1394&gt;0,1,0)&amp;"v"&amp;IF(ДАННЫЕ!$AW1394&gt;0,1,0)&amp;"a"&amp;IF(ДАННЫЕ!$AS1394,"1"&amp;ДАННЫЕ!$AS1394,"00")&amp;"s"&amp;IF(ДАННЫЕ!$AT1394,"1"&amp;ДАННЫЕ!$AT1394,"00")&amp;"u"&amp;IF(ДАННЫЕ!$CJ1394&gt;0,1,0)&amp;"y"&amp;B1394&amp;"d"&amp;H1394&amp;"e"&amp;F1394&amp;G1394</f>
        <v>x0w00t00f00b00g00c00i00r00m00hS00hZ00p00k00z00j00n00ELh0v0a00s00u0y0de</v>
      </c>
      <c r="L1394" s="28" t="str">
        <f ca="1">ДАННЫЕ!$I1394&amp;"VN"&amp;IF(ДАННЫЕ!AW1394&gt;0,11,10)&amp;"CD"&amp;IF(ДАННЫЕ!BF1394&gt;500,16,IF(ДАННЫЕ!BF1394&gt;350,15,IF(ДАННЫЕ!BF1394&gt;=200,14,IF(ДАННЫЕ!BF1394&gt;=100,13,IF(ДАННЫЕ!BF1394&gt;=50,12,IF(ДАННЫЕ!BF1394&gt;0,11,10))))))&amp;"AR"&amp;IF(ДАННЫЕ!BX1394&gt;0,1,0)&amp;"GD"&amp;B1394&amp;"VV"&amp;IF(E1394&gt;=5,IF(E1394&lt;18,1,0),0)</f>
        <v>VN10CD10AR0GD0VV0</v>
      </c>
      <c r="M1394" s="28" t="str">
        <f>ДАННЫЕ!$I1394&amp;"b"&amp;ДАННЫЕ!$BI1394&amp;"r"&amp;ДАННЫЕ!$BJ1394&amp;"CD"&amp;IF(ДАННЫЕ!BF1394&gt;0,IF(ДАННЫЕ!BF1394&lt;200,1,IF(ДАННЫЕ!BF1394&lt;350,2,3)),0)&amp;"h"&amp;IF(ДАННЫЕ!$BK1394+ДАННЫЕ!$BL1394+ДАННЫЕ!$BM1394&gt;0,1,0)&amp;"x"&amp;ДАННЫЕ!$BK1394&amp;"y"&amp;ДАННЫЕ!$BL1394&amp;"z"&amp;ДАННЫЕ!$BM1394&amp;"c"&amp;IF(ДАННЫЕ!$BK1394+ДАННЫЕ!$BL1394+ДАННЫЕ!$BM1394=3,1,0)&amp;"a"&amp;IF(ДАННЫЕ!$BQ1394+ДАННЫЕ!$BR1394&gt;0,1,0)&amp;"d"&amp;ДАННЫЕ!$BQ1394&amp;"v"&amp;ДАННЫЕ!$BR1394&amp;"p"&amp;ДАННЫЕ!$BS1394&amp;"n"&amp;ДАННЫЕ!$BU1394&amp;"t"&amp;ДАННЫЕ!$BV1394&amp;"o"&amp;ДАННЫЕ!$BT1394&amp;"l"&amp;IF(ДАННЫЕ!$BN1394&gt;0,1,0)&amp;ДАННЫЕ!$BN1394&amp;"g"&amp;ДАННЫЕ!$BO1394&amp;"s"&amp;ДАННЫЕ!$BP1394&amp;"DZ"&amp;IF(ДАННЫЕ!B1394-ДАННЫЕ!G1394 &lt; 60,IF(ДАННЫЕ!B1394-ДАННЫЕ!G1394 &gt;= 0,1,0),0)&amp;"u"&amp;IF(ДАННЫЕ!$CJ1394&gt;0,1,0)</f>
        <v>brCD0h0xyzc0a0dvpntol0gsDZ1u0</v>
      </c>
      <c r="N1394" s="28" t="str">
        <f ca="1">ДАННЫЕ!$F1394&amp;ДАННЫЕ!$I1394&amp;"g"&amp;B1394&amp;"cf"&amp;D1394&amp;"a"&amp;IF(ДАННЫЕ!$BX1394&gt;0,1,0)&amp;IF(ДАННЫЕ!$BF1394&gt;500,1,IF(ДАННЫЕ!$BF1394&gt;350,2,IF(ДАННЫЕ!$BF1394&gt;=200,3,IF(ДАННЫЕ!$BF1394&gt;=100,4,IF(ДАННЫЕ!$BF1394&gt;=50,5,IF(ДАННЫЕ!$BF1394&lt;50,6,0))))))&amp;"AR"&amp;IF(DATEDIF(ДАННЫЕ!$BX1394,ДАННЫЕ!$F$1,"y")&gt;1,1,0)&amp;"VG"&amp;IF(ДАННЫЕ!$BH1394="0",1,0)&amp;"o"&amp;IF(T1394+ДАННЫЕ!$AF1394+ДАННЫЕ!$AG1394+ДАННЫЕ!$AH1394+ДАННЫЕ!$AI1394+ДАННЫЕ!$AJ1394+ДАННЫЕ!$AP1394+ДАННЫЕ!$AQ1394+ДАННЫЕ!$AR1394+ДАННЫЕ!$AU1394+ДАННЫЕ!$AW1394+ДАННЫЕ!$AS1394+ДАННЫЕ!$AT1394&gt;0,1,0)&amp;"x"&amp;ДАННЫЕ!$AG1394&amp;"p"&amp;IF(ДАННЫЕ!$BY1394&gt;0,1,0)&amp;"v"&amp;IF(ДАННЫЕ!$BZ1394&gt;0,1,0)&amp;"n"&amp;ДАННЫЕ!$CA1394&amp;"t"&amp;ДАННЫЕ!$AY1394&amp;"k"&amp;ДАННЫЕ!$CB1394&amp;"q"&amp;ДАННЫЕ!$CC1394&amp;"w"&amp;ДАННЫЕ!$CD1394&amp;"e"&amp;ДАННЫЕ!$CE1394&amp;"m"&amp;ДАННЫЕ!$CF1394&amp;"c"&amp;ДАННЫЕ!$CG1394&amp;"z"&amp;ДАННЫЕ!$CH1394&amp;"d"&amp;IF(H1394=4,1,0)&amp;"s"&amp;IF(ДАННЫЕ!$J1394=1,0,1)&amp;"u"&amp;IF(ДАННЫЕ!$CJ1394&gt;0,1,0)</f>
        <v>g0cf0a06AR1VG0o0xp0v0ntkqwemczd0s1u0</v>
      </c>
      <c r="O1394" s="28" t="str">
        <f>ДАННЫЕ!$I1394&amp;"g"&amp;B1394&amp;A1394&amp;"f"&amp;P1394&amp;"c"&amp;IF(ДАННЫЕ!$U1394&gt;0,1,0)&amp;"s"&amp;IF(ДАННЫЕ!$Q1394&gt;0,IF(YEAR(ДАННЫЕ!$F$1)=YEAR(ДАННЫЕ!$Q1394),IF(MONTH(ДАННЫЕ!$F$1)=MONTH(ДАННЫЕ!$Q1394),111,11),1),0)&amp;"i"&amp;IF(ДАННЫЕ!$R1394+ДАННЫЕ!$S1394+ДАННЫЕ!$T1394=0,0,1)&amp;"h"&amp;IF(ДАННЫЕ!$P1394&gt;0,1,0)&amp;"p"&amp;IF(ДАННЫЕ!$CI1394&gt;0,IF(YEAR(ДАННЫЕ!$F$1)=YEAR(ДАННЫЕ!$CI1394),IF(MONTH(ДАННЫЕ!$F$1)=MONTH(ДАННЫЕ!$CI1394),111,11),1),0)&amp;"d"&amp;IF(ДАННЫЕ!$CJ1394&gt;0,IF(YEAR(ДАННЫЕ!$F$1)=YEAR(ДАННЫЕ!$CJ1394),IF(MONTH(ДАННЫЕ!$F$1)=MONTH(ДАННЫЕ!$CJ1394),111,11),1),0)&amp;"o"&amp;IF(ДАННЫЕ!$CK1394&gt;0,IF(MONTH(ДАННЫЕ!$F$1)=MONTH(ДАННЫЕ!$CK1394),111,11),0)&amp;"v"&amp;IF(ДАННЫЕ!$BE1394&gt;0,IF(MONTH(ДАННЫЕ!$F$1)=MONTH(ДАННЫЕ!$BE1394),111,11),0)</f>
        <v>g00f0c0s0i0h0p0d0o0v0</v>
      </c>
      <c r="P1394" s="15">
        <f t="shared" si="68"/>
        <v>0</v>
      </c>
      <c r="Q1394" s="15">
        <f>IF(ДАННЫЕ!$F$1&gt;ДАННЫЕ!$N1394,IF(YEAR(ДАННЫЕ!$F$1)=YEAR(ДАННЫЕ!M1394),1,0),0)</f>
        <v>0</v>
      </c>
      <c r="R1394" s="15">
        <f>IF(ДАННЫЕ!$F$1&gt;ДАННЫЕ!$N1394,IF(YEAR(ДАННЫЕ!$F$1)=YEAR(ДАННЫЕ!N1394),1,0),0)</f>
        <v>0</v>
      </c>
      <c r="S1394" s="15">
        <f>IF(ДАННЫЕ!$AA1394="2А",1,IF(ДАННЫЕ!$AA1394="2Б",2,IF(ДАННЫЕ!$AA1394="2В",3,IF(ДАННЫЕ!$AA1394=3,4,IF(ДАННЫЕ!$AA1394="4А",5,IF(ДАННЫЕ!$AA1394="4Б",6,IF(ДАННЫЕ!$AA1394="4В",7,IF(ДАННЫЕ!$AA1394=5,8,0))))))))</f>
        <v>0</v>
      </c>
      <c r="T1394" s="15">
        <f>IF(OR(ДАННЫЕ!$AC1394=2,ДАННЫЕ!$AD1394=2,ДАННЫЕ!$AE1394=2),2,IF(OR(ДАННЫЕ!$AC1394=1,ДАННЫЕ!$AD1394=1,ДАННЫЕ!$AE1394=1),1,0))</f>
        <v>0</v>
      </c>
    </row>
    <row r="1395" spans="1:20" x14ac:dyDescent="0.2">
      <c r="A1395" s="78">
        <f>IF(B1395&gt;0,IF(MONTH(ДАННЫЕ!$F$1)=MONTH(ДАННЫЕ!$B1395),1,0),0)</f>
        <v>0</v>
      </c>
      <c r="B1395" s="14">
        <f>IF(ДАННЫЕ!$B1395&gt;0,IF(YEAR(ДАННЫЕ!$F$1)=YEAR(ДАННЫЕ!$B1395),1,0),0)</f>
        <v>0</v>
      </c>
      <c r="C1395" s="14">
        <f>IF(ДАННЫЕ!$CM1395&gt;0,IF(YEAR(ДАННЫЕ!$F$1)=YEAR(ДАННЫЕ!$CM1395),1,0),0)</f>
        <v>0</v>
      </c>
      <c r="D1395" s="14">
        <f>IF(ДАННЫЕ!$CJ1395&gt;0,IF(ДАННЫЕ!$CL1395&gt;ДАННЫЕ!$F$1,1,IF(ДАННЫЕ!$CL1395&gt;0,0,1)),0)</f>
        <v>0</v>
      </c>
      <c r="E1395" s="43" t="str">
        <f ca="1">IF(ДАННЫЕ!$F$1&gt;0,IF(ДАННЫЕ!$G1395&gt;0,DATEDIF(ДАННЫЕ!$G1395,ДАННЫЕ!$F$1,"y"),""),IF(ДАННЫЕ!$G1395&gt;0,DATEDIF(ДАННЫЕ!$G1395,TODAY(),"y"),""))</f>
        <v/>
      </c>
      <c r="F1395" s="43" t="str">
        <f xml:space="preserve"> IF(ДАННЫЕ!$F1395="М",IF(E1395&gt;=18,IF(E1395&lt;60,1,""),""),"")&amp;IF(ДАННЫЕ!$F1395="Ж",IF(E1395&gt;=18,IF(E1395&lt;55,1,""),""),"")</f>
        <v/>
      </c>
      <c r="G1395" s="43" t="str">
        <f xml:space="preserve"> IF(ДАННЫЕ!$F1395="М",IF(E1395&gt;=60,2,""),"")&amp;IF(ДАННЫЕ!$F1395="Ж",IF(E1395&gt;=55,2,""),"")</f>
        <v/>
      </c>
      <c r="H1395" s="43" t="str">
        <f t="shared" ca="1" si="66"/>
        <v/>
      </c>
      <c r="I1395" s="43" t="str">
        <f t="shared" ca="1" si="67"/>
        <v>03</v>
      </c>
      <c r="J1395" s="28" t="str">
        <f ca="1">ДАННЫЕ!$F1395&amp;H1395&amp;I1395&amp;ДАННЫЕ!$I1395&amp;"m"&amp;IF(ДАННЫЕ!$I1395&gt;0,IF(ДАННЫЕ!$J1395&gt;0,0,1),"")&amp;"f"&amp;IF(ДАННЫЕ!$R1395&gt;0,IF(YEAR(ДАННЫЕ!$F$1)=YEAR(ДАННЫЕ!$R1395),1,0),0)&amp;"z"&amp;ДАННЫЕ!$R1395&amp;"p"&amp;ДАННЫЕ!$S1395&amp;"i"&amp;ДАННЫЕ!$T1395&amp;"h"&amp;ДАННЫЕ!$K1395&amp;"be"&amp;ДАННЫЕ!$BI1395&amp;"CD"&amp;IF(ДАННЫЕ!BF1395&gt;500,4,IF(ДАННЫЕ!BF1395&gt;350,3,IF(ДАННЫЕ!BF1395&gt;200,2,IF(ДАННЫЕ!BF1395&gt;0,1,0))))&amp;"g"&amp;B1395&amp;"d"&amp;H1395&amp;"l"&amp;ДАННЫЕ!AT1395&amp;"a"&amp;ДАННЫЕ!$V1395&amp;"v"&amp;R1395&amp;"k"&amp;ДАННЫЕ!$U1395&amp;"s"&amp;ДАННЫЕ!$Y1395&amp;"t"&amp;ДАННЫЕ!$X1395&amp;"b"&amp;IF(ДАННЫЕ!$Q1395&gt;1,1,0)&amp;"PP"&amp;ДАННЫЕ!Z1395&amp;"c"&amp;S1395&amp;"x"&amp;IF(ДАННЫЕ!$BY1395&gt;0,IF(YEAR(ДАННЫЕ!$F$1)=YEAR(ДАННЫЕ!$BY1395),1,0),0)&amp;"n"&amp;IF(ДАННЫЕ!$BZ1395&gt;0,IF(YEAR(ДАННЫЕ!$F$1)=YEAR(ДАННЫЕ!$BZ1395),1,0),0)&amp;"u"&amp;D1395&amp;"z"&amp;IF(ДАННЫЕ!$CL1395&gt;0,IF(YEAR(ДАННЫЕ!$F$1)&gt;YEAR(ДАННЫЕ!$CL1395),11,12),0)</f>
        <v>03mf0zpihbeCD0g0dlav0kstb0PPc0x0n0u0z0</v>
      </c>
      <c r="K1395" s="28" t="str">
        <f ca="1">ДАННЫЕ!$I1395&amp;"x"&amp;B1395&amp;"w"&amp;IF(T1395+ДАННЫЕ!AD1395+ДАННЫЕ!AE1395+ДАННЫЕ!AF1395+ДАННЫЕ!AG1395+ДАННЫЕ!AH1395+ДАННЫЕ!$AL1395+ДАННЫЕ!AI1395+ДАННЫЕ!AJ1395+ДАННЫЕ!AK1395+ДАННЫЕ!AP1395+ДАННЫЕ!AQ1395+ДАННЫЕ!AR1395+ДАННЫЕ!$AM1395+ДАННЫЕ!$AN1395+ДАННЫЕ!AS1395+ДАННЫЕ!AT1395&gt;0,1,0)&amp;IF(OR(T1395=2,ДАННЫЕ!AD1395=2,ДАННЫЕ!AE1395=2,ДАННЫЕ!AF1395=2,ДАННЫЕ!AG1395=2,ДАННЫЕ!AH1395=2,ДАННЫЕ!$AL1395=2,ДАННЫЕ!AI1395=2,ДАННЫЕ!AJ1395=2,ДАННЫЕ!AK1395=2,ДАННЫЕ!AP1395=2,ДАННЫЕ!AQ1395=2,ДАННЫЕ!AR1395=2,ДАННЫЕ!$AM1395=2,ДАННЫЕ!$AN1395=2,ДАННЫЕ!AS1395=2,ДАННЫЕ!AT1395=2),2,0)&amp;"t"&amp;IF(T1395&gt;0,"1"&amp;T1395,"00")&amp;"f"&amp;IF(ДАННЫЕ!$AC1395,"1"&amp;ДАННЫЕ!$AC1395,"00")&amp;"b"&amp;IF(ДАННЫЕ!$AD1395,"1"&amp;ДАННЫЕ!$AD1395,"00")&amp;"g"&amp;IF(ДАННЫЕ!$AF1395,"1"&amp;ДАННЫЕ!$AF1395,"00")&amp;"c"&amp;IF(ДАННЫЕ!$AG1395,"1"&amp;ДАННЫЕ!$AG1395,"00")&amp;"i"&amp;IF(ДАННЫЕ!$AH1395,"1"&amp;ДАННЫЕ!$AH1395,"00")&amp;"r"&amp;IF(ДАННЫЕ!$AL1395,"1"&amp;ДАННЫЕ!$AL1395,"00")&amp;"m"&amp;IF(ДАННЫЕ!$AI1395,"1"&amp;ДАННЫЕ!$AI1395,"00")&amp;"hS"&amp;IF(ДАННЫЕ!$AJ1395,"1"&amp;ДАННЫЕ!$AJ1395,"00")&amp;"hZ"&amp;IF(ДАННЫЕ!$AK1395,"1"&amp;ДАННЫЕ!$AK1395,"00")&amp;"p"&amp;IF(ДАННЫЕ!$AP1395,"1"&amp;ДАННЫЕ!$AP1395,"00")&amp;"k"&amp;IF(ДАННЫЕ!$AQ1395,"1"&amp;ДАННЫЕ!$AQ1395,"00")&amp;"z"&amp;IF(ДАННЫЕ!$AR1395,"1"&amp;ДАННЫЕ!$AR1395,"00")&amp;"j"&amp;IF(ДАННЫЕ!$AM1395,"1"&amp;ДАННЫЕ!$AM1395,"00")&amp;"n"&amp;IF(ДАННЫЕ!$AN1395,"1"&amp;ДАННЫЕ!$AN1395,"00")&amp;"E"&amp;ДАННЫЕ!BI1395&amp;"L"&amp;ДАННЫЕ!AO1395&amp;"h"&amp;IF(ДАННЫЕ!$AU1395&gt;0,1,0)&amp;"v"&amp;IF(ДАННЫЕ!$AW1395&gt;0,1,0)&amp;"a"&amp;IF(ДАННЫЕ!$AS1395,"1"&amp;ДАННЫЕ!$AS1395,"00")&amp;"s"&amp;IF(ДАННЫЕ!$AT1395,"1"&amp;ДАННЫЕ!$AT1395,"00")&amp;"u"&amp;IF(ДАННЫЕ!$CJ1395&gt;0,1,0)&amp;"y"&amp;B1395&amp;"d"&amp;H1395&amp;"e"&amp;F1395&amp;G1395</f>
        <v>x0w00t00f00b00g00c00i00r00m00hS00hZ00p00k00z00j00n00ELh0v0a00s00u0y0de</v>
      </c>
      <c r="L1395" s="28" t="str">
        <f ca="1">ДАННЫЕ!$I1395&amp;"VN"&amp;IF(ДАННЫЕ!AW1395&gt;0,11,10)&amp;"CD"&amp;IF(ДАННЫЕ!BF1395&gt;500,16,IF(ДАННЫЕ!BF1395&gt;350,15,IF(ДАННЫЕ!BF1395&gt;=200,14,IF(ДАННЫЕ!BF1395&gt;=100,13,IF(ДАННЫЕ!BF1395&gt;=50,12,IF(ДАННЫЕ!BF1395&gt;0,11,10))))))&amp;"AR"&amp;IF(ДАННЫЕ!BX1395&gt;0,1,0)&amp;"GD"&amp;B1395&amp;"VV"&amp;IF(E1395&gt;=5,IF(E1395&lt;18,1,0),0)</f>
        <v>VN10CD10AR0GD0VV0</v>
      </c>
      <c r="M1395" s="28" t="str">
        <f>ДАННЫЕ!$I1395&amp;"b"&amp;ДАННЫЕ!$BI1395&amp;"r"&amp;ДАННЫЕ!$BJ1395&amp;"CD"&amp;IF(ДАННЫЕ!BF1395&gt;0,IF(ДАННЫЕ!BF1395&lt;200,1,IF(ДАННЫЕ!BF1395&lt;350,2,3)),0)&amp;"h"&amp;IF(ДАННЫЕ!$BK1395+ДАННЫЕ!$BL1395+ДАННЫЕ!$BM1395&gt;0,1,0)&amp;"x"&amp;ДАННЫЕ!$BK1395&amp;"y"&amp;ДАННЫЕ!$BL1395&amp;"z"&amp;ДАННЫЕ!$BM1395&amp;"c"&amp;IF(ДАННЫЕ!$BK1395+ДАННЫЕ!$BL1395+ДАННЫЕ!$BM1395=3,1,0)&amp;"a"&amp;IF(ДАННЫЕ!$BQ1395+ДАННЫЕ!$BR1395&gt;0,1,0)&amp;"d"&amp;ДАННЫЕ!$BQ1395&amp;"v"&amp;ДАННЫЕ!$BR1395&amp;"p"&amp;ДАННЫЕ!$BS1395&amp;"n"&amp;ДАННЫЕ!$BU1395&amp;"t"&amp;ДАННЫЕ!$BV1395&amp;"o"&amp;ДАННЫЕ!$BT1395&amp;"l"&amp;IF(ДАННЫЕ!$BN1395&gt;0,1,0)&amp;ДАННЫЕ!$BN1395&amp;"g"&amp;ДАННЫЕ!$BO1395&amp;"s"&amp;ДАННЫЕ!$BP1395&amp;"DZ"&amp;IF(ДАННЫЕ!B1395-ДАННЫЕ!G1395 &lt; 60,IF(ДАННЫЕ!B1395-ДАННЫЕ!G1395 &gt;= 0,1,0),0)&amp;"u"&amp;IF(ДАННЫЕ!$CJ1395&gt;0,1,0)</f>
        <v>brCD0h0xyzc0a0dvpntol0gsDZ1u0</v>
      </c>
      <c r="N1395" s="28" t="str">
        <f ca="1">ДАННЫЕ!$F1395&amp;ДАННЫЕ!$I1395&amp;"g"&amp;B1395&amp;"cf"&amp;D1395&amp;"a"&amp;IF(ДАННЫЕ!$BX1395&gt;0,1,0)&amp;IF(ДАННЫЕ!$BF1395&gt;500,1,IF(ДАННЫЕ!$BF1395&gt;350,2,IF(ДАННЫЕ!$BF1395&gt;=200,3,IF(ДАННЫЕ!$BF1395&gt;=100,4,IF(ДАННЫЕ!$BF1395&gt;=50,5,IF(ДАННЫЕ!$BF1395&lt;50,6,0))))))&amp;"AR"&amp;IF(DATEDIF(ДАННЫЕ!$BX1395,ДАННЫЕ!$F$1,"y")&gt;1,1,0)&amp;"VG"&amp;IF(ДАННЫЕ!$BH1395="0",1,0)&amp;"o"&amp;IF(T1395+ДАННЫЕ!$AF1395+ДАННЫЕ!$AG1395+ДАННЫЕ!$AH1395+ДАННЫЕ!$AI1395+ДАННЫЕ!$AJ1395+ДАННЫЕ!$AP1395+ДАННЫЕ!$AQ1395+ДАННЫЕ!$AR1395+ДАННЫЕ!$AU1395+ДАННЫЕ!$AW1395+ДАННЫЕ!$AS1395+ДАННЫЕ!$AT1395&gt;0,1,0)&amp;"x"&amp;ДАННЫЕ!$AG1395&amp;"p"&amp;IF(ДАННЫЕ!$BY1395&gt;0,1,0)&amp;"v"&amp;IF(ДАННЫЕ!$BZ1395&gt;0,1,0)&amp;"n"&amp;ДАННЫЕ!$CA1395&amp;"t"&amp;ДАННЫЕ!$AY1395&amp;"k"&amp;ДАННЫЕ!$CB1395&amp;"q"&amp;ДАННЫЕ!$CC1395&amp;"w"&amp;ДАННЫЕ!$CD1395&amp;"e"&amp;ДАННЫЕ!$CE1395&amp;"m"&amp;ДАННЫЕ!$CF1395&amp;"c"&amp;ДАННЫЕ!$CG1395&amp;"z"&amp;ДАННЫЕ!$CH1395&amp;"d"&amp;IF(H1395=4,1,0)&amp;"s"&amp;IF(ДАННЫЕ!$J1395=1,0,1)&amp;"u"&amp;IF(ДАННЫЕ!$CJ1395&gt;0,1,0)</f>
        <v>g0cf0a06AR1VG0o0xp0v0ntkqwemczd0s1u0</v>
      </c>
      <c r="O1395" s="28" t="str">
        <f>ДАННЫЕ!$I1395&amp;"g"&amp;B1395&amp;A1395&amp;"f"&amp;P1395&amp;"c"&amp;IF(ДАННЫЕ!$U1395&gt;0,1,0)&amp;"s"&amp;IF(ДАННЫЕ!$Q1395&gt;0,IF(YEAR(ДАННЫЕ!$F$1)=YEAR(ДАННЫЕ!$Q1395),IF(MONTH(ДАННЫЕ!$F$1)=MONTH(ДАННЫЕ!$Q1395),111,11),1),0)&amp;"i"&amp;IF(ДАННЫЕ!$R1395+ДАННЫЕ!$S1395+ДАННЫЕ!$T1395=0,0,1)&amp;"h"&amp;IF(ДАННЫЕ!$P1395&gt;0,1,0)&amp;"p"&amp;IF(ДАННЫЕ!$CI1395&gt;0,IF(YEAR(ДАННЫЕ!$F$1)=YEAR(ДАННЫЕ!$CI1395),IF(MONTH(ДАННЫЕ!$F$1)=MONTH(ДАННЫЕ!$CI1395),111,11),1),0)&amp;"d"&amp;IF(ДАННЫЕ!$CJ1395&gt;0,IF(YEAR(ДАННЫЕ!$F$1)=YEAR(ДАННЫЕ!$CJ1395),IF(MONTH(ДАННЫЕ!$F$1)=MONTH(ДАННЫЕ!$CJ1395),111,11),1),0)&amp;"o"&amp;IF(ДАННЫЕ!$CK1395&gt;0,IF(MONTH(ДАННЫЕ!$F$1)=MONTH(ДАННЫЕ!$CK1395),111,11),0)&amp;"v"&amp;IF(ДАННЫЕ!$BE1395&gt;0,IF(MONTH(ДАННЫЕ!$F$1)=MONTH(ДАННЫЕ!$BE1395),111,11),0)</f>
        <v>g00f0c0s0i0h0p0d0o0v0</v>
      </c>
      <c r="P1395" s="15">
        <f t="shared" si="68"/>
        <v>0</v>
      </c>
      <c r="Q1395" s="15">
        <f>IF(ДАННЫЕ!$F$1&gt;ДАННЫЕ!$N1395,IF(YEAR(ДАННЫЕ!$F$1)=YEAR(ДАННЫЕ!M1395),1,0),0)</f>
        <v>0</v>
      </c>
      <c r="R1395" s="15">
        <f>IF(ДАННЫЕ!$F$1&gt;ДАННЫЕ!$N1395,IF(YEAR(ДАННЫЕ!$F$1)=YEAR(ДАННЫЕ!N1395),1,0),0)</f>
        <v>0</v>
      </c>
      <c r="S1395" s="15">
        <f>IF(ДАННЫЕ!$AA1395="2А",1,IF(ДАННЫЕ!$AA1395="2Б",2,IF(ДАННЫЕ!$AA1395="2В",3,IF(ДАННЫЕ!$AA1395=3,4,IF(ДАННЫЕ!$AA1395="4А",5,IF(ДАННЫЕ!$AA1395="4Б",6,IF(ДАННЫЕ!$AA1395="4В",7,IF(ДАННЫЕ!$AA1395=5,8,0))))))))</f>
        <v>0</v>
      </c>
      <c r="T1395" s="15">
        <f>IF(OR(ДАННЫЕ!$AC1395=2,ДАННЫЕ!$AD1395=2,ДАННЫЕ!$AE1395=2),2,IF(OR(ДАННЫЕ!$AC1395=1,ДАННЫЕ!$AD1395=1,ДАННЫЕ!$AE1395=1),1,0))</f>
        <v>0</v>
      </c>
    </row>
    <row r="1396" spans="1:20" x14ac:dyDescent="0.2">
      <c r="A1396" s="78">
        <f>IF(B1396&gt;0,IF(MONTH(ДАННЫЕ!$F$1)=MONTH(ДАННЫЕ!$B1396),1,0),0)</f>
        <v>0</v>
      </c>
      <c r="B1396" s="14">
        <f>IF(ДАННЫЕ!$B1396&gt;0,IF(YEAR(ДАННЫЕ!$F$1)=YEAR(ДАННЫЕ!$B1396),1,0),0)</f>
        <v>0</v>
      </c>
      <c r="C1396" s="14">
        <f>IF(ДАННЫЕ!$CM1396&gt;0,IF(YEAR(ДАННЫЕ!$F$1)=YEAR(ДАННЫЕ!$CM1396),1,0),0)</f>
        <v>0</v>
      </c>
      <c r="D1396" s="14">
        <f>IF(ДАННЫЕ!$CJ1396&gt;0,IF(ДАННЫЕ!$CL1396&gt;ДАННЫЕ!$F$1,1,IF(ДАННЫЕ!$CL1396&gt;0,0,1)),0)</f>
        <v>0</v>
      </c>
      <c r="E1396" s="43" t="str">
        <f ca="1">IF(ДАННЫЕ!$F$1&gt;0,IF(ДАННЫЕ!$G1396&gt;0,DATEDIF(ДАННЫЕ!$G1396,ДАННЫЕ!$F$1,"y"),""),IF(ДАННЫЕ!$G1396&gt;0,DATEDIF(ДАННЫЕ!$G1396,TODAY(),"y"),""))</f>
        <v/>
      </c>
      <c r="F1396" s="43" t="str">
        <f xml:space="preserve"> IF(ДАННЫЕ!$F1396="М",IF(E1396&gt;=18,IF(E1396&lt;60,1,""),""),"")&amp;IF(ДАННЫЕ!$F1396="Ж",IF(E1396&gt;=18,IF(E1396&lt;55,1,""),""),"")</f>
        <v/>
      </c>
      <c r="G1396" s="43" t="str">
        <f xml:space="preserve"> IF(ДАННЫЕ!$F1396="М",IF(E1396&gt;=60,2,""),"")&amp;IF(ДАННЫЕ!$F1396="Ж",IF(E1396&gt;=55,2,""),"")</f>
        <v/>
      </c>
      <c r="H1396" s="43" t="str">
        <f t="shared" ca="1" si="66"/>
        <v/>
      </c>
      <c r="I1396" s="43" t="str">
        <f t="shared" ca="1" si="67"/>
        <v>03</v>
      </c>
      <c r="J1396" s="28" t="str">
        <f ca="1">ДАННЫЕ!$F1396&amp;H1396&amp;I1396&amp;ДАННЫЕ!$I1396&amp;"m"&amp;IF(ДАННЫЕ!$I1396&gt;0,IF(ДАННЫЕ!$J1396&gt;0,0,1),"")&amp;"f"&amp;IF(ДАННЫЕ!$R1396&gt;0,IF(YEAR(ДАННЫЕ!$F$1)=YEAR(ДАННЫЕ!$R1396),1,0),0)&amp;"z"&amp;ДАННЫЕ!$R1396&amp;"p"&amp;ДАННЫЕ!$S1396&amp;"i"&amp;ДАННЫЕ!$T1396&amp;"h"&amp;ДАННЫЕ!$K1396&amp;"be"&amp;ДАННЫЕ!$BI1396&amp;"CD"&amp;IF(ДАННЫЕ!BF1396&gt;500,4,IF(ДАННЫЕ!BF1396&gt;350,3,IF(ДАННЫЕ!BF1396&gt;200,2,IF(ДАННЫЕ!BF1396&gt;0,1,0))))&amp;"g"&amp;B1396&amp;"d"&amp;H1396&amp;"l"&amp;ДАННЫЕ!AT1396&amp;"a"&amp;ДАННЫЕ!$V1396&amp;"v"&amp;R1396&amp;"k"&amp;ДАННЫЕ!$U1396&amp;"s"&amp;ДАННЫЕ!$Y1396&amp;"t"&amp;ДАННЫЕ!$X1396&amp;"b"&amp;IF(ДАННЫЕ!$Q1396&gt;1,1,0)&amp;"PP"&amp;ДАННЫЕ!Z1396&amp;"c"&amp;S1396&amp;"x"&amp;IF(ДАННЫЕ!$BY1396&gt;0,IF(YEAR(ДАННЫЕ!$F$1)=YEAR(ДАННЫЕ!$BY1396),1,0),0)&amp;"n"&amp;IF(ДАННЫЕ!$BZ1396&gt;0,IF(YEAR(ДАННЫЕ!$F$1)=YEAR(ДАННЫЕ!$BZ1396),1,0),0)&amp;"u"&amp;D1396&amp;"z"&amp;IF(ДАННЫЕ!$CL1396&gt;0,IF(YEAR(ДАННЫЕ!$F$1)&gt;YEAR(ДАННЫЕ!$CL1396),11,12),0)</f>
        <v>03mf0zpihbeCD0g0dlav0kstb0PPc0x0n0u0z0</v>
      </c>
      <c r="K1396" s="28" t="str">
        <f ca="1">ДАННЫЕ!$I1396&amp;"x"&amp;B1396&amp;"w"&amp;IF(T1396+ДАННЫЕ!AD1396+ДАННЫЕ!AE1396+ДАННЫЕ!AF1396+ДАННЫЕ!AG1396+ДАННЫЕ!AH1396+ДАННЫЕ!$AL1396+ДАННЫЕ!AI1396+ДАННЫЕ!AJ1396+ДАННЫЕ!AK1396+ДАННЫЕ!AP1396+ДАННЫЕ!AQ1396+ДАННЫЕ!AR1396+ДАННЫЕ!$AM1396+ДАННЫЕ!$AN1396+ДАННЫЕ!AS1396+ДАННЫЕ!AT1396&gt;0,1,0)&amp;IF(OR(T1396=2,ДАННЫЕ!AD1396=2,ДАННЫЕ!AE1396=2,ДАННЫЕ!AF1396=2,ДАННЫЕ!AG1396=2,ДАННЫЕ!AH1396=2,ДАННЫЕ!$AL1396=2,ДАННЫЕ!AI1396=2,ДАННЫЕ!AJ1396=2,ДАННЫЕ!AK1396=2,ДАННЫЕ!AP1396=2,ДАННЫЕ!AQ1396=2,ДАННЫЕ!AR1396=2,ДАННЫЕ!$AM1396=2,ДАННЫЕ!$AN1396=2,ДАННЫЕ!AS1396=2,ДАННЫЕ!AT1396=2),2,0)&amp;"t"&amp;IF(T1396&gt;0,"1"&amp;T1396,"00")&amp;"f"&amp;IF(ДАННЫЕ!$AC1396,"1"&amp;ДАННЫЕ!$AC1396,"00")&amp;"b"&amp;IF(ДАННЫЕ!$AD1396,"1"&amp;ДАННЫЕ!$AD1396,"00")&amp;"g"&amp;IF(ДАННЫЕ!$AF1396,"1"&amp;ДАННЫЕ!$AF1396,"00")&amp;"c"&amp;IF(ДАННЫЕ!$AG1396,"1"&amp;ДАННЫЕ!$AG1396,"00")&amp;"i"&amp;IF(ДАННЫЕ!$AH1396,"1"&amp;ДАННЫЕ!$AH1396,"00")&amp;"r"&amp;IF(ДАННЫЕ!$AL1396,"1"&amp;ДАННЫЕ!$AL1396,"00")&amp;"m"&amp;IF(ДАННЫЕ!$AI1396,"1"&amp;ДАННЫЕ!$AI1396,"00")&amp;"hS"&amp;IF(ДАННЫЕ!$AJ1396,"1"&amp;ДАННЫЕ!$AJ1396,"00")&amp;"hZ"&amp;IF(ДАННЫЕ!$AK1396,"1"&amp;ДАННЫЕ!$AK1396,"00")&amp;"p"&amp;IF(ДАННЫЕ!$AP1396,"1"&amp;ДАННЫЕ!$AP1396,"00")&amp;"k"&amp;IF(ДАННЫЕ!$AQ1396,"1"&amp;ДАННЫЕ!$AQ1396,"00")&amp;"z"&amp;IF(ДАННЫЕ!$AR1396,"1"&amp;ДАННЫЕ!$AR1396,"00")&amp;"j"&amp;IF(ДАННЫЕ!$AM1396,"1"&amp;ДАННЫЕ!$AM1396,"00")&amp;"n"&amp;IF(ДАННЫЕ!$AN1396,"1"&amp;ДАННЫЕ!$AN1396,"00")&amp;"E"&amp;ДАННЫЕ!BI1396&amp;"L"&amp;ДАННЫЕ!AO1396&amp;"h"&amp;IF(ДАННЫЕ!$AU1396&gt;0,1,0)&amp;"v"&amp;IF(ДАННЫЕ!$AW1396&gt;0,1,0)&amp;"a"&amp;IF(ДАННЫЕ!$AS1396,"1"&amp;ДАННЫЕ!$AS1396,"00")&amp;"s"&amp;IF(ДАННЫЕ!$AT1396,"1"&amp;ДАННЫЕ!$AT1396,"00")&amp;"u"&amp;IF(ДАННЫЕ!$CJ1396&gt;0,1,0)&amp;"y"&amp;B1396&amp;"d"&amp;H1396&amp;"e"&amp;F1396&amp;G1396</f>
        <v>x0w00t00f00b00g00c00i00r00m00hS00hZ00p00k00z00j00n00ELh0v0a00s00u0y0de</v>
      </c>
      <c r="L1396" s="28" t="str">
        <f ca="1">ДАННЫЕ!$I1396&amp;"VN"&amp;IF(ДАННЫЕ!AW1396&gt;0,11,10)&amp;"CD"&amp;IF(ДАННЫЕ!BF1396&gt;500,16,IF(ДАННЫЕ!BF1396&gt;350,15,IF(ДАННЫЕ!BF1396&gt;=200,14,IF(ДАННЫЕ!BF1396&gt;=100,13,IF(ДАННЫЕ!BF1396&gt;=50,12,IF(ДАННЫЕ!BF1396&gt;0,11,10))))))&amp;"AR"&amp;IF(ДАННЫЕ!BX1396&gt;0,1,0)&amp;"GD"&amp;B1396&amp;"VV"&amp;IF(E1396&gt;=5,IF(E1396&lt;18,1,0),0)</f>
        <v>VN10CD10AR0GD0VV0</v>
      </c>
      <c r="M1396" s="28" t="str">
        <f>ДАННЫЕ!$I1396&amp;"b"&amp;ДАННЫЕ!$BI1396&amp;"r"&amp;ДАННЫЕ!$BJ1396&amp;"CD"&amp;IF(ДАННЫЕ!BF1396&gt;0,IF(ДАННЫЕ!BF1396&lt;200,1,IF(ДАННЫЕ!BF1396&lt;350,2,3)),0)&amp;"h"&amp;IF(ДАННЫЕ!$BK1396+ДАННЫЕ!$BL1396+ДАННЫЕ!$BM1396&gt;0,1,0)&amp;"x"&amp;ДАННЫЕ!$BK1396&amp;"y"&amp;ДАННЫЕ!$BL1396&amp;"z"&amp;ДАННЫЕ!$BM1396&amp;"c"&amp;IF(ДАННЫЕ!$BK1396+ДАННЫЕ!$BL1396+ДАННЫЕ!$BM1396=3,1,0)&amp;"a"&amp;IF(ДАННЫЕ!$BQ1396+ДАННЫЕ!$BR1396&gt;0,1,0)&amp;"d"&amp;ДАННЫЕ!$BQ1396&amp;"v"&amp;ДАННЫЕ!$BR1396&amp;"p"&amp;ДАННЫЕ!$BS1396&amp;"n"&amp;ДАННЫЕ!$BU1396&amp;"t"&amp;ДАННЫЕ!$BV1396&amp;"o"&amp;ДАННЫЕ!$BT1396&amp;"l"&amp;IF(ДАННЫЕ!$BN1396&gt;0,1,0)&amp;ДАННЫЕ!$BN1396&amp;"g"&amp;ДАННЫЕ!$BO1396&amp;"s"&amp;ДАННЫЕ!$BP1396&amp;"DZ"&amp;IF(ДАННЫЕ!B1396-ДАННЫЕ!G1396 &lt; 60,IF(ДАННЫЕ!B1396-ДАННЫЕ!G1396 &gt;= 0,1,0),0)&amp;"u"&amp;IF(ДАННЫЕ!$CJ1396&gt;0,1,0)</f>
        <v>brCD0h0xyzc0a0dvpntol0gsDZ1u0</v>
      </c>
      <c r="N1396" s="28" t="str">
        <f ca="1">ДАННЫЕ!$F1396&amp;ДАННЫЕ!$I1396&amp;"g"&amp;B1396&amp;"cf"&amp;D1396&amp;"a"&amp;IF(ДАННЫЕ!$BX1396&gt;0,1,0)&amp;IF(ДАННЫЕ!$BF1396&gt;500,1,IF(ДАННЫЕ!$BF1396&gt;350,2,IF(ДАННЫЕ!$BF1396&gt;=200,3,IF(ДАННЫЕ!$BF1396&gt;=100,4,IF(ДАННЫЕ!$BF1396&gt;=50,5,IF(ДАННЫЕ!$BF1396&lt;50,6,0))))))&amp;"AR"&amp;IF(DATEDIF(ДАННЫЕ!$BX1396,ДАННЫЕ!$F$1,"y")&gt;1,1,0)&amp;"VG"&amp;IF(ДАННЫЕ!$BH1396="0",1,0)&amp;"o"&amp;IF(T1396+ДАННЫЕ!$AF1396+ДАННЫЕ!$AG1396+ДАННЫЕ!$AH1396+ДАННЫЕ!$AI1396+ДАННЫЕ!$AJ1396+ДАННЫЕ!$AP1396+ДАННЫЕ!$AQ1396+ДАННЫЕ!$AR1396+ДАННЫЕ!$AU1396+ДАННЫЕ!$AW1396+ДАННЫЕ!$AS1396+ДАННЫЕ!$AT1396&gt;0,1,0)&amp;"x"&amp;ДАННЫЕ!$AG1396&amp;"p"&amp;IF(ДАННЫЕ!$BY1396&gt;0,1,0)&amp;"v"&amp;IF(ДАННЫЕ!$BZ1396&gt;0,1,0)&amp;"n"&amp;ДАННЫЕ!$CA1396&amp;"t"&amp;ДАННЫЕ!$AY1396&amp;"k"&amp;ДАННЫЕ!$CB1396&amp;"q"&amp;ДАННЫЕ!$CC1396&amp;"w"&amp;ДАННЫЕ!$CD1396&amp;"e"&amp;ДАННЫЕ!$CE1396&amp;"m"&amp;ДАННЫЕ!$CF1396&amp;"c"&amp;ДАННЫЕ!$CG1396&amp;"z"&amp;ДАННЫЕ!$CH1396&amp;"d"&amp;IF(H1396=4,1,0)&amp;"s"&amp;IF(ДАННЫЕ!$J1396=1,0,1)&amp;"u"&amp;IF(ДАННЫЕ!$CJ1396&gt;0,1,0)</f>
        <v>g0cf0a06AR1VG0o0xp0v0ntkqwemczd0s1u0</v>
      </c>
      <c r="O1396" s="28" t="str">
        <f>ДАННЫЕ!$I1396&amp;"g"&amp;B1396&amp;A1396&amp;"f"&amp;P1396&amp;"c"&amp;IF(ДАННЫЕ!$U1396&gt;0,1,0)&amp;"s"&amp;IF(ДАННЫЕ!$Q1396&gt;0,IF(YEAR(ДАННЫЕ!$F$1)=YEAR(ДАННЫЕ!$Q1396),IF(MONTH(ДАННЫЕ!$F$1)=MONTH(ДАННЫЕ!$Q1396),111,11),1),0)&amp;"i"&amp;IF(ДАННЫЕ!$R1396+ДАННЫЕ!$S1396+ДАННЫЕ!$T1396=0,0,1)&amp;"h"&amp;IF(ДАННЫЕ!$P1396&gt;0,1,0)&amp;"p"&amp;IF(ДАННЫЕ!$CI1396&gt;0,IF(YEAR(ДАННЫЕ!$F$1)=YEAR(ДАННЫЕ!$CI1396),IF(MONTH(ДАННЫЕ!$F$1)=MONTH(ДАННЫЕ!$CI1396),111,11),1),0)&amp;"d"&amp;IF(ДАННЫЕ!$CJ1396&gt;0,IF(YEAR(ДАННЫЕ!$F$1)=YEAR(ДАННЫЕ!$CJ1396),IF(MONTH(ДАННЫЕ!$F$1)=MONTH(ДАННЫЕ!$CJ1396),111,11),1),0)&amp;"o"&amp;IF(ДАННЫЕ!$CK1396&gt;0,IF(MONTH(ДАННЫЕ!$F$1)=MONTH(ДАННЫЕ!$CK1396),111,11),0)&amp;"v"&amp;IF(ДАННЫЕ!$BE1396&gt;0,IF(MONTH(ДАННЫЕ!$F$1)=MONTH(ДАННЫЕ!$BE1396),111,11),0)</f>
        <v>g00f0c0s0i0h0p0d0o0v0</v>
      </c>
      <c r="P1396" s="15">
        <f t="shared" si="68"/>
        <v>0</v>
      </c>
      <c r="Q1396" s="15">
        <f>IF(ДАННЫЕ!$F$1&gt;ДАННЫЕ!$N1396,IF(YEAR(ДАННЫЕ!$F$1)=YEAR(ДАННЫЕ!M1396),1,0),0)</f>
        <v>0</v>
      </c>
      <c r="R1396" s="15">
        <f>IF(ДАННЫЕ!$F$1&gt;ДАННЫЕ!$N1396,IF(YEAR(ДАННЫЕ!$F$1)=YEAR(ДАННЫЕ!N1396),1,0),0)</f>
        <v>0</v>
      </c>
      <c r="S1396" s="15">
        <f>IF(ДАННЫЕ!$AA1396="2А",1,IF(ДАННЫЕ!$AA1396="2Б",2,IF(ДАННЫЕ!$AA1396="2В",3,IF(ДАННЫЕ!$AA1396=3,4,IF(ДАННЫЕ!$AA1396="4А",5,IF(ДАННЫЕ!$AA1396="4Б",6,IF(ДАННЫЕ!$AA1396="4В",7,IF(ДАННЫЕ!$AA1396=5,8,0))))))))</f>
        <v>0</v>
      </c>
      <c r="T1396" s="15">
        <f>IF(OR(ДАННЫЕ!$AC1396=2,ДАННЫЕ!$AD1396=2,ДАННЫЕ!$AE1396=2),2,IF(OR(ДАННЫЕ!$AC1396=1,ДАННЫЕ!$AD1396=1,ДАННЫЕ!$AE1396=1),1,0))</f>
        <v>0</v>
      </c>
    </row>
    <row r="1397" spans="1:20" x14ac:dyDescent="0.2">
      <c r="A1397" s="78">
        <f>IF(B1397&gt;0,IF(MONTH(ДАННЫЕ!$F$1)=MONTH(ДАННЫЕ!$B1397),1,0),0)</f>
        <v>0</v>
      </c>
      <c r="B1397" s="14">
        <f>IF(ДАННЫЕ!$B1397&gt;0,IF(YEAR(ДАННЫЕ!$F$1)=YEAR(ДАННЫЕ!$B1397),1,0),0)</f>
        <v>0</v>
      </c>
      <c r="C1397" s="14">
        <f>IF(ДАННЫЕ!$CM1397&gt;0,IF(YEAR(ДАННЫЕ!$F$1)=YEAR(ДАННЫЕ!$CM1397),1,0),0)</f>
        <v>0</v>
      </c>
      <c r="D1397" s="14">
        <f>IF(ДАННЫЕ!$CJ1397&gt;0,IF(ДАННЫЕ!$CL1397&gt;ДАННЫЕ!$F$1,1,IF(ДАННЫЕ!$CL1397&gt;0,0,1)),0)</f>
        <v>0</v>
      </c>
      <c r="E1397" s="43" t="str">
        <f ca="1">IF(ДАННЫЕ!$F$1&gt;0,IF(ДАННЫЕ!$G1397&gt;0,DATEDIF(ДАННЫЕ!$G1397,ДАННЫЕ!$F$1,"y"),""),IF(ДАННЫЕ!$G1397&gt;0,DATEDIF(ДАННЫЕ!$G1397,TODAY(),"y"),""))</f>
        <v/>
      </c>
      <c r="F1397" s="43" t="str">
        <f xml:space="preserve"> IF(ДАННЫЕ!$F1397="М",IF(E1397&gt;=18,IF(E1397&lt;60,1,""),""),"")&amp;IF(ДАННЫЕ!$F1397="Ж",IF(E1397&gt;=18,IF(E1397&lt;55,1,""),""),"")</f>
        <v/>
      </c>
      <c r="G1397" s="43" t="str">
        <f xml:space="preserve"> IF(ДАННЫЕ!$F1397="М",IF(E1397&gt;=60,2,""),"")&amp;IF(ДАННЫЕ!$F1397="Ж",IF(E1397&gt;=55,2,""),"")</f>
        <v/>
      </c>
      <c r="H1397" s="43" t="str">
        <f t="shared" ca="1" si="66"/>
        <v/>
      </c>
      <c r="I1397" s="43" t="str">
        <f t="shared" ca="1" si="67"/>
        <v>03</v>
      </c>
      <c r="J1397" s="28" t="str">
        <f ca="1">ДАННЫЕ!$F1397&amp;H1397&amp;I1397&amp;ДАННЫЕ!$I1397&amp;"m"&amp;IF(ДАННЫЕ!$I1397&gt;0,IF(ДАННЫЕ!$J1397&gt;0,0,1),"")&amp;"f"&amp;IF(ДАННЫЕ!$R1397&gt;0,IF(YEAR(ДАННЫЕ!$F$1)=YEAR(ДАННЫЕ!$R1397),1,0),0)&amp;"z"&amp;ДАННЫЕ!$R1397&amp;"p"&amp;ДАННЫЕ!$S1397&amp;"i"&amp;ДАННЫЕ!$T1397&amp;"h"&amp;ДАННЫЕ!$K1397&amp;"be"&amp;ДАННЫЕ!$BI1397&amp;"CD"&amp;IF(ДАННЫЕ!BF1397&gt;500,4,IF(ДАННЫЕ!BF1397&gt;350,3,IF(ДАННЫЕ!BF1397&gt;200,2,IF(ДАННЫЕ!BF1397&gt;0,1,0))))&amp;"g"&amp;B1397&amp;"d"&amp;H1397&amp;"l"&amp;ДАННЫЕ!AT1397&amp;"a"&amp;ДАННЫЕ!$V1397&amp;"v"&amp;R1397&amp;"k"&amp;ДАННЫЕ!$U1397&amp;"s"&amp;ДАННЫЕ!$Y1397&amp;"t"&amp;ДАННЫЕ!$X1397&amp;"b"&amp;IF(ДАННЫЕ!$Q1397&gt;1,1,0)&amp;"PP"&amp;ДАННЫЕ!Z1397&amp;"c"&amp;S1397&amp;"x"&amp;IF(ДАННЫЕ!$BY1397&gt;0,IF(YEAR(ДАННЫЕ!$F$1)=YEAR(ДАННЫЕ!$BY1397),1,0),0)&amp;"n"&amp;IF(ДАННЫЕ!$BZ1397&gt;0,IF(YEAR(ДАННЫЕ!$F$1)=YEAR(ДАННЫЕ!$BZ1397),1,0),0)&amp;"u"&amp;D1397&amp;"z"&amp;IF(ДАННЫЕ!$CL1397&gt;0,IF(YEAR(ДАННЫЕ!$F$1)&gt;YEAR(ДАННЫЕ!$CL1397),11,12),0)</f>
        <v>03mf0zpihbeCD0g0dlav0kstb0PPc0x0n0u0z0</v>
      </c>
      <c r="K1397" s="28" t="str">
        <f ca="1">ДАННЫЕ!$I1397&amp;"x"&amp;B1397&amp;"w"&amp;IF(T1397+ДАННЫЕ!AD1397+ДАННЫЕ!AE1397+ДАННЫЕ!AF1397+ДАННЫЕ!AG1397+ДАННЫЕ!AH1397+ДАННЫЕ!$AL1397+ДАННЫЕ!AI1397+ДАННЫЕ!AJ1397+ДАННЫЕ!AK1397+ДАННЫЕ!AP1397+ДАННЫЕ!AQ1397+ДАННЫЕ!AR1397+ДАННЫЕ!$AM1397+ДАННЫЕ!$AN1397+ДАННЫЕ!AS1397+ДАННЫЕ!AT1397&gt;0,1,0)&amp;IF(OR(T1397=2,ДАННЫЕ!AD1397=2,ДАННЫЕ!AE1397=2,ДАННЫЕ!AF1397=2,ДАННЫЕ!AG1397=2,ДАННЫЕ!AH1397=2,ДАННЫЕ!$AL1397=2,ДАННЫЕ!AI1397=2,ДАННЫЕ!AJ1397=2,ДАННЫЕ!AK1397=2,ДАННЫЕ!AP1397=2,ДАННЫЕ!AQ1397=2,ДАННЫЕ!AR1397=2,ДАННЫЕ!$AM1397=2,ДАННЫЕ!$AN1397=2,ДАННЫЕ!AS1397=2,ДАННЫЕ!AT1397=2),2,0)&amp;"t"&amp;IF(T1397&gt;0,"1"&amp;T1397,"00")&amp;"f"&amp;IF(ДАННЫЕ!$AC1397,"1"&amp;ДАННЫЕ!$AC1397,"00")&amp;"b"&amp;IF(ДАННЫЕ!$AD1397,"1"&amp;ДАННЫЕ!$AD1397,"00")&amp;"g"&amp;IF(ДАННЫЕ!$AF1397,"1"&amp;ДАННЫЕ!$AF1397,"00")&amp;"c"&amp;IF(ДАННЫЕ!$AG1397,"1"&amp;ДАННЫЕ!$AG1397,"00")&amp;"i"&amp;IF(ДАННЫЕ!$AH1397,"1"&amp;ДАННЫЕ!$AH1397,"00")&amp;"r"&amp;IF(ДАННЫЕ!$AL1397,"1"&amp;ДАННЫЕ!$AL1397,"00")&amp;"m"&amp;IF(ДАННЫЕ!$AI1397,"1"&amp;ДАННЫЕ!$AI1397,"00")&amp;"hS"&amp;IF(ДАННЫЕ!$AJ1397,"1"&amp;ДАННЫЕ!$AJ1397,"00")&amp;"hZ"&amp;IF(ДАННЫЕ!$AK1397,"1"&amp;ДАННЫЕ!$AK1397,"00")&amp;"p"&amp;IF(ДАННЫЕ!$AP1397,"1"&amp;ДАННЫЕ!$AP1397,"00")&amp;"k"&amp;IF(ДАННЫЕ!$AQ1397,"1"&amp;ДАННЫЕ!$AQ1397,"00")&amp;"z"&amp;IF(ДАННЫЕ!$AR1397,"1"&amp;ДАННЫЕ!$AR1397,"00")&amp;"j"&amp;IF(ДАННЫЕ!$AM1397,"1"&amp;ДАННЫЕ!$AM1397,"00")&amp;"n"&amp;IF(ДАННЫЕ!$AN1397,"1"&amp;ДАННЫЕ!$AN1397,"00")&amp;"E"&amp;ДАННЫЕ!BI1397&amp;"L"&amp;ДАННЫЕ!AO1397&amp;"h"&amp;IF(ДАННЫЕ!$AU1397&gt;0,1,0)&amp;"v"&amp;IF(ДАННЫЕ!$AW1397&gt;0,1,0)&amp;"a"&amp;IF(ДАННЫЕ!$AS1397,"1"&amp;ДАННЫЕ!$AS1397,"00")&amp;"s"&amp;IF(ДАННЫЕ!$AT1397,"1"&amp;ДАННЫЕ!$AT1397,"00")&amp;"u"&amp;IF(ДАННЫЕ!$CJ1397&gt;0,1,0)&amp;"y"&amp;B1397&amp;"d"&amp;H1397&amp;"e"&amp;F1397&amp;G1397</f>
        <v>x0w00t00f00b00g00c00i00r00m00hS00hZ00p00k00z00j00n00ELh0v0a00s00u0y0de</v>
      </c>
      <c r="L1397" s="28" t="str">
        <f ca="1">ДАННЫЕ!$I1397&amp;"VN"&amp;IF(ДАННЫЕ!AW1397&gt;0,11,10)&amp;"CD"&amp;IF(ДАННЫЕ!BF1397&gt;500,16,IF(ДАННЫЕ!BF1397&gt;350,15,IF(ДАННЫЕ!BF1397&gt;=200,14,IF(ДАННЫЕ!BF1397&gt;=100,13,IF(ДАННЫЕ!BF1397&gt;=50,12,IF(ДАННЫЕ!BF1397&gt;0,11,10))))))&amp;"AR"&amp;IF(ДАННЫЕ!BX1397&gt;0,1,0)&amp;"GD"&amp;B1397&amp;"VV"&amp;IF(E1397&gt;=5,IF(E1397&lt;18,1,0),0)</f>
        <v>VN10CD10AR0GD0VV0</v>
      </c>
      <c r="M1397" s="28" t="str">
        <f>ДАННЫЕ!$I1397&amp;"b"&amp;ДАННЫЕ!$BI1397&amp;"r"&amp;ДАННЫЕ!$BJ1397&amp;"CD"&amp;IF(ДАННЫЕ!BF1397&gt;0,IF(ДАННЫЕ!BF1397&lt;200,1,IF(ДАННЫЕ!BF1397&lt;350,2,3)),0)&amp;"h"&amp;IF(ДАННЫЕ!$BK1397+ДАННЫЕ!$BL1397+ДАННЫЕ!$BM1397&gt;0,1,0)&amp;"x"&amp;ДАННЫЕ!$BK1397&amp;"y"&amp;ДАННЫЕ!$BL1397&amp;"z"&amp;ДАННЫЕ!$BM1397&amp;"c"&amp;IF(ДАННЫЕ!$BK1397+ДАННЫЕ!$BL1397+ДАННЫЕ!$BM1397=3,1,0)&amp;"a"&amp;IF(ДАННЫЕ!$BQ1397+ДАННЫЕ!$BR1397&gt;0,1,0)&amp;"d"&amp;ДАННЫЕ!$BQ1397&amp;"v"&amp;ДАННЫЕ!$BR1397&amp;"p"&amp;ДАННЫЕ!$BS1397&amp;"n"&amp;ДАННЫЕ!$BU1397&amp;"t"&amp;ДАННЫЕ!$BV1397&amp;"o"&amp;ДАННЫЕ!$BT1397&amp;"l"&amp;IF(ДАННЫЕ!$BN1397&gt;0,1,0)&amp;ДАННЫЕ!$BN1397&amp;"g"&amp;ДАННЫЕ!$BO1397&amp;"s"&amp;ДАННЫЕ!$BP1397&amp;"DZ"&amp;IF(ДАННЫЕ!B1397-ДАННЫЕ!G1397 &lt; 60,IF(ДАННЫЕ!B1397-ДАННЫЕ!G1397 &gt;= 0,1,0),0)&amp;"u"&amp;IF(ДАННЫЕ!$CJ1397&gt;0,1,0)</f>
        <v>brCD0h0xyzc0a0dvpntol0gsDZ1u0</v>
      </c>
      <c r="N1397" s="28" t="str">
        <f ca="1">ДАННЫЕ!$F1397&amp;ДАННЫЕ!$I1397&amp;"g"&amp;B1397&amp;"cf"&amp;D1397&amp;"a"&amp;IF(ДАННЫЕ!$BX1397&gt;0,1,0)&amp;IF(ДАННЫЕ!$BF1397&gt;500,1,IF(ДАННЫЕ!$BF1397&gt;350,2,IF(ДАННЫЕ!$BF1397&gt;=200,3,IF(ДАННЫЕ!$BF1397&gt;=100,4,IF(ДАННЫЕ!$BF1397&gt;=50,5,IF(ДАННЫЕ!$BF1397&lt;50,6,0))))))&amp;"AR"&amp;IF(DATEDIF(ДАННЫЕ!$BX1397,ДАННЫЕ!$F$1,"y")&gt;1,1,0)&amp;"VG"&amp;IF(ДАННЫЕ!$BH1397="0",1,0)&amp;"o"&amp;IF(T1397+ДАННЫЕ!$AF1397+ДАННЫЕ!$AG1397+ДАННЫЕ!$AH1397+ДАННЫЕ!$AI1397+ДАННЫЕ!$AJ1397+ДАННЫЕ!$AP1397+ДАННЫЕ!$AQ1397+ДАННЫЕ!$AR1397+ДАННЫЕ!$AU1397+ДАННЫЕ!$AW1397+ДАННЫЕ!$AS1397+ДАННЫЕ!$AT1397&gt;0,1,0)&amp;"x"&amp;ДАННЫЕ!$AG1397&amp;"p"&amp;IF(ДАННЫЕ!$BY1397&gt;0,1,0)&amp;"v"&amp;IF(ДАННЫЕ!$BZ1397&gt;0,1,0)&amp;"n"&amp;ДАННЫЕ!$CA1397&amp;"t"&amp;ДАННЫЕ!$AY1397&amp;"k"&amp;ДАННЫЕ!$CB1397&amp;"q"&amp;ДАННЫЕ!$CC1397&amp;"w"&amp;ДАННЫЕ!$CD1397&amp;"e"&amp;ДАННЫЕ!$CE1397&amp;"m"&amp;ДАННЫЕ!$CF1397&amp;"c"&amp;ДАННЫЕ!$CG1397&amp;"z"&amp;ДАННЫЕ!$CH1397&amp;"d"&amp;IF(H1397=4,1,0)&amp;"s"&amp;IF(ДАННЫЕ!$J1397=1,0,1)&amp;"u"&amp;IF(ДАННЫЕ!$CJ1397&gt;0,1,0)</f>
        <v>g0cf0a06AR1VG0o0xp0v0ntkqwemczd0s1u0</v>
      </c>
      <c r="O1397" s="28" t="str">
        <f>ДАННЫЕ!$I1397&amp;"g"&amp;B1397&amp;A1397&amp;"f"&amp;P1397&amp;"c"&amp;IF(ДАННЫЕ!$U1397&gt;0,1,0)&amp;"s"&amp;IF(ДАННЫЕ!$Q1397&gt;0,IF(YEAR(ДАННЫЕ!$F$1)=YEAR(ДАННЫЕ!$Q1397),IF(MONTH(ДАННЫЕ!$F$1)=MONTH(ДАННЫЕ!$Q1397),111,11),1),0)&amp;"i"&amp;IF(ДАННЫЕ!$R1397+ДАННЫЕ!$S1397+ДАННЫЕ!$T1397=0,0,1)&amp;"h"&amp;IF(ДАННЫЕ!$P1397&gt;0,1,0)&amp;"p"&amp;IF(ДАННЫЕ!$CI1397&gt;0,IF(YEAR(ДАННЫЕ!$F$1)=YEAR(ДАННЫЕ!$CI1397),IF(MONTH(ДАННЫЕ!$F$1)=MONTH(ДАННЫЕ!$CI1397),111,11),1),0)&amp;"d"&amp;IF(ДАННЫЕ!$CJ1397&gt;0,IF(YEAR(ДАННЫЕ!$F$1)=YEAR(ДАННЫЕ!$CJ1397),IF(MONTH(ДАННЫЕ!$F$1)=MONTH(ДАННЫЕ!$CJ1397),111,11),1),0)&amp;"o"&amp;IF(ДАННЫЕ!$CK1397&gt;0,IF(MONTH(ДАННЫЕ!$F$1)=MONTH(ДАННЫЕ!$CK1397),111,11),0)&amp;"v"&amp;IF(ДАННЫЕ!$BE1397&gt;0,IF(MONTH(ДАННЫЕ!$F$1)=MONTH(ДАННЫЕ!$BE1397),111,11),0)</f>
        <v>g00f0c0s0i0h0p0d0o0v0</v>
      </c>
      <c r="P1397" s="15">
        <f t="shared" si="68"/>
        <v>0</v>
      </c>
      <c r="Q1397" s="15">
        <f>IF(ДАННЫЕ!$F$1&gt;ДАННЫЕ!$N1397,IF(YEAR(ДАННЫЕ!$F$1)=YEAR(ДАННЫЕ!M1397),1,0),0)</f>
        <v>0</v>
      </c>
      <c r="R1397" s="15">
        <f>IF(ДАННЫЕ!$F$1&gt;ДАННЫЕ!$N1397,IF(YEAR(ДАННЫЕ!$F$1)=YEAR(ДАННЫЕ!N1397),1,0),0)</f>
        <v>0</v>
      </c>
      <c r="S1397" s="15">
        <f>IF(ДАННЫЕ!$AA1397="2А",1,IF(ДАННЫЕ!$AA1397="2Б",2,IF(ДАННЫЕ!$AA1397="2В",3,IF(ДАННЫЕ!$AA1397=3,4,IF(ДАННЫЕ!$AA1397="4А",5,IF(ДАННЫЕ!$AA1397="4Б",6,IF(ДАННЫЕ!$AA1397="4В",7,IF(ДАННЫЕ!$AA1397=5,8,0))))))))</f>
        <v>0</v>
      </c>
      <c r="T1397" s="15">
        <f>IF(OR(ДАННЫЕ!$AC1397=2,ДАННЫЕ!$AD1397=2,ДАННЫЕ!$AE1397=2),2,IF(OR(ДАННЫЕ!$AC1397=1,ДАННЫЕ!$AD1397=1,ДАННЫЕ!$AE1397=1),1,0))</f>
        <v>0</v>
      </c>
    </row>
    <row r="1398" spans="1:20" x14ac:dyDescent="0.2">
      <c r="A1398" s="78">
        <f>IF(B1398&gt;0,IF(MONTH(ДАННЫЕ!$F$1)=MONTH(ДАННЫЕ!$B1398),1,0),0)</f>
        <v>0</v>
      </c>
      <c r="B1398" s="14">
        <f>IF(ДАННЫЕ!$B1398&gt;0,IF(YEAR(ДАННЫЕ!$F$1)=YEAR(ДАННЫЕ!$B1398),1,0),0)</f>
        <v>0</v>
      </c>
      <c r="C1398" s="14">
        <f>IF(ДАННЫЕ!$CM1398&gt;0,IF(YEAR(ДАННЫЕ!$F$1)=YEAR(ДАННЫЕ!$CM1398),1,0),0)</f>
        <v>0</v>
      </c>
      <c r="D1398" s="14">
        <f>IF(ДАННЫЕ!$CJ1398&gt;0,IF(ДАННЫЕ!$CL1398&gt;ДАННЫЕ!$F$1,1,IF(ДАННЫЕ!$CL1398&gt;0,0,1)),0)</f>
        <v>0</v>
      </c>
      <c r="E1398" s="43" t="str">
        <f ca="1">IF(ДАННЫЕ!$F$1&gt;0,IF(ДАННЫЕ!$G1398&gt;0,DATEDIF(ДАННЫЕ!$G1398,ДАННЫЕ!$F$1,"y"),""),IF(ДАННЫЕ!$G1398&gt;0,DATEDIF(ДАННЫЕ!$G1398,TODAY(),"y"),""))</f>
        <v/>
      </c>
      <c r="F1398" s="43" t="str">
        <f xml:space="preserve"> IF(ДАННЫЕ!$F1398="М",IF(E1398&gt;=18,IF(E1398&lt;60,1,""),""),"")&amp;IF(ДАННЫЕ!$F1398="Ж",IF(E1398&gt;=18,IF(E1398&lt;55,1,""),""),"")</f>
        <v/>
      </c>
      <c r="G1398" s="43" t="str">
        <f xml:space="preserve"> IF(ДАННЫЕ!$F1398="М",IF(E1398&gt;=60,2,""),"")&amp;IF(ДАННЫЕ!$F1398="Ж",IF(E1398&gt;=55,2,""),"")</f>
        <v/>
      </c>
      <c r="H1398" s="43" t="str">
        <f t="shared" ca="1" si="66"/>
        <v/>
      </c>
      <c r="I1398" s="43" t="str">
        <f t="shared" ca="1" si="67"/>
        <v>03</v>
      </c>
      <c r="J1398" s="28" t="str">
        <f ca="1">ДАННЫЕ!$F1398&amp;H1398&amp;I1398&amp;ДАННЫЕ!$I1398&amp;"m"&amp;IF(ДАННЫЕ!$I1398&gt;0,IF(ДАННЫЕ!$J1398&gt;0,0,1),"")&amp;"f"&amp;IF(ДАННЫЕ!$R1398&gt;0,IF(YEAR(ДАННЫЕ!$F$1)=YEAR(ДАННЫЕ!$R1398),1,0),0)&amp;"z"&amp;ДАННЫЕ!$R1398&amp;"p"&amp;ДАННЫЕ!$S1398&amp;"i"&amp;ДАННЫЕ!$T1398&amp;"h"&amp;ДАННЫЕ!$K1398&amp;"be"&amp;ДАННЫЕ!$BI1398&amp;"CD"&amp;IF(ДАННЫЕ!BF1398&gt;500,4,IF(ДАННЫЕ!BF1398&gt;350,3,IF(ДАННЫЕ!BF1398&gt;200,2,IF(ДАННЫЕ!BF1398&gt;0,1,0))))&amp;"g"&amp;B1398&amp;"d"&amp;H1398&amp;"l"&amp;ДАННЫЕ!AT1398&amp;"a"&amp;ДАННЫЕ!$V1398&amp;"v"&amp;R1398&amp;"k"&amp;ДАННЫЕ!$U1398&amp;"s"&amp;ДАННЫЕ!$Y1398&amp;"t"&amp;ДАННЫЕ!$X1398&amp;"b"&amp;IF(ДАННЫЕ!$Q1398&gt;1,1,0)&amp;"PP"&amp;ДАННЫЕ!Z1398&amp;"c"&amp;S1398&amp;"x"&amp;IF(ДАННЫЕ!$BY1398&gt;0,IF(YEAR(ДАННЫЕ!$F$1)=YEAR(ДАННЫЕ!$BY1398),1,0),0)&amp;"n"&amp;IF(ДАННЫЕ!$BZ1398&gt;0,IF(YEAR(ДАННЫЕ!$F$1)=YEAR(ДАННЫЕ!$BZ1398),1,0),0)&amp;"u"&amp;D1398&amp;"z"&amp;IF(ДАННЫЕ!$CL1398&gt;0,IF(YEAR(ДАННЫЕ!$F$1)&gt;YEAR(ДАННЫЕ!$CL1398),11,12),0)</f>
        <v>03mf0zpihbeCD0g0dlav0kstb0PPc0x0n0u0z0</v>
      </c>
      <c r="K1398" s="28" t="str">
        <f ca="1">ДАННЫЕ!$I1398&amp;"x"&amp;B1398&amp;"w"&amp;IF(T1398+ДАННЫЕ!AD1398+ДАННЫЕ!AE1398+ДАННЫЕ!AF1398+ДАННЫЕ!AG1398+ДАННЫЕ!AH1398+ДАННЫЕ!$AL1398+ДАННЫЕ!AI1398+ДАННЫЕ!AJ1398+ДАННЫЕ!AK1398+ДАННЫЕ!AP1398+ДАННЫЕ!AQ1398+ДАННЫЕ!AR1398+ДАННЫЕ!$AM1398+ДАННЫЕ!$AN1398+ДАННЫЕ!AS1398+ДАННЫЕ!AT1398&gt;0,1,0)&amp;IF(OR(T1398=2,ДАННЫЕ!AD1398=2,ДАННЫЕ!AE1398=2,ДАННЫЕ!AF1398=2,ДАННЫЕ!AG1398=2,ДАННЫЕ!AH1398=2,ДАННЫЕ!$AL1398=2,ДАННЫЕ!AI1398=2,ДАННЫЕ!AJ1398=2,ДАННЫЕ!AK1398=2,ДАННЫЕ!AP1398=2,ДАННЫЕ!AQ1398=2,ДАННЫЕ!AR1398=2,ДАННЫЕ!$AM1398=2,ДАННЫЕ!$AN1398=2,ДАННЫЕ!AS1398=2,ДАННЫЕ!AT1398=2),2,0)&amp;"t"&amp;IF(T1398&gt;0,"1"&amp;T1398,"00")&amp;"f"&amp;IF(ДАННЫЕ!$AC1398,"1"&amp;ДАННЫЕ!$AC1398,"00")&amp;"b"&amp;IF(ДАННЫЕ!$AD1398,"1"&amp;ДАННЫЕ!$AD1398,"00")&amp;"g"&amp;IF(ДАННЫЕ!$AF1398,"1"&amp;ДАННЫЕ!$AF1398,"00")&amp;"c"&amp;IF(ДАННЫЕ!$AG1398,"1"&amp;ДАННЫЕ!$AG1398,"00")&amp;"i"&amp;IF(ДАННЫЕ!$AH1398,"1"&amp;ДАННЫЕ!$AH1398,"00")&amp;"r"&amp;IF(ДАННЫЕ!$AL1398,"1"&amp;ДАННЫЕ!$AL1398,"00")&amp;"m"&amp;IF(ДАННЫЕ!$AI1398,"1"&amp;ДАННЫЕ!$AI1398,"00")&amp;"hS"&amp;IF(ДАННЫЕ!$AJ1398,"1"&amp;ДАННЫЕ!$AJ1398,"00")&amp;"hZ"&amp;IF(ДАННЫЕ!$AK1398,"1"&amp;ДАННЫЕ!$AK1398,"00")&amp;"p"&amp;IF(ДАННЫЕ!$AP1398,"1"&amp;ДАННЫЕ!$AP1398,"00")&amp;"k"&amp;IF(ДАННЫЕ!$AQ1398,"1"&amp;ДАННЫЕ!$AQ1398,"00")&amp;"z"&amp;IF(ДАННЫЕ!$AR1398,"1"&amp;ДАННЫЕ!$AR1398,"00")&amp;"j"&amp;IF(ДАННЫЕ!$AM1398,"1"&amp;ДАННЫЕ!$AM1398,"00")&amp;"n"&amp;IF(ДАННЫЕ!$AN1398,"1"&amp;ДАННЫЕ!$AN1398,"00")&amp;"E"&amp;ДАННЫЕ!BI1398&amp;"L"&amp;ДАННЫЕ!AO1398&amp;"h"&amp;IF(ДАННЫЕ!$AU1398&gt;0,1,0)&amp;"v"&amp;IF(ДАННЫЕ!$AW1398&gt;0,1,0)&amp;"a"&amp;IF(ДАННЫЕ!$AS1398,"1"&amp;ДАННЫЕ!$AS1398,"00")&amp;"s"&amp;IF(ДАННЫЕ!$AT1398,"1"&amp;ДАННЫЕ!$AT1398,"00")&amp;"u"&amp;IF(ДАННЫЕ!$CJ1398&gt;0,1,0)&amp;"y"&amp;B1398&amp;"d"&amp;H1398&amp;"e"&amp;F1398&amp;G1398</f>
        <v>x0w00t00f00b00g00c00i00r00m00hS00hZ00p00k00z00j00n00ELh0v0a00s00u0y0de</v>
      </c>
      <c r="L1398" s="28" t="str">
        <f ca="1">ДАННЫЕ!$I1398&amp;"VN"&amp;IF(ДАННЫЕ!AW1398&gt;0,11,10)&amp;"CD"&amp;IF(ДАННЫЕ!BF1398&gt;500,16,IF(ДАННЫЕ!BF1398&gt;350,15,IF(ДАННЫЕ!BF1398&gt;=200,14,IF(ДАННЫЕ!BF1398&gt;=100,13,IF(ДАННЫЕ!BF1398&gt;=50,12,IF(ДАННЫЕ!BF1398&gt;0,11,10))))))&amp;"AR"&amp;IF(ДАННЫЕ!BX1398&gt;0,1,0)&amp;"GD"&amp;B1398&amp;"VV"&amp;IF(E1398&gt;=5,IF(E1398&lt;18,1,0),0)</f>
        <v>VN10CD10AR0GD0VV0</v>
      </c>
      <c r="M1398" s="28" t="str">
        <f>ДАННЫЕ!$I1398&amp;"b"&amp;ДАННЫЕ!$BI1398&amp;"r"&amp;ДАННЫЕ!$BJ1398&amp;"CD"&amp;IF(ДАННЫЕ!BF1398&gt;0,IF(ДАННЫЕ!BF1398&lt;200,1,IF(ДАННЫЕ!BF1398&lt;350,2,3)),0)&amp;"h"&amp;IF(ДАННЫЕ!$BK1398+ДАННЫЕ!$BL1398+ДАННЫЕ!$BM1398&gt;0,1,0)&amp;"x"&amp;ДАННЫЕ!$BK1398&amp;"y"&amp;ДАННЫЕ!$BL1398&amp;"z"&amp;ДАННЫЕ!$BM1398&amp;"c"&amp;IF(ДАННЫЕ!$BK1398+ДАННЫЕ!$BL1398+ДАННЫЕ!$BM1398=3,1,0)&amp;"a"&amp;IF(ДАННЫЕ!$BQ1398+ДАННЫЕ!$BR1398&gt;0,1,0)&amp;"d"&amp;ДАННЫЕ!$BQ1398&amp;"v"&amp;ДАННЫЕ!$BR1398&amp;"p"&amp;ДАННЫЕ!$BS1398&amp;"n"&amp;ДАННЫЕ!$BU1398&amp;"t"&amp;ДАННЫЕ!$BV1398&amp;"o"&amp;ДАННЫЕ!$BT1398&amp;"l"&amp;IF(ДАННЫЕ!$BN1398&gt;0,1,0)&amp;ДАННЫЕ!$BN1398&amp;"g"&amp;ДАННЫЕ!$BO1398&amp;"s"&amp;ДАННЫЕ!$BP1398&amp;"DZ"&amp;IF(ДАННЫЕ!B1398-ДАННЫЕ!G1398 &lt; 60,IF(ДАННЫЕ!B1398-ДАННЫЕ!G1398 &gt;= 0,1,0),0)&amp;"u"&amp;IF(ДАННЫЕ!$CJ1398&gt;0,1,0)</f>
        <v>brCD0h0xyzc0a0dvpntol0gsDZ1u0</v>
      </c>
      <c r="N1398" s="28" t="str">
        <f ca="1">ДАННЫЕ!$F1398&amp;ДАННЫЕ!$I1398&amp;"g"&amp;B1398&amp;"cf"&amp;D1398&amp;"a"&amp;IF(ДАННЫЕ!$BX1398&gt;0,1,0)&amp;IF(ДАННЫЕ!$BF1398&gt;500,1,IF(ДАННЫЕ!$BF1398&gt;350,2,IF(ДАННЫЕ!$BF1398&gt;=200,3,IF(ДАННЫЕ!$BF1398&gt;=100,4,IF(ДАННЫЕ!$BF1398&gt;=50,5,IF(ДАННЫЕ!$BF1398&lt;50,6,0))))))&amp;"AR"&amp;IF(DATEDIF(ДАННЫЕ!$BX1398,ДАННЫЕ!$F$1,"y")&gt;1,1,0)&amp;"VG"&amp;IF(ДАННЫЕ!$BH1398="0",1,0)&amp;"o"&amp;IF(T1398+ДАННЫЕ!$AF1398+ДАННЫЕ!$AG1398+ДАННЫЕ!$AH1398+ДАННЫЕ!$AI1398+ДАННЫЕ!$AJ1398+ДАННЫЕ!$AP1398+ДАННЫЕ!$AQ1398+ДАННЫЕ!$AR1398+ДАННЫЕ!$AU1398+ДАННЫЕ!$AW1398+ДАННЫЕ!$AS1398+ДАННЫЕ!$AT1398&gt;0,1,0)&amp;"x"&amp;ДАННЫЕ!$AG1398&amp;"p"&amp;IF(ДАННЫЕ!$BY1398&gt;0,1,0)&amp;"v"&amp;IF(ДАННЫЕ!$BZ1398&gt;0,1,0)&amp;"n"&amp;ДАННЫЕ!$CA1398&amp;"t"&amp;ДАННЫЕ!$AY1398&amp;"k"&amp;ДАННЫЕ!$CB1398&amp;"q"&amp;ДАННЫЕ!$CC1398&amp;"w"&amp;ДАННЫЕ!$CD1398&amp;"e"&amp;ДАННЫЕ!$CE1398&amp;"m"&amp;ДАННЫЕ!$CF1398&amp;"c"&amp;ДАННЫЕ!$CG1398&amp;"z"&amp;ДАННЫЕ!$CH1398&amp;"d"&amp;IF(H1398=4,1,0)&amp;"s"&amp;IF(ДАННЫЕ!$J1398=1,0,1)&amp;"u"&amp;IF(ДАННЫЕ!$CJ1398&gt;0,1,0)</f>
        <v>g0cf0a06AR1VG0o0xp0v0ntkqwemczd0s1u0</v>
      </c>
      <c r="O1398" s="28" t="str">
        <f>ДАННЫЕ!$I1398&amp;"g"&amp;B1398&amp;A1398&amp;"f"&amp;P1398&amp;"c"&amp;IF(ДАННЫЕ!$U1398&gt;0,1,0)&amp;"s"&amp;IF(ДАННЫЕ!$Q1398&gt;0,IF(YEAR(ДАННЫЕ!$F$1)=YEAR(ДАННЫЕ!$Q1398),IF(MONTH(ДАННЫЕ!$F$1)=MONTH(ДАННЫЕ!$Q1398),111,11),1),0)&amp;"i"&amp;IF(ДАННЫЕ!$R1398+ДАННЫЕ!$S1398+ДАННЫЕ!$T1398=0,0,1)&amp;"h"&amp;IF(ДАННЫЕ!$P1398&gt;0,1,0)&amp;"p"&amp;IF(ДАННЫЕ!$CI1398&gt;0,IF(YEAR(ДАННЫЕ!$F$1)=YEAR(ДАННЫЕ!$CI1398),IF(MONTH(ДАННЫЕ!$F$1)=MONTH(ДАННЫЕ!$CI1398),111,11),1),0)&amp;"d"&amp;IF(ДАННЫЕ!$CJ1398&gt;0,IF(YEAR(ДАННЫЕ!$F$1)=YEAR(ДАННЫЕ!$CJ1398),IF(MONTH(ДАННЫЕ!$F$1)=MONTH(ДАННЫЕ!$CJ1398),111,11),1),0)&amp;"o"&amp;IF(ДАННЫЕ!$CK1398&gt;0,IF(MONTH(ДАННЫЕ!$F$1)=MONTH(ДАННЫЕ!$CK1398),111,11),0)&amp;"v"&amp;IF(ДАННЫЕ!$BE1398&gt;0,IF(MONTH(ДАННЫЕ!$F$1)=MONTH(ДАННЫЕ!$BE1398),111,11),0)</f>
        <v>g00f0c0s0i0h0p0d0o0v0</v>
      </c>
      <c r="P1398" s="15">
        <f t="shared" si="68"/>
        <v>0</v>
      </c>
      <c r="Q1398" s="15">
        <f>IF(ДАННЫЕ!$F$1&gt;ДАННЫЕ!$N1398,IF(YEAR(ДАННЫЕ!$F$1)=YEAR(ДАННЫЕ!M1398),1,0),0)</f>
        <v>0</v>
      </c>
      <c r="R1398" s="15">
        <f>IF(ДАННЫЕ!$F$1&gt;ДАННЫЕ!$N1398,IF(YEAR(ДАННЫЕ!$F$1)=YEAR(ДАННЫЕ!N1398),1,0),0)</f>
        <v>0</v>
      </c>
      <c r="S1398" s="15">
        <f>IF(ДАННЫЕ!$AA1398="2А",1,IF(ДАННЫЕ!$AA1398="2Б",2,IF(ДАННЫЕ!$AA1398="2В",3,IF(ДАННЫЕ!$AA1398=3,4,IF(ДАННЫЕ!$AA1398="4А",5,IF(ДАННЫЕ!$AA1398="4Б",6,IF(ДАННЫЕ!$AA1398="4В",7,IF(ДАННЫЕ!$AA1398=5,8,0))))))))</f>
        <v>0</v>
      </c>
      <c r="T1398" s="15">
        <f>IF(OR(ДАННЫЕ!$AC1398=2,ДАННЫЕ!$AD1398=2,ДАННЫЕ!$AE1398=2),2,IF(OR(ДАННЫЕ!$AC1398=1,ДАННЫЕ!$AD1398=1,ДАННЫЕ!$AE1398=1),1,0))</f>
        <v>0</v>
      </c>
    </row>
    <row r="1399" spans="1:20" x14ac:dyDescent="0.2">
      <c r="A1399" s="78">
        <f>IF(B1399&gt;0,IF(MONTH(ДАННЫЕ!$F$1)=MONTH(ДАННЫЕ!$B1399),1,0),0)</f>
        <v>0</v>
      </c>
      <c r="B1399" s="14">
        <f>IF(ДАННЫЕ!$B1399&gt;0,IF(YEAR(ДАННЫЕ!$F$1)=YEAR(ДАННЫЕ!$B1399),1,0),0)</f>
        <v>0</v>
      </c>
      <c r="C1399" s="14">
        <f>IF(ДАННЫЕ!$CM1399&gt;0,IF(YEAR(ДАННЫЕ!$F$1)=YEAR(ДАННЫЕ!$CM1399),1,0),0)</f>
        <v>0</v>
      </c>
      <c r="D1399" s="14">
        <f>IF(ДАННЫЕ!$CJ1399&gt;0,IF(ДАННЫЕ!$CL1399&gt;ДАННЫЕ!$F$1,1,IF(ДАННЫЕ!$CL1399&gt;0,0,1)),0)</f>
        <v>0</v>
      </c>
      <c r="E1399" s="43" t="str">
        <f ca="1">IF(ДАННЫЕ!$F$1&gt;0,IF(ДАННЫЕ!$G1399&gt;0,DATEDIF(ДАННЫЕ!$G1399,ДАННЫЕ!$F$1,"y"),""),IF(ДАННЫЕ!$G1399&gt;0,DATEDIF(ДАННЫЕ!$G1399,TODAY(),"y"),""))</f>
        <v/>
      </c>
      <c r="F1399" s="43" t="str">
        <f xml:space="preserve"> IF(ДАННЫЕ!$F1399="М",IF(E1399&gt;=18,IF(E1399&lt;60,1,""),""),"")&amp;IF(ДАННЫЕ!$F1399="Ж",IF(E1399&gt;=18,IF(E1399&lt;55,1,""),""),"")</f>
        <v/>
      </c>
      <c r="G1399" s="43" t="str">
        <f xml:space="preserve"> IF(ДАННЫЕ!$F1399="М",IF(E1399&gt;=60,2,""),"")&amp;IF(ДАННЫЕ!$F1399="Ж",IF(E1399&gt;=55,2,""),"")</f>
        <v/>
      </c>
      <c r="H1399" s="43" t="str">
        <f t="shared" ca="1" si="66"/>
        <v/>
      </c>
      <c r="I1399" s="43" t="str">
        <f t="shared" ca="1" si="67"/>
        <v>03</v>
      </c>
      <c r="J1399" s="28" t="str">
        <f ca="1">ДАННЫЕ!$F1399&amp;H1399&amp;I1399&amp;ДАННЫЕ!$I1399&amp;"m"&amp;IF(ДАННЫЕ!$I1399&gt;0,IF(ДАННЫЕ!$J1399&gt;0,0,1),"")&amp;"f"&amp;IF(ДАННЫЕ!$R1399&gt;0,IF(YEAR(ДАННЫЕ!$F$1)=YEAR(ДАННЫЕ!$R1399),1,0),0)&amp;"z"&amp;ДАННЫЕ!$R1399&amp;"p"&amp;ДАННЫЕ!$S1399&amp;"i"&amp;ДАННЫЕ!$T1399&amp;"h"&amp;ДАННЫЕ!$K1399&amp;"be"&amp;ДАННЫЕ!$BI1399&amp;"CD"&amp;IF(ДАННЫЕ!BF1399&gt;500,4,IF(ДАННЫЕ!BF1399&gt;350,3,IF(ДАННЫЕ!BF1399&gt;200,2,IF(ДАННЫЕ!BF1399&gt;0,1,0))))&amp;"g"&amp;B1399&amp;"d"&amp;H1399&amp;"l"&amp;ДАННЫЕ!AT1399&amp;"a"&amp;ДАННЫЕ!$V1399&amp;"v"&amp;R1399&amp;"k"&amp;ДАННЫЕ!$U1399&amp;"s"&amp;ДАННЫЕ!$Y1399&amp;"t"&amp;ДАННЫЕ!$X1399&amp;"b"&amp;IF(ДАННЫЕ!$Q1399&gt;1,1,0)&amp;"PP"&amp;ДАННЫЕ!Z1399&amp;"c"&amp;S1399&amp;"x"&amp;IF(ДАННЫЕ!$BY1399&gt;0,IF(YEAR(ДАННЫЕ!$F$1)=YEAR(ДАННЫЕ!$BY1399),1,0),0)&amp;"n"&amp;IF(ДАННЫЕ!$BZ1399&gt;0,IF(YEAR(ДАННЫЕ!$F$1)=YEAR(ДАННЫЕ!$BZ1399),1,0),0)&amp;"u"&amp;D1399&amp;"z"&amp;IF(ДАННЫЕ!$CL1399&gt;0,IF(YEAR(ДАННЫЕ!$F$1)&gt;YEAR(ДАННЫЕ!$CL1399),11,12),0)</f>
        <v>03mf0zpihbeCD0g0dlav0kstb0PPc0x0n0u0z0</v>
      </c>
      <c r="K1399" s="28" t="str">
        <f ca="1">ДАННЫЕ!$I1399&amp;"x"&amp;B1399&amp;"w"&amp;IF(T1399+ДАННЫЕ!AD1399+ДАННЫЕ!AE1399+ДАННЫЕ!AF1399+ДАННЫЕ!AG1399+ДАННЫЕ!AH1399+ДАННЫЕ!$AL1399+ДАННЫЕ!AI1399+ДАННЫЕ!AJ1399+ДАННЫЕ!AK1399+ДАННЫЕ!AP1399+ДАННЫЕ!AQ1399+ДАННЫЕ!AR1399+ДАННЫЕ!$AM1399+ДАННЫЕ!$AN1399+ДАННЫЕ!AS1399+ДАННЫЕ!AT1399&gt;0,1,0)&amp;IF(OR(T1399=2,ДАННЫЕ!AD1399=2,ДАННЫЕ!AE1399=2,ДАННЫЕ!AF1399=2,ДАННЫЕ!AG1399=2,ДАННЫЕ!AH1399=2,ДАННЫЕ!$AL1399=2,ДАННЫЕ!AI1399=2,ДАННЫЕ!AJ1399=2,ДАННЫЕ!AK1399=2,ДАННЫЕ!AP1399=2,ДАННЫЕ!AQ1399=2,ДАННЫЕ!AR1399=2,ДАННЫЕ!$AM1399=2,ДАННЫЕ!$AN1399=2,ДАННЫЕ!AS1399=2,ДАННЫЕ!AT1399=2),2,0)&amp;"t"&amp;IF(T1399&gt;0,"1"&amp;T1399,"00")&amp;"f"&amp;IF(ДАННЫЕ!$AC1399,"1"&amp;ДАННЫЕ!$AC1399,"00")&amp;"b"&amp;IF(ДАННЫЕ!$AD1399,"1"&amp;ДАННЫЕ!$AD1399,"00")&amp;"g"&amp;IF(ДАННЫЕ!$AF1399,"1"&amp;ДАННЫЕ!$AF1399,"00")&amp;"c"&amp;IF(ДАННЫЕ!$AG1399,"1"&amp;ДАННЫЕ!$AG1399,"00")&amp;"i"&amp;IF(ДАННЫЕ!$AH1399,"1"&amp;ДАННЫЕ!$AH1399,"00")&amp;"r"&amp;IF(ДАННЫЕ!$AL1399,"1"&amp;ДАННЫЕ!$AL1399,"00")&amp;"m"&amp;IF(ДАННЫЕ!$AI1399,"1"&amp;ДАННЫЕ!$AI1399,"00")&amp;"hS"&amp;IF(ДАННЫЕ!$AJ1399,"1"&amp;ДАННЫЕ!$AJ1399,"00")&amp;"hZ"&amp;IF(ДАННЫЕ!$AK1399,"1"&amp;ДАННЫЕ!$AK1399,"00")&amp;"p"&amp;IF(ДАННЫЕ!$AP1399,"1"&amp;ДАННЫЕ!$AP1399,"00")&amp;"k"&amp;IF(ДАННЫЕ!$AQ1399,"1"&amp;ДАННЫЕ!$AQ1399,"00")&amp;"z"&amp;IF(ДАННЫЕ!$AR1399,"1"&amp;ДАННЫЕ!$AR1399,"00")&amp;"j"&amp;IF(ДАННЫЕ!$AM1399,"1"&amp;ДАННЫЕ!$AM1399,"00")&amp;"n"&amp;IF(ДАННЫЕ!$AN1399,"1"&amp;ДАННЫЕ!$AN1399,"00")&amp;"E"&amp;ДАННЫЕ!BI1399&amp;"L"&amp;ДАННЫЕ!AO1399&amp;"h"&amp;IF(ДАННЫЕ!$AU1399&gt;0,1,0)&amp;"v"&amp;IF(ДАННЫЕ!$AW1399&gt;0,1,0)&amp;"a"&amp;IF(ДАННЫЕ!$AS1399,"1"&amp;ДАННЫЕ!$AS1399,"00")&amp;"s"&amp;IF(ДАННЫЕ!$AT1399,"1"&amp;ДАННЫЕ!$AT1399,"00")&amp;"u"&amp;IF(ДАННЫЕ!$CJ1399&gt;0,1,0)&amp;"y"&amp;B1399&amp;"d"&amp;H1399&amp;"e"&amp;F1399&amp;G1399</f>
        <v>x0w00t00f00b00g00c00i00r00m00hS00hZ00p00k00z00j00n00ELh0v0a00s00u0y0de</v>
      </c>
      <c r="L1399" s="28" t="str">
        <f ca="1">ДАННЫЕ!$I1399&amp;"VN"&amp;IF(ДАННЫЕ!AW1399&gt;0,11,10)&amp;"CD"&amp;IF(ДАННЫЕ!BF1399&gt;500,16,IF(ДАННЫЕ!BF1399&gt;350,15,IF(ДАННЫЕ!BF1399&gt;=200,14,IF(ДАННЫЕ!BF1399&gt;=100,13,IF(ДАННЫЕ!BF1399&gt;=50,12,IF(ДАННЫЕ!BF1399&gt;0,11,10))))))&amp;"AR"&amp;IF(ДАННЫЕ!BX1399&gt;0,1,0)&amp;"GD"&amp;B1399&amp;"VV"&amp;IF(E1399&gt;=5,IF(E1399&lt;18,1,0),0)</f>
        <v>VN10CD10AR0GD0VV0</v>
      </c>
      <c r="M1399" s="28" t="str">
        <f>ДАННЫЕ!$I1399&amp;"b"&amp;ДАННЫЕ!$BI1399&amp;"r"&amp;ДАННЫЕ!$BJ1399&amp;"CD"&amp;IF(ДАННЫЕ!BF1399&gt;0,IF(ДАННЫЕ!BF1399&lt;200,1,IF(ДАННЫЕ!BF1399&lt;350,2,3)),0)&amp;"h"&amp;IF(ДАННЫЕ!$BK1399+ДАННЫЕ!$BL1399+ДАННЫЕ!$BM1399&gt;0,1,0)&amp;"x"&amp;ДАННЫЕ!$BK1399&amp;"y"&amp;ДАННЫЕ!$BL1399&amp;"z"&amp;ДАННЫЕ!$BM1399&amp;"c"&amp;IF(ДАННЫЕ!$BK1399+ДАННЫЕ!$BL1399+ДАННЫЕ!$BM1399=3,1,0)&amp;"a"&amp;IF(ДАННЫЕ!$BQ1399+ДАННЫЕ!$BR1399&gt;0,1,0)&amp;"d"&amp;ДАННЫЕ!$BQ1399&amp;"v"&amp;ДАННЫЕ!$BR1399&amp;"p"&amp;ДАННЫЕ!$BS1399&amp;"n"&amp;ДАННЫЕ!$BU1399&amp;"t"&amp;ДАННЫЕ!$BV1399&amp;"o"&amp;ДАННЫЕ!$BT1399&amp;"l"&amp;IF(ДАННЫЕ!$BN1399&gt;0,1,0)&amp;ДАННЫЕ!$BN1399&amp;"g"&amp;ДАННЫЕ!$BO1399&amp;"s"&amp;ДАННЫЕ!$BP1399&amp;"DZ"&amp;IF(ДАННЫЕ!B1399-ДАННЫЕ!G1399 &lt; 60,IF(ДАННЫЕ!B1399-ДАННЫЕ!G1399 &gt;= 0,1,0),0)&amp;"u"&amp;IF(ДАННЫЕ!$CJ1399&gt;0,1,0)</f>
        <v>brCD0h0xyzc0a0dvpntol0gsDZ1u0</v>
      </c>
      <c r="N1399" s="28" t="str">
        <f ca="1">ДАННЫЕ!$F1399&amp;ДАННЫЕ!$I1399&amp;"g"&amp;B1399&amp;"cf"&amp;D1399&amp;"a"&amp;IF(ДАННЫЕ!$BX1399&gt;0,1,0)&amp;IF(ДАННЫЕ!$BF1399&gt;500,1,IF(ДАННЫЕ!$BF1399&gt;350,2,IF(ДАННЫЕ!$BF1399&gt;=200,3,IF(ДАННЫЕ!$BF1399&gt;=100,4,IF(ДАННЫЕ!$BF1399&gt;=50,5,IF(ДАННЫЕ!$BF1399&lt;50,6,0))))))&amp;"AR"&amp;IF(DATEDIF(ДАННЫЕ!$BX1399,ДАННЫЕ!$F$1,"y")&gt;1,1,0)&amp;"VG"&amp;IF(ДАННЫЕ!$BH1399="0",1,0)&amp;"o"&amp;IF(T1399+ДАННЫЕ!$AF1399+ДАННЫЕ!$AG1399+ДАННЫЕ!$AH1399+ДАННЫЕ!$AI1399+ДАННЫЕ!$AJ1399+ДАННЫЕ!$AP1399+ДАННЫЕ!$AQ1399+ДАННЫЕ!$AR1399+ДАННЫЕ!$AU1399+ДАННЫЕ!$AW1399+ДАННЫЕ!$AS1399+ДАННЫЕ!$AT1399&gt;0,1,0)&amp;"x"&amp;ДАННЫЕ!$AG1399&amp;"p"&amp;IF(ДАННЫЕ!$BY1399&gt;0,1,0)&amp;"v"&amp;IF(ДАННЫЕ!$BZ1399&gt;0,1,0)&amp;"n"&amp;ДАННЫЕ!$CA1399&amp;"t"&amp;ДАННЫЕ!$AY1399&amp;"k"&amp;ДАННЫЕ!$CB1399&amp;"q"&amp;ДАННЫЕ!$CC1399&amp;"w"&amp;ДАННЫЕ!$CD1399&amp;"e"&amp;ДАННЫЕ!$CE1399&amp;"m"&amp;ДАННЫЕ!$CF1399&amp;"c"&amp;ДАННЫЕ!$CG1399&amp;"z"&amp;ДАННЫЕ!$CH1399&amp;"d"&amp;IF(H1399=4,1,0)&amp;"s"&amp;IF(ДАННЫЕ!$J1399=1,0,1)&amp;"u"&amp;IF(ДАННЫЕ!$CJ1399&gt;0,1,0)</f>
        <v>g0cf0a06AR1VG0o0xp0v0ntkqwemczd0s1u0</v>
      </c>
      <c r="O1399" s="28" t="str">
        <f>ДАННЫЕ!$I1399&amp;"g"&amp;B1399&amp;A1399&amp;"f"&amp;P1399&amp;"c"&amp;IF(ДАННЫЕ!$U1399&gt;0,1,0)&amp;"s"&amp;IF(ДАННЫЕ!$Q1399&gt;0,IF(YEAR(ДАННЫЕ!$F$1)=YEAR(ДАННЫЕ!$Q1399),IF(MONTH(ДАННЫЕ!$F$1)=MONTH(ДАННЫЕ!$Q1399),111,11),1),0)&amp;"i"&amp;IF(ДАННЫЕ!$R1399+ДАННЫЕ!$S1399+ДАННЫЕ!$T1399=0,0,1)&amp;"h"&amp;IF(ДАННЫЕ!$P1399&gt;0,1,0)&amp;"p"&amp;IF(ДАННЫЕ!$CI1399&gt;0,IF(YEAR(ДАННЫЕ!$F$1)=YEAR(ДАННЫЕ!$CI1399),IF(MONTH(ДАННЫЕ!$F$1)=MONTH(ДАННЫЕ!$CI1399),111,11),1),0)&amp;"d"&amp;IF(ДАННЫЕ!$CJ1399&gt;0,IF(YEAR(ДАННЫЕ!$F$1)=YEAR(ДАННЫЕ!$CJ1399),IF(MONTH(ДАННЫЕ!$F$1)=MONTH(ДАННЫЕ!$CJ1399),111,11),1),0)&amp;"o"&amp;IF(ДАННЫЕ!$CK1399&gt;0,IF(MONTH(ДАННЫЕ!$F$1)=MONTH(ДАННЫЕ!$CK1399),111,11),0)&amp;"v"&amp;IF(ДАННЫЕ!$BE1399&gt;0,IF(MONTH(ДАННЫЕ!$F$1)=MONTH(ДАННЫЕ!$BE1399),111,11),0)</f>
        <v>g00f0c0s0i0h0p0d0o0v0</v>
      </c>
      <c r="P1399" s="15">
        <f t="shared" si="68"/>
        <v>0</v>
      </c>
      <c r="Q1399" s="15">
        <f>IF(ДАННЫЕ!$F$1&gt;ДАННЫЕ!$N1399,IF(YEAR(ДАННЫЕ!$F$1)=YEAR(ДАННЫЕ!M1399),1,0),0)</f>
        <v>0</v>
      </c>
      <c r="R1399" s="15">
        <f>IF(ДАННЫЕ!$F$1&gt;ДАННЫЕ!$N1399,IF(YEAR(ДАННЫЕ!$F$1)=YEAR(ДАННЫЕ!N1399),1,0),0)</f>
        <v>0</v>
      </c>
      <c r="S1399" s="15">
        <f>IF(ДАННЫЕ!$AA1399="2А",1,IF(ДАННЫЕ!$AA1399="2Б",2,IF(ДАННЫЕ!$AA1399="2В",3,IF(ДАННЫЕ!$AA1399=3,4,IF(ДАННЫЕ!$AA1399="4А",5,IF(ДАННЫЕ!$AA1399="4Б",6,IF(ДАННЫЕ!$AA1399="4В",7,IF(ДАННЫЕ!$AA1399=5,8,0))))))))</f>
        <v>0</v>
      </c>
      <c r="T1399" s="15">
        <f>IF(OR(ДАННЫЕ!$AC1399=2,ДАННЫЕ!$AD1399=2,ДАННЫЕ!$AE1399=2),2,IF(OR(ДАННЫЕ!$AC1399=1,ДАННЫЕ!$AD1399=1,ДАННЫЕ!$AE1399=1),1,0))</f>
        <v>0</v>
      </c>
    </row>
    <row r="1400" spans="1:20" x14ac:dyDescent="0.2">
      <c r="A1400" s="78">
        <f>IF(B1400&gt;0,IF(MONTH(ДАННЫЕ!$F$1)=MONTH(ДАННЫЕ!$B1400),1,0),0)</f>
        <v>0</v>
      </c>
      <c r="B1400" s="14">
        <f>IF(ДАННЫЕ!$B1400&gt;0,IF(YEAR(ДАННЫЕ!$F$1)=YEAR(ДАННЫЕ!$B1400),1,0),0)</f>
        <v>0</v>
      </c>
      <c r="C1400" s="14">
        <f>IF(ДАННЫЕ!$CM1400&gt;0,IF(YEAR(ДАННЫЕ!$F$1)=YEAR(ДАННЫЕ!$CM1400),1,0),0)</f>
        <v>0</v>
      </c>
      <c r="D1400" s="14">
        <f>IF(ДАННЫЕ!$CJ1400&gt;0,IF(ДАННЫЕ!$CL1400&gt;ДАННЫЕ!$F$1,1,IF(ДАННЫЕ!$CL1400&gt;0,0,1)),0)</f>
        <v>0</v>
      </c>
      <c r="E1400" s="43" t="str">
        <f ca="1">IF(ДАННЫЕ!$F$1&gt;0,IF(ДАННЫЕ!$G1400&gt;0,DATEDIF(ДАННЫЕ!$G1400,ДАННЫЕ!$F$1,"y"),""),IF(ДАННЫЕ!$G1400&gt;0,DATEDIF(ДАННЫЕ!$G1400,TODAY(),"y"),""))</f>
        <v/>
      </c>
      <c r="F1400" s="43" t="str">
        <f xml:space="preserve"> IF(ДАННЫЕ!$F1400="М",IF(E1400&gt;=18,IF(E1400&lt;60,1,""),""),"")&amp;IF(ДАННЫЕ!$F1400="Ж",IF(E1400&gt;=18,IF(E1400&lt;55,1,""),""),"")</f>
        <v/>
      </c>
      <c r="G1400" s="43" t="str">
        <f xml:space="preserve"> IF(ДАННЫЕ!$F1400="М",IF(E1400&gt;=60,2,""),"")&amp;IF(ДАННЫЕ!$F1400="Ж",IF(E1400&gt;=55,2,""),"")</f>
        <v/>
      </c>
      <c r="H1400" s="43" t="str">
        <f t="shared" ca="1" si="66"/>
        <v/>
      </c>
      <c r="I1400" s="43" t="str">
        <f t="shared" ca="1" si="67"/>
        <v>03</v>
      </c>
      <c r="J1400" s="28" t="str">
        <f ca="1">ДАННЫЕ!$F1400&amp;H1400&amp;I1400&amp;ДАННЫЕ!$I1400&amp;"m"&amp;IF(ДАННЫЕ!$I1400&gt;0,IF(ДАННЫЕ!$J1400&gt;0,0,1),"")&amp;"f"&amp;IF(ДАННЫЕ!$R1400&gt;0,IF(YEAR(ДАННЫЕ!$F$1)=YEAR(ДАННЫЕ!$R1400),1,0),0)&amp;"z"&amp;ДАННЫЕ!$R1400&amp;"p"&amp;ДАННЫЕ!$S1400&amp;"i"&amp;ДАННЫЕ!$T1400&amp;"h"&amp;ДАННЫЕ!$K1400&amp;"be"&amp;ДАННЫЕ!$BI1400&amp;"CD"&amp;IF(ДАННЫЕ!BF1400&gt;500,4,IF(ДАННЫЕ!BF1400&gt;350,3,IF(ДАННЫЕ!BF1400&gt;200,2,IF(ДАННЫЕ!BF1400&gt;0,1,0))))&amp;"g"&amp;B1400&amp;"d"&amp;H1400&amp;"l"&amp;ДАННЫЕ!AT1400&amp;"a"&amp;ДАННЫЕ!$V1400&amp;"v"&amp;R1400&amp;"k"&amp;ДАННЫЕ!$U1400&amp;"s"&amp;ДАННЫЕ!$Y1400&amp;"t"&amp;ДАННЫЕ!$X1400&amp;"b"&amp;IF(ДАННЫЕ!$Q1400&gt;1,1,0)&amp;"PP"&amp;ДАННЫЕ!Z1400&amp;"c"&amp;S1400&amp;"x"&amp;IF(ДАННЫЕ!$BY1400&gt;0,IF(YEAR(ДАННЫЕ!$F$1)=YEAR(ДАННЫЕ!$BY1400),1,0),0)&amp;"n"&amp;IF(ДАННЫЕ!$BZ1400&gt;0,IF(YEAR(ДАННЫЕ!$F$1)=YEAR(ДАННЫЕ!$BZ1400),1,0),0)&amp;"u"&amp;D1400&amp;"z"&amp;IF(ДАННЫЕ!$CL1400&gt;0,IF(YEAR(ДАННЫЕ!$F$1)&gt;YEAR(ДАННЫЕ!$CL1400),11,12),0)</f>
        <v>03mf0zpihbeCD0g0dlav0kstb0PPc0x0n0u0z0</v>
      </c>
      <c r="K1400" s="28" t="str">
        <f ca="1">ДАННЫЕ!$I1400&amp;"x"&amp;B1400&amp;"w"&amp;IF(T1400+ДАННЫЕ!AD1400+ДАННЫЕ!AE1400+ДАННЫЕ!AF1400+ДАННЫЕ!AG1400+ДАННЫЕ!AH1400+ДАННЫЕ!$AL1400+ДАННЫЕ!AI1400+ДАННЫЕ!AJ1400+ДАННЫЕ!AK1400+ДАННЫЕ!AP1400+ДАННЫЕ!AQ1400+ДАННЫЕ!AR1400+ДАННЫЕ!$AM1400+ДАННЫЕ!$AN1400+ДАННЫЕ!AS1400+ДАННЫЕ!AT1400&gt;0,1,0)&amp;IF(OR(T1400=2,ДАННЫЕ!AD1400=2,ДАННЫЕ!AE1400=2,ДАННЫЕ!AF1400=2,ДАННЫЕ!AG1400=2,ДАННЫЕ!AH1400=2,ДАННЫЕ!$AL1400=2,ДАННЫЕ!AI1400=2,ДАННЫЕ!AJ1400=2,ДАННЫЕ!AK1400=2,ДАННЫЕ!AP1400=2,ДАННЫЕ!AQ1400=2,ДАННЫЕ!AR1400=2,ДАННЫЕ!$AM1400=2,ДАННЫЕ!$AN1400=2,ДАННЫЕ!AS1400=2,ДАННЫЕ!AT1400=2),2,0)&amp;"t"&amp;IF(T1400&gt;0,"1"&amp;T1400,"00")&amp;"f"&amp;IF(ДАННЫЕ!$AC1400,"1"&amp;ДАННЫЕ!$AC1400,"00")&amp;"b"&amp;IF(ДАННЫЕ!$AD1400,"1"&amp;ДАННЫЕ!$AD1400,"00")&amp;"g"&amp;IF(ДАННЫЕ!$AF1400,"1"&amp;ДАННЫЕ!$AF1400,"00")&amp;"c"&amp;IF(ДАННЫЕ!$AG1400,"1"&amp;ДАННЫЕ!$AG1400,"00")&amp;"i"&amp;IF(ДАННЫЕ!$AH1400,"1"&amp;ДАННЫЕ!$AH1400,"00")&amp;"r"&amp;IF(ДАННЫЕ!$AL1400,"1"&amp;ДАННЫЕ!$AL1400,"00")&amp;"m"&amp;IF(ДАННЫЕ!$AI1400,"1"&amp;ДАННЫЕ!$AI1400,"00")&amp;"hS"&amp;IF(ДАННЫЕ!$AJ1400,"1"&amp;ДАННЫЕ!$AJ1400,"00")&amp;"hZ"&amp;IF(ДАННЫЕ!$AK1400,"1"&amp;ДАННЫЕ!$AK1400,"00")&amp;"p"&amp;IF(ДАННЫЕ!$AP1400,"1"&amp;ДАННЫЕ!$AP1400,"00")&amp;"k"&amp;IF(ДАННЫЕ!$AQ1400,"1"&amp;ДАННЫЕ!$AQ1400,"00")&amp;"z"&amp;IF(ДАННЫЕ!$AR1400,"1"&amp;ДАННЫЕ!$AR1400,"00")&amp;"j"&amp;IF(ДАННЫЕ!$AM1400,"1"&amp;ДАННЫЕ!$AM1400,"00")&amp;"n"&amp;IF(ДАННЫЕ!$AN1400,"1"&amp;ДАННЫЕ!$AN1400,"00")&amp;"E"&amp;ДАННЫЕ!BI1400&amp;"L"&amp;ДАННЫЕ!AO1400&amp;"h"&amp;IF(ДАННЫЕ!$AU1400&gt;0,1,0)&amp;"v"&amp;IF(ДАННЫЕ!$AW1400&gt;0,1,0)&amp;"a"&amp;IF(ДАННЫЕ!$AS1400,"1"&amp;ДАННЫЕ!$AS1400,"00")&amp;"s"&amp;IF(ДАННЫЕ!$AT1400,"1"&amp;ДАННЫЕ!$AT1400,"00")&amp;"u"&amp;IF(ДАННЫЕ!$CJ1400&gt;0,1,0)&amp;"y"&amp;B1400&amp;"d"&amp;H1400&amp;"e"&amp;F1400&amp;G1400</f>
        <v>x0w00t00f00b00g00c00i00r00m00hS00hZ00p00k00z00j00n00ELh0v0a00s00u0y0de</v>
      </c>
      <c r="L1400" s="28" t="str">
        <f ca="1">ДАННЫЕ!$I1400&amp;"VN"&amp;IF(ДАННЫЕ!AW1400&gt;0,11,10)&amp;"CD"&amp;IF(ДАННЫЕ!BF1400&gt;500,16,IF(ДАННЫЕ!BF1400&gt;350,15,IF(ДАННЫЕ!BF1400&gt;=200,14,IF(ДАННЫЕ!BF1400&gt;=100,13,IF(ДАННЫЕ!BF1400&gt;=50,12,IF(ДАННЫЕ!BF1400&gt;0,11,10))))))&amp;"AR"&amp;IF(ДАННЫЕ!BX1400&gt;0,1,0)&amp;"GD"&amp;B1400&amp;"VV"&amp;IF(E1400&gt;=5,IF(E1400&lt;18,1,0),0)</f>
        <v>VN10CD10AR0GD0VV0</v>
      </c>
      <c r="M1400" s="28" t="str">
        <f>ДАННЫЕ!$I1400&amp;"b"&amp;ДАННЫЕ!$BI1400&amp;"r"&amp;ДАННЫЕ!$BJ1400&amp;"CD"&amp;IF(ДАННЫЕ!BF1400&gt;0,IF(ДАННЫЕ!BF1400&lt;200,1,IF(ДАННЫЕ!BF1400&lt;350,2,3)),0)&amp;"h"&amp;IF(ДАННЫЕ!$BK1400+ДАННЫЕ!$BL1400+ДАННЫЕ!$BM1400&gt;0,1,0)&amp;"x"&amp;ДАННЫЕ!$BK1400&amp;"y"&amp;ДАННЫЕ!$BL1400&amp;"z"&amp;ДАННЫЕ!$BM1400&amp;"c"&amp;IF(ДАННЫЕ!$BK1400+ДАННЫЕ!$BL1400+ДАННЫЕ!$BM1400=3,1,0)&amp;"a"&amp;IF(ДАННЫЕ!$BQ1400+ДАННЫЕ!$BR1400&gt;0,1,0)&amp;"d"&amp;ДАННЫЕ!$BQ1400&amp;"v"&amp;ДАННЫЕ!$BR1400&amp;"p"&amp;ДАННЫЕ!$BS1400&amp;"n"&amp;ДАННЫЕ!$BU1400&amp;"t"&amp;ДАННЫЕ!$BV1400&amp;"o"&amp;ДАННЫЕ!$BT1400&amp;"l"&amp;IF(ДАННЫЕ!$BN1400&gt;0,1,0)&amp;ДАННЫЕ!$BN1400&amp;"g"&amp;ДАННЫЕ!$BO1400&amp;"s"&amp;ДАННЫЕ!$BP1400&amp;"DZ"&amp;IF(ДАННЫЕ!B1400-ДАННЫЕ!G1400 &lt; 60,IF(ДАННЫЕ!B1400-ДАННЫЕ!G1400 &gt;= 0,1,0),0)&amp;"u"&amp;IF(ДАННЫЕ!$CJ1400&gt;0,1,0)</f>
        <v>brCD0h0xyzc0a0dvpntol0gsDZ1u0</v>
      </c>
      <c r="N1400" s="28" t="str">
        <f ca="1">ДАННЫЕ!$F1400&amp;ДАННЫЕ!$I1400&amp;"g"&amp;B1400&amp;"cf"&amp;D1400&amp;"a"&amp;IF(ДАННЫЕ!$BX1400&gt;0,1,0)&amp;IF(ДАННЫЕ!$BF1400&gt;500,1,IF(ДАННЫЕ!$BF1400&gt;350,2,IF(ДАННЫЕ!$BF1400&gt;=200,3,IF(ДАННЫЕ!$BF1400&gt;=100,4,IF(ДАННЫЕ!$BF1400&gt;=50,5,IF(ДАННЫЕ!$BF1400&lt;50,6,0))))))&amp;"AR"&amp;IF(DATEDIF(ДАННЫЕ!$BX1400,ДАННЫЕ!$F$1,"y")&gt;1,1,0)&amp;"VG"&amp;IF(ДАННЫЕ!$BH1400="0",1,0)&amp;"o"&amp;IF(T1400+ДАННЫЕ!$AF1400+ДАННЫЕ!$AG1400+ДАННЫЕ!$AH1400+ДАННЫЕ!$AI1400+ДАННЫЕ!$AJ1400+ДАННЫЕ!$AP1400+ДАННЫЕ!$AQ1400+ДАННЫЕ!$AR1400+ДАННЫЕ!$AU1400+ДАННЫЕ!$AW1400+ДАННЫЕ!$AS1400+ДАННЫЕ!$AT1400&gt;0,1,0)&amp;"x"&amp;ДАННЫЕ!$AG1400&amp;"p"&amp;IF(ДАННЫЕ!$BY1400&gt;0,1,0)&amp;"v"&amp;IF(ДАННЫЕ!$BZ1400&gt;0,1,0)&amp;"n"&amp;ДАННЫЕ!$CA1400&amp;"t"&amp;ДАННЫЕ!$AY1400&amp;"k"&amp;ДАННЫЕ!$CB1400&amp;"q"&amp;ДАННЫЕ!$CC1400&amp;"w"&amp;ДАННЫЕ!$CD1400&amp;"e"&amp;ДАННЫЕ!$CE1400&amp;"m"&amp;ДАННЫЕ!$CF1400&amp;"c"&amp;ДАННЫЕ!$CG1400&amp;"z"&amp;ДАННЫЕ!$CH1400&amp;"d"&amp;IF(H1400=4,1,0)&amp;"s"&amp;IF(ДАННЫЕ!$J1400=1,0,1)&amp;"u"&amp;IF(ДАННЫЕ!$CJ1400&gt;0,1,0)</f>
        <v>g0cf0a06AR1VG0o0xp0v0ntkqwemczd0s1u0</v>
      </c>
      <c r="O1400" s="28" t="str">
        <f>ДАННЫЕ!$I1400&amp;"g"&amp;B1400&amp;A1400&amp;"f"&amp;P1400&amp;"c"&amp;IF(ДАННЫЕ!$U1400&gt;0,1,0)&amp;"s"&amp;IF(ДАННЫЕ!$Q1400&gt;0,IF(YEAR(ДАННЫЕ!$F$1)=YEAR(ДАННЫЕ!$Q1400),IF(MONTH(ДАННЫЕ!$F$1)=MONTH(ДАННЫЕ!$Q1400),111,11),1),0)&amp;"i"&amp;IF(ДАННЫЕ!$R1400+ДАННЫЕ!$S1400+ДАННЫЕ!$T1400=0,0,1)&amp;"h"&amp;IF(ДАННЫЕ!$P1400&gt;0,1,0)&amp;"p"&amp;IF(ДАННЫЕ!$CI1400&gt;0,IF(YEAR(ДАННЫЕ!$F$1)=YEAR(ДАННЫЕ!$CI1400),IF(MONTH(ДАННЫЕ!$F$1)=MONTH(ДАННЫЕ!$CI1400),111,11),1),0)&amp;"d"&amp;IF(ДАННЫЕ!$CJ1400&gt;0,IF(YEAR(ДАННЫЕ!$F$1)=YEAR(ДАННЫЕ!$CJ1400),IF(MONTH(ДАННЫЕ!$F$1)=MONTH(ДАННЫЕ!$CJ1400),111,11),1),0)&amp;"o"&amp;IF(ДАННЫЕ!$CK1400&gt;0,IF(MONTH(ДАННЫЕ!$F$1)=MONTH(ДАННЫЕ!$CK1400),111,11),0)&amp;"v"&amp;IF(ДАННЫЕ!$BE1400&gt;0,IF(MONTH(ДАННЫЕ!$F$1)=MONTH(ДАННЫЕ!$BE1400),111,11),0)</f>
        <v>g00f0c0s0i0h0p0d0o0v0</v>
      </c>
      <c r="P1400" s="15">
        <f t="shared" si="68"/>
        <v>0</v>
      </c>
      <c r="Q1400" s="15">
        <f>IF(ДАННЫЕ!$F$1&gt;ДАННЫЕ!$N1400,IF(YEAR(ДАННЫЕ!$F$1)=YEAR(ДАННЫЕ!M1400),1,0),0)</f>
        <v>0</v>
      </c>
      <c r="R1400" s="15">
        <f>IF(ДАННЫЕ!$F$1&gt;ДАННЫЕ!$N1400,IF(YEAR(ДАННЫЕ!$F$1)=YEAR(ДАННЫЕ!N1400),1,0),0)</f>
        <v>0</v>
      </c>
      <c r="S1400" s="15">
        <f>IF(ДАННЫЕ!$AA1400="2А",1,IF(ДАННЫЕ!$AA1400="2Б",2,IF(ДАННЫЕ!$AA1400="2В",3,IF(ДАННЫЕ!$AA1400=3,4,IF(ДАННЫЕ!$AA1400="4А",5,IF(ДАННЫЕ!$AA1400="4Б",6,IF(ДАННЫЕ!$AA1400="4В",7,IF(ДАННЫЕ!$AA1400=5,8,0))))))))</f>
        <v>0</v>
      </c>
      <c r="T1400" s="15">
        <f>IF(OR(ДАННЫЕ!$AC1400=2,ДАННЫЕ!$AD1400=2,ДАННЫЕ!$AE1400=2),2,IF(OR(ДАННЫЕ!$AC1400=1,ДАННЫЕ!$AD1400=1,ДАННЫЕ!$AE1400=1),1,0))</f>
        <v>0</v>
      </c>
    </row>
    <row r="1401" spans="1:20" x14ac:dyDescent="0.2">
      <c r="A1401" s="78">
        <f>IF(B1401&gt;0,IF(MONTH(ДАННЫЕ!$F$1)=MONTH(ДАННЫЕ!$B1401),1,0),0)</f>
        <v>0</v>
      </c>
      <c r="B1401" s="14">
        <f>IF(ДАННЫЕ!$B1401&gt;0,IF(YEAR(ДАННЫЕ!$F$1)=YEAR(ДАННЫЕ!$B1401),1,0),0)</f>
        <v>0</v>
      </c>
      <c r="C1401" s="14">
        <f>IF(ДАННЫЕ!$CM1401&gt;0,IF(YEAR(ДАННЫЕ!$F$1)=YEAR(ДАННЫЕ!$CM1401),1,0),0)</f>
        <v>0</v>
      </c>
      <c r="D1401" s="14">
        <f>IF(ДАННЫЕ!$CJ1401&gt;0,IF(ДАННЫЕ!$CL1401&gt;ДАННЫЕ!$F$1,1,IF(ДАННЫЕ!$CL1401&gt;0,0,1)),0)</f>
        <v>0</v>
      </c>
      <c r="E1401" s="43" t="str">
        <f ca="1">IF(ДАННЫЕ!$F$1&gt;0,IF(ДАННЫЕ!$G1401&gt;0,DATEDIF(ДАННЫЕ!$G1401,ДАННЫЕ!$F$1,"y"),""),IF(ДАННЫЕ!$G1401&gt;0,DATEDIF(ДАННЫЕ!$G1401,TODAY(),"y"),""))</f>
        <v/>
      </c>
      <c r="F1401" s="43" t="str">
        <f xml:space="preserve"> IF(ДАННЫЕ!$F1401="М",IF(E1401&gt;=18,IF(E1401&lt;60,1,""),""),"")&amp;IF(ДАННЫЕ!$F1401="Ж",IF(E1401&gt;=18,IF(E1401&lt;55,1,""),""),"")</f>
        <v/>
      </c>
      <c r="G1401" s="43" t="str">
        <f xml:space="preserve"> IF(ДАННЫЕ!$F1401="М",IF(E1401&gt;=60,2,""),"")&amp;IF(ДАННЫЕ!$F1401="Ж",IF(E1401&gt;=55,2,""),"")</f>
        <v/>
      </c>
      <c r="H1401" s="43" t="str">
        <f t="shared" ca="1" si="66"/>
        <v/>
      </c>
      <c r="I1401" s="43" t="str">
        <f t="shared" ca="1" si="67"/>
        <v>03</v>
      </c>
      <c r="J1401" s="28" t="str">
        <f ca="1">ДАННЫЕ!$F1401&amp;H1401&amp;I1401&amp;ДАННЫЕ!$I1401&amp;"m"&amp;IF(ДАННЫЕ!$I1401&gt;0,IF(ДАННЫЕ!$J1401&gt;0,0,1),"")&amp;"f"&amp;IF(ДАННЫЕ!$R1401&gt;0,IF(YEAR(ДАННЫЕ!$F$1)=YEAR(ДАННЫЕ!$R1401),1,0),0)&amp;"z"&amp;ДАННЫЕ!$R1401&amp;"p"&amp;ДАННЫЕ!$S1401&amp;"i"&amp;ДАННЫЕ!$T1401&amp;"h"&amp;ДАННЫЕ!$K1401&amp;"be"&amp;ДАННЫЕ!$BI1401&amp;"CD"&amp;IF(ДАННЫЕ!BF1401&gt;500,4,IF(ДАННЫЕ!BF1401&gt;350,3,IF(ДАННЫЕ!BF1401&gt;200,2,IF(ДАННЫЕ!BF1401&gt;0,1,0))))&amp;"g"&amp;B1401&amp;"d"&amp;H1401&amp;"l"&amp;ДАННЫЕ!AT1401&amp;"a"&amp;ДАННЫЕ!$V1401&amp;"v"&amp;R1401&amp;"k"&amp;ДАННЫЕ!$U1401&amp;"s"&amp;ДАННЫЕ!$Y1401&amp;"t"&amp;ДАННЫЕ!$X1401&amp;"b"&amp;IF(ДАННЫЕ!$Q1401&gt;1,1,0)&amp;"PP"&amp;ДАННЫЕ!Z1401&amp;"c"&amp;S1401&amp;"x"&amp;IF(ДАННЫЕ!$BY1401&gt;0,IF(YEAR(ДАННЫЕ!$F$1)=YEAR(ДАННЫЕ!$BY1401),1,0),0)&amp;"n"&amp;IF(ДАННЫЕ!$BZ1401&gt;0,IF(YEAR(ДАННЫЕ!$F$1)=YEAR(ДАННЫЕ!$BZ1401),1,0),0)&amp;"u"&amp;D1401&amp;"z"&amp;IF(ДАННЫЕ!$CL1401&gt;0,IF(YEAR(ДАННЫЕ!$F$1)&gt;YEAR(ДАННЫЕ!$CL1401),11,12),0)</f>
        <v>03mf0zpihbeCD0g0dlav0kstb0PPc0x0n0u0z0</v>
      </c>
      <c r="K1401" s="28" t="str">
        <f ca="1">ДАННЫЕ!$I1401&amp;"x"&amp;B1401&amp;"w"&amp;IF(T1401+ДАННЫЕ!AD1401+ДАННЫЕ!AE1401+ДАННЫЕ!AF1401+ДАННЫЕ!AG1401+ДАННЫЕ!AH1401+ДАННЫЕ!$AL1401+ДАННЫЕ!AI1401+ДАННЫЕ!AJ1401+ДАННЫЕ!AK1401+ДАННЫЕ!AP1401+ДАННЫЕ!AQ1401+ДАННЫЕ!AR1401+ДАННЫЕ!$AM1401+ДАННЫЕ!$AN1401+ДАННЫЕ!AS1401+ДАННЫЕ!AT1401&gt;0,1,0)&amp;IF(OR(T1401=2,ДАННЫЕ!AD1401=2,ДАННЫЕ!AE1401=2,ДАННЫЕ!AF1401=2,ДАННЫЕ!AG1401=2,ДАННЫЕ!AH1401=2,ДАННЫЕ!$AL1401=2,ДАННЫЕ!AI1401=2,ДАННЫЕ!AJ1401=2,ДАННЫЕ!AK1401=2,ДАННЫЕ!AP1401=2,ДАННЫЕ!AQ1401=2,ДАННЫЕ!AR1401=2,ДАННЫЕ!$AM1401=2,ДАННЫЕ!$AN1401=2,ДАННЫЕ!AS1401=2,ДАННЫЕ!AT1401=2),2,0)&amp;"t"&amp;IF(T1401&gt;0,"1"&amp;T1401,"00")&amp;"f"&amp;IF(ДАННЫЕ!$AC1401,"1"&amp;ДАННЫЕ!$AC1401,"00")&amp;"b"&amp;IF(ДАННЫЕ!$AD1401,"1"&amp;ДАННЫЕ!$AD1401,"00")&amp;"g"&amp;IF(ДАННЫЕ!$AF1401,"1"&amp;ДАННЫЕ!$AF1401,"00")&amp;"c"&amp;IF(ДАННЫЕ!$AG1401,"1"&amp;ДАННЫЕ!$AG1401,"00")&amp;"i"&amp;IF(ДАННЫЕ!$AH1401,"1"&amp;ДАННЫЕ!$AH1401,"00")&amp;"r"&amp;IF(ДАННЫЕ!$AL1401,"1"&amp;ДАННЫЕ!$AL1401,"00")&amp;"m"&amp;IF(ДАННЫЕ!$AI1401,"1"&amp;ДАННЫЕ!$AI1401,"00")&amp;"hS"&amp;IF(ДАННЫЕ!$AJ1401,"1"&amp;ДАННЫЕ!$AJ1401,"00")&amp;"hZ"&amp;IF(ДАННЫЕ!$AK1401,"1"&amp;ДАННЫЕ!$AK1401,"00")&amp;"p"&amp;IF(ДАННЫЕ!$AP1401,"1"&amp;ДАННЫЕ!$AP1401,"00")&amp;"k"&amp;IF(ДАННЫЕ!$AQ1401,"1"&amp;ДАННЫЕ!$AQ1401,"00")&amp;"z"&amp;IF(ДАННЫЕ!$AR1401,"1"&amp;ДАННЫЕ!$AR1401,"00")&amp;"j"&amp;IF(ДАННЫЕ!$AM1401,"1"&amp;ДАННЫЕ!$AM1401,"00")&amp;"n"&amp;IF(ДАННЫЕ!$AN1401,"1"&amp;ДАННЫЕ!$AN1401,"00")&amp;"E"&amp;ДАННЫЕ!BI1401&amp;"L"&amp;ДАННЫЕ!AO1401&amp;"h"&amp;IF(ДАННЫЕ!$AU1401&gt;0,1,0)&amp;"v"&amp;IF(ДАННЫЕ!$AW1401&gt;0,1,0)&amp;"a"&amp;IF(ДАННЫЕ!$AS1401,"1"&amp;ДАННЫЕ!$AS1401,"00")&amp;"s"&amp;IF(ДАННЫЕ!$AT1401,"1"&amp;ДАННЫЕ!$AT1401,"00")&amp;"u"&amp;IF(ДАННЫЕ!$CJ1401&gt;0,1,0)&amp;"y"&amp;B1401&amp;"d"&amp;H1401&amp;"e"&amp;F1401&amp;G1401</f>
        <v>x0w00t00f00b00g00c00i00r00m00hS00hZ00p00k00z00j00n00ELh0v0a00s00u0y0de</v>
      </c>
      <c r="L1401" s="28" t="str">
        <f ca="1">ДАННЫЕ!$I1401&amp;"VN"&amp;IF(ДАННЫЕ!AW1401&gt;0,11,10)&amp;"CD"&amp;IF(ДАННЫЕ!BF1401&gt;500,16,IF(ДАННЫЕ!BF1401&gt;350,15,IF(ДАННЫЕ!BF1401&gt;=200,14,IF(ДАННЫЕ!BF1401&gt;=100,13,IF(ДАННЫЕ!BF1401&gt;=50,12,IF(ДАННЫЕ!BF1401&gt;0,11,10))))))&amp;"AR"&amp;IF(ДАННЫЕ!BX1401&gt;0,1,0)&amp;"GD"&amp;B1401&amp;"VV"&amp;IF(E1401&gt;=5,IF(E1401&lt;18,1,0),0)</f>
        <v>VN10CD10AR0GD0VV0</v>
      </c>
      <c r="M1401" s="28" t="str">
        <f>ДАННЫЕ!$I1401&amp;"b"&amp;ДАННЫЕ!$BI1401&amp;"r"&amp;ДАННЫЕ!$BJ1401&amp;"CD"&amp;IF(ДАННЫЕ!BF1401&gt;0,IF(ДАННЫЕ!BF1401&lt;200,1,IF(ДАННЫЕ!BF1401&lt;350,2,3)),0)&amp;"h"&amp;IF(ДАННЫЕ!$BK1401+ДАННЫЕ!$BL1401+ДАННЫЕ!$BM1401&gt;0,1,0)&amp;"x"&amp;ДАННЫЕ!$BK1401&amp;"y"&amp;ДАННЫЕ!$BL1401&amp;"z"&amp;ДАННЫЕ!$BM1401&amp;"c"&amp;IF(ДАННЫЕ!$BK1401+ДАННЫЕ!$BL1401+ДАННЫЕ!$BM1401=3,1,0)&amp;"a"&amp;IF(ДАННЫЕ!$BQ1401+ДАННЫЕ!$BR1401&gt;0,1,0)&amp;"d"&amp;ДАННЫЕ!$BQ1401&amp;"v"&amp;ДАННЫЕ!$BR1401&amp;"p"&amp;ДАННЫЕ!$BS1401&amp;"n"&amp;ДАННЫЕ!$BU1401&amp;"t"&amp;ДАННЫЕ!$BV1401&amp;"o"&amp;ДАННЫЕ!$BT1401&amp;"l"&amp;IF(ДАННЫЕ!$BN1401&gt;0,1,0)&amp;ДАННЫЕ!$BN1401&amp;"g"&amp;ДАННЫЕ!$BO1401&amp;"s"&amp;ДАННЫЕ!$BP1401&amp;"DZ"&amp;IF(ДАННЫЕ!B1401-ДАННЫЕ!G1401 &lt; 60,IF(ДАННЫЕ!B1401-ДАННЫЕ!G1401 &gt;= 0,1,0),0)&amp;"u"&amp;IF(ДАННЫЕ!$CJ1401&gt;0,1,0)</f>
        <v>brCD0h0xyzc0a0dvpntol0gsDZ1u0</v>
      </c>
      <c r="N1401" s="28" t="str">
        <f ca="1">ДАННЫЕ!$F1401&amp;ДАННЫЕ!$I1401&amp;"g"&amp;B1401&amp;"cf"&amp;D1401&amp;"a"&amp;IF(ДАННЫЕ!$BX1401&gt;0,1,0)&amp;IF(ДАННЫЕ!$BF1401&gt;500,1,IF(ДАННЫЕ!$BF1401&gt;350,2,IF(ДАННЫЕ!$BF1401&gt;=200,3,IF(ДАННЫЕ!$BF1401&gt;=100,4,IF(ДАННЫЕ!$BF1401&gt;=50,5,IF(ДАННЫЕ!$BF1401&lt;50,6,0))))))&amp;"AR"&amp;IF(DATEDIF(ДАННЫЕ!$BX1401,ДАННЫЕ!$F$1,"y")&gt;1,1,0)&amp;"VG"&amp;IF(ДАННЫЕ!$BH1401="0",1,0)&amp;"o"&amp;IF(T1401+ДАННЫЕ!$AF1401+ДАННЫЕ!$AG1401+ДАННЫЕ!$AH1401+ДАННЫЕ!$AI1401+ДАННЫЕ!$AJ1401+ДАННЫЕ!$AP1401+ДАННЫЕ!$AQ1401+ДАННЫЕ!$AR1401+ДАННЫЕ!$AU1401+ДАННЫЕ!$AW1401+ДАННЫЕ!$AS1401+ДАННЫЕ!$AT1401&gt;0,1,0)&amp;"x"&amp;ДАННЫЕ!$AG1401&amp;"p"&amp;IF(ДАННЫЕ!$BY1401&gt;0,1,0)&amp;"v"&amp;IF(ДАННЫЕ!$BZ1401&gt;0,1,0)&amp;"n"&amp;ДАННЫЕ!$CA1401&amp;"t"&amp;ДАННЫЕ!$AY1401&amp;"k"&amp;ДАННЫЕ!$CB1401&amp;"q"&amp;ДАННЫЕ!$CC1401&amp;"w"&amp;ДАННЫЕ!$CD1401&amp;"e"&amp;ДАННЫЕ!$CE1401&amp;"m"&amp;ДАННЫЕ!$CF1401&amp;"c"&amp;ДАННЫЕ!$CG1401&amp;"z"&amp;ДАННЫЕ!$CH1401&amp;"d"&amp;IF(H1401=4,1,0)&amp;"s"&amp;IF(ДАННЫЕ!$J1401=1,0,1)&amp;"u"&amp;IF(ДАННЫЕ!$CJ1401&gt;0,1,0)</f>
        <v>g0cf0a06AR1VG0o0xp0v0ntkqwemczd0s1u0</v>
      </c>
      <c r="O1401" s="28" t="str">
        <f>ДАННЫЕ!$I1401&amp;"g"&amp;B1401&amp;A1401&amp;"f"&amp;P1401&amp;"c"&amp;IF(ДАННЫЕ!$U1401&gt;0,1,0)&amp;"s"&amp;IF(ДАННЫЕ!$Q1401&gt;0,IF(YEAR(ДАННЫЕ!$F$1)=YEAR(ДАННЫЕ!$Q1401),IF(MONTH(ДАННЫЕ!$F$1)=MONTH(ДАННЫЕ!$Q1401),111,11),1),0)&amp;"i"&amp;IF(ДАННЫЕ!$R1401+ДАННЫЕ!$S1401+ДАННЫЕ!$T1401=0,0,1)&amp;"h"&amp;IF(ДАННЫЕ!$P1401&gt;0,1,0)&amp;"p"&amp;IF(ДАННЫЕ!$CI1401&gt;0,IF(YEAR(ДАННЫЕ!$F$1)=YEAR(ДАННЫЕ!$CI1401),IF(MONTH(ДАННЫЕ!$F$1)=MONTH(ДАННЫЕ!$CI1401),111,11),1),0)&amp;"d"&amp;IF(ДАННЫЕ!$CJ1401&gt;0,IF(YEAR(ДАННЫЕ!$F$1)=YEAR(ДАННЫЕ!$CJ1401),IF(MONTH(ДАННЫЕ!$F$1)=MONTH(ДАННЫЕ!$CJ1401),111,11),1),0)&amp;"o"&amp;IF(ДАННЫЕ!$CK1401&gt;0,IF(MONTH(ДАННЫЕ!$F$1)=MONTH(ДАННЫЕ!$CK1401),111,11),0)&amp;"v"&amp;IF(ДАННЫЕ!$BE1401&gt;0,IF(MONTH(ДАННЫЕ!$F$1)=MONTH(ДАННЫЕ!$BE1401),111,11),0)</f>
        <v>g00f0c0s0i0h0p0d0o0v0</v>
      </c>
      <c r="P1401" s="15">
        <f t="shared" si="68"/>
        <v>0</v>
      </c>
      <c r="Q1401" s="15">
        <f>IF(ДАННЫЕ!$F$1&gt;ДАННЫЕ!$N1401,IF(YEAR(ДАННЫЕ!$F$1)=YEAR(ДАННЫЕ!M1401),1,0),0)</f>
        <v>0</v>
      </c>
      <c r="R1401" s="15">
        <f>IF(ДАННЫЕ!$F$1&gt;ДАННЫЕ!$N1401,IF(YEAR(ДАННЫЕ!$F$1)=YEAR(ДАННЫЕ!N1401),1,0),0)</f>
        <v>0</v>
      </c>
      <c r="S1401" s="15">
        <f>IF(ДАННЫЕ!$AA1401="2А",1,IF(ДАННЫЕ!$AA1401="2Б",2,IF(ДАННЫЕ!$AA1401="2В",3,IF(ДАННЫЕ!$AA1401=3,4,IF(ДАННЫЕ!$AA1401="4А",5,IF(ДАННЫЕ!$AA1401="4Б",6,IF(ДАННЫЕ!$AA1401="4В",7,IF(ДАННЫЕ!$AA1401=5,8,0))))))))</f>
        <v>0</v>
      </c>
      <c r="T1401" s="15">
        <f>IF(OR(ДАННЫЕ!$AC1401=2,ДАННЫЕ!$AD1401=2,ДАННЫЕ!$AE1401=2),2,IF(OR(ДАННЫЕ!$AC1401=1,ДАННЫЕ!$AD1401=1,ДАННЫЕ!$AE1401=1),1,0))</f>
        <v>0</v>
      </c>
    </row>
    <row r="1402" spans="1:20" x14ac:dyDescent="0.2">
      <c r="A1402" s="78">
        <f>IF(B1402&gt;0,IF(MONTH(ДАННЫЕ!$F$1)=MONTH(ДАННЫЕ!$B1402),1,0),0)</f>
        <v>0</v>
      </c>
      <c r="B1402" s="14">
        <f>IF(ДАННЫЕ!$B1402&gt;0,IF(YEAR(ДАННЫЕ!$F$1)=YEAR(ДАННЫЕ!$B1402),1,0),0)</f>
        <v>0</v>
      </c>
      <c r="C1402" s="14">
        <f>IF(ДАННЫЕ!$CM1402&gt;0,IF(YEAR(ДАННЫЕ!$F$1)=YEAR(ДАННЫЕ!$CM1402),1,0),0)</f>
        <v>0</v>
      </c>
      <c r="D1402" s="14">
        <f>IF(ДАННЫЕ!$CJ1402&gt;0,IF(ДАННЫЕ!$CL1402&gt;ДАННЫЕ!$F$1,1,IF(ДАННЫЕ!$CL1402&gt;0,0,1)),0)</f>
        <v>0</v>
      </c>
      <c r="E1402" s="43" t="str">
        <f ca="1">IF(ДАННЫЕ!$F$1&gt;0,IF(ДАННЫЕ!$G1402&gt;0,DATEDIF(ДАННЫЕ!$G1402,ДАННЫЕ!$F$1,"y"),""),IF(ДАННЫЕ!$G1402&gt;0,DATEDIF(ДАННЫЕ!$G1402,TODAY(),"y"),""))</f>
        <v/>
      </c>
      <c r="F1402" s="43" t="str">
        <f xml:space="preserve"> IF(ДАННЫЕ!$F1402="М",IF(E1402&gt;=18,IF(E1402&lt;60,1,""),""),"")&amp;IF(ДАННЫЕ!$F1402="Ж",IF(E1402&gt;=18,IF(E1402&lt;55,1,""),""),"")</f>
        <v/>
      </c>
      <c r="G1402" s="43" t="str">
        <f xml:space="preserve"> IF(ДАННЫЕ!$F1402="М",IF(E1402&gt;=60,2,""),"")&amp;IF(ДАННЫЕ!$F1402="Ж",IF(E1402&gt;=55,2,""),"")</f>
        <v/>
      </c>
      <c r="H1402" s="43" t="str">
        <f t="shared" ca="1" si="66"/>
        <v/>
      </c>
      <c r="I1402" s="43" t="str">
        <f t="shared" ca="1" si="67"/>
        <v>03</v>
      </c>
      <c r="J1402" s="28" t="str">
        <f ca="1">ДАННЫЕ!$F1402&amp;H1402&amp;I1402&amp;ДАННЫЕ!$I1402&amp;"m"&amp;IF(ДАННЫЕ!$I1402&gt;0,IF(ДАННЫЕ!$J1402&gt;0,0,1),"")&amp;"f"&amp;IF(ДАННЫЕ!$R1402&gt;0,IF(YEAR(ДАННЫЕ!$F$1)=YEAR(ДАННЫЕ!$R1402),1,0),0)&amp;"z"&amp;ДАННЫЕ!$R1402&amp;"p"&amp;ДАННЫЕ!$S1402&amp;"i"&amp;ДАННЫЕ!$T1402&amp;"h"&amp;ДАННЫЕ!$K1402&amp;"be"&amp;ДАННЫЕ!$BI1402&amp;"CD"&amp;IF(ДАННЫЕ!BF1402&gt;500,4,IF(ДАННЫЕ!BF1402&gt;350,3,IF(ДАННЫЕ!BF1402&gt;200,2,IF(ДАННЫЕ!BF1402&gt;0,1,0))))&amp;"g"&amp;B1402&amp;"d"&amp;H1402&amp;"l"&amp;ДАННЫЕ!AT1402&amp;"a"&amp;ДАННЫЕ!$V1402&amp;"v"&amp;R1402&amp;"k"&amp;ДАННЫЕ!$U1402&amp;"s"&amp;ДАННЫЕ!$Y1402&amp;"t"&amp;ДАННЫЕ!$X1402&amp;"b"&amp;IF(ДАННЫЕ!$Q1402&gt;1,1,0)&amp;"PP"&amp;ДАННЫЕ!Z1402&amp;"c"&amp;S1402&amp;"x"&amp;IF(ДАННЫЕ!$BY1402&gt;0,IF(YEAR(ДАННЫЕ!$F$1)=YEAR(ДАННЫЕ!$BY1402),1,0),0)&amp;"n"&amp;IF(ДАННЫЕ!$BZ1402&gt;0,IF(YEAR(ДАННЫЕ!$F$1)=YEAR(ДАННЫЕ!$BZ1402),1,0),0)&amp;"u"&amp;D1402&amp;"z"&amp;IF(ДАННЫЕ!$CL1402&gt;0,IF(YEAR(ДАННЫЕ!$F$1)&gt;YEAR(ДАННЫЕ!$CL1402),11,12),0)</f>
        <v>03mf0zpihbeCD0g0dlav0kstb0PPc0x0n0u0z0</v>
      </c>
      <c r="K1402" s="28" t="str">
        <f ca="1">ДАННЫЕ!$I1402&amp;"x"&amp;B1402&amp;"w"&amp;IF(T1402+ДАННЫЕ!AD1402+ДАННЫЕ!AE1402+ДАННЫЕ!AF1402+ДАННЫЕ!AG1402+ДАННЫЕ!AH1402+ДАННЫЕ!$AL1402+ДАННЫЕ!AI1402+ДАННЫЕ!AJ1402+ДАННЫЕ!AK1402+ДАННЫЕ!AP1402+ДАННЫЕ!AQ1402+ДАННЫЕ!AR1402+ДАННЫЕ!$AM1402+ДАННЫЕ!$AN1402+ДАННЫЕ!AS1402+ДАННЫЕ!AT1402&gt;0,1,0)&amp;IF(OR(T1402=2,ДАННЫЕ!AD1402=2,ДАННЫЕ!AE1402=2,ДАННЫЕ!AF1402=2,ДАННЫЕ!AG1402=2,ДАННЫЕ!AH1402=2,ДАННЫЕ!$AL1402=2,ДАННЫЕ!AI1402=2,ДАННЫЕ!AJ1402=2,ДАННЫЕ!AK1402=2,ДАННЫЕ!AP1402=2,ДАННЫЕ!AQ1402=2,ДАННЫЕ!AR1402=2,ДАННЫЕ!$AM1402=2,ДАННЫЕ!$AN1402=2,ДАННЫЕ!AS1402=2,ДАННЫЕ!AT1402=2),2,0)&amp;"t"&amp;IF(T1402&gt;0,"1"&amp;T1402,"00")&amp;"f"&amp;IF(ДАННЫЕ!$AC1402,"1"&amp;ДАННЫЕ!$AC1402,"00")&amp;"b"&amp;IF(ДАННЫЕ!$AD1402,"1"&amp;ДАННЫЕ!$AD1402,"00")&amp;"g"&amp;IF(ДАННЫЕ!$AF1402,"1"&amp;ДАННЫЕ!$AF1402,"00")&amp;"c"&amp;IF(ДАННЫЕ!$AG1402,"1"&amp;ДАННЫЕ!$AG1402,"00")&amp;"i"&amp;IF(ДАННЫЕ!$AH1402,"1"&amp;ДАННЫЕ!$AH1402,"00")&amp;"r"&amp;IF(ДАННЫЕ!$AL1402,"1"&amp;ДАННЫЕ!$AL1402,"00")&amp;"m"&amp;IF(ДАННЫЕ!$AI1402,"1"&amp;ДАННЫЕ!$AI1402,"00")&amp;"hS"&amp;IF(ДАННЫЕ!$AJ1402,"1"&amp;ДАННЫЕ!$AJ1402,"00")&amp;"hZ"&amp;IF(ДАННЫЕ!$AK1402,"1"&amp;ДАННЫЕ!$AK1402,"00")&amp;"p"&amp;IF(ДАННЫЕ!$AP1402,"1"&amp;ДАННЫЕ!$AP1402,"00")&amp;"k"&amp;IF(ДАННЫЕ!$AQ1402,"1"&amp;ДАННЫЕ!$AQ1402,"00")&amp;"z"&amp;IF(ДАННЫЕ!$AR1402,"1"&amp;ДАННЫЕ!$AR1402,"00")&amp;"j"&amp;IF(ДАННЫЕ!$AM1402,"1"&amp;ДАННЫЕ!$AM1402,"00")&amp;"n"&amp;IF(ДАННЫЕ!$AN1402,"1"&amp;ДАННЫЕ!$AN1402,"00")&amp;"E"&amp;ДАННЫЕ!BI1402&amp;"L"&amp;ДАННЫЕ!AO1402&amp;"h"&amp;IF(ДАННЫЕ!$AU1402&gt;0,1,0)&amp;"v"&amp;IF(ДАННЫЕ!$AW1402&gt;0,1,0)&amp;"a"&amp;IF(ДАННЫЕ!$AS1402,"1"&amp;ДАННЫЕ!$AS1402,"00")&amp;"s"&amp;IF(ДАННЫЕ!$AT1402,"1"&amp;ДАННЫЕ!$AT1402,"00")&amp;"u"&amp;IF(ДАННЫЕ!$CJ1402&gt;0,1,0)&amp;"y"&amp;B1402&amp;"d"&amp;H1402&amp;"e"&amp;F1402&amp;G1402</f>
        <v>x0w00t00f00b00g00c00i00r00m00hS00hZ00p00k00z00j00n00ELh0v0a00s00u0y0de</v>
      </c>
      <c r="L1402" s="28" t="str">
        <f ca="1">ДАННЫЕ!$I1402&amp;"VN"&amp;IF(ДАННЫЕ!AW1402&gt;0,11,10)&amp;"CD"&amp;IF(ДАННЫЕ!BF1402&gt;500,16,IF(ДАННЫЕ!BF1402&gt;350,15,IF(ДАННЫЕ!BF1402&gt;=200,14,IF(ДАННЫЕ!BF1402&gt;=100,13,IF(ДАННЫЕ!BF1402&gt;=50,12,IF(ДАННЫЕ!BF1402&gt;0,11,10))))))&amp;"AR"&amp;IF(ДАННЫЕ!BX1402&gt;0,1,0)&amp;"GD"&amp;B1402&amp;"VV"&amp;IF(E1402&gt;=5,IF(E1402&lt;18,1,0),0)</f>
        <v>VN10CD10AR0GD0VV0</v>
      </c>
      <c r="M1402" s="28" t="str">
        <f>ДАННЫЕ!$I1402&amp;"b"&amp;ДАННЫЕ!$BI1402&amp;"r"&amp;ДАННЫЕ!$BJ1402&amp;"CD"&amp;IF(ДАННЫЕ!BF1402&gt;0,IF(ДАННЫЕ!BF1402&lt;200,1,IF(ДАННЫЕ!BF1402&lt;350,2,3)),0)&amp;"h"&amp;IF(ДАННЫЕ!$BK1402+ДАННЫЕ!$BL1402+ДАННЫЕ!$BM1402&gt;0,1,0)&amp;"x"&amp;ДАННЫЕ!$BK1402&amp;"y"&amp;ДАННЫЕ!$BL1402&amp;"z"&amp;ДАННЫЕ!$BM1402&amp;"c"&amp;IF(ДАННЫЕ!$BK1402+ДАННЫЕ!$BL1402+ДАННЫЕ!$BM1402=3,1,0)&amp;"a"&amp;IF(ДАННЫЕ!$BQ1402+ДАННЫЕ!$BR1402&gt;0,1,0)&amp;"d"&amp;ДАННЫЕ!$BQ1402&amp;"v"&amp;ДАННЫЕ!$BR1402&amp;"p"&amp;ДАННЫЕ!$BS1402&amp;"n"&amp;ДАННЫЕ!$BU1402&amp;"t"&amp;ДАННЫЕ!$BV1402&amp;"o"&amp;ДАННЫЕ!$BT1402&amp;"l"&amp;IF(ДАННЫЕ!$BN1402&gt;0,1,0)&amp;ДАННЫЕ!$BN1402&amp;"g"&amp;ДАННЫЕ!$BO1402&amp;"s"&amp;ДАННЫЕ!$BP1402&amp;"DZ"&amp;IF(ДАННЫЕ!B1402-ДАННЫЕ!G1402 &lt; 60,IF(ДАННЫЕ!B1402-ДАННЫЕ!G1402 &gt;= 0,1,0),0)&amp;"u"&amp;IF(ДАННЫЕ!$CJ1402&gt;0,1,0)</f>
        <v>brCD0h0xyzc0a0dvpntol0gsDZ1u0</v>
      </c>
      <c r="N1402" s="28" t="str">
        <f ca="1">ДАННЫЕ!$F1402&amp;ДАННЫЕ!$I1402&amp;"g"&amp;B1402&amp;"cf"&amp;D1402&amp;"a"&amp;IF(ДАННЫЕ!$BX1402&gt;0,1,0)&amp;IF(ДАННЫЕ!$BF1402&gt;500,1,IF(ДАННЫЕ!$BF1402&gt;350,2,IF(ДАННЫЕ!$BF1402&gt;=200,3,IF(ДАННЫЕ!$BF1402&gt;=100,4,IF(ДАННЫЕ!$BF1402&gt;=50,5,IF(ДАННЫЕ!$BF1402&lt;50,6,0))))))&amp;"AR"&amp;IF(DATEDIF(ДАННЫЕ!$BX1402,ДАННЫЕ!$F$1,"y")&gt;1,1,0)&amp;"VG"&amp;IF(ДАННЫЕ!$BH1402="0",1,0)&amp;"o"&amp;IF(T1402+ДАННЫЕ!$AF1402+ДАННЫЕ!$AG1402+ДАННЫЕ!$AH1402+ДАННЫЕ!$AI1402+ДАННЫЕ!$AJ1402+ДАННЫЕ!$AP1402+ДАННЫЕ!$AQ1402+ДАННЫЕ!$AR1402+ДАННЫЕ!$AU1402+ДАННЫЕ!$AW1402+ДАННЫЕ!$AS1402+ДАННЫЕ!$AT1402&gt;0,1,0)&amp;"x"&amp;ДАННЫЕ!$AG1402&amp;"p"&amp;IF(ДАННЫЕ!$BY1402&gt;0,1,0)&amp;"v"&amp;IF(ДАННЫЕ!$BZ1402&gt;0,1,0)&amp;"n"&amp;ДАННЫЕ!$CA1402&amp;"t"&amp;ДАННЫЕ!$AY1402&amp;"k"&amp;ДАННЫЕ!$CB1402&amp;"q"&amp;ДАННЫЕ!$CC1402&amp;"w"&amp;ДАННЫЕ!$CD1402&amp;"e"&amp;ДАННЫЕ!$CE1402&amp;"m"&amp;ДАННЫЕ!$CF1402&amp;"c"&amp;ДАННЫЕ!$CG1402&amp;"z"&amp;ДАННЫЕ!$CH1402&amp;"d"&amp;IF(H1402=4,1,0)&amp;"s"&amp;IF(ДАННЫЕ!$J1402=1,0,1)&amp;"u"&amp;IF(ДАННЫЕ!$CJ1402&gt;0,1,0)</f>
        <v>g0cf0a06AR1VG0o0xp0v0ntkqwemczd0s1u0</v>
      </c>
      <c r="O1402" s="28" t="str">
        <f>ДАННЫЕ!$I1402&amp;"g"&amp;B1402&amp;A1402&amp;"f"&amp;P1402&amp;"c"&amp;IF(ДАННЫЕ!$U1402&gt;0,1,0)&amp;"s"&amp;IF(ДАННЫЕ!$Q1402&gt;0,IF(YEAR(ДАННЫЕ!$F$1)=YEAR(ДАННЫЕ!$Q1402),IF(MONTH(ДАННЫЕ!$F$1)=MONTH(ДАННЫЕ!$Q1402),111,11),1),0)&amp;"i"&amp;IF(ДАННЫЕ!$R1402+ДАННЫЕ!$S1402+ДАННЫЕ!$T1402=0,0,1)&amp;"h"&amp;IF(ДАННЫЕ!$P1402&gt;0,1,0)&amp;"p"&amp;IF(ДАННЫЕ!$CI1402&gt;0,IF(YEAR(ДАННЫЕ!$F$1)=YEAR(ДАННЫЕ!$CI1402),IF(MONTH(ДАННЫЕ!$F$1)=MONTH(ДАННЫЕ!$CI1402),111,11),1),0)&amp;"d"&amp;IF(ДАННЫЕ!$CJ1402&gt;0,IF(YEAR(ДАННЫЕ!$F$1)=YEAR(ДАННЫЕ!$CJ1402),IF(MONTH(ДАННЫЕ!$F$1)=MONTH(ДАННЫЕ!$CJ1402),111,11),1),0)&amp;"o"&amp;IF(ДАННЫЕ!$CK1402&gt;0,IF(MONTH(ДАННЫЕ!$F$1)=MONTH(ДАННЫЕ!$CK1402),111,11),0)&amp;"v"&amp;IF(ДАННЫЕ!$BE1402&gt;0,IF(MONTH(ДАННЫЕ!$F$1)=MONTH(ДАННЫЕ!$BE1402),111,11),0)</f>
        <v>g00f0c0s0i0h0p0d0o0v0</v>
      </c>
      <c r="P1402" s="15">
        <f t="shared" si="68"/>
        <v>0</v>
      </c>
      <c r="Q1402" s="15">
        <f>IF(ДАННЫЕ!$F$1&gt;ДАННЫЕ!$N1402,IF(YEAR(ДАННЫЕ!$F$1)=YEAR(ДАННЫЕ!M1402),1,0),0)</f>
        <v>0</v>
      </c>
      <c r="R1402" s="15">
        <f>IF(ДАННЫЕ!$F$1&gt;ДАННЫЕ!$N1402,IF(YEAR(ДАННЫЕ!$F$1)=YEAR(ДАННЫЕ!N1402),1,0),0)</f>
        <v>0</v>
      </c>
      <c r="S1402" s="15">
        <f>IF(ДАННЫЕ!$AA1402="2А",1,IF(ДАННЫЕ!$AA1402="2Б",2,IF(ДАННЫЕ!$AA1402="2В",3,IF(ДАННЫЕ!$AA1402=3,4,IF(ДАННЫЕ!$AA1402="4А",5,IF(ДАННЫЕ!$AA1402="4Б",6,IF(ДАННЫЕ!$AA1402="4В",7,IF(ДАННЫЕ!$AA1402=5,8,0))))))))</f>
        <v>0</v>
      </c>
      <c r="T1402" s="15">
        <f>IF(OR(ДАННЫЕ!$AC1402=2,ДАННЫЕ!$AD1402=2,ДАННЫЕ!$AE1402=2),2,IF(OR(ДАННЫЕ!$AC1402=1,ДАННЫЕ!$AD1402=1,ДАННЫЕ!$AE1402=1),1,0))</f>
        <v>0</v>
      </c>
    </row>
    <row r="1403" spans="1:20" x14ac:dyDescent="0.2">
      <c r="A1403" s="78">
        <f>IF(B1403&gt;0,IF(MONTH(ДАННЫЕ!$F$1)=MONTH(ДАННЫЕ!$B1403),1,0),0)</f>
        <v>0</v>
      </c>
      <c r="B1403" s="14">
        <f>IF(ДАННЫЕ!$B1403&gt;0,IF(YEAR(ДАННЫЕ!$F$1)=YEAR(ДАННЫЕ!$B1403),1,0),0)</f>
        <v>0</v>
      </c>
      <c r="C1403" s="14">
        <f>IF(ДАННЫЕ!$CM1403&gt;0,IF(YEAR(ДАННЫЕ!$F$1)=YEAR(ДАННЫЕ!$CM1403),1,0),0)</f>
        <v>0</v>
      </c>
      <c r="D1403" s="14">
        <f>IF(ДАННЫЕ!$CJ1403&gt;0,IF(ДАННЫЕ!$CL1403&gt;ДАННЫЕ!$F$1,1,IF(ДАННЫЕ!$CL1403&gt;0,0,1)),0)</f>
        <v>0</v>
      </c>
      <c r="E1403" s="43" t="str">
        <f ca="1">IF(ДАННЫЕ!$F$1&gt;0,IF(ДАННЫЕ!$G1403&gt;0,DATEDIF(ДАННЫЕ!$G1403,ДАННЫЕ!$F$1,"y"),""),IF(ДАННЫЕ!$G1403&gt;0,DATEDIF(ДАННЫЕ!$G1403,TODAY(),"y"),""))</f>
        <v/>
      </c>
      <c r="F1403" s="43" t="str">
        <f xml:space="preserve"> IF(ДАННЫЕ!$F1403="М",IF(E1403&gt;=18,IF(E1403&lt;60,1,""),""),"")&amp;IF(ДАННЫЕ!$F1403="Ж",IF(E1403&gt;=18,IF(E1403&lt;55,1,""),""),"")</f>
        <v/>
      </c>
      <c r="G1403" s="43" t="str">
        <f xml:space="preserve"> IF(ДАННЫЕ!$F1403="М",IF(E1403&gt;=60,2,""),"")&amp;IF(ДАННЫЕ!$F1403="Ж",IF(E1403&gt;=55,2,""),"")</f>
        <v/>
      </c>
      <c r="H1403" s="43" t="str">
        <f t="shared" ca="1" si="66"/>
        <v/>
      </c>
      <c r="I1403" s="43" t="str">
        <f t="shared" ca="1" si="67"/>
        <v>03</v>
      </c>
      <c r="J1403" s="28" t="str">
        <f ca="1">ДАННЫЕ!$F1403&amp;H1403&amp;I1403&amp;ДАННЫЕ!$I1403&amp;"m"&amp;IF(ДАННЫЕ!$I1403&gt;0,IF(ДАННЫЕ!$J1403&gt;0,0,1),"")&amp;"f"&amp;IF(ДАННЫЕ!$R1403&gt;0,IF(YEAR(ДАННЫЕ!$F$1)=YEAR(ДАННЫЕ!$R1403),1,0),0)&amp;"z"&amp;ДАННЫЕ!$R1403&amp;"p"&amp;ДАННЫЕ!$S1403&amp;"i"&amp;ДАННЫЕ!$T1403&amp;"h"&amp;ДАННЫЕ!$K1403&amp;"be"&amp;ДАННЫЕ!$BI1403&amp;"CD"&amp;IF(ДАННЫЕ!BF1403&gt;500,4,IF(ДАННЫЕ!BF1403&gt;350,3,IF(ДАННЫЕ!BF1403&gt;200,2,IF(ДАННЫЕ!BF1403&gt;0,1,0))))&amp;"g"&amp;B1403&amp;"d"&amp;H1403&amp;"l"&amp;ДАННЫЕ!AT1403&amp;"a"&amp;ДАННЫЕ!$V1403&amp;"v"&amp;R1403&amp;"k"&amp;ДАННЫЕ!$U1403&amp;"s"&amp;ДАННЫЕ!$Y1403&amp;"t"&amp;ДАННЫЕ!$X1403&amp;"b"&amp;IF(ДАННЫЕ!$Q1403&gt;1,1,0)&amp;"PP"&amp;ДАННЫЕ!Z1403&amp;"c"&amp;S1403&amp;"x"&amp;IF(ДАННЫЕ!$BY1403&gt;0,IF(YEAR(ДАННЫЕ!$F$1)=YEAR(ДАННЫЕ!$BY1403),1,0),0)&amp;"n"&amp;IF(ДАННЫЕ!$BZ1403&gt;0,IF(YEAR(ДАННЫЕ!$F$1)=YEAR(ДАННЫЕ!$BZ1403),1,0),0)&amp;"u"&amp;D1403&amp;"z"&amp;IF(ДАННЫЕ!$CL1403&gt;0,IF(YEAR(ДАННЫЕ!$F$1)&gt;YEAR(ДАННЫЕ!$CL1403),11,12),0)</f>
        <v>03mf0zpihbeCD0g0dlav0kstb0PPc0x0n0u0z0</v>
      </c>
      <c r="K1403" s="28" t="str">
        <f ca="1">ДАННЫЕ!$I1403&amp;"x"&amp;B1403&amp;"w"&amp;IF(T1403+ДАННЫЕ!AD1403+ДАННЫЕ!AE1403+ДАННЫЕ!AF1403+ДАННЫЕ!AG1403+ДАННЫЕ!AH1403+ДАННЫЕ!$AL1403+ДАННЫЕ!AI1403+ДАННЫЕ!AJ1403+ДАННЫЕ!AK1403+ДАННЫЕ!AP1403+ДАННЫЕ!AQ1403+ДАННЫЕ!AR1403+ДАННЫЕ!$AM1403+ДАННЫЕ!$AN1403+ДАННЫЕ!AS1403+ДАННЫЕ!AT1403&gt;0,1,0)&amp;IF(OR(T1403=2,ДАННЫЕ!AD1403=2,ДАННЫЕ!AE1403=2,ДАННЫЕ!AF1403=2,ДАННЫЕ!AG1403=2,ДАННЫЕ!AH1403=2,ДАННЫЕ!$AL1403=2,ДАННЫЕ!AI1403=2,ДАННЫЕ!AJ1403=2,ДАННЫЕ!AK1403=2,ДАННЫЕ!AP1403=2,ДАННЫЕ!AQ1403=2,ДАННЫЕ!AR1403=2,ДАННЫЕ!$AM1403=2,ДАННЫЕ!$AN1403=2,ДАННЫЕ!AS1403=2,ДАННЫЕ!AT1403=2),2,0)&amp;"t"&amp;IF(T1403&gt;0,"1"&amp;T1403,"00")&amp;"f"&amp;IF(ДАННЫЕ!$AC1403,"1"&amp;ДАННЫЕ!$AC1403,"00")&amp;"b"&amp;IF(ДАННЫЕ!$AD1403,"1"&amp;ДАННЫЕ!$AD1403,"00")&amp;"g"&amp;IF(ДАННЫЕ!$AF1403,"1"&amp;ДАННЫЕ!$AF1403,"00")&amp;"c"&amp;IF(ДАННЫЕ!$AG1403,"1"&amp;ДАННЫЕ!$AG1403,"00")&amp;"i"&amp;IF(ДАННЫЕ!$AH1403,"1"&amp;ДАННЫЕ!$AH1403,"00")&amp;"r"&amp;IF(ДАННЫЕ!$AL1403,"1"&amp;ДАННЫЕ!$AL1403,"00")&amp;"m"&amp;IF(ДАННЫЕ!$AI1403,"1"&amp;ДАННЫЕ!$AI1403,"00")&amp;"hS"&amp;IF(ДАННЫЕ!$AJ1403,"1"&amp;ДАННЫЕ!$AJ1403,"00")&amp;"hZ"&amp;IF(ДАННЫЕ!$AK1403,"1"&amp;ДАННЫЕ!$AK1403,"00")&amp;"p"&amp;IF(ДАННЫЕ!$AP1403,"1"&amp;ДАННЫЕ!$AP1403,"00")&amp;"k"&amp;IF(ДАННЫЕ!$AQ1403,"1"&amp;ДАННЫЕ!$AQ1403,"00")&amp;"z"&amp;IF(ДАННЫЕ!$AR1403,"1"&amp;ДАННЫЕ!$AR1403,"00")&amp;"j"&amp;IF(ДАННЫЕ!$AM1403,"1"&amp;ДАННЫЕ!$AM1403,"00")&amp;"n"&amp;IF(ДАННЫЕ!$AN1403,"1"&amp;ДАННЫЕ!$AN1403,"00")&amp;"E"&amp;ДАННЫЕ!BI1403&amp;"L"&amp;ДАННЫЕ!AO1403&amp;"h"&amp;IF(ДАННЫЕ!$AU1403&gt;0,1,0)&amp;"v"&amp;IF(ДАННЫЕ!$AW1403&gt;0,1,0)&amp;"a"&amp;IF(ДАННЫЕ!$AS1403,"1"&amp;ДАННЫЕ!$AS1403,"00")&amp;"s"&amp;IF(ДАННЫЕ!$AT1403,"1"&amp;ДАННЫЕ!$AT1403,"00")&amp;"u"&amp;IF(ДАННЫЕ!$CJ1403&gt;0,1,0)&amp;"y"&amp;B1403&amp;"d"&amp;H1403&amp;"e"&amp;F1403&amp;G1403</f>
        <v>x0w00t00f00b00g00c00i00r00m00hS00hZ00p00k00z00j00n00ELh0v0a00s00u0y0de</v>
      </c>
      <c r="L1403" s="28" t="str">
        <f ca="1">ДАННЫЕ!$I1403&amp;"VN"&amp;IF(ДАННЫЕ!AW1403&gt;0,11,10)&amp;"CD"&amp;IF(ДАННЫЕ!BF1403&gt;500,16,IF(ДАННЫЕ!BF1403&gt;350,15,IF(ДАННЫЕ!BF1403&gt;=200,14,IF(ДАННЫЕ!BF1403&gt;=100,13,IF(ДАННЫЕ!BF1403&gt;=50,12,IF(ДАННЫЕ!BF1403&gt;0,11,10))))))&amp;"AR"&amp;IF(ДАННЫЕ!BX1403&gt;0,1,0)&amp;"GD"&amp;B1403&amp;"VV"&amp;IF(E1403&gt;=5,IF(E1403&lt;18,1,0),0)</f>
        <v>VN10CD10AR0GD0VV0</v>
      </c>
      <c r="M1403" s="28" t="str">
        <f>ДАННЫЕ!$I1403&amp;"b"&amp;ДАННЫЕ!$BI1403&amp;"r"&amp;ДАННЫЕ!$BJ1403&amp;"CD"&amp;IF(ДАННЫЕ!BF1403&gt;0,IF(ДАННЫЕ!BF1403&lt;200,1,IF(ДАННЫЕ!BF1403&lt;350,2,3)),0)&amp;"h"&amp;IF(ДАННЫЕ!$BK1403+ДАННЫЕ!$BL1403+ДАННЫЕ!$BM1403&gt;0,1,0)&amp;"x"&amp;ДАННЫЕ!$BK1403&amp;"y"&amp;ДАННЫЕ!$BL1403&amp;"z"&amp;ДАННЫЕ!$BM1403&amp;"c"&amp;IF(ДАННЫЕ!$BK1403+ДАННЫЕ!$BL1403+ДАННЫЕ!$BM1403=3,1,0)&amp;"a"&amp;IF(ДАННЫЕ!$BQ1403+ДАННЫЕ!$BR1403&gt;0,1,0)&amp;"d"&amp;ДАННЫЕ!$BQ1403&amp;"v"&amp;ДАННЫЕ!$BR1403&amp;"p"&amp;ДАННЫЕ!$BS1403&amp;"n"&amp;ДАННЫЕ!$BU1403&amp;"t"&amp;ДАННЫЕ!$BV1403&amp;"o"&amp;ДАННЫЕ!$BT1403&amp;"l"&amp;IF(ДАННЫЕ!$BN1403&gt;0,1,0)&amp;ДАННЫЕ!$BN1403&amp;"g"&amp;ДАННЫЕ!$BO1403&amp;"s"&amp;ДАННЫЕ!$BP1403&amp;"DZ"&amp;IF(ДАННЫЕ!B1403-ДАННЫЕ!G1403 &lt; 60,IF(ДАННЫЕ!B1403-ДАННЫЕ!G1403 &gt;= 0,1,0),0)&amp;"u"&amp;IF(ДАННЫЕ!$CJ1403&gt;0,1,0)</f>
        <v>brCD0h0xyzc0a0dvpntol0gsDZ1u0</v>
      </c>
      <c r="N1403" s="28" t="str">
        <f ca="1">ДАННЫЕ!$F1403&amp;ДАННЫЕ!$I1403&amp;"g"&amp;B1403&amp;"cf"&amp;D1403&amp;"a"&amp;IF(ДАННЫЕ!$BX1403&gt;0,1,0)&amp;IF(ДАННЫЕ!$BF1403&gt;500,1,IF(ДАННЫЕ!$BF1403&gt;350,2,IF(ДАННЫЕ!$BF1403&gt;=200,3,IF(ДАННЫЕ!$BF1403&gt;=100,4,IF(ДАННЫЕ!$BF1403&gt;=50,5,IF(ДАННЫЕ!$BF1403&lt;50,6,0))))))&amp;"AR"&amp;IF(DATEDIF(ДАННЫЕ!$BX1403,ДАННЫЕ!$F$1,"y")&gt;1,1,0)&amp;"VG"&amp;IF(ДАННЫЕ!$BH1403="0",1,0)&amp;"o"&amp;IF(T1403+ДАННЫЕ!$AF1403+ДАННЫЕ!$AG1403+ДАННЫЕ!$AH1403+ДАННЫЕ!$AI1403+ДАННЫЕ!$AJ1403+ДАННЫЕ!$AP1403+ДАННЫЕ!$AQ1403+ДАННЫЕ!$AR1403+ДАННЫЕ!$AU1403+ДАННЫЕ!$AW1403+ДАННЫЕ!$AS1403+ДАННЫЕ!$AT1403&gt;0,1,0)&amp;"x"&amp;ДАННЫЕ!$AG1403&amp;"p"&amp;IF(ДАННЫЕ!$BY1403&gt;0,1,0)&amp;"v"&amp;IF(ДАННЫЕ!$BZ1403&gt;0,1,0)&amp;"n"&amp;ДАННЫЕ!$CA1403&amp;"t"&amp;ДАННЫЕ!$AY1403&amp;"k"&amp;ДАННЫЕ!$CB1403&amp;"q"&amp;ДАННЫЕ!$CC1403&amp;"w"&amp;ДАННЫЕ!$CD1403&amp;"e"&amp;ДАННЫЕ!$CE1403&amp;"m"&amp;ДАННЫЕ!$CF1403&amp;"c"&amp;ДАННЫЕ!$CG1403&amp;"z"&amp;ДАННЫЕ!$CH1403&amp;"d"&amp;IF(H1403=4,1,0)&amp;"s"&amp;IF(ДАННЫЕ!$J1403=1,0,1)&amp;"u"&amp;IF(ДАННЫЕ!$CJ1403&gt;0,1,0)</f>
        <v>g0cf0a06AR1VG0o0xp0v0ntkqwemczd0s1u0</v>
      </c>
      <c r="O1403" s="28" t="str">
        <f>ДАННЫЕ!$I1403&amp;"g"&amp;B1403&amp;A1403&amp;"f"&amp;P1403&amp;"c"&amp;IF(ДАННЫЕ!$U1403&gt;0,1,0)&amp;"s"&amp;IF(ДАННЫЕ!$Q1403&gt;0,IF(YEAR(ДАННЫЕ!$F$1)=YEAR(ДАННЫЕ!$Q1403),IF(MONTH(ДАННЫЕ!$F$1)=MONTH(ДАННЫЕ!$Q1403),111,11),1),0)&amp;"i"&amp;IF(ДАННЫЕ!$R1403+ДАННЫЕ!$S1403+ДАННЫЕ!$T1403=0,0,1)&amp;"h"&amp;IF(ДАННЫЕ!$P1403&gt;0,1,0)&amp;"p"&amp;IF(ДАННЫЕ!$CI1403&gt;0,IF(YEAR(ДАННЫЕ!$F$1)=YEAR(ДАННЫЕ!$CI1403),IF(MONTH(ДАННЫЕ!$F$1)=MONTH(ДАННЫЕ!$CI1403),111,11),1),0)&amp;"d"&amp;IF(ДАННЫЕ!$CJ1403&gt;0,IF(YEAR(ДАННЫЕ!$F$1)=YEAR(ДАННЫЕ!$CJ1403),IF(MONTH(ДАННЫЕ!$F$1)=MONTH(ДАННЫЕ!$CJ1403),111,11),1),0)&amp;"o"&amp;IF(ДАННЫЕ!$CK1403&gt;0,IF(MONTH(ДАННЫЕ!$F$1)=MONTH(ДАННЫЕ!$CK1403),111,11),0)&amp;"v"&amp;IF(ДАННЫЕ!$BE1403&gt;0,IF(MONTH(ДАННЫЕ!$F$1)=MONTH(ДАННЫЕ!$BE1403),111,11),0)</f>
        <v>g00f0c0s0i0h0p0d0o0v0</v>
      </c>
      <c r="P1403" s="15">
        <f t="shared" si="68"/>
        <v>0</v>
      </c>
      <c r="Q1403" s="15">
        <f>IF(ДАННЫЕ!$F$1&gt;ДАННЫЕ!$N1403,IF(YEAR(ДАННЫЕ!$F$1)=YEAR(ДАННЫЕ!M1403),1,0),0)</f>
        <v>0</v>
      </c>
      <c r="R1403" s="15">
        <f>IF(ДАННЫЕ!$F$1&gt;ДАННЫЕ!$N1403,IF(YEAR(ДАННЫЕ!$F$1)=YEAR(ДАННЫЕ!N1403),1,0),0)</f>
        <v>0</v>
      </c>
      <c r="S1403" s="15">
        <f>IF(ДАННЫЕ!$AA1403="2А",1,IF(ДАННЫЕ!$AA1403="2Б",2,IF(ДАННЫЕ!$AA1403="2В",3,IF(ДАННЫЕ!$AA1403=3,4,IF(ДАННЫЕ!$AA1403="4А",5,IF(ДАННЫЕ!$AA1403="4Б",6,IF(ДАННЫЕ!$AA1403="4В",7,IF(ДАННЫЕ!$AA1403=5,8,0))))))))</f>
        <v>0</v>
      </c>
      <c r="T1403" s="15">
        <f>IF(OR(ДАННЫЕ!$AC1403=2,ДАННЫЕ!$AD1403=2,ДАННЫЕ!$AE1403=2),2,IF(OR(ДАННЫЕ!$AC1403=1,ДАННЫЕ!$AD1403=1,ДАННЫЕ!$AE1403=1),1,0))</f>
        <v>0</v>
      </c>
    </row>
    <row r="1404" spans="1:20" x14ac:dyDescent="0.2">
      <c r="A1404" s="78">
        <f>IF(B1404&gt;0,IF(MONTH(ДАННЫЕ!$F$1)=MONTH(ДАННЫЕ!$B1404),1,0),0)</f>
        <v>0</v>
      </c>
      <c r="B1404" s="14">
        <f>IF(ДАННЫЕ!$B1404&gt;0,IF(YEAR(ДАННЫЕ!$F$1)=YEAR(ДАННЫЕ!$B1404),1,0),0)</f>
        <v>0</v>
      </c>
      <c r="C1404" s="14">
        <f>IF(ДАННЫЕ!$CM1404&gt;0,IF(YEAR(ДАННЫЕ!$F$1)=YEAR(ДАННЫЕ!$CM1404),1,0),0)</f>
        <v>0</v>
      </c>
      <c r="D1404" s="14">
        <f>IF(ДАННЫЕ!$CJ1404&gt;0,IF(ДАННЫЕ!$CL1404&gt;ДАННЫЕ!$F$1,1,IF(ДАННЫЕ!$CL1404&gt;0,0,1)),0)</f>
        <v>0</v>
      </c>
      <c r="E1404" s="43" t="str">
        <f ca="1">IF(ДАННЫЕ!$F$1&gt;0,IF(ДАННЫЕ!$G1404&gt;0,DATEDIF(ДАННЫЕ!$G1404,ДАННЫЕ!$F$1,"y"),""),IF(ДАННЫЕ!$G1404&gt;0,DATEDIF(ДАННЫЕ!$G1404,TODAY(),"y"),""))</f>
        <v/>
      </c>
      <c r="F1404" s="43" t="str">
        <f xml:space="preserve"> IF(ДАННЫЕ!$F1404="М",IF(E1404&gt;=18,IF(E1404&lt;60,1,""),""),"")&amp;IF(ДАННЫЕ!$F1404="Ж",IF(E1404&gt;=18,IF(E1404&lt;55,1,""),""),"")</f>
        <v/>
      </c>
      <c r="G1404" s="43" t="str">
        <f xml:space="preserve"> IF(ДАННЫЕ!$F1404="М",IF(E1404&gt;=60,2,""),"")&amp;IF(ДАННЫЕ!$F1404="Ж",IF(E1404&gt;=55,2,""),"")</f>
        <v/>
      </c>
      <c r="H1404" s="43" t="str">
        <f t="shared" ca="1" si="66"/>
        <v/>
      </c>
      <c r="I1404" s="43" t="str">
        <f t="shared" ca="1" si="67"/>
        <v>03</v>
      </c>
      <c r="J1404" s="28" t="str">
        <f ca="1">ДАННЫЕ!$F1404&amp;H1404&amp;I1404&amp;ДАННЫЕ!$I1404&amp;"m"&amp;IF(ДАННЫЕ!$I1404&gt;0,IF(ДАННЫЕ!$J1404&gt;0,0,1),"")&amp;"f"&amp;IF(ДАННЫЕ!$R1404&gt;0,IF(YEAR(ДАННЫЕ!$F$1)=YEAR(ДАННЫЕ!$R1404),1,0),0)&amp;"z"&amp;ДАННЫЕ!$R1404&amp;"p"&amp;ДАННЫЕ!$S1404&amp;"i"&amp;ДАННЫЕ!$T1404&amp;"h"&amp;ДАННЫЕ!$K1404&amp;"be"&amp;ДАННЫЕ!$BI1404&amp;"CD"&amp;IF(ДАННЫЕ!BF1404&gt;500,4,IF(ДАННЫЕ!BF1404&gt;350,3,IF(ДАННЫЕ!BF1404&gt;200,2,IF(ДАННЫЕ!BF1404&gt;0,1,0))))&amp;"g"&amp;B1404&amp;"d"&amp;H1404&amp;"l"&amp;ДАННЫЕ!AT1404&amp;"a"&amp;ДАННЫЕ!$V1404&amp;"v"&amp;R1404&amp;"k"&amp;ДАННЫЕ!$U1404&amp;"s"&amp;ДАННЫЕ!$Y1404&amp;"t"&amp;ДАННЫЕ!$X1404&amp;"b"&amp;IF(ДАННЫЕ!$Q1404&gt;1,1,0)&amp;"PP"&amp;ДАННЫЕ!Z1404&amp;"c"&amp;S1404&amp;"x"&amp;IF(ДАННЫЕ!$BY1404&gt;0,IF(YEAR(ДАННЫЕ!$F$1)=YEAR(ДАННЫЕ!$BY1404),1,0),0)&amp;"n"&amp;IF(ДАННЫЕ!$BZ1404&gt;0,IF(YEAR(ДАННЫЕ!$F$1)=YEAR(ДАННЫЕ!$BZ1404),1,0),0)&amp;"u"&amp;D1404&amp;"z"&amp;IF(ДАННЫЕ!$CL1404&gt;0,IF(YEAR(ДАННЫЕ!$F$1)&gt;YEAR(ДАННЫЕ!$CL1404),11,12),0)</f>
        <v>03mf0zpihbeCD0g0dlav0kstb0PPc0x0n0u0z0</v>
      </c>
      <c r="K1404" s="28" t="str">
        <f ca="1">ДАННЫЕ!$I1404&amp;"x"&amp;B1404&amp;"w"&amp;IF(T1404+ДАННЫЕ!AD1404+ДАННЫЕ!AE1404+ДАННЫЕ!AF1404+ДАННЫЕ!AG1404+ДАННЫЕ!AH1404+ДАННЫЕ!$AL1404+ДАННЫЕ!AI1404+ДАННЫЕ!AJ1404+ДАННЫЕ!AK1404+ДАННЫЕ!AP1404+ДАННЫЕ!AQ1404+ДАННЫЕ!AR1404+ДАННЫЕ!$AM1404+ДАННЫЕ!$AN1404+ДАННЫЕ!AS1404+ДАННЫЕ!AT1404&gt;0,1,0)&amp;IF(OR(T1404=2,ДАННЫЕ!AD1404=2,ДАННЫЕ!AE1404=2,ДАННЫЕ!AF1404=2,ДАННЫЕ!AG1404=2,ДАННЫЕ!AH1404=2,ДАННЫЕ!$AL1404=2,ДАННЫЕ!AI1404=2,ДАННЫЕ!AJ1404=2,ДАННЫЕ!AK1404=2,ДАННЫЕ!AP1404=2,ДАННЫЕ!AQ1404=2,ДАННЫЕ!AR1404=2,ДАННЫЕ!$AM1404=2,ДАННЫЕ!$AN1404=2,ДАННЫЕ!AS1404=2,ДАННЫЕ!AT1404=2),2,0)&amp;"t"&amp;IF(T1404&gt;0,"1"&amp;T1404,"00")&amp;"f"&amp;IF(ДАННЫЕ!$AC1404,"1"&amp;ДАННЫЕ!$AC1404,"00")&amp;"b"&amp;IF(ДАННЫЕ!$AD1404,"1"&amp;ДАННЫЕ!$AD1404,"00")&amp;"g"&amp;IF(ДАННЫЕ!$AF1404,"1"&amp;ДАННЫЕ!$AF1404,"00")&amp;"c"&amp;IF(ДАННЫЕ!$AG1404,"1"&amp;ДАННЫЕ!$AG1404,"00")&amp;"i"&amp;IF(ДАННЫЕ!$AH1404,"1"&amp;ДАННЫЕ!$AH1404,"00")&amp;"r"&amp;IF(ДАННЫЕ!$AL1404,"1"&amp;ДАННЫЕ!$AL1404,"00")&amp;"m"&amp;IF(ДАННЫЕ!$AI1404,"1"&amp;ДАННЫЕ!$AI1404,"00")&amp;"hS"&amp;IF(ДАННЫЕ!$AJ1404,"1"&amp;ДАННЫЕ!$AJ1404,"00")&amp;"hZ"&amp;IF(ДАННЫЕ!$AK1404,"1"&amp;ДАННЫЕ!$AK1404,"00")&amp;"p"&amp;IF(ДАННЫЕ!$AP1404,"1"&amp;ДАННЫЕ!$AP1404,"00")&amp;"k"&amp;IF(ДАННЫЕ!$AQ1404,"1"&amp;ДАННЫЕ!$AQ1404,"00")&amp;"z"&amp;IF(ДАННЫЕ!$AR1404,"1"&amp;ДАННЫЕ!$AR1404,"00")&amp;"j"&amp;IF(ДАННЫЕ!$AM1404,"1"&amp;ДАННЫЕ!$AM1404,"00")&amp;"n"&amp;IF(ДАННЫЕ!$AN1404,"1"&amp;ДАННЫЕ!$AN1404,"00")&amp;"E"&amp;ДАННЫЕ!BI1404&amp;"L"&amp;ДАННЫЕ!AO1404&amp;"h"&amp;IF(ДАННЫЕ!$AU1404&gt;0,1,0)&amp;"v"&amp;IF(ДАННЫЕ!$AW1404&gt;0,1,0)&amp;"a"&amp;IF(ДАННЫЕ!$AS1404,"1"&amp;ДАННЫЕ!$AS1404,"00")&amp;"s"&amp;IF(ДАННЫЕ!$AT1404,"1"&amp;ДАННЫЕ!$AT1404,"00")&amp;"u"&amp;IF(ДАННЫЕ!$CJ1404&gt;0,1,0)&amp;"y"&amp;B1404&amp;"d"&amp;H1404&amp;"e"&amp;F1404&amp;G1404</f>
        <v>x0w00t00f00b00g00c00i00r00m00hS00hZ00p00k00z00j00n00ELh0v0a00s00u0y0de</v>
      </c>
      <c r="L1404" s="28" t="str">
        <f ca="1">ДАННЫЕ!$I1404&amp;"VN"&amp;IF(ДАННЫЕ!AW1404&gt;0,11,10)&amp;"CD"&amp;IF(ДАННЫЕ!BF1404&gt;500,16,IF(ДАННЫЕ!BF1404&gt;350,15,IF(ДАННЫЕ!BF1404&gt;=200,14,IF(ДАННЫЕ!BF1404&gt;=100,13,IF(ДАННЫЕ!BF1404&gt;=50,12,IF(ДАННЫЕ!BF1404&gt;0,11,10))))))&amp;"AR"&amp;IF(ДАННЫЕ!BX1404&gt;0,1,0)&amp;"GD"&amp;B1404&amp;"VV"&amp;IF(E1404&gt;=5,IF(E1404&lt;18,1,0),0)</f>
        <v>VN10CD10AR0GD0VV0</v>
      </c>
      <c r="M1404" s="28" t="str">
        <f>ДАННЫЕ!$I1404&amp;"b"&amp;ДАННЫЕ!$BI1404&amp;"r"&amp;ДАННЫЕ!$BJ1404&amp;"CD"&amp;IF(ДАННЫЕ!BF1404&gt;0,IF(ДАННЫЕ!BF1404&lt;200,1,IF(ДАННЫЕ!BF1404&lt;350,2,3)),0)&amp;"h"&amp;IF(ДАННЫЕ!$BK1404+ДАННЫЕ!$BL1404+ДАННЫЕ!$BM1404&gt;0,1,0)&amp;"x"&amp;ДАННЫЕ!$BK1404&amp;"y"&amp;ДАННЫЕ!$BL1404&amp;"z"&amp;ДАННЫЕ!$BM1404&amp;"c"&amp;IF(ДАННЫЕ!$BK1404+ДАННЫЕ!$BL1404+ДАННЫЕ!$BM1404=3,1,0)&amp;"a"&amp;IF(ДАННЫЕ!$BQ1404+ДАННЫЕ!$BR1404&gt;0,1,0)&amp;"d"&amp;ДАННЫЕ!$BQ1404&amp;"v"&amp;ДАННЫЕ!$BR1404&amp;"p"&amp;ДАННЫЕ!$BS1404&amp;"n"&amp;ДАННЫЕ!$BU1404&amp;"t"&amp;ДАННЫЕ!$BV1404&amp;"o"&amp;ДАННЫЕ!$BT1404&amp;"l"&amp;IF(ДАННЫЕ!$BN1404&gt;0,1,0)&amp;ДАННЫЕ!$BN1404&amp;"g"&amp;ДАННЫЕ!$BO1404&amp;"s"&amp;ДАННЫЕ!$BP1404&amp;"DZ"&amp;IF(ДАННЫЕ!B1404-ДАННЫЕ!G1404 &lt; 60,IF(ДАННЫЕ!B1404-ДАННЫЕ!G1404 &gt;= 0,1,0),0)&amp;"u"&amp;IF(ДАННЫЕ!$CJ1404&gt;0,1,0)</f>
        <v>brCD0h0xyzc0a0dvpntol0gsDZ1u0</v>
      </c>
      <c r="N1404" s="28" t="str">
        <f ca="1">ДАННЫЕ!$F1404&amp;ДАННЫЕ!$I1404&amp;"g"&amp;B1404&amp;"cf"&amp;D1404&amp;"a"&amp;IF(ДАННЫЕ!$BX1404&gt;0,1,0)&amp;IF(ДАННЫЕ!$BF1404&gt;500,1,IF(ДАННЫЕ!$BF1404&gt;350,2,IF(ДАННЫЕ!$BF1404&gt;=200,3,IF(ДАННЫЕ!$BF1404&gt;=100,4,IF(ДАННЫЕ!$BF1404&gt;=50,5,IF(ДАННЫЕ!$BF1404&lt;50,6,0))))))&amp;"AR"&amp;IF(DATEDIF(ДАННЫЕ!$BX1404,ДАННЫЕ!$F$1,"y")&gt;1,1,0)&amp;"VG"&amp;IF(ДАННЫЕ!$BH1404="0",1,0)&amp;"o"&amp;IF(T1404+ДАННЫЕ!$AF1404+ДАННЫЕ!$AG1404+ДАННЫЕ!$AH1404+ДАННЫЕ!$AI1404+ДАННЫЕ!$AJ1404+ДАННЫЕ!$AP1404+ДАННЫЕ!$AQ1404+ДАННЫЕ!$AR1404+ДАННЫЕ!$AU1404+ДАННЫЕ!$AW1404+ДАННЫЕ!$AS1404+ДАННЫЕ!$AT1404&gt;0,1,0)&amp;"x"&amp;ДАННЫЕ!$AG1404&amp;"p"&amp;IF(ДАННЫЕ!$BY1404&gt;0,1,0)&amp;"v"&amp;IF(ДАННЫЕ!$BZ1404&gt;0,1,0)&amp;"n"&amp;ДАННЫЕ!$CA1404&amp;"t"&amp;ДАННЫЕ!$AY1404&amp;"k"&amp;ДАННЫЕ!$CB1404&amp;"q"&amp;ДАННЫЕ!$CC1404&amp;"w"&amp;ДАННЫЕ!$CD1404&amp;"e"&amp;ДАННЫЕ!$CE1404&amp;"m"&amp;ДАННЫЕ!$CF1404&amp;"c"&amp;ДАННЫЕ!$CG1404&amp;"z"&amp;ДАННЫЕ!$CH1404&amp;"d"&amp;IF(H1404=4,1,0)&amp;"s"&amp;IF(ДАННЫЕ!$J1404=1,0,1)&amp;"u"&amp;IF(ДАННЫЕ!$CJ1404&gt;0,1,0)</f>
        <v>g0cf0a06AR1VG0o0xp0v0ntkqwemczd0s1u0</v>
      </c>
      <c r="O1404" s="28" t="str">
        <f>ДАННЫЕ!$I1404&amp;"g"&amp;B1404&amp;A1404&amp;"f"&amp;P1404&amp;"c"&amp;IF(ДАННЫЕ!$U1404&gt;0,1,0)&amp;"s"&amp;IF(ДАННЫЕ!$Q1404&gt;0,IF(YEAR(ДАННЫЕ!$F$1)=YEAR(ДАННЫЕ!$Q1404),IF(MONTH(ДАННЫЕ!$F$1)=MONTH(ДАННЫЕ!$Q1404),111,11),1),0)&amp;"i"&amp;IF(ДАННЫЕ!$R1404+ДАННЫЕ!$S1404+ДАННЫЕ!$T1404=0,0,1)&amp;"h"&amp;IF(ДАННЫЕ!$P1404&gt;0,1,0)&amp;"p"&amp;IF(ДАННЫЕ!$CI1404&gt;0,IF(YEAR(ДАННЫЕ!$F$1)=YEAR(ДАННЫЕ!$CI1404),IF(MONTH(ДАННЫЕ!$F$1)=MONTH(ДАННЫЕ!$CI1404),111,11),1),0)&amp;"d"&amp;IF(ДАННЫЕ!$CJ1404&gt;0,IF(YEAR(ДАННЫЕ!$F$1)=YEAR(ДАННЫЕ!$CJ1404),IF(MONTH(ДАННЫЕ!$F$1)=MONTH(ДАННЫЕ!$CJ1404),111,11),1),0)&amp;"o"&amp;IF(ДАННЫЕ!$CK1404&gt;0,IF(MONTH(ДАННЫЕ!$F$1)=MONTH(ДАННЫЕ!$CK1404),111,11),0)&amp;"v"&amp;IF(ДАННЫЕ!$BE1404&gt;0,IF(MONTH(ДАННЫЕ!$F$1)=MONTH(ДАННЫЕ!$BE1404),111,11),0)</f>
        <v>g00f0c0s0i0h0p0d0o0v0</v>
      </c>
      <c r="P1404" s="15">
        <f t="shared" si="68"/>
        <v>0</v>
      </c>
      <c r="Q1404" s="15">
        <f>IF(ДАННЫЕ!$F$1&gt;ДАННЫЕ!$N1404,IF(YEAR(ДАННЫЕ!$F$1)=YEAR(ДАННЫЕ!M1404),1,0),0)</f>
        <v>0</v>
      </c>
      <c r="R1404" s="15">
        <f>IF(ДАННЫЕ!$F$1&gt;ДАННЫЕ!$N1404,IF(YEAR(ДАННЫЕ!$F$1)=YEAR(ДАННЫЕ!N1404),1,0),0)</f>
        <v>0</v>
      </c>
      <c r="S1404" s="15">
        <f>IF(ДАННЫЕ!$AA1404="2А",1,IF(ДАННЫЕ!$AA1404="2Б",2,IF(ДАННЫЕ!$AA1404="2В",3,IF(ДАННЫЕ!$AA1404=3,4,IF(ДАННЫЕ!$AA1404="4А",5,IF(ДАННЫЕ!$AA1404="4Б",6,IF(ДАННЫЕ!$AA1404="4В",7,IF(ДАННЫЕ!$AA1404=5,8,0))))))))</f>
        <v>0</v>
      </c>
      <c r="T1404" s="15">
        <f>IF(OR(ДАННЫЕ!$AC1404=2,ДАННЫЕ!$AD1404=2,ДАННЫЕ!$AE1404=2),2,IF(OR(ДАННЫЕ!$AC1404=1,ДАННЫЕ!$AD1404=1,ДАННЫЕ!$AE1404=1),1,0))</f>
        <v>0</v>
      </c>
    </row>
    <row r="1405" spans="1:20" x14ac:dyDescent="0.2">
      <c r="A1405" s="78">
        <f>IF(B1405&gt;0,IF(MONTH(ДАННЫЕ!$F$1)=MONTH(ДАННЫЕ!$B1405),1,0),0)</f>
        <v>0</v>
      </c>
      <c r="B1405" s="14">
        <f>IF(ДАННЫЕ!$B1405&gt;0,IF(YEAR(ДАННЫЕ!$F$1)=YEAR(ДАННЫЕ!$B1405),1,0),0)</f>
        <v>0</v>
      </c>
      <c r="C1405" s="14">
        <f>IF(ДАННЫЕ!$CM1405&gt;0,IF(YEAR(ДАННЫЕ!$F$1)=YEAR(ДАННЫЕ!$CM1405),1,0),0)</f>
        <v>0</v>
      </c>
      <c r="D1405" s="14">
        <f>IF(ДАННЫЕ!$CJ1405&gt;0,IF(ДАННЫЕ!$CL1405&gt;ДАННЫЕ!$F$1,1,IF(ДАННЫЕ!$CL1405&gt;0,0,1)),0)</f>
        <v>0</v>
      </c>
      <c r="E1405" s="43" t="str">
        <f ca="1">IF(ДАННЫЕ!$F$1&gt;0,IF(ДАННЫЕ!$G1405&gt;0,DATEDIF(ДАННЫЕ!$G1405,ДАННЫЕ!$F$1,"y"),""),IF(ДАННЫЕ!$G1405&gt;0,DATEDIF(ДАННЫЕ!$G1405,TODAY(),"y"),""))</f>
        <v/>
      </c>
      <c r="F1405" s="43" t="str">
        <f xml:space="preserve"> IF(ДАННЫЕ!$F1405="М",IF(E1405&gt;=18,IF(E1405&lt;60,1,""),""),"")&amp;IF(ДАННЫЕ!$F1405="Ж",IF(E1405&gt;=18,IF(E1405&lt;55,1,""),""),"")</f>
        <v/>
      </c>
      <c r="G1405" s="43" t="str">
        <f xml:space="preserve"> IF(ДАННЫЕ!$F1405="М",IF(E1405&gt;=60,2,""),"")&amp;IF(ДАННЫЕ!$F1405="Ж",IF(E1405&gt;=55,2,""),"")</f>
        <v/>
      </c>
      <c r="H1405" s="43" t="str">
        <f t="shared" ca="1" si="66"/>
        <v/>
      </c>
      <c r="I1405" s="43" t="str">
        <f t="shared" ca="1" si="67"/>
        <v>03</v>
      </c>
      <c r="J1405" s="28" t="str">
        <f ca="1">ДАННЫЕ!$F1405&amp;H1405&amp;I1405&amp;ДАННЫЕ!$I1405&amp;"m"&amp;IF(ДАННЫЕ!$I1405&gt;0,IF(ДАННЫЕ!$J1405&gt;0,0,1),"")&amp;"f"&amp;IF(ДАННЫЕ!$R1405&gt;0,IF(YEAR(ДАННЫЕ!$F$1)=YEAR(ДАННЫЕ!$R1405),1,0),0)&amp;"z"&amp;ДАННЫЕ!$R1405&amp;"p"&amp;ДАННЫЕ!$S1405&amp;"i"&amp;ДАННЫЕ!$T1405&amp;"h"&amp;ДАННЫЕ!$K1405&amp;"be"&amp;ДАННЫЕ!$BI1405&amp;"CD"&amp;IF(ДАННЫЕ!BF1405&gt;500,4,IF(ДАННЫЕ!BF1405&gt;350,3,IF(ДАННЫЕ!BF1405&gt;200,2,IF(ДАННЫЕ!BF1405&gt;0,1,0))))&amp;"g"&amp;B1405&amp;"d"&amp;H1405&amp;"l"&amp;ДАННЫЕ!AT1405&amp;"a"&amp;ДАННЫЕ!$V1405&amp;"v"&amp;R1405&amp;"k"&amp;ДАННЫЕ!$U1405&amp;"s"&amp;ДАННЫЕ!$Y1405&amp;"t"&amp;ДАННЫЕ!$X1405&amp;"b"&amp;IF(ДАННЫЕ!$Q1405&gt;1,1,0)&amp;"PP"&amp;ДАННЫЕ!Z1405&amp;"c"&amp;S1405&amp;"x"&amp;IF(ДАННЫЕ!$BY1405&gt;0,IF(YEAR(ДАННЫЕ!$F$1)=YEAR(ДАННЫЕ!$BY1405),1,0),0)&amp;"n"&amp;IF(ДАННЫЕ!$BZ1405&gt;0,IF(YEAR(ДАННЫЕ!$F$1)=YEAR(ДАННЫЕ!$BZ1405),1,0),0)&amp;"u"&amp;D1405&amp;"z"&amp;IF(ДАННЫЕ!$CL1405&gt;0,IF(YEAR(ДАННЫЕ!$F$1)&gt;YEAR(ДАННЫЕ!$CL1405),11,12),0)</f>
        <v>03mf0zpihbeCD0g0dlav0kstb0PPc0x0n0u0z0</v>
      </c>
      <c r="K1405" s="28" t="str">
        <f ca="1">ДАННЫЕ!$I1405&amp;"x"&amp;B1405&amp;"w"&amp;IF(T1405+ДАННЫЕ!AD1405+ДАННЫЕ!AE1405+ДАННЫЕ!AF1405+ДАННЫЕ!AG1405+ДАННЫЕ!AH1405+ДАННЫЕ!$AL1405+ДАННЫЕ!AI1405+ДАННЫЕ!AJ1405+ДАННЫЕ!AK1405+ДАННЫЕ!AP1405+ДАННЫЕ!AQ1405+ДАННЫЕ!AR1405+ДАННЫЕ!$AM1405+ДАННЫЕ!$AN1405+ДАННЫЕ!AS1405+ДАННЫЕ!AT1405&gt;0,1,0)&amp;IF(OR(T1405=2,ДАННЫЕ!AD1405=2,ДАННЫЕ!AE1405=2,ДАННЫЕ!AF1405=2,ДАННЫЕ!AG1405=2,ДАННЫЕ!AH1405=2,ДАННЫЕ!$AL1405=2,ДАННЫЕ!AI1405=2,ДАННЫЕ!AJ1405=2,ДАННЫЕ!AK1405=2,ДАННЫЕ!AP1405=2,ДАННЫЕ!AQ1405=2,ДАННЫЕ!AR1405=2,ДАННЫЕ!$AM1405=2,ДАННЫЕ!$AN1405=2,ДАННЫЕ!AS1405=2,ДАННЫЕ!AT1405=2),2,0)&amp;"t"&amp;IF(T1405&gt;0,"1"&amp;T1405,"00")&amp;"f"&amp;IF(ДАННЫЕ!$AC1405,"1"&amp;ДАННЫЕ!$AC1405,"00")&amp;"b"&amp;IF(ДАННЫЕ!$AD1405,"1"&amp;ДАННЫЕ!$AD1405,"00")&amp;"g"&amp;IF(ДАННЫЕ!$AF1405,"1"&amp;ДАННЫЕ!$AF1405,"00")&amp;"c"&amp;IF(ДАННЫЕ!$AG1405,"1"&amp;ДАННЫЕ!$AG1405,"00")&amp;"i"&amp;IF(ДАННЫЕ!$AH1405,"1"&amp;ДАННЫЕ!$AH1405,"00")&amp;"r"&amp;IF(ДАННЫЕ!$AL1405,"1"&amp;ДАННЫЕ!$AL1405,"00")&amp;"m"&amp;IF(ДАННЫЕ!$AI1405,"1"&amp;ДАННЫЕ!$AI1405,"00")&amp;"hS"&amp;IF(ДАННЫЕ!$AJ1405,"1"&amp;ДАННЫЕ!$AJ1405,"00")&amp;"hZ"&amp;IF(ДАННЫЕ!$AK1405,"1"&amp;ДАННЫЕ!$AK1405,"00")&amp;"p"&amp;IF(ДАННЫЕ!$AP1405,"1"&amp;ДАННЫЕ!$AP1405,"00")&amp;"k"&amp;IF(ДАННЫЕ!$AQ1405,"1"&amp;ДАННЫЕ!$AQ1405,"00")&amp;"z"&amp;IF(ДАННЫЕ!$AR1405,"1"&amp;ДАННЫЕ!$AR1405,"00")&amp;"j"&amp;IF(ДАННЫЕ!$AM1405,"1"&amp;ДАННЫЕ!$AM1405,"00")&amp;"n"&amp;IF(ДАННЫЕ!$AN1405,"1"&amp;ДАННЫЕ!$AN1405,"00")&amp;"E"&amp;ДАННЫЕ!BI1405&amp;"L"&amp;ДАННЫЕ!AO1405&amp;"h"&amp;IF(ДАННЫЕ!$AU1405&gt;0,1,0)&amp;"v"&amp;IF(ДАННЫЕ!$AW1405&gt;0,1,0)&amp;"a"&amp;IF(ДАННЫЕ!$AS1405,"1"&amp;ДАННЫЕ!$AS1405,"00")&amp;"s"&amp;IF(ДАННЫЕ!$AT1405,"1"&amp;ДАННЫЕ!$AT1405,"00")&amp;"u"&amp;IF(ДАННЫЕ!$CJ1405&gt;0,1,0)&amp;"y"&amp;B1405&amp;"d"&amp;H1405&amp;"e"&amp;F1405&amp;G1405</f>
        <v>x0w00t00f00b00g00c00i00r00m00hS00hZ00p00k00z00j00n00ELh0v0a00s00u0y0de</v>
      </c>
      <c r="L1405" s="28" t="str">
        <f ca="1">ДАННЫЕ!$I1405&amp;"VN"&amp;IF(ДАННЫЕ!AW1405&gt;0,11,10)&amp;"CD"&amp;IF(ДАННЫЕ!BF1405&gt;500,16,IF(ДАННЫЕ!BF1405&gt;350,15,IF(ДАННЫЕ!BF1405&gt;=200,14,IF(ДАННЫЕ!BF1405&gt;=100,13,IF(ДАННЫЕ!BF1405&gt;=50,12,IF(ДАННЫЕ!BF1405&gt;0,11,10))))))&amp;"AR"&amp;IF(ДАННЫЕ!BX1405&gt;0,1,0)&amp;"GD"&amp;B1405&amp;"VV"&amp;IF(E1405&gt;=5,IF(E1405&lt;18,1,0),0)</f>
        <v>VN10CD10AR0GD0VV0</v>
      </c>
      <c r="M1405" s="28" t="str">
        <f>ДАННЫЕ!$I1405&amp;"b"&amp;ДАННЫЕ!$BI1405&amp;"r"&amp;ДАННЫЕ!$BJ1405&amp;"CD"&amp;IF(ДАННЫЕ!BF1405&gt;0,IF(ДАННЫЕ!BF1405&lt;200,1,IF(ДАННЫЕ!BF1405&lt;350,2,3)),0)&amp;"h"&amp;IF(ДАННЫЕ!$BK1405+ДАННЫЕ!$BL1405+ДАННЫЕ!$BM1405&gt;0,1,0)&amp;"x"&amp;ДАННЫЕ!$BK1405&amp;"y"&amp;ДАННЫЕ!$BL1405&amp;"z"&amp;ДАННЫЕ!$BM1405&amp;"c"&amp;IF(ДАННЫЕ!$BK1405+ДАННЫЕ!$BL1405+ДАННЫЕ!$BM1405=3,1,0)&amp;"a"&amp;IF(ДАННЫЕ!$BQ1405+ДАННЫЕ!$BR1405&gt;0,1,0)&amp;"d"&amp;ДАННЫЕ!$BQ1405&amp;"v"&amp;ДАННЫЕ!$BR1405&amp;"p"&amp;ДАННЫЕ!$BS1405&amp;"n"&amp;ДАННЫЕ!$BU1405&amp;"t"&amp;ДАННЫЕ!$BV1405&amp;"o"&amp;ДАННЫЕ!$BT1405&amp;"l"&amp;IF(ДАННЫЕ!$BN1405&gt;0,1,0)&amp;ДАННЫЕ!$BN1405&amp;"g"&amp;ДАННЫЕ!$BO1405&amp;"s"&amp;ДАННЫЕ!$BP1405&amp;"DZ"&amp;IF(ДАННЫЕ!B1405-ДАННЫЕ!G1405 &lt; 60,IF(ДАННЫЕ!B1405-ДАННЫЕ!G1405 &gt;= 0,1,0),0)&amp;"u"&amp;IF(ДАННЫЕ!$CJ1405&gt;0,1,0)</f>
        <v>brCD0h0xyzc0a0dvpntol0gsDZ1u0</v>
      </c>
      <c r="N1405" s="28" t="str">
        <f ca="1">ДАННЫЕ!$F1405&amp;ДАННЫЕ!$I1405&amp;"g"&amp;B1405&amp;"cf"&amp;D1405&amp;"a"&amp;IF(ДАННЫЕ!$BX1405&gt;0,1,0)&amp;IF(ДАННЫЕ!$BF1405&gt;500,1,IF(ДАННЫЕ!$BF1405&gt;350,2,IF(ДАННЫЕ!$BF1405&gt;=200,3,IF(ДАННЫЕ!$BF1405&gt;=100,4,IF(ДАННЫЕ!$BF1405&gt;=50,5,IF(ДАННЫЕ!$BF1405&lt;50,6,0))))))&amp;"AR"&amp;IF(DATEDIF(ДАННЫЕ!$BX1405,ДАННЫЕ!$F$1,"y")&gt;1,1,0)&amp;"VG"&amp;IF(ДАННЫЕ!$BH1405="0",1,0)&amp;"o"&amp;IF(T1405+ДАННЫЕ!$AF1405+ДАННЫЕ!$AG1405+ДАННЫЕ!$AH1405+ДАННЫЕ!$AI1405+ДАННЫЕ!$AJ1405+ДАННЫЕ!$AP1405+ДАННЫЕ!$AQ1405+ДАННЫЕ!$AR1405+ДАННЫЕ!$AU1405+ДАННЫЕ!$AW1405+ДАННЫЕ!$AS1405+ДАННЫЕ!$AT1405&gt;0,1,0)&amp;"x"&amp;ДАННЫЕ!$AG1405&amp;"p"&amp;IF(ДАННЫЕ!$BY1405&gt;0,1,0)&amp;"v"&amp;IF(ДАННЫЕ!$BZ1405&gt;0,1,0)&amp;"n"&amp;ДАННЫЕ!$CA1405&amp;"t"&amp;ДАННЫЕ!$AY1405&amp;"k"&amp;ДАННЫЕ!$CB1405&amp;"q"&amp;ДАННЫЕ!$CC1405&amp;"w"&amp;ДАННЫЕ!$CD1405&amp;"e"&amp;ДАННЫЕ!$CE1405&amp;"m"&amp;ДАННЫЕ!$CF1405&amp;"c"&amp;ДАННЫЕ!$CG1405&amp;"z"&amp;ДАННЫЕ!$CH1405&amp;"d"&amp;IF(H1405=4,1,0)&amp;"s"&amp;IF(ДАННЫЕ!$J1405=1,0,1)&amp;"u"&amp;IF(ДАННЫЕ!$CJ1405&gt;0,1,0)</f>
        <v>g0cf0a06AR1VG0o0xp0v0ntkqwemczd0s1u0</v>
      </c>
      <c r="O1405" s="28" t="str">
        <f>ДАННЫЕ!$I1405&amp;"g"&amp;B1405&amp;A1405&amp;"f"&amp;P1405&amp;"c"&amp;IF(ДАННЫЕ!$U1405&gt;0,1,0)&amp;"s"&amp;IF(ДАННЫЕ!$Q1405&gt;0,IF(YEAR(ДАННЫЕ!$F$1)=YEAR(ДАННЫЕ!$Q1405),IF(MONTH(ДАННЫЕ!$F$1)=MONTH(ДАННЫЕ!$Q1405),111,11),1),0)&amp;"i"&amp;IF(ДАННЫЕ!$R1405+ДАННЫЕ!$S1405+ДАННЫЕ!$T1405=0,0,1)&amp;"h"&amp;IF(ДАННЫЕ!$P1405&gt;0,1,0)&amp;"p"&amp;IF(ДАННЫЕ!$CI1405&gt;0,IF(YEAR(ДАННЫЕ!$F$1)=YEAR(ДАННЫЕ!$CI1405),IF(MONTH(ДАННЫЕ!$F$1)=MONTH(ДАННЫЕ!$CI1405),111,11),1),0)&amp;"d"&amp;IF(ДАННЫЕ!$CJ1405&gt;0,IF(YEAR(ДАННЫЕ!$F$1)=YEAR(ДАННЫЕ!$CJ1405),IF(MONTH(ДАННЫЕ!$F$1)=MONTH(ДАННЫЕ!$CJ1405),111,11),1),0)&amp;"o"&amp;IF(ДАННЫЕ!$CK1405&gt;0,IF(MONTH(ДАННЫЕ!$F$1)=MONTH(ДАННЫЕ!$CK1405),111,11),0)&amp;"v"&amp;IF(ДАННЫЕ!$BE1405&gt;0,IF(MONTH(ДАННЫЕ!$F$1)=MONTH(ДАННЫЕ!$BE1405),111,11),0)</f>
        <v>g00f0c0s0i0h0p0d0o0v0</v>
      </c>
      <c r="P1405" s="15">
        <f t="shared" si="68"/>
        <v>0</v>
      </c>
      <c r="Q1405" s="15">
        <f>IF(ДАННЫЕ!$F$1&gt;ДАННЫЕ!$N1405,IF(YEAR(ДАННЫЕ!$F$1)=YEAR(ДАННЫЕ!M1405),1,0),0)</f>
        <v>0</v>
      </c>
      <c r="R1405" s="15">
        <f>IF(ДАННЫЕ!$F$1&gt;ДАННЫЕ!$N1405,IF(YEAR(ДАННЫЕ!$F$1)=YEAR(ДАННЫЕ!N1405),1,0),0)</f>
        <v>0</v>
      </c>
      <c r="S1405" s="15">
        <f>IF(ДАННЫЕ!$AA1405="2А",1,IF(ДАННЫЕ!$AA1405="2Б",2,IF(ДАННЫЕ!$AA1405="2В",3,IF(ДАННЫЕ!$AA1405=3,4,IF(ДАННЫЕ!$AA1405="4А",5,IF(ДАННЫЕ!$AA1405="4Б",6,IF(ДАННЫЕ!$AA1405="4В",7,IF(ДАННЫЕ!$AA1405=5,8,0))))))))</f>
        <v>0</v>
      </c>
      <c r="T1405" s="15">
        <f>IF(OR(ДАННЫЕ!$AC1405=2,ДАННЫЕ!$AD1405=2,ДАННЫЕ!$AE1405=2),2,IF(OR(ДАННЫЕ!$AC1405=1,ДАННЫЕ!$AD1405=1,ДАННЫЕ!$AE1405=1),1,0))</f>
        <v>0</v>
      </c>
    </row>
    <row r="1406" spans="1:20" x14ac:dyDescent="0.2">
      <c r="A1406" s="78">
        <f>IF(B1406&gt;0,IF(MONTH(ДАННЫЕ!$F$1)=MONTH(ДАННЫЕ!$B1406),1,0),0)</f>
        <v>0</v>
      </c>
      <c r="B1406" s="14">
        <f>IF(ДАННЫЕ!$B1406&gt;0,IF(YEAR(ДАННЫЕ!$F$1)=YEAR(ДАННЫЕ!$B1406),1,0),0)</f>
        <v>0</v>
      </c>
      <c r="C1406" s="14">
        <f>IF(ДАННЫЕ!$CM1406&gt;0,IF(YEAR(ДАННЫЕ!$F$1)=YEAR(ДАННЫЕ!$CM1406),1,0),0)</f>
        <v>0</v>
      </c>
      <c r="D1406" s="14">
        <f>IF(ДАННЫЕ!$CJ1406&gt;0,IF(ДАННЫЕ!$CL1406&gt;ДАННЫЕ!$F$1,1,IF(ДАННЫЕ!$CL1406&gt;0,0,1)),0)</f>
        <v>0</v>
      </c>
      <c r="E1406" s="43" t="str">
        <f ca="1">IF(ДАННЫЕ!$F$1&gt;0,IF(ДАННЫЕ!$G1406&gt;0,DATEDIF(ДАННЫЕ!$G1406,ДАННЫЕ!$F$1,"y"),""),IF(ДАННЫЕ!$G1406&gt;0,DATEDIF(ДАННЫЕ!$G1406,TODAY(),"y"),""))</f>
        <v/>
      </c>
      <c r="F1406" s="43" t="str">
        <f xml:space="preserve"> IF(ДАННЫЕ!$F1406="М",IF(E1406&gt;=18,IF(E1406&lt;60,1,""),""),"")&amp;IF(ДАННЫЕ!$F1406="Ж",IF(E1406&gt;=18,IF(E1406&lt;55,1,""),""),"")</f>
        <v/>
      </c>
      <c r="G1406" s="43" t="str">
        <f xml:space="preserve"> IF(ДАННЫЕ!$F1406="М",IF(E1406&gt;=60,2,""),"")&amp;IF(ДАННЫЕ!$F1406="Ж",IF(E1406&gt;=55,2,""),"")</f>
        <v/>
      </c>
      <c r="H1406" s="43" t="str">
        <f t="shared" ca="1" si="66"/>
        <v/>
      </c>
      <c r="I1406" s="43" t="str">
        <f t="shared" ca="1" si="67"/>
        <v>03</v>
      </c>
      <c r="J1406" s="28" t="str">
        <f ca="1">ДАННЫЕ!$F1406&amp;H1406&amp;I1406&amp;ДАННЫЕ!$I1406&amp;"m"&amp;IF(ДАННЫЕ!$I1406&gt;0,IF(ДАННЫЕ!$J1406&gt;0,0,1),"")&amp;"f"&amp;IF(ДАННЫЕ!$R1406&gt;0,IF(YEAR(ДАННЫЕ!$F$1)=YEAR(ДАННЫЕ!$R1406),1,0),0)&amp;"z"&amp;ДАННЫЕ!$R1406&amp;"p"&amp;ДАННЫЕ!$S1406&amp;"i"&amp;ДАННЫЕ!$T1406&amp;"h"&amp;ДАННЫЕ!$K1406&amp;"be"&amp;ДАННЫЕ!$BI1406&amp;"CD"&amp;IF(ДАННЫЕ!BF1406&gt;500,4,IF(ДАННЫЕ!BF1406&gt;350,3,IF(ДАННЫЕ!BF1406&gt;200,2,IF(ДАННЫЕ!BF1406&gt;0,1,0))))&amp;"g"&amp;B1406&amp;"d"&amp;H1406&amp;"l"&amp;ДАННЫЕ!AT1406&amp;"a"&amp;ДАННЫЕ!$V1406&amp;"v"&amp;R1406&amp;"k"&amp;ДАННЫЕ!$U1406&amp;"s"&amp;ДАННЫЕ!$Y1406&amp;"t"&amp;ДАННЫЕ!$X1406&amp;"b"&amp;IF(ДАННЫЕ!$Q1406&gt;1,1,0)&amp;"PP"&amp;ДАННЫЕ!Z1406&amp;"c"&amp;S1406&amp;"x"&amp;IF(ДАННЫЕ!$BY1406&gt;0,IF(YEAR(ДАННЫЕ!$F$1)=YEAR(ДАННЫЕ!$BY1406),1,0),0)&amp;"n"&amp;IF(ДАННЫЕ!$BZ1406&gt;0,IF(YEAR(ДАННЫЕ!$F$1)=YEAR(ДАННЫЕ!$BZ1406),1,0),0)&amp;"u"&amp;D1406&amp;"z"&amp;IF(ДАННЫЕ!$CL1406&gt;0,IF(YEAR(ДАННЫЕ!$F$1)&gt;YEAR(ДАННЫЕ!$CL1406),11,12),0)</f>
        <v>03mf0zpihbeCD0g0dlav0kstb0PPc0x0n0u0z0</v>
      </c>
      <c r="K1406" s="28" t="str">
        <f ca="1">ДАННЫЕ!$I1406&amp;"x"&amp;B1406&amp;"w"&amp;IF(T1406+ДАННЫЕ!AD1406+ДАННЫЕ!AE1406+ДАННЫЕ!AF1406+ДАННЫЕ!AG1406+ДАННЫЕ!AH1406+ДАННЫЕ!$AL1406+ДАННЫЕ!AI1406+ДАННЫЕ!AJ1406+ДАННЫЕ!AK1406+ДАННЫЕ!AP1406+ДАННЫЕ!AQ1406+ДАННЫЕ!AR1406+ДАННЫЕ!$AM1406+ДАННЫЕ!$AN1406+ДАННЫЕ!AS1406+ДАННЫЕ!AT1406&gt;0,1,0)&amp;IF(OR(T1406=2,ДАННЫЕ!AD1406=2,ДАННЫЕ!AE1406=2,ДАННЫЕ!AF1406=2,ДАННЫЕ!AG1406=2,ДАННЫЕ!AH1406=2,ДАННЫЕ!$AL1406=2,ДАННЫЕ!AI1406=2,ДАННЫЕ!AJ1406=2,ДАННЫЕ!AK1406=2,ДАННЫЕ!AP1406=2,ДАННЫЕ!AQ1406=2,ДАННЫЕ!AR1406=2,ДАННЫЕ!$AM1406=2,ДАННЫЕ!$AN1406=2,ДАННЫЕ!AS1406=2,ДАННЫЕ!AT1406=2),2,0)&amp;"t"&amp;IF(T1406&gt;0,"1"&amp;T1406,"00")&amp;"f"&amp;IF(ДАННЫЕ!$AC1406,"1"&amp;ДАННЫЕ!$AC1406,"00")&amp;"b"&amp;IF(ДАННЫЕ!$AD1406,"1"&amp;ДАННЫЕ!$AD1406,"00")&amp;"g"&amp;IF(ДАННЫЕ!$AF1406,"1"&amp;ДАННЫЕ!$AF1406,"00")&amp;"c"&amp;IF(ДАННЫЕ!$AG1406,"1"&amp;ДАННЫЕ!$AG1406,"00")&amp;"i"&amp;IF(ДАННЫЕ!$AH1406,"1"&amp;ДАННЫЕ!$AH1406,"00")&amp;"r"&amp;IF(ДАННЫЕ!$AL1406,"1"&amp;ДАННЫЕ!$AL1406,"00")&amp;"m"&amp;IF(ДАННЫЕ!$AI1406,"1"&amp;ДАННЫЕ!$AI1406,"00")&amp;"hS"&amp;IF(ДАННЫЕ!$AJ1406,"1"&amp;ДАННЫЕ!$AJ1406,"00")&amp;"hZ"&amp;IF(ДАННЫЕ!$AK1406,"1"&amp;ДАННЫЕ!$AK1406,"00")&amp;"p"&amp;IF(ДАННЫЕ!$AP1406,"1"&amp;ДАННЫЕ!$AP1406,"00")&amp;"k"&amp;IF(ДАННЫЕ!$AQ1406,"1"&amp;ДАННЫЕ!$AQ1406,"00")&amp;"z"&amp;IF(ДАННЫЕ!$AR1406,"1"&amp;ДАННЫЕ!$AR1406,"00")&amp;"j"&amp;IF(ДАННЫЕ!$AM1406,"1"&amp;ДАННЫЕ!$AM1406,"00")&amp;"n"&amp;IF(ДАННЫЕ!$AN1406,"1"&amp;ДАННЫЕ!$AN1406,"00")&amp;"E"&amp;ДАННЫЕ!BI1406&amp;"L"&amp;ДАННЫЕ!AO1406&amp;"h"&amp;IF(ДАННЫЕ!$AU1406&gt;0,1,0)&amp;"v"&amp;IF(ДАННЫЕ!$AW1406&gt;0,1,0)&amp;"a"&amp;IF(ДАННЫЕ!$AS1406,"1"&amp;ДАННЫЕ!$AS1406,"00")&amp;"s"&amp;IF(ДАННЫЕ!$AT1406,"1"&amp;ДАННЫЕ!$AT1406,"00")&amp;"u"&amp;IF(ДАННЫЕ!$CJ1406&gt;0,1,0)&amp;"y"&amp;B1406&amp;"d"&amp;H1406&amp;"e"&amp;F1406&amp;G1406</f>
        <v>x0w00t00f00b00g00c00i00r00m00hS00hZ00p00k00z00j00n00ELh0v0a00s00u0y0de</v>
      </c>
      <c r="L1406" s="28" t="str">
        <f ca="1">ДАННЫЕ!$I1406&amp;"VN"&amp;IF(ДАННЫЕ!AW1406&gt;0,11,10)&amp;"CD"&amp;IF(ДАННЫЕ!BF1406&gt;500,16,IF(ДАННЫЕ!BF1406&gt;350,15,IF(ДАННЫЕ!BF1406&gt;=200,14,IF(ДАННЫЕ!BF1406&gt;=100,13,IF(ДАННЫЕ!BF1406&gt;=50,12,IF(ДАННЫЕ!BF1406&gt;0,11,10))))))&amp;"AR"&amp;IF(ДАННЫЕ!BX1406&gt;0,1,0)&amp;"GD"&amp;B1406&amp;"VV"&amp;IF(E1406&gt;=5,IF(E1406&lt;18,1,0),0)</f>
        <v>VN10CD10AR0GD0VV0</v>
      </c>
      <c r="M1406" s="28" t="str">
        <f>ДАННЫЕ!$I1406&amp;"b"&amp;ДАННЫЕ!$BI1406&amp;"r"&amp;ДАННЫЕ!$BJ1406&amp;"CD"&amp;IF(ДАННЫЕ!BF1406&gt;0,IF(ДАННЫЕ!BF1406&lt;200,1,IF(ДАННЫЕ!BF1406&lt;350,2,3)),0)&amp;"h"&amp;IF(ДАННЫЕ!$BK1406+ДАННЫЕ!$BL1406+ДАННЫЕ!$BM1406&gt;0,1,0)&amp;"x"&amp;ДАННЫЕ!$BK1406&amp;"y"&amp;ДАННЫЕ!$BL1406&amp;"z"&amp;ДАННЫЕ!$BM1406&amp;"c"&amp;IF(ДАННЫЕ!$BK1406+ДАННЫЕ!$BL1406+ДАННЫЕ!$BM1406=3,1,0)&amp;"a"&amp;IF(ДАННЫЕ!$BQ1406+ДАННЫЕ!$BR1406&gt;0,1,0)&amp;"d"&amp;ДАННЫЕ!$BQ1406&amp;"v"&amp;ДАННЫЕ!$BR1406&amp;"p"&amp;ДАННЫЕ!$BS1406&amp;"n"&amp;ДАННЫЕ!$BU1406&amp;"t"&amp;ДАННЫЕ!$BV1406&amp;"o"&amp;ДАННЫЕ!$BT1406&amp;"l"&amp;IF(ДАННЫЕ!$BN1406&gt;0,1,0)&amp;ДАННЫЕ!$BN1406&amp;"g"&amp;ДАННЫЕ!$BO1406&amp;"s"&amp;ДАННЫЕ!$BP1406&amp;"DZ"&amp;IF(ДАННЫЕ!B1406-ДАННЫЕ!G1406 &lt; 60,IF(ДАННЫЕ!B1406-ДАННЫЕ!G1406 &gt;= 0,1,0),0)&amp;"u"&amp;IF(ДАННЫЕ!$CJ1406&gt;0,1,0)</f>
        <v>brCD0h0xyzc0a0dvpntol0gsDZ1u0</v>
      </c>
      <c r="N1406" s="28" t="str">
        <f ca="1">ДАННЫЕ!$F1406&amp;ДАННЫЕ!$I1406&amp;"g"&amp;B1406&amp;"cf"&amp;D1406&amp;"a"&amp;IF(ДАННЫЕ!$BX1406&gt;0,1,0)&amp;IF(ДАННЫЕ!$BF1406&gt;500,1,IF(ДАННЫЕ!$BF1406&gt;350,2,IF(ДАННЫЕ!$BF1406&gt;=200,3,IF(ДАННЫЕ!$BF1406&gt;=100,4,IF(ДАННЫЕ!$BF1406&gt;=50,5,IF(ДАННЫЕ!$BF1406&lt;50,6,0))))))&amp;"AR"&amp;IF(DATEDIF(ДАННЫЕ!$BX1406,ДАННЫЕ!$F$1,"y")&gt;1,1,0)&amp;"VG"&amp;IF(ДАННЫЕ!$BH1406="0",1,0)&amp;"o"&amp;IF(T1406+ДАННЫЕ!$AF1406+ДАННЫЕ!$AG1406+ДАННЫЕ!$AH1406+ДАННЫЕ!$AI1406+ДАННЫЕ!$AJ1406+ДАННЫЕ!$AP1406+ДАННЫЕ!$AQ1406+ДАННЫЕ!$AR1406+ДАННЫЕ!$AU1406+ДАННЫЕ!$AW1406+ДАННЫЕ!$AS1406+ДАННЫЕ!$AT1406&gt;0,1,0)&amp;"x"&amp;ДАННЫЕ!$AG1406&amp;"p"&amp;IF(ДАННЫЕ!$BY1406&gt;0,1,0)&amp;"v"&amp;IF(ДАННЫЕ!$BZ1406&gt;0,1,0)&amp;"n"&amp;ДАННЫЕ!$CA1406&amp;"t"&amp;ДАННЫЕ!$AY1406&amp;"k"&amp;ДАННЫЕ!$CB1406&amp;"q"&amp;ДАННЫЕ!$CC1406&amp;"w"&amp;ДАННЫЕ!$CD1406&amp;"e"&amp;ДАННЫЕ!$CE1406&amp;"m"&amp;ДАННЫЕ!$CF1406&amp;"c"&amp;ДАННЫЕ!$CG1406&amp;"z"&amp;ДАННЫЕ!$CH1406&amp;"d"&amp;IF(H1406=4,1,0)&amp;"s"&amp;IF(ДАННЫЕ!$J1406=1,0,1)&amp;"u"&amp;IF(ДАННЫЕ!$CJ1406&gt;0,1,0)</f>
        <v>g0cf0a06AR1VG0o0xp0v0ntkqwemczd0s1u0</v>
      </c>
      <c r="O1406" s="28" t="str">
        <f>ДАННЫЕ!$I1406&amp;"g"&amp;B1406&amp;A1406&amp;"f"&amp;P1406&amp;"c"&amp;IF(ДАННЫЕ!$U1406&gt;0,1,0)&amp;"s"&amp;IF(ДАННЫЕ!$Q1406&gt;0,IF(YEAR(ДАННЫЕ!$F$1)=YEAR(ДАННЫЕ!$Q1406),IF(MONTH(ДАННЫЕ!$F$1)=MONTH(ДАННЫЕ!$Q1406),111,11),1),0)&amp;"i"&amp;IF(ДАННЫЕ!$R1406+ДАННЫЕ!$S1406+ДАННЫЕ!$T1406=0,0,1)&amp;"h"&amp;IF(ДАННЫЕ!$P1406&gt;0,1,0)&amp;"p"&amp;IF(ДАННЫЕ!$CI1406&gt;0,IF(YEAR(ДАННЫЕ!$F$1)=YEAR(ДАННЫЕ!$CI1406),IF(MONTH(ДАННЫЕ!$F$1)=MONTH(ДАННЫЕ!$CI1406),111,11),1),0)&amp;"d"&amp;IF(ДАННЫЕ!$CJ1406&gt;0,IF(YEAR(ДАННЫЕ!$F$1)=YEAR(ДАННЫЕ!$CJ1406),IF(MONTH(ДАННЫЕ!$F$1)=MONTH(ДАННЫЕ!$CJ1406),111,11),1),0)&amp;"o"&amp;IF(ДАННЫЕ!$CK1406&gt;0,IF(MONTH(ДАННЫЕ!$F$1)=MONTH(ДАННЫЕ!$CK1406),111,11),0)&amp;"v"&amp;IF(ДАННЫЕ!$BE1406&gt;0,IF(MONTH(ДАННЫЕ!$F$1)=MONTH(ДАННЫЕ!$BE1406),111,11),0)</f>
        <v>g00f0c0s0i0h0p0d0o0v0</v>
      </c>
      <c r="P1406" s="15">
        <f t="shared" si="68"/>
        <v>0</v>
      </c>
      <c r="Q1406" s="15">
        <f>IF(ДАННЫЕ!$F$1&gt;ДАННЫЕ!$N1406,IF(YEAR(ДАННЫЕ!$F$1)=YEAR(ДАННЫЕ!M1406),1,0),0)</f>
        <v>0</v>
      </c>
      <c r="R1406" s="15">
        <f>IF(ДАННЫЕ!$F$1&gt;ДАННЫЕ!$N1406,IF(YEAR(ДАННЫЕ!$F$1)=YEAR(ДАННЫЕ!N1406),1,0),0)</f>
        <v>0</v>
      </c>
      <c r="S1406" s="15">
        <f>IF(ДАННЫЕ!$AA1406="2А",1,IF(ДАННЫЕ!$AA1406="2Б",2,IF(ДАННЫЕ!$AA1406="2В",3,IF(ДАННЫЕ!$AA1406=3,4,IF(ДАННЫЕ!$AA1406="4А",5,IF(ДАННЫЕ!$AA1406="4Б",6,IF(ДАННЫЕ!$AA1406="4В",7,IF(ДАННЫЕ!$AA1406=5,8,0))))))))</f>
        <v>0</v>
      </c>
      <c r="T1406" s="15">
        <f>IF(OR(ДАННЫЕ!$AC1406=2,ДАННЫЕ!$AD1406=2,ДАННЫЕ!$AE1406=2),2,IF(OR(ДАННЫЕ!$AC1406=1,ДАННЫЕ!$AD1406=1,ДАННЫЕ!$AE1406=1),1,0))</f>
        <v>0</v>
      </c>
    </row>
    <row r="1407" spans="1:20" x14ac:dyDescent="0.2">
      <c r="A1407" s="78">
        <f>IF(B1407&gt;0,IF(MONTH(ДАННЫЕ!$F$1)=MONTH(ДАННЫЕ!$B1407),1,0),0)</f>
        <v>0</v>
      </c>
      <c r="B1407" s="14">
        <f>IF(ДАННЫЕ!$B1407&gt;0,IF(YEAR(ДАННЫЕ!$F$1)=YEAR(ДАННЫЕ!$B1407),1,0),0)</f>
        <v>0</v>
      </c>
      <c r="C1407" s="14">
        <f>IF(ДАННЫЕ!$CM1407&gt;0,IF(YEAR(ДАННЫЕ!$F$1)=YEAR(ДАННЫЕ!$CM1407),1,0),0)</f>
        <v>0</v>
      </c>
      <c r="D1407" s="14">
        <f>IF(ДАННЫЕ!$CJ1407&gt;0,IF(ДАННЫЕ!$CL1407&gt;ДАННЫЕ!$F$1,1,IF(ДАННЫЕ!$CL1407&gt;0,0,1)),0)</f>
        <v>0</v>
      </c>
      <c r="E1407" s="43" t="str">
        <f ca="1">IF(ДАННЫЕ!$F$1&gt;0,IF(ДАННЫЕ!$G1407&gt;0,DATEDIF(ДАННЫЕ!$G1407,ДАННЫЕ!$F$1,"y"),""),IF(ДАННЫЕ!$G1407&gt;0,DATEDIF(ДАННЫЕ!$G1407,TODAY(),"y"),""))</f>
        <v/>
      </c>
      <c r="F1407" s="43" t="str">
        <f xml:space="preserve"> IF(ДАННЫЕ!$F1407="М",IF(E1407&gt;=18,IF(E1407&lt;60,1,""),""),"")&amp;IF(ДАННЫЕ!$F1407="Ж",IF(E1407&gt;=18,IF(E1407&lt;55,1,""),""),"")</f>
        <v/>
      </c>
      <c r="G1407" s="43" t="str">
        <f xml:space="preserve"> IF(ДАННЫЕ!$F1407="М",IF(E1407&gt;=60,2,""),"")&amp;IF(ДАННЫЕ!$F1407="Ж",IF(E1407&gt;=55,2,""),"")</f>
        <v/>
      </c>
      <c r="H1407" s="43" t="str">
        <f t="shared" ca="1" si="66"/>
        <v/>
      </c>
      <c r="I1407" s="43" t="str">
        <f t="shared" ca="1" si="67"/>
        <v>03</v>
      </c>
      <c r="J1407" s="28" t="str">
        <f ca="1">ДАННЫЕ!$F1407&amp;H1407&amp;I1407&amp;ДАННЫЕ!$I1407&amp;"m"&amp;IF(ДАННЫЕ!$I1407&gt;0,IF(ДАННЫЕ!$J1407&gt;0,0,1),"")&amp;"f"&amp;IF(ДАННЫЕ!$R1407&gt;0,IF(YEAR(ДАННЫЕ!$F$1)=YEAR(ДАННЫЕ!$R1407),1,0),0)&amp;"z"&amp;ДАННЫЕ!$R1407&amp;"p"&amp;ДАННЫЕ!$S1407&amp;"i"&amp;ДАННЫЕ!$T1407&amp;"h"&amp;ДАННЫЕ!$K1407&amp;"be"&amp;ДАННЫЕ!$BI1407&amp;"CD"&amp;IF(ДАННЫЕ!BF1407&gt;500,4,IF(ДАННЫЕ!BF1407&gt;350,3,IF(ДАННЫЕ!BF1407&gt;200,2,IF(ДАННЫЕ!BF1407&gt;0,1,0))))&amp;"g"&amp;B1407&amp;"d"&amp;H1407&amp;"l"&amp;ДАННЫЕ!AT1407&amp;"a"&amp;ДАННЫЕ!$V1407&amp;"v"&amp;R1407&amp;"k"&amp;ДАННЫЕ!$U1407&amp;"s"&amp;ДАННЫЕ!$Y1407&amp;"t"&amp;ДАННЫЕ!$X1407&amp;"b"&amp;IF(ДАННЫЕ!$Q1407&gt;1,1,0)&amp;"PP"&amp;ДАННЫЕ!Z1407&amp;"c"&amp;S1407&amp;"x"&amp;IF(ДАННЫЕ!$BY1407&gt;0,IF(YEAR(ДАННЫЕ!$F$1)=YEAR(ДАННЫЕ!$BY1407),1,0),0)&amp;"n"&amp;IF(ДАННЫЕ!$BZ1407&gt;0,IF(YEAR(ДАННЫЕ!$F$1)=YEAR(ДАННЫЕ!$BZ1407),1,0),0)&amp;"u"&amp;D1407&amp;"z"&amp;IF(ДАННЫЕ!$CL1407&gt;0,IF(YEAR(ДАННЫЕ!$F$1)&gt;YEAR(ДАННЫЕ!$CL1407),11,12),0)</f>
        <v>03mf0zpihbeCD0g0dlav0kstb0PPc0x0n0u0z0</v>
      </c>
      <c r="K1407" s="28" t="str">
        <f ca="1">ДАННЫЕ!$I1407&amp;"x"&amp;B1407&amp;"w"&amp;IF(T1407+ДАННЫЕ!AD1407+ДАННЫЕ!AE1407+ДАННЫЕ!AF1407+ДАННЫЕ!AG1407+ДАННЫЕ!AH1407+ДАННЫЕ!$AL1407+ДАННЫЕ!AI1407+ДАННЫЕ!AJ1407+ДАННЫЕ!AK1407+ДАННЫЕ!AP1407+ДАННЫЕ!AQ1407+ДАННЫЕ!AR1407+ДАННЫЕ!$AM1407+ДАННЫЕ!$AN1407+ДАННЫЕ!AS1407+ДАННЫЕ!AT1407&gt;0,1,0)&amp;IF(OR(T1407=2,ДАННЫЕ!AD1407=2,ДАННЫЕ!AE1407=2,ДАННЫЕ!AF1407=2,ДАННЫЕ!AG1407=2,ДАННЫЕ!AH1407=2,ДАННЫЕ!$AL1407=2,ДАННЫЕ!AI1407=2,ДАННЫЕ!AJ1407=2,ДАННЫЕ!AK1407=2,ДАННЫЕ!AP1407=2,ДАННЫЕ!AQ1407=2,ДАННЫЕ!AR1407=2,ДАННЫЕ!$AM1407=2,ДАННЫЕ!$AN1407=2,ДАННЫЕ!AS1407=2,ДАННЫЕ!AT1407=2),2,0)&amp;"t"&amp;IF(T1407&gt;0,"1"&amp;T1407,"00")&amp;"f"&amp;IF(ДАННЫЕ!$AC1407,"1"&amp;ДАННЫЕ!$AC1407,"00")&amp;"b"&amp;IF(ДАННЫЕ!$AD1407,"1"&amp;ДАННЫЕ!$AD1407,"00")&amp;"g"&amp;IF(ДАННЫЕ!$AF1407,"1"&amp;ДАННЫЕ!$AF1407,"00")&amp;"c"&amp;IF(ДАННЫЕ!$AG1407,"1"&amp;ДАННЫЕ!$AG1407,"00")&amp;"i"&amp;IF(ДАННЫЕ!$AH1407,"1"&amp;ДАННЫЕ!$AH1407,"00")&amp;"r"&amp;IF(ДАННЫЕ!$AL1407,"1"&amp;ДАННЫЕ!$AL1407,"00")&amp;"m"&amp;IF(ДАННЫЕ!$AI1407,"1"&amp;ДАННЫЕ!$AI1407,"00")&amp;"hS"&amp;IF(ДАННЫЕ!$AJ1407,"1"&amp;ДАННЫЕ!$AJ1407,"00")&amp;"hZ"&amp;IF(ДАННЫЕ!$AK1407,"1"&amp;ДАННЫЕ!$AK1407,"00")&amp;"p"&amp;IF(ДАННЫЕ!$AP1407,"1"&amp;ДАННЫЕ!$AP1407,"00")&amp;"k"&amp;IF(ДАННЫЕ!$AQ1407,"1"&amp;ДАННЫЕ!$AQ1407,"00")&amp;"z"&amp;IF(ДАННЫЕ!$AR1407,"1"&amp;ДАННЫЕ!$AR1407,"00")&amp;"j"&amp;IF(ДАННЫЕ!$AM1407,"1"&amp;ДАННЫЕ!$AM1407,"00")&amp;"n"&amp;IF(ДАННЫЕ!$AN1407,"1"&amp;ДАННЫЕ!$AN1407,"00")&amp;"E"&amp;ДАННЫЕ!BI1407&amp;"L"&amp;ДАННЫЕ!AO1407&amp;"h"&amp;IF(ДАННЫЕ!$AU1407&gt;0,1,0)&amp;"v"&amp;IF(ДАННЫЕ!$AW1407&gt;0,1,0)&amp;"a"&amp;IF(ДАННЫЕ!$AS1407,"1"&amp;ДАННЫЕ!$AS1407,"00")&amp;"s"&amp;IF(ДАННЫЕ!$AT1407,"1"&amp;ДАННЫЕ!$AT1407,"00")&amp;"u"&amp;IF(ДАННЫЕ!$CJ1407&gt;0,1,0)&amp;"y"&amp;B1407&amp;"d"&amp;H1407&amp;"e"&amp;F1407&amp;G1407</f>
        <v>x0w00t00f00b00g00c00i00r00m00hS00hZ00p00k00z00j00n00ELh0v0a00s00u0y0de</v>
      </c>
      <c r="L1407" s="28" t="str">
        <f ca="1">ДАННЫЕ!$I1407&amp;"VN"&amp;IF(ДАННЫЕ!AW1407&gt;0,11,10)&amp;"CD"&amp;IF(ДАННЫЕ!BF1407&gt;500,16,IF(ДАННЫЕ!BF1407&gt;350,15,IF(ДАННЫЕ!BF1407&gt;=200,14,IF(ДАННЫЕ!BF1407&gt;=100,13,IF(ДАННЫЕ!BF1407&gt;=50,12,IF(ДАННЫЕ!BF1407&gt;0,11,10))))))&amp;"AR"&amp;IF(ДАННЫЕ!BX1407&gt;0,1,0)&amp;"GD"&amp;B1407&amp;"VV"&amp;IF(E1407&gt;=5,IF(E1407&lt;18,1,0),0)</f>
        <v>VN10CD10AR0GD0VV0</v>
      </c>
      <c r="M1407" s="28" t="str">
        <f>ДАННЫЕ!$I1407&amp;"b"&amp;ДАННЫЕ!$BI1407&amp;"r"&amp;ДАННЫЕ!$BJ1407&amp;"CD"&amp;IF(ДАННЫЕ!BF1407&gt;0,IF(ДАННЫЕ!BF1407&lt;200,1,IF(ДАННЫЕ!BF1407&lt;350,2,3)),0)&amp;"h"&amp;IF(ДАННЫЕ!$BK1407+ДАННЫЕ!$BL1407+ДАННЫЕ!$BM1407&gt;0,1,0)&amp;"x"&amp;ДАННЫЕ!$BK1407&amp;"y"&amp;ДАННЫЕ!$BL1407&amp;"z"&amp;ДАННЫЕ!$BM1407&amp;"c"&amp;IF(ДАННЫЕ!$BK1407+ДАННЫЕ!$BL1407+ДАННЫЕ!$BM1407=3,1,0)&amp;"a"&amp;IF(ДАННЫЕ!$BQ1407+ДАННЫЕ!$BR1407&gt;0,1,0)&amp;"d"&amp;ДАННЫЕ!$BQ1407&amp;"v"&amp;ДАННЫЕ!$BR1407&amp;"p"&amp;ДАННЫЕ!$BS1407&amp;"n"&amp;ДАННЫЕ!$BU1407&amp;"t"&amp;ДАННЫЕ!$BV1407&amp;"o"&amp;ДАННЫЕ!$BT1407&amp;"l"&amp;IF(ДАННЫЕ!$BN1407&gt;0,1,0)&amp;ДАННЫЕ!$BN1407&amp;"g"&amp;ДАННЫЕ!$BO1407&amp;"s"&amp;ДАННЫЕ!$BP1407&amp;"DZ"&amp;IF(ДАННЫЕ!B1407-ДАННЫЕ!G1407 &lt; 60,IF(ДАННЫЕ!B1407-ДАННЫЕ!G1407 &gt;= 0,1,0),0)&amp;"u"&amp;IF(ДАННЫЕ!$CJ1407&gt;0,1,0)</f>
        <v>brCD0h0xyzc0a0dvpntol0gsDZ1u0</v>
      </c>
      <c r="N1407" s="28" t="str">
        <f ca="1">ДАННЫЕ!$F1407&amp;ДАННЫЕ!$I1407&amp;"g"&amp;B1407&amp;"cf"&amp;D1407&amp;"a"&amp;IF(ДАННЫЕ!$BX1407&gt;0,1,0)&amp;IF(ДАННЫЕ!$BF1407&gt;500,1,IF(ДАННЫЕ!$BF1407&gt;350,2,IF(ДАННЫЕ!$BF1407&gt;=200,3,IF(ДАННЫЕ!$BF1407&gt;=100,4,IF(ДАННЫЕ!$BF1407&gt;=50,5,IF(ДАННЫЕ!$BF1407&lt;50,6,0))))))&amp;"AR"&amp;IF(DATEDIF(ДАННЫЕ!$BX1407,ДАННЫЕ!$F$1,"y")&gt;1,1,0)&amp;"VG"&amp;IF(ДАННЫЕ!$BH1407="0",1,0)&amp;"o"&amp;IF(T1407+ДАННЫЕ!$AF1407+ДАННЫЕ!$AG1407+ДАННЫЕ!$AH1407+ДАННЫЕ!$AI1407+ДАННЫЕ!$AJ1407+ДАННЫЕ!$AP1407+ДАННЫЕ!$AQ1407+ДАННЫЕ!$AR1407+ДАННЫЕ!$AU1407+ДАННЫЕ!$AW1407+ДАННЫЕ!$AS1407+ДАННЫЕ!$AT1407&gt;0,1,0)&amp;"x"&amp;ДАННЫЕ!$AG1407&amp;"p"&amp;IF(ДАННЫЕ!$BY1407&gt;0,1,0)&amp;"v"&amp;IF(ДАННЫЕ!$BZ1407&gt;0,1,0)&amp;"n"&amp;ДАННЫЕ!$CA1407&amp;"t"&amp;ДАННЫЕ!$AY1407&amp;"k"&amp;ДАННЫЕ!$CB1407&amp;"q"&amp;ДАННЫЕ!$CC1407&amp;"w"&amp;ДАННЫЕ!$CD1407&amp;"e"&amp;ДАННЫЕ!$CE1407&amp;"m"&amp;ДАННЫЕ!$CF1407&amp;"c"&amp;ДАННЫЕ!$CG1407&amp;"z"&amp;ДАННЫЕ!$CH1407&amp;"d"&amp;IF(H1407=4,1,0)&amp;"s"&amp;IF(ДАННЫЕ!$J1407=1,0,1)&amp;"u"&amp;IF(ДАННЫЕ!$CJ1407&gt;0,1,0)</f>
        <v>g0cf0a06AR1VG0o0xp0v0ntkqwemczd0s1u0</v>
      </c>
      <c r="O1407" s="28" t="str">
        <f>ДАННЫЕ!$I1407&amp;"g"&amp;B1407&amp;A1407&amp;"f"&amp;P1407&amp;"c"&amp;IF(ДАННЫЕ!$U1407&gt;0,1,0)&amp;"s"&amp;IF(ДАННЫЕ!$Q1407&gt;0,IF(YEAR(ДАННЫЕ!$F$1)=YEAR(ДАННЫЕ!$Q1407),IF(MONTH(ДАННЫЕ!$F$1)=MONTH(ДАННЫЕ!$Q1407),111,11),1),0)&amp;"i"&amp;IF(ДАННЫЕ!$R1407+ДАННЫЕ!$S1407+ДАННЫЕ!$T1407=0,0,1)&amp;"h"&amp;IF(ДАННЫЕ!$P1407&gt;0,1,0)&amp;"p"&amp;IF(ДАННЫЕ!$CI1407&gt;0,IF(YEAR(ДАННЫЕ!$F$1)=YEAR(ДАННЫЕ!$CI1407),IF(MONTH(ДАННЫЕ!$F$1)=MONTH(ДАННЫЕ!$CI1407),111,11),1),0)&amp;"d"&amp;IF(ДАННЫЕ!$CJ1407&gt;0,IF(YEAR(ДАННЫЕ!$F$1)=YEAR(ДАННЫЕ!$CJ1407),IF(MONTH(ДАННЫЕ!$F$1)=MONTH(ДАННЫЕ!$CJ1407),111,11),1),0)&amp;"o"&amp;IF(ДАННЫЕ!$CK1407&gt;0,IF(MONTH(ДАННЫЕ!$F$1)=MONTH(ДАННЫЕ!$CK1407),111,11),0)&amp;"v"&amp;IF(ДАННЫЕ!$BE1407&gt;0,IF(MONTH(ДАННЫЕ!$F$1)=MONTH(ДАННЫЕ!$BE1407),111,11),0)</f>
        <v>g00f0c0s0i0h0p0d0o0v0</v>
      </c>
      <c r="P1407" s="15">
        <f t="shared" si="68"/>
        <v>0</v>
      </c>
      <c r="Q1407" s="15">
        <f>IF(ДАННЫЕ!$F$1&gt;ДАННЫЕ!$N1407,IF(YEAR(ДАННЫЕ!$F$1)=YEAR(ДАННЫЕ!M1407),1,0),0)</f>
        <v>0</v>
      </c>
      <c r="R1407" s="15">
        <f>IF(ДАННЫЕ!$F$1&gt;ДАННЫЕ!$N1407,IF(YEAR(ДАННЫЕ!$F$1)=YEAR(ДАННЫЕ!N1407),1,0),0)</f>
        <v>0</v>
      </c>
      <c r="S1407" s="15">
        <f>IF(ДАННЫЕ!$AA1407="2А",1,IF(ДАННЫЕ!$AA1407="2Б",2,IF(ДАННЫЕ!$AA1407="2В",3,IF(ДАННЫЕ!$AA1407=3,4,IF(ДАННЫЕ!$AA1407="4А",5,IF(ДАННЫЕ!$AA1407="4Б",6,IF(ДАННЫЕ!$AA1407="4В",7,IF(ДАННЫЕ!$AA1407=5,8,0))))))))</f>
        <v>0</v>
      </c>
      <c r="T1407" s="15">
        <f>IF(OR(ДАННЫЕ!$AC1407=2,ДАННЫЕ!$AD1407=2,ДАННЫЕ!$AE1407=2),2,IF(OR(ДАННЫЕ!$AC1407=1,ДАННЫЕ!$AD1407=1,ДАННЫЕ!$AE1407=1),1,0))</f>
        <v>0</v>
      </c>
    </row>
    <row r="1408" spans="1:20" x14ac:dyDescent="0.2">
      <c r="A1408" s="78">
        <f>IF(B1408&gt;0,IF(MONTH(ДАННЫЕ!$F$1)=MONTH(ДАННЫЕ!$B1408),1,0),0)</f>
        <v>0</v>
      </c>
      <c r="B1408" s="14">
        <f>IF(ДАННЫЕ!$B1408&gt;0,IF(YEAR(ДАННЫЕ!$F$1)=YEAR(ДАННЫЕ!$B1408),1,0),0)</f>
        <v>0</v>
      </c>
      <c r="C1408" s="14">
        <f>IF(ДАННЫЕ!$CM1408&gt;0,IF(YEAR(ДАННЫЕ!$F$1)=YEAR(ДАННЫЕ!$CM1408),1,0),0)</f>
        <v>0</v>
      </c>
      <c r="D1408" s="14">
        <f>IF(ДАННЫЕ!$CJ1408&gt;0,IF(ДАННЫЕ!$CL1408&gt;ДАННЫЕ!$F$1,1,IF(ДАННЫЕ!$CL1408&gt;0,0,1)),0)</f>
        <v>0</v>
      </c>
      <c r="E1408" s="43" t="str">
        <f ca="1">IF(ДАННЫЕ!$F$1&gt;0,IF(ДАННЫЕ!$G1408&gt;0,DATEDIF(ДАННЫЕ!$G1408,ДАННЫЕ!$F$1,"y"),""),IF(ДАННЫЕ!$G1408&gt;0,DATEDIF(ДАННЫЕ!$G1408,TODAY(),"y"),""))</f>
        <v/>
      </c>
      <c r="F1408" s="43" t="str">
        <f xml:space="preserve"> IF(ДАННЫЕ!$F1408="М",IF(E1408&gt;=18,IF(E1408&lt;60,1,""),""),"")&amp;IF(ДАННЫЕ!$F1408="Ж",IF(E1408&gt;=18,IF(E1408&lt;55,1,""),""),"")</f>
        <v/>
      </c>
      <c r="G1408" s="43" t="str">
        <f xml:space="preserve"> IF(ДАННЫЕ!$F1408="М",IF(E1408&gt;=60,2,""),"")&amp;IF(ДАННЫЕ!$F1408="Ж",IF(E1408&gt;=55,2,""),"")</f>
        <v/>
      </c>
      <c r="H1408" s="43" t="str">
        <f t="shared" ca="1" si="66"/>
        <v/>
      </c>
      <c r="I1408" s="43" t="str">
        <f t="shared" ca="1" si="67"/>
        <v>03</v>
      </c>
      <c r="J1408" s="28" t="str">
        <f ca="1">ДАННЫЕ!$F1408&amp;H1408&amp;I1408&amp;ДАННЫЕ!$I1408&amp;"m"&amp;IF(ДАННЫЕ!$I1408&gt;0,IF(ДАННЫЕ!$J1408&gt;0,0,1),"")&amp;"f"&amp;IF(ДАННЫЕ!$R1408&gt;0,IF(YEAR(ДАННЫЕ!$F$1)=YEAR(ДАННЫЕ!$R1408),1,0),0)&amp;"z"&amp;ДАННЫЕ!$R1408&amp;"p"&amp;ДАННЫЕ!$S1408&amp;"i"&amp;ДАННЫЕ!$T1408&amp;"h"&amp;ДАННЫЕ!$K1408&amp;"be"&amp;ДАННЫЕ!$BI1408&amp;"CD"&amp;IF(ДАННЫЕ!BF1408&gt;500,4,IF(ДАННЫЕ!BF1408&gt;350,3,IF(ДАННЫЕ!BF1408&gt;200,2,IF(ДАННЫЕ!BF1408&gt;0,1,0))))&amp;"g"&amp;B1408&amp;"d"&amp;H1408&amp;"l"&amp;ДАННЫЕ!AT1408&amp;"a"&amp;ДАННЫЕ!$V1408&amp;"v"&amp;R1408&amp;"k"&amp;ДАННЫЕ!$U1408&amp;"s"&amp;ДАННЫЕ!$Y1408&amp;"t"&amp;ДАННЫЕ!$X1408&amp;"b"&amp;IF(ДАННЫЕ!$Q1408&gt;1,1,0)&amp;"PP"&amp;ДАННЫЕ!Z1408&amp;"c"&amp;S1408&amp;"x"&amp;IF(ДАННЫЕ!$BY1408&gt;0,IF(YEAR(ДАННЫЕ!$F$1)=YEAR(ДАННЫЕ!$BY1408),1,0),0)&amp;"n"&amp;IF(ДАННЫЕ!$BZ1408&gt;0,IF(YEAR(ДАННЫЕ!$F$1)=YEAR(ДАННЫЕ!$BZ1408),1,0),0)&amp;"u"&amp;D1408&amp;"z"&amp;IF(ДАННЫЕ!$CL1408&gt;0,IF(YEAR(ДАННЫЕ!$F$1)&gt;YEAR(ДАННЫЕ!$CL1408),11,12),0)</f>
        <v>03mf0zpihbeCD0g0dlav0kstb0PPc0x0n0u0z0</v>
      </c>
      <c r="K1408" s="28" t="str">
        <f ca="1">ДАННЫЕ!$I1408&amp;"x"&amp;B1408&amp;"w"&amp;IF(T1408+ДАННЫЕ!AD1408+ДАННЫЕ!AE1408+ДАННЫЕ!AF1408+ДАННЫЕ!AG1408+ДАННЫЕ!AH1408+ДАННЫЕ!$AL1408+ДАННЫЕ!AI1408+ДАННЫЕ!AJ1408+ДАННЫЕ!AK1408+ДАННЫЕ!AP1408+ДАННЫЕ!AQ1408+ДАННЫЕ!AR1408+ДАННЫЕ!$AM1408+ДАННЫЕ!$AN1408+ДАННЫЕ!AS1408+ДАННЫЕ!AT1408&gt;0,1,0)&amp;IF(OR(T1408=2,ДАННЫЕ!AD1408=2,ДАННЫЕ!AE1408=2,ДАННЫЕ!AF1408=2,ДАННЫЕ!AG1408=2,ДАННЫЕ!AH1408=2,ДАННЫЕ!$AL1408=2,ДАННЫЕ!AI1408=2,ДАННЫЕ!AJ1408=2,ДАННЫЕ!AK1408=2,ДАННЫЕ!AP1408=2,ДАННЫЕ!AQ1408=2,ДАННЫЕ!AR1408=2,ДАННЫЕ!$AM1408=2,ДАННЫЕ!$AN1408=2,ДАННЫЕ!AS1408=2,ДАННЫЕ!AT1408=2),2,0)&amp;"t"&amp;IF(T1408&gt;0,"1"&amp;T1408,"00")&amp;"f"&amp;IF(ДАННЫЕ!$AC1408,"1"&amp;ДАННЫЕ!$AC1408,"00")&amp;"b"&amp;IF(ДАННЫЕ!$AD1408,"1"&amp;ДАННЫЕ!$AD1408,"00")&amp;"g"&amp;IF(ДАННЫЕ!$AF1408,"1"&amp;ДАННЫЕ!$AF1408,"00")&amp;"c"&amp;IF(ДАННЫЕ!$AG1408,"1"&amp;ДАННЫЕ!$AG1408,"00")&amp;"i"&amp;IF(ДАННЫЕ!$AH1408,"1"&amp;ДАННЫЕ!$AH1408,"00")&amp;"r"&amp;IF(ДАННЫЕ!$AL1408,"1"&amp;ДАННЫЕ!$AL1408,"00")&amp;"m"&amp;IF(ДАННЫЕ!$AI1408,"1"&amp;ДАННЫЕ!$AI1408,"00")&amp;"hS"&amp;IF(ДАННЫЕ!$AJ1408,"1"&amp;ДАННЫЕ!$AJ1408,"00")&amp;"hZ"&amp;IF(ДАННЫЕ!$AK1408,"1"&amp;ДАННЫЕ!$AK1408,"00")&amp;"p"&amp;IF(ДАННЫЕ!$AP1408,"1"&amp;ДАННЫЕ!$AP1408,"00")&amp;"k"&amp;IF(ДАННЫЕ!$AQ1408,"1"&amp;ДАННЫЕ!$AQ1408,"00")&amp;"z"&amp;IF(ДАННЫЕ!$AR1408,"1"&amp;ДАННЫЕ!$AR1408,"00")&amp;"j"&amp;IF(ДАННЫЕ!$AM1408,"1"&amp;ДАННЫЕ!$AM1408,"00")&amp;"n"&amp;IF(ДАННЫЕ!$AN1408,"1"&amp;ДАННЫЕ!$AN1408,"00")&amp;"E"&amp;ДАННЫЕ!BI1408&amp;"L"&amp;ДАННЫЕ!AO1408&amp;"h"&amp;IF(ДАННЫЕ!$AU1408&gt;0,1,0)&amp;"v"&amp;IF(ДАННЫЕ!$AW1408&gt;0,1,0)&amp;"a"&amp;IF(ДАННЫЕ!$AS1408,"1"&amp;ДАННЫЕ!$AS1408,"00")&amp;"s"&amp;IF(ДАННЫЕ!$AT1408,"1"&amp;ДАННЫЕ!$AT1408,"00")&amp;"u"&amp;IF(ДАННЫЕ!$CJ1408&gt;0,1,0)&amp;"y"&amp;B1408&amp;"d"&amp;H1408&amp;"e"&amp;F1408&amp;G1408</f>
        <v>x0w00t00f00b00g00c00i00r00m00hS00hZ00p00k00z00j00n00ELh0v0a00s00u0y0de</v>
      </c>
      <c r="L1408" s="28" t="str">
        <f ca="1">ДАННЫЕ!$I1408&amp;"VN"&amp;IF(ДАННЫЕ!AW1408&gt;0,11,10)&amp;"CD"&amp;IF(ДАННЫЕ!BF1408&gt;500,16,IF(ДАННЫЕ!BF1408&gt;350,15,IF(ДАННЫЕ!BF1408&gt;=200,14,IF(ДАННЫЕ!BF1408&gt;=100,13,IF(ДАННЫЕ!BF1408&gt;=50,12,IF(ДАННЫЕ!BF1408&gt;0,11,10))))))&amp;"AR"&amp;IF(ДАННЫЕ!BX1408&gt;0,1,0)&amp;"GD"&amp;B1408&amp;"VV"&amp;IF(E1408&gt;=5,IF(E1408&lt;18,1,0),0)</f>
        <v>VN10CD10AR0GD0VV0</v>
      </c>
      <c r="M1408" s="28" t="str">
        <f>ДАННЫЕ!$I1408&amp;"b"&amp;ДАННЫЕ!$BI1408&amp;"r"&amp;ДАННЫЕ!$BJ1408&amp;"CD"&amp;IF(ДАННЫЕ!BF1408&gt;0,IF(ДАННЫЕ!BF1408&lt;200,1,IF(ДАННЫЕ!BF1408&lt;350,2,3)),0)&amp;"h"&amp;IF(ДАННЫЕ!$BK1408+ДАННЫЕ!$BL1408+ДАННЫЕ!$BM1408&gt;0,1,0)&amp;"x"&amp;ДАННЫЕ!$BK1408&amp;"y"&amp;ДАННЫЕ!$BL1408&amp;"z"&amp;ДАННЫЕ!$BM1408&amp;"c"&amp;IF(ДАННЫЕ!$BK1408+ДАННЫЕ!$BL1408+ДАННЫЕ!$BM1408=3,1,0)&amp;"a"&amp;IF(ДАННЫЕ!$BQ1408+ДАННЫЕ!$BR1408&gt;0,1,0)&amp;"d"&amp;ДАННЫЕ!$BQ1408&amp;"v"&amp;ДАННЫЕ!$BR1408&amp;"p"&amp;ДАННЫЕ!$BS1408&amp;"n"&amp;ДАННЫЕ!$BU1408&amp;"t"&amp;ДАННЫЕ!$BV1408&amp;"o"&amp;ДАННЫЕ!$BT1408&amp;"l"&amp;IF(ДАННЫЕ!$BN1408&gt;0,1,0)&amp;ДАННЫЕ!$BN1408&amp;"g"&amp;ДАННЫЕ!$BO1408&amp;"s"&amp;ДАННЫЕ!$BP1408&amp;"DZ"&amp;IF(ДАННЫЕ!B1408-ДАННЫЕ!G1408 &lt; 60,IF(ДАННЫЕ!B1408-ДАННЫЕ!G1408 &gt;= 0,1,0),0)&amp;"u"&amp;IF(ДАННЫЕ!$CJ1408&gt;0,1,0)</f>
        <v>brCD0h0xyzc0a0dvpntol0gsDZ1u0</v>
      </c>
      <c r="N1408" s="28" t="str">
        <f ca="1">ДАННЫЕ!$F1408&amp;ДАННЫЕ!$I1408&amp;"g"&amp;B1408&amp;"cf"&amp;D1408&amp;"a"&amp;IF(ДАННЫЕ!$BX1408&gt;0,1,0)&amp;IF(ДАННЫЕ!$BF1408&gt;500,1,IF(ДАННЫЕ!$BF1408&gt;350,2,IF(ДАННЫЕ!$BF1408&gt;=200,3,IF(ДАННЫЕ!$BF1408&gt;=100,4,IF(ДАННЫЕ!$BF1408&gt;=50,5,IF(ДАННЫЕ!$BF1408&lt;50,6,0))))))&amp;"AR"&amp;IF(DATEDIF(ДАННЫЕ!$BX1408,ДАННЫЕ!$F$1,"y")&gt;1,1,0)&amp;"VG"&amp;IF(ДАННЫЕ!$BH1408="0",1,0)&amp;"o"&amp;IF(T1408+ДАННЫЕ!$AF1408+ДАННЫЕ!$AG1408+ДАННЫЕ!$AH1408+ДАННЫЕ!$AI1408+ДАННЫЕ!$AJ1408+ДАННЫЕ!$AP1408+ДАННЫЕ!$AQ1408+ДАННЫЕ!$AR1408+ДАННЫЕ!$AU1408+ДАННЫЕ!$AW1408+ДАННЫЕ!$AS1408+ДАННЫЕ!$AT1408&gt;0,1,0)&amp;"x"&amp;ДАННЫЕ!$AG1408&amp;"p"&amp;IF(ДАННЫЕ!$BY1408&gt;0,1,0)&amp;"v"&amp;IF(ДАННЫЕ!$BZ1408&gt;0,1,0)&amp;"n"&amp;ДАННЫЕ!$CA1408&amp;"t"&amp;ДАННЫЕ!$AY1408&amp;"k"&amp;ДАННЫЕ!$CB1408&amp;"q"&amp;ДАННЫЕ!$CC1408&amp;"w"&amp;ДАННЫЕ!$CD1408&amp;"e"&amp;ДАННЫЕ!$CE1408&amp;"m"&amp;ДАННЫЕ!$CF1408&amp;"c"&amp;ДАННЫЕ!$CG1408&amp;"z"&amp;ДАННЫЕ!$CH1408&amp;"d"&amp;IF(H1408=4,1,0)&amp;"s"&amp;IF(ДАННЫЕ!$J1408=1,0,1)&amp;"u"&amp;IF(ДАННЫЕ!$CJ1408&gt;0,1,0)</f>
        <v>g0cf0a06AR1VG0o0xp0v0ntkqwemczd0s1u0</v>
      </c>
      <c r="O1408" s="28" t="str">
        <f>ДАННЫЕ!$I1408&amp;"g"&amp;B1408&amp;A1408&amp;"f"&amp;P1408&amp;"c"&amp;IF(ДАННЫЕ!$U1408&gt;0,1,0)&amp;"s"&amp;IF(ДАННЫЕ!$Q1408&gt;0,IF(YEAR(ДАННЫЕ!$F$1)=YEAR(ДАННЫЕ!$Q1408),IF(MONTH(ДАННЫЕ!$F$1)=MONTH(ДАННЫЕ!$Q1408),111,11),1),0)&amp;"i"&amp;IF(ДАННЫЕ!$R1408+ДАННЫЕ!$S1408+ДАННЫЕ!$T1408=0,0,1)&amp;"h"&amp;IF(ДАННЫЕ!$P1408&gt;0,1,0)&amp;"p"&amp;IF(ДАННЫЕ!$CI1408&gt;0,IF(YEAR(ДАННЫЕ!$F$1)=YEAR(ДАННЫЕ!$CI1408),IF(MONTH(ДАННЫЕ!$F$1)=MONTH(ДАННЫЕ!$CI1408),111,11),1),0)&amp;"d"&amp;IF(ДАННЫЕ!$CJ1408&gt;0,IF(YEAR(ДАННЫЕ!$F$1)=YEAR(ДАННЫЕ!$CJ1408),IF(MONTH(ДАННЫЕ!$F$1)=MONTH(ДАННЫЕ!$CJ1408),111,11),1),0)&amp;"o"&amp;IF(ДАННЫЕ!$CK1408&gt;0,IF(MONTH(ДАННЫЕ!$F$1)=MONTH(ДАННЫЕ!$CK1408),111,11),0)&amp;"v"&amp;IF(ДАННЫЕ!$BE1408&gt;0,IF(MONTH(ДАННЫЕ!$F$1)=MONTH(ДАННЫЕ!$BE1408),111,11),0)</f>
        <v>g00f0c0s0i0h0p0d0o0v0</v>
      </c>
      <c r="P1408" s="15">
        <f t="shared" si="68"/>
        <v>0</v>
      </c>
      <c r="Q1408" s="15">
        <f>IF(ДАННЫЕ!$F$1&gt;ДАННЫЕ!$N1408,IF(YEAR(ДАННЫЕ!$F$1)=YEAR(ДАННЫЕ!M1408),1,0),0)</f>
        <v>0</v>
      </c>
      <c r="R1408" s="15">
        <f>IF(ДАННЫЕ!$F$1&gt;ДАННЫЕ!$N1408,IF(YEAR(ДАННЫЕ!$F$1)=YEAR(ДАННЫЕ!N1408),1,0),0)</f>
        <v>0</v>
      </c>
      <c r="S1408" s="15">
        <f>IF(ДАННЫЕ!$AA1408="2А",1,IF(ДАННЫЕ!$AA1408="2Б",2,IF(ДАННЫЕ!$AA1408="2В",3,IF(ДАННЫЕ!$AA1408=3,4,IF(ДАННЫЕ!$AA1408="4А",5,IF(ДАННЫЕ!$AA1408="4Б",6,IF(ДАННЫЕ!$AA1408="4В",7,IF(ДАННЫЕ!$AA1408=5,8,0))))))))</f>
        <v>0</v>
      </c>
      <c r="T1408" s="15">
        <f>IF(OR(ДАННЫЕ!$AC1408=2,ДАННЫЕ!$AD1408=2,ДАННЫЕ!$AE1408=2),2,IF(OR(ДАННЫЕ!$AC1408=1,ДАННЫЕ!$AD1408=1,ДАННЫЕ!$AE1408=1),1,0))</f>
        <v>0</v>
      </c>
    </row>
    <row r="1409" spans="1:20" x14ac:dyDescent="0.2">
      <c r="A1409" s="78">
        <f>IF(B1409&gt;0,IF(MONTH(ДАННЫЕ!$F$1)=MONTH(ДАННЫЕ!$B1409),1,0),0)</f>
        <v>0</v>
      </c>
      <c r="B1409" s="14">
        <f>IF(ДАННЫЕ!$B1409&gt;0,IF(YEAR(ДАННЫЕ!$F$1)=YEAR(ДАННЫЕ!$B1409),1,0),0)</f>
        <v>0</v>
      </c>
      <c r="C1409" s="14">
        <f>IF(ДАННЫЕ!$CM1409&gt;0,IF(YEAR(ДАННЫЕ!$F$1)=YEAR(ДАННЫЕ!$CM1409),1,0),0)</f>
        <v>0</v>
      </c>
      <c r="D1409" s="14">
        <f>IF(ДАННЫЕ!$CJ1409&gt;0,IF(ДАННЫЕ!$CL1409&gt;ДАННЫЕ!$F$1,1,IF(ДАННЫЕ!$CL1409&gt;0,0,1)),0)</f>
        <v>0</v>
      </c>
      <c r="E1409" s="43" t="str">
        <f ca="1">IF(ДАННЫЕ!$F$1&gt;0,IF(ДАННЫЕ!$G1409&gt;0,DATEDIF(ДАННЫЕ!$G1409,ДАННЫЕ!$F$1,"y"),""),IF(ДАННЫЕ!$G1409&gt;0,DATEDIF(ДАННЫЕ!$G1409,TODAY(),"y"),""))</f>
        <v/>
      </c>
      <c r="F1409" s="43" t="str">
        <f xml:space="preserve"> IF(ДАННЫЕ!$F1409="М",IF(E1409&gt;=18,IF(E1409&lt;60,1,""),""),"")&amp;IF(ДАННЫЕ!$F1409="Ж",IF(E1409&gt;=18,IF(E1409&lt;55,1,""),""),"")</f>
        <v/>
      </c>
      <c r="G1409" s="43" t="str">
        <f xml:space="preserve"> IF(ДАННЫЕ!$F1409="М",IF(E1409&gt;=60,2,""),"")&amp;IF(ДАННЫЕ!$F1409="Ж",IF(E1409&gt;=55,2,""),"")</f>
        <v/>
      </c>
      <c r="H1409" s="43" t="str">
        <f t="shared" ca="1" si="66"/>
        <v/>
      </c>
      <c r="I1409" s="43" t="str">
        <f t="shared" ca="1" si="67"/>
        <v>03</v>
      </c>
      <c r="J1409" s="28" t="str">
        <f ca="1">ДАННЫЕ!$F1409&amp;H1409&amp;I1409&amp;ДАННЫЕ!$I1409&amp;"m"&amp;IF(ДАННЫЕ!$I1409&gt;0,IF(ДАННЫЕ!$J1409&gt;0,0,1),"")&amp;"f"&amp;IF(ДАННЫЕ!$R1409&gt;0,IF(YEAR(ДАННЫЕ!$F$1)=YEAR(ДАННЫЕ!$R1409),1,0),0)&amp;"z"&amp;ДАННЫЕ!$R1409&amp;"p"&amp;ДАННЫЕ!$S1409&amp;"i"&amp;ДАННЫЕ!$T1409&amp;"h"&amp;ДАННЫЕ!$K1409&amp;"be"&amp;ДАННЫЕ!$BI1409&amp;"CD"&amp;IF(ДАННЫЕ!BF1409&gt;500,4,IF(ДАННЫЕ!BF1409&gt;350,3,IF(ДАННЫЕ!BF1409&gt;200,2,IF(ДАННЫЕ!BF1409&gt;0,1,0))))&amp;"g"&amp;B1409&amp;"d"&amp;H1409&amp;"l"&amp;ДАННЫЕ!AT1409&amp;"a"&amp;ДАННЫЕ!$V1409&amp;"v"&amp;R1409&amp;"k"&amp;ДАННЫЕ!$U1409&amp;"s"&amp;ДАННЫЕ!$Y1409&amp;"t"&amp;ДАННЫЕ!$X1409&amp;"b"&amp;IF(ДАННЫЕ!$Q1409&gt;1,1,0)&amp;"PP"&amp;ДАННЫЕ!Z1409&amp;"c"&amp;S1409&amp;"x"&amp;IF(ДАННЫЕ!$BY1409&gt;0,IF(YEAR(ДАННЫЕ!$F$1)=YEAR(ДАННЫЕ!$BY1409),1,0),0)&amp;"n"&amp;IF(ДАННЫЕ!$BZ1409&gt;0,IF(YEAR(ДАННЫЕ!$F$1)=YEAR(ДАННЫЕ!$BZ1409),1,0),0)&amp;"u"&amp;D1409&amp;"z"&amp;IF(ДАННЫЕ!$CL1409&gt;0,IF(YEAR(ДАННЫЕ!$F$1)&gt;YEAR(ДАННЫЕ!$CL1409),11,12),0)</f>
        <v>03mf0zpihbeCD0g0dlav0kstb0PPc0x0n0u0z0</v>
      </c>
      <c r="K1409" s="28" t="str">
        <f ca="1">ДАННЫЕ!$I1409&amp;"x"&amp;B1409&amp;"w"&amp;IF(T1409+ДАННЫЕ!AD1409+ДАННЫЕ!AE1409+ДАННЫЕ!AF1409+ДАННЫЕ!AG1409+ДАННЫЕ!AH1409+ДАННЫЕ!$AL1409+ДАННЫЕ!AI1409+ДАННЫЕ!AJ1409+ДАННЫЕ!AK1409+ДАННЫЕ!AP1409+ДАННЫЕ!AQ1409+ДАННЫЕ!AR1409+ДАННЫЕ!$AM1409+ДАННЫЕ!$AN1409+ДАННЫЕ!AS1409+ДАННЫЕ!AT1409&gt;0,1,0)&amp;IF(OR(T1409=2,ДАННЫЕ!AD1409=2,ДАННЫЕ!AE1409=2,ДАННЫЕ!AF1409=2,ДАННЫЕ!AG1409=2,ДАННЫЕ!AH1409=2,ДАННЫЕ!$AL1409=2,ДАННЫЕ!AI1409=2,ДАННЫЕ!AJ1409=2,ДАННЫЕ!AK1409=2,ДАННЫЕ!AP1409=2,ДАННЫЕ!AQ1409=2,ДАННЫЕ!AR1409=2,ДАННЫЕ!$AM1409=2,ДАННЫЕ!$AN1409=2,ДАННЫЕ!AS1409=2,ДАННЫЕ!AT1409=2),2,0)&amp;"t"&amp;IF(T1409&gt;0,"1"&amp;T1409,"00")&amp;"f"&amp;IF(ДАННЫЕ!$AC1409,"1"&amp;ДАННЫЕ!$AC1409,"00")&amp;"b"&amp;IF(ДАННЫЕ!$AD1409,"1"&amp;ДАННЫЕ!$AD1409,"00")&amp;"g"&amp;IF(ДАННЫЕ!$AF1409,"1"&amp;ДАННЫЕ!$AF1409,"00")&amp;"c"&amp;IF(ДАННЫЕ!$AG1409,"1"&amp;ДАННЫЕ!$AG1409,"00")&amp;"i"&amp;IF(ДАННЫЕ!$AH1409,"1"&amp;ДАННЫЕ!$AH1409,"00")&amp;"r"&amp;IF(ДАННЫЕ!$AL1409,"1"&amp;ДАННЫЕ!$AL1409,"00")&amp;"m"&amp;IF(ДАННЫЕ!$AI1409,"1"&amp;ДАННЫЕ!$AI1409,"00")&amp;"hS"&amp;IF(ДАННЫЕ!$AJ1409,"1"&amp;ДАННЫЕ!$AJ1409,"00")&amp;"hZ"&amp;IF(ДАННЫЕ!$AK1409,"1"&amp;ДАННЫЕ!$AK1409,"00")&amp;"p"&amp;IF(ДАННЫЕ!$AP1409,"1"&amp;ДАННЫЕ!$AP1409,"00")&amp;"k"&amp;IF(ДАННЫЕ!$AQ1409,"1"&amp;ДАННЫЕ!$AQ1409,"00")&amp;"z"&amp;IF(ДАННЫЕ!$AR1409,"1"&amp;ДАННЫЕ!$AR1409,"00")&amp;"j"&amp;IF(ДАННЫЕ!$AM1409,"1"&amp;ДАННЫЕ!$AM1409,"00")&amp;"n"&amp;IF(ДАННЫЕ!$AN1409,"1"&amp;ДАННЫЕ!$AN1409,"00")&amp;"E"&amp;ДАННЫЕ!BI1409&amp;"L"&amp;ДАННЫЕ!AO1409&amp;"h"&amp;IF(ДАННЫЕ!$AU1409&gt;0,1,0)&amp;"v"&amp;IF(ДАННЫЕ!$AW1409&gt;0,1,0)&amp;"a"&amp;IF(ДАННЫЕ!$AS1409,"1"&amp;ДАННЫЕ!$AS1409,"00")&amp;"s"&amp;IF(ДАННЫЕ!$AT1409,"1"&amp;ДАННЫЕ!$AT1409,"00")&amp;"u"&amp;IF(ДАННЫЕ!$CJ1409&gt;0,1,0)&amp;"y"&amp;B1409&amp;"d"&amp;H1409&amp;"e"&amp;F1409&amp;G1409</f>
        <v>x0w00t00f00b00g00c00i00r00m00hS00hZ00p00k00z00j00n00ELh0v0a00s00u0y0de</v>
      </c>
      <c r="L1409" s="28" t="str">
        <f ca="1">ДАННЫЕ!$I1409&amp;"VN"&amp;IF(ДАННЫЕ!AW1409&gt;0,11,10)&amp;"CD"&amp;IF(ДАННЫЕ!BF1409&gt;500,16,IF(ДАННЫЕ!BF1409&gt;350,15,IF(ДАННЫЕ!BF1409&gt;=200,14,IF(ДАННЫЕ!BF1409&gt;=100,13,IF(ДАННЫЕ!BF1409&gt;=50,12,IF(ДАННЫЕ!BF1409&gt;0,11,10))))))&amp;"AR"&amp;IF(ДАННЫЕ!BX1409&gt;0,1,0)&amp;"GD"&amp;B1409&amp;"VV"&amp;IF(E1409&gt;=5,IF(E1409&lt;18,1,0),0)</f>
        <v>VN10CD10AR0GD0VV0</v>
      </c>
      <c r="M1409" s="28" t="str">
        <f>ДАННЫЕ!$I1409&amp;"b"&amp;ДАННЫЕ!$BI1409&amp;"r"&amp;ДАННЫЕ!$BJ1409&amp;"CD"&amp;IF(ДАННЫЕ!BF1409&gt;0,IF(ДАННЫЕ!BF1409&lt;200,1,IF(ДАННЫЕ!BF1409&lt;350,2,3)),0)&amp;"h"&amp;IF(ДАННЫЕ!$BK1409+ДАННЫЕ!$BL1409+ДАННЫЕ!$BM1409&gt;0,1,0)&amp;"x"&amp;ДАННЫЕ!$BK1409&amp;"y"&amp;ДАННЫЕ!$BL1409&amp;"z"&amp;ДАННЫЕ!$BM1409&amp;"c"&amp;IF(ДАННЫЕ!$BK1409+ДАННЫЕ!$BL1409+ДАННЫЕ!$BM1409=3,1,0)&amp;"a"&amp;IF(ДАННЫЕ!$BQ1409+ДАННЫЕ!$BR1409&gt;0,1,0)&amp;"d"&amp;ДАННЫЕ!$BQ1409&amp;"v"&amp;ДАННЫЕ!$BR1409&amp;"p"&amp;ДАННЫЕ!$BS1409&amp;"n"&amp;ДАННЫЕ!$BU1409&amp;"t"&amp;ДАННЫЕ!$BV1409&amp;"o"&amp;ДАННЫЕ!$BT1409&amp;"l"&amp;IF(ДАННЫЕ!$BN1409&gt;0,1,0)&amp;ДАННЫЕ!$BN1409&amp;"g"&amp;ДАННЫЕ!$BO1409&amp;"s"&amp;ДАННЫЕ!$BP1409&amp;"DZ"&amp;IF(ДАННЫЕ!B1409-ДАННЫЕ!G1409 &lt; 60,IF(ДАННЫЕ!B1409-ДАННЫЕ!G1409 &gt;= 0,1,0),0)&amp;"u"&amp;IF(ДАННЫЕ!$CJ1409&gt;0,1,0)</f>
        <v>brCD0h0xyzc0a0dvpntol0gsDZ1u0</v>
      </c>
      <c r="N1409" s="28" t="str">
        <f ca="1">ДАННЫЕ!$F1409&amp;ДАННЫЕ!$I1409&amp;"g"&amp;B1409&amp;"cf"&amp;D1409&amp;"a"&amp;IF(ДАННЫЕ!$BX1409&gt;0,1,0)&amp;IF(ДАННЫЕ!$BF1409&gt;500,1,IF(ДАННЫЕ!$BF1409&gt;350,2,IF(ДАННЫЕ!$BF1409&gt;=200,3,IF(ДАННЫЕ!$BF1409&gt;=100,4,IF(ДАННЫЕ!$BF1409&gt;=50,5,IF(ДАННЫЕ!$BF1409&lt;50,6,0))))))&amp;"AR"&amp;IF(DATEDIF(ДАННЫЕ!$BX1409,ДАННЫЕ!$F$1,"y")&gt;1,1,0)&amp;"VG"&amp;IF(ДАННЫЕ!$BH1409="0",1,0)&amp;"o"&amp;IF(T1409+ДАННЫЕ!$AF1409+ДАННЫЕ!$AG1409+ДАННЫЕ!$AH1409+ДАННЫЕ!$AI1409+ДАННЫЕ!$AJ1409+ДАННЫЕ!$AP1409+ДАННЫЕ!$AQ1409+ДАННЫЕ!$AR1409+ДАННЫЕ!$AU1409+ДАННЫЕ!$AW1409+ДАННЫЕ!$AS1409+ДАННЫЕ!$AT1409&gt;0,1,0)&amp;"x"&amp;ДАННЫЕ!$AG1409&amp;"p"&amp;IF(ДАННЫЕ!$BY1409&gt;0,1,0)&amp;"v"&amp;IF(ДАННЫЕ!$BZ1409&gt;0,1,0)&amp;"n"&amp;ДАННЫЕ!$CA1409&amp;"t"&amp;ДАННЫЕ!$AY1409&amp;"k"&amp;ДАННЫЕ!$CB1409&amp;"q"&amp;ДАННЫЕ!$CC1409&amp;"w"&amp;ДАННЫЕ!$CD1409&amp;"e"&amp;ДАННЫЕ!$CE1409&amp;"m"&amp;ДАННЫЕ!$CF1409&amp;"c"&amp;ДАННЫЕ!$CG1409&amp;"z"&amp;ДАННЫЕ!$CH1409&amp;"d"&amp;IF(H1409=4,1,0)&amp;"s"&amp;IF(ДАННЫЕ!$J1409=1,0,1)&amp;"u"&amp;IF(ДАННЫЕ!$CJ1409&gt;0,1,0)</f>
        <v>g0cf0a06AR1VG0o0xp0v0ntkqwemczd0s1u0</v>
      </c>
      <c r="O1409" s="28" t="str">
        <f>ДАННЫЕ!$I1409&amp;"g"&amp;B1409&amp;A1409&amp;"f"&amp;P1409&amp;"c"&amp;IF(ДАННЫЕ!$U1409&gt;0,1,0)&amp;"s"&amp;IF(ДАННЫЕ!$Q1409&gt;0,IF(YEAR(ДАННЫЕ!$F$1)=YEAR(ДАННЫЕ!$Q1409),IF(MONTH(ДАННЫЕ!$F$1)=MONTH(ДАННЫЕ!$Q1409),111,11),1),0)&amp;"i"&amp;IF(ДАННЫЕ!$R1409+ДАННЫЕ!$S1409+ДАННЫЕ!$T1409=0,0,1)&amp;"h"&amp;IF(ДАННЫЕ!$P1409&gt;0,1,0)&amp;"p"&amp;IF(ДАННЫЕ!$CI1409&gt;0,IF(YEAR(ДАННЫЕ!$F$1)=YEAR(ДАННЫЕ!$CI1409),IF(MONTH(ДАННЫЕ!$F$1)=MONTH(ДАННЫЕ!$CI1409),111,11),1),0)&amp;"d"&amp;IF(ДАННЫЕ!$CJ1409&gt;0,IF(YEAR(ДАННЫЕ!$F$1)=YEAR(ДАННЫЕ!$CJ1409),IF(MONTH(ДАННЫЕ!$F$1)=MONTH(ДАННЫЕ!$CJ1409),111,11),1),0)&amp;"o"&amp;IF(ДАННЫЕ!$CK1409&gt;0,IF(MONTH(ДАННЫЕ!$F$1)=MONTH(ДАННЫЕ!$CK1409),111,11),0)&amp;"v"&amp;IF(ДАННЫЕ!$BE1409&gt;0,IF(MONTH(ДАННЫЕ!$F$1)=MONTH(ДАННЫЕ!$BE1409),111,11),0)</f>
        <v>g00f0c0s0i0h0p0d0o0v0</v>
      </c>
      <c r="P1409" s="15">
        <f t="shared" si="68"/>
        <v>0</v>
      </c>
      <c r="Q1409" s="15">
        <f>IF(ДАННЫЕ!$F$1&gt;ДАННЫЕ!$N1409,IF(YEAR(ДАННЫЕ!$F$1)=YEAR(ДАННЫЕ!M1409),1,0),0)</f>
        <v>0</v>
      </c>
      <c r="R1409" s="15">
        <f>IF(ДАННЫЕ!$F$1&gt;ДАННЫЕ!$N1409,IF(YEAR(ДАННЫЕ!$F$1)=YEAR(ДАННЫЕ!N1409),1,0),0)</f>
        <v>0</v>
      </c>
      <c r="S1409" s="15">
        <f>IF(ДАННЫЕ!$AA1409="2А",1,IF(ДАННЫЕ!$AA1409="2Б",2,IF(ДАННЫЕ!$AA1409="2В",3,IF(ДАННЫЕ!$AA1409=3,4,IF(ДАННЫЕ!$AA1409="4А",5,IF(ДАННЫЕ!$AA1409="4Б",6,IF(ДАННЫЕ!$AA1409="4В",7,IF(ДАННЫЕ!$AA1409=5,8,0))))))))</f>
        <v>0</v>
      </c>
      <c r="T1409" s="15">
        <f>IF(OR(ДАННЫЕ!$AC1409=2,ДАННЫЕ!$AD1409=2,ДАННЫЕ!$AE1409=2),2,IF(OR(ДАННЫЕ!$AC1409=1,ДАННЫЕ!$AD1409=1,ДАННЫЕ!$AE1409=1),1,0))</f>
        <v>0</v>
      </c>
    </row>
    <row r="1410" spans="1:20" x14ac:dyDescent="0.2">
      <c r="A1410" s="78">
        <f>IF(B1410&gt;0,IF(MONTH(ДАННЫЕ!$F$1)=MONTH(ДАННЫЕ!$B1410),1,0),0)</f>
        <v>0</v>
      </c>
      <c r="B1410" s="14">
        <f>IF(ДАННЫЕ!$B1410&gt;0,IF(YEAR(ДАННЫЕ!$F$1)=YEAR(ДАННЫЕ!$B1410),1,0),0)</f>
        <v>0</v>
      </c>
      <c r="C1410" s="14">
        <f>IF(ДАННЫЕ!$CM1410&gt;0,IF(YEAR(ДАННЫЕ!$F$1)=YEAR(ДАННЫЕ!$CM1410),1,0),0)</f>
        <v>0</v>
      </c>
      <c r="D1410" s="14">
        <f>IF(ДАННЫЕ!$CJ1410&gt;0,IF(ДАННЫЕ!$CL1410&gt;ДАННЫЕ!$F$1,1,IF(ДАННЫЕ!$CL1410&gt;0,0,1)),0)</f>
        <v>0</v>
      </c>
      <c r="E1410" s="43" t="str">
        <f ca="1">IF(ДАННЫЕ!$F$1&gt;0,IF(ДАННЫЕ!$G1410&gt;0,DATEDIF(ДАННЫЕ!$G1410,ДАННЫЕ!$F$1,"y"),""),IF(ДАННЫЕ!$G1410&gt;0,DATEDIF(ДАННЫЕ!$G1410,TODAY(),"y"),""))</f>
        <v/>
      </c>
      <c r="F1410" s="43" t="str">
        <f xml:space="preserve"> IF(ДАННЫЕ!$F1410="М",IF(E1410&gt;=18,IF(E1410&lt;60,1,""),""),"")&amp;IF(ДАННЫЕ!$F1410="Ж",IF(E1410&gt;=18,IF(E1410&lt;55,1,""),""),"")</f>
        <v/>
      </c>
      <c r="G1410" s="43" t="str">
        <f xml:space="preserve"> IF(ДАННЫЕ!$F1410="М",IF(E1410&gt;=60,2,""),"")&amp;IF(ДАННЫЕ!$F1410="Ж",IF(E1410&gt;=55,2,""),"")</f>
        <v/>
      </c>
      <c r="H1410" s="43" t="str">
        <f t="shared" ca="1" si="66"/>
        <v/>
      </c>
      <c r="I1410" s="43" t="str">
        <f t="shared" ca="1" si="67"/>
        <v>03</v>
      </c>
      <c r="J1410" s="28" t="str">
        <f ca="1">ДАННЫЕ!$F1410&amp;H1410&amp;I1410&amp;ДАННЫЕ!$I1410&amp;"m"&amp;IF(ДАННЫЕ!$I1410&gt;0,IF(ДАННЫЕ!$J1410&gt;0,0,1),"")&amp;"f"&amp;IF(ДАННЫЕ!$R1410&gt;0,IF(YEAR(ДАННЫЕ!$F$1)=YEAR(ДАННЫЕ!$R1410),1,0),0)&amp;"z"&amp;ДАННЫЕ!$R1410&amp;"p"&amp;ДАННЫЕ!$S1410&amp;"i"&amp;ДАННЫЕ!$T1410&amp;"h"&amp;ДАННЫЕ!$K1410&amp;"be"&amp;ДАННЫЕ!$BI1410&amp;"CD"&amp;IF(ДАННЫЕ!BF1410&gt;500,4,IF(ДАННЫЕ!BF1410&gt;350,3,IF(ДАННЫЕ!BF1410&gt;200,2,IF(ДАННЫЕ!BF1410&gt;0,1,0))))&amp;"g"&amp;B1410&amp;"d"&amp;H1410&amp;"l"&amp;ДАННЫЕ!AT1410&amp;"a"&amp;ДАННЫЕ!$V1410&amp;"v"&amp;R1410&amp;"k"&amp;ДАННЫЕ!$U1410&amp;"s"&amp;ДАННЫЕ!$Y1410&amp;"t"&amp;ДАННЫЕ!$X1410&amp;"b"&amp;IF(ДАННЫЕ!$Q1410&gt;1,1,0)&amp;"PP"&amp;ДАННЫЕ!Z1410&amp;"c"&amp;S1410&amp;"x"&amp;IF(ДАННЫЕ!$BY1410&gt;0,IF(YEAR(ДАННЫЕ!$F$1)=YEAR(ДАННЫЕ!$BY1410),1,0),0)&amp;"n"&amp;IF(ДАННЫЕ!$BZ1410&gt;0,IF(YEAR(ДАННЫЕ!$F$1)=YEAR(ДАННЫЕ!$BZ1410),1,0),0)&amp;"u"&amp;D1410&amp;"z"&amp;IF(ДАННЫЕ!$CL1410&gt;0,IF(YEAR(ДАННЫЕ!$F$1)&gt;YEAR(ДАННЫЕ!$CL1410),11,12),0)</f>
        <v>03mf0zpihbeCD0g0dlav0kstb0PPc0x0n0u0z0</v>
      </c>
      <c r="K1410" s="28" t="str">
        <f ca="1">ДАННЫЕ!$I1410&amp;"x"&amp;B1410&amp;"w"&amp;IF(T1410+ДАННЫЕ!AD1410+ДАННЫЕ!AE1410+ДАННЫЕ!AF1410+ДАННЫЕ!AG1410+ДАННЫЕ!AH1410+ДАННЫЕ!$AL1410+ДАННЫЕ!AI1410+ДАННЫЕ!AJ1410+ДАННЫЕ!AK1410+ДАННЫЕ!AP1410+ДАННЫЕ!AQ1410+ДАННЫЕ!AR1410+ДАННЫЕ!$AM1410+ДАННЫЕ!$AN1410+ДАННЫЕ!AS1410+ДАННЫЕ!AT1410&gt;0,1,0)&amp;IF(OR(T1410=2,ДАННЫЕ!AD1410=2,ДАННЫЕ!AE1410=2,ДАННЫЕ!AF1410=2,ДАННЫЕ!AG1410=2,ДАННЫЕ!AH1410=2,ДАННЫЕ!$AL1410=2,ДАННЫЕ!AI1410=2,ДАННЫЕ!AJ1410=2,ДАННЫЕ!AK1410=2,ДАННЫЕ!AP1410=2,ДАННЫЕ!AQ1410=2,ДАННЫЕ!AR1410=2,ДАННЫЕ!$AM1410=2,ДАННЫЕ!$AN1410=2,ДАННЫЕ!AS1410=2,ДАННЫЕ!AT1410=2),2,0)&amp;"t"&amp;IF(T1410&gt;0,"1"&amp;T1410,"00")&amp;"f"&amp;IF(ДАННЫЕ!$AC1410,"1"&amp;ДАННЫЕ!$AC1410,"00")&amp;"b"&amp;IF(ДАННЫЕ!$AD1410,"1"&amp;ДАННЫЕ!$AD1410,"00")&amp;"g"&amp;IF(ДАННЫЕ!$AF1410,"1"&amp;ДАННЫЕ!$AF1410,"00")&amp;"c"&amp;IF(ДАННЫЕ!$AG1410,"1"&amp;ДАННЫЕ!$AG1410,"00")&amp;"i"&amp;IF(ДАННЫЕ!$AH1410,"1"&amp;ДАННЫЕ!$AH1410,"00")&amp;"r"&amp;IF(ДАННЫЕ!$AL1410,"1"&amp;ДАННЫЕ!$AL1410,"00")&amp;"m"&amp;IF(ДАННЫЕ!$AI1410,"1"&amp;ДАННЫЕ!$AI1410,"00")&amp;"hS"&amp;IF(ДАННЫЕ!$AJ1410,"1"&amp;ДАННЫЕ!$AJ1410,"00")&amp;"hZ"&amp;IF(ДАННЫЕ!$AK1410,"1"&amp;ДАННЫЕ!$AK1410,"00")&amp;"p"&amp;IF(ДАННЫЕ!$AP1410,"1"&amp;ДАННЫЕ!$AP1410,"00")&amp;"k"&amp;IF(ДАННЫЕ!$AQ1410,"1"&amp;ДАННЫЕ!$AQ1410,"00")&amp;"z"&amp;IF(ДАННЫЕ!$AR1410,"1"&amp;ДАННЫЕ!$AR1410,"00")&amp;"j"&amp;IF(ДАННЫЕ!$AM1410,"1"&amp;ДАННЫЕ!$AM1410,"00")&amp;"n"&amp;IF(ДАННЫЕ!$AN1410,"1"&amp;ДАННЫЕ!$AN1410,"00")&amp;"E"&amp;ДАННЫЕ!BI1410&amp;"L"&amp;ДАННЫЕ!AO1410&amp;"h"&amp;IF(ДАННЫЕ!$AU1410&gt;0,1,0)&amp;"v"&amp;IF(ДАННЫЕ!$AW1410&gt;0,1,0)&amp;"a"&amp;IF(ДАННЫЕ!$AS1410,"1"&amp;ДАННЫЕ!$AS1410,"00")&amp;"s"&amp;IF(ДАННЫЕ!$AT1410,"1"&amp;ДАННЫЕ!$AT1410,"00")&amp;"u"&amp;IF(ДАННЫЕ!$CJ1410&gt;0,1,0)&amp;"y"&amp;B1410&amp;"d"&amp;H1410&amp;"e"&amp;F1410&amp;G1410</f>
        <v>x0w00t00f00b00g00c00i00r00m00hS00hZ00p00k00z00j00n00ELh0v0a00s00u0y0de</v>
      </c>
      <c r="L1410" s="28" t="str">
        <f ca="1">ДАННЫЕ!$I1410&amp;"VN"&amp;IF(ДАННЫЕ!AW1410&gt;0,11,10)&amp;"CD"&amp;IF(ДАННЫЕ!BF1410&gt;500,16,IF(ДАННЫЕ!BF1410&gt;350,15,IF(ДАННЫЕ!BF1410&gt;=200,14,IF(ДАННЫЕ!BF1410&gt;=100,13,IF(ДАННЫЕ!BF1410&gt;=50,12,IF(ДАННЫЕ!BF1410&gt;0,11,10))))))&amp;"AR"&amp;IF(ДАННЫЕ!BX1410&gt;0,1,0)&amp;"GD"&amp;B1410&amp;"VV"&amp;IF(E1410&gt;=5,IF(E1410&lt;18,1,0),0)</f>
        <v>VN10CD10AR0GD0VV0</v>
      </c>
      <c r="M1410" s="28" t="str">
        <f>ДАННЫЕ!$I1410&amp;"b"&amp;ДАННЫЕ!$BI1410&amp;"r"&amp;ДАННЫЕ!$BJ1410&amp;"CD"&amp;IF(ДАННЫЕ!BF1410&gt;0,IF(ДАННЫЕ!BF1410&lt;200,1,IF(ДАННЫЕ!BF1410&lt;350,2,3)),0)&amp;"h"&amp;IF(ДАННЫЕ!$BK1410+ДАННЫЕ!$BL1410+ДАННЫЕ!$BM1410&gt;0,1,0)&amp;"x"&amp;ДАННЫЕ!$BK1410&amp;"y"&amp;ДАННЫЕ!$BL1410&amp;"z"&amp;ДАННЫЕ!$BM1410&amp;"c"&amp;IF(ДАННЫЕ!$BK1410+ДАННЫЕ!$BL1410+ДАННЫЕ!$BM1410=3,1,0)&amp;"a"&amp;IF(ДАННЫЕ!$BQ1410+ДАННЫЕ!$BR1410&gt;0,1,0)&amp;"d"&amp;ДАННЫЕ!$BQ1410&amp;"v"&amp;ДАННЫЕ!$BR1410&amp;"p"&amp;ДАННЫЕ!$BS1410&amp;"n"&amp;ДАННЫЕ!$BU1410&amp;"t"&amp;ДАННЫЕ!$BV1410&amp;"o"&amp;ДАННЫЕ!$BT1410&amp;"l"&amp;IF(ДАННЫЕ!$BN1410&gt;0,1,0)&amp;ДАННЫЕ!$BN1410&amp;"g"&amp;ДАННЫЕ!$BO1410&amp;"s"&amp;ДАННЫЕ!$BP1410&amp;"DZ"&amp;IF(ДАННЫЕ!B1410-ДАННЫЕ!G1410 &lt; 60,IF(ДАННЫЕ!B1410-ДАННЫЕ!G1410 &gt;= 0,1,0),0)&amp;"u"&amp;IF(ДАННЫЕ!$CJ1410&gt;0,1,0)</f>
        <v>brCD0h0xyzc0a0dvpntol0gsDZ1u0</v>
      </c>
      <c r="N1410" s="28" t="str">
        <f ca="1">ДАННЫЕ!$F1410&amp;ДАННЫЕ!$I1410&amp;"g"&amp;B1410&amp;"cf"&amp;D1410&amp;"a"&amp;IF(ДАННЫЕ!$BX1410&gt;0,1,0)&amp;IF(ДАННЫЕ!$BF1410&gt;500,1,IF(ДАННЫЕ!$BF1410&gt;350,2,IF(ДАННЫЕ!$BF1410&gt;=200,3,IF(ДАННЫЕ!$BF1410&gt;=100,4,IF(ДАННЫЕ!$BF1410&gt;=50,5,IF(ДАННЫЕ!$BF1410&lt;50,6,0))))))&amp;"AR"&amp;IF(DATEDIF(ДАННЫЕ!$BX1410,ДАННЫЕ!$F$1,"y")&gt;1,1,0)&amp;"VG"&amp;IF(ДАННЫЕ!$BH1410="0",1,0)&amp;"o"&amp;IF(T1410+ДАННЫЕ!$AF1410+ДАННЫЕ!$AG1410+ДАННЫЕ!$AH1410+ДАННЫЕ!$AI1410+ДАННЫЕ!$AJ1410+ДАННЫЕ!$AP1410+ДАННЫЕ!$AQ1410+ДАННЫЕ!$AR1410+ДАННЫЕ!$AU1410+ДАННЫЕ!$AW1410+ДАННЫЕ!$AS1410+ДАННЫЕ!$AT1410&gt;0,1,0)&amp;"x"&amp;ДАННЫЕ!$AG1410&amp;"p"&amp;IF(ДАННЫЕ!$BY1410&gt;0,1,0)&amp;"v"&amp;IF(ДАННЫЕ!$BZ1410&gt;0,1,0)&amp;"n"&amp;ДАННЫЕ!$CA1410&amp;"t"&amp;ДАННЫЕ!$AY1410&amp;"k"&amp;ДАННЫЕ!$CB1410&amp;"q"&amp;ДАННЫЕ!$CC1410&amp;"w"&amp;ДАННЫЕ!$CD1410&amp;"e"&amp;ДАННЫЕ!$CE1410&amp;"m"&amp;ДАННЫЕ!$CF1410&amp;"c"&amp;ДАННЫЕ!$CG1410&amp;"z"&amp;ДАННЫЕ!$CH1410&amp;"d"&amp;IF(H1410=4,1,0)&amp;"s"&amp;IF(ДАННЫЕ!$J1410=1,0,1)&amp;"u"&amp;IF(ДАННЫЕ!$CJ1410&gt;0,1,0)</f>
        <v>g0cf0a06AR1VG0o0xp0v0ntkqwemczd0s1u0</v>
      </c>
      <c r="O1410" s="28" t="str">
        <f>ДАННЫЕ!$I1410&amp;"g"&amp;B1410&amp;A1410&amp;"f"&amp;P1410&amp;"c"&amp;IF(ДАННЫЕ!$U1410&gt;0,1,0)&amp;"s"&amp;IF(ДАННЫЕ!$Q1410&gt;0,IF(YEAR(ДАННЫЕ!$F$1)=YEAR(ДАННЫЕ!$Q1410),IF(MONTH(ДАННЫЕ!$F$1)=MONTH(ДАННЫЕ!$Q1410),111,11),1),0)&amp;"i"&amp;IF(ДАННЫЕ!$R1410+ДАННЫЕ!$S1410+ДАННЫЕ!$T1410=0,0,1)&amp;"h"&amp;IF(ДАННЫЕ!$P1410&gt;0,1,0)&amp;"p"&amp;IF(ДАННЫЕ!$CI1410&gt;0,IF(YEAR(ДАННЫЕ!$F$1)=YEAR(ДАННЫЕ!$CI1410),IF(MONTH(ДАННЫЕ!$F$1)=MONTH(ДАННЫЕ!$CI1410),111,11),1),0)&amp;"d"&amp;IF(ДАННЫЕ!$CJ1410&gt;0,IF(YEAR(ДАННЫЕ!$F$1)=YEAR(ДАННЫЕ!$CJ1410),IF(MONTH(ДАННЫЕ!$F$1)=MONTH(ДАННЫЕ!$CJ1410),111,11),1),0)&amp;"o"&amp;IF(ДАННЫЕ!$CK1410&gt;0,IF(MONTH(ДАННЫЕ!$F$1)=MONTH(ДАННЫЕ!$CK1410),111,11),0)&amp;"v"&amp;IF(ДАННЫЕ!$BE1410&gt;0,IF(MONTH(ДАННЫЕ!$F$1)=MONTH(ДАННЫЕ!$BE1410),111,11),0)</f>
        <v>g00f0c0s0i0h0p0d0o0v0</v>
      </c>
      <c r="P1410" s="15">
        <f t="shared" si="68"/>
        <v>0</v>
      </c>
      <c r="Q1410" s="15">
        <f>IF(ДАННЫЕ!$F$1&gt;ДАННЫЕ!$N1410,IF(YEAR(ДАННЫЕ!$F$1)=YEAR(ДАННЫЕ!M1410),1,0),0)</f>
        <v>0</v>
      </c>
      <c r="R1410" s="15">
        <f>IF(ДАННЫЕ!$F$1&gt;ДАННЫЕ!$N1410,IF(YEAR(ДАННЫЕ!$F$1)=YEAR(ДАННЫЕ!N1410),1,0),0)</f>
        <v>0</v>
      </c>
      <c r="S1410" s="15">
        <f>IF(ДАННЫЕ!$AA1410="2А",1,IF(ДАННЫЕ!$AA1410="2Б",2,IF(ДАННЫЕ!$AA1410="2В",3,IF(ДАННЫЕ!$AA1410=3,4,IF(ДАННЫЕ!$AA1410="4А",5,IF(ДАННЫЕ!$AA1410="4Б",6,IF(ДАННЫЕ!$AA1410="4В",7,IF(ДАННЫЕ!$AA1410=5,8,0))))))))</f>
        <v>0</v>
      </c>
      <c r="T1410" s="15">
        <f>IF(OR(ДАННЫЕ!$AC1410=2,ДАННЫЕ!$AD1410=2,ДАННЫЕ!$AE1410=2),2,IF(OR(ДАННЫЕ!$AC1410=1,ДАННЫЕ!$AD1410=1,ДАННЫЕ!$AE1410=1),1,0))</f>
        <v>0</v>
      </c>
    </row>
    <row r="1411" spans="1:20" x14ac:dyDescent="0.2">
      <c r="A1411" s="78">
        <f>IF(B1411&gt;0,IF(MONTH(ДАННЫЕ!$F$1)=MONTH(ДАННЫЕ!$B1411),1,0),0)</f>
        <v>0</v>
      </c>
      <c r="B1411" s="14">
        <f>IF(ДАННЫЕ!$B1411&gt;0,IF(YEAR(ДАННЫЕ!$F$1)=YEAR(ДАННЫЕ!$B1411),1,0),0)</f>
        <v>0</v>
      </c>
      <c r="C1411" s="14">
        <f>IF(ДАННЫЕ!$CM1411&gt;0,IF(YEAR(ДАННЫЕ!$F$1)=YEAR(ДАННЫЕ!$CM1411),1,0),0)</f>
        <v>0</v>
      </c>
      <c r="D1411" s="14">
        <f>IF(ДАННЫЕ!$CJ1411&gt;0,IF(ДАННЫЕ!$CL1411&gt;ДАННЫЕ!$F$1,1,IF(ДАННЫЕ!$CL1411&gt;0,0,1)),0)</f>
        <v>0</v>
      </c>
      <c r="E1411" s="43" t="str">
        <f ca="1">IF(ДАННЫЕ!$F$1&gt;0,IF(ДАННЫЕ!$G1411&gt;0,DATEDIF(ДАННЫЕ!$G1411,ДАННЫЕ!$F$1,"y"),""),IF(ДАННЫЕ!$G1411&gt;0,DATEDIF(ДАННЫЕ!$G1411,TODAY(),"y"),""))</f>
        <v/>
      </c>
      <c r="F1411" s="43" t="str">
        <f xml:space="preserve"> IF(ДАННЫЕ!$F1411="М",IF(E1411&gt;=18,IF(E1411&lt;60,1,""),""),"")&amp;IF(ДАННЫЕ!$F1411="Ж",IF(E1411&gt;=18,IF(E1411&lt;55,1,""),""),"")</f>
        <v/>
      </c>
      <c r="G1411" s="43" t="str">
        <f xml:space="preserve"> IF(ДАННЫЕ!$F1411="М",IF(E1411&gt;=60,2,""),"")&amp;IF(ДАННЫЕ!$F1411="Ж",IF(E1411&gt;=55,2,""),"")</f>
        <v/>
      </c>
      <c r="H1411" s="43" t="str">
        <f t="shared" ca="1" si="66"/>
        <v/>
      </c>
      <c r="I1411" s="43" t="str">
        <f t="shared" ca="1" si="67"/>
        <v>03</v>
      </c>
      <c r="J1411" s="28" t="str">
        <f ca="1">ДАННЫЕ!$F1411&amp;H1411&amp;I1411&amp;ДАННЫЕ!$I1411&amp;"m"&amp;IF(ДАННЫЕ!$I1411&gt;0,IF(ДАННЫЕ!$J1411&gt;0,0,1),"")&amp;"f"&amp;IF(ДАННЫЕ!$R1411&gt;0,IF(YEAR(ДАННЫЕ!$F$1)=YEAR(ДАННЫЕ!$R1411),1,0),0)&amp;"z"&amp;ДАННЫЕ!$R1411&amp;"p"&amp;ДАННЫЕ!$S1411&amp;"i"&amp;ДАННЫЕ!$T1411&amp;"h"&amp;ДАННЫЕ!$K1411&amp;"be"&amp;ДАННЫЕ!$BI1411&amp;"CD"&amp;IF(ДАННЫЕ!BF1411&gt;500,4,IF(ДАННЫЕ!BF1411&gt;350,3,IF(ДАННЫЕ!BF1411&gt;200,2,IF(ДАННЫЕ!BF1411&gt;0,1,0))))&amp;"g"&amp;B1411&amp;"d"&amp;H1411&amp;"l"&amp;ДАННЫЕ!AT1411&amp;"a"&amp;ДАННЫЕ!$V1411&amp;"v"&amp;R1411&amp;"k"&amp;ДАННЫЕ!$U1411&amp;"s"&amp;ДАННЫЕ!$Y1411&amp;"t"&amp;ДАННЫЕ!$X1411&amp;"b"&amp;IF(ДАННЫЕ!$Q1411&gt;1,1,0)&amp;"PP"&amp;ДАННЫЕ!Z1411&amp;"c"&amp;S1411&amp;"x"&amp;IF(ДАННЫЕ!$BY1411&gt;0,IF(YEAR(ДАННЫЕ!$F$1)=YEAR(ДАННЫЕ!$BY1411),1,0),0)&amp;"n"&amp;IF(ДАННЫЕ!$BZ1411&gt;0,IF(YEAR(ДАННЫЕ!$F$1)=YEAR(ДАННЫЕ!$BZ1411),1,0),0)&amp;"u"&amp;D1411&amp;"z"&amp;IF(ДАННЫЕ!$CL1411&gt;0,IF(YEAR(ДАННЫЕ!$F$1)&gt;YEAR(ДАННЫЕ!$CL1411),11,12),0)</f>
        <v>03mf0zpihbeCD0g0dlav0kstb0PPc0x0n0u0z0</v>
      </c>
      <c r="K1411" s="28" t="str">
        <f ca="1">ДАННЫЕ!$I1411&amp;"x"&amp;B1411&amp;"w"&amp;IF(T1411+ДАННЫЕ!AD1411+ДАННЫЕ!AE1411+ДАННЫЕ!AF1411+ДАННЫЕ!AG1411+ДАННЫЕ!AH1411+ДАННЫЕ!$AL1411+ДАННЫЕ!AI1411+ДАННЫЕ!AJ1411+ДАННЫЕ!AK1411+ДАННЫЕ!AP1411+ДАННЫЕ!AQ1411+ДАННЫЕ!AR1411+ДАННЫЕ!$AM1411+ДАННЫЕ!$AN1411+ДАННЫЕ!AS1411+ДАННЫЕ!AT1411&gt;0,1,0)&amp;IF(OR(T1411=2,ДАННЫЕ!AD1411=2,ДАННЫЕ!AE1411=2,ДАННЫЕ!AF1411=2,ДАННЫЕ!AG1411=2,ДАННЫЕ!AH1411=2,ДАННЫЕ!$AL1411=2,ДАННЫЕ!AI1411=2,ДАННЫЕ!AJ1411=2,ДАННЫЕ!AK1411=2,ДАННЫЕ!AP1411=2,ДАННЫЕ!AQ1411=2,ДАННЫЕ!AR1411=2,ДАННЫЕ!$AM1411=2,ДАННЫЕ!$AN1411=2,ДАННЫЕ!AS1411=2,ДАННЫЕ!AT1411=2),2,0)&amp;"t"&amp;IF(T1411&gt;0,"1"&amp;T1411,"00")&amp;"f"&amp;IF(ДАННЫЕ!$AC1411,"1"&amp;ДАННЫЕ!$AC1411,"00")&amp;"b"&amp;IF(ДАННЫЕ!$AD1411,"1"&amp;ДАННЫЕ!$AD1411,"00")&amp;"g"&amp;IF(ДАННЫЕ!$AF1411,"1"&amp;ДАННЫЕ!$AF1411,"00")&amp;"c"&amp;IF(ДАННЫЕ!$AG1411,"1"&amp;ДАННЫЕ!$AG1411,"00")&amp;"i"&amp;IF(ДАННЫЕ!$AH1411,"1"&amp;ДАННЫЕ!$AH1411,"00")&amp;"r"&amp;IF(ДАННЫЕ!$AL1411,"1"&amp;ДАННЫЕ!$AL1411,"00")&amp;"m"&amp;IF(ДАННЫЕ!$AI1411,"1"&amp;ДАННЫЕ!$AI1411,"00")&amp;"hS"&amp;IF(ДАННЫЕ!$AJ1411,"1"&amp;ДАННЫЕ!$AJ1411,"00")&amp;"hZ"&amp;IF(ДАННЫЕ!$AK1411,"1"&amp;ДАННЫЕ!$AK1411,"00")&amp;"p"&amp;IF(ДАННЫЕ!$AP1411,"1"&amp;ДАННЫЕ!$AP1411,"00")&amp;"k"&amp;IF(ДАННЫЕ!$AQ1411,"1"&amp;ДАННЫЕ!$AQ1411,"00")&amp;"z"&amp;IF(ДАННЫЕ!$AR1411,"1"&amp;ДАННЫЕ!$AR1411,"00")&amp;"j"&amp;IF(ДАННЫЕ!$AM1411,"1"&amp;ДАННЫЕ!$AM1411,"00")&amp;"n"&amp;IF(ДАННЫЕ!$AN1411,"1"&amp;ДАННЫЕ!$AN1411,"00")&amp;"E"&amp;ДАННЫЕ!BI1411&amp;"L"&amp;ДАННЫЕ!AO1411&amp;"h"&amp;IF(ДАННЫЕ!$AU1411&gt;0,1,0)&amp;"v"&amp;IF(ДАННЫЕ!$AW1411&gt;0,1,0)&amp;"a"&amp;IF(ДАННЫЕ!$AS1411,"1"&amp;ДАННЫЕ!$AS1411,"00")&amp;"s"&amp;IF(ДАННЫЕ!$AT1411,"1"&amp;ДАННЫЕ!$AT1411,"00")&amp;"u"&amp;IF(ДАННЫЕ!$CJ1411&gt;0,1,0)&amp;"y"&amp;B1411&amp;"d"&amp;H1411&amp;"e"&amp;F1411&amp;G1411</f>
        <v>x0w00t00f00b00g00c00i00r00m00hS00hZ00p00k00z00j00n00ELh0v0a00s00u0y0de</v>
      </c>
      <c r="L1411" s="28" t="str">
        <f ca="1">ДАННЫЕ!$I1411&amp;"VN"&amp;IF(ДАННЫЕ!AW1411&gt;0,11,10)&amp;"CD"&amp;IF(ДАННЫЕ!BF1411&gt;500,16,IF(ДАННЫЕ!BF1411&gt;350,15,IF(ДАННЫЕ!BF1411&gt;=200,14,IF(ДАННЫЕ!BF1411&gt;=100,13,IF(ДАННЫЕ!BF1411&gt;=50,12,IF(ДАННЫЕ!BF1411&gt;0,11,10))))))&amp;"AR"&amp;IF(ДАННЫЕ!BX1411&gt;0,1,0)&amp;"GD"&amp;B1411&amp;"VV"&amp;IF(E1411&gt;=5,IF(E1411&lt;18,1,0),0)</f>
        <v>VN10CD10AR0GD0VV0</v>
      </c>
      <c r="M1411" s="28" t="str">
        <f>ДАННЫЕ!$I1411&amp;"b"&amp;ДАННЫЕ!$BI1411&amp;"r"&amp;ДАННЫЕ!$BJ1411&amp;"CD"&amp;IF(ДАННЫЕ!BF1411&gt;0,IF(ДАННЫЕ!BF1411&lt;200,1,IF(ДАННЫЕ!BF1411&lt;350,2,3)),0)&amp;"h"&amp;IF(ДАННЫЕ!$BK1411+ДАННЫЕ!$BL1411+ДАННЫЕ!$BM1411&gt;0,1,0)&amp;"x"&amp;ДАННЫЕ!$BK1411&amp;"y"&amp;ДАННЫЕ!$BL1411&amp;"z"&amp;ДАННЫЕ!$BM1411&amp;"c"&amp;IF(ДАННЫЕ!$BK1411+ДАННЫЕ!$BL1411+ДАННЫЕ!$BM1411=3,1,0)&amp;"a"&amp;IF(ДАННЫЕ!$BQ1411+ДАННЫЕ!$BR1411&gt;0,1,0)&amp;"d"&amp;ДАННЫЕ!$BQ1411&amp;"v"&amp;ДАННЫЕ!$BR1411&amp;"p"&amp;ДАННЫЕ!$BS1411&amp;"n"&amp;ДАННЫЕ!$BU1411&amp;"t"&amp;ДАННЫЕ!$BV1411&amp;"o"&amp;ДАННЫЕ!$BT1411&amp;"l"&amp;IF(ДАННЫЕ!$BN1411&gt;0,1,0)&amp;ДАННЫЕ!$BN1411&amp;"g"&amp;ДАННЫЕ!$BO1411&amp;"s"&amp;ДАННЫЕ!$BP1411&amp;"DZ"&amp;IF(ДАННЫЕ!B1411-ДАННЫЕ!G1411 &lt; 60,IF(ДАННЫЕ!B1411-ДАННЫЕ!G1411 &gt;= 0,1,0),0)&amp;"u"&amp;IF(ДАННЫЕ!$CJ1411&gt;0,1,0)</f>
        <v>brCD0h0xyzc0a0dvpntol0gsDZ1u0</v>
      </c>
      <c r="N1411" s="28" t="str">
        <f ca="1">ДАННЫЕ!$F1411&amp;ДАННЫЕ!$I1411&amp;"g"&amp;B1411&amp;"cf"&amp;D1411&amp;"a"&amp;IF(ДАННЫЕ!$BX1411&gt;0,1,0)&amp;IF(ДАННЫЕ!$BF1411&gt;500,1,IF(ДАННЫЕ!$BF1411&gt;350,2,IF(ДАННЫЕ!$BF1411&gt;=200,3,IF(ДАННЫЕ!$BF1411&gt;=100,4,IF(ДАННЫЕ!$BF1411&gt;=50,5,IF(ДАННЫЕ!$BF1411&lt;50,6,0))))))&amp;"AR"&amp;IF(DATEDIF(ДАННЫЕ!$BX1411,ДАННЫЕ!$F$1,"y")&gt;1,1,0)&amp;"VG"&amp;IF(ДАННЫЕ!$BH1411="0",1,0)&amp;"o"&amp;IF(T1411+ДАННЫЕ!$AF1411+ДАННЫЕ!$AG1411+ДАННЫЕ!$AH1411+ДАННЫЕ!$AI1411+ДАННЫЕ!$AJ1411+ДАННЫЕ!$AP1411+ДАННЫЕ!$AQ1411+ДАННЫЕ!$AR1411+ДАННЫЕ!$AU1411+ДАННЫЕ!$AW1411+ДАННЫЕ!$AS1411+ДАННЫЕ!$AT1411&gt;0,1,0)&amp;"x"&amp;ДАННЫЕ!$AG1411&amp;"p"&amp;IF(ДАННЫЕ!$BY1411&gt;0,1,0)&amp;"v"&amp;IF(ДАННЫЕ!$BZ1411&gt;0,1,0)&amp;"n"&amp;ДАННЫЕ!$CA1411&amp;"t"&amp;ДАННЫЕ!$AY1411&amp;"k"&amp;ДАННЫЕ!$CB1411&amp;"q"&amp;ДАННЫЕ!$CC1411&amp;"w"&amp;ДАННЫЕ!$CD1411&amp;"e"&amp;ДАННЫЕ!$CE1411&amp;"m"&amp;ДАННЫЕ!$CF1411&amp;"c"&amp;ДАННЫЕ!$CG1411&amp;"z"&amp;ДАННЫЕ!$CH1411&amp;"d"&amp;IF(H1411=4,1,0)&amp;"s"&amp;IF(ДАННЫЕ!$J1411=1,0,1)&amp;"u"&amp;IF(ДАННЫЕ!$CJ1411&gt;0,1,0)</f>
        <v>g0cf0a06AR1VG0o0xp0v0ntkqwemczd0s1u0</v>
      </c>
      <c r="O1411" s="28" t="str">
        <f>ДАННЫЕ!$I1411&amp;"g"&amp;B1411&amp;A1411&amp;"f"&amp;P1411&amp;"c"&amp;IF(ДАННЫЕ!$U1411&gt;0,1,0)&amp;"s"&amp;IF(ДАННЫЕ!$Q1411&gt;0,IF(YEAR(ДАННЫЕ!$F$1)=YEAR(ДАННЫЕ!$Q1411),IF(MONTH(ДАННЫЕ!$F$1)=MONTH(ДАННЫЕ!$Q1411),111,11),1),0)&amp;"i"&amp;IF(ДАННЫЕ!$R1411+ДАННЫЕ!$S1411+ДАННЫЕ!$T1411=0,0,1)&amp;"h"&amp;IF(ДАННЫЕ!$P1411&gt;0,1,0)&amp;"p"&amp;IF(ДАННЫЕ!$CI1411&gt;0,IF(YEAR(ДАННЫЕ!$F$1)=YEAR(ДАННЫЕ!$CI1411),IF(MONTH(ДАННЫЕ!$F$1)=MONTH(ДАННЫЕ!$CI1411),111,11),1),0)&amp;"d"&amp;IF(ДАННЫЕ!$CJ1411&gt;0,IF(YEAR(ДАННЫЕ!$F$1)=YEAR(ДАННЫЕ!$CJ1411),IF(MONTH(ДАННЫЕ!$F$1)=MONTH(ДАННЫЕ!$CJ1411),111,11),1),0)&amp;"o"&amp;IF(ДАННЫЕ!$CK1411&gt;0,IF(MONTH(ДАННЫЕ!$F$1)=MONTH(ДАННЫЕ!$CK1411),111,11),0)&amp;"v"&amp;IF(ДАННЫЕ!$BE1411&gt;0,IF(MONTH(ДАННЫЕ!$F$1)=MONTH(ДАННЫЕ!$BE1411),111,11),0)</f>
        <v>g00f0c0s0i0h0p0d0o0v0</v>
      </c>
      <c r="P1411" s="15">
        <f t="shared" si="68"/>
        <v>0</v>
      </c>
      <c r="Q1411" s="15">
        <f>IF(ДАННЫЕ!$F$1&gt;ДАННЫЕ!$N1411,IF(YEAR(ДАННЫЕ!$F$1)=YEAR(ДАННЫЕ!M1411),1,0),0)</f>
        <v>0</v>
      </c>
      <c r="R1411" s="15">
        <f>IF(ДАННЫЕ!$F$1&gt;ДАННЫЕ!$N1411,IF(YEAR(ДАННЫЕ!$F$1)=YEAR(ДАННЫЕ!N1411),1,0),0)</f>
        <v>0</v>
      </c>
      <c r="S1411" s="15">
        <f>IF(ДАННЫЕ!$AA1411="2А",1,IF(ДАННЫЕ!$AA1411="2Б",2,IF(ДАННЫЕ!$AA1411="2В",3,IF(ДАННЫЕ!$AA1411=3,4,IF(ДАННЫЕ!$AA1411="4А",5,IF(ДАННЫЕ!$AA1411="4Б",6,IF(ДАННЫЕ!$AA1411="4В",7,IF(ДАННЫЕ!$AA1411=5,8,0))))))))</f>
        <v>0</v>
      </c>
      <c r="T1411" s="15">
        <f>IF(OR(ДАННЫЕ!$AC1411=2,ДАННЫЕ!$AD1411=2,ДАННЫЕ!$AE1411=2),2,IF(OR(ДАННЫЕ!$AC1411=1,ДАННЫЕ!$AD1411=1,ДАННЫЕ!$AE1411=1),1,0))</f>
        <v>0</v>
      </c>
    </row>
    <row r="1412" spans="1:20" x14ac:dyDescent="0.2">
      <c r="A1412" s="78">
        <f>IF(B1412&gt;0,IF(MONTH(ДАННЫЕ!$F$1)=MONTH(ДАННЫЕ!$B1412),1,0),0)</f>
        <v>0</v>
      </c>
      <c r="B1412" s="14">
        <f>IF(ДАННЫЕ!$B1412&gt;0,IF(YEAR(ДАННЫЕ!$F$1)=YEAR(ДАННЫЕ!$B1412),1,0),0)</f>
        <v>0</v>
      </c>
      <c r="C1412" s="14">
        <f>IF(ДАННЫЕ!$CM1412&gt;0,IF(YEAR(ДАННЫЕ!$F$1)=YEAR(ДАННЫЕ!$CM1412),1,0),0)</f>
        <v>0</v>
      </c>
      <c r="D1412" s="14">
        <f>IF(ДАННЫЕ!$CJ1412&gt;0,IF(ДАННЫЕ!$CL1412&gt;ДАННЫЕ!$F$1,1,IF(ДАННЫЕ!$CL1412&gt;0,0,1)),0)</f>
        <v>0</v>
      </c>
      <c r="E1412" s="43" t="str">
        <f ca="1">IF(ДАННЫЕ!$F$1&gt;0,IF(ДАННЫЕ!$G1412&gt;0,DATEDIF(ДАННЫЕ!$G1412,ДАННЫЕ!$F$1,"y"),""),IF(ДАННЫЕ!$G1412&gt;0,DATEDIF(ДАННЫЕ!$G1412,TODAY(),"y"),""))</f>
        <v/>
      </c>
      <c r="F1412" s="43" t="str">
        <f xml:space="preserve"> IF(ДАННЫЕ!$F1412="М",IF(E1412&gt;=18,IF(E1412&lt;60,1,""),""),"")&amp;IF(ДАННЫЕ!$F1412="Ж",IF(E1412&gt;=18,IF(E1412&lt;55,1,""),""),"")</f>
        <v/>
      </c>
      <c r="G1412" s="43" t="str">
        <f xml:space="preserve"> IF(ДАННЫЕ!$F1412="М",IF(E1412&gt;=60,2,""),"")&amp;IF(ДАННЫЕ!$F1412="Ж",IF(E1412&gt;=55,2,""),"")</f>
        <v/>
      </c>
      <c r="H1412" s="43" t="str">
        <f t="shared" ca="1" si="66"/>
        <v/>
      </c>
      <c r="I1412" s="43" t="str">
        <f t="shared" ca="1" si="67"/>
        <v>03</v>
      </c>
      <c r="J1412" s="28" t="str">
        <f ca="1">ДАННЫЕ!$F1412&amp;H1412&amp;I1412&amp;ДАННЫЕ!$I1412&amp;"m"&amp;IF(ДАННЫЕ!$I1412&gt;0,IF(ДАННЫЕ!$J1412&gt;0,0,1),"")&amp;"f"&amp;IF(ДАННЫЕ!$R1412&gt;0,IF(YEAR(ДАННЫЕ!$F$1)=YEAR(ДАННЫЕ!$R1412),1,0),0)&amp;"z"&amp;ДАННЫЕ!$R1412&amp;"p"&amp;ДАННЫЕ!$S1412&amp;"i"&amp;ДАННЫЕ!$T1412&amp;"h"&amp;ДАННЫЕ!$K1412&amp;"be"&amp;ДАННЫЕ!$BI1412&amp;"CD"&amp;IF(ДАННЫЕ!BF1412&gt;500,4,IF(ДАННЫЕ!BF1412&gt;350,3,IF(ДАННЫЕ!BF1412&gt;200,2,IF(ДАННЫЕ!BF1412&gt;0,1,0))))&amp;"g"&amp;B1412&amp;"d"&amp;H1412&amp;"l"&amp;ДАННЫЕ!AT1412&amp;"a"&amp;ДАННЫЕ!$V1412&amp;"v"&amp;R1412&amp;"k"&amp;ДАННЫЕ!$U1412&amp;"s"&amp;ДАННЫЕ!$Y1412&amp;"t"&amp;ДАННЫЕ!$X1412&amp;"b"&amp;IF(ДАННЫЕ!$Q1412&gt;1,1,0)&amp;"PP"&amp;ДАННЫЕ!Z1412&amp;"c"&amp;S1412&amp;"x"&amp;IF(ДАННЫЕ!$BY1412&gt;0,IF(YEAR(ДАННЫЕ!$F$1)=YEAR(ДАННЫЕ!$BY1412),1,0),0)&amp;"n"&amp;IF(ДАННЫЕ!$BZ1412&gt;0,IF(YEAR(ДАННЫЕ!$F$1)=YEAR(ДАННЫЕ!$BZ1412),1,0),0)&amp;"u"&amp;D1412&amp;"z"&amp;IF(ДАННЫЕ!$CL1412&gt;0,IF(YEAR(ДАННЫЕ!$F$1)&gt;YEAR(ДАННЫЕ!$CL1412),11,12),0)</f>
        <v>03mf0zpihbeCD0g0dlav0kstb0PPc0x0n0u0z0</v>
      </c>
      <c r="K1412" s="28" t="str">
        <f ca="1">ДАННЫЕ!$I1412&amp;"x"&amp;B1412&amp;"w"&amp;IF(T1412+ДАННЫЕ!AD1412+ДАННЫЕ!AE1412+ДАННЫЕ!AF1412+ДАННЫЕ!AG1412+ДАННЫЕ!AH1412+ДАННЫЕ!$AL1412+ДАННЫЕ!AI1412+ДАННЫЕ!AJ1412+ДАННЫЕ!AK1412+ДАННЫЕ!AP1412+ДАННЫЕ!AQ1412+ДАННЫЕ!AR1412+ДАННЫЕ!$AM1412+ДАННЫЕ!$AN1412+ДАННЫЕ!AS1412+ДАННЫЕ!AT1412&gt;0,1,0)&amp;IF(OR(T1412=2,ДАННЫЕ!AD1412=2,ДАННЫЕ!AE1412=2,ДАННЫЕ!AF1412=2,ДАННЫЕ!AG1412=2,ДАННЫЕ!AH1412=2,ДАННЫЕ!$AL1412=2,ДАННЫЕ!AI1412=2,ДАННЫЕ!AJ1412=2,ДАННЫЕ!AK1412=2,ДАННЫЕ!AP1412=2,ДАННЫЕ!AQ1412=2,ДАННЫЕ!AR1412=2,ДАННЫЕ!$AM1412=2,ДАННЫЕ!$AN1412=2,ДАННЫЕ!AS1412=2,ДАННЫЕ!AT1412=2),2,0)&amp;"t"&amp;IF(T1412&gt;0,"1"&amp;T1412,"00")&amp;"f"&amp;IF(ДАННЫЕ!$AC1412,"1"&amp;ДАННЫЕ!$AC1412,"00")&amp;"b"&amp;IF(ДАННЫЕ!$AD1412,"1"&amp;ДАННЫЕ!$AD1412,"00")&amp;"g"&amp;IF(ДАННЫЕ!$AF1412,"1"&amp;ДАННЫЕ!$AF1412,"00")&amp;"c"&amp;IF(ДАННЫЕ!$AG1412,"1"&amp;ДАННЫЕ!$AG1412,"00")&amp;"i"&amp;IF(ДАННЫЕ!$AH1412,"1"&amp;ДАННЫЕ!$AH1412,"00")&amp;"r"&amp;IF(ДАННЫЕ!$AL1412,"1"&amp;ДАННЫЕ!$AL1412,"00")&amp;"m"&amp;IF(ДАННЫЕ!$AI1412,"1"&amp;ДАННЫЕ!$AI1412,"00")&amp;"hS"&amp;IF(ДАННЫЕ!$AJ1412,"1"&amp;ДАННЫЕ!$AJ1412,"00")&amp;"hZ"&amp;IF(ДАННЫЕ!$AK1412,"1"&amp;ДАННЫЕ!$AK1412,"00")&amp;"p"&amp;IF(ДАННЫЕ!$AP1412,"1"&amp;ДАННЫЕ!$AP1412,"00")&amp;"k"&amp;IF(ДАННЫЕ!$AQ1412,"1"&amp;ДАННЫЕ!$AQ1412,"00")&amp;"z"&amp;IF(ДАННЫЕ!$AR1412,"1"&amp;ДАННЫЕ!$AR1412,"00")&amp;"j"&amp;IF(ДАННЫЕ!$AM1412,"1"&amp;ДАННЫЕ!$AM1412,"00")&amp;"n"&amp;IF(ДАННЫЕ!$AN1412,"1"&amp;ДАННЫЕ!$AN1412,"00")&amp;"E"&amp;ДАННЫЕ!BI1412&amp;"L"&amp;ДАННЫЕ!AO1412&amp;"h"&amp;IF(ДАННЫЕ!$AU1412&gt;0,1,0)&amp;"v"&amp;IF(ДАННЫЕ!$AW1412&gt;0,1,0)&amp;"a"&amp;IF(ДАННЫЕ!$AS1412,"1"&amp;ДАННЫЕ!$AS1412,"00")&amp;"s"&amp;IF(ДАННЫЕ!$AT1412,"1"&amp;ДАННЫЕ!$AT1412,"00")&amp;"u"&amp;IF(ДАННЫЕ!$CJ1412&gt;0,1,0)&amp;"y"&amp;B1412&amp;"d"&amp;H1412&amp;"e"&amp;F1412&amp;G1412</f>
        <v>x0w00t00f00b00g00c00i00r00m00hS00hZ00p00k00z00j00n00ELh0v0a00s00u0y0de</v>
      </c>
      <c r="L1412" s="28" t="str">
        <f ca="1">ДАННЫЕ!$I1412&amp;"VN"&amp;IF(ДАННЫЕ!AW1412&gt;0,11,10)&amp;"CD"&amp;IF(ДАННЫЕ!BF1412&gt;500,16,IF(ДАННЫЕ!BF1412&gt;350,15,IF(ДАННЫЕ!BF1412&gt;=200,14,IF(ДАННЫЕ!BF1412&gt;=100,13,IF(ДАННЫЕ!BF1412&gt;=50,12,IF(ДАННЫЕ!BF1412&gt;0,11,10))))))&amp;"AR"&amp;IF(ДАННЫЕ!BX1412&gt;0,1,0)&amp;"GD"&amp;B1412&amp;"VV"&amp;IF(E1412&gt;=5,IF(E1412&lt;18,1,0),0)</f>
        <v>VN10CD10AR0GD0VV0</v>
      </c>
      <c r="M1412" s="28" t="str">
        <f>ДАННЫЕ!$I1412&amp;"b"&amp;ДАННЫЕ!$BI1412&amp;"r"&amp;ДАННЫЕ!$BJ1412&amp;"CD"&amp;IF(ДАННЫЕ!BF1412&gt;0,IF(ДАННЫЕ!BF1412&lt;200,1,IF(ДАННЫЕ!BF1412&lt;350,2,3)),0)&amp;"h"&amp;IF(ДАННЫЕ!$BK1412+ДАННЫЕ!$BL1412+ДАННЫЕ!$BM1412&gt;0,1,0)&amp;"x"&amp;ДАННЫЕ!$BK1412&amp;"y"&amp;ДАННЫЕ!$BL1412&amp;"z"&amp;ДАННЫЕ!$BM1412&amp;"c"&amp;IF(ДАННЫЕ!$BK1412+ДАННЫЕ!$BL1412+ДАННЫЕ!$BM1412=3,1,0)&amp;"a"&amp;IF(ДАННЫЕ!$BQ1412+ДАННЫЕ!$BR1412&gt;0,1,0)&amp;"d"&amp;ДАННЫЕ!$BQ1412&amp;"v"&amp;ДАННЫЕ!$BR1412&amp;"p"&amp;ДАННЫЕ!$BS1412&amp;"n"&amp;ДАННЫЕ!$BU1412&amp;"t"&amp;ДАННЫЕ!$BV1412&amp;"o"&amp;ДАННЫЕ!$BT1412&amp;"l"&amp;IF(ДАННЫЕ!$BN1412&gt;0,1,0)&amp;ДАННЫЕ!$BN1412&amp;"g"&amp;ДАННЫЕ!$BO1412&amp;"s"&amp;ДАННЫЕ!$BP1412&amp;"DZ"&amp;IF(ДАННЫЕ!B1412-ДАННЫЕ!G1412 &lt; 60,IF(ДАННЫЕ!B1412-ДАННЫЕ!G1412 &gt;= 0,1,0),0)&amp;"u"&amp;IF(ДАННЫЕ!$CJ1412&gt;0,1,0)</f>
        <v>brCD0h0xyzc0a0dvpntol0gsDZ1u0</v>
      </c>
      <c r="N1412" s="28" t="str">
        <f ca="1">ДАННЫЕ!$F1412&amp;ДАННЫЕ!$I1412&amp;"g"&amp;B1412&amp;"cf"&amp;D1412&amp;"a"&amp;IF(ДАННЫЕ!$BX1412&gt;0,1,0)&amp;IF(ДАННЫЕ!$BF1412&gt;500,1,IF(ДАННЫЕ!$BF1412&gt;350,2,IF(ДАННЫЕ!$BF1412&gt;=200,3,IF(ДАННЫЕ!$BF1412&gt;=100,4,IF(ДАННЫЕ!$BF1412&gt;=50,5,IF(ДАННЫЕ!$BF1412&lt;50,6,0))))))&amp;"AR"&amp;IF(DATEDIF(ДАННЫЕ!$BX1412,ДАННЫЕ!$F$1,"y")&gt;1,1,0)&amp;"VG"&amp;IF(ДАННЫЕ!$BH1412="0",1,0)&amp;"o"&amp;IF(T1412+ДАННЫЕ!$AF1412+ДАННЫЕ!$AG1412+ДАННЫЕ!$AH1412+ДАННЫЕ!$AI1412+ДАННЫЕ!$AJ1412+ДАННЫЕ!$AP1412+ДАННЫЕ!$AQ1412+ДАННЫЕ!$AR1412+ДАННЫЕ!$AU1412+ДАННЫЕ!$AW1412+ДАННЫЕ!$AS1412+ДАННЫЕ!$AT1412&gt;0,1,0)&amp;"x"&amp;ДАННЫЕ!$AG1412&amp;"p"&amp;IF(ДАННЫЕ!$BY1412&gt;0,1,0)&amp;"v"&amp;IF(ДАННЫЕ!$BZ1412&gt;0,1,0)&amp;"n"&amp;ДАННЫЕ!$CA1412&amp;"t"&amp;ДАННЫЕ!$AY1412&amp;"k"&amp;ДАННЫЕ!$CB1412&amp;"q"&amp;ДАННЫЕ!$CC1412&amp;"w"&amp;ДАННЫЕ!$CD1412&amp;"e"&amp;ДАННЫЕ!$CE1412&amp;"m"&amp;ДАННЫЕ!$CF1412&amp;"c"&amp;ДАННЫЕ!$CG1412&amp;"z"&amp;ДАННЫЕ!$CH1412&amp;"d"&amp;IF(H1412=4,1,0)&amp;"s"&amp;IF(ДАННЫЕ!$J1412=1,0,1)&amp;"u"&amp;IF(ДАННЫЕ!$CJ1412&gt;0,1,0)</f>
        <v>g0cf0a06AR1VG0o0xp0v0ntkqwemczd0s1u0</v>
      </c>
      <c r="O1412" s="28" t="str">
        <f>ДАННЫЕ!$I1412&amp;"g"&amp;B1412&amp;A1412&amp;"f"&amp;P1412&amp;"c"&amp;IF(ДАННЫЕ!$U1412&gt;0,1,0)&amp;"s"&amp;IF(ДАННЫЕ!$Q1412&gt;0,IF(YEAR(ДАННЫЕ!$F$1)=YEAR(ДАННЫЕ!$Q1412),IF(MONTH(ДАННЫЕ!$F$1)=MONTH(ДАННЫЕ!$Q1412),111,11),1),0)&amp;"i"&amp;IF(ДАННЫЕ!$R1412+ДАННЫЕ!$S1412+ДАННЫЕ!$T1412=0,0,1)&amp;"h"&amp;IF(ДАННЫЕ!$P1412&gt;0,1,0)&amp;"p"&amp;IF(ДАННЫЕ!$CI1412&gt;0,IF(YEAR(ДАННЫЕ!$F$1)=YEAR(ДАННЫЕ!$CI1412),IF(MONTH(ДАННЫЕ!$F$1)=MONTH(ДАННЫЕ!$CI1412),111,11),1),0)&amp;"d"&amp;IF(ДАННЫЕ!$CJ1412&gt;0,IF(YEAR(ДАННЫЕ!$F$1)=YEAR(ДАННЫЕ!$CJ1412),IF(MONTH(ДАННЫЕ!$F$1)=MONTH(ДАННЫЕ!$CJ1412),111,11),1),0)&amp;"o"&amp;IF(ДАННЫЕ!$CK1412&gt;0,IF(MONTH(ДАННЫЕ!$F$1)=MONTH(ДАННЫЕ!$CK1412),111,11),0)&amp;"v"&amp;IF(ДАННЫЕ!$BE1412&gt;0,IF(MONTH(ДАННЫЕ!$F$1)=MONTH(ДАННЫЕ!$BE1412),111,11),0)</f>
        <v>g00f0c0s0i0h0p0d0o0v0</v>
      </c>
      <c r="P1412" s="15">
        <f t="shared" si="68"/>
        <v>0</v>
      </c>
      <c r="Q1412" s="15">
        <f>IF(ДАННЫЕ!$F$1&gt;ДАННЫЕ!$N1412,IF(YEAR(ДАННЫЕ!$F$1)=YEAR(ДАННЫЕ!M1412),1,0),0)</f>
        <v>0</v>
      </c>
      <c r="R1412" s="15">
        <f>IF(ДАННЫЕ!$F$1&gt;ДАННЫЕ!$N1412,IF(YEAR(ДАННЫЕ!$F$1)=YEAR(ДАННЫЕ!N1412),1,0),0)</f>
        <v>0</v>
      </c>
      <c r="S1412" s="15">
        <f>IF(ДАННЫЕ!$AA1412="2А",1,IF(ДАННЫЕ!$AA1412="2Б",2,IF(ДАННЫЕ!$AA1412="2В",3,IF(ДАННЫЕ!$AA1412=3,4,IF(ДАННЫЕ!$AA1412="4А",5,IF(ДАННЫЕ!$AA1412="4Б",6,IF(ДАННЫЕ!$AA1412="4В",7,IF(ДАННЫЕ!$AA1412=5,8,0))))))))</f>
        <v>0</v>
      </c>
      <c r="T1412" s="15">
        <f>IF(OR(ДАННЫЕ!$AC1412=2,ДАННЫЕ!$AD1412=2,ДАННЫЕ!$AE1412=2),2,IF(OR(ДАННЫЕ!$AC1412=1,ДАННЫЕ!$AD1412=1,ДАННЫЕ!$AE1412=1),1,0))</f>
        <v>0</v>
      </c>
    </row>
    <row r="1413" spans="1:20" x14ac:dyDescent="0.2">
      <c r="A1413" s="78">
        <f>IF(B1413&gt;0,IF(MONTH(ДАННЫЕ!$F$1)=MONTH(ДАННЫЕ!$B1413),1,0),0)</f>
        <v>0</v>
      </c>
      <c r="B1413" s="14">
        <f>IF(ДАННЫЕ!$B1413&gt;0,IF(YEAR(ДАННЫЕ!$F$1)=YEAR(ДАННЫЕ!$B1413),1,0),0)</f>
        <v>0</v>
      </c>
      <c r="C1413" s="14">
        <f>IF(ДАННЫЕ!$CM1413&gt;0,IF(YEAR(ДАННЫЕ!$F$1)=YEAR(ДАННЫЕ!$CM1413),1,0),0)</f>
        <v>0</v>
      </c>
      <c r="D1413" s="14">
        <f>IF(ДАННЫЕ!$CJ1413&gt;0,IF(ДАННЫЕ!$CL1413&gt;ДАННЫЕ!$F$1,1,IF(ДАННЫЕ!$CL1413&gt;0,0,1)),0)</f>
        <v>0</v>
      </c>
      <c r="E1413" s="43" t="str">
        <f ca="1">IF(ДАННЫЕ!$F$1&gt;0,IF(ДАННЫЕ!$G1413&gt;0,DATEDIF(ДАННЫЕ!$G1413,ДАННЫЕ!$F$1,"y"),""),IF(ДАННЫЕ!$G1413&gt;0,DATEDIF(ДАННЫЕ!$G1413,TODAY(),"y"),""))</f>
        <v/>
      </c>
      <c r="F1413" s="43" t="str">
        <f xml:space="preserve"> IF(ДАННЫЕ!$F1413="М",IF(E1413&gt;=18,IF(E1413&lt;60,1,""),""),"")&amp;IF(ДАННЫЕ!$F1413="Ж",IF(E1413&gt;=18,IF(E1413&lt;55,1,""),""),"")</f>
        <v/>
      </c>
      <c r="G1413" s="43" t="str">
        <f xml:space="preserve"> IF(ДАННЫЕ!$F1413="М",IF(E1413&gt;=60,2,""),"")&amp;IF(ДАННЫЕ!$F1413="Ж",IF(E1413&gt;=55,2,""),"")</f>
        <v/>
      </c>
      <c r="H1413" s="43" t="str">
        <f t="shared" ca="1" si="66"/>
        <v/>
      </c>
      <c r="I1413" s="43" t="str">
        <f t="shared" ca="1" si="67"/>
        <v>03</v>
      </c>
      <c r="J1413" s="28" t="str">
        <f ca="1">ДАННЫЕ!$F1413&amp;H1413&amp;I1413&amp;ДАННЫЕ!$I1413&amp;"m"&amp;IF(ДАННЫЕ!$I1413&gt;0,IF(ДАННЫЕ!$J1413&gt;0,0,1),"")&amp;"f"&amp;IF(ДАННЫЕ!$R1413&gt;0,IF(YEAR(ДАННЫЕ!$F$1)=YEAR(ДАННЫЕ!$R1413),1,0),0)&amp;"z"&amp;ДАННЫЕ!$R1413&amp;"p"&amp;ДАННЫЕ!$S1413&amp;"i"&amp;ДАННЫЕ!$T1413&amp;"h"&amp;ДАННЫЕ!$K1413&amp;"be"&amp;ДАННЫЕ!$BI1413&amp;"CD"&amp;IF(ДАННЫЕ!BF1413&gt;500,4,IF(ДАННЫЕ!BF1413&gt;350,3,IF(ДАННЫЕ!BF1413&gt;200,2,IF(ДАННЫЕ!BF1413&gt;0,1,0))))&amp;"g"&amp;B1413&amp;"d"&amp;H1413&amp;"l"&amp;ДАННЫЕ!AT1413&amp;"a"&amp;ДАННЫЕ!$V1413&amp;"v"&amp;R1413&amp;"k"&amp;ДАННЫЕ!$U1413&amp;"s"&amp;ДАННЫЕ!$Y1413&amp;"t"&amp;ДАННЫЕ!$X1413&amp;"b"&amp;IF(ДАННЫЕ!$Q1413&gt;1,1,0)&amp;"PP"&amp;ДАННЫЕ!Z1413&amp;"c"&amp;S1413&amp;"x"&amp;IF(ДАННЫЕ!$BY1413&gt;0,IF(YEAR(ДАННЫЕ!$F$1)=YEAR(ДАННЫЕ!$BY1413),1,0),0)&amp;"n"&amp;IF(ДАННЫЕ!$BZ1413&gt;0,IF(YEAR(ДАННЫЕ!$F$1)=YEAR(ДАННЫЕ!$BZ1413),1,0),0)&amp;"u"&amp;D1413&amp;"z"&amp;IF(ДАННЫЕ!$CL1413&gt;0,IF(YEAR(ДАННЫЕ!$F$1)&gt;YEAR(ДАННЫЕ!$CL1413),11,12),0)</f>
        <v>03mf0zpihbeCD0g0dlav0kstb0PPc0x0n0u0z0</v>
      </c>
      <c r="K1413" s="28" t="str">
        <f ca="1">ДАННЫЕ!$I1413&amp;"x"&amp;B1413&amp;"w"&amp;IF(T1413+ДАННЫЕ!AD1413+ДАННЫЕ!AE1413+ДАННЫЕ!AF1413+ДАННЫЕ!AG1413+ДАННЫЕ!AH1413+ДАННЫЕ!$AL1413+ДАННЫЕ!AI1413+ДАННЫЕ!AJ1413+ДАННЫЕ!AK1413+ДАННЫЕ!AP1413+ДАННЫЕ!AQ1413+ДАННЫЕ!AR1413+ДАННЫЕ!$AM1413+ДАННЫЕ!$AN1413+ДАННЫЕ!AS1413+ДАННЫЕ!AT1413&gt;0,1,0)&amp;IF(OR(T1413=2,ДАННЫЕ!AD1413=2,ДАННЫЕ!AE1413=2,ДАННЫЕ!AF1413=2,ДАННЫЕ!AG1413=2,ДАННЫЕ!AH1413=2,ДАННЫЕ!$AL1413=2,ДАННЫЕ!AI1413=2,ДАННЫЕ!AJ1413=2,ДАННЫЕ!AK1413=2,ДАННЫЕ!AP1413=2,ДАННЫЕ!AQ1413=2,ДАННЫЕ!AR1413=2,ДАННЫЕ!$AM1413=2,ДАННЫЕ!$AN1413=2,ДАННЫЕ!AS1413=2,ДАННЫЕ!AT1413=2),2,0)&amp;"t"&amp;IF(T1413&gt;0,"1"&amp;T1413,"00")&amp;"f"&amp;IF(ДАННЫЕ!$AC1413,"1"&amp;ДАННЫЕ!$AC1413,"00")&amp;"b"&amp;IF(ДАННЫЕ!$AD1413,"1"&amp;ДАННЫЕ!$AD1413,"00")&amp;"g"&amp;IF(ДАННЫЕ!$AF1413,"1"&amp;ДАННЫЕ!$AF1413,"00")&amp;"c"&amp;IF(ДАННЫЕ!$AG1413,"1"&amp;ДАННЫЕ!$AG1413,"00")&amp;"i"&amp;IF(ДАННЫЕ!$AH1413,"1"&amp;ДАННЫЕ!$AH1413,"00")&amp;"r"&amp;IF(ДАННЫЕ!$AL1413,"1"&amp;ДАННЫЕ!$AL1413,"00")&amp;"m"&amp;IF(ДАННЫЕ!$AI1413,"1"&amp;ДАННЫЕ!$AI1413,"00")&amp;"hS"&amp;IF(ДАННЫЕ!$AJ1413,"1"&amp;ДАННЫЕ!$AJ1413,"00")&amp;"hZ"&amp;IF(ДАННЫЕ!$AK1413,"1"&amp;ДАННЫЕ!$AK1413,"00")&amp;"p"&amp;IF(ДАННЫЕ!$AP1413,"1"&amp;ДАННЫЕ!$AP1413,"00")&amp;"k"&amp;IF(ДАННЫЕ!$AQ1413,"1"&amp;ДАННЫЕ!$AQ1413,"00")&amp;"z"&amp;IF(ДАННЫЕ!$AR1413,"1"&amp;ДАННЫЕ!$AR1413,"00")&amp;"j"&amp;IF(ДАННЫЕ!$AM1413,"1"&amp;ДАННЫЕ!$AM1413,"00")&amp;"n"&amp;IF(ДАННЫЕ!$AN1413,"1"&amp;ДАННЫЕ!$AN1413,"00")&amp;"E"&amp;ДАННЫЕ!BI1413&amp;"L"&amp;ДАННЫЕ!AO1413&amp;"h"&amp;IF(ДАННЫЕ!$AU1413&gt;0,1,0)&amp;"v"&amp;IF(ДАННЫЕ!$AW1413&gt;0,1,0)&amp;"a"&amp;IF(ДАННЫЕ!$AS1413,"1"&amp;ДАННЫЕ!$AS1413,"00")&amp;"s"&amp;IF(ДАННЫЕ!$AT1413,"1"&amp;ДАННЫЕ!$AT1413,"00")&amp;"u"&amp;IF(ДАННЫЕ!$CJ1413&gt;0,1,0)&amp;"y"&amp;B1413&amp;"d"&amp;H1413&amp;"e"&amp;F1413&amp;G1413</f>
        <v>x0w00t00f00b00g00c00i00r00m00hS00hZ00p00k00z00j00n00ELh0v0a00s00u0y0de</v>
      </c>
      <c r="L1413" s="28" t="str">
        <f ca="1">ДАННЫЕ!$I1413&amp;"VN"&amp;IF(ДАННЫЕ!AW1413&gt;0,11,10)&amp;"CD"&amp;IF(ДАННЫЕ!BF1413&gt;500,16,IF(ДАННЫЕ!BF1413&gt;350,15,IF(ДАННЫЕ!BF1413&gt;=200,14,IF(ДАННЫЕ!BF1413&gt;=100,13,IF(ДАННЫЕ!BF1413&gt;=50,12,IF(ДАННЫЕ!BF1413&gt;0,11,10))))))&amp;"AR"&amp;IF(ДАННЫЕ!BX1413&gt;0,1,0)&amp;"GD"&amp;B1413&amp;"VV"&amp;IF(E1413&gt;=5,IF(E1413&lt;18,1,0),0)</f>
        <v>VN10CD10AR0GD0VV0</v>
      </c>
      <c r="M1413" s="28" t="str">
        <f>ДАННЫЕ!$I1413&amp;"b"&amp;ДАННЫЕ!$BI1413&amp;"r"&amp;ДАННЫЕ!$BJ1413&amp;"CD"&amp;IF(ДАННЫЕ!BF1413&gt;0,IF(ДАННЫЕ!BF1413&lt;200,1,IF(ДАННЫЕ!BF1413&lt;350,2,3)),0)&amp;"h"&amp;IF(ДАННЫЕ!$BK1413+ДАННЫЕ!$BL1413+ДАННЫЕ!$BM1413&gt;0,1,0)&amp;"x"&amp;ДАННЫЕ!$BK1413&amp;"y"&amp;ДАННЫЕ!$BL1413&amp;"z"&amp;ДАННЫЕ!$BM1413&amp;"c"&amp;IF(ДАННЫЕ!$BK1413+ДАННЫЕ!$BL1413+ДАННЫЕ!$BM1413=3,1,0)&amp;"a"&amp;IF(ДАННЫЕ!$BQ1413+ДАННЫЕ!$BR1413&gt;0,1,0)&amp;"d"&amp;ДАННЫЕ!$BQ1413&amp;"v"&amp;ДАННЫЕ!$BR1413&amp;"p"&amp;ДАННЫЕ!$BS1413&amp;"n"&amp;ДАННЫЕ!$BU1413&amp;"t"&amp;ДАННЫЕ!$BV1413&amp;"o"&amp;ДАННЫЕ!$BT1413&amp;"l"&amp;IF(ДАННЫЕ!$BN1413&gt;0,1,0)&amp;ДАННЫЕ!$BN1413&amp;"g"&amp;ДАННЫЕ!$BO1413&amp;"s"&amp;ДАННЫЕ!$BP1413&amp;"DZ"&amp;IF(ДАННЫЕ!B1413-ДАННЫЕ!G1413 &lt; 60,IF(ДАННЫЕ!B1413-ДАННЫЕ!G1413 &gt;= 0,1,0),0)&amp;"u"&amp;IF(ДАННЫЕ!$CJ1413&gt;0,1,0)</f>
        <v>brCD0h0xyzc0a0dvpntol0gsDZ1u0</v>
      </c>
      <c r="N1413" s="28" t="str">
        <f ca="1">ДАННЫЕ!$F1413&amp;ДАННЫЕ!$I1413&amp;"g"&amp;B1413&amp;"cf"&amp;D1413&amp;"a"&amp;IF(ДАННЫЕ!$BX1413&gt;0,1,0)&amp;IF(ДАННЫЕ!$BF1413&gt;500,1,IF(ДАННЫЕ!$BF1413&gt;350,2,IF(ДАННЫЕ!$BF1413&gt;=200,3,IF(ДАННЫЕ!$BF1413&gt;=100,4,IF(ДАННЫЕ!$BF1413&gt;=50,5,IF(ДАННЫЕ!$BF1413&lt;50,6,0))))))&amp;"AR"&amp;IF(DATEDIF(ДАННЫЕ!$BX1413,ДАННЫЕ!$F$1,"y")&gt;1,1,0)&amp;"VG"&amp;IF(ДАННЫЕ!$BH1413="0",1,0)&amp;"o"&amp;IF(T1413+ДАННЫЕ!$AF1413+ДАННЫЕ!$AG1413+ДАННЫЕ!$AH1413+ДАННЫЕ!$AI1413+ДАННЫЕ!$AJ1413+ДАННЫЕ!$AP1413+ДАННЫЕ!$AQ1413+ДАННЫЕ!$AR1413+ДАННЫЕ!$AU1413+ДАННЫЕ!$AW1413+ДАННЫЕ!$AS1413+ДАННЫЕ!$AT1413&gt;0,1,0)&amp;"x"&amp;ДАННЫЕ!$AG1413&amp;"p"&amp;IF(ДАННЫЕ!$BY1413&gt;0,1,0)&amp;"v"&amp;IF(ДАННЫЕ!$BZ1413&gt;0,1,0)&amp;"n"&amp;ДАННЫЕ!$CA1413&amp;"t"&amp;ДАННЫЕ!$AY1413&amp;"k"&amp;ДАННЫЕ!$CB1413&amp;"q"&amp;ДАННЫЕ!$CC1413&amp;"w"&amp;ДАННЫЕ!$CD1413&amp;"e"&amp;ДАННЫЕ!$CE1413&amp;"m"&amp;ДАННЫЕ!$CF1413&amp;"c"&amp;ДАННЫЕ!$CG1413&amp;"z"&amp;ДАННЫЕ!$CH1413&amp;"d"&amp;IF(H1413=4,1,0)&amp;"s"&amp;IF(ДАННЫЕ!$J1413=1,0,1)&amp;"u"&amp;IF(ДАННЫЕ!$CJ1413&gt;0,1,0)</f>
        <v>g0cf0a06AR1VG0o0xp0v0ntkqwemczd0s1u0</v>
      </c>
      <c r="O1413" s="28" t="str">
        <f>ДАННЫЕ!$I1413&amp;"g"&amp;B1413&amp;A1413&amp;"f"&amp;P1413&amp;"c"&amp;IF(ДАННЫЕ!$U1413&gt;0,1,0)&amp;"s"&amp;IF(ДАННЫЕ!$Q1413&gt;0,IF(YEAR(ДАННЫЕ!$F$1)=YEAR(ДАННЫЕ!$Q1413),IF(MONTH(ДАННЫЕ!$F$1)=MONTH(ДАННЫЕ!$Q1413),111,11),1),0)&amp;"i"&amp;IF(ДАННЫЕ!$R1413+ДАННЫЕ!$S1413+ДАННЫЕ!$T1413=0,0,1)&amp;"h"&amp;IF(ДАННЫЕ!$P1413&gt;0,1,0)&amp;"p"&amp;IF(ДАННЫЕ!$CI1413&gt;0,IF(YEAR(ДАННЫЕ!$F$1)=YEAR(ДАННЫЕ!$CI1413),IF(MONTH(ДАННЫЕ!$F$1)=MONTH(ДАННЫЕ!$CI1413),111,11),1),0)&amp;"d"&amp;IF(ДАННЫЕ!$CJ1413&gt;0,IF(YEAR(ДАННЫЕ!$F$1)=YEAR(ДАННЫЕ!$CJ1413),IF(MONTH(ДАННЫЕ!$F$1)=MONTH(ДАННЫЕ!$CJ1413),111,11),1),0)&amp;"o"&amp;IF(ДАННЫЕ!$CK1413&gt;0,IF(MONTH(ДАННЫЕ!$F$1)=MONTH(ДАННЫЕ!$CK1413),111,11),0)&amp;"v"&amp;IF(ДАННЫЕ!$BE1413&gt;0,IF(MONTH(ДАННЫЕ!$F$1)=MONTH(ДАННЫЕ!$BE1413),111,11),0)</f>
        <v>g00f0c0s0i0h0p0d0o0v0</v>
      </c>
      <c r="P1413" s="15">
        <f t="shared" si="68"/>
        <v>0</v>
      </c>
      <c r="Q1413" s="15">
        <f>IF(ДАННЫЕ!$F$1&gt;ДАННЫЕ!$N1413,IF(YEAR(ДАННЫЕ!$F$1)=YEAR(ДАННЫЕ!M1413),1,0),0)</f>
        <v>0</v>
      </c>
      <c r="R1413" s="15">
        <f>IF(ДАННЫЕ!$F$1&gt;ДАННЫЕ!$N1413,IF(YEAR(ДАННЫЕ!$F$1)=YEAR(ДАННЫЕ!N1413),1,0),0)</f>
        <v>0</v>
      </c>
      <c r="S1413" s="15">
        <f>IF(ДАННЫЕ!$AA1413="2А",1,IF(ДАННЫЕ!$AA1413="2Б",2,IF(ДАННЫЕ!$AA1413="2В",3,IF(ДАННЫЕ!$AA1413=3,4,IF(ДАННЫЕ!$AA1413="4А",5,IF(ДАННЫЕ!$AA1413="4Б",6,IF(ДАННЫЕ!$AA1413="4В",7,IF(ДАННЫЕ!$AA1413=5,8,0))))))))</f>
        <v>0</v>
      </c>
      <c r="T1413" s="15">
        <f>IF(OR(ДАННЫЕ!$AC1413=2,ДАННЫЕ!$AD1413=2,ДАННЫЕ!$AE1413=2),2,IF(OR(ДАННЫЕ!$AC1413=1,ДАННЫЕ!$AD1413=1,ДАННЫЕ!$AE1413=1),1,0))</f>
        <v>0</v>
      </c>
    </row>
    <row r="1414" spans="1:20" x14ac:dyDescent="0.2">
      <c r="A1414" s="78">
        <f>IF(B1414&gt;0,IF(MONTH(ДАННЫЕ!$F$1)=MONTH(ДАННЫЕ!$B1414),1,0),0)</f>
        <v>0</v>
      </c>
      <c r="B1414" s="14">
        <f>IF(ДАННЫЕ!$B1414&gt;0,IF(YEAR(ДАННЫЕ!$F$1)=YEAR(ДАННЫЕ!$B1414),1,0),0)</f>
        <v>0</v>
      </c>
      <c r="C1414" s="14">
        <f>IF(ДАННЫЕ!$CM1414&gt;0,IF(YEAR(ДАННЫЕ!$F$1)=YEAR(ДАННЫЕ!$CM1414),1,0),0)</f>
        <v>0</v>
      </c>
      <c r="D1414" s="14">
        <f>IF(ДАННЫЕ!$CJ1414&gt;0,IF(ДАННЫЕ!$CL1414&gt;ДАННЫЕ!$F$1,1,IF(ДАННЫЕ!$CL1414&gt;0,0,1)),0)</f>
        <v>0</v>
      </c>
      <c r="E1414" s="43" t="str">
        <f ca="1">IF(ДАННЫЕ!$F$1&gt;0,IF(ДАННЫЕ!$G1414&gt;0,DATEDIF(ДАННЫЕ!$G1414,ДАННЫЕ!$F$1,"y"),""),IF(ДАННЫЕ!$G1414&gt;0,DATEDIF(ДАННЫЕ!$G1414,TODAY(),"y"),""))</f>
        <v/>
      </c>
      <c r="F1414" s="43" t="str">
        <f xml:space="preserve"> IF(ДАННЫЕ!$F1414="М",IF(E1414&gt;=18,IF(E1414&lt;60,1,""),""),"")&amp;IF(ДАННЫЕ!$F1414="Ж",IF(E1414&gt;=18,IF(E1414&lt;55,1,""),""),"")</f>
        <v/>
      </c>
      <c r="G1414" s="43" t="str">
        <f xml:space="preserve"> IF(ДАННЫЕ!$F1414="М",IF(E1414&gt;=60,2,""),"")&amp;IF(ДАННЫЕ!$F1414="Ж",IF(E1414&gt;=55,2,""),"")</f>
        <v/>
      </c>
      <c r="H1414" s="43" t="str">
        <f t="shared" ca="1" si="66"/>
        <v/>
      </c>
      <c r="I1414" s="43" t="str">
        <f t="shared" ca="1" si="67"/>
        <v>03</v>
      </c>
      <c r="J1414" s="28" t="str">
        <f ca="1">ДАННЫЕ!$F1414&amp;H1414&amp;I1414&amp;ДАННЫЕ!$I1414&amp;"m"&amp;IF(ДАННЫЕ!$I1414&gt;0,IF(ДАННЫЕ!$J1414&gt;0,0,1),"")&amp;"f"&amp;IF(ДАННЫЕ!$R1414&gt;0,IF(YEAR(ДАННЫЕ!$F$1)=YEAR(ДАННЫЕ!$R1414),1,0),0)&amp;"z"&amp;ДАННЫЕ!$R1414&amp;"p"&amp;ДАННЫЕ!$S1414&amp;"i"&amp;ДАННЫЕ!$T1414&amp;"h"&amp;ДАННЫЕ!$K1414&amp;"be"&amp;ДАННЫЕ!$BI1414&amp;"CD"&amp;IF(ДАННЫЕ!BF1414&gt;500,4,IF(ДАННЫЕ!BF1414&gt;350,3,IF(ДАННЫЕ!BF1414&gt;200,2,IF(ДАННЫЕ!BF1414&gt;0,1,0))))&amp;"g"&amp;B1414&amp;"d"&amp;H1414&amp;"l"&amp;ДАННЫЕ!AT1414&amp;"a"&amp;ДАННЫЕ!$V1414&amp;"v"&amp;R1414&amp;"k"&amp;ДАННЫЕ!$U1414&amp;"s"&amp;ДАННЫЕ!$Y1414&amp;"t"&amp;ДАННЫЕ!$X1414&amp;"b"&amp;IF(ДАННЫЕ!$Q1414&gt;1,1,0)&amp;"PP"&amp;ДАННЫЕ!Z1414&amp;"c"&amp;S1414&amp;"x"&amp;IF(ДАННЫЕ!$BY1414&gt;0,IF(YEAR(ДАННЫЕ!$F$1)=YEAR(ДАННЫЕ!$BY1414),1,0),0)&amp;"n"&amp;IF(ДАННЫЕ!$BZ1414&gt;0,IF(YEAR(ДАННЫЕ!$F$1)=YEAR(ДАННЫЕ!$BZ1414),1,0),0)&amp;"u"&amp;D1414&amp;"z"&amp;IF(ДАННЫЕ!$CL1414&gt;0,IF(YEAR(ДАННЫЕ!$F$1)&gt;YEAR(ДАННЫЕ!$CL1414),11,12),0)</f>
        <v>03mf0zpihbeCD0g0dlav0kstb0PPc0x0n0u0z0</v>
      </c>
      <c r="K1414" s="28" t="str">
        <f ca="1">ДАННЫЕ!$I1414&amp;"x"&amp;B1414&amp;"w"&amp;IF(T1414+ДАННЫЕ!AD1414+ДАННЫЕ!AE1414+ДАННЫЕ!AF1414+ДАННЫЕ!AG1414+ДАННЫЕ!AH1414+ДАННЫЕ!$AL1414+ДАННЫЕ!AI1414+ДАННЫЕ!AJ1414+ДАННЫЕ!AK1414+ДАННЫЕ!AP1414+ДАННЫЕ!AQ1414+ДАННЫЕ!AR1414+ДАННЫЕ!$AM1414+ДАННЫЕ!$AN1414+ДАННЫЕ!AS1414+ДАННЫЕ!AT1414&gt;0,1,0)&amp;IF(OR(T1414=2,ДАННЫЕ!AD1414=2,ДАННЫЕ!AE1414=2,ДАННЫЕ!AF1414=2,ДАННЫЕ!AG1414=2,ДАННЫЕ!AH1414=2,ДАННЫЕ!$AL1414=2,ДАННЫЕ!AI1414=2,ДАННЫЕ!AJ1414=2,ДАННЫЕ!AK1414=2,ДАННЫЕ!AP1414=2,ДАННЫЕ!AQ1414=2,ДАННЫЕ!AR1414=2,ДАННЫЕ!$AM1414=2,ДАННЫЕ!$AN1414=2,ДАННЫЕ!AS1414=2,ДАННЫЕ!AT1414=2),2,0)&amp;"t"&amp;IF(T1414&gt;0,"1"&amp;T1414,"00")&amp;"f"&amp;IF(ДАННЫЕ!$AC1414,"1"&amp;ДАННЫЕ!$AC1414,"00")&amp;"b"&amp;IF(ДАННЫЕ!$AD1414,"1"&amp;ДАННЫЕ!$AD1414,"00")&amp;"g"&amp;IF(ДАННЫЕ!$AF1414,"1"&amp;ДАННЫЕ!$AF1414,"00")&amp;"c"&amp;IF(ДАННЫЕ!$AG1414,"1"&amp;ДАННЫЕ!$AG1414,"00")&amp;"i"&amp;IF(ДАННЫЕ!$AH1414,"1"&amp;ДАННЫЕ!$AH1414,"00")&amp;"r"&amp;IF(ДАННЫЕ!$AL1414,"1"&amp;ДАННЫЕ!$AL1414,"00")&amp;"m"&amp;IF(ДАННЫЕ!$AI1414,"1"&amp;ДАННЫЕ!$AI1414,"00")&amp;"hS"&amp;IF(ДАННЫЕ!$AJ1414,"1"&amp;ДАННЫЕ!$AJ1414,"00")&amp;"hZ"&amp;IF(ДАННЫЕ!$AK1414,"1"&amp;ДАННЫЕ!$AK1414,"00")&amp;"p"&amp;IF(ДАННЫЕ!$AP1414,"1"&amp;ДАННЫЕ!$AP1414,"00")&amp;"k"&amp;IF(ДАННЫЕ!$AQ1414,"1"&amp;ДАННЫЕ!$AQ1414,"00")&amp;"z"&amp;IF(ДАННЫЕ!$AR1414,"1"&amp;ДАННЫЕ!$AR1414,"00")&amp;"j"&amp;IF(ДАННЫЕ!$AM1414,"1"&amp;ДАННЫЕ!$AM1414,"00")&amp;"n"&amp;IF(ДАННЫЕ!$AN1414,"1"&amp;ДАННЫЕ!$AN1414,"00")&amp;"E"&amp;ДАННЫЕ!BI1414&amp;"L"&amp;ДАННЫЕ!AO1414&amp;"h"&amp;IF(ДАННЫЕ!$AU1414&gt;0,1,0)&amp;"v"&amp;IF(ДАННЫЕ!$AW1414&gt;0,1,0)&amp;"a"&amp;IF(ДАННЫЕ!$AS1414,"1"&amp;ДАННЫЕ!$AS1414,"00")&amp;"s"&amp;IF(ДАННЫЕ!$AT1414,"1"&amp;ДАННЫЕ!$AT1414,"00")&amp;"u"&amp;IF(ДАННЫЕ!$CJ1414&gt;0,1,0)&amp;"y"&amp;B1414&amp;"d"&amp;H1414&amp;"e"&amp;F1414&amp;G1414</f>
        <v>x0w00t00f00b00g00c00i00r00m00hS00hZ00p00k00z00j00n00ELh0v0a00s00u0y0de</v>
      </c>
      <c r="L1414" s="28" t="str">
        <f ca="1">ДАННЫЕ!$I1414&amp;"VN"&amp;IF(ДАННЫЕ!AW1414&gt;0,11,10)&amp;"CD"&amp;IF(ДАННЫЕ!BF1414&gt;500,16,IF(ДАННЫЕ!BF1414&gt;350,15,IF(ДАННЫЕ!BF1414&gt;=200,14,IF(ДАННЫЕ!BF1414&gt;=100,13,IF(ДАННЫЕ!BF1414&gt;=50,12,IF(ДАННЫЕ!BF1414&gt;0,11,10))))))&amp;"AR"&amp;IF(ДАННЫЕ!BX1414&gt;0,1,0)&amp;"GD"&amp;B1414&amp;"VV"&amp;IF(E1414&gt;=5,IF(E1414&lt;18,1,0),0)</f>
        <v>VN10CD10AR0GD0VV0</v>
      </c>
      <c r="M1414" s="28" t="str">
        <f>ДАННЫЕ!$I1414&amp;"b"&amp;ДАННЫЕ!$BI1414&amp;"r"&amp;ДАННЫЕ!$BJ1414&amp;"CD"&amp;IF(ДАННЫЕ!BF1414&gt;0,IF(ДАННЫЕ!BF1414&lt;200,1,IF(ДАННЫЕ!BF1414&lt;350,2,3)),0)&amp;"h"&amp;IF(ДАННЫЕ!$BK1414+ДАННЫЕ!$BL1414+ДАННЫЕ!$BM1414&gt;0,1,0)&amp;"x"&amp;ДАННЫЕ!$BK1414&amp;"y"&amp;ДАННЫЕ!$BL1414&amp;"z"&amp;ДАННЫЕ!$BM1414&amp;"c"&amp;IF(ДАННЫЕ!$BK1414+ДАННЫЕ!$BL1414+ДАННЫЕ!$BM1414=3,1,0)&amp;"a"&amp;IF(ДАННЫЕ!$BQ1414+ДАННЫЕ!$BR1414&gt;0,1,0)&amp;"d"&amp;ДАННЫЕ!$BQ1414&amp;"v"&amp;ДАННЫЕ!$BR1414&amp;"p"&amp;ДАННЫЕ!$BS1414&amp;"n"&amp;ДАННЫЕ!$BU1414&amp;"t"&amp;ДАННЫЕ!$BV1414&amp;"o"&amp;ДАННЫЕ!$BT1414&amp;"l"&amp;IF(ДАННЫЕ!$BN1414&gt;0,1,0)&amp;ДАННЫЕ!$BN1414&amp;"g"&amp;ДАННЫЕ!$BO1414&amp;"s"&amp;ДАННЫЕ!$BP1414&amp;"DZ"&amp;IF(ДАННЫЕ!B1414-ДАННЫЕ!G1414 &lt; 60,IF(ДАННЫЕ!B1414-ДАННЫЕ!G1414 &gt;= 0,1,0),0)&amp;"u"&amp;IF(ДАННЫЕ!$CJ1414&gt;0,1,0)</f>
        <v>brCD0h0xyzc0a0dvpntol0gsDZ1u0</v>
      </c>
      <c r="N1414" s="28" t="str">
        <f ca="1">ДАННЫЕ!$F1414&amp;ДАННЫЕ!$I1414&amp;"g"&amp;B1414&amp;"cf"&amp;D1414&amp;"a"&amp;IF(ДАННЫЕ!$BX1414&gt;0,1,0)&amp;IF(ДАННЫЕ!$BF1414&gt;500,1,IF(ДАННЫЕ!$BF1414&gt;350,2,IF(ДАННЫЕ!$BF1414&gt;=200,3,IF(ДАННЫЕ!$BF1414&gt;=100,4,IF(ДАННЫЕ!$BF1414&gt;=50,5,IF(ДАННЫЕ!$BF1414&lt;50,6,0))))))&amp;"AR"&amp;IF(DATEDIF(ДАННЫЕ!$BX1414,ДАННЫЕ!$F$1,"y")&gt;1,1,0)&amp;"VG"&amp;IF(ДАННЫЕ!$BH1414="0",1,0)&amp;"o"&amp;IF(T1414+ДАННЫЕ!$AF1414+ДАННЫЕ!$AG1414+ДАННЫЕ!$AH1414+ДАННЫЕ!$AI1414+ДАННЫЕ!$AJ1414+ДАННЫЕ!$AP1414+ДАННЫЕ!$AQ1414+ДАННЫЕ!$AR1414+ДАННЫЕ!$AU1414+ДАННЫЕ!$AW1414+ДАННЫЕ!$AS1414+ДАННЫЕ!$AT1414&gt;0,1,0)&amp;"x"&amp;ДАННЫЕ!$AG1414&amp;"p"&amp;IF(ДАННЫЕ!$BY1414&gt;0,1,0)&amp;"v"&amp;IF(ДАННЫЕ!$BZ1414&gt;0,1,0)&amp;"n"&amp;ДАННЫЕ!$CA1414&amp;"t"&amp;ДАННЫЕ!$AY1414&amp;"k"&amp;ДАННЫЕ!$CB1414&amp;"q"&amp;ДАННЫЕ!$CC1414&amp;"w"&amp;ДАННЫЕ!$CD1414&amp;"e"&amp;ДАННЫЕ!$CE1414&amp;"m"&amp;ДАННЫЕ!$CF1414&amp;"c"&amp;ДАННЫЕ!$CG1414&amp;"z"&amp;ДАННЫЕ!$CH1414&amp;"d"&amp;IF(H1414=4,1,0)&amp;"s"&amp;IF(ДАННЫЕ!$J1414=1,0,1)&amp;"u"&amp;IF(ДАННЫЕ!$CJ1414&gt;0,1,0)</f>
        <v>g0cf0a06AR1VG0o0xp0v0ntkqwemczd0s1u0</v>
      </c>
      <c r="O1414" s="28" t="str">
        <f>ДАННЫЕ!$I1414&amp;"g"&amp;B1414&amp;A1414&amp;"f"&amp;P1414&amp;"c"&amp;IF(ДАННЫЕ!$U1414&gt;0,1,0)&amp;"s"&amp;IF(ДАННЫЕ!$Q1414&gt;0,IF(YEAR(ДАННЫЕ!$F$1)=YEAR(ДАННЫЕ!$Q1414),IF(MONTH(ДАННЫЕ!$F$1)=MONTH(ДАННЫЕ!$Q1414),111,11),1),0)&amp;"i"&amp;IF(ДАННЫЕ!$R1414+ДАННЫЕ!$S1414+ДАННЫЕ!$T1414=0,0,1)&amp;"h"&amp;IF(ДАННЫЕ!$P1414&gt;0,1,0)&amp;"p"&amp;IF(ДАННЫЕ!$CI1414&gt;0,IF(YEAR(ДАННЫЕ!$F$1)=YEAR(ДАННЫЕ!$CI1414),IF(MONTH(ДАННЫЕ!$F$1)=MONTH(ДАННЫЕ!$CI1414),111,11),1),0)&amp;"d"&amp;IF(ДАННЫЕ!$CJ1414&gt;0,IF(YEAR(ДАННЫЕ!$F$1)=YEAR(ДАННЫЕ!$CJ1414),IF(MONTH(ДАННЫЕ!$F$1)=MONTH(ДАННЫЕ!$CJ1414),111,11),1),0)&amp;"o"&amp;IF(ДАННЫЕ!$CK1414&gt;0,IF(MONTH(ДАННЫЕ!$F$1)=MONTH(ДАННЫЕ!$CK1414),111,11),0)&amp;"v"&amp;IF(ДАННЫЕ!$BE1414&gt;0,IF(MONTH(ДАННЫЕ!$F$1)=MONTH(ДАННЫЕ!$BE1414),111,11),0)</f>
        <v>g00f0c0s0i0h0p0d0o0v0</v>
      </c>
      <c r="P1414" s="15">
        <f t="shared" si="68"/>
        <v>0</v>
      </c>
      <c r="Q1414" s="15">
        <f>IF(ДАННЫЕ!$F$1&gt;ДАННЫЕ!$N1414,IF(YEAR(ДАННЫЕ!$F$1)=YEAR(ДАННЫЕ!M1414),1,0),0)</f>
        <v>0</v>
      </c>
      <c r="R1414" s="15">
        <f>IF(ДАННЫЕ!$F$1&gt;ДАННЫЕ!$N1414,IF(YEAR(ДАННЫЕ!$F$1)=YEAR(ДАННЫЕ!N1414),1,0),0)</f>
        <v>0</v>
      </c>
      <c r="S1414" s="15">
        <f>IF(ДАННЫЕ!$AA1414="2А",1,IF(ДАННЫЕ!$AA1414="2Б",2,IF(ДАННЫЕ!$AA1414="2В",3,IF(ДАННЫЕ!$AA1414=3,4,IF(ДАННЫЕ!$AA1414="4А",5,IF(ДАННЫЕ!$AA1414="4Б",6,IF(ДАННЫЕ!$AA1414="4В",7,IF(ДАННЫЕ!$AA1414=5,8,0))))))))</f>
        <v>0</v>
      </c>
      <c r="T1414" s="15">
        <f>IF(OR(ДАННЫЕ!$AC1414=2,ДАННЫЕ!$AD1414=2,ДАННЫЕ!$AE1414=2),2,IF(OR(ДАННЫЕ!$AC1414=1,ДАННЫЕ!$AD1414=1,ДАННЫЕ!$AE1414=1),1,0))</f>
        <v>0</v>
      </c>
    </row>
    <row r="1415" spans="1:20" x14ac:dyDescent="0.2">
      <c r="A1415" s="78">
        <f>IF(B1415&gt;0,IF(MONTH(ДАННЫЕ!$F$1)=MONTH(ДАННЫЕ!$B1415),1,0),0)</f>
        <v>0</v>
      </c>
      <c r="B1415" s="14">
        <f>IF(ДАННЫЕ!$B1415&gt;0,IF(YEAR(ДАННЫЕ!$F$1)=YEAR(ДАННЫЕ!$B1415),1,0),0)</f>
        <v>0</v>
      </c>
      <c r="C1415" s="14">
        <f>IF(ДАННЫЕ!$CM1415&gt;0,IF(YEAR(ДАННЫЕ!$F$1)=YEAR(ДАННЫЕ!$CM1415),1,0),0)</f>
        <v>0</v>
      </c>
      <c r="D1415" s="14">
        <f>IF(ДАННЫЕ!$CJ1415&gt;0,IF(ДАННЫЕ!$CL1415&gt;ДАННЫЕ!$F$1,1,IF(ДАННЫЕ!$CL1415&gt;0,0,1)),0)</f>
        <v>0</v>
      </c>
      <c r="E1415" s="43" t="str">
        <f ca="1">IF(ДАННЫЕ!$F$1&gt;0,IF(ДАННЫЕ!$G1415&gt;0,DATEDIF(ДАННЫЕ!$G1415,ДАННЫЕ!$F$1,"y"),""),IF(ДАННЫЕ!$G1415&gt;0,DATEDIF(ДАННЫЕ!$G1415,TODAY(),"y"),""))</f>
        <v/>
      </c>
      <c r="F1415" s="43" t="str">
        <f xml:space="preserve"> IF(ДАННЫЕ!$F1415="М",IF(E1415&gt;=18,IF(E1415&lt;60,1,""),""),"")&amp;IF(ДАННЫЕ!$F1415="Ж",IF(E1415&gt;=18,IF(E1415&lt;55,1,""),""),"")</f>
        <v/>
      </c>
      <c r="G1415" s="43" t="str">
        <f xml:space="preserve"> IF(ДАННЫЕ!$F1415="М",IF(E1415&gt;=60,2,""),"")&amp;IF(ДАННЫЕ!$F1415="Ж",IF(E1415&gt;=55,2,""),"")</f>
        <v/>
      </c>
      <c r="H1415" s="43" t="str">
        <f t="shared" ca="1" si="66"/>
        <v/>
      </c>
      <c r="I1415" s="43" t="str">
        <f t="shared" ca="1" si="67"/>
        <v>03</v>
      </c>
      <c r="J1415" s="28" t="str">
        <f ca="1">ДАННЫЕ!$F1415&amp;H1415&amp;I1415&amp;ДАННЫЕ!$I1415&amp;"m"&amp;IF(ДАННЫЕ!$I1415&gt;0,IF(ДАННЫЕ!$J1415&gt;0,0,1),"")&amp;"f"&amp;IF(ДАННЫЕ!$R1415&gt;0,IF(YEAR(ДАННЫЕ!$F$1)=YEAR(ДАННЫЕ!$R1415),1,0),0)&amp;"z"&amp;ДАННЫЕ!$R1415&amp;"p"&amp;ДАННЫЕ!$S1415&amp;"i"&amp;ДАННЫЕ!$T1415&amp;"h"&amp;ДАННЫЕ!$K1415&amp;"be"&amp;ДАННЫЕ!$BI1415&amp;"CD"&amp;IF(ДАННЫЕ!BF1415&gt;500,4,IF(ДАННЫЕ!BF1415&gt;350,3,IF(ДАННЫЕ!BF1415&gt;200,2,IF(ДАННЫЕ!BF1415&gt;0,1,0))))&amp;"g"&amp;B1415&amp;"d"&amp;H1415&amp;"l"&amp;ДАННЫЕ!AT1415&amp;"a"&amp;ДАННЫЕ!$V1415&amp;"v"&amp;R1415&amp;"k"&amp;ДАННЫЕ!$U1415&amp;"s"&amp;ДАННЫЕ!$Y1415&amp;"t"&amp;ДАННЫЕ!$X1415&amp;"b"&amp;IF(ДАННЫЕ!$Q1415&gt;1,1,0)&amp;"PP"&amp;ДАННЫЕ!Z1415&amp;"c"&amp;S1415&amp;"x"&amp;IF(ДАННЫЕ!$BY1415&gt;0,IF(YEAR(ДАННЫЕ!$F$1)=YEAR(ДАННЫЕ!$BY1415),1,0),0)&amp;"n"&amp;IF(ДАННЫЕ!$BZ1415&gt;0,IF(YEAR(ДАННЫЕ!$F$1)=YEAR(ДАННЫЕ!$BZ1415),1,0),0)&amp;"u"&amp;D1415&amp;"z"&amp;IF(ДАННЫЕ!$CL1415&gt;0,IF(YEAR(ДАННЫЕ!$F$1)&gt;YEAR(ДАННЫЕ!$CL1415),11,12),0)</f>
        <v>03mf0zpihbeCD0g0dlav0kstb0PPc0x0n0u0z0</v>
      </c>
      <c r="K1415" s="28" t="str">
        <f ca="1">ДАННЫЕ!$I1415&amp;"x"&amp;B1415&amp;"w"&amp;IF(T1415+ДАННЫЕ!AD1415+ДАННЫЕ!AE1415+ДАННЫЕ!AF1415+ДАННЫЕ!AG1415+ДАННЫЕ!AH1415+ДАННЫЕ!$AL1415+ДАННЫЕ!AI1415+ДАННЫЕ!AJ1415+ДАННЫЕ!AK1415+ДАННЫЕ!AP1415+ДАННЫЕ!AQ1415+ДАННЫЕ!AR1415+ДАННЫЕ!$AM1415+ДАННЫЕ!$AN1415+ДАННЫЕ!AS1415+ДАННЫЕ!AT1415&gt;0,1,0)&amp;IF(OR(T1415=2,ДАННЫЕ!AD1415=2,ДАННЫЕ!AE1415=2,ДАННЫЕ!AF1415=2,ДАННЫЕ!AG1415=2,ДАННЫЕ!AH1415=2,ДАННЫЕ!$AL1415=2,ДАННЫЕ!AI1415=2,ДАННЫЕ!AJ1415=2,ДАННЫЕ!AK1415=2,ДАННЫЕ!AP1415=2,ДАННЫЕ!AQ1415=2,ДАННЫЕ!AR1415=2,ДАННЫЕ!$AM1415=2,ДАННЫЕ!$AN1415=2,ДАННЫЕ!AS1415=2,ДАННЫЕ!AT1415=2),2,0)&amp;"t"&amp;IF(T1415&gt;0,"1"&amp;T1415,"00")&amp;"f"&amp;IF(ДАННЫЕ!$AC1415,"1"&amp;ДАННЫЕ!$AC1415,"00")&amp;"b"&amp;IF(ДАННЫЕ!$AD1415,"1"&amp;ДАННЫЕ!$AD1415,"00")&amp;"g"&amp;IF(ДАННЫЕ!$AF1415,"1"&amp;ДАННЫЕ!$AF1415,"00")&amp;"c"&amp;IF(ДАННЫЕ!$AG1415,"1"&amp;ДАННЫЕ!$AG1415,"00")&amp;"i"&amp;IF(ДАННЫЕ!$AH1415,"1"&amp;ДАННЫЕ!$AH1415,"00")&amp;"r"&amp;IF(ДАННЫЕ!$AL1415,"1"&amp;ДАННЫЕ!$AL1415,"00")&amp;"m"&amp;IF(ДАННЫЕ!$AI1415,"1"&amp;ДАННЫЕ!$AI1415,"00")&amp;"hS"&amp;IF(ДАННЫЕ!$AJ1415,"1"&amp;ДАННЫЕ!$AJ1415,"00")&amp;"hZ"&amp;IF(ДАННЫЕ!$AK1415,"1"&amp;ДАННЫЕ!$AK1415,"00")&amp;"p"&amp;IF(ДАННЫЕ!$AP1415,"1"&amp;ДАННЫЕ!$AP1415,"00")&amp;"k"&amp;IF(ДАННЫЕ!$AQ1415,"1"&amp;ДАННЫЕ!$AQ1415,"00")&amp;"z"&amp;IF(ДАННЫЕ!$AR1415,"1"&amp;ДАННЫЕ!$AR1415,"00")&amp;"j"&amp;IF(ДАННЫЕ!$AM1415,"1"&amp;ДАННЫЕ!$AM1415,"00")&amp;"n"&amp;IF(ДАННЫЕ!$AN1415,"1"&amp;ДАННЫЕ!$AN1415,"00")&amp;"E"&amp;ДАННЫЕ!BI1415&amp;"L"&amp;ДАННЫЕ!AO1415&amp;"h"&amp;IF(ДАННЫЕ!$AU1415&gt;0,1,0)&amp;"v"&amp;IF(ДАННЫЕ!$AW1415&gt;0,1,0)&amp;"a"&amp;IF(ДАННЫЕ!$AS1415,"1"&amp;ДАННЫЕ!$AS1415,"00")&amp;"s"&amp;IF(ДАННЫЕ!$AT1415,"1"&amp;ДАННЫЕ!$AT1415,"00")&amp;"u"&amp;IF(ДАННЫЕ!$CJ1415&gt;0,1,0)&amp;"y"&amp;B1415&amp;"d"&amp;H1415&amp;"e"&amp;F1415&amp;G1415</f>
        <v>x0w00t00f00b00g00c00i00r00m00hS00hZ00p00k00z00j00n00ELh0v0a00s00u0y0de</v>
      </c>
      <c r="L1415" s="28" t="str">
        <f ca="1">ДАННЫЕ!$I1415&amp;"VN"&amp;IF(ДАННЫЕ!AW1415&gt;0,11,10)&amp;"CD"&amp;IF(ДАННЫЕ!BF1415&gt;500,16,IF(ДАННЫЕ!BF1415&gt;350,15,IF(ДАННЫЕ!BF1415&gt;=200,14,IF(ДАННЫЕ!BF1415&gt;=100,13,IF(ДАННЫЕ!BF1415&gt;=50,12,IF(ДАННЫЕ!BF1415&gt;0,11,10))))))&amp;"AR"&amp;IF(ДАННЫЕ!BX1415&gt;0,1,0)&amp;"GD"&amp;B1415&amp;"VV"&amp;IF(E1415&gt;=5,IF(E1415&lt;18,1,0),0)</f>
        <v>VN10CD10AR0GD0VV0</v>
      </c>
      <c r="M1415" s="28" t="str">
        <f>ДАННЫЕ!$I1415&amp;"b"&amp;ДАННЫЕ!$BI1415&amp;"r"&amp;ДАННЫЕ!$BJ1415&amp;"CD"&amp;IF(ДАННЫЕ!BF1415&gt;0,IF(ДАННЫЕ!BF1415&lt;200,1,IF(ДАННЫЕ!BF1415&lt;350,2,3)),0)&amp;"h"&amp;IF(ДАННЫЕ!$BK1415+ДАННЫЕ!$BL1415+ДАННЫЕ!$BM1415&gt;0,1,0)&amp;"x"&amp;ДАННЫЕ!$BK1415&amp;"y"&amp;ДАННЫЕ!$BL1415&amp;"z"&amp;ДАННЫЕ!$BM1415&amp;"c"&amp;IF(ДАННЫЕ!$BK1415+ДАННЫЕ!$BL1415+ДАННЫЕ!$BM1415=3,1,0)&amp;"a"&amp;IF(ДАННЫЕ!$BQ1415+ДАННЫЕ!$BR1415&gt;0,1,0)&amp;"d"&amp;ДАННЫЕ!$BQ1415&amp;"v"&amp;ДАННЫЕ!$BR1415&amp;"p"&amp;ДАННЫЕ!$BS1415&amp;"n"&amp;ДАННЫЕ!$BU1415&amp;"t"&amp;ДАННЫЕ!$BV1415&amp;"o"&amp;ДАННЫЕ!$BT1415&amp;"l"&amp;IF(ДАННЫЕ!$BN1415&gt;0,1,0)&amp;ДАННЫЕ!$BN1415&amp;"g"&amp;ДАННЫЕ!$BO1415&amp;"s"&amp;ДАННЫЕ!$BP1415&amp;"DZ"&amp;IF(ДАННЫЕ!B1415-ДАННЫЕ!G1415 &lt; 60,IF(ДАННЫЕ!B1415-ДАННЫЕ!G1415 &gt;= 0,1,0),0)&amp;"u"&amp;IF(ДАННЫЕ!$CJ1415&gt;0,1,0)</f>
        <v>brCD0h0xyzc0a0dvpntol0gsDZ1u0</v>
      </c>
      <c r="N1415" s="28" t="str">
        <f ca="1">ДАННЫЕ!$F1415&amp;ДАННЫЕ!$I1415&amp;"g"&amp;B1415&amp;"cf"&amp;D1415&amp;"a"&amp;IF(ДАННЫЕ!$BX1415&gt;0,1,0)&amp;IF(ДАННЫЕ!$BF1415&gt;500,1,IF(ДАННЫЕ!$BF1415&gt;350,2,IF(ДАННЫЕ!$BF1415&gt;=200,3,IF(ДАННЫЕ!$BF1415&gt;=100,4,IF(ДАННЫЕ!$BF1415&gt;=50,5,IF(ДАННЫЕ!$BF1415&lt;50,6,0))))))&amp;"AR"&amp;IF(DATEDIF(ДАННЫЕ!$BX1415,ДАННЫЕ!$F$1,"y")&gt;1,1,0)&amp;"VG"&amp;IF(ДАННЫЕ!$BH1415="0",1,0)&amp;"o"&amp;IF(T1415+ДАННЫЕ!$AF1415+ДАННЫЕ!$AG1415+ДАННЫЕ!$AH1415+ДАННЫЕ!$AI1415+ДАННЫЕ!$AJ1415+ДАННЫЕ!$AP1415+ДАННЫЕ!$AQ1415+ДАННЫЕ!$AR1415+ДАННЫЕ!$AU1415+ДАННЫЕ!$AW1415+ДАННЫЕ!$AS1415+ДАННЫЕ!$AT1415&gt;0,1,0)&amp;"x"&amp;ДАННЫЕ!$AG1415&amp;"p"&amp;IF(ДАННЫЕ!$BY1415&gt;0,1,0)&amp;"v"&amp;IF(ДАННЫЕ!$BZ1415&gt;0,1,0)&amp;"n"&amp;ДАННЫЕ!$CA1415&amp;"t"&amp;ДАННЫЕ!$AY1415&amp;"k"&amp;ДАННЫЕ!$CB1415&amp;"q"&amp;ДАННЫЕ!$CC1415&amp;"w"&amp;ДАННЫЕ!$CD1415&amp;"e"&amp;ДАННЫЕ!$CE1415&amp;"m"&amp;ДАННЫЕ!$CF1415&amp;"c"&amp;ДАННЫЕ!$CG1415&amp;"z"&amp;ДАННЫЕ!$CH1415&amp;"d"&amp;IF(H1415=4,1,0)&amp;"s"&amp;IF(ДАННЫЕ!$J1415=1,0,1)&amp;"u"&amp;IF(ДАННЫЕ!$CJ1415&gt;0,1,0)</f>
        <v>g0cf0a06AR1VG0o0xp0v0ntkqwemczd0s1u0</v>
      </c>
      <c r="O1415" s="28" t="str">
        <f>ДАННЫЕ!$I1415&amp;"g"&amp;B1415&amp;A1415&amp;"f"&amp;P1415&amp;"c"&amp;IF(ДАННЫЕ!$U1415&gt;0,1,0)&amp;"s"&amp;IF(ДАННЫЕ!$Q1415&gt;0,IF(YEAR(ДАННЫЕ!$F$1)=YEAR(ДАННЫЕ!$Q1415),IF(MONTH(ДАННЫЕ!$F$1)=MONTH(ДАННЫЕ!$Q1415),111,11),1),0)&amp;"i"&amp;IF(ДАННЫЕ!$R1415+ДАННЫЕ!$S1415+ДАННЫЕ!$T1415=0,0,1)&amp;"h"&amp;IF(ДАННЫЕ!$P1415&gt;0,1,0)&amp;"p"&amp;IF(ДАННЫЕ!$CI1415&gt;0,IF(YEAR(ДАННЫЕ!$F$1)=YEAR(ДАННЫЕ!$CI1415),IF(MONTH(ДАННЫЕ!$F$1)=MONTH(ДАННЫЕ!$CI1415),111,11),1),0)&amp;"d"&amp;IF(ДАННЫЕ!$CJ1415&gt;0,IF(YEAR(ДАННЫЕ!$F$1)=YEAR(ДАННЫЕ!$CJ1415),IF(MONTH(ДАННЫЕ!$F$1)=MONTH(ДАННЫЕ!$CJ1415),111,11),1),0)&amp;"o"&amp;IF(ДАННЫЕ!$CK1415&gt;0,IF(MONTH(ДАННЫЕ!$F$1)=MONTH(ДАННЫЕ!$CK1415),111,11),0)&amp;"v"&amp;IF(ДАННЫЕ!$BE1415&gt;0,IF(MONTH(ДАННЫЕ!$F$1)=MONTH(ДАННЫЕ!$BE1415),111,11),0)</f>
        <v>g00f0c0s0i0h0p0d0o0v0</v>
      </c>
      <c r="P1415" s="15">
        <f t="shared" si="68"/>
        <v>0</v>
      </c>
      <c r="Q1415" s="15">
        <f>IF(ДАННЫЕ!$F$1&gt;ДАННЫЕ!$N1415,IF(YEAR(ДАННЫЕ!$F$1)=YEAR(ДАННЫЕ!M1415),1,0),0)</f>
        <v>0</v>
      </c>
      <c r="R1415" s="15">
        <f>IF(ДАННЫЕ!$F$1&gt;ДАННЫЕ!$N1415,IF(YEAR(ДАННЫЕ!$F$1)=YEAR(ДАННЫЕ!N1415),1,0),0)</f>
        <v>0</v>
      </c>
      <c r="S1415" s="15">
        <f>IF(ДАННЫЕ!$AA1415="2А",1,IF(ДАННЫЕ!$AA1415="2Б",2,IF(ДАННЫЕ!$AA1415="2В",3,IF(ДАННЫЕ!$AA1415=3,4,IF(ДАННЫЕ!$AA1415="4А",5,IF(ДАННЫЕ!$AA1415="4Б",6,IF(ДАННЫЕ!$AA1415="4В",7,IF(ДАННЫЕ!$AA1415=5,8,0))))))))</f>
        <v>0</v>
      </c>
      <c r="T1415" s="15">
        <f>IF(OR(ДАННЫЕ!$AC1415=2,ДАННЫЕ!$AD1415=2,ДАННЫЕ!$AE1415=2),2,IF(OR(ДАННЫЕ!$AC1415=1,ДАННЫЕ!$AD1415=1,ДАННЫЕ!$AE1415=1),1,0))</f>
        <v>0</v>
      </c>
    </row>
    <row r="1416" spans="1:20" x14ac:dyDescent="0.2">
      <c r="A1416" s="78">
        <f>IF(B1416&gt;0,IF(MONTH(ДАННЫЕ!$F$1)=MONTH(ДАННЫЕ!$B1416),1,0),0)</f>
        <v>0</v>
      </c>
      <c r="B1416" s="14">
        <f>IF(ДАННЫЕ!$B1416&gt;0,IF(YEAR(ДАННЫЕ!$F$1)=YEAR(ДАННЫЕ!$B1416),1,0),0)</f>
        <v>0</v>
      </c>
      <c r="C1416" s="14">
        <f>IF(ДАННЫЕ!$CM1416&gt;0,IF(YEAR(ДАННЫЕ!$F$1)=YEAR(ДАННЫЕ!$CM1416),1,0),0)</f>
        <v>0</v>
      </c>
      <c r="D1416" s="14">
        <f>IF(ДАННЫЕ!$CJ1416&gt;0,IF(ДАННЫЕ!$CL1416&gt;ДАННЫЕ!$F$1,1,IF(ДАННЫЕ!$CL1416&gt;0,0,1)),0)</f>
        <v>0</v>
      </c>
      <c r="E1416" s="43" t="str">
        <f ca="1">IF(ДАННЫЕ!$F$1&gt;0,IF(ДАННЫЕ!$G1416&gt;0,DATEDIF(ДАННЫЕ!$G1416,ДАННЫЕ!$F$1,"y"),""),IF(ДАННЫЕ!$G1416&gt;0,DATEDIF(ДАННЫЕ!$G1416,TODAY(),"y"),""))</f>
        <v/>
      </c>
      <c r="F1416" s="43" t="str">
        <f xml:space="preserve"> IF(ДАННЫЕ!$F1416="М",IF(E1416&gt;=18,IF(E1416&lt;60,1,""),""),"")&amp;IF(ДАННЫЕ!$F1416="Ж",IF(E1416&gt;=18,IF(E1416&lt;55,1,""),""),"")</f>
        <v/>
      </c>
      <c r="G1416" s="43" t="str">
        <f xml:space="preserve"> IF(ДАННЫЕ!$F1416="М",IF(E1416&gt;=60,2,""),"")&amp;IF(ДАННЫЕ!$F1416="Ж",IF(E1416&gt;=55,2,""),"")</f>
        <v/>
      </c>
      <c r="H1416" s="43" t="str">
        <f t="shared" ca="1" si="66"/>
        <v/>
      </c>
      <c r="I1416" s="43" t="str">
        <f t="shared" ca="1" si="67"/>
        <v>03</v>
      </c>
      <c r="J1416" s="28" t="str">
        <f ca="1">ДАННЫЕ!$F1416&amp;H1416&amp;I1416&amp;ДАННЫЕ!$I1416&amp;"m"&amp;IF(ДАННЫЕ!$I1416&gt;0,IF(ДАННЫЕ!$J1416&gt;0,0,1),"")&amp;"f"&amp;IF(ДАННЫЕ!$R1416&gt;0,IF(YEAR(ДАННЫЕ!$F$1)=YEAR(ДАННЫЕ!$R1416),1,0),0)&amp;"z"&amp;ДАННЫЕ!$R1416&amp;"p"&amp;ДАННЫЕ!$S1416&amp;"i"&amp;ДАННЫЕ!$T1416&amp;"h"&amp;ДАННЫЕ!$K1416&amp;"be"&amp;ДАННЫЕ!$BI1416&amp;"CD"&amp;IF(ДАННЫЕ!BF1416&gt;500,4,IF(ДАННЫЕ!BF1416&gt;350,3,IF(ДАННЫЕ!BF1416&gt;200,2,IF(ДАННЫЕ!BF1416&gt;0,1,0))))&amp;"g"&amp;B1416&amp;"d"&amp;H1416&amp;"l"&amp;ДАННЫЕ!AT1416&amp;"a"&amp;ДАННЫЕ!$V1416&amp;"v"&amp;R1416&amp;"k"&amp;ДАННЫЕ!$U1416&amp;"s"&amp;ДАННЫЕ!$Y1416&amp;"t"&amp;ДАННЫЕ!$X1416&amp;"b"&amp;IF(ДАННЫЕ!$Q1416&gt;1,1,0)&amp;"PP"&amp;ДАННЫЕ!Z1416&amp;"c"&amp;S1416&amp;"x"&amp;IF(ДАННЫЕ!$BY1416&gt;0,IF(YEAR(ДАННЫЕ!$F$1)=YEAR(ДАННЫЕ!$BY1416),1,0),0)&amp;"n"&amp;IF(ДАННЫЕ!$BZ1416&gt;0,IF(YEAR(ДАННЫЕ!$F$1)=YEAR(ДАННЫЕ!$BZ1416),1,0),0)&amp;"u"&amp;D1416&amp;"z"&amp;IF(ДАННЫЕ!$CL1416&gt;0,IF(YEAR(ДАННЫЕ!$F$1)&gt;YEAR(ДАННЫЕ!$CL1416),11,12),0)</f>
        <v>03mf0zpihbeCD0g0dlav0kstb0PPc0x0n0u0z0</v>
      </c>
      <c r="K1416" s="28" t="str">
        <f ca="1">ДАННЫЕ!$I1416&amp;"x"&amp;B1416&amp;"w"&amp;IF(T1416+ДАННЫЕ!AD1416+ДАННЫЕ!AE1416+ДАННЫЕ!AF1416+ДАННЫЕ!AG1416+ДАННЫЕ!AH1416+ДАННЫЕ!$AL1416+ДАННЫЕ!AI1416+ДАННЫЕ!AJ1416+ДАННЫЕ!AK1416+ДАННЫЕ!AP1416+ДАННЫЕ!AQ1416+ДАННЫЕ!AR1416+ДАННЫЕ!$AM1416+ДАННЫЕ!$AN1416+ДАННЫЕ!AS1416+ДАННЫЕ!AT1416&gt;0,1,0)&amp;IF(OR(T1416=2,ДАННЫЕ!AD1416=2,ДАННЫЕ!AE1416=2,ДАННЫЕ!AF1416=2,ДАННЫЕ!AG1416=2,ДАННЫЕ!AH1416=2,ДАННЫЕ!$AL1416=2,ДАННЫЕ!AI1416=2,ДАННЫЕ!AJ1416=2,ДАННЫЕ!AK1416=2,ДАННЫЕ!AP1416=2,ДАННЫЕ!AQ1416=2,ДАННЫЕ!AR1416=2,ДАННЫЕ!$AM1416=2,ДАННЫЕ!$AN1416=2,ДАННЫЕ!AS1416=2,ДАННЫЕ!AT1416=2),2,0)&amp;"t"&amp;IF(T1416&gt;0,"1"&amp;T1416,"00")&amp;"f"&amp;IF(ДАННЫЕ!$AC1416,"1"&amp;ДАННЫЕ!$AC1416,"00")&amp;"b"&amp;IF(ДАННЫЕ!$AD1416,"1"&amp;ДАННЫЕ!$AD1416,"00")&amp;"g"&amp;IF(ДАННЫЕ!$AF1416,"1"&amp;ДАННЫЕ!$AF1416,"00")&amp;"c"&amp;IF(ДАННЫЕ!$AG1416,"1"&amp;ДАННЫЕ!$AG1416,"00")&amp;"i"&amp;IF(ДАННЫЕ!$AH1416,"1"&amp;ДАННЫЕ!$AH1416,"00")&amp;"r"&amp;IF(ДАННЫЕ!$AL1416,"1"&amp;ДАННЫЕ!$AL1416,"00")&amp;"m"&amp;IF(ДАННЫЕ!$AI1416,"1"&amp;ДАННЫЕ!$AI1416,"00")&amp;"hS"&amp;IF(ДАННЫЕ!$AJ1416,"1"&amp;ДАННЫЕ!$AJ1416,"00")&amp;"hZ"&amp;IF(ДАННЫЕ!$AK1416,"1"&amp;ДАННЫЕ!$AK1416,"00")&amp;"p"&amp;IF(ДАННЫЕ!$AP1416,"1"&amp;ДАННЫЕ!$AP1416,"00")&amp;"k"&amp;IF(ДАННЫЕ!$AQ1416,"1"&amp;ДАННЫЕ!$AQ1416,"00")&amp;"z"&amp;IF(ДАННЫЕ!$AR1416,"1"&amp;ДАННЫЕ!$AR1416,"00")&amp;"j"&amp;IF(ДАННЫЕ!$AM1416,"1"&amp;ДАННЫЕ!$AM1416,"00")&amp;"n"&amp;IF(ДАННЫЕ!$AN1416,"1"&amp;ДАННЫЕ!$AN1416,"00")&amp;"E"&amp;ДАННЫЕ!BI1416&amp;"L"&amp;ДАННЫЕ!AO1416&amp;"h"&amp;IF(ДАННЫЕ!$AU1416&gt;0,1,0)&amp;"v"&amp;IF(ДАННЫЕ!$AW1416&gt;0,1,0)&amp;"a"&amp;IF(ДАННЫЕ!$AS1416,"1"&amp;ДАННЫЕ!$AS1416,"00")&amp;"s"&amp;IF(ДАННЫЕ!$AT1416,"1"&amp;ДАННЫЕ!$AT1416,"00")&amp;"u"&amp;IF(ДАННЫЕ!$CJ1416&gt;0,1,0)&amp;"y"&amp;B1416&amp;"d"&amp;H1416&amp;"e"&amp;F1416&amp;G1416</f>
        <v>x0w00t00f00b00g00c00i00r00m00hS00hZ00p00k00z00j00n00ELh0v0a00s00u0y0de</v>
      </c>
      <c r="L1416" s="28" t="str">
        <f ca="1">ДАННЫЕ!$I1416&amp;"VN"&amp;IF(ДАННЫЕ!AW1416&gt;0,11,10)&amp;"CD"&amp;IF(ДАННЫЕ!BF1416&gt;500,16,IF(ДАННЫЕ!BF1416&gt;350,15,IF(ДАННЫЕ!BF1416&gt;=200,14,IF(ДАННЫЕ!BF1416&gt;=100,13,IF(ДАННЫЕ!BF1416&gt;=50,12,IF(ДАННЫЕ!BF1416&gt;0,11,10))))))&amp;"AR"&amp;IF(ДАННЫЕ!BX1416&gt;0,1,0)&amp;"GD"&amp;B1416&amp;"VV"&amp;IF(E1416&gt;=5,IF(E1416&lt;18,1,0),0)</f>
        <v>VN10CD10AR0GD0VV0</v>
      </c>
      <c r="M1416" s="28" t="str">
        <f>ДАННЫЕ!$I1416&amp;"b"&amp;ДАННЫЕ!$BI1416&amp;"r"&amp;ДАННЫЕ!$BJ1416&amp;"CD"&amp;IF(ДАННЫЕ!BF1416&gt;0,IF(ДАННЫЕ!BF1416&lt;200,1,IF(ДАННЫЕ!BF1416&lt;350,2,3)),0)&amp;"h"&amp;IF(ДАННЫЕ!$BK1416+ДАННЫЕ!$BL1416+ДАННЫЕ!$BM1416&gt;0,1,0)&amp;"x"&amp;ДАННЫЕ!$BK1416&amp;"y"&amp;ДАННЫЕ!$BL1416&amp;"z"&amp;ДАННЫЕ!$BM1416&amp;"c"&amp;IF(ДАННЫЕ!$BK1416+ДАННЫЕ!$BL1416+ДАННЫЕ!$BM1416=3,1,0)&amp;"a"&amp;IF(ДАННЫЕ!$BQ1416+ДАННЫЕ!$BR1416&gt;0,1,0)&amp;"d"&amp;ДАННЫЕ!$BQ1416&amp;"v"&amp;ДАННЫЕ!$BR1416&amp;"p"&amp;ДАННЫЕ!$BS1416&amp;"n"&amp;ДАННЫЕ!$BU1416&amp;"t"&amp;ДАННЫЕ!$BV1416&amp;"o"&amp;ДАННЫЕ!$BT1416&amp;"l"&amp;IF(ДАННЫЕ!$BN1416&gt;0,1,0)&amp;ДАННЫЕ!$BN1416&amp;"g"&amp;ДАННЫЕ!$BO1416&amp;"s"&amp;ДАННЫЕ!$BP1416&amp;"DZ"&amp;IF(ДАННЫЕ!B1416-ДАННЫЕ!G1416 &lt; 60,IF(ДАННЫЕ!B1416-ДАННЫЕ!G1416 &gt;= 0,1,0),0)&amp;"u"&amp;IF(ДАННЫЕ!$CJ1416&gt;0,1,0)</f>
        <v>brCD0h0xyzc0a0dvpntol0gsDZ1u0</v>
      </c>
      <c r="N1416" s="28" t="str">
        <f ca="1">ДАННЫЕ!$F1416&amp;ДАННЫЕ!$I1416&amp;"g"&amp;B1416&amp;"cf"&amp;D1416&amp;"a"&amp;IF(ДАННЫЕ!$BX1416&gt;0,1,0)&amp;IF(ДАННЫЕ!$BF1416&gt;500,1,IF(ДАННЫЕ!$BF1416&gt;350,2,IF(ДАННЫЕ!$BF1416&gt;=200,3,IF(ДАННЫЕ!$BF1416&gt;=100,4,IF(ДАННЫЕ!$BF1416&gt;=50,5,IF(ДАННЫЕ!$BF1416&lt;50,6,0))))))&amp;"AR"&amp;IF(DATEDIF(ДАННЫЕ!$BX1416,ДАННЫЕ!$F$1,"y")&gt;1,1,0)&amp;"VG"&amp;IF(ДАННЫЕ!$BH1416="0",1,0)&amp;"o"&amp;IF(T1416+ДАННЫЕ!$AF1416+ДАННЫЕ!$AG1416+ДАННЫЕ!$AH1416+ДАННЫЕ!$AI1416+ДАННЫЕ!$AJ1416+ДАННЫЕ!$AP1416+ДАННЫЕ!$AQ1416+ДАННЫЕ!$AR1416+ДАННЫЕ!$AU1416+ДАННЫЕ!$AW1416+ДАННЫЕ!$AS1416+ДАННЫЕ!$AT1416&gt;0,1,0)&amp;"x"&amp;ДАННЫЕ!$AG1416&amp;"p"&amp;IF(ДАННЫЕ!$BY1416&gt;0,1,0)&amp;"v"&amp;IF(ДАННЫЕ!$BZ1416&gt;0,1,0)&amp;"n"&amp;ДАННЫЕ!$CA1416&amp;"t"&amp;ДАННЫЕ!$AY1416&amp;"k"&amp;ДАННЫЕ!$CB1416&amp;"q"&amp;ДАННЫЕ!$CC1416&amp;"w"&amp;ДАННЫЕ!$CD1416&amp;"e"&amp;ДАННЫЕ!$CE1416&amp;"m"&amp;ДАННЫЕ!$CF1416&amp;"c"&amp;ДАННЫЕ!$CG1416&amp;"z"&amp;ДАННЫЕ!$CH1416&amp;"d"&amp;IF(H1416=4,1,0)&amp;"s"&amp;IF(ДАННЫЕ!$J1416=1,0,1)&amp;"u"&amp;IF(ДАННЫЕ!$CJ1416&gt;0,1,0)</f>
        <v>g0cf0a06AR1VG0o0xp0v0ntkqwemczd0s1u0</v>
      </c>
      <c r="O1416" s="28" t="str">
        <f>ДАННЫЕ!$I1416&amp;"g"&amp;B1416&amp;A1416&amp;"f"&amp;P1416&amp;"c"&amp;IF(ДАННЫЕ!$U1416&gt;0,1,0)&amp;"s"&amp;IF(ДАННЫЕ!$Q1416&gt;0,IF(YEAR(ДАННЫЕ!$F$1)=YEAR(ДАННЫЕ!$Q1416),IF(MONTH(ДАННЫЕ!$F$1)=MONTH(ДАННЫЕ!$Q1416),111,11),1),0)&amp;"i"&amp;IF(ДАННЫЕ!$R1416+ДАННЫЕ!$S1416+ДАННЫЕ!$T1416=0,0,1)&amp;"h"&amp;IF(ДАННЫЕ!$P1416&gt;0,1,0)&amp;"p"&amp;IF(ДАННЫЕ!$CI1416&gt;0,IF(YEAR(ДАННЫЕ!$F$1)=YEAR(ДАННЫЕ!$CI1416),IF(MONTH(ДАННЫЕ!$F$1)=MONTH(ДАННЫЕ!$CI1416),111,11),1),0)&amp;"d"&amp;IF(ДАННЫЕ!$CJ1416&gt;0,IF(YEAR(ДАННЫЕ!$F$1)=YEAR(ДАННЫЕ!$CJ1416),IF(MONTH(ДАННЫЕ!$F$1)=MONTH(ДАННЫЕ!$CJ1416),111,11),1),0)&amp;"o"&amp;IF(ДАННЫЕ!$CK1416&gt;0,IF(MONTH(ДАННЫЕ!$F$1)=MONTH(ДАННЫЕ!$CK1416),111,11),0)&amp;"v"&amp;IF(ДАННЫЕ!$BE1416&gt;0,IF(MONTH(ДАННЫЕ!$F$1)=MONTH(ДАННЫЕ!$BE1416),111,11),0)</f>
        <v>g00f0c0s0i0h0p0d0o0v0</v>
      </c>
      <c r="P1416" s="15">
        <f t="shared" si="68"/>
        <v>0</v>
      </c>
      <c r="Q1416" s="15">
        <f>IF(ДАННЫЕ!$F$1&gt;ДАННЫЕ!$N1416,IF(YEAR(ДАННЫЕ!$F$1)=YEAR(ДАННЫЕ!M1416),1,0),0)</f>
        <v>0</v>
      </c>
      <c r="R1416" s="15">
        <f>IF(ДАННЫЕ!$F$1&gt;ДАННЫЕ!$N1416,IF(YEAR(ДАННЫЕ!$F$1)=YEAR(ДАННЫЕ!N1416),1,0),0)</f>
        <v>0</v>
      </c>
      <c r="S1416" s="15">
        <f>IF(ДАННЫЕ!$AA1416="2А",1,IF(ДАННЫЕ!$AA1416="2Б",2,IF(ДАННЫЕ!$AA1416="2В",3,IF(ДАННЫЕ!$AA1416=3,4,IF(ДАННЫЕ!$AA1416="4А",5,IF(ДАННЫЕ!$AA1416="4Б",6,IF(ДАННЫЕ!$AA1416="4В",7,IF(ДАННЫЕ!$AA1416=5,8,0))))))))</f>
        <v>0</v>
      </c>
      <c r="T1416" s="15">
        <f>IF(OR(ДАННЫЕ!$AC1416=2,ДАННЫЕ!$AD1416=2,ДАННЫЕ!$AE1416=2),2,IF(OR(ДАННЫЕ!$AC1416=1,ДАННЫЕ!$AD1416=1,ДАННЫЕ!$AE1416=1),1,0))</f>
        <v>0</v>
      </c>
    </row>
    <row r="1417" spans="1:20" x14ac:dyDescent="0.2">
      <c r="A1417" s="78">
        <f>IF(B1417&gt;0,IF(MONTH(ДАННЫЕ!$F$1)=MONTH(ДАННЫЕ!$B1417),1,0),0)</f>
        <v>0</v>
      </c>
      <c r="B1417" s="14">
        <f>IF(ДАННЫЕ!$B1417&gt;0,IF(YEAR(ДАННЫЕ!$F$1)=YEAR(ДАННЫЕ!$B1417),1,0),0)</f>
        <v>0</v>
      </c>
      <c r="C1417" s="14">
        <f>IF(ДАННЫЕ!$CM1417&gt;0,IF(YEAR(ДАННЫЕ!$F$1)=YEAR(ДАННЫЕ!$CM1417),1,0),0)</f>
        <v>0</v>
      </c>
      <c r="D1417" s="14">
        <f>IF(ДАННЫЕ!$CJ1417&gt;0,IF(ДАННЫЕ!$CL1417&gt;ДАННЫЕ!$F$1,1,IF(ДАННЫЕ!$CL1417&gt;0,0,1)),0)</f>
        <v>0</v>
      </c>
      <c r="E1417" s="43" t="str">
        <f ca="1">IF(ДАННЫЕ!$F$1&gt;0,IF(ДАННЫЕ!$G1417&gt;0,DATEDIF(ДАННЫЕ!$G1417,ДАННЫЕ!$F$1,"y"),""),IF(ДАННЫЕ!$G1417&gt;0,DATEDIF(ДАННЫЕ!$G1417,TODAY(),"y"),""))</f>
        <v/>
      </c>
      <c r="F1417" s="43" t="str">
        <f xml:space="preserve"> IF(ДАННЫЕ!$F1417="М",IF(E1417&gt;=18,IF(E1417&lt;60,1,""),""),"")&amp;IF(ДАННЫЕ!$F1417="Ж",IF(E1417&gt;=18,IF(E1417&lt;55,1,""),""),"")</f>
        <v/>
      </c>
      <c r="G1417" s="43" t="str">
        <f xml:space="preserve"> IF(ДАННЫЕ!$F1417="М",IF(E1417&gt;=60,2,""),"")&amp;IF(ДАННЫЕ!$F1417="Ж",IF(E1417&gt;=55,2,""),"")</f>
        <v/>
      </c>
      <c r="H1417" s="43" t="str">
        <f t="shared" ca="1" si="66"/>
        <v/>
      </c>
      <c r="I1417" s="43" t="str">
        <f t="shared" ca="1" si="67"/>
        <v>03</v>
      </c>
      <c r="J1417" s="28" t="str">
        <f ca="1">ДАННЫЕ!$F1417&amp;H1417&amp;I1417&amp;ДАННЫЕ!$I1417&amp;"m"&amp;IF(ДАННЫЕ!$I1417&gt;0,IF(ДАННЫЕ!$J1417&gt;0,0,1),"")&amp;"f"&amp;IF(ДАННЫЕ!$R1417&gt;0,IF(YEAR(ДАННЫЕ!$F$1)=YEAR(ДАННЫЕ!$R1417),1,0),0)&amp;"z"&amp;ДАННЫЕ!$R1417&amp;"p"&amp;ДАННЫЕ!$S1417&amp;"i"&amp;ДАННЫЕ!$T1417&amp;"h"&amp;ДАННЫЕ!$K1417&amp;"be"&amp;ДАННЫЕ!$BI1417&amp;"CD"&amp;IF(ДАННЫЕ!BF1417&gt;500,4,IF(ДАННЫЕ!BF1417&gt;350,3,IF(ДАННЫЕ!BF1417&gt;200,2,IF(ДАННЫЕ!BF1417&gt;0,1,0))))&amp;"g"&amp;B1417&amp;"d"&amp;H1417&amp;"l"&amp;ДАННЫЕ!AT1417&amp;"a"&amp;ДАННЫЕ!$V1417&amp;"v"&amp;R1417&amp;"k"&amp;ДАННЫЕ!$U1417&amp;"s"&amp;ДАННЫЕ!$Y1417&amp;"t"&amp;ДАННЫЕ!$X1417&amp;"b"&amp;IF(ДАННЫЕ!$Q1417&gt;1,1,0)&amp;"PP"&amp;ДАННЫЕ!Z1417&amp;"c"&amp;S1417&amp;"x"&amp;IF(ДАННЫЕ!$BY1417&gt;0,IF(YEAR(ДАННЫЕ!$F$1)=YEAR(ДАННЫЕ!$BY1417),1,0),0)&amp;"n"&amp;IF(ДАННЫЕ!$BZ1417&gt;0,IF(YEAR(ДАННЫЕ!$F$1)=YEAR(ДАННЫЕ!$BZ1417),1,0),0)&amp;"u"&amp;D1417&amp;"z"&amp;IF(ДАННЫЕ!$CL1417&gt;0,IF(YEAR(ДАННЫЕ!$F$1)&gt;YEAR(ДАННЫЕ!$CL1417),11,12),0)</f>
        <v>03mf0zpihbeCD0g0dlav0kstb0PPc0x0n0u0z0</v>
      </c>
      <c r="K1417" s="28" t="str">
        <f ca="1">ДАННЫЕ!$I1417&amp;"x"&amp;B1417&amp;"w"&amp;IF(T1417+ДАННЫЕ!AD1417+ДАННЫЕ!AE1417+ДАННЫЕ!AF1417+ДАННЫЕ!AG1417+ДАННЫЕ!AH1417+ДАННЫЕ!$AL1417+ДАННЫЕ!AI1417+ДАННЫЕ!AJ1417+ДАННЫЕ!AK1417+ДАННЫЕ!AP1417+ДАННЫЕ!AQ1417+ДАННЫЕ!AR1417+ДАННЫЕ!$AM1417+ДАННЫЕ!$AN1417+ДАННЫЕ!AS1417+ДАННЫЕ!AT1417&gt;0,1,0)&amp;IF(OR(T1417=2,ДАННЫЕ!AD1417=2,ДАННЫЕ!AE1417=2,ДАННЫЕ!AF1417=2,ДАННЫЕ!AG1417=2,ДАННЫЕ!AH1417=2,ДАННЫЕ!$AL1417=2,ДАННЫЕ!AI1417=2,ДАННЫЕ!AJ1417=2,ДАННЫЕ!AK1417=2,ДАННЫЕ!AP1417=2,ДАННЫЕ!AQ1417=2,ДАННЫЕ!AR1417=2,ДАННЫЕ!$AM1417=2,ДАННЫЕ!$AN1417=2,ДАННЫЕ!AS1417=2,ДАННЫЕ!AT1417=2),2,0)&amp;"t"&amp;IF(T1417&gt;0,"1"&amp;T1417,"00")&amp;"f"&amp;IF(ДАННЫЕ!$AC1417,"1"&amp;ДАННЫЕ!$AC1417,"00")&amp;"b"&amp;IF(ДАННЫЕ!$AD1417,"1"&amp;ДАННЫЕ!$AD1417,"00")&amp;"g"&amp;IF(ДАННЫЕ!$AF1417,"1"&amp;ДАННЫЕ!$AF1417,"00")&amp;"c"&amp;IF(ДАННЫЕ!$AG1417,"1"&amp;ДАННЫЕ!$AG1417,"00")&amp;"i"&amp;IF(ДАННЫЕ!$AH1417,"1"&amp;ДАННЫЕ!$AH1417,"00")&amp;"r"&amp;IF(ДАННЫЕ!$AL1417,"1"&amp;ДАННЫЕ!$AL1417,"00")&amp;"m"&amp;IF(ДАННЫЕ!$AI1417,"1"&amp;ДАННЫЕ!$AI1417,"00")&amp;"hS"&amp;IF(ДАННЫЕ!$AJ1417,"1"&amp;ДАННЫЕ!$AJ1417,"00")&amp;"hZ"&amp;IF(ДАННЫЕ!$AK1417,"1"&amp;ДАННЫЕ!$AK1417,"00")&amp;"p"&amp;IF(ДАННЫЕ!$AP1417,"1"&amp;ДАННЫЕ!$AP1417,"00")&amp;"k"&amp;IF(ДАННЫЕ!$AQ1417,"1"&amp;ДАННЫЕ!$AQ1417,"00")&amp;"z"&amp;IF(ДАННЫЕ!$AR1417,"1"&amp;ДАННЫЕ!$AR1417,"00")&amp;"j"&amp;IF(ДАННЫЕ!$AM1417,"1"&amp;ДАННЫЕ!$AM1417,"00")&amp;"n"&amp;IF(ДАННЫЕ!$AN1417,"1"&amp;ДАННЫЕ!$AN1417,"00")&amp;"E"&amp;ДАННЫЕ!BI1417&amp;"L"&amp;ДАННЫЕ!AO1417&amp;"h"&amp;IF(ДАННЫЕ!$AU1417&gt;0,1,0)&amp;"v"&amp;IF(ДАННЫЕ!$AW1417&gt;0,1,0)&amp;"a"&amp;IF(ДАННЫЕ!$AS1417,"1"&amp;ДАННЫЕ!$AS1417,"00")&amp;"s"&amp;IF(ДАННЫЕ!$AT1417,"1"&amp;ДАННЫЕ!$AT1417,"00")&amp;"u"&amp;IF(ДАННЫЕ!$CJ1417&gt;0,1,0)&amp;"y"&amp;B1417&amp;"d"&amp;H1417&amp;"e"&amp;F1417&amp;G1417</f>
        <v>x0w00t00f00b00g00c00i00r00m00hS00hZ00p00k00z00j00n00ELh0v0a00s00u0y0de</v>
      </c>
      <c r="L1417" s="28" t="str">
        <f ca="1">ДАННЫЕ!$I1417&amp;"VN"&amp;IF(ДАННЫЕ!AW1417&gt;0,11,10)&amp;"CD"&amp;IF(ДАННЫЕ!BF1417&gt;500,16,IF(ДАННЫЕ!BF1417&gt;350,15,IF(ДАННЫЕ!BF1417&gt;=200,14,IF(ДАННЫЕ!BF1417&gt;=100,13,IF(ДАННЫЕ!BF1417&gt;=50,12,IF(ДАННЫЕ!BF1417&gt;0,11,10))))))&amp;"AR"&amp;IF(ДАННЫЕ!BX1417&gt;0,1,0)&amp;"GD"&amp;B1417&amp;"VV"&amp;IF(E1417&gt;=5,IF(E1417&lt;18,1,0),0)</f>
        <v>VN10CD10AR0GD0VV0</v>
      </c>
      <c r="M1417" s="28" t="str">
        <f>ДАННЫЕ!$I1417&amp;"b"&amp;ДАННЫЕ!$BI1417&amp;"r"&amp;ДАННЫЕ!$BJ1417&amp;"CD"&amp;IF(ДАННЫЕ!BF1417&gt;0,IF(ДАННЫЕ!BF1417&lt;200,1,IF(ДАННЫЕ!BF1417&lt;350,2,3)),0)&amp;"h"&amp;IF(ДАННЫЕ!$BK1417+ДАННЫЕ!$BL1417+ДАННЫЕ!$BM1417&gt;0,1,0)&amp;"x"&amp;ДАННЫЕ!$BK1417&amp;"y"&amp;ДАННЫЕ!$BL1417&amp;"z"&amp;ДАННЫЕ!$BM1417&amp;"c"&amp;IF(ДАННЫЕ!$BK1417+ДАННЫЕ!$BL1417+ДАННЫЕ!$BM1417=3,1,0)&amp;"a"&amp;IF(ДАННЫЕ!$BQ1417+ДАННЫЕ!$BR1417&gt;0,1,0)&amp;"d"&amp;ДАННЫЕ!$BQ1417&amp;"v"&amp;ДАННЫЕ!$BR1417&amp;"p"&amp;ДАННЫЕ!$BS1417&amp;"n"&amp;ДАННЫЕ!$BU1417&amp;"t"&amp;ДАННЫЕ!$BV1417&amp;"o"&amp;ДАННЫЕ!$BT1417&amp;"l"&amp;IF(ДАННЫЕ!$BN1417&gt;0,1,0)&amp;ДАННЫЕ!$BN1417&amp;"g"&amp;ДАННЫЕ!$BO1417&amp;"s"&amp;ДАННЫЕ!$BP1417&amp;"DZ"&amp;IF(ДАННЫЕ!B1417-ДАННЫЕ!G1417 &lt; 60,IF(ДАННЫЕ!B1417-ДАННЫЕ!G1417 &gt;= 0,1,0),0)&amp;"u"&amp;IF(ДАННЫЕ!$CJ1417&gt;0,1,0)</f>
        <v>brCD0h0xyzc0a0dvpntol0gsDZ1u0</v>
      </c>
      <c r="N1417" s="28" t="str">
        <f ca="1">ДАННЫЕ!$F1417&amp;ДАННЫЕ!$I1417&amp;"g"&amp;B1417&amp;"cf"&amp;D1417&amp;"a"&amp;IF(ДАННЫЕ!$BX1417&gt;0,1,0)&amp;IF(ДАННЫЕ!$BF1417&gt;500,1,IF(ДАННЫЕ!$BF1417&gt;350,2,IF(ДАННЫЕ!$BF1417&gt;=200,3,IF(ДАННЫЕ!$BF1417&gt;=100,4,IF(ДАННЫЕ!$BF1417&gt;=50,5,IF(ДАННЫЕ!$BF1417&lt;50,6,0))))))&amp;"AR"&amp;IF(DATEDIF(ДАННЫЕ!$BX1417,ДАННЫЕ!$F$1,"y")&gt;1,1,0)&amp;"VG"&amp;IF(ДАННЫЕ!$BH1417="0",1,0)&amp;"o"&amp;IF(T1417+ДАННЫЕ!$AF1417+ДАННЫЕ!$AG1417+ДАННЫЕ!$AH1417+ДАННЫЕ!$AI1417+ДАННЫЕ!$AJ1417+ДАННЫЕ!$AP1417+ДАННЫЕ!$AQ1417+ДАННЫЕ!$AR1417+ДАННЫЕ!$AU1417+ДАННЫЕ!$AW1417+ДАННЫЕ!$AS1417+ДАННЫЕ!$AT1417&gt;0,1,0)&amp;"x"&amp;ДАННЫЕ!$AG1417&amp;"p"&amp;IF(ДАННЫЕ!$BY1417&gt;0,1,0)&amp;"v"&amp;IF(ДАННЫЕ!$BZ1417&gt;0,1,0)&amp;"n"&amp;ДАННЫЕ!$CA1417&amp;"t"&amp;ДАННЫЕ!$AY1417&amp;"k"&amp;ДАННЫЕ!$CB1417&amp;"q"&amp;ДАННЫЕ!$CC1417&amp;"w"&amp;ДАННЫЕ!$CD1417&amp;"e"&amp;ДАННЫЕ!$CE1417&amp;"m"&amp;ДАННЫЕ!$CF1417&amp;"c"&amp;ДАННЫЕ!$CG1417&amp;"z"&amp;ДАННЫЕ!$CH1417&amp;"d"&amp;IF(H1417=4,1,0)&amp;"s"&amp;IF(ДАННЫЕ!$J1417=1,0,1)&amp;"u"&amp;IF(ДАННЫЕ!$CJ1417&gt;0,1,0)</f>
        <v>g0cf0a06AR1VG0o0xp0v0ntkqwemczd0s1u0</v>
      </c>
      <c r="O1417" s="28" t="str">
        <f>ДАННЫЕ!$I1417&amp;"g"&amp;B1417&amp;A1417&amp;"f"&amp;P1417&amp;"c"&amp;IF(ДАННЫЕ!$U1417&gt;0,1,0)&amp;"s"&amp;IF(ДАННЫЕ!$Q1417&gt;0,IF(YEAR(ДАННЫЕ!$F$1)=YEAR(ДАННЫЕ!$Q1417),IF(MONTH(ДАННЫЕ!$F$1)=MONTH(ДАННЫЕ!$Q1417),111,11),1),0)&amp;"i"&amp;IF(ДАННЫЕ!$R1417+ДАННЫЕ!$S1417+ДАННЫЕ!$T1417=0,0,1)&amp;"h"&amp;IF(ДАННЫЕ!$P1417&gt;0,1,0)&amp;"p"&amp;IF(ДАННЫЕ!$CI1417&gt;0,IF(YEAR(ДАННЫЕ!$F$1)=YEAR(ДАННЫЕ!$CI1417),IF(MONTH(ДАННЫЕ!$F$1)=MONTH(ДАННЫЕ!$CI1417),111,11),1),0)&amp;"d"&amp;IF(ДАННЫЕ!$CJ1417&gt;0,IF(YEAR(ДАННЫЕ!$F$1)=YEAR(ДАННЫЕ!$CJ1417),IF(MONTH(ДАННЫЕ!$F$1)=MONTH(ДАННЫЕ!$CJ1417),111,11),1),0)&amp;"o"&amp;IF(ДАННЫЕ!$CK1417&gt;0,IF(MONTH(ДАННЫЕ!$F$1)=MONTH(ДАННЫЕ!$CK1417),111,11),0)&amp;"v"&amp;IF(ДАННЫЕ!$BE1417&gt;0,IF(MONTH(ДАННЫЕ!$F$1)=MONTH(ДАННЫЕ!$BE1417),111,11),0)</f>
        <v>g00f0c0s0i0h0p0d0o0v0</v>
      </c>
      <c r="P1417" s="15">
        <f t="shared" si="68"/>
        <v>0</v>
      </c>
      <c r="Q1417" s="15">
        <f>IF(ДАННЫЕ!$F$1&gt;ДАННЫЕ!$N1417,IF(YEAR(ДАННЫЕ!$F$1)=YEAR(ДАННЫЕ!M1417),1,0),0)</f>
        <v>0</v>
      </c>
      <c r="R1417" s="15">
        <f>IF(ДАННЫЕ!$F$1&gt;ДАННЫЕ!$N1417,IF(YEAR(ДАННЫЕ!$F$1)=YEAR(ДАННЫЕ!N1417),1,0),0)</f>
        <v>0</v>
      </c>
      <c r="S1417" s="15">
        <f>IF(ДАННЫЕ!$AA1417="2А",1,IF(ДАННЫЕ!$AA1417="2Б",2,IF(ДАННЫЕ!$AA1417="2В",3,IF(ДАННЫЕ!$AA1417=3,4,IF(ДАННЫЕ!$AA1417="4А",5,IF(ДАННЫЕ!$AA1417="4Б",6,IF(ДАННЫЕ!$AA1417="4В",7,IF(ДАННЫЕ!$AA1417=5,8,0))))))))</f>
        <v>0</v>
      </c>
      <c r="T1417" s="15">
        <f>IF(OR(ДАННЫЕ!$AC1417=2,ДАННЫЕ!$AD1417=2,ДАННЫЕ!$AE1417=2),2,IF(OR(ДАННЫЕ!$AC1417=1,ДАННЫЕ!$AD1417=1,ДАННЫЕ!$AE1417=1),1,0))</f>
        <v>0</v>
      </c>
    </row>
    <row r="1418" spans="1:20" x14ac:dyDescent="0.2">
      <c r="A1418" s="78">
        <f>IF(B1418&gt;0,IF(MONTH(ДАННЫЕ!$F$1)=MONTH(ДАННЫЕ!$B1418),1,0),0)</f>
        <v>0</v>
      </c>
      <c r="B1418" s="14">
        <f>IF(ДАННЫЕ!$B1418&gt;0,IF(YEAR(ДАННЫЕ!$F$1)=YEAR(ДАННЫЕ!$B1418),1,0),0)</f>
        <v>0</v>
      </c>
      <c r="C1418" s="14">
        <f>IF(ДАННЫЕ!$CM1418&gt;0,IF(YEAR(ДАННЫЕ!$F$1)=YEAR(ДАННЫЕ!$CM1418),1,0),0)</f>
        <v>0</v>
      </c>
      <c r="D1418" s="14">
        <f>IF(ДАННЫЕ!$CJ1418&gt;0,IF(ДАННЫЕ!$CL1418&gt;ДАННЫЕ!$F$1,1,IF(ДАННЫЕ!$CL1418&gt;0,0,1)),0)</f>
        <v>0</v>
      </c>
      <c r="E1418" s="43" t="str">
        <f ca="1">IF(ДАННЫЕ!$F$1&gt;0,IF(ДАННЫЕ!$G1418&gt;0,DATEDIF(ДАННЫЕ!$G1418,ДАННЫЕ!$F$1,"y"),""),IF(ДАННЫЕ!$G1418&gt;0,DATEDIF(ДАННЫЕ!$G1418,TODAY(),"y"),""))</f>
        <v/>
      </c>
      <c r="F1418" s="43" t="str">
        <f xml:space="preserve"> IF(ДАННЫЕ!$F1418="М",IF(E1418&gt;=18,IF(E1418&lt;60,1,""),""),"")&amp;IF(ДАННЫЕ!$F1418="Ж",IF(E1418&gt;=18,IF(E1418&lt;55,1,""),""),"")</f>
        <v/>
      </c>
      <c r="G1418" s="43" t="str">
        <f xml:space="preserve"> IF(ДАННЫЕ!$F1418="М",IF(E1418&gt;=60,2,""),"")&amp;IF(ДАННЫЕ!$F1418="Ж",IF(E1418&gt;=55,2,""),"")</f>
        <v/>
      </c>
      <c r="H1418" s="43" t="str">
        <f t="shared" ca="1" si="66"/>
        <v/>
      </c>
      <c r="I1418" s="43" t="str">
        <f t="shared" ca="1" si="67"/>
        <v>03</v>
      </c>
      <c r="J1418" s="28" t="str">
        <f ca="1">ДАННЫЕ!$F1418&amp;H1418&amp;I1418&amp;ДАННЫЕ!$I1418&amp;"m"&amp;IF(ДАННЫЕ!$I1418&gt;0,IF(ДАННЫЕ!$J1418&gt;0,0,1),"")&amp;"f"&amp;IF(ДАННЫЕ!$R1418&gt;0,IF(YEAR(ДАННЫЕ!$F$1)=YEAR(ДАННЫЕ!$R1418),1,0),0)&amp;"z"&amp;ДАННЫЕ!$R1418&amp;"p"&amp;ДАННЫЕ!$S1418&amp;"i"&amp;ДАННЫЕ!$T1418&amp;"h"&amp;ДАННЫЕ!$K1418&amp;"be"&amp;ДАННЫЕ!$BI1418&amp;"CD"&amp;IF(ДАННЫЕ!BF1418&gt;500,4,IF(ДАННЫЕ!BF1418&gt;350,3,IF(ДАННЫЕ!BF1418&gt;200,2,IF(ДАННЫЕ!BF1418&gt;0,1,0))))&amp;"g"&amp;B1418&amp;"d"&amp;H1418&amp;"l"&amp;ДАННЫЕ!AT1418&amp;"a"&amp;ДАННЫЕ!$V1418&amp;"v"&amp;R1418&amp;"k"&amp;ДАННЫЕ!$U1418&amp;"s"&amp;ДАННЫЕ!$Y1418&amp;"t"&amp;ДАННЫЕ!$X1418&amp;"b"&amp;IF(ДАННЫЕ!$Q1418&gt;1,1,0)&amp;"PP"&amp;ДАННЫЕ!Z1418&amp;"c"&amp;S1418&amp;"x"&amp;IF(ДАННЫЕ!$BY1418&gt;0,IF(YEAR(ДАННЫЕ!$F$1)=YEAR(ДАННЫЕ!$BY1418),1,0),0)&amp;"n"&amp;IF(ДАННЫЕ!$BZ1418&gt;0,IF(YEAR(ДАННЫЕ!$F$1)=YEAR(ДАННЫЕ!$BZ1418),1,0),0)&amp;"u"&amp;D1418&amp;"z"&amp;IF(ДАННЫЕ!$CL1418&gt;0,IF(YEAR(ДАННЫЕ!$F$1)&gt;YEAR(ДАННЫЕ!$CL1418),11,12),0)</f>
        <v>03mf0zpihbeCD0g0dlav0kstb0PPc0x0n0u0z0</v>
      </c>
      <c r="K1418" s="28" t="str">
        <f ca="1">ДАННЫЕ!$I1418&amp;"x"&amp;B1418&amp;"w"&amp;IF(T1418+ДАННЫЕ!AD1418+ДАННЫЕ!AE1418+ДАННЫЕ!AF1418+ДАННЫЕ!AG1418+ДАННЫЕ!AH1418+ДАННЫЕ!$AL1418+ДАННЫЕ!AI1418+ДАННЫЕ!AJ1418+ДАННЫЕ!AK1418+ДАННЫЕ!AP1418+ДАННЫЕ!AQ1418+ДАННЫЕ!AR1418+ДАННЫЕ!$AM1418+ДАННЫЕ!$AN1418+ДАННЫЕ!AS1418+ДАННЫЕ!AT1418&gt;0,1,0)&amp;IF(OR(T1418=2,ДАННЫЕ!AD1418=2,ДАННЫЕ!AE1418=2,ДАННЫЕ!AF1418=2,ДАННЫЕ!AG1418=2,ДАННЫЕ!AH1418=2,ДАННЫЕ!$AL1418=2,ДАННЫЕ!AI1418=2,ДАННЫЕ!AJ1418=2,ДАННЫЕ!AK1418=2,ДАННЫЕ!AP1418=2,ДАННЫЕ!AQ1418=2,ДАННЫЕ!AR1418=2,ДАННЫЕ!$AM1418=2,ДАННЫЕ!$AN1418=2,ДАННЫЕ!AS1418=2,ДАННЫЕ!AT1418=2),2,0)&amp;"t"&amp;IF(T1418&gt;0,"1"&amp;T1418,"00")&amp;"f"&amp;IF(ДАННЫЕ!$AC1418,"1"&amp;ДАННЫЕ!$AC1418,"00")&amp;"b"&amp;IF(ДАННЫЕ!$AD1418,"1"&amp;ДАННЫЕ!$AD1418,"00")&amp;"g"&amp;IF(ДАННЫЕ!$AF1418,"1"&amp;ДАННЫЕ!$AF1418,"00")&amp;"c"&amp;IF(ДАННЫЕ!$AG1418,"1"&amp;ДАННЫЕ!$AG1418,"00")&amp;"i"&amp;IF(ДАННЫЕ!$AH1418,"1"&amp;ДАННЫЕ!$AH1418,"00")&amp;"r"&amp;IF(ДАННЫЕ!$AL1418,"1"&amp;ДАННЫЕ!$AL1418,"00")&amp;"m"&amp;IF(ДАННЫЕ!$AI1418,"1"&amp;ДАННЫЕ!$AI1418,"00")&amp;"hS"&amp;IF(ДАННЫЕ!$AJ1418,"1"&amp;ДАННЫЕ!$AJ1418,"00")&amp;"hZ"&amp;IF(ДАННЫЕ!$AK1418,"1"&amp;ДАННЫЕ!$AK1418,"00")&amp;"p"&amp;IF(ДАННЫЕ!$AP1418,"1"&amp;ДАННЫЕ!$AP1418,"00")&amp;"k"&amp;IF(ДАННЫЕ!$AQ1418,"1"&amp;ДАННЫЕ!$AQ1418,"00")&amp;"z"&amp;IF(ДАННЫЕ!$AR1418,"1"&amp;ДАННЫЕ!$AR1418,"00")&amp;"j"&amp;IF(ДАННЫЕ!$AM1418,"1"&amp;ДАННЫЕ!$AM1418,"00")&amp;"n"&amp;IF(ДАННЫЕ!$AN1418,"1"&amp;ДАННЫЕ!$AN1418,"00")&amp;"E"&amp;ДАННЫЕ!BI1418&amp;"L"&amp;ДАННЫЕ!AO1418&amp;"h"&amp;IF(ДАННЫЕ!$AU1418&gt;0,1,0)&amp;"v"&amp;IF(ДАННЫЕ!$AW1418&gt;0,1,0)&amp;"a"&amp;IF(ДАННЫЕ!$AS1418,"1"&amp;ДАННЫЕ!$AS1418,"00")&amp;"s"&amp;IF(ДАННЫЕ!$AT1418,"1"&amp;ДАННЫЕ!$AT1418,"00")&amp;"u"&amp;IF(ДАННЫЕ!$CJ1418&gt;0,1,0)&amp;"y"&amp;B1418&amp;"d"&amp;H1418&amp;"e"&amp;F1418&amp;G1418</f>
        <v>x0w00t00f00b00g00c00i00r00m00hS00hZ00p00k00z00j00n00ELh0v0a00s00u0y0de</v>
      </c>
      <c r="L1418" s="28" t="str">
        <f ca="1">ДАННЫЕ!$I1418&amp;"VN"&amp;IF(ДАННЫЕ!AW1418&gt;0,11,10)&amp;"CD"&amp;IF(ДАННЫЕ!BF1418&gt;500,16,IF(ДАННЫЕ!BF1418&gt;350,15,IF(ДАННЫЕ!BF1418&gt;=200,14,IF(ДАННЫЕ!BF1418&gt;=100,13,IF(ДАННЫЕ!BF1418&gt;=50,12,IF(ДАННЫЕ!BF1418&gt;0,11,10))))))&amp;"AR"&amp;IF(ДАННЫЕ!BX1418&gt;0,1,0)&amp;"GD"&amp;B1418&amp;"VV"&amp;IF(E1418&gt;=5,IF(E1418&lt;18,1,0),0)</f>
        <v>VN10CD10AR0GD0VV0</v>
      </c>
      <c r="M1418" s="28" t="str">
        <f>ДАННЫЕ!$I1418&amp;"b"&amp;ДАННЫЕ!$BI1418&amp;"r"&amp;ДАННЫЕ!$BJ1418&amp;"CD"&amp;IF(ДАННЫЕ!BF1418&gt;0,IF(ДАННЫЕ!BF1418&lt;200,1,IF(ДАННЫЕ!BF1418&lt;350,2,3)),0)&amp;"h"&amp;IF(ДАННЫЕ!$BK1418+ДАННЫЕ!$BL1418+ДАННЫЕ!$BM1418&gt;0,1,0)&amp;"x"&amp;ДАННЫЕ!$BK1418&amp;"y"&amp;ДАННЫЕ!$BL1418&amp;"z"&amp;ДАННЫЕ!$BM1418&amp;"c"&amp;IF(ДАННЫЕ!$BK1418+ДАННЫЕ!$BL1418+ДАННЫЕ!$BM1418=3,1,0)&amp;"a"&amp;IF(ДАННЫЕ!$BQ1418+ДАННЫЕ!$BR1418&gt;0,1,0)&amp;"d"&amp;ДАННЫЕ!$BQ1418&amp;"v"&amp;ДАННЫЕ!$BR1418&amp;"p"&amp;ДАННЫЕ!$BS1418&amp;"n"&amp;ДАННЫЕ!$BU1418&amp;"t"&amp;ДАННЫЕ!$BV1418&amp;"o"&amp;ДАННЫЕ!$BT1418&amp;"l"&amp;IF(ДАННЫЕ!$BN1418&gt;0,1,0)&amp;ДАННЫЕ!$BN1418&amp;"g"&amp;ДАННЫЕ!$BO1418&amp;"s"&amp;ДАННЫЕ!$BP1418&amp;"DZ"&amp;IF(ДАННЫЕ!B1418-ДАННЫЕ!G1418 &lt; 60,IF(ДАННЫЕ!B1418-ДАННЫЕ!G1418 &gt;= 0,1,0),0)&amp;"u"&amp;IF(ДАННЫЕ!$CJ1418&gt;0,1,0)</f>
        <v>brCD0h0xyzc0a0dvpntol0gsDZ1u0</v>
      </c>
      <c r="N1418" s="28" t="str">
        <f ca="1">ДАННЫЕ!$F1418&amp;ДАННЫЕ!$I1418&amp;"g"&amp;B1418&amp;"cf"&amp;D1418&amp;"a"&amp;IF(ДАННЫЕ!$BX1418&gt;0,1,0)&amp;IF(ДАННЫЕ!$BF1418&gt;500,1,IF(ДАННЫЕ!$BF1418&gt;350,2,IF(ДАННЫЕ!$BF1418&gt;=200,3,IF(ДАННЫЕ!$BF1418&gt;=100,4,IF(ДАННЫЕ!$BF1418&gt;=50,5,IF(ДАННЫЕ!$BF1418&lt;50,6,0))))))&amp;"AR"&amp;IF(DATEDIF(ДАННЫЕ!$BX1418,ДАННЫЕ!$F$1,"y")&gt;1,1,0)&amp;"VG"&amp;IF(ДАННЫЕ!$BH1418="0",1,0)&amp;"o"&amp;IF(T1418+ДАННЫЕ!$AF1418+ДАННЫЕ!$AG1418+ДАННЫЕ!$AH1418+ДАННЫЕ!$AI1418+ДАННЫЕ!$AJ1418+ДАННЫЕ!$AP1418+ДАННЫЕ!$AQ1418+ДАННЫЕ!$AR1418+ДАННЫЕ!$AU1418+ДАННЫЕ!$AW1418+ДАННЫЕ!$AS1418+ДАННЫЕ!$AT1418&gt;0,1,0)&amp;"x"&amp;ДАННЫЕ!$AG1418&amp;"p"&amp;IF(ДАННЫЕ!$BY1418&gt;0,1,0)&amp;"v"&amp;IF(ДАННЫЕ!$BZ1418&gt;0,1,0)&amp;"n"&amp;ДАННЫЕ!$CA1418&amp;"t"&amp;ДАННЫЕ!$AY1418&amp;"k"&amp;ДАННЫЕ!$CB1418&amp;"q"&amp;ДАННЫЕ!$CC1418&amp;"w"&amp;ДАННЫЕ!$CD1418&amp;"e"&amp;ДАННЫЕ!$CE1418&amp;"m"&amp;ДАННЫЕ!$CF1418&amp;"c"&amp;ДАННЫЕ!$CG1418&amp;"z"&amp;ДАННЫЕ!$CH1418&amp;"d"&amp;IF(H1418=4,1,0)&amp;"s"&amp;IF(ДАННЫЕ!$J1418=1,0,1)&amp;"u"&amp;IF(ДАННЫЕ!$CJ1418&gt;0,1,0)</f>
        <v>g0cf0a06AR1VG0o0xp0v0ntkqwemczd0s1u0</v>
      </c>
      <c r="O1418" s="28" t="str">
        <f>ДАННЫЕ!$I1418&amp;"g"&amp;B1418&amp;A1418&amp;"f"&amp;P1418&amp;"c"&amp;IF(ДАННЫЕ!$U1418&gt;0,1,0)&amp;"s"&amp;IF(ДАННЫЕ!$Q1418&gt;0,IF(YEAR(ДАННЫЕ!$F$1)=YEAR(ДАННЫЕ!$Q1418),IF(MONTH(ДАННЫЕ!$F$1)=MONTH(ДАННЫЕ!$Q1418),111,11),1),0)&amp;"i"&amp;IF(ДАННЫЕ!$R1418+ДАННЫЕ!$S1418+ДАННЫЕ!$T1418=0,0,1)&amp;"h"&amp;IF(ДАННЫЕ!$P1418&gt;0,1,0)&amp;"p"&amp;IF(ДАННЫЕ!$CI1418&gt;0,IF(YEAR(ДАННЫЕ!$F$1)=YEAR(ДАННЫЕ!$CI1418),IF(MONTH(ДАННЫЕ!$F$1)=MONTH(ДАННЫЕ!$CI1418),111,11),1),0)&amp;"d"&amp;IF(ДАННЫЕ!$CJ1418&gt;0,IF(YEAR(ДАННЫЕ!$F$1)=YEAR(ДАННЫЕ!$CJ1418),IF(MONTH(ДАННЫЕ!$F$1)=MONTH(ДАННЫЕ!$CJ1418),111,11),1),0)&amp;"o"&amp;IF(ДАННЫЕ!$CK1418&gt;0,IF(MONTH(ДАННЫЕ!$F$1)=MONTH(ДАННЫЕ!$CK1418),111,11),0)&amp;"v"&amp;IF(ДАННЫЕ!$BE1418&gt;0,IF(MONTH(ДАННЫЕ!$F$1)=MONTH(ДАННЫЕ!$BE1418),111,11),0)</f>
        <v>g00f0c0s0i0h0p0d0o0v0</v>
      </c>
      <c r="P1418" s="15">
        <f t="shared" si="68"/>
        <v>0</v>
      </c>
      <c r="Q1418" s="15">
        <f>IF(ДАННЫЕ!$F$1&gt;ДАННЫЕ!$N1418,IF(YEAR(ДАННЫЕ!$F$1)=YEAR(ДАННЫЕ!M1418),1,0),0)</f>
        <v>0</v>
      </c>
      <c r="R1418" s="15">
        <f>IF(ДАННЫЕ!$F$1&gt;ДАННЫЕ!$N1418,IF(YEAR(ДАННЫЕ!$F$1)=YEAR(ДАННЫЕ!N1418),1,0),0)</f>
        <v>0</v>
      </c>
      <c r="S1418" s="15">
        <f>IF(ДАННЫЕ!$AA1418="2А",1,IF(ДАННЫЕ!$AA1418="2Б",2,IF(ДАННЫЕ!$AA1418="2В",3,IF(ДАННЫЕ!$AA1418=3,4,IF(ДАННЫЕ!$AA1418="4А",5,IF(ДАННЫЕ!$AA1418="4Б",6,IF(ДАННЫЕ!$AA1418="4В",7,IF(ДАННЫЕ!$AA1418=5,8,0))))))))</f>
        <v>0</v>
      </c>
      <c r="T1418" s="15">
        <f>IF(OR(ДАННЫЕ!$AC1418=2,ДАННЫЕ!$AD1418=2,ДАННЫЕ!$AE1418=2),2,IF(OR(ДАННЫЕ!$AC1418=1,ДАННЫЕ!$AD1418=1,ДАННЫЕ!$AE1418=1),1,0))</f>
        <v>0</v>
      </c>
    </row>
    <row r="1419" spans="1:20" x14ac:dyDescent="0.2">
      <c r="A1419" s="78">
        <f>IF(B1419&gt;0,IF(MONTH(ДАННЫЕ!$F$1)=MONTH(ДАННЫЕ!$B1419),1,0),0)</f>
        <v>0</v>
      </c>
      <c r="B1419" s="14">
        <f>IF(ДАННЫЕ!$B1419&gt;0,IF(YEAR(ДАННЫЕ!$F$1)=YEAR(ДАННЫЕ!$B1419),1,0),0)</f>
        <v>0</v>
      </c>
      <c r="C1419" s="14">
        <f>IF(ДАННЫЕ!$CM1419&gt;0,IF(YEAR(ДАННЫЕ!$F$1)=YEAR(ДАННЫЕ!$CM1419),1,0),0)</f>
        <v>0</v>
      </c>
      <c r="D1419" s="14">
        <f>IF(ДАННЫЕ!$CJ1419&gt;0,IF(ДАННЫЕ!$CL1419&gt;ДАННЫЕ!$F$1,1,IF(ДАННЫЕ!$CL1419&gt;0,0,1)),0)</f>
        <v>0</v>
      </c>
      <c r="E1419" s="43" t="str">
        <f ca="1">IF(ДАННЫЕ!$F$1&gt;0,IF(ДАННЫЕ!$G1419&gt;0,DATEDIF(ДАННЫЕ!$G1419,ДАННЫЕ!$F$1,"y"),""),IF(ДАННЫЕ!$G1419&gt;0,DATEDIF(ДАННЫЕ!$G1419,TODAY(),"y"),""))</f>
        <v/>
      </c>
      <c r="F1419" s="43" t="str">
        <f xml:space="preserve"> IF(ДАННЫЕ!$F1419="М",IF(E1419&gt;=18,IF(E1419&lt;60,1,""),""),"")&amp;IF(ДАННЫЕ!$F1419="Ж",IF(E1419&gt;=18,IF(E1419&lt;55,1,""),""),"")</f>
        <v/>
      </c>
      <c r="G1419" s="43" t="str">
        <f xml:space="preserve"> IF(ДАННЫЕ!$F1419="М",IF(E1419&gt;=60,2,""),"")&amp;IF(ДАННЫЕ!$F1419="Ж",IF(E1419&gt;=55,2,""),"")</f>
        <v/>
      </c>
      <c r="H1419" s="43" t="str">
        <f t="shared" ca="1" si="66"/>
        <v/>
      </c>
      <c r="I1419" s="43" t="str">
        <f t="shared" ca="1" si="67"/>
        <v>03</v>
      </c>
      <c r="J1419" s="28" t="str">
        <f ca="1">ДАННЫЕ!$F1419&amp;H1419&amp;I1419&amp;ДАННЫЕ!$I1419&amp;"m"&amp;IF(ДАННЫЕ!$I1419&gt;0,IF(ДАННЫЕ!$J1419&gt;0,0,1),"")&amp;"f"&amp;IF(ДАННЫЕ!$R1419&gt;0,IF(YEAR(ДАННЫЕ!$F$1)=YEAR(ДАННЫЕ!$R1419),1,0),0)&amp;"z"&amp;ДАННЫЕ!$R1419&amp;"p"&amp;ДАННЫЕ!$S1419&amp;"i"&amp;ДАННЫЕ!$T1419&amp;"h"&amp;ДАННЫЕ!$K1419&amp;"be"&amp;ДАННЫЕ!$BI1419&amp;"CD"&amp;IF(ДАННЫЕ!BF1419&gt;500,4,IF(ДАННЫЕ!BF1419&gt;350,3,IF(ДАННЫЕ!BF1419&gt;200,2,IF(ДАННЫЕ!BF1419&gt;0,1,0))))&amp;"g"&amp;B1419&amp;"d"&amp;H1419&amp;"l"&amp;ДАННЫЕ!AT1419&amp;"a"&amp;ДАННЫЕ!$V1419&amp;"v"&amp;R1419&amp;"k"&amp;ДАННЫЕ!$U1419&amp;"s"&amp;ДАННЫЕ!$Y1419&amp;"t"&amp;ДАННЫЕ!$X1419&amp;"b"&amp;IF(ДАННЫЕ!$Q1419&gt;1,1,0)&amp;"PP"&amp;ДАННЫЕ!Z1419&amp;"c"&amp;S1419&amp;"x"&amp;IF(ДАННЫЕ!$BY1419&gt;0,IF(YEAR(ДАННЫЕ!$F$1)=YEAR(ДАННЫЕ!$BY1419),1,0),0)&amp;"n"&amp;IF(ДАННЫЕ!$BZ1419&gt;0,IF(YEAR(ДАННЫЕ!$F$1)=YEAR(ДАННЫЕ!$BZ1419),1,0),0)&amp;"u"&amp;D1419&amp;"z"&amp;IF(ДАННЫЕ!$CL1419&gt;0,IF(YEAR(ДАННЫЕ!$F$1)&gt;YEAR(ДАННЫЕ!$CL1419),11,12),0)</f>
        <v>03mf0zpihbeCD0g0dlav0kstb0PPc0x0n0u0z0</v>
      </c>
      <c r="K1419" s="28" t="str">
        <f ca="1">ДАННЫЕ!$I1419&amp;"x"&amp;B1419&amp;"w"&amp;IF(T1419+ДАННЫЕ!AD1419+ДАННЫЕ!AE1419+ДАННЫЕ!AF1419+ДАННЫЕ!AG1419+ДАННЫЕ!AH1419+ДАННЫЕ!$AL1419+ДАННЫЕ!AI1419+ДАННЫЕ!AJ1419+ДАННЫЕ!AK1419+ДАННЫЕ!AP1419+ДАННЫЕ!AQ1419+ДАННЫЕ!AR1419+ДАННЫЕ!$AM1419+ДАННЫЕ!$AN1419+ДАННЫЕ!AS1419+ДАННЫЕ!AT1419&gt;0,1,0)&amp;IF(OR(T1419=2,ДАННЫЕ!AD1419=2,ДАННЫЕ!AE1419=2,ДАННЫЕ!AF1419=2,ДАННЫЕ!AG1419=2,ДАННЫЕ!AH1419=2,ДАННЫЕ!$AL1419=2,ДАННЫЕ!AI1419=2,ДАННЫЕ!AJ1419=2,ДАННЫЕ!AK1419=2,ДАННЫЕ!AP1419=2,ДАННЫЕ!AQ1419=2,ДАННЫЕ!AR1419=2,ДАННЫЕ!$AM1419=2,ДАННЫЕ!$AN1419=2,ДАННЫЕ!AS1419=2,ДАННЫЕ!AT1419=2),2,0)&amp;"t"&amp;IF(T1419&gt;0,"1"&amp;T1419,"00")&amp;"f"&amp;IF(ДАННЫЕ!$AC1419,"1"&amp;ДАННЫЕ!$AC1419,"00")&amp;"b"&amp;IF(ДАННЫЕ!$AD1419,"1"&amp;ДАННЫЕ!$AD1419,"00")&amp;"g"&amp;IF(ДАННЫЕ!$AF1419,"1"&amp;ДАННЫЕ!$AF1419,"00")&amp;"c"&amp;IF(ДАННЫЕ!$AG1419,"1"&amp;ДАННЫЕ!$AG1419,"00")&amp;"i"&amp;IF(ДАННЫЕ!$AH1419,"1"&amp;ДАННЫЕ!$AH1419,"00")&amp;"r"&amp;IF(ДАННЫЕ!$AL1419,"1"&amp;ДАННЫЕ!$AL1419,"00")&amp;"m"&amp;IF(ДАННЫЕ!$AI1419,"1"&amp;ДАННЫЕ!$AI1419,"00")&amp;"hS"&amp;IF(ДАННЫЕ!$AJ1419,"1"&amp;ДАННЫЕ!$AJ1419,"00")&amp;"hZ"&amp;IF(ДАННЫЕ!$AK1419,"1"&amp;ДАННЫЕ!$AK1419,"00")&amp;"p"&amp;IF(ДАННЫЕ!$AP1419,"1"&amp;ДАННЫЕ!$AP1419,"00")&amp;"k"&amp;IF(ДАННЫЕ!$AQ1419,"1"&amp;ДАННЫЕ!$AQ1419,"00")&amp;"z"&amp;IF(ДАННЫЕ!$AR1419,"1"&amp;ДАННЫЕ!$AR1419,"00")&amp;"j"&amp;IF(ДАННЫЕ!$AM1419,"1"&amp;ДАННЫЕ!$AM1419,"00")&amp;"n"&amp;IF(ДАННЫЕ!$AN1419,"1"&amp;ДАННЫЕ!$AN1419,"00")&amp;"E"&amp;ДАННЫЕ!BI1419&amp;"L"&amp;ДАННЫЕ!AO1419&amp;"h"&amp;IF(ДАННЫЕ!$AU1419&gt;0,1,0)&amp;"v"&amp;IF(ДАННЫЕ!$AW1419&gt;0,1,0)&amp;"a"&amp;IF(ДАННЫЕ!$AS1419,"1"&amp;ДАННЫЕ!$AS1419,"00")&amp;"s"&amp;IF(ДАННЫЕ!$AT1419,"1"&amp;ДАННЫЕ!$AT1419,"00")&amp;"u"&amp;IF(ДАННЫЕ!$CJ1419&gt;0,1,0)&amp;"y"&amp;B1419&amp;"d"&amp;H1419&amp;"e"&amp;F1419&amp;G1419</f>
        <v>x0w00t00f00b00g00c00i00r00m00hS00hZ00p00k00z00j00n00ELh0v0a00s00u0y0de</v>
      </c>
      <c r="L1419" s="28" t="str">
        <f ca="1">ДАННЫЕ!$I1419&amp;"VN"&amp;IF(ДАННЫЕ!AW1419&gt;0,11,10)&amp;"CD"&amp;IF(ДАННЫЕ!BF1419&gt;500,16,IF(ДАННЫЕ!BF1419&gt;350,15,IF(ДАННЫЕ!BF1419&gt;=200,14,IF(ДАННЫЕ!BF1419&gt;=100,13,IF(ДАННЫЕ!BF1419&gt;=50,12,IF(ДАННЫЕ!BF1419&gt;0,11,10))))))&amp;"AR"&amp;IF(ДАННЫЕ!BX1419&gt;0,1,0)&amp;"GD"&amp;B1419&amp;"VV"&amp;IF(E1419&gt;=5,IF(E1419&lt;18,1,0),0)</f>
        <v>VN10CD10AR0GD0VV0</v>
      </c>
      <c r="M1419" s="28" t="str">
        <f>ДАННЫЕ!$I1419&amp;"b"&amp;ДАННЫЕ!$BI1419&amp;"r"&amp;ДАННЫЕ!$BJ1419&amp;"CD"&amp;IF(ДАННЫЕ!BF1419&gt;0,IF(ДАННЫЕ!BF1419&lt;200,1,IF(ДАННЫЕ!BF1419&lt;350,2,3)),0)&amp;"h"&amp;IF(ДАННЫЕ!$BK1419+ДАННЫЕ!$BL1419+ДАННЫЕ!$BM1419&gt;0,1,0)&amp;"x"&amp;ДАННЫЕ!$BK1419&amp;"y"&amp;ДАННЫЕ!$BL1419&amp;"z"&amp;ДАННЫЕ!$BM1419&amp;"c"&amp;IF(ДАННЫЕ!$BK1419+ДАННЫЕ!$BL1419+ДАННЫЕ!$BM1419=3,1,0)&amp;"a"&amp;IF(ДАННЫЕ!$BQ1419+ДАННЫЕ!$BR1419&gt;0,1,0)&amp;"d"&amp;ДАННЫЕ!$BQ1419&amp;"v"&amp;ДАННЫЕ!$BR1419&amp;"p"&amp;ДАННЫЕ!$BS1419&amp;"n"&amp;ДАННЫЕ!$BU1419&amp;"t"&amp;ДАННЫЕ!$BV1419&amp;"o"&amp;ДАННЫЕ!$BT1419&amp;"l"&amp;IF(ДАННЫЕ!$BN1419&gt;0,1,0)&amp;ДАННЫЕ!$BN1419&amp;"g"&amp;ДАННЫЕ!$BO1419&amp;"s"&amp;ДАННЫЕ!$BP1419&amp;"DZ"&amp;IF(ДАННЫЕ!B1419-ДАННЫЕ!G1419 &lt; 60,IF(ДАННЫЕ!B1419-ДАННЫЕ!G1419 &gt;= 0,1,0),0)&amp;"u"&amp;IF(ДАННЫЕ!$CJ1419&gt;0,1,0)</f>
        <v>brCD0h0xyzc0a0dvpntol0gsDZ1u0</v>
      </c>
      <c r="N1419" s="28" t="str">
        <f ca="1">ДАННЫЕ!$F1419&amp;ДАННЫЕ!$I1419&amp;"g"&amp;B1419&amp;"cf"&amp;D1419&amp;"a"&amp;IF(ДАННЫЕ!$BX1419&gt;0,1,0)&amp;IF(ДАННЫЕ!$BF1419&gt;500,1,IF(ДАННЫЕ!$BF1419&gt;350,2,IF(ДАННЫЕ!$BF1419&gt;=200,3,IF(ДАННЫЕ!$BF1419&gt;=100,4,IF(ДАННЫЕ!$BF1419&gt;=50,5,IF(ДАННЫЕ!$BF1419&lt;50,6,0))))))&amp;"AR"&amp;IF(DATEDIF(ДАННЫЕ!$BX1419,ДАННЫЕ!$F$1,"y")&gt;1,1,0)&amp;"VG"&amp;IF(ДАННЫЕ!$BH1419="0",1,0)&amp;"o"&amp;IF(T1419+ДАННЫЕ!$AF1419+ДАННЫЕ!$AG1419+ДАННЫЕ!$AH1419+ДАННЫЕ!$AI1419+ДАННЫЕ!$AJ1419+ДАННЫЕ!$AP1419+ДАННЫЕ!$AQ1419+ДАННЫЕ!$AR1419+ДАННЫЕ!$AU1419+ДАННЫЕ!$AW1419+ДАННЫЕ!$AS1419+ДАННЫЕ!$AT1419&gt;0,1,0)&amp;"x"&amp;ДАННЫЕ!$AG1419&amp;"p"&amp;IF(ДАННЫЕ!$BY1419&gt;0,1,0)&amp;"v"&amp;IF(ДАННЫЕ!$BZ1419&gt;0,1,0)&amp;"n"&amp;ДАННЫЕ!$CA1419&amp;"t"&amp;ДАННЫЕ!$AY1419&amp;"k"&amp;ДАННЫЕ!$CB1419&amp;"q"&amp;ДАННЫЕ!$CC1419&amp;"w"&amp;ДАННЫЕ!$CD1419&amp;"e"&amp;ДАННЫЕ!$CE1419&amp;"m"&amp;ДАННЫЕ!$CF1419&amp;"c"&amp;ДАННЫЕ!$CG1419&amp;"z"&amp;ДАННЫЕ!$CH1419&amp;"d"&amp;IF(H1419=4,1,0)&amp;"s"&amp;IF(ДАННЫЕ!$J1419=1,0,1)&amp;"u"&amp;IF(ДАННЫЕ!$CJ1419&gt;0,1,0)</f>
        <v>g0cf0a06AR1VG0o0xp0v0ntkqwemczd0s1u0</v>
      </c>
      <c r="O1419" s="28" t="str">
        <f>ДАННЫЕ!$I1419&amp;"g"&amp;B1419&amp;A1419&amp;"f"&amp;P1419&amp;"c"&amp;IF(ДАННЫЕ!$U1419&gt;0,1,0)&amp;"s"&amp;IF(ДАННЫЕ!$Q1419&gt;0,IF(YEAR(ДАННЫЕ!$F$1)=YEAR(ДАННЫЕ!$Q1419),IF(MONTH(ДАННЫЕ!$F$1)=MONTH(ДАННЫЕ!$Q1419),111,11),1),0)&amp;"i"&amp;IF(ДАННЫЕ!$R1419+ДАННЫЕ!$S1419+ДАННЫЕ!$T1419=0,0,1)&amp;"h"&amp;IF(ДАННЫЕ!$P1419&gt;0,1,0)&amp;"p"&amp;IF(ДАННЫЕ!$CI1419&gt;0,IF(YEAR(ДАННЫЕ!$F$1)=YEAR(ДАННЫЕ!$CI1419),IF(MONTH(ДАННЫЕ!$F$1)=MONTH(ДАННЫЕ!$CI1419),111,11),1),0)&amp;"d"&amp;IF(ДАННЫЕ!$CJ1419&gt;0,IF(YEAR(ДАННЫЕ!$F$1)=YEAR(ДАННЫЕ!$CJ1419),IF(MONTH(ДАННЫЕ!$F$1)=MONTH(ДАННЫЕ!$CJ1419),111,11),1),0)&amp;"o"&amp;IF(ДАННЫЕ!$CK1419&gt;0,IF(MONTH(ДАННЫЕ!$F$1)=MONTH(ДАННЫЕ!$CK1419),111,11),0)&amp;"v"&amp;IF(ДАННЫЕ!$BE1419&gt;0,IF(MONTH(ДАННЫЕ!$F$1)=MONTH(ДАННЫЕ!$BE1419),111,11),0)</f>
        <v>g00f0c0s0i0h0p0d0o0v0</v>
      </c>
      <c r="P1419" s="15">
        <f t="shared" si="68"/>
        <v>0</v>
      </c>
      <c r="Q1419" s="15">
        <f>IF(ДАННЫЕ!$F$1&gt;ДАННЫЕ!$N1419,IF(YEAR(ДАННЫЕ!$F$1)=YEAR(ДАННЫЕ!M1419),1,0),0)</f>
        <v>0</v>
      </c>
      <c r="R1419" s="15">
        <f>IF(ДАННЫЕ!$F$1&gt;ДАННЫЕ!$N1419,IF(YEAR(ДАННЫЕ!$F$1)=YEAR(ДАННЫЕ!N1419),1,0),0)</f>
        <v>0</v>
      </c>
      <c r="S1419" s="15">
        <f>IF(ДАННЫЕ!$AA1419="2А",1,IF(ДАННЫЕ!$AA1419="2Б",2,IF(ДАННЫЕ!$AA1419="2В",3,IF(ДАННЫЕ!$AA1419=3,4,IF(ДАННЫЕ!$AA1419="4А",5,IF(ДАННЫЕ!$AA1419="4Б",6,IF(ДАННЫЕ!$AA1419="4В",7,IF(ДАННЫЕ!$AA1419=5,8,0))))))))</f>
        <v>0</v>
      </c>
      <c r="T1419" s="15">
        <f>IF(OR(ДАННЫЕ!$AC1419=2,ДАННЫЕ!$AD1419=2,ДАННЫЕ!$AE1419=2),2,IF(OR(ДАННЫЕ!$AC1419=1,ДАННЫЕ!$AD1419=1,ДАННЫЕ!$AE1419=1),1,0))</f>
        <v>0</v>
      </c>
    </row>
    <row r="1420" spans="1:20" x14ac:dyDescent="0.2">
      <c r="A1420" s="78">
        <f>IF(B1420&gt;0,IF(MONTH(ДАННЫЕ!$F$1)=MONTH(ДАННЫЕ!$B1420),1,0),0)</f>
        <v>0</v>
      </c>
      <c r="B1420" s="14">
        <f>IF(ДАННЫЕ!$B1420&gt;0,IF(YEAR(ДАННЫЕ!$F$1)=YEAR(ДАННЫЕ!$B1420),1,0),0)</f>
        <v>0</v>
      </c>
      <c r="C1420" s="14">
        <f>IF(ДАННЫЕ!$CM1420&gt;0,IF(YEAR(ДАННЫЕ!$F$1)=YEAR(ДАННЫЕ!$CM1420),1,0),0)</f>
        <v>0</v>
      </c>
      <c r="D1420" s="14">
        <f>IF(ДАННЫЕ!$CJ1420&gt;0,IF(ДАННЫЕ!$CL1420&gt;ДАННЫЕ!$F$1,1,IF(ДАННЫЕ!$CL1420&gt;0,0,1)),0)</f>
        <v>0</v>
      </c>
      <c r="E1420" s="43" t="str">
        <f ca="1">IF(ДАННЫЕ!$F$1&gt;0,IF(ДАННЫЕ!$G1420&gt;0,DATEDIF(ДАННЫЕ!$G1420,ДАННЫЕ!$F$1,"y"),""),IF(ДАННЫЕ!$G1420&gt;0,DATEDIF(ДАННЫЕ!$G1420,TODAY(),"y"),""))</f>
        <v/>
      </c>
      <c r="F1420" s="43" t="str">
        <f xml:space="preserve"> IF(ДАННЫЕ!$F1420="М",IF(E1420&gt;=18,IF(E1420&lt;60,1,""),""),"")&amp;IF(ДАННЫЕ!$F1420="Ж",IF(E1420&gt;=18,IF(E1420&lt;55,1,""),""),"")</f>
        <v/>
      </c>
      <c r="G1420" s="43" t="str">
        <f xml:space="preserve"> IF(ДАННЫЕ!$F1420="М",IF(E1420&gt;=60,2,""),"")&amp;IF(ДАННЫЕ!$F1420="Ж",IF(E1420&gt;=55,2,""),"")</f>
        <v/>
      </c>
      <c r="H1420" s="43" t="str">
        <f t="shared" ca="1" si="66"/>
        <v/>
      </c>
      <c r="I1420" s="43" t="str">
        <f t="shared" ca="1" si="67"/>
        <v>03</v>
      </c>
      <c r="J1420" s="28" t="str">
        <f ca="1">ДАННЫЕ!$F1420&amp;H1420&amp;I1420&amp;ДАННЫЕ!$I1420&amp;"m"&amp;IF(ДАННЫЕ!$I1420&gt;0,IF(ДАННЫЕ!$J1420&gt;0,0,1),"")&amp;"f"&amp;IF(ДАННЫЕ!$R1420&gt;0,IF(YEAR(ДАННЫЕ!$F$1)=YEAR(ДАННЫЕ!$R1420),1,0),0)&amp;"z"&amp;ДАННЫЕ!$R1420&amp;"p"&amp;ДАННЫЕ!$S1420&amp;"i"&amp;ДАННЫЕ!$T1420&amp;"h"&amp;ДАННЫЕ!$K1420&amp;"be"&amp;ДАННЫЕ!$BI1420&amp;"CD"&amp;IF(ДАННЫЕ!BF1420&gt;500,4,IF(ДАННЫЕ!BF1420&gt;350,3,IF(ДАННЫЕ!BF1420&gt;200,2,IF(ДАННЫЕ!BF1420&gt;0,1,0))))&amp;"g"&amp;B1420&amp;"d"&amp;H1420&amp;"l"&amp;ДАННЫЕ!AT1420&amp;"a"&amp;ДАННЫЕ!$V1420&amp;"v"&amp;R1420&amp;"k"&amp;ДАННЫЕ!$U1420&amp;"s"&amp;ДАННЫЕ!$Y1420&amp;"t"&amp;ДАННЫЕ!$X1420&amp;"b"&amp;IF(ДАННЫЕ!$Q1420&gt;1,1,0)&amp;"PP"&amp;ДАННЫЕ!Z1420&amp;"c"&amp;S1420&amp;"x"&amp;IF(ДАННЫЕ!$BY1420&gt;0,IF(YEAR(ДАННЫЕ!$F$1)=YEAR(ДАННЫЕ!$BY1420),1,0),0)&amp;"n"&amp;IF(ДАННЫЕ!$BZ1420&gt;0,IF(YEAR(ДАННЫЕ!$F$1)=YEAR(ДАННЫЕ!$BZ1420),1,0),0)&amp;"u"&amp;D1420&amp;"z"&amp;IF(ДАННЫЕ!$CL1420&gt;0,IF(YEAR(ДАННЫЕ!$F$1)&gt;YEAR(ДАННЫЕ!$CL1420),11,12),0)</f>
        <v>03mf0zpihbeCD0g0dlav0kstb0PPc0x0n0u0z0</v>
      </c>
      <c r="K1420" s="28" t="str">
        <f ca="1">ДАННЫЕ!$I1420&amp;"x"&amp;B1420&amp;"w"&amp;IF(T1420+ДАННЫЕ!AD1420+ДАННЫЕ!AE1420+ДАННЫЕ!AF1420+ДАННЫЕ!AG1420+ДАННЫЕ!AH1420+ДАННЫЕ!$AL1420+ДАННЫЕ!AI1420+ДАННЫЕ!AJ1420+ДАННЫЕ!AK1420+ДАННЫЕ!AP1420+ДАННЫЕ!AQ1420+ДАННЫЕ!AR1420+ДАННЫЕ!$AM1420+ДАННЫЕ!$AN1420+ДАННЫЕ!AS1420+ДАННЫЕ!AT1420&gt;0,1,0)&amp;IF(OR(T1420=2,ДАННЫЕ!AD1420=2,ДАННЫЕ!AE1420=2,ДАННЫЕ!AF1420=2,ДАННЫЕ!AG1420=2,ДАННЫЕ!AH1420=2,ДАННЫЕ!$AL1420=2,ДАННЫЕ!AI1420=2,ДАННЫЕ!AJ1420=2,ДАННЫЕ!AK1420=2,ДАННЫЕ!AP1420=2,ДАННЫЕ!AQ1420=2,ДАННЫЕ!AR1420=2,ДАННЫЕ!$AM1420=2,ДАННЫЕ!$AN1420=2,ДАННЫЕ!AS1420=2,ДАННЫЕ!AT1420=2),2,0)&amp;"t"&amp;IF(T1420&gt;0,"1"&amp;T1420,"00")&amp;"f"&amp;IF(ДАННЫЕ!$AC1420,"1"&amp;ДАННЫЕ!$AC1420,"00")&amp;"b"&amp;IF(ДАННЫЕ!$AD1420,"1"&amp;ДАННЫЕ!$AD1420,"00")&amp;"g"&amp;IF(ДАННЫЕ!$AF1420,"1"&amp;ДАННЫЕ!$AF1420,"00")&amp;"c"&amp;IF(ДАННЫЕ!$AG1420,"1"&amp;ДАННЫЕ!$AG1420,"00")&amp;"i"&amp;IF(ДАННЫЕ!$AH1420,"1"&amp;ДАННЫЕ!$AH1420,"00")&amp;"r"&amp;IF(ДАННЫЕ!$AL1420,"1"&amp;ДАННЫЕ!$AL1420,"00")&amp;"m"&amp;IF(ДАННЫЕ!$AI1420,"1"&amp;ДАННЫЕ!$AI1420,"00")&amp;"hS"&amp;IF(ДАННЫЕ!$AJ1420,"1"&amp;ДАННЫЕ!$AJ1420,"00")&amp;"hZ"&amp;IF(ДАННЫЕ!$AK1420,"1"&amp;ДАННЫЕ!$AK1420,"00")&amp;"p"&amp;IF(ДАННЫЕ!$AP1420,"1"&amp;ДАННЫЕ!$AP1420,"00")&amp;"k"&amp;IF(ДАННЫЕ!$AQ1420,"1"&amp;ДАННЫЕ!$AQ1420,"00")&amp;"z"&amp;IF(ДАННЫЕ!$AR1420,"1"&amp;ДАННЫЕ!$AR1420,"00")&amp;"j"&amp;IF(ДАННЫЕ!$AM1420,"1"&amp;ДАННЫЕ!$AM1420,"00")&amp;"n"&amp;IF(ДАННЫЕ!$AN1420,"1"&amp;ДАННЫЕ!$AN1420,"00")&amp;"E"&amp;ДАННЫЕ!BI1420&amp;"L"&amp;ДАННЫЕ!AO1420&amp;"h"&amp;IF(ДАННЫЕ!$AU1420&gt;0,1,0)&amp;"v"&amp;IF(ДАННЫЕ!$AW1420&gt;0,1,0)&amp;"a"&amp;IF(ДАННЫЕ!$AS1420,"1"&amp;ДАННЫЕ!$AS1420,"00")&amp;"s"&amp;IF(ДАННЫЕ!$AT1420,"1"&amp;ДАННЫЕ!$AT1420,"00")&amp;"u"&amp;IF(ДАННЫЕ!$CJ1420&gt;0,1,0)&amp;"y"&amp;B1420&amp;"d"&amp;H1420&amp;"e"&amp;F1420&amp;G1420</f>
        <v>x0w00t00f00b00g00c00i00r00m00hS00hZ00p00k00z00j00n00ELh0v0a00s00u0y0de</v>
      </c>
      <c r="L1420" s="28" t="str">
        <f ca="1">ДАННЫЕ!$I1420&amp;"VN"&amp;IF(ДАННЫЕ!AW1420&gt;0,11,10)&amp;"CD"&amp;IF(ДАННЫЕ!BF1420&gt;500,16,IF(ДАННЫЕ!BF1420&gt;350,15,IF(ДАННЫЕ!BF1420&gt;=200,14,IF(ДАННЫЕ!BF1420&gt;=100,13,IF(ДАННЫЕ!BF1420&gt;=50,12,IF(ДАННЫЕ!BF1420&gt;0,11,10))))))&amp;"AR"&amp;IF(ДАННЫЕ!BX1420&gt;0,1,0)&amp;"GD"&amp;B1420&amp;"VV"&amp;IF(E1420&gt;=5,IF(E1420&lt;18,1,0),0)</f>
        <v>VN10CD10AR0GD0VV0</v>
      </c>
      <c r="M1420" s="28" t="str">
        <f>ДАННЫЕ!$I1420&amp;"b"&amp;ДАННЫЕ!$BI1420&amp;"r"&amp;ДАННЫЕ!$BJ1420&amp;"CD"&amp;IF(ДАННЫЕ!BF1420&gt;0,IF(ДАННЫЕ!BF1420&lt;200,1,IF(ДАННЫЕ!BF1420&lt;350,2,3)),0)&amp;"h"&amp;IF(ДАННЫЕ!$BK1420+ДАННЫЕ!$BL1420+ДАННЫЕ!$BM1420&gt;0,1,0)&amp;"x"&amp;ДАННЫЕ!$BK1420&amp;"y"&amp;ДАННЫЕ!$BL1420&amp;"z"&amp;ДАННЫЕ!$BM1420&amp;"c"&amp;IF(ДАННЫЕ!$BK1420+ДАННЫЕ!$BL1420+ДАННЫЕ!$BM1420=3,1,0)&amp;"a"&amp;IF(ДАННЫЕ!$BQ1420+ДАННЫЕ!$BR1420&gt;0,1,0)&amp;"d"&amp;ДАННЫЕ!$BQ1420&amp;"v"&amp;ДАННЫЕ!$BR1420&amp;"p"&amp;ДАННЫЕ!$BS1420&amp;"n"&amp;ДАННЫЕ!$BU1420&amp;"t"&amp;ДАННЫЕ!$BV1420&amp;"o"&amp;ДАННЫЕ!$BT1420&amp;"l"&amp;IF(ДАННЫЕ!$BN1420&gt;0,1,0)&amp;ДАННЫЕ!$BN1420&amp;"g"&amp;ДАННЫЕ!$BO1420&amp;"s"&amp;ДАННЫЕ!$BP1420&amp;"DZ"&amp;IF(ДАННЫЕ!B1420-ДАННЫЕ!G1420 &lt; 60,IF(ДАННЫЕ!B1420-ДАННЫЕ!G1420 &gt;= 0,1,0),0)&amp;"u"&amp;IF(ДАННЫЕ!$CJ1420&gt;0,1,0)</f>
        <v>brCD0h0xyzc0a0dvpntol0gsDZ1u0</v>
      </c>
      <c r="N1420" s="28" t="str">
        <f ca="1">ДАННЫЕ!$F1420&amp;ДАННЫЕ!$I1420&amp;"g"&amp;B1420&amp;"cf"&amp;D1420&amp;"a"&amp;IF(ДАННЫЕ!$BX1420&gt;0,1,0)&amp;IF(ДАННЫЕ!$BF1420&gt;500,1,IF(ДАННЫЕ!$BF1420&gt;350,2,IF(ДАННЫЕ!$BF1420&gt;=200,3,IF(ДАННЫЕ!$BF1420&gt;=100,4,IF(ДАННЫЕ!$BF1420&gt;=50,5,IF(ДАННЫЕ!$BF1420&lt;50,6,0))))))&amp;"AR"&amp;IF(DATEDIF(ДАННЫЕ!$BX1420,ДАННЫЕ!$F$1,"y")&gt;1,1,0)&amp;"VG"&amp;IF(ДАННЫЕ!$BH1420="0",1,0)&amp;"o"&amp;IF(T1420+ДАННЫЕ!$AF1420+ДАННЫЕ!$AG1420+ДАННЫЕ!$AH1420+ДАННЫЕ!$AI1420+ДАННЫЕ!$AJ1420+ДАННЫЕ!$AP1420+ДАННЫЕ!$AQ1420+ДАННЫЕ!$AR1420+ДАННЫЕ!$AU1420+ДАННЫЕ!$AW1420+ДАННЫЕ!$AS1420+ДАННЫЕ!$AT1420&gt;0,1,0)&amp;"x"&amp;ДАННЫЕ!$AG1420&amp;"p"&amp;IF(ДАННЫЕ!$BY1420&gt;0,1,0)&amp;"v"&amp;IF(ДАННЫЕ!$BZ1420&gt;0,1,0)&amp;"n"&amp;ДАННЫЕ!$CA1420&amp;"t"&amp;ДАННЫЕ!$AY1420&amp;"k"&amp;ДАННЫЕ!$CB1420&amp;"q"&amp;ДАННЫЕ!$CC1420&amp;"w"&amp;ДАННЫЕ!$CD1420&amp;"e"&amp;ДАННЫЕ!$CE1420&amp;"m"&amp;ДАННЫЕ!$CF1420&amp;"c"&amp;ДАННЫЕ!$CG1420&amp;"z"&amp;ДАННЫЕ!$CH1420&amp;"d"&amp;IF(H1420=4,1,0)&amp;"s"&amp;IF(ДАННЫЕ!$J1420=1,0,1)&amp;"u"&amp;IF(ДАННЫЕ!$CJ1420&gt;0,1,0)</f>
        <v>g0cf0a06AR1VG0o0xp0v0ntkqwemczd0s1u0</v>
      </c>
      <c r="O1420" s="28" t="str">
        <f>ДАННЫЕ!$I1420&amp;"g"&amp;B1420&amp;A1420&amp;"f"&amp;P1420&amp;"c"&amp;IF(ДАННЫЕ!$U1420&gt;0,1,0)&amp;"s"&amp;IF(ДАННЫЕ!$Q1420&gt;0,IF(YEAR(ДАННЫЕ!$F$1)=YEAR(ДАННЫЕ!$Q1420),IF(MONTH(ДАННЫЕ!$F$1)=MONTH(ДАННЫЕ!$Q1420),111,11),1),0)&amp;"i"&amp;IF(ДАННЫЕ!$R1420+ДАННЫЕ!$S1420+ДАННЫЕ!$T1420=0,0,1)&amp;"h"&amp;IF(ДАННЫЕ!$P1420&gt;0,1,0)&amp;"p"&amp;IF(ДАННЫЕ!$CI1420&gt;0,IF(YEAR(ДАННЫЕ!$F$1)=YEAR(ДАННЫЕ!$CI1420),IF(MONTH(ДАННЫЕ!$F$1)=MONTH(ДАННЫЕ!$CI1420),111,11),1),0)&amp;"d"&amp;IF(ДАННЫЕ!$CJ1420&gt;0,IF(YEAR(ДАННЫЕ!$F$1)=YEAR(ДАННЫЕ!$CJ1420),IF(MONTH(ДАННЫЕ!$F$1)=MONTH(ДАННЫЕ!$CJ1420),111,11),1),0)&amp;"o"&amp;IF(ДАННЫЕ!$CK1420&gt;0,IF(MONTH(ДАННЫЕ!$F$1)=MONTH(ДАННЫЕ!$CK1420),111,11),0)&amp;"v"&amp;IF(ДАННЫЕ!$BE1420&gt;0,IF(MONTH(ДАННЫЕ!$F$1)=MONTH(ДАННЫЕ!$BE1420),111,11),0)</f>
        <v>g00f0c0s0i0h0p0d0o0v0</v>
      </c>
      <c r="P1420" s="15">
        <f t="shared" si="68"/>
        <v>0</v>
      </c>
      <c r="Q1420" s="15">
        <f>IF(ДАННЫЕ!$F$1&gt;ДАННЫЕ!$N1420,IF(YEAR(ДАННЫЕ!$F$1)=YEAR(ДАННЫЕ!M1420),1,0),0)</f>
        <v>0</v>
      </c>
      <c r="R1420" s="15">
        <f>IF(ДАННЫЕ!$F$1&gt;ДАННЫЕ!$N1420,IF(YEAR(ДАННЫЕ!$F$1)=YEAR(ДАННЫЕ!N1420),1,0),0)</f>
        <v>0</v>
      </c>
      <c r="S1420" s="15">
        <f>IF(ДАННЫЕ!$AA1420="2А",1,IF(ДАННЫЕ!$AA1420="2Б",2,IF(ДАННЫЕ!$AA1420="2В",3,IF(ДАННЫЕ!$AA1420=3,4,IF(ДАННЫЕ!$AA1420="4А",5,IF(ДАННЫЕ!$AA1420="4Б",6,IF(ДАННЫЕ!$AA1420="4В",7,IF(ДАННЫЕ!$AA1420=5,8,0))))))))</f>
        <v>0</v>
      </c>
      <c r="T1420" s="15">
        <f>IF(OR(ДАННЫЕ!$AC1420=2,ДАННЫЕ!$AD1420=2,ДАННЫЕ!$AE1420=2),2,IF(OR(ДАННЫЕ!$AC1420=1,ДАННЫЕ!$AD1420=1,ДАННЫЕ!$AE1420=1),1,0))</f>
        <v>0</v>
      </c>
    </row>
    <row r="1421" spans="1:20" x14ac:dyDescent="0.2">
      <c r="A1421" s="78">
        <f>IF(B1421&gt;0,IF(MONTH(ДАННЫЕ!$F$1)=MONTH(ДАННЫЕ!$B1421),1,0),0)</f>
        <v>0</v>
      </c>
      <c r="B1421" s="14">
        <f>IF(ДАННЫЕ!$B1421&gt;0,IF(YEAR(ДАННЫЕ!$F$1)=YEAR(ДАННЫЕ!$B1421),1,0),0)</f>
        <v>0</v>
      </c>
      <c r="C1421" s="14">
        <f>IF(ДАННЫЕ!$CM1421&gt;0,IF(YEAR(ДАННЫЕ!$F$1)=YEAR(ДАННЫЕ!$CM1421),1,0),0)</f>
        <v>0</v>
      </c>
      <c r="D1421" s="14">
        <f>IF(ДАННЫЕ!$CJ1421&gt;0,IF(ДАННЫЕ!$CL1421&gt;ДАННЫЕ!$F$1,1,IF(ДАННЫЕ!$CL1421&gt;0,0,1)),0)</f>
        <v>0</v>
      </c>
      <c r="E1421" s="43" t="str">
        <f ca="1">IF(ДАННЫЕ!$F$1&gt;0,IF(ДАННЫЕ!$G1421&gt;0,DATEDIF(ДАННЫЕ!$G1421,ДАННЫЕ!$F$1,"y"),""),IF(ДАННЫЕ!$G1421&gt;0,DATEDIF(ДАННЫЕ!$G1421,TODAY(),"y"),""))</f>
        <v/>
      </c>
      <c r="F1421" s="43" t="str">
        <f xml:space="preserve"> IF(ДАННЫЕ!$F1421="М",IF(E1421&gt;=18,IF(E1421&lt;60,1,""),""),"")&amp;IF(ДАННЫЕ!$F1421="Ж",IF(E1421&gt;=18,IF(E1421&lt;55,1,""),""),"")</f>
        <v/>
      </c>
      <c r="G1421" s="43" t="str">
        <f xml:space="preserve"> IF(ДАННЫЕ!$F1421="М",IF(E1421&gt;=60,2,""),"")&amp;IF(ДАННЫЕ!$F1421="Ж",IF(E1421&gt;=55,2,""),"")</f>
        <v/>
      </c>
      <c r="H1421" s="43" t="str">
        <f t="shared" ca="1" si="66"/>
        <v/>
      </c>
      <c r="I1421" s="43" t="str">
        <f t="shared" ca="1" si="67"/>
        <v>03</v>
      </c>
      <c r="J1421" s="28" t="str">
        <f ca="1">ДАННЫЕ!$F1421&amp;H1421&amp;I1421&amp;ДАННЫЕ!$I1421&amp;"m"&amp;IF(ДАННЫЕ!$I1421&gt;0,IF(ДАННЫЕ!$J1421&gt;0,0,1),"")&amp;"f"&amp;IF(ДАННЫЕ!$R1421&gt;0,IF(YEAR(ДАННЫЕ!$F$1)=YEAR(ДАННЫЕ!$R1421),1,0),0)&amp;"z"&amp;ДАННЫЕ!$R1421&amp;"p"&amp;ДАННЫЕ!$S1421&amp;"i"&amp;ДАННЫЕ!$T1421&amp;"h"&amp;ДАННЫЕ!$K1421&amp;"be"&amp;ДАННЫЕ!$BI1421&amp;"CD"&amp;IF(ДАННЫЕ!BF1421&gt;500,4,IF(ДАННЫЕ!BF1421&gt;350,3,IF(ДАННЫЕ!BF1421&gt;200,2,IF(ДАННЫЕ!BF1421&gt;0,1,0))))&amp;"g"&amp;B1421&amp;"d"&amp;H1421&amp;"l"&amp;ДАННЫЕ!AT1421&amp;"a"&amp;ДАННЫЕ!$V1421&amp;"v"&amp;R1421&amp;"k"&amp;ДАННЫЕ!$U1421&amp;"s"&amp;ДАННЫЕ!$Y1421&amp;"t"&amp;ДАННЫЕ!$X1421&amp;"b"&amp;IF(ДАННЫЕ!$Q1421&gt;1,1,0)&amp;"PP"&amp;ДАННЫЕ!Z1421&amp;"c"&amp;S1421&amp;"x"&amp;IF(ДАННЫЕ!$BY1421&gt;0,IF(YEAR(ДАННЫЕ!$F$1)=YEAR(ДАННЫЕ!$BY1421),1,0),0)&amp;"n"&amp;IF(ДАННЫЕ!$BZ1421&gt;0,IF(YEAR(ДАННЫЕ!$F$1)=YEAR(ДАННЫЕ!$BZ1421),1,0),0)&amp;"u"&amp;D1421&amp;"z"&amp;IF(ДАННЫЕ!$CL1421&gt;0,IF(YEAR(ДАННЫЕ!$F$1)&gt;YEAR(ДАННЫЕ!$CL1421),11,12),0)</f>
        <v>03mf0zpihbeCD0g0dlav0kstb0PPc0x0n0u0z0</v>
      </c>
      <c r="K1421" s="28" t="str">
        <f ca="1">ДАННЫЕ!$I1421&amp;"x"&amp;B1421&amp;"w"&amp;IF(T1421+ДАННЫЕ!AD1421+ДАННЫЕ!AE1421+ДАННЫЕ!AF1421+ДАННЫЕ!AG1421+ДАННЫЕ!AH1421+ДАННЫЕ!$AL1421+ДАННЫЕ!AI1421+ДАННЫЕ!AJ1421+ДАННЫЕ!AK1421+ДАННЫЕ!AP1421+ДАННЫЕ!AQ1421+ДАННЫЕ!AR1421+ДАННЫЕ!$AM1421+ДАННЫЕ!$AN1421+ДАННЫЕ!AS1421+ДАННЫЕ!AT1421&gt;0,1,0)&amp;IF(OR(T1421=2,ДАННЫЕ!AD1421=2,ДАННЫЕ!AE1421=2,ДАННЫЕ!AF1421=2,ДАННЫЕ!AG1421=2,ДАННЫЕ!AH1421=2,ДАННЫЕ!$AL1421=2,ДАННЫЕ!AI1421=2,ДАННЫЕ!AJ1421=2,ДАННЫЕ!AK1421=2,ДАННЫЕ!AP1421=2,ДАННЫЕ!AQ1421=2,ДАННЫЕ!AR1421=2,ДАННЫЕ!$AM1421=2,ДАННЫЕ!$AN1421=2,ДАННЫЕ!AS1421=2,ДАННЫЕ!AT1421=2),2,0)&amp;"t"&amp;IF(T1421&gt;0,"1"&amp;T1421,"00")&amp;"f"&amp;IF(ДАННЫЕ!$AC1421,"1"&amp;ДАННЫЕ!$AC1421,"00")&amp;"b"&amp;IF(ДАННЫЕ!$AD1421,"1"&amp;ДАННЫЕ!$AD1421,"00")&amp;"g"&amp;IF(ДАННЫЕ!$AF1421,"1"&amp;ДАННЫЕ!$AF1421,"00")&amp;"c"&amp;IF(ДАННЫЕ!$AG1421,"1"&amp;ДАННЫЕ!$AG1421,"00")&amp;"i"&amp;IF(ДАННЫЕ!$AH1421,"1"&amp;ДАННЫЕ!$AH1421,"00")&amp;"r"&amp;IF(ДАННЫЕ!$AL1421,"1"&amp;ДАННЫЕ!$AL1421,"00")&amp;"m"&amp;IF(ДАННЫЕ!$AI1421,"1"&amp;ДАННЫЕ!$AI1421,"00")&amp;"hS"&amp;IF(ДАННЫЕ!$AJ1421,"1"&amp;ДАННЫЕ!$AJ1421,"00")&amp;"hZ"&amp;IF(ДАННЫЕ!$AK1421,"1"&amp;ДАННЫЕ!$AK1421,"00")&amp;"p"&amp;IF(ДАННЫЕ!$AP1421,"1"&amp;ДАННЫЕ!$AP1421,"00")&amp;"k"&amp;IF(ДАННЫЕ!$AQ1421,"1"&amp;ДАННЫЕ!$AQ1421,"00")&amp;"z"&amp;IF(ДАННЫЕ!$AR1421,"1"&amp;ДАННЫЕ!$AR1421,"00")&amp;"j"&amp;IF(ДАННЫЕ!$AM1421,"1"&amp;ДАННЫЕ!$AM1421,"00")&amp;"n"&amp;IF(ДАННЫЕ!$AN1421,"1"&amp;ДАННЫЕ!$AN1421,"00")&amp;"E"&amp;ДАННЫЕ!BI1421&amp;"L"&amp;ДАННЫЕ!AO1421&amp;"h"&amp;IF(ДАННЫЕ!$AU1421&gt;0,1,0)&amp;"v"&amp;IF(ДАННЫЕ!$AW1421&gt;0,1,0)&amp;"a"&amp;IF(ДАННЫЕ!$AS1421,"1"&amp;ДАННЫЕ!$AS1421,"00")&amp;"s"&amp;IF(ДАННЫЕ!$AT1421,"1"&amp;ДАННЫЕ!$AT1421,"00")&amp;"u"&amp;IF(ДАННЫЕ!$CJ1421&gt;0,1,0)&amp;"y"&amp;B1421&amp;"d"&amp;H1421&amp;"e"&amp;F1421&amp;G1421</f>
        <v>x0w00t00f00b00g00c00i00r00m00hS00hZ00p00k00z00j00n00ELh0v0a00s00u0y0de</v>
      </c>
      <c r="L1421" s="28" t="str">
        <f ca="1">ДАННЫЕ!$I1421&amp;"VN"&amp;IF(ДАННЫЕ!AW1421&gt;0,11,10)&amp;"CD"&amp;IF(ДАННЫЕ!BF1421&gt;500,16,IF(ДАННЫЕ!BF1421&gt;350,15,IF(ДАННЫЕ!BF1421&gt;=200,14,IF(ДАННЫЕ!BF1421&gt;=100,13,IF(ДАННЫЕ!BF1421&gt;=50,12,IF(ДАННЫЕ!BF1421&gt;0,11,10))))))&amp;"AR"&amp;IF(ДАННЫЕ!BX1421&gt;0,1,0)&amp;"GD"&amp;B1421&amp;"VV"&amp;IF(E1421&gt;=5,IF(E1421&lt;18,1,0),0)</f>
        <v>VN10CD10AR0GD0VV0</v>
      </c>
      <c r="M1421" s="28" t="str">
        <f>ДАННЫЕ!$I1421&amp;"b"&amp;ДАННЫЕ!$BI1421&amp;"r"&amp;ДАННЫЕ!$BJ1421&amp;"CD"&amp;IF(ДАННЫЕ!BF1421&gt;0,IF(ДАННЫЕ!BF1421&lt;200,1,IF(ДАННЫЕ!BF1421&lt;350,2,3)),0)&amp;"h"&amp;IF(ДАННЫЕ!$BK1421+ДАННЫЕ!$BL1421+ДАННЫЕ!$BM1421&gt;0,1,0)&amp;"x"&amp;ДАННЫЕ!$BK1421&amp;"y"&amp;ДАННЫЕ!$BL1421&amp;"z"&amp;ДАННЫЕ!$BM1421&amp;"c"&amp;IF(ДАННЫЕ!$BK1421+ДАННЫЕ!$BL1421+ДАННЫЕ!$BM1421=3,1,0)&amp;"a"&amp;IF(ДАННЫЕ!$BQ1421+ДАННЫЕ!$BR1421&gt;0,1,0)&amp;"d"&amp;ДАННЫЕ!$BQ1421&amp;"v"&amp;ДАННЫЕ!$BR1421&amp;"p"&amp;ДАННЫЕ!$BS1421&amp;"n"&amp;ДАННЫЕ!$BU1421&amp;"t"&amp;ДАННЫЕ!$BV1421&amp;"o"&amp;ДАННЫЕ!$BT1421&amp;"l"&amp;IF(ДАННЫЕ!$BN1421&gt;0,1,0)&amp;ДАННЫЕ!$BN1421&amp;"g"&amp;ДАННЫЕ!$BO1421&amp;"s"&amp;ДАННЫЕ!$BP1421&amp;"DZ"&amp;IF(ДАННЫЕ!B1421-ДАННЫЕ!G1421 &lt; 60,IF(ДАННЫЕ!B1421-ДАННЫЕ!G1421 &gt;= 0,1,0),0)&amp;"u"&amp;IF(ДАННЫЕ!$CJ1421&gt;0,1,0)</f>
        <v>brCD0h0xyzc0a0dvpntol0gsDZ1u0</v>
      </c>
      <c r="N1421" s="28" t="str">
        <f ca="1">ДАННЫЕ!$F1421&amp;ДАННЫЕ!$I1421&amp;"g"&amp;B1421&amp;"cf"&amp;D1421&amp;"a"&amp;IF(ДАННЫЕ!$BX1421&gt;0,1,0)&amp;IF(ДАННЫЕ!$BF1421&gt;500,1,IF(ДАННЫЕ!$BF1421&gt;350,2,IF(ДАННЫЕ!$BF1421&gt;=200,3,IF(ДАННЫЕ!$BF1421&gt;=100,4,IF(ДАННЫЕ!$BF1421&gt;=50,5,IF(ДАННЫЕ!$BF1421&lt;50,6,0))))))&amp;"AR"&amp;IF(DATEDIF(ДАННЫЕ!$BX1421,ДАННЫЕ!$F$1,"y")&gt;1,1,0)&amp;"VG"&amp;IF(ДАННЫЕ!$BH1421="0",1,0)&amp;"o"&amp;IF(T1421+ДАННЫЕ!$AF1421+ДАННЫЕ!$AG1421+ДАННЫЕ!$AH1421+ДАННЫЕ!$AI1421+ДАННЫЕ!$AJ1421+ДАННЫЕ!$AP1421+ДАННЫЕ!$AQ1421+ДАННЫЕ!$AR1421+ДАННЫЕ!$AU1421+ДАННЫЕ!$AW1421+ДАННЫЕ!$AS1421+ДАННЫЕ!$AT1421&gt;0,1,0)&amp;"x"&amp;ДАННЫЕ!$AG1421&amp;"p"&amp;IF(ДАННЫЕ!$BY1421&gt;0,1,0)&amp;"v"&amp;IF(ДАННЫЕ!$BZ1421&gt;0,1,0)&amp;"n"&amp;ДАННЫЕ!$CA1421&amp;"t"&amp;ДАННЫЕ!$AY1421&amp;"k"&amp;ДАННЫЕ!$CB1421&amp;"q"&amp;ДАННЫЕ!$CC1421&amp;"w"&amp;ДАННЫЕ!$CD1421&amp;"e"&amp;ДАННЫЕ!$CE1421&amp;"m"&amp;ДАННЫЕ!$CF1421&amp;"c"&amp;ДАННЫЕ!$CG1421&amp;"z"&amp;ДАННЫЕ!$CH1421&amp;"d"&amp;IF(H1421=4,1,0)&amp;"s"&amp;IF(ДАННЫЕ!$J1421=1,0,1)&amp;"u"&amp;IF(ДАННЫЕ!$CJ1421&gt;0,1,0)</f>
        <v>g0cf0a06AR1VG0o0xp0v0ntkqwemczd0s1u0</v>
      </c>
      <c r="O1421" s="28" t="str">
        <f>ДАННЫЕ!$I1421&amp;"g"&amp;B1421&amp;A1421&amp;"f"&amp;P1421&amp;"c"&amp;IF(ДАННЫЕ!$U1421&gt;0,1,0)&amp;"s"&amp;IF(ДАННЫЕ!$Q1421&gt;0,IF(YEAR(ДАННЫЕ!$F$1)=YEAR(ДАННЫЕ!$Q1421),IF(MONTH(ДАННЫЕ!$F$1)=MONTH(ДАННЫЕ!$Q1421),111,11),1),0)&amp;"i"&amp;IF(ДАННЫЕ!$R1421+ДАННЫЕ!$S1421+ДАННЫЕ!$T1421=0,0,1)&amp;"h"&amp;IF(ДАННЫЕ!$P1421&gt;0,1,0)&amp;"p"&amp;IF(ДАННЫЕ!$CI1421&gt;0,IF(YEAR(ДАННЫЕ!$F$1)=YEAR(ДАННЫЕ!$CI1421),IF(MONTH(ДАННЫЕ!$F$1)=MONTH(ДАННЫЕ!$CI1421),111,11),1),0)&amp;"d"&amp;IF(ДАННЫЕ!$CJ1421&gt;0,IF(YEAR(ДАННЫЕ!$F$1)=YEAR(ДАННЫЕ!$CJ1421),IF(MONTH(ДАННЫЕ!$F$1)=MONTH(ДАННЫЕ!$CJ1421),111,11),1),0)&amp;"o"&amp;IF(ДАННЫЕ!$CK1421&gt;0,IF(MONTH(ДАННЫЕ!$F$1)=MONTH(ДАННЫЕ!$CK1421),111,11),0)&amp;"v"&amp;IF(ДАННЫЕ!$BE1421&gt;0,IF(MONTH(ДАННЫЕ!$F$1)=MONTH(ДАННЫЕ!$BE1421),111,11),0)</f>
        <v>g00f0c0s0i0h0p0d0o0v0</v>
      </c>
      <c r="P1421" s="15">
        <f t="shared" si="68"/>
        <v>0</v>
      </c>
      <c r="Q1421" s="15">
        <f>IF(ДАННЫЕ!$F$1&gt;ДАННЫЕ!$N1421,IF(YEAR(ДАННЫЕ!$F$1)=YEAR(ДАННЫЕ!M1421),1,0),0)</f>
        <v>0</v>
      </c>
      <c r="R1421" s="15">
        <f>IF(ДАННЫЕ!$F$1&gt;ДАННЫЕ!$N1421,IF(YEAR(ДАННЫЕ!$F$1)=YEAR(ДАННЫЕ!N1421),1,0),0)</f>
        <v>0</v>
      </c>
      <c r="S1421" s="15">
        <f>IF(ДАННЫЕ!$AA1421="2А",1,IF(ДАННЫЕ!$AA1421="2Б",2,IF(ДАННЫЕ!$AA1421="2В",3,IF(ДАННЫЕ!$AA1421=3,4,IF(ДАННЫЕ!$AA1421="4А",5,IF(ДАННЫЕ!$AA1421="4Б",6,IF(ДАННЫЕ!$AA1421="4В",7,IF(ДАННЫЕ!$AA1421=5,8,0))))))))</f>
        <v>0</v>
      </c>
      <c r="T1421" s="15">
        <f>IF(OR(ДАННЫЕ!$AC1421=2,ДАННЫЕ!$AD1421=2,ДАННЫЕ!$AE1421=2),2,IF(OR(ДАННЫЕ!$AC1421=1,ДАННЫЕ!$AD1421=1,ДАННЫЕ!$AE1421=1),1,0))</f>
        <v>0</v>
      </c>
    </row>
    <row r="1422" spans="1:20" x14ac:dyDescent="0.2">
      <c r="A1422" s="78">
        <f>IF(B1422&gt;0,IF(MONTH(ДАННЫЕ!$F$1)=MONTH(ДАННЫЕ!$B1422),1,0),0)</f>
        <v>0</v>
      </c>
      <c r="B1422" s="14">
        <f>IF(ДАННЫЕ!$B1422&gt;0,IF(YEAR(ДАННЫЕ!$F$1)=YEAR(ДАННЫЕ!$B1422),1,0),0)</f>
        <v>0</v>
      </c>
      <c r="C1422" s="14">
        <f>IF(ДАННЫЕ!$CM1422&gt;0,IF(YEAR(ДАННЫЕ!$F$1)=YEAR(ДАННЫЕ!$CM1422),1,0),0)</f>
        <v>0</v>
      </c>
      <c r="D1422" s="14">
        <f>IF(ДАННЫЕ!$CJ1422&gt;0,IF(ДАННЫЕ!$CL1422&gt;ДАННЫЕ!$F$1,1,IF(ДАННЫЕ!$CL1422&gt;0,0,1)),0)</f>
        <v>0</v>
      </c>
      <c r="E1422" s="43" t="str">
        <f ca="1">IF(ДАННЫЕ!$F$1&gt;0,IF(ДАННЫЕ!$G1422&gt;0,DATEDIF(ДАННЫЕ!$G1422,ДАННЫЕ!$F$1,"y"),""),IF(ДАННЫЕ!$G1422&gt;0,DATEDIF(ДАННЫЕ!$G1422,TODAY(),"y"),""))</f>
        <v/>
      </c>
      <c r="F1422" s="43" t="str">
        <f xml:space="preserve"> IF(ДАННЫЕ!$F1422="М",IF(E1422&gt;=18,IF(E1422&lt;60,1,""),""),"")&amp;IF(ДАННЫЕ!$F1422="Ж",IF(E1422&gt;=18,IF(E1422&lt;55,1,""),""),"")</f>
        <v/>
      </c>
      <c r="G1422" s="43" t="str">
        <f xml:space="preserve"> IF(ДАННЫЕ!$F1422="М",IF(E1422&gt;=60,2,""),"")&amp;IF(ДАННЫЕ!$F1422="Ж",IF(E1422&gt;=55,2,""),"")</f>
        <v/>
      </c>
      <c r="H1422" s="43" t="str">
        <f t="shared" ca="1" si="66"/>
        <v/>
      </c>
      <c r="I1422" s="43" t="str">
        <f t="shared" ca="1" si="67"/>
        <v>03</v>
      </c>
      <c r="J1422" s="28" t="str">
        <f ca="1">ДАННЫЕ!$F1422&amp;H1422&amp;I1422&amp;ДАННЫЕ!$I1422&amp;"m"&amp;IF(ДАННЫЕ!$I1422&gt;0,IF(ДАННЫЕ!$J1422&gt;0,0,1),"")&amp;"f"&amp;IF(ДАННЫЕ!$R1422&gt;0,IF(YEAR(ДАННЫЕ!$F$1)=YEAR(ДАННЫЕ!$R1422),1,0),0)&amp;"z"&amp;ДАННЫЕ!$R1422&amp;"p"&amp;ДАННЫЕ!$S1422&amp;"i"&amp;ДАННЫЕ!$T1422&amp;"h"&amp;ДАННЫЕ!$K1422&amp;"be"&amp;ДАННЫЕ!$BI1422&amp;"CD"&amp;IF(ДАННЫЕ!BF1422&gt;500,4,IF(ДАННЫЕ!BF1422&gt;350,3,IF(ДАННЫЕ!BF1422&gt;200,2,IF(ДАННЫЕ!BF1422&gt;0,1,0))))&amp;"g"&amp;B1422&amp;"d"&amp;H1422&amp;"l"&amp;ДАННЫЕ!AT1422&amp;"a"&amp;ДАННЫЕ!$V1422&amp;"v"&amp;R1422&amp;"k"&amp;ДАННЫЕ!$U1422&amp;"s"&amp;ДАННЫЕ!$Y1422&amp;"t"&amp;ДАННЫЕ!$X1422&amp;"b"&amp;IF(ДАННЫЕ!$Q1422&gt;1,1,0)&amp;"PP"&amp;ДАННЫЕ!Z1422&amp;"c"&amp;S1422&amp;"x"&amp;IF(ДАННЫЕ!$BY1422&gt;0,IF(YEAR(ДАННЫЕ!$F$1)=YEAR(ДАННЫЕ!$BY1422),1,0),0)&amp;"n"&amp;IF(ДАННЫЕ!$BZ1422&gt;0,IF(YEAR(ДАННЫЕ!$F$1)=YEAR(ДАННЫЕ!$BZ1422),1,0),0)&amp;"u"&amp;D1422&amp;"z"&amp;IF(ДАННЫЕ!$CL1422&gt;0,IF(YEAR(ДАННЫЕ!$F$1)&gt;YEAR(ДАННЫЕ!$CL1422),11,12),0)</f>
        <v>03mf0zpihbeCD0g0dlav0kstb0PPc0x0n0u0z0</v>
      </c>
      <c r="K1422" s="28" t="str">
        <f ca="1">ДАННЫЕ!$I1422&amp;"x"&amp;B1422&amp;"w"&amp;IF(T1422+ДАННЫЕ!AD1422+ДАННЫЕ!AE1422+ДАННЫЕ!AF1422+ДАННЫЕ!AG1422+ДАННЫЕ!AH1422+ДАННЫЕ!$AL1422+ДАННЫЕ!AI1422+ДАННЫЕ!AJ1422+ДАННЫЕ!AK1422+ДАННЫЕ!AP1422+ДАННЫЕ!AQ1422+ДАННЫЕ!AR1422+ДАННЫЕ!$AM1422+ДАННЫЕ!$AN1422+ДАННЫЕ!AS1422+ДАННЫЕ!AT1422&gt;0,1,0)&amp;IF(OR(T1422=2,ДАННЫЕ!AD1422=2,ДАННЫЕ!AE1422=2,ДАННЫЕ!AF1422=2,ДАННЫЕ!AG1422=2,ДАННЫЕ!AH1422=2,ДАННЫЕ!$AL1422=2,ДАННЫЕ!AI1422=2,ДАННЫЕ!AJ1422=2,ДАННЫЕ!AK1422=2,ДАННЫЕ!AP1422=2,ДАННЫЕ!AQ1422=2,ДАННЫЕ!AR1422=2,ДАННЫЕ!$AM1422=2,ДАННЫЕ!$AN1422=2,ДАННЫЕ!AS1422=2,ДАННЫЕ!AT1422=2),2,0)&amp;"t"&amp;IF(T1422&gt;0,"1"&amp;T1422,"00")&amp;"f"&amp;IF(ДАННЫЕ!$AC1422,"1"&amp;ДАННЫЕ!$AC1422,"00")&amp;"b"&amp;IF(ДАННЫЕ!$AD1422,"1"&amp;ДАННЫЕ!$AD1422,"00")&amp;"g"&amp;IF(ДАННЫЕ!$AF1422,"1"&amp;ДАННЫЕ!$AF1422,"00")&amp;"c"&amp;IF(ДАННЫЕ!$AG1422,"1"&amp;ДАННЫЕ!$AG1422,"00")&amp;"i"&amp;IF(ДАННЫЕ!$AH1422,"1"&amp;ДАННЫЕ!$AH1422,"00")&amp;"r"&amp;IF(ДАННЫЕ!$AL1422,"1"&amp;ДАННЫЕ!$AL1422,"00")&amp;"m"&amp;IF(ДАННЫЕ!$AI1422,"1"&amp;ДАННЫЕ!$AI1422,"00")&amp;"hS"&amp;IF(ДАННЫЕ!$AJ1422,"1"&amp;ДАННЫЕ!$AJ1422,"00")&amp;"hZ"&amp;IF(ДАННЫЕ!$AK1422,"1"&amp;ДАННЫЕ!$AK1422,"00")&amp;"p"&amp;IF(ДАННЫЕ!$AP1422,"1"&amp;ДАННЫЕ!$AP1422,"00")&amp;"k"&amp;IF(ДАННЫЕ!$AQ1422,"1"&amp;ДАННЫЕ!$AQ1422,"00")&amp;"z"&amp;IF(ДАННЫЕ!$AR1422,"1"&amp;ДАННЫЕ!$AR1422,"00")&amp;"j"&amp;IF(ДАННЫЕ!$AM1422,"1"&amp;ДАННЫЕ!$AM1422,"00")&amp;"n"&amp;IF(ДАННЫЕ!$AN1422,"1"&amp;ДАННЫЕ!$AN1422,"00")&amp;"E"&amp;ДАННЫЕ!BI1422&amp;"L"&amp;ДАННЫЕ!AO1422&amp;"h"&amp;IF(ДАННЫЕ!$AU1422&gt;0,1,0)&amp;"v"&amp;IF(ДАННЫЕ!$AW1422&gt;0,1,0)&amp;"a"&amp;IF(ДАННЫЕ!$AS1422,"1"&amp;ДАННЫЕ!$AS1422,"00")&amp;"s"&amp;IF(ДАННЫЕ!$AT1422,"1"&amp;ДАННЫЕ!$AT1422,"00")&amp;"u"&amp;IF(ДАННЫЕ!$CJ1422&gt;0,1,0)&amp;"y"&amp;B1422&amp;"d"&amp;H1422&amp;"e"&amp;F1422&amp;G1422</f>
        <v>x0w00t00f00b00g00c00i00r00m00hS00hZ00p00k00z00j00n00ELh0v0a00s00u0y0de</v>
      </c>
      <c r="L1422" s="28" t="str">
        <f ca="1">ДАННЫЕ!$I1422&amp;"VN"&amp;IF(ДАННЫЕ!AW1422&gt;0,11,10)&amp;"CD"&amp;IF(ДАННЫЕ!BF1422&gt;500,16,IF(ДАННЫЕ!BF1422&gt;350,15,IF(ДАННЫЕ!BF1422&gt;=200,14,IF(ДАННЫЕ!BF1422&gt;=100,13,IF(ДАННЫЕ!BF1422&gt;=50,12,IF(ДАННЫЕ!BF1422&gt;0,11,10))))))&amp;"AR"&amp;IF(ДАННЫЕ!BX1422&gt;0,1,0)&amp;"GD"&amp;B1422&amp;"VV"&amp;IF(E1422&gt;=5,IF(E1422&lt;18,1,0),0)</f>
        <v>VN10CD10AR0GD0VV0</v>
      </c>
      <c r="M1422" s="28" t="str">
        <f>ДАННЫЕ!$I1422&amp;"b"&amp;ДАННЫЕ!$BI1422&amp;"r"&amp;ДАННЫЕ!$BJ1422&amp;"CD"&amp;IF(ДАННЫЕ!BF1422&gt;0,IF(ДАННЫЕ!BF1422&lt;200,1,IF(ДАННЫЕ!BF1422&lt;350,2,3)),0)&amp;"h"&amp;IF(ДАННЫЕ!$BK1422+ДАННЫЕ!$BL1422+ДАННЫЕ!$BM1422&gt;0,1,0)&amp;"x"&amp;ДАННЫЕ!$BK1422&amp;"y"&amp;ДАННЫЕ!$BL1422&amp;"z"&amp;ДАННЫЕ!$BM1422&amp;"c"&amp;IF(ДАННЫЕ!$BK1422+ДАННЫЕ!$BL1422+ДАННЫЕ!$BM1422=3,1,0)&amp;"a"&amp;IF(ДАННЫЕ!$BQ1422+ДАННЫЕ!$BR1422&gt;0,1,0)&amp;"d"&amp;ДАННЫЕ!$BQ1422&amp;"v"&amp;ДАННЫЕ!$BR1422&amp;"p"&amp;ДАННЫЕ!$BS1422&amp;"n"&amp;ДАННЫЕ!$BU1422&amp;"t"&amp;ДАННЫЕ!$BV1422&amp;"o"&amp;ДАННЫЕ!$BT1422&amp;"l"&amp;IF(ДАННЫЕ!$BN1422&gt;0,1,0)&amp;ДАННЫЕ!$BN1422&amp;"g"&amp;ДАННЫЕ!$BO1422&amp;"s"&amp;ДАННЫЕ!$BP1422&amp;"DZ"&amp;IF(ДАННЫЕ!B1422-ДАННЫЕ!G1422 &lt; 60,IF(ДАННЫЕ!B1422-ДАННЫЕ!G1422 &gt;= 0,1,0),0)&amp;"u"&amp;IF(ДАННЫЕ!$CJ1422&gt;0,1,0)</f>
        <v>brCD0h0xyzc0a0dvpntol0gsDZ1u0</v>
      </c>
      <c r="N1422" s="28" t="str">
        <f ca="1">ДАННЫЕ!$F1422&amp;ДАННЫЕ!$I1422&amp;"g"&amp;B1422&amp;"cf"&amp;D1422&amp;"a"&amp;IF(ДАННЫЕ!$BX1422&gt;0,1,0)&amp;IF(ДАННЫЕ!$BF1422&gt;500,1,IF(ДАННЫЕ!$BF1422&gt;350,2,IF(ДАННЫЕ!$BF1422&gt;=200,3,IF(ДАННЫЕ!$BF1422&gt;=100,4,IF(ДАННЫЕ!$BF1422&gt;=50,5,IF(ДАННЫЕ!$BF1422&lt;50,6,0))))))&amp;"AR"&amp;IF(DATEDIF(ДАННЫЕ!$BX1422,ДАННЫЕ!$F$1,"y")&gt;1,1,0)&amp;"VG"&amp;IF(ДАННЫЕ!$BH1422="0",1,0)&amp;"o"&amp;IF(T1422+ДАННЫЕ!$AF1422+ДАННЫЕ!$AG1422+ДАННЫЕ!$AH1422+ДАННЫЕ!$AI1422+ДАННЫЕ!$AJ1422+ДАННЫЕ!$AP1422+ДАННЫЕ!$AQ1422+ДАННЫЕ!$AR1422+ДАННЫЕ!$AU1422+ДАННЫЕ!$AW1422+ДАННЫЕ!$AS1422+ДАННЫЕ!$AT1422&gt;0,1,0)&amp;"x"&amp;ДАННЫЕ!$AG1422&amp;"p"&amp;IF(ДАННЫЕ!$BY1422&gt;0,1,0)&amp;"v"&amp;IF(ДАННЫЕ!$BZ1422&gt;0,1,0)&amp;"n"&amp;ДАННЫЕ!$CA1422&amp;"t"&amp;ДАННЫЕ!$AY1422&amp;"k"&amp;ДАННЫЕ!$CB1422&amp;"q"&amp;ДАННЫЕ!$CC1422&amp;"w"&amp;ДАННЫЕ!$CD1422&amp;"e"&amp;ДАННЫЕ!$CE1422&amp;"m"&amp;ДАННЫЕ!$CF1422&amp;"c"&amp;ДАННЫЕ!$CG1422&amp;"z"&amp;ДАННЫЕ!$CH1422&amp;"d"&amp;IF(H1422=4,1,0)&amp;"s"&amp;IF(ДАННЫЕ!$J1422=1,0,1)&amp;"u"&amp;IF(ДАННЫЕ!$CJ1422&gt;0,1,0)</f>
        <v>g0cf0a06AR1VG0o0xp0v0ntkqwemczd0s1u0</v>
      </c>
      <c r="O1422" s="28" t="str">
        <f>ДАННЫЕ!$I1422&amp;"g"&amp;B1422&amp;A1422&amp;"f"&amp;P1422&amp;"c"&amp;IF(ДАННЫЕ!$U1422&gt;0,1,0)&amp;"s"&amp;IF(ДАННЫЕ!$Q1422&gt;0,IF(YEAR(ДАННЫЕ!$F$1)=YEAR(ДАННЫЕ!$Q1422),IF(MONTH(ДАННЫЕ!$F$1)=MONTH(ДАННЫЕ!$Q1422),111,11),1),0)&amp;"i"&amp;IF(ДАННЫЕ!$R1422+ДАННЫЕ!$S1422+ДАННЫЕ!$T1422=0,0,1)&amp;"h"&amp;IF(ДАННЫЕ!$P1422&gt;0,1,0)&amp;"p"&amp;IF(ДАННЫЕ!$CI1422&gt;0,IF(YEAR(ДАННЫЕ!$F$1)=YEAR(ДАННЫЕ!$CI1422),IF(MONTH(ДАННЫЕ!$F$1)=MONTH(ДАННЫЕ!$CI1422),111,11),1),0)&amp;"d"&amp;IF(ДАННЫЕ!$CJ1422&gt;0,IF(YEAR(ДАННЫЕ!$F$1)=YEAR(ДАННЫЕ!$CJ1422),IF(MONTH(ДАННЫЕ!$F$1)=MONTH(ДАННЫЕ!$CJ1422),111,11),1),0)&amp;"o"&amp;IF(ДАННЫЕ!$CK1422&gt;0,IF(MONTH(ДАННЫЕ!$F$1)=MONTH(ДАННЫЕ!$CK1422),111,11),0)&amp;"v"&amp;IF(ДАННЫЕ!$BE1422&gt;0,IF(MONTH(ДАННЫЕ!$F$1)=MONTH(ДАННЫЕ!$BE1422),111,11),0)</f>
        <v>g00f0c0s0i0h0p0d0o0v0</v>
      </c>
      <c r="P1422" s="15">
        <f t="shared" si="68"/>
        <v>0</v>
      </c>
      <c r="Q1422" s="15">
        <f>IF(ДАННЫЕ!$F$1&gt;ДАННЫЕ!$N1422,IF(YEAR(ДАННЫЕ!$F$1)=YEAR(ДАННЫЕ!M1422),1,0),0)</f>
        <v>0</v>
      </c>
      <c r="R1422" s="15">
        <f>IF(ДАННЫЕ!$F$1&gt;ДАННЫЕ!$N1422,IF(YEAR(ДАННЫЕ!$F$1)=YEAR(ДАННЫЕ!N1422),1,0),0)</f>
        <v>0</v>
      </c>
      <c r="S1422" s="15">
        <f>IF(ДАННЫЕ!$AA1422="2А",1,IF(ДАННЫЕ!$AA1422="2Б",2,IF(ДАННЫЕ!$AA1422="2В",3,IF(ДАННЫЕ!$AA1422=3,4,IF(ДАННЫЕ!$AA1422="4А",5,IF(ДАННЫЕ!$AA1422="4Б",6,IF(ДАННЫЕ!$AA1422="4В",7,IF(ДАННЫЕ!$AA1422=5,8,0))))))))</f>
        <v>0</v>
      </c>
      <c r="T1422" s="15">
        <f>IF(OR(ДАННЫЕ!$AC1422=2,ДАННЫЕ!$AD1422=2,ДАННЫЕ!$AE1422=2),2,IF(OR(ДАННЫЕ!$AC1422=1,ДАННЫЕ!$AD1422=1,ДАННЫЕ!$AE1422=1),1,0))</f>
        <v>0</v>
      </c>
    </row>
    <row r="1423" spans="1:20" x14ac:dyDescent="0.2">
      <c r="A1423" s="78">
        <f>IF(B1423&gt;0,IF(MONTH(ДАННЫЕ!$F$1)=MONTH(ДАННЫЕ!$B1423),1,0),0)</f>
        <v>0</v>
      </c>
      <c r="B1423" s="14">
        <f>IF(ДАННЫЕ!$B1423&gt;0,IF(YEAR(ДАННЫЕ!$F$1)=YEAR(ДАННЫЕ!$B1423),1,0),0)</f>
        <v>0</v>
      </c>
      <c r="C1423" s="14">
        <f>IF(ДАННЫЕ!$CM1423&gt;0,IF(YEAR(ДАННЫЕ!$F$1)=YEAR(ДАННЫЕ!$CM1423),1,0),0)</f>
        <v>0</v>
      </c>
      <c r="D1423" s="14">
        <f>IF(ДАННЫЕ!$CJ1423&gt;0,IF(ДАННЫЕ!$CL1423&gt;ДАННЫЕ!$F$1,1,IF(ДАННЫЕ!$CL1423&gt;0,0,1)),0)</f>
        <v>0</v>
      </c>
      <c r="E1423" s="43" t="str">
        <f ca="1">IF(ДАННЫЕ!$F$1&gt;0,IF(ДАННЫЕ!$G1423&gt;0,DATEDIF(ДАННЫЕ!$G1423,ДАННЫЕ!$F$1,"y"),""),IF(ДАННЫЕ!$G1423&gt;0,DATEDIF(ДАННЫЕ!$G1423,TODAY(),"y"),""))</f>
        <v/>
      </c>
      <c r="F1423" s="43" t="str">
        <f xml:space="preserve"> IF(ДАННЫЕ!$F1423="М",IF(E1423&gt;=18,IF(E1423&lt;60,1,""),""),"")&amp;IF(ДАННЫЕ!$F1423="Ж",IF(E1423&gt;=18,IF(E1423&lt;55,1,""),""),"")</f>
        <v/>
      </c>
      <c r="G1423" s="43" t="str">
        <f xml:space="preserve"> IF(ДАННЫЕ!$F1423="М",IF(E1423&gt;=60,2,""),"")&amp;IF(ДАННЫЕ!$F1423="Ж",IF(E1423&gt;=55,2,""),"")</f>
        <v/>
      </c>
      <c r="H1423" s="43" t="str">
        <f t="shared" ca="1" si="66"/>
        <v/>
      </c>
      <c r="I1423" s="43" t="str">
        <f t="shared" ca="1" si="67"/>
        <v>03</v>
      </c>
      <c r="J1423" s="28" t="str">
        <f ca="1">ДАННЫЕ!$F1423&amp;H1423&amp;I1423&amp;ДАННЫЕ!$I1423&amp;"m"&amp;IF(ДАННЫЕ!$I1423&gt;0,IF(ДАННЫЕ!$J1423&gt;0,0,1),"")&amp;"f"&amp;IF(ДАННЫЕ!$R1423&gt;0,IF(YEAR(ДАННЫЕ!$F$1)=YEAR(ДАННЫЕ!$R1423),1,0),0)&amp;"z"&amp;ДАННЫЕ!$R1423&amp;"p"&amp;ДАННЫЕ!$S1423&amp;"i"&amp;ДАННЫЕ!$T1423&amp;"h"&amp;ДАННЫЕ!$K1423&amp;"be"&amp;ДАННЫЕ!$BI1423&amp;"CD"&amp;IF(ДАННЫЕ!BF1423&gt;500,4,IF(ДАННЫЕ!BF1423&gt;350,3,IF(ДАННЫЕ!BF1423&gt;200,2,IF(ДАННЫЕ!BF1423&gt;0,1,0))))&amp;"g"&amp;B1423&amp;"d"&amp;H1423&amp;"l"&amp;ДАННЫЕ!AT1423&amp;"a"&amp;ДАННЫЕ!$V1423&amp;"v"&amp;R1423&amp;"k"&amp;ДАННЫЕ!$U1423&amp;"s"&amp;ДАННЫЕ!$Y1423&amp;"t"&amp;ДАННЫЕ!$X1423&amp;"b"&amp;IF(ДАННЫЕ!$Q1423&gt;1,1,0)&amp;"PP"&amp;ДАННЫЕ!Z1423&amp;"c"&amp;S1423&amp;"x"&amp;IF(ДАННЫЕ!$BY1423&gt;0,IF(YEAR(ДАННЫЕ!$F$1)=YEAR(ДАННЫЕ!$BY1423),1,0),0)&amp;"n"&amp;IF(ДАННЫЕ!$BZ1423&gt;0,IF(YEAR(ДАННЫЕ!$F$1)=YEAR(ДАННЫЕ!$BZ1423),1,0),0)&amp;"u"&amp;D1423&amp;"z"&amp;IF(ДАННЫЕ!$CL1423&gt;0,IF(YEAR(ДАННЫЕ!$F$1)&gt;YEAR(ДАННЫЕ!$CL1423),11,12),0)</f>
        <v>03mf0zpihbeCD0g0dlav0kstb0PPc0x0n0u0z0</v>
      </c>
      <c r="K1423" s="28" t="str">
        <f ca="1">ДАННЫЕ!$I1423&amp;"x"&amp;B1423&amp;"w"&amp;IF(T1423+ДАННЫЕ!AD1423+ДАННЫЕ!AE1423+ДАННЫЕ!AF1423+ДАННЫЕ!AG1423+ДАННЫЕ!AH1423+ДАННЫЕ!$AL1423+ДАННЫЕ!AI1423+ДАННЫЕ!AJ1423+ДАННЫЕ!AK1423+ДАННЫЕ!AP1423+ДАННЫЕ!AQ1423+ДАННЫЕ!AR1423+ДАННЫЕ!$AM1423+ДАННЫЕ!$AN1423+ДАННЫЕ!AS1423+ДАННЫЕ!AT1423&gt;0,1,0)&amp;IF(OR(T1423=2,ДАННЫЕ!AD1423=2,ДАННЫЕ!AE1423=2,ДАННЫЕ!AF1423=2,ДАННЫЕ!AG1423=2,ДАННЫЕ!AH1423=2,ДАННЫЕ!$AL1423=2,ДАННЫЕ!AI1423=2,ДАННЫЕ!AJ1423=2,ДАННЫЕ!AK1423=2,ДАННЫЕ!AP1423=2,ДАННЫЕ!AQ1423=2,ДАННЫЕ!AR1423=2,ДАННЫЕ!$AM1423=2,ДАННЫЕ!$AN1423=2,ДАННЫЕ!AS1423=2,ДАННЫЕ!AT1423=2),2,0)&amp;"t"&amp;IF(T1423&gt;0,"1"&amp;T1423,"00")&amp;"f"&amp;IF(ДАННЫЕ!$AC1423,"1"&amp;ДАННЫЕ!$AC1423,"00")&amp;"b"&amp;IF(ДАННЫЕ!$AD1423,"1"&amp;ДАННЫЕ!$AD1423,"00")&amp;"g"&amp;IF(ДАННЫЕ!$AF1423,"1"&amp;ДАННЫЕ!$AF1423,"00")&amp;"c"&amp;IF(ДАННЫЕ!$AG1423,"1"&amp;ДАННЫЕ!$AG1423,"00")&amp;"i"&amp;IF(ДАННЫЕ!$AH1423,"1"&amp;ДАННЫЕ!$AH1423,"00")&amp;"r"&amp;IF(ДАННЫЕ!$AL1423,"1"&amp;ДАННЫЕ!$AL1423,"00")&amp;"m"&amp;IF(ДАННЫЕ!$AI1423,"1"&amp;ДАННЫЕ!$AI1423,"00")&amp;"hS"&amp;IF(ДАННЫЕ!$AJ1423,"1"&amp;ДАННЫЕ!$AJ1423,"00")&amp;"hZ"&amp;IF(ДАННЫЕ!$AK1423,"1"&amp;ДАННЫЕ!$AK1423,"00")&amp;"p"&amp;IF(ДАННЫЕ!$AP1423,"1"&amp;ДАННЫЕ!$AP1423,"00")&amp;"k"&amp;IF(ДАННЫЕ!$AQ1423,"1"&amp;ДАННЫЕ!$AQ1423,"00")&amp;"z"&amp;IF(ДАННЫЕ!$AR1423,"1"&amp;ДАННЫЕ!$AR1423,"00")&amp;"j"&amp;IF(ДАННЫЕ!$AM1423,"1"&amp;ДАННЫЕ!$AM1423,"00")&amp;"n"&amp;IF(ДАННЫЕ!$AN1423,"1"&amp;ДАННЫЕ!$AN1423,"00")&amp;"E"&amp;ДАННЫЕ!BI1423&amp;"L"&amp;ДАННЫЕ!AO1423&amp;"h"&amp;IF(ДАННЫЕ!$AU1423&gt;0,1,0)&amp;"v"&amp;IF(ДАННЫЕ!$AW1423&gt;0,1,0)&amp;"a"&amp;IF(ДАННЫЕ!$AS1423,"1"&amp;ДАННЫЕ!$AS1423,"00")&amp;"s"&amp;IF(ДАННЫЕ!$AT1423,"1"&amp;ДАННЫЕ!$AT1423,"00")&amp;"u"&amp;IF(ДАННЫЕ!$CJ1423&gt;0,1,0)&amp;"y"&amp;B1423&amp;"d"&amp;H1423&amp;"e"&amp;F1423&amp;G1423</f>
        <v>x0w00t00f00b00g00c00i00r00m00hS00hZ00p00k00z00j00n00ELh0v0a00s00u0y0de</v>
      </c>
      <c r="L1423" s="28" t="str">
        <f ca="1">ДАННЫЕ!$I1423&amp;"VN"&amp;IF(ДАННЫЕ!AW1423&gt;0,11,10)&amp;"CD"&amp;IF(ДАННЫЕ!BF1423&gt;500,16,IF(ДАННЫЕ!BF1423&gt;350,15,IF(ДАННЫЕ!BF1423&gt;=200,14,IF(ДАННЫЕ!BF1423&gt;=100,13,IF(ДАННЫЕ!BF1423&gt;=50,12,IF(ДАННЫЕ!BF1423&gt;0,11,10))))))&amp;"AR"&amp;IF(ДАННЫЕ!BX1423&gt;0,1,0)&amp;"GD"&amp;B1423&amp;"VV"&amp;IF(E1423&gt;=5,IF(E1423&lt;18,1,0),0)</f>
        <v>VN10CD10AR0GD0VV0</v>
      </c>
      <c r="M1423" s="28" t="str">
        <f>ДАННЫЕ!$I1423&amp;"b"&amp;ДАННЫЕ!$BI1423&amp;"r"&amp;ДАННЫЕ!$BJ1423&amp;"CD"&amp;IF(ДАННЫЕ!BF1423&gt;0,IF(ДАННЫЕ!BF1423&lt;200,1,IF(ДАННЫЕ!BF1423&lt;350,2,3)),0)&amp;"h"&amp;IF(ДАННЫЕ!$BK1423+ДАННЫЕ!$BL1423+ДАННЫЕ!$BM1423&gt;0,1,0)&amp;"x"&amp;ДАННЫЕ!$BK1423&amp;"y"&amp;ДАННЫЕ!$BL1423&amp;"z"&amp;ДАННЫЕ!$BM1423&amp;"c"&amp;IF(ДАННЫЕ!$BK1423+ДАННЫЕ!$BL1423+ДАННЫЕ!$BM1423=3,1,0)&amp;"a"&amp;IF(ДАННЫЕ!$BQ1423+ДАННЫЕ!$BR1423&gt;0,1,0)&amp;"d"&amp;ДАННЫЕ!$BQ1423&amp;"v"&amp;ДАННЫЕ!$BR1423&amp;"p"&amp;ДАННЫЕ!$BS1423&amp;"n"&amp;ДАННЫЕ!$BU1423&amp;"t"&amp;ДАННЫЕ!$BV1423&amp;"o"&amp;ДАННЫЕ!$BT1423&amp;"l"&amp;IF(ДАННЫЕ!$BN1423&gt;0,1,0)&amp;ДАННЫЕ!$BN1423&amp;"g"&amp;ДАННЫЕ!$BO1423&amp;"s"&amp;ДАННЫЕ!$BP1423&amp;"DZ"&amp;IF(ДАННЫЕ!B1423-ДАННЫЕ!G1423 &lt; 60,IF(ДАННЫЕ!B1423-ДАННЫЕ!G1423 &gt;= 0,1,0),0)&amp;"u"&amp;IF(ДАННЫЕ!$CJ1423&gt;0,1,0)</f>
        <v>brCD0h0xyzc0a0dvpntol0gsDZ1u0</v>
      </c>
      <c r="N1423" s="28" t="str">
        <f ca="1">ДАННЫЕ!$F1423&amp;ДАННЫЕ!$I1423&amp;"g"&amp;B1423&amp;"cf"&amp;D1423&amp;"a"&amp;IF(ДАННЫЕ!$BX1423&gt;0,1,0)&amp;IF(ДАННЫЕ!$BF1423&gt;500,1,IF(ДАННЫЕ!$BF1423&gt;350,2,IF(ДАННЫЕ!$BF1423&gt;=200,3,IF(ДАННЫЕ!$BF1423&gt;=100,4,IF(ДАННЫЕ!$BF1423&gt;=50,5,IF(ДАННЫЕ!$BF1423&lt;50,6,0))))))&amp;"AR"&amp;IF(DATEDIF(ДАННЫЕ!$BX1423,ДАННЫЕ!$F$1,"y")&gt;1,1,0)&amp;"VG"&amp;IF(ДАННЫЕ!$BH1423="0",1,0)&amp;"o"&amp;IF(T1423+ДАННЫЕ!$AF1423+ДАННЫЕ!$AG1423+ДАННЫЕ!$AH1423+ДАННЫЕ!$AI1423+ДАННЫЕ!$AJ1423+ДАННЫЕ!$AP1423+ДАННЫЕ!$AQ1423+ДАННЫЕ!$AR1423+ДАННЫЕ!$AU1423+ДАННЫЕ!$AW1423+ДАННЫЕ!$AS1423+ДАННЫЕ!$AT1423&gt;0,1,0)&amp;"x"&amp;ДАННЫЕ!$AG1423&amp;"p"&amp;IF(ДАННЫЕ!$BY1423&gt;0,1,0)&amp;"v"&amp;IF(ДАННЫЕ!$BZ1423&gt;0,1,0)&amp;"n"&amp;ДАННЫЕ!$CA1423&amp;"t"&amp;ДАННЫЕ!$AY1423&amp;"k"&amp;ДАННЫЕ!$CB1423&amp;"q"&amp;ДАННЫЕ!$CC1423&amp;"w"&amp;ДАННЫЕ!$CD1423&amp;"e"&amp;ДАННЫЕ!$CE1423&amp;"m"&amp;ДАННЫЕ!$CF1423&amp;"c"&amp;ДАННЫЕ!$CG1423&amp;"z"&amp;ДАННЫЕ!$CH1423&amp;"d"&amp;IF(H1423=4,1,0)&amp;"s"&amp;IF(ДАННЫЕ!$J1423=1,0,1)&amp;"u"&amp;IF(ДАННЫЕ!$CJ1423&gt;0,1,0)</f>
        <v>g0cf0a06AR1VG0o0xp0v0ntkqwemczd0s1u0</v>
      </c>
      <c r="O1423" s="28" t="str">
        <f>ДАННЫЕ!$I1423&amp;"g"&amp;B1423&amp;A1423&amp;"f"&amp;P1423&amp;"c"&amp;IF(ДАННЫЕ!$U1423&gt;0,1,0)&amp;"s"&amp;IF(ДАННЫЕ!$Q1423&gt;0,IF(YEAR(ДАННЫЕ!$F$1)=YEAR(ДАННЫЕ!$Q1423),IF(MONTH(ДАННЫЕ!$F$1)=MONTH(ДАННЫЕ!$Q1423),111,11),1),0)&amp;"i"&amp;IF(ДАННЫЕ!$R1423+ДАННЫЕ!$S1423+ДАННЫЕ!$T1423=0,0,1)&amp;"h"&amp;IF(ДАННЫЕ!$P1423&gt;0,1,0)&amp;"p"&amp;IF(ДАННЫЕ!$CI1423&gt;0,IF(YEAR(ДАННЫЕ!$F$1)=YEAR(ДАННЫЕ!$CI1423),IF(MONTH(ДАННЫЕ!$F$1)=MONTH(ДАННЫЕ!$CI1423),111,11),1),0)&amp;"d"&amp;IF(ДАННЫЕ!$CJ1423&gt;0,IF(YEAR(ДАННЫЕ!$F$1)=YEAR(ДАННЫЕ!$CJ1423),IF(MONTH(ДАННЫЕ!$F$1)=MONTH(ДАННЫЕ!$CJ1423),111,11),1),0)&amp;"o"&amp;IF(ДАННЫЕ!$CK1423&gt;0,IF(MONTH(ДАННЫЕ!$F$1)=MONTH(ДАННЫЕ!$CK1423),111,11),0)&amp;"v"&amp;IF(ДАННЫЕ!$BE1423&gt;0,IF(MONTH(ДАННЫЕ!$F$1)=MONTH(ДАННЫЕ!$BE1423),111,11),0)</f>
        <v>g00f0c0s0i0h0p0d0o0v0</v>
      </c>
      <c r="P1423" s="15">
        <f t="shared" si="68"/>
        <v>0</v>
      </c>
      <c r="Q1423" s="15">
        <f>IF(ДАННЫЕ!$F$1&gt;ДАННЫЕ!$N1423,IF(YEAR(ДАННЫЕ!$F$1)=YEAR(ДАННЫЕ!M1423),1,0),0)</f>
        <v>0</v>
      </c>
      <c r="R1423" s="15">
        <f>IF(ДАННЫЕ!$F$1&gt;ДАННЫЕ!$N1423,IF(YEAR(ДАННЫЕ!$F$1)=YEAR(ДАННЫЕ!N1423),1,0),0)</f>
        <v>0</v>
      </c>
      <c r="S1423" s="15">
        <f>IF(ДАННЫЕ!$AA1423="2А",1,IF(ДАННЫЕ!$AA1423="2Б",2,IF(ДАННЫЕ!$AA1423="2В",3,IF(ДАННЫЕ!$AA1423=3,4,IF(ДАННЫЕ!$AA1423="4А",5,IF(ДАННЫЕ!$AA1423="4Б",6,IF(ДАННЫЕ!$AA1423="4В",7,IF(ДАННЫЕ!$AA1423=5,8,0))))))))</f>
        <v>0</v>
      </c>
      <c r="T1423" s="15">
        <f>IF(OR(ДАННЫЕ!$AC1423=2,ДАННЫЕ!$AD1423=2,ДАННЫЕ!$AE1423=2),2,IF(OR(ДАННЫЕ!$AC1423=1,ДАННЫЕ!$AD1423=1,ДАННЫЕ!$AE1423=1),1,0))</f>
        <v>0</v>
      </c>
    </row>
    <row r="1424" spans="1:20" x14ac:dyDescent="0.2">
      <c r="A1424" s="78">
        <f>IF(B1424&gt;0,IF(MONTH(ДАННЫЕ!$F$1)=MONTH(ДАННЫЕ!$B1424),1,0),0)</f>
        <v>0</v>
      </c>
      <c r="B1424" s="14">
        <f>IF(ДАННЫЕ!$B1424&gt;0,IF(YEAR(ДАННЫЕ!$F$1)=YEAR(ДАННЫЕ!$B1424),1,0),0)</f>
        <v>0</v>
      </c>
      <c r="C1424" s="14">
        <f>IF(ДАННЫЕ!$CM1424&gt;0,IF(YEAR(ДАННЫЕ!$F$1)=YEAR(ДАННЫЕ!$CM1424),1,0),0)</f>
        <v>0</v>
      </c>
      <c r="D1424" s="14">
        <f>IF(ДАННЫЕ!$CJ1424&gt;0,IF(ДАННЫЕ!$CL1424&gt;ДАННЫЕ!$F$1,1,IF(ДАННЫЕ!$CL1424&gt;0,0,1)),0)</f>
        <v>0</v>
      </c>
      <c r="E1424" s="43" t="str">
        <f ca="1">IF(ДАННЫЕ!$F$1&gt;0,IF(ДАННЫЕ!$G1424&gt;0,DATEDIF(ДАННЫЕ!$G1424,ДАННЫЕ!$F$1,"y"),""),IF(ДАННЫЕ!$G1424&gt;0,DATEDIF(ДАННЫЕ!$G1424,TODAY(),"y"),""))</f>
        <v/>
      </c>
      <c r="F1424" s="43" t="str">
        <f xml:space="preserve"> IF(ДАННЫЕ!$F1424="М",IF(E1424&gt;=18,IF(E1424&lt;60,1,""),""),"")&amp;IF(ДАННЫЕ!$F1424="Ж",IF(E1424&gt;=18,IF(E1424&lt;55,1,""),""),"")</f>
        <v/>
      </c>
      <c r="G1424" s="43" t="str">
        <f xml:space="preserve"> IF(ДАННЫЕ!$F1424="М",IF(E1424&gt;=60,2,""),"")&amp;IF(ДАННЫЕ!$F1424="Ж",IF(E1424&gt;=55,2,""),"")</f>
        <v/>
      </c>
      <c r="H1424" s="43" t="str">
        <f t="shared" ca="1" si="66"/>
        <v/>
      </c>
      <c r="I1424" s="43" t="str">
        <f t="shared" ca="1" si="67"/>
        <v>03</v>
      </c>
      <c r="J1424" s="28" t="str">
        <f ca="1">ДАННЫЕ!$F1424&amp;H1424&amp;I1424&amp;ДАННЫЕ!$I1424&amp;"m"&amp;IF(ДАННЫЕ!$I1424&gt;0,IF(ДАННЫЕ!$J1424&gt;0,0,1),"")&amp;"f"&amp;IF(ДАННЫЕ!$R1424&gt;0,IF(YEAR(ДАННЫЕ!$F$1)=YEAR(ДАННЫЕ!$R1424),1,0),0)&amp;"z"&amp;ДАННЫЕ!$R1424&amp;"p"&amp;ДАННЫЕ!$S1424&amp;"i"&amp;ДАННЫЕ!$T1424&amp;"h"&amp;ДАННЫЕ!$K1424&amp;"be"&amp;ДАННЫЕ!$BI1424&amp;"CD"&amp;IF(ДАННЫЕ!BF1424&gt;500,4,IF(ДАННЫЕ!BF1424&gt;350,3,IF(ДАННЫЕ!BF1424&gt;200,2,IF(ДАННЫЕ!BF1424&gt;0,1,0))))&amp;"g"&amp;B1424&amp;"d"&amp;H1424&amp;"l"&amp;ДАННЫЕ!AT1424&amp;"a"&amp;ДАННЫЕ!$V1424&amp;"v"&amp;R1424&amp;"k"&amp;ДАННЫЕ!$U1424&amp;"s"&amp;ДАННЫЕ!$Y1424&amp;"t"&amp;ДАННЫЕ!$X1424&amp;"b"&amp;IF(ДАННЫЕ!$Q1424&gt;1,1,0)&amp;"PP"&amp;ДАННЫЕ!Z1424&amp;"c"&amp;S1424&amp;"x"&amp;IF(ДАННЫЕ!$BY1424&gt;0,IF(YEAR(ДАННЫЕ!$F$1)=YEAR(ДАННЫЕ!$BY1424),1,0),0)&amp;"n"&amp;IF(ДАННЫЕ!$BZ1424&gt;0,IF(YEAR(ДАННЫЕ!$F$1)=YEAR(ДАННЫЕ!$BZ1424),1,0),0)&amp;"u"&amp;D1424&amp;"z"&amp;IF(ДАННЫЕ!$CL1424&gt;0,IF(YEAR(ДАННЫЕ!$F$1)&gt;YEAR(ДАННЫЕ!$CL1424),11,12),0)</f>
        <v>03mf0zpihbeCD0g0dlav0kstb0PPc0x0n0u0z0</v>
      </c>
      <c r="K1424" s="28" t="str">
        <f ca="1">ДАННЫЕ!$I1424&amp;"x"&amp;B1424&amp;"w"&amp;IF(T1424+ДАННЫЕ!AD1424+ДАННЫЕ!AE1424+ДАННЫЕ!AF1424+ДАННЫЕ!AG1424+ДАННЫЕ!AH1424+ДАННЫЕ!$AL1424+ДАННЫЕ!AI1424+ДАННЫЕ!AJ1424+ДАННЫЕ!AK1424+ДАННЫЕ!AP1424+ДАННЫЕ!AQ1424+ДАННЫЕ!AR1424+ДАННЫЕ!$AM1424+ДАННЫЕ!$AN1424+ДАННЫЕ!AS1424+ДАННЫЕ!AT1424&gt;0,1,0)&amp;IF(OR(T1424=2,ДАННЫЕ!AD1424=2,ДАННЫЕ!AE1424=2,ДАННЫЕ!AF1424=2,ДАННЫЕ!AG1424=2,ДАННЫЕ!AH1424=2,ДАННЫЕ!$AL1424=2,ДАННЫЕ!AI1424=2,ДАННЫЕ!AJ1424=2,ДАННЫЕ!AK1424=2,ДАННЫЕ!AP1424=2,ДАННЫЕ!AQ1424=2,ДАННЫЕ!AR1424=2,ДАННЫЕ!$AM1424=2,ДАННЫЕ!$AN1424=2,ДАННЫЕ!AS1424=2,ДАННЫЕ!AT1424=2),2,0)&amp;"t"&amp;IF(T1424&gt;0,"1"&amp;T1424,"00")&amp;"f"&amp;IF(ДАННЫЕ!$AC1424,"1"&amp;ДАННЫЕ!$AC1424,"00")&amp;"b"&amp;IF(ДАННЫЕ!$AD1424,"1"&amp;ДАННЫЕ!$AD1424,"00")&amp;"g"&amp;IF(ДАННЫЕ!$AF1424,"1"&amp;ДАННЫЕ!$AF1424,"00")&amp;"c"&amp;IF(ДАННЫЕ!$AG1424,"1"&amp;ДАННЫЕ!$AG1424,"00")&amp;"i"&amp;IF(ДАННЫЕ!$AH1424,"1"&amp;ДАННЫЕ!$AH1424,"00")&amp;"r"&amp;IF(ДАННЫЕ!$AL1424,"1"&amp;ДАННЫЕ!$AL1424,"00")&amp;"m"&amp;IF(ДАННЫЕ!$AI1424,"1"&amp;ДАННЫЕ!$AI1424,"00")&amp;"hS"&amp;IF(ДАННЫЕ!$AJ1424,"1"&amp;ДАННЫЕ!$AJ1424,"00")&amp;"hZ"&amp;IF(ДАННЫЕ!$AK1424,"1"&amp;ДАННЫЕ!$AK1424,"00")&amp;"p"&amp;IF(ДАННЫЕ!$AP1424,"1"&amp;ДАННЫЕ!$AP1424,"00")&amp;"k"&amp;IF(ДАННЫЕ!$AQ1424,"1"&amp;ДАННЫЕ!$AQ1424,"00")&amp;"z"&amp;IF(ДАННЫЕ!$AR1424,"1"&amp;ДАННЫЕ!$AR1424,"00")&amp;"j"&amp;IF(ДАННЫЕ!$AM1424,"1"&amp;ДАННЫЕ!$AM1424,"00")&amp;"n"&amp;IF(ДАННЫЕ!$AN1424,"1"&amp;ДАННЫЕ!$AN1424,"00")&amp;"E"&amp;ДАННЫЕ!BI1424&amp;"L"&amp;ДАННЫЕ!AO1424&amp;"h"&amp;IF(ДАННЫЕ!$AU1424&gt;0,1,0)&amp;"v"&amp;IF(ДАННЫЕ!$AW1424&gt;0,1,0)&amp;"a"&amp;IF(ДАННЫЕ!$AS1424,"1"&amp;ДАННЫЕ!$AS1424,"00")&amp;"s"&amp;IF(ДАННЫЕ!$AT1424,"1"&amp;ДАННЫЕ!$AT1424,"00")&amp;"u"&amp;IF(ДАННЫЕ!$CJ1424&gt;0,1,0)&amp;"y"&amp;B1424&amp;"d"&amp;H1424&amp;"e"&amp;F1424&amp;G1424</f>
        <v>x0w00t00f00b00g00c00i00r00m00hS00hZ00p00k00z00j00n00ELh0v0a00s00u0y0de</v>
      </c>
      <c r="L1424" s="28" t="str">
        <f ca="1">ДАННЫЕ!$I1424&amp;"VN"&amp;IF(ДАННЫЕ!AW1424&gt;0,11,10)&amp;"CD"&amp;IF(ДАННЫЕ!BF1424&gt;500,16,IF(ДАННЫЕ!BF1424&gt;350,15,IF(ДАННЫЕ!BF1424&gt;=200,14,IF(ДАННЫЕ!BF1424&gt;=100,13,IF(ДАННЫЕ!BF1424&gt;=50,12,IF(ДАННЫЕ!BF1424&gt;0,11,10))))))&amp;"AR"&amp;IF(ДАННЫЕ!BX1424&gt;0,1,0)&amp;"GD"&amp;B1424&amp;"VV"&amp;IF(E1424&gt;=5,IF(E1424&lt;18,1,0),0)</f>
        <v>VN10CD10AR0GD0VV0</v>
      </c>
      <c r="M1424" s="28" t="str">
        <f>ДАННЫЕ!$I1424&amp;"b"&amp;ДАННЫЕ!$BI1424&amp;"r"&amp;ДАННЫЕ!$BJ1424&amp;"CD"&amp;IF(ДАННЫЕ!BF1424&gt;0,IF(ДАННЫЕ!BF1424&lt;200,1,IF(ДАННЫЕ!BF1424&lt;350,2,3)),0)&amp;"h"&amp;IF(ДАННЫЕ!$BK1424+ДАННЫЕ!$BL1424+ДАННЫЕ!$BM1424&gt;0,1,0)&amp;"x"&amp;ДАННЫЕ!$BK1424&amp;"y"&amp;ДАННЫЕ!$BL1424&amp;"z"&amp;ДАННЫЕ!$BM1424&amp;"c"&amp;IF(ДАННЫЕ!$BK1424+ДАННЫЕ!$BL1424+ДАННЫЕ!$BM1424=3,1,0)&amp;"a"&amp;IF(ДАННЫЕ!$BQ1424+ДАННЫЕ!$BR1424&gt;0,1,0)&amp;"d"&amp;ДАННЫЕ!$BQ1424&amp;"v"&amp;ДАННЫЕ!$BR1424&amp;"p"&amp;ДАННЫЕ!$BS1424&amp;"n"&amp;ДАННЫЕ!$BU1424&amp;"t"&amp;ДАННЫЕ!$BV1424&amp;"o"&amp;ДАННЫЕ!$BT1424&amp;"l"&amp;IF(ДАННЫЕ!$BN1424&gt;0,1,0)&amp;ДАННЫЕ!$BN1424&amp;"g"&amp;ДАННЫЕ!$BO1424&amp;"s"&amp;ДАННЫЕ!$BP1424&amp;"DZ"&amp;IF(ДАННЫЕ!B1424-ДАННЫЕ!G1424 &lt; 60,IF(ДАННЫЕ!B1424-ДАННЫЕ!G1424 &gt;= 0,1,0),0)&amp;"u"&amp;IF(ДАННЫЕ!$CJ1424&gt;0,1,0)</f>
        <v>brCD0h0xyzc0a0dvpntol0gsDZ1u0</v>
      </c>
      <c r="N1424" s="28" t="str">
        <f ca="1">ДАННЫЕ!$F1424&amp;ДАННЫЕ!$I1424&amp;"g"&amp;B1424&amp;"cf"&amp;D1424&amp;"a"&amp;IF(ДАННЫЕ!$BX1424&gt;0,1,0)&amp;IF(ДАННЫЕ!$BF1424&gt;500,1,IF(ДАННЫЕ!$BF1424&gt;350,2,IF(ДАННЫЕ!$BF1424&gt;=200,3,IF(ДАННЫЕ!$BF1424&gt;=100,4,IF(ДАННЫЕ!$BF1424&gt;=50,5,IF(ДАННЫЕ!$BF1424&lt;50,6,0))))))&amp;"AR"&amp;IF(DATEDIF(ДАННЫЕ!$BX1424,ДАННЫЕ!$F$1,"y")&gt;1,1,0)&amp;"VG"&amp;IF(ДАННЫЕ!$BH1424="0",1,0)&amp;"o"&amp;IF(T1424+ДАННЫЕ!$AF1424+ДАННЫЕ!$AG1424+ДАННЫЕ!$AH1424+ДАННЫЕ!$AI1424+ДАННЫЕ!$AJ1424+ДАННЫЕ!$AP1424+ДАННЫЕ!$AQ1424+ДАННЫЕ!$AR1424+ДАННЫЕ!$AU1424+ДАННЫЕ!$AW1424+ДАННЫЕ!$AS1424+ДАННЫЕ!$AT1424&gt;0,1,0)&amp;"x"&amp;ДАННЫЕ!$AG1424&amp;"p"&amp;IF(ДАННЫЕ!$BY1424&gt;0,1,0)&amp;"v"&amp;IF(ДАННЫЕ!$BZ1424&gt;0,1,0)&amp;"n"&amp;ДАННЫЕ!$CA1424&amp;"t"&amp;ДАННЫЕ!$AY1424&amp;"k"&amp;ДАННЫЕ!$CB1424&amp;"q"&amp;ДАННЫЕ!$CC1424&amp;"w"&amp;ДАННЫЕ!$CD1424&amp;"e"&amp;ДАННЫЕ!$CE1424&amp;"m"&amp;ДАННЫЕ!$CF1424&amp;"c"&amp;ДАННЫЕ!$CG1424&amp;"z"&amp;ДАННЫЕ!$CH1424&amp;"d"&amp;IF(H1424=4,1,0)&amp;"s"&amp;IF(ДАННЫЕ!$J1424=1,0,1)&amp;"u"&amp;IF(ДАННЫЕ!$CJ1424&gt;0,1,0)</f>
        <v>g0cf0a06AR1VG0o0xp0v0ntkqwemczd0s1u0</v>
      </c>
      <c r="O1424" s="28" t="str">
        <f>ДАННЫЕ!$I1424&amp;"g"&amp;B1424&amp;A1424&amp;"f"&amp;P1424&amp;"c"&amp;IF(ДАННЫЕ!$U1424&gt;0,1,0)&amp;"s"&amp;IF(ДАННЫЕ!$Q1424&gt;0,IF(YEAR(ДАННЫЕ!$F$1)=YEAR(ДАННЫЕ!$Q1424),IF(MONTH(ДАННЫЕ!$F$1)=MONTH(ДАННЫЕ!$Q1424),111,11),1),0)&amp;"i"&amp;IF(ДАННЫЕ!$R1424+ДАННЫЕ!$S1424+ДАННЫЕ!$T1424=0,0,1)&amp;"h"&amp;IF(ДАННЫЕ!$P1424&gt;0,1,0)&amp;"p"&amp;IF(ДАННЫЕ!$CI1424&gt;0,IF(YEAR(ДАННЫЕ!$F$1)=YEAR(ДАННЫЕ!$CI1424),IF(MONTH(ДАННЫЕ!$F$1)=MONTH(ДАННЫЕ!$CI1424),111,11),1),0)&amp;"d"&amp;IF(ДАННЫЕ!$CJ1424&gt;0,IF(YEAR(ДАННЫЕ!$F$1)=YEAR(ДАННЫЕ!$CJ1424),IF(MONTH(ДАННЫЕ!$F$1)=MONTH(ДАННЫЕ!$CJ1424),111,11),1),0)&amp;"o"&amp;IF(ДАННЫЕ!$CK1424&gt;0,IF(MONTH(ДАННЫЕ!$F$1)=MONTH(ДАННЫЕ!$CK1424),111,11),0)&amp;"v"&amp;IF(ДАННЫЕ!$BE1424&gt;0,IF(MONTH(ДАННЫЕ!$F$1)=MONTH(ДАННЫЕ!$BE1424),111,11),0)</f>
        <v>g00f0c0s0i0h0p0d0o0v0</v>
      </c>
      <c r="P1424" s="15">
        <f t="shared" si="68"/>
        <v>0</v>
      </c>
      <c r="Q1424" s="15">
        <f>IF(ДАННЫЕ!$F$1&gt;ДАННЫЕ!$N1424,IF(YEAR(ДАННЫЕ!$F$1)=YEAR(ДАННЫЕ!M1424),1,0),0)</f>
        <v>0</v>
      </c>
      <c r="R1424" s="15">
        <f>IF(ДАННЫЕ!$F$1&gt;ДАННЫЕ!$N1424,IF(YEAR(ДАННЫЕ!$F$1)=YEAR(ДАННЫЕ!N1424),1,0),0)</f>
        <v>0</v>
      </c>
      <c r="S1424" s="15">
        <f>IF(ДАННЫЕ!$AA1424="2А",1,IF(ДАННЫЕ!$AA1424="2Б",2,IF(ДАННЫЕ!$AA1424="2В",3,IF(ДАННЫЕ!$AA1424=3,4,IF(ДАННЫЕ!$AA1424="4А",5,IF(ДАННЫЕ!$AA1424="4Б",6,IF(ДАННЫЕ!$AA1424="4В",7,IF(ДАННЫЕ!$AA1424=5,8,0))))))))</f>
        <v>0</v>
      </c>
      <c r="T1424" s="15">
        <f>IF(OR(ДАННЫЕ!$AC1424=2,ДАННЫЕ!$AD1424=2,ДАННЫЕ!$AE1424=2),2,IF(OR(ДАННЫЕ!$AC1424=1,ДАННЫЕ!$AD1424=1,ДАННЫЕ!$AE1424=1),1,0))</f>
        <v>0</v>
      </c>
    </row>
    <row r="1425" spans="1:20" x14ac:dyDescent="0.2">
      <c r="A1425" s="78">
        <f>IF(B1425&gt;0,IF(MONTH(ДАННЫЕ!$F$1)=MONTH(ДАННЫЕ!$B1425),1,0),0)</f>
        <v>0</v>
      </c>
      <c r="B1425" s="14">
        <f>IF(ДАННЫЕ!$B1425&gt;0,IF(YEAR(ДАННЫЕ!$F$1)=YEAR(ДАННЫЕ!$B1425),1,0),0)</f>
        <v>0</v>
      </c>
      <c r="C1425" s="14">
        <f>IF(ДАННЫЕ!$CM1425&gt;0,IF(YEAR(ДАННЫЕ!$F$1)=YEAR(ДАННЫЕ!$CM1425),1,0),0)</f>
        <v>0</v>
      </c>
      <c r="D1425" s="14">
        <f>IF(ДАННЫЕ!$CJ1425&gt;0,IF(ДАННЫЕ!$CL1425&gt;ДАННЫЕ!$F$1,1,IF(ДАННЫЕ!$CL1425&gt;0,0,1)),0)</f>
        <v>0</v>
      </c>
      <c r="E1425" s="43" t="str">
        <f ca="1">IF(ДАННЫЕ!$F$1&gt;0,IF(ДАННЫЕ!$G1425&gt;0,DATEDIF(ДАННЫЕ!$G1425,ДАННЫЕ!$F$1,"y"),""),IF(ДАННЫЕ!$G1425&gt;0,DATEDIF(ДАННЫЕ!$G1425,TODAY(),"y"),""))</f>
        <v/>
      </c>
      <c r="F1425" s="43" t="str">
        <f xml:space="preserve"> IF(ДАННЫЕ!$F1425="М",IF(E1425&gt;=18,IF(E1425&lt;60,1,""),""),"")&amp;IF(ДАННЫЕ!$F1425="Ж",IF(E1425&gt;=18,IF(E1425&lt;55,1,""),""),"")</f>
        <v/>
      </c>
      <c r="G1425" s="43" t="str">
        <f xml:space="preserve"> IF(ДАННЫЕ!$F1425="М",IF(E1425&gt;=60,2,""),"")&amp;IF(ДАННЫЕ!$F1425="Ж",IF(E1425&gt;=55,2,""),"")</f>
        <v/>
      </c>
      <c r="H1425" s="43" t="str">
        <f t="shared" ca="1" si="66"/>
        <v/>
      </c>
      <c r="I1425" s="43" t="str">
        <f t="shared" ca="1" si="67"/>
        <v>03</v>
      </c>
      <c r="J1425" s="28" t="str">
        <f ca="1">ДАННЫЕ!$F1425&amp;H1425&amp;I1425&amp;ДАННЫЕ!$I1425&amp;"m"&amp;IF(ДАННЫЕ!$I1425&gt;0,IF(ДАННЫЕ!$J1425&gt;0,0,1),"")&amp;"f"&amp;IF(ДАННЫЕ!$R1425&gt;0,IF(YEAR(ДАННЫЕ!$F$1)=YEAR(ДАННЫЕ!$R1425),1,0),0)&amp;"z"&amp;ДАННЫЕ!$R1425&amp;"p"&amp;ДАННЫЕ!$S1425&amp;"i"&amp;ДАННЫЕ!$T1425&amp;"h"&amp;ДАННЫЕ!$K1425&amp;"be"&amp;ДАННЫЕ!$BI1425&amp;"CD"&amp;IF(ДАННЫЕ!BF1425&gt;500,4,IF(ДАННЫЕ!BF1425&gt;350,3,IF(ДАННЫЕ!BF1425&gt;200,2,IF(ДАННЫЕ!BF1425&gt;0,1,0))))&amp;"g"&amp;B1425&amp;"d"&amp;H1425&amp;"l"&amp;ДАННЫЕ!AT1425&amp;"a"&amp;ДАННЫЕ!$V1425&amp;"v"&amp;R1425&amp;"k"&amp;ДАННЫЕ!$U1425&amp;"s"&amp;ДАННЫЕ!$Y1425&amp;"t"&amp;ДАННЫЕ!$X1425&amp;"b"&amp;IF(ДАННЫЕ!$Q1425&gt;1,1,0)&amp;"PP"&amp;ДАННЫЕ!Z1425&amp;"c"&amp;S1425&amp;"x"&amp;IF(ДАННЫЕ!$BY1425&gt;0,IF(YEAR(ДАННЫЕ!$F$1)=YEAR(ДАННЫЕ!$BY1425),1,0),0)&amp;"n"&amp;IF(ДАННЫЕ!$BZ1425&gt;0,IF(YEAR(ДАННЫЕ!$F$1)=YEAR(ДАННЫЕ!$BZ1425),1,0),0)&amp;"u"&amp;D1425&amp;"z"&amp;IF(ДАННЫЕ!$CL1425&gt;0,IF(YEAR(ДАННЫЕ!$F$1)&gt;YEAR(ДАННЫЕ!$CL1425),11,12),0)</f>
        <v>03mf0zpihbeCD0g0dlav0kstb0PPc0x0n0u0z0</v>
      </c>
      <c r="K1425" s="28" t="str">
        <f ca="1">ДАННЫЕ!$I1425&amp;"x"&amp;B1425&amp;"w"&amp;IF(T1425+ДАННЫЕ!AD1425+ДАННЫЕ!AE1425+ДАННЫЕ!AF1425+ДАННЫЕ!AG1425+ДАННЫЕ!AH1425+ДАННЫЕ!$AL1425+ДАННЫЕ!AI1425+ДАННЫЕ!AJ1425+ДАННЫЕ!AK1425+ДАННЫЕ!AP1425+ДАННЫЕ!AQ1425+ДАННЫЕ!AR1425+ДАННЫЕ!$AM1425+ДАННЫЕ!$AN1425+ДАННЫЕ!AS1425+ДАННЫЕ!AT1425&gt;0,1,0)&amp;IF(OR(T1425=2,ДАННЫЕ!AD1425=2,ДАННЫЕ!AE1425=2,ДАННЫЕ!AF1425=2,ДАННЫЕ!AG1425=2,ДАННЫЕ!AH1425=2,ДАННЫЕ!$AL1425=2,ДАННЫЕ!AI1425=2,ДАННЫЕ!AJ1425=2,ДАННЫЕ!AK1425=2,ДАННЫЕ!AP1425=2,ДАННЫЕ!AQ1425=2,ДАННЫЕ!AR1425=2,ДАННЫЕ!$AM1425=2,ДАННЫЕ!$AN1425=2,ДАННЫЕ!AS1425=2,ДАННЫЕ!AT1425=2),2,0)&amp;"t"&amp;IF(T1425&gt;0,"1"&amp;T1425,"00")&amp;"f"&amp;IF(ДАННЫЕ!$AC1425,"1"&amp;ДАННЫЕ!$AC1425,"00")&amp;"b"&amp;IF(ДАННЫЕ!$AD1425,"1"&amp;ДАННЫЕ!$AD1425,"00")&amp;"g"&amp;IF(ДАННЫЕ!$AF1425,"1"&amp;ДАННЫЕ!$AF1425,"00")&amp;"c"&amp;IF(ДАННЫЕ!$AG1425,"1"&amp;ДАННЫЕ!$AG1425,"00")&amp;"i"&amp;IF(ДАННЫЕ!$AH1425,"1"&amp;ДАННЫЕ!$AH1425,"00")&amp;"r"&amp;IF(ДАННЫЕ!$AL1425,"1"&amp;ДАННЫЕ!$AL1425,"00")&amp;"m"&amp;IF(ДАННЫЕ!$AI1425,"1"&amp;ДАННЫЕ!$AI1425,"00")&amp;"hS"&amp;IF(ДАННЫЕ!$AJ1425,"1"&amp;ДАННЫЕ!$AJ1425,"00")&amp;"hZ"&amp;IF(ДАННЫЕ!$AK1425,"1"&amp;ДАННЫЕ!$AK1425,"00")&amp;"p"&amp;IF(ДАННЫЕ!$AP1425,"1"&amp;ДАННЫЕ!$AP1425,"00")&amp;"k"&amp;IF(ДАННЫЕ!$AQ1425,"1"&amp;ДАННЫЕ!$AQ1425,"00")&amp;"z"&amp;IF(ДАННЫЕ!$AR1425,"1"&amp;ДАННЫЕ!$AR1425,"00")&amp;"j"&amp;IF(ДАННЫЕ!$AM1425,"1"&amp;ДАННЫЕ!$AM1425,"00")&amp;"n"&amp;IF(ДАННЫЕ!$AN1425,"1"&amp;ДАННЫЕ!$AN1425,"00")&amp;"E"&amp;ДАННЫЕ!BI1425&amp;"L"&amp;ДАННЫЕ!AO1425&amp;"h"&amp;IF(ДАННЫЕ!$AU1425&gt;0,1,0)&amp;"v"&amp;IF(ДАННЫЕ!$AW1425&gt;0,1,0)&amp;"a"&amp;IF(ДАННЫЕ!$AS1425,"1"&amp;ДАННЫЕ!$AS1425,"00")&amp;"s"&amp;IF(ДАННЫЕ!$AT1425,"1"&amp;ДАННЫЕ!$AT1425,"00")&amp;"u"&amp;IF(ДАННЫЕ!$CJ1425&gt;0,1,0)&amp;"y"&amp;B1425&amp;"d"&amp;H1425&amp;"e"&amp;F1425&amp;G1425</f>
        <v>x0w00t00f00b00g00c00i00r00m00hS00hZ00p00k00z00j00n00ELh0v0a00s00u0y0de</v>
      </c>
      <c r="L1425" s="28" t="str">
        <f ca="1">ДАННЫЕ!$I1425&amp;"VN"&amp;IF(ДАННЫЕ!AW1425&gt;0,11,10)&amp;"CD"&amp;IF(ДАННЫЕ!BF1425&gt;500,16,IF(ДАННЫЕ!BF1425&gt;350,15,IF(ДАННЫЕ!BF1425&gt;=200,14,IF(ДАННЫЕ!BF1425&gt;=100,13,IF(ДАННЫЕ!BF1425&gt;=50,12,IF(ДАННЫЕ!BF1425&gt;0,11,10))))))&amp;"AR"&amp;IF(ДАННЫЕ!BX1425&gt;0,1,0)&amp;"GD"&amp;B1425&amp;"VV"&amp;IF(E1425&gt;=5,IF(E1425&lt;18,1,0),0)</f>
        <v>VN10CD10AR0GD0VV0</v>
      </c>
      <c r="M1425" s="28" t="str">
        <f>ДАННЫЕ!$I1425&amp;"b"&amp;ДАННЫЕ!$BI1425&amp;"r"&amp;ДАННЫЕ!$BJ1425&amp;"CD"&amp;IF(ДАННЫЕ!BF1425&gt;0,IF(ДАННЫЕ!BF1425&lt;200,1,IF(ДАННЫЕ!BF1425&lt;350,2,3)),0)&amp;"h"&amp;IF(ДАННЫЕ!$BK1425+ДАННЫЕ!$BL1425+ДАННЫЕ!$BM1425&gt;0,1,0)&amp;"x"&amp;ДАННЫЕ!$BK1425&amp;"y"&amp;ДАННЫЕ!$BL1425&amp;"z"&amp;ДАННЫЕ!$BM1425&amp;"c"&amp;IF(ДАННЫЕ!$BK1425+ДАННЫЕ!$BL1425+ДАННЫЕ!$BM1425=3,1,0)&amp;"a"&amp;IF(ДАННЫЕ!$BQ1425+ДАННЫЕ!$BR1425&gt;0,1,0)&amp;"d"&amp;ДАННЫЕ!$BQ1425&amp;"v"&amp;ДАННЫЕ!$BR1425&amp;"p"&amp;ДАННЫЕ!$BS1425&amp;"n"&amp;ДАННЫЕ!$BU1425&amp;"t"&amp;ДАННЫЕ!$BV1425&amp;"o"&amp;ДАННЫЕ!$BT1425&amp;"l"&amp;IF(ДАННЫЕ!$BN1425&gt;0,1,0)&amp;ДАННЫЕ!$BN1425&amp;"g"&amp;ДАННЫЕ!$BO1425&amp;"s"&amp;ДАННЫЕ!$BP1425&amp;"DZ"&amp;IF(ДАННЫЕ!B1425-ДАННЫЕ!G1425 &lt; 60,IF(ДАННЫЕ!B1425-ДАННЫЕ!G1425 &gt;= 0,1,0),0)&amp;"u"&amp;IF(ДАННЫЕ!$CJ1425&gt;0,1,0)</f>
        <v>brCD0h0xyzc0a0dvpntol0gsDZ1u0</v>
      </c>
      <c r="N1425" s="28" t="str">
        <f ca="1">ДАННЫЕ!$F1425&amp;ДАННЫЕ!$I1425&amp;"g"&amp;B1425&amp;"cf"&amp;D1425&amp;"a"&amp;IF(ДАННЫЕ!$BX1425&gt;0,1,0)&amp;IF(ДАННЫЕ!$BF1425&gt;500,1,IF(ДАННЫЕ!$BF1425&gt;350,2,IF(ДАННЫЕ!$BF1425&gt;=200,3,IF(ДАННЫЕ!$BF1425&gt;=100,4,IF(ДАННЫЕ!$BF1425&gt;=50,5,IF(ДАННЫЕ!$BF1425&lt;50,6,0))))))&amp;"AR"&amp;IF(DATEDIF(ДАННЫЕ!$BX1425,ДАННЫЕ!$F$1,"y")&gt;1,1,0)&amp;"VG"&amp;IF(ДАННЫЕ!$BH1425="0",1,0)&amp;"o"&amp;IF(T1425+ДАННЫЕ!$AF1425+ДАННЫЕ!$AG1425+ДАННЫЕ!$AH1425+ДАННЫЕ!$AI1425+ДАННЫЕ!$AJ1425+ДАННЫЕ!$AP1425+ДАННЫЕ!$AQ1425+ДАННЫЕ!$AR1425+ДАННЫЕ!$AU1425+ДАННЫЕ!$AW1425+ДАННЫЕ!$AS1425+ДАННЫЕ!$AT1425&gt;0,1,0)&amp;"x"&amp;ДАННЫЕ!$AG1425&amp;"p"&amp;IF(ДАННЫЕ!$BY1425&gt;0,1,0)&amp;"v"&amp;IF(ДАННЫЕ!$BZ1425&gt;0,1,0)&amp;"n"&amp;ДАННЫЕ!$CA1425&amp;"t"&amp;ДАННЫЕ!$AY1425&amp;"k"&amp;ДАННЫЕ!$CB1425&amp;"q"&amp;ДАННЫЕ!$CC1425&amp;"w"&amp;ДАННЫЕ!$CD1425&amp;"e"&amp;ДАННЫЕ!$CE1425&amp;"m"&amp;ДАННЫЕ!$CF1425&amp;"c"&amp;ДАННЫЕ!$CG1425&amp;"z"&amp;ДАННЫЕ!$CH1425&amp;"d"&amp;IF(H1425=4,1,0)&amp;"s"&amp;IF(ДАННЫЕ!$J1425=1,0,1)&amp;"u"&amp;IF(ДАННЫЕ!$CJ1425&gt;0,1,0)</f>
        <v>g0cf0a06AR1VG0o0xp0v0ntkqwemczd0s1u0</v>
      </c>
      <c r="O1425" s="28" t="str">
        <f>ДАННЫЕ!$I1425&amp;"g"&amp;B1425&amp;A1425&amp;"f"&amp;P1425&amp;"c"&amp;IF(ДАННЫЕ!$U1425&gt;0,1,0)&amp;"s"&amp;IF(ДАННЫЕ!$Q1425&gt;0,IF(YEAR(ДАННЫЕ!$F$1)=YEAR(ДАННЫЕ!$Q1425),IF(MONTH(ДАННЫЕ!$F$1)=MONTH(ДАННЫЕ!$Q1425),111,11),1),0)&amp;"i"&amp;IF(ДАННЫЕ!$R1425+ДАННЫЕ!$S1425+ДАННЫЕ!$T1425=0,0,1)&amp;"h"&amp;IF(ДАННЫЕ!$P1425&gt;0,1,0)&amp;"p"&amp;IF(ДАННЫЕ!$CI1425&gt;0,IF(YEAR(ДАННЫЕ!$F$1)=YEAR(ДАННЫЕ!$CI1425),IF(MONTH(ДАННЫЕ!$F$1)=MONTH(ДАННЫЕ!$CI1425),111,11),1),0)&amp;"d"&amp;IF(ДАННЫЕ!$CJ1425&gt;0,IF(YEAR(ДАННЫЕ!$F$1)=YEAR(ДАННЫЕ!$CJ1425),IF(MONTH(ДАННЫЕ!$F$1)=MONTH(ДАННЫЕ!$CJ1425),111,11),1),0)&amp;"o"&amp;IF(ДАННЫЕ!$CK1425&gt;0,IF(MONTH(ДАННЫЕ!$F$1)=MONTH(ДАННЫЕ!$CK1425),111,11),0)&amp;"v"&amp;IF(ДАННЫЕ!$BE1425&gt;0,IF(MONTH(ДАННЫЕ!$F$1)=MONTH(ДАННЫЕ!$BE1425),111,11),0)</f>
        <v>g00f0c0s0i0h0p0d0o0v0</v>
      </c>
      <c r="P1425" s="15">
        <f t="shared" si="68"/>
        <v>0</v>
      </c>
      <c r="Q1425" s="15">
        <f>IF(ДАННЫЕ!$F$1&gt;ДАННЫЕ!$N1425,IF(YEAR(ДАННЫЕ!$F$1)=YEAR(ДАННЫЕ!M1425),1,0),0)</f>
        <v>0</v>
      </c>
      <c r="R1425" s="15">
        <f>IF(ДАННЫЕ!$F$1&gt;ДАННЫЕ!$N1425,IF(YEAR(ДАННЫЕ!$F$1)=YEAR(ДАННЫЕ!N1425),1,0),0)</f>
        <v>0</v>
      </c>
      <c r="S1425" s="15">
        <f>IF(ДАННЫЕ!$AA1425="2А",1,IF(ДАННЫЕ!$AA1425="2Б",2,IF(ДАННЫЕ!$AA1425="2В",3,IF(ДАННЫЕ!$AA1425=3,4,IF(ДАННЫЕ!$AA1425="4А",5,IF(ДАННЫЕ!$AA1425="4Б",6,IF(ДАННЫЕ!$AA1425="4В",7,IF(ДАННЫЕ!$AA1425=5,8,0))))))))</f>
        <v>0</v>
      </c>
      <c r="T1425" s="15">
        <f>IF(OR(ДАННЫЕ!$AC1425=2,ДАННЫЕ!$AD1425=2,ДАННЫЕ!$AE1425=2),2,IF(OR(ДАННЫЕ!$AC1425=1,ДАННЫЕ!$AD1425=1,ДАННЫЕ!$AE1425=1),1,0))</f>
        <v>0</v>
      </c>
    </row>
    <row r="1426" spans="1:20" x14ac:dyDescent="0.2">
      <c r="A1426" s="78">
        <f>IF(B1426&gt;0,IF(MONTH(ДАННЫЕ!$F$1)=MONTH(ДАННЫЕ!$B1426),1,0),0)</f>
        <v>0</v>
      </c>
      <c r="B1426" s="14">
        <f>IF(ДАННЫЕ!$B1426&gt;0,IF(YEAR(ДАННЫЕ!$F$1)=YEAR(ДАННЫЕ!$B1426),1,0),0)</f>
        <v>0</v>
      </c>
      <c r="C1426" s="14">
        <f>IF(ДАННЫЕ!$CM1426&gt;0,IF(YEAR(ДАННЫЕ!$F$1)=YEAR(ДАННЫЕ!$CM1426),1,0),0)</f>
        <v>0</v>
      </c>
      <c r="D1426" s="14">
        <f>IF(ДАННЫЕ!$CJ1426&gt;0,IF(ДАННЫЕ!$CL1426&gt;ДАННЫЕ!$F$1,1,IF(ДАННЫЕ!$CL1426&gt;0,0,1)),0)</f>
        <v>0</v>
      </c>
      <c r="E1426" s="43" t="str">
        <f ca="1">IF(ДАННЫЕ!$F$1&gt;0,IF(ДАННЫЕ!$G1426&gt;0,DATEDIF(ДАННЫЕ!$G1426,ДАННЫЕ!$F$1,"y"),""),IF(ДАННЫЕ!$G1426&gt;0,DATEDIF(ДАННЫЕ!$G1426,TODAY(),"y"),""))</f>
        <v/>
      </c>
      <c r="F1426" s="43" t="str">
        <f xml:space="preserve"> IF(ДАННЫЕ!$F1426="М",IF(E1426&gt;=18,IF(E1426&lt;60,1,""),""),"")&amp;IF(ДАННЫЕ!$F1426="Ж",IF(E1426&gt;=18,IF(E1426&lt;55,1,""),""),"")</f>
        <v/>
      </c>
      <c r="G1426" s="43" t="str">
        <f xml:space="preserve"> IF(ДАННЫЕ!$F1426="М",IF(E1426&gt;=60,2,""),"")&amp;IF(ДАННЫЕ!$F1426="Ж",IF(E1426&gt;=55,2,""),"")</f>
        <v/>
      </c>
      <c r="H1426" s="43" t="str">
        <f t="shared" ca="1" si="66"/>
        <v/>
      </c>
      <c r="I1426" s="43" t="str">
        <f t="shared" ca="1" si="67"/>
        <v>03</v>
      </c>
      <c r="J1426" s="28" t="str">
        <f ca="1">ДАННЫЕ!$F1426&amp;H1426&amp;I1426&amp;ДАННЫЕ!$I1426&amp;"m"&amp;IF(ДАННЫЕ!$I1426&gt;0,IF(ДАННЫЕ!$J1426&gt;0,0,1),"")&amp;"f"&amp;IF(ДАННЫЕ!$R1426&gt;0,IF(YEAR(ДАННЫЕ!$F$1)=YEAR(ДАННЫЕ!$R1426),1,0),0)&amp;"z"&amp;ДАННЫЕ!$R1426&amp;"p"&amp;ДАННЫЕ!$S1426&amp;"i"&amp;ДАННЫЕ!$T1426&amp;"h"&amp;ДАННЫЕ!$K1426&amp;"be"&amp;ДАННЫЕ!$BI1426&amp;"CD"&amp;IF(ДАННЫЕ!BF1426&gt;500,4,IF(ДАННЫЕ!BF1426&gt;350,3,IF(ДАННЫЕ!BF1426&gt;200,2,IF(ДАННЫЕ!BF1426&gt;0,1,0))))&amp;"g"&amp;B1426&amp;"d"&amp;H1426&amp;"l"&amp;ДАННЫЕ!AT1426&amp;"a"&amp;ДАННЫЕ!$V1426&amp;"v"&amp;R1426&amp;"k"&amp;ДАННЫЕ!$U1426&amp;"s"&amp;ДАННЫЕ!$Y1426&amp;"t"&amp;ДАННЫЕ!$X1426&amp;"b"&amp;IF(ДАННЫЕ!$Q1426&gt;1,1,0)&amp;"PP"&amp;ДАННЫЕ!Z1426&amp;"c"&amp;S1426&amp;"x"&amp;IF(ДАННЫЕ!$BY1426&gt;0,IF(YEAR(ДАННЫЕ!$F$1)=YEAR(ДАННЫЕ!$BY1426),1,0),0)&amp;"n"&amp;IF(ДАННЫЕ!$BZ1426&gt;0,IF(YEAR(ДАННЫЕ!$F$1)=YEAR(ДАННЫЕ!$BZ1426),1,0),0)&amp;"u"&amp;D1426&amp;"z"&amp;IF(ДАННЫЕ!$CL1426&gt;0,IF(YEAR(ДАННЫЕ!$F$1)&gt;YEAR(ДАННЫЕ!$CL1426),11,12),0)</f>
        <v>03mf0zpihbeCD0g0dlav0kstb0PPc0x0n0u0z0</v>
      </c>
      <c r="K1426" s="28" t="str">
        <f ca="1">ДАННЫЕ!$I1426&amp;"x"&amp;B1426&amp;"w"&amp;IF(T1426+ДАННЫЕ!AD1426+ДАННЫЕ!AE1426+ДАННЫЕ!AF1426+ДАННЫЕ!AG1426+ДАННЫЕ!AH1426+ДАННЫЕ!$AL1426+ДАННЫЕ!AI1426+ДАННЫЕ!AJ1426+ДАННЫЕ!AK1426+ДАННЫЕ!AP1426+ДАННЫЕ!AQ1426+ДАННЫЕ!AR1426+ДАННЫЕ!$AM1426+ДАННЫЕ!$AN1426+ДАННЫЕ!AS1426+ДАННЫЕ!AT1426&gt;0,1,0)&amp;IF(OR(T1426=2,ДАННЫЕ!AD1426=2,ДАННЫЕ!AE1426=2,ДАННЫЕ!AF1426=2,ДАННЫЕ!AG1426=2,ДАННЫЕ!AH1426=2,ДАННЫЕ!$AL1426=2,ДАННЫЕ!AI1426=2,ДАННЫЕ!AJ1426=2,ДАННЫЕ!AK1426=2,ДАННЫЕ!AP1426=2,ДАННЫЕ!AQ1426=2,ДАННЫЕ!AR1426=2,ДАННЫЕ!$AM1426=2,ДАННЫЕ!$AN1426=2,ДАННЫЕ!AS1426=2,ДАННЫЕ!AT1426=2),2,0)&amp;"t"&amp;IF(T1426&gt;0,"1"&amp;T1426,"00")&amp;"f"&amp;IF(ДАННЫЕ!$AC1426,"1"&amp;ДАННЫЕ!$AC1426,"00")&amp;"b"&amp;IF(ДАННЫЕ!$AD1426,"1"&amp;ДАННЫЕ!$AD1426,"00")&amp;"g"&amp;IF(ДАННЫЕ!$AF1426,"1"&amp;ДАННЫЕ!$AF1426,"00")&amp;"c"&amp;IF(ДАННЫЕ!$AG1426,"1"&amp;ДАННЫЕ!$AG1426,"00")&amp;"i"&amp;IF(ДАННЫЕ!$AH1426,"1"&amp;ДАННЫЕ!$AH1426,"00")&amp;"r"&amp;IF(ДАННЫЕ!$AL1426,"1"&amp;ДАННЫЕ!$AL1426,"00")&amp;"m"&amp;IF(ДАННЫЕ!$AI1426,"1"&amp;ДАННЫЕ!$AI1426,"00")&amp;"hS"&amp;IF(ДАННЫЕ!$AJ1426,"1"&amp;ДАННЫЕ!$AJ1426,"00")&amp;"hZ"&amp;IF(ДАННЫЕ!$AK1426,"1"&amp;ДАННЫЕ!$AK1426,"00")&amp;"p"&amp;IF(ДАННЫЕ!$AP1426,"1"&amp;ДАННЫЕ!$AP1426,"00")&amp;"k"&amp;IF(ДАННЫЕ!$AQ1426,"1"&amp;ДАННЫЕ!$AQ1426,"00")&amp;"z"&amp;IF(ДАННЫЕ!$AR1426,"1"&amp;ДАННЫЕ!$AR1426,"00")&amp;"j"&amp;IF(ДАННЫЕ!$AM1426,"1"&amp;ДАННЫЕ!$AM1426,"00")&amp;"n"&amp;IF(ДАННЫЕ!$AN1426,"1"&amp;ДАННЫЕ!$AN1426,"00")&amp;"E"&amp;ДАННЫЕ!BI1426&amp;"L"&amp;ДАННЫЕ!AO1426&amp;"h"&amp;IF(ДАННЫЕ!$AU1426&gt;0,1,0)&amp;"v"&amp;IF(ДАННЫЕ!$AW1426&gt;0,1,0)&amp;"a"&amp;IF(ДАННЫЕ!$AS1426,"1"&amp;ДАННЫЕ!$AS1426,"00")&amp;"s"&amp;IF(ДАННЫЕ!$AT1426,"1"&amp;ДАННЫЕ!$AT1426,"00")&amp;"u"&amp;IF(ДАННЫЕ!$CJ1426&gt;0,1,0)&amp;"y"&amp;B1426&amp;"d"&amp;H1426&amp;"e"&amp;F1426&amp;G1426</f>
        <v>x0w00t00f00b00g00c00i00r00m00hS00hZ00p00k00z00j00n00ELh0v0a00s00u0y0de</v>
      </c>
      <c r="L1426" s="28" t="str">
        <f ca="1">ДАННЫЕ!$I1426&amp;"VN"&amp;IF(ДАННЫЕ!AW1426&gt;0,11,10)&amp;"CD"&amp;IF(ДАННЫЕ!BF1426&gt;500,16,IF(ДАННЫЕ!BF1426&gt;350,15,IF(ДАННЫЕ!BF1426&gt;=200,14,IF(ДАННЫЕ!BF1426&gt;=100,13,IF(ДАННЫЕ!BF1426&gt;=50,12,IF(ДАННЫЕ!BF1426&gt;0,11,10))))))&amp;"AR"&amp;IF(ДАННЫЕ!BX1426&gt;0,1,0)&amp;"GD"&amp;B1426&amp;"VV"&amp;IF(E1426&gt;=5,IF(E1426&lt;18,1,0),0)</f>
        <v>VN10CD10AR0GD0VV0</v>
      </c>
      <c r="M1426" s="28" t="str">
        <f>ДАННЫЕ!$I1426&amp;"b"&amp;ДАННЫЕ!$BI1426&amp;"r"&amp;ДАННЫЕ!$BJ1426&amp;"CD"&amp;IF(ДАННЫЕ!BF1426&gt;0,IF(ДАННЫЕ!BF1426&lt;200,1,IF(ДАННЫЕ!BF1426&lt;350,2,3)),0)&amp;"h"&amp;IF(ДАННЫЕ!$BK1426+ДАННЫЕ!$BL1426+ДАННЫЕ!$BM1426&gt;0,1,0)&amp;"x"&amp;ДАННЫЕ!$BK1426&amp;"y"&amp;ДАННЫЕ!$BL1426&amp;"z"&amp;ДАННЫЕ!$BM1426&amp;"c"&amp;IF(ДАННЫЕ!$BK1426+ДАННЫЕ!$BL1426+ДАННЫЕ!$BM1426=3,1,0)&amp;"a"&amp;IF(ДАННЫЕ!$BQ1426+ДАННЫЕ!$BR1426&gt;0,1,0)&amp;"d"&amp;ДАННЫЕ!$BQ1426&amp;"v"&amp;ДАННЫЕ!$BR1426&amp;"p"&amp;ДАННЫЕ!$BS1426&amp;"n"&amp;ДАННЫЕ!$BU1426&amp;"t"&amp;ДАННЫЕ!$BV1426&amp;"o"&amp;ДАННЫЕ!$BT1426&amp;"l"&amp;IF(ДАННЫЕ!$BN1426&gt;0,1,0)&amp;ДАННЫЕ!$BN1426&amp;"g"&amp;ДАННЫЕ!$BO1426&amp;"s"&amp;ДАННЫЕ!$BP1426&amp;"DZ"&amp;IF(ДАННЫЕ!B1426-ДАННЫЕ!G1426 &lt; 60,IF(ДАННЫЕ!B1426-ДАННЫЕ!G1426 &gt;= 0,1,0),0)&amp;"u"&amp;IF(ДАННЫЕ!$CJ1426&gt;0,1,0)</f>
        <v>brCD0h0xyzc0a0dvpntol0gsDZ1u0</v>
      </c>
      <c r="N1426" s="28" t="str">
        <f ca="1">ДАННЫЕ!$F1426&amp;ДАННЫЕ!$I1426&amp;"g"&amp;B1426&amp;"cf"&amp;D1426&amp;"a"&amp;IF(ДАННЫЕ!$BX1426&gt;0,1,0)&amp;IF(ДАННЫЕ!$BF1426&gt;500,1,IF(ДАННЫЕ!$BF1426&gt;350,2,IF(ДАННЫЕ!$BF1426&gt;=200,3,IF(ДАННЫЕ!$BF1426&gt;=100,4,IF(ДАННЫЕ!$BF1426&gt;=50,5,IF(ДАННЫЕ!$BF1426&lt;50,6,0))))))&amp;"AR"&amp;IF(DATEDIF(ДАННЫЕ!$BX1426,ДАННЫЕ!$F$1,"y")&gt;1,1,0)&amp;"VG"&amp;IF(ДАННЫЕ!$BH1426="0",1,0)&amp;"o"&amp;IF(T1426+ДАННЫЕ!$AF1426+ДАННЫЕ!$AG1426+ДАННЫЕ!$AH1426+ДАННЫЕ!$AI1426+ДАННЫЕ!$AJ1426+ДАННЫЕ!$AP1426+ДАННЫЕ!$AQ1426+ДАННЫЕ!$AR1426+ДАННЫЕ!$AU1426+ДАННЫЕ!$AW1426+ДАННЫЕ!$AS1426+ДАННЫЕ!$AT1426&gt;0,1,0)&amp;"x"&amp;ДАННЫЕ!$AG1426&amp;"p"&amp;IF(ДАННЫЕ!$BY1426&gt;0,1,0)&amp;"v"&amp;IF(ДАННЫЕ!$BZ1426&gt;0,1,0)&amp;"n"&amp;ДАННЫЕ!$CA1426&amp;"t"&amp;ДАННЫЕ!$AY1426&amp;"k"&amp;ДАННЫЕ!$CB1426&amp;"q"&amp;ДАННЫЕ!$CC1426&amp;"w"&amp;ДАННЫЕ!$CD1426&amp;"e"&amp;ДАННЫЕ!$CE1426&amp;"m"&amp;ДАННЫЕ!$CF1426&amp;"c"&amp;ДАННЫЕ!$CG1426&amp;"z"&amp;ДАННЫЕ!$CH1426&amp;"d"&amp;IF(H1426=4,1,0)&amp;"s"&amp;IF(ДАННЫЕ!$J1426=1,0,1)&amp;"u"&amp;IF(ДАННЫЕ!$CJ1426&gt;0,1,0)</f>
        <v>g0cf0a06AR1VG0o0xp0v0ntkqwemczd0s1u0</v>
      </c>
      <c r="O1426" s="28" t="str">
        <f>ДАННЫЕ!$I1426&amp;"g"&amp;B1426&amp;A1426&amp;"f"&amp;P1426&amp;"c"&amp;IF(ДАННЫЕ!$U1426&gt;0,1,0)&amp;"s"&amp;IF(ДАННЫЕ!$Q1426&gt;0,IF(YEAR(ДАННЫЕ!$F$1)=YEAR(ДАННЫЕ!$Q1426),IF(MONTH(ДАННЫЕ!$F$1)=MONTH(ДАННЫЕ!$Q1426),111,11),1),0)&amp;"i"&amp;IF(ДАННЫЕ!$R1426+ДАННЫЕ!$S1426+ДАННЫЕ!$T1426=0,0,1)&amp;"h"&amp;IF(ДАННЫЕ!$P1426&gt;0,1,0)&amp;"p"&amp;IF(ДАННЫЕ!$CI1426&gt;0,IF(YEAR(ДАННЫЕ!$F$1)=YEAR(ДАННЫЕ!$CI1426),IF(MONTH(ДАННЫЕ!$F$1)=MONTH(ДАННЫЕ!$CI1426),111,11),1),0)&amp;"d"&amp;IF(ДАННЫЕ!$CJ1426&gt;0,IF(YEAR(ДАННЫЕ!$F$1)=YEAR(ДАННЫЕ!$CJ1426),IF(MONTH(ДАННЫЕ!$F$1)=MONTH(ДАННЫЕ!$CJ1426),111,11),1),0)&amp;"o"&amp;IF(ДАННЫЕ!$CK1426&gt;0,IF(MONTH(ДАННЫЕ!$F$1)=MONTH(ДАННЫЕ!$CK1426),111,11),0)&amp;"v"&amp;IF(ДАННЫЕ!$BE1426&gt;0,IF(MONTH(ДАННЫЕ!$F$1)=MONTH(ДАННЫЕ!$BE1426),111,11),0)</f>
        <v>g00f0c0s0i0h0p0d0o0v0</v>
      </c>
      <c r="P1426" s="15">
        <f t="shared" si="68"/>
        <v>0</v>
      </c>
      <c r="Q1426" s="15">
        <f>IF(ДАННЫЕ!$F$1&gt;ДАННЫЕ!$N1426,IF(YEAR(ДАННЫЕ!$F$1)=YEAR(ДАННЫЕ!M1426),1,0),0)</f>
        <v>0</v>
      </c>
      <c r="R1426" s="15">
        <f>IF(ДАННЫЕ!$F$1&gt;ДАННЫЕ!$N1426,IF(YEAR(ДАННЫЕ!$F$1)=YEAR(ДАННЫЕ!N1426),1,0),0)</f>
        <v>0</v>
      </c>
      <c r="S1426" s="15">
        <f>IF(ДАННЫЕ!$AA1426="2А",1,IF(ДАННЫЕ!$AA1426="2Б",2,IF(ДАННЫЕ!$AA1426="2В",3,IF(ДАННЫЕ!$AA1426=3,4,IF(ДАННЫЕ!$AA1426="4А",5,IF(ДАННЫЕ!$AA1426="4Б",6,IF(ДАННЫЕ!$AA1426="4В",7,IF(ДАННЫЕ!$AA1426=5,8,0))))))))</f>
        <v>0</v>
      </c>
      <c r="T1426" s="15">
        <f>IF(OR(ДАННЫЕ!$AC1426=2,ДАННЫЕ!$AD1426=2,ДАННЫЕ!$AE1426=2),2,IF(OR(ДАННЫЕ!$AC1426=1,ДАННЫЕ!$AD1426=1,ДАННЫЕ!$AE1426=1),1,0))</f>
        <v>0</v>
      </c>
    </row>
    <row r="1427" spans="1:20" x14ac:dyDescent="0.2">
      <c r="A1427" s="78">
        <f>IF(B1427&gt;0,IF(MONTH(ДАННЫЕ!$F$1)=MONTH(ДАННЫЕ!$B1427),1,0),0)</f>
        <v>0</v>
      </c>
      <c r="B1427" s="14">
        <f>IF(ДАННЫЕ!$B1427&gt;0,IF(YEAR(ДАННЫЕ!$F$1)=YEAR(ДАННЫЕ!$B1427),1,0),0)</f>
        <v>0</v>
      </c>
      <c r="C1427" s="14">
        <f>IF(ДАННЫЕ!$CM1427&gt;0,IF(YEAR(ДАННЫЕ!$F$1)=YEAR(ДАННЫЕ!$CM1427),1,0),0)</f>
        <v>0</v>
      </c>
      <c r="D1427" s="14">
        <f>IF(ДАННЫЕ!$CJ1427&gt;0,IF(ДАННЫЕ!$CL1427&gt;ДАННЫЕ!$F$1,1,IF(ДАННЫЕ!$CL1427&gt;0,0,1)),0)</f>
        <v>0</v>
      </c>
      <c r="E1427" s="43" t="str">
        <f ca="1">IF(ДАННЫЕ!$F$1&gt;0,IF(ДАННЫЕ!$G1427&gt;0,DATEDIF(ДАННЫЕ!$G1427,ДАННЫЕ!$F$1,"y"),""),IF(ДАННЫЕ!$G1427&gt;0,DATEDIF(ДАННЫЕ!$G1427,TODAY(),"y"),""))</f>
        <v/>
      </c>
      <c r="F1427" s="43" t="str">
        <f xml:space="preserve"> IF(ДАННЫЕ!$F1427="М",IF(E1427&gt;=18,IF(E1427&lt;60,1,""),""),"")&amp;IF(ДАННЫЕ!$F1427="Ж",IF(E1427&gt;=18,IF(E1427&lt;55,1,""),""),"")</f>
        <v/>
      </c>
      <c r="G1427" s="43" t="str">
        <f xml:space="preserve"> IF(ДАННЫЕ!$F1427="М",IF(E1427&gt;=60,2,""),"")&amp;IF(ДАННЫЕ!$F1427="Ж",IF(E1427&gt;=55,2,""),"")</f>
        <v/>
      </c>
      <c r="H1427" s="43" t="str">
        <f t="shared" ca="1" si="66"/>
        <v/>
      </c>
      <c r="I1427" s="43" t="str">
        <f t="shared" ca="1" si="67"/>
        <v>03</v>
      </c>
      <c r="J1427" s="28" t="str">
        <f ca="1">ДАННЫЕ!$F1427&amp;H1427&amp;I1427&amp;ДАННЫЕ!$I1427&amp;"m"&amp;IF(ДАННЫЕ!$I1427&gt;0,IF(ДАННЫЕ!$J1427&gt;0,0,1),"")&amp;"f"&amp;IF(ДАННЫЕ!$R1427&gt;0,IF(YEAR(ДАННЫЕ!$F$1)=YEAR(ДАННЫЕ!$R1427),1,0),0)&amp;"z"&amp;ДАННЫЕ!$R1427&amp;"p"&amp;ДАННЫЕ!$S1427&amp;"i"&amp;ДАННЫЕ!$T1427&amp;"h"&amp;ДАННЫЕ!$K1427&amp;"be"&amp;ДАННЫЕ!$BI1427&amp;"CD"&amp;IF(ДАННЫЕ!BF1427&gt;500,4,IF(ДАННЫЕ!BF1427&gt;350,3,IF(ДАННЫЕ!BF1427&gt;200,2,IF(ДАННЫЕ!BF1427&gt;0,1,0))))&amp;"g"&amp;B1427&amp;"d"&amp;H1427&amp;"l"&amp;ДАННЫЕ!AT1427&amp;"a"&amp;ДАННЫЕ!$V1427&amp;"v"&amp;R1427&amp;"k"&amp;ДАННЫЕ!$U1427&amp;"s"&amp;ДАННЫЕ!$Y1427&amp;"t"&amp;ДАННЫЕ!$X1427&amp;"b"&amp;IF(ДАННЫЕ!$Q1427&gt;1,1,0)&amp;"PP"&amp;ДАННЫЕ!Z1427&amp;"c"&amp;S1427&amp;"x"&amp;IF(ДАННЫЕ!$BY1427&gt;0,IF(YEAR(ДАННЫЕ!$F$1)=YEAR(ДАННЫЕ!$BY1427),1,0),0)&amp;"n"&amp;IF(ДАННЫЕ!$BZ1427&gt;0,IF(YEAR(ДАННЫЕ!$F$1)=YEAR(ДАННЫЕ!$BZ1427),1,0),0)&amp;"u"&amp;D1427&amp;"z"&amp;IF(ДАННЫЕ!$CL1427&gt;0,IF(YEAR(ДАННЫЕ!$F$1)&gt;YEAR(ДАННЫЕ!$CL1427),11,12),0)</f>
        <v>03mf0zpihbeCD0g0dlav0kstb0PPc0x0n0u0z0</v>
      </c>
      <c r="K1427" s="28" t="str">
        <f ca="1">ДАННЫЕ!$I1427&amp;"x"&amp;B1427&amp;"w"&amp;IF(T1427+ДАННЫЕ!AD1427+ДАННЫЕ!AE1427+ДАННЫЕ!AF1427+ДАННЫЕ!AG1427+ДАННЫЕ!AH1427+ДАННЫЕ!$AL1427+ДАННЫЕ!AI1427+ДАННЫЕ!AJ1427+ДАННЫЕ!AK1427+ДАННЫЕ!AP1427+ДАННЫЕ!AQ1427+ДАННЫЕ!AR1427+ДАННЫЕ!$AM1427+ДАННЫЕ!$AN1427+ДАННЫЕ!AS1427+ДАННЫЕ!AT1427&gt;0,1,0)&amp;IF(OR(T1427=2,ДАННЫЕ!AD1427=2,ДАННЫЕ!AE1427=2,ДАННЫЕ!AF1427=2,ДАННЫЕ!AG1427=2,ДАННЫЕ!AH1427=2,ДАННЫЕ!$AL1427=2,ДАННЫЕ!AI1427=2,ДАННЫЕ!AJ1427=2,ДАННЫЕ!AK1427=2,ДАННЫЕ!AP1427=2,ДАННЫЕ!AQ1427=2,ДАННЫЕ!AR1427=2,ДАННЫЕ!$AM1427=2,ДАННЫЕ!$AN1427=2,ДАННЫЕ!AS1427=2,ДАННЫЕ!AT1427=2),2,0)&amp;"t"&amp;IF(T1427&gt;0,"1"&amp;T1427,"00")&amp;"f"&amp;IF(ДАННЫЕ!$AC1427,"1"&amp;ДАННЫЕ!$AC1427,"00")&amp;"b"&amp;IF(ДАННЫЕ!$AD1427,"1"&amp;ДАННЫЕ!$AD1427,"00")&amp;"g"&amp;IF(ДАННЫЕ!$AF1427,"1"&amp;ДАННЫЕ!$AF1427,"00")&amp;"c"&amp;IF(ДАННЫЕ!$AG1427,"1"&amp;ДАННЫЕ!$AG1427,"00")&amp;"i"&amp;IF(ДАННЫЕ!$AH1427,"1"&amp;ДАННЫЕ!$AH1427,"00")&amp;"r"&amp;IF(ДАННЫЕ!$AL1427,"1"&amp;ДАННЫЕ!$AL1427,"00")&amp;"m"&amp;IF(ДАННЫЕ!$AI1427,"1"&amp;ДАННЫЕ!$AI1427,"00")&amp;"hS"&amp;IF(ДАННЫЕ!$AJ1427,"1"&amp;ДАННЫЕ!$AJ1427,"00")&amp;"hZ"&amp;IF(ДАННЫЕ!$AK1427,"1"&amp;ДАННЫЕ!$AK1427,"00")&amp;"p"&amp;IF(ДАННЫЕ!$AP1427,"1"&amp;ДАННЫЕ!$AP1427,"00")&amp;"k"&amp;IF(ДАННЫЕ!$AQ1427,"1"&amp;ДАННЫЕ!$AQ1427,"00")&amp;"z"&amp;IF(ДАННЫЕ!$AR1427,"1"&amp;ДАННЫЕ!$AR1427,"00")&amp;"j"&amp;IF(ДАННЫЕ!$AM1427,"1"&amp;ДАННЫЕ!$AM1427,"00")&amp;"n"&amp;IF(ДАННЫЕ!$AN1427,"1"&amp;ДАННЫЕ!$AN1427,"00")&amp;"E"&amp;ДАННЫЕ!BI1427&amp;"L"&amp;ДАННЫЕ!AO1427&amp;"h"&amp;IF(ДАННЫЕ!$AU1427&gt;0,1,0)&amp;"v"&amp;IF(ДАННЫЕ!$AW1427&gt;0,1,0)&amp;"a"&amp;IF(ДАННЫЕ!$AS1427,"1"&amp;ДАННЫЕ!$AS1427,"00")&amp;"s"&amp;IF(ДАННЫЕ!$AT1427,"1"&amp;ДАННЫЕ!$AT1427,"00")&amp;"u"&amp;IF(ДАННЫЕ!$CJ1427&gt;0,1,0)&amp;"y"&amp;B1427&amp;"d"&amp;H1427&amp;"e"&amp;F1427&amp;G1427</f>
        <v>x0w00t00f00b00g00c00i00r00m00hS00hZ00p00k00z00j00n00ELh0v0a00s00u0y0de</v>
      </c>
      <c r="L1427" s="28" t="str">
        <f ca="1">ДАННЫЕ!$I1427&amp;"VN"&amp;IF(ДАННЫЕ!AW1427&gt;0,11,10)&amp;"CD"&amp;IF(ДАННЫЕ!BF1427&gt;500,16,IF(ДАННЫЕ!BF1427&gt;350,15,IF(ДАННЫЕ!BF1427&gt;=200,14,IF(ДАННЫЕ!BF1427&gt;=100,13,IF(ДАННЫЕ!BF1427&gt;=50,12,IF(ДАННЫЕ!BF1427&gt;0,11,10))))))&amp;"AR"&amp;IF(ДАННЫЕ!BX1427&gt;0,1,0)&amp;"GD"&amp;B1427&amp;"VV"&amp;IF(E1427&gt;=5,IF(E1427&lt;18,1,0),0)</f>
        <v>VN10CD10AR0GD0VV0</v>
      </c>
      <c r="M1427" s="28" t="str">
        <f>ДАННЫЕ!$I1427&amp;"b"&amp;ДАННЫЕ!$BI1427&amp;"r"&amp;ДАННЫЕ!$BJ1427&amp;"CD"&amp;IF(ДАННЫЕ!BF1427&gt;0,IF(ДАННЫЕ!BF1427&lt;200,1,IF(ДАННЫЕ!BF1427&lt;350,2,3)),0)&amp;"h"&amp;IF(ДАННЫЕ!$BK1427+ДАННЫЕ!$BL1427+ДАННЫЕ!$BM1427&gt;0,1,0)&amp;"x"&amp;ДАННЫЕ!$BK1427&amp;"y"&amp;ДАННЫЕ!$BL1427&amp;"z"&amp;ДАННЫЕ!$BM1427&amp;"c"&amp;IF(ДАННЫЕ!$BK1427+ДАННЫЕ!$BL1427+ДАННЫЕ!$BM1427=3,1,0)&amp;"a"&amp;IF(ДАННЫЕ!$BQ1427+ДАННЫЕ!$BR1427&gt;0,1,0)&amp;"d"&amp;ДАННЫЕ!$BQ1427&amp;"v"&amp;ДАННЫЕ!$BR1427&amp;"p"&amp;ДАННЫЕ!$BS1427&amp;"n"&amp;ДАННЫЕ!$BU1427&amp;"t"&amp;ДАННЫЕ!$BV1427&amp;"o"&amp;ДАННЫЕ!$BT1427&amp;"l"&amp;IF(ДАННЫЕ!$BN1427&gt;0,1,0)&amp;ДАННЫЕ!$BN1427&amp;"g"&amp;ДАННЫЕ!$BO1427&amp;"s"&amp;ДАННЫЕ!$BP1427&amp;"DZ"&amp;IF(ДАННЫЕ!B1427-ДАННЫЕ!G1427 &lt; 60,IF(ДАННЫЕ!B1427-ДАННЫЕ!G1427 &gt;= 0,1,0),0)&amp;"u"&amp;IF(ДАННЫЕ!$CJ1427&gt;0,1,0)</f>
        <v>brCD0h0xyzc0a0dvpntol0gsDZ1u0</v>
      </c>
      <c r="N1427" s="28" t="str">
        <f ca="1">ДАННЫЕ!$F1427&amp;ДАННЫЕ!$I1427&amp;"g"&amp;B1427&amp;"cf"&amp;D1427&amp;"a"&amp;IF(ДАННЫЕ!$BX1427&gt;0,1,0)&amp;IF(ДАННЫЕ!$BF1427&gt;500,1,IF(ДАННЫЕ!$BF1427&gt;350,2,IF(ДАННЫЕ!$BF1427&gt;=200,3,IF(ДАННЫЕ!$BF1427&gt;=100,4,IF(ДАННЫЕ!$BF1427&gt;=50,5,IF(ДАННЫЕ!$BF1427&lt;50,6,0))))))&amp;"AR"&amp;IF(DATEDIF(ДАННЫЕ!$BX1427,ДАННЫЕ!$F$1,"y")&gt;1,1,0)&amp;"VG"&amp;IF(ДАННЫЕ!$BH1427="0",1,0)&amp;"o"&amp;IF(T1427+ДАННЫЕ!$AF1427+ДАННЫЕ!$AG1427+ДАННЫЕ!$AH1427+ДАННЫЕ!$AI1427+ДАННЫЕ!$AJ1427+ДАННЫЕ!$AP1427+ДАННЫЕ!$AQ1427+ДАННЫЕ!$AR1427+ДАННЫЕ!$AU1427+ДАННЫЕ!$AW1427+ДАННЫЕ!$AS1427+ДАННЫЕ!$AT1427&gt;0,1,0)&amp;"x"&amp;ДАННЫЕ!$AG1427&amp;"p"&amp;IF(ДАННЫЕ!$BY1427&gt;0,1,0)&amp;"v"&amp;IF(ДАННЫЕ!$BZ1427&gt;0,1,0)&amp;"n"&amp;ДАННЫЕ!$CA1427&amp;"t"&amp;ДАННЫЕ!$AY1427&amp;"k"&amp;ДАННЫЕ!$CB1427&amp;"q"&amp;ДАННЫЕ!$CC1427&amp;"w"&amp;ДАННЫЕ!$CD1427&amp;"e"&amp;ДАННЫЕ!$CE1427&amp;"m"&amp;ДАННЫЕ!$CF1427&amp;"c"&amp;ДАННЫЕ!$CG1427&amp;"z"&amp;ДАННЫЕ!$CH1427&amp;"d"&amp;IF(H1427=4,1,0)&amp;"s"&amp;IF(ДАННЫЕ!$J1427=1,0,1)&amp;"u"&amp;IF(ДАННЫЕ!$CJ1427&gt;0,1,0)</f>
        <v>g0cf0a06AR1VG0o0xp0v0ntkqwemczd0s1u0</v>
      </c>
      <c r="O1427" s="28" t="str">
        <f>ДАННЫЕ!$I1427&amp;"g"&amp;B1427&amp;A1427&amp;"f"&amp;P1427&amp;"c"&amp;IF(ДАННЫЕ!$U1427&gt;0,1,0)&amp;"s"&amp;IF(ДАННЫЕ!$Q1427&gt;0,IF(YEAR(ДАННЫЕ!$F$1)=YEAR(ДАННЫЕ!$Q1427),IF(MONTH(ДАННЫЕ!$F$1)=MONTH(ДАННЫЕ!$Q1427),111,11),1),0)&amp;"i"&amp;IF(ДАННЫЕ!$R1427+ДАННЫЕ!$S1427+ДАННЫЕ!$T1427=0,0,1)&amp;"h"&amp;IF(ДАННЫЕ!$P1427&gt;0,1,0)&amp;"p"&amp;IF(ДАННЫЕ!$CI1427&gt;0,IF(YEAR(ДАННЫЕ!$F$1)=YEAR(ДАННЫЕ!$CI1427),IF(MONTH(ДАННЫЕ!$F$1)=MONTH(ДАННЫЕ!$CI1427),111,11),1),0)&amp;"d"&amp;IF(ДАННЫЕ!$CJ1427&gt;0,IF(YEAR(ДАННЫЕ!$F$1)=YEAR(ДАННЫЕ!$CJ1427),IF(MONTH(ДАННЫЕ!$F$1)=MONTH(ДАННЫЕ!$CJ1427),111,11),1),0)&amp;"o"&amp;IF(ДАННЫЕ!$CK1427&gt;0,IF(MONTH(ДАННЫЕ!$F$1)=MONTH(ДАННЫЕ!$CK1427),111,11),0)&amp;"v"&amp;IF(ДАННЫЕ!$BE1427&gt;0,IF(MONTH(ДАННЫЕ!$F$1)=MONTH(ДАННЫЕ!$BE1427),111,11),0)</f>
        <v>g00f0c0s0i0h0p0d0o0v0</v>
      </c>
      <c r="P1427" s="15">
        <f t="shared" si="68"/>
        <v>0</v>
      </c>
      <c r="Q1427" s="15">
        <f>IF(ДАННЫЕ!$F$1&gt;ДАННЫЕ!$N1427,IF(YEAR(ДАННЫЕ!$F$1)=YEAR(ДАННЫЕ!M1427),1,0),0)</f>
        <v>0</v>
      </c>
      <c r="R1427" s="15">
        <f>IF(ДАННЫЕ!$F$1&gt;ДАННЫЕ!$N1427,IF(YEAR(ДАННЫЕ!$F$1)=YEAR(ДАННЫЕ!N1427),1,0),0)</f>
        <v>0</v>
      </c>
      <c r="S1427" s="15">
        <f>IF(ДАННЫЕ!$AA1427="2А",1,IF(ДАННЫЕ!$AA1427="2Б",2,IF(ДАННЫЕ!$AA1427="2В",3,IF(ДАННЫЕ!$AA1427=3,4,IF(ДАННЫЕ!$AA1427="4А",5,IF(ДАННЫЕ!$AA1427="4Б",6,IF(ДАННЫЕ!$AA1427="4В",7,IF(ДАННЫЕ!$AA1427=5,8,0))))))))</f>
        <v>0</v>
      </c>
      <c r="T1427" s="15">
        <f>IF(OR(ДАННЫЕ!$AC1427=2,ДАННЫЕ!$AD1427=2,ДАННЫЕ!$AE1427=2),2,IF(OR(ДАННЫЕ!$AC1427=1,ДАННЫЕ!$AD1427=1,ДАННЫЕ!$AE1427=1),1,0))</f>
        <v>0</v>
      </c>
    </row>
    <row r="1428" spans="1:20" x14ac:dyDescent="0.2">
      <c r="A1428" s="78">
        <f>IF(B1428&gt;0,IF(MONTH(ДАННЫЕ!$F$1)=MONTH(ДАННЫЕ!$B1428),1,0),0)</f>
        <v>0</v>
      </c>
      <c r="B1428" s="14">
        <f>IF(ДАННЫЕ!$B1428&gt;0,IF(YEAR(ДАННЫЕ!$F$1)=YEAR(ДАННЫЕ!$B1428),1,0),0)</f>
        <v>0</v>
      </c>
      <c r="C1428" s="14">
        <f>IF(ДАННЫЕ!$CM1428&gt;0,IF(YEAR(ДАННЫЕ!$F$1)=YEAR(ДАННЫЕ!$CM1428),1,0),0)</f>
        <v>0</v>
      </c>
      <c r="D1428" s="14">
        <f>IF(ДАННЫЕ!$CJ1428&gt;0,IF(ДАННЫЕ!$CL1428&gt;ДАННЫЕ!$F$1,1,IF(ДАННЫЕ!$CL1428&gt;0,0,1)),0)</f>
        <v>0</v>
      </c>
      <c r="E1428" s="43" t="str">
        <f ca="1">IF(ДАННЫЕ!$F$1&gt;0,IF(ДАННЫЕ!$G1428&gt;0,DATEDIF(ДАННЫЕ!$G1428,ДАННЫЕ!$F$1,"y"),""),IF(ДАННЫЕ!$G1428&gt;0,DATEDIF(ДАННЫЕ!$G1428,TODAY(),"y"),""))</f>
        <v/>
      </c>
      <c r="F1428" s="43" t="str">
        <f xml:space="preserve"> IF(ДАННЫЕ!$F1428="М",IF(E1428&gt;=18,IF(E1428&lt;60,1,""),""),"")&amp;IF(ДАННЫЕ!$F1428="Ж",IF(E1428&gt;=18,IF(E1428&lt;55,1,""),""),"")</f>
        <v/>
      </c>
      <c r="G1428" s="43" t="str">
        <f xml:space="preserve"> IF(ДАННЫЕ!$F1428="М",IF(E1428&gt;=60,2,""),"")&amp;IF(ДАННЫЕ!$F1428="Ж",IF(E1428&gt;=55,2,""),"")</f>
        <v/>
      </c>
      <c r="H1428" s="43" t="str">
        <f t="shared" ca="1" si="66"/>
        <v/>
      </c>
      <c r="I1428" s="43" t="str">
        <f t="shared" ca="1" si="67"/>
        <v>03</v>
      </c>
      <c r="J1428" s="28" t="str">
        <f ca="1">ДАННЫЕ!$F1428&amp;H1428&amp;I1428&amp;ДАННЫЕ!$I1428&amp;"m"&amp;IF(ДАННЫЕ!$I1428&gt;0,IF(ДАННЫЕ!$J1428&gt;0,0,1),"")&amp;"f"&amp;IF(ДАННЫЕ!$R1428&gt;0,IF(YEAR(ДАННЫЕ!$F$1)=YEAR(ДАННЫЕ!$R1428),1,0),0)&amp;"z"&amp;ДАННЫЕ!$R1428&amp;"p"&amp;ДАННЫЕ!$S1428&amp;"i"&amp;ДАННЫЕ!$T1428&amp;"h"&amp;ДАННЫЕ!$K1428&amp;"be"&amp;ДАННЫЕ!$BI1428&amp;"CD"&amp;IF(ДАННЫЕ!BF1428&gt;500,4,IF(ДАННЫЕ!BF1428&gt;350,3,IF(ДАННЫЕ!BF1428&gt;200,2,IF(ДАННЫЕ!BF1428&gt;0,1,0))))&amp;"g"&amp;B1428&amp;"d"&amp;H1428&amp;"l"&amp;ДАННЫЕ!AT1428&amp;"a"&amp;ДАННЫЕ!$V1428&amp;"v"&amp;R1428&amp;"k"&amp;ДАННЫЕ!$U1428&amp;"s"&amp;ДАННЫЕ!$Y1428&amp;"t"&amp;ДАННЫЕ!$X1428&amp;"b"&amp;IF(ДАННЫЕ!$Q1428&gt;1,1,0)&amp;"PP"&amp;ДАННЫЕ!Z1428&amp;"c"&amp;S1428&amp;"x"&amp;IF(ДАННЫЕ!$BY1428&gt;0,IF(YEAR(ДАННЫЕ!$F$1)=YEAR(ДАННЫЕ!$BY1428),1,0),0)&amp;"n"&amp;IF(ДАННЫЕ!$BZ1428&gt;0,IF(YEAR(ДАННЫЕ!$F$1)=YEAR(ДАННЫЕ!$BZ1428),1,0),0)&amp;"u"&amp;D1428&amp;"z"&amp;IF(ДАННЫЕ!$CL1428&gt;0,IF(YEAR(ДАННЫЕ!$F$1)&gt;YEAR(ДАННЫЕ!$CL1428),11,12),0)</f>
        <v>03mf0zpihbeCD0g0dlav0kstb0PPc0x0n0u0z0</v>
      </c>
      <c r="K1428" s="28" t="str">
        <f ca="1">ДАННЫЕ!$I1428&amp;"x"&amp;B1428&amp;"w"&amp;IF(T1428+ДАННЫЕ!AD1428+ДАННЫЕ!AE1428+ДАННЫЕ!AF1428+ДАННЫЕ!AG1428+ДАННЫЕ!AH1428+ДАННЫЕ!$AL1428+ДАННЫЕ!AI1428+ДАННЫЕ!AJ1428+ДАННЫЕ!AK1428+ДАННЫЕ!AP1428+ДАННЫЕ!AQ1428+ДАННЫЕ!AR1428+ДАННЫЕ!$AM1428+ДАННЫЕ!$AN1428+ДАННЫЕ!AS1428+ДАННЫЕ!AT1428&gt;0,1,0)&amp;IF(OR(T1428=2,ДАННЫЕ!AD1428=2,ДАННЫЕ!AE1428=2,ДАННЫЕ!AF1428=2,ДАННЫЕ!AG1428=2,ДАННЫЕ!AH1428=2,ДАННЫЕ!$AL1428=2,ДАННЫЕ!AI1428=2,ДАННЫЕ!AJ1428=2,ДАННЫЕ!AK1428=2,ДАННЫЕ!AP1428=2,ДАННЫЕ!AQ1428=2,ДАННЫЕ!AR1428=2,ДАННЫЕ!$AM1428=2,ДАННЫЕ!$AN1428=2,ДАННЫЕ!AS1428=2,ДАННЫЕ!AT1428=2),2,0)&amp;"t"&amp;IF(T1428&gt;0,"1"&amp;T1428,"00")&amp;"f"&amp;IF(ДАННЫЕ!$AC1428,"1"&amp;ДАННЫЕ!$AC1428,"00")&amp;"b"&amp;IF(ДАННЫЕ!$AD1428,"1"&amp;ДАННЫЕ!$AD1428,"00")&amp;"g"&amp;IF(ДАННЫЕ!$AF1428,"1"&amp;ДАННЫЕ!$AF1428,"00")&amp;"c"&amp;IF(ДАННЫЕ!$AG1428,"1"&amp;ДАННЫЕ!$AG1428,"00")&amp;"i"&amp;IF(ДАННЫЕ!$AH1428,"1"&amp;ДАННЫЕ!$AH1428,"00")&amp;"r"&amp;IF(ДАННЫЕ!$AL1428,"1"&amp;ДАННЫЕ!$AL1428,"00")&amp;"m"&amp;IF(ДАННЫЕ!$AI1428,"1"&amp;ДАННЫЕ!$AI1428,"00")&amp;"hS"&amp;IF(ДАННЫЕ!$AJ1428,"1"&amp;ДАННЫЕ!$AJ1428,"00")&amp;"hZ"&amp;IF(ДАННЫЕ!$AK1428,"1"&amp;ДАННЫЕ!$AK1428,"00")&amp;"p"&amp;IF(ДАННЫЕ!$AP1428,"1"&amp;ДАННЫЕ!$AP1428,"00")&amp;"k"&amp;IF(ДАННЫЕ!$AQ1428,"1"&amp;ДАННЫЕ!$AQ1428,"00")&amp;"z"&amp;IF(ДАННЫЕ!$AR1428,"1"&amp;ДАННЫЕ!$AR1428,"00")&amp;"j"&amp;IF(ДАННЫЕ!$AM1428,"1"&amp;ДАННЫЕ!$AM1428,"00")&amp;"n"&amp;IF(ДАННЫЕ!$AN1428,"1"&amp;ДАННЫЕ!$AN1428,"00")&amp;"E"&amp;ДАННЫЕ!BI1428&amp;"L"&amp;ДАННЫЕ!AO1428&amp;"h"&amp;IF(ДАННЫЕ!$AU1428&gt;0,1,0)&amp;"v"&amp;IF(ДАННЫЕ!$AW1428&gt;0,1,0)&amp;"a"&amp;IF(ДАННЫЕ!$AS1428,"1"&amp;ДАННЫЕ!$AS1428,"00")&amp;"s"&amp;IF(ДАННЫЕ!$AT1428,"1"&amp;ДАННЫЕ!$AT1428,"00")&amp;"u"&amp;IF(ДАННЫЕ!$CJ1428&gt;0,1,0)&amp;"y"&amp;B1428&amp;"d"&amp;H1428&amp;"e"&amp;F1428&amp;G1428</f>
        <v>x0w00t00f00b00g00c00i00r00m00hS00hZ00p00k00z00j00n00ELh0v0a00s00u0y0de</v>
      </c>
      <c r="L1428" s="28" t="str">
        <f ca="1">ДАННЫЕ!$I1428&amp;"VN"&amp;IF(ДАННЫЕ!AW1428&gt;0,11,10)&amp;"CD"&amp;IF(ДАННЫЕ!BF1428&gt;500,16,IF(ДАННЫЕ!BF1428&gt;350,15,IF(ДАННЫЕ!BF1428&gt;=200,14,IF(ДАННЫЕ!BF1428&gt;=100,13,IF(ДАННЫЕ!BF1428&gt;=50,12,IF(ДАННЫЕ!BF1428&gt;0,11,10))))))&amp;"AR"&amp;IF(ДАННЫЕ!BX1428&gt;0,1,0)&amp;"GD"&amp;B1428&amp;"VV"&amp;IF(E1428&gt;=5,IF(E1428&lt;18,1,0),0)</f>
        <v>VN10CD10AR0GD0VV0</v>
      </c>
      <c r="M1428" s="28" t="str">
        <f>ДАННЫЕ!$I1428&amp;"b"&amp;ДАННЫЕ!$BI1428&amp;"r"&amp;ДАННЫЕ!$BJ1428&amp;"CD"&amp;IF(ДАННЫЕ!BF1428&gt;0,IF(ДАННЫЕ!BF1428&lt;200,1,IF(ДАННЫЕ!BF1428&lt;350,2,3)),0)&amp;"h"&amp;IF(ДАННЫЕ!$BK1428+ДАННЫЕ!$BL1428+ДАННЫЕ!$BM1428&gt;0,1,0)&amp;"x"&amp;ДАННЫЕ!$BK1428&amp;"y"&amp;ДАННЫЕ!$BL1428&amp;"z"&amp;ДАННЫЕ!$BM1428&amp;"c"&amp;IF(ДАННЫЕ!$BK1428+ДАННЫЕ!$BL1428+ДАННЫЕ!$BM1428=3,1,0)&amp;"a"&amp;IF(ДАННЫЕ!$BQ1428+ДАННЫЕ!$BR1428&gt;0,1,0)&amp;"d"&amp;ДАННЫЕ!$BQ1428&amp;"v"&amp;ДАННЫЕ!$BR1428&amp;"p"&amp;ДАННЫЕ!$BS1428&amp;"n"&amp;ДАННЫЕ!$BU1428&amp;"t"&amp;ДАННЫЕ!$BV1428&amp;"o"&amp;ДАННЫЕ!$BT1428&amp;"l"&amp;IF(ДАННЫЕ!$BN1428&gt;0,1,0)&amp;ДАННЫЕ!$BN1428&amp;"g"&amp;ДАННЫЕ!$BO1428&amp;"s"&amp;ДАННЫЕ!$BP1428&amp;"DZ"&amp;IF(ДАННЫЕ!B1428-ДАННЫЕ!G1428 &lt; 60,IF(ДАННЫЕ!B1428-ДАННЫЕ!G1428 &gt;= 0,1,0),0)&amp;"u"&amp;IF(ДАННЫЕ!$CJ1428&gt;0,1,0)</f>
        <v>brCD0h0xyzc0a0dvpntol0gsDZ1u0</v>
      </c>
      <c r="N1428" s="28" t="str">
        <f ca="1">ДАННЫЕ!$F1428&amp;ДАННЫЕ!$I1428&amp;"g"&amp;B1428&amp;"cf"&amp;D1428&amp;"a"&amp;IF(ДАННЫЕ!$BX1428&gt;0,1,0)&amp;IF(ДАННЫЕ!$BF1428&gt;500,1,IF(ДАННЫЕ!$BF1428&gt;350,2,IF(ДАННЫЕ!$BF1428&gt;=200,3,IF(ДАННЫЕ!$BF1428&gt;=100,4,IF(ДАННЫЕ!$BF1428&gt;=50,5,IF(ДАННЫЕ!$BF1428&lt;50,6,0))))))&amp;"AR"&amp;IF(DATEDIF(ДАННЫЕ!$BX1428,ДАННЫЕ!$F$1,"y")&gt;1,1,0)&amp;"VG"&amp;IF(ДАННЫЕ!$BH1428="0",1,0)&amp;"o"&amp;IF(T1428+ДАННЫЕ!$AF1428+ДАННЫЕ!$AG1428+ДАННЫЕ!$AH1428+ДАННЫЕ!$AI1428+ДАННЫЕ!$AJ1428+ДАННЫЕ!$AP1428+ДАННЫЕ!$AQ1428+ДАННЫЕ!$AR1428+ДАННЫЕ!$AU1428+ДАННЫЕ!$AW1428+ДАННЫЕ!$AS1428+ДАННЫЕ!$AT1428&gt;0,1,0)&amp;"x"&amp;ДАННЫЕ!$AG1428&amp;"p"&amp;IF(ДАННЫЕ!$BY1428&gt;0,1,0)&amp;"v"&amp;IF(ДАННЫЕ!$BZ1428&gt;0,1,0)&amp;"n"&amp;ДАННЫЕ!$CA1428&amp;"t"&amp;ДАННЫЕ!$AY1428&amp;"k"&amp;ДАННЫЕ!$CB1428&amp;"q"&amp;ДАННЫЕ!$CC1428&amp;"w"&amp;ДАННЫЕ!$CD1428&amp;"e"&amp;ДАННЫЕ!$CE1428&amp;"m"&amp;ДАННЫЕ!$CF1428&amp;"c"&amp;ДАННЫЕ!$CG1428&amp;"z"&amp;ДАННЫЕ!$CH1428&amp;"d"&amp;IF(H1428=4,1,0)&amp;"s"&amp;IF(ДАННЫЕ!$J1428=1,0,1)&amp;"u"&amp;IF(ДАННЫЕ!$CJ1428&gt;0,1,0)</f>
        <v>g0cf0a06AR1VG0o0xp0v0ntkqwemczd0s1u0</v>
      </c>
      <c r="O1428" s="28" t="str">
        <f>ДАННЫЕ!$I1428&amp;"g"&amp;B1428&amp;A1428&amp;"f"&amp;P1428&amp;"c"&amp;IF(ДАННЫЕ!$U1428&gt;0,1,0)&amp;"s"&amp;IF(ДАННЫЕ!$Q1428&gt;0,IF(YEAR(ДАННЫЕ!$F$1)=YEAR(ДАННЫЕ!$Q1428),IF(MONTH(ДАННЫЕ!$F$1)=MONTH(ДАННЫЕ!$Q1428),111,11),1),0)&amp;"i"&amp;IF(ДАННЫЕ!$R1428+ДАННЫЕ!$S1428+ДАННЫЕ!$T1428=0,0,1)&amp;"h"&amp;IF(ДАННЫЕ!$P1428&gt;0,1,0)&amp;"p"&amp;IF(ДАННЫЕ!$CI1428&gt;0,IF(YEAR(ДАННЫЕ!$F$1)=YEAR(ДАННЫЕ!$CI1428),IF(MONTH(ДАННЫЕ!$F$1)=MONTH(ДАННЫЕ!$CI1428),111,11),1),0)&amp;"d"&amp;IF(ДАННЫЕ!$CJ1428&gt;0,IF(YEAR(ДАННЫЕ!$F$1)=YEAR(ДАННЫЕ!$CJ1428),IF(MONTH(ДАННЫЕ!$F$1)=MONTH(ДАННЫЕ!$CJ1428),111,11),1),0)&amp;"o"&amp;IF(ДАННЫЕ!$CK1428&gt;0,IF(MONTH(ДАННЫЕ!$F$1)=MONTH(ДАННЫЕ!$CK1428),111,11),0)&amp;"v"&amp;IF(ДАННЫЕ!$BE1428&gt;0,IF(MONTH(ДАННЫЕ!$F$1)=MONTH(ДАННЫЕ!$BE1428),111,11),0)</f>
        <v>g00f0c0s0i0h0p0d0o0v0</v>
      </c>
      <c r="P1428" s="15">
        <f t="shared" si="68"/>
        <v>0</v>
      </c>
      <c r="Q1428" s="15">
        <f>IF(ДАННЫЕ!$F$1&gt;ДАННЫЕ!$N1428,IF(YEAR(ДАННЫЕ!$F$1)=YEAR(ДАННЫЕ!M1428),1,0),0)</f>
        <v>0</v>
      </c>
      <c r="R1428" s="15">
        <f>IF(ДАННЫЕ!$F$1&gt;ДАННЫЕ!$N1428,IF(YEAR(ДАННЫЕ!$F$1)=YEAR(ДАННЫЕ!N1428),1,0),0)</f>
        <v>0</v>
      </c>
      <c r="S1428" s="15">
        <f>IF(ДАННЫЕ!$AA1428="2А",1,IF(ДАННЫЕ!$AA1428="2Б",2,IF(ДАННЫЕ!$AA1428="2В",3,IF(ДАННЫЕ!$AA1428=3,4,IF(ДАННЫЕ!$AA1428="4А",5,IF(ДАННЫЕ!$AA1428="4Б",6,IF(ДАННЫЕ!$AA1428="4В",7,IF(ДАННЫЕ!$AA1428=5,8,0))))))))</f>
        <v>0</v>
      </c>
      <c r="T1428" s="15">
        <f>IF(OR(ДАННЫЕ!$AC1428=2,ДАННЫЕ!$AD1428=2,ДАННЫЕ!$AE1428=2),2,IF(OR(ДАННЫЕ!$AC1428=1,ДАННЫЕ!$AD1428=1,ДАННЫЕ!$AE1428=1),1,0))</f>
        <v>0</v>
      </c>
    </row>
    <row r="1429" spans="1:20" x14ac:dyDescent="0.2">
      <c r="A1429" s="78">
        <f>IF(B1429&gt;0,IF(MONTH(ДАННЫЕ!$F$1)=MONTH(ДАННЫЕ!$B1429),1,0),0)</f>
        <v>0</v>
      </c>
      <c r="B1429" s="14">
        <f>IF(ДАННЫЕ!$B1429&gt;0,IF(YEAR(ДАННЫЕ!$F$1)=YEAR(ДАННЫЕ!$B1429),1,0),0)</f>
        <v>0</v>
      </c>
      <c r="C1429" s="14">
        <f>IF(ДАННЫЕ!$CM1429&gt;0,IF(YEAR(ДАННЫЕ!$F$1)=YEAR(ДАННЫЕ!$CM1429),1,0),0)</f>
        <v>0</v>
      </c>
      <c r="D1429" s="14">
        <f>IF(ДАННЫЕ!$CJ1429&gt;0,IF(ДАННЫЕ!$CL1429&gt;ДАННЫЕ!$F$1,1,IF(ДАННЫЕ!$CL1429&gt;0,0,1)),0)</f>
        <v>0</v>
      </c>
      <c r="E1429" s="43" t="str">
        <f ca="1">IF(ДАННЫЕ!$F$1&gt;0,IF(ДАННЫЕ!$G1429&gt;0,DATEDIF(ДАННЫЕ!$G1429,ДАННЫЕ!$F$1,"y"),""),IF(ДАННЫЕ!$G1429&gt;0,DATEDIF(ДАННЫЕ!$G1429,TODAY(),"y"),""))</f>
        <v/>
      </c>
      <c r="F1429" s="43" t="str">
        <f xml:space="preserve"> IF(ДАННЫЕ!$F1429="М",IF(E1429&gt;=18,IF(E1429&lt;60,1,""),""),"")&amp;IF(ДАННЫЕ!$F1429="Ж",IF(E1429&gt;=18,IF(E1429&lt;55,1,""),""),"")</f>
        <v/>
      </c>
      <c r="G1429" s="43" t="str">
        <f xml:space="preserve"> IF(ДАННЫЕ!$F1429="М",IF(E1429&gt;=60,2,""),"")&amp;IF(ДАННЫЕ!$F1429="Ж",IF(E1429&gt;=55,2,""),"")</f>
        <v/>
      </c>
      <c r="H1429" s="43" t="str">
        <f t="shared" ca="1" si="66"/>
        <v/>
      </c>
      <c r="I1429" s="43" t="str">
        <f t="shared" ca="1" si="67"/>
        <v>03</v>
      </c>
      <c r="J1429" s="28" t="str">
        <f ca="1">ДАННЫЕ!$F1429&amp;H1429&amp;I1429&amp;ДАННЫЕ!$I1429&amp;"m"&amp;IF(ДАННЫЕ!$I1429&gt;0,IF(ДАННЫЕ!$J1429&gt;0,0,1),"")&amp;"f"&amp;IF(ДАННЫЕ!$R1429&gt;0,IF(YEAR(ДАННЫЕ!$F$1)=YEAR(ДАННЫЕ!$R1429),1,0),0)&amp;"z"&amp;ДАННЫЕ!$R1429&amp;"p"&amp;ДАННЫЕ!$S1429&amp;"i"&amp;ДАННЫЕ!$T1429&amp;"h"&amp;ДАННЫЕ!$K1429&amp;"be"&amp;ДАННЫЕ!$BI1429&amp;"CD"&amp;IF(ДАННЫЕ!BF1429&gt;500,4,IF(ДАННЫЕ!BF1429&gt;350,3,IF(ДАННЫЕ!BF1429&gt;200,2,IF(ДАННЫЕ!BF1429&gt;0,1,0))))&amp;"g"&amp;B1429&amp;"d"&amp;H1429&amp;"l"&amp;ДАННЫЕ!AT1429&amp;"a"&amp;ДАННЫЕ!$V1429&amp;"v"&amp;R1429&amp;"k"&amp;ДАННЫЕ!$U1429&amp;"s"&amp;ДАННЫЕ!$Y1429&amp;"t"&amp;ДАННЫЕ!$X1429&amp;"b"&amp;IF(ДАННЫЕ!$Q1429&gt;1,1,0)&amp;"PP"&amp;ДАННЫЕ!Z1429&amp;"c"&amp;S1429&amp;"x"&amp;IF(ДАННЫЕ!$BY1429&gt;0,IF(YEAR(ДАННЫЕ!$F$1)=YEAR(ДАННЫЕ!$BY1429),1,0),0)&amp;"n"&amp;IF(ДАННЫЕ!$BZ1429&gt;0,IF(YEAR(ДАННЫЕ!$F$1)=YEAR(ДАННЫЕ!$BZ1429),1,0),0)&amp;"u"&amp;D1429&amp;"z"&amp;IF(ДАННЫЕ!$CL1429&gt;0,IF(YEAR(ДАННЫЕ!$F$1)&gt;YEAR(ДАННЫЕ!$CL1429),11,12),0)</f>
        <v>03mf0zpihbeCD0g0dlav0kstb0PPc0x0n0u0z0</v>
      </c>
      <c r="K1429" s="28" t="str">
        <f ca="1">ДАННЫЕ!$I1429&amp;"x"&amp;B1429&amp;"w"&amp;IF(T1429+ДАННЫЕ!AD1429+ДАННЫЕ!AE1429+ДАННЫЕ!AF1429+ДАННЫЕ!AG1429+ДАННЫЕ!AH1429+ДАННЫЕ!$AL1429+ДАННЫЕ!AI1429+ДАННЫЕ!AJ1429+ДАННЫЕ!AK1429+ДАННЫЕ!AP1429+ДАННЫЕ!AQ1429+ДАННЫЕ!AR1429+ДАННЫЕ!$AM1429+ДАННЫЕ!$AN1429+ДАННЫЕ!AS1429+ДАННЫЕ!AT1429&gt;0,1,0)&amp;IF(OR(T1429=2,ДАННЫЕ!AD1429=2,ДАННЫЕ!AE1429=2,ДАННЫЕ!AF1429=2,ДАННЫЕ!AG1429=2,ДАННЫЕ!AH1429=2,ДАННЫЕ!$AL1429=2,ДАННЫЕ!AI1429=2,ДАННЫЕ!AJ1429=2,ДАННЫЕ!AK1429=2,ДАННЫЕ!AP1429=2,ДАННЫЕ!AQ1429=2,ДАННЫЕ!AR1429=2,ДАННЫЕ!$AM1429=2,ДАННЫЕ!$AN1429=2,ДАННЫЕ!AS1429=2,ДАННЫЕ!AT1429=2),2,0)&amp;"t"&amp;IF(T1429&gt;0,"1"&amp;T1429,"00")&amp;"f"&amp;IF(ДАННЫЕ!$AC1429,"1"&amp;ДАННЫЕ!$AC1429,"00")&amp;"b"&amp;IF(ДАННЫЕ!$AD1429,"1"&amp;ДАННЫЕ!$AD1429,"00")&amp;"g"&amp;IF(ДАННЫЕ!$AF1429,"1"&amp;ДАННЫЕ!$AF1429,"00")&amp;"c"&amp;IF(ДАННЫЕ!$AG1429,"1"&amp;ДАННЫЕ!$AG1429,"00")&amp;"i"&amp;IF(ДАННЫЕ!$AH1429,"1"&amp;ДАННЫЕ!$AH1429,"00")&amp;"r"&amp;IF(ДАННЫЕ!$AL1429,"1"&amp;ДАННЫЕ!$AL1429,"00")&amp;"m"&amp;IF(ДАННЫЕ!$AI1429,"1"&amp;ДАННЫЕ!$AI1429,"00")&amp;"hS"&amp;IF(ДАННЫЕ!$AJ1429,"1"&amp;ДАННЫЕ!$AJ1429,"00")&amp;"hZ"&amp;IF(ДАННЫЕ!$AK1429,"1"&amp;ДАННЫЕ!$AK1429,"00")&amp;"p"&amp;IF(ДАННЫЕ!$AP1429,"1"&amp;ДАННЫЕ!$AP1429,"00")&amp;"k"&amp;IF(ДАННЫЕ!$AQ1429,"1"&amp;ДАННЫЕ!$AQ1429,"00")&amp;"z"&amp;IF(ДАННЫЕ!$AR1429,"1"&amp;ДАННЫЕ!$AR1429,"00")&amp;"j"&amp;IF(ДАННЫЕ!$AM1429,"1"&amp;ДАННЫЕ!$AM1429,"00")&amp;"n"&amp;IF(ДАННЫЕ!$AN1429,"1"&amp;ДАННЫЕ!$AN1429,"00")&amp;"E"&amp;ДАННЫЕ!BI1429&amp;"L"&amp;ДАННЫЕ!AO1429&amp;"h"&amp;IF(ДАННЫЕ!$AU1429&gt;0,1,0)&amp;"v"&amp;IF(ДАННЫЕ!$AW1429&gt;0,1,0)&amp;"a"&amp;IF(ДАННЫЕ!$AS1429,"1"&amp;ДАННЫЕ!$AS1429,"00")&amp;"s"&amp;IF(ДАННЫЕ!$AT1429,"1"&amp;ДАННЫЕ!$AT1429,"00")&amp;"u"&amp;IF(ДАННЫЕ!$CJ1429&gt;0,1,0)&amp;"y"&amp;B1429&amp;"d"&amp;H1429&amp;"e"&amp;F1429&amp;G1429</f>
        <v>x0w00t00f00b00g00c00i00r00m00hS00hZ00p00k00z00j00n00ELh0v0a00s00u0y0de</v>
      </c>
      <c r="L1429" s="28" t="str">
        <f ca="1">ДАННЫЕ!$I1429&amp;"VN"&amp;IF(ДАННЫЕ!AW1429&gt;0,11,10)&amp;"CD"&amp;IF(ДАННЫЕ!BF1429&gt;500,16,IF(ДАННЫЕ!BF1429&gt;350,15,IF(ДАННЫЕ!BF1429&gt;=200,14,IF(ДАННЫЕ!BF1429&gt;=100,13,IF(ДАННЫЕ!BF1429&gt;=50,12,IF(ДАННЫЕ!BF1429&gt;0,11,10))))))&amp;"AR"&amp;IF(ДАННЫЕ!BX1429&gt;0,1,0)&amp;"GD"&amp;B1429&amp;"VV"&amp;IF(E1429&gt;=5,IF(E1429&lt;18,1,0),0)</f>
        <v>VN10CD10AR0GD0VV0</v>
      </c>
      <c r="M1429" s="28" t="str">
        <f>ДАННЫЕ!$I1429&amp;"b"&amp;ДАННЫЕ!$BI1429&amp;"r"&amp;ДАННЫЕ!$BJ1429&amp;"CD"&amp;IF(ДАННЫЕ!BF1429&gt;0,IF(ДАННЫЕ!BF1429&lt;200,1,IF(ДАННЫЕ!BF1429&lt;350,2,3)),0)&amp;"h"&amp;IF(ДАННЫЕ!$BK1429+ДАННЫЕ!$BL1429+ДАННЫЕ!$BM1429&gt;0,1,0)&amp;"x"&amp;ДАННЫЕ!$BK1429&amp;"y"&amp;ДАННЫЕ!$BL1429&amp;"z"&amp;ДАННЫЕ!$BM1429&amp;"c"&amp;IF(ДАННЫЕ!$BK1429+ДАННЫЕ!$BL1429+ДАННЫЕ!$BM1429=3,1,0)&amp;"a"&amp;IF(ДАННЫЕ!$BQ1429+ДАННЫЕ!$BR1429&gt;0,1,0)&amp;"d"&amp;ДАННЫЕ!$BQ1429&amp;"v"&amp;ДАННЫЕ!$BR1429&amp;"p"&amp;ДАННЫЕ!$BS1429&amp;"n"&amp;ДАННЫЕ!$BU1429&amp;"t"&amp;ДАННЫЕ!$BV1429&amp;"o"&amp;ДАННЫЕ!$BT1429&amp;"l"&amp;IF(ДАННЫЕ!$BN1429&gt;0,1,0)&amp;ДАННЫЕ!$BN1429&amp;"g"&amp;ДАННЫЕ!$BO1429&amp;"s"&amp;ДАННЫЕ!$BP1429&amp;"DZ"&amp;IF(ДАННЫЕ!B1429-ДАННЫЕ!G1429 &lt; 60,IF(ДАННЫЕ!B1429-ДАННЫЕ!G1429 &gt;= 0,1,0),0)&amp;"u"&amp;IF(ДАННЫЕ!$CJ1429&gt;0,1,0)</f>
        <v>brCD0h0xyzc0a0dvpntol0gsDZ1u0</v>
      </c>
      <c r="N1429" s="28" t="str">
        <f ca="1">ДАННЫЕ!$F1429&amp;ДАННЫЕ!$I1429&amp;"g"&amp;B1429&amp;"cf"&amp;D1429&amp;"a"&amp;IF(ДАННЫЕ!$BX1429&gt;0,1,0)&amp;IF(ДАННЫЕ!$BF1429&gt;500,1,IF(ДАННЫЕ!$BF1429&gt;350,2,IF(ДАННЫЕ!$BF1429&gt;=200,3,IF(ДАННЫЕ!$BF1429&gt;=100,4,IF(ДАННЫЕ!$BF1429&gt;=50,5,IF(ДАННЫЕ!$BF1429&lt;50,6,0))))))&amp;"AR"&amp;IF(DATEDIF(ДАННЫЕ!$BX1429,ДАННЫЕ!$F$1,"y")&gt;1,1,0)&amp;"VG"&amp;IF(ДАННЫЕ!$BH1429="0",1,0)&amp;"o"&amp;IF(T1429+ДАННЫЕ!$AF1429+ДАННЫЕ!$AG1429+ДАННЫЕ!$AH1429+ДАННЫЕ!$AI1429+ДАННЫЕ!$AJ1429+ДАННЫЕ!$AP1429+ДАННЫЕ!$AQ1429+ДАННЫЕ!$AR1429+ДАННЫЕ!$AU1429+ДАННЫЕ!$AW1429+ДАННЫЕ!$AS1429+ДАННЫЕ!$AT1429&gt;0,1,0)&amp;"x"&amp;ДАННЫЕ!$AG1429&amp;"p"&amp;IF(ДАННЫЕ!$BY1429&gt;0,1,0)&amp;"v"&amp;IF(ДАННЫЕ!$BZ1429&gt;0,1,0)&amp;"n"&amp;ДАННЫЕ!$CA1429&amp;"t"&amp;ДАННЫЕ!$AY1429&amp;"k"&amp;ДАННЫЕ!$CB1429&amp;"q"&amp;ДАННЫЕ!$CC1429&amp;"w"&amp;ДАННЫЕ!$CD1429&amp;"e"&amp;ДАННЫЕ!$CE1429&amp;"m"&amp;ДАННЫЕ!$CF1429&amp;"c"&amp;ДАННЫЕ!$CG1429&amp;"z"&amp;ДАННЫЕ!$CH1429&amp;"d"&amp;IF(H1429=4,1,0)&amp;"s"&amp;IF(ДАННЫЕ!$J1429=1,0,1)&amp;"u"&amp;IF(ДАННЫЕ!$CJ1429&gt;0,1,0)</f>
        <v>g0cf0a06AR1VG0o0xp0v0ntkqwemczd0s1u0</v>
      </c>
      <c r="O1429" s="28" t="str">
        <f>ДАННЫЕ!$I1429&amp;"g"&amp;B1429&amp;A1429&amp;"f"&amp;P1429&amp;"c"&amp;IF(ДАННЫЕ!$U1429&gt;0,1,0)&amp;"s"&amp;IF(ДАННЫЕ!$Q1429&gt;0,IF(YEAR(ДАННЫЕ!$F$1)=YEAR(ДАННЫЕ!$Q1429),IF(MONTH(ДАННЫЕ!$F$1)=MONTH(ДАННЫЕ!$Q1429),111,11),1),0)&amp;"i"&amp;IF(ДАННЫЕ!$R1429+ДАННЫЕ!$S1429+ДАННЫЕ!$T1429=0,0,1)&amp;"h"&amp;IF(ДАННЫЕ!$P1429&gt;0,1,0)&amp;"p"&amp;IF(ДАННЫЕ!$CI1429&gt;0,IF(YEAR(ДАННЫЕ!$F$1)=YEAR(ДАННЫЕ!$CI1429),IF(MONTH(ДАННЫЕ!$F$1)=MONTH(ДАННЫЕ!$CI1429),111,11),1),0)&amp;"d"&amp;IF(ДАННЫЕ!$CJ1429&gt;0,IF(YEAR(ДАННЫЕ!$F$1)=YEAR(ДАННЫЕ!$CJ1429),IF(MONTH(ДАННЫЕ!$F$1)=MONTH(ДАННЫЕ!$CJ1429),111,11),1),0)&amp;"o"&amp;IF(ДАННЫЕ!$CK1429&gt;0,IF(MONTH(ДАННЫЕ!$F$1)=MONTH(ДАННЫЕ!$CK1429),111,11),0)&amp;"v"&amp;IF(ДАННЫЕ!$BE1429&gt;0,IF(MONTH(ДАННЫЕ!$F$1)=MONTH(ДАННЫЕ!$BE1429),111,11),0)</f>
        <v>g00f0c0s0i0h0p0d0o0v0</v>
      </c>
      <c r="P1429" s="15">
        <f t="shared" si="68"/>
        <v>0</v>
      </c>
      <c r="Q1429" s="15">
        <f>IF(ДАННЫЕ!$F$1&gt;ДАННЫЕ!$N1429,IF(YEAR(ДАННЫЕ!$F$1)=YEAR(ДАННЫЕ!M1429),1,0),0)</f>
        <v>0</v>
      </c>
      <c r="R1429" s="15">
        <f>IF(ДАННЫЕ!$F$1&gt;ДАННЫЕ!$N1429,IF(YEAR(ДАННЫЕ!$F$1)=YEAR(ДАННЫЕ!N1429),1,0),0)</f>
        <v>0</v>
      </c>
      <c r="S1429" s="15">
        <f>IF(ДАННЫЕ!$AA1429="2А",1,IF(ДАННЫЕ!$AA1429="2Б",2,IF(ДАННЫЕ!$AA1429="2В",3,IF(ДАННЫЕ!$AA1429=3,4,IF(ДАННЫЕ!$AA1429="4А",5,IF(ДАННЫЕ!$AA1429="4Б",6,IF(ДАННЫЕ!$AA1429="4В",7,IF(ДАННЫЕ!$AA1429=5,8,0))))))))</f>
        <v>0</v>
      </c>
      <c r="T1429" s="15">
        <f>IF(OR(ДАННЫЕ!$AC1429=2,ДАННЫЕ!$AD1429=2,ДАННЫЕ!$AE1429=2),2,IF(OR(ДАННЫЕ!$AC1429=1,ДАННЫЕ!$AD1429=1,ДАННЫЕ!$AE1429=1),1,0))</f>
        <v>0</v>
      </c>
    </row>
    <row r="1430" spans="1:20" x14ac:dyDescent="0.2">
      <c r="A1430" s="78">
        <f>IF(B1430&gt;0,IF(MONTH(ДАННЫЕ!$F$1)=MONTH(ДАННЫЕ!$B1430),1,0),0)</f>
        <v>0</v>
      </c>
      <c r="B1430" s="14">
        <f>IF(ДАННЫЕ!$B1430&gt;0,IF(YEAR(ДАННЫЕ!$F$1)=YEAR(ДАННЫЕ!$B1430),1,0),0)</f>
        <v>0</v>
      </c>
      <c r="C1430" s="14">
        <f>IF(ДАННЫЕ!$CM1430&gt;0,IF(YEAR(ДАННЫЕ!$F$1)=YEAR(ДАННЫЕ!$CM1430),1,0),0)</f>
        <v>0</v>
      </c>
      <c r="D1430" s="14">
        <f>IF(ДАННЫЕ!$CJ1430&gt;0,IF(ДАННЫЕ!$CL1430&gt;ДАННЫЕ!$F$1,1,IF(ДАННЫЕ!$CL1430&gt;0,0,1)),0)</f>
        <v>0</v>
      </c>
      <c r="E1430" s="43" t="str">
        <f ca="1">IF(ДАННЫЕ!$F$1&gt;0,IF(ДАННЫЕ!$G1430&gt;0,DATEDIF(ДАННЫЕ!$G1430,ДАННЫЕ!$F$1,"y"),""),IF(ДАННЫЕ!$G1430&gt;0,DATEDIF(ДАННЫЕ!$G1430,TODAY(),"y"),""))</f>
        <v/>
      </c>
      <c r="F1430" s="43" t="str">
        <f xml:space="preserve"> IF(ДАННЫЕ!$F1430="М",IF(E1430&gt;=18,IF(E1430&lt;60,1,""),""),"")&amp;IF(ДАННЫЕ!$F1430="Ж",IF(E1430&gt;=18,IF(E1430&lt;55,1,""),""),"")</f>
        <v/>
      </c>
      <c r="G1430" s="43" t="str">
        <f xml:space="preserve"> IF(ДАННЫЕ!$F1430="М",IF(E1430&gt;=60,2,""),"")&amp;IF(ДАННЫЕ!$F1430="Ж",IF(E1430&gt;=55,2,""),"")</f>
        <v/>
      </c>
      <c r="H1430" s="43" t="str">
        <f t="shared" ca="1" si="66"/>
        <v/>
      </c>
      <c r="I1430" s="43" t="str">
        <f t="shared" ca="1" si="67"/>
        <v>03</v>
      </c>
      <c r="J1430" s="28" t="str">
        <f ca="1">ДАННЫЕ!$F1430&amp;H1430&amp;I1430&amp;ДАННЫЕ!$I1430&amp;"m"&amp;IF(ДАННЫЕ!$I1430&gt;0,IF(ДАННЫЕ!$J1430&gt;0,0,1),"")&amp;"f"&amp;IF(ДАННЫЕ!$R1430&gt;0,IF(YEAR(ДАННЫЕ!$F$1)=YEAR(ДАННЫЕ!$R1430),1,0),0)&amp;"z"&amp;ДАННЫЕ!$R1430&amp;"p"&amp;ДАННЫЕ!$S1430&amp;"i"&amp;ДАННЫЕ!$T1430&amp;"h"&amp;ДАННЫЕ!$K1430&amp;"be"&amp;ДАННЫЕ!$BI1430&amp;"CD"&amp;IF(ДАННЫЕ!BF1430&gt;500,4,IF(ДАННЫЕ!BF1430&gt;350,3,IF(ДАННЫЕ!BF1430&gt;200,2,IF(ДАННЫЕ!BF1430&gt;0,1,0))))&amp;"g"&amp;B1430&amp;"d"&amp;H1430&amp;"l"&amp;ДАННЫЕ!AT1430&amp;"a"&amp;ДАННЫЕ!$V1430&amp;"v"&amp;R1430&amp;"k"&amp;ДАННЫЕ!$U1430&amp;"s"&amp;ДАННЫЕ!$Y1430&amp;"t"&amp;ДАННЫЕ!$X1430&amp;"b"&amp;IF(ДАННЫЕ!$Q1430&gt;1,1,0)&amp;"PP"&amp;ДАННЫЕ!Z1430&amp;"c"&amp;S1430&amp;"x"&amp;IF(ДАННЫЕ!$BY1430&gt;0,IF(YEAR(ДАННЫЕ!$F$1)=YEAR(ДАННЫЕ!$BY1430),1,0),0)&amp;"n"&amp;IF(ДАННЫЕ!$BZ1430&gt;0,IF(YEAR(ДАННЫЕ!$F$1)=YEAR(ДАННЫЕ!$BZ1430),1,0),0)&amp;"u"&amp;D1430&amp;"z"&amp;IF(ДАННЫЕ!$CL1430&gt;0,IF(YEAR(ДАННЫЕ!$F$1)&gt;YEAR(ДАННЫЕ!$CL1430),11,12),0)</f>
        <v>03mf0zpihbeCD0g0dlav0kstb0PPc0x0n0u0z0</v>
      </c>
      <c r="K1430" s="28" t="str">
        <f ca="1">ДАННЫЕ!$I1430&amp;"x"&amp;B1430&amp;"w"&amp;IF(T1430+ДАННЫЕ!AD1430+ДАННЫЕ!AE1430+ДАННЫЕ!AF1430+ДАННЫЕ!AG1430+ДАННЫЕ!AH1430+ДАННЫЕ!$AL1430+ДАННЫЕ!AI1430+ДАННЫЕ!AJ1430+ДАННЫЕ!AK1430+ДАННЫЕ!AP1430+ДАННЫЕ!AQ1430+ДАННЫЕ!AR1430+ДАННЫЕ!$AM1430+ДАННЫЕ!$AN1430+ДАННЫЕ!AS1430+ДАННЫЕ!AT1430&gt;0,1,0)&amp;IF(OR(T1430=2,ДАННЫЕ!AD1430=2,ДАННЫЕ!AE1430=2,ДАННЫЕ!AF1430=2,ДАННЫЕ!AG1430=2,ДАННЫЕ!AH1430=2,ДАННЫЕ!$AL1430=2,ДАННЫЕ!AI1430=2,ДАННЫЕ!AJ1430=2,ДАННЫЕ!AK1430=2,ДАННЫЕ!AP1430=2,ДАННЫЕ!AQ1430=2,ДАННЫЕ!AR1430=2,ДАННЫЕ!$AM1430=2,ДАННЫЕ!$AN1430=2,ДАННЫЕ!AS1430=2,ДАННЫЕ!AT1430=2),2,0)&amp;"t"&amp;IF(T1430&gt;0,"1"&amp;T1430,"00")&amp;"f"&amp;IF(ДАННЫЕ!$AC1430,"1"&amp;ДАННЫЕ!$AC1430,"00")&amp;"b"&amp;IF(ДАННЫЕ!$AD1430,"1"&amp;ДАННЫЕ!$AD1430,"00")&amp;"g"&amp;IF(ДАННЫЕ!$AF1430,"1"&amp;ДАННЫЕ!$AF1430,"00")&amp;"c"&amp;IF(ДАННЫЕ!$AG1430,"1"&amp;ДАННЫЕ!$AG1430,"00")&amp;"i"&amp;IF(ДАННЫЕ!$AH1430,"1"&amp;ДАННЫЕ!$AH1430,"00")&amp;"r"&amp;IF(ДАННЫЕ!$AL1430,"1"&amp;ДАННЫЕ!$AL1430,"00")&amp;"m"&amp;IF(ДАННЫЕ!$AI1430,"1"&amp;ДАННЫЕ!$AI1430,"00")&amp;"hS"&amp;IF(ДАННЫЕ!$AJ1430,"1"&amp;ДАННЫЕ!$AJ1430,"00")&amp;"hZ"&amp;IF(ДАННЫЕ!$AK1430,"1"&amp;ДАННЫЕ!$AK1430,"00")&amp;"p"&amp;IF(ДАННЫЕ!$AP1430,"1"&amp;ДАННЫЕ!$AP1430,"00")&amp;"k"&amp;IF(ДАННЫЕ!$AQ1430,"1"&amp;ДАННЫЕ!$AQ1430,"00")&amp;"z"&amp;IF(ДАННЫЕ!$AR1430,"1"&amp;ДАННЫЕ!$AR1430,"00")&amp;"j"&amp;IF(ДАННЫЕ!$AM1430,"1"&amp;ДАННЫЕ!$AM1430,"00")&amp;"n"&amp;IF(ДАННЫЕ!$AN1430,"1"&amp;ДАННЫЕ!$AN1430,"00")&amp;"E"&amp;ДАННЫЕ!BI1430&amp;"L"&amp;ДАННЫЕ!AO1430&amp;"h"&amp;IF(ДАННЫЕ!$AU1430&gt;0,1,0)&amp;"v"&amp;IF(ДАННЫЕ!$AW1430&gt;0,1,0)&amp;"a"&amp;IF(ДАННЫЕ!$AS1430,"1"&amp;ДАННЫЕ!$AS1430,"00")&amp;"s"&amp;IF(ДАННЫЕ!$AT1430,"1"&amp;ДАННЫЕ!$AT1430,"00")&amp;"u"&amp;IF(ДАННЫЕ!$CJ1430&gt;0,1,0)&amp;"y"&amp;B1430&amp;"d"&amp;H1430&amp;"e"&amp;F1430&amp;G1430</f>
        <v>x0w00t00f00b00g00c00i00r00m00hS00hZ00p00k00z00j00n00ELh0v0a00s00u0y0de</v>
      </c>
      <c r="L1430" s="28" t="str">
        <f ca="1">ДАННЫЕ!$I1430&amp;"VN"&amp;IF(ДАННЫЕ!AW1430&gt;0,11,10)&amp;"CD"&amp;IF(ДАННЫЕ!BF1430&gt;500,16,IF(ДАННЫЕ!BF1430&gt;350,15,IF(ДАННЫЕ!BF1430&gt;=200,14,IF(ДАННЫЕ!BF1430&gt;=100,13,IF(ДАННЫЕ!BF1430&gt;=50,12,IF(ДАННЫЕ!BF1430&gt;0,11,10))))))&amp;"AR"&amp;IF(ДАННЫЕ!BX1430&gt;0,1,0)&amp;"GD"&amp;B1430&amp;"VV"&amp;IF(E1430&gt;=5,IF(E1430&lt;18,1,0),0)</f>
        <v>VN10CD10AR0GD0VV0</v>
      </c>
      <c r="M1430" s="28" t="str">
        <f>ДАННЫЕ!$I1430&amp;"b"&amp;ДАННЫЕ!$BI1430&amp;"r"&amp;ДАННЫЕ!$BJ1430&amp;"CD"&amp;IF(ДАННЫЕ!BF1430&gt;0,IF(ДАННЫЕ!BF1430&lt;200,1,IF(ДАННЫЕ!BF1430&lt;350,2,3)),0)&amp;"h"&amp;IF(ДАННЫЕ!$BK1430+ДАННЫЕ!$BL1430+ДАННЫЕ!$BM1430&gt;0,1,0)&amp;"x"&amp;ДАННЫЕ!$BK1430&amp;"y"&amp;ДАННЫЕ!$BL1430&amp;"z"&amp;ДАННЫЕ!$BM1430&amp;"c"&amp;IF(ДАННЫЕ!$BK1430+ДАННЫЕ!$BL1430+ДАННЫЕ!$BM1430=3,1,0)&amp;"a"&amp;IF(ДАННЫЕ!$BQ1430+ДАННЫЕ!$BR1430&gt;0,1,0)&amp;"d"&amp;ДАННЫЕ!$BQ1430&amp;"v"&amp;ДАННЫЕ!$BR1430&amp;"p"&amp;ДАННЫЕ!$BS1430&amp;"n"&amp;ДАННЫЕ!$BU1430&amp;"t"&amp;ДАННЫЕ!$BV1430&amp;"o"&amp;ДАННЫЕ!$BT1430&amp;"l"&amp;IF(ДАННЫЕ!$BN1430&gt;0,1,0)&amp;ДАННЫЕ!$BN1430&amp;"g"&amp;ДАННЫЕ!$BO1430&amp;"s"&amp;ДАННЫЕ!$BP1430&amp;"DZ"&amp;IF(ДАННЫЕ!B1430-ДАННЫЕ!G1430 &lt; 60,IF(ДАННЫЕ!B1430-ДАННЫЕ!G1430 &gt;= 0,1,0),0)&amp;"u"&amp;IF(ДАННЫЕ!$CJ1430&gt;0,1,0)</f>
        <v>brCD0h0xyzc0a0dvpntol0gsDZ1u0</v>
      </c>
      <c r="N1430" s="28" t="str">
        <f ca="1">ДАННЫЕ!$F1430&amp;ДАННЫЕ!$I1430&amp;"g"&amp;B1430&amp;"cf"&amp;D1430&amp;"a"&amp;IF(ДАННЫЕ!$BX1430&gt;0,1,0)&amp;IF(ДАННЫЕ!$BF1430&gt;500,1,IF(ДАННЫЕ!$BF1430&gt;350,2,IF(ДАННЫЕ!$BF1430&gt;=200,3,IF(ДАННЫЕ!$BF1430&gt;=100,4,IF(ДАННЫЕ!$BF1430&gt;=50,5,IF(ДАННЫЕ!$BF1430&lt;50,6,0))))))&amp;"AR"&amp;IF(DATEDIF(ДАННЫЕ!$BX1430,ДАННЫЕ!$F$1,"y")&gt;1,1,0)&amp;"VG"&amp;IF(ДАННЫЕ!$BH1430="0",1,0)&amp;"o"&amp;IF(T1430+ДАННЫЕ!$AF1430+ДАННЫЕ!$AG1430+ДАННЫЕ!$AH1430+ДАННЫЕ!$AI1430+ДАННЫЕ!$AJ1430+ДАННЫЕ!$AP1430+ДАННЫЕ!$AQ1430+ДАННЫЕ!$AR1430+ДАННЫЕ!$AU1430+ДАННЫЕ!$AW1430+ДАННЫЕ!$AS1430+ДАННЫЕ!$AT1430&gt;0,1,0)&amp;"x"&amp;ДАННЫЕ!$AG1430&amp;"p"&amp;IF(ДАННЫЕ!$BY1430&gt;0,1,0)&amp;"v"&amp;IF(ДАННЫЕ!$BZ1430&gt;0,1,0)&amp;"n"&amp;ДАННЫЕ!$CA1430&amp;"t"&amp;ДАННЫЕ!$AY1430&amp;"k"&amp;ДАННЫЕ!$CB1430&amp;"q"&amp;ДАННЫЕ!$CC1430&amp;"w"&amp;ДАННЫЕ!$CD1430&amp;"e"&amp;ДАННЫЕ!$CE1430&amp;"m"&amp;ДАННЫЕ!$CF1430&amp;"c"&amp;ДАННЫЕ!$CG1430&amp;"z"&amp;ДАННЫЕ!$CH1430&amp;"d"&amp;IF(H1430=4,1,0)&amp;"s"&amp;IF(ДАННЫЕ!$J1430=1,0,1)&amp;"u"&amp;IF(ДАННЫЕ!$CJ1430&gt;0,1,0)</f>
        <v>g0cf0a06AR1VG0o0xp0v0ntkqwemczd0s1u0</v>
      </c>
      <c r="O1430" s="28" t="str">
        <f>ДАННЫЕ!$I1430&amp;"g"&amp;B1430&amp;A1430&amp;"f"&amp;P1430&amp;"c"&amp;IF(ДАННЫЕ!$U1430&gt;0,1,0)&amp;"s"&amp;IF(ДАННЫЕ!$Q1430&gt;0,IF(YEAR(ДАННЫЕ!$F$1)=YEAR(ДАННЫЕ!$Q1430),IF(MONTH(ДАННЫЕ!$F$1)=MONTH(ДАННЫЕ!$Q1430),111,11),1),0)&amp;"i"&amp;IF(ДАННЫЕ!$R1430+ДАННЫЕ!$S1430+ДАННЫЕ!$T1430=0,0,1)&amp;"h"&amp;IF(ДАННЫЕ!$P1430&gt;0,1,0)&amp;"p"&amp;IF(ДАННЫЕ!$CI1430&gt;0,IF(YEAR(ДАННЫЕ!$F$1)=YEAR(ДАННЫЕ!$CI1430),IF(MONTH(ДАННЫЕ!$F$1)=MONTH(ДАННЫЕ!$CI1430),111,11),1),0)&amp;"d"&amp;IF(ДАННЫЕ!$CJ1430&gt;0,IF(YEAR(ДАННЫЕ!$F$1)=YEAR(ДАННЫЕ!$CJ1430),IF(MONTH(ДАННЫЕ!$F$1)=MONTH(ДАННЫЕ!$CJ1430),111,11),1),0)&amp;"o"&amp;IF(ДАННЫЕ!$CK1430&gt;0,IF(MONTH(ДАННЫЕ!$F$1)=MONTH(ДАННЫЕ!$CK1430),111,11),0)&amp;"v"&amp;IF(ДАННЫЕ!$BE1430&gt;0,IF(MONTH(ДАННЫЕ!$F$1)=MONTH(ДАННЫЕ!$BE1430),111,11),0)</f>
        <v>g00f0c0s0i0h0p0d0o0v0</v>
      </c>
      <c r="P1430" s="15">
        <f t="shared" si="68"/>
        <v>0</v>
      </c>
      <c r="Q1430" s="15">
        <f>IF(ДАННЫЕ!$F$1&gt;ДАННЫЕ!$N1430,IF(YEAR(ДАННЫЕ!$F$1)=YEAR(ДАННЫЕ!M1430),1,0),0)</f>
        <v>0</v>
      </c>
      <c r="R1430" s="15">
        <f>IF(ДАННЫЕ!$F$1&gt;ДАННЫЕ!$N1430,IF(YEAR(ДАННЫЕ!$F$1)=YEAR(ДАННЫЕ!N1430),1,0),0)</f>
        <v>0</v>
      </c>
      <c r="S1430" s="15">
        <f>IF(ДАННЫЕ!$AA1430="2А",1,IF(ДАННЫЕ!$AA1430="2Б",2,IF(ДАННЫЕ!$AA1430="2В",3,IF(ДАННЫЕ!$AA1430=3,4,IF(ДАННЫЕ!$AA1430="4А",5,IF(ДАННЫЕ!$AA1430="4Б",6,IF(ДАННЫЕ!$AA1430="4В",7,IF(ДАННЫЕ!$AA1430=5,8,0))))))))</f>
        <v>0</v>
      </c>
      <c r="T1430" s="15">
        <f>IF(OR(ДАННЫЕ!$AC1430=2,ДАННЫЕ!$AD1430=2,ДАННЫЕ!$AE1430=2),2,IF(OR(ДАННЫЕ!$AC1430=1,ДАННЫЕ!$AD1430=1,ДАННЫЕ!$AE1430=1),1,0))</f>
        <v>0</v>
      </c>
    </row>
    <row r="1431" spans="1:20" x14ac:dyDescent="0.2">
      <c r="A1431" s="78">
        <f>IF(B1431&gt;0,IF(MONTH(ДАННЫЕ!$F$1)=MONTH(ДАННЫЕ!$B1431),1,0),0)</f>
        <v>0</v>
      </c>
      <c r="B1431" s="14">
        <f>IF(ДАННЫЕ!$B1431&gt;0,IF(YEAR(ДАННЫЕ!$F$1)=YEAR(ДАННЫЕ!$B1431),1,0),0)</f>
        <v>0</v>
      </c>
      <c r="C1431" s="14">
        <f>IF(ДАННЫЕ!$CM1431&gt;0,IF(YEAR(ДАННЫЕ!$F$1)=YEAR(ДАННЫЕ!$CM1431),1,0),0)</f>
        <v>0</v>
      </c>
      <c r="D1431" s="14">
        <f>IF(ДАННЫЕ!$CJ1431&gt;0,IF(ДАННЫЕ!$CL1431&gt;ДАННЫЕ!$F$1,1,IF(ДАННЫЕ!$CL1431&gt;0,0,1)),0)</f>
        <v>0</v>
      </c>
      <c r="E1431" s="43" t="str">
        <f ca="1">IF(ДАННЫЕ!$F$1&gt;0,IF(ДАННЫЕ!$G1431&gt;0,DATEDIF(ДАННЫЕ!$G1431,ДАННЫЕ!$F$1,"y"),""),IF(ДАННЫЕ!$G1431&gt;0,DATEDIF(ДАННЫЕ!$G1431,TODAY(),"y"),""))</f>
        <v/>
      </c>
      <c r="F1431" s="43" t="str">
        <f xml:space="preserve"> IF(ДАННЫЕ!$F1431="М",IF(E1431&gt;=18,IF(E1431&lt;60,1,""),""),"")&amp;IF(ДАННЫЕ!$F1431="Ж",IF(E1431&gt;=18,IF(E1431&lt;55,1,""),""),"")</f>
        <v/>
      </c>
      <c r="G1431" s="43" t="str">
        <f xml:space="preserve"> IF(ДАННЫЕ!$F1431="М",IF(E1431&gt;=60,2,""),"")&amp;IF(ДАННЫЕ!$F1431="Ж",IF(E1431&gt;=55,2,""),"")</f>
        <v/>
      </c>
      <c r="H1431" s="43" t="str">
        <f t="shared" ca="1" si="66"/>
        <v/>
      </c>
      <c r="I1431" s="43" t="str">
        <f t="shared" ca="1" si="67"/>
        <v>03</v>
      </c>
      <c r="J1431" s="28" t="str">
        <f ca="1">ДАННЫЕ!$F1431&amp;H1431&amp;I1431&amp;ДАННЫЕ!$I1431&amp;"m"&amp;IF(ДАННЫЕ!$I1431&gt;0,IF(ДАННЫЕ!$J1431&gt;0,0,1),"")&amp;"f"&amp;IF(ДАННЫЕ!$R1431&gt;0,IF(YEAR(ДАННЫЕ!$F$1)=YEAR(ДАННЫЕ!$R1431),1,0),0)&amp;"z"&amp;ДАННЫЕ!$R1431&amp;"p"&amp;ДАННЫЕ!$S1431&amp;"i"&amp;ДАННЫЕ!$T1431&amp;"h"&amp;ДАННЫЕ!$K1431&amp;"be"&amp;ДАННЫЕ!$BI1431&amp;"CD"&amp;IF(ДАННЫЕ!BF1431&gt;500,4,IF(ДАННЫЕ!BF1431&gt;350,3,IF(ДАННЫЕ!BF1431&gt;200,2,IF(ДАННЫЕ!BF1431&gt;0,1,0))))&amp;"g"&amp;B1431&amp;"d"&amp;H1431&amp;"l"&amp;ДАННЫЕ!AT1431&amp;"a"&amp;ДАННЫЕ!$V1431&amp;"v"&amp;R1431&amp;"k"&amp;ДАННЫЕ!$U1431&amp;"s"&amp;ДАННЫЕ!$Y1431&amp;"t"&amp;ДАННЫЕ!$X1431&amp;"b"&amp;IF(ДАННЫЕ!$Q1431&gt;1,1,0)&amp;"PP"&amp;ДАННЫЕ!Z1431&amp;"c"&amp;S1431&amp;"x"&amp;IF(ДАННЫЕ!$BY1431&gt;0,IF(YEAR(ДАННЫЕ!$F$1)=YEAR(ДАННЫЕ!$BY1431),1,0),0)&amp;"n"&amp;IF(ДАННЫЕ!$BZ1431&gt;0,IF(YEAR(ДАННЫЕ!$F$1)=YEAR(ДАННЫЕ!$BZ1431),1,0),0)&amp;"u"&amp;D1431&amp;"z"&amp;IF(ДАННЫЕ!$CL1431&gt;0,IF(YEAR(ДАННЫЕ!$F$1)&gt;YEAR(ДАННЫЕ!$CL1431),11,12),0)</f>
        <v>03mf0zpihbeCD0g0dlav0kstb0PPc0x0n0u0z0</v>
      </c>
      <c r="K1431" s="28" t="str">
        <f ca="1">ДАННЫЕ!$I1431&amp;"x"&amp;B1431&amp;"w"&amp;IF(T1431+ДАННЫЕ!AD1431+ДАННЫЕ!AE1431+ДАННЫЕ!AF1431+ДАННЫЕ!AG1431+ДАННЫЕ!AH1431+ДАННЫЕ!$AL1431+ДАННЫЕ!AI1431+ДАННЫЕ!AJ1431+ДАННЫЕ!AK1431+ДАННЫЕ!AP1431+ДАННЫЕ!AQ1431+ДАННЫЕ!AR1431+ДАННЫЕ!$AM1431+ДАННЫЕ!$AN1431+ДАННЫЕ!AS1431+ДАННЫЕ!AT1431&gt;0,1,0)&amp;IF(OR(T1431=2,ДАННЫЕ!AD1431=2,ДАННЫЕ!AE1431=2,ДАННЫЕ!AF1431=2,ДАННЫЕ!AG1431=2,ДАННЫЕ!AH1431=2,ДАННЫЕ!$AL1431=2,ДАННЫЕ!AI1431=2,ДАННЫЕ!AJ1431=2,ДАННЫЕ!AK1431=2,ДАННЫЕ!AP1431=2,ДАННЫЕ!AQ1431=2,ДАННЫЕ!AR1431=2,ДАННЫЕ!$AM1431=2,ДАННЫЕ!$AN1431=2,ДАННЫЕ!AS1431=2,ДАННЫЕ!AT1431=2),2,0)&amp;"t"&amp;IF(T1431&gt;0,"1"&amp;T1431,"00")&amp;"f"&amp;IF(ДАННЫЕ!$AC1431,"1"&amp;ДАННЫЕ!$AC1431,"00")&amp;"b"&amp;IF(ДАННЫЕ!$AD1431,"1"&amp;ДАННЫЕ!$AD1431,"00")&amp;"g"&amp;IF(ДАННЫЕ!$AF1431,"1"&amp;ДАННЫЕ!$AF1431,"00")&amp;"c"&amp;IF(ДАННЫЕ!$AG1431,"1"&amp;ДАННЫЕ!$AG1431,"00")&amp;"i"&amp;IF(ДАННЫЕ!$AH1431,"1"&amp;ДАННЫЕ!$AH1431,"00")&amp;"r"&amp;IF(ДАННЫЕ!$AL1431,"1"&amp;ДАННЫЕ!$AL1431,"00")&amp;"m"&amp;IF(ДАННЫЕ!$AI1431,"1"&amp;ДАННЫЕ!$AI1431,"00")&amp;"hS"&amp;IF(ДАННЫЕ!$AJ1431,"1"&amp;ДАННЫЕ!$AJ1431,"00")&amp;"hZ"&amp;IF(ДАННЫЕ!$AK1431,"1"&amp;ДАННЫЕ!$AK1431,"00")&amp;"p"&amp;IF(ДАННЫЕ!$AP1431,"1"&amp;ДАННЫЕ!$AP1431,"00")&amp;"k"&amp;IF(ДАННЫЕ!$AQ1431,"1"&amp;ДАННЫЕ!$AQ1431,"00")&amp;"z"&amp;IF(ДАННЫЕ!$AR1431,"1"&amp;ДАННЫЕ!$AR1431,"00")&amp;"j"&amp;IF(ДАННЫЕ!$AM1431,"1"&amp;ДАННЫЕ!$AM1431,"00")&amp;"n"&amp;IF(ДАННЫЕ!$AN1431,"1"&amp;ДАННЫЕ!$AN1431,"00")&amp;"E"&amp;ДАННЫЕ!BI1431&amp;"L"&amp;ДАННЫЕ!AO1431&amp;"h"&amp;IF(ДАННЫЕ!$AU1431&gt;0,1,0)&amp;"v"&amp;IF(ДАННЫЕ!$AW1431&gt;0,1,0)&amp;"a"&amp;IF(ДАННЫЕ!$AS1431,"1"&amp;ДАННЫЕ!$AS1431,"00")&amp;"s"&amp;IF(ДАННЫЕ!$AT1431,"1"&amp;ДАННЫЕ!$AT1431,"00")&amp;"u"&amp;IF(ДАННЫЕ!$CJ1431&gt;0,1,0)&amp;"y"&amp;B1431&amp;"d"&amp;H1431&amp;"e"&amp;F1431&amp;G1431</f>
        <v>x0w00t00f00b00g00c00i00r00m00hS00hZ00p00k00z00j00n00ELh0v0a00s00u0y0de</v>
      </c>
      <c r="L1431" s="28" t="str">
        <f ca="1">ДАННЫЕ!$I1431&amp;"VN"&amp;IF(ДАННЫЕ!AW1431&gt;0,11,10)&amp;"CD"&amp;IF(ДАННЫЕ!BF1431&gt;500,16,IF(ДАННЫЕ!BF1431&gt;350,15,IF(ДАННЫЕ!BF1431&gt;=200,14,IF(ДАННЫЕ!BF1431&gt;=100,13,IF(ДАННЫЕ!BF1431&gt;=50,12,IF(ДАННЫЕ!BF1431&gt;0,11,10))))))&amp;"AR"&amp;IF(ДАННЫЕ!BX1431&gt;0,1,0)&amp;"GD"&amp;B1431&amp;"VV"&amp;IF(E1431&gt;=5,IF(E1431&lt;18,1,0),0)</f>
        <v>VN10CD10AR0GD0VV0</v>
      </c>
      <c r="M1431" s="28" t="str">
        <f>ДАННЫЕ!$I1431&amp;"b"&amp;ДАННЫЕ!$BI1431&amp;"r"&amp;ДАННЫЕ!$BJ1431&amp;"CD"&amp;IF(ДАННЫЕ!BF1431&gt;0,IF(ДАННЫЕ!BF1431&lt;200,1,IF(ДАННЫЕ!BF1431&lt;350,2,3)),0)&amp;"h"&amp;IF(ДАННЫЕ!$BK1431+ДАННЫЕ!$BL1431+ДАННЫЕ!$BM1431&gt;0,1,0)&amp;"x"&amp;ДАННЫЕ!$BK1431&amp;"y"&amp;ДАННЫЕ!$BL1431&amp;"z"&amp;ДАННЫЕ!$BM1431&amp;"c"&amp;IF(ДАННЫЕ!$BK1431+ДАННЫЕ!$BL1431+ДАННЫЕ!$BM1431=3,1,0)&amp;"a"&amp;IF(ДАННЫЕ!$BQ1431+ДАННЫЕ!$BR1431&gt;0,1,0)&amp;"d"&amp;ДАННЫЕ!$BQ1431&amp;"v"&amp;ДАННЫЕ!$BR1431&amp;"p"&amp;ДАННЫЕ!$BS1431&amp;"n"&amp;ДАННЫЕ!$BU1431&amp;"t"&amp;ДАННЫЕ!$BV1431&amp;"o"&amp;ДАННЫЕ!$BT1431&amp;"l"&amp;IF(ДАННЫЕ!$BN1431&gt;0,1,0)&amp;ДАННЫЕ!$BN1431&amp;"g"&amp;ДАННЫЕ!$BO1431&amp;"s"&amp;ДАННЫЕ!$BP1431&amp;"DZ"&amp;IF(ДАННЫЕ!B1431-ДАННЫЕ!G1431 &lt; 60,IF(ДАННЫЕ!B1431-ДАННЫЕ!G1431 &gt;= 0,1,0),0)&amp;"u"&amp;IF(ДАННЫЕ!$CJ1431&gt;0,1,0)</f>
        <v>brCD0h0xyzc0a0dvpntol0gsDZ1u0</v>
      </c>
      <c r="N1431" s="28" t="str">
        <f ca="1">ДАННЫЕ!$F1431&amp;ДАННЫЕ!$I1431&amp;"g"&amp;B1431&amp;"cf"&amp;D1431&amp;"a"&amp;IF(ДАННЫЕ!$BX1431&gt;0,1,0)&amp;IF(ДАННЫЕ!$BF1431&gt;500,1,IF(ДАННЫЕ!$BF1431&gt;350,2,IF(ДАННЫЕ!$BF1431&gt;=200,3,IF(ДАННЫЕ!$BF1431&gt;=100,4,IF(ДАННЫЕ!$BF1431&gt;=50,5,IF(ДАННЫЕ!$BF1431&lt;50,6,0))))))&amp;"AR"&amp;IF(DATEDIF(ДАННЫЕ!$BX1431,ДАННЫЕ!$F$1,"y")&gt;1,1,0)&amp;"VG"&amp;IF(ДАННЫЕ!$BH1431="0",1,0)&amp;"o"&amp;IF(T1431+ДАННЫЕ!$AF1431+ДАННЫЕ!$AG1431+ДАННЫЕ!$AH1431+ДАННЫЕ!$AI1431+ДАННЫЕ!$AJ1431+ДАННЫЕ!$AP1431+ДАННЫЕ!$AQ1431+ДАННЫЕ!$AR1431+ДАННЫЕ!$AU1431+ДАННЫЕ!$AW1431+ДАННЫЕ!$AS1431+ДАННЫЕ!$AT1431&gt;0,1,0)&amp;"x"&amp;ДАННЫЕ!$AG1431&amp;"p"&amp;IF(ДАННЫЕ!$BY1431&gt;0,1,0)&amp;"v"&amp;IF(ДАННЫЕ!$BZ1431&gt;0,1,0)&amp;"n"&amp;ДАННЫЕ!$CA1431&amp;"t"&amp;ДАННЫЕ!$AY1431&amp;"k"&amp;ДАННЫЕ!$CB1431&amp;"q"&amp;ДАННЫЕ!$CC1431&amp;"w"&amp;ДАННЫЕ!$CD1431&amp;"e"&amp;ДАННЫЕ!$CE1431&amp;"m"&amp;ДАННЫЕ!$CF1431&amp;"c"&amp;ДАННЫЕ!$CG1431&amp;"z"&amp;ДАННЫЕ!$CH1431&amp;"d"&amp;IF(H1431=4,1,0)&amp;"s"&amp;IF(ДАННЫЕ!$J1431=1,0,1)&amp;"u"&amp;IF(ДАННЫЕ!$CJ1431&gt;0,1,0)</f>
        <v>g0cf0a06AR1VG0o0xp0v0ntkqwemczd0s1u0</v>
      </c>
      <c r="O1431" s="28" t="str">
        <f>ДАННЫЕ!$I1431&amp;"g"&amp;B1431&amp;A1431&amp;"f"&amp;P1431&amp;"c"&amp;IF(ДАННЫЕ!$U1431&gt;0,1,0)&amp;"s"&amp;IF(ДАННЫЕ!$Q1431&gt;0,IF(YEAR(ДАННЫЕ!$F$1)=YEAR(ДАННЫЕ!$Q1431),IF(MONTH(ДАННЫЕ!$F$1)=MONTH(ДАННЫЕ!$Q1431),111,11),1),0)&amp;"i"&amp;IF(ДАННЫЕ!$R1431+ДАННЫЕ!$S1431+ДАННЫЕ!$T1431=0,0,1)&amp;"h"&amp;IF(ДАННЫЕ!$P1431&gt;0,1,0)&amp;"p"&amp;IF(ДАННЫЕ!$CI1431&gt;0,IF(YEAR(ДАННЫЕ!$F$1)=YEAR(ДАННЫЕ!$CI1431),IF(MONTH(ДАННЫЕ!$F$1)=MONTH(ДАННЫЕ!$CI1431),111,11),1),0)&amp;"d"&amp;IF(ДАННЫЕ!$CJ1431&gt;0,IF(YEAR(ДАННЫЕ!$F$1)=YEAR(ДАННЫЕ!$CJ1431),IF(MONTH(ДАННЫЕ!$F$1)=MONTH(ДАННЫЕ!$CJ1431),111,11),1),0)&amp;"o"&amp;IF(ДАННЫЕ!$CK1431&gt;0,IF(MONTH(ДАННЫЕ!$F$1)=MONTH(ДАННЫЕ!$CK1431),111,11),0)&amp;"v"&amp;IF(ДАННЫЕ!$BE1431&gt;0,IF(MONTH(ДАННЫЕ!$F$1)=MONTH(ДАННЫЕ!$BE1431),111,11),0)</f>
        <v>g00f0c0s0i0h0p0d0o0v0</v>
      </c>
      <c r="P1431" s="15">
        <f t="shared" si="68"/>
        <v>0</v>
      </c>
      <c r="Q1431" s="15">
        <f>IF(ДАННЫЕ!$F$1&gt;ДАННЫЕ!$N1431,IF(YEAR(ДАННЫЕ!$F$1)=YEAR(ДАННЫЕ!M1431),1,0),0)</f>
        <v>0</v>
      </c>
      <c r="R1431" s="15">
        <f>IF(ДАННЫЕ!$F$1&gt;ДАННЫЕ!$N1431,IF(YEAR(ДАННЫЕ!$F$1)=YEAR(ДАННЫЕ!N1431),1,0),0)</f>
        <v>0</v>
      </c>
      <c r="S1431" s="15">
        <f>IF(ДАННЫЕ!$AA1431="2А",1,IF(ДАННЫЕ!$AA1431="2Б",2,IF(ДАННЫЕ!$AA1431="2В",3,IF(ДАННЫЕ!$AA1431=3,4,IF(ДАННЫЕ!$AA1431="4А",5,IF(ДАННЫЕ!$AA1431="4Б",6,IF(ДАННЫЕ!$AA1431="4В",7,IF(ДАННЫЕ!$AA1431=5,8,0))))))))</f>
        <v>0</v>
      </c>
      <c r="T1431" s="15">
        <f>IF(OR(ДАННЫЕ!$AC1431=2,ДАННЫЕ!$AD1431=2,ДАННЫЕ!$AE1431=2),2,IF(OR(ДАННЫЕ!$AC1431=1,ДАННЫЕ!$AD1431=1,ДАННЫЕ!$AE1431=1),1,0))</f>
        <v>0</v>
      </c>
    </row>
    <row r="1432" spans="1:20" x14ac:dyDescent="0.2">
      <c r="A1432" s="78">
        <f>IF(B1432&gt;0,IF(MONTH(ДАННЫЕ!$F$1)=MONTH(ДАННЫЕ!$B1432),1,0),0)</f>
        <v>0</v>
      </c>
      <c r="B1432" s="14">
        <f>IF(ДАННЫЕ!$B1432&gt;0,IF(YEAR(ДАННЫЕ!$F$1)=YEAR(ДАННЫЕ!$B1432),1,0),0)</f>
        <v>0</v>
      </c>
      <c r="C1432" s="14">
        <f>IF(ДАННЫЕ!$CM1432&gt;0,IF(YEAR(ДАННЫЕ!$F$1)=YEAR(ДАННЫЕ!$CM1432),1,0),0)</f>
        <v>0</v>
      </c>
      <c r="D1432" s="14">
        <f>IF(ДАННЫЕ!$CJ1432&gt;0,IF(ДАННЫЕ!$CL1432&gt;ДАННЫЕ!$F$1,1,IF(ДАННЫЕ!$CL1432&gt;0,0,1)),0)</f>
        <v>0</v>
      </c>
      <c r="E1432" s="43" t="str">
        <f ca="1">IF(ДАННЫЕ!$F$1&gt;0,IF(ДАННЫЕ!$G1432&gt;0,DATEDIF(ДАННЫЕ!$G1432,ДАННЫЕ!$F$1,"y"),""),IF(ДАННЫЕ!$G1432&gt;0,DATEDIF(ДАННЫЕ!$G1432,TODAY(),"y"),""))</f>
        <v/>
      </c>
      <c r="F1432" s="43" t="str">
        <f xml:space="preserve"> IF(ДАННЫЕ!$F1432="М",IF(E1432&gt;=18,IF(E1432&lt;60,1,""),""),"")&amp;IF(ДАННЫЕ!$F1432="Ж",IF(E1432&gt;=18,IF(E1432&lt;55,1,""),""),"")</f>
        <v/>
      </c>
      <c r="G1432" s="43" t="str">
        <f xml:space="preserve"> IF(ДАННЫЕ!$F1432="М",IF(E1432&gt;=60,2,""),"")&amp;IF(ДАННЫЕ!$F1432="Ж",IF(E1432&gt;=55,2,""),"")</f>
        <v/>
      </c>
      <c r="H1432" s="43" t="str">
        <f t="shared" ca="1" si="66"/>
        <v/>
      </c>
      <c r="I1432" s="43" t="str">
        <f t="shared" ca="1" si="67"/>
        <v>03</v>
      </c>
      <c r="J1432" s="28" t="str">
        <f ca="1">ДАННЫЕ!$F1432&amp;H1432&amp;I1432&amp;ДАННЫЕ!$I1432&amp;"m"&amp;IF(ДАННЫЕ!$I1432&gt;0,IF(ДАННЫЕ!$J1432&gt;0,0,1),"")&amp;"f"&amp;IF(ДАННЫЕ!$R1432&gt;0,IF(YEAR(ДАННЫЕ!$F$1)=YEAR(ДАННЫЕ!$R1432),1,0),0)&amp;"z"&amp;ДАННЫЕ!$R1432&amp;"p"&amp;ДАННЫЕ!$S1432&amp;"i"&amp;ДАННЫЕ!$T1432&amp;"h"&amp;ДАННЫЕ!$K1432&amp;"be"&amp;ДАННЫЕ!$BI1432&amp;"CD"&amp;IF(ДАННЫЕ!BF1432&gt;500,4,IF(ДАННЫЕ!BF1432&gt;350,3,IF(ДАННЫЕ!BF1432&gt;200,2,IF(ДАННЫЕ!BF1432&gt;0,1,0))))&amp;"g"&amp;B1432&amp;"d"&amp;H1432&amp;"l"&amp;ДАННЫЕ!AT1432&amp;"a"&amp;ДАННЫЕ!$V1432&amp;"v"&amp;R1432&amp;"k"&amp;ДАННЫЕ!$U1432&amp;"s"&amp;ДАННЫЕ!$Y1432&amp;"t"&amp;ДАННЫЕ!$X1432&amp;"b"&amp;IF(ДАННЫЕ!$Q1432&gt;1,1,0)&amp;"PP"&amp;ДАННЫЕ!Z1432&amp;"c"&amp;S1432&amp;"x"&amp;IF(ДАННЫЕ!$BY1432&gt;0,IF(YEAR(ДАННЫЕ!$F$1)=YEAR(ДАННЫЕ!$BY1432),1,0),0)&amp;"n"&amp;IF(ДАННЫЕ!$BZ1432&gt;0,IF(YEAR(ДАННЫЕ!$F$1)=YEAR(ДАННЫЕ!$BZ1432),1,0),0)&amp;"u"&amp;D1432&amp;"z"&amp;IF(ДАННЫЕ!$CL1432&gt;0,IF(YEAR(ДАННЫЕ!$F$1)&gt;YEAR(ДАННЫЕ!$CL1432),11,12),0)</f>
        <v>03mf0zpihbeCD0g0dlav0kstb0PPc0x0n0u0z0</v>
      </c>
      <c r="K1432" s="28" t="str">
        <f ca="1">ДАННЫЕ!$I1432&amp;"x"&amp;B1432&amp;"w"&amp;IF(T1432+ДАННЫЕ!AD1432+ДАННЫЕ!AE1432+ДАННЫЕ!AF1432+ДАННЫЕ!AG1432+ДАННЫЕ!AH1432+ДАННЫЕ!$AL1432+ДАННЫЕ!AI1432+ДАННЫЕ!AJ1432+ДАННЫЕ!AK1432+ДАННЫЕ!AP1432+ДАННЫЕ!AQ1432+ДАННЫЕ!AR1432+ДАННЫЕ!$AM1432+ДАННЫЕ!$AN1432+ДАННЫЕ!AS1432+ДАННЫЕ!AT1432&gt;0,1,0)&amp;IF(OR(T1432=2,ДАННЫЕ!AD1432=2,ДАННЫЕ!AE1432=2,ДАННЫЕ!AF1432=2,ДАННЫЕ!AG1432=2,ДАННЫЕ!AH1432=2,ДАННЫЕ!$AL1432=2,ДАННЫЕ!AI1432=2,ДАННЫЕ!AJ1432=2,ДАННЫЕ!AK1432=2,ДАННЫЕ!AP1432=2,ДАННЫЕ!AQ1432=2,ДАННЫЕ!AR1432=2,ДАННЫЕ!$AM1432=2,ДАННЫЕ!$AN1432=2,ДАННЫЕ!AS1432=2,ДАННЫЕ!AT1432=2),2,0)&amp;"t"&amp;IF(T1432&gt;0,"1"&amp;T1432,"00")&amp;"f"&amp;IF(ДАННЫЕ!$AC1432,"1"&amp;ДАННЫЕ!$AC1432,"00")&amp;"b"&amp;IF(ДАННЫЕ!$AD1432,"1"&amp;ДАННЫЕ!$AD1432,"00")&amp;"g"&amp;IF(ДАННЫЕ!$AF1432,"1"&amp;ДАННЫЕ!$AF1432,"00")&amp;"c"&amp;IF(ДАННЫЕ!$AG1432,"1"&amp;ДАННЫЕ!$AG1432,"00")&amp;"i"&amp;IF(ДАННЫЕ!$AH1432,"1"&amp;ДАННЫЕ!$AH1432,"00")&amp;"r"&amp;IF(ДАННЫЕ!$AL1432,"1"&amp;ДАННЫЕ!$AL1432,"00")&amp;"m"&amp;IF(ДАННЫЕ!$AI1432,"1"&amp;ДАННЫЕ!$AI1432,"00")&amp;"hS"&amp;IF(ДАННЫЕ!$AJ1432,"1"&amp;ДАННЫЕ!$AJ1432,"00")&amp;"hZ"&amp;IF(ДАННЫЕ!$AK1432,"1"&amp;ДАННЫЕ!$AK1432,"00")&amp;"p"&amp;IF(ДАННЫЕ!$AP1432,"1"&amp;ДАННЫЕ!$AP1432,"00")&amp;"k"&amp;IF(ДАННЫЕ!$AQ1432,"1"&amp;ДАННЫЕ!$AQ1432,"00")&amp;"z"&amp;IF(ДАННЫЕ!$AR1432,"1"&amp;ДАННЫЕ!$AR1432,"00")&amp;"j"&amp;IF(ДАННЫЕ!$AM1432,"1"&amp;ДАННЫЕ!$AM1432,"00")&amp;"n"&amp;IF(ДАННЫЕ!$AN1432,"1"&amp;ДАННЫЕ!$AN1432,"00")&amp;"E"&amp;ДАННЫЕ!BI1432&amp;"L"&amp;ДАННЫЕ!AO1432&amp;"h"&amp;IF(ДАННЫЕ!$AU1432&gt;0,1,0)&amp;"v"&amp;IF(ДАННЫЕ!$AW1432&gt;0,1,0)&amp;"a"&amp;IF(ДАННЫЕ!$AS1432,"1"&amp;ДАННЫЕ!$AS1432,"00")&amp;"s"&amp;IF(ДАННЫЕ!$AT1432,"1"&amp;ДАННЫЕ!$AT1432,"00")&amp;"u"&amp;IF(ДАННЫЕ!$CJ1432&gt;0,1,0)&amp;"y"&amp;B1432&amp;"d"&amp;H1432&amp;"e"&amp;F1432&amp;G1432</f>
        <v>x0w00t00f00b00g00c00i00r00m00hS00hZ00p00k00z00j00n00ELh0v0a00s00u0y0de</v>
      </c>
      <c r="L1432" s="28" t="str">
        <f ca="1">ДАННЫЕ!$I1432&amp;"VN"&amp;IF(ДАННЫЕ!AW1432&gt;0,11,10)&amp;"CD"&amp;IF(ДАННЫЕ!BF1432&gt;500,16,IF(ДАННЫЕ!BF1432&gt;350,15,IF(ДАННЫЕ!BF1432&gt;=200,14,IF(ДАННЫЕ!BF1432&gt;=100,13,IF(ДАННЫЕ!BF1432&gt;=50,12,IF(ДАННЫЕ!BF1432&gt;0,11,10))))))&amp;"AR"&amp;IF(ДАННЫЕ!BX1432&gt;0,1,0)&amp;"GD"&amp;B1432&amp;"VV"&amp;IF(E1432&gt;=5,IF(E1432&lt;18,1,0),0)</f>
        <v>VN10CD10AR0GD0VV0</v>
      </c>
      <c r="M1432" s="28" t="str">
        <f>ДАННЫЕ!$I1432&amp;"b"&amp;ДАННЫЕ!$BI1432&amp;"r"&amp;ДАННЫЕ!$BJ1432&amp;"CD"&amp;IF(ДАННЫЕ!BF1432&gt;0,IF(ДАННЫЕ!BF1432&lt;200,1,IF(ДАННЫЕ!BF1432&lt;350,2,3)),0)&amp;"h"&amp;IF(ДАННЫЕ!$BK1432+ДАННЫЕ!$BL1432+ДАННЫЕ!$BM1432&gt;0,1,0)&amp;"x"&amp;ДАННЫЕ!$BK1432&amp;"y"&amp;ДАННЫЕ!$BL1432&amp;"z"&amp;ДАННЫЕ!$BM1432&amp;"c"&amp;IF(ДАННЫЕ!$BK1432+ДАННЫЕ!$BL1432+ДАННЫЕ!$BM1432=3,1,0)&amp;"a"&amp;IF(ДАННЫЕ!$BQ1432+ДАННЫЕ!$BR1432&gt;0,1,0)&amp;"d"&amp;ДАННЫЕ!$BQ1432&amp;"v"&amp;ДАННЫЕ!$BR1432&amp;"p"&amp;ДАННЫЕ!$BS1432&amp;"n"&amp;ДАННЫЕ!$BU1432&amp;"t"&amp;ДАННЫЕ!$BV1432&amp;"o"&amp;ДАННЫЕ!$BT1432&amp;"l"&amp;IF(ДАННЫЕ!$BN1432&gt;0,1,0)&amp;ДАННЫЕ!$BN1432&amp;"g"&amp;ДАННЫЕ!$BO1432&amp;"s"&amp;ДАННЫЕ!$BP1432&amp;"DZ"&amp;IF(ДАННЫЕ!B1432-ДАННЫЕ!G1432 &lt; 60,IF(ДАННЫЕ!B1432-ДАННЫЕ!G1432 &gt;= 0,1,0),0)&amp;"u"&amp;IF(ДАННЫЕ!$CJ1432&gt;0,1,0)</f>
        <v>brCD0h0xyzc0a0dvpntol0gsDZ1u0</v>
      </c>
      <c r="N1432" s="28" t="str">
        <f ca="1">ДАННЫЕ!$F1432&amp;ДАННЫЕ!$I1432&amp;"g"&amp;B1432&amp;"cf"&amp;D1432&amp;"a"&amp;IF(ДАННЫЕ!$BX1432&gt;0,1,0)&amp;IF(ДАННЫЕ!$BF1432&gt;500,1,IF(ДАННЫЕ!$BF1432&gt;350,2,IF(ДАННЫЕ!$BF1432&gt;=200,3,IF(ДАННЫЕ!$BF1432&gt;=100,4,IF(ДАННЫЕ!$BF1432&gt;=50,5,IF(ДАННЫЕ!$BF1432&lt;50,6,0))))))&amp;"AR"&amp;IF(DATEDIF(ДАННЫЕ!$BX1432,ДАННЫЕ!$F$1,"y")&gt;1,1,0)&amp;"VG"&amp;IF(ДАННЫЕ!$BH1432="0",1,0)&amp;"o"&amp;IF(T1432+ДАННЫЕ!$AF1432+ДАННЫЕ!$AG1432+ДАННЫЕ!$AH1432+ДАННЫЕ!$AI1432+ДАННЫЕ!$AJ1432+ДАННЫЕ!$AP1432+ДАННЫЕ!$AQ1432+ДАННЫЕ!$AR1432+ДАННЫЕ!$AU1432+ДАННЫЕ!$AW1432+ДАННЫЕ!$AS1432+ДАННЫЕ!$AT1432&gt;0,1,0)&amp;"x"&amp;ДАННЫЕ!$AG1432&amp;"p"&amp;IF(ДАННЫЕ!$BY1432&gt;0,1,0)&amp;"v"&amp;IF(ДАННЫЕ!$BZ1432&gt;0,1,0)&amp;"n"&amp;ДАННЫЕ!$CA1432&amp;"t"&amp;ДАННЫЕ!$AY1432&amp;"k"&amp;ДАННЫЕ!$CB1432&amp;"q"&amp;ДАННЫЕ!$CC1432&amp;"w"&amp;ДАННЫЕ!$CD1432&amp;"e"&amp;ДАННЫЕ!$CE1432&amp;"m"&amp;ДАННЫЕ!$CF1432&amp;"c"&amp;ДАННЫЕ!$CG1432&amp;"z"&amp;ДАННЫЕ!$CH1432&amp;"d"&amp;IF(H1432=4,1,0)&amp;"s"&amp;IF(ДАННЫЕ!$J1432=1,0,1)&amp;"u"&amp;IF(ДАННЫЕ!$CJ1432&gt;0,1,0)</f>
        <v>g0cf0a06AR1VG0o0xp0v0ntkqwemczd0s1u0</v>
      </c>
      <c r="O1432" s="28" t="str">
        <f>ДАННЫЕ!$I1432&amp;"g"&amp;B1432&amp;A1432&amp;"f"&amp;P1432&amp;"c"&amp;IF(ДАННЫЕ!$U1432&gt;0,1,0)&amp;"s"&amp;IF(ДАННЫЕ!$Q1432&gt;0,IF(YEAR(ДАННЫЕ!$F$1)=YEAR(ДАННЫЕ!$Q1432),IF(MONTH(ДАННЫЕ!$F$1)=MONTH(ДАННЫЕ!$Q1432),111,11),1),0)&amp;"i"&amp;IF(ДАННЫЕ!$R1432+ДАННЫЕ!$S1432+ДАННЫЕ!$T1432=0,0,1)&amp;"h"&amp;IF(ДАННЫЕ!$P1432&gt;0,1,0)&amp;"p"&amp;IF(ДАННЫЕ!$CI1432&gt;0,IF(YEAR(ДАННЫЕ!$F$1)=YEAR(ДАННЫЕ!$CI1432),IF(MONTH(ДАННЫЕ!$F$1)=MONTH(ДАННЫЕ!$CI1432),111,11),1),0)&amp;"d"&amp;IF(ДАННЫЕ!$CJ1432&gt;0,IF(YEAR(ДАННЫЕ!$F$1)=YEAR(ДАННЫЕ!$CJ1432),IF(MONTH(ДАННЫЕ!$F$1)=MONTH(ДАННЫЕ!$CJ1432),111,11),1),0)&amp;"o"&amp;IF(ДАННЫЕ!$CK1432&gt;0,IF(MONTH(ДАННЫЕ!$F$1)=MONTH(ДАННЫЕ!$CK1432),111,11),0)&amp;"v"&amp;IF(ДАННЫЕ!$BE1432&gt;0,IF(MONTH(ДАННЫЕ!$F$1)=MONTH(ДАННЫЕ!$BE1432),111,11),0)</f>
        <v>g00f0c0s0i0h0p0d0o0v0</v>
      </c>
      <c r="P1432" s="15">
        <f t="shared" si="68"/>
        <v>0</v>
      </c>
      <c r="Q1432" s="15">
        <f>IF(ДАННЫЕ!$F$1&gt;ДАННЫЕ!$N1432,IF(YEAR(ДАННЫЕ!$F$1)=YEAR(ДАННЫЕ!M1432),1,0),0)</f>
        <v>0</v>
      </c>
      <c r="R1432" s="15">
        <f>IF(ДАННЫЕ!$F$1&gt;ДАННЫЕ!$N1432,IF(YEAR(ДАННЫЕ!$F$1)=YEAR(ДАННЫЕ!N1432),1,0),0)</f>
        <v>0</v>
      </c>
      <c r="S1432" s="15">
        <f>IF(ДАННЫЕ!$AA1432="2А",1,IF(ДАННЫЕ!$AA1432="2Б",2,IF(ДАННЫЕ!$AA1432="2В",3,IF(ДАННЫЕ!$AA1432=3,4,IF(ДАННЫЕ!$AA1432="4А",5,IF(ДАННЫЕ!$AA1432="4Б",6,IF(ДАННЫЕ!$AA1432="4В",7,IF(ДАННЫЕ!$AA1432=5,8,0))))))))</f>
        <v>0</v>
      </c>
      <c r="T1432" s="15">
        <f>IF(OR(ДАННЫЕ!$AC1432=2,ДАННЫЕ!$AD1432=2,ДАННЫЕ!$AE1432=2),2,IF(OR(ДАННЫЕ!$AC1432=1,ДАННЫЕ!$AD1432=1,ДАННЫЕ!$AE1432=1),1,0))</f>
        <v>0</v>
      </c>
    </row>
    <row r="1433" spans="1:20" x14ac:dyDescent="0.2">
      <c r="A1433" s="78">
        <f>IF(B1433&gt;0,IF(MONTH(ДАННЫЕ!$F$1)=MONTH(ДАННЫЕ!$B1433),1,0),0)</f>
        <v>0</v>
      </c>
      <c r="B1433" s="14">
        <f>IF(ДАННЫЕ!$B1433&gt;0,IF(YEAR(ДАННЫЕ!$F$1)=YEAR(ДАННЫЕ!$B1433),1,0),0)</f>
        <v>0</v>
      </c>
      <c r="C1433" s="14">
        <f>IF(ДАННЫЕ!$CM1433&gt;0,IF(YEAR(ДАННЫЕ!$F$1)=YEAR(ДАННЫЕ!$CM1433),1,0),0)</f>
        <v>0</v>
      </c>
      <c r="D1433" s="14">
        <f>IF(ДАННЫЕ!$CJ1433&gt;0,IF(ДАННЫЕ!$CL1433&gt;ДАННЫЕ!$F$1,1,IF(ДАННЫЕ!$CL1433&gt;0,0,1)),0)</f>
        <v>0</v>
      </c>
      <c r="E1433" s="43" t="str">
        <f ca="1">IF(ДАННЫЕ!$F$1&gt;0,IF(ДАННЫЕ!$G1433&gt;0,DATEDIF(ДАННЫЕ!$G1433,ДАННЫЕ!$F$1,"y"),""),IF(ДАННЫЕ!$G1433&gt;0,DATEDIF(ДАННЫЕ!$G1433,TODAY(),"y"),""))</f>
        <v/>
      </c>
      <c r="F1433" s="43" t="str">
        <f xml:space="preserve"> IF(ДАННЫЕ!$F1433="М",IF(E1433&gt;=18,IF(E1433&lt;60,1,""),""),"")&amp;IF(ДАННЫЕ!$F1433="Ж",IF(E1433&gt;=18,IF(E1433&lt;55,1,""),""),"")</f>
        <v/>
      </c>
      <c r="G1433" s="43" t="str">
        <f xml:space="preserve"> IF(ДАННЫЕ!$F1433="М",IF(E1433&gt;=60,2,""),"")&amp;IF(ДАННЫЕ!$F1433="Ж",IF(E1433&gt;=55,2,""),"")</f>
        <v/>
      </c>
      <c r="H1433" s="43" t="str">
        <f t="shared" ca="1" si="66"/>
        <v/>
      </c>
      <c r="I1433" s="43" t="str">
        <f t="shared" ca="1" si="67"/>
        <v>03</v>
      </c>
      <c r="J1433" s="28" t="str">
        <f ca="1">ДАННЫЕ!$F1433&amp;H1433&amp;I1433&amp;ДАННЫЕ!$I1433&amp;"m"&amp;IF(ДАННЫЕ!$I1433&gt;0,IF(ДАННЫЕ!$J1433&gt;0,0,1),"")&amp;"f"&amp;IF(ДАННЫЕ!$R1433&gt;0,IF(YEAR(ДАННЫЕ!$F$1)=YEAR(ДАННЫЕ!$R1433),1,0),0)&amp;"z"&amp;ДАННЫЕ!$R1433&amp;"p"&amp;ДАННЫЕ!$S1433&amp;"i"&amp;ДАННЫЕ!$T1433&amp;"h"&amp;ДАННЫЕ!$K1433&amp;"be"&amp;ДАННЫЕ!$BI1433&amp;"CD"&amp;IF(ДАННЫЕ!BF1433&gt;500,4,IF(ДАННЫЕ!BF1433&gt;350,3,IF(ДАННЫЕ!BF1433&gt;200,2,IF(ДАННЫЕ!BF1433&gt;0,1,0))))&amp;"g"&amp;B1433&amp;"d"&amp;H1433&amp;"l"&amp;ДАННЫЕ!AT1433&amp;"a"&amp;ДАННЫЕ!$V1433&amp;"v"&amp;R1433&amp;"k"&amp;ДАННЫЕ!$U1433&amp;"s"&amp;ДАННЫЕ!$Y1433&amp;"t"&amp;ДАННЫЕ!$X1433&amp;"b"&amp;IF(ДАННЫЕ!$Q1433&gt;1,1,0)&amp;"PP"&amp;ДАННЫЕ!Z1433&amp;"c"&amp;S1433&amp;"x"&amp;IF(ДАННЫЕ!$BY1433&gt;0,IF(YEAR(ДАННЫЕ!$F$1)=YEAR(ДАННЫЕ!$BY1433),1,0),0)&amp;"n"&amp;IF(ДАННЫЕ!$BZ1433&gt;0,IF(YEAR(ДАННЫЕ!$F$1)=YEAR(ДАННЫЕ!$BZ1433),1,0),0)&amp;"u"&amp;D1433&amp;"z"&amp;IF(ДАННЫЕ!$CL1433&gt;0,IF(YEAR(ДАННЫЕ!$F$1)&gt;YEAR(ДАННЫЕ!$CL1433),11,12),0)</f>
        <v>03mf0zpihbeCD0g0dlav0kstb0PPc0x0n0u0z0</v>
      </c>
      <c r="K1433" s="28" t="str">
        <f ca="1">ДАННЫЕ!$I1433&amp;"x"&amp;B1433&amp;"w"&amp;IF(T1433+ДАННЫЕ!AD1433+ДАННЫЕ!AE1433+ДАННЫЕ!AF1433+ДАННЫЕ!AG1433+ДАННЫЕ!AH1433+ДАННЫЕ!$AL1433+ДАННЫЕ!AI1433+ДАННЫЕ!AJ1433+ДАННЫЕ!AK1433+ДАННЫЕ!AP1433+ДАННЫЕ!AQ1433+ДАННЫЕ!AR1433+ДАННЫЕ!$AM1433+ДАННЫЕ!$AN1433+ДАННЫЕ!AS1433+ДАННЫЕ!AT1433&gt;0,1,0)&amp;IF(OR(T1433=2,ДАННЫЕ!AD1433=2,ДАННЫЕ!AE1433=2,ДАННЫЕ!AF1433=2,ДАННЫЕ!AG1433=2,ДАННЫЕ!AH1433=2,ДАННЫЕ!$AL1433=2,ДАННЫЕ!AI1433=2,ДАННЫЕ!AJ1433=2,ДАННЫЕ!AK1433=2,ДАННЫЕ!AP1433=2,ДАННЫЕ!AQ1433=2,ДАННЫЕ!AR1433=2,ДАННЫЕ!$AM1433=2,ДАННЫЕ!$AN1433=2,ДАННЫЕ!AS1433=2,ДАННЫЕ!AT1433=2),2,0)&amp;"t"&amp;IF(T1433&gt;0,"1"&amp;T1433,"00")&amp;"f"&amp;IF(ДАННЫЕ!$AC1433,"1"&amp;ДАННЫЕ!$AC1433,"00")&amp;"b"&amp;IF(ДАННЫЕ!$AD1433,"1"&amp;ДАННЫЕ!$AD1433,"00")&amp;"g"&amp;IF(ДАННЫЕ!$AF1433,"1"&amp;ДАННЫЕ!$AF1433,"00")&amp;"c"&amp;IF(ДАННЫЕ!$AG1433,"1"&amp;ДАННЫЕ!$AG1433,"00")&amp;"i"&amp;IF(ДАННЫЕ!$AH1433,"1"&amp;ДАННЫЕ!$AH1433,"00")&amp;"r"&amp;IF(ДАННЫЕ!$AL1433,"1"&amp;ДАННЫЕ!$AL1433,"00")&amp;"m"&amp;IF(ДАННЫЕ!$AI1433,"1"&amp;ДАННЫЕ!$AI1433,"00")&amp;"hS"&amp;IF(ДАННЫЕ!$AJ1433,"1"&amp;ДАННЫЕ!$AJ1433,"00")&amp;"hZ"&amp;IF(ДАННЫЕ!$AK1433,"1"&amp;ДАННЫЕ!$AK1433,"00")&amp;"p"&amp;IF(ДАННЫЕ!$AP1433,"1"&amp;ДАННЫЕ!$AP1433,"00")&amp;"k"&amp;IF(ДАННЫЕ!$AQ1433,"1"&amp;ДАННЫЕ!$AQ1433,"00")&amp;"z"&amp;IF(ДАННЫЕ!$AR1433,"1"&amp;ДАННЫЕ!$AR1433,"00")&amp;"j"&amp;IF(ДАННЫЕ!$AM1433,"1"&amp;ДАННЫЕ!$AM1433,"00")&amp;"n"&amp;IF(ДАННЫЕ!$AN1433,"1"&amp;ДАННЫЕ!$AN1433,"00")&amp;"E"&amp;ДАННЫЕ!BI1433&amp;"L"&amp;ДАННЫЕ!AO1433&amp;"h"&amp;IF(ДАННЫЕ!$AU1433&gt;0,1,0)&amp;"v"&amp;IF(ДАННЫЕ!$AW1433&gt;0,1,0)&amp;"a"&amp;IF(ДАННЫЕ!$AS1433,"1"&amp;ДАННЫЕ!$AS1433,"00")&amp;"s"&amp;IF(ДАННЫЕ!$AT1433,"1"&amp;ДАННЫЕ!$AT1433,"00")&amp;"u"&amp;IF(ДАННЫЕ!$CJ1433&gt;0,1,0)&amp;"y"&amp;B1433&amp;"d"&amp;H1433&amp;"e"&amp;F1433&amp;G1433</f>
        <v>x0w00t00f00b00g00c00i00r00m00hS00hZ00p00k00z00j00n00ELh0v0a00s00u0y0de</v>
      </c>
      <c r="L1433" s="28" t="str">
        <f ca="1">ДАННЫЕ!$I1433&amp;"VN"&amp;IF(ДАННЫЕ!AW1433&gt;0,11,10)&amp;"CD"&amp;IF(ДАННЫЕ!BF1433&gt;500,16,IF(ДАННЫЕ!BF1433&gt;350,15,IF(ДАННЫЕ!BF1433&gt;=200,14,IF(ДАННЫЕ!BF1433&gt;=100,13,IF(ДАННЫЕ!BF1433&gt;=50,12,IF(ДАННЫЕ!BF1433&gt;0,11,10))))))&amp;"AR"&amp;IF(ДАННЫЕ!BX1433&gt;0,1,0)&amp;"GD"&amp;B1433&amp;"VV"&amp;IF(E1433&gt;=5,IF(E1433&lt;18,1,0),0)</f>
        <v>VN10CD10AR0GD0VV0</v>
      </c>
      <c r="M1433" s="28" t="str">
        <f>ДАННЫЕ!$I1433&amp;"b"&amp;ДАННЫЕ!$BI1433&amp;"r"&amp;ДАННЫЕ!$BJ1433&amp;"CD"&amp;IF(ДАННЫЕ!BF1433&gt;0,IF(ДАННЫЕ!BF1433&lt;200,1,IF(ДАННЫЕ!BF1433&lt;350,2,3)),0)&amp;"h"&amp;IF(ДАННЫЕ!$BK1433+ДАННЫЕ!$BL1433+ДАННЫЕ!$BM1433&gt;0,1,0)&amp;"x"&amp;ДАННЫЕ!$BK1433&amp;"y"&amp;ДАННЫЕ!$BL1433&amp;"z"&amp;ДАННЫЕ!$BM1433&amp;"c"&amp;IF(ДАННЫЕ!$BK1433+ДАННЫЕ!$BL1433+ДАННЫЕ!$BM1433=3,1,0)&amp;"a"&amp;IF(ДАННЫЕ!$BQ1433+ДАННЫЕ!$BR1433&gt;0,1,0)&amp;"d"&amp;ДАННЫЕ!$BQ1433&amp;"v"&amp;ДАННЫЕ!$BR1433&amp;"p"&amp;ДАННЫЕ!$BS1433&amp;"n"&amp;ДАННЫЕ!$BU1433&amp;"t"&amp;ДАННЫЕ!$BV1433&amp;"o"&amp;ДАННЫЕ!$BT1433&amp;"l"&amp;IF(ДАННЫЕ!$BN1433&gt;0,1,0)&amp;ДАННЫЕ!$BN1433&amp;"g"&amp;ДАННЫЕ!$BO1433&amp;"s"&amp;ДАННЫЕ!$BP1433&amp;"DZ"&amp;IF(ДАННЫЕ!B1433-ДАННЫЕ!G1433 &lt; 60,IF(ДАННЫЕ!B1433-ДАННЫЕ!G1433 &gt;= 0,1,0),0)&amp;"u"&amp;IF(ДАННЫЕ!$CJ1433&gt;0,1,0)</f>
        <v>brCD0h0xyzc0a0dvpntol0gsDZ1u0</v>
      </c>
      <c r="N1433" s="28" t="str">
        <f ca="1">ДАННЫЕ!$F1433&amp;ДАННЫЕ!$I1433&amp;"g"&amp;B1433&amp;"cf"&amp;D1433&amp;"a"&amp;IF(ДАННЫЕ!$BX1433&gt;0,1,0)&amp;IF(ДАННЫЕ!$BF1433&gt;500,1,IF(ДАННЫЕ!$BF1433&gt;350,2,IF(ДАННЫЕ!$BF1433&gt;=200,3,IF(ДАННЫЕ!$BF1433&gt;=100,4,IF(ДАННЫЕ!$BF1433&gt;=50,5,IF(ДАННЫЕ!$BF1433&lt;50,6,0))))))&amp;"AR"&amp;IF(DATEDIF(ДАННЫЕ!$BX1433,ДАННЫЕ!$F$1,"y")&gt;1,1,0)&amp;"VG"&amp;IF(ДАННЫЕ!$BH1433="0",1,0)&amp;"o"&amp;IF(T1433+ДАННЫЕ!$AF1433+ДАННЫЕ!$AG1433+ДАННЫЕ!$AH1433+ДАННЫЕ!$AI1433+ДАННЫЕ!$AJ1433+ДАННЫЕ!$AP1433+ДАННЫЕ!$AQ1433+ДАННЫЕ!$AR1433+ДАННЫЕ!$AU1433+ДАННЫЕ!$AW1433+ДАННЫЕ!$AS1433+ДАННЫЕ!$AT1433&gt;0,1,0)&amp;"x"&amp;ДАННЫЕ!$AG1433&amp;"p"&amp;IF(ДАННЫЕ!$BY1433&gt;0,1,0)&amp;"v"&amp;IF(ДАННЫЕ!$BZ1433&gt;0,1,0)&amp;"n"&amp;ДАННЫЕ!$CA1433&amp;"t"&amp;ДАННЫЕ!$AY1433&amp;"k"&amp;ДАННЫЕ!$CB1433&amp;"q"&amp;ДАННЫЕ!$CC1433&amp;"w"&amp;ДАННЫЕ!$CD1433&amp;"e"&amp;ДАННЫЕ!$CE1433&amp;"m"&amp;ДАННЫЕ!$CF1433&amp;"c"&amp;ДАННЫЕ!$CG1433&amp;"z"&amp;ДАННЫЕ!$CH1433&amp;"d"&amp;IF(H1433=4,1,0)&amp;"s"&amp;IF(ДАННЫЕ!$J1433=1,0,1)&amp;"u"&amp;IF(ДАННЫЕ!$CJ1433&gt;0,1,0)</f>
        <v>g0cf0a06AR1VG0o0xp0v0ntkqwemczd0s1u0</v>
      </c>
      <c r="O1433" s="28" t="str">
        <f>ДАННЫЕ!$I1433&amp;"g"&amp;B1433&amp;A1433&amp;"f"&amp;P1433&amp;"c"&amp;IF(ДАННЫЕ!$U1433&gt;0,1,0)&amp;"s"&amp;IF(ДАННЫЕ!$Q1433&gt;0,IF(YEAR(ДАННЫЕ!$F$1)=YEAR(ДАННЫЕ!$Q1433),IF(MONTH(ДАННЫЕ!$F$1)=MONTH(ДАННЫЕ!$Q1433),111,11),1),0)&amp;"i"&amp;IF(ДАННЫЕ!$R1433+ДАННЫЕ!$S1433+ДАННЫЕ!$T1433=0,0,1)&amp;"h"&amp;IF(ДАННЫЕ!$P1433&gt;0,1,0)&amp;"p"&amp;IF(ДАННЫЕ!$CI1433&gt;0,IF(YEAR(ДАННЫЕ!$F$1)=YEAR(ДАННЫЕ!$CI1433),IF(MONTH(ДАННЫЕ!$F$1)=MONTH(ДАННЫЕ!$CI1433),111,11),1),0)&amp;"d"&amp;IF(ДАННЫЕ!$CJ1433&gt;0,IF(YEAR(ДАННЫЕ!$F$1)=YEAR(ДАННЫЕ!$CJ1433),IF(MONTH(ДАННЫЕ!$F$1)=MONTH(ДАННЫЕ!$CJ1433),111,11),1),0)&amp;"o"&amp;IF(ДАННЫЕ!$CK1433&gt;0,IF(MONTH(ДАННЫЕ!$F$1)=MONTH(ДАННЫЕ!$CK1433),111,11),0)&amp;"v"&amp;IF(ДАННЫЕ!$BE1433&gt;0,IF(MONTH(ДАННЫЕ!$F$1)=MONTH(ДАННЫЕ!$BE1433),111,11),0)</f>
        <v>g00f0c0s0i0h0p0d0o0v0</v>
      </c>
      <c r="P1433" s="15">
        <f t="shared" si="68"/>
        <v>0</v>
      </c>
      <c r="Q1433" s="15">
        <f>IF(ДАННЫЕ!$F$1&gt;ДАННЫЕ!$N1433,IF(YEAR(ДАННЫЕ!$F$1)=YEAR(ДАННЫЕ!M1433),1,0),0)</f>
        <v>0</v>
      </c>
      <c r="R1433" s="15">
        <f>IF(ДАННЫЕ!$F$1&gt;ДАННЫЕ!$N1433,IF(YEAR(ДАННЫЕ!$F$1)=YEAR(ДАННЫЕ!N1433),1,0),0)</f>
        <v>0</v>
      </c>
      <c r="S1433" s="15">
        <f>IF(ДАННЫЕ!$AA1433="2А",1,IF(ДАННЫЕ!$AA1433="2Б",2,IF(ДАННЫЕ!$AA1433="2В",3,IF(ДАННЫЕ!$AA1433=3,4,IF(ДАННЫЕ!$AA1433="4А",5,IF(ДАННЫЕ!$AA1433="4Б",6,IF(ДАННЫЕ!$AA1433="4В",7,IF(ДАННЫЕ!$AA1433=5,8,0))))))))</f>
        <v>0</v>
      </c>
      <c r="T1433" s="15">
        <f>IF(OR(ДАННЫЕ!$AC1433=2,ДАННЫЕ!$AD1433=2,ДАННЫЕ!$AE1433=2),2,IF(OR(ДАННЫЕ!$AC1433=1,ДАННЫЕ!$AD1433=1,ДАННЫЕ!$AE1433=1),1,0))</f>
        <v>0</v>
      </c>
    </row>
    <row r="1434" spans="1:20" x14ac:dyDescent="0.2">
      <c r="A1434" s="78">
        <f>IF(B1434&gt;0,IF(MONTH(ДАННЫЕ!$F$1)=MONTH(ДАННЫЕ!$B1434),1,0),0)</f>
        <v>0</v>
      </c>
      <c r="B1434" s="14">
        <f>IF(ДАННЫЕ!$B1434&gt;0,IF(YEAR(ДАННЫЕ!$F$1)=YEAR(ДАННЫЕ!$B1434),1,0),0)</f>
        <v>0</v>
      </c>
      <c r="C1434" s="14">
        <f>IF(ДАННЫЕ!$CM1434&gt;0,IF(YEAR(ДАННЫЕ!$F$1)=YEAR(ДАННЫЕ!$CM1434),1,0),0)</f>
        <v>0</v>
      </c>
      <c r="D1434" s="14">
        <f>IF(ДАННЫЕ!$CJ1434&gt;0,IF(ДАННЫЕ!$CL1434&gt;ДАННЫЕ!$F$1,1,IF(ДАННЫЕ!$CL1434&gt;0,0,1)),0)</f>
        <v>0</v>
      </c>
      <c r="E1434" s="43" t="str">
        <f ca="1">IF(ДАННЫЕ!$F$1&gt;0,IF(ДАННЫЕ!$G1434&gt;0,DATEDIF(ДАННЫЕ!$G1434,ДАННЫЕ!$F$1,"y"),""),IF(ДАННЫЕ!$G1434&gt;0,DATEDIF(ДАННЫЕ!$G1434,TODAY(),"y"),""))</f>
        <v/>
      </c>
      <c r="F1434" s="43" t="str">
        <f xml:space="preserve"> IF(ДАННЫЕ!$F1434="М",IF(E1434&gt;=18,IF(E1434&lt;60,1,""),""),"")&amp;IF(ДАННЫЕ!$F1434="Ж",IF(E1434&gt;=18,IF(E1434&lt;55,1,""),""),"")</f>
        <v/>
      </c>
      <c r="G1434" s="43" t="str">
        <f xml:space="preserve"> IF(ДАННЫЕ!$F1434="М",IF(E1434&gt;=60,2,""),"")&amp;IF(ДАННЫЕ!$F1434="Ж",IF(E1434&gt;=55,2,""),"")</f>
        <v/>
      </c>
      <c r="H1434" s="43" t="str">
        <f t="shared" ca="1" si="66"/>
        <v/>
      </c>
      <c r="I1434" s="43" t="str">
        <f t="shared" ca="1" si="67"/>
        <v>03</v>
      </c>
      <c r="J1434" s="28" t="str">
        <f ca="1">ДАННЫЕ!$F1434&amp;H1434&amp;I1434&amp;ДАННЫЕ!$I1434&amp;"m"&amp;IF(ДАННЫЕ!$I1434&gt;0,IF(ДАННЫЕ!$J1434&gt;0,0,1),"")&amp;"f"&amp;IF(ДАННЫЕ!$R1434&gt;0,IF(YEAR(ДАННЫЕ!$F$1)=YEAR(ДАННЫЕ!$R1434),1,0),0)&amp;"z"&amp;ДАННЫЕ!$R1434&amp;"p"&amp;ДАННЫЕ!$S1434&amp;"i"&amp;ДАННЫЕ!$T1434&amp;"h"&amp;ДАННЫЕ!$K1434&amp;"be"&amp;ДАННЫЕ!$BI1434&amp;"CD"&amp;IF(ДАННЫЕ!BF1434&gt;500,4,IF(ДАННЫЕ!BF1434&gt;350,3,IF(ДАННЫЕ!BF1434&gt;200,2,IF(ДАННЫЕ!BF1434&gt;0,1,0))))&amp;"g"&amp;B1434&amp;"d"&amp;H1434&amp;"l"&amp;ДАННЫЕ!AT1434&amp;"a"&amp;ДАННЫЕ!$V1434&amp;"v"&amp;R1434&amp;"k"&amp;ДАННЫЕ!$U1434&amp;"s"&amp;ДАННЫЕ!$Y1434&amp;"t"&amp;ДАННЫЕ!$X1434&amp;"b"&amp;IF(ДАННЫЕ!$Q1434&gt;1,1,0)&amp;"PP"&amp;ДАННЫЕ!Z1434&amp;"c"&amp;S1434&amp;"x"&amp;IF(ДАННЫЕ!$BY1434&gt;0,IF(YEAR(ДАННЫЕ!$F$1)=YEAR(ДАННЫЕ!$BY1434),1,0),0)&amp;"n"&amp;IF(ДАННЫЕ!$BZ1434&gt;0,IF(YEAR(ДАННЫЕ!$F$1)=YEAR(ДАННЫЕ!$BZ1434),1,0),0)&amp;"u"&amp;D1434&amp;"z"&amp;IF(ДАННЫЕ!$CL1434&gt;0,IF(YEAR(ДАННЫЕ!$F$1)&gt;YEAR(ДАННЫЕ!$CL1434),11,12),0)</f>
        <v>03mf0zpihbeCD0g0dlav0kstb0PPc0x0n0u0z0</v>
      </c>
      <c r="K1434" s="28" t="str">
        <f ca="1">ДАННЫЕ!$I1434&amp;"x"&amp;B1434&amp;"w"&amp;IF(T1434+ДАННЫЕ!AD1434+ДАННЫЕ!AE1434+ДАННЫЕ!AF1434+ДАННЫЕ!AG1434+ДАННЫЕ!AH1434+ДАННЫЕ!$AL1434+ДАННЫЕ!AI1434+ДАННЫЕ!AJ1434+ДАННЫЕ!AK1434+ДАННЫЕ!AP1434+ДАННЫЕ!AQ1434+ДАННЫЕ!AR1434+ДАННЫЕ!$AM1434+ДАННЫЕ!$AN1434+ДАННЫЕ!AS1434+ДАННЫЕ!AT1434&gt;0,1,0)&amp;IF(OR(T1434=2,ДАННЫЕ!AD1434=2,ДАННЫЕ!AE1434=2,ДАННЫЕ!AF1434=2,ДАННЫЕ!AG1434=2,ДАННЫЕ!AH1434=2,ДАННЫЕ!$AL1434=2,ДАННЫЕ!AI1434=2,ДАННЫЕ!AJ1434=2,ДАННЫЕ!AK1434=2,ДАННЫЕ!AP1434=2,ДАННЫЕ!AQ1434=2,ДАННЫЕ!AR1434=2,ДАННЫЕ!$AM1434=2,ДАННЫЕ!$AN1434=2,ДАННЫЕ!AS1434=2,ДАННЫЕ!AT1434=2),2,0)&amp;"t"&amp;IF(T1434&gt;0,"1"&amp;T1434,"00")&amp;"f"&amp;IF(ДАННЫЕ!$AC1434,"1"&amp;ДАННЫЕ!$AC1434,"00")&amp;"b"&amp;IF(ДАННЫЕ!$AD1434,"1"&amp;ДАННЫЕ!$AD1434,"00")&amp;"g"&amp;IF(ДАННЫЕ!$AF1434,"1"&amp;ДАННЫЕ!$AF1434,"00")&amp;"c"&amp;IF(ДАННЫЕ!$AG1434,"1"&amp;ДАННЫЕ!$AG1434,"00")&amp;"i"&amp;IF(ДАННЫЕ!$AH1434,"1"&amp;ДАННЫЕ!$AH1434,"00")&amp;"r"&amp;IF(ДАННЫЕ!$AL1434,"1"&amp;ДАННЫЕ!$AL1434,"00")&amp;"m"&amp;IF(ДАННЫЕ!$AI1434,"1"&amp;ДАННЫЕ!$AI1434,"00")&amp;"hS"&amp;IF(ДАННЫЕ!$AJ1434,"1"&amp;ДАННЫЕ!$AJ1434,"00")&amp;"hZ"&amp;IF(ДАННЫЕ!$AK1434,"1"&amp;ДАННЫЕ!$AK1434,"00")&amp;"p"&amp;IF(ДАННЫЕ!$AP1434,"1"&amp;ДАННЫЕ!$AP1434,"00")&amp;"k"&amp;IF(ДАННЫЕ!$AQ1434,"1"&amp;ДАННЫЕ!$AQ1434,"00")&amp;"z"&amp;IF(ДАННЫЕ!$AR1434,"1"&amp;ДАННЫЕ!$AR1434,"00")&amp;"j"&amp;IF(ДАННЫЕ!$AM1434,"1"&amp;ДАННЫЕ!$AM1434,"00")&amp;"n"&amp;IF(ДАННЫЕ!$AN1434,"1"&amp;ДАННЫЕ!$AN1434,"00")&amp;"E"&amp;ДАННЫЕ!BI1434&amp;"L"&amp;ДАННЫЕ!AO1434&amp;"h"&amp;IF(ДАННЫЕ!$AU1434&gt;0,1,0)&amp;"v"&amp;IF(ДАННЫЕ!$AW1434&gt;0,1,0)&amp;"a"&amp;IF(ДАННЫЕ!$AS1434,"1"&amp;ДАННЫЕ!$AS1434,"00")&amp;"s"&amp;IF(ДАННЫЕ!$AT1434,"1"&amp;ДАННЫЕ!$AT1434,"00")&amp;"u"&amp;IF(ДАННЫЕ!$CJ1434&gt;0,1,0)&amp;"y"&amp;B1434&amp;"d"&amp;H1434&amp;"e"&amp;F1434&amp;G1434</f>
        <v>x0w00t00f00b00g00c00i00r00m00hS00hZ00p00k00z00j00n00ELh0v0a00s00u0y0de</v>
      </c>
      <c r="L1434" s="28" t="str">
        <f ca="1">ДАННЫЕ!$I1434&amp;"VN"&amp;IF(ДАННЫЕ!AW1434&gt;0,11,10)&amp;"CD"&amp;IF(ДАННЫЕ!BF1434&gt;500,16,IF(ДАННЫЕ!BF1434&gt;350,15,IF(ДАННЫЕ!BF1434&gt;=200,14,IF(ДАННЫЕ!BF1434&gt;=100,13,IF(ДАННЫЕ!BF1434&gt;=50,12,IF(ДАННЫЕ!BF1434&gt;0,11,10))))))&amp;"AR"&amp;IF(ДАННЫЕ!BX1434&gt;0,1,0)&amp;"GD"&amp;B1434&amp;"VV"&amp;IF(E1434&gt;=5,IF(E1434&lt;18,1,0),0)</f>
        <v>VN10CD10AR0GD0VV0</v>
      </c>
      <c r="M1434" s="28" t="str">
        <f>ДАННЫЕ!$I1434&amp;"b"&amp;ДАННЫЕ!$BI1434&amp;"r"&amp;ДАННЫЕ!$BJ1434&amp;"CD"&amp;IF(ДАННЫЕ!BF1434&gt;0,IF(ДАННЫЕ!BF1434&lt;200,1,IF(ДАННЫЕ!BF1434&lt;350,2,3)),0)&amp;"h"&amp;IF(ДАННЫЕ!$BK1434+ДАННЫЕ!$BL1434+ДАННЫЕ!$BM1434&gt;0,1,0)&amp;"x"&amp;ДАННЫЕ!$BK1434&amp;"y"&amp;ДАННЫЕ!$BL1434&amp;"z"&amp;ДАННЫЕ!$BM1434&amp;"c"&amp;IF(ДАННЫЕ!$BK1434+ДАННЫЕ!$BL1434+ДАННЫЕ!$BM1434=3,1,0)&amp;"a"&amp;IF(ДАННЫЕ!$BQ1434+ДАННЫЕ!$BR1434&gt;0,1,0)&amp;"d"&amp;ДАННЫЕ!$BQ1434&amp;"v"&amp;ДАННЫЕ!$BR1434&amp;"p"&amp;ДАННЫЕ!$BS1434&amp;"n"&amp;ДАННЫЕ!$BU1434&amp;"t"&amp;ДАННЫЕ!$BV1434&amp;"o"&amp;ДАННЫЕ!$BT1434&amp;"l"&amp;IF(ДАННЫЕ!$BN1434&gt;0,1,0)&amp;ДАННЫЕ!$BN1434&amp;"g"&amp;ДАННЫЕ!$BO1434&amp;"s"&amp;ДАННЫЕ!$BP1434&amp;"DZ"&amp;IF(ДАННЫЕ!B1434-ДАННЫЕ!G1434 &lt; 60,IF(ДАННЫЕ!B1434-ДАННЫЕ!G1434 &gt;= 0,1,0),0)&amp;"u"&amp;IF(ДАННЫЕ!$CJ1434&gt;0,1,0)</f>
        <v>brCD0h0xyzc0a0dvpntol0gsDZ1u0</v>
      </c>
      <c r="N1434" s="28" t="str">
        <f ca="1">ДАННЫЕ!$F1434&amp;ДАННЫЕ!$I1434&amp;"g"&amp;B1434&amp;"cf"&amp;D1434&amp;"a"&amp;IF(ДАННЫЕ!$BX1434&gt;0,1,0)&amp;IF(ДАННЫЕ!$BF1434&gt;500,1,IF(ДАННЫЕ!$BF1434&gt;350,2,IF(ДАННЫЕ!$BF1434&gt;=200,3,IF(ДАННЫЕ!$BF1434&gt;=100,4,IF(ДАННЫЕ!$BF1434&gt;=50,5,IF(ДАННЫЕ!$BF1434&lt;50,6,0))))))&amp;"AR"&amp;IF(DATEDIF(ДАННЫЕ!$BX1434,ДАННЫЕ!$F$1,"y")&gt;1,1,0)&amp;"VG"&amp;IF(ДАННЫЕ!$BH1434="0",1,0)&amp;"o"&amp;IF(T1434+ДАННЫЕ!$AF1434+ДАННЫЕ!$AG1434+ДАННЫЕ!$AH1434+ДАННЫЕ!$AI1434+ДАННЫЕ!$AJ1434+ДАННЫЕ!$AP1434+ДАННЫЕ!$AQ1434+ДАННЫЕ!$AR1434+ДАННЫЕ!$AU1434+ДАННЫЕ!$AW1434+ДАННЫЕ!$AS1434+ДАННЫЕ!$AT1434&gt;0,1,0)&amp;"x"&amp;ДАННЫЕ!$AG1434&amp;"p"&amp;IF(ДАННЫЕ!$BY1434&gt;0,1,0)&amp;"v"&amp;IF(ДАННЫЕ!$BZ1434&gt;0,1,0)&amp;"n"&amp;ДАННЫЕ!$CA1434&amp;"t"&amp;ДАННЫЕ!$AY1434&amp;"k"&amp;ДАННЫЕ!$CB1434&amp;"q"&amp;ДАННЫЕ!$CC1434&amp;"w"&amp;ДАННЫЕ!$CD1434&amp;"e"&amp;ДАННЫЕ!$CE1434&amp;"m"&amp;ДАННЫЕ!$CF1434&amp;"c"&amp;ДАННЫЕ!$CG1434&amp;"z"&amp;ДАННЫЕ!$CH1434&amp;"d"&amp;IF(H1434=4,1,0)&amp;"s"&amp;IF(ДАННЫЕ!$J1434=1,0,1)&amp;"u"&amp;IF(ДАННЫЕ!$CJ1434&gt;0,1,0)</f>
        <v>g0cf0a06AR1VG0o0xp0v0ntkqwemczd0s1u0</v>
      </c>
      <c r="O1434" s="28" t="str">
        <f>ДАННЫЕ!$I1434&amp;"g"&amp;B1434&amp;A1434&amp;"f"&amp;P1434&amp;"c"&amp;IF(ДАННЫЕ!$U1434&gt;0,1,0)&amp;"s"&amp;IF(ДАННЫЕ!$Q1434&gt;0,IF(YEAR(ДАННЫЕ!$F$1)=YEAR(ДАННЫЕ!$Q1434),IF(MONTH(ДАННЫЕ!$F$1)=MONTH(ДАННЫЕ!$Q1434),111,11),1),0)&amp;"i"&amp;IF(ДАННЫЕ!$R1434+ДАННЫЕ!$S1434+ДАННЫЕ!$T1434=0,0,1)&amp;"h"&amp;IF(ДАННЫЕ!$P1434&gt;0,1,0)&amp;"p"&amp;IF(ДАННЫЕ!$CI1434&gt;0,IF(YEAR(ДАННЫЕ!$F$1)=YEAR(ДАННЫЕ!$CI1434),IF(MONTH(ДАННЫЕ!$F$1)=MONTH(ДАННЫЕ!$CI1434),111,11),1),0)&amp;"d"&amp;IF(ДАННЫЕ!$CJ1434&gt;0,IF(YEAR(ДАННЫЕ!$F$1)=YEAR(ДАННЫЕ!$CJ1434),IF(MONTH(ДАННЫЕ!$F$1)=MONTH(ДАННЫЕ!$CJ1434),111,11),1),0)&amp;"o"&amp;IF(ДАННЫЕ!$CK1434&gt;0,IF(MONTH(ДАННЫЕ!$F$1)=MONTH(ДАННЫЕ!$CK1434),111,11),0)&amp;"v"&amp;IF(ДАННЫЕ!$BE1434&gt;0,IF(MONTH(ДАННЫЕ!$F$1)=MONTH(ДАННЫЕ!$BE1434),111,11),0)</f>
        <v>g00f0c0s0i0h0p0d0o0v0</v>
      </c>
      <c r="P1434" s="15">
        <f t="shared" si="68"/>
        <v>0</v>
      </c>
      <c r="Q1434" s="15">
        <f>IF(ДАННЫЕ!$F$1&gt;ДАННЫЕ!$N1434,IF(YEAR(ДАННЫЕ!$F$1)=YEAR(ДАННЫЕ!M1434),1,0),0)</f>
        <v>0</v>
      </c>
      <c r="R1434" s="15">
        <f>IF(ДАННЫЕ!$F$1&gt;ДАННЫЕ!$N1434,IF(YEAR(ДАННЫЕ!$F$1)=YEAR(ДАННЫЕ!N1434),1,0),0)</f>
        <v>0</v>
      </c>
      <c r="S1434" s="15">
        <f>IF(ДАННЫЕ!$AA1434="2А",1,IF(ДАННЫЕ!$AA1434="2Б",2,IF(ДАННЫЕ!$AA1434="2В",3,IF(ДАННЫЕ!$AA1434=3,4,IF(ДАННЫЕ!$AA1434="4А",5,IF(ДАННЫЕ!$AA1434="4Б",6,IF(ДАННЫЕ!$AA1434="4В",7,IF(ДАННЫЕ!$AA1434=5,8,0))))))))</f>
        <v>0</v>
      </c>
      <c r="T1434" s="15">
        <f>IF(OR(ДАННЫЕ!$AC1434=2,ДАННЫЕ!$AD1434=2,ДАННЫЕ!$AE1434=2),2,IF(OR(ДАННЫЕ!$AC1434=1,ДАННЫЕ!$AD1434=1,ДАННЫЕ!$AE1434=1),1,0))</f>
        <v>0</v>
      </c>
    </row>
    <row r="1435" spans="1:20" x14ac:dyDescent="0.2">
      <c r="A1435" s="78">
        <f>IF(B1435&gt;0,IF(MONTH(ДАННЫЕ!$F$1)=MONTH(ДАННЫЕ!$B1435),1,0),0)</f>
        <v>0</v>
      </c>
      <c r="B1435" s="14">
        <f>IF(ДАННЫЕ!$B1435&gt;0,IF(YEAR(ДАННЫЕ!$F$1)=YEAR(ДАННЫЕ!$B1435),1,0),0)</f>
        <v>0</v>
      </c>
      <c r="C1435" s="14">
        <f>IF(ДАННЫЕ!$CM1435&gt;0,IF(YEAR(ДАННЫЕ!$F$1)=YEAR(ДАННЫЕ!$CM1435),1,0),0)</f>
        <v>0</v>
      </c>
      <c r="D1435" s="14">
        <f>IF(ДАННЫЕ!$CJ1435&gt;0,IF(ДАННЫЕ!$CL1435&gt;ДАННЫЕ!$F$1,1,IF(ДАННЫЕ!$CL1435&gt;0,0,1)),0)</f>
        <v>0</v>
      </c>
      <c r="E1435" s="43" t="str">
        <f ca="1">IF(ДАННЫЕ!$F$1&gt;0,IF(ДАННЫЕ!$G1435&gt;0,DATEDIF(ДАННЫЕ!$G1435,ДАННЫЕ!$F$1,"y"),""),IF(ДАННЫЕ!$G1435&gt;0,DATEDIF(ДАННЫЕ!$G1435,TODAY(),"y"),""))</f>
        <v/>
      </c>
      <c r="F1435" s="43" t="str">
        <f xml:space="preserve"> IF(ДАННЫЕ!$F1435="М",IF(E1435&gt;=18,IF(E1435&lt;60,1,""),""),"")&amp;IF(ДАННЫЕ!$F1435="Ж",IF(E1435&gt;=18,IF(E1435&lt;55,1,""),""),"")</f>
        <v/>
      </c>
      <c r="G1435" s="43" t="str">
        <f xml:space="preserve"> IF(ДАННЫЕ!$F1435="М",IF(E1435&gt;=60,2,""),"")&amp;IF(ДАННЫЕ!$F1435="Ж",IF(E1435&gt;=55,2,""),"")</f>
        <v/>
      </c>
      <c r="H1435" s="43" t="str">
        <f t="shared" ca="1" si="66"/>
        <v/>
      </c>
      <c r="I1435" s="43" t="str">
        <f t="shared" ca="1" si="67"/>
        <v>03</v>
      </c>
      <c r="J1435" s="28" t="str">
        <f ca="1">ДАННЫЕ!$F1435&amp;H1435&amp;I1435&amp;ДАННЫЕ!$I1435&amp;"m"&amp;IF(ДАННЫЕ!$I1435&gt;0,IF(ДАННЫЕ!$J1435&gt;0,0,1),"")&amp;"f"&amp;IF(ДАННЫЕ!$R1435&gt;0,IF(YEAR(ДАННЫЕ!$F$1)=YEAR(ДАННЫЕ!$R1435),1,0),0)&amp;"z"&amp;ДАННЫЕ!$R1435&amp;"p"&amp;ДАННЫЕ!$S1435&amp;"i"&amp;ДАННЫЕ!$T1435&amp;"h"&amp;ДАННЫЕ!$K1435&amp;"be"&amp;ДАННЫЕ!$BI1435&amp;"CD"&amp;IF(ДАННЫЕ!BF1435&gt;500,4,IF(ДАННЫЕ!BF1435&gt;350,3,IF(ДАННЫЕ!BF1435&gt;200,2,IF(ДАННЫЕ!BF1435&gt;0,1,0))))&amp;"g"&amp;B1435&amp;"d"&amp;H1435&amp;"l"&amp;ДАННЫЕ!AT1435&amp;"a"&amp;ДАННЫЕ!$V1435&amp;"v"&amp;R1435&amp;"k"&amp;ДАННЫЕ!$U1435&amp;"s"&amp;ДАННЫЕ!$Y1435&amp;"t"&amp;ДАННЫЕ!$X1435&amp;"b"&amp;IF(ДАННЫЕ!$Q1435&gt;1,1,0)&amp;"PP"&amp;ДАННЫЕ!Z1435&amp;"c"&amp;S1435&amp;"x"&amp;IF(ДАННЫЕ!$BY1435&gt;0,IF(YEAR(ДАННЫЕ!$F$1)=YEAR(ДАННЫЕ!$BY1435),1,0),0)&amp;"n"&amp;IF(ДАННЫЕ!$BZ1435&gt;0,IF(YEAR(ДАННЫЕ!$F$1)=YEAR(ДАННЫЕ!$BZ1435),1,0),0)&amp;"u"&amp;D1435&amp;"z"&amp;IF(ДАННЫЕ!$CL1435&gt;0,IF(YEAR(ДАННЫЕ!$F$1)&gt;YEAR(ДАННЫЕ!$CL1435),11,12),0)</f>
        <v>03mf0zpihbeCD0g0dlav0kstb0PPc0x0n0u0z0</v>
      </c>
      <c r="K1435" s="28" t="str">
        <f ca="1">ДАННЫЕ!$I1435&amp;"x"&amp;B1435&amp;"w"&amp;IF(T1435+ДАННЫЕ!AD1435+ДАННЫЕ!AE1435+ДАННЫЕ!AF1435+ДАННЫЕ!AG1435+ДАННЫЕ!AH1435+ДАННЫЕ!$AL1435+ДАННЫЕ!AI1435+ДАННЫЕ!AJ1435+ДАННЫЕ!AK1435+ДАННЫЕ!AP1435+ДАННЫЕ!AQ1435+ДАННЫЕ!AR1435+ДАННЫЕ!$AM1435+ДАННЫЕ!$AN1435+ДАННЫЕ!AS1435+ДАННЫЕ!AT1435&gt;0,1,0)&amp;IF(OR(T1435=2,ДАННЫЕ!AD1435=2,ДАННЫЕ!AE1435=2,ДАННЫЕ!AF1435=2,ДАННЫЕ!AG1435=2,ДАННЫЕ!AH1435=2,ДАННЫЕ!$AL1435=2,ДАННЫЕ!AI1435=2,ДАННЫЕ!AJ1435=2,ДАННЫЕ!AK1435=2,ДАННЫЕ!AP1435=2,ДАННЫЕ!AQ1435=2,ДАННЫЕ!AR1435=2,ДАННЫЕ!$AM1435=2,ДАННЫЕ!$AN1435=2,ДАННЫЕ!AS1435=2,ДАННЫЕ!AT1435=2),2,0)&amp;"t"&amp;IF(T1435&gt;0,"1"&amp;T1435,"00")&amp;"f"&amp;IF(ДАННЫЕ!$AC1435,"1"&amp;ДАННЫЕ!$AC1435,"00")&amp;"b"&amp;IF(ДАННЫЕ!$AD1435,"1"&amp;ДАННЫЕ!$AD1435,"00")&amp;"g"&amp;IF(ДАННЫЕ!$AF1435,"1"&amp;ДАННЫЕ!$AF1435,"00")&amp;"c"&amp;IF(ДАННЫЕ!$AG1435,"1"&amp;ДАННЫЕ!$AG1435,"00")&amp;"i"&amp;IF(ДАННЫЕ!$AH1435,"1"&amp;ДАННЫЕ!$AH1435,"00")&amp;"r"&amp;IF(ДАННЫЕ!$AL1435,"1"&amp;ДАННЫЕ!$AL1435,"00")&amp;"m"&amp;IF(ДАННЫЕ!$AI1435,"1"&amp;ДАННЫЕ!$AI1435,"00")&amp;"hS"&amp;IF(ДАННЫЕ!$AJ1435,"1"&amp;ДАННЫЕ!$AJ1435,"00")&amp;"hZ"&amp;IF(ДАННЫЕ!$AK1435,"1"&amp;ДАННЫЕ!$AK1435,"00")&amp;"p"&amp;IF(ДАННЫЕ!$AP1435,"1"&amp;ДАННЫЕ!$AP1435,"00")&amp;"k"&amp;IF(ДАННЫЕ!$AQ1435,"1"&amp;ДАННЫЕ!$AQ1435,"00")&amp;"z"&amp;IF(ДАННЫЕ!$AR1435,"1"&amp;ДАННЫЕ!$AR1435,"00")&amp;"j"&amp;IF(ДАННЫЕ!$AM1435,"1"&amp;ДАННЫЕ!$AM1435,"00")&amp;"n"&amp;IF(ДАННЫЕ!$AN1435,"1"&amp;ДАННЫЕ!$AN1435,"00")&amp;"E"&amp;ДАННЫЕ!BI1435&amp;"L"&amp;ДАННЫЕ!AO1435&amp;"h"&amp;IF(ДАННЫЕ!$AU1435&gt;0,1,0)&amp;"v"&amp;IF(ДАННЫЕ!$AW1435&gt;0,1,0)&amp;"a"&amp;IF(ДАННЫЕ!$AS1435,"1"&amp;ДАННЫЕ!$AS1435,"00")&amp;"s"&amp;IF(ДАННЫЕ!$AT1435,"1"&amp;ДАННЫЕ!$AT1435,"00")&amp;"u"&amp;IF(ДАННЫЕ!$CJ1435&gt;0,1,0)&amp;"y"&amp;B1435&amp;"d"&amp;H1435&amp;"e"&amp;F1435&amp;G1435</f>
        <v>x0w00t00f00b00g00c00i00r00m00hS00hZ00p00k00z00j00n00ELh0v0a00s00u0y0de</v>
      </c>
      <c r="L1435" s="28" t="str">
        <f ca="1">ДАННЫЕ!$I1435&amp;"VN"&amp;IF(ДАННЫЕ!AW1435&gt;0,11,10)&amp;"CD"&amp;IF(ДАННЫЕ!BF1435&gt;500,16,IF(ДАННЫЕ!BF1435&gt;350,15,IF(ДАННЫЕ!BF1435&gt;=200,14,IF(ДАННЫЕ!BF1435&gt;=100,13,IF(ДАННЫЕ!BF1435&gt;=50,12,IF(ДАННЫЕ!BF1435&gt;0,11,10))))))&amp;"AR"&amp;IF(ДАННЫЕ!BX1435&gt;0,1,0)&amp;"GD"&amp;B1435&amp;"VV"&amp;IF(E1435&gt;=5,IF(E1435&lt;18,1,0),0)</f>
        <v>VN10CD10AR0GD0VV0</v>
      </c>
      <c r="M1435" s="28" t="str">
        <f>ДАННЫЕ!$I1435&amp;"b"&amp;ДАННЫЕ!$BI1435&amp;"r"&amp;ДАННЫЕ!$BJ1435&amp;"CD"&amp;IF(ДАННЫЕ!BF1435&gt;0,IF(ДАННЫЕ!BF1435&lt;200,1,IF(ДАННЫЕ!BF1435&lt;350,2,3)),0)&amp;"h"&amp;IF(ДАННЫЕ!$BK1435+ДАННЫЕ!$BL1435+ДАННЫЕ!$BM1435&gt;0,1,0)&amp;"x"&amp;ДАННЫЕ!$BK1435&amp;"y"&amp;ДАННЫЕ!$BL1435&amp;"z"&amp;ДАННЫЕ!$BM1435&amp;"c"&amp;IF(ДАННЫЕ!$BK1435+ДАННЫЕ!$BL1435+ДАННЫЕ!$BM1435=3,1,0)&amp;"a"&amp;IF(ДАННЫЕ!$BQ1435+ДАННЫЕ!$BR1435&gt;0,1,0)&amp;"d"&amp;ДАННЫЕ!$BQ1435&amp;"v"&amp;ДАННЫЕ!$BR1435&amp;"p"&amp;ДАННЫЕ!$BS1435&amp;"n"&amp;ДАННЫЕ!$BU1435&amp;"t"&amp;ДАННЫЕ!$BV1435&amp;"o"&amp;ДАННЫЕ!$BT1435&amp;"l"&amp;IF(ДАННЫЕ!$BN1435&gt;0,1,0)&amp;ДАННЫЕ!$BN1435&amp;"g"&amp;ДАННЫЕ!$BO1435&amp;"s"&amp;ДАННЫЕ!$BP1435&amp;"DZ"&amp;IF(ДАННЫЕ!B1435-ДАННЫЕ!G1435 &lt; 60,IF(ДАННЫЕ!B1435-ДАННЫЕ!G1435 &gt;= 0,1,0),0)&amp;"u"&amp;IF(ДАННЫЕ!$CJ1435&gt;0,1,0)</f>
        <v>brCD0h0xyzc0a0dvpntol0gsDZ1u0</v>
      </c>
      <c r="N1435" s="28" t="str">
        <f ca="1">ДАННЫЕ!$F1435&amp;ДАННЫЕ!$I1435&amp;"g"&amp;B1435&amp;"cf"&amp;D1435&amp;"a"&amp;IF(ДАННЫЕ!$BX1435&gt;0,1,0)&amp;IF(ДАННЫЕ!$BF1435&gt;500,1,IF(ДАННЫЕ!$BF1435&gt;350,2,IF(ДАННЫЕ!$BF1435&gt;=200,3,IF(ДАННЫЕ!$BF1435&gt;=100,4,IF(ДАННЫЕ!$BF1435&gt;=50,5,IF(ДАННЫЕ!$BF1435&lt;50,6,0))))))&amp;"AR"&amp;IF(DATEDIF(ДАННЫЕ!$BX1435,ДАННЫЕ!$F$1,"y")&gt;1,1,0)&amp;"VG"&amp;IF(ДАННЫЕ!$BH1435="0",1,0)&amp;"o"&amp;IF(T1435+ДАННЫЕ!$AF1435+ДАННЫЕ!$AG1435+ДАННЫЕ!$AH1435+ДАННЫЕ!$AI1435+ДАННЫЕ!$AJ1435+ДАННЫЕ!$AP1435+ДАННЫЕ!$AQ1435+ДАННЫЕ!$AR1435+ДАННЫЕ!$AU1435+ДАННЫЕ!$AW1435+ДАННЫЕ!$AS1435+ДАННЫЕ!$AT1435&gt;0,1,0)&amp;"x"&amp;ДАННЫЕ!$AG1435&amp;"p"&amp;IF(ДАННЫЕ!$BY1435&gt;0,1,0)&amp;"v"&amp;IF(ДАННЫЕ!$BZ1435&gt;0,1,0)&amp;"n"&amp;ДАННЫЕ!$CA1435&amp;"t"&amp;ДАННЫЕ!$AY1435&amp;"k"&amp;ДАННЫЕ!$CB1435&amp;"q"&amp;ДАННЫЕ!$CC1435&amp;"w"&amp;ДАННЫЕ!$CD1435&amp;"e"&amp;ДАННЫЕ!$CE1435&amp;"m"&amp;ДАННЫЕ!$CF1435&amp;"c"&amp;ДАННЫЕ!$CG1435&amp;"z"&amp;ДАННЫЕ!$CH1435&amp;"d"&amp;IF(H1435=4,1,0)&amp;"s"&amp;IF(ДАННЫЕ!$J1435=1,0,1)&amp;"u"&amp;IF(ДАННЫЕ!$CJ1435&gt;0,1,0)</f>
        <v>g0cf0a06AR1VG0o0xp0v0ntkqwemczd0s1u0</v>
      </c>
      <c r="O1435" s="28" t="str">
        <f>ДАННЫЕ!$I1435&amp;"g"&amp;B1435&amp;A1435&amp;"f"&amp;P1435&amp;"c"&amp;IF(ДАННЫЕ!$U1435&gt;0,1,0)&amp;"s"&amp;IF(ДАННЫЕ!$Q1435&gt;0,IF(YEAR(ДАННЫЕ!$F$1)=YEAR(ДАННЫЕ!$Q1435),IF(MONTH(ДАННЫЕ!$F$1)=MONTH(ДАННЫЕ!$Q1435),111,11),1),0)&amp;"i"&amp;IF(ДАННЫЕ!$R1435+ДАННЫЕ!$S1435+ДАННЫЕ!$T1435=0,0,1)&amp;"h"&amp;IF(ДАННЫЕ!$P1435&gt;0,1,0)&amp;"p"&amp;IF(ДАННЫЕ!$CI1435&gt;0,IF(YEAR(ДАННЫЕ!$F$1)=YEAR(ДАННЫЕ!$CI1435),IF(MONTH(ДАННЫЕ!$F$1)=MONTH(ДАННЫЕ!$CI1435),111,11),1),0)&amp;"d"&amp;IF(ДАННЫЕ!$CJ1435&gt;0,IF(YEAR(ДАННЫЕ!$F$1)=YEAR(ДАННЫЕ!$CJ1435),IF(MONTH(ДАННЫЕ!$F$1)=MONTH(ДАННЫЕ!$CJ1435),111,11),1),0)&amp;"o"&amp;IF(ДАННЫЕ!$CK1435&gt;0,IF(MONTH(ДАННЫЕ!$F$1)=MONTH(ДАННЫЕ!$CK1435),111,11),0)&amp;"v"&amp;IF(ДАННЫЕ!$BE1435&gt;0,IF(MONTH(ДАННЫЕ!$F$1)=MONTH(ДАННЫЕ!$BE1435),111,11),0)</f>
        <v>g00f0c0s0i0h0p0d0o0v0</v>
      </c>
      <c r="P1435" s="15">
        <f t="shared" si="68"/>
        <v>0</v>
      </c>
      <c r="Q1435" s="15">
        <f>IF(ДАННЫЕ!$F$1&gt;ДАННЫЕ!$N1435,IF(YEAR(ДАННЫЕ!$F$1)=YEAR(ДАННЫЕ!M1435),1,0),0)</f>
        <v>0</v>
      </c>
      <c r="R1435" s="15">
        <f>IF(ДАННЫЕ!$F$1&gt;ДАННЫЕ!$N1435,IF(YEAR(ДАННЫЕ!$F$1)=YEAR(ДАННЫЕ!N1435),1,0),0)</f>
        <v>0</v>
      </c>
      <c r="S1435" s="15">
        <f>IF(ДАННЫЕ!$AA1435="2А",1,IF(ДАННЫЕ!$AA1435="2Б",2,IF(ДАННЫЕ!$AA1435="2В",3,IF(ДАННЫЕ!$AA1435=3,4,IF(ДАННЫЕ!$AA1435="4А",5,IF(ДАННЫЕ!$AA1435="4Б",6,IF(ДАННЫЕ!$AA1435="4В",7,IF(ДАННЫЕ!$AA1435=5,8,0))))))))</f>
        <v>0</v>
      </c>
      <c r="T1435" s="15">
        <f>IF(OR(ДАННЫЕ!$AC1435=2,ДАННЫЕ!$AD1435=2,ДАННЫЕ!$AE1435=2),2,IF(OR(ДАННЫЕ!$AC1435=1,ДАННЫЕ!$AD1435=1,ДАННЫЕ!$AE1435=1),1,0))</f>
        <v>0</v>
      </c>
    </row>
    <row r="1436" spans="1:20" x14ac:dyDescent="0.2">
      <c r="A1436" s="78">
        <f>IF(B1436&gt;0,IF(MONTH(ДАННЫЕ!$F$1)=MONTH(ДАННЫЕ!$B1436),1,0),0)</f>
        <v>0</v>
      </c>
      <c r="B1436" s="14">
        <f>IF(ДАННЫЕ!$B1436&gt;0,IF(YEAR(ДАННЫЕ!$F$1)=YEAR(ДАННЫЕ!$B1436),1,0),0)</f>
        <v>0</v>
      </c>
      <c r="C1436" s="14">
        <f>IF(ДАННЫЕ!$CM1436&gt;0,IF(YEAR(ДАННЫЕ!$F$1)=YEAR(ДАННЫЕ!$CM1436),1,0),0)</f>
        <v>0</v>
      </c>
      <c r="D1436" s="14">
        <f>IF(ДАННЫЕ!$CJ1436&gt;0,IF(ДАННЫЕ!$CL1436&gt;ДАННЫЕ!$F$1,1,IF(ДАННЫЕ!$CL1436&gt;0,0,1)),0)</f>
        <v>0</v>
      </c>
      <c r="E1436" s="43" t="str">
        <f ca="1">IF(ДАННЫЕ!$F$1&gt;0,IF(ДАННЫЕ!$G1436&gt;0,DATEDIF(ДАННЫЕ!$G1436,ДАННЫЕ!$F$1,"y"),""),IF(ДАННЫЕ!$G1436&gt;0,DATEDIF(ДАННЫЕ!$G1436,TODAY(),"y"),""))</f>
        <v/>
      </c>
      <c r="F1436" s="43" t="str">
        <f xml:space="preserve"> IF(ДАННЫЕ!$F1436="М",IF(E1436&gt;=18,IF(E1436&lt;60,1,""),""),"")&amp;IF(ДАННЫЕ!$F1436="Ж",IF(E1436&gt;=18,IF(E1436&lt;55,1,""),""),"")</f>
        <v/>
      </c>
      <c r="G1436" s="43" t="str">
        <f xml:space="preserve"> IF(ДАННЫЕ!$F1436="М",IF(E1436&gt;=60,2,""),"")&amp;IF(ДАННЫЕ!$F1436="Ж",IF(E1436&gt;=55,2,""),"")</f>
        <v/>
      </c>
      <c r="H1436" s="43" t="str">
        <f t="shared" ca="1" si="66"/>
        <v/>
      </c>
      <c r="I1436" s="43" t="str">
        <f t="shared" ca="1" si="67"/>
        <v>03</v>
      </c>
      <c r="J1436" s="28" t="str">
        <f ca="1">ДАННЫЕ!$F1436&amp;H1436&amp;I1436&amp;ДАННЫЕ!$I1436&amp;"m"&amp;IF(ДАННЫЕ!$I1436&gt;0,IF(ДАННЫЕ!$J1436&gt;0,0,1),"")&amp;"f"&amp;IF(ДАННЫЕ!$R1436&gt;0,IF(YEAR(ДАННЫЕ!$F$1)=YEAR(ДАННЫЕ!$R1436),1,0),0)&amp;"z"&amp;ДАННЫЕ!$R1436&amp;"p"&amp;ДАННЫЕ!$S1436&amp;"i"&amp;ДАННЫЕ!$T1436&amp;"h"&amp;ДАННЫЕ!$K1436&amp;"be"&amp;ДАННЫЕ!$BI1436&amp;"CD"&amp;IF(ДАННЫЕ!BF1436&gt;500,4,IF(ДАННЫЕ!BF1436&gt;350,3,IF(ДАННЫЕ!BF1436&gt;200,2,IF(ДАННЫЕ!BF1436&gt;0,1,0))))&amp;"g"&amp;B1436&amp;"d"&amp;H1436&amp;"l"&amp;ДАННЫЕ!AT1436&amp;"a"&amp;ДАННЫЕ!$V1436&amp;"v"&amp;R1436&amp;"k"&amp;ДАННЫЕ!$U1436&amp;"s"&amp;ДАННЫЕ!$Y1436&amp;"t"&amp;ДАННЫЕ!$X1436&amp;"b"&amp;IF(ДАННЫЕ!$Q1436&gt;1,1,0)&amp;"PP"&amp;ДАННЫЕ!Z1436&amp;"c"&amp;S1436&amp;"x"&amp;IF(ДАННЫЕ!$BY1436&gt;0,IF(YEAR(ДАННЫЕ!$F$1)=YEAR(ДАННЫЕ!$BY1436),1,0),0)&amp;"n"&amp;IF(ДАННЫЕ!$BZ1436&gt;0,IF(YEAR(ДАННЫЕ!$F$1)=YEAR(ДАННЫЕ!$BZ1436),1,0),0)&amp;"u"&amp;D1436&amp;"z"&amp;IF(ДАННЫЕ!$CL1436&gt;0,IF(YEAR(ДАННЫЕ!$F$1)&gt;YEAR(ДАННЫЕ!$CL1436),11,12),0)</f>
        <v>03mf0zpihbeCD0g0dlav0kstb0PPc0x0n0u0z0</v>
      </c>
      <c r="K1436" s="28" t="str">
        <f ca="1">ДАННЫЕ!$I1436&amp;"x"&amp;B1436&amp;"w"&amp;IF(T1436+ДАННЫЕ!AD1436+ДАННЫЕ!AE1436+ДАННЫЕ!AF1436+ДАННЫЕ!AG1436+ДАННЫЕ!AH1436+ДАННЫЕ!$AL1436+ДАННЫЕ!AI1436+ДАННЫЕ!AJ1436+ДАННЫЕ!AK1436+ДАННЫЕ!AP1436+ДАННЫЕ!AQ1436+ДАННЫЕ!AR1436+ДАННЫЕ!$AM1436+ДАННЫЕ!$AN1436+ДАННЫЕ!AS1436+ДАННЫЕ!AT1436&gt;0,1,0)&amp;IF(OR(T1436=2,ДАННЫЕ!AD1436=2,ДАННЫЕ!AE1436=2,ДАННЫЕ!AF1436=2,ДАННЫЕ!AG1436=2,ДАННЫЕ!AH1436=2,ДАННЫЕ!$AL1436=2,ДАННЫЕ!AI1436=2,ДАННЫЕ!AJ1436=2,ДАННЫЕ!AK1436=2,ДАННЫЕ!AP1436=2,ДАННЫЕ!AQ1436=2,ДАННЫЕ!AR1436=2,ДАННЫЕ!$AM1436=2,ДАННЫЕ!$AN1436=2,ДАННЫЕ!AS1436=2,ДАННЫЕ!AT1436=2),2,0)&amp;"t"&amp;IF(T1436&gt;0,"1"&amp;T1436,"00")&amp;"f"&amp;IF(ДАННЫЕ!$AC1436,"1"&amp;ДАННЫЕ!$AC1436,"00")&amp;"b"&amp;IF(ДАННЫЕ!$AD1436,"1"&amp;ДАННЫЕ!$AD1436,"00")&amp;"g"&amp;IF(ДАННЫЕ!$AF1436,"1"&amp;ДАННЫЕ!$AF1436,"00")&amp;"c"&amp;IF(ДАННЫЕ!$AG1436,"1"&amp;ДАННЫЕ!$AG1436,"00")&amp;"i"&amp;IF(ДАННЫЕ!$AH1436,"1"&amp;ДАННЫЕ!$AH1436,"00")&amp;"r"&amp;IF(ДАННЫЕ!$AL1436,"1"&amp;ДАННЫЕ!$AL1436,"00")&amp;"m"&amp;IF(ДАННЫЕ!$AI1436,"1"&amp;ДАННЫЕ!$AI1436,"00")&amp;"hS"&amp;IF(ДАННЫЕ!$AJ1436,"1"&amp;ДАННЫЕ!$AJ1436,"00")&amp;"hZ"&amp;IF(ДАННЫЕ!$AK1436,"1"&amp;ДАННЫЕ!$AK1436,"00")&amp;"p"&amp;IF(ДАННЫЕ!$AP1436,"1"&amp;ДАННЫЕ!$AP1436,"00")&amp;"k"&amp;IF(ДАННЫЕ!$AQ1436,"1"&amp;ДАННЫЕ!$AQ1436,"00")&amp;"z"&amp;IF(ДАННЫЕ!$AR1436,"1"&amp;ДАННЫЕ!$AR1436,"00")&amp;"j"&amp;IF(ДАННЫЕ!$AM1436,"1"&amp;ДАННЫЕ!$AM1436,"00")&amp;"n"&amp;IF(ДАННЫЕ!$AN1436,"1"&amp;ДАННЫЕ!$AN1436,"00")&amp;"E"&amp;ДАННЫЕ!BI1436&amp;"L"&amp;ДАННЫЕ!AO1436&amp;"h"&amp;IF(ДАННЫЕ!$AU1436&gt;0,1,0)&amp;"v"&amp;IF(ДАННЫЕ!$AW1436&gt;0,1,0)&amp;"a"&amp;IF(ДАННЫЕ!$AS1436,"1"&amp;ДАННЫЕ!$AS1436,"00")&amp;"s"&amp;IF(ДАННЫЕ!$AT1436,"1"&amp;ДАННЫЕ!$AT1436,"00")&amp;"u"&amp;IF(ДАННЫЕ!$CJ1436&gt;0,1,0)&amp;"y"&amp;B1436&amp;"d"&amp;H1436&amp;"e"&amp;F1436&amp;G1436</f>
        <v>x0w00t00f00b00g00c00i00r00m00hS00hZ00p00k00z00j00n00ELh0v0a00s00u0y0de</v>
      </c>
      <c r="L1436" s="28" t="str">
        <f ca="1">ДАННЫЕ!$I1436&amp;"VN"&amp;IF(ДАННЫЕ!AW1436&gt;0,11,10)&amp;"CD"&amp;IF(ДАННЫЕ!BF1436&gt;500,16,IF(ДАННЫЕ!BF1436&gt;350,15,IF(ДАННЫЕ!BF1436&gt;=200,14,IF(ДАННЫЕ!BF1436&gt;=100,13,IF(ДАННЫЕ!BF1436&gt;=50,12,IF(ДАННЫЕ!BF1436&gt;0,11,10))))))&amp;"AR"&amp;IF(ДАННЫЕ!BX1436&gt;0,1,0)&amp;"GD"&amp;B1436&amp;"VV"&amp;IF(E1436&gt;=5,IF(E1436&lt;18,1,0),0)</f>
        <v>VN10CD10AR0GD0VV0</v>
      </c>
      <c r="M1436" s="28" t="str">
        <f>ДАННЫЕ!$I1436&amp;"b"&amp;ДАННЫЕ!$BI1436&amp;"r"&amp;ДАННЫЕ!$BJ1436&amp;"CD"&amp;IF(ДАННЫЕ!BF1436&gt;0,IF(ДАННЫЕ!BF1436&lt;200,1,IF(ДАННЫЕ!BF1436&lt;350,2,3)),0)&amp;"h"&amp;IF(ДАННЫЕ!$BK1436+ДАННЫЕ!$BL1436+ДАННЫЕ!$BM1436&gt;0,1,0)&amp;"x"&amp;ДАННЫЕ!$BK1436&amp;"y"&amp;ДАННЫЕ!$BL1436&amp;"z"&amp;ДАННЫЕ!$BM1436&amp;"c"&amp;IF(ДАННЫЕ!$BK1436+ДАННЫЕ!$BL1436+ДАННЫЕ!$BM1436=3,1,0)&amp;"a"&amp;IF(ДАННЫЕ!$BQ1436+ДАННЫЕ!$BR1436&gt;0,1,0)&amp;"d"&amp;ДАННЫЕ!$BQ1436&amp;"v"&amp;ДАННЫЕ!$BR1436&amp;"p"&amp;ДАННЫЕ!$BS1436&amp;"n"&amp;ДАННЫЕ!$BU1436&amp;"t"&amp;ДАННЫЕ!$BV1436&amp;"o"&amp;ДАННЫЕ!$BT1436&amp;"l"&amp;IF(ДАННЫЕ!$BN1436&gt;0,1,0)&amp;ДАННЫЕ!$BN1436&amp;"g"&amp;ДАННЫЕ!$BO1436&amp;"s"&amp;ДАННЫЕ!$BP1436&amp;"DZ"&amp;IF(ДАННЫЕ!B1436-ДАННЫЕ!G1436 &lt; 60,IF(ДАННЫЕ!B1436-ДАННЫЕ!G1436 &gt;= 0,1,0),0)&amp;"u"&amp;IF(ДАННЫЕ!$CJ1436&gt;0,1,0)</f>
        <v>brCD0h0xyzc0a0dvpntol0gsDZ1u0</v>
      </c>
      <c r="N1436" s="28" t="str">
        <f ca="1">ДАННЫЕ!$F1436&amp;ДАННЫЕ!$I1436&amp;"g"&amp;B1436&amp;"cf"&amp;D1436&amp;"a"&amp;IF(ДАННЫЕ!$BX1436&gt;0,1,0)&amp;IF(ДАННЫЕ!$BF1436&gt;500,1,IF(ДАННЫЕ!$BF1436&gt;350,2,IF(ДАННЫЕ!$BF1436&gt;=200,3,IF(ДАННЫЕ!$BF1436&gt;=100,4,IF(ДАННЫЕ!$BF1436&gt;=50,5,IF(ДАННЫЕ!$BF1436&lt;50,6,0))))))&amp;"AR"&amp;IF(DATEDIF(ДАННЫЕ!$BX1436,ДАННЫЕ!$F$1,"y")&gt;1,1,0)&amp;"VG"&amp;IF(ДАННЫЕ!$BH1436="0",1,0)&amp;"o"&amp;IF(T1436+ДАННЫЕ!$AF1436+ДАННЫЕ!$AG1436+ДАННЫЕ!$AH1436+ДАННЫЕ!$AI1436+ДАННЫЕ!$AJ1436+ДАННЫЕ!$AP1436+ДАННЫЕ!$AQ1436+ДАННЫЕ!$AR1436+ДАННЫЕ!$AU1436+ДАННЫЕ!$AW1436+ДАННЫЕ!$AS1436+ДАННЫЕ!$AT1436&gt;0,1,0)&amp;"x"&amp;ДАННЫЕ!$AG1436&amp;"p"&amp;IF(ДАННЫЕ!$BY1436&gt;0,1,0)&amp;"v"&amp;IF(ДАННЫЕ!$BZ1436&gt;0,1,0)&amp;"n"&amp;ДАННЫЕ!$CA1436&amp;"t"&amp;ДАННЫЕ!$AY1436&amp;"k"&amp;ДАННЫЕ!$CB1436&amp;"q"&amp;ДАННЫЕ!$CC1436&amp;"w"&amp;ДАННЫЕ!$CD1436&amp;"e"&amp;ДАННЫЕ!$CE1436&amp;"m"&amp;ДАННЫЕ!$CF1436&amp;"c"&amp;ДАННЫЕ!$CG1436&amp;"z"&amp;ДАННЫЕ!$CH1436&amp;"d"&amp;IF(H1436=4,1,0)&amp;"s"&amp;IF(ДАННЫЕ!$J1436=1,0,1)&amp;"u"&amp;IF(ДАННЫЕ!$CJ1436&gt;0,1,0)</f>
        <v>g0cf0a06AR1VG0o0xp0v0ntkqwemczd0s1u0</v>
      </c>
      <c r="O1436" s="28" t="str">
        <f>ДАННЫЕ!$I1436&amp;"g"&amp;B1436&amp;A1436&amp;"f"&amp;P1436&amp;"c"&amp;IF(ДАННЫЕ!$U1436&gt;0,1,0)&amp;"s"&amp;IF(ДАННЫЕ!$Q1436&gt;0,IF(YEAR(ДАННЫЕ!$F$1)=YEAR(ДАННЫЕ!$Q1436),IF(MONTH(ДАННЫЕ!$F$1)=MONTH(ДАННЫЕ!$Q1436),111,11),1),0)&amp;"i"&amp;IF(ДАННЫЕ!$R1436+ДАННЫЕ!$S1436+ДАННЫЕ!$T1436=0,0,1)&amp;"h"&amp;IF(ДАННЫЕ!$P1436&gt;0,1,0)&amp;"p"&amp;IF(ДАННЫЕ!$CI1436&gt;0,IF(YEAR(ДАННЫЕ!$F$1)=YEAR(ДАННЫЕ!$CI1436),IF(MONTH(ДАННЫЕ!$F$1)=MONTH(ДАННЫЕ!$CI1436),111,11),1),0)&amp;"d"&amp;IF(ДАННЫЕ!$CJ1436&gt;0,IF(YEAR(ДАННЫЕ!$F$1)=YEAR(ДАННЫЕ!$CJ1436),IF(MONTH(ДАННЫЕ!$F$1)=MONTH(ДАННЫЕ!$CJ1436),111,11),1),0)&amp;"o"&amp;IF(ДАННЫЕ!$CK1436&gt;0,IF(MONTH(ДАННЫЕ!$F$1)=MONTH(ДАННЫЕ!$CK1436),111,11),0)&amp;"v"&amp;IF(ДАННЫЕ!$BE1436&gt;0,IF(MONTH(ДАННЫЕ!$F$1)=MONTH(ДАННЫЕ!$BE1436),111,11),0)</f>
        <v>g00f0c0s0i0h0p0d0o0v0</v>
      </c>
      <c r="P1436" s="15">
        <f t="shared" si="68"/>
        <v>0</v>
      </c>
      <c r="Q1436" s="15">
        <f>IF(ДАННЫЕ!$F$1&gt;ДАННЫЕ!$N1436,IF(YEAR(ДАННЫЕ!$F$1)=YEAR(ДАННЫЕ!M1436),1,0),0)</f>
        <v>0</v>
      </c>
      <c r="R1436" s="15">
        <f>IF(ДАННЫЕ!$F$1&gt;ДАННЫЕ!$N1436,IF(YEAR(ДАННЫЕ!$F$1)=YEAR(ДАННЫЕ!N1436),1,0),0)</f>
        <v>0</v>
      </c>
      <c r="S1436" s="15">
        <f>IF(ДАННЫЕ!$AA1436="2А",1,IF(ДАННЫЕ!$AA1436="2Б",2,IF(ДАННЫЕ!$AA1436="2В",3,IF(ДАННЫЕ!$AA1436=3,4,IF(ДАННЫЕ!$AA1436="4А",5,IF(ДАННЫЕ!$AA1436="4Б",6,IF(ДАННЫЕ!$AA1436="4В",7,IF(ДАННЫЕ!$AA1436=5,8,0))))))))</f>
        <v>0</v>
      </c>
      <c r="T1436" s="15">
        <f>IF(OR(ДАННЫЕ!$AC1436=2,ДАННЫЕ!$AD1436=2,ДАННЫЕ!$AE1436=2),2,IF(OR(ДАННЫЕ!$AC1436=1,ДАННЫЕ!$AD1436=1,ДАННЫЕ!$AE1436=1),1,0))</f>
        <v>0</v>
      </c>
    </row>
    <row r="1437" spans="1:20" x14ac:dyDescent="0.2">
      <c r="A1437" s="78">
        <f>IF(B1437&gt;0,IF(MONTH(ДАННЫЕ!$F$1)=MONTH(ДАННЫЕ!$B1437),1,0),0)</f>
        <v>0</v>
      </c>
      <c r="B1437" s="14">
        <f>IF(ДАННЫЕ!$B1437&gt;0,IF(YEAR(ДАННЫЕ!$F$1)=YEAR(ДАННЫЕ!$B1437),1,0),0)</f>
        <v>0</v>
      </c>
      <c r="C1437" s="14">
        <f>IF(ДАННЫЕ!$CM1437&gt;0,IF(YEAR(ДАННЫЕ!$F$1)=YEAR(ДАННЫЕ!$CM1437),1,0),0)</f>
        <v>0</v>
      </c>
      <c r="D1437" s="14">
        <f>IF(ДАННЫЕ!$CJ1437&gt;0,IF(ДАННЫЕ!$CL1437&gt;ДАННЫЕ!$F$1,1,IF(ДАННЫЕ!$CL1437&gt;0,0,1)),0)</f>
        <v>0</v>
      </c>
      <c r="E1437" s="43" t="str">
        <f ca="1">IF(ДАННЫЕ!$F$1&gt;0,IF(ДАННЫЕ!$G1437&gt;0,DATEDIF(ДАННЫЕ!$G1437,ДАННЫЕ!$F$1,"y"),""),IF(ДАННЫЕ!$G1437&gt;0,DATEDIF(ДАННЫЕ!$G1437,TODAY(),"y"),""))</f>
        <v/>
      </c>
      <c r="F1437" s="43" t="str">
        <f xml:space="preserve"> IF(ДАННЫЕ!$F1437="М",IF(E1437&gt;=18,IF(E1437&lt;60,1,""),""),"")&amp;IF(ДАННЫЕ!$F1437="Ж",IF(E1437&gt;=18,IF(E1437&lt;55,1,""),""),"")</f>
        <v/>
      </c>
      <c r="G1437" s="43" t="str">
        <f xml:space="preserve"> IF(ДАННЫЕ!$F1437="М",IF(E1437&gt;=60,2,""),"")&amp;IF(ДАННЫЕ!$F1437="Ж",IF(E1437&gt;=55,2,""),"")</f>
        <v/>
      </c>
      <c r="H1437" s="43" t="str">
        <f t="shared" ca="1" si="66"/>
        <v/>
      </c>
      <c r="I1437" s="43" t="str">
        <f t="shared" ca="1" si="67"/>
        <v>03</v>
      </c>
      <c r="J1437" s="28" t="str">
        <f ca="1">ДАННЫЕ!$F1437&amp;H1437&amp;I1437&amp;ДАННЫЕ!$I1437&amp;"m"&amp;IF(ДАННЫЕ!$I1437&gt;0,IF(ДАННЫЕ!$J1437&gt;0,0,1),"")&amp;"f"&amp;IF(ДАННЫЕ!$R1437&gt;0,IF(YEAR(ДАННЫЕ!$F$1)=YEAR(ДАННЫЕ!$R1437),1,0),0)&amp;"z"&amp;ДАННЫЕ!$R1437&amp;"p"&amp;ДАННЫЕ!$S1437&amp;"i"&amp;ДАННЫЕ!$T1437&amp;"h"&amp;ДАННЫЕ!$K1437&amp;"be"&amp;ДАННЫЕ!$BI1437&amp;"CD"&amp;IF(ДАННЫЕ!BF1437&gt;500,4,IF(ДАННЫЕ!BF1437&gt;350,3,IF(ДАННЫЕ!BF1437&gt;200,2,IF(ДАННЫЕ!BF1437&gt;0,1,0))))&amp;"g"&amp;B1437&amp;"d"&amp;H1437&amp;"l"&amp;ДАННЫЕ!AT1437&amp;"a"&amp;ДАННЫЕ!$V1437&amp;"v"&amp;R1437&amp;"k"&amp;ДАННЫЕ!$U1437&amp;"s"&amp;ДАННЫЕ!$Y1437&amp;"t"&amp;ДАННЫЕ!$X1437&amp;"b"&amp;IF(ДАННЫЕ!$Q1437&gt;1,1,0)&amp;"PP"&amp;ДАННЫЕ!Z1437&amp;"c"&amp;S1437&amp;"x"&amp;IF(ДАННЫЕ!$BY1437&gt;0,IF(YEAR(ДАННЫЕ!$F$1)=YEAR(ДАННЫЕ!$BY1437),1,0),0)&amp;"n"&amp;IF(ДАННЫЕ!$BZ1437&gt;0,IF(YEAR(ДАННЫЕ!$F$1)=YEAR(ДАННЫЕ!$BZ1437),1,0),0)&amp;"u"&amp;D1437&amp;"z"&amp;IF(ДАННЫЕ!$CL1437&gt;0,IF(YEAR(ДАННЫЕ!$F$1)&gt;YEAR(ДАННЫЕ!$CL1437),11,12),0)</f>
        <v>03mf0zpihbeCD0g0dlav0kstb0PPc0x0n0u0z0</v>
      </c>
      <c r="K1437" s="28" t="str">
        <f ca="1">ДАННЫЕ!$I1437&amp;"x"&amp;B1437&amp;"w"&amp;IF(T1437+ДАННЫЕ!AD1437+ДАННЫЕ!AE1437+ДАННЫЕ!AF1437+ДАННЫЕ!AG1437+ДАННЫЕ!AH1437+ДАННЫЕ!$AL1437+ДАННЫЕ!AI1437+ДАННЫЕ!AJ1437+ДАННЫЕ!AK1437+ДАННЫЕ!AP1437+ДАННЫЕ!AQ1437+ДАННЫЕ!AR1437+ДАННЫЕ!$AM1437+ДАННЫЕ!$AN1437+ДАННЫЕ!AS1437+ДАННЫЕ!AT1437&gt;0,1,0)&amp;IF(OR(T1437=2,ДАННЫЕ!AD1437=2,ДАННЫЕ!AE1437=2,ДАННЫЕ!AF1437=2,ДАННЫЕ!AG1437=2,ДАННЫЕ!AH1437=2,ДАННЫЕ!$AL1437=2,ДАННЫЕ!AI1437=2,ДАННЫЕ!AJ1437=2,ДАННЫЕ!AK1437=2,ДАННЫЕ!AP1437=2,ДАННЫЕ!AQ1437=2,ДАННЫЕ!AR1437=2,ДАННЫЕ!$AM1437=2,ДАННЫЕ!$AN1437=2,ДАННЫЕ!AS1437=2,ДАННЫЕ!AT1437=2),2,0)&amp;"t"&amp;IF(T1437&gt;0,"1"&amp;T1437,"00")&amp;"f"&amp;IF(ДАННЫЕ!$AC1437,"1"&amp;ДАННЫЕ!$AC1437,"00")&amp;"b"&amp;IF(ДАННЫЕ!$AD1437,"1"&amp;ДАННЫЕ!$AD1437,"00")&amp;"g"&amp;IF(ДАННЫЕ!$AF1437,"1"&amp;ДАННЫЕ!$AF1437,"00")&amp;"c"&amp;IF(ДАННЫЕ!$AG1437,"1"&amp;ДАННЫЕ!$AG1437,"00")&amp;"i"&amp;IF(ДАННЫЕ!$AH1437,"1"&amp;ДАННЫЕ!$AH1437,"00")&amp;"r"&amp;IF(ДАННЫЕ!$AL1437,"1"&amp;ДАННЫЕ!$AL1437,"00")&amp;"m"&amp;IF(ДАННЫЕ!$AI1437,"1"&amp;ДАННЫЕ!$AI1437,"00")&amp;"hS"&amp;IF(ДАННЫЕ!$AJ1437,"1"&amp;ДАННЫЕ!$AJ1437,"00")&amp;"hZ"&amp;IF(ДАННЫЕ!$AK1437,"1"&amp;ДАННЫЕ!$AK1437,"00")&amp;"p"&amp;IF(ДАННЫЕ!$AP1437,"1"&amp;ДАННЫЕ!$AP1437,"00")&amp;"k"&amp;IF(ДАННЫЕ!$AQ1437,"1"&amp;ДАННЫЕ!$AQ1437,"00")&amp;"z"&amp;IF(ДАННЫЕ!$AR1437,"1"&amp;ДАННЫЕ!$AR1437,"00")&amp;"j"&amp;IF(ДАННЫЕ!$AM1437,"1"&amp;ДАННЫЕ!$AM1437,"00")&amp;"n"&amp;IF(ДАННЫЕ!$AN1437,"1"&amp;ДАННЫЕ!$AN1437,"00")&amp;"E"&amp;ДАННЫЕ!BI1437&amp;"L"&amp;ДАННЫЕ!AO1437&amp;"h"&amp;IF(ДАННЫЕ!$AU1437&gt;0,1,0)&amp;"v"&amp;IF(ДАННЫЕ!$AW1437&gt;0,1,0)&amp;"a"&amp;IF(ДАННЫЕ!$AS1437,"1"&amp;ДАННЫЕ!$AS1437,"00")&amp;"s"&amp;IF(ДАННЫЕ!$AT1437,"1"&amp;ДАННЫЕ!$AT1437,"00")&amp;"u"&amp;IF(ДАННЫЕ!$CJ1437&gt;0,1,0)&amp;"y"&amp;B1437&amp;"d"&amp;H1437&amp;"e"&amp;F1437&amp;G1437</f>
        <v>x0w00t00f00b00g00c00i00r00m00hS00hZ00p00k00z00j00n00ELh0v0a00s00u0y0de</v>
      </c>
      <c r="L1437" s="28" t="str">
        <f ca="1">ДАННЫЕ!$I1437&amp;"VN"&amp;IF(ДАННЫЕ!AW1437&gt;0,11,10)&amp;"CD"&amp;IF(ДАННЫЕ!BF1437&gt;500,16,IF(ДАННЫЕ!BF1437&gt;350,15,IF(ДАННЫЕ!BF1437&gt;=200,14,IF(ДАННЫЕ!BF1437&gt;=100,13,IF(ДАННЫЕ!BF1437&gt;=50,12,IF(ДАННЫЕ!BF1437&gt;0,11,10))))))&amp;"AR"&amp;IF(ДАННЫЕ!BX1437&gt;0,1,0)&amp;"GD"&amp;B1437&amp;"VV"&amp;IF(E1437&gt;=5,IF(E1437&lt;18,1,0),0)</f>
        <v>VN10CD10AR0GD0VV0</v>
      </c>
      <c r="M1437" s="28" t="str">
        <f>ДАННЫЕ!$I1437&amp;"b"&amp;ДАННЫЕ!$BI1437&amp;"r"&amp;ДАННЫЕ!$BJ1437&amp;"CD"&amp;IF(ДАННЫЕ!BF1437&gt;0,IF(ДАННЫЕ!BF1437&lt;200,1,IF(ДАННЫЕ!BF1437&lt;350,2,3)),0)&amp;"h"&amp;IF(ДАННЫЕ!$BK1437+ДАННЫЕ!$BL1437+ДАННЫЕ!$BM1437&gt;0,1,0)&amp;"x"&amp;ДАННЫЕ!$BK1437&amp;"y"&amp;ДАННЫЕ!$BL1437&amp;"z"&amp;ДАННЫЕ!$BM1437&amp;"c"&amp;IF(ДАННЫЕ!$BK1437+ДАННЫЕ!$BL1437+ДАННЫЕ!$BM1437=3,1,0)&amp;"a"&amp;IF(ДАННЫЕ!$BQ1437+ДАННЫЕ!$BR1437&gt;0,1,0)&amp;"d"&amp;ДАННЫЕ!$BQ1437&amp;"v"&amp;ДАННЫЕ!$BR1437&amp;"p"&amp;ДАННЫЕ!$BS1437&amp;"n"&amp;ДАННЫЕ!$BU1437&amp;"t"&amp;ДАННЫЕ!$BV1437&amp;"o"&amp;ДАННЫЕ!$BT1437&amp;"l"&amp;IF(ДАННЫЕ!$BN1437&gt;0,1,0)&amp;ДАННЫЕ!$BN1437&amp;"g"&amp;ДАННЫЕ!$BO1437&amp;"s"&amp;ДАННЫЕ!$BP1437&amp;"DZ"&amp;IF(ДАННЫЕ!B1437-ДАННЫЕ!G1437 &lt; 60,IF(ДАННЫЕ!B1437-ДАННЫЕ!G1437 &gt;= 0,1,0),0)&amp;"u"&amp;IF(ДАННЫЕ!$CJ1437&gt;0,1,0)</f>
        <v>brCD0h0xyzc0a0dvpntol0gsDZ1u0</v>
      </c>
      <c r="N1437" s="28" t="str">
        <f ca="1">ДАННЫЕ!$F1437&amp;ДАННЫЕ!$I1437&amp;"g"&amp;B1437&amp;"cf"&amp;D1437&amp;"a"&amp;IF(ДАННЫЕ!$BX1437&gt;0,1,0)&amp;IF(ДАННЫЕ!$BF1437&gt;500,1,IF(ДАННЫЕ!$BF1437&gt;350,2,IF(ДАННЫЕ!$BF1437&gt;=200,3,IF(ДАННЫЕ!$BF1437&gt;=100,4,IF(ДАННЫЕ!$BF1437&gt;=50,5,IF(ДАННЫЕ!$BF1437&lt;50,6,0))))))&amp;"AR"&amp;IF(DATEDIF(ДАННЫЕ!$BX1437,ДАННЫЕ!$F$1,"y")&gt;1,1,0)&amp;"VG"&amp;IF(ДАННЫЕ!$BH1437="0",1,0)&amp;"o"&amp;IF(T1437+ДАННЫЕ!$AF1437+ДАННЫЕ!$AG1437+ДАННЫЕ!$AH1437+ДАННЫЕ!$AI1437+ДАННЫЕ!$AJ1437+ДАННЫЕ!$AP1437+ДАННЫЕ!$AQ1437+ДАННЫЕ!$AR1437+ДАННЫЕ!$AU1437+ДАННЫЕ!$AW1437+ДАННЫЕ!$AS1437+ДАННЫЕ!$AT1437&gt;0,1,0)&amp;"x"&amp;ДАННЫЕ!$AG1437&amp;"p"&amp;IF(ДАННЫЕ!$BY1437&gt;0,1,0)&amp;"v"&amp;IF(ДАННЫЕ!$BZ1437&gt;0,1,0)&amp;"n"&amp;ДАННЫЕ!$CA1437&amp;"t"&amp;ДАННЫЕ!$AY1437&amp;"k"&amp;ДАННЫЕ!$CB1437&amp;"q"&amp;ДАННЫЕ!$CC1437&amp;"w"&amp;ДАННЫЕ!$CD1437&amp;"e"&amp;ДАННЫЕ!$CE1437&amp;"m"&amp;ДАННЫЕ!$CF1437&amp;"c"&amp;ДАННЫЕ!$CG1437&amp;"z"&amp;ДАННЫЕ!$CH1437&amp;"d"&amp;IF(H1437=4,1,0)&amp;"s"&amp;IF(ДАННЫЕ!$J1437=1,0,1)&amp;"u"&amp;IF(ДАННЫЕ!$CJ1437&gt;0,1,0)</f>
        <v>g0cf0a06AR1VG0o0xp0v0ntkqwemczd0s1u0</v>
      </c>
      <c r="O1437" s="28" t="str">
        <f>ДАННЫЕ!$I1437&amp;"g"&amp;B1437&amp;A1437&amp;"f"&amp;P1437&amp;"c"&amp;IF(ДАННЫЕ!$U1437&gt;0,1,0)&amp;"s"&amp;IF(ДАННЫЕ!$Q1437&gt;0,IF(YEAR(ДАННЫЕ!$F$1)=YEAR(ДАННЫЕ!$Q1437),IF(MONTH(ДАННЫЕ!$F$1)=MONTH(ДАННЫЕ!$Q1437),111,11),1),0)&amp;"i"&amp;IF(ДАННЫЕ!$R1437+ДАННЫЕ!$S1437+ДАННЫЕ!$T1437=0,0,1)&amp;"h"&amp;IF(ДАННЫЕ!$P1437&gt;0,1,0)&amp;"p"&amp;IF(ДАННЫЕ!$CI1437&gt;0,IF(YEAR(ДАННЫЕ!$F$1)=YEAR(ДАННЫЕ!$CI1437),IF(MONTH(ДАННЫЕ!$F$1)=MONTH(ДАННЫЕ!$CI1437),111,11),1),0)&amp;"d"&amp;IF(ДАННЫЕ!$CJ1437&gt;0,IF(YEAR(ДАННЫЕ!$F$1)=YEAR(ДАННЫЕ!$CJ1437),IF(MONTH(ДАННЫЕ!$F$1)=MONTH(ДАННЫЕ!$CJ1437),111,11),1),0)&amp;"o"&amp;IF(ДАННЫЕ!$CK1437&gt;0,IF(MONTH(ДАННЫЕ!$F$1)=MONTH(ДАННЫЕ!$CK1437),111,11),0)&amp;"v"&amp;IF(ДАННЫЕ!$BE1437&gt;0,IF(MONTH(ДАННЫЕ!$F$1)=MONTH(ДАННЫЕ!$BE1437),111,11),0)</f>
        <v>g00f0c0s0i0h0p0d0o0v0</v>
      </c>
      <c r="P1437" s="15">
        <f t="shared" si="68"/>
        <v>0</v>
      </c>
      <c r="Q1437" s="15">
        <f>IF(ДАННЫЕ!$F$1&gt;ДАННЫЕ!$N1437,IF(YEAR(ДАННЫЕ!$F$1)=YEAR(ДАННЫЕ!M1437),1,0),0)</f>
        <v>0</v>
      </c>
      <c r="R1437" s="15">
        <f>IF(ДАННЫЕ!$F$1&gt;ДАННЫЕ!$N1437,IF(YEAR(ДАННЫЕ!$F$1)=YEAR(ДАННЫЕ!N1437),1,0),0)</f>
        <v>0</v>
      </c>
      <c r="S1437" s="15">
        <f>IF(ДАННЫЕ!$AA1437="2А",1,IF(ДАННЫЕ!$AA1437="2Б",2,IF(ДАННЫЕ!$AA1437="2В",3,IF(ДАННЫЕ!$AA1437=3,4,IF(ДАННЫЕ!$AA1437="4А",5,IF(ДАННЫЕ!$AA1437="4Б",6,IF(ДАННЫЕ!$AA1437="4В",7,IF(ДАННЫЕ!$AA1437=5,8,0))))))))</f>
        <v>0</v>
      </c>
      <c r="T1437" s="15">
        <f>IF(OR(ДАННЫЕ!$AC1437=2,ДАННЫЕ!$AD1437=2,ДАННЫЕ!$AE1437=2),2,IF(OR(ДАННЫЕ!$AC1437=1,ДАННЫЕ!$AD1437=1,ДАННЫЕ!$AE1437=1),1,0))</f>
        <v>0</v>
      </c>
    </row>
    <row r="1438" spans="1:20" x14ac:dyDescent="0.2">
      <c r="A1438" s="78">
        <f>IF(B1438&gt;0,IF(MONTH(ДАННЫЕ!$F$1)=MONTH(ДАННЫЕ!$B1438),1,0),0)</f>
        <v>0</v>
      </c>
      <c r="B1438" s="14">
        <f>IF(ДАННЫЕ!$B1438&gt;0,IF(YEAR(ДАННЫЕ!$F$1)=YEAR(ДАННЫЕ!$B1438),1,0),0)</f>
        <v>0</v>
      </c>
      <c r="C1438" s="14">
        <f>IF(ДАННЫЕ!$CM1438&gt;0,IF(YEAR(ДАННЫЕ!$F$1)=YEAR(ДАННЫЕ!$CM1438),1,0),0)</f>
        <v>0</v>
      </c>
      <c r="D1438" s="14">
        <f>IF(ДАННЫЕ!$CJ1438&gt;0,IF(ДАННЫЕ!$CL1438&gt;ДАННЫЕ!$F$1,1,IF(ДАННЫЕ!$CL1438&gt;0,0,1)),0)</f>
        <v>0</v>
      </c>
      <c r="E1438" s="43" t="str">
        <f ca="1">IF(ДАННЫЕ!$F$1&gt;0,IF(ДАННЫЕ!$G1438&gt;0,DATEDIF(ДАННЫЕ!$G1438,ДАННЫЕ!$F$1,"y"),""),IF(ДАННЫЕ!$G1438&gt;0,DATEDIF(ДАННЫЕ!$G1438,TODAY(),"y"),""))</f>
        <v/>
      </c>
      <c r="F1438" s="43" t="str">
        <f xml:space="preserve"> IF(ДАННЫЕ!$F1438="М",IF(E1438&gt;=18,IF(E1438&lt;60,1,""),""),"")&amp;IF(ДАННЫЕ!$F1438="Ж",IF(E1438&gt;=18,IF(E1438&lt;55,1,""),""),"")</f>
        <v/>
      </c>
      <c r="G1438" s="43" t="str">
        <f xml:space="preserve"> IF(ДАННЫЕ!$F1438="М",IF(E1438&gt;=60,2,""),"")&amp;IF(ДАННЫЕ!$F1438="Ж",IF(E1438&gt;=55,2,""),"")</f>
        <v/>
      </c>
      <c r="H1438" s="43" t="str">
        <f t="shared" ca="1" si="66"/>
        <v/>
      </c>
      <c r="I1438" s="43" t="str">
        <f t="shared" ca="1" si="67"/>
        <v>03</v>
      </c>
      <c r="J1438" s="28" t="str">
        <f ca="1">ДАННЫЕ!$F1438&amp;H1438&amp;I1438&amp;ДАННЫЕ!$I1438&amp;"m"&amp;IF(ДАННЫЕ!$I1438&gt;0,IF(ДАННЫЕ!$J1438&gt;0,0,1),"")&amp;"f"&amp;IF(ДАННЫЕ!$R1438&gt;0,IF(YEAR(ДАННЫЕ!$F$1)=YEAR(ДАННЫЕ!$R1438),1,0),0)&amp;"z"&amp;ДАННЫЕ!$R1438&amp;"p"&amp;ДАННЫЕ!$S1438&amp;"i"&amp;ДАННЫЕ!$T1438&amp;"h"&amp;ДАННЫЕ!$K1438&amp;"be"&amp;ДАННЫЕ!$BI1438&amp;"CD"&amp;IF(ДАННЫЕ!BF1438&gt;500,4,IF(ДАННЫЕ!BF1438&gt;350,3,IF(ДАННЫЕ!BF1438&gt;200,2,IF(ДАННЫЕ!BF1438&gt;0,1,0))))&amp;"g"&amp;B1438&amp;"d"&amp;H1438&amp;"l"&amp;ДАННЫЕ!AT1438&amp;"a"&amp;ДАННЫЕ!$V1438&amp;"v"&amp;R1438&amp;"k"&amp;ДАННЫЕ!$U1438&amp;"s"&amp;ДАННЫЕ!$Y1438&amp;"t"&amp;ДАННЫЕ!$X1438&amp;"b"&amp;IF(ДАННЫЕ!$Q1438&gt;1,1,0)&amp;"PP"&amp;ДАННЫЕ!Z1438&amp;"c"&amp;S1438&amp;"x"&amp;IF(ДАННЫЕ!$BY1438&gt;0,IF(YEAR(ДАННЫЕ!$F$1)=YEAR(ДАННЫЕ!$BY1438),1,0),0)&amp;"n"&amp;IF(ДАННЫЕ!$BZ1438&gt;0,IF(YEAR(ДАННЫЕ!$F$1)=YEAR(ДАННЫЕ!$BZ1438),1,0),0)&amp;"u"&amp;D1438&amp;"z"&amp;IF(ДАННЫЕ!$CL1438&gt;0,IF(YEAR(ДАННЫЕ!$F$1)&gt;YEAR(ДАННЫЕ!$CL1438),11,12),0)</f>
        <v>03mf0zpihbeCD0g0dlav0kstb0PPc0x0n0u0z0</v>
      </c>
      <c r="K1438" s="28" t="str">
        <f ca="1">ДАННЫЕ!$I1438&amp;"x"&amp;B1438&amp;"w"&amp;IF(T1438+ДАННЫЕ!AD1438+ДАННЫЕ!AE1438+ДАННЫЕ!AF1438+ДАННЫЕ!AG1438+ДАННЫЕ!AH1438+ДАННЫЕ!$AL1438+ДАННЫЕ!AI1438+ДАННЫЕ!AJ1438+ДАННЫЕ!AK1438+ДАННЫЕ!AP1438+ДАННЫЕ!AQ1438+ДАННЫЕ!AR1438+ДАННЫЕ!$AM1438+ДАННЫЕ!$AN1438+ДАННЫЕ!AS1438+ДАННЫЕ!AT1438&gt;0,1,0)&amp;IF(OR(T1438=2,ДАННЫЕ!AD1438=2,ДАННЫЕ!AE1438=2,ДАННЫЕ!AF1438=2,ДАННЫЕ!AG1438=2,ДАННЫЕ!AH1438=2,ДАННЫЕ!$AL1438=2,ДАННЫЕ!AI1438=2,ДАННЫЕ!AJ1438=2,ДАННЫЕ!AK1438=2,ДАННЫЕ!AP1438=2,ДАННЫЕ!AQ1438=2,ДАННЫЕ!AR1438=2,ДАННЫЕ!$AM1438=2,ДАННЫЕ!$AN1438=2,ДАННЫЕ!AS1438=2,ДАННЫЕ!AT1438=2),2,0)&amp;"t"&amp;IF(T1438&gt;0,"1"&amp;T1438,"00")&amp;"f"&amp;IF(ДАННЫЕ!$AC1438,"1"&amp;ДАННЫЕ!$AC1438,"00")&amp;"b"&amp;IF(ДАННЫЕ!$AD1438,"1"&amp;ДАННЫЕ!$AD1438,"00")&amp;"g"&amp;IF(ДАННЫЕ!$AF1438,"1"&amp;ДАННЫЕ!$AF1438,"00")&amp;"c"&amp;IF(ДАННЫЕ!$AG1438,"1"&amp;ДАННЫЕ!$AG1438,"00")&amp;"i"&amp;IF(ДАННЫЕ!$AH1438,"1"&amp;ДАННЫЕ!$AH1438,"00")&amp;"r"&amp;IF(ДАННЫЕ!$AL1438,"1"&amp;ДАННЫЕ!$AL1438,"00")&amp;"m"&amp;IF(ДАННЫЕ!$AI1438,"1"&amp;ДАННЫЕ!$AI1438,"00")&amp;"hS"&amp;IF(ДАННЫЕ!$AJ1438,"1"&amp;ДАННЫЕ!$AJ1438,"00")&amp;"hZ"&amp;IF(ДАННЫЕ!$AK1438,"1"&amp;ДАННЫЕ!$AK1438,"00")&amp;"p"&amp;IF(ДАННЫЕ!$AP1438,"1"&amp;ДАННЫЕ!$AP1438,"00")&amp;"k"&amp;IF(ДАННЫЕ!$AQ1438,"1"&amp;ДАННЫЕ!$AQ1438,"00")&amp;"z"&amp;IF(ДАННЫЕ!$AR1438,"1"&amp;ДАННЫЕ!$AR1438,"00")&amp;"j"&amp;IF(ДАННЫЕ!$AM1438,"1"&amp;ДАННЫЕ!$AM1438,"00")&amp;"n"&amp;IF(ДАННЫЕ!$AN1438,"1"&amp;ДАННЫЕ!$AN1438,"00")&amp;"E"&amp;ДАННЫЕ!BI1438&amp;"L"&amp;ДАННЫЕ!AO1438&amp;"h"&amp;IF(ДАННЫЕ!$AU1438&gt;0,1,0)&amp;"v"&amp;IF(ДАННЫЕ!$AW1438&gt;0,1,0)&amp;"a"&amp;IF(ДАННЫЕ!$AS1438,"1"&amp;ДАННЫЕ!$AS1438,"00")&amp;"s"&amp;IF(ДАННЫЕ!$AT1438,"1"&amp;ДАННЫЕ!$AT1438,"00")&amp;"u"&amp;IF(ДАННЫЕ!$CJ1438&gt;0,1,0)&amp;"y"&amp;B1438&amp;"d"&amp;H1438&amp;"e"&amp;F1438&amp;G1438</f>
        <v>x0w00t00f00b00g00c00i00r00m00hS00hZ00p00k00z00j00n00ELh0v0a00s00u0y0de</v>
      </c>
      <c r="L1438" s="28" t="str">
        <f ca="1">ДАННЫЕ!$I1438&amp;"VN"&amp;IF(ДАННЫЕ!AW1438&gt;0,11,10)&amp;"CD"&amp;IF(ДАННЫЕ!BF1438&gt;500,16,IF(ДАННЫЕ!BF1438&gt;350,15,IF(ДАННЫЕ!BF1438&gt;=200,14,IF(ДАННЫЕ!BF1438&gt;=100,13,IF(ДАННЫЕ!BF1438&gt;=50,12,IF(ДАННЫЕ!BF1438&gt;0,11,10))))))&amp;"AR"&amp;IF(ДАННЫЕ!BX1438&gt;0,1,0)&amp;"GD"&amp;B1438&amp;"VV"&amp;IF(E1438&gt;=5,IF(E1438&lt;18,1,0),0)</f>
        <v>VN10CD10AR0GD0VV0</v>
      </c>
      <c r="M1438" s="28" t="str">
        <f>ДАННЫЕ!$I1438&amp;"b"&amp;ДАННЫЕ!$BI1438&amp;"r"&amp;ДАННЫЕ!$BJ1438&amp;"CD"&amp;IF(ДАННЫЕ!BF1438&gt;0,IF(ДАННЫЕ!BF1438&lt;200,1,IF(ДАННЫЕ!BF1438&lt;350,2,3)),0)&amp;"h"&amp;IF(ДАННЫЕ!$BK1438+ДАННЫЕ!$BL1438+ДАННЫЕ!$BM1438&gt;0,1,0)&amp;"x"&amp;ДАННЫЕ!$BK1438&amp;"y"&amp;ДАННЫЕ!$BL1438&amp;"z"&amp;ДАННЫЕ!$BM1438&amp;"c"&amp;IF(ДАННЫЕ!$BK1438+ДАННЫЕ!$BL1438+ДАННЫЕ!$BM1438=3,1,0)&amp;"a"&amp;IF(ДАННЫЕ!$BQ1438+ДАННЫЕ!$BR1438&gt;0,1,0)&amp;"d"&amp;ДАННЫЕ!$BQ1438&amp;"v"&amp;ДАННЫЕ!$BR1438&amp;"p"&amp;ДАННЫЕ!$BS1438&amp;"n"&amp;ДАННЫЕ!$BU1438&amp;"t"&amp;ДАННЫЕ!$BV1438&amp;"o"&amp;ДАННЫЕ!$BT1438&amp;"l"&amp;IF(ДАННЫЕ!$BN1438&gt;0,1,0)&amp;ДАННЫЕ!$BN1438&amp;"g"&amp;ДАННЫЕ!$BO1438&amp;"s"&amp;ДАННЫЕ!$BP1438&amp;"DZ"&amp;IF(ДАННЫЕ!B1438-ДАННЫЕ!G1438 &lt; 60,IF(ДАННЫЕ!B1438-ДАННЫЕ!G1438 &gt;= 0,1,0),0)&amp;"u"&amp;IF(ДАННЫЕ!$CJ1438&gt;0,1,0)</f>
        <v>brCD0h0xyzc0a0dvpntol0gsDZ1u0</v>
      </c>
      <c r="N1438" s="28" t="str">
        <f ca="1">ДАННЫЕ!$F1438&amp;ДАННЫЕ!$I1438&amp;"g"&amp;B1438&amp;"cf"&amp;D1438&amp;"a"&amp;IF(ДАННЫЕ!$BX1438&gt;0,1,0)&amp;IF(ДАННЫЕ!$BF1438&gt;500,1,IF(ДАННЫЕ!$BF1438&gt;350,2,IF(ДАННЫЕ!$BF1438&gt;=200,3,IF(ДАННЫЕ!$BF1438&gt;=100,4,IF(ДАННЫЕ!$BF1438&gt;=50,5,IF(ДАННЫЕ!$BF1438&lt;50,6,0))))))&amp;"AR"&amp;IF(DATEDIF(ДАННЫЕ!$BX1438,ДАННЫЕ!$F$1,"y")&gt;1,1,0)&amp;"VG"&amp;IF(ДАННЫЕ!$BH1438="0",1,0)&amp;"o"&amp;IF(T1438+ДАННЫЕ!$AF1438+ДАННЫЕ!$AG1438+ДАННЫЕ!$AH1438+ДАННЫЕ!$AI1438+ДАННЫЕ!$AJ1438+ДАННЫЕ!$AP1438+ДАННЫЕ!$AQ1438+ДАННЫЕ!$AR1438+ДАННЫЕ!$AU1438+ДАННЫЕ!$AW1438+ДАННЫЕ!$AS1438+ДАННЫЕ!$AT1438&gt;0,1,0)&amp;"x"&amp;ДАННЫЕ!$AG1438&amp;"p"&amp;IF(ДАННЫЕ!$BY1438&gt;0,1,0)&amp;"v"&amp;IF(ДАННЫЕ!$BZ1438&gt;0,1,0)&amp;"n"&amp;ДАННЫЕ!$CA1438&amp;"t"&amp;ДАННЫЕ!$AY1438&amp;"k"&amp;ДАННЫЕ!$CB1438&amp;"q"&amp;ДАННЫЕ!$CC1438&amp;"w"&amp;ДАННЫЕ!$CD1438&amp;"e"&amp;ДАННЫЕ!$CE1438&amp;"m"&amp;ДАННЫЕ!$CF1438&amp;"c"&amp;ДАННЫЕ!$CG1438&amp;"z"&amp;ДАННЫЕ!$CH1438&amp;"d"&amp;IF(H1438=4,1,0)&amp;"s"&amp;IF(ДАННЫЕ!$J1438=1,0,1)&amp;"u"&amp;IF(ДАННЫЕ!$CJ1438&gt;0,1,0)</f>
        <v>g0cf0a06AR1VG0o0xp0v0ntkqwemczd0s1u0</v>
      </c>
      <c r="O1438" s="28" t="str">
        <f>ДАННЫЕ!$I1438&amp;"g"&amp;B1438&amp;A1438&amp;"f"&amp;P1438&amp;"c"&amp;IF(ДАННЫЕ!$U1438&gt;0,1,0)&amp;"s"&amp;IF(ДАННЫЕ!$Q1438&gt;0,IF(YEAR(ДАННЫЕ!$F$1)=YEAR(ДАННЫЕ!$Q1438),IF(MONTH(ДАННЫЕ!$F$1)=MONTH(ДАННЫЕ!$Q1438),111,11),1),0)&amp;"i"&amp;IF(ДАННЫЕ!$R1438+ДАННЫЕ!$S1438+ДАННЫЕ!$T1438=0,0,1)&amp;"h"&amp;IF(ДАННЫЕ!$P1438&gt;0,1,0)&amp;"p"&amp;IF(ДАННЫЕ!$CI1438&gt;0,IF(YEAR(ДАННЫЕ!$F$1)=YEAR(ДАННЫЕ!$CI1438),IF(MONTH(ДАННЫЕ!$F$1)=MONTH(ДАННЫЕ!$CI1438),111,11),1),0)&amp;"d"&amp;IF(ДАННЫЕ!$CJ1438&gt;0,IF(YEAR(ДАННЫЕ!$F$1)=YEAR(ДАННЫЕ!$CJ1438),IF(MONTH(ДАННЫЕ!$F$1)=MONTH(ДАННЫЕ!$CJ1438),111,11),1),0)&amp;"o"&amp;IF(ДАННЫЕ!$CK1438&gt;0,IF(MONTH(ДАННЫЕ!$F$1)=MONTH(ДАННЫЕ!$CK1438),111,11),0)&amp;"v"&amp;IF(ДАННЫЕ!$BE1438&gt;0,IF(MONTH(ДАННЫЕ!$F$1)=MONTH(ДАННЫЕ!$BE1438),111,11),0)</f>
        <v>g00f0c0s0i0h0p0d0o0v0</v>
      </c>
      <c r="P1438" s="15">
        <f t="shared" si="68"/>
        <v>0</v>
      </c>
      <c r="Q1438" s="15">
        <f>IF(ДАННЫЕ!$F$1&gt;ДАННЫЕ!$N1438,IF(YEAR(ДАННЫЕ!$F$1)=YEAR(ДАННЫЕ!M1438),1,0),0)</f>
        <v>0</v>
      </c>
      <c r="R1438" s="15">
        <f>IF(ДАННЫЕ!$F$1&gt;ДАННЫЕ!$N1438,IF(YEAR(ДАННЫЕ!$F$1)=YEAR(ДАННЫЕ!N1438),1,0),0)</f>
        <v>0</v>
      </c>
      <c r="S1438" s="15">
        <f>IF(ДАННЫЕ!$AA1438="2А",1,IF(ДАННЫЕ!$AA1438="2Б",2,IF(ДАННЫЕ!$AA1438="2В",3,IF(ДАННЫЕ!$AA1438=3,4,IF(ДАННЫЕ!$AA1438="4А",5,IF(ДАННЫЕ!$AA1438="4Б",6,IF(ДАННЫЕ!$AA1438="4В",7,IF(ДАННЫЕ!$AA1438=5,8,0))))))))</f>
        <v>0</v>
      </c>
      <c r="T1438" s="15">
        <f>IF(OR(ДАННЫЕ!$AC1438=2,ДАННЫЕ!$AD1438=2,ДАННЫЕ!$AE1438=2),2,IF(OR(ДАННЫЕ!$AC1438=1,ДАННЫЕ!$AD1438=1,ДАННЫЕ!$AE1438=1),1,0))</f>
        <v>0</v>
      </c>
    </row>
    <row r="1439" spans="1:20" x14ac:dyDescent="0.2">
      <c r="A1439" s="78">
        <f>IF(B1439&gt;0,IF(MONTH(ДАННЫЕ!$F$1)=MONTH(ДАННЫЕ!$B1439),1,0),0)</f>
        <v>0</v>
      </c>
      <c r="B1439" s="14">
        <f>IF(ДАННЫЕ!$B1439&gt;0,IF(YEAR(ДАННЫЕ!$F$1)=YEAR(ДАННЫЕ!$B1439),1,0),0)</f>
        <v>0</v>
      </c>
      <c r="C1439" s="14">
        <f>IF(ДАННЫЕ!$CM1439&gt;0,IF(YEAR(ДАННЫЕ!$F$1)=YEAR(ДАННЫЕ!$CM1439),1,0),0)</f>
        <v>0</v>
      </c>
      <c r="D1439" s="14">
        <f>IF(ДАННЫЕ!$CJ1439&gt;0,IF(ДАННЫЕ!$CL1439&gt;ДАННЫЕ!$F$1,1,IF(ДАННЫЕ!$CL1439&gt;0,0,1)),0)</f>
        <v>0</v>
      </c>
      <c r="E1439" s="43" t="str">
        <f ca="1">IF(ДАННЫЕ!$F$1&gt;0,IF(ДАННЫЕ!$G1439&gt;0,DATEDIF(ДАННЫЕ!$G1439,ДАННЫЕ!$F$1,"y"),""),IF(ДАННЫЕ!$G1439&gt;0,DATEDIF(ДАННЫЕ!$G1439,TODAY(),"y"),""))</f>
        <v/>
      </c>
      <c r="F1439" s="43" t="str">
        <f xml:space="preserve"> IF(ДАННЫЕ!$F1439="М",IF(E1439&gt;=18,IF(E1439&lt;60,1,""),""),"")&amp;IF(ДАННЫЕ!$F1439="Ж",IF(E1439&gt;=18,IF(E1439&lt;55,1,""),""),"")</f>
        <v/>
      </c>
      <c r="G1439" s="43" t="str">
        <f xml:space="preserve"> IF(ДАННЫЕ!$F1439="М",IF(E1439&gt;=60,2,""),"")&amp;IF(ДАННЫЕ!$F1439="Ж",IF(E1439&gt;=55,2,""),"")</f>
        <v/>
      </c>
      <c r="H1439" s="43" t="str">
        <f t="shared" ca="1" si="66"/>
        <v/>
      </c>
      <c r="I1439" s="43" t="str">
        <f t="shared" ca="1" si="67"/>
        <v>03</v>
      </c>
      <c r="J1439" s="28" t="str">
        <f ca="1">ДАННЫЕ!$F1439&amp;H1439&amp;I1439&amp;ДАННЫЕ!$I1439&amp;"m"&amp;IF(ДАННЫЕ!$I1439&gt;0,IF(ДАННЫЕ!$J1439&gt;0,0,1),"")&amp;"f"&amp;IF(ДАННЫЕ!$R1439&gt;0,IF(YEAR(ДАННЫЕ!$F$1)=YEAR(ДАННЫЕ!$R1439),1,0),0)&amp;"z"&amp;ДАННЫЕ!$R1439&amp;"p"&amp;ДАННЫЕ!$S1439&amp;"i"&amp;ДАННЫЕ!$T1439&amp;"h"&amp;ДАННЫЕ!$K1439&amp;"be"&amp;ДАННЫЕ!$BI1439&amp;"CD"&amp;IF(ДАННЫЕ!BF1439&gt;500,4,IF(ДАННЫЕ!BF1439&gt;350,3,IF(ДАННЫЕ!BF1439&gt;200,2,IF(ДАННЫЕ!BF1439&gt;0,1,0))))&amp;"g"&amp;B1439&amp;"d"&amp;H1439&amp;"l"&amp;ДАННЫЕ!AT1439&amp;"a"&amp;ДАННЫЕ!$V1439&amp;"v"&amp;R1439&amp;"k"&amp;ДАННЫЕ!$U1439&amp;"s"&amp;ДАННЫЕ!$Y1439&amp;"t"&amp;ДАННЫЕ!$X1439&amp;"b"&amp;IF(ДАННЫЕ!$Q1439&gt;1,1,0)&amp;"PP"&amp;ДАННЫЕ!Z1439&amp;"c"&amp;S1439&amp;"x"&amp;IF(ДАННЫЕ!$BY1439&gt;0,IF(YEAR(ДАННЫЕ!$F$1)=YEAR(ДАННЫЕ!$BY1439),1,0),0)&amp;"n"&amp;IF(ДАННЫЕ!$BZ1439&gt;0,IF(YEAR(ДАННЫЕ!$F$1)=YEAR(ДАННЫЕ!$BZ1439),1,0),0)&amp;"u"&amp;D1439&amp;"z"&amp;IF(ДАННЫЕ!$CL1439&gt;0,IF(YEAR(ДАННЫЕ!$F$1)&gt;YEAR(ДАННЫЕ!$CL1439),11,12),0)</f>
        <v>03mf0zpihbeCD0g0dlav0kstb0PPc0x0n0u0z0</v>
      </c>
      <c r="K1439" s="28" t="str">
        <f ca="1">ДАННЫЕ!$I1439&amp;"x"&amp;B1439&amp;"w"&amp;IF(T1439+ДАННЫЕ!AD1439+ДАННЫЕ!AE1439+ДАННЫЕ!AF1439+ДАННЫЕ!AG1439+ДАННЫЕ!AH1439+ДАННЫЕ!$AL1439+ДАННЫЕ!AI1439+ДАННЫЕ!AJ1439+ДАННЫЕ!AK1439+ДАННЫЕ!AP1439+ДАННЫЕ!AQ1439+ДАННЫЕ!AR1439+ДАННЫЕ!$AM1439+ДАННЫЕ!$AN1439+ДАННЫЕ!AS1439+ДАННЫЕ!AT1439&gt;0,1,0)&amp;IF(OR(T1439=2,ДАННЫЕ!AD1439=2,ДАННЫЕ!AE1439=2,ДАННЫЕ!AF1439=2,ДАННЫЕ!AG1439=2,ДАННЫЕ!AH1439=2,ДАННЫЕ!$AL1439=2,ДАННЫЕ!AI1439=2,ДАННЫЕ!AJ1439=2,ДАННЫЕ!AK1439=2,ДАННЫЕ!AP1439=2,ДАННЫЕ!AQ1439=2,ДАННЫЕ!AR1439=2,ДАННЫЕ!$AM1439=2,ДАННЫЕ!$AN1439=2,ДАННЫЕ!AS1439=2,ДАННЫЕ!AT1439=2),2,0)&amp;"t"&amp;IF(T1439&gt;0,"1"&amp;T1439,"00")&amp;"f"&amp;IF(ДАННЫЕ!$AC1439,"1"&amp;ДАННЫЕ!$AC1439,"00")&amp;"b"&amp;IF(ДАННЫЕ!$AD1439,"1"&amp;ДАННЫЕ!$AD1439,"00")&amp;"g"&amp;IF(ДАННЫЕ!$AF1439,"1"&amp;ДАННЫЕ!$AF1439,"00")&amp;"c"&amp;IF(ДАННЫЕ!$AG1439,"1"&amp;ДАННЫЕ!$AG1439,"00")&amp;"i"&amp;IF(ДАННЫЕ!$AH1439,"1"&amp;ДАННЫЕ!$AH1439,"00")&amp;"r"&amp;IF(ДАННЫЕ!$AL1439,"1"&amp;ДАННЫЕ!$AL1439,"00")&amp;"m"&amp;IF(ДАННЫЕ!$AI1439,"1"&amp;ДАННЫЕ!$AI1439,"00")&amp;"hS"&amp;IF(ДАННЫЕ!$AJ1439,"1"&amp;ДАННЫЕ!$AJ1439,"00")&amp;"hZ"&amp;IF(ДАННЫЕ!$AK1439,"1"&amp;ДАННЫЕ!$AK1439,"00")&amp;"p"&amp;IF(ДАННЫЕ!$AP1439,"1"&amp;ДАННЫЕ!$AP1439,"00")&amp;"k"&amp;IF(ДАННЫЕ!$AQ1439,"1"&amp;ДАННЫЕ!$AQ1439,"00")&amp;"z"&amp;IF(ДАННЫЕ!$AR1439,"1"&amp;ДАННЫЕ!$AR1439,"00")&amp;"j"&amp;IF(ДАННЫЕ!$AM1439,"1"&amp;ДАННЫЕ!$AM1439,"00")&amp;"n"&amp;IF(ДАННЫЕ!$AN1439,"1"&amp;ДАННЫЕ!$AN1439,"00")&amp;"E"&amp;ДАННЫЕ!BI1439&amp;"L"&amp;ДАННЫЕ!AO1439&amp;"h"&amp;IF(ДАННЫЕ!$AU1439&gt;0,1,0)&amp;"v"&amp;IF(ДАННЫЕ!$AW1439&gt;0,1,0)&amp;"a"&amp;IF(ДАННЫЕ!$AS1439,"1"&amp;ДАННЫЕ!$AS1439,"00")&amp;"s"&amp;IF(ДАННЫЕ!$AT1439,"1"&amp;ДАННЫЕ!$AT1439,"00")&amp;"u"&amp;IF(ДАННЫЕ!$CJ1439&gt;0,1,0)&amp;"y"&amp;B1439&amp;"d"&amp;H1439&amp;"e"&amp;F1439&amp;G1439</f>
        <v>x0w00t00f00b00g00c00i00r00m00hS00hZ00p00k00z00j00n00ELh0v0a00s00u0y0de</v>
      </c>
      <c r="L1439" s="28" t="str">
        <f ca="1">ДАННЫЕ!$I1439&amp;"VN"&amp;IF(ДАННЫЕ!AW1439&gt;0,11,10)&amp;"CD"&amp;IF(ДАННЫЕ!BF1439&gt;500,16,IF(ДАННЫЕ!BF1439&gt;350,15,IF(ДАННЫЕ!BF1439&gt;=200,14,IF(ДАННЫЕ!BF1439&gt;=100,13,IF(ДАННЫЕ!BF1439&gt;=50,12,IF(ДАННЫЕ!BF1439&gt;0,11,10))))))&amp;"AR"&amp;IF(ДАННЫЕ!BX1439&gt;0,1,0)&amp;"GD"&amp;B1439&amp;"VV"&amp;IF(E1439&gt;=5,IF(E1439&lt;18,1,0),0)</f>
        <v>VN10CD10AR0GD0VV0</v>
      </c>
      <c r="M1439" s="28" t="str">
        <f>ДАННЫЕ!$I1439&amp;"b"&amp;ДАННЫЕ!$BI1439&amp;"r"&amp;ДАННЫЕ!$BJ1439&amp;"CD"&amp;IF(ДАННЫЕ!BF1439&gt;0,IF(ДАННЫЕ!BF1439&lt;200,1,IF(ДАННЫЕ!BF1439&lt;350,2,3)),0)&amp;"h"&amp;IF(ДАННЫЕ!$BK1439+ДАННЫЕ!$BL1439+ДАННЫЕ!$BM1439&gt;0,1,0)&amp;"x"&amp;ДАННЫЕ!$BK1439&amp;"y"&amp;ДАННЫЕ!$BL1439&amp;"z"&amp;ДАННЫЕ!$BM1439&amp;"c"&amp;IF(ДАННЫЕ!$BK1439+ДАННЫЕ!$BL1439+ДАННЫЕ!$BM1439=3,1,0)&amp;"a"&amp;IF(ДАННЫЕ!$BQ1439+ДАННЫЕ!$BR1439&gt;0,1,0)&amp;"d"&amp;ДАННЫЕ!$BQ1439&amp;"v"&amp;ДАННЫЕ!$BR1439&amp;"p"&amp;ДАННЫЕ!$BS1439&amp;"n"&amp;ДАННЫЕ!$BU1439&amp;"t"&amp;ДАННЫЕ!$BV1439&amp;"o"&amp;ДАННЫЕ!$BT1439&amp;"l"&amp;IF(ДАННЫЕ!$BN1439&gt;0,1,0)&amp;ДАННЫЕ!$BN1439&amp;"g"&amp;ДАННЫЕ!$BO1439&amp;"s"&amp;ДАННЫЕ!$BP1439&amp;"DZ"&amp;IF(ДАННЫЕ!B1439-ДАННЫЕ!G1439 &lt; 60,IF(ДАННЫЕ!B1439-ДАННЫЕ!G1439 &gt;= 0,1,0),0)&amp;"u"&amp;IF(ДАННЫЕ!$CJ1439&gt;0,1,0)</f>
        <v>brCD0h0xyzc0a0dvpntol0gsDZ1u0</v>
      </c>
      <c r="N1439" s="28" t="str">
        <f ca="1">ДАННЫЕ!$F1439&amp;ДАННЫЕ!$I1439&amp;"g"&amp;B1439&amp;"cf"&amp;D1439&amp;"a"&amp;IF(ДАННЫЕ!$BX1439&gt;0,1,0)&amp;IF(ДАННЫЕ!$BF1439&gt;500,1,IF(ДАННЫЕ!$BF1439&gt;350,2,IF(ДАННЫЕ!$BF1439&gt;=200,3,IF(ДАННЫЕ!$BF1439&gt;=100,4,IF(ДАННЫЕ!$BF1439&gt;=50,5,IF(ДАННЫЕ!$BF1439&lt;50,6,0))))))&amp;"AR"&amp;IF(DATEDIF(ДАННЫЕ!$BX1439,ДАННЫЕ!$F$1,"y")&gt;1,1,0)&amp;"VG"&amp;IF(ДАННЫЕ!$BH1439="0",1,0)&amp;"o"&amp;IF(T1439+ДАННЫЕ!$AF1439+ДАННЫЕ!$AG1439+ДАННЫЕ!$AH1439+ДАННЫЕ!$AI1439+ДАННЫЕ!$AJ1439+ДАННЫЕ!$AP1439+ДАННЫЕ!$AQ1439+ДАННЫЕ!$AR1439+ДАННЫЕ!$AU1439+ДАННЫЕ!$AW1439+ДАННЫЕ!$AS1439+ДАННЫЕ!$AT1439&gt;0,1,0)&amp;"x"&amp;ДАННЫЕ!$AG1439&amp;"p"&amp;IF(ДАННЫЕ!$BY1439&gt;0,1,0)&amp;"v"&amp;IF(ДАННЫЕ!$BZ1439&gt;0,1,0)&amp;"n"&amp;ДАННЫЕ!$CA1439&amp;"t"&amp;ДАННЫЕ!$AY1439&amp;"k"&amp;ДАННЫЕ!$CB1439&amp;"q"&amp;ДАННЫЕ!$CC1439&amp;"w"&amp;ДАННЫЕ!$CD1439&amp;"e"&amp;ДАННЫЕ!$CE1439&amp;"m"&amp;ДАННЫЕ!$CF1439&amp;"c"&amp;ДАННЫЕ!$CG1439&amp;"z"&amp;ДАННЫЕ!$CH1439&amp;"d"&amp;IF(H1439=4,1,0)&amp;"s"&amp;IF(ДАННЫЕ!$J1439=1,0,1)&amp;"u"&amp;IF(ДАННЫЕ!$CJ1439&gt;0,1,0)</f>
        <v>g0cf0a06AR1VG0o0xp0v0ntkqwemczd0s1u0</v>
      </c>
      <c r="O1439" s="28" t="str">
        <f>ДАННЫЕ!$I1439&amp;"g"&amp;B1439&amp;A1439&amp;"f"&amp;P1439&amp;"c"&amp;IF(ДАННЫЕ!$U1439&gt;0,1,0)&amp;"s"&amp;IF(ДАННЫЕ!$Q1439&gt;0,IF(YEAR(ДАННЫЕ!$F$1)=YEAR(ДАННЫЕ!$Q1439),IF(MONTH(ДАННЫЕ!$F$1)=MONTH(ДАННЫЕ!$Q1439),111,11),1),0)&amp;"i"&amp;IF(ДАННЫЕ!$R1439+ДАННЫЕ!$S1439+ДАННЫЕ!$T1439=0,0,1)&amp;"h"&amp;IF(ДАННЫЕ!$P1439&gt;0,1,0)&amp;"p"&amp;IF(ДАННЫЕ!$CI1439&gt;0,IF(YEAR(ДАННЫЕ!$F$1)=YEAR(ДАННЫЕ!$CI1439),IF(MONTH(ДАННЫЕ!$F$1)=MONTH(ДАННЫЕ!$CI1439),111,11),1),0)&amp;"d"&amp;IF(ДАННЫЕ!$CJ1439&gt;0,IF(YEAR(ДАННЫЕ!$F$1)=YEAR(ДАННЫЕ!$CJ1439),IF(MONTH(ДАННЫЕ!$F$1)=MONTH(ДАННЫЕ!$CJ1439),111,11),1),0)&amp;"o"&amp;IF(ДАННЫЕ!$CK1439&gt;0,IF(MONTH(ДАННЫЕ!$F$1)=MONTH(ДАННЫЕ!$CK1439),111,11),0)&amp;"v"&amp;IF(ДАННЫЕ!$BE1439&gt;0,IF(MONTH(ДАННЫЕ!$F$1)=MONTH(ДАННЫЕ!$BE1439),111,11),0)</f>
        <v>g00f0c0s0i0h0p0d0o0v0</v>
      </c>
      <c r="P1439" s="15">
        <f t="shared" si="68"/>
        <v>0</v>
      </c>
      <c r="Q1439" s="15">
        <f>IF(ДАННЫЕ!$F$1&gt;ДАННЫЕ!$N1439,IF(YEAR(ДАННЫЕ!$F$1)=YEAR(ДАННЫЕ!M1439),1,0),0)</f>
        <v>0</v>
      </c>
      <c r="R1439" s="15">
        <f>IF(ДАННЫЕ!$F$1&gt;ДАННЫЕ!$N1439,IF(YEAR(ДАННЫЕ!$F$1)=YEAR(ДАННЫЕ!N1439),1,0),0)</f>
        <v>0</v>
      </c>
      <c r="S1439" s="15">
        <f>IF(ДАННЫЕ!$AA1439="2А",1,IF(ДАННЫЕ!$AA1439="2Б",2,IF(ДАННЫЕ!$AA1439="2В",3,IF(ДАННЫЕ!$AA1439=3,4,IF(ДАННЫЕ!$AA1439="4А",5,IF(ДАННЫЕ!$AA1439="4Б",6,IF(ДАННЫЕ!$AA1439="4В",7,IF(ДАННЫЕ!$AA1439=5,8,0))))))))</f>
        <v>0</v>
      </c>
      <c r="T1439" s="15">
        <f>IF(OR(ДАННЫЕ!$AC1439=2,ДАННЫЕ!$AD1439=2,ДАННЫЕ!$AE1439=2),2,IF(OR(ДАННЫЕ!$AC1439=1,ДАННЫЕ!$AD1439=1,ДАННЫЕ!$AE1439=1),1,0))</f>
        <v>0</v>
      </c>
    </row>
    <row r="1440" spans="1:20" x14ac:dyDescent="0.2">
      <c r="A1440" s="78">
        <f>IF(B1440&gt;0,IF(MONTH(ДАННЫЕ!$F$1)=MONTH(ДАННЫЕ!$B1440),1,0),0)</f>
        <v>0</v>
      </c>
      <c r="B1440" s="14">
        <f>IF(ДАННЫЕ!$B1440&gt;0,IF(YEAR(ДАННЫЕ!$F$1)=YEAR(ДАННЫЕ!$B1440),1,0),0)</f>
        <v>0</v>
      </c>
      <c r="C1440" s="14">
        <f>IF(ДАННЫЕ!$CM1440&gt;0,IF(YEAR(ДАННЫЕ!$F$1)=YEAR(ДАННЫЕ!$CM1440),1,0),0)</f>
        <v>0</v>
      </c>
      <c r="D1440" s="14">
        <f>IF(ДАННЫЕ!$CJ1440&gt;0,IF(ДАННЫЕ!$CL1440&gt;ДАННЫЕ!$F$1,1,IF(ДАННЫЕ!$CL1440&gt;0,0,1)),0)</f>
        <v>0</v>
      </c>
      <c r="E1440" s="43" t="str">
        <f ca="1">IF(ДАННЫЕ!$F$1&gt;0,IF(ДАННЫЕ!$G1440&gt;0,DATEDIF(ДАННЫЕ!$G1440,ДАННЫЕ!$F$1,"y"),""),IF(ДАННЫЕ!$G1440&gt;0,DATEDIF(ДАННЫЕ!$G1440,TODAY(),"y"),""))</f>
        <v/>
      </c>
      <c r="F1440" s="43" t="str">
        <f xml:space="preserve"> IF(ДАННЫЕ!$F1440="М",IF(E1440&gt;=18,IF(E1440&lt;60,1,""),""),"")&amp;IF(ДАННЫЕ!$F1440="Ж",IF(E1440&gt;=18,IF(E1440&lt;55,1,""),""),"")</f>
        <v/>
      </c>
      <c r="G1440" s="43" t="str">
        <f xml:space="preserve"> IF(ДАННЫЕ!$F1440="М",IF(E1440&gt;=60,2,""),"")&amp;IF(ДАННЫЕ!$F1440="Ж",IF(E1440&gt;=55,2,""),"")</f>
        <v/>
      </c>
      <c r="H1440" s="43" t="str">
        <f t="shared" ca="1" si="66"/>
        <v/>
      </c>
      <c r="I1440" s="43" t="str">
        <f t="shared" ca="1" si="67"/>
        <v>03</v>
      </c>
      <c r="J1440" s="28" t="str">
        <f ca="1">ДАННЫЕ!$F1440&amp;H1440&amp;I1440&amp;ДАННЫЕ!$I1440&amp;"m"&amp;IF(ДАННЫЕ!$I1440&gt;0,IF(ДАННЫЕ!$J1440&gt;0,0,1),"")&amp;"f"&amp;IF(ДАННЫЕ!$R1440&gt;0,IF(YEAR(ДАННЫЕ!$F$1)=YEAR(ДАННЫЕ!$R1440),1,0),0)&amp;"z"&amp;ДАННЫЕ!$R1440&amp;"p"&amp;ДАННЫЕ!$S1440&amp;"i"&amp;ДАННЫЕ!$T1440&amp;"h"&amp;ДАННЫЕ!$K1440&amp;"be"&amp;ДАННЫЕ!$BI1440&amp;"CD"&amp;IF(ДАННЫЕ!BF1440&gt;500,4,IF(ДАННЫЕ!BF1440&gt;350,3,IF(ДАННЫЕ!BF1440&gt;200,2,IF(ДАННЫЕ!BF1440&gt;0,1,0))))&amp;"g"&amp;B1440&amp;"d"&amp;H1440&amp;"l"&amp;ДАННЫЕ!AT1440&amp;"a"&amp;ДАННЫЕ!$V1440&amp;"v"&amp;R1440&amp;"k"&amp;ДАННЫЕ!$U1440&amp;"s"&amp;ДАННЫЕ!$Y1440&amp;"t"&amp;ДАННЫЕ!$X1440&amp;"b"&amp;IF(ДАННЫЕ!$Q1440&gt;1,1,0)&amp;"PP"&amp;ДАННЫЕ!Z1440&amp;"c"&amp;S1440&amp;"x"&amp;IF(ДАННЫЕ!$BY1440&gt;0,IF(YEAR(ДАННЫЕ!$F$1)=YEAR(ДАННЫЕ!$BY1440),1,0),0)&amp;"n"&amp;IF(ДАННЫЕ!$BZ1440&gt;0,IF(YEAR(ДАННЫЕ!$F$1)=YEAR(ДАННЫЕ!$BZ1440),1,0),0)&amp;"u"&amp;D1440&amp;"z"&amp;IF(ДАННЫЕ!$CL1440&gt;0,IF(YEAR(ДАННЫЕ!$F$1)&gt;YEAR(ДАННЫЕ!$CL1440),11,12),0)</f>
        <v>03mf0zpihbeCD0g0dlav0kstb0PPc0x0n0u0z0</v>
      </c>
      <c r="K1440" s="28" t="str">
        <f ca="1">ДАННЫЕ!$I1440&amp;"x"&amp;B1440&amp;"w"&amp;IF(T1440+ДАННЫЕ!AD1440+ДАННЫЕ!AE1440+ДАННЫЕ!AF1440+ДАННЫЕ!AG1440+ДАННЫЕ!AH1440+ДАННЫЕ!$AL1440+ДАННЫЕ!AI1440+ДАННЫЕ!AJ1440+ДАННЫЕ!AK1440+ДАННЫЕ!AP1440+ДАННЫЕ!AQ1440+ДАННЫЕ!AR1440+ДАННЫЕ!$AM1440+ДАННЫЕ!$AN1440+ДАННЫЕ!AS1440+ДАННЫЕ!AT1440&gt;0,1,0)&amp;IF(OR(T1440=2,ДАННЫЕ!AD1440=2,ДАННЫЕ!AE1440=2,ДАННЫЕ!AF1440=2,ДАННЫЕ!AG1440=2,ДАННЫЕ!AH1440=2,ДАННЫЕ!$AL1440=2,ДАННЫЕ!AI1440=2,ДАННЫЕ!AJ1440=2,ДАННЫЕ!AK1440=2,ДАННЫЕ!AP1440=2,ДАННЫЕ!AQ1440=2,ДАННЫЕ!AR1440=2,ДАННЫЕ!$AM1440=2,ДАННЫЕ!$AN1440=2,ДАННЫЕ!AS1440=2,ДАННЫЕ!AT1440=2),2,0)&amp;"t"&amp;IF(T1440&gt;0,"1"&amp;T1440,"00")&amp;"f"&amp;IF(ДАННЫЕ!$AC1440,"1"&amp;ДАННЫЕ!$AC1440,"00")&amp;"b"&amp;IF(ДАННЫЕ!$AD1440,"1"&amp;ДАННЫЕ!$AD1440,"00")&amp;"g"&amp;IF(ДАННЫЕ!$AF1440,"1"&amp;ДАННЫЕ!$AF1440,"00")&amp;"c"&amp;IF(ДАННЫЕ!$AG1440,"1"&amp;ДАННЫЕ!$AG1440,"00")&amp;"i"&amp;IF(ДАННЫЕ!$AH1440,"1"&amp;ДАННЫЕ!$AH1440,"00")&amp;"r"&amp;IF(ДАННЫЕ!$AL1440,"1"&amp;ДАННЫЕ!$AL1440,"00")&amp;"m"&amp;IF(ДАННЫЕ!$AI1440,"1"&amp;ДАННЫЕ!$AI1440,"00")&amp;"hS"&amp;IF(ДАННЫЕ!$AJ1440,"1"&amp;ДАННЫЕ!$AJ1440,"00")&amp;"hZ"&amp;IF(ДАННЫЕ!$AK1440,"1"&amp;ДАННЫЕ!$AK1440,"00")&amp;"p"&amp;IF(ДАННЫЕ!$AP1440,"1"&amp;ДАННЫЕ!$AP1440,"00")&amp;"k"&amp;IF(ДАННЫЕ!$AQ1440,"1"&amp;ДАННЫЕ!$AQ1440,"00")&amp;"z"&amp;IF(ДАННЫЕ!$AR1440,"1"&amp;ДАННЫЕ!$AR1440,"00")&amp;"j"&amp;IF(ДАННЫЕ!$AM1440,"1"&amp;ДАННЫЕ!$AM1440,"00")&amp;"n"&amp;IF(ДАННЫЕ!$AN1440,"1"&amp;ДАННЫЕ!$AN1440,"00")&amp;"E"&amp;ДАННЫЕ!BI1440&amp;"L"&amp;ДАННЫЕ!AO1440&amp;"h"&amp;IF(ДАННЫЕ!$AU1440&gt;0,1,0)&amp;"v"&amp;IF(ДАННЫЕ!$AW1440&gt;0,1,0)&amp;"a"&amp;IF(ДАННЫЕ!$AS1440,"1"&amp;ДАННЫЕ!$AS1440,"00")&amp;"s"&amp;IF(ДАННЫЕ!$AT1440,"1"&amp;ДАННЫЕ!$AT1440,"00")&amp;"u"&amp;IF(ДАННЫЕ!$CJ1440&gt;0,1,0)&amp;"y"&amp;B1440&amp;"d"&amp;H1440&amp;"e"&amp;F1440&amp;G1440</f>
        <v>x0w00t00f00b00g00c00i00r00m00hS00hZ00p00k00z00j00n00ELh0v0a00s00u0y0de</v>
      </c>
      <c r="L1440" s="28" t="str">
        <f ca="1">ДАННЫЕ!$I1440&amp;"VN"&amp;IF(ДАННЫЕ!AW1440&gt;0,11,10)&amp;"CD"&amp;IF(ДАННЫЕ!BF1440&gt;500,16,IF(ДАННЫЕ!BF1440&gt;350,15,IF(ДАННЫЕ!BF1440&gt;=200,14,IF(ДАННЫЕ!BF1440&gt;=100,13,IF(ДАННЫЕ!BF1440&gt;=50,12,IF(ДАННЫЕ!BF1440&gt;0,11,10))))))&amp;"AR"&amp;IF(ДАННЫЕ!BX1440&gt;0,1,0)&amp;"GD"&amp;B1440&amp;"VV"&amp;IF(E1440&gt;=5,IF(E1440&lt;18,1,0),0)</f>
        <v>VN10CD10AR0GD0VV0</v>
      </c>
      <c r="M1440" s="28" t="str">
        <f>ДАННЫЕ!$I1440&amp;"b"&amp;ДАННЫЕ!$BI1440&amp;"r"&amp;ДАННЫЕ!$BJ1440&amp;"CD"&amp;IF(ДАННЫЕ!BF1440&gt;0,IF(ДАННЫЕ!BF1440&lt;200,1,IF(ДАННЫЕ!BF1440&lt;350,2,3)),0)&amp;"h"&amp;IF(ДАННЫЕ!$BK1440+ДАННЫЕ!$BL1440+ДАННЫЕ!$BM1440&gt;0,1,0)&amp;"x"&amp;ДАННЫЕ!$BK1440&amp;"y"&amp;ДАННЫЕ!$BL1440&amp;"z"&amp;ДАННЫЕ!$BM1440&amp;"c"&amp;IF(ДАННЫЕ!$BK1440+ДАННЫЕ!$BL1440+ДАННЫЕ!$BM1440=3,1,0)&amp;"a"&amp;IF(ДАННЫЕ!$BQ1440+ДАННЫЕ!$BR1440&gt;0,1,0)&amp;"d"&amp;ДАННЫЕ!$BQ1440&amp;"v"&amp;ДАННЫЕ!$BR1440&amp;"p"&amp;ДАННЫЕ!$BS1440&amp;"n"&amp;ДАННЫЕ!$BU1440&amp;"t"&amp;ДАННЫЕ!$BV1440&amp;"o"&amp;ДАННЫЕ!$BT1440&amp;"l"&amp;IF(ДАННЫЕ!$BN1440&gt;0,1,0)&amp;ДАННЫЕ!$BN1440&amp;"g"&amp;ДАННЫЕ!$BO1440&amp;"s"&amp;ДАННЫЕ!$BP1440&amp;"DZ"&amp;IF(ДАННЫЕ!B1440-ДАННЫЕ!G1440 &lt; 60,IF(ДАННЫЕ!B1440-ДАННЫЕ!G1440 &gt;= 0,1,0),0)&amp;"u"&amp;IF(ДАННЫЕ!$CJ1440&gt;0,1,0)</f>
        <v>brCD0h0xyzc0a0dvpntol0gsDZ1u0</v>
      </c>
      <c r="N1440" s="28" t="str">
        <f ca="1">ДАННЫЕ!$F1440&amp;ДАННЫЕ!$I1440&amp;"g"&amp;B1440&amp;"cf"&amp;D1440&amp;"a"&amp;IF(ДАННЫЕ!$BX1440&gt;0,1,0)&amp;IF(ДАННЫЕ!$BF1440&gt;500,1,IF(ДАННЫЕ!$BF1440&gt;350,2,IF(ДАННЫЕ!$BF1440&gt;=200,3,IF(ДАННЫЕ!$BF1440&gt;=100,4,IF(ДАННЫЕ!$BF1440&gt;=50,5,IF(ДАННЫЕ!$BF1440&lt;50,6,0))))))&amp;"AR"&amp;IF(DATEDIF(ДАННЫЕ!$BX1440,ДАННЫЕ!$F$1,"y")&gt;1,1,0)&amp;"VG"&amp;IF(ДАННЫЕ!$BH1440="0",1,0)&amp;"o"&amp;IF(T1440+ДАННЫЕ!$AF1440+ДАННЫЕ!$AG1440+ДАННЫЕ!$AH1440+ДАННЫЕ!$AI1440+ДАННЫЕ!$AJ1440+ДАННЫЕ!$AP1440+ДАННЫЕ!$AQ1440+ДАННЫЕ!$AR1440+ДАННЫЕ!$AU1440+ДАННЫЕ!$AW1440+ДАННЫЕ!$AS1440+ДАННЫЕ!$AT1440&gt;0,1,0)&amp;"x"&amp;ДАННЫЕ!$AG1440&amp;"p"&amp;IF(ДАННЫЕ!$BY1440&gt;0,1,0)&amp;"v"&amp;IF(ДАННЫЕ!$BZ1440&gt;0,1,0)&amp;"n"&amp;ДАННЫЕ!$CA1440&amp;"t"&amp;ДАННЫЕ!$AY1440&amp;"k"&amp;ДАННЫЕ!$CB1440&amp;"q"&amp;ДАННЫЕ!$CC1440&amp;"w"&amp;ДАННЫЕ!$CD1440&amp;"e"&amp;ДАННЫЕ!$CE1440&amp;"m"&amp;ДАННЫЕ!$CF1440&amp;"c"&amp;ДАННЫЕ!$CG1440&amp;"z"&amp;ДАННЫЕ!$CH1440&amp;"d"&amp;IF(H1440=4,1,0)&amp;"s"&amp;IF(ДАННЫЕ!$J1440=1,0,1)&amp;"u"&amp;IF(ДАННЫЕ!$CJ1440&gt;0,1,0)</f>
        <v>g0cf0a06AR1VG0o0xp0v0ntkqwemczd0s1u0</v>
      </c>
      <c r="O1440" s="28" t="str">
        <f>ДАННЫЕ!$I1440&amp;"g"&amp;B1440&amp;A1440&amp;"f"&amp;P1440&amp;"c"&amp;IF(ДАННЫЕ!$U1440&gt;0,1,0)&amp;"s"&amp;IF(ДАННЫЕ!$Q1440&gt;0,IF(YEAR(ДАННЫЕ!$F$1)=YEAR(ДАННЫЕ!$Q1440),IF(MONTH(ДАННЫЕ!$F$1)=MONTH(ДАННЫЕ!$Q1440),111,11),1),0)&amp;"i"&amp;IF(ДАННЫЕ!$R1440+ДАННЫЕ!$S1440+ДАННЫЕ!$T1440=0,0,1)&amp;"h"&amp;IF(ДАННЫЕ!$P1440&gt;0,1,0)&amp;"p"&amp;IF(ДАННЫЕ!$CI1440&gt;0,IF(YEAR(ДАННЫЕ!$F$1)=YEAR(ДАННЫЕ!$CI1440),IF(MONTH(ДАННЫЕ!$F$1)=MONTH(ДАННЫЕ!$CI1440),111,11),1),0)&amp;"d"&amp;IF(ДАННЫЕ!$CJ1440&gt;0,IF(YEAR(ДАННЫЕ!$F$1)=YEAR(ДАННЫЕ!$CJ1440),IF(MONTH(ДАННЫЕ!$F$1)=MONTH(ДАННЫЕ!$CJ1440),111,11),1),0)&amp;"o"&amp;IF(ДАННЫЕ!$CK1440&gt;0,IF(MONTH(ДАННЫЕ!$F$1)=MONTH(ДАННЫЕ!$CK1440),111,11),0)&amp;"v"&amp;IF(ДАННЫЕ!$BE1440&gt;0,IF(MONTH(ДАННЫЕ!$F$1)=MONTH(ДАННЫЕ!$BE1440),111,11),0)</f>
        <v>g00f0c0s0i0h0p0d0o0v0</v>
      </c>
      <c r="P1440" s="15">
        <f t="shared" si="68"/>
        <v>0</v>
      </c>
      <c r="Q1440" s="15">
        <f>IF(ДАННЫЕ!$F$1&gt;ДАННЫЕ!$N1440,IF(YEAR(ДАННЫЕ!$F$1)=YEAR(ДАННЫЕ!M1440),1,0),0)</f>
        <v>0</v>
      </c>
      <c r="R1440" s="15">
        <f>IF(ДАННЫЕ!$F$1&gt;ДАННЫЕ!$N1440,IF(YEAR(ДАННЫЕ!$F$1)=YEAR(ДАННЫЕ!N1440),1,0),0)</f>
        <v>0</v>
      </c>
      <c r="S1440" s="15">
        <f>IF(ДАННЫЕ!$AA1440="2А",1,IF(ДАННЫЕ!$AA1440="2Б",2,IF(ДАННЫЕ!$AA1440="2В",3,IF(ДАННЫЕ!$AA1440=3,4,IF(ДАННЫЕ!$AA1440="4А",5,IF(ДАННЫЕ!$AA1440="4Б",6,IF(ДАННЫЕ!$AA1440="4В",7,IF(ДАННЫЕ!$AA1440=5,8,0))))))))</f>
        <v>0</v>
      </c>
      <c r="T1440" s="15">
        <f>IF(OR(ДАННЫЕ!$AC1440=2,ДАННЫЕ!$AD1440=2,ДАННЫЕ!$AE1440=2),2,IF(OR(ДАННЫЕ!$AC1440=1,ДАННЫЕ!$AD1440=1,ДАННЫЕ!$AE1440=1),1,0))</f>
        <v>0</v>
      </c>
    </row>
    <row r="1441" spans="1:20" x14ac:dyDescent="0.2">
      <c r="A1441" s="78">
        <f>IF(B1441&gt;0,IF(MONTH(ДАННЫЕ!$F$1)=MONTH(ДАННЫЕ!$B1441),1,0),0)</f>
        <v>0</v>
      </c>
      <c r="B1441" s="14">
        <f>IF(ДАННЫЕ!$B1441&gt;0,IF(YEAR(ДАННЫЕ!$F$1)=YEAR(ДАННЫЕ!$B1441),1,0),0)</f>
        <v>0</v>
      </c>
      <c r="C1441" s="14">
        <f>IF(ДАННЫЕ!$CM1441&gt;0,IF(YEAR(ДАННЫЕ!$F$1)=YEAR(ДАННЫЕ!$CM1441),1,0),0)</f>
        <v>0</v>
      </c>
      <c r="D1441" s="14">
        <f>IF(ДАННЫЕ!$CJ1441&gt;0,IF(ДАННЫЕ!$CL1441&gt;ДАННЫЕ!$F$1,1,IF(ДАННЫЕ!$CL1441&gt;0,0,1)),0)</f>
        <v>0</v>
      </c>
      <c r="E1441" s="43" t="str">
        <f ca="1">IF(ДАННЫЕ!$F$1&gt;0,IF(ДАННЫЕ!$G1441&gt;0,DATEDIF(ДАННЫЕ!$G1441,ДАННЫЕ!$F$1,"y"),""),IF(ДАННЫЕ!$G1441&gt;0,DATEDIF(ДАННЫЕ!$G1441,TODAY(),"y"),""))</f>
        <v/>
      </c>
      <c r="F1441" s="43" t="str">
        <f xml:space="preserve"> IF(ДАННЫЕ!$F1441="М",IF(E1441&gt;=18,IF(E1441&lt;60,1,""),""),"")&amp;IF(ДАННЫЕ!$F1441="Ж",IF(E1441&gt;=18,IF(E1441&lt;55,1,""),""),"")</f>
        <v/>
      </c>
      <c r="G1441" s="43" t="str">
        <f xml:space="preserve"> IF(ДАННЫЕ!$F1441="М",IF(E1441&gt;=60,2,""),"")&amp;IF(ДАННЫЕ!$F1441="Ж",IF(E1441&gt;=55,2,""),"")</f>
        <v/>
      </c>
      <c r="H1441" s="43" t="str">
        <f t="shared" ca="1" si="66"/>
        <v/>
      </c>
      <c r="I1441" s="43" t="str">
        <f t="shared" ca="1" si="67"/>
        <v>03</v>
      </c>
      <c r="J1441" s="28" t="str">
        <f ca="1">ДАННЫЕ!$F1441&amp;H1441&amp;I1441&amp;ДАННЫЕ!$I1441&amp;"m"&amp;IF(ДАННЫЕ!$I1441&gt;0,IF(ДАННЫЕ!$J1441&gt;0,0,1),"")&amp;"f"&amp;IF(ДАННЫЕ!$R1441&gt;0,IF(YEAR(ДАННЫЕ!$F$1)=YEAR(ДАННЫЕ!$R1441),1,0),0)&amp;"z"&amp;ДАННЫЕ!$R1441&amp;"p"&amp;ДАННЫЕ!$S1441&amp;"i"&amp;ДАННЫЕ!$T1441&amp;"h"&amp;ДАННЫЕ!$K1441&amp;"be"&amp;ДАННЫЕ!$BI1441&amp;"CD"&amp;IF(ДАННЫЕ!BF1441&gt;500,4,IF(ДАННЫЕ!BF1441&gt;350,3,IF(ДАННЫЕ!BF1441&gt;200,2,IF(ДАННЫЕ!BF1441&gt;0,1,0))))&amp;"g"&amp;B1441&amp;"d"&amp;H1441&amp;"l"&amp;ДАННЫЕ!AT1441&amp;"a"&amp;ДАННЫЕ!$V1441&amp;"v"&amp;R1441&amp;"k"&amp;ДАННЫЕ!$U1441&amp;"s"&amp;ДАННЫЕ!$Y1441&amp;"t"&amp;ДАННЫЕ!$X1441&amp;"b"&amp;IF(ДАННЫЕ!$Q1441&gt;1,1,0)&amp;"PP"&amp;ДАННЫЕ!Z1441&amp;"c"&amp;S1441&amp;"x"&amp;IF(ДАННЫЕ!$BY1441&gt;0,IF(YEAR(ДАННЫЕ!$F$1)=YEAR(ДАННЫЕ!$BY1441),1,0),0)&amp;"n"&amp;IF(ДАННЫЕ!$BZ1441&gt;0,IF(YEAR(ДАННЫЕ!$F$1)=YEAR(ДАННЫЕ!$BZ1441),1,0),0)&amp;"u"&amp;D1441&amp;"z"&amp;IF(ДАННЫЕ!$CL1441&gt;0,IF(YEAR(ДАННЫЕ!$F$1)&gt;YEAR(ДАННЫЕ!$CL1441),11,12),0)</f>
        <v>03mf0zpihbeCD0g0dlav0kstb0PPc0x0n0u0z0</v>
      </c>
      <c r="K1441" s="28" t="str">
        <f ca="1">ДАННЫЕ!$I1441&amp;"x"&amp;B1441&amp;"w"&amp;IF(T1441+ДАННЫЕ!AD1441+ДАННЫЕ!AE1441+ДАННЫЕ!AF1441+ДАННЫЕ!AG1441+ДАННЫЕ!AH1441+ДАННЫЕ!$AL1441+ДАННЫЕ!AI1441+ДАННЫЕ!AJ1441+ДАННЫЕ!AK1441+ДАННЫЕ!AP1441+ДАННЫЕ!AQ1441+ДАННЫЕ!AR1441+ДАННЫЕ!$AM1441+ДАННЫЕ!$AN1441+ДАННЫЕ!AS1441+ДАННЫЕ!AT1441&gt;0,1,0)&amp;IF(OR(T1441=2,ДАННЫЕ!AD1441=2,ДАННЫЕ!AE1441=2,ДАННЫЕ!AF1441=2,ДАННЫЕ!AG1441=2,ДАННЫЕ!AH1441=2,ДАННЫЕ!$AL1441=2,ДАННЫЕ!AI1441=2,ДАННЫЕ!AJ1441=2,ДАННЫЕ!AK1441=2,ДАННЫЕ!AP1441=2,ДАННЫЕ!AQ1441=2,ДАННЫЕ!AR1441=2,ДАННЫЕ!$AM1441=2,ДАННЫЕ!$AN1441=2,ДАННЫЕ!AS1441=2,ДАННЫЕ!AT1441=2),2,0)&amp;"t"&amp;IF(T1441&gt;0,"1"&amp;T1441,"00")&amp;"f"&amp;IF(ДАННЫЕ!$AC1441,"1"&amp;ДАННЫЕ!$AC1441,"00")&amp;"b"&amp;IF(ДАННЫЕ!$AD1441,"1"&amp;ДАННЫЕ!$AD1441,"00")&amp;"g"&amp;IF(ДАННЫЕ!$AF1441,"1"&amp;ДАННЫЕ!$AF1441,"00")&amp;"c"&amp;IF(ДАННЫЕ!$AG1441,"1"&amp;ДАННЫЕ!$AG1441,"00")&amp;"i"&amp;IF(ДАННЫЕ!$AH1441,"1"&amp;ДАННЫЕ!$AH1441,"00")&amp;"r"&amp;IF(ДАННЫЕ!$AL1441,"1"&amp;ДАННЫЕ!$AL1441,"00")&amp;"m"&amp;IF(ДАННЫЕ!$AI1441,"1"&amp;ДАННЫЕ!$AI1441,"00")&amp;"hS"&amp;IF(ДАННЫЕ!$AJ1441,"1"&amp;ДАННЫЕ!$AJ1441,"00")&amp;"hZ"&amp;IF(ДАННЫЕ!$AK1441,"1"&amp;ДАННЫЕ!$AK1441,"00")&amp;"p"&amp;IF(ДАННЫЕ!$AP1441,"1"&amp;ДАННЫЕ!$AP1441,"00")&amp;"k"&amp;IF(ДАННЫЕ!$AQ1441,"1"&amp;ДАННЫЕ!$AQ1441,"00")&amp;"z"&amp;IF(ДАННЫЕ!$AR1441,"1"&amp;ДАННЫЕ!$AR1441,"00")&amp;"j"&amp;IF(ДАННЫЕ!$AM1441,"1"&amp;ДАННЫЕ!$AM1441,"00")&amp;"n"&amp;IF(ДАННЫЕ!$AN1441,"1"&amp;ДАННЫЕ!$AN1441,"00")&amp;"E"&amp;ДАННЫЕ!BI1441&amp;"L"&amp;ДАННЫЕ!AO1441&amp;"h"&amp;IF(ДАННЫЕ!$AU1441&gt;0,1,0)&amp;"v"&amp;IF(ДАННЫЕ!$AW1441&gt;0,1,0)&amp;"a"&amp;IF(ДАННЫЕ!$AS1441,"1"&amp;ДАННЫЕ!$AS1441,"00")&amp;"s"&amp;IF(ДАННЫЕ!$AT1441,"1"&amp;ДАННЫЕ!$AT1441,"00")&amp;"u"&amp;IF(ДАННЫЕ!$CJ1441&gt;0,1,0)&amp;"y"&amp;B1441&amp;"d"&amp;H1441&amp;"e"&amp;F1441&amp;G1441</f>
        <v>x0w00t00f00b00g00c00i00r00m00hS00hZ00p00k00z00j00n00ELh0v0a00s00u0y0de</v>
      </c>
      <c r="L1441" s="28" t="str">
        <f ca="1">ДАННЫЕ!$I1441&amp;"VN"&amp;IF(ДАННЫЕ!AW1441&gt;0,11,10)&amp;"CD"&amp;IF(ДАННЫЕ!BF1441&gt;500,16,IF(ДАННЫЕ!BF1441&gt;350,15,IF(ДАННЫЕ!BF1441&gt;=200,14,IF(ДАННЫЕ!BF1441&gt;=100,13,IF(ДАННЫЕ!BF1441&gt;=50,12,IF(ДАННЫЕ!BF1441&gt;0,11,10))))))&amp;"AR"&amp;IF(ДАННЫЕ!BX1441&gt;0,1,0)&amp;"GD"&amp;B1441&amp;"VV"&amp;IF(E1441&gt;=5,IF(E1441&lt;18,1,0),0)</f>
        <v>VN10CD10AR0GD0VV0</v>
      </c>
      <c r="M1441" s="28" t="str">
        <f>ДАННЫЕ!$I1441&amp;"b"&amp;ДАННЫЕ!$BI1441&amp;"r"&amp;ДАННЫЕ!$BJ1441&amp;"CD"&amp;IF(ДАННЫЕ!BF1441&gt;0,IF(ДАННЫЕ!BF1441&lt;200,1,IF(ДАННЫЕ!BF1441&lt;350,2,3)),0)&amp;"h"&amp;IF(ДАННЫЕ!$BK1441+ДАННЫЕ!$BL1441+ДАННЫЕ!$BM1441&gt;0,1,0)&amp;"x"&amp;ДАННЫЕ!$BK1441&amp;"y"&amp;ДАННЫЕ!$BL1441&amp;"z"&amp;ДАННЫЕ!$BM1441&amp;"c"&amp;IF(ДАННЫЕ!$BK1441+ДАННЫЕ!$BL1441+ДАННЫЕ!$BM1441=3,1,0)&amp;"a"&amp;IF(ДАННЫЕ!$BQ1441+ДАННЫЕ!$BR1441&gt;0,1,0)&amp;"d"&amp;ДАННЫЕ!$BQ1441&amp;"v"&amp;ДАННЫЕ!$BR1441&amp;"p"&amp;ДАННЫЕ!$BS1441&amp;"n"&amp;ДАННЫЕ!$BU1441&amp;"t"&amp;ДАННЫЕ!$BV1441&amp;"o"&amp;ДАННЫЕ!$BT1441&amp;"l"&amp;IF(ДАННЫЕ!$BN1441&gt;0,1,0)&amp;ДАННЫЕ!$BN1441&amp;"g"&amp;ДАННЫЕ!$BO1441&amp;"s"&amp;ДАННЫЕ!$BP1441&amp;"DZ"&amp;IF(ДАННЫЕ!B1441-ДАННЫЕ!G1441 &lt; 60,IF(ДАННЫЕ!B1441-ДАННЫЕ!G1441 &gt;= 0,1,0),0)&amp;"u"&amp;IF(ДАННЫЕ!$CJ1441&gt;0,1,0)</f>
        <v>brCD0h0xyzc0a0dvpntol0gsDZ1u0</v>
      </c>
      <c r="N1441" s="28" t="str">
        <f ca="1">ДАННЫЕ!$F1441&amp;ДАННЫЕ!$I1441&amp;"g"&amp;B1441&amp;"cf"&amp;D1441&amp;"a"&amp;IF(ДАННЫЕ!$BX1441&gt;0,1,0)&amp;IF(ДАННЫЕ!$BF1441&gt;500,1,IF(ДАННЫЕ!$BF1441&gt;350,2,IF(ДАННЫЕ!$BF1441&gt;=200,3,IF(ДАННЫЕ!$BF1441&gt;=100,4,IF(ДАННЫЕ!$BF1441&gt;=50,5,IF(ДАННЫЕ!$BF1441&lt;50,6,0))))))&amp;"AR"&amp;IF(DATEDIF(ДАННЫЕ!$BX1441,ДАННЫЕ!$F$1,"y")&gt;1,1,0)&amp;"VG"&amp;IF(ДАННЫЕ!$BH1441="0",1,0)&amp;"o"&amp;IF(T1441+ДАННЫЕ!$AF1441+ДАННЫЕ!$AG1441+ДАННЫЕ!$AH1441+ДАННЫЕ!$AI1441+ДАННЫЕ!$AJ1441+ДАННЫЕ!$AP1441+ДАННЫЕ!$AQ1441+ДАННЫЕ!$AR1441+ДАННЫЕ!$AU1441+ДАННЫЕ!$AW1441+ДАННЫЕ!$AS1441+ДАННЫЕ!$AT1441&gt;0,1,0)&amp;"x"&amp;ДАННЫЕ!$AG1441&amp;"p"&amp;IF(ДАННЫЕ!$BY1441&gt;0,1,0)&amp;"v"&amp;IF(ДАННЫЕ!$BZ1441&gt;0,1,0)&amp;"n"&amp;ДАННЫЕ!$CA1441&amp;"t"&amp;ДАННЫЕ!$AY1441&amp;"k"&amp;ДАННЫЕ!$CB1441&amp;"q"&amp;ДАННЫЕ!$CC1441&amp;"w"&amp;ДАННЫЕ!$CD1441&amp;"e"&amp;ДАННЫЕ!$CE1441&amp;"m"&amp;ДАННЫЕ!$CF1441&amp;"c"&amp;ДАННЫЕ!$CG1441&amp;"z"&amp;ДАННЫЕ!$CH1441&amp;"d"&amp;IF(H1441=4,1,0)&amp;"s"&amp;IF(ДАННЫЕ!$J1441=1,0,1)&amp;"u"&amp;IF(ДАННЫЕ!$CJ1441&gt;0,1,0)</f>
        <v>g0cf0a06AR1VG0o0xp0v0ntkqwemczd0s1u0</v>
      </c>
      <c r="O1441" s="28" t="str">
        <f>ДАННЫЕ!$I1441&amp;"g"&amp;B1441&amp;A1441&amp;"f"&amp;P1441&amp;"c"&amp;IF(ДАННЫЕ!$U1441&gt;0,1,0)&amp;"s"&amp;IF(ДАННЫЕ!$Q1441&gt;0,IF(YEAR(ДАННЫЕ!$F$1)=YEAR(ДАННЫЕ!$Q1441),IF(MONTH(ДАННЫЕ!$F$1)=MONTH(ДАННЫЕ!$Q1441),111,11),1),0)&amp;"i"&amp;IF(ДАННЫЕ!$R1441+ДАННЫЕ!$S1441+ДАННЫЕ!$T1441=0,0,1)&amp;"h"&amp;IF(ДАННЫЕ!$P1441&gt;0,1,0)&amp;"p"&amp;IF(ДАННЫЕ!$CI1441&gt;0,IF(YEAR(ДАННЫЕ!$F$1)=YEAR(ДАННЫЕ!$CI1441),IF(MONTH(ДАННЫЕ!$F$1)=MONTH(ДАННЫЕ!$CI1441),111,11),1),0)&amp;"d"&amp;IF(ДАННЫЕ!$CJ1441&gt;0,IF(YEAR(ДАННЫЕ!$F$1)=YEAR(ДАННЫЕ!$CJ1441),IF(MONTH(ДАННЫЕ!$F$1)=MONTH(ДАННЫЕ!$CJ1441),111,11),1),0)&amp;"o"&amp;IF(ДАННЫЕ!$CK1441&gt;0,IF(MONTH(ДАННЫЕ!$F$1)=MONTH(ДАННЫЕ!$CK1441),111,11),0)&amp;"v"&amp;IF(ДАННЫЕ!$BE1441&gt;0,IF(MONTH(ДАННЫЕ!$F$1)=MONTH(ДАННЫЕ!$BE1441),111,11),0)</f>
        <v>g00f0c0s0i0h0p0d0o0v0</v>
      </c>
      <c r="P1441" s="15">
        <f t="shared" si="68"/>
        <v>0</v>
      </c>
      <c r="Q1441" s="15">
        <f>IF(ДАННЫЕ!$F$1&gt;ДАННЫЕ!$N1441,IF(YEAR(ДАННЫЕ!$F$1)=YEAR(ДАННЫЕ!M1441),1,0),0)</f>
        <v>0</v>
      </c>
      <c r="R1441" s="15">
        <f>IF(ДАННЫЕ!$F$1&gt;ДАННЫЕ!$N1441,IF(YEAR(ДАННЫЕ!$F$1)=YEAR(ДАННЫЕ!N1441),1,0),0)</f>
        <v>0</v>
      </c>
      <c r="S1441" s="15">
        <f>IF(ДАННЫЕ!$AA1441="2А",1,IF(ДАННЫЕ!$AA1441="2Б",2,IF(ДАННЫЕ!$AA1441="2В",3,IF(ДАННЫЕ!$AA1441=3,4,IF(ДАННЫЕ!$AA1441="4А",5,IF(ДАННЫЕ!$AA1441="4Б",6,IF(ДАННЫЕ!$AA1441="4В",7,IF(ДАННЫЕ!$AA1441=5,8,0))))))))</f>
        <v>0</v>
      </c>
      <c r="T1441" s="15">
        <f>IF(OR(ДАННЫЕ!$AC1441=2,ДАННЫЕ!$AD1441=2,ДАННЫЕ!$AE1441=2),2,IF(OR(ДАННЫЕ!$AC1441=1,ДАННЫЕ!$AD1441=1,ДАННЫЕ!$AE1441=1),1,0))</f>
        <v>0</v>
      </c>
    </row>
    <row r="1442" spans="1:20" x14ac:dyDescent="0.2">
      <c r="A1442" s="78">
        <f>IF(B1442&gt;0,IF(MONTH(ДАННЫЕ!$F$1)=MONTH(ДАННЫЕ!$B1442),1,0),0)</f>
        <v>0</v>
      </c>
      <c r="B1442" s="14">
        <f>IF(ДАННЫЕ!$B1442&gt;0,IF(YEAR(ДАННЫЕ!$F$1)=YEAR(ДАННЫЕ!$B1442),1,0),0)</f>
        <v>0</v>
      </c>
      <c r="C1442" s="14">
        <f>IF(ДАННЫЕ!$CM1442&gt;0,IF(YEAR(ДАННЫЕ!$F$1)=YEAR(ДАННЫЕ!$CM1442),1,0),0)</f>
        <v>0</v>
      </c>
      <c r="D1442" s="14">
        <f>IF(ДАННЫЕ!$CJ1442&gt;0,IF(ДАННЫЕ!$CL1442&gt;ДАННЫЕ!$F$1,1,IF(ДАННЫЕ!$CL1442&gt;0,0,1)),0)</f>
        <v>0</v>
      </c>
      <c r="E1442" s="43" t="str">
        <f ca="1">IF(ДАННЫЕ!$F$1&gt;0,IF(ДАННЫЕ!$G1442&gt;0,DATEDIF(ДАННЫЕ!$G1442,ДАННЫЕ!$F$1,"y"),""),IF(ДАННЫЕ!$G1442&gt;0,DATEDIF(ДАННЫЕ!$G1442,TODAY(),"y"),""))</f>
        <v/>
      </c>
      <c r="F1442" s="43" t="str">
        <f xml:space="preserve"> IF(ДАННЫЕ!$F1442="М",IF(E1442&gt;=18,IF(E1442&lt;60,1,""),""),"")&amp;IF(ДАННЫЕ!$F1442="Ж",IF(E1442&gt;=18,IF(E1442&lt;55,1,""),""),"")</f>
        <v/>
      </c>
      <c r="G1442" s="43" t="str">
        <f xml:space="preserve"> IF(ДАННЫЕ!$F1442="М",IF(E1442&gt;=60,2,""),"")&amp;IF(ДАННЫЕ!$F1442="Ж",IF(E1442&gt;=55,2,""),"")</f>
        <v/>
      </c>
      <c r="H1442" s="43" t="str">
        <f t="shared" ca="1" si="66"/>
        <v/>
      </c>
      <c r="I1442" s="43" t="str">
        <f t="shared" ca="1" si="67"/>
        <v>03</v>
      </c>
      <c r="J1442" s="28" t="str">
        <f ca="1">ДАННЫЕ!$F1442&amp;H1442&amp;I1442&amp;ДАННЫЕ!$I1442&amp;"m"&amp;IF(ДАННЫЕ!$I1442&gt;0,IF(ДАННЫЕ!$J1442&gt;0,0,1),"")&amp;"f"&amp;IF(ДАННЫЕ!$R1442&gt;0,IF(YEAR(ДАННЫЕ!$F$1)=YEAR(ДАННЫЕ!$R1442),1,0),0)&amp;"z"&amp;ДАННЫЕ!$R1442&amp;"p"&amp;ДАННЫЕ!$S1442&amp;"i"&amp;ДАННЫЕ!$T1442&amp;"h"&amp;ДАННЫЕ!$K1442&amp;"be"&amp;ДАННЫЕ!$BI1442&amp;"CD"&amp;IF(ДАННЫЕ!BF1442&gt;500,4,IF(ДАННЫЕ!BF1442&gt;350,3,IF(ДАННЫЕ!BF1442&gt;200,2,IF(ДАННЫЕ!BF1442&gt;0,1,0))))&amp;"g"&amp;B1442&amp;"d"&amp;H1442&amp;"l"&amp;ДАННЫЕ!AT1442&amp;"a"&amp;ДАННЫЕ!$V1442&amp;"v"&amp;R1442&amp;"k"&amp;ДАННЫЕ!$U1442&amp;"s"&amp;ДАННЫЕ!$Y1442&amp;"t"&amp;ДАННЫЕ!$X1442&amp;"b"&amp;IF(ДАННЫЕ!$Q1442&gt;1,1,0)&amp;"PP"&amp;ДАННЫЕ!Z1442&amp;"c"&amp;S1442&amp;"x"&amp;IF(ДАННЫЕ!$BY1442&gt;0,IF(YEAR(ДАННЫЕ!$F$1)=YEAR(ДАННЫЕ!$BY1442),1,0),0)&amp;"n"&amp;IF(ДАННЫЕ!$BZ1442&gt;0,IF(YEAR(ДАННЫЕ!$F$1)=YEAR(ДАННЫЕ!$BZ1442),1,0),0)&amp;"u"&amp;D1442&amp;"z"&amp;IF(ДАННЫЕ!$CL1442&gt;0,IF(YEAR(ДАННЫЕ!$F$1)&gt;YEAR(ДАННЫЕ!$CL1442),11,12),0)</f>
        <v>03mf0zpihbeCD0g0dlav0kstb0PPc0x0n0u0z0</v>
      </c>
      <c r="K1442" s="28" t="str">
        <f ca="1">ДАННЫЕ!$I1442&amp;"x"&amp;B1442&amp;"w"&amp;IF(T1442+ДАННЫЕ!AD1442+ДАННЫЕ!AE1442+ДАННЫЕ!AF1442+ДАННЫЕ!AG1442+ДАННЫЕ!AH1442+ДАННЫЕ!$AL1442+ДАННЫЕ!AI1442+ДАННЫЕ!AJ1442+ДАННЫЕ!AK1442+ДАННЫЕ!AP1442+ДАННЫЕ!AQ1442+ДАННЫЕ!AR1442+ДАННЫЕ!$AM1442+ДАННЫЕ!$AN1442+ДАННЫЕ!AS1442+ДАННЫЕ!AT1442&gt;0,1,0)&amp;IF(OR(T1442=2,ДАННЫЕ!AD1442=2,ДАННЫЕ!AE1442=2,ДАННЫЕ!AF1442=2,ДАННЫЕ!AG1442=2,ДАННЫЕ!AH1442=2,ДАННЫЕ!$AL1442=2,ДАННЫЕ!AI1442=2,ДАННЫЕ!AJ1442=2,ДАННЫЕ!AK1442=2,ДАННЫЕ!AP1442=2,ДАННЫЕ!AQ1442=2,ДАННЫЕ!AR1442=2,ДАННЫЕ!$AM1442=2,ДАННЫЕ!$AN1442=2,ДАННЫЕ!AS1442=2,ДАННЫЕ!AT1442=2),2,0)&amp;"t"&amp;IF(T1442&gt;0,"1"&amp;T1442,"00")&amp;"f"&amp;IF(ДАННЫЕ!$AC1442,"1"&amp;ДАННЫЕ!$AC1442,"00")&amp;"b"&amp;IF(ДАННЫЕ!$AD1442,"1"&amp;ДАННЫЕ!$AD1442,"00")&amp;"g"&amp;IF(ДАННЫЕ!$AF1442,"1"&amp;ДАННЫЕ!$AF1442,"00")&amp;"c"&amp;IF(ДАННЫЕ!$AG1442,"1"&amp;ДАННЫЕ!$AG1442,"00")&amp;"i"&amp;IF(ДАННЫЕ!$AH1442,"1"&amp;ДАННЫЕ!$AH1442,"00")&amp;"r"&amp;IF(ДАННЫЕ!$AL1442,"1"&amp;ДАННЫЕ!$AL1442,"00")&amp;"m"&amp;IF(ДАННЫЕ!$AI1442,"1"&amp;ДАННЫЕ!$AI1442,"00")&amp;"hS"&amp;IF(ДАННЫЕ!$AJ1442,"1"&amp;ДАННЫЕ!$AJ1442,"00")&amp;"hZ"&amp;IF(ДАННЫЕ!$AK1442,"1"&amp;ДАННЫЕ!$AK1442,"00")&amp;"p"&amp;IF(ДАННЫЕ!$AP1442,"1"&amp;ДАННЫЕ!$AP1442,"00")&amp;"k"&amp;IF(ДАННЫЕ!$AQ1442,"1"&amp;ДАННЫЕ!$AQ1442,"00")&amp;"z"&amp;IF(ДАННЫЕ!$AR1442,"1"&amp;ДАННЫЕ!$AR1442,"00")&amp;"j"&amp;IF(ДАННЫЕ!$AM1442,"1"&amp;ДАННЫЕ!$AM1442,"00")&amp;"n"&amp;IF(ДАННЫЕ!$AN1442,"1"&amp;ДАННЫЕ!$AN1442,"00")&amp;"E"&amp;ДАННЫЕ!BI1442&amp;"L"&amp;ДАННЫЕ!AO1442&amp;"h"&amp;IF(ДАННЫЕ!$AU1442&gt;0,1,0)&amp;"v"&amp;IF(ДАННЫЕ!$AW1442&gt;0,1,0)&amp;"a"&amp;IF(ДАННЫЕ!$AS1442,"1"&amp;ДАННЫЕ!$AS1442,"00")&amp;"s"&amp;IF(ДАННЫЕ!$AT1442,"1"&amp;ДАННЫЕ!$AT1442,"00")&amp;"u"&amp;IF(ДАННЫЕ!$CJ1442&gt;0,1,0)&amp;"y"&amp;B1442&amp;"d"&amp;H1442&amp;"e"&amp;F1442&amp;G1442</f>
        <v>x0w00t00f00b00g00c00i00r00m00hS00hZ00p00k00z00j00n00ELh0v0a00s00u0y0de</v>
      </c>
      <c r="L1442" s="28" t="str">
        <f ca="1">ДАННЫЕ!$I1442&amp;"VN"&amp;IF(ДАННЫЕ!AW1442&gt;0,11,10)&amp;"CD"&amp;IF(ДАННЫЕ!BF1442&gt;500,16,IF(ДАННЫЕ!BF1442&gt;350,15,IF(ДАННЫЕ!BF1442&gt;=200,14,IF(ДАННЫЕ!BF1442&gt;=100,13,IF(ДАННЫЕ!BF1442&gt;=50,12,IF(ДАННЫЕ!BF1442&gt;0,11,10))))))&amp;"AR"&amp;IF(ДАННЫЕ!BX1442&gt;0,1,0)&amp;"GD"&amp;B1442&amp;"VV"&amp;IF(E1442&gt;=5,IF(E1442&lt;18,1,0),0)</f>
        <v>VN10CD10AR0GD0VV0</v>
      </c>
      <c r="M1442" s="28" t="str">
        <f>ДАННЫЕ!$I1442&amp;"b"&amp;ДАННЫЕ!$BI1442&amp;"r"&amp;ДАННЫЕ!$BJ1442&amp;"CD"&amp;IF(ДАННЫЕ!BF1442&gt;0,IF(ДАННЫЕ!BF1442&lt;200,1,IF(ДАННЫЕ!BF1442&lt;350,2,3)),0)&amp;"h"&amp;IF(ДАННЫЕ!$BK1442+ДАННЫЕ!$BL1442+ДАННЫЕ!$BM1442&gt;0,1,0)&amp;"x"&amp;ДАННЫЕ!$BK1442&amp;"y"&amp;ДАННЫЕ!$BL1442&amp;"z"&amp;ДАННЫЕ!$BM1442&amp;"c"&amp;IF(ДАННЫЕ!$BK1442+ДАННЫЕ!$BL1442+ДАННЫЕ!$BM1442=3,1,0)&amp;"a"&amp;IF(ДАННЫЕ!$BQ1442+ДАННЫЕ!$BR1442&gt;0,1,0)&amp;"d"&amp;ДАННЫЕ!$BQ1442&amp;"v"&amp;ДАННЫЕ!$BR1442&amp;"p"&amp;ДАННЫЕ!$BS1442&amp;"n"&amp;ДАННЫЕ!$BU1442&amp;"t"&amp;ДАННЫЕ!$BV1442&amp;"o"&amp;ДАННЫЕ!$BT1442&amp;"l"&amp;IF(ДАННЫЕ!$BN1442&gt;0,1,0)&amp;ДАННЫЕ!$BN1442&amp;"g"&amp;ДАННЫЕ!$BO1442&amp;"s"&amp;ДАННЫЕ!$BP1442&amp;"DZ"&amp;IF(ДАННЫЕ!B1442-ДАННЫЕ!G1442 &lt; 60,IF(ДАННЫЕ!B1442-ДАННЫЕ!G1442 &gt;= 0,1,0),0)&amp;"u"&amp;IF(ДАННЫЕ!$CJ1442&gt;0,1,0)</f>
        <v>brCD0h0xyzc0a0dvpntol0gsDZ1u0</v>
      </c>
      <c r="N1442" s="28" t="str">
        <f ca="1">ДАННЫЕ!$F1442&amp;ДАННЫЕ!$I1442&amp;"g"&amp;B1442&amp;"cf"&amp;D1442&amp;"a"&amp;IF(ДАННЫЕ!$BX1442&gt;0,1,0)&amp;IF(ДАННЫЕ!$BF1442&gt;500,1,IF(ДАННЫЕ!$BF1442&gt;350,2,IF(ДАННЫЕ!$BF1442&gt;=200,3,IF(ДАННЫЕ!$BF1442&gt;=100,4,IF(ДАННЫЕ!$BF1442&gt;=50,5,IF(ДАННЫЕ!$BF1442&lt;50,6,0))))))&amp;"AR"&amp;IF(DATEDIF(ДАННЫЕ!$BX1442,ДАННЫЕ!$F$1,"y")&gt;1,1,0)&amp;"VG"&amp;IF(ДАННЫЕ!$BH1442="0",1,0)&amp;"o"&amp;IF(T1442+ДАННЫЕ!$AF1442+ДАННЫЕ!$AG1442+ДАННЫЕ!$AH1442+ДАННЫЕ!$AI1442+ДАННЫЕ!$AJ1442+ДАННЫЕ!$AP1442+ДАННЫЕ!$AQ1442+ДАННЫЕ!$AR1442+ДАННЫЕ!$AU1442+ДАННЫЕ!$AW1442+ДАННЫЕ!$AS1442+ДАННЫЕ!$AT1442&gt;0,1,0)&amp;"x"&amp;ДАННЫЕ!$AG1442&amp;"p"&amp;IF(ДАННЫЕ!$BY1442&gt;0,1,0)&amp;"v"&amp;IF(ДАННЫЕ!$BZ1442&gt;0,1,0)&amp;"n"&amp;ДАННЫЕ!$CA1442&amp;"t"&amp;ДАННЫЕ!$AY1442&amp;"k"&amp;ДАННЫЕ!$CB1442&amp;"q"&amp;ДАННЫЕ!$CC1442&amp;"w"&amp;ДАННЫЕ!$CD1442&amp;"e"&amp;ДАННЫЕ!$CE1442&amp;"m"&amp;ДАННЫЕ!$CF1442&amp;"c"&amp;ДАННЫЕ!$CG1442&amp;"z"&amp;ДАННЫЕ!$CH1442&amp;"d"&amp;IF(H1442=4,1,0)&amp;"s"&amp;IF(ДАННЫЕ!$J1442=1,0,1)&amp;"u"&amp;IF(ДАННЫЕ!$CJ1442&gt;0,1,0)</f>
        <v>g0cf0a06AR1VG0o0xp0v0ntkqwemczd0s1u0</v>
      </c>
      <c r="O1442" s="28" t="str">
        <f>ДАННЫЕ!$I1442&amp;"g"&amp;B1442&amp;A1442&amp;"f"&amp;P1442&amp;"c"&amp;IF(ДАННЫЕ!$U1442&gt;0,1,0)&amp;"s"&amp;IF(ДАННЫЕ!$Q1442&gt;0,IF(YEAR(ДАННЫЕ!$F$1)=YEAR(ДАННЫЕ!$Q1442),IF(MONTH(ДАННЫЕ!$F$1)=MONTH(ДАННЫЕ!$Q1442),111,11),1),0)&amp;"i"&amp;IF(ДАННЫЕ!$R1442+ДАННЫЕ!$S1442+ДАННЫЕ!$T1442=0,0,1)&amp;"h"&amp;IF(ДАННЫЕ!$P1442&gt;0,1,0)&amp;"p"&amp;IF(ДАННЫЕ!$CI1442&gt;0,IF(YEAR(ДАННЫЕ!$F$1)=YEAR(ДАННЫЕ!$CI1442),IF(MONTH(ДАННЫЕ!$F$1)=MONTH(ДАННЫЕ!$CI1442),111,11),1),0)&amp;"d"&amp;IF(ДАННЫЕ!$CJ1442&gt;0,IF(YEAR(ДАННЫЕ!$F$1)=YEAR(ДАННЫЕ!$CJ1442),IF(MONTH(ДАННЫЕ!$F$1)=MONTH(ДАННЫЕ!$CJ1442),111,11),1),0)&amp;"o"&amp;IF(ДАННЫЕ!$CK1442&gt;0,IF(MONTH(ДАННЫЕ!$F$1)=MONTH(ДАННЫЕ!$CK1442),111,11),0)&amp;"v"&amp;IF(ДАННЫЕ!$BE1442&gt;0,IF(MONTH(ДАННЫЕ!$F$1)=MONTH(ДАННЫЕ!$BE1442),111,11),0)</f>
        <v>g00f0c0s0i0h0p0d0o0v0</v>
      </c>
      <c r="P1442" s="15">
        <f t="shared" si="68"/>
        <v>0</v>
      </c>
      <c r="Q1442" s="15">
        <f>IF(ДАННЫЕ!$F$1&gt;ДАННЫЕ!$N1442,IF(YEAR(ДАННЫЕ!$F$1)=YEAR(ДАННЫЕ!M1442),1,0),0)</f>
        <v>0</v>
      </c>
      <c r="R1442" s="15">
        <f>IF(ДАННЫЕ!$F$1&gt;ДАННЫЕ!$N1442,IF(YEAR(ДАННЫЕ!$F$1)=YEAR(ДАННЫЕ!N1442),1,0),0)</f>
        <v>0</v>
      </c>
      <c r="S1442" s="15">
        <f>IF(ДАННЫЕ!$AA1442="2А",1,IF(ДАННЫЕ!$AA1442="2Б",2,IF(ДАННЫЕ!$AA1442="2В",3,IF(ДАННЫЕ!$AA1442=3,4,IF(ДАННЫЕ!$AA1442="4А",5,IF(ДАННЫЕ!$AA1442="4Б",6,IF(ДАННЫЕ!$AA1442="4В",7,IF(ДАННЫЕ!$AA1442=5,8,0))))))))</f>
        <v>0</v>
      </c>
      <c r="T1442" s="15">
        <f>IF(OR(ДАННЫЕ!$AC1442=2,ДАННЫЕ!$AD1442=2,ДАННЫЕ!$AE1442=2),2,IF(OR(ДАННЫЕ!$AC1442=1,ДАННЫЕ!$AD1442=1,ДАННЫЕ!$AE1442=1),1,0))</f>
        <v>0</v>
      </c>
    </row>
    <row r="1443" spans="1:20" x14ac:dyDescent="0.2">
      <c r="A1443" s="78">
        <f>IF(B1443&gt;0,IF(MONTH(ДАННЫЕ!$F$1)=MONTH(ДАННЫЕ!$B1443),1,0),0)</f>
        <v>0</v>
      </c>
      <c r="B1443" s="14">
        <f>IF(ДАННЫЕ!$B1443&gt;0,IF(YEAR(ДАННЫЕ!$F$1)=YEAR(ДАННЫЕ!$B1443),1,0),0)</f>
        <v>0</v>
      </c>
      <c r="C1443" s="14">
        <f>IF(ДАННЫЕ!$CM1443&gt;0,IF(YEAR(ДАННЫЕ!$F$1)=YEAR(ДАННЫЕ!$CM1443),1,0),0)</f>
        <v>0</v>
      </c>
      <c r="D1443" s="14">
        <f>IF(ДАННЫЕ!$CJ1443&gt;0,IF(ДАННЫЕ!$CL1443&gt;ДАННЫЕ!$F$1,1,IF(ДАННЫЕ!$CL1443&gt;0,0,1)),0)</f>
        <v>0</v>
      </c>
      <c r="E1443" s="43" t="str">
        <f ca="1">IF(ДАННЫЕ!$F$1&gt;0,IF(ДАННЫЕ!$G1443&gt;0,DATEDIF(ДАННЫЕ!$G1443,ДАННЫЕ!$F$1,"y"),""),IF(ДАННЫЕ!$G1443&gt;0,DATEDIF(ДАННЫЕ!$G1443,TODAY(),"y"),""))</f>
        <v/>
      </c>
      <c r="F1443" s="43" t="str">
        <f xml:space="preserve"> IF(ДАННЫЕ!$F1443="М",IF(E1443&gt;=18,IF(E1443&lt;60,1,""),""),"")&amp;IF(ДАННЫЕ!$F1443="Ж",IF(E1443&gt;=18,IF(E1443&lt;55,1,""),""),"")</f>
        <v/>
      </c>
      <c r="G1443" s="43" t="str">
        <f xml:space="preserve"> IF(ДАННЫЕ!$F1443="М",IF(E1443&gt;=60,2,""),"")&amp;IF(ДАННЫЕ!$F1443="Ж",IF(E1443&gt;=55,2,""),"")</f>
        <v/>
      </c>
      <c r="H1443" s="43" t="str">
        <f t="shared" ca="1" si="66"/>
        <v/>
      </c>
      <c r="I1443" s="43" t="str">
        <f t="shared" ca="1" si="67"/>
        <v>03</v>
      </c>
      <c r="J1443" s="28" t="str">
        <f ca="1">ДАННЫЕ!$F1443&amp;H1443&amp;I1443&amp;ДАННЫЕ!$I1443&amp;"m"&amp;IF(ДАННЫЕ!$I1443&gt;0,IF(ДАННЫЕ!$J1443&gt;0,0,1),"")&amp;"f"&amp;IF(ДАННЫЕ!$R1443&gt;0,IF(YEAR(ДАННЫЕ!$F$1)=YEAR(ДАННЫЕ!$R1443),1,0),0)&amp;"z"&amp;ДАННЫЕ!$R1443&amp;"p"&amp;ДАННЫЕ!$S1443&amp;"i"&amp;ДАННЫЕ!$T1443&amp;"h"&amp;ДАННЫЕ!$K1443&amp;"be"&amp;ДАННЫЕ!$BI1443&amp;"CD"&amp;IF(ДАННЫЕ!BF1443&gt;500,4,IF(ДАННЫЕ!BF1443&gt;350,3,IF(ДАННЫЕ!BF1443&gt;200,2,IF(ДАННЫЕ!BF1443&gt;0,1,0))))&amp;"g"&amp;B1443&amp;"d"&amp;H1443&amp;"l"&amp;ДАННЫЕ!AT1443&amp;"a"&amp;ДАННЫЕ!$V1443&amp;"v"&amp;R1443&amp;"k"&amp;ДАННЫЕ!$U1443&amp;"s"&amp;ДАННЫЕ!$Y1443&amp;"t"&amp;ДАННЫЕ!$X1443&amp;"b"&amp;IF(ДАННЫЕ!$Q1443&gt;1,1,0)&amp;"PP"&amp;ДАННЫЕ!Z1443&amp;"c"&amp;S1443&amp;"x"&amp;IF(ДАННЫЕ!$BY1443&gt;0,IF(YEAR(ДАННЫЕ!$F$1)=YEAR(ДАННЫЕ!$BY1443),1,0),0)&amp;"n"&amp;IF(ДАННЫЕ!$BZ1443&gt;0,IF(YEAR(ДАННЫЕ!$F$1)=YEAR(ДАННЫЕ!$BZ1443),1,0),0)&amp;"u"&amp;D1443&amp;"z"&amp;IF(ДАННЫЕ!$CL1443&gt;0,IF(YEAR(ДАННЫЕ!$F$1)&gt;YEAR(ДАННЫЕ!$CL1443),11,12),0)</f>
        <v>03mf0zpihbeCD0g0dlav0kstb0PPc0x0n0u0z0</v>
      </c>
      <c r="K1443" s="28" t="str">
        <f ca="1">ДАННЫЕ!$I1443&amp;"x"&amp;B1443&amp;"w"&amp;IF(T1443+ДАННЫЕ!AD1443+ДАННЫЕ!AE1443+ДАННЫЕ!AF1443+ДАННЫЕ!AG1443+ДАННЫЕ!AH1443+ДАННЫЕ!$AL1443+ДАННЫЕ!AI1443+ДАННЫЕ!AJ1443+ДАННЫЕ!AK1443+ДАННЫЕ!AP1443+ДАННЫЕ!AQ1443+ДАННЫЕ!AR1443+ДАННЫЕ!$AM1443+ДАННЫЕ!$AN1443+ДАННЫЕ!AS1443+ДАННЫЕ!AT1443&gt;0,1,0)&amp;IF(OR(T1443=2,ДАННЫЕ!AD1443=2,ДАННЫЕ!AE1443=2,ДАННЫЕ!AF1443=2,ДАННЫЕ!AG1443=2,ДАННЫЕ!AH1443=2,ДАННЫЕ!$AL1443=2,ДАННЫЕ!AI1443=2,ДАННЫЕ!AJ1443=2,ДАННЫЕ!AK1443=2,ДАННЫЕ!AP1443=2,ДАННЫЕ!AQ1443=2,ДАННЫЕ!AR1443=2,ДАННЫЕ!$AM1443=2,ДАННЫЕ!$AN1443=2,ДАННЫЕ!AS1443=2,ДАННЫЕ!AT1443=2),2,0)&amp;"t"&amp;IF(T1443&gt;0,"1"&amp;T1443,"00")&amp;"f"&amp;IF(ДАННЫЕ!$AC1443,"1"&amp;ДАННЫЕ!$AC1443,"00")&amp;"b"&amp;IF(ДАННЫЕ!$AD1443,"1"&amp;ДАННЫЕ!$AD1443,"00")&amp;"g"&amp;IF(ДАННЫЕ!$AF1443,"1"&amp;ДАННЫЕ!$AF1443,"00")&amp;"c"&amp;IF(ДАННЫЕ!$AG1443,"1"&amp;ДАННЫЕ!$AG1443,"00")&amp;"i"&amp;IF(ДАННЫЕ!$AH1443,"1"&amp;ДАННЫЕ!$AH1443,"00")&amp;"r"&amp;IF(ДАННЫЕ!$AL1443,"1"&amp;ДАННЫЕ!$AL1443,"00")&amp;"m"&amp;IF(ДАННЫЕ!$AI1443,"1"&amp;ДАННЫЕ!$AI1443,"00")&amp;"hS"&amp;IF(ДАННЫЕ!$AJ1443,"1"&amp;ДАННЫЕ!$AJ1443,"00")&amp;"hZ"&amp;IF(ДАННЫЕ!$AK1443,"1"&amp;ДАННЫЕ!$AK1443,"00")&amp;"p"&amp;IF(ДАННЫЕ!$AP1443,"1"&amp;ДАННЫЕ!$AP1443,"00")&amp;"k"&amp;IF(ДАННЫЕ!$AQ1443,"1"&amp;ДАННЫЕ!$AQ1443,"00")&amp;"z"&amp;IF(ДАННЫЕ!$AR1443,"1"&amp;ДАННЫЕ!$AR1443,"00")&amp;"j"&amp;IF(ДАННЫЕ!$AM1443,"1"&amp;ДАННЫЕ!$AM1443,"00")&amp;"n"&amp;IF(ДАННЫЕ!$AN1443,"1"&amp;ДАННЫЕ!$AN1443,"00")&amp;"E"&amp;ДАННЫЕ!BI1443&amp;"L"&amp;ДАННЫЕ!AO1443&amp;"h"&amp;IF(ДАННЫЕ!$AU1443&gt;0,1,0)&amp;"v"&amp;IF(ДАННЫЕ!$AW1443&gt;0,1,0)&amp;"a"&amp;IF(ДАННЫЕ!$AS1443,"1"&amp;ДАННЫЕ!$AS1443,"00")&amp;"s"&amp;IF(ДАННЫЕ!$AT1443,"1"&amp;ДАННЫЕ!$AT1443,"00")&amp;"u"&amp;IF(ДАННЫЕ!$CJ1443&gt;0,1,0)&amp;"y"&amp;B1443&amp;"d"&amp;H1443&amp;"e"&amp;F1443&amp;G1443</f>
        <v>x0w00t00f00b00g00c00i00r00m00hS00hZ00p00k00z00j00n00ELh0v0a00s00u0y0de</v>
      </c>
      <c r="L1443" s="28" t="str">
        <f ca="1">ДАННЫЕ!$I1443&amp;"VN"&amp;IF(ДАННЫЕ!AW1443&gt;0,11,10)&amp;"CD"&amp;IF(ДАННЫЕ!BF1443&gt;500,16,IF(ДАННЫЕ!BF1443&gt;350,15,IF(ДАННЫЕ!BF1443&gt;=200,14,IF(ДАННЫЕ!BF1443&gt;=100,13,IF(ДАННЫЕ!BF1443&gt;=50,12,IF(ДАННЫЕ!BF1443&gt;0,11,10))))))&amp;"AR"&amp;IF(ДАННЫЕ!BX1443&gt;0,1,0)&amp;"GD"&amp;B1443&amp;"VV"&amp;IF(E1443&gt;=5,IF(E1443&lt;18,1,0),0)</f>
        <v>VN10CD10AR0GD0VV0</v>
      </c>
      <c r="M1443" s="28" t="str">
        <f>ДАННЫЕ!$I1443&amp;"b"&amp;ДАННЫЕ!$BI1443&amp;"r"&amp;ДАННЫЕ!$BJ1443&amp;"CD"&amp;IF(ДАННЫЕ!BF1443&gt;0,IF(ДАННЫЕ!BF1443&lt;200,1,IF(ДАННЫЕ!BF1443&lt;350,2,3)),0)&amp;"h"&amp;IF(ДАННЫЕ!$BK1443+ДАННЫЕ!$BL1443+ДАННЫЕ!$BM1443&gt;0,1,0)&amp;"x"&amp;ДАННЫЕ!$BK1443&amp;"y"&amp;ДАННЫЕ!$BL1443&amp;"z"&amp;ДАННЫЕ!$BM1443&amp;"c"&amp;IF(ДАННЫЕ!$BK1443+ДАННЫЕ!$BL1443+ДАННЫЕ!$BM1443=3,1,0)&amp;"a"&amp;IF(ДАННЫЕ!$BQ1443+ДАННЫЕ!$BR1443&gt;0,1,0)&amp;"d"&amp;ДАННЫЕ!$BQ1443&amp;"v"&amp;ДАННЫЕ!$BR1443&amp;"p"&amp;ДАННЫЕ!$BS1443&amp;"n"&amp;ДАННЫЕ!$BU1443&amp;"t"&amp;ДАННЫЕ!$BV1443&amp;"o"&amp;ДАННЫЕ!$BT1443&amp;"l"&amp;IF(ДАННЫЕ!$BN1443&gt;0,1,0)&amp;ДАННЫЕ!$BN1443&amp;"g"&amp;ДАННЫЕ!$BO1443&amp;"s"&amp;ДАННЫЕ!$BP1443&amp;"DZ"&amp;IF(ДАННЫЕ!B1443-ДАННЫЕ!G1443 &lt; 60,IF(ДАННЫЕ!B1443-ДАННЫЕ!G1443 &gt;= 0,1,0),0)&amp;"u"&amp;IF(ДАННЫЕ!$CJ1443&gt;0,1,0)</f>
        <v>brCD0h0xyzc0a0dvpntol0gsDZ1u0</v>
      </c>
      <c r="N1443" s="28" t="str">
        <f ca="1">ДАННЫЕ!$F1443&amp;ДАННЫЕ!$I1443&amp;"g"&amp;B1443&amp;"cf"&amp;D1443&amp;"a"&amp;IF(ДАННЫЕ!$BX1443&gt;0,1,0)&amp;IF(ДАННЫЕ!$BF1443&gt;500,1,IF(ДАННЫЕ!$BF1443&gt;350,2,IF(ДАННЫЕ!$BF1443&gt;=200,3,IF(ДАННЫЕ!$BF1443&gt;=100,4,IF(ДАННЫЕ!$BF1443&gt;=50,5,IF(ДАННЫЕ!$BF1443&lt;50,6,0))))))&amp;"AR"&amp;IF(DATEDIF(ДАННЫЕ!$BX1443,ДАННЫЕ!$F$1,"y")&gt;1,1,0)&amp;"VG"&amp;IF(ДАННЫЕ!$BH1443="0",1,0)&amp;"o"&amp;IF(T1443+ДАННЫЕ!$AF1443+ДАННЫЕ!$AG1443+ДАННЫЕ!$AH1443+ДАННЫЕ!$AI1443+ДАННЫЕ!$AJ1443+ДАННЫЕ!$AP1443+ДАННЫЕ!$AQ1443+ДАННЫЕ!$AR1443+ДАННЫЕ!$AU1443+ДАННЫЕ!$AW1443+ДАННЫЕ!$AS1443+ДАННЫЕ!$AT1443&gt;0,1,0)&amp;"x"&amp;ДАННЫЕ!$AG1443&amp;"p"&amp;IF(ДАННЫЕ!$BY1443&gt;0,1,0)&amp;"v"&amp;IF(ДАННЫЕ!$BZ1443&gt;0,1,0)&amp;"n"&amp;ДАННЫЕ!$CA1443&amp;"t"&amp;ДАННЫЕ!$AY1443&amp;"k"&amp;ДАННЫЕ!$CB1443&amp;"q"&amp;ДАННЫЕ!$CC1443&amp;"w"&amp;ДАННЫЕ!$CD1443&amp;"e"&amp;ДАННЫЕ!$CE1443&amp;"m"&amp;ДАННЫЕ!$CF1443&amp;"c"&amp;ДАННЫЕ!$CG1443&amp;"z"&amp;ДАННЫЕ!$CH1443&amp;"d"&amp;IF(H1443=4,1,0)&amp;"s"&amp;IF(ДАННЫЕ!$J1443=1,0,1)&amp;"u"&amp;IF(ДАННЫЕ!$CJ1443&gt;0,1,0)</f>
        <v>g0cf0a06AR1VG0o0xp0v0ntkqwemczd0s1u0</v>
      </c>
      <c r="O1443" s="28" t="str">
        <f>ДАННЫЕ!$I1443&amp;"g"&amp;B1443&amp;A1443&amp;"f"&amp;P1443&amp;"c"&amp;IF(ДАННЫЕ!$U1443&gt;0,1,0)&amp;"s"&amp;IF(ДАННЫЕ!$Q1443&gt;0,IF(YEAR(ДАННЫЕ!$F$1)=YEAR(ДАННЫЕ!$Q1443),IF(MONTH(ДАННЫЕ!$F$1)=MONTH(ДАННЫЕ!$Q1443),111,11),1),0)&amp;"i"&amp;IF(ДАННЫЕ!$R1443+ДАННЫЕ!$S1443+ДАННЫЕ!$T1443=0,0,1)&amp;"h"&amp;IF(ДАННЫЕ!$P1443&gt;0,1,0)&amp;"p"&amp;IF(ДАННЫЕ!$CI1443&gt;0,IF(YEAR(ДАННЫЕ!$F$1)=YEAR(ДАННЫЕ!$CI1443),IF(MONTH(ДАННЫЕ!$F$1)=MONTH(ДАННЫЕ!$CI1443),111,11),1),0)&amp;"d"&amp;IF(ДАННЫЕ!$CJ1443&gt;0,IF(YEAR(ДАННЫЕ!$F$1)=YEAR(ДАННЫЕ!$CJ1443),IF(MONTH(ДАННЫЕ!$F$1)=MONTH(ДАННЫЕ!$CJ1443),111,11),1),0)&amp;"o"&amp;IF(ДАННЫЕ!$CK1443&gt;0,IF(MONTH(ДАННЫЕ!$F$1)=MONTH(ДАННЫЕ!$CK1443),111,11),0)&amp;"v"&amp;IF(ДАННЫЕ!$BE1443&gt;0,IF(MONTH(ДАННЫЕ!$F$1)=MONTH(ДАННЫЕ!$BE1443),111,11),0)</f>
        <v>g00f0c0s0i0h0p0d0o0v0</v>
      </c>
      <c r="P1443" s="15">
        <f t="shared" si="68"/>
        <v>0</v>
      </c>
      <c r="Q1443" s="15">
        <f>IF(ДАННЫЕ!$F$1&gt;ДАННЫЕ!$N1443,IF(YEAR(ДАННЫЕ!$F$1)=YEAR(ДАННЫЕ!M1443),1,0),0)</f>
        <v>0</v>
      </c>
      <c r="R1443" s="15">
        <f>IF(ДАННЫЕ!$F$1&gt;ДАННЫЕ!$N1443,IF(YEAR(ДАННЫЕ!$F$1)=YEAR(ДАННЫЕ!N1443),1,0),0)</f>
        <v>0</v>
      </c>
      <c r="S1443" s="15">
        <f>IF(ДАННЫЕ!$AA1443="2А",1,IF(ДАННЫЕ!$AA1443="2Б",2,IF(ДАННЫЕ!$AA1443="2В",3,IF(ДАННЫЕ!$AA1443=3,4,IF(ДАННЫЕ!$AA1443="4А",5,IF(ДАННЫЕ!$AA1443="4Б",6,IF(ДАННЫЕ!$AA1443="4В",7,IF(ДАННЫЕ!$AA1443=5,8,0))))))))</f>
        <v>0</v>
      </c>
      <c r="T1443" s="15">
        <f>IF(OR(ДАННЫЕ!$AC1443=2,ДАННЫЕ!$AD1443=2,ДАННЫЕ!$AE1443=2),2,IF(OR(ДАННЫЕ!$AC1443=1,ДАННЫЕ!$AD1443=1,ДАННЫЕ!$AE1443=1),1,0))</f>
        <v>0</v>
      </c>
    </row>
    <row r="1444" spans="1:20" x14ac:dyDescent="0.2">
      <c r="A1444" s="78">
        <f>IF(B1444&gt;0,IF(MONTH(ДАННЫЕ!$F$1)=MONTH(ДАННЫЕ!$B1444),1,0),0)</f>
        <v>0</v>
      </c>
      <c r="B1444" s="14">
        <f>IF(ДАННЫЕ!$B1444&gt;0,IF(YEAR(ДАННЫЕ!$F$1)=YEAR(ДАННЫЕ!$B1444),1,0),0)</f>
        <v>0</v>
      </c>
      <c r="C1444" s="14">
        <f>IF(ДАННЫЕ!$CM1444&gt;0,IF(YEAR(ДАННЫЕ!$F$1)=YEAR(ДАННЫЕ!$CM1444),1,0),0)</f>
        <v>0</v>
      </c>
      <c r="D1444" s="14">
        <f>IF(ДАННЫЕ!$CJ1444&gt;0,IF(ДАННЫЕ!$CL1444&gt;ДАННЫЕ!$F$1,1,IF(ДАННЫЕ!$CL1444&gt;0,0,1)),0)</f>
        <v>0</v>
      </c>
      <c r="E1444" s="43" t="str">
        <f ca="1">IF(ДАННЫЕ!$F$1&gt;0,IF(ДАННЫЕ!$G1444&gt;0,DATEDIF(ДАННЫЕ!$G1444,ДАННЫЕ!$F$1,"y"),""),IF(ДАННЫЕ!$G1444&gt;0,DATEDIF(ДАННЫЕ!$G1444,TODAY(),"y"),""))</f>
        <v/>
      </c>
      <c r="F1444" s="43" t="str">
        <f xml:space="preserve"> IF(ДАННЫЕ!$F1444="М",IF(E1444&gt;=18,IF(E1444&lt;60,1,""),""),"")&amp;IF(ДАННЫЕ!$F1444="Ж",IF(E1444&gt;=18,IF(E1444&lt;55,1,""),""),"")</f>
        <v/>
      </c>
      <c r="G1444" s="43" t="str">
        <f xml:space="preserve"> IF(ДАННЫЕ!$F1444="М",IF(E1444&gt;=60,2,""),"")&amp;IF(ДАННЫЕ!$F1444="Ж",IF(E1444&gt;=55,2,""),"")</f>
        <v/>
      </c>
      <c r="H1444" s="43" t="str">
        <f t="shared" ca="1" si="66"/>
        <v/>
      </c>
      <c r="I1444" s="43" t="str">
        <f t="shared" ca="1" si="67"/>
        <v>03</v>
      </c>
      <c r="J1444" s="28" t="str">
        <f ca="1">ДАННЫЕ!$F1444&amp;H1444&amp;I1444&amp;ДАННЫЕ!$I1444&amp;"m"&amp;IF(ДАННЫЕ!$I1444&gt;0,IF(ДАННЫЕ!$J1444&gt;0,0,1),"")&amp;"f"&amp;IF(ДАННЫЕ!$R1444&gt;0,IF(YEAR(ДАННЫЕ!$F$1)=YEAR(ДАННЫЕ!$R1444),1,0),0)&amp;"z"&amp;ДАННЫЕ!$R1444&amp;"p"&amp;ДАННЫЕ!$S1444&amp;"i"&amp;ДАННЫЕ!$T1444&amp;"h"&amp;ДАННЫЕ!$K1444&amp;"be"&amp;ДАННЫЕ!$BI1444&amp;"CD"&amp;IF(ДАННЫЕ!BF1444&gt;500,4,IF(ДАННЫЕ!BF1444&gt;350,3,IF(ДАННЫЕ!BF1444&gt;200,2,IF(ДАННЫЕ!BF1444&gt;0,1,0))))&amp;"g"&amp;B1444&amp;"d"&amp;H1444&amp;"l"&amp;ДАННЫЕ!AT1444&amp;"a"&amp;ДАННЫЕ!$V1444&amp;"v"&amp;R1444&amp;"k"&amp;ДАННЫЕ!$U1444&amp;"s"&amp;ДАННЫЕ!$Y1444&amp;"t"&amp;ДАННЫЕ!$X1444&amp;"b"&amp;IF(ДАННЫЕ!$Q1444&gt;1,1,0)&amp;"PP"&amp;ДАННЫЕ!Z1444&amp;"c"&amp;S1444&amp;"x"&amp;IF(ДАННЫЕ!$BY1444&gt;0,IF(YEAR(ДАННЫЕ!$F$1)=YEAR(ДАННЫЕ!$BY1444),1,0),0)&amp;"n"&amp;IF(ДАННЫЕ!$BZ1444&gt;0,IF(YEAR(ДАННЫЕ!$F$1)=YEAR(ДАННЫЕ!$BZ1444),1,0),0)&amp;"u"&amp;D1444&amp;"z"&amp;IF(ДАННЫЕ!$CL1444&gt;0,IF(YEAR(ДАННЫЕ!$F$1)&gt;YEAR(ДАННЫЕ!$CL1444),11,12),0)</f>
        <v>03mf0zpihbeCD0g0dlav0kstb0PPc0x0n0u0z0</v>
      </c>
      <c r="K1444" s="28" t="str">
        <f ca="1">ДАННЫЕ!$I1444&amp;"x"&amp;B1444&amp;"w"&amp;IF(T1444+ДАННЫЕ!AD1444+ДАННЫЕ!AE1444+ДАННЫЕ!AF1444+ДАННЫЕ!AG1444+ДАННЫЕ!AH1444+ДАННЫЕ!$AL1444+ДАННЫЕ!AI1444+ДАННЫЕ!AJ1444+ДАННЫЕ!AK1444+ДАННЫЕ!AP1444+ДАННЫЕ!AQ1444+ДАННЫЕ!AR1444+ДАННЫЕ!$AM1444+ДАННЫЕ!$AN1444+ДАННЫЕ!AS1444+ДАННЫЕ!AT1444&gt;0,1,0)&amp;IF(OR(T1444=2,ДАННЫЕ!AD1444=2,ДАННЫЕ!AE1444=2,ДАННЫЕ!AF1444=2,ДАННЫЕ!AG1444=2,ДАННЫЕ!AH1444=2,ДАННЫЕ!$AL1444=2,ДАННЫЕ!AI1444=2,ДАННЫЕ!AJ1444=2,ДАННЫЕ!AK1444=2,ДАННЫЕ!AP1444=2,ДАННЫЕ!AQ1444=2,ДАННЫЕ!AR1444=2,ДАННЫЕ!$AM1444=2,ДАННЫЕ!$AN1444=2,ДАННЫЕ!AS1444=2,ДАННЫЕ!AT1444=2),2,0)&amp;"t"&amp;IF(T1444&gt;0,"1"&amp;T1444,"00")&amp;"f"&amp;IF(ДАННЫЕ!$AC1444,"1"&amp;ДАННЫЕ!$AC1444,"00")&amp;"b"&amp;IF(ДАННЫЕ!$AD1444,"1"&amp;ДАННЫЕ!$AD1444,"00")&amp;"g"&amp;IF(ДАННЫЕ!$AF1444,"1"&amp;ДАННЫЕ!$AF1444,"00")&amp;"c"&amp;IF(ДАННЫЕ!$AG1444,"1"&amp;ДАННЫЕ!$AG1444,"00")&amp;"i"&amp;IF(ДАННЫЕ!$AH1444,"1"&amp;ДАННЫЕ!$AH1444,"00")&amp;"r"&amp;IF(ДАННЫЕ!$AL1444,"1"&amp;ДАННЫЕ!$AL1444,"00")&amp;"m"&amp;IF(ДАННЫЕ!$AI1444,"1"&amp;ДАННЫЕ!$AI1444,"00")&amp;"hS"&amp;IF(ДАННЫЕ!$AJ1444,"1"&amp;ДАННЫЕ!$AJ1444,"00")&amp;"hZ"&amp;IF(ДАННЫЕ!$AK1444,"1"&amp;ДАННЫЕ!$AK1444,"00")&amp;"p"&amp;IF(ДАННЫЕ!$AP1444,"1"&amp;ДАННЫЕ!$AP1444,"00")&amp;"k"&amp;IF(ДАННЫЕ!$AQ1444,"1"&amp;ДАННЫЕ!$AQ1444,"00")&amp;"z"&amp;IF(ДАННЫЕ!$AR1444,"1"&amp;ДАННЫЕ!$AR1444,"00")&amp;"j"&amp;IF(ДАННЫЕ!$AM1444,"1"&amp;ДАННЫЕ!$AM1444,"00")&amp;"n"&amp;IF(ДАННЫЕ!$AN1444,"1"&amp;ДАННЫЕ!$AN1444,"00")&amp;"E"&amp;ДАННЫЕ!BI1444&amp;"L"&amp;ДАННЫЕ!AO1444&amp;"h"&amp;IF(ДАННЫЕ!$AU1444&gt;0,1,0)&amp;"v"&amp;IF(ДАННЫЕ!$AW1444&gt;0,1,0)&amp;"a"&amp;IF(ДАННЫЕ!$AS1444,"1"&amp;ДАННЫЕ!$AS1444,"00")&amp;"s"&amp;IF(ДАННЫЕ!$AT1444,"1"&amp;ДАННЫЕ!$AT1444,"00")&amp;"u"&amp;IF(ДАННЫЕ!$CJ1444&gt;0,1,0)&amp;"y"&amp;B1444&amp;"d"&amp;H1444&amp;"e"&amp;F1444&amp;G1444</f>
        <v>x0w00t00f00b00g00c00i00r00m00hS00hZ00p00k00z00j00n00ELh0v0a00s00u0y0de</v>
      </c>
      <c r="L1444" s="28" t="str">
        <f ca="1">ДАННЫЕ!$I1444&amp;"VN"&amp;IF(ДАННЫЕ!AW1444&gt;0,11,10)&amp;"CD"&amp;IF(ДАННЫЕ!BF1444&gt;500,16,IF(ДАННЫЕ!BF1444&gt;350,15,IF(ДАННЫЕ!BF1444&gt;=200,14,IF(ДАННЫЕ!BF1444&gt;=100,13,IF(ДАННЫЕ!BF1444&gt;=50,12,IF(ДАННЫЕ!BF1444&gt;0,11,10))))))&amp;"AR"&amp;IF(ДАННЫЕ!BX1444&gt;0,1,0)&amp;"GD"&amp;B1444&amp;"VV"&amp;IF(E1444&gt;=5,IF(E1444&lt;18,1,0),0)</f>
        <v>VN10CD10AR0GD0VV0</v>
      </c>
      <c r="M1444" s="28" t="str">
        <f>ДАННЫЕ!$I1444&amp;"b"&amp;ДАННЫЕ!$BI1444&amp;"r"&amp;ДАННЫЕ!$BJ1444&amp;"CD"&amp;IF(ДАННЫЕ!BF1444&gt;0,IF(ДАННЫЕ!BF1444&lt;200,1,IF(ДАННЫЕ!BF1444&lt;350,2,3)),0)&amp;"h"&amp;IF(ДАННЫЕ!$BK1444+ДАННЫЕ!$BL1444+ДАННЫЕ!$BM1444&gt;0,1,0)&amp;"x"&amp;ДАННЫЕ!$BK1444&amp;"y"&amp;ДАННЫЕ!$BL1444&amp;"z"&amp;ДАННЫЕ!$BM1444&amp;"c"&amp;IF(ДАННЫЕ!$BK1444+ДАННЫЕ!$BL1444+ДАННЫЕ!$BM1444=3,1,0)&amp;"a"&amp;IF(ДАННЫЕ!$BQ1444+ДАННЫЕ!$BR1444&gt;0,1,0)&amp;"d"&amp;ДАННЫЕ!$BQ1444&amp;"v"&amp;ДАННЫЕ!$BR1444&amp;"p"&amp;ДАННЫЕ!$BS1444&amp;"n"&amp;ДАННЫЕ!$BU1444&amp;"t"&amp;ДАННЫЕ!$BV1444&amp;"o"&amp;ДАННЫЕ!$BT1444&amp;"l"&amp;IF(ДАННЫЕ!$BN1444&gt;0,1,0)&amp;ДАННЫЕ!$BN1444&amp;"g"&amp;ДАННЫЕ!$BO1444&amp;"s"&amp;ДАННЫЕ!$BP1444&amp;"DZ"&amp;IF(ДАННЫЕ!B1444-ДАННЫЕ!G1444 &lt; 60,IF(ДАННЫЕ!B1444-ДАННЫЕ!G1444 &gt;= 0,1,0),0)&amp;"u"&amp;IF(ДАННЫЕ!$CJ1444&gt;0,1,0)</f>
        <v>brCD0h0xyzc0a0dvpntol0gsDZ1u0</v>
      </c>
      <c r="N1444" s="28" t="str">
        <f ca="1">ДАННЫЕ!$F1444&amp;ДАННЫЕ!$I1444&amp;"g"&amp;B1444&amp;"cf"&amp;D1444&amp;"a"&amp;IF(ДАННЫЕ!$BX1444&gt;0,1,0)&amp;IF(ДАННЫЕ!$BF1444&gt;500,1,IF(ДАННЫЕ!$BF1444&gt;350,2,IF(ДАННЫЕ!$BF1444&gt;=200,3,IF(ДАННЫЕ!$BF1444&gt;=100,4,IF(ДАННЫЕ!$BF1444&gt;=50,5,IF(ДАННЫЕ!$BF1444&lt;50,6,0))))))&amp;"AR"&amp;IF(DATEDIF(ДАННЫЕ!$BX1444,ДАННЫЕ!$F$1,"y")&gt;1,1,0)&amp;"VG"&amp;IF(ДАННЫЕ!$BH1444="0",1,0)&amp;"o"&amp;IF(T1444+ДАННЫЕ!$AF1444+ДАННЫЕ!$AG1444+ДАННЫЕ!$AH1444+ДАННЫЕ!$AI1444+ДАННЫЕ!$AJ1444+ДАННЫЕ!$AP1444+ДАННЫЕ!$AQ1444+ДАННЫЕ!$AR1444+ДАННЫЕ!$AU1444+ДАННЫЕ!$AW1444+ДАННЫЕ!$AS1444+ДАННЫЕ!$AT1444&gt;0,1,0)&amp;"x"&amp;ДАННЫЕ!$AG1444&amp;"p"&amp;IF(ДАННЫЕ!$BY1444&gt;0,1,0)&amp;"v"&amp;IF(ДАННЫЕ!$BZ1444&gt;0,1,0)&amp;"n"&amp;ДАННЫЕ!$CA1444&amp;"t"&amp;ДАННЫЕ!$AY1444&amp;"k"&amp;ДАННЫЕ!$CB1444&amp;"q"&amp;ДАННЫЕ!$CC1444&amp;"w"&amp;ДАННЫЕ!$CD1444&amp;"e"&amp;ДАННЫЕ!$CE1444&amp;"m"&amp;ДАННЫЕ!$CF1444&amp;"c"&amp;ДАННЫЕ!$CG1444&amp;"z"&amp;ДАННЫЕ!$CH1444&amp;"d"&amp;IF(H1444=4,1,0)&amp;"s"&amp;IF(ДАННЫЕ!$J1444=1,0,1)&amp;"u"&amp;IF(ДАННЫЕ!$CJ1444&gt;0,1,0)</f>
        <v>g0cf0a06AR1VG0o0xp0v0ntkqwemczd0s1u0</v>
      </c>
      <c r="O1444" s="28" t="str">
        <f>ДАННЫЕ!$I1444&amp;"g"&amp;B1444&amp;A1444&amp;"f"&amp;P1444&amp;"c"&amp;IF(ДАННЫЕ!$U1444&gt;0,1,0)&amp;"s"&amp;IF(ДАННЫЕ!$Q1444&gt;0,IF(YEAR(ДАННЫЕ!$F$1)=YEAR(ДАННЫЕ!$Q1444),IF(MONTH(ДАННЫЕ!$F$1)=MONTH(ДАННЫЕ!$Q1444),111,11),1),0)&amp;"i"&amp;IF(ДАННЫЕ!$R1444+ДАННЫЕ!$S1444+ДАННЫЕ!$T1444=0,0,1)&amp;"h"&amp;IF(ДАННЫЕ!$P1444&gt;0,1,0)&amp;"p"&amp;IF(ДАННЫЕ!$CI1444&gt;0,IF(YEAR(ДАННЫЕ!$F$1)=YEAR(ДАННЫЕ!$CI1444),IF(MONTH(ДАННЫЕ!$F$1)=MONTH(ДАННЫЕ!$CI1444),111,11),1),0)&amp;"d"&amp;IF(ДАННЫЕ!$CJ1444&gt;0,IF(YEAR(ДАННЫЕ!$F$1)=YEAR(ДАННЫЕ!$CJ1444),IF(MONTH(ДАННЫЕ!$F$1)=MONTH(ДАННЫЕ!$CJ1444),111,11),1),0)&amp;"o"&amp;IF(ДАННЫЕ!$CK1444&gt;0,IF(MONTH(ДАННЫЕ!$F$1)=MONTH(ДАННЫЕ!$CK1444),111,11),0)&amp;"v"&amp;IF(ДАННЫЕ!$BE1444&gt;0,IF(MONTH(ДАННЫЕ!$F$1)=MONTH(ДАННЫЕ!$BE1444),111,11),0)</f>
        <v>g00f0c0s0i0h0p0d0o0v0</v>
      </c>
      <c r="P1444" s="15">
        <f t="shared" si="68"/>
        <v>0</v>
      </c>
      <c r="Q1444" s="15">
        <f>IF(ДАННЫЕ!$F$1&gt;ДАННЫЕ!$N1444,IF(YEAR(ДАННЫЕ!$F$1)=YEAR(ДАННЫЕ!M1444),1,0),0)</f>
        <v>0</v>
      </c>
      <c r="R1444" s="15">
        <f>IF(ДАННЫЕ!$F$1&gt;ДАННЫЕ!$N1444,IF(YEAR(ДАННЫЕ!$F$1)=YEAR(ДАННЫЕ!N1444),1,0),0)</f>
        <v>0</v>
      </c>
      <c r="S1444" s="15">
        <f>IF(ДАННЫЕ!$AA1444="2А",1,IF(ДАННЫЕ!$AA1444="2Б",2,IF(ДАННЫЕ!$AA1444="2В",3,IF(ДАННЫЕ!$AA1444=3,4,IF(ДАННЫЕ!$AA1444="4А",5,IF(ДАННЫЕ!$AA1444="4Б",6,IF(ДАННЫЕ!$AA1444="4В",7,IF(ДАННЫЕ!$AA1444=5,8,0))))))))</f>
        <v>0</v>
      </c>
      <c r="T1444" s="15">
        <f>IF(OR(ДАННЫЕ!$AC1444=2,ДАННЫЕ!$AD1444=2,ДАННЫЕ!$AE1444=2),2,IF(OR(ДАННЫЕ!$AC1444=1,ДАННЫЕ!$AD1444=1,ДАННЫЕ!$AE1444=1),1,0))</f>
        <v>0</v>
      </c>
    </row>
    <row r="1445" spans="1:20" x14ac:dyDescent="0.2">
      <c r="A1445" s="78">
        <f>IF(B1445&gt;0,IF(MONTH(ДАННЫЕ!$F$1)=MONTH(ДАННЫЕ!$B1445),1,0),0)</f>
        <v>0</v>
      </c>
      <c r="B1445" s="14">
        <f>IF(ДАННЫЕ!$B1445&gt;0,IF(YEAR(ДАННЫЕ!$F$1)=YEAR(ДАННЫЕ!$B1445),1,0),0)</f>
        <v>0</v>
      </c>
      <c r="C1445" s="14">
        <f>IF(ДАННЫЕ!$CM1445&gt;0,IF(YEAR(ДАННЫЕ!$F$1)=YEAR(ДАННЫЕ!$CM1445),1,0),0)</f>
        <v>0</v>
      </c>
      <c r="D1445" s="14">
        <f>IF(ДАННЫЕ!$CJ1445&gt;0,IF(ДАННЫЕ!$CL1445&gt;ДАННЫЕ!$F$1,1,IF(ДАННЫЕ!$CL1445&gt;0,0,1)),0)</f>
        <v>0</v>
      </c>
      <c r="E1445" s="43" t="str">
        <f ca="1">IF(ДАННЫЕ!$F$1&gt;0,IF(ДАННЫЕ!$G1445&gt;0,DATEDIF(ДАННЫЕ!$G1445,ДАННЫЕ!$F$1,"y"),""),IF(ДАННЫЕ!$G1445&gt;0,DATEDIF(ДАННЫЕ!$G1445,TODAY(),"y"),""))</f>
        <v/>
      </c>
      <c r="F1445" s="43" t="str">
        <f xml:space="preserve"> IF(ДАННЫЕ!$F1445="М",IF(E1445&gt;=18,IF(E1445&lt;60,1,""),""),"")&amp;IF(ДАННЫЕ!$F1445="Ж",IF(E1445&gt;=18,IF(E1445&lt;55,1,""),""),"")</f>
        <v/>
      </c>
      <c r="G1445" s="43" t="str">
        <f xml:space="preserve"> IF(ДАННЫЕ!$F1445="М",IF(E1445&gt;=60,2,""),"")&amp;IF(ДАННЫЕ!$F1445="Ж",IF(E1445&gt;=55,2,""),"")</f>
        <v/>
      </c>
      <c r="H1445" s="43" t="str">
        <f t="shared" ca="1" si="66"/>
        <v/>
      </c>
      <c r="I1445" s="43" t="str">
        <f t="shared" ca="1" si="67"/>
        <v>03</v>
      </c>
      <c r="J1445" s="28" t="str">
        <f ca="1">ДАННЫЕ!$F1445&amp;H1445&amp;I1445&amp;ДАННЫЕ!$I1445&amp;"m"&amp;IF(ДАННЫЕ!$I1445&gt;0,IF(ДАННЫЕ!$J1445&gt;0,0,1),"")&amp;"f"&amp;IF(ДАННЫЕ!$R1445&gt;0,IF(YEAR(ДАННЫЕ!$F$1)=YEAR(ДАННЫЕ!$R1445),1,0),0)&amp;"z"&amp;ДАННЫЕ!$R1445&amp;"p"&amp;ДАННЫЕ!$S1445&amp;"i"&amp;ДАННЫЕ!$T1445&amp;"h"&amp;ДАННЫЕ!$K1445&amp;"be"&amp;ДАННЫЕ!$BI1445&amp;"CD"&amp;IF(ДАННЫЕ!BF1445&gt;500,4,IF(ДАННЫЕ!BF1445&gt;350,3,IF(ДАННЫЕ!BF1445&gt;200,2,IF(ДАННЫЕ!BF1445&gt;0,1,0))))&amp;"g"&amp;B1445&amp;"d"&amp;H1445&amp;"l"&amp;ДАННЫЕ!AT1445&amp;"a"&amp;ДАННЫЕ!$V1445&amp;"v"&amp;R1445&amp;"k"&amp;ДАННЫЕ!$U1445&amp;"s"&amp;ДАННЫЕ!$Y1445&amp;"t"&amp;ДАННЫЕ!$X1445&amp;"b"&amp;IF(ДАННЫЕ!$Q1445&gt;1,1,0)&amp;"PP"&amp;ДАННЫЕ!Z1445&amp;"c"&amp;S1445&amp;"x"&amp;IF(ДАННЫЕ!$BY1445&gt;0,IF(YEAR(ДАННЫЕ!$F$1)=YEAR(ДАННЫЕ!$BY1445),1,0),0)&amp;"n"&amp;IF(ДАННЫЕ!$BZ1445&gt;0,IF(YEAR(ДАННЫЕ!$F$1)=YEAR(ДАННЫЕ!$BZ1445),1,0),0)&amp;"u"&amp;D1445&amp;"z"&amp;IF(ДАННЫЕ!$CL1445&gt;0,IF(YEAR(ДАННЫЕ!$F$1)&gt;YEAR(ДАННЫЕ!$CL1445),11,12),0)</f>
        <v>03mf0zpihbeCD0g0dlav0kstb0PPc0x0n0u0z0</v>
      </c>
      <c r="K1445" s="28" t="str">
        <f ca="1">ДАННЫЕ!$I1445&amp;"x"&amp;B1445&amp;"w"&amp;IF(T1445+ДАННЫЕ!AD1445+ДАННЫЕ!AE1445+ДАННЫЕ!AF1445+ДАННЫЕ!AG1445+ДАННЫЕ!AH1445+ДАННЫЕ!$AL1445+ДАННЫЕ!AI1445+ДАННЫЕ!AJ1445+ДАННЫЕ!AK1445+ДАННЫЕ!AP1445+ДАННЫЕ!AQ1445+ДАННЫЕ!AR1445+ДАННЫЕ!$AM1445+ДАННЫЕ!$AN1445+ДАННЫЕ!AS1445+ДАННЫЕ!AT1445&gt;0,1,0)&amp;IF(OR(T1445=2,ДАННЫЕ!AD1445=2,ДАННЫЕ!AE1445=2,ДАННЫЕ!AF1445=2,ДАННЫЕ!AG1445=2,ДАННЫЕ!AH1445=2,ДАННЫЕ!$AL1445=2,ДАННЫЕ!AI1445=2,ДАННЫЕ!AJ1445=2,ДАННЫЕ!AK1445=2,ДАННЫЕ!AP1445=2,ДАННЫЕ!AQ1445=2,ДАННЫЕ!AR1445=2,ДАННЫЕ!$AM1445=2,ДАННЫЕ!$AN1445=2,ДАННЫЕ!AS1445=2,ДАННЫЕ!AT1445=2),2,0)&amp;"t"&amp;IF(T1445&gt;0,"1"&amp;T1445,"00")&amp;"f"&amp;IF(ДАННЫЕ!$AC1445,"1"&amp;ДАННЫЕ!$AC1445,"00")&amp;"b"&amp;IF(ДАННЫЕ!$AD1445,"1"&amp;ДАННЫЕ!$AD1445,"00")&amp;"g"&amp;IF(ДАННЫЕ!$AF1445,"1"&amp;ДАННЫЕ!$AF1445,"00")&amp;"c"&amp;IF(ДАННЫЕ!$AG1445,"1"&amp;ДАННЫЕ!$AG1445,"00")&amp;"i"&amp;IF(ДАННЫЕ!$AH1445,"1"&amp;ДАННЫЕ!$AH1445,"00")&amp;"r"&amp;IF(ДАННЫЕ!$AL1445,"1"&amp;ДАННЫЕ!$AL1445,"00")&amp;"m"&amp;IF(ДАННЫЕ!$AI1445,"1"&amp;ДАННЫЕ!$AI1445,"00")&amp;"hS"&amp;IF(ДАННЫЕ!$AJ1445,"1"&amp;ДАННЫЕ!$AJ1445,"00")&amp;"hZ"&amp;IF(ДАННЫЕ!$AK1445,"1"&amp;ДАННЫЕ!$AK1445,"00")&amp;"p"&amp;IF(ДАННЫЕ!$AP1445,"1"&amp;ДАННЫЕ!$AP1445,"00")&amp;"k"&amp;IF(ДАННЫЕ!$AQ1445,"1"&amp;ДАННЫЕ!$AQ1445,"00")&amp;"z"&amp;IF(ДАННЫЕ!$AR1445,"1"&amp;ДАННЫЕ!$AR1445,"00")&amp;"j"&amp;IF(ДАННЫЕ!$AM1445,"1"&amp;ДАННЫЕ!$AM1445,"00")&amp;"n"&amp;IF(ДАННЫЕ!$AN1445,"1"&amp;ДАННЫЕ!$AN1445,"00")&amp;"E"&amp;ДАННЫЕ!BI1445&amp;"L"&amp;ДАННЫЕ!AO1445&amp;"h"&amp;IF(ДАННЫЕ!$AU1445&gt;0,1,0)&amp;"v"&amp;IF(ДАННЫЕ!$AW1445&gt;0,1,0)&amp;"a"&amp;IF(ДАННЫЕ!$AS1445,"1"&amp;ДАННЫЕ!$AS1445,"00")&amp;"s"&amp;IF(ДАННЫЕ!$AT1445,"1"&amp;ДАННЫЕ!$AT1445,"00")&amp;"u"&amp;IF(ДАННЫЕ!$CJ1445&gt;0,1,0)&amp;"y"&amp;B1445&amp;"d"&amp;H1445&amp;"e"&amp;F1445&amp;G1445</f>
        <v>x0w00t00f00b00g00c00i00r00m00hS00hZ00p00k00z00j00n00ELh0v0a00s00u0y0de</v>
      </c>
      <c r="L1445" s="28" t="str">
        <f ca="1">ДАННЫЕ!$I1445&amp;"VN"&amp;IF(ДАННЫЕ!AW1445&gt;0,11,10)&amp;"CD"&amp;IF(ДАННЫЕ!BF1445&gt;500,16,IF(ДАННЫЕ!BF1445&gt;350,15,IF(ДАННЫЕ!BF1445&gt;=200,14,IF(ДАННЫЕ!BF1445&gt;=100,13,IF(ДАННЫЕ!BF1445&gt;=50,12,IF(ДАННЫЕ!BF1445&gt;0,11,10))))))&amp;"AR"&amp;IF(ДАННЫЕ!BX1445&gt;0,1,0)&amp;"GD"&amp;B1445&amp;"VV"&amp;IF(E1445&gt;=5,IF(E1445&lt;18,1,0),0)</f>
        <v>VN10CD10AR0GD0VV0</v>
      </c>
      <c r="M1445" s="28" t="str">
        <f>ДАННЫЕ!$I1445&amp;"b"&amp;ДАННЫЕ!$BI1445&amp;"r"&amp;ДАННЫЕ!$BJ1445&amp;"CD"&amp;IF(ДАННЫЕ!BF1445&gt;0,IF(ДАННЫЕ!BF1445&lt;200,1,IF(ДАННЫЕ!BF1445&lt;350,2,3)),0)&amp;"h"&amp;IF(ДАННЫЕ!$BK1445+ДАННЫЕ!$BL1445+ДАННЫЕ!$BM1445&gt;0,1,0)&amp;"x"&amp;ДАННЫЕ!$BK1445&amp;"y"&amp;ДАННЫЕ!$BL1445&amp;"z"&amp;ДАННЫЕ!$BM1445&amp;"c"&amp;IF(ДАННЫЕ!$BK1445+ДАННЫЕ!$BL1445+ДАННЫЕ!$BM1445=3,1,0)&amp;"a"&amp;IF(ДАННЫЕ!$BQ1445+ДАННЫЕ!$BR1445&gt;0,1,0)&amp;"d"&amp;ДАННЫЕ!$BQ1445&amp;"v"&amp;ДАННЫЕ!$BR1445&amp;"p"&amp;ДАННЫЕ!$BS1445&amp;"n"&amp;ДАННЫЕ!$BU1445&amp;"t"&amp;ДАННЫЕ!$BV1445&amp;"o"&amp;ДАННЫЕ!$BT1445&amp;"l"&amp;IF(ДАННЫЕ!$BN1445&gt;0,1,0)&amp;ДАННЫЕ!$BN1445&amp;"g"&amp;ДАННЫЕ!$BO1445&amp;"s"&amp;ДАННЫЕ!$BP1445&amp;"DZ"&amp;IF(ДАННЫЕ!B1445-ДАННЫЕ!G1445 &lt; 60,IF(ДАННЫЕ!B1445-ДАННЫЕ!G1445 &gt;= 0,1,0),0)&amp;"u"&amp;IF(ДАННЫЕ!$CJ1445&gt;0,1,0)</f>
        <v>brCD0h0xyzc0a0dvpntol0gsDZ1u0</v>
      </c>
      <c r="N1445" s="28" t="str">
        <f ca="1">ДАННЫЕ!$F1445&amp;ДАННЫЕ!$I1445&amp;"g"&amp;B1445&amp;"cf"&amp;D1445&amp;"a"&amp;IF(ДАННЫЕ!$BX1445&gt;0,1,0)&amp;IF(ДАННЫЕ!$BF1445&gt;500,1,IF(ДАННЫЕ!$BF1445&gt;350,2,IF(ДАННЫЕ!$BF1445&gt;=200,3,IF(ДАННЫЕ!$BF1445&gt;=100,4,IF(ДАННЫЕ!$BF1445&gt;=50,5,IF(ДАННЫЕ!$BF1445&lt;50,6,0))))))&amp;"AR"&amp;IF(DATEDIF(ДАННЫЕ!$BX1445,ДАННЫЕ!$F$1,"y")&gt;1,1,0)&amp;"VG"&amp;IF(ДАННЫЕ!$BH1445="0",1,0)&amp;"o"&amp;IF(T1445+ДАННЫЕ!$AF1445+ДАННЫЕ!$AG1445+ДАННЫЕ!$AH1445+ДАННЫЕ!$AI1445+ДАННЫЕ!$AJ1445+ДАННЫЕ!$AP1445+ДАННЫЕ!$AQ1445+ДАННЫЕ!$AR1445+ДАННЫЕ!$AU1445+ДАННЫЕ!$AW1445+ДАННЫЕ!$AS1445+ДАННЫЕ!$AT1445&gt;0,1,0)&amp;"x"&amp;ДАННЫЕ!$AG1445&amp;"p"&amp;IF(ДАННЫЕ!$BY1445&gt;0,1,0)&amp;"v"&amp;IF(ДАННЫЕ!$BZ1445&gt;0,1,0)&amp;"n"&amp;ДАННЫЕ!$CA1445&amp;"t"&amp;ДАННЫЕ!$AY1445&amp;"k"&amp;ДАННЫЕ!$CB1445&amp;"q"&amp;ДАННЫЕ!$CC1445&amp;"w"&amp;ДАННЫЕ!$CD1445&amp;"e"&amp;ДАННЫЕ!$CE1445&amp;"m"&amp;ДАННЫЕ!$CF1445&amp;"c"&amp;ДАННЫЕ!$CG1445&amp;"z"&amp;ДАННЫЕ!$CH1445&amp;"d"&amp;IF(H1445=4,1,0)&amp;"s"&amp;IF(ДАННЫЕ!$J1445=1,0,1)&amp;"u"&amp;IF(ДАННЫЕ!$CJ1445&gt;0,1,0)</f>
        <v>g0cf0a06AR1VG0o0xp0v0ntkqwemczd0s1u0</v>
      </c>
      <c r="O1445" s="28" t="str">
        <f>ДАННЫЕ!$I1445&amp;"g"&amp;B1445&amp;A1445&amp;"f"&amp;P1445&amp;"c"&amp;IF(ДАННЫЕ!$U1445&gt;0,1,0)&amp;"s"&amp;IF(ДАННЫЕ!$Q1445&gt;0,IF(YEAR(ДАННЫЕ!$F$1)=YEAR(ДАННЫЕ!$Q1445),IF(MONTH(ДАННЫЕ!$F$1)=MONTH(ДАННЫЕ!$Q1445),111,11),1),0)&amp;"i"&amp;IF(ДАННЫЕ!$R1445+ДАННЫЕ!$S1445+ДАННЫЕ!$T1445=0,0,1)&amp;"h"&amp;IF(ДАННЫЕ!$P1445&gt;0,1,0)&amp;"p"&amp;IF(ДАННЫЕ!$CI1445&gt;0,IF(YEAR(ДАННЫЕ!$F$1)=YEAR(ДАННЫЕ!$CI1445),IF(MONTH(ДАННЫЕ!$F$1)=MONTH(ДАННЫЕ!$CI1445),111,11),1),0)&amp;"d"&amp;IF(ДАННЫЕ!$CJ1445&gt;0,IF(YEAR(ДАННЫЕ!$F$1)=YEAR(ДАННЫЕ!$CJ1445),IF(MONTH(ДАННЫЕ!$F$1)=MONTH(ДАННЫЕ!$CJ1445),111,11),1),0)&amp;"o"&amp;IF(ДАННЫЕ!$CK1445&gt;0,IF(MONTH(ДАННЫЕ!$F$1)=MONTH(ДАННЫЕ!$CK1445),111,11),0)&amp;"v"&amp;IF(ДАННЫЕ!$BE1445&gt;0,IF(MONTH(ДАННЫЕ!$F$1)=MONTH(ДАННЫЕ!$BE1445),111,11),0)</f>
        <v>g00f0c0s0i0h0p0d0o0v0</v>
      </c>
      <c r="P1445" s="15">
        <f t="shared" si="68"/>
        <v>0</v>
      </c>
      <c r="Q1445" s="15">
        <f>IF(ДАННЫЕ!$F$1&gt;ДАННЫЕ!$N1445,IF(YEAR(ДАННЫЕ!$F$1)=YEAR(ДАННЫЕ!M1445),1,0),0)</f>
        <v>0</v>
      </c>
      <c r="R1445" s="15">
        <f>IF(ДАННЫЕ!$F$1&gt;ДАННЫЕ!$N1445,IF(YEAR(ДАННЫЕ!$F$1)=YEAR(ДАННЫЕ!N1445),1,0),0)</f>
        <v>0</v>
      </c>
      <c r="S1445" s="15">
        <f>IF(ДАННЫЕ!$AA1445="2А",1,IF(ДАННЫЕ!$AA1445="2Б",2,IF(ДАННЫЕ!$AA1445="2В",3,IF(ДАННЫЕ!$AA1445=3,4,IF(ДАННЫЕ!$AA1445="4А",5,IF(ДАННЫЕ!$AA1445="4Б",6,IF(ДАННЫЕ!$AA1445="4В",7,IF(ДАННЫЕ!$AA1445=5,8,0))))))))</f>
        <v>0</v>
      </c>
      <c r="T1445" s="15">
        <f>IF(OR(ДАННЫЕ!$AC1445=2,ДАННЫЕ!$AD1445=2,ДАННЫЕ!$AE1445=2),2,IF(OR(ДАННЫЕ!$AC1445=1,ДАННЫЕ!$AD1445=1,ДАННЫЕ!$AE1445=1),1,0))</f>
        <v>0</v>
      </c>
    </row>
    <row r="1446" spans="1:20" x14ac:dyDescent="0.2">
      <c r="A1446" s="78">
        <f>IF(B1446&gt;0,IF(MONTH(ДАННЫЕ!$F$1)=MONTH(ДАННЫЕ!$B1446),1,0),0)</f>
        <v>0</v>
      </c>
      <c r="B1446" s="14">
        <f>IF(ДАННЫЕ!$B1446&gt;0,IF(YEAR(ДАННЫЕ!$F$1)=YEAR(ДАННЫЕ!$B1446),1,0),0)</f>
        <v>0</v>
      </c>
      <c r="C1446" s="14">
        <f>IF(ДАННЫЕ!$CM1446&gt;0,IF(YEAR(ДАННЫЕ!$F$1)=YEAR(ДАННЫЕ!$CM1446),1,0),0)</f>
        <v>0</v>
      </c>
      <c r="D1446" s="14">
        <f>IF(ДАННЫЕ!$CJ1446&gt;0,IF(ДАННЫЕ!$CL1446&gt;ДАННЫЕ!$F$1,1,IF(ДАННЫЕ!$CL1446&gt;0,0,1)),0)</f>
        <v>0</v>
      </c>
      <c r="E1446" s="43" t="str">
        <f ca="1">IF(ДАННЫЕ!$F$1&gt;0,IF(ДАННЫЕ!$G1446&gt;0,DATEDIF(ДАННЫЕ!$G1446,ДАННЫЕ!$F$1,"y"),""),IF(ДАННЫЕ!$G1446&gt;0,DATEDIF(ДАННЫЕ!$G1446,TODAY(),"y"),""))</f>
        <v/>
      </c>
      <c r="F1446" s="43" t="str">
        <f xml:space="preserve"> IF(ДАННЫЕ!$F1446="М",IF(E1446&gt;=18,IF(E1446&lt;60,1,""),""),"")&amp;IF(ДАННЫЕ!$F1446="Ж",IF(E1446&gt;=18,IF(E1446&lt;55,1,""),""),"")</f>
        <v/>
      </c>
      <c r="G1446" s="43" t="str">
        <f xml:space="preserve"> IF(ДАННЫЕ!$F1446="М",IF(E1446&gt;=60,2,""),"")&amp;IF(ДАННЫЕ!$F1446="Ж",IF(E1446&gt;=55,2,""),"")</f>
        <v/>
      </c>
      <c r="H1446" s="43" t="str">
        <f t="shared" ca="1" si="66"/>
        <v/>
      </c>
      <c r="I1446" s="43" t="str">
        <f t="shared" ca="1" si="67"/>
        <v>03</v>
      </c>
      <c r="J1446" s="28" t="str">
        <f ca="1">ДАННЫЕ!$F1446&amp;H1446&amp;I1446&amp;ДАННЫЕ!$I1446&amp;"m"&amp;IF(ДАННЫЕ!$I1446&gt;0,IF(ДАННЫЕ!$J1446&gt;0,0,1),"")&amp;"f"&amp;IF(ДАННЫЕ!$R1446&gt;0,IF(YEAR(ДАННЫЕ!$F$1)=YEAR(ДАННЫЕ!$R1446),1,0),0)&amp;"z"&amp;ДАННЫЕ!$R1446&amp;"p"&amp;ДАННЫЕ!$S1446&amp;"i"&amp;ДАННЫЕ!$T1446&amp;"h"&amp;ДАННЫЕ!$K1446&amp;"be"&amp;ДАННЫЕ!$BI1446&amp;"CD"&amp;IF(ДАННЫЕ!BF1446&gt;500,4,IF(ДАННЫЕ!BF1446&gt;350,3,IF(ДАННЫЕ!BF1446&gt;200,2,IF(ДАННЫЕ!BF1446&gt;0,1,0))))&amp;"g"&amp;B1446&amp;"d"&amp;H1446&amp;"l"&amp;ДАННЫЕ!AT1446&amp;"a"&amp;ДАННЫЕ!$V1446&amp;"v"&amp;R1446&amp;"k"&amp;ДАННЫЕ!$U1446&amp;"s"&amp;ДАННЫЕ!$Y1446&amp;"t"&amp;ДАННЫЕ!$X1446&amp;"b"&amp;IF(ДАННЫЕ!$Q1446&gt;1,1,0)&amp;"PP"&amp;ДАННЫЕ!Z1446&amp;"c"&amp;S1446&amp;"x"&amp;IF(ДАННЫЕ!$BY1446&gt;0,IF(YEAR(ДАННЫЕ!$F$1)=YEAR(ДАННЫЕ!$BY1446),1,0),0)&amp;"n"&amp;IF(ДАННЫЕ!$BZ1446&gt;0,IF(YEAR(ДАННЫЕ!$F$1)=YEAR(ДАННЫЕ!$BZ1446),1,0),0)&amp;"u"&amp;D1446&amp;"z"&amp;IF(ДАННЫЕ!$CL1446&gt;0,IF(YEAR(ДАННЫЕ!$F$1)&gt;YEAR(ДАННЫЕ!$CL1446),11,12),0)</f>
        <v>03mf0zpihbeCD0g0dlav0kstb0PPc0x0n0u0z0</v>
      </c>
      <c r="K1446" s="28" t="str">
        <f ca="1">ДАННЫЕ!$I1446&amp;"x"&amp;B1446&amp;"w"&amp;IF(T1446+ДАННЫЕ!AD1446+ДАННЫЕ!AE1446+ДАННЫЕ!AF1446+ДАННЫЕ!AG1446+ДАННЫЕ!AH1446+ДАННЫЕ!$AL1446+ДАННЫЕ!AI1446+ДАННЫЕ!AJ1446+ДАННЫЕ!AK1446+ДАННЫЕ!AP1446+ДАННЫЕ!AQ1446+ДАННЫЕ!AR1446+ДАННЫЕ!$AM1446+ДАННЫЕ!$AN1446+ДАННЫЕ!AS1446+ДАННЫЕ!AT1446&gt;0,1,0)&amp;IF(OR(T1446=2,ДАННЫЕ!AD1446=2,ДАННЫЕ!AE1446=2,ДАННЫЕ!AF1446=2,ДАННЫЕ!AG1446=2,ДАННЫЕ!AH1446=2,ДАННЫЕ!$AL1446=2,ДАННЫЕ!AI1446=2,ДАННЫЕ!AJ1446=2,ДАННЫЕ!AK1446=2,ДАННЫЕ!AP1446=2,ДАННЫЕ!AQ1446=2,ДАННЫЕ!AR1446=2,ДАННЫЕ!$AM1446=2,ДАННЫЕ!$AN1446=2,ДАННЫЕ!AS1446=2,ДАННЫЕ!AT1446=2),2,0)&amp;"t"&amp;IF(T1446&gt;0,"1"&amp;T1446,"00")&amp;"f"&amp;IF(ДАННЫЕ!$AC1446,"1"&amp;ДАННЫЕ!$AC1446,"00")&amp;"b"&amp;IF(ДАННЫЕ!$AD1446,"1"&amp;ДАННЫЕ!$AD1446,"00")&amp;"g"&amp;IF(ДАННЫЕ!$AF1446,"1"&amp;ДАННЫЕ!$AF1446,"00")&amp;"c"&amp;IF(ДАННЫЕ!$AG1446,"1"&amp;ДАННЫЕ!$AG1446,"00")&amp;"i"&amp;IF(ДАННЫЕ!$AH1446,"1"&amp;ДАННЫЕ!$AH1446,"00")&amp;"r"&amp;IF(ДАННЫЕ!$AL1446,"1"&amp;ДАННЫЕ!$AL1446,"00")&amp;"m"&amp;IF(ДАННЫЕ!$AI1446,"1"&amp;ДАННЫЕ!$AI1446,"00")&amp;"hS"&amp;IF(ДАННЫЕ!$AJ1446,"1"&amp;ДАННЫЕ!$AJ1446,"00")&amp;"hZ"&amp;IF(ДАННЫЕ!$AK1446,"1"&amp;ДАННЫЕ!$AK1446,"00")&amp;"p"&amp;IF(ДАННЫЕ!$AP1446,"1"&amp;ДАННЫЕ!$AP1446,"00")&amp;"k"&amp;IF(ДАННЫЕ!$AQ1446,"1"&amp;ДАННЫЕ!$AQ1446,"00")&amp;"z"&amp;IF(ДАННЫЕ!$AR1446,"1"&amp;ДАННЫЕ!$AR1446,"00")&amp;"j"&amp;IF(ДАННЫЕ!$AM1446,"1"&amp;ДАННЫЕ!$AM1446,"00")&amp;"n"&amp;IF(ДАННЫЕ!$AN1446,"1"&amp;ДАННЫЕ!$AN1446,"00")&amp;"E"&amp;ДАННЫЕ!BI1446&amp;"L"&amp;ДАННЫЕ!AO1446&amp;"h"&amp;IF(ДАННЫЕ!$AU1446&gt;0,1,0)&amp;"v"&amp;IF(ДАННЫЕ!$AW1446&gt;0,1,0)&amp;"a"&amp;IF(ДАННЫЕ!$AS1446,"1"&amp;ДАННЫЕ!$AS1446,"00")&amp;"s"&amp;IF(ДАННЫЕ!$AT1446,"1"&amp;ДАННЫЕ!$AT1446,"00")&amp;"u"&amp;IF(ДАННЫЕ!$CJ1446&gt;0,1,0)&amp;"y"&amp;B1446&amp;"d"&amp;H1446&amp;"e"&amp;F1446&amp;G1446</f>
        <v>x0w00t00f00b00g00c00i00r00m00hS00hZ00p00k00z00j00n00ELh0v0a00s00u0y0de</v>
      </c>
      <c r="L1446" s="28" t="str">
        <f ca="1">ДАННЫЕ!$I1446&amp;"VN"&amp;IF(ДАННЫЕ!AW1446&gt;0,11,10)&amp;"CD"&amp;IF(ДАННЫЕ!BF1446&gt;500,16,IF(ДАННЫЕ!BF1446&gt;350,15,IF(ДАННЫЕ!BF1446&gt;=200,14,IF(ДАННЫЕ!BF1446&gt;=100,13,IF(ДАННЫЕ!BF1446&gt;=50,12,IF(ДАННЫЕ!BF1446&gt;0,11,10))))))&amp;"AR"&amp;IF(ДАННЫЕ!BX1446&gt;0,1,0)&amp;"GD"&amp;B1446&amp;"VV"&amp;IF(E1446&gt;=5,IF(E1446&lt;18,1,0),0)</f>
        <v>VN10CD10AR0GD0VV0</v>
      </c>
      <c r="M1446" s="28" t="str">
        <f>ДАННЫЕ!$I1446&amp;"b"&amp;ДАННЫЕ!$BI1446&amp;"r"&amp;ДАННЫЕ!$BJ1446&amp;"CD"&amp;IF(ДАННЫЕ!BF1446&gt;0,IF(ДАННЫЕ!BF1446&lt;200,1,IF(ДАННЫЕ!BF1446&lt;350,2,3)),0)&amp;"h"&amp;IF(ДАННЫЕ!$BK1446+ДАННЫЕ!$BL1446+ДАННЫЕ!$BM1446&gt;0,1,0)&amp;"x"&amp;ДАННЫЕ!$BK1446&amp;"y"&amp;ДАННЫЕ!$BL1446&amp;"z"&amp;ДАННЫЕ!$BM1446&amp;"c"&amp;IF(ДАННЫЕ!$BK1446+ДАННЫЕ!$BL1446+ДАННЫЕ!$BM1446=3,1,0)&amp;"a"&amp;IF(ДАННЫЕ!$BQ1446+ДАННЫЕ!$BR1446&gt;0,1,0)&amp;"d"&amp;ДАННЫЕ!$BQ1446&amp;"v"&amp;ДАННЫЕ!$BR1446&amp;"p"&amp;ДАННЫЕ!$BS1446&amp;"n"&amp;ДАННЫЕ!$BU1446&amp;"t"&amp;ДАННЫЕ!$BV1446&amp;"o"&amp;ДАННЫЕ!$BT1446&amp;"l"&amp;IF(ДАННЫЕ!$BN1446&gt;0,1,0)&amp;ДАННЫЕ!$BN1446&amp;"g"&amp;ДАННЫЕ!$BO1446&amp;"s"&amp;ДАННЫЕ!$BP1446&amp;"DZ"&amp;IF(ДАННЫЕ!B1446-ДАННЫЕ!G1446 &lt; 60,IF(ДАННЫЕ!B1446-ДАННЫЕ!G1446 &gt;= 0,1,0),0)&amp;"u"&amp;IF(ДАННЫЕ!$CJ1446&gt;0,1,0)</f>
        <v>brCD0h0xyzc0a0dvpntol0gsDZ1u0</v>
      </c>
      <c r="N1446" s="28" t="str">
        <f ca="1">ДАННЫЕ!$F1446&amp;ДАННЫЕ!$I1446&amp;"g"&amp;B1446&amp;"cf"&amp;D1446&amp;"a"&amp;IF(ДАННЫЕ!$BX1446&gt;0,1,0)&amp;IF(ДАННЫЕ!$BF1446&gt;500,1,IF(ДАННЫЕ!$BF1446&gt;350,2,IF(ДАННЫЕ!$BF1446&gt;=200,3,IF(ДАННЫЕ!$BF1446&gt;=100,4,IF(ДАННЫЕ!$BF1446&gt;=50,5,IF(ДАННЫЕ!$BF1446&lt;50,6,0))))))&amp;"AR"&amp;IF(DATEDIF(ДАННЫЕ!$BX1446,ДАННЫЕ!$F$1,"y")&gt;1,1,0)&amp;"VG"&amp;IF(ДАННЫЕ!$BH1446="0",1,0)&amp;"o"&amp;IF(T1446+ДАННЫЕ!$AF1446+ДАННЫЕ!$AG1446+ДАННЫЕ!$AH1446+ДАННЫЕ!$AI1446+ДАННЫЕ!$AJ1446+ДАННЫЕ!$AP1446+ДАННЫЕ!$AQ1446+ДАННЫЕ!$AR1446+ДАННЫЕ!$AU1446+ДАННЫЕ!$AW1446+ДАННЫЕ!$AS1446+ДАННЫЕ!$AT1446&gt;0,1,0)&amp;"x"&amp;ДАННЫЕ!$AG1446&amp;"p"&amp;IF(ДАННЫЕ!$BY1446&gt;0,1,0)&amp;"v"&amp;IF(ДАННЫЕ!$BZ1446&gt;0,1,0)&amp;"n"&amp;ДАННЫЕ!$CA1446&amp;"t"&amp;ДАННЫЕ!$AY1446&amp;"k"&amp;ДАННЫЕ!$CB1446&amp;"q"&amp;ДАННЫЕ!$CC1446&amp;"w"&amp;ДАННЫЕ!$CD1446&amp;"e"&amp;ДАННЫЕ!$CE1446&amp;"m"&amp;ДАННЫЕ!$CF1446&amp;"c"&amp;ДАННЫЕ!$CG1446&amp;"z"&amp;ДАННЫЕ!$CH1446&amp;"d"&amp;IF(H1446=4,1,0)&amp;"s"&amp;IF(ДАННЫЕ!$J1446=1,0,1)&amp;"u"&amp;IF(ДАННЫЕ!$CJ1446&gt;0,1,0)</f>
        <v>g0cf0a06AR1VG0o0xp0v0ntkqwemczd0s1u0</v>
      </c>
      <c r="O1446" s="28" t="str">
        <f>ДАННЫЕ!$I1446&amp;"g"&amp;B1446&amp;A1446&amp;"f"&amp;P1446&amp;"c"&amp;IF(ДАННЫЕ!$U1446&gt;0,1,0)&amp;"s"&amp;IF(ДАННЫЕ!$Q1446&gt;0,IF(YEAR(ДАННЫЕ!$F$1)=YEAR(ДАННЫЕ!$Q1446),IF(MONTH(ДАННЫЕ!$F$1)=MONTH(ДАННЫЕ!$Q1446),111,11),1),0)&amp;"i"&amp;IF(ДАННЫЕ!$R1446+ДАННЫЕ!$S1446+ДАННЫЕ!$T1446=0,0,1)&amp;"h"&amp;IF(ДАННЫЕ!$P1446&gt;0,1,0)&amp;"p"&amp;IF(ДАННЫЕ!$CI1446&gt;0,IF(YEAR(ДАННЫЕ!$F$1)=YEAR(ДАННЫЕ!$CI1446),IF(MONTH(ДАННЫЕ!$F$1)=MONTH(ДАННЫЕ!$CI1446),111,11),1),0)&amp;"d"&amp;IF(ДАННЫЕ!$CJ1446&gt;0,IF(YEAR(ДАННЫЕ!$F$1)=YEAR(ДАННЫЕ!$CJ1446),IF(MONTH(ДАННЫЕ!$F$1)=MONTH(ДАННЫЕ!$CJ1446),111,11),1),0)&amp;"o"&amp;IF(ДАННЫЕ!$CK1446&gt;0,IF(MONTH(ДАННЫЕ!$F$1)=MONTH(ДАННЫЕ!$CK1446),111,11),0)&amp;"v"&amp;IF(ДАННЫЕ!$BE1446&gt;0,IF(MONTH(ДАННЫЕ!$F$1)=MONTH(ДАННЫЕ!$BE1446),111,11),0)</f>
        <v>g00f0c0s0i0h0p0d0o0v0</v>
      </c>
      <c r="P1446" s="15">
        <f t="shared" si="68"/>
        <v>0</v>
      </c>
      <c r="Q1446" s="15">
        <f>IF(ДАННЫЕ!$F$1&gt;ДАННЫЕ!$N1446,IF(YEAR(ДАННЫЕ!$F$1)=YEAR(ДАННЫЕ!M1446),1,0),0)</f>
        <v>0</v>
      </c>
      <c r="R1446" s="15">
        <f>IF(ДАННЫЕ!$F$1&gt;ДАННЫЕ!$N1446,IF(YEAR(ДАННЫЕ!$F$1)=YEAR(ДАННЫЕ!N1446),1,0),0)</f>
        <v>0</v>
      </c>
      <c r="S1446" s="15">
        <f>IF(ДАННЫЕ!$AA1446="2А",1,IF(ДАННЫЕ!$AA1446="2Б",2,IF(ДАННЫЕ!$AA1446="2В",3,IF(ДАННЫЕ!$AA1446=3,4,IF(ДАННЫЕ!$AA1446="4А",5,IF(ДАННЫЕ!$AA1446="4Б",6,IF(ДАННЫЕ!$AA1446="4В",7,IF(ДАННЫЕ!$AA1446=5,8,0))))))))</f>
        <v>0</v>
      </c>
      <c r="T1446" s="15">
        <f>IF(OR(ДАННЫЕ!$AC1446=2,ДАННЫЕ!$AD1446=2,ДАННЫЕ!$AE1446=2),2,IF(OR(ДАННЫЕ!$AC1446=1,ДАННЫЕ!$AD1446=1,ДАННЫЕ!$AE1446=1),1,0))</f>
        <v>0</v>
      </c>
    </row>
    <row r="1447" spans="1:20" x14ac:dyDescent="0.2">
      <c r="A1447" s="78">
        <f>IF(B1447&gt;0,IF(MONTH(ДАННЫЕ!$F$1)=MONTH(ДАННЫЕ!$B1447),1,0),0)</f>
        <v>0</v>
      </c>
      <c r="B1447" s="14">
        <f>IF(ДАННЫЕ!$B1447&gt;0,IF(YEAR(ДАННЫЕ!$F$1)=YEAR(ДАННЫЕ!$B1447),1,0),0)</f>
        <v>0</v>
      </c>
      <c r="C1447" s="14">
        <f>IF(ДАННЫЕ!$CM1447&gt;0,IF(YEAR(ДАННЫЕ!$F$1)=YEAR(ДАННЫЕ!$CM1447),1,0),0)</f>
        <v>0</v>
      </c>
      <c r="D1447" s="14">
        <f>IF(ДАННЫЕ!$CJ1447&gt;0,IF(ДАННЫЕ!$CL1447&gt;ДАННЫЕ!$F$1,1,IF(ДАННЫЕ!$CL1447&gt;0,0,1)),0)</f>
        <v>0</v>
      </c>
      <c r="E1447" s="43" t="str">
        <f ca="1">IF(ДАННЫЕ!$F$1&gt;0,IF(ДАННЫЕ!$G1447&gt;0,DATEDIF(ДАННЫЕ!$G1447,ДАННЫЕ!$F$1,"y"),""),IF(ДАННЫЕ!$G1447&gt;0,DATEDIF(ДАННЫЕ!$G1447,TODAY(),"y"),""))</f>
        <v/>
      </c>
      <c r="F1447" s="43" t="str">
        <f xml:space="preserve"> IF(ДАННЫЕ!$F1447="М",IF(E1447&gt;=18,IF(E1447&lt;60,1,""),""),"")&amp;IF(ДАННЫЕ!$F1447="Ж",IF(E1447&gt;=18,IF(E1447&lt;55,1,""),""),"")</f>
        <v/>
      </c>
      <c r="G1447" s="43" t="str">
        <f xml:space="preserve"> IF(ДАННЫЕ!$F1447="М",IF(E1447&gt;=60,2,""),"")&amp;IF(ДАННЫЕ!$F1447="Ж",IF(E1447&gt;=55,2,""),"")</f>
        <v/>
      </c>
      <c r="H1447" s="43" t="str">
        <f t="shared" ca="1" si="66"/>
        <v/>
      </c>
      <c r="I1447" s="43" t="str">
        <f t="shared" ca="1" si="67"/>
        <v>03</v>
      </c>
      <c r="J1447" s="28" t="str">
        <f ca="1">ДАННЫЕ!$F1447&amp;H1447&amp;I1447&amp;ДАННЫЕ!$I1447&amp;"m"&amp;IF(ДАННЫЕ!$I1447&gt;0,IF(ДАННЫЕ!$J1447&gt;0,0,1),"")&amp;"f"&amp;IF(ДАННЫЕ!$R1447&gt;0,IF(YEAR(ДАННЫЕ!$F$1)=YEAR(ДАННЫЕ!$R1447),1,0),0)&amp;"z"&amp;ДАННЫЕ!$R1447&amp;"p"&amp;ДАННЫЕ!$S1447&amp;"i"&amp;ДАННЫЕ!$T1447&amp;"h"&amp;ДАННЫЕ!$K1447&amp;"be"&amp;ДАННЫЕ!$BI1447&amp;"CD"&amp;IF(ДАННЫЕ!BF1447&gt;500,4,IF(ДАННЫЕ!BF1447&gt;350,3,IF(ДАННЫЕ!BF1447&gt;200,2,IF(ДАННЫЕ!BF1447&gt;0,1,0))))&amp;"g"&amp;B1447&amp;"d"&amp;H1447&amp;"l"&amp;ДАННЫЕ!AT1447&amp;"a"&amp;ДАННЫЕ!$V1447&amp;"v"&amp;R1447&amp;"k"&amp;ДАННЫЕ!$U1447&amp;"s"&amp;ДАННЫЕ!$Y1447&amp;"t"&amp;ДАННЫЕ!$X1447&amp;"b"&amp;IF(ДАННЫЕ!$Q1447&gt;1,1,0)&amp;"PP"&amp;ДАННЫЕ!Z1447&amp;"c"&amp;S1447&amp;"x"&amp;IF(ДАННЫЕ!$BY1447&gt;0,IF(YEAR(ДАННЫЕ!$F$1)=YEAR(ДАННЫЕ!$BY1447),1,0),0)&amp;"n"&amp;IF(ДАННЫЕ!$BZ1447&gt;0,IF(YEAR(ДАННЫЕ!$F$1)=YEAR(ДАННЫЕ!$BZ1447),1,0),0)&amp;"u"&amp;D1447&amp;"z"&amp;IF(ДАННЫЕ!$CL1447&gt;0,IF(YEAR(ДАННЫЕ!$F$1)&gt;YEAR(ДАННЫЕ!$CL1447),11,12),0)</f>
        <v>03mf0zpihbeCD0g0dlav0kstb0PPc0x0n0u0z0</v>
      </c>
      <c r="K1447" s="28" t="str">
        <f ca="1">ДАННЫЕ!$I1447&amp;"x"&amp;B1447&amp;"w"&amp;IF(T1447+ДАННЫЕ!AD1447+ДАННЫЕ!AE1447+ДАННЫЕ!AF1447+ДАННЫЕ!AG1447+ДАННЫЕ!AH1447+ДАННЫЕ!$AL1447+ДАННЫЕ!AI1447+ДАННЫЕ!AJ1447+ДАННЫЕ!AK1447+ДАННЫЕ!AP1447+ДАННЫЕ!AQ1447+ДАННЫЕ!AR1447+ДАННЫЕ!$AM1447+ДАННЫЕ!$AN1447+ДАННЫЕ!AS1447+ДАННЫЕ!AT1447&gt;0,1,0)&amp;IF(OR(T1447=2,ДАННЫЕ!AD1447=2,ДАННЫЕ!AE1447=2,ДАННЫЕ!AF1447=2,ДАННЫЕ!AG1447=2,ДАННЫЕ!AH1447=2,ДАННЫЕ!$AL1447=2,ДАННЫЕ!AI1447=2,ДАННЫЕ!AJ1447=2,ДАННЫЕ!AK1447=2,ДАННЫЕ!AP1447=2,ДАННЫЕ!AQ1447=2,ДАННЫЕ!AR1447=2,ДАННЫЕ!$AM1447=2,ДАННЫЕ!$AN1447=2,ДАННЫЕ!AS1447=2,ДАННЫЕ!AT1447=2),2,0)&amp;"t"&amp;IF(T1447&gt;0,"1"&amp;T1447,"00")&amp;"f"&amp;IF(ДАННЫЕ!$AC1447,"1"&amp;ДАННЫЕ!$AC1447,"00")&amp;"b"&amp;IF(ДАННЫЕ!$AD1447,"1"&amp;ДАННЫЕ!$AD1447,"00")&amp;"g"&amp;IF(ДАННЫЕ!$AF1447,"1"&amp;ДАННЫЕ!$AF1447,"00")&amp;"c"&amp;IF(ДАННЫЕ!$AG1447,"1"&amp;ДАННЫЕ!$AG1447,"00")&amp;"i"&amp;IF(ДАННЫЕ!$AH1447,"1"&amp;ДАННЫЕ!$AH1447,"00")&amp;"r"&amp;IF(ДАННЫЕ!$AL1447,"1"&amp;ДАННЫЕ!$AL1447,"00")&amp;"m"&amp;IF(ДАННЫЕ!$AI1447,"1"&amp;ДАННЫЕ!$AI1447,"00")&amp;"hS"&amp;IF(ДАННЫЕ!$AJ1447,"1"&amp;ДАННЫЕ!$AJ1447,"00")&amp;"hZ"&amp;IF(ДАННЫЕ!$AK1447,"1"&amp;ДАННЫЕ!$AK1447,"00")&amp;"p"&amp;IF(ДАННЫЕ!$AP1447,"1"&amp;ДАННЫЕ!$AP1447,"00")&amp;"k"&amp;IF(ДАННЫЕ!$AQ1447,"1"&amp;ДАННЫЕ!$AQ1447,"00")&amp;"z"&amp;IF(ДАННЫЕ!$AR1447,"1"&amp;ДАННЫЕ!$AR1447,"00")&amp;"j"&amp;IF(ДАННЫЕ!$AM1447,"1"&amp;ДАННЫЕ!$AM1447,"00")&amp;"n"&amp;IF(ДАННЫЕ!$AN1447,"1"&amp;ДАННЫЕ!$AN1447,"00")&amp;"E"&amp;ДАННЫЕ!BI1447&amp;"L"&amp;ДАННЫЕ!AO1447&amp;"h"&amp;IF(ДАННЫЕ!$AU1447&gt;0,1,0)&amp;"v"&amp;IF(ДАННЫЕ!$AW1447&gt;0,1,0)&amp;"a"&amp;IF(ДАННЫЕ!$AS1447,"1"&amp;ДАННЫЕ!$AS1447,"00")&amp;"s"&amp;IF(ДАННЫЕ!$AT1447,"1"&amp;ДАННЫЕ!$AT1447,"00")&amp;"u"&amp;IF(ДАННЫЕ!$CJ1447&gt;0,1,0)&amp;"y"&amp;B1447&amp;"d"&amp;H1447&amp;"e"&amp;F1447&amp;G1447</f>
        <v>x0w00t00f00b00g00c00i00r00m00hS00hZ00p00k00z00j00n00ELh0v0a00s00u0y0de</v>
      </c>
      <c r="L1447" s="28" t="str">
        <f ca="1">ДАННЫЕ!$I1447&amp;"VN"&amp;IF(ДАННЫЕ!AW1447&gt;0,11,10)&amp;"CD"&amp;IF(ДАННЫЕ!BF1447&gt;500,16,IF(ДАННЫЕ!BF1447&gt;350,15,IF(ДАННЫЕ!BF1447&gt;=200,14,IF(ДАННЫЕ!BF1447&gt;=100,13,IF(ДАННЫЕ!BF1447&gt;=50,12,IF(ДАННЫЕ!BF1447&gt;0,11,10))))))&amp;"AR"&amp;IF(ДАННЫЕ!BX1447&gt;0,1,0)&amp;"GD"&amp;B1447&amp;"VV"&amp;IF(E1447&gt;=5,IF(E1447&lt;18,1,0),0)</f>
        <v>VN10CD10AR0GD0VV0</v>
      </c>
      <c r="M1447" s="28" t="str">
        <f>ДАННЫЕ!$I1447&amp;"b"&amp;ДАННЫЕ!$BI1447&amp;"r"&amp;ДАННЫЕ!$BJ1447&amp;"CD"&amp;IF(ДАННЫЕ!BF1447&gt;0,IF(ДАННЫЕ!BF1447&lt;200,1,IF(ДАННЫЕ!BF1447&lt;350,2,3)),0)&amp;"h"&amp;IF(ДАННЫЕ!$BK1447+ДАННЫЕ!$BL1447+ДАННЫЕ!$BM1447&gt;0,1,0)&amp;"x"&amp;ДАННЫЕ!$BK1447&amp;"y"&amp;ДАННЫЕ!$BL1447&amp;"z"&amp;ДАННЫЕ!$BM1447&amp;"c"&amp;IF(ДАННЫЕ!$BK1447+ДАННЫЕ!$BL1447+ДАННЫЕ!$BM1447=3,1,0)&amp;"a"&amp;IF(ДАННЫЕ!$BQ1447+ДАННЫЕ!$BR1447&gt;0,1,0)&amp;"d"&amp;ДАННЫЕ!$BQ1447&amp;"v"&amp;ДАННЫЕ!$BR1447&amp;"p"&amp;ДАННЫЕ!$BS1447&amp;"n"&amp;ДАННЫЕ!$BU1447&amp;"t"&amp;ДАННЫЕ!$BV1447&amp;"o"&amp;ДАННЫЕ!$BT1447&amp;"l"&amp;IF(ДАННЫЕ!$BN1447&gt;0,1,0)&amp;ДАННЫЕ!$BN1447&amp;"g"&amp;ДАННЫЕ!$BO1447&amp;"s"&amp;ДАННЫЕ!$BP1447&amp;"DZ"&amp;IF(ДАННЫЕ!B1447-ДАННЫЕ!G1447 &lt; 60,IF(ДАННЫЕ!B1447-ДАННЫЕ!G1447 &gt;= 0,1,0),0)&amp;"u"&amp;IF(ДАННЫЕ!$CJ1447&gt;0,1,0)</f>
        <v>brCD0h0xyzc0a0dvpntol0gsDZ1u0</v>
      </c>
      <c r="N1447" s="28" t="str">
        <f ca="1">ДАННЫЕ!$F1447&amp;ДАННЫЕ!$I1447&amp;"g"&amp;B1447&amp;"cf"&amp;D1447&amp;"a"&amp;IF(ДАННЫЕ!$BX1447&gt;0,1,0)&amp;IF(ДАННЫЕ!$BF1447&gt;500,1,IF(ДАННЫЕ!$BF1447&gt;350,2,IF(ДАННЫЕ!$BF1447&gt;=200,3,IF(ДАННЫЕ!$BF1447&gt;=100,4,IF(ДАННЫЕ!$BF1447&gt;=50,5,IF(ДАННЫЕ!$BF1447&lt;50,6,0))))))&amp;"AR"&amp;IF(DATEDIF(ДАННЫЕ!$BX1447,ДАННЫЕ!$F$1,"y")&gt;1,1,0)&amp;"VG"&amp;IF(ДАННЫЕ!$BH1447="0",1,0)&amp;"o"&amp;IF(T1447+ДАННЫЕ!$AF1447+ДАННЫЕ!$AG1447+ДАННЫЕ!$AH1447+ДАННЫЕ!$AI1447+ДАННЫЕ!$AJ1447+ДАННЫЕ!$AP1447+ДАННЫЕ!$AQ1447+ДАННЫЕ!$AR1447+ДАННЫЕ!$AU1447+ДАННЫЕ!$AW1447+ДАННЫЕ!$AS1447+ДАННЫЕ!$AT1447&gt;0,1,0)&amp;"x"&amp;ДАННЫЕ!$AG1447&amp;"p"&amp;IF(ДАННЫЕ!$BY1447&gt;0,1,0)&amp;"v"&amp;IF(ДАННЫЕ!$BZ1447&gt;0,1,0)&amp;"n"&amp;ДАННЫЕ!$CA1447&amp;"t"&amp;ДАННЫЕ!$AY1447&amp;"k"&amp;ДАННЫЕ!$CB1447&amp;"q"&amp;ДАННЫЕ!$CC1447&amp;"w"&amp;ДАННЫЕ!$CD1447&amp;"e"&amp;ДАННЫЕ!$CE1447&amp;"m"&amp;ДАННЫЕ!$CF1447&amp;"c"&amp;ДАННЫЕ!$CG1447&amp;"z"&amp;ДАННЫЕ!$CH1447&amp;"d"&amp;IF(H1447=4,1,0)&amp;"s"&amp;IF(ДАННЫЕ!$J1447=1,0,1)&amp;"u"&amp;IF(ДАННЫЕ!$CJ1447&gt;0,1,0)</f>
        <v>g0cf0a06AR1VG0o0xp0v0ntkqwemczd0s1u0</v>
      </c>
      <c r="O1447" s="28" t="str">
        <f>ДАННЫЕ!$I1447&amp;"g"&amp;B1447&amp;A1447&amp;"f"&amp;P1447&amp;"c"&amp;IF(ДАННЫЕ!$U1447&gt;0,1,0)&amp;"s"&amp;IF(ДАННЫЕ!$Q1447&gt;0,IF(YEAR(ДАННЫЕ!$F$1)=YEAR(ДАННЫЕ!$Q1447),IF(MONTH(ДАННЫЕ!$F$1)=MONTH(ДАННЫЕ!$Q1447),111,11),1),0)&amp;"i"&amp;IF(ДАННЫЕ!$R1447+ДАННЫЕ!$S1447+ДАННЫЕ!$T1447=0,0,1)&amp;"h"&amp;IF(ДАННЫЕ!$P1447&gt;0,1,0)&amp;"p"&amp;IF(ДАННЫЕ!$CI1447&gt;0,IF(YEAR(ДАННЫЕ!$F$1)=YEAR(ДАННЫЕ!$CI1447),IF(MONTH(ДАННЫЕ!$F$1)=MONTH(ДАННЫЕ!$CI1447),111,11),1),0)&amp;"d"&amp;IF(ДАННЫЕ!$CJ1447&gt;0,IF(YEAR(ДАННЫЕ!$F$1)=YEAR(ДАННЫЕ!$CJ1447),IF(MONTH(ДАННЫЕ!$F$1)=MONTH(ДАННЫЕ!$CJ1447),111,11),1),0)&amp;"o"&amp;IF(ДАННЫЕ!$CK1447&gt;0,IF(MONTH(ДАННЫЕ!$F$1)=MONTH(ДАННЫЕ!$CK1447),111,11),0)&amp;"v"&amp;IF(ДАННЫЕ!$BE1447&gt;0,IF(MONTH(ДАННЫЕ!$F$1)=MONTH(ДАННЫЕ!$BE1447),111,11),0)</f>
        <v>g00f0c0s0i0h0p0d0o0v0</v>
      </c>
      <c r="P1447" s="15">
        <f t="shared" si="68"/>
        <v>0</v>
      </c>
      <c r="Q1447" s="15">
        <f>IF(ДАННЫЕ!$F$1&gt;ДАННЫЕ!$N1447,IF(YEAR(ДАННЫЕ!$F$1)=YEAR(ДАННЫЕ!M1447),1,0),0)</f>
        <v>0</v>
      </c>
      <c r="R1447" s="15">
        <f>IF(ДАННЫЕ!$F$1&gt;ДАННЫЕ!$N1447,IF(YEAR(ДАННЫЕ!$F$1)=YEAR(ДАННЫЕ!N1447),1,0),0)</f>
        <v>0</v>
      </c>
      <c r="S1447" s="15">
        <f>IF(ДАННЫЕ!$AA1447="2А",1,IF(ДАННЫЕ!$AA1447="2Б",2,IF(ДАННЫЕ!$AA1447="2В",3,IF(ДАННЫЕ!$AA1447=3,4,IF(ДАННЫЕ!$AA1447="4А",5,IF(ДАННЫЕ!$AA1447="4Б",6,IF(ДАННЫЕ!$AA1447="4В",7,IF(ДАННЫЕ!$AA1447=5,8,0))))))))</f>
        <v>0</v>
      </c>
      <c r="T1447" s="15">
        <f>IF(OR(ДАННЫЕ!$AC1447=2,ДАННЫЕ!$AD1447=2,ДАННЫЕ!$AE1447=2),2,IF(OR(ДАННЫЕ!$AC1447=1,ДАННЫЕ!$AD1447=1,ДАННЫЕ!$AE1447=1),1,0))</f>
        <v>0</v>
      </c>
    </row>
    <row r="1448" spans="1:20" x14ac:dyDescent="0.2">
      <c r="A1448" s="78">
        <f>IF(B1448&gt;0,IF(MONTH(ДАННЫЕ!$F$1)=MONTH(ДАННЫЕ!$B1448),1,0),0)</f>
        <v>0</v>
      </c>
      <c r="B1448" s="14">
        <f>IF(ДАННЫЕ!$B1448&gt;0,IF(YEAR(ДАННЫЕ!$F$1)=YEAR(ДАННЫЕ!$B1448),1,0),0)</f>
        <v>0</v>
      </c>
      <c r="C1448" s="14">
        <f>IF(ДАННЫЕ!$CM1448&gt;0,IF(YEAR(ДАННЫЕ!$F$1)=YEAR(ДАННЫЕ!$CM1448),1,0),0)</f>
        <v>0</v>
      </c>
      <c r="D1448" s="14">
        <f>IF(ДАННЫЕ!$CJ1448&gt;0,IF(ДАННЫЕ!$CL1448&gt;ДАННЫЕ!$F$1,1,IF(ДАННЫЕ!$CL1448&gt;0,0,1)),0)</f>
        <v>0</v>
      </c>
      <c r="E1448" s="43" t="str">
        <f ca="1">IF(ДАННЫЕ!$F$1&gt;0,IF(ДАННЫЕ!$G1448&gt;0,DATEDIF(ДАННЫЕ!$G1448,ДАННЫЕ!$F$1,"y"),""),IF(ДАННЫЕ!$G1448&gt;0,DATEDIF(ДАННЫЕ!$G1448,TODAY(),"y"),""))</f>
        <v/>
      </c>
      <c r="F1448" s="43" t="str">
        <f xml:space="preserve"> IF(ДАННЫЕ!$F1448="М",IF(E1448&gt;=18,IF(E1448&lt;60,1,""),""),"")&amp;IF(ДАННЫЕ!$F1448="Ж",IF(E1448&gt;=18,IF(E1448&lt;55,1,""),""),"")</f>
        <v/>
      </c>
      <c r="G1448" s="43" t="str">
        <f xml:space="preserve"> IF(ДАННЫЕ!$F1448="М",IF(E1448&gt;=60,2,""),"")&amp;IF(ДАННЫЕ!$F1448="Ж",IF(E1448&gt;=55,2,""),"")</f>
        <v/>
      </c>
      <c r="H1448" s="43" t="str">
        <f t="shared" ca="1" si="66"/>
        <v/>
      </c>
      <c r="I1448" s="43" t="str">
        <f t="shared" ca="1" si="67"/>
        <v>03</v>
      </c>
      <c r="J1448" s="28" t="str">
        <f ca="1">ДАННЫЕ!$F1448&amp;H1448&amp;I1448&amp;ДАННЫЕ!$I1448&amp;"m"&amp;IF(ДАННЫЕ!$I1448&gt;0,IF(ДАННЫЕ!$J1448&gt;0,0,1),"")&amp;"f"&amp;IF(ДАННЫЕ!$R1448&gt;0,IF(YEAR(ДАННЫЕ!$F$1)=YEAR(ДАННЫЕ!$R1448),1,0),0)&amp;"z"&amp;ДАННЫЕ!$R1448&amp;"p"&amp;ДАННЫЕ!$S1448&amp;"i"&amp;ДАННЫЕ!$T1448&amp;"h"&amp;ДАННЫЕ!$K1448&amp;"be"&amp;ДАННЫЕ!$BI1448&amp;"CD"&amp;IF(ДАННЫЕ!BF1448&gt;500,4,IF(ДАННЫЕ!BF1448&gt;350,3,IF(ДАННЫЕ!BF1448&gt;200,2,IF(ДАННЫЕ!BF1448&gt;0,1,0))))&amp;"g"&amp;B1448&amp;"d"&amp;H1448&amp;"l"&amp;ДАННЫЕ!AT1448&amp;"a"&amp;ДАННЫЕ!$V1448&amp;"v"&amp;R1448&amp;"k"&amp;ДАННЫЕ!$U1448&amp;"s"&amp;ДАННЫЕ!$Y1448&amp;"t"&amp;ДАННЫЕ!$X1448&amp;"b"&amp;IF(ДАННЫЕ!$Q1448&gt;1,1,0)&amp;"PP"&amp;ДАННЫЕ!Z1448&amp;"c"&amp;S1448&amp;"x"&amp;IF(ДАННЫЕ!$BY1448&gt;0,IF(YEAR(ДАННЫЕ!$F$1)=YEAR(ДАННЫЕ!$BY1448),1,0),0)&amp;"n"&amp;IF(ДАННЫЕ!$BZ1448&gt;0,IF(YEAR(ДАННЫЕ!$F$1)=YEAR(ДАННЫЕ!$BZ1448),1,0),0)&amp;"u"&amp;D1448&amp;"z"&amp;IF(ДАННЫЕ!$CL1448&gt;0,IF(YEAR(ДАННЫЕ!$F$1)&gt;YEAR(ДАННЫЕ!$CL1448),11,12),0)</f>
        <v>03mf0zpihbeCD0g0dlav0kstb0PPc0x0n0u0z0</v>
      </c>
      <c r="K1448" s="28" t="str">
        <f ca="1">ДАННЫЕ!$I1448&amp;"x"&amp;B1448&amp;"w"&amp;IF(T1448+ДАННЫЕ!AD1448+ДАННЫЕ!AE1448+ДАННЫЕ!AF1448+ДАННЫЕ!AG1448+ДАННЫЕ!AH1448+ДАННЫЕ!$AL1448+ДАННЫЕ!AI1448+ДАННЫЕ!AJ1448+ДАННЫЕ!AK1448+ДАННЫЕ!AP1448+ДАННЫЕ!AQ1448+ДАННЫЕ!AR1448+ДАННЫЕ!$AM1448+ДАННЫЕ!$AN1448+ДАННЫЕ!AS1448+ДАННЫЕ!AT1448&gt;0,1,0)&amp;IF(OR(T1448=2,ДАННЫЕ!AD1448=2,ДАННЫЕ!AE1448=2,ДАННЫЕ!AF1448=2,ДАННЫЕ!AG1448=2,ДАННЫЕ!AH1448=2,ДАННЫЕ!$AL1448=2,ДАННЫЕ!AI1448=2,ДАННЫЕ!AJ1448=2,ДАННЫЕ!AK1448=2,ДАННЫЕ!AP1448=2,ДАННЫЕ!AQ1448=2,ДАННЫЕ!AR1448=2,ДАННЫЕ!$AM1448=2,ДАННЫЕ!$AN1448=2,ДАННЫЕ!AS1448=2,ДАННЫЕ!AT1448=2),2,0)&amp;"t"&amp;IF(T1448&gt;0,"1"&amp;T1448,"00")&amp;"f"&amp;IF(ДАННЫЕ!$AC1448,"1"&amp;ДАННЫЕ!$AC1448,"00")&amp;"b"&amp;IF(ДАННЫЕ!$AD1448,"1"&amp;ДАННЫЕ!$AD1448,"00")&amp;"g"&amp;IF(ДАННЫЕ!$AF1448,"1"&amp;ДАННЫЕ!$AF1448,"00")&amp;"c"&amp;IF(ДАННЫЕ!$AG1448,"1"&amp;ДАННЫЕ!$AG1448,"00")&amp;"i"&amp;IF(ДАННЫЕ!$AH1448,"1"&amp;ДАННЫЕ!$AH1448,"00")&amp;"r"&amp;IF(ДАННЫЕ!$AL1448,"1"&amp;ДАННЫЕ!$AL1448,"00")&amp;"m"&amp;IF(ДАННЫЕ!$AI1448,"1"&amp;ДАННЫЕ!$AI1448,"00")&amp;"hS"&amp;IF(ДАННЫЕ!$AJ1448,"1"&amp;ДАННЫЕ!$AJ1448,"00")&amp;"hZ"&amp;IF(ДАННЫЕ!$AK1448,"1"&amp;ДАННЫЕ!$AK1448,"00")&amp;"p"&amp;IF(ДАННЫЕ!$AP1448,"1"&amp;ДАННЫЕ!$AP1448,"00")&amp;"k"&amp;IF(ДАННЫЕ!$AQ1448,"1"&amp;ДАННЫЕ!$AQ1448,"00")&amp;"z"&amp;IF(ДАННЫЕ!$AR1448,"1"&amp;ДАННЫЕ!$AR1448,"00")&amp;"j"&amp;IF(ДАННЫЕ!$AM1448,"1"&amp;ДАННЫЕ!$AM1448,"00")&amp;"n"&amp;IF(ДАННЫЕ!$AN1448,"1"&amp;ДАННЫЕ!$AN1448,"00")&amp;"E"&amp;ДАННЫЕ!BI1448&amp;"L"&amp;ДАННЫЕ!AO1448&amp;"h"&amp;IF(ДАННЫЕ!$AU1448&gt;0,1,0)&amp;"v"&amp;IF(ДАННЫЕ!$AW1448&gt;0,1,0)&amp;"a"&amp;IF(ДАННЫЕ!$AS1448,"1"&amp;ДАННЫЕ!$AS1448,"00")&amp;"s"&amp;IF(ДАННЫЕ!$AT1448,"1"&amp;ДАННЫЕ!$AT1448,"00")&amp;"u"&amp;IF(ДАННЫЕ!$CJ1448&gt;0,1,0)&amp;"y"&amp;B1448&amp;"d"&amp;H1448&amp;"e"&amp;F1448&amp;G1448</f>
        <v>x0w00t00f00b00g00c00i00r00m00hS00hZ00p00k00z00j00n00ELh0v0a00s00u0y0de</v>
      </c>
      <c r="L1448" s="28" t="str">
        <f ca="1">ДАННЫЕ!$I1448&amp;"VN"&amp;IF(ДАННЫЕ!AW1448&gt;0,11,10)&amp;"CD"&amp;IF(ДАННЫЕ!BF1448&gt;500,16,IF(ДАННЫЕ!BF1448&gt;350,15,IF(ДАННЫЕ!BF1448&gt;=200,14,IF(ДАННЫЕ!BF1448&gt;=100,13,IF(ДАННЫЕ!BF1448&gt;=50,12,IF(ДАННЫЕ!BF1448&gt;0,11,10))))))&amp;"AR"&amp;IF(ДАННЫЕ!BX1448&gt;0,1,0)&amp;"GD"&amp;B1448&amp;"VV"&amp;IF(E1448&gt;=5,IF(E1448&lt;18,1,0),0)</f>
        <v>VN10CD10AR0GD0VV0</v>
      </c>
      <c r="M1448" s="28" t="str">
        <f>ДАННЫЕ!$I1448&amp;"b"&amp;ДАННЫЕ!$BI1448&amp;"r"&amp;ДАННЫЕ!$BJ1448&amp;"CD"&amp;IF(ДАННЫЕ!BF1448&gt;0,IF(ДАННЫЕ!BF1448&lt;200,1,IF(ДАННЫЕ!BF1448&lt;350,2,3)),0)&amp;"h"&amp;IF(ДАННЫЕ!$BK1448+ДАННЫЕ!$BL1448+ДАННЫЕ!$BM1448&gt;0,1,0)&amp;"x"&amp;ДАННЫЕ!$BK1448&amp;"y"&amp;ДАННЫЕ!$BL1448&amp;"z"&amp;ДАННЫЕ!$BM1448&amp;"c"&amp;IF(ДАННЫЕ!$BK1448+ДАННЫЕ!$BL1448+ДАННЫЕ!$BM1448=3,1,0)&amp;"a"&amp;IF(ДАННЫЕ!$BQ1448+ДАННЫЕ!$BR1448&gt;0,1,0)&amp;"d"&amp;ДАННЫЕ!$BQ1448&amp;"v"&amp;ДАННЫЕ!$BR1448&amp;"p"&amp;ДАННЫЕ!$BS1448&amp;"n"&amp;ДАННЫЕ!$BU1448&amp;"t"&amp;ДАННЫЕ!$BV1448&amp;"o"&amp;ДАННЫЕ!$BT1448&amp;"l"&amp;IF(ДАННЫЕ!$BN1448&gt;0,1,0)&amp;ДАННЫЕ!$BN1448&amp;"g"&amp;ДАННЫЕ!$BO1448&amp;"s"&amp;ДАННЫЕ!$BP1448&amp;"DZ"&amp;IF(ДАННЫЕ!B1448-ДАННЫЕ!G1448 &lt; 60,IF(ДАННЫЕ!B1448-ДАННЫЕ!G1448 &gt;= 0,1,0),0)&amp;"u"&amp;IF(ДАННЫЕ!$CJ1448&gt;0,1,0)</f>
        <v>brCD0h0xyzc0a0dvpntol0gsDZ1u0</v>
      </c>
      <c r="N1448" s="28" t="str">
        <f ca="1">ДАННЫЕ!$F1448&amp;ДАННЫЕ!$I1448&amp;"g"&amp;B1448&amp;"cf"&amp;D1448&amp;"a"&amp;IF(ДАННЫЕ!$BX1448&gt;0,1,0)&amp;IF(ДАННЫЕ!$BF1448&gt;500,1,IF(ДАННЫЕ!$BF1448&gt;350,2,IF(ДАННЫЕ!$BF1448&gt;=200,3,IF(ДАННЫЕ!$BF1448&gt;=100,4,IF(ДАННЫЕ!$BF1448&gt;=50,5,IF(ДАННЫЕ!$BF1448&lt;50,6,0))))))&amp;"AR"&amp;IF(DATEDIF(ДАННЫЕ!$BX1448,ДАННЫЕ!$F$1,"y")&gt;1,1,0)&amp;"VG"&amp;IF(ДАННЫЕ!$BH1448="0",1,0)&amp;"o"&amp;IF(T1448+ДАННЫЕ!$AF1448+ДАННЫЕ!$AG1448+ДАННЫЕ!$AH1448+ДАННЫЕ!$AI1448+ДАННЫЕ!$AJ1448+ДАННЫЕ!$AP1448+ДАННЫЕ!$AQ1448+ДАННЫЕ!$AR1448+ДАННЫЕ!$AU1448+ДАННЫЕ!$AW1448+ДАННЫЕ!$AS1448+ДАННЫЕ!$AT1448&gt;0,1,0)&amp;"x"&amp;ДАННЫЕ!$AG1448&amp;"p"&amp;IF(ДАННЫЕ!$BY1448&gt;0,1,0)&amp;"v"&amp;IF(ДАННЫЕ!$BZ1448&gt;0,1,0)&amp;"n"&amp;ДАННЫЕ!$CA1448&amp;"t"&amp;ДАННЫЕ!$AY1448&amp;"k"&amp;ДАННЫЕ!$CB1448&amp;"q"&amp;ДАННЫЕ!$CC1448&amp;"w"&amp;ДАННЫЕ!$CD1448&amp;"e"&amp;ДАННЫЕ!$CE1448&amp;"m"&amp;ДАННЫЕ!$CF1448&amp;"c"&amp;ДАННЫЕ!$CG1448&amp;"z"&amp;ДАННЫЕ!$CH1448&amp;"d"&amp;IF(H1448=4,1,0)&amp;"s"&amp;IF(ДАННЫЕ!$J1448=1,0,1)&amp;"u"&amp;IF(ДАННЫЕ!$CJ1448&gt;0,1,0)</f>
        <v>g0cf0a06AR1VG0o0xp0v0ntkqwemczd0s1u0</v>
      </c>
      <c r="O1448" s="28" t="str">
        <f>ДАННЫЕ!$I1448&amp;"g"&amp;B1448&amp;A1448&amp;"f"&amp;P1448&amp;"c"&amp;IF(ДАННЫЕ!$U1448&gt;0,1,0)&amp;"s"&amp;IF(ДАННЫЕ!$Q1448&gt;0,IF(YEAR(ДАННЫЕ!$F$1)=YEAR(ДАННЫЕ!$Q1448),IF(MONTH(ДАННЫЕ!$F$1)=MONTH(ДАННЫЕ!$Q1448),111,11),1),0)&amp;"i"&amp;IF(ДАННЫЕ!$R1448+ДАННЫЕ!$S1448+ДАННЫЕ!$T1448=0,0,1)&amp;"h"&amp;IF(ДАННЫЕ!$P1448&gt;0,1,0)&amp;"p"&amp;IF(ДАННЫЕ!$CI1448&gt;0,IF(YEAR(ДАННЫЕ!$F$1)=YEAR(ДАННЫЕ!$CI1448),IF(MONTH(ДАННЫЕ!$F$1)=MONTH(ДАННЫЕ!$CI1448),111,11),1),0)&amp;"d"&amp;IF(ДАННЫЕ!$CJ1448&gt;0,IF(YEAR(ДАННЫЕ!$F$1)=YEAR(ДАННЫЕ!$CJ1448),IF(MONTH(ДАННЫЕ!$F$1)=MONTH(ДАННЫЕ!$CJ1448),111,11),1),0)&amp;"o"&amp;IF(ДАННЫЕ!$CK1448&gt;0,IF(MONTH(ДАННЫЕ!$F$1)=MONTH(ДАННЫЕ!$CK1448),111,11),0)&amp;"v"&amp;IF(ДАННЫЕ!$BE1448&gt;0,IF(MONTH(ДАННЫЕ!$F$1)=MONTH(ДАННЫЕ!$BE1448),111,11),0)</f>
        <v>g00f0c0s0i0h0p0d0o0v0</v>
      </c>
      <c r="P1448" s="15">
        <f t="shared" si="68"/>
        <v>0</v>
      </c>
      <c r="Q1448" s="15">
        <f>IF(ДАННЫЕ!$F$1&gt;ДАННЫЕ!$N1448,IF(YEAR(ДАННЫЕ!$F$1)=YEAR(ДАННЫЕ!M1448),1,0),0)</f>
        <v>0</v>
      </c>
      <c r="R1448" s="15">
        <f>IF(ДАННЫЕ!$F$1&gt;ДАННЫЕ!$N1448,IF(YEAR(ДАННЫЕ!$F$1)=YEAR(ДАННЫЕ!N1448),1,0),0)</f>
        <v>0</v>
      </c>
      <c r="S1448" s="15">
        <f>IF(ДАННЫЕ!$AA1448="2А",1,IF(ДАННЫЕ!$AA1448="2Б",2,IF(ДАННЫЕ!$AA1448="2В",3,IF(ДАННЫЕ!$AA1448=3,4,IF(ДАННЫЕ!$AA1448="4А",5,IF(ДАННЫЕ!$AA1448="4Б",6,IF(ДАННЫЕ!$AA1448="4В",7,IF(ДАННЫЕ!$AA1448=5,8,0))))))))</f>
        <v>0</v>
      </c>
      <c r="T1448" s="15">
        <f>IF(OR(ДАННЫЕ!$AC1448=2,ДАННЫЕ!$AD1448=2,ДАННЫЕ!$AE1448=2),2,IF(OR(ДАННЫЕ!$AC1448=1,ДАННЫЕ!$AD1448=1,ДАННЫЕ!$AE1448=1),1,0))</f>
        <v>0</v>
      </c>
    </row>
    <row r="1449" spans="1:20" x14ac:dyDescent="0.2">
      <c r="A1449" s="78">
        <f>IF(B1449&gt;0,IF(MONTH(ДАННЫЕ!$F$1)=MONTH(ДАННЫЕ!$B1449),1,0),0)</f>
        <v>0</v>
      </c>
      <c r="B1449" s="14">
        <f>IF(ДАННЫЕ!$B1449&gt;0,IF(YEAR(ДАННЫЕ!$F$1)=YEAR(ДАННЫЕ!$B1449),1,0),0)</f>
        <v>0</v>
      </c>
      <c r="C1449" s="14">
        <f>IF(ДАННЫЕ!$CM1449&gt;0,IF(YEAR(ДАННЫЕ!$F$1)=YEAR(ДАННЫЕ!$CM1449),1,0),0)</f>
        <v>0</v>
      </c>
      <c r="D1449" s="14">
        <f>IF(ДАННЫЕ!$CJ1449&gt;0,IF(ДАННЫЕ!$CL1449&gt;ДАННЫЕ!$F$1,1,IF(ДАННЫЕ!$CL1449&gt;0,0,1)),0)</f>
        <v>0</v>
      </c>
      <c r="E1449" s="43" t="str">
        <f ca="1">IF(ДАННЫЕ!$F$1&gt;0,IF(ДАННЫЕ!$G1449&gt;0,DATEDIF(ДАННЫЕ!$G1449,ДАННЫЕ!$F$1,"y"),""),IF(ДАННЫЕ!$G1449&gt;0,DATEDIF(ДАННЫЕ!$G1449,TODAY(),"y"),""))</f>
        <v/>
      </c>
      <c r="F1449" s="43" t="str">
        <f xml:space="preserve"> IF(ДАННЫЕ!$F1449="М",IF(E1449&gt;=18,IF(E1449&lt;60,1,""),""),"")&amp;IF(ДАННЫЕ!$F1449="Ж",IF(E1449&gt;=18,IF(E1449&lt;55,1,""),""),"")</f>
        <v/>
      </c>
      <c r="G1449" s="43" t="str">
        <f xml:space="preserve"> IF(ДАННЫЕ!$F1449="М",IF(E1449&gt;=60,2,""),"")&amp;IF(ДАННЫЕ!$F1449="Ж",IF(E1449&gt;=55,2,""),"")</f>
        <v/>
      </c>
      <c r="H1449" s="43" t="str">
        <f t="shared" ca="1" si="66"/>
        <v/>
      </c>
      <c r="I1449" s="43" t="str">
        <f t="shared" ca="1" si="67"/>
        <v>03</v>
      </c>
      <c r="J1449" s="28" t="str">
        <f ca="1">ДАННЫЕ!$F1449&amp;H1449&amp;I1449&amp;ДАННЫЕ!$I1449&amp;"m"&amp;IF(ДАННЫЕ!$I1449&gt;0,IF(ДАННЫЕ!$J1449&gt;0,0,1),"")&amp;"f"&amp;IF(ДАННЫЕ!$R1449&gt;0,IF(YEAR(ДАННЫЕ!$F$1)=YEAR(ДАННЫЕ!$R1449),1,0),0)&amp;"z"&amp;ДАННЫЕ!$R1449&amp;"p"&amp;ДАННЫЕ!$S1449&amp;"i"&amp;ДАННЫЕ!$T1449&amp;"h"&amp;ДАННЫЕ!$K1449&amp;"be"&amp;ДАННЫЕ!$BI1449&amp;"CD"&amp;IF(ДАННЫЕ!BF1449&gt;500,4,IF(ДАННЫЕ!BF1449&gt;350,3,IF(ДАННЫЕ!BF1449&gt;200,2,IF(ДАННЫЕ!BF1449&gt;0,1,0))))&amp;"g"&amp;B1449&amp;"d"&amp;H1449&amp;"l"&amp;ДАННЫЕ!AT1449&amp;"a"&amp;ДАННЫЕ!$V1449&amp;"v"&amp;R1449&amp;"k"&amp;ДАННЫЕ!$U1449&amp;"s"&amp;ДАННЫЕ!$Y1449&amp;"t"&amp;ДАННЫЕ!$X1449&amp;"b"&amp;IF(ДАННЫЕ!$Q1449&gt;1,1,0)&amp;"PP"&amp;ДАННЫЕ!Z1449&amp;"c"&amp;S1449&amp;"x"&amp;IF(ДАННЫЕ!$BY1449&gt;0,IF(YEAR(ДАННЫЕ!$F$1)=YEAR(ДАННЫЕ!$BY1449),1,0),0)&amp;"n"&amp;IF(ДАННЫЕ!$BZ1449&gt;0,IF(YEAR(ДАННЫЕ!$F$1)=YEAR(ДАННЫЕ!$BZ1449),1,0),0)&amp;"u"&amp;D1449&amp;"z"&amp;IF(ДАННЫЕ!$CL1449&gt;0,IF(YEAR(ДАННЫЕ!$F$1)&gt;YEAR(ДАННЫЕ!$CL1449),11,12),0)</f>
        <v>03mf0zpihbeCD0g0dlav0kstb0PPc0x0n0u0z0</v>
      </c>
      <c r="K1449" s="28" t="str">
        <f ca="1">ДАННЫЕ!$I1449&amp;"x"&amp;B1449&amp;"w"&amp;IF(T1449+ДАННЫЕ!AD1449+ДАННЫЕ!AE1449+ДАННЫЕ!AF1449+ДАННЫЕ!AG1449+ДАННЫЕ!AH1449+ДАННЫЕ!$AL1449+ДАННЫЕ!AI1449+ДАННЫЕ!AJ1449+ДАННЫЕ!AK1449+ДАННЫЕ!AP1449+ДАННЫЕ!AQ1449+ДАННЫЕ!AR1449+ДАННЫЕ!$AM1449+ДАННЫЕ!$AN1449+ДАННЫЕ!AS1449+ДАННЫЕ!AT1449&gt;0,1,0)&amp;IF(OR(T1449=2,ДАННЫЕ!AD1449=2,ДАННЫЕ!AE1449=2,ДАННЫЕ!AF1449=2,ДАННЫЕ!AG1449=2,ДАННЫЕ!AH1449=2,ДАННЫЕ!$AL1449=2,ДАННЫЕ!AI1449=2,ДАННЫЕ!AJ1449=2,ДАННЫЕ!AK1449=2,ДАННЫЕ!AP1449=2,ДАННЫЕ!AQ1449=2,ДАННЫЕ!AR1449=2,ДАННЫЕ!$AM1449=2,ДАННЫЕ!$AN1449=2,ДАННЫЕ!AS1449=2,ДАННЫЕ!AT1449=2),2,0)&amp;"t"&amp;IF(T1449&gt;0,"1"&amp;T1449,"00")&amp;"f"&amp;IF(ДАННЫЕ!$AC1449,"1"&amp;ДАННЫЕ!$AC1449,"00")&amp;"b"&amp;IF(ДАННЫЕ!$AD1449,"1"&amp;ДАННЫЕ!$AD1449,"00")&amp;"g"&amp;IF(ДАННЫЕ!$AF1449,"1"&amp;ДАННЫЕ!$AF1449,"00")&amp;"c"&amp;IF(ДАННЫЕ!$AG1449,"1"&amp;ДАННЫЕ!$AG1449,"00")&amp;"i"&amp;IF(ДАННЫЕ!$AH1449,"1"&amp;ДАННЫЕ!$AH1449,"00")&amp;"r"&amp;IF(ДАННЫЕ!$AL1449,"1"&amp;ДАННЫЕ!$AL1449,"00")&amp;"m"&amp;IF(ДАННЫЕ!$AI1449,"1"&amp;ДАННЫЕ!$AI1449,"00")&amp;"hS"&amp;IF(ДАННЫЕ!$AJ1449,"1"&amp;ДАННЫЕ!$AJ1449,"00")&amp;"hZ"&amp;IF(ДАННЫЕ!$AK1449,"1"&amp;ДАННЫЕ!$AK1449,"00")&amp;"p"&amp;IF(ДАННЫЕ!$AP1449,"1"&amp;ДАННЫЕ!$AP1449,"00")&amp;"k"&amp;IF(ДАННЫЕ!$AQ1449,"1"&amp;ДАННЫЕ!$AQ1449,"00")&amp;"z"&amp;IF(ДАННЫЕ!$AR1449,"1"&amp;ДАННЫЕ!$AR1449,"00")&amp;"j"&amp;IF(ДАННЫЕ!$AM1449,"1"&amp;ДАННЫЕ!$AM1449,"00")&amp;"n"&amp;IF(ДАННЫЕ!$AN1449,"1"&amp;ДАННЫЕ!$AN1449,"00")&amp;"E"&amp;ДАННЫЕ!BI1449&amp;"L"&amp;ДАННЫЕ!AO1449&amp;"h"&amp;IF(ДАННЫЕ!$AU1449&gt;0,1,0)&amp;"v"&amp;IF(ДАННЫЕ!$AW1449&gt;0,1,0)&amp;"a"&amp;IF(ДАННЫЕ!$AS1449,"1"&amp;ДАННЫЕ!$AS1449,"00")&amp;"s"&amp;IF(ДАННЫЕ!$AT1449,"1"&amp;ДАННЫЕ!$AT1449,"00")&amp;"u"&amp;IF(ДАННЫЕ!$CJ1449&gt;0,1,0)&amp;"y"&amp;B1449&amp;"d"&amp;H1449&amp;"e"&amp;F1449&amp;G1449</f>
        <v>x0w00t00f00b00g00c00i00r00m00hS00hZ00p00k00z00j00n00ELh0v0a00s00u0y0de</v>
      </c>
      <c r="L1449" s="28" t="str">
        <f ca="1">ДАННЫЕ!$I1449&amp;"VN"&amp;IF(ДАННЫЕ!AW1449&gt;0,11,10)&amp;"CD"&amp;IF(ДАННЫЕ!BF1449&gt;500,16,IF(ДАННЫЕ!BF1449&gt;350,15,IF(ДАННЫЕ!BF1449&gt;=200,14,IF(ДАННЫЕ!BF1449&gt;=100,13,IF(ДАННЫЕ!BF1449&gt;=50,12,IF(ДАННЫЕ!BF1449&gt;0,11,10))))))&amp;"AR"&amp;IF(ДАННЫЕ!BX1449&gt;0,1,0)&amp;"GD"&amp;B1449&amp;"VV"&amp;IF(E1449&gt;=5,IF(E1449&lt;18,1,0),0)</f>
        <v>VN10CD10AR0GD0VV0</v>
      </c>
      <c r="M1449" s="28" t="str">
        <f>ДАННЫЕ!$I1449&amp;"b"&amp;ДАННЫЕ!$BI1449&amp;"r"&amp;ДАННЫЕ!$BJ1449&amp;"CD"&amp;IF(ДАННЫЕ!BF1449&gt;0,IF(ДАННЫЕ!BF1449&lt;200,1,IF(ДАННЫЕ!BF1449&lt;350,2,3)),0)&amp;"h"&amp;IF(ДАННЫЕ!$BK1449+ДАННЫЕ!$BL1449+ДАННЫЕ!$BM1449&gt;0,1,0)&amp;"x"&amp;ДАННЫЕ!$BK1449&amp;"y"&amp;ДАННЫЕ!$BL1449&amp;"z"&amp;ДАННЫЕ!$BM1449&amp;"c"&amp;IF(ДАННЫЕ!$BK1449+ДАННЫЕ!$BL1449+ДАННЫЕ!$BM1449=3,1,0)&amp;"a"&amp;IF(ДАННЫЕ!$BQ1449+ДАННЫЕ!$BR1449&gt;0,1,0)&amp;"d"&amp;ДАННЫЕ!$BQ1449&amp;"v"&amp;ДАННЫЕ!$BR1449&amp;"p"&amp;ДАННЫЕ!$BS1449&amp;"n"&amp;ДАННЫЕ!$BU1449&amp;"t"&amp;ДАННЫЕ!$BV1449&amp;"o"&amp;ДАННЫЕ!$BT1449&amp;"l"&amp;IF(ДАННЫЕ!$BN1449&gt;0,1,0)&amp;ДАННЫЕ!$BN1449&amp;"g"&amp;ДАННЫЕ!$BO1449&amp;"s"&amp;ДАННЫЕ!$BP1449&amp;"DZ"&amp;IF(ДАННЫЕ!B1449-ДАННЫЕ!G1449 &lt; 60,IF(ДАННЫЕ!B1449-ДАННЫЕ!G1449 &gt;= 0,1,0),0)&amp;"u"&amp;IF(ДАННЫЕ!$CJ1449&gt;0,1,0)</f>
        <v>brCD0h0xyzc0a0dvpntol0gsDZ1u0</v>
      </c>
      <c r="N1449" s="28" t="str">
        <f ca="1">ДАННЫЕ!$F1449&amp;ДАННЫЕ!$I1449&amp;"g"&amp;B1449&amp;"cf"&amp;D1449&amp;"a"&amp;IF(ДАННЫЕ!$BX1449&gt;0,1,0)&amp;IF(ДАННЫЕ!$BF1449&gt;500,1,IF(ДАННЫЕ!$BF1449&gt;350,2,IF(ДАННЫЕ!$BF1449&gt;=200,3,IF(ДАННЫЕ!$BF1449&gt;=100,4,IF(ДАННЫЕ!$BF1449&gt;=50,5,IF(ДАННЫЕ!$BF1449&lt;50,6,0))))))&amp;"AR"&amp;IF(DATEDIF(ДАННЫЕ!$BX1449,ДАННЫЕ!$F$1,"y")&gt;1,1,0)&amp;"VG"&amp;IF(ДАННЫЕ!$BH1449="0",1,0)&amp;"o"&amp;IF(T1449+ДАННЫЕ!$AF1449+ДАННЫЕ!$AG1449+ДАННЫЕ!$AH1449+ДАННЫЕ!$AI1449+ДАННЫЕ!$AJ1449+ДАННЫЕ!$AP1449+ДАННЫЕ!$AQ1449+ДАННЫЕ!$AR1449+ДАННЫЕ!$AU1449+ДАННЫЕ!$AW1449+ДАННЫЕ!$AS1449+ДАННЫЕ!$AT1449&gt;0,1,0)&amp;"x"&amp;ДАННЫЕ!$AG1449&amp;"p"&amp;IF(ДАННЫЕ!$BY1449&gt;0,1,0)&amp;"v"&amp;IF(ДАННЫЕ!$BZ1449&gt;0,1,0)&amp;"n"&amp;ДАННЫЕ!$CA1449&amp;"t"&amp;ДАННЫЕ!$AY1449&amp;"k"&amp;ДАННЫЕ!$CB1449&amp;"q"&amp;ДАННЫЕ!$CC1449&amp;"w"&amp;ДАННЫЕ!$CD1449&amp;"e"&amp;ДАННЫЕ!$CE1449&amp;"m"&amp;ДАННЫЕ!$CF1449&amp;"c"&amp;ДАННЫЕ!$CG1449&amp;"z"&amp;ДАННЫЕ!$CH1449&amp;"d"&amp;IF(H1449=4,1,0)&amp;"s"&amp;IF(ДАННЫЕ!$J1449=1,0,1)&amp;"u"&amp;IF(ДАННЫЕ!$CJ1449&gt;0,1,0)</f>
        <v>g0cf0a06AR1VG0o0xp0v0ntkqwemczd0s1u0</v>
      </c>
      <c r="O1449" s="28" t="str">
        <f>ДАННЫЕ!$I1449&amp;"g"&amp;B1449&amp;A1449&amp;"f"&amp;P1449&amp;"c"&amp;IF(ДАННЫЕ!$U1449&gt;0,1,0)&amp;"s"&amp;IF(ДАННЫЕ!$Q1449&gt;0,IF(YEAR(ДАННЫЕ!$F$1)=YEAR(ДАННЫЕ!$Q1449),IF(MONTH(ДАННЫЕ!$F$1)=MONTH(ДАННЫЕ!$Q1449),111,11),1),0)&amp;"i"&amp;IF(ДАННЫЕ!$R1449+ДАННЫЕ!$S1449+ДАННЫЕ!$T1449=0,0,1)&amp;"h"&amp;IF(ДАННЫЕ!$P1449&gt;0,1,0)&amp;"p"&amp;IF(ДАННЫЕ!$CI1449&gt;0,IF(YEAR(ДАННЫЕ!$F$1)=YEAR(ДАННЫЕ!$CI1449),IF(MONTH(ДАННЫЕ!$F$1)=MONTH(ДАННЫЕ!$CI1449),111,11),1),0)&amp;"d"&amp;IF(ДАННЫЕ!$CJ1449&gt;0,IF(YEAR(ДАННЫЕ!$F$1)=YEAR(ДАННЫЕ!$CJ1449),IF(MONTH(ДАННЫЕ!$F$1)=MONTH(ДАННЫЕ!$CJ1449),111,11),1),0)&amp;"o"&amp;IF(ДАННЫЕ!$CK1449&gt;0,IF(MONTH(ДАННЫЕ!$F$1)=MONTH(ДАННЫЕ!$CK1449),111,11),0)&amp;"v"&amp;IF(ДАННЫЕ!$BE1449&gt;0,IF(MONTH(ДАННЫЕ!$F$1)=MONTH(ДАННЫЕ!$BE1449),111,11),0)</f>
        <v>g00f0c0s0i0h0p0d0o0v0</v>
      </c>
      <c r="P1449" s="15">
        <f t="shared" si="68"/>
        <v>0</v>
      </c>
      <c r="Q1449" s="15">
        <f>IF(ДАННЫЕ!$F$1&gt;ДАННЫЕ!$N1449,IF(YEAR(ДАННЫЕ!$F$1)=YEAR(ДАННЫЕ!M1449),1,0),0)</f>
        <v>0</v>
      </c>
      <c r="R1449" s="15">
        <f>IF(ДАННЫЕ!$F$1&gt;ДАННЫЕ!$N1449,IF(YEAR(ДАННЫЕ!$F$1)=YEAR(ДАННЫЕ!N1449),1,0),0)</f>
        <v>0</v>
      </c>
      <c r="S1449" s="15">
        <f>IF(ДАННЫЕ!$AA1449="2А",1,IF(ДАННЫЕ!$AA1449="2Б",2,IF(ДАННЫЕ!$AA1449="2В",3,IF(ДАННЫЕ!$AA1449=3,4,IF(ДАННЫЕ!$AA1449="4А",5,IF(ДАННЫЕ!$AA1449="4Б",6,IF(ДАННЫЕ!$AA1449="4В",7,IF(ДАННЫЕ!$AA1449=5,8,0))))))))</f>
        <v>0</v>
      </c>
      <c r="T1449" s="15">
        <f>IF(OR(ДАННЫЕ!$AC1449=2,ДАННЫЕ!$AD1449=2,ДАННЫЕ!$AE1449=2),2,IF(OR(ДАННЫЕ!$AC1449=1,ДАННЫЕ!$AD1449=1,ДАННЫЕ!$AE1449=1),1,0))</f>
        <v>0</v>
      </c>
    </row>
    <row r="1450" spans="1:20" x14ac:dyDescent="0.2">
      <c r="A1450" s="78">
        <f>IF(B1450&gt;0,IF(MONTH(ДАННЫЕ!$F$1)=MONTH(ДАННЫЕ!$B1450),1,0),0)</f>
        <v>0</v>
      </c>
      <c r="B1450" s="14">
        <f>IF(ДАННЫЕ!$B1450&gt;0,IF(YEAR(ДАННЫЕ!$F$1)=YEAR(ДАННЫЕ!$B1450),1,0),0)</f>
        <v>0</v>
      </c>
      <c r="C1450" s="14">
        <f>IF(ДАННЫЕ!$CM1450&gt;0,IF(YEAR(ДАННЫЕ!$F$1)=YEAR(ДАННЫЕ!$CM1450),1,0),0)</f>
        <v>0</v>
      </c>
      <c r="D1450" s="14">
        <f>IF(ДАННЫЕ!$CJ1450&gt;0,IF(ДАННЫЕ!$CL1450&gt;ДАННЫЕ!$F$1,1,IF(ДАННЫЕ!$CL1450&gt;0,0,1)),0)</f>
        <v>0</v>
      </c>
      <c r="E1450" s="43" t="str">
        <f ca="1">IF(ДАННЫЕ!$F$1&gt;0,IF(ДАННЫЕ!$G1450&gt;0,DATEDIF(ДАННЫЕ!$G1450,ДАННЫЕ!$F$1,"y"),""),IF(ДАННЫЕ!$G1450&gt;0,DATEDIF(ДАННЫЕ!$G1450,TODAY(),"y"),""))</f>
        <v/>
      </c>
      <c r="F1450" s="43" t="str">
        <f xml:space="preserve"> IF(ДАННЫЕ!$F1450="М",IF(E1450&gt;=18,IF(E1450&lt;60,1,""),""),"")&amp;IF(ДАННЫЕ!$F1450="Ж",IF(E1450&gt;=18,IF(E1450&lt;55,1,""),""),"")</f>
        <v/>
      </c>
      <c r="G1450" s="43" t="str">
        <f xml:space="preserve"> IF(ДАННЫЕ!$F1450="М",IF(E1450&gt;=60,2,""),"")&amp;IF(ДАННЫЕ!$F1450="Ж",IF(E1450&gt;=55,2,""),"")</f>
        <v/>
      </c>
      <c r="H1450" s="43" t="str">
        <f t="shared" ref="H1450:H1513" ca="1" si="69">IF(E1450&lt;0,"-1",IF(E1450&lt;1,11,IF(E1450&lt;3,12,IF(E1450&lt;5,13,IF(E1450&lt;10,14,IF(E1450&lt;15,15,IF(E1450&lt;18,16,"")))))))</f>
        <v/>
      </c>
      <c r="I1450" s="43" t="str">
        <f t="shared" ref="I1450:I1513" ca="1" si="70">IF(E1450&gt;=60,"03",IF(E1450&gt;=50,"02",IF(E1450&gt;=45,"01",IF(E1450&gt;=35,9,IF(E1450&gt;=25,8,IF(E1450&gt;=18,7,""))))))</f>
        <v>03</v>
      </c>
      <c r="J1450" s="28" t="str">
        <f ca="1">ДАННЫЕ!$F1450&amp;H1450&amp;I1450&amp;ДАННЫЕ!$I1450&amp;"m"&amp;IF(ДАННЫЕ!$I1450&gt;0,IF(ДАННЫЕ!$J1450&gt;0,0,1),"")&amp;"f"&amp;IF(ДАННЫЕ!$R1450&gt;0,IF(YEAR(ДАННЫЕ!$F$1)=YEAR(ДАННЫЕ!$R1450),1,0),0)&amp;"z"&amp;ДАННЫЕ!$R1450&amp;"p"&amp;ДАННЫЕ!$S1450&amp;"i"&amp;ДАННЫЕ!$T1450&amp;"h"&amp;ДАННЫЕ!$K1450&amp;"be"&amp;ДАННЫЕ!$BI1450&amp;"CD"&amp;IF(ДАННЫЕ!BF1450&gt;500,4,IF(ДАННЫЕ!BF1450&gt;350,3,IF(ДАННЫЕ!BF1450&gt;200,2,IF(ДАННЫЕ!BF1450&gt;0,1,0))))&amp;"g"&amp;B1450&amp;"d"&amp;H1450&amp;"l"&amp;ДАННЫЕ!AT1450&amp;"a"&amp;ДАННЫЕ!$V1450&amp;"v"&amp;R1450&amp;"k"&amp;ДАННЫЕ!$U1450&amp;"s"&amp;ДАННЫЕ!$Y1450&amp;"t"&amp;ДАННЫЕ!$X1450&amp;"b"&amp;IF(ДАННЫЕ!$Q1450&gt;1,1,0)&amp;"PP"&amp;ДАННЫЕ!Z1450&amp;"c"&amp;S1450&amp;"x"&amp;IF(ДАННЫЕ!$BY1450&gt;0,IF(YEAR(ДАННЫЕ!$F$1)=YEAR(ДАННЫЕ!$BY1450),1,0),0)&amp;"n"&amp;IF(ДАННЫЕ!$BZ1450&gt;0,IF(YEAR(ДАННЫЕ!$F$1)=YEAR(ДАННЫЕ!$BZ1450),1,0),0)&amp;"u"&amp;D1450&amp;"z"&amp;IF(ДАННЫЕ!$CL1450&gt;0,IF(YEAR(ДАННЫЕ!$F$1)&gt;YEAR(ДАННЫЕ!$CL1450),11,12),0)</f>
        <v>03mf0zpihbeCD0g0dlav0kstb0PPc0x0n0u0z0</v>
      </c>
      <c r="K1450" s="28" t="str">
        <f ca="1">ДАННЫЕ!$I1450&amp;"x"&amp;B1450&amp;"w"&amp;IF(T1450+ДАННЫЕ!AD1450+ДАННЫЕ!AE1450+ДАННЫЕ!AF1450+ДАННЫЕ!AG1450+ДАННЫЕ!AH1450+ДАННЫЕ!$AL1450+ДАННЫЕ!AI1450+ДАННЫЕ!AJ1450+ДАННЫЕ!AK1450+ДАННЫЕ!AP1450+ДАННЫЕ!AQ1450+ДАННЫЕ!AR1450+ДАННЫЕ!$AM1450+ДАННЫЕ!$AN1450+ДАННЫЕ!AS1450+ДАННЫЕ!AT1450&gt;0,1,0)&amp;IF(OR(T1450=2,ДАННЫЕ!AD1450=2,ДАННЫЕ!AE1450=2,ДАННЫЕ!AF1450=2,ДАННЫЕ!AG1450=2,ДАННЫЕ!AH1450=2,ДАННЫЕ!$AL1450=2,ДАННЫЕ!AI1450=2,ДАННЫЕ!AJ1450=2,ДАННЫЕ!AK1450=2,ДАННЫЕ!AP1450=2,ДАННЫЕ!AQ1450=2,ДАННЫЕ!AR1450=2,ДАННЫЕ!$AM1450=2,ДАННЫЕ!$AN1450=2,ДАННЫЕ!AS1450=2,ДАННЫЕ!AT1450=2),2,0)&amp;"t"&amp;IF(T1450&gt;0,"1"&amp;T1450,"00")&amp;"f"&amp;IF(ДАННЫЕ!$AC1450,"1"&amp;ДАННЫЕ!$AC1450,"00")&amp;"b"&amp;IF(ДАННЫЕ!$AD1450,"1"&amp;ДАННЫЕ!$AD1450,"00")&amp;"g"&amp;IF(ДАННЫЕ!$AF1450,"1"&amp;ДАННЫЕ!$AF1450,"00")&amp;"c"&amp;IF(ДАННЫЕ!$AG1450,"1"&amp;ДАННЫЕ!$AG1450,"00")&amp;"i"&amp;IF(ДАННЫЕ!$AH1450,"1"&amp;ДАННЫЕ!$AH1450,"00")&amp;"r"&amp;IF(ДАННЫЕ!$AL1450,"1"&amp;ДАННЫЕ!$AL1450,"00")&amp;"m"&amp;IF(ДАННЫЕ!$AI1450,"1"&amp;ДАННЫЕ!$AI1450,"00")&amp;"hS"&amp;IF(ДАННЫЕ!$AJ1450,"1"&amp;ДАННЫЕ!$AJ1450,"00")&amp;"hZ"&amp;IF(ДАННЫЕ!$AK1450,"1"&amp;ДАННЫЕ!$AK1450,"00")&amp;"p"&amp;IF(ДАННЫЕ!$AP1450,"1"&amp;ДАННЫЕ!$AP1450,"00")&amp;"k"&amp;IF(ДАННЫЕ!$AQ1450,"1"&amp;ДАННЫЕ!$AQ1450,"00")&amp;"z"&amp;IF(ДАННЫЕ!$AR1450,"1"&amp;ДАННЫЕ!$AR1450,"00")&amp;"j"&amp;IF(ДАННЫЕ!$AM1450,"1"&amp;ДАННЫЕ!$AM1450,"00")&amp;"n"&amp;IF(ДАННЫЕ!$AN1450,"1"&amp;ДАННЫЕ!$AN1450,"00")&amp;"E"&amp;ДАННЫЕ!BI1450&amp;"L"&amp;ДАННЫЕ!AO1450&amp;"h"&amp;IF(ДАННЫЕ!$AU1450&gt;0,1,0)&amp;"v"&amp;IF(ДАННЫЕ!$AW1450&gt;0,1,0)&amp;"a"&amp;IF(ДАННЫЕ!$AS1450,"1"&amp;ДАННЫЕ!$AS1450,"00")&amp;"s"&amp;IF(ДАННЫЕ!$AT1450,"1"&amp;ДАННЫЕ!$AT1450,"00")&amp;"u"&amp;IF(ДАННЫЕ!$CJ1450&gt;0,1,0)&amp;"y"&amp;B1450&amp;"d"&amp;H1450&amp;"e"&amp;F1450&amp;G1450</f>
        <v>x0w00t00f00b00g00c00i00r00m00hS00hZ00p00k00z00j00n00ELh0v0a00s00u0y0de</v>
      </c>
      <c r="L1450" s="28" t="str">
        <f ca="1">ДАННЫЕ!$I1450&amp;"VN"&amp;IF(ДАННЫЕ!AW1450&gt;0,11,10)&amp;"CD"&amp;IF(ДАННЫЕ!BF1450&gt;500,16,IF(ДАННЫЕ!BF1450&gt;350,15,IF(ДАННЫЕ!BF1450&gt;=200,14,IF(ДАННЫЕ!BF1450&gt;=100,13,IF(ДАННЫЕ!BF1450&gt;=50,12,IF(ДАННЫЕ!BF1450&gt;0,11,10))))))&amp;"AR"&amp;IF(ДАННЫЕ!BX1450&gt;0,1,0)&amp;"GD"&amp;B1450&amp;"VV"&amp;IF(E1450&gt;=5,IF(E1450&lt;18,1,0),0)</f>
        <v>VN10CD10AR0GD0VV0</v>
      </c>
      <c r="M1450" s="28" t="str">
        <f>ДАННЫЕ!$I1450&amp;"b"&amp;ДАННЫЕ!$BI1450&amp;"r"&amp;ДАННЫЕ!$BJ1450&amp;"CD"&amp;IF(ДАННЫЕ!BF1450&gt;0,IF(ДАННЫЕ!BF1450&lt;200,1,IF(ДАННЫЕ!BF1450&lt;350,2,3)),0)&amp;"h"&amp;IF(ДАННЫЕ!$BK1450+ДАННЫЕ!$BL1450+ДАННЫЕ!$BM1450&gt;0,1,0)&amp;"x"&amp;ДАННЫЕ!$BK1450&amp;"y"&amp;ДАННЫЕ!$BL1450&amp;"z"&amp;ДАННЫЕ!$BM1450&amp;"c"&amp;IF(ДАННЫЕ!$BK1450+ДАННЫЕ!$BL1450+ДАННЫЕ!$BM1450=3,1,0)&amp;"a"&amp;IF(ДАННЫЕ!$BQ1450+ДАННЫЕ!$BR1450&gt;0,1,0)&amp;"d"&amp;ДАННЫЕ!$BQ1450&amp;"v"&amp;ДАННЫЕ!$BR1450&amp;"p"&amp;ДАННЫЕ!$BS1450&amp;"n"&amp;ДАННЫЕ!$BU1450&amp;"t"&amp;ДАННЫЕ!$BV1450&amp;"o"&amp;ДАННЫЕ!$BT1450&amp;"l"&amp;IF(ДАННЫЕ!$BN1450&gt;0,1,0)&amp;ДАННЫЕ!$BN1450&amp;"g"&amp;ДАННЫЕ!$BO1450&amp;"s"&amp;ДАННЫЕ!$BP1450&amp;"DZ"&amp;IF(ДАННЫЕ!B1450-ДАННЫЕ!G1450 &lt; 60,IF(ДАННЫЕ!B1450-ДАННЫЕ!G1450 &gt;= 0,1,0),0)&amp;"u"&amp;IF(ДАННЫЕ!$CJ1450&gt;0,1,0)</f>
        <v>brCD0h0xyzc0a0dvpntol0gsDZ1u0</v>
      </c>
      <c r="N1450" s="28" t="str">
        <f ca="1">ДАННЫЕ!$F1450&amp;ДАННЫЕ!$I1450&amp;"g"&amp;B1450&amp;"cf"&amp;D1450&amp;"a"&amp;IF(ДАННЫЕ!$BX1450&gt;0,1,0)&amp;IF(ДАННЫЕ!$BF1450&gt;500,1,IF(ДАННЫЕ!$BF1450&gt;350,2,IF(ДАННЫЕ!$BF1450&gt;=200,3,IF(ДАННЫЕ!$BF1450&gt;=100,4,IF(ДАННЫЕ!$BF1450&gt;=50,5,IF(ДАННЫЕ!$BF1450&lt;50,6,0))))))&amp;"AR"&amp;IF(DATEDIF(ДАННЫЕ!$BX1450,ДАННЫЕ!$F$1,"y")&gt;1,1,0)&amp;"VG"&amp;IF(ДАННЫЕ!$BH1450="0",1,0)&amp;"o"&amp;IF(T1450+ДАННЫЕ!$AF1450+ДАННЫЕ!$AG1450+ДАННЫЕ!$AH1450+ДАННЫЕ!$AI1450+ДАННЫЕ!$AJ1450+ДАННЫЕ!$AP1450+ДАННЫЕ!$AQ1450+ДАННЫЕ!$AR1450+ДАННЫЕ!$AU1450+ДАННЫЕ!$AW1450+ДАННЫЕ!$AS1450+ДАННЫЕ!$AT1450&gt;0,1,0)&amp;"x"&amp;ДАННЫЕ!$AG1450&amp;"p"&amp;IF(ДАННЫЕ!$BY1450&gt;0,1,0)&amp;"v"&amp;IF(ДАННЫЕ!$BZ1450&gt;0,1,0)&amp;"n"&amp;ДАННЫЕ!$CA1450&amp;"t"&amp;ДАННЫЕ!$AY1450&amp;"k"&amp;ДАННЫЕ!$CB1450&amp;"q"&amp;ДАННЫЕ!$CC1450&amp;"w"&amp;ДАННЫЕ!$CD1450&amp;"e"&amp;ДАННЫЕ!$CE1450&amp;"m"&amp;ДАННЫЕ!$CF1450&amp;"c"&amp;ДАННЫЕ!$CG1450&amp;"z"&amp;ДАННЫЕ!$CH1450&amp;"d"&amp;IF(H1450=4,1,0)&amp;"s"&amp;IF(ДАННЫЕ!$J1450=1,0,1)&amp;"u"&amp;IF(ДАННЫЕ!$CJ1450&gt;0,1,0)</f>
        <v>g0cf0a06AR1VG0o0xp0v0ntkqwemczd0s1u0</v>
      </c>
      <c r="O1450" s="28" t="str">
        <f>ДАННЫЕ!$I1450&amp;"g"&amp;B1450&amp;A1450&amp;"f"&amp;P1450&amp;"c"&amp;IF(ДАННЫЕ!$U1450&gt;0,1,0)&amp;"s"&amp;IF(ДАННЫЕ!$Q1450&gt;0,IF(YEAR(ДАННЫЕ!$F$1)=YEAR(ДАННЫЕ!$Q1450),IF(MONTH(ДАННЫЕ!$F$1)=MONTH(ДАННЫЕ!$Q1450),111,11),1),0)&amp;"i"&amp;IF(ДАННЫЕ!$R1450+ДАННЫЕ!$S1450+ДАННЫЕ!$T1450=0,0,1)&amp;"h"&amp;IF(ДАННЫЕ!$P1450&gt;0,1,0)&amp;"p"&amp;IF(ДАННЫЕ!$CI1450&gt;0,IF(YEAR(ДАННЫЕ!$F$1)=YEAR(ДАННЫЕ!$CI1450),IF(MONTH(ДАННЫЕ!$F$1)=MONTH(ДАННЫЕ!$CI1450),111,11),1),0)&amp;"d"&amp;IF(ДАННЫЕ!$CJ1450&gt;0,IF(YEAR(ДАННЫЕ!$F$1)=YEAR(ДАННЫЕ!$CJ1450),IF(MONTH(ДАННЫЕ!$F$1)=MONTH(ДАННЫЕ!$CJ1450),111,11),1),0)&amp;"o"&amp;IF(ДАННЫЕ!$CK1450&gt;0,IF(MONTH(ДАННЫЕ!$F$1)=MONTH(ДАННЫЕ!$CK1450),111,11),0)&amp;"v"&amp;IF(ДАННЫЕ!$BE1450&gt;0,IF(MONTH(ДАННЫЕ!$F$1)=MONTH(ДАННЫЕ!$BE1450),111,11),0)</f>
        <v>g00f0c0s0i0h0p0d0o0v0</v>
      </c>
      <c r="P1450" s="15">
        <f t="shared" ref="P1450:P1513" si="71">IF(Q1450&gt;R1450,1,0)</f>
        <v>0</v>
      </c>
      <c r="Q1450" s="15">
        <f>IF(ДАННЫЕ!$F$1&gt;ДАННЫЕ!$N1450,IF(YEAR(ДАННЫЕ!$F$1)=YEAR(ДАННЫЕ!M1450),1,0),0)</f>
        <v>0</v>
      </c>
      <c r="R1450" s="15">
        <f>IF(ДАННЫЕ!$F$1&gt;ДАННЫЕ!$N1450,IF(YEAR(ДАННЫЕ!$F$1)=YEAR(ДАННЫЕ!N1450),1,0),0)</f>
        <v>0</v>
      </c>
      <c r="S1450" s="15">
        <f>IF(ДАННЫЕ!$AA1450="2А",1,IF(ДАННЫЕ!$AA1450="2Б",2,IF(ДАННЫЕ!$AA1450="2В",3,IF(ДАННЫЕ!$AA1450=3,4,IF(ДАННЫЕ!$AA1450="4А",5,IF(ДАННЫЕ!$AA1450="4Б",6,IF(ДАННЫЕ!$AA1450="4В",7,IF(ДАННЫЕ!$AA1450=5,8,0))))))))</f>
        <v>0</v>
      </c>
      <c r="T1450" s="15">
        <f>IF(OR(ДАННЫЕ!$AC1450=2,ДАННЫЕ!$AD1450=2,ДАННЫЕ!$AE1450=2),2,IF(OR(ДАННЫЕ!$AC1450=1,ДАННЫЕ!$AD1450=1,ДАННЫЕ!$AE1450=1),1,0))</f>
        <v>0</v>
      </c>
    </row>
    <row r="1451" spans="1:20" x14ac:dyDescent="0.2">
      <c r="A1451" s="78">
        <f>IF(B1451&gt;0,IF(MONTH(ДАННЫЕ!$F$1)=MONTH(ДАННЫЕ!$B1451),1,0),0)</f>
        <v>0</v>
      </c>
      <c r="B1451" s="14">
        <f>IF(ДАННЫЕ!$B1451&gt;0,IF(YEAR(ДАННЫЕ!$F$1)=YEAR(ДАННЫЕ!$B1451),1,0),0)</f>
        <v>0</v>
      </c>
      <c r="C1451" s="14">
        <f>IF(ДАННЫЕ!$CM1451&gt;0,IF(YEAR(ДАННЫЕ!$F$1)=YEAR(ДАННЫЕ!$CM1451),1,0),0)</f>
        <v>0</v>
      </c>
      <c r="D1451" s="14">
        <f>IF(ДАННЫЕ!$CJ1451&gt;0,IF(ДАННЫЕ!$CL1451&gt;ДАННЫЕ!$F$1,1,IF(ДАННЫЕ!$CL1451&gt;0,0,1)),0)</f>
        <v>0</v>
      </c>
      <c r="E1451" s="43" t="str">
        <f ca="1">IF(ДАННЫЕ!$F$1&gt;0,IF(ДАННЫЕ!$G1451&gt;0,DATEDIF(ДАННЫЕ!$G1451,ДАННЫЕ!$F$1,"y"),""),IF(ДАННЫЕ!$G1451&gt;0,DATEDIF(ДАННЫЕ!$G1451,TODAY(),"y"),""))</f>
        <v/>
      </c>
      <c r="F1451" s="43" t="str">
        <f xml:space="preserve"> IF(ДАННЫЕ!$F1451="М",IF(E1451&gt;=18,IF(E1451&lt;60,1,""),""),"")&amp;IF(ДАННЫЕ!$F1451="Ж",IF(E1451&gt;=18,IF(E1451&lt;55,1,""),""),"")</f>
        <v/>
      </c>
      <c r="G1451" s="43" t="str">
        <f xml:space="preserve"> IF(ДАННЫЕ!$F1451="М",IF(E1451&gt;=60,2,""),"")&amp;IF(ДАННЫЕ!$F1451="Ж",IF(E1451&gt;=55,2,""),"")</f>
        <v/>
      </c>
      <c r="H1451" s="43" t="str">
        <f t="shared" ca="1" si="69"/>
        <v/>
      </c>
      <c r="I1451" s="43" t="str">
        <f t="shared" ca="1" si="70"/>
        <v>03</v>
      </c>
      <c r="J1451" s="28" t="str">
        <f ca="1">ДАННЫЕ!$F1451&amp;H1451&amp;I1451&amp;ДАННЫЕ!$I1451&amp;"m"&amp;IF(ДАННЫЕ!$I1451&gt;0,IF(ДАННЫЕ!$J1451&gt;0,0,1),"")&amp;"f"&amp;IF(ДАННЫЕ!$R1451&gt;0,IF(YEAR(ДАННЫЕ!$F$1)=YEAR(ДАННЫЕ!$R1451),1,0),0)&amp;"z"&amp;ДАННЫЕ!$R1451&amp;"p"&amp;ДАННЫЕ!$S1451&amp;"i"&amp;ДАННЫЕ!$T1451&amp;"h"&amp;ДАННЫЕ!$K1451&amp;"be"&amp;ДАННЫЕ!$BI1451&amp;"CD"&amp;IF(ДАННЫЕ!BF1451&gt;500,4,IF(ДАННЫЕ!BF1451&gt;350,3,IF(ДАННЫЕ!BF1451&gt;200,2,IF(ДАННЫЕ!BF1451&gt;0,1,0))))&amp;"g"&amp;B1451&amp;"d"&amp;H1451&amp;"l"&amp;ДАННЫЕ!AT1451&amp;"a"&amp;ДАННЫЕ!$V1451&amp;"v"&amp;R1451&amp;"k"&amp;ДАННЫЕ!$U1451&amp;"s"&amp;ДАННЫЕ!$Y1451&amp;"t"&amp;ДАННЫЕ!$X1451&amp;"b"&amp;IF(ДАННЫЕ!$Q1451&gt;1,1,0)&amp;"PP"&amp;ДАННЫЕ!Z1451&amp;"c"&amp;S1451&amp;"x"&amp;IF(ДАННЫЕ!$BY1451&gt;0,IF(YEAR(ДАННЫЕ!$F$1)=YEAR(ДАННЫЕ!$BY1451),1,0),0)&amp;"n"&amp;IF(ДАННЫЕ!$BZ1451&gt;0,IF(YEAR(ДАННЫЕ!$F$1)=YEAR(ДАННЫЕ!$BZ1451),1,0),0)&amp;"u"&amp;D1451&amp;"z"&amp;IF(ДАННЫЕ!$CL1451&gt;0,IF(YEAR(ДАННЫЕ!$F$1)&gt;YEAR(ДАННЫЕ!$CL1451),11,12),0)</f>
        <v>03mf0zpihbeCD0g0dlav0kstb0PPc0x0n0u0z0</v>
      </c>
      <c r="K1451" s="28" t="str">
        <f ca="1">ДАННЫЕ!$I1451&amp;"x"&amp;B1451&amp;"w"&amp;IF(T1451+ДАННЫЕ!AD1451+ДАННЫЕ!AE1451+ДАННЫЕ!AF1451+ДАННЫЕ!AG1451+ДАННЫЕ!AH1451+ДАННЫЕ!$AL1451+ДАННЫЕ!AI1451+ДАННЫЕ!AJ1451+ДАННЫЕ!AK1451+ДАННЫЕ!AP1451+ДАННЫЕ!AQ1451+ДАННЫЕ!AR1451+ДАННЫЕ!$AM1451+ДАННЫЕ!$AN1451+ДАННЫЕ!AS1451+ДАННЫЕ!AT1451&gt;0,1,0)&amp;IF(OR(T1451=2,ДАННЫЕ!AD1451=2,ДАННЫЕ!AE1451=2,ДАННЫЕ!AF1451=2,ДАННЫЕ!AG1451=2,ДАННЫЕ!AH1451=2,ДАННЫЕ!$AL1451=2,ДАННЫЕ!AI1451=2,ДАННЫЕ!AJ1451=2,ДАННЫЕ!AK1451=2,ДАННЫЕ!AP1451=2,ДАННЫЕ!AQ1451=2,ДАННЫЕ!AR1451=2,ДАННЫЕ!$AM1451=2,ДАННЫЕ!$AN1451=2,ДАННЫЕ!AS1451=2,ДАННЫЕ!AT1451=2),2,0)&amp;"t"&amp;IF(T1451&gt;0,"1"&amp;T1451,"00")&amp;"f"&amp;IF(ДАННЫЕ!$AC1451,"1"&amp;ДАННЫЕ!$AC1451,"00")&amp;"b"&amp;IF(ДАННЫЕ!$AD1451,"1"&amp;ДАННЫЕ!$AD1451,"00")&amp;"g"&amp;IF(ДАННЫЕ!$AF1451,"1"&amp;ДАННЫЕ!$AF1451,"00")&amp;"c"&amp;IF(ДАННЫЕ!$AG1451,"1"&amp;ДАННЫЕ!$AG1451,"00")&amp;"i"&amp;IF(ДАННЫЕ!$AH1451,"1"&amp;ДАННЫЕ!$AH1451,"00")&amp;"r"&amp;IF(ДАННЫЕ!$AL1451,"1"&amp;ДАННЫЕ!$AL1451,"00")&amp;"m"&amp;IF(ДАННЫЕ!$AI1451,"1"&amp;ДАННЫЕ!$AI1451,"00")&amp;"hS"&amp;IF(ДАННЫЕ!$AJ1451,"1"&amp;ДАННЫЕ!$AJ1451,"00")&amp;"hZ"&amp;IF(ДАННЫЕ!$AK1451,"1"&amp;ДАННЫЕ!$AK1451,"00")&amp;"p"&amp;IF(ДАННЫЕ!$AP1451,"1"&amp;ДАННЫЕ!$AP1451,"00")&amp;"k"&amp;IF(ДАННЫЕ!$AQ1451,"1"&amp;ДАННЫЕ!$AQ1451,"00")&amp;"z"&amp;IF(ДАННЫЕ!$AR1451,"1"&amp;ДАННЫЕ!$AR1451,"00")&amp;"j"&amp;IF(ДАННЫЕ!$AM1451,"1"&amp;ДАННЫЕ!$AM1451,"00")&amp;"n"&amp;IF(ДАННЫЕ!$AN1451,"1"&amp;ДАННЫЕ!$AN1451,"00")&amp;"E"&amp;ДАННЫЕ!BI1451&amp;"L"&amp;ДАННЫЕ!AO1451&amp;"h"&amp;IF(ДАННЫЕ!$AU1451&gt;0,1,0)&amp;"v"&amp;IF(ДАННЫЕ!$AW1451&gt;0,1,0)&amp;"a"&amp;IF(ДАННЫЕ!$AS1451,"1"&amp;ДАННЫЕ!$AS1451,"00")&amp;"s"&amp;IF(ДАННЫЕ!$AT1451,"1"&amp;ДАННЫЕ!$AT1451,"00")&amp;"u"&amp;IF(ДАННЫЕ!$CJ1451&gt;0,1,0)&amp;"y"&amp;B1451&amp;"d"&amp;H1451&amp;"e"&amp;F1451&amp;G1451</f>
        <v>x0w00t00f00b00g00c00i00r00m00hS00hZ00p00k00z00j00n00ELh0v0a00s00u0y0de</v>
      </c>
      <c r="L1451" s="28" t="str">
        <f ca="1">ДАННЫЕ!$I1451&amp;"VN"&amp;IF(ДАННЫЕ!AW1451&gt;0,11,10)&amp;"CD"&amp;IF(ДАННЫЕ!BF1451&gt;500,16,IF(ДАННЫЕ!BF1451&gt;350,15,IF(ДАННЫЕ!BF1451&gt;=200,14,IF(ДАННЫЕ!BF1451&gt;=100,13,IF(ДАННЫЕ!BF1451&gt;=50,12,IF(ДАННЫЕ!BF1451&gt;0,11,10))))))&amp;"AR"&amp;IF(ДАННЫЕ!BX1451&gt;0,1,0)&amp;"GD"&amp;B1451&amp;"VV"&amp;IF(E1451&gt;=5,IF(E1451&lt;18,1,0),0)</f>
        <v>VN10CD10AR0GD0VV0</v>
      </c>
      <c r="M1451" s="28" t="str">
        <f>ДАННЫЕ!$I1451&amp;"b"&amp;ДАННЫЕ!$BI1451&amp;"r"&amp;ДАННЫЕ!$BJ1451&amp;"CD"&amp;IF(ДАННЫЕ!BF1451&gt;0,IF(ДАННЫЕ!BF1451&lt;200,1,IF(ДАННЫЕ!BF1451&lt;350,2,3)),0)&amp;"h"&amp;IF(ДАННЫЕ!$BK1451+ДАННЫЕ!$BL1451+ДАННЫЕ!$BM1451&gt;0,1,0)&amp;"x"&amp;ДАННЫЕ!$BK1451&amp;"y"&amp;ДАННЫЕ!$BL1451&amp;"z"&amp;ДАННЫЕ!$BM1451&amp;"c"&amp;IF(ДАННЫЕ!$BK1451+ДАННЫЕ!$BL1451+ДАННЫЕ!$BM1451=3,1,0)&amp;"a"&amp;IF(ДАННЫЕ!$BQ1451+ДАННЫЕ!$BR1451&gt;0,1,0)&amp;"d"&amp;ДАННЫЕ!$BQ1451&amp;"v"&amp;ДАННЫЕ!$BR1451&amp;"p"&amp;ДАННЫЕ!$BS1451&amp;"n"&amp;ДАННЫЕ!$BU1451&amp;"t"&amp;ДАННЫЕ!$BV1451&amp;"o"&amp;ДАННЫЕ!$BT1451&amp;"l"&amp;IF(ДАННЫЕ!$BN1451&gt;0,1,0)&amp;ДАННЫЕ!$BN1451&amp;"g"&amp;ДАННЫЕ!$BO1451&amp;"s"&amp;ДАННЫЕ!$BP1451&amp;"DZ"&amp;IF(ДАННЫЕ!B1451-ДАННЫЕ!G1451 &lt; 60,IF(ДАННЫЕ!B1451-ДАННЫЕ!G1451 &gt;= 0,1,0),0)&amp;"u"&amp;IF(ДАННЫЕ!$CJ1451&gt;0,1,0)</f>
        <v>brCD0h0xyzc0a0dvpntol0gsDZ1u0</v>
      </c>
      <c r="N1451" s="28" t="str">
        <f ca="1">ДАННЫЕ!$F1451&amp;ДАННЫЕ!$I1451&amp;"g"&amp;B1451&amp;"cf"&amp;D1451&amp;"a"&amp;IF(ДАННЫЕ!$BX1451&gt;0,1,0)&amp;IF(ДАННЫЕ!$BF1451&gt;500,1,IF(ДАННЫЕ!$BF1451&gt;350,2,IF(ДАННЫЕ!$BF1451&gt;=200,3,IF(ДАННЫЕ!$BF1451&gt;=100,4,IF(ДАННЫЕ!$BF1451&gt;=50,5,IF(ДАННЫЕ!$BF1451&lt;50,6,0))))))&amp;"AR"&amp;IF(DATEDIF(ДАННЫЕ!$BX1451,ДАННЫЕ!$F$1,"y")&gt;1,1,0)&amp;"VG"&amp;IF(ДАННЫЕ!$BH1451="0",1,0)&amp;"o"&amp;IF(T1451+ДАННЫЕ!$AF1451+ДАННЫЕ!$AG1451+ДАННЫЕ!$AH1451+ДАННЫЕ!$AI1451+ДАННЫЕ!$AJ1451+ДАННЫЕ!$AP1451+ДАННЫЕ!$AQ1451+ДАННЫЕ!$AR1451+ДАННЫЕ!$AU1451+ДАННЫЕ!$AW1451+ДАННЫЕ!$AS1451+ДАННЫЕ!$AT1451&gt;0,1,0)&amp;"x"&amp;ДАННЫЕ!$AG1451&amp;"p"&amp;IF(ДАННЫЕ!$BY1451&gt;0,1,0)&amp;"v"&amp;IF(ДАННЫЕ!$BZ1451&gt;0,1,0)&amp;"n"&amp;ДАННЫЕ!$CA1451&amp;"t"&amp;ДАННЫЕ!$AY1451&amp;"k"&amp;ДАННЫЕ!$CB1451&amp;"q"&amp;ДАННЫЕ!$CC1451&amp;"w"&amp;ДАННЫЕ!$CD1451&amp;"e"&amp;ДАННЫЕ!$CE1451&amp;"m"&amp;ДАННЫЕ!$CF1451&amp;"c"&amp;ДАННЫЕ!$CG1451&amp;"z"&amp;ДАННЫЕ!$CH1451&amp;"d"&amp;IF(H1451=4,1,0)&amp;"s"&amp;IF(ДАННЫЕ!$J1451=1,0,1)&amp;"u"&amp;IF(ДАННЫЕ!$CJ1451&gt;0,1,0)</f>
        <v>g0cf0a06AR1VG0o0xp0v0ntkqwemczd0s1u0</v>
      </c>
      <c r="O1451" s="28" t="str">
        <f>ДАННЫЕ!$I1451&amp;"g"&amp;B1451&amp;A1451&amp;"f"&amp;P1451&amp;"c"&amp;IF(ДАННЫЕ!$U1451&gt;0,1,0)&amp;"s"&amp;IF(ДАННЫЕ!$Q1451&gt;0,IF(YEAR(ДАННЫЕ!$F$1)=YEAR(ДАННЫЕ!$Q1451),IF(MONTH(ДАННЫЕ!$F$1)=MONTH(ДАННЫЕ!$Q1451),111,11),1),0)&amp;"i"&amp;IF(ДАННЫЕ!$R1451+ДАННЫЕ!$S1451+ДАННЫЕ!$T1451=0,0,1)&amp;"h"&amp;IF(ДАННЫЕ!$P1451&gt;0,1,0)&amp;"p"&amp;IF(ДАННЫЕ!$CI1451&gt;0,IF(YEAR(ДАННЫЕ!$F$1)=YEAR(ДАННЫЕ!$CI1451),IF(MONTH(ДАННЫЕ!$F$1)=MONTH(ДАННЫЕ!$CI1451),111,11),1),0)&amp;"d"&amp;IF(ДАННЫЕ!$CJ1451&gt;0,IF(YEAR(ДАННЫЕ!$F$1)=YEAR(ДАННЫЕ!$CJ1451),IF(MONTH(ДАННЫЕ!$F$1)=MONTH(ДАННЫЕ!$CJ1451),111,11),1),0)&amp;"o"&amp;IF(ДАННЫЕ!$CK1451&gt;0,IF(MONTH(ДАННЫЕ!$F$1)=MONTH(ДАННЫЕ!$CK1451),111,11),0)&amp;"v"&amp;IF(ДАННЫЕ!$BE1451&gt;0,IF(MONTH(ДАННЫЕ!$F$1)=MONTH(ДАННЫЕ!$BE1451),111,11),0)</f>
        <v>g00f0c0s0i0h0p0d0o0v0</v>
      </c>
      <c r="P1451" s="15">
        <f t="shared" si="71"/>
        <v>0</v>
      </c>
      <c r="Q1451" s="15">
        <f>IF(ДАННЫЕ!$F$1&gt;ДАННЫЕ!$N1451,IF(YEAR(ДАННЫЕ!$F$1)=YEAR(ДАННЫЕ!M1451),1,0),0)</f>
        <v>0</v>
      </c>
      <c r="R1451" s="15">
        <f>IF(ДАННЫЕ!$F$1&gt;ДАННЫЕ!$N1451,IF(YEAR(ДАННЫЕ!$F$1)=YEAR(ДАННЫЕ!N1451),1,0),0)</f>
        <v>0</v>
      </c>
      <c r="S1451" s="15">
        <f>IF(ДАННЫЕ!$AA1451="2А",1,IF(ДАННЫЕ!$AA1451="2Б",2,IF(ДАННЫЕ!$AA1451="2В",3,IF(ДАННЫЕ!$AA1451=3,4,IF(ДАННЫЕ!$AA1451="4А",5,IF(ДАННЫЕ!$AA1451="4Б",6,IF(ДАННЫЕ!$AA1451="4В",7,IF(ДАННЫЕ!$AA1451=5,8,0))))))))</f>
        <v>0</v>
      </c>
      <c r="T1451" s="15">
        <f>IF(OR(ДАННЫЕ!$AC1451=2,ДАННЫЕ!$AD1451=2,ДАННЫЕ!$AE1451=2),2,IF(OR(ДАННЫЕ!$AC1451=1,ДАННЫЕ!$AD1451=1,ДАННЫЕ!$AE1451=1),1,0))</f>
        <v>0</v>
      </c>
    </row>
    <row r="1452" spans="1:20" x14ac:dyDescent="0.2">
      <c r="A1452" s="78">
        <f>IF(B1452&gt;0,IF(MONTH(ДАННЫЕ!$F$1)=MONTH(ДАННЫЕ!$B1452),1,0),0)</f>
        <v>0</v>
      </c>
      <c r="B1452" s="14">
        <f>IF(ДАННЫЕ!$B1452&gt;0,IF(YEAR(ДАННЫЕ!$F$1)=YEAR(ДАННЫЕ!$B1452),1,0),0)</f>
        <v>0</v>
      </c>
      <c r="C1452" s="14">
        <f>IF(ДАННЫЕ!$CM1452&gt;0,IF(YEAR(ДАННЫЕ!$F$1)=YEAR(ДАННЫЕ!$CM1452),1,0),0)</f>
        <v>0</v>
      </c>
      <c r="D1452" s="14">
        <f>IF(ДАННЫЕ!$CJ1452&gt;0,IF(ДАННЫЕ!$CL1452&gt;ДАННЫЕ!$F$1,1,IF(ДАННЫЕ!$CL1452&gt;0,0,1)),0)</f>
        <v>0</v>
      </c>
      <c r="E1452" s="43" t="str">
        <f ca="1">IF(ДАННЫЕ!$F$1&gt;0,IF(ДАННЫЕ!$G1452&gt;0,DATEDIF(ДАННЫЕ!$G1452,ДАННЫЕ!$F$1,"y"),""),IF(ДАННЫЕ!$G1452&gt;0,DATEDIF(ДАННЫЕ!$G1452,TODAY(),"y"),""))</f>
        <v/>
      </c>
      <c r="F1452" s="43" t="str">
        <f xml:space="preserve"> IF(ДАННЫЕ!$F1452="М",IF(E1452&gt;=18,IF(E1452&lt;60,1,""),""),"")&amp;IF(ДАННЫЕ!$F1452="Ж",IF(E1452&gt;=18,IF(E1452&lt;55,1,""),""),"")</f>
        <v/>
      </c>
      <c r="G1452" s="43" t="str">
        <f xml:space="preserve"> IF(ДАННЫЕ!$F1452="М",IF(E1452&gt;=60,2,""),"")&amp;IF(ДАННЫЕ!$F1452="Ж",IF(E1452&gt;=55,2,""),"")</f>
        <v/>
      </c>
      <c r="H1452" s="43" t="str">
        <f t="shared" ca="1" si="69"/>
        <v/>
      </c>
      <c r="I1452" s="43" t="str">
        <f t="shared" ca="1" si="70"/>
        <v>03</v>
      </c>
      <c r="J1452" s="28" t="str">
        <f ca="1">ДАННЫЕ!$F1452&amp;H1452&amp;I1452&amp;ДАННЫЕ!$I1452&amp;"m"&amp;IF(ДАННЫЕ!$I1452&gt;0,IF(ДАННЫЕ!$J1452&gt;0,0,1),"")&amp;"f"&amp;IF(ДАННЫЕ!$R1452&gt;0,IF(YEAR(ДАННЫЕ!$F$1)=YEAR(ДАННЫЕ!$R1452),1,0),0)&amp;"z"&amp;ДАННЫЕ!$R1452&amp;"p"&amp;ДАННЫЕ!$S1452&amp;"i"&amp;ДАННЫЕ!$T1452&amp;"h"&amp;ДАННЫЕ!$K1452&amp;"be"&amp;ДАННЫЕ!$BI1452&amp;"CD"&amp;IF(ДАННЫЕ!BF1452&gt;500,4,IF(ДАННЫЕ!BF1452&gt;350,3,IF(ДАННЫЕ!BF1452&gt;200,2,IF(ДАННЫЕ!BF1452&gt;0,1,0))))&amp;"g"&amp;B1452&amp;"d"&amp;H1452&amp;"l"&amp;ДАННЫЕ!AT1452&amp;"a"&amp;ДАННЫЕ!$V1452&amp;"v"&amp;R1452&amp;"k"&amp;ДАННЫЕ!$U1452&amp;"s"&amp;ДАННЫЕ!$Y1452&amp;"t"&amp;ДАННЫЕ!$X1452&amp;"b"&amp;IF(ДАННЫЕ!$Q1452&gt;1,1,0)&amp;"PP"&amp;ДАННЫЕ!Z1452&amp;"c"&amp;S1452&amp;"x"&amp;IF(ДАННЫЕ!$BY1452&gt;0,IF(YEAR(ДАННЫЕ!$F$1)=YEAR(ДАННЫЕ!$BY1452),1,0),0)&amp;"n"&amp;IF(ДАННЫЕ!$BZ1452&gt;0,IF(YEAR(ДАННЫЕ!$F$1)=YEAR(ДАННЫЕ!$BZ1452),1,0),0)&amp;"u"&amp;D1452&amp;"z"&amp;IF(ДАННЫЕ!$CL1452&gt;0,IF(YEAR(ДАННЫЕ!$F$1)&gt;YEAR(ДАННЫЕ!$CL1452),11,12),0)</f>
        <v>03mf0zpihbeCD0g0dlav0kstb0PPc0x0n0u0z0</v>
      </c>
      <c r="K1452" s="28" t="str">
        <f ca="1">ДАННЫЕ!$I1452&amp;"x"&amp;B1452&amp;"w"&amp;IF(T1452+ДАННЫЕ!AD1452+ДАННЫЕ!AE1452+ДАННЫЕ!AF1452+ДАННЫЕ!AG1452+ДАННЫЕ!AH1452+ДАННЫЕ!$AL1452+ДАННЫЕ!AI1452+ДАННЫЕ!AJ1452+ДАННЫЕ!AK1452+ДАННЫЕ!AP1452+ДАННЫЕ!AQ1452+ДАННЫЕ!AR1452+ДАННЫЕ!$AM1452+ДАННЫЕ!$AN1452+ДАННЫЕ!AS1452+ДАННЫЕ!AT1452&gt;0,1,0)&amp;IF(OR(T1452=2,ДАННЫЕ!AD1452=2,ДАННЫЕ!AE1452=2,ДАННЫЕ!AF1452=2,ДАННЫЕ!AG1452=2,ДАННЫЕ!AH1452=2,ДАННЫЕ!$AL1452=2,ДАННЫЕ!AI1452=2,ДАННЫЕ!AJ1452=2,ДАННЫЕ!AK1452=2,ДАННЫЕ!AP1452=2,ДАННЫЕ!AQ1452=2,ДАННЫЕ!AR1452=2,ДАННЫЕ!$AM1452=2,ДАННЫЕ!$AN1452=2,ДАННЫЕ!AS1452=2,ДАННЫЕ!AT1452=2),2,0)&amp;"t"&amp;IF(T1452&gt;0,"1"&amp;T1452,"00")&amp;"f"&amp;IF(ДАННЫЕ!$AC1452,"1"&amp;ДАННЫЕ!$AC1452,"00")&amp;"b"&amp;IF(ДАННЫЕ!$AD1452,"1"&amp;ДАННЫЕ!$AD1452,"00")&amp;"g"&amp;IF(ДАННЫЕ!$AF1452,"1"&amp;ДАННЫЕ!$AF1452,"00")&amp;"c"&amp;IF(ДАННЫЕ!$AG1452,"1"&amp;ДАННЫЕ!$AG1452,"00")&amp;"i"&amp;IF(ДАННЫЕ!$AH1452,"1"&amp;ДАННЫЕ!$AH1452,"00")&amp;"r"&amp;IF(ДАННЫЕ!$AL1452,"1"&amp;ДАННЫЕ!$AL1452,"00")&amp;"m"&amp;IF(ДАННЫЕ!$AI1452,"1"&amp;ДАННЫЕ!$AI1452,"00")&amp;"hS"&amp;IF(ДАННЫЕ!$AJ1452,"1"&amp;ДАННЫЕ!$AJ1452,"00")&amp;"hZ"&amp;IF(ДАННЫЕ!$AK1452,"1"&amp;ДАННЫЕ!$AK1452,"00")&amp;"p"&amp;IF(ДАННЫЕ!$AP1452,"1"&amp;ДАННЫЕ!$AP1452,"00")&amp;"k"&amp;IF(ДАННЫЕ!$AQ1452,"1"&amp;ДАННЫЕ!$AQ1452,"00")&amp;"z"&amp;IF(ДАННЫЕ!$AR1452,"1"&amp;ДАННЫЕ!$AR1452,"00")&amp;"j"&amp;IF(ДАННЫЕ!$AM1452,"1"&amp;ДАННЫЕ!$AM1452,"00")&amp;"n"&amp;IF(ДАННЫЕ!$AN1452,"1"&amp;ДАННЫЕ!$AN1452,"00")&amp;"E"&amp;ДАННЫЕ!BI1452&amp;"L"&amp;ДАННЫЕ!AO1452&amp;"h"&amp;IF(ДАННЫЕ!$AU1452&gt;0,1,0)&amp;"v"&amp;IF(ДАННЫЕ!$AW1452&gt;0,1,0)&amp;"a"&amp;IF(ДАННЫЕ!$AS1452,"1"&amp;ДАННЫЕ!$AS1452,"00")&amp;"s"&amp;IF(ДАННЫЕ!$AT1452,"1"&amp;ДАННЫЕ!$AT1452,"00")&amp;"u"&amp;IF(ДАННЫЕ!$CJ1452&gt;0,1,0)&amp;"y"&amp;B1452&amp;"d"&amp;H1452&amp;"e"&amp;F1452&amp;G1452</f>
        <v>x0w00t00f00b00g00c00i00r00m00hS00hZ00p00k00z00j00n00ELh0v0a00s00u0y0de</v>
      </c>
      <c r="L1452" s="28" t="str">
        <f ca="1">ДАННЫЕ!$I1452&amp;"VN"&amp;IF(ДАННЫЕ!AW1452&gt;0,11,10)&amp;"CD"&amp;IF(ДАННЫЕ!BF1452&gt;500,16,IF(ДАННЫЕ!BF1452&gt;350,15,IF(ДАННЫЕ!BF1452&gt;=200,14,IF(ДАННЫЕ!BF1452&gt;=100,13,IF(ДАННЫЕ!BF1452&gt;=50,12,IF(ДАННЫЕ!BF1452&gt;0,11,10))))))&amp;"AR"&amp;IF(ДАННЫЕ!BX1452&gt;0,1,0)&amp;"GD"&amp;B1452&amp;"VV"&amp;IF(E1452&gt;=5,IF(E1452&lt;18,1,0),0)</f>
        <v>VN10CD10AR0GD0VV0</v>
      </c>
      <c r="M1452" s="28" t="str">
        <f>ДАННЫЕ!$I1452&amp;"b"&amp;ДАННЫЕ!$BI1452&amp;"r"&amp;ДАННЫЕ!$BJ1452&amp;"CD"&amp;IF(ДАННЫЕ!BF1452&gt;0,IF(ДАННЫЕ!BF1452&lt;200,1,IF(ДАННЫЕ!BF1452&lt;350,2,3)),0)&amp;"h"&amp;IF(ДАННЫЕ!$BK1452+ДАННЫЕ!$BL1452+ДАННЫЕ!$BM1452&gt;0,1,0)&amp;"x"&amp;ДАННЫЕ!$BK1452&amp;"y"&amp;ДАННЫЕ!$BL1452&amp;"z"&amp;ДАННЫЕ!$BM1452&amp;"c"&amp;IF(ДАННЫЕ!$BK1452+ДАННЫЕ!$BL1452+ДАННЫЕ!$BM1452=3,1,0)&amp;"a"&amp;IF(ДАННЫЕ!$BQ1452+ДАННЫЕ!$BR1452&gt;0,1,0)&amp;"d"&amp;ДАННЫЕ!$BQ1452&amp;"v"&amp;ДАННЫЕ!$BR1452&amp;"p"&amp;ДАННЫЕ!$BS1452&amp;"n"&amp;ДАННЫЕ!$BU1452&amp;"t"&amp;ДАННЫЕ!$BV1452&amp;"o"&amp;ДАННЫЕ!$BT1452&amp;"l"&amp;IF(ДАННЫЕ!$BN1452&gt;0,1,0)&amp;ДАННЫЕ!$BN1452&amp;"g"&amp;ДАННЫЕ!$BO1452&amp;"s"&amp;ДАННЫЕ!$BP1452&amp;"DZ"&amp;IF(ДАННЫЕ!B1452-ДАННЫЕ!G1452 &lt; 60,IF(ДАННЫЕ!B1452-ДАННЫЕ!G1452 &gt;= 0,1,0),0)&amp;"u"&amp;IF(ДАННЫЕ!$CJ1452&gt;0,1,0)</f>
        <v>brCD0h0xyzc0a0dvpntol0gsDZ1u0</v>
      </c>
      <c r="N1452" s="28" t="str">
        <f ca="1">ДАННЫЕ!$F1452&amp;ДАННЫЕ!$I1452&amp;"g"&amp;B1452&amp;"cf"&amp;D1452&amp;"a"&amp;IF(ДАННЫЕ!$BX1452&gt;0,1,0)&amp;IF(ДАННЫЕ!$BF1452&gt;500,1,IF(ДАННЫЕ!$BF1452&gt;350,2,IF(ДАННЫЕ!$BF1452&gt;=200,3,IF(ДАННЫЕ!$BF1452&gt;=100,4,IF(ДАННЫЕ!$BF1452&gt;=50,5,IF(ДАННЫЕ!$BF1452&lt;50,6,0))))))&amp;"AR"&amp;IF(DATEDIF(ДАННЫЕ!$BX1452,ДАННЫЕ!$F$1,"y")&gt;1,1,0)&amp;"VG"&amp;IF(ДАННЫЕ!$BH1452="0",1,0)&amp;"o"&amp;IF(T1452+ДАННЫЕ!$AF1452+ДАННЫЕ!$AG1452+ДАННЫЕ!$AH1452+ДАННЫЕ!$AI1452+ДАННЫЕ!$AJ1452+ДАННЫЕ!$AP1452+ДАННЫЕ!$AQ1452+ДАННЫЕ!$AR1452+ДАННЫЕ!$AU1452+ДАННЫЕ!$AW1452+ДАННЫЕ!$AS1452+ДАННЫЕ!$AT1452&gt;0,1,0)&amp;"x"&amp;ДАННЫЕ!$AG1452&amp;"p"&amp;IF(ДАННЫЕ!$BY1452&gt;0,1,0)&amp;"v"&amp;IF(ДАННЫЕ!$BZ1452&gt;0,1,0)&amp;"n"&amp;ДАННЫЕ!$CA1452&amp;"t"&amp;ДАННЫЕ!$AY1452&amp;"k"&amp;ДАННЫЕ!$CB1452&amp;"q"&amp;ДАННЫЕ!$CC1452&amp;"w"&amp;ДАННЫЕ!$CD1452&amp;"e"&amp;ДАННЫЕ!$CE1452&amp;"m"&amp;ДАННЫЕ!$CF1452&amp;"c"&amp;ДАННЫЕ!$CG1452&amp;"z"&amp;ДАННЫЕ!$CH1452&amp;"d"&amp;IF(H1452=4,1,0)&amp;"s"&amp;IF(ДАННЫЕ!$J1452=1,0,1)&amp;"u"&amp;IF(ДАННЫЕ!$CJ1452&gt;0,1,0)</f>
        <v>g0cf0a06AR1VG0o0xp0v0ntkqwemczd0s1u0</v>
      </c>
      <c r="O1452" s="28" t="str">
        <f>ДАННЫЕ!$I1452&amp;"g"&amp;B1452&amp;A1452&amp;"f"&amp;P1452&amp;"c"&amp;IF(ДАННЫЕ!$U1452&gt;0,1,0)&amp;"s"&amp;IF(ДАННЫЕ!$Q1452&gt;0,IF(YEAR(ДАННЫЕ!$F$1)=YEAR(ДАННЫЕ!$Q1452),IF(MONTH(ДАННЫЕ!$F$1)=MONTH(ДАННЫЕ!$Q1452),111,11),1),0)&amp;"i"&amp;IF(ДАННЫЕ!$R1452+ДАННЫЕ!$S1452+ДАННЫЕ!$T1452=0,0,1)&amp;"h"&amp;IF(ДАННЫЕ!$P1452&gt;0,1,0)&amp;"p"&amp;IF(ДАННЫЕ!$CI1452&gt;0,IF(YEAR(ДАННЫЕ!$F$1)=YEAR(ДАННЫЕ!$CI1452),IF(MONTH(ДАННЫЕ!$F$1)=MONTH(ДАННЫЕ!$CI1452),111,11),1),0)&amp;"d"&amp;IF(ДАННЫЕ!$CJ1452&gt;0,IF(YEAR(ДАННЫЕ!$F$1)=YEAR(ДАННЫЕ!$CJ1452),IF(MONTH(ДАННЫЕ!$F$1)=MONTH(ДАННЫЕ!$CJ1452),111,11),1),0)&amp;"o"&amp;IF(ДАННЫЕ!$CK1452&gt;0,IF(MONTH(ДАННЫЕ!$F$1)=MONTH(ДАННЫЕ!$CK1452),111,11),0)&amp;"v"&amp;IF(ДАННЫЕ!$BE1452&gt;0,IF(MONTH(ДАННЫЕ!$F$1)=MONTH(ДАННЫЕ!$BE1452),111,11),0)</f>
        <v>g00f0c0s0i0h0p0d0o0v0</v>
      </c>
      <c r="P1452" s="15">
        <f t="shared" si="71"/>
        <v>0</v>
      </c>
      <c r="Q1452" s="15">
        <f>IF(ДАННЫЕ!$F$1&gt;ДАННЫЕ!$N1452,IF(YEAR(ДАННЫЕ!$F$1)=YEAR(ДАННЫЕ!M1452),1,0),0)</f>
        <v>0</v>
      </c>
      <c r="R1452" s="15">
        <f>IF(ДАННЫЕ!$F$1&gt;ДАННЫЕ!$N1452,IF(YEAR(ДАННЫЕ!$F$1)=YEAR(ДАННЫЕ!N1452),1,0),0)</f>
        <v>0</v>
      </c>
      <c r="S1452" s="15">
        <f>IF(ДАННЫЕ!$AA1452="2А",1,IF(ДАННЫЕ!$AA1452="2Б",2,IF(ДАННЫЕ!$AA1452="2В",3,IF(ДАННЫЕ!$AA1452=3,4,IF(ДАННЫЕ!$AA1452="4А",5,IF(ДАННЫЕ!$AA1452="4Б",6,IF(ДАННЫЕ!$AA1452="4В",7,IF(ДАННЫЕ!$AA1452=5,8,0))))))))</f>
        <v>0</v>
      </c>
      <c r="T1452" s="15">
        <f>IF(OR(ДАННЫЕ!$AC1452=2,ДАННЫЕ!$AD1452=2,ДАННЫЕ!$AE1452=2),2,IF(OR(ДАННЫЕ!$AC1452=1,ДАННЫЕ!$AD1452=1,ДАННЫЕ!$AE1452=1),1,0))</f>
        <v>0</v>
      </c>
    </row>
    <row r="1453" spans="1:20" x14ac:dyDescent="0.2">
      <c r="A1453" s="78">
        <f>IF(B1453&gt;0,IF(MONTH(ДАННЫЕ!$F$1)=MONTH(ДАННЫЕ!$B1453),1,0),0)</f>
        <v>0</v>
      </c>
      <c r="B1453" s="14">
        <f>IF(ДАННЫЕ!$B1453&gt;0,IF(YEAR(ДАННЫЕ!$F$1)=YEAR(ДАННЫЕ!$B1453),1,0),0)</f>
        <v>0</v>
      </c>
      <c r="C1453" s="14">
        <f>IF(ДАННЫЕ!$CM1453&gt;0,IF(YEAR(ДАННЫЕ!$F$1)=YEAR(ДАННЫЕ!$CM1453),1,0),0)</f>
        <v>0</v>
      </c>
      <c r="D1453" s="14">
        <f>IF(ДАННЫЕ!$CJ1453&gt;0,IF(ДАННЫЕ!$CL1453&gt;ДАННЫЕ!$F$1,1,IF(ДАННЫЕ!$CL1453&gt;0,0,1)),0)</f>
        <v>0</v>
      </c>
      <c r="E1453" s="43" t="str">
        <f ca="1">IF(ДАННЫЕ!$F$1&gt;0,IF(ДАННЫЕ!$G1453&gt;0,DATEDIF(ДАННЫЕ!$G1453,ДАННЫЕ!$F$1,"y"),""),IF(ДАННЫЕ!$G1453&gt;0,DATEDIF(ДАННЫЕ!$G1453,TODAY(),"y"),""))</f>
        <v/>
      </c>
      <c r="F1453" s="43" t="str">
        <f xml:space="preserve"> IF(ДАННЫЕ!$F1453="М",IF(E1453&gt;=18,IF(E1453&lt;60,1,""),""),"")&amp;IF(ДАННЫЕ!$F1453="Ж",IF(E1453&gt;=18,IF(E1453&lt;55,1,""),""),"")</f>
        <v/>
      </c>
      <c r="G1453" s="43" t="str">
        <f xml:space="preserve"> IF(ДАННЫЕ!$F1453="М",IF(E1453&gt;=60,2,""),"")&amp;IF(ДАННЫЕ!$F1453="Ж",IF(E1453&gt;=55,2,""),"")</f>
        <v/>
      </c>
      <c r="H1453" s="43" t="str">
        <f t="shared" ca="1" si="69"/>
        <v/>
      </c>
      <c r="I1453" s="43" t="str">
        <f t="shared" ca="1" si="70"/>
        <v>03</v>
      </c>
      <c r="J1453" s="28" t="str">
        <f ca="1">ДАННЫЕ!$F1453&amp;H1453&amp;I1453&amp;ДАННЫЕ!$I1453&amp;"m"&amp;IF(ДАННЫЕ!$I1453&gt;0,IF(ДАННЫЕ!$J1453&gt;0,0,1),"")&amp;"f"&amp;IF(ДАННЫЕ!$R1453&gt;0,IF(YEAR(ДАННЫЕ!$F$1)=YEAR(ДАННЫЕ!$R1453),1,0),0)&amp;"z"&amp;ДАННЫЕ!$R1453&amp;"p"&amp;ДАННЫЕ!$S1453&amp;"i"&amp;ДАННЫЕ!$T1453&amp;"h"&amp;ДАННЫЕ!$K1453&amp;"be"&amp;ДАННЫЕ!$BI1453&amp;"CD"&amp;IF(ДАННЫЕ!BF1453&gt;500,4,IF(ДАННЫЕ!BF1453&gt;350,3,IF(ДАННЫЕ!BF1453&gt;200,2,IF(ДАННЫЕ!BF1453&gt;0,1,0))))&amp;"g"&amp;B1453&amp;"d"&amp;H1453&amp;"l"&amp;ДАННЫЕ!AT1453&amp;"a"&amp;ДАННЫЕ!$V1453&amp;"v"&amp;R1453&amp;"k"&amp;ДАННЫЕ!$U1453&amp;"s"&amp;ДАННЫЕ!$Y1453&amp;"t"&amp;ДАННЫЕ!$X1453&amp;"b"&amp;IF(ДАННЫЕ!$Q1453&gt;1,1,0)&amp;"PP"&amp;ДАННЫЕ!Z1453&amp;"c"&amp;S1453&amp;"x"&amp;IF(ДАННЫЕ!$BY1453&gt;0,IF(YEAR(ДАННЫЕ!$F$1)=YEAR(ДАННЫЕ!$BY1453),1,0),0)&amp;"n"&amp;IF(ДАННЫЕ!$BZ1453&gt;0,IF(YEAR(ДАННЫЕ!$F$1)=YEAR(ДАННЫЕ!$BZ1453),1,0),0)&amp;"u"&amp;D1453&amp;"z"&amp;IF(ДАННЫЕ!$CL1453&gt;0,IF(YEAR(ДАННЫЕ!$F$1)&gt;YEAR(ДАННЫЕ!$CL1453),11,12),0)</f>
        <v>03mf0zpihbeCD0g0dlav0kstb0PPc0x0n0u0z0</v>
      </c>
      <c r="K1453" s="28" t="str">
        <f ca="1">ДАННЫЕ!$I1453&amp;"x"&amp;B1453&amp;"w"&amp;IF(T1453+ДАННЫЕ!AD1453+ДАННЫЕ!AE1453+ДАННЫЕ!AF1453+ДАННЫЕ!AG1453+ДАННЫЕ!AH1453+ДАННЫЕ!$AL1453+ДАННЫЕ!AI1453+ДАННЫЕ!AJ1453+ДАННЫЕ!AK1453+ДАННЫЕ!AP1453+ДАННЫЕ!AQ1453+ДАННЫЕ!AR1453+ДАННЫЕ!$AM1453+ДАННЫЕ!$AN1453+ДАННЫЕ!AS1453+ДАННЫЕ!AT1453&gt;0,1,0)&amp;IF(OR(T1453=2,ДАННЫЕ!AD1453=2,ДАННЫЕ!AE1453=2,ДАННЫЕ!AF1453=2,ДАННЫЕ!AG1453=2,ДАННЫЕ!AH1453=2,ДАННЫЕ!$AL1453=2,ДАННЫЕ!AI1453=2,ДАННЫЕ!AJ1453=2,ДАННЫЕ!AK1453=2,ДАННЫЕ!AP1453=2,ДАННЫЕ!AQ1453=2,ДАННЫЕ!AR1453=2,ДАННЫЕ!$AM1453=2,ДАННЫЕ!$AN1453=2,ДАННЫЕ!AS1453=2,ДАННЫЕ!AT1453=2),2,0)&amp;"t"&amp;IF(T1453&gt;0,"1"&amp;T1453,"00")&amp;"f"&amp;IF(ДАННЫЕ!$AC1453,"1"&amp;ДАННЫЕ!$AC1453,"00")&amp;"b"&amp;IF(ДАННЫЕ!$AD1453,"1"&amp;ДАННЫЕ!$AD1453,"00")&amp;"g"&amp;IF(ДАННЫЕ!$AF1453,"1"&amp;ДАННЫЕ!$AF1453,"00")&amp;"c"&amp;IF(ДАННЫЕ!$AG1453,"1"&amp;ДАННЫЕ!$AG1453,"00")&amp;"i"&amp;IF(ДАННЫЕ!$AH1453,"1"&amp;ДАННЫЕ!$AH1453,"00")&amp;"r"&amp;IF(ДАННЫЕ!$AL1453,"1"&amp;ДАННЫЕ!$AL1453,"00")&amp;"m"&amp;IF(ДАННЫЕ!$AI1453,"1"&amp;ДАННЫЕ!$AI1453,"00")&amp;"hS"&amp;IF(ДАННЫЕ!$AJ1453,"1"&amp;ДАННЫЕ!$AJ1453,"00")&amp;"hZ"&amp;IF(ДАННЫЕ!$AK1453,"1"&amp;ДАННЫЕ!$AK1453,"00")&amp;"p"&amp;IF(ДАННЫЕ!$AP1453,"1"&amp;ДАННЫЕ!$AP1453,"00")&amp;"k"&amp;IF(ДАННЫЕ!$AQ1453,"1"&amp;ДАННЫЕ!$AQ1453,"00")&amp;"z"&amp;IF(ДАННЫЕ!$AR1453,"1"&amp;ДАННЫЕ!$AR1453,"00")&amp;"j"&amp;IF(ДАННЫЕ!$AM1453,"1"&amp;ДАННЫЕ!$AM1453,"00")&amp;"n"&amp;IF(ДАННЫЕ!$AN1453,"1"&amp;ДАННЫЕ!$AN1453,"00")&amp;"E"&amp;ДАННЫЕ!BI1453&amp;"L"&amp;ДАННЫЕ!AO1453&amp;"h"&amp;IF(ДАННЫЕ!$AU1453&gt;0,1,0)&amp;"v"&amp;IF(ДАННЫЕ!$AW1453&gt;0,1,0)&amp;"a"&amp;IF(ДАННЫЕ!$AS1453,"1"&amp;ДАННЫЕ!$AS1453,"00")&amp;"s"&amp;IF(ДАННЫЕ!$AT1453,"1"&amp;ДАННЫЕ!$AT1453,"00")&amp;"u"&amp;IF(ДАННЫЕ!$CJ1453&gt;0,1,0)&amp;"y"&amp;B1453&amp;"d"&amp;H1453&amp;"e"&amp;F1453&amp;G1453</f>
        <v>x0w00t00f00b00g00c00i00r00m00hS00hZ00p00k00z00j00n00ELh0v0a00s00u0y0de</v>
      </c>
      <c r="L1453" s="28" t="str">
        <f ca="1">ДАННЫЕ!$I1453&amp;"VN"&amp;IF(ДАННЫЕ!AW1453&gt;0,11,10)&amp;"CD"&amp;IF(ДАННЫЕ!BF1453&gt;500,16,IF(ДАННЫЕ!BF1453&gt;350,15,IF(ДАННЫЕ!BF1453&gt;=200,14,IF(ДАННЫЕ!BF1453&gt;=100,13,IF(ДАННЫЕ!BF1453&gt;=50,12,IF(ДАННЫЕ!BF1453&gt;0,11,10))))))&amp;"AR"&amp;IF(ДАННЫЕ!BX1453&gt;0,1,0)&amp;"GD"&amp;B1453&amp;"VV"&amp;IF(E1453&gt;=5,IF(E1453&lt;18,1,0),0)</f>
        <v>VN10CD10AR0GD0VV0</v>
      </c>
      <c r="M1453" s="28" t="str">
        <f>ДАННЫЕ!$I1453&amp;"b"&amp;ДАННЫЕ!$BI1453&amp;"r"&amp;ДАННЫЕ!$BJ1453&amp;"CD"&amp;IF(ДАННЫЕ!BF1453&gt;0,IF(ДАННЫЕ!BF1453&lt;200,1,IF(ДАННЫЕ!BF1453&lt;350,2,3)),0)&amp;"h"&amp;IF(ДАННЫЕ!$BK1453+ДАННЫЕ!$BL1453+ДАННЫЕ!$BM1453&gt;0,1,0)&amp;"x"&amp;ДАННЫЕ!$BK1453&amp;"y"&amp;ДАННЫЕ!$BL1453&amp;"z"&amp;ДАННЫЕ!$BM1453&amp;"c"&amp;IF(ДАННЫЕ!$BK1453+ДАННЫЕ!$BL1453+ДАННЫЕ!$BM1453=3,1,0)&amp;"a"&amp;IF(ДАННЫЕ!$BQ1453+ДАННЫЕ!$BR1453&gt;0,1,0)&amp;"d"&amp;ДАННЫЕ!$BQ1453&amp;"v"&amp;ДАННЫЕ!$BR1453&amp;"p"&amp;ДАННЫЕ!$BS1453&amp;"n"&amp;ДАННЫЕ!$BU1453&amp;"t"&amp;ДАННЫЕ!$BV1453&amp;"o"&amp;ДАННЫЕ!$BT1453&amp;"l"&amp;IF(ДАННЫЕ!$BN1453&gt;0,1,0)&amp;ДАННЫЕ!$BN1453&amp;"g"&amp;ДАННЫЕ!$BO1453&amp;"s"&amp;ДАННЫЕ!$BP1453&amp;"DZ"&amp;IF(ДАННЫЕ!B1453-ДАННЫЕ!G1453 &lt; 60,IF(ДАННЫЕ!B1453-ДАННЫЕ!G1453 &gt;= 0,1,0),0)&amp;"u"&amp;IF(ДАННЫЕ!$CJ1453&gt;0,1,0)</f>
        <v>brCD0h0xyzc0a0dvpntol0gsDZ1u0</v>
      </c>
      <c r="N1453" s="28" t="str">
        <f ca="1">ДАННЫЕ!$F1453&amp;ДАННЫЕ!$I1453&amp;"g"&amp;B1453&amp;"cf"&amp;D1453&amp;"a"&amp;IF(ДАННЫЕ!$BX1453&gt;0,1,0)&amp;IF(ДАННЫЕ!$BF1453&gt;500,1,IF(ДАННЫЕ!$BF1453&gt;350,2,IF(ДАННЫЕ!$BF1453&gt;=200,3,IF(ДАННЫЕ!$BF1453&gt;=100,4,IF(ДАННЫЕ!$BF1453&gt;=50,5,IF(ДАННЫЕ!$BF1453&lt;50,6,0))))))&amp;"AR"&amp;IF(DATEDIF(ДАННЫЕ!$BX1453,ДАННЫЕ!$F$1,"y")&gt;1,1,0)&amp;"VG"&amp;IF(ДАННЫЕ!$BH1453="0",1,0)&amp;"o"&amp;IF(T1453+ДАННЫЕ!$AF1453+ДАННЫЕ!$AG1453+ДАННЫЕ!$AH1453+ДАННЫЕ!$AI1453+ДАННЫЕ!$AJ1453+ДАННЫЕ!$AP1453+ДАННЫЕ!$AQ1453+ДАННЫЕ!$AR1453+ДАННЫЕ!$AU1453+ДАННЫЕ!$AW1453+ДАННЫЕ!$AS1453+ДАННЫЕ!$AT1453&gt;0,1,0)&amp;"x"&amp;ДАННЫЕ!$AG1453&amp;"p"&amp;IF(ДАННЫЕ!$BY1453&gt;0,1,0)&amp;"v"&amp;IF(ДАННЫЕ!$BZ1453&gt;0,1,0)&amp;"n"&amp;ДАННЫЕ!$CA1453&amp;"t"&amp;ДАННЫЕ!$AY1453&amp;"k"&amp;ДАННЫЕ!$CB1453&amp;"q"&amp;ДАННЫЕ!$CC1453&amp;"w"&amp;ДАННЫЕ!$CD1453&amp;"e"&amp;ДАННЫЕ!$CE1453&amp;"m"&amp;ДАННЫЕ!$CF1453&amp;"c"&amp;ДАННЫЕ!$CG1453&amp;"z"&amp;ДАННЫЕ!$CH1453&amp;"d"&amp;IF(H1453=4,1,0)&amp;"s"&amp;IF(ДАННЫЕ!$J1453=1,0,1)&amp;"u"&amp;IF(ДАННЫЕ!$CJ1453&gt;0,1,0)</f>
        <v>g0cf0a06AR1VG0o0xp0v0ntkqwemczd0s1u0</v>
      </c>
      <c r="O1453" s="28" t="str">
        <f>ДАННЫЕ!$I1453&amp;"g"&amp;B1453&amp;A1453&amp;"f"&amp;P1453&amp;"c"&amp;IF(ДАННЫЕ!$U1453&gt;0,1,0)&amp;"s"&amp;IF(ДАННЫЕ!$Q1453&gt;0,IF(YEAR(ДАННЫЕ!$F$1)=YEAR(ДАННЫЕ!$Q1453),IF(MONTH(ДАННЫЕ!$F$1)=MONTH(ДАННЫЕ!$Q1453),111,11),1),0)&amp;"i"&amp;IF(ДАННЫЕ!$R1453+ДАННЫЕ!$S1453+ДАННЫЕ!$T1453=0,0,1)&amp;"h"&amp;IF(ДАННЫЕ!$P1453&gt;0,1,0)&amp;"p"&amp;IF(ДАННЫЕ!$CI1453&gt;0,IF(YEAR(ДАННЫЕ!$F$1)=YEAR(ДАННЫЕ!$CI1453),IF(MONTH(ДАННЫЕ!$F$1)=MONTH(ДАННЫЕ!$CI1453),111,11),1),0)&amp;"d"&amp;IF(ДАННЫЕ!$CJ1453&gt;0,IF(YEAR(ДАННЫЕ!$F$1)=YEAR(ДАННЫЕ!$CJ1453),IF(MONTH(ДАННЫЕ!$F$1)=MONTH(ДАННЫЕ!$CJ1453),111,11),1),0)&amp;"o"&amp;IF(ДАННЫЕ!$CK1453&gt;0,IF(MONTH(ДАННЫЕ!$F$1)=MONTH(ДАННЫЕ!$CK1453),111,11),0)&amp;"v"&amp;IF(ДАННЫЕ!$BE1453&gt;0,IF(MONTH(ДАННЫЕ!$F$1)=MONTH(ДАННЫЕ!$BE1453),111,11),0)</f>
        <v>g00f0c0s0i0h0p0d0o0v0</v>
      </c>
      <c r="P1453" s="15">
        <f t="shared" si="71"/>
        <v>0</v>
      </c>
      <c r="Q1453" s="15">
        <f>IF(ДАННЫЕ!$F$1&gt;ДАННЫЕ!$N1453,IF(YEAR(ДАННЫЕ!$F$1)=YEAR(ДАННЫЕ!M1453),1,0),0)</f>
        <v>0</v>
      </c>
      <c r="R1453" s="15">
        <f>IF(ДАННЫЕ!$F$1&gt;ДАННЫЕ!$N1453,IF(YEAR(ДАННЫЕ!$F$1)=YEAR(ДАННЫЕ!N1453),1,0),0)</f>
        <v>0</v>
      </c>
      <c r="S1453" s="15">
        <f>IF(ДАННЫЕ!$AA1453="2А",1,IF(ДАННЫЕ!$AA1453="2Б",2,IF(ДАННЫЕ!$AA1453="2В",3,IF(ДАННЫЕ!$AA1453=3,4,IF(ДАННЫЕ!$AA1453="4А",5,IF(ДАННЫЕ!$AA1453="4Б",6,IF(ДАННЫЕ!$AA1453="4В",7,IF(ДАННЫЕ!$AA1453=5,8,0))))))))</f>
        <v>0</v>
      </c>
      <c r="T1453" s="15">
        <f>IF(OR(ДАННЫЕ!$AC1453=2,ДАННЫЕ!$AD1453=2,ДАННЫЕ!$AE1453=2),2,IF(OR(ДАННЫЕ!$AC1453=1,ДАННЫЕ!$AD1453=1,ДАННЫЕ!$AE1453=1),1,0))</f>
        <v>0</v>
      </c>
    </row>
    <row r="1454" spans="1:20" x14ac:dyDescent="0.2">
      <c r="A1454" s="78">
        <f>IF(B1454&gt;0,IF(MONTH(ДАННЫЕ!$F$1)=MONTH(ДАННЫЕ!$B1454),1,0),0)</f>
        <v>0</v>
      </c>
      <c r="B1454" s="14">
        <f>IF(ДАННЫЕ!$B1454&gt;0,IF(YEAR(ДАННЫЕ!$F$1)=YEAR(ДАННЫЕ!$B1454),1,0),0)</f>
        <v>0</v>
      </c>
      <c r="C1454" s="14">
        <f>IF(ДАННЫЕ!$CM1454&gt;0,IF(YEAR(ДАННЫЕ!$F$1)=YEAR(ДАННЫЕ!$CM1454),1,0),0)</f>
        <v>0</v>
      </c>
      <c r="D1454" s="14">
        <f>IF(ДАННЫЕ!$CJ1454&gt;0,IF(ДАННЫЕ!$CL1454&gt;ДАННЫЕ!$F$1,1,IF(ДАННЫЕ!$CL1454&gt;0,0,1)),0)</f>
        <v>0</v>
      </c>
      <c r="E1454" s="43" t="str">
        <f ca="1">IF(ДАННЫЕ!$F$1&gt;0,IF(ДАННЫЕ!$G1454&gt;0,DATEDIF(ДАННЫЕ!$G1454,ДАННЫЕ!$F$1,"y"),""),IF(ДАННЫЕ!$G1454&gt;0,DATEDIF(ДАННЫЕ!$G1454,TODAY(),"y"),""))</f>
        <v/>
      </c>
      <c r="F1454" s="43" t="str">
        <f xml:space="preserve"> IF(ДАННЫЕ!$F1454="М",IF(E1454&gt;=18,IF(E1454&lt;60,1,""),""),"")&amp;IF(ДАННЫЕ!$F1454="Ж",IF(E1454&gt;=18,IF(E1454&lt;55,1,""),""),"")</f>
        <v/>
      </c>
      <c r="G1454" s="43" t="str">
        <f xml:space="preserve"> IF(ДАННЫЕ!$F1454="М",IF(E1454&gt;=60,2,""),"")&amp;IF(ДАННЫЕ!$F1454="Ж",IF(E1454&gt;=55,2,""),"")</f>
        <v/>
      </c>
      <c r="H1454" s="43" t="str">
        <f t="shared" ca="1" si="69"/>
        <v/>
      </c>
      <c r="I1454" s="43" t="str">
        <f t="shared" ca="1" si="70"/>
        <v>03</v>
      </c>
      <c r="J1454" s="28" t="str">
        <f ca="1">ДАННЫЕ!$F1454&amp;H1454&amp;I1454&amp;ДАННЫЕ!$I1454&amp;"m"&amp;IF(ДАННЫЕ!$I1454&gt;0,IF(ДАННЫЕ!$J1454&gt;0,0,1),"")&amp;"f"&amp;IF(ДАННЫЕ!$R1454&gt;0,IF(YEAR(ДАННЫЕ!$F$1)=YEAR(ДАННЫЕ!$R1454),1,0),0)&amp;"z"&amp;ДАННЫЕ!$R1454&amp;"p"&amp;ДАННЫЕ!$S1454&amp;"i"&amp;ДАННЫЕ!$T1454&amp;"h"&amp;ДАННЫЕ!$K1454&amp;"be"&amp;ДАННЫЕ!$BI1454&amp;"CD"&amp;IF(ДАННЫЕ!BF1454&gt;500,4,IF(ДАННЫЕ!BF1454&gt;350,3,IF(ДАННЫЕ!BF1454&gt;200,2,IF(ДАННЫЕ!BF1454&gt;0,1,0))))&amp;"g"&amp;B1454&amp;"d"&amp;H1454&amp;"l"&amp;ДАННЫЕ!AT1454&amp;"a"&amp;ДАННЫЕ!$V1454&amp;"v"&amp;R1454&amp;"k"&amp;ДАННЫЕ!$U1454&amp;"s"&amp;ДАННЫЕ!$Y1454&amp;"t"&amp;ДАННЫЕ!$X1454&amp;"b"&amp;IF(ДАННЫЕ!$Q1454&gt;1,1,0)&amp;"PP"&amp;ДАННЫЕ!Z1454&amp;"c"&amp;S1454&amp;"x"&amp;IF(ДАННЫЕ!$BY1454&gt;0,IF(YEAR(ДАННЫЕ!$F$1)=YEAR(ДАННЫЕ!$BY1454),1,0),0)&amp;"n"&amp;IF(ДАННЫЕ!$BZ1454&gt;0,IF(YEAR(ДАННЫЕ!$F$1)=YEAR(ДАННЫЕ!$BZ1454),1,0),0)&amp;"u"&amp;D1454&amp;"z"&amp;IF(ДАННЫЕ!$CL1454&gt;0,IF(YEAR(ДАННЫЕ!$F$1)&gt;YEAR(ДАННЫЕ!$CL1454),11,12),0)</f>
        <v>03mf0zpihbeCD0g0dlav0kstb0PPc0x0n0u0z0</v>
      </c>
      <c r="K1454" s="28" t="str">
        <f ca="1">ДАННЫЕ!$I1454&amp;"x"&amp;B1454&amp;"w"&amp;IF(T1454+ДАННЫЕ!AD1454+ДАННЫЕ!AE1454+ДАННЫЕ!AF1454+ДАННЫЕ!AG1454+ДАННЫЕ!AH1454+ДАННЫЕ!$AL1454+ДАННЫЕ!AI1454+ДАННЫЕ!AJ1454+ДАННЫЕ!AK1454+ДАННЫЕ!AP1454+ДАННЫЕ!AQ1454+ДАННЫЕ!AR1454+ДАННЫЕ!$AM1454+ДАННЫЕ!$AN1454+ДАННЫЕ!AS1454+ДАННЫЕ!AT1454&gt;0,1,0)&amp;IF(OR(T1454=2,ДАННЫЕ!AD1454=2,ДАННЫЕ!AE1454=2,ДАННЫЕ!AF1454=2,ДАННЫЕ!AG1454=2,ДАННЫЕ!AH1454=2,ДАННЫЕ!$AL1454=2,ДАННЫЕ!AI1454=2,ДАННЫЕ!AJ1454=2,ДАННЫЕ!AK1454=2,ДАННЫЕ!AP1454=2,ДАННЫЕ!AQ1454=2,ДАННЫЕ!AR1454=2,ДАННЫЕ!$AM1454=2,ДАННЫЕ!$AN1454=2,ДАННЫЕ!AS1454=2,ДАННЫЕ!AT1454=2),2,0)&amp;"t"&amp;IF(T1454&gt;0,"1"&amp;T1454,"00")&amp;"f"&amp;IF(ДАННЫЕ!$AC1454,"1"&amp;ДАННЫЕ!$AC1454,"00")&amp;"b"&amp;IF(ДАННЫЕ!$AD1454,"1"&amp;ДАННЫЕ!$AD1454,"00")&amp;"g"&amp;IF(ДАННЫЕ!$AF1454,"1"&amp;ДАННЫЕ!$AF1454,"00")&amp;"c"&amp;IF(ДАННЫЕ!$AG1454,"1"&amp;ДАННЫЕ!$AG1454,"00")&amp;"i"&amp;IF(ДАННЫЕ!$AH1454,"1"&amp;ДАННЫЕ!$AH1454,"00")&amp;"r"&amp;IF(ДАННЫЕ!$AL1454,"1"&amp;ДАННЫЕ!$AL1454,"00")&amp;"m"&amp;IF(ДАННЫЕ!$AI1454,"1"&amp;ДАННЫЕ!$AI1454,"00")&amp;"hS"&amp;IF(ДАННЫЕ!$AJ1454,"1"&amp;ДАННЫЕ!$AJ1454,"00")&amp;"hZ"&amp;IF(ДАННЫЕ!$AK1454,"1"&amp;ДАННЫЕ!$AK1454,"00")&amp;"p"&amp;IF(ДАННЫЕ!$AP1454,"1"&amp;ДАННЫЕ!$AP1454,"00")&amp;"k"&amp;IF(ДАННЫЕ!$AQ1454,"1"&amp;ДАННЫЕ!$AQ1454,"00")&amp;"z"&amp;IF(ДАННЫЕ!$AR1454,"1"&amp;ДАННЫЕ!$AR1454,"00")&amp;"j"&amp;IF(ДАННЫЕ!$AM1454,"1"&amp;ДАННЫЕ!$AM1454,"00")&amp;"n"&amp;IF(ДАННЫЕ!$AN1454,"1"&amp;ДАННЫЕ!$AN1454,"00")&amp;"E"&amp;ДАННЫЕ!BI1454&amp;"L"&amp;ДАННЫЕ!AO1454&amp;"h"&amp;IF(ДАННЫЕ!$AU1454&gt;0,1,0)&amp;"v"&amp;IF(ДАННЫЕ!$AW1454&gt;0,1,0)&amp;"a"&amp;IF(ДАННЫЕ!$AS1454,"1"&amp;ДАННЫЕ!$AS1454,"00")&amp;"s"&amp;IF(ДАННЫЕ!$AT1454,"1"&amp;ДАННЫЕ!$AT1454,"00")&amp;"u"&amp;IF(ДАННЫЕ!$CJ1454&gt;0,1,0)&amp;"y"&amp;B1454&amp;"d"&amp;H1454&amp;"e"&amp;F1454&amp;G1454</f>
        <v>x0w00t00f00b00g00c00i00r00m00hS00hZ00p00k00z00j00n00ELh0v0a00s00u0y0de</v>
      </c>
      <c r="L1454" s="28" t="str">
        <f ca="1">ДАННЫЕ!$I1454&amp;"VN"&amp;IF(ДАННЫЕ!AW1454&gt;0,11,10)&amp;"CD"&amp;IF(ДАННЫЕ!BF1454&gt;500,16,IF(ДАННЫЕ!BF1454&gt;350,15,IF(ДАННЫЕ!BF1454&gt;=200,14,IF(ДАННЫЕ!BF1454&gt;=100,13,IF(ДАННЫЕ!BF1454&gt;=50,12,IF(ДАННЫЕ!BF1454&gt;0,11,10))))))&amp;"AR"&amp;IF(ДАННЫЕ!BX1454&gt;0,1,0)&amp;"GD"&amp;B1454&amp;"VV"&amp;IF(E1454&gt;=5,IF(E1454&lt;18,1,0),0)</f>
        <v>VN10CD10AR0GD0VV0</v>
      </c>
      <c r="M1454" s="28" t="str">
        <f>ДАННЫЕ!$I1454&amp;"b"&amp;ДАННЫЕ!$BI1454&amp;"r"&amp;ДАННЫЕ!$BJ1454&amp;"CD"&amp;IF(ДАННЫЕ!BF1454&gt;0,IF(ДАННЫЕ!BF1454&lt;200,1,IF(ДАННЫЕ!BF1454&lt;350,2,3)),0)&amp;"h"&amp;IF(ДАННЫЕ!$BK1454+ДАННЫЕ!$BL1454+ДАННЫЕ!$BM1454&gt;0,1,0)&amp;"x"&amp;ДАННЫЕ!$BK1454&amp;"y"&amp;ДАННЫЕ!$BL1454&amp;"z"&amp;ДАННЫЕ!$BM1454&amp;"c"&amp;IF(ДАННЫЕ!$BK1454+ДАННЫЕ!$BL1454+ДАННЫЕ!$BM1454=3,1,0)&amp;"a"&amp;IF(ДАННЫЕ!$BQ1454+ДАННЫЕ!$BR1454&gt;0,1,0)&amp;"d"&amp;ДАННЫЕ!$BQ1454&amp;"v"&amp;ДАННЫЕ!$BR1454&amp;"p"&amp;ДАННЫЕ!$BS1454&amp;"n"&amp;ДАННЫЕ!$BU1454&amp;"t"&amp;ДАННЫЕ!$BV1454&amp;"o"&amp;ДАННЫЕ!$BT1454&amp;"l"&amp;IF(ДАННЫЕ!$BN1454&gt;0,1,0)&amp;ДАННЫЕ!$BN1454&amp;"g"&amp;ДАННЫЕ!$BO1454&amp;"s"&amp;ДАННЫЕ!$BP1454&amp;"DZ"&amp;IF(ДАННЫЕ!B1454-ДАННЫЕ!G1454 &lt; 60,IF(ДАННЫЕ!B1454-ДАННЫЕ!G1454 &gt;= 0,1,0),0)&amp;"u"&amp;IF(ДАННЫЕ!$CJ1454&gt;0,1,0)</f>
        <v>brCD0h0xyzc0a0dvpntol0gsDZ1u0</v>
      </c>
      <c r="N1454" s="28" t="str">
        <f ca="1">ДАННЫЕ!$F1454&amp;ДАННЫЕ!$I1454&amp;"g"&amp;B1454&amp;"cf"&amp;D1454&amp;"a"&amp;IF(ДАННЫЕ!$BX1454&gt;0,1,0)&amp;IF(ДАННЫЕ!$BF1454&gt;500,1,IF(ДАННЫЕ!$BF1454&gt;350,2,IF(ДАННЫЕ!$BF1454&gt;=200,3,IF(ДАННЫЕ!$BF1454&gt;=100,4,IF(ДАННЫЕ!$BF1454&gt;=50,5,IF(ДАННЫЕ!$BF1454&lt;50,6,0))))))&amp;"AR"&amp;IF(DATEDIF(ДАННЫЕ!$BX1454,ДАННЫЕ!$F$1,"y")&gt;1,1,0)&amp;"VG"&amp;IF(ДАННЫЕ!$BH1454="0",1,0)&amp;"o"&amp;IF(T1454+ДАННЫЕ!$AF1454+ДАННЫЕ!$AG1454+ДАННЫЕ!$AH1454+ДАННЫЕ!$AI1454+ДАННЫЕ!$AJ1454+ДАННЫЕ!$AP1454+ДАННЫЕ!$AQ1454+ДАННЫЕ!$AR1454+ДАННЫЕ!$AU1454+ДАННЫЕ!$AW1454+ДАННЫЕ!$AS1454+ДАННЫЕ!$AT1454&gt;0,1,0)&amp;"x"&amp;ДАННЫЕ!$AG1454&amp;"p"&amp;IF(ДАННЫЕ!$BY1454&gt;0,1,0)&amp;"v"&amp;IF(ДАННЫЕ!$BZ1454&gt;0,1,0)&amp;"n"&amp;ДАННЫЕ!$CA1454&amp;"t"&amp;ДАННЫЕ!$AY1454&amp;"k"&amp;ДАННЫЕ!$CB1454&amp;"q"&amp;ДАННЫЕ!$CC1454&amp;"w"&amp;ДАННЫЕ!$CD1454&amp;"e"&amp;ДАННЫЕ!$CE1454&amp;"m"&amp;ДАННЫЕ!$CF1454&amp;"c"&amp;ДАННЫЕ!$CG1454&amp;"z"&amp;ДАННЫЕ!$CH1454&amp;"d"&amp;IF(H1454=4,1,0)&amp;"s"&amp;IF(ДАННЫЕ!$J1454=1,0,1)&amp;"u"&amp;IF(ДАННЫЕ!$CJ1454&gt;0,1,0)</f>
        <v>g0cf0a06AR1VG0o0xp0v0ntkqwemczd0s1u0</v>
      </c>
      <c r="O1454" s="28" t="str">
        <f>ДАННЫЕ!$I1454&amp;"g"&amp;B1454&amp;A1454&amp;"f"&amp;P1454&amp;"c"&amp;IF(ДАННЫЕ!$U1454&gt;0,1,0)&amp;"s"&amp;IF(ДАННЫЕ!$Q1454&gt;0,IF(YEAR(ДАННЫЕ!$F$1)=YEAR(ДАННЫЕ!$Q1454),IF(MONTH(ДАННЫЕ!$F$1)=MONTH(ДАННЫЕ!$Q1454),111,11),1),0)&amp;"i"&amp;IF(ДАННЫЕ!$R1454+ДАННЫЕ!$S1454+ДАННЫЕ!$T1454=0,0,1)&amp;"h"&amp;IF(ДАННЫЕ!$P1454&gt;0,1,0)&amp;"p"&amp;IF(ДАННЫЕ!$CI1454&gt;0,IF(YEAR(ДАННЫЕ!$F$1)=YEAR(ДАННЫЕ!$CI1454),IF(MONTH(ДАННЫЕ!$F$1)=MONTH(ДАННЫЕ!$CI1454),111,11),1),0)&amp;"d"&amp;IF(ДАННЫЕ!$CJ1454&gt;0,IF(YEAR(ДАННЫЕ!$F$1)=YEAR(ДАННЫЕ!$CJ1454),IF(MONTH(ДАННЫЕ!$F$1)=MONTH(ДАННЫЕ!$CJ1454),111,11),1),0)&amp;"o"&amp;IF(ДАННЫЕ!$CK1454&gt;0,IF(MONTH(ДАННЫЕ!$F$1)=MONTH(ДАННЫЕ!$CK1454),111,11),0)&amp;"v"&amp;IF(ДАННЫЕ!$BE1454&gt;0,IF(MONTH(ДАННЫЕ!$F$1)=MONTH(ДАННЫЕ!$BE1454),111,11),0)</f>
        <v>g00f0c0s0i0h0p0d0o0v0</v>
      </c>
      <c r="P1454" s="15">
        <f t="shared" si="71"/>
        <v>0</v>
      </c>
      <c r="Q1454" s="15">
        <f>IF(ДАННЫЕ!$F$1&gt;ДАННЫЕ!$N1454,IF(YEAR(ДАННЫЕ!$F$1)=YEAR(ДАННЫЕ!M1454),1,0),0)</f>
        <v>0</v>
      </c>
      <c r="R1454" s="15">
        <f>IF(ДАННЫЕ!$F$1&gt;ДАННЫЕ!$N1454,IF(YEAR(ДАННЫЕ!$F$1)=YEAR(ДАННЫЕ!N1454),1,0),0)</f>
        <v>0</v>
      </c>
      <c r="S1454" s="15">
        <f>IF(ДАННЫЕ!$AA1454="2А",1,IF(ДАННЫЕ!$AA1454="2Б",2,IF(ДАННЫЕ!$AA1454="2В",3,IF(ДАННЫЕ!$AA1454=3,4,IF(ДАННЫЕ!$AA1454="4А",5,IF(ДАННЫЕ!$AA1454="4Б",6,IF(ДАННЫЕ!$AA1454="4В",7,IF(ДАННЫЕ!$AA1454=5,8,0))))))))</f>
        <v>0</v>
      </c>
      <c r="T1454" s="15">
        <f>IF(OR(ДАННЫЕ!$AC1454=2,ДАННЫЕ!$AD1454=2,ДАННЫЕ!$AE1454=2),2,IF(OR(ДАННЫЕ!$AC1454=1,ДАННЫЕ!$AD1454=1,ДАННЫЕ!$AE1454=1),1,0))</f>
        <v>0</v>
      </c>
    </row>
    <row r="1455" spans="1:20" x14ac:dyDescent="0.2">
      <c r="A1455" s="78">
        <f>IF(B1455&gt;0,IF(MONTH(ДАННЫЕ!$F$1)=MONTH(ДАННЫЕ!$B1455),1,0),0)</f>
        <v>0</v>
      </c>
      <c r="B1455" s="14">
        <f>IF(ДАННЫЕ!$B1455&gt;0,IF(YEAR(ДАННЫЕ!$F$1)=YEAR(ДАННЫЕ!$B1455),1,0),0)</f>
        <v>0</v>
      </c>
      <c r="C1455" s="14">
        <f>IF(ДАННЫЕ!$CM1455&gt;0,IF(YEAR(ДАННЫЕ!$F$1)=YEAR(ДАННЫЕ!$CM1455),1,0),0)</f>
        <v>0</v>
      </c>
      <c r="D1455" s="14">
        <f>IF(ДАННЫЕ!$CJ1455&gt;0,IF(ДАННЫЕ!$CL1455&gt;ДАННЫЕ!$F$1,1,IF(ДАННЫЕ!$CL1455&gt;0,0,1)),0)</f>
        <v>0</v>
      </c>
      <c r="E1455" s="43" t="str">
        <f ca="1">IF(ДАННЫЕ!$F$1&gt;0,IF(ДАННЫЕ!$G1455&gt;0,DATEDIF(ДАННЫЕ!$G1455,ДАННЫЕ!$F$1,"y"),""),IF(ДАННЫЕ!$G1455&gt;0,DATEDIF(ДАННЫЕ!$G1455,TODAY(),"y"),""))</f>
        <v/>
      </c>
      <c r="F1455" s="43" t="str">
        <f xml:space="preserve"> IF(ДАННЫЕ!$F1455="М",IF(E1455&gt;=18,IF(E1455&lt;60,1,""),""),"")&amp;IF(ДАННЫЕ!$F1455="Ж",IF(E1455&gt;=18,IF(E1455&lt;55,1,""),""),"")</f>
        <v/>
      </c>
      <c r="G1455" s="43" t="str">
        <f xml:space="preserve"> IF(ДАННЫЕ!$F1455="М",IF(E1455&gt;=60,2,""),"")&amp;IF(ДАННЫЕ!$F1455="Ж",IF(E1455&gt;=55,2,""),"")</f>
        <v/>
      </c>
      <c r="H1455" s="43" t="str">
        <f t="shared" ca="1" si="69"/>
        <v/>
      </c>
      <c r="I1455" s="43" t="str">
        <f t="shared" ca="1" si="70"/>
        <v>03</v>
      </c>
      <c r="J1455" s="28" t="str">
        <f ca="1">ДАННЫЕ!$F1455&amp;H1455&amp;I1455&amp;ДАННЫЕ!$I1455&amp;"m"&amp;IF(ДАННЫЕ!$I1455&gt;0,IF(ДАННЫЕ!$J1455&gt;0,0,1),"")&amp;"f"&amp;IF(ДАННЫЕ!$R1455&gt;0,IF(YEAR(ДАННЫЕ!$F$1)=YEAR(ДАННЫЕ!$R1455),1,0),0)&amp;"z"&amp;ДАННЫЕ!$R1455&amp;"p"&amp;ДАННЫЕ!$S1455&amp;"i"&amp;ДАННЫЕ!$T1455&amp;"h"&amp;ДАННЫЕ!$K1455&amp;"be"&amp;ДАННЫЕ!$BI1455&amp;"CD"&amp;IF(ДАННЫЕ!BF1455&gt;500,4,IF(ДАННЫЕ!BF1455&gt;350,3,IF(ДАННЫЕ!BF1455&gt;200,2,IF(ДАННЫЕ!BF1455&gt;0,1,0))))&amp;"g"&amp;B1455&amp;"d"&amp;H1455&amp;"l"&amp;ДАННЫЕ!AT1455&amp;"a"&amp;ДАННЫЕ!$V1455&amp;"v"&amp;R1455&amp;"k"&amp;ДАННЫЕ!$U1455&amp;"s"&amp;ДАННЫЕ!$Y1455&amp;"t"&amp;ДАННЫЕ!$X1455&amp;"b"&amp;IF(ДАННЫЕ!$Q1455&gt;1,1,0)&amp;"PP"&amp;ДАННЫЕ!Z1455&amp;"c"&amp;S1455&amp;"x"&amp;IF(ДАННЫЕ!$BY1455&gt;0,IF(YEAR(ДАННЫЕ!$F$1)=YEAR(ДАННЫЕ!$BY1455),1,0),0)&amp;"n"&amp;IF(ДАННЫЕ!$BZ1455&gt;0,IF(YEAR(ДАННЫЕ!$F$1)=YEAR(ДАННЫЕ!$BZ1455),1,0),0)&amp;"u"&amp;D1455&amp;"z"&amp;IF(ДАННЫЕ!$CL1455&gt;0,IF(YEAR(ДАННЫЕ!$F$1)&gt;YEAR(ДАННЫЕ!$CL1455),11,12),0)</f>
        <v>03mf0zpihbeCD0g0dlav0kstb0PPc0x0n0u0z0</v>
      </c>
      <c r="K1455" s="28" t="str">
        <f ca="1">ДАННЫЕ!$I1455&amp;"x"&amp;B1455&amp;"w"&amp;IF(T1455+ДАННЫЕ!AD1455+ДАННЫЕ!AE1455+ДАННЫЕ!AF1455+ДАННЫЕ!AG1455+ДАННЫЕ!AH1455+ДАННЫЕ!$AL1455+ДАННЫЕ!AI1455+ДАННЫЕ!AJ1455+ДАННЫЕ!AK1455+ДАННЫЕ!AP1455+ДАННЫЕ!AQ1455+ДАННЫЕ!AR1455+ДАННЫЕ!$AM1455+ДАННЫЕ!$AN1455+ДАННЫЕ!AS1455+ДАННЫЕ!AT1455&gt;0,1,0)&amp;IF(OR(T1455=2,ДАННЫЕ!AD1455=2,ДАННЫЕ!AE1455=2,ДАННЫЕ!AF1455=2,ДАННЫЕ!AG1455=2,ДАННЫЕ!AH1455=2,ДАННЫЕ!$AL1455=2,ДАННЫЕ!AI1455=2,ДАННЫЕ!AJ1455=2,ДАННЫЕ!AK1455=2,ДАННЫЕ!AP1455=2,ДАННЫЕ!AQ1455=2,ДАННЫЕ!AR1455=2,ДАННЫЕ!$AM1455=2,ДАННЫЕ!$AN1455=2,ДАННЫЕ!AS1455=2,ДАННЫЕ!AT1455=2),2,0)&amp;"t"&amp;IF(T1455&gt;0,"1"&amp;T1455,"00")&amp;"f"&amp;IF(ДАННЫЕ!$AC1455,"1"&amp;ДАННЫЕ!$AC1455,"00")&amp;"b"&amp;IF(ДАННЫЕ!$AD1455,"1"&amp;ДАННЫЕ!$AD1455,"00")&amp;"g"&amp;IF(ДАННЫЕ!$AF1455,"1"&amp;ДАННЫЕ!$AF1455,"00")&amp;"c"&amp;IF(ДАННЫЕ!$AG1455,"1"&amp;ДАННЫЕ!$AG1455,"00")&amp;"i"&amp;IF(ДАННЫЕ!$AH1455,"1"&amp;ДАННЫЕ!$AH1455,"00")&amp;"r"&amp;IF(ДАННЫЕ!$AL1455,"1"&amp;ДАННЫЕ!$AL1455,"00")&amp;"m"&amp;IF(ДАННЫЕ!$AI1455,"1"&amp;ДАННЫЕ!$AI1455,"00")&amp;"hS"&amp;IF(ДАННЫЕ!$AJ1455,"1"&amp;ДАННЫЕ!$AJ1455,"00")&amp;"hZ"&amp;IF(ДАННЫЕ!$AK1455,"1"&amp;ДАННЫЕ!$AK1455,"00")&amp;"p"&amp;IF(ДАННЫЕ!$AP1455,"1"&amp;ДАННЫЕ!$AP1455,"00")&amp;"k"&amp;IF(ДАННЫЕ!$AQ1455,"1"&amp;ДАННЫЕ!$AQ1455,"00")&amp;"z"&amp;IF(ДАННЫЕ!$AR1455,"1"&amp;ДАННЫЕ!$AR1455,"00")&amp;"j"&amp;IF(ДАННЫЕ!$AM1455,"1"&amp;ДАННЫЕ!$AM1455,"00")&amp;"n"&amp;IF(ДАННЫЕ!$AN1455,"1"&amp;ДАННЫЕ!$AN1455,"00")&amp;"E"&amp;ДАННЫЕ!BI1455&amp;"L"&amp;ДАННЫЕ!AO1455&amp;"h"&amp;IF(ДАННЫЕ!$AU1455&gt;0,1,0)&amp;"v"&amp;IF(ДАННЫЕ!$AW1455&gt;0,1,0)&amp;"a"&amp;IF(ДАННЫЕ!$AS1455,"1"&amp;ДАННЫЕ!$AS1455,"00")&amp;"s"&amp;IF(ДАННЫЕ!$AT1455,"1"&amp;ДАННЫЕ!$AT1455,"00")&amp;"u"&amp;IF(ДАННЫЕ!$CJ1455&gt;0,1,0)&amp;"y"&amp;B1455&amp;"d"&amp;H1455&amp;"e"&amp;F1455&amp;G1455</f>
        <v>x0w00t00f00b00g00c00i00r00m00hS00hZ00p00k00z00j00n00ELh0v0a00s00u0y0de</v>
      </c>
      <c r="L1455" s="28" t="str">
        <f ca="1">ДАННЫЕ!$I1455&amp;"VN"&amp;IF(ДАННЫЕ!AW1455&gt;0,11,10)&amp;"CD"&amp;IF(ДАННЫЕ!BF1455&gt;500,16,IF(ДАННЫЕ!BF1455&gt;350,15,IF(ДАННЫЕ!BF1455&gt;=200,14,IF(ДАННЫЕ!BF1455&gt;=100,13,IF(ДАННЫЕ!BF1455&gt;=50,12,IF(ДАННЫЕ!BF1455&gt;0,11,10))))))&amp;"AR"&amp;IF(ДАННЫЕ!BX1455&gt;0,1,0)&amp;"GD"&amp;B1455&amp;"VV"&amp;IF(E1455&gt;=5,IF(E1455&lt;18,1,0),0)</f>
        <v>VN10CD10AR0GD0VV0</v>
      </c>
      <c r="M1455" s="28" t="str">
        <f>ДАННЫЕ!$I1455&amp;"b"&amp;ДАННЫЕ!$BI1455&amp;"r"&amp;ДАННЫЕ!$BJ1455&amp;"CD"&amp;IF(ДАННЫЕ!BF1455&gt;0,IF(ДАННЫЕ!BF1455&lt;200,1,IF(ДАННЫЕ!BF1455&lt;350,2,3)),0)&amp;"h"&amp;IF(ДАННЫЕ!$BK1455+ДАННЫЕ!$BL1455+ДАННЫЕ!$BM1455&gt;0,1,0)&amp;"x"&amp;ДАННЫЕ!$BK1455&amp;"y"&amp;ДАННЫЕ!$BL1455&amp;"z"&amp;ДАННЫЕ!$BM1455&amp;"c"&amp;IF(ДАННЫЕ!$BK1455+ДАННЫЕ!$BL1455+ДАННЫЕ!$BM1455=3,1,0)&amp;"a"&amp;IF(ДАННЫЕ!$BQ1455+ДАННЫЕ!$BR1455&gt;0,1,0)&amp;"d"&amp;ДАННЫЕ!$BQ1455&amp;"v"&amp;ДАННЫЕ!$BR1455&amp;"p"&amp;ДАННЫЕ!$BS1455&amp;"n"&amp;ДАННЫЕ!$BU1455&amp;"t"&amp;ДАННЫЕ!$BV1455&amp;"o"&amp;ДАННЫЕ!$BT1455&amp;"l"&amp;IF(ДАННЫЕ!$BN1455&gt;0,1,0)&amp;ДАННЫЕ!$BN1455&amp;"g"&amp;ДАННЫЕ!$BO1455&amp;"s"&amp;ДАННЫЕ!$BP1455&amp;"DZ"&amp;IF(ДАННЫЕ!B1455-ДАННЫЕ!G1455 &lt; 60,IF(ДАННЫЕ!B1455-ДАННЫЕ!G1455 &gt;= 0,1,0),0)&amp;"u"&amp;IF(ДАННЫЕ!$CJ1455&gt;0,1,0)</f>
        <v>brCD0h0xyzc0a0dvpntol0gsDZ1u0</v>
      </c>
      <c r="N1455" s="28" t="str">
        <f ca="1">ДАННЫЕ!$F1455&amp;ДАННЫЕ!$I1455&amp;"g"&amp;B1455&amp;"cf"&amp;D1455&amp;"a"&amp;IF(ДАННЫЕ!$BX1455&gt;0,1,0)&amp;IF(ДАННЫЕ!$BF1455&gt;500,1,IF(ДАННЫЕ!$BF1455&gt;350,2,IF(ДАННЫЕ!$BF1455&gt;=200,3,IF(ДАННЫЕ!$BF1455&gt;=100,4,IF(ДАННЫЕ!$BF1455&gt;=50,5,IF(ДАННЫЕ!$BF1455&lt;50,6,0))))))&amp;"AR"&amp;IF(DATEDIF(ДАННЫЕ!$BX1455,ДАННЫЕ!$F$1,"y")&gt;1,1,0)&amp;"VG"&amp;IF(ДАННЫЕ!$BH1455="0",1,0)&amp;"o"&amp;IF(T1455+ДАННЫЕ!$AF1455+ДАННЫЕ!$AG1455+ДАННЫЕ!$AH1455+ДАННЫЕ!$AI1455+ДАННЫЕ!$AJ1455+ДАННЫЕ!$AP1455+ДАННЫЕ!$AQ1455+ДАННЫЕ!$AR1455+ДАННЫЕ!$AU1455+ДАННЫЕ!$AW1455+ДАННЫЕ!$AS1455+ДАННЫЕ!$AT1455&gt;0,1,0)&amp;"x"&amp;ДАННЫЕ!$AG1455&amp;"p"&amp;IF(ДАННЫЕ!$BY1455&gt;0,1,0)&amp;"v"&amp;IF(ДАННЫЕ!$BZ1455&gt;0,1,0)&amp;"n"&amp;ДАННЫЕ!$CA1455&amp;"t"&amp;ДАННЫЕ!$AY1455&amp;"k"&amp;ДАННЫЕ!$CB1455&amp;"q"&amp;ДАННЫЕ!$CC1455&amp;"w"&amp;ДАННЫЕ!$CD1455&amp;"e"&amp;ДАННЫЕ!$CE1455&amp;"m"&amp;ДАННЫЕ!$CF1455&amp;"c"&amp;ДАННЫЕ!$CG1455&amp;"z"&amp;ДАННЫЕ!$CH1455&amp;"d"&amp;IF(H1455=4,1,0)&amp;"s"&amp;IF(ДАННЫЕ!$J1455=1,0,1)&amp;"u"&amp;IF(ДАННЫЕ!$CJ1455&gt;0,1,0)</f>
        <v>g0cf0a06AR1VG0o0xp0v0ntkqwemczd0s1u0</v>
      </c>
      <c r="O1455" s="28" t="str">
        <f>ДАННЫЕ!$I1455&amp;"g"&amp;B1455&amp;A1455&amp;"f"&amp;P1455&amp;"c"&amp;IF(ДАННЫЕ!$U1455&gt;0,1,0)&amp;"s"&amp;IF(ДАННЫЕ!$Q1455&gt;0,IF(YEAR(ДАННЫЕ!$F$1)=YEAR(ДАННЫЕ!$Q1455),IF(MONTH(ДАННЫЕ!$F$1)=MONTH(ДАННЫЕ!$Q1455),111,11),1),0)&amp;"i"&amp;IF(ДАННЫЕ!$R1455+ДАННЫЕ!$S1455+ДАННЫЕ!$T1455=0,0,1)&amp;"h"&amp;IF(ДАННЫЕ!$P1455&gt;0,1,0)&amp;"p"&amp;IF(ДАННЫЕ!$CI1455&gt;0,IF(YEAR(ДАННЫЕ!$F$1)=YEAR(ДАННЫЕ!$CI1455),IF(MONTH(ДАННЫЕ!$F$1)=MONTH(ДАННЫЕ!$CI1455),111,11),1),0)&amp;"d"&amp;IF(ДАННЫЕ!$CJ1455&gt;0,IF(YEAR(ДАННЫЕ!$F$1)=YEAR(ДАННЫЕ!$CJ1455),IF(MONTH(ДАННЫЕ!$F$1)=MONTH(ДАННЫЕ!$CJ1455),111,11),1),0)&amp;"o"&amp;IF(ДАННЫЕ!$CK1455&gt;0,IF(MONTH(ДАННЫЕ!$F$1)=MONTH(ДАННЫЕ!$CK1455),111,11),0)&amp;"v"&amp;IF(ДАННЫЕ!$BE1455&gt;0,IF(MONTH(ДАННЫЕ!$F$1)=MONTH(ДАННЫЕ!$BE1455),111,11),0)</f>
        <v>g00f0c0s0i0h0p0d0o0v0</v>
      </c>
      <c r="P1455" s="15">
        <f t="shared" si="71"/>
        <v>0</v>
      </c>
      <c r="Q1455" s="15">
        <f>IF(ДАННЫЕ!$F$1&gt;ДАННЫЕ!$N1455,IF(YEAR(ДАННЫЕ!$F$1)=YEAR(ДАННЫЕ!M1455),1,0),0)</f>
        <v>0</v>
      </c>
      <c r="R1455" s="15">
        <f>IF(ДАННЫЕ!$F$1&gt;ДАННЫЕ!$N1455,IF(YEAR(ДАННЫЕ!$F$1)=YEAR(ДАННЫЕ!N1455),1,0),0)</f>
        <v>0</v>
      </c>
      <c r="S1455" s="15">
        <f>IF(ДАННЫЕ!$AA1455="2А",1,IF(ДАННЫЕ!$AA1455="2Б",2,IF(ДАННЫЕ!$AA1455="2В",3,IF(ДАННЫЕ!$AA1455=3,4,IF(ДАННЫЕ!$AA1455="4А",5,IF(ДАННЫЕ!$AA1455="4Б",6,IF(ДАННЫЕ!$AA1455="4В",7,IF(ДАННЫЕ!$AA1455=5,8,0))))))))</f>
        <v>0</v>
      </c>
      <c r="T1455" s="15">
        <f>IF(OR(ДАННЫЕ!$AC1455=2,ДАННЫЕ!$AD1455=2,ДАННЫЕ!$AE1455=2),2,IF(OR(ДАННЫЕ!$AC1455=1,ДАННЫЕ!$AD1455=1,ДАННЫЕ!$AE1455=1),1,0))</f>
        <v>0</v>
      </c>
    </row>
    <row r="1456" spans="1:20" x14ac:dyDescent="0.2">
      <c r="A1456" s="78">
        <f>IF(B1456&gt;0,IF(MONTH(ДАННЫЕ!$F$1)=MONTH(ДАННЫЕ!$B1456),1,0),0)</f>
        <v>0</v>
      </c>
      <c r="B1456" s="14">
        <f>IF(ДАННЫЕ!$B1456&gt;0,IF(YEAR(ДАННЫЕ!$F$1)=YEAR(ДАННЫЕ!$B1456),1,0),0)</f>
        <v>0</v>
      </c>
      <c r="C1456" s="14">
        <f>IF(ДАННЫЕ!$CM1456&gt;0,IF(YEAR(ДАННЫЕ!$F$1)=YEAR(ДАННЫЕ!$CM1456),1,0),0)</f>
        <v>0</v>
      </c>
      <c r="D1456" s="14">
        <f>IF(ДАННЫЕ!$CJ1456&gt;0,IF(ДАННЫЕ!$CL1456&gt;ДАННЫЕ!$F$1,1,IF(ДАННЫЕ!$CL1456&gt;0,0,1)),0)</f>
        <v>0</v>
      </c>
      <c r="E1456" s="43" t="str">
        <f ca="1">IF(ДАННЫЕ!$F$1&gt;0,IF(ДАННЫЕ!$G1456&gt;0,DATEDIF(ДАННЫЕ!$G1456,ДАННЫЕ!$F$1,"y"),""),IF(ДАННЫЕ!$G1456&gt;0,DATEDIF(ДАННЫЕ!$G1456,TODAY(),"y"),""))</f>
        <v/>
      </c>
      <c r="F1456" s="43" t="str">
        <f xml:space="preserve"> IF(ДАННЫЕ!$F1456="М",IF(E1456&gt;=18,IF(E1456&lt;60,1,""),""),"")&amp;IF(ДАННЫЕ!$F1456="Ж",IF(E1456&gt;=18,IF(E1456&lt;55,1,""),""),"")</f>
        <v/>
      </c>
      <c r="G1456" s="43" t="str">
        <f xml:space="preserve"> IF(ДАННЫЕ!$F1456="М",IF(E1456&gt;=60,2,""),"")&amp;IF(ДАННЫЕ!$F1456="Ж",IF(E1456&gt;=55,2,""),"")</f>
        <v/>
      </c>
      <c r="H1456" s="43" t="str">
        <f t="shared" ca="1" si="69"/>
        <v/>
      </c>
      <c r="I1456" s="43" t="str">
        <f t="shared" ca="1" si="70"/>
        <v>03</v>
      </c>
      <c r="J1456" s="28" t="str">
        <f ca="1">ДАННЫЕ!$F1456&amp;H1456&amp;I1456&amp;ДАННЫЕ!$I1456&amp;"m"&amp;IF(ДАННЫЕ!$I1456&gt;0,IF(ДАННЫЕ!$J1456&gt;0,0,1),"")&amp;"f"&amp;IF(ДАННЫЕ!$R1456&gt;0,IF(YEAR(ДАННЫЕ!$F$1)=YEAR(ДАННЫЕ!$R1456),1,0),0)&amp;"z"&amp;ДАННЫЕ!$R1456&amp;"p"&amp;ДАННЫЕ!$S1456&amp;"i"&amp;ДАННЫЕ!$T1456&amp;"h"&amp;ДАННЫЕ!$K1456&amp;"be"&amp;ДАННЫЕ!$BI1456&amp;"CD"&amp;IF(ДАННЫЕ!BF1456&gt;500,4,IF(ДАННЫЕ!BF1456&gt;350,3,IF(ДАННЫЕ!BF1456&gt;200,2,IF(ДАННЫЕ!BF1456&gt;0,1,0))))&amp;"g"&amp;B1456&amp;"d"&amp;H1456&amp;"l"&amp;ДАННЫЕ!AT1456&amp;"a"&amp;ДАННЫЕ!$V1456&amp;"v"&amp;R1456&amp;"k"&amp;ДАННЫЕ!$U1456&amp;"s"&amp;ДАННЫЕ!$Y1456&amp;"t"&amp;ДАННЫЕ!$X1456&amp;"b"&amp;IF(ДАННЫЕ!$Q1456&gt;1,1,0)&amp;"PP"&amp;ДАННЫЕ!Z1456&amp;"c"&amp;S1456&amp;"x"&amp;IF(ДАННЫЕ!$BY1456&gt;0,IF(YEAR(ДАННЫЕ!$F$1)=YEAR(ДАННЫЕ!$BY1456),1,0),0)&amp;"n"&amp;IF(ДАННЫЕ!$BZ1456&gt;0,IF(YEAR(ДАННЫЕ!$F$1)=YEAR(ДАННЫЕ!$BZ1456),1,0),0)&amp;"u"&amp;D1456&amp;"z"&amp;IF(ДАННЫЕ!$CL1456&gt;0,IF(YEAR(ДАННЫЕ!$F$1)&gt;YEAR(ДАННЫЕ!$CL1456),11,12),0)</f>
        <v>03mf0zpihbeCD0g0dlav0kstb0PPc0x0n0u0z0</v>
      </c>
      <c r="K1456" s="28" t="str">
        <f ca="1">ДАННЫЕ!$I1456&amp;"x"&amp;B1456&amp;"w"&amp;IF(T1456+ДАННЫЕ!AD1456+ДАННЫЕ!AE1456+ДАННЫЕ!AF1456+ДАННЫЕ!AG1456+ДАННЫЕ!AH1456+ДАННЫЕ!$AL1456+ДАННЫЕ!AI1456+ДАННЫЕ!AJ1456+ДАННЫЕ!AK1456+ДАННЫЕ!AP1456+ДАННЫЕ!AQ1456+ДАННЫЕ!AR1456+ДАННЫЕ!$AM1456+ДАННЫЕ!$AN1456+ДАННЫЕ!AS1456+ДАННЫЕ!AT1456&gt;0,1,0)&amp;IF(OR(T1456=2,ДАННЫЕ!AD1456=2,ДАННЫЕ!AE1456=2,ДАННЫЕ!AF1456=2,ДАННЫЕ!AG1456=2,ДАННЫЕ!AH1456=2,ДАННЫЕ!$AL1456=2,ДАННЫЕ!AI1456=2,ДАННЫЕ!AJ1456=2,ДАННЫЕ!AK1456=2,ДАННЫЕ!AP1456=2,ДАННЫЕ!AQ1456=2,ДАННЫЕ!AR1456=2,ДАННЫЕ!$AM1456=2,ДАННЫЕ!$AN1456=2,ДАННЫЕ!AS1456=2,ДАННЫЕ!AT1456=2),2,0)&amp;"t"&amp;IF(T1456&gt;0,"1"&amp;T1456,"00")&amp;"f"&amp;IF(ДАННЫЕ!$AC1456,"1"&amp;ДАННЫЕ!$AC1456,"00")&amp;"b"&amp;IF(ДАННЫЕ!$AD1456,"1"&amp;ДАННЫЕ!$AD1456,"00")&amp;"g"&amp;IF(ДАННЫЕ!$AF1456,"1"&amp;ДАННЫЕ!$AF1456,"00")&amp;"c"&amp;IF(ДАННЫЕ!$AG1456,"1"&amp;ДАННЫЕ!$AG1456,"00")&amp;"i"&amp;IF(ДАННЫЕ!$AH1456,"1"&amp;ДАННЫЕ!$AH1456,"00")&amp;"r"&amp;IF(ДАННЫЕ!$AL1456,"1"&amp;ДАННЫЕ!$AL1456,"00")&amp;"m"&amp;IF(ДАННЫЕ!$AI1456,"1"&amp;ДАННЫЕ!$AI1456,"00")&amp;"hS"&amp;IF(ДАННЫЕ!$AJ1456,"1"&amp;ДАННЫЕ!$AJ1456,"00")&amp;"hZ"&amp;IF(ДАННЫЕ!$AK1456,"1"&amp;ДАННЫЕ!$AK1456,"00")&amp;"p"&amp;IF(ДАННЫЕ!$AP1456,"1"&amp;ДАННЫЕ!$AP1456,"00")&amp;"k"&amp;IF(ДАННЫЕ!$AQ1456,"1"&amp;ДАННЫЕ!$AQ1456,"00")&amp;"z"&amp;IF(ДАННЫЕ!$AR1456,"1"&amp;ДАННЫЕ!$AR1456,"00")&amp;"j"&amp;IF(ДАННЫЕ!$AM1456,"1"&amp;ДАННЫЕ!$AM1456,"00")&amp;"n"&amp;IF(ДАННЫЕ!$AN1456,"1"&amp;ДАННЫЕ!$AN1456,"00")&amp;"E"&amp;ДАННЫЕ!BI1456&amp;"L"&amp;ДАННЫЕ!AO1456&amp;"h"&amp;IF(ДАННЫЕ!$AU1456&gt;0,1,0)&amp;"v"&amp;IF(ДАННЫЕ!$AW1456&gt;0,1,0)&amp;"a"&amp;IF(ДАННЫЕ!$AS1456,"1"&amp;ДАННЫЕ!$AS1456,"00")&amp;"s"&amp;IF(ДАННЫЕ!$AT1456,"1"&amp;ДАННЫЕ!$AT1456,"00")&amp;"u"&amp;IF(ДАННЫЕ!$CJ1456&gt;0,1,0)&amp;"y"&amp;B1456&amp;"d"&amp;H1456&amp;"e"&amp;F1456&amp;G1456</f>
        <v>x0w00t00f00b00g00c00i00r00m00hS00hZ00p00k00z00j00n00ELh0v0a00s00u0y0de</v>
      </c>
      <c r="L1456" s="28" t="str">
        <f ca="1">ДАННЫЕ!$I1456&amp;"VN"&amp;IF(ДАННЫЕ!AW1456&gt;0,11,10)&amp;"CD"&amp;IF(ДАННЫЕ!BF1456&gt;500,16,IF(ДАННЫЕ!BF1456&gt;350,15,IF(ДАННЫЕ!BF1456&gt;=200,14,IF(ДАННЫЕ!BF1456&gt;=100,13,IF(ДАННЫЕ!BF1456&gt;=50,12,IF(ДАННЫЕ!BF1456&gt;0,11,10))))))&amp;"AR"&amp;IF(ДАННЫЕ!BX1456&gt;0,1,0)&amp;"GD"&amp;B1456&amp;"VV"&amp;IF(E1456&gt;=5,IF(E1456&lt;18,1,0),0)</f>
        <v>VN10CD10AR0GD0VV0</v>
      </c>
      <c r="M1456" s="28" t="str">
        <f>ДАННЫЕ!$I1456&amp;"b"&amp;ДАННЫЕ!$BI1456&amp;"r"&amp;ДАННЫЕ!$BJ1456&amp;"CD"&amp;IF(ДАННЫЕ!BF1456&gt;0,IF(ДАННЫЕ!BF1456&lt;200,1,IF(ДАННЫЕ!BF1456&lt;350,2,3)),0)&amp;"h"&amp;IF(ДАННЫЕ!$BK1456+ДАННЫЕ!$BL1456+ДАННЫЕ!$BM1456&gt;0,1,0)&amp;"x"&amp;ДАННЫЕ!$BK1456&amp;"y"&amp;ДАННЫЕ!$BL1456&amp;"z"&amp;ДАННЫЕ!$BM1456&amp;"c"&amp;IF(ДАННЫЕ!$BK1456+ДАННЫЕ!$BL1456+ДАННЫЕ!$BM1456=3,1,0)&amp;"a"&amp;IF(ДАННЫЕ!$BQ1456+ДАННЫЕ!$BR1456&gt;0,1,0)&amp;"d"&amp;ДАННЫЕ!$BQ1456&amp;"v"&amp;ДАННЫЕ!$BR1456&amp;"p"&amp;ДАННЫЕ!$BS1456&amp;"n"&amp;ДАННЫЕ!$BU1456&amp;"t"&amp;ДАННЫЕ!$BV1456&amp;"o"&amp;ДАННЫЕ!$BT1456&amp;"l"&amp;IF(ДАННЫЕ!$BN1456&gt;0,1,0)&amp;ДАННЫЕ!$BN1456&amp;"g"&amp;ДАННЫЕ!$BO1456&amp;"s"&amp;ДАННЫЕ!$BP1456&amp;"DZ"&amp;IF(ДАННЫЕ!B1456-ДАННЫЕ!G1456 &lt; 60,IF(ДАННЫЕ!B1456-ДАННЫЕ!G1456 &gt;= 0,1,0),0)&amp;"u"&amp;IF(ДАННЫЕ!$CJ1456&gt;0,1,0)</f>
        <v>brCD0h0xyzc0a0dvpntol0gsDZ1u0</v>
      </c>
      <c r="N1456" s="28" t="str">
        <f ca="1">ДАННЫЕ!$F1456&amp;ДАННЫЕ!$I1456&amp;"g"&amp;B1456&amp;"cf"&amp;D1456&amp;"a"&amp;IF(ДАННЫЕ!$BX1456&gt;0,1,0)&amp;IF(ДАННЫЕ!$BF1456&gt;500,1,IF(ДАННЫЕ!$BF1456&gt;350,2,IF(ДАННЫЕ!$BF1456&gt;=200,3,IF(ДАННЫЕ!$BF1456&gt;=100,4,IF(ДАННЫЕ!$BF1456&gt;=50,5,IF(ДАННЫЕ!$BF1456&lt;50,6,0))))))&amp;"AR"&amp;IF(DATEDIF(ДАННЫЕ!$BX1456,ДАННЫЕ!$F$1,"y")&gt;1,1,0)&amp;"VG"&amp;IF(ДАННЫЕ!$BH1456="0",1,0)&amp;"o"&amp;IF(T1456+ДАННЫЕ!$AF1456+ДАННЫЕ!$AG1456+ДАННЫЕ!$AH1456+ДАННЫЕ!$AI1456+ДАННЫЕ!$AJ1456+ДАННЫЕ!$AP1456+ДАННЫЕ!$AQ1456+ДАННЫЕ!$AR1456+ДАННЫЕ!$AU1456+ДАННЫЕ!$AW1456+ДАННЫЕ!$AS1456+ДАННЫЕ!$AT1456&gt;0,1,0)&amp;"x"&amp;ДАННЫЕ!$AG1456&amp;"p"&amp;IF(ДАННЫЕ!$BY1456&gt;0,1,0)&amp;"v"&amp;IF(ДАННЫЕ!$BZ1456&gt;0,1,0)&amp;"n"&amp;ДАННЫЕ!$CA1456&amp;"t"&amp;ДАННЫЕ!$AY1456&amp;"k"&amp;ДАННЫЕ!$CB1456&amp;"q"&amp;ДАННЫЕ!$CC1456&amp;"w"&amp;ДАННЫЕ!$CD1456&amp;"e"&amp;ДАННЫЕ!$CE1456&amp;"m"&amp;ДАННЫЕ!$CF1456&amp;"c"&amp;ДАННЫЕ!$CG1456&amp;"z"&amp;ДАННЫЕ!$CH1456&amp;"d"&amp;IF(H1456=4,1,0)&amp;"s"&amp;IF(ДАННЫЕ!$J1456=1,0,1)&amp;"u"&amp;IF(ДАННЫЕ!$CJ1456&gt;0,1,0)</f>
        <v>g0cf0a06AR1VG0o0xp0v0ntkqwemczd0s1u0</v>
      </c>
      <c r="O1456" s="28" t="str">
        <f>ДАННЫЕ!$I1456&amp;"g"&amp;B1456&amp;A1456&amp;"f"&amp;P1456&amp;"c"&amp;IF(ДАННЫЕ!$U1456&gt;0,1,0)&amp;"s"&amp;IF(ДАННЫЕ!$Q1456&gt;0,IF(YEAR(ДАННЫЕ!$F$1)=YEAR(ДАННЫЕ!$Q1456),IF(MONTH(ДАННЫЕ!$F$1)=MONTH(ДАННЫЕ!$Q1456),111,11),1),0)&amp;"i"&amp;IF(ДАННЫЕ!$R1456+ДАННЫЕ!$S1456+ДАННЫЕ!$T1456=0,0,1)&amp;"h"&amp;IF(ДАННЫЕ!$P1456&gt;0,1,0)&amp;"p"&amp;IF(ДАННЫЕ!$CI1456&gt;0,IF(YEAR(ДАННЫЕ!$F$1)=YEAR(ДАННЫЕ!$CI1456),IF(MONTH(ДАННЫЕ!$F$1)=MONTH(ДАННЫЕ!$CI1456),111,11),1),0)&amp;"d"&amp;IF(ДАННЫЕ!$CJ1456&gt;0,IF(YEAR(ДАННЫЕ!$F$1)=YEAR(ДАННЫЕ!$CJ1456),IF(MONTH(ДАННЫЕ!$F$1)=MONTH(ДАННЫЕ!$CJ1456),111,11),1),0)&amp;"o"&amp;IF(ДАННЫЕ!$CK1456&gt;0,IF(MONTH(ДАННЫЕ!$F$1)=MONTH(ДАННЫЕ!$CK1456),111,11),0)&amp;"v"&amp;IF(ДАННЫЕ!$BE1456&gt;0,IF(MONTH(ДАННЫЕ!$F$1)=MONTH(ДАННЫЕ!$BE1456),111,11),0)</f>
        <v>g00f0c0s0i0h0p0d0o0v0</v>
      </c>
      <c r="P1456" s="15">
        <f t="shared" si="71"/>
        <v>0</v>
      </c>
      <c r="Q1456" s="15">
        <f>IF(ДАННЫЕ!$F$1&gt;ДАННЫЕ!$N1456,IF(YEAR(ДАННЫЕ!$F$1)=YEAR(ДАННЫЕ!M1456),1,0),0)</f>
        <v>0</v>
      </c>
      <c r="R1456" s="15">
        <f>IF(ДАННЫЕ!$F$1&gt;ДАННЫЕ!$N1456,IF(YEAR(ДАННЫЕ!$F$1)=YEAR(ДАННЫЕ!N1456),1,0),0)</f>
        <v>0</v>
      </c>
      <c r="S1456" s="15">
        <f>IF(ДАННЫЕ!$AA1456="2А",1,IF(ДАННЫЕ!$AA1456="2Б",2,IF(ДАННЫЕ!$AA1456="2В",3,IF(ДАННЫЕ!$AA1456=3,4,IF(ДАННЫЕ!$AA1456="4А",5,IF(ДАННЫЕ!$AA1456="4Б",6,IF(ДАННЫЕ!$AA1456="4В",7,IF(ДАННЫЕ!$AA1456=5,8,0))))))))</f>
        <v>0</v>
      </c>
      <c r="T1456" s="15">
        <f>IF(OR(ДАННЫЕ!$AC1456=2,ДАННЫЕ!$AD1456=2,ДАННЫЕ!$AE1456=2),2,IF(OR(ДАННЫЕ!$AC1456=1,ДАННЫЕ!$AD1456=1,ДАННЫЕ!$AE1456=1),1,0))</f>
        <v>0</v>
      </c>
    </row>
    <row r="1457" spans="1:20" x14ac:dyDescent="0.2">
      <c r="A1457" s="78">
        <f>IF(B1457&gt;0,IF(MONTH(ДАННЫЕ!$F$1)=MONTH(ДАННЫЕ!$B1457),1,0),0)</f>
        <v>0</v>
      </c>
      <c r="B1457" s="14">
        <f>IF(ДАННЫЕ!$B1457&gt;0,IF(YEAR(ДАННЫЕ!$F$1)=YEAR(ДАННЫЕ!$B1457),1,0),0)</f>
        <v>0</v>
      </c>
      <c r="C1457" s="14">
        <f>IF(ДАННЫЕ!$CM1457&gt;0,IF(YEAR(ДАННЫЕ!$F$1)=YEAR(ДАННЫЕ!$CM1457),1,0),0)</f>
        <v>0</v>
      </c>
      <c r="D1457" s="14">
        <f>IF(ДАННЫЕ!$CJ1457&gt;0,IF(ДАННЫЕ!$CL1457&gt;ДАННЫЕ!$F$1,1,IF(ДАННЫЕ!$CL1457&gt;0,0,1)),0)</f>
        <v>0</v>
      </c>
      <c r="E1457" s="43" t="str">
        <f ca="1">IF(ДАННЫЕ!$F$1&gt;0,IF(ДАННЫЕ!$G1457&gt;0,DATEDIF(ДАННЫЕ!$G1457,ДАННЫЕ!$F$1,"y"),""),IF(ДАННЫЕ!$G1457&gt;0,DATEDIF(ДАННЫЕ!$G1457,TODAY(),"y"),""))</f>
        <v/>
      </c>
      <c r="F1457" s="43" t="str">
        <f xml:space="preserve"> IF(ДАННЫЕ!$F1457="М",IF(E1457&gt;=18,IF(E1457&lt;60,1,""),""),"")&amp;IF(ДАННЫЕ!$F1457="Ж",IF(E1457&gt;=18,IF(E1457&lt;55,1,""),""),"")</f>
        <v/>
      </c>
      <c r="G1457" s="43" t="str">
        <f xml:space="preserve"> IF(ДАННЫЕ!$F1457="М",IF(E1457&gt;=60,2,""),"")&amp;IF(ДАННЫЕ!$F1457="Ж",IF(E1457&gt;=55,2,""),"")</f>
        <v/>
      </c>
      <c r="H1457" s="43" t="str">
        <f t="shared" ca="1" si="69"/>
        <v/>
      </c>
      <c r="I1457" s="43" t="str">
        <f t="shared" ca="1" si="70"/>
        <v>03</v>
      </c>
      <c r="J1457" s="28" t="str">
        <f ca="1">ДАННЫЕ!$F1457&amp;H1457&amp;I1457&amp;ДАННЫЕ!$I1457&amp;"m"&amp;IF(ДАННЫЕ!$I1457&gt;0,IF(ДАННЫЕ!$J1457&gt;0,0,1),"")&amp;"f"&amp;IF(ДАННЫЕ!$R1457&gt;0,IF(YEAR(ДАННЫЕ!$F$1)=YEAR(ДАННЫЕ!$R1457),1,0),0)&amp;"z"&amp;ДАННЫЕ!$R1457&amp;"p"&amp;ДАННЫЕ!$S1457&amp;"i"&amp;ДАННЫЕ!$T1457&amp;"h"&amp;ДАННЫЕ!$K1457&amp;"be"&amp;ДАННЫЕ!$BI1457&amp;"CD"&amp;IF(ДАННЫЕ!BF1457&gt;500,4,IF(ДАННЫЕ!BF1457&gt;350,3,IF(ДАННЫЕ!BF1457&gt;200,2,IF(ДАННЫЕ!BF1457&gt;0,1,0))))&amp;"g"&amp;B1457&amp;"d"&amp;H1457&amp;"l"&amp;ДАННЫЕ!AT1457&amp;"a"&amp;ДАННЫЕ!$V1457&amp;"v"&amp;R1457&amp;"k"&amp;ДАННЫЕ!$U1457&amp;"s"&amp;ДАННЫЕ!$Y1457&amp;"t"&amp;ДАННЫЕ!$X1457&amp;"b"&amp;IF(ДАННЫЕ!$Q1457&gt;1,1,0)&amp;"PP"&amp;ДАННЫЕ!Z1457&amp;"c"&amp;S1457&amp;"x"&amp;IF(ДАННЫЕ!$BY1457&gt;0,IF(YEAR(ДАННЫЕ!$F$1)=YEAR(ДАННЫЕ!$BY1457),1,0),0)&amp;"n"&amp;IF(ДАННЫЕ!$BZ1457&gt;0,IF(YEAR(ДАННЫЕ!$F$1)=YEAR(ДАННЫЕ!$BZ1457),1,0),0)&amp;"u"&amp;D1457&amp;"z"&amp;IF(ДАННЫЕ!$CL1457&gt;0,IF(YEAR(ДАННЫЕ!$F$1)&gt;YEAR(ДАННЫЕ!$CL1457),11,12),0)</f>
        <v>03mf0zpihbeCD0g0dlav0kstb0PPc0x0n0u0z0</v>
      </c>
      <c r="K1457" s="28" t="str">
        <f ca="1">ДАННЫЕ!$I1457&amp;"x"&amp;B1457&amp;"w"&amp;IF(T1457+ДАННЫЕ!AD1457+ДАННЫЕ!AE1457+ДАННЫЕ!AF1457+ДАННЫЕ!AG1457+ДАННЫЕ!AH1457+ДАННЫЕ!$AL1457+ДАННЫЕ!AI1457+ДАННЫЕ!AJ1457+ДАННЫЕ!AK1457+ДАННЫЕ!AP1457+ДАННЫЕ!AQ1457+ДАННЫЕ!AR1457+ДАННЫЕ!$AM1457+ДАННЫЕ!$AN1457+ДАННЫЕ!AS1457+ДАННЫЕ!AT1457&gt;0,1,0)&amp;IF(OR(T1457=2,ДАННЫЕ!AD1457=2,ДАННЫЕ!AE1457=2,ДАННЫЕ!AF1457=2,ДАННЫЕ!AG1457=2,ДАННЫЕ!AH1457=2,ДАННЫЕ!$AL1457=2,ДАННЫЕ!AI1457=2,ДАННЫЕ!AJ1457=2,ДАННЫЕ!AK1457=2,ДАННЫЕ!AP1457=2,ДАННЫЕ!AQ1457=2,ДАННЫЕ!AR1457=2,ДАННЫЕ!$AM1457=2,ДАННЫЕ!$AN1457=2,ДАННЫЕ!AS1457=2,ДАННЫЕ!AT1457=2),2,0)&amp;"t"&amp;IF(T1457&gt;0,"1"&amp;T1457,"00")&amp;"f"&amp;IF(ДАННЫЕ!$AC1457,"1"&amp;ДАННЫЕ!$AC1457,"00")&amp;"b"&amp;IF(ДАННЫЕ!$AD1457,"1"&amp;ДАННЫЕ!$AD1457,"00")&amp;"g"&amp;IF(ДАННЫЕ!$AF1457,"1"&amp;ДАННЫЕ!$AF1457,"00")&amp;"c"&amp;IF(ДАННЫЕ!$AG1457,"1"&amp;ДАННЫЕ!$AG1457,"00")&amp;"i"&amp;IF(ДАННЫЕ!$AH1457,"1"&amp;ДАННЫЕ!$AH1457,"00")&amp;"r"&amp;IF(ДАННЫЕ!$AL1457,"1"&amp;ДАННЫЕ!$AL1457,"00")&amp;"m"&amp;IF(ДАННЫЕ!$AI1457,"1"&amp;ДАННЫЕ!$AI1457,"00")&amp;"hS"&amp;IF(ДАННЫЕ!$AJ1457,"1"&amp;ДАННЫЕ!$AJ1457,"00")&amp;"hZ"&amp;IF(ДАННЫЕ!$AK1457,"1"&amp;ДАННЫЕ!$AK1457,"00")&amp;"p"&amp;IF(ДАННЫЕ!$AP1457,"1"&amp;ДАННЫЕ!$AP1457,"00")&amp;"k"&amp;IF(ДАННЫЕ!$AQ1457,"1"&amp;ДАННЫЕ!$AQ1457,"00")&amp;"z"&amp;IF(ДАННЫЕ!$AR1457,"1"&amp;ДАННЫЕ!$AR1457,"00")&amp;"j"&amp;IF(ДАННЫЕ!$AM1457,"1"&amp;ДАННЫЕ!$AM1457,"00")&amp;"n"&amp;IF(ДАННЫЕ!$AN1457,"1"&amp;ДАННЫЕ!$AN1457,"00")&amp;"E"&amp;ДАННЫЕ!BI1457&amp;"L"&amp;ДАННЫЕ!AO1457&amp;"h"&amp;IF(ДАННЫЕ!$AU1457&gt;0,1,0)&amp;"v"&amp;IF(ДАННЫЕ!$AW1457&gt;0,1,0)&amp;"a"&amp;IF(ДАННЫЕ!$AS1457,"1"&amp;ДАННЫЕ!$AS1457,"00")&amp;"s"&amp;IF(ДАННЫЕ!$AT1457,"1"&amp;ДАННЫЕ!$AT1457,"00")&amp;"u"&amp;IF(ДАННЫЕ!$CJ1457&gt;0,1,0)&amp;"y"&amp;B1457&amp;"d"&amp;H1457&amp;"e"&amp;F1457&amp;G1457</f>
        <v>x0w00t00f00b00g00c00i00r00m00hS00hZ00p00k00z00j00n00ELh0v0a00s00u0y0de</v>
      </c>
      <c r="L1457" s="28" t="str">
        <f ca="1">ДАННЫЕ!$I1457&amp;"VN"&amp;IF(ДАННЫЕ!AW1457&gt;0,11,10)&amp;"CD"&amp;IF(ДАННЫЕ!BF1457&gt;500,16,IF(ДАННЫЕ!BF1457&gt;350,15,IF(ДАННЫЕ!BF1457&gt;=200,14,IF(ДАННЫЕ!BF1457&gt;=100,13,IF(ДАННЫЕ!BF1457&gt;=50,12,IF(ДАННЫЕ!BF1457&gt;0,11,10))))))&amp;"AR"&amp;IF(ДАННЫЕ!BX1457&gt;0,1,0)&amp;"GD"&amp;B1457&amp;"VV"&amp;IF(E1457&gt;=5,IF(E1457&lt;18,1,0),0)</f>
        <v>VN10CD10AR0GD0VV0</v>
      </c>
      <c r="M1457" s="28" t="str">
        <f>ДАННЫЕ!$I1457&amp;"b"&amp;ДАННЫЕ!$BI1457&amp;"r"&amp;ДАННЫЕ!$BJ1457&amp;"CD"&amp;IF(ДАННЫЕ!BF1457&gt;0,IF(ДАННЫЕ!BF1457&lt;200,1,IF(ДАННЫЕ!BF1457&lt;350,2,3)),0)&amp;"h"&amp;IF(ДАННЫЕ!$BK1457+ДАННЫЕ!$BL1457+ДАННЫЕ!$BM1457&gt;0,1,0)&amp;"x"&amp;ДАННЫЕ!$BK1457&amp;"y"&amp;ДАННЫЕ!$BL1457&amp;"z"&amp;ДАННЫЕ!$BM1457&amp;"c"&amp;IF(ДАННЫЕ!$BK1457+ДАННЫЕ!$BL1457+ДАННЫЕ!$BM1457=3,1,0)&amp;"a"&amp;IF(ДАННЫЕ!$BQ1457+ДАННЫЕ!$BR1457&gt;0,1,0)&amp;"d"&amp;ДАННЫЕ!$BQ1457&amp;"v"&amp;ДАННЫЕ!$BR1457&amp;"p"&amp;ДАННЫЕ!$BS1457&amp;"n"&amp;ДАННЫЕ!$BU1457&amp;"t"&amp;ДАННЫЕ!$BV1457&amp;"o"&amp;ДАННЫЕ!$BT1457&amp;"l"&amp;IF(ДАННЫЕ!$BN1457&gt;0,1,0)&amp;ДАННЫЕ!$BN1457&amp;"g"&amp;ДАННЫЕ!$BO1457&amp;"s"&amp;ДАННЫЕ!$BP1457&amp;"DZ"&amp;IF(ДАННЫЕ!B1457-ДАННЫЕ!G1457 &lt; 60,IF(ДАННЫЕ!B1457-ДАННЫЕ!G1457 &gt;= 0,1,0),0)&amp;"u"&amp;IF(ДАННЫЕ!$CJ1457&gt;0,1,0)</f>
        <v>brCD0h0xyzc0a0dvpntol0gsDZ1u0</v>
      </c>
      <c r="N1457" s="28" t="str">
        <f ca="1">ДАННЫЕ!$F1457&amp;ДАННЫЕ!$I1457&amp;"g"&amp;B1457&amp;"cf"&amp;D1457&amp;"a"&amp;IF(ДАННЫЕ!$BX1457&gt;0,1,0)&amp;IF(ДАННЫЕ!$BF1457&gt;500,1,IF(ДАННЫЕ!$BF1457&gt;350,2,IF(ДАННЫЕ!$BF1457&gt;=200,3,IF(ДАННЫЕ!$BF1457&gt;=100,4,IF(ДАННЫЕ!$BF1457&gt;=50,5,IF(ДАННЫЕ!$BF1457&lt;50,6,0))))))&amp;"AR"&amp;IF(DATEDIF(ДАННЫЕ!$BX1457,ДАННЫЕ!$F$1,"y")&gt;1,1,0)&amp;"VG"&amp;IF(ДАННЫЕ!$BH1457="0",1,0)&amp;"o"&amp;IF(T1457+ДАННЫЕ!$AF1457+ДАННЫЕ!$AG1457+ДАННЫЕ!$AH1457+ДАННЫЕ!$AI1457+ДАННЫЕ!$AJ1457+ДАННЫЕ!$AP1457+ДАННЫЕ!$AQ1457+ДАННЫЕ!$AR1457+ДАННЫЕ!$AU1457+ДАННЫЕ!$AW1457+ДАННЫЕ!$AS1457+ДАННЫЕ!$AT1457&gt;0,1,0)&amp;"x"&amp;ДАННЫЕ!$AG1457&amp;"p"&amp;IF(ДАННЫЕ!$BY1457&gt;0,1,0)&amp;"v"&amp;IF(ДАННЫЕ!$BZ1457&gt;0,1,0)&amp;"n"&amp;ДАННЫЕ!$CA1457&amp;"t"&amp;ДАННЫЕ!$AY1457&amp;"k"&amp;ДАННЫЕ!$CB1457&amp;"q"&amp;ДАННЫЕ!$CC1457&amp;"w"&amp;ДАННЫЕ!$CD1457&amp;"e"&amp;ДАННЫЕ!$CE1457&amp;"m"&amp;ДАННЫЕ!$CF1457&amp;"c"&amp;ДАННЫЕ!$CG1457&amp;"z"&amp;ДАННЫЕ!$CH1457&amp;"d"&amp;IF(H1457=4,1,0)&amp;"s"&amp;IF(ДАННЫЕ!$J1457=1,0,1)&amp;"u"&amp;IF(ДАННЫЕ!$CJ1457&gt;0,1,0)</f>
        <v>g0cf0a06AR1VG0o0xp0v0ntkqwemczd0s1u0</v>
      </c>
      <c r="O1457" s="28" t="str">
        <f>ДАННЫЕ!$I1457&amp;"g"&amp;B1457&amp;A1457&amp;"f"&amp;P1457&amp;"c"&amp;IF(ДАННЫЕ!$U1457&gt;0,1,0)&amp;"s"&amp;IF(ДАННЫЕ!$Q1457&gt;0,IF(YEAR(ДАННЫЕ!$F$1)=YEAR(ДАННЫЕ!$Q1457),IF(MONTH(ДАННЫЕ!$F$1)=MONTH(ДАННЫЕ!$Q1457),111,11),1),0)&amp;"i"&amp;IF(ДАННЫЕ!$R1457+ДАННЫЕ!$S1457+ДАННЫЕ!$T1457=0,0,1)&amp;"h"&amp;IF(ДАННЫЕ!$P1457&gt;0,1,0)&amp;"p"&amp;IF(ДАННЫЕ!$CI1457&gt;0,IF(YEAR(ДАННЫЕ!$F$1)=YEAR(ДАННЫЕ!$CI1457),IF(MONTH(ДАННЫЕ!$F$1)=MONTH(ДАННЫЕ!$CI1457),111,11),1),0)&amp;"d"&amp;IF(ДАННЫЕ!$CJ1457&gt;0,IF(YEAR(ДАННЫЕ!$F$1)=YEAR(ДАННЫЕ!$CJ1457),IF(MONTH(ДАННЫЕ!$F$1)=MONTH(ДАННЫЕ!$CJ1457),111,11),1),0)&amp;"o"&amp;IF(ДАННЫЕ!$CK1457&gt;0,IF(MONTH(ДАННЫЕ!$F$1)=MONTH(ДАННЫЕ!$CK1457),111,11),0)&amp;"v"&amp;IF(ДАННЫЕ!$BE1457&gt;0,IF(MONTH(ДАННЫЕ!$F$1)=MONTH(ДАННЫЕ!$BE1457),111,11),0)</f>
        <v>g00f0c0s0i0h0p0d0o0v0</v>
      </c>
      <c r="P1457" s="15">
        <f t="shared" si="71"/>
        <v>0</v>
      </c>
      <c r="Q1457" s="15">
        <f>IF(ДАННЫЕ!$F$1&gt;ДАННЫЕ!$N1457,IF(YEAR(ДАННЫЕ!$F$1)=YEAR(ДАННЫЕ!M1457),1,0),0)</f>
        <v>0</v>
      </c>
      <c r="R1457" s="15">
        <f>IF(ДАННЫЕ!$F$1&gt;ДАННЫЕ!$N1457,IF(YEAR(ДАННЫЕ!$F$1)=YEAR(ДАННЫЕ!N1457),1,0),0)</f>
        <v>0</v>
      </c>
      <c r="S1457" s="15">
        <f>IF(ДАННЫЕ!$AA1457="2А",1,IF(ДАННЫЕ!$AA1457="2Б",2,IF(ДАННЫЕ!$AA1457="2В",3,IF(ДАННЫЕ!$AA1457=3,4,IF(ДАННЫЕ!$AA1457="4А",5,IF(ДАННЫЕ!$AA1457="4Б",6,IF(ДАННЫЕ!$AA1457="4В",7,IF(ДАННЫЕ!$AA1457=5,8,0))))))))</f>
        <v>0</v>
      </c>
      <c r="T1457" s="15">
        <f>IF(OR(ДАННЫЕ!$AC1457=2,ДАННЫЕ!$AD1457=2,ДАННЫЕ!$AE1457=2),2,IF(OR(ДАННЫЕ!$AC1457=1,ДАННЫЕ!$AD1457=1,ДАННЫЕ!$AE1457=1),1,0))</f>
        <v>0</v>
      </c>
    </row>
    <row r="1458" spans="1:20" x14ac:dyDescent="0.2">
      <c r="A1458" s="78">
        <f>IF(B1458&gt;0,IF(MONTH(ДАННЫЕ!$F$1)=MONTH(ДАННЫЕ!$B1458),1,0),0)</f>
        <v>0</v>
      </c>
      <c r="B1458" s="14">
        <f>IF(ДАННЫЕ!$B1458&gt;0,IF(YEAR(ДАННЫЕ!$F$1)=YEAR(ДАННЫЕ!$B1458),1,0),0)</f>
        <v>0</v>
      </c>
      <c r="C1458" s="14">
        <f>IF(ДАННЫЕ!$CM1458&gt;0,IF(YEAR(ДАННЫЕ!$F$1)=YEAR(ДАННЫЕ!$CM1458),1,0),0)</f>
        <v>0</v>
      </c>
      <c r="D1458" s="14">
        <f>IF(ДАННЫЕ!$CJ1458&gt;0,IF(ДАННЫЕ!$CL1458&gt;ДАННЫЕ!$F$1,1,IF(ДАННЫЕ!$CL1458&gt;0,0,1)),0)</f>
        <v>0</v>
      </c>
      <c r="E1458" s="43" t="str">
        <f ca="1">IF(ДАННЫЕ!$F$1&gt;0,IF(ДАННЫЕ!$G1458&gt;0,DATEDIF(ДАННЫЕ!$G1458,ДАННЫЕ!$F$1,"y"),""),IF(ДАННЫЕ!$G1458&gt;0,DATEDIF(ДАННЫЕ!$G1458,TODAY(),"y"),""))</f>
        <v/>
      </c>
      <c r="F1458" s="43" t="str">
        <f xml:space="preserve"> IF(ДАННЫЕ!$F1458="М",IF(E1458&gt;=18,IF(E1458&lt;60,1,""),""),"")&amp;IF(ДАННЫЕ!$F1458="Ж",IF(E1458&gt;=18,IF(E1458&lt;55,1,""),""),"")</f>
        <v/>
      </c>
      <c r="G1458" s="43" t="str">
        <f xml:space="preserve"> IF(ДАННЫЕ!$F1458="М",IF(E1458&gt;=60,2,""),"")&amp;IF(ДАННЫЕ!$F1458="Ж",IF(E1458&gt;=55,2,""),"")</f>
        <v/>
      </c>
      <c r="H1458" s="43" t="str">
        <f t="shared" ca="1" si="69"/>
        <v/>
      </c>
      <c r="I1458" s="43" t="str">
        <f t="shared" ca="1" si="70"/>
        <v>03</v>
      </c>
      <c r="J1458" s="28" t="str">
        <f ca="1">ДАННЫЕ!$F1458&amp;H1458&amp;I1458&amp;ДАННЫЕ!$I1458&amp;"m"&amp;IF(ДАННЫЕ!$I1458&gt;0,IF(ДАННЫЕ!$J1458&gt;0,0,1),"")&amp;"f"&amp;IF(ДАННЫЕ!$R1458&gt;0,IF(YEAR(ДАННЫЕ!$F$1)=YEAR(ДАННЫЕ!$R1458),1,0),0)&amp;"z"&amp;ДАННЫЕ!$R1458&amp;"p"&amp;ДАННЫЕ!$S1458&amp;"i"&amp;ДАННЫЕ!$T1458&amp;"h"&amp;ДАННЫЕ!$K1458&amp;"be"&amp;ДАННЫЕ!$BI1458&amp;"CD"&amp;IF(ДАННЫЕ!BF1458&gt;500,4,IF(ДАННЫЕ!BF1458&gt;350,3,IF(ДАННЫЕ!BF1458&gt;200,2,IF(ДАННЫЕ!BF1458&gt;0,1,0))))&amp;"g"&amp;B1458&amp;"d"&amp;H1458&amp;"l"&amp;ДАННЫЕ!AT1458&amp;"a"&amp;ДАННЫЕ!$V1458&amp;"v"&amp;R1458&amp;"k"&amp;ДАННЫЕ!$U1458&amp;"s"&amp;ДАННЫЕ!$Y1458&amp;"t"&amp;ДАННЫЕ!$X1458&amp;"b"&amp;IF(ДАННЫЕ!$Q1458&gt;1,1,0)&amp;"PP"&amp;ДАННЫЕ!Z1458&amp;"c"&amp;S1458&amp;"x"&amp;IF(ДАННЫЕ!$BY1458&gt;0,IF(YEAR(ДАННЫЕ!$F$1)=YEAR(ДАННЫЕ!$BY1458),1,0),0)&amp;"n"&amp;IF(ДАННЫЕ!$BZ1458&gt;0,IF(YEAR(ДАННЫЕ!$F$1)=YEAR(ДАННЫЕ!$BZ1458),1,0),0)&amp;"u"&amp;D1458&amp;"z"&amp;IF(ДАННЫЕ!$CL1458&gt;0,IF(YEAR(ДАННЫЕ!$F$1)&gt;YEAR(ДАННЫЕ!$CL1458),11,12),0)</f>
        <v>03mf0zpihbeCD0g0dlav0kstb0PPc0x0n0u0z0</v>
      </c>
      <c r="K1458" s="28" t="str">
        <f ca="1">ДАННЫЕ!$I1458&amp;"x"&amp;B1458&amp;"w"&amp;IF(T1458+ДАННЫЕ!AD1458+ДАННЫЕ!AE1458+ДАННЫЕ!AF1458+ДАННЫЕ!AG1458+ДАННЫЕ!AH1458+ДАННЫЕ!$AL1458+ДАННЫЕ!AI1458+ДАННЫЕ!AJ1458+ДАННЫЕ!AK1458+ДАННЫЕ!AP1458+ДАННЫЕ!AQ1458+ДАННЫЕ!AR1458+ДАННЫЕ!$AM1458+ДАННЫЕ!$AN1458+ДАННЫЕ!AS1458+ДАННЫЕ!AT1458&gt;0,1,0)&amp;IF(OR(T1458=2,ДАННЫЕ!AD1458=2,ДАННЫЕ!AE1458=2,ДАННЫЕ!AF1458=2,ДАННЫЕ!AG1458=2,ДАННЫЕ!AH1458=2,ДАННЫЕ!$AL1458=2,ДАННЫЕ!AI1458=2,ДАННЫЕ!AJ1458=2,ДАННЫЕ!AK1458=2,ДАННЫЕ!AP1458=2,ДАННЫЕ!AQ1458=2,ДАННЫЕ!AR1458=2,ДАННЫЕ!$AM1458=2,ДАННЫЕ!$AN1458=2,ДАННЫЕ!AS1458=2,ДАННЫЕ!AT1458=2),2,0)&amp;"t"&amp;IF(T1458&gt;0,"1"&amp;T1458,"00")&amp;"f"&amp;IF(ДАННЫЕ!$AC1458,"1"&amp;ДАННЫЕ!$AC1458,"00")&amp;"b"&amp;IF(ДАННЫЕ!$AD1458,"1"&amp;ДАННЫЕ!$AD1458,"00")&amp;"g"&amp;IF(ДАННЫЕ!$AF1458,"1"&amp;ДАННЫЕ!$AF1458,"00")&amp;"c"&amp;IF(ДАННЫЕ!$AG1458,"1"&amp;ДАННЫЕ!$AG1458,"00")&amp;"i"&amp;IF(ДАННЫЕ!$AH1458,"1"&amp;ДАННЫЕ!$AH1458,"00")&amp;"r"&amp;IF(ДАННЫЕ!$AL1458,"1"&amp;ДАННЫЕ!$AL1458,"00")&amp;"m"&amp;IF(ДАННЫЕ!$AI1458,"1"&amp;ДАННЫЕ!$AI1458,"00")&amp;"hS"&amp;IF(ДАННЫЕ!$AJ1458,"1"&amp;ДАННЫЕ!$AJ1458,"00")&amp;"hZ"&amp;IF(ДАННЫЕ!$AK1458,"1"&amp;ДАННЫЕ!$AK1458,"00")&amp;"p"&amp;IF(ДАННЫЕ!$AP1458,"1"&amp;ДАННЫЕ!$AP1458,"00")&amp;"k"&amp;IF(ДАННЫЕ!$AQ1458,"1"&amp;ДАННЫЕ!$AQ1458,"00")&amp;"z"&amp;IF(ДАННЫЕ!$AR1458,"1"&amp;ДАННЫЕ!$AR1458,"00")&amp;"j"&amp;IF(ДАННЫЕ!$AM1458,"1"&amp;ДАННЫЕ!$AM1458,"00")&amp;"n"&amp;IF(ДАННЫЕ!$AN1458,"1"&amp;ДАННЫЕ!$AN1458,"00")&amp;"E"&amp;ДАННЫЕ!BI1458&amp;"L"&amp;ДАННЫЕ!AO1458&amp;"h"&amp;IF(ДАННЫЕ!$AU1458&gt;0,1,0)&amp;"v"&amp;IF(ДАННЫЕ!$AW1458&gt;0,1,0)&amp;"a"&amp;IF(ДАННЫЕ!$AS1458,"1"&amp;ДАННЫЕ!$AS1458,"00")&amp;"s"&amp;IF(ДАННЫЕ!$AT1458,"1"&amp;ДАННЫЕ!$AT1458,"00")&amp;"u"&amp;IF(ДАННЫЕ!$CJ1458&gt;0,1,0)&amp;"y"&amp;B1458&amp;"d"&amp;H1458&amp;"e"&amp;F1458&amp;G1458</f>
        <v>x0w00t00f00b00g00c00i00r00m00hS00hZ00p00k00z00j00n00ELh0v0a00s00u0y0de</v>
      </c>
      <c r="L1458" s="28" t="str">
        <f ca="1">ДАННЫЕ!$I1458&amp;"VN"&amp;IF(ДАННЫЕ!AW1458&gt;0,11,10)&amp;"CD"&amp;IF(ДАННЫЕ!BF1458&gt;500,16,IF(ДАННЫЕ!BF1458&gt;350,15,IF(ДАННЫЕ!BF1458&gt;=200,14,IF(ДАННЫЕ!BF1458&gt;=100,13,IF(ДАННЫЕ!BF1458&gt;=50,12,IF(ДАННЫЕ!BF1458&gt;0,11,10))))))&amp;"AR"&amp;IF(ДАННЫЕ!BX1458&gt;0,1,0)&amp;"GD"&amp;B1458&amp;"VV"&amp;IF(E1458&gt;=5,IF(E1458&lt;18,1,0),0)</f>
        <v>VN10CD10AR0GD0VV0</v>
      </c>
      <c r="M1458" s="28" t="str">
        <f>ДАННЫЕ!$I1458&amp;"b"&amp;ДАННЫЕ!$BI1458&amp;"r"&amp;ДАННЫЕ!$BJ1458&amp;"CD"&amp;IF(ДАННЫЕ!BF1458&gt;0,IF(ДАННЫЕ!BF1458&lt;200,1,IF(ДАННЫЕ!BF1458&lt;350,2,3)),0)&amp;"h"&amp;IF(ДАННЫЕ!$BK1458+ДАННЫЕ!$BL1458+ДАННЫЕ!$BM1458&gt;0,1,0)&amp;"x"&amp;ДАННЫЕ!$BK1458&amp;"y"&amp;ДАННЫЕ!$BL1458&amp;"z"&amp;ДАННЫЕ!$BM1458&amp;"c"&amp;IF(ДАННЫЕ!$BK1458+ДАННЫЕ!$BL1458+ДАННЫЕ!$BM1458=3,1,0)&amp;"a"&amp;IF(ДАННЫЕ!$BQ1458+ДАННЫЕ!$BR1458&gt;0,1,0)&amp;"d"&amp;ДАННЫЕ!$BQ1458&amp;"v"&amp;ДАННЫЕ!$BR1458&amp;"p"&amp;ДАННЫЕ!$BS1458&amp;"n"&amp;ДАННЫЕ!$BU1458&amp;"t"&amp;ДАННЫЕ!$BV1458&amp;"o"&amp;ДАННЫЕ!$BT1458&amp;"l"&amp;IF(ДАННЫЕ!$BN1458&gt;0,1,0)&amp;ДАННЫЕ!$BN1458&amp;"g"&amp;ДАННЫЕ!$BO1458&amp;"s"&amp;ДАННЫЕ!$BP1458&amp;"DZ"&amp;IF(ДАННЫЕ!B1458-ДАННЫЕ!G1458 &lt; 60,IF(ДАННЫЕ!B1458-ДАННЫЕ!G1458 &gt;= 0,1,0),0)&amp;"u"&amp;IF(ДАННЫЕ!$CJ1458&gt;0,1,0)</f>
        <v>brCD0h0xyzc0a0dvpntol0gsDZ1u0</v>
      </c>
      <c r="N1458" s="28" t="str">
        <f ca="1">ДАННЫЕ!$F1458&amp;ДАННЫЕ!$I1458&amp;"g"&amp;B1458&amp;"cf"&amp;D1458&amp;"a"&amp;IF(ДАННЫЕ!$BX1458&gt;0,1,0)&amp;IF(ДАННЫЕ!$BF1458&gt;500,1,IF(ДАННЫЕ!$BF1458&gt;350,2,IF(ДАННЫЕ!$BF1458&gt;=200,3,IF(ДАННЫЕ!$BF1458&gt;=100,4,IF(ДАННЫЕ!$BF1458&gt;=50,5,IF(ДАННЫЕ!$BF1458&lt;50,6,0))))))&amp;"AR"&amp;IF(DATEDIF(ДАННЫЕ!$BX1458,ДАННЫЕ!$F$1,"y")&gt;1,1,0)&amp;"VG"&amp;IF(ДАННЫЕ!$BH1458="0",1,0)&amp;"o"&amp;IF(T1458+ДАННЫЕ!$AF1458+ДАННЫЕ!$AG1458+ДАННЫЕ!$AH1458+ДАННЫЕ!$AI1458+ДАННЫЕ!$AJ1458+ДАННЫЕ!$AP1458+ДАННЫЕ!$AQ1458+ДАННЫЕ!$AR1458+ДАННЫЕ!$AU1458+ДАННЫЕ!$AW1458+ДАННЫЕ!$AS1458+ДАННЫЕ!$AT1458&gt;0,1,0)&amp;"x"&amp;ДАННЫЕ!$AG1458&amp;"p"&amp;IF(ДАННЫЕ!$BY1458&gt;0,1,0)&amp;"v"&amp;IF(ДАННЫЕ!$BZ1458&gt;0,1,0)&amp;"n"&amp;ДАННЫЕ!$CA1458&amp;"t"&amp;ДАННЫЕ!$AY1458&amp;"k"&amp;ДАННЫЕ!$CB1458&amp;"q"&amp;ДАННЫЕ!$CC1458&amp;"w"&amp;ДАННЫЕ!$CD1458&amp;"e"&amp;ДАННЫЕ!$CE1458&amp;"m"&amp;ДАННЫЕ!$CF1458&amp;"c"&amp;ДАННЫЕ!$CG1458&amp;"z"&amp;ДАННЫЕ!$CH1458&amp;"d"&amp;IF(H1458=4,1,0)&amp;"s"&amp;IF(ДАННЫЕ!$J1458=1,0,1)&amp;"u"&amp;IF(ДАННЫЕ!$CJ1458&gt;0,1,0)</f>
        <v>g0cf0a06AR1VG0o0xp0v0ntkqwemczd0s1u0</v>
      </c>
      <c r="O1458" s="28" t="str">
        <f>ДАННЫЕ!$I1458&amp;"g"&amp;B1458&amp;A1458&amp;"f"&amp;P1458&amp;"c"&amp;IF(ДАННЫЕ!$U1458&gt;0,1,0)&amp;"s"&amp;IF(ДАННЫЕ!$Q1458&gt;0,IF(YEAR(ДАННЫЕ!$F$1)=YEAR(ДАННЫЕ!$Q1458),IF(MONTH(ДАННЫЕ!$F$1)=MONTH(ДАННЫЕ!$Q1458),111,11),1),0)&amp;"i"&amp;IF(ДАННЫЕ!$R1458+ДАННЫЕ!$S1458+ДАННЫЕ!$T1458=0,0,1)&amp;"h"&amp;IF(ДАННЫЕ!$P1458&gt;0,1,0)&amp;"p"&amp;IF(ДАННЫЕ!$CI1458&gt;0,IF(YEAR(ДАННЫЕ!$F$1)=YEAR(ДАННЫЕ!$CI1458),IF(MONTH(ДАННЫЕ!$F$1)=MONTH(ДАННЫЕ!$CI1458),111,11),1),0)&amp;"d"&amp;IF(ДАННЫЕ!$CJ1458&gt;0,IF(YEAR(ДАННЫЕ!$F$1)=YEAR(ДАННЫЕ!$CJ1458),IF(MONTH(ДАННЫЕ!$F$1)=MONTH(ДАННЫЕ!$CJ1458),111,11),1),0)&amp;"o"&amp;IF(ДАННЫЕ!$CK1458&gt;0,IF(MONTH(ДАННЫЕ!$F$1)=MONTH(ДАННЫЕ!$CK1458),111,11),0)&amp;"v"&amp;IF(ДАННЫЕ!$BE1458&gt;0,IF(MONTH(ДАННЫЕ!$F$1)=MONTH(ДАННЫЕ!$BE1458),111,11),0)</f>
        <v>g00f0c0s0i0h0p0d0o0v0</v>
      </c>
      <c r="P1458" s="15">
        <f t="shared" si="71"/>
        <v>0</v>
      </c>
      <c r="Q1458" s="15">
        <f>IF(ДАННЫЕ!$F$1&gt;ДАННЫЕ!$N1458,IF(YEAR(ДАННЫЕ!$F$1)=YEAR(ДАННЫЕ!M1458),1,0),0)</f>
        <v>0</v>
      </c>
      <c r="R1458" s="15">
        <f>IF(ДАННЫЕ!$F$1&gt;ДАННЫЕ!$N1458,IF(YEAR(ДАННЫЕ!$F$1)=YEAR(ДАННЫЕ!N1458),1,0),0)</f>
        <v>0</v>
      </c>
      <c r="S1458" s="15">
        <f>IF(ДАННЫЕ!$AA1458="2А",1,IF(ДАННЫЕ!$AA1458="2Б",2,IF(ДАННЫЕ!$AA1458="2В",3,IF(ДАННЫЕ!$AA1458=3,4,IF(ДАННЫЕ!$AA1458="4А",5,IF(ДАННЫЕ!$AA1458="4Б",6,IF(ДАННЫЕ!$AA1458="4В",7,IF(ДАННЫЕ!$AA1458=5,8,0))))))))</f>
        <v>0</v>
      </c>
      <c r="T1458" s="15">
        <f>IF(OR(ДАННЫЕ!$AC1458=2,ДАННЫЕ!$AD1458=2,ДАННЫЕ!$AE1458=2),2,IF(OR(ДАННЫЕ!$AC1458=1,ДАННЫЕ!$AD1458=1,ДАННЫЕ!$AE1458=1),1,0))</f>
        <v>0</v>
      </c>
    </row>
    <row r="1459" spans="1:20" x14ac:dyDescent="0.2">
      <c r="A1459" s="78">
        <f>IF(B1459&gt;0,IF(MONTH(ДАННЫЕ!$F$1)=MONTH(ДАННЫЕ!$B1459),1,0),0)</f>
        <v>0</v>
      </c>
      <c r="B1459" s="14">
        <f>IF(ДАННЫЕ!$B1459&gt;0,IF(YEAR(ДАННЫЕ!$F$1)=YEAR(ДАННЫЕ!$B1459),1,0),0)</f>
        <v>0</v>
      </c>
      <c r="C1459" s="14">
        <f>IF(ДАННЫЕ!$CM1459&gt;0,IF(YEAR(ДАННЫЕ!$F$1)=YEAR(ДАННЫЕ!$CM1459),1,0),0)</f>
        <v>0</v>
      </c>
      <c r="D1459" s="14">
        <f>IF(ДАННЫЕ!$CJ1459&gt;0,IF(ДАННЫЕ!$CL1459&gt;ДАННЫЕ!$F$1,1,IF(ДАННЫЕ!$CL1459&gt;0,0,1)),0)</f>
        <v>0</v>
      </c>
      <c r="E1459" s="43" t="str">
        <f ca="1">IF(ДАННЫЕ!$F$1&gt;0,IF(ДАННЫЕ!$G1459&gt;0,DATEDIF(ДАННЫЕ!$G1459,ДАННЫЕ!$F$1,"y"),""),IF(ДАННЫЕ!$G1459&gt;0,DATEDIF(ДАННЫЕ!$G1459,TODAY(),"y"),""))</f>
        <v/>
      </c>
      <c r="F1459" s="43" t="str">
        <f xml:space="preserve"> IF(ДАННЫЕ!$F1459="М",IF(E1459&gt;=18,IF(E1459&lt;60,1,""),""),"")&amp;IF(ДАННЫЕ!$F1459="Ж",IF(E1459&gt;=18,IF(E1459&lt;55,1,""),""),"")</f>
        <v/>
      </c>
      <c r="G1459" s="43" t="str">
        <f xml:space="preserve"> IF(ДАННЫЕ!$F1459="М",IF(E1459&gt;=60,2,""),"")&amp;IF(ДАННЫЕ!$F1459="Ж",IF(E1459&gt;=55,2,""),"")</f>
        <v/>
      </c>
      <c r="H1459" s="43" t="str">
        <f t="shared" ca="1" si="69"/>
        <v/>
      </c>
      <c r="I1459" s="43" t="str">
        <f t="shared" ca="1" si="70"/>
        <v>03</v>
      </c>
      <c r="J1459" s="28" t="str">
        <f ca="1">ДАННЫЕ!$F1459&amp;H1459&amp;I1459&amp;ДАННЫЕ!$I1459&amp;"m"&amp;IF(ДАННЫЕ!$I1459&gt;0,IF(ДАННЫЕ!$J1459&gt;0,0,1),"")&amp;"f"&amp;IF(ДАННЫЕ!$R1459&gt;0,IF(YEAR(ДАННЫЕ!$F$1)=YEAR(ДАННЫЕ!$R1459),1,0),0)&amp;"z"&amp;ДАННЫЕ!$R1459&amp;"p"&amp;ДАННЫЕ!$S1459&amp;"i"&amp;ДАННЫЕ!$T1459&amp;"h"&amp;ДАННЫЕ!$K1459&amp;"be"&amp;ДАННЫЕ!$BI1459&amp;"CD"&amp;IF(ДАННЫЕ!BF1459&gt;500,4,IF(ДАННЫЕ!BF1459&gt;350,3,IF(ДАННЫЕ!BF1459&gt;200,2,IF(ДАННЫЕ!BF1459&gt;0,1,0))))&amp;"g"&amp;B1459&amp;"d"&amp;H1459&amp;"l"&amp;ДАННЫЕ!AT1459&amp;"a"&amp;ДАННЫЕ!$V1459&amp;"v"&amp;R1459&amp;"k"&amp;ДАННЫЕ!$U1459&amp;"s"&amp;ДАННЫЕ!$Y1459&amp;"t"&amp;ДАННЫЕ!$X1459&amp;"b"&amp;IF(ДАННЫЕ!$Q1459&gt;1,1,0)&amp;"PP"&amp;ДАННЫЕ!Z1459&amp;"c"&amp;S1459&amp;"x"&amp;IF(ДАННЫЕ!$BY1459&gt;0,IF(YEAR(ДАННЫЕ!$F$1)=YEAR(ДАННЫЕ!$BY1459),1,0),0)&amp;"n"&amp;IF(ДАННЫЕ!$BZ1459&gt;0,IF(YEAR(ДАННЫЕ!$F$1)=YEAR(ДАННЫЕ!$BZ1459),1,0),0)&amp;"u"&amp;D1459&amp;"z"&amp;IF(ДАННЫЕ!$CL1459&gt;0,IF(YEAR(ДАННЫЕ!$F$1)&gt;YEAR(ДАННЫЕ!$CL1459),11,12),0)</f>
        <v>03mf0zpihbeCD0g0dlav0kstb0PPc0x0n0u0z0</v>
      </c>
      <c r="K1459" s="28" t="str">
        <f ca="1">ДАННЫЕ!$I1459&amp;"x"&amp;B1459&amp;"w"&amp;IF(T1459+ДАННЫЕ!AD1459+ДАННЫЕ!AE1459+ДАННЫЕ!AF1459+ДАННЫЕ!AG1459+ДАННЫЕ!AH1459+ДАННЫЕ!$AL1459+ДАННЫЕ!AI1459+ДАННЫЕ!AJ1459+ДАННЫЕ!AK1459+ДАННЫЕ!AP1459+ДАННЫЕ!AQ1459+ДАННЫЕ!AR1459+ДАННЫЕ!$AM1459+ДАННЫЕ!$AN1459+ДАННЫЕ!AS1459+ДАННЫЕ!AT1459&gt;0,1,0)&amp;IF(OR(T1459=2,ДАННЫЕ!AD1459=2,ДАННЫЕ!AE1459=2,ДАННЫЕ!AF1459=2,ДАННЫЕ!AG1459=2,ДАННЫЕ!AH1459=2,ДАННЫЕ!$AL1459=2,ДАННЫЕ!AI1459=2,ДАННЫЕ!AJ1459=2,ДАННЫЕ!AK1459=2,ДАННЫЕ!AP1459=2,ДАННЫЕ!AQ1459=2,ДАННЫЕ!AR1459=2,ДАННЫЕ!$AM1459=2,ДАННЫЕ!$AN1459=2,ДАННЫЕ!AS1459=2,ДАННЫЕ!AT1459=2),2,0)&amp;"t"&amp;IF(T1459&gt;0,"1"&amp;T1459,"00")&amp;"f"&amp;IF(ДАННЫЕ!$AC1459,"1"&amp;ДАННЫЕ!$AC1459,"00")&amp;"b"&amp;IF(ДАННЫЕ!$AD1459,"1"&amp;ДАННЫЕ!$AD1459,"00")&amp;"g"&amp;IF(ДАННЫЕ!$AF1459,"1"&amp;ДАННЫЕ!$AF1459,"00")&amp;"c"&amp;IF(ДАННЫЕ!$AG1459,"1"&amp;ДАННЫЕ!$AG1459,"00")&amp;"i"&amp;IF(ДАННЫЕ!$AH1459,"1"&amp;ДАННЫЕ!$AH1459,"00")&amp;"r"&amp;IF(ДАННЫЕ!$AL1459,"1"&amp;ДАННЫЕ!$AL1459,"00")&amp;"m"&amp;IF(ДАННЫЕ!$AI1459,"1"&amp;ДАННЫЕ!$AI1459,"00")&amp;"hS"&amp;IF(ДАННЫЕ!$AJ1459,"1"&amp;ДАННЫЕ!$AJ1459,"00")&amp;"hZ"&amp;IF(ДАННЫЕ!$AK1459,"1"&amp;ДАННЫЕ!$AK1459,"00")&amp;"p"&amp;IF(ДАННЫЕ!$AP1459,"1"&amp;ДАННЫЕ!$AP1459,"00")&amp;"k"&amp;IF(ДАННЫЕ!$AQ1459,"1"&amp;ДАННЫЕ!$AQ1459,"00")&amp;"z"&amp;IF(ДАННЫЕ!$AR1459,"1"&amp;ДАННЫЕ!$AR1459,"00")&amp;"j"&amp;IF(ДАННЫЕ!$AM1459,"1"&amp;ДАННЫЕ!$AM1459,"00")&amp;"n"&amp;IF(ДАННЫЕ!$AN1459,"1"&amp;ДАННЫЕ!$AN1459,"00")&amp;"E"&amp;ДАННЫЕ!BI1459&amp;"L"&amp;ДАННЫЕ!AO1459&amp;"h"&amp;IF(ДАННЫЕ!$AU1459&gt;0,1,0)&amp;"v"&amp;IF(ДАННЫЕ!$AW1459&gt;0,1,0)&amp;"a"&amp;IF(ДАННЫЕ!$AS1459,"1"&amp;ДАННЫЕ!$AS1459,"00")&amp;"s"&amp;IF(ДАННЫЕ!$AT1459,"1"&amp;ДАННЫЕ!$AT1459,"00")&amp;"u"&amp;IF(ДАННЫЕ!$CJ1459&gt;0,1,0)&amp;"y"&amp;B1459&amp;"d"&amp;H1459&amp;"e"&amp;F1459&amp;G1459</f>
        <v>x0w00t00f00b00g00c00i00r00m00hS00hZ00p00k00z00j00n00ELh0v0a00s00u0y0de</v>
      </c>
      <c r="L1459" s="28" t="str">
        <f ca="1">ДАННЫЕ!$I1459&amp;"VN"&amp;IF(ДАННЫЕ!AW1459&gt;0,11,10)&amp;"CD"&amp;IF(ДАННЫЕ!BF1459&gt;500,16,IF(ДАННЫЕ!BF1459&gt;350,15,IF(ДАННЫЕ!BF1459&gt;=200,14,IF(ДАННЫЕ!BF1459&gt;=100,13,IF(ДАННЫЕ!BF1459&gt;=50,12,IF(ДАННЫЕ!BF1459&gt;0,11,10))))))&amp;"AR"&amp;IF(ДАННЫЕ!BX1459&gt;0,1,0)&amp;"GD"&amp;B1459&amp;"VV"&amp;IF(E1459&gt;=5,IF(E1459&lt;18,1,0),0)</f>
        <v>VN10CD10AR0GD0VV0</v>
      </c>
      <c r="M1459" s="28" t="str">
        <f>ДАННЫЕ!$I1459&amp;"b"&amp;ДАННЫЕ!$BI1459&amp;"r"&amp;ДАННЫЕ!$BJ1459&amp;"CD"&amp;IF(ДАННЫЕ!BF1459&gt;0,IF(ДАННЫЕ!BF1459&lt;200,1,IF(ДАННЫЕ!BF1459&lt;350,2,3)),0)&amp;"h"&amp;IF(ДАННЫЕ!$BK1459+ДАННЫЕ!$BL1459+ДАННЫЕ!$BM1459&gt;0,1,0)&amp;"x"&amp;ДАННЫЕ!$BK1459&amp;"y"&amp;ДАННЫЕ!$BL1459&amp;"z"&amp;ДАННЫЕ!$BM1459&amp;"c"&amp;IF(ДАННЫЕ!$BK1459+ДАННЫЕ!$BL1459+ДАННЫЕ!$BM1459=3,1,0)&amp;"a"&amp;IF(ДАННЫЕ!$BQ1459+ДАННЫЕ!$BR1459&gt;0,1,0)&amp;"d"&amp;ДАННЫЕ!$BQ1459&amp;"v"&amp;ДАННЫЕ!$BR1459&amp;"p"&amp;ДАННЫЕ!$BS1459&amp;"n"&amp;ДАННЫЕ!$BU1459&amp;"t"&amp;ДАННЫЕ!$BV1459&amp;"o"&amp;ДАННЫЕ!$BT1459&amp;"l"&amp;IF(ДАННЫЕ!$BN1459&gt;0,1,0)&amp;ДАННЫЕ!$BN1459&amp;"g"&amp;ДАННЫЕ!$BO1459&amp;"s"&amp;ДАННЫЕ!$BP1459&amp;"DZ"&amp;IF(ДАННЫЕ!B1459-ДАННЫЕ!G1459 &lt; 60,IF(ДАННЫЕ!B1459-ДАННЫЕ!G1459 &gt;= 0,1,0),0)&amp;"u"&amp;IF(ДАННЫЕ!$CJ1459&gt;0,1,0)</f>
        <v>brCD0h0xyzc0a0dvpntol0gsDZ1u0</v>
      </c>
      <c r="N1459" s="28" t="str">
        <f ca="1">ДАННЫЕ!$F1459&amp;ДАННЫЕ!$I1459&amp;"g"&amp;B1459&amp;"cf"&amp;D1459&amp;"a"&amp;IF(ДАННЫЕ!$BX1459&gt;0,1,0)&amp;IF(ДАННЫЕ!$BF1459&gt;500,1,IF(ДАННЫЕ!$BF1459&gt;350,2,IF(ДАННЫЕ!$BF1459&gt;=200,3,IF(ДАННЫЕ!$BF1459&gt;=100,4,IF(ДАННЫЕ!$BF1459&gt;=50,5,IF(ДАННЫЕ!$BF1459&lt;50,6,0))))))&amp;"AR"&amp;IF(DATEDIF(ДАННЫЕ!$BX1459,ДАННЫЕ!$F$1,"y")&gt;1,1,0)&amp;"VG"&amp;IF(ДАННЫЕ!$BH1459="0",1,0)&amp;"o"&amp;IF(T1459+ДАННЫЕ!$AF1459+ДАННЫЕ!$AG1459+ДАННЫЕ!$AH1459+ДАННЫЕ!$AI1459+ДАННЫЕ!$AJ1459+ДАННЫЕ!$AP1459+ДАННЫЕ!$AQ1459+ДАННЫЕ!$AR1459+ДАННЫЕ!$AU1459+ДАННЫЕ!$AW1459+ДАННЫЕ!$AS1459+ДАННЫЕ!$AT1459&gt;0,1,0)&amp;"x"&amp;ДАННЫЕ!$AG1459&amp;"p"&amp;IF(ДАННЫЕ!$BY1459&gt;0,1,0)&amp;"v"&amp;IF(ДАННЫЕ!$BZ1459&gt;0,1,0)&amp;"n"&amp;ДАННЫЕ!$CA1459&amp;"t"&amp;ДАННЫЕ!$AY1459&amp;"k"&amp;ДАННЫЕ!$CB1459&amp;"q"&amp;ДАННЫЕ!$CC1459&amp;"w"&amp;ДАННЫЕ!$CD1459&amp;"e"&amp;ДАННЫЕ!$CE1459&amp;"m"&amp;ДАННЫЕ!$CF1459&amp;"c"&amp;ДАННЫЕ!$CG1459&amp;"z"&amp;ДАННЫЕ!$CH1459&amp;"d"&amp;IF(H1459=4,1,0)&amp;"s"&amp;IF(ДАННЫЕ!$J1459=1,0,1)&amp;"u"&amp;IF(ДАННЫЕ!$CJ1459&gt;0,1,0)</f>
        <v>g0cf0a06AR1VG0o0xp0v0ntkqwemczd0s1u0</v>
      </c>
      <c r="O1459" s="28" t="str">
        <f>ДАННЫЕ!$I1459&amp;"g"&amp;B1459&amp;A1459&amp;"f"&amp;P1459&amp;"c"&amp;IF(ДАННЫЕ!$U1459&gt;0,1,0)&amp;"s"&amp;IF(ДАННЫЕ!$Q1459&gt;0,IF(YEAR(ДАННЫЕ!$F$1)=YEAR(ДАННЫЕ!$Q1459),IF(MONTH(ДАННЫЕ!$F$1)=MONTH(ДАННЫЕ!$Q1459),111,11),1),0)&amp;"i"&amp;IF(ДАННЫЕ!$R1459+ДАННЫЕ!$S1459+ДАННЫЕ!$T1459=0,0,1)&amp;"h"&amp;IF(ДАННЫЕ!$P1459&gt;0,1,0)&amp;"p"&amp;IF(ДАННЫЕ!$CI1459&gt;0,IF(YEAR(ДАННЫЕ!$F$1)=YEAR(ДАННЫЕ!$CI1459),IF(MONTH(ДАННЫЕ!$F$1)=MONTH(ДАННЫЕ!$CI1459),111,11),1),0)&amp;"d"&amp;IF(ДАННЫЕ!$CJ1459&gt;0,IF(YEAR(ДАННЫЕ!$F$1)=YEAR(ДАННЫЕ!$CJ1459),IF(MONTH(ДАННЫЕ!$F$1)=MONTH(ДАННЫЕ!$CJ1459),111,11),1),0)&amp;"o"&amp;IF(ДАННЫЕ!$CK1459&gt;0,IF(MONTH(ДАННЫЕ!$F$1)=MONTH(ДАННЫЕ!$CK1459),111,11),0)&amp;"v"&amp;IF(ДАННЫЕ!$BE1459&gt;0,IF(MONTH(ДАННЫЕ!$F$1)=MONTH(ДАННЫЕ!$BE1459),111,11),0)</f>
        <v>g00f0c0s0i0h0p0d0o0v0</v>
      </c>
      <c r="P1459" s="15">
        <f t="shared" si="71"/>
        <v>0</v>
      </c>
      <c r="Q1459" s="15">
        <f>IF(ДАННЫЕ!$F$1&gt;ДАННЫЕ!$N1459,IF(YEAR(ДАННЫЕ!$F$1)=YEAR(ДАННЫЕ!M1459),1,0),0)</f>
        <v>0</v>
      </c>
      <c r="R1459" s="15">
        <f>IF(ДАННЫЕ!$F$1&gt;ДАННЫЕ!$N1459,IF(YEAR(ДАННЫЕ!$F$1)=YEAR(ДАННЫЕ!N1459),1,0),0)</f>
        <v>0</v>
      </c>
      <c r="S1459" s="15">
        <f>IF(ДАННЫЕ!$AA1459="2А",1,IF(ДАННЫЕ!$AA1459="2Б",2,IF(ДАННЫЕ!$AA1459="2В",3,IF(ДАННЫЕ!$AA1459=3,4,IF(ДАННЫЕ!$AA1459="4А",5,IF(ДАННЫЕ!$AA1459="4Б",6,IF(ДАННЫЕ!$AA1459="4В",7,IF(ДАННЫЕ!$AA1459=5,8,0))))))))</f>
        <v>0</v>
      </c>
      <c r="T1459" s="15">
        <f>IF(OR(ДАННЫЕ!$AC1459=2,ДАННЫЕ!$AD1459=2,ДАННЫЕ!$AE1459=2),2,IF(OR(ДАННЫЕ!$AC1459=1,ДАННЫЕ!$AD1459=1,ДАННЫЕ!$AE1459=1),1,0))</f>
        <v>0</v>
      </c>
    </row>
    <row r="1460" spans="1:20" x14ac:dyDescent="0.2">
      <c r="A1460" s="78">
        <f>IF(B1460&gt;0,IF(MONTH(ДАННЫЕ!$F$1)=MONTH(ДАННЫЕ!$B1460),1,0),0)</f>
        <v>0</v>
      </c>
      <c r="B1460" s="14">
        <f>IF(ДАННЫЕ!$B1460&gt;0,IF(YEAR(ДАННЫЕ!$F$1)=YEAR(ДАННЫЕ!$B1460),1,0),0)</f>
        <v>0</v>
      </c>
      <c r="C1460" s="14">
        <f>IF(ДАННЫЕ!$CM1460&gt;0,IF(YEAR(ДАННЫЕ!$F$1)=YEAR(ДАННЫЕ!$CM1460),1,0),0)</f>
        <v>0</v>
      </c>
      <c r="D1460" s="14">
        <f>IF(ДАННЫЕ!$CJ1460&gt;0,IF(ДАННЫЕ!$CL1460&gt;ДАННЫЕ!$F$1,1,IF(ДАННЫЕ!$CL1460&gt;0,0,1)),0)</f>
        <v>0</v>
      </c>
      <c r="E1460" s="43" t="str">
        <f ca="1">IF(ДАННЫЕ!$F$1&gt;0,IF(ДАННЫЕ!$G1460&gt;0,DATEDIF(ДАННЫЕ!$G1460,ДАННЫЕ!$F$1,"y"),""),IF(ДАННЫЕ!$G1460&gt;0,DATEDIF(ДАННЫЕ!$G1460,TODAY(),"y"),""))</f>
        <v/>
      </c>
      <c r="F1460" s="43" t="str">
        <f xml:space="preserve"> IF(ДАННЫЕ!$F1460="М",IF(E1460&gt;=18,IF(E1460&lt;60,1,""),""),"")&amp;IF(ДАННЫЕ!$F1460="Ж",IF(E1460&gt;=18,IF(E1460&lt;55,1,""),""),"")</f>
        <v/>
      </c>
      <c r="G1460" s="43" t="str">
        <f xml:space="preserve"> IF(ДАННЫЕ!$F1460="М",IF(E1460&gt;=60,2,""),"")&amp;IF(ДАННЫЕ!$F1460="Ж",IF(E1460&gt;=55,2,""),"")</f>
        <v/>
      </c>
      <c r="H1460" s="43" t="str">
        <f t="shared" ca="1" si="69"/>
        <v/>
      </c>
      <c r="I1460" s="43" t="str">
        <f t="shared" ca="1" si="70"/>
        <v>03</v>
      </c>
      <c r="J1460" s="28" t="str">
        <f ca="1">ДАННЫЕ!$F1460&amp;H1460&amp;I1460&amp;ДАННЫЕ!$I1460&amp;"m"&amp;IF(ДАННЫЕ!$I1460&gt;0,IF(ДАННЫЕ!$J1460&gt;0,0,1),"")&amp;"f"&amp;IF(ДАННЫЕ!$R1460&gt;0,IF(YEAR(ДАННЫЕ!$F$1)=YEAR(ДАННЫЕ!$R1460),1,0),0)&amp;"z"&amp;ДАННЫЕ!$R1460&amp;"p"&amp;ДАННЫЕ!$S1460&amp;"i"&amp;ДАННЫЕ!$T1460&amp;"h"&amp;ДАННЫЕ!$K1460&amp;"be"&amp;ДАННЫЕ!$BI1460&amp;"CD"&amp;IF(ДАННЫЕ!BF1460&gt;500,4,IF(ДАННЫЕ!BF1460&gt;350,3,IF(ДАННЫЕ!BF1460&gt;200,2,IF(ДАННЫЕ!BF1460&gt;0,1,0))))&amp;"g"&amp;B1460&amp;"d"&amp;H1460&amp;"l"&amp;ДАННЫЕ!AT1460&amp;"a"&amp;ДАННЫЕ!$V1460&amp;"v"&amp;R1460&amp;"k"&amp;ДАННЫЕ!$U1460&amp;"s"&amp;ДАННЫЕ!$Y1460&amp;"t"&amp;ДАННЫЕ!$X1460&amp;"b"&amp;IF(ДАННЫЕ!$Q1460&gt;1,1,0)&amp;"PP"&amp;ДАННЫЕ!Z1460&amp;"c"&amp;S1460&amp;"x"&amp;IF(ДАННЫЕ!$BY1460&gt;0,IF(YEAR(ДАННЫЕ!$F$1)=YEAR(ДАННЫЕ!$BY1460),1,0),0)&amp;"n"&amp;IF(ДАННЫЕ!$BZ1460&gt;0,IF(YEAR(ДАННЫЕ!$F$1)=YEAR(ДАННЫЕ!$BZ1460),1,0),0)&amp;"u"&amp;D1460&amp;"z"&amp;IF(ДАННЫЕ!$CL1460&gt;0,IF(YEAR(ДАННЫЕ!$F$1)&gt;YEAR(ДАННЫЕ!$CL1460),11,12),0)</f>
        <v>03mf0zpihbeCD0g0dlav0kstb0PPc0x0n0u0z0</v>
      </c>
      <c r="K1460" s="28" t="str">
        <f ca="1">ДАННЫЕ!$I1460&amp;"x"&amp;B1460&amp;"w"&amp;IF(T1460+ДАННЫЕ!AD1460+ДАННЫЕ!AE1460+ДАННЫЕ!AF1460+ДАННЫЕ!AG1460+ДАННЫЕ!AH1460+ДАННЫЕ!$AL1460+ДАННЫЕ!AI1460+ДАННЫЕ!AJ1460+ДАННЫЕ!AK1460+ДАННЫЕ!AP1460+ДАННЫЕ!AQ1460+ДАННЫЕ!AR1460+ДАННЫЕ!$AM1460+ДАННЫЕ!$AN1460+ДАННЫЕ!AS1460+ДАННЫЕ!AT1460&gt;0,1,0)&amp;IF(OR(T1460=2,ДАННЫЕ!AD1460=2,ДАННЫЕ!AE1460=2,ДАННЫЕ!AF1460=2,ДАННЫЕ!AG1460=2,ДАННЫЕ!AH1460=2,ДАННЫЕ!$AL1460=2,ДАННЫЕ!AI1460=2,ДАННЫЕ!AJ1460=2,ДАННЫЕ!AK1460=2,ДАННЫЕ!AP1460=2,ДАННЫЕ!AQ1460=2,ДАННЫЕ!AR1460=2,ДАННЫЕ!$AM1460=2,ДАННЫЕ!$AN1460=2,ДАННЫЕ!AS1460=2,ДАННЫЕ!AT1460=2),2,0)&amp;"t"&amp;IF(T1460&gt;0,"1"&amp;T1460,"00")&amp;"f"&amp;IF(ДАННЫЕ!$AC1460,"1"&amp;ДАННЫЕ!$AC1460,"00")&amp;"b"&amp;IF(ДАННЫЕ!$AD1460,"1"&amp;ДАННЫЕ!$AD1460,"00")&amp;"g"&amp;IF(ДАННЫЕ!$AF1460,"1"&amp;ДАННЫЕ!$AF1460,"00")&amp;"c"&amp;IF(ДАННЫЕ!$AG1460,"1"&amp;ДАННЫЕ!$AG1460,"00")&amp;"i"&amp;IF(ДАННЫЕ!$AH1460,"1"&amp;ДАННЫЕ!$AH1460,"00")&amp;"r"&amp;IF(ДАННЫЕ!$AL1460,"1"&amp;ДАННЫЕ!$AL1460,"00")&amp;"m"&amp;IF(ДАННЫЕ!$AI1460,"1"&amp;ДАННЫЕ!$AI1460,"00")&amp;"hS"&amp;IF(ДАННЫЕ!$AJ1460,"1"&amp;ДАННЫЕ!$AJ1460,"00")&amp;"hZ"&amp;IF(ДАННЫЕ!$AK1460,"1"&amp;ДАННЫЕ!$AK1460,"00")&amp;"p"&amp;IF(ДАННЫЕ!$AP1460,"1"&amp;ДАННЫЕ!$AP1460,"00")&amp;"k"&amp;IF(ДАННЫЕ!$AQ1460,"1"&amp;ДАННЫЕ!$AQ1460,"00")&amp;"z"&amp;IF(ДАННЫЕ!$AR1460,"1"&amp;ДАННЫЕ!$AR1460,"00")&amp;"j"&amp;IF(ДАННЫЕ!$AM1460,"1"&amp;ДАННЫЕ!$AM1460,"00")&amp;"n"&amp;IF(ДАННЫЕ!$AN1460,"1"&amp;ДАННЫЕ!$AN1460,"00")&amp;"E"&amp;ДАННЫЕ!BI1460&amp;"L"&amp;ДАННЫЕ!AO1460&amp;"h"&amp;IF(ДАННЫЕ!$AU1460&gt;0,1,0)&amp;"v"&amp;IF(ДАННЫЕ!$AW1460&gt;0,1,0)&amp;"a"&amp;IF(ДАННЫЕ!$AS1460,"1"&amp;ДАННЫЕ!$AS1460,"00")&amp;"s"&amp;IF(ДАННЫЕ!$AT1460,"1"&amp;ДАННЫЕ!$AT1460,"00")&amp;"u"&amp;IF(ДАННЫЕ!$CJ1460&gt;0,1,0)&amp;"y"&amp;B1460&amp;"d"&amp;H1460&amp;"e"&amp;F1460&amp;G1460</f>
        <v>x0w00t00f00b00g00c00i00r00m00hS00hZ00p00k00z00j00n00ELh0v0a00s00u0y0de</v>
      </c>
      <c r="L1460" s="28" t="str">
        <f ca="1">ДАННЫЕ!$I1460&amp;"VN"&amp;IF(ДАННЫЕ!AW1460&gt;0,11,10)&amp;"CD"&amp;IF(ДАННЫЕ!BF1460&gt;500,16,IF(ДАННЫЕ!BF1460&gt;350,15,IF(ДАННЫЕ!BF1460&gt;=200,14,IF(ДАННЫЕ!BF1460&gt;=100,13,IF(ДАННЫЕ!BF1460&gt;=50,12,IF(ДАННЫЕ!BF1460&gt;0,11,10))))))&amp;"AR"&amp;IF(ДАННЫЕ!BX1460&gt;0,1,0)&amp;"GD"&amp;B1460&amp;"VV"&amp;IF(E1460&gt;=5,IF(E1460&lt;18,1,0),0)</f>
        <v>VN10CD10AR0GD0VV0</v>
      </c>
      <c r="M1460" s="28" t="str">
        <f>ДАННЫЕ!$I1460&amp;"b"&amp;ДАННЫЕ!$BI1460&amp;"r"&amp;ДАННЫЕ!$BJ1460&amp;"CD"&amp;IF(ДАННЫЕ!BF1460&gt;0,IF(ДАННЫЕ!BF1460&lt;200,1,IF(ДАННЫЕ!BF1460&lt;350,2,3)),0)&amp;"h"&amp;IF(ДАННЫЕ!$BK1460+ДАННЫЕ!$BL1460+ДАННЫЕ!$BM1460&gt;0,1,0)&amp;"x"&amp;ДАННЫЕ!$BK1460&amp;"y"&amp;ДАННЫЕ!$BL1460&amp;"z"&amp;ДАННЫЕ!$BM1460&amp;"c"&amp;IF(ДАННЫЕ!$BK1460+ДАННЫЕ!$BL1460+ДАННЫЕ!$BM1460=3,1,0)&amp;"a"&amp;IF(ДАННЫЕ!$BQ1460+ДАННЫЕ!$BR1460&gt;0,1,0)&amp;"d"&amp;ДАННЫЕ!$BQ1460&amp;"v"&amp;ДАННЫЕ!$BR1460&amp;"p"&amp;ДАННЫЕ!$BS1460&amp;"n"&amp;ДАННЫЕ!$BU1460&amp;"t"&amp;ДАННЫЕ!$BV1460&amp;"o"&amp;ДАННЫЕ!$BT1460&amp;"l"&amp;IF(ДАННЫЕ!$BN1460&gt;0,1,0)&amp;ДАННЫЕ!$BN1460&amp;"g"&amp;ДАННЫЕ!$BO1460&amp;"s"&amp;ДАННЫЕ!$BP1460&amp;"DZ"&amp;IF(ДАННЫЕ!B1460-ДАННЫЕ!G1460 &lt; 60,IF(ДАННЫЕ!B1460-ДАННЫЕ!G1460 &gt;= 0,1,0),0)&amp;"u"&amp;IF(ДАННЫЕ!$CJ1460&gt;0,1,0)</f>
        <v>brCD0h0xyzc0a0dvpntol0gsDZ1u0</v>
      </c>
      <c r="N1460" s="28" t="str">
        <f ca="1">ДАННЫЕ!$F1460&amp;ДАННЫЕ!$I1460&amp;"g"&amp;B1460&amp;"cf"&amp;D1460&amp;"a"&amp;IF(ДАННЫЕ!$BX1460&gt;0,1,0)&amp;IF(ДАННЫЕ!$BF1460&gt;500,1,IF(ДАННЫЕ!$BF1460&gt;350,2,IF(ДАННЫЕ!$BF1460&gt;=200,3,IF(ДАННЫЕ!$BF1460&gt;=100,4,IF(ДАННЫЕ!$BF1460&gt;=50,5,IF(ДАННЫЕ!$BF1460&lt;50,6,0))))))&amp;"AR"&amp;IF(DATEDIF(ДАННЫЕ!$BX1460,ДАННЫЕ!$F$1,"y")&gt;1,1,0)&amp;"VG"&amp;IF(ДАННЫЕ!$BH1460="0",1,0)&amp;"o"&amp;IF(T1460+ДАННЫЕ!$AF1460+ДАННЫЕ!$AG1460+ДАННЫЕ!$AH1460+ДАННЫЕ!$AI1460+ДАННЫЕ!$AJ1460+ДАННЫЕ!$AP1460+ДАННЫЕ!$AQ1460+ДАННЫЕ!$AR1460+ДАННЫЕ!$AU1460+ДАННЫЕ!$AW1460+ДАННЫЕ!$AS1460+ДАННЫЕ!$AT1460&gt;0,1,0)&amp;"x"&amp;ДАННЫЕ!$AG1460&amp;"p"&amp;IF(ДАННЫЕ!$BY1460&gt;0,1,0)&amp;"v"&amp;IF(ДАННЫЕ!$BZ1460&gt;0,1,0)&amp;"n"&amp;ДАННЫЕ!$CA1460&amp;"t"&amp;ДАННЫЕ!$AY1460&amp;"k"&amp;ДАННЫЕ!$CB1460&amp;"q"&amp;ДАННЫЕ!$CC1460&amp;"w"&amp;ДАННЫЕ!$CD1460&amp;"e"&amp;ДАННЫЕ!$CE1460&amp;"m"&amp;ДАННЫЕ!$CF1460&amp;"c"&amp;ДАННЫЕ!$CG1460&amp;"z"&amp;ДАННЫЕ!$CH1460&amp;"d"&amp;IF(H1460=4,1,0)&amp;"s"&amp;IF(ДАННЫЕ!$J1460=1,0,1)&amp;"u"&amp;IF(ДАННЫЕ!$CJ1460&gt;0,1,0)</f>
        <v>g0cf0a06AR1VG0o0xp0v0ntkqwemczd0s1u0</v>
      </c>
      <c r="O1460" s="28" t="str">
        <f>ДАННЫЕ!$I1460&amp;"g"&amp;B1460&amp;A1460&amp;"f"&amp;P1460&amp;"c"&amp;IF(ДАННЫЕ!$U1460&gt;0,1,0)&amp;"s"&amp;IF(ДАННЫЕ!$Q1460&gt;0,IF(YEAR(ДАННЫЕ!$F$1)=YEAR(ДАННЫЕ!$Q1460),IF(MONTH(ДАННЫЕ!$F$1)=MONTH(ДАННЫЕ!$Q1460),111,11),1),0)&amp;"i"&amp;IF(ДАННЫЕ!$R1460+ДАННЫЕ!$S1460+ДАННЫЕ!$T1460=0,0,1)&amp;"h"&amp;IF(ДАННЫЕ!$P1460&gt;0,1,0)&amp;"p"&amp;IF(ДАННЫЕ!$CI1460&gt;0,IF(YEAR(ДАННЫЕ!$F$1)=YEAR(ДАННЫЕ!$CI1460),IF(MONTH(ДАННЫЕ!$F$1)=MONTH(ДАННЫЕ!$CI1460),111,11),1),0)&amp;"d"&amp;IF(ДАННЫЕ!$CJ1460&gt;0,IF(YEAR(ДАННЫЕ!$F$1)=YEAR(ДАННЫЕ!$CJ1460),IF(MONTH(ДАННЫЕ!$F$1)=MONTH(ДАННЫЕ!$CJ1460),111,11),1),0)&amp;"o"&amp;IF(ДАННЫЕ!$CK1460&gt;0,IF(MONTH(ДАННЫЕ!$F$1)=MONTH(ДАННЫЕ!$CK1460),111,11),0)&amp;"v"&amp;IF(ДАННЫЕ!$BE1460&gt;0,IF(MONTH(ДАННЫЕ!$F$1)=MONTH(ДАННЫЕ!$BE1460),111,11),0)</f>
        <v>g00f0c0s0i0h0p0d0o0v0</v>
      </c>
      <c r="P1460" s="15">
        <f t="shared" si="71"/>
        <v>0</v>
      </c>
      <c r="Q1460" s="15">
        <f>IF(ДАННЫЕ!$F$1&gt;ДАННЫЕ!$N1460,IF(YEAR(ДАННЫЕ!$F$1)=YEAR(ДАННЫЕ!M1460),1,0),0)</f>
        <v>0</v>
      </c>
      <c r="R1460" s="15">
        <f>IF(ДАННЫЕ!$F$1&gt;ДАННЫЕ!$N1460,IF(YEAR(ДАННЫЕ!$F$1)=YEAR(ДАННЫЕ!N1460),1,0),0)</f>
        <v>0</v>
      </c>
      <c r="S1460" s="15">
        <f>IF(ДАННЫЕ!$AA1460="2А",1,IF(ДАННЫЕ!$AA1460="2Б",2,IF(ДАННЫЕ!$AA1460="2В",3,IF(ДАННЫЕ!$AA1460=3,4,IF(ДАННЫЕ!$AA1460="4А",5,IF(ДАННЫЕ!$AA1460="4Б",6,IF(ДАННЫЕ!$AA1460="4В",7,IF(ДАННЫЕ!$AA1460=5,8,0))))))))</f>
        <v>0</v>
      </c>
      <c r="T1460" s="15">
        <f>IF(OR(ДАННЫЕ!$AC1460=2,ДАННЫЕ!$AD1460=2,ДАННЫЕ!$AE1460=2),2,IF(OR(ДАННЫЕ!$AC1460=1,ДАННЫЕ!$AD1460=1,ДАННЫЕ!$AE1460=1),1,0))</f>
        <v>0</v>
      </c>
    </row>
    <row r="1461" spans="1:20" x14ac:dyDescent="0.2">
      <c r="A1461" s="78">
        <f>IF(B1461&gt;0,IF(MONTH(ДАННЫЕ!$F$1)=MONTH(ДАННЫЕ!$B1461),1,0),0)</f>
        <v>0</v>
      </c>
      <c r="B1461" s="14">
        <f>IF(ДАННЫЕ!$B1461&gt;0,IF(YEAR(ДАННЫЕ!$F$1)=YEAR(ДАННЫЕ!$B1461),1,0),0)</f>
        <v>0</v>
      </c>
      <c r="C1461" s="14">
        <f>IF(ДАННЫЕ!$CM1461&gt;0,IF(YEAR(ДАННЫЕ!$F$1)=YEAR(ДАННЫЕ!$CM1461),1,0),0)</f>
        <v>0</v>
      </c>
      <c r="D1461" s="14">
        <f>IF(ДАННЫЕ!$CJ1461&gt;0,IF(ДАННЫЕ!$CL1461&gt;ДАННЫЕ!$F$1,1,IF(ДАННЫЕ!$CL1461&gt;0,0,1)),0)</f>
        <v>0</v>
      </c>
      <c r="E1461" s="43" t="str">
        <f ca="1">IF(ДАННЫЕ!$F$1&gt;0,IF(ДАННЫЕ!$G1461&gt;0,DATEDIF(ДАННЫЕ!$G1461,ДАННЫЕ!$F$1,"y"),""),IF(ДАННЫЕ!$G1461&gt;0,DATEDIF(ДАННЫЕ!$G1461,TODAY(),"y"),""))</f>
        <v/>
      </c>
      <c r="F1461" s="43" t="str">
        <f xml:space="preserve"> IF(ДАННЫЕ!$F1461="М",IF(E1461&gt;=18,IF(E1461&lt;60,1,""),""),"")&amp;IF(ДАННЫЕ!$F1461="Ж",IF(E1461&gt;=18,IF(E1461&lt;55,1,""),""),"")</f>
        <v/>
      </c>
      <c r="G1461" s="43" t="str">
        <f xml:space="preserve"> IF(ДАННЫЕ!$F1461="М",IF(E1461&gt;=60,2,""),"")&amp;IF(ДАННЫЕ!$F1461="Ж",IF(E1461&gt;=55,2,""),"")</f>
        <v/>
      </c>
      <c r="H1461" s="43" t="str">
        <f t="shared" ca="1" si="69"/>
        <v/>
      </c>
      <c r="I1461" s="43" t="str">
        <f t="shared" ca="1" si="70"/>
        <v>03</v>
      </c>
      <c r="J1461" s="28" t="str">
        <f ca="1">ДАННЫЕ!$F1461&amp;H1461&amp;I1461&amp;ДАННЫЕ!$I1461&amp;"m"&amp;IF(ДАННЫЕ!$I1461&gt;0,IF(ДАННЫЕ!$J1461&gt;0,0,1),"")&amp;"f"&amp;IF(ДАННЫЕ!$R1461&gt;0,IF(YEAR(ДАННЫЕ!$F$1)=YEAR(ДАННЫЕ!$R1461),1,0),0)&amp;"z"&amp;ДАННЫЕ!$R1461&amp;"p"&amp;ДАННЫЕ!$S1461&amp;"i"&amp;ДАННЫЕ!$T1461&amp;"h"&amp;ДАННЫЕ!$K1461&amp;"be"&amp;ДАННЫЕ!$BI1461&amp;"CD"&amp;IF(ДАННЫЕ!BF1461&gt;500,4,IF(ДАННЫЕ!BF1461&gt;350,3,IF(ДАННЫЕ!BF1461&gt;200,2,IF(ДАННЫЕ!BF1461&gt;0,1,0))))&amp;"g"&amp;B1461&amp;"d"&amp;H1461&amp;"l"&amp;ДАННЫЕ!AT1461&amp;"a"&amp;ДАННЫЕ!$V1461&amp;"v"&amp;R1461&amp;"k"&amp;ДАННЫЕ!$U1461&amp;"s"&amp;ДАННЫЕ!$Y1461&amp;"t"&amp;ДАННЫЕ!$X1461&amp;"b"&amp;IF(ДАННЫЕ!$Q1461&gt;1,1,0)&amp;"PP"&amp;ДАННЫЕ!Z1461&amp;"c"&amp;S1461&amp;"x"&amp;IF(ДАННЫЕ!$BY1461&gt;0,IF(YEAR(ДАННЫЕ!$F$1)=YEAR(ДАННЫЕ!$BY1461),1,0),0)&amp;"n"&amp;IF(ДАННЫЕ!$BZ1461&gt;0,IF(YEAR(ДАННЫЕ!$F$1)=YEAR(ДАННЫЕ!$BZ1461),1,0),0)&amp;"u"&amp;D1461&amp;"z"&amp;IF(ДАННЫЕ!$CL1461&gt;0,IF(YEAR(ДАННЫЕ!$F$1)&gt;YEAR(ДАННЫЕ!$CL1461),11,12),0)</f>
        <v>03mf0zpihbeCD0g0dlav0kstb0PPc0x0n0u0z0</v>
      </c>
      <c r="K1461" s="28" t="str">
        <f ca="1">ДАННЫЕ!$I1461&amp;"x"&amp;B1461&amp;"w"&amp;IF(T1461+ДАННЫЕ!AD1461+ДАННЫЕ!AE1461+ДАННЫЕ!AF1461+ДАННЫЕ!AG1461+ДАННЫЕ!AH1461+ДАННЫЕ!$AL1461+ДАННЫЕ!AI1461+ДАННЫЕ!AJ1461+ДАННЫЕ!AK1461+ДАННЫЕ!AP1461+ДАННЫЕ!AQ1461+ДАННЫЕ!AR1461+ДАННЫЕ!$AM1461+ДАННЫЕ!$AN1461+ДАННЫЕ!AS1461+ДАННЫЕ!AT1461&gt;0,1,0)&amp;IF(OR(T1461=2,ДАННЫЕ!AD1461=2,ДАННЫЕ!AE1461=2,ДАННЫЕ!AF1461=2,ДАННЫЕ!AG1461=2,ДАННЫЕ!AH1461=2,ДАННЫЕ!$AL1461=2,ДАННЫЕ!AI1461=2,ДАННЫЕ!AJ1461=2,ДАННЫЕ!AK1461=2,ДАННЫЕ!AP1461=2,ДАННЫЕ!AQ1461=2,ДАННЫЕ!AR1461=2,ДАННЫЕ!$AM1461=2,ДАННЫЕ!$AN1461=2,ДАННЫЕ!AS1461=2,ДАННЫЕ!AT1461=2),2,0)&amp;"t"&amp;IF(T1461&gt;0,"1"&amp;T1461,"00")&amp;"f"&amp;IF(ДАННЫЕ!$AC1461,"1"&amp;ДАННЫЕ!$AC1461,"00")&amp;"b"&amp;IF(ДАННЫЕ!$AD1461,"1"&amp;ДАННЫЕ!$AD1461,"00")&amp;"g"&amp;IF(ДАННЫЕ!$AF1461,"1"&amp;ДАННЫЕ!$AF1461,"00")&amp;"c"&amp;IF(ДАННЫЕ!$AG1461,"1"&amp;ДАННЫЕ!$AG1461,"00")&amp;"i"&amp;IF(ДАННЫЕ!$AH1461,"1"&amp;ДАННЫЕ!$AH1461,"00")&amp;"r"&amp;IF(ДАННЫЕ!$AL1461,"1"&amp;ДАННЫЕ!$AL1461,"00")&amp;"m"&amp;IF(ДАННЫЕ!$AI1461,"1"&amp;ДАННЫЕ!$AI1461,"00")&amp;"hS"&amp;IF(ДАННЫЕ!$AJ1461,"1"&amp;ДАННЫЕ!$AJ1461,"00")&amp;"hZ"&amp;IF(ДАННЫЕ!$AK1461,"1"&amp;ДАННЫЕ!$AK1461,"00")&amp;"p"&amp;IF(ДАННЫЕ!$AP1461,"1"&amp;ДАННЫЕ!$AP1461,"00")&amp;"k"&amp;IF(ДАННЫЕ!$AQ1461,"1"&amp;ДАННЫЕ!$AQ1461,"00")&amp;"z"&amp;IF(ДАННЫЕ!$AR1461,"1"&amp;ДАННЫЕ!$AR1461,"00")&amp;"j"&amp;IF(ДАННЫЕ!$AM1461,"1"&amp;ДАННЫЕ!$AM1461,"00")&amp;"n"&amp;IF(ДАННЫЕ!$AN1461,"1"&amp;ДАННЫЕ!$AN1461,"00")&amp;"E"&amp;ДАННЫЕ!BI1461&amp;"L"&amp;ДАННЫЕ!AO1461&amp;"h"&amp;IF(ДАННЫЕ!$AU1461&gt;0,1,0)&amp;"v"&amp;IF(ДАННЫЕ!$AW1461&gt;0,1,0)&amp;"a"&amp;IF(ДАННЫЕ!$AS1461,"1"&amp;ДАННЫЕ!$AS1461,"00")&amp;"s"&amp;IF(ДАННЫЕ!$AT1461,"1"&amp;ДАННЫЕ!$AT1461,"00")&amp;"u"&amp;IF(ДАННЫЕ!$CJ1461&gt;0,1,0)&amp;"y"&amp;B1461&amp;"d"&amp;H1461&amp;"e"&amp;F1461&amp;G1461</f>
        <v>x0w00t00f00b00g00c00i00r00m00hS00hZ00p00k00z00j00n00ELh0v0a00s00u0y0de</v>
      </c>
      <c r="L1461" s="28" t="str">
        <f ca="1">ДАННЫЕ!$I1461&amp;"VN"&amp;IF(ДАННЫЕ!AW1461&gt;0,11,10)&amp;"CD"&amp;IF(ДАННЫЕ!BF1461&gt;500,16,IF(ДАННЫЕ!BF1461&gt;350,15,IF(ДАННЫЕ!BF1461&gt;=200,14,IF(ДАННЫЕ!BF1461&gt;=100,13,IF(ДАННЫЕ!BF1461&gt;=50,12,IF(ДАННЫЕ!BF1461&gt;0,11,10))))))&amp;"AR"&amp;IF(ДАННЫЕ!BX1461&gt;0,1,0)&amp;"GD"&amp;B1461&amp;"VV"&amp;IF(E1461&gt;=5,IF(E1461&lt;18,1,0),0)</f>
        <v>VN10CD10AR0GD0VV0</v>
      </c>
      <c r="M1461" s="28" t="str">
        <f>ДАННЫЕ!$I1461&amp;"b"&amp;ДАННЫЕ!$BI1461&amp;"r"&amp;ДАННЫЕ!$BJ1461&amp;"CD"&amp;IF(ДАННЫЕ!BF1461&gt;0,IF(ДАННЫЕ!BF1461&lt;200,1,IF(ДАННЫЕ!BF1461&lt;350,2,3)),0)&amp;"h"&amp;IF(ДАННЫЕ!$BK1461+ДАННЫЕ!$BL1461+ДАННЫЕ!$BM1461&gt;0,1,0)&amp;"x"&amp;ДАННЫЕ!$BK1461&amp;"y"&amp;ДАННЫЕ!$BL1461&amp;"z"&amp;ДАННЫЕ!$BM1461&amp;"c"&amp;IF(ДАННЫЕ!$BK1461+ДАННЫЕ!$BL1461+ДАННЫЕ!$BM1461=3,1,0)&amp;"a"&amp;IF(ДАННЫЕ!$BQ1461+ДАННЫЕ!$BR1461&gt;0,1,0)&amp;"d"&amp;ДАННЫЕ!$BQ1461&amp;"v"&amp;ДАННЫЕ!$BR1461&amp;"p"&amp;ДАННЫЕ!$BS1461&amp;"n"&amp;ДАННЫЕ!$BU1461&amp;"t"&amp;ДАННЫЕ!$BV1461&amp;"o"&amp;ДАННЫЕ!$BT1461&amp;"l"&amp;IF(ДАННЫЕ!$BN1461&gt;0,1,0)&amp;ДАННЫЕ!$BN1461&amp;"g"&amp;ДАННЫЕ!$BO1461&amp;"s"&amp;ДАННЫЕ!$BP1461&amp;"DZ"&amp;IF(ДАННЫЕ!B1461-ДАННЫЕ!G1461 &lt; 60,IF(ДАННЫЕ!B1461-ДАННЫЕ!G1461 &gt;= 0,1,0),0)&amp;"u"&amp;IF(ДАННЫЕ!$CJ1461&gt;0,1,0)</f>
        <v>brCD0h0xyzc0a0dvpntol0gsDZ1u0</v>
      </c>
      <c r="N1461" s="28" t="str">
        <f ca="1">ДАННЫЕ!$F1461&amp;ДАННЫЕ!$I1461&amp;"g"&amp;B1461&amp;"cf"&amp;D1461&amp;"a"&amp;IF(ДАННЫЕ!$BX1461&gt;0,1,0)&amp;IF(ДАННЫЕ!$BF1461&gt;500,1,IF(ДАННЫЕ!$BF1461&gt;350,2,IF(ДАННЫЕ!$BF1461&gt;=200,3,IF(ДАННЫЕ!$BF1461&gt;=100,4,IF(ДАННЫЕ!$BF1461&gt;=50,5,IF(ДАННЫЕ!$BF1461&lt;50,6,0))))))&amp;"AR"&amp;IF(DATEDIF(ДАННЫЕ!$BX1461,ДАННЫЕ!$F$1,"y")&gt;1,1,0)&amp;"VG"&amp;IF(ДАННЫЕ!$BH1461="0",1,0)&amp;"o"&amp;IF(T1461+ДАННЫЕ!$AF1461+ДАННЫЕ!$AG1461+ДАННЫЕ!$AH1461+ДАННЫЕ!$AI1461+ДАННЫЕ!$AJ1461+ДАННЫЕ!$AP1461+ДАННЫЕ!$AQ1461+ДАННЫЕ!$AR1461+ДАННЫЕ!$AU1461+ДАННЫЕ!$AW1461+ДАННЫЕ!$AS1461+ДАННЫЕ!$AT1461&gt;0,1,0)&amp;"x"&amp;ДАННЫЕ!$AG1461&amp;"p"&amp;IF(ДАННЫЕ!$BY1461&gt;0,1,0)&amp;"v"&amp;IF(ДАННЫЕ!$BZ1461&gt;0,1,0)&amp;"n"&amp;ДАННЫЕ!$CA1461&amp;"t"&amp;ДАННЫЕ!$AY1461&amp;"k"&amp;ДАННЫЕ!$CB1461&amp;"q"&amp;ДАННЫЕ!$CC1461&amp;"w"&amp;ДАННЫЕ!$CD1461&amp;"e"&amp;ДАННЫЕ!$CE1461&amp;"m"&amp;ДАННЫЕ!$CF1461&amp;"c"&amp;ДАННЫЕ!$CG1461&amp;"z"&amp;ДАННЫЕ!$CH1461&amp;"d"&amp;IF(H1461=4,1,0)&amp;"s"&amp;IF(ДАННЫЕ!$J1461=1,0,1)&amp;"u"&amp;IF(ДАННЫЕ!$CJ1461&gt;0,1,0)</f>
        <v>g0cf0a06AR1VG0o0xp0v0ntkqwemczd0s1u0</v>
      </c>
      <c r="O1461" s="28" t="str">
        <f>ДАННЫЕ!$I1461&amp;"g"&amp;B1461&amp;A1461&amp;"f"&amp;P1461&amp;"c"&amp;IF(ДАННЫЕ!$U1461&gt;0,1,0)&amp;"s"&amp;IF(ДАННЫЕ!$Q1461&gt;0,IF(YEAR(ДАННЫЕ!$F$1)=YEAR(ДАННЫЕ!$Q1461),IF(MONTH(ДАННЫЕ!$F$1)=MONTH(ДАННЫЕ!$Q1461),111,11),1),0)&amp;"i"&amp;IF(ДАННЫЕ!$R1461+ДАННЫЕ!$S1461+ДАННЫЕ!$T1461=0,0,1)&amp;"h"&amp;IF(ДАННЫЕ!$P1461&gt;0,1,0)&amp;"p"&amp;IF(ДАННЫЕ!$CI1461&gt;0,IF(YEAR(ДАННЫЕ!$F$1)=YEAR(ДАННЫЕ!$CI1461),IF(MONTH(ДАННЫЕ!$F$1)=MONTH(ДАННЫЕ!$CI1461),111,11),1),0)&amp;"d"&amp;IF(ДАННЫЕ!$CJ1461&gt;0,IF(YEAR(ДАННЫЕ!$F$1)=YEAR(ДАННЫЕ!$CJ1461),IF(MONTH(ДАННЫЕ!$F$1)=MONTH(ДАННЫЕ!$CJ1461),111,11),1),0)&amp;"o"&amp;IF(ДАННЫЕ!$CK1461&gt;0,IF(MONTH(ДАННЫЕ!$F$1)=MONTH(ДАННЫЕ!$CK1461),111,11),0)&amp;"v"&amp;IF(ДАННЫЕ!$BE1461&gt;0,IF(MONTH(ДАННЫЕ!$F$1)=MONTH(ДАННЫЕ!$BE1461),111,11),0)</f>
        <v>g00f0c0s0i0h0p0d0o0v0</v>
      </c>
      <c r="P1461" s="15">
        <f t="shared" si="71"/>
        <v>0</v>
      </c>
      <c r="Q1461" s="15">
        <f>IF(ДАННЫЕ!$F$1&gt;ДАННЫЕ!$N1461,IF(YEAR(ДАННЫЕ!$F$1)=YEAR(ДАННЫЕ!M1461),1,0),0)</f>
        <v>0</v>
      </c>
      <c r="R1461" s="15">
        <f>IF(ДАННЫЕ!$F$1&gt;ДАННЫЕ!$N1461,IF(YEAR(ДАННЫЕ!$F$1)=YEAR(ДАННЫЕ!N1461),1,0),0)</f>
        <v>0</v>
      </c>
      <c r="S1461" s="15">
        <f>IF(ДАННЫЕ!$AA1461="2А",1,IF(ДАННЫЕ!$AA1461="2Б",2,IF(ДАННЫЕ!$AA1461="2В",3,IF(ДАННЫЕ!$AA1461=3,4,IF(ДАННЫЕ!$AA1461="4А",5,IF(ДАННЫЕ!$AA1461="4Б",6,IF(ДАННЫЕ!$AA1461="4В",7,IF(ДАННЫЕ!$AA1461=5,8,0))))))))</f>
        <v>0</v>
      </c>
      <c r="T1461" s="15">
        <f>IF(OR(ДАННЫЕ!$AC1461=2,ДАННЫЕ!$AD1461=2,ДАННЫЕ!$AE1461=2),2,IF(OR(ДАННЫЕ!$AC1461=1,ДАННЫЕ!$AD1461=1,ДАННЫЕ!$AE1461=1),1,0))</f>
        <v>0</v>
      </c>
    </row>
    <row r="1462" spans="1:20" x14ac:dyDescent="0.2">
      <c r="A1462" s="78">
        <f>IF(B1462&gt;0,IF(MONTH(ДАННЫЕ!$F$1)=MONTH(ДАННЫЕ!$B1462),1,0),0)</f>
        <v>0</v>
      </c>
      <c r="B1462" s="14">
        <f>IF(ДАННЫЕ!$B1462&gt;0,IF(YEAR(ДАННЫЕ!$F$1)=YEAR(ДАННЫЕ!$B1462),1,0),0)</f>
        <v>0</v>
      </c>
      <c r="C1462" s="14">
        <f>IF(ДАННЫЕ!$CM1462&gt;0,IF(YEAR(ДАННЫЕ!$F$1)=YEAR(ДАННЫЕ!$CM1462),1,0),0)</f>
        <v>0</v>
      </c>
      <c r="D1462" s="14">
        <f>IF(ДАННЫЕ!$CJ1462&gt;0,IF(ДАННЫЕ!$CL1462&gt;ДАННЫЕ!$F$1,1,IF(ДАННЫЕ!$CL1462&gt;0,0,1)),0)</f>
        <v>0</v>
      </c>
      <c r="E1462" s="43" t="str">
        <f ca="1">IF(ДАННЫЕ!$F$1&gt;0,IF(ДАННЫЕ!$G1462&gt;0,DATEDIF(ДАННЫЕ!$G1462,ДАННЫЕ!$F$1,"y"),""),IF(ДАННЫЕ!$G1462&gt;0,DATEDIF(ДАННЫЕ!$G1462,TODAY(),"y"),""))</f>
        <v/>
      </c>
      <c r="F1462" s="43" t="str">
        <f xml:space="preserve"> IF(ДАННЫЕ!$F1462="М",IF(E1462&gt;=18,IF(E1462&lt;60,1,""),""),"")&amp;IF(ДАННЫЕ!$F1462="Ж",IF(E1462&gt;=18,IF(E1462&lt;55,1,""),""),"")</f>
        <v/>
      </c>
      <c r="G1462" s="43" t="str">
        <f xml:space="preserve"> IF(ДАННЫЕ!$F1462="М",IF(E1462&gt;=60,2,""),"")&amp;IF(ДАННЫЕ!$F1462="Ж",IF(E1462&gt;=55,2,""),"")</f>
        <v/>
      </c>
      <c r="H1462" s="43" t="str">
        <f t="shared" ca="1" si="69"/>
        <v/>
      </c>
      <c r="I1462" s="43" t="str">
        <f t="shared" ca="1" si="70"/>
        <v>03</v>
      </c>
      <c r="J1462" s="28" t="str">
        <f ca="1">ДАННЫЕ!$F1462&amp;H1462&amp;I1462&amp;ДАННЫЕ!$I1462&amp;"m"&amp;IF(ДАННЫЕ!$I1462&gt;0,IF(ДАННЫЕ!$J1462&gt;0,0,1),"")&amp;"f"&amp;IF(ДАННЫЕ!$R1462&gt;0,IF(YEAR(ДАННЫЕ!$F$1)=YEAR(ДАННЫЕ!$R1462),1,0),0)&amp;"z"&amp;ДАННЫЕ!$R1462&amp;"p"&amp;ДАННЫЕ!$S1462&amp;"i"&amp;ДАННЫЕ!$T1462&amp;"h"&amp;ДАННЫЕ!$K1462&amp;"be"&amp;ДАННЫЕ!$BI1462&amp;"CD"&amp;IF(ДАННЫЕ!BF1462&gt;500,4,IF(ДАННЫЕ!BF1462&gt;350,3,IF(ДАННЫЕ!BF1462&gt;200,2,IF(ДАННЫЕ!BF1462&gt;0,1,0))))&amp;"g"&amp;B1462&amp;"d"&amp;H1462&amp;"l"&amp;ДАННЫЕ!AT1462&amp;"a"&amp;ДАННЫЕ!$V1462&amp;"v"&amp;R1462&amp;"k"&amp;ДАННЫЕ!$U1462&amp;"s"&amp;ДАННЫЕ!$Y1462&amp;"t"&amp;ДАННЫЕ!$X1462&amp;"b"&amp;IF(ДАННЫЕ!$Q1462&gt;1,1,0)&amp;"PP"&amp;ДАННЫЕ!Z1462&amp;"c"&amp;S1462&amp;"x"&amp;IF(ДАННЫЕ!$BY1462&gt;0,IF(YEAR(ДАННЫЕ!$F$1)=YEAR(ДАННЫЕ!$BY1462),1,0),0)&amp;"n"&amp;IF(ДАННЫЕ!$BZ1462&gt;0,IF(YEAR(ДАННЫЕ!$F$1)=YEAR(ДАННЫЕ!$BZ1462),1,0),0)&amp;"u"&amp;D1462&amp;"z"&amp;IF(ДАННЫЕ!$CL1462&gt;0,IF(YEAR(ДАННЫЕ!$F$1)&gt;YEAR(ДАННЫЕ!$CL1462),11,12),0)</f>
        <v>03mf0zpihbeCD0g0dlav0kstb0PPc0x0n0u0z0</v>
      </c>
      <c r="K1462" s="28" t="str">
        <f ca="1">ДАННЫЕ!$I1462&amp;"x"&amp;B1462&amp;"w"&amp;IF(T1462+ДАННЫЕ!AD1462+ДАННЫЕ!AE1462+ДАННЫЕ!AF1462+ДАННЫЕ!AG1462+ДАННЫЕ!AH1462+ДАННЫЕ!$AL1462+ДАННЫЕ!AI1462+ДАННЫЕ!AJ1462+ДАННЫЕ!AK1462+ДАННЫЕ!AP1462+ДАННЫЕ!AQ1462+ДАННЫЕ!AR1462+ДАННЫЕ!$AM1462+ДАННЫЕ!$AN1462+ДАННЫЕ!AS1462+ДАННЫЕ!AT1462&gt;0,1,0)&amp;IF(OR(T1462=2,ДАННЫЕ!AD1462=2,ДАННЫЕ!AE1462=2,ДАННЫЕ!AF1462=2,ДАННЫЕ!AG1462=2,ДАННЫЕ!AH1462=2,ДАННЫЕ!$AL1462=2,ДАННЫЕ!AI1462=2,ДАННЫЕ!AJ1462=2,ДАННЫЕ!AK1462=2,ДАННЫЕ!AP1462=2,ДАННЫЕ!AQ1462=2,ДАННЫЕ!AR1462=2,ДАННЫЕ!$AM1462=2,ДАННЫЕ!$AN1462=2,ДАННЫЕ!AS1462=2,ДАННЫЕ!AT1462=2),2,0)&amp;"t"&amp;IF(T1462&gt;0,"1"&amp;T1462,"00")&amp;"f"&amp;IF(ДАННЫЕ!$AC1462,"1"&amp;ДАННЫЕ!$AC1462,"00")&amp;"b"&amp;IF(ДАННЫЕ!$AD1462,"1"&amp;ДАННЫЕ!$AD1462,"00")&amp;"g"&amp;IF(ДАННЫЕ!$AF1462,"1"&amp;ДАННЫЕ!$AF1462,"00")&amp;"c"&amp;IF(ДАННЫЕ!$AG1462,"1"&amp;ДАННЫЕ!$AG1462,"00")&amp;"i"&amp;IF(ДАННЫЕ!$AH1462,"1"&amp;ДАННЫЕ!$AH1462,"00")&amp;"r"&amp;IF(ДАННЫЕ!$AL1462,"1"&amp;ДАННЫЕ!$AL1462,"00")&amp;"m"&amp;IF(ДАННЫЕ!$AI1462,"1"&amp;ДАННЫЕ!$AI1462,"00")&amp;"hS"&amp;IF(ДАННЫЕ!$AJ1462,"1"&amp;ДАННЫЕ!$AJ1462,"00")&amp;"hZ"&amp;IF(ДАННЫЕ!$AK1462,"1"&amp;ДАННЫЕ!$AK1462,"00")&amp;"p"&amp;IF(ДАННЫЕ!$AP1462,"1"&amp;ДАННЫЕ!$AP1462,"00")&amp;"k"&amp;IF(ДАННЫЕ!$AQ1462,"1"&amp;ДАННЫЕ!$AQ1462,"00")&amp;"z"&amp;IF(ДАННЫЕ!$AR1462,"1"&amp;ДАННЫЕ!$AR1462,"00")&amp;"j"&amp;IF(ДАННЫЕ!$AM1462,"1"&amp;ДАННЫЕ!$AM1462,"00")&amp;"n"&amp;IF(ДАННЫЕ!$AN1462,"1"&amp;ДАННЫЕ!$AN1462,"00")&amp;"E"&amp;ДАННЫЕ!BI1462&amp;"L"&amp;ДАННЫЕ!AO1462&amp;"h"&amp;IF(ДАННЫЕ!$AU1462&gt;0,1,0)&amp;"v"&amp;IF(ДАННЫЕ!$AW1462&gt;0,1,0)&amp;"a"&amp;IF(ДАННЫЕ!$AS1462,"1"&amp;ДАННЫЕ!$AS1462,"00")&amp;"s"&amp;IF(ДАННЫЕ!$AT1462,"1"&amp;ДАННЫЕ!$AT1462,"00")&amp;"u"&amp;IF(ДАННЫЕ!$CJ1462&gt;0,1,0)&amp;"y"&amp;B1462&amp;"d"&amp;H1462&amp;"e"&amp;F1462&amp;G1462</f>
        <v>x0w00t00f00b00g00c00i00r00m00hS00hZ00p00k00z00j00n00ELh0v0a00s00u0y0de</v>
      </c>
      <c r="L1462" s="28" t="str">
        <f ca="1">ДАННЫЕ!$I1462&amp;"VN"&amp;IF(ДАННЫЕ!AW1462&gt;0,11,10)&amp;"CD"&amp;IF(ДАННЫЕ!BF1462&gt;500,16,IF(ДАННЫЕ!BF1462&gt;350,15,IF(ДАННЫЕ!BF1462&gt;=200,14,IF(ДАННЫЕ!BF1462&gt;=100,13,IF(ДАННЫЕ!BF1462&gt;=50,12,IF(ДАННЫЕ!BF1462&gt;0,11,10))))))&amp;"AR"&amp;IF(ДАННЫЕ!BX1462&gt;0,1,0)&amp;"GD"&amp;B1462&amp;"VV"&amp;IF(E1462&gt;=5,IF(E1462&lt;18,1,0),0)</f>
        <v>VN10CD10AR0GD0VV0</v>
      </c>
      <c r="M1462" s="28" t="str">
        <f>ДАННЫЕ!$I1462&amp;"b"&amp;ДАННЫЕ!$BI1462&amp;"r"&amp;ДАННЫЕ!$BJ1462&amp;"CD"&amp;IF(ДАННЫЕ!BF1462&gt;0,IF(ДАННЫЕ!BF1462&lt;200,1,IF(ДАННЫЕ!BF1462&lt;350,2,3)),0)&amp;"h"&amp;IF(ДАННЫЕ!$BK1462+ДАННЫЕ!$BL1462+ДАННЫЕ!$BM1462&gt;0,1,0)&amp;"x"&amp;ДАННЫЕ!$BK1462&amp;"y"&amp;ДАННЫЕ!$BL1462&amp;"z"&amp;ДАННЫЕ!$BM1462&amp;"c"&amp;IF(ДАННЫЕ!$BK1462+ДАННЫЕ!$BL1462+ДАННЫЕ!$BM1462=3,1,0)&amp;"a"&amp;IF(ДАННЫЕ!$BQ1462+ДАННЫЕ!$BR1462&gt;0,1,0)&amp;"d"&amp;ДАННЫЕ!$BQ1462&amp;"v"&amp;ДАННЫЕ!$BR1462&amp;"p"&amp;ДАННЫЕ!$BS1462&amp;"n"&amp;ДАННЫЕ!$BU1462&amp;"t"&amp;ДАННЫЕ!$BV1462&amp;"o"&amp;ДАННЫЕ!$BT1462&amp;"l"&amp;IF(ДАННЫЕ!$BN1462&gt;0,1,0)&amp;ДАННЫЕ!$BN1462&amp;"g"&amp;ДАННЫЕ!$BO1462&amp;"s"&amp;ДАННЫЕ!$BP1462&amp;"DZ"&amp;IF(ДАННЫЕ!B1462-ДАННЫЕ!G1462 &lt; 60,IF(ДАННЫЕ!B1462-ДАННЫЕ!G1462 &gt;= 0,1,0),0)&amp;"u"&amp;IF(ДАННЫЕ!$CJ1462&gt;0,1,0)</f>
        <v>brCD0h0xyzc0a0dvpntol0gsDZ1u0</v>
      </c>
      <c r="N1462" s="28" t="str">
        <f ca="1">ДАННЫЕ!$F1462&amp;ДАННЫЕ!$I1462&amp;"g"&amp;B1462&amp;"cf"&amp;D1462&amp;"a"&amp;IF(ДАННЫЕ!$BX1462&gt;0,1,0)&amp;IF(ДАННЫЕ!$BF1462&gt;500,1,IF(ДАННЫЕ!$BF1462&gt;350,2,IF(ДАННЫЕ!$BF1462&gt;=200,3,IF(ДАННЫЕ!$BF1462&gt;=100,4,IF(ДАННЫЕ!$BF1462&gt;=50,5,IF(ДАННЫЕ!$BF1462&lt;50,6,0))))))&amp;"AR"&amp;IF(DATEDIF(ДАННЫЕ!$BX1462,ДАННЫЕ!$F$1,"y")&gt;1,1,0)&amp;"VG"&amp;IF(ДАННЫЕ!$BH1462="0",1,0)&amp;"o"&amp;IF(T1462+ДАННЫЕ!$AF1462+ДАННЫЕ!$AG1462+ДАННЫЕ!$AH1462+ДАННЫЕ!$AI1462+ДАННЫЕ!$AJ1462+ДАННЫЕ!$AP1462+ДАННЫЕ!$AQ1462+ДАННЫЕ!$AR1462+ДАННЫЕ!$AU1462+ДАННЫЕ!$AW1462+ДАННЫЕ!$AS1462+ДАННЫЕ!$AT1462&gt;0,1,0)&amp;"x"&amp;ДАННЫЕ!$AG1462&amp;"p"&amp;IF(ДАННЫЕ!$BY1462&gt;0,1,0)&amp;"v"&amp;IF(ДАННЫЕ!$BZ1462&gt;0,1,0)&amp;"n"&amp;ДАННЫЕ!$CA1462&amp;"t"&amp;ДАННЫЕ!$AY1462&amp;"k"&amp;ДАННЫЕ!$CB1462&amp;"q"&amp;ДАННЫЕ!$CC1462&amp;"w"&amp;ДАННЫЕ!$CD1462&amp;"e"&amp;ДАННЫЕ!$CE1462&amp;"m"&amp;ДАННЫЕ!$CF1462&amp;"c"&amp;ДАННЫЕ!$CG1462&amp;"z"&amp;ДАННЫЕ!$CH1462&amp;"d"&amp;IF(H1462=4,1,0)&amp;"s"&amp;IF(ДАННЫЕ!$J1462=1,0,1)&amp;"u"&amp;IF(ДАННЫЕ!$CJ1462&gt;0,1,0)</f>
        <v>g0cf0a06AR1VG0o0xp0v0ntkqwemczd0s1u0</v>
      </c>
      <c r="O1462" s="28" t="str">
        <f>ДАННЫЕ!$I1462&amp;"g"&amp;B1462&amp;A1462&amp;"f"&amp;P1462&amp;"c"&amp;IF(ДАННЫЕ!$U1462&gt;0,1,0)&amp;"s"&amp;IF(ДАННЫЕ!$Q1462&gt;0,IF(YEAR(ДАННЫЕ!$F$1)=YEAR(ДАННЫЕ!$Q1462),IF(MONTH(ДАННЫЕ!$F$1)=MONTH(ДАННЫЕ!$Q1462),111,11),1),0)&amp;"i"&amp;IF(ДАННЫЕ!$R1462+ДАННЫЕ!$S1462+ДАННЫЕ!$T1462=0,0,1)&amp;"h"&amp;IF(ДАННЫЕ!$P1462&gt;0,1,0)&amp;"p"&amp;IF(ДАННЫЕ!$CI1462&gt;0,IF(YEAR(ДАННЫЕ!$F$1)=YEAR(ДАННЫЕ!$CI1462),IF(MONTH(ДАННЫЕ!$F$1)=MONTH(ДАННЫЕ!$CI1462),111,11),1),0)&amp;"d"&amp;IF(ДАННЫЕ!$CJ1462&gt;0,IF(YEAR(ДАННЫЕ!$F$1)=YEAR(ДАННЫЕ!$CJ1462),IF(MONTH(ДАННЫЕ!$F$1)=MONTH(ДАННЫЕ!$CJ1462),111,11),1),0)&amp;"o"&amp;IF(ДАННЫЕ!$CK1462&gt;0,IF(MONTH(ДАННЫЕ!$F$1)=MONTH(ДАННЫЕ!$CK1462),111,11),0)&amp;"v"&amp;IF(ДАННЫЕ!$BE1462&gt;0,IF(MONTH(ДАННЫЕ!$F$1)=MONTH(ДАННЫЕ!$BE1462),111,11),0)</f>
        <v>g00f0c0s0i0h0p0d0o0v0</v>
      </c>
      <c r="P1462" s="15">
        <f t="shared" si="71"/>
        <v>0</v>
      </c>
      <c r="Q1462" s="15">
        <f>IF(ДАННЫЕ!$F$1&gt;ДАННЫЕ!$N1462,IF(YEAR(ДАННЫЕ!$F$1)=YEAR(ДАННЫЕ!M1462),1,0),0)</f>
        <v>0</v>
      </c>
      <c r="R1462" s="15">
        <f>IF(ДАННЫЕ!$F$1&gt;ДАННЫЕ!$N1462,IF(YEAR(ДАННЫЕ!$F$1)=YEAR(ДАННЫЕ!N1462),1,0),0)</f>
        <v>0</v>
      </c>
      <c r="S1462" s="15">
        <f>IF(ДАННЫЕ!$AA1462="2А",1,IF(ДАННЫЕ!$AA1462="2Б",2,IF(ДАННЫЕ!$AA1462="2В",3,IF(ДАННЫЕ!$AA1462=3,4,IF(ДАННЫЕ!$AA1462="4А",5,IF(ДАННЫЕ!$AA1462="4Б",6,IF(ДАННЫЕ!$AA1462="4В",7,IF(ДАННЫЕ!$AA1462=5,8,0))))))))</f>
        <v>0</v>
      </c>
      <c r="T1462" s="15">
        <f>IF(OR(ДАННЫЕ!$AC1462=2,ДАННЫЕ!$AD1462=2,ДАННЫЕ!$AE1462=2),2,IF(OR(ДАННЫЕ!$AC1462=1,ДАННЫЕ!$AD1462=1,ДАННЫЕ!$AE1462=1),1,0))</f>
        <v>0</v>
      </c>
    </row>
    <row r="1463" spans="1:20" x14ac:dyDescent="0.2">
      <c r="A1463" s="78">
        <f>IF(B1463&gt;0,IF(MONTH(ДАННЫЕ!$F$1)=MONTH(ДАННЫЕ!$B1463),1,0),0)</f>
        <v>0</v>
      </c>
      <c r="B1463" s="14">
        <f>IF(ДАННЫЕ!$B1463&gt;0,IF(YEAR(ДАННЫЕ!$F$1)=YEAR(ДАННЫЕ!$B1463),1,0),0)</f>
        <v>0</v>
      </c>
      <c r="C1463" s="14">
        <f>IF(ДАННЫЕ!$CM1463&gt;0,IF(YEAR(ДАННЫЕ!$F$1)=YEAR(ДАННЫЕ!$CM1463),1,0),0)</f>
        <v>0</v>
      </c>
      <c r="D1463" s="14">
        <f>IF(ДАННЫЕ!$CJ1463&gt;0,IF(ДАННЫЕ!$CL1463&gt;ДАННЫЕ!$F$1,1,IF(ДАННЫЕ!$CL1463&gt;0,0,1)),0)</f>
        <v>0</v>
      </c>
      <c r="E1463" s="43" t="str">
        <f ca="1">IF(ДАННЫЕ!$F$1&gt;0,IF(ДАННЫЕ!$G1463&gt;0,DATEDIF(ДАННЫЕ!$G1463,ДАННЫЕ!$F$1,"y"),""),IF(ДАННЫЕ!$G1463&gt;0,DATEDIF(ДАННЫЕ!$G1463,TODAY(),"y"),""))</f>
        <v/>
      </c>
      <c r="F1463" s="43" t="str">
        <f xml:space="preserve"> IF(ДАННЫЕ!$F1463="М",IF(E1463&gt;=18,IF(E1463&lt;60,1,""),""),"")&amp;IF(ДАННЫЕ!$F1463="Ж",IF(E1463&gt;=18,IF(E1463&lt;55,1,""),""),"")</f>
        <v/>
      </c>
      <c r="G1463" s="43" t="str">
        <f xml:space="preserve"> IF(ДАННЫЕ!$F1463="М",IF(E1463&gt;=60,2,""),"")&amp;IF(ДАННЫЕ!$F1463="Ж",IF(E1463&gt;=55,2,""),"")</f>
        <v/>
      </c>
      <c r="H1463" s="43" t="str">
        <f t="shared" ca="1" si="69"/>
        <v/>
      </c>
      <c r="I1463" s="43" t="str">
        <f t="shared" ca="1" si="70"/>
        <v>03</v>
      </c>
      <c r="J1463" s="28" t="str">
        <f ca="1">ДАННЫЕ!$F1463&amp;H1463&amp;I1463&amp;ДАННЫЕ!$I1463&amp;"m"&amp;IF(ДАННЫЕ!$I1463&gt;0,IF(ДАННЫЕ!$J1463&gt;0,0,1),"")&amp;"f"&amp;IF(ДАННЫЕ!$R1463&gt;0,IF(YEAR(ДАННЫЕ!$F$1)=YEAR(ДАННЫЕ!$R1463),1,0),0)&amp;"z"&amp;ДАННЫЕ!$R1463&amp;"p"&amp;ДАННЫЕ!$S1463&amp;"i"&amp;ДАННЫЕ!$T1463&amp;"h"&amp;ДАННЫЕ!$K1463&amp;"be"&amp;ДАННЫЕ!$BI1463&amp;"CD"&amp;IF(ДАННЫЕ!BF1463&gt;500,4,IF(ДАННЫЕ!BF1463&gt;350,3,IF(ДАННЫЕ!BF1463&gt;200,2,IF(ДАННЫЕ!BF1463&gt;0,1,0))))&amp;"g"&amp;B1463&amp;"d"&amp;H1463&amp;"l"&amp;ДАННЫЕ!AT1463&amp;"a"&amp;ДАННЫЕ!$V1463&amp;"v"&amp;R1463&amp;"k"&amp;ДАННЫЕ!$U1463&amp;"s"&amp;ДАННЫЕ!$Y1463&amp;"t"&amp;ДАННЫЕ!$X1463&amp;"b"&amp;IF(ДАННЫЕ!$Q1463&gt;1,1,0)&amp;"PP"&amp;ДАННЫЕ!Z1463&amp;"c"&amp;S1463&amp;"x"&amp;IF(ДАННЫЕ!$BY1463&gt;0,IF(YEAR(ДАННЫЕ!$F$1)=YEAR(ДАННЫЕ!$BY1463),1,0),0)&amp;"n"&amp;IF(ДАННЫЕ!$BZ1463&gt;0,IF(YEAR(ДАННЫЕ!$F$1)=YEAR(ДАННЫЕ!$BZ1463),1,0),0)&amp;"u"&amp;D1463&amp;"z"&amp;IF(ДАННЫЕ!$CL1463&gt;0,IF(YEAR(ДАННЫЕ!$F$1)&gt;YEAR(ДАННЫЕ!$CL1463),11,12),0)</f>
        <v>03mf0zpihbeCD0g0dlav0kstb0PPc0x0n0u0z0</v>
      </c>
      <c r="K1463" s="28" t="str">
        <f ca="1">ДАННЫЕ!$I1463&amp;"x"&amp;B1463&amp;"w"&amp;IF(T1463+ДАННЫЕ!AD1463+ДАННЫЕ!AE1463+ДАННЫЕ!AF1463+ДАННЫЕ!AG1463+ДАННЫЕ!AH1463+ДАННЫЕ!$AL1463+ДАННЫЕ!AI1463+ДАННЫЕ!AJ1463+ДАННЫЕ!AK1463+ДАННЫЕ!AP1463+ДАННЫЕ!AQ1463+ДАННЫЕ!AR1463+ДАННЫЕ!$AM1463+ДАННЫЕ!$AN1463+ДАННЫЕ!AS1463+ДАННЫЕ!AT1463&gt;0,1,0)&amp;IF(OR(T1463=2,ДАННЫЕ!AD1463=2,ДАННЫЕ!AE1463=2,ДАННЫЕ!AF1463=2,ДАННЫЕ!AG1463=2,ДАННЫЕ!AH1463=2,ДАННЫЕ!$AL1463=2,ДАННЫЕ!AI1463=2,ДАННЫЕ!AJ1463=2,ДАННЫЕ!AK1463=2,ДАННЫЕ!AP1463=2,ДАННЫЕ!AQ1463=2,ДАННЫЕ!AR1463=2,ДАННЫЕ!$AM1463=2,ДАННЫЕ!$AN1463=2,ДАННЫЕ!AS1463=2,ДАННЫЕ!AT1463=2),2,0)&amp;"t"&amp;IF(T1463&gt;0,"1"&amp;T1463,"00")&amp;"f"&amp;IF(ДАННЫЕ!$AC1463,"1"&amp;ДАННЫЕ!$AC1463,"00")&amp;"b"&amp;IF(ДАННЫЕ!$AD1463,"1"&amp;ДАННЫЕ!$AD1463,"00")&amp;"g"&amp;IF(ДАННЫЕ!$AF1463,"1"&amp;ДАННЫЕ!$AF1463,"00")&amp;"c"&amp;IF(ДАННЫЕ!$AG1463,"1"&amp;ДАННЫЕ!$AG1463,"00")&amp;"i"&amp;IF(ДАННЫЕ!$AH1463,"1"&amp;ДАННЫЕ!$AH1463,"00")&amp;"r"&amp;IF(ДАННЫЕ!$AL1463,"1"&amp;ДАННЫЕ!$AL1463,"00")&amp;"m"&amp;IF(ДАННЫЕ!$AI1463,"1"&amp;ДАННЫЕ!$AI1463,"00")&amp;"hS"&amp;IF(ДАННЫЕ!$AJ1463,"1"&amp;ДАННЫЕ!$AJ1463,"00")&amp;"hZ"&amp;IF(ДАННЫЕ!$AK1463,"1"&amp;ДАННЫЕ!$AK1463,"00")&amp;"p"&amp;IF(ДАННЫЕ!$AP1463,"1"&amp;ДАННЫЕ!$AP1463,"00")&amp;"k"&amp;IF(ДАННЫЕ!$AQ1463,"1"&amp;ДАННЫЕ!$AQ1463,"00")&amp;"z"&amp;IF(ДАННЫЕ!$AR1463,"1"&amp;ДАННЫЕ!$AR1463,"00")&amp;"j"&amp;IF(ДАННЫЕ!$AM1463,"1"&amp;ДАННЫЕ!$AM1463,"00")&amp;"n"&amp;IF(ДАННЫЕ!$AN1463,"1"&amp;ДАННЫЕ!$AN1463,"00")&amp;"E"&amp;ДАННЫЕ!BI1463&amp;"L"&amp;ДАННЫЕ!AO1463&amp;"h"&amp;IF(ДАННЫЕ!$AU1463&gt;0,1,0)&amp;"v"&amp;IF(ДАННЫЕ!$AW1463&gt;0,1,0)&amp;"a"&amp;IF(ДАННЫЕ!$AS1463,"1"&amp;ДАННЫЕ!$AS1463,"00")&amp;"s"&amp;IF(ДАННЫЕ!$AT1463,"1"&amp;ДАННЫЕ!$AT1463,"00")&amp;"u"&amp;IF(ДАННЫЕ!$CJ1463&gt;0,1,0)&amp;"y"&amp;B1463&amp;"d"&amp;H1463&amp;"e"&amp;F1463&amp;G1463</f>
        <v>x0w00t00f00b00g00c00i00r00m00hS00hZ00p00k00z00j00n00ELh0v0a00s00u0y0de</v>
      </c>
      <c r="L1463" s="28" t="str">
        <f ca="1">ДАННЫЕ!$I1463&amp;"VN"&amp;IF(ДАННЫЕ!AW1463&gt;0,11,10)&amp;"CD"&amp;IF(ДАННЫЕ!BF1463&gt;500,16,IF(ДАННЫЕ!BF1463&gt;350,15,IF(ДАННЫЕ!BF1463&gt;=200,14,IF(ДАННЫЕ!BF1463&gt;=100,13,IF(ДАННЫЕ!BF1463&gt;=50,12,IF(ДАННЫЕ!BF1463&gt;0,11,10))))))&amp;"AR"&amp;IF(ДАННЫЕ!BX1463&gt;0,1,0)&amp;"GD"&amp;B1463&amp;"VV"&amp;IF(E1463&gt;=5,IF(E1463&lt;18,1,0),0)</f>
        <v>VN10CD10AR0GD0VV0</v>
      </c>
      <c r="M1463" s="28" t="str">
        <f>ДАННЫЕ!$I1463&amp;"b"&amp;ДАННЫЕ!$BI1463&amp;"r"&amp;ДАННЫЕ!$BJ1463&amp;"CD"&amp;IF(ДАННЫЕ!BF1463&gt;0,IF(ДАННЫЕ!BF1463&lt;200,1,IF(ДАННЫЕ!BF1463&lt;350,2,3)),0)&amp;"h"&amp;IF(ДАННЫЕ!$BK1463+ДАННЫЕ!$BL1463+ДАННЫЕ!$BM1463&gt;0,1,0)&amp;"x"&amp;ДАННЫЕ!$BK1463&amp;"y"&amp;ДАННЫЕ!$BL1463&amp;"z"&amp;ДАННЫЕ!$BM1463&amp;"c"&amp;IF(ДАННЫЕ!$BK1463+ДАННЫЕ!$BL1463+ДАННЫЕ!$BM1463=3,1,0)&amp;"a"&amp;IF(ДАННЫЕ!$BQ1463+ДАННЫЕ!$BR1463&gt;0,1,0)&amp;"d"&amp;ДАННЫЕ!$BQ1463&amp;"v"&amp;ДАННЫЕ!$BR1463&amp;"p"&amp;ДАННЫЕ!$BS1463&amp;"n"&amp;ДАННЫЕ!$BU1463&amp;"t"&amp;ДАННЫЕ!$BV1463&amp;"o"&amp;ДАННЫЕ!$BT1463&amp;"l"&amp;IF(ДАННЫЕ!$BN1463&gt;0,1,0)&amp;ДАННЫЕ!$BN1463&amp;"g"&amp;ДАННЫЕ!$BO1463&amp;"s"&amp;ДАННЫЕ!$BP1463&amp;"DZ"&amp;IF(ДАННЫЕ!B1463-ДАННЫЕ!G1463 &lt; 60,IF(ДАННЫЕ!B1463-ДАННЫЕ!G1463 &gt;= 0,1,0),0)&amp;"u"&amp;IF(ДАННЫЕ!$CJ1463&gt;0,1,0)</f>
        <v>brCD0h0xyzc0a0dvpntol0gsDZ1u0</v>
      </c>
      <c r="N1463" s="28" t="str">
        <f ca="1">ДАННЫЕ!$F1463&amp;ДАННЫЕ!$I1463&amp;"g"&amp;B1463&amp;"cf"&amp;D1463&amp;"a"&amp;IF(ДАННЫЕ!$BX1463&gt;0,1,0)&amp;IF(ДАННЫЕ!$BF1463&gt;500,1,IF(ДАННЫЕ!$BF1463&gt;350,2,IF(ДАННЫЕ!$BF1463&gt;=200,3,IF(ДАННЫЕ!$BF1463&gt;=100,4,IF(ДАННЫЕ!$BF1463&gt;=50,5,IF(ДАННЫЕ!$BF1463&lt;50,6,0))))))&amp;"AR"&amp;IF(DATEDIF(ДАННЫЕ!$BX1463,ДАННЫЕ!$F$1,"y")&gt;1,1,0)&amp;"VG"&amp;IF(ДАННЫЕ!$BH1463="0",1,0)&amp;"o"&amp;IF(T1463+ДАННЫЕ!$AF1463+ДАННЫЕ!$AG1463+ДАННЫЕ!$AH1463+ДАННЫЕ!$AI1463+ДАННЫЕ!$AJ1463+ДАННЫЕ!$AP1463+ДАННЫЕ!$AQ1463+ДАННЫЕ!$AR1463+ДАННЫЕ!$AU1463+ДАННЫЕ!$AW1463+ДАННЫЕ!$AS1463+ДАННЫЕ!$AT1463&gt;0,1,0)&amp;"x"&amp;ДАННЫЕ!$AG1463&amp;"p"&amp;IF(ДАННЫЕ!$BY1463&gt;0,1,0)&amp;"v"&amp;IF(ДАННЫЕ!$BZ1463&gt;0,1,0)&amp;"n"&amp;ДАННЫЕ!$CA1463&amp;"t"&amp;ДАННЫЕ!$AY1463&amp;"k"&amp;ДАННЫЕ!$CB1463&amp;"q"&amp;ДАННЫЕ!$CC1463&amp;"w"&amp;ДАННЫЕ!$CD1463&amp;"e"&amp;ДАННЫЕ!$CE1463&amp;"m"&amp;ДАННЫЕ!$CF1463&amp;"c"&amp;ДАННЫЕ!$CG1463&amp;"z"&amp;ДАННЫЕ!$CH1463&amp;"d"&amp;IF(H1463=4,1,0)&amp;"s"&amp;IF(ДАННЫЕ!$J1463=1,0,1)&amp;"u"&amp;IF(ДАННЫЕ!$CJ1463&gt;0,1,0)</f>
        <v>g0cf0a06AR1VG0o0xp0v0ntkqwemczd0s1u0</v>
      </c>
      <c r="O1463" s="28" t="str">
        <f>ДАННЫЕ!$I1463&amp;"g"&amp;B1463&amp;A1463&amp;"f"&amp;P1463&amp;"c"&amp;IF(ДАННЫЕ!$U1463&gt;0,1,0)&amp;"s"&amp;IF(ДАННЫЕ!$Q1463&gt;0,IF(YEAR(ДАННЫЕ!$F$1)=YEAR(ДАННЫЕ!$Q1463),IF(MONTH(ДАННЫЕ!$F$1)=MONTH(ДАННЫЕ!$Q1463),111,11),1),0)&amp;"i"&amp;IF(ДАННЫЕ!$R1463+ДАННЫЕ!$S1463+ДАННЫЕ!$T1463=0,0,1)&amp;"h"&amp;IF(ДАННЫЕ!$P1463&gt;0,1,0)&amp;"p"&amp;IF(ДАННЫЕ!$CI1463&gt;0,IF(YEAR(ДАННЫЕ!$F$1)=YEAR(ДАННЫЕ!$CI1463),IF(MONTH(ДАННЫЕ!$F$1)=MONTH(ДАННЫЕ!$CI1463),111,11),1),0)&amp;"d"&amp;IF(ДАННЫЕ!$CJ1463&gt;0,IF(YEAR(ДАННЫЕ!$F$1)=YEAR(ДАННЫЕ!$CJ1463),IF(MONTH(ДАННЫЕ!$F$1)=MONTH(ДАННЫЕ!$CJ1463),111,11),1),0)&amp;"o"&amp;IF(ДАННЫЕ!$CK1463&gt;0,IF(MONTH(ДАННЫЕ!$F$1)=MONTH(ДАННЫЕ!$CK1463),111,11),0)&amp;"v"&amp;IF(ДАННЫЕ!$BE1463&gt;0,IF(MONTH(ДАННЫЕ!$F$1)=MONTH(ДАННЫЕ!$BE1463),111,11),0)</f>
        <v>g00f0c0s0i0h0p0d0o0v0</v>
      </c>
      <c r="P1463" s="15">
        <f t="shared" si="71"/>
        <v>0</v>
      </c>
      <c r="Q1463" s="15">
        <f>IF(ДАННЫЕ!$F$1&gt;ДАННЫЕ!$N1463,IF(YEAR(ДАННЫЕ!$F$1)=YEAR(ДАННЫЕ!M1463),1,0),0)</f>
        <v>0</v>
      </c>
      <c r="R1463" s="15">
        <f>IF(ДАННЫЕ!$F$1&gt;ДАННЫЕ!$N1463,IF(YEAR(ДАННЫЕ!$F$1)=YEAR(ДАННЫЕ!N1463),1,0),0)</f>
        <v>0</v>
      </c>
      <c r="S1463" s="15">
        <f>IF(ДАННЫЕ!$AA1463="2А",1,IF(ДАННЫЕ!$AA1463="2Б",2,IF(ДАННЫЕ!$AA1463="2В",3,IF(ДАННЫЕ!$AA1463=3,4,IF(ДАННЫЕ!$AA1463="4А",5,IF(ДАННЫЕ!$AA1463="4Б",6,IF(ДАННЫЕ!$AA1463="4В",7,IF(ДАННЫЕ!$AA1463=5,8,0))))))))</f>
        <v>0</v>
      </c>
      <c r="T1463" s="15">
        <f>IF(OR(ДАННЫЕ!$AC1463=2,ДАННЫЕ!$AD1463=2,ДАННЫЕ!$AE1463=2),2,IF(OR(ДАННЫЕ!$AC1463=1,ДАННЫЕ!$AD1463=1,ДАННЫЕ!$AE1463=1),1,0))</f>
        <v>0</v>
      </c>
    </row>
    <row r="1464" spans="1:20" x14ac:dyDescent="0.2">
      <c r="A1464" s="78">
        <f>IF(B1464&gt;0,IF(MONTH(ДАННЫЕ!$F$1)=MONTH(ДАННЫЕ!$B1464),1,0),0)</f>
        <v>0</v>
      </c>
      <c r="B1464" s="14">
        <f>IF(ДАННЫЕ!$B1464&gt;0,IF(YEAR(ДАННЫЕ!$F$1)=YEAR(ДАННЫЕ!$B1464),1,0),0)</f>
        <v>0</v>
      </c>
      <c r="C1464" s="14">
        <f>IF(ДАННЫЕ!$CM1464&gt;0,IF(YEAR(ДАННЫЕ!$F$1)=YEAR(ДАННЫЕ!$CM1464),1,0),0)</f>
        <v>0</v>
      </c>
      <c r="D1464" s="14">
        <f>IF(ДАННЫЕ!$CJ1464&gt;0,IF(ДАННЫЕ!$CL1464&gt;ДАННЫЕ!$F$1,1,IF(ДАННЫЕ!$CL1464&gt;0,0,1)),0)</f>
        <v>0</v>
      </c>
      <c r="E1464" s="43" t="str">
        <f ca="1">IF(ДАННЫЕ!$F$1&gt;0,IF(ДАННЫЕ!$G1464&gt;0,DATEDIF(ДАННЫЕ!$G1464,ДАННЫЕ!$F$1,"y"),""),IF(ДАННЫЕ!$G1464&gt;0,DATEDIF(ДАННЫЕ!$G1464,TODAY(),"y"),""))</f>
        <v/>
      </c>
      <c r="F1464" s="43" t="str">
        <f xml:space="preserve"> IF(ДАННЫЕ!$F1464="М",IF(E1464&gt;=18,IF(E1464&lt;60,1,""),""),"")&amp;IF(ДАННЫЕ!$F1464="Ж",IF(E1464&gt;=18,IF(E1464&lt;55,1,""),""),"")</f>
        <v/>
      </c>
      <c r="G1464" s="43" t="str">
        <f xml:space="preserve"> IF(ДАННЫЕ!$F1464="М",IF(E1464&gt;=60,2,""),"")&amp;IF(ДАННЫЕ!$F1464="Ж",IF(E1464&gt;=55,2,""),"")</f>
        <v/>
      </c>
      <c r="H1464" s="43" t="str">
        <f t="shared" ca="1" si="69"/>
        <v/>
      </c>
      <c r="I1464" s="43" t="str">
        <f t="shared" ca="1" si="70"/>
        <v>03</v>
      </c>
      <c r="J1464" s="28" t="str">
        <f ca="1">ДАННЫЕ!$F1464&amp;H1464&amp;I1464&amp;ДАННЫЕ!$I1464&amp;"m"&amp;IF(ДАННЫЕ!$I1464&gt;0,IF(ДАННЫЕ!$J1464&gt;0,0,1),"")&amp;"f"&amp;IF(ДАННЫЕ!$R1464&gt;0,IF(YEAR(ДАННЫЕ!$F$1)=YEAR(ДАННЫЕ!$R1464),1,0),0)&amp;"z"&amp;ДАННЫЕ!$R1464&amp;"p"&amp;ДАННЫЕ!$S1464&amp;"i"&amp;ДАННЫЕ!$T1464&amp;"h"&amp;ДАННЫЕ!$K1464&amp;"be"&amp;ДАННЫЕ!$BI1464&amp;"CD"&amp;IF(ДАННЫЕ!BF1464&gt;500,4,IF(ДАННЫЕ!BF1464&gt;350,3,IF(ДАННЫЕ!BF1464&gt;200,2,IF(ДАННЫЕ!BF1464&gt;0,1,0))))&amp;"g"&amp;B1464&amp;"d"&amp;H1464&amp;"l"&amp;ДАННЫЕ!AT1464&amp;"a"&amp;ДАННЫЕ!$V1464&amp;"v"&amp;R1464&amp;"k"&amp;ДАННЫЕ!$U1464&amp;"s"&amp;ДАННЫЕ!$Y1464&amp;"t"&amp;ДАННЫЕ!$X1464&amp;"b"&amp;IF(ДАННЫЕ!$Q1464&gt;1,1,0)&amp;"PP"&amp;ДАННЫЕ!Z1464&amp;"c"&amp;S1464&amp;"x"&amp;IF(ДАННЫЕ!$BY1464&gt;0,IF(YEAR(ДАННЫЕ!$F$1)=YEAR(ДАННЫЕ!$BY1464),1,0),0)&amp;"n"&amp;IF(ДАННЫЕ!$BZ1464&gt;0,IF(YEAR(ДАННЫЕ!$F$1)=YEAR(ДАННЫЕ!$BZ1464),1,0),0)&amp;"u"&amp;D1464&amp;"z"&amp;IF(ДАННЫЕ!$CL1464&gt;0,IF(YEAR(ДАННЫЕ!$F$1)&gt;YEAR(ДАННЫЕ!$CL1464),11,12),0)</f>
        <v>03mf0zpihbeCD0g0dlav0kstb0PPc0x0n0u0z0</v>
      </c>
      <c r="K1464" s="28" t="str">
        <f ca="1">ДАННЫЕ!$I1464&amp;"x"&amp;B1464&amp;"w"&amp;IF(T1464+ДАННЫЕ!AD1464+ДАННЫЕ!AE1464+ДАННЫЕ!AF1464+ДАННЫЕ!AG1464+ДАННЫЕ!AH1464+ДАННЫЕ!$AL1464+ДАННЫЕ!AI1464+ДАННЫЕ!AJ1464+ДАННЫЕ!AK1464+ДАННЫЕ!AP1464+ДАННЫЕ!AQ1464+ДАННЫЕ!AR1464+ДАННЫЕ!$AM1464+ДАННЫЕ!$AN1464+ДАННЫЕ!AS1464+ДАННЫЕ!AT1464&gt;0,1,0)&amp;IF(OR(T1464=2,ДАННЫЕ!AD1464=2,ДАННЫЕ!AE1464=2,ДАННЫЕ!AF1464=2,ДАННЫЕ!AG1464=2,ДАННЫЕ!AH1464=2,ДАННЫЕ!$AL1464=2,ДАННЫЕ!AI1464=2,ДАННЫЕ!AJ1464=2,ДАННЫЕ!AK1464=2,ДАННЫЕ!AP1464=2,ДАННЫЕ!AQ1464=2,ДАННЫЕ!AR1464=2,ДАННЫЕ!$AM1464=2,ДАННЫЕ!$AN1464=2,ДАННЫЕ!AS1464=2,ДАННЫЕ!AT1464=2),2,0)&amp;"t"&amp;IF(T1464&gt;0,"1"&amp;T1464,"00")&amp;"f"&amp;IF(ДАННЫЕ!$AC1464,"1"&amp;ДАННЫЕ!$AC1464,"00")&amp;"b"&amp;IF(ДАННЫЕ!$AD1464,"1"&amp;ДАННЫЕ!$AD1464,"00")&amp;"g"&amp;IF(ДАННЫЕ!$AF1464,"1"&amp;ДАННЫЕ!$AF1464,"00")&amp;"c"&amp;IF(ДАННЫЕ!$AG1464,"1"&amp;ДАННЫЕ!$AG1464,"00")&amp;"i"&amp;IF(ДАННЫЕ!$AH1464,"1"&amp;ДАННЫЕ!$AH1464,"00")&amp;"r"&amp;IF(ДАННЫЕ!$AL1464,"1"&amp;ДАННЫЕ!$AL1464,"00")&amp;"m"&amp;IF(ДАННЫЕ!$AI1464,"1"&amp;ДАННЫЕ!$AI1464,"00")&amp;"hS"&amp;IF(ДАННЫЕ!$AJ1464,"1"&amp;ДАННЫЕ!$AJ1464,"00")&amp;"hZ"&amp;IF(ДАННЫЕ!$AK1464,"1"&amp;ДАННЫЕ!$AK1464,"00")&amp;"p"&amp;IF(ДАННЫЕ!$AP1464,"1"&amp;ДАННЫЕ!$AP1464,"00")&amp;"k"&amp;IF(ДАННЫЕ!$AQ1464,"1"&amp;ДАННЫЕ!$AQ1464,"00")&amp;"z"&amp;IF(ДАННЫЕ!$AR1464,"1"&amp;ДАННЫЕ!$AR1464,"00")&amp;"j"&amp;IF(ДАННЫЕ!$AM1464,"1"&amp;ДАННЫЕ!$AM1464,"00")&amp;"n"&amp;IF(ДАННЫЕ!$AN1464,"1"&amp;ДАННЫЕ!$AN1464,"00")&amp;"E"&amp;ДАННЫЕ!BI1464&amp;"L"&amp;ДАННЫЕ!AO1464&amp;"h"&amp;IF(ДАННЫЕ!$AU1464&gt;0,1,0)&amp;"v"&amp;IF(ДАННЫЕ!$AW1464&gt;0,1,0)&amp;"a"&amp;IF(ДАННЫЕ!$AS1464,"1"&amp;ДАННЫЕ!$AS1464,"00")&amp;"s"&amp;IF(ДАННЫЕ!$AT1464,"1"&amp;ДАННЫЕ!$AT1464,"00")&amp;"u"&amp;IF(ДАННЫЕ!$CJ1464&gt;0,1,0)&amp;"y"&amp;B1464&amp;"d"&amp;H1464&amp;"e"&amp;F1464&amp;G1464</f>
        <v>x0w00t00f00b00g00c00i00r00m00hS00hZ00p00k00z00j00n00ELh0v0a00s00u0y0de</v>
      </c>
      <c r="L1464" s="28" t="str">
        <f ca="1">ДАННЫЕ!$I1464&amp;"VN"&amp;IF(ДАННЫЕ!AW1464&gt;0,11,10)&amp;"CD"&amp;IF(ДАННЫЕ!BF1464&gt;500,16,IF(ДАННЫЕ!BF1464&gt;350,15,IF(ДАННЫЕ!BF1464&gt;=200,14,IF(ДАННЫЕ!BF1464&gt;=100,13,IF(ДАННЫЕ!BF1464&gt;=50,12,IF(ДАННЫЕ!BF1464&gt;0,11,10))))))&amp;"AR"&amp;IF(ДАННЫЕ!BX1464&gt;0,1,0)&amp;"GD"&amp;B1464&amp;"VV"&amp;IF(E1464&gt;=5,IF(E1464&lt;18,1,0),0)</f>
        <v>VN10CD10AR0GD0VV0</v>
      </c>
      <c r="M1464" s="28" t="str">
        <f>ДАННЫЕ!$I1464&amp;"b"&amp;ДАННЫЕ!$BI1464&amp;"r"&amp;ДАННЫЕ!$BJ1464&amp;"CD"&amp;IF(ДАННЫЕ!BF1464&gt;0,IF(ДАННЫЕ!BF1464&lt;200,1,IF(ДАННЫЕ!BF1464&lt;350,2,3)),0)&amp;"h"&amp;IF(ДАННЫЕ!$BK1464+ДАННЫЕ!$BL1464+ДАННЫЕ!$BM1464&gt;0,1,0)&amp;"x"&amp;ДАННЫЕ!$BK1464&amp;"y"&amp;ДАННЫЕ!$BL1464&amp;"z"&amp;ДАННЫЕ!$BM1464&amp;"c"&amp;IF(ДАННЫЕ!$BK1464+ДАННЫЕ!$BL1464+ДАННЫЕ!$BM1464=3,1,0)&amp;"a"&amp;IF(ДАННЫЕ!$BQ1464+ДАННЫЕ!$BR1464&gt;0,1,0)&amp;"d"&amp;ДАННЫЕ!$BQ1464&amp;"v"&amp;ДАННЫЕ!$BR1464&amp;"p"&amp;ДАННЫЕ!$BS1464&amp;"n"&amp;ДАННЫЕ!$BU1464&amp;"t"&amp;ДАННЫЕ!$BV1464&amp;"o"&amp;ДАННЫЕ!$BT1464&amp;"l"&amp;IF(ДАННЫЕ!$BN1464&gt;0,1,0)&amp;ДАННЫЕ!$BN1464&amp;"g"&amp;ДАННЫЕ!$BO1464&amp;"s"&amp;ДАННЫЕ!$BP1464&amp;"DZ"&amp;IF(ДАННЫЕ!B1464-ДАННЫЕ!G1464 &lt; 60,IF(ДАННЫЕ!B1464-ДАННЫЕ!G1464 &gt;= 0,1,0),0)&amp;"u"&amp;IF(ДАННЫЕ!$CJ1464&gt;0,1,0)</f>
        <v>brCD0h0xyzc0a0dvpntol0gsDZ1u0</v>
      </c>
      <c r="N1464" s="28" t="str">
        <f ca="1">ДАННЫЕ!$F1464&amp;ДАННЫЕ!$I1464&amp;"g"&amp;B1464&amp;"cf"&amp;D1464&amp;"a"&amp;IF(ДАННЫЕ!$BX1464&gt;0,1,0)&amp;IF(ДАННЫЕ!$BF1464&gt;500,1,IF(ДАННЫЕ!$BF1464&gt;350,2,IF(ДАННЫЕ!$BF1464&gt;=200,3,IF(ДАННЫЕ!$BF1464&gt;=100,4,IF(ДАННЫЕ!$BF1464&gt;=50,5,IF(ДАННЫЕ!$BF1464&lt;50,6,0))))))&amp;"AR"&amp;IF(DATEDIF(ДАННЫЕ!$BX1464,ДАННЫЕ!$F$1,"y")&gt;1,1,0)&amp;"VG"&amp;IF(ДАННЫЕ!$BH1464="0",1,0)&amp;"o"&amp;IF(T1464+ДАННЫЕ!$AF1464+ДАННЫЕ!$AG1464+ДАННЫЕ!$AH1464+ДАННЫЕ!$AI1464+ДАННЫЕ!$AJ1464+ДАННЫЕ!$AP1464+ДАННЫЕ!$AQ1464+ДАННЫЕ!$AR1464+ДАННЫЕ!$AU1464+ДАННЫЕ!$AW1464+ДАННЫЕ!$AS1464+ДАННЫЕ!$AT1464&gt;0,1,0)&amp;"x"&amp;ДАННЫЕ!$AG1464&amp;"p"&amp;IF(ДАННЫЕ!$BY1464&gt;0,1,0)&amp;"v"&amp;IF(ДАННЫЕ!$BZ1464&gt;0,1,0)&amp;"n"&amp;ДАННЫЕ!$CA1464&amp;"t"&amp;ДАННЫЕ!$AY1464&amp;"k"&amp;ДАННЫЕ!$CB1464&amp;"q"&amp;ДАННЫЕ!$CC1464&amp;"w"&amp;ДАННЫЕ!$CD1464&amp;"e"&amp;ДАННЫЕ!$CE1464&amp;"m"&amp;ДАННЫЕ!$CF1464&amp;"c"&amp;ДАННЫЕ!$CG1464&amp;"z"&amp;ДАННЫЕ!$CH1464&amp;"d"&amp;IF(H1464=4,1,0)&amp;"s"&amp;IF(ДАННЫЕ!$J1464=1,0,1)&amp;"u"&amp;IF(ДАННЫЕ!$CJ1464&gt;0,1,0)</f>
        <v>g0cf0a06AR1VG0o0xp0v0ntkqwemczd0s1u0</v>
      </c>
      <c r="O1464" s="28" t="str">
        <f>ДАННЫЕ!$I1464&amp;"g"&amp;B1464&amp;A1464&amp;"f"&amp;P1464&amp;"c"&amp;IF(ДАННЫЕ!$U1464&gt;0,1,0)&amp;"s"&amp;IF(ДАННЫЕ!$Q1464&gt;0,IF(YEAR(ДАННЫЕ!$F$1)=YEAR(ДАННЫЕ!$Q1464),IF(MONTH(ДАННЫЕ!$F$1)=MONTH(ДАННЫЕ!$Q1464),111,11),1),0)&amp;"i"&amp;IF(ДАННЫЕ!$R1464+ДАННЫЕ!$S1464+ДАННЫЕ!$T1464=0,0,1)&amp;"h"&amp;IF(ДАННЫЕ!$P1464&gt;0,1,0)&amp;"p"&amp;IF(ДАННЫЕ!$CI1464&gt;0,IF(YEAR(ДАННЫЕ!$F$1)=YEAR(ДАННЫЕ!$CI1464),IF(MONTH(ДАННЫЕ!$F$1)=MONTH(ДАННЫЕ!$CI1464),111,11),1),0)&amp;"d"&amp;IF(ДАННЫЕ!$CJ1464&gt;0,IF(YEAR(ДАННЫЕ!$F$1)=YEAR(ДАННЫЕ!$CJ1464),IF(MONTH(ДАННЫЕ!$F$1)=MONTH(ДАННЫЕ!$CJ1464),111,11),1),0)&amp;"o"&amp;IF(ДАННЫЕ!$CK1464&gt;0,IF(MONTH(ДАННЫЕ!$F$1)=MONTH(ДАННЫЕ!$CK1464),111,11),0)&amp;"v"&amp;IF(ДАННЫЕ!$BE1464&gt;0,IF(MONTH(ДАННЫЕ!$F$1)=MONTH(ДАННЫЕ!$BE1464),111,11),0)</f>
        <v>g00f0c0s0i0h0p0d0o0v0</v>
      </c>
      <c r="P1464" s="15">
        <f t="shared" si="71"/>
        <v>0</v>
      </c>
      <c r="Q1464" s="15">
        <f>IF(ДАННЫЕ!$F$1&gt;ДАННЫЕ!$N1464,IF(YEAR(ДАННЫЕ!$F$1)=YEAR(ДАННЫЕ!M1464),1,0),0)</f>
        <v>0</v>
      </c>
      <c r="R1464" s="15">
        <f>IF(ДАННЫЕ!$F$1&gt;ДАННЫЕ!$N1464,IF(YEAR(ДАННЫЕ!$F$1)=YEAR(ДАННЫЕ!N1464),1,0),0)</f>
        <v>0</v>
      </c>
      <c r="S1464" s="15">
        <f>IF(ДАННЫЕ!$AA1464="2А",1,IF(ДАННЫЕ!$AA1464="2Б",2,IF(ДАННЫЕ!$AA1464="2В",3,IF(ДАННЫЕ!$AA1464=3,4,IF(ДАННЫЕ!$AA1464="4А",5,IF(ДАННЫЕ!$AA1464="4Б",6,IF(ДАННЫЕ!$AA1464="4В",7,IF(ДАННЫЕ!$AA1464=5,8,0))))))))</f>
        <v>0</v>
      </c>
      <c r="T1464" s="15">
        <f>IF(OR(ДАННЫЕ!$AC1464=2,ДАННЫЕ!$AD1464=2,ДАННЫЕ!$AE1464=2),2,IF(OR(ДАННЫЕ!$AC1464=1,ДАННЫЕ!$AD1464=1,ДАННЫЕ!$AE1464=1),1,0))</f>
        <v>0</v>
      </c>
    </row>
    <row r="1465" spans="1:20" x14ac:dyDescent="0.2">
      <c r="A1465" s="78">
        <f>IF(B1465&gt;0,IF(MONTH(ДАННЫЕ!$F$1)=MONTH(ДАННЫЕ!$B1465),1,0),0)</f>
        <v>0</v>
      </c>
      <c r="B1465" s="14">
        <f>IF(ДАННЫЕ!$B1465&gt;0,IF(YEAR(ДАННЫЕ!$F$1)=YEAR(ДАННЫЕ!$B1465),1,0),0)</f>
        <v>0</v>
      </c>
      <c r="C1465" s="14">
        <f>IF(ДАННЫЕ!$CM1465&gt;0,IF(YEAR(ДАННЫЕ!$F$1)=YEAR(ДАННЫЕ!$CM1465),1,0),0)</f>
        <v>0</v>
      </c>
      <c r="D1465" s="14">
        <f>IF(ДАННЫЕ!$CJ1465&gt;0,IF(ДАННЫЕ!$CL1465&gt;ДАННЫЕ!$F$1,1,IF(ДАННЫЕ!$CL1465&gt;0,0,1)),0)</f>
        <v>0</v>
      </c>
      <c r="E1465" s="43" t="str">
        <f ca="1">IF(ДАННЫЕ!$F$1&gt;0,IF(ДАННЫЕ!$G1465&gt;0,DATEDIF(ДАННЫЕ!$G1465,ДАННЫЕ!$F$1,"y"),""),IF(ДАННЫЕ!$G1465&gt;0,DATEDIF(ДАННЫЕ!$G1465,TODAY(),"y"),""))</f>
        <v/>
      </c>
      <c r="F1465" s="43" t="str">
        <f xml:space="preserve"> IF(ДАННЫЕ!$F1465="М",IF(E1465&gt;=18,IF(E1465&lt;60,1,""),""),"")&amp;IF(ДАННЫЕ!$F1465="Ж",IF(E1465&gt;=18,IF(E1465&lt;55,1,""),""),"")</f>
        <v/>
      </c>
      <c r="G1465" s="43" t="str">
        <f xml:space="preserve"> IF(ДАННЫЕ!$F1465="М",IF(E1465&gt;=60,2,""),"")&amp;IF(ДАННЫЕ!$F1465="Ж",IF(E1465&gt;=55,2,""),"")</f>
        <v/>
      </c>
      <c r="H1465" s="43" t="str">
        <f t="shared" ca="1" si="69"/>
        <v/>
      </c>
      <c r="I1465" s="43" t="str">
        <f t="shared" ca="1" si="70"/>
        <v>03</v>
      </c>
      <c r="J1465" s="28" t="str">
        <f ca="1">ДАННЫЕ!$F1465&amp;H1465&amp;I1465&amp;ДАННЫЕ!$I1465&amp;"m"&amp;IF(ДАННЫЕ!$I1465&gt;0,IF(ДАННЫЕ!$J1465&gt;0,0,1),"")&amp;"f"&amp;IF(ДАННЫЕ!$R1465&gt;0,IF(YEAR(ДАННЫЕ!$F$1)=YEAR(ДАННЫЕ!$R1465),1,0),0)&amp;"z"&amp;ДАННЫЕ!$R1465&amp;"p"&amp;ДАННЫЕ!$S1465&amp;"i"&amp;ДАННЫЕ!$T1465&amp;"h"&amp;ДАННЫЕ!$K1465&amp;"be"&amp;ДАННЫЕ!$BI1465&amp;"CD"&amp;IF(ДАННЫЕ!BF1465&gt;500,4,IF(ДАННЫЕ!BF1465&gt;350,3,IF(ДАННЫЕ!BF1465&gt;200,2,IF(ДАННЫЕ!BF1465&gt;0,1,0))))&amp;"g"&amp;B1465&amp;"d"&amp;H1465&amp;"l"&amp;ДАННЫЕ!AT1465&amp;"a"&amp;ДАННЫЕ!$V1465&amp;"v"&amp;R1465&amp;"k"&amp;ДАННЫЕ!$U1465&amp;"s"&amp;ДАННЫЕ!$Y1465&amp;"t"&amp;ДАННЫЕ!$X1465&amp;"b"&amp;IF(ДАННЫЕ!$Q1465&gt;1,1,0)&amp;"PP"&amp;ДАННЫЕ!Z1465&amp;"c"&amp;S1465&amp;"x"&amp;IF(ДАННЫЕ!$BY1465&gt;0,IF(YEAR(ДАННЫЕ!$F$1)=YEAR(ДАННЫЕ!$BY1465),1,0),0)&amp;"n"&amp;IF(ДАННЫЕ!$BZ1465&gt;0,IF(YEAR(ДАННЫЕ!$F$1)=YEAR(ДАННЫЕ!$BZ1465),1,0),0)&amp;"u"&amp;D1465&amp;"z"&amp;IF(ДАННЫЕ!$CL1465&gt;0,IF(YEAR(ДАННЫЕ!$F$1)&gt;YEAR(ДАННЫЕ!$CL1465),11,12),0)</f>
        <v>03mf0zpihbeCD0g0dlav0kstb0PPc0x0n0u0z0</v>
      </c>
      <c r="K1465" s="28" t="str">
        <f ca="1">ДАННЫЕ!$I1465&amp;"x"&amp;B1465&amp;"w"&amp;IF(T1465+ДАННЫЕ!AD1465+ДАННЫЕ!AE1465+ДАННЫЕ!AF1465+ДАННЫЕ!AG1465+ДАННЫЕ!AH1465+ДАННЫЕ!$AL1465+ДАННЫЕ!AI1465+ДАННЫЕ!AJ1465+ДАННЫЕ!AK1465+ДАННЫЕ!AP1465+ДАННЫЕ!AQ1465+ДАННЫЕ!AR1465+ДАННЫЕ!$AM1465+ДАННЫЕ!$AN1465+ДАННЫЕ!AS1465+ДАННЫЕ!AT1465&gt;0,1,0)&amp;IF(OR(T1465=2,ДАННЫЕ!AD1465=2,ДАННЫЕ!AE1465=2,ДАННЫЕ!AF1465=2,ДАННЫЕ!AG1465=2,ДАННЫЕ!AH1465=2,ДАННЫЕ!$AL1465=2,ДАННЫЕ!AI1465=2,ДАННЫЕ!AJ1465=2,ДАННЫЕ!AK1465=2,ДАННЫЕ!AP1465=2,ДАННЫЕ!AQ1465=2,ДАННЫЕ!AR1465=2,ДАННЫЕ!$AM1465=2,ДАННЫЕ!$AN1465=2,ДАННЫЕ!AS1465=2,ДАННЫЕ!AT1465=2),2,0)&amp;"t"&amp;IF(T1465&gt;0,"1"&amp;T1465,"00")&amp;"f"&amp;IF(ДАННЫЕ!$AC1465,"1"&amp;ДАННЫЕ!$AC1465,"00")&amp;"b"&amp;IF(ДАННЫЕ!$AD1465,"1"&amp;ДАННЫЕ!$AD1465,"00")&amp;"g"&amp;IF(ДАННЫЕ!$AF1465,"1"&amp;ДАННЫЕ!$AF1465,"00")&amp;"c"&amp;IF(ДАННЫЕ!$AG1465,"1"&amp;ДАННЫЕ!$AG1465,"00")&amp;"i"&amp;IF(ДАННЫЕ!$AH1465,"1"&amp;ДАННЫЕ!$AH1465,"00")&amp;"r"&amp;IF(ДАННЫЕ!$AL1465,"1"&amp;ДАННЫЕ!$AL1465,"00")&amp;"m"&amp;IF(ДАННЫЕ!$AI1465,"1"&amp;ДАННЫЕ!$AI1465,"00")&amp;"hS"&amp;IF(ДАННЫЕ!$AJ1465,"1"&amp;ДАННЫЕ!$AJ1465,"00")&amp;"hZ"&amp;IF(ДАННЫЕ!$AK1465,"1"&amp;ДАННЫЕ!$AK1465,"00")&amp;"p"&amp;IF(ДАННЫЕ!$AP1465,"1"&amp;ДАННЫЕ!$AP1465,"00")&amp;"k"&amp;IF(ДАННЫЕ!$AQ1465,"1"&amp;ДАННЫЕ!$AQ1465,"00")&amp;"z"&amp;IF(ДАННЫЕ!$AR1465,"1"&amp;ДАННЫЕ!$AR1465,"00")&amp;"j"&amp;IF(ДАННЫЕ!$AM1465,"1"&amp;ДАННЫЕ!$AM1465,"00")&amp;"n"&amp;IF(ДАННЫЕ!$AN1465,"1"&amp;ДАННЫЕ!$AN1465,"00")&amp;"E"&amp;ДАННЫЕ!BI1465&amp;"L"&amp;ДАННЫЕ!AO1465&amp;"h"&amp;IF(ДАННЫЕ!$AU1465&gt;0,1,0)&amp;"v"&amp;IF(ДАННЫЕ!$AW1465&gt;0,1,0)&amp;"a"&amp;IF(ДАННЫЕ!$AS1465,"1"&amp;ДАННЫЕ!$AS1465,"00")&amp;"s"&amp;IF(ДАННЫЕ!$AT1465,"1"&amp;ДАННЫЕ!$AT1465,"00")&amp;"u"&amp;IF(ДАННЫЕ!$CJ1465&gt;0,1,0)&amp;"y"&amp;B1465&amp;"d"&amp;H1465&amp;"e"&amp;F1465&amp;G1465</f>
        <v>x0w00t00f00b00g00c00i00r00m00hS00hZ00p00k00z00j00n00ELh0v0a00s00u0y0de</v>
      </c>
      <c r="L1465" s="28" t="str">
        <f ca="1">ДАННЫЕ!$I1465&amp;"VN"&amp;IF(ДАННЫЕ!AW1465&gt;0,11,10)&amp;"CD"&amp;IF(ДАННЫЕ!BF1465&gt;500,16,IF(ДАННЫЕ!BF1465&gt;350,15,IF(ДАННЫЕ!BF1465&gt;=200,14,IF(ДАННЫЕ!BF1465&gt;=100,13,IF(ДАННЫЕ!BF1465&gt;=50,12,IF(ДАННЫЕ!BF1465&gt;0,11,10))))))&amp;"AR"&amp;IF(ДАННЫЕ!BX1465&gt;0,1,0)&amp;"GD"&amp;B1465&amp;"VV"&amp;IF(E1465&gt;=5,IF(E1465&lt;18,1,0),0)</f>
        <v>VN10CD10AR0GD0VV0</v>
      </c>
      <c r="M1465" s="28" t="str">
        <f>ДАННЫЕ!$I1465&amp;"b"&amp;ДАННЫЕ!$BI1465&amp;"r"&amp;ДАННЫЕ!$BJ1465&amp;"CD"&amp;IF(ДАННЫЕ!BF1465&gt;0,IF(ДАННЫЕ!BF1465&lt;200,1,IF(ДАННЫЕ!BF1465&lt;350,2,3)),0)&amp;"h"&amp;IF(ДАННЫЕ!$BK1465+ДАННЫЕ!$BL1465+ДАННЫЕ!$BM1465&gt;0,1,0)&amp;"x"&amp;ДАННЫЕ!$BK1465&amp;"y"&amp;ДАННЫЕ!$BL1465&amp;"z"&amp;ДАННЫЕ!$BM1465&amp;"c"&amp;IF(ДАННЫЕ!$BK1465+ДАННЫЕ!$BL1465+ДАННЫЕ!$BM1465=3,1,0)&amp;"a"&amp;IF(ДАННЫЕ!$BQ1465+ДАННЫЕ!$BR1465&gt;0,1,0)&amp;"d"&amp;ДАННЫЕ!$BQ1465&amp;"v"&amp;ДАННЫЕ!$BR1465&amp;"p"&amp;ДАННЫЕ!$BS1465&amp;"n"&amp;ДАННЫЕ!$BU1465&amp;"t"&amp;ДАННЫЕ!$BV1465&amp;"o"&amp;ДАННЫЕ!$BT1465&amp;"l"&amp;IF(ДАННЫЕ!$BN1465&gt;0,1,0)&amp;ДАННЫЕ!$BN1465&amp;"g"&amp;ДАННЫЕ!$BO1465&amp;"s"&amp;ДАННЫЕ!$BP1465&amp;"DZ"&amp;IF(ДАННЫЕ!B1465-ДАННЫЕ!G1465 &lt; 60,IF(ДАННЫЕ!B1465-ДАННЫЕ!G1465 &gt;= 0,1,0),0)&amp;"u"&amp;IF(ДАННЫЕ!$CJ1465&gt;0,1,0)</f>
        <v>brCD0h0xyzc0a0dvpntol0gsDZ1u0</v>
      </c>
      <c r="N1465" s="28" t="str">
        <f ca="1">ДАННЫЕ!$F1465&amp;ДАННЫЕ!$I1465&amp;"g"&amp;B1465&amp;"cf"&amp;D1465&amp;"a"&amp;IF(ДАННЫЕ!$BX1465&gt;0,1,0)&amp;IF(ДАННЫЕ!$BF1465&gt;500,1,IF(ДАННЫЕ!$BF1465&gt;350,2,IF(ДАННЫЕ!$BF1465&gt;=200,3,IF(ДАННЫЕ!$BF1465&gt;=100,4,IF(ДАННЫЕ!$BF1465&gt;=50,5,IF(ДАННЫЕ!$BF1465&lt;50,6,0))))))&amp;"AR"&amp;IF(DATEDIF(ДАННЫЕ!$BX1465,ДАННЫЕ!$F$1,"y")&gt;1,1,0)&amp;"VG"&amp;IF(ДАННЫЕ!$BH1465="0",1,0)&amp;"o"&amp;IF(T1465+ДАННЫЕ!$AF1465+ДАННЫЕ!$AG1465+ДАННЫЕ!$AH1465+ДАННЫЕ!$AI1465+ДАННЫЕ!$AJ1465+ДАННЫЕ!$AP1465+ДАННЫЕ!$AQ1465+ДАННЫЕ!$AR1465+ДАННЫЕ!$AU1465+ДАННЫЕ!$AW1465+ДАННЫЕ!$AS1465+ДАННЫЕ!$AT1465&gt;0,1,0)&amp;"x"&amp;ДАННЫЕ!$AG1465&amp;"p"&amp;IF(ДАННЫЕ!$BY1465&gt;0,1,0)&amp;"v"&amp;IF(ДАННЫЕ!$BZ1465&gt;0,1,0)&amp;"n"&amp;ДАННЫЕ!$CA1465&amp;"t"&amp;ДАННЫЕ!$AY1465&amp;"k"&amp;ДАННЫЕ!$CB1465&amp;"q"&amp;ДАННЫЕ!$CC1465&amp;"w"&amp;ДАННЫЕ!$CD1465&amp;"e"&amp;ДАННЫЕ!$CE1465&amp;"m"&amp;ДАННЫЕ!$CF1465&amp;"c"&amp;ДАННЫЕ!$CG1465&amp;"z"&amp;ДАННЫЕ!$CH1465&amp;"d"&amp;IF(H1465=4,1,0)&amp;"s"&amp;IF(ДАННЫЕ!$J1465=1,0,1)&amp;"u"&amp;IF(ДАННЫЕ!$CJ1465&gt;0,1,0)</f>
        <v>g0cf0a06AR1VG0o0xp0v0ntkqwemczd0s1u0</v>
      </c>
      <c r="O1465" s="28" t="str">
        <f>ДАННЫЕ!$I1465&amp;"g"&amp;B1465&amp;A1465&amp;"f"&amp;P1465&amp;"c"&amp;IF(ДАННЫЕ!$U1465&gt;0,1,0)&amp;"s"&amp;IF(ДАННЫЕ!$Q1465&gt;0,IF(YEAR(ДАННЫЕ!$F$1)=YEAR(ДАННЫЕ!$Q1465),IF(MONTH(ДАННЫЕ!$F$1)=MONTH(ДАННЫЕ!$Q1465),111,11),1),0)&amp;"i"&amp;IF(ДАННЫЕ!$R1465+ДАННЫЕ!$S1465+ДАННЫЕ!$T1465=0,0,1)&amp;"h"&amp;IF(ДАННЫЕ!$P1465&gt;0,1,0)&amp;"p"&amp;IF(ДАННЫЕ!$CI1465&gt;0,IF(YEAR(ДАННЫЕ!$F$1)=YEAR(ДАННЫЕ!$CI1465),IF(MONTH(ДАННЫЕ!$F$1)=MONTH(ДАННЫЕ!$CI1465),111,11),1),0)&amp;"d"&amp;IF(ДАННЫЕ!$CJ1465&gt;0,IF(YEAR(ДАННЫЕ!$F$1)=YEAR(ДАННЫЕ!$CJ1465),IF(MONTH(ДАННЫЕ!$F$1)=MONTH(ДАННЫЕ!$CJ1465),111,11),1),0)&amp;"o"&amp;IF(ДАННЫЕ!$CK1465&gt;0,IF(MONTH(ДАННЫЕ!$F$1)=MONTH(ДАННЫЕ!$CK1465),111,11),0)&amp;"v"&amp;IF(ДАННЫЕ!$BE1465&gt;0,IF(MONTH(ДАННЫЕ!$F$1)=MONTH(ДАННЫЕ!$BE1465),111,11),0)</f>
        <v>g00f0c0s0i0h0p0d0o0v0</v>
      </c>
      <c r="P1465" s="15">
        <f t="shared" si="71"/>
        <v>0</v>
      </c>
      <c r="Q1465" s="15">
        <f>IF(ДАННЫЕ!$F$1&gt;ДАННЫЕ!$N1465,IF(YEAR(ДАННЫЕ!$F$1)=YEAR(ДАННЫЕ!M1465),1,0),0)</f>
        <v>0</v>
      </c>
      <c r="R1465" s="15">
        <f>IF(ДАННЫЕ!$F$1&gt;ДАННЫЕ!$N1465,IF(YEAR(ДАННЫЕ!$F$1)=YEAR(ДАННЫЕ!N1465),1,0),0)</f>
        <v>0</v>
      </c>
      <c r="S1465" s="15">
        <f>IF(ДАННЫЕ!$AA1465="2А",1,IF(ДАННЫЕ!$AA1465="2Б",2,IF(ДАННЫЕ!$AA1465="2В",3,IF(ДАННЫЕ!$AA1465=3,4,IF(ДАННЫЕ!$AA1465="4А",5,IF(ДАННЫЕ!$AA1465="4Б",6,IF(ДАННЫЕ!$AA1465="4В",7,IF(ДАННЫЕ!$AA1465=5,8,0))))))))</f>
        <v>0</v>
      </c>
      <c r="T1465" s="15">
        <f>IF(OR(ДАННЫЕ!$AC1465=2,ДАННЫЕ!$AD1465=2,ДАННЫЕ!$AE1465=2),2,IF(OR(ДАННЫЕ!$AC1465=1,ДАННЫЕ!$AD1465=1,ДАННЫЕ!$AE1465=1),1,0))</f>
        <v>0</v>
      </c>
    </row>
    <row r="1466" spans="1:20" x14ac:dyDescent="0.2">
      <c r="A1466" s="78">
        <f>IF(B1466&gt;0,IF(MONTH(ДАННЫЕ!$F$1)=MONTH(ДАННЫЕ!$B1466),1,0),0)</f>
        <v>0</v>
      </c>
      <c r="B1466" s="14">
        <f>IF(ДАННЫЕ!$B1466&gt;0,IF(YEAR(ДАННЫЕ!$F$1)=YEAR(ДАННЫЕ!$B1466),1,0),0)</f>
        <v>0</v>
      </c>
      <c r="C1466" s="14">
        <f>IF(ДАННЫЕ!$CM1466&gt;0,IF(YEAR(ДАННЫЕ!$F$1)=YEAR(ДАННЫЕ!$CM1466),1,0),0)</f>
        <v>0</v>
      </c>
      <c r="D1466" s="14">
        <f>IF(ДАННЫЕ!$CJ1466&gt;0,IF(ДАННЫЕ!$CL1466&gt;ДАННЫЕ!$F$1,1,IF(ДАННЫЕ!$CL1466&gt;0,0,1)),0)</f>
        <v>0</v>
      </c>
      <c r="E1466" s="43" t="str">
        <f ca="1">IF(ДАННЫЕ!$F$1&gt;0,IF(ДАННЫЕ!$G1466&gt;0,DATEDIF(ДАННЫЕ!$G1466,ДАННЫЕ!$F$1,"y"),""),IF(ДАННЫЕ!$G1466&gt;0,DATEDIF(ДАННЫЕ!$G1466,TODAY(),"y"),""))</f>
        <v/>
      </c>
      <c r="F1466" s="43" t="str">
        <f xml:space="preserve"> IF(ДАННЫЕ!$F1466="М",IF(E1466&gt;=18,IF(E1466&lt;60,1,""),""),"")&amp;IF(ДАННЫЕ!$F1466="Ж",IF(E1466&gt;=18,IF(E1466&lt;55,1,""),""),"")</f>
        <v/>
      </c>
      <c r="G1466" s="43" t="str">
        <f xml:space="preserve"> IF(ДАННЫЕ!$F1466="М",IF(E1466&gt;=60,2,""),"")&amp;IF(ДАННЫЕ!$F1466="Ж",IF(E1466&gt;=55,2,""),"")</f>
        <v/>
      </c>
      <c r="H1466" s="43" t="str">
        <f t="shared" ca="1" si="69"/>
        <v/>
      </c>
      <c r="I1466" s="43" t="str">
        <f t="shared" ca="1" si="70"/>
        <v>03</v>
      </c>
      <c r="J1466" s="28" t="str">
        <f ca="1">ДАННЫЕ!$F1466&amp;H1466&amp;I1466&amp;ДАННЫЕ!$I1466&amp;"m"&amp;IF(ДАННЫЕ!$I1466&gt;0,IF(ДАННЫЕ!$J1466&gt;0,0,1),"")&amp;"f"&amp;IF(ДАННЫЕ!$R1466&gt;0,IF(YEAR(ДАННЫЕ!$F$1)=YEAR(ДАННЫЕ!$R1466),1,0),0)&amp;"z"&amp;ДАННЫЕ!$R1466&amp;"p"&amp;ДАННЫЕ!$S1466&amp;"i"&amp;ДАННЫЕ!$T1466&amp;"h"&amp;ДАННЫЕ!$K1466&amp;"be"&amp;ДАННЫЕ!$BI1466&amp;"CD"&amp;IF(ДАННЫЕ!BF1466&gt;500,4,IF(ДАННЫЕ!BF1466&gt;350,3,IF(ДАННЫЕ!BF1466&gt;200,2,IF(ДАННЫЕ!BF1466&gt;0,1,0))))&amp;"g"&amp;B1466&amp;"d"&amp;H1466&amp;"l"&amp;ДАННЫЕ!AT1466&amp;"a"&amp;ДАННЫЕ!$V1466&amp;"v"&amp;R1466&amp;"k"&amp;ДАННЫЕ!$U1466&amp;"s"&amp;ДАННЫЕ!$Y1466&amp;"t"&amp;ДАННЫЕ!$X1466&amp;"b"&amp;IF(ДАННЫЕ!$Q1466&gt;1,1,0)&amp;"PP"&amp;ДАННЫЕ!Z1466&amp;"c"&amp;S1466&amp;"x"&amp;IF(ДАННЫЕ!$BY1466&gt;0,IF(YEAR(ДАННЫЕ!$F$1)=YEAR(ДАННЫЕ!$BY1466),1,0),0)&amp;"n"&amp;IF(ДАННЫЕ!$BZ1466&gt;0,IF(YEAR(ДАННЫЕ!$F$1)=YEAR(ДАННЫЕ!$BZ1466),1,0),0)&amp;"u"&amp;D1466&amp;"z"&amp;IF(ДАННЫЕ!$CL1466&gt;0,IF(YEAR(ДАННЫЕ!$F$1)&gt;YEAR(ДАННЫЕ!$CL1466),11,12),0)</f>
        <v>03mf0zpihbeCD0g0dlav0kstb0PPc0x0n0u0z0</v>
      </c>
      <c r="K1466" s="28" t="str">
        <f ca="1">ДАННЫЕ!$I1466&amp;"x"&amp;B1466&amp;"w"&amp;IF(T1466+ДАННЫЕ!AD1466+ДАННЫЕ!AE1466+ДАННЫЕ!AF1466+ДАННЫЕ!AG1466+ДАННЫЕ!AH1466+ДАННЫЕ!$AL1466+ДАННЫЕ!AI1466+ДАННЫЕ!AJ1466+ДАННЫЕ!AK1466+ДАННЫЕ!AP1466+ДАННЫЕ!AQ1466+ДАННЫЕ!AR1466+ДАННЫЕ!$AM1466+ДАННЫЕ!$AN1466+ДАННЫЕ!AS1466+ДАННЫЕ!AT1466&gt;0,1,0)&amp;IF(OR(T1466=2,ДАННЫЕ!AD1466=2,ДАННЫЕ!AE1466=2,ДАННЫЕ!AF1466=2,ДАННЫЕ!AG1466=2,ДАННЫЕ!AH1466=2,ДАННЫЕ!$AL1466=2,ДАННЫЕ!AI1466=2,ДАННЫЕ!AJ1466=2,ДАННЫЕ!AK1466=2,ДАННЫЕ!AP1466=2,ДАННЫЕ!AQ1466=2,ДАННЫЕ!AR1466=2,ДАННЫЕ!$AM1466=2,ДАННЫЕ!$AN1466=2,ДАННЫЕ!AS1466=2,ДАННЫЕ!AT1466=2),2,0)&amp;"t"&amp;IF(T1466&gt;0,"1"&amp;T1466,"00")&amp;"f"&amp;IF(ДАННЫЕ!$AC1466,"1"&amp;ДАННЫЕ!$AC1466,"00")&amp;"b"&amp;IF(ДАННЫЕ!$AD1466,"1"&amp;ДАННЫЕ!$AD1466,"00")&amp;"g"&amp;IF(ДАННЫЕ!$AF1466,"1"&amp;ДАННЫЕ!$AF1466,"00")&amp;"c"&amp;IF(ДАННЫЕ!$AG1466,"1"&amp;ДАННЫЕ!$AG1466,"00")&amp;"i"&amp;IF(ДАННЫЕ!$AH1466,"1"&amp;ДАННЫЕ!$AH1466,"00")&amp;"r"&amp;IF(ДАННЫЕ!$AL1466,"1"&amp;ДАННЫЕ!$AL1466,"00")&amp;"m"&amp;IF(ДАННЫЕ!$AI1466,"1"&amp;ДАННЫЕ!$AI1466,"00")&amp;"hS"&amp;IF(ДАННЫЕ!$AJ1466,"1"&amp;ДАННЫЕ!$AJ1466,"00")&amp;"hZ"&amp;IF(ДАННЫЕ!$AK1466,"1"&amp;ДАННЫЕ!$AK1466,"00")&amp;"p"&amp;IF(ДАННЫЕ!$AP1466,"1"&amp;ДАННЫЕ!$AP1466,"00")&amp;"k"&amp;IF(ДАННЫЕ!$AQ1466,"1"&amp;ДАННЫЕ!$AQ1466,"00")&amp;"z"&amp;IF(ДАННЫЕ!$AR1466,"1"&amp;ДАННЫЕ!$AR1466,"00")&amp;"j"&amp;IF(ДАННЫЕ!$AM1466,"1"&amp;ДАННЫЕ!$AM1466,"00")&amp;"n"&amp;IF(ДАННЫЕ!$AN1466,"1"&amp;ДАННЫЕ!$AN1466,"00")&amp;"E"&amp;ДАННЫЕ!BI1466&amp;"L"&amp;ДАННЫЕ!AO1466&amp;"h"&amp;IF(ДАННЫЕ!$AU1466&gt;0,1,0)&amp;"v"&amp;IF(ДАННЫЕ!$AW1466&gt;0,1,0)&amp;"a"&amp;IF(ДАННЫЕ!$AS1466,"1"&amp;ДАННЫЕ!$AS1466,"00")&amp;"s"&amp;IF(ДАННЫЕ!$AT1466,"1"&amp;ДАННЫЕ!$AT1466,"00")&amp;"u"&amp;IF(ДАННЫЕ!$CJ1466&gt;0,1,0)&amp;"y"&amp;B1466&amp;"d"&amp;H1466&amp;"e"&amp;F1466&amp;G1466</f>
        <v>x0w00t00f00b00g00c00i00r00m00hS00hZ00p00k00z00j00n00ELh0v0a00s00u0y0de</v>
      </c>
      <c r="L1466" s="28" t="str">
        <f ca="1">ДАННЫЕ!$I1466&amp;"VN"&amp;IF(ДАННЫЕ!AW1466&gt;0,11,10)&amp;"CD"&amp;IF(ДАННЫЕ!BF1466&gt;500,16,IF(ДАННЫЕ!BF1466&gt;350,15,IF(ДАННЫЕ!BF1466&gt;=200,14,IF(ДАННЫЕ!BF1466&gt;=100,13,IF(ДАННЫЕ!BF1466&gt;=50,12,IF(ДАННЫЕ!BF1466&gt;0,11,10))))))&amp;"AR"&amp;IF(ДАННЫЕ!BX1466&gt;0,1,0)&amp;"GD"&amp;B1466&amp;"VV"&amp;IF(E1466&gt;=5,IF(E1466&lt;18,1,0),0)</f>
        <v>VN10CD10AR0GD0VV0</v>
      </c>
      <c r="M1466" s="28" t="str">
        <f>ДАННЫЕ!$I1466&amp;"b"&amp;ДАННЫЕ!$BI1466&amp;"r"&amp;ДАННЫЕ!$BJ1466&amp;"CD"&amp;IF(ДАННЫЕ!BF1466&gt;0,IF(ДАННЫЕ!BF1466&lt;200,1,IF(ДАННЫЕ!BF1466&lt;350,2,3)),0)&amp;"h"&amp;IF(ДАННЫЕ!$BK1466+ДАННЫЕ!$BL1466+ДАННЫЕ!$BM1466&gt;0,1,0)&amp;"x"&amp;ДАННЫЕ!$BK1466&amp;"y"&amp;ДАННЫЕ!$BL1466&amp;"z"&amp;ДАННЫЕ!$BM1466&amp;"c"&amp;IF(ДАННЫЕ!$BK1466+ДАННЫЕ!$BL1466+ДАННЫЕ!$BM1466=3,1,0)&amp;"a"&amp;IF(ДАННЫЕ!$BQ1466+ДАННЫЕ!$BR1466&gt;0,1,0)&amp;"d"&amp;ДАННЫЕ!$BQ1466&amp;"v"&amp;ДАННЫЕ!$BR1466&amp;"p"&amp;ДАННЫЕ!$BS1466&amp;"n"&amp;ДАННЫЕ!$BU1466&amp;"t"&amp;ДАННЫЕ!$BV1466&amp;"o"&amp;ДАННЫЕ!$BT1466&amp;"l"&amp;IF(ДАННЫЕ!$BN1466&gt;0,1,0)&amp;ДАННЫЕ!$BN1466&amp;"g"&amp;ДАННЫЕ!$BO1466&amp;"s"&amp;ДАННЫЕ!$BP1466&amp;"DZ"&amp;IF(ДАННЫЕ!B1466-ДАННЫЕ!G1466 &lt; 60,IF(ДАННЫЕ!B1466-ДАННЫЕ!G1466 &gt;= 0,1,0),0)&amp;"u"&amp;IF(ДАННЫЕ!$CJ1466&gt;0,1,0)</f>
        <v>brCD0h0xyzc0a0dvpntol0gsDZ1u0</v>
      </c>
      <c r="N1466" s="28" t="str">
        <f ca="1">ДАННЫЕ!$F1466&amp;ДАННЫЕ!$I1466&amp;"g"&amp;B1466&amp;"cf"&amp;D1466&amp;"a"&amp;IF(ДАННЫЕ!$BX1466&gt;0,1,0)&amp;IF(ДАННЫЕ!$BF1466&gt;500,1,IF(ДАННЫЕ!$BF1466&gt;350,2,IF(ДАННЫЕ!$BF1466&gt;=200,3,IF(ДАННЫЕ!$BF1466&gt;=100,4,IF(ДАННЫЕ!$BF1466&gt;=50,5,IF(ДАННЫЕ!$BF1466&lt;50,6,0))))))&amp;"AR"&amp;IF(DATEDIF(ДАННЫЕ!$BX1466,ДАННЫЕ!$F$1,"y")&gt;1,1,0)&amp;"VG"&amp;IF(ДАННЫЕ!$BH1466="0",1,0)&amp;"o"&amp;IF(T1466+ДАННЫЕ!$AF1466+ДАННЫЕ!$AG1466+ДАННЫЕ!$AH1466+ДАННЫЕ!$AI1466+ДАННЫЕ!$AJ1466+ДАННЫЕ!$AP1466+ДАННЫЕ!$AQ1466+ДАННЫЕ!$AR1466+ДАННЫЕ!$AU1466+ДАННЫЕ!$AW1466+ДАННЫЕ!$AS1466+ДАННЫЕ!$AT1466&gt;0,1,0)&amp;"x"&amp;ДАННЫЕ!$AG1466&amp;"p"&amp;IF(ДАННЫЕ!$BY1466&gt;0,1,0)&amp;"v"&amp;IF(ДАННЫЕ!$BZ1466&gt;0,1,0)&amp;"n"&amp;ДАННЫЕ!$CA1466&amp;"t"&amp;ДАННЫЕ!$AY1466&amp;"k"&amp;ДАННЫЕ!$CB1466&amp;"q"&amp;ДАННЫЕ!$CC1466&amp;"w"&amp;ДАННЫЕ!$CD1466&amp;"e"&amp;ДАННЫЕ!$CE1466&amp;"m"&amp;ДАННЫЕ!$CF1466&amp;"c"&amp;ДАННЫЕ!$CG1466&amp;"z"&amp;ДАННЫЕ!$CH1466&amp;"d"&amp;IF(H1466=4,1,0)&amp;"s"&amp;IF(ДАННЫЕ!$J1466=1,0,1)&amp;"u"&amp;IF(ДАННЫЕ!$CJ1466&gt;0,1,0)</f>
        <v>g0cf0a06AR1VG0o0xp0v0ntkqwemczd0s1u0</v>
      </c>
      <c r="O1466" s="28" t="str">
        <f>ДАННЫЕ!$I1466&amp;"g"&amp;B1466&amp;A1466&amp;"f"&amp;P1466&amp;"c"&amp;IF(ДАННЫЕ!$U1466&gt;0,1,0)&amp;"s"&amp;IF(ДАННЫЕ!$Q1466&gt;0,IF(YEAR(ДАННЫЕ!$F$1)=YEAR(ДАННЫЕ!$Q1466),IF(MONTH(ДАННЫЕ!$F$1)=MONTH(ДАННЫЕ!$Q1466),111,11),1),0)&amp;"i"&amp;IF(ДАННЫЕ!$R1466+ДАННЫЕ!$S1466+ДАННЫЕ!$T1466=0,0,1)&amp;"h"&amp;IF(ДАННЫЕ!$P1466&gt;0,1,0)&amp;"p"&amp;IF(ДАННЫЕ!$CI1466&gt;0,IF(YEAR(ДАННЫЕ!$F$1)=YEAR(ДАННЫЕ!$CI1466),IF(MONTH(ДАННЫЕ!$F$1)=MONTH(ДАННЫЕ!$CI1466),111,11),1),0)&amp;"d"&amp;IF(ДАННЫЕ!$CJ1466&gt;0,IF(YEAR(ДАННЫЕ!$F$1)=YEAR(ДАННЫЕ!$CJ1466),IF(MONTH(ДАННЫЕ!$F$1)=MONTH(ДАННЫЕ!$CJ1466),111,11),1),0)&amp;"o"&amp;IF(ДАННЫЕ!$CK1466&gt;0,IF(MONTH(ДАННЫЕ!$F$1)=MONTH(ДАННЫЕ!$CK1466),111,11),0)&amp;"v"&amp;IF(ДАННЫЕ!$BE1466&gt;0,IF(MONTH(ДАННЫЕ!$F$1)=MONTH(ДАННЫЕ!$BE1466),111,11),0)</f>
        <v>g00f0c0s0i0h0p0d0o0v0</v>
      </c>
      <c r="P1466" s="15">
        <f t="shared" si="71"/>
        <v>0</v>
      </c>
      <c r="Q1466" s="15">
        <f>IF(ДАННЫЕ!$F$1&gt;ДАННЫЕ!$N1466,IF(YEAR(ДАННЫЕ!$F$1)=YEAR(ДАННЫЕ!M1466),1,0),0)</f>
        <v>0</v>
      </c>
      <c r="R1466" s="15">
        <f>IF(ДАННЫЕ!$F$1&gt;ДАННЫЕ!$N1466,IF(YEAR(ДАННЫЕ!$F$1)=YEAR(ДАННЫЕ!N1466),1,0),0)</f>
        <v>0</v>
      </c>
      <c r="S1466" s="15">
        <f>IF(ДАННЫЕ!$AA1466="2А",1,IF(ДАННЫЕ!$AA1466="2Б",2,IF(ДАННЫЕ!$AA1466="2В",3,IF(ДАННЫЕ!$AA1466=3,4,IF(ДАННЫЕ!$AA1466="4А",5,IF(ДАННЫЕ!$AA1466="4Б",6,IF(ДАННЫЕ!$AA1466="4В",7,IF(ДАННЫЕ!$AA1466=5,8,0))))))))</f>
        <v>0</v>
      </c>
      <c r="T1466" s="15">
        <f>IF(OR(ДАННЫЕ!$AC1466=2,ДАННЫЕ!$AD1466=2,ДАННЫЕ!$AE1466=2),2,IF(OR(ДАННЫЕ!$AC1466=1,ДАННЫЕ!$AD1466=1,ДАННЫЕ!$AE1466=1),1,0))</f>
        <v>0</v>
      </c>
    </row>
    <row r="1467" spans="1:20" x14ac:dyDescent="0.2">
      <c r="A1467" s="78">
        <f>IF(B1467&gt;0,IF(MONTH(ДАННЫЕ!$F$1)=MONTH(ДАННЫЕ!$B1467),1,0),0)</f>
        <v>0</v>
      </c>
      <c r="B1467" s="14">
        <f>IF(ДАННЫЕ!$B1467&gt;0,IF(YEAR(ДАННЫЕ!$F$1)=YEAR(ДАННЫЕ!$B1467),1,0),0)</f>
        <v>0</v>
      </c>
      <c r="C1467" s="14">
        <f>IF(ДАННЫЕ!$CM1467&gt;0,IF(YEAR(ДАННЫЕ!$F$1)=YEAR(ДАННЫЕ!$CM1467),1,0),0)</f>
        <v>0</v>
      </c>
      <c r="D1467" s="14">
        <f>IF(ДАННЫЕ!$CJ1467&gt;0,IF(ДАННЫЕ!$CL1467&gt;ДАННЫЕ!$F$1,1,IF(ДАННЫЕ!$CL1467&gt;0,0,1)),0)</f>
        <v>0</v>
      </c>
      <c r="E1467" s="43" t="str">
        <f ca="1">IF(ДАННЫЕ!$F$1&gt;0,IF(ДАННЫЕ!$G1467&gt;0,DATEDIF(ДАННЫЕ!$G1467,ДАННЫЕ!$F$1,"y"),""),IF(ДАННЫЕ!$G1467&gt;0,DATEDIF(ДАННЫЕ!$G1467,TODAY(),"y"),""))</f>
        <v/>
      </c>
      <c r="F1467" s="43" t="str">
        <f xml:space="preserve"> IF(ДАННЫЕ!$F1467="М",IF(E1467&gt;=18,IF(E1467&lt;60,1,""),""),"")&amp;IF(ДАННЫЕ!$F1467="Ж",IF(E1467&gt;=18,IF(E1467&lt;55,1,""),""),"")</f>
        <v/>
      </c>
      <c r="G1467" s="43" t="str">
        <f xml:space="preserve"> IF(ДАННЫЕ!$F1467="М",IF(E1467&gt;=60,2,""),"")&amp;IF(ДАННЫЕ!$F1467="Ж",IF(E1467&gt;=55,2,""),"")</f>
        <v/>
      </c>
      <c r="H1467" s="43" t="str">
        <f t="shared" ca="1" si="69"/>
        <v/>
      </c>
      <c r="I1467" s="43" t="str">
        <f t="shared" ca="1" si="70"/>
        <v>03</v>
      </c>
      <c r="J1467" s="28" t="str">
        <f ca="1">ДАННЫЕ!$F1467&amp;H1467&amp;I1467&amp;ДАННЫЕ!$I1467&amp;"m"&amp;IF(ДАННЫЕ!$I1467&gt;0,IF(ДАННЫЕ!$J1467&gt;0,0,1),"")&amp;"f"&amp;IF(ДАННЫЕ!$R1467&gt;0,IF(YEAR(ДАННЫЕ!$F$1)=YEAR(ДАННЫЕ!$R1467),1,0),0)&amp;"z"&amp;ДАННЫЕ!$R1467&amp;"p"&amp;ДАННЫЕ!$S1467&amp;"i"&amp;ДАННЫЕ!$T1467&amp;"h"&amp;ДАННЫЕ!$K1467&amp;"be"&amp;ДАННЫЕ!$BI1467&amp;"CD"&amp;IF(ДАННЫЕ!BF1467&gt;500,4,IF(ДАННЫЕ!BF1467&gt;350,3,IF(ДАННЫЕ!BF1467&gt;200,2,IF(ДАННЫЕ!BF1467&gt;0,1,0))))&amp;"g"&amp;B1467&amp;"d"&amp;H1467&amp;"l"&amp;ДАННЫЕ!AT1467&amp;"a"&amp;ДАННЫЕ!$V1467&amp;"v"&amp;R1467&amp;"k"&amp;ДАННЫЕ!$U1467&amp;"s"&amp;ДАННЫЕ!$Y1467&amp;"t"&amp;ДАННЫЕ!$X1467&amp;"b"&amp;IF(ДАННЫЕ!$Q1467&gt;1,1,0)&amp;"PP"&amp;ДАННЫЕ!Z1467&amp;"c"&amp;S1467&amp;"x"&amp;IF(ДАННЫЕ!$BY1467&gt;0,IF(YEAR(ДАННЫЕ!$F$1)=YEAR(ДАННЫЕ!$BY1467),1,0),0)&amp;"n"&amp;IF(ДАННЫЕ!$BZ1467&gt;0,IF(YEAR(ДАННЫЕ!$F$1)=YEAR(ДАННЫЕ!$BZ1467),1,0),0)&amp;"u"&amp;D1467&amp;"z"&amp;IF(ДАННЫЕ!$CL1467&gt;0,IF(YEAR(ДАННЫЕ!$F$1)&gt;YEAR(ДАННЫЕ!$CL1467),11,12),0)</f>
        <v>03mf0zpihbeCD0g0dlav0kstb0PPc0x0n0u0z0</v>
      </c>
      <c r="K1467" s="28" t="str">
        <f ca="1">ДАННЫЕ!$I1467&amp;"x"&amp;B1467&amp;"w"&amp;IF(T1467+ДАННЫЕ!AD1467+ДАННЫЕ!AE1467+ДАННЫЕ!AF1467+ДАННЫЕ!AG1467+ДАННЫЕ!AH1467+ДАННЫЕ!$AL1467+ДАННЫЕ!AI1467+ДАННЫЕ!AJ1467+ДАННЫЕ!AK1467+ДАННЫЕ!AP1467+ДАННЫЕ!AQ1467+ДАННЫЕ!AR1467+ДАННЫЕ!$AM1467+ДАННЫЕ!$AN1467+ДАННЫЕ!AS1467+ДАННЫЕ!AT1467&gt;0,1,0)&amp;IF(OR(T1467=2,ДАННЫЕ!AD1467=2,ДАННЫЕ!AE1467=2,ДАННЫЕ!AF1467=2,ДАННЫЕ!AG1467=2,ДАННЫЕ!AH1467=2,ДАННЫЕ!$AL1467=2,ДАННЫЕ!AI1467=2,ДАННЫЕ!AJ1467=2,ДАННЫЕ!AK1467=2,ДАННЫЕ!AP1467=2,ДАННЫЕ!AQ1467=2,ДАННЫЕ!AR1467=2,ДАННЫЕ!$AM1467=2,ДАННЫЕ!$AN1467=2,ДАННЫЕ!AS1467=2,ДАННЫЕ!AT1467=2),2,0)&amp;"t"&amp;IF(T1467&gt;0,"1"&amp;T1467,"00")&amp;"f"&amp;IF(ДАННЫЕ!$AC1467,"1"&amp;ДАННЫЕ!$AC1467,"00")&amp;"b"&amp;IF(ДАННЫЕ!$AD1467,"1"&amp;ДАННЫЕ!$AD1467,"00")&amp;"g"&amp;IF(ДАННЫЕ!$AF1467,"1"&amp;ДАННЫЕ!$AF1467,"00")&amp;"c"&amp;IF(ДАННЫЕ!$AG1467,"1"&amp;ДАННЫЕ!$AG1467,"00")&amp;"i"&amp;IF(ДАННЫЕ!$AH1467,"1"&amp;ДАННЫЕ!$AH1467,"00")&amp;"r"&amp;IF(ДАННЫЕ!$AL1467,"1"&amp;ДАННЫЕ!$AL1467,"00")&amp;"m"&amp;IF(ДАННЫЕ!$AI1467,"1"&amp;ДАННЫЕ!$AI1467,"00")&amp;"hS"&amp;IF(ДАННЫЕ!$AJ1467,"1"&amp;ДАННЫЕ!$AJ1467,"00")&amp;"hZ"&amp;IF(ДАННЫЕ!$AK1467,"1"&amp;ДАННЫЕ!$AK1467,"00")&amp;"p"&amp;IF(ДАННЫЕ!$AP1467,"1"&amp;ДАННЫЕ!$AP1467,"00")&amp;"k"&amp;IF(ДАННЫЕ!$AQ1467,"1"&amp;ДАННЫЕ!$AQ1467,"00")&amp;"z"&amp;IF(ДАННЫЕ!$AR1467,"1"&amp;ДАННЫЕ!$AR1467,"00")&amp;"j"&amp;IF(ДАННЫЕ!$AM1467,"1"&amp;ДАННЫЕ!$AM1467,"00")&amp;"n"&amp;IF(ДАННЫЕ!$AN1467,"1"&amp;ДАННЫЕ!$AN1467,"00")&amp;"E"&amp;ДАННЫЕ!BI1467&amp;"L"&amp;ДАННЫЕ!AO1467&amp;"h"&amp;IF(ДАННЫЕ!$AU1467&gt;0,1,0)&amp;"v"&amp;IF(ДАННЫЕ!$AW1467&gt;0,1,0)&amp;"a"&amp;IF(ДАННЫЕ!$AS1467,"1"&amp;ДАННЫЕ!$AS1467,"00")&amp;"s"&amp;IF(ДАННЫЕ!$AT1467,"1"&amp;ДАННЫЕ!$AT1467,"00")&amp;"u"&amp;IF(ДАННЫЕ!$CJ1467&gt;0,1,0)&amp;"y"&amp;B1467&amp;"d"&amp;H1467&amp;"e"&amp;F1467&amp;G1467</f>
        <v>x0w00t00f00b00g00c00i00r00m00hS00hZ00p00k00z00j00n00ELh0v0a00s00u0y0de</v>
      </c>
      <c r="L1467" s="28" t="str">
        <f ca="1">ДАННЫЕ!$I1467&amp;"VN"&amp;IF(ДАННЫЕ!AW1467&gt;0,11,10)&amp;"CD"&amp;IF(ДАННЫЕ!BF1467&gt;500,16,IF(ДАННЫЕ!BF1467&gt;350,15,IF(ДАННЫЕ!BF1467&gt;=200,14,IF(ДАННЫЕ!BF1467&gt;=100,13,IF(ДАННЫЕ!BF1467&gt;=50,12,IF(ДАННЫЕ!BF1467&gt;0,11,10))))))&amp;"AR"&amp;IF(ДАННЫЕ!BX1467&gt;0,1,0)&amp;"GD"&amp;B1467&amp;"VV"&amp;IF(E1467&gt;=5,IF(E1467&lt;18,1,0),0)</f>
        <v>VN10CD10AR0GD0VV0</v>
      </c>
      <c r="M1467" s="28" t="str">
        <f>ДАННЫЕ!$I1467&amp;"b"&amp;ДАННЫЕ!$BI1467&amp;"r"&amp;ДАННЫЕ!$BJ1467&amp;"CD"&amp;IF(ДАННЫЕ!BF1467&gt;0,IF(ДАННЫЕ!BF1467&lt;200,1,IF(ДАННЫЕ!BF1467&lt;350,2,3)),0)&amp;"h"&amp;IF(ДАННЫЕ!$BK1467+ДАННЫЕ!$BL1467+ДАННЫЕ!$BM1467&gt;0,1,0)&amp;"x"&amp;ДАННЫЕ!$BK1467&amp;"y"&amp;ДАННЫЕ!$BL1467&amp;"z"&amp;ДАННЫЕ!$BM1467&amp;"c"&amp;IF(ДАННЫЕ!$BK1467+ДАННЫЕ!$BL1467+ДАННЫЕ!$BM1467=3,1,0)&amp;"a"&amp;IF(ДАННЫЕ!$BQ1467+ДАННЫЕ!$BR1467&gt;0,1,0)&amp;"d"&amp;ДАННЫЕ!$BQ1467&amp;"v"&amp;ДАННЫЕ!$BR1467&amp;"p"&amp;ДАННЫЕ!$BS1467&amp;"n"&amp;ДАННЫЕ!$BU1467&amp;"t"&amp;ДАННЫЕ!$BV1467&amp;"o"&amp;ДАННЫЕ!$BT1467&amp;"l"&amp;IF(ДАННЫЕ!$BN1467&gt;0,1,0)&amp;ДАННЫЕ!$BN1467&amp;"g"&amp;ДАННЫЕ!$BO1467&amp;"s"&amp;ДАННЫЕ!$BP1467&amp;"DZ"&amp;IF(ДАННЫЕ!B1467-ДАННЫЕ!G1467 &lt; 60,IF(ДАННЫЕ!B1467-ДАННЫЕ!G1467 &gt;= 0,1,0),0)&amp;"u"&amp;IF(ДАННЫЕ!$CJ1467&gt;0,1,0)</f>
        <v>brCD0h0xyzc0a0dvpntol0gsDZ1u0</v>
      </c>
      <c r="N1467" s="28" t="str">
        <f ca="1">ДАННЫЕ!$F1467&amp;ДАННЫЕ!$I1467&amp;"g"&amp;B1467&amp;"cf"&amp;D1467&amp;"a"&amp;IF(ДАННЫЕ!$BX1467&gt;0,1,0)&amp;IF(ДАННЫЕ!$BF1467&gt;500,1,IF(ДАННЫЕ!$BF1467&gt;350,2,IF(ДАННЫЕ!$BF1467&gt;=200,3,IF(ДАННЫЕ!$BF1467&gt;=100,4,IF(ДАННЫЕ!$BF1467&gt;=50,5,IF(ДАННЫЕ!$BF1467&lt;50,6,0))))))&amp;"AR"&amp;IF(DATEDIF(ДАННЫЕ!$BX1467,ДАННЫЕ!$F$1,"y")&gt;1,1,0)&amp;"VG"&amp;IF(ДАННЫЕ!$BH1467="0",1,0)&amp;"o"&amp;IF(T1467+ДАННЫЕ!$AF1467+ДАННЫЕ!$AG1467+ДАННЫЕ!$AH1467+ДАННЫЕ!$AI1467+ДАННЫЕ!$AJ1467+ДАННЫЕ!$AP1467+ДАННЫЕ!$AQ1467+ДАННЫЕ!$AR1467+ДАННЫЕ!$AU1467+ДАННЫЕ!$AW1467+ДАННЫЕ!$AS1467+ДАННЫЕ!$AT1467&gt;0,1,0)&amp;"x"&amp;ДАННЫЕ!$AG1467&amp;"p"&amp;IF(ДАННЫЕ!$BY1467&gt;0,1,0)&amp;"v"&amp;IF(ДАННЫЕ!$BZ1467&gt;0,1,0)&amp;"n"&amp;ДАННЫЕ!$CA1467&amp;"t"&amp;ДАННЫЕ!$AY1467&amp;"k"&amp;ДАННЫЕ!$CB1467&amp;"q"&amp;ДАННЫЕ!$CC1467&amp;"w"&amp;ДАННЫЕ!$CD1467&amp;"e"&amp;ДАННЫЕ!$CE1467&amp;"m"&amp;ДАННЫЕ!$CF1467&amp;"c"&amp;ДАННЫЕ!$CG1467&amp;"z"&amp;ДАННЫЕ!$CH1467&amp;"d"&amp;IF(H1467=4,1,0)&amp;"s"&amp;IF(ДАННЫЕ!$J1467=1,0,1)&amp;"u"&amp;IF(ДАННЫЕ!$CJ1467&gt;0,1,0)</f>
        <v>g0cf0a06AR1VG0o0xp0v0ntkqwemczd0s1u0</v>
      </c>
      <c r="O1467" s="28" t="str">
        <f>ДАННЫЕ!$I1467&amp;"g"&amp;B1467&amp;A1467&amp;"f"&amp;P1467&amp;"c"&amp;IF(ДАННЫЕ!$U1467&gt;0,1,0)&amp;"s"&amp;IF(ДАННЫЕ!$Q1467&gt;0,IF(YEAR(ДАННЫЕ!$F$1)=YEAR(ДАННЫЕ!$Q1467),IF(MONTH(ДАННЫЕ!$F$1)=MONTH(ДАННЫЕ!$Q1467),111,11),1),0)&amp;"i"&amp;IF(ДАННЫЕ!$R1467+ДАННЫЕ!$S1467+ДАННЫЕ!$T1467=0,0,1)&amp;"h"&amp;IF(ДАННЫЕ!$P1467&gt;0,1,0)&amp;"p"&amp;IF(ДАННЫЕ!$CI1467&gt;0,IF(YEAR(ДАННЫЕ!$F$1)=YEAR(ДАННЫЕ!$CI1467),IF(MONTH(ДАННЫЕ!$F$1)=MONTH(ДАННЫЕ!$CI1467),111,11),1),0)&amp;"d"&amp;IF(ДАННЫЕ!$CJ1467&gt;0,IF(YEAR(ДАННЫЕ!$F$1)=YEAR(ДАННЫЕ!$CJ1467),IF(MONTH(ДАННЫЕ!$F$1)=MONTH(ДАННЫЕ!$CJ1467),111,11),1),0)&amp;"o"&amp;IF(ДАННЫЕ!$CK1467&gt;0,IF(MONTH(ДАННЫЕ!$F$1)=MONTH(ДАННЫЕ!$CK1467),111,11),0)&amp;"v"&amp;IF(ДАННЫЕ!$BE1467&gt;0,IF(MONTH(ДАННЫЕ!$F$1)=MONTH(ДАННЫЕ!$BE1467),111,11),0)</f>
        <v>g00f0c0s0i0h0p0d0o0v0</v>
      </c>
      <c r="P1467" s="15">
        <f t="shared" si="71"/>
        <v>0</v>
      </c>
      <c r="Q1467" s="15">
        <f>IF(ДАННЫЕ!$F$1&gt;ДАННЫЕ!$N1467,IF(YEAR(ДАННЫЕ!$F$1)=YEAR(ДАННЫЕ!M1467),1,0),0)</f>
        <v>0</v>
      </c>
      <c r="R1467" s="15">
        <f>IF(ДАННЫЕ!$F$1&gt;ДАННЫЕ!$N1467,IF(YEAR(ДАННЫЕ!$F$1)=YEAR(ДАННЫЕ!N1467),1,0),0)</f>
        <v>0</v>
      </c>
      <c r="S1467" s="15">
        <f>IF(ДАННЫЕ!$AA1467="2А",1,IF(ДАННЫЕ!$AA1467="2Б",2,IF(ДАННЫЕ!$AA1467="2В",3,IF(ДАННЫЕ!$AA1467=3,4,IF(ДАННЫЕ!$AA1467="4А",5,IF(ДАННЫЕ!$AA1467="4Б",6,IF(ДАННЫЕ!$AA1467="4В",7,IF(ДАННЫЕ!$AA1467=5,8,0))))))))</f>
        <v>0</v>
      </c>
      <c r="T1467" s="15">
        <f>IF(OR(ДАННЫЕ!$AC1467=2,ДАННЫЕ!$AD1467=2,ДАННЫЕ!$AE1467=2),2,IF(OR(ДАННЫЕ!$AC1467=1,ДАННЫЕ!$AD1467=1,ДАННЫЕ!$AE1467=1),1,0))</f>
        <v>0</v>
      </c>
    </row>
    <row r="1468" spans="1:20" x14ac:dyDescent="0.2">
      <c r="A1468" s="78">
        <f>IF(B1468&gt;0,IF(MONTH(ДАННЫЕ!$F$1)=MONTH(ДАННЫЕ!$B1468),1,0),0)</f>
        <v>0</v>
      </c>
      <c r="B1468" s="14">
        <f>IF(ДАННЫЕ!$B1468&gt;0,IF(YEAR(ДАННЫЕ!$F$1)=YEAR(ДАННЫЕ!$B1468),1,0),0)</f>
        <v>0</v>
      </c>
      <c r="C1468" s="14">
        <f>IF(ДАННЫЕ!$CM1468&gt;0,IF(YEAR(ДАННЫЕ!$F$1)=YEAR(ДАННЫЕ!$CM1468),1,0),0)</f>
        <v>0</v>
      </c>
      <c r="D1468" s="14">
        <f>IF(ДАННЫЕ!$CJ1468&gt;0,IF(ДАННЫЕ!$CL1468&gt;ДАННЫЕ!$F$1,1,IF(ДАННЫЕ!$CL1468&gt;0,0,1)),0)</f>
        <v>0</v>
      </c>
      <c r="E1468" s="43" t="str">
        <f ca="1">IF(ДАННЫЕ!$F$1&gt;0,IF(ДАННЫЕ!$G1468&gt;0,DATEDIF(ДАННЫЕ!$G1468,ДАННЫЕ!$F$1,"y"),""),IF(ДАННЫЕ!$G1468&gt;0,DATEDIF(ДАННЫЕ!$G1468,TODAY(),"y"),""))</f>
        <v/>
      </c>
      <c r="F1468" s="43" t="str">
        <f xml:space="preserve"> IF(ДАННЫЕ!$F1468="М",IF(E1468&gt;=18,IF(E1468&lt;60,1,""),""),"")&amp;IF(ДАННЫЕ!$F1468="Ж",IF(E1468&gt;=18,IF(E1468&lt;55,1,""),""),"")</f>
        <v/>
      </c>
      <c r="G1468" s="43" t="str">
        <f xml:space="preserve"> IF(ДАННЫЕ!$F1468="М",IF(E1468&gt;=60,2,""),"")&amp;IF(ДАННЫЕ!$F1468="Ж",IF(E1468&gt;=55,2,""),"")</f>
        <v/>
      </c>
      <c r="H1468" s="43" t="str">
        <f t="shared" ca="1" si="69"/>
        <v/>
      </c>
      <c r="I1468" s="43" t="str">
        <f t="shared" ca="1" si="70"/>
        <v>03</v>
      </c>
      <c r="J1468" s="28" t="str">
        <f ca="1">ДАННЫЕ!$F1468&amp;H1468&amp;I1468&amp;ДАННЫЕ!$I1468&amp;"m"&amp;IF(ДАННЫЕ!$I1468&gt;0,IF(ДАННЫЕ!$J1468&gt;0,0,1),"")&amp;"f"&amp;IF(ДАННЫЕ!$R1468&gt;0,IF(YEAR(ДАННЫЕ!$F$1)=YEAR(ДАННЫЕ!$R1468),1,0),0)&amp;"z"&amp;ДАННЫЕ!$R1468&amp;"p"&amp;ДАННЫЕ!$S1468&amp;"i"&amp;ДАННЫЕ!$T1468&amp;"h"&amp;ДАННЫЕ!$K1468&amp;"be"&amp;ДАННЫЕ!$BI1468&amp;"CD"&amp;IF(ДАННЫЕ!BF1468&gt;500,4,IF(ДАННЫЕ!BF1468&gt;350,3,IF(ДАННЫЕ!BF1468&gt;200,2,IF(ДАННЫЕ!BF1468&gt;0,1,0))))&amp;"g"&amp;B1468&amp;"d"&amp;H1468&amp;"l"&amp;ДАННЫЕ!AT1468&amp;"a"&amp;ДАННЫЕ!$V1468&amp;"v"&amp;R1468&amp;"k"&amp;ДАННЫЕ!$U1468&amp;"s"&amp;ДАННЫЕ!$Y1468&amp;"t"&amp;ДАННЫЕ!$X1468&amp;"b"&amp;IF(ДАННЫЕ!$Q1468&gt;1,1,0)&amp;"PP"&amp;ДАННЫЕ!Z1468&amp;"c"&amp;S1468&amp;"x"&amp;IF(ДАННЫЕ!$BY1468&gt;0,IF(YEAR(ДАННЫЕ!$F$1)=YEAR(ДАННЫЕ!$BY1468),1,0),0)&amp;"n"&amp;IF(ДАННЫЕ!$BZ1468&gt;0,IF(YEAR(ДАННЫЕ!$F$1)=YEAR(ДАННЫЕ!$BZ1468),1,0),0)&amp;"u"&amp;D1468&amp;"z"&amp;IF(ДАННЫЕ!$CL1468&gt;0,IF(YEAR(ДАННЫЕ!$F$1)&gt;YEAR(ДАННЫЕ!$CL1468),11,12),0)</f>
        <v>03mf0zpihbeCD0g0dlav0kstb0PPc0x0n0u0z0</v>
      </c>
      <c r="K1468" s="28" t="str">
        <f ca="1">ДАННЫЕ!$I1468&amp;"x"&amp;B1468&amp;"w"&amp;IF(T1468+ДАННЫЕ!AD1468+ДАННЫЕ!AE1468+ДАННЫЕ!AF1468+ДАННЫЕ!AG1468+ДАННЫЕ!AH1468+ДАННЫЕ!$AL1468+ДАННЫЕ!AI1468+ДАННЫЕ!AJ1468+ДАННЫЕ!AK1468+ДАННЫЕ!AP1468+ДАННЫЕ!AQ1468+ДАННЫЕ!AR1468+ДАННЫЕ!$AM1468+ДАННЫЕ!$AN1468+ДАННЫЕ!AS1468+ДАННЫЕ!AT1468&gt;0,1,0)&amp;IF(OR(T1468=2,ДАННЫЕ!AD1468=2,ДАННЫЕ!AE1468=2,ДАННЫЕ!AF1468=2,ДАННЫЕ!AG1468=2,ДАННЫЕ!AH1468=2,ДАННЫЕ!$AL1468=2,ДАННЫЕ!AI1468=2,ДАННЫЕ!AJ1468=2,ДАННЫЕ!AK1468=2,ДАННЫЕ!AP1468=2,ДАННЫЕ!AQ1468=2,ДАННЫЕ!AR1468=2,ДАННЫЕ!$AM1468=2,ДАННЫЕ!$AN1468=2,ДАННЫЕ!AS1468=2,ДАННЫЕ!AT1468=2),2,0)&amp;"t"&amp;IF(T1468&gt;0,"1"&amp;T1468,"00")&amp;"f"&amp;IF(ДАННЫЕ!$AC1468,"1"&amp;ДАННЫЕ!$AC1468,"00")&amp;"b"&amp;IF(ДАННЫЕ!$AD1468,"1"&amp;ДАННЫЕ!$AD1468,"00")&amp;"g"&amp;IF(ДАННЫЕ!$AF1468,"1"&amp;ДАННЫЕ!$AF1468,"00")&amp;"c"&amp;IF(ДАННЫЕ!$AG1468,"1"&amp;ДАННЫЕ!$AG1468,"00")&amp;"i"&amp;IF(ДАННЫЕ!$AH1468,"1"&amp;ДАННЫЕ!$AH1468,"00")&amp;"r"&amp;IF(ДАННЫЕ!$AL1468,"1"&amp;ДАННЫЕ!$AL1468,"00")&amp;"m"&amp;IF(ДАННЫЕ!$AI1468,"1"&amp;ДАННЫЕ!$AI1468,"00")&amp;"hS"&amp;IF(ДАННЫЕ!$AJ1468,"1"&amp;ДАННЫЕ!$AJ1468,"00")&amp;"hZ"&amp;IF(ДАННЫЕ!$AK1468,"1"&amp;ДАННЫЕ!$AK1468,"00")&amp;"p"&amp;IF(ДАННЫЕ!$AP1468,"1"&amp;ДАННЫЕ!$AP1468,"00")&amp;"k"&amp;IF(ДАННЫЕ!$AQ1468,"1"&amp;ДАННЫЕ!$AQ1468,"00")&amp;"z"&amp;IF(ДАННЫЕ!$AR1468,"1"&amp;ДАННЫЕ!$AR1468,"00")&amp;"j"&amp;IF(ДАННЫЕ!$AM1468,"1"&amp;ДАННЫЕ!$AM1468,"00")&amp;"n"&amp;IF(ДАННЫЕ!$AN1468,"1"&amp;ДАННЫЕ!$AN1468,"00")&amp;"E"&amp;ДАННЫЕ!BI1468&amp;"L"&amp;ДАННЫЕ!AO1468&amp;"h"&amp;IF(ДАННЫЕ!$AU1468&gt;0,1,0)&amp;"v"&amp;IF(ДАННЫЕ!$AW1468&gt;0,1,0)&amp;"a"&amp;IF(ДАННЫЕ!$AS1468,"1"&amp;ДАННЫЕ!$AS1468,"00")&amp;"s"&amp;IF(ДАННЫЕ!$AT1468,"1"&amp;ДАННЫЕ!$AT1468,"00")&amp;"u"&amp;IF(ДАННЫЕ!$CJ1468&gt;0,1,0)&amp;"y"&amp;B1468&amp;"d"&amp;H1468&amp;"e"&amp;F1468&amp;G1468</f>
        <v>x0w00t00f00b00g00c00i00r00m00hS00hZ00p00k00z00j00n00ELh0v0a00s00u0y0de</v>
      </c>
      <c r="L1468" s="28" t="str">
        <f ca="1">ДАННЫЕ!$I1468&amp;"VN"&amp;IF(ДАННЫЕ!AW1468&gt;0,11,10)&amp;"CD"&amp;IF(ДАННЫЕ!BF1468&gt;500,16,IF(ДАННЫЕ!BF1468&gt;350,15,IF(ДАННЫЕ!BF1468&gt;=200,14,IF(ДАННЫЕ!BF1468&gt;=100,13,IF(ДАННЫЕ!BF1468&gt;=50,12,IF(ДАННЫЕ!BF1468&gt;0,11,10))))))&amp;"AR"&amp;IF(ДАННЫЕ!BX1468&gt;0,1,0)&amp;"GD"&amp;B1468&amp;"VV"&amp;IF(E1468&gt;=5,IF(E1468&lt;18,1,0),0)</f>
        <v>VN10CD10AR0GD0VV0</v>
      </c>
      <c r="M1468" s="28" t="str">
        <f>ДАННЫЕ!$I1468&amp;"b"&amp;ДАННЫЕ!$BI1468&amp;"r"&amp;ДАННЫЕ!$BJ1468&amp;"CD"&amp;IF(ДАННЫЕ!BF1468&gt;0,IF(ДАННЫЕ!BF1468&lt;200,1,IF(ДАННЫЕ!BF1468&lt;350,2,3)),0)&amp;"h"&amp;IF(ДАННЫЕ!$BK1468+ДАННЫЕ!$BL1468+ДАННЫЕ!$BM1468&gt;0,1,0)&amp;"x"&amp;ДАННЫЕ!$BK1468&amp;"y"&amp;ДАННЫЕ!$BL1468&amp;"z"&amp;ДАННЫЕ!$BM1468&amp;"c"&amp;IF(ДАННЫЕ!$BK1468+ДАННЫЕ!$BL1468+ДАННЫЕ!$BM1468=3,1,0)&amp;"a"&amp;IF(ДАННЫЕ!$BQ1468+ДАННЫЕ!$BR1468&gt;0,1,0)&amp;"d"&amp;ДАННЫЕ!$BQ1468&amp;"v"&amp;ДАННЫЕ!$BR1468&amp;"p"&amp;ДАННЫЕ!$BS1468&amp;"n"&amp;ДАННЫЕ!$BU1468&amp;"t"&amp;ДАННЫЕ!$BV1468&amp;"o"&amp;ДАННЫЕ!$BT1468&amp;"l"&amp;IF(ДАННЫЕ!$BN1468&gt;0,1,0)&amp;ДАННЫЕ!$BN1468&amp;"g"&amp;ДАННЫЕ!$BO1468&amp;"s"&amp;ДАННЫЕ!$BP1468&amp;"DZ"&amp;IF(ДАННЫЕ!B1468-ДАННЫЕ!G1468 &lt; 60,IF(ДАННЫЕ!B1468-ДАННЫЕ!G1468 &gt;= 0,1,0),0)&amp;"u"&amp;IF(ДАННЫЕ!$CJ1468&gt;0,1,0)</f>
        <v>brCD0h0xyzc0a0dvpntol0gsDZ1u0</v>
      </c>
      <c r="N1468" s="28" t="str">
        <f ca="1">ДАННЫЕ!$F1468&amp;ДАННЫЕ!$I1468&amp;"g"&amp;B1468&amp;"cf"&amp;D1468&amp;"a"&amp;IF(ДАННЫЕ!$BX1468&gt;0,1,0)&amp;IF(ДАННЫЕ!$BF1468&gt;500,1,IF(ДАННЫЕ!$BF1468&gt;350,2,IF(ДАННЫЕ!$BF1468&gt;=200,3,IF(ДАННЫЕ!$BF1468&gt;=100,4,IF(ДАННЫЕ!$BF1468&gt;=50,5,IF(ДАННЫЕ!$BF1468&lt;50,6,0))))))&amp;"AR"&amp;IF(DATEDIF(ДАННЫЕ!$BX1468,ДАННЫЕ!$F$1,"y")&gt;1,1,0)&amp;"VG"&amp;IF(ДАННЫЕ!$BH1468="0",1,0)&amp;"o"&amp;IF(T1468+ДАННЫЕ!$AF1468+ДАННЫЕ!$AG1468+ДАННЫЕ!$AH1468+ДАННЫЕ!$AI1468+ДАННЫЕ!$AJ1468+ДАННЫЕ!$AP1468+ДАННЫЕ!$AQ1468+ДАННЫЕ!$AR1468+ДАННЫЕ!$AU1468+ДАННЫЕ!$AW1468+ДАННЫЕ!$AS1468+ДАННЫЕ!$AT1468&gt;0,1,0)&amp;"x"&amp;ДАННЫЕ!$AG1468&amp;"p"&amp;IF(ДАННЫЕ!$BY1468&gt;0,1,0)&amp;"v"&amp;IF(ДАННЫЕ!$BZ1468&gt;0,1,0)&amp;"n"&amp;ДАННЫЕ!$CA1468&amp;"t"&amp;ДАННЫЕ!$AY1468&amp;"k"&amp;ДАННЫЕ!$CB1468&amp;"q"&amp;ДАННЫЕ!$CC1468&amp;"w"&amp;ДАННЫЕ!$CD1468&amp;"e"&amp;ДАННЫЕ!$CE1468&amp;"m"&amp;ДАННЫЕ!$CF1468&amp;"c"&amp;ДАННЫЕ!$CG1468&amp;"z"&amp;ДАННЫЕ!$CH1468&amp;"d"&amp;IF(H1468=4,1,0)&amp;"s"&amp;IF(ДАННЫЕ!$J1468=1,0,1)&amp;"u"&amp;IF(ДАННЫЕ!$CJ1468&gt;0,1,0)</f>
        <v>g0cf0a06AR1VG0o0xp0v0ntkqwemczd0s1u0</v>
      </c>
      <c r="O1468" s="28" t="str">
        <f>ДАННЫЕ!$I1468&amp;"g"&amp;B1468&amp;A1468&amp;"f"&amp;P1468&amp;"c"&amp;IF(ДАННЫЕ!$U1468&gt;0,1,0)&amp;"s"&amp;IF(ДАННЫЕ!$Q1468&gt;0,IF(YEAR(ДАННЫЕ!$F$1)=YEAR(ДАННЫЕ!$Q1468),IF(MONTH(ДАННЫЕ!$F$1)=MONTH(ДАННЫЕ!$Q1468),111,11),1),0)&amp;"i"&amp;IF(ДАННЫЕ!$R1468+ДАННЫЕ!$S1468+ДАННЫЕ!$T1468=0,0,1)&amp;"h"&amp;IF(ДАННЫЕ!$P1468&gt;0,1,0)&amp;"p"&amp;IF(ДАННЫЕ!$CI1468&gt;0,IF(YEAR(ДАННЫЕ!$F$1)=YEAR(ДАННЫЕ!$CI1468),IF(MONTH(ДАННЫЕ!$F$1)=MONTH(ДАННЫЕ!$CI1468),111,11),1),0)&amp;"d"&amp;IF(ДАННЫЕ!$CJ1468&gt;0,IF(YEAR(ДАННЫЕ!$F$1)=YEAR(ДАННЫЕ!$CJ1468),IF(MONTH(ДАННЫЕ!$F$1)=MONTH(ДАННЫЕ!$CJ1468),111,11),1),0)&amp;"o"&amp;IF(ДАННЫЕ!$CK1468&gt;0,IF(MONTH(ДАННЫЕ!$F$1)=MONTH(ДАННЫЕ!$CK1468),111,11),0)&amp;"v"&amp;IF(ДАННЫЕ!$BE1468&gt;0,IF(MONTH(ДАННЫЕ!$F$1)=MONTH(ДАННЫЕ!$BE1468),111,11),0)</f>
        <v>g00f0c0s0i0h0p0d0o0v0</v>
      </c>
      <c r="P1468" s="15">
        <f t="shared" si="71"/>
        <v>0</v>
      </c>
      <c r="Q1468" s="15">
        <f>IF(ДАННЫЕ!$F$1&gt;ДАННЫЕ!$N1468,IF(YEAR(ДАННЫЕ!$F$1)=YEAR(ДАННЫЕ!M1468),1,0),0)</f>
        <v>0</v>
      </c>
      <c r="R1468" s="15">
        <f>IF(ДАННЫЕ!$F$1&gt;ДАННЫЕ!$N1468,IF(YEAR(ДАННЫЕ!$F$1)=YEAR(ДАННЫЕ!N1468),1,0),0)</f>
        <v>0</v>
      </c>
      <c r="S1468" s="15">
        <f>IF(ДАННЫЕ!$AA1468="2А",1,IF(ДАННЫЕ!$AA1468="2Б",2,IF(ДАННЫЕ!$AA1468="2В",3,IF(ДАННЫЕ!$AA1468=3,4,IF(ДАННЫЕ!$AA1468="4А",5,IF(ДАННЫЕ!$AA1468="4Б",6,IF(ДАННЫЕ!$AA1468="4В",7,IF(ДАННЫЕ!$AA1468=5,8,0))))))))</f>
        <v>0</v>
      </c>
      <c r="T1468" s="15">
        <f>IF(OR(ДАННЫЕ!$AC1468=2,ДАННЫЕ!$AD1468=2,ДАННЫЕ!$AE1468=2),2,IF(OR(ДАННЫЕ!$AC1468=1,ДАННЫЕ!$AD1468=1,ДАННЫЕ!$AE1468=1),1,0))</f>
        <v>0</v>
      </c>
    </row>
    <row r="1469" spans="1:20" x14ac:dyDescent="0.2">
      <c r="A1469" s="78">
        <f>IF(B1469&gt;0,IF(MONTH(ДАННЫЕ!$F$1)=MONTH(ДАННЫЕ!$B1469),1,0),0)</f>
        <v>0</v>
      </c>
      <c r="B1469" s="14">
        <f>IF(ДАННЫЕ!$B1469&gt;0,IF(YEAR(ДАННЫЕ!$F$1)=YEAR(ДАННЫЕ!$B1469),1,0),0)</f>
        <v>0</v>
      </c>
      <c r="C1469" s="14">
        <f>IF(ДАННЫЕ!$CM1469&gt;0,IF(YEAR(ДАННЫЕ!$F$1)=YEAR(ДАННЫЕ!$CM1469),1,0),0)</f>
        <v>0</v>
      </c>
      <c r="D1469" s="14">
        <f>IF(ДАННЫЕ!$CJ1469&gt;0,IF(ДАННЫЕ!$CL1469&gt;ДАННЫЕ!$F$1,1,IF(ДАННЫЕ!$CL1469&gt;0,0,1)),0)</f>
        <v>0</v>
      </c>
      <c r="E1469" s="43" t="str">
        <f ca="1">IF(ДАННЫЕ!$F$1&gt;0,IF(ДАННЫЕ!$G1469&gt;0,DATEDIF(ДАННЫЕ!$G1469,ДАННЫЕ!$F$1,"y"),""),IF(ДАННЫЕ!$G1469&gt;0,DATEDIF(ДАННЫЕ!$G1469,TODAY(),"y"),""))</f>
        <v/>
      </c>
      <c r="F1469" s="43" t="str">
        <f xml:space="preserve"> IF(ДАННЫЕ!$F1469="М",IF(E1469&gt;=18,IF(E1469&lt;60,1,""),""),"")&amp;IF(ДАННЫЕ!$F1469="Ж",IF(E1469&gt;=18,IF(E1469&lt;55,1,""),""),"")</f>
        <v/>
      </c>
      <c r="G1469" s="43" t="str">
        <f xml:space="preserve"> IF(ДАННЫЕ!$F1469="М",IF(E1469&gt;=60,2,""),"")&amp;IF(ДАННЫЕ!$F1469="Ж",IF(E1469&gt;=55,2,""),"")</f>
        <v/>
      </c>
      <c r="H1469" s="43" t="str">
        <f t="shared" ca="1" si="69"/>
        <v/>
      </c>
      <c r="I1469" s="43" t="str">
        <f t="shared" ca="1" si="70"/>
        <v>03</v>
      </c>
      <c r="J1469" s="28" t="str">
        <f ca="1">ДАННЫЕ!$F1469&amp;H1469&amp;I1469&amp;ДАННЫЕ!$I1469&amp;"m"&amp;IF(ДАННЫЕ!$I1469&gt;0,IF(ДАННЫЕ!$J1469&gt;0,0,1),"")&amp;"f"&amp;IF(ДАННЫЕ!$R1469&gt;0,IF(YEAR(ДАННЫЕ!$F$1)=YEAR(ДАННЫЕ!$R1469),1,0),0)&amp;"z"&amp;ДАННЫЕ!$R1469&amp;"p"&amp;ДАННЫЕ!$S1469&amp;"i"&amp;ДАННЫЕ!$T1469&amp;"h"&amp;ДАННЫЕ!$K1469&amp;"be"&amp;ДАННЫЕ!$BI1469&amp;"CD"&amp;IF(ДАННЫЕ!BF1469&gt;500,4,IF(ДАННЫЕ!BF1469&gt;350,3,IF(ДАННЫЕ!BF1469&gt;200,2,IF(ДАННЫЕ!BF1469&gt;0,1,0))))&amp;"g"&amp;B1469&amp;"d"&amp;H1469&amp;"l"&amp;ДАННЫЕ!AT1469&amp;"a"&amp;ДАННЫЕ!$V1469&amp;"v"&amp;R1469&amp;"k"&amp;ДАННЫЕ!$U1469&amp;"s"&amp;ДАННЫЕ!$Y1469&amp;"t"&amp;ДАННЫЕ!$X1469&amp;"b"&amp;IF(ДАННЫЕ!$Q1469&gt;1,1,0)&amp;"PP"&amp;ДАННЫЕ!Z1469&amp;"c"&amp;S1469&amp;"x"&amp;IF(ДАННЫЕ!$BY1469&gt;0,IF(YEAR(ДАННЫЕ!$F$1)=YEAR(ДАННЫЕ!$BY1469),1,0),0)&amp;"n"&amp;IF(ДАННЫЕ!$BZ1469&gt;0,IF(YEAR(ДАННЫЕ!$F$1)=YEAR(ДАННЫЕ!$BZ1469),1,0),0)&amp;"u"&amp;D1469&amp;"z"&amp;IF(ДАННЫЕ!$CL1469&gt;0,IF(YEAR(ДАННЫЕ!$F$1)&gt;YEAR(ДАННЫЕ!$CL1469),11,12),0)</f>
        <v>03mf0zpihbeCD0g0dlav0kstb0PPc0x0n0u0z0</v>
      </c>
      <c r="K1469" s="28" t="str">
        <f ca="1">ДАННЫЕ!$I1469&amp;"x"&amp;B1469&amp;"w"&amp;IF(T1469+ДАННЫЕ!AD1469+ДАННЫЕ!AE1469+ДАННЫЕ!AF1469+ДАННЫЕ!AG1469+ДАННЫЕ!AH1469+ДАННЫЕ!$AL1469+ДАННЫЕ!AI1469+ДАННЫЕ!AJ1469+ДАННЫЕ!AK1469+ДАННЫЕ!AP1469+ДАННЫЕ!AQ1469+ДАННЫЕ!AR1469+ДАННЫЕ!$AM1469+ДАННЫЕ!$AN1469+ДАННЫЕ!AS1469+ДАННЫЕ!AT1469&gt;0,1,0)&amp;IF(OR(T1469=2,ДАННЫЕ!AD1469=2,ДАННЫЕ!AE1469=2,ДАННЫЕ!AF1469=2,ДАННЫЕ!AG1469=2,ДАННЫЕ!AH1469=2,ДАННЫЕ!$AL1469=2,ДАННЫЕ!AI1469=2,ДАННЫЕ!AJ1469=2,ДАННЫЕ!AK1469=2,ДАННЫЕ!AP1469=2,ДАННЫЕ!AQ1469=2,ДАННЫЕ!AR1469=2,ДАННЫЕ!$AM1469=2,ДАННЫЕ!$AN1469=2,ДАННЫЕ!AS1469=2,ДАННЫЕ!AT1469=2),2,0)&amp;"t"&amp;IF(T1469&gt;0,"1"&amp;T1469,"00")&amp;"f"&amp;IF(ДАННЫЕ!$AC1469,"1"&amp;ДАННЫЕ!$AC1469,"00")&amp;"b"&amp;IF(ДАННЫЕ!$AD1469,"1"&amp;ДАННЫЕ!$AD1469,"00")&amp;"g"&amp;IF(ДАННЫЕ!$AF1469,"1"&amp;ДАННЫЕ!$AF1469,"00")&amp;"c"&amp;IF(ДАННЫЕ!$AG1469,"1"&amp;ДАННЫЕ!$AG1469,"00")&amp;"i"&amp;IF(ДАННЫЕ!$AH1469,"1"&amp;ДАННЫЕ!$AH1469,"00")&amp;"r"&amp;IF(ДАННЫЕ!$AL1469,"1"&amp;ДАННЫЕ!$AL1469,"00")&amp;"m"&amp;IF(ДАННЫЕ!$AI1469,"1"&amp;ДАННЫЕ!$AI1469,"00")&amp;"hS"&amp;IF(ДАННЫЕ!$AJ1469,"1"&amp;ДАННЫЕ!$AJ1469,"00")&amp;"hZ"&amp;IF(ДАННЫЕ!$AK1469,"1"&amp;ДАННЫЕ!$AK1469,"00")&amp;"p"&amp;IF(ДАННЫЕ!$AP1469,"1"&amp;ДАННЫЕ!$AP1469,"00")&amp;"k"&amp;IF(ДАННЫЕ!$AQ1469,"1"&amp;ДАННЫЕ!$AQ1469,"00")&amp;"z"&amp;IF(ДАННЫЕ!$AR1469,"1"&amp;ДАННЫЕ!$AR1469,"00")&amp;"j"&amp;IF(ДАННЫЕ!$AM1469,"1"&amp;ДАННЫЕ!$AM1469,"00")&amp;"n"&amp;IF(ДАННЫЕ!$AN1469,"1"&amp;ДАННЫЕ!$AN1469,"00")&amp;"E"&amp;ДАННЫЕ!BI1469&amp;"L"&amp;ДАННЫЕ!AO1469&amp;"h"&amp;IF(ДАННЫЕ!$AU1469&gt;0,1,0)&amp;"v"&amp;IF(ДАННЫЕ!$AW1469&gt;0,1,0)&amp;"a"&amp;IF(ДАННЫЕ!$AS1469,"1"&amp;ДАННЫЕ!$AS1469,"00")&amp;"s"&amp;IF(ДАННЫЕ!$AT1469,"1"&amp;ДАННЫЕ!$AT1469,"00")&amp;"u"&amp;IF(ДАННЫЕ!$CJ1469&gt;0,1,0)&amp;"y"&amp;B1469&amp;"d"&amp;H1469&amp;"e"&amp;F1469&amp;G1469</f>
        <v>x0w00t00f00b00g00c00i00r00m00hS00hZ00p00k00z00j00n00ELh0v0a00s00u0y0de</v>
      </c>
      <c r="L1469" s="28" t="str">
        <f ca="1">ДАННЫЕ!$I1469&amp;"VN"&amp;IF(ДАННЫЕ!AW1469&gt;0,11,10)&amp;"CD"&amp;IF(ДАННЫЕ!BF1469&gt;500,16,IF(ДАННЫЕ!BF1469&gt;350,15,IF(ДАННЫЕ!BF1469&gt;=200,14,IF(ДАННЫЕ!BF1469&gt;=100,13,IF(ДАННЫЕ!BF1469&gt;=50,12,IF(ДАННЫЕ!BF1469&gt;0,11,10))))))&amp;"AR"&amp;IF(ДАННЫЕ!BX1469&gt;0,1,0)&amp;"GD"&amp;B1469&amp;"VV"&amp;IF(E1469&gt;=5,IF(E1469&lt;18,1,0),0)</f>
        <v>VN10CD10AR0GD0VV0</v>
      </c>
      <c r="M1469" s="28" t="str">
        <f>ДАННЫЕ!$I1469&amp;"b"&amp;ДАННЫЕ!$BI1469&amp;"r"&amp;ДАННЫЕ!$BJ1469&amp;"CD"&amp;IF(ДАННЫЕ!BF1469&gt;0,IF(ДАННЫЕ!BF1469&lt;200,1,IF(ДАННЫЕ!BF1469&lt;350,2,3)),0)&amp;"h"&amp;IF(ДАННЫЕ!$BK1469+ДАННЫЕ!$BL1469+ДАННЫЕ!$BM1469&gt;0,1,0)&amp;"x"&amp;ДАННЫЕ!$BK1469&amp;"y"&amp;ДАННЫЕ!$BL1469&amp;"z"&amp;ДАННЫЕ!$BM1469&amp;"c"&amp;IF(ДАННЫЕ!$BK1469+ДАННЫЕ!$BL1469+ДАННЫЕ!$BM1469=3,1,0)&amp;"a"&amp;IF(ДАННЫЕ!$BQ1469+ДАННЫЕ!$BR1469&gt;0,1,0)&amp;"d"&amp;ДАННЫЕ!$BQ1469&amp;"v"&amp;ДАННЫЕ!$BR1469&amp;"p"&amp;ДАННЫЕ!$BS1469&amp;"n"&amp;ДАННЫЕ!$BU1469&amp;"t"&amp;ДАННЫЕ!$BV1469&amp;"o"&amp;ДАННЫЕ!$BT1469&amp;"l"&amp;IF(ДАННЫЕ!$BN1469&gt;0,1,0)&amp;ДАННЫЕ!$BN1469&amp;"g"&amp;ДАННЫЕ!$BO1469&amp;"s"&amp;ДАННЫЕ!$BP1469&amp;"DZ"&amp;IF(ДАННЫЕ!B1469-ДАННЫЕ!G1469 &lt; 60,IF(ДАННЫЕ!B1469-ДАННЫЕ!G1469 &gt;= 0,1,0),0)&amp;"u"&amp;IF(ДАННЫЕ!$CJ1469&gt;0,1,0)</f>
        <v>brCD0h0xyzc0a0dvpntol0gsDZ1u0</v>
      </c>
      <c r="N1469" s="28" t="str">
        <f ca="1">ДАННЫЕ!$F1469&amp;ДАННЫЕ!$I1469&amp;"g"&amp;B1469&amp;"cf"&amp;D1469&amp;"a"&amp;IF(ДАННЫЕ!$BX1469&gt;0,1,0)&amp;IF(ДАННЫЕ!$BF1469&gt;500,1,IF(ДАННЫЕ!$BF1469&gt;350,2,IF(ДАННЫЕ!$BF1469&gt;=200,3,IF(ДАННЫЕ!$BF1469&gt;=100,4,IF(ДАННЫЕ!$BF1469&gt;=50,5,IF(ДАННЫЕ!$BF1469&lt;50,6,0))))))&amp;"AR"&amp;IF(DATEDIF(ДАННЫЕ!$BX1469,ДАННЫЕ!$F$1,"y")&gt;1,1,0)&amp;"VG"&amp;IF(ДАННЫЕ!$BH1469="0",1,0)&amp;"o"&amp;IF(T1469+ДАННЫЕ!$AF1469+ДАННЫЕ!$AG1469+ДАННЫЕ!$AH1469+ДАННЫЕ!$AI1469+ДАННЫЕ!$AJ1469+ДАННЫЕ!$AP1469+ДАННЫЕ!$AQ1469+ДАННЫЕ!$AR1469+ДАННЫЕ!$AU1469+ДАННЫЕ!$AW1469+ДАННЫЕ!$AS1469+ДАННЫЕ!$AT1469&gt;0,1,0)&amp;"x"&amp;ДАННЫЕ!$AG1469&amp;"p"&amp;IF(ДАННЫЕ!$BY1469&gt;0,1,0)&amp;"v"&amp;IF(ДАННЫЕ!$BZ1469&gt;0,1,0)&amp;"n"&amp;ДАННЫЕ!$CA1469&amp;"t"&amp;ДАННЫЕ!$AY1469&amp;"k"&amp;ДАННЫЕ!$CB1469&amp;"q"&amp;ДАННЫЕ!$CC1469&amp;"w"&amp;ДАННЫЕ!$CD1469&amp;"e"&amp;ДАННЫЕ!$CE1469&amp;"m"&amp;ДАННЫЕ!$CF1469&amp;"c"&amp;ДАННЫЕ!$CG1469&amp;"z"&amp;ДАННЫЕ!$CH1469&amp;"d"&amp;IF(H1469=4,1,0)&amp;"s"&amp;IF(ДАННЫЕ!$J1469=1,0,1)&amp;"u"&amp;IF(ДАННЫЕ!$CJ1469&gt;0,1,0)</f>
        <v>g0cf0a06AR1VG0o0xp0v0ntkqwemczd0s1u0</v>
      </c>
      <c r="O1469" s="28" t="str">
        <f>ДАННЫЕ!$I1469&amp;"g"&amp;B1469&amp;A1469&amp;"f"&amp;P1469&amp;"c"&amp;IF(ДАННЫЕ!$U1469&gt;0,1,0)&amp;"s"&amp;IF(ДАННЫЕ!$Q1469&gt;0,IF(YEAR(ДАННЫЕ!$F$1)=YEAR(ДАННЫЕ!$Q1469),IF(MONTH(ДАННЫЕ!$F$1)=MONTH(ДАННЫЕ!$Q1469),111,11),1),0)&amp;"i"&amp;IF(ДАННЫЕ!$R1469+ДАННЫЕ!$S1469+ДАННЫЕ!$T1469=0,0,1)&amp;"h"&amp;IF(ДАННЫЕ!$P1469&gt;0,1,0)&amp;"p"&amp;IF(ДАННЫЕ!$CI1469&gt;0,IF(YEAR(ДАННЫЕ!$F$1)=YEAR(ДАННЫЕ!$CI1469),IF(MONTH(ДАННЫЕ!$F$1)=MONTH(ДАННЫЕ!$CI1469),111,11),1),0)&amp;"d"&amp;IF(ДАННЫЕ!$CJ1469&gt;0,IF(YEAR(ДАННЫЕ!$F$1)=YEAR(ДАННЫЕ!$CJ1469),IF(MONTH(ДАННЫЕ!$F$1)=MONTH(ДАННЫЕ!$CJ1469),111,11),1),0)&amp;"o"&amp;IF(ДАННЫЕ!$CK1469&gt;0,IF(MONTH(ДАННЫЕ!$F$1)=MONTH(ДАННЫЕ!$CK1469),111,11),0)&amp;"v"&amp;IF(ДАННЫЕ!$BE1469&gt;0,IF(MONTH(ДАННЫЕ!$F$1)=MONTH(ДАННЫЕ!$BE1469),111,11),0)</f>
        <v>g00f0c0s0i0h0p0d0o0v0</v>
      </c>
      <c r="P1469" s="15">
        <f t="shared" si="71"/>
        <v>0</v>
      </c>
      <c r="Q1469" s="15">
        <f>IF(ДАННЫЕ!$F$1&gt;ДАННЫЕ!$N1469,IF(YEAR(ДАННЫЕ!$F$1)=YEAR(ДАННЫЕ!M1469),1,0),0)</f>
        <v>0</v>
      </c>
      <c r="R1469" s="15">
        <f>IF(ДАННЫЕ!$F$1&gt;ДАННЫЕ!$N1469,IF(YEAR(ДАННЫЕ!$F$1)=YEAR(ДАННЫЕ!N1469),1,0),0)</f>
        <v>0</v>
      </c>
      <c r="S1469" s="15">
        <f>IF(ДАННЫЕ!$AA1469="2А",1,IF(ДАННЫЕ!$AA1469="2Б",2,IF(ДАННЫЕ!$AA1469="2В",3,IF(ДАННЫЕ!$AA1469=3,4,IF(ДАННЫЕ!$AA1469="4А",5,IF(ДАННЫЕ!$AA1469="4Б",6,IF(ДАННЫЕ!$AA1469="4В",7,IF(ДАННЫЕ!$AA1469=5,8,0))))))))</f>
        <v>0</v>
      </c>
      <c r="T1469" s="15">
        <f>IF(OR(ДАННЫЕ!$AC1469=2,ДАННЫЕ!$AD1469=2,ДАННЫЕ!$AE1469=2),2,IF(OR(ДАННЫЕ!$AC1469=1,ДАННЫЕ!$AD1469=1,ДАННЫЕ!$AE1469=1),1,0))</f>
        <v>0</v>
      </c>
    </row>
    <row r="1470" spans="1:20" x14ac:dyDescent="0.2">
      <c r="A1470" s="78">
        <f>IF(B1470&gt;0,IF(MONTH(ДАННЫЕ!$F$1)=MONTH(ДАННЫЕ!$B1470),1,0),0)</f>
        <v>0</v>
      </c>
      <c r="B1470" s="14">
        <f>IF(ДАННЫЕ!$B1470&gt;0,IF(YEAR(ДАННЫЕ!$F$1)=YEAR(ДАННЫЕ!$B1470),1,0),0)</f>
        <v>0</v>
      </c>
      <c r="C1470" s="14">
        <f>IF(ДАННЫЕ!$CM1470&gt;0,IF(YEAR(ДАННЫЕ!$F$1)=YEAR(ДАННЫЕ!$CM1470),1,0),0)</f>
        <v>0</v>
      </c>
      <c r="D1470" s="14">
        <f>IF(ДАННЫЕ!$CJ1470&gt;0,IF(ДАННЫЕ!$CL1470&gt;ДАННЫЕ!$F$1,1,IF(ДАННЫЕ!$CL1470&gt;0,0,1)),0)</f>
        <v>0</v>
      </c>
      <c r="E1470" s="43" t="str">
        <f ca="1">IF(ДАННЫЕ!$F$1&gt;0,IF(ДАННЫЕ!$G1470&gt;0,DATEDIF(ДАННЫЕ!$G1470,ДАННЫЕ!$F$1,"y"),""),IF(ДАННЫЕ!$G1470&gt;0,DATEDIF(ДАННЫЕ!$G1470,TODAY(),"y"),""))</f>
        <v/>
      </c>
      <c r="F1470" s="43" t="str">
        <f xml:space="preserve"> IF(ДАННЫЕ!$F1470="М",IF(E1470&gt;=18,IF(E1470&lt;60,1,""),""),"")&amp;IF(ДАННЫЕ!$F1470="Ж",IF(E1470&gt;=18,IF(E1470&lt;55,1,""),""),"")</f>
        <v/>
      </c>
      <c r="G1470" s="43" t="str">
        <f xml:space="preserve"> IF(ДАННЫЕ!$F1470="М",IF(E1470&gt;=60,2,""),"")&amp;IF(ДАННЫЕ!$F1470="Ж",IF(E1470&gt;=55,2,""),"")</f>
        <v/>
      </c>
      <c r="H1470" s="43" t="str">
        <f t="shared" ca="1" si="69"/>
        <v/>
      </c>
      <c r="I1470" s="43" t="str">
        <f t="shared" ca="1" si="70"/>
        <v>03</v>
      </c>
      <c r="J1470" s="28" t="str">
        <f ca="1">ДАННЫЕ!$F1470&amp;H1470&amp;I1470&amp;ДАННЫЕ!$I1470&amp;"m"&amp;IF(ДАННЫЕ!$I1470&gt;0,IF(ДАННЫЕ!$J1470&gt;0,0,1),"")&amp;"f"&amp;IF(ДАННЫЕ!$R1470&gt;0,IF(YEAR(ДАННЫЕ!$F$1)=YEAR(ДАННЫЕ!$R1470),1,0),0)&amp;"z"&amp;ДАННЫЕ!$R1470&amp;"p"&amp;ДАННЫЕ!$S1470&amp;"i"&amp;ДАННЫЕ!$T1470&amp;"h"&amp;ДАННЫЕ!$K1470&amp;"be"&amp;ДАННЫЕ!$BI1470&amp;"CD"&amp;IF(ДАННЫЕ!BF1470&gt;500,4,IF(ДАННЫЕ!BF1470&gt;350,3,IF(ДАННЫЕ!BF1470&gt;200,2,IF(ДАННЫЕ!BF1470&gt;0,1,0))))&amp;"g"&amp;B1470&amp;"d"&amp;H1470&amp;"l"&amp;ДАННЫЕ!AT1470&amp;"a"&amp;ДАННЫЕ!$V1470&amp;"v"&amp;R1470&amp;"k"&amp;ДАННЫЕ!$U1470&amp;"s"&amp;ДАННЫЕ!$Y1470&amp;"t"&amp;ДАННЫЕ!$X1470&amp;"b"&amp;IF(ДАННЫЕ!$Q1470&gt;1,1,0)&amp;"PP"&amp;ДАННЫЕ!Z1470&amp;"c"&amp;S1470&amp;"x"&amp;IF(ДАННЫЕ!$BY1470&gt;0,IF(YEAR(ДАННЫЕ!$F$1)=YEAR(ДАННЫЕ!$BY1470),1,0),0)&amp;"n"&amp;IF(ДАННЫЕ!$BZ1470&gt;0,IF(YEAR(ДАННЫЕ!$F$1)=YEAR(ДАННЫЕ!$BZ1470),1,0),0)&amp;"u"&amp;D1470&amp;"z"&amp;IF(ДАННЫЕ!$CL1470&gt;0,IF(YEAR(ДАННЫЕ!$F$1)&gt;YEAR(ДАННЫЕ!$CL1470),11,12),0)</f>
        <v>03mf0zpihbeCD0g0dlav0kstb0PPc0x0n0u0z0</v>
      </c>
      <c r="K1470" s="28" t="str">
        <f ca="1">ДАННЫЕ!$I1470&amp;"x"&amp;B1470&amp;"w"&amp;IF(T1470+ДАННЫЕ!AD1470+ДАННЫЕ!AE1470+ДАННЫЕ!AF1470+ДАННЫЕ!AG1470+ДАННЫЕ!AH1470+ДАННЫЕ!$AL1470+ДАННЫЕ!AI1470+ДАННЫЕ!AJ1470+ДАННЫЕ!AK1470+ДАННЫЕ!AP1470+ДАННЫЕ!AQ1470+ДАННЫЕ!AR1470+ДАННЫЕ!$AM1470+ДАННЫЕ!$AN1470+ДАННЫЕ!AS1470+ДАННЫЕ!AT1470&gt;0,1,0)&amp;IF(OR(T1470=2,ДАННЫЕ!AD1470=2,ДАННЫЕ!AE1470=2,ДАННЫЕ!AF1470=2,ДАННЫЕ!AG1470=2,ДАННЫЕ!AH1470=2,ДАННЫЕ!$AL1470=2,ДАННЫЕ!AI1470=2,ДАННЫЕ!AJ1470=2,ДАННЫЕ!AK1470=2,ДАННЫЕ!AP1470=2,ДАННЫЕ!AQ1470=2,ДАННЫЕ!AR1470=2,ДАННЫЕ!$AM1470=2,ДАННЫЕ!$AN1470=2,ДАННЫЕ!AS1470=2,ДАННЫЕ!AT1470=2),2,0)&amp;"t"&amp;IF(T1470&gt;0,"1"&amp;T1470,"00")&amp;"f"&amp;IF(ДАННЫЕ!$AC1470,"1"&amp;ДАННЫЕ!$AC1470,"00")&amp;"b"&amp;IF(ДАННЫЕ!$AD1470,"1"&amp;ДАННЫЕ!$AD1470,"00")&amp;"g"&amp;IF(ДАННЫЕ!$AF1470,"1"&amp;ДАННЫЕ!$AF1470,"00")&amp;"c"&amp;IF(ДАННЫЕ!$AG1470,"1"&amp;ДАННЫЕ!$AG1470,"00")&amp;"i"&amp;IF(ДАННЫЕ!$AH1470,"1"&amp;ДАННЫЕ!$AH1470,"00")&amp;"r"&amp;IF(ДАННЫЕ!$AL1470,"1"&amp;ДАННЫЕ!$AL1470,"00")&amp;"m"&amp;IF(ДАННЫЕ!$AI1470,"1"&amp;ДАННЫЕ!$AI1470,"00")&amp;"hS"&amp;IF(ДАННЫЕ!$AJ1470,"1"&amp;ДАННЫЕ!$AJ1470,"00")&amp;"hZ"&amp;IF(ДАННЫЕ!$AK1470,"1"&amp;ДАННЫЕ!$AK1470,"00")&amp;"p"&amp;IF(ДАННЫЕ!$AP1470,"1"&amp;ДАННЫЕ!$AP1470,"00")&amp;"k"&amp;IF(ДАННЫЕ!$AQ1470,"1"&amp;ДАННЫЕ!$AQ1470,"00")&amp;"z"&amp;IF(ДАННЫЕ!$AR1470,"1"&amp;ДАННЫЕ!$AR1470,"00")&amp;"j"&amp;IF(ДАННЫЕ!$AM1470,"1"&amp;ДАННЫЕ!$AM1470,"00")&amp;"n"&amp;IF(ДАННЫЕ!$AN1470,"1"&amp;ДАННЫЕ!$AN1470,"00")&amp;"E"&amp;ДАННЫЕ!BI1470&amp;"L"&amp;ДАННЫЕ!AO1470&amp;"h"&amp;IF(ДАННЫЕ!$AU1470&gt;0,1,0)&amp;"v"&amp;IF(ДАННЫЕ!$AW1470&gt;0,1,0)&amp;"a"&amp;IF(ДАННЫЕ!$AS1470,"1"&amp;ДАННЫЕ!$AS1470,"00")&amp;"s"&amp;IF(ДАННЫЕ!$AT1470,"1"&amp;ДАННЫЕ!$AT1470,"00")&amp;"u"&amp;IF(ДАННЫЕ!$CJ1470&gt;0,1,0)&amp;"y"&amp;B1470&amp;"d"&amp;H1470&amp;"e"&amp;F1470&amp;G1470</f>
        <v>x0w00t00f00b00g00c00i00r00m00hS00hZ00p00k00z00j00n00ELh0v0a00s00u0y0de</v>
      </c>
      <c r="L1470" s="28" t="str">
        <f ca="1">ДАННЫЕ!$I1470&amp;"VN"&amp;IF(ДАННЫЕ!AW1470&gt;0,11,10)&amp;"CD"&amp;IF(ДАННЫЕ!BF1470&gt;500,16,IF(ДАННЫЕ!BF1470&gt;350,15,IF(ДАННЫЕ!BF1470&gt;=200,14,IF(ДАННЫЕ!BF1470&gt;=100,13,IF(ДАННЫЕ!BF1470&gt;=50,12,IF(ДАННЫЕ!BF1470&gt;0,11,10))))))&amp;"AR"&amp;IF(ДАННЫЕ!BX1470&gt;0,1,0)&amp;"GD"&amp;B1470&amp;"VV"&amp;IF(E1470&gt;=5,IF(E1470&lt;18,1,0),0)</f>
        <v>VN10CD10AR0GD0VV0</v>
      </c>
      <c r="M1470" s="28" t="str">
        <f>ДАННЫЕ!$I1470&amp;"b"&amp;ДАННЫЕ!$BI1470&amp;"r"&amp;ДАННЫЕ!$BJ1470&amp;"CD"&amp;IF(ДАННЫЕ!BF1470&gt;0,IF(ДАННЫЕ!BF1470&lt;200,1,IF(ДАННЫЕ!BF1470&lt;350,2,3)),0)&amp;"h"&amp;IF(ДАННЫЕ!$BK1470+ДАННЫЕ!$BL1470+ДАННЫЕ!$BM1470&gt;0,1,0)&amp;"x"&amp;ДАННЫЕ!$BK1470&amp;"y"&amp;ДАННЫЕ!$BL1470&amp;"z"&amp;ДАННЫЕ!$BM1470&amp;"c"&amp;IF(ДАННЫЕ!$BK1470+ДАННЫЕ!$BL1470+ДАННЫЕ!$BM1470=3,1,0)&amp;"a"&amp;IF(ДАННЫЕ!$BQ1470+ДАННЫЕ!$BR1470&gt;0,1,0)&amp;"d"&amp;ДАННЫЕ!$BQ1470&amp;"v"&amp;ДАННЫЕ!$BR1470&amp;"p"&amp;ДАННЫЕ!$BS1470&amp;"n"&amp;ДАННЫЕ!$BU1470&amp;"t"&amp;ДАННЫЕ!$BV1470&amp;"o"&amp;ДАННЫЕ!$BT1470&amp;"l"&amp;IF(ДАННЫЕ!$BN1470&gt;0,1,0)&amp;ДАННЫЕ!$BN1470&amp;"g"&amp;ДАННЫЕ!$BO1470&amp;"s"&amp;ДАННЫЕ!$BP1470&amp;"DZ"&amp;IF(ДАННЫЕ!B1470-ДАННЫЕ!G1470 &lt; 60,IF(ДАННЫЕ!B1470-ДАННЫЕ!G1470 &gt;= 0,1,0),0)&amp;"u"&amp;IF(ДАННЫЕ!$CJ1470&gt;0,1,0)</f>
        <v>brCD0h0xyzc0a0dvpntol0gsDZ1u0</v>
      </c>
      <c r="N1470" s="28" t="str">
        <f ca="1">ДАННЫЕ!$F1470&amp;ДАННЫЕ!$I1470&amp;"g"&amp;B1470&amp;"cf"&amp;D1470&amp;"a"&amp;IF(ДАННЫЕ!$BX1470&gt;0,1,0)&amp;IF(ДАННЫЕ!$BF1470&gt;500,1,IF(ДАННЫЕ!$BF1470&gt;350,2,IF(ДАННЫЕ!$BF1470&gt;=200,3,IF(ДАННЫЕ!$BF1470&gt;=100,4,IF(ДАННЫЕ!$BF1470&gt;=50,5,IF(ДАННЫЕ!$BF1470&lt;50,6,0))))))&amp;"AR"&amp;IF(DATEDIF(ДАННЫЕ!$BX1470,ДАННЫЕ!$F$1,"y")&gt;1,1,0)&amp;"VG"&amp;IF(ДАННЫЕ!$BH1470="0",1,0)&amp;"o"&amp;IF(T1470+ДАННЫЕ!$AF1470+ДАННЫЕ!$AG1470+ДАННЫЕ!$AH1470+ДАННЫЕ!$AI1470+ДАННЫЕ!$AJ1470+ДАННЫЕ!$AP1470+ДАННЫЕ!$AQ1470+ДАННЫЕ!$AR1470+ДАННЫЕ!$AU1470+ДАННЫЕ!$AW1470+ДАННЫЕ!$AS1470+ДАННЫЕ!$AT1470&gt;0,1,0)&amp;"x"&amp;ДАННЫЕ!$AG1470&amp;"p"&amp;IF(ДАННЫЕ!$BY1470&gt;0,1,0)&amp;"v"&amp;IF(ДАННЫЕ!$BZ1470&gt;0,1,0)&amp;"n"&amp;ДАННЫЕ!$CA1470&amp;"t"&amp;ДАННЫЕ!$AY1470&amp;"k"&amp;ДАННЫЕ!$CB1470&amp;"q"&amp;ДАННЫЕ!$CC1470&amp;"w"&amp;ДАННЫЕ!$CD1470&amp;"e"&amp;ДАННЫЕ!$CE1470&amp;"m"&amp;ДАННЫЕ!$CF1470&amp;"c"&amp;ДАННЫЕ!$CG1470&amp;"z"&amp;ДАННЫЕ!$CH1470&amp;"d"&amp;IF(H1470=4,1,0)&amp;"s"&amp;IF(ДАННЫЕ!$J1470=1,0,1)&amp;"u"&amp;IF(ДАННЫЕ!$CJ1470&gt;0,1,0)</f>
        <v>g0cf0a06AR1VG0o0xp0v0ntkqwemczd0s1u0</v>
      </c>
      <c r="O1470" s="28" t="str">
        <f>ДАННЫЕ!$I1470&amp;"g"&amp;B1470&amp;A1470&amp;"f"&amp;P1470&amp;"c"&amp;IF(ДАННЫЕ!$U1470&gt;0,1,0)&amp;"s"&amp;IF(ДАННЫЕ!$Q1470&gt;0,IF(YEAR(ДАННЫЕ!$F$1)=YEAR(ДАННЫЕ!$Q1470),IF(MONTH(ДАННЫЕ!$F$1)=MONTH(ДАННЫЕ!$Q1470),111,11),1),0)&amp;"i"&amp;IF(ДАННЫЕ!$R1470+ДАННЫЕ!$S1470+ДАННЫЕ!$T1470=0,0,1)&amp;"h"&amp;IF(ДАННЫЕ!$P1470&gt;0,1,0)&amp;"p"&amp;IF(ДАННЫЕ!$CI1470&gt;0,IF(YEAR(ДАННЫЕ!$F$1)=YEAR(ДАННЫЕ!$CI1470),IF(MONTH(ДАННЫЕ!$F$1)=MONTH(ДАННЫЕ!$CI1470),111,11),1),0)&amp;"d"&amp;IF(ДАННЫЕ!$CJ1470&gt;0,IF(YEAR(ДАННЫЕ!$F$1)=YEAR(ДАННЫЕ!$CJ1470),IF(MONTH(ДАННЫЕ!$F$1)=MONTH(ДАННЫЕ!$CJ1470),111,11),1),0)&amp;"o"&amp;IF(ДАННЫЕ!$CK1470&gt;0,IF(MONTH(ДАННЫЕ!$F$1)=MONTH(ДАННЫЕ!$CK1470),111,11),0)&amp;"v"&amp;IF(ДАННЫЕ!$BE1470&gt;0,IF(MONTH(ДАННЫЕ!$F$1)=MONTH(ДАННЫЕ!$BE1470),111,11),0)</f>
        <v>g00f0c0s0i0h0p0d0o0v0</v>
      </c>
      <c r="P1470" s="15">
        <f t="shared" si="71"/>
        <v>0</v>
      </c>
      <c r="Q1470" s="15">
        <f>IF(ДАННЫЕ!$F$1&gt;ДАННЫЕ!$N1470,IF(YEAR(ДАННЫЕ!$F$1)=YEAR(ДАННЫЕ!M1470),1,0),0)</f>
        <v>0</v>
      </c>
      <c r="R1470" s="15">
        <f>IF(ДАННЫЕ!$F$1&gt;ДАННЫЕ!$N1470,IF(YEAR(ДАННЫЕ!$F$1)=YEAR(ДАННЫЕ!N1470),1,0),0)</f>
        <v>0</v>
      </c>
      <c r="S1470" s="15">
        <f>IF(ДАННЫЕ!$AA1470="2А",1,IF(ДАННЫЕ!$AA1470="2Б",2,IF(ДАННЫЕ!$AA1470="2В",3,IF(ДАННЫЕ!$AA1470=3,4,IF(ДАННЫЕ!$AA1470="4А",5,IF(ДАННЫЕ!$AA1470="4Б",6,IF(ДАННЫЕ!$AA1470="4В",7,IF(ДАННЫЕ!$AA1470=5,8,0))))))))</f>
        <v>0</v>
      </c>
      <c r="T1470" s="15">
        <f>IF(OR(ДАННЫЕ!$AC1470=2,ДАННЫЕ!$AD1470=2,ДАННЫЕ!$AE1470=2),2,IF(OR(ДАННЫЕ!$AC1470=1,ДАННЫЕ!$AD1470=1,ДАННЫЕ!$AE1470=1),1,0))</f>
        <v>0</v>
      </c>
    </row>
    <row r="1471" spans="1:20" x14ac:dyDescent="0.2">
      <c r="A1471" s="78">
        <f>IF(B1471&gt;0,IF(MONTH(ДАННЫЕ!$F$1)=MONTH(ДАННЫЕ!$B1471),1,0),0)</f>
        <v>0</v>
      </c>
      <c r="B1471" s="14">
        <f>IF(ДАННЫЕ!$B1471&gt;0,IF(YEAR(ДАННЫЕ!$F$1)=YEAR(ДАННЫЕ!$B1471),1,0),0)</f>
        <v>0</v>
      </c>
      <c r="C1471" s="14">
        <f>IF(ДАННЫЕ!$CM1471&gt;0,IF(YEAR(ДАННЫЕ!$F$1)=YEAR(ДАННЫЕ!$CM1471),1,0),0)</f>
        <v>0</v>
      </c>
      <c r="D1471" s="14">
        <f>IF(ДАННЫЕ!$CJ1471&gt;0,IF(ДАННЫЕ!$CL1471&gt;ДАННЫЕ!$F$1,1,IF(ДАННЫЕ!$CL1471&gt;0,0,1)),0)</f>
        <v>0</v>
      </c>
      <c r="E1471" s="43" t="str">
        <f ca="1">IF(ДАННЫЕ!$F$1&gt;0,IF(ДАННЫЕ!$G1471&gt;0,DATEDIF(ДАННЫЕ!$G1471,ДАННЫЕ!$F$1,"y"),""),IF(ДАННЫЕ!$G1471&gt;0,DATEDIF(ДАННЫЕ!$G1471,TODAY(),"y"),""))</f>
        <v/>
      </c>
      <c r="F1471" s="43" t="str">
        <f xml:space="preserve"> IF(ДАННЫЕ!$F1471="М",IF(E1471&gt;=18,IF(E1471&lt;60,1,""),""),"")&amp;IF(ДАННЫЕ!$F1471="Ж",IF(E1471&gt;=18,IF(E1471&lt;55,1,""),""),"")</f>
        <v/>
      </c>
      <c r="G1471" s="43" t="str">
        <f xml:space="preserve"> IF(ДАННЫЕ!$F1471="М",IF(E1471&gt;=60,2,""),"")&amp;IF(ДАННЫЕ!$F1471="Ж",IF(E1471&gt;=55,2,""),"")</f>
        <v/>
      </c>
      <c r="H1471" s="43" t="str">
        <f t="shared" ca="1" si="69"/>
        <v/>
      </c>
      <c r="I1471" s="43" t="str">
        <f t="shared" ca="1" si="70"/>
        <v>03</v>
      </c>
      <c r="J1471" s="28" t="str">
        <f ca="1">ДАННЫЕ!$F1471&amp;H1471&amp;I1471&amp;ДАННЫЕ!$I1471&amp;"m"&amp;IF(ДАННЫЕ!$I1471&gt;0,IF(ДАННЫЕ!$J1471&gt;0,0,1),"")&amp;"f"&amp;IF(ДАННЫЕ!$R1471&gt;0,IF(YEAR(ДАННЫЕ!$F$1)=YEAR(ДАННЫЕ!$R1471),1,0),0)&amp;"z"&amp;ДАННЫЕ!$R1471&amp;"p"&amp;ДАННЫЕ!$S1471&amp;"i"&amp;ДАННЫЕ!$T1471&amp;"h"&amp;ДАННЫЕ!$K1471&amp;"be"&amp;ДАННЫЕ!$BI1471&amp;"CD"&amp;IF(ДАННЫЕ!BF1471&gt;500,4,IF(ДАННЫЕ!BF1471&gt;350,3,IF(ДАННЫЕ!BF1471&gt;200,2,IF(ДАННЫЕ!BF1471&gt;0,1,0))))&amp;"g"&amp;B1471&amp;"d"&amp;H1471&amp;"l"&amp;ДАННЫЕ!AT1471&amp;"a"&amp;ДАННЫЕ!$V1471&amp;"v"&amp;R1471&amp;"k"&amp;ДАННЫЕ!$U1471&amp;"s"&amp;ДАННЫЕ!$Y1471&amp;"t"&amp;ДАННЫЕ!$X1471&amp;"b"&amp;IF(ДАННЫЕ!$Q1471&gt;1,1,0)&amp;"PP"&amp;ДАННЫЕ!Z1471&amp;"c"&amp;S1471&amp;"x"&amp;IF(ДАННЫЕ!$BY1471&gt;0,IF(YEAR(ДАННЫЕ!$F$1)=YEAR(ДАННЫЕ!$BY1471),1,0),0)&amp;"n"&amp;IF(ДАННЫЕ!$BZ1471&gt;0,IF(YEAR(ДАННЫЕ!$F$1)=YEAR(ДАННЫЕ!$BZ1471),1,0),0)&amp;"u"&amp;D1471&amp;"z"&amp;IF(ДАННЫЕ!$CL1471&gt;0,IF(YEAR(ДАННЫЕ!$F$1)&gt;YEAR(ДАННЫЕ!$CL1471),11,12),0)</f>
        <v>03mf0zpihbeCD0g0dlav0kstb0PPc0x0n0u0z0</v>
      </c>
      <c r="K1471" s="28" t="str">
        <f ca="1">ДАННЫЕ!$I1471&amp;"x"&amp;B1471&amp;"w"&amp;IF(T1471+ДАННЫЕ!AD1471+ДАННЫЕ!AE1471+ДАННЫЕ!AF1471+ДАННЫЕ!AG1471+ДАННЫЕ!AH1471+ДАННЫЕ!$AL1471+ДАННЫЕ!AI1471+ДАННЫЕ!AJ1471+ДАННЫЕ!AK1471+ДАННЫЕ!AP1471+ДАННЫЕ!AQ1471+ДАННЫЕ!AR1471+ДАННЫЕ!$AM1471+ДАННЫЕ!$AN1471+ДАННЫЕ!AS1471+ДАННЫЕ!AT1471&gt;0,1,0)&amp;IF(OR(T1471=2,ДАННЫЕ!AD1471=2,ДАННЫЕ!AE1471=2,ДАННЫЕ!AF1471=2,ДАННЫЕ!AG1471=2,ДАННЫЕ!AH1471=2,ДАННЫЕ!$AL1471=2,ДАННЫЕ!AI1471=2,ДАННЫЕ!AJ1471=2,ДАННЫЕ!AK1471=2,ДАННЫЕ!AP1471=2,ДАННЫЕ!AQ1471=2,ДАННЫЕ!AR1471=2,ДАННЫЕ!$AM1471=2,ДАННЫЕ!$AN1471=2,ДАННЫЕ!AS1471=2,ДАННЫЕ!AT1471=2),2,0)&amp;"t"&amp;IF(T1471&gt;0,"1"&amp;T1471,"00")&amp;"f"&amp;IF(ДАННЫЕ!$AC1471,"1"&amp;ДАННЫЕ!$AC1471,"00")&amp;"b"&amp;IF(ДАННЫЕ!$AD1471,"1"&amp;ДАННЫЕ!$AD1471,"00")&amp;"g"&amp;IF(ДАННЫЕ!$AF1471,"1"&amp;ДАННЫЕ!$AF1471,"00")&amp;"c"&amp;IF(ДАННЫЕ!$AG1471,"1"&amp;ДАННЫЕ!$AG1471,"00")&amp;"i"&amp;IF(ДАННЫЕ!$AH1471,"1"&amp;ДАННЫЕ!$AH1471,"00")&amp;"r"&amp;IF(ДАННЫЕ!$AL1471,"1"&amp;ДАННЫЕ!$AL1471,"00")&amp;"m"&amp;IF(ДАННЫЕ!$AI1471,"1"&amp;ДАННЫЕ!$AI1471,"00")&amp;"hS"&amp;IF(ДАННЫЕ!$AJ1471,"1"&amp;ДАННЫЕ!$AJ1471,"00")&amp;"hZ"&amp;IF(ДАННЫЕ!$AK1471,"1"&amp;ДАННЫЕ!$AK1471,"00")&amp;"p"&amp;IF(ДАННЫЕ!$AP1471,"1"&amp;ДАННЫЕ!$AP1471,"00")&amp;"k"&amp;IF(ДАННЫЕ!$AQ1471,"1"&amp;ДАННЫЕ!$AQ1471,"00")&amp;"z"&amp;IF(ДАННЫЕ!$AR1471,"1"&amp;ДАННЫЕ!$AR1471,"00")&amp;"j"&amp;IF(ДАННЫЕ!$AM1471,"1"&amp;ДАННЫЕ!$AM1471,"00")&amp;"n"&amp;IF(ДАННЫЕ!$AN1471,"1"&amp;ДАННЫЕ!$AN1471,"00")&amp;"E"&amp;ДАННЫЕ!BI1471&amp;"L"&amp;ДАННЫЕ!AO1471&amp;"h"&amp;IF(ДАННЫЕ!$AU1471&gt;0,1,0)&amp;"v"&amp;IF(ДАННЫЕ!$AW1471&gt;0,1,0)&amp;"a"&amp;IF(ДАННЫЕ!$AS1471,"1"&amp;ДАННЫЕ!$AS1471,"00")&amp;"s"&amp;IF(ДАННЫЕ!$AT1471,"1"&amp;ДАННЫЕ!$AT1471,"00")&amp;"u"&amp;IF(ДАННЫЕ!$CJ1471&gt;0,1,0)&amp;"y"&amp;B1471&amp;"d"&amp;H1471&amp;"e"&amp;F1471&amp;G1471</f>
        <v>x0w00t00f00b00g00c00i00r00m00hS00hZ00p00k00z00j00n00ELh0v0a00s00u0y0de</v>
      </c>
      <c r="L1471" s="28" t="str">
        <f ca="1">ДАННЫЕ!$I1471&amp;"VN"&amp;IF(ДАННЫЕ!AW1471&gt;0,11,10)&amp;"CD"&amp;IF(ДАННЫЕ!BF1471&gt;500,16,IF(ДАННЫЕ!BF1471&gt;350,15,IF(ДАННЫЕ!BF1471&gt;=200,14,IF(ДАННЫЕ!BF1471&gt;=100,13,IF(ДАННЫЕ!BF1471&gt;=50,12,IF(ДАННЫЕ!BF1471&gt;0,11,10))))))&amp;"AR"&amp;IF(ДАННЫЕ!BX1471&gt;0,1,0)&amp;"GD"&amp;B1471&amp;"VV"&amp;IF(E1471&gt;=5,IF(E1471&lt;18,1,0),0)</f>
        <v>VN10CD10AR0GD0VV0</v>
      </c>
      <c r="M1471" s="28" t="str">
        <f>ДАННЫЕ!$I1471&amp;"b"&amp;ДАННЫЕ!$BI1471&amp;"r"&amp;ДАННЫЕ!$BJ1471&amp;"CD"&amp;IF(ДАННЫЕ!BF1471&gt;0,IF(ДАННЫЕ!BF1471&lt;200,1,IF(ДАННЫЕ!BF1471&lt;350,2,3)),0)&amp;"h"&amp;IF(ДАННЫЕ!$BK1471+ДАННЫЕ!$BL1471+ДАННЫЕ!$BM1471&gt;0,1,0)&amp;"x"&amp;ДАННЫЕ!$BK1471&amp;"y"&amp;ДАННЫЕ!$BL1471&amp;"z"&amp;ДАННЫЕ!$BM1471&amp;"c"&amp;IF(ДАННЫЕ!$BK1471+ДАННЫЕ!$BL1471+ДАННЫЕ!$BM1471=3,1,0)&amp;"a"&amp;IF(ДАННЫЕ!$BQ1471+ДАННЫЕ!$BR1471&gt;0,1,0)&amp;"d"&amp;ДАННЫЕ!$BQ1471&amp;"v"&amp;ДАННЫЕ!$BR1471&amp;"p"&amp;ДАННЫЕ!$BS1471&amp;"n"&amp;ДАННЫЕ!$BU1471&amp;"t"&amp;ДАННЫЕ!$BV1471&amp;"o"&amp;ДАННЫЕ!$BT1471&amp;"l"&amp;IF(ДАННЫЕ!$BN1471&gt;0,1,0)&amp;ДАННЫЕ!$BN1471&amp;"g"&amp;ДАННЫЕ!$BO1471&amp;"s"&amp;ДАННЫЕ!$BP1471&amp;"DZ"&amp;IF(ДАННЫЕ!B1471-ДАННЫЕ!G1471 &lt; 60,IF(ДАННЫЕ!B1471-ДАННЫЕ!G1471 &gt;= 0,1,0),0)&amp;"u"&amp;IF(ДАННЫЕ!$CJ1471&gt;0,1,0)</f>
        <v>brCD0h0xyzc0a0dvpntol0gsDZ1u0</v>
      </c>
      <c r="N1471" s="28" t="str">
        <f ca="1">ДАННЫЕ!$F1471&amp;ДАННЫЕ!$I1471&amp;"g"&amp;B1471&amp;"cf"&amp;D1471&amp;"a"&amp;IF(ДАННЫЕ!$BX1471&gt;0,1,0)&amp;IF(ДАННЫЕ!$BF1471&gt;500,1,IF(ДАННЫЕ!$BF1471&gt;350,2,IF(ДАННЫЕ!$BF1471&gt;=200,3,IF(ДАННЫЕ!$BF1471&gt;=100,4,IF(ДАННЫЕ!$BF1471&gt;=50,5,IF(ДАННЫЕ!$BF1471&lt;50,6,0))))))&amp;"AR"&amp;IF(DATEDIF(ДАННЫЕ!$BX1471,ДАННЫЕ!$F$1,"y")&gt;1,1,0)&amp;"VG"&amp;IF(ДАННЫЕ!$BH1471="0",1,0)&amp;"o"&amp;IF(T1471+ДАННЫЕ!$AF1471+ДАННЫЕ!$AG1471+ДАННЫЕ!$AH1471+ДАННЫЕ!$AI1471+ДАННЫЕ!$AJ1471+ДАННЫЕ!$AP1471+ДАННЫЕ!$AQ1471+ДАННЫЕ!$AR1471+ДАННЫЕ!$AU1471+ДАННЫЕ!$AW1471+ДАННЫЕ!$AS1471+ДАННЫЕ!$AT1471&gt;0,1,0)&amp;"x"&amp;ДАННЫЕ!$AG1471&amp;"p"&amp;IF(ДАННЫЕ!$BY1471&gt;0,1,0)&amp;"v"&amp;IF(ДАННЫЕ!$BZ1471&gt;0,1,0)&amp;"n"&amp;ДАННЫЕ!$CA1471&amp;"t"&amp;ДАННЫЕ!$AY1471&amp;"k"&amp;ДАННЫЕ!$CB1471&amp;"q"&amp;ДАННЫЕ!$CC1471&amp;"w"&amp;ДАННЫЕ!$CD1471&amp;"e"&amp;ДАННЫЕ!$CE1471&amp;"m"&amp;ДАННЫЕ!$CF1471&amp;"c"&amp;ДАННЫЕ!$CG1471&amp;"z"&amp;ДАННЫЕ!$CH1471&amp;"d"&amp;IF(H1471=4,1,0)&amp;"s"&amp;IF(ДАННЫЕ!$J1471=1,0,1)&amp;"u"&amp;IF(ДАННЫЕ!$CJ1471&gt;0,1,0)</f>
        <v>g0cf0a06AR1VG0o0xp0v0ntkqwemczd0s1u0</v>
      </c>
      <c r="O1471" s="28" t="str">
        <f>ДАННЫЕ!$I1471&amp;"g"&amp;B1471&amp;A1471&amp;"f"&amp;P1471&amp;"c"&amp;IF(ДАННЫЕ!$U1471&gt;0,1,0)&amp;"s"&amp;IF(ДАННЫЕ!$Q1471&gt;0,IF(YEAR(ДАННЫЕ!$F$1)=YEAR(ДАННЫЕ!$Q1471),IF(MONTH(ДАННЫЕ!$F$1)=MONTH(ДАННЫЕ!$Q1471),111,11),1),0)&amp;"i"&amp;IF(ДАННЫЕ!$R1471+ДАННЫЕ!$S1471+ДАННЫЕ!$T1471=0,0,1)&amp;"h"&amp;IF(ДАННЫЕ!$P1471&gt;0,1,0)&amp;"p"&amp;IF(ДАННЫЕ!$CI1471&gt;0,IF(YEAR(ДАННЫЕ!$F$1)=YEAR(ДАННЫЕ!$CI1471),IF(MONTH(ДАННЫЕ!$F$1)=MONTH(ДАННЫЕ!$CI1471),111,11),1),0)&amp;"d"&amp;IF(ДАННЫЕ!$CJ1471&gt;0,IF(YEAR(ДАННЫЕ!$F$1)=YEAR(ДАННЫЕ!$CJ1471),IF(MONTH(ДАННЫЕ!$F$1)=MONTH(ДАННЫЕ!$CJ1471),111,11),1),0)&amp;"o"&amp;IF(ДАННЫЕ!$CK1471&gt;0,IF(MONTH(ДАННЫЕ!$F$1)=MONTH(ДАННЫЕ!$CK1471),111,11),0)&amp;"v"&amp;IF(ДАННЫЕ!$BE1471&gt;0,IF(MONTH(ДАННЫЕ!$F$1)=MONTH(ДАННЫЕ!$BE1471),111,11),0)</f>
        <v>g00f0c0s0i0h0p0d0o0v0</v>
      </c>
      <c r="P1471" s="15">
        <f t="shared" si="71"/>
        <v>0</v>
      </c>
      <c r="Q1471" s="15">
        <f>IF(ДАННЫЕ!$F$1&gt;ДАННЫЕ!$N1471,IF(YEAR(ДАННЫЕ!$F$1)=YEAR(ДАННЫЕ!M1471),1,0),0)</f>
        <v>0</v>
      </c>
      <c r="R1471" s="15">
        <f>IF(ДАННЫЕ!$F$1&gt;ДАННЫЕ!$N1471,IF(YEAR(ДАННЫЕ!$F$1)=YEAR(ДАННЫЕ!N1471),1,0),0)</f>
        <v>0</v>
      </c>
      <c r="S1471" s="15">
        <f>IF(ДАННЫЕ!$AA1471="2А",1,IF(ДАННЫЕ!$AA1471="2Б",2,IF(ДАННЫЕ!$AA1471="2В",3,IF(ДАННЫЕ!$AA1471=3,4,IF(ДАННЫЕ!$AA1471="4А",5,IF(ДАННЫЕ!$AA1471="4Б",6,IF(ДАННЫЕ!$AA1471="4В",7,IF(ДАННЫЕ!$AA1471=5,8,0))))))))</f>
        <v>0</v>
      </c>
      <c r="T1471" s="15">
        <f>IF(OR(ДАННЫЕ!$AC1471=2,ДАННЫЕ!$AD1471=2,ДАННЫЕ!$AE1471=2),2,IF(OR(ДАННЫЕ!$AC1471=1,ДАННЫЕ!$AD1471=1,ДАННЫЕ!$AE1471=1),1,0))</f>
        <v>0</v>
      </c>
    </row>
    <row r="1472" spans="1:20" x14ac:dyDescent="0.2">
      <c r="A1472" s="78">
        <f>IF(B1472&gt;0,IF(MONTH(ДАННЫЕ!$F$1)=MONTH(ДАННЫЕ!$B1472),1,0),0)</f>
        <v>0</v>
      </c>
      <c r="B1472" s="14">
        <f>IF(ДАННЫЕ!$B1472&gt;0,IF(YEAR(ДАННЫЕ!$F$1)=YEAR(ДАННЫЕ!$B1472),1,0),0)</f>
        <v>0</v>
      </c>
      <c r="C1472" s="14">
        <f>IF(ДАННЫЕ!$CM1472&gt;0,IF(YEAR(ДАННЫЕ!$F$1)=YEAR(ДАННЫЕ!$CM1472),1,0),0)</f>
        <v>0</v>
      </c>
      <c r="D1472" s="14">
        <f>IF(ДАННЫЕ!$CJ1472&gt;0,IF(ДАННЫЕ!$CL1472&gt;ДАННЫЕ!$F$1,1,IF(ДАННЫЕ!$CL1472&gt;0,0,1)),0)</f>
        <v>0</v>
      </c>
      <c r="E1472" s="43" t="str">
        <f ca="1">IF(ДАННЫЕ!$F$1&gt;0,IF(ДАННЫЕ!$G1472&gt;0,DATEDIF(ДАННЫЕ!$G1472,ДАННЫЕ!$F$1,"y"),""),IF(ДАННЫЕ!$G1472&gt;0,DATEDIF(ДАННЫЕ!$G1472,TODAY(),"y"),""))</f>
        <v/>
      </c>
      <c r="F1472" s="43" t="str">
        <f xml:space="preserve"> IF(ДАННЫЕ!$F1472="М",IF(E1472&gt;=18,IF(E1472&lt;60,1,""),""),"")&amp;IF(ДАННЫЕ!$F1472="Ж",IF(E1472&gt;=18,IF(E1472&lt;55,1,""),""),"")</f>
        <v/>
      </c>
      <c r="G1472" s="43" t="str">
        <f xml:space="preserve"> IF(ДАННЫЕ!$F1472="М",IF(E1472&gt;=60,2,""),"")&amp;IF(ДАННЫЕ!$F1472="Ж",IF(E1472&gt;=55,2,""),"")</f>
        <v/>
      </c>
      <c r="H1472" s="43" t="str">
        <f t="shared" ca="1" si="69"/>
        <v/>
      </c>
      <c r="I1472" s="43" t="str">
        <f t="shared" ca="1" si="70"/>
        <v>03</v>
      </c>
      <c r="J1472" s="28" t="str">
        <f ca="1">ДАННЫЕ!$F1472&amp;H1472&amp;I1472&amp;ДАННЫЕ!$I1472&amp;"m"&amp;IF(ДАННЫЕ!$I1472&gt;0,IF(ДАННЫЕ!$J1472&gt;0,0,1),"")&amp;"f"&amp;IF(ДАННЫЕ!$R1472&gt;0,IF(YEAR(ДАННЫЕ!$F$1)=YEAR(ДАННЫЕ!$R1472),1,0),0)&amp;"z"&amp;ДАННЫЕ!$R1472&amp;"p"&amp;ДАННЫЕ!$S1472&amp;"i"&amp;ДАННЫЕ!$T1472&amp;"h"&amp;ДАННЫЕ!$K1472&amp;"be"&amp;ДАННЫЕ!$BI1472&amp;"CD"&amp;IF(ДАННЫЕ!BF1472&gt;500,4,IF(ДАННЫЕ!BF1472&gt;350,3,IF(ДАННЫЕ!BF1472&gt;200,2,IF(ДАННЫЕ!BF1472&gt;0,1,0))))&amp;"g"&amp;B1472&amp;"d"&amp;H1472&amp;"l"&amp;ДАННЫЕ!AT1472&amp;"a"&amp;ДАННЫЕ!$V1472&amp;"v"&amp;R1472&amp;"k"&amp;ДАННЫЕ!$U1472&amp;"s"&amp;ДАННЫЕ!$Y1472&amp;"t"&amp;ДАННЫЕ!$X1472&amp;"b"&amp;IF(ДАННЫЕ!$Q1472&gt;1,1,0)&amp;"PP"&amp;ДАННЫЕ!Z1472&amp;"c"&amp;S1472&amp;"x"&amp;IF(ДАННЫЕ!$BY1472&gt;0,IF(YEAR(ДАННЫЕ!$F$1)=YEAR(ДАННЫЕ!$BY1472),1,0),0)&amp;"n"&amp;IF(ДАННЫЕ!$BZ1472&gt;0,IF(YEAR(ДАННЫЕ!$F$1)=YEAR(ДАННЫЕ!$BZ1472),1,0),0)&amp;"u"&amp;D1472&amp;"z"&amp;IF(ДАННЫЕ!$CL1472&gt;0,IF(YEAR(ДАННЫЕ!$F$1)&gt;YEAR(ДАННЫЕ!$CL1472),11,12),0)</f>
        <v>03mf0zpihbeCD0g0dlav0kstb0PPc0x0n0u0z0</v>
      </c>
      <c r="K1472" s="28" t="str">
        <f ca="1">ДАННЫЕ!$I1472&amp;"x"&amp;B1472&amp;"w"&amp;IF(T1472+ДАННЫЕ!AD1472+ДАННЫЕ!AE1472+ДАННЫЕ!AF1472+ДАННЫЕ!AG1472+ДАННЫЕ!AH1472+ДАННЫЕ!$AL1472+ДАННЫЕ!AI1472+ДАННЫЕ!AJ1472+ДАННЫЕ!AK1472+ДАННЫЕ!AP1472+ДАННЫЕ!AQ1472+ДАННЫЕ!AR1472+ДАННЫЕ!$AM1472+ДАННЫЕ!$AN1472+ДАННЫЕ!AS1472+ДАННЫЕ!AT1472&gt;0,1,0)&amp;IF(OR(T1472=2,ДАННЫЕ!AD1472=2,ДАННЫЕ!AE1472=2,ДАННЫЕ!AF1472=2,ДАННЫЕ!AG1472=2,ДАННЫЕ!AH1472=2,ДАННЫЕ!$AL1472=2,ДАННЫЕ!AI1472=2,ДАННЫЕ!AJ1472=2,ДАННЫЕ!AK1472=2,ДАННЫЕ!AP1472=2,ДАННЫЕ!AQ1472=2,ДАННЫЕ!AR1472=2,ДАННЫЕ!$AM1472=2,ДАННЫЕ!$AN1472=2,ДАННЫЕ!AS1472=2,ДАННЫЕ!AT1472=2),2,0)&amp;"t"&amp;IF(T1472&gt;0,"1"&amp;T1472,"00")&amp;"f"&amp;IF(ДАННЫЕ!$AC1472,"1"&amp;ДАННЫЕ!$AC1472,"00")&amp;"b"&amp;IF(ДАННЫЕ!$AD1472,"1"&amp;ДАННЫЕ!$AD1472,"00")&amp;"g"&amp;IF(ДАННЫЕ!$AF1472,"1"&amp;ДАННЫЕ!$AF1472,"00")&amp;"c"&amp;IF(ДАННЫЕ!$AG1472,"1"&amp;ДАННЫЕ!$AG1472,"00")&amp;"i"&amp;IF(ДАННЫЕ!$AH1472,"1"&amp;ДАННЫЕ!$AH1472,"00")&amp;"r"&amp;IF(ДАННЫЕ!$AL1472,"1"&amp;ДАННЫЕ!$AL1472,"00")&amp;"m"&amp;IF(ДАННЫЕ!$AI1472,"1"&amp;ДАННЫЕ!$AI1472,"00")&amp;"hS"&amp;IF(ДАННЫЕ!$AJ1472,"1"&amp;ДАННЫЕ!$AJ1472,"00")&amp;"hZ"&amp;IF(ДАННЫЕ!$AK1472,"1"&amp;ДАННЫЕ!$AK1472,"00")&amp;"p"&amp;IF(ДАННЫЕ!$AP1472,"1"&amp;ДАННЫЕ!$AP1472,"00")&amp;"k"&amp;IF(ДАННЫЕ!$AQ1472,"1"&amp;ДАННЫЕ!$AQ1472,"00")&amp;"z"&amp;IF(ДАННЫЕ!$AR1472,"1"&amp;ДАННЫЕ!$AR1472,"00")&amp;"j"&amp;IF(ДАННЫЕ!$AM1472,"1"&amp;ДАННЫЕ!$AM1472,"00")&amp;"n"&amp;IF(ДАННЫЕ!$AN1472,"1"&amp;ДАННЫЕ!$AN1472,"00")&amp;"E"&amp;ДАННЫЕ!BI1472&amp;"L"&amp;ДАННЫЕ!AO1472&amp;"h"&amp;IF(ДАННЫЕ!$AU1472&gt;0,1,0)&amp;"v"&amp;IF(ДАННЫЕ!$AW1472&gt;0,1,0)&amp;"a"&amp;IF(ДАННЫЕ!$AS1472,"1"&amp;ДАННЫЕ!$AS1472,"00")&amp;"s"&amp;IF(ДАННЫЕ!$AT1472,"1"&amp;ДАННЫЕ!$AT1472,"00")&amp;"u"&amp;IF(ДАННЫЕ!$CJ1472&gt;0,1,0)&amp;"y"&amp;B1472&amp;"d"&amp;H1472&amp;"e"&amp;F1472&amp;G1472</f>
        <v>x0w00t00f00b00g00c00i00r00m00hS00hZ00p00k00z00j00n00ELh0v0a00s00u0y0de</v>
      </c>
      <c r="L1472" s="28" t="str">
        <f ca="1">ДАННЫЕ!$I1472&amp;"VN"&amp;IF(ДАННЫЕ!AW1472&gt;0,11,10)&amp;"CD"&amp;IF(ДАННЫЕ!BF1472&gt;500,16,IF(ДАННЫЕ!BF1472&gt;350,15,IF(ДАННЫЕ!BF1472&gt;=200,14,IF(ДАННЫЕ!BF1472&gt;=100,13,IF(ДАННЫЕ!BF1472&gt;=50,12,IF(ДАННЫЕ!BF1472&gt;0,11,10))))))&amp;"AR"&amp;IF(ДАННЫЕ!BX1472&gt;0,1,0)&amp;"GD"&amp;B1472&amp;"VV"&amp;IF(E1472&gt;=5,IF(E1472&lt;18,1,0),0)</f>
        <v>VN10CD10AR0GD0VV0</v>
      </c>
      <c r="M1472" s="28" t="str">
        <f>ДАННЫЕ!$I1472&amp;"b"&amp;ДАННЫЕ!$BI1472&amp;"r"&amp;ДАННЫЕ!$BJ1472&amp;"CD"&amp;IF(ДАННЫЕ!BF1472&gt;0,IF(ДАННЫЕ!BF1472&lt;200,1,IF(ДАННЫЕ!BF1472&lt;350,2,3)),0)&amp;"h"&amp;IF(ДАННЫЕ!$BK1472+ДАННЫЕ!$BL1472+ДАННЫЕ!$BM1472&gt;0,1,0)&amp;"x"&amp;ДАННЫЕ!$BK1472&amp;"y"&amp;ДАННЫЕ!$BL1472&amp;"z"&amp;ДАННЫЕ!$BM1472&amp;"c"&amp;IF(ДАННЫЕ!$BK1472+ДАННЫЕ!$BL1472+ДАННЫЕ!$BM1472=3,1,0)&amp;"a"&amp;IF(ДАННЫЕ!$BQ1472+ДАННЫЕ!$BR1472&gt;0,1,0)&amp;"d"&amp;ДАННЫЕ!$BQ1472&amp;"v"&amp;ДАННЫЕ!$BR1472&amp;"p"&amp;ДАННЫЕ!$BS1472&amp;"n"&amp;ДАННЫЕ!$BU1472&amp;"t"&amp;ДАННЫЕ!$BV1472&amp;"o"&amp;ДАННЫЕ!$BT1472&amp;"l"&amp;IF(ДАННЫЕ!$BN1472&gt;0,1,0)&amp;ДАННЫЕ!$BN1472&amp;"g"&amp;ДАННЫЕ!$BO1472&amp;"s"&amp;ДАННЫЕ!$BP1472&amp;"DZ"&amp;IF(ДАННЫЕ!B1472-ДАННЫЕ!G1472 &lt; 60,IF(ДАННЫЕ!B1472-ДАННЫЕ!G1472 &gt;= 0,1,0),0)&amp;"u"&amp;IF(ДАННЫЕ!$CJ1472&gt;0,1,0)</f>
        <v>brCD0h0xyzc0a0dvpntol0gsDZ1u0</v>
      </c>
      <c r="N1472" s="28" t="str">
        <f ca="1">ДАННЫЕ!$F1472&amp;ДАННЫЕ!$I1472&amp;"g"&amp;B1472&amp;"cf"&amp;D1472&amp;"a"&amp;IF(ДАННЫЕ!$BX1472&gt;0,1,0)&amp;IF(ДАННЫЕ!$BF1472&gt;500,1,IF(ДАННЫЕ!$BF1472&gt;350,2,IF(ДАННЫЕ!$BF1472&gt;=200,3,IF(ДАННЫЕ!$BF1472&gt;=100,4,IF(ДАННЫЕ!$BF1472&gt;=50,5,IF(ДАННЫЕ!$BF1472&lt;50,6,0))))))&amp;"AR"&amp;IF(DATEDIF(ДАННЫЕ!$BX1472,ДАННЫЕ!$F$1,"y")&gt;1,1,0)&amp;"VG"&amp;IF(ДАННЫЕ!$BH1472="0",1,0)&amp;"o"&amp;IF(T1472+ДАННЫЕ!$AF1472+ДАННЫЕ!$AG1472+ДАННЫЕ!$AH1472+ДАННЫЕ!$AI1472+ДАННЫЕ!$AJ1472+ДАННЫЕ!$AP1472+ДАННЫЕ!$AQ1472+ДАННЫЕ!$AR1472+ДАННЫЕ!$AU1472+ДАННЫЕ!$AW1472+ДАННЫЕ!$AS1472+ДАННЫЕ!$AT1472&gt;0,1,0)&amp;"x"&amp;ДАННЫЕ!$AG1472&amp;"p"&amp;IF(ДАННЫЕ!$BY1472&gt;0,1,0)&amp;"v"&amp;IF(ДАННЫЕ!$BZ1472&gt;0,1,0)&amp;"n"&amp;ДАННЫЕ!$CA1472&amp;"t"&amp;ДАННЫЕ!$AY1472&amp;"k"&amp;ДАННЫЕ!$CB1472&amp;"q"&amp;ДАННЫЕ!$CC1472&amp;"w"&amp;ДАННЫЕ!$CD1472&amp;"e"&amp;ДАННЫЕ!$CE1472&amp;"m"&amp;ДАННЫЕ!$CF1472&amp;"c"&amp;ДАННЫЕ!$CG1472&amp;"z"&amp;ДАННЫЕ!$CH1472&amp;"d"&amp;IF(H1472=4,1,0)&amp;"s"&amp;IF(ДАННЫЕ!$J1472=1,0,1)&amp;"u"&amp;IF(ДАННЫЕ!$CJ1472&gt;0,1,0)</f>
        <v>g0cf0a06AR1VG0o0xp0v0ntkqwemczd0s1u0</v>
      </c>
      <c r="O1472" s="28" t="str">
        <f>ДАННЫЕ!$I1472&amp;"g"&amp;B1472&amp;A1472&amp;"f"&amp;P1472&amp;"c"&amp;IF(ДАННЫЕ!$U1472&gt;0,1,0)&amp;"s"&amp;IF(ДАННЫЕ!$Q1472&gt;0,IF(YEAR(ДАННЫЕ!$F$1)=YEAR(ДАННЫЕ!$Q1472),IF(MONTH(ДАННЫЕ!$F$1)=MONTH(ДАННЫЕ!$Q1472),111,11),1),0)&amp;"i"&amp;IF(ДАННЫЕ!$R1472+ДАННЫЕ!$S1472+ДАННЫЕ!$T1472=0,0,1)&amp;"h"&amp;IF(ДАННЫЕ!$P1472&gt;0,1,0)&amp;"p"&amp;IF(ДАННЫЕ!$CI1472&gt;0,IF(YEAR(ДАННЫЕ!$F$1)=YEAR(ДАННЫЕ!$CI1472),IF(MONTH(ДАННЫЕ!$F$1)=MONTH(ДАННЫЕ!$CI1472),111,11),1),0)&amp;"d"&amp;IF(ДАННЫЕ!$CJ1472&gt;0,IF(YEAR(ДАННЫЕ!$F$1)=YEAR(ДАННЫЕ!$CJ1472),IF(MONTH(ДАННЫЕ!$F$1)=MONTH(ДАННЫЕ!$CJ1472),111,11),1),0)&amp;"o"&amp;IF(ДАННЫЕ!$CK1472&gt;0,IF(MONTH(ДАННЫЕ!$F$1)=MONTH(ДАННЫЕ!$CK1472),111,11),0)&amp;"v"&amp;IF(ДАННЫЕ!$BE1472&gt;0,IF(MONTH(ДАННЫЕ!$F$1)=MONTH(ДАННЫЕ!$BE1472),111,11),0)</f>
        <v>g00f0c0s0i0h0p0d0o0v0</v>
      </c>
      <c r="P1472" s="15">
        <f t="shared" si="71"/>
        <v>0</v>
      </c>
      <c r="Q1472" s="15">
        <f>IF(ДАННЫЕ!$F$1&gt;ДАННЫЕ!$N1472,IF(YEAR(ДАННЫЕ!$F$1)=YEAR(ДАННЫЕ!M1472),1,0),0)</f>
        <v>0</v>
      </c>
      <c r="R1472" s="15">
        <f>IF(ДАННЫЕ!$F$1&gt;ДАННЫЕ!$N1472,IF(YEAR(ДАННЫЕ!$F$1)=YEAR(ДАННЫЕ!N1472),1,0),0)</f>
        <v>0</v>
      </c>
      <c r="S1472" s="15">
        <f>IF(ДАННЫЕ!$AA1472="2А",1,IF(ДАННЫЕ!$AA1472="2Б",2,IF(ДАННЫЕ!$AA1472="2В",3,IF(ДАННЫЕ!$AA1472=3,4,IF(ДАННЫЕ!$AA1472="4А",5,IF(ДАННЫЕ!$AA1472="4Б",6,IF(ДАННЫЕ!$AA1472="4В",7,IF(ДАННЫЕ!$AA1472=5,8,0))))))))</f>
        <v>0</v>
      </c>
      <c r="T1472" s="15">
        <f>IF(OR(ДАННЫЕ!$AC1472=2,ДАННЫЕ!$AD1472=2,ДАННЫЕ!$AE1472=2),2,IF(OR(ДАННЫЕ!$AC1472=1,ДАННЫЕ!$AD1472=1,ДАННЫЕ!$AE1472=1),1,0))</f>
        <v>0</v>
      </c>
    </row>
    <row r="1473" spans="1:20" x14ac:dyDescent="0.2">
      <c r="A1473" s="78">
        <f>IF(B1473&gt;0,IF(MONTH(ДАННЫЕ!$F$1)=MONTH(ДАННЫЕ!$B1473),1,0),0)</f>
        <v>0</v>
      </c>
      <c r="B1473" s="14">
        <f>IF(ДАННЫЕ!$B1473&gt;0,IF(YEAR(ДАННЫЕ!$F$1)=YEAR(ДАННЫЕ!$B1473),1,0),0)</f>
        <v>0</v>
      </c>
      <c r="C1473" s="14">
        <f>IF(ДАННЫЕ!$CM1473&gt;0,IF(YEAR(ДАННЫЕ!$F$1)=YEAR(ДАННЫЕ!$CM1473),1,0),0)</f>
        <v>0</v>
      </c>
      <c r="D1473" s="14">
        <f>IF(ДАННЫЕ!$CJ1473&gt;0,IF(ДАННЫЕ!$CL1473&gt;ДАННЫЕ!$F$1,1,IF(ДАННЫЕ!$CL1473&gt;0,0,1)),0)</f>
        <v>0</v>
      </c>
      <c r="E1473" s="43" t="str">
        <f ca="1">IF(ДАННЫЕ!$F$1&gt;0,IF(ДАННЫЕ!$G1473&gt;0,DATEDIF(ДАННЫЕ!$G1473,ДАННЫЕ!$F$1,"y"),""),IF(ДАННЫЕ!$G1473&gt;0,DATEDIF(ДАННЫЕ!$G1473,TODAY(),"y"),""))</f>
        <v/>
      </c>
      <c r="F1473" s="43" t="str">
        <f xml:space="preserve"> IF(ДАННЫЕ!$F1473="М",IF(E1473&gt;=18,IF(E1473&lt;60,1,""),""),"")&amp;IF(ДАННЫЕ!$F1473="Ж",IF(E1473&gt;=18,IF(E1473&lt;55,1,""),""),"")</f>
        <v/>
      </c>
      <c r="G1473" s="43" t="str">
        <f xml:space="preserve"> IF(ДАННЫЕ!$F1473="М",IF(E1473&gt;=60,2,""),"")&amp;IF(ДАННЫЕ!$F1473="Ж",IF(E1473&gt;=55,2,""),"")</f>
        <v/>
      </c>
      <c r="H1473" s="43" t="str">
        <f t="shared" ca="1" si="69"/>
        <v/>
      </c>
      <c r="I1473" s="43" t="str">
        <f t="shared" ca="1" si="70"/>
        <v>03</v>
      </c>
      <c r="J1473" s="28" t="str">
        <f ca="1">ДАННЫЕ!$F1473&amp;H1473&amp;I1473&amp;ДАННЫЕ!$I1473&amp;"m"&amp;IF(ДАННЫЕ!$I1473&gt;0,IF(ДАННЫЕ!$J1473&gt;0,0,1),"")&amp;"f"&amp;IF(ДАННЫЕ!$R1473&gt;0,IF(YEAR(ДАННЫЕ!$F$1)=YEAR(ДАННЫЕ!$R1473),1,0),0)&amp;"z"&amp;ДАННЫЕ!$R1473&amp;"p"&amp;ДАННЫЕ!$S1473&amp;"i"&amp;ДАННЫЕ!$T1473&amp;"h"&amp;ДАННЫЕ!$K1473&amp;"be"&amp;ДАННЫЕ!$BI1473&amp;"CD"&amp;IF(ДАННЫЕ!BF1473&gt;500,4,IF(ДАННЫЕ!BF1473&gt;350,3,IF(ДАННЫЕ!BF1473&gt;200,2,IF(ДАННЫЕ!BF1473&gt;0,1,0))))&amp;"g"&amp;B1473&amp;"d"&amp;H1473&amp;"l"&amp;ДАННЫЕ!AT1473&amp;"a"&amp;ДАННЫЕ!$V1473&amp;"v"&amp;R1473&amp;"k"&amp;ДАННЫЕ!$U1473&amp;"s"&amp;ДАННЫЕ!$Y1473&amp;"t"&amp;ДАННЫЕ!$X1473&amp;"b"&amp;IF(ДАННЫЕ!$Q1473&gt;1,1,0)&amp;"PP"&amp;ДАННЫЕ!Z1473&amp;"c"&amp;S1473&amp;"x"&amp;IF(ДАННЫЕ!$BY1473&gt;0,IF(YEAR(ДАННЫЕ!$F$1)=YEAR(ДАННЫЕ!$BY1473),1,0),0)&amp;"n"&amp;IF(ДАННЫЕ!$BZ1473&gt;0,IF(YEAR(ДАННЫЕ!$F$1)=YEAR(ДАННЫЕ!$BZ1473),1,0),0)&amp;"u"&amp;D1473&amp;"z"&amp;IF(ДАННЫЕ!$CL1473&gt;0,IF(YEAR(ДАННЫЕ!$F$1)&gt;YEAR(ДАННЫЕ!$CL1473),11,12),0)</f>
        <v>03mf0zpihbeCD0g0dlav0kstb0PPc0x0n0u0z0</v>
      </c>
      <c r="K1473" s="28" t="str">
        <f ca="1">ДАННЫЕ!$I1473&amp;"x"&amp;B1473&amp;"w"&amp;IF(T1473+ДАННЫЕ!AD1473+ДАННЫЕ!AE1473+ДАННЫЕ!AF1473+ДАННЫЕ!AG1473+ДАННЫЕ!AH1473+ДАННЫЕ!$AL1473+ДАННЫЕ!AI1473+ДАННЫЕ!AJ1473+ДАННЫЕ!AK1473+ДАННЫЕ!AP1473+ДАННЫЕ!AQ1473+ДАННЫЕ!AR1473+ДАННЫЕ!$AM1473+ДАННЫЕ!$AN1473+ДАННЫЕ!AS1473+ДАННЫЕ!AT1473&gt;0,1,0)&amp;IF(OR(T1473=2,ДАННЫЕ!AD1473=2,ДАННЫЕ!AE1473=2,ДАННЫЕ!AF1473=2,ДАННЫЕ!AG1473=2,ДАННЫЕ!AH1473=2,ДАННЫЕ!$AL1473=2,ДАННЫЕ!AI1473=2,ДАННЫЕ!AJ1473=2,ДАННЫЕ!AK1473=2,ДАННЫЕ!AP1473=2,ДАННЫЕ!AQ1473=2,ДАННЫЕ!AR1473=2,ДАННЫЕ!$AM1473=2,ДАННЫЕ!$AN1473=2,ДАННЫЕ!AS1473=2,ДАННЫЕ!AT1473=2),2,0)&amp;"t"&amp;IF(T1473&gt;0,"1"&amp;T1473,"00")&amp;"f"&amp;IF(ДАННЫЕ!$AC1473,"1"&amp;ДАННЫЕ!$AC1473,"00")&amp;"b"&amp;IF(ДАННЫЕ!$AD1473,"1"&amp;ДАННЫЕ!$AD1473,"00")&amp;"g"&amp;IF(ДАННЫЕ!$AF1473,"1"&amp;ДАННЫЕ!$AF1473,"00")&amp;"c"&amp;IF(ДАННЫЕ!$AG1473,"1"&amp;ДАННЫЕ!$AG1473,"00")&amp;"i"&amp;IF(ДАННЫЕ!$AH1473,"1"&amp;ДАННЫЕ!$AH1473,"00")&amp;"r"&amp;IF(ДАННЫЕ!$AL1473,"1"&amp;ДАННЫЕ!$AL1473,"00")&amp;"m"&amp;IF(ДАННЫЕ!$AI1473,"1"&amp;ДАННЫЕ!$AI1473,"00")&amp;"hS"&amp;IF(ДАННЫЕ!$AJ1473,"1"&amp;ДАННЫЕ!$AJ1473,"00")&amp;"hZ"&amp;IF(ДАННЫЕ!$AK1473,"1"&amp;ДАННЫЕ!$AK1473,"00")&amp;"p"&amp;IF(ДАННЫЕ!$AP1473,"1"&amp;ДАННЫЕ!$AP1473,"00")&amp;"k"&amp;IF(ДАННЫЕ!$AQ1473,"1"&amp;ДАННЫЕ!$AQ1473,"00")&amp;"z"&amp;IF(ДАННЫЕ!$AR1473,"1"&amp;ДАННЫЕ!$AR1473,"00")&amp;"j"&amp;IF(ДАННЫЕ!$AM1473,"1"&amp;ДАННЫЕ!$AM1473,"00")&amp;"n"&amp;IF(ДАННЫЕ!$AN1473,"1"&amp;ДАННЫЕ!$AN1473,"00")&amp;"E"&amp;ДАННЫЕ!BI1473&amp;"L"&amp;ДАННЫЕ!AO1473&amp;"h"&amp;IF(ДАННЫЕ!$AU1473&gt;0,1,0)&amp;"v"&amp;IF(ДАННЫЕ!$AW1473&gt;0,1,0)&amp;"a"&amp;IF(ДАННЫЕ!$AS1473,"1"&amp;ДАННЫЕ!$AS1473,"00")&amp;"s"&amp;IF(ДАННЫЕ!$AT1473,"1"&amp;ДАННЫЕ!$AT1473,"00")&amp;"u"&amp;IF(ДАННЫЕ!$CJ1473&gt;0,1,0)&amp;"y"&amp;B1473&amp;"d"&amp;H1473&amp;"e"&amp;F1473&amp;G1473</f>
        <v>x0w00t00f00b00g00c00i00r00m00hS00hZ00p00k00z00j00n00ELh0v0a00s00u0y0de</v>
      </c>
      <c r="L1473" s="28" t="str">
        <f ca="1">ДАННЫЕ!$I1473&amp;"VN"&amp;IF(ДАННЫЕ!AW1473&gt;0,11,10)&amp;"CD"&amp;IF(ДАННЫЕ!BF1473&gt;500,16,IF(ДАННЫЕ!BF1473&gt;350,15,IF(ДАННЫЕ!BF1473&gt;=200,14,IF(ДАННЫЕ!BF1473&gt;=100,13,IF(ДАННЫЕ!BF1473&gt;=50,12,IF(ДАННЫЕ!BF1473&gt;0,11,10))))))&amp;"AR"&amp;IF(ДАННЫЕ!BX1473&gt;0,1,0)&amp;"GD"&amp;B1473&amp;"VV"&amp;IF(E1473&gt;=5,IF(E1473&lt;18,1,0),0)</f>
        <v>VN10CD10AR0GD0VV0</v>
      </c>
      <c r="M1473" s="28" t="str">
        <f>ДАННЫЕ!$I1473&amp;"b"&amp;ДАННЫЕ!$BI1473&amp;"r"&amp;ДАННЫЕ!$BJ1473&amp;"CD"&amp;IF(ДАННЫЕ!BF1473&gt;0,IF(ДАННЫЕ!BF1473&lt;200,1,IF(ДАННЫЕ!BF1473&lt;350,2,3)),0)&amp;"h"&amp;IF(ДАННЫЕ!$BK1473+ДАННЫЕ!$BL1473+ДАННЫЕ!$BM1473&gt;0,1,0)&amp;"x"&amp;ДАННЫЕ!$BK1473&amp;"y"&amp;ДАННЫЕ!$BL1473&amp;"z"&amp;ДАННЫЕ!$BM1473&amp;"c"&amp;IF(ДАННЫЕ!$BK1473+ДАННЫЕ!$BL1473+ДАННЫЕ!$BM1473=3,1,0)&amp;"a"&amp;IF(ДАННЫЕ!$BQ1473+ДАННЫЕ!$BR1473&gt;0,1,0)&amp;"d"&amp;ДАННЫЕ!$BQ1473&amp;"v"&amp;ДАННЫЕ!$BR1473&amp;"p"&amp;ДАННЫЕ!$BS1473&amp;"n"&amp;ДАННЫЕ!$BU1473&amp;"t"&amp;ДАННЫЕ!$BV1473&amp;"o"&amp;ДАННЫЕ!$BT1473&amp;"l"&amp;IF(ДАННЫЕ!$BN1473&gt;0,1,0)&amp;ДАННЫЕ!$BN1473&amp;"g"&amp;ДАННЫЕ!$BO1473&amp;"s"&amp;ДАННЫЕ!$BP1473&amp;"DZ"&amp;IF(ДАННЫЕ!B1473-ДАННЫЕ!G1473 &lt; 60,IF(ДАННЫЕ!B1473-ДАННЫЕ!G1473 &gt;= 0,1,0),0)&amp;"u"&amp;IF(ДАННЫЕ!$CJ1473&gt;0,1,0)</f>
        <v>brCD0h0xyzc0a0dvpntol0gsDZ1u0</v>
      </c>
      <c r="N1473" s="28" t="str">
        <f ca="1">ДАННЫЕ!$F1473&amp;ДАННЫЕ!$I1473&amp;"g"&amp;B1473&amp;"cf"&amp;D1473&amp;"a"&amp;IF(ДАННЫЕ!$BX1473&gt;0,1,0)&amp;IF(ДАННЫЕ!$BF1473&gt;500,1,IF(ДАННЫЕ!$BF1473&gt;350,2,IF(ДАННЫЕ!$BF1473&gt;=200,3,IF(ДАННЫЕ!$BF1473&gt;=100,4,IF(ДАННЫЕ!$BF1473&gt;=50,5,IF(ДАННЫЕ!$BF1473&lt;50,6,0))))))&amp;"AR"&amp;IF(DATEDIF(ДАННЫЕ!$BX1473,ДАННЫЕ!$F$1,"y")&gt;1,1,0)&amp;"VG"&amp;IF(ДАННЫЕ!$BH1473="0",1,0)&amp;"o"&amp;IF(T1473+ДАННЫЕ!$AF1473+ДАННЫЕ!$AG1473+ДАННЫЕ!$AH1473+ДАННЫЕ!$AI1473+ДАННЫЕ!$AJ1473+ДАННЫЕ!$AP1473+ДАННЫЕ!$AQ1473+ДАННЫЕ!$AR1473+ДАННЫЕ!$AU1473+ДАННЫЕ!$AW1473+ДАННЫЕ!$AS1473+ДАННЫЕ!$AT1473&gt;0,1,0)&amp;"x"&amp;ДАННЫЕ!$AG1473&amp;"p"&amp;IF(ДАННЫЕ!$BY1473&gt;0,1,0)&amp;"v"&amp;IF(ДАННЫЕ!$BZ1473&gt;0,1,0)&amp;"n"&amp;ДАННЫЕ!$CA1473&amp;"t"&amp;ДАННЫЕ!$AY1473&amp;"k"&amp;ДАННЫЕ!$CB1473&amp;"q"&amp;ДАННЫЕ!$CC1473&amp;"w"&amp;ДАННЫЕ!$CD1473&amp;"e"&amp;ДАННЫЕ!$CE1473&amp;"m"&amp;ДАННЫЕ!$CF1473&amp;"c"&amp;ДАННЫЕ!$CG1473&amp;"z"&amp;ДАННЫЕ!$CH1473&amp;"d"&amp;IF(H1473=4,1,0)&amp;"s"&amp;IF(ДАННЫЕ!$J1473=1,0,1)&amp;"u"&amp;IF(ДАННЫЕ!$CJ1473&gt;0,1,0)</f>
        <v>g0cf0a06AR1VG0o0xp0v0ntkqwemczd0s1u0</v>
      </c>
      <c r="O1473" s="28" t="str">
        <f>ДАННЫЕ!$I1473&amp;"g"&amp;B1473&amp;A1473&amp;"f"&amp;P1473&amp;"c"&amp;IF(ДАННЫЕ!$U1473&gt;0,1,0)&amp;"s"&amp;IF(ДАННЫЕ!$Q1473&gt;0,IF(YEAR(ДАННЫЕ!$F$1)=YEAR(ДАННЫЕ!$Q1473),IF(MONTH(ДАННЫЕ!$F$1)=MONTH(ДАННЫЕ!$Q1473),111,11),1),0)&amp;"i"&amp;IF(ДАННЫЕ!$R1473+ДАННЫЕ!$S1473+ДАННЫЕ!$T1473=0,0,1)&amp;"h"&amp;IF(ДАННЫЕ!$P1473&gt;0,1,0)&amp;"p"&amp;IF(ДАННЫЕ!$CI1473&gt;0,IF(YEAR(ДАННЫЕ!$F$1)=YEAR(ДАННЫЕ!$CI1473),IF(MONTH(ДАННЫЕ!$F$1)=MONTH(ДАННЫЕ!$CI1473),111,11),1),0)&amp;"d"&amp;IF(ДАННЫЕ!$CJ1473&gt;0,IF(YEAR(ДАННЫЕ!$F$1)=YEAR(ДАННЫЕ!$CJ1473),IF(MONTH(ДАННЫЕ!$F$1)=MONTH(ДАННЫЕ!$CJ1473),111,11),1),0)&amp;"o"&amp;IF(ДАННЫЕ!$CK1473&gt;0,IF(MONTH(ДАННЫЕ!$F$1)=MONTH(ДАННЫЕ!$CK1473),111,11),0)&amp;"v"&amp;IF(ДАННЫЕ!$BE1473&gt;0,IF(MONTH(ДАННЫЕ!$F$1)=MONTH(ДАННЫЕ!$BE1473),111,11),0)</f>
        <v>g00f0c0s0i0h0p0d0o0v0</v>
      </c>
      <c r="P1473" s="15">
        <f t="shared" si="71"/>
        <v>0</v>
      </c>
      <c r="Q1473" s="15">
        <f>IF(ДАННЫЕ!$F$1&gt;ДАННЫЕ!$N1473,IF(YEAR(ДАННЫЕ!$F$1)=YEAR(ДАННЫЕ!M1473),1,0),0)</f>
        <v>0</v>
      </c>
      <c r="R1473" s="15">
        <f>IF(ДАННЫЕ!$F$1&gt;ДАННЫЕ!$N1473,IF(YEAR(ДАННЫЕ!$F$1)=YEAR(ДАННЫЕ!N1473),1,0),0)</f>
        <v>0</v>
      </c>
      <c r="S1473" s="15">
        <f>IF(ДАННЫЕ!$AA1473="2А",1,IF(ДАННЫЕ!$AA1473="2Б",2,IF(ДАННЫЕ!$AA1473="2В",3,IF(ДАННЫЕ!$AA1473=3,4,IF(ДАННЫЕ!$AA1473="4А",5,IF(ДАННЫЕ!$AA1473="4Б",6,IF(ДАННЫЕ!$AA1473="4В",7,IF(ДАННЫЕ!$AA1473=5,8,0))))))))</f>
        <v>0</v>
      </c>
      <c r="T1473" s="15">
        <f>IF(OR(ДАННЫЕ!$AC1473=2,ДАННЫЕ!$AD1473=2,ДАННЫЕ!$AE1473=2),2,IF(OR(ДАННЫЕ!$AC1473=1,ДАННЫЕ!$AD1473=1,ДАННЫЕ!$AE1473=1),1,0))</f>
        <v>0</v>
      </c>
    </row>
    <row r="1474" spans="1:20" x14ac:dyDescent="0.2">
      <c r="A1474" s="78">
        <f>IF(B1474&gt;0,IF(MONTH(ДАННЫЕ!$F$1)=MONTH(ДАННЫЕ!$B1474),1,0),0)</f>
        <v>0</v>
      </c>
      <c r="B1474" s="14">
        <f>IF(ДАННЫЕ!$B1474&gt;0,IF(YEAR(ДАННЫЕ!$F$1)=YEAR(ДАННЫЕ!$B1474),1,0),0)</f>
        <v>0</v>
      </c>
      <c r="C1474" s="14">
        <f>IF(ДАННЫЕ!$CM1474&gt;0,IF(YEAR(ДАННЫЕ!$F$1)=YEAR(ДАННЫЕ!$CM1474),1,0),0)</f>
        <v>0</v>
      </c>
      <c r="D1474" s="14">
        <f>IF(ДАННЫЕ!$CJ1474&gt;0,IF(ДАННЫЕ!$CL1474&gt;ДАННЫЕ!$F$1,1,IF(ДАННЫЕ!$CL1474&gt;0,0,1)),0)</f>
        <v>0</v>
      </c>
      <c r="E1474" s="43" t="str">
        <f ca="1">IF(ДАННЫЕ!$F$1&gt;0,IF(ДАННЫЕ!$G1474&gt;0,DATEDIF(ДАННЫЕ!$G1474,ДАННЫЕ!$F$1,"y"),""),IF(ДАННЫЕ!$G1474&gt;0,DATEDIF(ДАННЫЕ!$G1474,TODAY(),"y"),""))</f>
        <v/>
      </c>
      <c r="F1474" s="43" t="str">
        <f xml:space="preserve"> IF(ДАННЫЕ!$F1474="М",IF(E1474&gt;=18,IF(E1474&lt;60,1,""),""),"")&amp;IF(ДАННЫЕ!$F1474="Ж",IF(E1474&gt;=18,IF(E1474&lt;55,1,""),""),"")</f>
        <v/>
      </c>
      <c r="G1474" s="43" t="str">
        <f xml:space="preserve"> IF(ДАННЫЕ!$F1474="М",IF(E1474&gt;=60,2,""),"")&amp;IF(ДАННЫЕ!$F1474="Ж",IF(E1474&gt;=55,2,""),"")</f>
        <v/>
      </c>
      <c r="H1474" s="43" t="str">
        <f t="shared" ca="1" si="69"/>
        <v/>
      </c>
      <c r="I1474" s="43" t="str">
        <f t="shared" ca="1" si="70"/>
        <v>03</v>
      </c>
      <c r="J1474" s="28" t="str">
        <f ca="1">ДАННЫЕ!$F1474&amp;H1474&amp;I1474&amp;ДАННЫЕ!$I1474&amp;"m"&amp;IF(ДАННЫЕ!$I1474&gt;0,IF(ДАННЫЕ!$J1474&gt;0,0,1),"")&amp;"f"&amp;IF(ДАННЫЕ!$R1474&gt;0,IF(YEAR(ДАННЫЕ!$F$1)=YEAR(ДАННЫЕ!$R1474),1,0),0)&amp;"z"&amp;ДАННЫЕ!$R1474&amp;"p"&amp;ДАННЫЕ!$S1474&amp;"i"&amp;ДАННЫЕ!$T1474&amp;"h"&amp;ДАННЫЕ!$K1474&amp;"be"&amp;ДАННЫЕ!$BI1474&amp;"CD"&amp;IF(ДАННЫЕ!BF1474&gt;500,4,IF(ДАННЫЕ!BF1474&gt;350,3,IF(ДАННЫЕ!BF1474&gt;200,2,IF(ДАННЫЕ!BF1474&gt;0,1,0))))&amp;"g"&amp;B1474&amp;"d"&amp;H1474&amp;"l"&amp;ДАННЫЕ!AT1474&amp;"a"&amp;ДАННЫЕ!$V1474&amp;"v"&amp;R1474&amp;"k"&amp;ДАННЫЕ!$U1474&amp;"s"&amp;ДАННЫЕ!$Y1474&amp;"t"&amp;ДАННЫЕ!$X1474&amp;"b"&amp;IF(ДАННЫЕ!$Q1474&gt;1,1,0)&amp;"PP"&amp;ДАННЫЕ!Z1474&amp;"c"&amp;S1474&amp;"x"&amp;IF(ДАННЫЕ!$BY1474&gt;0,IF(YEAR(ДАННЫЕ!$F$1)=YEAR(ДАННЫЕ!$BY1474),1,0),0)&amp;"n"&amp;IF(ДАННЫЕ!$BZ1474&gt;0,IF(YEAR(ДАННЫЕ!$F$1)=YEAR(ДАННЫЕ!$BZ1474),1,0),0)&amp;"u"&amp;D1474&amp;"z"&amp;IF(ДАННЫЕ!$CL1474&gt;0,IF(YEAR(ДАННЫЕ!$F$1)&gt;YEAR(ДАННЫЕ!$CL1474),11,12),0)</f>
        <v>03mf0zpihbeCD0g0dlav0kstb0PPc0x0n0u0z0</v>
      </c>
      <c r="K1474" s="28" t="str">
        <f ca="1">ДАННЫЕ!$I1474&amp;"x"&amp;B1474&amp;"w"&amp;IF(T1474+ДАННЫЕ!AD1474+ДАННЫЕ!AE1474+ДАННЫЕ!AF1474+ДАННЫЕ!AG1474+ДАННЫЕ!AH1474+ДАННЫЕ!$AL1474+ДАННЫЕ!AI1474+ДАННЫЕ!AJ1474+ДАННЫЕ!AK1474+ДАННЫЕ!AP1474+ДАННЫЕ!AQ1474+ДАННЫЕ!AR1474+ДАННЫЕ!$AM1474+ДАННЫЕ!$AN1474+ДАННЫЕ!AS1474+ДАННЫЕ!AT1474&gt;0,1,0)&amp;IF(OR(T1474=2,ДАННЫЕ!AD1474=2,ДАННЫЕ!AE1474=2,ДАННЫЕ!AF1474=2,ДАННЫЕ!AG1474=2,ДАННЫЕ!AH1474=2,ДАННЫЕ!$AL1474=2,ДАННЫЕ!AI1474=2,ДАННЫЕ!AJ1474=2,ДАННЫЕ!AK1474=2,ДАННЫЕ!AP1474=2,ДАННЫЕ!AQ1474=2,ДАННЫЕ!AR1474=2,ДАННЫЕ!$AM1474=2,ДАННЫЕ!$AN1474=2,ДАННЫЕ!AS1474=2,ДАННЫЕ!AT1474=2),2,0)&amp;"t"&amp;IF(T1474&gt;0,"1"&amp;T1474,"00")&amp;"f"&amp;IF(ДАННЫЕ!$AC1474,"1"&amp;ДАННЫЕ!$AC1474,"00")&amp;"b"&amp;IF(ДАННЫЕ!$AD1474,"1"&amp;ДАННЫЕ!$AD1474,"00")&amp;"g"&amp;IF(ДАННЫЕ!$AF1474,"1"&amp;ДАННЫЕ!$AF1474,"00")&amp;"c"&amp;IF(ДАННЫЕ!$AG1474,"1"&amp;ДАННЫЕ!$AG1474,"00")&amp;"i"&amp;IF(ДАННЫЕ!$AH1474,"1"&amp;ДАННЫЕ!$AH1474,"00")&amp;"r"&amp;IF(ДАННЫЕ!$AL1474,"1"&amp;ДАННЫЕ!$AL1474,"00")&amp;"m"&amp;IF(ДАННЫЕ!$AI1474,"1"&amp;ДАННЫЕ!$AI1474,"00")&amp;"hS"&amp;IF(ДАННЫЕ!$AJ1474,"1"&amp;ДАННЫЕ!$AJ1474,"00")&amp;"hZ"&amp;IF(ДАННЫЕ!$AK1474,"1"&amp;ДАННЫЕ!$AK1474,"00")&amp;"p"&amp;IF(ДАННЫЕ!$AP1474,"1"&amp;ДАННЫЕ!$AP1474,"00")&amp;"k"&amp;IF(ДАННЫЕ!$AQ1474,"1"&amp;ДАННЫЕ!$AQ1474,"00")&amp;"z"&amp;IF(ДАННЫЕ!$AR1474,"1"&amp;ДАННЫЕ!$AR1474,"00")&amp;"j"&amp;IF(ДАННЫЕ!$AM1474,"1"&amp;ДАННЫЕ!$AM1474,"00")&amp;"n"&amp;IF(ДАННЫЕ!$AN1474,"1"&amp;ДАННЫЕ!$AN1474,"00")&amp;"E"&amp;ДАННЫЕ!BI1474&amp;"L"&amp;ДАННЫЕ!AO1474&amp;"h"&amp;IF(ДАННЫЕ!$AU1474&gt;0,1,0)&amp;"v"&amp;IF(ДАННЫЕ!$AW1474&gt;0,1,0)&amp;"a"&amp;IF(ДАННЫЕ!$AS1474,"1"&amp;ДАННЫЕ!$AS1474,"00")&amp;"s"&amp;IF(ДАННЫЕ!$AT1474,"1"&amp;ДАННЫЕ!$AT1474,"00")&amp;"u"&amp;IF(ДАННЫЕ!$CJ1474&gt;0,1,0)&amp;"y"&amp;B1474&amp;"d"&amp;H1474&amp;"e"&amp;F1474&amp;G1474</f>
        <v>x0w00t00f00b00g00c00i00r00m00hS00hZ00p00k00z00j00n00ELh0v0a00s00u0y0de</v>
      </c>
      <c r="L1474" s="28" t="str">
        <f ca="1">ДАННЫЕ!$I1474&amp;"VN"&amp;IF(ДАННЫЕ!AW1474&gt;0,11,10)&amp;"CD"&amp;IF(ДАННЫЕ!BF1474&gt;500,16,IF(ДАННЫЕ!BF1474&gt;350,15,IF(ДАННЫЕ!BF1474&gt;=200,14,IF(ДАННЫЕ!BF1474&gt;=100,13,IF(ДАННЫЕ!BF1474&gt;=50,12,IF(ДАННЫЕ!BF1474&gt;0,11,10))))))&amp;"AR"&amp;IF(ДАННЫЕ!BX1474&gt;0,1,0)&amp;"GD"&amp;B1474&amp;"VV"&amp;IF(E1474&gt;=5,IF(E1474&lt;18,1,0),0)</f>
        <v>VN10CD10AR0GD0VV0</v>
      </c>
      <c r="M1474" s="28" t="str">
        <f>ДАННЫЕ!$I1474&amp;"b"&amp;ДАННЫЕ!$BI1474&amp;"r"&amp;ДАННЫЕ!$BJ1474&amp;"CD"&amp;IF(ДАННЫЕ!BF1474&gt;0,IF(ДАННЫЕ!BF1474&lt;200,1,IF(ДАННЫЕ!BF1474&lt;350,2,3)),0)&amp;"h"&amp;IF(ДАННЫЕ!$BK1474+ДАННЫЕ!$BL1474+ДАННЫЕ!$BM1474&gt;0,1,0)&amp;"x"&amp;ДАННЫЕ!$BK1474&amp;"y"&amp;ДАННЫЕ!$BL1474&amp;"z"&amp;ДАННЫЕ!$BM1474&amp;"c"&amp;IF(ДАННЫЕ!$BK1474+ДАННЫЕ!$BL1474+ДАННЫЕ!$BM1474=3,1,0)&amp;"a"&amp;IF(ДАННЫЕ!$BQ1474+ДАННЫЕ!$BR1474&gt;0,1,0)&amp;"d"&amp;ДАННЫЕ!$BQ1474&amp;"v"&amp;ДАННЫЕ!$BR1474&amp;"p"&amp;ДАННЫЕ!$BS1474&amp;"n"&amp;ДАННЫЕ!$BU1474&amp;"t"&amp;ДАННЫЕ!$BV1474&amp;"o"&amp;ДАННЫЕ!$BT1474&amp;"l"&amp;IF(ДАННЫЕ!$BN1474&gt;0,1,0)&amp;ДАННЫЕ!$BN1474&amp;"g"&amp;ДАННЫЕ!$BO1474&amp;"s"&amp;ДАННЫЕ!$BP1474&amp;"DZ"&amp;IF(ДАННЫЕ!B1474-ДАННЫЕ!G1474 &lt; 60,IF(ДАННЫЕ!B1474-ДАННЫЕ!G1474 &gt;= 0,1,0),0)&amp;"u"&amp;IF(ДАННЫЕ!$CJ1474&gt;0,1,0)</f>
        <v>brCD0h0xyzc0a0dvpntol0gsDZ1u0</v>
      </c>
      <c r="N1474" s="28" t="str">
        <f ca="1">ДАННЫЕ!$F1474&amp;ДАННЫЕ!$I1474&amp;"g"&amp;B1474&amp;"cf"&amp;D1474&amp;"a"&amp;IF(ДАННЫЕ!$BX1474&gt;0,1,0)&amp;IF(ДАННЫЕ!$BF1474&gt;500,1,IF(ДАННЫЕ!$BF1474&gt;350,2,IF(ДАННЫЕ!$BF1474&gt;=200,3,IF(ДАННЫЕ!$BF1474&gt;=100,4,IF(ДАННЫЕ!$BF1474&gt;=50,5,IF(ДАННЫЕ!$BF1474&lt;50,6,0))))))&amp;"AR"&amp;IF(DATEDIF(ДАННЫЕ!$BX1474,ДАННЫЕ!$F$1,"y")&gt;1,1,0)&amp;"VG"&amp;IF(ДАННЫЕ!$BH1474="0",1,0)&amp;"o"&amp;IF(T1474+ДАННЫЕ!$AF1474+ДАННЫЕ!$AG1474+ДАННЫЕ!$AH1474+ДАННЫЕ!$AI1474+ДАННЫЕ!$AJ1474+ДАННЫЕ!$AP1474+ДАННЫЕ!$AQ1474+ДАННЫЕ!$AR1474+ДАННЫЕ!$AU1474+ДАННЫЕ!$AW1474+ДАННЫЕ!$AS1474+ДАННЫЕ!$AT1474&gt;0,1,0)&amp;"x"&amp;ДАННЫЕ!$AG1474&amp;"p"&amp;IF(ДАННЫЕ!$BY1474&gt;0,1,0)&amp;"v"&amp;IF(ДАННЫЕ!$BZ1474&gt;0,1,0)&amp;"n"&amp;ДАННЫЕ!$CA1474&amp;"t"&amp;ДАННЫЕ!$AY1474&amp;"k"&amp;ДАННЫЕ!$CB1474&amp;"q"&amp;ДАННЫЕ!$CC1474&amp;"w"&amp;ДАННЫЕ!$CD1474&amp;"e"&amp;ДАННЫЕ!$CE1474&amp;"m"&amp;ДАННЫЕ!$CF1474&amp;"c"&amp;ДАННЫЕ!$CG1474&amp;"z"&amp;ДАННЫЕ!$CH1474&amp;"d"&amp;IF(H1474=4,1,0)&amp;"s"&amp;IF(ДАННЫЕ!$J1474=1,0,1)&amp;"u"&amp;IF(ДАННЫЕ!$CJ1474&gt;0,1,0)</f>
        <v>g0cf0a06AR1VG0o0xp0v0ntkqwemczd0s1u0</v>
      </c>
      <c r="O1474" s="28" t="str">
        <f>ДАННЫЕ!$I1474&amp;"g"&amp;B1474&amp;A1474&amp;"f"&amp;P1474&amp;"c"&amp;IF(ДАННЫЕ!$U1474&gt;0,1,0)&amp;"s"&amp;IF(ДАННЫЕ!$Q1474&gt;0,IF(YEAR(ДАННЫЕ!$F$1)=YEAR(ДАННЫЕ!$Q1474),IF(MONTH(ДАННЫЕ!$F$1)=MONTH(ДАННЫЕ!$Q1474),111,11),1),0)&amp;"i"&amp;IF(ДАННЫЕ!$R1474+ДАННЫЕ!$S1474+ДАННЫЕ!$T1474=0,0,1)&amp;"h"&amp;IF(ДАННЫЕ!$P1474&gt;0,1,0)&amp;"p"&amp;IF(ДАННЫЕ!$CI1474&gt;0,IF(YEAR(ДАННЫЕ!$F$1)=YEAR(ДАННЫЕ!$CI1474),IF(MONTH(ДАННЫЕ!$F$1)=MONTH(ДАННЫЕ!$CI1474),111,11),1),0)&amp;"d"&amp;IF(ДАННЫЕ!$CJ1474&gt;0,IF(YEAR(ДАННЫЕ!$F$1)=YEAR(ДАННЫЕ!$CJ1474),IF(MONTH(ДАННЫЕ!$F$1)=MONTH(ДАННЫЕ!$CJ1474),111,11),1),0)&amp;"o"&amp;IF(ДАННЫЕ!$CK1474&gt;0,IF(MONTH(ДАННЫЕ!$F$1)=MONTH(ДАННЫЕ!$CK1474),111,11),0)&amp;"v"&amp;IF(ДАННЫЕ!$BE1474&gt;0,IF(MONTH(ДАННЫЕ!$F$1)=MONTH(ДАННЫЕ!$BE1474),111,11),0)</f>
        <v>g00f0c0s0i0h0p0d0o0v0</v>
      </c>
      <c r="P1474" s="15">
        <f t="shared" si="71"/>
        <v>0</v>
      </c>
      <c r="Q1474" s="15">
        <f>IF(ДАННЫЕ!$F$1&gt;ДАННЫЕ!$N1474,IF(YEAR(ДАННЫЕ!$F$1)=YEAR(ДАННЫЕ!M1474),1,0),0)</f>
        <v>0</v>
      </c>
      <c r="R1474" s="15">
        <f>IF(ДАННЫЕ!$F$1&gt;ДАННЫЕ!$N1474,IF(YEAR(ДАННЫЕ!$F$1)=YEAR(ДАННЫЕ!N1474),1,0),0)</f>
        <v>0</v>
      </c>
      <c r="S1474" s="15">
        <f>IF(ДАННЫЕ!$AA1474="2А",1,IF(ДАННЫЕ!$AA1474="2Б",2,IF(ДАННЫЕ!$AA1474="2В",3,IF(ДАННЫЕ!$AA1474=3,4,IF(ДАННЫЕ!$AA1474="4А",5,IF(ДАННЫЕ!$AA1474="4Б",6,IF(ДАННЫЕ!$AA1474="4В",7,IF(ДАННЫЕ!$AA1474=5,8,0))))))))</f>
        <v>0</v>
      </c>
      <c r="T1474" s="15">
        <f>IF(OR(ДАННЫЕ!$AC1474=2,ДАННЫЕ!$AD1474=2,ДАННЫЕ!$AE1474=2),2,IF(OR(ДАННЫЕ!$AC1474=1,ДАННЫЕ!$AD1474=1,ДАННЫЕ!$AE1474=1),1,0))</f>
        <v>0</v>
      </c>
    </row>
    <row r="1475" spans="1:20" x14ac:dyDescent="0.2">
      <c r="A1475" s="78">
        <f>IF(B1475&gt;0,IF(MONTH(ДАННЫЕ!$F$1)=MONTH(ДАННЫЕ!$B1475),1,0),0)</f>
        <v>0</v>
      </c>
      <c r="B1475" s="14">
        <f>IF(ДАННЫЕ!$B1475&gt;0,IF(YEAR(ДАННЫЕ!$F$1)=YEAR(ДАННЫЕ!$B1475),1,0),0)</f>
        <v>0</v>
      </c>
      <c r="C1475" s="14">
        <f>IF(ДАННЫЕ!$CM1475&gt;0,IF(YEAR(ДАННЫЕ!$F$1)=YEAR(ДАННЫЕ!$CM1475),1,0),0)</f>
        <v>0</v>
      </c>
      <c r="D1475" s="14">
        <f>IF(ДАННЫЕ!$CJ1475&gt;0,IF(ДАННЫЕ!$CL1475&gt;ДАННЫЕ!$F$1,1,IF(ДАННЫЕ!$CL1475&gt;0,0,1)),0)</f>
        <v>0</v>
      </c>
      <c r="E1475" s="43" t="str">
        <f ca="1">IF(ДАННЫЕ!$F$1&gt;0,IF(ДАННЫЕ!$G1475&gt;0,DATEDIF(ДАННЫЕ!$G1475,ДАННЫЕ!$F$1,"y"),""),IF(ДАННЫЕ!$G1475&gt;0,DATEDIF(ДАННЫЕ!$G1475,TODAY(),"y"),""))</f>
        <v/>
      </c>
      <c r="F1475" s="43" t="str">
        <f xml:space="preserve"> IF(ДАННЫЕ!$F1475="М",IF(E1475&gt;=18,IF(E1475&lt;60,1,""),""),"")&amp;IF(ДАННЫЕ!$F1475="Ж",IF(E1475&gt;=18,IF(E1475&lt;55,1,""),""),"")</f>
        <v/>
      </c>
      <c r="G1475" s="43" t="str">
        <f xml:space="preserve"> IF(ДАННЫЕ!$F1475="М",IF(E1475&gt;=60,2,""),"")&amp;IF(ДАННЫЕ!$F1475="Ж",IF(E1475&gt;=55,2,""),"")</f>
        <v/>
      </c>
      <c r="H1475" s="43" t="str">
        <f t="shared" ca="1" si="69"/>
        <v/>
      </c>
      <c r="I1475" s="43" t="str">
        <f t="shared" ca="1" si="70"/>
        <v>03</v>
      </c>
      <c r="J1475" s="28" t="str">
        <f ca="1">ДАННЫЕ!$F1475&amp;H1475&amp;I1475&amp;ДАННЫЕ!$I1475&amp;"m"&amp;IF(ДАННЫЕ!$I1475&gt;0,IF(ДАННЫЕ!$J1475&gt;0,0,1),"")&amp;"f"&amp;IF(ДАННЫЕ!$R1475&gt;0,IF(YEAR(ДАННЫЕ!$F$1)=YEAR(ДАННЫЕ!$R1475),1,0),0)&amp;"z"&amp;ДАННЫЕ!$R1475&amp;"p"&amp;ДАННЫЕ!$S1475&amp;"i"&amp;ДАННЫЕ!$T1475&amp;"h"&amp;ДАННЫЕ!$K1475&amp;"be"&amp;ДАННЫЕ!$BI1475&amp;"CD"&amp;IF(ДАННЫЕ!BF1475&gt;500,4,IF(ДАННЫЕ!BF1475&gt;350,3,IF(ДАННЫЕ!BF1475&gt;200,2,IF(ДАННЫЕ!BF1475&gt;0,1,0))))&amp;"g"&amp;B1475&amp;"d"&amp;H1475&amp;"l"&amp;ДАННЫЕ!AT1475&amp;"a"&amp;ДАННЫЕ!$V1475&amp;"v"&amp;R1475&amp;"k"&amp;ДАННЫЕ!$U1475&amp;"s"&amp;ДАННЫЕ!$Y1475&amp;"t"&amp;ДАННЫЕ!$X1475&amp;"b"&amp;IF(ДАННЫЕ!$Q1475&gt;1,1,0)&amp;"PP"&amp;ДАННЫЕ!Z1475&amp;"c"&amp;S1475&amp;"x"&amp;IF(ДАННЫЕ!$BY1475&gt;0,IF(YEAR(ДАННЫЕ!$F$1)=YEAR(ДАННЫЕ!$BY1475),1,0),0)&amp;"n"&amp;IF(ДАННЫЕ!$BZ1475&gt;0,IF(YEAR(ДАННЫЕ!$F$1)=YEAR(ДАННЫЕ!$BZ1475),1,0),0)&amp;"u"&amp;D1475&amp;"z"&amp;IF(ДАННЫЕ!$CL1475&gt;0,IF(YEAR(ДАННЫЕ!$F$1)&gt;YEAR(ДАННЫЕ!$CL1475),11,12),0)</f>
        <v>03mf0zpihbeCD0g0dlav0kstb0PPc0x0n0u0z0</v>
      </c>
      <c r="K1475" s="28" t="str">
        <f ca="1">ДАННЫЕ!$I1475&amp;"x"&amp;B1475&amp;"w"&amp;IF(T1475+ДАННЫЕ!AD1475+ДАННЫЕ!AE1475+ДАННЫЕ!AF1475+ДАННЫЕ!AG1475+ДАННЫЕ!AH1475+ДАННЫЕ!$AL1475+ДАННЫЕ!AI1475+ДАННЫЕ!AJ1475+ДАННЫЕ!AK1475+ДАННЫЕ!AP1475+ДАННЫЕ!AQ1475+ДАННЫЕ!AR1475+ДАННЫЕ!$AM1475+ДАННЫЕ!$AN1475+ДАННЫЕ!AS1475+ДАННЫЕ!AT1475&gt;0,1,0)&amp;IF(OR(T1475=2,ДАННЫЕ!AD1475=2,ДАННЫЕ!AE1475=2,ДАННЫЕ!AF1475=2,ДАННЫЕ!AG1475=2,ДАННЫЕ!AH1475=2,ДАННЫЕ!$AL1475=2,ДАННЫЕ!AI1475=2,ДАННЫЕ!AJ1475=2,ДАННЫЕ!AK1475=2,ДАННЫЕ!AP1475=2,ДАННЫЕ!AQ1475=2,ДАННЫЕ!AR1475=2,ДАННЫЕ!$AM1475=2,ДАННЫЕ!$AN1475=2,ДАННЫЕ!AS1475=2,ДАННЫЕ!AT1475=2),2,0)&amp;"t"&amp;IF(T1475&gt;0,"1"&amp;T1475,"00")&amp;"f"&amp;IF(ДАННЫЕ!$AC1475,"1"&amp;ДАННЫЕ!$AC1475,"00")&amp;"b"&amp;IF(ДАННЫЕ!$AD1475,"1"&amp;ДАННЫЕ!$AD1475,"00")&amp;"g"&amp;IF(ДАННЫЕ!$AF1475,"1"&amp;ДАННЫЕ!$AF1475,"00")&amp;"c"&amp;IF(ДАННЫЕ!$AG1475,"1"&amp;ДАННЫЕ!$AG1475,"00")&amp;"i"&amp;IF(ДАННЫЕ!$AH1475,"1"&amp;ДАННЫЕ!$AH1475,"00")&amp;"r"&amp;IF(ДАННЫЕ!$AL1475,"1"&amp;ДАННЫЕ!$AL1475,"00")&amp;"m"&amp;IF(ДАННЫЕ!$AI1475,"1"&amp;ДАННЫЕ!$AI1475,"00")&amp;"hS"&amp;IF(ДАННЫЕ!$AJ1475,"1"&amp;ДАННЫЕ!$AJ1475,"00")&amp;"hZ"&amp;IF(ДАННЫЕ!$AK1475,"1"&amp;ДАННЫЕ!$AK1475,"00")&amp;"p"&amp;IF(ДАННЫЕ!$AP1475,"1"&amp;ДАННЫЕ!$AP1475,"00")&amp;"k"&amp;IF(ДАННЫЕ!$AQ1475,"1"&amp;ДАННЫЕ!$AQ1475,"00")&amp;"z"&amp;IF(ДАННЫЕ!$AR1475,"1"&amp;ДАННЫЕ!$AR1475,"00")&amp;"j"&amp;IF(ДАННЫЕ!$AM1475,"1"&amp;ДАННЫЕ!$AM1475,"00")&amp;"n"&amp;IF(ДАННЫЕ!$AN1475,"1"&amp;ДАННЫЕ!$AN1475,"00")&amp;"E"&amp;ДАННЫЕ!BI1475&amp;"L"&amp;ДАННЫЕ!AO1475&amp;"h"&amp;IF(ДАННЫЕ!$AU1475&gt;0,1,0)&amp;"v"&amp;IF(ДАННЫЕ!$AW1475&gt;0,1,0)&amp;"a"&amp;IF(ДАННЫЕ!$AS1475,"1"&amp;ДАННЫЕ!$AS1475,"00")&amp;"s"&amp;IF(ДАННЫЕ!$AT1475,"1"&amp;ДАННЫЕ!$AT1475,"00")&amp;"u"&amp;IF(ДАННЫЕ!$CJ1475&gt;0,1,0)&amp;"y"&amp;B1475&amp;"d"&amp;H1475&amp;"e"&amp;F1475&amp;G1475</f>
        <v>x0w00t00f00b00g00c00i00r00m00hS00hZ00p00k00z00j00n00ELh0v0a00s00u0y0de</v>
      </c>
      <c r="L1475" s="28" t="str">
        <f ca="1">ДАННЫЕ!$I1475&amp;"VN"&amp;IF(ДАННЫЕ!AW1475&gt;0,11,10)&amp;"CD"&amp;IF(ДАННЫЕ!BF1475&gt;500,16,IF(ДАННЫЕ!BF1475&gt;350,15,IF(ДАННЫЕ!BF1475&gt;=200,14,IF(ДАННЫЕ!BF1475&gt;=100,13,IF(ДАННЫЕ!BF1475&gt;=50,12,IF(ДАННЫЕ!BF1475&gt;0,11,10))))))&amp;"AR"&amp;IF(ДАННЫЕ!BX1475&gt;0,1,0)&amp;"GD"&amp;B1475&amp;"VV"&amp;IF(E1475&gt;=5,IF(E1475&lt;18,1,0),0)</f>
        <v>VN10CD10AR0GD0VV0</v>
      </c>
      <c r="M1475" s="28" t="str">
        <f>ДАННЫЕ!$I1475&amp;"b"&amp;ДАННЫЕ!$BI1475&amp;"r"&amp;ДАННЫЕ!$BJ1475&amp;"CD"&amp;IF(ДАННЫЕ!BF1475&gt;0,IF(ДАННЫЕ!BF1475&lt;200,1,IF(ДАННЫЕ!BF1475&lt;350,2,3)),0)&amp;"h"&amp;IF(ДАННЫЕ!$BK1475+ДАННЫЕ!$BL1475+ДАННЫЕ!$BM1475&gt;0,1,0)&amp;"x"&amp;ДАННЫЕ!$BK1475&amp;"y"&amp;ДАННЫЕ!$BL1475&amp;"z"&amp;ДАННЫЕ!$BM1475&amp;"c"&amp;IF(ДАННЫЕ!$BK1475+ДАННЫЕ!$BL1475+ДАННЫЕ!$BM1475=3,1,0)&amp;"a"&amp;IF(ДАННЫЕ!$BQ1475+ДАННЫЕ!$BR1475&gt;0,1,0)&amp;"d"&amp;ДАННЫЕ!$BQ1475&amp;"v"&amp;ДАННЫЕ!$BR1475&amp;"p"&amp;ДАННЫЕ!$BS1475&amp;"n"&amp;ДАННЫЕ!$BU1475&amp;"t"&amp;ДАННЫЕ!$BV1475&amp;"o"&amp;ДАННЫЕ!$BT1475&amp;"l"&amp;IF(ДАННЫЕ!$BN1475&gt;0,1,0)&amp;ДАННЫЕ!$BN1475&amp;"g"&amp;ДАННЫЕ!$BO1475&amp;"s"&amp;ДАННЫЕ!$BP1475&amp;"DZ"&amp;IF(ДАННЫЕ!B1475-ДАННЫЕ!G1475 &lt; 60,IF(ДАННЫЕ!B1475-ДАННЫЕ!G1475 &gt;= 0,1,0),0)&amp;"u"&amp;IF(ДАННЫЕ!$CJ1475&gt;0,1,0)</f>
        <v>brCD0h0xyzc0a0dvpntol0gsDZ1u0</v>
      </c>
      <c r="N1475" s="28" t="str">
        <f ca="1">ДАННЫЕ!$F1475&amp;ДАННЫЕ!$I1475&amp;"g"&amp;B1475&amp;"cf"&amp;D1475&amp;"a"&amp;IF(ДАННЫЕ!$BX1475&gt;0,1,0)&amp;IF(ДАННЫЕ!$BF1475&gt;500,1,IF(ДАННЫЕ!$BF1475&gt;350,2,IF(ДАННЫЕ!$BF1475&gt;=200,3,IF(ДАННЫЕ!$BF1475&gt;=100,4,IF(ДАННЫЕ!$BF1475&gt;=50,5,IF(ДАННЫЕ!$BF1475&lt;50,6,0))))))&amp;"AR"&amp;IF(DATEDIF(ДАННЫЕ!$BX1475,ДАННЫЕ!$F$1,"y")&gt;1,1,0)&amp;"VG"&amp;IF(ДАННЫЕ!$BH1475="0",1,0)&amp;"o"&amp;IF(T1475+ДАННЫЕ!$AF1475+ДАННЫЕ!$AG1475+ДАННЫЕ!$AH1475+ДАННЫЕ!$AI1475+ДАННЫЕ!$AJ1475+ДАННЫЕ!$AP1475+ДАННЫЕ!$AQ1475+ДАННЫЕ!$AR1475+ДАННЫЕ!$AU1475+ДАННЫЕ!$AW1475+ДАННЫЕ!$AS1475+ДАННЫЕ!$AT1475&gt;0,1,0)&amp;"x"&amp;ДАННЫЕ!$AG1475&amp;"p"&amp;IF(ДАННЫЕ!$BY1475&gt;0,1,0)&amp;"v"&amp;IF(ДАННЫЕ!$BZ1475&gt;0,1,0)&amp;"n"&amp;ДАННЫЕ!$CA1475&amp;"t"&amp;ДАННЫЕ!$AY1475&amp;"k"&amp;ДАННЫЕ!$CB1475&amp;"q"&amp;ДАННЫЕ!$CC1475&amp;"w"&amp;ДАННЫЕ!$CD1475&amp;"e"&amp;ДАННЫЕ!$CE1475&amp;"m"&amp;ДАННЫЕ!$CF1475&amp;"c"&amp;ДАННЫЕ!$CG1475&amp;"z"&amp;ДАННЫЕ!$CH1475&amp;"d"&amp;IF(H1475=4,1,0)&amp;"s"&amp;IF(ДАННЫЕ!$J1475=1,0,1)&amp;"u"&amp;IF(ДАННЫЕ!$CJ1475&gt;0,1,0)</f>
        <v>g0cf0a06AR1VG0o0xp0v0ntkqwemczd0s1u0</v>
      </c>
      <c r="O1475" s="28" t="str">
        <f>ДАННЫЕ!$I1475&amp;"g"&amp;B1475&amp;A1475&amp;"f"&amp;P1475&amp;"c"&amp;IF(ДАННЫЕ!$U1475&gt;0,1,0)&amp;"s"&amp;IF(ДАННЫЕ!$Q1475&gt;0,IF(YEAR(ДАННЫЕ!$F$1)=YEAR(ДАННЫЕ!$Q1475),IF(MONTH(ДАННЫЕ!$F$1)=MONTH(ДАННЫЕ!$Q1475),111,11),1),0)&amp;"i"&amp;IF(ДАННЫЕ!$R1475+ДАННЫЕ!$S1475+ДАННЫЕ!$T1475=0,0,1)&amp;"h"&amp;IF(ДАННЫЕ!$P1475&gt;0,1,0)&amp;"p"&amp;IF(ДАННЫЕ!$CI1475&gt;0,IF(YEAR(ДАННЫЕ!$F$1)=YEAR(ДАННЫЕ!$CI1475),IF(MONTH(ДАННЫЕ!$F$1)=MONTH(ДАННЫЕ!$CI1475),111,11),1),0)&amp;"d"&amp;IF(ДАННЫЕ!$CJ1475&gt;0,IF(YEAR(ДАННЫЕ!$F$1)=YEAR(ДАННЫЕ!$CJ1475),IF(MONTH(ДАННЫЕ!$F$1)=MONTH(ДАННЫЕ!$CJ1475),111,11),1),0)&amp;"o"&amp;IF(ДАННЫЕ!$CK1475&gt;0,IF(MONTH(ДАННЫЕ!$F$1)=MONTH(ДАННЫЕ!$CK1475),111,11),0)&amp;"v"&amp;IF(ДАННЫЕ!$BE1475&gt;0,IF(MONTH(ДАННЫЕ!$F$1)=MONTH(ДАННЫЕ!$BE1475),111,11),0)</f>
        <v>g00f0c0s0i0h0p0d0o0v0</v>
      </c>
      <c r="P1475" s="15">
        <f t="shared" si="71"/>
        <v>0</v>
      </c>
      <c r="Q1475" s="15">
        <f>IF(ДАННЫЕ!$F$1&gt;ДАННЫЕ!$N1475,IF(YEAR(ДАННЫЕ!$F$1)=YEAR(ДАННЫЕ!M1475),1,0),0)</f>
        <v>0</v>
      </c>
      <c r="R1475" s="15">
        <f>IF(ДАННЫЕ!$F$1&gt;ДАННЫЕ!$N1475,IF(YEAR(ДАННЫЕ!$F$1)=YEAR(ДАННЫЕ!N1475),1,0),0)</f>
        <v>0</v>
      </c>
      <c r="S1475" s="15">
        <f>IF(ДАННЫЕ!$AA1475="2А",1,IF(ДАННЫЕ!$AA1475="2Б",2,IF(ДАННЫЕ!$AA1475="2В",3,IF(ДАННЫЕ!$AA1475=3,4,IF(ДАННЫЕ!$AA1475="4А",5,IF(ДАННЫЕ!$AA1475="4Б",6,IF(ДАННЫЕ!$AA1475="4В",7,IF(ДАННЫЕ!$AA1475=5,8,0))))))))</f>
        <v>0</v>
      </c>
      <c r="T1475" s="15">
        <f>IF(OR(ДАННЫЕ!$AC1475=2,ДАННЫЕ!$AD1475=2,ДАННЫЕ!$AE1475=2),2,IF(OR(ДАННЫЕ!$AC1475=1,ДАННЫЕ!$AD1475=1,ДАННЫЕ!$AE1475=1),1,0))</f>
        <v>0</v>
      </c>
    </row>
    <row r="1476" spans="1:20" x14ac:dyDescent="0.2">
      <c r="A1476" s="78">
        <f>IF(B1476&gt;0,IF(MONTH(ДАННЫЕ!$F$1)=MONTH(ДАННЫЕ!$B1476),1,0),0)</f>
        <v>0</v>
      </c>
      <c r="B1476" s="14">
        <f>IF(ДАННЫЕ!$B1476&gt;0,IF(YEAR(ДАННЫЕ!$F$1)=YEAR(ДАННЫЕ!$B1476),1,0),0)</f>
        <v>0</v>
      </c>
      <c r="C1476" s="14">
        <f>IF(ДАННЫЕ!$CM1476&gt;0,IF(YEAR(ДАННЫЕ!$F$1)=YEAR(ДАННЫЕ!$CM1476),1,0),0)</f>
        <v>0</v>
      </c>
      <c r="D1476" s="14">
        <f>IF(ДАННЫЕ!$CJ1476&gt;0,IF(ДАННЫЕ!$CL1476&gt;ДАННЫЕ!$F$1,1,IF(ДАННЫЕ!$CL1476&gt;0,0,1)),0)</f>
        <v>0</v>
      </c>
      <c r="E1476" s="43" t="str">
        <f ca="1">IF(ДАННЫЕ!$F$1&gt;0,IF(ДАННЫЕ!$G1476&gt;0,DATEDIF(ДАННЫЕ!$G1476,ДАННЫЕ!$F$1,"y"),""),IF(ДАННЫЕ!$G1476&gt;0,DATEDIF(ДАННЫЕ!$G1476,TODAY(),"y"),""))</f>
        <v/>
      </c>
      <c r="F1476" s="43" t="str">
        <f xml:space="preserve"> IF(ДАННЫЕ!$F1476="М",IF(E1476&gt;=18,IF(E1476&lt;60,1,""),""),"")&amp;IF(ДАННЫЕ!$F1476="Ж",IF(E1476&gt;=18,IF(E1476&lt;55,1,""),""),"")</f>
        <v/>
      </c>
      <c r="G1476" s="43" t="str">
        <f xml:space="preserve"> IF(ДАННЫЕ!$F1476="М",IF(E1476&gt;=60,2,""),"")&amp;IF(ДАННЫЕ!$F1476="Ж",IF(E1476&gt;=55,2,""),"")</f>
        <v/>
      </c>
      <c r="H1476" s="43" t="str">
        <f t="shared" ca="1" si="69"/>
        <v/>
      </c>
      <c r="I1476" s="43" t="str">
        <f t="shared" ca="1" si="70"/>
        <v>03</v>
      </c>
      <c r="J1476" s="28" t="str">
        <f ca="1">ДАННЫЕ!$F1476&amp;H1476&amp;I1476&amp;ДАННЫЕ!$I1476&amp;"m"&amp;IF(ДАННЫЕ!$I1476&gt;0,IF(ДАННЫЕ!$J1476&gt;0,0,1),"")&amp;"f"&amp;IF(ДАННЫЕ!$R1476&gt;0,IF(YEAR(ДАННЫЕ!$F$1)=YEAR(ДАННЫЕ!$R1476),1,0),0)&amp;"z"&amp;ДАННЫЕ!$R1476&amp;"p"&amp;ДАННЫЕ!$S1476&amp;"i"&amp;ДАННЫЕ!$T1476&amp;"h"&amp;ДАННЫЕ!$K1476&amp;"be"&amp;ДАННЫЕ!$BI1476&amp;"CD"&amp;IF(ДАННЫЕ!BF1476&gt;500,4,IF(ДАННЫЕ!BF1476&gt;350,3,IF(ДАННЫЕ!BF1476&gt;200,2,IF(ДАННЫЕ!BF1476&gt;0,1,0))))&amp;"g"&amp;B1476&amp;"d"&amp;H1476&amp;"l"&amp;ДАННЫЕ!AT1476&amp;"a"&amp;ДАННЫЕ!$V1476&amp;"v"&amp;R1476&amp;"k"&amp;ДАННЫЕ!$U1476&amp;"s"&amp;ДАННЫЕ!$Y1476&amp;"t"&amp;ДАННЫЕ!$X1476&amp;"b"&amp;IF(ДАННЫЕ!$Q1476&gt;1,1,0)&amp;"PP"&amp;ДАННЫЕ!Z1476&amp;"c"&amp;S1476&amp;"x"&amp;IF(ДАННЫЕ!$BY1476&gt;0,IF(YEAR(ДАННЫЕ!$F$1)=YEAR(ДАННЫЕ!$BY1476),1,0),0)&amp;"n"&amp;IF(ДАННЫЕ!$BZ1476&gt;0,IF(YEAR(ДАННЫЕ!$F$1)=YEAR(ДАННЫЕ!$BZ1476),1,0),0)&amp;"u"&amp;D1476&amp;"z"&amp;IF(ДАННЫЕ!$CL1476&gt;0,IF(YEAR(ДАННЫЕ!$F$1)&gt;YEAR(ДАННЫЕ!$CL1476),11,12),0)</f>
        <v>03mf0zpihbeCD0g0dlav0kstb0PPc0x0n0u0z0</v>
      </c>
      <c r="K1476" s="28" t="str">
        <f ca="1">ДАННЫЕ!$I1476&amp;"x"&amp;B1476&amp;"w"&amp;IF(T1476+ДАННЫЕ!AD1476+ДАННЫЕ!AE1476+ДАННЫЕ!AF1476+ДАННЫЕ!AG1476+ДАННЫЕ!AH1476+ДАННЫЕ!$AL1476+ДАННЫЕ!AI1476+ДАННЫЕ!AJ1476+ДАННЫЕ!AK1476+ДАННЫЕ!AP1476+ДАННЫЕ!AQ1476+ДАННЫЕ!AR1476+ДАННЫЕ!$AM1476+ДАННЫЕ!$AN1476+ДАННЫЕ!AS1476+ДАННЫЕ!AT1476&gt;0,1,0)&amp;IF(OR(T1476=2,ДАННЫЕ!AD1476=2,ДАННЫЕ!AE1476=2,ДАННЫЕ!AF1476=2,ДАННЫЕ!AG1476=2,ДАННЫЕ!AH1476=2,ДАННЫЕ!$AL1476=2,ДАННЫЕ!AI1476=2,ДАННЫЕ!AJ1476=2,ДАННЫЕ!AK1476=2,ДАННЫЕ!AP1476=2,ДАННЫЕ!AQ1476=2,ДАННЫЕ!AR1476=2,ДАННЫЕ!$AM1476=2,ДАННЫЕ!$AN1476=2,ДАННЫЕ!AS1476=2,ДАННЫЕ!AT1476=2),2,0)&amp;"t"&amp;IF(T1476&gt;0,"1"&amp;T1476,"00")&amp;"f"&amp;IF(ДАННЫЕ!$AC1476,"1"&amp;ДАННЫЕ!$AC1476,"00")&amp;"b"&amp;IF(ДАННЫЕ!$AD1476,"1"&amp;ДАННЫЕ!$AD1476,"00")&amp;"g"&amp;IF(ДАННЫЕ!$AF1476,"1"&amp;ДАННЫЕ!$AF1476,"00")&amp;"c"&amp;IF(ДАННЫЕ!$AG1476,"1"&amp;ДАННЫЕ!$AG1476,"00")&amp;"i"&amp;IF(ДАННЫЕ!$AH1476,"1"&amp;ДАННЫЕ!$AH1476,"00")&amp;"r"&amp;IF(ДАННЫЕ!$AL1476,"1"&amp;ДАННЫЕ!$AL1476,"00")&amp;"m"&amp;IF(ДАННЫЕ!$AI1476,"1"&amp;ДАННЫЕ!$AI1476,"00")&amp;"hS"&amp;IF(ДАННЫЕ!$AJ1476,"1"&amp;ДАННЫЕ!$AJ1476,"00")&amp;"hZ"&amp;IF(ДАННЫЕ!$AK1476,"1"&amp;ДАННЫЕ!$AK1476,"00")&amp;"p"&amp;IF(ДАННЫЕ!$AP1476,"1"&amp;ДАННЫЕ!$AP1476,"00")&amp;"k"&amp;IF(ДАННЫЕ!$AQ1476,"1"&amp;ДАННЫЕ!$AQ1476,"00")&amp;"z"&amp;IF(ДАННЫЕ!$AR1476,"1"&amp;ДАННЫЕ!$AR1476,"00")&amp;"j"&amp;IF(ДАННЫЕ!$AM1476,"1"&amp;ДАННЫЕ!$AM1476,"00")&amp;"n"&amp;IF(ДАННЫЕ!$AN1476,"1"&amp;ДАННЫЕ!$AN1476,"00")&amp;"E"&amp;ДАННЫЕ!BI1476&amp;"L"&amp;ДАННЫЕ!AO1476&amp;"h"&amp;IF(ДАННЫЕ!$AU1476&gt;0,1,0)&amp;"v"&amp;IF(ДАННЫЕ!$AW1476&gt;0,1,0)&amp;"a"&amp;IF(ДАННЫЕ!$AS1476,"1"&amp;ДАННЫЕ!$AS1476,"00")&amp;"s"&amp;IF(ДАННЫЕ!$AT1476,"1"&amp;ДАННЫЕ!$AT1476,"00")&amp;"u"&amp;IF(ДАННЫЕ!$CJ1476&gt;0,1,0)&amp;"y"&amp;B1476&amp;"d"&amp;H1476&amp;"e"&amp;F1476&amp;G1476</f>
        <v>x0w00t00f00b00g00c00i00r00m00hS00hZ00p00k00z00j00n00ELh0v0a00s00u0y0de</v>
      </c>
      <c r="L1476" s="28" t="str">
        <f ca="1">ДАННЫЕ!$I1476&amp;"VN"&amp;IF(ДАННЫЕ!AW1476&gt;0,11,10)&amp;"CD"&amp;IF(ДАННЫЕ!BF1476&gt;500,16,IF(ДАННЫЕ!BF1476&gt;350,15,IF(ДАННЫЕ!BF1476&gt;=200,14,IF(ДАННЫЕ!BF1476&gt;=100,13,IF(ДАННЫЕ!BF1476&gt;=50,12,IF(ДАННЫЕ!BF1476&gt;0,11,10))))))&amp;"AR"&amp;IF(ДАННЫЕ!BX1476&gt;0,1,0)&amp;"GD"&amp;B1476&amp;"VV"&amp;IF(E1476&gt;=5,IF(E1476&lt;18,1,0),0)</f>
        <v>VN10CD10AR0GD0VV0</v>
      </c>
      <c r="M1476" s="28" t="str">
        <f>ДАННЫЕ!$I1476&amp;"b"&amp;ДАННЫЕ!$BI1476&amp;"r"&amp;ДАННЫЕ!$BJ1476&amp;"CD"&amp;IF(ДАННЫЕ!BF1476&gt;0,IF(ДАННЫЕ!BF1476&lt;200,1,IF(ДАННЫЕ!BF1476&lt;350,2,3)),0)&amp;"h"&amp;IF(ДАННЫЕ!$BK1476+ДАННЫЕ!$BL1476+ДАННЫЕ!$BM1476&gt;0,1,0)&amp;"x"&amp;ДАННЫЕ!$BK1476&amp;"y"&amp;ДАННЫЕ!$BL1476&amp;"z"&amp;ДАННЫЕ!$BM1476&amp;"c"&amp;IF(ДАННЫЕ!$BK1476+ДАННЫЕ!$BL1476+ДАННЫЕ!$BM1476=3,1,0)&amp;"a"&amp;IF(ДАННЫЕ!$BQ1476+ДАННЫЕ!$BR1476&gt;0,1,0)&amp;"d"&amp;ДАННЫЕ!$BQ1476&amp;"v"&amp;ДАННЫЕ!$BR1476&amp;"p"&amp;ДАННЫЕ!$BS1476&amp;"n"&amp;ДАННЫЕ!$BU1476&amp;"t"&amp;ДАННЫЕ!$BV1476&amp;"o"&amp;ДАННЫЕ!$BT1476&amp;"l"&amp;IF(ДАННЫЕ!$BN1476&gt;0,1,0)&amp;ДАННЫЕ!$BN1476&amp;"g"&amp;ДАННЫЕ!$BO1476&amp;"s"&amp;ДАННЫЕ!$BP1476&amp;"DZ"&amp;IF(ДАННЫЕ!B1476-ДАННЫЕ!G1476 &lt; 60,IF(ДАННЫЕ!B1476-ДАННЫЕ!G1476 &gt;= 0,1,0),0)&amp;"u"&amp;IF(ДАННЫЕ!$CJ1476&gt;0,1,0)</f>
        <v>brCD0h0xyzc0a0dvpntol0gsDZ1u0</v>
      </c>
      <c r="N1476" s="28" t="str">
        <f ca="1">ДАННЫЕ!$F1476&amp;ДАННЫЕ!$I1476&amp;"g"&amp;B1476&amp;"cf"&amp;D1476&amp;"a"&amp;IF(ДАННЫЕ!$BX1476&gt;0,1,0)&amp;IF(ДАННЫЕ!$BF1476&gt;500,1,IF(ДАННЫЕ!$BF1476&gt;350,2,IF(ДАННЫЕ!$BF1476&gt;=200,3,IF(ДАННЫЕ!$BF1476&gt;=100,4,IF(ДАННЫЕ!$BF1476&gt;=50,5,IF(ДАННЫЕ!$BF1476&lt;50,6,0))))))&amp;"AR"&amp;IF(DATEDIF(ДАННЫЕ!$BX1476,ДАННЫЕ!$F$1,"y")&gt;1,1,0)&amp;"VG"&amp;IF(ДАННЫЕ!$BH1476="0",1,0)&amp;"o"&amp;IF(T1476+ДАННЫЕ!$AF1476+ДАННЫЕ!$AG1476+ДАННЫЕ!$AH1476+ДАННЫЕ!$AI1476+ДАННЫЕ!$AJ1476+ДАННЫЕ!$AP1476+ДАННЫЕ!$AQ1476+ДАННЫЕ!$AR1476+ДАННЫЕ!$AU1476+ДАННЫЕ!$AW1476+ДАННЫЕ!$AS1476+ДАННЫЕ!$AT1476&gt;0,1,0)&amp;"x"&amp;ДАННЫЕ!$AG1476&amp;"p"&amp;IF(ДАННЫЕ!$BY1476&gt;0,1,0)&amp;"v"&amp;IF(ДАННЫЕ!$BZ1476&gt;0,1,0)&amp;"n"&amp;ДАННЫЕ!$CA1476&amp;"t"&amp;ДАННЫЕ!$AY1476&amp;"k"&amp;ДАННЫЕ!$CB1476&amp;"q"&amp;ДАННЫЕ!$CC1476&amp;"w"&amp;ДАННЫЕ!$CD1476&amp;"e"&amp;ДАННЫЕ!$CE1476&amp;"m"&amp;ДАННЫЕ!$CF1476&amp;"c"&amp;ДАННЫЕ!$CG1476&amp;"z"&amp;ДАННЫЕ!$CH1476&amp;"d"&amp;IF(H1476=4,1,0)&amp;"s"&amp;IF(ДАННЫЕ!$J1476=1,0,1)&amp;"u"&amp;IF(ДАННЫЕ!$CJ1476&gt;0,1,0)</f>
        <v>g0cf0a06AR1VG0o0xp0v0ntkqwemczd0s1u0</v>
      </c>
      <c r="O1476" s="28" t="str">
        <f>ДАННЫЕ!$I1476&amp;"g"&amp;B1476&amp;A1476&amp;"f"&amp;P1476&amp;"c"&amp;IF(ДАННЫЕ!$U1476&gt;0,1,0)&amp;"s"&amp;IF(ДАННЫЕ!$Q1476&gt;0,IF(YEAR(ДАННЫЕ!$F$1)=YEAR(ДАННЫЕ!$Q1476),IF(MONTH(ДАННЫЕ!$F$1)=MONTH(ДАННЫЕ!$Q1476),111,11),1),0)&amp;"i"&amp;IF(ДАННЫЕ!$R1476+ДАННЫЕ!$S1476+ДАННЫЕ!$T1476=0,0,1)&amp;"h"&amp;IF(ДАННЫЕ!$P1476&gt;0,1,0)&amp;"p"&amp;IF(ДАННЫЕ!$CI1476&gt;0,IF(YEAR(ДАННЫЕ!$F$1)=YEAR(ДАННЫЕ!$CI1476),IF(MONTH(ДАННЫЕ!$F$1)=MONTH(ДАННЫЕ!$CI1476),111,11),1),0)&amp;"d"&amp;IF(ДАННЫЕ!$CJ1476&gt;0,IF(YEAR(ДАННЫЕ!$F$1)=YEAR(ДАННЫЕ!$CJ1476),IF(MONTH(ДАННЫЕ!$F$1)=MONTH(ДАННЫЕ!$CJ1476),111,11),1),0)&amp;"o"&amp;IF(ДАННЫЕ!$CK1476&gt;0,IF(MONTH(ДАННЫЕ!$F$1)=MONTH(ДАННЫЕ!$CK1476),111,11),0)&amp;"v"&amp;IF(ДАННЫЕ!$BE1476&gt;0,IF(MONTH(ДАННЫЕ!$F$1)=MONTH(ДАННЫЕ!$BE1476),111,11),0)</f>
        <v>g00f0c0s0i0h0p0d0o0v0</v>
      </c>
      <c r="P1476" s="15">
        <f t="shared" si="71"/>
        <v>0</v>
      </c>
      <c r="Q1476" s="15">
        <f>IF(ДАННЫЕ!$F$1&gt;ДАННЫЕ!$N1476,IF(YEAR(ДАННЫЕ!$F$1)=YEAR(ДАННЫЕ!M1476),1,0),0)</f>
        <v>0</v>
      </c>
      <c r="R1476" s="15">
        <f>IF(ДАННЫЕ!$F$1&gt;ДАННЫЕ!$N1476,IF(YEAR(ДАННЫЕ!$F$1)=YEAR(ДАННЫЕ!N1476),1,0),0)</f>
        <v>0</v>
      </c>
      <c r="S1476" s="15">
        <f>IF(ДАННЫЕ!$AA1476="2А",1,IF(ДАННЫЕ!$AA1476="2Б",2,IF(ДАННЫЕ!$AA1476="2В",3,IF(ДАННЫЕ!$AA1476=3,4,IF(ДАННЫЕ!$AA1476="4А",5,IF(ДАННЫЕ!$AA1476="4Б",6,IF(ДАННЫЕ!$AA1476="4В",7,IF(ДАННЫЕ!$AA1476=5,8,0))))))))</f>
        <v>0</v>
      </c>
      <c r="T1476" s="15">
        <f>IF(OR(ДАННЫЕ!$AC1476=2,ДАННЫЕ!$AD1476=2,ДАННЫЕ!$AE1476=2),2,IF(OR(ДАННЫЕ!$AC1476=1,ДАННЫЕ!$AD1476=1,ДАННЫЕ!$AE1476=1),1,0))</f>
        <v>0</v>
      </c>
    </row>
    <row r="1477" spans="1:20" x14ac:dyDescent="0.2">
      <c r="A1477" s="78">
        <f>IF(B1477&gt;0,IF(MONTH(ДАННЫЕ!$F$1)=MONTH(ДАННЫЕ!$B1477),1,0),0)</f>
        <v>0</v>
      </c>
      <c r="B1477" s="14">
        <f>IF(ДАННЫЕ!$B1477&gt;0,IF(YEAR(ДАННЫЕ!$F$1)=YEAR(ДАННЫЕ!$B1477),1,0),0)</f>
        <v>0</v>
      </c>
      <c r="C1477" s="14">
        <f>IF(ДАННЫЕ!$CM1477&gt;0,IF(YEAR(ДАННЫЕ!$F$1)=YEAR(ДАННЫЕ!$CM1477),1,0),0)</f>
        <v>0</v>
      </c>
      <c r="D1477" s="14">
        <f>IF(ДАННЫЕ!$CJ1477&gt;0,IF(ДАННЫЕ!$CL1477&gt;ДАННЫЕ!$F$1,1,IF(ДАННЫЕ!$CL1477&gt;0,0,1)),0)</f>
        <v>0</v>
      </c>
      <c r="E1477" s="43" t="str">
        <f ca="1">IF(ДАННЫЕ!$F$1&gt;0,IF(ДАННЫЕ!$G1477&gt;0,DATEDIF(ДАННЫЕ!$G1477,ДАННЫЕ!$F$1,"y"),""),IF(ДАННЫЕ!$G1477&gt;0,DATEDIF(ДАННЫЕ!$G1477,TODAY(),"y"),""))</f>
        <v/>
      </c>
      <c r="F1477" s="43" t="str">
        <f xml:space="preserve"> IF(ДАННЫЕ!$F1477="М",IF(E1477&gt;=18,IF(E1477&lt;60,1,""),""),"")&amp;IF(ДАННЫЕ!$F1477="Ж",IF(E1477&gt;=18,IF(E1477&lt;55,1,""),""),"")</f>
        <v/>
      </c>
      <c r="G1477" s="43" t="str">
        <f xml:space="preserve"> IF(ДАННЫЕ!$F1477="М",IF(E1477&gt;=60,2,""),"")&amp;IF(ДАННЫЕ!$F1477="Ж",IF(E1477&gt;=55,2,""),"")</f>
        <v/>
      </c>
      <c r="H1477" s="43" t="str">
        <f t="shared" ca="1" si="69"/>
        <v/>
      </c>
      <c r="I1477" s="43" t="str">
        <f t="shared" ca="1" si="70"/>
        <v>03</v>
      </c>
      <c r="J1477" s="28" t="str">
        <f ca="1">ДАННЫЕ!$F1477&amp;H1477&amp;I1477&amp;ДАННЫЕ!$I1477&amp;"m"&amp;IF(ДАННЫЕ!$I1477&gt;0,IF(ДАННЫЕ!$J1477&gt;0,0,1),"")&amp;"f"&amp;IF(ДАННЫЕ!$R1477&gt;0,IF(YEAR(ДАННЫЕ!$F$1)=YEAR(ДАННЫЕ!$R1477),1,0),0)&amp;"z"&amp;ДАННЫЕ!$R1477&amp;"p"&amp;ДАННЫЕ!$S1477&amp;"i"&amp;ДАННЫЕ!$T1477&amp;"h"&amp;ДАННЫЕ!$K1477&amp;"be"&amp;ДАННЫЕ!$BI1477&amp;"CD"&amp;IF(ДАННЫЕ!BF1477&gt;500,4,IF(ДАННЫЕ!BF1477&gt;350,3,IF(ДАННЫЕ!BF1477&gt;200,2,IF(ДАННЫЕ!BF1477&gt;0,1,0))))&amp;"g"&amp;B1477&amp;"d"&amp;H1477&amp;"l"&amp;ДАННЫЕ!AT1477&amp;"a"&amp;ДАННЫЕ!$V1477&amp;"v"&amp;R1477&amp;"k"&amp;ДАННЫЕ!$U1477&amp;"s"&amp;ДАННЫЕ!$Y1477&amp;"t"&amp;ДАННЫЕ!$X1477&amp;"b"&amp;IF(ДАННЫЕ!$Q1477&gt;1,1,0)&amp;"PP"&amp;ДАННЫЕ!Z1477&amp;"c"&amp;S1477&amp;"x"&amp;IF(ДАННЫЕ!$BY1477&gt;0,IF(YEAR(ДАННЫЕ!$F$1)=YEAR(ДАННЫЕ!$BY1477),1,0),0)&amp;"n"&amp;IF(ДАННЫЕ!$BZ1477&gt;0,IF(YEAR(ДАННЫЕ!$F$1)=YEAR(ДАННЫЕ!$BZ1477),1,0),0)&amp;"u"&amp;D1477&amp;"z"&amp;IF(ДАННЫЕ!$CL1477&gt;0,IF(YEAR(ДАННЫЕ!$F$1)&gt;YEAR(ДАННЫЕ!$CL1477),11,12),0)</f>
        <v>03mf0zpihbeCD0g0dlav0kstb0PPc0x0n0u0z0</v>
      </c>
      <c r="K1477" s="28" t="str">
        <f ca="1">ДАННЫЕ!$I1477&amp;"x"&amp;B1477&amp;"w"&amp;IF(T1477+ДАННЫЕ!AD1477+ДАННЫЕ!AE1477+ДАННЫЕ!AF1477+ДАННЫЕ!AG1477+ДАННЫЕ!AH1477+ДАННЫЕ!$AL1477+ДАННЫЕ!AI1477+ДАННЫЕ!AJ1477+ДАННЫЕ!AK1477+ДАННЫЕ!AP1477+ДАННЫЕ!AQ1477+ДАННЫЕ!AR1477+ДАННЫЕ!$AM1477+ДАННЫЕ!$AN1477+ДАННЫЕ!AS1477+ДАННЫЕ!AT1477&gt;0,1,0)&amp;IF(OR(T1477=2,ДАННЫЕ!AD1477=2,ДАННЫЕ!AE1477=2,ДАННЫЕ!AF1477=2,ДАННЫЕ!AG1477=2,ДАННЫЕ!AH1477=2,ДАННЫЕ!$AL1477=2,ДАННЫЕ!AI1477=2,ДАННЫЕ!AJ1477=2,ДАННЫЕ!AK1477=2,ДАННЫЕ!AP1477=2,ДАННЫЕ!AQ1477=2,ДАННЫЕ!AR1477=2,ДАННЫЕ!$AM1477=2,ДАННЫЕ!$AN1477=2,ДАННЫЕ!AS1477=2,ДАННЫЕ!AT1477=2),2,0)&amp;"t"&amp;IF(T1477&gt;0,"1"&amp;T1477,"00")&amp;"f"&amp;IF(ДАННЫЕ!$AC1477,"1"&amp;ДАННЫЕ!$AC1477,"00")&amp;"b"&amp;IF(ДАННЫЕ!$AD1477,"1"&amp;ДАННЫЕ!$AD1477,"00")&amp;"g"&amp;IF(ДАННЫЕ!$AF1477,"1"&amp;ДАННЫЕ!$AF1477,"00")&amp;"c"&amp;IF(ДАННЫЕ!$AG1477,"1"&amp;ДАННЫЕ!$AG1477,"00")&amp;"i"&amp;IF(ДАННЫЕ!$AH1477,"1"&amp;ДАННЫЕ!$AH1477,"00")&amp;"r"&amp;IF(ДАННЫЕ!$AL1477,"1"&amp;ДАННЫЕ!$AL1477,"00")&amp;"m"&amp;IF(ДАННЫЕ!$AI1477,"1"&amp;ДАННЫЕ!$AI1477,"00")&amp;"hS"&amp;IF(ДАННЫЕ!$AJ1477,"1"&amp;ДАННЫЕ!$AJ1477,"00")&amp;"hZ"&amp;IF(ДАННЫЕ!$AK1477,"1"&amp;ДАННЫЕ!$AK1477,"00")&amp;"p"&amp;IF(ДАННЫЕ!$AP1477,"1"&amp;ДАННЫЕ!$AP1477,"00")&amp;"k"&amp;IF(ДАННЫЕ!$AQ1477,"1"&amp;ДАННЫЕ!$AQ1477,"00")&amp;"z"&amp;IF(ДАННЫЕ!$AR1477,"1"&amp;ДАННЫЕ!$AR1477,"00")&amp;"j"&amp;IF(ДАННЫЕ!$AM1477,"1"&amp;ДАННЫЕ!$AM1477,"00")&amp;"n"&amp;IF(ДАННЫЕ!$AN1477,"1"&amp;ДАННЫЕ!$AN1477,"00")&amp;"E"&amp;ДАННЫЕ!BI1477&amp;"L"&amp;ДАННЫЕ!AO1477&amp;"h"&amp;IF(ДАННЫЕ!$AU1477&gt;0,1,0)&amp;"v"&amp;IF(ДАННЫЕ!$AW1477&gt;0,1,0)&amp;"a"&amp;IF(ДАННЫЕ!$AS1477,"1"&amp;ДАННЫЕ!$AS1477,"00")&amp;"s"&amp;IF(ДАННЫЕ!$AT1477,"1"&amp;ДАННЫЕ!$AT1477,"00")&amp;"u"&amp;IF(ДАННЫЕ!$CJ1477&gt;0,1,0)&amp;"y"&amp;B1477&amp;"d"&amp;H1477&amp;"e"&amp;F1477&amp;G1477</f>
        <v>x0w00t00f00b00g00c00i00r00m00hS00hZ00p00k00z00j00n00ELh0v0a00s00u0y0de</v>
      </c>
      <c r="L1477" s="28" t="str">
        <f ca="1">ДАННЫЕ!$I1477&amp;"VN"&amp;IF(ДАННЫЕ!AW1477&gt;0,11,10)&amp;"CD"&amp;IF(ДАННЫЕ!BF1477&gt;500,16,IF(ДАННЫЕ!BF1477&gt;350,15,IF(ДАННЫЕ!BF1477&gt;=200,14,IF(ДАННЫЕ!BF1477&gt;=100,13,IF(ДАННЫЕ!BF1477&gt;=50,12,IF(ДАННЫЕ!BF1477&gt;0,11,10))))))&amp;"AR"&amp;IF(ДАННЫЕ!BX1477&gt;0,1,0)&amp;"GD"&amp;B1477&amp;"VV"&amp;IF(E1477&gt;=5,IF(E1477&lt;18,1,0),0)</f>
        <v>VN10CD10AR0GD0VV0</v>
      </c>
      <c r="M1477" s="28" t="str">
        <f>ДАННЫЕ!$I1477&amp;"b"&amp;ДАННЫЕ!$BI1477&amp;"r"&amp;ДАННЫЕ!$BJ1477&amp;"CD"&amp;IF(ДАННЫЕ!BF1477&gt;0,IF(ДАННЫЕ!BF1477&lt;200,1,IF(ДАННЫЕ!BF1477&lt;350,2,3)),0)&amp;"h"&amp;IF(ДАННЫЕ!$BK1477+ДАННЫЕ!$BL1477+ДАННЫЕ!$BM1477&gt;0,1,0)&amp;"x"&amp;ДАННЫЕ!$BK1477&amp;"y"&amp;ДАННЫЕ!$BL1477&amp;"z"&amp;ДАННЫЕ!$BM1477&amp;"c"&amp;IF(ДАННЫЕ!$BK1477+ДАННЫЕ!$BL1477+ДАННЫЕ!$BM1477=3,1,0)&amp;"a"&amp;IF(ДАННЫЕ!$BQ1477+ДАННЫЕ!$BR1477&gt;0,1,0)&amp;"d"&amp;ДАННЫЕ!$BQ1477&amp;"v"&amp;ДАННЫЕ!$BR1477&amp;"p"&amp;ДАННЫЕ!$BS1477&amp;"n"&amp;ДАННЫЕ!$BU1477&amp;"t"&amp;ДАННЫЕ!$BV1477&amp;"o"&amp;ДАННЫЕ!$BT1477&amp;"l"&amp;IF(ДАННЫЕ!$BN1477&gt;0,1,0)&amp;ДАННЫЕ!$BN1477&amp;"g"&amp;ДАННЫЕ!$BO1477&amp;"s"&amp;ДАННЫЕ!$BP1477&amp;"DZ"&amp;IF(ДАННЫЕ!B1477-ДАННЫЕ!G1477 &lt; 60,IF(ДАННЫЕ!B1477-ДАННЫЕ!G1477 &gt;= 0,1,0),0)&amp;"u"&amp;IF(ДАННЫЕ!$CJ1477&gt;0,1,0)</f>
        <v>brCD0h0xyzc0a0dvpntol0gsDZ1u0</v>
      </c>
      <c r="N1477" s="28" t="str">
        <f ca="1">ДАННЫЕ!$F1477&amp;ДАННЫЕ!$I1477&amp;"g"&amp;B1477&amp;"cf"&amp;D1477&amp;"a"&amp;IF(ДАННЫЕ!$BX1477&gt;0,1,0)&amp;IF(ДАННЫЕ!$BF1477&gt;500,1,IF(ДАННЫЕ!$BF1477&gt;350,2,IF(ДАННЫЕ!$BF1477&gt;=200,3,IF(ДАННЫЕ!$BF1477&gt;=100,4,IF(ДАННЫЕ!$BF1477&gt;=50,5,IF(ДАННЫЕ!$BF1477&lt;50,6,0))))))&amp;"AR"&amp;IF(DATEDIF(ДАННЫЕ!$BX1477,ДАННЫЕ!$F$1,"y")&gt;1,1,0)&amp;"VG"&amp;IF(ДАННЫЕ!$BH1477="0",1,0)&amp;"o"&amp;IF(T1477+ДАННЫЕ!$AF1477+ДАННЫЕ!$AG1477+ДАННЫЕ!$AH1477+ДАННЫЕ!$AI1477+ДАННЫЕ!$AJ1477+ДАННЫЕ!$AP1477+ДАННЫЕ!$AQ1477+ДАННЫЕ!$AR1477+ДАННЫЕ!$AU1477+ДАННЫЕ!$AW1477+ДАННЫЕ!$AS1477+ДАННЫЕ!$AT1477&gt;0,1,0)&amp;"x"&amp;ДАННЫЕ!$AG1477&amp;"p"&amp;IF(ДАННЫЕ!$BY1477&gt;0,1,0)&amp;"v"&amp;IF(ДАННЫЕ!$BZ1477&gt;0,1,0)&amp;"n"&amp;ДАННЫЕ!$CA1477&amp;"t"&amp;ДАННЫЕ!$AY1477&amp;"k"&amp;ДАННЫЕ!$CB1477&amp;"q"&amp;ДАННЫЕ!$CC1477&amp;"w"&amp;ДАННЫЕ!$CD1477&amp;"e"&amp;ДАННЫЕ!$CE1477&amp;"m"&amp;ДАННЫЕ!$CF1477&amp;"c"&amp;ДАННЫЕ!$CG1477&amp;"z"&amp;ДАННЫЕ!$CH1477&amp;"d"&amp;IF(H1477=4,1,0)&amp;"s"&amp;IF(ДАННЫЕ!$J1477=1,0,1)&amp;"u"&amp;IF(ДАННЫЕ!$CJ1477&gt;0,1,0)</f>
        <v>g0cf0a06AR1VG0o0xp0v0ntkqwemczd0s1u0</v>
      </c>
      <c r="O1477" s="28" t="str">
        <f>ДАННЫЕ!$I1477&amp;"g"&amp;B1477&amp;A1477&amp;"f"&amp;P1477&amp;"c"&amp;IF(ДАННЫЕ!$U1477&gt;0,1,0)&amp;"s"&amp;IF(ДАННЫЕ!$Q1477&gt;0,IF(YEAR(ДАННЫЕ!$F$1)=YEAR(ДАННЫЕ!$Q1477),IF(MONTH(ДАННЫЕ!$F$1)=MONTH(ДАННЫЕ!$Q1477),111,11),1),0)&amp;"i"&amp;IF(ДАННЫЕ!$R1477+ДАННЫЕ!$S1477+ДАННЫЕ!$T1477=0,0,1)&amp;"h"&amp;IF(ДАННЫЕ!$P1477&gt;0,1,0)&amp;"p"&amp;IF(ДАННЫЕ!$CI1477&gt;0,IF(YEAR(ДАННЫЕ!$F$1)=YEAR(ДАННЫЕ!$CI1477),IF(MONTH(ДАННЫЕ!$F$1)=MONTH(ДАННЫЕ!$CI1477),111,11),1),0)&amp;"d"&amp;IF(ДАННЫЕ!$CJ1477&gt;0,IF(YEAR(ДАННЫЕ!$F$1)=YEAR(ДАННЫЕ!$CJ1477),IF(MONTH(ДАННЫЕ!$F$1)=MONTH(ДАННЫЕ!$CJ1477),111,11),1),0)&amp;"o"&amp;IF(ДАННЫЕ!$CK1477&gt;0,IF(MONTH(ДАННЫЕ!$F$1)=MONTH(ДАННЫЕ!$CK1477),111,11),0)&amp;"v"&amp;IF(ДАННЫЕ!$BE1477&gt;0,IF(MONTH(ДАННЫЕ!$F$1)=MONTH(ДАННЫЕ!$BE1477),111,11),0)</f>
        <v>g00f0c0s0i0h0p0d0o0v0</v>
      </c>
      <c r="P1477" s="15">
        <f t="shared" si="71"/>
        <v>0</v>
      </c>
      <c r="Q1477" s="15">
        <f>IF(ДАННЫЕ!$F$1&gt;ДАННЫЕ!$N1477,IF(YEAR(ДАННЫЕ!$F$1)=YEAR(ДАННЫЕ!M1477),1,0),0)</f>
        <v>0</v>
      </c>
      <c r="R1477" s="15">
        <f>IF(ДАННЫЕ!$F$1&gt;ДАННЫЕ!$N1477,IF(YEAR(ДАННЫЕ!$F$1)=YEAR(ДАННЫЕ!N1477),1,0),0)</f>
        <v>0</v>
      </c>
      <c r="S1477" s="15">
        <f>IF(ДАННЫЕ!$AA1477="2А",1,IF(ДАННЫЕ!$AA1477="2Б",2,IF(ДАННЫЕ!$AA1477="2В",3,IF(ДАННЫЕ!$AA1477=3,4,IF(ДАННЫЕ!$AA1477="4А",5,IF(ДАННЫЕ!$AA1477="4Б",6,IF(ДАННЫЕ!$AA1477="4В",7,IF(ДАННЫЕ!$AA1477=5,8,0))))))))</f>
        <v>0</v>
      </c>
      <c r="T1477" s="15">
        <f>IF(OR(ДАННЫЕ!$AC1477=2,ДАННЫЕ!$AD1477=2,ДАННЫЕ!$AE1477=2),2,IF(OR(ДАННЫЕ!$AC1477=1,ДАННЫЕ!$AD1477=1,ДАННЫЕ!$AE1477=1),1,0))</f>
        <v>0</v>
      </c>
    </row>
    <row r="1478" spans="1:20" x14ac:dyDescent="0.2">
      <c r="A1478" s="78">
        <f>IF(B1478&gt;0,IF(MONTH(ДАННЫЕ!$F$1)=MONTH(ДАННЫЕ!$B1478),1,0),0)</f>
        <v>0</v>
      </c>
      <c r="B1478" s="14">
        <f>IF(ДАННЫЕ!$B1478&gt;0,IF(YEAR(ДАННЫЕ!$F$1)=YEAR(ДАННЫЕ!$B1478),1,0),0)</f>
        <v>0</v>
      </c>
      <c r="C1478" s="14">
        <f>IF(ДАННЫЕ!$CM1478&gt;0,IF(YEAR(ДАННЫЕ!$F$1)=YEAR(ДАННЫЕ!$CM1478),1,0),0)</f>
        <v>0</v>
      </c>
      <c r="D1478" s="14">
        <f>IF(ДАННЫЕ!$CJ1478&gt;0,IF(ДАННЫЕ!$CL1478&gt;ДАННЫЕ!$F$1,1,IF(ДАННЫЕ!$CL1478&gt;0,0,1)),0)</f>
        <v>0</v>
      </c>
      <c r="E1478" s="43" t="str">
        <f ca="1">IF(ДАННЫЕ!$F$1&gt;0,IF(ДАННЫЕ!$G1478&gt;0,DATEDIF(ДАННЫЕ!$G1478,ДАННЫЕ!$F$1,"y"),""),IF(ДАННЫЕ!$G1478&gt;0,DATEDIF(ДАННЫЕ!$G1478,TODAY(),"y"),""))</f>
        <v/>
      </c>
      <c r="F1478" s="43" t="str">
        <f xml:space="preserve"> IF(ДАННЫЕ!$F1478="М",IF(E1478&gt;=18,IF(E1478&lt;60,1,""),""),"")&amp;IF(ДАННЫЕ!$F1478="Ж",IF(E1478&gt;=18,IF(E1478&lt;55,1,""),""),"")</f>
        <v/>
      </c>
      <c r="G1478" s="43" t="str">
        <f xml:space="preserve"> IF(ДАННЫЕ!$F1478="М",IF(E1478&gt;=60,2,""),"")&amp;IF(ДАННЫЕ!$F1478="Ж",IF(E1478&gt;=55,2,""),"")</f>
        <v/>
      </c>
      <c r="H1478" s="43" t="str">
        <f t="shared" ca="1" si="69"/>
        <v/>
      </c>
      <c r="I1478" s="43" t="str">
        <f t="shared" ca="1" si="70"/>
        <v>03</v>
      </c>
      <c r="J1478" s="28" t="str">
        <f ca="1">ДАННЫЕ!$F1478&amp;H1478&amp;I1478&amp;ДАННЫЕ!$I1478&amp;"m"&amp;IF(ДАННЫЕ!$I1478&gt;0,IF(ДАННЫЕ!$J1478&gt;0,0,1),"")&amp;"f"&amp;IF(ДАННЫЕ!$R1478&gt;0,IF(YEAR(ДАННЫЕ!$F$1)=YEAR(ДАННЫЕ!$R1478),1,0),0)&amp;"z"&amp;ДАННЫЕ!$R1478&amp;"p"&amp;ДАННЫЕ!$S1478&amp;"i"&amp;ДАННЫЕ!$T1478&amp;"h"&amp;ДАННЫЕ!$K1478&amp;"be"&amp;ДАННЫЕ!$BI1478&amp;"CD"&amp;IF(ДАННЫЕ!BF1478&gt;500,4,IF(ДАННЫЕ!BF1478&gt;350,3,IF(ДАННЫЕ!BF1478&gt;200,2,IF(ДАННЫЕ!BF1478&gt;0,1,0))))&amp;"g"&amp;B1478&amp;"d"&amp;H1478&amp;"l"&amp;ДАННЫЕ!AT1478&amp;"a"&amp;ДАННЫЕ!$V1478&amp;"v"&amp;R1478&amp;"k"&amp;ДАННЫЕ!$U1478&amp;"s"&amp;ДАННЫЕ!$Y1478&amp;"t"&amp;ДАННЫЕ!$X1478&amp;"b"&amp;IF(ДАННЫЕ!$Q1478&gt;1,1,0)&amp;"PP"&amp;ДАННЫЕ!Z1478&amp;"c"&amp;S1478&amp;"x"&amp;IF(ДАННЫЕ!$BY1478&gt;0,IF(YEAR(ДАННЫЕ!$F$1)=YEAR(ДАННЫЕ!$BY1478),1,0),0)&amp;"n"&amp;IF(ДАННЫЕ!$BZ1478&gt;0,IF(YEAR(ДАННЫЕ!$F$1)=YEAR(ДАННЫЕ!$BZ1478),1,0),0)&amp;"u"&amp;D1478&amp;"z"&amp;IF(ДАННЫЕ!$CL1478&gt;0,IF(YEAR(ДАННЫЕ!$F$1)&gt;YEAR(ДАННЫЕ!$CL1478),11,12),0)</f>
        <v>03mf0zpihbeCD0g0dlav0kstb0PPc0x0n0u0z0</v>
      </c>
      <c r="K1478" s="28" t="str">
        <f ca="1">ДАННЫЕ!$I1478&amp;"x"&amp;B1478&amp;"w"&amp;IF(T1478+ДАННЫЕ!AD1478+ДАННЫЕ!AE1478+ДАННЫЕ!AF1478+ДАННЫЕ!AG1478+ДАННЫЕ!AH1478+ДАННЫЕ!$AL1478+ДАННЫЕ!AI1478+ДАННЫЕ!AJ1478+ДАННЫЕ!AK1478+ДАННЫЕ!AP1478+ДАННЫЕ!AQ1478+ДАННЫЕ!AR1478+ДАННЫЕ!$AM1478+ДАННЫЕ!$AN1478+ДАННЫЕ!AS1478+ДАННЫЕ!AT1478&gt;0,1,0)&amp;IF(OR(T1478=2,ДАННЫЕ!AD1478=2,ДАННЫЕ!AE1478=2,ДАННЫЕ!AF1478=2,ДАННЫЕ!AG1478=2,ДАННЫЕ!AH1478=2,ДАННЫЕ!$AL1478=2,ДАННЫЕ!AI1478=2,ДАННЫЕ!AJ1478=2,ДАННЫЕ!AK1478=2,ДАННЫЕ!AP1478=2,ДАННЫЕ!AQ1478=2,ДАННЫЕ!AR1478=2,ДАННЫЕ!$AM1478=2,ДАННЫЕ!$AN1478=2,ДАННЫЕ!AS1478=2,ДАННЫЕ!AT1478=2),2,0)&amp;"t"&amp;IF(T1478&gt;0,"1"&amp;T1478,"00")&amp;"f"&amp;IF(ДАННЫЕ!$AC1478,"1"&amp;ДАННЫЕ!$AC1478,"00")&amp;"b"&amp;IF(ДАННЫЕ!$AD1478,"1"&amp;ДАННЫЕ!$AD1478,"00")&amp;"g"&amp;IF(ДАННЫЕ!$AF1478,"1"&amp;ДАННЫЕ!$AF1478,"00")&amp;"c"&amp;IF(ДАННЫЕ!$AG1478,"1"&amp;ДАННЫЕ!$AG1478,"00")&amp;"i"&amp;IF(ДАННЫЕ!$AH1478,"1"&amp;ДАННЫЕ!$AH1478,"00")&amp;"r"&amp;IF(ДАННЫЕ!$AL1478,"1"&amp;ДАННЫЕ!$AL1478,"00")&amp;"m"&amp;IF(ДАННЫЕ!$AI1478,"1"&amp;ДАННЫЕ!$AI1478,"00")&amp;"hS"&amp;IF(ДАННЫЕ!$AJ1478,"1"&amp;ДАННЫЕ!$AJ1478,"00")&amp;"hZ"&amp;IF(ДАННЫЕ!$AK1478,"1"&amp;ДАННЫЕ!$AK1478,"00")&amp;"p"&amp;IF(ДАННЫЕ!$AP1478,"1"&amp;ДАННЫЕ!$AP1478,"00")&amp;"k"&amp;IF(ДАННЫЕ!$AQ1478,"1"&amp;ДАННЫЕ!$AQ1478,"00")&amp;"z"&amp;IF(ДАННЫЕ!$AR1478,"1"&amp;ДАННЫЕ!$AR1478,"00")&amp;"j"&amp;IF(ДАННЫЕ!$AM1478,"1"&amp;ДАННЫЕ!$AM1478,"00")&amp;"n"&amp;IF(ДАННЫЕ!$AN1478,"1"&amp;ДАННЫЕ!$AN1478,"00")&amp;"E"&amp;ДАННЫЕ!BI1478&amp;"L"&amp;ДАННЫЕ!AO1478&amp;"h"&amp;IF(ДАННЫЕ!$AU1478&gt;0,1,0)&amp;"v"&amp;IF(ДАННЫЕ!$AW1478&gt;0,1,0)&amp;"a"&amp;IF(ДАННЫЕ!$AS1478,"1"&amp;ДАННЫЕ!$AS1478,"00")&amp;"s"&amp;IF(ДАННЫЕ!$AT1478,"1"&amp;ДАННЫЕ!$AT1478,"00")&amp;"u"&amp;IF(ДАННЫЕ!$CJ1478&gt;0,1,0)&amp;"y"&amp;B1478&amp;"d"&amp;H1478&amp;"e"&amp;F1478&amp;G1478</f>
        <v>x0w00t00f00b00g00c00i00r00m00hS00hZ00p00k00z00j00n00ELh0v0a00s00u0y0de</v>
      </c>
      <c r="L1478" s="28" t="str">
        <f ca="1">ДАННЫЕ!$I1478&amp;"VN"&amp;IF(ДАННЫЕ!AW1478&gt;0,11,10)&amp;"CD"&amp;IF(ДАННЫЕ!BF1478&gt;500,16,IF(ДАННЫЕ!BF1478&gt;350,15,IF(ДАННЫЕ!BF1478&gt;=200,14,IF(ДАННЫЕ!BF1478&gt;=100,13,IF(ДАННЫЕ!BF1478&gt;=50,12,IF(ДАННЫЕ!BF1478&gt;0,11,10))))))&amp;"AR"&amp;IF(ДАННЫЕ!BX1478&gt;0,1,0)&amp;"GD"&amp;B1478&amp;"VV"&amp;IF(E1478&gt;=5,IF(E1478&lt;18,1,0),0)</f>
        <v>VN10CD10AR0GD0VV0</v>
      </c>
      <c r="M1478" s="28" t="str">
        <f>ДАННЫЕ!$I1478&amp;"b"&amp;ДАННЫЕ!$BI1478&amp;"r"&amp;ДАННЫЕ!$BJ1478&amp;"CD"&amp;IF(ДАННЫЕ!BF1478&gt;0,IF(ДАННЫЕ!BF1478&lt;200,1,IF(ДАННЫЕ!BF1478&lt;350,2,3)),0)&amp;"h"&amp;IF(ДАННЫЕ!$BK1478+ДАННЫЕ!$BL1478+ДАННЫЕ!$BM1478&gt;0,1,0)&amp;"x"&amp;ДАННЫЕ!$BK1478&amp;"y"&amp;ДАННЫЕ!$BL1478&amp;"z"&amp;ДАННЫЕ!$BM1478&amp;"c"&amp;IF(ДАННЫЕ!$BK1478+ДАННЫЕ!$BL1478+ДАННЫЕ!$BM1478=3,1,0)&amp;"a"&amp;IF(ДАННЫЕ!$BQ1478+ДАННЫЕ!$BR1478&gt;0,1,0)&amp;"d"&amp;ДАННЫЕ!$BQ1478&amp;"v"&amp;ДАННЫЕ!$BR1478&amp;"p"&amp;ДАННЫЕ!$BS1478&amp;"n"&amp;ДАННЫЕ!$BU1478&amp;"t"&amp;ДАННЫЕ!$BV1478&amp;"o"&amp;ДАННЫЕ!$BT1478&amp;"l"&amp;IF(ДАННЫЕ!$BN1478&gt;0,1,0)&amp;ДАННЫЕ!$BN1478&amp;"g"&amp;ДАННЫЕ!$BO1478&amp;"s"&amp;ДАННЫЕ!$BP1478&amp;"DZ"&amp;IF(ДАННЫЕ!B1478-ДАННЫЕ!G1478 &lt; 60,IF(ДАННЫЕ!B1478-ДАННЫЕ!G1478 &gt;= 0,1,0),0)&amp;"u"&amp;IF(ДАННЫЕ!$CJ1478&gt;0,1,0)</f>
        <v>brCD0h0xyzc0a0dvpntol0gsDZ1u0</v>
      </c>
      <c r="N1478" s="28" t="str">
        <f ca="1">ДАННЫЕ!$F1478&amp;ДАННЫЕ!$I1478&amp;"g"&amp;B1478&amp;"cf"&amp;D1478&amp;"a"&amp;IF(ДАННЫЕ!$BX1478&gt;0,1,0)&amp;IF(ДАННЫЕ!$BF1478&gt;500,1,IF(ДАННЫЕ!$BF1478&gt;350,2,IF(ДАННЫЕ!$BF1478&gt;=200,3,IF(ДАННЫЕ!$BF1478&gt;=100,4,IF(ДАННЫЕ!$BF1478&gt;=50,5,IF(ДАННЫЕ!$BF1478&lt;50,6,0))))))&amp;"AR"&amp;IF(DATEDIF(ДАННЫЕ!$BX1478,ДАННЫЕ!$F$1,"y")&gt;1,1,0)&amp;"VG"&amp;IF(ДАННЫЕ!$BH1478="0",1,0)&amp;"o"&amp;IF(T1478+ДАННЫЕ!$AF1478+ДАННЫЕ!$AG1478+ДАННЫЕ!$AH1478+ДАННЫЕ!$AI1478+ДАННЫЕ!$AJ1478+ДАННЫЕ!$AP1478+ДАННЫЕ!$AQ1478+ДАННЫЕ!$AR1478+ДАННЫЕ!$AU1478+ДАННЫЕ!$AW1478+ДАННЫЕ!$AS1478+ДАННЫЕ!$AT1478&gt;0,1,0)&amp;"x"&amp;ДАННЫЕ!$AG1478&amp;"p"&amp;IF(ДАННЫЕ!$BY1478&gt;0,1,0)&amp;"v"&amp;IF(ДАННЫЕ!$BZ1478&gt;0,1,0)&amp;"n"&amp;ДАННЫЕ!$CA1478&amp;"t"&amp;ДАННЫЕ!$AY1478&amp;"k"&amp;ДАННЫЕ!$CB1478&amp;"q"&amp;ДАННЫЕ!$CC1478&amp;"w"&amp;ДАННЫЕ!$CD1478&amp;"e"&amp;ДАННЫЕ!$CE1478&amp;"m"&amp;ДАННЫЕ!$CF1478&amp;"c"&amp;ДАННЫЕ!$CG1478&amp;"z"&amp;ДАННЫЕ!$CH1478&amp;"d"&amp;IF(H1478=4,1,0)&amp;"s"&amp;IF(ДАННЫЕ!$J1478=1,0,1)&amp;"u"&amp;IF(ДАННЫЕ!$CJ1478&gt;0,1,0)</f>
        <v>g0cf0a06AR1VG0o0xp0v0ntkqwemczd0s1u0</v>
      </c>
      <c r="O1478" s="28" t="str">
        <f>ДАННЫЕ!$I1478&amp;"g"&amp;B1478&amp;A1478&amp;"f"&amp;P1478&amp;"c"&amp;IF(ДАННЫЕ!$U1478&gt;0,1,0)&amp;"s"&amp;IF(ДАННЫЕ!$Q1478&gt;0,IF(YEAR(ДАННЫЕ!$F$1)=YEAR(ДАННЫЕ!$Q1478),IF(MONTH(ДАННЫЕ!$F$1)=MONTH(ДАННЫЕ!$Q1478),111,11),1),0)&amp;"i"&amp;IF(ДАННЫЕ!$R1478+ДАННЫЕ!$S1478+ДАННЫЕ!$T1478=0,0,1)&amp;"h"&amp;IF(ДАННЫЕ!$P1478&gt;0,1,0)&amp;"p"&amp;IF(ДАННЫЕ!$CI1478&gt;0,IF(YEAR(ДАННЫЕ!$F$1)=YEAR(ДАННЫЕ!$CI1478),IF(MONTH(ДАННЫЕ!$F$1)=MONTH(ДАННЫЕ!$CI1478),111,11),1),0)&amp;"d"&amp;IF(ДАННЫЕ!$CJ1478&gt;0,IF(YEAR(ДАННЫЕ!$F$1)=YEAR(ДАННЫЕ!$CJ1478),IF(MONTH(ДАННЫЕ!$F$1)=MONTH(ДАННЫЕ!$CJ1478),111,11),1),0)&amp;"o"&amp;IF(ДАННЫЕ!$CK1478&gt;0,IF(MONTH(ДАННЫЕ!$F$1)=MONTH(ДАННЫЕ!$CK1478),111,11),0)&amp;"v"&amp;IF(ДАННЫЕ!$BE1478&gt;0,IF(MONTH(ДАННЫЕ!$F$1)=MONTH(ДАННЫЕ!$BE1478),111,11),0)</f>
        <v>g00f0c0s0i0h0p0d0o0v0</v>
      </c>
      <c r="P1478" s="15">
        <f t="shared" si="71"/>
        <v>0</v>
      </c>
      <c r="Q1478" s="15">
        <f>IF(ДАННЫЕ!$F$1&gt;ДАННЫЕ!$N1478,IF(YEAR(ДАННЫЕ!$F$1)=YEAR(ДАННЫЕ!M1478),1,0),0)</f>
        <v>0</v>
      </c>
      <c r="R1478" s="15">
        <f>IF(ДАННЫЕ!$F$1&gt;ДАННЫЕ!$N1478,IF(YEAR(ДАННЫЕ!$F$1)=YEAR(ДАННЫЕ!N1478),1,0),0)</f>
        <v>0</v>
      </c>
      <c r="S1478" s="15">
        <f>IF(ДАННЫЕ!$AA1478="2А",1,IF(ДАННЫЕ!$AA1478="2Б",2,IF(ДАННЫЕ!$AA1478="2В",3,IF(ДАННЫЕ!$AA1478=3,4,IF(ДАННЫЕ!$AA1478="4А",5,IF(ДАННЫЕ!$AA1478="4Б",6,IF(ДАННЫЕ!$AA1478="4В",7,IF(ДАННЫЕ!$AA1478=5,8,0))))))))</f>
        <v>0</v>
      </c>
      <c r="T1478" s="15">
        <f>IF(OR(ДАННЫЕ!$AC1478=2,ДАННЫЕ!$AD1478=2,ДАННЫЕ!$AE1478=2),2,IF(OR(ДАННЫЕ!$AC1478=1,ДАННЫЕ!$AD1478=1,ДАННЫЕ!$AE1478=1),1,0))</f>
        <v>0</v>
      </c>
    </row>
    <row r="1479" spans="1:20" x14ac:dyDescent="0.2">
      <c r="A1479" s="78">
        <f>IF(B1479&gt;0,IF(MONTH(ДАННЫЕ!$F$1)=MONTH(ДАННЫЕ!$B1479),1,0),0)</f>
        <v>0</v>
      </c>
      <c r="B1479" s="14">
        <f>IF(ДАННЫЕ!$B1479&gt;0,IF(YEAR(ДАННЫЕ!$F$1)=YEAR(ДАННЫЕ!$B1479),1,0),0)</f>
        <v>0</v>
      </c>
      <c r="C1479" s="14">
        <f>IF(ДАННЫЕ!$CM1479&gt;0,IF(YEAR(ДАННЫЕ!$F$1)=YEAR(ДАННЫЕ!$CM1479),1,0),0)</f>
        <v>0</v>
      </c>
      <c r="D1479" s="14">
        <f>IF(ДАННЫЕ!$CJ1479&gt;0,IF(ДАННЫЕ!$CL1479&gt;ДАННЫЕ!$F$1,1,IF(ДАННЫЕ!$CL1479&gt;0,0,1)),0)</f>
        <v>0</v>
      </c>
      <c r="E1479" s="43" t="str">
        <f ca="1">IF(ДАННЫЕ!$F$1&gt;0,IF(ДАННЫЕ!$G1479&gt;0,DATEDIF(ДАННЫЕ!$G1479,ДАННЫЕ!$F$1,"y"),""),IF(ДАННЫЕ!$G1479&gt;0,DATEDIF(ДАННЫЕ!$G1479,TODAY(),"y"),""))</f>
        <v/>
      </c>
      <c r="F1479" s="43" t="str">
        <f xml:space="preserve"> IF(ДАННЫЕ!$F1479="М",IF(E1479&gt;=18,IF(E1479&lt;60,1,""),""),"")&amp;IF(ДАННЫЕ!$F1479="Ж",IF(E1479&gt;=18,IF(E1479&lt;55,1,""),""),"")</f>
        <v/>
      </c>
      <c r="G1479" s="43" t="str">
        <f xml:space="preserve"> IF(ДАННЫЕ!$F1479="М",IF(E1479&gt;=60,2,""),"")&amp;IF(ДАННЫЕ!$F1479="Ж",IF(E1479&gt;=55,2,""),"")</f>
        <v/>
      </c>
      <c r="H1479" s="43" t="str">
        <f t="shared" ca="1" si="69"/>
        <v/>
      </c>
      <c r="I1479" s="43" t="str">
        <f t="shared" ca="1" si="70"/>
        <v>03</v>
      </c>
      <c r="J1479" s="28" t="str">
        <f ca="1">ДАННЫЕ!$F1479&amp;H1479&amp;I1479&amp;ДАННЫЕ!$I1479&amp;"m"&amp;IF(ДАННЫЕ!$I1479&gt;0,IF(ДАННЫЕ!$J1479&gt;0,0,1),"")&amp;"f"&amp;IF(ДАННЫЕ!$R1479&gt;0,IF(YEAR(ДАННЫЕ!$F$1)=YEAR(ДАННЫЕ!$R1479),1,0),0)&amp;"z"&amp;ДАННЫЕ!$R1479&amp;"p"&amp;ДАННЫЕ!$S1479&amp;"i"&amp;ДАННЫЕ!$T1479&amp;"h"&amp;ДАННЫЕ!$K1479&amp;"be"&amp;ДАННЫЕ!$BI1479&amp;"CD"&amp;IF(ДАННЫЕ!BF1479&gt;500,4,IF(ДАННЫЕ!BF1479&gt;350,3,IF(ДАННЫЕ!BF1479&gt;200,2,IF(ДАННЫЕ!BF1479&gt;0,1,0))))&amp;"g"&amp;B1479&amp;"d"&amp;H1479&amp;"l"&amp;ДАННЫЕ!AT1479&amp;"a"&amp;ДАННЫЕ!$V1479&amp;"v"&amp;R1479&amp;"k"&amp;ДАННЫЕ!$U1479&amp;"s"&amp;ДАННЫЕ!$Y1479&amp;"t"&amp;ДАННЫЕ!$X1479&amp;"b"&amp;IF(ДАННЫЕ!$Q1479&gt;1,1,0)&amp;"PP"&amp;ДАННЫЕ!Z1479&amp;"c"&amp;S1479&amp;"x"&amp;IF(ДАННЫЕ!$BY1479&gt;0,IF(YEAR(ДАННЫЕ!$F$1)=YEAR(ДАННЫЕ!$BY1479),1,0),0)&amp;"n"&amp;IF(ДАННЫЕ!$BZ1479&gt;0,IF(YEAR(ДАННЫЕ!$F$1)=YEAR(ДАННЫЕ!$BZ1479),1,0),0)&amp;"u"&amp;D1479&amp;"z"&amp;IF(ДАННЫЕ!$CL1479&gt;0,IF(YEAR(ДАННЫЕ!$F$1)&gt;YEAR(ДАННЫЕ!$CL1479),11,12),0)</f>
        <v>03mf0zpihbeCD0g0dlav0kstb0PPc0x0n0u0z0</v>
      </c>
      <c r="K1479" s="28" t="str">
        <f ca="1">ДАННЫЕ!$I1479&amp;"x"&amp;B1479&amp;"w"&amp;IF(T1479+ДАННЫЕ!AD1479+ДАННЫЕ!AE1479+ДАННЫЕ!AF1479+ДАННЫЕ!AG1479+ДАННЫЕ!AH1479+ДАННЫЕ!$AL1479+ДАННЫЕ!AI1479+ДАННЫЕ!AJ1479+ДАННЫЕ!AK1479+ДАННЫЕ!AP1479+ДАННЫЕ!AQ1479+ДАННЫЕ!AR1479+ДАННЫЕ!$AM1479+ДАННЫЕ!$AN1479+ДАННЫЕ!AS1479+ДАННЫЕ!AT1479&gt;0,1,0)&amp;IF(OR(T1479=2,ДАННЫЕ!AD1479=2,ДАННЫЕ!AE1479=2,ДАННЫЕ!AF1479=2,ДАННЫЕ!AG1479=2,ДАННЫЕ!AH1479=2,ДАННЫЕ!$AL1479=2,ДАННЫЕ!AI1479=2,ДАННЫЕ!AJ1479=2,ДАННЫЕ!AK1479=2,ДАННЫЕ!AP1479=2,ДАННЫЕ!AQ1479=2,ДАННЫЕ!AR1479=2,ДАННЫЕ!$AM1479=2,ДАННЫЕ!$AN1479=2,ДАННЫЕ!AS1479=2,ДАННЫЕ!AT1479=2),2,0)&amp;"t"&amp;IF(T1479&gt;0,"1"&amp;T1479,"00")&amp;"f"&amp;IF(ДАННЫЕ!$AC1479,"1"&amp;ДАННЫЕ!$AC1479,"00")&amp;"b"&amp;IF(ДАННЫЕ!$AD1479,"1"&amp;ДАННЫЕ!$AD1479,"00")&amp;"g"&amp;IF(ДАННЫЕ!$AF1479,"1"&amp;ДАННЫЕ!$AF1479,"00")&amp;"c"&amp;IF(ДАННЫЕ!$AG1479,"1"&amp;ДАННЫЕ!$AG1479,"00")&amp;"i"&amp;IF(ДАННЫЕ!$AH1479,"1"&amp;ДАННЫЕ!$AH1479,"00")&amp;"r"&amp;IF(ДАННЫЕ!$AL1479,"1"&amp;ДАННЫЕ!$AL1479,"00")&amp;"m"&amp;IF(ДАННЫЕ!$AI1479,"1"&amp;ДАННЫЕ!$AI1479,"00")&amp;"hS"&amp;IF(ДАННЫЕ!$AJ1479,"1"&amp;ДАННЫЕ!$AJ1479,"00")&amp;"hZ"&amp;IF(ДАННЫЕ!$AK1479,"1"&amp;ДАННЫЕ!$AK1479,"00")&amp;"p"&amp;IF(ДАННЫЕ!$AP1479,"1"&amp;ДАННЫЕ!$AP1479,"00")&amp;"k"&amp;IF(ДАННЫЕ!$AQ1479,"1"&amp;ДАННЫЕ!$AQ1479,"00")&amp;"z"&amp;IF(ДАННЫЕ!$AR1479,"1"&amp;ДАННЫЕ!$AR1479,"00")&amp;"j"&amp;IF(ДАННЫЕ!$AM1479,"1"&amp;ДАННЫЕ!$AM1479,"00")&amp;"n"&amp;IF(ДАННЫЕ!$AN1479,"1"&amp;ДАННЫЕ!$AN1479,"00")&amp;"E"&amp;ДАННЫЕ!BI1479&amp;"L"&amp;ДАННЫЕ!AO1479&amp;"h"&amp;IF(ДАННЫЕ!$AU1479&gt;0,1,0)&amp;"v"&amp;IF(ДАННЫЕ!$AW1479&gt;0,1,0)&amp;"a"&amp;IF(ДАННЫЕ!$AS1479,"1"&amp;ДАННЫЕ!$AS1479,"00")&amp;"s"&amp;IF(ДАННЫЕ!$AT1479,"1"&amp;ДАННЫЕ!$AT1479,"00")&amp;"u"&amp;IF(ДАННЫЕ!$CJ1479&gt;0,1,0)&amp;"y"&amp;B1479&amp;"d"&amp;H1479&amp;"e"&amp;F1479&amp;G1479</f>
        <v>x0w00t00f00b00g00c00i00r00m00hS00hZ00p00k00z00j00n00ELh0v0a00s00u0y0de</v>
      </c>
      <c r="L1479" s="28" t="str">
        <f ca="1">ДАННЫЕ!$I1479&amp;"VN"&amp;IF(ДАННЫЕ!AW1479&gt;0,11,10)&amp;"CD"&amp;IF(ДАННЫЕ!BF1479&gt;500,16,IF(ДАННЫЕ!BF1479&gt;350,15,IF(ДАННЫЕ!BF1479&gt;=200,14,IF(ДАННЫЕ!BF1479&gt;=100,13,IF(ДАННЫЕ!BF1479&gt;=50,12,IF(ДАННЫЕ!BF1479&gt;0,11,10))))))&amp;"AR"&amp;IF(ДАННЫЕ!BX1479&gt;0,1,0)&amp;"GD"&amp;B1479&amp;"VV"&amp;IF(E1479&gt;=5,IF(E1479&lt;18,1,0),0)</f>
        <v>VN10CD10AR0GD0VV0</v>
      </c>
      <c r="M1479" s="28" t="str">
        <f>ДАННЫЕ!$I1479&amp;"b"&amp;ДАННЫЕ!$BI1479&amp;"r"&amp;ДАННЫЕ!$BJ1479&amp;"CD"&amp;IF(ДАННЫЕ!BF1479&gt;0,IF(ДАННЫЕ!BF1479&lt;200,1,IF(ДАННЫЕ!BF1479&lt;350,2,3)),0)&amp;"h"&amp;IF(ДАННЫЕ!$BK1479+ДАННЫЕ!$BL1479+ДАННЫЕ!$BM1479&gt;0,1,0)&amp;"x"&amp;ДАННЫЕ!$BK1479&amp;"y"&amp;ДАННЫЕ!$BL1479&amp;"z"&amp;ДАННЫЕ!$BM1479&amp;"c"&amp;IF(ДАННЫЕ!$BK1479+ДАННЫЕ!$BL1479+ДАННЫЕ!$BM1479=3,1,0)&amp;"a"&amp;IF(ДАННЫЕ!$BQ1479+ДАННЫЕ!$BR1479&gt;0,1,0)&amp;"d"&amp;ДАННЫЕ!$BQ1479&amp;"v"&amp;ДАННЫЕ!$BR1479&amp;"p"&amp;ДАННЫЕ!$BS1479&amp;"n"&amp;ДАННЫЕ!$BU1479&amp;"t"&amp;ДАННЫЕ!$BV1479&amp;"o"&amp;ДАННЫЕ!$BT1479&amp;"l"&amp;IF(ДАННЫЕ!$BN1479&gt;0,1,0)&amp;ДАННЫЕ!$BN1479&amp;"g"&amp;ДАННЫЕ!$BO1479&amp;"s"&amp;ДАННЫЕ!$BP1479&amp;"DZ"&amp;IF(ДАННЫЕ!B1479-ДАННЫЕ!G1479 &lt; 60,IF(ДАННЫЕ!B1479-ДАННЫЕ!G1479 &gt;= 0,1,0),0)&amp;"u"&amp;IF(ДАННЫЕ!$CJ1479&gt;0,1,0)</f>
        <v>brCD0h0xyzc0a0dvpntol0gsDZ1u0</v>
      </c>
      <c r="N1479" s="28" t="str">
        <f ca="1">ДАННЫЕ!$F1479&amp;ДАННЫЕ!$I1479&amp;"g"&amp;B1479&amp;"cf"&amp;D1479&amp;"a"&amp;IF(ДАННЫЕ!$BX1479&gt;0,1,0)&amp;IF(ДАННЫЕ!$BF1479&gt;500,1,IF(ДАННЫЕ!$BF1479&gt;350,2,IF(ДАННЫЕ!$BF1479&gt;=200,3,IF(ДАННЫЕ!$BF1479&gt;=100,4,IF(ДАННЫЕ!$BF1479&gt;=50,5,IF(ДАННЫЕ!$BF1479&lt;50,6,0))))))&amp;"AR"&amp;IF(DATEDIF(ДАННЫЕ!$BX1479,ДАННЫЕ!$F$1,"y")&gt;1,1,0)&amp;"VG"&amp;IF(ДАННЫЕ!$BH1479="0",1,0)&amp;"o"&amp;IF(T1479+ДАННЫЕ!$AF1479+ДАННЫЕ!$AG1479+ДАННЫЕ!$AH1479+ДАННЫЕ!$AI1479+ДАННЫЕ!$AJ1479+ДАННЫЕ!$AP1479+ДАННЫЕ!$AQ1479+ДАННЫЕ!$AR1479+ДАННЫЕ!$AU1479+ДАННЫЕ!$AW1479+ДАННЫЕ!$AS1479+ДАННЫЕ!$AT1479&gt;0,1,0)&amp;"x"&amp;ДАННЫЕ!$AG1479&amp;"p"&amp;IF(ДАННЫЕ!$BY1479&gt;0,1,0)&amp;"v"&amp;IF(ДАННЫЕ!$BZ1479&gt;0,1,0)&amp;"n"&amp;ДАННЫЕ!$CA1479&amp;"t"&amp;ДАННЫЕ!$AY1479&amp;"k"&amp;ДАННЫЕ!$CB1479&amp;"q"&amp;ДАННЫЕ!$CC1479&amp;"w"&amp;ДАННЫЕ!$CD1479&amp;"e"&amp;ДАННЫЕ!$CE1479&amp;"m"&amp;ДАННЫЕ!$CF1479&amp;"c"&amp;ДАННЫЕ!$CG1479&amp;"z"&amp;ДАННЫЕ!$CH1479&amp;"d"&amp;IF(H1479=4,1,0)&amp;"s"&amp;IF(ДАННЫЕ!$J1479=1,0,1)&amp;"u"&amp;IF(ДАННЫЕ!$CJ1479&gt;0,1,0)</f>
        <v>g0cf0a06AR1VG0o0xp0v0ntkqwemczd0s1u0</v>
      </c>
      <c r="O1479" s="28" t="str">
        <f>ДАННЫЕ!$I1479&amp;"g"&amp;B1479&amp;A1479&amp;"f"&amp;P1479&amp;"c"&amp;IF(ДАННЫЕ!$U1479&gt;0,1,0)&amp;"s"&amp;IF(ДАННЫЕ!$Q1479&gt;0,IF(YEAR(ДАННЫЕ!$F$1)=YEAR(ДАННЫЕ!$Q1479),IF(MONTH(ДАННЫЕ!$F$1)=MONTH(ДАННЫЕ!$Q1479),111,11),1),0)&amp;"i"&amp;IF(ДАННЫЕ!$R1479+ДАННЫЕ!$S1479+ДАННЫЕ!$T1479=0,0,1)&amp;"h"&amp;IF(ДАННЫЕ!$P1479&gt;0,1,0)&amp;"p"&amp;IF(ДАННЫЕ!$CI1479&gt;0,IF(YEAR(ДАННЫЕ!$F$1)=YEAR(ДАННЫЕ!$CI1479),IF(MONTH(ДАННЫЕ!$F$1)=MONTH(ДАННЫЕ!$CI1479),111,11),1),0)&amp;"d"&amp;IF(ДАННЫЕ!$CJ1479&gt;0,IF(YEAR(ДАННЫЕ!$F$1)=YEAR(ДАННЫЕ!$CJ1479),IF(MONTH(ДАННЫЕ!$F$1)=MONTH(ДАННЫЕ!$CJ1479),111,11),1),0)&amp;"o"&amp;IF(ДАННЫЕ!$CK1479&gt;0,IF(MONTH(ДАННЫЕ!$F$1)=MONTH(ДАННЫЕ!$CK1479),111,11),0)&amp;"v"&amp;IF(ДАННЫЕ!$BE1479&gt;0,IF(MONTH(ДАННЫЕ!$F$1)=MONTH(ДАННЫЕ!$BE1479),111,11),0)</f>
        <v>g00f0c0s0i0h0p0d0o0v0</v>
      </c>
      <c r="P1479" s="15">
        <f t="shared" si="71"/>
        <v>0</v>
      </c>
      <c r="Q1479" s="15">
        <f>IF(ДАННЫЕ!$F$1&gt;ДАННЫЕ!$N1479,IF(YEAR(ДАННЫЕ!$F$1)=YEAR(ДАННЫЕ!M1479),1,0),0)</f>
        <v>0</v>
      </c>
      <c r="R1479" s="15">
        <f>IF(ДАННЫЕ!$F$1&gt;ДАННЫЕ!$N1479,IF(YEAR(ДАННЫЕ!$F$1)=YEAR(ДАННЫЕ!N1479),1,0),0)</f>
        <v>0</v>
      </c>
      <c r="S1479" s="15">
        <f>IF(ДАННЫЕ!$AA1479="2А",1,IF(ДАННЫЕ!$AA1479="2Б",2,IF(ДАННЫЕ!$AA1479="2В",3,IF(ДАННЫЕ!$AA1479=3,4,IF(ДАННЫЕ!$AA1479="4А",5,IF(ДАННЫЕ!$AA1479="4Б",6,IF(ДАННЫЕ!$AA1479="4В",7,IF(ДАННЫЕ!$AA1479=5,8,0))))))))</f>
        <v>0</v>
      </c>
      <c r="T1479" s="15">
        <f>IF(OR(ДАННЫЕ!$AC1479=2,ДАННЫЕ!$AD1479=2,ДАННЫЕ!$AE1479=2),2,IF(OR(ДАННЫЕ!$AC1479=1,ДАННЫЕ!$AD1479=1,ДАННЫЕ!$AE1479=1),1,0))</f>
        <v>0</v>
      </c>
    </row>
    <row r="1480" spans="1:20" x14ac:dyDescent="0.2">
      <c r="A1480" s="78">
        <f>IF(B1480&gt;0,IF(MONTH(ДАННЫЕ!$F$1)=MONTH(ДАННЫЕ!$B1480),1,0),0)</f>
        <v>0</v>
      </c>
      <c r="B1480" s="14">
        <f>IF(ДАННЫЕ!$B1480&gt;0,IF(YEAR(ДАННЫЕ!$F$1)=YEAR(ДАННЫЕ!$B1480),1,0),0)</f>
        <v>0</v>
      </c>
      <c r="C1480" s="14">
        <f>IF(ДАННЫЕ!$CM1480&gt;0,IF(YEAR(ДАННЫЕ!$F$1)=YEAR(ДАННЫЕ!$CM1480),1,0),0)</f>
        <v>0</v>
      </c>
      <c r="D1480" s="14">
        <f>IF(ДАННЫЕ!$CJ1480&gt;0,IF(ДАННЫЕ!$CL1480&gt;ДАННЫЕ!$F$1,1,IF(ДАННЫЕ!$CL1480&gt;0,0,1)),0)</f>
        <v>0</v>
      </c>
      <c r="E1480" s="43" t="str">
        <f ca="1">IF(ДАННЫЕ!$F$1&gt;0,IF(ДАННЫЕ!$G1480&gt;0,DATEDIF(ДАННЫЕ!$G1480,ДАННЫЕ!$F$1,"y"),""),IF(ДАННЫЕ!$G1480&gt;0,DATEDIF(ДАННЫЕ!$G1480,TODAY(),"y"),""))</f>
        <v/>
      </c>
      <c r="F1480" s="43" t="str">
        <f xml:space="preserve"> IF(ДАННЫЕ!$F1480="М",IF(E1480&gt;=18,IF(E1480&lt;60,1,""),""),"")&amp;IF(ДАННЫЕ!$F1480="Ж",IF(E1480&gt;=18,IF(E1480&lt;55,1,""),""),"")</f>
        <v/>
      </c>
      <c r="G1480" s="43" t="str">
        <f xml:space="preserve"> IF(ДАННЫЕ!$F1480="М",IF(E1480&gt;=60,2,""),"")&amp;IF(ДАННЫЕ!$F1480="Ж",IF(E1480&gt;=55,2,""),"")</f>
        <v/>
      </c>
      <c r="H1480" s="43" t="str">
        <f t="shared" ca="1" si="69"/>
        <v/>
      </c>
      <c r="I1480" s="43" t="str">
        <f t="shared" ca="1" si="70"/>
        <v>03</v>
      </c>
      <c r="J1480" s="28" t="str">
        <f ca="1">ДАННЫЕ!$F1480&amp;H1480&amp;I1480&amp;ДАННЫЕ!$I1480&amp;"m"&amp;IF(ДАННЫЕ!$I1480&gt;0,IF(ДАННЫЕ!$J1480&gt;0,0,1),"")&amp;"f"&amp;IF(ДАННЫЕ!$R1480&gt;0,IF(YEAR(ДАННЫЕ!$F$1)=YEAR(ДАННЫЕ!$R1480),1,0),0)&amp;"z"&amp;ДАННЫЕ!$R1480&amp;"p"&amp;ДАННЫЕ!$S1480&amp;"i"&amp;ДАННЫЕ!$T1480&amp;"h"&amp;ДАННЫЕ!$K1480&amp;"be"&amp;ДАННЫЕ!$BI1480&amp;"CD"&amp;IF(ДАННЫЕ!BF1480&gt;500,4,IF(ДАННЫЕ!BF1480&gt;350,3,IF(ДАННЫЕ!BF1480&gt;200,2,IF(ДАННЫЕ!BF1480&gt;0,1,0))))&amp;"g"&amp;B1480&amp;"d"&amp;H1480&amp;"l"&amp;ДАННЫЕ!AT1480&amp;"a"&amp;ДАННЫЕ!$V1480&amp;"v"&amp;R1480&amp;"k"&amp;ДАННЫЕ!$U1480&amp;"s"&amp;ДАННЫЕ!$Y1480&amp;"t"&amp;ДАННЫЕ!$X1480&amp;"b"&amp;IF(ДАННЫЕ!$Q1480&gt;1,1,0)&amp;"PP"&amp;ДАННЫЕ!Z1480&amp;"c"&amp;S1480&amp;"x"&amp;IF(ДАННЫЕ!$BY1480&gt;0,IF(YEAR(ДАННЫЕ!$F$1)=YEAR(ДАННЫЕ!$BY1480),1,0),0)&amp;"n"&amp;IF(ДАННЫЕ!$BZ1480&gt;0,IF(YEAR(ДАННЫЕ!$F$1)=YEAR(ДАННЫЕ!$BZ1480),1,0),0)&amp;"u"&amp;D1480&amp;"z"&amp;IF(ДАННЫЕ!$CL1480&gt;0,IF(YEAR(ДАННЫЕ!$F$1)&gt;YEAR(ДАННЫЕ!$CL1480),11,12),0)</f>
        <v>03mf0zpihbeCD0g0dlav0kstb0PPc0x0n0u0z0</v>
      </c>
      <c r="K1480" s="28" t="str">
        <f ca="1">ДАННЫЕ!$I1480&amp;"x"&amp;B1480&amp;"w"&amp;IF(T1480+ДАННЫЕ!AD1480+ДАННЫЕ!AE1480+ДАННЫЕ!AF1480+ДАННЫЕ!AG1480+ДАННЫЕ!AH1480+ДАННЫЕ!$AL1480+ДАННЫЕ!AI1480+ДАННЫЕ!AJ1480+ДАННЫЕ!AK1480+ДАННЫЕ!AP1480+ДАННЫЕ!AQ1480+ДАННЫЕ!AR1480+ДАННЫЕ!$AM1480+ДАННЫЕ!$AN1480+ДАННЫЕ!AS1480+ДАННЫЕ!AT1480&gt;0,1,0)&amp;IF(OR(T1480=2,ДАННЫЕ!AD1480=2,ДАННЫЕ!AE1480=2,ДАННЫЕ!AF1480=2,ДАННЫЕ!AG1480=2,ДАННЫЕ!AH1480=2,ДАННЫЕ!$AL1480=2,ДАННЫЕ!AI1480=2,ДАННЫЕ!AJ1480=2,ДАННЫЕ!AK1480=2,ДАННЫЕ!AP1480=2,ДАННЫЕ!AQ1480=2,ДАННЫЕ!AR1480=2,ДАННЫЕ!$AM1480=2,ДАННЫЕ!$AN1480=2,ДАННЫЕ!AS1480=2,ДАННЫЕ!AT1480=2),2,0)&amp;"t"&amp;IF(T1480&gt;0,"1"&amp;T1480,"00")&amp;"f"&amp;IF(ДАННЫЕ!$AC1480,"1"&amp;ДАННЫЕ!$AC1480,"00")&amp;"b"&amp;IF(ДАННЫЕ!$AD1480,"1"&amp;ДАННЫЕ!$AD1480,"00")&amp;"g"&amp;IF(ДАННЫЕ!$AF1480,"1"&amp;ДАННЫЕ!$AF1480,"00")&amp;"c"&amp;IF(ДАННЫЕ!$AG1480,"1"&amp;ДАННЫЕ!$AG1480,"00")&amp;"i"&amp;IF(ДАННЫЕ!$AH1480,"1"&amp;ДАННЫЕ!$AH1480,"00")&amp;"r"&amp;IF(ДАННЫЕ!$AL1480,"1"&amp;ДАННЫЕ!$AL1480,"00")&amp;"m"&amp;IF(ДАННЫЕ!$AI1480,"1"&amp;ДАННЫЕ!$AI1480,"00")&amp;"hS"&amp;IF(ДАННЫЕ!$AJ1480,"1"&amp;ДАННЫЕ!$AJ1480,"00")&amp;"hZ"&amp;IF(ДАННЫЕ!$AK1480,"1"&amp;ДАННЫЕ!$AK1480,"00")&amp;"p"&amp;IF(ДАННЫЕ!$AP1480,"1"&amp;ДАННЫЕ!$AP1480,"00")&amp;"k"&amp;IF(ДАННЫЕ!$AQ1480,"1"&amp;ДАННЫЕ!$AQ1480,"00")&amp;"z"&amp;IF(ДАННЫЕ!$AR1480,"1"&amp;ДАННЫЕ!$AR1480,"00")&amp;"j"&amp;IF(ДАННЫЕ!$AM1480,"1"&amp;ДАННЫЕ!$AM1480,"00")&amp;"n"&amp;IF(ДАННЫЕ!$AN1480,"1"&amp;ДАННЫЕ!$AN1480,"00")&amp;"E"&amp;ДАННЫЕ!BI1480&amp;"L"&amp;ДАННЫЕ!AO1480&amp;"h"&amp;IF(ДАННЫЕ!$AU1480&gt;0,1,0)&amp;"v"&amp;IF(ДАННЫЕ!$AW1480&gt;0,1,0)&amp;"a"&amp;IF(ДАННЫЕ!$AS1480,"1"&amp;ДАННЫЕ!$AS1480,"00")&amp;"s"&amp;IF(ДАННЫЕ!$AT1480,"1"&amp;ДАННЫЕ!$AT1480,"00")&amp;"u"&amp;IF(ДАННЫЕ!$CJ1480&gt;0,1,0)&amp;"y"&amp;B1480&amp;"d"&amp;H1480&amp;"e"&amp;F1480&amp;G1480</f>
        <v>x0w00t00f00b00g00c00i00r00m00hS00hZ00p00k00z00j00n00ELh0v0a00s00u0y0de</v>
      </c>
      <c r="L1480" s="28" t="str">
        <f ca="1">ДАННЫЕ!$I1480&amp;"VN"&amp;IF(ДАННЫЕ!AW1480&gt;0,11,10)&amp;"CD"&amp;IF(ДАННЫЕ!BF1480&gt;500,16,IF(ДАННЫЕ!BF1480&gt;350,15,IF(ДАННЫЕ!BF1480&gt;=200,14,IF(ДАННЫЕ!BF1480&gt;=100,13,IF(ДАННЫЕ!BF1480&gt;=50,12,IF(ДАННЫЕ!BF1480&gt;0,11,10))))))&amp;"AR"&amp;IF(ДАННЫЕ!BX1480&gt;0,1,0)&amp;"GD"&amp;B1480&amp;"VV"&amp;IF(E1480&gt;=5,IF(E1480&lt;18,1,0),0)</f>
        <v>VN10CD10AR0GD0VV0</v>
      </c>
      <c r="M1480" s="28" t="str">
        <f>ДАННЫЕ!$I1480&amp;"b"&amp;ДАННЫЕ!$BI1480&amp;"r"&amp;ДАННЫЕ!$BJ1480&amp;"CD"&amp;IF(ДАННЫЕ!BF1480&gt;0,IF(ДАННЫЕ!BF1480&lt;200,1,IF(ДАННЫЕ!BF1480&lt;350,2,3)),0)&amp;"h"&amp;IF(ДАННЫЕ!$BK1480+ДАННЫЕ!$BL1480+ДАННЫЕ!$BM1480&gt;0,1,0)&amp;"x"&amp;ДАННЫЕ!$BK1480&amp;"y"&amp;ДАННЫЕ!$BL1480&amp;"z"&amp;ДАННЫЕ!$BM1480&amp;"c"&amp;IF(ДАННЫЕ!$BK1480+ДАННЫЕ!$BL1480+ДАННЫЕ!$BM1480=3,1,0)&amp;"a"&amp;IF(ДАННЫЕ!$BQ1480+ДАННЫЕ!$BR1480&gt;0,1,0)&amp;"d"&amp;ДАННЫЕ!$BQ1480&amp;"v"&amp;ДАННЫЕ!$BR1480&amp;"p"&amp;ДАННЫЕ!$BS1480&amp;"n"&amp;ДАННЫЕ!$BU1480&amp;"t"&amp;ДАННЫЕ!$BV1480&amp;"o"&amp;ДАННЫЕ!$BT1480&amp;"l"&amp;IF(ДАННЫЕ!$BN1480&gt;0,1,0)&amp;ДАННЫЕ!$BN1480&amp;"g"&amp;ДАННЫЕ!$BO1480&amp;"s"&amp;ДАННЫЕ!$BP1480&amp;"DZ"&amp;IF(ДАННЫЕ!B1480-ДАННЫЕ!G1480 &lt; 60,IF(ДАННЫЕ!B1480-ДАННЫЕ!G1480 &gt;= 0,1,0),0)&amp;"u"&amp;IF(ДАННЫЕ!$CJ1480&gt;0,1,0)</f>
        <v>brCD0h0xyzc0a0dvpntol0gsDZ1u0</v>
      </c>
      <c r="N1480" s="28" t="str">
        <f ca="1">ДАННЫЕ!$F1480&amp;ДАННЫЕ!$I1480&amp;"g"&amp;B1480&amp;"cf"&amp;D1480&amp;"a"&amp;IF(ДАННЫЕ!$BX1480&gt;0,1,0)&amp;IF(ДАННЫЕ!$BF1480&gt;500,1,IF(ДАННЫЕ!$BF1480&gt;350,2,IF(ДАННЫЕ!$BF1480&gt;=200,3,IF(ДАННЫЕ!$BF1480&gt;=100,4,IF(ДАННЫЕ!$BF1480&gt;=50,5,IF(ДАННЫЕ!$BF1480&lt;50,6,0))))))&amp;"AR"&amp;IF(DATEDIF(ДАННЫЕ!$BX1480,ДАННЫЕ!$F$1,"y")&gt;1,1,0)&amp;"VG"&amp;IF(ДАННЫЕ!$BH1480="0",1,0)&amp;"o"&amp;IF(T1480+ДАННЫЕ!$AF1480+ДАННЫЕ!$AG1480+ДАННЫЕ!$AH1480+ДАННЫЕ!$AI1480+ДАННЫЕ!$AJ1480+ДАННЫЕ!$AP1480+ДАННЫЕ!$AQ1480+ДАННЫЕ!$AR1480+ДАННЫЕ!$AU1480+ДАННЫЕ!$AW1480+ДАННЫЕ!$AS1480+ДАННЫЕ!$AT1480&gt;0,1,0)&amp;"x"&amp;ДАННЫЕ!$AG1480&amp;"p"&amp;IF(ДАННЫЕ!$BY1480&gt;0,1,0)&amp;"v"&amp;IF(ДАННЫЕ!$BZ1480&gt;0,1,0)&amp;"n"&amp;ДАННЫЕ!$CA1480&amp;"t"&amp;ДАННЫЕ!$AY1480&amp;"k"&amp;ДАННЫЕ!$CB1480&amp;"q"&amp;ДАННЫЕ!$CC1480&amp;"w"&amp;ДАННЫЕ!$CD1480&amp;"e"&amp;ДАННЫЕ!$CE1480&amp;"m"&amp;ДАННЫЕ!$CF1480&amp;"c"&amp;ДАННЫЕ!$CG1480&amp;"z"&amp;ДАННЫЕ!$CH1480&amp;"d"&amp;IF(H1480=4,1,0)&amp;"s"&amp;IF(ДАННЫЕ!$J1480=1,0,1)&amp;"u"&amp;IF(ДАННЫЕ!$CJ1480&gt;0,1,0)</f>
        <v>g0cf0a06AR1VG0o0xp0v0ntkqwemczd0s1u0</v>
      </c>
      <c r="O1480" s="28" t="str">
        <f>ДАННЫЕ!$I1480&amp;"g"&amp;B1480&amp;A1480&amp;"f"&amp;P1480&amp;"c"&amp;IF(ДАННЫЕ!$U1480&gt;0,1,0)&amp;"s"&amp;IF(ДАННЫЕ!$Q1480&gt;0,IF(YEAR(ДАННЫЕ!$F$1)=YEAR(ДАННЫЕ!$Q1480),IF(MONTH(ДАННЫЕ!$F$1)=MONTH(ДАННЫЕ!$Q1480),111,11),1),0)&amp;"i"&amp;IF(ДАННЫЕ!$R1480+ДАННЫЕ!$S1480+ДАННЫЕ!$T1480=0,0,1)&amp;"h"&amp;IF(ДАННЫЕ!$P1480&gt;0,1,0)&amp;"p"&amp;IF(ДАННЫЕ!$CI1480&gt;0,IF(YEAR(ДАННЫЕ!$F$1)=YEAR(ДАННЫЕ!$CI1480),IF(MONTH(ДАННЫЕ!$F$1)=MONTH(ДАННЫЕ!$CI1480),111,11),1),0)&amp;"d"&amp;IF(ДАННЫЕ!$CJ1480&gt;0,IF(YEAR(ДАННЫЕ!$F$1)=YEAR(ДАННЫЕ!$CJ1480),IF(MONTH(ДАННЫЕ!$F$1)=MONTH(ДАННЫЕ!$CJ1480),111,11),1),0)&amp;"o"&amp;IF(ДАННЫЕ!$CK1480&gt;0,IF(MONTH(ДАННЫЕ!$F$1)=MONTH(ДАННЫЕ!$CK1480),111,11),0)&amp;"v"&amp;IF(ДАННЫЕ!$BE1480&gt;0,IF(MONTH(ДАННЫЕ!$F$1)=MONTH(ДАННЫЕ!$BE1480),111,11),0)</f>
        <v>g00f0c0s0i0h0p0d0o0v0</v>
      </c>
      <c r="P1480" s="15">
        <f t="shared" si="71"/>
        <v>0</v>
      </c>
      <c r="Q1480" s="15">
        <f>IF(ДАННЫЕ!$F$1&gt;ДАННЫЕ!$N1480,IF(YEAR(ДАННЫЕ!$F$1)=YEAR(ДАННЫЕ!M1480),1,0),0)</f>
        <v>0</v>
      </c>
      <c r="R1480" s="15">
        <f>IF(ДАННЫЕ!$F$1&gt;ДАННЫЕ!$N1480,IF(YEAR(ДАННЫЕ!$F$1)=YEAR(ДАННЫЕ!N1480),1,0),0)</f>
        <v>0</v>
      </c>
      <c r="S1480" s="15">
        <f>IF(ДАННЫЕ!$AA1480="2А",1,IF(ДАННЫЕ!$AA1480="2Б",2,IF(ДАННЫЕ!$AA1480="2В",3,IF(ДАННЫЕ!$AA1480=3,4,IF(ДАННЫЕ!$AA1480="4А",5,IF(ДАННЫЕ!$AA1480="4Б",6,IF(ДАННЫЕ!$AA1480="4В",7,IF(ДАННЫЕ!$AA1480=5,8,0))))))))</f>
        <v>0</v>
      </c>
      <c r="T1480" s="15">
        <f>IF(OR(ДАННЫЕ!$AC1480=2,ДАННЫЕ!$AD1480=2,ДАННЫЕ!$AE1480=2),2,IF(OR(ДАННЫЕ!$AC1480=1,ДАННЫЕ!$AD1480=1,ДАННЫЕ!$AE1480=1),1,0))</f>
        <v>0</v>
      </c>
    </row>
    <row r="1481" spans="1:20" x14ac:dyDescent="0.2">
      <c r="A1481" s="78">
        <f>IF(B1481&gt;0,IF(MONTH(ДАННЫЕ!$F$1)=MONTH(ДАННЫЕ!$B1481),1,0),0)</f>
        <v>0</v>
      </c>
      <c r="B1481" s="14">
        <f>IF(ДАННЫЕ!$B1481&gt;0,IF(YEAR(ДАННЫЕ!$F$1)=YEAR(ДАННЫЕ!$B1481),1,0),0)</f>
        <v>0</v>
      </c>
      <c r="C1481" s="14">
        <f>IF(ДАННЫЕ!$CM1481&gt;0,IF(YEAR(ДАННЫЕ!$F$1)=YEAR(ДАННЫЕ!$CM1481),1,0),0)</f>
        <v>0</v>
      </c>
      <c r="D1481" s="14">
        <f>IF(ДАННЫЕ!$CJ1481&gt;0,IF(ДАННЫЕ!$CL1481&gt;ДАННЫЕ!$F$1,1,IF(ДАННЫЕ!$CL1481&gt;0,0,1)),0)</f>
        <v>0</v>
      </c>
      <c r="E1481" s="43" t="str">
        <f ca="1">IF(ДАННЫЕ!$F$1&gt;0,IF(ДАННЫЕ!$G1481&gt;0,DATEDIF(ДАННЫЕ!$G1481,ДАННЫЕ!$F$1,"y"),""),IF(ДАННЫЕ!$G1481&gt;0,DATEDIF(ДАННЫЕ!$G1481,TODAY(),"y"),""))</f>
        <v/>
      </c>
      <c r="F1481" s="43" t="str">
        <f xml:space="preserve"> IF(ДАННЫЕ!$F1481="М",IF(E1481&gt;=18,IF(E1481&lt;60,1,""),""),"")&amp;IF(ДАННЫЕ!$F1481="Ж",IF(E1481&gt;=18,IF(E1481&lt;55,1,""),""),"")</f>
        <v/>
      </c>
      <c r="G1481" s="43" t="str">
        <f xml:space="preserve"> IF(ДАННЫЕ!$F1481="М",IF(E1481&gt;=60,2,""),"")&amp;IF(ДАННЫЕ!$F1481="Ж",IF(E1481&gt;=55,2,""),"")</f>
        <v/>
      </c>
      <c r="H1481" s="43" t="str">
        <f t="shared" ca="1" si="69"/>
        <v/>
      </c>
      <c r="I1481" s="43" t="str">
        <f t="shared" ca="1" si="70"/>
        <v>03</v>
      </c>
      <c r="J1481" s="28" t="str">
        <f ca="1">ДАННЫЕ!$F1481&amp;H1481&amp;I1481&amp;ДАННЫЕ!$I1481&amp;"m"&amp;IF(ДАННЫЕ!$I1481&gt;0,IF(ДАННЫЕ!$J1481&gt;0,0,1),"")&amp;"f"&amp;IF(ДАННЫЕ!$R1481&gt;0,IF(YEAR(ДАННЫЕ!$F$1)=YEAR(ДАННЫЕ!$R1481),1,0),0)&amp;"z"&amp;ДАННЫЕ!$R1481&amp;"p"&amp;ДАННЫЕ!$S1481&amp;"i"&amp;ДАННЫЕ!$T1481&amp;"h"&amp;ДАННЫЕ!$K1481&amp;"be"&amp;ДАННЫЕ!$BI1481&amp;"CD"&amp;IF(ДАННЫЕ!BF1481&gt;500,4,IF(ДАННЫЕ!BF1481&gt;350,3,IF(ДАННЫЕ!BF1481&gt;200,2,IF(ДАННЫЕ!BF1481&gt;0,1,0))))&amp;"g"&amp;B1481&amp;"d"&amp;H1481&amp;"l"&amp;ДАННЫЕ!AT1481&amp;"a"&amp;ДАННЫЕ!$V1481&amp;"v"&amp;R1481&amp;"k"&amp;ДАННЫЕ!$U1481&amp;"s"&amp;ДАННЫЕ!$Y1481&amp;"t"&amp;ДАННЫЕ!$X1481&amp;"b"&amp;IF(ДАННЫЕ!$Q1481&gt;1,1,0)&amp;"PP"&amp;ДАННЫЕ!Z1481&amp;"c"&amp;S1481&amp;"x"&amp;IF(ДАННЫЕ!$BY1481&gt;0,IF(YEAR(ДАННЫЕ!$F$1)=YEAR(ДАННЫЕ!$BY1481),1,0),0)&amp;"n"&amp;IF(ДАННЫЕ!$BZ1481&gt;0,IF(YEAR(ДАННЫЕ!$F$1)=YEAR(ДАННЫЕ!$BZ1481),1,0),0)&amp;"u"&amp;D1481&amp;"z"&amp;IF(ДАННЫЕ!$CL1481&gt;0,IF(YEAR(ДАННЫЕ!$F$1)&gt;YEAR(ДАННЫЕ!$CL1481),11,12),0)</f>
        <v>03mf0zpihbeCD0g0dlav0kstb0PPc0x0n0u0z0</v>
      </c>
      <c r="K1481" s="28" t="str">
        <f ca="1">ДАННЫЕ!$I1481&amp;"x"&amp;B1481&amp;"w"&amp;IF(T1481+ДАННЫЕ!AD1481+ДАННЫЕ!AE1481+ДАННЫЕ!AF1481+ДАННЫЕ!AG1481+ДАННЫЕ!AH1481+ДАННЫЕ!$AL1481+ДАННЫЕ!AI1481+ДАННЫЕ!AJ1481+ДАННЫЕ!AK1481+ДАННЫЕ!AP1481+ДАННЫЕ!AQ1481+ДАННЫЕ!AR1481+ДАННЫЕ!$AM1481+ДАННЫЕ!$AN1481+ДАННЫЕ!AS1481+ДАННЫЕ!AT1481&gt;0,1,0)&amp;IF(OR(T1481=2,ДАННЫЕ!AD1481=2,ДАННЫЕ!AE1481=2,ДАННЫЕ!AF1481=2,ДАННЫЕ!AG1481=2,ДАННЫЕ!AH1481=2,ДАННЫЕ!$AL1481=2,ДАННЫЕ!AI1481=2,ДАННЫЕ!AJ1481=2,ДАННЫЕ!AK1481=2,ДАННЫЕ!AP1481=2,ДАННЫЕ!AQ1481=2,ДАННЫЕ!AR1481=2,ДАННЫЕ!$AM1481=2,ДАННЫЕ!$AN1481=2,ДАННЫЕ!AS1481=2,ДАННЫЕ!AT1481=2),2,0)&amp;"t"&amp;IF(T1481&gt;0,"1"&amp;T1481,"00")&amp;"f"&amp;IF(ДАННЫЕ!$AC1481,"1"&amp;ДАННЫЕ!$AC1481,"00")&amp;"b"&amp;IF(ДАННЫЕ!$AD1481,"1"&amp;ДАННЫЕ!$AD1481,"00")&amp;"g"&amp;IF(ДАННЫЕ!$AF1481,"1"&amp;ДАННЫЕ!$AF1481,"00")&amp;"c"&amp;IF(ДАННЫЕ!$AG1481,"1"&amp;ДАННЫЕ!$AG1481,"00")&amp;"i"&amp;IF(ДАННЫЕ!$AH1481,"1"&amp;ДАННЫЕ!$AH1481,"00")&amp;"r"&amp;IF(ДАННЫЕ!$AL1481,"1"&amp;ДАННЫЕ!$AL1481,"00")&amp;"m"&amp;IF(ДАННЫЕ!$AI1481,"1"&amp;ДАННЫЕ!$AI1481,"00")&amp;"hS"&amp;IF(ДАННЫЕ!$AJ1481,"1"&amp;ДАННЫЕ!$AJ1481,"00")&amp;"hZ"&amp;IF(ДАННЫЕ!$AK1481,"1"&amp;ДАННЫЕ!$AK1481,"00")&amp;"p"&amp;IF(ДАННЫЕ!$AP1481,"1"&amp;ДАННЫЕ!$AP1481,"00")&amp;"k"&amp;IF(ДАННЫЕ!$AQ1481,"1"&amp;ДАННЫЕ!$AQ1481,"00")&amp;"z"&amp;IF(ДАННЫЕ!$AR1481,"1"&amp;ДАННЫЕ!$AR1481,"00")&amp;"j"&amp;IF(ДАННЫЕ!$AM1481,"1"&amp;ДАННЫЕ!$AM1481,"00")&amp;"n"&amp;IF(ДАННЫЕ!$AN1481,"1"&amp;ДАННЫЕ!$AN1481,"00")&amp;"E"&amp;ДАННЫЕ!BI1481&amp;"L"&amp;ДАННЫЕ!AO1481&amp;"h"&amp;IF(ДАННЫЕ!$AU1481&gt;0,1,0)&amp;"v"&amp;IF(ДАННЫЕ!$AW1481&gt;0,1,0)&amp;"a"&amp;IF(ДАННЫЕ!$AS1481,"1"&amp;ДАННЫЕ!$AS1481,"00")&amp;"s"&amp;IF(ДАННЫЕ!$AT1481,"1"&amp;ДАННЫЕ!$AT1481,"00")&amp;"u"&amp;IF(ДАННЫЕ!$CJ1481&gt;0,1,0)&amp;"y"&amp;B1481&amp;"d"&amp;H1481&amp;"e"&amp;F1481&amp;G1481</f>
        <v>x0w00t00f00b00g00c00i00r00m00hS00hZ00p00k00z00j00n00ELh0v0a00s00u0y0de</v>
      </c>
      <c r="L1481" s="28" t="str">
        <f ca="1">ДАННЫЕ!$I1481&amp;"VN"&amp;IF(ДАННЫЕ!AW1481&gt;0,11,10)&amp;"CD"&amp;IF(ДАННЫЕ!BF1481&gt;500,16,IF(ДАННЫЕ!BF1481&gt;350,15,IF(ДАННЫЕ!BF1481&gt;=200,14,IF(ДАННЫЕ!BF1481&gt;=100,13,IF(ДАННЫЕ!BF1481&gt;=50,12,IF(ДАННЫЕ!BF1481&gt;0,11,10))))))&amp;"AR"&amp;IF(ДАННЫЕ!BX1481&gt;0,1,0)&amp;"GD"&amp;B1481&amp;"VV"&amp;IF(E1481&gt;=5,IF(E1481&lt;18,1,0),0)</f>
        <v>VN10CD10AR0GD0VV0</v>
      </c>
      <c r="M1481" s="28" t="str">
        <f>ДАННЫЕ!$I1481&amp;"b"&amp;ДАННЫЕ!$BI1481&amp;"r"&amp;ДАННЫЕ!$BJ1481&amp;"CD"&amp;IF(ДАННЫЕ!BF1481&gt;0,IF(ДАННЫЕ!BF1481&lt;200,1,IF(ДАННЫЕ!BF1481&lt;350,2,3)),0)&amp;"h"&amp;IF(ДАННЫЕ!$BK1481+ДАННЫЕ!$BL1481+ДАННЫЕ!$BM1481&gt;0,1,0)&amp;"x"&amp;ДАННЫЕ!$BK1481&amp;"y"&amp;ДАННЫЕ!$BL1481&amp;"z"&amp;ДАННЫЕ!$BM1481&amp;"c"&amp;IF(ДАННЫЕ!$BK1481+ДАННЫЕ!$BL1481+ДАННЫЕ!$BM1481=3,1,0)&amp;"a"&amp;IF(ДАННЫЕ!$BQ1481+ДАННЫЕ!$BR1481&gt;0,1,0)&amp;"d"&amp;ДАННЫЕ!$BQ1481&amp;"v"&amp;ДАННЫЕ!$BR1481&amp;"p"&amp;ДАННЫЕ!$BS1481&amp;"n"&amp;ДАННЫЕ!$BU1481&amp;"t"&amp;ДАННЫЕ!$BV1481&amp;"o"&amp;ДАННЫЕ!$BT1481&amp;"l"&amp;IF(ДАННЫЕ!$BN1481&gt;0,1,0)&amp;ДАННЫЕ!$BN1481&amp;"g"&amp;ДАННЫЕ!$BO1481&amp;"s"&amp;ДАННЫЕ!$BP1481&amp;"DZ"&amp;IF(ДАННЫЕ!B1481-ДАННЫЕ!G1481 &lt; 60,IF(ДАННЫЕ!B1481-ДАННЫЕ!G1481 &gt;= 0,1,0),0)&amp;"u"&amp;IF(ДАННЫЕ!$CJ1481&gt;0,1,0)</f>
        <v>brCD0h0xyzc0a0dvpntol0gsDZ1u0</v>
      </c>
      <c r="N1481" s="28" t="str">
        <f ca="1">ДАННЫЕ!$F1481&amp;ДАННЫЕ!$I1481&amp;"g"&amp;B1481&amp;"cf"&amp;D1481&amp;"a"&amp;IF(ДАННЫЕ!$BX1481&gt;0,1,0)&amp;IF(ДАННЫЕ!$BF1481&gt;500,1,IF(ДАННЫЕ!$BF1481&gt;350,2,IF(ДАННЫЕ!$BF1481&gt;=200,3,IF(ДАННЫЕ!$BF1481&gt;=100,4,IF(ДАННЫЕ!$BF1481&gt;=50,5,IF(ДАННЫЕ!$BF1481&lt;50,6,0))))))&amp;"AR"&amp;IF(DATEDIF(ДАННЫЕ!$BX1481,ДАННЫЕ!$F$1,"y")&gt;1,1,0)&amp;"VG"&amp;IF(ДАННЫЕ!$BH1481="0",1,0)&amp;"o"&amp;IF(T1481+ДАННЫЕ!$AF1481+ДАННЫЕ!$AG1481+ДАННЫЕ!$AH1481+ДАННЫЕ!$AI1481+ДАННЫЕ!$AJ1481+ДАННЫЕ!$AP1481+ДАННЫЕ!$AQ1481+ДАННЫЕ!$AR1481+ДАННЫЕ!$AU1481+ДАННЫЕ!$AW1481+ДАННЫЕ!$AS1481+ДАННЫЕ!$AT1481&gt;0,1,0)&amp;"x"&amp;ДАННЫЕ!$AG1481&amp;"p"&amp;IF(ДАННЫЕ!$BY1481&gt;0,1,0)&amp;"v"&amp;IF(ДАННЫЕ!$BZ1481&gt;0,1,0)&amp;"n"&amp;ДАННЫЕ!$CA1481&amp;"t"&amp;ДАННЫЕ!$AY1481&amp;"k"&amp;ДАННЫЕ!$CB1481&amp;"q"&amp;ДАННЫЕ!$CC1481&amp;"w"&amp;ДАННЫЕ!$CD1481&amp;"e"&amp;ДАННЫЕ!$CE1481&amp;"m"&amp;ДАННЫЕ!$CF1481&amp;"c"&amp;ДАННЫЕ!$CG1481&amp;"z"&amp;ДАННЫЕ!$CH1481&amp;"d"&amp;IF(H1481=4,1,0)&amp;"s"&amp;IF(ДАННЫЕ!$J1481=1,0,1)&amp;"u"&amp;IF(ДАННЫЕ!$CJ1481&gt;0,1,0)</f>
        <v>g0cf0a06AR1VG0o0xp0v0ntkqwemczd0s1u0</v>
      </c>
      <c r="O1481" s="28" t="str">
        <f>ДАННЫЕ!$I1481&amp;"g"&amp;B1481&amp;A1481&amp;"f"&amp;P1481&amp;"c"&amp;IF(ДАННЫЕ!$U1481&gt;0,1,0)&amp;"s"&amp;IF(ДАННЫЕ!$Q1481&gt;0,IF(YEAR(ДАННЫЕ!$F$1)=YEAR(ДАННЫЕ!$Q1481),IF(MONTH(ДАННЫЕ!$F$1)=MONTH(ДАННЫЕ!$Q1481),111,11),1),0)&amp;"i"&amp;IF(ДАННЫЕ!$R1481+ДАННЫЕ!$S1481+ДАННЫЕ!$T1481=0,0,1)&amp;"h"&amp;IF(ДАННЫЕ!$P1481&gt;0,1,0)&amp;"p"&amp;IF(ДАННЫЕ!$CI1481&gt;0,IF(YEAR(ДАННЫЕ!$F$1)=YEAR(ДАННЫЕ!$CI1481),IF(MONTH(ДАННЫЕ!$F$1)=MONTH(ДАННЫЕ!$CI1481),111,11),1),0)&amp;"d"&amp;IF(ДАННЫЕ!$CJ1481&gt;0,IF(YEAR(ДАННЫЕ!$F$1)=YEAR(ДАННЫЕ!$CJ1481),IF(MONTH(ДАННЫЕ!$F$1)=MONTH(ДАННЫЕ!$CJ1481),111,11),1),0)&amp;"o"&amp;IF(ДАННЫЕ!$CK1481&gt;0,IF(MONTH(ДАННЫЕ!$F$1)=MONTH(ДАННЫЕ!$CK1481),111,11),0)&amp;"v"&amp;IF(ДАННЫЕ!$BE1481&gt;0,IF(MONTH(ДАННЫЕ!$F$1)=MONTH(ДАННЫЕ!$BE1481),111,11),0)</f>
        <v>g00f0c0s0i0h0p0d0o0v0</v>
      </c>
      <c r="P1481" s="15">
        <f t="shared" si="71"/>
        <v>0</v>
      </c>
      <c r="Q1481" s="15">
        <f>IF(ДАННЫЕ!$F$1&gt;ДАННЫЕ!$N1481,IF(YEAR(ДАННЫЕ!$F$1)=YEAR(ДАННЫЕ!M1481),1,0),0)</f>
        <v>0</v>
      </c>
      <c r="R1481" s="15">
        <f>IF(ДАННЫЕ!$F$1&gt;ДАННЫЕ!$N1481,IF(YEAR(ДАННЫЕ!$F$1)=YEAR(ДАННЫЕ!N1481),1,0),0)</f>
        <v>0</v>
      </c>
      <c r="S1481" s="15">
        <f>IF(ДАННЫЕ!$AA1481="2А",1,IF(ДАННЫЕ!$AA1481="2Б",2,IF(ДАННЫЕ!$AA1481="2В",3,IF(ДАННЫЕ!$AA1481=3,4,IF(ДАННЫЕ!$AA1481="4А",5,IF(ДАННЫЕ!$AA1481="4Б",6,IF(ДАННЫЕ!$AA1481="4В",7,IF(ДАННЫЕ!$AA1481=5,8,0))))))))</f>
        <v>0</v>
      </c>
      <c r="T1481" s="15">
        <f>IF(OR(ДАННЫЕ!$AC1481=2,ДАННЫЕ!$AD1481=2,ДАННЫЕ!$AE1481=2),2,IF(OR(ДАННЫЕ!$AC1481=1,ДАННЫЕ!$AD1481=1,ДАННЫЕ!$AE1481=1),1,0))</f>
        <v>0</v>
      </c>
    </row>
    <row r="1482" spans="1:20" x14ac:dyDescent="0.2">
      <c r="A1482" s="78">
        <f>IF(B1482&gt;0,IF(MONTH(ДАННЫЕ!$F$1)=MONTH(ДАННЫЕ!$B1482),1,0),0)</f>
        <v>0</v>
      </c>
      <c r="B1482" s="14">
        <f>IF(ДАННЫЕ!$B1482&gt;0,IF(YEAR(ДАННЫЕ!$F$1)=YEAR(ДАННЫЕ!$B1482),1,0),0)</f>
        <v>0</v>
      </c>
      <c r="C1482" s="14">
        <f>IF(ДАННЫЕ!$CM1482&gt;0,IF(YEAR(ДАННЫЕ!$F$1)=YEAR(ДАННЫЕ!$CM1482),1,0),0)</f>
        <v>0</v>
      </c>
      <c r="D1482" s="14">
        <f>IF(ДАННЫЕ!$CJ1482&gt;0,IF(ДАННЫЕ!$CL1482&gt;ДАННЫЕ!$F$1,1,IF(ДАННЫЕ!$CL1482&gt;0,0,1)),0)</f>
        <v>0</v>
      </c>
      <c r="E1482" s="43" t="str">
        <f ca="1">IF(ДАННЫЕ!$F$1&gt;0,IF(ДАННЫЕ!$G1482&gt;0,DATEDIF(ДАННЫЕ!$G1482,ДАННЫЕ!$F$1,"y"),""),IF(ДАННЫЕ!$G1482&gt;0,DATEDIF(ДАННЫЕ!$G1482,TODAY(),"y"),""))</f>
        <v/>
      </c>
      <c r="F1482" s="43" t="str">
        <f xml:space="preserve"> IF(ДАННЫЕ!$F1482="М",IF(E1482&gt;=18,IF(E1482&lt;60,1,""),""),"")&amp;IF(ДАННЫЕ!$F1482="Ж",IF(E1482&gt;=18,IF(E1482&lt;55,1,""),""),"")</f>
        <v/>
      </c>
      <c r="G1482" s="43" t="str">
        <f xml:space="preserve"> IF(ДАННЫЕ!$F1482="М",IF(E1482&gt;=60,2,""),"")&amp;IF(ДАННЫЕ!$F1482="Ж",IF(E1482&gt;=55,2,""),"")</f>
        <v/>
      </c>
      <c r="H1482" s="43" t="str">
        <f t="shared" ca="1" si="69"/>
        <v/>
      </c>
      <c r="I1482" s="43" t="str">
        <f t="shared" ca="1" si="70"/>
        <v>03</v>
      </c>
      <c r="J1482" s="28" t="str">
        <f ca="1">ДАННЫЕ!$F1482&amp;H1482&amp;I1482&amp;ДАННЫЕ!$I1482&amp;"m"&amp;IF(ДАННЫЕ!$I1482&gt;0,IF(ДАННЫЕ!$J1482&gt;0,0,1),"")&amp;"f"&amp;IF(ДАННЫЕ!$R1482&gt;0,IF(YEAR(ДАННЫЕ!$F$1)=YEAR(ДАННЫЕ!$R1482),1,0),0)&amp;"z"&amp;ДАННЫЕ!$R1482&amp;"p"&amp;ДАННЫЕ!$S1482&amp;"i"&amp;ДАННЫЕ!$T1482&amp;"h"&amp;ДАННЫЕ!$K1482&amp;"be"&amp;ДАННЫЕ!$BI1482&amp;"CD"&amp;IF(ДАННЫЕ!BF1482&gt;500,4,IF(ДАННЫЕ!BF1482&gt;350,3,IF(ДАННЫЕ!BF1482&gt;200,2,IF(ДАННЫЕ!BF1482&gt;0,1,0))))&amp;"g"&amp;B1482&amp;"d"&amp;H1482&amp;"l"&amp;ДАННЫЕ!AT1482&amp;"a"&amp;ДАННЫЕ!$V1482&amp;"v"&amp;R1482&amp;"k"&amp;ДАННЫЕ!$U1482&amp;"s"&amp;ДАННЫЕ!$Y1482&amp;"t"&amp;ДАННЫЕ!$X1482&amp;"b"&amp;IF(ДАННЫЕ!$Q1482&gt;1,1,0)&amp;"PP"&amp;ДАННЫЕ!Z1482&amp;"c"&amp;S1482&amp;"x"&amp;IF(ДАННЫЕ!$BY1482&gt;0,IF(YEAR(ДАННЫЕ!$F$1)=YEAR(ДАННЫЕ!$BY1482),1,0),0)&amp;"n"&amp;IF(ДАННЫЕ!$BZ1482&gt;0,IF(YEAR(ДАННЫЕ!$F$1)=YEAR(ДАННЫЕ!$BZ1482),1,0),0)&amp;"u"&amp;D1482&amp;"z"&amp;IF(ДАННЫЕ!$CL1482&gt;0,IF(YEAR(ДАННЫЕ!$F$1)&gt;YEAR(ДАННЫЕ!$CL1482),11,12),0)</f>
        <v>03mf0zpihbeCD0g0dlav0kstb0PPc0x0n0u0z0</v>
      </c>
      <c r="K1482" s="28" t="str">
        <f ca="1">ДАННЫЕ!$I1482&amp;"x"&amp;B1482&amp;"w"&amp;IF(T1482+ДАННЫЕ!AD1482+ДАННЫЕ!AE1482+ДАННЫЕ!AF1482+ДАННЫЕ!AG1482+ДАННЫЕ!AH1482+ДАННЫЕ!$AL1482+ДАННЫЕ!AI1482+ДАННЫЕ!AJ1482+ДАННЫЕ!AK1482+ДАННЫЕ!AP1482+ДАННЫЕ!AQ1482+ДАННЫЕ!AR1482+ДАННЫЕ!$AM1482+ДАННЫЕ!$AN1482+ДАННЫЕ!AS1482+ДАННЫЕ!AT1482&gt;0,1,0)&amp;IF(OR(T1482=2,ДАННЫЕ!AD1482=2,ДАННЫЕ!AE1482=2,ДАННЫЕ!AF1482=2,ДАННЫЕ!AG1482=2,ДАННЫЕ!AH1482=2,ДАННЫЕ!$AL1482=2,ДАННЫЕ!AI1482=2,ДАННЫЕ!AJ1482=2,ДАННЫЕ!AK1482=2,ДАННЫЕ!AP1482=2,ДАННЫЕ!AQ1482=2,ДАННЫЕ!AR1482=2,ДАННЫЕ!$AM1482=2,ДАННЫЕ!$AN1482=2,ДАННЫЕ!AS1482=2,ДАННЫЕ!AT1482=2),2,0)&amp;"t"&amp;IF(T1482&gt;0,"1"&amp;T1482,"00")&amp;"f"&amp;IF(ДАННЫЕ!$AC1482,"1"&amp;ДАННЫЕ!$AC1482,"00")&amp;"b"&amp;IF(ДАННЫЕ!$AD1482,"1"&amp;ДАННЫЕ!$AD1482,"00")&amp;"g"&amp;IF(ДАННЫЕ!$AF1482,"1"&amp;ДАННЫЕ!$AF1482,"00")&amp;"c"&amp;IF(ДАННЫЕ!$AG1482,"1"&amp;ДАННЫЕ!$AG1482,"00")&amp;"i"&amp;IF(ДАННЫЕ!$AH1482,"1"&amp;ДАННЫЕ!$AH1482,"00")&amp;"r"&amp;IF(ДАННЫЕ!$AL1482,"1"&amp;ДАННЫЕ!$AL1482,"00")&amp;"m"&amp;IF(ДАННЫЕ!$AI1482,"1"&amp;ДАННЫЕ!$AI1482,"00")&amp;"hS"&amp;IF(ДАННЫЕ!$AJ1482,"1"&amp;ДАННЫЕ!$AJ1482,"00")&amp;"hZ"&amp;IF(ДАННЫЕ!$AK1482,"1"&amp;ДАННЫЕ!$AK1482,"00")&amp;"p"&amp;IF(ДАННЫЕ!$AP1482,"1"&amp;ДАННЫЕ!$AP1482,"00")&amp;"k"&amp;IF(ДАННЫЕ!$AQ1482,"1"&amp;ДАННЫЕ!$AQ1482,"00")&amp;"z"&amp;IF(ДАННЫЕ!$AR1482,"1"&amp;ДАННЫЕ!$AR1482,"00")&amp;"j"&amp;IF(ДАННЫЕ!$AM1482,"1"&amp;ДАННЫЕ!$AM1482,"00")&amp;"n"&amp;IF(ДАННЫЕ!$AN1482,"1"&amp;ДАННЫЕ!$AN1482,"00")&amp;"E"&amp;ДАННЫЕ!BI1482&amp;"L"&amp;ДАННЫЕ!AO1482&amp;"h"&amp;IF(ДАННЫЕ!$AU1482&gt;0,1,0)&amp;"v"&amp;IF(ДАННЫЕ!$AW1482&gt;0,1,0)&amp;"a"&amp;IF(ДАННЫЕ!$AS1482,"1"&amp;ДАННЫЕ!$AS1482,"00")&amp;"s"&amp;IF(ДАННЫЕ!$AT1482,"1"&amp;ДАННЫЕ!$AT1482,"00")&amp;"u"&amp;IF(ДАННЫЕ!$CJ1482&gt;0,1,0)&amp;"y"&amp;B1482&amp;"d"&amp;H1482&amp;"e"&amp;F1482&amp;G1482</f>
        <v>x0w00t00f00b00g00c00i00r00m00hS00hZ00p00k00z00j00n00ELh0v0a00s00u0y0de</v>
      </c>
      <c r="L1482" s="28" t="str">
        <f ca="1">ДАННЫЕ!$I1482&amp;"VN"&amp;IF(ДАННЫЕ!AW1482&gt;0,11,10)&amp;"CD"&amp;IF(ДАННЫЕ!BF1482&gt;500,16,IF(ДАННЫЕ!BF1482&gt;350,15,IF(ДАННЫЕ!BF1482&gt;=200,14,IF(ДАННЫЕ!BF1482&gt;=100,13,IF(ДАННЫЕ!BF1482&gt;=50,12,IF(ДАННЫЕ!BF1482&gt;0,11,10))))))&amp;"AR"&amp;IF(ДАННЫЕ!BX1482&gt;0,1,0)&amp;"GD"&amp;B1482&amp;"VV"&amp;IF(E1482&gt;=5,IF(E1482&lt;18,1,0),0)</f>
        <v>VN10CD10AR0GD0VV0</v>
      </c>
      <c r="M1482" s="28" t="str">
        <f>ДАННЫЕ!$I1482&amp;"b"&amp;ДАННЫЕ!$BI1482&amp;"r"&amp;ДАННЫЕ!$BJ1482&amp;"CD"&amp;IF(ДАННЫЕ!BF1482&gt;0,IF(ДАННЫЕ!BF1482&lt;200,1,IF(ДАННЫЕ!BF1482&lt;350,2,3)),0)&amp;"h"&amp;IF(ДАННЫЕ!$BK1482+ДАННЫЕ!$BL1482+ДАННЫЕ!$BM1482&gt;0,1,0)&amp;"x"&amp;ДАННЫЕ!$BK1482&amp;"y"&amp;ДАННЫЕ!$BL1482&amp;"z"&amp;ДАННЫЕ!$BM1482&amp;"c"&amp;IF(ДАННЫЕ!$BK1482+ДАННЫЕ!$BL1482+ДАННЫЕ!$BM1482=3,1,0)&amp;"a"&amp;IF(ДАННЫЕ!$BQ1482+ДАННЫЕ!$BR1482&gt;0,1,0)&amp;"d"&amp;ДАННЫЕ!$BQ1482&amp;"v"&amp;ДАННЫЕ!$BR1482&amp;"p"&amp;ДАННЫЕ!$BS1482&amp;"n"&amp;ДАННЫЕ!$BU1482&amp;"t"&amp;ДАННЫЕ!$BV1482&amp;"o"&amp;ДАННЫЕ!$BT1482&amp;"l"&amp;IF(ДАННЫЕ!$BN1482&gt;0,1,0)&amp;ДАННЫЕ!$BN1482&amp;"g"&amp;ДАННЫЕ!$BO1482&amp;"s"&amp;ДАННЫЕ!$BP1482&amp;"DZ"&amp;IF(ДАННЫЕ!B1482-ДАННЫЕ!G1482 &lt; 60,IF(ДАННЫЕ!B1482-ДАННЫЕ!G1482 &gt;= 0,1,0),0)&amp;"u"&amp;IF(ДАННЫЕ!$CJ1482&gt;0,1,0)</f>
        <v>brCD0h0xyzc0a0dvpntol0gsDZ1u0</v>
      </c>
      <c r="N1482" s="28" t="str">
        <f ca="1">ДАННЫЕ!$F1482&amp;ДАННЫЕ!$I1482&amp;"g"&amp;B1482&amp;"cf"&amp;D1482&amp;"a"&amp;IF(ДАННЫЕ!$BX1482&gt;0,1,0)&amp;IF(ДАННЫЕ!$BF1482&gt;500,1,IF(ДАННЫЕ!$BF1482&gt;350,2,IF(ДАННЫЕ!$BF1482&gt;=200,3,IF(ДАННЫЕ!$BF1482&gt;=100,4,IF(ДАННЫЕ!$BF1482&gt;=50,5,IF(ДАННЫЕ!$BF1482&lt;50,6,0))))))&amp;"AR"&amp;IF(DATEDIF(ДАННЫЕ!$BX1482,ДАННЫЕ!$F$1,"y")&gt;1,1,0)&amp;"VG"&amp;IF(ДАННЫЕ!$BH1482="0",1,0)&amp;"o"&amp;IF(T1482+ДАННЫЕ!$AF1482+ДАННЫЕ!$AG1482+ДАННЫЕ!$AH1482+ДАННЫЕ!$AI1482+ДАННЫЕ!$AJ1482+ДАННЫЕ!$AP1482+ДАННЫЕ!$AQ1482+ДАННЫЕ!$AR1482+ДАННЫЕ!$AU1482+ДАННЫЕ!$AW1482+ДАННЫЕ!$AS1482+ДАННЫЕ!$AT1482&gt;0,1,0)&amp;"x"&amp;ДАННЫЕ!$AG1482&amp;"p"&amp;IF(ДАННЫЕ!$BY1482&gt;0,1,0)&amp;"v"&amp;IF(ДАННЫЕ!$BZ1482&gt;0,1,0)&amp;"n"&amp;ДАННЫЕ!$CA1482&amp;"t"&amp;ДАННЫЕ!$AY1482&amp;"k"&amp;ДАННЫЕ!$CB1482&amp;"q"&amp;ДАННЫЕ!$CC1482&amp;"w"&amp;ДАННЫЕ!$CD1482&amp;"e"&amp;ДАННЫЕ!$CE1482&amp;"m"&amp;ДАННЫЕ!$CF1482&amp;"c"&amp;ДАННЫЕ!$CG1482&amp;"z"&amp;ДАННЫЕ!$CH1482&amp;"d"&amp;IF(H1482=4,1,0)&amp;"s"&amp;IF(ДАННЫЕ!$J1482=1,0,1)&amp;"u"&amp;IF(ДАННЫЕ!$CJ1482&gt;0,1,0)</f>
        <v>g0cf0a06AR1VG0o0xp0v0ntkqwemczd0s1u0</v>
      </c>
      <c r="O1482" s="28" t="str">
        <f>ДАННЫЕ!$I1482&amp;"g"&amp;B1482&amp;A1482&amp;"f"&amp;P1482&amp;"c"&amp;IF(ДАННЫЕ!$U1482&gt;0,1,0)&amp;"s"&amp;IF(ДАННЫЕ!$Q1482&gt;0,IF(YEAR(ДАННЫЕ!$F$1)=YEAR(ДАННЫЕ!$Q1482),IF(MONTH(ДАННЫЕ!$F$1)=MONTH(ДАННЫЕ!$Q1482),111,11),1),0)&amp;"i"&amp;IF(ДАННЫЕ!$R1482+ДАННЫЕ!$S1482+ДАННЫЕ!$T1482=0,0,1)&amp;"h"&amp;IF(ДАННЫЕ!$P1482&gt;0,1,0)&amp;"p"&amp;IF(ДАННЫЕ!$CI1482&gt;0,IF(YEAR(ДАННЫЕ!$F$1)=YEAR(ДАННЫЕ!$CI1482),IF(MONTH(ДАННЫЕ!$F$1)=MONTH(ДАННЫЕ!$CI1482),111,11),1),0)&amp;"d"&amp;IF(ДАННЫЕ!$CJ1482&gt;0,IF(YEAR(ДАННЫЕ!$F$1)=YEAR(ДАННЫЕ!$CJ1482),IF(MONTH(ДАННЫЕ!$F$1)=MONTH(ДАННЫЕ!$CJ1482),111,11),1),0)&amp;"o"&amp;IF(ДАННЫЕ!$CK1482&gt;0,IF(MONTH(ДАННЫЕ!$F$1)=MONTH(ДАННЫЕ!$CK1482),111,11),0)&amp;"v"&amp;IF(ДАННЫЕ!$BE1482&gt;0,IF(MONTH(ДАННЫЕ!$F$1)=MONTH(ДАННЫЕ!$BE1482),111,11),0)</f>
        <v>g00f0c0s0i0h0p0d0o0v0</v>
      </c>
      <c r="P1482" s="15">
        <f t="shared" si="71"/>
        <v>0</v>
      </c>
      <c r="Q1482" s="15">
        <f>IF(ДАННЫЕ!$F$1&gt;ДАННЫЕ!$N1482,IF(YEAR(ДАННЫЕ!$F$1)=YEAR(ДАННЫЕ!M1482),1,0),0)</f>
        <v>0</v>
      </c>
      <c r="R1482" s="15">
        <f>IF(ДАННЫЕ!$F$1&gt;ДАННЫЕ!$N1482,IF(YEAR(ДАННЫЕ!$F$1)=YEAR(ДАННЫЕ!N1482),1,0),0)</f>
        <v>0</v>
      </c>
      <c r="S1482" s="15">
        <f>IF(ДАННЫЕ!$AA1482="2А",1,IF(ДАННЫЕ!$AA1482="2Б",2,IF(ДАННЫЕ!$AA1482="2В",3,IF(ДАННЫЕ!$AA1482=3,4,IF(ДАННЫЕ!$AA1482="4А",5,IF(ДАННЫЕ!$AA1482="4Б",6,IF(ДАННЫЕ!$AA1482="4В",7,IF(ДАННЫЕ!$AA1482=5,8,0))))))))</f>
        <v>0</v>
      </c>
      <c r="T1482" s="15">
        <f>IF(OR(ДАННЫЕ!$AC1482=2,ДАННЫЕ!$AD1482=2,ДАННЫЕ!$AE1482=2),2,IF(OR(ДАННЫЕ!$AC1482=1,ДАННЫЕ!$AD1482=1,ДАННЫЕ!$AE1482=1),1,0))</f>
        <v>0</v>
      </c>
    </row>
    <row r="1483" spans="1:20" x14ac:dyDescent="0.2">
      <c r="A1483" s="78">
        <f>IF(B1483&gt;0,IF(MONTH(ДАННЫЕ!$F$1)=MONTH(ДАННЫЕ!$B1483),1,0),0)</f>
        <v>0</v>
      </c>
      <c r="B1483" s="14">
        <f>IF(ДАННЫЕ!$B1483&gt;0,IF(YEAR(ДАННЫЕ!$F$1)=YEAR(ДАННЫЕ!$B1483),1,0),0)</f>
        <v>0</v>
      </c>
      <c r="C1483" s="14">
        <f>IF(ДАННЫЕ!$CM1483&gt;0,IF(YEAR(ДАННЫЕ!$F$1)=YEAR(ДАННЫЕ!$CM1483),1,0),0)</f>
        <v>0</v>
      </c>
      <c r="D1483" s="14">
        <f>IF(ДАННЫЕ!$CJ1483&gt;0,IF(ДАННЫЕ!$CL1483&gt;ДАННЫЕ!$F$1,1,IF(ДАННЫЕ!$CL1483&gt;0,0,1)),0)</f>
        <v>0</v>
      </c>
      <c r="E1483" s="43" t="str">
        <f ca="1">IF(ДАННЫЕ!$F$1&gt;0,IF(ДАННЫЕ!$G1483&gt;0,DATEDIF(ДАННЫЕ!$G1483,ДАННЫЕ!$F$1,"y"),""),IF(ДАННЫЕ!$G1483&gt;0,DATEDIF(ДАННЫЕ!$G1483,TODAY(),"y"),""))</f>
        <v/>
      </c>
      <c r="F1483" s="43" t="str">
        <f xml:space="preserve"> IF(ДАННЫЕ!$F1483="М",IF(E1483&gt;=18,IF(E1483&lt;60,1,""),""),"")&amp;IF(ДАННЫЕ!$F1483="Ж",IF(E1483&gt;=18,IF(E1483&lt;55,1,""),""),"")</f>
        <v/>
      </c>
      <c r="G1483" s="43" t="str">
        <f xml:space="preserve"> IF(ДАННЫЕ!$F1483="М",IF(E1483&gt;=60,2,""),"")&amp;IF(ДАННЫЕ!$F1483="Ж",IF(E1483&gt;=55,2,""),"")</f>
        <v/>
      </c>
      <c r="H1483" s="43" t="str">
        <f t="shared" ca="1" si="69"/>
        <v/>
      </c>
      <c r="I1483" s="43" t="str">
        <f t="shared" ca="1" si="70"/>
        <v>03</v>
      </c>
      <c r="J1483" s="28" t="str">
        <f ca="1">ДАННЫЕ!$F1483&amp;H1483&amp;I1483&amp;ДАННЫЕ!$I1483&amp;"m"&amp;IF(ДАННЫЕ!$I1483&gt;0,IF(ДАННЫЕ!$J1483&gt;0,0,1),"")&amp;"f"&amp;IF(ДАННЫЕ!$R1483&gt;0,IF(YEAR(ДАННЫЕ!$F$1)=YEAR(ДАННЫЕ!$R1483),1,0),0)&amp;"z"&amp;ДАННЫЕ!$R1483&amp;"p"&amp;ДАННЫЕ!$S1483&amp;"i"&amp;ДАННЫЕ!$T1483&amp;"h"&amp;ДАННЫЕ!$K1483&amp;"be"&amp;ДАННЫЕ!$BI1483&amp;"CD"&amp;IF(ДАННЫЕ!BF1483&gt;500,4,IF(ДАННЫЕ!BF1483&gt;350,3,IF(ДАННЫЕ!BF1483&gt;200,2,IF(ДАННЫЕ!BF1483&gt;0,1,0))))&amp;"g"&amp;B1483&amp;"d"&amp;H1483&amp;"l"&amp;ДАННЫЕ!AT1483&amp;"a"&amp;ДАННЫЕ!$V1483&amp;"v"&amp;R1483&amp;"k"&amp;ДАННЫЕ!$U1483&amp;"s"&amp;ДАННЫЕ!$Y1483&amp;"t"&amp;ДАННЫЕ!$X1483&amp;"b"&amp;IF(ДАННЫЕ!$Q1483&gt;1,1,0)&amp;"PP"&amp;ДАННЫЕ!Z1483&amp;"c"&amp;S1483&amp;"x"&amp;IF(ДАННЫЕ!$BY1483&gt;0,IF(YEAR(ДАННЫЕ!$F$1)=YEAR(ДАННЫЕ!$BY1483),1,0),0)&amp;"n"&amp;IF(ДАННЫЕ!$BZ1483&gt;0,IF(YEAR(ДАННЫЕ!$F$1)=YEAR(ДАННЫЕ!$BZ1483),1,0),0)&amp;"u"&amp;D1483&amp;"z"&amp;IF(ДАННЫЕ!$CL1483&gt;0,IF(YEAR(ДАННЫЕ!$F$1)&gt;YEAR(ДАННЫЕ!$CL1483),11,12),0)</f>
        <v>03mf0zpihbeCD0g0dlav0kstb0PPc0x0n0u0z0</v>
      </c>
      <c r="K1483" s="28" t="str">
        <f ca="1">ДАННЫЕ!$I1483&amp;"x"&amp;B1483&amp;"w"&amp;IF(T1483+ДАННЫЕ!AD1483+ДАННЫЕ!AE1483+ДАННЫЕ!AF1483+ДАННЫЕ!AG1483+ДАННЫЕ!AH1483+ДАННЫЕ!$AL1483+ДАННЫЕ!AI1483+ДАННЫЕ!AJ1483+ДАННЫЕ!AK1483+ДАННЫЕ!AP1483+ДАННЫЕ!AQ1483+ДАННЫЕ!AR1483+ДАННЫЕ!$AM1483+ДАННЫЕ!$AN1483+ДАННЫЕ!AS1483+ДАННЫЕ!AT1483&gt;0,1,0)&amp;IF(OR(T1483=2,ДАННЫЕ!AD1483=2,ДАННЫЕ!AE1483=2,ДАННЫЕ!AF1483=2,ДАННЫЕ!AG1483=2,ДАННЫЕ!AH1483=2,ДАННЫЕ!$AL1483=2,ДАННЫЕ!AI1483=2,ДАННЫЕ!AJ1483=2,ДАННЫЕ!AK1483=2,ДАННЫЕ!AP1483=2,ДАННЫЕ!AQ1483=2,ДАННЫЕ!AR1483=2,ДАННЫЕ!$AM1483=2,ДАННЫЕ!$AN1483=2,ДАННЫЕ!AS1483=2,ДАННЫЕ!AT1483=2),2,0)&amp;"t"&amp;IF(T1483&gt;0,"1"&amp;T1483,"00")&amp;"f"&amp;IF(ДАННЫЕ!$AC1483,"1"&amp;ДАННЫЕ!$AC1483,"00")&amp;"b"&amp;IF(ДАННЫЕ!$AD1483,"1"&amp;ДАННЫЕ!$AD1483,"00")&amp;"g"&amp;IF(ДАННЫЕ!$AF1483,"1"&amp;ДАННЫЕ!$AF1483,"00")&amp;"c"&amp;IF(ДАННЫЕ!$AG1483,"1"&amp;ДАННЫЕ!$AG1483,"00")&amp;"i"&amp;IF(ДАННЫЕ!$AH1483,"1"&amp;ДАННЫЕ!$AH1483,"00")&amp;"r"&amp;IF(ДАННЫЕ!$AL1483,"1"&amp;ДАННЫЕ!$AL1483,"00")&amp;"m"&amp;IF(ДАННЫЕ!$AI1483,"1"&amp;ДАННЫЕ!$AI1483,"00")&amp;"hS"&amp;IF(ДАННЫЕ!$AJ1483,"1"&amp;ДАННЫЕ!$AJ1483,"00")&amp;"hZ"&amp;IF(ДАННЫЕ!$AK1483,"1"&amp;ДАННЫЕ!$AK1483,"00")&amp;"p"&amp;IF(ДАННЫЕ!$AP1483,"1"&amp;ДАННЫЕ!$AP1483,"00")&amp;"k"&amp;IF(ДАННЫЕ!$AQ1483,"1"&amp;ДАННЫЕ!$AQ1483,"00")&amp;"z"&amp;IF(ДАННЫЕ!$AR1483,"1"&amp;ДАННЫЕ!$AR1483,"00")&amp;"j"&amp;IF(ДАННЫЕ!$AM1483,"1"&amp;ДАННЫЕ!$AM1483,"00")&amp;"n"&amp;IF(ДАННЫЕ!$AN1483,"1"&amp;ДАННЫЕ!$AN1483,"00")&amp;"E"&amp;ДАННЫЕ!BI1483&amp;"L"&amp;ДАННЫЕ!AO1483&amp;"h"&amp;IF(ДАННЫЕ!$AU1483&gt;0,1,0)&amp;"v"&amp;IF(ДАННЫЕ!$AW1483&gt;0,1,0)&amp;"a"&amp;IF(ДАННЫЕ!$AS1483,"1"&amp;ДАННЫЕ!$AS1483,"00")&amp;"s"&amp;IF(ДАННЫЕ!$AT1483,"1"&amp;ДАННЫЕ!$AT1483,"00")&amp;"u"&amp;IF(ДАННЫЕ!$CJ1483&gt;0,1,0)&amp;"y"&amp;B1483&amp;"d"&amp;H1483&amp;"e"&amp;F1483&amp;G1483</f>
        <v>x0w00t00f00b00g00c00i00r00m00hS00hZ00p00k00z00j00n00ELh0v0a00s00u0y0de</v>
      </c>
      <c r="L1483" s="28" t="str">
        <f ca="1">ДАННЫЕ!$I1483&amp;"VN"&amp;IF(ДАННЫЕ!AW1483&gt;0,11,10)&amp;"CD"&amp;IF(ДАННЫЕ!BF1483&gt;500,16,IF(ДАННЫЕ!BF1483&gt;350,15,IF(ДАННЫЕ!BF1483&gt;=200,14,IF(ДАННЫЕ!BF1483&gt;=100,13,IF(ДАННЫЕ!BF1483&gt;=50,12,IF(ДАННЫЕ!BF1483&gt;0,11,10))))))&amp;"AR"&amp;IF(ДАННЫЕ!BX1483&gt;0,1,0)&amp;"GD"&amp;B1483&amp;"VV"&amp;IF(E1483&gt;=5,IF(E1483&lt;18,1,0),0)</f>
        <v>VN10CD10AR0GD0VV0</v>
      </c>
      <c r="M1483" s="28" t="str">
        <f>ДАННЫЕ!$I1483&amp;"b"&amp;ДАННЫЕ!$BI1483&amp;"r"&amp;ДАННЫЕ!$BJ1483&amp;"CD"&amp;IF(ДАННЫЕ!BF1483&gt;0,IF(ДАННЫЕ!BF1483&lt;200,1,IF(ДАННЫЕ!BF1483&lt;350,2,3)),0)&amp;"h"&amp;IF(ДАННЫЕ!$BK1483+ДАННЫЕ!$BL1483+ДАННЫЕ!$BM1483&gt;0,1,0)&amp;"x"&amp;ДАННЫЕ!$BK1483&amp;"y"&amp;ДАННЫЕ!$BL1483&amp;"z"&amp;ДАННЫЕ!$BM1483&amp;"c"&amp;IF(ДАННЫЕ!$BK1483+ДАННЫЕ!$BL1483+ДАННЫЕ!$BM1483=3,1,0)&amp;"a"&amp;IF(ДАННЫЕ!$BQ1483+ДАННЫЕ!$BR1483&gt;0,1,0)&amp;"d"&amp;ДАННЫЕ!$BQ1483&amp;"v"&amp;ДАННЫЕ!$BR1483&amp;"p"&amp;ДАННЫЕ!$BS1483&amp;"n"&amp;ДАННЫЕ!$BU1483&amp;"t"&amp;ДАННЫЕ!$BV1483&amp;"o"&amp;ДАННЫЕ!$BT1483&amp;"l"&amp;IF(ДАННЫЕ!$BN1483&gt;0,1,0)&amp;ДАННЫЕ!$BN1483&amp;"g"&amp;ДАННЫЕ!$BO1483&amp;"s"&amp;ДАННЫЕ!$BP1483&amp;"DZ"&amp;IF(ДАННЫЕ!B1483-ДАННЫЕ!G1483 &lt; 60,IF(ДАННЫЕ!B1483-ДАННЫЕ!G1483 &gt;= 0,1,0),0)&amp;"u"&amp;IF(ДАННЫЕ!$CJ1483&gt;0,1,0)</f>
        <v>brCD0h0xyzc0a0dvpntol0gsDZ1u0</v>
      </c>
      <c r="N1483" s="28" t="str">
        <f ca="1">ДАННЫЕ!$F1483&amp;ДАННЫЕ!$I1483&amp;"g"&amp;B1483&amp;"cf"&amp;D1483&amp;"a"&amp;IF(ДАННЫЕ!$BX1483&gt;0,1,0)&amp;IF(ДАННЫЕ!$BF1483&gt;500,1,IF(ДАННЫЕ!$BF1483&gt;350,2,IF(ДАННЫЕ!$BF1483&gt;=200,3,IF(ДАННЫЕ!$BF1483&gt;=100,4,IF(ДАННЫЕ!$BF1483&gt;=50,5,IF(ДАННЫЕ!$BF1483&lt;50,6,0))))))&amp;"AR"&amp;IF(DATEDIF(ДАННЫЕ!$BX1483,ДАННЫЕ!$F$1,"y")&gt;1,1,0)&amp;"VG"&amp;IF(ДАННЫЕ!$BH1483="0",1,0)&amp;"o"&amp;IF(T1483+ДАННЫЕ!$AF1483+ДАННЫЕ!$AG1483+ДАННЫЕ!$AH1483+ДАННЫЕ!$AI1483+ДАННЫЕ!$AJ1483+ДАННЫЕ!$AP1483+ДАННЫЕ!$AQ1483+ДАННЫЕ!$AR1483+ДАННЫЕ!$AU1483+ДАННЫЕ!$AW1483+ДАННЫЕ!$AS1483+ДАННЫЕ!$AT1483&gt;0,1,0)&amp;"x"&amp;ДАННЫЕ!$AG1483&amp;"p"&amp;IF(ДАННЫЕ!$BY1483&gt;0,1,0)&amp;"v"&amp;IF(ДАННЫЕ!$BZ1483&gt;0,1,0)&amp;"n"&amp;ДАННЫЕ!$CA1483&amp;"t"&amp;ДАННЫЕ!$AY1483&amp;"k"&amp;ДАННЫЕ!$CB1483&amp;"q"&amp;ДАННЫЕ!$CC1483&amp;"w"&amp;ДАННЫЕ!$CD1483&amp;"e"&amp;ДАННЫЕ!$CE1483&amp;"m"&amp;ДАННЫЕ!$CF1483&amp;"c"&amp;ДАННЫЕ!$CG1483&amp;"z"&amp;ДАННЫЕ!$CH1483&amp;"d"&amp;IF(H1483=4,1,0)&amp;"s"&amp;IF(ДАННЫЕ!$J1483=1,0,1)&amp;"u"&amp;IF(ДАННЫЕ!$CJ1483&gt;0,1,0)</f>
        <v>g0cf0a06AR1VG0o0xp0v0ntkqwemczd0s1u0</v>
      </c>
      <c r="O1483" s="28" t="str">
        <f>ДАННЫЕ!$I1483&amp;"g"&amp;B1483&amp;A1483&amp;"f"&amp;P1483&amp;"c"&amp;IF(ДАННЫЕ!$U1483&gt;0,1,0)&amp;"s"&amp;IF(ДАННЫЕ!$Q1483&gt;0,IF(YEAR(ДАННЫЕ!$F$1)=YEAR(ДАННЫЕ!$Q1483),IF(MONTH(ДАННЫЕ!$F$1)=MONTH(ДАННЫЕ!$Q1483),111,11),1),0)&amp;"i"&amp;IF(ДАННЫЕ!$R1483+ДАННЫЕ!$S1483+ДАННЫЕ!$T1483=0,0,1)&amp;"h"&amp;IF(ДАННЫЕ!$P1483&gt;0,1,0)&amp;"p"&amp;IF(ДАННЫЕ!$CI1483&gt;0,IF(YEAR(ДАННЫЕ!$F$1)=YEAR(ДАННЫЕ!$CI1483),IF(MONTH(ДАННЫЕ!$F$1)=MONTH(ДАННЫЕ!$CI1483),111,11),1),0)&amp;"d"&amp;IF(ДАННЫЕ!$CJ1483&gt;0,IF(YEAR(ДАННЫЕ!$F$1)=YEAR(ДАННЫЕ!$CJ1483),IF(MONTH(ДАННЫЕ!$F$1)=MONTH(ДАННЫЕ!$CJ1483),111,11),1),0)&amp;"o"&amp;IF(ДАННЫЕ!$CK1483&gt;0,IF(MONTH(ДАННЫЕ!$F$1)=MONTH(ДАННЫЕ!$CK1483),111,11),0)&amp;"v"&amp;IF(ДАННЫЕ!$BE1483&gt;0,IF(MONTH(ДАННЫЕ!$F$1)=MONTH(ДАННЫЕ!$BE1483),111,11),0)</f>
        <v>g00f0c0s0i0h0p0d0o0v0</v>
      </c>
      <c r="P1483" s="15">
        <f t="shared" si="71"/>
        <v>0</v>
      </c>
      <c r="Q1483" s="15">
        <f>IF(ДАННЫЕ!$F$1&gt;ДАННЫЕ!$N1483,IF(YEAR(ДАННЫЕ!$F$1)=YEAR(ДАННЫЕ!M1483),1,0),0)</f>
        <v>0</v>
      </c>
      <c r="R1483" s="15">
        <f>IF(ДАННЫЕ!$F$1&gt;ДАННЫЕ!$N1483,IF(YEAR(ДАННЫЕ!$F$1)=YEAR(ДАННЫЕ!N1483),1,0),0)</f>
        <v>0</v>
      </c>
      <c r="S1483" s="15">
        <f>IF(ДАННЫЕ!$AA1483="2А",1,IF(ДАННЫЕ!$AA1483="2Б",2,IF(ДАННЫЕ!$AA1483="2В",3,IF(ДАННЫЕ!$AA1483=3,4,IF(ДАННЫЕ!$AA1483="4А",5,IF(ДАННЫЕ!$AA1483="4Б",6,IF(ДАННЫЕ!$AA1483="4В",7,IF(ДАННЫЕ!$AA1483=5,8,0))))))))</f>
        <v>0</v>
      </c>
      <c r="T1483" s="15">
        <f>IF(OR(ДАННЫЕ!$AC1483=2,ДАННЫЕ!$AD1483=2,ДАННЫЕ!$AE1483=2),2,IF(OR(ДАННЫЕ!$AC1483=1,ДАННЫЕ!$AD1483=1,ДАННЫЕ!$AE1483=1),1,0))</f>
        <v>0</v>
      </c>
    </row>
    <row r="1484" spans="1:20" x14ac:dyDescent="0.2">
      <c r="A1484" s="78">
        <f>IF(B1484&gt;0,IF(MONTH(ДАННЫЕ!$F$1)=MONTH(ДАННЫЕ!$B1484),1,0),0)</f>
        <v>0</v>
      </c>
      <c r="B1484" s="14">
        <f>IF(ДАННЫЕ!$B1484&gt;0,IF(YEAR(ДАННЫЕ!$F$1)=YEAR(ДАННЫЕ!$B1484),1,0),0)</f>
        <v>0</v>
      </c>
      <c r="C1484" s="14">
        <f>IF(ДАННЫЕ!$CM1484&gt;0,IF(YEAR(ДАННЫЕ!$F$1)=YEAR(ДАННЫЕ!$CM1484),1,0),0)</f>
        <v>0</v>
      </c>
      <c r="D1484" s="14">
        <f>IF(ДАННЫЕ!$CJ1484&gt;0,IF(ДАННЫЕ!$CL1484&gt;ДАННЫЕ!$F$1,1,IF(ДАННЫЕ!$CL1484&gt;0,0,1)),0)</f>
        <v>0</v>
      </c>
      <c r="E1484" s="43" t="str">
        <f ca="1">IF(ДАННЫЕ!$F$1&gt;0,IF(ДАННЫЕ!$G1484&gt;0,DATEDIF(ДАННЫЕ!$G1484,ДАННЫЕ!$F$1,"y"),""),IF(ДАННЫЕ!$G1484&gt;0,DATEDIF(ДАННЫЕ!$G1484,TODAY(),"y"),""))</f>
        <v/>
      </c>
      <c r="F1484" s="43" t="str">
        <f xml:space="preserve"> IF(ДАННЫЕ!$F1484="М",IF(E1484&gt;=18,IF(E1484&lt;60,1,""),""),"")&amp;IF(ДАННЫЕ!$F1484="Ж",IF(E1484&gt;=18,IF(E1484&lt;55,1,""),""),"")</f>
        <v/>
      </c>
      <c r="G1484" s="43" t="str">
        <f xml:space="preserve"> IF(ДАННЫЕ!$F1484="М",IF(E1484&gt;=60,2,""),"")&amp;IF(ДАННЫЕ!$F1484="Ж",IF(E1484&gt;=55,2,""),"")</f>
        <v/>
      </c>
      <c r="H1484" s="43" t="str">
        <f t="shared" ca="1" si="69"/>
        <v/>
      </c>
      <c r="I1484" s="43" t="str">
        <f t="shared" ca="1" si="70"/>
        <v>03</v>
      </c>
      <c r="J1484" s="28" t="str">
        <f ca="1">ДАННЫЕ!$F1484&amp;H1484&amp;I1484&amp;ДАННЫЕ!$I1484&amp;"m"&amp;IF(ДАННЫЕ!$I1484&gt;0,IF(ДАННЫЕ!$J1484&gt;0,0,1),"")&amp;"f"&amp;IF(ДАННЫЕ!$R1484&gt;0,IF(YEAR(ДАННЫЕ!$F$1)=YEAR(ДАННЫЕ!$R1484),1,0),0)&amp;"z"&amp;ДАННЫЕ!$R1484&amp;"p"&amp;ДАННЫЕ!$S1484&amp;"i"&amp;ДАННЫЕ!$T1484&amp;"h"&amp;ДАННЫЕ!$K1484&amp;"be"&amp;ДАННЫЕ!$BI1484&amp;"CD"&amp;IF(ДАННЫЕ!BF1484&gt;500,4,IF(ДАННЫЕ!BF1484&gt;350,3,IF(ДАННЫЕ!BF1484&gt;200,2,IF(ДАННЫЕ!BF1484&gt;0,1,0))))&amp;"g"&amp;B1484&amp;"d"&amp;H1484&amp;"l"&amp;ДАННЫЕ!AT1484&amp;"a"&amp;ДАННЫЕ!$V1484&amp;"v"&amp;R1484&amp;"k"&amp;ДАННЫЕ!$U1484&amp;"s"&amp;ДАННЫЕ!$Y1484&amp;"t"&amp;ДАННЫЕ!$X1484&amp;"b"&amp;IF(ДАННЫЕ!$Q1484&gt;1,1,0)&amp;"PP"&amp;ДАННЫЕ!Z1484&amp;"c"&amp;S1484&amp;"x"&amp;IF(ДАННЫЕ!$BY1484&gt;0,IF(YEAR(ДАННЫЕ!$F$1)=YEAR(ДАННЫЕ!$BY1484),1,0),0)&amp;"n"&amp;IF(ДАННЫЕ!$BZ1484&gt;0,IF(YEAR(ДАННЫЕ!$F$1)=YEAR(ДАННЫЕ!$BZ1484),1,0),0)&amp;"u"&amp;D1484&amp;"z"&amp;IF(ДАННЫЕ!$CL1484&gt;0,IF(YEAR(ДАННЫЕ!$F$1)&gt;YEAR(ДАННЫЕ!$CL1484),11,12),0)</f>
        <v>03mf0zpihbeCD0g0dlav0kstb0PPc0x0n0u0z0</v>
      </c>
      <c r="K1484" s="28" t="str">
        <f ca="1">ДАННЫЕ!$I1484&amp;"x"&amp;B1484&amp;"w"&amp;IF(T1484+ДАННЫЕ!AD1484+ДАННЫЕ!AE1484+ДАННЫЕ!AF1484+ДАННЫЕ!AG1484+ДАННЫЕ!AH1484+ДАННЫЕ!$AL1484+ДАННЫЕ!AI1484+ДАННЫЕ!AJ1484+ДАННЫЕ!AK1484+ДАННЫЕ!AP1484+ДАННЫЕ!AQ1484+ДАННЫЕ!AR1484+ДАННЫЕ!$AM1484+ДАННЫЕ!$AN1484+ДАННЫЕ!AS1484+ДАННЫЕ!AT1484&gt;0,1,0)&amp;IF(OR(T1484=2,ДАННЫЕ!AD1484=2,ДАННЫЕ!AE1484=2,ДАННЫЕ!AF1484=2,ДАННЫЕ!AG1484=2,ДАННЫЕ!AH1484=2,ДАННЫЕ!$AL1484=2,ДАННЫЕ!AI1484=2,ДАННЫЕ!AJ1484=2,ДАННЫЕ!AK1484=2,ДАННЫЕ!AP1484=2,ДАННЫЕ!AQ1484=2,ДАННЫЕ!AR1484=2,ДАННЫЕ!$AM1484=2,ДАННЫЕ!$AN1484=2,ДАННЫЕ!AS1484=2,ДАННЫЕ!AT1484=2),2,0)&amp;"t"&amp;IF(T1484&gt;0,"1"&amp;T1484,"00")&amp;"f"&amp;IF(ДАННЫЕ!$AC1484,"1"&amp;ДАННЫЕ!$AC1484,"00")&amp;"b"&amp;IF(ДАННЫЕ!$AD1484,"1"&amp;ДАННЫЕ!$AD1484,"00")&amp;"g"&amp;IF(ДАННЫЕ!$AF1484,"1"&amp;ДАННЫЕ!$AF1484,"00")&amp;"c"&amp;IF(ДАННЫЕ!$AG1484,"1"&amp;ДАННЫЕ!$AG1484,"00")&amp;"i"&amp;IF(ДАННЫЕ!$AH1484,"1"&amp;ДАННЫЕ!$AH1484,"00")&amp;"r"&amp;IF(ДАННЫЕ!$AL1484,"1"&amp;ДАННЫЕ!$AL1484,"00")&amp;"m"&amp;IF(ДАННЫЕ!$AI1484,"1"&amp;ДАННЫЕ!$AI1484,"00")&amp;"hS"&amp;IF(ДАННЫЕ!$AJ1484,"1"&amp;ДАННЫЕ!$AJ1484,"00")&amp;"hZ"&amp;IF(ДАННЫЕ!$AK1484,"1"&amp;ДАННЫЕ!$AK1484,"00")&amp;"p"&amp;IF(ДАННЫЕ!$AP1484,"1"&amp;ДАННЫЕ!$AP1484,"00")&amp;"k"&amp;IF(ДАННЫЕ!$AQ1484,"1"&amp;ДАННЫЕ!$AQ1484,"00")&amp;"z"&amp;IF(ДАННЫЕ!$AR1484,"1"&amp;ДАННЫЕ!$AR1484,"00")&amp;"j"&amp;IF(ДАННЫЕ!$AM1484,"1"&amp;ДАННЫЕ!$AM1484,"00")&amp;"n"&amp;IF(ДАННЫЕ!$AN1484,"1"&amp;ДАННЫЕ!$AN1484,"00")&amp;"E"&amp;ДАННЫЕ!BI1484&amp;"L"&amp;ДАННЫЕ!AO1484&amp;"h"&amp;IF(ДАННЫЕ!$AU1484&gt;0,1,0)&amp;"v"&amp;IF(ДАННЫЕ!$AW1484&gt;0,1,0)&amp;"a"&amp;IF(ДАННЫЕ!$AS1484,"1"&amp;ДАННЫЕ!$AS1484,"00")&amp;"s"&amp;IF(ДАННЫЕ!$AT1484,"1"&amp;ДАННЫЕ!$AT1484,"00")&amp;"u"&amp;IF(ДАННЫЕ!$CJ1484&gt;0,1,0)&amp;"y"&amp;B1484&amp;"d"&amp;H1484&amp;"e"&amp;F1484&amp;G1484</f>
        <v>x0w00t00f00b00g00c00i00r00m00hS00hZ00p00k00z00j00n00ELh0v0a00s00u0y0de</v>
      </c>
      <c r="L1484" s="28" t="str">
        <f ca="1">ДАННЫЕ!$I1484&amp;"VN"&amp;IF(ДАННЫЕ!AW1484&gt;0,11,10)&amp;"CD"&amp;IF(ДАННЫЕ!BF1484&gt;500,16,IF(ДАННЫЕ!BF1484&gt;350,15,IF(ДАННЫЕ!BF1484&gt;=200,14,IF(ДАННЫЕ!BF1484&gt;=100,13,IF(ДАННЫЕ!BF1484&gt;=50,12,IF(ДАННЫЕ!BF1484&gt;0,11,10))))))&amp;"AR"&amp;IF(ДАННЫЕ!BX1484&gt;0,1,0)&amp;"GD"&amp;B1484&amp;"VV"&amp;IF(E1484&gt;=5,IF(E1484&lt;18,1,0),0)</f>
        <v>VN10CD10AR0GD0VV0</v>
      </c>
      <c r="M1484" s="28" t="str">
        <f>ДАННЫЕ!$I1484&amp;"b"&amp;ДАННЫЕ!$BI1484&amp;"r"&amp;ДАННЫЕ!$BJ1484&amp;"CD"&amp;IF(ДАННЫЕ!BF1484&gt;0,IF(ДАННЫЕ!BF1484&lt;200,1,IF(ДАННЫЕ!BF1484&lt;350,2,3)),0)&amp;"h"&amp;IF(ДАННЫЕ!$BK1484+ДАННЫЕ!$BL1484+ДАННЫЕ!$BM1484&gt;0,1,0)&amp;"x"&amp;ДАННЫЕ!$BK1484&amp;"y"&amp;ДАННЫЕ!$BL1484&amp;"z"&amp;ДАННЫЕ!$BM1484&amp;"c"&amp;IF(ДАННЫЕ!$BK1484+ДАННЫЕ!$BL1484+ДАННЫЕ!$BM1484=3,1,0)&amp;"a"&amp;IF(ДАННЫЕ!$BQ1484+ДАННЫЕ!$BR1484&gt;0,1,0)&amp;"d"&amp;ДАННЫЕ!$BQ1484&amp;"v"&amp;ДАННЫЕ!$BR1484&amp;"p"&amp;ДАННЫЕ!$BS1484&amp;"n"&amp;ДАННЫЕ!$BU1484&amp;"t"&amp;ДАННЫЕ!$BV1484&amp;"o"&amp;ДАННЫЕ!$BT1484&amp;"l"&amp;IF(ДАННЫЕ!$BN1484&gt;0,1,0)&amp;ДАННЫЕ!$BN1484&amp;"g"&amp;ДАННЫЕ!$BO1484&amp;"s"&amp;ДАННЫЕ!$BP1484&amp;"DZ"&amp;IF(ДАННЫЕ!B1484-ДАННЫЕ!G1484 &lt; 60,IF(ДАННЫЕ!B1484-ДАННЫЕ!G1484 &gt;= 0,1,0),0)&amp;"u"&amp;IF(ДАННЫЕ!$CJ1484&gt;0,1,0)</f>
        <v>brCD0h0xyzc0a0dvpntol0gsDZ1u0</v>
      </c>
      <c r="N1484" s="28" t="str">
        <f ca="1">ДАННЫЕ!$F1484&amp;ДАННЫЕ!$I1484&amp;"g"&amp;B1484&amp;"cf"&amp;D1484&amp;"a"&amp;IF(ДАННЫЕ!$BX1484&gt;0,1,0)&amp;IF(ДАННЫЕ!$BF1484&gt;500,1,IF(ДАННЫЕ!$BF1484&gt;350,2,IF(ДАННЫЕ!$BF1484&gt;=200,3,IF(ДАННЫЕ!$BF1484&gt;=100,4,IF(ДАННЫЕ!$BF1484&gt;=50,5,IF(ДАННЫЕ!$BF1484&lt;50,6,0))))))&amp;"AR"&amp;IF(DATEDIF(ДАННЫЕ!$BX1484,ДАННЫЕ!$F$1,"y")&gt;1,1,0)&amp;"VG"&amp;IF(ДАННЫЕ!$BH1484="0",1,0)&amp;"o"&amp;IF(T1484+ДАННЫЕ!$AF1484+ДАННЫЕ!$AG1484+ДАННЫЕ!$AH1484+ДАННЫЕ!$AI1484+ДАННЫЕ!$AJ1484+ДАННЫЕ!$AP1484+ДАННЫЕ!$AQ1484+ДАННЫЕ!$AR1484+ДАННЫЕ!$AU1484+ДАННЫЕ!$AW1484+ДАННЫЕ!$AS1484+ДАННЫЕ!$AT1484&gt;0,1,0)&amp;"x"&amp;ДАННЫЕ!$AG1484&amp;"p"&amp;IF(ДАННЫЕ!$BY1484&gt;0,1,0)&amp;"v"&amp;IF(ДАННЫЕ!$BZ1484&gt;0,1,0)&amp;"n"&amp;ДАННЫЕ!$CA1484&amp;"t"&amp;ДАННЫЕ!$AY1484&amp;"k"&amp;ДАННЫЕ!$CB1484&amp;"q"&amp;ДАННЫЕ!$CC1484&amp;"w"&amp;ДАННЫЕ!$CD1484&amp;"e"&amp;ДАННЫЕ!$CE1484&amp;"m"&amp;ДАННЫЕ!$CF1484&amp;"c"&amp;ДАННЫЕ!$CG1484&amp;"z"&amp;ДАННЫЕ!$CH1484&amp;"d"&amp;IF(H1484=4,1,0)&amp;"s"&amp;IF(ДАННЫЕ!$J1484=1,0,1)&amp;"u"&amp;IF(ДАННЫЕ!$CJ1484&gt;0,1,0)</f>
        <v>g0cf0a06AR1VG0o0xp0v0ntkqwemczd0s1u0</v>
      </c>
      <c r="O1484" s="28" t="str">
        <f>ДАННЫЕ!$I1484&amp;"g"&amp;B1484&amp;A1484&amp;"f"&amp;P1484&amp;"c"&amp;IF(ДАННЫЕ!$U1484&gt;0,1,0)&amp;"s"&amp;IF(ДАННЫЕ!$Q1484&gt;0,IF(YEAR(ДАННЫЕ!$F$1)=YEAR(ДАННЫЕ!$Q1484),IF(MONTH(ДАННЫЕ!$F$1)=MONTH(ДАННЫЕ!$Q1484),111,11),1),0)&amp;"i"&amp;IF(ДАННЫЕ!$R1484+ДАННЫЕ!$S1484+ДАННЫЕ!$T1484=0,0,1)&amp;"h"&amp;IF(ДАННЫЕ!$P1484&gt;0,1,0)&amp;"p"&amp;IF(ДАННЫЕ!$CI1484&gt;0,IF(YEAR(ДАННЫЕ!$F$1)=YEAR(ДАННЫЕ!$CI1484),IF(MONTH(ДАННЫЕ!$F$1)=MONTH(ДАННЫЕ!$CI1484),111,11),1),0)&amp;"d"&amp;IF(ДАННЫЕ!$CJ1484&gt;0,IF(YEAR(ДАННЫЕ!$F$1)=YEAR(ДАННЫЕ!$CJ1484),IF(MONTH(ДАННЫЕ!$F$1)=MONTH(ДАННЫЕ!$CJ1484),111,11),1),0)&amp;"o"&amp;IF(ДАННЫЕ!$CK1484&gt;0,IF(MONTH(ДАННЫЕ!$F$1)=MONTH(ДАННЫЕ!$CK1484),111,11),0)&amp;"v"&amp;IF(ДАННЫЕ!$BE1484&gt;0,IF(MONTH(ДАННЫЕ!$F$1)=MONTH(ДАННЫЕ!$BE1484),111,11),0)</f>
        <v>g00f0c0s0i0h0p0d0o0v0</v>
      </c>
      <c r="P1484" s="15">
        <f t="shared" si="71"/>
        <v>0</v>
      </c>
      <c r="Q1484" s="15">
        <f>IF(ДАННЫЕ!$F$1&gt;ДАННЫЕ!$N1484,IF(YEAR(ДАННЫЕ!$F$1)=YEAR(ДАННЫЕ!M1484),1,0),0)</f>
        <v>0</v>
      </c>
      <c r="R1484" s="15">
        <f>IF(ДАННЫЕ!$F$1&gt;ДАННЫЕ!$N1484,IF(YEAR(ДАННЫЕ!$F$1)=YEAR(ДАННЫЕ!N1484),1,0),0)</f>
        <v>0</v>
      </c>
      <c r="S1484" s="15">
        <f>IF(ДАННЫЕ!$AA1484="2А",1,IF(ДАННЫЕ!$AA1484="2Б",2,IF(ДАННЫЕ!$AA1484="2В",3,IF(ДАННЫЕ!$AA1484=3,4,IF(ДАННЫЕ!$AA1484="4А",5,IF(ДАННЫЕ!$AA1484="4Б",6,IF(ДАННЫЕ!$AA1484="4В",7,IF(ДАННЫЕ!$AA1484=5,8,0))))))))</f>
        <v>0</v>
      </c>
      <c r="T1484" s="15">
        <f>IF(OR(ДАННЫЕ!$AC1484=2,ДАННЫЕ!$AD1484=2,ДАННЫЕ!$AE1484=2),2,IF(OR(ДАННЫЕ!$AC1484=1,ДАННЫЕ!$AD1484=1,ДАННЫЕ!$AE1484=1),1,0))</f>
        <v>0</v>
      </c>
    </row>
    <row r="1485" spans="1:20" x14ac:dyDescent="0.2">
      <c r="A1485" s="78">
        <f>IF(B1485&gt;0,IF(MONTH(ДАННЫЕ!$F$1)=MONTH(ДАННЫЕ!$B1485),1,0),0)</f>
        <v>0</v>
      </c>
      <c r="B1485" s="14">
        <f>IF(ДАННЫЕ!$B1485&gt;0,IF(YEAR(ДАННЫЕ!$F$1)=YEAR(ДАННЫЕ!$B1485),1,0),0)</f>
        <v>0</v>
      </c>
      <c r="C1485" s="14">
        <f>IF(ДАННЫЕ!$CM1485&gt;0,IF(YEAR(ДАННЫЕ!$F$1)=YEAR(ДАННЫЕ!$CM1485),1,0),0)</f>
        <v>0</v>
      </c>
      <c r="D1485" s="14">
        <f>IF(ДАННЫЕ!$CJ1485&gt;0,IF(ДАННЫЕ!$CL1485&gt;ДАННЫЕ!$F$1,1,IF(ДАННЫЕ!$CL1485&gt;0,0,1)),0)</f>
        <v>0</v>
      </c>
      <c r="E1485" s="43" t="str">
        <f ca="1">IF(ДАННЫЕ!$F$1&gt;0,IF(ДАННЫЕ!$G1485&gt;0,DATEDIF(ДАННЫЕ!$G1485,ДАННЫЕ!$F$1,"y"),""),IF(ДАННЫЕ!$G1485&gt;0,DATEDIF(ДАННЫЕ!$G1485,TODAY(),"y"),""))</f>
        <v/>
      </c>
      <c r="F1485" s="43" t="str">
        <f xml:space="preserve"> IF(ДАННЫЕ!$F1485="М",IF(E1485&gt;=18,IF(E1485&lt;60,1,""),""),"")&amp;IF(ДАННЫЕ!$F1485="Ж",IF(E1485&gt;=18,IF(E1485&lt;55,1,""),""),"")</f>
        <v/>
      </c>
      <c r="G1485" s="43" t="str">
        <f xml:space="preserve"> IF(ДАННЫЕ!$F1485="М",IF(E1485&gt;=60,2,""),"")&amp;IF(ДАННЫЕ!$F1485="Ж",IF(E1485&gt;=55,2,""),"")</f>
        <v/>
      </c>
      <c r="H1485" s="43" t="str">
        <f t="shared" ca="1" si="69"/>
        <v/>
      </c>
      <c r="I1485" s="43" t="str">
        <f t="shared" ca="1" si="70"/>
        <v>03</v>
      </c>
      <c r="J1485" s="28" t="str">
        <f ca="1">ДАННЫЕ!$F1485&amp;H1485&amp;I1485&amp;ДАННЫЕ!$I1485&amp;"m"&amp;IF(ДАННЫЕ!$I1485&gt;0,IF(ДАННЫЕ!$J1485&gt;0,0,1),"")&amp;"f"&amp;IF(ДАННЫЕ!$R1485&gt;0,IF(YEAR(ДАННЫЕ!$F$1)=YEAR(ДАННЫЕ!$R1485),1,0),0)&amp;"z"&amp;ДАННЫЕ!$R1485&amp;"p"&amp;ДАННЫЕ!$S1485&amp;"i"&amp;ДАННЫЕ!$T1485&amp;"h"&amp;ДАННЫЕ!$K1485&amp;"be"&amp;ДАННЫЕ!$BI1485&amp;"CD"&amp;IF(ДАННЫЕ!BF1485&gt;500,4,IF(ДАННЫЕ!BF1485&gt;350,3,IF(ДАННЫЕ!BF1485&gt;200,2,IF(ДАННЫЕ!BF1485&gt;0,1,0))))&amp;"g"&amp;B1485&amp;"d"&amp;H1485&amp;"l"&amp;ДАННЫЕ!AT1485&amp;"a"&amp;ДАННЫЕ!$V1485&amp;"v"&amp;R1485&amp;"k"&amp;ДАННЫЕ!$U1485&amp;"s"&amp;ДАННЫЕ!$Y1485&amp;"t"&amp;ДАННЫЕ!$X1485&amp;"b"&amp;IF(ДАННЫЕ!$Q1485&gt;1,1,0)&amp;"PP"&amp;ДАННЫЕ!Z1485&amp;"c"&amp;S1485&amp;"x"&amp;IF(ДАННЫЕ!$BY1485&gt;0,IF(YEAR(ДАННЫЕ!$F$1)=YEAR(ДАННЫЕ!$BY1485),1,0),0)&amp;"n"&amp;IF(ДАННЫЕ!$BZ1485&gt;0,IF(YEAR(ДАННЫЕ!$F$1)=YEAR(ДАННЫЕ!$BZ1485),1,0),0)&amp;"u"&amp;D1485&amp;"z"&amp;IF(ДАННЫЕ!$CL1485&gt;0,IF(YEAR(ДАННЫЕ!$F$1)&gt;YEAR(ДАННЫЕ!$CL1485),11,12),0)</f>
        <v>03mf0zpihbeCD0g0dlav0kstb0PPc0x0n0u0z0</v>
      </c>
      <c r="K1485" s="28" t="str">
        <f ca="1">ДАННЫЕ!$I1485&amp;"x"&amp;B1485&amp;"w"&amp;IF(T1485+ДАННЫЕ!AD1485+ДАННЫЕ!AE1485+ДАННЫЕ!AF1485+ДАННЫЕ!AG1485+ДАННЫЕ!AH1485+ДАННЫЕ!$AL1485+ДАННЫЕ!AI1485+ДАННЫЕ!AJ1485+ДАННЫЕ!AK1485+ДАННЫЕ!AP1485+ДАННЫЕ!AQ1485+ДАННЫЕ!AR1485+ДАННЫЕ!$AM1485+ДАННЫЕ!$AN1485+ДАННЫЕ!AS1485+ДАННЫЕ!AT1485&gt;0,1,0)&amp;IF(OR(T1485=2,ДАННЫЕ!AD1485=2,ДАННЫЕ!AE1485=2,ДАННЫЕ!AF1485=2,ДАННЫЕ!AG1485=2,ДАННЫЕ!AH1485=2,ДАННЫЕ!$AL1485=2,ДАННЫЕ!AI1485=2,ДАННЫЕ!AJ1485=2,ДАННЫЕ!AK1485=2,ДАННЫЕ!AP1485=2,ДАННЫЕ!AQ1485=2,ДАННЫЕ!AR1485=2,ДАННЫЕ!$AM1485=2,ДАННЫЕ!$AN1485=2,ДАННЫЕ!AS1485=2,ДАННЫЕ!AT1485=2),2,0)&amp;"t"&amp;IF(T1485&gt;0,"1"&amp;T1485,"00")&amp;"f"&amp;IF(ДАННЫЕ!$AC1485,"1"&amp;ДАННЫЕ!$AC1485,"00")&amp;"b"&amp;IF(ДАННЫЕ!$AD1485,"1"&amp;ДАННЫЕ!$AD1485,"00")&amp;"g"&amp;IF(ДАННЫЕ!$AF1485,"1"&amp;ДАННЫЕ!$AF1485,"00")&amp;"c"&amp;IF(ДАННЫЕ!$AG1485,"1"&amp;ДАННЫЕ!$AG1485,"00")&amp;"i"&amp;IF(ДАННЫЕ!$AH1485,"1"&amp;ДАННЫЕ!$AH1485,"00")&amp;"r"&amp;IF(ДАННЫЕ!$AL1485,"1"&amp;ДАННЫЕ!$AL1485,"00")&amp;"m"&amp;IF(ДАННЫЕ!$AI1485,"1"&amp;ДАННЫЕ!$AI1485,"00")&amp;"hS"&amp;IF(ДАННЫЕ!$AJ1485,"1"&amp;ДАННЫЕ!$AJ1485,"00")&amp;"hZ"&amp;IF(ДАННЫЕ!$AK1485,"1"&amp;ДАННЫЕ!$AK1485,"00")&amp;"p"&amp;IF(ДАННЫЕ!$AP1485,"1"&amp;ДАННЫЕ!$AP1485,"00")&amp;"k"&amp;IF(ДАННЫЕ!$AQ1485,"1"&amp;ДАННЫЕ!$AQ1485,"00")&amp;"z"&amp;IF(ДАННЫЕ!$AR1485,"1"&amp;ДАННЫЕ!$AR1485,"00")&amp;"j"&amp;IF(ДАННЫЕ!$AM1485,"1"&amp;ДАННЫЕ!$AM1485,"00")&amp;"n"&amp;IF(ДАННЫЕ!$AN1485,"1"&amp;ДАННЫЕ!$AN1485,"00")&amp;"E"&amp;ДАННЫЕ!BI1485&amp;"L"&amp;ДАННЫЕ!AO1485&amp;"h"&amp;IF(ДАННЫЕ!$AU1485&gt;0,1,0)&amp;"v"&amp;IF(ДАННЫЕ!$AW1485&gt;0,1,0)&amp;"a"&amp;IF(ДАННЫЕ!$AS1485,"1"&amp;ДАННЫЕ!$AS1485,"00")&amp;"s"&amp;IF(ДАННЫЕ!$AT1485,"1"&amp;ДАННЫЕ!$AT1485,"00")&amp;"u"&amp;IF(ДАННЫЕ!$CJ1485&gt;0,1,0)&amp;"y"&amp;B1485&amp;"d"&amp;H1485&amp;"e"&amp;F1485&amp;G1485</f>
        <v>x0w00t00f00b00g00c00i00r00m00hS00hZ00p00k00z00j00n00ELh0v0a00s00u0y0de</v>
      </c>
      <c r="L1485" s="28" t="str">
        <f ca="1">ДАННЫЕ!$I1485&amp;"VN"&amp;IF(ДАННЫЕ!AW1485&gt;0,11,10)&amp;"CD"&amp;IF(ДАННЫЕ!BF1485&gt;500,16,IF(ДАННЫЕ!BF1485&gt;350,15,IF(ДАННЫЕ!BF1485&gt;=200,14,IF(ДАННЫЕ!BF1485&gt;=100,13,IF(ДАННЫЕ!BF1485&gt;=50,12,IF(ДАННЫЕ!BF1485&gt;0,11,10))))))&amp;"AR"&amp;IF(ДАННЫЕ!BX1485&gt;0,1,0)&amp;"GD"&amp;B1485&amp;"VV"&amp;IF(E1485&gt;=5,IF(E1485&lt;18,1,0),0)</f>
        <v>VN10CD10AR0GD0VV0</v>
      </c>
      <c r="M1485" s="28" t="str">
        <f>ДАННЫЕ!$I1485&amp;"b"&amp;ДАННЫЕ!$BI1485&amp;"r"&amp;ДАННЫЕ!$BJ1485&amp;"CD"&amp;IF(ДАННЫЕ!BF1485&gt;0,IF(ДАННЫЕ!BF1485&lt;200,1,IF(ДАННЫЕ!BF1485&lt;350,2,3)),0)&amp;"h"&amp;IF(ДАННЫЕ!$BK1485+ДАННЫЕ!$BL1485+ДАННЫЕ!$BM1485&gt;0,1,0)&amp;"x"&amp;ДАННЫЕ!$BK1485&amp;"y"&amp;ДАННЫЕ!$BL1485&amp;"z"&amp;ДАННЫЕ!$BM1485&amp;"c"&amp;IF(ДАННЫЕ!$BK1485+ДАННЫЕ!$BL1485+ДАННЫЕ!$BM1485=3,1,0)&amp;"a"&amp;IF(ДАННЫЕ!$BQ1485+ДАННЫЕ!$BR1485&gt;0,1,0)&amp;"d"&amp;ДАННЫЕ!$BQ1485&amp;"v"&amp;ДАННЫЕ!$BR1485&amp;"p"&amp;ДАННЫЕ!$BS1485&amp;"n"&amp;ДАННЫЕ!$BU1485&amp;"t"&amp;ДАННЫЕ!$BV1485&amp;"o"&amp;ДАННЫЕ!$BT1485&amp;"l"&amp;IF(ДАННЫЕ!$BN1485&gt;0,1,0)&amp;ДАННЫЕ!$BN1485&amp;"g"&amp;ДАННЫЕ!$BO1485&amp;"s"&amp;ДАННЫЕ!$BP1485&amp;"DZ"&amp;IF(ДАННЫЕ!B1485-ДАННЫЕ!G1485 &lt; 60,IF(ДАННЫЕ!B1485-ДАННЫЕ!G1485 &gt;= 0,1,0),0)&amp;"u"&amp;IF(ДАННЫЕ!$CJ1485&gt;0,1,0)</f>
        <v>brCD0h0xyzc0a0dvpntol0gsDZ1u0</v>
      </c>
      <c r="N1485" s="28" t="str">
        <f ca="1">ДАННЫЕ!$F1485&amp;ДАННЫЕ!$I1485&amp;"g"&amp;B1485&amp;"cf"&amp;D1485&amp;"a"&amp;IF(ДАННЫЕ!$BX1485&gt;0,1,0)&amp;IF(ДАННЫЕ!$BF1485&gt;500,1,IF(ДАННЫЕ!$BF1485&gt;350,2,IF(ДАННЫЕ!$BF1485&gt;=200,3,IF(ДАННЫЕ!$BF1485&gt;=100,4,IF(ДАННЫЕ!$BF1485&gt;=50,5,IF(ДАННЫЕ!$BF1485&lt;50,6,0))))))&amp;"AR"&amp;IF(DATEDIF(ДАННЫЕ!$BX1485,ДАННЫЕ!$F$1,"y")&gt;1,1,0)&amp;"VG"&amp;IF(ДАННЫЕ!$BH1485="0",1,0)&amp;"o"&amp;IF(T1485+ДАННЫЕ!$AF1485+ДАННЫЕ!$AG1485+ДАННЫЕ!$AH1485+ДАННЫЕ!$AI1485+ДАННЫЕ!$AJ1485+ДАННЫЕ!$AP1485+ДАННЫЕ!$AQ1485+ДАННЫЕ!$AR1485+ДАННЫЕ!$AU1485+ДАННЫЕ!$AW1485+ДАННЫЕ!$AS1485+ДАННЫЕ!$AT1485&gt;0,1,0)&amp;"x"&amp;ДАННЫЕ!$AG1485&amp;"p"&amp;IF(ДАННЫЕ!$BY1485&gt;0,1,0)&amp;"v"&amp;IF(ДАННЫЕ!$BZ1485&gt;0,1,0)&amp;"n"&amp;ДАННЫЕ!$CA1485&amp;"t"&amp;ДАННЫЕ!$AY1485&amp;"k"&amp;ДАННЫЕ!$CB1485&amp;"q"&amp;ДАННЫЕ!$CC1485&amp;"w"&amp;ДАННЫЕ!$CD1485&amp;"e"&amp;ДАННЫЕ!$CE1485&amp;"m"&amp;ДАННЫЕ!$CF1485&amp;"c"&amp;ДАННЫЕ!$CG1485&amp;"z"&amp;ДАННЫЕ!$CH1485&amp;"d"&amp;IF(H1485=4,1,0)&amp;"s"&amp;IF(ДАННЫЕ!$J1485=1,0,1)&amp;"u"&amp;IF(ДАННЫЕ!$CJ1485&gt;0,1,0)</f>
        <v>g0cf0a06AR1VG0o0xp0v0ntkqwemczd0s1u0</v>
      </c>
      <c r="O1485" s="28" t="str">
        <f>ДАННЫЕ!$I1485&amp;"g"&amp;B1485&amp;A1485&amp;"f"&amp;P1485&amp;"c"&amp;IF(ДАННЫЕ!$U1485&gt;0,1,0)&amp;"s"&amp;IF(ДАННЫЕ!$Q1485&gt;0,IF(YEAR(ДАННЫЕ!$F$1)=YEAR(ДАННЫЕ!$Q1485),IF(MONTH(ДАННЫЕ!$F$1)=MONTH(ДАННЫЕ!$Q1485),111,11),1),0)&amp;"i"&amp;IF(ДАННЫЕ!$R1485+ДАННЫЕ!$S1485+ДАННЫЕ!$T1485=0,0,1)&amp;"h"&amp;IF(ДАННЫЕ!$P1485&gt;0,1,0)&amp;"p"&amp;IF(ДАННЫЕ!$CI1485&gt;0,IF(YEAR(ДАННЫЕ!$F$1)=YEAR(ДАННЫЕ!$CI1485),IF(MONTH(ДАННЫЕ!$F$1)=MONTH(ДАННЫЕ!$CI1485),111,11),1),0)&amp;"d"&amp;IF(ДАННЫЕ!$CJ1485&gt;0,IF(YEAR(ДАННЫЕ!$F$1)=YEAR(ДАННЫЕ!$CJ1485),IF(MONTH(ДАННЫЕ!$F$1)=MONTH(ДАННЫЕ!$CJ1485),111,11),1),0)&amp;"o"&amp;IF(ДАННЫЕ!$CK1485&gt;0,IF(MONTH(ДАННЫЕ!$F$1)=MONTH(ДАННЫЕ!$CK1485),111,11),0)&amp;"v"&amp;IF(ДАННЫЕ!$BE1485&gt;0,IF(MONTH(ДАННЫЕ!$F$1)=MONTH(ДАННЫЕ!$BE1485),111,11),0)</f>
        <v>g00f0c0s0i0h0p0d0o0v0</v>
      </c>
      <c r="P1485" s="15">
        <f t="shared" si="71"/>
        <v>0</v>
      </c>
      <c r="Q1485" s="15">
        <f>IF(ДАННЫЕ!$F$1&gt;ДАННЫЕ!$N1485,IF(YEAR(ДАННЫЕ!$F$1)=YEAR(ДАННЫЕ!M1485),1,0),0)</f>
        <v>0</v>
      </c>
      <c r="R1485" s="15">
        <f>IF(ДАННЫЕ!$F$1&gt;ДАННЫЕ!$N1485,IF(YEAR(ДАННЫЕ!$F$1)=YEAR(ДАННЫЕ!N1485),1,0),0)</f>
        <v>0</v>
      </c>
      <c r="S1485" s="15">
        <f>IF(ДАННЫЕ!$AA1485="2А",1,IF(ДАННЫЕ!$AA1485="2Б",2,IF(ДАННЫЕ!$AA1485="2В",3,IF(ДАННЫЕ!$AA1485=3,4,IF(ДАННЫЕ!$AA1485="4А",5,IF(ДАННЫЕ!$AA1485="4Б",6,IF(ДАННЫЕ!$AA1485="4В",7,IF(ДАННЫЕ!$AA1485=5,8,0))))))))</f>
        <v>0</v>
      </c>
      <c r="T1485" s="15">
        <f>IF(OR(ДАННЫЕ!$AC1485=2,ДАННЫЕ!$AD1485=2,ДАННЫЕ!$AE1485=2),2,IF(OR(ДАННЫЕ!$AC1485=1,ДАННЫЕ!$AD1485=1,ДАННЫЕ!$AE1485=1),1,0))</f>
        <v>0</v>
      </c>
    </row>
    <row r="1486" spans="1:20" x14ac:dyDescent="0.2">
      <c r="A1486" s="78">
        <f>IF(B1486&gt;0,IF(MONTH(ДАННЫЕ!$F$1)=MONTH(ДАННЫЕ!$B1486),1,0),0)</f>
        <v>0</v>
      </c>
      <c r="B1486" s="14">
        <f>IF(ДАННЫЕ!$B1486&gt;0,IF(YEAR(ДАННЫЕ!$F$1)=YEAR(ДАННЫЕ!$B1486),1,0),0)</f>
        <v>0</v>
      </c>
      <c r="C1486" s="14">
        <f>IF(ДАННЫЕ!$CM1486&gt;0,IF(YEAR(ДАННЫЕ!$F$1)=YEAR(ДАННЫЕ!$CM1486),1,0),0)</f>
        <v>0</v>
      </c>
      <c r="D1486" s="14">
        <f>IF(ДАННЫЕ!$CJ1486&gt;0,IF(ДАННЫЕ!$CL1486&gt;ДАННЫЕ!$F$1,1,IF(ДАННЫЕ!$CL1486&gt;0,0,1)),0)</f>
        <v>0</v>
      </c>
      <c r="E1486" s="43" t="str">
        <f ca="1">IF(ДАННЫЕ!$F$1&gt;0,IF(ДАННЫЕ!$G1486&gt;0,DATEDIF(ДАННЫЕ!$G1486,ДАННЫЕ!$F$1,"y"),""),IF(ДАННЫЕ!$G1486&gt;0,DATEDIF(ДАННЫЕ!$G1486,TODAY(),"y"),""))</f>
        <v/>
      </c>
      <c r="F1486" s="43" t="str">
        <f xml:space="preserve"> IF(ДАННЫЕ!$F1486="М",IF(E1486&gt;=18,IF(E1486&lt;60,1,""),""),"")&amp;IF(ДАННЫЕ!$F1486="Ж",IF(E1486&gt;=18,IF(E1486&lt;55,1,""),""),"")</f>
        <v/>
      </c>
      <c r="G1486" s="43" t="str">
        <f xml:space="preserve"> IF(ДАННЫЕ!$F1486="М",IF(E1486&gt;=60,2,""),"")&amp;IF(ДАННЫЕ!$F1486="Ж",IF(E1486&gt;=55,2,""),"")</f>
        <v/>
      </c>
      <c r="H1486" s="43" t="str">
        <f t="shared" ca="1" si="69"/>
        <v/>
      </c>
      <c r="I1486" s="43" t="str">
        <f t="shared" ca="1" si="70"/>
        <v>03</v>
      </c>
      <c r="J1486" s="28" t="str">
        <f ca="1">ДАННЫЕ!$F1486&amp;H1486&amp;I1486&amp;ДАННЫЕ!$I1486&amp;"m"&amp;IF(ДАННЫЕ!$I1486&gt;0,IF(ДАННЫЕ!$J1486&gt;0,0,1),"")&amp;"f"&amp;IF(ДАННЫЕ!$R1486&gt;0,IF(YEAR(ДАННЫЕ!$F$1)=YEAR(ДАННЫЕ!$R1486),1,0),0)&amp;"z"&amp;ДАННЫЕ!$R1486&amp;"p"&amp;ДАННЫЕ!$S1486&amp;"i"&amp;ДАННЫЕ!$T1486&amp;"h"&amp;ДАННЫЕ!$K1486&amp;"be"&amp;ДАННЫЕ!$BI1486&amp;"CD"&amp;IF(ДАННЫЕ!BF1486&gt;500,4,IF(ДАННЫЕ!BF1486&gt;350,3,IF(ДАННЫЕ!BF1486&gt;200,2,IF(ДАННЫЕ!BF1486&gt;0,1,0))))&amp;"g"&amp;B1486&amp;"d"&amp;H1486&amp;"l"&amp;ДАННЫЕ!AT1486&amp;"a"&amp;ДАННЫЕ!$V1486&amp;"v"&amp;R1486&amp;"k"&amp;ДАННЫЕ!$U1486&amp;"s"&amp;ДАННЫЕ!$Y1486&amp;"t"&amp;ДАННЫЕ!$X1486&amp;"b"&amp;IF(ДАННЫЕ!$Q1486&gt;1,1,0)&amp;"PP"&amp;ДАННЫЕ!Z1486&amp;"c"&amp;S1486&amp;"x"&amp;IF(ДАННЫЕ!$BY1486&gt;0,IF(YEAR(ДАННЫЕ!$F$1)=YEAR(ДАННЫЕ!$BY1486),1,0),0)&amp;"n"&amp;IF(ДАННЫЕ!$BZ1486&gt;0,IF(YEAR(ДАННЫЕ!$F$1)=YEAR(ДАННЫЕ!$BZ1486),1,0),0)&amp;"u"&amp;D1486&amp;"z"&amp;IF(ДАННЫЕ!$CL1486&gt;0,IF(YEAR(ДАННЫЕ!$F$1)&gt;YEAR(ДАННЫЕ!$CL1486),11,12),0)</f>
        <v>03mf0zpihbeCD0g0dlav0kstb0PPc0x0n0u0z0</v>
      </c>
      <c r="K1486" s="28" t="str">
        <f ca="1">ДАННЫЕ!$I1486&amp;"x"&amp;B1486&amp;"w"&amp;IF(T1486+ДАННЫЕ!AD1486+ДАННЫЕ!AE1486+ДАННЫЕ!AF1486+ДАННЫЕ!AG1486+ДАННЫЕ!AH1486+ДАННЫЕ!$AL1486+ДАННЫЕ!AI1486+ДАННЫЕ!AJ1486+ДАННЫЕ!AK1486+ДАННЫЕ!AP1486+ДАННЫЕ!AQ1486+ДАННЫЕ!AR1486+ДАННЫЕ!$AM1486+ДАННЫЕ!$AN1486+ДАННЫЕ!AS1486+ДАННЫЕ!AT1486&gt;0,1,0)&amp;IF(OR(T1486=2,ДАННЫЕ!AD1486=2,ДАННЫЕ!AE1486=2,ДАННЫЕ!AF1486=2,ДАННЫЕ!AG1486=2,ДАННЫЕ!AH1486=2,ДАННЫЕ!$AL1486=2,ДАННЫЕ!AI1486=2,ДАННЫЕ!AJ1486=2,ДАННЫЕ!AK1486=2,ДАННЫЕ!AP1486=2,ДАННЫЕ!AQ1486=2,ДАННЫЕ!AR1486=2,ДАННЫЕ!$AM1486=2,ДАННЫЕ!$AN1486=2,ДАННЫЕ!AS1486=2,ДАННЫЕ!AT1486=2),2,0)&amp;"t"&amp;IF(T1486&gt;0,"1"&amp;T1486,"00")&amp;"f"&amp;IF(ДАННЫЕ!$AC1486,"1"&amp;ДАННЫЕ!$AC1486,"00")&amp;"b"&amp;IF(ДАННЫЕ!$AD1486,"1"&amp;ДАННЫЕ!$AD1486,"00")&amp;"g"&amp;IF(ДАННЫЕ!$AF1486,"1"&amp;ДАННЫЕ!$AF1486,"00")&amp;"c"&amp;IF(ДАННЫЕ!$AG1486,"1"&amp;ДАННЫЕ!$AG1486,"00")&amp;"i"&amp;IF(ДАННЫЕ!$AH1486,"1"&amp;ДАННЫЕ!$AH1486,"00")&amp;"r"&amp;IF(ДАННЫЕ!$AL1486,"1"&amp;ДАННЫЕ!$AL1486,"00")&amp;"m"&amp;IF(ДАННЫЕ!$AI1486,"1"&amp;ДАННЫЕ!$AI1486,"00")&amp;"hS"&amp;IF(ДАННЫЕ!$AJ1486,"1"&amp;ДАННЫЕ!$AJ1486,"00")&amp;"hZ"&amp;IF(ДАННЫЕ!$AK1486,"1"&amp;ДАННЫЕ!$AK1486,"00")&amp;"p"&amp;IF(ДАННЫЕ!$AP1486,"1"&amp;ДАННЫЕ!$AP1486,"00")&amp;"k"&amp;IF(ДАННЫЕ!$AQ1486,"1"&amp;ДАННЫЕ!$AQ1486,"00")&amp;"z"&amp;IF(ДАННЫЕ!$AR1486,"1"&amp;ДАННЫЕ!$AR1486,"00")&amp;"j"&amp;IF(ДАННЫЕ!$AM1486,"1"&amp;ДАННЫЕ!$AM1486,"00")&amp;"n"&amp;IF(ДАННЫЕ!$AN1486,"1"&amp;ДАННЫЕ!$AN1486,"00")&amp;"E"&amp;ДАННЫЕ!BI1486&amp;"L"&amp;ДАННЫЕ!AO1486&amp;"h"&amp;IF(ДАННЫЕ!$AU1486&gt;0,1,0)&amp;"v"&amp;IF(ДАННЫЕ!$AW1486&gt;0,1,0)&amp;"a"&amp;IF(ДАННЫЕ!$AS1486,"1"&amp;ДАННЫЕ!$AS1486,"00")&amp;"s"&amp;IF(ДАННЫЕ!$AT1486,"1"&amp;ДАННЫЕ!$AT1486,"00")&amp;"u"&amp;IF(ДАННЫЕ!$CJ1486&gt;0,1,0)&amp;"y"&amp;B1486&amp;"d"&amp;H1486&amp;"e"&amp;F1486&amp;G1486</f>
        <v>x0w00t00f00b00g00c00i00r00m00hS00hZ00p00k00z00j00n00ELh0v0a00s00u0y0de</v>
      </c>
      <c r="L1486" s="28" t="str">
        <f ca="1">ДАННЫЕ!$I1486&amp;"VN"&amp;IF(ДАННЫЕ!AW1486&gt;0,11,10)&amp;"CD"&amp;IF(ДАННЫЕ!BF1486&gt;500,16,IF(ДАННЫЕ!BF1486&gt;350,15,IF(ДАННЫЕ!BF1486&gt;=200,14,IF(ДАННЫЕ!BF1486&gt;=100,13,IF(ДАННЫЕ!BF1486&gt;=50,12,IF(ДАННЫЕ!BF1486&gt;0,11,10))))))&amp;"AR"&amp;IF(ДАННЫЕ!BX1486&gt;0,1,0)&amp;"GD"&amp;B1486&amp;"VV"&amp;IF(E1486&gt;=5,IF(E1486&lt;18,1,0),0)</f>
        <v>VN10CD10AR0GD0VV0</v>
      </c>
      <c r="M1486" s="28" t="str">
        <f>ДАННЫЕ!$I1486&amp;"b"&amp;ДАННЫЕ!$BI1486&amp;"r"&amp;ДАННЫЕ!$BJ1486&amp;"CD"&amp;IF(ДАННЫЕ!BF1486&gt;0,IF(ДАННЫЕ!BF1486&lt;200,1,IF(ДАННЫЕ!BF1486&lt;350,2,3)),0)&amp;"h"&amp;IF(ДАННЫЕ!$BK1486+ДАННЫЕ!$BL1486+ДАННЫЕ!$BM1486&gt;0,1,0)&amp;"x"&amp;ДАННЫЕ!$BK1486&amp;"y"&amp;ДАННЫЕ!$BL1486&amp;"z"&amp;ДАННЫЕ!$BM1486&amp;"c"&amp;IF(ДАННЫЕ!$BK1486+ДАННЫЕ!$BL1486+ДАННЫЕ!$BM1486=3,1,0)&amp;"a"&amp;IF(ДАННЫЕ!$BQ1486+ДАННЫЕ!$BR1486&gt;0,1,0)&amp;"d"&amp;ДАННЫЕ!$BQ1486&amp;"v"&amp;ДАННЫЕ!$BR1486&amp;"p"&amp;ДАННЫЕ!$BS1486&amp;"n"&amp;ДАННЫЕ!$BU1486&amp;"t"&amp;ДАННЫЕ!$BV1486&amp;"o"&amp;ДАННЫЕ!$BT1486&amp;"l"&amp;IF(ДАННЫЕ!$BN1486&gt;0,1,0)&amp;ДАННЫЕ!$BN1486&amp;"g"&amp;ДАННЫЕ!$BO1486&amp;"s"&amp;ДАННЫЕ!$BP1486&amp;"DZ"&amp;IF(ДАННЫЕ!B1486-ДАННЫЕ!G1486 &lt; 60,IF(ДАННЫЕ!B1486-ДАННЫЕ!G1486 &gt;= 0,1,0),0)&amp;"u"&amp;IF(ДАННЫЕ!$CJ1486&gt;0,1,0)</f>
        <v>brCD0h0xyzc0a0dvpntol0gsDZ1u0</v>
      </c>
      <c r="N1486" s="28" t="str">
        <f ca="1">ДАННЫЕ!$F1486&amp;ДАННЫЕ!$I1486&amp;"g"&amp;B1486&amp;"cf"&amp;D1486&amp;"a"&amp;IF(ДАННЫЕ!$BX1486&gt;0,1,0)&amp;IF(ДАННЫЕ!$BF1486&gt;500,1,IF(ДАННЫЕ!$BF1486&gt;350,2,IF(ДАННЫЕ!$BF1486&gt;=200,3,IF(ДАННЫЕ!$BF1486&gt;=100,4,IF(ДАННЫЕ!$BF1486&gt;=50,5,IF(ДАННЫЕ!$BF1486&lt;50,6,0))))))&amp;"AR"&amp;IF(DATEDIF(ДАННЫЕ!$BX1486,ДАННЫЕ!$F$1,"y")&gt;1,1,0)&amp;"VG"&amp;IF(ДАННЫЕ!$BH1486="0",1,0)&amp;"o"&amp;IF(T1486+ДАННЫЕ!$AF1486+ДАННЫЕ!$AG1486+ДАННЫЕ!$AH1486+ДАННЫЕ!$AI1486+ДАННЫЕ!$AJ1486+ДАННЫЕ!$AP1486+ДАННЫЕ!$AQ1486+ДАННЫЕ!$AR1486+ДАННЫЕ!$AU1486+ДАННЫЕ!$AW1486+ДАННЫЕ!$AS1486+ДАННЫЕ!$AT1486&gt;0,1,0)&amp;"x"&amp;ДАННЫЕ!$AG1486&amp;"p"&amp;IF(ДАННЫЕ!$BY1486&gt;0,1,0)&amp;"v"&amp;IF(ДАННЫЕ!$BZ1486&gt;0,1,0)&amp;"n"&amp;ДАННЫЕ!$CA1486&amp;"t"&amp;ДАННЫЕ!$AY1486&amp;"k"&amp;ДАННЫЕ!$CB1486&amp;"q"&amp;ДАННЫЕ!$CC1486&amp;"w"&amp;ДАННЫЕ!$CD1486&amp;"e"&amp;ДАННЫЕ!$CE1486&amp;"m"&amp;ДАННЫЕ!$CF1486&amp;"c"&amp;ДАННЫЕ!$CG1486&amp;"z"&amp;ДАННЫЕ!$CH1486&amp;"d"&amp;IF(H1486=4,1,0)&amp;"s"&amp;IF(ДАННЫЕ!$J1486=1,0,1)&amp;"u"&amp;IF(ДАННЫЕ!$CJ1486&gt;0,1,0)</f>
        <v>g0cf0a06AR1VG0o0xp0v0ntkqwemczd0s1u0</v>
      </c>
      <c r="O1486" s="28" t="str">
        <f>ДАННЫЕ!$I1486&amp;"g"&amp;B1486&amp;A1486&amp;"f"&amp;P1486&amp;"c"&amp;IF(ДАННЫЕ!$U1486&gt;0,1,0)&amp;"s"&amp;IF(ДАННЫЕ!$Q1486&gt;0,IF(YEAR(ДАННЫЕ!$F$1)=YEAR(ДАННЫЕ!$Q1486),IF(MONTH(ДАННЫЕ!$F$1)=MONTH(ДАННЫЕ!$Q1486),111,11),1),0)&amp;"i"&amp;IF(ДАННЫЕ!$R1486+ДАННЫЕ!$S1486+ДАННЫЕ!$T1486=0,0,1)&amp;"h"&amp;IF(ДАННЫЕ!$P1486&gt;0,1,0)&amp;"p"&amp;IF(ДАННЫЕ!$CI1486&gt;0,IF(YEAR(ДАННЫЕ!$F$1)=YEAR(ДАННЫЕ!$CI1486),IF(MONTH(ДАННЫЕ!$F$1)=MONTH(ДАННЫЕ!$CI1486),111,11),1),0)&amp;"d"&amp;IF(ДАННЫЕ!$CJ1486&gt;0,IF(YEAR(ДАННЫЕ!$F$1)=YEAR(ДАННЫЕ!$CJ1486),IF(MONTH(ДАННЫЕ!$F$1)=MONTH(ДАННЫЕ!$CJ1486),111,11),1),0)&amp;"o"&amp;IF(ДАННЫЕ!$CK1486&gt;0,IF(MONTH(ДАННЫЕ!$F$1)=MONTH(ДАННЫЕ!$CK1486),111,11),0)&amp;"v"&amp;IF(ДАННЫЕ!$BE1486&gt;0,IF(MONTH(ДАННЫЕ!$F$1)=MONTH(ДАННЫЕ!$BE1486),111,11),0)</f>
        <v>g00f0c0s0i0h0p0d0o0v0</v>
      </c>
      <c r="P1486" s="15">
        <f t="shared" si="71"/>
        <v>0</v>
      </c>
      <c r="Q1486" s="15">
        <f>IF(ДАННЫЕ!$F$1&gt;ДАННЫЕ!$N1486,IF(YEAR(ДАННЫЕ!$F$1)=YEAR(ДАННЫЕ!M1486),1,0),0)</f>
        <v>0</v>
      </c>
      <c r="R1486" s="15">
        <f>IF(ДАННЫЕ!$F$1&gt;ДАННЫЕ!$N1486,IF(YEAR(ДАННЫЕ!$F$1)=YEAR(ДАННЫЕ!N1486),1,0),0)</f>
        <v>0</v>
      </c>
      <c r="S1486" s="15">
        <f>IF(ДАННЫЕ!$AA1486="2А",1,IF(ДАННЫЕ!$AA1486="2Б",2,IF(ДАННЫЕ!$AA1486="2В",3,IF(ДАННЫЕ!$AA1486=3,4,IF(ДАННЫЕ!$AA1486="4А",5,IF(ДАННЫЕ!$AA1486="4Б",6,IF(ДАННЫЕ!$AA1486="4В",7,IF(ДАННЫЕ!$AA1486=5,8,0))))))))</f>
        <v>0</v>
      </c>
      <c r="T1486" s="15">
        <f>IF(OR(ДАННЫЕ!$AC1486=2,ДАННЫЕ!$AD1486=2,ДАННЫЕ!$AE1486=2),2,IF(OR(ДАННЫЕ!$AC1486=1,ДАННЫЕ!$AD1486=1,ДАННЫЕ!$AE1486=1),1,0))</f>
        <v>0</v>
      </c>
    </row>
    <row r="1487" spans="1:20" x14ac:dyDescent="0.2">
      <c r="A1487" s="78">
        <f>IF(B1487&gt;0,IF(MONTH(ДАННЫЕ!$F$1)=MONTH(ДАННЫЕ!$B1487),1,0),0)</f>
        <v>0</v>
      </c>
      <c r="B1487" s="14">
        <f>IF(ДАННЫЕ!$B1487&gt;0,IF(YEAR(ДАННЫЕ!$F$1)=YEAR(ДАННЫЕ!$B1487),1,0),0)</f>
        <v>0</v>
      </c>
      <c r="C1487" s="14">
        <f>IF(ДАННЫЕ!$CM1487&gt;0,IF(YEAR(ДАННЫЕ!$F$1)=YEAR(ДАННЫЕ!$CM1487),1,0),0)</f>
        <v>0</v>
      </c>
      <c r="D1487" s="14">
        <f>IF(ДАННЫЕ!$CJ1487&gt;0,IF(ДАННЫЕ!$CL1487&gt;ДАННЫЕ!$F$1,1,IF(ДАННЫЕ!$CL1487&gt;0,0,1)),0)</f>
        <v>0</v>
      </c>
      <c r="E1487" s="43" t="str">
        <f ca="1">IF(ДАННЫЕ!$F$1&gt;0,IF(ДАННЫЕ!$G1487&gt;0,DATEDIF(ДАННЫЕ!$G1487,ДАННЫЕ!$F$1,"y"),""),IF(ДАННЫЕ!$G1487&gt;0,DATEDIF(ДАННЫЕ!$G1487,TODAY(),"y"),""))</f>
        <v/>
      </c>
      <c r="F1487" s="43" t="str">
        <f xml:space="preserve"> IF(ДАННЫЕ!$F1487="М",IF(E1487&gt;=18,IF(E1487&lt;60,1,""),""),"")&amp;IF(ДАННЫЕ!$F1487="Ж",IF(E1487&gt;=18,IF(E1487&lt;55,1,""),""),"")</f>
        <v/>
      </c>
      <c r="G1487" s="43" t="str">
        <f xml:space="preserve"> IF(ДАННЫЕ!$F1487="М",IF(E1487&gt;=60,2,""),"")&amp;IF(ДАННЫЕ!$F1487="Ж",IF(E1487&gt;=55,2,""),"")</f>
        <v/>
      </c>
      <c r="H1487" s="43" t="str">
        <f t="shared" ca="1" si="69"/>
        <v/>
      </c>
      <c r="I1487" s="43" t="str">
        <f t="shared" ca="1" si="70"/>
        <v>03</v>
      </c>
      <c r="J1487" s="28" t="str">
        <f ca="1">ДАННЫЕ!$F1487&amp;H1487&amp;I1487&amp;ДАННЫЕ!$I1487&amp;"m"&amp;IF(ДАННЫЕ!$I1487&gt;0,IF(ДАННЫЕ!$J1487&gt;0,0,1),"")&amp;"f"&amp;IF(ДАННЫЕ!$R1487&gt;0,IF(YEAR(ДАННЫЕ!$F$1)=YEAR(ДАННЫЕ!$R1487),1,0),0)&amp;"z"&amp;ДАННЫЕ!$R1487&amp;"p"&amp;ДАННЫЕ!$S1487&amp;"i"&amp;ДАННЫЕ!$T1487&amp;"h"&amp;ДАННЫЕ!$K1487&amp;"be"&amp;ДАННЫЕ!$BI1487&amp;"CD"&amp;IF(ДАННЫЕ!BF1487&gt;500,4,IF(ДАННЫЕ!BF1487&gt;350,3,IF(ДАННЫЕ!BF1487&gt;200,2,IF(ДАННЫЕ!BF1487&gt;0,1,0))))&amp;"g"&amp;B1487&amp;"d"&amp;H1487&amp;"l"&amp;ДАННЫЕ!AT1487&amp;"a"&amp;ДАННЫЕ!$V1487&amp;"v"&amp;R1487&amp;"k"&amp;ДАННЫЕ!$U1487&amp;"s"&amp;ДАННЫЕ!$Y1487&amp;"t"&amp;ДАННЫЕ!$X1487&amp;"b"&amp;IF(ДАННЫЕ!$Q1487&gt;1,1,0)&amp;"PP"&amp;ДАННЫЕ!Z1487&amp;"c"&amp;S1487&amp;"x"&amp;IF(ДАННЫЕ!$BY1487&gt;0,IF(YEAR(ДАННЫЕ!$F$1)=YEAR(ДАННЫЕ!$BY1487),1,0),0)&amp;"n"&amp;IF(ДАННЫЕ!$BZ1487&gt;0,IF(YEAR(ДАННЫЕ!$F$1)=YEAR(ДАННЫЕ!$BZ1487),1,0),0)&amp;"u"&amp;D1487&amp;"z"&amp;IF(ДАННЫЕ!$CL1487&gt;0,IF(YEAR(ДАННЫЕ!$F$1)&gt;YEAR(ДАННЫЕ!$CL1487),11,12),0)</f>
        <v>03mf0zpihbeCD0g0dlav0kstb0PPc0x0n0u0z0</v>
      </c>
      <c r="K1487" s="28" t="str">
        <f ca="1">ДАННЫЕ!$I1487&amp;"x"&amp;B1487&amp;"w"&amp;IF(T1487+ДАННЫЕ!AD1487+ДАННЫЕ!AE1487+ДАННЫЕ!AF1487+ДАННЫЕ!AG1487+ДАННЫЕ!AH1487+ДАННЫЕ!$AL1487+ДАННЫЕ!AI1487+ДАННЫЕ!AJ1487+ДАННЫЕ!AK1487+ДАННЫЕ!AP1487+ДАННЫЕ!AQ1487+ДАННЫЕ!AR1487+ДАННЫЕ!$AM1487+ДАННЫЕ!$AN1487+ДАННЫЕ!AS1487+ДАННЫЕ!AT1487&gt;0,1,0)&amp;IF(OR(T1487=2,ДАННЫЕ!AD1487=2,ДАННЫЕ!AE1487=2,ДАННЫЕ!AF1487=2,ДАННЫЕ!AG1487=2,ДАННЫЕ!AH1487=2,ДАННЫЕ!$AL1487=2,ДАННЫЕ!AI1487=2,ДАННЫЕ!AJ1487=2,ДАННЫЕ!AK1487=2,ДАННЫЕ!AP1487=2,ДАННЫЕ!AQ1487=2,ДАННЫЕ!AR1487=2,ДАННЫЕ!$AM1487=2,ДАННЫЕ!$AN1487=2,ДАННЫЕ!AS1487=2,ДАННЫЕ!AT1487=2),2,0)&amp;"t"&amp;IF(T1487&gt;0,"1"&amp;T1487,"00")&amp;"f"&amp;IF(ДАННЫЕ!$AC1487,"1"&amp;ДАННЫЕ!$AC1487,"00")&amp;"b"&amp;IF(ДАННЫЕ!$AD1487,"1"&amp;ДАННЫЕ!$AD1487,"00")&amp;"g"&amp;IF(ДАННЫЕ!$AF1487,"1"&amp;ДАННЫЕ!$AF1487,"00")&amp;"c"&amp;IF(ДАННЫЕ!$AG1487,"1"&amp;ДАННЫЕ!$AG1487,"00")&amp;"i"&amp;IF(ДАННЫЕ!$AH1487,"1"&amp;ДАННЫЕ!$AH1487,"00")&amp;"r"&amp;IF(ДАННЫЕ!$AL1487,"1"&amp;ДАННЫЕ!$AL1487,"00")&amp;"m"&amp;IF(ДАННЫЕ!$AI1487,"1"&amp;ДАННЫЕ!$AI1487,"00")&amp;"hS"&amp;IF(ДАННЫЕ!$AJ1487,"1"&amp;ДАННЫЕ!$AJ1487,"00")&amp;"hZ"&amp;IF(ДАННЫЕ!$AK1487,"1"&amp;ДАННЫЕ!$AK1487,"00")&amp;"p"&amp;IF(ДАННЫЕ!$AP1487,"1"&amp;ДАННЫЕ!$AP1487,"00")&amp;"k"&amp;IF(ДАННЫЕ!$AQ1487,"1"&amp;ДАННЫЕ!$AQ1487,"00")&amp;"z"&amp;IF(ДАННЫЕ!$AR1487,"1"&amp;ДАННЫЕ!$AR1487,"00")&amp;"j"&amp;IF(ДАННЫЕ!$AM1487,"1"&amp;ДАННЫЕ!$AM1487,"00")&amp;"n"&amp;IF(ДАННЫЕ!$AN1487,"1"&amp;ДАННЫЕ!$AN1487,"00")&amp;"E"&amp;ДАННЫЕ!BI1487&amp;"L"&amp;ДАННЫЕ!AO1487&amp;"h"&amp;IF(ДАННЫЕ!$AU1487&gt;0,1,0)&amp;"v"&amp;IF(ДАННЫЕ!$AW1487&gt;0,1,0)&amp;"a"&amp;IF(ДАННЫЕ!$AS1487,"1"&amp;ДАННЫЕ!$AS1487,"00")&amp;"s"&amp;IF(ДАННЫЕ!$AT1487,"1"&amp;ДАННЫЕ!$AT1487,"00")&amp;"u"&amp;IF(ДАННЫЕ!$CJ1487&gt;0,1,0)&amp;"y"&amp;B1487&amp;"d"&amp;H1487&amp;"e"&amp;F1487&amp;G1487</f>
        <v>x0w00t00f00b00g00c00i00r00m00hS00hZ00p00k00z00j00n00ELh0v0a00s00u0y0de</v>
      </c>
      <c r="L1487" s="28" t="str">
        <f ca="1">ДАННЫЕ!$I1487&amp;"VN"&amp;IF(ДАННЫЕ!AW1487&gt;0,11,10)&amp;"CD"&amp;IF(ДАННЫЕ!BF1487&gt;500,16,IF(ДАННЫЕ!BF1487&gt;350,15,IF(ДАННЫЕ!BF1487&gt;=200,14,IF(ДАННЫЕ!BF1487&gt;=100,13,IF(ДАННЫЕ!BF1487&gt;=50,12,IF(ДАННЫЕ!BF1487&gt;0,11,10))))))&amp;"AR"&amp;IF(ДАННЫЕ!BX1487&gt;0,1,0)&amp;"GD"&amp;B1487&amp;"VV"&amp;IF(E1487&gt;=5,IF(E1487&lt;18,1,0),0)</f>
        <v>VN10CD10AR0GD0VV0</v>
      </c>
      <c r="M1487" s="28" t="str">
        <f>ДАННЫЕ!$I1487&amp;"b"&amp;ДАННЫЕ!$BI1487&amp;"r"&amp;ДАННЫЕ!$BJ1487&amp;"CD"&amp;IF(ДАННЫЕ!BF1487&gt;0,IF(ДАННЫЕ!BF1487&lt;200,1,IF(ДАННЫЕ!BF1487&lt;350,2,3)),0)&amp;"h"&amp;IF(ДАННЫЕ!$BK1487+ДАННЫЕ!$BL1487+ДАННЫЕ!$BM1487&gt;0,1,0)&amp;"x"&amp;ДАННЫЕ!$BK1487&amp;"y"&amp;ДАННЫЕ!$BL1487&amp;"z"&amp;ДАННЫЕ!$BM1487&amp;"c"&amp;IF(ДАННЫЕ!$BK1487+ДАННЫЕ!$BL1487+ДАННЫЕ!$BM1487=3,1,0)&amp;"a"&amp;IF(ДАННЫЕ!$BQ1487+ДАННЫЕ!$BR1487&gt;0,1,0)&amp;"d"&amp;ДАННЫЕ!$BQ1487&amp;"v"&amp;ДАННЫЕ!$BR1487&amp;"p"&amp;ДАННЫЕ!$BS1487&amp;"n"&amp;ДАННЫЕ!$BU1487&amp;"t"&amp;ДАННЫЕ!$BV1487&amp;"o"&amp;ДАННЫЕ!$BT1487&amp;"l"&amp;IF(ДАННЫЕ!$BN1487&gt;0,1,0)&amp;ДАННЫЕ!$BN1487&amp;"g"&amp;ДАННЫЕ!$BO1487&amp;"s"&amp;ДАННЫЕ!$BP1487&amp;"DZ"&amp;IF(ДАННЫЕ!B1487-ДАННЫЕ!G1487 &lt; 60,IF(ДАННЫЕ!B1487-ДАННЫЕ!G1487 &gt;= 0,1,0),0)&amp;"u"&amp;IF(ДАННЫЕ!$CJ1487&gt;0,1,0)</f>
        <v>brCD0h0xyzc0a0dvpntol0gsDZ1u0</v>
      </c>
      <c r="N1487" s="28" t="str">
        <f ca="1">ДАННЫЕ!$F1487&amp;ДАННЫЕ!$I1487&amp;"g"&amp;B1487&amp;"cf"&amp;D1487&amp;"a"&amp;IF(ДАННЫЕ!$BX1487&gt;0,1,0)&amp;IF(ДАННЫЕ!$BF1487&gt;500,1,IF(ДАННЫЕ!$BF1487&gt;350,2,IF(ДАННЫЕ!$BF1487&gt;=200,3,IF(ДАННЫЕ!$BF1487&gt;=100,4,IF(ДАННЫЕ!$BF1487&gt;=50,5,IF(ДАННЫЕ!$BF1487&lt;50,6,0))))))&amp;"AR"&amp;IF(DATEDIF(ДАННЫЕ!$BX1487,ДАННЫЕ!$F$1,"y")&gt;1,1,0)&amp;"VG"&amp;IF(ДАННЫЕ!$BH1487="0",1,0)&amp;"o"&amp;IF(T1487+ДАННЫЕ!$AF1487+ДАННЫЕ!$AG1487+ДАННЫЕ!$AH1487+ДАННЫЕ!$AI1487+ДАННЫЕ!$AJ1487+ДАННЫЕ!$AP1487+ДАННЫЕ!$AQ1487+ДАННЫЕ!$AR1487+ДАННЫЕ!$AU1487+ДАННЫЕ!$AW1487+ДАННЫЕ!$AS1487+ДАННЫЕ!$AT1487&gt;0,1,0)&amp;"x"&amp;ДАННЫЕ!$AG1487&amp;"p"&amp;IF(ДАННЫЕ!$BY1487&gt;0,1,0)&amp;"v"&amp;IF(ДАННЫЕ!$BZ1487&gt;0,1,0)&amp;"n"&amp;ДАННЫЕ!$CA1487&amp;"t"&amp;ДАННЫЕ!$AY1487&amp;"k"&amp;ДАННЫЕ!$CB1487&amp;"q"&amp;ДАННЫЕ!$CC1487&amp;"w"&amp;ДАННЫЕ!$CD1487&amp;"e"&amp;ДАННЫЕ!$CE1487&amp;"m"&amp;ДАННЫЕ!$CF1487&amp;"c"&amp;ДАННЫЕ!$CG1487&amp;"z"&amp;ДАННЫЕ!$CH1487&amp;"d"&amp;IF(H1487=4,1,0)&amp;"s"&amp;IF(ДАННЫЕ!$J1487=1,0,1)&amp;"u"&amp;IF(ДАННЫЕ!$CJ1487&gt;0,1,0)</f>
        <v>g0cf0a06AR1VG0o0xp0v0ntkqwemczd0s1u0</v>
      </c>
      <c r="O1487" s="28" t="str">
        <f>ДАННЫЕ!$I1487&amp;"g"&amp;B1487&amp;A1487&amp;"f"&amp;P1487&amp;"c"&amp;IF(ДАННЫЕ!$U1487&gt;0,1,0)&amp;"s"&amp;IF(ДАННЫЕ!$Q1487&gt;0,IF(YEAR(ДАННЫЕ!$F$1)=YEAR(ДАННЫЕ!$Q1487),IF(MONTH(ДАННЫЕ!$F$1)=MONTH(ДАННЫЕ!$Q1487),111,11),1),0)&amp;"i"&amp;IF(ДАННЫЕ!$R1487+ДАННЫЕ!$S1487+ДАННЫЕ!$T1487=0,0,1)&amp;"h"&amp;IF(ДАННЫЕ!$P1487&gt;0,1,0)&amp;"p"&amp;IF(ДАННЫЕ!$CI1487&gt;0,IF(YEAR(ДАННЫЕ!$F$1)=YEAR(ДАННЫЕ!$CI1487),IF(MONTH(ДАННЫЕ!$F$1)=MONTH(ДАННЫЕ!$CI1487),111,11),1),0)&amp;"d"&amp;IF(ДАННЫЕ!$CJ1487&gt;0,IF(YEAR(ДАННЫЕ!$F$1)=YEAR(ДАННЫЕ!$CJ1487),IF(MONTH(ДАННЫЕ!$F$1)=MONTH(ДАННЫЕ!$CJ1487),111,11),1),0)&amp;"o"&amp;IF(ДАННЫЕ!$CK1487&gt;0,IF(MONTH(ДАННЫЕ!$F$1)=MONTH(ДАННЫЕ!$CK1487),111,11),0)&amp;"v"&amp;IF(ДАННЫЕ!$BE1487&gt;0,IF(MONTH(ДАННЫЕ!$F$1)=MONTH(ДАННЫЕ!$BE1487),111,11),0)</f>
        <v>g00f0c0s0i0h0p0d0o0v0</v>
      </c>
      <c r="P1487" s="15">
        <f t="shared" si="71"/>
        <v>0</v>
      </c>
      <c r="Q1487" s="15">
        <f>IF(ДАННЫЕ!$F$1&gt;ДАННЫЕ!$N1487,IF(YEAR(ДАННЫЕ!$F$1)=YEAR(ДАННЫЕ!M1487),1,0),0)</f>
        <v>0</v>
      </c>
      <c r="R1487" s="15">
        <f>IF(ДАННЫЕ!$F$1&gt;ДАННЫЕ!$N1487,IF(YEAR(ДАННЫЕ!$F$1)=YEAR(ДАННЫЕ!N1487),1,0),0)</f>
        <v>0</v>
      </c>
      <c r="S1487" s="15">
        <f>IF(ДАННЫЕ!$AA1487="2А",1,IF(ДАННЫЕ!$AA1487="2Б",2,IF(ДАННЫЕ!$AA1487="2В",3,IF(ДАННЫЕ!$AA1487=3,4,IF(ДАННЫЕ!$AA1487="4А",5,IF(ДАННЫЕ!$AA1487="4Б",6,IF(ДАННЫЕ!$AA1487="4В",7,IF(ДАННЫЕ!$AA1487=5,8,0))))))))</f>
        <v>0</v>
      </c>
      <c r="T1487" s="15">
        <f>IF(OR(ДАННЫЕ!$AC1487=2,ДАННЫЕ!$AD1487=2,ДАННЫЕ!$AE1487=2),2,IF(OR(ДАННЫЕ!$AC1487=1,ДАННЫЕ!$AD1487=1,ДАННЫЕ!$AE1487=1),1,0))</f>
        <v>0</v>
      </c>
    </row>
    <row r="1488" spans="1:20" x14ac:dyDescent="0.2">
      <c r="A1488" s="78">
        <f>IF(B1488&gt;0,IF(MONTH(ДАННЫЕ!$F$1)=MONTH(ДАННЫЕ!$B1488),1,0),0)</f>
        <v>0</v>
      </c>
      <c r="B1488" s="14">
        <f>IF(ДАННЫЕ!$B1488&gt;0,IF(YEAR(ДАННЫЕ!$F$1)=YEAR(ДАННЫЕ!$B1488),1,0),0)</f>
        <v>0</v>
      </c>
      <c r="C1488" s="14">
        <f>IF(ДАННЫЕ!$CM1488&gt;0,IF(YEAR(ДАННЫЕ!$F$1)=YEAR(ДАННЫЕ!$CM1488),1,0),0)</f>
        <v>0</v>
      </c>
      <c r="D1488" s="14">
        <f>IF(ДАННЫЕ!$CJ1488&gt;0,IF(ДАННЫЕ!$CL1488&gt;ДАННЫЕ!$F$1,1,IF(ДАННЫЕ!$CL1488&gt;0,0,1)),0)</f>
        <v>0</v>
      </c>
      <c r="E1488" s="43" t="str">
        <f ca="1">IF(ДАННЫЕ!$F$1&gt;0,IF(ДАННЫЕ!$G1488&gt;0,DATEDIF(ДАННЫЕ!$G1488,ДАННЫЕ!$F$1,"y"),""),IF(ДАННЫЕ!$G1488&gt;0,DATEDIF(ДАННЫЕ!$G1488,TODAY(),"y"),""))</f>
        <v/>
      </c>
      <c r="F1488" s="43" t="str">
        <f xml:space="preserve"> IF(ДАННЫЕ!$F1488="М",IF(E1488&gt;=18,IF(E1488&lt;60,1,""),""),"")&amp;IF(ДАННЫЕ!$F1488="Ж",IF(E1488&gt;=18,IF(E1488&lt;55,1,""),""),"")</f>
        <v/>
      </c>
      <c r="G1488" s="43" t="str">
        <f xml:space="preserve"> IF(ДАННЫЕ!$F1488="М",IF(E1488&gt;=60,2,""),"")&amp;IF(ДАННЫЕ!$F1488="Ж",IF(E1488&gt;=55,2,""),"")</f>
        <v/>
      </c>
      <c r="H1488" s="43" t="str">
        <f t="shared" ca="1" si="69"/>
        <v/>
      </c>
      <c r="I1488" s="43" t="str">
        <f t="shared" ca="1" si="70"/>
        <v>03</v>
      </c>
      <c r="J1488" s="28" t="str">
        <f ca="1">ДАННЫЕ!$F1488&amp;H1488&amp;I1488&amp;ДАННЫЕ!$I1488&amp;"m"&amp;IF(ДАННЫЕ!$I1488&gt;0,IF(ДАННЫЕ!$J1488&gt;0,0,1),"")&amp;"f"&amp;IF(ДАННЫЕ!$R1488&gt;0,IF(YEAR(ДАННЫЕ!$F$1)=YEAR(ДАННЫЕ!$R1488),1,0),0)&amp;"z"&amp;ДАННЫЕ!$R1488&amp;"p"&amp;ДАННЫЕ!$S1488&amp;"i"&amp;ДАННЫЕ!$T1488&amp;"h"&amp;ДАННЫЕ!$K1488&amp;"be"&amp;ДАННЫЕ!$BI1488&amp;"CD"&amp;IF(ДАННЫЕ!BF1488&gt;500,4,IF(ДАННЫЕ!BF1488&gt;350,3,IF(ДАННЫЕ!BF1488&gt;200,2,IF(ДАННЫЕ!BF1488&gt;0,1,0))))&amp;"g"&amp;B1488&amp;"d"&amp;H1488&amp;"l"&amp;ДАННЫЕ!AT1488&amp;"a"&amp;ДАННЫЕ!$V1488&amp;"v"&amp;R1488&amp;"k"&amp;ДАННЫЕ!$U1488&amp;"s"&amp;ДАННЫЕ!$Y1488&amp;"t"&amp;ДАННЫЕ!$X1488&amp;"b"&amp;IF(ДАННЫЕ!$Q1488&gt;1,1,0)&amp;"PP"&amp;ДАННЫЕ!Z1488&amp;"c"&amp;S1488&amp;"x"&amp;IF(ДАННЫЕ!$BY1488&gt;0,IF(YEAR(ДАННЫЕ!$F$1)=YEAR(ДАННЫЕ!$BY1488),1,0),0)&amp;"n"&amp;IF(ДАННЫЕ!$BZ1488&gt;0,IF(YEAR(ДАННЫЕ!$F$1)=YEAR(ДАННЫЕ!$BZ1488),1,0),0)&amp;"u"&amp;D1488&amp;"z"&amp;IF(ДАННЫЕ!$CL1488&gt;0,IF(YEAR(ДАННЫЕ!$F$1)&gt;YEAR(ДАННЫЕ!$CL1488),11,12),0)</f>
        <v>03mf0zpihbeCD0g0dlav0kstb0PPc0x0n0u0z0</v>
      </c>
      <c r="K1488" s="28" t="str">
        <f ca="1">ДАННЫЕ!$I1488&amp;"x"&amp;B1488&amp;"w"&amp;IF(T1488+ДАННЫЕ!AD1488+ДАННЫЕ!AE1488+ДАННЫЕ!AF1488+ДАННЫЕ!AG1488+ДАННЫЕ!AH1488+ДАННЫЕ!$AL1488+ДАННЫЕ!AI1488+ДАННЫЕ!AJ1488+ДАННЫЕ!AK1488+ДАННЫЕ!AP1488+ДАННЫЕ!AQ1488+ДАННЫЕ!AR1488+ДАННЫЕ!$AM1488+ДАННЫЕ!$AN1488+ДАННЫЕ!AS1488+ДАННЫЕ!AT1488&gt;0,1,0)&amp;IF(OR(T1488=2,ДАННЫЕ!AD1488=2,ДАННЫЕ!AE1488=2,ДАННЫЕ!AF1488=2,ДАННЫЕ!AG1488=2,ДАННЫЕ!AH1488=2,ДАННЫЕ!$AL1488=2,ДАННЫЕ!AI1488=2,ДАННЫЕ!AJ1488=2,ДАННЫЕ!AK1488=2,ДАННЫЕ!AP1488=2,ДАННЫЕ!AQ1488=2,ДАННЫЕ!AR1488=2,ДАННЫЕ!$AM1488=2,ДАННЫЕ!$AN1488=2,ДАННЫЕ!AS1488=2,ДАННЫЕ!AT1488=2),2,0)&amp;"t"&amp;IF(T1488&gt;0,"1"&amp;T1488,"00")&amp;"f"&amp;IF(ДАННЫЕ!$AC1488,"1"&amp;ДАННЫЕ!$AC1488,"00")&amp;"b"&amp;IF(ДАННЫЕ!$AD1488,"1"&amp;ДАННЫЕ!$AD1488,"00")&amp;"g"&amp;IF(ДАННЫЕ!$AF1488,"1"&amp;ДАННЫЕ!$AF1488,"00")&amp;"c"&amp;IF(ДАННЫЕ!$AG1488,"1"&amp;ДАННЫЕ!$AG1488,"00")&amp;"i"&amp;IF(ДАННЫЕ!$AH1488,"1"&amp;ДАННЫЕ!$AH1488,"00")&amp;"r"&amp;IF(ДАННЫЕ!$AL1488,"1"&amp;ДАННЫЕ!$AL1488,"00")&amp;"m"&amp;IF(ДАННЫЕ!$AI1488,"1"&amp;ДАННЫЕ!$AI1488,"00")&amp;"hS"&amp;IF(ДАННЫЕ!$AJ1488,"1"&amp;ДАННЫЕ!$AJ1488,"00")&amp;"hZ"&amp;IF(ДАННЫЕ!$AK1488,"1"&amp;ДАННЫЕ!$AK1488,"00")&amp;"p"&amp;IF(ДАННЫЕ!$AP1488,"1"&amp;ДАННЫЕ!$AP1488,"00")&amp;"k"&amp;IF(ДАННЫЕ!$AQ1488,"1"&amp;ДАННЫЕ!$AQ1488,"00")&amp;"z"&amp;IF(ДАННЫЕ!$AR1488,"1"&amp;ДАННЫЕ!$AR1488,"00")&amp;"j"&amp;IF(ДАННЫЕ!$AM1488,"1"&amp;ДАННЫЕ!$AM1488,"00")&amp;"n"&amp;IF(ДАННЫЕ!$AN1488,"1"&amp;ДАННЫЕ!$AN1488,"00")&amp;"E"&amp;ДАННЫЕ!BI1488&amp;"L"&amp;ДАННЫЕ!AO1488&amp;"h"&amp;IF(ДАННЫЕ!$AU1488&gt;0,1,0)&amp;"v"&amp;IF(ДАННЫЕ!$AW1488&gt;0,1,0)&amp;"a"&amp;IF(ДАННЫЕ!$AS1488,"1"&amp;ДАННЫЕ!$AS1488,"00")&amp;"s"&amp;IF(ДАННЫЕ!$AT1488,"1"&amp;ДАННЫЕ!$AT1488,"00")&amp;"u"&amp;IF(ДАННЫЕ!$CJ1488&gt;0,1,0)&amp;"y"&amp;B1488&amp;"d"&amp;H1488&amp;"e"&amp;F1488&amp;G1488</f>
        <v>x0w00t00f00b00g00c00i00r00m00hS00hZ00p00k00z00j00n00ELh0v0a00s00u0y0de</v>
      </c>
      <c r="L1488" s="28" t="str">
        <f ca="1">ДАННЫЕ!$I1488&amp;"VN"&amp;IF(ДАННЫЕ!AW1488&gt;0,11,10)&amp;"CD"&amp;IF(ДАННЫЕ!BF1488&gt;500,16,IF(ДАННЫЕ!BF1488&gt;350,15,IF(ДАННЫЕ!BF1488&gt;=200,14,IF(ДАННЫЕ!BF1488&gt;=100,13,IF(ДАННЫЕ!BF1488&gt;=50,12,IF(ДАННЫЕ!BF1488&gt;0,11,10))))))&amp;"AR"&amp;IF(ДАННЫЕ!BX1488&gt;0,1,0)&amp;"GD"&amp;B1488&amp;"VV"&amp;IF(E1488&gt;=5,IF(E1488&lt;18,1,0),0)</f>
        <v>VN10CD10AR0GD0VV0</v>
      </c>
      <c r="M1488" s="28" t="str">
        <f>ДАННЫЕ!$I1488&amp;"b"&amp;ДАННЫЕ!$BI1488&amp;"r"&amp;ДАННЫЕ!$BJ1488&amp;"CD"&amp;IF(ДАННЫЕ!BF1488&gt;0,IF(ДАННЫЕ!BF1488&lt;200,1,IF(ДАННЫЕ!BF1488&lt;350,2,3)),0)&amp;"h"&amp;IF(ДАННЫЕ!$BK1488+ДАННЫЕ!$BL1488+ДАННЫЕ!$BM1488&gt;0,1,0)&amp;"x"&amp;ДАННЫЕ!$BK1488&amp;"y"&amp;ДАННЫЕ!$BL1488&amp;"z"&amp;ДАННЫЕ!$BM1488&amp;"c"&amp;IF(ДАННЫЕ!$BK1488+ДАННЫЕ!$BL1488+ДАННЫЕ!$BM1488=3,1,0)&amp;"a"&amp;IF(ДАННЫЕ!$BQ1488+ДАННЫЕ!$BR1488&gt;0,1,0)&amp;"d"&amp;ДАННЫЕ!$BQ1488&amp;"v"&amp;ДАННЫЕ!$BR1488&amp;"p"&amp;ДАННЫЕ!$BS1488&amp;"n"&amp;ДАННЫЕ!$BU1488&amp;"t"&amp;ДАННЫЕ!$BV1488&amp;"o"&amp;ДАННЫЕ!$BT1488&amp;"l"&amp;IF(ДАННЫЕ!$BN1488&gt;0,1,0)&amp;ДАННЫЕ!$BN1488&amp;"g"&amp;ДАННЫЕ!$BO1488&amp;"s"&amp;ДАННЫЕ!$BP1488&amp;"DZ"&amp;IF(ДАННЫЕ!B1488-ДАННЫЕ!G1488 &lt; 60,IF(ДАННЫЕ!B1488-ДАННЫЕ!G1488 &gt;= 0,1,0),0)&amp;"u"&amp;IF(ДАННЫЕ!$CJ1488&gt;0,1,0)</f>
        <v>brCD0h0xyzc0a0dvpntol0gsDZ1u0</v>
      </c>
      <c r="N1488" s="28" t="str">
        <f ca="1">ДАННЫЕ!$F1488&amp;ДАННЫЕ!$I1488&amp;"g"&amp;B1488&amp;"cf"&amp;D1488&amp;"a"&amp;IF(ДАННЫЕ!$BX1488&gt;0,1,0)&amp;IF(ДАННЫЕ!$BF1488&gt;500,1,IF(ДАННЫЕ!$BF1488&gt;350,2,IF(ДАННЫЕ!$BF1488&gt;=200,3,IF(ДАННЫЕ!$BF1488&gt;=100,4,IF(ДАННЫЕ!$BF1488&gt;=50,5,IF(ДАННЫЕ!$BF1488&lt;50,6,0))))))&amp;"AR"&amp;IF(DATEDIF(ДАННЫЕ!$BX1488,ДАННЫЕ!$F$1,"y")&gt;1,1,0)&amp;"VG"&amp;IF(ДАННЫЕ!$BH1488="0",1,0)&amp;"o"&amp;IF(T1488+ДАННЫЕ!$AF1488+ДАННЫЕ!$AG1488+ДАННЫЕ!$AH1488+ДАННЫЕ!$AI1488+ДАННЫЕ!$AJ1488+ДАННЫЕ!$AP1488+ДАННЫЕ!$AQ1488+ДАННЫЕ!$AR1488+ДАННЫЕ!$AU1488+ДАННЫЕ!$AW1488+ДАННЫЕ!$AS1488+ДАННЫЕ!$AT1488&gt;0,1,0)&amp;"x"&amp;ДАННЫЕ!$AG1488&amp;"p"&amp;IF(ДАННЫЕ!$BY1488&gt;0,1,0)&amp;"v"&amp;IF(ДАННЫЕ!$BZ1488&gt;0,1,0)&amp;"n"&amp;ДАННЫЕ!$CA1488&amp;"t"&amp;ДАННЫЕ!$AY1488&amp;"k"&amp;ДАННЫЕ!$CB1488&amp;"q"&amp;ДАННЫЕ!$CC1488&amp;"w"&amp;ДАННЫЕ!$CD1488&amp;"e"&amp;ДАННЫЕ!$CE1488&amp;"m"&amp;ДАННЫЕ!$CF1488&amp;"c"&amp;ДАННЫЕ!$CG1488&amp;"z"&amp;ДАННЫЕ!$CH1488&amp;"d"&amp;IF(H1488=4,1,0)&amp;"s"&amp;IF(ДАННЫЕ!$J1488=1,0,1)&amp;"u"&amp;IF(ДАННЫЕ!$CJ1488&gt;0,1,0)</f>
        <v>g0cf0a06AR1VG0o0xp0v0ntkqwemczd0s1u0</v>
      </c>
      <c r="O1488" s="28" t="str">
        <f>ДАННЫЕ!$I1488&amp;"g"&amp;B1488&amp;A1488&amp;"f"&amp;P1488&amp;"c"&amp;IF(ДАННЫЕ!$U1488&gt;0,1,0)&amp;"s"&amp;IF(ДАННЫЕ!$Q1488&gt;0,IF(YEAR(ДАННЫЕ!$F$1)=YEAR(ДАННЫЕ!$Q1488),IF(MONTH(ДАННЫЕ!$F$1)=MONTH(ДАННЫЕ!$Q1488),111,11),1),0)&amp;"i"&amp;IF(ДАННЫЕ!$R1488+ДАННЫЕ!$S1488+ДАННЫЕ!$T1488=0,0,1)&amp;"h"&amp;IF(ДАННЫЕ!$P1488&gt;0,1,0)&amp;"p"&amp;IF(ДАННЫЕ!$CI1488&gt;0,IF(YEAR(ДАННЫЕ!$F$1)=YEAR(ДАННЫЕ!$CI1488),IF(MONTH(ДАННЫЕ!$F$1)=MONTH(ДАННЫЕ!$CI1488),111,11),1),0)&amp;"d"&amp;IF(ДАННЫЕ!$CJ1488&gt;0,IF(YEAR(ДАННЫЕ!$F$1)=YEAR(ДАННЫЕ!$CJ1488),IF(MONTH(ДАННЫЕ!$F$1)=MONTH(ДАННЫЕ!$CJ1488),111,11),1),0)&amp;"o"&amp;IF(ДАННЫЕ!$CK1488&gt;0,IF(MONTH(ДАННЫЕ!$F$1)=MONTH(ДАННЫЕ!$CK1488),111,11),0)&amp;"v"&amp;IF(ДАННЫЕ!$BE1488&gt;0,IF(MONTH(ДАННЫЕ!$F$1)=MONTH(ДАННЫЕ!$BE1488),111,11),0)</f>
        <v>g00f0c0s0i0h0p0d0o0v0</v>
      </c>
      <c r="P1488" s="15">
        <f t="shared" si="71"/>
        <v>0</v>
      </c>
      <c r="Q1488" s="15">
        <f>IF(ДАННЫЕ!$F$1&gt;ДАННЫЕ!$N1488,IF(YEAR(ДАННЫЕ!$F$1)=YEAR(ДАННЫЕ!M1488),1,0),0)</f>
        <v>0</v>
      </c>
      <c r="R1488" s="15">
        <f>IF(ДАННЫЕ!$F$1&gt;ДАННЫЕ!$N1488,IF(YEAR(ДАННЫЕ!$F$1)=YEAR(ДАННЫЕ!N1488),1,0),0)</f>
        <v>0</v>
      </c>
      <c r="S1488" s="15">
        <f>IF(ДАННЫЕ!$AA1488="2А",1,IF(ДАННЫЕ!$AA1488="2Б",2,IF(ДАННЫЕ!$AA1488="2В",3,IF(ДАННЫЕ!$AA1488=3,4,IF(ДАННЫЕ!$AA1488="4А",5,IF(ДАННЫЕ!$AA1488="4Б",6,IF(ДАННЫЕ!$AA1488="4В",7,IF(ДАННЫЕ!$AA1488=5,8,0))))))))</f>
        <v>0</v>
      </c>
      <c r="T1488" s="15">
        <f>IF(OR(ДАННЫЕ!$AC1488=2,ДАННЫЕ!$AD1488=2,ДАННЫЕ!$AE1488=2),2,IF(OR(ДАННЫЕ!$AC1488=1,ДАННЫЕ!$AD1488=1,ДАННЫЕ!$AE1488=1),1,0))</f>
        <v>0</v>
      </c>
    </row>
    <row r="1489" spans="1:20" x14ac:dyDescent="0.2">
      <c r="A1489" s="78">
        <f>IF(B1489&gt;0,IF(MONTH(ДАННЫЕ!$F$1)=MONTH(ДАННЫЕ!$B1489),1,0),0)</f>
        <v>0</v>
      </c>
      <c r="B1489" s="14">
        <f>IF(ДАННЫЕ!$B1489&gt;0,IF(YEAR(ДАННЫЕ!$F$1)=YEAR(ДАННЫЕ!$B1489),1,0),0)</f>
        <v>0</v>
      </c>
      <c r="C1489" s="14">
        <f>IF(ДАННЫЕ!$CM1489&gt;0,IF(YEAR(ДАННЫЕ!$F$1)=YEAR(ДАННЫЕ!$CM1489),1,0),0)</f>
        <v>0</v>
      </c>
      <c r="D1489" s="14">
        <f>IF(ДАННЫЕ!$CJ1489&gt;0,IF(ДАННЫЕ!$CL1489&gt;ДАННЫЕ!$F$1,1,IF(ДАННЫЕ!$CL1489&gt;0,0,1)),0)</f>
        <v>0</v>
      </c>
      <c r="E1489" s="43" t="str">
        <f ca="1">IF(ДАННЫЕ!$F$1&gt;0,IF(ДАННЫЕ!$G1489&gt;0,DATEDIF(ДАННЫЕ!$G1489,ДАННЫЕ!$F$1,"y"),""),IF(ДАННЫЕ!$G1489&gt;0,DATEDIF(ДАННЫЕ!$G1489,TODAY(),"y"),""))</f>
        <v/>
      </c>
      <c r="F1489" s="43" t="str">
        <f xml:space="preserve"> IF(ДАННЫЕ!$F1489="М",IF(E1489&gt;=18,IF(E1489&lt;60,1,""),""),"")&amp;IF(ДАННЫЕ!$F1489="Ж",IF(E1489&gt;=18,IF(E1489&lt;55,1,""),""),"")</f>
        <v/>
      </c>
      <c r="G1489" s="43" t="str">
        <f xml:space="preserve"> IF(ДАННЫЕ!$F1489="М",IF(E1489&gt;=60,2,""),"")&amp;IF(ДАННЫЕ!$F1489="Ж",IF(E1489&gt;=55,2,""),"")</f>
        <v/>
      </c>
      <c r="H1489" s="43" t="str">
        <f t="shared" ca="1" si="69"/>
        <v/>
      </c>
      <c r="I1489" s="43" t="str">
        <f t="shared" ca="1" si="70"/>
        <v>03</v>
      </c>
      <c r="J1489" s="28" t="str">
        <f ca="1">ДАННЫЕ!$F1489&amp;H1489&amp;I1489&amp;ДАННЫЕ!$I1489&amp;"m"&amp;IF(ДАННЫЕ!$I1489&gt;0,IF(ДАННЫЕ!$J1489&gt;0,0,1),"")&amp;"f"&amp;IF(ДАННЫЕ!$R1489&gt;0,IF(YEAR(ДАННЫЕ!$F$1)=YEAR(ДАННЫЕ!$R1489),1,0),0)&amp;"z"&amp;ДАННЫЕ!$R1489&amp;"p"&amp;ДАННЫЕ!$S1489&amp;"i"&amp;ДАННЫЕ!$T1489&amp;"h"&amp;ДАННЫЕ!$K1489&amp;"be"&amp;ДАННЫЕ!$BI1489&amp;"CD"&amp;IF(ДАННЫЕ!BF1489&gt;500,4,IF(ДАННЫЕ!BF1489&gt;350,3,IF(ДАННЫЕ!BF1489&gt;200,2,IF(ДАННЫЕ!BF1489&gt;0,1,0))))&amp;"g"&amp;B1489&amp;"d"&amp;H1489&amp;"l"&amp;ДАННЫЕ!AT1489&amp;"a"&amp;ДАННЫЕ!$V1489&amp;"v"&amp;R1489&amp;"k"&amp;ДАННЫЕ!$U1489&amp;"s"&amp;ДАННЫЕ!$Y1489&amp;"t"&amp;ДАННЫЕ!$X1489&amp;"b"&amp;IF(ДАННЫЕ!$Q1489&gt;1,1,0)&amp;"PP"&amp;ДАННЫЕ!Z1489&amp;"c"&amp;S1489&amp;"x"&amp;IF(ДАННЫЕ!$BY1489&gt;0,IF(YEAR(ДАННЫЕ!$F$1)=YEAR(ДАННЫЕ!$BY1489),1,0),0)&amp;"n"&amp;IF(ДАННЫЕ!$BZ1489&gt;0,IF(YEAR(ДАННЫЕ!$F$1)=YEAR(ДАННЫЕ!$BZ1489),1,0),0)&amp;"u"&amp;D1489&amp;"z"&amp;IF(ДАННЫЕ!$CL1489&gt;0,IF(YEAR(ДАННЫЕ!$F$1)&gt;YEAR(ДАННЫЕ!$CL1489),11,12),0)</f>
        <v>03mf0zpihbeCD0g0dlav0kstb0PPc0x0n0u0z0</v>
      </c>
      <c r="K1489" s="28" t="str">
        <f ca="1">ДАННЫЕ!$I1489&amp;"x"&amp;B1489&amp;"w"&amp;IF(T1489+ДАННЫЕ!AD1489+ДАННЫЕ!AE1489+ДАННЫЕ!AF1489+ДАННЫЕ!AG1489+ДАННЫЕ!AH1489+ДАННЫЕ!$AL1489+ДАННЫЕ!AI1489+ДАННЫЕ!AJ1489+ДАННЫЕ!AK1489+ДАННЫЕ!AP1489+ДАННЫЕ!AQ1489+ДАННЫЕ!AR1489+ДАННЫЕ!$AM1489+ДАННЫЕ!$AN1489+ДАННЫЕ!AS1489+ДАННЫЕ!AT1489&gt;0,1,0)&amp;IF(OR(T1489=2,ДАННЫЕ!AD1489=2,ДАННЫЕ!AE1489=2,ДАННЫЕ!AF1489=2,ДАННЫЕ!AG1489=2,ДАННЫЕ!AH1489=2,ДАННЫЕ!$AL1489=2,ДАННЫЕ!AI1489=2,ДАННЫЕ!AJ1489=2,ДАННЫЕ!AK1489=2,ДАННЫЕ!AP1489=2,ДАННЫЕ!AQ1489=2,ДАННЫЕ!AR1489=2,ДАННЫЕ!$AM1489=2,ДАННЫЕ!$AN1489=2,ДАННЫЕ!AS1489=2,ДАННЫЕ!AT1489=2),2,0)&amp;"t"&amp;IF(T1489&gt;0,"1"&amp;T1489,"00")&amp;"f"&amp;IF(ДАННЫЕ!$AC1489,"1"&amp;ДАННЫЕ!$AC1489,"00")&amp;"b"&amp;IF(ДАННЫЕ!$AD1489,"1"&amp;ДАННЫЕ!$AD1489,"00")&amp;"g"&amp;IF(ДАННЫЕ!$AF1489,"1"&amp;ДАННЫЕ!$AF1489,"00")&amp;"c"&amp;IF(ДАННЫЕ!$AG1489,"1"&amp;ДАННЫЕ!$AG1489,"00")&amp;"i"&amp;IF(ДАННЫЕ!$AH1489,"1"&amp;ДАННЫЕ!$AH1489,"00")&amp;"r"&amp;IF(ДАННЫЕ!$AL1489,"1"&amp;ДАННЫЕ!$AL1489,"00")&amp;"m"&amp;IF(ДАННЫЕ!$AI1489,"1"&amp;ДАННЫЕ!$AI1489,"00")&amp;"hS"&amp;IF(ДАННЫЕ!$AJ1489,"1"&amp;ДАННЫЕ!$AJ1489,"00")&amp;"hZ"&amp;IF(ДАННЫЕ!$AK1489,"1"&amp;ДАННЫЕ!$AK1489,"00")&amp;"p"&amp;IF(ДАННЫЕ!$AP1489,"1"&amp;ДАННЫЕ!$AP1489,"00")&amp;"k"&amp;IF(ДАННЫЕ!$AQ1489,"1"&amp;ДАННЫЕ!$AQ1489,"00")&amp;"z"&amp;IF(ДАННЫЕ!$AR1489,"1"&amp;ДАННЫЕ!$AR1489,"00")&amp;"j"&amp;IF(ДАННЫЕ!$AM1489,"1"&amp;ДАННЫЕ!$AM1489,"00")&amp;"n"&amp;IF(ДАННЫЕ!$AN1489,"1"&amp;ДАННЫЕ!$AN1489,"00")&amp;"E"&amp;ДАННЫЕ!BI1489&amp;"L"&amp;ДАННЫЕ!AO1489&amp;"h"&amp;IF(ДАННЫЕ!$AU1489&gt;0,1,0)&amp;"v"&amp;IF(ДАННЫЕ!$AW1489&gt;0,1,0)&amp;"a"&amp;IF(ДАННЫЕ!$AS1489,"1"&amp;ДАННЫЕ!$AS1489,"00")&amp;"s"&amp;IF(ДАННЫЕ!$AT1489,"1"&amp;ДАННЫЕ!$AT1489,"00")&amp;"u"&amp;IF(ДАННЫЕ!$CJ1489&gt;0,1,0)&amp;"y"&amp;B1489&amp;"d"&amp;H1489&amp;"e"&amp;F1489&amp;G1489</f>
        <v>x0w00t00f00b00g00c00i00r00m00hS00hZ00p00k00z00j00n00ELh0v0a00s00u0y0de</v>
      </c>
      <c r="L1489" s="28" t="str">
        <f ca="1">ДАННЫЕ!$I1489&amp;"VN"&amp;IF(ДАННЫЕ!AW1489&gt;0,11,10)&amp;"CD"&amp;IF(ДАННЫЕ!BF1489&gt;500,16,IF(ДАННЫЕ!BF1489&gt;350,15,IF(ДАННЫЕ!BF1489&gt;=200,14,IF(ДАННЫЕ!BF1489&gt;=100,13,IF(ДАННЫЕ!BF1489&gt;=50,12,IF(ДАННЫЕ!BF1489&gt;0,11,10))))))&amp;"AR"&amp;IF(ДАННЫЕ!BX1489&gt;0,1,0)&amp;"GD"&amp;B1489&amp;"VV"&amp;IF(E1489&gt;=5,IF(E1489&lt;18,1,0),0)</f>
        <v>VN10CD10AR0GD0VV0</v>
      </c>
      <c r="M1489" s="28" t="str">
        <f>ДАННЫЕ!$I1489&amp;"b"&amp;ДАННЫЕ!$BI1489&amp;"r"&amp;ДАННЫЕ!$BJ1489&amp;"CD"&amp;IF(ДАННЫЕ!BF1489&gt;0,IF(ДАННЫЕ!BF1489&lt;200,1,IF(ДАННЫЕ!BF1489&lt;350,2,3)),0)&amp;"h"&amp;IF(ДАННЫЕ!$BK1489+ДАННЫЕ!$BL1489+ДАННЫЕ!$BM1489&gt;0,1,0)&amp;"x"&amp;ДАННЫЕ!$BK1489&amp;"y"&amp;ДАННЫЕ!$BL1489&amp;"z"&amp;ДАННЫЕ!$BM1489&amp;"c"&amp;IF(ДАННЫЕ!$BK1489+ДАННЫЕ!$BL1489+ДАННЫЕ!$BM1489=3,1,0)&amp;"a"&amp;IF(ДАННЫЕ!$BQ1489+ДАННЫЕ!$BR1489&gt;0,1,0)&amp;"d"&amp;ДАННЫЕ!$BQ1489&amp;"v"&amp;ДАННЫЕ!$BR1489&amp;"p"&amp;ДАННЫЕ!$BS1489&amp;"n"&amp;ДАННЫЕ!$BU1489&amp;"t"&amp;ДАННЫЕ!$BV1489&amp;"o"&amp;ДАННЫЕ!$BT1489&amp;"l"&amp;IF(ДАННЫЕ!$BN1489&gt;0,1,0)&amp;ДАННЫЕ!$BN1489&amp;"g"&amp;ДАННЫЕ!$BO1489&amp;"s"&amp;ДАННЫЕ!$BP1489&amp;"DZ"&amp;IF(ДАННЫЕ!B1489-ДАННЫЕ!G1489 &lt; 60,IF(ДАННЫЕ!B1489-ДАННЫЕ!G1489 &gt;= 0,1,0),0)&amp;"u"&amp;IF(ДАННЫЕ!$CJ1489&gt;0,1,0)</f>
        <v>brCD0h0xyzc0a0dvpntol0gsDZ1u0</v>
      </c>
      <c r="N1489" s="28" t="str">
        <f ca="1">ДАННЫЕ!$F1489&amp;ДАННЫЕ!$I1489&amp;"g"&amp;B1489&amp;"cf"&amp;D1489&amp;"a"&amp;IF(ДАННЫЕ!$BX1489&gt;0,1,0)&amp;IF(ДАННЫЕ!$BF1489&gt;500,1,IF(ДАННЫЕ!$BF1489&gt;350,2,IF(ДАННЫЕ!$BF1489&gt;=200,3,IF(ДАННЫЕ!$BF1489&gt;=100,4,IF(ДАННЫЕ!$BF1489&gt;=50,5,IF(ДАННЫЕ!$BF1489&lt;50,6,0))))))&amp;"AR"&amp;IF(DATEDIF(ДАННЫЕ!$BX1489,ДАННЫЕ!$F$1,"y")&gt;1,1,0)&amp;"VG"&amp;IF(ДАННЫЕ!$BH1489="0",1,0)&amp;"o"&amp;IF(T1489+ДАННЫЕ!$AF1489+ДАННЫЕ!$AG1489+ДАННЫЕ!$AH1489+ДАННЫЕ!$AI1489+ДАННЫЕ!$AJ1489+ДАННЫЕ!$AP1489+ДАННЫЕ!$AQ1489+ДАННЫЕ!$AR1489+ДАННЫЕ!$AU1489+ДАННЫЕ!$AW1489+ДАННЫЕ!$AS1489+ДАННЫЕ!$AT1489&gt;0,1,0)&amp;"x"&amp;ДАННЫЕ!$AG1489&amp;"p"&amp;IF(ДАННЫЕ!$BY1489&gt;0,1,0)&amp;"v"&amp;IF(ДАННЫЕ!$BZ1489&gt;0,1,0)&amp;"n"&amp;ДАННЫЕ!$CA1489&amp;"t"&amp;ДАННЫЕ!$AY1489&amp;"k"&amp;ДАННЫЕ!$CB1489&amp;"q"&amp;ДАННЫЕ!$CC1489&amp;"w"&amp;ДАННЫЕ!$CD1489&amp;"e"&amp;ДАННЫЕ!$CE1489&amp;"m"&amp;ДАННЫЕ!$CF1489&amp;"c"&amp;ДАННЫЕ!$CG1489&amp;"z"&amp;ДАННЫЕ!$CH1489&amp;"d"&amp;IF(H1489=4,1,0)&amp;"s"&amp;IF(ДАННЫЕ!$J1489=1,0,1)&amp;"u"&amp;IF(ДАННЫЕ!$CJ1489&gt;0,1,0)</f>
        <v>g0cf0a06AR1VG0o0xp0v0ntkqwemczd0s1u0</v>
      </c>
      <c r="O1489" s="28" t="str">
        <f>ДАННЫЕ!$I1489&amp;"g"&amp;B1489&amp;A1489&amp;"f"&amp;P1489&amp;"c"&amp;IF(ДАННЫЕ!$U1489&gt;0,1,0)&amp;"s"&amp;IF(ДАННЫЕ!$Q1489&gt;0,IF(YEAR(ДАННЫЕ!$F$1)=YEAR(ДАННЫЕ!$Q1489),IF(MONTH(ДАННЫЕ!$F$1)=MONTH(ДАННЫЕ!$Q1489),111,11),1),0)&amp;"i"&amp;IF(ДАННЫЕ!$R1489+ДАННЫЕ!$S1489+ДАННЫЕ!$T1489=0,0,1)&amp;"h"&amp;IF(ДАННЫЕ!$P1489&gt;0,1,0)&amp;"p"&amp;IF(ДАННЫЕ!$CI1489&gt;0,IF(YEAR(ДАННЫЕ!$F$1)=YEAR(ДАННЫЕ!$CI1489),IF(MONTH(ДАННЫЕ!$F$1)=MONTH(ДАННЫЕ!$CI1489),111,11),1),0)&amp;"d"&amp;IF(ДАННЫЕ!$CJ1489&gt;0,IF(YEAR(ДАННЫЕ!$F$1)=YEAR(ДАННЫЕ!$CJ1489),IF(MONTH(ДАННЫЕ!$F$1)=MONTH(ДАННЫЕ!$CJ1489),111,11),1),0)&amp;"o"&amp;IF(ДАННЫЕ!$CK1489&gt;0,IF(MONTH(ДАННЫЕ!$F$1)=MONTH(ДАННЫЕ!$CK1489),111,11),0)&amp;"v"&amp;IF(ДАННЫЕ!$BE1489&gt;0,IF(MONTH(ДАННЫЕ!$F$1)=MONTH(ДАННЫЕ!$BE1489),111,11),0)</f>
        <v>g00f0c0s0i0h0p0d0o0v0</v>
      </c>
      <c r="P1489" s="15">
        <f t="shared" si="71"/>
        <v>0</v>
      </c>
      <c r="Q1489" s="15">
        <f>IF(ДАННЫЕ!$F$1&gt;ДАННЫЕ!$N1489,IF(YEAR(ДАННЫЕ!$F$1)=YEAR(ДАННЫЕ!M1489),1,0),0)</f>
        <v>0</v>
      </c>
      <c r="R1489" s="15">
        <f>IF(ДАННЫЕ!$F$1&gt;ДАННЫЕ!$N1489,IF(YEAR(ДАННЫЕ!$F$1)=YEAR(ДАННЫЕ!N1489),1,0),0)</f>
        <v>0</v>
      </c>
      <c r="S1489" s="15">
        <f>IF(ДАННЫЕ!$AA1489="2А",1,IF(ДАННЫЕ!$AA1489="2Б",2,IF(ДАННЫЕ!$AA1489="2В",3,IF(ДАННЫЕ!$AA1489=3,4,IF(ДАННЫЕ!$AA1489="4А",5,IF(ДАННЫЕ!$AA1489="4Б",6,IF(ДАННЫЕ!$AA1489="4В",7,IF(ДАННЫЕ!$AA1489=5,8,0))))))))</f>
        <v>0</v>
      </c>
      <c r="T1489" s="15">
        <f>IF(OR(ДАННЫЕ!$AC1489=2,ДАННЫЕ!$AD1489=2,ДАННЫЕ!$AE1489=2),2,IF(OR(ДАННЫЕ!$AC1489=1,ДАННЫЕ!$AD1489=1,ДАННЫЕ!$AE1489=1),1,0))</f>
        <v>0</v>
      </c>
    </row>
    <row r="1490" spans="1:20" x14ac:dyDescent="0.2">
      <c r="A1490" s="78">
        <f>IF(B1490&gt;0,IF(MONTH(ДАННЫЕ!$F$1)=MONTH(ДАННЫЕ!$B1490),1,0),0)</f>
        <v>0</v>
      </c>
      <c r="B1490" s="14">
        <f>IF(ДАННЫЕ!$B1490&gt;0,IF(YEAR(ДАННЫЕ!$F$1)=YEAR(ДАННЫЕ!$B1490),1,0),0)</f>
        <v>0</v>
      </c>
      <c r="C1490" s="14">
        <f>IF(ДАННЫЕ!$CM1490&gt;0,IF(YEAR(ДАННЫЕ!$F$1)=YEAR(ДАННЫЕ!$CM1490),1,0),0)</f>
        <v>0</v>
      </c>
      <c r="D1490" s="14">
        <f>IF(ДАННЫЕ!$CJ1490&gt;0,IF(ДАННЫЕ!$CL1490&gt;ДАННЫЕ!$F$1,1,IF(ДАННЫЕ!$CL1490&gt;0,0,1)),0)</f>
        <v>0</v>
      </c>
      <c r="E1490" s="43" t="str">
        <f ca="1">IF(ДАННЫЕ!$F$1&gt;0,IF(ДАННЫЕ!$G1490&gt;0,DATEDIF(ДАННЫЕ!$G1490,ДАННЫЕ!$F$1,"y"),""),IF(ДАННЫЕ!$G1490&gt;0,DATEDIF(ДАННЫЕ!$G1490,TODAY(),"y"),""))</f>
        <v/>
      </c>
      <c r="F1490" s="43" t="str">
        <f xml:space="preserve"> IF(ДАННЫЕ!$F1490="М",IF(E1490&gt;=18,IF(E1490&lt;60,1,""),""),"")&amp;IF(ДАННЫЕ!$F1490="Ж",IF(E1490&gt;=18,IF(E1490&lt;55,1,""),""),"")</f>
        <v/>
      </c>
      <c r="G1490" s="43" t="str">
        <f xml:space="preserve"> IF(ДАННЫЕ!$F1490="М",IF(E1490&gt;=60,2,""),"")&amp;IF(ДАННЫЕ!$F1490="Ж",IF(E1490&gt;=55,2,""),"")</f>
        <v/>
      </c>
      <c r="H1490" s="43" t="str">
        <f t="shared" ca="1" si="69"/>
        <v/>
      </c>
      <c r="I1490" s="43" t="str">
        <f t="shared" ca="1" si="70"/>
        <v>03</v>
      </c>
      <c r="J1490" s="28" t="str">
        <f ca="1">ДАННЫЕ!$F1490&amp;H1490&amp;I1490&amp;ДАННЫЕ!$I1490&amp;"m"&amp;IF(ДАННЫЕ!$I1490&gt;0,IF(ДАННЫЕ!$J1490&gt;0,0,1),"")&amp;"f"&amp;IF(ДАННЫЕ!$R1490&gt;0,IF(YEAR(ДАННЫЕ!$F$1)=YEAR(ДАННЫЕ!$R1490),1,0),0)&amp;"z"&amp;ДАННЫЕ!$R1490&amp;"p"&amp;ДАННЫЕ!$S1490&amp;"i"&amp;ДАННЫЕ!$T1490&amp;"h"&amp;ДАННЫЕ!$K1490&amp;"be"&amp;ДАННЫЕ!$BI1490&amp;"CD"&amp;IF(ДАННЫЕ!BF1490&gt;500,4,IF(ДАННЫЕ!BF1490&gt;350,3,IF(ДАННЫЕ!BF1490&gt;200,2,IF(ДАННЫЕ!BF1490&gt;0,1,0))))&amp;"g"&amp;B1490&amp;"d"&amp;H1490&amp;"l"&amp;ДАННЫЕ!AT1490&amp;"a"&amp;ДАННЫЕ!$V1490&amp;"v"&amp;R1490&amp;"k"&amp;ДАННЫЕ!$U1490&amp;"s"&amp;ДАННЫЕ!$Y1490&amp;"t"&amp;ДАННЫЕ!$X1490&amp;"b"&amp;IF(ДАННЫЕ!$Q1490&gt;1,1,0)&amp;"PP"&amp;ДАННЫЕ!Z1490&amp;"c"&amp;S1490&amp;"x"&amp;IF(ДАННЫЕ!$BY1490&gt;0,IF(YEAR(ДАННЫЕ!$F$1)=YEAR(ДАННЫЕ!$BY1490),1,0),0)&amp;"n"&amp;IF(ДАННЫЕ!$BZ1490&gt;0,IF(YEAR(ДАННЫЕ!$F$1)=YEAR(ДАННЫЕ!$BZ1490),1,0),0)&amp;"u"&amp;D1490&amp;"z"&amp;IF(ДАННЫЕ!$CL1490&gt;0,IF(YEAR(ДАННЫЕ!$F$1)&gt;YEAR(ДАННЫЕ!$CL1490),11,12),0)</f>
        <v>03mf0zpihbeCD0g0dlav0kstb0PPc0x0n0u0z0</v>
      </c>
      <c r="K1490" s="28" t="str">
        <f ca="1">ДАННЫЕ!$I1490&amp;"x"&amp;B1490&amp;"w"&amp;IF(T1490+ДАННЫЕ!AD1490+ДАННЫЕ!AE1490+ДАННЫЕ!AF1490+ДАННЫЕ!AG1490+ДАННЫЕ!AH1490+ДАННЫЕ!$AL1490+ДАННЫЕ!AI1490+ДАННЫЕ!AJ1490+ДАННЫЕ!AK1490+ДАННЫЕ!AP1490+ДАННЫЕ!AQ1490+ДАННЫЕ!AR1490+ДАННЫЕ!$AM1490+ДАННЫЕ!$AN1490+ДАННЫЕ!AS1490+ДАННЫЕ!AT1490&gt;0,1,0)&amp;IF(OR(T1490=2,ДАННЫЕ!AD1490=2,ДАННЫЕ!AE1490=2,ДАННЫЕ!AF1490=2,ДАННЫЕ!AG1490=2,ДАННЫЕ!AH1490=2,ДАННЫЕ!$AL1490=2,ДАННЫЕ!AI1490=2,ДАННЫЕ!AJ1490=2,ДАННЫЕ!AK1490=2,ДАННЫЕ!AP1490=2,ДАННЫЕ!AQ1490=2,ДАННЫЕ!AR1490=2,ДАННЫЕ!$AM1490=2,ДАННЫЕ!$AN1490=2,ДАННЫЕ!AS1490=2,ДАННЫЕ!AT1490=2),2,0)&amp;"t"&amp;IF(T1490&gt;0,"1"&amp;T1490,"00")&amp;"f"&amp;IF(ДАННЫЕ!$AC1490,"1"&amp;ДАННЫЕ!$AC1490,"00")&amp;"b"&amp;IF(ДАННЫЕ!$AD1490,"1"&amp;ДАННЫЕ!$AD1490,"00")&amp;"g"&amp;IF(ДАННЫЕ!$AF1490,"1"&amp;ДАННЫЕ!$AF1490,"00")&amp;"c"&amp;IF(ДАННЫЕ!$AG1490,"1"&amp;ДАННЫЕ!$AG1490,"00")&amp;"i"&amp;IF(ДАННЫЕ!$AH1490,"1"&amp;ДАННЫЕ!$AH1490,"00")&amp;"r"&amp;IF(ДАННЫЕ!$AL1490,"1"&amp;ДАННЫЕ!$AL1490,"00")&amp;"m"&amp;IF(ДАННЫЕ!$AI1490,"1"&amp;ДАННЫЕ!$AI1490,"00")&amp;"hS"&amp;IF(ДАННЫЕ!$AJ1490,"1"&amp;ДАННЫЕ!$AJ1490,"00")&amp;"hZ"&amp;IF(ДАННЫЕ!$AK1490,"1"&amp;ДАННЫЕ!$AK1490,"00")&amp;"p"&amp;IF(ДАННЫЕ!$AP1490,"1"&amp;ДАННЫЕ!$AP1490,"00")&amp;"k"&amp;IF(ДАННЫЕ!$AQ1490,"1"&amp;ДАННЫЕ!$AQ1490,"00")&amp;"z"&amp;IF(ДАННЫЕ!$AR1490,"1"&amp;ДАННЫЕ!$AR1490,"00")&amp;"j"&amp;IF(ДАННЫЕ!$AM1490,"1"&amp;ДАННЫЕ!$AM1490,"00")&amp;"n"&amp;IF(ДАННЫЕ!$AN1490,"1"&amp;ДАННЫЕ!$AN1490,"00")&amp;"E"&amp;ДАННЫЕ!BI1490&amp;"L"&amp;ДАННЫЕ!AO1490&amp;"h"&amp;IF(ДАННЫЕ!$AU1490&gt;0,1,0)&amp;"v"&amp;IF(ДАННЫЕ!$AW1490&gt;0,1,0)&amp;"a"&amp;IF(ДАННЫЕ!$AS1490,"1"&amp;ДАННЫЕ!$AS1490,"00")&amp;"s"&amp;IF(ДАННЫЕ!$AT1490,"1"&amp;ДАННЫЕ!$AT1490,"00")&amp;"u"&amp;IF(ДАННЫЕ!$CJ1490&gt;0,1,0)&amp;"y"&amp;B1490&amp;"d"&amp;H1490&amp;"e"&amp;F1490&amp;G1490</f>
        <v>x0w00t00f00b00g00c00i00r00m00hS00hZ00p00k00z00j00n00ELh0v0a00s00u0y0de</v>
      </c>
      <c r="L1490" s="28" t="str">
        <f ca="1">ДАННЫЕ!$I1490&amp;"VN"&amp;IF(ДАННЫЕ!AW1490&gt;0,11,10)&amp;"CD"&amp;IF(ДАННЫЕ!BF1490&gt;500,16,IF(ДАННЫЕ!BF1490&gt;350,15,IF(ДАННЫЕ!BF1490&gt;=200,14,IF(ДАННЫЕ!BF1490&gt;=100,13,IF(ДАННЫЕ!BF1490&gt;=50,12,IF(ДАННЫЕ!BF1490&gt;0,11,10))))))&amp;"AR"&amp;IF(ДАННЫЕ!BX1490&gt;0,1,0)&amp;"GD"&amp;B1490&amp;"VV"&amp;IF(E1490&gt;=5,IF(E1490&lt;18,1,0),0)</f>
        <v>VN10CD10AR0GD0VV0</v>
      </c>
      <c r="M1490" s="28" t="str">
        <f>ДАННЫЕ!$I1490&amp;"b"&amp;ДАННЫЕ!$BI1490&amp;"r"&amp;ДАННЫЕ!$BJ1490&amp;"CD"&amp;IF(ДАННЫЕ!BF1490&gt;0,IF(ДАННЫЕ!BF1490&lt;200,1,IF(ДАННЫЕ!BF1490&lt;350,2,3)),0)&amp;"h"&amp;IF(ДАННЫЕ!$BK1490+ДАННЫЕ!$BL1490+ДАННЫЕ!$BM1490&gt;0,1,0)&amp;"x"&amp;ДАННЫЕ!$BK1490&amp;"y"&amp;ДАННЫЕ!$BL1490&amp;"z"&amp;ДАННЫЕ!$BM1490&amp;"c"&amp;IF(ДАННЫЕ!$BK1490+ДАННЫЕ!$BL1490+ДАННЫЕ!$BM1490=3,1,0)&amp;"a"&amp;IF(ДАННЫЕ!$BQ1490+ДАННЫЕ!$BR1490&gt;0,1,0)&amp;"d"&amp;ДАННЫЕ!$BQ1490&amp;"v"&amp;ДАННЫЕ!$BR1490&amp;"p"&amp;ДАННЫЕ!$BS1490&amp;"n"&amp;ДАННЫЕ!$BU1490&amp;"t"&amp;ДАННЫЕ!$BV1490&amp;"o"&amp;ДАННЫЕ!$BT1490&amp;"l"&amp;IF(ДАННЫЕ!$BN1490&gt;0,1,0)&amp;ДАННЫЕ!$BN1490&amp;"g"&amp;ДАННЫЕ!$BO1490&amp;"s"&amp;ДАННЫЕ!$BP1490&amp;"DZ"&amp;IF(ДАННЫЕ!B1490-ДАННЫЕ!G1490 &lt; 60,IF(ДАННЫЕ!B1490-ДАННЫЕ!G1490 &gt;= 0,1,0),0)&amp;"u"&amp;IF(ДАННЫЕ!$CJ1490&gt;0,1,0)</f>
        <v>brCD0h0xyzc0a0dvpntol0gsDZ1u0</v>
      </c>
      <c r="N1490" s="28" t="str">
        <f ca="1">ДАННЫЕ!$F1490&amp;ДАННЫЕ!$I1490&amp;"g"&amp;B1490&amp;"cf"&amp;D1490&amp;"a"&amp;IF(ДАННЫЕ!$BX1490&gt;0,1,0)&amp;IF(ДАННЫЕ!$BF1490&gt;500,1,IF(ДАННЫЕ!$BF1490&gt;350,2,IF(ДАННЫЕ!$BF1490&gt;=200,3,IF(ДАННЫЕ!$BF1490&gt;=100,4,IF(ДАННЫЕ!$BF1490&gt;=50,5,IF(ДАННЫЕ!$BF1490&lt;50,6,0))))))&amp;"AR"&amp;IF(DATEDIF(ДАННЫЕ!$BX1490,ДАННЫЕ!$F$1,"y")&gt;1,1,0)&amp;"VG"&amp;IF(ДАННЫЕ!$BH1490="0",1,0)&amp;"o"&amp;IF(T1490+ДАННЫЕ!$AF1490+ДАННЫЕ!$AG1490+ДАННЫЕ!$AH1490+ДАННЫЕ!$AI1490+ДАННЫЕ!$AJ1490+ДАННЫЕ!$AP1490+ДАННЫЕ!$AQ1490+ДАННЫЕ!$AR1490+ДАННЫЕ!$AU1490+ДАННЫЕ!$AW1490+ДАННЫЕ!$AS1490+ДАННЫЕ!$AT1490&gt;0,1,0)&amp;"x"&amp;ДАННЫЕ!$AG1490&amp;"p"&amp;IF(ДАННЫЕ!$BY1490&gt;0,1,0)&amp;"v"&amp;IF(ДАННЫЕ!$BZ1490&gt;0,1,0)&amp;"n"&amp;ДАННЫЕ!$CA1490&amp;"t"&amp;ДАННЫЕ!$AY1490&amp;"k"&amp;ДАННЫЕ!$CB1490&amp;"q"&amp;ДАННЫЕ!$CC1490&amp;"w"&amp;ДАННЫЕ!$CD1490&amp;"e"&amp;ДАННЫЕ!$CE1490&amp;"m"&amp;ДАННЫЕ!$CF1490&amp;"c"&amp;ДАННЫЕ!$CG1490&amp;"z"&amp;ДАННЫЕ!$CH1490&amp;"d"&amp;IF(H1490=4,1,0)&amp;"s"&amp;IF(ДАННЫЕ!$J1490=1,0,1)&amp;"u"&amp;IF(ДАННЫЕ!$CJ1490&gt;0,1,0)</f>
        <v>g0cf0a06AR1VG0o0xp0v0ntkqwemczd0s1u0</v>
      </c>
      <c r="O1490" s="28" t="str">
        <f>ДАННЫЕ!$I1490&amp;"g"&amp;B1490&amp;A1490&amp;"f"&amp;P1490&amp;"c"&amp;IF(ДАННЫЕ!$U1490&gt;0,1,0)&amp;"s"&amp;IF(ДАННЫЕ!$Q1490&gt;0,IF(YEAR(ДАННЫЕ!$F$1)=YEAR(ДАННЫЕ!$Q1490),IF(MONTH(ДАННЫЕ!$F$1)=MONTH(ДАННЫЕ!$Q1490),111,11),1),0)&amp;"i"&amp;IF(ДАННЫЕ!$R1490+ДАННЫЕ!$S1490+ДАННЫЕ!$T1490=0,0,1)&amp;"h"&amp;IF(ДАННЫЕ!$P1490&gt;0,1,0)&amp;"p"&amp;IF(ДАННЫЕ!$CI1490&gt;0,IF(YEAR(ДАННЫЕ!$F$1)=YEAR(ДАННЫЕ!$CI1490),IF(MONTH(ДАННЫЕ!$F$1)=MONTH(ДАННЫЕ!$CI1490),111,11),1),0)&amp;"d"&amp;IF(ДАННЫЕ!$CJ1490&gt;0,IF(YEAR(ДАННЫЕ!$F$1)=YEAR(ДАННЫЕ!$CJ1490),IF(MONTH(ДАННЫЕ!$F$1)=MONTH(ДАННЫЕ!$CJ1490),111,11),1),0)&amp;"o"&amp;IF(ДАННЫЕ!$CK1490&gt;0,IF(MONTH(ДАННЫЕ!$F$1)=MONTH(ДАННЫЕ!$CK1490),111,11),0)&amp;"v"&amp;IF(ДАННЫЕ!$BE1490&gt;0,IF(MONTH(ДАННЫЕ!$F$1)=MONTH(ДАННЫЕ!$BE1490),111,11),0)</f>
        <v>g00f0c0s0i0h0p0d0o0v0</v>
      </c>
      <c r="P1490" s="15">
        <f t="shared" si="71"/>
        <v>0</v>
      </c>
      <c r="Q1490" s="15">
        <f>IF(ДАННЫЕ!$F$1&gt;ДАННЫЕ!$N1490,IF(YEAR(ДАННЫЕ!$F$1)=YEAR(ДАННЫЕ!M1490),1,0),0)</f>
        <v>0</v>
      </c>
      <c r="R1490" s="15">
        <f>IF(ДАННЫЕ!$F$1&gt;ДАННЫЕ!$N1490,IF(YEAR(ДАННЫЕ!$F$1)=YEAR(ДАННЫЕ!N1490),1,0),0)</f>
        <v>0</v>
      </c>
      <c r="S1490" s="15">
        <f>IF(ДАННЫЕ!$AA1490="2А",1,IF(ДАННЫЕ!$AA1490="2Б",2,IF(ДАННЫЕ!$AA1490="2В",3,IF(ДАННЫЕ!$AA1490=3,4,IF(ДАННЫЕ!$AA1490="4А",5,IF(ДАННЫЕ!$AA1490="4Б",6,IF(ДАННЫЕ!$AA1490="4В",7,IF(ДАННЫЕ!$AA1490=5,8,0))))))))</f>
        <v>0</v>
      </c>
      <c r="T1490" s="15">
        <f>IF(OR(ДАННЫЕ!$AC1490=2,ДАННЫЕ!$AD1490=2,ДАННЫЕ!$AE1490=2),2,IF(OR(ДАННЫЕ!$AC1490=1,ДАННЫЕ!$AD1490=1,ДАННЫЕ!$AE1490=1),1,0))</f>
        <v>0</v>
      </c>
    </row>
    <row r="1491" spans="1:20" x14ac:dyDescent="0.2">
      <c r="A1491" s="78">
        <f>IF(B1491&gt;0,IF(MONTH(ДАННЫЕ!$F$1)=MONTH(ДАННЫЕ!$B1491),1,0),0)</f>
        <v>0</v>
      </c>
      <c r="B1491" s="14">
        <f>IF(ДАННЫЕ!$B1491&gt;0,IF(YEAR(ДАННЫЕ!$F$1)=YEAR(ДАННЫЕ!$B1491),1,0),0)</f>
        <v>0</v>
      </c>
      <c r="C1491" s="14">
        <f>IF(ДАННЫЕ!$CM1491&gt;0,IF(YEAR(ДАННЫЕ!$F$1)=YEAR(ДАННЫЕ!$CM1491),1,0),0)</f>
        <v>0</v>
      </c>
      <c r="D1491" s="14">
        <f>IF(ДАННЫЕ!$CJ1491&gt;0,IF(ДАННЫЕ!$CL1491&gt;ДАННЫЕ!$F$1,1,IF(ДАННЫЕ!$CL1491&gt;0,0,1)),0)</f>
        <v>0</v>
      </c>
      <c r="E1491" s="43" t="str">
        <f ca="1">IF(ДАННЫЕ!$F$1&gt;0,IF(ДАННЫЕ!$G1491&gt;0,DATEDIF(ДАННЫЕ!$G1491,ДАННЫЕ!$F$1,"y"),""),IF(ДАННЫЕ!$G1491&gt;0,DATEDIF(ДАННЫЕ!$G1491,TODAY(),"y"),""))</f>
        <v/>
      </c>
      <c r="F1491" s="43" t="str">
        <f xml:space="preserve"> IF(ДАННЫЕ!$F1491="М",IF(E1491&gt;=18,IF(E1491&lt;60,1,""),""),"")&amp;IF(ДАННЫЕ!$F1491="Ж",IF(E1491&gt;=18,IF(E1491&lt;55,1,""),""),"")</f>
        <v/>
      </c>
      <c r="G1491" s="43" t="str">
        <f xml:space="preserve"> IF(ДАННЫЕ!$F1491="М",IF(E1491&gt;=60,2,""),"")&amp;IF(ДАННЫЕ!$F1491="Ж",IF(E1491&gt;=55,2,""),"")</f>
        <v/>
      </c>
      <c r="H1491" s="43" t="str">
        <f t="shared" ca="1" si="69"/>
        <v/>
      </c>
      <c r="I1491" s="43" t="str">
        <f t="shared" ca="1" si="70"/>
        <v>03</v>
      </c>
      <c r="J1491" s="28" t="str">
        <f ca="1">ДАННЫЕ!$F1491&amp;H1491&amp;I1491&amp;ДАННЫЕ!$I1491&amp;"m"&amp;IF(ДАННЫЕ!$I1491&gt;0,IF(ДАННЫЕ!$J1491&gt;0,0,1),"")&amp;"f"&amp;IF(ДАННЫЕ!$R1491&gt;0,IF(YEAR(ДАННЫЕ!$F$1)=YEAR(ДАННЫЕ!$R1491),1,0),0)&amp;"z"&amp;ДАННЫЕ!$R1491&amp;"p"&amp;ДАННЫЕ!$S1491&amp;"i"&amp;ДАННЫЕ!$T1491&amp;"h"&amp;ДАННЫЕ!$K1491&amp;"be"&amp;ДАННЫЕ!$BI1491&amp;"CD"&amp;IF(ДАННЫЕ!BF1491&gt;500,4,IF(ДАННЫЕ!BF1491&gt;350,3,IF(ДАННЫЕ!BF1491&gt;200,2,IF(ДАННЫЕ!BF1491&gt;0,1,0))))&amp;"g"&amp;B1491&amp;"d"&amp;H1491&amp;"l"&amp;ДАННЫЕ!AT1491&amp;"a"&amp;ДАННЫЕ!$V1491&amp;"v"&amp;R1491&amp;"k"&amp;ДАННЫЕ!$U1491&amp;"s"&amp;ДАННЫЕ!$Y1491&amp;"t"&amp;ДАННЫЕ!$X1491&amp;"b"&amp;IF(ДАННЫЕ!$Q1491&gt;1,1,0)&amp;"PP"&amp;ДАННЫЕ!Z1491&amp;"c"&amp;S1491&amp;"x"&amp;IF(ДАННЫЕ!$BY1491&gt;0,IF(YEAR(ДАННЫЕ!$F$1)=YEAR(ДАННЫЕ!$BY1491),1,0),0)&amp;"n"&amp;IF(ДАННЫЕ!$BZ1491&gt;0,IF(YEAR(ДАННЫЕ!$F$1)=YEAR(ДАННЫЕ!$BZ1491),1,0),0)&amp;"u"&amp;D1491&amp;"z"&amp;IF(ДАННЫЕ!$CL1491&gt;0,IF(YEAR(ДАННЫЕ!$F$1)&gt;YEAR(ДАННЫЕ!$CL1491),11,12),0)</f>
        <v>03mf0zpihbeCD0g0dlav0kstb0PPc0x0n0u0z0</v>
      </c>
      <c r="K1491" s="28" t="str">
        <f ca="1">ДАННЫЕ!$I1491&amp;"x"&amp;B1491&amp;"w"&amp;IF(T1491+ДАННЫЕ!AD1491+ДАННЫЕ!AE1491+ДАННЫЕ!AF1491+ДАННЫЕ!AG1491+ДАННЫЕ!AH1491+ДАННЫЕ!$AL1491+ДАННЫЕ!AI1491+ДАННЫЕ!AJ1491+ДАННЫЕ!AK1491+ДАННЫЕ!AP1491+ДАННЫЕ!AQ1491+ДАННЫЕ!AR1491+ДАННЫЕ!$AM1491+ДАННЫЕ!$AN1491+ДАННЫЕ!AS1491+ДАННЫЕ!AT1491&gt;0,1,0)&amp;IF(OR(T1491=2,ДАННЫЕ!AD1491=2,ДАННЫЕ!AE1491=2,ДАННЫЕ!AF1491=2,ДАННЫЕ!AG1491=2,ДАННЫЕ!AH1491=2,ДАННЫЕ!$AL1491=2,ДАННЫЕ!AI1491=2,ДАННЫЕ!AJ1491=2,ДАННЫЕ!AK1491=2,ДАННЫЕ!AP1491=2,ДАННЫЕ!AQ1491=2,ДАННЫЕ!AR1491=2,ДАННЫЕ!$AM1491=2,ДАННЫЕ!$AN1491=2,ДАННЫЕ!AS1491=2,ДАННЫЕ!AT1491=2),2,0)&amp;"t"&amp;IF(T1491&gt;0,"1"&amp;T1491,"00")&amp;"f"&amp;IF(ДАННЫЕ!$AC1491,"1"&amp;ДАННЫЕ!$AC1491,"00")&amp;"b"&amp;IF(ДАННЫЕ!$AD1491,"1"&amp;ДАННЫЕ!$AD1491,"00")&amp;"g"&amp;IF(ДАННЫЕ!$AF1491,"1"&amp;ДАННЫЕ!$AF1491,"00")&amp;"c"&amp;IF(ДАННЫЕ!$AG1491,"1"&amp;ДАННЫЕ!$AG1491,"00")&amp;"i"&amp;IF(ДАННЫЕ!$AH1491,"1"&amp;ДАННЫЕ!$AH1491,"00")&amp;"r"&amp;IF(ДАННЫЕ!$AL1491,"1"&amp;ДАННЫЕ!$AL1491,"00")&amp;"m"&amp;IF(ДАННЫЕ!$AI1491,"1"&amp;ДАННЫЕ!$AI1491,"00")&amp;"hS"&amp;IF(ДАННЫЕ!$AJ1491,"1"&amp;ДАННЫЕ!$AJ1491,"00")&amp;"hZ"&amp;IF(ДАННЫЕ!$AK1491,"1"&amp;ДАННЫЕ!$AK1491,"00")&amp;"p"&amp;IF(ДАННЫЕ!$AP1491,"1"&amp;ДАННЫЕ!$AP1491,"00")&amp;"k"&amp;IF(ДАННЫЕ!$AQ1491,"1"&amp;ДАННЫЕ!$AQ1491,"00")&amp;"z"&amp;IF(ДАННЫЕ!$AR1491,"1"&amp;ДАННЫЕ!$AR1491,"00")&amp;"j"&amp;IF(ДАННЫЕ!$AM1491,"1"&amp;ДАННЫЕ!$AM1491,"00")&amp;"n"&amp;IF(ДАННЫЕ!$AN1491,"1"&amp;ДАННЫЕ!$AN1491,"00")&amp;"E"&amp;ДАННЫЕ!BI1491&amp;"L"&amp;ДАННЫЕ!AO1491&amp;"h"&amp;IF(ДАННЫЕ!$AU1491&gt;0,1,0)&amp;"v"&amp;IF(ДАННЫЕ!$AW1491&gt;0,1,0)&amp;"a"&amp;IF(ДАННЫЕ!$AS1491,"1"&amp;ДАННЫЕ!$AS1491,"00")&amp;"s"&amp;IF(ДАННЫЕ!$AT1491,"1"&amp;ДАННЫЕ!$AT1491,"00")&amp;"u"&amp;IF(ДАННЫЕ!$CJ1491&gt;0,1,0)&amp;"y"&amp;B1491&amp;"d"&amp;H1491&amp;"e"&amp;F1491&amp;G1491</f>
        <v>x0w00t00f00b00g00c00i00r00m00hS00hZ00p00k00z00j00n00ELh0v0a00s00u0y0de</v>
      </c>
      <c r="L1491" s="28" t="str">
        <f ca="1">ДАННЫЕ!$I1491&amp;"VN"&amp;IF(ДАННЫЕ!AW1491&gt;0,11,10)&amp;"CD"&amp;IF(ДАННЫЕ!BF1491&gt;500,16,IF(ДАННЫЕ!BF1491&gt;350,15,IF(ДАННЫЕ!BF1491&gt;=200,14,IF(ДАННЫЕ!BF1491&gt;=100,13,IF(ДАННЫЕ!BF1491&gt;=50,12,IF(ДАННЫЕ!BF1491&gt;0,11,10))))))&amp;"AR"&amp;IF(ДАННЫЕ!BX1491&gt;0,1,0)&amp;"GD"&amp;B1491&amp;"VV"&amp;IF(E1491&gt;=5,IF(E1491&lt;18,1,0),0)</f>
        <v>VN10CD10AR0GD0VV0</v>
      </c>
      <c r="M1491" s="28" t="str">
        <f>ДАННЫЕ!$I1491&amp;"b"&amp;ДАННЫЕ!$BI1491&amp;"r"&amp;ДАННЫЕ!$BJ1491&amp;"CD"&amp;IF(ДАННЫЕ!BF1491&gt;0,IF(ДАННЫЕ!BF1491&lt;200,1,IF(ДАННЫЕ!BF1491&lt;350,2,3)),0)&amp;"h"&amp;IF(ДАННЫЕ!$BK1491+ДАННЫЕ!$BL1491+ДАННЫЕ!$BM1491&gt;0,1,0)&amp;"x"&amp;ДАННЫЕ!$BK1491&amp;"y"&amp;ДАННЫЕ!$BL1491&amp;"z"&amp;ДАННЫЕ!$BM1491&amp;"c"&amp;IF(ДАННЫЕ!$BK1491+ДАННЫЕ!$BL1491+ДАННЫЕ!$BM1491=3,1,0)&amp;"a"&amp;IF(ДАННЫЕ!$BQ1491+ДАННЫЕ!$BR1491&gt;0,1,0)&amp;"d"&amp;ДАННЫЕ!$BQ1491&amp;"v"&amp;ДАННЫЕ!$BR1491&amp;"p"&amp;ДАННЫЕ!$BS1491&amp;"n"&amp;ДАННЫЕ!$BU1491&amp;"t"&amp;ДАННЫЕ!$BV1491&amp;"o"&amp;ДАННЫЕ!$BT1491&amp;"l"&amp;IF(ДАННЫЕ!$BN1491&gt;0,1,0)&amp;ДАННЫЕ!$BN1491&amp;"g"&amp;ДАННЫЕ!$BO1491&amp;"s"&amp;ДАННЫЕ!$BP1491&amp;"DZ"&amp;IF(ДАННЫЕ!B1491-ДАННЫЕ!G1491 &lt; 60,IF(ДАННЫЕ!B1491-ДАННЫЕ!G1491 &gt;= 0,1,0),0)&amp;"u"&amp;IF(ДАННЫЕ!$CJ1491&gt;0,1,0)</f>
        <v>brCD0h0xyzc0a0dvpntol0gsDZ1u0</v>
      </c>
      <c r="N1491" s="28" t="str">
        <f ca="1">ДАННЫЕ!$F1491&amp;ДАННЫЕ!$I1491&amp;"g"&amp;B1491&amp;"cf"&amp;D1491&amp;"a"&amp;IF(ДАННЫЕ!$BX1491&gt;0,1,0)&amp;IF(ДАННЫЕ!$BF1491&gt;500,1,IF(ДАННЫЕ!$BF1491&gt;350,2,IF(ДАННЫЕ!$BF1491&gt;=200,3,IF(ДАННЫЕ!$BF1491&gt;=100,4,IF(ДАННЫЕ!$BF1491&gt;=50,5,IF(ДАННЫЕ!$BF1491&lt;50,6,0))))))&amp;"AR"&amp;IF(DATEDIF(ДАННЫЕ!$BX1491,ДАННЫЕ!$F$1,"y")&gt;1,1,0)&amp;"VG"&amp;IF(ДАННЫЕ!$BH1491="0",1,0)&amp;"o"&amp;IF(T1491+ДАННЫЕ!$AF1491+ДАННЫЕ!$AG1491+ДАННЫЕ!$AH1491+ДАННЫЕ!$AI1491+ДАННЫЕ!$AJ1491+ДАННЫЕ!$AP1491+ДАННЫЕ!$AQ1491+ДАННЫЕ!$AR1491+ДАННЫЕ!$AU1491+ДАННЫЕ!$AW1491+ДАННЫЕ!$AS1491+ДАННЫЕ!$AT1491&gt;0,1,0)&amp;"x"&amp;ДАННЫЕ!$AG1491&amp;"p"&amp;IF(ДАННЫЕ!$BY1491&gt;0,1,0)&amp;"v"&amp;IF(ДАННЫЕ!$BZ1491&gt;0,1,0)&amp;"n"&amp;ДАННЫЕ!$CA1491&amp;"t"&amp;ДАННЫЕ!$AY1491&amp;"k"&amp;ДАННЫЕ!$CB1491&amp;"q"&amp;ДАННЫЕ!$CC1491&amp;"w"&amp;ДАННЫЕ!$CD1491&amp;"e"&amp;ДАННЫЕ!$CE1491&amp;"m"&amp;ДАННЫЕ!$CF1491&amp;"c"&amp;ДАННЫЕ!$CG1491&amp;"z"&amp;ДАННЫЕ!$CH1491&amp;"d"&amp;IF(H1491=4,1,0)&amp;"s"&amp;IF(ДАННЫЕ!$J1491=1,0,1)&amp;"u"&amp;IF(ДАННЫЕ!$CJ1491&gt;0,1,0)</f>
        <v>g0cf0a06AR1VG0o0xp0v0ntkqwemczd0s1u0</v>
      </c>
      <c r="O1491" s="28" t="str">
        <f>ДАННЫЕ!$I1491&amp;"g"&amp;B1491&amp;A1491&amp;"f"&amp;P1491&amp;"c"&amp;IF(ДАННЫЕ!$U1491&gt;0,1,0)&amp;"s"&amp;IF(ДАННЫЕ!$Q1491&gt;0,IF(YEAR(ДАННЫЕ!$F$1)=YEAR(ДАННЫЕ!$Q1491),IF(MONTH(ДАННЫЕ!$F$1)=MONTH(ДАННЫЕ!$Q1491),111,11),1),0)&amp;"i"&amp;IF(ДАННЫЕ!$R1491+ДАННЫЕ!$S1491+ДАННЫЕ!$T1491=0,0,1)&amp;"h"&amp;IF(ДАННЫЕ!$P1491&gt;0,1,0)&amp;"p"&amp;IF(ДАННЫЕ!$CI1491&gt;0,IF(YEAR(ДАННЫЕ!$F$1)=YEAR(ДАННЫЕ!$CI1491),IF(MONTH(ДАННЫЕ!$F$1)=MONTH(ДАННЫЕ!$CI1491),111,11),1),0)&amp;"d"&amp;IF(ДАННЫЕ!$CJ1491&gt;0,IF(YEAR(ДАННЫЕ!$F$1)=YEAR(ДАННЫЕ!$CJ1491),IF(MONTH(ДАННЫЕ!$F$1)=MONTH(ДАННЫЕ!$CJ1491),111,11),1),0)&amp;"o"&amp;IF(ДАННЫЕ!$CK1491&gt;0,IF(MONTH(ДАННЫЕ!$F$1)=MONTH(ДАННЫЕ!$CK1491),111,11),0)&amp;"v"&amp;IF(ДАННЫЕ!$BE1491&gt;0,IF(MONTH(ДАННЫЕ!$F$1)=MONTH(ДАННЫЕ!$BE1491),111,11),0)</f>
        <v>g00f0c0s0i0h0p0d0o0v0</v>
      </c>
      <c r="P1491" s="15">
        <f t="shared" si="71"/>
        <v>0</v>
      </c>
      <c r="Q1491" s="15">
        <f>IF(ДАННЫЕ!$F$1&gt;ДАННЫЕ!$N1491,IF(YEAR(ДАННЫЕ!$F$1)=YEAR(ДАННЫЕ!M1491),1,0),0)</f>
        <v>0</v>
      </c>
      <c r="R1491" s="15">
        <f>IF(ДАННЫЕ!$F$1&gt;ДАННЫЕ!$N1491,IF(YEAR(ДАННЫЕ!$F$1)=YEAR(ДАННЫЕ!N1491),1,0),0)</f>
        <v>0</v>
      </c>
      <c r="S1491" s="15">
        <f>IF(ДАННЫЕ!$AA1491="2А",1,IF(ДАННЫЕ!$AA1491="2Б",2,IF(ДАННЫЕ!$AA1491="2В",3,IF(ДАННЫЕ!$AA1491=3,4,IF(ДАННЫЕ!$AA1491="4А",5,IF(ДАННЫЕ!$AA1491="4Б",6,IF(ДАННЫЕ!$AA1491="4В",7,IF(ДАННЫЕ!$AA1491=5,8,0))))))))</f>
        <v>0</v>
      </c>
      <c r="T1491" s="15">
        <f>IF(OR(ДАННЫЕ!$AC1491=2,ДАННЫЕ!$AD1491=2,ДАННЫЕ!$AE1491=2),2,IF(OR(ДАННЫЕ!$AC1491=1,ДАННЫЕ!$AD1491=1,ДАННЫЕ!$AE1491=1),1,0))</f>
        <v>0</v>
      </c>
    </row>
    <row r="1492" spans="1:20" x14ac:dyDescent="0.2">
      <c r="A1492" s="78">
        <f>IF(B1492&gt;0,IF(MONTH(ДАННЫЕ!$F$1)=MONTH(ДАННЫЕ!$B1492),1,0),0)</f>
        <v>0</v>
      </c>
      <c r="B1492" s="14">
        <f>IF(ДАННЫЕ!$B1492&gt;0,IF(YEAR(ДАННЫЕ!$F$1)=YEAR(ДАННЫЕ!$B1492),1,0),0)</f>
        <v>0</v>
      </c>
      <c r="C1492" s="14">
        <f>IF(ДАННЫЕ!$CM1492&gt;0,IF(YEAR(ДАННЫЕ!$F$1)=YEAR(ДАННЫЕ!$CM1492),1,0),0)</f>
        <v>0</v>
      </c>
      <c r="D1492" s="14">
        <f>IF(ДАННЫЕ!$CJ1492&gt;0,IF(ДАННЫЕ!$CL1492&gt;ДАННЫЕ!$F$1,1,IF(ДАННЫЕ!$CL1492&gt;0,0,1)),0)</f>
        <v>0</v>
      </c>
      <c r="E1492" s="43" t="str">
        <f ca="1">IF(ДАННЫЕ!$F$1&gt;0,IF(ДАННЫЕ!$G1492&gt;0,DATEDIF(ДАННЫЕ!$G1492,ДАННЫЕ!$F$1,"y"),""),IF(ДАННЫЕ!$G1492&gt;0,DATEDIF(ДАННЫЕ!$G1492,TODAY(),"y"),""))</f>
        <v/>
      </c>
      <c r="F1492" s="43" t="str">
        <f xml:space="preserve"> IF(ДАННЫЕ!$F1492="М",IF(E1492&gt;=18,IF(E1492&lt;60,1,""),""),"")&amp;IF(ДАННЫЕ!$F1492="Ж",IF(E1492&gt;=18,IF(E1492&lt;55,1,""),""),"")</f>
        <v/>
      </c>
      <c r="G1492" s="43" t="str">
        <f xml:space="preserve"> IF(ДАННЫЕ!$F1492="М",IF(E1492&gt;=60,2,""),"")&amp;IF(ДАННЫЕ!$F1492="Ж",IF(E1492&gt;=55,2,""),"")</f>
        <v/>
      </c>
      <c r="H1492" s="43" t="str">
        <f t="shared" ca="1" si="69"/>
        <v/>
      </c>
      <c r="I1492" s="43" t="str">
        <f t="shared" ca="1" si="70"/>
        <v>03</v>
      </c>
      <c r="J1492" s="28" t="str">
        <f ca="1">ДАННЫЕ!$F1492&amp;H1492&amp;I1492&amp;ДАННЫЕ!$I1492&amp;"m"&amp;IF(ДАННЫЕ!$I1492&gt;0,IF(ДАННЫЕ!$J1492&gt;0,0,1),"")&amp;"f"&amp;IF(ДАННЫЕ!$R1492&gt;0,IF(YEAR(ДАННЫЕ!$F$1)=YEAR(ДАННЫЕ!$R1492),1,0),0)&amp;"z"&amp;ДАННЫЕ!$R1492&amp;"p"&amp;ДАННЫЕ!$S1492&amp;"i"&amp;ДАННЫЕ!$T1492&amp;"h"&amp;ДАННЫЕ!$K1492&amp;"be"&amp;ДАННЫЕ!$BI1492&amp;"CD"&amp;IF(ДАННЫЕ!BF1492&gt;500,4,IF(ДАННЫЕ!BF1492&gt;350,3,IF(ДАННЫЕ!BF1492&gt;200,2,IF(ДАННЫЕ!BF1492&gt;0,1,0))))&amp;"g"&amp;B1492&amp;"d"&amp;H1492&amp;"l"&amp;ДАННЫЕ!AT1492&amp;"a"&amp;ДАННЫЕ!$V1492&amp;"v"&amp;R1492&amp;"k"&amp;ДАННЫЕ!$U1492&amp;"s"&amp;ДАННЫЕ!$Y1492&amp;"t"&amp;ДАННЫЕ!$X1492&amp;"b"&amp;IF(ДАННЫЕ!$Q1492&gt;1,1,0)&amp;"PP"&amp;ДАННЫЕ!Z1492&amp;"c"&amp;S1492&amp;"x"&amp;IF(ДАННЫЕ!$BY1492&gt;0,IF(YEAR(ДАННЫЕ!$F$1)=YEAR(ДАННЫЕ!$BY1492),1,0),0)&amp;"n"&amp;IF(ДАННЫЕ!$BZ1492&gt;0,IF(YEAR(ДАННЫЕ!$F$1)=YEAR(ДАННЫЕ!$BZ1492),1,0),0)&amp;"u"&amp;D1492&amp;"z"&amp;IF(ДАННЫЕ!$CL1492&gt;0,IF(YEAR(ДАННЫЕ!$F$1)&gt;YEAR(ДАННЫЕ!$CL1492),11,12),0)</f>
        <v>03mf0zpihbeCD0g0dlav0kstb0PPc0x0n0u0z0</v>
      </c>
      <c r="K1492" s="28" t="str">
        <f ca="1">ДАННЫЕ!$I1492&amp;"x"&amp;B1492&amp;"w"&amp;IF(T1492+ДАННЫЕ!AD1492+ДАННЫЕ!AE1492+ДАННЫЕ!AF1492+ДАННЫЕ!AG1492+ДАННЫЕ!AH1492+ДАННЫЕ!$AL1492+ДАННЫЕ!AI1492+ДАННЫЕ!AJ1492+ДАННЫЕ!AK1492+ДАННЫЕ!AP1492+ДАННЫЕ!AQ1492+ДАННЫЕ!AR1492+ДАННЫЕ!$AM1492+ДАННЫЕ!$AN1492+ДАННЫЕ!AS1492+ДАННЫЕ!AT1492&gt;0,1,0)&amp;IF(OR(T1492=2,ДАННЫЕ!AD1492=2,ДАННЫЕ!AE1492=2,ДАННЫЕ!AF1492=2,ДАННЫЕ!AG1492=2,ДАННЫЕ!AH1492=2,ДАННЫЕ!$AL1492=2,ДАННЫЕ!AI1492=2,ДАННЫЕ!AJ1492=2,ДАННЫЕ!AK1492=2,ДАННЫЕ!AP1492=2,ДАННЫЕ!AQ1492=2,ДАННЫЕ!AR1492=2,ДАННЫЕ!$AM1492=2,ДАННЫЕ!$AN1492=2,ДАННЫЕ!AS1492=2,ДАННЫЕ!AT1492=2),2,0)&amp;"t"&amp;IF(T1492&gt;0,"1"&amp;T1492,"00")&amp;"f"&amp;IF(ДАННЫЕ!$AC1492,"1"&amp;ДАННЫЕ!$AC1492,"00")&amp;"b"&amp;IF(ДАННЫЕ!$AD1492,"1"&amp;ДАННЫЕ!$AD1492,"00")&amp;"g"&amp;IF(ДАННЫЕ!$AF1492,"1"&amp;ДАННЫЕ!$AF1492,"00")&amp;"c"&amp;IF(ДАННЫЕ!$AG1492,"1"&amp;ДАННЫЕ!$AG1492,"00")&amp;"i"&amp;IF(ДАННЫЕ!$AH1492,"1"&amp;ДАННЫЕ!$AH1492,"00")&amp;"r"&amp;IF(ДАННЫЕ!$AL1492,"1"&amp;ДАННЫЕ!$AL1492,"00")&amp;"m"&amp;IF(ДАННЫЕ!$AI1492,"1"&amp;ДАННЫЕ!$AI1492,"00")&amp;"hS"&amp;IF(ДАННЫЕ!$AJ1492,"1"&amp;ДАННЫЕ!$AJ1492,"00")&amp;"hZ"&amp;IF(ДАННЫЕ!$AK1492,"1"&amp;ДАННЫЕ!$AK1492,"00")&amp;"p"&amp;IF(ДАННЫЕ!$AP1492,"1"&amp;ДАННЫЕ!$AP1492,"00")&amp;"k"&amp;IF(ДАННЫЕ!$AQ1492,"1"&amp;ДАННЫЕ!$AQ1492,"00")&amp;"z"&amp;IF(ДАННЫЕ!$AR1492,"1"&amp;ДАННЫЕ!$AR1492,"00")&amp;"j"&amp;IF(ДАННЫЕ!$AM1492,"1"&amp;ДАННЫЕ!$AM1492,"00")&amp;"n"&amp;IF(ДАННЫЕ!$AN1492,"1"&amp;ДАННЫЕ!$AN1492,"00")&amp;"E"&amp;ДАННЫЕ!BI1492&amp;"L"&amp;ДАННЫЕ!AO1492&amp;"h"&amp;IF(ДАННЫЕ!$AU1492&gt;0,1,0)&amp;"v"&amp;IF(ДАННЫЕ!$AW1492&gt;0,1,0)&amp;"a"&amp;IF(ДАННЫЕ!$AS1492,"1"&amp;ДАННЫЕ!$AS1492,"00")&amp;"s"&amp;IF(ДАННЫЕ!$AT1492,"1"&amp;ДАННЫЕ!$AT1492,"00")&amp;"u"&amp;IF(ДАННЫЕ!$CJ1492&gt;0,1,0)&amp;"y"&amp;B1492&amp;"d"&amp;H1492&amp;"e"&amp;F1492&amp;G1492</f>
        <v>x0w00t00f00b00g00c00i00r00m00hS00hZ00p00k00z00j00n00ELh0v0a00s00u0y0de</v>
      </c>
      <c r="L1492" s="28" t="str">
        <f ca="1">ДАННЫЕ!$I1492&amp;"VN"&amp;IF(ДАННЫЕ!AW1492&gt;0,11,10)&amp;"CD"&amp;IF(ДАННЫЕ!BF1492&gt;500,16,IF(ДАННЫЕ!BF1492&gt;350,15,IF(ДАННЫЕ!BF1492&gt;=200,14,IF(ДАННЫЕ!BF1492&gt;=100,13,IF(ДАННЫЕ!BF1492&gt;=50,12,IF(ДАННЫЕ!BF1492&gt;0,11,10))))))&amp;"AR"&amp;IF(ДАННЫЕ!BX1492&gt;0,1,0)&amp;"GD"&amp;B1492&amp;"VV"&amp;IF(E1492&gt;=5,IF(E1492&lt;18,1,0),0)</f>
        <v>VN10CD10AR0GD0VV0</v>
      </c>
      <c r="M1492" s="28" t="str">
        <f>ДАННЫЕ!$I1492&amp;"b"&amp;ДАННЫЕ!$BI1492&amp;"r"&amp;ДАННЫЕ!$BJ1492&amp;"CD"&amp;IF(ДАННЫЕ!BF1492&gt;0,IF(ДАННЫЕ!BF1492&lt;200,1,IF(ДАННЫЕ!BF1492&lt;350,2,3)),0)&amp;"h"&amp;IF(ДАННЫЕ!$BK1492+ДАННЫЕ!$BL1492+ДАННЫЕ!$BM1492&gt;0,1,0)&amp;"x"&amp;ДАННЫЕ!$BK1492&amp;"y"&amp;ДАННЫЕ!$BL1492&amp;"z"&amp;ДАННЫЕ!$BM1492&amp;"c"&amp;IF(ДАННЫЕ!$BK1492+ДАННЫЕ!$BL1492+ДАННЫЕ!$BM1492=3,1,0)&amp;"a"&amp;IF(ДАННЫЕ!$BQ1492+ДАННЫЕ!$BR1492&gt;0,1,0)&amp;"d"&amp;ДАННЫЕ!$BQ1492&amp;"v"&amp;ДАННЫЕ!$BR1492&amp;"p"&amp;ДАННЫЕ!$BS1492&amp;"n"&amp;ДАННЫЕ!$BU1492&amp;"t"&amp;ДАННЫЕ!$BV1492&amp;"o"&amp;ДАННЫЕ!$BT1492&amp;"l"&amp;IF(ДАННЫЕ!$BN1492&gt;0,1,0)&amp;ДАННЫЕ!$BN1492&amp;"g"&amp;ДАННЫЕ!$BO1492&amp;"s"&amp;ДАННЫЕ!$BP1492&amp;"DZ"&amp;IF(ДАННЫЕ!B1492-ДАННЫЕ!G1492 &lt; 60,IF(ДАННЫЕ!B1492-ДАННЫЕ!G1492 &gt;= 0,1,0),0)&amp;"u"&amp;IF(ДАННЫЕ!$CJ1492&gt;0,1,0)</f>
        <v>brCD0h0xyzc0a0dvpntol0gsDZ1u0</v>
      </c>
      <c r="N1492" s="28" t="str">
        <f ca="1">ДАННЫЕ!$F1492&amp;ДАННЫЕ!$I1492&amp;"g"&amp;B1492&amp;"cf"&amp;D1492&amp;"a"&amp;IF(ДАННЫЕ!$BX1492&gt;0,1,0)&amp;IF(ДАННЫЕ!$BF1492&gt;500,1,IF(ДАННЫЕ!$BF1492&gt;350,2,IF(ДАННЫЕ!$BF1492&gt;=200,3,IF(ДАННЫЕ!$BF1492&gt;=100,4,IF(ДАННЫЕ!$BF1492&gt;=50,5,IF(ДАННЫЕ!$BF1492&lt;50,6,0))))))&amp;"AR"&amp;IF(DATEDIF(ДАННЫЕ!$BX1492,ДАННЫЕ!$F$1,"y")&gt;1,1,0)&amp;"VG"&amp;IF(ДАННЫЕ!$BH1492="0",1,0)&amp;"o"&amp;IF(T1492+ДАННЫЕ!$AF1492+ДАННЫЕ!$AG1492+ДАННЫЕ!$AH1492+ДАННЫЕ!$AI1492+ДАННЫЕ!$AJ1492+ДАННЫЕ!$AP1492+ДАННЫЕ!$AQ1492+ДАННЫЕ!$AR1492+ДАННЫЕ!$AU1492+ДАННЫЕ!$AW1492+ДАННЫЕ!$AS1492+ДАННЫЕ!$AT1492&gt;0,1,0)&amp;"x"&amp;ДАННЫЕ!$AG1492&amp;"p"&amp;IF(ДАННЫЕ!$BY1492&gt;0,1,0)&amp;"v"&amp;IF(ДАННЫЕ!$BZ1492&gt;0,1,0)&amp;"n"&amp;ДАННЫЕ!$CA1492&amp;"t"&amp;ДАННЫЕ!$AY1492&amp;"k"&amp;ДАННЫЕ!$CB1492&amp;"q"&amp;ДАННЫЕ!$CC1492&amp;"w"&amp;ДАННЫЕ!$CD1492&amp;"e"&amp;ДАННЫЕ!$CE1492&amp;"m"&amp;ДАННЫЕ!$CF1492&amp;"c"&amp;ДАННЫЕ!$CG1492&amp;"z"&amp;ДАННЫЕ!$CH1492&amp;"d"&amp;IF(H1492=4,1,0)&amp;"s"&amp;IF(ДАННЫЕ!$J1492=1,0,1)&amp;"u"&amp;IF(ДАННЫЕ!$CJ1492&gt;0,1,0)</f>
        <v>g0cf0a06AR1VG0o0xp0v0ntkqwemczd0s1u0</v>
      </c>
      <c r="O1492" s="28" t="str">
        <f>ДАННЫЕ!$I1492&amp;"g"&amp;B1492&amp;A1492&amp;"f"&amp;P1492&amp;"c"&amp;IF(ДАННЫЕ!$U1492&gt;0,1,0)&amp;"s"&amp;IF(ДАННЫЕ!$Q1492&gt;0,IF(YEAR(ДАННЫЕ!$F$1)=YEAR(ДАННЫЕ!$Q1492),IF(MONTH(ДАННЫЕ!$F$1)=MONTH(ДАННЫЕ!$Q1492),111,11),1),0)&amp;"i"&amp;IF(ДАННЫЕ!$R1492+ДАННЫЕ!$S1492+ДАННЫЕ!$T1492=0,0,1)&amp;"h"&amp;IF(ДАННЫЕ!$P1492&gt;0,1,0)&amp;"p"&amp;IF(ДАННЫЕ!$CI1492&gt;0,IF(YEAR(ДАННЫЕ!$F$1)=YEAR(ДАННЫЕ!$CI1492),IF(MONTH(ДАННЫЕ!$F$1)=MONTH(ДАННЫЕ!$CI1492),111,11),1),0)&amp;"d"&amp;IF(ДАННЫЕ!$CJ1492&gt;0,IF(YEAR(ДАННЫЕ!$F$1)=YEAR(ДАННЫЕ!$CJ1492),IF(MONTH(ДАННЫЕ!$F$1)=MONTH(ДАННЫЕ!$CJ1492),111,11),1),0)&amp;"o"&amp;IF(ДАННЫЕ!$CK1492&gt;0,IF(MONTH(ДАННЫЕ!$F$1)=MONTH(ДАННЫЕ!$CK1492),111,11),0)&amp;"v"&amp;IF(ДАННЫЕ!$BE1492&gt;0,IF(MONTH(ДАННЫЕ!$F$1)=MONTH(ДАННЫЕ!$BE1492),111,11),0)</f>
        <v>g00f0c0s0i0h0p0d0o0v0</v>
      </c>
      <c r="P1492" s="15">
        <f t="shared" si="71"/>
        <v>0</v>
      </c>
      <c r="Q1492" s="15">
        <f>IF(ДАННЫЕ!$F$1&gt;ДАННЫЕ!$N1492,IF(YEAR(ДАННЫЕ!$F$1)=YEAR(ДАННЫЕ!M1492),1,0),0)</f>
        <v>0</v>
      </c>
      <c r="R1492" s="15">
        <f>IF(ДАННЫЕ!$F$1&gt;ДАННЫЕ!$N1492,IF(YEAR(ДАННЫЕ!$F$1)=YEAR(ДАННЫЕ!N1492),1,0),0)</f>
        <v>0</v>
      </c>
      <c r="S1492" s="15">
        <f>IF(ДАННЫЕ!$AA1492="2А",1,IF(ДАННЫЕ!$AA1492="2Б",2,IF(ДАННЫЕ!$AA1492="2В",3,IF(ДАННЫЕ!$AA1492=3,4,IF(ДАННЫЕ!$AA1492="4А",5,IF(ДАННЫЕ!$AA1492="4Б",6,IF(ДАННЫЕ!$AA1492="4В",7,IF(ДАННЫЕ!$AA1492=5,8,0))))))))</f>
        <v>0</v>
      </c>
      <c r="T1492" s="15">
        <f>IF(OR(ДАННЫЕ!$AC1492=2,ДАННЫЕ!$AD1492=2,ДАННЫЕ!$AE1492=2),2,IF(OR(ДАННЫЕ!$AC1492=1,ДАННЫЕ!$AD1492=1,ДАННЫЕ!$AE1492=1),1,0))</f>
        <v>0</v>
      </c>
    </row>
    <row r="1493" spans="1:20" x14ac:dyDescent="0.2">
      <c r="A1493" s="78">
        <f>IF(B1493&gt;0,IF(MONTH(ДАННЫЕ!$F$1)=MONTH(ДАННЫЕ!$B1493),1,0),0)</f>
        <v>0</v>
      </c>
      <c r="B1493" s="14">
        <f>IF(ДАННЫЕ!$B1493&gt;0,IF(YEAR(ДАННЫЕ!$F$1)=YEAR(ДАННЫЕ!$B1493),1,0),0)</f>
        <v>0</v>
      </c>
      <c r="C1493" s="14">
        <f>IF(ДАННЫЕ!$CM1493&gt;0,IF(YEAR(ДАННЫЕ!$F$1)=YEAR(ДАННЫЕ!$CM1493),1,0),0)</f>
        <v>0</v>
      </c>
      <c r="D1493" s="14">
        <f>IF(ДАННЫЕ!$CJ1493&gt;0,IF(ДАННЫЕ!$CL1493&gt;ДАННЫЕ!$F$1,1,IF(ДАННЫЕ!$CL1493&gt;0,0,1)),0)</f>
        <v>0</v>
      </c>
      <c r="E1493" s="43" t="str">
        <f ca="1">IF(ДАННЫЕ!$F$1&gt;0,IF(ДАННЫЕ!$G1493&gt;0,DATEDIF(ДАННЫЕ!$G1493,ДАННЫЕ!$F$1,"y"),""),IF(ДАННЫЕ!$G1493&gt;0,DATEDIF(ДАННЫЕ!$G1493,TODAY(),"y"),""))</f>
        <v/>
      </c>
      <c r="F1493" s="43" t="str">
        <f xml:space="preserve"> IF(ДАННЫЕ!$F1493="М",IF(E1493&gt;=18,IF(E1493&lt;60,1,""),""),"")&amp;IF(ДАННЫЕ!$F1493="Ж",IF(E1493&gt;=18,IF(E1493&lt;55,1,""),""),"")</f>
        <v/>
      </c>
      <c r="G1493" s="43" t="str">
        <f xml:space="preserve"> IF(ДАННЫЕ!$F1493="М",IF(E1493&gt;=60,2,""),"")&amp;IF(ДАННЫЕ!$F1493="Ж",IF(E1493&gt;=55,2,""),"")</f>
        <v/>
      </c>
      <c r="H1493" s="43" t="str">
        <f t="shared" ca="1" si="69"/>
        <v/>
      </c>
      <c r="I1493" s="43" t="str">
        <f t="shared" ca="1" si="70"/>
        <v>03</v>
      </c>
      <c r="J1493" s="28" t="str">
        <f ca="1">ДАННЫЕ!$F1493&amp;H1493&amp;I1493&amp;ДАННЫЕ!$I1493&amp;"m"&amp;IF(ДАННЫЕ!$I1493&gt;0,IF(ДАННЫЕ!$J1493&gt;0,0,1),"")&amp;"f"&amp;IF(ДАННЫЕ!$R1493&gt;0,IF(YEAR(ДАННЫЕ!$F$1)=YEAR(ДАННЫЕ!$R1493),1,0),0)&amp;"z"&amp;ДАННЫЕ!$R1493&amp;"p"&amp;ДАННЫЕ!$S1493&amp;"i"&amp;ДАННЫЕ!$T1493&amp;"h"&amp;ДАННЫЕ!$K1493&amp;"be"&amp;ДАННЫЕ!$BI1493&amp;"CD"&amp;IF(ДАННЫЕ!BF1493&gt;500,4,IF(ДАННЫЕ!BF1493&gt;350,3,IF(ДАННЫЕ!BF1493&gt;200,2,IF(ДАННЫЕ!BF1493&gt;0,1,0))))&amp;"g"&amp;B1493&amp;"d"&amp;H1493&amp;"l"&amp;ДАННЫЕ!AT1493&amp;"a"&amp;ДАННЫЕ!$V1493&amp;"v"&amp;R1493&amp;"k"&amp;ДАННЫЕ!$U1493&amp;"s"&amp;ДАННЫЕ!$Y1493&amp;"t"&amp;ДАННЫЕ!$X1493&amp;"b"&amp;IF(ДАННЫЕ!$Q1493&gt;1,1,0)&amp;"PP"&amp;ДАННЫЕ!Z1493&amp;"c"&amp;S1493&amp;"x"&amp;IF(ДАННЫЕ!$BY1493&gt;0,IF(YEAR(ДАННЫЕ!$F$1)=YEAR(ДАННЫЕ!$BY1493),1,0),0)&amp;"n"&amp;IF(ДАННЫЕ!$BZ1493&gt;0,IF(YEAR(ДАННЫЕ!$F$1)=YEAR(ДАННЫЕ!$BZ1493),1,0),0)&amp;"u"&amp;D1493&amp;"z"&amp;IF(ДАННЫЕ!$CL1493&gt;0,IF(YEAR(ДАННЫЕ!$F$1)&gt;YEAR(ДАННЫЕ!$CL1493),11,12),0)</f>
        <v>03mf0zpihbeCD0g0dlav0kstb0PPc0x0n0u0z0</v>
      </c>
      <c r="K1493" s="28" t="str">
        <f ca="1">ДАННЫЕ!$I1493&amp;"x"&amp;B1493&amp;"w"&amp;IF(T1493+ДАННЫЕ!AD1493+ДАННЫЕ!AE1493+ДАННЫЕ!AF1493+ДАННЫЕ!AG1493+ДАННЫЕ!AH1493+ДАННЫЕ!$AL1493+ДАННЫЕ!AI1493+ДАННЫЕ!AJ1493+ДАННЫЕ!AK1493+ДАННЫЕ!AP1493+ДАННЫЕ!AQ1493+ДАННЫЕ!AR1493+ДАННЫЕ!$AM1493+ДАННЫЕ!$AN1493+ДАННЫЕ!AS1493+ДАННЫЕ!AT1493&gt;0,1,0)&amp;IF(OR(T1493=2,ДАННЫЕ!AD1493=2,ДАННЫЕ!AE1493=2,ДАННЫЕ!AF1493=2,ДАННЫЕ!AG1493=2,ДАННЫЕ!AH1493=2,ДАННЫЕ!$AL1493=2,ДАННЫЕ!AI1493=2,ДАННЫЕ!AJ1493=2,ДАННЫЕ!AK1493=2,ДАННЫЕ!AP1493=2,ДАННЫЕ!AQ1493=2,ДАННЫЕ!AR1493=2,ДАННЫЕ!$AM1493=2,ДАННЫЕ!$AN1493=2,ДАННЫЕ!AS1493=2,ДАННЫЕ!AT1493=2),2,0)&amp;"t"&amp;IF(T1493&gt;0,"1"&amp;T1493,"00")&amp;"f"&amp;IF(ДАННЫЕ!$AC1493,"1"&amp;ДАННЫЕ!$AC1493,"00")&amp;"b"&amp;IF(ДАННЫЕ!$AD1493,"1"&amp;ДАННЫЕ!$AD1493,"00")&amp;"g"&amp;IF(ДАННЫЕ!$AF1493,"1"&amp;ДАННЫЕ!$AF1493,"00")&amp;"c"&amp;IF(ДАННЫЕ!$AG1493,"1"&amp;ДАННЫЕ!$AG1493,"00")&amp;"i"&amp;IF(ДАННЫЕ!$AH1493,"1"&amp;ДАННЫЕ!$AH1493,"00")&amp;"r"&amp;IF(ДАННЫЕ!$AL1493,"1"&amp;ДАННЫЕ!$AL1493,"00")&amp;"m"&amp;IF(ДАННЫЕ!$AI1493,"1"&amp;ДАННЫЕ!$AI1493,"00")&amp;"hS"&amp;IF(ДАННЫЕ!$AJ1493,"1"&amp;ДАННЫЕ!$AJ1493,"00")&amp;"hZ"&amp;IF(ДАННЫЕ!$AK1493,"1"&amp;ДАННЫЕ!$AK1493,"00")&amp;"p"&amp;IF(ДАННЫЕ!$AP1493,"1"&amp;ДАННЫЕ!$AP1493,"00")&amp;"k"&amp;IF(ДАННЫЕ!$AQ1493,"1"&amp;ДАННЫЕ!$AQ1493,"00")&amp;"z"&amp;IF(ДАННЫЕ!$AR1493,"1"&amp;ДАННЫЕ!$AR1493,"00")&amp;"j"&amp;IF(ДАННЫЕ!$AM1493,"1"&amp;ДАННЫЕ!$AM1493,"00")&amp;"n"&amp;IF(ДАННЫЕ!$AN1493,"1"&amp;ДАННЫЕ!$AN1493,"00")&amp;"E"&amp;ДАННЫЕ!BI1493&amp;"L"&amp;ДАННЫЕ!AO1493&amp;"h"&amp;IF(ДАННЫЕ!$AU1493&gt;0,1,0)&amp;"v"&amp;IF(ДАННЫЕ!$AW1493&gt;0,1,0)&amp;"a"&amp;IF(ДАННЫЕ!$AS1493,"1"&amp;ДАННЫЕ!$AS1493,"00")&amp;"s"&amp;IF(ДАННЫЕ!$AT1493,"1"&amp;ДАННЫЕ!$AT1493,"00")&amp;"u"&amp;IF(ДАННЫЕ!$CJ1493&gt;0,1,0)&amp;"y"&amp;B1493&amp;"d"&amp;H1493&amp;"e"&amp;F1493&amp;G1493</f>
        <v>x0w00t00f00b00g00c00i00r00m00hS00hZ00p00k00z00j00n00ELh0v0a00s00u0y0de</v>
      </c>
      <c r="L1493" s="28" t="str">
        <f ca="1">ДАННЫЕ!$I1493&amp;"VN"&amp;IF(ДАННЫЕ!AW1493&gt;0,11,10)&amp;"CD"&amp;IF(ДАННЫЕ!BF1493&gt;500,16,IF(ДАННЫЕ!BF1493&gt;350,15,IF(ДАННЫЕ!BF1493&gt;=200,14,IF(ДАННЫЕ!BF1493&gt;=100,13,IF(ДАННЫЕ!BF1493&gt;=50,12,IF(ДАННЫЕ!BF1493&gt;0,11,10))))))&amp;"AR"&amp;IF(ДАННЫЕ!BX1493&gt;0,1,0)&amp;"GD"&amp;B1493&amp;"VV"&amp;IF(E1493&gt;=5,IF(E1493&lt;18,1,0),0)</f>
        <v>VN10CD10AR0GD0VV0</v>
      </c>
      <c r="M1493" s="28" t="str">
        <f>ДАННЫЕ!$I1493&amp;"b"&amp;ДАННЫЕ!$BI1493&amp;"r"&amp;ДАННЫЕ!$BJ1493&amp;"CD"&amp;IF(ДАННЫЕ!BF1493&gt;0,IF(ДАННЫЕ!BF1493&lt;200,1,IF(ДАННЫЕ!BF1493&lt;350,2,3)),0)&amp;"h"&amp;IF(ДАННЫЕ!$BK1493+ДАННЫЕ!$BL1493+ДАННЫЕ!$BM1493&gt;0,1,0)&amp;"x"&amp;ДАННЫЕ!$BK1493&amp;"y"&amp;ДАННЫЕ!$BL1493&amp;"z"&amp;ДАННЫЕ!$BM1493&amp;"c"&amp;IF(ДАННЫЕ!$BK1493+ДАННЫЕ!$BL1493+ДАННЫЕ!$BM1493=3,1,0)&amp;"a"&amp;IF(ДАННЫЕ!$BQ1493+ДАННЫЕ!$BR1493&gt;0,1,0)&amp;"d"&amp;ДАННЫЕ!$BQ1493&amp;"v"&amp;ДАННЫЕ!$BR1493&amp;"p"&amp;ДАННЫЕ!$BS1493&amp;"n"&amp;ДАННЫЕ!$BU1493&amp;"t"&amp;ДАННЫЕ!$BV1493&amp;"o"&amp;ДАННЫЕ!$BT1493&amp;"l"&amp;IF(ДАННЫЕ!$BN1493&gt;0,1,0)&amp;ДАННЫЕ!$BN1493&amp;"g"&amp;ДАННЫЕ!$BO1493&amp;"s"&amp;ДАННЫЕ!$BP1493&amp;"DZ"&amp;IF(ДАННЫЕ!B1493-ДАННЫЕ!G1493 &lt; 60,IF(ДАННЫЕ!B1493-ДАННЫЕ!G1493 &gt;= 0,1,0),0)&amp;"u"&amp;IF(ДАННЫЕ!$CJ1493&gt;0,1,0)</f>
        <v>brCD0h0xyzc0a0dvpntol0gsDZ1u0</v>
      </c>
      <c r="N1493" s="28" t="str">
        <f ca="1">ДАННЫЕ!$F1493&amp;ДАННЫЕ!$I1493&amp;"g"&amp;B1493&amp;"cf"&amp;D1493&amp;"a"&amp;IF(ДАННЫЕ!$BX1493&gt;0,1,0)&amp;IF(ДАННЫЕ!$BF1493&gt;500,1,IF(ДАННЫЕ!$BF1493&gt;350,2,IF(ДАННЫЕ!$BF1493&gt;=200,3,IF(ДАННЫЕ!$BF1493&gt;=100,4,IF(ДАННЫЕ!$BF1493&gt;=50,5,IF(ДАННЫЕ!$BF1493&lt;50,6,0))))))&amp;"AR"&amp;IF(DATEDIF(ДАННЫЕ!$BX1493,ДАННЫЕ!$F$1,"y")&gt;1,1,0)&amp;"VG"&amp;IF(ДАННЫЕ!$BH1493="0",1,0)&amp;"o"&amp;IF(T1493+ДАННЫЕ!$AF1493+ДАННЫЕ!$AG1493+ДАННЫЕ!$AH1493+ДАННЫЕ!$AI1493+ДАННЫЕ!$AJ1493+ДАННЫЕ!$AP1493+ДАННЫЕ!$AQ1493+ДАННЫЕ!$AR1493+ДАННЫЕ!$AU1493+ДАННЫЕ!$AW1493+ДАННЫЕ!$AS1493+ДАННЫЕ!$AT1493&gt;0,1,0)&amp;"x"&amp;ДАННЫЕ!$AG1493&amp;"p"&amp;IF(ДАННЫЕ!$BY1493&gt;0,1,0)&amp;"v"&amp;IF(ДАННЫЕ!$BZ1493&gt;0,1,0)&amp;"n"&amp;ДАННЫЕ!$CA1493&amp;"t"&amp;ДАННЫЕ!$AY1493&amp;"k"&amp;ДАННЫЕ!$CB1493&amp;"q"&amp;ДАННЫЕ!$CC1493&amp;"w"&amp;ДАННЫЕ!$CD1493&amp;"e"&amp;ДАННЫЕ!$CE1493&amp;"m"&amp;ДАННЫЕ!$CF1493&amp;"c"&amp;ДАННЫЕ!$CG1493&amp;"z"&amp;ДАННЫЕ!$CH1493&amp;"d"&amp;IF(H1493=4,1,0)&amp;"s"&amp;IF(ДАННЫЕ!$J1493=1,0,1)&amp;"u"&amp;IF(ДАННЫЕ!$CJ1493&gt;0,1,0)</f>
        <v>g0cf0a06AR1VG0o0xp0v0ntkqwemczd0s1u0</v>
      </c>
      <c r="O1493" s="28" t="str">
        <f>ДАННЫЕ!$I1493&amp;"g"&amp;B1493&amp;A1493&amp;"f"&amp;P1493&amp;"c"&amp;IF(ДАННЫЕ!$U1493&gt;0,1,0)&amp;"s"&amp;IF(ДАННЫЕ!$Q1493&gt;0,IF(YEAR(ДАННЫЕ!$F$1)=YEAR(ДАННЫЕ!$Q1493),IF(MONTH(ДАННЫЕ!$F$1)=MONTH(ДАННЫЕ!$Q1493),111,11),1),0)&amp;"i"&amp;IF(ДАННЫЕ!$R1493+ДАННЫЕ!$S1493+ДАННЫЕ!$T1493=0,0,1)&amp;"h"&amp;IF(ДАННЫЕ!$P1493&gt;0,1,0)&amp;"p"&amp;IF(ДАННЫЕ!$CI1493&gt;0,IF(YEAR(ДАННЫЕ!$F$1)=YEAR(ДАННЫЕ!$CI1493),IF(MONTH(ДАННЫЕ!$F$1)=MONTH(ДАННЫЕ!$CI1493),111,11),1),0)&amp;"d"&amp;IF(ДАННЫЕ!$CJ1493&gt;0,IF(YEAR(ДАННЫЕ!$F$1)=YEAR(ДАННЫЕ!$CJ1493),IF(MONTH(ДАННЫЕ!$F$1)=MONTH(ДАННЫЕ!$CJ1493),111,11),1),0)&amp;"o"&amp;IF(ДАННЫЕ!$CK1493&gt;0,IF(MONTH(ДАННЫЕ!$F$1)=MONTH(ДАННЫЕ!$CK1493),111,11),0)&amp;"v"&amp;IF(ДАННЫЕ!$BE1493&gt;0,IF(MONTH(ДАННЫЕ!$F$1)=MONTH(ДАННЫЕ!$BE1493),111,11),0)</f>
        <v>g00f0c0s0i0h0p0d0o0v0</v>
      </c>
      <c r="P1493" s="15">
        <f t="shared" si="71"/>
        <v>0</v>
      </c>
      <c r="Q1493" s="15">
        <f>IF(ДАННЫЕ!$F$1&gt;ДАННЫЕ!$N1493,IF(YEAR(ДАННЫЕ!$F$1)=YEAR(ДАННЫЕ!M1493),1,0),0)</f>
        <v>0</v>
      </c>
      <c r="R1493" s="15">
        <f>IF(ДАННЫЕ!$F$1&gt;ДАННЫЕ!$N1493,IF(YEAR(ДАННЫЕ!$F$1)=YEAR(ДАННЫЕ!N1493),1,0),0)</f>
        <v>0</v>
      </c>
      <c r="S1493" s="15">
        <f>IF(ДАННЫЕ!$AA1493="2А",1,IF(ДАННЫЕ!$AA1493="2Б",2,IF(ДАННЫЕ!$AA1493="2В",3,IF(ДАННЫЕ!$AA1493=3,4,IF(ДАННЫЕ!$AA1493="4А",5,IF(ДАННЫЕ!$AA1493="4Б",6,IF(ДАННЫЕ!$AA1493="4В",7,IF(ДАННЫЕ!$AA1493=5,8,0))))))))</f>
        <v>0</v>
      </c>
      <c r="T1493" s="15">
        <f>IF(OR(ДАННЫЕ!$AC1493=2,ДАННЫЕ!$AD1493=2,ДАННЫЕ!$AE1493=2),2,IF(OR(ДАННЫЕ!$AC1493=1,ДАННЫЕ!$AD1493=1,ДАННЫЕ!$AE1493=1),1,0))</f>
        <v>0</v>
      </c>
    </row>
    <row r="1494" spans="1:20" x14ac:dyDescent="0.2">
      <c r="A1494" s="78">
        <f>IF(B1494&gt;0,IF(MONTH(ДАННЫЕ!$F$1)=MONTH(ДАННЫЕ!$B1494),1,0),0)</f>
        <v>0</v>
      </c>
      <c r="B1494" s="14">
        <f>IF(ДАННЫЕ!$B1494&gt;0,IF(YEAR(ДАННЫЕ!$F$1)=YEAR(ДАННЫЕ!$B1494),1,0),0)</f>
        <v>0</v>
      </c>
      <c r="C1494" s="14">
        <f>IF(ДАННЫЕ!$CM1494&gt;0,IF(YEAR(ДАННЫЕ!$F$1)=YEAR(ДАННЫЕ!$CM1494),1,0),0)</f>
        <v>0</v>
      </c>
      <c r="D1494" s="14">
        <f>IF(ДАННЫЕ!$CJ1494&gt;0,IF(ДАННЫЕ!$CL1494&gt;ДАННЫЕ!$F$1,1,IF(ДАННЫЕ!$CL1494&gt;0,0,1)),0)</f>
        <v>0</v>
      </c>
      <c r="E1494" s="43" t="str">
        <f ca="1">IF(ДАННЫЕ!$F$1&gt;0,IF(ДАННЫЕ!$G1494&gt;0,DATEDIF(ДАННЫЕ!$G1494,ДАННЫЕ!$F$1,"y"),""),IF(ДАННЫЕ!$G1494&gt;0,DATEDIF(ДАННЫЕ!$G1494,TODAY(),"y"),""))</f>
        <v/>
      </c>
      <c r="F1494" s="43" t="str">
        <f xml:space="preserve"> IF(ДАННЫЕ!$F1494="М",IF(E1494&gt;=18,IF(E1494&lt;60,1,""),""),"")&amp;IF(ДАННЫЕ!$F1494="Ж",IF(E1494&gt;=18,IF(E1494&lt;55,1,""),""),"")</f>
        <v/>
      </c>
      <c r="G1494" s="43" t="str">
        <f xml:space="preserve"> IF(ДАННЫЕ!$F1494="М",IF(E1494&gt;=60,2,""),"")&amp;IF(ДАННЫЕ!$F1494="Ж",IF(E1494&gt;=55,2,""),"")</f>
        <v/>
      </c>
      <c r="H1494" s="43" t="str">
        <f t="shared" ca="1" si="69"/>
        <v/>
      </c>
      <c r="I1494" s="43" t="str">
        <f t="shared" ca="1" si="70"/>
        <v>03</v>
      </c>
      <c r="J1494" s="28" t="str">
        <f ca="1">ДАННЫЕ!$F1494&amp;H1494&amp;I1494&amp;ДАННЫЕ!$I1494&amp;"m"&amp;IF(ДАННЫЕ!$I1494&gt;0,IF(ДАННЫЕ!$J1494&gt;0,0,1),"")&amp;"f"&amp;IF(ДАННЫЕ!$R1494&gt;0,IF(YEAR(ДАННЫЕ!$F$1)=YEAR(ДАННЫЕ!$R1494),1,0),0)&amp;"z"&amp;ДАННЫЕ!$R1494&amp;"p"&amp;ДАННЫЕ!$S1494&amp;"i"&amp;ДАННЫЕ!$T1494&amp;"h"&amp;ДАННЫЕ!$K1494&amp;"be"&amp;ДАННЫЕ!$BI1494&amp;"CD"&amp;IF(ДАННЫЕ!BF1494&gt;500,4,IF(ДАННЫЕ!BF1494&gt;350,3,IF(ДАННЫЕ!BF1494&gt;200,2,IF(ДАННЫЕ!BF1494&gt;0,1,0))))&amp;"g"&amp;B1494&amp;"d"&amp;H1494&amp;"l"&amp;ДАННЫЕ!AT1494&amp;"a"&amp;ДАННЫЕ!$V1494&amp;"v"&amp;R1494&amp;"k"&amp;ДАННЫЕ!$U1494&amp;"s"&amp;ДАННЫЕ!$Y1494&amp;"t"&amp;ДАННЫЕ!$X1494&amp;"b"&amp;IF(ДАННЫЕ!$Q1494&gt;1,1,0)&amp;"PP"&amp;ДАННЫЕ!Z1494&amp;"c"&amp;S1494&amp;"x"&amp;IF(ДАННЫЕ!$BY1494&gt;0,IF(YEAR(ДАННЫЕ!$F$1)=YEAR(ДАННЫЕ!$BY1494),1,0),0)&amp;"n"&amp;IF(ДАННЫЕ!$BZ1494&gt;0,IF(YEAR(ДАННЫЕ!$F$1)=YEAR(ДАННЫЕ!$BZ1494),1,0),0)&amp;"u"&amp;D1494&amp;"z"&amp;IF(ДАННЫЕ!$CL1494&gt;0,IF(YEAR(ДАННЫЕ!$F$1)&gt;YEAR(ДАННЫЕ!$CL1494),11,12),0)</f>
        <v>03mf0zpihbeCD0g0dlav0kstb0PPc0x0n0u0z0</v>
      </c>
      <c r="K1494" s="28" t="str">
        <f ca="1">ДАННЫЕ!$I1494&amp;"x"&amp;B1494&amp;"w"&amp;IF(T1494+ДАННЫЕ!AD1494+ДАННЫЕ!AE1494+ДАННЫЕ!AF1494+ДАННЫЕ!AG1494+ДАННЫЕ!AH1494+ДАННЫЕ!$AL1494+ДАННЫЕ!AI1494+ДАННЫЕ!AJ1494+ДАННЫЕ!AK1494+ДАННЫЕ!AP1494+ДАННЫЕ!AQ1494+ДАННЫЕ!AR1494+ДАННЫЕ!$AM1494+ДАННЫЕ!$AN1494+ДАННЫЕ!AS1494+ДАННЫЕ!AT1494&gt;0,1,0)&amp;IF(OR(T1494=2,ДАННЫЕ!AD1494=2,ДАННЫЕ!AE1494=2,ДАННЫЕ!AF1494=2,ДАННЫЕ!AG1494=2,ДАННЫЕ!AH1494=2,ДАННЫЕ!$AL1494=2,ДАННЫЕ!AI1494=2,ДАННЫЕ!AJ1494=2,ДАННЫЕ!AK1494=2,ДАННЫЕ!AP1494=2,ДАННЫЕ!AQ1494=2,ДАННЫЕ!AR1494=2,ДАННЫЕ!$AM1494=2,ДАННЫЕ!$AN1494=2,ДАННЫЕ!AS1494=2,ДАННЫЕ!AT1494=2),2,0)&amp;"t"&amp;IF(T1494&gt;0,"1"&amp;T1494,"00")&amp;"f"&amp;IF(ДАННЫЕ!$AC1494,"1"&amp;ДАННЫЕ!$AC1494,"00")&amp;"b"&amp;IF(ДАННЫЕ!$AD1494,"1"&amp;ДАННЫЕ!$AD1494,"00")&amp;"g"&amp;IF(ДАННЫЕ!$AF1494,"1"&amp;ДАННЫЕ!$AF1494,"00")&amp;"c"&amp;IF(ДАННЫЕ!$AG1494,"1"&amp;ДАННЫЕ!$AG1494,"00")&amp;"i"&amp;IF(ДАННЫЕ!$AH1494,"1"&amp;ДАННЫЕ!$AH1494,"00")&amp;"r"&amp;IF(ДАННЫЕ!$AL1494,"1"&amp;ДАННЫЕ!$AL1494,"00")&amp;"m"&amp;IF(ДАННЫЕ!$AI1494,"1"&amp;ДАННЫЕ!$AI1494,"00")&amp;"hS"&amp;IF(ДАННЫЕ!$AJ1494,"1"&amp;ДАННЫЕ!$AJ1494,"00")&amp;"hZ"&amp;IF(ДАННЫЕ!$AK1494,"1"&amp;ДАННЫЕ!$AK1494,"00")&amp;"p"&amp;IF(ДАННЫЕ!$AP1494,"1"&amp;ДАННЫЕ!$AP1494,"00")&amp;"k"&amp;IF(ДАННЫЕ!$AQ1494,"1"&amp;ДАННЫЕ!$AQ1494,"00")&amp;"z"&amp;IF(ДАННЫЕ!$AR1494,"1"&amp;ДАННЫЕ!$AR1494,"00")&amp;"j"&amp;IF(ДАННЫЕ!$AM1494,"1"&amp;ДАННЫЕ!$AM1494,"00")&amp;"n"&amp;IF(ДАННЫЕ!$AN1494,"1"&amp;ДАННЫЕ!$AN1494,"00")&amp;"E"&amp;ДАННЫЕ!BI1494&amp;"L"&amp;ДАННЫЕ!AO1494&amp;"h"&amp;IF(ДАННЫЕ!$AU1494&gt;0,1,0)&amp;"v"&amp;IF(ДАННЫЕ!$AW1494&gt;0,1,0)&amp;"a"&amp;IF(ДАННЫЕ!$AS1494,"1"&amp;ДАННЫЕ!$AS1494,"00")&amp;"s"&amp;IF(ДАННЫЕ!$AT1494,"1"&amp;ДАННЫЕ!$AT1494,"00")&amp;"u"&amp;IF(ДАННЫЕ!$CJ1494&gt;0,1,0)&amp;"y"&amp;B1494&amp;"d"&amp;H1494&amp;"e"&amp;F1494&amp;G1494</f>
        <v>x0w00t00f00b00g00c00i00r00m00hS00hZ00p00k00z00j00n00ELh0v0a00s00u0y0de</v>
      </c>
      <c r="L1494" s="28" t="str">
        <f ca="1">ДАННЫЕ!$I1494&amp;"VN"&amp;IF(ДАННЫЕ!AW1494&gt;0,11,10)&amp;"CD"&amp;IF(ДАННЫЕ!BF1494&gt;500,16,IF(ДАННЫЕ!BF1494&gt;350,15,IF(ДАННЫЕ!BF1494&gt;=200,14,IF(ДАННЫЕ!BF1494&gt;=100,13,IF(ДАННЫЕ!BF1494&gt;=50,12,IF(ДАННЫЕ!BF1494&gt;0,11,10))))))&amp;"AR"&amp;IF(ДАННЫЕ!BX1494&gt;0,1,0)&amp;"GD"&amp;B1494&amp;"VV"&amp;IF(E1494&gt;=5,IF(E1494&lt;18,1,0),0)</f>
        <v>VN10CD10AR0GD0VV0</v>
      </c>
      <c r="M1494" s="28" t="str">
        <f>ДАННЫЕ!$I1494&amp;"b"&amp;ДАННЫЕ!$BI1494&amp;"r"&amp;ДАННЫЕ!$BJ1494&amp;"CD"&amp;IF(ДАННЫЕ!BF1494&gt;0,IF(ДАННЫЕ!BF1494&lt;200,1,IF(ДАННЫЕ!BF1494&lt;350,2,3)),0)&amp;"h"&amp;IF(ДАННЫЕ!$BK1494+ДАННЫЕ!$BL1494+ДАННЫЕ!$BM1494&gt;0,1,0)&amp;"x"&amp;ДАННЫЕ!$BK1494&amp;"y"&amp;ДАННЫЕ!$BL1494&amp;"z"&amp;ДАННЫЕ!$BM1494&amp;"c"&amp;IF(ДАННЫЕ!$BK1494+ДАННЫЕ!$BL1494+ДАННЫЕ!$BM1494=3,1,0)&amp;"a"&amp;IF(ДАННЫЕ!$BQ1494+ДАННЫЕ!$BR1494&gt;0,1,0)&amp;"d"&amp;ДАННЫЕ!$BQ1494&amp;"v"&amp;ДАННЫЕ!$BR1494&amp;"p"&amp;ДАННЫЕ!$BS1494&amp;"n"&amp;ДАННЫЕ!$BU1494&amp;"t"&amp;ДАННЫЕ!$BV1494&amp;"o"&amp;ДАННЫЕ!$BT1494&amp;"l"&amp;IF(ДАННЫЕ!$BN1494&gt;0,1,0)&amp;ДАННЫЕ!$BN1494&amp;"g"&amp;ДАННЫЕ!$BO1494&amp;"s"&amp;ДАННЫЕ!$BP1494&amp;"DZ"&amp;IF(ДАННЫЕ!B1494-ДАННЫЕ!G1494 &lt; 60,IF(ДАННЫЕ!B1494-ДАННЫЕ!G1494 &gt;= 0,1,0),0)&amp;"u"&amp;IF(ДАННЫЕ!$CJ1494&gt;0,1,0)</f>
        <v>brCD0h0xyzc0a0dvpntol0gsDZ1u0</v>
      </c>
      <c r="N1494" s="28" t="str">
        <f ca="1">ДАННЫЕ!$F1494&amp;ДАННЫЕ!$I1494&amp;"g"&amp;B1494&amp;"cf"&amp;D1494&amp;"a"&amp;IF(ДАННЫЕ!$BX1494&gt;0,1,0)&amp;IF(ДАННЫЕ!$BF1494&gt;500,1,IF(ДАННЫЕ!$BF1494&gt;350,2,IF(ДАННЫЕ!$BF1494&gt;=200,3,IF(ДАННЫЕ!$BF1494&gt;=100,4,IF(ДАННЫЕ!$BF1494&gt;=50,5,IF(ДАННЫЕ!$BF1494&lt;50,6,0))))))&amp;"AR"&amp;IF(DATEDIF(ДАННЫЕ!$BX1494,ДАННЫЕ!$F$1,"y")&gt;1,1,0)&amp;"VG"&amp;IF(ДАННЫЕ!$BH1494="0",1,0)&amp;"o"&amp;IF(T1494+ДАННЫЕ!$AF1494+ДАННЫЕ!$AG1494+ДАННЫЕ!$AH1494+ДАННЫЕ!$AI1494+ДАННЫЕ!$AJ1494+ДАННЫЕ!$AP1494+ДАННЫЕ!$AQ1494+ДАННЫЕ!$AR1494+ДАННЫЕ!$AU1494+ДАННЫЕ!$AW1494+ДАННЫЕ!$AS1494+ДАННЫЕ!$AT1494&gt;0,1,0)&amp;"x"&amp;ДАННЫЕ!$AG1494&amp;"p"&amp;IF(ДАННЫЕ!$BY1494&gt;0,1,0)&amp;"v"&amp;IF(ДАННЫЕ!$BZ1494&gt;0,1,0)&amp;"n"&amp;ДАННЫЕ!$CA1494&amp;"t"&amp;ДАННЫЕ!$AY1494&amp;"k"&amp;ДАННЫЕ!$CB1494&amp;"q"&amp;ДАННЫЕ!$CC1494&amp;"w"&amp;ДАННЫЕ!$CD1494&amp;"e"&amp;ДАННЫЕ!$CE1494&amp;"m"&amp;ДАННЫЕ!$CF1494&amp;"c"&amp;ДАННЫЕ!$CG1494&amp;"z"&amp;ДАННЫЕ!$CH1494&amp;"d"&amp;IF(H1494=4,1,0)&amp;"s"&amp;IF(ДАННЫЕ!$J1494=1,0,1)&amp;"u"&amp;IF(ДАННЫЕ!$CJ1494&gt;0,1,0)</f>
        <v>g0cf0a06AR1VG0o0xp0v0ntkqwemczd0s1u0</v>
      </c>
      <c r="O1494" s="28" t="str">
        <f>ДАННЫЕ!$I1494&amp;"g"&amp;B1494&amp;A1494&amp;"f"&amp;P1494&amp;"c"&amp;IF(ДАННЫЕ!$U1494&gt;0,1,0)&amp;"s"&amp;IF(ДАННЫЕ!$Q1494&gt;0,IF(YEAR(ДАННЫЕ!$F$1)=YEAR(ДАННЫЕ!$Q1494),IF(MONTH(ДАННЫЕ!$F$1)=MONTH(ДАННЫЕ!$Q1494),111,11),1),0)&amp;"i"&amp;IF(ДАННЫЕ!$R1494+ДАННЫЕ!$S1494+ДАННЫЕ!$T1494=0,0,1)&amp;"h"&amp;IF(ДАННЫЕ!$P1494&gt;0,1,0)&amp;"p"&amp;IF(ДАННЫЕ!$CI1494&gt;0,IF(YEAR(ДАННЫЕ!$F$1)=YEAR(ДАННЫЕ!$CI1494),IF(MONTH(ДАННЫЕ!$F$1)=MONTH(ДАННЫЕ!$CI1494),111,11),1),0)&amp;"d"&amp;IF(ДАННЫЕ!$CJ1494&gt;0,IF(YEAR(ДАННЫЕ!$F$1)=YEAR(ДАННЫЕ!$CJ1494),IF(MONTH(ДАННЫЕ!$F$1)=MONTH(ДАННЫЕ!$CJ1494),111,11),1),0)&amp;"o"&amp;IF(ДАННЫЕ!$CK1494&gt;0,IF(MONTH(ДАННЫЕ!$F$1)=MONTH(ДАННЫЕ!$CK1494),111,11),0)&amp;"v"&amp;IF(ДАННЫЕ!$BE1494&gt;0,IF(MONTH(ДАННЫЕ!$F$1)=MONTH(ДАННЫЕ!$BE1494),111,11),0)</f>
        <v>g00f0c0s0i0h0p0d0o0v0</v>
      </c>
      <c r="P1494" s="15">
        <f t="shared" si="71"/>
        <v>0</v>
      </c>
      <c r="Q1494" s="15">
        <f>IF(ДАННЫЕ!$F$1&gt;ДАННЫЕ!$N1494,IF(YEAR(ДАННЫЕ!$F$1)=YEAR(ДАННЫЕ!M1494),1,0),0)</f>
        <v>0</v>
      </c>
      <c r="R1494" s="15">
        <f>IF(ДАННЫЕ!$F$1&gt;ДАННЫЕ!$N1494,IF(YEAR(ДАННЫЕ!$F$1)=YEAR(ДАННЫЕ!N1494),1,0),0)</f>
        <v>0</v>
      </c>
      <c r="S1494" s="15">
        <f>IF(ДАННЫЕ!$AA1494="2А",1,IF(ДАННЫЕ!$AA1494="2Б",2,IF(ДАННЫЕ!$AA1494="2В",3,IF(ДАННЫЕ!$AA1494=3,4,IF(ДАННЫЕ!$AA1494="4А",5,IF(ДАННЫЕ!$AA1494="4Б",6,IF(ДАННЫЕ!$AA1494="4В",7,IF(ДАННЫЕ!$AA1494=5,8,0))))))))</f>
        <v>0</v>
      </c>
      <c r="T1494" s="15">
        <f>IF(OR(ДАННЫЕ!$AC1494=2,ДАННЫЕ!$AD1494=2,ДАННЫЕ!$AE1494=2),2,IF(OR(ДАННЫЕ!$AC1494=1,ДАННЫЕ!$AD1494=1,ДАННЫЕ!$AE1494=1),1,0))</f>
        <v>0</v>
      </c>
    </row>
    <row r="1495" spans="1:20" x14ac:dyDescent="0.2">
      <c r="A1495" s="78">
        <f>IF(B1495&gt;0,IF(MONTH(ДАННЫЕ!$F$1)=MONTH(ДАННЫЕ!$B1495),1,0),0)</f>
        <v>0</v>
      </c>
      <c r="B1495" s="14">
        <f>IF(ДАННЫЕ!$B1495&gt;0,IF(YEAR(ДАННЫЕ!$F$1)=YEAR(ДАННЫЕ!$B1495),1,0),0)</f>
        <v>0</v>
      </c>
      <c r="C1495" s="14">
        <f>IF(ДАННЫЕ!$CM1495&gt;0,IF(YEAR(ДАННЫЕ!$F$1)=YEAR(ДАННЫЕ!$CM1495),1,0),0)</f>
        <v>0</v>
      </c>
      <c r="D1495" s="14">
        <f>IF(ДАННЫЕ!$CJ1495&gt;0,IF(ДАННЫЕ!$CL1495&gt;ДАННЫЕ!$F$1,1,IF(ДАННЫЕ!$CL1495&gt;0,0,1)),0)</f>
        <v>0</v>
      </c>
      <c r="E1495" s="43" t="str">
        <f ca="1">IF(ДАННЫЕ!$F$1&gt;0,IF(ДАННЫЕ!$G1495&gt;0,DATEDIF(ДАННЫЕ!$G1495,ДАННЫЕ!$F$1,"y"),""),IF(ДАННЫЕ!$G1495&gt;0,DATEDIF(ДАННЫЕ!$G1495,TODAY(),"y"),""))</f>
        <v/>
      </c>
      <c r="F1495" s="43" t="str">
        <f xml:space="preserve"> IF(ДАННЫЕ!$F1495="М",IF(E1495&gt;=18,IF(E1495&lt;60,1,""),""),"")&amp;IF(ДАННЫЕ!$F1495="Ж",IF(E1495&gt;=18,IF(E1495&lt;55,1,""),""),"")</f>
        <v/>
      </c>
      <c r="G1495" s="43" t="str">
        <f xml:space="preserve"> IF(ДАННЫЕ!$F1495="М",IF(E1495&gt;=60,2,""),"")&amp;IF(ДАННЫЕ!$F1495="Ж",IF(E1495&gt;=55,2,""),"")</f>
        <v/>
      </c>
      <c r="H1495" s="43" t="str">
        <f t="shared" ca="1" si="69"/>
        <v/>
      </c>
      <c r="I1495" s="43" t="str">
        <f t="shared" ca="1" si="70"/>
        <v>03</v>
      </c>
      <c r="J1495" s="28" t="str">
        <f ca="1">ДАННЫЕ!$F1495&amp;H1495&amp;I1495&amp;ДАННЫЕ!$I1495&amp;"m"&amp;IF(ДАННЫЕ!$I1495&gt;0,IF(ДАННЫЕ!$J1495&gt;0,0,1),"")&amp;"f"&amp;IF(ДАННЫЕ!$R1495&gt;0,IF(YEAR(ДАННЫЕ!$F$1)=YEAR(ДАННЫЕ!$R1495),1,0),0)&amp;"z"&amp;ДАННЫЕ!$R1495&amp;"p"&amp;ДАННЫЕ!$S1495&amp;"i"&amp;ДАННЫЕ!$T1495&amp;"h"&amp;ДАННЫЕ!$K1495&amp;"be"&amp;ДАННЫЕ!$BI1495&amp;"CD"&amp;IF(ДАННЫЕ!BF1495&gt;500,4,IF(ДАННЫЕ!BF1495&gt;350,3,IF(ДАННЫЕ!BF1495&gt;200,2,IF(ДАННЫЕ!BF1495&gt;0,1,0))))&amp;"g"&amp;B1495&amp;"d"&amp;H1495&amp;"l"&amp;ДАННЫЕ!AT1495&amp;"a"&amp;ДАННЫЕ!$V1495&amp;"v"&amp;R1495&amp;"k"&amp;ДАННЫЕ!$U1495&amp;"s"&amp;ДАННЫЕ!$Y1495&amp;"t"&amp;ДАННЫЕ!$X1495&amp;"b"&amp;IF(ДАННЫЕ!$Q1495&gt;1,1,0)&amp;"PP"&amp;ДАННЫЕ!Z1495&amp;"c"&amp;S1495&amp;"x"&amp;IF(ДАННЫЕ!$BY1495&gt;0,IF(YEAR(ДАННЫЕ!$F$1)=YEAR(ДАННЫЕ!$BY1495),1,0),0)&amp;"n"&amp;IF(ДАННЫЕ!$BZ1495&gt;0,IF(YEAR(ДАННЫЕ!$F$1)=YEAR(ДАННЫЕ!$BZ1495),1,0),0)&amp;"u"&amp;D1495&amp;"z"&amp;IF(ДАННЫЕ!$CL1495&gt;0,IF(YEAR(ДАННЫЕ!$F$1)&gt;YEAR(ДАННЫЕ!$CL1495),11,12),0)</f>
        <v>03mf0zpihbeCD0g0dlav0kstb0PPc0x0n0u0z0</v>
      </c>
      <c r="K1495" s="28" t="str">
        <f ca="1">ДАННЫЕ!$I1495&amp;"x"&amp;B1495&amp;"w"&amp;IF(T1495+ДАННЫЕ!AD1495+ДАННЫЕ!AE1495+ДАННЫЕ!AF1495+ДАННЫЕ!AG1495+ДАННЫЕ!AH1495+ДАННЫЕ!$AL1495+ДАННЫЕ!AI1495+ДАННЫЕ!AJ1495+ДАННЫЕ!AK1495+ДАННЫЕ!AP1495+ДАННЫЕ!AQ1495+ДАННЫЕ!AR1495+ДАННЫЕ!$AM1495+ДАННЫЕ!$AN1495+ДАННЫЕ!AS1495+ДАННЫЕ!AT1495&gt;0,1,0)&amp;IF(OR(T1495=2,ДАННЫЕ!AD1495=2,ДАННЫЕ!AE1495=2,ДАННЫЕ!AF1495=2,ДАННЫЕ!AG1495=2,ДАННЫЕ!AH1495=2,ДАННЫЕ!$AL1495=2,ДАННЫЕ!AI1495=2,ДАННЫЕ!AJ1495=2,ДАННЫЕ!AK1495=2,ДАННЫЕ!AP1495=2,ДАННЫЕ!AQ1495=2,ДАННЫЕ!AR1495=2,ДАННЫЕ!$AM1495=2,ДАННЫЕ!$AN1495=2,ДАННЫЕ!AS1495=2,ДАННЫЕ!AT1495=2),2,0)&amp;"t"&amp;IF(T1495&gt;0,"1"&amp;T1495,"00")&amp;"f"&amp;IF(ДАННЫЕ!$AC1495,"1"&amp;ДАННЫЕ!$AC1495,"00")&amp;"b"&amp;IF(ДАННЫЕ!$AD1495,"1"&amp;ДАННЫЕ!$AD1495,"00")&amp;"g"&amp;IF(ДАННЫЕ!$AF1495,"1"&amp;ДАННЫЕ!$AF1495,"00")&amp;"c"&amp;IF(ДАННЫЕ!$AG1495,"1"&amp;ДАННЫЕ!$AG1495,"00")&amp;"i"&amp;IF(ДАННЫЕ!$AH1495,"1"&amp;ДАННЫЕ!$AH1495,"00")&amp;"r"&amp;IF(ДАННЫЕ!$AL1495,"1"&amp;ДАННЫЕ!$AL1495,"00")&amp;"m"&amp;IF(ДАННЫЕ!$AI1495,"1"&amp;ДАННЫЕ!$AI1495,"00")&amp;"hS"&amp;IF(ДАННЫЕ!$AJ1495,"1"&amp;ДАННЫЕ!$AJ1495,"00")&amp;"hZ"&amp;IF(ДАННЫЕ!$AK1495,"1"&amp;ДАННЫЕ!$AK1495,"00")&amp;"p"&amp;IF(ДАННЫЕ!$AP1495,"1"&amp;ДАННЫЕ!$AP1495,"00")&amp;"k"&amp;IF(ДАННЫЕ!$AQ1495,"1"&amp;ДАННЫЕ!$AQ1495,"00")&amp;"z"&amp;IF(ДАННЫЕ!$AR1495,"1"&amp;ДАННЫЕ!$AR1495,"00")&amp;"j"&amp;IF(ДАННЫЕ!$AM1495,"1"&amp;ДАННЫЕ!$AM1495,"00")&amp;"n"&amp;IF(ДАННЫЕ!$AN1495,"1"&amp;ДАННЫЕ!$AN1495,"00")&amp;"E"&amp;ДАННЫЕ!BI1495&amp;"L"&amp;ДАННЫЕ!AO1495&amp;"h"&amp;IF(ДАННЫЕ!$AU1495&gt;0,1,0)&amp;"v"&amp;IF(ДАННЫЕ!$AW1495&gt;0,1,0)&amp;"a"&amp;IF(ДАННЫЕ!$AS1495,"1"&amp;ДАННЫЕ!$AS1495,"00")&amp;"s"&amp;IF(ДАННЫЕ!$AT1495,"1"&amp;ДАННЫЕ!$AT1495,"00")&amp;"u"&amp;IF(ДАННЫЕ!$CJ1495&gt;0,1,0)&amp;"y"&amp;B1495&amp;"d"&amp;H1495&amp;"e"&amp;F1495&amp;G1495</f>
        <v>x0w00t00f00b00g00c00i00r00m00hS00hZ00p00k00z00j00n00ELh0v0a00s00u0y0de</v>
      </c>
      <c r="L1495" s="28" t="str">
        <f ca="1">ДАННЫЕ!$I1495&amp;"VN"&amp;IF(ДАННЫЕ!AW1495&gt;0,11,10)&amp;"CD"&amp;IF(ДАННЫЕ!BF1495&gt;500,16,IF(ДАННЫЕ!BF1495&gt;350,15,IF(ДАННЫЕ!BF1495&gt;=200,14,IF(ДАННЫЕ!BF1495&gt;=100,13,IF(ДАННЫЕ!BF1495&gt;=50,12,IF(ДАННЫЕ!BF1495&gt;0,11,10))))))&amp;"AR"&amp;IF(ДАННЫЕ!BX1495&gt;0,1,0)&amp;"GD"&amp;B1495&amp;"VV"&amp;IF(E1495&gt;=5,IF(E1495&lt;18,1,0),0)</f>
        <v>VN10CD10AR0GD0VV0</v>
      </c>
      <c r="M1495" s="28" t="str">
        <f>ДАННЫЕ!$I1495&amp;"b"&amp;ДАННЫЕ!$BI1495&amp;"r"&amp;ДАННЫЕ!$BJ1495&amp;"CD"&amp;IF(ДАННЫЕ!BF1495&gt;0,IF(ДАННЫЕ!BF1495&lt;200,1,IF(ДАННЫЕ!BF1495&lt;350,2,3)),0)&amp;"h"&amp;IF(ДАННЫЕ!$BK1495+ДАННЫЕ!$BL1495+ДАННЫЕ!$BM1495&gt;0,1,0)&amp;"x"&amp;ДАННЫЕ!$BK1495&amp;"y"&amp;ДАННЫЕ!$BL1495&amp;"z"&amp;ДАННЫЕ!$BM1495&amp;"c"&amp;IF(ДАННЫЕ!$BK1495+ДАННЫЕ!$BL1495+ДАННЫЕ!$BM1495=3,1,0)&amp;"a"&amp;IF(ДАННЫЕ!$BQ1495+ДАННЫЕ!$BR1495&gt;0,1,0)&amp;"d"&amp;ДАННЫЕ!$BQ1495&amp;"v"&amp;ДАННЫЕ!$BR1495&amp;"p"&amp;ДАННЫЕ!$BS1495&amp;"n"&amp;ДАННЫЕ!$BU1495&amp;"t"&amp;ДАННЫЕ!$BV1495&amp;"o"&amp;ДАННЫЕ!$BT1495&amp;"l"&amp;IF(ДАННЫЕ!$BN1495&gt;0,1,0)&amp;ДАННЫЕ!$BN1495&amp;"g"&amp;ДАННЫЕ!$BO1495&amp;"s"&amp;ДАННЫЕ!$BP1495&amp;"DZ"&amp;IF(ДАННЫЕ!B1495-ДАННЫЕ!G1495 &lt; 60,IF(ДАННЫЕ!B1495-ДАННЫЕ!G1495 &gt;= 0,1,0),0)&amp;"u"&amp;IF(ДАННЫЕ!$CJ1495&gt;0,1,0)</f>
        <v>brCD0h0xyzc0a0dvpntol0gsDZ1u0</v>
      </c>
      <c r="N1495" s="28" t="str">
        <f ca="1">ДАННЫЕ!$F1495&amp;ДАННЫЕ!$I1495&amp;"g"&amp;B1495&amp;"cf"&amp;D1495&amp;"a"&amp;IF(ДАННЫЕ!$BX1495&gt;0,1,0)&amp;IF(ДАННЫЕ!$BF1495&gt;500,1,IF(ДАННЫЕ!$BF1495&gt;350,2,IF(ДАННЫЕ!$BF1495&gt;=200,3,IF(ДАННЫЕ!$BF1495&gt;=100,4,IF(ДАННЫЕ!$BF1495&gt;=50,5,IF(ДАННЫЕ!$BF1495&lt;50,6,0))))))&amp;"AR"&amp;IF(DATEDIF(ДАННЫЕ!$BX1495,ДАННЫЕ!$F$1,"y")&gt;1,1,0)&amp;"VG"&amp;IF(ДАННЫЕ!$BH1495="0",1,0)&amp;"o"&amp;IF(T1495+ДАННЫЕ!$AF1495+ДАННЫЕ!$AG1495+ДАННЫЕ!$AH1495+ДАННЫЕ!$AI1495+ДАННЫЕ!$AJ1495+ДАННЫЕ!$AP1495+ДАННЫЕ!$AQ1495+ДАННЫЕ!$AR1495+ДАННЫЕ!$AU1495+ДАННЫЕ!$AW1495+ДАННЫЕ!$AS1495+ДАННЫЕ!$AT1495&gt;0,1,0)&amp;"x"&amp;ДАННЫЕ!$AG1495&amp;"p"&amp;IF(ДАННЫЕ!$BY1495&gt;0,1,0)&amp;"v"&amp;IF(ДАННЫЕ!$BZ1495&gt;0,1,0)&amp;"n"&amp;ДАННЫЕ!$CA1495&amp;"t"&amp;ДАННЫЕ!$AY1495&amp;"k"&amp;ДАННЫЕ!$CB1495&amp;"q"&amp;ДАННЫЕ!$CC1495&amp;"w"&amp;ДАННЫЕ!$CD1495&amp;"e"&amp;ДАННЫЕ!$CE1495&amp;"m"&amp;ДАННЫЕ!$CF1495&amp;"c"&amp;ДАННЫЕ!$CG1495&amp;"z"&amp;ДАННЫЕ!$CH1495&amp;"d"&amp;IF(H1495=4,1,0)&amp;"s"&amp;IF(ДАННЫЕ!$J1495=1,0,1)&amp;"u"&amp;IF(ДАННЫЕ!$CJ1495&gt;0,1,0)</f>
        <v>g0cf0a06AR1VG0o0xp0v0ntkqwemczd0s1u0</v>
      </c>
      <c r="O1495" s="28" t="str">
        <f>ДАННЫЕ!$I1495&amp;"g"&amp;B1495&amp;A1495&amp;"f"&amp;P1495&amp;"c"&amp;IF(ДАННЫЕ!$U1495&gt;0,1,0)&amp;"s"&amp;IF(ДАННЫЕ!$Q1495&gt;0,IF(YEAR(ДАННЫЕ!$F$1)=YEAR(ДАННЫЕ!$Q1495),IF(MONTH(ДАННЫЕ!$F$1)=MONTH(ДАННЫЕ!$Q1495),111,11),1),0)&amp;"i"&amp;IF(ДАННЫЕ!$R1495+ДАННЫЕ!$S1495+ДАННЫЕ!$T1495=0,0,1)&amp;"h"&amp;IF(ДАННЫЕ!$P1495&gt;0,1,0)&amp;"p"&amp;IF(ДАННЫЕ!$CI1495&gt;0,IF(YEAR(ДАННЫЕ!$F$1)=YEAR(ДАННЫЕ!$CI1495),IF(MONTH(ДАННЫЕ!$F$1)=MONTH(ДАННЫЕ!$CI1495),111,11),1),0)&amp;"d"&amp;IF(ДАННЫЕ!$CJ1495&gt;0,IF(YEAR(ДАННЫЕ!$F$1)=YEAR(ДАННЫЕ!$CJ1495),IF(MONTH(ДАННЫЕ!$F$1)=MONTH(ДАННЫЕ!$CJ1495),111,11),1),0)&amp;"o"&amp;IF(ДАННЫЕ!$CK1495&gt;0,IF(MONTH(ДАННЫЕ!$F$1)=MONTH(ДАННЫЕ!$CK1495),111,11),0)&amp;"v"&amp;IF(ДАННЫЕ!$BE1495&gt;0,IF(MONTH(ДАННЫЕ!$F$1)=MONTH(ДАННЫЕ!$BE1495),111,11),0)</f>
        <v>g00f0c0s0i0h0p0d0o0v0</v>
      </c>
      <c r="P1495" s="15">
        <f t="shared" si="71"/>
        <v>0</v>
      </c>
      <c r="Q1495" s="15">
        <f>IF(ДАННЫЕ!$F$1&gt;ДАННЫЕ!$N1495,IF(YEAR(ДАННЫЕ!$F$1)=YEAR(ДАННЫЕ!M1495),1,0),0)</f>
        <v>0</v>
      </c>
      <c r="R1495" s="15">
        <f>IF(ДАННЫЕ!$F$1&gt;ДАННЫЕ!$N1495,IF(YEAR(ДАННЫЕ!$F$1)=YEAR(ДАННЫЕ!N1495),1,0),0)</f>
        <v>0</v>
      </c>
      <c r="S1495" s="15">
        <f>IF(ДАННЫЕ!$AA1495="2А",1,IF(ДАННЫЕ!$AA1495="2Б",2,IF(ДАННЫЕ!$AA1495="2В",3,IF(ДАННЫЕ!$AA1495=3,4,IF(ДАННЫЕ!$AA1495="4А",5,IF(ДАННЫЕ!$AA1495="4Б",6,IF(ДАННЫЕ!$AA1495="4В",7,IF(ДАННЫЕ!$AA1495=5,8,0))))))))</f>
        <v>0</v>
      </c>
      <c r="T1495" s="15">
        <f>IF(OR(ДАННЫЕ!$AC1495=2,ДАННЫЕ!$AD1495=2,ДАННЫЕ!$AE1495=2),2,IF(OR(ДАННЫЕ!$AC1495=1,ДАННЫЕ!$AD1495=1,ДАННЫЕ!$AE1495=1),1,0))</f>
        <v>0</v>
      </c>
    </row>
    <row r="1496" spans="1:20" x14ac:dyDescent="0.2">
      <c r="A1496" s="78">
        <f>IF(B1496&gt;0,IF(MONTH(ДАННЫЕ!$F$1)=MONTH(ДАННЫЕ!$B1496),1,0),0)</f>
        <v>0</v>
      </c>
      <c r="B1496" s="14">
        <f>IF(ДАННЫЕ!$B1496&gt;0,IF(YEAR(ДАННЫЕ!$F$1)=YEAR(ДАННЫЕ!$B1496),1,0),0)</f>
        <v>0</v>
      </c>
      <c r="C1496" s="14">
        <f>IF(ДАННЫЕ!$CM1496&gt;0,IF(YEAR(ДАННЫЕ!$F$1)=YEAR(ДАННЫЕ!$CM1496),1,0),0)</f>
        <v>0</v>
      </c>
      <c r="D1496" s="14">
        <f>IF(ДАННЫЕ!$CJ1496&gt;0,IF(ДАННЫЕ!$CL1496&gt;ДАННЫЕ!$F$1,1,IF(ДАННЫЕ!$CL1496&gt;0,0,1)),0)</f>
        <v>0</v>
      </c>
      <c r="E1496" s="43" t="str">
        <f ca="1">IF(ДАННЫЕ!$F$1&gt;0,IF(ДАННЫЕ!$G1496&gt;0,DATEDIF(ДАННЫЕ!$G1496,ДАННЫЕ!$F$1,"y"),""),IF(ДАННЫЕ!$G1496&gt;0,DATEDIF(ДАННЫЕ!$G1496,TODAY(),"y"),""))</f>
        <v/>
      </c>
      <c r="F1496" s="43" t="str">
        <f xml:space="preserve"> IF(ДАННЫЕ!$F1496="М",IF(E1496&gt;=18,IF(E1496&lt;60,1,""),""),"")&amp;IF(ДАННЫЕ!$F1496="Ж",IF(E1496&gt;=18,IF(E1496&lt;55,1,""),""),"")</f>
        <v/>
      </c>
      <c r="G1496" s="43" t="str">
        <f xml:space="preserve"> IF(ДАННЫЕ!$F1496="М",IF(E1496&gt;=60,2,""),"")&amp;IF(ДАННЫЕ!$F1496="Ж",IF(E1496&gt;=55,2,""),"")</f>
        <v/>
      </c>
      <c r="H1496" s="43" t="str">
        <f t="shared" ca="1" si="69"/>
        <v/>
      </c>
      <c r="I1496" s="43" t="str">
        <f t="shared" ca="1" si="70"/>
        <v>03</v>
      </c>
      <c r="J1496" s="28" t="str">
        <f ca="1">ДАННЫЕ!$F1496&amp;H1496&amp;I1496&amp;ДАННЫЕ!$I1496&amp;"m"&amp;IF(ДАННЫЕ!$I1496&gt;0,IF(ДАННЫЕ!$J1496&gt;0,0,1),"")&amp;"f"&amp;IF(ДАННЫЕ!$R1496&gt;0,IF(YEAR(ДАННЫЕ!$F$1)=YEAR(ДАННЫЕ!$R1496),1,0),0)&amp;"z"&amp;ДАННЫЕ!$R1496&amp;"p"&amp;ДАННЫЕ!$S1496&amp;"i"&amp;ДАННЫЕ!$T1496&amp;"h"&amp;ДАННЫЕ!$K1496&amp;"be"&amp;ДАННЫЕ!$BI1496&amp;"CD"&amp;IF(ДАННЫЕ!BF1496&gt;500,4,IF(ДАННЫЕ!BF1496&gt;350,3,IF(ДАННЫЕ!BF1496&gt;200,2,IF(ДАННЫЕ!BF1496&gt;0,1,0))))&amp;"g"&amp;B1496&amp;"d"&amp;H1496&amp;"l"&amp;ДАННЫЕ!AT1496&amp;"a"&amp;ДАННЫЕ!$V1496&amp;"v"&amp;R1496&amp;"k"&amp;ДАННЫЕ!$U1496&amp;"s"&amp;ДАННЫЕ!$Y1496&amp;"t"&amp;ДАННЫЕ!$X1496&amp;"b"&amp;IF(ДАННЫЕ!$Q1496&gt;1,1,0)&amp;"PP"&amp;ДАННЫЕ!Z1496&amp;"c"&amp;S1496&amp;"x"&amp;IF(ДАННЫЕ!$BY1496&gt;0,IF(YEAR(ДАННЫЕ!$F$1)=YEAR(ДАННЫЕ!$BY1496),1,0),0)&amp;"n"&amp;IF(ДАННЫЕ!$BZ1496&gt;0,IF(YEAR(ДАННЫЕ!$F$1)=YEAR(ДАННЫЕ!$BZ1496),1,0),0)&amp;"u"&amp;D1496&amp;"z"&amp;IF(ДАННЫЕ!$CL1496&gt;0,IF(YEAR(ДАННЫЕ!$F$1)&gt;YEAR(ДАННЫЕ!$CL1496),11,12),0)</f>
        <v>03mf0zpihbeCD0g0dlav0kstb0PPc0x0n0u0z0</v>
      </c>
      <c r="K1496" s="28" t="str">
        <f ca="1">ДАННЫЕ!$I1496&amp;"x"&amp;B1496&amp;"w"&amp;IF(T1496+ДАННЫЕ!AD1496+ДАННЫЕ!AE1496+ДАННЫЕ!AF1496+ДАННЫЕ!AG1496+ДАННЫЕ!AH1496+ДАННЫЕ!$AL1496+ДАННЫЕ!AI1496+ДАННЫЕ!AJ1496+ДАННЫЕ!AK1496+ДАННЫЕ!AP1496+ДАННЫЕ!AQ1496+ДАННЫЕ!AR1496+ДАННЫЕ!$AM1496+ДАННЫЕ!$AN1496+ДАННЫЕ!AS1496+ДАННЫЕ!AT1496&gt;0,1,0)&amp;IF(OR(T1496=2,ДАННЫЕ!AD1496=2,ДАННЫЕ!AE1496=2,ДАННЫЕ!AF1496=2,ДАННЫЕ!AG1496=2,ДАННЫЕ!AH1496=2,ДАННЫЕ!$AL1496=2,ДАННЫЕ!AI1496=2,ДАННЫЕ!AJ1496=2,ДАННЫЕ!AK1496=2,ДАННЫЕ!AP1496=2,ДАННЫЕ!AQ1496=2,ДАННЫЕ!AR1496=2,ДАННЫЕ!$AM1496=2,ДАННЫЕ!$AN1496=2,ДАННЫЕ!AS1496=2,ДАННЫЕ!AT1496=2),2,0)&amp;"t"&amp;IF(T1496&gt;0,"1"&amp;T1496,"00")&amp;"f"&amp;IF(ДАННЫЕ!$AC1496,"1"&amp;ДАННЫЕ!$AC1496,"00")&amp;"b"&amp;IF(ДАННЫЕ!$AD1496,"1"&amp;ДАННЫЕ!$AD1496,"00")&amp;"g"&amp;IF(ДАННЫЕ!$AF1496,"1"&amp;ДАННЫЕ!$AF1496,"00")&amp;"c"&amp;IF(ДАННЫЕ!$AG1496,"1"&amp;ДАННЫЕ!$AG1496,"00")&amp;"i"&amp;IF(ДАННЫЕ!$AH1496,"1"&amp;ДАННЫЕ!$AH1496,"00")&amp;"r"&amp;IF(ДАННЫЕ!$AL1496,"1"&amp;ДАННЫЕ!$AL1496,"00")&amp;"m"&amp;IF(ДАННЫЕ!$AI1496,"1"&amp;ДАННЫЕ!$AI1496,"00")&amp;"hS"&amp;IF(ДАННЫЕ!$AJ1496,"1"&amp;ДАННЫЕ!$AJ1496,"00")&amp;"hZ"&amp;IF(ДАННЫЕ!$AK1496,"1"&amp;ДАННЫЕ!$AK1496,"00")&amp;"p"&amp;IF(ДАННЫЕ!$AP1496,"1"&amp;ДАННЫЕ!$AP1496,"00")&amp;"k"&amp;IF(ДАННЫЕ!$AQ1496,"1"&amp;ДАННЫЕ!$AQ1496,"00")&amp;"z"&amp;IF(ДАННЫЕ!$AR1496,"1"&amp;ДАННЫЕ!$AR1496,"00")&amp;"j"&amp;IF(ДАННЫЕ!$AM1496,"1"&amp;ДАННЫЕ!$AM1496,"00")&amp;"n"&amp;IF(ДАННЫЕ!$AN1496,"1"&amp;ДАННЫЕ!$AN1496,"00")&amp;"E"&amp;ДАННЫЕ!BI1496&amp;"L"&amp;ДАННЫЕ!AO1496&amp;"h"&amp;IF(ДАННЫЕ!$AU1496&gt;0,1,0)&amp;"v"&amp;IF(ДАННЫЕ!$AW1496&gt;0,1,0)&amp;"a"&amp;IF(ДАННЫЕ!$AS1496,"1"&amp;ДАННЫЕ!$AS1496,"00")&amp;"s"&amp;IF(ДАННЫЕ!$AT1496,"1"&amp;ДАННЫЕ!$AT1496,"00")&amp;"u"&amp;IF(ДАННЫЕ!$CJ1496&gt;0,1,0)&amp;"y"&amp;B1496&amp;"d"&amp;H1496&amp;"e"&amp;F1496&amp;G1496</f>
        <v>x0w00t00f00b00g00c00i00r00m00hS00hZ00p00k00z00j00n00ELh0v0a00s00u0y0de</v>
      </c>
      <c r="L1496" s="28" t="str">
        <f ca="1">ДАННЫЕ!$I1496&amp;"VN"&amp;IF(ДАННЫЕ!AW1496&gt;0,11,10)&amp;"CD"&amp;IF(ДАННЫЕ!BF1496&gt;500,16,IF(ДАННЫЕ!BF1496&gt;350,15,IF(ДАННЫЕ!BF1496&gt;=200,14,IF(ДАННЫЕ!BF1496&gt;=100,13,IF(ДАННЫЕ!BF1496&gt;=50,12,IF(ДАННЫЕ!BF1496&gt;0,11,10))))))&amp;"AR"&amp;IF(ДАННЫЕ!BX1496&gt;0,1,0)&amp;"GD"&amp;B1496&amp;"VV"&amp;IF(E1496&gt;=5,IF(E1496&lt;18,1,0),0)</f>
        <v>VN10CD10AR0GD0VV0</v>
      </c>
      <c r="M1496" s="28" t="str">
        <f>ДАННЫЕ!$I1496&amp;"b"&amp;ДАННЫЕ!$BI1496&amp;"r"&amp;ДАННЫЕ!$BJ1496&amp;"CD"&amp;IF(ДАННЫЕ!BF1496&gt;0,IF(ДАННЫЕ!BF1496&lt;200,1,IF(ДАННЫЕ!BF1496&lt;350,2,3)),0)&amp;"h"&amp;IF(ДАННЫЕ!$BK1496+ДАННЫЕ!$BL1496+ДАННЫЕ!$BM1496&gt;0,1,0)&amp;"x"&amp;ДАННЫЕ!$BK1496&amp;"y"&amp;ДАННЫЕ!$BL1496&amp;"z"&amp;ДАННЫЕ!$BM1496&amp;"c"&amp;IF(ДАННЫЕ!$BK1496+ДАННЫЕ!$BL1496+ДАННЫЕ!$BM1496=3,1,0)&amp;"a"&amp;IF(ДАННЫЕ!$BQ1496+ДАННЫЕ!$BR1496&gt;0,1,0)&amp;"d"&amp;ДАННЫЕ!$BQ1496&amp;"v"&amp;ДАННЫЕ!$BR1496&amp;"p"&amp;ДАННЫЕ!$BS1496&amp;"n"&amp;ДАННЫЕ!$BU1496&amp;"t"&amp;ДАННЫЕ!$BV1496&amp;"o"&amp;ДАННЫЕ!$BT1496&amp;"l"&amp;IF(ДАННЫЕ!$BN1496&gt;0,1,0)&amp;ДАННЫЕ!$BN1496&amp;"g"&amp;ДАННЫЕ!$BO1496&amp;"s"&amp;ДАННЫЕ!$BP1496&amp;"DZ"&amp;IF(ДАННЫЕ!B1496-ДАННЫЕ!G1496 &lt; 60,IF(ДАННЫЕ!B1496-ДАННЫЕ!G1496 &gt;= 0,1,0),0)&amp;"u"&amp;IF(ДАННЫЕ!$CJ1496&gt;0,1,0)</f>
        <v>brCD0h0xyzc0a0dvpntol0gsDZ1u0</v>
      </c>
      <c r="N1496" s="28" t="str">
        <f ca="1">ДАННЫЕ!$F1496&amp;ДАННЫЕ!$I1496&amp;"g"&amp;B1496&amp;"cf"&amp;D1496&amp;"a"&amp;IF(ДАННЫЕ!$BX1496&gt;0,1,0)&amp;IF(ДАННЫЕ!$BF1496&gt;500,1,IF(ДАННЫЕ!$BF1496&gt;350,2,IF(ДАННЫЕ!$BF1496&gt;=200,3,IF(ДАННЫЕ!$BF1496&gt;=100,4,IF(ДАННЫЕ!$BF1496&gt;=50,5,IF(ДАННЫЕ!$BF1496&lt;50,6,0))))))&amp;"AR"&amp;IF(DATEDIF(ДАННЫЕ!$BX1496,ДАННЫЕ!$F$1,"y")&gt;1,1,0)&amp;"VG"&amp;IF(ДАННЫЕ!$BH1496="0",1,0)&amp;"o"&amp;IF(T1496+ДАННЫЕ!$AF1496+ДАННЫЕ!$AG1496+ДАННЫЕ!$AH1496+ДАННЫЕ!$AI1496+ДАННЫЕ!$AJ1496+ДАННЫЕ!$AP1496+ДАННЫЕ!$AQ1496+ДАННЫЕ!$AR1496+ДАННЫЕ!$AU1496+ДАННЫЕ!$AW1496+ДАННЫЕ!$AS1496+ДАННЫЕ!$AT1496&gt;0,1,0)&amp;"x"&amp;ДАННЫЕ!$AG1496&amp;"p"&amp;IF(ДАННЫЕ!$BY1496&gt;0,1,0)&amp;"v"&amp;IF(ДАННЫЕ!$BZ1496&gt;0,1,0)&amp;"n"&amp;ДАННЫЕ!$CA1496&amp;"t"&amp;ДАННЫЕ!$AY1496&amp;"k"&amp;ДАННЫЕ!$CB1496&amp;"q"&amp;ДАННЫЕ!$CC1496&amp;"w"&amp;ДАННЫЕ!$CD1496&amp;"e"&amp;ДАННЫЕ!$CE1496&amp;"m"&amp;ДАННЫЕ!$CF1496&amp;"c"&amp;ДАННЫЕ!$CG1496&amp;"z"&amp;ДАННЫЕ!$CH1496&amp;"d"&amp;IF(H1496=4,1,0)&amp;"s"&amp;IF(ДАННЫЕ!$J1496=1,0,1)&amp;"u"&amp;IF(ДАННЫЕ!$CJ1496&gt;0,1,0)</f>
        <v>g0cf0a06AR1VG0o0xp0v0ntkqwemczd0s1u0</v>
      </c>
      <c r="O1496" s="28" t="str">
        <f>ДАННЫЕ!$I1496&amp;"g"&amp;B1496&amp;A1496&amp;"f"&amp;P1496&amp;"c"&amp;IF(ДАННЫЕ!$U1496&gt;0,1,0)&amp;"s"&amp;IF(ДАННЫЕ!$Q1496&gt;0,IF(YEAR(ДАННЫЕ!$F$1)=YEAR(ДАННЫЕ!$Q1496),IF(MONTH(ДАННЫЕ!$F$1)=MONTH(ДАННЫЕ!$Q1496),111,11),1),0)&amp;"i"&amp;IF(ДАННЫЕ!$R1496+ДАННЫЕ!$S1496+ДАННЫЕ!$T1496=0,0,1)&amp;"h"&amp;IF(ДАННЫЕ!$P1496&gt;0,1,0)&amp;"p"&amp;IF(ДАННЫЕ!$CI1496&gt;0,IF(YEAR(ДАННЫЕ!$F$1)=YEAR(ДАННЫЕ!$CI1496),IF(MONTH(ДАННЫЕ!$F$1)=MONTH(ДАННЫЕ!$CI1496),111,11),1),0)&amp;"d"&amp;IF(ДАННЫЕ!$CJ1496&gt;0,IF(YEAR(ДАННЫЕ!$F$1)=YEAR(ДАННЫЕ!$CJ1496),IF(MONTH(ДАННЫЕ!$F$1)=MONTH(ДАННЫЕ!$CJ1496),111,11),1),0)&amp;"o"&amp;IF(ДАННЫЕ!$CK1496&gt;0,IF(MONTH(ДАННЫЕ!$F$1)=MONTH(ДАННЫЕ!$CK1496),111,11),0)&amp;"v"&amp;IF(ДАННЫЕ!$BE1496&gt;0,IF(MONTH(ДАННЫЕ!$F$1)=MONTH(ДАННЫЕ!$BE1496),111,11),0)</f>
        <v>g00f0c0s0i0h0p0d0o0v0</v>
      </c>
      <c r="P1496" s="15">
        <f t="shared" si="71"/>
        <v>0</v>
      </c>
      <c r="Q1496" s="15">
        <f>IF(ДАННЫЕ!$F$1&gt;ДАННЫЕ!$N1496,IF(YEAR(ДАННЫЕ!$F$1)=YEAR(ДАННЫЕ!M1496),1,0),0)</f>
        <v>0</v>
      </c>
      <c r="R1496" s="15">
        <f>IF(ДАННЫЕ!$F$1&gt;ДАННЫЕ!$N1496,IF(YEAR(ДАННЫЕ!$F$1)=YEAR(ДАННЫЕ!N1496),1,0),0)</f>
        <v>0</v>
      </c>
      <c r="S1496" s="15">
        <f>IF(ДАННЫЕ!$AA1496="2А",1,IF(ДАННЫЕ!$AA1496="2Б",2,IF(ДАННЫЕ!$AA1496="2В",3,IF(ДАННЫЕ!$AA1496=3,4,IF(ДАННЫЕ!$AA1496="4А",5,IF(ДАННЫЕ!$AA1496="4Б",6,IF(ДАННЫЕ!$AA1496="4В",7,IF(ДАННЫЕ!$AA1496=5,8,0))))))))</f>
        <v>0</v>
      </c>
      <c r="T1496" s="15">
        <f>IF(OR(ДАННЫЕ!$AC1496=2,ДАННЫЕ!$AD1496=2,ДАННЫЕ!$AE1496=2),2,IF(OR(ДАННЫЕ!$AC1496=1,ДАННЫЕ!$AD1496=1,ДАННЫЕ!$AE1496=1),1,0))</f>
        <v>0</v>
      </c>
    </row>
    <row r="1497" spans="1:20" x14ac:dyDescent="0.2">
      <c r="A1497" s="78">
        <f>IF(B1497&gt;0,IF(MONTH(ДАННЫЕ!$F$1)=MONTH(ДАННЫЕ!$B1497),1,0),0)</f>
        <v>0</v>
      </c>
      <c r="B1497" s="14">
        <f>IF(ДАННЫЕ!$B1497&gt;0,IF(YEAR(ДАННЫЕ!$F$1)=YEAR(ДАННЫЕ!$B1497),1,0),0)</f>
        <v>0</v>
      </c>
      <c r="C1497" s="14">
        <f>IF(ДАННЫЕ!$CM1497&gt;0,IF(YEAR(ДАННЫЕ!$F$1)=YEAR(ДАННЫЕ!$CM1497),1,0),0)</f>
        <v>0</v>
      </c>
      <c r="D1497" s="14">
        <f>IF(ДАННЫЕ!$CJ1497&gt;0,IF(ДАННЫЕ!$CL1497&gt;ДАННЫЕ!$F$1,1,IF(ДАННЫЕ!$CL1497&gt;0,0,1)),0)</f>
        <v>0</v>
      </c>
      <c r="E1497" s="43" t="str">
        <f ca="1">IF(ДАННЫЕ!$F$1&gt;0,IF(ДАННЫЕ!$G1497&gt;0,DATEDIF(ДАННЫЕ!$G1497,ДАННЫЕ!$F$1,"y"),""),IF(ДАННЫЕ!$G1497&gt;0,DATEDIF(ДАННЫЕ!$G1497,TODAY(),"y"),""))</f>
        <v/>
      </c>
      <c r="F1497" s="43" t="str">
        <f xml:space="preserve"> IF(ДАННЫЕ!$F1497="М",IF(E1497&gt;=18,IF(E1497&lt;60,1,""),""),"")&amp;IF(ДАННЫЕ!$F1497="Ж",IF(E1497&gt;=18,IF(E1497&lt;55,1,""),""),"")</f>
        <v/>
      </c>
      <c r="G1497" s="43" t="str">
        <f xml:space="preserve"> IF(ДАННЫЕ!$F1497="М",IF(E1497&gt;=60,2,""),"")&amp;IF(ДАННЫЕ!$F1497="Ж",IF(E1497&gt;=55,2,""),"")</f>
        <v/>
      </c>
      <c r="H1497" s="43" t="str">
        <f t="shared" ca="1" si="69"/>
        <v/>
      </c>
      <c r="I1497" s="43" t="str">
        <f t="shared" ca="1" si="70"/>
        <v>03</v>
      </c>
      <c r="J1497" s="28" t="str">
        <f ca="1">ДАННЫЕ!$F1497&amp;H1497&amp;I1497&amp;ДАННЫЕ!$I1497&amp;"m"&amp;IF(ДАННЫЕ!$I1497&gt;0,IF(ДАННЫЕ!$J1497&gt;0,0,1),"")&amp;"f"&amp;IF(ДАННЫЕ!$R1497&gt;0,IF(YEAR(ДАННЫЕ!$F$1)=YEAR(ДАННЫЕ!$R1497),1,0),0)&amp;"z"&amp;ДАННЫЕ!$R1497&amp;"p"&amp;ДАННЫЕ!$S1497&amp;"i"&amp;ДАННЫЕ!$T1497&amp;"h"&amp;ДАННЫЕ!$K1497&amp;"be"&amp;ДАННЫЕ!$BI1497&amp;"CD"&amp;IF(ДАННЫЕ!BF1497&gt;500,4,IF(ДАННЫЕ!BF1497&gt;350,3,IF(ДАННЫЕ!BF1497&gt;200,2,IF(ДАННЫЕ!BF1497&gt;0,1,0))))&amp;"g"&amp;B1497&amp;"d"&amp;H1497&amp;"l"&amp;ДАННЫЕ!AT1497&amp;"a"&amp;ДАННЫЕ!$V1497&amp;"v"&amp;R1497&amp;"k"&amp;ДАННЫЕ!$U1497&amp;"s"&amp;ДАННЫЕ!$Y1497&amp;"t"&amp;ДАННЫЕ!$X1497&amp;"b"&amp;IF(ДАННЫЕ!$Q1497&gt;1,1,0)&amp;"PP"&amp;ДАННЫЕ!Z1497&amp;"c"&amp;S1497&amp;"x"&amp;IF(ДАННЫЕ!$BY1497&gt;0,IF(YEAR(ДАННЫЕ!$F$1)=YEAR(ДАННЫЕ!$BY1497),1,0),0)&amp;"n"&amp;IF(ДАННЫЕ!$BZ1497&gt;0,IF(YEAR(ДАННЫЕ!$F$1)=YEAR(ДАННЫЕ!$BZ1497),1,0),0)&amp;"u"&amp;D1497&amp;"z"&amp;IF(ДАННЫЕ!$CL1497&gt;0,IF(YEAR(ДАННЫЕ!$F$1)&gt;YEAR(ДАННЫЕ!$CL1497),11,12),0)</f>
        <v>03mf0zpihbeCD0g0dlav0kstb0PPc0x0n0u0z0</v>
      </c>
      <c r="K1497" s="28" t="str">
        <f ca="1">ДАННЫЕ!$I1497&amp;"x"&amp;B1497&amp;"w"&amp;IF(T1497+ДАННЫЕ!AD1497+ДАННЫЕ!AE1497+ДАННЫЕ!AF1497+ДАННЫЕ!AG1497+ДАННЫЕ!AH1497+ДАННЫЕ!$AL1497+ДАННЫЕ!AI1497+ДАННЫЕ!AJ1497+ДАННЫЕ!AK1497+ДАННЫЕ!AP1497+ДАННЫЕ!AQ1497+ДАННЫЕ!AR1497+ДАННЫЕ!$AM1497+ДАННЫЕ!$AN1497+ДАННЫЕ!AS1497+ДАННЫЕ!AT1497&gt;0,1,0)&amp;IF(OR(T1497=2,ДАННЫЕ!AD1497=2,ДАННЫЕ!AE1497=2,ДАННЫЕ!AF1497=2,ДАННЫЕ!AG1497=2,ДАННЫЕ!AH1497=2,ДАННЫЕ!$AL1497=2,ДАННЫЕ!AI1497=2,ДАННЫЕ!AJ1497=2,ДАННЫЕ!AK1497=2,ДАННЫЕ!AP1497=2,ДАННЫЕ!AQ1497=2,ДАННЫЕ!AR1497=2,ДАННЫЕ!$AM1497=2,ДАННЫЕ!$AN1497=2,ДАННЫЕ!AS1497=2,ДАННЫЕ!AT1497=2),2,0)&amp;"t"&amp;IF(T1497&gt;0,"1"&amp;T1497,"00")&amp;"f"&amp;IF(ДАННЫЕ!$AC1497,"1"&amp;ДАННЫЕ!$AC1497,"00")&amp;"b"&amp;IF(ДАННЫЕ!$AD1497,"1"&amp;ДАННЫЕ!$AD1497,"00")&amp;"g"&amp;IF(ДАННЫЕ!$AF1497,"1"&amp;ДАННЫЕ!$AF1497,"00")&amp;"c"&amp;IF(ДАННЫЕ!$AG1497,"1"&amp;ДАННЫЕ!$AG1497,"00")&amp;"i"&amp;IF(ДАННЫЕ!$AH1497,"1"&amp;ДАННЫЕ!$AH1497,"00")&amp;"r"&amp;IF(ДАННЫЕ!$AL1497,"1"&amp;ДАННЫЕ!$AL1497,"00")&amp;"m"&amp;IF(ДАННЫЕ!$AI1497,"1"&amp;ДАННЫЕ!$AI1497,"00")&amp;"hS"&amp;IF(ДАННЫЕ!$AJ1497,"1"&amp;ДАННЫЕ!$AJ1497,"00")&amp;"hZ"&amp;IF(ДАННЫЕ!$AK1497,"1"&amp;ДАННЫЕ!$AK1497,"00")&amp;"p"&amp;IF(ДАННЫЕ!$AP1497,"1"&amp;ДАННЫЕ!$AP1497,"00")&amp;"k"&amp;IF(ДАННЫЕ!$AQ1497,"1"&amp;ДАННЫЕ!$AQ1497,"00")&amp;"z"&amp;IF(ДАННЫЕ!$AR1497,"1"&amp;ДАННЫЕ!$AR1497,"00")&amp;"j"&amp;IF(ДАННЫЕ!$AM1497,"1"&amp;ДАННЫЕ!$AM1497,"00")&amp;"n"&amp;IF(ДАННЫЕ!$AN1497,"1"&amp;ДАННЫЕ!$AN1497,"00")&amp;"E"&amp;ДАННЫЕ!BI1497&amp;"L"&amp;ДАННЫЕ!AO1497&amp;"h"&amp;IF(ДАННЫЕ!$AU1497&gt;0,1,0)&amp;"v"&amp;IF(ДАННЫЕ!$AW1497&gt;0,1,0)&amp;"a"&amp;IF(ДАННЫЕ!$AS1497,"1"&amp;ДАННЫЕ!$AS1497,"00")&amp;"s"&amp;IF(ДАННЫЕ!$AT1497,"1"&amp;ДАННЫЕ!$AT1497,"00")&amp;"u"&amp;IF(ДАННЫЕ!$CJ1497&gt;0,1,0)&amp;"y"&amp;B1497&amp;"d"&amp;H1497&amp;"e"&amp;F1497&amp;G1497</f>
        <v>x0w00t00f00b00g00c00i00r00m00hS00hZ00p00k00z00j00n00ELh0v0a00s00u0y0de</v>
      </c>
      <c r="L1497" s="28" t="str">
        <f ca="1">ДАННЫЕ!$I1497&amp;"VN"&amp;IF(ДАННЫЕ!AW1497&gt;0,11,10)&amp;"CD"&amp;IF(ДАННЫЕ!BF1497&gt;500,16,IF(ДАННЫЕ!BF1497&gt;350,15,IF(ДАННЫЕ!BF1497&gt;=200,14,IF(ДАННЫЕ!BF1497&gt;=100,13,IF(ДАННЫЕ!BF1497&gt;=50,12,IF(ДАННЫЕ!BF1497&gt;0,11,10))))))&amp;"AR"&amp;IF(ДАННЫЕ!BX1497&gt;0,1,0)&amp;"GD"&amp;B1497&amp;"VV"&amp;IF(E1497&gt;=5,IF(E1497&lt;18,1,0),0)</f>
        <v>VN10CD10AR0GD0VV0</v>
      </c>
      <c r="M1497" s="28" t="str">
        <f>ДАННЫЕ!$I1497&amp;"b"&amp;ДАННЫЕ!$BI1497&amp;"r"&amp;ДАННЫЕ!$BJ1497&amp;"CD"&amp;IF(ДАННЫЕ!BF1497&gt;0,IF(ДАННЫЕ!BF1497&lt;200,1,IF(ДАННЫЕ!BF1497&lt;350,2,3)),0)&amp;"h"&amp;IF(ДАННЫЕ!$BK1497+ДАННЫЕ!$BL1497+ДАННЫЕ!$BM1497&gt;0,1,0)&amp;"x"&amp;ДАННЫЕ!$BK1497&amp;"y"&amp;ДАННЫЕ!$BL1497&amp;"z"&amp;ДАННЫЕ!$BM1497&amp;"c"&amp;IF(ДАННЫЕ!$BK1497+ДАННЫЕ!$BL1497+ДАННЫЕ!$BM1497=3,1,0)&amp;"a"&amp;IF(ДАННЫЕ!$BQ1497+ДАННЫЕ!$BR1497&gt;0,1,0)&amp;"d"&amp;ДАННЫЕ!$BQ1497&amp;"v"&amp;ДАННЫЕ!$BR1497&amp;"p"&amp;ДАННЫЕ!$BS1497&amp;"n"&amp;ДАННЫЕ!$BU1497&amp;"t"&amp;ДАННЫЕ!$BV1497&amp;"o"&amp;ДАННЫЕ!$BT1497&amp;"l"&amp;IF(ДАННЫЕ!$BN1497&gt;0,1,0)&amp;ДАННЫЕ!$BN1497&amp;"g"&amp;ДАННЫЕ!$BO1497&amp;"s"&amp;ДАННЫЕ!$BP1497&amp;"DZ"&amp;IF(ДАННЫЕ!B1497-ДАННЫЕ!G1497 &lt; 60,IF(ДАННЫЕ!B1497-ДАННЫЕ!G1497 &gt;= 0,1,0),0)&amp;"u"&amp;IF(ДАННЫЕ!$CJ1497&gt;0,1,0)</f>
        <v>brCD0h0xyzc0a0dvpntol0gsDZ1u0</v>
      </c>
      <c r="N1497" s="28" t="str">
        <f ca="1">ДАННЫЕ!$F1497&amp;ДАННЫЕ!$I1497&amp;"g"&amp;B1497&amp;"cf"&amp;D1497&amp;"a"&amp;IF(ДАННЫЕ!$BX1497&gt;0,1,0)&amp;IF(ДАННЫЕ!$BF1497&gt;500,1,IF(ДАННЫЕ!$BF1497&gt;350,2,IF(ДАННЫЕ!$BF1497&gt;=200,3,IF(ДАННЫЕ!$BF1497&gt;=100,4,IF(ДАННЫЕ!$BF1497&gt;=50,5,IF(ДАННЫЕ!$BF1497&lt;50,6,0))))))&amp;"AR"&amp;IF(DATEDIF(ДАННЫЕ!$BX1497,ДАННЫЕ!$F$1,"y")&gt;1,1,0)&amp;"VG"&amp;IF(ДАННЫЕ!$BH1497="0",1,0)&amp;"o"&amp;IF(T1497+ДАННЫЕ!$AF1497+ДАННЫЕ!$AG1497+ДАННЫЕ!$AH1497+ДАННЫЕ!$AI1497+ДАННЫЕ!$AJ1497+ДАННЫЕ!$AP1497+ДАННЫЕ!$AQ1497+ДАННЫЕ!$AR1497+ДАННЫЕ!$AU1497+ДАННЫЕ!$AW1497+ДАННЫЕ!$AS1497+ДАННЫЕ!$AT1497&gt;0,1,0)&amp;"x"&amp;ДАННЫЕ!$AG1497&amp;"p"&amp;IF(ДАННЫЕ!$BY1497&gt;0,1,0)&amp;"v"&amp;IF(ДАННЫЕ!$BZ1497&gt;0,1,0)&amp;"n"&amp;ДАННЫЕ!$CA1497&amp;"t"&amp;ДАННЫЕ!$AY1497&amp;"k"&amp;ДАННЫЕ!$CB1497&amp;"q"&amp;ДАННЫЕ!$CC1497&amp;"w"&amp;ДАННЫЕ!$CD1497&amp;"e"&amp;ДАННЫЕ!$CE1497&amp;"m"&amp;ДАННЫЕ!$CF1497&amp;"c"&amp;ДАННЫЕ!$CG1497&amp;"z"&amp;ДАННЫЕ!$CH1497&amp;"d"&amp;IF(H1497=4,1,0)&amp;"s"&amp;IF(ДАННЫЕ!$J1497=1,0,1)&amp;"u"&amp;IF(ДАННЫЕ!$CJ1497&gt;0,1,0)</f>
        <v>g0cf0a06AR1VG0o0xp0v0ntkqwemczd0s1u0</v>
      </c>
      <c r="O1497" s="28" t="str">
        <f>ДАННЫЕ!$I1497&amp;"g"&amp;B1497&amp;A1497&amp;"f"&amp;P1497&amp;"c"&amp;IF(ДАННЫЕ!$U1497&gt;0,1,0)&amp;"s"&amp;IF(ДАННЫЕ!$Q1497&gt;0,IF(YEAR(ДАННЫЕ!$F$1)=YEAR(ДАННЫЕ!$Q1497),IF(MONTH(ДАННЫЕ!$F$1)=MONTH(ДАННЫЕ!$Q1497),111,11),1),0)&amp;"i"&amp;IF(ДАННЫЕ!$R1497+ДАННЫЕ!$S1497+ДАННЫЕ!$T1497=0,0,1)&amp;"h"&amp;IF(ДАННЫЕ!$P1497&gt;0,1,0)&amp;"p"&amp;IF(ДАННЫЕ!$CI1497&gt;0,IF(YEAR(ДАННЫЕ!$F$1)=YEAR(ДАННЫЕ!$CI1497),IF(MONTH(ДАННЫЕ!$F$1)=MONTH(ДАННЫЕ!$CI1497),111,11),1),0)&amp;"d"&amp;IF(ДАННЫЕ!$CJ1497&gt;0,IF(YEAR(ДАННЫЕ!$F$1)=YEAR(ДАННЫЕ!$CJ1497),IF(MONTH(ДАННЫЕ!$F$1)=MONTH(ДАННЫЕ!$CJ1497),111,11),1),0)&amp;"o"&amp;IF(ДАННЫЕ!$CK1497&gt;0,IF(MONTH(ДАННЫЕ!$F$1)=MONTH(ДАННЫЕ!$CK1497),111,11),0)&amp;"v"&amp;IF(ДАННЫЕ!$BE1497&gt;0,IF(MONTH(ДАННЫЕ!$F$1)=MONTH(ДАННЫЕ!$BE1497),111,11),0)</f>
        <v>g00f0c0s0i0h0p0d0o0v0</v>
      </c>
      <c r="P1497" s="15">
        <f t="shared" si="71"/>
        <v>0</v>
      </c>
      <c r="Q1497" s="15">
        <f>IF(ДАННЫЕ!$F$1&gt;ДАННЫЕ!$N1497,IF(YEAR(ДАННЫЕ!$F$1)=YEAR(ДАННЫЕ!M1497),1,0),0)</f>
        <v>0</v>
      </c>
      <c r="R1497" s="15">
        <f>IF(ДАННЫЕ!$F$1&gt;ДАННЫЕ!$N1497,IF(YEAR(ДАННЫЕ!$F$1)=YEAR(ДАННЫЕ!N1497),1,0),0)</f>
        <v>0</v>
      </c>
      <c r="S1497" s="15">
        <f>IF(ДАННЫЕ!$AA1497="2А",1,IF(ДАННЫЕ!$AA1497="2Б",2,IF(ДАННЫЕ!$AA1497="2В",3,IF(ДАННЫЕ!$AA1497=3,4,IF(ДАННЫЕ!$AA1497="4А",5,IF(ДАННЫЕ!$AA1497="4Б",6,IF(ДАННЫЕ!$AA1497="4В",7,IF(ДАННЫЕ!$AA1497=5,8,0))))))))</f>
        <v>0</v>
      </c>
      <c r="T1497" s="15">
        <f>IF(OR(ДАННЫЕ!$AC1497=2,ДАННЫЕ!$AD1497=2,ДАННЫЕ!$AE1497=2),2,IF(OR(ДАННЫЕ!$AC1497=1,ДАННЫЕ!$AD1497=1,ДАННЫЕ!$AE1497=1),1,0))</f>
        <v>0</v>
      </c>
    </row>
    <row r="1498" spans="1:20" x14ac:dyDescent="0.2">
      <c r="A1498" s="78">
        <f>IF(B1498&gt;0,IF(MONTH(ДАННЫЕ!$F$1)=MONTH(ДАННЫЕ!$B1498),1,0),0)</f>
        <v>0</v>
      </c>
      <c r="B1498" s="14">
        <f>IF(ДАННЫЕ!$B1498&gt;0,IF(YEAR(ДАННЫЕ!$F$1)=YEAR(ДАННЫЕ!$B1498),1,0),0)</f>
        <v>0</v>
      </c>
      <c r="C1498" s="14">
        <f>IF(ДАННЫЕ!$CM1498&gt;0,IF(YEAR(ДАННЫЕ!$F$1)=YEAR(ДАННЫЕ!$CM1498),1,0),0)</f>
        <v>0</v>
      </c>
      <c r="D1498" s="14">
        <f>IF(ДАННЫЕ!$CJ1498&gt;0,IF(ДАННЫЕ!$CL1498&gt;ДАННЫЕ!$F$1,1,IF(ДАННЫЕ!$CL1498&gt;0,0,1)),0)</f>
        <v>0</v>
      </c>
      <c r="E1498" s="43" t="str">
        <f ca="1">IF(ДАННЫЕ!$F$1&gt;0,IF(ДАННЫЕ!$G1498&gt;0,DATEDIF(ДАННЫЕ!$G1498,ДАННЫЕ!$F$1,"y"),""),IF(ДАННЫЕ!$G1498&gt;0,DATEDIF(ДАННЫЕ!$G1498,TODAY(),"y"),""))</f>
        <v/>
      </c>
      <c r="F1498" s="43" t="str">
        <f xml:space="preserve"> IF(ДАННЫЕ!$F1498="М",IF(E1498&gt;=18,IF(E1498&lt;60,1,""),""),"")&amp;IF(ДАННЫЕ!$F1498="Ж",IF(E1498&gt;=18,IF(E1498&lt;55,1,""),""),"")</f>
        <v/>
      </c>
      <c r="G1498" s="43" t="str">
        <f xml:space="preserve"> IF(ДАННЫЕ!$F1498="М",IF(E1498&gt;=60,2,""),"")&amp;IF(ДАННЫЕ!$F1498="Ж",IF(E1498&gt;=55,2,""),"")</f>
        <v/>
      </c>
      <c r="H1498" s="43" t="str">
        <f t="shared" ca="1" si="69"/>
        <v/>
      </c>
      <c r="I1498" s="43" t="str">
        <f t="shared" ca="1" si="70"/>
        <v>03</v>
      </c>
      <c r="J1498" s="28" t="str">
        <f ca="1">ДАННЫЕ!$F1498&amp;H1498&amp;I1498&amp;ДАННЫЕ!$I1498&amp;"m"&amp;IF(ДАННЫЕ!$I1498&gt;0,IF(ДАННЫЕ!$J1498&gt;0,0,1),"")&amp;"f"&amp;IF(ДАННЫЕ!$R1498&gt;0,IF(YEAR(ДАННЫЕ!$F$1)=YEAR(ДАННЫЕ!$R1498),1,0),0)&amp;"z"&amp;ДАННЫЕ!$R1498&amp;"p"&amp;ДАННЫЕ!$S1498&amp;"i"&amp;ДАННЫЕ!$T1498&amp;"h"&amp;ДАННЫЕ!$K1498&amp;"be"&amp;ДАННЫЕ!$BI1498&amp;"CD"&amp;IF(ДАННЫЕ!BF1498&gt;500,4,IF(ДАННЫЕ!BF1498&gt;350,3,IF(ДАННЫЕ!BF1498&gt;200,2,IF(ДАННЫЕ!BF1498&gt;0,1,0))))&amp;"g"&amp;B1498&amp;"d"&amp;H1498&amp;"l"&amp;ДАННЫЕ!AT1498&amp;"a"&amp;ДАННЫЕ!$V1498&amp;"v"&amp;R1498&amp;"k"&amp;ДАННЫЕ!$U1498&amp;"s"&amp;ДАННЫЕ!$Y1498&amp;"t"&amp;ДАННЫЕ!$X1498&amp;"b"&amp;IF(ДАННЫЕ!$Q1498&gt;1,1,0)&amp;"PP"&amp;ДАННЫЕ!Z1498&amp;"c"&amp;S1498&amp;"x"&amp;IF(ДАННЫЕ!$BY1498&gt;0,IF(YEAR(ДАННЫЕ!$F$1)=YEAR(ДАННЫЕ!$BY1498),1,0),0)&amp;"n"&amp;IF(ДАННЫЕ!$BZ1498&gt;0,IF(YEAR(ДАННЫЕ!$F$1)=YEAR(ДАННЫЕ!$BZ1498),1,0),0)&amp;"u"&amp;D1498&amp;"z"&amp;IF(ДАННЫЕ!$CL1498&gt;0,IF(YEAR(ДАННЫЕ!$F$1)&gt;YEAR(ДАННЫЕ!$CL1498),11,12),0)</f>
        <v>03mf0zpihbeCD0g0dlav0kstb0PPc0x0n0u0z0</v>
      </c>
      <c r="K1498" s="28" t="str">
        <f ca="1">ДАННЫЕ!$I1498&amp;"x"&amp;B1498&amp;"w"&amp;IF(T1498+ДАННЫЕ!AD1498+ДАННЫЕ!AE1498+ДАННЫЕ!AF1498+ДАННЫЕ!AG1498+ДАННЫЕ!AH1498+ДАННЫЕ!$AL1498+ДАННЫЕ!AI1498+ДАННЫЕ!AJ1498+ДАННЫЕ!AK1498+ДАННЫЕ!AP1498+ДАННЫЕ!AQ1498+ДАННЫЕ!AR1498+ДАННЫЕ!$AM1498+ДАННЫЕ!$AN1498+ДАННЫЕ!AS1498+ДАННЫЕ!AT1498&gt;0,1,0)&amp;IF(OR(T1498=2,ДАННЫЕ!AD1498=2,ДАННЫЕ!AE1498=2,ДАННЫЕ!AF1498=2,ДАННЫЕ!AG1498=2,ДАННЫЕ!AH1498=2,ДАННЫЕ!$AL1498=2,ДАННЫЕ!AI1498=2,ДАННЫЕ!AJ1498=2,ДАННЫЕ!AK1498=2,ДАННЫЕ!AP1498=2,ДАННЫЕ!AQ1498=2,ДАННЫЕ!AR1498=2,ДАННЫЕ!$AM1498=2,ДАННЫЕ!$AN1498=2,ДАННЫЕ!AS1498=2,ДАННЫЕ!AT1498=2),2,0)&amp;"t"&amp;IF(T1498&gt;0,"1"&amp;T1498,"00")&amp;"f"&amp;IF(ДАННЫЕ!$AC1498,"1"&amp;ДАННЫЕ!$AC1498,"00")&amp;"b"&amp;IF(ДАННЫЕ!$AD1498,"1"&amp;ДАННЫЕ!$AD1498,"00")&amp;"g"&amp;IF(ДАННЫЕ!$AF1498,"1"&amp;ДАННЫЕ!$AF1498,"00")&amp;"c"&amp;IF(ДАННЫЕ!$AG1498,"1"&amp;ДАННЫЕ!$AG1498,"00")&amp;"i"&amp;IF(ДАННЫЕ!$AH1498,"1"&amp;ДАННЫЕ!$AH1498,"00")&amp;"r"&amp;IF(ДАННЫЕ!$AL1498,"1"&amp;ДАННЫЕ!$AL1498,"00")&amp;"m"&amp;IF(ДАННЫЕ!$AI1498,"1"&amp;ДАННЫЕ!$AI1498,"00")&amp;"hS"&amp;IF(ДАННЫЕ!$AJ1498,"1"&amp;ДАННЫЕ!$AJ1498,"00")&amp;"hZ"&amp;IF(ДАННЫЕ!$AK1498,"1"&amp;ДАННЫЕ!$AK1498,"00")&amp;"p"&amp;IF(ДАННЫЕ!$AP1498,"1"&amp;ДАННЫЕ!$AP1498,"00")&amp;"k"&amp;IF(ДАННЫЕ!$AQ1498,"1"&amp;ДАННЫЕ!$AQ1498,"00")&amp;"z"&amp;IF(ДАННЫЕ!$AR1498,"1"&amp;ДАННЫЕ!$AR1498,"00")&amp;"j"&amp;IF(ДАННЫЕ!$AM1498,"1"&amp;ДАННЫЕ!$AM1498,"00")&amp;"n"&amp;IF(ДАННЫЕ!$AN1498,"1"&amp;ДАННЫЕ!$AN1498,"00")&amp;"E"&amp;ДАННЫЕ!BI1498&amp;"L"&amp;ДАННЫЕ!AO1498&amp;"h"&amp;IF(ДАННЫЕ!$AU1498&gt;0,1,0)&amp;"v"&amp;IF(ДАННЫЕ!$AW1498&gt;0,1,0)&amp;"a"&amp;IF(ДАННЫЕ!$AS1498,"1"&amp;ДАННЫЕ!$AS1498,"00")&amp;"s"&amp;IF(ДАННЫЕ!$AT1498,"1"&amp;ДАННЫЕ!$AT1498,"00")&amp;"u"&amp;IF(ДАННЫЕ!$CJ1498&gt;0,1,0)&amp;"y"&amp;B1498&amp;"d"&amp;H1498&amp;"e"&amp;F1498&amp;G1498</f>
        <v>x0w00t00f00b00g00c00i00r00m00hS00hZ00p00k00z00j00n00ELh0v0a00s00u0y0de</v>
      </c>
      <c r="L1498" s="28" t="str">
        <f ca="1">ДАННЫЕ!$I1498&amp;"VN"&amp;IF(ДАННЫЕ!AW1498&gt;0,11,10)&amp;"CD"&amp;IF(ДАННЫЕ!BF1498&gt;500,16,IF(ДАННЫЕ!BF1498&gt;350,15,IF(ДАННЫЕ!BF1498&gt;=200,14,IF(ДАННЫЕ!BF1498&gt;=100,13,IF(ДАННЫЕ!BF1498&gt;=50,12,IF(ДАННЫЕ!BF1498&gt;0,11,10))))))&amp;"AR"&amp;IF(ДАННЫЕ!BX1498&gt;0,1,0)&amp;"GD"&amp;B1498&amp;"VV"&amp;IF(E1498&gt;=5,IF(E1498&lt;18,1,0),0)</f>
        <v>VN10CD10AR0GD0VV0</v>
      </c>
      <c r="M1498" s="28" t="str">
        <f>ДАННЫЕ!$I1498&amp;"b"&amp;ДАННЫЕ!$BI1498&amp;"r"&amp;ДАННЫЕ!$BJ1498&amp;"CD"&amp;IF(ДАННЫЕ!BF1498&gt;0,IF(ДАННЫЕ!BF1498&lt;200,1,IF(ДАННЫЕ!BF1498&lt;350,2,3)),0)&amp;"h"&amp;IF(ДАННЫЕ!$BK1498+ДАННЫЕ!$BL1498+ДАННЫЕ!$BM1498&gt;0,1,0)&amp;"x"&amp;ДАННЫЕ!$BK1498&amp;"y"&amp;ДАННЫЕ!$BL1498&amp;"z"&amp;ДАННЫЕ!$BM1498&amp;"c"&amp;IF(ДАННЫЕ!$BK1498+ДАННЫЕ!$BL1498+ДАННЫЕ!$BM1498=3,1,0)&amp;"a"&amp;IF(ДАННЫЕ!$BQ1498+ДАННЫЕ!$BR1498&gt;0,1,0)&amp;"d"&amp;ДАННЫЕ!$BQ1498&amp;"v"&amp;ДАННЫЕ!$BR1498&amp;"p"&amp;ДАННЫЕ!$BS1498&amp;"n"&amp;ДАННЫЕ!$BU1498&amp;"t"&amp;ДАННЫЕ!$BV1498&amp;"o"&amp;ДАННЫЕ!$BT1498&amp;"l"&amp;IF(ДАННЫЕ!$BN1498&gt;0,1,0)&amp;ДАННЫЕ!$BN1498&amp;"g"&amp;ДАННЫЕ!$BO1498&amp;"s"&amp;ДАННЫЕ!$BP1498&amp;"DZ"&amp;IF(ДАННЫЕ!B1498-ДАННЫЕ!G1498 &lt; 60,IF(ДАННЫЕ!B1498-ДАННЫЕ!G1498 &gt;= 0,1,0),0)&amp;"u"&amp;IF(ДАННЫЕ!$CJ1498&gt;0,1,0)</f>
        <v>brCD0h0xyzc0a0dvpntol0gsDZ1u0</v>
      </c>
      <c r="N1498" s="28" t="str">
        <f ca="1">ДАННЫЕ!$F1498&amp;ДАННЫЕ!$I1498&amp;"g"&amp;B1498&amp;"cf"&amp;D1498&amp;"a"&amp;IF(ДАННЫЕ!$BX1498&gt;0,1,0)&amp;IF(ДАННЫЕ!$BF1498&gt;500,1,IF(ДАННЫЕ!$BF1498&gt;350,2,IF(ДАННЫЕ!$BF1498&gt;=200,3,IF(ДАННЫЕ!$BF1498&gt;=100,4,IF(ДАННЫЕ!$BF1498&gt;=50,5,IF(ДАННЫЕ!$BF1498&lt;50,6,0))))))&amp;"AR"&amp;IF(DATEDIF(ДАННЫЕ!$BX1498,ДАННЫЕ!$F$1,"y")&gt;1,1,0)&amp;"VG"&amp;IF(ДАННЫЕ!$BH1498="0",1,0)&amp;"o"&amp;IF(T1498+ДАННЫЕ!$AF1498+ДАННЫЕ!$AG1498+ДАННЫЕ!$AH1498+ДАННЫЕ!$AI1498+ДАННЫЕ!$AJ1498+ДАННЫЕ!$AP1498+ДАННЫЕ!$AQ1498+ДАННЫЕ!$AR1498+ДАННЫЕ!$AU1498+ДАННЫЕ!$AW1498+ДАННЫЕ!$AS1498+ДАННЫЕ!$AT1498&gt;0,1,0)&amp;"x"&amp;ДАННЫЕ!$AG1498&amp;"p"&amp;IF(ДАННЫЕ!$BY1498&gt;0,1,0)&amp;"v"&amp;IF(ДАННЫЕ!$BZ1498&gt;0,1,0)&amp;"n"&amp;ДАННЫЕ!$CA1498&amp;"t"&amp;ДАННЫЕ!$AY1498&amp;"k"&amp;ДАННЫЕ!$CB1498&amp;"q"&amp;ДАННЫЕ!$CC1498&amp;"w"&amp;ДАННЫЕ!$CD1498&amp;"e"&amp;ДАННЫЕ!$CE1498&amp;"m"&amp;ДАННЫЕ!$CF1498&amp;"c"&amp;ДАННЫЕ!$CG1498&amp;"z"&amp;ДАННЫЕ!$CH1498&amp;"d"&amp;IF(H1498=4,1,0)&amp;"s"&amp;IF(ДАННЫЕ!$J1498=1,0,1)&amp;"u"&amp;IF(ДАННЫЕ!$CJ1498&gt;0,1,0)</f>
        <v>g0cf0a06AR1VG0o0xp0v0ntkqwemczd0s1u0</v>
      </c>
      <c r="O1498" s="28" t="str">
        <f>ДАННЫЕ!$I1498&amp;"g"&amp;B1498&amp;A1498&amp;"f"&amp;P1498&amp;"c"&amp;IF(ДАННЫЕ!$U1498&gt;0,1,0)&amp;"s"&amp;IF(ДАННЫЕ!$Q1498&gt;0,IF(YEAR(ДАННЫЕ!$F$1)=YEAR(ДАННЫЕ!$Q1498),IF(MONTH(ДАННЫЕ!$F$1)=MONTH(ДАННЫЕ!$Q1498),111,11),1),0)&amp;"i"&amp;IF(ДАННЫЕ!$R1498+ДАННЫЕ!$S1498+ДАННЫЕ!$T1498=0,0,1)&amp;"h"&amp;IF(ДАННЫЕ!$P1498&gt;0,1,0)&amp;"p"&amp;IF(ДАННЫЕ!$CI1498&gt;0,IF(YEAR(ДАННЫЕ!$F$1)=YEAR(ДАННЫЕ!$CI1498),IF(MONTH(ДАННЫЕ!$F$1)=MONTH(ДАННЫЕ!$CI1498),111,11),1),0)&amp;"d"&amp;IF(ДАННЫЕ!$CJ1498&gt;0,IF(YEAR(ДАННЫЕ!$F$1)=YEAR(ДАННЫЕ!$CJ1498),IF(MONTH(ДАННЫЕ!$F$1)=MONTH(ДАННЫЕ!$CJ1498),111,11),1),0)&amp;"o"&amp;IF(ДАННЫЕ!$CK1498&gt;0,IF(MONTH(ДАННЫЕ!$F$1)=MONTH(ДАННЫЕ!$CK1498),111,11),0)&amp;"v"&amp;IF(ДАННЫЕ!$BE1498&gt;0,IF(MONTH(ДАННЫЕ!$F$1)=MONTH(ДАННЫЕ!$BE1498),111,11),0)</f>
        <v>g00f0c0s0i0h0p0d0o0v0</v>
      </c>
      <c r="P1498" s="15">
        <f t="shared" si="71"/>
        <v>0</v>
      </c>
      <c r="Q1498" s="15">
        <f>IF(ДАННЫЕ!$F$1&gt;ДАННЫЕ!$N1498,IF(YEAR(ДАННЫЕ!$F$1)=YEAR(ДАННЫЕ!M1498),1,0),0)</f>
        <v>0</v>
      </c>
      <c r="R1498" s="15">
        <f>IF(ДАННЫЕ!$F$1&gt;ДАННЫЕ!$N1498,IF(YEAR(ДАННЫЕ!$F$1)=YEAR(ДАННЫЕ!N1498),1,0),0)</f>
        <v>0</v>
      </c>
      <c r="S1498" s="15">
        <f>IF(ДАННЫЕ!$AA1498="2А",1,IF(ДАННЫЕ!$AA1498="2Б",2,IF(ДАННЫЕ!$AA1498="2В",3,IF(ДАННЫЕ!$AA1498=3,4,IF(ДАННЫЕ!$AA1498="4А",5,IF(ДАННЫЕ!$AA1498="4Б",6,IF(ДАННЫЕ!$AA1498="4В",7,IF(ДАННЫЕ!$AA1498=5,8,0))))))))</f>
        <v>0</v>
      </c>
      <c r="T1498" s="15">
        <f>IF(OR(ДАННЫЕ!$AC1498=2,ДАННЫЕ!$AD1498=2,ДАННЫЕ!$AE1498=2),2,IF(OR(ДАННЫЕ!$AC1498=1,ДАННЫЕ!$AD1498=1,ДАННЫЕ!$AE1498=1),1,0))</f>
        <v>0</v>
      </c>
    </row>
    <row r="1499" spans="1:20" x14ac:dyDescent="0.2">
      <c r="A1499" s="78">
        <f>IF(B1499&gt;0,IF(MONTH(ДАННЫЕ!$F$1)=MONTH(ДАННЫЕ!$B1499),1,0),0)</f>
        <v>0</v>
      </c>
      <c r="B1499" s="14">
        <f>IF(ДАННЫЕ!$B1499&gt;0,IF(YEAR(ДАННЫЕ!$F$1)=YEAR(ДАННЫЕ!$B1499),1,0),0)</f>
        <v>0</v>
      </c>
      <c r="C1499" s="14">
        <f>IF(ДАННЫЕ!$CM1499&gt;0,IF(YEAR(ДАННЫЕ!$F$1)=YEAR(ДАННЫЕ!$CM1499),1,0),0)</f>
        <v>0</v>
      </c>
      <c r="D1499" s="14">
        <f>IF(ДАННЫЕ!$CJ1499&gt;0,IF(ДАННЫЕ!$CL1499&gt;ДАННЫЕ!$F$1,1,IF(ДАННЫЕ!$CL1499&gt;0,0,1)),0)</f>
        <v>0</v>
      </c>
      <c r="E1499" s="43" t="str">
        <f ca="1">IF(ДАННЫЕ!$F$1&gt;0,IF(ДАННЫЕ!$G1499&gt;0,DATEDIF(ДАННЫЕ!$G1499,ДАННЫЕ!$F$1,"y"),""),IF(ДАННЫЕ!$G1499&gt;0,DATEDIF(ДАННЫЕ!$G1499,TODAY(),"y"),""))</f>
        <v/>
      </c>
      <c r="F1499" s="43" t="str">
        <f xml:space="preserve"> IF(ДАННЫЕ!$F1499="М",IF(E1499&gt;=18,IF(E1499&lt;60,1,""),""),"")&amp;IF(ДАННЫЕ!$F1499="Ж",IF(E1499&gt;=18,IF(E1499&lt;55,1,""),""),"")</f>
        <v/>
      </c>
      <c r="G1499" s="43" t="str">
        <f xml:space="preserve"> IF(ДАННЫЕ!$F1499="М",IF(E1499&gt;=60,2,""),"")&amp;IF(ДАННЫЕ!$F1499="Ж",IF(E1499&gt;=55,2,""),"")</f>
        <v/>
      </c>
      <c r="H1499" s="43" t="str">
        <f t="shared" ca="1" si="69"/>
        <v/>
      </c>
      <c r="I1499" s="43" t="str">
        <f t="shared" ca="1" si="70"/>
        <v>03</v>
      </c>
      <c r="J1499" s="28" t="str">
        <f ca="1">ДАННЫЕ!$F1499&amp;H1499&amp;I1499&amp;ДАННЫЕ!$I1499&amp;"m"&amp;IF(ДАННЫЕ!$I1499&gt;0,IF(ДАННЫЕ!$J1499&gt;0,0,1),"")&amp;"f"&amp;IF(ДАННЫЕ!$R1499&gt;0,IF(YEAR(ДАННЫЕ!$F$1)=YEAR(ДАННЫЕ!$R1499),1,0),0)&amp;"z"&amp;ДАННЫЕ!$R1499&amp;"p"&amp;ДАННЫЕ!$S1499&amp;"i"&amp;ДАННЫЕ!$T1499&amp;"h"&amp;ДАННЫЕ!$K1499&amp;"be"&amp;ДАННЫЕ!$BI1499&amp;"CD"&amp;IF(ДАННЫЕ!BF1499&gt;500,4,IF(ДАННЫЕ!BF1499&gt;350,3,IF(ДАННЫЕ!BF1499&gt;200,2,IF(ДАННЫЕ!BF1499&gt;0,1,0))))&amp;"g"&amp;B1499&amp;"d"&amp;H1499&amp;"l"&amp;ДАННЫЕ!AT1499&amp;"a"&amp;ДАННЫЕ!$V1499&amp;"v"&amp;R1499&amp;"k"&amp;ДАННЫЕ!$U1499&amp;"s"&amp;ДАННЫЕ!$Y1499&amp;"t"&amp;ДАННЫЕ!$X1499&amp;"b"&amp;IF(ДАННЫЕ!$Q1499&gt;1,1,0)&amp;"PP"&amp;ДАННЫЕ!Z1499&amp;"c"&amp;S1499&amp;"x"&amp;IF(ДАННЫЕ!$BY1499&gt;0,IF(YEAR(ДАННЫЕ!$F$1)=YEAR(ДАННЫЕ!$BY1499),1,0),0)&amp;"n"&amp;IF(ДАННЫЕ!$BZ1499&gt;0,IF(YEAR(ДАННЫЕ!$F$1)=YEAR(ДАННЫЕ!$BZ1499),1,0),0)&amp;"u"&amp;D1499&amp;"z"&amp;IF(ДАННЫЕ!$CL1499&gt;0,IF(YEAR(ДАННЫЕ!$F$1)&gt;YEAR(ДАННЫЕ!$CL1499),11,12),0)</f>
        <v>03mf0zpihbeCD0g0dlav0kstb0PPc0x0n0u0z0</v>
      </c>
      <c r="K1499" s="28" t="str">
        <f ca="1">ДАННЫЕ!$I1499&amp;"x"&amp;B1499&amp;"w"&amp;IF(T1499+ДАННЫЕ!AD1499+ДАННЫЕ!AE1499+ДАННЫЕ!AF1499+ДАННЫЕ!AG1499+ДАННЫЕ!AH1499+ДАННЫЕ!$AL1499+ДАННЫЕ!AI1499+ДАННЫЕ!AJ1499+ДАННЫЕ!AK1499+ДАННЫЕ!AP1499+ДАННЫЕ!AQ1499+ДАННЫЕ!AR1499+ДАННЫЕ!$AM1499+ДАННЫЕ!$AN1499+ДАННЫЕ!AS1499+ДАННЫЕ!AT1499&gt;0,1,0)&amp;IF(OR(T1499=2,ДАННЫЕ!AD1499=2,ДАННЫЕ!AE1499=2,ДАННЫЕ!AF1499=2,ДАННЫЕ!AG1499=2,ДАННЫЕ!AH1499=2,ДАННЫЕ!$AL1499=2,ДАННЫЕ!AI1499=2,ДАННЫЕ!AJ1499=2,ДАННЫЕ!AK1499=2,ДАННЫЕ!AP1499=2,ДАННЫЕ!AQ1499=2,ДАННЫЕ!AR1499=2,ДАННЫЕ!$AM1499=2,ДАННЫЕ!$AN1499=2,ДАННЫЕ!AS1499=2,ДАННЫЕ!AT1499=2),2,0)&amp;"t"&amp;IF(T1499&gt;0,"1"&amp;T1499,"00")&amp;"f"&amp;IF(ДАННЫЕ!$AC1499,"1"&amp;ДАННЫЕ!$AC1499,"00")&amp;"b"&amp;IF(ДАННЫЕ!$AD1499,"1"&amp;ДАННЫЕ!$AD1499,"00")&amp;"g"&amp;IF(ДАННЫЕ!$AF1499,"1"&amp;ДАННЫЕ!$AF1499,"00")&amp;"c"&amp;IF(ДАННЫЕ!$AG1499,"1"&amp;ДАННЫЕ!$AG1499,"00")&amp;"i"&amp;IF(ДАННЫЕ!$AH1499,"1"&amp;ДАННЫЕ!$AH1499,"00")&amp;"r"&amp;IF(ДАННЫЕ!$AL1499,"1"&amp;ДАННЫЕ!$AL1499,"00")&amp;"m"&amp;IF(ДАННЫЕ!$AI1499,"1"&amp;ДАННЫЕ!$AI1499,"00")&amp;"hS"&amp;IF(ДАННЫЕ!$AJ1499,"1"&amp;ДАННЫЕ!$AJ1499,"00")&amp;"hZ"&amp;IF(ДАННЫЕ!$AK1499,"1"&amp;ДАННЫЕ!$AK1499,"00")&amp;"p"&amp;IF(ДАННЫЕ!$AP1499,"1"&amp;ДАННЫЕ!$AP1499,"00")&amp;"k"&amp;IF(ДАННЫЕ!$AQ1499,"1"&amp;ДАННЫЕ!$AQ1499,"00")&amp;"z"&amp;IF(ДАННЫЕ!$AR1499,"1"&amp;ДАННЫЕ!$AR1499,"00")&amp;"j"&amp;IF(ДАННЫЕ!$AM1499,"1"&amp;ДАННЫЕ!$AM1499,"00")&amp;"n"&amp;IF(ДАННЫЕ!$AN1499,"1"&amp;ДАННЫЕ!$AN1499,"00")&amp;"E"&amp;ДАННЫЕ!BI1499&amp;"L"&amp;ДАННЫЕ!AO1499&amp;"h"&amp;IF(ДАННЫЕ!$AU1499&gt;0,1,0)&amp;"v"&amp;IF(ДАННЫЕ!$AW1499&gt;0,1,0)&amp;"a"&amp;IF(ДАННЫЕ!$AS1499,"1"&amp;ДАННЫЕ!$AS1499,"00")&amp;"s"&amp;IF(ДАННЫЕ!$AT1499,"1"&amp;ДАННЫЕ!$AT1499,"00")&amp;"u"&amp;IF(ДАННЫЕ!$CJ1499&gt;0,1,0)&amp;"y"&amp;B1499&amp;"d"&amp;H1499&amp;"e"&amp;F1499&amp;G1499</f>
        <v>x0w00t00f00b00g00c00i00r00m00hS00hZ00p00k00z00j00n00ELh0v0a00s00u0y0de</v>
      </c>
      <c r="L1499" s="28" t="str">
        <f ca="1">ДАННЫЕ!$I1499&amp;"VN"&amp;IF(ДАННЫЕ!AW1499&gt;0,11,10)&amp;"CD"&amp;IF(ДАННЫЕ!BF1499&gt;500,16,IF(ДАННЫЕ!BF1499&gt;350,15,IF(ДАННЫЕ!BF1499&gt;=200,14,IF(ДАННЫЕ!BF1499&gt;=100,13,IF(ДАННЫЕ!BF1499&gt;=50,12,IF(ДАННЫЕ!BF1499&gt;0,11,10))))))&amp;"AR"&amp;IF(ДАННЫЕ!BX1499&gt;0,1,0)&amp;"GD"&amp;B1499&amp;"VV"&amp;IF(E1499&gt;=5,IF(E1499&lt;18,1,0),0)</f>
        <v>VN10CD10AR0GD0VV0</v>
      </c>
      <c r="M1499" s="28" t="str">
        <f>ДАННЫЕ!$I1499&amp;"b"&amp;ДАННЫЕ!$BI1499&amp;"r"&amp;ДАННЫЕ!$BJ1499&amp;"CD"&amp;IF(ДАННЫЕ!BF1499&gt;0,IF(ДАННЫЕ!BF1499&lt;200,1,IF(ДАННЫЕ!BF1499&lt;350,2,3)),0)&amp;"h"&amp;IF(ДАННЫЕ!$BK1499+ДАННЫЕ!$BL1499+ДАННЫЕ!$BM1499&gt;0,1,0)&amp;"x"&amp;ДАННЫЕ!$BK1499&amp;"y"&amp;ДАННЫЕ!$BL1499&amp;"z"&amp;ДАННЫЕ!$BM1499&amp;"c"&amp;IF(ДАННЫЕ!$BK1499+ДАННЫЕ!$BL1499+ДАННЫЕ!$BM1499=3,1,0)&amp;"a"&amp;IF(ДАННЫЕ!$BQ1499+ДАННЫЕ!$BR1499&gt;0,1,0)&amp;"d"&amp;ДАННЫЕ!$BQ1499&amp;"v"&amp;ДАННЫЕ!$BR1499&amp;"p"&amp;ДАННЫЕ!$BS1499&amp;"n"&amp;ДАННЫЕ!$BU1499&amp;"t"&amp;ДАННЫЕ!$BV1499&amp;"o"&amp;ДАННЫЕ!$BT1499&amp;"l"&amp;IF(ДАННЫЕ!$BN1499&gt;0,1,0)&amp;ДАННЫЕ!$BN1499&amp;"g"&amp;ДАННЫЕ!$BO1499&amp;"s"&amp;ДАННЫЕ!$BP1499&amp;"DZ"&amp;IF(ДАННЫЕ!B1499-ДАННЫЕ!G1499 &lt; 60,IF(ДАННЫЕ!B1499-ДАННЫЕ!G1499 &gt;= 0,1,0),0)&amp;"u"&amp;IF(ДАННЫЕ!$CJ1499&gt;0,1,0)</f>
        <v>brCD0h0xyzc0a0dvpntol0gsDZ1u0</v>
      </c>
      <c r="N1499" s="28" t="str">
        <f ca="1">ДАННЫЕ!$F1499&amp;ДАННЫЕ!$I1499&amp;"g"&amp;B1499&amp;"cf"&amp;D1499&amp;"a"&amp;IF(ДАННЫЕ!$BX1499&gt;0,1,0)&amp;IF(ДАННЫЕ!$BF1499&gt;500,1,IF(ДАННЫЕ!$BF1499&gt;350,2,IF(ДАННЫЕ!$BF1499&gt;=200,3,IF(ДАННЫЕ!$BF1499&gt;=100,4,IF(ДАННЫЕ!$BF1499&gt;=50,5,IF(ДАННЫЕ!$BF1499&lt;50,6,0))))))&amp;"AR"&amp;IF(DATEDIF(ДАННЫЕ!$BX1499,ДАННЫЕ!$F$1,"y")&gt;1,1,0)&amp;"VG"&amp;IF(ДАННЫЕ!$BH1499="0",1,0)&amp;"o"&amp;IF(T1499+ДАННЫЕ!$AF1499+ДАННЫЕ!$AG1499+ДАННЫЕ!$AH1499+ДАННЫЕ!$AI1499+ДАННЫЕ!$AJ1499+ДАННЫЕ!$AP1499+ДАННЫЕ!$AQ1499+ДАННЫЕ!$AR1499+ДАННЫЕ!$AU1499+ДАННЫЕ!$AW1499+ДАННЫЕ!$AS1499+ДАННЫЕ!$AT1499&gt;0,1,0)&amp;"x"&amp;ДАННЫЕ!$AG1499&amp;"p"&amp;IF(ДАННЫЕ!$BY1499&gt;0,1,0)&amp;"v"&amp;IF(ДАННЫЕ!$BZ1499&gt;0,1,0)&amp;"n"&amp;ДАННЫЕ!$CA1499&amp;"t"&amp;ДАННЫЕ!$AY1499&amp;"k"&amp;ДАННЫЕ!$CB1499&amp;"q"&amp;ДАННЫЕ!$CC1499&amp;"w"&amp;ДАННЫЕ!$CD1499&amp;"e"&amp;ДАННЫЕ!$CE1499&amp;"m"&amp;ДАННЫЕ!$CF1499&amp;"c"&amp;ДАННЫЕ!$CG1499&amp;"z"&amp;ДАННЫЕ!$CH1499&amp;"d"&amp;IF(H1499=4,1,0)&amp;"s"&amp;IF(ДАННЫЕ!$J1499=1,0,1)&amp;"u"&amp;IF(ДАННЫЕ!$CJ1499&gt;0,1,0)</f>
        <v>g0cf0a06AR1VG0o0xp0v0ntkqwemczd0s1u0</v>
      </c>
      <c r="O1499" s="28" t="str">
        <f>ДАННЫЕ!$I1499&amp;"g"&amp;B1499&amp;A1499&amp;"f"&amp;P1499&amp;"c"&amp;IF(ДАННЫЕ!$U1499&gt;0,1,0)&amp;"s"&amp;IF(ДАННЫЕ!$Q1499&gt;0,IF(YEAR(ДАННЫЕ!$F$1)=YEAR(ДАННЫЕ!$Q1499),IF(MONTH(ДАННЫЕ!$F$1)=MONTH(ДАННЫЕ!$Q1499),111,11),1),0)&amp;"i"&amp;IF(ДАННЫЕ!$R1499+ДАННЫЕ!$S1499+ДАННЫЕ!$T1499=0,0,1)&amp;"h"&amp;IF(ДАННЫЕ!$P1499&gt;0,1,0)&amp;"p"&amp;IF(ДАННЫЕ!$CI1499&gt;0,IF(YEAR(ДАННЫЕ!$F$1)=YEAR(ДАННЫЕ!$CI1499),IF(MONTH(ДАННЫЕ!$F$1)=MONTH(ДАННЫЕ!$CI1499),111,11),1),0)&amp;"d"&amp;IF(ДАННЫЕ!$CJ1499&gt;0,IF(YEAR(ДАННЫЕ!$F$1)=YEAR(ДАННЫЕ!$CJ1499),IF(MONTH(ДАННЫЕ!$F$1)=MONTH(ДАННЫЕ!$CJ1499),111,11),1),0)&amp;"o"&amp;IF(ДАННЫЕ!$CK1499&gt;0,IF(MONTH(ДАННЫЕ!$F$1)=MONTH(ДАННЫЕ!$CK1499),111,11),0)&amp;"v"&amp;IF(ДАННЫЕ!$BE1499&gt;0,IF(MONTH(ДАННЫЕ!$F$1)=MONTH(ДАННЫЕ!$BE1499),111,11),0)</f>
        <v>g00f0c0s0i0h0p0d0o0v0</v>
      </c>
      <c r="P1499" s="15">
        <f t="shared" si="71"/>
        <v>0</v>
      </c>
      <c r="Q1499" s="15">
        <f>IF(ДАННЫЕ!$F$1&gt;ДАННЫЕ!$N1499,IF(YEAR(ДАННЫЕ!$F$1)=YEAR(ДАННЫЕ!M1499),1,0),0)</f>
        <v>0</v>
      </c>
      <c r="R1499" s="15">
        <f>IF(ДАННЫЕ!$F$1&gt;ДАННЫЕ!$N1499,IF(YEAR(ДАННЫЕ!$F$1)=YEAR(ДАННЫЕ!N1499),1,0),0)</f>
        <v>0</v>
      </c>
      <c r="S1499" s="15">
        <f>IF(ДАННЫЕ!$AA1499="2А",1,IF(ДАННЫЕ!$AA1499="2Б",2,IF(ДАННЫЕ!$AA1499="2В",3,IF(ДАННЫЕ!$AA1499=3,4,IF(ДАННЫЕ!$AA1499="4А",5,IF(ДАННЫЕ!$AA1499="4Б",6,IF(ДАННЫЕ!$AA1499="4В",7,IF(ДАННЫЕ!$AA1499=5,8,0))))))))</f>
        <v>0</v>
      </c>
      <c r="T1499" s="15">
        <f>IF(OR(ДАННЫЕ!$AC1499=2,ДАННЫЕ!$AD1499=2,ДАННЫЕ!$AE1499=2),2,IF(OR(ДАННЫЕ!$AC1499=1,ДАННЫЕ!$AD1499=1,ДАННЫЕ!$AE1499=1),1,0))</f>
        <v>0</v>
      </c>
    </row>
    <row r="1500" spans="1:20" x14ac:dyDescent="0.2">
      <c r="A1500" s="78">
        <f>IF(B1500&gt;0,IF(MONTH(ДАННЫЕ!$F$1)=MONTH(ДАННЫЕ!$B1500),1,0),0)</f>
        <v>0</v>
      </c>
      <c r="B1500" s="14">
        <f>IF(ДАННЫЕ!$B1500&gt;0,IF(YEAR(ДАННЫЕ!$F$1)=YEAR(ДАННЫЕ!$B1500),1,0),0)</f>
        <v>0</v>
      </c>
      <c r="C1500" s="14">
        <f>IF(ДАННЫЕ!$CM1500&gt;0,IF(YEAR(ДАННЫЕ!$F$1)=YEAR(ДАННЫЕ!$CM1500),1,0),0)</f>
        <v>0</v>
      </c>
      <c r="D1500" s="14">
        <f>IF(ДАННЫЕ!$CJ1500&gt;0,IF(ДАННЫЕ!$CL1500&gt;ДАННЫЕ!$F$1,1,IF(ДАННЫЕ!$CL1500&gt;0,0,1)),0)</f>
        <v>0</v>
      </c>
      <c r="E1500" s="43" t="str">
        <f ca="1">IF(ДАННЫЕ!$F$1&gt;0,IF(ДАННЫЕ!$G1500&gt;0,DATEDIF(ДАННЫЕ!$G1500,ДАННЫЕ!$F$1,"y"),""),IF(ДАННЫЕ!$G1500&gt;0,DATEDIF(ДАННЫЕ!$G1500,TODAY(),"y"),""))</f>
        <v/>
      </c>
      <c r="F1500" s="43" t="str">
        <f xml:space="preserve"> IF(ДАННЫЕ!$F1500="М",IF(E1500&gt;=18,IF(E1500&lt;60,1,""),""),"")&amp;IF(ДАННЫЕ!$F1500="Ж",IF(E1500&gt;=18,IF(E1500&lt;55,1,""),""),"")</f>
        <v/>
      </c>
      <c r="G1500" s="43" t="str">
        <f xml:space="preserve"> IF(ДАННЫЕ!$F1500="М",IF(E1500&gt;=60,2,""),"")&amp;IF(ДАННЫЕ!$F1500="Ж",IF(E1500&gt;=55,2,""),"")</f>
        <v/>
      </c>
      <c r="H1500" s="43" t="str">
        <f t="shared" ca="1" si="69"/>
        <v/>
      </c>
      <c r="I1500" s="43" t="str">
        <f t="shared" ca="1" si="70"/>
        <v>03</v>
      </c>
      <c r="J1500" s="28" t="str">
        <f ca="1">ДАННЫЕ!$F1500&amp;H1500&amp;I1500&amp;ДАННЫЕ!$I1500&amp;"m"&amp;IF(ДАННЫЕ!$I1500&gt;0,IF(ДАННЫЕ!$J1500&gt;0,0,1),"")&amp;"f"&amp;IF(ДАННЫЕ!$R1500&gt;0,IF(YEAR(ДАННЫЕ!$F$1)=YEAR(ДАННЫЕ!$R1500),1,0),0)&amp;"z"&amp;ДАННЫЕ!$R1500&amp;"p"&amp;ДАННЫЕ!$S1500&amp;"i"&amp;ДАННЫЕ!$T1500&amp;"h"&amp;ДАННЫЕ!$K1500&amp;"be"&amp;ДАННЫЕ!$BI1500&amp;"CD"&amp;IF(ДАННЫЕ!BF1500&gt;500,4,IF(ДАННЫЕ!BF1500&gt;350,3,IF(ДАННЫЕ!BF1500&gt;200,2,IF(ДАННЫЕ!BF1500&gt;0,1,0))))&amp;"g"&amp;B1500&amp;"d"&amp;H1500&amp;"l"&amp;ДАННЫЕ!AT1500&amp;"a"&amp;ДАННЫЕ!$V1500&amp;"v"&amp;R1500&amp;"k"&amp;ДАННЫЕ!$U1500&amp;"s"&amp;ДАННЫЕ!$Y1500&amp;"t"&amp;ДАННЫЕ!$X1500&amp;"b"&amp;IF(ДАННЫЕ!$Q1500&gt;1,1,0)&amp;"PP"&amp;ДАННЫЕ!Z1500&amp;"c"&amp;S1500&amp;"x"&amp;IF(ДАННЫЕ!$BY1500&gt;0,IF(YEAR(ДАННЫЕ!$F$1)=YEAR(ДАННЫЕ!$BY1500),1,0),0)&amp;"n"&amp;IF(ДАННЫЕ!$BZ1500&gt;0,IF(YEAR(ДАННЫЕ!$F$1)=YEAR(ДАННЫЕ!$BZ1500),1,0),0)&amp;"u"&amp;D1500&amp;"z"&amp;IF(ДАННЫЕ!$CL1500&gt;0,IF(YEAR(ДАННЫЕ!$F$1)&gt;YEAR(ДАННЫЕ!$CL1500),11,12),0)</f>
        <v>03mf0zpihbeCD0g0dlav0kstb0PPc0x0n0u0z0</v>
      </c>
      <c r="K1500" s="28" t="str">
        <f ca="1">ДАННЫЕ!$I1500&amp;"x"&amp;B1500&amp;"w"&amp;IF(T1500+ДАННЫЕ!AD1500+ДАННЫЕ!AE1500+ДАННЫЕ!AF1500+ДАННЫЕ!AG1500+ДАННЫЕ!AH1500+ДАННЫЕ!$AL1500+ДАННЫЕ!AI1500+ДАННЫЕ!AJ1500+ДАННЫЕ!AK1500+ДАННЫЕ!AP1500+ДАННЫЕ!AQ1500+ДАННЫЕ!AR1500+ДАННЫЕ!$AM1500+ДАННЫЕ!$AN1500+ДАННЫЕ!AS1500+ДАННЫЕ!AT1500&gt;0,1,0)&amp;IF(OR(T1500=2,ДАННЫЕ!AD1500=2,ДАННЫЕ!AE1500=2,ДАННЫЕ!AF1500=2,ДАННЫЕ!AG1500=2,ДАННЫЕ!AH1500=2,ДАННЫЕ!$AL1500=2,ДАННЫЕ!AI1500=2,ДАННЫЕ!AJ1500=2,ДАННЫЕ!AK1500=2,ДАННЫЕ!AP1500=2,ДАННЫЕ!AQ1500=2,ДАННЫЕ!AR1500=2,ДАННЫЕ!$AM1500=2,ДАННЫЕ!$AN1500=2,ДАННЫЕ!AS1500=2,ДАННЫЕ!AT1500=2),2,0)&amp;"t"&amp;IF(T1500&gt;0,"1"&amp;T1500,"00")&amp;"f"&amp;IF(ДАННЫЕ!$AC1500,"1"&amp;ДАННЫЕ!$AC1500,"00")&amp;"b"&amp;IF(ДАННЫЕ!$AD1500,"1"&amp;ДАННЫЕ!$AD1500,"00")&amp;"g"&amp;IF(ДАННЫЕ!$AF1500,"1"&amp;ДАННЫЕ!$AF1500,"00")&amp;"c"&amp;IF(ДАННЫЕ!$AG1500,"1"&amp;ДАННЫЕ!$AG1500,"00")&amp;"i"&amp;IF(ДАННЫЕ!$AH1500,"1"&amp;ДАННЫЕ!$AH1500,"00")&amp;"r"&amp;IF(ДАННЫЕ!$AL1500,"1"&amp;ДАННЫЕ!$AL1500,"00")&amp;"m"&amp;IF(ДАННЫЕ!$AI1500,"1"&amp;ДАННЫЕ!$AI1500,"00")&amp;"hS"&amp;IF(ДАННЫЕ!$AJ1500,"1"&amp;ДАННЫЕ!$AJ1500,"00")&amp;"hZ"&amp;IF(ДАННЫЕ!$AK1500,"1"&amp;ДАННЫЕ!$AK1500,"00")&amp;"p"&amp;IF(ДАННЫЕ!$AP1500,"1"&amp;ДАННЫЕ!$AP1500,"00")&amp;"k"&amp;IF(ДАННЫЕ!$AQ1500,"1"&amp;ДАННЫЕ!$AQ1500,"00")&amp;"z"&amp;IF(ДАННЫЕ!$AR1500,"1"&amp;ДАННЫЕ!$AR1500,"00")&amp;"j"&amp;IF(ДАННЫЕ!$AM1500,"1"&amp;ДАННЫЕ!$AM1500,"00")&amp;"n"&amp;IF(ДАННЫЕ!$AN1500,"1"&amp;ДАННЫЕ!$AN1500,"00")&amp;"E"&amp;ДАННЫЕ!BI1500&amp;"L"&amp;ДАННЫЕ!AO1500&amp;"h"&amp;IF(ДАННЫЕ!$AU1500&gt;0,1,0)&amp;"v"&amp;IF(ДАННЫЕ!$AW1500&gt;0,1,0)&amp;"a"&amp;IF(ДАННЫЕ!$AS1500,"1"&amp;ДАННЫЕ!$AS1500,"00")&amp;"s"&amp;IF(ДАННЫЕ!$AT1500,"1"&amp;ДАННЫЕ!$AT1500,"00")&amp;"u"&amp;IF(ДАННЫЕ!$CJ1500&gt;0,1,0)&amp;"y"&amp;B1500&amp;"d"&amp;H1500&amp;"e"&amp;F1500&amp;G1500</f>
        <v>x0w00t00f00b00g00c00i00r00m00hS00hZ00p00k00z00j00n00ELh0v0a00s00u0y0de</v>
      </c>
      <c r="L1500" s="28" t="str">
        <f ca="1">ДАННЫЕ!$I1500&amp;"VN"&amp;IF(ДАННЫЕ!AW1500&gt;0,11,10)&amp;"CD"&amp;IF(ДАННЫЕ!BF1500&gt;500,16,IF(ДАННЫЕ!BF1500&gt;350,15,IF(ДАННЫЕ!BF1500&gt;=200,14,IF(ДАННЫЕ!BF1500&gt;=100,13,IF(ДАННЫЕ!BF1500&gt;=50,12,IF(ДАННЫЕ!BF1500&gt;0,11,10))))))&amp;"AR"&amp;IF(ДАННЫЕ!BX1500&gt;0,1,0)&amp;"GD"&amp;B1500&amp;"VV"&amp;IF(E1500&gt;=5,IF(E1500&lt;18,1,0),0)</f>
        <v>VN10CD10AR0GD0VV0</v>
      </c>
      <c r="M1500" s="28" t="str">
        <f>ДАННЫЕ!$I1500&amp;"b"&amp;ДАННЫЕ!$BI1500&amp;"r"&amp;ДАННЫЕ!$BJ1500&amp;"CD"&amp;IF(ДАННЫЕ!BF1500&gt;0,IF(ДАННЫЕ!BF1500&lt;200,1,IF(ДАННЫЕ!BF1500&lt;350,2,3)),0)&amp;"h"&amp;IF(ДАННЫЕ!$BK1500+ДАННЫЕ!$BL1500+ДАННЫЕ!$BM1500&gt;0,1,0)&amp;"x"&amp;ДАННЫЕ!$BK1500&amp;"y"&amp;ДАННЫЕ!$BL1500&amp;"z"&amp;ДАННЫЕ!$BM1500&amp;"c"&amp;IF(ДАННЫЕ!$BK1500+ДАННЫЕ!$BL1500+ДАННЫЕ!$BM1500=3,1,0)&amp;"a"&amp;IF(ДАННЫЕ!$BQ1500+ДАННЫЕ!$BR1500&gt;0,1,0)&amp;"d"&amp;ДАННЫЕ!$BQ1500&amp;"v"&amp;ДАННЫЕ!$BR1500&amp;"p"&amp;ДАННЫЕ!$BS1500&amp;"n"&amp;ДАННЫЕ!$BU1500&amp;"t"&amp;ДАННЫЕ!$BV1500&amp;"o"&amp;ДАННЫЕ!$BT1500&amp;"l"&amp;IF(ДАННЫЕ!$BN1500&gt;0,1,0)&amp;ДАННЫЕ!$BN1500&amp;"g"&amp;ДАННЫЕ!$BO1500&amp;"s"&amp;ДАННЫЕ!$BP1500&amp;"DZ"&amp;IF(ДАННЫЕ!B1500-ДАННЫЕ!G1500 &lt; 60,IF(ДАННЫЕ!B1500-ДАННЫЕ!G1500 &gt;= 0,1,0),0)&amp;"u"&amp;IF(ДАННЫЕ!$CJ1500&gt;0,1,0)</f>
        <v>brCD0h0xyzc0a0dvpntol0gsDZ1u0</v>
      </c>
      <c r="N1500" s="28" t="str">
        <f ca="1">ДАННЫЕ!$F1500&amp;ДАННЫЕ!$I1500&amp;"g"&amp;B1500&amp;"cf"&amp;D1500&amp;"a"&amp;IF(ДАННЫЕ!$BX1500&gt;0,1,0)&amp;IF(ДАННЫЕ!$BF1500&gt;500,1,IF(ДАННЫЕ!$BF1500&gt;350,2,IF(ДАННЫЕ!$BF1500&gt;=200,3,IF(ДАННЫЕ!$BF1500&gt;=100,4,IF(ДАННЫЕ!$BF1500&gt;=50,5,IF(ДАННЫЕ!$BF1500&lt;50,6,0))))))&amp;"AR"&amp;IF(DATEDIF(ДАННЫЕ!$BX1500,ДАННЫЕ!$F$1,"y")&gt;1,1,0)&amp;"VG"&amp;IF(ДАННЫЕ!$BH1500="0",1,0)&amp;"o"&amp;IF(T1500+ДАННЫЕ!$AF1500+ДАННЫЕ!$AG1500+ДАННЫЕ!$AH1500+ДАННЫЕ!$AI1500+ДАННЫЕ!$AJ1500+ДАННЫЕ!$AP1500+ДАННЫЕ!$AQ1500+ДАННЫЕ!$AR1500+ДАННЫЕ!$AU1500+ДАННЫЕ!$AW1500+ДАННЫЕ!$AS1500+ДАННЫЕ!$AT1500&gt;0,1,0)&amp;"x"&amp;ДАННЫЕ!$AG1500&amp;"p"&amp;IF(ДАННЫЕ!$BY1500&gt;0,1,0)&amp;"v"&amp;IF(ДАННЫЕ!$BZ1500&gt;0,1,0)&amp;"n"&amp;ДАННЫЕ!$CA1500&amp;"t"&amp;ДАННЫЕ!$AY1500&amp;"k"&amp;ДАННЫЕ!$CB1500&amp;"q"&amp;ДАННЫЕ!$CC1500&amp;"w"&amp;ДАННЫЕ!$CD1500&amp;"e"&amp;ДАННЫЕ!$CE1500&amp;"m"&amp;ДАННЫЕ!$CF1500&amp;"c"&amp;ДАННЫЕ!$CG1500&amp;"z"&amp;ДАННЫЕ!$CH1500&amp;"d"&amp;IF(H1500=4,1,0)&amp;"s"&amp;IF(ДАННЫЕ!$J1500=1,0,1)&amp;"u"&amp;IF(ДАННЫЕ!$CJ1500&gt;0,1,0)</f>
        <v>g0cf0a06AR1VG0o0xp0v0ntkqwemczd0s1u0</v>
      </c>
      <c r="O1500" s="28" t="str">
        <f>ДАННЫЕ!$I1500&amp;"g"&amp;B1500&amp;A1500&amp;"f"&amp;P1500&amp;"c"&amp;IF(ДАННЫЕ!$U1500&gt;0,1,0)&amp;"s"&amp;IF(ДАННЫЕ!$Q1500&gt;0,IF(YEAR(ДАННЫЕ!$F$1)=YEAR(ДАННЫЕ!$Q1500),IF(MONTH(ДАННЫЕ!$F$1)=MONTH(ДАННЫЕ!$Q1500),111,11),1),0)&amp;"i"&amp;IF(ДАННЫЕ!$R1500+ДАННЫЕ!$S1500+ДАННЫЕ!$T1500=0,0,1)&amp;"h"&amp;IF(ДАННЫЕ!$P1500&gt;0,1,0)&amp;"p"&amp;IF(ДАННЫЕ!$CI1500&gt;0,IF(YEAR(ДАННЫЕ!$F$1)=YEAR(ДАННЫЕ!$CI1500),IF(MONTH(ДАННЫЕ!$F$1)=MONTH(ДАННЫЕ!$CI1500),111,11),1),0)&amp;"d"&amp;IF(ДАННЫЕ!$CJ1500&gt;0,IF(YEAR(ДАННЫЕ!$F$1)=YEAR(ДАННЫЕ!$CJ1500),IF(MONTH(ДАННЫЕ!$F$1)=MONTH(ДАННЫЕ!$CJ1500),111,11),1),0)&amp;"o"&amp;IF(ДАННЫЕ!$CK1500&gt;0,IF(MONTH(ДАННЫЕ!$F$1)=MONTH(ДАННЫЕ!$CK1500),111,11),0)&amp;"v"&amp;IF(ДАННЫЕ!$BE1500&gt;0,IF(MONTH(ДАННЫЕ!$F$1)=MONTH(ДАННЫЕ!$BE1500),111,11),0)</f>
        <v>g00f0c0s0i0h0p0d0o0v0</v>
      </c>
      <c r="P1500" s="15">
        <f t="shared" si="71"/>
        <v>0</v>
      </c>
      <c r="Q1500" s="15">
        <f>IF(ДАННЫЕ!$F$1&gt;ДАННЫЕ!$N1500,IF(YEAR(ДАННЫЕ!$F$1)=YEAR(ДАННЫЕ!M1500),1,0),0)</f>
        <v>0</v>
      </c>
      <c r="R1500" s="15">
        <f>IF(ДАННЫЕ!$F$1&gt;ДАННЫЕ!$N1500,IF(YEAR(ДАННЫЕ!$F$1)=YEAR(ДАННЫЕ!N1500),1,0),0)</f>
        <v>0</v>
      </c>
      <c r="S1500" s="15">
        <f>IF(ДАННЫЕ!$AA1500="2А",1,IF(ДАННЫЕ!$AA1500="2Б",2,IF(ДАННЫЕ!$AA1500="2В",3,IF(ДАННЫЕ!$AA1500=3,4,IF(ДАННЫЕ!$AA1500="4А",5,IF(ДАННЫЕ!$AA1500="4Б",6,IF(ДАННЫЕ!$AA1500="4В",7,IF(ДАННЫЕ!$AA1500=5,8,0))))))))</f>
        <v>0</v>
      </c>
      <c r="T1500" s="15">
        <f>IF(OR(ДАННЫЕ!$AC1500=2,ДАННЫЕ!$AD1500=2,ДАННЫЕ!$AE1500=2),2,IF(OR(ДАННЫЕ!$AC1500=1,ДАННЫЕ!$AD1500=1,ДАННЫЕ!$AE1500=1),1,0))</f>
        <v>0</v>
      </c>
    </row>
    <row r="1501" spans="1:20" x14ac:dyDescent="0.2">
      <c r="A1501" s="78">
        <f>IF(B1501&gt;0,IF(MONTH(ДАННЫЕ!$F$1)=MONTH(ДАННЫЕ!$B1501),1,0),0)</f>
        <v>0</v>
      </c>
      <c r="B1501" s="14">
        <f>IF(ДАННЫЕ!$B1501&gt;0,IF(YEAR(ДАННЫЕ!$F$1)=YEAR(ДАННЫЕ!$B1501),1,0),0)</f>
        <v>0</v>
      </c>
      <c r="C1501" s="14">
        <f>IF(ДАННЫЕ!$CM1501&gt;0,IF(YEAR(ДАННЫЕ!$F$1)=YEAR(ДАННЫЕ!$CM1501),1,0),0)</f>
        <v>0</v>
      </c>
      <c r="D1501" s="14">
        <f>IF(ДАННЫЕ!$CJ1501&gt;0,IF(ДАННЫЕ!$CL1501&gt;ДАННЫЕ!$F$1,1,IF(ДАННЫЕ!$CL1501&gt;0,0,1)),0)</f>
        <v>0</v>
      </c>
      <c r="E1501" s="43" t="str">
        <f ca="1">IF(ДАННЫЕ!$F$1&gt;0,IF(ДАННЫЕ!$G1501&gt;0,DATEDIF(ДАННЫЕ!$G1501,ДАННЫЕ!$F$1,"y"),""),IF(ДАННЫЕ!$G1501&gt;0,DATEDIF(ДАННЫЕ!$G1501,TODAY(),"y"),""))</f>
        <v/>
      </c>
      <c r="F1501" s="43" t="str">
        <f xml:space="preserve"> IF(ДАННЫЕ!$F1501="М",IF(E1501&gt;=18,IF(E1501&lt;60,1,""),""),"")&amp;IF(ДАННЫЕ!$F1501="Ж",IF(E1501&gt;=18,IF(E1501&lt;55,1,""),""),"")</f>
        <v/>
      </c>
      <c r="G1501" s="43" t="str">
        <f xml:space="preserve"> IF(ДАННЫЕ!$F1501="М",IF(E1501&gt;=60,2,""),"")&amp;IF(ДАННЫЕ!$F1501="Ж",IF(E1501&gt;=55,2,""),"")</f>
        <v/>
      </c>
      <c r="H1501" s="43" t="str">
        <f t="shared" ca="1" si="69"/>
        <v/>
      </c>
      <c r="I1501" s="43" t="str">
        <f t="shared" ca="1" si="70"/>
        <v>03</v>
      </c>
      <c r="J1501" s="28" t="str">
        <f ca="1">ДАННЫЕ!$F1501&amp;H1501&amp;I1501&amp;ДАННЫЕ!$I1501&amp;"m"&amp;IF(ДАННЫЕ!$I1501&gt;0,IF(ДАННЫЕ!$J1501&gt;0,0,1),"")&amp;"f"&amp;IF(ДАННЫЕ!$R1501&gt;0,IF(YEAR(ДАННЫЕ!$F$1)=YEAR(ДАННЫЕ!$R1501),1,0),0)&amp;"z"&amp;ДАННЫЕ!$R1501&amp;"p"&amp;ДАННЫЕ!$S1501&amp;"i"&amp;ДАННЫЕ!$T1501&amp;"h"&amp;ДАННЫЕ!$K1501&amp;"be"&amp;ДАННЫЕ!$BI1501&amp;"CD"&amp;IF(ДАННЫЕ!BF1501&gt;500,4,IF(ДАННЫЕ!BF1501&gt;350,3,IF(ДАННЫЕ!BF1501&gt;200,2,IF(ДАННЫЕ!BF1501&gt;0,1,0))))&amp;"g"&amp;B1501&amp;"d"&amp;H1501&amp;"l"&amp;ДАННЫЕ!AT1501&amp;"a"&amp;ДАННЫЕ!$V1501&amp;"v"&amp;R1501&amp;"k"&amp;ДАННЫЕ!$U1501&amp;"s"&amp;ДАННЫЕ!$Y1501&amp;"t"&amp;ДАННЫЕ!$X1501&amp;"b"&amp;IF(ДАННЫЕ!$Q1501&gt;1,1,0)&amp;"PP"&amp;ДАННЫЕ!Z1501&amp;"c"&amp;S1501&amp;"x"&amp;IF(ДАННЫЕ!$BY1501&gt;0,IF(YEAR(ДАННЫЕ!$F$1)=YEAR(ДАННЫЕ!$BY1501),1,0),0)&amp;"n"&amp;IF(ДАННЫЕ!$BZ1501&gt;0,IF(YEAR(ДАННЫЕ!$F$1)=YEAR(ДАННЫЕ!$BZ1501),1,0),0)&amp;"u"&amp;D1501&amp;"z"&amp;IF(ДАННЫЕ!$CL1501&gt;0,IF(YEAR(ДАННЫЕ!$F$1)&gt;YEAR(ДАННЫЕ!$CL1501),11,12),0)</f>
        <v>03mf0zpihbeCD0g0dlav0kstb0PPc0x0n0u0z0</v>
      </c>
      <c r="K1501" s="28" t="str">
        <f ca="1">ДАННЫЕ!$I1501&amp;"x"&amp;B1501&amp;"w"&amp;IF(T1501+ДАННЫЕ!AD1501+ДАННЫЕ!AE1501+ДАННЫЕ!AF1501+ДАННЫЕ!AG1501+ДАННЫЕ!AH1501+ДАННЫЕ!$AL1501+ДАННЫЕ!AI1501+ДАННЫЕ!AJ1501+ДАННЫЕ!AK1501+ДАННЫЕ!AP1501+ДАННЫЕ!AQ1501+ДАННЫЕ!AR1501+ДАННЫЕ!$AM1501+ДАННЫЕ!$AN1501+ДАННЫЕ!AS1501+ДАННЫЕ!AT1501&gt;0,1,0)&amp;IF(OR(T1501=2,ДАННЫЕ!AD1501=2,ДАННЫЕ!AE1501=2,ДАННЫЕ!AF1501=2,ДАННЫЕ!AG1501=2,ДАННЫЕ!AH1501=2,ДАННЫЕ!$AL1501=2,ДАННЫЕ!AI1501=2,ДАННЫЕ!AJ1501=2,ДАННЫЕ!AK1501=2,ДАННЫЕ!AP1501=2,ДАННЫЕ!AQ1501=2,ДАННЫЕ!AR1501=2,ДАННЫЕ!$AM1501=2,ДАННЫЕ!$AN1501=2,ДАННЫЕ!AS1501=2,ДАННЫЕ!AT1501=2),2,0)&amp;"t"&amp;IF(T1501&gt;0,"1"&amp;T1501,"00")&amp;"f"&amp;IF(ДАННЫЕ!$AC1501,"1"&amp;ДАННЫЕ!$AC1501,"00")&amp;"b"&amp;IF(ДАННЫЕ!$AD1501,"1"&amp;ДАННЫЕ!$AD1501,"00")&amp;"g"&amp;IF(ДАННЫЕ!$AF1501,"1"&amp;ДАННЫЕ!$AF1501,"00")&amp;"c"&amp;IF(ДАННЫЕ!$AG1501,"1"&amp;ДАННЫЕ!$AG1501,"00")&amp;"i"&amp;IF(ДАННЫЕ!$AH1501,"1"&amp;ДАННЫЕ!$AH1501,"00")&amp;"r"&amp;IF(ДАННЫЕ!$AL1501,"1"&amp;ДАННЫЕ!$AL1501,"00")&amp;"m"&amp;IF(ДАННЫЕ!$AI1501,"1"&amp;ДАННЫЕ!$AI1501,"00")&amp;"hS"&amp;IF(ДАННЫЕ!$AJ1501,"1"&amp;ДАННЫЕ!$AJ1501,"00")&amp;"hZ"&amp;IF(ДАННЫЕ!$AK1501,"1"&amp;ДАННЫЕ!$AK1501,"00")&amp;"p"&amp;IF(ДАННЫЕ!$AP1501,"1"&amp;ДАННЫЕ!$AP1501,"00")&amp;"k"&amp;IF(ДАННЫЕ!$AQ1501,"1"&amp;ДАННЫЕ!$AQ1501,"00")&amp;"z"&amp;IF(ДАННЫЕ!$AR1501,"1"&amp;ДАННЫЕ!$AR1501,"00")&amp;"j"&amp;IF(ДАННЫЕ!$AM1501,"1"&amp;ДАННЫЕ!$AM1501,"00")&amp;"n"&amp;IF(ДАННЫЕ!$AN1501,"1"&amp;ДАННЫЕ!$AN1501,"00")&amp;"E"&amp;ДАННЫЕ!BI1501&amp;"L"&amp;ДАННЫЕ!AO1501&amp;"h"&amp;IF(ДАННЫЕ!$AU1501&gt;0,1,0)&amp;"v"&amp;IF(ДАННЫЕ!$AW1501&gt;0,1,0)&amp;"a"&amp;IF(ДАННЫЕ!$AS1501,"1"&amp;ДАННЫЕ!$AS1501,"00")&amp;"s"&amp;IF(ДАННЫЕ!$AT1501,"1"&amp;ДАННЫЕ!$AT1501,"00")&amp;"u"&amp;IF(ДАННЫЕ!$CJ1501&gt;0,1,0)&amp;"y"&amp;B1501&amp;"d"&amp;H1501&amp;"e"&amp;F1501&amp;G1501</f>
        <v>x0w00t00f00b00g00c00i00r00m00hS00hZ00p00k00z00j00n00ELh0v0a00s00u0y0de</v>
      </c>
      <c r="L1501" s="28" t="str">
        <f ca="1">ДАННЫЕ!$I1501&amp;"VN"&amp;IF(ДАННЫЕ!AW1501&gt;0,11,10)&amp;"CD"&amp;IF(ДАННЫЕ!BF1501&gt;500,16,IF(ДАННЫЕ!BF1501&gt;350,15,IF(ДАННЫЕ!BF1501&gt;=200,14,IF(ДАННЫЕ!BF1501&gt;=100,13,IF(ДАННЫЕ!BF1501&gt;=50,12,IF(ДАННЫЕ!BF1501&gt;0,11,10))))))&amp;"AR"&amp;IF(ДАННЫЕ!BX1501&gt;0,1,0)&amp;"GD"&amp;B1501&amp;"VV"&amp;IF(E1501&gt;=5,IF(E1501&lt;18,1,0),0)</f>
        <v>VN10CD10AR0GD0VV0</v>
      </c>
      <c r="M1501" s="28" t="str">
        <f>ДАННЫЕ!$I1501&amp;"b"&amp;ДАННЫЕ!$BI1501&amp;"r"&amp;ДАННЫЕ!$BJ1501&amp;"CD"&amp;IF(ДАННЫЕ!BF1501&gt;0,IF(ДАННЫЕ!BF1501&lt;200,1,IF(ДАННЫЕ!BF1501&lt;350,2,3)),0)&amp;"h"&amp;IF(ДАННЫЕ!$BK1501+ДАННЫЕ!$BL1501+ДАННЫЕ!$BM1501&gt;0,1,0)&amp;"x"&amp;ДАННЫЕ!$BK1501&amp;"y"&amp;ДАННЫЕ!$BL1501&amp;"z"&amp;ДАННЫЕ!$BM1501&amp;"c"&amp;IF(ДАННЫЕ!$BK1501+ДАННЫЕ!$BL1501+ДАННЫЕ!$BM1501=3,1,0)&amp;"a"&amp;IF(ДАННЫЕ!$BQ1501+ДАННЫЕ!$BR1501&gt;0,1,0)&amp;"d"&amp;ДАННЫЕ!$BQ1501&amp;"v"&amp;ДАННЫЕ!$BR1501&amp;"p"&amp;ДАННЫЕ!$BS1501&amp;"n"&amp;ДАННЫЕ!$BU1501&amp;"t"&amp;ДАННЫЕ!$BV1501&amp;"o"&amp;ДАННЫЕ!$BT1501&amp;"l"&amp;IF(ДАННЫЕ!$BN1501&gt;0,1,0)&amp;ДАННЫЕ!$BN1501&amp;"g"&amp;ДАННЫЕ!$BO1501&amp;"s"&amp;ДАННЫЕ!$BP1501&amp;"DZ"&amp;IF(ДАННЫЕ!B1501-ДАННЫЕ!G1501 &lt; 60,IF(ДАННЫЕ!B1501-ДАННЫЕ!G1501 &gt;= 0,1,0),0)&amp;"u"&amp;IF(ДАННЫЕ!$CJ1501&gt;0,1,0)</f>
        <v>brCD0h0xyzc0a0dvpntol0gsDZ1u0</v>
      </c>
      <c r="N1501" s="28" t="str">
        <f ca="1">ДАННЫЕ!$F1501&amp;ДАННЫЕ!$I1501&amp;"g"&amp;B1501&amp;"cf"&amp;D1501&amp;"a"&amp;IF(ДАННЫЕ!$BX1501&gt;0,1,0)&amp;IF(ДАННЫЕ!$BF1501&gt;500,1,IF(ДАННЫЕ!$BF1501&gt;350,2,IF(ДАННЫЕ!$BF1501&gt;=200,3,IF(ДАННЫЕ!$BF1501&gt;=100,4,IF(ДАННЫЕ!$BF1501&gt;=50,5,IF(ДАННЫЕ!$BF1501&lt;50,6,0))))))&amp;"AR"&amp;IF(DATEDIF(ДАННЫЕ!$BX1501,ДАННЫЕ!$F$1,"y")&gt;1,1,0)&amp;"VG"&amp;IF(ДАННЫЕ!$BH1501="0",1,0)&amp;"o"&amp;IF(T1501+ДАННЫЕ!$AF1501+ДАННЫЕ!$AG1501+ДАННЫЕ!$AH1501+ДАННЫЕ!$AI1501+ДАННЫЕ!$AJ1501+ДАННЫЕ!$AP1501+ДАННЫЕ!$AQ1501+ДАННЫЕ!$AR1501+ДАННЫЕ!$AU1501+ДАННЫЕ!$AW1501+ДАННЫЕ!$AS1501+ДАННЫЕ!$AT1501&gt;0,1,0)&amp;"x"&amp;ДАННЫЕ!$AG1501&amp;"p"&amp;IF(ДАННЫЕ!$BY1501&gt;0,1,0)&amp;"v"&amp;IF(ДАННЫЕ!$BZ1501&gt;0,1,0)&amp;"n"&amp;ДАННЫЕ!$CA1501&amp;"t"&amp;ДАННЫЕ!$AY1501&amp;"k"&amp;ДАННЫЕ!$CB1501&amp;"q"&amp;ДАННЫЕ!$CC1501&amp;"w"&amp;ДАННЫЕ!$CD1501&amp;"e"&amp;ДАННЫЕ!$CE1501&amp;"m"&amp;ДАННЫЕ!$CF1501&amp;"c"&amp;ДАННЫЕ!$CG1501&amp;"z"&amp;ДАННЫЕ!$CH1501&amp;"d"&amp;IF(H1501=4,1,0)&amp;"s"&amp;IF(ДАННЫЕ!$J1501=1,0,1)&amp;"u"&amp;IF(ДАННЫЕ!$CJ1501&gt;0,1,0)</f>
        <v>g0cf0a06AR1VG0o0xp0v0ntkqwemczd0s1u0</v>
      </c>
      <c r="O1501" s="28" t="str">
        <f>ДАННЫЕ!$I1501&amp;"g"&amp;B1501&amp;A1501&amp;"f"&amp;P1501&amp;"c"&amp;IF(ДАННЫЕ!$U1501&gt;0,1,0)&amp;"s"&amp;IF(ДАННЫЕ!$Q1501&gt;0,IF(YEAR(ДАННЫЕ!$F$1)=YEAR(ДАННЫЕ!$Q1501),IF(MONTH(ДАННЫЕ!$F$1)=MONTH(ДАННЫЕ!$Q1501),111,11),1),0)&amp;"i"&amp;IF(ДАННЫЕ!$R1501+ДАННЫЕ!$S1501+ДАННЫЕ!$T1501=0,0,1)&amp;"h"&amp;IF(ДАННЫЕ!$P1501&gt;0,1,0)&amp;"p"&amp;IF(ДАННЫЕ!$CI1501&gt;0,IF(YEAR(ДАННЫЕ!$F$1)=YEAR(ДАННЫЕ!$CI1501),IF(MONTH(ДАННЫЕ!$F$1)=MONTH(ДАННЫЕ!$CI1501),111,11),1),0)&amp;"d"&amp;IF(ДАННЫЕ!$CJ1501&gt;0,IF(YEAR(ДАННЫЕ!$F$1)=YEAR(ДАННЫЕ!$CJ1501),IF(MONTH(ДАННЫЕ!$F$1)=MONTH(ДАННЫЕ!$CJ1501),111,11),1),0)&amp;"o"&amp;IF(ДАННЫЕ!$CK1501&gt;0,IF(MONTH(ДАННЫЕ!$F$1)=MONTH(ДАННЫЕ!$CK1501),111,11),0)&amp;"v"&amp;IF(ДАННЫЕ!$BE1501&gt;0,IF(MONTH(ДАННЫЕ!$F$1)=MONTH(ДАННЫЕ!$BE1501),111,11),0)</f>
        <v>g00f0c0s0i0h0p0d0o0v0</v>
      </c>
      <c r="P1501" s="15">
        <f t="shared" si="71"/>
        <v>0</v>
      </c>
      <c r="Q1501" s="15">
        <f>IF(ДАННЫЕ!$F$1&gt;ДАННЫЕ!$N1501,IF(YEAR(ДАННЫЕ!$F$1)=YEAR(ДАННЫЕ!M1501),1,0),0)</f>
        <v>0</v>
      </c>
      <c r="R1501" s="15">
        <f>IF(ДАННЫЕ!$F$1&gt;ДАННЫЕ!$N1501,IF(YEAR(ДАННЫЕ!$F$1)=YEAR(ДАННЫЕ!N1501),1,0),0)</f>
        <v>0</v>
      </c>
      <c r="S1501" s="15">
        <f>IF(ДАННЫЕ!$AA1501="2А",1,IF(ДАННЫЕ!$AA1501="2Б",2,IF(ДАННЫЕ!$AA1501="2В",3,IF(ДАННЫЕ!$AA1501=3,4,IF(ДАННЫЕ!$AA1501="4А",5,IF(ДАННЫЕ!$AA1501="4Б",6,IF(ДАННЫЕ!$AA1501="4В",7,IF(ДАННЫЕ!$AA1501=5,8,0))))))))</f>
        <v>0</v>
      </c>
      <c r="T1501" s="15">
        <f>IF(OR(ДАННЫЕ!$AC1501=2,ДАННЫЕ!$AD1501=2,ДАННЫЕ!$AE1501=2),2,IF(OR(ДАННЫЕ!$AC1501=1,ДАННЫЕ!$AD1501=1,ДАННЫЕ!$AE1501=1),1,0))</f>
        <v>0</v>
      </c>
    </row>
    <row r="1502" spans="1:20" x14ac:dyDescent="0.2">
      <c r="A1502" s="78">
        <f>IF(B1502&gt;0,IF(MONTH(ДАННЫЕ!$F$1)=MONTH(ДАННЫЕ!$B1502),1,0),0)</f>
        <v>0</v>
      </c>
      <c r="B1502" s="14">
        <f>IF(ДАННЫЕ!$B1502&gt;0,IF(YEAR(ДАННЫЕ!$F$1)=YEAR(ДАННЫЕ!$B1502),1,0),0)</f>
        <v>0</v>
      </c>
      <c r="C1502" s="14">
        <f>IF(ДАННЫЕ!$CM1502&gt;0,IF(YEAR(ДАННЫЕ!$F$1)=YEAR(ДАННЫЕ!$CM1502),1,0),0)</f>
        <v>0</v>
      </c>
      <c r="D1502" s="14">
        <f>IF(ДАННЫЕ!$CJ1502&gt;0,IF(ДАННЫЕ!$CL1502&gt;ДАННЫЕ!$F$1,1,IF(ДАННЫЕ!$CL1502&gt;0,0,1)),0)</f>
        <v>0</v>
      </c>
      <c r="E1502" s="43" t="str">
        <f ca="1">IF(ДАННЫЕ!$F$1&gt;0,IF(ДАННЫЕ!$G1502&gt;0,DATEDIF(ДАННЫЕ!$G1502,ДАННЫЕ!$F$1,"y"),""),IF(ДАННЫЕ!$G1502&gt;0,DATEDIF(ДАННЫЕ!$G1502,TODAY(),"y"),""))</f>
        <v/>
      </c>
      <c r="F1502" s="43" t="str">
        <f xml:space="preserve"> IF(ДАННЫЕ!$F1502="М",IF(E1502&gt;=18,IF(E1502&lt;60,1,""),""),"")&amp;IF(ДАННЫЕ!$F1502="Ж",IF(E1502&gt;=18,IF(E1502&lt;55,1,""),""),"")</f>
        <v/>
      </c>
      <c r="G1502" s="43" t="str">
        <f xml:space="preserve"> IF(ДАННЫЕ!$F1502="М",IF(E1502&gt;=60,2,""),"")&amp;IF(ДАННЫЕ!$F1502="Ж",IF(E1502&gt;=55,2,""),"")</f>
        <v/>
      </c>
      <c r="H1502" s="43" t="str">
        <f t="shared" ca="1" si="69"/>
        <v/>
      </c>
      <c r="I1502" s="43" t="str">
        <f t="shared" ca="1" si="70"/>
        <v>03</v>
      </c>
      <c r="J1502" s="28" t="str">
        <f ca="1">ДАННЫЕ!$F1502&amp;H1502&amp;I1502&amp;ДАННЫЕ!$I1502&amp;"m"&amp;IF(ДАННЫЕ!$I1502&gt;0,IF(ДАННЫЕ!$J1502&gt;0,0,1),"")&amp;"f"&amp;IF(ДАННЫЕ!$R1502&gt;0,IF(YEAR(ДАННЫЕ!$F$1)=YEAR(ДАННЫЕ!$R1502),1,0),0)&amp;"z"&amp;ДАННЫЕ!$R1502&amp;"p"&amp;ДАННЫЕ!$S1502&amp;"i"&amp;ДАННЫЕ!$T1502&amp;"h"&amp;ДАННЫЕ!$K1502&amp;"be"&amp;ДАННЫЕ!$BI1502&amp;"CD"&amp;IF(ДАННЫЕ!BF1502&gt;500,4,IF(ДАННЫЕ!BF1502&gt;350,3,IF(ДАННЫЕ!BF1502&gt;200,2,IF(ДАННЫЕ!BF1502&gt;0,1,0))))&amp;"g"&amp;B1502&amp;"d"&amp;H1502&amp;"l"&amp;ДАННЫЕ!AT1502&amp;"a"&amp;ДАННЫЕ!$V1502&amp;"v"&amp;R1502&amp;"k"&amp;ДАННЫЕ!$U1502&amp;"s"&amp;ДАННЫЕ!$Y1502&amp;"t"&amp;ДАННЫЕ!$X1502&amp;"b"&amp;IF(ДАННЫЕ!$Q1502&gt;1,1,0)&amp;"PP"&amp;ДАННЫЕ!Z1502&amp;"c"&amp;S1502&amp;"x"&amp;IF(ДАННЫЕ!$BY1502&gt;0,IF(YEAR(ДАННЫЕ!$F$1)=YEAR(ДАННЫЕ!$BY1502),1,0),0)&amp;"n"&amp;IF(ДАННЫЕ!$BZ1502&gt;0,IF(YEAR(ДАННЫЕ!$F$1)=YEAR(ДАННЫЕ!$BZ1502),1,0),0)&amp;"u"&amp;D1502&amp;"z"&amp;IF(ДАННЫЕ!$CL1502&gt;0,IF(YEAR(ДАННЫЕ!$F$1)&gt;YEAR(ДАННЫЕ!$CL1502),11,12),0)</f>
        <v>03mf0zpihbeCD0g0dlav0kstb0PPc0x0n0u0z0</v>
      </c>
      <c r="K1502" s="28" t="str">
        <f ca="1">ДАННЫЕ!$I1502&amp;"x"&amp;B1502&amp;"w"&amp;IF(T1502+ДАННЫЕ!AD1502+ДАННЫЕ!AE1502+ДАННЫЕ!AF1502+ДАННЫЕ!AG1502+ДАННЫЕ!AH1502+ДАННЫЕ!$AL1502+ДАННЫЕ!AI1502+ДАННЫЕ!AJ1502+ДАННЫЕ!AK1502+ДАННЫЕ!AP1502+ДАННЫЕ!AQ1502+ДАННЫЕ!AR1502+ДАННЫЕ!$AM1502+ДАННЫЕ!$AN1502+ДАННЫЕ!AS1502+ДАННЫЕ!AT1502&gt;0,1,0)&amp;IF(OR(T1502=2,ДАННЫЕ!AD1502=2,ДАННЫЕ!AE1502=2,ДАННЫЕ!AF1502=2,ДАННЫЕ!AG1502=2,ДАННЫЕ!AH1502=2,ДАННЫЕ!$AL1502=2,ДАННЫЕ!AI1502=2,ДАННЫЕ!AJ1502=2,ДАННЫЕ!AK1502=2,ДАННЫЕ!AP1502=2,ДАННЫЕ!AQ1502=2,ДАННЫЕ!AR1502=2,ДАННЫЕ!$AM1502=2,ДАННЫЕ!$AN1502=2,ДАННЫЕ!AS1502=2,ДАННЫЕ!AT1502=2),2,0)&amp;"t"&amp;IF(T1502&gt;0,"1"&amp;T1502,"00")&amp;"f"&amp;IF(ДАННЫЕ!$AC1502,"1"&amp;ДАННЫЕ!$AC1502,"00")&amp;"b"&amp;IF(ДАННЫЕ!$AD1502,"1"&amp;ДАННЫЕ!$AD1502,"00")&amp;"g"&amp;IF(ДАННЫЕ!$AF1502,"1"&amp;ДАННЫЕ!$AF1502,"00")&amp;"c"&amp;IF(ДАННЫЕ!$AG1502,"1"&amp;ДАННЫЕ!$AG1502,"00")&amp;"i"&amp;IF(ДАННЫЕ!$AH1502,"1"&amp;ДАННЫЕ!$AH1502,"00")&amp;"r"&amp;IF(ДАННЫЕ!$AL1502,"1"&amp;ДАННЫЕ!$AL1502,"00")&amp;"m"&amp;IF(ДАННЫЕ!$AI1502,"1"&amp;ДАННЫЕ!$AI1502,"00")&amp;"hS"&amp;IF(ДАННЫЕ!$AJ1502,"1"&amp;ДАННЫЕ!$AJ1502,"00")&amp;"hZ"&amp;IF(ДАННЫЕ!$AK1502,"1"&amp;ДАННЫЕ!$AK1502,"00")&amp;"p"&amp;IF(ДАННЫЕ!$AP1502,"1"&amp;ДАННЫЕ!$AP1502,"00")&amp;"k"&amp;IF(ДАННЫЕ!$AQ1502,"1"&amp;ДАННЫЕ!$AQ1502,"00")&amp;"z"&amp;IF(ДАННЫЕ!$AR1502,"1"&amp;ДАННЫЕ!$AR1502,"00")&amp;"j"&amp;IF(ДАННЫЕ!$AM1502,"1"&amp;ДАННЫЕ!$AM1502,"00")&amp;"n"&amp;IF(ДАННЫЕ!$AN1502,"1"&amp;ДАННЫЕ!$AN1502,"00")&amp;"E"&amp;ДАННЫЕ!BI1502&amp;"L"&amp;ДАННЫЕ!AO1502&amp;"h"&amp;IF(ДАННЫЕ!$AU1502&gt;0,1,0)&amp;"v"&amp;IF(ДАННЫЕ!$AW1502&gt;0,1,0)&amp;"a"&amp;IF(ДАННЫЕ!$AS1502,"1"&amp;ДАННЫЕ!$AS1502,"00")&amp;"s"&amp;IF(ДАННЫЕ!$AT1502,"1"&amp;ДАННЫЕ!$AT1502,"00")&amp;"u"&amp;IF(ДАННЫЕ!$CJ1502&gt;0,1,0)&amp;"y"&amp;B1502&amp;"d"&amp;H1502&amp;"e"&amp;F1502&amp;G1502</f>
        <v>x0w00t00f00b00g00c00i00r00m00hS00hZ00p00k00z00j00n00ELh0v0a00s00u0y0de</v>
      </c>
      <c r="L1502" s="28" t="str">
        <f ca="1">ДАННЫЕ!$I1502&amp;"VN"&amp;IF(ДАННЫЕ!AW1502&gt;0,11,10)&amp;"CD"&amp;IF(ДАННЫЕ!BF1502&gt;500,16,IF(ДАННЫЕ!BF1502&gt;350,15,IF(ДАННЫЕ!BF1502&gt;=200,14,IF(ДАННЫЕ!BF1502&gt;=100,13,IF(ДАННЫЕ!BF1502&gt;=50,12,IF(ДАННЫЕ!BF1502&gt;0,11,10))))))&amp;"AR"&amp;IF(ДАННЫЕ!BX1502&gt;0,1,0)&amp;"GD"&amp;B1502&amp;"VV"&amp;IF(E1502&gt;=5,IF(E1502&lt;18,1,0),0)</f>
        <v>VN10CD10AR0GD0VV0</v>
      </c>
      <c r="M1502" s="28" t="str">
        <f>ДАННЫЕ!$I1502&amp;"b"&amp;ДАННЫЕ!$BI1502&amp;"r"&amp;ДАННЫЕ!$BJ1502&amp;"CD"&amp;IF(ДАННЫЕ!BF1502&gt;0,IF(ДАННЫЕ!BF1502&lt;200,1,IF(ДАННЫЕ!BF1502&lt;350,2,3)),0)&amp;"h"&amp;IF(ДАННЫЕ!$BK1502+ДАННЫЕ!$BL1502+ДАННЫЕ!$BM1502&gt;0,1,0)&amp;"x"&amp;ДАННЫЕ!$BK1502&amp;"y"&amp;ДАННЫЕ!$BL1502&amp;"z"&amp;ДАННЫЕ!$BM1502&amp;"c"&amp;IF(ДАННЫЕ!$BK1502+ДАННЫЕ!$BL1502+ДАННЫЕ!$BM1502=3,1,0)&amp;"a"&amp;IF(ДАННЫЕ!$BQ1502+ДАННЫЕ!$BR1502&gt;0,1,0)&amp;"d"&amp;ДАННЫЕ!$BQ1502&amp;"v"&amp;ДАННЫЕ!$BR1502&amp;"p"&amp;ДАННЫЕ!$BS1502&amp;"n"&amp;ДАННЫЕ!$BU1502&amp;"t"&amp;ДАННЫЕ!$BV1502&amp;"o"&amp;ДАННЫЕ!$BT1502&amp;"l"&amp;IF(ДАННЫЕ!$BN1502&gt;0,1,0)&amp;ДАННЫЕ!$BN1502&amp;"g"&amp;ДАННЫЕ!$BO1502&amp;"s"&amp;ДАННЫЕ!$BP1502&amp;"DZ"&amp;IF(ДАННЫЕ!B1502-ДАННЫЕ!G1502 &lt; 60,IF(ДАННЫЕ!B1502-ДАННЫЕ!G1502 &gt;= 0,1,0),0)&amp;"u"&amp;IF(ДАННЫЕ!$CJ1502&gt;0,1,0)</f>
        <v>brCD0h0xyzc0a0dvpntol0gsDZ1u0</v>
      </c>
      <c r="N1502" s="28" t="str">
        <f ca="1">ДАННЫЕ!$F1502&amp;ДАННЫЕ!$I1502&amp;"g"&amp;B1502&amp;"cf"&amp;D1502&amp;"a"&amp;IF(ДАННЫЕ!$BX1502&gt;0,1,0)&amp;IF(ДАННЫЕ!$BF1502&gt;500,1,IF(ДАННЫЕ!$BF1502&gt;350,2,IF(ДАННЫЕ!$BF1502&gt;=200,3,IF(ДАННЫЕ!$BF1502&gt;=100,4,IF(ДАННЫЕ!$BF1502&gt;=50,5,IF(ДАННЫЕ!$BF1502&lt;50,6,0))))))&amp;"AR"&amp;IF(DATEDIF(ДАННЫЕ!$BX1502,ДАННЫЕ!$F$1,"y")&gt;1,1,0)&amp;"VG"&amp;IF(ДАННЫЕ!$BH1502="0",1,0)&amp;"o"&amp;IF(T1502+ДАННЫЕ!$AF1502+ДАННЫЕ!$AG1502+ДАННЫЕ!$AH1502+ДАННЫЕ!$AI1502+ДАННЫЕ!$AJ1502+ДАННЫЕ!$AP1502+ДАННЫЕ!$AQ1502+ДАННЫЕ!$AR1502+ДАННЫЕ!$AU1502+ДАННЫЕ!$AW1502+ДАННЫЕ!$AS1502+ДАННЫЕ!$AT1502&gt;0,1,0)&amp;"x"&amp;ДАННЫЕ!$AG1502&amp;"p"&amp;IF(ДАННЫЕ!$BY1502&gt;0,1,0)&amp;"v"&amp;IF(ДАННЫЕ!$BZ1502&gt;0,1,0)&amp;"n"&amp;ДАННЫЕ!$CA1502&amp;"t"&amp;ДАННЫЕ!$AY1502&amp;"k"&amp;ДАННЫЕ!$CB1502&amp;"q"&amp;ДАННЫЕ!$CC1502&amp;"w"&amp;ДАННЫЕ!$CD1502&amp;"e"&amp;ДАННЫЕ!$CE1502&amp;"m"&amp;ДАННЫЕ!$CF1502&amp;"c"&amp;ДАННЫЕ!$CG1502&amp;"z"&amp;ДАННЫЕ!$CH1502&amp;"d"&amp;IF(H1502=4,1,0)&amp;"s"&amp;IF(ДАННЫЕ!$J1502=1,0,1)&amp;"u"&amp;IF(ДАННЫЕ!$CJ1502&gt;0,1,0)</f>
        <v>g0cf0a06AR1VG0o0xp0v0ntkqwemczd0s1u0</v>
      </c>
      <c r="O1502" s="28" t="str">
        <f>ДАННЫЕ!$I1502&amp;"g"&amp;B1502&amp;A1502&amp;"f"&amp;P1502&amp;"c"&amp;IF(ДАННЫЕ!$U1502&gt;0,1,0)&amp;"s"&amp;IF(ДАННЫЕ!$Q1502&gt;0,IF(YEAR(ДАННЫЕ!$F$1)=YEAR(ДАННЫЕ!$Q1502),IF(MONTH(ДАННЫЕ!$F$1)=MONTH(ДАННЫЕ!$Q1502),111,11),1),0)&amp;"i"&amp;IF(ДАННЫЕ!$R1502+ДАННЫЕ!$S1502+ДАННЫЕ!$T1502=0,0,1)&amp;"h"&amp;IF(ДАННЫЕ!$P1502&gt;0,1,0)&amp;"p"&amp;IF(ДАННЫЕ!$CI1502&gt;0,IF(YEAR(ДАННЫЕ!$F$1)=YEAR(ДАННЫЕ!$CI1502),IF(MONTH(ДАННЫЕ!$F$1)=MONTH(ДАННЫЕ!$CI1502),111,11),1),0)&amp;"d"&amp;IF(ДАННЫЕ!$CJ1502&gt;0,IF(YEAR(ДАННЫЕ!$F$1)=YEAR(ДАННЫЕ!$CJ1502),IF(MONTH(ДАННЫЕ!$F$1)=MONTH(ДАННЫЕ!$CJ1502),111,11),1),0)&amp;"o"&amp;IF(ДАННЫЕ!$CK1502&gt;0,IF(MONTH(ДАННЫЕ!$F$1)=MONTH(ДАННЫЕ!$CK1502),111,11),0)&amp;"v"&amp;IF(ДАННЫЕ!$BE1502&gt;0,IF(MONTH(ДАННЫЕ!$F$1)=MONTH(ДАННЫЕ!$BE1502),111,11),0)</f>
        <v>g00f0c0s0i0h0p0d0o0v0</v>
      </c>
      <c r="P1502" s="15">
        <f t="shared" si="71"/>
        <v>0</v>
      </c>
      <c r="Q1502" s="15">
        <f>IF(ДАННЫЕ!$F$1&gt;ДАННЫЕ!$N1502,IF(YEAR(ДАННЫЕ!$F$1)=YEAR(ДАННЫЕ!M1502),1,0),0)</f>
        <v>0</v>
      </c>
      <c r="R1502" s="15">
        <f>IF(ДАННЫЕ!$F$1&gt;ДАННЫЕ!$N1502,IF(YEAR(ДАННЫЕ!$F$1)=YEAR(ДАННЫЕ!N1502),1,0),0)</f>
        <v>0</v>
      </c>
      <c r="S1502" s="15">
        <f>IF(ДАННЫЕ!$AA1502="2А",1,IF(ДАННЫЕ!$AA1502="2Б",2,IF(ДАННЫЕ!$AA1502="2В",3,IF(ДАННЫЕ!$AA1502=3,4,IF(ДАННЫЕ!$AA1502="4А",5,IF(ДАННЫЕ!$AA1502="4Б",6,IF(ДАННЫЕ!$AA1502="4В",7,IF(ДАННЫЕ!$AA1502=5,8,0))))))))</f>
        <v>0</v>
      </c>
      <c r="T1502" s="15">
        <f>IF(OR(ДАННЫЕ!$AC1502=2,ДАННЫЕ!$AD1502=2,ДАННЫЕ!$AE1502=2),2,IF(OR(ДАННЫЕ!$AC1502=1,ДАННЫЕ!$AD1502=1,ДАННЫЕ!$AE1502=1),1,0))</f>
        <v>0</v>
      </c>
    </row>
    <row r="1503" spans="1:20" x14ac:dyDescent="0.2">
      <c r="A1503" s="78">
        <f>IF(B1503&gt;0,IF(MONTH(ДАННЫЕ!$F$1)=MONTH(ДАННЫЕ!$B1503),1,0),0)</f>
        <v>0</v>
      </c>
      <c r="B1503" s="14">
        <f>IF(ДАННЫЕ!$B1503&gt;0,IF(YEAR(ДАННЫЕ!$F$1)=YEAR(ДАННЫЕ!$B1503),1,0),0)</f>
        <v>0</v>
      </c>
      <c r="C1503" s="14">
        <f>IF(ДАННЫЕ!$CM1503&gt;0,IF(YEAR(ДАННЫЕ!$F$1)=YEAR(ДАННЫЕ!$CM1503),1,0),0)</f>
        <v>0</v>
      </c>
      <c r="D1503" s="14">
        <f>IF(ДАННЫЕ!$CJ1503&gt;0,IF(ДАННЫЕ!$CL1503&gt;ДАННЫЕ!$F$1,1,IF(ДАННЫЕ!$CL1503&gt;0,0,1)),0)</f>
        <v>0</v>
      </c>
      <c r="E1503" s="43" t="str">
        <f ca="1">IF(ДАННЫЕ!$F$1&gt;0,IF(ДАННЫЕ!$G1503&gt;0,DATEDIF(ДАННЫЕ!$G1503,ДАННЫЕ!$F$1,"y"),""),IF(ДАННЫЕ!$G1503&gt;0,DATEDIF(ДАННЫЕ!$G1503,TODAY(),"y"),""))</f>
        <v/>
      </c>
      <c r="F1503" s="43" t="str">
        <f xml:space="preserve"> IF(ДАННЫЕ!$F1503="М",IF(E1503&gt;=18,IF(E1503&lt;60,1,""),""),"")&amp;IF(ДАННЫЕ!$F1503="Ж",IF(E1503&gt;=18,IF(E1503&lt;55,1,""),""),"")</f>
        <v/>
      </c>
      <c r="G1503" s="43" t="str">
        <f xml:space="preserve"> IF(ДАННЫЕ!$F1503="М",IF(E1503&gt;=60,2,""),"")&amp;IF(ДАННЫЕ!$F1503="Ж",IF(E1503&gt;=55,2,""),"")</f>
        <v/>
      </c>
      <c r="H1503" s="43" t="str">
        <f t="shared" ca="1" si="69"/>
        <v/>
      </c>
      <c r="I1503" s="43" t="str">
        <f t="shared" ca="1" si="70"/>
        <v>03</v>
      </c>
      <c r="J1503" s="28" t="str">
        <f ca="1">ДАННЫЕ!$F1503&amp;H1503&amp;I1503&amp;ДАННЫЕ!$I1503&amp;"m"&amp;IF(ДАННЫЕ!$I1503&gt;0,IF(ДАННЫЕ!$J1503&gt;0,0,1),"")&amp;"f"&amp;IF(ДАННЫЕ!$R1503&gt;0,IF(YEAR(ДАННЫЕ!$F$1)=YEAR(ДАННЫЕ!$R1503),1,0),0)&amp;"z"&amp;ДАННЫЕ!$R1503&amp;"p"&amp;ДАННЫЕ!$S1503&amp;"i"&amp;ДАННЫЕ!$T1503&amp;"h"&amp;ДАННЫЕ!$K1503&amp;"be"&amp;ДАННЫЕ!$BI1503&amp;"CD"&amp;IF(ДАННЫЕ!BF1503&gt;500,4,IF(ДАННЫЕ!BF1503&gt;350,3,IF(ДАННЫЕ!BF1503&gt;200,2,IF(ДАННЫЕ!BF1503&gt;0,1,0))))&amp;"g"&amp;B1503&amp;"d"&amp;H1503&amp;"l"&amp;ДАННЫЕ!AT1503&amp;"a"&amp;ДАННЫЕ!$V1503&amp;"v"&amp;R1503&amp;"k"&amp;ДАННЫЕ!$U1503&amp;"s"&amp;ДАННЫЕ!$Y1503&amp;"t"&amp;ДАННЫЕ!$X1503&amp;"b"&amp;IF(ДАННЫЕ!$Q1503&gt;1,1,0)&amp;"PP"&amp;ДАННЫЕ!Z1503&amp;"c"&amp;S1503&amp;"x"&amp;IF(ДАННЫЕ!$BY1503&gt;0,IF(YEAR(ДАННЫЕ!$F$1)=YEAR(ДАННЫЕ!$BY1503),1,0),0)&amp;"n"&amp;IF(ДАННЫЕ!$BZ1503&gt;0,IF(YEAR(ДАННЫЕ!$F$1)=YEAR(ДАННЫЕ!$BZ1503),1,0),0)&amp;"u"&amp;D1503&amp;"z"&amp;IF(ДАННЫЕ!$CL1503&gt;0,IF(YEAR(ДАННЫЕ!$F$1)&gt;YEAR(ДАННЫЕ!$CL1503),11,12),0)</f>
        <v>03mf0zpihbeCD0g0dlav0kstb0PPc0x0n0u0z0</v>
      </c>
      <c r="K1503" s="28" t="str">
        <f ca="1">ДАННЫЕ!$I1503&amp;"x"&amp;B1503&amp;"w"&amp;IF(T1503+ДАННЫЕ!AD1503+ДАННЫЕ!AE1503+ДАННЫЕ!AF1503+ДАННЫЕ!AG1503+ДАННЫЕ!AH1503+ДАННЫЕ!$AL1503+ДАННЫЕ!AI1503+ДАННЫЕ!AJ1503+ДАННЫЕ!AK1503+ДАННЫЕ!AP1503+ДАННЫЕ!AQ1503+ДАННЫЕ!AR1503+ДАННЫЕ!$AM1503+ДАННЫЕ!$AN1503+ДАННЫЕ!AS1503+ДАННЫЕ!AT1503&gt;0,1,0)&amp;IF(OR(T1503=2,ДАННЫЕ!AD1503=2,ДАННЫЕ!AE1503=2,ДАННЫЕ!AF1503=2,ДАННЫЕ!AG1503=2,ДАННЫЕ!AH1503=2,ДАННЫЕ!$AL1503=2,ДАННЫЕ!AI1503=2,ДАННЫЕ!AJ1503=2,ДАННЫЕ!AK1503=2,ДАННЫЕ!AP1503=2,ДАННЫЕ!AQ1503=2,ДАННЫЕ!AR1503=2,ДАННЫЕ!$AM1503=2,ДАННЫЕ!$AN1503=2,ДАННЫЕ!AS1503=2,ДАННЫЕ!AT1503=2),2,0)&amp;"t"&amp;IF(T1503&gt;0,"1"&amp;T1503,"00")&amp;"f"&amp;IF(ДАННЫЕ!$AC1503,"1"&amp;ДАННЫЕ!$AC1503,"00")&amp;"b"&amp;IF(ДАННЫЕ!$AD1503,"1"&amp;ДАННЫЕ!$AD1503,"00")&amp;"g"&amp;IF(ДАННЫЕ!$AF1503,"1"&amp;ДАННЫЕ!$AF1503,"00")&amp;"c"&amp;IF(ДАННЫЕ!$AG1503,"1"&amp;ДАННЫЕ!$AG1503,"00")&amp;"i"&amp;IF(ДАННЫЕ!$AH1503,"1"&amp;ДАННЫЕ!$AH1503,"00")&amp;"r"&amp;IF(ДАННЫЕ!$AL1503,"1"&amp;ДАННЫЕ!$AL1503,"00")&amp;"m"&amp;IF(ДАННЫЕ!$AI1503,"1"&amp;ДАННЫЕ!$AI1503,"00")&amp;"hS"&amp;IF(ДАННЫЕ!$AJ1503,"1"&amp;ДАННЫЕ!$AJ1503,"00")&amp;"hZ"&amp;IF(ДАННЫЕ!$AK1503,"1"&amp;ДАННЫЕ!$AK1503,"00")&amp;"p"&amp;IF(ДАННЫЕ!$AP1503,"1"&amp;ДАННЫЕ!$AP1503,"00")&amp;"k"&amp;IF(ДАННЫЕ!$AQ1503,"1"&amp;ДАННЫЕ!$AQ1503,"00")&amp;"z"&amp;IF(ДАННЫЕ!$AR1503,"1"&amp;ДАННЫЕ!$AR1503,"00")&amp;"j"&amp;IF(ДАННЫЕ!$AM1503,"1"&amp;ДАННЫЕ!$AM1503,"00")&amp;"n"&amp;IF(ДАННЫЕ!$AN1503,"1"&amp;ДАННЫЕ!$AN1503,"00")&amp;"E"&amp;ДАННЫЕ!BI1503&amp;"L"&amp;ДАННЫЕ!AO1503&amp;"h"&amp;IF(ДАННЫЕ!$AU1503&gt;0,1,0)&amp;"v"&amp;IF(ДАННЫЕ!$AW1503&gt;0,1,0)&amp;"a"&amp;IF(ДАННЫЕ!$AS1503,"1"&amp;ДАННЫЕ!$AS1503,"00")&amp;"s"&amp;IF(ДАННЫЕ!$AT1503,"1"&amp;ДАННЫЕ!$AT1503,"00")&amp;"u"&amp;IF(ДАННЫЕ!$CJ1503&gt;0,1,0)&amp;"y"&amp;B1503&amp;"d"&amp;H1503&amp;"e"&amp;F1503&amp;G1503</f>
        <v>x0w00t00f00b00g00c00i00r00m00hS00hZ00p00k00z00j00n00ELh0v0a00s00u0y0de</v>
      </c>
      <c r="L1503" s="28" t="str">
        <f ca="1">ДАННЫЕ!$I1503&amp;"VN"&amp;IF(ДАННЫЕ!AW1503&gt;0,11,10)&amp;"CD"&amp;IF(ДАННЫЕ!BF1503&gt;500,16,IF(ДАННЫЕ!BF1503&gt;350,15,IF(ДАННЫЕ!BF1503&gt;=200,14,IF(ДАННЫЕ!BF1503&gt;=100,13,IF(ДАННЫЕ!BF1503&gt;=50,12,IF(ДАННЫЕ!BF1503&gt;0,11,10))))))&amp;"AR"&amp;IF(ДАННЫЕ!BX1503&gt;0,1,0)&amp;"GD"&amp;B1503&amp;"VV"&amp;IF(E1503&gt;=5,IF(E1503&lt;18,1,0),0)</f>
        <v>VN10CD10AR0GD0VV0</v>
      </c>
      <c r="M1503" s="28" t="str">
        <f>ДАННЫЕ!$I1503&amp;"b"&amp;ДАННЫЕ!$BI1503&amp;"r"&amp;ДАННЫЕ!$BJ1503&amp;"CD"&amp;IF(ДАННЫЕ!BF1503&gt;0,IF(ДАННЫЕ!BF1503&lt;200,1,IF(ДАННЫЕ!BF1503&lt;350,2,3)),0)&amp;"h"&amp;IF(ДАННЫЕ!$BK1503+ДАННЫЕ!$BL1503+ДАННЫЕ!$BM1503&gt;0,1,0)&amp;"x"&amp;ДАННЫЕ!$BK1503&amp;"y"&amp;ДАННЫЕ!$BL1503&amp;"z"&amp;ДАННЫЕ!$BM1503&amp;"c"&amp;IF(ДАННЫЕ!$BK1503+ДАННЫЕ!$BL1503+ДАННЫЕ!$BM1503=3,1,0)&amp;"a"&amp;IF(ДАННЫЕ!$BQ1503+ДАННЫЕ!$BR1503&gt;0,1,0)&amp;"d"&amp;ДАННЫЕ!$BQ1503&amp;"v"&amp;ДАННЫЕ!$BR1503&amp;"p"&amp;ДАННЫЕ!$BS1503&amp;"n"&amp;ДАННЫЕ!$BU1503&amp;"t"&amp;ДАННЫЕ!$BV1503&amp;"o"&amp;ДАННЫЕ!$BT1503&amp;"l"&amp;IF(ДАННЫЕ!$BN1503&gt;0,1,0)&amp;ДАННЫЕ!$BN1503&amp;"g"&amp;ДАННЫЕ!$BO1503&amp;"s"&amp;ДАННЫЕ!$BP1503&amp;"DZ"&amp;IF(ДАННЫЕ!B1503-ДАННЫЕ!G1503 &lt; 60,IF(ДАННЫЕ!B1503-ДАННЫЕ!G1503 &gt;= 0,1,0),0)&amp;"u"&amp;IF(ДАННЫЕ!$CJ1503&gt;0,1,0)</f>
        <v>brCD0h0xyzc0a0dvpntol0gsDZ1u0</v>
      </c>
      <c r="N1503" s="28" t="str">
        <f ca="1">ДАННЫЕ!$F1503&amp;ДАННЫЕ!$I1503&amp;"g"&amp;B1503&amp;"cf"&amp;D1503&amp;"a"&amp;IF(ДАННЫЕ!$BX1503&gt;0,1,0)&amp;IF(ДАННЫЕ!$BF1503&gt;500,1,IF(ДАННЫЕ!$BF1503&gt;350,2,IF(ДАННЫЕ!$BF1503&gt;=200,3,IF(ДАННЫЕ!$BF1503&gt;=100,4,IF(ДАННЫЕ!$BF1503&gt;=50,5,IF(ДАННЫЕ!$BF1503&lt;50,6,0))))))&amp;"AR"&amp;IF(DATEDIF(ДАННЫЕ!$BX1503,ДАННЫЕ!$F$1,"y")&gt;1,1,0)&amp;"VG"&amp;IF(ДАННЫЕ!$BH1503="0",1,0)&amp;"o"&amp;IF(T1503+ДАННЫЕ!$AF1503+ДАННЫЕ!$AG1503+ДАННЫЕ!$AH1503+ДАННЫЕ!$AI1503+ДАННЫЕ!$AJ1503+ДАННЫЕ!$AP1503+ДАННЫЕ!$AQ1503+ДАННЫЕ!$AR1503+ДАННЫЕ!$AU1503+ДАННЫЕ!$AW1503+ДАННЫЕ!$AS1503+ДАННЫЕ!$AT1503&gt;0,1,0)&amp;"x"&amp;ДАННЫЕ!$AG1503&amp;"p"&amp;IF(ДАННЫЕ!$BY1503&gt;0,1,0)&amp;"v"&amp;IF(ДАННЫЕ!$BZ1503&gt;0,1,0)&amp;"n"&amp;ДАННЫЕ!$CA1503&amp;"t"&amp;ДАННЫЕ!$AY1503&amp;"k"&amp;ДАННЫЕ!$CB1503&amp;"q"&amp;ДАННЫЕ!$CC1503&amp;"w"&amp;ДАННЫЕ!$CD1503&amp;"e"&amp;ДАННЫЕ!$CE1503&amp;"m"&amp;ДАННЫЕ!$CF1503&amp;"c"&amp;ДАННЫЕ!$CG1503&amp;"z"&amp;ДАННЫЕ!$CH1503&amp;"d"&amp;IF(H1503=4,1,0)&amp;"s"&amp;IF(ДАННЫЕ!$J1503=1,0,1)&amp;"u"&amp;IF(ДАННЫЕ!$CJ1503&gt;0,1,0)</f>
        <v>g0cf0a06AR1VG0o0xp0v0ntkqwemczd0s1u0</v>
      </c>
      <c r="O1503" s="28" t="str">
        <f>ДАННЫЕ!$I1503&amp;"g"&amp;B1503&amp;A1503&amp;"f"&amp;P1503&amp;"c"&amp;IF(ДАННЫЕ!$U1503&gt;0,1,0)&amp;"s"&amp;IF(ДАННЫЕ!$Q1503&gt;0,IF(YEAR(ДАННЫЕ!$F$1)=YEAR(ДАННЫЕ!$Q1503),IF(MONTH(ДАННЫЕ!$F$1)=MONTH(ДАННЫЕ!$Q1503),111,11),1),0)&amp;"i"&amp;IF(ДАННЫЕ!$R1503+ДАННЫЕ!$S1503+ДАННЫЕ!$T1503=0,0,1)&amp;"h"&amp;IF(ДАННЫЕ!$P1503&gt;0,1,0)&amp;"p"&amp;IF(ДАННЫЕ!$CI1503&gt;0,IF(YEAR(ДАННЫЕ!$F$1)=YEAR(ДАННЫЕ!$CI1503),IF(MONTH(ДАННЫЕ!$F$1)=MONTH(ДАННЫЕ!$CI1503),111,11),1),0)&amp;"d"&amp;IF(ДАННЫЕ!$CJ1503&gt;0,IF(YEAR(ДАННЫЕ!$F$1)=YEAR(ДАННЫЕ!$CJ1503),IF(MONTH(ДАННЫЕ!$F$1)=MONTH(ДАННЫЕ!$CJ1503),111,11),1),0)&amp;"o"&amp;IF(ДАННЫЕ!$CK1503&gt;0,IF(MONTH(ДАННЫЕ!$F$1)=MONTH(ДАННЫЕ!$CK1503),111,11),0)&amp;"v"&amp;IF(ДАННЫЕ!$BE1503&gt;0,IF(MONTH(ДАННЫЕ!$F$1)=MONTH(ДАННЫЕ!$BE1503),111,11),0)</f>
        <v>g00f0c0s0i0h0p0d0o0v0</v>
      </c>
      <c r="P1503" s="15">
        <f t="shared" si="71"/>
        <v>0</v>
      </c>
      <c r="Q1503" s="15">
        <f>IF(ДАННЫЕ!$F$1&gt;ДАННЫЕ!$N1503,IF(YEAR(ДАННЫЕ!$F$1)=YEAR(ДАННЫЕ!M1503),1,0),0)</f>
        <v>0</v>
      </c>
      <c r="R1503" s="15">
        <f>IF(ДАННЫЕ!$F$1&gt;ДАННЫЕ!$N1503,IF(YEAR(ДАННЫЕ!$F$1)=YEAR(ДАННЫЕ!N1503),1,0),0)</f>
        <v>0</v>
      </c>
      <c r="S1503" s="15">
        <f>IF(ДАННЫЕ!$AA1503="2А",1,IF(ДАННЫЕ!$AA1503="2Б",2,IF(ДАННЫЕ!$AA1503="2В",3,IF(ДАННЫЕ!$AA1503=3,4,IF(ДАННЫЕ!$AA1503="4А",5,IF(ДАННЫЕ!$AA1503="4Б",6,IF(ДАННЫЕ!$AA1503="4В",7,IF(ДАННЫЕ!$AA1503=5,8,0))))))))</f>
        <v>0</v>
      </c>
      <c r="T1503" s="15">
        <f>IF(OR(ДАННЫЕ!$AC1503=2,ДАННЫЕ!$AD1503=2,ДАННЫЕ!$AE1503=2),2,IF(OR(ДАННЫЕ!$AC1503=1,ДАННЫЕ!$AD1503=1,ДАННЫЕ!$AE1503=1),1,0))</f>
        <v>0</v>
      </c>
    </row>
    <row r="1504" spans="1:20" x14ac:dyDescent="0.2">
      <c r="A1504" s="78">
        <f>IF(B1504&gt;0,IF(MONTH(ДАННЫЕ!$F$1)=MONTH(ДАННЫЕ!$B1504),1,0),0)</f>
        <v>0</v>
      </c>
      <c r="B1504" s="14">
        <f>IF(ДАННЫЕ!$B1504&gt;0,IF(YEAR(ДАННЫЕ!$F$1)=YEAR(ДАННЫЕ!$B1504),1,0),0)</f>
        <v>0</v>
      </c>
      <c r="C1504" s="14">
        <f>IF(ДАННЫЕ!$CM1504&gt;0,IF(YEAR(ДАННЫЕ!$F$1)=YEAR(ДАННЫЕ!$CM1504),1,0),0)</f>
        <v>0</v>
      </c>
      <c r="D1504" s="14">
        <f>IF(ДАННЫЕ!$CJ1504&gt;0,IF(ДАННЫЕ!$CL1504&gt;ДАННЫЕ!$F$1,1,IF(ДАННЫЕ!$CL1504&gt;0,0,1)),0)</f>
        <v>0</v>
      </c>
      <c r="E1504" s="43" t="str">
        <f ca="1">IF(ДАННЫЕ!$F$1&gt;0,IF(ДАННЫЕ!$G1504&gt;0,DATEDIF(ДАННЫЕ!$G1504,ДАННЫЕ!$F$1,"y"),""),IF(ДАННЫЕ!$G1504&gt;0,DATEDIF(ДАННЫЕ!$G1504,TODAY(),"y"),""))</f>
        <v/>
      </c>
      <c r="F1504" s="43" t="str">
        <f xml:space="preserve"> IF(ДАННЫЕ!$F1504="М",IF(E1504&gt;=18,IF(E1504&lt;60,1,""),""),"")&amp;IF(ДАННЫЕ!$F1504="Ж",IF(E1504&gt;=18,IF(E1504&lt;55,1,""),""),"")</f>
        <v/>
      </c>
      <c r="G1504" s="43" t="str">
        <f xml:space="preserve"> IF(ДАННЫЕ!$F1504="М",IF(E1504&gt;=60,2,""),"")&amp;IF(ДАННЫЕ!$F1504="Ж",IF(E1504&gt;=55,2,""),"")</f>
        <v/>
      </c>
      <c r="H1504" s="43" t="str">
        <f t="shared" ca="1" si="69"/>
        <v/>
      </c>
      <c r="I1504" s="43" t="str">
        <f t="shared" ca="1" si="70"/>
        <v>03</v>
      </c>
      <c r="J1504" s="28" t="str">
        <f ca="1">ДАННЫЕ!$F1504&amp;H1504&amp;I1504&amp;ДАННЫЕ!$I1504&amp;"m"&amp;IF(ДАННЫЕ!$I1504&gt;0,IF(ДАННЫЕ!$J1504&gt;0,0,1),"")&amp;"f"&amp;IF(ДАННЫЕ!$R1504&gt;0,IF(YEAR(ДАННЫЕ!$F$1)=YEAR(ДАННЫЕ!$R1504),1,0),0)&amp;"z"&amp;ДАННЫЕ!$R1504&amp;"p"&amp;ДАННЫЕ!$S1504&amp;"i"&amp;ДАННЫЕ!$T1504&amp;"h"&amp;ДАННЫЕ!$K1504&amp;"be"&amp;ДАННЫЕ!$BI1504&amp;"CD"&amp;IF(ДАННЫЕ!BF1504&gt;500,4,IF(ДАННЫЕ!BF1504&gt;350,3,IF(ДАННЫЕ!BF1504&gt;200,2,IF(ДАННЫЕ!BF1504&gt;0,1,0))))&amp;"g"&amp;B1504&amp;"d"&amp;H1504&amp;"l"&amp;ДАННЫЕ!AT1504&amp;"a"&amp;ДАННЫЕ!$V1504&amp;"v"&amp;R1504&amp;"k"&amp;ДАННЫЕ!$U1504&amp;"s"&amp;ДАННЫЕ!$Y1504&amp;"t"&amp;ДАННЫЕ!$X1504&amp;"b"&amp;IF(ДАННЫЕ!$Q1504&gt;1,1,0)&amp;"PP"&amp;ДАННЫЕ!Z1504&amp;"c"&amp;S1504&amp;"x"&amp;IF(ДАННЫЕ!$BY1504&gt;0,IF(YEAR(ДАННЫЕ!$F$1)=YEAR(ДАННЫЕ!$BY1504),1,0),0)&amp;"n"&amp;IF(ДАННЫЕ!$BZ1504&gt;0,IF(YEAR(ДАННЫЕ!$F$1)=YEAR(ДАННЫЕ!$BZ1504),1,0),0)&amp;"u"&amp;D1504&amp;"z"&amp;IF(ДАННЫЕ!$CL1504&gt;0,IF(YEAR(ДАННЫЕ!$F$1)&gt;YEAR(ДАННЫЕ!$CL1504),11,12),0)</f>
        <v>03mf0zpihbeCD0g0dlav0kstb0PPc0x0n0u0z0</v>
      </c>
      <c r="K1504" s="28" t="str">
        <f ca="1">ДАННЫЕ!$I1504&amp;"x"&amp;B1504&amp;"w"&amp;IF(T1504+ДАННЫЕ!AD1504+ДАННЫЕ!AE1504+ДАННЫЕ!AF1504+ДАННЫЕ!AG1504+ДАННЫЕ!AH1504+ДАННЫЕ!$AL1504+ДАННЫЕ!AI1504+ДАННЫЕ!AJ1504+ДАННЫЕ!AK1504+ДАННЫЕ!AP1504+ДАННЫЕ!AQ1504+ДАННЫЕ!AR1504+ДАННЫЕ!$AM1504+ДАННЫЕ!$AN1504+ДАННЫЕ!AS1504+ДАННЫЕ!AT1504&gt;0,1,0)&amp;IF(OR(T1504=2,ДАННЫЕ!AD1504=2,ДАННЫЕ!AE1504=2,ДАННЫЕ!AF1504=2,ДАННЫЕ!AG1504=2,ДАННЫЕ!AH1504=2,ДАННЫЕ!$AL1504=2,ДАННЫЕ!AI1504=2,ДАННЫЕ!AJ1504=2,ДАННЫЕ!AK1504=2,ДАННЫЕ!AP1504=2,ДАННЫЕ!AQ1504=2,ДАННЫЕ!AR1504=2,ДАННЫЕ!$AM1504=2,ДАННЫЕ!$AN1504=2,ДАННЫЕ!AS1504=2,ДАННЫЕ!AT1504=2),2,0)&amp;"t"&amp;IF(T1504&gt;0,"1"&amp;T1504,"00")&amp;"f"&amp;IF(ДАННЫЕ!$AC1504,"1"&amp;ДАННЫЕ!$AC1504,"00")&amp;"b"&amp;IF(ДАННЫЕ!$AD1504,"1"&amp;ДАННЫЕ!$AD1504,"00")&amp;"g"&amp;IF(ДАННЫЕ!$AF1504,"1"&amp;ДАННЫЕ!$AF1504,"00")&amp;"c"&amp;IF(ДАННЫЕ!$AG1504,"1"&amp;ДАННЫЕ!$AG1504,"00")&amp;"i"&amp;IF(ДАННЫЕ!$AH1504,"1"&amp;ДАННЫЕ!$AH1504,"00")&amp;"r"&amp;IF(ДАННЫЕ!$AL1504,"1"&amp;ДАННЫЕ!$AL1504,"00")&amp;"m"&amp;IF(ДАННЫЕ!$AI1504,"1"&amp;ДАННЫЕ!$AI1504,"00")&amp;"hS"&amp;IF(ДАННЫЕ!$AJ1504,"1"&amp;ДАННЫЕ!$AJ1504,"00")&amp;"hZ"&amp;IF(ДАННЫЕ!$AK1504,"1"&amp;ДАННЫЕ!$AK1504,"00")&amp;"p"&amp;IF(ДАННЫЕ!$AP1504,"1"&amp;ДАННЫЕ!$AP1504,"00")&amp;"k"&amp;IF(ДАННЫЕ!$AQ1504,"1"&amp;ДАННЫЕ!$AQ1504,"00")&amp;"z"&amp;IF(ДАННЫЕ!$AR1504,"1"&amp;ДАННЫЕ!$AR1504,"00")&amp;"j"&amp;IF(ДАННЫЕ!$AM1504,"1"&amp;ДАННЫЕ!$AM1504,"00")&amp;"n"&amp;IF(ДАННЫЕ!$AN1504,"1"&amp;ДАННЫЕ!$AN1504,"00")&amp;"E"&amp;ДАННЫЕ!BI1504&amp;"L"&amp;ДАННЫЕ!AO1504&amp;"h"&amp;IF(ДАННЫЕ!$AU1504&gt;0,1,0)&amp;"v"&amp;IF(ДАННЫЕ!$AW1504&gt;0,1,0)&amp;"a"&amp;IF(ДАННЫЕ!$AS1504,"1"&amp;ДАННЫЕ!$AS1504,"00")&amp;"s"&amp;IF(ДАННЫЕ!$AT1504,"1"&amp;ДАННЫЕ!$AT1504,"00")&amp;"u"&amp;IF(ДАННЫЕ!$CJ1504&gt;0,1,0)&amp;"y"&amp;B1504&amp;"d"&amp;H1504&amp;"e"&amp;F1504&amp;G1504</f>
        <v>x0w00t00f00b00g00c00i00r00m00hS00hZ00p00k00z00j00n00ELh0v0a00s00u0y0de</v>
      </c>
      <c r="L1504" s="28" t="str">
        <f ca="1">ДАННЫЕ!$I1504&amp;"VN"&amp;IF(ДАННЫЕ!AW1504&gt;0,11,10)&amp;"CD"&amp;IF(ДАННЫЕ!BF1504&gt;500,16,IF(ДАННЫЕ!BF1504&gt;350,15,IF(ДАННЫЕ!BF1504&gt;=200,14,IF(ДАННЫЕ!BF1504&gt;=100,13,IF(ДАННЫЕ!BF1504&gt;=50,12,IF(ДАННЫЕ!BF1504&gt;0,11,10))))))&amp;"AR"&amp;IF(ДАННЫЕ!BX1504&gt;0,1,0)&amp;"GD"&amp;B1504&amp;"VV"&amp;IF(E1504&gt;=5,IF(E1504&lt;18,1,0),0)</f>
        <v>VN10CD10AR0GD0VV0</v>
      </c>
      <c r="M1504" s="28" t="str">
        <f>ДАННЫЕ!$I1504&amp;"b"&amp;ДАННЫЕ!$BI1504&amp;"r"&amp;ДАННЫЕ!$BJ1504&amp;"CD"&amp;IF(ДАННЫЕ!BF1504&gt;0,IF(ДАННЫЕ!BF1504&lt;200,1,IF(ДАННЫЕ!BF1504&lt;350,2,3)),0)&amp;"h"&amp;IF(ДАННЫЕ!$BK1504+ДАННЫЕ!$BL1504+ДАННЫЕ!$BM1504&gt;0,1,0)&amp;"x"&amp;ДАННЫЕ!$BK1504&amp;"y"&amp;ДАННЫЕ!$BL1504&amp;"z"&amp;ДАННЫЕ!$BM1504&amp;"c"&amp;IF(ДАННЫЕ!$BK1504+ДАННЫЕ!$BL1504+ДАННЫЕ!$BM1504=3,1,0)&amp;"a"&amp;IF(ДАННЫЕ!$BQ1504+ДАННЫЕ!$BR1504&gt;0,1,0)&amp;"d"&amp;ДАННЫЕ!$BQ1504&amp;"v"&amp;ДАННЫЕ!$BR1504&amp;"p"&amp;ДАННЫЕ!$BS1504&amp;"n"&amp;ДАННЫЕ!$BU1504&amp;"t"&amp;ДАННЫЕ!$BV1504&amp;"o"&amp;ДАННЫЕ!$BT1504&amp;"l"&amp;IF(ДАННЫЕ!$BN1504&gt;0,1,0)&amp;ДАННЫЕ!$BN1504&amp;"g"&amp;ДАННЫЕ!$BO1504&amp;"s"&amp;ДАННЫЕ!$BP1504&amp;"DZ"&amp;IF(ДАННЫЕ!B1504-ДАННЫЕ!G1504 &lt; 60,IF(ДАННЫЕ!B1504-ДАННЫЕ!G1504 &gt;= 0,1,0),0)&amp;"u"&amp;IF(ДАННЫЕ!$CJ1504&gt;0,1,0)</f>
        <v>brCD0h0xyzc0a0dvpntol0gsDZ1u0</v>
      </c>
      <c r="N1504" s="28" t="str">
        <f ca="1">ДАННЫЕ!$F1504&amp;ДАННЫЕ!$I1504&amp;"g"&amp;B1504&amp;"cf"&amp;D1504&amp;"a"&amp;IF(ДАННЫЕ!$BX1504&gt;0,1,0)&amp;IF(ДАННЫЕ!$BF1504&gt;500,1,IF(ДАННЫЕ!$BF1504&gt;350,2,IF(ДАННЫЕ!$BF1504&gt;=200,3,IF(ДАННЫЕ!$BF1504&gt;=100,4,IF(ДАННЫЕ!$BF1504&gt;=50,5,IF(ДАННЫЕ!$BF1504&lt;50,6,0))))))&amp;"AR"&amp;IF(DATEDIF(ДАННЫЕ!$BX1504,ДАННЫЕ!$F$1,"y")&gt;1,1,0)&amp;"VG"&amp;IF(ДАННЫЕ!$BH1504="0",1,0)&amp;"o"&amp;IF(T1504+ДАННЫЕ!$AF1504+ДАННЫЕ!$AG1504+ДАННЫЕ!$AH1504+ДАННЫЕ!$AI1504+ДАННЫЕ!$AJ1504+ДАННЫЕ!$AP1504+ДАННЫЕ!$AQ1504+ДАННЫЕ!$AR1504+ДАННЫЕ!$AU1504+ДАННЫЕ!$AW1504+ДАННЫЕ!$AS1504+ДАННЫЕ!$AT1504&gt;0,1,0)&amp;"x"&amp;ДАННЫЕ!$AG1504&amp;"p"&amp;IF(ДАННЫЕ!$BY1504&gt;0,1,0)&amp;"v"&amp;IF(ДАННЫЕ!$BZ1504&gt;0,1,0)&amp;"n"&amp;ДАННЫЕ!$CA1504&amp;"t"&amp;ДАННЫЕ!$AY1504&amp;"k"&amp;ДАННЫЕ!$CB1504&amp;"q"&amp;ДАННЫЕ!$CC1504&amp;"w"&amp;ДАННЫЕ!$CD1504&amp;"e"&amp;ДАННЫЕ!$CE1504&amp;"m"&amp;ДАННЫЕ!$CF1504&amp;"c"&amp;ДАННЫЕ!$CG1504&amp;"z"&amp;ДАННЫЕ!$CH1504&amp;"d"&amp;IF(H1504=4,1,0)&amp;"s"&amp;IF(ДАННЫЕ!$J1504=1,0,1)&amp;"u"&amp;IF(ДАННЫЕ!$CJ1504&gt;0,1,0)</f>
        <v>g0cf0a06AR1VG0o0xp0v0ntkqwemczd0s1u0</v>
      </c>
      <c r="O1504" s="28" t="str">
        <f>ДАННЫЕ!$I1504&amp;"g"&amp;B1504&amp;A1504&amp;"f"&amp;P1504&amp;"c"&amp;IF(ДАННЫЕ!$U1504&gt;0,1,0)&amp;"s"&amp;IF(ДАННЫЕ!$Q1504&gt;0,IF(YEAR(ДАННЫЕ!$F$1)=YEAR(ДАННЫЕ!$Q1504),IF(MONTH(ДАННЫЕ!$F$1)=MONTH(ДАННЫЕ!$Q1504),111,11),1),0)&amp;"i"&amp;IF(ДАННЫЕ!$R1504+ДАННЫЕ!$S1504+ДАННЫЕ!$T1504=0,0,1)&amp;"h"&amp;IF(ДАННЫЕ!$P1504&gt;0,1,0)&amp;"p"&amp;IF(ДАННЫЕ!$CI1504&gt;0,IF(YEAR(ДАННЫЕ!$F$1)=YEAR(ДАННЫЕ!$CI1504),IF(MONTH(ДАННЫЕ!$F$1)=MONTH(ДАННЫЕ!$CI1504),111,11),1),0)&amp;"d"&amp;IF(ДАННЫЕ!$CJ1504&gt;0,IF(YEAR(ДАННЫЕ!$F$1)=YEAR(ДАННЫЕ!$CJ1504),IF(MONTH(ДАННЫЕ!$F$1)=MONTH(ДАННЫЕ!$CJ1504),111,11),1),0)&amp;"o"&amp;IF(ДАННЫЕ!$CK1504&gt;0,IF(MONTH(ДАННЫЕ!$F$1)=MONTH(ДАННЫЕ!$CK1504),111,11),0)&amp;"v"&amp;IF(ДАННЫЕ!$BE1504&gt;0,IF(MONTH(ДАННЫЕ!$F$1)=MONTH(ДАННЫЕ!$BE1504),111,11),0)</f>
        <v>g00f0c0s0i0h0p0d0o0v0</v>
      </c>
      <c r="P1504" s="15">
        <f t="shared" si="71"/>
        <v>0</v>
      </c>
      <c r="Q1504" s="15">
        <f>IF(ДАННЫЕ!$F$1&gt;ДАННЫЕ!$N1504,IF(YEAR(ДАННЫЕ!$F$1)=YEAR(ДАННЫЕ!M1504),1,0),0)</f>
        <v>0</v>
      </c>
      <c r="R1504" s="15">
        <f>IF(ДАННЫЕ!$F$1&gt;ДАННЫЕ!$N1504,IF(YEAR(ДАННЫЕ!$F$1)=YEAR(ДАННЫЕ!N1504),1,0),0)</f>
        <v>0</v>
      </c>
      <c r="S1504" s="15">
        <f>IF(ДАННЫЕ!$AA1504="2А",1,IF(ДАННЫЕ!$AA1504="2Б",2,IF(ДАННЫЕ!$AA1504="2В",3,IF(ДАННЫЕ!$AA1504=3,4,IF(ДАННЫЕ!$AA1504="4А",5,IF(ДАННЫЕ!$AA1504="4Б",6,IF(ДАННЫЕ!$AA1504="4В",7,IF(ДАННЫЕ!$AA1504=5,8,0))))))))</f>
        <v>0</v>
      </c>
      <c r="T1504" s="15">
        <f>IF(OR(ДАННЫЕ!$AC1504=2,ДАННЫЕ!$AD1504=2,ДАННЫЕ!$AE1504=2),2,IF(OR(ДАННЫЕ!$AC1504=1,ДАННЫЕ!$AD1504=1,ДАННЫЕ!$AE1504=1),1,0))</f>
        <v>0</v>
      </c>
    </row>
    <row r="1505" spans="1:20" x14ac:dyDescent="0.2">
      <c r="A1505" s="78">
        <f>IF(B1505&gt;0,IF(MONTH(ДАННЫЕ!$F$1)=MONTH(ДАННЫЕ!$B1505),1,0),0)</f>
        <v>0</v>
      </c>
      <c r="B1505" s="14">
        <f>IF(ДАННЫЕ!$B1505&gt;0,IF(YEAR(ДАННЫЕ!$F$1)=YEAR(ДАННЫЕ!$B1505),1,0),0)</f>
        <v>0</v>
      </c>
      <c r="C1505" s="14">
        <f>IF(ДАННЫЕ!$CM1505&gt;0,IF(YEAR(ДАННЫЕ!$F$1)=YEAR(ДАННЫЕ!$CM1505),1,0),0)</f>
        <v>0</v>
      </c>
      <c r="D1505" s="14">
        <f>IF(ДАННЫЕ!$CJ1505&gt;0,IF(ДАННЫЕ!$CL1505&gt;ДАННЫЕ!$F$1,1,IF(ДАННЫЕ!$CL1505&gt;0,0,1)),0)</f>
        <v>0</v>
      </c>
      <c r="E1505" s="43" t="str">
        <f ca="1">IF(ДАННЫЕ!$F$1&gt;0,IF(ДАННЫЕ!$G1505&gt;0,DATEDIF(ДАННЫЕ!$G1505,ДАННЫЕ!$F$1,"y"),""),IF(ДАННЫЕ!$G1505&gt;0,DATEDIF(ДАННЫЕ!$G1505,TODAY(),"y"),""))</f>
        <v/>
      </c>
      <c r="F1505" s="43" t="str">
        <f xml:space="preserve"> IF(ДАННЫЕ!$F1505="М",IF(E1505&gt;=18,IF(E1505&lt;60,1,""),""),"")&amp;IF(ДАННЫЕ!$F1505="Ж",IF(E1505&gt;=18,IF(E1505&lt;55,1,""),""),"")</f>
        <v/>
      </c>
      <c r="G1505" s="43" t="str">
        <f xml:space="preserve"> IF(ДАННЫЕ!$F1505="М",IF(E1505&gt;=60,2,""),"")&amp;IF(ДАННЫЕ!$F1505="Ж",IF(E1505&gt;=55,2,""),"")</f>
        <v/>
      </c>
      <c r="H1505" s="43" t="str">
        <f t="shared" ca="1" si="69"/>
        <v/>
      </c>
      <c r="I1505" s="43" t="str">
        <f t="shared" ca="1" si="70"/>
        <v>03</v>
      </c>
      <c r="J1505" s="28" t="str">
        <f ca="1">ДАННЫЕ!$F1505&amp;H1505&amp;I1505&amp;ДАННЫЕ!$I1505&amp;"m"&amp;IF(ДАННЫЕ!$I1505&gt;0,IF(ДАННЫЕ!$J1505&gt;0,0,1),"")&amp;"f"&amp;IF(ДАННЫЕ!$R1505&gt;0,IF(YEAR(ДАННЫЕ!$F$1)=YEAR(ДАННЫЕ!$R1505),1,0),0)&amp;"z"&amp;ДАННЫЕ!$R1505&amp;"p"&amp;ДАННЫЕ!$S1505&amp;"i"&amp;ДАННЫЕ!$T1505&amp;"h"&amp;ДАННЫЕ!$K1505&amp;"be"&amp;ДАННЫЕ!$BI1505&amp;"CD"&amp;IF(ДАННЫЕ!BF1505&gt;500,4,IF(ДАННЫЕ!BF1505&gt;350,3,IF(ДАННЫЕ!BF1505&gt;200,2,IF(ДАННЫЕ!BF1505&gt;0,1,0))))&amp;"g"&amp;B1505&amp;"d"&amp;H1505&amp;"l"&amp;ДАННЫЕ!AT1505&amp;"a"&amp;ДАННЫЕ!$V1505&amp;"v"&amp;R1505&amp;"k"&amp;ДАННЫЕ!$U1505&amp;"s"&amp;ДАННЫЕ!$Y1505&amp;"t"&amp;ДАННЫЕ!$X1505&amp;"b"&amp;IF(ДАННЫЕ!$Q1505&gt;1,1,0)&amp;"PP"&amp;ДАННЫЕ!Z1505&amp;"c"&amp;S1505&amp;"x"&amp;IF(ДАННЫЕ!$BY1505&gt;0,IF(YEAR(ДАННЫЕ!$F$1)=YEAR(ДАННЫЕ!$BY1505),1,0),0)&amp;"n"&amp;IF(ДАННЫЕ!$BZ1505&gt;0,IF(YEAR(ДАННЫЕ!$F$1)=YEAR(ДАННЫЕ!$BZ1505),1,0),0)&amp;"u"&amp;D1505&amp;"z"&amp;IF(ДАННЫЕ!$CL1505&gt;0,IF(YEAR(ДАННЫЕ!$F$1)&gt;YEAR(ДАННЫЕ!$CL1505),11,12),0)</f>
        <v>03mf0zpihbeCD0g0dlav0kstb0PPc0x0n0u0z0</v>
      </c>
      <c r="K1505" s="28" t="str">
        <f ca="1">ДАННЫЕ!$I1505&amp;"x"&amp;B1505&amp;"w"&amp;IF(T1505+ДАННЫЕ!AD1505+ДАННЫЕ!AE1505+ДАННЫЕ!AF1505+ДАННЫЕ!AG1505+ДАННЫЕ!AH1505+ДАННЫЕ!$AL1505+ДАННЫЕ!AI1505+ДАННЫЕ!AJ1505+ДАННЫЕ!AK1505+ДАННЫЕ!AP1505+ДАННЫЕ!AQ1505+ДАННЫЕ!AR1505+ДАННЫЕ!$AM1505+ДАННЫЕ!$AN1505+ДАННЫЕ!AS1505+ДАННЫЕ!AT1505&gt;0,1,0)&amp;IF(OR(T1505=2,ДАННЫЕ!AD1505=2,ДАННЫЕ!AE1505=2,ДАННЫЕ!AF1505=2,ДАННЫЕ!AG1505=2,ДАННЫЕ!AH1505=2,ДАННЫЕ!$AL1505=2,ДАННЫЕ!AI1505=2,ДАННЫЕ!AJ1505=2,ДАННЫЕ!AK1505=2,ДАННЫЕ!AP1505=2,ДАННЫЕ!AQ1505=2,ДАННЫЕ!AR1505=2,ДАННЫЕ!$AM1505=2,ДАННЫЕ!$AN1505=2,ДАННЫЕ!AS1505=2,ДАННЫЕ!AT1505=2),2,0)&amp;"t"&amp;IF(T1505&gt;0,"1"&amp;T1505,"00")&amp;"f"&amp;IF(ДАННЫЕ!$AC1505,"1"&amp;ДАННЫЕ!$AC1505,"00")&amp;"b"&amp;IF(ДАННЫЕ!$AD1505,"1"&amp;ДАННЫЕ!$AD1505,"00")&amp;"g"&amp;IF(ДАННЫЕ!$AF1505,"1"&amp;ДАННЫЕ!$AF1505,"00")&amp;"c"&amp;IF(ДАННЫЕ!$AG1505,"1"&amp;ДАННЫЕ!$AG1505,"00")&amp;"i"&amp;IF(ДАННЫЕ!$AH1505,"1"&amp;ДАННЫЕ!$AH1505,"00")&amp;"r"&amp;IF(ДАННЫЕ!$AL1505,"1"&amp;ДАННЫЕ!$AL1505,"00")&amp;"m"&amp;IF(ДАННЫЕ!$AI1505,"1"&amp;ДАННЫЕ!$AI1505,"00")&amp;"hS"&amp;IF(ДАННЫЕ!$AJ1505,"1"&amp;ДАННЫЕ!$AJ1505,"00")&amp;"hZ"&amp;IF(ДАННЫЕ!$AK1505,"1"&amp;ДАННЫЕ!$AK1505,"00")&amp;"p"&amp;IF(ДАННЫЕ!$AP1505,"1"&amp;ДАННЫЕ!$AP1505,"00")&amp;"k"&amp;IF(ДАННЫЕ!$AQ1505,"1"&amp;ДАННЫЕ!$AQ1505,"00")&amp;"z"&amp;IF(ДАННЫЕ!$AR1505,"1"&amp;ДАННЫЕ!$AR1505,"00")&amp;"j"&amp;IF(ДАННЫЕ!$AM1505,"1"&amp;ДАННЫЕ!$AM1505,"00")&amp;"n"&amp;IF(ДАННЫЕ!$AN1505,"1"&amp;ДАННЫЕ!$AN1505,"00")&amp;"E"&amp;ДАННЫЕ!BI1505&amp;"L"&amp;ДАННЫЕ!AO1505&amp;"h"&amp;IF(ДАННЫЕ!$AU1505&gt;0,1,0)&amp;"v"&amp;IF(ДАННЫЕ!$AW1505&gt;0,1,0)&amp;"a"&amp;IF(ДАННЫЕ!$AS1505,"1"&amp;ДАННЫЕ!$AS1505,"00")&amp;"s"&amp;IF(ДАННЫЕ!$AT1505,"1"&amp;ДАННЫЕ!$AT1505,"00")&amp;"u"&amp;IF(ДАННЫЕ!$CJ1505&gt;0,1,0)&amp;"y"&amp;B1505&amp;"d"&amp;H1505&amp;"e"&amp;F1505&amp;G1505</f>
        <v>x0w00t00f00b00g00c00i00r00m00hS00hZ00p00k00z00j00n00ELh0v0a00s00u0y0de</v>
      </c>
      <c r="L1505" s="28" t="str">
        <f ca="1">ДАННЫЕ!$I1505&amp;"VN"&amp;IF(ДАННЫЕ!AW1505&gt;0,11,10)&amp;"CD"&amp;IF(ДАННЫЕ!BF1505&gt;500,16,IF(ДАННЫЕ!BF1505&gt;350,15,IF(ДАННЫЕ!BF1505&gt;=200,14,IF(ДАННЫЕ!BF1505&gt;=100,13,IF(ДАННЫЕ!BF1505&gt;=50,12,IF(ДАННЫЕ!BF1505&gt;0,11,10))))))&amp;"AR"&amp;IF(ДАННЫЕ!BX1505&gt;0,1,0)&amp;"GD"&amp;B1505&amp;"VV"&amp;IF(E1505&gt;=5,IF(E1505&lt;18,1,0),0)</f>
        <v>VN10CD10AR0GD0VV0</v>
      </c>
      <c r="M1505" s="28" t="str">
        <f>ДАННЫЕ!$I1505&amp;"b"&amp;ДАННЫЕ!$BI1505&amp;"r"&amp;ДАННЫЕ!$BJ1505&amp;"CD"&amp;IF(ДАННЫЕ!BF1505&gt;0,IF(ДАННЫЕ!BF1505&lt;200,1,IF(ДАННЫЕ!BF1505&lt;350,2,3)),0)&amp;"h"&amp;IF(ДАННЫЕ!$BK1505+ДАННЫЕ!$BL1505+ДАННЫЕ!$BM1505&gt;0,1,0)&amp;"x"&amp;ДАННЫЕ!$BK1505&amp;"y"&amp;ДАННЫЕ!$BL1505&amp;"z"&amp;ДАННЫЕ!$BM1505&amp;"c"&amp;IF(ДАННЫЕ!$BK1505+ДАННЫЕ!$BL1505+ДАННЫЕ!$BM1505=3,1,0)&amp;"a"&amp;IF(ДАННЫЕ!$BQ1505+ДАННЫЕ!$BR1505&gt;0,1,0)&amp;"d"&amp;ДАННЫЕ!$BQ1505&amp;"v"&amp;ДАННЫЕ!$BR1505&amp;"p"&amp;ДАННЫЕ!$BS1505&amp;"n"&amp;ДАННЫЕ!$BU1505&amp;"t"&amp;ДАННЫЕ!$BV1505&amp;"o"&amp;ДАННЫЕ!$BT1505&amp;"l"&amp;IF(ДАННЫЕ!$BN1505&gt;0,1,0)&amp;ДАННЫЕ!$BN1505&amp;"g"&amp;ДАННЫЕ!$BO1505&amp;"s"&amp;ДАННЫЕ!$BP1505&amp;"DZ"&amp;IF(ДАННЫЕ!B1505-ДАННЫЕ!G1505 &lt; 60,IF(ДАННЫЕ!B1505-ДАННЫЕ!G1505 &gt;= 0,1,0),0)&amp;"u"&amp;IF(ДАННЫЕ!$CJ1505&gt;0,1,0)</f>
        <v>brCD0h0xyzc0a0dvpntol0gsDZ1u0</v>
      </c>
      <c r="N1505" s="28" t="str">
        <f ca="1">ДАННЫЕ!$F1505&amp;ДАННЫЕ!$I1505&amp;"g"&amp;B1505&amp;"cf"&amp;D1505&amp;"a"&amp;IF(ДАННЫЕ!$BX1505&gt;0,1,0)&amp;IF(ДАННЫЕ!$BF1505&gt;500,1,IF(ДАННЫЕ!$BF1505&gt;350,2,IF(ДАННЫЕ!$BF1505&gt;=200,3,IF(ДАННЫЕ!$BF1505&gt;=100,4,IF(ДАННЫЕ!$BF1505&gt;=50,5,IF(ДАННЫЕ!$BF1505&lt;50,6,0))))))&amp;"AR"&amp;IF(DATEDIF(ДАННЫЕ!$BX1505,ДАННЫЕ!$F$1,"y")&gt;1,1,0)&amp;"VG"&amp;IF(ДАННЫЕ!$BH1505="0",1,0)&amp;"o"&amp;IF(T1505+ДАННЫЕ!$AF1505+ДАННЫЕ!$AG1505+ДАННЫЕ!$AH1505+ДАННЫЕ!$AI1505+ДАННЫЕ!$AJ1505+ДАННЫЕ!$AP1505+ДАННЫЕ!$AQ1505+ДАННЫЕ!$AR1505+ДАННЫЕ!$AU1505+ДАННЫЕ!$AW1505+ДАННЫЕ!$AS1505+ДАННЫЕ!$AT1505&gt;0,1,0)&amp;"x"&amp;ДАННЫЕ!$AG1505&amp;"p"&amp;IF(ДАННЫЕ!$BY1505&gt;0,1,0)&amp;"v"&amp;IF(ДАННЫЕ!$BZ1505&gt;0,1,0)&amp;"n"&amp;ДАННЫЕ!$CA1505&amp;"t"&amp;ДАННЫЕ!$AY1505&amp;"k"&amp;ДАННЫЕ!$CB1505&amp;"q"&amp;ДАННЫЕ!$CC1505&amp;"w"&amp;ДАННЫЕ!$CD1505&amp;"e"&amp;ДАННЫЕ!$CE1505&amp;"m"&amp;ДАННЫЕ!$CF1505&amp;"c"&amp;ДАННЫЕ!$CG1505&amp;"z"&amp;ДАННЫЕ!$CH1505&amp;"d"&amp;IF(H1505=4,1,0)&amp;"s"&amp;IF(ДАННЫЕ!$J1505=1,0,1)&amp;"u"&amp;IF(ДАННЫЕ!$CJ1505&gt;0,1,0)</f>
        <v>g0cf0a06AR1VG0o0xp0v0ntkqwemczd0s1u0</v>
      </c>
      <c r="O1505" s="28" t="str">
        <f>ДАННЫЕ!$I1505&amp;"g"&amp;B1505&amp;A1505&amp;"f"&amp;P1505&amp;"c"&amp;IF(ДАННЫЕ!$U1505&gt;0,1,0)&amp;"s"&amp;IF(ДАННЫЕ!$Q1505&gt;0,IF(YEAR(ДАННЫЕ!$F$1)=YEAR(ДАННЫЕ!$Q1505),IF(MONTH(ДАННЫЕ!$F$1)=MONTH(ДАННЫЕ!$Q1505),111,11),1),0)&amp;"i"&amp;IF(ДАННЫЕ!$R1505+ДАННЫЕ!$S1505+ДАННЫЕ!$T1505=0,0,1)&amp;"h"&amp;IF(ДАННЫЕ!$P1505&gt;0,1,0)&amp;"p"&amp;IF(ДАННЫЕ!$CI1505&gt;0,IF(YEAR(ДАННЫЕ!$F$1)=YEAR(ДАННЫЕ!$CI1505),IF(MONTH(ДАННЫЕ!$F$1)=MONTH(ДАННЫЕ!$CI1505),111,11),1),0)&amp;"d"&amp;IF(ДАННЫЕ!$CJ1505&gt;0,IF(YEAR(ДАННЫЕ!$F$1)=YEAR(ДАННЫЕ!$CJ1505),IF(MONTH(ДАННЫЕ!$F$1)=MONTH(ДАННЫЕ!$CJ1505),111,11),1),0)&amp;"o"&amp;IF(ДАННЫЕ!$CK1505&gt;0,IF(MONTH(ДАННЫЕ!$F$1)=MONTH(ДАННЫЕ!$CK1505),111,11),0)&amp;"v"&amp;IF(ДАННЫЕ!$BE1505&gt;0,IF(MONTH(ДАННЫЕ!$F$1)=MONTH(ДАННЫЕ!$BE1505),111,11),0)</f>
        <v>g00f0c0s0i0h0p0d0o0v0</v>
      </c>
      <c r="P1505" s="15">
        <f t="shared" si="71"/>
        <v>0</v>
      </c>
      <c r="Q1505" s="15">
        <f>IF(ДАННЫЕ!$F$1&gt;ДАННЫЕ!$N1505,IF(YEAR(ДАННЫЕ!$F$1)=YEAR(ДАННЫЕ!M1505),1,0),0)</f>
        <v>0</v>
      </c>
      <c r="R1505" s="15">
        <f>IF(ДАННЫЕ!$F$1&gt;ДАННЫЕ!$N1505,IF(YEAR(ДАННЫЕ!$F$1)=YEAR(ДАННЫЕ!N1505),1,0),0)</f>
        <v>0</v>
      </c>
      <c r="S1505" s="15">
        <f>IF(ДАННЫЕ!$AA1505="2А",1,IF(ДАННЫЕ!$AA1505="2Б",2,IF(ДАННЫЕ!$AA1505="2В",3,IF(ДАННЫЕ!$AA1505=3,4,IF(ДАННЫЕ!$AA1505="4А",5,IF(ДАННЫЕ!$AA1505="4Б",6,IF(ДАННЫЕ!$AA1505="4В",7,IF(ДАННЫЕ!$AA1505=5,8,0))))))))</f>
        <v>0</v>
      </c>
      <c r="T1505" s="15">
        <f>IF(OR(ДАННЫЕ!$AC1505=2,ДАННЫЕ!$AD1505=2,ДАННЫЕ!$AE1505=2),2,IF(OR(ДАННЫЕ!$AC1505=1,ДАННЫЕ!$AD1505=1,ДАННЫЕ!$AE1505=1),1,0))</f>
        <v>0</v>
      </c>
    </row>
    <row r="1506" spans="1:20" x14ac:dyDescent="0.2">
      <c r="A1506" s="78">
        <f>IF(B1506&gt;0,IF(MONTH(ДАННЫЕ!$F$1)=MONTH(ДАННЫЕ!$B1506),1,0),0)</f>
        <v>0</v>
      </c>
      <c r="B1506" s="14">
        <f>IF(ДАННЫЕ!$B1506&gt;0,IF(YEAR(ДАННЫЕ!$F$1)=YEAR(ДАННЫЕ!$B1506),1,0),0)</f>
        <v>0</v>
      </c>
      <c r="C1506" s="14">
        <f>IF(ДАННЫЕ!$CM1506&gt;0,IF(YEAR(ДАННЫЕ!$F$1)=YEAR(ДАННЫЕ!$CM1506),1,0),0)</f>
        <v>0</v>
      </c>
      <c r="D1506" s="14">
        <f>IF(ДАННЫЕ!$CJ1506&gt;0,IF(ДАННЫЕ!$CL1506&gt;ДАННЫЕ!$F$1,1,IF(ДАННЫЕ!$CL1506&gt;0,0,1)),0)</f>
        <v>0</v>
      </c>
      <c r="E1506" s="43" t="str">
        <f ca="1">IF(ДАННЫЕ!$F$1&gt;0,IF(ДАННЫЕ!$G1506&gt;0,DATEDIF(ДАННЫЕ!$G1506,ДАННЫЕ!$F$1,"y"),""),IF(ДАННЫЕ!$G1506&gt;0,DATEDIF(ДАННЫЕ!$G1506,TODAY(),"y"),""))</f>
        <v/>
      </c>
      <c r="F1506" s="43" t="str">
        <f xml:space="preserve"> IF(ДАННЫЕ!$F1506="М",IF(E1506&gt;=18,IF(E1506&lt;60,1,""),""),"")&amp;IF(ДАННЫЕ!$F1506="Ж",IF(E1506&gt;=18,IF(E1506&lt;55,1,""),""),"")</f>
        <v/>
      </c>
      <c r="G1506" s="43" t="str">
        <f xml:space="preserve"> IF(ДАННЫЕ!$F1506="М",IF(E1506&gt;=60,2,""),"")&amp;IF(ДАННЫЕ!$F1506="Ж",IF(E1506&gt;=55,2,""),"")</f>
        <v/>
      </c>
      <c r="H1506" s="43" t="str">
        <f t="shared" ca="1" si="69"/>
        <v/>
      </c>
      <c r="I1506" s="43" t="str">
        <f t="shared" ca="1" si="70"/>
        <v>03</v>
      </c>
      <c r="J1506" s="28" t="str">
        <f ca="1">ДАННЫЕ!$F1506&amp;H1506&amp;I1506&amp;ДАННЫЕ!$I1506&amp;"m"&amp;IF(ДАННЫЕ!$I1506&gt;0,IF(ДАННЫЕ!$J1506&gt;0,0,1),"")&amp;"f"&amp;IF(ДАННЫЕ!$R1506&gt;0,IF(YEAR(ДАННЫЕ!$F$1)=YEAR(ДАННЫЕ!$R1506),1,0),0)&amp;"z"&amp;ДАННЫЕ!$R1506&amp;"p"&amp;ДАННЫЕ!$S1506&amp;"i"&amp;ДАННЫЕ!$T1506&amp;"h"&amp;ДАННЫЕ!$K1506&amp;"be"&amp;ДАННЫЕ!$BI1506&amp;"CD"&amp;IF(ДАННЫЕ!BF1506&gt;500,4,IF(ДАННЫЕ!BF1506&gt;350,3,IF(ДАННЫЕ!BF1506&gt;200,2,IF(ДАННЫЕ!BF1506&gt;0,1,0))))&amp;"g"&amp;B1506&amp;"d"&amp;H1506&amp;"l"&amp;ДАННЫЕ!AT1506&amp;"a"&amp;ДАННЫЕ!$V1506&amp;"v"&amp;R1506&amp;"k"&amp;ДАННЫЕ!$U1506&amp;"s"&amp;ДАННЫЕ!$Y1506&amp;"t"&amp;ДАННЫЕ!$X1506&amp;"b"&amp;IF(ДАННЫЕ!$Q1506&gt;1,1,0)&amp;"PP"&amp;ДАННЫЕ!Z1506&amp;"c"&amp;S1506&amp;"x"&amp;IF(ДАННЫЕ!$BY1506&gt;0,IF(YEAR(ДАННЫЕ!$F$1)=YEAR(ДАННЫЕ!$BY1506),1,0),0)&amp;"n"&amp;IF(ДАННЫЕ!$BZ1506&gt;0,IF(YEAR(ДАННЫЕ!$F$1)=YEAR(ДАННЫЕ!$BZ1506),1,0),0)&amp;"u"&amp;D1506&amp;"z"&amp;IF(ДАННЫЕ!$CL1506&gt;0,IF(YEAR(ДАННЫЕ!$F$1)&gt;YEAR(ДАННЫЕ!$CL1506),11,12),0)</f>
        <v>03mf0zpihbeCD0g0dlav0kstb0PPc0x0n0u0z0</v>
      </c>
      <c r="K1506" s="28" t="str">
        <f ca="1">ДАННЫЕ!$I1506&amp;"x"&amp;B1506&amp;"w"&amp;IF(T1506+ДАННЫЕ!AD1506+ДАННЫЕ!AE1506+ДАННЫЕ!AF1506+ДАННЫЕ!AG1506+ДАННЫЕ!AH1506+ДАННЫЕ!$AL1506+ДАННЫЕ!AI1506+ДАННЫЕ!AJ1506+ДАННЫЕ!AK1506+ДАННЫЕ!AP1506+ДАННЫЕ!AQ1506+ДАННЫЕ!AR1506+ДАННЫЕ!$AM1506+ДАННЫЕ!$AN1506+ДАННЫЕ!AS1506+ДАННЫЕ!AT1506&gt;0,1,0)&amp;IF(OR(T1506=2,ДАННЫЕ!AD1506=2,ДАННЫЕ!AE1506=2,ДАННЫЕ!AF1506=2,ДАННЫЕ!AG1506=2,ДАННЫЕ!AH1506=2,ДАННЫЕ!$AL1506=2,ДАННЫЕ!AI1506=2,ДАННЫЕ!AJ1506=2,ДАННЫЕ!AK1506=2,ДАННЫЕ!AP1506=2,ДАННЫЕ!AQ1506=2,ДАННЫЕ!AR1506=2,ДАННЫЕ!$AM1506=2,ДАННЫЕ!$AN1506=2,ДАННЫЕ!AS1506=2,ДАННЫЕ!AT1506=2),2,0)&amp;"t"&amp;IF(T1506&gt;0,"1"&amp;T1506,"00")&amp;"f"&amp;IF(ДАННЫЕ!$AC1506,"1"&amp;ДАННЫЕ!$AC1506,"00")&amp;"b"&amp;IF(ДАННЫЕ!$AD1506,"1"&amp;ДАННЫЕ!$AD1506,"00")&amp;"g"&amp;IF(ДАННЫЕ!$AF1506,"1"&amp;ДАННЫЕ!$AF1506,"00")&amp;"c"&amp;IF(ДАННЫЕ!$AG1506,"1"&amp;ДАННЫЕ!$AG1506,"00")&amp;"i"&amp;IF(ДАННЫЕ!$AH1506,"1"&amp;ДАННЫЕ!$AH1506,"00")&amp;"r"&amp;IF(ДАННЫЕ!$AL1506,"1"&amp;ДАННЫЕ!$AL1506,"00")&amp;"m"&amp;IF(ДАННЫЕ!$AI1506,"1"&amp;ДАННЫЕ!$AI1506,"00")&amp;"hS"&amp;IF(ДАННЫЕ!$AJ1506,"1"&amp;ДАННЫЕ!$AJ1506,"00")&amp;"hZ"&amp;IF(ДАННЫЕ!$AK1506,"1"&amp;ДАННЫЕ!$AK1506,"00")&amp;"p"&amp;IF(ДАННЫЕ!$AP1506,"1"&amp;ДАННЫЕ!$AP1506,"00")&amp;"k"&amp;IF(ДАННЫЕ!$AQ1506,"1"&amp;ДАННЫЕ!$AQ1506,"00")&amp;"z"&amp;IF(ДАННЫЕ!$AR1506,"1"&amp;ДАННЫЕ!$AR1506,"00")&amp;"j"&amp;IF(ДАННЫЕ!$AM1506,"1"&amp;ДАННЫЕ!$AM1506,"00")&amp;"n"&amp;IF(ДАННЫЕ!$AN1506,"1"&amp;ДАННЫЕ!$AN1506,"00")&amp;"E"&amp;ДАННЫЕ!BI1506&amp;"L"&amp;ДАННЫЕ!AO1506&amp;"h"&amp;IF(ДАННЫЕ!$AU1506&gt;0,1,0)&amp;"v"&amp;IF(ДАННЫЕ!$AW1506&gt;0,1,0)&amp;"a"&amp;IF(ДАННЫЕ!$AS1506,"1"&amp;ДАННЫЕ!$AS1506,"00")&amp;"s"&amp;IF(ДАННЫЕ!$AT1506,"1"&amp;ДАННЫЕ!$AT1506,"00")&amp;"u"&amp;IF(ДАННЫЕ!$CJ1506&gt;0,1,0)&amp;"y"&amp;B1506&amp;"d"&amp;H1506&amp;"e"&amp;F1506&amp;G1506</f>
        <v>x0w00t00f00b00g00c00i00r00m00hS00hZ00p00k00z00j00n00ELh0v0a00s00u0y0de</v>
      </c>
      <c r="L1506" s="28" t="str">
        <f ca="1">ДАННЫЕ!$I1506&amp;"VN"&amp;IF(ДАННЫЕ!AW1506&gt;0,11,10)&amp;"CD"&amp;IF(ДАННЫЕ!BF1506&gt;500,16,IF(ДАННЫЕ!BF1506&gt;350,15,IF(ДАННЫЕ!BF1506&gt;=200,14,IF(ДАННЫЕ!BF1506&gt;=100,13,IF(ДАННЫЕ!BF1506&gt;=50,12,IF(ДАННЫЕ!BF1506&gt;0,11,10))))))&amp;"AR"&amp;IF(ДАННЫЕ!BX1506&gt;0,1,0)&amp;"GD"&amp;B1506&amp;"VV"&amp;IF(E1506&gt;=5,IF(E1506&lt;18,1,0),0)</f>
        <v>VN10CD10AR0GD0VV0</v>
      </c>
      <c r="M1506" s="28" t="str">
        <f>ДАННЫЕ!$I1506&amp;"b"&amp;ДАННЫЕ!$BI1506&amp;"r"&amp;ДАННЫЕ!$BJ1506&amp;"CD"&amp;IF(ДАННЫЕ!BF1506&gt;0,IF(ДАННЫЕ!BF1506&lt;200,1,IF(ДАННЫЕ!BF1506&lt;350,2,3)),0)&amp;"h"&amp;IF(ДАННЫЕ!$BK1506+ДАННЫЕ!$BL1506+ДАННЫЕ!$BM1506&gt;0,1,0)&amp;"x"&amp;ДАННЫЕ!$BK1506&amp;"y"&amp;ДАННЫЕ!$BL1506&amp;"z"&amp;ДАННЫЕ!$BM1506&amp;"c"&amp;IF(ДАННЫЕ!$BK1506+ДАННЫЕ!$BL1506+ДАННЫЕ!$BM1506=3,1,0)&amp;"a"&amp;IF(ДАННЫЕ!$BQ1506+ДАННЫЕ!$BR1506&gt;0,1,0)&amp;"d"&amp;ДАННЫЕ!$BQ1506&amp;"v"&amp;ДАННЫЕ!$BR1506&amp;"p"&amp;ДАННЫЕ!$BS1506&amp;"n"&amp;ДАННЫЕ!$BU1506&amp;"t"&amp;ДАННЫЕ!$BV1506&amp;"o"&amp;ДАННЫЕ!$BT1506&amp;"l"&amp;IF(ДАННЫЕ!$BN1506&gt;0,1,0)&amp;ДАННЫЕ!$BN1506&amp;"g"&amp;ДАННЫЕ!$BO1506&amp;"s"&amp;ДАННЫЕ!$BP1506&amp;"DZ"&amp;IF(ДАННЫЕ!B1506-ДАННЫЕ!G1506 &lt; 60,IF(ДАННЫЕ!B1506-ДАННЫЕ!G1506 &gt;= 0,1,0),0)&amp;"u"&amp;IF(ДАННЫЕ!$CJ1506&gt;0,1,0)</f>
        <v>brCD0h0xyzc0a0dvpntol0gsDZ1u0</v>
      </c>
      <c r="N1506" s="28" t="str">
        <f ca="1">ДАННЫЕ!$F1506&amp;ДАННЫЕ!$I1506&amp;"g"&amp;B1506&amp;"cf"&amp;D1506&amp;"a"&amp;IF(ДАННЫЕ!$BX1506&gt;0,1,0)&amp;IF(ДАННЫЕ!$BF1506&gt;500,1,IF(ДАННЫЕ!$BF1506&gt;350,2,IF(ДАННЫЕ!$BF1506&gt;=200,3,IF(ДАННЫЕ!$BF1506&gt;=100,4,IF(ДАННЫЕ!$BF1506&gt;=50,5,IF(ДАННЫЕ!$BF1506&lt;50,6,0))))))&amp;"AR"&amp;IF(DATEDIF(ДАННЫЕ!$BX1506,ДАННЫЕ!$F$1,"y")&gt;1,1,0)&amp;"VG"&amp;IF(ДАННЫЕ!$BH1506="0",1,0)&amp;"o"&amp;IF(T1506+ДАННЫЕ!$AF1506+ДАННЫЕ!$AG1506+ДАННЫЕ!$AH1506+ДАННЫЕ!$AI1506+ДАННЫЕ!$AJ1506+ДАННЫЕ!$AP1506+ДАННЫЕ!$AQ1506+ДАННЫЕ!$AR1506+ДАННЫЕ!$AU1506+ДАННЫЕ!$AW1506+ДАННЫЕ!$AS1506+ДАННЫЕ!$AT1506&gt;0,1,0)&amp;"x"&amp;ДАННЫЕ!$AG1506&amp;"p"&amp;IF(ДАННЫЕ!$BY1506&gt;0,1,0)&amp;"v"&amp;IF(ДАННЫЕ!$BZ1506&gt;0,1,0)&amp;"n"&amp;ДАННЫЕ!$CA1506&amp;"t"&amp;ДАННЫЕ!$AY1506&amp;"k"&amp;ДАННЫЕ!$CB1506&amp;"q"&amp;ДАННЫЕ!$CC1506&amp;"w"&amp;ДАННЫЕ!$CD1506&amp;"e"&amp;ДАННЫЕ!$CE1506&amp;"m"&amp;ДАННЫЕ!$CF1506&amp;"c"&amp;ДАННЫЕ!$CG1506&amp;"z"&amp;ДАННЫЕ!$CH1506&amp;"d"&amp;IF(H1506=4,1,0)&amp;"s"&amp;IF(ДАННЫЕ!$J1506=1,0,1)&amp;"u"&amp;IF(ДАННЫЕ!$CJ1506&gt;0,1,0)</f>
        <v>g0cf0a06AR1VG0o0xp0v0ntkqwemczd0s1u0</v>
      </c>
      <c r="O1506" s="28" t="str">
        <f>ДАННЫЕ!$I1506&amp;"g"&amp;B1506&amp;A1506&amp;"f"&amp;P1506&amp;"c"&amp;IF(ДАННЫЕ!$U1506&gt;0,1,0)&amp;"s"&amp;IF(ДАННЫЕ!$Q1506&gt;0,IF(YEAR(ДАННЫЕ!$F$1)=YEAR(ДАННЫЕ!$Q1506),IF(MONTH(ДАННЫЕ!$F$1)=MONTH(ДАННЫЕ!$Q1506),111,11),1),0)&amp;"i"&amp;IF(ДАННЫЕ!$R1506+ДАННЫЕ!$S1506+ДАННЫЕ!$T1506=0,0,1)&amp;"h"&amp;IF(ДАННЫЕ!$P1506&gt;0,1,0)&amp;"p"&amp;IF(ДАННЫЕ!$CI1506&gt;0,IF(YEAR(ДАННЫЕ!$F$1)=YEAR(ДАННЫЕ!$CI1506),IF(MONTH(ДАННЫЕ!$F$1)=MONTH(ДАННЫЕ!$CI1506),111,11),1),0)&amp;"d"&amp;IF(ДАННЫЕ!$CJ1506&gt;0,IF(YEAR(ДАННЫЕ!$F$1)=YEAR(ДАННЫЕ!$CJ1506),IF(MONTH(ДАННЫЕ!$F$1)=MONTH(ДАННЫЕ!$CJ1506),111,11),1),0)&amp;"o"&amp;IF(ДАННЫЕ!$CK1506&gt;0,IF(MONTH(ДАННЫЕ!$F$1)=MONTH(ДАННЫЕ!$CK1506),111,11),0)&amp;"v"&amp;IF(ДАННЫЕ!$BE1506&gt;0,IF(MONTH(ДАННЫЕ!$F$1)=MONTH(ДАННЫЕ!$BE1506),111,11),0)</f>
        <v>g00f0c0s0i0h0p0d0o0v0</v>
      </c>
      <c r="P1506" s="15">
        <f t="shared" si="71"/>
        <v>0</v>
      </c>
      <c r="Q1506" s="15">
        <f>IF(ДАННЫЕ!$F$1&gt;ДАННЫЕ!$N1506,IF(YEAR(ДАННЫЕ!$F$1)=YEAR(ДАННЫЕ!M1506),1,0),0)</f>
        <v>0</v>
      </c>
      <c r="R1506" s="15">
        <f>IF(ДАННЫЕ!$F$1&gt;ДАННЫЕ!$N1506,IF(YEAR(ДАННЫЕ!$F$1)=YEAR(ДАННЫЕ!N1506),1,0),0)</f>
        <v>0</v>
      </c>
      <c r="S1506" s="15">
        <f>IF(ДАННЫЕ!$AA1506="2А",1,IF(ДАННЫЕ!$AA1506="2Б",2,IF(ДАННЫЕ!$AA1506="2В",3,IF(ДАННЫЕ!$AA1506=3,4,IF(ДАННЫЕ!$AA1506="4А",5,IF(ДАННЫЕ!$AA1506="4Б",6,IF(ДАННЫЕ!$AA1506="4В",7,IF(ДАННЫЕ!$AA1506=5,8,0))))))))</f>
        <v>0</v>
      </c>
      <c r="T1506" s="15">
        <f>IF(OR(ДАННЫЕ!$AC1506=2,ДАННЫЕ!$AD1506=2,ДАННЫЕ!$AE1506=2),2,IF(OR(ДАННЫЕ!$AC1506=1,ДАННЫЕ!$AD1506=1,ДАННЫЕ!$AE1506=1),1,0))</f>
        <v>0</v>
      </c>
    </row>
    <row r="1507" spans="1:20" x14ac:dyDescent="0.2">
      <c r="A1507" s="78">
        <f>IF(B1507&gt;0,IF(MONTH(ДАННЫЕ!$F$1)=MONTH(ДАННЫЕ!$B1507),1,0),0)</f>
        <v>0</v>
      </c>
      <c r="B1507" s="14">
        <f>IF(ДАННЫЕ!$B1507&gt;0,IF(YEAR(ДАННЫЕ!$F$1)=YEAR(ДАННЫЕ!$B1507),1,0),0)</f>
        <v>0</v>
      </c>
      <c r="C1507" s="14">
        <f>IF(ДАННЫЕ!$CM1507&gt;0,IF(YEAR(ДАННЫЕ!$F$1)=YEAR(ДАННЫЕ!$CM1507),1,0),0)</f>
        <v>0</v>
      </c>
      <c r="D1507" s="14">
        <f>IF(ДАННЫЕ!$CJ1507&gt;0,IF(ДАННЫЕ!$CL1507&gt;ДАННЫЕ!$F$1,1,IF(ДАННЫЕ!$CL1507&gt;0,0,1)),0)</f>
        <v>0</v>
      </c>
      <c r="E1507" s="43" t="str">
        <f ca="1">IF(ДАННЫЕ!$F$1&gt;0,IF(ДАННЫЕ!$G1507&gt;0,DATEDIF(ДАННЫЕ!$G1507,ДАННЫЕ!$F$1,"y"),""),IF(ДАННЫЕ!$G1507&gt;0,DATEDIF(ДАННЫЕ!$G1507,TODAY(),"y"),""))</f>
        <v/>
      </c>
      <c r="F1507" s="43" t="str">
        <f xml:space="preserve"> IF(ДАННЫЕ!$F1507="М",IF(E1507&gt;=18,IF(E1507&lt;60,1,""),""),"")&amp;IF(ДАННЫЕ!$F1507="Ж",IF(E1507&gt;=18,IF(E1507&lt;55,1,""),""),"")</f>
        <v/>
      </c>
      <c r="G1507" s="43" t="str">
        <f xml:space="preserve"> IF(ДАННЫЕ!$F1507="М",IF(E1507&gt;=60,2,""),"")&amp;IF(ДАННЫЕ!$F1507="Ж",IF(E1507&gt;=55,2,""),"")</f>
        <v/>
      </c>
      <c r="H1507" s="43" t="str">
        <f t="shared" ca="1" si="69"/>
        <v/>
      </c>
      <c r="I1507" s="43" t="str">
        <f t="shared" ca="1" si="70"/>
        <v>03</v>
      </c>
      <c r="J1507" s="28" t="str">
        <f ca="1">ДАННЫЕ!$F1507&amp;H1507&amp;I1507&amp;ДАННЫЕ!$I1507&amp;"m"&amp;IF(ДАННЫЕ!$I1507&gt;0,IF(ДАННЫЕ!$J1507&gt;0,0,1),"")&amp;"f"&amp;IF(ДАННЫЕ!$R1507&gt;0,IF(YEAR(ДАННЫЕ!$F$1)=YEAR(ДАННЫЕ!$R1507),1,0),0)&amp;"z"&amp;ДАННЫЕ!$R1507&amp;"p"&amp;ДАННЫЕ!$S1507&amp;"i"&amp;ДАННЫЕ!$T1507&amp;"h"&amp;ДАННЫЕ!$K1507&amp;"be"&amp;ДАННЫЕ!$BI1507&amp;"CD"&amp;IF(ДАННЫЕ!BF1507&gt;500,4,IF(ДАННЫЕ!BF1507&gt;350,3,IF(ДАННЫЕ!BF1507&gt;200,2,IF(ДАННЫЕ!BF1507&gt;0,1,0))))&amp;"g"&amp;B1507&amp;"d"&amp;H1507&amp;"l"&amp;ДАННЫЕ!AT1507&amp;"a"&amp;ДАННЫЕ!$V1507&amp;"v"&amp;R1507&amp;"k"&amp;ДАННЫЕ!$U1507&amp;"s"&amp;ДАННЫЕ!$Y1507&amp;"t"&amp;ДАННЫЕ!$X1507&amp;"b"&amp;IF(ДАННЫЕ!$Q1507&gt;1,1,0)&amp;"PP"&amp;ДАННЫЕ!Z1507&amp;"c"&amp;S1507&amp;"x"&amp;IF(ДАННЫЕ!$BY1507&gt;0,IF(YEAR(ДАННЫЕ!$F$1)=YEAR(ДАННЫЕ!$BY1507),1,0),0)&amp;"n"&amp;IF(ДАННЫЕ!$BZ1507&gt;0,IF(YEAR(ДАННЫЕ!$F$1)=YEAR(ДАННЫЕ!$BZ1507),1,0),0)&amp;"u"&amp;D1507&amp;"z"&amp;IF(ДАННЫЕ!$CL1507&gt;0,IF(YEAR(ДАННЫЕ!$F$1)&gt;YEAR(ДАННЫЕ!$CL1507),11,12),0)</f>
        <v>03mf0zpihbeCD0g0dlav0kstb0PPc0x0n0u0z0</v>
      </c>
      <c r="K1507" s="28" t="str">
        <f ca="1">ДАННЫЕ!$I1507&amp;"x"&amp;B1507&amp;"w"&amp;IF(T1507+ДАННЫЕ!AD1507+ДАННЫЕ!AE1507+ДАННЫЕ!AF1507+ДАННЫЕ!AG1507+ДАННЫЕ!AH1507+ДАННЫЕ!$AL1507+ДАННЫЕ!AI1507+ДАННЫЕ!AJ1507+ДАННЫЕ!AK1507+ДАННЫЕ!AP1507+ДАННЫЕ!AQ1507+ДАННЫЕ!AR1507+ДАННЫЕ!$AM1507+ДАННЫЕ!$AN1507+ДАННЫЕ!AS1507+ДАННЫЕ!AT1507&gt;0,1,0)&amp;IF(OR(T1507=2,ДАННЫЕ!AD1507=2,ДАННЫЕ!AE1507=2,ДАННЫЕ!AF1507=2,ДАННЫЕ!AG1507=2,ДАННЫЕ!AH1507=2,ДАННЫЕ!$AL1507=2,ДАННЫЕ!AI1507=2,ДАННЫЕ!AJ1507=2,ДАННЫЕ!AK1507=2,ДАННЫЕ!AP1507=2,ДАННЫЕ!AQ1507=2,ДАННЫЕ!AR1507=2,ДАННЫЕ!$AM1507=2,ДАННЫЕ!$AN1507=2,ДАННЫЕ!AS1507=2,ДАННЫЕ!AT1507=2),2,0)&amp;"t"&amp;IF(T1507&gt;0,"1"&amp;T1507,"00")&amp;"f"&amp;IF(ДАННЫЕ!$AC1507,"1"&amp;ДАННЫЕ!$AC1507,"00")&amp;"b"&amp;IF(ДАННЫЕ!$AD1507,"1"&amp;ДАННЫЕ!$AD1507,"00")&amp;"g"&amp;IF(ДАННЫЕ!$AF1507,"1"&amp;ДАННЫЕ!$AF1507,"00")&amp;"c"&amp;IF(ДАННЫЕ!$AG1507,"1"&amp;ДАННЫЕ!$AG1507,"00")&amp;"i"&amp;IF(ДАННЫЕ!$AH1507,"1"&amp;ДАННЫЕ!$AH1507,"00")&amp;"r"&amp;IF(ДАННЫЕ!$AL1507,"1"&amp;ДАННЫЕ!$AL1507,"00")&amp;"m"&amp;IF(ДАННЫЕ!$AI1507,"1"&amp;ДАННЫЕ!$AI1507,"00")&amp;"hS"&amp;IF(ДАННЫЕ!$AJ1507,"1"&amp;ДАННЫЕ!$AJ1507,"00")&amp;"hZ"&amp;IF(ДАННЫЕ!$AK1507,"1"&amp;ДАННЫЕ!$AK1507,"00")&amp;"p"&amp;IF(ДАННЫЕ!$AP1507,"1"&amp;ДАННЫЕ!$AP1507,"00")&amp;"k"&amp;IF(ДАННЫЕ!$AQ1507,"1"&amp;ДАННЫЕ!$AQ1507,"00")&amp;"z"&amp;IF(ДАННЫЕ!$AR1507,"1"&amp;ДАННЫЕ!$AR1507,"00")&amp;"j"&amp;IF(ДАННЫЕ!$AM1507,"1"&amp;ДАННЫЕ!$AM1507,"00")&amp;"n"&amp;IF(ДАННЫЕ!$AN1507,"1"&amp;ДАННЫЕ!$AN1507,"00")&amp;"E"&amp;ДАННЫЕ!BI1507&amp;"L"&amp;ДАННЫЕ!AO1507&amp;"h"&amp;IF(ДАННЫЕ!$AU1507&gt;0,1,0)&amp;"v"&amp;IF(ДАННЫЕ!$AW1507&gt;0,1,0)&amp;"a"&amp;IF(ДАННЫЕ!$AS1507,"1"&amp;ДАННЫЕ!$AS1507,"00")&amp;"s"&amp;IF(ДАННЫЕ!$AT1507,"1"&amp;ДАННЫЕ!$AT1507,"00")&amp;"u"&amp;IF(ДАННЫЕ!$CJ1507&gt;0,1,0)&amp;"y"&amp;B1507&amp;"d"&amp;H1507&amp;"e"&amp;F1507&amp;G1507</f>
        <v>x0w00t00f00b00g00c00i00r00m00hS00hZ00p00k00z00j00n00ELh0v0a00s00u0y0de</v>
      </c>
      <c r="L1507" s="28" t="str">
        <f ca="1">ДАННЫЕ!$I1507&amp;"VN"&amp;IF(ДАННЫЕ!AW1507&gt;0,11,10)&amp;"CD"&amp;IF(ДАННЫЕ!BF1507&gt;500,16,IF(ДАННЫЕ!BF1507&gt;350,15,IF(ДАННЫЕ!BF1507&gt;=200,14,IF(ДАННЫЕ!BF1507&gt;=100,13,IF(ДАННЫЕ!BF1507&gt;=50,12,IF(ДАННЫЕ!BF1507&gt;0,11,10))))))&amp;"AR"&amp;IF(ДАННЫЕ!BX1507&gt;0,1,0)&amp;"GD"&amp;B1507&amp;"VV"&amp;IF(E1507&gt;=5,IF(E1507&lt;18,1,0),0)</f>
        <v>VN10CD10AR0GD0VV0</v>
      </c>
      <c r="M1507" s="28" t="str">
        <f>ДАННЫЕ!$I1507&amp;"b"&amp;ДАННЫЕ!$BI1507&amp;"r"&amp;ДАННЫЕ!$BJ1507&amp;"CD"&amp;IF(ДАННЫЕ!BF1507&gt;0,IF(ДАННЫЕ!BF1507&lt;200,1,IF(ДАННЫЕ!BF1507&lt;350,2,3)),0)&amp;"h"&amp;IF(ДАННЫЕ!$BK1507+ДАННЫЕ!$BL1507+ДАННЫЕ!$BM1507&gt;0,1,0)&amp;"x"&amp;ДАННЫЕ!$BK1507&amp;"y"&amp;ДАННЫЕ!$BL1507&amp;"z"&amp;ДАННЫЕ!$BM1507&amp;"c"&amp;IF(ДАННЫЕ!$BK1507+ДАННЫЕ!$BL1507+ДАННЫЕ!$BM1507=3,1,0)&amp;"a"&amp;IF(ДАННЫЕ!$BQ1507+ДАННЫЕ!$BR1507&gt;0,1,0)&amp;"d"&amp;ДАННЫЕ!$BQ1507&amp;"v"&amp;ДАННЫЕ!$BR1507&amp;"p"&amp;ДАННЫЕ!$BS1507&amp;"n"&amp;ДАННЫЕ!$BU1507&amp;"t"&amp;ДАННЫЕ!$BV1507&amp;"o"&amp;ДАННЫЕ!$BT1507&amp;"l"&amp;IF(ДАННЫЕ!$BN1507&gt;0,1,0)&amp;ДАННЫЕ!$BN1507&amp;"g"&amp;ДАННЫЕ!$BO1507&amp;"s"&amp;ДАННЫЕ!$BP1507&amp;"DZ"&amp;IF(ДАННЫЕ!B1507-ДАННЫЕ!G1507 &lt; 60,IF(ДАННЫЕ!B1507-ДАННЫЕ!G1507 &gt;= 0,1,0),0)&amp;"u"&amp;IF(ДАННЫЕ!$CJ1507&gt;0,1,0)</f>
        <v>brCD0h0xyzc0a0dvpntol0gsDZ1u0</v>
      </c>
      <c r="N1507" s="28" t="str">
        <f ca="1">ДАННЫЕ!$F1507&amp;ДАННЫЕ!$I1507&amp;"g"&amp;B1507&amp;"cf"&amp;D1507&amp;"a"&amp;IF(ДАННЫЕ!$BX1507&gt;0,1,0)&amp;IF(ДАННЫЕ!$BF1507&gt;500,1,IF(ДАННЫЕ!$BF1507&gt;350,2,IF(ДАННЫЕ!$BF1507&gt;=200,3,IF(ДАННЫЕ!$BF1507&gt;=100,4,IF(ДАННЫЕ!$BF1507&gt;=50,5,IF(ДАННЫЕ!$BF1507&lt;50,6,0))))))&amp;"AR"&amp;IF(DATEDIF(ДАННЫЕ!$BX1507,ДАННЫЕ!$F$1,"y")&gt;1,1,0)&amp;"VG"&amp;IF(ДАННЫЕ!$BH1507="0",1,0)&amp;"o"&amp;IF(T1507+ДАННЫЕ!$AF1507+ДАННЫЕ!$AG1507+ДАННЫЕ!$AH1507+ДАННЫЕ!$AI1507+ДАННЫЕ!$AJ1507+ДАННЫЕ!$AP1507+ДАННЫЕ!$AQ1507+ДАННЫЕ!$AR1507+ДАННЫЕ!$AU1507+ДАННЫЕ!$AW1507+ДАННЫЕ!$AS1507+ДАННЫЕ!$AT1507&gt;0,1,0)&amp;"x"&amp;ДАННЫЕ!$AG1507&amp;"p"&amp;IF(ДАННЫЕ!$BY1507&gt;0,1,0)&amp;"v"&amp;IF(ДАННЫЕ!$BZ1507&gt;0,1,0)&amp;"n"&amp;ДАННЫЕ!$CA1507&amp;"t"&amp;ДАННЫЕ!$AY1507&amp;"k"&amp;ДАННЫЕ!$CB1507&amp;"q"&amp;ДАННЫЕ!$CC1507&amp;"w"&amp;ДАННЫЕ!$CD1507&amp;"e"&amp;ДАННЫЕ!$CE1507&amp;"m"&amp;ДАННЫЕ!$CF1507&amp;"c"&amp;ДАННЫЕ!$CG1507&amp;"z"&amp;ДАННЫЕ!$CH1507&amp;"d"&amp;IF(H1507=4,1,0)&amp;"s"&amp;IF(ДАННЫЕ!$J1507=1,0,1)&amp;"u"&amp;IF(ДАННЫЕ!$CJ1507&gt;0,1,0)</f>
        <v>g0cf0a06AR1VG0o0xp0v0ntkqwemczd0s1u0</v>
      </c>
      <c r="O1507" s="28" t="str">
        <f>ДАННЫЕ!$I1507&amp;"g"&amp;B1507&amp;A1507&amp;"f"&amp;P1507&amp;"c"&amp;IF(ДАННЫЕ!$U1507&gt;0,1,0)&amp;"s"&amp;IF(ДАННЫЕ!$Q1507&gt;0,IF(YEAR(ДАННЫЕ!$F$1)=YEAR(ДАННЫЕ!$Q1507),IF(MONTH(ДАННЫЕ!$F$1)=MONTH(ДАННЫЕ!$Q1507),111,11),1),0)&amp;"i"&amp;IF(ДАННЫЕ!$R1507+ДАННЫЕ!$S1507+ДАННЫЕ!$T1507=0,0,1)&amp;"h"&amp;IF(ДАННЫЕ!$P1507&gt;0,1,0)&amp;"p"&amp;IF(ДАННЫЕ!$CI1507&gt;0,IF(YEAR(ДАННЫЕ!$F$1)=YEAR(ДАННЫЕ!$CI1507),IF(MONTH(ДАННЫЕ!$F$1)=MONTH(ДАННЫЕ!$CI1507),111,11),1),0)&amp;"d"&amp;IF(ДАННЫЕ!$CJ1507&gt;0,IF(YEAR(ДАННЫЕ!$F$1)=YEAR(ДАННЫЕ!$CJ1507),IF(MONTH(ДАННЫЕ!$F$1)=MONTH(ДАННЫЕ!$CJ1507),111,11),1),0)&amp;"o"&amp;IF(ДАННЫЕ!$CK1507&gt;0,IF(MONTH(ДАННЫЕ!$F$1)=MONTH(ДАННЫЕ!$CK1507),111,11),0)&amp;"v"&amp;IF(ДАННЫЕ!$BE1507&gt;0,IF(MONTH(ДАННЫЕ!$F$1)=MONTH(ДАННЫЕ!$BE1507),111,11),0)</f>
        <v>g00f0c0s0i0h0p0d0o0v0</v>
      </c>
      <c r="P1507" s="15">
        <f t="shared" si="71"/>
        <v>0</v>
      </c>
      <c r="Q1507" s="15">
        <f>IF(ДАННЫЕ!$F$1&gt;ДАННЫЕ!$N1507,IF(YEAR(ДАННЫЕ!$F$1)=YEAR(ДАННЫЕ!M1507),1,0),0)</f>
        <v>0</v>
      </c>
      <c r="R1507" s="15">
        <f>IF(ДАННЫЕ!$F$1&gt;ДАННЫЕ!$N1507,IF(YEAR(ДАННЫЕ!$F$1)=YEAR(ДАННЫЕ!N1507),1,0),0)</f>
        <v>0</v>
      </c>
      <c r="S1507" s="15">
        <f>IF(ДАННЫЕ!$AA1507="2А",1,IF(ДАННЫЕ!$AA1507="2Б",2,IF(ДАННЫЕ!$AA1507="2В",3,IF(ДАННЫЕ!$AA1507=3,4,IF(ДАННЫЕ!$AA1507="4А",5,IF(ДАННЫЕ!$AA1507="4Б",6,IF(ДАННЫЕ!$AA1507="4В",7,IF(ДАННЫЕ!$AA1507=5,8,0))))))))</f>
        <v>0</v>
      </c>
      <c r="T1507" s="15">
        <f>IF(OR(ДАННЫЕ!$AC1507=2,ДАННЫЕ!$AD1507=2,ДАННЫЕ!$AE1507=2),2,IF(OR(ДАННЫЕ!$AC1507=1,ДАННЫЕ!$AD1507=1,ДАННЫЕ!$AE1507=1),1,0))</f>
        <v>0</v>
      </c>
    </row>
    <row r="1508" spans="1:20" x14ac:dyDescent="0.2">
      <c r="A1508" s="78">
        <f>IF(B1508&gt;0,IF(MONTH(ДАННЫЕ!$F$1)=MONTH(ДАННЫЕ!$B1508),1,0),0)</f>
        <v>0</v>
      </c>
      <c r="B1508" s="14">
        <f>IF(ДАННЫЕ!$B1508&gt;0,IF(YEAR(ДАННЫЕ!$F$1)=YEAR(ДАННЫЕ!$B1508),1,0),0)</f>
        <v>0</v>
      </c>
      <c r="C1508" s="14">
        <f>IF(ДАННЫЕ!$CM1508&gt;0,IF(YEAR(ДАННЫЕ!$F$1)=YEAR(ДАННЫЕ!$CM1508),1,0),0)</f>
        <v>0</v>
      </c>
      <c r="D1508" s="14">
        <f>IF(ДАННЫЕ!$CJ1508&gt;0,IF(ДАННЫЕ!$CL1508&gt;ДАННЫЕ!$F$1,1,IF(ДАННЫЕ!$CL1508&gt;0,0,1)),0)</f>
        <v>0</v>
      </c>
      <c r="E1508" s="43" t="str">
        <f ca="1">IF(ДАННЫЕ!$F$1&gt;0,IF(ДАННЫЕ!$G1508&gt;0,DATEDIF(ДАННЫЕ!$G1508,ДАННЫЕ!$F$1,"y"),""),IF(ДАННЫЕ!$G1508&gt;0,DATEDIF(ДАННЫЕ!$G1508,TODAY(),"y"),""))</f>
        <v/>
      </c>
      <c r="F1508" s="43" t="str">
        <f xml:space="preserve"> IF(ДАННЫЕ!$F1508="М",IF(E1508&gt;=18,IF(E1508&lt;60,1,""),""),"")&amp;IF(ДАННЫЕ!$F1508="Ж",IF(E1508&gt;=18,IF(E1508&lt;55,1,""),""),"")</f>
        <v/>
      </c>
      <c r="G1508" s="43" t="str">
        <f xml:space="preserve"> IF(ДАННЫЕ!$F1508="М",IF(E1508&gt;=60,2,""),"")&amp;IF(ДАННЫЕ!$F1508="Ж",IF(E1508&gt;=55,2,""),"")</f>
        <v/>
      </c>
      <c r="H1508" s="43" t="str">
        <f t="shared" ca="1" si="69"/>
        <v/>
      </c>
      <c r="I1508" s="43" t="str">
        <f t="shared" ca="1" si="70"/>
        <v>03</v>
      </c>
      <c r="J1508" s="28" t="str">
        <f ca="1">ДАННЫЕ!$F1508&amp;H1508&amp;I1508&amp;ДАННЫЕ!$I1508&amp;"m"&amp;IF(ДАННЫЕ!$I1508&gt;0,IF(ДАННЫЕ!$J1508&gt;0,0,1),"")&amp;"f"&amp;IF(ДАННЫЕ!$R1508&gt;0,IF(YEAR(ДАННЫЕ!$F$1)=YEAR(ДАННЫЕ!$R1508),1,0),0)&amp;"z"&amp;ДАННЫЕ!$R1508&amp;"p"&amp;ДАННЫЕ!$S1508&amp;"i"&amp;ДАННЫЕ!$T1508&amp;"h"&amp;ДАННЫЕ!$K1508&amp;"be"&amp;ДАННЫЕ!$BI1508&amp;"CD"&amp;IF(ДАННЫЕ!BF1508&gt;500,4,IF(ДАННЫЕ!BF1508&gt;350,3,IF(ДАННЫЕ!BF1508&gt;200,2,IF(ДАННЫЕ!BF1508&gt;0,1,0))))&amp;"g"&amp;B1508&amp;"d"&amp;H1508&amp;"l"&amp;ДАННЫЕ!AT1508&amp;"a"&amp;ДАННЫЕ!$V1508&amp;"v"&amp;R1508&amp;"k"&amp;ДАННЫЕ!$U1508&amp;"s"&amp;ДАННЫЕ!$Y1508&amp;"t"&amp;ДАННЫЕ!$X1508&amp;"b"&amp;IF(ДАННЫЕ!$Q1508&gt;1,1,0)&amp;"PP"&amp;ДАННЫЕ!Z1508&amp;"c"&amp;S1508&amp;"x"&amp;IF(ДАННЫЕ!$BY1508&gt;0,IF(YEAR(ДАННЫЕ!$F$1)=YEAR(ДАННЫЕ!$BY1508),1,0),0)&amp;"n"&amp;IF(ДАННЫЕ!$BZ1508&gt;0,IF(YEAR(ДАННЫЕ!$F$1)=YEAR(ДАННЫЕ!$BZ1508),1,0),0)&amp;"u"&amp;D1508&amp;"z"&amp;IF(ДАННЫЕ!$CL1508&gt;0,IF(YEAR(ДАННЫЕ!$F$1)&gt;YEAR(ДАННЫЕ!$CL1508),11,12),0)</f>
        <v>03mf0zpihbeCD0g0dlav0kstb0PPc0x0n0u0z0</v>
      </c>
      <c r="K1508" s="28" t="str">
        <f ca="1">ДАННЫЕ!$I1508&amp;"x"&amp;B1508&amp;"w"&amp;IF(T1508+ДАННЫЕ!AD1508+ДАННЫЕ!AE1508+ДАННЫЕ!AF1508+ДАННЫЕ!AG1508+ДАННЫЕ!AH1508+ДАННЫЕ!$AL1508+ДАННЫЕ!AI1508+ДАННЫЕ!AJ1508+ДАННЫЕ!AK1508+ДАННЫЕ!AP1508+ДАННЫЕ!AQ1508+ДАННЫЕ!AR1508+ДАННЫЕ!$AM1508+ДАННЫЕ!$AN1508+ДАННЫЕ!AS1508+ДАННЫЕ!AT1508&gt;0,1,0)&amp;IF(OR(T1508=2,ДАННЫЕ!AD1508=2,ДАННЫЕ!AE1508=2,ДАННЫЕ!AF1508=2,ДАННЫЕ!AG1508=2,ДАННЫЕ!AH1508=2,ДАННЫЕ!$AL1508=2,ДАННЫЕ!AI1508=2,ДАННЫЕ!AJ1508=2,ДАННЫЕ!AK1508=2,ДАННЫЕ!AP1508=2,ДАННЫЕ!AQ1508=2,ДАННЫЕ!AR1508=2,ДАННЫЕ!$AM1508=2,ДАННЫЕ!$AN1508=2,ДАННЫЕ!AS1508=2,ДАННЫЕ!AT1508=2),2,0)&amp;"t"&amp;IF(T1508&gt;0,"1"&amp;T1508,"00")&amp;"f"&amp;IF(ДАННЫЕ!$AC1508,"1"&amp;ДАННЫЕ!$AC1508,"00")&amp;"b"&amp;IF(ДАННЫЕ!$AD1508,"1"&amp;ДАННЫЕ!$AD1508,"00")&amp;"g"&amp;IF(ДАННЫЕ!$AF1508,"1"&amp;ДАННЫЕ!$AF1508,"00")&amp;"c"&amp;IF(ДАННЫЕ!$AG1508,"1"&amp;ДАННЫЕ!$AG1508,"00")&amp;"i"&amp;IF(ДАННЫЕ!$AH1508,"1"&amp;ДАННЫЕ!$AH1508,"00")&amp;"r"&amp;IF(ДАННЫЕ!$AL1508,"1"&amp;ДАННЫЕ!$AL1508,"00")&amp;"m"&amp;IF(ДАННЫЕ!$AI1508,"1"&amp;ДАННЫЕ!$AI1508,"00")&amp;"hS"&amp;IF(ДАННЫЕ!$AJ1508,"1"&amp;ДАННЫЕ!$AJ1508,"00")&amp;"hZ"&amp;IF(ДАННЫЕ!$AK1508,"1"&amp;ДАННЫЕ!$AK1508,"00")&amp;"p"&amp;IF(ДАННЫЕ!$AP1508,"1"&amp;ДАННЫЕ!$AP1508,"00")&amp;"k"&amp;IF(ДАННЫЕ!$AQ1508,"1"&amp;ДАННЫЕ!$AQ1508,"00")&amp;"z"&amp;IF(ДАННЫЕ!$AR1508,"1"&amp;ДАННЫЕ!$AR1508,"00")&amp;"j"&amp;IF(ДАННЫЕ!$AM1508,"1"&amp;ДАННЫЕ!$AM1508,"00")&amp;"n"&amp;IF(ДАННЫЕ!$AN1508,"1"&amp;ДАННЫЕ!$AN1508,"00")&amp;"E"&amp;ДАННЫЕ!BI1508&amp;"L"&amp;ДАННЫЕ!AO1508&amp;"h"&amp;IF(ДАННЫЕ!$AU1508&gt;0,1,0)&amp;"v"&amp;IF(ДАННЫЕ!$AW1508&gt;0,1,0)&amp;"a"&amp;IF(ДАННЫЕ!$AS1508,"1"&amp;ДАННЫЕ!$AS1508,"00")&amp;"s"&amp;IF(ДАННЫЕ!$AT1508,"1"&amp;ДАННЫЕ!$AT1508,"00")&amp;"u"&amp;IF(ДАННЫЕ!$CJ1508&gt;0,1,0)&amp;"y"&amp;B1508&amp;"d"&amp;H1508&amp;"e"&amp;F1508&amp;G1508</f>
        <v>x0w00t00f00b00g00c00i00r00m00hS00hZ00p00k00z00j00n00ELh0v0a00s00u0y0de</v>
      </c>
      <c r="L1508" s="28" t="str">
        <f ca="1">ДАННЫЕ!$I1508&amp;"VN"&amp;IF(ДАННЫЕ!AW1508&gt;0,11,10)&amp;"CD"&amp;IF(ДАННЫЕ!BF1508&gt;500,16,IF(ДАННЫЕ!BF1508&gt;350,15,IF(ДАННЫЕ!BF1508&gt;=200,14,IF(ДАННЫЕ!BF1508&gt;=100,13,IF(ДАННЫЕ!BF1508&gt;=50,12,IF(ДАННЫЕ!BF1508&gt;0,11,10))))))&amp;"AR"&amp;IF(ДАННЫЕ!BX1508&gt;0,1,0)&amp;"GD"&amp;B1508&amp;"VV"&amp;IF(E1508&gt;=5,IF(E1508&lt;18,1,0),0)</f>
        <v>VN10CD10AR0GD0VV0</v>
      </c>
      <c r="M1508" s="28" t="str">
        <f>ДАННЫЕ!$I1508&amp;"b"&amp;ДАННЫЕ!$BI1508&amp;"r"&amp;ДАННЫЕ!$BJ1508&amp;"CD"&amp;IF(ДАННЫЕ!BF1508&gt;0,IF(ДАННЫЕ!BF1508&lt;200,1,IF(ДАННЫЕ!BF1508&lt;350,2,3)),0)&amp;"h"&amp;IF(ДАННЫЕ!$BK1508+ДАННЫЕ!$BL1508+ДАННЫЕ!$BM1508&gt;0,1,0)&amp;"x"&amp;ДАННЫЕ!$BK1508&amp;"y"&amp;ДАННЫЕ!$BL1508&amp;"z"&amp;ДАННЫЕ!$BM1508&amp;"c"&amp;IF(ДАННЫЕ!$BK1508+ДАННЫЕ!$BL1508+ДАННЫЕ!$BM1508=3,1,0)&amp;"a"&amp;IF(ДАННЫЕ!$BQ1508+ДАННЫЕ!$BR1508&gt;0,1,0)&amp;"d"&amp;ДАННЫЕ!$BQ1508&amp;"v"&amp;ДАННЫЕ!$BR1508&amp;"p"&amp;ДАННЫЕ!$BS1508&amp;"n"&amp;ДАННЫЕ!$BU1508&amp;"t"&amp;ДАННЫЕ!$BV1508&amp;"o"&amp;ДАННЫЕ!$BT1508&amp;"l"&amp;IF(ДАННЫЕ!$BN1508&gt;0,1,0)&amp;ДАННЫЕ!$BN1508&amp;"g"&amp;ДАННЫЕ!$BO1508&amp;"s"&amp;ДАННЫЕ!$BP1508&amp;"DZ"&amp;IF(ДАННЫЕ!B1508-ДАННЫЕ!G1508 &lt; 60,IF(ДАННЫЕ!B1508-ДАННЫЕ!G1508 &gt;= 0,1,0),0)&amp;"u"&amp;IF(ДАННЫЕ!$CJ1508&gt;0,1,0)</f>
        <v>brCD0h0xyzc0a0dvpntol0gsDZ1u0</v>
      </c>
      <c r="N1508" s="28" t="str">
        <f ca="1">ДАННЫЕ!$F1508&amp;ДАННЫЕ!$I1508&amp;"g"&amp;B1508&amp;"cf"&amp;D1508&amp;"a"&amp;IF(ДАННЫЕ!$BX1508&gt;0,1,0)&amp;IF(ДАННЫЕ!$BF1508&gt;500,1,IF(ДАННЫЕ!$BF1508&gt;350,2,IF(ДАННЫЕ!$BF1508&gt;=200,3,IF(ДАННЫЕ!$BF1508&gt;=100,4,IF(ДАННЫЕ!$BF1508&gt;=50,5,IF(ДАННЫЕ!$BF1508&lt;50,6,0))))))&amp;"AR"&amp;IF(DATEDIF(ДАННЫЕ!$BX1508,ДАННЫЕ!$F$1,"y")&gt;1,1,0)&amp;"VG"&amp;IF(ДАННЫЕ!$BH1508="0",1,0)&amp;"o"&amp;IF(T1508+ДАННЫЕ!$AF1508+ДАННЫЕ!$AG1508+ДАННЫЕ!$AH1508+ДАННЫЕ!$AI1508+ДАННЫЕ!$AJ1508+ДАННЫЕ!$AP1508+ДАННЫЕ!$AQ1508+ДАННЫЕ!$AR1508+ДАННЫЕ!$AU1508+ДАННЫЕ!$AW1508+ДАННЫЕ!$AS1508+ДАННЫЕ!$AT1508&gt;0,1,0)&amp;"x"&amp;ДАННЫЕ!$AG1508&amp;"p"&amp;IF(ДАННЫЕ!$BY1508&gt;0,1,0)&amp;"v"&amp;IF(ДАННЫЕ!$BZ1508&gt;0,1,0)&amp;"n"&amp;ДАННЫЕ!$CA1508&amp;"t"&amp;ДАННЫЕ!$AY1508&amp;"k"&amp;ДАННЫЕ!$CB1508&amp;"q"&amp;ДАННЫЕ!$CC1508&amp;"w"&amp;ДАННЫЕ!$CD1508&amp;"e"&amp;ДАННЫЕ!$CE1508&amp;"m"&amp;ДАННЫЕ!$CF1508&amp;"c"&amp;ДАННЫЕ!$CG1508&amp;"z"&amp;ДАННЫЕ!$CH1508&amp;"d"&amp;IF(H1508=4,1,0)&amp;"s"&amp;IF(ДАННЫЕ!$J1508=1,0,1)&amp;"u"&amp;IF(ДАННЫЕ!$CJ1508&gt;0,1,0)</f>
        <v>g0cf0a06AR1VG0o0xp0v0ntkqwemczd0s1u0</v>
      </c>
      <c r="O1508" s="28" t="str">
        <f>ДАННЫЕ!$I1508&amp;"g"&amp;B1508&amp;A1508&amp;"f"&amp;P1508&amp;"c"&amp;IF(ДАННЫЕ!$U1508&gt;0,1,0)&amp;"s"&amp;IF(ДАННЫЕ!$Q1508&gt;0,IF(YEAR(ДАННЫЕ!$F$1)=YEAR(ДАННЫЕ!$Q1508),IF(MONTH(ДАННЫЕ!$F$1)=MONTH(ДАННЫЕ!$Q1508),111,11),1),0)&amp;"i"&amp;IF(ДАННЫЕ!$R1508+ДАННЫЕ!$S1508+ДАННЫЕ!$T1508=0,0,1)&amp;"h"&amp;IF(ДАННЫЕ!$P1508&gt;0,1,0)&amp;"p"&amp;IF(ДАННЫЕ!$CI1508&gt;0,IF(YEAR(ДАННЫЕ!$F$1)=YEAR(ДАННЫЕ!$CI1508),IF(MONTH(ДАННЫЕ!$F$1)=MONTH(ДАННЫЕ!$CI1508),111,11),1),0)&amp;"d"&amp;IF(ДАННЫЕ!$CJ1508&gt;0,IF(YEAR(ДАННЫЕ!$F$1)=YEAR(ДАННЫЕ!$CJ1508),IF(MONTH(ДАННЫЕ!$F$1)=MONTH(ДАННЫЕ!$CJ1508),111,11),1),0)&amp;"o"&amp;IF(ДАННЫЕ!$CK1508&gt;0,IF(MONTH(ДАННЫЕ!$F$1)=MONTH(ДАННЫЕ!$CK1508),111,11),0)&amp;"v"&amp;IF(ДАННЫЕ!$BE1508&gt;0,IF(MONTH(ДАННЫЕ!$F$1)=MONTH(ДАННЫЕ!$BE1508),111,11),0)</f>
        <v>g00f0c0s0i0h0p0d0o0v0</v>
      </c>
      <c r="P1508" s="15">
        <f t="shared" si="71"/>
        <v>0</v>
      </c>
      <c r="Q1508" s="15">
        <f>IF(ДАННЫЕ!$F$1&gt;ДАННЫЕ!$N1508,IF(YEAR(ДАННЫЕ!$F$1)=YEAR(ДАННЫЕ!M1508),1,0),0)</f>
        <v>0</v>
      </c>
      <c r="R1508" s="15">
        <f>IF(ДАННЫЕ!$F$1&gt;ДАННЫЕ!$N1508,IF(YEAR(ДАННЫЕ!$F$1)=YEAR(ДАННЫЕ!N1508),1,0),0)</f>
        <v>0</v>
      </c>
      <c r="S1508" s="15">
        <f>IF(ДАННЫЕ!$AA1508="2А",1,IF(ДАННЫЕ!$AA1508="2Б",2,IF(ДАННЫЕ!$AA1508="2В",3,IF(ДАННЫЕ!$AA1508=3,4,IF(ДАННЫЕ!$AA1508="4А",5,IF(ДАННЫЕ!$AA1508="4Б",6,IF(ДАННЫЕ!$AA1508="4В",7,IF(ДАННЫЕ!$AA1508=5,8,0))))))))</f>
        <v>0</v>
      </c>
      <c r="T1508" s="15">
        <f>IF(OR(ДАННЫЕ!$AC1508=2,ДАННЫЕ!$AD1508=2,ДАННЫЕ!$AE1508=2),2,IF(OR(ДАННЫЕ!$AC1508=1,ДАННЫЕ!$AD1508=1,ДАННЫЕ!$AE1508=1),1,0))</f>
        <v>0</v>
      </c>
    </row>
    <row r="1509" spans="1:20" x14ac:dyDescent="0.2">
      <c r="A1509" s="78">
        <f>IF(B1509&gt;0,IF(MONTH(ДАННЫЕ!$F$1)=MONTH(ДАННЫЕ!$B1509),1,0),0)</f>
        <v>0</v>
      </c>
      <c r="B1509" s="14">
        <f>IF(ДАННЫЕ!$B1509&gt;0,IF(YEAR(ДАННЫЕ!$F$1)=YEAR(ДАННЫЕ!$B1509),1,0),0)</f>
        <v>0</v>
      </c>
      <c r="C1509" s="14">
        <f>IF(ДАННЫЕ!$CM1509&gt;0,IF(YEAR(ДАННЫЕ!$F$1)=YEAR(ДАННЫЕ!$CM1509),1,0),0)</f>
        <v>0</v>
      </c>
      <c r="D1509" s="14">
        <f>IF(ДАННЫЕ!$CJ1509&gt;0,IF(ДАННЫЕ!$CL1509&gt;ДАННЫЕ!$F$1,1,IF(ДАННЫЕ!$CL1509&gt;0,0,1)),0)</f>
        <v>0</v>
      </c>
      <c r="E1509" s="43" t="str">
        <f ca="1">IF(ДАННЫЕ!$F$1&gt;0,IF(ДАННЫЕ!$G1509&gt;0,DATEDIF(ДАННЫЕ!$G1509,ДАННЫЕ!$F$1,"y"),""),IF(ДАННЫЕ!$G1509&gt;0,DATEDIF(ДАННЫЕ!$G1509,TODAY(),"y"),""))</f>
        <v/>
      </c>
      <c r="F1509" s="43" t="str">
        <f xml:space="preserve"> IF(ДАННЫЕ!$F1509="М",IF(E1509&gt;=18,IF(E1509&lt;60,1,""),""),"")&amp;IF(ДАННЫЕ!$F1509="Ж",IF(E1509&gt;=18,IF(E1509&lt;55,1,""),""),"")</f>
        <v/>
      </c>
      <c r="G1509" s="43" t="str">
        <f xml:space="preserve"> IF(ДАННЫЕ!$F1509="М",IF(E1509&gt;=60,2,""),"")&amp;IF(ДАННЫЕ!$F1509="Ж",IF(E1509&gt;=55,2,""),"")</f>
        <v/>
      </c>
      <c r="H1509" s="43" t="str">
        <f t="shared" ca="1" si="69"/>
        <v/>
      </c>
      <c r="I1509" s="43" t="str">
        <f t="shared" ca="1" si="70"/>
        <v>03</v>
      </c>
      <c r="J1509" s="28" t="str">
        <f ca="1">ДАННЫЕ!$F1509&amp;H1509&amp;I1509&amp;ДАННЫЕ!$I1509&amp;"m"&amp;IF(ДАННЫЕ!$I1509&gt;0,IF(ДАННЫЕ!$J1509&gt;0,0,1),"")&amp;"f"&amp;IF(ДАННЫЕ!$R1509&gt;0,IF(YEAR(ДАННЫЕ!$F$1)=YEAR(ДАННЫЕ!$R1509),1,0),0)&amp;"z"&amp;ДАННЫЕ!$R1509&amp;"p"&amp;ДАННЫЕ!$S1509&amp;"i"&amp;ДАННЫЕ!$T1509&amp;"h"&amp;ДАННЫЕ!$K1509&amp;"be"&amp;ДАННЫЕ!$BI1509&amp;"CD"&amp;IF(ДАННЫЕ!BF1509&gt;500,4,IF(ДАННЫЕ!BF1509&gt;350,3,IF(ДАННЫЕ!BF1509&gt;200,2,IF(ДАННЫЕ!BF1509&gt;0,1,0))))&amp;"g"&amp;B1509&amp;"d"&amp;H1509&amp;"l"&amp;ДАННЫЕ!AT1509&amp;"a"&amp;ДАННЫЕ!$V1509&amp;"v"&amp;R1509&amp;"k"&amp;ДАННЫЕ!$U1509&amp;"s"&amp;ДАННЫЕ!$Y1509&amp;"t"&amp;ДАННЫЕ!$X1509&amp;"b"&amp;IF(ДАННЫЕ!$Q1509&gt;1,1,0)&amp;"PP"&amp;ДАННЫЕ!Z1509&amp;"c"&amp;S1509&amp;"x"&amp;IF(ДАННЫЕ!$BY1509&gt;0,IF(YEAR(ДАННЫЕ!$F$1)=YEAR(ДАННЫЕ!$BY1509),1,0),0)&amp;"n"&amp;IF(ДАННЫЕ!$BZ1509&gt;0,IF(YEAR(ДАННЫЕ!$F$1)=YEAR(ДАННЫЕ!$BZ1509),1,0),0)&amp;"u"&amp;D1509&amp;"z"&amp;IF(ДАННЫЕ!$CL1509&gt;0,IF(YEAR(ДАННЫЕ!$F$1)&gt;YEAR(ДАННЫЕ!$CL1509),11,12),0)</f>
        <v>03mf0zpihbeCD0g0dlav0kstb0PPc0x0n0u0z0</v>
      </c>
      <c r="K1509" s="28" t="str">
        <f ca="1">ДАННЫЕ!$I1509&amp;"x"&amp;B1509&amp;"w"&amp;IF(T1509+ДАННЫЕ!AD1509+ДАННЫЕ!AE1509+ДАННЫЕ!AF1509+ДАННЫЕ!AG1509+ДАННЫЕ!AH1509+ДАННЫЕ!$AL1509+ДАННЫЕ!AI1509+ДАННЫЕ!AJ1509+ДАННЫЕ!AK1509+ДАННЫЕ!AP1509+ДАННЫЕ!AQ1509+ДАННЫЕ!AR1509+ДАННЫЕ!$AM1509+ДАННЫЕ!$AN1509+ДАННЫЕ!AS1509+ДАННЫЕ!AT1509&gt;0,1,0)&amp;IF(OR(T1509=2,ДАННЫЕ!AD1509=2,ДАННЫЕ!AE1509=2,ДАННЫЕ!AF1509=2,ДАННЫЕ!AG1509=2,ДАННЫЕ!AH1509=2,ДАННЫЕ!$AL1509=2,ДАННЫЕ!AI1509=2,ДАННЫЕ!AJ1509=2,ДАННЫЕ!AK1509=2,ДАННЫЕ!AP1509=2,ДАННЫЕ!AQ1509=2,ДАННЫЕ!AR1509=2,ДАННЫЕ!$AM1509=2,ДАННЫЕ!$AN1509=2,ДАННЫЕ!AS1509=2,ДАННЫЕ!AT1509=2),2,0)&amp;"t"&amp;IF(T1509&gt;0,"1"&amp;T1509,"00")&amp;"f"&amp;IF(ДАННЫЕ!$AC1509,"1"&amp;ДАННЫЕ!$AC1509,"00")&amp;"b"&amp;IF(ДАННЫЕ!$AD1509,"1"&amp;ДАННЫЕ!$AD1509,"00")&amp;"g"&amp;IF(ДАННЫЕ!$AF1509,"1"&amp;ДАННЫЕ!$AF1509,"00")&amp;"c"&amp;IF(ДАННЫЕ!$AG1509,"1"&amp;ДАННЫЕ!$AG1509,"00")&amp;"i"&amp;IF(ДАННЫЕ!$AH1509,"1"&amp;ДАННЫЕ!$AH1509,"00")&amp;"r"&amp;IF(ДАННЫЕ!$AL1509,"1"&amp;ДАННЫЕ!$AL1509,"00")&amp;"m"&amp;IF(ДАННЫЕ!$AI1509,"1"&amp;ДАННЫЕ!$AI1509,"00")&amp;"hS"&amp;IF(ДАННЫЕ!$AJ1509,"1"&amp;ДАННЫЕ!$AJ1509,"00")&amp;"hZ"&amp;IF(ДАННЫЕ!$AK1509,"1"&amp;ДАННЫЕ!$AK1509,"00")&amp;"p"&amp;IF(ДАННЫЕ!$AP1509,"1"&amp;ДАННЫЕ!$AP1509,"00")&amp;"k"&amp;IF(ДАННЫЕ!$AQ1509,"1"&amp;ДАННЫЕ!$AQ1509,"00")&amp;"z"&amp;IF(ДАННЫЕ!$AR1509,"1"&amp;ДАННЫЕ!$AR1509,"00")&amp;"j"&amp;IF(ДАННЫЕ!$AM1509,"1"&amp;ДАННЫЕ!$AM1509,"00")&amp;"n"&amp;IF(ДАННЫЕ!$AN1509,"1"&amp;ДАННЫЕ!$AN1509,"00")&amp;"E"&amp;ДАННЫЕ!BI1509&amp;"L"&amp;ДАННЫЕ!AO1509&amp;"h"&amp;IF(ДАННЫЕ!$AU1509&gt;0,1,0)&amp;"v"&amp;IF(ДАННЫЕ!$AW1509&gt;0,1,0)&amp;"a"&amp;IF(ДАННЫЕ!$AS1509,"1"&amp;ДАННЫЕ!$AS1509,"00")&amp;"s"&amp;IF(ДАННЫЕ!$AT1509,"1"&amp;ДАННЫЕ!$AT1509,"00")&amp;"u"&amp;IF(ДАННЫЕ!$CJ1509&gt;0,1,0)&amp;"y"&amp;B1509&amp;"d"&amp;H1509&amp;"e"&amp;F1509&amp;G1509</f>
        <v>x0w00t00f00b00g00c00i00r00m00hS00hZ00p00k00z00j00n00ELh0v0a00s00u0y0de</v>
      </c>
      <c r="L1509" s="28" t="str">
        <f ca="1">ДАННЫЕ!$I1509&amp;"VN"&amp;IF(ДАННЫЕ!AW1509&gt;0,11,10)&amp;"CD"&amp;IF(ДАННЫЕ!BF1509&gt;500,16,IF(ДАННЫЕ!BF1509&gt;350,15,IF(ДАННЫЕ!BF1509&gt;=200,14,IF(ДАННЫЕ!BF1509&gt;=100,13,IF(ДАННЫЕ!BF1509&gt;=50,12,IF(ДАННЫЕ!BF1509&gt;0,11,10))))))&amp;"AR"&amp;IF(ДАННЫЕ!BX1509&gt;0,1,0)&amp;"GD"&amp;B1509&amp;"VV"&amp;IF(E1509&gt;=5,IF(E1509&lt;18,1,0),0)</f>
        <v>VN10CD10AR0GD0VV0</v>
      </c>
      <c r="M1509" s="28" t="str">
        <f>ДАННЫЕ!$I1509&amp;"b"&amp;ДАННЫЕ!$BI1509&amp;"r"&amp;ДАННЫЕ!$BJ1509&amp;"CD"&amp;IF(ДАННЫЕ!BF1509&gt;0,IF(ДАННЫЕ!BF1509&lt;200,1,IF(ДАННЫЕ!BF1509&lt;350,2,3)),0)&amp;"h"&amp;IF(ДАННЫЕ!$BK1509+ДАННЫЕ!$BL1509+ДАННЫЕ!$BM1509&gt;0,1,0)&amp;"x"&amp;ДАННЫЕ!$BK1509&amp;"y"&amp;ДАННЫЕ!$BL1509&amp;"z"&amp;ДАННЫЕ!$BM1509&amp;"c"&amp;IF(ДАННЫЕ!$BK1509+ДАННЫЕ!$BL1509+ДАННЫЕ!$BM1509=3,1,0)&amp;"a"&amp;IF(ДАННЫЕ!$BQ1509+ДАННЫЕ!$BR1509&gt;0,1,0)&amp;"d"&amp;ДАННЫЕ!$BQ1509&amp;"v"&amp;ДАННЫЕ!$BR1509&amp;"p"&amp;ДАННЫЕ!$BS1509&amp;"n"&amp;ДАННЫЕ!$BU1509&amp;"t"&amp;ДАННЫЕ!$BV1509&amp;"o"&amp;ДАННЫЕ!$BT1509&amp;"l"&amp;IF(ДАННЫЕ!$BN1509&gt;0,1,0)&amp;ДАННЫЕ!$BN1509&amp;"g"&amp;ДАННЫЕ!$BO1509&amp;"s"&amp;ДАННЫЕ!$BP1509&amp;"DZ"&amp;IF(ДАННЫЕ!B1509-ДАННЫЕ!G1509 &lt; 60,IF(ДАННЫЕ!B1509-ДАННЫЕ!G1509 &gt;= 0,1,0),0)&amp;"u"&amp;IF(ДАННЫЕ!$CJ1509&gt;0,1,0)</f>
        <v>brCD0h0xyzc0a0dvpntol0gsDZ1u0</v>
      </c>
      <c r="N1509" s="28" t="str">
        <f ca="1">ДАННЫЕ!$F1509&amp;ДАННЫЕ!$I1509&amp;"g"&amp;B1509&amp;"cf"&amp;D1509&amp;"a"&amp;IF(ДАННЫЕ!$BX1509&gt;0,1,0)&amp;IF(ДАННЫЕ!$BF1509&gt;500,1,IF(ДАННЫЕ!$BF1509&gt;350,2,IF(ДАННЫЕ!$BF1509&gt;=200,3,IF(ДАННЫЕ!$BF1509&gt;=100,4,IF(ДАННЫЕ!$BF1509&gt;=50,5,IF(ДАННЫЕ!$BF1509&lt;50,6,0))))))&amp;"AR"&amp;IF(DATEDIF(ДАННЫЕ!$BX1509,ДАННЫЕ!$F$1,"y")&gt;1,1,0)&amp;"VG"&amp;IF(ДАННЫЕ!$BH1509="0",1,0)&amp;"o"&amp;IF(T1509+ДАННЫЕ!$AF1509+ДАННЫЕ!$AG1509+ДАННЫЕ!$AH1509+ДАННЫЕ!$AI1509+ДАННЫЕ!$AJ1509+ДАННЫЕ!$AP1509+ДАННЫЕ!$AQ1509+ДАННЫЕ!$AR1509+ДАННЫЕ!$AU1509+ДАННЫЕ!$AW1509+ДАННЫЕ!$AS1509+ДАННЫЕ!$AT1509&gt;0,1,0)&amp;"x"&amp;ДАННЫЕ!$AG1509&amp;"p"&amp;IF(ДАННЫЕ!$BY1509&gt;0,1,0)&amp;"v"&amp;IF(ДАННЫЕ!$BZ1509&gt;0,1,0)&amp;"n"&amp;ДАННЫЕ!$CA1509&amp;"t"&amp;ДАННЫЕ!$AY1509&amp;"k"&amp;ДАННЫЕ!$CB1509&amp;"q"&amp;ДАННЫЕ!$CC1509&amp;"w"&amp;ДАННЫЕ!$CD1509&amp;"e"&amp;ДАННЫЕ!$CE1509&amp;"m"&amp;ДАННЫЕ!$CF1509&amp;"c"&amp;ДАННЫЕ!$CG1509&amp;"z"&amp;ДАННЫЕ!$CH1509&amp;"d"&amp;IF(H1509=4,1,0)&amp;"s"&amp;IF(ДАННЫЕ!$J1509=1,0,1)&amp;"u"&amp;IF(ДАННЫЕ!$CJ1509&gt;0,1,0)</f>
        <v>g0cf0a06AR1VG0o0xp0v0ntkqwemczd0s1u0</v>
      </c>
      <c r="O1509" s="28" t="str">
        <f>ДАННЫЕ!$I1509&amp;"g"&amp;B1509&amp;A1509&amp;"f"&amp;P1509&amp;"c"&amp;IF(ДАННЫЕ!$U1509&gt;0,1,0)&amp;"s"&amp;IF(ДАННЫЕ!$Q1509&gt;0,IF(YEAR(ДАННЫЕ!$F$1)=YEAR(ДАННЫЕ!$Q1509),IF(MONTH(ДАННЫЕ!$F$1)=MONTH(ДАННЫЕ!$Q1509),111,11),1),0)&amp;"i"&amp;IF(ДАННЫЕ!$R1509+ДАННЫЕ!$S1509+ДАННЫЕ!$T1509=0,0,1)&amp;"h"&amp;IF(ДАННЫЕ!$P1509&gt;0,1,0)&amp;"p"&amp;IF(ДАННЫЕ!$CI1509&gt;0,IF(YEAR(ДАННЫЕ!$F$1)=YEAR(ДАННЫЕ!$CI1509),IF(MONTH(ДАННЫЕ!$F$1)=MONTH(ДАННЫЕ!$CI1509),111,11),1),0)&amp;"d"&amp;IF(ДАННЫЕ!$CJ1509&gt;0,IF(YEAR(ДАННЫЕ!$F$1)=YEAR(ДАННЫЕ!$CJ1509),IF(MONTH(ДАННЫЕ!$F$1)=MONTH(ДАННЫЕ!$CJ1509),111,11),1),0)&amp;"o"&amp;IF(ДАННЫЕ!$CK1509&gt;0,IF(MONTH(ДАННЫЕ!$F$1)=MONTH(ДАННЫЕ!$CK1509),111,11),0)&amp;"v"&amp;IF(ДАННЫЕ!$BE1509&gt;0,IF(MONTH(ДАННЫЕ!$F$1)=MONTH(ДАННЫЕ!$BE1509),111,11),0)</f>
        <v>g00f0c0s0i0h0p0d0o0v0</v>
      </c>
      <c r="P1509" s="15">
        <f t="shared" si="71"/>
        <v>0</v>
      </c>
      <c r="Q1509" s="15">
        <f>IF(ДАННЫЕ!$F$1&gt;ДАННЫЕ!$N1509,IF(YEAR(ДАННЫЕ!$F$1)=YEAR(ДАННЫЕ!M1509),1,0),0)</f>
        <v>0</v>
      </c>
      <c r="R1509" s="15">
        <f>IF(ДАННЫЕ!$F$1&gt;ДАННЫЕ!$N1509,IF(YEAR(ДАННЫЕ!$F$1)=YEAR(ДАННЫЕ!N1509),1,0),0)</f>
        <v>0</v>
      </c>
      <c r="S1509" s="15">
        <f>IF(ДАННЫЕ!$AA1509="2А",1,IF(ДАННЫЕ!$AA1509="2Б",2,IF(ДАННЫЕ!$AA1509="2В",3,IF(ДАННЫЕ!$AA1509=3,4,IF(ДАННЫЕ!$AA1509="4А",5,IF(ДАННЫЕ!$AA1509="4Б",6,IF(ДАННЫЕ!$AA1509="4В",7,IF(ДАННЫЕ!$AA1509=5,8,0))))))))</f>
        <v>0</v>
      </c>
      <c r="T1509" s="15">
        <f>IF(OR(ДАННЫЕ!$AC1509=2,ДАННЫЕ!$AD1509=2,ДАННЫЕ!$AE1509=2),2,IF(OR(ДАННЫЕ!$AC1509=1,ДАННЫЕ!$AD1509=1,ДАННЫЕ!$AE1509=1),1,0))</f>
        <v>0</v>
      </c>
    </row>
    <row r="1510" spans="1:20" x14ac:dyDescent="0.2">
      <c r="A1510" s="78">
        <f>IF(B1510&gt;0,IF(MONTH(ДАННЫЕ!$F$1)=MONTH(ДАННЫЕ!$B1510),1,0),0)</f>
        <v>0</v>
      </c>
      <c r="B1510" s="14">
        <f>IF(ДАННЫЕ!$B1510&gt;0,IF(YEAR(ДАННЫЕ!$F$1)=YEAR(ДАННЫЕ!$B1510),1,0),0)</f>
        <v>0</v>
      </c>
      <c r="C1510" s="14">
        <f>IF(ДАННЫЕ!$CM1510&gt;0,IF(YEAR(ДАННЫЕ!$F$1)=YEAR(ДАННЫЕ!$CM1510),1,0),0)</f>
        <v>0</v>
      </c>
      <c r="D1510" s="14">
        <f>IF(ДАННЫЕ!$CJ1510&gt;0,IF(ДАННЫЕ!$CL1510&gt;ДАННЫЕ!$F$1,1,IF(ДАННЫЕ!$CL1510&gt;0,0,1)),0)</f>
        <v>0</v>
      </c>
      <c r="E1510" s="43" t="str">
        <f ca="1">IF(ДАННЫЕ!$F$1&gt;0,IF(ДАННЫЕ!$G1510&gt;0,DATEDIF(ДАННЫЕ!$G1510,ДАННЫЕ!$F$1,"y"),""),IF(ДАННЫЕ!$G1510&gt;0,DATEDIF(ДАННЫЕ!$G1510,TODAY(),"y"),""))</f>
        <v/>
      </c>
      <c r="F1510" s="43" t="str">
        <f xml:space="preserve"> IF(ДАННЫЕ!$F1510="М",IF(E1510&gt;=18,IF(E1510&lt;60,1,""),""),"")&amp;IF(ДАННЫЕ!$F1510="Ж",IF(E1510&gt;=18,IF(E1510&lt;55,1,""),""),"")</f>
        <v/>
      </c>
      <c r="G1510" s="43" t="str">
        <f xml:space="preserve"> IF(ДАННЫЕ!$F1510="М",IF(E1510&gt;=60,2,""),"")&amp;IF(ДАННЫЕ!$F1510="Ж",IF(E1510&gt;=55,2,""),"")</f>
        <v/>
      </c>
      <c r="H1510" s="43" t="str">
        <f t="shared" ca="1" si="69"/>
        <v/>
      </c>
      <c r="I1510" s="43" t="str">
        <f t="shared" ca="1" si="70"/>
        <v>03</v>
      </c>
      <c r="J1510" s="28" t="str">
        <f ca="1">ДАННЫЕ!$F1510&amp;H1510&amp;I1510&amp;ДАННЫЕ!$I1510&amp;"m"&amp;IF(ДАННЫЕ!$I1510&gt;0,IF(ДАННЫЕ!$J1510&gt;0,0,1),"")&amp;"f"&amp;IF(ДАННЫЕ!$R1510&gt;0,IF(YEAR(ДАННЫЕ!$F$1)=YEAR(ДАННЫЕ!$R1510),1,0),0)&amp;"z"&amp;ДАННЫЕ!$R1510&amp;"p"&amp;ДАННЫЕ!$S1510&amp;"i"&amp;ДАННЫЕ!$T1510&amp;"h"&amp;ДАННЫЕ!$K1510&amp;"be"&amp;ДАННЫЕ!$BI1510&amp;"CD"&amp;IF(ДАННЫЕ!BF1510&gt;500,4,IF(ДАННЫЕ!BF1510&gt;350,3,IF(ДАННЫЕ!BF1510&gt;200,2,IF(ДАННЫЕ!BF1510&gt;0,1,0))))&amp;"g"&amp;B1510&amp;"d"&amp;H1510&amp;"l"&amp;ДАННЫЕ!AT1510&amp;"a"&amp;ДАННЫЕ!$V1510&amp;"v"&amp;R1510&amp;"k"&amp;ДАННЫЕ!$U1510&amp;"s"&amp;ДАННЫЕ!$Y1510&amp;"t"&amp;ДАННЫЕ!$X1510&amp;"b"&amp;IF(ДАННЫЕ!$Q1510&gt;1,1,0)&amp;"PP"&amp;ДАННЫЕ!Z1510&amp;"c"&amp;S1510&amp;"x"&amp;IF(ДАННЫЕ!$BY1510&gt;0,IF(YEAR(ДАННЫЕ!$F$1)=YEAR(ДАННЫЕ!$BY1510),1,0),0)&amp;"n"&amp;IF(ДАННЫЕ!$BZ1510&gt;0,IF(YEAR(ДАННЫЕ!$F$1)=YEAR(ДАННЫЕ!$BZ1510),1,0),0)&amp;"u"&amp;D1510&amp;"z"&amp;IF(ДАННЫЕ!$CL1510&gt;0,IF(YEAR(ДАННЫЕ!$F$1)&gt;YEAR(ДАННЫЕ!$CL1510),11,12),0)</f>
        <v>03mf0zpihbeCD0g0dlav0kstb0PPc0x0n0u0z0</v>
      </c>
      <c r="K1510" s="28" t="str">
        <f ca="1">ДАННЫЕ!$I1510&amp;"x"&amp;B1510&amp;"w"&amp;IF(T1510+ДАННЫЕ!AD1510+ДАННЫЕ!AE1510+ДАННЫЕ!AF1510+ДАННЫЕ!AG1510+ДАННЫЕ!AH1510+ДАННЫЕ!$AL1510+ДАННЫЕ!AI1510+ДАННЫЕ!AJ1510+ДАННЫЕ!AK1510+ДАННЫЕ!AP1510+ДАННЫЕ!AQ1510+ДАННЫЕ!AR1510+ДАННЫЕ!$AM1510+ДАННЫЕ!$AN1510+ДАННЫЕ!AS1510+ДАННЫЕ!AT1510&gt;0,1,0)&amp;IF(OR(T1510=2,ДАННЫЕ!AD1510=2,ДАННЫЕ!AE1510=2,ДАННЫЕ!AF1510=2,ДАННЫЕ!AG1510=2,ДАННЫЕ!AH1510=2,ДАННЫЕ!$AL1510=2,ДАННЫЕ!AI1510=2,ДАННЫЕ!AJ1510=2,ДАННЫЕ!AK1510=2,ДАННЫЕ!AP1510=2,ДАННЫЕ!AQ1510=2,ДАННЫЕ!AR1510=2,ДАННЫЕ!$AM1510=2,ДАННЫЕ!$AN1510=2,ДАННЫЕ!AS1510=2,ДАННЫЕ!AT1510=2),2,0)&amp;"t"&amp;IF(T1510&gt;0,"1"&amp;T1510,"00")&amp;"f"&amp;IF(ДАННЫЕ!$AC1510,"1"&amp;ДАННЫЕ!$AC1510,"00")&amp;"b"&amp;IF(ДАННЫЕ!$AD1510,"1"&amp;ДАННЫЕ!$AD1510,"00")&amp;"g"&amp;IF(ДАННЫЕ!$AF1510,"1"&amp;ДАННЫЕ!$AF1510,"00")&amp;"c"&amp;IF(ДАННЫЕ!$AG1510,"1"&amp;ДАННЫЕ!$AG1510,"00")&amp;"i"&amp;IF(ДАННЫЕ!$AH1510,"1"&amp;ДАННЫЕ!$AH1510,"00")&amp;"r"&amp;IF(ДАННЫЕ!$AL1510,"1"&amp;ДАННЫЕ!$AL1510,"00")&amp;"m"&amp;IF(ДАННЫЕ!$AI1510,"1"&amp;ДАННЫЕ!$AI1510,"00")&amp;"hS"&amp;IF(ДАННЫЕ!$AJ1510,"1"&amp;ДАННЫЕ!$AJ1510,"00")&amp;"hZ"&amp;IF(ДАННЫЕ!$AK1510,"1"&amp;ДАННЫЕ!$AK1510,"00")&amp;"p"&amp;IF(ДАННЫЕ!$AP1510,"1"&amp;ДАННЫЕ!$AP1510,"00")&amp;"k"&amp;IF(ДАННЫЕ!$AQ1510,"1"&amp;ДАННЫЕ!$AQ1510,"00")&amp;"z"&amp;IF(ДАННЫЕ!$AR1510,"1"&amp;ДАННЫЕ!$AR1510,"00")&amp;"j"&amp;IF(ДАННЫЕ!$AM1510,"1"&amp;ДАННЫЕ!$AM1510,"00")&amp;"n"&amp;IF(ДАННЫЕ!$AN1510,"1"&amp;ДАННЫЕ!$AN1510,"00")&amp;"E"&amp;ДАННЫЕ!BI1510&amp;"L"&amp;ДАННЫЕ!AO1510&amp;"h"&amp;IF(ДАННЫЕ!$AU1510&gt;0,1,0)&amp;"v"&amp;IF(ДАННЫЕ!$AW1510&gt;0,1,0)&amp;"a"&amp;IF(ДАННЫЕ!$AS1510,"1"&amp;ДАННЫЕ!$AS1510,"00")&amp;"s"&amp;IF(ДАННЫЕ!$AT1510,"1"&amp;ДАННЫЕ!$AT1510,"00")&amp;"u"&amp;IF(ДАННЫЕ!$CJ1510&gt;0,1,0)&amp;"y"&amp;B1510&amp;"d"&amp;H1510&amp;"e"&amp;F1510&amp;G1510</f>
        <v>x0w00t00f00b00g00c00i00r00m00hS00hZ00p00k00z00j00n00ELh0v0a00s00u0y0de</v>
      </c>
      <c r="L1510" s="28" t="str">
        <f ca="1">ДАННЫЕ!$I1510&amp;"VN"&amp;IF(ДАННЫЕ!AW1510&gt;0,11,10)&amp;"CD"&amp;IF(ДАННЫЕ!BF1510&gt;500,16,IF(ДАННЫЕ!BF1510&gt;350,15,IF(ДАННЫЕ!BF1510&gt;=200,14,IF(ДАННЫЕ!BF1510&gt;=100,13,IF(ДАННЫЕ!BF1510&gt;=50,12,IF(ДАННЫЕ!BF1510&gt;0,11,10))))))&amp;"AR"&amp;IF(ДАННЫЕ!BX1510&gt;0,1,0)&amp;"GD"&amp;B1510&amp;"VV"&amp;IF(E1510&gt;=5,IF(E1510&lt;18,1,0),0)</f>
        <v>VN10CD10AR0GD0VV0</v>
      </c>
      <c r="M1510" s="28" t="str">
        <f>ДАННЫЕ!$I1510&amp;"b"&amp;ДАННЫЕ!$BI1510&amp;"r"&amp;ДАННЫЕ!$BJ1510&amp;"CD"&amp;IF(ДАННЫЕ!BF1510&gt;0,IF(ДАННЫЕ!BF1510&lt;200,1,IF(ДАННЫЕ!BF1510&lt;350,2,3)),0)&amp;"h"&amp;IF(ДАННЫЕ!$BK1510+ДАННЫЕ!$BL1510+ДАННЫЕ!$BM1510&gt;0,1,0)&amp;"x"&amp;ДАННЫЕ!$BK1510&amp;"y"&amp;ДАННЫЕ!$BL1510&amp;"z"&amp;ДАННЫЕ!$BM1510&amp;"c"&amp;IF(ДАННЫЕ!$BK1510+ДАННЫЕ!$BL1510+ДАННЫЕ!$BM1510=3,1,0)&amp;"a"&amp;IF(ДАННЫЕ!$BQ1510+ДАННЫЕ!$BR1510&gt;0,1,0)&amp;"d"&amp;ДАННЫЕ!$BQ1510&amp;"v"&amp;ДАННЫЕ!$BR1510&amp;"p"&amp;ДАННЫЕ!$BS1510&amp;"n"&amp;ДАННЫЕ!$BU1510&amp;"t"&amp;ДАННЫЕ!$BV1510&amp;"o"&amp;ДАННЫЕ!$BT1510&amp;"l"&amp;IF(ДАННЫЕ!$BN1510&gt;0,1,0)&amp;ДАННЫЕ!$BN1510&amp;"g"&amp;ДАННЫЕ!$BO1510&amp;"s"&amp;ДАННЫЕ!$BP1510&amp;"DZ"&amp;IF(ДАННЫЕ!B1510-ДАННЫЕ!G1510 &lt; 60,IF(ДАННЫЕ!B1510-ДАННЫЕ!G1510 &gt;= 0,1,0),0)&amp;"u"&amp;IF(ДАННЫЕ!$CJ1510&gt;0,1,0)</f>
        <v>brCD0h0xyzc0a0dvpntol0gsDZ1u0</v>
      </c>
      <c r="N1510" s="28" t="str">
        <f ca="1">ДАННЫЕ!$F1510&amp;ДАННЫЕ!$I1510&amp;"g"&amp;B1510&amp;"cf"&amp;D1510&amp;"a"&amp;IF(ДАННЫЕ!$BX1510&gt;0,1,0)&amp;IF(ДАННЫЕ!$BF1510&gt;500,1,IF(ДАННЫЕ!$BF1510&gt;350,2,IF(ДАННЫЕ!$BF1510&gt;=200,3,IF(ДАННЫЕ!$BF1510&gt;=100,4,IF(ДАННЫЕ!$BF1510&gt;=50,5,IF(ДАННЫЕ!$BF1510&lt;50,6,0))))))&amp;"AR"&amp;IF(DATEDIF(ДАННЫЕ!$BX1510,ДАННЫЕ!$F$1,"y")&gt;1,1,0)&amp;"VG"&amp;IF(ДАННЫЕ!$BH1510="0",1,0)&amp;"o"&amp;IF(T1510+ДАННЫЕ!$AF1510+ДАННЫЕ!$AG1510+ДАННЫЕ!$AH1510+ДАННЫЕ!$AI1510+ДАННЫЕ!$AJ1510+ДАННЫЕ!$AP1510+ДАННЫЕ!$AQ1510+ДАННЫЕ!$AR1510+ДАННЫЕ!$AU1510+ДАННЫЕ!$AW1510+ДАННЫЕ!$AS1510+ДАННЫЕ!$AT1510&gt;0,1,0)&amp;"x"&amp;ДАННЫЕ!$AG1510&amp;"p"&amp;IF(ДАННЫЕ!$BY1510&gt;0,1,0)&amp;"v"&amp;IF(ДАННЫЕ!$BZ1510&gt;0,1,0)&amp;"n"&amp;ДАННЫЕ!$CA1510&amp;"t"&amp;ДАННЫЕ!$AY1510&amp;"k"&amp;ДАННЫЕ!$CB1510&amp;"q"&amp;ДАННЫЕ!$CC1510&amp;"w"&amp;ДАННЫЕ!$CD1510&amp;"e"&amp;ДАННЫЕ!$CE1510&amp;"m"&amp;ДАННЫЕ!$CF1510&amp;"c"&amp;ДАННЫЕ!$CG1510&amp;"z"&amp;ДАННЫЕ!$CH1510&amp;"d"&amp;IF(H1510=4,1,0)&amp;"s"&amp;IF(ДАННЫЕ!$J1510=1,0,1)&amp;"u"&amp;IF(ДАННЫЕ!$CJ1510&gt;0,1,0)</f>
        <v>g0cf0a06AR1VG0o0xp0v0ntkqwemczd0s1u0</v>
      </c>
      <c r="O1510" s="28" t="str">
        <f>ДАННЫЕ!$I1510&amp;"g"&amp;B1510&amp;A1510&amp;"f"&amp;P1510&amp;"c"&amp;IF(ДАННЫЕ!$U1510&gt;0,1,0)&amp;"s"&amp;IF(ДАННЫЕ!$Q1510&gt;0,IF(YEAR(ДАННЫЕ!$F$1)=YEAR(ДАННЫЕ!$Q1510),IF(MONTH(ДАННЫЕ!$F$1)=MONTH(ДАННЫЕ!$Q1510),111,11),1),0)&amp;"i"&amp;IF(ДАННЫЕ!$R1510+ДАННЫЕ!$S1510+ДАННЫЕ!$T1510=0,0,1)&amp;"h"&amp;IF(ДАННЫЕ!$P1510&gt;0,1,0)&amp;"p"&amp;IF(ДАННЫЕ!$CI1510&gt;0,IF(YEAR(ДАННЫЕ!$F$1)=YEAR(ДАННЫЕ!$CI1510),IF(MONTH(ДАННЫЕ!$F$1)=MONTH(ДАННЫЕ!$CI1510),111,11),1),0)&amp;"d"&amp;IF(ДАННЫЕ!$CJ1510&gt;0,IF(YEAR(ДАННЫЕ!$F$1)=YEAR(ДАННЫЕ!$CJ1510),IF(MONTH(ДАННЫЕ!$F$1)=MONTH(ДАННЫЕ!$CJ1510),111,11),1),0)&amp;"o"&amp;IF(ДАННЫЕ!$CK1510&gt;0,IF(MONTH(ДАННЫЕ!$F$1)=MONTH(ДАННЫЕ!$CK1510),111,11),0)&amp;"v"&amp;IF(ДАННЫЕ!$BE1510&gt;0,IF(MONTH(ДАННЫЕ!$F$1)=MONTH(ДАННЫЕ!$BE1510),111,11),0)</f>
        <v>g00f0c0s0i0h0p0d0o0v0</v>
      </c>
      <c r="P1510" s="15">
        <f t="shared" si="71"/>
        <v>0</v>
      </c>
      <c r="Q1510" s="15">
        <f>IF(ДАННЫЕ!$F$1&gt;ДАННЫЕ!$N1510,IF(YEAR(ДАННЫЕ!$F$1)=YEAR(ДАННЫЕ!M1510),1,0),0)</f>
        <v>0</v>
      </c>
      <c r="R1510" s="15">
        <f>IF(ДАННЫЕ!$F$1&gt;ДАННЫЕ!$N1510,IF(YEAR(ДАННЫЕ!$F$1)=YEAR(ДАННЫЕ!N1510),1,0),0)</f>
        <v>0</v>
      </c>
      <c r="S1510" s="15">
        <f>IF(ДАННЫЕ!$AA1510="2А",1,IF(ДАННЫЕ!$AA1510="2Б",2,IF(ДАННЫЕ!$AA1510="2В",3,IF(ДАННЫЕ!$AA1510=3,4,IF(ДАННЫЕ!$AA1510="4А",5,IF(ДАННЫЕ!$AA1510="4Б",6,IF(ДАННЫЕ!$AA1510="4В",7,IF(ДАННЫЕ!$AA1510=5,8,0))))))))</f>
        <v>0</v>
      </c>
      <c r="T1510" s="15">
        <f>IF(OR(ДАННЫЕ!$AC1510=2,ДАННЫЕ!$AD1510=2,ДАННЫЕ!$AE1510=2),2,IF(OR(ДАННЫЕ!$AC1510=1,ДАННЫЕ!$AD1510=1,ДАННЫЕ!$AE1510=1),1,0))</f>
        <v>0</v>
      </c>
    </row>
    <row r="1511" spans="1:20" x14ac:dyDescent="0.2">
      <c r="A1511" s="78">
        <f>IF(B1511&gt;0,IF(MONTH(ДАННЫЕ!$F$1)=MONTH(ДАННЫЕ!$B1511),1,0),0)</f>
        <v>0</v>
      </c>
      <c r="B1511" s="14">
        <f>IF(ДАННЫЕ!$B1511&gt;0,IF(YEAR(ДАННЫЕ!$F$1)=YEAR(ДАННЫЕ!$B1511),1,0),0)</f>
        <v>0</v>
      </c>
      <c r="C1511" s="14">
        <f>IF(ДАННЫЕ!$CM1511&gt;0,IF(YEAR(ДАННЫЕ!$F$1)=YEAR(ДАННЫЕ!$CM1511),1,0),0)</f>
        <v>0</v>
      </c>
      <c r="D1511" s="14">
        <f>IF(ДАННЫЕ!$CJ1511&gt;0,IF(ДАННЫЕ!$CL1511&gt;ДАННЫЕ!$F$1,1,IF(ДАННЫЕ!$CL1511&gt;0,0,1)),0)</f>
        <v>0</v>
      </c>
      <c r="E1511" s="43" t="str">
        <f ca="1">IF(ДАННЫЕ!$F$1&gt;0,IF(ДАННЫЕ!$G1511&gt;0,DATEDIF(ДАННЫЕ!$G1511,ДАННЫЕ!$F$1,"y"),""),IF(ДАННЫЕ!$G1511&gt;0,DATEDIF(ДАННЫЕ!$G1511,TODAY(),"y"),""))</f>
        <v/>
      </c>
      <c r="F1511" s="43" t="str">
        <f xml:space="preserve"> IF(ДАННЫЕ!$F1511="М",IF(E1511&gt;=18,IF(E1511&lt;60,1,""),""),"")&amp;IF(ДАННЫЕ!$F1511="Ж",IF(E1511&gt;=18,IF(E1511&lt;55,1,""),""),"")</f>
        <v/>
      </c>
      <c r="G1511" s="43" t="str">
        <f xml:space="preserve"> IF(ДАННЫЕ!$F1511="М",IF(E1511&gt;=60,2,""),"")&amp;IF(ДАННЫЕ!$F1511="Ж",IF(E1511&gt;=55,2,""),"")</f>
        <v/>
      </c>
      <c r="H1511" s="43" t="str">
        <f t="shared" ca="1" si="69"/>
        <v/>
      </c>
      <c r="I1511" s="43" t="str">
        <f t="shared" ca="1" si="70"/>
        <v>03</v>
      </c>
      <c r="J1511" s="28" t="str">
        <f ca="1">ДАННЫЕ!$F1511&amp;H1511&amp;I1511&amp;ДАННЫЕ!$I1511&amp;"m"&amp;IF(ДАННЫЕ!$I1511&gt;0,IF(ДАННЫЕ!$J1511&gt;0,0,1),"")&amp;"f"&amp;IF(ДАННЫЕ!$R1511&gt;0,IF(YEAR(ДАННЫЕ!$F$1)=YEAR(ДАННЫЕ!$R1511),1,0),0)&amp;"z"&amp;ДАННЫЕ!$R1511&amp;"p"&amp;ДАННЫЕ!$S1511&amp;"i"&amp;ДАННЫЕ!$T1511&amp;"h"&amp;ДАННЫЕ!$K1511&amp;"be"&amp;ДАННЫЕ!$BI1511&amp;"CD"&amp;IF(ДАННЫЕ!BF1511&gt;500,4,IF(ДАННЫЕ!BF1511&gt;350,3,IF(ДАННЫЕ!BF1511&gt;200,2,IF(ДАННЫЕ!BF1511&gt;0,1,0))))&amp;"g"&amp;B1511&amp;"d"&amp;H1511&amp;"l"&amp;ДАННЫЕ!AT1511&amp;"a"&amp;ДАННЫЕ!$V1511&amp;"v"&amp;R1511&amp;"k"&amp;ДАННЫЕ!$U1511&amp;"s"&amp;ДАННЫЕ!$Y1511&amp;"t"&amp;ДАННЫЕ!$X1511&amp;"b"&amp;IF(ДАННЫЕ!$Q1511&gt;1,1,0)&amp;"PP"&amp;ДАННЫЕ!Z1511&amp;"c"&amp;S1511&amp;"x"&amp;IF(ДАННЫЕ!$BY1511&gt;0,IF(YEAR(ДАННЫЕ!$F$1)=YEAR(ДАННЫЕ!$BY1511),1,0),0)&amp;"n"&amp;IF(ДАННЫЕ!$BZ1511&gt;0,IF(YEAR(ДАННЫЕ!$F$1)=YEAR(ДАННЫЕ!$BZ1511),1,0),0)&amp;"u"&amp;D1511&amp;"z"&amp;IF(ДАННЫЕ!$CL1511&gt;0,IF(YEAR(ДАННЫЕ!$F$1)&gt;YEAR(ДАННЫЕ!$CL1511),11,12),0)</f>
        <v>03mf0zpihbeCD0g0dlav0kstb0PPc0x0n0u0z0</v>
      </c>
      <c r="K1511" s="28" t="str">
        <f ca="1">ДАННЫЕ!$I1511&amp;"x"&amp;B1511&amp;"w"&amp;IF(T1511+ДАННЫЕ!AD1511+ДАННЫЕ!AE1511+ДАННЫЕ!AF1511+ДАННЫЕ!AG1511+ДАННЫЕ!AH1511+ДАННЫЕ!$AL1511+ДАННЫЕ!AI1511+ДАННЫЕ!AJ1511+ДАННЫЕ!AK1511+ДАННЫЕ!AP1511+ДАННЫЕ!AQ1511+ДАННЫЕ!AR1511+ДАННЫЕ!$AM1511+ДАННЫЕ!$AN1511+ДАННЫЕ!AS1511+ДАННЫЕ!AT1511&gt;0,1,0)&amp;IF(OR(T1511=2,ДАННЫЕ!AD1511=2,ДАННЫЕ!AE1511=2,ДАННЫЕ!AF1511=2,ДАННЫЕ!AG1511=2,ДАННЫЕ!AH1511=2,ДАННЫЕ!$AL1511=2,ДАННЫЕ!AI1511=2,ДАННЫЕ!AJ1511=2,ДАННЫЕ!AK1511=2,ДАННЫЕ!AP1511=2,ДАННЫЕ!AQ1511=2,ДАННЫЕ!AR1511=2,ДАННЫЕ!$AM1511=2,ДАННЫЕ!$AN1511=2,ДАННЫЕ!AS1511=2,ДАННЫЕ!AT1511=2),2,0)&amp;"t"&amp;IF(T1511&gt;0,"1"&amp;T1511,"00")&amp;"f"&amp;IF(ДАННЫЕ!$AC1511,"1"&amp;ДАННЫЕ!$AC1511,"00")&amp;"b"&amp;IF(ДАННЫЕ!$AD1511,"1"&amp;ДАННЫЕ!$AD1511,"00")&amp;"g"&amp;IF(ДАННЫЕ!$AF1511,"1"&amp;ДАННЫЕ!$AF1511,"00")&amp;"c"&amp;IF(ДАННЫЕ!$AG1511,"1"&amp;ДАННЫЕ!$AG1511,"00")&amp;"i"&amp;IF(ДАННЫЕ!$AH1511,"1"&amp;ДАННЫЕ!$AH1511,"00")&amp;"r"&amp;IF(ДАННЫЕ!$AL1511,"1"&amp;ДАННЫЕ!$AL1511,"00")&amp;"m"&amp;IF(ДАННЫЕ!$AI1511,"1"&amp;ДАННЫЕ!$AI1511,"00")&amp;"hS"&amp;IF(ДАННЫЕ!$AJ1511,"1"&amp;ДАННЫЕ!$AJ1511,"00")&amp;"hZ"&amp;IF(ДАННЫЕ!$AK1511,"1"&amp;ДАННЫЕ!$AK1511,"00")&amp;"p"&amp;IF(ДАННЫЕ!$AP1511,"1"&amp;ДАННЫЕ!$AP1511,"00")&amp;"k"&amp;IF(ДАННЫЕ!$AQ1511,"1"&amp;ДАННЫЕ!$AQ1511,"00")&amp;"z"&amp;IF(ДАННЫЕ!$AR1511,"1"&amp;ДАННЫЕ!$AR1511,"00")&amp;"j"&amp;IF(ДАННЫЕ!$AM1511,"1"&amp;ДАННЫЕ!$AM1511,"00")&amp;"n"&amp;IF(ДАННЫЕ!$AN1511,"1"&amp;ДАННЫЕ!$AN1511,"00")&amp;"E"&amp;ДАННЫЕ!BI1511&amp;"L"&amp;ДАННЫЕ!AO1511&amp;"h"&amp;IF(ДАННЫЕ!$AU1511&gt;0,1,0)&amp;"v"&amp;IF(ДАННЫЕ!$AW1511&gt;0,1,0)&amp;"a"&amp;IF(ДАННЫЕ!$AS1511,"1"&amp;ДАННЫЕ!$AS1511,"00")&amp;"s"&amp;IF(ДАННЫЕ!$AT1511,"1"&amp;ДАННЫЕ!$AT1511,"00")&amp;"u"&amp;IF(ДАННЫЕ!$CJ1511&gt;0,1,0)&amp;"y"&amp;B1511&amp;"d"&amp;H1511&amp;"e"&amp;F1511&amp;G1511</f>
        <v>x0w00t00f00b00g00c00i00r00m00hS00hZ00p00k00z00j00n00ELh0v0a00s00u0y0de</v>
      </c>
      <c r="L1511" s="28" t="str">
        <f ca="1">ДАННЫЕ!$I1511&amp;"VN"&amp;IF(ДАННЫЕ!AW1511&gt;0,11,10)&amp;"CD"&amp;IF(ДАННЫЕ!BF1511&gt;500,16,IF(ДАННЫЕ!BF1511&gt;350,15,IF(ДАННЫЕ!BF1511&gt;=200,14,IF(ДАННЫЕ!BF1511&gt;=100,13,IF(ДАННЫЕ!BF1511&gt;=50,12,IF(ДАННЫЕ!BF1511&gt;0,11,10))))))&amp;"AR"&amp;IF(ДАННЫЕ!BX1511&gt;0,1,0)&amp;"GD"&amp;B1511&amp;"VV"&amp;IF(E1511&gt;=5,IF(E1511&lt;18,1,0),0)</f>
        <v>VN10CD10AR0GD0VV0</v>
      </c>
      <c r="M1511" s="28" t="str">
        <f>ДАННЫЕ!$I1511&amp;"b"&amp;ДАННЫЕ!$BI1511&amp;"r"&amp;ДАННЫЕ!$BJ1511&amp;"CD"&amp;IF(ДАННЫЕ!BF1511&gt;0,IF(ДАННЫЕ!BF1511&lt;200,1,IF(ДАННЫЕ!BF1511&lt;350,2,3)),0)&amp;"h"&amp;IF(ДАННЫЕ!$BK1511+ДАННЫЕ!$BL1511+ДАННЫЕ!$BM1511&gt;0,1,0)&amp;"x"&amp;ДАННЫЕ!$BK1511&amp;"y"&amp;ДАННЫЕ!$BL1511&amp;"z"&amp;ДАННЫЕ!$BM1511&amp;"c"&amp;IF(ДАННЫЕ!$BK1511+ДАННЫЕ!$BL1511+ДАННЫЕ!$BM1511=3,1,0)&amp;"a"&amp;IF(ДАННЫЕ!$BQ1511+ДАННЫЕ!$BR1511&gt;0,1,0)&amp;"d"&amp;ДАННЫЕ!$BQ1511&amp;"v"&amp;ДАННЫЕ!$BR1511&amp;"p"&amp;ДАННЫЕ!$BS1511&amp;"n"&amp;ДАННЫЕ!$BU1511&amp;"t"&amp;ДАННЫЕ!$BV1511&amp;"o"&amp;ДАННЫЕ!$BT1511&amp;"l"&amp;IF(ДАННЫЕ!$BN1511&gt;0,1,0)&amp;ДАННЫЕ!$BN1511&amp;"g"&amp;ДАННЫЕ!$BO1511&amp;"s"&amp;ДАННЫЕ!$BP1511&amp;"DZ"&amp;IF(ДАННЫЕ!B1511-ДАННЫЕ!G1511 &lt; 60,IF(ДАННЫЕ!B1511-ДАННЫЕ!G1511 &gt;= 0,1,0),0)&amp;"u"&amp;IF(ДАННЫЕ!$CJ1511&gt;0,1,0)</f>
        <v>brCD0h0xyzc0a0dvpntol0gsDZ1u0</v>
      </c>
      <c r="N1511" s="28" t="str">
        <f ca="1">ДАННЫЕ!$F1511&amp;ДАННЫЕ!$I1511&amp;"g"&amp;B1511&amp;"cf"&amp;D1511&amp;"a"&amp;IF(ДАННЫЕ!$BX1511&gt;0,1,0)&amp;IF(ДАННЫЕ!$BF1511&gt;500,1,IF(ДАННЫЕ!$BF1511&gt;350,2,IF(ДАННЫЕ!$BF1511&gt;=200,3,IF(ДАННЫЕ!$BF1511&gt;=100,4,IF(ДАННЫЕ!$BF1511&gt;=50,5,IF(ДАННЫЕ!$BF1511&lt;50,6,0))))))&amp;"AR"&amp;IF(DATEDIF(ДАННЫЕ!$BX1511,ДАННЫЕ!$F$1,"y")&gt;1,1,0)&amp;"VG"&amp;IF(ДАННЫЕ!$BH1511="0",1,0)&amp;"o"&amp;IF(T1511+ДАННЫЕ!$AF1511+ДАННЫЕ!$AG1511+ДАННЫЕ!$AH1511+ДАННЫЕ!$AI1511+ДАННЫЕ!$AJ1511+ДАННЫЕ!$AP1511+ДАННЫЕ!$AQ1511+ДАННЫЕ!$AR1511+ДАННЫЕ!$AU1511+ДАННЫЕ!$AW1511+ДАННЫЕ!$AS1511+ДАННЫЕ!$AT1511&gt;0,1,0)&amp;"x"&amp;ДАННЫЕ!$AG1511&amp;"p"&amp;IF(ДАННЫЕ!$BY1511&gt;0,1,0)&amp;"v"&amp;IF(ДАННЫЕ!$BZ1511&gt;0,1,0)&amp;"n"&amp;ДАННЫЕ!$CA1511&amp;"t"&amp;ДАННЫЕ!$AY1511&amp;"k"&amp;ДАННЫЕ!$CB1511&amp;"q"&amp;ДАННЫЕ!$CC1511&amp;"w"&amp;ДАННЫЕ!$CD1511&amp;"e"&amp;ДАННЫЕ!$CE1511&amp;"m"&amp;ДАННЫЕ!$CF1511&amp;"c"&amp;ДАННЫЕ!$CG1511&amp;"z"&amp;ДАННЫЕ!$CH1511&amp;"d"&amp;IF(H1511=4,1,0)&amp;"s"&amp;IF(ДАННЫЕ!$J1511=1,0,1)&amp;"u"&amp;IF(ДАННЫЕ!$CJ1511&gt;0,1,0)</f>
        <v>g0cf0a06AR1VG0o0xp0v0ntkqwemczd0s1u0</v>
      </c>
      <c r="O1511" s="28" t="str">
        <f>ДАННЫЕ!$I1511&amp;"g"&amp;B1511&amp;A1511&amp;"f"&amp;P1511&amp;"c"&amp;IF(ДАННЫЕ!$U1511&gt;0,1,0)&amp;"s"&amp;IF(ДАННЫЕ!$Q1511&gt;0,IF(YEAR(ДАННЫЕ!$F$1)=YEAR(ДАННЫЕ!$Q1511),IF(MONTH(ДАННЫЕ!$F$1)=MONTH(ДАННЫЕ!$Q1511),111,11),1),0)&amp;"i"&amp;IF(ДАННЫЕ!$R1511+ДАННЫЕ!$S1511+ДАННЫЕ!$T1511=0,0,1)&amp;"h"&amp;IF(ДАННЫЕ!$P1511&gt;0,1,0)&amp;"p"&amp;IF(ДАННЫЕ!$CI1511&gt;0,IF(YEAR(ДАННЫЕ!$F$1)=YEAR(ДАННЫЕ!$CI1511),IF(MONTH(ДАННЫЕ!$F$1)=MONTH(ДАННЫЕ!$CI1511),111,11),1),0)&amp;"d"&amp;IF(ДАННЫЕ!$CJ1511&gt;0,IF(YEAR(ДАННЫЕ!$F$1)=YEAR(ДАННЫЕ!$CJ1511),IF(MONTH(ДАННЫЕ!$F$1)=MONTH(ДАННЫЕ!$CJ1511),111,11),1),0)&amp;"o"&amp;IF(ДАННЫЕ!$CK1511&gt;0,IF(MONTH(ДАННЫЕ!$F$1)=MONTH(ДАННЫЕ!$CK1511),111,11),0)&amp;"v"&amp;IF(ДАННЫЕ!$BE1511&gt;0,IF(MONTH(ДАННЫЕ!$F$1)=MONTH(ДАННЫЕ!$BE1511),111,11),0)</f>
        <v>g00f0c0s0i0h0p0d0o0v0</v>
      </c>
      <c r="P1511" s="15">
        <f t="shared" si="71"/>
        <v>0</v>
      </c>
      <c r="Q1511" s="15">
        <f>IF(ДАННЫЕ!$F$1&gt;ДАННЫЕ!$N1511,IF(YEAR(ДАННЫЕ!$F$1)=YEAR(ДАННЫЕ!M1511),1,0),0)</f>
        <v>0</v>
      </c>
      <c r="R1511" s="15">
        <f>IF(ДАННЫЕ!$F$1&gt;ДАННЫЕ!$N1511,IF(YEAR(ДАННЫЕ!$F$1)=YEAR(ДАННЫЕ!N1511),1,0),0)</f>
        <v>0</v>
      </c>
      <c r="S1511" s="15">
        <f>IF(ДАННЫЕ!$AA1511="2А",1,IF(ДАННЫЕ!$AA1511="2Б",2,IF(ДАННЫЕ!$AA1511="2В",3,IF(ДАННЫЕ!$AA1511=3,4,IF(ДАННЫЕ!$AA1511="4А",5,IF(ДАННЫЕ!$AA1511="4Б",6,IF(ДАННЫЕ!$AA1511="4В",7,IF(ДАННЫЕ!$AA1511=5,8,0))))))))</f>
        <v>0</v>
      </c>
      <c r="T1511" s="15">
        <f>IF(OR(ДАННЫЕ!$AC1511=2,ДАННЫЕ!$AD1511=2,ДАННЫЕ!$AE1511=2),2,IF(OR(ДАННЫЕ!$AC1511=1,ДАННЫЕ!$AD1511=1,ДАННЫЕ!$AE1511=1),1,0))</f>
        <v>0</v>
      </c>
    </row>
    <row r="1512" spans="1:20" x14ac:dyDescent="0.2">
      <c r="A1512" s="78">
        <f>IF(B1512&gt;0,IF(MONTH(ДАННЫЕ!$F$1)=MONTH(ДАННЫЕ!$B1512),1,0),0)</f>
        <v>0</v>
      </c>
      <c r="B1512" s="14">
        <f>IF(ДАННЫЕ!$B1512&gt;0,IF(YEAR(ДАННЫЕ!$F$1)=YEAR(ДАННЫЕ!$B1512),1,0),0)</f>
        <v>0</v>
      </c>
      <c r="C1512" s="14">
        <f>IF(ДАННЫЕ!$CM1512&gt;0,IF(YEAR(ДАННЫЕ!$F$1)=YEAR(ДАННЫЕ!$CM1512),1,0),0)</f>
        <v>0</v>
      </c>
      <c r="D1512" s="14">
        <f>IF(ДАННЫЕ!$CJ1512&gt;0,IF(ДАННЫЕ!$CL1512&gt;ДАННЫЕ!$F$1,1,IF(ДАННЫЕ!$CL1512&gt;0,0,1)),0)</f>
        <v>0</v>
      </c>
      <c r="E1512" s="43" t="str">
        <f ca="1">IF(ДАННЫЕ!$F$1&gt;0,IF(ДАННЫЕ!$G1512&gt;0,DATEDIF(ДАННЫЕ!$G1512,ДАННЫЕ!$F$1,"y"),""),IF(ДАННЫЕ!$G1512&gt;0,DATEDIF(ДАННЫЕ!$G1512,TODAY(),"y"),""))</f>
        <v/>
      </c>
      <c r="F1512" s="43" t="str">
        <f xml:space="preserve"> IF(ДАННЫЕ!$F1512="М",IF(E1512&gt;=18,IF(E1512&lt;60,1,""),""),"")&amp;IF(ДАННЫЕ!$F1512="Ж",IF(E1512&gt;=18,IF(E1512&lt;55,1,""),""),"")</f>
        <v/>
      </c>
      <c r="G1512" s="43" t="str">
        <f xml:space="preserve"> IF(ДАННЫЕ!$F1512="М",IF(E1512&gt;=60,2,""),"")&amp;IF(ДАННЫЕ!$F1512="Ж",IF(E1512&gt;=55,2,""),"")</f>
        <v/>
      </c>
      <c r="H1512" s="43" t="str">
        <f t="shared" ca="1" si="69"/>
        <v/>
      </c>
      <c r="I1512" s="43" t="str">
        <f t="shared" ca="1" si="70"/>
        <v>03</v>
      </c>
      <c r="J1512" s="28" t="str">
        <f ca="1">ДАННЫЕ!$F1512&amp;H1512&amp;I1512&amp;ДАННЫЕ!$I1512&amp;"m"&amp;IF(ДАННЫЕ!$I1512&gt;0,IF(ДАННЫЕ!$J1512&gt;0,0,1),"")&amp;"f"&amp;IF(ДАННЫЕ!$R1512&gt;0,IF(YEAR(ДАННЫЕ!$F$1)=YEAR(ДАННЫЕ!$R1512),1,0),0)&amp;"z"&amp;ДАННЫЕ!$R1512&amp;"p"&amp;ДАННЫЕ!$S1512&amp;"i"&amp;ДАННЫЕ!$T1512&amp;"h"&amp;ДАННЫЕ!$K1512&amp;"be"&amp;ДАННЫЕ!$BI1512&amp;"CD"&amp;IF(ДАННЫЕ!BF1512&gt;500,4,IF(ДАННЫЕ!BF1512&gt;350,3,IF(ДАННЫЕ!BF1512&gt;200,2,IF(ДАННЫЕ!BF1512&gt;0,1,0))))&amp;"g"&amp;B1512&amp;"d"&amp;H1512&amp;"l"&amp;ДАННЫЕ!AT1512&amp;"a"&amp;ДАННЫЕ!$V1512&amp;"v"&amp;R1512&amp;"k"&amp;ДАННЫЕ!$U1512&amp;"s"&amp;ДАННЫЕ!$Y1512&amp;"t"&amp;ДАННЫЕ!$X1512&amp;"b"&amp;IF(ДАННЫЕ!$Q1512&gt;1,1,0)&amp;"PP"&amp;ДАННЫЕ!Z1512&amp;"c"&amp;S1512&amp;"x"&amp;IF(ДАННЫЕ!$BY1512&gt;0,IF(YEAR(ДАННЫЕ!$F$1)=YEAR(ДАННЫЕ!$BY1512),1,0),0)&amp;"n"&amp;IF(ДАННЫЕ!$BZ1512&gt;0,IF(YEAR(ДАННЫЕ!$F$1)=YEAR(ДАННЫЕ!$BZ1512),1,0),0)&amp;"u"&amp;D1512&amp;"z"&amp;IF(ДАННЫЕ!$CL1512&gt;0,IF(YEAR(ДАННЫЕ!$F$1)&gt;YEAR(ДАННЫЕ!$CL1512),11,12),0)</f>
        <v>03mf0zpihbeCD0g0dlav0kstb0PPc0x0n0u0z0</v>
      </c>
      <c r="K1512" s="28" t="str">
        <f ca="1">ДАННЫЕ!$I1512&amp;"x"&amp;B1512&amp;"w"&amp;IF(T1512+ДАННЫЕ!AD1512+ДАННЫЕ!AE1512+ДАННЫЕ!AF1512+ДАННЫЕ!AG1512+ДАННЫЕ!AH1512+ДАННЫЕ!$AL1512+ДАННЫЕ!AI1512+ДАННЫЕ!AJ1512+ДАННЫЕ!AK1512+ДАННЫЕ!AP1512+ДАННЫЕ!AQ1512+ДАННЫЕ!AR1512+ДАННЫЕ!$AM1512+ДАННЫЕ!$AN1512+ДАННЫЕ!AS1512+ДАННЫЕ!AT1512&gt;0,1,0)&amp;IF(OR(T1512=2,ДАННЫЕ!AD1512=2,ДАННЫЕ!AE1512=2,ДАННЫЕ!AF1512=2,ДАННЫЕ!AG1512=2,ДАННЫЕ!AH1512=2,ДАННЫЕ!$AL1512=2,ДАННЫЕ!AI1512=2,ДАННЫЕ!AJ1512=2,ДАННЫЕ!AK1512=2,ДАННЫЕ!AP1512=2,ДАННЫЕ!AQ1512=2,ДАННЫЕ!AR1512=2,ДАННЫЕ!$AM1512=2,ДАННЫЕ!$AN1512=2,ДАННЫЕ!AS1512=2,ДАННЫЕ!AT1512=2),2,0)&amp;"t"&amp;IF(T1512&gt;0,"1"&amp;T1512,"00")&amp;"f"&amp;IF(ДАННЫЕ!$AC1512,"1"&amp;ДАННЫЕ!$AC1512,"00")&amp;"b"&amp;IF(ДАННЫЕ!$AD1512,"1"&amp;ДАННЫЕ!$AD1512,"00")&amp;"g"&amp;IF(ДАННЫЕ!$AF1512,"1"&amp;ДАННЫЕ!$AF1512,"00")&amp;"c"&amp;IF(ДАННЫЕ!$AG1512,"1"&amp;ДАННЫЕ!$AG1512,"00")&amp;"i"&amp;IF(ДАННЫЕ!$AH1512,"1"&amp;ДАННЫЕ!$AH1512,"00")&amp;"r"&amp;IF(ДАННЫЕ!$AL1512,"1"&amp;ДАННЫЕ!$AL1512,"00")&amp;"m"&amp;IF(ДАННЫЕ!$AI1512,"1"&amp;ДАННЫЕ!$AI1512,"00")&amp;"hS"&amp;IF(ДАННЫЕ!$AJ1512,"1"&amp;ДАННЫЕ!$AJ1512,"00")&amp;"hZ"&amp;IF(ДАННЫЕ!$AK1512,"1"&amp;ДАННЫЕ!$AK1512,"00")&amp;"p"&amp;IF(ДАННЫЕ!$AP1512,"1"&amp;ДАННЫЕ!$AP1512,"00")&amp;"k"&amp;IF(ДАННЫЕ!$AQ1512,"1"&amp;ДАННЫЕ!$AQ1512,"00")&amp;"z"&amp;IF(ДАННЫЕ!$AR1512,"1"&amp;ДАННЫЕ!$AR1512,"00")&amp;"j"&amp;IF(ДАННЫЕ!$AM1512,"1"&amp;ДАННЫЕ!$AM1512,"00")&amp;"n"&amp;IF(ДАННЫЕ!$AN1512,"1"&amp;ДАННЫЕ!$AN1512,"00")&amp;"E"&amp;ДАННЫЕ!BI1512&amp;"L"&amp;ДАННЫЕ!AO1512&amp;"h"&amp;IF(ДАННЫЕ!$AU1512&gt;0,1,0)&amp;"v"&amp;IF(ДАННЫЕ!$AW1512&gt;0,1,0)&amp;"a"&amp;IF(ДАННЫЕ!$AS1512,"1"&amp;ДАННЫЕ!$AS1512,"00")&amp;"s"&amp;IF(ДАННЫЕ!$AT1512,"1"&amp;ДАННЫЕ!$AT1512,"00")&amp;"u"&amp;IF(ДАННЫЕ!$CJ1512&gt;0,1,0)&amp;"y"&amp;B1512&amp;"d"&amp;H1512&amp;"e"&amp;F1512&amp;G1512</f>
        <v>x0w00t00f00b00g00c00i00r00m00hS00hZ00p00k00z00j00n00ELh0v0a00s00u0y0de</v>
      </c>
      <c r="L1512" s="28" t="str">
        <f ca="1">ДАННЫЕ!$I1512&amp;"VN"&amp;IF(ДАННЫЕ!AW1512&gt;0,11,10)&amp;"CD"&amp;IF(ДАННЫЕ!BF1512&gt;500,16,IF(ДАННЫЕ!BF1512&gt;350,15,IF(ДАННЫЕ!BF1512&gt;=200,14,IF(ДАННЫЕ!BF1512&gt;=100,13,IF(ДАННЫЕ!BF1512&gt;=50,12,IF(ДАННЫЕ!BF1512&gt;0,11,10))))))&amp;"AR"&amp;IF(ДАННЫЕ!BX1512&gt;0,1,0)&amp;"GD"&amp;B1512&amp;"VV"&amp;IF(E1512&gt;=5,IF(E1512&lt;18,1,0),0)</f>
        <v>VN10CD10AR0GD0VV0</v>
      </c>
      <c r="M1512" s="28" t="str">
        <f>ДАННЫЕ!$I1512&amp;"b"&amp;ДАННЫЕ!$BI1512&amp;"r"&amp;ДАННЫЕ!$BJ1512&amp;"CD"&amp;IF(ДАННЫЕ!BF1512&gt;0,IF(ДАННЫЕ!BF1512&lt;200,1,IF(ДАННЫЕ!BF1512&lt;350,2,3)),0)&amp;"h"&amp;IF(ДАННЫЕ!$BK1512+ДАННЫЕ!$BL1512+ДАННЫЕ!$BM1512&gt;0,1,0)&amp;"x"&amp;ДАННЫЕ!$BK1512&amp;"y"&amp;ДАННЫЕ!$BL1512&amp;"z"&amp;ДАННЫЕ!$BM1512&amp;"c"&amp;IF(ДАННЫЕ!$BK1512+ДАННЫЕ!$BL1512+ДАННЫЕ!$BM1512=3,1,0)&amp;"a"&amp;IF(ДАННЫЕ!$BQ1512+ДАННЫЕ!$BR1512&gt;0,1,0)&amp;"d"&amp;ДАННЫЕ!$BQ1512&amp;"v"&amp;ДАННЫЕ!$BR1512&amp;"p"&amp;ДАННЫЕ!$BS1512&amp;"n"&amp;ДАННЫЕ!$BU1512&amp;"t"&amp;ДАННЫЕ!$BV1512&amp;"o"&amp;ДАННЫЕ!$BT1512&amp;"l"&amp;IF(ДАННЫЕ!$BN1512&gt;0,1,0)&amp;ДАННЫЕ!$BN1512&amp;"g"&amp;ДАННЫЕ!$BO1512&amp;"s"&amp;ДАННЫЕ!$BP1512&amp;"DZ"&amp;IF(ДАННЫЕ!B1512-ДАННЫЕ!G1512 &lt; 60,IF(ДАННЫЕ!B1512-ДАННЫЕ!G1512 &gt;= 0,1,0),0)&amp;"u"&amp;IF(ДАННЫЕ!$CJ1512&gt;0,1,0)</f>
        <v>brCD0h0xyzc0a0dvpntol0gsDZ1u0</v>
      </c>
      <c r="N1512" s="28" t="str">
        <f ca="1">ДАННЫЕ!$F1512&amp;ДАННЫЕ!$I1512&amp;"g"&amp;B1512&amp;"cf"&amp;D1512&amp;"a"&amp;IF(ДАННЫЕ!$BX1512&gt;0,1,0)&amp;IF(ДАННЫЕ!$BF1512&gt;500,1,IF(ДАННЫЕ!$BF1512&gt;350,2,IF(ДАННЫЕ!$BF1512&gt;=200,3,IF(ДАННЫЕ!$BF1512&gt;=100,4,IF(ДАННЫЕ!$BF1512&gt;=50,5,IF(ДАННЫЕ!$BF1512&lt;50,6,0))))))&amp;"AR"&amp;IF(DATEDIF(ДАННЫЕ!$BX1512,ДАННЫЕ!$F$1,"y")&gt;1,1,0)&amp;"VG"&amp;IF(ДАННЫЕ!$BH1512="0",1,0)&amp;"o"&amp;IF(T1512+ДАННЫЕ!$AF1512+ДАННЫЕ!$AG1512+ДАННЫЕ!$AH1512+ДАННЫЕ!$AI1512+ДАННЫЕ!$AJ1512+ДАННЫЕ!$AP1512+ДАННЫЕ!$AQ1512+ДАННЫЕ!$AR1512+ДАННЫЕ!$AU1512+ДАННЫЕ!$AW1512+ДАННЫЕ!$AS1512+ДАННЫЕ!$AT1512&gt;0,1,0)&amp;"x"&amp;ДАННЫЕ!$AG1512&amp;"p"&amp;IF(ДАННЫЕ!$BY1512&gt;0,1,0)&amp;"v"&amp;IF(ДАННЫЕ!$BZ1512&gt;0,1,0)&amp;"n"&amp;ДАННЫЕ!$CA1512&amp;"t"&amp;ДАННЫЕ!$AY1512&amp;"k"&amp;ДАННЫЕ!$CB1512&amp;"q"&amp;ДАННЫЕ!$CC1512&amp;"w"&amp;ДАННЫЕ!$CD1512&amp;"e"&amp;ДАННЫЕ!$CE1512&amp;"m"&amp;ДАННЫЕ!$CF1512&amp;"c"&amp;ДАННЫЕ!$CG1512&amp;"z"&amp;ДАННЫЕ!$CH1512&amp;"d"&amp;IF(H1512=4,1,0)&amp;"s"&amp;IF(ДАННЫЕ!$J1512=1,0,1)&amp;"u"&amp;IF(ДАННЫЕ!$CJ1512&gt;0,1,0)</f>
        <v>g0cf0a06AR1VG0o0xp0v0ntkqwemczd0s1u0</v>
      </c>
      <c r="O1512" s="28" t="str">
        <f>ДАННЫЕ!$I1512&amp;"g"&amp;B1512&amp;A1512&amp;"f"&amp;P1512&amp;"c"&amp;IF(ДАННЫЕ!$U1512&gt;0,1,0)&amp;"s"&amp;IF(ДАННЫЕ!$Q1512&gt;0,IF(YEAR(ДАННЫЕ!$F$1)=YEAR(ДАННЫЕ!$Q1512),IF(MONTH(ДАННЫЕ!$F$1)=MONTH(ДАННЫЕ!$Q1512),111,11),1),0)&amp;"i"&amp;IF(ДАННЫЕ!$R1512+ДАННЫЕ!$S1512+ДАННЫЕ!$T1512=0,0,1)&amp;"h"&amp;IF(ДАННЫЕ!$P1512&gt;0,1,0)&amp;"p"&amp;IF(ДАННЫЕ!$CI1512&gt;0,IF(YEAR(ДАННЫЕ!$F$1)=YEAR(ДАННЫЕ!$CI1512),IF(MONTH(ДАННЫЕ!$F$1)=MONTH(ДАННЫЕ!$CI1512),111,11),1),0)&amp;"d"&amp;IF(ДАННЫЕ!$CJ1512&gt;0,IF(YEAR(ДАННЫЕ!$F$1)=YEAR(ДАННЫЕ!$CJ1512),IF(MONTH(ДАННЫЕ!$F$1)=MONTH(ДАННЫЕ!$CJ1512),111,11),1),0)&amp;"o"&amp;IF(ДАННЫЕ!$CK1512&gt;0,IF(MONTH(ДАННЫЕ!$F$1)=MONTH(ДАННЫЕ!$CK1512),111,11),0)&amp;"v"&amp;IF(ДАННЫЕ!$BE1512&gt;0,IF(MONTH(ДАННЫЕ!$F$1)=MONTH(ДАННЫЕ!$BE1512),111,11),0)</f>
        <v>g00f0c0s0i0h0p0d0o0v0</v>
      </c>
      <c r="P1512" s="15">
        <f t="shared" si="71"/>
        <v>0</v>
      </c>
      <c r="Q1512" s="15">
        <f>IF(ДАННЫЕ!$F$1&gt;ДАННЫЕ!$N1512,IF(YEAR(ДАННЫЕ!$F$1)=YEAR(ДАННЫЕ!M1512),1,0),0)</f>
        <v>0</v>
      </c>
      <c r="R1512" s="15">
        <f>IF(ДАННЫЕ!$F$1&gt;ДАННЫЕ!$N1512,IF(YEAR(ДАННЫЕ!$F$1)=YEAR(ДАННЫЕ!N1512),1,0),0)</f>
        <v>0</v>
      </c>
      <c r="S1512" s="15">
        <f>IF(ДАННЫЕ!$AA1512="2А",1,IF(ДАННЫЕ!$AA1512="2Б",2,IF(ДАННЫЕ!$AA1512="2В",3,IF(ДАННЫЕ!$AA1512=3,4,IF(ДАННЫЕ!$AA1512="4А",5,IF(ДАННЫЕ!$AA1512="4Б",6,IF(ДАННЫЕ!$AA1512="4В",7,IF(ДАННЫЕ!$AA1512=5,8,0))))))))</f>
        <v>0</v>
      </c>
      <c r="T1512" s="15">
        <f>IF(OR(ДАННЫЕ!$AC1512=2,ДАННЫЕ!$AD1512=2,ДАННЫЕ!$AE1512=2),2,IF(OR(ДАННЫЕ!$AC1512=1,ДАННЫЕ!$AD1512=1,ДАННЫЕ!$AE1512=1),1,0))</f>
        <v>0</v>
      </c>
    </row>
    <row r="1513" spans="1:20" x14ac:dyDescent="0.2">
      <c r="A1513" s="78">
        <f>IF(B1513&gt;0,IF(MONTH(ДАННЫЕ!$F$1)=MONTH(ДАННЫЕ!$B1513),1,0),0)</f>
        <v>0</v>
      </c>
      <c r="B1513" s="14">
        <f>IF(ДАННЫЕ!$B1513&gt;0,IF(YEAR(ДАННЫЕ!$F$1)=YEAR(ДАННЫЕ!$B1513),1,0),0)</f>
        <v>0</v>
      </c>
      <c r="C1513" s="14">
        <f>IF(ДАННЫЕ!$CM1513&gt;0,IF(YEAR(ДАННЫЕ!$F$1)=YEAR(ДАННЫЕ!$CM1513),1,0),0)</f>
        <v>0</v>
      </c>
      <c r="D1513" s="14">
        <f>IF(ДАННЫЕ!$CJ1513&gt;0,IF(ДАННЫЕ!$CL1513&gt;ДАННЫЕ!$F$1,1,IF(ДАННЫЕ!$CL1513&gt;0,0,1)),0)</f>
        <v>0</v>
      </c>
      <c r="E1513" s="43" t="str">
        <f ca="1">IF(ДАННЫЕ!$F$1&gt;0,IF(ДАННЫЕ!$G1513&gt;0,DATEDIF(ДАННЫЕ!$G1513,ДАННЫЕ!$F$1,"y"),""),IF(ДАННЫЕ!$G1513&gt;0,DATEDIF(ДАННЫЕ!$G1513,TODAY(),"y"),""))</f>
        <v/>
      </c>
      <c r="F1513" s="43" t="str">
        <f xml:space="preserve"> IF(ДАННЫЕ!$F1513="М",IF(E1513&gt;=18,IF(E1513&lt;60,1,""),""),"")&amp;IF(ДАННЫЕ!$F1513="Ж",IF(E1513&gt;=18,IF(E1513&lt;55,1,""),""),"")</f>
        <v/>
      </c>
      <c r="G1513" s="43" t="str">
        <f xml:space="preserve"> IF(ДАННЫЕ!$F1513="М",IF(E1513&gt;=60,2,""),"")&amp;IF(ДАННЫЕ!$F1513="Ж",IF(E1513&gt;=55,2,""),"")</f>
        <v/>
      </c>
      <c r="H1513" s="43" t="str">
        <f t="shared" ca="1" si="69"/>
        <v/>
      </c>
      <c r="I1513" s="43" t="str">
        <f t="shared" ca="1" si="70"/>
        <v>03</v>
      </c>
      <c r="J1513" s="28" t="str">
        <f ca="1">ДАННЫЕ!$F1513&amp;H1513&amp;I1513&amp;ДАННЫЕ!$I1513&amp;"m"&amp;IF(ДАННЫЕ!$I1513&gt;0,IF(ДАННЫЕ!$J1513&gt;0,0,1),"")&amp;"f"&amp;IF(ДАННЫЕ!$R1513&gt;0,IF(YEAR(ДАННЫЕ!$F$1)=YEAR(ДАННЫЕ!$R1513),1,0),0)&amp;"z"&amp;ДАННЫЕ!$R1513&amp;"p"&amp;ДАННЫЕ!$S1513&amp;"i"&amp;ДАННЫЕ!$T1513&amp;"h"&amp;ДАННЫЕ!$K1513&amp;"be"&amp;ДАННЫЕ!$BI1513&amp;"CD"&amp;IF(ДАННЫЕ!BF1513&gt;500,4,IF(ДАННЫЕ!BF1513&gt;350,3,IF(ДАННЫЕ!BF1513&gt;200,2,IF(ДАННЫЕ!BF1513&gt;0,1,0))))&amp;"g"&amp;B1513&amp;"d"&amp;H1513&amp;"l"&amp;ДАННЫЕ!AT1513&amp;"a"&amp;ДАННЫЕ!$V1513&amp;"v"&amp;R1513&amp;"k"&amp;ДАННЫЕ!$U1513&amp;"s"&amp;ДАННЫЕ!$Y1513&amp;"t"&amp;ДАННЫЕ!$X1513&amp;"b"&amp;IF(ДАННЫЕ!$Q1513&gt;1,1,0)&amp;"PP"&amp;ДАННЫЕ!Z1513&amp;"c"&amp;S1513&amp;"x"&amp;IF(ДАННЫЕ!$BY1513&gt;0,IF(YEAR(ДАННЫЕ!$F$1)=YEAR(ДАННЫЕ!$BY1513),1,0),0)&amp;"n"&amp;IF(ДАННЫЕ!$BZ1513&gt;0,IF(YEAR(ДАННЫЕ!$F$1)=YEAR(ДАННЫЕ!$BZ1513),1,0),0)&amp;"u"&amp;D1513&amp;"z"&amp;IF(ДАННЫЕ!$CL1513&gt;0,IF(YEAR(ДАННЫЕ!$F$1)&gt;YEAR(ДАННЫЕ!$CL1513),11,12),0)</f>
        <v>03mf0zpihbeCD0g0dlav0kstb0PPc0x0n0u0z0</v>
      </c>
      <c r="K1513" s="28" t="str">
        <f ca="1">ДАННЫЕ!$I1513&amp;"x"&amp;B1513&amp;"w"&amp;IF(T1513+ДАННЫЕ!AD1513+ДАННЫЕ!AE1513+ДАННЫЕ!AF1513+ДАННЫЕ!AG1513+ДАННЫЕ!AH1513+ДАННЫЕ!$AL1513+ДАННЫЕ!AI1513+ДАННЫЕ!AJ1513+ДАННЫЕ!AK1513+ДАННЫЕ!AP1513+ДАННЫЕ!AQ1513+ДАННЫЕ!AR1513+ДАННЫЕ!$AM1513+ДАННЫЕ!$AN1513+ДАННЫЕ!AS1513+ДАННЫЕ!AT1513&gt;0,1,0)&amp;IF(OR(T1513=2,ДАННЫЕ!AD1513=2,ДАННЫЕ!AE1513=2,ДАННЫЕ!AF1513=2,ДАННЫЕ!AG1513=2,ДАННЫЕ!AH1513=2,ДАННЫЕ!$AL1513=2,ДАННЫЕ!AI1513=2,ДАННЫЕ!AJ1513=2,ДАННЫЕ!AK1513=2,ДАННЫЕ!AP1513=2,ДАННЫЕ!AQ1513=2,ДАННЫЕ!AR1513=2,ДАННЫЕ!$AM1513=2,ДАННЫЕ!$AN1513=2,ДАННЫЕ!AS1513=2,ДАННЫЕ!AT1513=2),2,0)&amp;"t"&amp;IF(T1513&gt;0,"1"&amp;T1513,"00")&amp;"f"&amp;IF(ДАННЫЕ!$AC1513,"1"&amp;ДАННЫЕ!$AC1513,"00")&amp;"b"&amp;IF(ДАННЫЕ!$AD1513,"1"&amp;ДАННЫЕ!$AD1513,"00")&amp;"g"&amp;IF(ДАННЫЕ!$AF1513,"1"&amp;ДАННЫЕ!$AF1513,"00")&amp;"c"&amp;IF(ДАННЫЕ!$AG1513,"1"&amp;ДАННЫЕ!$AG1513,"00")&amp;"i"&amp;IF(ДАННЫЕ!$AH1513,"1"&amp;ДАННЫЕ!$AH1513,"00")&amp;"r"&amp;IF(ДАННЫЕ!$AL1513,"1"&amp;ДАННЫЕ!$AL1513,"00")&amp;"m"&amp;IF(ДАННЫЕ!$AI1513,"1"&amp;ДАННЫЕ!$AI1513,"00")&amp;"hS"&amp;IF(ДАННЫЕ!$AJ1513,"1"&amp;ДАННЫЕ!$AJ1513,"00")&amp;"hZ"&amp;IF(ДАННЫЕ!$AK1513,"1"&amp;ДАННЫЕ!$AK1513,"00")&amp;"p"&amp;IF(ДАННЫЕ!$AP1513,"1"&amp;ДАННЫЕ!$AP1513,"00")&amp;"k"&amp;IF(ДАННЫЕ!$AQ1513,"1"&amp;ДАННЫЕ!$AQ1513,"00")&amp;"z"&amp;IF(ДАННЫЕ!$AR1513,"1"&amp;ДАННЫЕ!$AR1513,"00")&amp;"j"&amp;IF(ДАННЫЕ!$AM1513,"1"&amp;ДАННЫЕ!$AM1513,"00")&amp;"n"&amp;IF(ДАННЫЕ!$AN1513,"1"&amp;ДАННЫЕ!$AN1513,"00")&amp;"E"&amp;ДАННЫЕ!BI1513&amp;"L"&amp;ДАННЫЕ!AO1513&amp;"h"&amp;IF(ДАННЫЕ!$AU1513&gt;0,1,0)&amp;"v"&amp;IF(ДАННЫЕ!$AW1513&gt;0,1,0)&amp;"a"&amp;IF(ДАННЫЕ!$AS1513,"1"&amp;ДАННЫЕ!$AS1513,"00")&amp;"s"&amp;IF(ДАННЫЕ!$AT1513,"1"&amp;ДАННЫЕ!$AT1513,"00")&amp;"u"&amp;IF(ДАННЫЕ!$CJ1513&gt;0,1,0)&amp;"y"&amp;B1513&amp;"d"&amp;H1513&amp;"e"&amp;F1513&amp;G1513</f>
        <v>x0w00t00f00b00g00c00i00r00m00hS00hZ00p00k00z00j00n00ELh0v0a00s00u0y0de</v>
      </c>
      <c r="L1513" s="28" t="str">
        <f ca="1">ДАННЫЕ!$I1513&amp;"VN"&amp;IF(ДАННЫЕ!AW1513&gt;0,11,10)&amp;"CD"&amp;IF(ДАННЫЕ!BF1513&gt;500,16,IF(ДАННЫЕ!BF1513&gt;350,15,IF(ДАННЫЕ!BF1513&gt;=200,14,IF(ДАННЫЕ!BF1513&gt;=100,13,IF(ДАННЫЕ!BF1513&gt;=50,12,IF(ДАННЫЕ!BF1513&gt;0,11,10))))))&amp;"AR"&amp;IF(ДАННЫЕ!BX1513&gt;0,1,0)&amp;"GD"&amp;B1513&amp;"VV"&amp;IF(E1513&gt;=5,IF(E1513&lt;18,1,0),0)</f>
        <v>VN10CD10AR0GD0VV0</v>
      </c>
      <c r="M1513" s="28" t="str">
        <f>ДАННЫЕ!$I1513&amp;"b"&amp;ДАННЫЕ!$BI1513&amp;"r"&amp;ДАННЫЕ!$BJ1513&amp;"CD"&amp;IF(ДАННЫЕ!BF1513&gt;0,IF(ДАННЫЕ!BF1513&lt;200,1,IF(ДАННЫЕ!BF1513&lt;350,2,3)),0)&amp;"h"&amp;IF(ДАННЫЕ!$BK1513+ДАННЫЕ!$BL1513+ДАННЫЕ!$BM1513&gt;0,1,0)&amp;"x"&amp;ДАННЫЕ!$BK1513&amp;"y"&amp;ДАННЫЕ!$BL1513&amp;"z"&amp;ДАННЫЕ!$BM1513&amp;"c"&amp;IF(ДАННЫЕ!$BK1513+ДАННЫЕ!$BL1513+ДАННЫЕ!$BM1513=3,1,0)&amp;"a"&amp;IF(ДАННЫЕ!$BQ1513+ДАННЫЕ!$BR1513&gt;0,1,0)&amp;"d"&amp;ДАННЫЕ!$BQ1513&amp;"v"&amp;ДАННЫЕ!$BR1513&amp;"p"&amp;ДАННЫЕ!$BS1513&amp;"n"&amp;ДАННЫЕ!$BU1513&amp;"t"&amp;ДАННЫЕ!$BV1513&amp;"o"&amp;ДАННЫЕ!$BT1513&amp;"l"&amp;IF(ДАННЫЕ!$BN1513&gt;0,1,0)&amp;ДАННЫЕ!$BN1513&amp;"g"&amp;ДАННЫЕ!$BO1513&amp;"s"&amp;ДАННЫЕ!$BP1513&amp;"DZ"&amp;IF(ДАННЫЕ!B1513-ДАННЫЕ!G1513 &lt; 60,IF(ДАННЫЕ!B1513-ДАННЫЕ!G1513 &gt;= 0,1,0),0)&amp;"u"&amp;IF(ДАННЫЕ!$CJ1513&gt;0,1,0)</f>
        <v>brCD0h0xyzc0a0dvpntol0gsDZ1u0</v>
      </c>
      <c r="N1513" s="28" t="str">
        <f ca="1">ДАННЫЕ!$F1513&amp;ДАННЫЕ!$I1513&amp;"g"&amp;B1513&amp;"cf"&amp;D1513&amp;"a"&amp;IF(ДАННЫЕ!$BX1513&gt;0,1,0)&amp;IF(ДАННЫЕ!$BF1513&gt;500,1,IF(ДАННЫЕ!$BF1513&gt;350,2,IF(ДАННЫЕ!$BF1513&gt;=200,3,IF(ДАННЫЕ!$BF1513&gt;=100,4,IF(ДАННЫЕ!$BF1513&gt;=50,5,IF(ДАННЫЕ!$BF1513&lt;50,6,0))))))&amp;"AR"&amp;IF(DATEDIF(ДАННЫЕ!$BX1513,ДАННЫЕ!$F$1,"y")&gt;1,1,0)&amp;"VG"&amp;IF(ДАННЫЕ!$BH1513="0",1,0)&amp;"o"&amp;IF(T1513+ДАННЫЕ!$AF1513+ДАННЫЕ!$AG1513+ДАННЫЕ!$AH1513+ДАННЫЕ!$AI1513+ДАННЫЕ!$AJ1513+ДАННЫЕ!$AP1513+ДАННЫЕ!$AQ1513+ДАННЫЕ!$AR1513+ДАННЫЕ!$AU1513+ДАННЫЕ!$AW1513+ДАННЫЕ!$AS1513+ДАННЫЕ!$AT1513&gt;0,1,0)&amp;"x"&amp;ДАННЫЕ!$AG1513&amp;"p"&amp;IF(ДАННЫЕ!$BY1513&gt;0,1,0)&amp;"v"&amp;IF(ДАННЫЕ!$BZ1513&gt;0,1,0)&amp;"n"&amp;ДАННЫЕ!$CA1513&amp;"t"&amp;ДАННЫЕ!$AY1513&amp;"k"&amp;ДАННЫЕ!$CB1513&amp;"q"&amp;ДАННЫЕ!$CC1513&amp;"w"&amp;ДАННЫЕ!$CD1513&amp;"e"&amp;ДАННЫЕ!$CE1513&amp;"m"&amp;ДАННЫЕ!$CF1513&amp;"c"&amp;ДАННЫЕ!$CG1513&amp;"z"&amp;ДАННЫЕ!$CH1513&amp;"d"&amp;IF(H1513=4,1,0)&amp;"s"&amp;IF(ДАННЫЕ!$J1513=1,0,1)&amp;"u"&amp;IF(ДАННЫЕ!$CJ1513&gt;0,1,0)</f>
        <v>g0cf0a06AR1VG0o0xp0v0ntkqwemczd0s1u0</v>
      </c>
      <c r="O1513" s="28" t="str">
        <f>ДАННЫЕ!$I1513&amp;"g"&amp;B1513&amp;A1513&amp;"f"&amp;P1513&amp;"c"&amp;IF(ДАННЫЕ!$U1513&gt;0,1,0)&amp;"s"&amp;IF(ДАННЫЕ!$Q1513&gt;0,IF(YEAR(ДАННЫЕ!$F$1)=YEAR(ДАННЫЕ!$Q1513),IF(MONTH(ДАННЫЕ!$F$1)=MONTH(ДАННЫЕ!$Q1513),111,11),1),0)&amp;"i"&amp;IF(ДАННЫЕ!$R1513+ДАННЫЕ!$S1513+ДАННЫЕ!$T1513=0,0,1)&amp;"h"&amp;IF(ДАННЫЕ!$P1513&gt;0,1,0)&amp;"p"&amp;IF(ДАННЫЕ!$CI1513&gt;0,IF(YEAR(ДАННЫЕ!$F$1)=YEAR(ДАННЫЕ!$CI1513),IF(MONTH(ДАННЫЕ!$F$1)=MONTH(ДАННЫЕ!$CI1513),111,11),1),0)&amp;"d"&amp;IF(ДАННЫЕ!$CJ1513&gt;0,IF(YEAR(ДАННЫЕ!$F$1)=YEAR(ДАННЫЕ!$CJ1513),IF(MONTH(ДАННЫЕ!$F$1)=MONTH(ДАННЫЕ!$CJ1513),111,11),1),0)&amp;"o"&amp;IF(ДАННЫЕ!$CK1513&gt;0,IF(MONTH(ДАННЫЕ!$F$1)=MONTH(ДАННЫЕ!$CK1513),111,11),0)&amp;"v"&amp;IF(ДАННЫЕ!$BE1513&gt;0,IF(MONTH(ДАННЫЕ!$F$1)=MONTH(ДАННЫЕ!$BE1513),111,11),0)</f>
        <v>g00f0c0s0i0h0p0d0o0v0</v>
      </c>
      <c r="P1513" s="15">
        <f t="shared" si="71"/>
        <v>0</v>
      </c>
      <c r="Q1513" s="15">
        <f>IF(ДАННЫЕ!$F$1&gt;ДАННЫЕ!$N1513,IF(YEAR(ДАННЫЕ!$F$1)=YEAR(ДАННЫЕ!M1513),1,0),0)</f>
        <v>0</v>
      </c>
      <c r="R1513" s="15">
        <f>IF(ДАННЫЕ!$F$1&gt;ДАННЫЕ!$N1513,IF(YEAR(ДАННЫЕ!$F$1)=YEAR(ДАННЫЕ!N1513),1,0),0)</f>
        <v>0</v>
      </c>
      <c r="S1513" s="15">
        <f>IF(ДАННЫЕ!$AA1513="2А",1,IF(ДАННЫЕ!$AA1513="2Б",2,IF(ДАННЫЕ!$AA1513="2В",3,IF(ДАННЫЕ!$AA1513=3,4,IF(ДАННЫЕ!$AA1513="4А",5,IF(ДАННЫЕ!$AA1513="4Б",6,IF(ДАННЫЕ!$AA1513="4В",7,IF(ДАННЫЕ!$AA1513=5,8,0))))))))</f>
        <v>0</v>
      </c>
      <c r="T1513" s="15">
        <f>IF(OR(ДАННЫЕ!$AC1513=2,ДАННЫЕ!$AD1513=2,ДАННЫЕ!$AE1513=2),2,IF(OR(ДАННЫЕ!$AC1513=1,ДАННЫЕ!$AD1513=1,ДАННЫЕ!$AE1513=1),1,0))</f>
        <v>0</v>
      </c>
    </row>
    <row r="1514" spans="1:20" x14ac:dyDescent="0.2">
      <c r="A1514" s="78">
        <f>IF(B1514&gt;0,IF(MONTH(ДАННЫЕ!$F$1)=MONTH(ДАННЫЕ!$B1514),1,0),0)</f>
        <v>0</v>
      </c>
      <c r="B1514" s="14">
        <f>IF(ДАННЫЕ!$B1514&gt;0,IF(YEAR(ДАННЫЕ!$F$1)=YEAR(ДАННЫЕ!$B1514),1,0),0)</f>
        <v>0</v>
      </c>
      <c r="C1514" s="14">
        <f>IF(ДАННЫЕ!$CM1514&gt;0,IF(YEAR(ДАННЫЕ!$F$1)=YEAR(ДАННЫЕ!$CM1514),1,0),0)</f>
        <v>0</v>
      </c>
      <c r="D1514" s="14">
        <f>IF(ДАННЫЕ!$CJ1514&gt;0,IF(ДАННЫЕ!$CL1514&gt;ДАННЫЕ!$F$1,1,IF(ДАННЫЕ!$CL1514&gt;0,0,1)),0)</f>
        <v>0</v>
      </c>
      <c r="E1514" s="43" t="str">
        <f ca="1">IF(ДАННЫЕ!$F$1&gt;0,IF(ДАННЫЕ!$G1514&gt;0,DATEDIF(ДАННЫЕ!$G1514,ДАННЫЕ!$F$1,"y"),""),IF(ДАННЫЕ!$G1514&gt;0,DATEDIF(ДАННЫЕ!$G1514,TODAY(),"y"),""))</f>
        <v/>
      </c>
      <c r="F1514" s="43" t="str">
        <f xml:space="preserve"> IF(ДАННЫЕ!$F1514="М",IF(E1514&gt;=18,IF(E1514&lt;60,1,""),""),"")&amp;IF(ДАННЫЕ!$F1514="Ж",IF(E1514&gt;=18,IF(E1514&lt;55,1,""),""),"")</f>
        <v/>
      </c>
      <c r="G1514" s="43" t="str">
        <f xml:space="preserve"> IF(ДАННЫЕ!$F1514="М",IF(E1514&gt;=60,2,""),"")&amp;IF(ДАННЫЕ!$F1514="Ж",IF(E1514&gt;=55,2,""),"")</f>
        <v/>
      </c>
      <c r="H1514" s="43" t="str">
        <f t="shared" ref="H1514:H1577" ca="1" si="72">IF(E1514&lt;0,"-1",IF(E1514&lt;1,11,IF(E1514&lt;3,12,IF(E1514&lt;5,13,IF(E1514&lt;10,14,IF(E1514&lt;15,15,IF(E1514&lt;18,16,"")))))))</f>
        <v/>
      </c>
      <c r="I1514" s="43" t="str">
        <f t="shared" ref="I1514:I1577" ca="1" si="73">IF(E1514&gt;=60,"03",IF(E1514&gt;=50,"02",IF(E1514&gt;=45,"01",IF(E1514&gt;=35,9,IF(E1514&gt;=25,8,IF(E1514&gt;=18,7,""))))))</f>
        <v>03</v>
      </c>
      <c r="J1514" s="28" t="str">
        <f ca="1">ДАННЫЕ!$F1514&amp;H1514&amp;I1514&amp;ДАННЫЕ!$I1514&amp;"m"&amp;IF(ДАННЫЕ!$I1514&gt;0,IF(ДАННЫЕ!$J1514&gt;0,0,1),"")&amp;"f"&amp;IF(ДАННЫЕ!$R1514&gt;0,IF(YEAR(ДАННЫЕ!$F$1)=YEAR(ДАННЫЕ!$R1514),1,0),0)&amp;"z"&amp;ДАННЫЕ!$R1514&amp;"p"&amp;ДАННЫЕ!$S1514&amp;"i"&amp;ДАННЫЕ!$T1514&amp;"h"&amp;ДАННЫЕ!$K1514&amp;"be"&amp;ДАННЫЕ!$BI1514&amp;"CD"&amp;IF(ДАННЫЕ!BF1514&gt;500,4,IF(ДАННЫЕ!BF1514&gt;350,3,IF(ДАННЫЕ!BF1514&gt;200,2,IF(ДАННЫЕ!BF1514&gt;0,1,0))))&amp;"g"&amp;B1514&amp;"d"&amp;H1514&amp;"l"&amp;ДАННЫЕ!AT1514&amp;"a"&amp;ДАННЫЕ!$V1514&amp;"v"&amp;R1514&amp;"k"&amp;ДАННЫЕ!$U1514&amp;"s"&amp;ДАННЫЕ!$Y1514&amp;"t"&amp;ДАННЫЕ!$X1514&amp;"b"&amp;IF(ДАННЫЕ!$Q1514&gt;1,1,0)&amp;"PP"&amp;ДАННЫЕ!Z1514&amp;"c"&amp;S1514&amp;"x"&amp;IF(ДАННЫЕ!$BY1514&gt;0,IF(YEAR(ДАННЫЕ!$F$1)=YEAR(ДАННЫЕ!$BY1514),1,0),0)&amp;"n"&amp;IF(ДАННЫЕ!$BZ1514&gt;0,IF(YEAR(ДАННЫЕ!$F$1)=YEAR(ДАННЫЕ!$BZ1514),1,0),0)&amp;"u"&amp;D1514&amp;"z"&amp;IF(ДАННЫЕ!$CL1514&gt;0,IF(YEAR(ДАННЫЕ!$F$1)&gt;YEAR(ДАННЫЕ!$CL1514),11,12),0)</f>
        <v>03mf0zpihbeCD0g0dlav0kstb0PPc0x0n0u0z0</v>
      </c>
      <c r="K1514" s="28" t="str">
        <f ca="1">ДАННЫЕ!$I1514&amp;"x"&amp;B1514&amp;"w"&amp;IF(T1514+ДАННЫЕ!AD1514+ДАННЫЕ!AE1514+ДАННЫЕ!AF1514+ДАННЫЕ!AG1514+ДАННЫЕ!AH1514+ДАННЫЕ!$AL1514+ДАННЫЕ!AI1514+ДАННЫЕ!AJ1514+ДАННЫЕ!AK1514+ДАННЫЕ!AP1514+ДАННЫЕ!AQ1514+ДАННЫЕ!AR1514+ДАННЫЕ!$AM1514+ДАННЫЕ!$AN1514+ДАННЫЕ!AS1514+ДАННЫЕ!AT1514&gt;0,1,0)&amp;IF(OR(T1514=2,ДАННЫЕ!AD1514=2,ДАННЫЕ!AE1514=2,ДАННЫЕ!AF1514=2,ДАННЫЕ!AG1514=2,ДАННЫЕ!AH1514=2,ДАННЫЕ!$AL1514=2,ДАННЫЕ!AI1514=2,ДАННЫЕ!AJ1514=2,ДАННЫЕ!AK1514=2,ДАННЫЕ!AP1514=2,ДАННЫЕ!AQ1514=2,ДАННЫЕ!AR1514=2,ДАННЫЕ!$AM1514=2,ДАННЫЕ!$AN1514=2,ДАННЫЕ!AS1514=2,ДАННЫЕ!AT1514=2),2,0)&amp;"t"&amp;IF(T1514&gt;0,"1"&amp;T1514,"00")&amp;"f"&amp;IF(ДАННЫЕ!$AC1514,"1"&amp;ДАННЫЕ!$AC1514,"00")&amp;"b"&amp;IF(ДАННЫЕ!$AD1514,"1"&amp;ДАННЫЕ!$AD1514,"00")&amp;"g"&amp;IF(ДАННЫЕ!$AF1514,"1"&amp;ДАННЫЕ!$AF1514,"00")&amp;"c"&amp;IF(ДАННЫЕ!$AG1514,"1"&amp;ДАННЫЕ!$AG1514,"00")&amp;"i"&amp;IF(ДАННЫЕ!$AH1514,"1"&amp;ДАННЫЕ!$AH1514,"00")&amp;"r"&amp;IF(ДАННЫЕ!$AL1514,"1"&amp;ДАННЫЕ!$AL1514,"00")&amp;"m"&amp;IF(ДАННЫЕ!$AI1514,"1"&amp;ДАННЫЕ!$AI1514,"00")&amp;"hS"&amp;IF(ДАННЫЕ!$AJ1514,"1"&amp;ДАННЫЕ!$AJ1514,"00")&amp;"hZ"&amp;IF(ДАННЫЕ!$AK1514,"1"&amp;ДАННЫЕ!$AK1514,"00")&amp;"p"&amp;IF(ДАННЫЕ!$AP1514,"1"&amp;ДАННЫЕ!$AP1514,"00")&amp;"k"&amp;IF(ДАННЫЕ!$AQ1514,"1"&amp;ДАННЫЕ!$AQ1514,"00")&amp;"z"&amp;IF(ДАННЫЕ!$AR1514,"1"&amp;ДАННЫЕ!$AR1514,"00")&amp;"j"&amp;IF(ДАННЫЕ!$AM1514,"1"&amp;ДАННЫЕ!$AM1514,"00")&amp;"n"&amp;IF(ДАННЫЕ!$AN1514,"1"&amp;ДАННЫЕ!$AN1514,"00")&amp;"E"&amp;ДАННЫЕ!BI1514&amp;"L"&amp;ДАННЫЕ!AO1514&amp;"h"&amp;IF(ДАННЫЕ!$AU1514&gt;0,1,0)&amp;"v"&amp;IF(ДАННЫЕ!$AW1514&gt;0,1,0)&amp;"a"&amp;IF(ДАННЫЕ!$AS1514,"1"&amp;ДАННЫЕ!$AS1514,"00")&amp;"s"&amp;IF(ДАННЫЕ!$AT1514,"1"&amp;ДАННЫЕ!$AT1514,"00")&amp;"u"&amp;IF(ДАННЫЕ!$CJ1514&gt;0,1,0)&amp;"y"&amp;B1514&amp;"d"&amp;H1514&amp;"e"&amp;F1514&amp;G1514</f>
        <v>x0w00t00f00b00g00c00i00r00m00hS00hZ00p00k00z00j00n00ELh0v0a00s00u0y0de</v>
      </c>
      <c r="L1514" s="28" t="str">
        <f ca="1">ДАННЫЕ!$I1514&amp;"VN"&amp;IF(ДАННЫЕ!AW1514&gt;0,11,10)&amp;"CD"&amp;IF(ДАННЫЕ!BF1514&gt;500,16,IF(ДАННЫЕ!BF1514&gt;350,15,IF(ДАННЫЕ!BF1514&gt;=200,14,IF(ДАННЫЕ!BF1514&gt;=100,13,IF(ДАННЫЕ!BF1514&gt;=50,12,IF(ДАННЫЕ!BF1514&gt;0,11,10))))))&amp;"AR"&amp;IF(ДАННЫЕ!BX1514&gt;0,1,0)&amp;"GD"&amp;B1514&amp;"VV"&amp;IF(E1514&gt;=5,IF(E1514&lt;18,1,0),0)</f>
        <v>VN10CD10AR0GD0VV0</v>
      </c>
      <c r="M1514" s="28" t="str">
        <f>ДАННЫЕ!$I1514&amp;"b"&amp;ДАННЫЕ!$BI1514&amp;"r"&amp;ДАННЫЕ!$BJ1514&amp;"CD"&amp;IF(ДАННЫЕ!BF1514&gt;0,IF(ДАННЫЕ!BF1514&lt;200,1,IF(ДАННЫЕ!BF1514&lt;350,2,3)),0)&amp;"h"&amp;IF(ДАННЫЕ!$BK1514+ДАННЫЕ!$BL1514+ДАННЫЕ!$BM1514&gt;0,1,0)&amp;"x"&amp;ДАННЫЕ!$BK1514&amp;"y"&amp;ДАННЫЕ!$BL1514&amp;"z"&amp;ДАННЫЕ!$BM1514&amp;"c"&amp;IF(ДАННЫЕ!$BK1514+ДАННЫЕ!$BL1514+ДАННЫЕ!$BM1514=3,1,0)&amp;"a"&amp;IF(ДАННЫЕ!$BQ1514+ДАННЫЕ!$BR1514&gt;0,1,0)&amp;"d"&amp;ДАННЫЕ!$BQ1514&amp;"v"&amp;ДАННЫЕ!$BR1514&amp;"p"&amp;ДАННЫЕ!$BS1514&amp;"n"&amp;ДАННЫЕ!$BU1514&amp;"t"&amp;ДАННЫЕ!$BV1514&amp;"o"&amp;ДАННЫЕ!$BT1514&amp;"l"&amp;IF(ДАННЫЕ!$BN1514&gt;0,1,0)&amp;ДАННЫЕ!$BN1514&amp;"g"&amp;ДАННЫЕ!$BO1514&amp;"s"&amp;ДАННЫЕ!$BP1514&amp;"DZ"&amp;IF(ДАННЫЕ!B1514-ДАННЫЕ!G1514 &lt; 60,IF(ДАННЫЕ!B1514-ДАННЫЕ!G1514 &gt;= 0,1,0),0)&amp;"u"&amp;IF(ДАННЫЕ!$CJ1514&gt;0,1,0)</f>
        <v>brCD0h0xyzc0a0dvpntol0gsDZ1u0</v>
      </c>
      <c r="N1514" s="28" t="str">
        <f ca="1">ДАННЫЕ!$F1514&amp;ДАННЫЕ!$I1514&amp;"g"&amp;B1514&amp;"cf"&amp;D1514&amp;"a"&amp;IF(ДАННЫЕ!$BX1514&gt;0,1,0)&amp;IF(ДАННЫЕ!$BF1514&gt;500,1,IF(ДАННЫЕ!$BF1514&gt;350,2,IF(ДАННЫЕ!$BF1514&gt;=200,3,IF(ДАННЫЕ!$BF1514&gt;=100,4,IF(ДАННЫЕ!$BF1514&gt;=50,5,IF(ДАННЫЕ!$BF1514&lt;50,6,0))))))&amp;"AR"&amp;IF(DATEDIF(ДАННЫЕ!$BX1514,ДАННЫЕ!$F$1,"y")&gt;1,1,0)&amp;"VG"&amp;IF(ДАННЫЕ!$BH1514="0",1,0)&amp;"o"&amp;IF(T1514+ДАННЫЕ!$AF1514+ДАННЫЕ!$AG1514+ДАННЫЕ!$AH1514+ДАННЫЕ!$AI1514+ДАННЫЕ!$AJ1514+ДАННЫЕ!$AP1514+ДАННЫЕ!$AQ1514+ДАННЫЕ!$AR1514+ДАННЫЕ!$AU1514+ДАННЫЕ!$AW1514+ДАННЫЕ!$AS1514+ДАННЫЕ!$AT1514&gt;0,1,0)&amp;"x"&amp;ДАННЫЕ!$AG1514&amp;"p"&amp;IF(ДАННЫЕ!$BY1514&gt;0,1,0)&amp;"v"&amp;IF(ДАННЫЕ!$BZ1514&gt;0,1,0)&amp;"n"&amp;ДАННЫЕ!$CA1514&amp;"t"&amp;ДАННЫЕ!$AY1514&amp;"k"&amp;ДАННЫЕ!$CB1514&amp;"q"&amp;ДАННЫЕ!$CC1514&amp;"w"&amp;ДАННЫЕ!$CD1514&amp;"e"&amp;ДАННЫЕ!$CE1514&amp;"m"&amp;ДАННЫЕ!$CF1514&amp;"c"&amp;ДАННЫЕ!$CG1514&amp;"z"&amp;ДАННЫЕ!$CH1514&amp;"d"&amp;IF(H1514=4,1,0)&amp;"s"&amp;IF(ДАННЫЕ!$J1514=1,0,1)&amp;"u"&amp;IF(ДАННЫЕ!$CJ1514&gt;0,1,0)</f>
        <v>g0cf0a06AR1VG0o0xp0v0ntkqwemczd0s1u0</v>
      </c>
      <c r="O1514" s="28" t="str">
        <f>ДАННЫЕ!$I1514&amp;"g"&amp;B1514&amp;A1514&amp;"f"&amp;P1514&amp;"c"&amp;IF(ДАННЫЕ!$U1514&gt;0,1,0)&amp;"s"&amp;IF(ДАННЫЕ!$Q1514&gt;0,IF(YEAR(ДАННЫЕ!$F$1)=YEAR(ДАННЫЕ!$Q1514),IF(MONTH(ДАННЫЕ!$F$1)=MONTH(ДАННЫЕ!$Q1514),111,11),1),0)&amp;"i"&amp;IF(ДАННЫЕ!$R1514+ДАННЫЕ!$S1514+ДАННЫЕ!$T1514=0,0,1)&amp;"h"&amp;IF(ДАННЫЕ!$P1514&gt;0,1,0)&amp;"p"&amp;IF(ДАННЫЕ!$CI1514&gt;0,IF(YEAR(ДАННЫЕ!$F$1)=YEAR(ДАННЫЕ!$CI1514),IF(MONTH(ДАННЫЕ!$F$1)=MONTH(ДАННЫЕ!$CI1514),111,11),1),0)&amp;"d"&amp;IF(ДАННЫЕ!$CJ1514&gt;0,IF(YEAR(ДАННЫЕ!$F$1)=YEAR(ДАННЫЕ!$CJ1514),IF(MONTH(ДАННЫЕ!$F$1)=MONTH(ДАННЫЕ!$CJ1514),111,11),1),0)&amp;"o"&amp;IF(ДАННЫЕ!$CK1514&gt;0,IF(MONTH(ДАННЫЕ!$F$1)=MONTH(ДАННЫЕ!$CK1514),111,11),0)&amp;"v"&amp;IF(ДАННЫЕ!$BE1514&gt;0,IF(MONTH(ДАННЫЕ!$F$1)=MONTH(ДАННЫЕ!$BE1514),111,11),0)</f>
        <v>g00f0c0s0i0h0p0d0o0v0</v>
      </c>
      <c r="P1514" s="15">
        <f t="shared" ref="P1514:P1577" si="74">IF(Q1514&gt;R1514,1,0)</f>
        <v>0</v>
      </c>
      <c r="Q1514" s="15">
        <f>IF(ДАННЫЕ!$F$1&gt;ДАННЫЕ!$N1514,IF(YEAR(ДАННЫЕ!$F$1)=YEAR(ДАННЫЕ!M1514),1,0),0)</f>
        <v>0</v>
      </c>
      <c r="R1514" s="15">
        <f>IF(ДАННЫЕ!$F$1&gt;ДАННЫЕ!$N1514,IF(YEAR(ДАННЫЕ!$F$1)=YEAR(ДАННЫЕ!N1514),1,0),0)</f>
        <v>0</v>
      </c>
      <c r="S1514" s="15">
        <f>IF(ДАННЫЕ!$AA1514="2А",1,IF(ДАННЫЕ!$AA1514="2Б",2,IF(ДАННЫЕ!$AA1514="2В",3,IF(ДАННЫЕ!$AA1514=3,4,IF(ДАННЫЕ!$AA1514="4А",5,IF(ДАННЫЕ!$AA1514="4Б",6,IF(ДАННЫЕ!$AA1514="4В",7,IF(ДАННЫЕ!$AA1514=5,8,0))))))))</f>
        <v>0</v>
      </c>
      <c r="T1514" s="15">
        <f>IF(OR(ДАННЫЕ!$AC1514=2,ДАННЫЕ!$AD1514=2,ДАННЫЕ!$AE1514=2),2,IF(OR(ДАННЫЕ!$AC1514=1,ДАННЫЕ!$AD1514=1,ДАННЫЕ!$AE1514=1),1,0))</f>
        <v>0</v>
      </c>
    </row>
    <row r="1515" spans="1:20" x14ac:dyDescent="0.2">
      <c r="A1515" s="78">
        <f>IF(B1515&gt;0,IF(MONTH(ДАННЫЕ!$F$1)=MONTH(ДАННЫЕ!$B1515),1,0),0)</f>
        <v>0</v>
      </c>
      <c r="B1515" s="14">
        <f>IF(ДАННЫЕ!$B1515&gt;0,IF(YEAR(ДАННЫЕ!$F$1)=YEAR(ДАННЫЕ!$B1515),1,0),0)</f>
        <v>0</v>
      </c>
      <c r="C1515" s="14">
        <f>IF(ДАННЫЕ!$CM1515&gt;0,IF(YEAR(ДАННЫЕ!$F$1)=YEAR(ДАННЫЕ!$CM1515),1,0),0)</f>
        <v>0</v>
      </c>
      <c r="D1515" s="14">
        <f>IF(ДАННЫЕ!$CJ1515&gt;0,IF(ДАННЫЕ!$CL1515&gt;ДАННЫЕ!$F$1,1,IF(ДАННЫЕ!$CL1515&gt;0,0,1)),0)</f>
        <v>0</v>
      </c>
      <c r="E1515" s="43" t="str">
        <f ca="1">IF(ДАННЫЕ!$F$1&gt;0,IF(ДАННЫЕ!$G1515&gt;0,DATEDIF(ДАННЫЕ!$G1515,ДАННЫЕ!$F$1,"y"),""),IF(ДАННЫЕ!$G1515&gt;0,DATEDIF(ДАННЫЕ!$G1515,TODAY(),"y"),""))</f>
        <v/>
      </c>
      <c r="F1515" s="43" t="str">
        <f xml:space="preserve"> IF(ДАННЫЕ!$F1515="М",IF(E1515&gt;=18,IF(E1515&lt;60,1,""),""),"")&amp;IF(ДАННЫЕ!$F1515="Ж",IF(E1515&gt;=18,IF(E1515&lt;55,1,""),""),"")</f>
        <v/>
      </c>
      <c r="G1515" s="43" t="str">
        <f xml:space="preserve"> IF(ДАННЫЕ!$F1515="М",IF(E1515&gt;=60,2,""),"")&amp;IF(ДАННЫЕ!$F1515="Ж",IF(E1515&gt;=55,2,""),"")</f>
        <v/>
      </c>
      <c r="H1515" s="43" t="str">
        <f t="shared" ca="1" si="72"/>
        <v/>
      </c>
      <c r="I1515" s="43" t="str">
        <f t="shared" ca="1" si="73"/>
        <v>03</v>
      </c>
      <c r="J1515" s="28" t="str">
        <f ca="1">ДАННЫЕ!$F1515&amp;H1515&amp;I1515&amp;ДАННЫЕ!$I1515&amp;"m"&amp;IF(ДАННЫЕ!$I1515&gt;0,IF(ДАННЫЕ!$J1515&gt;0,0,1),"")&amp;"f"&amp;IF(ДАННЫЕ!$R1515&gt;0,IF(YEAR(ДАННЫЕ!$F$1)=YEAR(ДАННЫЕ!$R1515),1,0),0)&amp;"z"&amp;ДАННЫЕ!$R1515&amp;"p"&amp;ДАННЫЕ!$S1515&amp;"i"&amp;ДАННЫЕ!$T1515&amp;"h"&amp;ДАННЫЕ!$K1515&amp;"be"&amp;ДАННЫЕ!$BI1515&amp;"CD"&amp;IF(ДАННЫЕ!BF1515&gt;500,4,IF(ДАННЫЕ!BF1515&gt;350,3,IF(ДАННЫЕ!BF1515&gt;200,2,IF(ДАННЫЕ!BF1515&gt;0,1,0))))&amp;"g"&amp;B1515&amp;"d"&amp;H1515&amp;"l"&amp;ДАННЫЕ!AT1515&amp;"a"&amp;ДАННЫЕ!$V1515&amp;"v"&amp;R1515&amp;"k"&amp;ДАННЫЕ!$U1515&amp;"s"&amp;ДАННЫЕ!$Y1515&amp;"t"&amp;ДАННЫЕ!$X1515&amp;"b"&amp;IF(ДАННЫЕ!$Q1515&gt;1,1,0)&amp;"PP"&amp;ДАННЫЕ!Z1515&amp;"c"&amp;S1515&amp;"x"&amp;IF(ДАННЫЕ!$BY1515&gt;0,IF(YEAR(ДАННЫЕ!$F$1)=YEAR(ДАННЫЕ!$BY1515),1,0),0)&amp;"n"&amp;IF(ДАННЫЕ!$BZ1515&gt;0,IF(YEAR(ДАННЫЕ!$F$1)=YEAR(ДАННЫЕ!$BZ1515),1,0),0)&amp;"u"&amp;D1515&amp;"z"&amp;IF(ДАННЫЕ!$CL1515&gt;0,IF(YEAR(ДАННЫЕ!$F$1)&gt;YEAR(ДАННЫЕ!$CL1515),11,12),0)</f>
        <v>03mf0zpihbeCD0g0dlav0kstb0PPc0x0n0u0z0</v>
      </c>
      <c r="K1515" s="28" t="str">
        <f ca="1">ДАННЫЕ!$I1515&amp;"x"&amp;B1515&amp;"w"&amp;IF(T1515+ДАННЫЕ!AD1515+ДАННЫЕ!AE1515+ДАННЫЕ!AF1515+ДАННЫЕ!AG1515+ДАННЫЕ!AH1515+ДАННЫЕ!$AL1515+ДАННЫЕ!AI1515+ДАННЫЕ!AJ1515+ДАННЫЕ!AK1515+ДАННЫЕ!AP1515+ДАННЫЕ!AQ1515+ДАННЫЕ!AR1515+ДАННЫЕ!$AM1515+ДАННЫЕ!$AN1515+ДАННЫЕ!AS1515+ДАННЫЕ!AT1515&gt;0,1,0)&amp;IF(OR(T1515=2,ДАННЫЕ!AD1515=2,ДАННЫЕ!AE1515=2,ДАННЫЕ!AF1515=2,ДАННЫЕ!AG1515=2,ДАННЫЕ!AH1515=2,ДАННЫЕ!$AL1515=2,ДАННЫЕ!AI1515=2,ДАННЫЕ!AJ1515=2,ДАННЫЕ!AK1515=2,ДАННЫЕ!AP1515=2,ДАННЫЕ!AQ1515=2,ДАННЫЕ!AR1515=2,ДАННЫЕ!$AM1515=2,ДАННЫЕ!$AN1515=2,ДАННЫЕ!AS1515=2,ДАННЫЕ!AT1515=2),2,0)&amp;"t"&amp;IF(T1515&gt;0,"1"&amp;T1515,"00")&amp;"f"&amp;IF(ДАННЫЕ!$AC1515,"1"&amp;ДАННЫЕ!$AC1515,"00")&amp;"b"&amp;IF(ДАННЫЕ!$AD1515,"1"&amp;ДАННЫЕ!$AD1515,"00")&amp;"g"&amp;IF(ДАННЫЕ!$AF1515,"1"&amp;ДАННЫЕ!$AF1515,"00")&amp;"c"&amp;IF(ДАННЫЕ!$AG1515,"1"&amp;ДАННЫЕ!$AG1515,"00")&amp;"i"&amp;IF(ДАННЫЕ!$AH1515,"1"&amp;ДАННЫЕ!$AH1515,"00")&amp;"r"&amp;IF(ДАННЫЕ!$AL1515,"1"&amp;ДАННЫЕ!$AL1515,"00")&amp;"m"&amp;IF(ДАННЫЕ!$AI1515,"1"&amp;ДАННЫЕ!$AI1515,"00")&amp;"hS"&amp;IF(ДАННЫЕ!$AJ1515,"1"&amp;ДАННЫЕ!$AJ1515,"00")&amp;"hZ"&amp;IF(ДАННЫЕ!$AK1515,"1"&amp;ДАННЫЕ!$AK1515,"00")&amp;"p"&amp;IF(ДАННЫЕ!$AP1515,"1"&amp;ДАННЫЕ!$AP1515,"00")&amp;"k"&amp;IF(ДАННЫЕ!$AQ1515,"1"&amp;ДАННЫЕ!$AQ1515,"00")&amp;"z"&amp;IF(ДАННЫЕ!$AR1515,"1"&amp;ДАННЫЕ!$AR1515,"00")&amp;"j"&amp;IF(ДАННЫЕ!$AM1515,"1"&amp;ДАННЫЕ!$AM1515,"00")&amp;"n"&amp;IF(ДАННЫЕ!$AN1515,"1"&amp;ДАННЫЕ!$AN1515,"00")&amp;"E"&amp;ДАННЫЕ!BI1515&amp;"L"&amp;ДАННЫЕ!AO1515&amp;"h"&amp;IF(ДАННЫЕ!$AU1515&gt;0,1,0)&amp;"v"&amp;IF(ДАННЫЕ!$AW1515&gt;0,1,0)&amp;"a"&amp;IF(ДАННЫЕ!$AS1515,"1"&amp;ДАННЫЕ!$AS1515,"00")&amp;"s"&amp;IF(ДАННЫЕ!$AT1515,"1"&amp;ДАННЫЕ!$AT1515,"00")&amp;"u"&amp;IF(ДАННЫЕ!$CJ1515&gt;0,1,0)&amp;"y"&amp;B1515&amp;"d"&amp;H1515&amp;"e"&amp;F1515&amp;G1515</f>
        <v>x0w00t00f00b00g00c00i00r00m00hS00hZ00p00k00z00j00n00ELh0v0a00s00u0y0de</v>
      </c>
      <c r="L1515" s="28" t="str">
        <f ca="1">ДАННЫЕ!$I1515&amp;"VN"&amp;IF(ДАННЫЕ!AW1515&gt;0,11,10)&amp;"CD"&amp;IF(ДАННЫЕ!BF1515&gt;500,16,IF(ДАННЫЕ!BF1515&gt;350,15,IF(ДАННЫЕ!BF1515&gt;=200,14,IF(ДАННЫЕ!BF1515&gt;=100,13,IF(ДАННЫЕ!BF1515&gt;=50,12,IF(ДАННЫЕ!BF1515&gt;0,11,10))))))&amp;"AR"&amp;IF(ДАННЫЕ!BX1515&gt;0,1,0)&amp;"GD"&amp;B1515&amp;"VV"&amp;IF(E1515&gt;=5,IF(E1515&lt;18,1,0),0)</f>
        <v>VN10CD10AR0GD0VV0</v>
      </c>
      <c r="M1515" s="28" t="str">
        <f>ДАННЫЕ!$I1515&amp;"b"&amp;ДАННЫЕ!$BI1515&amp;"r"&amp;ДАННЫЕ!$BJ1515&amp;"CD"&amp;IF(ДАННЫЕ!BF1515&gt;0,IF(ДАННЫЕ!BF1515&lt;200,1,IF(ДАННЫЕ!BF1515&lt;350,2,3)),0)&amp;"h"&amp;IF(ДАННЫЕ!$BK1515+ДАННЫЕ!$BL1515+ДАННЫЕ!$BM1515&gt;0,1,0)&amp;"x"&amp;ДАННЫЕ!$BK1515&amp;"y"&amp;ДАННЫЕ!$BL1515&amp;"z"&amp;ДАННЫЕ!$BM1515&amp;"c"&amp;IF(ДАННЫЕ!$BK1515+ДАННЫЕ!$BL1515+ДАННЫЕ!$BM1515=3,1,0)&amp;"a"&amp;IF(ДАННЫЕ!$BQ1515+ДАННЫЕ!$BR1515&gt;0,1,0)&amp;"d"&amp;ДАННЫЕ!$BQ1515&amp;"v"&amp;ДАННЫЕ!$BR1515&amp;"p"&amp;ДАННЫЕ!$BS1515&amp;"n"&amp;ДАННЫЕ!$BU1515&amp;"t"&amp;ДАННЫЕ!$BV1515&amp;"o"&amp;ДАННЫЕ!$BT1515&amp;"l"&amp;IF(ДАННЫЕ!$BN1515&gt;0,1,0)&amp;ДАННЫЕ!$BN1515&amp;"g"&amp;ДАННЫЕ!$BO1515&amp;"s"&amp;ДАННЫЕ!$BP1515&amp;"DZ"&amp;IF(ДАННЫЕ!B1515-ДАННЫЕ!G1515 &lt; 60,IF(ДАННЫЕ!B1515-ДАННЫЕ!G1515 &gt;= 0,1,0),0)&amp;"u"&amp;IF(ДАННЫЕ!$CJ1515&gt;0,1,0)</f>
        <v>brCD0h0xyzc0a0dvpntol0gsDZ1u0</v>
      </c>
      <c r="N1515" s="28" t="str">
        <f ca="1">ДАННЫЕ!$F1515&amp;ДАННЫЕ!$I1515&amp;"g"&amp;B1515&amp;"cf"&amp;D1515&amp;"a"&amp;IF(ДАННЫЕ!$BX1515&gt;0,1,0)&amp;IF(ДАННЫЕ!$BF1515&gt;500,1,IF(ДАННЫЕ!$BF1515&gt;350,2,IF(ДАННЫЕ!$BF1515&gt;=200,3,IF(ДАННЫЕ!$BF1515&gt;=100,4,IF(ДАННЫЕ!$BF1515&gt;=50,5,IF(ДАННЫЕ!$BF1515&lt;50,6,0))))))&amp;"AR"&amp;IF(DATEDIF(ДАННЫЕ!$BX1515,ДАННЫЕ!$F$1,"y")&gt;1,1,0)&amp;"VG"&amp;IF(ДАННЫЕ!$BH1515="0",1,0)&amp;"o"&amp;IF(T1515+ДАННЫЕ!$AF1515+ДАННЫЕ!$AG1515+ДАННЫЕ!$AH1515+ДАННЫЕ!$AI1515+ДАННЫЕ!$AJ1515+ДАННЫЕ!$AP1515+ДАННЫЕ!$AQ1515+ДАННЫЕ!$AR1515+ДАННЫЕ!$AU1515+ДАННЫЕ!$AW1515+ДАННЫЕ!$AS1515+ДАННЫЕ!$AT1515&gt;0,1,0)&amp;"x"&amp;ДАННЫЕ!$AG1515&amp;"p"&amp;IF(ДАННЫЕ!$BY1515&gt;0,1,0)&amp;"v"&amp;IF(ДАННЫЕ!$BZ1515&gt;0,1,0)&amp;"n"&amp;ДАННЫЕ!$CA1515&amp;"t"&amp;ДАННЫЕ!$AY1515&amp;"k"&amp;ДАННЫЕ!$CB1515&amp;"q"&amp;ДАННЫЕ!$CC1515&amp;"w"&amp;ДАННЫЕ!$CD1515&amp;"e"&amp;ДАННЫЕ!$CE1515&amp;"m"&amp;ДАННЫЕ!$CF1515&amp;"c"&amp;ДАННЫЕ!$CG1515&amp;"z"&amp;ДАННЫЕ!$CH1515&amp;"d"&amp;IF(H1515=4,1,0)&amp;"s"&amp;IF(ДАННЫЕ!$J1515=1,0,1)&amp;"u"&amp;IF(ДАННЫЕ!$CJ1515&gt;0,1,0)</f>
        <v>g0cf0a06AR1VG0o0xp0v0ntkqwemczd0s1u0</v>
      </c>
      <c r="O1515" s="28" t="str">
        <f>ДАННЫЕ!$I1515&amp;"g"&amp;B1515&amp;A1515&amp;"f"&amp;P1515&amp;"c"&amp;IF(ДАННЫЕ!$U1515&gt;0,1,0)&amp;"s"&amp;IF(ДАННЫЕ!$Q1515&gt;0,IF(YEAR(ДАННЫЕ!$F$1)=YEAR(ДАННЫЕ!$Q1515),IF(MONTH(ДАННЫЕ!$F$1)=MONTH(ДАННЫЕ!$Q1515),111,11),1),0)&amp;"i"&amp;IF(ДАННЫЕ!$R1515+ДАННЫЕ!$S1515+ДАННЫЕ!$T1515=0,0,1)&amp;"h"&amp;IF(ДАННЫЕ!$P1515&gt;0,1,0)&amp;"p"&amp;IF(ДАННЫЕ!$CI1515&gt;0,IF(YEAR(ДАННЫЕ!$F$1)=YEAR(ДАННЫЕ!$CI1515),IF(MONTH(ДАННЫЕ!$F$1)=MONTH(ДАННЫЕ!$CI1515),111,11),1),0)&amp;"d"&amp;IF(ДАННЫЕ!$CJ1515&gt;0,IF(YEAR(ДАННЫЕ!$F$1)=YEAR(ДАННЫЕ!$CJ1515),IF(MONTH(ДАННЫЕ!$F$1)=MONTH(ДАННЫЕ!$CJ1515),111,11),1),0)&amp;"o"&amp;IF(ДАННЫЕ!$CK1515&gt;0,IF(MONTH(ДАННЫЕ!$F$1)=MONTH(ДАННЫЕ!$CK1515),111,11),0)&amp;"v"&amp;IF(ДАННЫЕ!$BE1515&gt;0,IF(MONTH(ДАННЫЕ!$F$1)=MONTH(ДАННЫЕ!$BE1515),111,11),0)</f>
        <v>g00f0c0s0i0h0p0d0o0v0</v>
      </c>
      <c r="P1515" s="15">
        <f t="shared" si="74"/>
        <v>0</v>
      </c>
      <c r="Q1515" s="15">
        <f>IF(ДАННЫЕ!$F$1&gt;ДАННЫЕ!$N1515,IF(YEAR(ДАННЫЕ!$F$1)=YEAR(ДАННЫЕ!M1515),1,0),0)</f>
        <v>0</v>
      </c>
      <c r="R1515" s="15">
        <f>IF(ДАННЫЕ!$F$1&gt;ДАННЫЕ!$N1515,IF(YEAR(ДАННЫЕ!$F$1)=YEAR(ДАННЫЕ!N1515),1,0),0)</f>
        <v>0</v>
      </c>
      <c r="S1515" s="15">
        <f>IF(ДАННЫЕ!$AA1515="2А",1,IF(ДАННЫЕ!$AA1515="2Б",2,IF(ДАННЫЕ!$AA1515="2В",3,IF(ДАННЫЕ!$AA1515=3,4,IF(ДАННЫЕ!$AA1515="4А",5,IF(ДАННЫЕ!$AA1515="4Б",6,IF(ДАННЫЕ!$AA1515="4В",7,IF(ДАННЫЕ!$AA1515=5,8,0))))))))</f>
        <v>0</v>
      </c>
      <c r="T1515" s="15">
        <f>IF(OR(ДАННЫЕ!$AC1515=2,ДАННЫЕ!$AD1515=2,ДАННЫЕ!$AE1515=2),2,IF(OR(ДАННЫЕ!$AC1515=1,ДАННЫЕ!$AD1515=1,ДАННЫЕ!$AE1515=1),1,0))</f>
        <v>0</v>
      </c>
    </row>
    <row r="1516" spans="1:20" x14ac:dyDescent="0.2">
      <c r="A1516" s="78">
        <f>IF(B1516&gt;0,IF(MONTH(ДАННЫЕ!$F$1)=MONTH(ДАННЫЕ!$B1516),1,0),0)</f>
        <v>0</v>
      </c>
      <c r="B1516" s="14">
        <f>IF(ДАННЫЕ!$B1516&gt;0,IF(YEAR(ДАННЫЕ!$F$1)=YEAR(ДАННЫЕ!$B1516),1,0),0)</f>
        <v>0</v>
      </c>
      <c r="C1516" s="14">
        <f>IF(ДАННЫЕ!$CM1516&gt;0,IF(YEAR(ДАННЫЕ!$F$1)=YEAR(ДАННЫЕ!$CM1516),1,0),0)</f>
        <v>0</v>
      </c>
      <c r="D1516" s="14">
        <f>IF(ДАННЫЕ!$CJ1516&gt;0,IF(ДАННЫЕ!$CL1516&gt;ДАННЫЕ!$F$1,1,IF(ДАННЫЕ!$CL1516&gt;0,0,1)),0)</f>
        <v>0</v>
      </c>
      <c r="E1516" s="43" t="str">
        <f ca="1">IF(ДАННЫЕ!$F$1&gt;0,IF(ДАННЫЕ!$G1516&gt;0,DATEDIF(ДАННЫЕ!$G1516,ДАННЫЕ!$F$1,"y"),""),IF(ДАННЫЕ!$G1516&gt;0,DATEDIF(ДАННЫЕ!$G1516,TODAY(),"y"),""))</f>
        <v/>
      </c>
      <c r="F1516" s="43" t="str">
        <f xml:space="preserve"> IF(ДАННЫЕ!$F1516="М",IF(E1516&gt;=18,IF(E1516&lt;60,1,""),""),"")&amp;IF(ДАННЫЕ!$F1516="Ж",IF(E1516&gt;=18,IF(E1516&lt;55,1,""),""),"")</f>
        <v/>
      </c>
      <c r="G1516" s="43" t="str">
        <f xml:space="preserve"> IF(ДАННЫЕ!$F1516="М",IF(E1516&gt;=60,2,""),"")&amp;IF(ДАННЫЕ!$F1516="Ж",IF(E1516&gt;=55,2,""),"")</f>
        <v/>
      </c>
      <c r="H1516" s="43" t="str">
        <f t="shared" ca="1" si="72"/>
        <v/>
      </c>
      <c r="I1516" s="43" t="str">
        <f t="shared" ca="1" si="73"/>
        <v>03</v>
      </c>
      <c r="J1516" s="28" t="str">
        <f ca="1">ДАННЫЕ!$F1516&amp;H1516&amp;I1516&amp;ДАННЫЕ!$I1516&amp;"m"&amp;IF(ДАННЫЕ!$I1516&gt;0,IF(ДАННЫЕ!$J1516&gt;0,0,1),"")&amp;"f"&amp;IF(ДАННЫЕ!$R1516&gt;0,IF(YEAR(ДАННЫЕ!$F$1)=YEAR(ДАННЫЕ!$R1516),1,0),0)&amp;"z"&amp;ДАННЫЕ!$R1516&amp;"p"&amp;ДАННЫЕ!$S1516&amp;"i"&amp;ДАННЫЕ!$T1516&amp;"h"&amp;ДАННЫЕ!$K1516&amp;"be"&amp;ДАННЫЕ!$BI1516&amp;"CD"&amp;IF(ДАННЫЕ!BF1516&gt;500,4,IF(ДАННЫЕ!BF1516&gt;350,3,IF(ДАННЫЕ!BF1516&gt;200,2,IF(ДАННЫЕ!BF1516&gt;0,1,0))))&amp;"g"&amp;B1516&amp;"d"&amp;H1516&amp;"l"&amp;ДАННЫЕ!AT1516&amp;"a"&amp;ДАННЫЕ!$V1516&amp;"v"&amp;R1516&amp;"k"&amp;ДАННЫЕ!$U1516&amp;"s"&amp;ДАННЫЕ!$Y1516&amp;"t"&amp;ДАННЫЕ!$X1516&amp;"b"&amp;IF(ДАННЫЕ!$Q1516&gt;1,1,0)&amp;"PP"&amp;ДАННЫЕ!Z1516&amp;"c"&amp;S1516&amp;"x"&amp;IF(ДАННЫЕ!$BY1516&gt;0,IF(YEAR(ДАННЫЕ!$F$1)=YEAR(ДАННЫЕ!$BY1516),1,0),0)&amp;"n"&amp;IF(ДАННЫЕ!$BZ1516&gt;0,IF(YEAR(ДАННЫЕ!$F$1)=YEAR(ДАННЫЕ!$BZ1516),1,0),0)&amp;"u"&amp;D1516&amp;"z"&amp;IF(ДАННЫЕ!$CL1516&gt;0,IF(YEAR(ДАННЫЕ!$F$1)&gt;YEAR(ДАННЫЕ!$CL1516),11,12),0)</f>
        <v>03mf0zpihbeCD0g0dlav0kstb0PPc0x0n0u0z0</v>
      </c>
      <c r="K1516" s="28" t="str">
        <f ca="1">ДАННЫЕ!$I1516&amp;"x"&amp;B1516&amp;"w"&amp;IF(T1516+ДАННЫЕ!AD1516+ДАННЫЕ!AE1516+ДАННЫЕ!AF1516+ДАННЫЕ!AG1516+ДАННЫЕ!AH1516+ДАННЫЕ!$AL1516+ДАННЫЕ!AI1516+ДАННЫЕ!AJ1516+ДАННЫЕ!AK1516+ДАННЫЕ!AP1516+ДАННЫЕ!AQ1516+ДАННЫЕ!AR1516+ДАННЫЕ!$AM1516+ДАННЫЕ!$AN1516+ДАННЫЕ!AS1516+ДАННЫЕ!AT1516&gt;0,1,0)&amp;IF(OR(T1516=2,ДАННЫЕ!AD1516=2,ДАННЫЕ!AE1516=2,ДАННЫЕ!AF1516=2,ДАННЫЕ!AG1516=2,ДАННЫЕ!AH1516=2,ДАННЫЕ!$AL1516=2,ДАННЫЕ!AI1516=2,ДАННЫЕ!AJ1516=2,ДАННЫЕ!AK1516=2,ДАННЫЕ!AP1516=2,ДАННЫЕ!AQ1516=2,ДАННЫЕ!AR1516=2,ДАННЫЕ!$AM1516=2,ДАННЫЕ!$AN1516=2,ДАННЫЕ!AS1516=2,ДАННЫЕ!AT1516=2),2,0)&amp;"t"&amp;IF(T1516&gt;0,"1"&amp;T1516,"00")&amp;"f"&amp;IF(ДАННЫЕ!$AC1516,"1"&amp;ДАННЫЕ!$AC1516,"00")&amp;"b"&amp;IF(ДАННЫЕ!$AD1516,"1"&amp;ДАННЫЕ!$AD1516,"00")&amp;"g"&amp;IF(ДАННЫЕ!$AF1516,"1"&amp;ДАННЫЕ!$AF1516,"00")&amp;"c"&amp;IF(ДАННЫЕ!$AG1516,"1"&amp;ДАННЫЕ!$AG1516,"00")&amp;"i"&amp;IF(ДАННЫЕ!$AH1516,"1"&amp;ДАННЫЕ!$AH1516,"00")&amp;"r"&amp;IF(ДАННЫЕ!$AL1516,"1"&amp;ДАННЫЕ!$AL1516,"00")&amp;"m"&amp;IF(ДАННЫЕ!$AI1516,"1"&amp;ДАННЫЕ!$AI1516,"00")&amp;"hS"&amp;IF(ДАННЫЕ!$AJ1516,"1"&amp;ДАННЫЕ!$AJ1516,"00")&amp;"hZ"&amp;IF(ДАННЫЕ!$AK1516,"1"&amp;ДАННЫЕ!$AK1516,"00")&amp;"p"&amp;IF(ДАННЫЕ!$AP1516,"1"&amp;ДАННЫЕ!$AP1516,"00")&amp;"k"&amp;IF(ДАННЫЕ!$AQ1516,"1"&amp;ДАННЫЕ!$AQ1516,"00")&amp;"z"&amp;IF(ДАННЫЕ!$AR1516,"1"&amp;ДАННЫЕ!$AR1516,"00")&amp;"j"&amp;IF(ДАННЫЕ!$AM1516,"1"&amp;ДАННЫЕ!$AM1516,"00")&amp;"n"&amp;IF(ДАННЫЕ!$AN1516,"1"&amp;ДАННЫЕ!$AN1516,"00")&amp;"E"&amp;ДАННЫЕ!BI1516&amp;"L"&amp;ДАННЫЕ!AO1516&amp;"h"&amp;IF(ДАННЫЕ!$AU1516&gt;0,1,0)&amp;"v"&amp;IF(ДАННЫЕ!$AW1516&gt;0,1,0)&amp;"a"&amp;IF(ДАННЫЕ!$AS1516,"1"&amp;ДАННЫЕ!$AS1516,"00")&amp;"s"&amp;IF(ДАННЫЕ!$AT1516,"1"&amp;ДАННЫЕ!$AT1516,"00")&amp;"u"&amp;IF(ДАННЫЕ!$CJ1516&gt;0,1,0)&amp;"y"&amp;B1516&amp;"d"&amp;H1516&amp;"e"&amp;F1516&amp;G1516</f>
        <v>x0w00t00f00b00g00c00i00r00m00hS00hZ00p00k00z00j00n00ELh0v0a00s00u0y0de</v>
      </c>
      <c r="L1516" s="28" t="str">
        <f ca="1">ДАННЫЕ!$I1516&amp;"VN"&amp;IF(ДАННЫЕ!AW1516&gt;0,11,10)&amp;"CD"&amp;IF(ДАННЫЕ!BF1516&gt;500,16,IF(ДАННЫЕ!BF1516&gt;350,15,IF(ДАННЫЕ!BF1516&gt;=200,14,IF(ДАННЫЕ!BF1516&gt;=100,13,IF(ДАННЫЕ!BF1516&gt;=50,12,IF(ДАННЫЕ!BF1516&gt;0,11,10))))))&amp;"AR"&amp;IF(ДАННЫЕ!BX1516&gt;0,1,0)&amp;"GD"&amp;B1516&amp;"VV"&amp;IF(E1516&gt;=5,IF(E1516&lt;18,1,0),0)</f>
        <v>VN10CD10AR0GD0VV0</v>
      </c>
      <c r="M1516" s="28" t="str">
        <f>ДАННЫЕ!$I1516&amp;"b"&amp;ДАННЫЕ!$BI1516&amp;"r"&amp;ДАННЫЕ!$BJ1516&amp;"CD"&amp;IF(ДАННЫЕ!BF1516&gt;0,IF(ДАННЫЕ!BF1516&lt;200,1,IF(ДАННЫЕ!BF1516&lt;350,2,3)),0)&amp;"h"&amp;IF(ДАННЫЕ!$BK1516+ДАННЫЕ!$BL1516+ДАННЫЕ!$BM1516&gt;0,1,0)&amp;"x"&amp;ДАННЫЕ!$BK1516&amp;"y"&amp;ДАННЫЕ!$BL1516&amp;"z"&amp;ДАННЫЕ!$BM1516&amp;"c"&amp;IF(ДАННЫЕ!$BK1516+ДАННЫЕ!$BL1516+ДАННЫЕ!$BM1516=3,1,0)&amp;"a"&amp;IF(ДАННЫЕ!$BQ1516+ДАННЫЕ!$BR1516&gt;0,1,0)&amp;"d"&amp;ДАННЫЕ!$BQ1516&amp;"v"&amp;ДАННЫЕ!$BR1516&amp;"p"&amp;ДАННЫЕ!$BS1516&amp;"n"&amp;ДАННЫЕ!$BU1516&amp;"t"&amp;ДАННЫЕ!$BV1516&amp;"o"&amp;ДАННЫЕ!$BT1516&amp;"l"&amp;IF(ДАННЫЕ!$BN1516&gt;0,1,0)&amp;ДАННЫЕ!$BN1516&amp;"g"&amp;ДАННЫЕ!$BO1516&amp;"s"&amp;ДАННЫЕ!$BP1516&amp;"DZ"&amp;IF(ДАННЫЕ!B1516-ДАННЫЕ!G1516 &lt; 60,IF(ДАННЫЕ!B1516-ДАННЫЕ!G1516 &gt;= 0,1,0),0)&amp;"u"&amp;IF(ДАННЫЕ!$CJ1516&gt;0,1,0)</f>
        <v>brCD0h0xyzc0a0dvpntol0gsDZ1u0</v>
      </c>
      <c r="N1516" s="28" t="str">
        <f ca="1">ДАННЫЕ!$F1516&amp;ДАННЫЕ!$I1516&amp;"g"&amp;B1516&amp;"cf"&amp;D1516&amp;"a"&amp;IF(ДАННЫЕ!$BX1516&gt;0,1,0)&amp;IF(ДАННЫЕ!$BF1516&gt;500,1,IF(ДАННЫЕ!$BF1516&gt;350,2,IF(ДАННЫЕ!$BF1516&gt;=200,3,IF(ДАННЫЕ!$BF1516&gt;=100,4,IF(ДАННЫЕ!$BF1516&gt;=50,5,IF(ДАННЫЕ!$BF1516&lt;50,6,0))))))&amp;"AR"&amp;IF(DATEDIF(ДАННЫЕ!$BX1516,ДАННЫЕ!$F$1,"y")&gt;1,1,0)&amp;"VG"&amp;IF(ДАННЫЕ!$BH1516="0",1,0)&amp;"o"&amp;IF(T1516+ДАННЫЕ!$AF1516+ДАННЫЕ!$AG1516+ДАННЫЕ!$AH1516+ДАННЫЕ!$AI1516+ДАННЫЕ!$AJ1516+ДАННЫЕ!$AP1516+ДАННЫЕ!$AQ1516+ДАННЫЕ!$AR1516+ДАННЫЕ!$AU1516+ДАННЫЕ!$AW1516+ДАННЫЕ!$AS1516+ДАННЫЕ!$AT1516&gt;0,1,0)&amp;"x"&amp;ДАННЫЕ!$AG1516&amp;"p"&amp;IF(ДАННЫЕ!$BY1516&gt;0,1,0)&amp;"v"&amp;IF(ДАННЫЕ!$BZ1516&gt;0,1,0)&amp;"n"&amp;ДАННЫЕ!$CA1516&amp;"t"&amp;ДАННЫЕ!$AY1516&amp;"k"&amp;ДАННЫЕ!$CB1516&amp;"q"&amp;ДАННЫЕ!$CC1516&amp;"w"&amp;ДАННЫЕ!$CD1516&amp;"e"&amp;ДАННЫЕ!$CE1516&amp;"m"&amp;ДАННЫЕ!$CF1516&amp;"c"&amp;ДАННЫЕ!$CG1516&amp;"z"&amp;ДАННЫЕ!$CH1516&amp;"d"&amp;IF(H1516=4,1,0)&amp;"s"&amp;IF(ДАННЫЕ!$J1516=1,0,1)&amp;"u"&amp;IF(ДАННЫЕ!$CJ1516&gt;0,1,0)</f>
        <v>g0cf0a06AR1VG0o0xp0v0ntkqwemczd0s1u0</v>
      </c>
      <c r="O1516" s="28" t="str">
        <f>ДАННЫЕ!$I1516&amp;"g"&amp;B1516&amp;A1516&amp;"f"&amp;P1516&amp;"c"&amp;IF(ДАННЫЕ!$U1516&gt;0,1,0)&amp;"s"&amp;IF(ДАННЫЕ!$Q1516&gt;0,IF(YEAR(ДАННЫЕ!$F$1)=YEAR(ДАННЫЕ!$Q1516),IF(MONTH(ДАННЫЕ!$F$1)=MONTH(ДАННЫЕ!$Q1516),111,11),1),0)&amp;"i"&amp;IF(ДАННЫЕ!$R1516+ДАННЫЕ!$S1516+ДАННЫЕ!$T1516=0,0,1)&amp;"h"&amp;IF(ДАННЫЕ!$P1516&gt;0,1,0)&amp;"p"&amp;IF(ДАННЫЕ!$CI1516&gt;0,IF(YEAR(ДАННЫЕ!$F$1)=YEAR(ДАННЫЕ!$CI1516),IF(MONTH(ДАННЫЕ!$F$1)=MONTH(ДАННЫЕ!$CI1516),111,11),1),0)&amp;"d"&amp;IF(ДАННЫЕ!$CJ1516&gt;0,IF(YEAR(ДАННЫЕ!$F$1)=YEAR(ДАННЫЕ!$CJ1516),IF(MONTH(ДАННЫЕ!$F$1)=MONTH(ДАННЫЕ!$CJ1516),111,11),1),0)&amp;"o"&amp;IF(ДАННЫЕ!$CK1516&gt;0,IF(MONTH(ДАННЫЕ!$F$1)=MONTH(ДАННЫЕ!$CK1516),111,11),0)&amp;"v"&amp;IF(ДАННЫЕ!$BE1516&gt;0,IF(MONTH(ДАННЫЕ!$F$1)=MONTH(ДАННЫЕ!$BE1516),111,11),0)</f>
        <v>g00f0c0s0i0h0p0d0o0v0</v>
      </c>
      <c r="P1516" s="15">
        <f t="shared" si="74"/>
        <v>0</v>
      </c>
      <c r="Q1516" s="15">
        <f>IF(ДАННЫЕ!$F$1&gt;ДАННЫЕ!$N1516,IF(YEAR(ДАННЫЕ!$F$1)=YEAR(ДАННЫЕ!M1516),1,0),0)</f>
        <v>0</v>
      </c>
      <c r="R1516" s="15">
        <f>IF(ДАННЫЕ!$F$1&gt;ДАННЫЕ!$N1516,IF(YEAR(ДАННЫЕ!$F$1)=YEAR(ДАННЫЕ!N1516),1,0),0)</f>
        <v>0</v>
      </c>
      <c r="S1516" s="15">
        <f>IF(ДАННЫЕ!$AA1516="2А",1,IF(ДАННЫЕ!$AA1516="2Б",2,IF(ДАННЫЕ!$AA1516="2В",3,IF(ДАННЫЕ!$AA1516=3,4,IF(ДАННЫЕ!$AA1516="4А",5,IF(ДАННЫЕ!$AA1516="4Б",6,IF(ДАННЫЕ!$AA1516="4В",7,IF(ДАННЫЕ!$AA1516=5,8,0))))))))</f>
        <v>0</v>
      </c>
      <c r="T1516" s="15">
        <f>IF(OR(ДАННЫЕ!$AC1516=2,ДАННЫЕ!$AD1516=2,ДАННЫЕ!$AE1516=2),2,IF(OR(ДАННЫЕ!$AC1516=1,ДАННЫЕ!$AD1516=1,ДАННЫЕ!$AE1516=1),1,0))</f>
        <v>0</v>
      </c>
    </row>
    <row r="1517" spans="1:20" x14ac:dyDescent="0.2">
      <c r="A1517" s="78">
        <f>IF(B1517&gt;0,IF(MONTH(ДАННЫЕ!$F$1)=MONTH(ДАННЫЕ!$B1517),1,0),0)</f>
        <v>0</v>
      </c>
      <c r="B1517" s="14">
        <f>IF(ДАННЫЕ!$B1517&gt;0,IF(YEAR(ДАННЫЕ!$F$1)=YEAR(ДАННЫЕ!$B1517),1,0),0)</f>
        <v>0</v>
      </c>
      <c r="C1517" s="14">
        <f>IF(ДАННЫЕ!$CM1517&gt;0,IF(YEAR(ДАННЫЕ!$F$1)=YEAR(ДАННЫЕ!$CM1517),1,0),0)</f>
        <v>0</v>
      </c>
      <c r="D1517" s="14">
        <f>IF(ДАННЫЕ!$CJ1517&gt;0,IF(ДАННЫЕ!$CL1517&gt;ДАННЫЕ!$F$1,1,IF(ДАННЫЕ!$CL1517&gt;0,0,1)),0)</f>
        <v>0</v>
      </c>
      <c r="E1517" s="43" t="str">
        <f ca="1">IF(ДАННЫЕ!$F$1&gt;0,IF(ДАННЫЕ!$G1517&gt;0,DATEDIF(ДАННЫЕ!$G1517,ДАННЫЕ!$F$1,"y"),""),IF(ДАННЫЕ!$G1517&gt;0,DATEDIF(ДАННЫЕ!$G1517,TODAY(),"y"),""))</f>
        <v/>
      </c>
      <c r="F1517" s="43" t="str">
        <f xml:space="preserve"> IF(ДАННЫЕ!$F1517="М",IF(E1517&gt;=18,IF(E1517&lt;60,1,""),""),"")&amp;IF(ДАННЫЕ!$F1517="Ж",IF(E1517&gt;=18,IF(E1517&lt;55,1,""),""),"")</f>
        <v/>
      </c>
      <c r="G1517" s="43" t="str">
        <f xml:space="preserve"> IF(ДАННЫЕ!$F1517="М",IF(E1517&gt;=60,2,""),"")&amp;IF(ДАННЫЕ!$F1517="Ж",IF(E1517&gt;=55,2,""),"")</f>
        <v/>
      </c>
      <c r="H1517" s="43" t="str">
        <f t="shared" ca="1" si="72"/>
        <v/>
      </c>
      <c r="I1517" s="43" t="str">
        <f t="shared" ca="1" si="73"/>
        <v>03</v>
      </c>
      <c r="J1517" s="28" t="str">
        <f ca="1">ДАННЫЕ!$F1517&amp;H1517&amp;I1517&amp;ДАННЫЕ!$I1517&amp;"m"&amp;IF(ДАННЫЕ!$I1517&gt;0,IF(ДАННЫЕ!$J1517&gt;0,0,1),"")&amp;"f"&amp;IF(ДАННЫЕ!$R1517&gt;0,IF(YEAR(ДАННЫЕ!$F$1)=YEAR(ДАННЫЕ!$R1517),1,0),0)&amp;"z"&amp;ДАННЫЕ!$R1517&amp;"p"&amp;ДАННЫЕ!$S1517&amp;"i"&amp;ДАННЫЕ!$T1517&amp;"h"&amp;ДАННЫЕ!$K1517&amp;"be"&amp;ДАННЫЕ!$BI1517&amp;"CD"&amp;IF(ДАННЫЕ!BF1517&gt;500,4,IF(ДАННЫЕ!BF1517&gt;350,3,IF(ДАННЫЕ!BF1517&gt;200,2,IF(ДАННЫЕ!BF1517&gt;0,1,0))))&amp;"g"&amp;B1517&amp;"d"&amp;H1517&amp;"l"&amp;ДАННЫЕ!AT1517&amp;"a"&amp;ДАННЫЕ!$V1517&amp;"v"&amp;R1517&amp;"k"&amp;ДАННЫЕ!$U1517&amp;"s"&amp;ДАННЫЕ!$Y1517&amp;"t"&amp;ДАННЫЕ!$X1517&amp;"b"&amp;IF(ДАННЫЕ!$Q1517&gt;1,1,0)&amp;"PP"&amp;ДАННЫЕ!Z1517&amp;"c"&amp;S1517&amp;"x"&amp;IF(ДАННЫЕ!$BY1517&gt;0,IF(YEAR(ДАННЫЕ!$F$1)=YEAR(ДАННЫЕ!$BY1517),1,0),0)&amp;"n"&amp;IF(ДАННЫЕ!$BZ1517&gt;0,IF(YEAR(ДАННЫЕ!$F$1)=YEAR(ДАННЫЕ!$BZ1517),1,0),0)&amp;"u"&amp;D1517&amp;"z"&amp;IF(ДАННЫЕ!$CL1517&gt;0,IF(YEAR(ДАННЫЕ!$F$1)&gt;YEAR(ДАННЫЕ!$CL1517),11,12),0)</f>
        <v>03mf0zpihbeCD0g0dlav0kstb0PPc0x0n0u0z0</v>
      </c>
      <c r="K1517" s="28" t="str">
        <f ca="1">ДАННЫЕ!$I1517&amp;"x"&amp;B1517&amp;"w"&amp;IF(T1517+ДАННЫЕ!AD1517+ДАННЫЕ!AE1517+ДАННЫЕ!AF1517+ДАННЫЕ!AG1517+ДАННЫЕ!AH1517+ДАННЫЕ!$AL1517+ДАННЫЕ!AI1517+ДАННЫЕ!AJ1517+ДАННЫЕ!AK1517+ДАННЫЕ!AP1517+ДАННЫЕ!AQ1517+ДАННЫЕ!AR1517+ДАННЫЕ!$AM1517+ДАННЫЕ!$AN1517+ДАННЫЕ!AS1517+ДАННЫЕ!AT1517&gt;0,1,0)&amp;IF(OR(T1517=2,ДАННЫЕ!AD1517=2,ДАННЫЕ!AE1517=2,ДАННЫЕ!AF1517=2,ДАННЫЕ!AG1517=2,ДАННЫЕ!AH1517=2,ДАННЫЕ!$AL1517=2,ДАННЫЕ!AI1517=2,ДАННЫЕ!AJ1517=2,ДАННЫЕ!AK1517=2,ДАННЫЕ!AP1517=2,ДАННЫЕ!AQ1517=2,ДАННЫЕ!AR1517=2,ДАННЫЕ!$AM1517=2,ДАННЫЕ!$AN1517=2,ДАННЫЕ!AS1517=2,ДАННЫЕ!AT1517=2),2,0)&amp;"t"&amp;IF(T1517&gt;0,"1"&amp;T1517,"00")&amp;"f"&amp;IF(ДАННЫЕ!$AC1517,"1"&amp;ДАННЫЕ!$AC1517,"00")&amp;"b"&amp;IF(ДАННЫЕ!$AD1517,"1"&amp;ДАННЫЕ!$AD1517,"00")&amp;"g"&amp;IF(ДАННЫЕ!$AF1517,"1"&amp;ДАННЫЕ!$AF1517,"00")&amp;"c"&amp;IF(ДАННЫЕ!$AG1517,"1"&amp;ДАННЫЕ!$AG1517,"00")&amp;"i"&amp;IF(ДАННЫЕ!$AH1517,"1"&amp;ДАННЫЕ!$AH1517,"00")&amp;"r"&amp;IF(ДАННЫЕ!$AL1517,"1"&amp;ДАННЫЕ!$AL1517,"00")&amp;"m"&amp;IF(ДАННЫЕ!$AI1517,"1"&amp;ДАННЫЕ!$AI1517,"00")&amp;"hS"&amp;IF(ДАННЫЕ!$AJ1517,"1"&amp;ДАННЫЕ!$AJ1517,"00")&amp;"hZ"&amp;IF(ДАННЫЕ!$AK1517,"1"&amp;ДАННЫЕ!$AK1517,"00")&amp;"p"&amp;IF(ДАННЫЕ!$AP1517,"1"&amp;ДАННЫЕ!$AP1517,"00")&amp;"k"&amp;IF(ДАННЫЕ!$AQ1517,"1"&amp;ДАННЫЕ!$AQ1517,"00")&amp;"z"&amp;IF(ДАННЫЕ!$AR1517,"1"&amp;ДАННЫЕ!$AR1517,"00")&amp;"j"&amp;IF(ДАННЫЕ!$AM1517,"1"&amp;ДАННЫЕ!$AM1517,"00")&amp;"n"&amp;IF(ДАННЫЕ!$AN1517,"1"&amp;ДАННЫЕ!$AN1517,"00")&amp;"E"&amp;ДАННЫЕ!BI1517&amp;"L"&amp;ДАННЫЕ!AO1517&amp;"h"&amp;IF(ДАННЫЕ!$AU1517&gt;0,1,0)&amp;"v"&amp;IF(ДАННЫЕ!$AW1517&gt;0,1,0)&amp;"a"&amp;IF(ДАННЫЕ!$AS1517,"1"&amp;ДАННЫЕ!$AS1517,"00")&amp;"s"&amp;IF(ДАННЫЕ!$AT1517,"1"&amp;ДАННЫЕ!$AT1517,"00")&amp;"u"&amp;IF(ДАННЫЕ!$CJ1517&gt;0,1,0)&amp;"y"&amp;B1517&amp;"d"&amp;H1517&amp;"e"&amp;F1517&amp;G1517</f>
        <v>x0w00t00f00b00g00c00i00r00m00hS00hZ00p00k00z00j00n00ELh0v0a00s00u0y0de</v>
      </c>
      <c r="L1517" s="28" t="str">
        <f ca="1">ДАННЫЕ!$I1517&amp;"VN"&amp;IF(ДАННЫЕ!AW1517&gt;0,11,10)&amp;"CD"&amp;IF(ДАННЫЕ!BF1517&gt;500,16,IF(ДАННЫЕ!BF1517&gt;350,15,IF(ДАННЫЕ!BF1517&gt;=200,14,IF(ДАННЫЕ!BF1517&gt;=100,13,IF(ДАННЫЕ!BF1517&gt;=50,12,IF(ДАННЫЕ!BF1517&gt;0,11,10))))))&amp;"AR"&amp;IF(ДАННЫЕ!BX1517&gt;0,1,0)&amp;"GD"&amp;B1517&amp;"VV"&amp;IF(E1517&gt;=5,IF(E1517&lt;18,1,0),0)</f>
        <v>VN10CD10AR0GD0VV0</v>
      </c>
      <c r="M1517" s="28" t="str">
        <f>ДАННЫЕ!$I1517&amp;"b"&amp;ДАННЫЕ!$BI1517&amp;"r"&amp;ДАННЫЕ!$BJ1517&amp;"CD"&amp;IF(ДАННЫЕ!BF1517&gt;0,IF(ДАННЫЕ!BF1517&lt;200,1,IF(ДАННЫЕ!BF1517&lt;350,2,3)),0)&amp;"h"&amp;IF(ДАННЫЕ!$BK1517+ДАННЫЕ!$BL1517+ДАННЫЕ!$BM1517&gt;0,1,0)&amp;"x"&amp;ДАННЫЕ!$BK1517&amp;"y"&amp;ДАННЫЕ!$BL1517&amp;"z"&amp;ДАННЫЕ!$BM1517&amp;"c"&amp;IF(ДАННЫЕ!$BK1517+ДАННЫЕ!$BL1517+ДАННЫЕ!$BM1517=3,1,0)&amp;"a"&amp;IF(ДАННЫЕ!$BQ1517+ДАННЫЕ!$BR1517&gt;0,1,0)&amp;"d"&amp;ДАННЫЕ!$BQ1517&amp;"v"&amp;ДАННЫЕ!$BR1517&amp;"p"&amp;ДАННЫЕ!$BS1517&amp;"n"&amp;ДАННЫЕ!$BU1517&amp;"t"&amp;ДАННЫЕ!$BV1517&amp;"o"&amp;ДАННЫЕ!$BT1517&amp;"l"&amp;IF(ДАННЫЕ!$BN1517&gt;0,1,0)&amp;ДАННЫЕ!$BN1517&amp;"g"&amp;ДАННЫЕ!$BO1517&amp;"s"&amp;ДАННЫЕ!$BP1517&amp;"DZ"&amp;IF(ДАННЫЕ!B1517-ДАННЫЕ!G1517 &lt; 60,IF(ДАННЫЕ!B1517-ДАННЫЕ!G1517 &gt;= 0,1,0),0)&amp;"u"&amp;IF(ДАННЫЕ!$CJ1517&gt;0,1,0)</f>
        <v>brCD0h0xyzc0a0dvpntol0gsDZ1u0</v>
      </c>
      <c r="N1517" s="28" t="str">
        <f ca="1">ДАННЫЕ!$F1517&amp;ДАННЫЕ!$I1517&amp;"g"&amp;B1517&amp;"cf"&amp;D1517&amp;"a"&amp;IF(ДАННЫЕ!$BX1517&gt;0,1,0)&amp;IF(ДАННЫЕ!$BF1517&gt;500,1,IF(ДАННЫЕ!$BF1517&gt;350,2,IF(ДАННЫЕ!$BF1517&gt;=200,3,IF(ДАННЫЕ!$BF1517&gt;=100,4,IF(ДАННЫЕ!$BF1517&gt;=50,5,IF(ДАННЫЕ!$BF1517&lt;50,6,0))))))&amp;"AR"&amp;IF(DATEDIF(ДАННЫЕ!$BX1517,ДАННЫЕ!$F$1,"y")&gt;1,1,0)&amp;"VG"&amp;IF(ДАННЫЕ!$BH1517="0",1,0)&amp;"o"&amp;IF(T1517+ДАННЫЕ!$AF1517+ДАННЫЕ!$AG1517+ДАННЫЕ!$AH1517+ДАННЫЕ!$AI1517+ДАННЫЕ!$AJ1517+ДАННЫЕ!$AP1517+ДАННЫЕ!$AQ1517+ДАННЫЕ!$AR1517+ДАННЫЕ!$AU1517+ДАННЫЕ!$AW1517+ДАННЫЕ!$AS1517+ДАННЫЕ!$AT1517&gt;0,1,0)&amp;"x"&amp;ДАННЫЕ!$AG1517&amp;"p"&amp;IF(ДАННЫЕ!$BY1517&gt;0,1,0)&amp;"v"&amp;IF(ДАННЫЕ!$BZ1517&gt;0,1,0)&amp;"n"&amp;ДАННЫЕ!$CA1517&amp;"t"&amp;ДАННЫЕ!$AY1517&amp;"k"&amp;ДАННЫЕ!$CB1517&amp;"q"&amp;ДАННЫЕ!$CC1517&amp;"w"&amp;ДАННЫЕ!$CD1517&amp;"e"&amp;ДАННЫЕ!$CE1517&amp;"m"&amp;ДАННЫЕ!$CF1517&amp;"c"&amp;ДАННЫЕ!$CG1517&amp;"z"&amp;ДАННЫЕ!$CH1517&amp;"d"&amp;IF(H1517=4,1,0)&amp;"s"&amp;IF(ДАННЫЕ!$J1517=1,0,1)&amp;"u"&amp;IF(ДАННЫЕ!$CJ1517&gt;0,1,0)</f>
        <v>g0cf0a06AR1VG0o0xp0v0ntkqwemczd0s1u0</v>
      </c>
      <c r="O1517" s="28" t="str">
        <f>ДАННЫЕ!$I1517&amp;"g"&amp;B1517&amp;A1517&amp;"f"&amp;P1517&amp;"c"&amp;IF(ДАННЫЕ!$U1517&gt;0,1,0)&amp;"s"&amp;IF(ДАННЫЕ!$Q1517&gt;0,IF(YEAR(ДАННЫЕ!$F$1)=YEAR(ДАННЫЕ!$Q1517),IF(MONTH(ДАННЫЕ!$F$1)=MONTH(ДАННЫЕ!$Q1517),111,11),1),0)&amp;"i"&amp;IF(ДАННЫЕ!$R1517+ДАННЫЕ!$S1517+ДАННЫЕ!$T1517=0,0,1)&amp;"h"&amp;IF(ДАННЫЕ!$P1517&gt;0,1,0)&amp;"p"&amp;IF(ДАННЫЕ!$CI1517&gt;0,IF(YEAR(ДАННЫЕ!$F$1)=YEAR(ДАННЫЕ!$CI1517),IF(MONTH(ДАННЫЕ!$F$1)=MONTH(ДАННЫЕ!$CI1517),111,11),1),0)&amp;"d"&amp;IF(ДАННЫЕ!$CJ1517&gt;0,IF(YEAR(ДАННЫЕ!$F$1)=YEAR(ДАННЫЕ!$CJ1517),IF(MONTH(ДАННЫЕ!$F$1)=MONTH(ДАННЫЕ!$CJ1517),111,11),1),0)&amp;"o"&amp;IF(ДАННЫЕ!$CK1517&gt;0,IF(MONTH(ДАННЫЕ!$F$1)=MONTH(ДАННЫЕ!$CK1517),111,11),0)&amp;"v"&amp;IF(ДАННЫЕ!$BE1517&gt;0,IF(MONTH(ДАННЫЕ!$F$1)=MONTH(ДАННЫЕ!$BE1517),111,11),0)</f>
        <v>g00f0c0s0i0h0p0d0o0v0</v>
      </c>
      <c r="P1517" s="15">
        <f t="shared" si="74"/>
        <v>0</v>
      </c>
      <c r="Q1517" s="15">
        <f>IF(ДАННЫЕ!$F$1&gt;ДАННЫЕ!$N1517,IF(YEAR(ДАННЫЕ!$F$1)=YEAR(ДАННЫЕ!M1517),1,0),0)</f>
        <v>0</v>
      </c>
      <c r="R1517" s="15">
        <f>IF(ДАННЫЕ!$F$1&gt;ДАННЫЕ!$N1517,IF(YEAR(ДАННЫЕ!$F$1)=YEAR(ДАННЫЕ!N1517),1,0),0)</f>
        <v>0</v>
      </c>
      <c r="S1517" s="15">
        <f>IF(ДАННЫЕ!$AA1517="2А",1,IF(ДАННЫЕ!$AA1517="2Б",2,IF(ДАННЫЕ!$AA1517="2В",3,IF(ДАННЫЕ!$AA1517=3,4,IF(ДАННЫЕ!$AA1517="4А",5,IF(ДАННЫЕ!$AA1517="4Б",6,IF(ДАННЫЕ!$AA1517="4В",7,IF(ДАННЫЕ!$AA1517=5,8,0))))))))</f>
        <v>0</v>
      </c>
      <c r="T1517" s="15">
        <f>IF(OR(ДАННЫЕ!$AC1517=2,ДАННЫЕ!$AD1517=2,ДАННЫЕ!$AE1517=2),2,IF(OR(ДАННЫЕ!$AC1517=1,ДАННЫЕ!$AD1517=1,ДАННЫЕ!$AE1517=1),1,0))</f>
        <v>0</v>
      </c>
    </row>
    <row r="1518" spans="1:20" x14ac:dyDescent="0.2">
      <c r="A1518" s="78">
        <f>IF(B1518&gt;0,IF(MONTH(ДАННЫЕ!$F$1)=MONTH(ДАННЫЕ!$B1518),1,0),0)</f>
        <v>0</v>
      </c>
      <c r="B1518" s="14">
        <f>IF(ДАННЫЕ!$B1518&gt;0,IF(YEAR(ДАННЫЕ!$F$1)=YEAR(ДАННЫЕ!$B1518),1,0),0)</f>
        <v>0</v>
      </c>
      <c r="C1518" s="14">
        <f>IF(ДАННЫЕ!$CM1518&gt;0,IF(YEAR(ДАННЫЕ!$F$1)=YEAR(ДАННЫЕ!$CM1518),1,0),0)</f>
        <v>0</v>
      </c>
      <c r="D1518" s="14">
        <f>IF(ДАННЫЕ!$CJ1518&gt;0,IF(ДАННЫЕ!$CL1518&gt;ДАННЫЕ!$F$1,1,IF(ДАННЫЕ!$CL1518&gt;0,0,1)),0)</f>
        <v>0</v>
      </c>
      <c r="E1518" s="43" t="str">
        <f ca="1">IF(ДАННЫЕ!$F$1&gt;0,IF(ДАННЫЕ!$G1518&gt;0,DATEDIF(ДАННЫЕ!$G1518,ДАННЫЕ!$F$1,"y"),""),IF(ДАННЫЕ!$G1518&gt;0,DATEDIF(ДАННЫЕ!$G1518,TODAY(),"y"),""))</f>
        <v/>
      </c>
      <c r="F1518" s="43" t="str">
        <f xml:space="preserve"> IF(ДАННЫЕ!$F1518="М",IF(E1518&gt;=18,IF(E1518&lt;60,1,""),""),"")&amp;IF(ДАННЫЕ!$F1518="Ж",IF(E1518&gt;=18,IF(E1518&lt;55,1,""),""),"")</f>
        <v/>
      </c>
      <c r="G1518" s="43" t="str">
        <f xml:space="preserve"> IF(ДАННЫЕ!$F1518="М",IF(E1518&gt;=60,2,""),"")&amp;IF(ДАННЫЕ!$F1518="Ж",IF(E1518&gt;=55,2,""),"")</f>
        <v/>
      </c>
      <c r="H1518" s="43" t="str">
        <f t="shared" ca="1" si="72"/>
        <v/>
      </c>
      <c r="I1518" s="43" t="str">
        <f t="shared" ca="1" si="73"/>
        <v>03</v>
      </c>
      <c r="J1518" s="28" t="str">
        <f ca="1">ДАННЫЕ!$F1518&amp;H1518&amp;I1518&amp;ДАННЫЕ!$I1518&amp;"m"&amp;IF(ДАННЫЕ!$I1518&gt;0,IF(ДАННЫЕ!$J1518&gt;0,0,1),"")&amp;"f"&amp;IF(ДАННЫЕ!$R1518&gt;0,IF(YEAR(ДАННЫЕ!$F$1)=YEAR(ДАННЫЕ!$R1518),1,0),0)&amp;"z"&amp;ДАННЫЕ!$R1518&amp;"p"&amp;ДАННЫЕ!$S1518&amp;"i"&amp;ДАННЫЕ!$T1518&amp;"h"&amp;ДАННЫЕ!$K1518&amp;"be"&amp;ДАННЫЕ!$BI1518&amp;"CD"&amp;IF(ДАННЫЕ!BF1518&gt;500,4,IF(ДАННЫЕ!BF1518&gt;350,3,IF(ДАННЫЕ!BF1518&gt;200,2,IF(ДАННЫЕ!BF1518&gt;0,1,0))))&amp;"g"&amp;B1518&amp;"d"&amp;H1518&amp;"l"&amp;ДАННЫЕ!AT1518&amp;"a"&amp;ДАННЫЕ!$V1518&amp;"v"&amp;R1518&amp;"k"&amp;ДАННЫЕ!$U1518&amp;"s"&amp;ДАННЫЕ!$Y1518&amp;"t"&amp;ДАННЫЕ!$X1518&amp;"b"&amp;IF(ДАННЫЕ!$Q1518&gt;1,1,0)&amp;"PP"&amp;ДАННЫЕ!Z1518&amp;"c"&amp;S1518&amp;"x"&amp;IF(ДАННЫЕ!$BY1518&gt;0,IF(YEAR(ДАННЫЕ!$F$1)=YEAR(ДАННЫЕ!$BY1518),1,0),0)&amp;"n"&amp;IF(ДАННЫЕ!$BZ1518&gt;0,IF(YEAR(ДАННЫЕ!$F$1)=YEAR(ДАННЫЕ!$BZ1518),1,0),0)&amp;"u"&amp;D1518&amp;"z"&amp;IF(ДАННЫЕ!$CL1518&gt;0,IF(YEAR(ДАННЫЕ!$F$1)&gt;YEAR(ДАННЫЕ!$CL1518),11,12),0)</f>
        <v>03mf0zpihbeCD0g0dlav0kstb0PPc0x0n0u0z0</v>
      </c>
      <c r="K1518" s="28" t="str">
        <f ca="1">ДАННЫЕ!$I1518&amp;"x"&amp;B1518&amp;"w"&amp;IF(T1518+ДАННЫЕ!AD1518+ДАННЫЕ!AE1518+ДАННЫЕ!AF1518+ДАННЫЕ!AG1518+ДАННЫЕ!AH1518+ДАННЫЕ!$AL1518+ДАННЫЕ!AI1518+ДАННЫЕ!AJ1518+ДАННЫЕ!AK1518+ДАННЫЕ!AP1518+ДАННЫЕ!AQ1518+ДАННЫЕ!AR1518+ДАННЫЕ!$AM1518+ДАННЫЕ!$AN1518+ДАННЫЕ!AS1518+ДАННЫЕ!AT1518&gt;0,1,0)&amp;IF(OR(T1518=2,ДАННЫЕ!AD1518=2,ДАННЫЕ!AE1518=2,ДАННЫЕ!AF1518=2,ДАННЫЕ!AG1518=2,ДАННЫЕ!AH1518=2,ДАННЫЕ!$AL1518=2,ДАННЫЕ!AI1518=2,ДАННЫЕ!AJ1518=2,ДАННЫЕ!AK1518=2,ДАННЫЕ!AP1518=2,ДАННЫЕ!AQ1518=2,ДАННЫЕ!AR1518=2,ДАННЫЕ!$AM1518=2,ДАННЫЕ!$AN1518=2,ДАННЫЕ!AS1518=2,ДАННЫЕ!AT1518=2),2,0)&amp;"t"&amp;IF(T1518&gt;0,"1"&amp;T1518,"00")&amp;"f"&amp;IF(ДАННЫЕ!$AC1518,"1"&amp;ДАННЫЕ!$AC1518,"00")&amp;"b"&amp;IF(ДАННЫЕ!$AD1518,"1"&amp;ДАННЫЕ!$AD1518,"00")&amp;"g"&amp;IF(ДАННЫЕ!$AF1518,"1"&amp;ДАННЫЕ!$AF1518,"00")&amp;"c"&amp;IF(ДАННЫЕ!$AG1518,"1"&amp;ДАННЫЕ!$AG1518,"00")&amp;"i"&amp;IF(ДАННЫЕ!$AH1518,"1"&amp;ДАННЫЕ!$AH1518,"00")&amp;"r"&amp;IF(ДАННЫЕ!$AL1518,"1"&amp;ДАННЫЕ!$AL1518,"00")&amp;"m"&amp;IF(ДАННЫЕ!$AI1518,"1"&amp;ДАННЫЕ!$AI1518,"00")&amp;"hS"&amp;IF(ДАННЫЕ!$AJ1518,"1"&amp;ДАННЫЕ!$AJ1518,"00")&amp;"hZ"&amp;IF(ДАННЫЕ!$AK1518,"1"&amp;ДАННЫЕ!$AK1518,"00")&amp;"p"&amp;IF(ДАННЫЕ!$AP1518,"1"&amp;ДАННЫЕ!$AP1518,"00")&amp;"k"&amp;IF(ДАННЫЕ!$AQ1518,"1"&amp;ДАННЫЕ!$AQ1518,"00")&amp;"z"&amp;IF(ДАННЫЕ!$AR1518,"1"&amp;ДАННЫЕ!$AR1518,"00")&amp;"j"&amp;IF(ДАННЫЕ!$AM1518,"1"&amp;ДАННЫЕ!$AM1518,"00")&amp;"n"&amp;IF(ДАННЫЕ!$AN1518,"1"&amp;ДАННЫЕ!$AN1518,"00")&amp;"E"&amp;ДАННЫЕ!BI1518&amp;"L"&amp;ДАННЫЕ!AO1518&amp;"h"&amp;IF(ДАННЫЕ!$AU1518&gt;0,1,0)&amp;"v"&amp;IF(ДАННЫЕ!$AW1518&gt;0,1,0)&amp;"a"&amp;IF(ДАННЫЕ!$AS1518,"1"&amp;ДАННЫЕ!$AS1518,"00")&amp;"s"&amp;IF(ДАННЫЕ!$AT1518,"1"&amp;ДАННЫЕ!$AT1518,"00")&amp;"u"&amp;IF(ДАННЫЕ!$CJ1518&gt;0,1,0)&amp;"y"&amp;B1518&amp;"d"&amp;H1518&amp;"e"&amp;F1518&amp;G1518</f>
        <v>x0w00t00f00b00g00c00i00r00m00hS00hZ00p00k00z00j00n00ELh0v0a00s00u0y0de</v>
      </c>
      <c r="L1518" s="28" t="str">
        <f ca="1">ДАННЫЕ!$I1518&amp;"VN"&amp;IF(ДАННЫЕ!AW1518&gt;0,11,10)&amp;"CD"&amp;IF(ДАННЫЕ!BF1518&gt;500,16,IF(ДАННЫЕ!BF1518&gt;350,15,IF(ДАННЫЕ!BF1518&gt;=200,14,IF(ДАННЫЕ!BF1518&gt;=100,13,IF(ДАННЫЕ!BF1518&gt;=50,12,IF(ДАННЫЕ!BF1518&gt;0,11,10))))))&amp;"AR"&amp;IF(ДАННЫЕ!BX1518&gt;0,1,0)&amp;"GD"&amp;B1518&amp;"VV"&amp;IF(E1518&gt;=5,IF(E1518&lt;18,1,0),0)</f>
        <v>VN10CD10AR0GD0VV0</v>
      </c>
      <c r="M1518" s="28" t="str">
        <f>ДАННЫЕ!$I1518&amp;"b"&amp;ДАННЫЕ!$BI1518&amp;"r"&amp;ДАННЫЕ!$BJ1518&amp;"CD"&amp;IF(ДАННЫЕ!BF1518&gt;0,IF(ДАННЫЕ!BF1518&lt;200,1,IF(ДАННЫЕ!BF1518&lt;350,2,3)),0)&amp;"h"&amp;IF(ДАННЫЕ!$BK1518+ДАННЫЕ!$BL1518+ДАННЫЕ!$BM1518&gt;0,1,0)&amp;"x"&amp;ДАННЫЕ!$BK1518&amp;"y"&amp;ДАННЫЕ!$BL1518&amp;"z"&amp;ДАННЫЕ!$BM1518&amp;"c"&amp;IF(ДАННЫЕ!$BK1518+ДАННЫЕ!$BL1518+ДАННЫЕ!$BM1518=3,1,0)&amp;"a"&amp;IF(ДАННЫЕ!$BQ1518+ДАННЫЕ!$BR1518&gt;0,1,0)&amp;"d"&amp;ДАННЫЕ!$BQ1518&amp;"v"&amp;ДАННЫЕ!$BR1518&amp;"p"&amp;ДАННЫЕ!$BS1518&amp;"n"&amp;ДАННЫЕ!$BU1518&amp;"t"&amp;ДАННЫЕ!$BV1518&amp;"o"&amp;ДАННЫЕ!$BT1518&amp;"l"&amp;IF(ДАННЫЕ!$BN1518&gt;0,1,0)&amp;ДАННЫЕ!$BN1518&amp;"g"&amp;ДАННЫЕ!$BO1518&amp;"s"&amp;ДАННЫЕ!$BP1518&amp;"DZ"&amp;IF(ДАННЫЕ!B1518-ДАННЫЕ!G1518 &lt; 60,IF(ДАННЫЕ!B1518-ДАННЫЕ!G1518 &gt;= 0,1,0),0)&amp;"u"&amp;IF(ДАННЫЕ!$CJ1518&gt;0,1,0)</f>
        <v>brCD0h0xyzc0a0dvpntol0gsDZ1u0</v>
      </c>
      <c r="N1518" s="28" t="str">
        <f ca="1">ДАННЫЕ!$F1518&amp;ДАННЫЕ!$I1518&amp;"g"&amp;B1518&amp;"cf"&amp;D1518&amp;"a"&amp;IF(ДАННЫЕ!$BX1518&gt;0,1,0)&amp;IF(ДАННЫЕ!$BF1518&gt;500,1,IF(ДАННЫЕ!$BF1518&gt;350,2,IF(ДАННЫЕ!$BF1518&gt;=200,3,IF(ДАННЫЕ!$BF1518&gt;=100,4,IF(ДАННЫЕ!$BF1518&gt;=50,5,IF(ДАННЫЕ!$BF1518&lt;50,6,0))))))&amp;"AR"&amp;IF(DATEDIF(ДАННЫЕ!$BX1518,ДАННЫЕ!$F$1,"y")&gt;1,1,0)&amp;"VG"&amp;IF(ДАННЫЕ!$BH1518="0",1,0)&amp;"o"&amp;IF(T1518+ДАННЫЕ!$AF1518+ДАННЫЕ!$AG1518+ДАННЫЕ!$AH1518+ДАННЫЕ!$AI1518+ДАННЫЕ!$AJ1518+ДАННЫЕ!$AP1518+ДАННЫЕ!$AQ1518+ДАННЫЕ!$AR1518+ДАННЫЕ!$AU1518+ДАННЫЕ!$AW1518+ДАННЫЕ!$AS1518+ДАННЫЕ!$AT1518&gt;0,1,0)&amp;"x"&amp;ДАННЫЕ!$AG1518&amp;"p"&amp;IF(ДАННЫЕ!$BY1518&gt;0,1,0)&amp;"v"&amp;IF(ДАННЫЕ!$BZ1518&gt;0,1,0)&amp;"n"&amp;ДАННЫЕ!$CA1518&amp;"t"&amp;ДАННЫЕ!$AY1518&amp;"k"&amp;ДАННЫЕ!$CB1518&amp;"q"&amp;ДАННЫЕ!$CC1518&amp;"w"&amp;ДАННЫЕ!$CD1518&amp;"e"&amp;ДАННЫЕ!$CE1518&amp;"m"&amp;ДАННЫЕ!$CF1518&amp;"c"&amp;ДАННЫЕ!$CG1518&amp;"z"&amp;ДАННЫЕ!$CH1518&amp;"d"&amp;IF(H1518=4,1,0)&amp;"s"&amp;IF(ДАННЫЕ!$J1518=1,0,1)&amp;"u"&amp;IF(ДАННЫЕ!$CJ1518&gt;0,1,0)</f>
        <v>g0cf0a06AR1VG0o0xp0v0ntkqwemczd0s1u0</v>
      </c>
      <c r="O1518" s="28" t="str">
        <f>ДАННЫЕ!$I1518&amp;"g"&amp;B1518&amp;A1518&amp;"f"&amp;P1518&amp;"c"&amp;IF(ДАННЫЕ!$U1518&gt;0,1,0)&amp;"s"&amp;IF(ДАННЫЕ!$Q1518&gt;0,IF(YEAR(ДАННЫЕ!$F$1)=YEAR(ДАННЫЕ!$Q1518),IF(MONTH(ДАННЫЕ!$F$1)=MONTH(ДАННЫЕ!$Q1518),111,11),1),0)&amp;"i"&amp;IF(ДАННЫЕ!$R1518+ДАННЫЕ!$S1518+ДАННЫЕ!$T1518=0,0,1)&amp;"h"&amp;IF(ДАННЫЕ!$P1518&gt;0,1,0)&amp;"p"&amp;IF(ДАННЫЕ!$CI1518&gt;0,IF(YEAR(ДАННЫЕ!$F$1)=YEAR(ДАННЫЕ!$CI1518),IF(MONTH(ДАННЫЕ!$F$1)=MONTH(ДАННЫЕ!$CI1518),111,11),1),0)&amp;"d"&amp;IF(ДАННЫЕ!$CJ1518&gt;0,IF(YEAR(ДАННЫЕ!$F$1)=YEAR(ДАННЫЕ!$CJ1518),IF(MONTH(ДАННЫЕ!$F$1)=MONTH(ДАННЫЕ!$CJ1518),111,11),1),0)&amp;"o"&amp;IF(ДАННЫЕ!$CK1518&gt;0,IF(MONTH(ДАННЫЕ!$F$1)=MONTH(ДАННЫЕ!$CK1518),111,11),0)&amp;"v"&amp;IF(ДАННЫЕ!$BE1518&gt;0,IF(MONTH(ДАННЫЕ!$F$1)=MONTH(ДАННЫЕ!$BE1518),111,11),0)</f>
        <v>g00f0c0s0i0h0p0d0o0v0</v>
      </c>
      <c r="P1518" s="15">
        <f t="shared" si="74"/>
        <v>0</v>
      </c>
      <c r="Q1518" s="15">
        <f>IF(ДАННЫЕ!$F$1&gt;ДАННЫЕ!$N1518,IF(YEAR(ДАННЫЕ!$F$1)=YEAR(ДАННЫЕ!M1518),1,0),0)</f>
        <v>0</v>
      </c>
      <c r="R1518" s="15">
        <f>IF(ДАННЫЕ!$F$1&gt;ДАННЫЕ!$N1518,IF(YEAR(ДАННЫЕ!$F$1)=YEAR(ДАННЫЕ!N1518),1,0),0)</f>
        <v>0</v>
      </c>
      <c r="S1518" s="15">
        <f>IF(ДАННЫЕ!$AA1518="2А",1,IF(ДАННЫЕ!$AA1518="2Б",2,IF(ДАННЫЕ!$AA1518="2В",3,IF(ДАННЫЕ!$AA1518=3,4,IF(ДАННЫЕ!$AA1518="4А",5,IF(ДАННЫЕ!$AA1518="4Б",6,IF(ДАННЫЕ!$AA1518="4В",7,IF(ДАННЫЕ!$AA1518=5,8,0))))))))</f>
        <v>0</v>
      </c>
      <c r="T1518" s="15">
        <f>IF(OR(ДАННЫЕ!$AC1518=2,ДАННЫЕ!$AD1518=2,ДАННЫЕ!$AE1518=2),2,IF(OR(ДАННЫЕ!$AC1518=1,ДАННЫЕ!$AD1518=1,ДАННЫЕ!$AE1518=1),1,0))</f>
        <v>0</v>
      </c>
    </row>
    <row r="1519" spans="1:20" x14ac:dyDescent="0.2">
      <c r="A1519" s="78">
        <f>IF(B1519&gt;0,IF(MONTH(ДАННЫЕ!$F$1)=MONTH(ДАННЫЕ!$B1519),1,0),0)</f>
        <v>0</v>
      </c>
      <c r="B1519" s="14">
        <f>IF(ДАННЫЕ!$B1519&gt;0,IF(YEAR(ДАННЫЕ!$F$1)=YEAR(ДАННЫЕ!$B1519),1,0),0)</f>
        <v>0</v>
      </c>
      <c r="C1519" s="14">
        <f>IF(ДАННЫЕ!$CM1519&gt;0,IF(YEAR(ДАННЫЕ!$F$1)=YEAR(ДАННЫЕ!$CM1519),1,0),0)</f>
        <v>0</v>
      </c>
      <c r="D1519" s="14">
        <f>IF(ДАННЫЕ!$CJ1519&gt;0,IF(ДАННЫЕ!$CL1519&gt;ДАННЫЕ!$F$1,1,IF(ДАННЫЕ!$CL1519&gt;0,0,1)),0)</f>
        <v>0</v>
      </c>
      <c r="E1519" s="43" t="str">
        <f ca="1">IF(ДАННЫЕ!$F$1&gt;0,IF(ДАННЫЕ!$G1519&gt;0,DATEDIF(ДАННЫЕ!$G1519,ДАННЫЕ!$F$1,"y"),""),IF(ДАННЫЕ!$G1519&gt;0,DATEDIF(ДАННЫЕ!$G1519,TODAY(),"y"),""))</f>
        <v/>
      </c>
      <c r="F1519" s="43" t="str">
        <f xml:space="preserve"> IF(ДАННЫЕ!$F1519="М",IF(E1519&gt;=18,IF(E1519&lt;60,1,""),""),"")&amp;IF(ДАННЫЕ!$F1519="Ж",IF(E1519&gt;=18,IF(E1519&lt;55,1,""),""),"")</f>
        <v/>
      </c>
      <c r="G1519" s="43" t="str">
        <f xml:space="preserve"> IF(ДАННЫЕ!$F1519="М",IF(E1519&gt;=60,2,""),"")&amp;IF(ДАННЫЕ!$F1519="Ж",IF(E1519&gt;=55,2,""),"")</f>
        <v/>
      </c>
      <c r="H1519" s="43" t="str">
        <f t="shared" ca="1" si="72"/>
        <v/>
      </c>
      <c r="I1519" s="43" t="str">
        <f t="shared" ca="1" si="73"/>
        <v>03</v>
      </c>
      <c r="J1519" s="28" t="str">
        <f ca="1">ДАННЫЕ!$F1519&amp;H1519&amp;I1519&amp;ДАННЫЕ!$I1519&amp;"m"&amp;IF(ДАННЫЕ!$I1519&gt;0,IF(ДАННЫЕ!$J1519&gt;0,0,1),"")&amp;"f"&amp;IF(ДАННЫЕ!$R1519&gt;0,IF(YEAR(ДАННЫЕ!$F$1)=YEAR(ДАННЫЕ!$R1519),1,0),0)&amp;"z"&amp;ДАННЫЕ!$R1519&amp;"p"&amp;ДАННЫЕ!$S1519&amp;"i"&amp;ДАННЫЕ!$T1519&amp;"h"&amp;ДАННЫЕ!$K1519&amp;"be"&amp;ДАННЫЕ!$BI1519&amp;"CD"&amp;IF(ДАННЫЕ!BF1519&gt;500,4,IF(ДАННЫЕ!BF1519&gt;350,3,IF(ДАННЫЕ!BF1519&gt;200,2,IF(ДАННЫЕ!BF1519&gt;0,1,0))))&amp;"g"&amp;B1519&amp;"d"&amp;H1519&amp;"l"&amp;ДАННЫЕ!AT1519&amp;"a"&amp;ДАННЫЕ!$V1519&amp;"v"&amp;R1519&amp;"k"&amp;ДАННЫЕ!$U1519&amp;"s"&amp;ДАННЫЕ!$Y1519&amp;"t"&amp;ДАННЫЕ!$X1519&amp;"b"&amp;IF(ДАННЫЕ!$Q1519&gt;1,1,0)&amp;"PP"&amp;ДАННЫЕ!Z1519&amp;"c"&amp;S1519&amp;"x"&amp;IF(ДАННЫЕ!$BY1519&gt;0,IF(YEAR(ДАННЫЕ!$F$1)=YEAR(ДАННЫЕ!$BY1519),1,0),0)&amp;"n"&amp;IF(ДАННЫЕ!$BZ1519&gt;0,IF(YEAR(ДАННЫЕ!$F$1)=YEAR(ДАННЫЕ!$BZ1519),1,0),0)&amp;"u"&amp;D1519&amp;"z"&amp;IF(ДАННЫЕ!$CL1519&gt;0,IF(YEAR(ДАННЫЕ!$F$1)&gt;YEAR(ДАННЫЕ!$CL1519),11,12),0)</f>
        <v>03mf0zpihbeCD0g0dlav0kstb0PPc0x0n0u0z0</v>
      </c>
      <c r="K1519" s="28" t="str">
        <f ca="1">ДАННЫЕ!$I1519&amp;"x"&amp;B1519&amp;"w"&amp;IF(T1519+ДАННЫЕ!AD1519+ДАННЫЕ!AE1519+ДАННЫЕ!AF1519+ДАННЫЕ!AG1519+ДАННЫЕ!AH1519+ДАННЫЕ!$AL1519+ДАННЫЕ!AI1519+ДАННЫЕ!AJ1519+ДАННЫЕ!AK1519+ДАННЫЕ!AP1519+ДАННЫЕ!AQ1519+ДАННЫЕ!AR1519+ДАННЫЕ!$AM1519+ДАННЫЕ!$AN1519+ДАННЫЕ!AS1519+ДАННЫЕ!AT1519&gt;0,1,0)&amp;IF(OR(T1519=2,ДАННЫЕ!AD1519=2,ДАННЫЕ!AE1519=2,ДАННЫЕ!AF1519=2,ДАННЫЕ!AG1519=2,ДАННЫЕ!AH1519=2,ДАННЫЕ!$AL1519=2,ДАННЫЕ!AI1519=2,ДАННЫЕ!AJ1519=2,ДАННЫЕ!AK1519=2,ДАННЫЕ!AP1519=2,ДАННЫЕ!AQ1519=2,ДАННЫЕ!AR1519=2,ДАННЫЕ!$AM1519=2,ДАННЫЕ!$AN1519=2,ДАННЫЕ!AS1519=2,ДАННЫЕ!AT1519=2),2,0)&amp;"t"&amp;IF(T1519&gt;0,"1"&amp;T1519,"00")&amp;"f"&amp;IF(ДАННЫЕ!$AC1519,"1"&amp;ДАННЫЕ!$AC1519,"00")&amp;"b"&amp;IF(ДАННЫЕ!$AD1519,"1"&amp;ДАННЫЕ!$AD1519,"00")&amp;"g"&amp;IF(ДАННЫЕ!$AF1519,"1"&amp;ДАННЫЕ!$AF1519,"00")&amp;"c"&amp;IF(ДАННЫЕ!$AG1519,"1"&amp;ДАННЫЕ!$AG1519,"00")&amp;"i"&amp;IF(ДАННЫЕ!$AH1519,"1"&amp;ДАННЫЕ!$AH1519,"00")&amp;"r"&amp;IF(ДАННЫЕ!$AL1519,"1"&amp;ДАННЫЕ!$AL1519,"00")&amp;"m"&amp;IF(ДАННЫЕ!$AI1519,"1"&amp;ДАННЫЕ!$AI1519,"00")&amp;"hS"&amp;IF(ДАННЫЕ!$AJ1519,"1"&amp;ДАННЫЕ!$AJ1519,"00")&amp;"hZ"&amp;IF(ДАННЫЕ!$AK1519,"1"&amp;ДАННЫЕ!$AK1519,"00")&amp;"p"&amp;IF(ДАННЫЕ!$AP1519,"1"&amp;ДАННЫЕ!$AP1519,"00")&amp;"k"&amp;IF(ДАННЫЕ!$AQ1519,"1"&amp;ДАННЫЕ!$AQ1519,"00")&amp;"z"&amp;IF(ДАННЫЕ!$AR1519,"1"&amp;ДАННЫЕ!$AR1519,"00")&amp;"j"&amp;IF(ДАННЫЕ!$AM1519,"1"&amp;ДАННЫЕ!$AM1519,"00")&amp;"n"&amp;IF(ДАННЫЕ!$AN1519,"1"&amp;ДАННЫЕ!$AN1519,"00")&amp;"E"&amp;ДАННЫЕ!BI1519&amp;"L"&amp;ДАННЫЕ!AO1519&amp;"h"&amp;IF(ДАННЫЕ!$AU1519&gt;0,1,0)&amp;"v"&amp;IF(ДАННЫЕ!$AW1519&gt;0,1,0)&amp;"a"&amp;IF(ДАННЫЕ!$AS1519,"1"&amp;ДАННЫЕ!$AS1519,"00")&amp;"s"&amp;IF(ДАННЫЕ!$AT1519,"1"&amp;ДАННЫЕ!$AT1519,"00")&amp;"u"&amp;IF(ДАННЫЕ!$CJ1519&gt;0,1,0)&amp;"y"&amp;B1519&amp;"d"&amp;H1519&amp;"e"&amp;F1519&amp;G1519</f>
        <v>x0w00t00f00b00g00c00i00r00m00hS00hZ00p00k00z00j00n00ELh0v0a00s00u0y0de</v>
      </c>
      <c r="L1519" s="28" t="str">
        <f ca="1">ДАННЫЕ!$I1519&amp;"VN"&amp;IF(ДАННЫЕ!AW1519&gt;0,11,10)&amp;"CD"&amp;IF(ДАННЫЕ!BF1519&gt;500,16,IF(ДАННЫЕ!BF1519&gt;350,15,IF(ДАННЫЕ!BF1519&gt;=200,14,IF(ДАННЫЕ!BF1519&gt;=100,13,IF(ДАННЫЕ!BF1519&gt;=50,12,IF(ДАННЫЕ!BF1519&gt;0,11,10))))))&amp;"AR"&amp;IF(ДАННЫЕ!BX1519&gt;0,1,0)&amp;"GD"&amp;B1519&amp;"VV"&amp;IF(E1519&gt;=5,IF(E1519&lt;18,1,0),0)</f>
        <v>VN10CD10AR0GD0VV0</v>
      </c>
      <c r="M1519" s="28" t="str">
        <f>ДАННЫЕ!$I1519&amp;"b"&amp;ДАННЫЕ!$BI1519&amp;"r"&amp;ДАННЫЕ!$BJ1519&amp;"CD"&amp;IF(ДАННЫЕ!BF1519&gt;0,IF(ДАННЫЕ!BF1519&lt;200,1,IF(ДАННЫЕ!BF1519&lt;350,2,3)),0)&amp;"h"&amp;IF(ДАННЫЕ!$BK1519+ДАННЫЕ!$BL1519+ДАННЫЕ!$BM1519&gt;0,1,0)&amp;"x"&amp;ДАННЫЕ!$BK1519&amp;"y"&amp;ДАННЫЕ!$BL1519&amp;"z"&amp;ДАННЫЕ!$BM1519&amp;"c"&amp;IF(ДАННЫЕ!$BK1519+ДАННЫЕ!$BL1519+ДАННЫЕ!$BM1519=3,1,0)&amp;"a"&amp;IF(ДАННЫЕ!$BQ1519+ДАННЫЕ!$BR1519&gt;0,1,0)&amp;"d"&amp;ДАННЫЕ!$BQ1519&amp;"v"&amp;ДАННЫЕ!$BR1519&amp;"p"&amp;ДАННЫЕ!$BS1519&amp;"n"&amp;ДАННЫЕ!$BU1519&amp;"t"&amp;ДАННЫЕ!$BV1519&amp;"o"&amp;ДАННЫЕ!$BT1519&amp;"l"&amp;IF(ДАННЫЕ!$BN1519&gt;0,1,0)&amp;ДАННЫЕ!$BN1519&amp;"g"&amp;ДАННЫЕ!$BO1519&amp;"s"&amp;ДАННЫЕ!$BP1519&amp;"DZ"&amp;IF(ДАННЫЕ!B1519-ДАННЫЕ!G1519 &lt; 60,IF(ДАННЫЕ!B1519-ДАННЫЕ!G1519 &gt;= 0,1,0),0)&amp;"u"&amp;IF(ДАННЫЕ!$CJ1519&gt;0,1,0)</f>
        <v>brCD0h0xyzc0a0dvpntol0gsDZ1u0</v>
      </c>
      <c r="N1519" s="28" t="str">
        <f ca="1">ДАННЫЕ!$F1519&amp;ДАННЫЕ!$I1519&amp;"g"&amp;B1519&amp;"cf"&amp;D1519&amp;"a"&amp;IF(ДАННЫЕ!$BX1519&gt;0,1,0)&amp;IF(ДАННЫЕ!$BF1519&gt;500,1,IF(ДАННЫЕ!$BF1519&gt;350,2,IF(ДАННЫЕ!$BF1519&gt;=200,3,IF(ДАННЫЕ!$BF1519&gt;=100,4,IF(ДАННЫЕ!$BF1519&gt;=50,5,IF(ДАННЫЕ!$BF1519&lt;50,6,0))))))&amp;"AR"&amp;IF(DATEDIF(ДАННЫЕ!$BX1519,ДАННЫЕ!$F$1,"y")&gt;1,1,0)&amp;"VG"&amp;IF(ДАННЫЕ!$BH1519="0",1,0)&amp;"o"&amp;IF(T1519+ДАННЫЕ!$AF1519+ДАННЫЕ!$AG1519+ДАННЫЕ!$AH1519+ДАННЫЕ!$AI1519+ДАННЫЕ!$AJ1519+ДАННЫЕ!$AP1519+ДАННЫЕ!$AQ1519+ДАННЫЕ!$AR1519+ДАННЫЕ!$AU1519+ДАННЫЕ!$AW1519+ДАННЫЕ!$AS1519+ДАННЫЕ!$AT1519&gt;0,1,0)&amp;"x"&amp;ДАННЫЕ!$AG1519&amp;"p"&amp;IF(ДАННЫЕ!$BY1519&gt;0,1,0)&amp;"v"&amp;IF(ДАННЫЕ!$BZ1519&gt;0,1,0)&amp;"n"&amp;ДАННЫЕ!$CA1519&amp;"t"&amp;ДАННЫЕ!$AY1519&amp;"k"&amp;ДАННЫЕ!$CB1519&amp;"q"&amp;ДАННЫЕ!$CC1519&amp;"w"&amp;ДАННЫЕ!$CD1519&amp;"e"&amp;ДАННЫЕ!$CE1519&amp;"m"&amp;ДАННЫЕ!$CF1519&amp;"c"&amp;ДАННЫЕ!$CG1519&amp;"z"&amp;ДАННЫЕ!$CH1519&amp;"d"&amp;IF(H1519=4,1,0)&amp;"s"&amp;IF(ДАННЫЕ!$J1519=1,0,1)&amp;"u"&amp;IF(ДАННЫЕ!$CJ1519&gt;0,1,0)</f>
        <v>g0cf0a06AR1VG0o0xp0v0ntkqwemczd0s1u0</v>
      </c>
      <c r="O1519" s="28" t="str">
        <f>ДАННЫЕ!$I1519&amp;"g"&amp;B1519&amp;A1519&amp;"f"&amp;P1519&amp;"c"&amp;IF(ДАННЫЕ!$U1519&gt;0,1,0)&amp;"s"&amp;IF(ДАННЫЕ!$Q1519&gt;0,IF(YEAR(ДАННЫЕ!$F$1)=YEAR(ДАННЫЕ!$Q1519),IF(MONTH(ДАННЫЕ!$F$1)=MONTH(ДАННЫЕ!$Q1519),111,11),1),0)&amp;"i"&amp;IF(ДАННЫЕ!$R1519+ДАННЫЕ!$S1519+ДАННЫЕ!$T1519=0,0,1)&amp;"h"&amp;IF(ДАННЫЕ!$P1519&gt;0,1,0)&amp;"p"&amp;IF(ДАННЫЕ!$CI1519&gt;0,IF(YEAR(ДАННЫЕ!$F$1)=YEAR(ДАННЫЕ!$CI1519),IF(MONTH(ДАННЫЕ!$F$1)=MONTH(ДАННЫЕ!$CI1519),111,11),1),0)&amp;"d"&amp;IF(ДАННЫЕ!$CJ1519&gt;0,IF(YEAR(ДАННЫЕ!$F$1)=YEAR(ДАННЫЕ!$CJ1519),IF(MONTH(ДАННЫЕ!$F$1)=MONTH(ДАННЫЕ!$CJ1519),111,11),1),0)&amp;"o"&amp;IF(ДАННЫЕ!$CK1519&gt;0,IF(MONTH(ДАННЫЕ!$F$1)=MONTH(ДАННЫЕ!$CK1519),111,11),0)&amp;"v"&amp;IF(ДАННЫЕ!$BE1519&gt;0,IF(MONTH(ДАННЫЕ!$F$1)=MONTH(ДАННЫЕ!$BE1519),111,11),0)</f>
        <v>g00f0c0s0i0h0p0d0o0v0</v>
      </c>
      <c r="P1519" s="15">
        <f t="shared" si="74"/>
        <v>0</v>
      </c>
      <c r="Q1519" s="15">
        <f>IF(ДАННЫЕ!$F$1&gt;ДАННЫЕ!$N1519,IF(YEAR(ДАННЫЕ!$F$1)=YEAR(ДАННЫЕ!M1519),1,0),0)</f>
        <v>0</v>
      </c>
      <c r="R1519" s="15">
        <f>IF(ДАННЫЕ!$F$1&gt;ДАННЫЕ!$N1519,IF(YEAR(ДАННЫЕ!$F$1)=YEAR(ДАННЫЕ!N1519),1,0),0)</f>
        <v>0</v>
      </c>
      <c r="S1519" s="15">
        <f>IF(ДАННЫЕ!$AA1519="2А",1,IF(ДАННЫЕ!$AA1519="2Б",2,IF(ДАННЫЕ!$AA1519="2В",3,IF(ДАННЫЕ!$AA1519=3,4,IF(ДАННЫЕ!$AA1519="4А",5,IF(ДАННЫЕ!$AA1519="4Б",6,IF(ДАННЫЕ!$AA1519="4В",7,IF(ДАННЫЕ!$AA1519=5,8,0))))))))</f>
        <v>0</v>
      </c>
      <c r="T1519" s="15">
        <f>IF(OR(ДАННЫЕ!$AC1519=2,ДАННЫЕ!$AD1519=2,ДАННЫЕ!$AE1519=2),2,IF(OR(ДАННЫЕ!$AC1519=1,ДАННЫЕ!$AD1519=1,ДАННЫЕ!$AE1519=1),1,0))</f>
        <v>0</v>
      </c>
    </row>
    <row r="1520" spans="1:20" x14ac:dyDescent="0.2">
      <c r="A1520" s="78">
        <f>IF(B1520&gt;0,IF(MONTH(ДАННЫЕ!$F$1)=MONTH(ДАННЫЕ!$B1520),1,0),0)</f>
        <v>0</v>
      </c>
      <c r="B1520" s="14">
        <f>IF(ДАННЫЕ!$B1520&gt;0,IF(YEAR(ДАННЫЕ!$F$1)=YEAR(ДАННЫЕ!$B1520),1,0),0)</f>
        <v>0</v>
      </c>
      <c r="C1520" s="14">
        <f>IF(ДАННЫЕ!$CM1520&gt;0,IF(YEAR(ДАННЫЕ!$F$1)=YEAR(ДАННЫЕ!$CM1520),1,0),0)</f>
        <v>0</v>
      </c>
      <c r="D1520" s="14">
        <f>IF(ДАННЫЕ!$CJ1520&gt;0,IF(ДАННЫЕ!$CL1520&gt;ДАННЫЕ!$F$1,1,IF(ДАННЫЕ!$CL1520&gt;0,0,1)),0)</f>
        <v>0</v>
      </c>
      <c r="E1520" s="43" t="str">
        <f ca="1">IF(ДАННЫЕ!$F$1&gt;0,IF(ДАННЫЕ!$G1520&gt;0,DATEDIF(ДАННЫЕ!$G1520,ДАННЫЕ!$F$1,"y"),""),IF(ДАННЫЕ!$G1520&gt;0,DATEDIF(ДАННЫЕ!$G1520,TODAY(),"y"),""))</f>
        <v/>
      </c>
      <c r="F1520" s="43" t="str">
        <f xml:space="preserve"> IF(ДАННЫЕ!$F1520="М",IF(E1520&gt;=18,IF(E1520&lt;60,1,""),""),"")&amp;IF(ДАННЫЕ!$F1520="Ж",IF(E1520&gt;=18,IF(E1520&lt;55,1,""),""),"")</f>
        <v/>
      </c>
      <c r="G1520" s="43" t="str">
        <f xml:space="preserve"> IF(ДАННЫЕ!$F1520="М",IF(E1520&gt;=60,2,""),"")&amp;IF(ДАННЫЕ!$F1520="Ж",IF(E1520&gt;=55,2,""),"")</f>
        <v/>
      </c>
      <c r="H1520" s="43" t="str">
        <f t="shared" ca="1" si="72"/>
        <v/>
      </c>
      <c r="I1520" s="43" t="str">
        <f t="shared" ca="1" si="73"/>
        <v>03</v>
      </c>
      <c r="J1520" s="28" t="str">
        <f ca="1">ДАННЫЕ!$F1520&amp;H1520&amp;I1520&amp;ДАННЫЕ!$I1520&amp;"m"&amp;IF(ДАННЫЕ!$I1520&gt;0,IF(ДАННЫЕ!$J1520&gt;0,0,1),"")&amp;"f"&amp;IF(ДАННЫЕ!$R1520&gt;0,IF(YEAR(ДАННЫЕ!$F$1)=YEAR(ДАННЫЕ!$R1520),1,0),0)&amp;"z"&amp;ДАННЫЕ!$R1520&amp;"p"&amp;ДАННЫЕ!$S1520&amp;"i"&amp;ДАННЫЕ!$T1520&amp;"h"&amp;ДАННЫЕ!$K1520&amp;"be"&amp;ДАННЫЕ!$BI1520&amp;"CD"&amp;IF(ДАННЫЕ!BF1520&gt;500,4,IF(ДАННЫЕ!BF1520&gt;350,3,IF(ДАННЫЕ!BF1520&gt;200,2,IF(ДАННЫЕ!BF1520&gt;0,1,0))))&amp;"g"&amp;B1520&amp;"d"&amp;H1520&amp;"l"&amp;ДАННЫЕ!AT1520&amp;"a"&amp;ДАННЫЕ!$V1520&amp;"v"&amp;R1520&amp;"k"&amp;ДАННЫЕ!$U1520&amp;"s"&amp;ДАННЫЕ!$Y1520&amp;"t"&amp;ДАННЫЕ!$X1520&amp;"b"&amp;IF(ДАННЫЕ!$Q1520&gt;1,1,0)&amp;"PP"&amp;ДАННЫЕ!Z1520&amp;"c"&amp;S1520&amp;"x"&amp;IF(ДАННЫЕ!$BY1520&gt;0,IF(YEAR(ДАННЫЕ!$F$1)=YEAR(ДАННЫЕ!$BY1520),1,0),0)&amp;"n"&amp;IF(ДАННЫЕ!$BZ1520&gt;0,IF(YEAR(ДАННЫЕ!$F$1)=YEAR(ДАННЫЕ!$BZ1520),1,0),0)&amp;"u"&amp;D1520&amp;"z"&amp;IF(ДАННЫЕ!$CL1520&gt;0,IF(YEAR(ДАННЫЕ!$F$1)&gt;YEAR(ДАННЫЕ!$CL1520),11,12),0)</f>
        <v>03mf0zpihbeCD0g0dlav0kstb0PPc0x0n0u0z0</v>
      </c>
      <c r="K1520" s="28" t="str">
        <f ca="1">ДАННЫЕ!$I1520&amp;"x"&amp;B1520&amp;"w"&amp;IF(T1520+ДАННЫЕ!AD1520+ДАННЫЕ!AE1520+ДАННЫЕ!AF1520+ДАННЫЕ!AG1520+ДАННЫЕ!AH1520+ДАННЫЕ!$AL1520+ДАННЫЕ!AI1520+ДАННЫЕ!AJ1520+ДАННЫЕ!AK1520+ДАННЫЕ!AP1520+ДАННЫЕ!AQ1520+ДАННЫЕ!AR1520+ДАННЫЕ!$AM1520+ДАННЫЕ!$AN1520+ДАННЫЕ!AS1520+ДАННЫЕ!AT1520&gt;0,1,0)&amp;IF(OR(T1520=2,ДАННЫЕ!AD1520=2,ДАННЫЕ!AE1520=2,ДАННЫЕ!AF1520=2,ДАННЫЕ!AG1520=2,ДАННЫЕ!AH1520=2,ДАННЫЕ!$AL1520=2,ДАННЫЕ!AI1520=2,ДАННЫЕ!AJ1520=2,ДАННЫЕ!AK1520=2,ДАННЫЕ!AP1520=2,ДАННЫЕ!AQ1520=2,ДАННЫЕ!AR1520=2,ДАННЫЕ!$AM1520=2,ДАННЫЕ!$AN1520=2,ДАННЫЕ!AS1520=2,ДАННЫЕ!AT1520=2),2,0)&amp;"t"&amp;IF(T1520&gt;0,"1"&amp;T1520,"00")&amp;"f"&amp;IF(ДАННЫЕ!$AC1520,"1"&amp;ДАННЫЕ!$AC1520,"00")&amp;"b"&amp;IF(ДАННЫЕ!$AD1520,"1"&amp;ДАННЫЕ!$AD1520,"00")&amp;"g"&amp;IF(ДАННЫЕ!$AF1520,"1"&amp;ДАННЫЕ!$AF1520,"00")&amp;"c"&amp;IF(ДАННЫЕ!$AG1520,"1"&amp;ДАННЫЕ!$AG1520,"00")&amp;"i"&amp;IF(ДАННЫЕ!$AH1520,"1"&amp;ДАННЫЕ!$AH1520,"00")&amp;"r"&amp;IF(ДАННЫЕ!$AL1520,"1"&amp;ДАННЫЕ!$AL1520,"00")&amp;"m"&amp;IF(ДАННЫЕ!$AI1520,"1"&amp;ДАННЫЕ!$AI1520,"00")&amp;"hS"&amp;IF(ДАННЫЕ!$AJ1520,"1"&amp;ДАННЫЕ!$AJ1520,"00")&amp;"hZ"&amp;IF(ДАННЫЕ!$AK1520,"1"&amp;ДАННЫЕ!$AK1520,"00")&amp;"p"&amp;IF(ДАННЫЕ!$AP1520,"1"&amp;ДАННЫЕ!$AP1520,"00")&amp;"k"&amp;IF(ДАННЫЕ!$AQ1520,"1"&amp;ДАННЫЕ!$AQ1520,"00")&amp;"z"&amp;IF(ДАННЫЕ!$AR1520,"1"&amp;ДАННЫЕ!$AR1520,"00")&amp;"j"&amp;IF(ДАННЫЕ!$AM1520,"1"&amp;ДАННЫЕ!$AM1520,"00")&amp;"n"&amp;IF(ДАННЫЕ!$AN1520,"1"&amp;ДАННЫЕ!$AN1520,"00")&amp;"E"&amp;ДАННЫЕ!BI1520&amp;"L"&amp;ДАННЫЕ!AO1520&amp;"h"&amp;IF(ДАННЫЕ!$AU1520&gt;0,1,0)&amp;"v"&amp;IF(ДАННЫЕ!$AW1520&gt;0,1,0)&amp;"a"&amp;IF(ДАННЫЕ!$AS1520,"1"&amp;ДАННЫЕ!$AS1520,"00")&amp;"s"&amp;IF(ДАННЫЕ!$AT1520,"1"&amp;ДАННЫЕ!$AT1520,"00")&amp;"u"&amp;IF(ДАННЫЕ!$CJ1520&gt;0,1,0)&amp;"y"&amp;B1520&amp;"d"&amp;H1520&amp;"e"&amp;F1520&amp;G1520</f>
        <v>x0w00t00f00b00g00c00i00r00m00hS00hZ00p00k00z00j00n00ELh0v0a00s00u0y0de</v>
      </c>
      <c r="L1520" s="28" t="str">
        <f ca="1">ДАННЫЕ!$I1520&amp;"VN"&amp;IF(ДАННЫЕ!AW1520&gt;0,11,10)&amp;"CD"&amp;IF(ДАННЫЕ!BF1520&gt;500,16,IF(ДАННЫЕ!BF1520&gt;350,15,IF(ДАННЫЕ!BF1520&gt;=200,14,IF(ДАННЫЕ!BF1520&gt;=100,13,IF(ДАННЫЕ!BF1520&gt;=50,12,IF(ДАННЫЕ!BF1520&gt;0,11,10))))))&amp;"AR"&amp;IF(ДАННЫЕ!BX1520&gt;0,1,0)&amp;"GD"&amp;B1520&amp;"VV"&amp;IF(E1520&gt;=5,IF(E1520&lt;18,1,0),0)</f>
        <v>VN10CD10AR0GD0VV0</v>
      </c>
      <c r="M1520" s="28" t="str">
        <f>ДАННЫЕ!$I1520&amp;"b"&amp;ДАННЫЕ!$BI1520&amp;"r"&amp;ДАННЫЕ!$BJ1520&amp;"CD"&amp;IF(ДАННЫЕ!BF1520&gt;0,IF(ДАННЫЕ!BF1520&lt;200,1,IF(ДАННЫЕ!BF1520&lt;350,2,3)),0)&amp;"h"&amp;IF(ДАННЫЕ!$BK1520+ДАННЫЕ!$BL1520+ДАННЫЕ!$BM1520&gt;0,1,0)&amp;"x"&amp;ДАННЫЕ!$BK1520&amp;"y"&amp;ДАННЫЕ!$BL1520&amp;"z"&amp;ДАННЫЕ!$BM1520&amp;"c"&amp;IF(ДАННЫЕ!$BK1520+ДАННЫЕ!$BL1520+ДАННЫЕ!$BM1520=3,1,0)&amp;"a"&amp;IF(ДАННЫЕ!$BQ1520+ДАННЫЕ!$BR1520&gt;0,1,0)&amp;"d"&amp;ДАННЫЕ!$BQ1520&amp;"v"&amp;ДАННЫЕ!$BR1520&amp;"p"&amp;ДАННЫЕ!$BS1520&amp;"n"&amp;ДАННЫЕ!$BU1520&amp;"t"&amp;ДАННЫЕ!$BV1520&amp;"o"&amp;ДАННЫЕ!$BT1520&amp;"l"&amp;IF(ДАННЫЕ!$BN1520&gt;0,1,0)&amp;ДАННЫЕ!$BN1520&amp;"g"&amp;ДАННЫЕ!$BO1520&amp;"s"&amp;ДАННЫЕ!$BP1520&amp;"DZ"&amp;IF(ДАННЫЕ!B1520-ДАННЫЕ!G1520 &lt; 60,IF(ДАННЫЕ!B1520-ДАННЫЕ!G1520 &gt;= 0,1,0),0)&amp;"u"&amp;IF(ДАННЫЕ!$CJ1520&gt;0,1,0)</f>
        <v>brCD0h0xyzc0a0dvpntol0gsDZ1u0</v>
      </c>
      <c r="N1520" s="28" t="str">
        <f ca="1">ДАННЫЕ!$F1520&amp;ДАННЫЕ!$I1520&amp;"g"&amp;B1520&amp;"cf"&amp;D1520&amp;"a"&amp;IF(ДАННЫЕ!$BX1520&gt;0,1,0)&amp;IF(ДАННЫЕ!$BF1520&gt;500,1,IF(ДАННЫЕ!$BF1520&gt;350,2,IF(ДАННЫЕ!$BF1520&gt;=200,3,IF(ДАННЫЕ!$BF1520&gt;=100,4,IF(ДАННЫЕ!$BF1520&gt;=50,5,IF(ДАННЫЕ!$BF1520&lt;50,6,0))))))&amp;"AR"&amp;IF(DATEDIF(ДАННЫЕ!$BX1520,ДАННЫЕ!$F$1,"y")&gt;1,1,0)&amp;"VG"&amp;IF(ДАННЫЕ!$BH1520="0",1,0)&amp;"o"&amp;IF(T1520+ДАННЫЕ!$AF1520+ДАННЫЕ!$AG1520+ДАННЫЕ!$AH1520+ДАННЫЕ!$AI1520+ДАННЫЕ!$AJ1520+ДАННЫЕ!$AP1520+ДАННЫЕ!$AQ1520+ДАННЫЕ!$AR1520+ДАННЫЕ!$AU1520+ДАННЫЕ!$AW1520+ДАННЫЕ!$AS1520+ДАННЫЕ!$AT1520&gt;0,1,0)&amp;"x"&amp;ДАННЫЕ!$AG1520&amp;"p"&amp;IF(ДАННЫЕ!$BY1520&gt;0,1,0)&amp;"v"&amp;IF(ДАННЫЕ!$BZ1520&gt;0,1,0)&amp;"n"&amp;ДАННЫЕ!$CA1520&amp;"t"&amp;ДАННЫЕ!$AY1520&amp;"k"&amp;ДАННЫЕ!$CB1520&amp;"q"&amp;ДАННЫЕ!$CC1520&amp;"w"&amp;ДАННЫЕ!$CD1520&amp;"e"&amp;ДАННЫЕ!$CE1520&amp;"m"&amp;ДАННЫЕ!$CF1520&amp;"c"&amp;ДАННЫЕ!$CG1520&amp;"z"&amp;ДАННЫЕ!$CH1520&amp;"d"&amp;IF(H1520=4,1,0)&amp;"s"&amp;IF(ДАННЫЕ!$J1520=1,0,1)&amp;"u"&amp;IF(ДАННЫЕ!$CJ1520&gt;0,1,0)</f>
        <v>g0cf0a06AR1VG0o0xp0v0ntkqwemczd0s1u0</v>
      </c>
      <c r="O1520" s="28" t="str">
        <f>ДАННЫЕ!$I1520&amp;"g"&amp;B1520&amp;A1520&amp;"f"&amp;P1520&amp;"c"&amp;IF(ДАННЫЕ!$U1520&gt;0,1,0)&amp;"s"&amp;IF(ДАННЫЕ!$Q1520&gt;0,IF(YEAR(ДАННЫЕ!$F$1)=YEAR(ДАННЫЕ!$Q1520),IF(MONTH(ДАННЫЕ!$F$1)=MONTH(ДАННЫЕ!$Q1520),111,11),1),0)&amp;"i"&amp;IF(ДАННЫЕ!$R1520+ДАННЫЕ!$S1520+ДАННЫЕ!$T1520=0,0,1)&amp;"h"&amp;IF(ДАННЫЕ!$P1520&gt;0,1,0)&amp;"p"&amp;IF(ДАННЫЕ!$CI1520&gt;0,IF(YEAR(ДАННЫЕ!$F$1)=YEAR(ДАННЫЕ!$CI1520),IF(MONTH(ДАННЫЕ!$F$1)=MONTH(ДАННЫЕ!$CI1520),111,11),1),0)&amp;"d"&amp;IF(ДАННЫЕ!$CJ1520&gt;0,IF(YEAR(ДАННЫЕ!$F$1)=YEAR(ДАННЫЕ!$CJ1520),IF(MONTH(ДАННЫЕ!$F$1)=MONTH(ДАННЫЕ!$CJ1520),111,11),1),0)&amp;"o"&amp;IF(ДАННЫЕ!$CK1520&gt;0,IF(MONTH(ДАННЫЕ!$F$1)=MONTH(ДАННЫЕ!$CK1520),111,11),0)&amp;"v"&amp;IF(ДАННЫЕ!$BE1520&gt;0,IF(MONTH(ДАННЫЕ!$F$1)=MONTH(ДАННЫЕ!$BE1520),111,11),0)</f>
        <v>g00f0c0s0i0h0p0d0o0v0</v>
      </c>
      <c r="P1520" s="15">
        <f t="shared" si="74"/>
        <v>0</v>
      </c>
      <c r="Q1520" s="15">
        <f>IF(ДАННЫЕ!$F$1&gt;ДАННЫЕ!$N1520,IF(YEAR(ДАННЫЕ!$F$1)=YEAR(ДАННЫЕ!M1520),1,0),0)</f>
        <v>0</v>
      </c>
      <c r="R1520" s="15">
        <f>IF(ДАННЫЕ!$F$1&gt;ДАННЫЕ!$N1520,IF(YEAR(ДАННЫЕ!$F$1)=YEAR(ДАННЫЕ!N1520),1,0),0)</f>
        <v>0</v>
      </c>
      <c r="S1520" s="15">
        <f>IF(ДАННЫЕ!$AA1520="2А",1,IF(ДАННЫЕ!$AA1520="2Б",2,IF(ДАННЫЕ!$AA1520="2В",3,IF(ДАННЫЕ!$AA1520=3,4,IF(ДАННЫЕ!$AA1520="4А",5,IF(ДАННЫЕ!$AA1520="4Б",6,IF(ДАННЫЕ!$AA1520="4В",7,IF(ДАННЫЕ!$AA1520=5,8,0))))))))</f>
        <v>0</v>
      </c>
      <c r="T1520" s="15">
        <f>IF(OR(ДАННЫЕ!$AC1520=2,ДАННЫЕ!$AD1520=2,ДАННЫЕ!$AE1520=2),2,IF(OR(ДАННЫЕ!$AC1520=1,ДАННЫЕ!$AD1520=1,ДАННЫЕ!$AE1520=1),1,0))</f>
        <v>0</v>
      </c>
    </row>
    <row r="1521" spans="1:20" x14ac:dyDescent="0.2">
      <c r="A1521" s="78">
        <f>IF(B1521&gt;0,IF(MONTH(ДАННЫЕ!$F$1)=MONTH(ДАННЫЕ!$B1521),1,0),0)</f>
        <v>0</v>
      </c>
      <c r="B1521" s="14">
        <f>IF(ДАННЫЕ!$B1521&gt;0,IF(YEAR(ДАННЫЕ!$F$1)=YEAR(ДАННЫЕ!$B1521),1,0),0)</f>
        <v>0</v>
      </c>
      <c r="C1521" s="14">
        <f>IF(ДАННЫЕ!$CM1521&gt;0,IF(YEAR(ДАННЫЕ!$F$1)=YEAR(ДАННЫЕ!$CM1521),1,0),0)</f>
        <v>0</v>
      </c>
      <c r="D1521" s="14">
        <f>IF(ДАННЫЕ!$CJ1521&gt;0,IF(ДАННЫЕ!$CL1521&gt;ДАННЫЕ!$F$1,1,IF(ДАННЫЕ!$CL1521&gt;0,0,1)),0)</f>
        <v>0</v>
      </c>
      <c r="E1521" s="43" t="str">
        <f ca="1">IF(ДАННЫЕ!$F$1&gt;0,IF(ДАННЫЕ!$G1521&gt;0,DATEDIF(ДАННЫЕ!$G1521,ДАННЫЕ!$F$1,"y"),""),IF(ДАННЫЕ!$G1521&gt;0,DATEDIF(ДАННЫЕ!$G1521,TODAY(),"y"),""))</f>
        <v/>
      </c>
      <c r="F1521" s="43" t="str">
        <f xml:space="preserve"> IF(ДАННЫЕ!$F1521="М",IF(E1521&gt;=18,IF(E1521&lt;60,1,""),""),"")&amp;IF(ДАННЫЕ!$F1521="Ж",IF(E1521&gt;=18,IF(E1521&lt;55,1,""),""),"")</f>
        <v/>
      </c>
      <c r="G1521" s="43" t="str">
        <f xml:space="preserve"> IF(ДАННЫЕ!$F1521="М",IF(E1521&gt;=60,2,""),"")&amp;IF(ДАННЫЕ!$F1521="Ж",IF(E1521&gt;=55,2,""),"")</f>
        <v/>
      </c>
      <c r="H1521" s="43" t="str">
        <f t="shared" ca="1" si="72"/>
        <v/>
      </c>
      <c r="I1521" s="43" t="str">
        <f t="shared" ca="1" si="73"/>
        <v>03</v>
      </c>
      <c r="J1521" s="28" t="str">
        <f ca="1">ДАННЫЕ!$F1521&amp;H1521&amp;I1521&amp;ДАННЫЕ!$I1521&amp;"m"&amp;IF(ДАННЫЕ!$I1521&gt;0,IF(ДАННЫЕ!$J1521&gt;0,0,1),"")&amp;"f"&amp;IF(ДАННЫЕ!$R1521&gt;0,IF(YEAR(ДАННЫЕ!$F$1)=YEAR(ДАННЫЕ!$R1521),1,0),0)&amp;"z"&amp;ДАННЫЕ!$R1521&amp;"p"&amp;ДАННЫЕ!$S1521&amp;"i"&amp;ДАННЫЕ!$T1521&amp;"h"&amp;ДАННЫЕ!$K1521&amp;"be"&amp;ДАННЫЕ!$BI1521&amp;"CD"&amp;IF(ДАННЫЕ!BF1521&gt;500,4,IF(ДАННЫЕ!BF1521&gt;350,3,IF(ДАННЫЕ!BF1521&gt;200,2,IF(ДАННЫЕ!BF1521&gt;0,1,0))))&amp;"g"&amp;B1521&amp;"d"&amp;H1521&amp;"l"&amp;ДАННЫЕ!AT1521&amp;"a"&amp;ДАННЫЕ!$V1521&amp;"v"&amp;R1521&amp;"k"&amp;ДАННЫЕ!$U1521&amp;"s"&amp;ДАННЫЕ!$Y1521&amp;"t"&amp;ДАННЫЕ!$X1521&amp;"b"&amp;IF(ДАННЫЕ!$Q1521&gt;1,1,0)&amp;"PP"&amp;ДАННЫЕ!Z1521&amp;"c"&amp;S1521&amp;"x"&amp;IF(ДАННЫЕ!$BY1521&gt;0,IF(YEAR(ДАННЫЕ!$F$1)=YEAR(ДАННЫЕ!$BY1521),1,0),0)&amp;"n"&amp;IF(ДАННЫЕ!$BZ1521&gt;0,IF(YEAR(ДАННЫЕ!$F$1)=YEAR(ДАННЫЕ!$BZ1521),1,0),0)&amp;"u"&amp;D1521&amp;"z"&amp;IF(ДАННЫЕ!$CL1521&gt;0,IF(YEAR(ДАННЫЕ!$F$1)&gt;YEAR(ДАННЫЕ!$CL1521),11,12),0)</f>
        <v>03mf0zpihbeCD0g0dlav0kstb0PPc0x0n0u0z0</v>
      </c>
      <c r="K1521" s="28" t="str">
        <f ca="1">ДАННЫЕ!$I1521&amp;"x"&amp;B1521&amp;"w"&amp;IF(T1521+ДАННЫЕ!AD1521+ДАННЫЕ!AE1521+ДАННЫЕ!AF1521+ДАННЫЕ!AG1521+ДАННЫЕ!AH1521+ДАННЫЕ!$AL1521+ДАННЫЕ!AI1521+ДАННЫЕ!AJ1521+ДАННЫЕ!AK1521+ДАННЫЕ!AP1521+ДАННЫЕ!AQ1521+ДАННЫЕ!AR1521+ДАННЫЕ!$AM1521+ДАННЫЕ!$AN1521+ДАННЫЕ!AS1521+ДАННЫЕ!AT1521&gt;0,1,0)&amp;IF(OR(T1521=2,ДАННЫЕ!AD1521=2,ДАННЫЕ!AE1521=2,ДАННЫЕ!AF1521=2,ДАННЫЕ!AG1521=2,ДАННЫЕ!AH1521=2,ДАННЫЕ!$AL1521=2,ДАННЫЕ!AI1521=2,ДАННЫЕ!AJ1521=2,ДАННЫЕ!AK1521=2,ДАННЫЕ!AP1521=2,ДАННЫЕ!AQ1521=2,ДАННЫЕ!AR1521=2,ДАННЫЕ!$AM1521=2,ДАННЫЕ!$AN1521=2,ДАННЫЕ!AS1521=2,ДАННЫЕ!AT1521=2),2,0)&amp;"t"&amp;IF(T1521&gt;0,"1"&amp;T1521,"00")&amp;"f"&amp;IF(ДАННЫЕ!$AC1521,"1"&amp;ДАННЫЕ!$AC1521,"00")&amp;"b"&amp;IF(ДАННЫЕ!$AD1521,"1"&amp;ДАННЫЕ!$AD1521,"00")&amp;"g"&amp;IF(ДАННЫЕ!$AF1521,"1"&amp;ДАННЫЕ!$AF1521,"00")&amp;"c"&amp;IF(ДАННЫЕ!$AG1521,"1"&amp;ДАННЫЕ!$AG1521,"00")&amp;"i"&amp;IF(ДАННЫЕ!$AH1521,"1"&amp;ДАННЫЕ!$AH1521,"00")&amp;"r"&amp;IF(ДАННЫЕ!$AL1521,"1"&amp;ДАННЫЕ!$AL1521,"00")&amp;"m"&amp;IF(ДАННЫЕ!$AI1521,"1"&amp;ДАННЫЕ!$AI1521,"00")&amp;"hS"&amp;IF(ДАННЫЕ!$AJ1521,"1"&amp;ДАННЫЕ!$AJ1521,"00")&amp;"hZ"&amp;IF(ДАННЫЕ!$AK1521,"1"&amp;ДАННЫЕ!$AK1521,"00")&amp;"p"&amp;IF(ДАННЫЕ!$AP1521,"1"&amp;ДАННЫЕ!$AP1521,"00")&amp;"k"&amp;IF(ДАННЫЕ!$AQ1521,"1"&amp;ДАННЫЕ!$AQ1521,"00")&amp;"z"&amp;IF(ДАННЫЕ!$AR1521,"1"&amp;ДАННЫЕ!$AR1521,"00")&amp;"j"&amp;IF(ДАННЫЕ!$AM1521,"1"&amp;ДАННЫЕ!$AM1521,"00")&amp;"n"&amp;IF(ДАННЫЕ!$AN1521,"1"&amp;ДАННЫЕ!$AN1521,"00")&amp;"E"&amp;ДАННЫЕ!BI1521&amp;"L"&amp;ДАННЫЕ!AO1521&amp;"h"&amp;IF(ДАННЫЕ!$AU1521&gt;0,1,0)&amp;"v"&amp;IF(ДАННЫЕ!$AW1521&gt;0,1,0)&amp;"a"&amp;IF(ДАННЫЕ!$AS1521,"1"&amp;ДАННЫЕ!$AS1521,"00")&amp;"s"&amp;IF(ДАННЫЕ!$AT1521,"1"&amp;ДАННЫЕ!$AT1521,"00")&amp;"u"&amp;IF(ДАННЫЕ!$CJ1521&gt;0,1,0)&amp;"y"&amp;B1521&amp;"d"&amp;H1521&amp;"e"&amp;F1521&amp;G1521</f>
        <v>x0w00t00f00b00g00c00i00r00m00hS00hZ00p00k00z00j00n00ELh0v0a00s00u0y0de</v>
      </c>
      <c r="L1521" s="28" t="str">
        <f ca="1">ДАННЫЕ!$I1521&amp;"VN"&amp;IF(ДАННЫЕ!AW1521&gt;0,11,10)&amp;"CD"&amp;IF(ДАННЫЕ!BF1521&gt;500,16,IF(ДАННЫЕ!BF1521&gt;350,15,IF(ДАННЫЕ!BF1521&gt;=200,14,IF(ДАННЫЕ!BF1521&gt;=100,13,IF(ДАННЫЕ!BF1521&gt;=50,12,IF(ДАННЫЕ!BF1521&gt;0,11,10))))))&amp;"AR"&amp;IF(ДАННЫЕ!BX1521&gt;0,1,0)&amp;"GD"&amp;B1521&amp;"VV"&amp;IF(E1521&gt;=5,IF(E1521&lt;18,1,0),0)</f>
        <v>VN10CD10AR0GD0VV0</v>
      </c>
      <c r="M1521" s="28" t="str">
        <f>ДАННЫЕ!$I1521&amp;"b"&amp;ДАННЫЕ!$BI1521&amp;"r"&amp;ДАННЫЕ!$BJ1521&amp;"CD"&amp;IF(ДАННЫЕ!BF1521&gt;0,IF(ДАННЫЕ!BF1521&lt;200,1,IF(ДАННЫЕ!BF1521&lt;350,2,3)),0)&amp;"h"&amp;IF(ДАННЫЕ!$BK1521+ДАННЫЕ!$BL1521+ДАННЫЕ!$BM1521&gt;0,1,0)&amp;"x"&amp;ДАННЫЕ!$BK1521&amp;"y"&amp;ДАННЫЕ!$BL1521&amp;"z"&amp;ДАННЫЕ!$BM1521&amp;"c"&amp;IF(ДАННЫЕ!$BK1521+ДАННЫЕ!$BL1521+ДАННЫЕ!$BM1521=3,1,0)&amp;"a"&amp;IF(ДАННЫЕ!$BQ1521+ДАННЫЕ!$BR1521&gt;0,1,0)&amp;"d"&amp;ДАННЫЕ!$BQ1521&amp;"v"&amp;ДАННЫЕ!$BR1521&amp;"p"&amp;ДАННЫЕ!$BS1521&amp;"n"&amp;ДАННЫЕ!$BU1521&amp;"t"&amp;ДАННЫЕ!$BV1521&amp;"o"&amp;ДАННЫЕ!$BT1521&amp;"l"&amp;IF(ДАННЫЕ!$BN1521&gt;0,1,0)&amp;ДАННЫЕ!$BN1521&amp;"g"&amp;ДАННЫЕ!$BO1521&amp;"s"&amp;ДАННЫЕ!$BP1521&amp;"DZ"&amp;IF(ДАННЫЕ!B1521-ДАННЫЕ!G1521 &lt; 60,IF(ДАННЫЕ!B1521-ДАННЫЕ!G1521 &gt;= 0,1,0),0)&amp;"u"&amp;IF(ДАННЫЕ!$CJ1521&gt;0,1,0)</f>
        <v>brCD0h0xyzc0a0dvpntol0gsDZ1u0</v>
      </c>
      <c r="N1521" s="28" t="str">
        <f ca="1">ДАННЫЕ!$F1521&amp;ДАННЫЕ!$I1521&amp;"g"&amp;B1521&amp;"cf"&amp;D1521&amp;"a"&amp;IF(ДАННЫЕ!$BX1521&gt;0,1,0)&amp;IF(ДАННЫЕ!$BF1521&gt;500,1,IF(ДАННЫЕ!$BF1521&gt;350,2,IF(ДАННЫЕ!$BF1521&gt;=200,3,IF(ДАННЫЕ!$BF1521&gt;=100,4,IF(ДАННЫЕ!$BF1521&gt;=50,5,IF(ДАННЫЕ!$BF1521&lt;50,6,0))))))&amp;"AR"&amp;IF(DATEDIF(ДАННЫЕ!$BX1521,ДАННЫЕ!$F$1,"y")&gt;1,1,0)&amp;"VG"&amp;IF(ДАННЫЕ!$BH1521="0",1,0)&amp;"o"&amp;IF(T1521+ДАННЫЕ!$AF1521+ДАННЫЕ!$AG1521+ДАННЫЕ!$AH1521+ДАННЫЕ!$AI1521+ДАННЫЕ!$AJ1521+ДАННЫЕ!$AP1521+ДАННЫЕ!$AQ1521+ДАННЫЕ!$AR1521+ДАННЫЕ!$AU1521+ДАННЫЕ!$AW1521+ДАННЫЕ!$AS1521+ДАННЫЕ!$AT1521&gt;0,1,0)&amp;"x"&amp;ДАННЫЕ!$AG1521&amp;"p"&amp;IF(ДАННЫЕ!$BY1521&gt;0,1,0)&amp;"v"&amp;IF(ДАННЫЕ!$BZ1521&gt;0,1,0)&amp;"n"&amp;ДАННЫЕ!$CA1521&amp;"t"&amp;ДАННЫЕ!$AY1521&amp;"k"&amp;ДАННЫЕ!$CB1521&amp;"q"&amp;ДАННЫЕ!$CC1521&amp;"w"&amp;ДАННЫЕ!$CD1521&amp;"e"&amp;ДАННЫЕ!$CE1521&amp;"m"&amp;ДАННЫЕ!$CF1521&amp;"c"&amp;ДАННЫЕ!$CG1521&amp;"z"&amp;ДАННЫЕ!$CH1521&amp;"d"&amp;IF(H1521=4,1,0)&amp;"s"&amp;IF(ДАННЫЕ!$J1521=1,0,1)&amp;"u"&amp;IF(ДАННЫЕ!$CJ1521&gt;0,1,0)</f>
        <v>g0cf0a06AR1VG0o0xp0v0ntkqwemczd0s1u0</v>
      </c>
      <c r="O1521" s="28" t="str">
        <f>ДАННЫЕ!$I1521&amp;"g"&amp;B1521&amp;A1521&amp;"f"&amp;P1521&amp;"c"&amp;IF(ДАННЫЕ!$U1521&gt;0,1,0)&amp;"s"&amp;IF(ДАННЫЕ!$Q1521&gt;0,IF(YEAR(ДАННЫЕ!$F$1)=YEAR(ДАННЫЕ!$Q1521),IF(MONTH(ДАННЫЕ!$F$1)=MONTH(ДАННЫЕ!$Q1521),111,11),1),0)&amp;"i"&amp;IF(ДАННЫЕ!$R1521+ДАННЫЕ!$S1521+ДАННЫЕ!$T1521=0,0,1)&amp;"h"&amp;IF(ДАННЫЕ!$P1521&gt;0,1,0)&amp;"p"&amp;IF(ДАННЫЕ!$CI1521&gt;0,IF(YEAR(ДАННЫЕ!$F$1)=YEAR(ДАННЫЕ!$CI1521),IF(MONTH(ДАННЫЕ!$F$1)=MONTH(ДАННЫЕ!$CI1521),111,11),1),0)&amp;"d"&amp;IF(ДАННЫЕ!$CJ1521&gt;0,IF(YEAR(ДАННЫЕ!$F$1)=YEAR(ДАННЫЕ!$CJ1521),IF(MONTH(ДАННЫЕ!$F$1)=MONTH(ДАННЫЕ!$CJ1521),111,11),1),0)&amp;"o"&amp;IF(ДАННЫЕ!$CK1521&gt;0,IF(MONTH(ДАННЫЕ!$F$1)=MONTH(ДАННЫЕ!$CK1521),111,11),0)&amp;"v"&amp;IF(ДАННЫЕ!$BE1521&gt;0,IF(MONTH(ДАННЫЕ!$F$1)=MONTH(ДАННЫЕ!$BE1521),111,11),0)</f>
        <v>g00f0c0s0i0h0p0d0o0v0</v>
      </c>
      <c r="P1521" s="15">
        <f t="shared" si="74"/>
        <v>0</v>
      </c>
      <c r="Q1521" s="15">
        <f>IF(ДАННЫЕ!$F$1&gt;ДАННЫЕ!$N1521,IF(YEAR(ДАННЫЕ!$F$1)=YEAR(ДАННЫЕ!M1521),1,0),0)</f>
        <v>0</v>
      </c>
      <c r="R1521" s="15">
        <f>IF(ДАННЫЕ!$F$1&gt;ДАННЫЕ!$N1521,IF(YEAR(ДАННЫЕ!$F$1)=YEAR(ДАННЫЕ!N1521),1,0),0)</f>
        <v>0</v>
      </c>
      <c r="S1521" s="15">
        <f>IF(ДАННЫЕ!$AA1521="2А",1,IF(ДАННЫЕ!$AA1521="2Б",2,IF(ДАННЫЕ!$AA1521="2В",3,IF(ДАННЫЕ!$AA1521=3,4,IF(ДАННЫЕ!$AA1521="4А",5,IF(ДАННЫЕ!$AA1521="4Б",6,IF(ДАННЫЕ!$AA1521="4В",7,IF(ДАННЫЕ!$AA1521=5,8,0))))))))</f>
        <v>0</v>
      </c>
      <c r="T1521" s="15">
        <f>IF(OR(ДАННЫЕ!$AC1521=2,ДАННЫЕ!$AD1521=2,ДАННЫЕ!$AE1521=2),2,IF(OR(ДАННЫЕ!$AC1521=1,ДАННЫЕ!$AD1521=1,ДАННЫЕ!$AE1521=1),1,0))</f>
        <v>0</v>
      </c>
    </row>
    <row r="1522" spans="1:20" x14ac:dyDescent="0.2">
      <c r="A1522" s="78">
        <f>IF(B1522&gt;0,IF(MONTH(ДАННЫЕ!$F$1)=MONTH(ДАННЫЕ!$B1522),1,0),0)</f>
        <v>0</v>
      </c>
      <c r="B1522" s="14">
        <f>IF(ДАННЫЕ!$B1522&gt;0,IF(YEAR(ДАННЫЕ!$F$1)=YEAR(ДАННЫЕ!$B1522),1,0),0)</f>
        <v>0</v>
      </c>
      <c r="C1522" s="14">
        <f>IF(ДАННЫЕ!$CM1522&gt;0,IF(YEAR(ДАННЫЕ!$F$1)=YEAR(ДАННЫЕ!$CM1522),1,0),0)</f>
        <v>0</v>
      </c>
      <c r="D1522" s="14">
        <f>IF(ДАННЫЕ!$CJ1522&gt;0,IF(ДАННЫЕ!$CL1522&gt;ДАННЫЕ!$F$1,1,IF(ДАННЫЕ!$CL1522&gt;0,0,1)),0)</f>
        <v>0</v>
      </c>
      <c r="E1522" s="43" t="str">
        <f ca="1">IF(ДАННЫЕ!$F$1&gt;0,IF(ДАННЫЕ!$G1522&gt;0,DATEDIF(ДАННЫЕ!$G1522,ДАННЫЕ!$F$1,"y"),""),IF(ДАННЫЕ!$G1522&gt;0,DATEDIF(ДАННЫЕ!$G1522,TODAY(),"y"),""))</f>
        <v/>
      </c>
      <c r="F1522" s="43" t="str">
        <f xml:space="preserve"> IF(ДАННЫЕ!$F1522="М",IF(E1522&gt;=18,IF(E1522&lt;60,1,""),""),"")&amp;IF(ДАННЫЕ!$F1522="Ж",IF(E1522&gt;=18,IF(E1522&lt;55,1,""),""),"")</f>
        <v/>
      </c>
      <c r="G1522" s="43" t="str">
        <f xml:space="preserve"> IF(ДАННЫЕ!$F1522="М",IF(E1522&gt;=60,2,""),"")&amp;IF(ДАННЫЕ!$F1522="Ж",IF(E1522&gt;=55,2,""),"")</f>
        <v/>
      </c>
      <c r="H1522" s="43" t="str">
        <f t="shared" ca="1" si="72"/>
        <v/>
      </c>
      <c r="I1522" s="43" t="str">
        <f t="shared" ca="1" si="73"/>
        <v>03</v>
      </c>
      <c r="J1522" s="28" t="str">
        <f ca="1">ДАННЫЕ!$F1522&amp;H1522&amp;I1522&amp;ДАННЫЕ!$I1522&amp;"m"&amp;IF(ДАННЫЕ!$I1522&gt;0,IF(ДАННЫЕ!$J1522&gt;0,0,1),"")&amp;"f"&amp;IF(ДАННЫЕ!$R1522&gt;0,IF(YEAR(ДАННЫЕ!$F$1)=YEAR(ДАННЫЕ!$R1522),1,0),0)&amp;"z"&amp;ДАННЫЕ!$R1522&amp;"p"&amp;ДАННЫЕ!$S1522&amp;"i"&amp;ДАННЫЕ!$T1522&amp;"h"&amp;ДАННЫЕ!$K1522&amp;"be"&amp;ДАННЫЕ!$BI1522&amp;"CD"&amp;IF(ДАННЫЕ!BF1522&gt;500,4,IF(ДАННЫЕ!BF1522&gt;350,3,IF(ДАННЫЕ!BF1522&gt;200,2,IF(ДАННЫЕ!BF1522&gt;0,1,0))))&amp;"g"&amp;B1522&amp;"d"&amp;H1522&amp;"l"&amp;ДАННЫЕ!AT1522&amp;"a"&amp;ДАННЫЕ!$V1522&amp;"v"&amp;R1522&amp;"k"&amp;ДАННЫЕ!$U1522&amp;"s"&amp;ДАННЫЕ!$Y1522&amp;"t"&amp;ДАННЫЕ!$X1522&amp;"b"&amp;IF(ДАННЫЕ!$Q1522&gt;1,1,0)&amp;"PP"&amp;ДАННЫЕ!Z1522&amp;"c"&amp;S1522&amp;"x"&amp;IF(ДАННЫЕ!$BY1522&gt;0,IF(YEAR(ДАННЫЕ!$F$1)=YEAR(ДАННЫЕ!$BY1522),1,0),0)&amp;"n"&amp;IF(ДАННЫЕ!$BZ1522&gt;0,IF(YEAR(ДАННЫЕ!$F$1)=YEAR(ДАННЫЕ!$BZ1522),1,0),0)&amp;"u"&amp;D1522&amp;"z"&amp;IF(ДАННЫЕ!$CL1522&gt;0,IF(YEAR(ДАННЫЕ!$F$1)&gt;YEAR(ДАННЫЕ!$CL1522),11,12),0)</f>
        <v>03mf0zpihbeCD0g0dlav0kstb0PPc0x0n0u0z0</v>
      </c>
      <c r="K1522" s="28" t="str">
        <f ca="1">ДАННЫЕ!$I1522&amp;"x"&amp;B1522&amp;"w"&amp;IF(T1522+ДАННЫЕ!AD1522+ДАННЫЕ!AE1522+ДАННЫЕ!AF1522+ДАННЫЕ!AG1522+ДАННЫЕ!AH1522+ДАННЫЕ!$AL1522+ДАННЫЕ!AI1522+ДАННЫЕ!AJ1522+ДАННЫЕ!AK1522+ДАННЫЕ!AP1522+ДАННЫЕ!AQ1522+ДАННЫЕ!AR1522+ДАННЫЕ!$AM1522+ДАННЫЕ!$AN1522+ДАННЫЕ!AS1522+ДАННЫЕ!AT1522&gt;0,1,0)&amp;IF(OR(T1522=2,ДАННЫЕ!AD1522=2,ДАННЫЕ!AE1522=2,ДАННЫЕ!AF1522=2,ДАННЫЕ!AG1522=2,ДАННЫЕ!AH1522=2,ДАННЫЕ!$AL1522=2,ДАННЫЕ!AI1522=2,ДАННЫЕ!AJ1522=2,ДАННЫЕ!AK1522=2,ДАННЫЕ!AP1522=2,ДАННЫЕ!AQ1522=2,ДАННЫЕ!AR1522=2,ДАННЫЕ!$AM1522=2,ДАННЫЕ!$AN1522=2,ДАННЫЕ!AS1522=2,ДАННЫЕ!AT1522=2),2,0)&amp;"t"&amp;IF(T1522&gt;0,"1"&amp;T1522,"00")&amp;"f"&amp;IF(ДАННЫЕ!$AC1522,"1"&amp;ДАННЫЕ!$AC1522,"00")&amp;"b"&amp;IF(ДАННЫЕ!$AD1522,"1"&amp;ДАННЫЕ!$AD1522,"00")&amp;"g"&amp;IF(ДАННЫЕ!$AF1522,"1"&amp;ДАННЫЕ!$AF1522,"00")&amp;"c"&amp;IF(ДАННЫЕ!$AG1522,"1"&amp;ДАННЫЕ!$AG1522,"00")&amp;"i"&amp;IF(ДАННЫЕ!$AH1522,"1"&amp;ДАННЫЕ!$AH1522,"00")&amp;"r"&amp;IF(ДАННЫЕ!$AL1522,"1"&amp;ДАННЫЕ!$AL1522,"00")&amp;"m"&amp;IF(ДАННЫЕ!$AI1522,"1"&amp;ДАННЫЕ!$AI1522,"00")&amp;"hS"&amp;IF(ДАННЫЕ!$AJ1522,"1"&amp;ДАННЫЕ!$AJ1522,"00")&amp;"hZ"&amp;IF(ДАННЫЕ!$AK1522,"1"&amp;ДАННЫЕ!$AK1522,"00")&amp;"p"&amp;IF(ДАННЫЕ!$AP1522,"1"&amp;ДАННЫЕ!$AP1522,"00")&amp;"k"&amp;IF(ДАННЫЕ!$AQ1522,"1"&amp;ДАННЫЕ!$AQ1522,"00")&amp;"z"&amp;IF(ДАННЫЕ!$AR1522,"1"&amp;ДАННЫЕ!$AR1522,"00")&amp;"j"&amp;IF(ДАННЫЕ!$AM1522,"1"&amp;ДАННЫЕ!$AM1522,"00")&amp;"n"&amp;IF(ДАННЫЕ!$AN1522,"1"&amp;ДАННЫЕ!$AN1522,"00")&amp;"E"&amp;ДАННЫЕ!BI1522&amp;"L"&amp;ДАННЫЕ!AO1522&amp;"h"&amp;IF(ДАННЫЕ!$AU1522&gt;0,1,0)&amp;"v"&amp;IF(ДАННЫЕ!$AW1522&gt;0,1,0)&amp;"a"&amp;IF(ДАННЫЕ!$AS1522,"1"&amp;ДАННЫЕ!$AS1522,"00")&amp;"s"&amp;IF(ДАННЫЕ!$AT1522,"1"&amp;ДАННЫЕ!$AT1522,"00")&amp;"u"&amp;IF(ДАННЫЕ!$CJ1522&gt;0,1,0)&amp;"y"&amp;B1522&amp;"d"&amp;H1522&amp;"e"&amp;F1522&amp;G1522</f>
        <v>x0w00t00f00b00g00c00i00r00m00hS00hZ00p00k00z00j00n00ELh0v0a00s00u0y0de</v>
      </c>
      <c r="L1522" s="28" t="str">
        <f ca="1">ДАННЫЕ!$I1522&amp;"VN"&amp;IF(ДАННЫЕ!AW1522&gt;0,11,10)&amp;"CD"&amp;IF(ДАННЫЕ!BF1522&gt;500,16,IF(ДАННЫЕ!BF1522&gt;350,15,IF(ДАННЫЕ!BF1522&gt;=200,14,IF(ДАННЫЕ!BF1522&gt;=100,13,IF(ДАННЫЕ!BF1522&gt;=50,12,IF(ДАННЫЕ!BF1522&gt;0,11,10))))))&amp;"AR"&amp;IF(ДАННЫЕ!BX1522&gt;0,1,0)&amp;"GD"&amp;B1522&amp;"VV"&amp;IF(E1522&gt;=5,IF(E1522&lt;18,1,0),0)</f>
        <v>VN10CD10AR0GD0VV0</v>
      </c>
      <c r="M1522" s="28" t="str">
        <f>ДАННЫЕ!$I1522&amp;"b"&amp;ДАННЫЕ!$BI1522&amp;"r"&amp;ДАННЫЕ!$BJ1522&amp;"CD"&amp;IF(ДАННЫЕ!BF1522&gt;0,IF(ДАННЫЕ!BF1522&lt;200,1,IF(ДАННЫЕ!BF1522&lt;350,2,3)),0)&amp;"h"&amp;IF(ДАННЫЕ!$BK1522+ДАННЫЕ!$BL1522+ДАННЫЕ!$BM1522&gt;0,1,0)&amp;"x"&amp;ДАННЫЕ!$BK1522&amp;"y"&amp;ДАННЫЕ!$BL1522&amp;"z"&amp;ДАННЫЕ!$BM1522&amp;"c"&amp;IF(ДАННЫЕ!$BK1522+ДАННЫЕ!$BL1522+ДАННЫЕ!$BM1522=3,1,0)&amp;"a"&amp;IF(ДАННЫЕ!$BQ1522+ДАННЫЕ!$BR1522&gt;0,1,0)&amp;"d"&amp;ДАННЫЕ!$BQ1522&amp;"v"&amp;ДАННЫЕ!$BR1522&amp;"p"&amp;ДАННЫЕ!$BS1522&amp;"n"&amp;ДАННЫЕ!$BU1522&amp;"t"&amp;ДАННЫЕ!$BV1522&amp;"o"&amp;ДАННЫЕ!$BT1522&amp;"l"&amp;IF(ДАННЫЕ!$BN1522&gt;0,1,0)&amp;ДАННЫЕ!$BN1522&amp;"g"&amp;ДАННЫЕ!$BO1522&amp;"s"&amp;ДАННЫЕ!$BP1522&amp;"DZ"&amp;IF(ДАННЫЕ!B1522-ДАННЫЕ!G1522 &lt; 60,IF(ДАННЫЕ!B1522-ДАННЫЕ!G1522 &gt;= 0,1,0),0)&amp;"u"&amp;IF(ДАННЫЕ!$CJ1522&gt;0,1,0)</f>
        <v>brCD0h0xyzc0a0dvpntol0gsDZ1u0</v>
      </c>
      <c r="N1522" s="28" t="str">
        <f ca="1">ДАННЫЕ!$F1522&amp;ДАННЫЕ!$I1522&amp;"g"&amp;B1522&amp;"cf"&amp;D1522&amp;"a"&amp;IF(ДАННЫЕ!$BX1522&gt;0,1,0)&amp;IF(ДАННЫЕ!$BF1522&gt;500,1,IF(ДАННЫЕ!$BF1522&gt;350,2,IF(ДАННЫЕ!$BF1522&gt;=200,3,IF(ДАННЫЕ!$BF1522&gt;=100,4,IF(ДАННЫЕ!$BF1522&gt;=50,5,IF(ДАННЫЕ!$BF1522&lt;50,6,0))))))&amp;"AR"&amp;IF(DATEDIF(ДАННЫЕ!$BX1522,ДАННЫЕ!$F$1,"y")&gt;1,1,0)&amp;"VG"&amp;IF(ДАННЫЕ!$BH1522="0",1,0)&amp;"o"&amp;IF(T1522+ДАННЫЕ!$AF1522+ДАННЫЕ!$AG1522+ДАННЫЕ!$AH1522+ДАННЫЕ!$AI1522+ДАННЫЕ!$AJ1522+ДАННЫЕ!$AP1522+ДАННЫЕ!$AQ1522+ДАННЫЕ!$AR1522+ДАННЫЕ!$AU1522+ДАННЫЕ!$AW1522+ДАННЫЕ!$AS1522+ДАННЫЕ!$AT1522&gt;0,1,0)&amp;"x"&amp;ДАННЫЕ!$AG1522&amp;"p"&amp;IF(ДАННЫЕ!$BY1522&gt;0,1,0)&amp;"v"&amp;IF(ДАННЫЕ!$BZ1522&gt;0,1,0)&amp;"n"&amp;ДАННЫЕ!$CA1522&amp;"t"&amp;ДАННЫЕ!$AY1522&amp;"k"&amp;ДАННЫЕ!$CB1522&amp;"q"&amp;ДАННЫЕ!$CC1522&amp;"w"&amp;ДАННЫЕ!$CD1522&amp;"e"&amp;ДАННЫЕ!$CE1522&amp;"m"&amp;ДАННЫЕ!$CF1522&amp;"c"&amp;ДАННЫЕ!$CG1522&amp;"z"&amp;ДАННЫЕ!$CH1522&amp;"d"&amp;IF(H1522=4,1,0)&amp;"s"&amp;IF(ДАННЫЕ!$J1522=1,0,1)&amp;"u"&amp;IF(ДАННЫЕ!$CJ1522&gt;0,1,0)</f>
        <v>g0cf0a06AR1VG0o0xp0v0ntkqwemczd0s1u0</v>
      </c>
      <c r="O1522" s="28" t="str">
        <f>ДАННЫЕ!$I1522&amp;"g"&amp;B1522&amp;A1522&amp;"f"&amp;P1522&amp;"c"&amp;IF(ДАННЫЕ!$U1522&gt;0,1,0)&amp;"s"&amp;IF(ДАННЫЕ!$Q1522&gt;0,IF(YEAR(ДАННЫЕ!$F$1)=YEAR(ДАННЫЕ!$Q1522),IF(MONTH(ДАННЫЕ!$F$1)=MONTH(ДАННЫЕ!$Q1522),111,11),1),0)&amp;"i"&amp;IF(ДАННЫЕ!$R1522+ДАННЫЕ!$S1522+ДАННЫЕ!$T1522=0,0,1)&amp;"h"&amp;IF(ДАННЫЕ!$P1522&gt;0,1,0)&amp;"p"&amp;IF(ДАННЫЕ!$CI1522&gt;0,IF(YEAR(ДАННЫЕ!$F$1)=YEAR(ДАННЫЕ!$CI1522),IF(MONTH(ДАННЫЕ!$F$1)=MONTH(ДАННЫЕ!$CI1522),111,11),1),0)&amp;"d"&amp;IF(ДАННЫЕ!$CJ1522&gt;0,IF(YEAR(ДАННЫЕ!$F$1)=YEAR(ДАННЫЕ!$CJ1522),IF(MONTH(ДАННЫЕ!$F$1)=MONTH(ДАННЫЕ!$CJ1522),111,11),1),0)&amp;"o"&amp;IF(ДАННЫЕ!$CK1522&gt;0,IF(MONTH(ДАННЫЕ!$F$1)=MONTH(ДАННЫЕ!$CK1522),111,11),0)&amp;"v"&amp;IF(ДАННЫЕ!$BE1522&gt;0,IF(MONTH(ДАННЫЕ!$F$1)=MONTH(ДАННЫЕ!$BE1522),111,11),0)</f>
        <v>g00f0c0s0i0h0p0d0o0v0</v>
      </c>
      <c r="P1522" s="15">
        <f t="shared" si="74"/>
        <v>0</v>
      </c>
      <c r="Q1522" s="15">
        <f>IF(ДАННЫЕ!$F$1&gt;ДАННЫЕ!$N1522,IF(YEAR(ДАННЫЕ!$F$1)=YEAR(ДАННЫЕ!M1522),1,0),0)</f>
        <v>0</v>
      </c>
      <c r="R1522" s="15">
        <f>IF(ДАННЫЕ!$F$1&gt;ДАННЫЕ!$N1522,IF(YEAR(ДАННЫЕ!$F$1)=YEAR(ДАННЫЕ!N1522),1,0),0)</f>
        <v>0</v>
      </c>
      <c r="S1522" s="15">
        <f>IF(ДАННЫЕ!$AA1522="2А",1,IF(ДАННЫЕ!$AA1522="2Б",2,IF(ДАННЫЕ!$AA1522="2В",3,IF(ДАННЫЕ!$AA1522=3,4,IF(ДАННЫЕ!$AA1522="4А",5,IF(ДАННЫЕ!$AA1522="4Б",6,IF(ДАННЫЕ!$AA1522="4В",7,IF(ДАННЫЕ!$AA1522=5,8,0))))))))</f>
        <v>0</v>
      </c>
      <c r="T1522" s="15">
        <f>IF(OR(ДАННЫЕ!$AC1522=2,ДАННЫЕ!$AD1522=2,ДАННЫЕ!$AE1522=2),2,IF(OR(ДАННЫЕ!$AC1522=1,ДАННЫЕ!$AD1522=1,ДАННЫЕ!$AE1522=1),1,0))</f>
        <v>0</v>
      </c>
    </row>
    <row r="1523" spans="1:20" x14ac:dyDescent="0.2">
      <c r="A1523" s="78">
        <f>IF(B1523&gt;0,IF(MONTH(ДАННЫЕ!$F$1)=MONTH(ДАННЫЕ!$B1523),1,0),0)</f>
        <v>0</v>
      </c>
      <c r="B1523" s="14">
        <f>IF(ДАННЫЕ!$B1523&gt;0,IF(YEAR(ДАННЫЕ!$F$1)=YEAR(ДАННЫЕ!$B1523),1,0),0)</f>
        <v>0</v>
      </c>
      <c r="C1523" s="14">
        <f>IF(ДАННЫЕ!$CM1523&gt;0,IF(YEAR(ДАННЫЕ!$F$1)=YEAR(ДАННЫЕ!$CM1523),1,0),0)</f>
        <v>0</v>
      </c>
      <c r="D1523" s="14">
        <f>IF(ДАННЫЕ!$CJ1523&gt;0,IF(ДАННЫЕ!$CL1523&gt;ДАННЫЕ!$F$1,1,IF(ДАННЫЕ!$CL1523&gt;0,0,1)),0)</f>
        <v>0</v>
      </c>
      <c r="E1523" s="43" t="str">
        <f ca="1">IF(ДАННЫЕ!$F$1&gt;0,IF(ДАННЫЕ!$G1523&gt;0,DATEDIF(ДАННЫЕ!$G1523,ДАННЫЕ!$F$1,"y"),""),IF(ДАННЫЕ!$G1523&gt;0,DATEDIF(ДАННЫЕ!$G1523,TODAY(),"y"),""))</f>
        <v/>
      </c>
      <c r="F1523" s="43" t="str">
        <f xml:space="preserve"> IF(ДАННЫЕ!$F1523="М",IF(E1523&gt;=18,IF(E1523&lt;60,1,""),""),"")&amp;IF(ДАННЫЕ!$F1523="Ж",IF(E1523&gt;=18,IF(E1523&lt;55,1,""),""),"")</f>
        <v/>
      </c>
      <c r="G1523" s="43" t="str">
        <f xml:space="preserve"> IF(ДАННЫЕ!$F1523="М",IF(E1523&gt;=60,2,""),"")&amp;IF(ДАННЫЕ!$F1523="Ж",IF(E1523&gt;=55,2,""),"")</f>
        <v/>
      </c>
      <c r="H1523" s="43" t="str">
        <f t="shared" ca="1" si="72"/>
        <v/>
      </c>
      <c r="I1523" s="43" t="str">
        <f t="shared" ca="1" si="73"/>
        <v>03</v>
      </c>
      <c r="J1523" s="28" t="str">
        <f ca="1">ДАННЫЕ!$F1523&amp;H1523&amp;I1523&amp;ДАННЫЕ!$I1523&amp;"m"&amp;IF(ДАННЫЕ!$I1523&gt;0,IF(ДАННЫЕ!$J1523&gt;0,0,1),"")&amp;"f"&amp;IF(ДАННЫЕ!$R1523&gt;0,IF(YEAR(ДАННЫЕ!$F$1)=YEAR(ДАННЫЕ!$R1523),1,0),0)&amp;"z"&amp;ДАННЫЕ!$R1523&amp;"p"&amp;ДАННЫЕ!$S1523&amp;"i"&amp;ДАННЫЕ!$T1523&amp;"h"&amp;ДАННЫЕ!$K1523&amp;"be"&amp;ДАННЫЕ!$BI1523&amp;"CD"&amp;IF(ДАННЫЕ!BF1523&gt;500,4,IF(ДАННЫЕ!BF1523&gt;350,3,IF(ДАННЫЕ!BF1523&gt;200,2,IF(ДАННЫЕ!BF1523&gt;0,1,0))))&amp;"g"&amp;B1523&amp;"d"&amp;H1523&amp;"l"&amp;ДАННЫЕ!AT1523&amp;"a"&amp;ДАННЫЕ!$V1523&amp;"v"&amp;R1523&amp;"k"&amp;ДАННЫЕ!$U1523&amp;"s"&amp;ДАННЫЕ!$Y1523&amp;"t"&amp;ДАННЫЕ!$X1523&amp;"b"&amp;IF(ДАННЫЕ!$Q1523&gt;1,1,0)&amp;"PP"&amp;ДАННЫЕ!Z1523&amp;"c"&amp;S1523&amp;"x"&amp;IF(ДАННЫЕ!$BY1523&gt;0,IF(YEAR(ДАННЫЕ!$F$1)=YEAR(ДАННЫЕ!$BY1523),1,0),0)&amp;"n"&amp;IF(ДАННЫЕ!$BZ1523&gt;0,IF(YEAR(ДАННЫЕ!$F$1)=YEAR(ДАННЫЕ!$BZ1523),1,0),0)&amp;"u"&amp;D1523&amp;"z"&amp;IF(ДАННЫЕ!$CL1523&gt;0,IF(YEAR(ДАННЫЕ!$F$1)&gt;YEAR(ДАННЫЕ!$CL1523),11,12),0)</f>
        <v>03mf0zpihbeCD0g0dlav0kstb0PPc0x0n0u0z0</v>
      </c>
      <c r="K1523" s="28" t="str">
        <f ca="1">ДАННЫЕ!$I1523&amp;"x"&amp;B1523&amp;"w"&amp;IF(T1523+ДАННЫЕ!AD1523+ДАННЫЕ!AE1523+ДАННЫЕ!AF1523+ДАННЫЕ!AG1523+ДАННЫЕ!AH1523+ДАННЫЕ!$AL1523+ДАННЫЕ!AI1523+ДАННЫЕ!AJ1523+ДАННЫЕ!AK1523+ДАННЫЕ!AP1523+ДАННЫЕ!AQ1523+ДАННЫЕ!AR1523+ДАННЫЕ!$AM1523+ДАННЫЕ!$AN1523+ДАННЫЕ!AS1523+ДАННЫЕ!AT1523&gt;0,1,0)&amp;IF(OR(T1523=2,ДАННЫЕ!AD1523=2,ДАННЫЕ!AE1523=2,ДАННЫЕ!AF1523=2,ДАННЫЕ!AG1523=2,ДАННЫЕ!AH1523=2,ДАННЫЕ!$AL1523=2,ДАННЫЕ!AI1523=2,ДАННЫЕ!AJ1523=2,ДАННЫЕ!AK1523=2,ДАННЫЕ!AP1523=2,ДАННЫЕ!AQ1523=2,ДАННЫЕ!AR1523=2,ДАННЫЕ!$AM1523=2,ДАННЫЕ!$AN1523=2,ДАННЫЕ!AS1523=2,ДАННЫЕ!AT1523=2),2,0)&amp;"t"&amp;IF(T1523&gt;0,"1"&amp;T1523,"00")&amp;"f"&amp;IF(ДАННЫЕ!$AC1523,"1"&amp;ДАННЫЕ!$AC1523,"00")&amp;"b"&amp;IF(ДАННЫЕ!$AD1523,"1"&amp;ДАННЫЕ!$AD1523,"00")&amp;"g"&amp;IF(ДАННЫЕ!$AF1523,"1"&amp;ДАННЫЕ!$AF1523,"00")&amp;"c"&amp;IF(ДАННЫЕ!$AG1523,"1"&amp;ДАННЫЕ!$AG1523,"00")&amp;"i"&amp;IF(ДАННЫЕ!$AH1523,"1"&amp;ДАННЫЕ!$AH1523,"00")&amp;"r"&amp;IF(ДАННЫЕ!$AL1523,"1"&amp;ДАННЫЕ!$AL1523,"00")&amp;"m"&amp;IF(ДАННЫЕ!$AI1523,"1"&amp;ДАННЫЕ!$AI1523,"00")&amp;"hS"&amp;IF(ДАННЫЕ!$AJ1523,"1"&amp;ДАННЫЕ!$AJ1523,"00")&amp;"hZ"&amp;IF(ДАННЫЕ!$AK1523,"1"&amp;ДАННЫЕ!$AK1523,"00")&amp;"p"&amp;IF(ДАННЫЕ!$AP1523,"1"&amp;ДАННЫЕ!$AP1523,"00")&amp;"k"&amp;IF(ДАННЫЕ!$AQ1523,"1"&amp;ДАННЫЕ!$AQ1523,"00")&amp;"z"&amp;IF(ДАННЫЕ!$AR1523,"1"&amp;ДАННЫЕ!$AR1523,"00")&amp;"j"&amp;IF(ДАННЫЕ!$AM1523,"1"&amp;ДАННЫЕ!$AM1523,"00")&amp;"n"&amp;IF(ДАННЫЕ!$AN1523,"1"&amp;ДАННЫЕ!$AN1523,"00")&amp;"E"&amp;ДАННЫЕ!BI1523&amp;"L"&amp;ДАННЫЕ!AO1523&amp;"h"&amp;IF(ДАННЫЕ!$AU1523&gt;0,1,0)&amp;"v"&amp;IF(ДАННЫЕ!$AW1523&gt;0,1,0)&amp;"a"&amp;IF(ДАННЫЕ!$AS1523,"1"&amp;ДАННЫЕ!$AS1523,"00")&amp;"s"&amp;IF(ДАННЫЕ!$AT1523,"1"&amp;ДАННЫЕ!$AT1523,"00")&amp;"u"&amp;IF(ДАННЫЕ!$CJ1523&gt;0,1,0)&amp;"y"&amp;B1523&amp;"d"&amp;H1523&amp;"e"&amp;F1523&amp;G1523</f>
        <v>x0w00t00f00b00g00c00i00r00m00hS00hZ00p00k00z00j00n00ELh0v0a00s00u0y0de</v>
      </c>
      <c r="L1523" s="28" t="str">
        <f ca="1">ДАННЫЕ!$I1523&amp;"VN"&amp;IF(ДАННЫЕ!AW1523&gt;0,11,10)&amp;"CD"&amp;IF(ДАННЫЕ!BF1523&gt;500,16,IF(ДАННЫЕ!BF1523&gt;350,15,IF(ДАННЫЕ!BF1523&gt;=200,14,IF(ДАННЫЕ!BF1523&gt;=100,13,IF(ДАННЫЕ!BF1523&gt;=50,12,IF(ДАННЫЕ!BF1523&gt;0,11,10))))))&amp;"AR"&amp;IF(ДАННЫЕ!BX1523&gt;0,1,0)&amp;"GD"&amp;B1523&amp;"VV"&amp;IF(E1523&gt;=5,IF(E1523&lt;18,1,0),0)</f>
        <v>VN10CD10AR0GD0VV0</v>
      </c>
      <c r="M1523" s="28" t="str">
        <f>ДАННЫЕ!$I1523&amp;"b"&amp;ДАННЫЕ!$BI1523&amp;"r"&amp;ДАННЫЕ!$BJ1523&amp;"CD"&amp;IF(ДАННЫЕ!BF1523&gt;0,IF(ДАННЫЕ!BF1523&lt;200,1,IF(ДАННЫЕ!BF1523&lt;350,2,3)),0)&amp;"h"&amp;IF(ДАННЫЕ!$BK1523+ДАННЫЕ!$BL1523+ДАННЫЕ!$BM1523&gt;0,1,0)&amp;"x"&amp;ДАННЫЕ!$BK1523&amp;"y"&amp;ДАННЫЕ!$BL1523&amp;"z"&amp;ДАННЫЕ!$BM1523&amp;"c"&amp;IF(ДАННЫЕ!$BK1523+ДАННЫЕ!$BL1523+ДАННЫЕ!$BM1523=3,1,0)&amp;"a"&amp;IF(ДАННЫЕ!$BQ1523+ДАННЫЕ!$BR1523&gt;0,1,0)&amp;"d"&amp;ДАННЫЕ!$BQ1523&amp;"v"&amp;ДАННЫЕ!$BR1523&amp;"p"&amp;ДАННЫЕ!$BS1523&amp;"n"&amp;ДАННЫЕ!$BU1523&amp;"t"&amp;ДАННЫЕ!$BV1523&amp;"o"&amp;ДАННЫЕ!$BT1523&amp;"l"&amp;IF(ДАННЫЕ!$BN1523&gt;0,1,0)&amp;ДАННЫЕ!$BN1523&amp;"g"&amp;ДАННЫЕ!$BO1523&amp;"s"&amp;ДАННЫЕ!$BP1523&amp;"DZ"&amp;IF(ДАННЫЕ!B1523-ДАННЫЕ!G1523 &lt; 60,IF(ДАННЫЕ!B1523-ДАННЫЕ!G1523 &gt;= 0,1,0),0)&amp;"u"&amp;IF(ДАННЫЕ!$CJ1523&gt;0,1,0)</f>
        <v>brCD0h0xyzc0a0dvpntol0gsDZ1u0</v>
      </c>
      <c r="N1523" s="28" t="str">
        <f ca="1">ДАННЫЕ!$F1523&amp;ДАННЫЕ!$I1523&amp;"g"&amp;B1523&amp;"cf"&amp;D1523&amp;"a"&amp;IF(ДАННЫЕ!$BX1523&gt;0,1,0)&amp;IF(ДАННЫЕ!$BF1523&gt;500,1,IF(ДАННЫЕ!$BF1523&gt;350,2,IF(ДАННЫЕ!$BF1523&gt;=200,3,IF(ДАННЫЕ!$BF1523&gt;=100,4,IF(ДАННЫЕ!$BF1523&gt;=50,5,IF(ДАННЫЕ!$BF1523&lt;50,6,0))))))&amp;"AR"&amp;IF(DATEDIF(ДАННЫЕ!$BX1523,ДАННЫЕ!$F$1,"y")&gt;1,1,0)&amp;"VG"&amp;IF(ДАННЫЕ!$BH1523="0",1,0)&amp;"o"&amp;IF(T1523+ДАННЫЕ!$AF1523+ДАННЫЕ!$AG1523+ДАННЫЕ!$AH1523+ДАННЫЕ!$AI1523+ДАННЫЕ!$AJ1523+ДАННЫЕ!$AP1523+ДАННЫЕ!$AQ1523+ДАННЫЕ!$AR1523+ДАННЫЕ!$AU1523+ДАННЫЕ!$AW1523+ДАННЫЕ!$AS1523+ДАННЫЕ!$AT1523&gt;0,1,0)&amp;"x"&amp;ДАННЫЕ!$AG1523&amp;"p"&amp;IF(ДАННЫЕ!$BY1523&gt;0,1,0)&amp;"v"&amp;IF(ДАННЫЕ!$BZ1523&gt;0,1,0)&amp;"n"&amp;ДАННЫЕ!$CA1523&amp;"t"&amp;ДАННЫЕ!$AY1523&amp;"k"&amp;ДАННЫЕ!$CB1523&amp;"q"&amp;ДАННЫЕ!$CC1523&amp;"w"&amp;ДАННЫЕ!$CD1523&amp;"e"&amp;ДАННЫЕ!$CE1523&amp;"m"&amp;ДАННЫЕ!$CF1523&amp;"c"&amp;ДАННЫЕ!$CG1523&amp;"z"&amp;ДАННЫЕ!$CH1523&amp;"d"&amp;IF(H1523=4,1,0)&amp;"s"&amp;IF(ДАННЫЕ!$J1523=1,0,1)&amp;"u"&amp;IF(ДАННЫЕ!$CJ1523&gt;0,1,0)</f>
        <v>g0cf0a06AR1VG0o0xp0v0ntkqwemczd0s1u0</v>
      </c>
      <c r="O1523" s="28" t="str">
        <f>ДАННЫЕ!$I1523&amp;"g"&amp;B1523&amp;A1523&amp;"f"&amp;P1523&amp;"c"&amp;IF(ДАННЫЕ!$U1523&gt;0,1,0)&amp;"s"&amp;IF(ДАННЫЕ!$Q1523&gt;0,IF(YEAR(ДАННЫЕ!$F$1)=YEAR(ДАННЫЕ!$Q1523),IF(MONTH(ДАННЫЕ!$F$1)=MONTH(ДАННЫЕ!$Q1523),111,11),1),0)&amp;"i"&amp;IF(ДАННЫЕ!$R1523+ДАННЫЕ!$S1523+ДАННЫЕ!$T1523=0,0,1)&amp;"h"&amp;IF(ДАННЫЕ!$P1523&gt;0,1,0)&amp;"p"&amp;IF(ДАННЫЕ!$CI1523&gt;0,IF(YEAR(ДАННЫЕ!$F$1)=YEAR(ДАННЫЕ!$CI1523),IF(MONTH(ДАННЫЕ!$F$1)=MONTH(ДАННЫЕ!$CI1523),111,11),1),0)&amp;"d"&amp;IF(ДАННЫЕ!$CJ1523&gt;0,IF(YEAR(ДАННЫЕ!$F$1)=YEAR(ДАННЫЕ!$CJ1523),IF(MONTH(ДАННЫЕ!$F$1)=MONTH(ДАННЫЕ!$CJ1523),111,11),1),0)&amp;"o"&amp;IF(ДАННЫЕ!$CK1523&gt;0,IF(MONTH(ДАННЫЕ!$F$1)=MONTH(ДАННЫЕ!$CK1523),111,11),0)&amp;"v"&amp;IF(ДАННЫЕ!$BE1523&gt;0,IF(MONTH(ДАННЫЕ!$F$1)=MONTH(ДАННЫЕ!$BE1523),111,11),0)</f>
        <v>g00f0c0s0i0h0p0d0o0v0</v>
      </c>
      <c r="P1523" s="15">
        <f t="shared" si="74"/>
        <v>0</v>
      </c>
      <c r="Q1523" s="15">
        <f>IF(ДАННЫЕ!$F$1&gt;ДАННЫЕ!$N1523,IF(YEAR(ДАННЫЕ!$F$1)=YEAR(ДАННЫЕ!M1523),1,0),0)</f>
        <v>0</v>
      </c>
      <c r="R1523" s="15">
        <f>IF(ДАННЫЕ!$F$1&gt;ДАННЫЕ!$N1523,IF(YEAR(ДАННЫЕ!$F$1)=YEAR(ДАННЫЕ!N1523),1,0),0)</f>
        <v>0</v>
      </c>
      <c r="S1523" s="15">
        <f>IF(ДАННЫЕ!$AA1523="2А",1,IF(ДАННЫЕ!$AA1523="2Б",2,IF(ДАННЫЕ!$AA1523="2В",3,IF(ДАННЫЕ!$AA1523=3,4,IF(ДАННЫЕ!$AA1523="4А",5,IF(ДАННЫЕ!$AA1523="4Б",6,IF(ДАННЫЕ!$AA1523="4В",7,IF(ДАННЫЕ!$AA1523=5,8,0))))))))</f>
        <v>0</v>
      </c>
      <c r="T1523" s="15">
        <f>IF(OR(ДАННЫЕ!$AC1523=2,ДАННЫЕ!$AD1523=2,ДАННЫЕ!$AE1523=2),2,IF(OR(ДАННЫЕ!$AC1523=1,ДАННЫЕ!$AD1523=1,ДАННЫЕ!$AE1523=1),1,0))</f>
        <v>0</v>
      </c>
    </row>
    <row r="1524" spans="1:20" x14ac:dyDescent="0.2">
      <c r="A1524" s="78">
        <f>IF(B1524&gt;0,IF(MONTH(ДАННЫЕ!$F$1)=MONTH(ДАННЫЕ!$B1524),1,0),0)</f>
        <v>0</v>
      </c>
      <c r="B1524" s="14">
        <f>IF(ДАННЫЕ!$B1524&gt;0,IF(YEAR(ДАННЫЕ!$F$1)=YEAR(ДАННЫЕ!$B1524),1,0),0)</f>
        <v>0</v>
      </c>
      <c r="C1524" s="14">
        <f>IF(ДАННЫЕ!$CM1524&gt;0,IF(YEAR(ДАННЫЕ!$F$1)=YEAR(ДАННЫЕ!$CM1524),1,0),0)</f>
        <v>0</v>
      </c>
      <c r="D1524" s="14">
        <f>IF(ДАННЫЕ!$CJ1524&gt;0,IF(ДАННЫЕ!$CL1524&gt;ДАННЫЕ!$F$1,1,IF(ДАННЫЕ!$CL1524&gt;0,0,1)),0)</f>
        <v>0</v>
      </c>
      <c r="E1524" s="43" t="str">
        <f ca="1">IF(ДАННЫЕ!$F$1&gt;0,IF(ДАННЫЕ!$G1524&gt;0,DATEDIF(ДАННЫЕ!$G1524,ДАННЫЕ!$F$1,"y"),""),IF(ДАННЫЕ!$G1524&gt;0,DATEDIF(ДАННЫЕ!$G1524,TODAY(),"y"),""))</f>
        <v/>
      </c>
      <c r="F1524" s="43" t="str">
        <f xml:space="preserve"> IF(ДАННЫЕ!$F1524="М",IF(E1524&gt;=18,IF(E1524&lt;60,1,""),""),"")&amp;IF(ДАННЫЕ!$F1524="Ж",IF(E1524&gt;=18,IF(E1524&lt;55,1,""),""),"")</f>
        <v/>
      </c>
      <c r="G1524" s="43" t="str">
        <f xml:space="preserve"> IF(ДАННЫЕ!$F1524="М",IF(E1524&gt;=60,2,""),"")&amp;IF(ДАННЫЕ!$F1524="Ж",IF(E1524&gt;=55,2,""),"")</f>
        <v/>
      </c>
      <c r="H1524" s="43" t="str">
        <f t="shared" ca="1" si="72"/>
        <v/>
      </c>
      <c r="I1524" s="43" t="str">
        <f t="shared" ca="1" si="73"/>
        <v>03</v>
      </c>
      <c r="J1524" s="28" t="str">
        <f ca="1">ДАННЫЕ!$F1524&amp;H1524&amp;I1524&amp;ДАННЫЕ!$I1524&amp;"m"&amp;IF(ДАННЫЕ!$I1524&gt;0,IF(ДАННЫЕ!$J1524&gt;0,0,1),"")&amp;"f"&amp;IF(ДАННЫЕ!$R1524&gt;0,IF(YEAR(ДАННЫЕ!$F$1)=YEAR(ДАННЫЕ!$R1524),1,0),0)&amp;"z"&amp;ДАННЫЕ!$R1524&amp;"p"&amp;ДАННЫЕ!$S1524&amp;"i"&amp;ДАННЫЕ!$T1524&amp;"h"&amp;ДАННЫЕ!$K1524&amp;"be"&amp;ДАННЫЕ!$BI1524&amp;"CD"&amp;IF(ДАННЫЕ!BF1524&gt;500,4,IF(ДАННЫЕ!BF1524&gt;350,3,IF(ДАННЫЕ!BF1524&gt;200,2,IF(ДАННЫЕ!BF1524&gt;0,1,0))))&amp;"g"&amp;B1524&amp;"d"&amp;H1524&amp;"l"&amp;ДАННЫЕ!AT1524&amp;"a"&amp;ДАННЫЕ!$V1524&amp;"v"&amp;R1524&amp;"k"&amp;ДАННЫЕ!$U1524&amp;"s"&amp;ДАННЫЕ!$Y1524&amp;"t"&amp;ДАННЫЕ!$X1524&amp;"b"&amp;IF(ДАННЫЕ!$Q1524&gt;1,1,0)&amp;"PP"&amp;ДАННЫЕ!Z1524&amp;"c"&amp;S1524&amp;"x"&amp;IF(ДАННЫЕ!$BY1524&gt;0,IF(YEAR(ДАННЫЕ!$F$1)=YEAR(ДАННЫЕ!$BY1524),1,0),0)&amp;"n"&amp;IF(ДАННЫЕ!$BZ1524&gt;0,IF(YEAR(ДАННЫЕ!$F$1)=YEAR(ДАННЫЕ!$BZ1524),1,0),0)&amp;"u"&amp;D1524&amp;"z"&amp;IF(ДАННЫЕ!$CL1524&gt;0,IF(YEAR(ДАННЫЕ!$F$1)&gt;YEAR(ДАННЫЕ!$CL1524),11,12),0)</f>
        <v>03mf0zpihbeCD0g0dlav0kstb0PPc0x0n0u0z0</v>
      </c>
      <c r="K1524" s="28" t="str">
        <f ca="1">ДАННЫЕ!$I1524&amp;"x"&amp;B1524&amp;"w"&amp;IF(T1524+ДАННЫЕ!AD1524+ДАННЫЕ!AE1524+ДАННЫЕ!AF1524+ДАННЫЕ!AG1524+ДАННЫЕ!AH1524+ДАННЫЕ!$AL1524+ДАННЫЕ!AI1524+ДАННЫЕ!AJ1524+ДАННЫЕ!AK1524+ДАННЫЕ!AP1524+ДАННЫЕ!AQ1524+ДАННЫЕ!AR1524+ДАННЫЕ!$AM1524+ДАННЫЕ!$AN1524+ДАННЫЕ!AS1524+ДАННЫЕ!AT1524&gt;0,1,0)&amp;IF(OR(T1524=2,ДАННЫЕ!AD1524=2,ДАННЫЕ!AE1524=2,ДАННЫЕ!AF1524=2,ДАННЫЕ!AG1524=2,ДАННЫЕ!AH1524=2,ДАННЫЕ!$AL1524=2,ДАННЫЕ!AI1524=2,ДАННЫЕ!AJ1524=2,ДАННЫЕ!AK1524=2,ДАННЫЕ!AP1524=2,ДАННЫЕ!AQ1524=2,ДАННЫЕ!AR1524=2,ДАННЫЕ!$AM1524=2,ДАННЫЕ!$AN1524=2,ДАННЫЕ!AS1524=2,ДАННЫЕ!AT1524=2),2,0)&amp;"t"&amp;IF(T1524&gt;0,"1"&amp;T1524,"00")&amp;"f"&amp;IF(ДАННЫЕ!$AC1524,"1"&amp;ДАННЫЕ!$AC1524,"00")&amp;"b"&amp;IF(ДАННЫЕ!$AD1524,"1"&amp;ДАННЫЕ!$AD1524,"00")&amp;"g"&amp;IF(ДАННЫЕ!$AF1524,"1"&amp;ДАННЫЕ!$AF1524,"00")&amp;"c"&amp;IF(ДАННЫЕ!$AG1524,"1"&amp;ДАННЫЕ!$AG1524,"00")&amp;"i"&amp;IF(ДАННЫЕ!$AH1524,"1"&amp;ДАННЫЕ!$AH1524,"00")&amp;"r"&amp;IF(ДАННЫЕ!$AL1524,"1"&amp;ДАННЫЕ!$AL1524,"00")&amp;"m"&amp;IF(ДАННЫЕ!$AI1524,"1"&amp;ДАННЫЕ!$AI1524,"00")&amp;"hS"&amp;IF(ДАННЫЕ!$AJ1524,"1"&amp;ДАННЫЕ!$AJ1524,"00")&amp;"hZ"&amp;IF(ДАННЫЕ!$AK1524,"1"&amp;ДАННЫЕ!$AK1524,"00")&amp;"p"&amp;IF(ДАННЫЕ!$AP1524,"1"&amp;ДАННЫЕ!$AP1524,"00")&amp;"k"&amp;IF(ДАННЫЕ!$AQ1524,"1"&amp;ДАННЫЕ!$AQ1524,"00")&amp;"z"&amp;IF(ДАННЫЕ!$AR1524,"1"&amp;ДАННЫЕ!$AR1524,"00")&amp;"j"&amp;IF(ДАННЫЕ!$AM1524,"1"&amp;ДАННЫЕ!$AM1524,"00")&amp;"n"&amp;IF(ДАННЫЕ!$AN1524,"1"&amp;ДАННЫЕ!$AN1524,"00")&amp;"E"&amp;ДАННЫЕ!BI1524&amp;"L"&amp;ДАННЫЕ!AO1524&amp;"h"&amp;IF(ДАННЫЕ!$AU1524&gt;0,1,0)&amp;"v"&amp;IF(ДАННЫЕ!$AW1524&gt;0,1,0)&amp;"a"&amp;IF(ДАННЫЕ!$AS1524,"1"&amp;ДАННЫЕ!$AS1524,"00")&amp;"s"&amp;IF(ДАННЫЕ!$AT1524,"1"&amp;ДАННЫЕ!$AT1524,"00")&amp;"u"&amp;IF(ДАННЫЕ!$CJ1524&gt;0,1,0)&amp;"y"&amp;B1524&amp;"d"&amp;H1524&amp;"e"&amp;F1524&amp;G1524</f>
        <v>x0w00t00f00b00g00c00i00r00m00hS00hZ00p00k00z00j00n00ELh0v0a00s00u0y0de</v>
      </c>
      <c r="L1524" s="28" t="str">
        <f ca="1">ДАННЫЕ!$I1524&amp;"VN"&amp;IF(ДАННЫЕ!AW1524&gt;0,11,10)&amp;"CD"&amp;IF(ДАННЫЕ!BF1524&gt;500,16,IF(ДАННЫЕ!BF1524&gt;350,15,IF(ДАННЫЕ!BF1524&gt;=200,14,IF(ДАННЫЕ!BF1524&gt;=100,13,IF(ДАННЫЕ!BF1524&gt;=50,12,IF(ДАННЫЕ!BF1524&gt;0,11,10))))))&amp;"AR"&amp;IF(ДАННЫЕ!BX1524&gt;0,1,0)&amp;"GD"&amp;B1524&amp;"VV"&amp;IF(E1524&gt;=5,IF(E1524&lt;18,1,0),0)</f>
        <v>VN10CD10AR0GD0VV0</v>
      </c>
      <c r="M1524" s="28" t="str">
        <f>ДАННЫЕ!$I1524&amp;"b"&amp;ДАННЫЕ!$BI1524&amp;"r"&amp;ДАННЫЕ!$BJ1524&amp;"CD"&amp;IF(ДАННЫЕ!BF1524&gt;0,IF(ДАННЫЕ!BF1524&lt;200,1,IF(ДАННЫЕ!BF1524&lt;350,2,3)),0)&amp;"h"&amp;IF(ДАННЫЕ!$BK1524+ДАННЫЕ!$BL1524+ДАННЫЕ!$BM1524&gt;0,1,0)&amp;"x"&amp;ДАННЫЕ!$BK1524&amp;"y"&amp;ДАННЫЕ!$BL1524&amp;"z"&amp;ДАННЫЕ!$BM1524&amp;"c"&amp;IF(ДАННЫЕ!$BK1524+ДАННЫЕ!$BL1524+ДАННЫЕ!$BM1524=3,1,0)&amp;"a"&amp;IF(ДАННЫЕ!$BQ1524+ДАННЫЕ!$BR1524&gt;0,1,0)&amp;"d"&amp;ДАННЫЕ!$BQ1524&amp;"v"&amp;ДАННЫЕ!$BR1524&amp;"p"&amp;ДАННЫЕ!$BS1524&amp;"n"&amp;ДАННЫЕ!$BU1524&amp;"t"&amp;ДАННЫЕ!$BV1524&amp;"o"&amp;ДАННЫЕ!$BT1524&amp;"l"&amp;IF(ДАННЫЕ!$BN1524&gt;0,1,0)&amp;ДАННЫЕ!$BN1524&amp;"g"&amp;ДАННЫЕ!$BO1524&amp;"s"&amp;ДАННЫЕ!$BP1524&amp;"DZ"&amp;IF(ДАННЫЕ!B1524-ДАННЫЕ!G1524 &lt; 60,IF(ДАННЫЕ!B1524-ДАННЫЕ!G1524 &gt;= 0,1,0),0)&amp;"u"&amp;IF(ДАННЫЕ!$CJ1524&gt;0,1,0)</f>
        <v>brCD0h0xyzc0a0dvpntol0gsDZ1u0</v>
      </c>
      <c r="N1524" s="28" t="str">
        <f ca="1">ДАННЫЕ!$F1524&amp;ДАННЫЕ!$I1524&amp;"g"&amp;B1524&amp;"cf"&amp;D1524&amp;"a"&amp;IF(ДАННЫЕ!$BX1524&gt;0,1,0)&amp;IF(ДАННЫЕ!$BF1524&gt;500,1,IF(ДАННЫЕ!$BF1524&gt;350,2,IF(ДАННЫЕ!$BF1524&gt;=200,3,IF(ДАННЫЕ!$BF1524&gt;=100,4,IF(ДАННЫЕ!$BF1524&gt;=50,5,IF(ДАННЫЕ!$BF1524&lt;50,6,0))))))&amp;"AR"&amp;IF(DATEDIF(ДАННЫЕ!$BX1524,ДАННЫЕ!$F$1,"y")&gt;1,1,0)&amp;"VG"&amp;IF(ДАННЫЕ!$BH1524="0",1,0)&amp;"o"&amp;IF(T1524+ДАННЫЕ!$AF1524+ДАННЫЕ!$AG1524+ДАННЫЕ!$AH1524+ДАННЫЕ!$AI1524+ДАННЫЕ!$AJ1524+ДАННЫЕ!$AP1524+ДАННЫЕ!$AQ1524+ДАННЫЕ!$AR1524+ДАННЫЕ!$AU1524+ДАННЫЕ!$AW1524+ДАННЫЕ!$AS1524+ДАННЫЕ!$AT1524&gt;0,1,0)&amp;"x"&amp;ДАННЫЕ!$AG1524&amp;"p"&amp;IF(ДАННЫЕ!$BY1524&gt;0,1,0)&amp;"v"&amp;IF(ДАННЫЕ!$BZ1524&gt;0,1,0)&amp;"n"&amp;ДАННЫЕ!$CA1524&amp;"t"&amp;ДАННЫЕ!$AY1524&amp;"k"&amp;ДАННЫЕ!$CB1524&amp;"q"&amp;ДАННЫЕ!$CC1524&amp;"w"&amp;ДАННЫЕ!$CD1524&amp;"e"&amp;ДАННЫЕ!$CE1524&amp;"m"&amp;ДАННЫЕ!$CF1524&amp;"c"&amp;ДАННЫЕ!$CG1524&amp;"z"&amp;ДАННЫЕ!$CH1524&amp;"d"&amp;IF(H1524=4,1,0)&amp;"s"&amp;IF(ДАННЫЕ!$J1524=1,0,1)&amp;"u"&amp;IF(ДАННЫЕ!$CJ1524&gt;0,1,0)</f>
        <v>g0cf0a06AR1VG0o0xp0v0ntkqwemczd0s1u0</v>
      </c>
      <c r="O1524" s="28" t="str">
        <f>ДАННЫЕ!$I1524&amp;"g"&amp;B1524&amp;A1524&amp;"f"&amp;P1524&amp;"c"&amp;IF(ДАННЫЕ!$U1524&gt;0,1,0)&amp;"s"&amp;IF(ДАННЫЕ!$Q1524&gt;0,IF(YEAR(ДАННЫЕ!$F$1)=YEAR(ДАННЫЕ!$Q1524),IF(MONTH(ДАННЫЕ!$F$1)=MONTH(ДАННЫЕ!$Q1524),111,11),1),0)&amp;"i"&amp;IF(ДАННЫЕ!$R1524+ДАННЫЕ!$S1524+ДАННЫЕ!$T1524=0,0,1)&amp;"h"&amp;IF(ДАННЫЕ!$P1524&gt;0,1,0)&amp;"p"&amp;IF(ДАННЫЕ!$CI1524&gt;0,IF(YEAR(ДАННЫЕ!$F$1)=YEAR(ДАННЫЕ!$CI1524),IF(MONTH(ДАННЫЕ!$F$1)=MONTH(ДАННЫЕ!$CI1524),111,11),1),0)&amp;"d"&amp;IF(ДАННЫЕ!$CJ1524&gt;0,IF(YEAR(ДАННЫЕ!$F$1)=YEAR(ДАННЫЕ!$CJ1524),IF(MONTH(ДАННЫЕ!$F$1)=MONTH(ДАННЫЕ!$CJ1524),111,11),1),0)&amp;"o"&amp;IF(ДАННЫЕ!$CK1524&gt;0,IF(MONTH(ДАННЫЕ!$F$1)=MONTH(ДАННЫЕ!$CK1524),111,11),0)&amp;"v"&amp;IF(ДАННЫЕ!$BE1524&gt;0,IF(MONTH(ДАННЫЕ!$F$1)=MONTH(ДАННЫЕ!$BE1524),111,11),0)</f>
        <v>g00f0c0s0i0h0p0d0o0v0</v>
      </c>
      <c r="P1524" s="15">
        <f t="shared" si="74"/>
        <v>0</v>
      </c>
      <c r="Q1524" s="15">
        <f>IF(ДАННЫЕ!$F$1&gt;ДАННЫЕ!$N1524,IF(YEAR(ДАННЫЕ!$F$1)=YEAR(ДАННЫЕ!M1524),1,0),0)</f>
        <v>0</v>
      </c>
      <c r="R1524" s="15">
        <f>IF(ДАННЫЕ!$F$1&gt;ДАННЫЕ!$N1524,IF(YEAR(ДАННЫЕ!$F$1)=YEAR(ДАННЫЕ!N1524),1,0),0)</f>
        <v>0</v>
      </c>
      <c r="S1524" s="15">
        <f>IF(ДАННЫЕ!$AA1524="2А",1,IF(ДАННЫЕ!$AA1524="2Б",2,IF(ДАННЫЕ!$AA1524="2В",3,IF(ДАННЫЕ!$AA1524=3,4,IF(ДАННЫЕ!$AA1524="4А",5,IF(ДАННЫЕ!$AA1524="4Б",6,IF(ДАННЫЕ!$AA1524="4В",7,IF(ДАННЫЕ!$AA1524=5,8,0))))))))</f>
        <v>0</v>
      </c>
      <c r="T1524" s="15">
        <f>IF(OR(ДАННЫЕ!$AC1524=2,ДАННЫЕ!$AD1524=2,ДАННЫЕ!$AE1524=2),2,IF(OR(ДАННЫЕ!$AC1524=1,ДАННЫЕ!$AD1524=1,ДАННЫЕ!$AE1524=1),1,0))</f>
        <v>0</v>
      </c>
    </row>
    <row r="1525" spans="1:20" x14ac:dyDescent="0.2">
      <c r="A1525" s="78">
        <f>IF(B1525&gt;0,IF(MONTH(ДАННЫЕ!$F$1)=MONTH(ДАННЫЕ!$B1525),1,0),0)</f>
        <v>0</v>
      </c>
      <c r="B1525" s="14">
        <f>IF(ДАННЫЕ!$B1525&gt;0,IF(YEAR(ДАННЫЕ!$F$1)=YEAR(ДАННЫЕ!$B1525),1,0),0)</f>
        <v>0</v>
      </c>
      <c r="C1525" s="14">
        <f>IF(ДАННЫЕ!$CM1525&gt;0,IF(YEAR(ДАННЫЕ!$F$1)=YEAR(ДАННЫЕ!$CM1525),1,0),0)</f>
        <v>0</v>
      </c>
      <c r="D1525" s="14">
        <f>IF(ДАННЫЕ!$CJ1525&gt;0,IF(ДАННЫЕ!$CL1525&gt;ДАННЫЕ!$F$1,1,IF(ДАННЫЕ!$CL1525&gt;0,0,1)),0)</f>
        <v>0</v>
      </c>
      <c r="E1525" s="43" t="str">
        <f ca="1">IF(ДАННЫЕ!$F$1&gt;0,IF(ДАННЫЕ!$G1525&gt;0,DATEDIF(ДАННЫЕ!$G1525,ДАННЫЕ!$F$1,"y"),""),IF(ДАННЫЕ!$G1525&gt;0,DATEDIF(ДАННЫЕ!$G1525,TODAY(),"y"),""))</f>
        <v/>
      </c>
      <c r="F1525" s="43" t="str">
        <f xml:space="preserve"> IF(ДАННЫЕ!$F1525="М",IF(E1525&gt;=18,IF(E1525&lt;60,1,""),""),"")&amp;IF(ДАННЫЕ!$F1525="Ж",IF(E1525&gt;=18,IF(E1525&lt;55,1,""),""),"")</f>
        <v/>
      </c>
      <c r="G1525" s="43" t="str">
        <f xml:space="preserve"> IF(ДАННЫЕ!$F1525="М",IF(E1525&gt;=60,2,""),"")&amp;IF(ДАННЫЕ!$F1525="Ж",IF(E1525&gt;=55,2,""),"")</f>
        <v/>
      </c>
      <c r="H1525" s="43" t="str">
        <f t="shared" ca="1" si="72"/>
        <v/>
      </c>
      <c r="I1525" s="43" t="str">
        <f t="shared" ca="1" si="73"/>
        <v>03</v>
      </c>
      <c r="J1525" s="28" t="str">
        <f ca="1">ДАННЫЕ!$F1525&amp;H1525&amp;I1525&amp;ДАННЫЕ!$I1525&amp;"m"&amp;IF(ДАННЫЕ!$I1525&gt;0,IF(ДАННЫЕ!$J1525&gt;0,0,1),"")&amp;"f"&amp;IF(ДАННЫЕ!$R1525&gt;0,IF(YEAR(ДАННЫЕ!$F$1)=YEAR(ДАННЫЕ!$R1525),1,0),0)&amp;"z"&amp;ДАННЫЕ!$R1525&amp;"p"&amp;ДАННЫЕ!$S1525&amp;"i"&amp;ДАННЫЕ!$T1525&amp;"h"&amp;ДАННЫЕ!$K1525&amp;"be"&amp;ДАННЫЕ!$BI1525&amp;"CD"&amp;IF(ДАННЫЕ!BF1525&gt;500,4,IF(ДАННЫЕ!BF1525&gt;350,3,IF(ДАННЫЕ!BF1525&gt;200,2,IF(ДАННЫЕ!BF1525&gt;0,1,0))))&amp;"g"&amp;B1525&amp;"d"&amp;H1525&amp;"l"&amp;ДАННЫЕ!AT1525&amp;"a"&amp;ДАННЫЕ!$V1525&amp;"v"&amp;R1525&amp;"k"&amp;ДАННЫЕ!$U1525&amp;"s"&amp;ДАННЫЕ!$Y1525&amp;"t"&amp;ДАННЫЕ!$X1525&amp;"b"&amp;IF(ДАННЫЕ!$Q1525&gt;1,1,0)&amp;"PP"&amp;ДАННЫЕ!Z1525&amp;"c"&amp;S1525&amp;"x"&amp;IF(ДАННЫЕ!$BY1525&gt;0,IF(YEAR(ДАННЫЕ!$F$1)=YEAR(ДАННЫЕ!$BY1525),1,0),0)&amp;"n"&amp;IF(ДАННЫЕ!$BZ1525&gt;0,IF(YEAR(ДАННЫЕ!$F$1)=YEAR(ДАННЫЕ!$BZ1525),1,0),0)&amp;"u"&amp;D1525&amp;"z"&amp;IF(ДАННЫЕ!$CL1525&gt;0,IF(YEAR(ДАННЫЕ!$F$1)&gt;YEAR(ДАННЫЕ!$CL1525),11,12),0)</f>
        <v>03mf0zpihbeCD0g0dlav0kstb0PPc0x0n0u0z0</v>
      </c>
      <c r="K1525" s="28" t="str">
        <f ca="1">ДАННЫЕ!$I1525&amp;"x"&amp;B1525&amp;"w"&amp;IF(T1525+ДАННЫЕ!AD1525+ДАННЫЕ!AE1525+ДАННЫЕ!AF1525+ДАННЫЕ!AG1525+ДАННЫЕ!AH1525+ДАННЫЕ!$AL1525+ДАННЫЕ!AI1525+ДАННЫЕ!AJ1525+ДАННЫЕ!AK1525+ДАННЫЕ!AP1525+ДАННЫЕ!AQ1525+ДАННЫЕ!AR1525+ДАННЫЕ!$AM1525+ДАННЫЕ!$AN1525+ДАННЫЕ!AS1525+ДАННЫЕ!AT1525&gt;0,1,0)&amp;IF(OR(T1525=2,ДАННЫЕ!AD1525=2,ДАННЫЕ!AE1525=2,ДАННЫЕ!AF1525=2,ДАННЫЕ!AG1525=2,ДАННЫЕ!AH1525=2,ДАННЫЕ!$AL1525=2,ДАННЫЕ!AI1525=2,ДАННЫЕ!AJ1525=2,ДАННЫЕ!AK1525=2,ДАННЫЕ!AP1525=2,ДАННЫЕ!AQ1525=2,ДАННЫЕ!AR1525=2,ДАННЫЕ!$AM1525=2,ДАННЫЕ!$AN1525=2,ДАННЫЕ!AS1525=2,ДАННЫЕ!AT1525=2),2,0)&amp;"t"&amp;IF(T1525&gt;0,"1"&amp;T1525,"00")&amp;"f"&amp;IF(ДАННЫЕ!$AC1525,"1"&amp;ДАННЫЕ!$AC1525,"00")&amp;"b"&amp;IF(ДАННЫЕ!$AD1525,"1"&amp;ДАННЫЕ!$AD1525,"00")&amp;"g"&amp;IF(ДАННЫЕ!$AF1525,"1"&amp;ДАННЫЕ!$AF1525,"00")&amp;"c"&amp;IF(ДАННЫЕ!$AG1525,"1"&amp;ДАННЫЕ!$AG1525,"00")&amp;"i"&amp;IF(ДАННЫЕ!$AH1525,"1"&amp;ДАННЫЕ!$AH1525,"00")&amp;"r"&amp;IF(ДАННЫЕ!$AL1525,"1"&amp;ДАННЫЕ!$AL1525,"00")&amp;"m"&amp;IF(ДАННЫЕ!$AI1525,"1"&amp;ДАННЫЕ!$AI1525,"00")&amp;"hS"&amp;IF(ДАННЫЕ!$AJ1525,"1"&amp;ДАННЫЕ!$AJ1525,"00")&amp;"hZ"&amp;IF(ДАННЫЕ!$AK1525,"1"&amp;ДАННЫЕ!$AK1525,"00")&amp;"p"&amp;IF(ДАННЫЕ!$AP1525,"1"&amp;ДАННЫЕ!$AP1525,"00")&amp;"k"&amp;IF(ДАННЫЕ!$AQ1525,"1"&amp;ДАННЫЕ!$AQ1525,"00")&amp;"z"&amp;IF(ДАННЫЕ!$AR1525,"1"&amp;ДАННЫЕ!$AR1525,"00")&amp;"j"&amp;IF(ДАННЫЕ!$AM1525,"1"&amp;ДАННЫЕ!$AM1525,"00")&amp;"n"&amp;IF(ДАННЫЕ!$AN1525,"1"&amp;ДАННЫЕ!$AN1525,"00")&amp;"E"&amp;ДАННЫЕ!BI1525&amp;"L"&amp;ДАННЫЕ!AO1525&amp;"h"&amp;IF(ДАННЫЕ!$AU1525&gt;0,1,0)&amp;"v"&amp;IF(ДАННЫЕ!$AW1525&gt;0,1,0)&amp;"a"&amp;IF(ДАННЫЕ!$AS1525,"1"&amp;ДАННЫЕ!$AS1525,"00")&amp;"s"&amp;IF(ДАННЫЕ!$AT1525,"1"&amp;ДАННЫЕ!$AT1525,"00")&amp;"u"&amp;IF(ДАННЫЕ!$CJ1525&gt;0,1,0)&amp;"y"&amp;B1525&amp;"d"&amp;H1525&amp;"e"&amp;F1525&amp;G1525</f>
        <v>x0w00t00f00b00g00c00i00r00m00hS00hZ00p00k00z00j00n00ELh0v0a00s00u0y0de</v>
      </c>
      <c r="L1525" s="28" t="str">
        <f ca="1">ДАННЫЕ!$I1525&amp;"VN"&amp;IF(ДАННЫЕ!AW1525&gt;0,11,10)&amp;"CD"&amp;IF(ДАННЫЕ!BF1525&gt;500,16,IF(ДАННЫЕ!BF1525&gt;350,15,IF(ДАННЫЕ!BF1525&gt;=200,14,IF(ДАННЫЕ!BF1525&gt;=100,13,IF(ДАННЫЕ!BF1525&gt;=50,12,IF(ДАННЫЕ!BF1525&gt;0,11,10))))))&amp;"AR"&amp;IF(ДАННЫЕ!BX1525&gt;0,1,0)&amp;"GD"&amp;B1525&amp;"VV"&amp;IF(E1525&gt;=5,IF(E1525&lt;18,1,0),0)</f>
        <v>VN10CD10AR0GD0VV0</v>
      </c>
      <c r="M1525" s="28" t="str">
        <f>ДАННЫЕ!$I1525&amp;"b"&amp;ДАННЫЕ!$BI1525&amp;"r"&amp;ДАННЫЕ!$BJ1525&amp;"CD"&amp;IF(ДАННЫЕ!BF1525&gt;0,IF(ДАННЫЕ!BF1525&lt;200,1,IF(ДАННЫЕ!BF1525&lt;350,2,3)),0)&amp;"h"&amp;IF(ДАННЫЕ!$BK1525+ДАННЫЕ!$BL1525+ДАННЫЕ!$BM1525&gt;0,1,0)&amp;"x"&amp;ДАННЫЕ!$BK1525&amp;"y"&amp;ДАННЫЕ!$BL1525&amp;"z"&amp;ДАННЫЕ!$BM1525&amp;"c"&amp;IF(ДАННЫЕ!$BK1525+ДАННЫЕ!$BL1525+ДАННЫЕ!$BM1525=3,1,0)&amp;"a"&amp;IF(ДАННЫЕ!$BQ1525+ДАННЫЕ!$BR1525&gt;0,1,0)&amp;"d"&amp;ДАННЫЕ!$BQ1525&amp;"v"&amp;ДАННЫЕ!$BR1525&amp;"p"&amp;ДАННЫЕ!$BS1525&amp;"n"&amp;ДАННЫЕ!$BU1525&amp;"t"&amp;ДАННЫЕ!$BV1525&amp;"o"&amp;ДАННЫЕ!$BT1525&amp;"l"&amp;IF(ДАННЫЕ!$BN1525&gt;0,1,0)&amp;ДАННЫЕ!$BN1525&amp;"g"&amp;ДАННЫЕ!$BO1525&amp;"s"&amp;ДАННЫЕ!$BP1525&amp;"DZ"&amp;IF(ДАННЫЕ!B1525-ДАННЫЕ!G1525 &lt; 60,IF(ДАННЫЕ!B1525-ДАННЫЕ!G1525 &gt;= 0,1,0),0)&amp;"u"&amp;IF(ДАННЫЕ!$CJ1525&gt;0,1,0)</f>
        <v>brCD0h0xyzc0a0dvpntol0gsDZ1u0</v>
      </c>
      <c r="N1525" s="28" t="str">
        <f ca="1">ДАННЫЕ!$F1525&amp;ДАННЫЕ!$I1525&amp;"g"&amp;B1525&amp;"cf"&amp;D1525&amp;"a"&amp;IF(ДАННЫЕ!$BX1525&gt;0,1,0)&amp;IF(ДАННЫЕ!$BF1525&gt;500,1,IF(ДАННЫЕ!$BF1525&gt;350,2,IF(ДАННЫЕ!$BF1525&gt;=200,3,IF(ДАННЫЕ!$BF1525&gt;=100,4,IF(ДАННЫЕ!$BF1525&gt;=50,5,IF(ДАННЫЕ!$BF1525&lt;50,6,0))))))&amp;"AR"&amp;IF(DATEDIF(ДАННЫЕ!$BX1525,ДАННЫЕ!$F$1,"y")&gt;1,1,0)&amp;"VG"&amp;IF(ДАННЫЕ!$BH1525="0",1,0)&amp;"o"&amp;IF(T1525+ДАННЫЕ!$AF1525+ДАННЫЕ!$AG1525+ДАННЫЕ!$AH1525+ДАННЫЕ!$AI1525+ДАННЫЕ!$AJ1525+ДАННЫЕ!$AP1525+ДАННЫЕ!$AQ1525+ДАННЫЕ!$AR1525+ДАННЫЕ!$AU1525+ДАННЫЕ!$AW1525+ДАННЫЕ!$AS1525+ДАННЫЕ!$AT1525&gt;0,1,0)&amp;"x"&amp;ДАННЫЕ!$AG1525&amp;"p"&amp;IF(ДАННЫЕ!$BY1525&gt;0,1,0)&amp;"v"&amp;IF(ДАННЫЕ!$BZ1525&gt;0,1,0)&amp;"n"&amp;ДАННЫЕ!$CA1525&amp;"t"&amp;ДАННЫЕ!$AY1525&amp;"k"&amp;ДАННЫЕ!$CB1525&amp;"q"&amp;ДАННЫЕ!$CC1525&amp;"w"&amp;ДАННЫЕ!$CD1525&amp;"e"&amp;ДАННЫЕ!$CE1525&amp;"m"&amp;ДАННЫЕ!$CF1525&amp;"c"&amp;ДАННЫЕ!$CG1525&amp;"z"&amp;ДАННЫЕ!$CH1525&amp;"d"&amp;IF(H1525=4,1,0)&amp;"s"&amp;IF(ДАННЫЕ!$J1525=1,0,1)&amp;"u"&amp;IF(ДАННЫЕ!$CJ1525&gt;0,1,0)</f>
        <v>g0cf0a06AR1VG0o0xp0v0ntkqwemczd0s1u0</v>
      </c>
      <c r="O1525" s="28" t="str">
        <f>ДАННЫЕ!$I1525&amp;"g"&amp;B1525&amp;A1525&amp;"f"&amp;P1525&amp;"c"&amp;IF(ДАННЫЕ!$U1525&gt;0,1,0)&amp;"s"&amp;IF(ДАННЫЕ!$Q1525&gt;0,IF(YEAR(ДАННЫЕ!$F$1)=YEAR(ДАННЫЕ!$Q1525),IF(MONTH(ДАННЫЕ!$F$1)=MONTH(ДАННЫЕ!$Q1525),111,11),1),0)&amp;"i"&amp;IF(ДАННЫЕ!$R1525+ДАННЫЕ!$S1525+ДАННЫЕ!$T1525=0,0,1)&amp;"h"&amp;IF(ДАННЫЕ!$P1525&gt;0,1,0)&amp;"p"&amp;IF(ДАННЫЕ!$CI1525&gt;0,IF(YEAR(ДАННЫЕ!$F$1)=YEAR(ДАННЫЕ!$CI1525),IF(MONTH(ДАННЫЕ!$F$1)=MONTH(ДАННЫЕ!$CI1525),111,11),1),0)&amp;"d"&amp;IF(ДАННЫЕ!$CJ1525&gt;0,IF(YEAR(ДАННЫЕ!$F$1)=YEAR(ДАННЫЕ!$CJ1525),IF(MONTH(ДАННЫЕ!$F$1)=MONTH(ДАННЫЕ!$CJ1525),111,11),1),0)&amp;"o"&amp;IF(ДАННЫЕ!$CK1525&gt;0,IF(MONTH(ДАННЫЕ!$F$1)=MONTH(ДАННЫЕ!$CK1525),111,11),0)&amp;"v"&amp;IF(ДАННЫЕ!$BE1525&gt;0,IF(MONTH(ДАННЫЕ!$F$1)=MONTH(ДАННЫЕ!$BE1525),111,11),0)</f>
        <v>g00f0c0s0i0h0p0d0o0v0</v>
      </c>
      <c r="P1525" s="15">
        <f t="shared" si="74"/>
        <v>0</v>
      </c>
      <c r="Q1525" s="15">
        <f>IF(ДАННЫЕ!$F$1&gt;ДАННЫЕ!$N1525,IF(YEAR(ДАННЫЕ!$F$1)=YEAR(ДАННЫЕ!M1525),1,0),0)</f>
        <v>0</v>
      </c>
      <c r="R1525" s="15">
        <f>IF(ДАННЫЕ!$F$1&gt;ДАННЫЕ!$N1525,IF(YEAR(ДАННЫЕ!$F$1)=YEAR(ДАННЫЕ!N1525),1,0),0)</f>
        <v>0</v>
      </c>
      <c r="S1525" s="15">
        <f>IF(ДАННЫЕ!$AA1525="2А",1,IF(ДАННЫЕ!$AA1525="2Б",2,IF(ДАННЫЕ!$AA1525="2В",3,IF(ДАННЫЕ!$AA1525=3,4,IF(ДАННЫЕ!$AA1525="4А",5,IF(ДАННЫЕ!$AA1525="4Б",6,IF(ДАННЫЕ!$AA1525="4В",7,IF(ДАННЫЕ!$AA1525=5,8,0))))))))</f>
        <v>0</v>
      </c>
      <c r="T1525" s="15">
        <f>IF(OR(ДАННЫЕ!$AC1525=2,ДАННЫЕ!$AD1525=2,ДАННЫЕ!$AE1525=2),2,IF(OR(ДАННЫЕ!$AC1525=1,ДАННЫЕ!$AD1525=1,ДАННЫЕ!$AE1525=1),1,0))</f>
        <v>0</v>
      </c>
    </row>
    <row r="1526" spans="1:20" x14ac:dyDescent="0.2">
      <c r="A1526" s="78">
        <f>IF(B1526&gt;0,IF(MONTH(ДАННЫЕ!$F$1)=MONTH(ДАННЫЕ!$B1526),1,0),0)</f>
        <v>0</v>
      </c>
      <c r="B1526" s="14">
        <f>IF(ДАННЫЕ!$B1526&gt;0,IF(YEAR(ДАННЫЕ!$F$1)=YEAR(ДАННЫЕ!$B1526),1,0),0)</f>
        <v>0</v>
      </c>
      <c r="C1526" s="14">
        <f>IF(ДАННЫЕ!$CM1526&gt;0,IF(YEAR(ДАННЫЕ!$F$1)=YEAR(ДАННЫЕ!$CM1526),1,0),0)</f>
        <v>0</v>
      </c>
      <c r="D1526" s="14">
        <f>IF(ДАННЫЕ!$CJ1526&gt;0,IF(ДАННЫЕ!$CL1526&gt;ДАННЫЕ!$F$1,1,IF(ДАННЫЕ!$CL1526&gt;0,0,1)),0)</f>
        <v>0</v>
      </c>
      <c r="E1526" s="43" t="str">
        <f ca="1">IF(ДАННЫЕ!$F$1&gt;0,IF(ДАННЫЕ!$G1526&gt;0,DATEDIF(ДАННЫЕ!$G1526,ДАННЫЕ!$F$1,"y"),""),IF(ДАННЫЕ!$G1526&gt;0,DATEDIF(ДАННЫЕ!$G1526,TODAY(),"y"),""))</f>
        <v/>
      </c>
      <c r="F1526" s="43" t="str">
        <f xml:space="preserve"> IF(ДАННЫЕ!$F1526="М",IF(E1526&gt;=18,IF(E1526&lt;60,1,""),""),"")&amp;IF(ДАННЫЕ!$F1526="Ж",IF(E1526&gt;=18,IF(E1526&lt;55,1,""),""),"")</f>
        <v/>
      </c>
      <c r="G1526" s="43" t="str">
        <f xml:space="preserve"> IF(ДАННЫЕ!$F1526="М",IF(E1526&gt;=60,2,""),"")&amp;IF(ДАННЫЕ!$F1526="Ж",IF(E1526&gt;=55,2,""),"")</f>
        <v/>
      </c>
      <c r="H1526" s="43" t="str">
        <f t="shared" ca="1" si="72"/>
        <v/>
      </c>
      <c r="I1526" s="43" t="str">
        <f t="shared" ca="1" si="73"/>
        <v>03</v>
      </c>
      <c r="J1526" s="28" t="str">
        <f ca="1">ДАННЫЕ!$F1526&amp;H1526&amp;I1526&amp;ДАННЫЕ!$I1526&amp;"m"&amp;IF(ДАННЫЕ!$I1526&gt;0,IF(ДАННЫЕ!$J1526&gt;0,0,1),"")&amp;"f"&amp;IF(ДАННЫЕ!$R1526&gt;0,IF(YEAR(ДАННЫЕ!$F$1)=YEAR(ДАННЫЕ!$R1526),1,0),0)&amp;"z"&amp;ДАННЫЕ!$R1526&amp;"p"&amp;ДАННЫЕ!$S1526&amp;"i"&amp;ДАННЫЕ!$T1526&amp;"h"&amp;ДАННЫЕ!$K1526&amp;"be"&amp;ДАННЫЕ!$BI1526&amp;"CD"&amp;IF(ДАННЫЕ!BF1526&gt;500,4,IF(ДАННЫЕ!BF1526&gt;350,3,IF(ДАННЫЕ!BF1526&gt;200,2,IF(ДАННЫЕ!BF1526&gt;0,1,0))))&amp;"g"&amp;B1526&amp;"d"&amp;H1526&amp;"l"&amp;ДАННЫЕ!AT1526&amp;"a"&amp;ДАННЫЕ!$V1526&amp;"v"&amp;R1526&amp;"k"&amp;ДАННЫЕ!$U1526&amp;"s"&amp;ДАННЫЕ!$Y1526&amp;"t"&amp;ДАННЫЕ!$X1526&amp;"b"&amp;IF(ДАННЫЕ!$Q1526&gt;1,1,0)&amp;"PP"&amp;ДАННЫЕ!Z1526&amp;"c"&amp;S1526&amp;"x"&amp;IF(ДАННЫЕ!$BY1526&gt;0,IF(YEAR(ДАННЫЕ!$F$1)=YEAR(ДАННЫЕ!$BY1526),1,0),0)&amp;"n"&amp;IF(ДАННЫЕ!$BZ1526&gt;0,IF(YEAR(ДАННЫЕ!$F$1)=YEAR(ДАННЫЕ!$BZ1526),1,0),0)&amp;"u"&amp;D1526&amp;"z"&amp;IF(ДАННЫЕ!$CL1526&gt;0,IF(YEAR(ДАННЫЕ!$F$1)&gt;YEAR(ДАННЫЕ!$CL1526),11,12),0)</f>
        <v>03mf0zpihbeCD0g0dlav0kstb0PPc0x0n0u0z0</v>
      </c>
      <c r="K1526" s="28" t="str">
        <f ca="1">ДАННЫЕ!$I1526&amp;"x"&amp;B1526&amp;"w"&amp;IF(T1526+ДАННЫЕ!AD1526+ДАННЫЕ!AE1526+ДАННЫЕ!AF1526+ДАННЫЕ!AG1526+ДАННЫЕ!AH1526+ДАННЫЕ!$AL1526+ДАННЫЕ!AI1526+ДАННЫЕ!AJ1526+ДАННЫЕ!AK1526+ДАННЫЕ!AP1526+ДАННЫЕ!AQ1526+ДАННЫЕ!AR1526+ДАННЫЕ!$AM1526+ДАННЫЕ!$AN1526+ДАННЫЕ!AS1526+ДАННЫЕ!AT1526&gt;0,1,0)&amp;IF(OR(T1526=2,ДАННЫЕ!AD1526=2,ДАННЫЕ!AE1526=2,ДАННЫЕ!AF1526=2,ДАННЫЕ!AG1526=2,ДАННЫЕ!AH1526=2,ДАННЫЕ!$AL1526=2,ДАННЫЕ!AI1526=2,ДАННЫЕ!AJ1526=2,ДАННЫЕ!AK1526=2,ДАННЫЕ!AP1526=2,ДАННЫЕ!AQ1526=2,ДАННЫЕ!AR1526=2,ДАННЫЕ!$AM1526=2,ДАННЫЕ!$AN1526=2,ДАННЫЕ!AS1526=2,ДАННЫЕ!AT1526=2),2,0)&amp;"t"&amp;IF(T1526&gt;0,"1"&amp;T1526,"00")&amp;"f"&amp;IF(ДАННЫЕ!$AC1526,"1"&amp;ДАННЫЕ!$AC1526,"00")&amp;"b"&amp;IF(ДАННЫЕ!$AD1526,"1"&amp;ДАННЫЕ!$AD1526,"00")&amp;"g"&amp;IF(ДАННЫЕ!$AF1526,"1"&amp;ДАННЫЕ!$AF1526,"00")&amp;"c"&amp;IF(ДАННЫЕ!$AG1526,"1"&amp;ДАННЫЕ!$AG1526,"00")&amp;"i"&amp;IF(ДАННЫЕ!$AH1526,"1"&amp;ДАННЫЕ!$AH1526,"00")&amp;"r"&amp;IF(ДАННЫЕ!$AL1526,"1"&amp;ДАННЫЕ!$AL1526,"00")&amp;"m"&amp;IF(ДАННЫЕ!$AI1526,"1"&amp;ДАННЫЕ!$AI1526,"00")&amp;"hS"&amp;IF(ДАННЫЕ!$AJ1526,"1"&amp;ДАННЫЕ!$AJ1526,"00")&amp;"hZ"&amp;IF(ДАННЫЕ!$AK1526,"1"&amp;ДАННЫЕ!$AK1526,"00")&amp;"p"&amp;IF(ДАННЫЕ!$AP1526,"1"&amp;ДАННЫЕ!$AP1526,"00")&amp;"k"&amp;IF(ДАННЫЕ!$AQ1526,"1"&amp;ДАННЫЕ!$AQ1526,"00")&amp;"z"&amp;IF(ДАННЫЕ!$AR1526,"1"&amp;ДАННЫЕ!$AR1526,"00")&amp;"j"&amp;IF(ДАННЫЕ!$AM1526,"1"&amp;ДАННЫЕ!$AM1526,"00")&amp;"n"&amp;IF(ДАННЫЕ!$AN1526,"1"&amp;ДАННЫЕ!$AN1526,"00")&amp;"E"&amp;ДАННЫЕ!BI1526&amp;"L"&amp;ДАННЫЕ!AO1526&amp;"h"&amp;IF(ДАННЫЕ!$AU1526&gt;0,1,0)&amp;"v"&amp;IF(ДАННЫЕ!$AW1526&gt;0,1,0)&amp;"a"&amp;IF(ДАННЫЕ!$AS1526,"1"&amp;ДАННЫЕ!$AS1526,"00")&amp;"s"&amp;IF(ДАННЫЕ!$AT1526,"1"&amp;ДАННЫЕ!$AT1526,"00")&amp;"u"&amp;IF(ДАННЫЕ!$CJ1526&gt;0,1,0)&amp;"y"&amp;B1526&amp;"d"&amp;H1526&amp;"e"&amp;F1526&amp;G1526</f>
        <v>x0w00t00f00b00g00c00i00r00m00hS00hZ00p00k00z00j00n00ELh0v0a00s00u0y0de</v>
      </c>
      <c r="L1526" s="28" t="str">
        <f ca="1">ДАННЫЕ!$I1526&amp;"VN"&amp;IF(ДАННЫЕ!AW1526&gt;0,11,10)&amp;"CD"&amp;IF(ДАННЫЕ!BF1526&gt;500,16,IF(ДАННЫЕ!BF1526&gt;350,15,IF(ДАННЫЕ!BF1526&gt;=200,14,IF(ДАННЫЕ!BF1526&gt;=100,13,IF(ДАННЫЕ!BF1526&gt;=50,12,IF(ДАННЫЕ!BF1526&gt;0,11,10))))))&amp;"AR"&amp;IF(ДАННЫЕ!BX1526&gt;0,1,0)&amp;"GD"&amp;B1526&amp;"VV"&amp;IF(E1526&gt;=5,IF(E1526&lt;18,1,0),0)</f>
        <v>VN10CD10AR0GD0VV0</v>
      </c>
      <c r="M1526" s="28" t="str">
        <f>ДАННЫЕ!$I1526&amp;"b"&amp;ДАННЫЕ!$BI1526&amp;"r"&amp;ДАННЫЕ!$BJ1526&amp;"CD"&amp;IF(ДАННЫЕ!BF1526&gt;0,IF(ДАННЫЕ!BF1526&lt;200,1,IF(ДАННЫЕ!BF1526&lt;350,2,3)),0)&amp;"h"&amp;IF(ДАННЫЕ!$BK1526+ДАННЫЕ!$BL1526+ДАННЫЕ!$BM1526&gt;0,1,0)&amp;"x"&amp;ДАННЫЕ!$BK1526&amp;"y"&amp;ДАННЫЕ!$BL1526&amp;"z"&amp;ДАННЫЕ!$BM1526&amp;"c"&amp;IF(ДАННЫЕ!$BK1526+ДАННЫЕ!$BL1526+ДАННЫЕ!$BM1526=3,1,0)&amp;"a"&amp;IF(ДАННЫЕ!$BQ1526+ДАННЫЕ!$BR1526&gt;0,1,0)&amp;"d"&amp;ДАННЫЕ!$BQ1526&amp;"v"&amp;ДАННЫЕ!$BR1526&amp;"p"&amp;ДАННЫЕ!$BS1526&amp;"n"&amp;ДАННЫЕ!$BU1526&amp;"t"&amp;ДАННЫЕ!$BV1526&amp;"o"&amp;ДАННЫЕ!$BT1526&amp;"l"&amp;IF(ДАННЫЕ!$BN1526&gt;0,1,0)&amp;ДАННЫЕ!$BN1526&amp;"g"&amp;ДАННЫЕ!$BO1526&amp;"s"&amp;ДАННЫЕ!$BP1526&amp;"DZ"&amp;IF(ДАННЫЕ!B1526-ДАННЫЕ!G1526 &lt; 60,IF(ДАННЫЕ!B1526-ДАННЫЕ!G1526 &gt;= 0,1,0),0)&amp;"u"&amp;IF(ДАННЫЕ!$CJ1526&gt;0,1,0)</f>
        <v>brCD0h0xyzc0a0dvpntol0gsDZ1u0</v>
      </c>
      <c r="N1526" s="28" t="str">
        <f ca="1">ДАННЫЕ!$F1526&amp;ДАННЫЕ!$I1526&amp;"g"&amp;B1526&amp;"cf"&amp;D1526&amp;"a"&amp;IF(ДАННЫЕ!$BX1526&gt;0,1,0)&amp;IF(ДАННЫЕ!$BF1526&gt;500,1,IF(ДАННЫЕ!$BF1526&gt;350,2,IF(ДАННЫЕ!$BF1526&gt;=200,3,IF(ДАННЫЕ!$BF1526&gt;=100,4,IF(ДАННЫЕ!$BF1526&gt;=50,5,IF(ДАННЫЕ!$BF1526&lt;50,6,0))))))&amp;"AR"&amp;IF(DATEDIF(ДАННЫЕ!$BX1526,ДАННЫЕ!$F$1,"y")&gt;1,1,0)&amp;"VG"&amp;IF(ДАННЫЕ!$BH1526="0",1,0)&amp;"o"&amp;IF(T1526+ДАННЫЕ!$AF1526+ДАННЫЕ!$AG1526+ДАННЫЕ!$AH1526+ДАННЫЕ!$AI1526+ДАННЫЕ!$AJ1526+ДАННЫЕ!$AP1526+ДАННЫЕ!$AQ1526+ДАННЫЕ!$AR1526+ДАННЫЕ!$AU1526+ДАННЫЕ!$AW1526+ДАННЫЕ!$AS1526+ДАННЫЕ!$AT1526&gt;0,1,0)&amp;"x"&amp;ДАННЫЕ!$AG1526&amp;"p"&amp;IF(ДАННЫЕ!$BY1526&gt;0,1,0)&amp;"v"&amp;IF(ДАННЫЕ!$BZ1526&gt;0,1,0)&amp;"n"&amp;ДАННЫЕ!$CA1526&amp;"t"&amp;ДАННЫЕ!$AY1526&amp;"k"&amp;ДАННЫЕ!$CB1526&amp;"q"&amp;ДАННЫЕ!$CC1526&amp;"w"&amp;ДАННЫЕ!$CD1526&amp;"e"&amp;ДАННЫЕ!$CE1526&amp;"m"&amp;ДАННЫЕ!$CF1526&amp;"c"&amp;ДАННЫЕ!$CG1526&amp;"z"&amp;ДАННЫЕ!$CH1526&amp;"d"&amp;IF(H1526=4,1,0)&amp;"s"&amp;IF(ДАННЫЕ!$J1526=1,0,1)&amp;"u"&amp;IF(ДАННЫЕ!$CJ1526&gt;0,1,0)</f>
        <v>g0cf0a06AR1VG0o0xp0v0ntkqwemczd0s1u0</v>
      </c>
      <c r="O1526" s="28" t="str">
        <f>ДАННЫЕ!$I1526&amp;"g"&amp;B1526&amp;A1526&amp;"f"&amp;P1526&amp;"c"&amp;IF(ДАННЫЕ!$U1526&gt;0,1,0)&amp;"s"&amp;IF(ДАННЫЕ!$Q1526&gt;0,IF(YEAR(ДАННЫЕ!$F$1)=YEAR(ДАННЫЕ!$Q1526),IF(MONTH(ДАННЫЕ!$F$1)=MONTH(ДАННЫЕ!$Q1526),111,11),1),0)&amp;"i"&amp;IF(ДАННЫЕ!$R1526+ДАННЫЕ!$S1526+ДАННЫЕ!$T1526=0,0,1)&amp;"h"&amp;IF(ДАННЫЕ!$P1526&gt;0,1,0)&amp;"p"&amp;IF(ДАННЫЕ!$CI1526&gt;0,IF(YEAR(ДАННЫЕ!$F$1)=YEAR(ДАННЫЕ!$CI1526),IF(MONTH(ДАННЫЕ!$F$1)=MONTH(ДАННЫЕ!$CI1526),111,11),1),0)&amp;"d"&amp;IF(ДАННЫЕ!$CJ1526&gt;0,IF(YEAR(ДАННЫЕ!$F$1)=YEAR(ДАННЫЕ!$CJ1526),IF(MONTH(ДАННЫЕ!$F$1)=MONTH(ДАННЫЕ!$CJ1526),111,11),1),0)&amp;"o"&amp;IF(ДАННЫЕ!$CK1526&gt;0,IF(MONTH(ДАННЫЕ!$F$1)=MONTH(ДАННЫЕ!$CK1526),111,11),0)&amp;"v"&amp;IF(ДАННЫЕ!$BE1526&gt;0,IF(MONTH(ДАННЫЕ!$F$1)=MONTH(ДАННЫЕ!$BE1526),111,11),0)</f>
        <v>g00f0c0s0i0h0p0d0o0v0</v>
      </c>
      <c r="P1526" s="15">
        <f t="shared" si="74"/>
        <v>0</v>
      </c>
      <c r="Q1526" s="15">
        <f>IF(ДАННЫЕ!$F$1&gt;ДАННЫЕ!$N1526,IF(YEAR(ДАННЫЕ!$F$1)=YEAR(ДАННЫЕ!M1526),1,0),0)</f>
        <v>0</v>
      </c>
      <c r="R1526" s="15">
        <f>IF(ДАННЫЕ!$F$1&gt;ДАННЫЕ!$N1526,IF(YEAR(ДАННЫЕ!$F$1)=YEAR(ДАННЫЕ!N1526),1,0),0)</f>
        <v>0</v>
      </c>
      <c r="S1526" s="15">
        <f>IF(ДАННЫЕ!$AA1526="2А",1,IF(ДАННЫЕ!$AA1526="2Б",2,IF(ДАННЫЕ!$AA1526="2В",3,IF(ДАННЫЕ!$AA1526=3,4,IF(ДАННЫЕ!$AA1526="4А",5,IF(ДАННЫЕ!$AA1526="4Б",6,IF(ДАННЫЕ!$AA1526="4В",7,IF(ДАННЫЕ!$AA1526=5,8,0))))))))</f>
        <v>0</v>
      </c>
      <c r="T1526" s="15">
        <f>IF(OR(ДАННЫЕ!$AC1526=2,ДАННЫЕ!$AD1526=2,ДАННЫЕ!$AE1526=2),2,IF(OR(ДАННЫЕ!$AC1526=1,ДАННЫЕ!$AD1526=1,ДАННЫЕ!$AE1526=1),1,0))</f>
        <v>0</v>
      </c>
    </row>
    <row r="1527" spans="1:20" x14ac:dyDescent="0.2">
      <c r="A1527" s="78">
        <f>IF(B1527&gt;0,IF(MONTH(ДАННЫЕ!$F$1)=MONTH(ДАННЫЕ!$B1527),1,0),0)</f>
        <v>0</v>
      </c>
      <c r="B1527" s="14">
        <f>IF(ДАННЫЕ!$B1527&gt;0,IF(YEAR(ДАННЫЕ!$F$1)=YEAR(ДАННЫЕ!$B1527),1,0),0)</f>
        <v>0</v>
      </c>
      <c r="C1527" s="14">
        <f>IF(ДАННЫЕ!$CM1527&gt;0,IF(YEAR(ДАННЫЕ!$F$1)=YEAR(ДАННЫЕ!$CM1527),1,0),0)</f>
        <v>0</v>
      </c>
      <c r="D1527" s="14">
        <f>IF(ДАННЫЕ!$CJ1527&gt;0,IF(ДАННЫЕ!$CL1527&gt;ДАННЫЕ!$F$1,1,IF(ДАННЫЕ!$CL1527&gt;0,0,1)),0)</f>
        <v>0</v>
      </c>
      <c r="E1527" s="43" t="str">
        <f ca="1">IF(ДАННЫЕ!$F$1&gt;0,IF(ДАННЫЕ!$G1527&gt;0,DATEDIF(ДАННЫЕ!$G1527,ДАННЫЕ!$F$1,"y"),""),IF(ДАННЫЕ!$G1527&gt;0,DATEDIF(ДАННЫЕ!$G1527,TODAY(),"y"),""))</f>
        <v/>
      </c>
      <c r="F1527" s="43" t="str">
        <f xml:space="preserve"> IF(ДАННЫЕ!$F1527="М",IF(E1527&gt;=18,IF(E1527&lt;60,1,""),""),"")&amp;IF(ДАННЫЕ!$F1527="Ж",IF(E1527&gt;=18,IF(E1527&lt;55,1,""),""),"")</f>
        <v/>
      </c>
      <c r="G1527" s="43" t="str">
        <f xml:space="preserve"> IF(ДАННЫЕ!$F1527="М",IF(E1527&gt;=60,2,""),"")&amp;IF(ДАННЫЕ!$F1527="Ж",IF(E1527&gt;=55,2,""),"")</f>
        <v/>
      </c>
      <c r="H1527" s="43" t="str">
        <f t="shared" ca="1" si="72"/>
        <v/>
      </c>
      <c r="I1527" s="43" t="str">
        <f t="shared" ca="1" si="73"/>
        <v>03</v>
      </c>
      <c r="J1527" s="28" t="str">
        <f ca="1">ДАННЫЕ!$F1527&amp;H1527&amp;I1527&amp;ДАННЫЕ!$I1527&amp;"m"&amp;IF(ДАННЫЕ!$I1527&gt;0,IF(ДАННЫЕ!$J1527&gt;0,0,1),"")&amp;"f"&amp;IF(ДАННЫЕ!$R1527&gt;0,IF(YEAR(ДАННЫЕ!$F$1)=YEAR(ДАННЫЕ!$R1527),1,0),0)&amp;"z"&amp;ДАННЫЕ!$R1527&amp;"p"&amp;ДАННЫЕ!$S1527&amp;"i"&amp;ДАННЫЕ!$T1527&amp;"h"&amp;ДАННЫЕ!$K1527&amp;"be"&amp;ДАННЫЕ!$BI1527&amp;"CD"&amp;IF(ДАННЫЕ!BF1527&gt;500,4,IF(ДАННЫЕ!BF1527&gt;350,3,IF(ДАННЫЕ!BF1527&gt;200,2,IF(ДАННЫЕ!BF1527&gt;0,1,0))))&amp;"g"&amp;B1527&amp;"d"&amp;H1527&amp;"l"&amp;ДАННЫЕ!AT1527&amp;"a"&amp;ДАННЫЕ!$V1527&amp;"v"&amp;R1527&amp;"k"&amp;ДАННЫЕ!$U1527&amp;"s"&amp;ДАННЫЕ!$Y1527&amp;"t"&amp;ДАННЫЕ!$X1527&amp;"b"&amp;IF(ДАННЫЕ!$Q1527&gt;1,1,0)&amp;"PP"&amp;ДАННЫЕ!Z1527&amp;"c"&amp;S1527&amp;"x"&amp;IF(ДАННЫЕ!$BY1527&gt;0,IF(YEAR(ДАННЫЕ!$F$1)=YEAR(ДАННЫЕ!$BY1527),1,0),0)&amp;"n"&amp;IF(ДАННЫЕ!$BZ1527&gt;0,IF(YEAR(ДАННЫЕ!$F$1)=YEAR(ДАННЫЕ!$BZ1527),1,0),0)&amp;"u"&amp;D1527&amp;"z"&amp;IF(ДАННЫЕ!$CL1527&gt;0,IF(YEAR(ДАННЫЕ!$F$1)&gt;YEAR(ДАННЫЕ!$CL1527),11,12),0)</f>
        <v>03mf0zpihbeCD0g0dlav0kstb0PPc0x0n0u0z0</v>
      </c>
      <c r="K1527" s="28" t="str">
        <f ca="1">ДАННЫЕ!$I1527&amp;"x"&amp;B1527&amp;"w"&amp;IF(T1527+ДАННЫЕ!AD1527+ДАННЫЕ!AE1527+ДАННЫЕ!AF1527+ДАННЫЕ!AG1527+ДАННЫЕ!AH1527+ДАННЫЕ!$AL1527+ДАННЫЕ!AI1527+ДАННЫЕ!AJ1527+ДАННЫЕ!AK1527+ДАННЫЕ!AP1527+ДАННЫЕ!AQ1527+ДАННЫЕ!AR1527+ДАННЫЕ!$AM1527+ДАННЫЕ!$AN1527+ДАННЫЕ!AS1527+ДАННЫЕ!AT1527&gt;0,1,0)&amp;IF(OR(T1527=2,ДАННЫЕ!AD1527=2,ДАННЫЕ!AE1527=2,ДАННЫЕ!AF1527=2,ДАННЫЕ!AG1527=2,ДАННЫЕ!AH1527=2,ДАННЫЕ!$AL1527=2,ДАННЫЕ!AI1527=2,ДАННЫЕ!AJ1527=2,ДАННЫЕ!AK1527=2,ДАННЫЕ!AP1527=2,ДАННЫЕ!AQ1527=2,ДАННЫЕ!AR1527=2,ДАННЫЕ!$AM1527=2,ДАННЫЕ!$AN1527=2,ДАННЫЕ!AS1527=2,ДАННЫЕ!AT1527=2),2,0)&amp;"t"&amp;IF(T1527&gt;0,"1"&amp;T1527,"00")&amp;"f"&amp;IF(ДАННЫЕ!$AC1527,"1"&amp;ДАННЫЕ!$AC1527,"00")&amp;"b"&amp;IF(ДАННЫЕ!$AD1527,"1"&amp;ДАННЫЕ!$AD1527,"00")&amp;"g"&amp;IF(ДАННЫЕ!$AF1527,"1"&amp;ДАННЫЕ!$AF1527,"00")&amp;"c"&amp;IF(ДАННЫЕ!$AG1527,"1"&amp;ДАННЫЕ!$AG1527,"00")&amp;"i"&amp;IF(ДАННЫЕ!$AH1527,"1"&amp;ДАННЫЕ!$AH1527,"00")&amp;"r"&amp;IF(ДАННЫЕ!$AL1527,"1"&amp;ДАННЫЕ!$AL1527,"00")&amp;"m"&amp;IF(ДАННЫЕ!$AI1527,"1"&amp;ДАННЫЕ!$AI1527,"00")&amp;"hS"&amp;IF(ДАННЫЕ!$AJ1527,"1"&amp;ДАННЫЕ!$AJ1527,"00")&amp;"hZ"&amp;IF(ДАННЫЕ!$AK1527,"1"&amp;ДАННЫЕ!$AK1527,"00")&amp;"p"&amp;IF(ДАННЫЕ!$AP1527,"1"&amp;ДАННЫЕ!$AP1527,"00")&amp;"k"&amp;IF(ДАННЫЕ!$AQ1527,"1"&amp;ДАННЫЕ!$AQ1527,"00")&amp;"z"&amp;IF(ДАННЫЕ!$AR1527,"1"&amp;ДАННЫЕ!$AR1527,"00")&amp;"j"&amp;IF(ДАННЫЕ!$AM1527,"1"&amp;ДАННЫЕ!$AM1527,"00")&amp;"n"&amp;IF(ДАННЫЕ!$AN1527,"1"&amp;ДАННЫЕ!$AN1527,"00")&amp;"E"&amp;ДАННЫЕ!BI1527&amp;"L"&amp;ДАННЫЕ!AO1527&amp;"h"&amp;IF(ДАННЫЕ!$AU1527&gt;0,1,0)&amp;"v"&amp;IF(ДАННЫЕ!$AW1527&gt;0,1,0)&amp;"a"&amp;IF(ДАННЫЕ!$AS1527,"1"&amp;ДАННЫЕ!$AS1527,"00")&amp;"s"&amp;IF(ДАННЫЕ!$AT1527,"1"&amp;ДАННЫЕ!$AT1527,"00")&amp;"u"&amp;IF(ДАННЫЕ!$CJ1527&gt;0,1,0)&amp;"y"&amp;B1527&amp;"d"&amp;H1527&amp;"e"&amp;F1527&amp;G1527</f>
        <v>x0w00t00f00b00g00c00i00r00m00hS00hZ00p00k00z00j00n00ELh0v0a00s00u0y0de</v>
      </c>
      <c r="L1527" s="28" t="str">
        <f ca="1">ДАННЫЕ!$I1527&amp;"VN"&amp;IF(ДАННЫЕ!AW1527&gt;0,11,10)&amp;"CD"&amp;IF(ДАННЫЕ!BF1527&gt;500,16,IF(ДАННЫЕ!BF1527&gt;350,15,IF(ДАННЫЕ!BF1527&gt;=200,14,IF(ДАННЫЕ!BF1527&gt;=100,13,IF(ДАННЫЕ!BF1527&gt;=50,12,IF(ДАННЫЕ!BF1527&gt;0,11,10))))))&amp;"AR"&amp;IF(ДАННЫЕ!BX1527&gt;0,1,0)&amp;"GD"&amp;B1527&amp;"VV"&amp;IF(E1527&gt;=5,IF(E1527&lt;18,1,0),0)</f>
        <v>VN10CD10AR0GD0VV0</v>
      </c>
      <c r="M1527" s="28" t="str">
        <f>ДАННЫЕ!$I1527&amp;"b"&amp;ДАННЫЕ!$BI1527&amp;"r"&amp;ДАННЫЕ!$BJ1527&amp;"CD"&amp;IF(ДАННЫЕ!BF1527&gt;0,IF(ДАННЫЕ!BF1527&lt;200,1,IF(ДАННЫЕ!BF1527&lt;350,2,3)),0)&amp;"h"&amp;IF(ДАННЫЕ!$BK1527+ДАННЫЕ!$BL1527+ДАННЫЕ!$BM1527&gt;0,1,0)&amp;"x"&amp;ДАННЫЕ!$BK1527&amp;"y"&amp;ДАННЫЕ!$BL1527&amp;"z"&amp;ДАННЫЕ!$BM1527&amp;"c"&amp;IF(ДАННЫЕ!$BK1527+ДАННЫЕ!$BL1527+ДАННЫЕ!$BM1527=3,1,0)&amp;"a"&amp;IF(ДАННЫЕ!$BQ1527+ДАННЫЕ!$BR1527&gt;0,1,0)&amp;"d"&amp;ДАННЫЕ!$BQ1527&amp;"v"&amp;ДАННЫЕ!$BR1527&amp;"p"&amp;ДАННЫЕ!$BS1527&amp;"n"&amp;ДАННЫЕ!$BU1527&amp;"t"&amp;ДАННЫЕ!$BV1527&amp;"o"&amp;ДАННЫЕ!$BT1527&amp;"l"&amp;IF(ДАННЫЕ!$BN1527&gt;0,1,0)&amp;ДАННЫЕ!$BN1527&amp;"g"&amp;ДАННЫЕ!$BO1527&amp;"s"&amp;ДАННЫЕ!$BP1527&amp;"DZ"&amp;IF(ДАННЫЕ!B1527-ДАННЫЕ!G1527 &lt; 60,IF(ДАННЫЕ!B1527-ДАННЫЕ!G1527 &gt;= 0,1,0),0)&amp;"u"&amp;IF(ДАННЫЕ!$CJ1527&gt;0,1,0)</f>
        <v>brCD0h0xyzc0a0dvpntol0gsDZ1u0</v>
      </c>
      <c r="N1527" s="28" t="str">
        <f ca="1">ДАННЫЕ!$F1527&amp;ДАННЫЕ!$I1527&amp;"g"&amp;B1527&amp;"cf"&amp;D1527&amp;"a"&amp;IF(ДАННЫЕ!$BX1527&gt;0,1,0)&amp;IF(ДАННЫЕ!$BF1527&gt;500,1,IF(ДАННЫЕ!$BF1527&gt;350,2,IF(ДАННЫЕ!$BF1527&gt;=200,3,IF(ДАННЫЕ!$BF1527&gt;=100,4,IF(ДАННЫЕ!$BF1527&gt;=50,5,IF(ДАННЫЕ!$BF1527&lt;50,6,0))))))&amp;"AR"&amp;IF(DATEDIF(ДАННЫЕ!$BX1527,ДАННЫЕ!$F$1,"y")&gt;1,1,0)&amp;"VG"&amp;IF(ДАННЫЕ!$BH1527="0",1,0)&amp;"o"&amp;IF(T1527+ДАННЫЕ!$AF1527+ДАННЫЕ!$AG1527+ДАННЫЕ!$AH1527+ДАННЫЕ!$AI1527+ДАННЫЕ!$AJ1527+ДАННЫЕ!$AP1527+ДАННЫЕ!$AQ1527+ДАННЫЕ!$AR1527+ДАННЫЕ!$AU1527+ДАННЫЕ!$AW1527+ДАННЫЕ!$AS1527+ДАННЫЕ!$AT1527&gt;0,1,0)&amp;"x"&amp;ДАННЫЕ!$AG1527&amp;"p"&amp;IF(ДАННЫЕ!$BY1527&gt;0,1,0)&amp;"v"&amp;IF(ДАННЫЕ!$BZ1527&gt;0,1,0)&amp;"n"&amp;ДАННЫЕ!$CA1527&amp;"t"&amp;ДАННЫЕ!$AY1527&amp;"k"&amp;ДАННЫЕ!$CB1527&amp;"q"&amp;ДАННЫЕ!$CC1527&amp;"w"&amp;ДАННЫЕ!$CD1527&amp;"e"&amp;ДАННЫЕ!$CE1527&amp;"m"&amp;ДАННЫЕ!$CF1527&amp;"c"&amp;ДАННЫЕ!$CG1527&amp;"z"&amp;ДАННЫЕ!$CH1527&amp;"d"&amp;IF(H1527=4,1,0)&amp;"s"&amp;IF(ДАННЫЕ!$J1527=1,0,1)&amp;"u"&amp;IF(ДАННЫЕ!$CJ1527&gt;0,1,0)</f>
        <v>g0cf0a06AR1VG0o0xp0v0ntkqwemczd0s1u0</v>
      </c>
      <c r="O1527" s="28" t="str">
        <f>ДАННЫЕ!$I1527&amp;"g"&amp;B1527&amp;A1527&amp;"f"&amp;P1527&amp;"c"&amp;IF(ДАННЫЕ!$U1527&gt;0,1,0)&amp;"s"&amp;IF(ДАННЫЕ!$Q1527&gt;0,IF(YEAR(ДАННЫЕ!$F$1)=YEAR(ДАННЫЕ!$Q1527),IF(MONTH(ДАННЫЕ!$F$1)=MONTH(ДАННЫЕ!$Q1527),111,11),1),0)&amp;"i"&amp;IF(ДАННЫЕ!$R1527+ДАННЫЕ!$S1527+ДАННЫЕ!$T1527=0,0,1)&amp;"h"&amp;IF(ДАННЫЕ!$P1527&gt;0,1,0)&amp;"p"&amp;IF(ДАННЫЕ!$CI1527&gt;0,IF(YEAR(ДАННЫЕ!$F$1)=YEAR(ДАННЫЕ!$CI1527),IF(MONTH(ДАННЫЕ!$F$1)=MONTH(ДАННЫЕ!$CI1527),111,11),1),0)&amp;"d"&amp;IF(ДАННЫЕ!$CJ1527&gt;0,IF(YEAR(ДАННЫЕ!$F$1)=YEAR(ДАННЫЕ!$CJ1527),IF(MONTH(ДАННЫЕ!$F$1)=MONTH(ДАННЫЕ!$CJ1527),111,11),1),0)&amp;"o"&amp;IF(ДАННЫЕ!$CK1527&gt;0,IF(MONTH(ДАННЫЕ!$F$1)=MONTH(ДАННЫЕ!$CK1527),111,11),0)&amp;"v"&amp;IF(ДАННЫЕ!$BE1527&gt;0,IF(MONTH(ДАННЫЕ!$F$1)=MONTH(ДАННЫЕ!$BE1527),111,11),0)</f>
        <v>g00f0c0s0i0h0p0d0o0v0</v>
      </c>
      <c r="P1527" s="15">
        <f t="shared" si="74"/>
        <v>0</v>
      </c>
      <c r="Q1527" s="15">
        <f>IF(ДАННЫЕ!$F$1&gt;ДАННЫЕ!$N1527,IF(YEAR(ДАННЫЕ!$F$1)=YEAR(ДАННЫЕ!M1527),1,0),0)</f>
        <v>0</v>
      </c>
      <c r="R1527" s="15">
        <f>IF(ДАННЫЕ!$F$1&gt;ДАННЫЕ!$N1527,IF(YEAR(ДАННЫЕ!$F$1)=YEAR(ДАННЫЕ!N1527),1,0),0)</f>
        <v>0</v>
      </c>
      <c r="S1527" s="15">
        <f>IF(ДАННЫЕ!$AA1527="2А",1,IF(ДАННЫЕ!$AA1527="2Б",2,IF(ДАННЫЕ!$AA1527="2В",3,IF(ДАННЫЕ!$AA1527=3,4,IF(ДАННЫЕ!$AA1527="4А",5,IF(ДАННЫЕ!$AA1527="4Б",6,IF(ДАННЫЕ!$AA1527="4В",7,IF(ДАННЫЕ!$AA1527=5,8,0))))))))</f>
        <v>0</v>
      </c>
      <c r="T1527" s="15">
        <f>IF(OR(ДАННЫЕ!$AC1527=2,ДАННЫЕ!$AD1527=2,ДАННЫЕ!$AE1527=2),2,IF(OR(ДАННЫЕ!$AC1527=1,ДАННЫЕ!$AD1527=1,ДАННЫЕ!$AE1527=1),1,0))</f>
        <v>0</v>
      </c>
    </row>
    <row r="1528" spans="1:20" x14ac:dyDescent="0.2">
      <c r="A1528" s="78">
        <f>IF(B1528&gt;0,IF(MONTH(ДАННЫЕ!$F$1)=MONTH(ДАННЫЕ!$B1528),1,0),0)</f>
        <v>0</v>
      </c>
      <c r="B1528" s="14">
        <f>IF(ДАННЫЕ!$B1528&gt;0,IF(YEAR(ДАННЫЕ!$F$1)=YEAR(ДАННЫЕ!$B1528),1,0),0)</f>
        <v>0</v>
      </c>
      <c r="C1528" s="14">
        <f>IF(ДАННЫЕ!$CM1528&gt;0,IF(YEAR(ДАННЫЕ!$F$1)=YEAR(ДАННЫЕ!$CM1528),1,0),0)</f>
        <v>0</v>
      </c>
      <c r="D1528" s="14">
        <f>IF(ДАННЫЕ!$CJ1528&gt;0,IF(ДАННЫЕ!$CL1528&gt;ДАННЫЕ!$F$1,1,IF(ДАННЫЕ!$CL1528&gt;0,0,1)),0)</f>
        <v>0</v>
      </c>
      <c r="E1528" s="43" t="str">
        <f ca="1">IF(ДАННЫЕ!$F$1&gt;0,IF(ДАННЫЕ!$G1528&gt;0,DATEDIF(ДАННЫЕ!$G1528,ДАННЫЕ!$F$1,"y"),""),IF(ДАННЫЕ!$G1528&gt;0,DATEDIF(ДАННЫЕ!$G1528,TODAY(),"y"),""))</f>
        <v/>
      </c>
      <c r="F1528" s="43" t="str">
        <f xml:space="preserve"> IF(ДАННЫЕ!$F1528="М",IF(E1528&gt;=18,IF(E1528&lt;60,1,""),""),"")&amp;IF(ДАННЫЕ!$F1528="Ж",IF(E1528&gt;=18,IF(E1528&lt;55,1,""),""),"")</f>
        <v/>
      </c>
      <c r="G1528" s="43" t="str">
        <f xml:space="preserve"> IF(ДАННЫЕ!$F1528="М",IF(E1528&gt;=60,2,""),"")&amp;IF(ДАННЫЕ!$F1528="Ж",IF(E1528&gt;=55,2,""),"")</f>
        <v/>
      </c>
      <c r="H1528" s="43" t="str">
        <f t="shared" ca="1" si="72"/>
        <v/>
      </c>
      <c r="I1528" s="43" t="str">
        <f t="shared" ca="1" si="73"/>
        <v>03</v>
      </c>
      <c r="J1528" s="28" t="str">
        <f ca="1">ДАННЫЕ!$F1528&amp;H1528&amp;I1528&amp;ДАННЫЕ!$I1528&amp;"m"&amp;IF(ДАННЫЕ!$I1528&gt;0,IF(ДАННЫЕ!$J1528&gt;0,0,1),"")&amp;"f"&amp;IF(ДАННЫЕ!$R1528&gt;0,IF(YEAR(ДАННЫЕ!$F$1)=YEAR(ДАННЫЕ!$R1528),1,0),0)&amp;"z"&amp;ДАННЫЕ!$R1528&amp;"p"&amp;ДАННЫЕ!$S1528&amp;"i"&amp;ДАННЫЕ!$T1528&amp;"h"&amp;ДАННЫЕ!$K1528&amp;"be"&amp;ДАННЫЕ!$BI1528&amp;"CD"&amp;IF(ДАННЫЕ!BF1528&gt;500,4,IF(ДАННЫЕ!BF1528&gt;350,3,IF(ДАННЫЕ!BF1528&gt;200,2,IF(ДАННЫЕ!BF1528&gt;0,1,0))))&amp;"g"&amp;B1528&amp;"d"&amp;H1528&amp;"l"&amp;ДАННЫЕ!AT1528&amp;"a"&amp;ДАННЫЕ!$V1528&amp;"v"&amp;R1528&amp;"k"&amp;ДАННЫЕ!$U1528&amp;"s"&amp;ДАННЫЕ!$Y1528&amp;"t"&amp;ДАННЫЕ!$X1528&amp;"b"&amp;IF(ДАННЫЕ!$Q1528&gt;1,1,0)&amp;"PP"&amp;ДАННЫЕ!Z1528&amp;"c"&amp;S1528&amp;"x"&amp;IF(ДАННЫЕ!$BY1528&gt;0,IF(YEAR(ДАННЫЕ!$F$1)=YEAR(ДАННЫЕ!$BY1528),1,0),0)&amp;"n"&amp;IF(ДАННЫЕ!$BZ1528&gt;0,IF(YEAR(ДАННЫЕ!$F$1)=YEAR(ДАННЫЕ!$BZ1528),1,0),0)&amp;"u"&amp;D1528&amp;"z"&amp;IF(ДАННЫЕ!$CL1528&gt;0,IF(YEAR(ДАННЫЕ!$F$1)&gt;YEAR(ДАННЫЕ!$CL1528),11,12),0)</f>
        <v>03mf0zpihbeCD0g0dlav0kstb0PPc0x0n0u0z0</v>
      </c>
      <c r="K1528" s="28" t="str">
        <f ca="1">ДАННЫЕ!$I1528&amp;"x"&amp;B1528&amp;"w"&amp;IF(T1528+ДАННЫЕ!AD1528+ДАННЫЕ!AE1528+ДАННЫЕ!AF1528+ДАННЫЕ!AG1528+ДАННЫЕ!AH1528+ДАННЫЕ!$AL1528+ДАННЫЕ!AI1528+ДАННЫЕ!AJ1528+ДАННЫЕ!AK1528+ДАННЫЕ!AP1528+ДАННЫЕ!AQ1528+ДАННЫЕ!AR1528+ДАННЫЕ!$AM1528+ДАННЫЕ!$AN1528+ДАННЫЕ!AS1528+ДАННЫЕ!AT1528&gt;0,1,0)&amp;IF(OR(T1528=2,ДАННЫЕ!AD1528=2,ДАННЫЕ!AE1528=2,ДАННЫЕ!AF1528=2,ДАННЫЕ!AG1528=2,ДАННЫЕ!AH1528=2,ДАННЫЕ!$AL1528=2,ДАННЫЕ!AI1528=2,ДАННЫЕ!AJ1528=2,ДАННЫЕ!AK1528=2,ДАННЫЕ!AP1528=2,ДАННЫЕ!AQ1528=2,ДАННЫЕ!AR1528=2,ДАННЫЕ!$AM1528=2,ДАННЫЕ!$AN1528=2,ДАННЫЕ!AS1528=2,ДАННЫЕ!AT1528=2),2,0)&amp;"t"&amp;IF(T1528&gt;0,"1"&amp;T1528,"00")&amp;"f"&amp;IF(ДАННЫЕ!$AC1528,"1"&amp;ДАННЫЕ!$AC1528,"00")&amp;"b"&amp;IF(ДАННЫЕ!$AD1528,"1"&amp;ДАННЫЕ!$AD1528,"00")&amp;"g"&amp;IF(ДАННЫЕ!$AF1528,"1"&amp;ДАННЫЕ!$AF1528,"00")&amp;"c"&amp;IF(ДАННЫЕ!$AG1528,"1"&amp;ДАННЫЕ!$AG1528,"00")&amp;"i"&amp;IF(ДАННЫЕ!$AH1528,"1"&amp;ДАННЫЕ!$AH1528,"00")&amp;"r"&amp;IF(ДАННЫЕ!$AL1528,"1"&amp;ДАННЫЕ!$AL1528,"00")&amp;"m"&amp;IF(ДАННЫЕ!$AI1528,"1"&amp;ДАННЫЕ!$AI1528,"00")&amp;"hS"&amp;IF(ДАННЫЕ!$AJ1528,"1"&amp;ДАННЫЕ!$AJ1528,"00")&amp;"hZ"&amp;IF(ДАННЫЕ!$AK1528,"1"&amp;ДАННЫЕ!$AK1528,"00")&amp;"p"&amp;IF(ДАННЫЕ!$AP1528,"1"&amp;ДАННЫЕ!$AP1528,"00")&amp;"k"&amp;IF(ДАННЫЕ!$AQ1528,"1"&amp;ДАННЫЕ!$AQ1528,"00")&amp;"z"&amp;IF(ДАННЫЕ!$AR1528,"1"&amp;ДАННЫЕ!$AR1528,"00")&amp;"j"&amp;IF(ДАННЫЕ!$AM1528,"1"&amp;ДАННЫЕ!$AM1528,"00")&amp;"n"&amp;IF(ДАННЫЕ!$AN1528,"1"&amp;ДАННЫЕ!$AN1528,"00")&amp;"E"&amp;ДАННЫЕ!BI1528&amp;"L"&amp;ДАННЫЕ!AO1528&amp;"h"&amp;IF(ДАННЫЕ!$AU1528&gt;0,1,0)&amp;"v"&amp;IF(ДАННЫЕ!$AW1528&gt;0,1,0)&amp;"a"&amp;IF(ДАННЫЕ!$AS1528,"1"&amp;ДАННЫЕ!$AS1528,"00")&amp;"s"&amp;IF(ДАННЫЕ!$AT1528,"1"&amp;ДАННЫЕ!$AT1528,"00")&amp;"u"&amp;IF(ДАННЫЕ!$CJ1528&gt;0,1,0)&amp;"y"&amp;B1528&amp;"d"&amp;H1528&amp;"e"&amp;F1528&amp;G1528</f>
        <v>x0w00t00f00b00g00c00i00r00m00hS00hZ00p00k00z00j00n00ELh0v0a00s00u0y0de</v>
      </c>
      <c r="L1528" s="28" t="str">
        <f ca="1">ДАННЫЕ!$I1528&amp;"VN"&amp;IF(ДАННЫЕ!AW1528&gt;0,11,10)&amp;"CD"&amp;IF(ДАННЫЕ!BF1528&gt;500,16,IF(ДАННЫЕ!BF1528&gt;350,15,IF(ДАННЫЕ!BF1528&gt;=200,14,IF(ДАННЫЕ!BF1528&gt;=100,13,IF(ДАННЫЕ!BF1528&gt;=50,12,IF(ДАННЫЕ!BF1528&gt;0,11,10))))))&amp;"AR"&amp;IF(ДАННЫЕ!BX1528&gt;0,1,0)&amp;"GD"&amp;B1528&amp;"VV"&amp;IF(E1528&gt;=5,IF(E1528&lt;18,1,0),0)</f>
        <v>VN10CD10AR0GD0VV0</v>
      </c>
      <c r="M1528" s="28" t="str">
        <f>ДАННЫЕ!$I1528&amp;"b"&amp;ДАННЫЕ!$BI1528&amp;"r"&amp;ДАННЫЕ!$BJ1528&amp;"CD"&amp;IF(ДАННЫЕ!BF1528&gt;0,IF(ДАННЫЕ!BF1528&lt;200,1,IF(ДАННЫЕ!BF1528&lt;350,2,3)),0)&amp;"h"&amp;IF(ДАННЫЕ!$BK1528+ДАННЫЕ!$BL1528+ДАННЫЕ!$BM1528&gt;0,1,0)&amp;"x"&amp;ДАННЫЕ!$BK1528&amp;"y"&amp;ДАННЫЕ!$BL1528&amp;"z"&amp;ДАННЫЕ!$BM1528&amp;"c"&amp;IF(ДАННЫЕ!$BK1528+ДАННЫЕ!$BL1528+ДАННЫЕ!$BM1528=3,1,0)&amp;"a"&amp;IF(ДАННЫЕ!$BQ1528+ДАННЫЕ!$BR1528&gt;0,1,0)&amp;"d"&amp;ДАННЫЕ!$BQ1528&amp;"v"&amp;ДАННЫЕ!$BR1528&amp;"p"&amp;ДАННЫЕ!$BS1528&amp;"n"&amp;ДАННЫЕ!$BU1528&amp;"t"&amp;ДАННЫЕ!$BV1528&amp;"o"&amp;ДАННЫЕ!$BT1528&amp;"l"&amp;IF(ДАННЫЕ!$BN1528&gt;0,1,0)&amp;ДАННЫЕ!$BN1528&amp;"g"&amp;ДАННЫЕ!$BO1528&amp;"s"&amp;ДАННЫЕ!$BP1528&amp;"DZ"&amp;IF(ДАННЫЕ!B1528-ДАННЫЕ!G1528 &lt; 60,IF(ДАННЫЕ!B1528-ДАННЫЕ!G1528 &gt;= 0,1,0),0)&amp;"u"&amp;IF(ДАННЫЕ!$CJ1528&gt;0,1,0)</f>
        <v>brCD0h0xyzc0a0dvpntol0gsDZ1u0</v>
      </c>
      <c r="N1528" s="28" t="str">
        <f ca="1">ДАННЫЕ!$F1528&amp;ДАННЫЕ!$I1528&amp;"g"&amp;B1528&amp;"cf"&amp;D1528&amp;"a"&amp;IF(ДАННЫЕ!$BX1528&gt;0,1,0)&amp;IF(ДАННЫЕ!$BF1528&gt;500,1,IF(ДАННЫЕ!$BF1528&gt;350,2,IF(ДАННЫЕ!$BF1528&gt;=200,3,IF(ДАННЫЕ!$BF1528&gt;=100,4,IF(ДАННЫЕ!$BF1528&gt;=50,5,IF(ДАННЫЕ!$BF1528&lt;50,6,0))))))&amp;"AR"&amp;IF(DATEDIF(ДАННЫЕ!$BX1528,ДАННЫЕ!$F$1,"y")&gt;1,1,0)&amp;"VG"&amp;IF(ДАННЫЕ!$BH1528="0",1,0)&amp;"o"&amp;IF(T1528+ДАННЫЕ!$AF1528+ДАННЫЕ!$AG1528+ДАННЫЕ!$AH1528+ДАННЫЕ!$AI1528+ДАННЫЕ!$AJ1528+ДАННЫЕ!$AP1528+ДАННЫЕ!$AQ1528+ДАННЫЕ!$AR1528+ДАННЫЕ!$AU1528+ДАННЫЕ!$AW1528+ДАННЫЕ!$AS1528+ДАННЫЕ!$AT1528&gt;0,1,0)&amp;"x"&amp;ДАННЫЕ!$AG1528&amp;"p"&amp;IF(ДАННЫЕ!$BY1528&gt;0,1,0)&amp;"v"&amp;IF(ДАННЫЕ!$BZ1528&gt;0,1,0)&amp;"n"&amp;ДАННЫЕ!$CA1528&amp;"t"&amp;ДАННЫЕ!$AY1528&amp;"k"&amp;ДАННЫЕ!$CB1528&amp;"q"&amp;ДАННЫЕ!$CC1528&amp;"w"&amp;ДАННЫЕ!$CD1528&amp;"e"&amp;ДАННЫЕ!$CE1528&amp;"m"&amp;ДАННЫЕ!$CF1528&amp;"c"&amp;ДАННЫЕ!$CG1528&amp;"z"&amp;ДАННЫЕ!$CH1528&amp;"d"&amp;IF(H1528=4,1,0)&amp;"s"&amp;IF(ДАННЫЕ!$J1528=1,0,1)&amp;"u"&amp;IF(ДАННЫЕ!$CJ1528&gt;0,1,0)</f>
        <v>g0cf0a06AR1VG0o0xp0v0ntkqwemczd0s1u0</v>
      </c>
      <c r="O1528" s="28" t="str">
        <f>ДАННЫЕ!$I1528&amp;"g"&amp;B1528&amp;A1528&amp;"f"&amp;P1528&amp;"c"&amp;IF(ДАННЫЕ!$U1528&gt;0,1,0)&amp;"s"&amp;IF(ДАННЫЕ!$Q1528&gt;0,IF(YEAR(ДАННЫЕ!$F$1)=YEAR(ДАННЫЕ!$Q1528),IF(MONTH(ДАННЫЕ!$F$1)=MONTH(ДАННЫЕ!$Q1528),111,11),1),0)&amp;"i"&amp;IF(ДАННЫЕ!$R1528+ДАННЫЕ!$S1528+ДАННЫЕ!$T1528=0,0,1)&amp;"h"&amp;IF(ДАННЫЕ!$P1528&gt;0,1,0)&amp;"p"&amp;IF(ДАННЫЕ!$CI1528&gt;0,IF(YEAR(ДАННЫЕ!$F$1)=YEAR(ДАННЫЕ!$CI1528),IF(MONTH(ДАННЫЕ!$F$1)=MONTH(ДАННЫЕ!$CI1528),111,11),1),0)&amp;"d"&amp;IF(ДАННЫЕ!$CJ1528&gt;0,IF(YEAR(ДАННЫЕ!$F$1)=YEAR(ДАННЫЕ!$CJ1528),IF(MONTH(ДАННЫЕ!$F$1)=MONTH(ДАННЫЕ!$CJ1528),111,11),1),0)&amp;"o"&amp;IF(ДАННЫЕ!$CK1528&gt;0,IF(MONTH(ДАННЫЕ!$F$1)=MONTH(ДАННЫЕ!$CK1528),111,11),0)&amp;"v"&amp;IF(ДАННЫЕ!$BE1528&gt;0,IF(MONTH(ДАННЫЕ!$F$1)=MONTH(ДАННЫЕ!$BE1528),111,11),0)</f>
        <v>g00f0c0s0i0h0p0d0o0v0</v>
      </c>
      <c r="P1528" s="15">
        <f t="shared" si="74"/>
        <v>0</v>
      </c>
      <c r="Q1528" s="15">
        <f>IF(ДАННЫЕ!$F$1&gt;ДАННЫЕ!$N1528,IF(YEAR(ДАННЫЕ!$F$1)=YEAR(ДАННЫЕ!M1528),1,0),0)</f>
        <v>0</v>
      </c>
      <c r="R1528" s="15">
        <f>IF(ДАННЫЕ!$F$1&gt;ДАННЫЕ!$N1528,IF(YEAR(ДАННЫЕ!$F$1)=YEAR(ДАННЫЕ!N1528),1,0),0)</f>
        <v>0</v>
      </c>
      <c r="S1528" s="15">
        <f>IF(ДАННЫЕ!$AA1528="2А",1,IF(ДАННЫЕ!$AA1528="2Б",2,IF(ДАННЫЕ!$AA1528="2В",3,IF(ДАННЫЕ!$AA1528=3,4,IF(ДАННЫЕ!$AA1528="4А",5,IF(ДАННЫЕ!$AA1528="4Б",6,IF(ДАННЫЕ!$AA1528="4В",7,IF(ДАННЫЕ!$AA1528=5,8,0))))))))</f>
        <v>0</v>
      </c>
      <c r="T1528" s="15">
        <f>IF(OR(ДАННЫЕ!$AC1528=2,ДАННЫЕ!$AD1528=2,ДАННЫЕ!$AE1528=2),2,IF(OR(ДАННЫЕ!$AC1528=1,ДАННЫЕ!$AD1528=1,ДАННЫЕ!$AE1528=1),1,0))</f>
        <v>0</v>
      </c>
    </row>
    <row r="1529" spans="1:20" x14ac:dyDescent="0.2">
      <c r="A1529" s="78">
        <f>IF(B1529&gt;0,IF(MONTH(ДАННЫЕ!$F$1)=MONTH(ДАННЫЕ!$B1529),1,0),0)</f>
        <v>0</v>
      </c>
      <c r="B1529" s="14">
        <f>IF(ДАННЫЕ!$B1529&gt;0,IF(YEAR(ДАННЫЕ!$F$1)=YEAR(ДАННЫЕ!$B1529),1,0),0)</f>
        <v>0</v>
      </c>
      <c r="C1529" s="14">
        <f>IF(ДАННЫЕ!$CM1529&gt;0,IF(YEAR(ДАННЫЕ!$F$1)=YEAR(ДАННЫЕ!$CM1529),1,0),0)</f>
        <v>0</v>
      </c>
      <c r="D1529" s="14">
        <f>IF(ДАННЫЕ!$CJ1529&gt;0,IF(ДАННЫЕ!$CL1529&gt;ДАННЫЕ!$F$1,1,IF(ДАННЫЕ!$CL1529&gt;0,0,1)),0)</f>
        <v>0</v>
      </c>
      <c r="E1529" s="43" t="str">
        <f ca="1">IF(ДАННЫЕ!$F$1&gt;0,IF(ДАННЫЕ!$G1529&gt;0,DATEDIF(ДАННЫЕ!$G1529,ДАННЫЕ!$F$1,"y"),""),IF(ДАННЫЕ!$G1529&gt;0,DATEDIF(ДАННЫЕ!$G1529,TODAY(),"y"),""))</f>
        <v/>
      </c>
      <c r="F1529" s="43" t="str">
        <f xml:space="preserve"> IF(ДАННЫЕ!$F1529="М",IF(E1529&gt;=18,IF(E1529&lt;60,1,""),""),"")&amp;IF(ДАННЫЕ!$F1529="Ж",IF(E1529&gt;=18,IF(E1529&lt;55,1,""),""),"")</f>
        <v/>
      </c>
      <c r="G1529" s="43" t="str">
        <f xml:space="preserve"> IF(ДАННЫЕ!$F1529="М",IF(E1529&gt;=60,2,""),"")&amp;IF(ДАННЫЕ!$F1529="Ж",IF(E1529&gt;=55,2,""),"")</f>
        <v/>
      </c>
      <c r="H1529" s="43" t="str">
        <f t="shared" ca="1" si="72"/>
        <v/>
      </c>
      <c r="I1529" s="43" t="str">
        <f t="shared" ca="1" si="73"/>
        <v>03</v>
      </c>
      <c r="J1529" s="28" t="str">
        <f ca="1">ДАННЫЕ!$F1529&amp;H1529&amp;I1529&amp;ДАННЫЕ!$I1529&amp;"m"&amp;IF(ДАННЫЕ!$I1529&gt;0,IF(ДАННЫЕ!$J1529&gt;0,0,1),"")&amp;"f"&amp;IF(ДАННЫЕ!$R1529&gt;0,IF(YEAR(ДАННЫЕ!$F$1)=YEAR(ДАННЫЕ!$R1529),1,0),0)&amp;"z"&amp;ДАННЫЕ!$R1529&amp;"p"&amp;ДАННЫЕ!$S1529&amp;"i"&amp;ДАННЫЕ!$T1529&amp;"h"&amp;ДАННЫЕ!$K1529&amp;"be"&amp;ДАННЫЕ!$BI1529&amp;"CD"&amp;IF(ДАННЫЕ!BF1529&gt;500,4,IF(ДАННЫЕ!BF1529&gt;350,3,IF(ДАННЫЕ!BF1529&gt;200,2,IF(ДАННЫЕ!BF1529&gt;0,1,0))))&amp;"g"&amp;B1529&amp;"d"&amp;H1529&amp;"l"&amp;ДАННЫЕ!AT1529&amp;"a"&amp;ДАННЫЕ!$V1529&amp;"v"&amp;R1529&amp;"k"&amp;ДАННЫЕ!$U1529&amp;"s"&amp;ДАННЫЕ!$Y1529&amp;"t"&amp;ДАННЫЕ!$X1529&amp;"b"&amp;IF(ДАННЫЕ!$Q1529&gt;1,1,0)&amp;"PP"&amp;ДАННЫЕ!Z1529&amp;"c"&amp;S1529&amp;"x"&amp;IF(ДАННЫЕ!$BY1529&gt;0,IF(YEAR(ДАННЫЕ!$F$1)=YEAR(ДАННЫЕ!$BY1529),1,0),0)&amp;"n"&amp;IF(ДАННЫЕ!$BZ1529&gt;0,IF(YEAR(ДАННЫЕ!$F$1)=YEAR(ДАННЫЕ!$BZ1529),1,0),0)&amp;"u"&amp;D1529&amp;"z"&amp;IF(ДАННЫЕ!$CL1529&gt;0,IF(YEAR(ДАННЫЕ!$F$1)&gt;YEAR(ДАННЫЕ!$CL1529),11,12),0)</f>
        <v>03mf0zpihbeCD0g0dlav0kstb0PPc0x0n0u0z0</v>
      </c>
      <c r="K1529" s="28" t="str">
        <f ca="1">ДАННЫЕ!$I1529&amp;"x"&amp;B1529&amp;"w"&amp;IF(T1529+ДАННЫЕ!AD1529+ДАННЫЕ!AE1529+ДАННЫЕ!AF1529+ДАННЫЕ!AG1529+ДАННЫЕ!AH1529+ДАННЫЕ!$AL1529+ДАННЫЕ!AI1529+ДАННЫЕ!AJ1529+ДАННЫЕ!AK1529+ДАННЫЕ!AP1529+ДАННЫЕ!AQ1529+ДАННЫЕ!AR1529+ДАННЫЕ!$AM1529+ДАННЫЕ!$AN1529+ДАННЫЕ!AS1529+ДАННЫЕ!AT1529&gt;0,1,0)&amp;IF(OR(T1529=2,ДАННЫЕ!AD1529=2,ДАННЫЕ!AE1529=2,ДАННЫЕ!AF1529=2,ДАННЫЕ!AG1529=2,ДАННЫЕ!AH1529=2,ДАННЫЕ!$AL1529=2,ДАННЫЕ!AI1529=2,ДАННЫЕ!AJ1529=2,ДАННЫЕ!AK1529=2,ДАННЫЕ!AP1529=2,ДАННЫЕ!AQ1529=2,ДАННЫЕ!AR1529=2,ДАННЫЕ!$AM1529=2,ДАННЫЕ!$AN1529=2,ДАННЫЕ!AS1529=2,ДАННЫЕ!AT1529=2),2,0)&amp;"t"&amp;IF(T1529&gt;0,"1"&amp;T1529,"00")&amp;"f"&amp;IF(ДАННЫЕ!$AC1529,"1"&amp;ДАННЫЕ!$AC1529,"00")&amp;"b"&amp;IF(ДАННЫЕ!$AD1529,"1"&amp;ДАННЫЕ!$AD1529,"00")&amp;"g"&amp;IF(ДАННЫЕ!$AF1529,"1"&amp;ДАННЫЕ!$AF1529,"00")&amp;"c"&amp;IF(ДАННЫЕ!$AG1529,"1"&amp;ДАННЫЕ!$AG1529,"00")&amp;"i"&amp;IF(ДАННЫЕ!$AH1529,"1"&amp;ДАННЫЕ!$AH1529,"00")&amp;"r"&amp;IF(ДАННЫЕ!$AL1529,"1"&amp;ДАННЫЕ!$AL1529,"00")&amp;"m"&amp;IF(ДАННЫЕ!$AI1529,"1"&amp;ДАННЫЕ!$AI1529,"00")&amp;"hS"&amp;IF(ДАННЫЕ!$AJ1529,"1"&amp;ДАННЫЕ!$AJ1529,"00")&amp;"hZ"&amp;IF(ДАННЫЕ!$AK1529,"1"&amp;ДАННЫЕ!$AK1529,"00")&amp;"p"&amp;IF(ДАННЫЕ!$AP1529,"1"&amp;ДАННЫЕ!$AP1529,"00")&amp;"k"&amp;IF(ДАННЫЕ!$AQ1529,"1"&amp;ДАННЫЕ!$AQ1529,"00")&amp;"z"&amp;IF(ДАННЫЕ!$AR1529,"1"&amp;ДАННЫЕ!$AR1529,"00")&amp;"j"&amp;IF(ДАННЫЕ!$AM1529,"1"&amp;ДАННЫЕ!$AM1529,"00")&amp;"n"&amp;IF(ДАННЫЕ!$AN1529,"1"&amp;ДАННЫЕ!$AN1529,"00")&amp;"E"&amp;ДАННЫЕ!BI1529&amp;"L"&amp;ДАННЫЕ!AO1529&amp;"h"&amp;IF(ДАННЫЕ!$AU1529&gt;0,1,0)&amp;"v"&amp;IF(ДАННЫЕ!$AW1529&gt;0,1,0)&amp;"a"&amp;IF(ДАННЫЕ!$AS1529,"1"&amp;ДАННЫЕ!$AS1529,"00")&amp;"s"&amp;IF(ДАННЫЕ!$AT1529,"1"&amp;ДАННЫЕ!$AT1529,"00")&amp;"u"&amp;IF(ДАННЫЕ!$CJ1529&gt;0,1,0)&amp;"y"&amp;B1529&amp;"d"&amp;H1529&amp;"e"&amp;F1529&amp;G1529</f>
        <v>x0w00t00f00b00g00c00i00r00m00hS00hZ00p00k00z00j00n00ELh0v0a00s00u0y0de</v>
      </c>
      <c r="L1529" s="28" t="str">
        <f ca="1">ДАННЫЕ!$I1529&amp;"VN"&amp;IF(ДАННЫЕ!AW1529&gt;0,11,10)&amp;"CD"&amp;IF(ДАННЫЕ!BF1529&gt;500,16,IF(ДАННЫЕ!BF1529&gt;350,15,IF(ДАННЫЕ!BF1529&gt;=200,14,IF(ДАННЫЕ!BF1529&gt;=100,13,IF(ДАННЫЕ!BF1529&gt;=50,12,IF(ДАННЫЕ!BF1529&gt;0,11,10))))))&amp;"AR"&amp;IF(ДАННЫЕ!BX1529&gt;0,1,0)&amp;"GD"&amp;B1529&amp;"VV"&amp;IF(E1529&gt;=5,IF(E1529&lt;18,1,0),0)</f>
        <v>VN10CD10AR0GD0VV0</v>
      </c>
      <c r="M1529" s="28" t="str">
        <f>ДАННЫЕ!$I1529&amp;"b"&amp;ДАННЫЕ!$BI1529&amp;"r"&amp;ДАННЫЕ!$BJ1529&amp;"CD"&amp;IF(ДАННЫЕ!BF1529&gt;0,IF(ДАННЫЕ!BF1529&lt;200,1,IF(ДАННЫЕ!BF1529&lt;350,2,3)),0)&amp;"h"&amp;IF(ДАННЫЕ!$BK1529+ДАННЫЕ!$BL1529+ДАННЫЕ!$BM1529&gt;0,1,0)&amp;"x"&amp;ДАННЫЕ!$BK1529&amp;"y"&amp;ДАННЫЕ!$BL1529&amp;"z"&amp;ДАННЫЕ!$BM1529&amp;"c"&amp;IF(ДАННЫЕ!$BK1529+ДАННЫЕ!$BL1529+ДАННЫЕ!$BM1529=3,1,0)&amp;"a"&amp;IF(ДАННЫЕ!$BQ1529+ДАННЫЕ!$BR1529&gt;0,1,0)&amp;"d"&amp;ДАННЫЕ!$BQ1529&amp;"v"&amp;ДАННЫЕ!$BR1529&amp;"p"&amp;ДАННЫЕ!$BS1529&amp;"n"&amp;ДАННЫЕ!$BU1529&amp;"t"&amp;ДАННЫЕ!$BV1529&amp;"o"&amp;ДАННЫЕ!$BT1529&amp;"l"&amp;IF(ДАННЫЕ!$BN1529&gt;0,1,0)&amp;ДАННЫЕ!$BN1529&amp;"g"&amp;ДАННЫЕ!$BO1529&amp;"s"&amp;ДАННЫЕ!$BP1529&amp;"DZ"&amp;IF(ДАННЫЕ!B1529-ДАННЫЕ!G1529 &lt; 60,IF(ДАННЫЕ!B1529-ДАННЫЕ!G1529 &gt;= 0,1,0),0)&amp;"u"&amp;IF(ДАННЫЕ!$CJ1529&gt;0,1,0)</f>
        <v>brCD0h0xyzc0a0dvpntol0gsDZ1u0</v>
      </c>
      <c r="N1529" s="28" t="str">
        <f ca="1">ДАННЫЕ!$F1529&amp;ДАННЫЕ!$I1529&amp;"g"&amp;B1529&amp;"cf"&amp;D1529&amp;"a"&amp;IF(ДАННЫЕ!$BX1529&gt;0,1,0)&amp;IF(ДАННЫЕ!$BF1529&gt;500,1,IF(ДАННЫЕ!$BF1529&gt;350,2,IF(ДАННЫЕ!$BF1529&gt;=200,3,IF(ДАННЫЕ!$BF1529&gt;=100,4,IF(ДАННЫЕ!$BF1529&gt;=50,5,IF(ДАННЫЕ!$BF1529&lt;50,6,0))))))&amp;"AR"&amp;IF(DATEDIF(ДАННЫЕ!$BX1529,ДАННЫЕ!$F$1,"y")&gt;1,1,0)&amp;"VG"&amp;IF(ДАННЫЕ!$BH1529="0",1,0)&amp;"o"&amp;IF(T1529+ДАННЫЕ!$AF1529+ДАННЫЕ!$AG1529+ДАННЫЕ!$AH1529+ДАННЫЕ!$AI1529+ДАННЫЕ!$AJ1529+ДАННЫЕ!$AP1529+ДАННЫЕ!$AQ1529+ДАННЫЕ!$AR1529+ДАННЫЕ!$AU1529+ДАННЫЕ!$AW1529+ДАННЫЕ!$AS1529+ДАННЫЕ!$AT1529&gt;0,1,0)&amp;"x"&amp;ДАННЫЕ!$AG1529&amp;"p"&amp;IF(ДАННЫЕ!$BY1529&gt;0,1,0)&amp;"v"&amp;IF(ДАННЫЕ!$BZ1529&gt;0,1,0)&amp;"n"&amp;ДАННЫЕ!$CA1529&amp;"t"&amp;ДАННЫЕ!$AY1529&amp;"k"&amp;ДАННЫЕ!$CB1529&amp;"q"&amp;ДАННЫЕ!$CC1529&amp;"w"&amp;ДАННЫЕ!$CD1529&amp;"e"&amp;ДАННЫЕ!$CE1529&amp;"m"&amp;ДАННЫЕ!$CF1529&amp;"c"&amp;ДАННЫЕ!$CG1529&amp;"z"&amp;ДАННЫЕ!$CH1529&amp;"d"&amp;IF(H1529=4,1,0)&amp;"s"&amp;IF(ДАННЫЕ!$J1529=1,0,1)&amp;"u"&amp;IF(ДАННЫЕ!$CJ1529&gt;0,1,0)</f>
        <v>g0cf0a06AR1VG0o0xp0v0ntkqwemczd0s1u0</v>
      </c>
      <c r="O1529" s="28" t="str">
        <f>ДАННЫЕ!$I1529&amp;"g"&amp;B1529&amp;A1529&amp;"f"&amp;P1529&amp;"c"&amp;IF(ДАННЫЕ!$U1529&gt;0,1,0)&amp;"s"&amp;IF(ДАННЫЕ!$Q1529&gt;0,IF(YEAR(ДАННЫЕ!$F$1)=YEAR(ДАННЫЕ!$Q1529),IF(MONTH(ДАННЫЕ!$F$1)=MONTH(ДАННЫЕ!$Q1529),111,11),1),0)&amp;"i"&amp;IF(ДАННЫЕ!$R1529+ДАННЫЕ!$S1529+ДАННЫЕ!$T1529=0,0,1)&amp;"h"&amp;IF(ДАННЫЕ!$P1529&gt;0,1,0)&amp;"p"&amp;IF(ДАННЫЕ!$CI1529&gt;0,IF(YEAR(ДАННЫЕ!$F$1)=YEAR(ДАННЫЕ!$CI1529),IF(MONTH(ДАННЫЕ!$F$1)=MONTH(ДАННЫЕ!$CI1529),111,11),1),0)&amp;"d"&amp;IF(ДАННЫЕ!$CJ1529&gt;0,IF(YEAR(ДАННЫЕ!$F$1)=YEAR(ДАННЫЕ!$CJ1529),IF(MONTH(ДАННЫЕ!$F$1)=MONTH(ДАННЫЕ!$CJ1529),111,11),1),0)&amp;"o"&amp;IF(ДАННЫЕ!$CK1529&gt;0,IF(MONTH(ДАННЫЕ!$F$1)=MONTH(ДАННЫЕ!$CK1529),111,11),0)&amp;"v"&amp;IF(ДАННЫЕ!$BE1529&gt;0,IF(MONTH(ДАННЫЕ!$F$1)=MONTH(ДАННЫЕ!$BE1529),111,11),0)</f>
        <v>g00f0c0s0i0h0p0d0o0v0</v>
      </c>
      <c r="P1529" s="15">
        <f t="shared" si="74"/>
        <v>0</v>
      </c>
      <c r="Q1529" s="15">
        <f>IF(ДАННЫЕ!$F$1&gt;ДАННЫЕ!$N1529,IF(YEAR(ДАННЫЕ!$F$1)=YEAR(ДАННЫЕ!M1529),1,0),0)</f>
        <v>0</v>
      </c>
      <c r="R1529" s="15">
        <f>IF(ДАННЫЕ!$F$1&gt;ДАННЫЕ!$N1529,IF(YEAR(ДАННЫЕ!$F$1)=YEAR(ДАННЫЕ!N1529),1,0),0)</f>
        <v>0</v>
      </c>
      <c r="S1529" s="15">
        <f>IF(ДАННЫЕ!$AA1529="2А",1,IF(ДАННЫЕ!$AA1529="2Б",2,IF(ДАННЫЕ!$AA1529="2В",3,IF(ДАННЫЕ!$AA1529=3,4,IF(ДАННЫЕ!$AA1529="4А",5,IF(ДАННЫЕ!$AA1529="4Б",6,IF(ДАННЫЕ!$AA1529="4В",7,IF(ДАННЫЕ!$AA1529=5,8,0))))))))</f>
        <v>0</v>
      </c>
      <c r="T1529" s="15">
        <f>IF(OR(ДАННЫЕ!$AC1529=2,ДАННЫЕ!$AD1529=2,ДАННЫЕ!$AE1529=2),2,IF(OR(ДАННЫЕ!$AC1529=1,ДАННЫЕ!$AD1529=1,ДАННЫЕ!$AE1529=1),1,0))</f>
        <v>0</v>
      </c>
    </row>
    <row r="1530" spans="1:20" x14ac:dyDescent="0.2">
      <c r="A1530" s="78">
        <f>IF(B1530&gt;0,IF(MONTH(ДАННЫЕ!$F$1)=MONTH(ДАННЫЕ!$B1530),1,0),0)</f>
        <v>0</v>
      </c>
      <c r="B1530" s="14">
        <f>IF(ДАННЫЕ!$B1530&gt;0,IF(YEAR(ДАННЫЕ!$F$1)=YEAR(ДАННЫЕ!$B1530),1,0),0)</f>
        <v>0</v>
      </c>
      <c r="C1530" s="14">
        <f>IF(ДАННЫЕ!$CM1530&gt;0,IF(YEAR(ДАННЫЕ!$F$1)=YEAR(ДАННЫЕ!$CM1530),1,0),0)</f>
        <v>0</v>
      </c>
      <c r="D1530" s="14">
        <f>IF(ДАННЫЕ!$CJ1530&gt;0,IF(ДАННЫЕ!$CL1530&gt;ДАННЫЕ!$F$1,1,IF(ДАННЫЕ!$CL1530&gt;0,0,1)),0)</f>
        <v>0</v>
      </c>
      <c r="E1530" s="43" t="str">
        <f ca="1">IF(ДАННЫЕ!$F$1&gt;0,IF(ДАННЫЕ!$G1530&gt;0,DATEDIF(ДАННЫЕ!$G1530,ДАННЫЕ!$F$1,"y"),""),IF(ДАННЫЕ!$G1530&gt;0,DATEDIF(ДАННЫЕ!$G1530,TODAY(),"y"),""))</f>
        <v/>
      </c>
      <c r="F1530" s="43" t="str">
        <f xml:space="preserve"> IF(ДАННЫЕ!$F1530="М",IF(E1530&gt;=18,IF(E1530&lt;60,1,""),""),"")&amp;IF(ДАННЫЕ!$F1530="Ж",IF(E1530&gt;=18,IF(E1530&lt;55,1,""),""),"")</f>
        <v/>
      </c>
      <c r="G1530" s="43" t="str">
        <f xml:space="preserve"> IF(ДАННЫЕ!$F1530="М",IF(E1530&gt;=60,2,""),"")&amp;IF(ДАННЫЕ!$F1530="Ж",IF(E1530&gt;=55,2,""),"")</f>
        <v/>
      </c>
      <c r="H1530" s="43" t="str">
        <f t="shared" ca="1" si="72"/>
        <v/>
      </c>
      <c r="I1530" s="43" t="str">
        <f t="shared" ca="1" si="73"/>
        <v>03</v>
      </c>
      <c r="J1530" s="28" t="str">
        <f ca="1">ДАННЫЕ!$F1530&amp;H1530&amp;I1530&amp;ДАННЫЕ!$I1530&amp;"m"&amp;IF(ДАННЫЕ!$I1530&gt;0,IF(ДАННЫЕ!$J1530&gt;0,0,1),"")&amp;"f"&amp;IF(ДАННЫЕ!$R1530&gt;0,IF(YEAR(ДАННЫЕ!$F$1)=YEAR(ДАННЫЕ!$R1530),1,0),0)&amp;"z"&amp;ДАННЫЕ!$R1530&amp;"p"&amp;ДАННЫЕ!$S1530&amp;"i"&amp;ДАННЫЕ!$T1530&amp;"h"&amp;ДАННЫЕ!$K1530&amp;"be"&amp;ДАННЫЕ!$BI1530&amp;"CD"&amp;IF(ДАННЫЕ!BF1530&gt;500,4,IF(ДАННЫЕ!BF1530&gt;350,3,IF(ДАННЫЕ!BF1530&gt;200,2,IF(ДАННЫЕ!BF1530&gt;0,1,0))))&amp;"g"&amp;B1530&amp;"d"&amp;H1530&amp;"l"&amp;ДАННЫЕ!AT1530&amp;"a"&amp;ДАННЫЕ!$V1530&amp;"v"&amp;R1530&amp;"k"&amp;ДАННЫЕ!$U1530&amp;"s"&amp;ДАННЫЕ!$Y1530&amp;"t"&amp;ДАННЫЕ!$X1530&amp;"b"&amp;IF(ДАННЫЕ!$Q1530&gt;1,1,0)&amp;"PP"&amp;ДАННЫЕ!Z1530&amp;"c"&amp;S1530&amp;"x"&amp;IF(ДАННЫЕ!$BY1530&gt;0,IF(YEAR(ДАННЫЕ!$F$1)=YEAR(ДАННЫЕ!$BY1530),1,0),0)&amp;"n"&amp;IF(ДАННЫЕ!$BZ1530&gt;0,IF(YEAR(ДАННЫЕ!$F$1)=YEAR(ДАННЫЕ!$BZ1530),1,0),0)&amp;"u"&amp;D1530&amp;"z"&amp;IF(ДАННЫЕ!$CL1530&gt;0,IF(YEAR(ДАННЫЕ!$F$1)&gt;YEAR(ДАННЫЕ!$CL1530),11,12),0)</f>
        <v>03mf0zpihbeCD0g0dlav0kstb0PPc0x0n0u0z0</v>
      </c>
      <c r="K1530" s="28" t="str">
        <f ca="1">ДАННЫЕ!$I1530&amp;"x"&amp;B1530&amp;"w"&amp;IF(T1530+ДАННЫЕ!AD1530+ДАННЫЕ!AE1530+ДАННЫЕ!AF1530+ДАННЫЕ!AG1530+ДАННЫЕ!AH1530+ДАННЫЕ!$AL1530+ДАННЫЕ!AI1530+ДАННЫЕ!AJ1530+ДАННЫЕ!AK1530+ДАННЫЕ!AP1530+ДАННЫЕ!AQ1530+ДАННЫЕ!AR1530+ДАННЫЕ!$AM1530+ДАННЫЕ!$AN1530+ДАННЫЕ!AS1530+ДАННЫЕ!AT1530&gt;0,1,0)&amp;IF(OR(T1530=2,ДАННЫЕ!AD1530=2,ДАННЫЕ!AE1530=2,ДАННЫЕ!AF1530=2,ДАННЫЕ!AG1530=2,ДАННЫЕ!AH1530=2,ДАННЫЕ!$AL1530=2,ДАННЫЕ!AI1530=2,ДАННЫЕ!AJ1530=2,ДАННЫЕ!AK1530=2,ДАННЫЕ!AP1530=2,ДАННЫЕ!AQ1530=2,ДАННЫЕ!AR1530=2,ДАННЫЕ!$AM1530=2,ДАННЫЕ!$AN1530=2,ДАННЫЕ!AS1530=2,ДАННЫЕ!AT1530=2),2,0)&amp;"t"&amp;IF(T1530&gt;0,"1"&amp;T1530,"00")&amp;"f"&amp;IF(ДАННЫЕ!$AC1530,"1"&amp;ДАННЫЕ!$AC1530,"00")&amp;"b"&amp;IF(ДАННЫЕ!$AD1530,"1"&amp;ДАННЫЕ!$AD1530,"00")&amp;"g"&amp;IF(ДАННЫЕ!$AF1530,"1"&amp;ДАННЫЕ!$AF1530,"00")&amp;"c"&amp;IF(ДАННЫЕ!$AG1530,"1"&amp;ДАННЫЕ!$AG1530,"00")&amp;"i"&amp;IF(ДАННЫЕ!$AH1530,"1"&amp;ДАННЫЕ!$AH1530,"00")&amp;"r"&amp;IF(ДАННЫЕ!$AL1530,"1"&amp;ДАННЫЕ!$AL1530,"00")&amp;"m"&amp;IF(ДАННЫЕ!$AI1530,"1"&amp;ДАННЫЕ!$AI1530,"00")&amp;"hS"&amp;IF(ДАННЫЕ!$AJ1530,"1"&amp;ДАННЫЕ!$AJ1530,"00")&amp;"hZ"&amp;IF(ДАННЫЕ!$AK1530,"1"&amp;ДАННЫЕ!$AK1530,"00")&amp;"p"&amp;IF(ДАННЫЕ!$AP1530,"1"&amp;ДАННЫЕ!$AP1530,"00")&amp;"k"&amp;IF(ДАННЫЕ!$AQ1530,"1"&amp;ДАННЫЕ!$AQ1530,"00")&amp;"z"&amp;IF(ДАННЫЕ!$AR1530,"1"&amp;ДАННЫЕ!$AR1530,"00")&amp;"j"&amp;IF(ДАННЫЕ!$AM1530,"1"&amp;ДАННЫЕ!$AM1530,"00")&amp;"n"&amp;IF(ДАННЫЕ!$AN1530,"1"&amp;ДАННЫЕ!$AN1530,"00")&amp;"E"&amp;ДАННЫЕ!BI1530&amp;"L"&amp;ДАННЫЕ!AO1530&amp;"h"&amp;IF(ДАННЫЕ!$AU1530&gt;0,1,0)&amp;"v"&amp;IF(ДАННЫЕ!$AW1530&gt;0,1,0)&amp;"a"&amp;IF(ДАННЫЕ!$AS1530,"1"&amp;ДАННЫЕ!$AS1530,"00")&amp;"s"&amp;IF(ДАННЫЕ!$AT1530,"1"&amp;ДАННЫЕ!$AT1530,"00")&amp;"u"&amp;IF(ДАННЫЕ!$CJ1530&gt;0,1,0)&amp;"y"&amp;B1530&amp;"d"&amp;H1530&amp;"e"&amp;F1530&amp;G1530</f>
        <v>x0w00t00f00b00g00c00i00r00m00hS00hZ00p00k00z00j00n00ELh0v0a00s00u0y0de</v>
      </c>
      <c r="L1530" s="28" t="str">
        <f ca="1">ДАННЫЕ!$I1530&amp;"VN"&amp;IF(ДАННЫЕ!AW1530&gt;0,11,10)&amp;"CD"&amp;IF(ДАННЫЕ!BF1530&gt;500,16,IF(ДАННЫЕ!BF1530&gt;350,15,IF(ДАННЫЕ!BF1530&gt;=200,14,IF(ДАННЫЕ!BF1530&gt;=100,13,IF(ДАННЫЕ!BF1530&gt;=50,12,IF(ДАННЫЕ!BF1530&gt;0,11,10))))))&amp;"AR"&amp;IF(ДАННЫЕ!BX1530&gt;0,1,0)&amp;"GD"&amp;B1530&amp;"VV"&amp;IF(E1530&gt;=5,IF(E1530&lt;18,1,0),0)</f>
        <v>VN10CD10AR0GD0VV0</v>
      </c>
      <c r="M1530" s="28" t="str">
        <f>ДАННЫЕ!$I1530&amp;"b"&amp;ДАННЫЕ!$BI1530&amp;"r"&amp;ДАННЫЕ!$BJ1530&amp;"CD"&amp;IF(ДАННЫЕ!BF1530&gt;0,IF(ДАННЫЕ!BF1530&lt;200,1,IF(ДАННЫЕ!BF1530&lt;350,2,3)),0)&amp;"h"&amp;IF(ДАННЫЕ!$BK1530+ДАННЫЕ!$BL1530+ДАННЫЕ!$BM1530&gt;0,1,0)&amp;"x"&amp;ДАННЫЕ!$BK1530&amp;"y"&amp;ДАННЫЕ!$BL1530&amp;"z"&amp;ДАННЫЕ!$BM1530&amp;"c"&amp;IF(ДАННЫЕ!$BK1530+ДАННЫЕ!$BL1530+ДАННЫЕ!$BM1530=3,1,0)&amp;"a"&amp;IF(ДАННЫЕ!$BQ1530+ДАННЫЕ!$BR1530&gt;0,1,0)&amp;"d"&amp;ДАННЫЕ!$BQ1530&amp;"v"&amp;ДАННЫЕ!$BR1530&amp;"p"&amp;ДАННЫЕ!$BS1530&amp;"n"&amp;ДАННЫЕ!$BU1530&amp;"t"&amp;ДАННЫЕ!$BV1530&amp;"o"&amp;ДАННЫЕ!$BT1530&amp;"l"&amp;IF(ДАННЫЕ!$BN1530&gt;0,1,0)&amp;ДАННЫЕ!$BN1530&amp;"g"&amp;ДАННЫЕ!$BO1530&amp;"s"&amp;ДАННЫЕ!$BP1530&amp;"DZ"&amp;IF(ДАННЫЕ!B1530-ДАННЫЕ!G1530 &lt; 60,IF(ДАННЫЕ!B1530-ДАННЫЕ!G1530 &gt;= 0,1,0),0)&amp;"u"&amp;IF(ДАННЫЕ!$CJ1530&gt;0,1,0)</f>
        <v>brCD0h0xyzc0a0dvpntol0gsDZ1u0</v>
      </c>
      <c r="N1530" s="28" t="str">
        <f ca="1">ДАННЫЕ!$F1530&amp;ДАННЫЕ!$I1530&amp;"g"&amp;B1530&amp;"cf"&amp;D1530&amp;"a"&amp;IF(ДАННЫЕ!$BX1530&gt;0,1,0)&amp;IF(ДАННЫЕ!$BF1530&gt;500,1,IF(ДАННЫЕ!$BF1530&gt;350,2,IF(ДАННЫЕ!$BF1530&gt;=200,3,IF(ДАННЫЕ!$BF1530&gt;=100,4,IF(ДАННЫЕ!$BF1530&gt;=50,5,IF(ДАННЫЕ!$BF1530&lt;50,6,0))))))&amp;"AR"&amp;IF(DATEDIF(ДАННЫЕ!$BX1530,ДАННЫЕ!$F$1,"y")&gt;1,1,0)&amp;"VG"&amp;IF(ДАННЫЕ!$BH1530="0",1,0)&amp;"o"&amp;IF(T1530+ДАННЫЕ!$AF1530+ДАННЫЕ!$AG1530+ДАННЫЕ!$AH1530+ДАННЫЕ!$AI1530+ДАННЫЕ!$AJ1530+ДАННЫЕ!$AP1530+ДАННЫЕ!$AQ1530+ДАННЫЕ!$AR1530+ДАННЫЕ!$AU1530+ДАННЫЕ!$AW1530+ДАННЫЕ!$AS1530+ДАННЫЕ!$AT1530&gt;0,1,0)&amp;"x"&amp;ДАННЫЕ!$AG1530&amp;"p"&amp;IF(ДАННЫЕ!$BY1530&gt;0,1,0)&amp;"v"&amp;IF(ДАННЫЕ!$BZ1530&gt;0,1,0)&amp;"n"&amp;ДАННЫЕ!$CA1530&amp;"t"&amp;ДАННЫЕ!$AY1530&amp;"k"&amp;ДАННЫЕ!$CB1530&amp;"q"&amp;ДАННЫЕ!$CC1530&amp;"w"&amp;ДАННЫЕ!$CD1530&amp;"e"&amp;ДАННЫЕ!$CE1530&amp;"m"&amp;ДАННЫЕ!$CF1530&amp;"c"&amp;ДАННЫЕ!$CG1530&amp;"z"&amp;ДАННЫЕ!$CH1530&amp;"d"&amp;IF(H1530=4,1,0)&amp;"s"&amp;IF(ДАННЫЕ!$J1530=1,0,1)&amp;"u"&amp;IF(ДАННЫЕ!$CJ1530&gt;0,1,0)</f>
        <v>g0cf0a06AR1VG0o0xp0v0ntkqwemczd0s1u0</v>
      </c>
      <c r="O1530" s="28" t="str">
        <f>ДАННЫЕ!$I1530&amp;"g"&amp;B1530&amp;A1530&amp;"f"&amp;P1530&amp;"c"&amp;IF(ДАННЫЕ!$U1530&gt;0,1,0)&amp;"s"&amp;IF(ДАННЫЕ!$Q1530&gt;0,IF(YEAR(ДАННЫЕ!$F$1)=YEAR(ДАННЫЕ!$Q1530),IF(MONTH(ДАННЫЕ!$F$1)=MONTH(ДАННЫЕ!$Q1530),111,11),1),0)&amp;"i"&amp;IF(ДАННЫЕ!$R1530+ДАННЫЕ!$S1530+ДАННЫЕ!$T1530=0,0,1)&amp;"h"&amp;IF(ДАННЫЕ!$P1530&gt;0,1,0)&amp;"p"&amp;IF(ДАННЫЕ!$CI1530&gt;0,IF(YEAR(ДАННЫЕ!$F$1)=YEAR(ДАННЫЕ!$CI1530),IF(MONTH(ДАННЫЕ!$F$1)=MONTH(ДАННЫЕ!$CI1530),111,11),1),0)&amp;"d"&amp;IF(ДАННЫЕ!$CJ1530&gt;0,IF(YEAR(ДАННЫЕ!$F$1)=YEAR(ДАННЫЕ!$CJ1530),IF(MONTH(ДАННЫЕ!$F$1)=MONTH(ДАННЫЕ!$CJ1530),111,11),1),0)&amp;"o"&amp;IF(ДАННЫЕ!$CK1530&gt;0,IF(MONTH(ДАННЫЕ!$F$1)=MONTH(ДАННЫЕ!$CK1530),111,11),0)&amp;"v"&amp;IF(ДАННЫЕ!$BE1530&gt;0,IF(MONTH(ДАННЫЕ!$F$1)=MONTH(ДАННЫЕ!$BE1530),111,11),0)</f>
        <v>g00f0c0s0i0h0p0d0o0v0</v>
      </c>
      <c r="P1530" s="15">
        <f t="shared" si="74"/>
        <v>0</v>
      </c>
      <c r="Q1530" s="15">
        <f>IF(ДАННЫЕ!$F$1&gt;ДАННЫЕ!$N1530,IF(YEAR(ДАННЫЕ!$F$1)=YEAR(ДАННЫЕ!M1530),1,0),0)</f>
        <v>0</v>
      </c>
      <c r="R1530" s="15">
        <f>IF(ДАННЫЕ!$F$1&gt;ДАННЫЕ!$N1530,IF(YEAR(ДАННЫЕ!$F$1)=YEAR(ДАННЫЕ!N1530),1,0),0)</f>
        <v>0</v>
      </c>
      <c r="S1530" s="15">
        <f>IF(ДАННЫЕ!$AA1530="2А",1,IF(ДАННЫЕ!$AA1530="2Б",2,IF(ДАННЫЕ!$AA1530="2В",3,IF(ДАННЫЕ!$AA1530=3,4,IF(ДАННЫЕ!$AA1530="4А",5,IF(ДАННЫЕ!$AA1530="4Б",6,IF(ДАННЫЕ!$AA1530="4В",7,IF(ДАННЫЕ!$AA1530=5,8,0))))))))</f>
        <v>0</v>
      </c>
      <c r="T1530" s="15">
        <f>IF(OR(ДАННЫЕ!$AC1530=2,ДАННЫЕ!$AD1530=2,ДАННЫЕ!$AE1530=2),2,IF(OR(ДАННЫЕ!$AC1530=1,ДАННЫЕ!$AD1530=1,ДАННЫЕ!$AE1530=1),1,0))</f>
        <v>0</v>
      </c>
    </row>
    <row r="1531" spans="1:20" x14ac:dyDescent="0.2">
      <c r="A1531" s="78">
        <f>IF(B1531&gt;0,IF(MONTH(ДАННЫЕ!$F$1)=MONTH(ДАННЫЕ!$B1531),1,0),0)</f>
        <v>0</v>
      </c>
      <c r="B1531" s="14">
        <f>IF(ДАННЫЕ!$B1531&gt;0,IF(YEAR(ДАННЫЕ!$F$1)=YEAR(ДАННЫЕ!$B1531),1,0),0)</f>
        <v>0</v>
      </c>
      <c r="C1531" s="14">
        <f>IF(ДАННЫЕ!$CM1531&gt;0,IF(YEAR(ДАННЫЕ!$F$1)=YEAR(ДАННЫЕ!$CM1531),1,0),0)</f>
        <v>0</v>
      </c>
      <c r="D1531" s="14">
        <f>IF(ДАННЫЕ!$CJ1531&gt;0,IF(ДАННЫЕ!$CL1531&gt;ДАННЫЕ!$F$1,1,IF(ДАННЫЕ!$CL1531&gt;0,0,1)),0)</f>
        <v>0</v>
      </c>
      <c r="E1531" s="43" t="str">
        <f ca="1">IF(ДАННЫЕ!$F$1&gt;0,IF(ДАННЫЕ!$G1531&gt;0,DATEDIF(ДАННЫЕ!$G1531,ДАННЫЕ!$F$1,"y"),""),IF(ДАННЫЕ!$G1531&gt;0,DATEDIF(ДАННЫЕ!$G1531,TODAY(),"y"),""))</f>
        <v/>
      </c>
      <c r="F1531" s="43" t="str">
        <f xml:space="preserve"> IF(ДАННЫЕ!$F1531="М",IF(E1531&gt;=18,IF(E1531&lt;60,1,""),""),"")&amp;IF(ДАННЫЕ!$F1531="Ж",IF(E1531&gt;=18,IF(E1531&lt;55,1,""),""),"")</f>
        <v/>
      </c>
      <c r="G1531" s="43" t="str">
        <f xml:space="preserve"> IF(ДАННЫЕ!$F1531="М",IF(E1531&gt;=60,2,""),"")&amp;IF(ДАННЫЕ!$F1531="Ж",IF(E1531&gt;=55,2,""),"")</f>
        <v/>
      </c>
      <c r="H1531" s="43" t="str">
        <f t="shared" ca="1" si="72"/>
        <v/>
      </c>
      <c r="I1531" s="43" t="str">
        <f t="shared" ca="1" si="73"/>
        <v>03</v>
      </c>
      <c r="J1531" s="28" t="str">
        <f ca="1">ДАННЫЕ!$F1531&amp;H1531&amp;I1531&amp;ДАННЫЕ!$I1531&amp;"m"&amp;IF(ДАННЫЕ!$I1531&gt;0,IF(ДАННЫЕ!$J1531&gt;0,0,1),"")&amp;"f"&amp;IF(ДАННЫЕ!$R1531&gt;0,IF(YEAR(ДАННЫЕ!$F$1)=YEAR(ДАННЫЕ!$R1531),1,0),0)&amp;"z"&amp;ДАННЫЕ!$R1531&amp;"p"&amp;ДАННЫЕ!$S1531&amp;"i"&amp;ДАННЫЕ!$T1531&amp;"h"&amp;ДАННЫЕ!$K1531&amp;"be"&amp;ДАННЫЕ!$BI1531&amp;"CD"&amp;IF(ДАННЫЕ!BF1531&gt;500,4,IF(ДАННЫЕ!BF1531&gt;350,3,IF(ДАННЫЕ!BF1531&gt;200,2,IF(ДАННЫЕ!BF1531&gt;0,1,0))))&amp;"g"&amp;B1531&amp;"d"&amp;H1531&amp;"l"&amp;ДАННЫЕ!AT1531&amp;"a"&amp;ДАННЫЕ!$V1531&amp;"v"&amp;R1531&amp;"k"&amp;ДАННЫЕ!$U1531&amp;"s"&amp;ДАННЫЕ!$Y1531&amp;"t"&amp;ДАННЫЕ!$X1531&amp;"b"&amp;IF(ДАННЫЕ!$Q1531&gt;1,1,0)&amp;"PP"&amp;ДАННЫЕ!Z1531&amp;"c"&amp;S1531&amp;"x"&amp;IF(ДАННЫЕ!$BY1531&gt;0,IF(YEAR(ДАННЫЕ!$F$1)=YEAR(ДАННЫЕ!$BY1531),1,0),0)&amp;"n"&amp;IF(ДАННЫЕ!$BZ1531&gt;0,IF(YEAR(ДАННЫЕ!$F$1)=YEAR(ДАННЫЕ!$BZ1531),1,0),0)&amp;"u"&amp;D1531&amp;"z"&amp;IF(ДАННЫЕ!$CL1531&gt;0,IF(YEAR(ДАННЫЕ!$F$1)&gt;YEAR(ДАННЫЕ!$CL1531),11,12),0)</f>
        <v>03mf0zpihbeCD0g0dlav0kstb0PPc0x0n0u0z0</v>
      </c>
      <c r="K1531" s="28" t="str">
        <f ca="1">ДАННЫЕ!$I1531&amp;"x"&amp;B1531&amp;"w"&amp;IF(T1531+ДАННЫЕ!AD1531+ДАННЫЕ!AE1531+ДАННЫЕ!AF1531+ДАННЫЕ!AG1531+ДАННЫЕ!AH1531+ДАННЫЕ!$AL1531+ДАННЫЕ!AI1531+ДАННЫЕ!AJ1531+ДАННЫЕ!AK1531+ДАННЫЕ!AP1531+ДАННЫЕ!AQ1531+ДАННЫЕ!AR1531+ДАННЫЕ!$AM1531+ДАННЫЕ!$AN1531+ДАННЫЕ!AS1531+ДАННЫЕ!AT1531&gt;0,1,0)&amp;IF(OR(T1531=2,ДАННЫЕ!AD1531=2,ДАННЫЕ!AE1531=2,ДАННЫЕ!AF1531=2,ДАННЫЕ!AG1531=2,ДАННЫЕ!AH1531=2,ДАННЫЕ!$AL1531=2,ДАННЫЕ!AI1531=2,ДАННЫЕ!AJ1531=2,ДАННЫЕ!AK1531=2,ДАННЫЕ!AP1531=2,ДАННЫЕ!AQ1531=2,ДАННЫЕ!AR1531=2,ДАННЫЕ!$AM1531=2,ДАННЫЕ!$AN1531=2,ДАННЫЕ!AS1531=2,ДАННЫЕ!AT1531=2),2,0)&amp;"t"&amp;IF(T1531&gt;0,"1"&amp;T1531,"00")&amp;"f"&amp;IF(ДАННЫЕ!$AC1531,"1"&amp;ДАННЫЕ!$AC1531,"00")&amp;"b"&amp;IF(ДАННЫЕ!$AD1531,"1"&amp;ДАННЫЕ!$AD1531,"00")&amp;"g"&amp;IF(ДАННЫЕ!$AF1531,"1"&amp;ДАННЫЕ!$AF1531,"00")&amp;"c"&amp;IF(ДАННЫЕ!$AG1531,"1"&amp;ДАННЫЕ!$AG1531,"00")&amp;"i"&amp;IF(ДАННЫЕ!$AH1531,"1"&amp;ДАННЫЕ!$AH1531,"00")&amp;"r"&amp;IF(ДАННЫЕ!$AL1531,"1"&amp;ДАННЫЕ!$AL1531,"00")&amp;"m"&amp;IF(ДАННЫЕ!$AI1531,"1"&amp;ДАННЫЕ!$AI1531,"00")&amp;"hS"&amp;IF(ДАННЫЕ!$AJ1531,"1"&amp;ДАННЫЕ!$AJ1531,"00")&amp;"hZ"&amp;IF(ДАННЫЕ!$AK1531,"1"&amp;ДАННЫЕ!$AK1531,"00")&amp;"p"&amp;IF(ДАННЫЕ!$AP1531,"1"&amp;ДАННЫЕ!$AP1531,"00")&amp;"k"&amp;IF(ДАННЫЕ!$AQ1531,"1"&amp;ДАННЫЕ!$AQ1531,"00")&amp;"z"&amp;IF(ДАННЫЕ!$AR1531,"1"&amp;ДАННЫЕ!$AR1531,"00")&amp;"j"&amp;IF(ДАННЫЕ!$AM1531,"1"&amp;ДАННЫЕ!$AM1531,"00")&amp;"n"&amp;IF(ДАННЫЕ!$AN1531,"1"&amp;ДАННЫЕ!$AN1531,"00")&amp;"E"&amp;ДАННЫЕ!BI1531&amp;"L"&amp;ДАННЫЕ!AO1531&amp;"h"&amp;IF(ДАННЫЕ!$AU1531&gt;0,1,0)&amp;"v"&amp;IF(ДАННЫЕ!$AW1531&gt;0,1,0)&amp;"a"&amp;IF(ДАННЫЕ!$AS1531,"1"&amp;ДАННЫЕ!$AS1531,"00")&amp;"s"&amp;IF(ДАННЫЕ!$AT1531,"1"&amp;ДАННЫЕ!$AT1531,"00")&amp;"u"&amp;IF(ДАННЫЕ!$CJ1531&gt;0,1,0)&amp;"y"&amp;B1531&amp;"d"&amp;H1531&amp;"e"&amp;F1531&amp;G1531</f>
        <v>x0w00t00f00b00g00c00i00r00m00hS00hZ00p00k00z00j00n00ELh0v0a00s00u0y0de</v>
      </c>
      <c r="L1531" s="28" t="str">
        <f ca="1">ДАННЫЕ!$I1531&amp;"VN"&amp;IF(ДАННЫЕ!AW1531&gt;0,11,10)&amp;"CD"&amp;IF(ДАННЫЕ!BF1531&gt;500,16,IF(ДАННЫЕ!BF1531&gt;350,15,IF(ДАННЫЕ!BF1531&gt;=200,14,IF(ДАННЫЕ!BF1531&gt;=100,13,IF(ДАННЫЕ!BF1531&gt;=50,12,IF(ДАННЫЕ!BF1531&gt;0,11,10))))))&amp;"AR"&amp;IF(ДАННЫЕ!BX1531&gt;0,1,0)&amp;"GD"&amp;B1531&amp;"VV"&amp;IF(E1531&gt;=5,IF(E1531&lt;18,1,0),0)</f>
        <v>VN10CD10AR0GD0VV0</v>
      </c>
      <c r="M1531" s="28" t="str">
        <f>ДАННЫЕ!$I1531&amp;"b"&amp;ДАННЫЕ!$BI1531&amp;"r"&amp;ДАННЫЕ!$BJ1531&amp;"CD"&amp;IF(ДАННЫЕ!BF1531&gt;0,IF(ДАННЫЕ!BF1531&lt;200,1,IF(ДАННЫЕ!BF1531&lt;350,2,3)),0)&amp;"h"&amp;IF(ДАННЫЕ!$BK1531+ДАННЫЕ!$BL1531+ДАННЫЕ!$BM1531&gt;0,1,0)&amp;"x"&amp;ДАННЫЕ!$BK1531&amp;"y"&amp;ДАННЫЕ!$BL1531&amp;"z"&amp;ДАННЫЕ!$BM1531&amp;"c"&amp;IF(ДАННЫЕ!$BK1531+ДАННЫЕ!$BL1531+ДАННЫЕ!$BM1531=3,1,0)&amp;"a"&amp;IF(ДАННЫЕ!$BQ1531+ДАННЫЕ!$BR1531&gt;0,1,0)&amp;"d"&amp;ДАННЫЕ!$BQ1531&amp;"v"&amp;ДАННЫЕ!$BR1531&amp;"p"&amp;ДАННЫЕ!$BS1531&amp;"n"&amp;ДАННЫЕ!$BU1531&amp;"t"&amp;ДАННЫЕ!$BV1531&amp;"o"&amp;ДАННЫЕ!$BT1531&amp;"l"&amp;IF(ДАННЫЕ!$BN1531&gt;0,1,0)&amp;ДАННЫЕ!$BN1531&amp;"g"&amp;ДАННЫЕ!$BO1531&amp;"s"&amp;ДАННЫЕ!$BP1531&amp;"DZ"&amp;IF(ДАННЫЕ!B1531-ДАННЫЕ!G1531 &lt; 60,IF(ДАННЫЕ!B1531-ДАННЫЕ!G1531 &gt;= 0,1,0),0)&amp;"u"&amp;IF(ДАННЫЕ!$CJ1531&gt;0,1,0)</f>
        <v>brCD0h0xyzc0a0dvpntol0gsDZ1u0</v>
      </c>
      <c r="N1531" s="28" t="str">
        <f ca="1">ДАННЫЕ!$F1531&amp;ДАННЫЕ!$I1531&amp;"g"&amp;B1531&amp;"cf"&amp;D1531&amp;"a"&amp;IF(ДАННЫЕ!$BX1531&gt;0,1,0)&amp;IF(ДАННЫЕ!$BF1531&gt;500,1,IF(ДАННЫЕ!$BF1531&gt;350,2,IF(ДАННЫЕ!$BF1531&gt;=200,3,IF(ДАННЫЕ!$BF1531&gt;=100,4,IF(ДАННЫЕ!$BF1531&gt;=50,5,IF(ДАННЫЕ!$BF1531&lt;50,6,0))))))&amp;"AR"&amp;IF(DATEDIF(ДАННЫЕ!$BX1531,ДАННЫЕ!$F$1,"y")&gt;1,1,0)&amp;"VG"&amp;IF(ДАННЫЕ!$BH1531="0",1,0)&amp;"o"&amp;IF(T1531+ДАННЫЕ!$AF1531+ДАННЫЕ!$AG1531+ДАННЫЕ!$AH1531+ДАННЫЕ!$AI1531+ДАННЫЕ!$AJ1531+ДАННЫЕ!$AP1531+ДАННЫЕ!$AQ1531+ДАННЫЕ!$AR1531+ДАННЫЕ!$AU1531+ДАННЫЕ!$AW1531+ДАННЫЕ!$AS1531+ДАННЫЕ!$AT1531&gt;0,1,0)&amp;"x"&amp;ДАННЫЕ!$AG1531&amp;"p"&amp;IF(ДАННЫЕ!$BY1531&gt;0,1,0)&amp;"v"&amp;IF(ДАННЫЕ!$BZ1531&gt;0,1,0)&amp;"n"&amp;ДАННЫЕ!$CA1531&amp;"t"&amp;ДАННЫЕ!$AY1531&amp;"k"&amp;ДАННЫЕ!$CB1531&amp;"q"&amp;ДАННЫЕ!$CC1531&amp;"w"&amp;ДАННЫЕ!$CD1531&amp;"e"&amp;ДАННЫЕ!$CE1531&amp;"m"&amp;ДАННЫЕ!$CF1531&amp;"c"&amp;ДАННЫЕ!$CG1531&amp;"z"&amp;ДАННЫЕ!$CH1531&amp;"d"&amp;IF(H1531=4,1,0)&amp;"s"&amp;IF(ДАННЫЕ!$J1531=1,0,1)&amp;"u"&amp;IF(ДАННЫЕ!$CJ1531&gt;0,1,0)</f>
        <v>g0cf0a06AR1VG0o0xp0v0ntkqwemczd0s1u0</v>
      </c>
      <c r="O1531" s="28" t="str">
        <f>ДАННЫЕ!$I1531&amp;"g"&amp;B1531&amp;A1531&amp;"f"&amp;P1531&amp;"c"&amp;IF(ДАННЫЕ!$U1531&gt;0,1,0)&amp;"s"&amp;IF(ДАННЫЕ!$Q1531&gt;0,IF(YEAR(ДАННЫЕ!$F$1)=YEAR(ДАННЫЕ!$Q1531),IF(MONTH(ДАННЫЕ!$F$1)=MONTH(ДАННЫЕ!$Q1531),111,11),1),0)&amp;"i"&amp;IF(ДАННЫЕ!$R1531+ДАННЫЕ!$S1531+ДАННЫЕ!$T1531=0,0,1)&amp;"h"&amp;IF(ДАННЫЕ!$P1531&gt;0,1,0)&amp;"p"&amp;IF(ДАННЫЕ!$CI1531&gt;0,IF(YEAR(ДАННЫЕ!$F$1)=YEAR(ДАННЫЕ!$CI1531),IF(MONTH(ДАННЫЕ!$F$1)=MONTH(ДАННЫЕ!$CI1531),111,11),1),0)&amp;"d"&amp;IF(ДАННЫЕ!$CJ1531&gt;0,IF(YEAR(ДАННЫЕ!$F$1)=YEAR(ДАННЫЕ!$CJ1531),IF(MONTH(ДАННЫЕ!$F$1)=MONTH(ДАННЫЕ!$CJ1531),111,11),1),0)&amp;"o"&amp;IF(ДАННЫЕ!$CK1531&gt;0,IF(MONTH(ДАННЫЕ!$F$1)=MONTH(ДАННЫЕ!$CK1531),111,11),0)&amp;"v"&amp;IF(ДАННЫЕ!$BE1531&gt;0,IF(MONTH(ДАННЫЕ!$F$1)=MONTH(ДАННЫЕ!$BE1531),111,11),0)</f>
        <v>g00f0c0s0i0h0p0d0o0v0</v>
      </c>
      <c r="P1531" s="15">
        <f t="shared" si="74"/>
        <v>0</v>
      </c>
      <c r="Q1531" s="15">
        <f>IF(ДАННЫЕ!$F$1&gt;ДАННЫЕ!$N1531,IF(YEAR(ДАННЫЕ!$F$1)=YEAR(ДАННЫЕ!M1531),1,0),0)</f>
        <v>0</v>
      </c>
      <c r="R1531" s="15">
        <f>IF(ДАННЫЕ!$F$1&gt;ДАННЫЕ!$N1531,IF(YEAR(ДАННЫЕ!$F$1)=YEAR(ДАННЫЕ!N1531),1,0),0)</f>
        <v>0</v>
      </c>
      <c r="S1531" s="15">
        <f>IF(ДАННЫЕ!$AA1531="2А",1,IF(ДАННЫЕ!$AA1531="2Б",2,IF(ДАННЫЕ!$AA1531="2В",3,IF(ДАННЫЕ!$AA1531=3,4,IF(ДАННЫЕ!$AA1531="4А",5,IF(ДАННЫЕ!$AA1531="4Б",6,IF(ДАННЫЕ!$AA1531="4В",7,IF(ДАННЫЕ!$AA1531=5,8,0))))))))</f>
        <v>0</v>
      </c>
      <c r="T1531" s="15">
        <f>IF(OR(ДАННЫЕ!$AC1531=2,ДАННЫЕ!$AD1531=2,ДАННЫЕ!$AE1531=2),2,IF(OR(ДАННЫЕ!$AC1531=1,ДАННЫЕ!$AD1531=1,ДАННЫЕ!$AE1531=1),1,0))</f>
        <v>0</v>
      </c>
    </row>
    <row r="1532" spans="1:20" x14ac:dyDescent="0.2">
      <c r="A1532" s="78">
        <f>IF(B1532&gt;0,IF(MONTH(ДАННЫЕ!$F$1)=MONTH(ДАННЫЕ!$B1532),1,0),0)</f>
        <v>0</v>
      </c>
      <c r="B1532" s="14">
        <f>IF(ДАННЫЕ!$B1532&gt;0,IF(YEAR(ДАННЫЕ!$F$1)=YEAR(ДАННЫЕ!$B1532),1,0),0)</f>
        <v>0</v>
      </c>
      <c r="C1532" s="14">
        <f>IF(ДАННЫЕ!$CM1532&gt;0,IF(YEAR(ДАННЫЕ!$F$1)=YEAR(ДАННЫЕ!$CM1532),1,0),0)</f>
        <v>0</v>
      </c>
      <c r="D1532" s="14">
        <f>IF(ДАННЫЕ!$CJ1532&gt;0,IF(ДАННЫЕ!$CL1532&gt;ДАННЫЕ!$F$1,1,IF(ДАННЫЕ!$CL1532&gt;0,0,1)),0)</f>
        <v>0</v>
      </c>
      <c r="E1532" s="43" t="str">
        <f ca="1">IF(ДАННЫЕ!$F$1&gt;0,IF(ДАННЫЕ!$G1532&gt;0,DATEDIF(ДАННЫЕ!$G1532,ДАННЫЕ!$F$1,"y"),""),IF(ДАННЫЕ!$G1532&gt;0,DATEDIF(ДАННЫЕ!$G1532,TODAY(),"y"),""))</f>
        <v/>
      </c>
      <c r="F1532" s="43" t="str">
        <f xml:space="preserve"> IF(ДАННЫЕ!$F1532="М",IF(E1532&gt;=18,IF(E1532&lt;60,1,""),""),"")&amp;IF(ДАННЫЕ!$F1532="Ж",IF(E1532&gt;=18,IF(E1532&lt;55,1,""),""),"")</f>
        <v/>
      </c>
      <c r="G1532" s="43" t="str">
        <f xml:space="preserve"> IF(ДАННЫЕ!$F1532="М",IF(E1532&gt;=60,2,""),"")&amp;IF(ДАННЫЕ!$F1532="Ж",IF(E1532&gt;=55,2,""),"")</f>
        <v/>
      </c>
      <c r="H1532" s="43" t="str">
        <f t="shared" ca="1" si="72"/>
        <v/>
      </c>
      <c r="I1532" s="43" t="str">
        <f t="shared" ca="1" si="73"/>
        <v>03</v>
      </c>
      <c r="J1532" s="28" t="str">
        <f ca="1">ДАННЫЕ!$F1532&amp;H1532&amp;I1532&amp;ДАННЫЕ!$I1532&amp;"m"&amp;IF(ДАННЫЕ!$I1532&gt;0,IF(ДАННЫЕ!$J1532&gt;0,0,1),"")&amp;"f"&amp;IF(ДАННЫЕ!$R1532&gt;0,IF(YEAR(ДАННЫЕ!$F$1)=YEAR(ДАННЫЕ!$R1532),1,0),0)&amp;"z"&amp;ДАННЫЕ!$R1532&amp;"p"&amp;ДАННЫЕ!$S1532&amp;"i"&amp;ДАННЫЕ!$T1532&amp;"h"&amp;ДАННЫЕ!$K1532&amp;"be"&amp;ДАННЫЕ!$BI1532&amp;"CD"&amp;IF(ДАННЫЕ!BF1532&gt;500,4,IF(ДАННЫЕ!BF1532&gt;350,3,IF(ДАННЫЕ!BF1532&gt;200,2,IF(ДАННЫЕ!BF1532&gt;0,1,0))))&amp;"g"&amp;B1532&amp;"d"&amp;H1532&amp;"l"&amp;ДАННЫЕ!AT1532&amp;"a"&amp;ДАННЫЕ!$V1532&amp;"v"&amp;R1532&amp;"k"&amp;ДАННЫЕ!$U1532&amp;"s"&amp;ДАННЫЕ!$Y1532&amp;"t"&amp;ДАННЫЕ!$X1532&amp;"b"&amp;IF(ДАННЫЕ!$Q1532&gt;1,1,0)&amp;"PP"&amp;ДАННЫЕ!Z1532&amp;"c"&amp;S1532&amp;"x"&amp;IF(ДАННЫЕ!$BY1532&gt;0,IF(YEAR(ДАННЫЕ!$F$1)=YEAR(ДАННЫЕ!$BY1532),1,0),0)&amp;"n"&amp;IF(ДАННЫЕ!$BZ1532&gt;0,IF(YEAR(ДАННЫЕ!$F$1)=YEAR(ДАННЫЕ!$BZ1532),1,0),0)&amp;"u"&amp;D1532&amp;"z"&amp;IF(ДАННЫЕ!$CL1532&gt;0,IF(YEAR(ДАННЫЕ!$F$1)&gt;YEAR(ДАННЫЕ!$CL1532),11,12),0)</f>
        <v>03mf0zpihbeCD0g0dlav0kstb0PPc0x0n0u0z0</v>
      </c>
      <c r="K1532" s="28" t="str">
        <f ca="1">ДАННЫЕ!$I1532&amp;"x"&amp;B1532&amp;"w"&amp;IF(T1532+ДАННЫЕ!AD1532+ДАННЫЕ!AE1532+ДАННЫЕ!AF1532+ДАННЫЕ!AG1532+ДАННЫЕ!AH1532+ДАННЫЕ!$AL1532+ДАННЫЕ!AI1532+ДАННЫЕ!AJ1532+ДАННЫЕ!AK1532+ДАННЫЕ!AP1532+ДАННЫЕ!AQ1532+ДАННЫЕ!AR1532+ДАННЫЕ!$AM1532+ДАННЫЕ!$AN1532+ДАННЫЕ!AS1532+ДАННЫЕ!AT1532&gt;0,1,0)&amp;IF(OR(T1532=2,ДАННЫЕ!AD1532=2,ДАННЫЕ!AE1532=2,ДАННЫЕ!AF1532=2,ДАННЫЕ!AG1532=2,ДАННЫЕ!AH1532=2,ДАННЫЕ!$AL1532=2,ДАННЫЕ!AI1532=2,ДАННЫЕ!AJ1532=2,ДАННЫЕ!AK1532=2,ДАННЫЕ!AP1532=2,ДАННЫЕ!AQ1532=2,ДАННЫЕ!AR1532=2,ДАННЫЕ!$AM1532=2,ДАННЫЕ!$AN1532=2,ДАННЫЕ!AS1532=2,ДАННЫЕ!AT1532=2),2,0)&amp;"t"&amp;IF(T1532&gt;0,"1"&amp;T1532,"00")&amp;"f"&amp;IF(ДАННЫЕ!$AC1532,"1"&amp;ДАННЫЕ!$AC1532,"00")&amp;"b"&amp;IF(ДАННЫЕ!$AD1532,"1"&amp;ДАННЫЕ!$AD1532,"00")&amp;"g"&amp;IF(ДАННЫЕ!$AF1532,"1"&amp;ДАННЫЕ!$AF1532,"00")&amp;"c"&amp;IF(ДАННЫЕ!$AG1532,"1"&amp;ДАННЫЕ!$AG1532,"00")&amp;"i"&amp;IF(ДАННЫЕ!$AH1532,"1"&amp;ДАННЫЕ!$AH1532,"00")&amp;"r"&amp;IF(ДАННЫЕ!$AL1532,"1"&amp;ДАННЫЕ!$AL1532,"00")&amp;"m"&amp;IF(ДАННЫЕ!$AI1532,"1"&amp;ДАННЫЕ!$AI1532,"00")&amp;"hS"&amp;IF(ДАННЫЕ!$AJ1532,"1"&amp;ДАННЫЕ!$AJ1532,"00")&amp;"hZ"&amp;IF(ДАННЫЕ!$AK1532,"1"&amp;ДАННЫЕ!$AK1532,"00")&amp;"p"&amp;IF(ДАННЫЕ!$AP1532,"1"&amp;ДАННЫЕ!$AP1532,"00")&amp;"k"&amp;IF(ДАННЫЕ!$AQ1532,"1"&amp;ДАННЫЕ!$AQ1532,"00")&amp;"z"&amp;IF(ДАННЫЕ!$AR1532,"1"&amp;ДАННЫЕ!$AR1532,"00")&amp;"j"&amp;IF(ДАННЫЕ!$AM1532,"1"&amp;ДАННЫЕ!$AM1532,"00")&amp;"n"&amp;IF(ДАННЫЕ!$AN1532,"1"&amp;ДАННЫЕ!$AN1532,"00")&amp;"E"&amp;ДАННЫЕ!BI1532&amp;"L"&amp;ДАННЫЕ!AO1532&amp;"h"&amp;IF(ДАННЫЕ!$AU1532&gt;0,1,0)&amp;"v"&amp;IF(ДАННЫЕ!$AW1532&gt;0,1,0)&amp;"a"&amp;IF(ДАННЫЕ!$AS1532,"1"&amp;ДАННЫЕ!$AS1532,"00")&amp;"s"&amp;IF(ДАННЫЕ!$AT1532,"1"&amp;ДАННЫЕ!$AT1532,"00")&amp;"u"&amp;IF(ДАННЫЕ!$CJ1532&gt;0,1,0)&amp;"y"&amp;B1532&amp;"d"&amp;H1532&amp;"e"&amp;F1532&amp;G1532</f>
        <v>x0w00t00f00b00g00c00i00r00m00hS00hZ00p00k00z00j00n00ELh0v0a00s00u0y0de</v>
      </c>
      <c r="L1532" s="28" t="str">
        <f ca="1">ДАННЫЕ!$I1532&amp;"VN"&amp;IF(ДАННЫЕ!AW1532&gt;0,11,10)&amp;"CD"&amp;IF(ДАННЫЕ!BF1532&gt;500,16,IF(ДАННЫЕ!BF1532&gt;350,15,IF(ДАННЫЕ!BF1532&gt;=200,14,IF(ДАННЫЕ!BF1532&gt;=100,13,IF(ДАННЫЕ!BF1532&gt;=50,12,IF(ДАННЫЕ!BF1532&gt;0,11,10))))))&amp;"AR"&amp;IF(ДАННЫЕ!BX1532&gt;0,1,0)&amp;"GD"&amp;B1532&amp;"VV"&amp;IF(E1532&gt;=5,IF(E1532&lt;18,1,0),0)</f>
        <v>VN10CD10AR0GD0VV0</v>
      </c>
      <c r="M1532" s="28" t="str">
        <f>ДАННЫЕ!$I1532&amp;"b"&amp;ДАННЫЕ!$BI1532&amp;"r"&amp;ДАННЫЕ!$BJ1532&amp;"CD"&amp;IF(ДАННЫЕ!BF1532&gt;0,IF(ДАННЫЕ!BF1532&lt;200,1,IF(ДАННЫЕ!BF1532&lt;350,2,3)),0)&amp;"h"&amp;IF(ДАННЫЕ!$BK1532+ДАННЫЕ!$BL1532+ДАННЫЕ!$BM1532&gt;0,1,0)&amp;"x"&amp;ДАННЫЕ!$BK1532&amp;"y"&amp;ДАННЫЕ!$BL1532&amp;"z"&amp;ДАННЫЕ!$BM1532&amp;"c"&amp;IF(ДАННЫЕ!$BK1532+ДАННЫЕ!$BL1532+ДАННЫЕ!$BM1532=3,1,0)&amp;"a"&amp;IF(ДАННЫЕ!$BQ1532+ДАННЫЕ!$BR1532&gt;0,1,0)&amp;"d"&amp;ДАННЫЕ!$BQ1532&amp;"v"&amp;ДАННЫЕ!$BR1532&amp;"p"&amp;ДАННЫЕ!$BS1532&amp;"n"&amp;ДАННЫЕ!$BU1532&amp;"t"&amp;ДАННЫЕ!$BV1532&amp;"o"&amp;ДАННЫЕ!$BT1532&amp;"l"&amp;IF(ДАННЫЕ!$BN1532&gt;0,1,0)&amp;ДАННЫЕ!$BN1532&amp;"g"&amp;ДАННЫЕ!$BO1532&amp;"s"&amp;ДАННЫЕ!$BP1532&amp;"DZ"&amp;IF(ДАННЫЕ!B1532-ДАННЫЕ!G1532 &lt; 60,IF(ДАННЫЕ!B1532-ДАННЫЕ!G1532 &gt;= 0,1,0),0)&amp;"u"&amp;IF(ДАННЫЕ!$CJ1532&gt;0,1,0)</f>
        <v>brCD0h0xyzc0a0dvpntol0gsDZ1u0</v>
      </c>
      <c r="N1532" s="28" t="str">
        <f ca="1">ДАННЫЕ!$F1532&amp;ДАННЫЕ!$I1532&amp;"g"&amp;B1532&amp;"cf"&amp;D1532&amp;"a"&amp;IF(ДАННЫЕ!$BX1532&gt;0,1,0)&amp;IF(ДАННЫЕ!$BF1532&gt;500,1,IF(ДАННЫЕ!$BF1532&gt;350,2,IF(ДАННЫЕ!$BF1532&gt;=200,3,IF(ДАННЫЕ!$BF1532&gt;=100,4,IF(ДАННЫЕ!$BF1532&gt;=50,5,IF(ДАННЫЕ!$BF1532&lt;50,6,0))))))&amp;"AR"&amp;IF(DATEDIF(ДАННЫЕ!$BX1532,ДАННЫЕ!$F$1,"y")&gt;1,1,0)&amp;"VG"&amp;IF(ДАННЫЕ!$BH1532="0",1,0)&amp;"o"&amp;IF(T1532+ДАННЫЕ!$AF1532+ДАННЫЕ!$AG1532+ДАННЫЕ!$AH1532+ДАННЫЕ!$AI1532+ДАННЫЕ!$AJ1532+ДАННЫЕ!$AP1532+ДАННЫЕ!$AQ1532+ДАННЫЕ!$AR1532+ДАННЫЕ!$AU1532+ДАННЫЕ!$AW1532+ДАННЫЕ!$AS1532+ДАННЫЕ!$AT1532&gt;0,1,0)&amp;"x"&amp;ДАННЫЕ!$AG1532&amp;"p"&amp;IF(ДАННЫЕ!$BY1532&gt;0,1,0)&amp;"v"&amp;IF(ДАННЫЕ!$BZ1532&gt;0,1,0)&amp;"n"&amp;ДАННЫЕ!$CA1532&amp;"t"&amp;ДАННЫЕ!$AY1532&amp;"k"&amp;ДАННЫЕ!$CB1532&amp;"q"&amp;ДАННЫЕ!$CC1532&amp;"w"&amp;ДАННЫЕ!$CD1532&amp;"e"&amp;ДАННЫЕ!$CE1532&amp;"m"&amp;ДАННЫЕ!$CF1532&amp;"c"&amp;ДАННЫЕ!$CG1532&amp;"z"&amp;ДАННЫЕ!$CH1532&amp;"d"&amp;IF(H1532=4,1,0)&amp;"s"&amp;IF(ДАННЫЕ!$J1532=1,0,1)&amp;"u"&amp;IF(ДАННЫЕ!$CJ1532&gt;0,1,0)</f>
        <v>g0cf0a06AR1VG0o0xp0v0ntkqwemczd0s1u0</v>
      </c>
      <c r="O1532" s="28" t="str">
        <f>ДАННЫЕ!$I1532&amp;"g"&amp;B1532&amp;A1532&amp;"f"&amp;P1532&amp;"c"&amp;IF(ДАННЫЕ!$U1532&gt;0,1,0)&amp;"s"&amp;IF(ДАННЫЕ!$Q1532&gt;0,IF(YEAR(ДАННЫЕ!$F$1)=YEAR(ДАННЫЕ!$Q1532),IF(MONTH(ДАННЫЕ!$F$1)=MONTH(ДАННЫЕ!$Q1532),111,11),1),0)&amp;"i"&amp;IF(ДАННЫЕ!$R1532+ДАННЫЕ!$S1532+ДАННЫЕ!$T1532=0,0,1)&amp;"h"&amp;IF(ДАННЫЕ!$P1532&gt;0,1,0)&amp;"p"&amp;IF(ДАННЫЕ!$CI1532&gt;0,IF(YEAR(ДАННЫЕ!$F$1)=YEAR(ДАННЫЕ!$CI1532),IF(MONTH(ДАННЫЕ!$F$1)=MONTH(ДАННЫЕ!$CI1532),111,11),1),0)&amp;"d"&amp;IF(ДАННЫЕ!$CJ1532&gt;0,IF(YEAR(ДАННЫЕ!$F$1)=YEAR(ДАННЫЕ!$CJ1532),IF(MONTH(ДАННЫЕ!$F$1)=MONTH(ДАННЫЕ!$CJ1532),111,11),1),0)&amp;"o"&amp;IF(ДАННЫЕ!$CK1532&gt;0,IF(MONTH(ДАННЫЕ!$F$1)=MONTH(ДАННЫЕ!$CK1532),111,11),0)&amp;"v"&amp;IF(ДАННЫЕ!$BE1532&gt;0,IF(MONTH(ДАННЫЕ!$F$1)=MONTH(ДАННЫЕ!$BE1532),111,11),0)</f>
        <v>g00f0c0s0i0h0p0d0o0v0</v>
      </c>
      <c r="P1532" s="15">
        <f t="shared" si="74"/>
        <v>0</v>
      </c>
      <c r="Q1532" s="15">
        <f>IF(ДАННЫЕ!$F$1&gt;ДАННЫЕ!$N1532,IF(YEAR(ДАННЫЕ!$F$1)=YEAR(ДАННЫЕ!M1532),1,0),0)</f>
        <v>0</v>
      </c>
      <c r="R1532" s="15">
        <f>IF(ДАННЫЕ!$F$1&gt;ДАННЫЕ!$N1532,IF(YEAR(ДАННЫЕ!$F$1)=YEAR(ДАННЫЕ!N1532),1,0),0)</f>
        <v>0</v>
      </c>
      <c r="S1532" s="15">
        <f>IF(ДАННЫЕ!$AA1532="2А",1,IF(ДАННЫЕ!$AA1532="2Б",2,IF(ДАННЫЕ!$AA1532="2В",3,IF(ДАННЫЕ!$AA1532=3,4,IF(ДАННЫЕ!$AA1532="4А",5,IF(ДАННЫЕ!$AA1532="4Б",6,IF(ДАННЫЕ!$AA1532="4В",7,IF(ДАННЫЕ!$AA1532=5,8,0))))))))</f>
        <v>0</v>
      </c>
      <c r="T1532" s="15">
        <f>IF(OR(ДАННЫЕ!$AC1532=2,ДАННЫЕ!$AD1532=2,ДАННЫЕ!$AE1532=2),2,IF(OR(ДАННЫЕ!$AC1532=1,ДАННЫЕ!$AD1532=1,ДАННЫЕ!$AE1532=1),1,0))</f>
        <v>0</v>
      </c>
    </row>
    <row r="1533" spans="1:20" x14ac:dyDescent="0.2">
      <c r="A1533" s="78">
        <f>IF(B1533&gt;0,IF(MONTH(ДАННЫЕ!$F$1)=MONTH(ДАННЫЕ!$B1533),1,0),0)</f>
        <v>0</v>
      </c>
      <c r="B1533" s="14">
        <f>IF(ДАННЫЕ!$B1533&gt;0,IF(YEAR(ДАННЫЕ!$F$1)=YEAR(ДАННЫЕ!$B1533),1,0),0)</f>
        <v>0</v>
      </c>
      <c r="C1533" s="14">
        <f>IF(ДАННЫЕ!$CM1533&gt;0,IF(YEAR(ДАННЫЕ!$F$1)=YEAR(ДАННЫЕ!$CM1533),1,0),0)</f>
        <v>0</v>
      </c>
      <c r="D1533" s="14">
        <f>IF(ДАННЫЕ!$CJ1533&gt;0,IF(ДАННЫЕ!$CL1533&gt;ДАННЫЕ!$F$1,1,IF(ДАННЫЕ!$CL1533&gt;0,0,1)),0)</f>
        <v>0</v>
      </c>
      <c r="E1533" s="43" t="str">
        <f ca="1">IF(ДАННЫЕ!$F$1&gt;0,IF(ДАННЫЕ!$G1533&gt;0,DATEDIF(ДАННЫЕ!$G1533,ДАННЫЕ!$F$1,"y"),""),IF(ДАННЫЕ!$G1533&gt;0,DATEDIF(ДАННЫЕ!$G1533,TODAY(),"y"),""))</f>
        <v/>
      </c>
      <c r="F1533" s="43" t="str">
        <f xml:space="preserve"> IF(ДАННЫЕ!$F1533="М",IF(E1533&gt;=18,IF(E1533&lt;60,1,""),""),"")&amp;IF(ДАННЫЕ!$F1533="Ж",IF(E1533&gt;=18,IF(E1533&lt;55,1,""),""),"")</f>
        <v/>
      </c>
      <c r="G1533" s="43" t="str">
        <f xml:space="preserve"> IF(ДАННЫЕ!$F1533="М",IF(E1533&gt;=60,2,""),"")&amp;IF(ДАННЫЕ!$F1533="Ж",IF(E1533&gt;=55,2,""),"")</f>
        <v/>
      </c>
      <c r="H1533" s="43" t="str">
        <f t="shared" ca="1" si="72"/>
        <v/>
      </c>
      <c r="I1533" s="43" t="str">
        <f t="shared" ca="1" si="73"/>
        <v>03</v>
      </c>
      <c r="J1533" s="28" t="str">
        <f ca="1">ДАННЫЕ!$F1533&amp;H1533&amp;I1533&amp;ДАННЫЕ!$I1533&amp;"m"&amp;IF(ДАННЫЕ!$I1533&gt;0,IF(ДАННЫЕ!$J1533&gt;0,0,1),"")&amp;"f"&amp;IF(ДАННЫЕ!$R1533&gt;0,IF(YEAR(ДАННЫЕ!$F$1)=YEAR(ДАННЫЕ!$R1533),1,0),0)&amp;"z"&amp;ДАННЫЕ!$R1533&amp;"p"&amp;ДАННЫЕ!$S1533&amp;"i"&amp;ДАННЫЕ!$T1533&amp;"h"&amp;ДАННЫЕ!$K1533&amp;"be"&amp;ДАННЫЕ!$BI1533&amp;"CD"&amp;IF(ДАННЫЕ!BF1533&gt;500,4,IF(ДАННЫЕ!BF1533&gt;350,3,IF(ДАННЫЕ!BF1533&gt;200,2,IF(ДАННЫЕ!BF1533&gt;0,1,0))))&amp;"g"&amp;B1533&amp;"d"&amp;H1533&amp;"l"&amp;ДАННЫЕ!AT1533&amp;"a"&amp;ДАННЫЕ!$V1533&amp;"v"&amp;R1533&amp;"k"&amp;ДАННЫЕ!$U1533&amp;"s"&amp;ДАННЫЕ!$Y1533&amp;"t"&amp;ДАННЫЕ!$X1533&amp;"b"&amp;IF(ДАННЫЕ!$Q1533&gt;1,1,0)&amp;"PP"&amp;ДАННЫЕ!Z1533&amp;"c"&amp;S1533&amp;"x"&amp;IF(ДАННЫЕ!$BY1533&gt;0,IF(YEAR(ДАННЫЕ!$F$1)=YEAR(ДАННЫЕ!$BY1533),1,0),0)&amp;"n"&amp;IF(ДАННЫЕ!$BZ1533&gt;0,IF(YEAR(ДАННЫЕ!$F$1)=YEAR(ДАННЫЕ!$BZ1533),1,0),0)&amp;"u"&amp;D1533&amp;"z"&amp;IF(ДАННЫЕ!$CL1533&gt;0,IF(YEAR(ДАННЫЕ!$F$1)&gt;YEAR(ДАННЫЕ!$CL1533),11,12),0)</f>
        <v>03mf0zpihbeCD0g0dlav0kstb0PPc0x0n0u0z0</v>
      </c>
      <c r="K1533" s="28" t="str">
        <f ca="1">ДАННЫЕ!$I1533&amp;"x"&amp;B1533&amp;"w"&amp;IF(T1533+ДАННЫЕ!AD1533+ДАННЫЕ!AE1533+ДАННЫЕ!AF1533+ДАННЫЕ!AG1533+ДАННЫЕ!AH1533+ДАННЫЕ!$AL1533+ДАННЫЕ!AI1533+ДАННЫЕ!AJ1533+ДАННЫЕ!AK1533+ДАННЫЕ!AP1533+ДАННЫЕ!AQ1533+ДАННЫЕ!AR1533+ДАННЫЕ!$AM1533+ДАННЫЕ!$AN1533+ДАННЫЕ!AS1533+ДАННЫЕ!AT1533&gt;0,1,0)&amp;IF(OR(T1533=2,ДАННЫЕ!AD1533=2,ДАННЫЕ!AE1533=2,ДАННЫЕ!AF1533=2,ДАННЫЕ!AG1533=2,ДАННЫЕ!AH1533=2,ДАННЫЕ!$AL1533=2,ДАННЫЕ!AI1533=2,ДАННЫЕ!AJ1533=2,ДАННЫЕ!AK1533=2,ДАННЫЕ!AP1533=2,ДАННЫЕ!AQ1533=2,ДАННЫЕ!AR1533=2,ДАННЫЕ!$AM1533=2,ДАННЫЕ!$AN1533=2,ДАННЫЕ!AS1533=2,ДАННЫЕ!AT1533=2),2,0)&amp;"t"&amp;IF(T1533&gt;0,"1"&amp;T1533,"00")&amp;"f"&amp;IF(ДАННЫЕ!$AC1533,"1"&amp;ДАННЫЕ!$AC1533,"00")&amp;"b"&amp;IF(ДАННЫЕ!$AD1533,"1"&amp;ДАННЫЕ!$AD1533,"00")&amp;"g"&amp;IF(ДАННЫЕ!$AF1533,"1"&amp;ДАННЫЕ!$AF1533,"00")&amp;"c"&amp;IF(ДАННЫЕ!$AG1533,"1"&amp;ДАННЫЕ!$AG1533,"00")&amp;"i"&amp;IF(ДАННЫЕ!$AH1533,"1"&amp;ДАННЫЕ!$AH1533,"00")&amp;"r"&amp;IF(ДАННЫЕ!$AL1533,"1"&amp;ДАННЫЕ!$AL1533,"00")&amp;"m"&amp;IF(ДАННЫЕ!$AI1533,"1"&amp;ДАННЫЕ!$AI1533,"00")&amp;"hS"&amp;IF(ДАННЫЕ!$AJ1533,"1"&amp;ДАННЫЕ!$AJ1533,"00")&amp;"hZ"&amp;IF(ДАННЫЕ!$AK1533,"1"&amp;ДАННЫЕ!$AK1533,"00")&amp;"p"&amp;IF(ДАННЫЕ!$AP1533,"1"&amp;ДАННЫЕ!$AP1533,"00")&amp;"k"&amp;IF(ДАННЫЕ!$AQ1533,"1"&amp;ДАННЫЕ!$AQ1533,"00")&amp;"z"&amp;IF(ДАННЫЕ!$AR1533,"1"&amp;ДАННЫЕ!$AR1533,"00")&amp;"j"&amp;IF(ДАННЫЕ!$AM1533,"1"&amp;ДАННЫЕ!$AM1533,"00")&amp;"n"&amp;IF(ДАННЫЕ!$AN1533,"1"&amp;ДАННЫЕ!$AN1533,"00")&amp;"E"&amp;ДАННЫЕ!BI1533&amp;"L"&amp;ДАННЫЕ!AO1533&amp;"h"&amp;IF(ДАННЫЕ!$AU1533&gt;0,1,0)&amp;"v"&amp;IF(ДАННЫЕ!$AW1533&gt;0,1,0)&amp;"a"&amp;IF(ДАННЫЕ!$AS1533,"1"&amp;ДАННЫЕ!$AS1533,"00")&amp;"s"&amp;IF(ДАННЫЕ!$AT1533,"1"&amp;ДАННЫЕ!$AT1533,"00")&amp;"u"&amp;IF(ДАННЫЕ!$CJ1533&gt;0,1,0)&amp;"y"&amp;B1533&amp;"d"&amp;H1533&amp;"e"&amp;F1533&amp;G1533</f>
        <v>x0w00t00f00b00g00c00i00r00m00hS00hZ00p00k00z00j00n00ELh0v0a00s00u0y0de</v>
      </c>
      <c r="L1533" s="28" t="str">
        <f ca="1">ДАННЫЕ!$I1533&amp;"VN"&amp;IF(ДАННЫЕ!AW1533&gt;0,11,10)&amp;"CD"&amp;IF(ДАННЫЕ!BF1533&gt;500,16,IF(ДАННЫЕ!BF1533&gt;350,15,IF(ДАННЫЕ!BF1533&gt;=200,14,IF(ДАННЫЕ!BF1533&gt;=100,13,IF(ДАННЫЕ!BF1533&gt;=50,12,IF(ДАННЫЕ!BF1533&gt;0,11,10))))))&amp;"AR"&amp;IF(ДАННЫЕ!BX1533&gt;0,1,0)&amp;"GD"&amp;B1533&amp;"VV"&amp;IF(E1533&gt;=5,IF(E1533&lt;18,1,0),0)</f>
        <v>VN10CD10AR0GD0VV0</v>
      </c>
      <c r="M1533" s="28" t="str">
        <f>ДАННЫЕ!$I1533&amp;"b"&amp;ДАННЫЕ!$BI1533&amp;"r"&amp;ДАННЫЕ!$BJ1533&amp;"CD"&amp;IF(ДАННЫЕ!BF1533&gt;0,IF(ДАННЫЕ!BF1533&lt;200,1,IF(ДАННЫЕ!BF1533&lt;350,2,3)),0)&amp;"h"&amp;IF(ДАННЫЕ!$BK1533+ДАННЫЕ!$BL1533+ДАННЫЕ!$BM1533&gt;0,1,0)&amp;"x"&amp;ДАННЫЕ!$BK1533&amp;"y"&amp;ДАННЫЕ!$BL1533&amp;"z"&amp;ДАННЫЕ!$BM1533&amp;"c"&amp;IF(ДАННЫЕ!$BK1533+ДАННЫЕ!$BL1533+ДАННЫЕ!$BM1533=3,1,0)&amp;"a"&amp;IF(ДАННЫЕ!$BQ1533+ДАННЫЕ!$BR1533&gt;0,1,0)&amp;"d"&amp;ДАННЫЕ!$BQ1533&amp;"v"&amp;ДАННЫЕ!$BR1533&amp;"p"&amp;ДАННЫЕ!$BS1533&amp;"n"&amp;ДАННЫЕ!$BU1533&amp;"t"&amp;ДАННЫЕ!$BV1533&amp;"o"&amp;ДАННЫЕ!$BT1533&amp;"l"&amp;IF(ДАННЫЕ!$BN1533&gt;0,1,0)&amp;ДАННЫЕ!$BN1533&amp;"g"&amp;ДАННЫЕ!$BO1533&amp;"s"&amp;ДАННЫЕ!$BP1533&amp;"DZ"&amp;IF(ДАННЫЕ!B1533-ДАННЫЕ!G1533 &lt; 60,IF(ДАННЫЕ!B1533-ДАННЫЕ!G1533 &gt;= 0,1,0),0)&amp;"u"&amp;IF(ДАННЫЕ!$CJ1533&gt;0,1,0)</f>
        <v>brCD0h0xyzc0a0dvpntol0gsDZ1u0</v>
      </c>
      <c r="N1533" s="28" t="str">
        <f ca="1">ДАННЫЕ!$F1533&amp;ДАННЫЕ!$I1533&amp;"g"&amp;B1533&amp;"cf"&amp;D1533&amp;"a"&amp;IF(ДАННЫЕ!$BX1533&gt;0,1,0)&amp;IF(ДАННЫЕ!$BF1533&gt;500,1,IF(ДАННЫЕ!$BF1533&gt;350,2,IF(ДАННЫЕ!$BF1533&gt;=200,3,IF(ДАННЫЕ!$BF1533&gt;=100,4,IF(ДАННЫЕ!$BF1533&gt;=50,5,IF(ДАННЫЕ!$BF1533&lt;50,6,0))))))&amp;"AR"&amp;IF(DATEDIF(ДАННЫЕ!$BX1533,ДАННЫЕ!$F$1,"y")&gt;1,1,0)&amp;"VG"&amp;IF(ДАННЫЕ!$BH1533="0",1,0)&amp;"o"&amp;IF(T1533+ДАННЫЕ!$AF1533+ДАННЫЕ!$AG1533+ДАННЫЕ!$AH1533+ДАННЫЕ!$AI1533+ДАННЫЕ!$AJ1533+ДАННЫЕ!$AP1533+ДАННЫЕ!$AQ1533+ДАННЫЕ!$AR1533+ДАННЫЕ!$AU1533+ДАННЫЕ!$AW1533+ДАННЫЕ!$AS1533+ДАННЫЕ!$AT1533&gt;0,1,0)&amp;"x"&amp;ДАННЫЕ!$AG1533&amp;"p"&amp;IF(ДАННЫЕ!$BY1533&gt;0,1,0)&amp;"v"&amp;IF(ДАННЫЕ!$BZ1533&gt;0,1,0)&amp;"n"&amp;ДАННЫЕ!$CA1533&amp;"t"&amp;ДАННЫЕ!$AY1533&amp;"k"&amp;ДАННЫЕ!$CB1533&amp;"q"&amp;ДАННЫЕ!$CC1533&amp;"w"&amp;ДАННЫЕ!$CD1533&amp;"e"&amp;ДАННЫЕ!$CE1533&amp;"m"&amp;ДАННЫЕ!$CF1533&amp;"c"&amp;ДАННЫЕ!$CG1533&amp;"z"&amp;ДАННЫЕ!$CH1533&amp;"d"&amp;IF(H1533=4,1,0)&amp;"s"&amp;IF(ДАННЫЕ!$J1533=1,0,1)&amp;"u"&amp;IF(ДАННЫЕ!$CJ1533&gt;0,1,0)</f>
        <v>g0cf0a06AR1VG0o0xp0v0ntkqwemczd0s1u0</v>
      </c>
      <c r="O1533" s="28" t="str">
        <f>ДАННЫЕ!$I1533&amp;"g"&amp;B1533&amp;A1533&amp;"f"&amp;P1533&amp;"c"&amp;IF(ДАННЫЕ!$U1533&gt;0,1,0)&amp;"s"&amp;IF(ДАННЫЕ!$Q1533&gt;0,IF(YEAR(ДАННЫЕ!$F$1)=YEAR(ДАННЫЕ!$Q1533),IF(MONTH(ДАННЫЕ!$F$1)=MONTH(ДАННЫЕ!$Q1533),111,11),1),0)&amp;"i"&amp;IF(ДАННЫЕ!$R1533+ДАННЫЕ!$S1533+ДАННЫЕ!$T1533=0,0,1)&amp;"h"&amp;IF(ДАННЫЕ!$P1533&gt;0,1,0)&amp;"p"&amp;IF(ДАННЫЕ!$CI1533&gt;0,IF(YEAR(ДАННЫЕ!$F$1)=YEAR(ДАННЫЕ!$CI1533),IF(MONTH(ДАННЫЕ!$F$1)=MONTH(ДАННЫЕ!$CI1533),111,11),1),0)&amp;"d"&amp;IF(ДАННЫЕ!$CJ1533&gt;0,IF(YEAR(ДАННЫЕ!$F$1)=YEAR(ДАННЫЕ!$CJ1533),IF(MONTH(ДАННЫЕ!$F$1)=MONTH(ДАННЫЕ!$CJ1533),111,11),1),0)&amp;"o"&amp;IF(ДАННЫЕ!$CK1533&gt;0,IF(MONTH(ДАННЫЕ!$F$1)=MONTH(ДАННЫЕ!$CK1533),111,11),0)&amp;"v"&amp;IF(ДАННЫЕ!$BE1533&gt;0,IF(MONTH(ДАННЫЕ!$F$1)=MONTH(ДАННЫЕ!$BE1533),111,11),0)</f>
        <v>g00f0c0s0i0h0p0d0o0v0</v>
      </c>
      <c r="P1533" s="15">
        <f t="shared" si="74"/>
        <v>0</v>
      </c>
      <c r="Q1533" s="15">
        <f>IF(ДАННЫЕ!$F$1&gt;ДАННЫЕ!$N1533,IF(YEAR(ДАННЫЕ!$F$1)=YEAR(ДАННЫЕ!M1533),1,0),0)</f>
        <v>0</v>
      </c>
      <c r="R1533" s="15">
        <f>IF(ДАННЫЕ!$F$1&gt;ДАННЫЕ!$N1533,IF(YEAR(ДАННЫЕ!$F$1)=YEAR(ДАННЫЕ!N1533),1,0),0)</f>
        <v>0</v>
      </c>
      <c r="S1533" s="15">
        <f>IF(ДАННЫЕ!$AA1533="2А",1,IF(ДАННЫЕ!$AA1533="2Б",2,IF(ДАННЫЕ!$AA1533="2В",3,IF(ДАННЫЕ!$AA1533=3,4,IF(ДАННЫЕ!$AA1533="4А",5,IF(ДАННЫЕ!$AA1533="4Б",6,IF(ДАННЫЕ!$AA1533="4В",7,IF(ДАННЫЕ!$AA1533=5,8,0))))))))</f>
        <v>0</v>
      </c>
      <c r="T1533" s="15">
        <f>IF(OR(ДАННЫЕ!$AC1533=2,ДАННЫЕ!$AD1533=2,ДАННЫЕ!$AE1533=2),2,IF(OR(ДАННЫЕ!$AC1533=1,ДАННЫЕ!$AD1533=1,ДАННЫЕ!$AE1533=1),1,0))</f>
        <v>0</v>
      </c>
    </row>
    <row r="1534" spans="1:20" x14ac:dyDescent="0.2">
      <c r="A1534" s="78">
        <f>IF(B1534&gt;0,IF(MONTH(ДАННЫЕ!$F$1)=MONTH(ДАННЫЕ!$B1534),1,0),0)</f>
        <v>0</v>
      </c>
      <c r="B1534" s="14">
        <f>IF(ДАННЫЕ!$B1534&gt;0,IF(YEAR(ДАННЫЕ!$F$1)=YEAR(ДАННЫЕ!$B1534),1,0),0)</f>
        <v>0</v>
      </c>
      <c r="C1534" s="14">
        <f>IF(ДАННЫЕ!$CM1534&gt;0,IF(YEAR(ДАННЫЕ!$F$1)=YEAR(ДАННЫЕ!$CM1534),1,0),0)</f>
        <v>0</v>
      </c>
      <c r="D1534" s="14">
        <f>IF(ДАННЫЕ!$CJ1534&gt;0,IF(ДАННЫЕ!$CL1534&gt;ДАННЫЕ!$F$1,1,IF(ДАННЫЕ!$CL1534&gt;0,0,1)),0)</f>
        <v>0</v>
      </c>
      <c r="E1534" s="43" t="str">
        <f ca="1">IF(ДАННЫЕ!$F$1&gt;0,IF(ДАННЫЕ!$G1534&gt;0,DATEDIF(ДАННЫЕ!$G1534,ДАННЫЕ!$F$1,"y"),""),IF(ДАННЫЕ!$G1534&gt;0,DATEDIF(ДАННЫЕ!$G1534,TODAY(),"y"),""))</f>
        <v/>
      </c>
      <c r="F1534" s="43" t="str">
        <f xml:space="preserve"> IF(ДАННЫЕ!$F1534="М",IF(E1534&gt;=18,IF(E1534&lt;60,1,""),""),"")&amp;IF(ДАННЫЕ!$F1534="Ж",IF(E1534&gt;=18,IF(E1534&lt;55,1,""),""),"")</f>
        <v/>
      </c>
      <c r="G1534" s="43" t="str">
        <f xml:space="preserve"> IF(ДАННЫЕ!$F1534="М",IF(E1534&gt;=60,2,""),"")&amp;IF(ДАННЫЕ!$F1534="Ж",IF(E1534&gt;=55,2,""),"")</f>
        <v/>
      </c>
      <c r="H1534" s="43" t="str">
        <f t="shared" ca="1" si="72"/>
        <v/>
      </c>
      <c r="I1534" s="43" t="str">
        <f t="shared" ca="1" si="73"/>
        <v>03</v>
      </c>
      <c r="J1534" s="28" t="str">
        <f ca="1">ДАННЫЕ!$F1534&amp;H1534&amp;I1534&amp;ДАННЫЕ!$I1534&amp;"m"&amp;IF(ДАННЫЕ!$I1534&gt;0,IF(ДАННЫЕ!$J1534&gt;0,0,1),"")&amp;"f"&amp;IF(ДАННЫЕ!$R1534&gt;0,IF(YEAR(ДАННЫЕ!$F$1)=YEAR(ДАННЫЕ!$R1534),1,0),0)&amp;"z"&amp;ДАННЫЕ!$R1534&amp;"p"&amp;ДАННЫЕ!$S1534&amp;"i"&amp;ДАННЫЕ!$T1534&amp;"h"&amp;ДАННЫЕ!$K1534&amp;"be"&amp;ДАННЫЕ!$BI1534&amp;"CD"&amp;IF(ДАННЫЕ!BF1534&gt;500,4,IF(ДАННЫЕ!BF1534&gt;350,3,IF(ДАННЫЕ!BF1534&gt;200,2,IF(ДАННЫЕ!BF1534&gt;0,1,0))))&amp;"g"&amp;B1534&amp;"d"&amp;H1534&amp;"l"&amp;ДАННЫЕ!AT1534&amp;"a"&amp;ДАННЫЕ!$V1534&amp;"v"&amp;R1534&amp;"k"&amp;ДАННЫЕ!$U1534&amp;"s"&amp;ДАННЫЕ!$Y1534&amp;"t"&amp;ДАННЫЕ!$X1534&amp;"b"&amp;IF(ДАННЫЕ!$Q1534&gt;1,1,0)&amp;"PP"&amp;ДАННЫЕ!Z1534&amp;"c"&amp;S1534&amp;"x"&amp;IF(ДАННЫЕ!$BY1534&gt;0,IF(YEAR(ДАННЫЕ!$F$1)=YEAR(ДАННЫЕ!$BY1534),1,0),0)&amp;"n"&amp;IF(ДАННЫЕ!$BZ1534&gt;0,IF(YEAR(ДАННЫЕ!$F$1)=YEAR(ДАННЫЕ!$BZ1534),1,0),0)&amp;"u"&amp;D1534&amp;"z"&amp;IF(ДАННЫЕ!$CL1534&gt;0,IF(YEAR(ДАННЫЕ!$F$1)&gt;YEAR(ДАННЫЕ!$CL1534),11,12),0)</f>
        <v>03mf0zpihbeCD0g0dlav0kstb0PPc0x0n0u0z0</v>
      </c>
      <c r="K1534" s="28" t="str">
        <f ca="1">ДАННЫЕ!$I1534&amp;"x"&amp;B1534&amp;"w"&amp;IF(T1534+ДАННЫЕ!AD1534+ДАННЫЕ!AE1534+ДАННЫЕ!AF1534+ДАННЫЕ!AG1534+ДАННЫЕ!AH1534+ДАННЫЕ!$AL1534+ДАННЫЕ!AI1534+ДАННЫЕ!AJ1534+ДАННЫЕ!AK1534+ДАННЫЕ!AP1534+ДАННЫЕ!AQ1534+ДАННЫЕ!AR1534+ДАННЫЕ!$AM1534+ДАННЫЕ!$AN1534+ДАННЫЕ!AS1534+ДАННЫЕ!AT1534&gt;0,1,0)&amp;IF(OR(T1534=2,ДАННЫЕ!AD1534=2,ДАННЫЕ!AE1534=2,ДАННЫЕ!AF1534=2,ДАННЫЕ!AG1534=2,ДАННЫЕ!AH1534=2,ДАННЫЕ!$AL1534=2,ДАННЫЕ!AI1534=2,ДАННЫЕ!AJ1534=2,ДАННЫЕ!AK1534=2,ДАННЫЕ!AP1534=2,ДАННЫЕ!AQ1534=2,ДАННЫЕ!AR1534=2,ДАННЫЕ!$AM1534=2,ДАННЫЕ!$AN1534=2,ДАННЫЕ!AS1534=2,ДАННЫЕ!AT1534=2),2,0)&amp;"t"&amp;IF(T1534&gt;0,"1"&amp;T1534,"00")&amp;"f"&amp;IF(ДАННЫЕ!$AC1534,"1"&amp;ДАННЫЕ!$AC1534,"00")&amp;"b"&amp;IF(ДАННЫЕ!$AD1534,"1"&amp;ДАННЫЕ!$AD1534,"00")&amp;"g"&amp;IF(ДАННЫЕ!$AF1534,"1"&amp;ДАННЫЕ!$AF1534,"00")&amp;"c"&amp;IF(ДАННЫЕ!$AG1534,"1"&amp;ДАННЫЕ!$AG1534,"00")&amp;"i"&amp;IF(ДАННЫЕ!$AH1534,"1"&amp;ДАННЫЕ!$AH1534,"00")&amp;"r"&amp;IF(ДАННЫЕ!$AL1534,"1"&amp;ДАННЫЕ!$AL1534,"00")&amp;"m"&amp;IF(ДАННЫЕ!$AI1534,"1"&amp;ДАННЫЕ!$AI1534,"00")&amp;"hS"&amp;IF(ДАННЫЕ!$AJ1534,"1"&amp;ДАННЫЕ!$AJ1534,"00")&amp;"hZ"&amp;IF(ДАННЫЕ!$AK1534,"1"&amp;ДАННЫЕ!$AK1534,"00")&amp;"p"&amp;IF(ДАННЫЕ!$AP1534,"1"&amp;ДАННЫЕ!$AP1534,"00")&amp;"k"&amp;IF(ДАННЫЕ!$AQ1534,"1"&amp;ДАННЫЕ!$AQ1534,"00")&amp;"z"&amp;IF(ДАННЫЕ!$AR1534,"1"&amp;ДАННЫЕ!$AR1534,"00")&amp;"j"&amp;IF(ДАННЫЕ!$AM1534,"1"&amp;ДАННЫЕ!$AM1534,"00")&amp;"n"&amp;IF(ДАННЫЕ!$AN1534,"1"&amp;ДАННЫЕ!$AN1534,"00")&amp;"E"&amp;ДАННЫЕ!BI1534&amp;"L"&amp;ДАННЫЕ!AO1534&amp;"h"&amp;IF(ДАННЫЕ!$AU1534&gt;0,1,0)&amp;"v"&amp;IF(ДАННЫЕ!$AW1534&gt;0,1,0)&amp;"a"&amp;IF(ДАННЫЕ!$AS1534,"1"&amp;ДАННЫЕ!$AS1534,"00")&amp;"s"&amp;IF(ДАННЫЕ!$AT1534,"1"&amp;ДАННЫЕ!$AT1534,"00")&amp;"u"&amp;IF(ДАННЫЕ!$CJ1534&gt;0,1,0)&amp;"y"&amp;B1534&amp;"d"&amp;H1534&amp;"e"&amp;F1534&amp;G1534</f>
        <v>x0w00t00f00b00g00c00i00r00m00hS00hZ00p00k00z00j00n00ELh0v0a00s00u0y0de</v>
      </c>
      <c r="L1534" s="28" t="str">
        <f ca="1">ДАННЫЕ!$I1534&amp;"VN"&amp;IF(ДАННЫЕ!AW1534&gt;0,11,10)&amp;"CD"&amp;IF(ДАННЫЕ!BF1534&gt;500,16,IF(ДАННЫЕ!BF1534&gt;350,15,IF(ДАННЫЕ!BF1534&gt;=200,14,IF(ДАННЫЕ!BF1534&gt;=100,13,IF(ДАННЫЕ!BF1534&gt;=50,12,IF(ДАННЫЕ!BF1534&gt;0,11,10))))))&amp;"AR"&amp;IF(ДАННЫЕ!BX1534&gt;0,1,0)&amp;"GD"&amp;B1534&amp;"VV"&amp;IF(E1534&gt;=5,IF(E1534&lt;18,1,0),0)</f>
        <v>VN10CD10AR0GD0VV0</v>
      </c>
      <c r="M1534" s="28" t="str">
        <f>ДАННЫЕ!$I1534&amp;"b"&amp;ДАННЫЕ!$BI1534&amp;"r"&amp;ДАННЫЕ!$BJ1534&amp;"CD"&amp;IF(ДАННЫЕ!BF1534&gt;0,IF(ДАННЫЕ!BF1534&lt;200,1,IF(ДАННЫЕ!BF1534&lt;350,2,3)),0)&amp;"h"&amp;IF(ДАННЫЕ!$BK1534+ДАННЫЕ!$BL1534+ДАННЫЕ!$BM1534&gt;0,1,0)&amp;"x"&amp;ДАННЫЕ!$BK1534&amp;"y"&amp;ДАННЫЕ!$BL1534&amp;"z"&amp;ДАННЫЕ!$BM1534&amp;"c"&amp;IF(ДАННЫЕ!$BK1534+ДАННЫЕ!$BL1534+ДАННЫЕ!$BM1534=3,1,0)&amp;"a"&amp;IF(ДАННЫЕ!$BQ1534+ДАННЫЕ!$BR1534&gt;0,1,0)&amp;"d"&amp;ДАННЫЕ!$BQ1534&amp;"v"&amp;ДАННЫЕ!$BR1534&amp;"p"&amp;ДАННЫЕ!$BS1534&amp;"n"&amp;ДАННЫЕ!$BU1534&amp;"t"&amp;ДАННЫЕ!$BV1534&amp;"o"&amp;ДАННЫЕ!$BT1534&amp;"l"&amp;IF(ДАННЫЕ!$BN1534&gt;0,1,0)&amp;ДАННЫЕ!$BN1534&amp;"g"&amp;ДАННЫЕ!$BO1534&amp;"s"&amp;ДАННЫЕ!$BP1534&amp;"DZ"&amp;IF(ДАННЫЕ!B1534-ДАННЫЕ!G1534 &lt; 60,IF(ДАННЫЕ!B1534-ДАННЫЕ!G1534 &gt;= 0,1,0),0)&amp;"u"&amp;IF(ДАННЫЕ!$CJ1534&gt;0,1,0)</f>
        <v>brCD0h0xyzc0a0dvpntol0gsDZ1u0</v>
      </c>
      <c r="N1534" s="28" t="str">
        <f ca="1">ДАННЫЕ!$F1534&amp;ДАННЫЕ!$I1534&amp;"g"&amp;B1534&amp;"cf"&amp;D1534&amp;"a"&amp;IF(ДАННЫЕ!$BX1534&gt;0,1,0)&amp;IF(ДАННЫЕ!$BF1534&gt;500,1,IF(ДАННЫЕ!$BF1534&gt;350,2,IF(ДАННЫЕ!$BF1534&gt;=200,3,IF(ДАННЫЕ!$BF1534&gt;=100,4,IF(ДАННЫЕ!$BF1534&gt;=50,5,IF(ДАННЫЕ!$BF1534&lt;50,6,0))))))&amp;"AR"&amp;IF(DATEDIF(ДАННЫЕ!$BX1534,ДАННЫЕ!$F$1,"y")&gt;1,1,0)&amp;"VG"&amp;IF(ДАННЫЕ!$BH1534="0",1,0)&amp;"o"&amp;IF(T1534+ДАННЫЕ!$AF1534+ДАННЫЕ!$AG1534+ДАННЫЕ!$AH1534+ДАННЫЕ!$AI1534+ДАННЫЕ!$AJ1534+ДАННЫЕ!$AP1534+ДАННЫЕ!$AQ1534+ДАННЫЕ!$AR1534+ДАННЫЕ!$AU1534+ДАННЫЕ!$AW1534+ДАННЫЕ!$AS1534+ДАННЫЕ!$AT1534&gt;0,1,0)&amp;"x"&amp;ДАННЫЕ!$AG1534&amp;"p"&amp;IF(ДАННЫЕ!$BY1534&gt;0,1,0)&amp;"v"&amp;IF(ДАННЫЕ!$BZ1534&gt;0,1,0)&amp;"n"&amp;ДАННЫЕ!$CA1534&amp;"t"&amp;ДАННЫЕ!$AY1534&amp;"k"&amp;ДАННЫЕ!$CB1534&amp;"q"&amp;ДАННЫЕ!$CC1534&amp;"w"&amp;ДАННЫЕ!$CD1534&amp;"e"&amp;ДАННЫЕ!$CE1534&amp;"m"&amp;ДАННЫЕ!$CF1534&amp;"c"&amp;ДАННЫЕ!$CG1534&amp;"z"&amp;ДАННЫЕ!$CH1534&amp;"d"&amp;IF(H1534=4,1,0)&amp;"s"&amp;IF(ДАННЫЕ!$J1534=1,0,1)&amp;"u"&amp;IF(ДАННЫЕ!$CJ1534&gt;0,1,0)</f>
        <v>g0cf0a06AR1VG0o0xp0v0ntkqwemczd0s1u0</v>
      </c>
      <c r="O1534" s="28" t="str">
        <f>ДАННЫЕ!$I1534&amp;"g"&amp;B1534&amp;A1534&amp;"f"&amp;P1534&amp;"c"&amp;IF(ДАННЫЕ!$U1534&gt;0,1,0)&amp;"s"&amp;IF(ДАННЫЕ!$Q1534&gt;0,IF(YEAR(ДАННЫЕ!$F$1)=YEAR(ДАННЫЕ!$Q1534),IF(MONTH(ДАННЫЕ!$F$1)=MONTH(ДАННЫЕ!$Q1534),111,11),1),0)&amp;"i"&amp;IF(ДАННЫЕ!$R1534+ДАННЫЕ!$S1534+ДАННЫЕ!$T1534=0,0,1)&amp;"h"&amp;IF(ДАННЫЕ!$P1534&gt;0,1,0)&amp;"p"&amp;IF(ДАННЫЕ!$CI1534&gt;0,IF(YEAR(ДАННЫЕ!$F$1)=YEAR(ДАННЫЕ!$CI1534),IF(MONTH(ДАННЫЕ!$F$1)=MONTH(ДАННЫЕ!$CI1534),111,11),1),0)&amp;"d"&amp;IF(ДАННЫЕ!$CJ1534&gt;0,IF(YEAR(ДАННЫЕ!$F$1)=YEAR(ДАННЫЕ!$CJ1534),IF(MONTH(ДАННЫЕ!$F$1)=MONTH(ДАННЫЕ!$CJ1534),111,11),1),0)&amp;"o"&amp;IF(ДАННЫЕ!$CK1534&gt;0,IF(MONTH(ДАННЫЕ!$F$1)=MONTH(ДАННЫЕ!$CK1534),111,11),0)&amp;"v"&amp;IF(ДАННЫЕ!$BE1534&gt;0,IF(MONTH(ДАННЫЕ!$F$1)=MONTH(ДАННЫЕ!$BE1534),111,11),0)</f>
        <v>g00f0c0s0i0h0p0d0o0v0</v>
      </c>
      <c r="P1534" s="15">
        <f t="shared" si="74"/>
        <v>0</v>
      </c>
      <c r="Q1534" s="15">
        <f>IF(ДАННЫЕ!$F$1&gt;ДАННЫЕ!$N1534,IF(YEAR(ДАННЫЕ!$F$1)=YEAR(ДАННЫЕ!M1534),1,0),0)</f>
        <v>0</v>
      </c>
      <c r="R1534" s="15">
        <f>IF(ДАННЫЕ!$F$1&gt;ДАННЫЕ!$N1534,IF(YEAR(ДАННЫЕ!$F$1)=YEAR(ДАННЫЕ!N1534),1,0),0)</f>
        <v>0</v>
      </c>
      <c r="S1534" s="15">
        <f>IF(ДАННЫЕ!$AA1534="2А",1,IF(ДАННЫЕ!$AA1534="2Б",2,IF(ДАННЫЕ!$AA1534="2В",3,IF(ДАННЫЕ!$AA1534=3,4,IF(ДАННЫЕ!$AA1534="4А",5,IF(ДАННЫЕ!$AA1534="4Б",6,IF(ДАННЫЕ!$AA1534="4В",7,IF(ДАННЫЕ!$AA1534=5,8,0))))))))</f>
        <v>0</v>
      </c>
      <c r="T1534" s="15">
        <f>IF(OR(ДАННЫЕ!$AC1534=2,ДАННЫЕ!$AD1534=2,ДАННЫЕ!$AE1534=2),2,IF(OR(ДАННЫЕ!$AC1534=1,ДАННЫЕ!$AD1534=1,ДАННЫЕ!$AE1534=1),1,0))</f>
        <v>0</v>
      </c>
    </row>
    <row r="1535" spans="1:20" x14ac:dyDescent="0.2">
      <c r="A1535" s="78">
        <f>IF(B1535&gt;0,IF(MONTH(ДАННЫЕ!$F$1)=MONTH(ДАННЫЕ!$B1535),1,0),0)</f>
        <v>0</v>
      </c>
      <c r="B1535" s="14">
        <f>IF(ДАННЫЕ!$B1535&gt;0,IF(YEAR(ДАННЫЕ!$F$1)=YEAR(ДАННЫЕ!$B1535),1,0),0)</f>
        <v>0</v>
      </c>
      <c r="C1535" s="14">
        <f>IF(ДАННЫЕ!$CM1535&gt;0,IF(YEAR(ДАННЫЕ!$F$1)=YEAR(ДАННЫЕ!$CM1535),1,0),0)</f>
        <v>0</v>
      </c>
      <c r="D1535" s="14">
        <f>IF(ДАННЫЕ!$CJ1535&gt;0,IF(ДАННЫЕ!$CL1535&gt;ДАННЫЕ!$F$1,1,IF(ДАННЫЕ!$CL1535&gt;0,0,1)),0)</f>
        <v>0</v>
      </c>
      <c r="E1535" s="43" t="str">
        <f ca="1">IF(ДАННЫЕ!$F$1&gt;0,IF(ДАННЫЕ!$G1535&gt;0,DATEDIF(ДАННЫЕ!$G1535,ДАННЫЕ!$F$1,"y"),""),IF(ДАННЫЕ!$G1535&gt;0,DATEDIF(ДАННЫЕ!$G1535,TODAY(),"y"),""))</f>
        <v/>
      </c>
      <c r="F1535" s="43" t="str">
        <f xml:space="preserve"> IF(ДАННЫЕ!$F1535="М",IF(E1535&gt;=18,IF(E1535&lt;60,1,""),""),"")&amp;IF(ДАННЫЕ!$F1535="Ж",IF(E1535&gt;=18,IF(E1535&lt;55,1,""),""),"")</f>
        <v/>
      </c>
      <c r="G1535" s="43" t="str">
        <f xml:space="preserve"> IF(ДАННЫЕ!$F1535="М",IF(E1535&gt;=60,2,""),"")&amp;IF(ДАННЫЕ!$F1535="Ж",IF(E1535&gt;=55,2,""),"")</f>
        <v/>
      </c>
      <c r="H1535" s="43" t="str">
        <f t="shared" ca="1" si="72"/>
        <v/>
      </c>
      <c r="I1535" s="43" t="str">
        <f t="shared" ca="1" si="73"/>
        <v>03</v>
      </c>
      <c r="J1535" s="28" t="str">
        <f ca="1">ДАННЫЕ!$F1535&amp;H1535&amp;I1535&amp;ДАННЫЕ!$I1535&amp;"m"&amp;IF(ДАННЫЕ!$I1535&gt;0,IF(ДАННЫЕ!$J1535&gt;0,0,1),"")&amp;"f"&amp;IF(ДАННЫЕ!$R1535&gt;0,IF(YEAR(ДАННЫЕ!$F$1)=YEAR(ДАННЫЕ!$R1535),1,0),0)&amp;"z"&amp;ДАННЫЕ!$R1535&amp;"p"&amp;ДАННЫЕ!$S1535&amp;"i"&amp;ДАННЫЕ!$T1535&amp;"h"&amp;ДАННЫЕ!$K1535&amp;"be"&amp;ДАННЫЕ!$BI1535&amp;"CD"&amp;IF(ДАННЫЕ!BF1535&gt;500,4,IF(ДАННЫЕ!BF1535&gt;350,3,IF(ДАННЫЕ!BF1535&gt;200,2,IF(ДАННЫЕ!BF1535&gt;0,1,0))))&amp;"g"&amp;B1535&amp;"d"&amp;H1535&amp;"l"&amp;ДАННЫЕ!AT1535&amp;"a"&amp;ДАННЫЕ!$V1535&amp;"v"&amp;R1535&amp;"k"&amp;ДАННЫЕ!$U1535&amp;"s"&amp;ДАННЫЕ!$Y1535&amp;"t"&amp;ДАННЫЕ!$X1535&amp;"b"&amp;IF(ДАННЫЕ!$Q1535&gt;1,1,0)&amp;"PP"&amp;ДАННЫЕ!Z1535&amp;"c"&amp;S1535&amp;"x"&amp;IF(ДАННЫЕ!$BY1535&gt;0,IF(YEAR(ДАННЫЕ!$F$1)=YEAR(ДАННЫЕ!$BY1535),1,0),0)&amp;"n"&amp;IF(ДАННЫЕ!$BZ1535&gt;0,IF(YEAR(ДАННЫЕ!$F$1)=YEAR(ДАННЫЕ!$BZ1535),1,0),0)&amp;"u"&amp;D1535&amp;"z"&amp;IF(ДАННЫЕ!$CL1535&gt;0,IF(YEAR(ДАННЫЕ!$F$1)&gt;YEAR(ДАННЫЕ!$CL1535),11,12),0)</f>
        <v>03mf0zpihbeCD0g0dlav0kstb0PPc0x0n0u0z0</v>
      </c>
      <c r="K1535" s="28" t="str">
        <f ca="1">ДАННЫЕ!$I1535&amp;"x"&amp;B1535&amp;"w"&amp;IF(T1535+ДАННЫЕ!AD1535+ДАННЫЕ!AE1535+ДАННЫЕ!AF1535+ДАННЫЕ!AG1535+ДАННЫЕ!AH1535+ДАННЫЕ!$AL1535+ДАННЫЕ!AI1535+ДАННЫЕ!AJ1535+ДАННЫЕ!AK1535+ДАННЫЕ!AP1535+ДАННЫЕ!AQ1535+ДАННЫЕ!AR1535+ДАННЫЕ!$AM1535+ДАННЫЕ!$AN1535+ДАННЫЕ!AS1535+ДАННЫЕ!AT1535&gt;0,1,0)&amp;IF(OR(T1535=2,ДАННЫЕ!AD1535=2,ДАННЫЕ!AE1535=2,ДАННЫЕ!AF1535=2,ДАННЫЕ!AG1535=2,ДАННЫЕ!AH1535=2,ДАННЫЕ!$AL1535=2,ДАННЫЕ!AI1535=2,ДАННЫЕ!AJ1535=2,ДАННЫЕ!AK1535=2,ДАННЫЕ!AP1535=2,ДАННЫЕ!AQ1535=2,ДАННЫЕ!AR1535=2,ДАННЫЕ!$AM1535=2,ДАННЫЕ!$AN1535=2,ДАННЫЕ!AS1535=2,ДАННЫЕ!AT1535=2),2,0)&amp;"t"&amp;IF(T1535&gt;0,"1"&amp;T1535,"00")&amp;"f"&amp;IF(ДАННЫЕ!$AC1535,"1"&amp;ДАННЫЕ!$AC1535,"00")&amp;"b"&amp;IF(ДАННЫЕ!$AD1535,"1"&amp;ДАННЫЕ!$AD1535,"00")&amp;"g"&amp;IF(ДАННЫЕ!$AF1535,"1"&amp;ДАННЫЕ!$AF1535,"00")&amp;"c"&amp;IF(ДАННЫЕ!$AG1535,"1"&amp;ДАННЫЕ!$AG1535,"00")&amp;"i"&amp;IF(ДАННЫЕ!$AH1535,"1"&amp;ДАННЫЕ!$AH1535,"00")&amp;"r"&amp;IF(ДАННЫЕ!$AL1535,"1"&amp;ДАННЫЕ!$AL1535,"00")&amp;"m"&amp;IF(ДАННЫЕ!$AI1535,"1"&amp;ДАННЫЕ!$AI1535,"00")&amp;"hS"&amp;IF(ДАННЫЕ!$AJ1535,"1"&amp;ДАННЫЕ!$AJ1535,"00")&amp;"hZ"&amp;IF(ДАННЫЕ!$AK1535,"1"&amp;ДАННЫЕ!$AK1535,"00")&amp;"p"&amp;IF(ДАННЫЕ!$AP1535,"1"&amp;ДАННЫЕ!$AP1535,"00")&amp;"k"&amp;IF(ДАННЫЕ!$AQ1535,"1"&amp;ДАННЫЕ!$AQ1535,"00")&amp;"z"&amp;IF(ДАННЫЕ!$AR1535,"1"&amp;ДАННЫЕ!$AR1535,"00")&amp;"j"&amp;IF(ДАННЫЕ!$AM1535,"1"&amp;ДАННЫЕ!$AM1535,"00")&amp;"n"&amp;IF(ДАННЫЕ!$AN1535,"1"&amp;ДАННЫЕ!$AN1535,"00")&amp;"E"&amp;ДАННЫЕ!BI1535&amp;"L"&amp;ДАННЫЕ!AO1535&amp;"h"&amp;IF(ДАННЫЕ!$AU1535&gt;0,1,0)&amp;"v"&amp;IF(ДАННЫЕ!$AW1535&gt;0,1,0)&amp;"a"&amp;IF(ДАННЫЕ!$AS1535,"1"&amp;ДАННЫЕ!$AS1535,"00")&amp;"s"&amp;IF(ДАННЫЕ!$AT1535,"1"&amp;ДАННЫЕ!$AT1535,"00")&amp;"u"&amp;IF(ДАННЫЕ!$CJ1535&gt;0,1,0)&amp;"y"&amp;B1535&amp;"d"&amp;H1535&amp;"e"&amp;F1535&amp;G1535</f>
        <v>x0w00t00f00b00g00c00i00r00m00hS00hZ00p00k00z00j00n00ELh0v0a00s00u0y0de</v>
      </c>
      <c r="L1535" s="28" t="str">
        <f ca="1">ДАННЫЕ!$I1535&amp;"VN"&amp;IF(ДАННЫЕ!AW1535&gt;0,11,10)&amp;"CD"&amp;IF(ДАННЫЕ!BF1535&gt;500,16,IF(ДАННЫЕ!BF1535&gt;350,15,IF(ДАННЫЕ!BF1535&gt;=200,14,IF(ДАННЫЕ!BF1535&gt;=100,13,IF(ДАННЫЕ!BF1535&gt;=50,12,IF(ДАННЫЕ!BF1535&gt;0,11,10))))))&amp;"AR"&amp;IF(ДАННЫЕ!BX1535&gt;0,1,0)&amp;"GD"&amp;B1535&amp;"VV"&amp;IF(E1535&gt;=5,IF(E1535&lt;18,1,0),0)</f>
        <v>VN10CD10AR0GD0VV0</v>
      </c>
      <c r="M1535" s="28" t="str">
        <f>ДАННЫЕ!$I1535&amp;"b"&amp;ДАННЫЕ!$BI1535&amp;"r"&amp;ДАННЫЕ!$BJ1535&amp;"CD"&amp;IF(ДАННЫЕ!BF1535&gt;0,IF(ДАННЫЕ!BF1535&lt;200,1,IF(ДАННЫЕ!BF1535&lt;350,2,3)),0)&amp;"h"&amp;IF(ДАННЫЕ!$BK1535+ДАННЫЕ!$BL1535+ДАННЫЕ!$BM1535&gt;0,1,0)&amp;"x"&amp;ДАННЫЕ!$BK1535&amp;"y"&amp;ДАННЫЕ!$BL1535&amp;"z"&amp;ДАННЫЕ!$BM1535&amp;"c"&amp;IF(ДАННЫЕ!$BK1535+ДАННЫЕ!$BL1535+ДАННЫЕ!$BM1535=3,1,0)&amp;"a"&amp;IF(ДАННЫЕ!$BQ1535+ДАННЫЕ!$BR1535&gt;0,1,0)&amp;"d"&amp;ДАННЫЕ!$BQ1535&amp;"v"&amp;ДАННЫЕ!$BR1535&amp;"p"&amp;ДАННЫЕ!$BS1535&amp;"n"&amp;ДАННЫЕ!$BU1535&amp;"t"&amp;ДАННЫЕ!$BV1535&amp;"o"&amp;ДАННЫЕ!$BT1535&amp;"l"&amp;IF(ДАННЫЕ!$BN1535&gt;0,1,0)&amp;ДАННЫЕ!$BN1535&amp;"g"&amp;ДАННЫЕ!$BO1535&amp;"s"&amp;ДАННЫЕ!$BP1535&amp;"DZ"&amp;IF(ДАННЫЕ!B1535-ДАННЫЕ!G1535 &lt; 60,IF(ДАННЫЕ!B1535-ДАННЫЕ!G1535 &gt;= 0,1,0),0)&amp;"u"&amp;IF(ДАННЫЕ!$CJ1535&gt;0,1,0)</f>
        <v>brCD0h0xyzc0a0dvpntol0gsDZ1u0</v>
      </c>
      <c r="N1535" s="28" t="str">
        <f ca="1">ДАННЫЕ!$F1535&amp;ДАННЫЕ!$I1535&amp;"g"&amp;B1535&amp;"cf"&amp;D1535&amp;"a"&amp;IF(ДАННЫЕ!$BX1535&gt;0,1,0)&amp;IF(ДАННЫЕ!$BF1535&gt;500,1,IF(ДАННЫЕ!$BF1535&gt;350,2,IF(ДАННЫЕ!$BF1535&gt;=200,3,IF(ДАННЫЕ!$BF1535&gt;=100,4,IF(ДАННЫЕ!$BF1535&gt;=50,5,IF(ДАННЫЕ!$BF1535&lt;50,6,0))))))&amp;"AR"&amp;IF(DATEDIF(ДАННЫЕ!$BX1535,ДАННЫЕ!$F$1,"y")&gt;1,1,0)&amp;"VG"&amp;IF(ДАННЫЕ!$BH1535="0",1,0)&amp;"o"&amp;IF(T1535+ДАННЫЕ!$AF1535+ДАННЫЕ!$AG1535+ДАННЫЕ!$AH1535+ДАННЫЕ!$AI1535+ДАННЫЕ!$AJ1535+ДАННЫЕ!$AP1535+ДАННЫЕ!$AQ1535+ДАННЫЕ!$AR1535+ДАННЫЕ!$AU1535+ДАННЫЕ!$AW1535+ДАННЫЕ!$AS1535+ДАННЫЕ!$AT1535&gt;0,1,0)&amp;"x"&amp;ДАННЫЕ!$AG1535&amp;"p"&amp;IF(ДАННЫЕ!$BY1535&gt;0,1,0)&amp;"v"&amp;IF(ДАННЫЕ!$BZ1535&gt;0,1,0)&amp;"n"&amp;ДАННЫЕ!$CA1535&amp;"t"&amp;ДАННЫЕ!$AY1535&amp;"k"&amp;ДАННЫЕ!$CB1535&amp;"q"&amp;ДАННЫЕ!$CC1535&amp;"w"&amp;ДАННЫЕ!$CD1535&amp;"e"&amp;ДАННЫЕ!$CE1535&amp;"m"&amp;ДАННЫЕ!$CF1535&amp;"c"&amp;ДАННЫЕ!$CG1535&amp;"z"&amp;ДАННЫЕ!$CH1535&amp;"d"&amp;IF(H1535=4,1,0)&amp;"s"&amp;IF(ДАННЫЕ!$J1535=1,0,1)&amp;"u"&amp;IF(ДАННЫЕ!$CJ1535&gt;0,1,0)</f>
        <v>g0cf0a06AR1VG0o0xp0v0ntkqwemczd0s1u0</v>
      </c>
      <c r="O1535" s="28" t="str">
        <f>ДАННЫЕ!$I1535&amp;"g"&amp;B1535&amp;A1535&amp;"f"&amp;P1535&amp;"c"&amp;IF(ДАННЫЕ!$U1535&gt;0,1,0)&amp;"s"&amp;IF(ДАННЫЕ!$Q1535&gt;0,IF(YEAR(ДАННЫЕ!$F$1)=YEAR(ДАННЫЕ!$Q1535),IF(MONTH(ДАННЫЕ!$F$1)=MONTH(ДАННЫЕ!$Q1535),111,11),1),0)&amp;"i"&amp;IF(ДАННЫЕ!$R1535+ДАННЫЕ!$S1535+ДАННЫЕ!$T1535=0,0,1)&amp;"h"&amp;IF(ДАННЫЕ!$P1535&gt;0,1,0)&amp;"p"&amp;IF(ДАННЫЕ!$CI1535&gt;0,IF(YEAR(ДАННЫЕ!$F$1)=YEAR(ДАННЫЕ!$CI1535),IF(MONTH(ДАННЫЕ!$F$1)=MONTH(ДАННЫЕ!$CI1535),111,11),1),0)&amp;"d"&amp;IF(ДАННЫЕ!$CJ1535&gt;0,IF(YEAR(ДАННЫЕ!$F$1)=YEAR(ДАННЫЕ!$CJ1535),IF(MONTH(ДАННЫЕ!$F$1)=MONTH(ДАННЫЕ!$CJ1535),111,11),1),0)&amp;"o"&amp;IF(ДАННЫЕ!$CK1535&gt;0,IF(MONTH(ДАННЫЕ!$F$1)=MONTH(ДАННЫЕ!$CK1535),111,11),0)&amp;"v"&amp;IF(ДАННЫЕ!$BE1535&gt;0,IF(MONTH(ДАННЫЕ!$F$1)=MONTH(ДАННЫЕ!$BE1535),111,11),0)</f>
        <v>g00f0c0s0i0h0p0d0o0v0</v>
      </c>
      <c r="P1535" s="15">
        <f t="shared" si="74"/>
        <v>0</v>
      </c>
      <c r="Q1535" s="15">
        <f>IF(ДАННЫЕ!$F$1&gt;ДАННЫЕ!$N1535,IF(YEAR(ДАННЫЕ!$F$1)=YEAR(ДАННЫЕ!M1535),1,0),0)</f>
        <v>0</v>
      </c>
      <c r="R1535" s="15">
        <f>IF(ДАННЫЕ!$F$1&gt;ДАННЫЕ!$N1535,IF(YEAR(ДАННЫЕ!$F$1)=YEAR(ДАННЫЕ!N1535),1,0),0)</f>
        <v>0</v>
      </c>
      <c r="S1535" s="15">
        <f>IF(ДАННЫЕ!$AA1535="2А",1,IF(ДАННЫЕ!$AA1535="2Б",2,IF(ДАННЫЕ!$AA1535="2В",3,IF(ДАННЫЕ!$AA1535=3,4,IF(ДАННЫЕ!$AA1535="4А",5,IF(ДАННЫЕ!$AA1535="4Б",6,IF(ДАННЫЕ!$AA1535="4В",7,IF(ДАННЫЕ!$AA1535=5,8,0))))))))</f>
        <v>0</v>
      </c>
      <c r="T1535" s="15">
        <f>IF(OR(ДАННЫЕ!$AC1535=2,ДАННЫЕ!$AD1535=2,ДАННЫЕ!$AE1535=2),2,IF(OR(ДАННЫЕ!$AC1535=1,ДАННЫЕ!$AD1535=1,ДАННЫЕ!$AE1535=1),1,0))</f>
        <v>0</v>
      </c>
    </row>
    <row r="1536" spans="1:20" x14ac:dyDescent="0.2">
      <c r="A1536" s="78">
        <f>IF(B1536&gt;0,IF(MONTH(ДАННЫЕ!$F$1)=MONTH(ДАННЫЕ!$B1536),1,0),0)</f>
        <v>0</v>
      </c>
      <c r="B1536" s="14">
        <f>IF(ДАННЫЕ!$B1536&gt;0,IF(YEAR(ДАННЫЕ!$F$1)=YEAR(ДАННЫЕ!$B1536),1,0),0)</f>
        <v>0</v>
      </c>
      <c r="C1536" s="14">
        <f>IF(ДАННЫЕ!$CM1536&gt;0,IF(YEAR(ДАННЫЕ!$F$1)=YEAR(ДАННЫЕ!$CM1536),1,0),0)</f>
        <v>0</v>
      </c>
      <c r="D1536" s="14">
        <f>IF(ДАННЫЕ!$CJ1536&gt;0,IF(ДАННЫЕ!$CL1536&gt;ДАННЫЕ!$F$1,1,IF(ДАННЫЕ!$CL1536&gt;0,0,1)),0)</f>
        <v>0</v>
      </c>
      <c r="E1536" s="43" t="str">
        <f ca="1">IF(ДАННЫЕ!$F$1&gt;0,IF(ДАННЫЕ!$G1536&gt;0,DATEDIF(ДАННЫЕ!$G1536,ДАННЫЕ!$F$1,"y"),""),IF(ДАННЫЕ!$G1536&gt;0,DATEDIF(ДАННЫЕ!$G1536,TODAY(),"y"),""))</f>
        <v/>
      </c>
      <c r="F1536" s="43" t="str">
        <f xml:space="preserve"> IF(ДАННЫЕ!$F1536="М",IF(E1536&gt;=18,IF(E1536&lt;60,1,""),""),"")&amp;IF(ДАННЫЕ!$F1536="Ж",IF(E1536&gt;=18,IF(E1536&lt;55,1,""),""),"")</f>
        <v/>
      </c>
      <c r="G1536" s="43" t="str">
        <f xml:space="preserve"> IF(ДАННЫЕ!$F1536="М",IF(E1536&gt;=60,2,""),"")&amp;IF(ДАННЫЕ!$F1536="Ж",IF(E1536&gt;=55,2,""),"")</f>
        <v/>
      </c>
      <c r="H1536" s="43" t="str">
        <f t="shared" ca="1" si="72"/>
        <v/>
      </c>
      <c r="I1536" s="43" t="str">
        <f t="shared" ca="1" si="73"/>
        <v>03</v>
      </c>
      <c r="J1536" s="28" t="str">
        <f ca="1">ДАННЫЕ!$F1536&amp;H1536&amp;I1536&amp;ДАННЫЕ!$I1536&amp;"m"&amp;IF(ДАННЫЕ!$I1536&gt;0,IF(ДАННЫЕ!$J1536&gt;0,0,1),"")&amp;"f"&amp;IF(ДАННЫЕ!$R1536&gt;0,IF(YEAR(ДАННЫЕ!$F$1)=YEAR(ДАННЫЕ!$R1536),1,0),0)&amp;"z"&amp;ДАННЫЕ!$R1536&amp;"p"&amp;ДАННЫЕ!$S1536&amp;"i"&amp;ДАННЫЕ!$T1536&amp;"h"&amp;ДАННЫЕ!$K1536&amp;"be"&amp;ДАННЫЕ!$BI1536&amp;"CD"&amp;IF(ДАННЫЕ!BF1536&gt;500,4,IF(ДАННЫЕ!BF1536&gt;350,3,IF(ДАННЫЕ!BF1536&gt;200,2,IF(ДАННЫЕ!BF1536&gt;0,1,0))))&amp;"g"&amp;B1536&amp;"d"&amp;H1536&amp;"l"&amp;ДАННЫЕ!AT1536&amp;"a"&amp;ДАННЫЕ!$V1536&amp;"v"&amp;R1536&amp;"k"&amp;ДАННЫЕ!$U1536&amp;"s"&amp;ДАННЫЕ!$Y1536&amp;"t"&amp;ДАННЫЕ!$X1536&amp;"b"&amp;IF(ДАННЫЕ!$Q1536&gt;1,1,0)&amp;"PP"&amp;ДАННЫЕ!Z1536&amp;"c"&amp;S1536&amp;"x"&amp;IF(ДАННЫЕ!$BY1536&gt;0,IF(YEAR(ДАННЫЕ!$F$1)=YEAR(ДАННЫЕ!$BY1536),1,0),0)&amp;"n"&amp;IF(ДАННЫЕ!$BZ1536&gt;0,IF(YEAR(ДАННЫЕ!$F$1)=YEAR(ДАННЫЕ!$BZ1536),1,0),0)&amp;"u"&amp;D1536&amp;"z"&amp;IF(ДАННЫЕ!$CL1536&gt;0,IF(YEAR(ДАННЫЕ!$F$1)&gt;YEAR(ДАННЫЕ!$CL1536),11,12),0)</f>
        <v>03mf0zpihbeCD0g0dlav0kstb0PPc0x0n0u0z0</v>
      </c>
      <c r="K1536" s="28" t="str">
        <f ca="1">ДАННЫЕ!$I1536&amp;"x"&amp;B1536&amp;"w"&amp;IF(T1536+ДАННЫЕ!AD1536+ДАННЫЕ!AE1536+ДАННЫЕ!AF1536+ДАННЫЕ!AG1536+ДАННЫЕ!AH1536+ДАННЫЕ!$AL1536+ДАННЫЕ!AI1536+ДАННЫЕ!AJ1536+ДАННЫЕ!AK1536+ДАННЫЕ!AP1536+ДАННЫЕ!AQ1536+ДАННЫЕ!AR1536+ДАННЫЕ!$AM1536+ДАННЫЕ!$AN1536+ДАННЫЕ!AS1536+ДАННЫЕ!AT1536&gt;0,1,0)&amp;IF(OR(T1536=2,ДАННЫЕ!AD1536=2,ДАННЫЕ!AE1536=2,ДАННЫЕ!AF1536=2,ДАННЫЕ!AG1536=2,ДАННЫЕ!AH1536=2,ДАННЫЕ!$AL1536=2,ДАННЫЕ!AI1536=2,ДАННЫЕ!AJ1536=2,ДАННЫЕ!AK1536=2,ДАННЫЕ!AP1536=2,ДАННЫЕ!AQ1536=2,ДАННЫЕ!AR1536=2,ДАННЫЕ!$AM1536=2,ДАННЫЕ!$AN1536=2,ДАННЫЕ!AS1536=2,ДАННЫЕ!AT1536=2),2,0)&amp;"t"&amp;IF(T1536&gt;0,"1"&amp;T1536,"00")&amp;"f"&amp;IF(ДАННЫЕ!$AC1536,"1"&amp;ДАННЫЕ!$AC1536,"00")&amp;"b"&amp;IF(ДАННЫЕ!$AD1536,"1"&amp;ДАННЫЕ!$AD1536,"00")&amp;"g"&amp;IF(ДАННЫЕ!$AF1536,"1"&amp;ДАННЫЕ!$AF1536,"00")&amp;"c"&amp;IF(ДАННЫЕ!$AG1536,"1"&amp;ДАННЫЕ!$AG1536,"00")&amp;"i"&amp;IF(ДАННЫЕ!$AH1536,"1"&amp;ДАННЫЕ!$AH1536,"00")&amp;"r"&amp;IF(ДАННЫЕ!$AL1536,"1"&amp;ДАННЫЕ!$AL1536,"00")&amp;"m"&amp;IF(ДАННЫЕ!$AI1536,"1"&amp;ДАННЫЕ!$AI1536,"00")&amp;"hS"&amp;IF(ДАННЫЕ!$AJ1536,"1"&amp;ДАННЫЕ!$AJ1536,"00")&amp;"hZ"&amp;IF(ДАННЫЕ!$AK1536,"1"&amp;ДАННЫЕ!$AK1536,"00")&amp;"p"&amp;IF(ДАННЫЕ!$AP1536,"1"&amp;ДАННЫЕ!$AP1536,"00")&amp;"k"&amp;IF(ДАННЫЕ!$AQ1536,"1"&amp;ДАННЫЕ!$AQ1536,"00")&amp;"z"&amp;IF(ДАННЫЕ!$AR1536,"1"&amp;ДАННЫЕ!$AR1536,"00")&amp;"j"&amp;IF(ДАННЫЕ!$AM1536,"1"&amp;ДАННЫЕ!$AM1536,"00")&amp;"n"&amp;IF(ДАННЫЕ!$AN1536,"1"&amp;ДАННЫЕ!$AN1536,"00")&amp;"E"&amp;ДАННЫЕ!BI1536&amp;"L"&amp;ДАННЫЕ!AO1536&amp;"h"&amp;IF(ДАННЫЕ!$AU1536&gt;0,1,0)&amp;"v"&amp;IF(ДАННЫЕ!$AW1536&gt;0,1,0)&amp;"a"&amp;IF(ДАННЫЕ!$AS1536,"1"&amp;ДАННЫЕ!$AS1536,"00")&amp;"s"&amp;IF(ДАННЫЕ!$AT1536,"1"&amp;ДАННЫЕ!$AT1536,"00")&amp;"u"&amp;IF(ДАННЫЕ!$CJ1536&gt;0,1,0)&amp;"y"&amp;B1536&amp;"d"&amp;H1536&amp;"e"&amp;F1536&amp;G1536</f>
        <v>x0w00t00f00b00g00c00i00r00m00hS00hZ00p00k00z00j00n00ELh0v0a00s00u0y0de</v>
      </c>
      <c r="L1536" s="28" t="str">
        <f ca="1">ДАННЫЕ!$I1536&amp;"VN"&amp;IF(ДАННЫЕ!AW1536&gt;0,11,10)&amp;"CD"&amp;IF(ДАННЫЕ!BF1536&gt;500,16,IF(ДАННЫЕ!BF1536&gt;350,15,IF(ДАННЫЕ!BF1536&gt;=200,14,IF(ДАННЫЕ!BF1536&gt;=100,13,IF(ДАННЫЕ!BF1536&gt;=50,12,IF(ДАННЫЕ!BF1536&gt;0,11,10))))))&amp;"AR"&amp;IF(ДАННЫЕ!BX1536&gt;0,1,0)&amp;"GD"&amp;B1536&amp;"VV"&amp;IF(E1536&gt;=5,IF(E1536&lt;18,1,0),0)</f>
        <v>VN10CD10AR0GD0VV0</v>
      </c>
      <c r="M1536" s="28" t="str">
        <f>ДАННЫЕ!$I1536&amp;"b"&amp;ДАННЫЕ!$BI1536&amp;"r"&amp;ДАННЫЕ!$BJ1536&amp;"CD"&amp;IF(ДАННЫЕ!BF1536&gt;0,IF(ДАННЫЕ!BF1536&lt;200,1,IF(ДАННЫЕ!BF1536&lt;350,2,3)),0)&amp;"h"&amp;IF(ДАННЫЕ!$BK1536+ДАННЫЕ!$BL1536+ДАННЫЕ!$BM1536&gt;0,1,0)&amp;"x"&amp;ДАННЫЕ!$BK1536&amp;"y"&amp;ДАННЫЕ!$BL1536&amp;"z"&amp;ДАННЫЕ!$BM1536&amp;"c"&amp;IF(ДАННЫЕ!$BK1536+ДАННЫЕ!$BL1536+ДАННЫЕ!$BM1536=3,1,0)&amp;"a"&amp;IF(ДАННЫЕ!$BQ1536+ДАННЫЕ!$BR1536&gt;0,1,0)&amp;"d"&amp;ДАННЫЕ!$BQ1536&amp;"v"&amp;ДАННЫЕ!$BR1536&amp;"p"&amp;ДАННЫЕ!$BS1536&amp;"n"&amp;ДАННЫЕ!$BU1536&amp;"t"&amp;ДАННЫЕ!$BV1536&amp;"o"&amp;ДАННЫЕ!$BT1536&amp;"l"&amp;IF(ДАННЫЕ!$BN1536&gt;0,1,0)&amp;ДАННЫЕ!$BN1536&amp;"g"&amp;ДАННЫЕ!$BO1536&amp;"s"&amp;ДАННЫЕ!$BP1536&amp;"DZ"&amp;IF(ДАННЫЕ!B1536-ДАННЫЕ!G1536 &lt; 60,IF(ДАННЫЕ!B1536-ДАННЫЕ!G1536 &gt;= 0,1,0),0)&amp;"u"&amp;IF(ДАННЫЕ!$CJ1536&gt;0,1,0)</f>
        <v>brCD0h0xyzc0a0dvpntol0gsDZ1u0</v>
      </c>
      <c r="N1536" s="28" t="str">
        <f ca="1">ДАННЫЕ!$F1536&amp;ДАННЫЕ!$I1536&amp;"g"&amp;B1536&amp;"cf"&amp;D1536&amp;"a"&amp;IF(ДАННЫЕ!$BX1536&gt;0,1,0)&amp;IF(ДАННЫЕ!$BF1536&gt;500,1,IF(ДАННЫЕ!$BF1536&gt;350,2,IF(ДАННЫЕ!$BF1536&gt;=200,3,IF(ДАННЫЕ!$BF1536&gt;=100,4,IF(ДАННЫЕ!$BF1536&gt;=50,5,IF(ДАННЫЕ!$BF1536&lt;50,6,0))))))&amp;"AR"&amp;IF(DATEDIF(ДАННЫЕ!$BX1536,ДАННЫЕ!$F$1,"y")&gt;1,1,0)&amp;"VG"&amp;IF(ДАННЫЕ!$BH1536="0",1,0)&amp;"o"&amp;IF(T1536+ДАННЫЕ!$AF1536+ДАННЫЕ!$AG1536+ДАННЫЕ!$AH1536+ДАННЫЕ!$AI1536+ДАННЫЕ!$AJ1536+ДАННЫЕ!$AP1536+ДАННЫЕ!$AQ1536+ДАННЫЕ!$AR1536+ДАННЫЕ!$AU1536+ДАННЫЕ!$AW1536+ДАННЫЕ!$AS1536+ДАННЫЕ!$AT1536&gt;0,1,0)&amp;"x"&amp;ДАННЫЕ!$AG1536&amp;"p"&amp;IF(ДАННЫЕ!$BY1536&gt;0,1,0)&amp;"v"&amp;IF(ДАННЫЕ!$BZ1536&gt;0,1,0)&amp;"n"&amp;ДАННЫЕ!$CA1536&amp;"t"&amp;ДАННЫЕ!$AY1536&amp;"k"&amp;ДАННЫЕ!$CB1536&amp;"q"&amp;ДАННЫЕ!$CC1536&amp;"w"&amp;ДАННЫЕ!$CD1536&amp;"e"&amp;ДАННЫЕ!$CE1536&amp;"m"&amp;ДАННЫЕ!$CF1536&amp;"c"&amp;ДАННЫЕ!$CG1536&amp;"z"&amp;ДАННЫЕ!$CH1536&amp;"d"&amp;IF(H1536=4,1,0)&amp;"s"&amp;IF(ДАННЫЕ!$J1536=1,0,1)&amp;"u"&amp;IF(ДАННЫЕ!$CJ1536&gt;0,1,0)</f>
        <v>g0cf0a06AR1VG0o0xp0v0ntkqwemczd0s1u0</v>
      </c>
      <c r="O1536" s="28" t="str">
        <f>ДАННЫЕ!$I1536&amp;"g"&amp;B1536&amp;A1536&amp;"f"&amp;P1536&amp;"c"&amp;IF(ДАННЫЕ!$U1536&gt;0,1,0)&amp;"s"&amp;IF(ДАННЫЕ!$Q1536&gt;0,IF(YEAR(ДАННЫЕ!$F$1)=YEAR(ДАННЫЕ!$Q1536),IF(MONTH(ДАННЫЕ!$F$1)=MONTH(ДАННЫЕ!$Q1536),111,11),1),0)&amp;"i"&amp;IF(ДАННЫЕ!$R1536+ДАННЫЕ!$S1536+ДАННЫЕ!$T1536=0,0,1)&amp;"h"&amp;IF(ДАННЫЕ!$P1536&gt;0,1,0)&amp;"p"&amp;IF(ДАННЫЕ!$CI1536&gt;0,IF(YEAR(ДАННЫЕ!$F$1)=YEAR(ДАННЫЕ!$CI1536),IF(MONTH(ДАННЫЕ!$F$1)=MONTH(ДАННЫЕ!$CI1536),111,11),1),0)&amp;"d"&amp;IF(ДАННЫЕ!$CJ1536&gt;0,IF(YEAR(ДАННЫЕ!$F$1)=YEAR(ДАННЫЕ!$CJ1536),IF(MONTH(ДАННЫЕ!$F$1)=MONTH(ДАННЫЕ!$CJ1536),111,11),1),0)&amp;"o"&amp;IF(ДАННЫЕ!$CK1536&gt;0,IF(MONTH(ДАННЫЕ!$F$1)=MONTH(ДАННЫЕ!$CK1536),111,11),0)&amp;"v"&amp;IF(ДАННЫЕ!$BE1536&gt;0,IF(MONTH(ДАННЫЕ!$F$1)=MONTH(ДАННЫЕ!$BE1536),111,11),0)</f>
        <v>g00f0c0s0i0h0p0d0o0v0</v>
      </c>
      <c r="P1536" s="15">
        <f t="shared" si="74"/>
        <v>0</v>
      </c>
      <c r="Q1536" s="15">
        <f>IF(ДАННЫЕ!$F$1&gt;ДАННЫЕ!$N1536,IF(YEAR(ДАННЫЕ!$F$1)=YEAR(ДАННЫЕ!M1536),1,0),0)</f>
        <v>0</v>
      </c>
      <c r="R1536" s="15">
        <f>IF(ДАННЫЕ!$F$1&gt;ДАННЫЕ!$N1536,IF(YEAR(ДАННЫЕ!$F$1)=YEAR(ДАННЫЕ!N1536),1,0),0)</f>
        <v>0</v>
      </c>
      <c r="S1536" s="15">
        <f>IF(ДАННЫЕ!$AA1536="2А",1,IF(ДАННЫЕ!$AA1536="2Б",2,IF(ДАННЫЕ!$AA1536="2В",3,IF(ДАННЫЕ!$AA1536=3,4,IF(ДАННЫЕ!$AA1536="4А",5,IF(ДАННЫЕ!$AA1536="4Б",6,IF(ДАННЫЕ!$AA1536="4В",7,IF(ДАННЫЕ!$AA1536=5,8,0))))))))</f>
        <v>0</v>
      </c>
      <c r="T1536" s="15">
        <f>IF(OR(ДАННЫЕ!$AC1536=2,ДАННЫЕ!$AD1536=2,ДАННЫЕ!$AE1536=2),2,IF(OR(ДАННЫЕ!$AC1536=1,ДАННЫЕ!$AD1536=1,ДАННЫЕ!$AE1536=1),1,0))</f>
        <v>0</v>
      </c>
    </row>
    <row r="1537" spans="1:20" x14ac:dyDescent="0.2">
      <c r="A1537" s="78">
        <f>IF(B1537&gt;0,IF(MONTH(ДАННЫЕ!$F$1)=MONTH(ДАННЫЕ!$B1537),1,0),0)</f>
        <v>0</v>
      </c>
      <c r="B1537" s="14">
        <f>IF(ДАННЫЕ!$B1537&gt;0,IF(YEAR(ДАННЫЕ!$F$1)=YEAR(ДАННЫЕ!$B1537),1,0),0)</f>
        <v>0</v>
      </c>
      <c r="C1537" s="14">
        <f>IF(ДАННЫЕ!$CM1537&gt;0,IF(YEAR(ДАННЫЕ!$F$1)=YEAR(ДАННЫЕ!$CM1537),1,0),0)</f>
        <v>0</v>
      </c>
      <c r="D1537" s="14">
        <f>IF(ДАННЫЕ!$CJ1537&gt;0,IF(ДАННЫЕ!$CL1537&gt;ДАННЫЕ!$F$1,1,IF(ДАННЫЕ!$CL1537&gt;0,0,1)),0)</f>
        <v>0</v>
      </c>
      <c r="E1537" s="43" t="str">
        <f ca="1">IF(ДАННЫЕ!$F$1&gt;0,IF(ДАННЫЕ!$G1537&gt;0,DATEDIF(ДАННЫЕ!$G1537,ДАННЫЕ!$F$1,"y"),""),IF(ДАННЫЕ!$G1537&gt;0,DATEDIF(ДАННЫЕ!$G1537,TODAY(),"y"),""))</f>
        <v/>
      </c>
      <c r="F1537" s="43" t="str">
        <f xml:space="preserve"> IF(ДАННЫЕ!$F1537="М",IF(E1537&gt;=18,IF(E1537&lt;60,1,""),""),"")&amp;IF(ДАННЫЕ!$F1537="Ж",IF(E1537&gt;=18,IF(E1537&lt;55,1,""),""),"")</f>
        <v/>
      </c>
      <c r="G1537" s="43" t="str">
        <f xml:space="preserve"> IF(ДАННЫЕ!$F1537="М",IF(E1537&gt;=60,2,""),"")&amp;IF(ДАННЫЕ!$F1537="Ж",IF(E1537&gt;=55,2,""),"")</f>
        <v/>
      </c>
      <c r="H1537" s="43" t="str">
        <f t="shared" ca="1" si="72"/>
        <v/>
      </c>
      <c r="I1537" s="43" t="str">
        <f t="shared" ca="1" si="73"/>
        <v>03</v>
      </c>
      <c r="J1537" s="28" t="str">
        <f ca="1">ДАННЫЕ!$F1537&amp;H1537&amp;I1537&amp;ДАННЫЕ!$I1537&amp;"m"&amp;IF(ДАННЫЕ!$I1537&gt;0,IF(ДАННЫЕ!$J1537&gt;0,0,1),"")&amp;"f"&amp;IF(ДАННЫЕ!$R1537&gt;0,IF(YEAR(ДАННЫЕ!$F$1)=YEAR(ДАННЫЕ!$R1537),1,0),0)&amp;"z"&amp;ДАННЫЕ!$R1537&amp;"p"&amp;ДАННЫЕ!$S1537&amp;"i"&amp;ДАННЫЕ!$T1537&amp;"h"&amp;ДАННЫЕ!$K1537&amp;"be"&amp;ДАННЫЕ!$BI1537&amp;"CD"&amp;IF(ДАННЫЕ!BF1537&gt;500,4,IF(ДАННЫЕ!BF1537&gt;350,3,IF(ДАННЫЕ!BF1537&gt;200,2,IF(ДАННЫЕ!BF1537&gt;0,1,0))))&amp;"g"&amp;B1537&amp;"d"&amp;H1537&amp;"l"&amp;ДАННЫЕ!AT1537&amp;"a"&amp;ДАННЫЕ!$V1537&amp;"v"&amp;R1537&amp;"k"&amp;ДАННЫЕ!$U1537&amp;"s"&amp;ДАННЫЕ!$Y1537&amp;"t"&amp;ДАННЫЕ!$X1537&amp;"b"&amp;IF(ДАННЫЕ!$Q1537&gt;1,1,0)&amp;"PP"&amp;ДАННЫЕ!Z1537&amp;"c"&amp;S1537&amp;"x"&amp;IF(ДАННЫЕ!$BY1537&gt;0,IF(YEAR(ДАННЫЕ!$F$1)=YEAR(ДАННЫЕ!$BY1537),1,0),0)&amp;"n"&amp;IF(ДАННЫЕ!$BZ1537&gt;0,IF(YEAR(ДАННЫЕ!$F$1)=YEAR(ДАННЫЕ!$BZ1537),1,0),0)&amp;"u"&amp;D1537&amp;"z"&amp;IF(ДАННЫЕ!$CL1537&gt;0,IF(YEAR(ДАННЫЕ!$F$1)&gt;YEAR(ДАННЫЕ!$CL1537),11,12),0)</f>
        <v>03mf0zpihbeCD0g0dlav0kstb0PPc0x0n0u0z0</v>
      </c>
      <c r="K1537" s="28" t="str">
        <f ca="1">ДАННЫЕ!$I1537&amp;"x"&amp;B1537&amp;"w"&amp;IF(T1537+ДАННЫЕ!AD1537+ДАННЫЕ!AE1537+ДАННЫЕ!AF1537+ДАННЫЕ!AG1537+ДАННЫЕ!AH1537+ДАННЫЕ!$AL1537+ДАННЫЕ!AI1537+ДАННЫЕ!AJ1537+ДАННЫЕ!AK1537+ДАННЫЕ!AP1537+ДАННЫЕ!AQ1537+ДАННЫЕ!AR1537+ДАННЫЕ!$AM1537+ДАННЫЕ!$AN1537+ДАННЫЕ!AS1537+ДАННЫЕ!AT1537&gt;0,1,0)&amp;IF(OR(T1537=2,ДАННЫЕ!AD1537=2,ДАННЫЕ!AE1537=2,ДАННЫЕ!AF1537=2,ДАННЫЕ!AG1537=2,ДАННЫЕ!AH1537=2,ДАННЫЕ!$AL1537=2,ДАННЫЕ!AI1537=2,ДАННЫЕ!AJ1537=2,ДАННЫЕ!AK1537=2,ДАННЫЕ!AP1537=2,ДАННЫЕ!AQ1537=2,ДАННЫЕ!AR1537=2,ДАННЫЕ!$AM1537=2,ДАННЫЕ!$AN1537=2,ДАННЫЕ!AS1537=2,ДАННЫЕ!AT1537=2),2,0)&amp;"t"&amp;IF(T1537&gt;0,"1"&amp;T1537,"00")&amp;"f"&amp;IF(ДАННЫЕ!$AC1537,"1"&amp;ДАННЫЕ!$AC1537,"00")&amp;"b"&amp;IF(ДАННЫЕ!$AD1537,"1"&amp;ДАННЫЕ!$AD1537,"00")&amp;"g"&amp;IF(ДАННЫЕ!$AF1537,"1"&amp;ДАННЫЕ!$AF1537,"00")&amp;"c"&amp;IF(ДАННЫЕ!$AG1537,"1"&amp;ДАННЫЕ!$AG1537,"00")&amp;"i"&amp;IF(ДАННЫЕ!$AH1537,"1"&amp;ДАННЫЕ!$AH1537,"00")&amp;"r"&amp;IF(ДАННЫЕ!$AL1537,"1"&amp;ДАННЫЕ!$AL1537,"00")&amp;"m"&amp;IF(ДАННЫЕ!$AI1537,"1"&amp;ДАННЫЕ!$AI1537,"00")&amp;"hS"&amp;IF(ДАННЫЕ!$AJ1537,"1"&amp;ДАННЫЕ!$AJ1537,"00")&amp;"hZ"&amp;IF(ДАННЫЕ!$AK1537,"1"&amp;ДАННЫЕ!$AK1537,"00")&amp;"p"&amp;IF(ДАННЫЕ!$AP1537,"1"&amp;ДАННЫЕ!$AP1537,"00")&amp;"k"&amp;IF(ДАННЫЕ!$AQ1537,"1"&amp;ДАННЫЕ!$AQ1537,"00")&amp;"z"&amp;IF(ДАННЫЕ!$AR1537,"1"&amp;ДАННЫЕ!$AR1537,"00")&amp;"j"&amp;IF(ДАННЫЕ!$AM1537,"1"&amp;ДАННЫЕ!$AM1537,"00")&amp;"n"&amp;IF(ДАННЫЕ!$AN1537,"1"&amp;ДАННЫЕ!$AN1537,"00")&amp;"E"&amp;ДАННЫЕ!BI1537&amp;"L"&amp;ДАННЫЕ!AO1537&amp;"h"&amp;IF(ДАННЫЕ!$AU1537&gt;0,1,0)&amp;"v"&amp;IF(ДАННЫЕ!$AW1537&gt;0,1,0)&amp;"a"&amp;IF(ДАННЫЕ!$AS1537,"1"&amp;ДАННЫЕ!$AS1537,"00")&amp;"s"&amp;IF(ДАННЫЕ!$AT1537,"1"&amp;ДАННЫЕ!$AT1537,"00")&amp;"u"&amp;IF(ДАННЫЕ!$CJ1537&gt;0,1,0)&amp;"y"&amp;B1537&amp;"d"&amp;H1537&amp;"e"&amp;F1537&amp;G1537</f>
        <v>x0w00t00f00b00g00c00i00r00m00hS00hZ00p00k00z00j00n00ELh0v0a00s00u0y0de</v>
      </c>
      <c r="L1537" s="28" t="str">
        <f ca="1">ДАННЫЕ!$I1537&amp;"VN"&amp;IF(ДАННЫЕ!AW1537&gt;0,11,10)&amp;"CD"&amp;IF(ДАННЫЕ!BF1537&gt;500,16,IF(ДАННЫЕ!BF1537&gt;350,15,IF(ДАННЫЕ!BF1537&gt;=200,14,IF(ДАННЫЕ!BF1537&gt;=100,13,IF(ДАННЫЕ!BF1537&gt;=50,12,IF(ДАННЫЕ!BF1537&gt;0,11,10))))))&amp;"AR"&amp;IF(ДАННЫЕ!BX1537&gt;0,1,0)&amp;"GD"&amp;B1537&amp;"VV"&amp;IF(E1537&gt;=5,IF(E1537&lt;18,1,0),0)</f>
        <v>VN10CD10AR0GD0VV0</v>
      </c>
      <c r="M1537" s="28" t="str">
        <f>ДАННЫЕ!$I1537&amp;"b"&amp;ДАННЫЕ!$BI1537&amp;"r"&amp;ДАННЫЕ!$BJ1537&amp;"CD"&amp;IF(ДАННЫЕ!BF1537&gt;0,IF(ДАННЫЕ!BF1537&lt;200,1,IF(ДАННЫЕ!BF1537&lt;350,2,3)),0)&amp;"h"&amp;IF(ДАННЫЕ!$BK1537+ДАННЫЕ!$BL1537+ДАННЫЕ!$BM1537&gt;0,1,0)&amp;"x"&amp;ДАННЫЕ!$BK1537&amp;"y"&amp;ДАННЫЕ!$BL1537&amp;"z"&amp;ДАННЫЕ!$BM1537&amp;"c"&amp;IF(ДАННЫЕ!$BK1537+ДАННЫЕ!$BL1537+ДАННЫЕ!$BM1537=3,1,0)&amp;"a"&amp;IF(ДАННЫЕ!$BQ1537+ДАННЫЕ!$BR1537&gt;0,1,0)&amp;"d"&amp;ДАННЫЕ!$BQ1537&amp;"v"&amp;ДАННЫЕ!$BR1537&amp;"p"&amp;ДАННЫЕ!$BS1537&amp;"n"&amp;ДАННЫЕ!$BU1537&amp;"t"&amp;ДАННЫЕ!$BV1537&amp;"o"&amp;ДАННЫЕ!$BT1537&amp;"l"&amp;IF(ДАННЫЕ!$BN1537&gt;0,1,0)&amp;ДАННЫЕ!$BN1537&amp;"g"&amp;ДАННЫЕ!$BO1537&amp;"s"&amp;ДАННЫЕ!$BP1537&amp;"DZ"&amp;IF(ДАННЫЕ!B1537-ДАННЫЕ!G1537 &lt; 60,IF(ДАННЫЕ!B1537-ДАННЫЕ!G1537 &gt;= 0,1,0),0)&amp;"u"&amp;IF(ДАННЫЕ!$CJ1537&gt;0,1,0)</f>
        <v>brCD0h0xyzc0a0dvpntol0gsDZ1u0</v>
      </c>
      <c r="N1537" s="28" t="str">
        <f ca="1">ДАННЫЕ!$F1537&amp;ДАННЫЕ!$I1537&amp;"g"&amp;B1537&amp;"cf"&amp;D1537&amp;"a"&amp;IF(ДАННЫЕ!$BX1537&gt;0,1,0)&amp;IF(ДАННЫЕ!$BF1537&gt;500,1,IF(ДАННЫЕ!$BF1537&gt;350,2,IF(ДАННЫЕ!$BF1537&gt;=200,3,IF(ДАННЫЕ!$BF1537&gt;=100,4,IF(ДАННЫЕ!$BF1537&gt;=50,5,IF(ДАННЫЕ!$BF1537&lt;50,6,0))))))&amp;"AR"&amp;IF(DATEDIF(ДАННЫЕ!$BX1537,ДАННЫЕ!$F$1,"y")&gt;1,1,0)&amp;"VG"&amp;IF(ДАННЫЕ!$BH1537="0",1,0)&amp;"o"&amp;IF(T1537+ДАННЫЕ!$AF1537+ДАННЫЕ!$AG1537+ДАННЫЕ!$AH1537+ДАННЫЕ!$AI1537+ДАННЫЕ!$AJ1537+ДАННЫЕ!$AP1537+ДАННЫЕ!$AQ1537+ДАННЫЕ!$AR1537+ДАННЫЕ!$AU1537+ДАННЫЕ!$AW1537+ДАННЫЕ!$AS1537+ДАННЫЕ!$AT1537&gt;0,1,0)&amp;"x"&amp;ДАННЫЕ!$AG1537&amp;"p"&amp;IF(ДАННЫЕ!$BY1537&gt;0,1,0)&amp;"v"&amp;IF(ДАННЫЕ!$BZ1537&gt;0,1,0)&amp;"n"&amp;ДАННЫЕ!$CA1537&amp;"t"&amp;ДАННЫЕ!$AY1537&amp;"k"&amp;ДАННЫЕ!$CB1537&amp;"q"&amp;ДАННЫЕ!$CC1537&amp;"w"&amp;ДАННЫЕ!$CD1537&amp;"e"&amp;ДАННЫЕ!$CE1537&amp;"m"&amp;ДАННЫЕ!$CF1537&amp;"c"&amp;ДАННЫЕ!$CG1537&amp;"z"&amp;ДАННЫЕ!$CH1537&amp;"d"&amp;IF(H1537=4,1,0)&amp;"s"&amp;IF(ДАННЫЕ!$J1537=1,0,1)&amp;"u"&amp;IF(ДАННЫЕ!$CJ1537&gt;0,1,0)</f>
        <v>g0cf0a06AR1VG0o0xp0v0ntkqwemczd0s1u0</v>
      </c>
      <c r="O1537" s="28" t="str">
        <f>ДАННЫЕ!$I1537&amp;"g"&amp;B1537&amp;A1537&amp;"f"&amp;P1537&amp;"c"&amp;IF(ДАННЫЕ!$U1537&gt;0,1,0)&amp;"s"&amp;IF(ДАННЫЕ!$Q1537&gt;0,IF(YEAR(ДАННЫЕ!$F$1)=YEAR(ДАННЫЕ!$Q1537),IF(MONTH(ДАННЫЕ!$F$1)=MONTH(ДАННЫЕ!$Q1537),111,11),1),0)&amp;"i"&amp;IF(ДАННЫЕ!$R1537+ДАННЫЕ!$S1537+ДАННЫЕ!$T1537=0,0,1)&amp;"h"&amp;IF(ДАННЫЕ!$P1537&gt;0,1,0)&amp;"p"&amp;IF(ДАННЫЕ!$CI1537&gt;0,IF(YEAR(ДАННЫЕ!$F$1)=YEAR(ДАННЫЕ!$CI1537),IF(MONTH(ДАННЫЕ!$F$1)=MONTH(ДАННЫЕ!$CI1537),111,11),1),0)&amp;"d"&amp;IF(ДАННЫЕ!$CJ1537&gt;0,IF(YEAR(ДАННЫЕ!$F$1)=YEAR(ДАННЫЕ!$CJ1537),IF(MONTH(ДАННЫЕ!$F$1)=MONTH(ДАННЫЕ!$CJ1537),111,11),1),0)&amp;"o"&amp;IF(ДАННЫЕ!$CK1537&gt;0,IF(MONTH(ДАННЫЕ!$F$1)=MONTH(ДАННЫЕ!$CK1537),111,11),0)&amp;"v"&amp;IF(ДАННЫЕ!$BE1537&gt;0,IF(MONTH(ДАННЫЕ!$F$1)=MONTH(ДАННЫЕ!$BE1537),111,11),0)</f>
        <v>g00f0c0s0i0h0p0d0o0v0</v>
      </c>
      <c r="P1537" s="15">
        <f t="shared" si="74"/>
        <v>0</v>
      </c>
      <c r="Q1537" s="15">
        <f>IF(ДАННЫЕ!$F$1&gt;ДАННЫЕ!$N1537,IF(YEAR(ДАННЫЕ!$F$1)=YEAR(ДАННЫЕ!M1537),1,0),0)</f>
        <v>0</v>
      </c>
      <c r="R1537" s="15">
        <f>IF(ДАННЫЕ!$F$1&gt;ДАННЫЕ!$N1537,IF(YEAR(ДАННЫЕ!$F$1)=YEAR(ДАННЫЕ!N1537),1,0),0)</f>
        <v>0</v>
      </c>
      <c r="S1537" s="15">
        <f>IF(ДАННЫЕ!$AA1537="2А",1,IF(ДАННЫЕ!$AA1537="2Б",2,IF(ДАННЫЕ!$AA1537="2В",3,IF(ДАННЫЕ!$AA1537=3,4,IF(ДАННЫЕ!$AA1537="4А",5,IF(ДАННЫЕ!$AA1537="4Б",6,IF(ДАННЫЕ!$AA1537="4В",7,IF(ДАННЫЕ!$AA1537=5,8,0))))))))</f>
        <v>0</v>
      </c>
      <c r="T1537" s="15">
        <f>IF(OR(ДАННЫЕ!$AC1537=2,ДАННЫЕ!$AD1537=2,ДАННЫЕ!$AE1537=2),2,IF(OR(ДАННЫЕ!$AC1537=1,ДАННЫЕ!$AD1537=1,ДАННЫЕ!$AE1537=1),1,0))</f>
        <v>0</v>
      </c>
    </row>
    <row r="1538" spans="1:20" x14ac:dyDescent="0.2">
      <c r="A1538" s="78">
        <f>IF(B1538&gt;0,IF(MONTH(ДАННЫЕ!$F$1)=MONTH(ДАННЫЕ!$B1538),1,0),0)</f>
        <v>0</v>
      </c>
      <c r="B1538" s="14">
        <f>IF(ДАННЫЕ!$B1538&gt;0,IF(YEAR(ДАННЫЕ!$F$1)=YEAR(ДАННЫЕ!$B1538),1,0),0)</f>
        <v>0</v>
      </c>
      <c r="C1538" s="14">
        <f>IF(ДАННЫЕ!$CM1538&gt;0,IF(YEAR(ДАННЫЕ!$F$1)=YEAR(ДАННЫЕ!$CM1538),1,0),0)</f>
        <v>0</v>
      </c>
      <c r="D1538" s="14">
        <f>IF(ДАННЫЕ!$CJ1538&gt;0,IF(ДАННЫЕ!$CL1538&gt;ДАННЫЕ!$F$1,1,IF(ДАННЫЕ!$CL1538&gt;0,0,1)),0)</f>
        <v>0</v>
      </c>
      <c r="E1538" s="43" t="str">
        <f ca="1">IF(ДАННЫЕ!$F$1&gt;0,IF(ДАННЫЕ!$G1538&gt;0,DATEDIF(ДАННЫЕ!$G1538,ДАННЫЕ!$F$1,"y"),""),IF(ДАННЫЕ!$G1538&gt;0,DATEDIF(ДАННЫЕ!$G1538,TODAY(),"y"),""))</f>
        <v/>
      </c>
      <c r="F1538" s="43" t="str">
        <f xml:space="preserve"> IF(ДАННЫЕ!$F1538="М",IF(E1538&gt;=18,IF(E1538&lt;60,1,""),""),"")&amp;IF(ДАННЫЕ!$F1538="Ж",IF(E1538&gt;=18,IF(E1538&lt;55,1,""),""),"")</f>
        <v/>
      </c>
      <c r="G1538" s="43" t="str">
        <f xml:space="preserve"> IF(ДАННЫЕ!$F1538="М",IF(E1538&gt;=60,2,""),"")&amp;IF(ДАННЫЕ!$F1538="Ж",IF(E1538&gt;=55,2,""),"")</f>
        <v/>
      </c>
      <c r="H1538" s="43" t="str">
        <f t="shared" ca="1" si="72"/>
        <v/>
      </c>
      <c r="I1538" s="43" t="str">
        <f t="shared" ca="1" si="73"/>
        <v>03</v>
      </c>
      <c r="J1538" s="28" t="str">
        <f ca="1">ДАННЫЕ!$F1538&amp;H1538&amp;I1538&amp;ДАННЫЕ!$I1538&amp;"m"&amp;IF(ДАННЫЕ!$I1538&gt;0,IF(ДАННЫЕ!$J1538&gt;0,0,1),"")&amp;"f"&amp;IF(ДАННЫЕ!$R1538&gt;0,IF(YEAR(ДАННЫЕ!$F$1)=YEAR(ДАННЫЕ!$R1538),1,0),0)&amp;"z"&amp;ДАННЫЕ!$R1538&amp;"p"&amp;ДАННЫЕ!$S1538&amp;"i"&amp;ДАННЫЕ!$T1538&amp;"h"&amp;ДАННЫЕ!$K1538&amp;"be"&amp;ДАННЫЕ!$BI1538&amp;"CD"&amp;IF(ДАННЫЕ!BF1538&gt;500,4,IF(ДАННЫЕ!BF1538&gt;350,3,IF(ДАННЫЕ!BF1538&gt;200,2,IF(ДАННЫЕ!BF1538&gt;0,1,0))))&amp;"g"&amp;B1538&amp;"d"&amp;H1538&amp;"l"&amp;ДАННЫЕ!AT1538&amp;"a"&amp;ДАННЫЕ!$V1538&amp;"v"&amp;R1538&amp;"k"&amp;ДАННЫЕ!$U1538&amp;"s"&amp;ДАННЫЕ!$Y1538&amp;"t"&amp;ДАННЫЕ!$X1538&amp;"b"&amp;IF(ДАННЫЕ!$Q1538&gt;1,1,0)&amp;"PP"&amp;ДАННЫЕ!Z1538&amp;"c"&amp;S1538&amp;"x"&amp;IF(ДАННЫЕ!$BY1538&gt;0,IF(YEAR(ДАННЫЕ!$F$1)=YEAR(ДАННЫЕ!$BY1538),1,0),0)&amp;"n"&amp;IF(ДАННЫЕ!$BZ1538&gt;0,IF(YEAR(ДАННЫЕ!$F$1)=YEAR(ДАННЫЕ!$BZ1538),1,0),0)&amp;"u"&amp;D1538&amp;"z"&amp;IF(ДАННЫЕ!$CL1538&gt;0,IF(YEAR(ДАННЫЕ!$F$1)&gt;YEAR(ДАННЫЕ!$CL1538),11,12),0)</f>
        <v>03mf0zpihbeCD0g0dlav0kstb0PPc0x0n0u0z0</v>
      </c>
      <c r="K1538" s="28" t="str">
        <f ca="1">ДАННЫЕ!$I1538&amp;"x"&amp;B1538&amp;"w"&amp;IF(T1538+ДАННЫЕ!AD1538+ДАННЫЕ!AE1538+ДАННЫЕ!AF1538+ДАННЫЕ!AG1538+ДАННЫЕ!AH1538+ДАННЫЕ!$AL1538+ДАННЫЕ!AI1538+ДАННЫЕ!AJ1538+ДАННЫЕ!AK1538+ДАННЫЕ!AP1538+ДАННЫЕ!AQ1538+ДАННЫЕ!AR1538+ДАННЫЕ!$AM1538+ДАННЫЕ!$AN1538+ДАННЫЕ!AS1538+ДАННЫЕ!AT1538&gt;0,1,0)&amp;IF(OR(T1538=2,ДАННЫЕ!AD1538=2,ДАННЫЕ!AE1538=2,ДАННЫЕ!AF1538=2,ДАННЫЕ!AG1538=2,ДАННЫЕ!AH1538=2,ДАННЫЕ!$AL1538=2,ДАННЫЕ!AI1538=2,ДАННЫЕ!AJ1538=2,ДАННЫЕ!AK1538=2,ДАННЫЕ!AP1538=2,ДАННЫЕ!AQ1538=2,ДАННЫЕ!AR1538=2,ДАННЫЕ!$AM1538=2,ДАННЫЕ!$AN1538=2,ДАННЫЕ!AS1538=2,ДАННЫЕ!AT1538=2),2,0)&amp;"t"&amp;IF(T1538&gt;0,"1"&amp;T1538,"00")&amp;"f"&amp;IF(ДАННЫЕ!$AC1538,"1"&amp;ДАННЫЕ!$AC1538,"00")&amp;"b"&amp;IF(ДАННЫЕ!$AD1538,"1"&amp;ДАННЫЕ!$AD1538,"00")&amp;"g"&amp;IF(ДАННЫЕ!$AF1538,"1"&amp;ДАННЫЕ!$AF1538,"00")&amp;"c"&amp;IF(ДАННЫЕ!$AG1538,"1"&amp;ДАННЫЕ!$AG1538,"00")&amp;"i"&amp;IF(ДАННЫЕ!$AH1538,"1"&amp;ДАННЫЕ!$AH1538,"00")&amp;"r"&amp;IF(ДАННЫЕ!$AL1538,"1"&amp;ДАННЫЕ!$AL1538,"00")&amp;"m"&amp;IF(ДАННЫЕ!$AI1538,"1"&amp;ДАННЫЕ!$AI1538,"00")&amp;"hS"&amp;IF(ДАННЫЕ!$AJ1538,"1"&amp;ДАННЫЕ!$AJ1538,"00")&amp;"hZ"&amp;IF(ДАННЫЕ!$AK1538,"1"&amp;ДАННЫЕ!$AK1538,"00")&amp;"p"&amp;IF(ДАННЫЕ!$AP1538,"1"&amp;ДАННЫЕ!$AP1538,"00")&amp;"k"&amp;IF(ДАННЫЕ!$AQ1538,"1"&amp;ДАННЫЕ!$AQ1538,"00")&amp;"z"&amp;IF(ДАННЫЕ!$AR1538,"1"&amp;ДАННЫЕ!$AR1538,"00")&amp;"j"&amp;IF(ДАННЫЕ!$AM1538,"1"&amp;ДАННЫЕ!$AM1538,"00")&amp;"n"&amp;IF(ДАННЫЕ!$AN1538,"1"&amp;ДАННЫЕ!$AN1538,"00")&amp;"E"&amp;ДАННЫЕ!BI1538&amp;"L"&amp;ДАННЫЕ!AO1538&amp;"h"&amp;IF(ДАННЫЕ!$AU1538&gt;0,1,0)&amp;"v"&amp;IF(ДАННЫЕ!$AW1538&gt;0,1,0)&amp;"a"&amp;IF(ДАННЫЕ!$AS1538,"1"&amp;ДАННЫЕ!$AS1538,"00")&amp;"s"&amp;IF(ДАННЫЕ!$AT1538,"1"&amp;ДАННЫЕ!$AT1538,"00")&amp;"u"&amp;IF(ДАННЫЕ!$CJ1538&gt;0,1,0)&amp;"y"&amp;B1538&amp;"d"&amp;H1538&amp;"e"&amp;F1538&amp;G1538</f>
        <v>x0w00t00f00b00g00c00i00r00m00hS00hZ00p00k00z00j00n00ELh0v0a00s00u0y0de</v>
      </c>
      <c r="L1538" s="28" t="str">
        <f ca="1">ДАННЫЕ!$I1538&amp;"VN"&amp;IF(ДАННЫЕ!AW1538&gt;0,11,10)&amp;"CD"&amp;IF(ДАННЫЕ!BF1538&gt;500,16,IF(ДАННЫЕ!BF1538&gt;350,15,IF(ДАННЫЕ!BF1538&gt;=200,14,IF(ДАННЫЕ!BF1538&gt;=100,13,IF(ДАННЫЕ!BF1538&gt;=50,12,IF(ДАННЫЕ!BF1538&gt;0,11,10))))))&amp;"AR"&amp;IF(ДАННЫЕ!BX1538&gt;0,1,0)&amp;"GD"&amp;B1538&amp;"VV"&amp;IF(E1538&gt;=5,IF(E1538&lt;18,1,0),0)</f>
        <v>VN10CD10AR0GD0VV0</v>
      </c>
      <c r="M1538" s="28" t="str">
        <f>ДАННЫЕ!$I1538&amp;"b"&amp;ДАННЫЕ!$BI1538&amp;"r"&amp;ДАННЫЕ!$BJ1538&amp;"CD"&amp;IF(ДАННЫЕ!BF1538&gt;0,IF(ДАННЫЕ!BF1538&lt;200,1,IF(ДАННЫЕ!BF1538&lt;350,2,3)),0)&amp;"h"&amp;IF(ДАННЫЕ!$BK1538+ДАННЫЕ!$BL1538+ДАННЫЕ!$BM1538&gt;0,1,0)&amp;"x"&amp;ДАННЫЕ!$BK1538&amp;"y"&amp;ДАННЫЕ!$BL1538&amp;"z"&amp;ДАННЫЕ!$BM1538&amp;"c"&amp;IF(ДАННЫЕ!$BK1538+ДАННЫЕ!$BL1538+ДАННЫЕ!$BM1538=3,1,0)&amp;"a"&amp;IF(ДАННЫЕ!$BQ1538+ДАННЫЕ!$BR1538&gt;0,1,0)&amp;"d"&amp;ДАННЫЕ!$BQ1538&amp;"v"&amp;ДАННЫЕ!$BR1538&amp;"p"&amp;ДАННЫЕ!$BS1538&amp;"n"&amp;ДАННЫЕ!$BU1538&amp;"t"&amp;ДАННЫЕ!$BV1538&amp;"o"&amp;ДАННЫЕ!$BT1538&amp;"l"&amp;IF(ДАННЫЕ!$BN1538&gt;0,1,0)&amp;ДАННЫЕ!$BN1538&amp;"g"&amp;ДАННЫЕ!$BO1538&amp;"s"&amp;ДАННЫЕ!$BP1538&amp;"DZ"&amp;IF(ДАННЫЕ!B1538-ДАННЫЕ!G1538 &lt; 60,IF(ДАННЫЕ!B1538-ДАННЫЕ!G1538 &gt;= 0,1,0),0)&amp;"u"&amp;IF(ДАННЫЕ!$CJ1538&gt;0,1,0)</f>
        <v>brCD0h0xyzc0a0dvpntol0gsDZ1u0</v>
      </c>
      <c r="N1538" s="28" t="str">
        <f ca="1">ДАННЫЕ!$F1538&amp;ДАННЫЕ!$I1538&amp;"g"&amp;B1538&amp;"cf"&amp;D1538&amp;"a"&amp;IF(ДАННЫЕ!$BX1538&gt;0,1,0)&amp;IF(ДАННЫЕ!$BF1538&gt;500,1,IF(ДАННЫЕ!$BF1538&gt;350,2,IF(ДАННЫЕ!$BF1538&gt;=200,3,IF(ДАННЫЕ!$BF1538&gt;=100,4,IF(ДАННЫЕ!$BF1538&gt;=50,5,IF(ДАННЫЕ!$BF1538&lt;50,6,0))))))&amp;"AR"&amp;IF(DATEDIF(ДАННЫЕ!$BX1538,ДАННЫЕ!$F$1,"y")&gt;1,1,0)&amp;"VG"&amp;IF(ДАННЫЕ!$BH1538="0",1,0)&amp;"o"&amp;IF(T1538+ДАННЫЕ!$AF1538+ДАННЫЕ!$AG1538+ДАННЫЕ!$AH1538+ДАННЫЕ!$AI1538+ДАННЫЕ!$AJ1538+ДАННЫЕ!$AP1538+ДАННЫЕ!$AQ1538+ДАННЫЕ!$AR1538+ДАННЫЕ!$AU1538+ДАННЫЕ!$AW1538+ДАННЫЕ!$AS1538+ДАННЫЕ!$AT1538&gt;0,1,0)&amp;"x"&amp;ДАННЫЕ!$AG1538&amp;"p"&amp;IF(ДАННЫЕ!$BY1538&gt;0,1,0)&amp;"v"&amp;IF(ДАННЫЕ!$BZ1538&gt;0,1,0)&amp;"n"&amp;ДАННЫЕ!$CA1538&amp;"t"&amp;ДАННЫЕ!$AY1538&amp;"k"&amp;ДАННЫЕ!$CB1538&amp;"q"&amp;ДАННЫЕ!$CC1538&amp;"w"&amp;ДАННЫЕ!$CD1538&amp;"e"&amp;ДАННЫЕ!$CE1538&amp;"m"&amp;ДАННЫЕ!$CF1538&amp;"c"&amp;ДАННЫЕ!$CG1538&amp;"z"&amp;ДАННЫЕ!$CH1538&amp;"d"&amp;IF(H1538=4,1,0)&amp;"s"&amp;IF(ДАННЫЕ!$J1538=1,0,1)&amp;"u"&amp;IF(ДАННЫЕ!$CJ1538&gt;0,1,0)</f>
        <v>g0cf0a06AR1VG0o0xp0v0ntkqwemczd0s1u0</v>
      </c>
      <c r="O1538" s="28" t="str">
        <f>ДАННЫЕ!$I1538&amp;"g"&amp;B1538&amp;A1538&amp;"f"&amp;P1538&amp;"c"&amp;IF(ДАННЫЕ!$U1538&gt;0,1,0)&amp;"s"&amp;IF(ДАННЫЕ!$Q1538&gt;0,IF(YEAR(ДАННЫЕ!$F$1)=YEAR(ДАННЫЕ!$Q1538),IF(MONTH(ДАННЫЕ!$F$1)=MONTH(ДАННЫЕ!$Q1538),111,11),1),0)&amp;"i"&amp;IF(ДАННЫЕ!$R1538+ДАННЫЕ!$S1538+ДАННЫЕ!$T1538=0,0,1)&amp;"h"&amp;IF(ДАННЫЕ!$P1538&gt;0,1,0)&amp;"p"&amp;IF(ДАННЫЕ!$CI1538&gt;0,IF(YEAR(ДАННЫЕ!$F$1)=YEAR(ДАННЫЕ!$CI1538),IF(MONTH(ДАННЫЕ!$F$1)=MONTH(ДАННЫЕ!$CI1538),111,11),1),0)&amp;"d"&amp;IF(ДАННЫЕ!$CJ1538&gt;0,IF(YEAR(ДАННЫЕ!$F$1)=YEAR(ДАННЫЕ!$CJ1538),IF(MONTH(ДАННЫЕ!$F$1)=MONTH(ДАННЫЕ!$CJ1538),111,11),1),0)&amp;"o"&amp;IF(ДАННЫЕ!$CK1538&gt;0,IF(MONTH(ДАННЫЕ!$F$1)=MONTH(ДАННЫЕ!$CK1538),111,11),0)&amp;"v"&amp;IF(ДАННЫЕ!$BE1538&gt;0,IF(MONTH(ДАННЫЕ!$F$1)=MONTH(ДАННЫЕ!$BE1538),111,11),0)</f>
        <v>g00f0c0s0i0h0p0d0o0v0</v>
      </c>
      <c r="P1538" s="15">
        <f t="shared" si="74"/>
        <v>0</v>
      </c>
      <c r="Q1538" s="15">
        <f>IF(ДАННЫЕ!$F$1&gt;ДАННЫЕ!$N1538,IF(YEAR(ДАННЫЕ!$F$1)=YEAR(ДАННЫЕ!M1538),1,0),0)</f>
        <v>0</v>
      </c>
      <c r="R1538" s="15">
        <f>IF(ДАННЫЕ!$F$1&gt;ДАННЫЕ!$N1538,IF(YEAR(ДАННЫЕ!$F$1)=YEAR(ДАННЫЕ!N1538),1,0),0)</f>
        <v>0</v>
      </c>
      <c r="S1538" s="15">
        <f>IF(ДАННЫЕ!$AA1538="2А",1,IF(ДАННЫЕ!$AA1538="2Б",2,IF(ДАННЫЕ!$AA1538="2В",3,IF(ДАННЫЕ!$AA1538=3,4,IF(ДАННЫЕ!$AA1538="4А",5,IF(ДАННЫЕ!$AA1538="4Б",6,IF(ДАННЫЕ!$AA1538="4В",7,IF(ДАННЫЕ!$AA1538=5,8,0))))))))</f>
        <v>0</v>
      </c>
      <c r="T1538" s="15">
        <f>IF(OR(ДАННЫЕ!$AC1538=2,ДАННЫЕ!$AD1538=2,ДАННЫЕ!$AE1538=2),2,IF(OR(ДАННЫЕ!$AC1538=1,ДАННЫЕ!$AD1538=1,ДАННЫЕ!$AE1538=1),1,0))</f>
        <v>0</v>
      </c>
    </row>
    <row r="1539" spans="1:20" x14ac:dyDescent="0.2">
      <c r="A1539" s="78">
        <f>IF(B1539&gt;0,IF(MONTH(ДАННЫЕ!$F$1)=MONTH(ДАННЫЕ!$B1539),1,0),0)</f>
        <v>0</v>
      </c>
      <c r="B1539" s="14">
        <f>IF(ДАННЫЕ!$B1539&gt;0,IF(YEAR(ДАННЫЕ!$F$1)=YEAR(ДАННЫЕ!$B1539),1,0),0)</f>
        <v>0</v>
      </c>
      <c r="C1539" s="14">
        <f>IF(ДАННЫЕ!$CM1539&gt;0,IF(YEAR(ДАННЫЕ!$F$1)=YEAR(ДАННЫЕ!$CM1539),1,0),0)</f>
        <v>0</v>
      </c>
      <c r="D1539" s="14">
        <f>IF(ДАННЫЕ!$CJ1539&gt;0,IF(ДАННЫЕ!$CL1539&gt;ДАННЫЕ!$F$1,1,IF(ДАННЫЕ!$CL1539&gt;0,0,1)),0)</f>
        <v>0</v>
      </c>
      <c r="E1539" s="43" t="str">
        <f ca="1">IF(ДАННЫЕ!$F$1&gt;0,IF(ДАННЫЕ!$G1539&gt;0,DATEDIF(ДАННЫЕ!$G1539,ДАННЫЕ!$F$1,"y"),""),IF(ДАННЫЕ!$G1539&gt;0,DATEDIF(ДАННЫЕ!$G1539,TODAY(),"y"),""))</f>
        <v/>
      </c>
      <c r="F1539" s="43" t="str">
        <f xml:space="preserve"> IF(ДАННЫЕ!$F1539="М",IF(E1539&gt;=18,IF(E1539&lt;60,1,""),""),"")&amp;IF(ДАННЫЕ!$F1539="Ж",IF(E1539&gt;=18,IF(E1539&lt;55,1,""),""),"")</f>
        <v/>
      </c>
      <c r="G1539" s="43" t="str">
        <f xml:space="preserve"> IF(ДАННЫЕ!$F1539="М",IF(E1539&gt;=60,2,""),"")&amp;IF(ДАННЫЕ!$F1539="Ж",IF(E1539&gt;=55,2,""),"")</f>
        <v/>
      </c>
      <c r="H1539" s="43" t="str">
        <f t="shared" ca="1" si="72"/>
        <v/>
      </c>
      <c r="I1539" s="43" t="str">
        <f t="shared" ca="1" si="73"/>
        <v>03</v>
      </c>
      <c r="J1539" s="28" t="str">
        <f ca="1">ДАННЫЕ!$F1539&amp;H1539&amp;I1539&amp;ДАННЫЕ!$I1539&amp;"m"&amp;IF(ДАННЫЕ!$I1539&gt;0,IF(ДАННЫЕ!$J1539&gt;0,0,1),"")&amp;"f"&amp;IF(ДАННЫЕ!$R1539&gt;0,IF(YEAR(ДАННЫЕ!$F$1)=YEAR(ДАННЫЕ!$R1539),1,0),0)&amp;"z"&amp;ДАННЫЕ!$R1539&amp;"p"&amp;ДАННЫЕ!$S1539&amp;"i"&amp;ДАННЫЕ!$T1539&amp;"h"&amp;ДАННЫЕ!$K1539&amp;"be"&amp;ДАННЫЕ!$BI1539&amp;"CD"&amp;IF(ДАННЫЕ!BF1539&gt;500,4,IF(ДАННЫЕ!BF1539&gt;350,3,IF(ДАННЫЕ!BF1539&gt;200,2,IF(ДАННЫЕ!BF1539&gt;0,1,0))))&amp;"g"&amp;B1539&amp;"d"&amp;H1539&amp;"l"&amp;ДАННЫЕ!AT1539&amp;"a"&amp;ДАННЫЕ!$V1539&amp;"v"&amp;R1539&amp;"k"&amp;ДАННЫЕ!$U1539&amp;"s"&amp;ДАННЫЕ!$Y1539&amp;"t"&amp;ДАННЫЕ!$X1539&amp;"b"&amp;IF(ДАННЫЕ!$Q1539&gt;1,1,0)&amp;"PP"&amp;ДАННЫЕ!Z1539&amp;"c"&amp;S1539&amp;"x"&amp;IF(ДАННЫЕ!$BY1539&gt;0,IF(YEAR(ДАННЫЕ!$F$1)=YEAR(ДАННЫЕ!$BY1539),1,0),0)&amp;"n"&amp;IF(ДАННЫЕ!$BZ1539&gt;0,IF(YEAR(ДАННЫЕ!$F$1)=YEAR(ДАННЫЕ!$BZ1539),1,0),0)&amp;"u"&amp;D1539&amp;"z"&amp;IF(ДАННЫЕ!$CL1539&gt;0,IF(YEAR(ДАННЫЕ!$F$1)&gt;YEAR(ДАННЫЕ!$CL1539),11,12),0)</f>
        <v>03mf0zpihbeCD0g0dlav0kstb0PPc0x0n0u0z0</v>
      </c>
      <c r="K1539" s="28" t="str">
        <f ca="1">ДАННЫЕ!$I1539&amp;"x"&amp;B1539&amp;"w"&amp;IF(T1539+ДАННЫЕ!AD1539+ДАННЫЕ!AE1539+ДАННЫЕ!AF1539+ДАННЫЕ!AG1539+ДАННЫЕ!AH1539+ДАННЫЕ!$AL1539+ДАННЫЕ!AI1539+ДАННЫЕ!AJ1539+ДАННЫЕ!AK1539+ДАННЫЕ!AP1539+ДАННЫЕ!AQ1539+ДАННЫЕ!AR1539+ДАННЫЕ!$AM1539+ДАННЫЕ!$AN1539+ДАННЫЕ!AS1539+ДАННЫЕ!AT1539&gt;0,1,0)&amp;IF(OR(T1539=2,ДАННЫЕ!AD1539=2,ДАННЫЕ!AE1539=2,ДАННЫЕ!AF1539=2,ДАННЫЕ!AG1539=2,ДАННЫЕ!AH1539=2,ДАННЫЕ!$AL1539=2,ДАННЫЕ!AI1539=2,ДАННЫЕ!AJ1539=2,ДАННЫЕ!AK1539=2,ДАННЫЕ!AP1539=2,ДАННЫЕ!AQ1539=2,ДАННЫЕ!AR1539=2,ДАННЫЕ!$AM1539=2,ДАННЫЕ!$AN1539=2,ДАННЫЕ!AS1539=2,ДАННЫЕ!AT1539=2),2,0)&amp;"t"&amp;IF(T1539&gt;0,"1"&amp;T1539,"00")&amp;"f"&amp;IF(ДАННЫЕ!$AC1539,"1"&amp;ДАННЫЕ!$AC1539,"00")&amp;"b"&amp;IF(ДАННЫЕ!$AD1539,"1"&amp;ДАННЫЕ!$AD1539,"00")&amp;"g"&amp;IF(ДАННЫЕ!$AF1539,"1"&amp;ДАННЫЕ!$AF1539,"00")&amp;"c"&amp;IF(ДАННЫЕ!$AG1539,"1"&amp;ДАННЫЕ!$AG1539,"00")&amp;"i"&amp;IF(ДАННЫЕ!$AH1539,"1"&amp;ДАННЫЕ!$AH1539,"00")&amp;"r"&amp;IF(ДАННЫЕ!$AL1539,"1"&amp;ДАННЫЕ!$AL1539,"00")&amp;"m"&amp;IF(ДАННЫЕ!$AI1539,"1"&amp;ДАННЫЕ!$AI1539,"00")&amp;"hS"&amp;IF(ДАННЫЕ!$AJ1539,"1"&amp;ДАННЫЕ!$AJ1539,"00")&amp;"hZ"&amp;IF(ДАННЫЕ!$AK1539,"1"&amp;ДАННЫЕ!$AK1539,"00")&amp;"p"&amp;IF(ДАННЫЕ!$AP1539,"1"&amp;ДАННЫЕ!$AP1539,"00")&amp;"k"&amp;IF(ДАННЫЕ!$AQ1539,"1"&amp;ДАННЫЕ!$AQ1539,"00")&amp;"z"&amp;IF(ДАННЫЕ!$AR1539,"1"&amp;ДАННЫЕ!$AR1539,"00")&amp;"j"&amp;IF(ДАННЫЕ!$AM1539,"1"&amp;ДАННЫЕ!$AM1539,"00")&amp;"n"&amp;IF(ДАННЫЕ!$AN1539,"1"&amp;ДАННЫЕ!$AN1539,"00")&amp;"E"&amp;ДАННЫЕ!BI1539&amp;"L"&amp;ДАННЫЕ!AO1539&amp;"h"&amp;IF(ДАННЫЕ!$AU1539&gt;0,1,0)&amp;"v"&amp;IF(ДАННЫЕ!$AW1539&gt;0,1,0)&amp;"a"&amp;IF(ДАННЫЕ!$AS1539,"1"&amp;ДАННЫЕ!$AS1539,"00")&amp;"s"&amp;IF(ДАННЫЕ!$AT1539,"1"&amp;ДАННЫЕ!$AT1539,"00")&amp;"u"&amp;IF(ДАННЫЕ!$CJ1539&gt;0,1,0)&amp;"y"&amp;B1539&amp;"d"&amp;H1539&amp;"e"&amp;F1539&amp;G1539</f>
        <v>x0w00t00f00b00g00c00i00r00m00hS00hZ00p00k00z00j00n00ELh0v0a00s00u0y0de</v>
      </c>
      <c r="L1539" s="28" t="str">
        <f ca="1">ДАННЫЕ!$I1539&amp;"VN"&amp;IF(ДАННЫЕ!AW1539&gt;0,11,10)&amp;"CD"&amp;IF(ДАННЫЕ!BF1539&gt;500,16,IF(ДАННЫЕ!BF1539&gt;350,15,IF(ДАННЫЕ!BF1539&gt;=200,14,IF(ДАННЫЕ!BF1539&gt;=100,13,IF(ДАННЫЕ!BF1539&gt;=50,12,IF(ДАННЫЕ!BF1539&gt;0,11,10))))))&amp;"AR"&amp;IF(ДАННЫЕ!BX1539&gt;0,1,0)&amp;"GD"&amp;B1539&amp;"VV"&amp;IF(E1539&gt;=5,IF(E1539&lt;18,1,0),0)</f>
        <v>VN10CD10AR0GD0VV0</v>
      </c>
      <c r="M1539" s="28" t="str">
        <f>ДАННЫЕ!$I1539&amp;"b"&amp;ДАННЫЕ!$BI1539&amp;"r"&amp;ДАННЫЕ!$BJ1539&amp;"CD"&amp;IF(ДАННЫЕ!BF1539&gt;0,IF(ДАННЫЕ!BF1539&lt;200,1,IF(ДАННЫЕ!BF1539&lt;350,2,3)),0)&amp;"h"&amp;IF(ДАННЫЕ!$BK1539+ДАННЫЕ!$BL1539+ДАННЫЕ!$BM1539&gt;0,1,0)&amp;"x"&amp;ДАННЫЕ!$BK1539&amp;"y"&amp;ДАННЫЕ!$BL1539&amp;"z"&amp;ДАННЫЕ!$BM1539&amp;"c"&amp;IF(ДАННЫЕ!$BK1539+ДАННЫЕ!$BL1539+ДАННЫЕ!$BM1539=3,1,0)&amp;"a"&amp;IF(ДАННЫЕ!$BQ1539+ДАННЫЕ!$BR1539&gt;0,1,0)&amp;"d"&amp;ДАННЫЕ!$BQ1539&amp;"v"&amp;ДАННЫЕ!$BR1539&amp;"p"&amp;ДАННЫЕ!$BS1539&amp;"n"&amp;ДАННЫЕ!$BU1539&amp;"t"&amp;ДАННЫЕ!$BV1539&amp;"o"&amp;ДАННЫЕ!$BT1539&amp;"l"&amp;IF(ДАННЫЕ!$BN1539&gt;0,1,0)&amp;ДАННЫЕ!$BN1539&amp;"g"&amp;ДАННЫЕ!$BO1539&amp;"s"&amp;ДАННЫЕ!$BP1539&amp;"DZ"&amp;IF(ДАННЫЕ!B1539-ДАННЫЕ!G1539 &lt; 60,IF(ДАННЫЕ!B1539-ДАННЫЕ!G1539 &gt;= 0,1,0),0)&amp;"u"&amp;IF(ДАННЫЕ!$CJ1539&gt;0,1,0)</f>
        <v>brCD0h0xyzc0a0dvpntol0gsDZ1u0</v>
      </c>
      <c r="N1539" s="28" t="str">
        <f ca="1">ДАННЫЕ!$F1539&amp;ДАННЫЕ!$I1539&amp;"g"&amp;B1539&amp;"cf"&amp;D1539&amp;"a"&amp;IF(ДАННЫЕ!$BX1539&gt;0,1,0)&amp;IF(ДАННЫЕ!$BF1539&gt;500,1,IF(ДАННЫЕ!$BF1539&gt;350,2,IF(ДАННЫЕ!$BF1539&gt;=200,3,IF(ДАННЫЕ!$BF1539&gt;=100,4,IF(ДАННЫЕ!$BF1539&gt;=50,5,IF(ДАННЫЕ!$BF1539&lt;50,6,0))))))&amp;"AR"&amp;IF(DATEDIF(ДАННЫЕ!$BX1539,ДАННЫЕ!$F$1,"y")&gt;1,1,0)&amp;"VG"&amp;IF(ДАННЫЕ!$BH1539="0",1,0)&amp;"o"&amp;IF(T1539+ДАННЫЕ!$AF1539+ДАННЫЕ!$AG1539+ДАННЫЕ!$AH1539+ДАННЫЕ!$AI1539+ДАННЫЕ!$AJ1539+ДАННЫЕ!$AP1539+ДАННЫЕ!$AQ1539+ДАННЫЕ!$AR1539+ДАННЫЕ!$AU1539+ДАННЫЕ!$AW1539+ДАННЫЕ!$AS1539+ДАННЫЕ!$AT1539&gt;0,1,0)&amp;"x"&amp;ДАННЫЕ!$AG1539&amp;"p"&amp;IF(ДАННЫЕ!$BY1539&gt;0,1,0)&amp;"v"&amp;IF(ДАННЫЕ!$BZ1539&gt;0,1,0)&amp;"n"&amp;ДАННЫЕ!$CA1539&amp;"t"&amp;ДАННЫЕ!$AY1539&amp;"k"&amp;ДАННЫЕ!$CB1539&amp;"q"&amp;ДАННЫЕ!$CC1539&amp;"w"&amp;ДАННЫЕ!$CD1539&amp;"e"&amp;ДАННЫЕ!$CE1539&amp;"m"&amp;ДАННЫЕ!$CF1539&amp;"c"&amp;ДАННЫЕ!$CG1539&amp;"z"&amp;ДАННЫЕ!$CH1539&amp;"d"&amp;IF(H1539=4,1,0)&amp;"s"&amp;IF(ДАННЫЕ!$J1539=1,0,1)&amp;"u"&amp;IF(ДАННЫЕ!$CJ1539&gt;0,1,0)</f>
        <v>g0cf0a06AR1VG0o0xp0v0ntkqwemczd0s1u0</v>
      </c>
      <c r="O1539" s="28" t="str">
        <f>ДАННЫЕ!$I1539&amp;"g"&amp;B1539&amp;A1539&amp;"f"&amp;P1539&amp;"c"&amp;IF(ДАННЫЕ!$U1539&gt;0,1,0)&amp;"s"&amp;IF(ДАННЫЕ!$Q1539&gt;0,IF(YEAR(ДАННЫЕ!$F$1)=YEAR(ДАННЫЕ!$Q1539),IF(MONTH(ДАННЫЕ!$F$1)=MONTH(ДАННЫЕ!$Q1539),111,11),1),0)&amp;"i"&amp;IF(ДАННЫЕ!$R1539+ДАННЫЕ!$S1539+ДАННЫЕ!$T1539=0,0,1)&amp;"h"&amp;IF(ДАННЫЕ!$P1539&gt;0,1,0)&amp;"p"&amp;IF(ДАННЫЕ!$CI1539&gt;0,IF(YEAR(ДАННЫЕ!$F$1)=YEAR(ДАННЫЕ!$CI1539),IF(MONTH(ДАННЫЕ!$F$1)=MONTH(ДАННЫЕ!$CI1539),111,11),1),0)&amp;"d"&amp;IF(ДАННЫЕ!$CJ1539&gt;0,IF(YEAR(ДАННЫЕ!$F$1)=YEAR(ДАННЫЕ!$CJ1539),IF(MONTH(ДАННЫЕ!$F$1)=MONTH(ДАННЫЕ!$CJ1539),111,11),1),0)&amp;"o"&amp;IF(ДАННЫЕ!$CK1539&gt;0,IF(MONTH(ДАННЫЕ!$F$1)=MONTH(ДАННЫЕ!$CK1539),111,11),0)&amp;"v"&amp;IF(ДАННЫЕ!$BE1539&gt;0,IF(MONTH(ДАННЫЕ!$F$1)=MONTH(ДАННЫЕ!$BE1539),111,11),0)</f>
        <v>g00f0c0s0i0h0p0d0o0v0</v>
      </c>
      <c r="P1539" s="15">
        <f t="shared" si="74"/>
        <v>0</v>
      </c>
      <c r="Q1539" s="15">
        <f>IF(ДАННЫЕ!$F$1&gt;ДАННЫЕ!$N1539,IF(YEAR(ДАННЫЕ!$F$1)=YEAR(ДАННЫЕ!M1539),1,0),0)</f>
        <v>0</v>
      </c>
      <c r="R1539" s="15">
        <f>IF(ДАННЫЕ!$F$1&gt;ДАННЫЕ!$N1539,IF(YEAR(ДАННЫЕ!$F$1)=YEAR(ДАННЫЕ!N1539),1,0),0)</f>
        <v>0</v>
      </c>
      <c r="S1539" s="15">
        <f>IF(ДАННЫЕ!$AA1539="2А",1,IF(ДАННЫЕ!$AA1539="2Б",2,IF(ДАННЫЕ!$AA1539="2В",3,IF(ДАННЫЕ!$AA1539=3,4,IF(ДАННЫЕ!$AA1539="4А",5,IF(ДАННЫЕ!$AA1539="4Б",6,IF(ДАННЫЕ!$AA1539="4В",7,IF(ДАННЫЕ!$AA1539=5,8,0))))))))</f>
        <v>0</v>
      </c>
      <c r="T1539" s="15">
        <f>IF(OR(ДАННЫЕ!$AC1539=2,ДАННЫЕ!$AD1539=2,ДАННЫЕ!$AE1539=2),2,IF(OR(ДАННЫЕ!$AC1539=1,ДАННЫЕ!$AD1539=1,ДАННЫЕ!$AE1539=1),1,0))</f>
        <v>0</v>
      </c>
    </row>
    <row r="1540" spans="1:20" x14ac:dyDescent="0.2">
      <c r="A1540" s="78">
        <f>IF(B1540&gt;0,IF(MONTH(ДАННЫЕ!$F$1)=MONTH(ДАННЫЕ!$B1540),1,0),0)</f>
        <v>0</v>
      </c>
      <c r="B1540" s="14">
        <f>IF(ДАННЫЕ!$B1540&gt;0,IF(YEAR(ДАННЫЕ!$F$1)=YEAR(ДАННЫЕ!$B1540),1,0),0)</f>
        <v>0</v>
      </c>
      <c r="C1540" s="14">
        <f>IF(ДАННЫЕ!$CM1540&gt;0,IF(YEAR(ДАННЫЕ!$F$1)=YEAR(ДАННЫЕ!$CM1540),1,0),0)</f>
        <v>0</v>
      </c>
      <c r="D1540" s="14">
        <f>IF(ДАННЫЕ!$CJ1540&gt;0,IF(ДАННЫЕ!$CL1540&gt;ДАННЫЕ!$F$1,1,IF(ДАННЫЕ!$CL1540&gt;0,0,1)),0)</f>
        <v>0</v>
      </c>
      <c r="E1540" s="43" t="str">
        <f ca="1">IF(ДАННЫЕ!$F$1&gt;0,IF(ДАННЫЕ!$G1540&gt;0,DATEDIF(ДАННЫЕ!$G1540,ДАННЫЕ!$F$1,"y"),""),IF(ДАННЫЕ!$G1540&gt;0,DATEDIF(ДАННЫЕ!$G1540,TODAY(),"y"),""))</f>
        <v/>
      </c>
      <c r="F1540" s="43" t="str">
        <f xml:space="preserve"> IF(ДАННЫЕ!$F1540="М",IF(E1540&gt;=18,IF(E1540&lt;60,1,""),""),"")&amp;IF(ДАННЫЕ!$F1540="Ж",IF(E1540&gt;=18,IF(E1540&lt;55,1,""),""),"")</f>
        <v/>
      </c>
      <c r="G1540" s="43" t="str">
        <f xml:space="preserve"> IF(ДАННЫЕ!$F1540="М",IF(E1540&gt;=60,2,""),"")&amp;IF(ДАННЫЕ!$F1540="Ж",IF(E1540&gt;=55,2,""),"")</f>
        <v/>
      </c>
      <c r="H1540" s="43" t="str">
        <f t="shared" ca="1" si="72"/>
        <v/>
      </c>
      <c r="I1540" s="43" t="str">
        <f t="shared" ca="1" si="73"/>
        <v>03</v>
      </c>
      <c r="J1540" s="28" t="str">
        <f ca="1">ДАННЫЕ!$F1540&amp;H1540&amp;I1540&amp;ДАННЫЕ!$I1540&amp;"m"&amp;IF(ДАННЫЕ!$I1540&gt;0,IF(ДАННЫЕ!$J1540&gt;0,0,1),"")&amp;"f"&amp;IF(ДАННЫЕ!$R1540&gt;0,IF(YEAR(ДАННЫЕ!$F$1)=YEAR(ДАННЫЕ!$R1540),1,0),0)&amp;"z"&amp;ДАННЫЕ!$R1540&amp;"p"&amp;ДАННЫЕ!$S1540&amp;"i"&amp;ДАННЫЕ!$T1540&amp;"h"&amp;ДАННЫЕ!$K1540&amp;"be"&amp;ДАННЫЕ!$BI1540&amp;"CD"&amp;IF(ДАННЫЕ!BF1540&gt;500,4,IF(ДАННЫЕ!BF1540&gt;350,3,IF(ДАННЫЕ!BF1540&gt;200,2,IF(ДАННЫЕ!BF1540&gt;0,1,0))))&amp;"g"&amp;B1540&amp;"d"&amp;H1540&amp;"l"&amp;ДАННЫЕ!AT1540&amp;"a"&amp;ДАННЫЕ!$V1540&amp;"v"&amp;R1540&amp;"k"&amp;ДАННЫЕ!$U1540&amp;"s"&amp;ДАННЫЕ!$Y1540&amp;"t"&amp;ДАННЫЕ!$X1540&amp;"b"&amp;IF(ДАННЫЕ!$Q1540&gt;1,1,0)&amp;"PP"&amp;ДАННЫЕ!Z1540&amp;"c"&amp;S1540&amp;"x"&amp;IF(ДАННЫЕ!$BY1540&gt;0,IF(YEAR(ДАННЫЕ!$F$1)=YEAR(ДАННЫЕ!$BY1540),1,0),0)&amp;"n"&amp;IF(ДАННЫЕ!$BZ1540&gt;0,IF(YEAR(ДАННЫЕ!$F$1)=YEAR(ДАННЫЕ!$BZ1540),1,0),0)&amp;"u"&amp;D1540&amp;"z"&amp;IF(ДАННЫЕ!$CL1540&gt;0,IF(YEAR(ДАННЫЕ!$F$1)&gt;YEAR(ДАННЫЕ!$CL1540),11,12),0)</f>
        <v>03mf0zpihbeCD0g0dlav0kstb0PPc0x0n0u0z0</v>
      </c>
      <c r="K1540" s="28" t="str">
        <f ca="1">ДАННЫЕ!$I1540&amp;"x"&amp;B1540&amp;"w"&amp;IF(T1540+ДАННЫЕ!AD1540+ДАННЫЕ!AE1540+ДАННЫЕ!AF1540+ДАННЫЕ!AG1540+ДАННЫЕ!AH1540+ДАННЫЕ!$AL1540+ДАННЫЕ!AI1540+ДАННЫЕ!AJ1540+ДАННЫЕ!AK1540+ДАННЫЕ!AP1540+ДАННЫЕ!AQ1540+ДАННЫЕ!AR1540+ДАННЫЕ!$AM1540+ДАННЫЕ!$AN1540+ДАННЫЕ!AS1540+ДАННЫЕ!AT1540&gt;0,1,0)&amp;IF(OR(T1540=2,ДАННЫЕ!AD1540=2,ДАННЫЕ!AE1540=2,ДАННЫЕ!AF1540=2,ДАННЫЕ!AG1540=2,ДАННЫЕ!AH1540=2,ДАННЫЕ!$AL1540=2,ДАННЫЕ!AI1540=2,ДАННЫЕ!AJ1540=2,ДАННЫЕ!AK1540=2,ДАННЫЕ!AP1540=2,ДАННЫЕ!AQ1540=2,ДАННЫЕ!AR1540=2,ДАННЫЕ!$AM1540=2,ДАННЫЕ!$AN1540=2,ДАННЫЕ!AS1540=2,ДАННЫЕ!AT1540=2),2,0)&amp;"t"&amp;IF(T1540&gt;0,"1"&amp;T1540,"00")&amp;"f"&amp;IF(ДАННЫЕ!$AC1540,"1"&amp;ДАННЫЕ!$AC1540,"00")&amp;"b"&amp;IF(ДАННЫЕ!$AD1540,"1"&amp;ДАННЫЕ!$AD1540,"00")&amp;"g"&amp;IF(ДАННЫЕ!$AF1540,"1"&amp;ДАННЫЕ!$AF1540,"00")&amp;"c"&amp;IF(ДАННЫЕ!$AG1540,"1"&amp;ДАННЫЕ!$AG1540,"00")&amp;"i"&amp;IF(ДАННЫЕ!$AH1540,"1"&amp;ДАННЫЕ!$AH1540,"00")&amp;"r"&amp;IF(ДАННЫЕ!$AL1540,"1"&amp;ДАННЫЕ!$AL1540,"00")&amp;"m"&amp;IF(ДАННЫЕ!$AI1540,"1"&amp;ДАННЫЕ!$AI1540,"00")&amp;"hS"&amp;IF(ДАННЫЕ!$AJ1540,"1"&amp;ДАННЫЕ!$AJ1540,"00")&amp;"hZ"&amp;IF(ДАННЫЕ!$AK1540,"1"&amp;ДАННЫЕ!$AK1540,"00")&amp;"p"&amp;IF(ДАННЫЕ!$AP1540,"1"&amp;ДАННЫЕ!$AP1540,"00")&amp;"k"&amp;IF(ДАННЫЕ!$AQ1540,"1"&amp;ДАННЫЕ!$AQ1540,"00")&amp;"z"&amp;IF(ДАННЫЕ!$AR1540,"1"&amp;ДАННЫЕ!$AR1540,"00")&amp;"j"&amp;IF(ДАННЫЕ!$AM1540,"1"&amp;ДАННЫЕ!$AM1540,"00")&amp;"n"&amp;IF(ДАННЫЕ!$AN1540,"1"&amp;ДАННЫЕ!$AN1540,"00")&amp;"E"&amp;ДАННЫЕ!BI1540&amp;"L"&amp;ДАННЫЕ!AO1540&amp;"h"&amp;IF(ДАННЫЕ!$AU1540&gt;0,1,0)&amp;"v"&amp;IF(ДАННЫЕ!$AW1540&gt;0,1,0)&amp;"a"&amp;IF(ДАННЫЕ!$AS1540,"1"&amp;ДАННЫЕ!$AS1540,"00")&amp;"s"&amp;IF(ДАННЫЕ!$AT1540,"1"&amp;ДАННЫЕ!$AT1540,"00")&amp;"u"&amp;IF(ДАННЫЕ!$CJ1540&gt;0,1,0)&amp;"y"&amp;B1540&amp;"d"&amp;H1540&amp;"e"&amp;F1540&amp;G1540</f>
        <v>x0w00t00f00b00g00c00i00r00m00hS00hZ00p00k00z00j00n00ELh0v0a00s00u0y0de</v>
      </c>
      <c r="L1540" s="28" t="str">
        <f ca="1">ДАННЫЕ!$I1540&amp;"VN"&amp;IF(ДАННЫЕ!AW1540&gt;0,11,10)&amp;"CD"&amp;IF(ДАННЫЕ!BF1540&gt;500,16,IF(ДАННЫЕ!BF1540&gt;350,15,IF(ДАННЫЕ!BF1540&gt;=200,14,IF(ДАННЫЕ!BF1540&gt;=100,13,IF(ДАННЫЕ!BF1540&gt;=50,12,IF(ДАННЫЕ!BF1540&gt;0,11,10))))))&amp;"AR"&amp;IF(ДАННЫЕ!BX1540&gt;0,1,0)&amp;"GD"&amp;B1540&amp;"VV"&amp;IF(E1540&gt;=5,IF(E1540&lt;18,1,0),0)</f>
        <v>VN10CD10AR0GD0VV0</v>
      </c>
      <c r="M1540" s="28" t="str">
        <f>ДАННЫЕ!$I1540&amp;"b"&amp;ДАННЫЕ!$BI1540&amp;"r"&amp;ДАННЫЕ!$BJ1540&amp;"CD"&amp;IF(ДАННЫЕ!BF1540&gt;0,IF(ДАННЫЕ!BF1540&lt;200,1,IF(ДАННЫЕ!BF1540&lt;350,2,3)),0)&amp;"h"&amp;IF(ДАННЫЕ!$BK1540+ДАННЫЕ!$BL1540+ДАННЫЕ!$BM1540&gt;0,1,0)&amp;"x"&amp;ДАННЫЕ!$BK1540&amp;"y"&amp;ДАННЫЕ!$BL1540&amp;"z"&amp;ДАННЫЕ!$BM1540&amp;"c"&amp;IF(ДАННЫЕ!$BK1540+ДАННЫЕ!$BL1540+ДАННЫЕ!$BM1540=3,1,0)&amp;"a"&amp;IF(ДАННЫЕ!$BQ1540+ДАННЫЕ!$BR1540&gt;0,1,0)&amp;"d"&amp;ДАННЫЕ!$BQ1540&amp;"v"&amp;ДАННЫЕ!$BR1540&amp;"p"&amp;ДАННЫЕ!$BS1540&amp;"n"&amp;ДАННЫЕ!$BU1540&amp;"t"&amp;ДАННЫЕ!$BV1540&amp;"o"&amp;ДАННЫЕ!$BT1540&amp;"l"&amp;IF(ДАННЫЕ!$BN1540&gt;0,1,0)&amp;ДАННЫЕ!$BN1540&amp;"g"&amp;ДАННЫЕ!$BO1540&amp;"s"&amp;ДАННЫЕ!$BP1540&amp;"DZ"&amp;IF(ДАННЫЕ!B1540-ДАННЫЕ!G1540 &lt; 60,IF(ДАННЫЕ!B1540-ДАННЫЕ!G1540 &gt;= 0,1,0),0)&amp;"u"&amp;IF(ДАННЫЕ!$CJ1540&gt;0,1,0)</f>
        <v>brCD0h0xyzc0a0dvpntol0gsDZ1u0</v>
      </c>
      <c r="N1540" s="28" t="str">
        <f ca="1">ДАННЫЕ!$F1540&amp;ДАННЫЕ!$I1540&amp;"g"&amp;B1540&amp;"cf"&amp;D1540&amp;"a"&amp;IF(ДАННЫЕ!$BX1540&gt;0,1,0)&amp;IF(ДАННЫЕ!$BF1540&gt;500,1,IF(ДАННЫЕ!$BF1540&gt;350,2,IF(ДАННЫЕ!$BF1540&gt;=200,3,IF(ДАННЫЕ!$BF1540&gt;=100,4,IF(ДАННЫЕ!$BF1540&gt;=50,5,IF(ДАННЫЕ!$BF1540&lt;50,6,0))))))&amp;"AR"&amp;IF(DATEDIF(ДАННЫЕ!$BX1540,ДАННЫЕ!$F$1,"y")&gt;1,1,0)&amp;"VG"&amp;IF(ДАННЫЕ!$BH1540="0",1,0)&amp;"o"&amp;IF(T1540+ДАННЫЕ!$AF1540+ДАННЫЕ!$AG1540+ДАННЫЕ!$AH1540+ДАННЫЕ!$AI1540+ДАННЫЕ!$AJ1540+ДАННЫЕ!$AP1540+ДАННЫЕ!$AQ1540+ДАННЫЕ!$AR1540+ДАННЫЕ!$AU1540+ДАННЫЕ!$AW1540+ДАННЫЕ!$AS1540+ДАННЫЕ!$AT1540&gt;0,1,0)&amp;"x"&amp;ДАННЫЕ!$AG1540&amp;"p"&amp;IF(ДАННЫЕ!$BY1540&gt;0,1,0)&amp;"v"&amp;IF(ДАННЫЕ!$BZ1540&gt;0,1,0)&amp;"n"&amp;ДАННЫЕ!$CA1540&amp;"t"&amp;ДАННЫЕ!$AY1540&amp;"k"&amp;ДАННЫЕ!$CB1540&amp;"q"&amp;ДАННЫЕ!$CC1540&amp;"w"&amp;ДАННЫЕ!$CD1540&amp;"e"&amp;ДАННЫЕ!$CE1540&amp;"m"&amp;ДАННЫЕ!$CF1540&amp;"c"&amp;ДАННЫЕ!$CG1540&amp;"z"&amp;ДАННЫЕ!$CH1540&amp;"d"&amp;IF(H1540=4,1,0)&amp;"s"&amp;IF(ДАННЫЕ!$J1540=1,0,1)&amp;"u"&amp;IF(ДАННЫЕ!$CJ1540&gt;0,1,0)</f>
        <v>g0cf0a06AR1VG0o0xp0v0ntkqwemczd0s1u0</v>
      </c>
      <c r="O1540" s="28" t="str">
        <f>ДАННЫЕ!$I1540&amp;"g"&amp;B1540&amp;A1540&amp;"f"&amp;P1540&amp;"c"&amp;IF(ДАННЫЕ!$U1540&gt;0,1,0)&amp;"s"&amp;IF(ДАННЫЕ!$Q1540&gt;0,IF(YEAR(ДАННЫЕ!$F$1)=YEAR(ДАННЫЕ!$Q1540),IF(MONTH(ДАННЫЕ!$F$1)=MONTH(ДАННЫЕ!$Q1540),111,11),1),0)&amp;"i"&amp;IF(ДАННЫЕ!$R1540+ДАННЫЕ!$S1540+ДАННЫЕ!$T1540=0,0,1)&amp;"h"&amp;IF(ДАННЫЕ!$P1540&gt;0,1,0)&amp;"p"&amp;IF(ДАННЫЕ!$CI1540&gt;0,IF(YEAR(ДАННЫЕ!$F$1)=YEAR(ДАННЫЕ!$CI1540),IF(MONTH(ДАННЫЕ!$F$1)=MONTH(ДАННЫЕ!$CI1540),111,11),1),0)&amp;"d"&amp;IF(ДАННЫЕ!$CJ1540&gt;0,IF(YEAR(ДАННЫЕ!$F$1)=YEAR(ДАННЫЕ!$CJ1540),IF(MONTH(ДАННЫЕ!$F$1)=MONTH(ДАННЫЕ!$CJ1540),111,11),1),0)&amp;"o"&amp;IF(ДАННЫЕ!$CK1540&gt;0,IF(MONTH(ДАННЫЕ!$F$1)=MONTH(ДАННЫЕ!$CK1540),111,11),0)&amp;"v"&amp;IF(ДАННЫЕ!$BE1540&gt;0,IF(MONTH(ДАННЫЕ!$F$1)=MONTH(ДАННЫЕ!$BE1540),111,11),0)</f>
        <v>g00f0c0s0i0h0p0d0o0v0</v>
      </c>
      <c r="P1540" s="15">
        <f t="shared" si="74"/>
        <v>0</v>
      </c>
      <c r="Q1540" s="15">
        <f>IF(ДАННЫЕ!$F$1&gt;ДАННЫЕ!$N1540,IF(YEAR(ДАННЫЕ!$F$1)=YEAR(ДАННЫЕ!M1540),1,0),0)</f>
        <v>0</v>
      </c>
      <c r="R1540" s="15">
        <f>IF(ДАННЫЕ!$F$1&gt;ДАННЫЕ!$N1540,IF(YEAR(ДАННЫЕ!$F$1)=YEAR(ДАННЫЕ!N1540),1,0),0)</f>
        <v>0</v>
      </c>
      <c r="S1540" s="15">
        <f>IF(ДАННЫЕ!$AA1540="2А",1,IF(ДАННЫЕ!$AA1540="2Б",2,IF(ДАННЫЕ!$AA1540="2В",3,IF(ДАННЫЕ!$AA1540=3,4,IF(ДАННЫЕ!$AA1540="4А",5,IF(ДАННЫЕ!$AA1540="4Б",6,IF(ДАННЫЕ!$AA1540="4В",7,IF(ДАННЫЕ!$AA1540=5,8,0))))))))</f>
        <v>0</v>
      </c>
      <c r="T1540" s="15">
        <f>IF(OR(ДАННЫЕ!$AC1540=2,ДАННЫЕ!$AD1540=2,ДАННЫЕ!$AE1540=2),2,IF(OR(ДАННЫЕ!$AC1540=1,ДАННЫЕ!$AD1540=1,ДАННЫЕ!$AE1540=1),1,0))</f>
        <v>0</v>
      </c>
    </row>
    <row r="1541" spans="1:20" x14ac:dyDescent="0.2">
      <c r="A1541" s="78">
        <f>IF(B1541&gt;0,IF(MONTH(ДАННЫЕ!$F$1)=MONTH(ДАННЫЕ!$B1541),1,0),0)</f>
        <v>0</v>
      </c>
      <c r="B1541" s="14">
        <f>IF(ДАННЫЕ!$B1541&gt;0,IF(YEAR(ДАННЫЕ!$F$1)=YEAR(ДАННЫЕ!$B1541),1,0),0)</f>
        <v>0</v>
      </c>
      <c r="C1541" s="14">
        <f>IF(ДАННЫЕ!$CM1541&gt;0,IF(YEAR(ДАННЫЕ!$F$1)=YEAR(ДАННЫЕ!$CM1541),1,0),0)</f>
        <v>0</v>
      </c>
      <c r="D1541" s="14">
        <f>IF(ДАННЫЕ!$CJ1541&gt;0,IF(ДАННЫЕ!$CL1541&gt;ДАННЫЕ!$F$1,1,IF(ДАННЫЕ!$CL1541&gt;0,0,1)),0)</f>
        <v>0</v>
      </c>
      <c r="E1541" s="43" t="str">
        <f ca="1">IF(ДАННЫЕ!$F$1&gt;0,IF(ДАННЫЕ!$G1541&gt;0,DATEDIF(ДАННЫЕ!$G1541,ДАННЫЕ!$F$1,"y"),""),IF(ДАННЫЕ!$G1541&gt;0,DATEDIF(ДАННЫЕ!$G1541,TODAY(),"y"),""))</f>
        <v/>
      </c>
      <c r="F1541" s="43" t="str">
        <f xml:space="preserve"> IF(ДАННЫЕ!$F1541="М",IF(E1541&gt;=18,IF(E1541&lt;60,1,""),""),"")&amp;IF(ДАННЫЕ!$F1541="Ж",IF(E1541&gt;=18,IF(E1541&lt;55,1,""),""),"")</f>
        <v/>
      </c>
      <c r="G1541" s="43" t="str">
        <f xml:space="preserve"> IF(ДАННЫЕ!$F1541="М",IF(E1541&gt;=60,2,""),"")&amp;IF(ДАННЫЕ!$F1541="Ж",IF(E1541&gt;=55,2,""),"")</f>
        <v/>
      </c>
      <c r="H1541" s="43" t="str">
        <f t="shared" ca="1" si="72"/>
        <v/>
      </c>
      <c r="I1541" s="43" t="str">
        <f t="shared" ca="1" si="73"/>
        <v>03</v>
      </c>
      <c r="J1541" s="28" t="str">
        <f ca="1">ДАННЫЕ!$F1541&amp;H1541&amp;I1541&amp;ДАННЫЕ!$I1541&amp;"m"&amp;IF(ДАННЫЕ!$I1541&gt;0,IF(ДАННЫЕ!$J1541&gt;0,0,1),"")&amp;"f"&amp;IF(ДАННЫЕ!$R1541&gt;0,IF(YEAR(ДАННЫЕ!$F$1)=YEAR(ДАННЫЕ!$R1541),1,0),0)&amp;"z"&amp;ДАННЫЕ!$R1541&amp;"p"&amp;ДАННЫЕ!$S1541&amp;"i"&amp;ДАННЫЕ!$T1541&amp;"h"&amp;ДАННЫЕ!$K1541&amp;"be"&amp;ДАННЫЕ!$BI1541&amp;"CD"&amp;IF(ДАННЫЕ!BF1541&gt;500,4,IF(ДАННЫЕ!BF1541&gt;350,3,IF(ДАННЫЕ!BF1541&gt;200,2,IF(ДАННЫЕ!BF1541&gt;0,1,0))))&amp;"g"&amp;B1541&amp;"d"&amp;H1541&amp;"l"&amp;ДАННЫЕ!AT1541&amp;"a"&amp;ДАННЫЕ!$V1541&amp;"v"&amp;R1541&amp;"k"&amp;ДАННЫЕ!$U1541&amp;"s"&amp;ДАННЫЕ!$Y1541&amp;"t"&amp;ДАННЫЕ!$X1541&amp;"b"&amp;IF(ДАННЫЕ!$Q1541&gt;1,1,0)&amp;"PP"&amp;ДАННЫЕ!Z1541&amp;"c"&amp;S1541&amp;"x"&amp;IF(ДАННЫЕ!$BY1541&gt;0,IF(YEAR(ДАННЫЕ!$F$1)=YEAR(ДАННЫЕ!$BY1541),1,0),0)&amp;"n"&amp;IF(ДАННЫЕ!$BZ1541&gt;0,IF(YEAR(ДАННЫЕ!$F$1)=YEAR(ДАННЫЕ!$BZ1541),1,0),0)&amp;"u"&amp;D1541&amp;"z"&amp;IF(ДАННЫЕ!$CL1541&gt;0,IF(YEAR(ДАННЫЕ!$F$1)&gt;YEAR(ДАННЫЕ!$CL1541),11,12),0)</f>
        <v>03mf0zpihbeCD0g0dlav0kstb0PPc0x0n0u0z0</v>
      </c>
      <c r="K1541" s="28" t="str">
        <f ca="1">ДАННЫЕ!$I1541&amp;"x"&amp;B1541&amp;"w"&amp;IF(T1541+ДАННЫЕ!AD1541+ДАННЫЕ!AE1541+ДАННЫЕ!AF1541+ДАННЫЕ!AG1541+ДАННЫЕ!AH1541+ДАННЫЕ!$AL1541+ДАННЫЕ!AI1541+ДАННЫЕ!AJ1541+ДАННЫЕ!AK1541+ДАННЫЕ!AP1541+ДАННЫЕ!AQ1541+ДАННЫЕ!AR1541+ДАННЫЕ!$AM1541+ДАННЫЕ!$AN1541+ДАННЫЕ!AS1541+ДАННЫЕ!AT1541&gt;0,1,0)&amp;IF(OR(T1541=2,ДАННЫЕ!AD1541=2,ДАННЫЕ!AE1541=2,ДАННЫЕ!AF1541=2,ДАННЫЕ!AG1541=2,ДАННЫЕ!AH1541=2,ДАННЫЕ!$AL1541=2,ДАННЫЕ!AI1541=2,ДАННЫЕ!AJ1541=2,ДАННЫЕ!AK1541=2,ДАННЫЕ!AP1541=2,ДАННЫЕ!AQ1541=2,ДАННЫЕ!AR1541=2,ДАННЫЕ!$AM1541=2,ДАННЫЕ!$AN1541=2,ДАННЫЕ!AS1541=2,ДАННЫЕ!AT1541=2),2,0)&amp;"t"&amp;IF(T1541&gt;0,"1"&amp;T1541,"00")&amp;"f"&amp;IF(ДАННЫЕ!$AC1541,"1"&amp;ДАННЫЕ!$AC1541,"00")&amp;"b"&amp;IF(ДАННЫЕ!$AD1541,"1"&amp;ДАННЫЕ!$AD1541,"00")&amp;"g"&amp;IF(ДАННЫЕ!$AF1541,"1"&amp;ДАННЫЕ!$AF1541,"00")&amp;"c"&amp;IF(ДАННЫЕ!$AG1541,"1"&amp;ДАННЫЕ!$AG1541,"00")&amp;"i"&amp;IF(ДАННЫЕ!$AH1541,"1"&amp;ДАННЫЕ!$AH1541,"00")&amp;"r"&amp;IF(ДАННЫЕ!$AL1541,"1"&amp;ДАННЫЕ!$AL1541,"00")&amp;"m"&amp;IF(ДАННЫЕ!$AI1541,"1"&amp;ДАННЫЕ!$AI1541,"00")&amp;"hS"&amp;IF(ДАННЫЕ!$AJ1541,"1"&amp;ДАННЫЕ!$AJ1541,"00")&amp;"hZ"&amp;IF(ДАННЫЕ!$AK1541,"1"&amp;ДАННЫЕ!$AK1541,"00")&amp;"p"&amp;IF(ДАННЫЕ!$AP1541,"1"&amp;ДАННЫЕ!$AP1541,"00")&amp;"k"&amp;IF(ДАННЫЕ!$AQ1541,"1"&amp;ДАННЫЕ!$AQ1541,"00")&amp;"z"&amp;IF(ДАННЫЕ!$AR1541,"1"&amp;ДАННЫЕ!$AR1541,"00")&amp;"j"&amp;IF(ДАННЫЕ!$AM1541,"1"&amp;ДАННЫЕ!$AM1541,"00")&amp;"n"&amp;IF(ДАННЫЕ!$AN1541,"1"&amp;ДАННЫЕ!$AN1541,"00")&amp;"E"&amp;ДАННЫЕ!BI1541&amp;"L"&amp;ДАННЫЕ!AO1541&amp;"h"&amp;IF(ДАННЫЕ!$AU1541&gt;0,1,0)&amp;"v"&amp;IF(ДАННЫЕ!$AW1541&gt;0,1,0)&amp;"a"&amp;IF(ДАННЫЕ!$AS1541,"1"&amp;ДАННЫЕ!$AS1541,"00")&amp;"s"&amp;IF(ДАННЫЕ!$AT1541,"1"&amp;ДАННЫЕ!$AT1541,"00")&amp;"u"&amp;IF(ДАННЫЕ!$CJ1541&gt;0,1,0)&amp;"y"&amp;B1541&amp;"d"&amp;H1541&amp;"e"&amp;F1541&amp;G1541</f>
        <v>x0w00t00f00b00g00c00i00r00m00hS00hZ00p00k00z00j00n00ELh0v0a00s00u0y0de</v>
      </c>
      <c r="L1541" s="28" t="str">
        <f ca="1">ДАННЫЕ!$I1541&amp;"VN"&amp;IF(ДАННЫЕ!AW1541&gt;0,11,10)&amp;"CD"&amp;IF(ДАННЫЕ!BF1541&gt;500,16,IF(ДАННЫЕ!BF1541&gt;350,15,IF(ДАННЫЕ!BF1541&gt;=200,14,IF(ДАННЫЕ!BF1541&gt;=100,13,IF(ДАННЫЕ!BF1541&gt;=50,12,IF(ДАННЫЕ!BF1541&gt;0,11,10))))))&amp;"AR"&amp;IF(ДАННЫЕ!BX1541&gt;0,1,0)&amp;"GD"&amp;B1541&amp;"VV"&amp;IF(E1541&gt;=5,IF(E1541&lt;18,1,0),0)</f>
        <v>VN10CD10AR0GD0VV0</v>
      </c>
      <c r="M1541" s="28" t="str">
        <f>ДАННЫЕ!$I1541&amp;"b"&amp;ДАННЫЕ!$BI1541&amp;"r"&amp;ДАННЫЕ!$BJ1541&amp;"CD"&amp;IF(ДАННЫЕ!BF1541&gt;0,IF(ДАННЫЕ!BF1541&lt;200,1,IF(ДАННЫЕ!BF1541&lt;350,2,3)),0)&amp;"h"&amp;IF(ДАННЫЕ!$BK1541+ДАННЫЕ!$BL1541+ДАННЫЕ!$BM1541&gt;0,1,0)&amp;"x"&amp;ДАННЫЕ!$BK1541&amp;"y"&amp;ДАННЫЕ!$BL1541&amp;"z"&amp;ДАННЫЕ!$BM1541&amp;"c"&amp;IF(ДАННЫЕ!$BK1541+ДАННЫЕ!$BL1541+ДАННЫЕ!$BM1541=3,1,0)&amp;"a"&amp;IF(ДАННЫЕ!$BQ1541+ДАННЫЕ!$BR1541&gt;0,1,0)&amp;"d"&amp;ДАННЫЕ!$BQ1541&amp;"v"&amp;ДАННЫЕ!$BR1541&amp;"p"&amp;ДАННЫЕ!$BS1541&amp;"n"&amp;ДАННЫЕ!$BU1541&amp;"t"&amp;ДАННЫЕ!$BV1541&amp;"o"&amp;ДАННЫЕ!$BT1541&amp;"l"&amp;IF(ДАННЫЕ!$BN1541&gt;0,1,0)&amp;ДАННЫЕ!$BN1541&amp;"g"&amp;ДАННЫЕ!$BO1541&amp;"s"&amp;ДАННЫЕ!$BP1541&amp;"DZ"&amp;IF(ДАННЫЕ!B1541-ДАННЫЕ!G1541 &lt; 60,IF(ДАННЫЕ!B1541-ДАННЫЕ!G1541 &gt;= 0,1,0),0)&amp;"u"&amp;IF(ДАННЫЕ!$CJ1541&gt;0,1,0)</f>
        <v>brCD0h0xyzc0a0dvpntol0gsDZ1u0</v>
      </c>
      <c r="N1541" s="28" t="str">
        <f ca="1">ДАННЫЕ!$F1541&amp;ДАННЫЕ!$I1541&amp;"g"&amp;B1541&amp;"cf"&amp;D1541&amp;"a"&amp;IF(ДАННЫЕ!$BX1541&gt;0,1,0)&amp;IF(ДАННЫЕ!$BF1541&gt;500,1,IF(ДАННЫЕ!$BF1541&gt;350,2,IF(ДАННЫЕ!$BF1541&gt;=200,3,IF(ДАННЫЕ!$BF1541&gt;=100,4,IF(ДАННЫЕ!$BF1541&gt;=50,5,IF(ДАННЫЕ!$BF1541&lt;50,6,0))))))&amp;"AR"&amp;IF(DATEDIF(ДАННЫЕ!$BX1541,ДАННЫЕ!$F$1,"y")&gt;1,1,0)&amp;"VG"&amp;IF(ДАННЫЕ!$BH1541="0",1,0)&amp;"o"&amp;IF(T1541+ДАННЫЕ!$AF1541+ДАННЫЕ!$AG1541+ДАННЫЕ!$AH1541+ДАННЫЕ!$AI1541+ДАННЫЕ!$AJ1541+ДАННЫЕ!$AP1541+ДАННЫЕ!$AQ1541+ДАННЫЕ!$AR1541+ДАННЫЕ!$AU1541+ДАННЫЕ!$AW1541+ДАННЫЕ!$AS1541+ДАННЫЕ!$AT1541&gt;0,1,0)&amp;"x"&amp;ДАННЫЕ!$AG1541&amp;"p"&amp;IF(ДАННЫЕ!$BY1541&gt;0,1,0)&amp;"v"&amp;IF(ДАННЫЕ!$BZ1541&gt;0,1,0)&amp;"n"&amp;ДАННЫЕ!$CA1541&amp;"t"&amp;ДАННЫЕ!$AY1541&amp;"k"&amp;ДАННЫЕ!$CB1541&amp;"q"&amp;ДАННЫЕ!$CC1541&amp;"w"&amp;ДАННЫЕ!$CD1541&amp;"e"&amp;ДАННЫЕ!$CE1541&amp;"m"&amp;ДАННЫЕ!$CF1541&amp;"c"&amp;ДАННЫЕ!$CG1541&amp;"z"&amp;ДАННЫЕ!$CH1541&amp;"d"&amp;IF(H1541=4,1,0)&amp;"s"&amp;IF(ДАННЫЕ!$J1541=1,0,1)&amp;"u"&amp;IF(ДАННЫЕ!$CJ1541&gt;0,1,0)</f>
        <v>g0cf0a06AR1VG0o0xp0v0ntkqwemczd0s1u0</v>
      </c>
      <c r="O1541" s="28" t="str">
        <f>ДАННЫЕ!$I1541&amp;"g"&amp;B1541&amp;A1541&amp;"f"&amp;P1541&amp;"c"&amp;IF(ДАННЫЕ!$U1541&gt;0,1,0)&amp;"s"&amp;IF(ДАННЫЕ!$Q1541&gt;0,IF(YEAR(ДАННЫЕ!$F$1)=YEAR(ДАННЫЕ!$Q1541),IF(MONTH(ДАННЫЕ!$F$1)=MONTH(ДАННЫЕ!$Q1541),111,11),1),0)&amp;"i"&amp;IF(ДАННЫЕ!$R1541+ДАННЫЕ!$S1541+ДАННЫЕ!$T1541=0,0,1)&amp;"h"&amp;IF(ДАННЫЕ!$P1541&gt;0,1,0)&amp;"p"&amp;IF(ДАННЫЕ!$CI1541&gt;0,IF(YEAR(ДАННЫЕ!$F$1)=YEAR(ДАННЫЕ!$CI1541),IF(MONTH(ДАННЫЕ!$F$1)=MONTH(ДАННЫЕ!$CI1541),111,11),1),0)&amp;"d"&amp;IF(ДАННЫЕ!$CJ1541&gt;0,IF(YEAR(ДАННЫЕ!$F$1)=YEAR(ДАННЫЕ!$CJ1541),IF(MONTH(ДАННЫЕ!$F$1)=MONTH(ДАННЫЕ!$CJ1541),111,11),1),0)&amp;"o"&amp;IF(ДАННЫЕ!$CK1541&gt;0,IF(MONTH(ДАННЫЕ!$F$1)=MONTH(ДАННЫЕ!$CK1541),111,11),0)&amp;"v"&amp;IF(ДАННЫЕ!$BE1541&gt;0,IF(MONTH(ДАННЫЕ!$F$1)=MONTH(ДАННЫЕ!$BE1541),111,11),0)</f>
        <v>g00f0c0s0i0h0p0d0o0v0</v>
      </c>
      <c r="P1541" s="15">
        <f t="shared" si="74"/>
        <v>0</v>
      </c>
      <c r="Q1541" s="15">
        <f>IF(ДАННЫЕ!$F$1&gt;ДАННЫЕ!$N1541,IF(YEAR(ДАННЫЕ!$F$1)=YEAR(ДАННЫЕ!M1541),1,0),0)</f>
        <v>0</v>
      </c>
      <c r="R1541" s="15">
        <f>IF(ДАННЫЕ!$F$1&gt;ДАННЫЕ!$N1541,IF(YEAR(ДАННЫЕ!$F$1)=YEAR(ДАННЫЕ!N1541),1,0),0)</f>
        <v>0</v>
      </c>
      <c r="S1541" s="15">
        <f>IF(ДАННЫЕ!$AA1541="2А",1,IF(ДАННЫЕ!$AA1541="2Б",2,IF(ДАННЫЕ!$AA1541="2В",3,IF(ДАННЫЕ!$AA1541=3,4,IF(ДАННЫЕ!$AA1541="4А",5,IF(ДАННЫЕ!$AA1541="4Б",6,IF(ДАННЫЕ!$AA1541="4В",7,IF(ДАННЫЕ!$AA1541=5,8,0))))))))</f>
        <v>0</v>
      </c>
      <c r="T1541" s="15">
        <f>IF(OR(ДАННЫЕ!$AC1541=2,ДАННЫЕ!$AD1541=2,ДАННЫЕ!$AE1541=2),2,IF(OR(ДАННЫЕ!$AC1541=1,ДАННЫЕ!$AD1541=1,ДАННЫЕ!$AE1541=1),1,0))</f>
        <v>0</v>
      </c>
    </row>
    <row r="1542" spans="1:20" x14ac:dyDescent="0.2">
      <c r="A1542" s="78">
        <f>IF(B1542&gt;0,IF(MONTH(ДАННЫЕ!$F$1)=MONTH(ДАННЫЕ!$B1542),1,0),0)</f>
        <v>0</v>
      </c>
      <c r="B1542" s="14">
        <f>IF(ДАННЫЕ!$B1542&gt;0,IF(YEAR(ДАННЫЕ!$F$1)=YEAR(ДАННЫЕ!$B1542),1,0),0)</f>
        <v>0</v>
      </c>
      <c r="C1542" s="14">
        <f>IF(ДАННЫЕ!$CM1542&gt;0,IF(YEAR(ДАННЫЕ!$F$1)=YEAR(ДАННЫЕ!$CM1542),1,0),0)</f>
        <v>0</v>
      </c>
      <c r="D1542" s="14">
        <f>IF(ДАННЫЕ!$CJ1542&gt;0,IF(ДАННЫЕ!$CL1542&gt;ДАННЫЕ!$F$1,1,IF(ДАННЫЕ!$CL1542&gt;0,0,1)),0)</f>
        <v>0</v>
      </c>
      <c r="E1542" s="43" t="str">
        <f ca="1">IF(ДАННЫЕ!$F$1&gt;0,IF(ДАННЫЕ!$G1542&gt;0,DATEDIF(ДАННЫЕ!$G1542,ДАННЫЕ!$F$1,"y"),""),IF(ДАННЫЕ!$G1542&gt;0,DATEDIF(ДАННЫЕ!$G1542,TODAY(),"y"),""))</f>
        <v/>
      </c>
      <c r="F1542" s="43" t="str">
        <f xml:space="preserve"> IF(ДАННЫЕ!$F1542="М",IF(E1542&gt;=18,IF(E1542&lt;60,1,""),""),"")&amp;IF(ДАННЫЕ!$F1542="Ж",IF(E1542&gt;=18,IF(E1542&lt;55,1,""),""),"")</f>
        <v/>
      </c>
      <c r="G1542" s="43" t="str">
        <f xml:space="preserve"> IF(ДАННЫЕ!$F1542="М",IF(E1542&gt;=60,2,""),"")&amp;IF(ДАННЫЕ!$F1542="Ж",IF(E1542&gt;=55,2,""),"")</f>
        <v/>
      </c>
      <c r="H1542" s="43" t="str">
        <f t="shared" ca="1" si="72"/>
        <v/>
      </c>
      <c r="I1542" s="43" t="str">
        <f t="shared" ca="1" si="73"/>
        <v>03</v>
      </c>
      <c r="J1542" s="28" t="str">
        <f ca="1">ДАННЫЕ!$F1542&amp;H1542&amp;I1542&amp;ДАННЫЕ!$I1542&amp;"m"&amp;IF(ДАННЫЕ!$I1542&gt;0,IF(ДАННЫЕ!$J1542&gt;0,0,1),"")&amp;"f"&amp;IF(ДАННЫЕ!$R1542&gt;0,IF(YEAR(ДАННЫЕ!$F$1)=YEAR(ДАННЫЕ!$R1542),1,0),0)&amp;"z"&amp;ДАННЫЕ!$R1542&amp;"p"&amp;ДАННЫЕ!$S1542&amp;"i"&amp;ДАННЫЕ!$T1542&amp;"h"&amp;ДАННЫЕ!$K1542&amp;"be"&amp;ДАННЫЕ!$BI1542&amp;"CD"&amp;IF(ДАННЫЕ!BF1542&gt;500,4,IF(ДАННЫЕ!BF1542&gt;350,3,IF(ДАННЫЕ!BF1542&gt;200,2,IF(ДАННЫЕ!BF1542&gt;0,1,0))))&amp;"g"&amp;B1542&amp;"d"&amp;H1542&amp;"l"&amp;ДАННЫЕ!AT1542&amp;"a"&amp;ДАННЫЕ!$V1542&amp;"v"&amp;R1542&amp;"k"&amp;ДАННЫЕ!$U1542&amp;"s"&amp;ДАННЫЕ!$Y1542&amp;"t"&amp;ДАННЫЕ!$X1542&amp;"b"&amp;IF(ДАННЫЕ!$Q1542&gt;1,1,0)&amp;"PP"&amp;ДАННЫЕ!Z1542&amp;"c"&amp;S1542&amp;"x"&amp;IF(ДАННЫЕ!$BY1542&gt;0,IF(YEAR(ДАННЫЕ!$F$1)=YEAR(ДАННЫЕ!$BY1542),1,0),0)&amp;"n"&amp;IF(ДАННЫЕ!$BZ1542&gt;0,IF(YEAR(ДАННЫЕ!$F$1)=YEAR(ДАННЫЕ!$BZ1542),1,0),0)&amp;"u"&amp;D1542&amp;"z"&amp;IF(ДАННЫЕ!$CL1542&gt;0,IF(YEAR(ДАННЫЕ!$F$1)&gt;YEAR(ДАННЫЕ!$CL1542),11,12),0)</f>
        <v>03mf0zpihbeCD0g0dlav0kstb0PPc0x0n0u0z0</v>
      </c>
      <c r="K1542" s="28" t="str">
        <f ca="1">ДАННЫЕ!$I1542&amp;"x"&amp;B1542&amp;"w"&amp;IF(T1542+ДАННЫЕ!AD1542+ДАННЫЕ!AE1542+ДАННЫЕ!AF1542+ДАННЫЕ!AG1542+ДАННЫЕ!AH1542+ДАННЫЕ!$AL1542+ДАННЫЕ!AI1542+ДАННЫЕ!AJ1542+ДАННЫЕ!AK1542+ДАННЫЕ!AP1542+ДАННЫЕ!AQ1542+ДАННЫЕ!AR1542+ДАННЫЕ!$AM1542+ДАННЫЕ!$AN1542+ДАННЫЕ!AS1542+ДАННЫЕ!AT1542&gt;0,1,0)&amp;IF(OR(T1542=2,ДАННЫЕ!AD1542=2,ДАННЫЕ!AE1542=2,ДАННЫЕ!AF1542=2,ДАННЫЕ!AG1542=2,ДАННЫЕ!AH1542=2,ДАННЫЕ!$AL1542=2,ДАННЫЕ!AI1542=2,ДАННЫЕ!AJ1542=2,ДАННЫЕ!AK1542=2,ДАННЫЕ!AP1542=2,ДАННЫЕ!AQ1542=2,ДАННЫЕ!AR1542=2,ДАННЫЕ!$AM1542=2,ДАННЫЕ!$AN1542=2,ДАННЫЕ!AS1542=2,ДАННЫЕ!AT1542=2),2,0)&amp;"t"&amp;IF(T1542&gt;0,"1"&amp;T1542,"00")&amp;"f"&amp;IF(ДАННЫЕ!$AC1542,"1"&amp;ДАННЫЕ!$AC1542,"00")&amp;"b"&amp;IF(ДАННЫЕ!$AD1542,"1"&amp;ДАННЫЕ!$AD1542,"00")&amp;"g"&amp;IF(ДАННЫЕ!$AF1542,"1"&amp;ДАННЫЕ!$AF1542,"00")&amp;"c"&amp;IF(ДАННЫЕ!$AG1542,"1"&amp;ДАННЫЕ!$AG1542,"00")&amp;"i"&amp;IF(ДАННЫЕ!$AH1542,"1"&amp;ДАННЫЕ!$AH1542,"00")&amp;"r"&amp;IF(ДАННЫЕ!$AL1542,"1"&amp;ДАННЫЕ!$AL1542,"00")&amp;"m"&amp;IF(ДАННЫЕ!$AI1542,"1"&amp;ДАННЫЕ!$AI1542,"00")&amp;"hS"&amp;IF(ДАННЫЕ!$AJ1542,"1"&amp;ДАННЫЕ!$AJ1542,"00")&amp;"hZ"&amp;IF(ДАННЫЕ!$AK1542,"1"&amp;ДАННЫЕ!$AK1542,"00")&amp;"p"&amp;IF(ДАННЫЕ!$AP1542,"1"&amp;ДАННЫЕ!$AP1542,"00")&amp;"k"&amp;IF(ДАННЫЕ!$AQ1542,"1"&amp;ДАННЫЕ!$AQ1542,"00")&amp;"z"&amp;IF(ДАННЫЕ!$AR1542,"1"&amp;ДАННЫЕ!$AR1542,"00")&amp;"j"&amp;IF(ДАННЫЕ!$AM1542,"1"&amp;ДАННЫЕ!$AM1542,"00")&amp;"n"&amp;IF(ДАННЫЕ!$AN1542,"1"&amp;ДАННЫЕ!$AN1542,"00")&amp;"E"&amp;ДАННЫЕ!BI1542&amp;"L"&amp;ДАННЫЕ!AO1542&amp;"h"&amp;IF(ДАННЫЕ!$AU1542&gt;0,1,0)&amp;"v"&amp;IF(ДАННЫЕ!$AW1542&gt;0,1,0)&amp;"a"&amp;IF(ДАННЫЕ!$AS1542,"1"&amp;ДАННЫЕ!$AS1542,"00")&amp;"s"&amp;IF(ДАННЫЕ!$AT1542,"1"&amp;ДАННЫЕ!$AT1542,"00")&amp;"u"&amp;IF(ДАННЫЕ!$CJ1542&gt;0,1,0)&amp;"y"&amp;B1542&amp;"d"&amp;H1542&amp;"e"&amp;F1542&amp;G1542</f>
        <v>x0w00t00f00b00g00c00i00r00m00hS00hZ00p00k00z00j00n00ELh0v0a00s00u0y0de</v>
      </c>
      <c r="L1542" s="28" t="str">
        <f ca="1">ДАННЫЕ!$I1542&amp;"VN"&amp;IF(ДАННЫЕ!AW1542&gt;0,11,10)&amp;"CD"&amp;IF(ДАННЫЕ!BF1542&gt;500,16,IF(ДАННЫЕ!BF1542&gt;350,15,IF(ДАННЫЕ!BF1542&gt;=200,14,IF(ДАННЫЕ!BF1542&gt;=100,13,IF(ДАННЫЕ!BF1542&gt;=50,12,IF(ДАННЫЕ!BF1542&gt;0,11,10))))))&amp;"AR"&amp;IF(ДАННЫЕ!BX1542&gt;0,1,0)&amp;"GD"&amp;B1542&amp;"VV"&amp;IF(E1542&gt;=5,IF(E1542&lt;18,1,0),0)</f>
        <v>VN10CD10AR0GD0VV0</v>
      </c>
      <c r="M1542" s="28" t="str">
        <f>ДАННЫЕ!$I1542&amp;"b"&amp;ДАННЫЕ!$BI1542&amp;"r"&amp;ДАННЫЕ!$BJ1542&amp;"CD"&amp;IF(ДАННЫЕ!BF1542&gt;0,IF(ДАННЫЕ!BF1542&lt;200,1,IF(ДАННЫЕ!BF1542&lt;350,2,3)),0)&amp;"h"&amp;IF(ДАННЫЕ!$BK1542+ДАННЫЕ!$BL1542+ДАННЫЕ!$BM1542&gt;0,1,0)&amp;"x"&amp;ДАННЫЕ!$BK1542&amp;"y"&amp;ДАННЫЕ!$BL1542&amp;"z"&amp;ДАННЫЕ!$BM1542&amp;"c"&amp;IF(ДАННЫЕ!$BK1542+ДАННЫЕ!$BL1542+ДАННЫЕ!$BM1542=3,1,0)&amp;"a"&amp;IF(ДАННЫЕ!$BQ1542+ДАННЫЕ!$BR1542&gt;0,1,0)&amp;"d"&amp;ДАННЫЕ!$BQ1542&amp;"v"&amp;ДАННЫЕ!$BR1542&amp;"p"&amp;ДАННЫЕ!$BS1542&amp;"n"&amp;ДАННЫЕ!$BU1542&amp;"t"&amp;ДАННЫЕ!$BV1542&amp;"o"&amp;ДАННЫЕ!$BT1542&amp;"l"&amp;IF(ДАННЫЕ!$BN1542&gt;0,1,0)&amp;ДАННЫЕ!$BN1542&amp;"g"&amp;ДАННЫЕ!$BO1542&amp;"s"&amp;ДАННЫЕ!$BP1542&amp;"DZ"&amp;IF(ДАННЫЕ!B1542-ДАННЫЕ!G1542 &lt; 60,IF(ДАННЫЕ!B1542-ДАННЫЕ!G1542 &gt;= 0,1,0),0)&amp;"u"&amp;IF(ДАННЫЕ!$CJ1542&gt;0,1,0)</f>
        <v>brCD0h0xyzc0a0dvpntol0gsDZ1u0</v>
      </c>
      <c r="N1542" s="28" t="str">
        <f ca="1">ДАННЫЕ!$F1542&amp;ДАННЫЕ!$I1542&amp;"g"&amp;B1542&amp;"cf"&amp;D1542&amp;"a"&amp;IF(ДАННЫЕ!$BX1542&gt;0,1,0)&amp;IF(ДАННЫЕ!$BF1542&gt;500,1,IF(ДАННЫЕ!$BF1542&gt;350,2,IF(ДАННЫЕ!$BF1542&gt;=200,3,IF(ДАННЫЕ!$BF1542&gt;=100,4,IF(ДАННЫЕ!$BF1542&gt;=50,5,IF(ДАННЫЕ!$BF1542&lt;50,6,0))))))&amp;"AR"&amp;IF(DATEDIF(ДАННЫЕ!$BX1542,ДАННЫЕ!$F$1,"y")&gt;1,1,0)&amp;"VG"&amp;IF(ДАННЫЕ!$BH1542="0",1,0)&amp;"o"&amp;IF(T1542+ДАННЫЕ!$AF1542+ДАННЫЕ!$AG1542+ДАННЫЕ!$AH1542+ДАННЫЕ!$AI1542+ДАННЫЕ!$AJ1542+ДАННЫЕ!$AP1542+ДАННЫЕ!$AQ1542+ДАННЫЕ!$AR1542+ДАННЫЕ!$AU1542+ДАННЫЕ!$AW1542+ДАННЫЕ!$AS1542+ДАННЫЕ!$AT1542&gt;0,1,0)&amp;"x"&amp;ДАННЫЕ!$AG1542&amp;"p"&amp;IF(ДАННЫЕ!$BY1542&gt;0,1,0)&amp;"v"&amp;IF(ДАННЫЕ!$BZ1542&gt;0,1,0)&amp;"n"&amp;ДАННЫЕ!$CA1542&amp;"t"&amp;ДАННЫЕ!$AY1542&amp;"k"&amp;ДАННЫЕ!$CB1542&amp;"q"&amp;ДАННЫЕ!$CC1542&amp;"w"&amp;ДАННЫЕ!$CD1542&amp;"e"&amp;ДАННЫЕ!$CE1542&amp;"m"&amp;ДАННЫЕ!$CF1542&amp;"c"&amp;ДАННЫЕ!$CG1542&amp;"z"&amp;ДАННЫЕ!$CH1542&amp;"d"&amp;IF(H1542=4,1,0)&amp;"s"&amp;IF(ДАННЫЕ!$J1542=1,0,1)&amp;"u"&amp;IF(ДАННЫЕ!$CJ1542&gt;0,1,0)</f>
        <v>g0cf0a06AR1VG0o0xp0v0ntkqwemczd0s1u0</v>
      </c>
      <c r="O1542" s="28" t="str">
        <f>ДАННЫЕ!$I1542&amp;"g"&amp;B1542&amp;A1542&amp;"f"&amp;P1542&amp;"c"&amp;IF(ДАННЫЕ!$U1542&gt;0,1,0)&amp;"s"&amp;IF(ДАННЫЕ!$Q1542&gt;0,IF(YEAR(ДАННЫЕ!$F$1)=YEAR(ДАННЫЕ!$Q1542),IF(MONTH(ДАННЫЕ!$F$1)=MONTH(ДАННЫЕ!$Q1542),111,11),1),0)&amp;"i"&amp;IF(ДАННЫЕ!$R1542+ДАННЫЕ!$S1542+ДАННЫЕ!$T1542=0,0,1)&amp;"h"&amp;IF(ДАННЫЕ!$P1542&gt;0,1,0)&amp;"p"&amp;IF(ДАННЫЕ!$CI1542&gt;0,IF(YEAR(ДАННЫЕ!$F$1)=YEAR(ДАННЫЕ!$CI1542),IF(MONTH(ДАННЫЕ!$F$1)=MONTH(ДАННЫЕ!$CI1542),111,11),1),0)&amp;"d"&amp;IF(ДАННЫЕ!$CJ1542&gt;0,IF(YEAR(ДАННЫЕ!$F$1)=YEAR(ДАННЫЕ!$CJ1542),IF(MONTH(ДАННЫЕ!$F$1)=MONTH(ДАННЫЕ!$CJ1542),111,11),1),0)&amp;"o"&amp;IF(ДАННЫЕ!$CK1542&gt;0,IF(MONTH(ДАННЫЕ!$F$1)=MONTH(ДАННЫЕ!$CK1542),111,11),0)&amp;"v"&amp;IF(ДАННЫЕ!$BE1542&gt;0,IF(MONTH(ДАННЫЕ!$F$1)=MONTH(ДАННЫЕ!$BE1542),111,11),0)</f>
        <v>g00f0c0s0i0h0p0d0o0v0</v>
      </c>
      <c r="P1542" s="15">
        <f t="shared" si="74"/>
        <v>0</v>
      </c>
      <c r="Q1542" s="15">
        <f>IF(ДАННЫЕ!$F$1&gt;ДАННЫЕ!$N1542,IF(YEAR(ДАННЫЕ!$F$1)=YEAR(ДАННЫЕ!M1542),1,0),0)</f>
        <v>0</v>
      </c>
      <c r="R1542" s="15">
        <f>IF(ДАННЫЕ!$F$1&gt;ДАННЫЕ!$N1542,IF(YEAR(ДАННЫЕ!$F$1)=YEAR(ДАННЫЕ!N1542),1,0),0)</f>
        <v>0</v>
      </c>
      <c r="S1542" s="15">
        <f>IF(ДАННЫЕ!$AA1542="2А",1,IF(ДАННЫЕ!$AA1542="2Б",2,IF(ДАННЫЕ!$AA1542="2В",3,IF(ДАННЫЕ!$AA1542=3,4,IF(ДАННЫЕ!$AA1542="4А",5,IF(ДАННЫЕ!$AA1542="4Б",6,IF(ДАННЫЕ!$AA1542="4В",7,IF(ДАННЫЕ!$AA1542=5,8,0))))))))</f>
        <v>0</v>
      </c>
      <c r="T1542" s="15">
        <f>IF(OR(ДАННЫЕ!$AC1542=2,ДАННЫЕ!$AD1542=2,ДАННЫЕ!$AE1542=2),2,IF(OR(ДАННЫЕ!$AC1542=1,ДАННЫЕ!$AD1542=1,ДАННЫЕ!$AE1542=1),1,0))</f>
        <v>0</v>
      </c>
    </row>
    <row r="1543" spans="1:20" x14ac:dyDescent="0.2">
      <c r="A1543" s="78">
        <f>IF(B1543&gt;0,IF(MONTH(ДАННЫЕ!$F$1)=MONTH(ДАННЫЕ!$B1543),1,0),0)</f>
        <v>0</v>
      </c>
      <c r="B1543" s="14">
        <f>IF(ДАННЫЕ!$B1543&gt;0,IF(YEAR(ДАННЫЕ!$F$1)=YEAR(ДАННЫЕ!$B1543),1,0),0)</f>
        <v>0</v>
      </c>
      <c r="C1543" s="14">
        <f>IF(ДАННЫЕ!$CM1543&gt;0,IF(YEAR(ДАННЫЕ!$F$1)=YEAR(ДАННЫЕ!$CM1543),1,0),0)</f>
        <v>0</v>
      </c>
      <c r="D1543" s="14">
        <f>IF(ДАННЫЕ!$CJ1543&gt;0,IF(ДАННЫЕ!$CL1543&gt;ДАННЫЕ!$F$1,1,IF(ДАННЫЕ!$CL1543&gt;0,0,1)),0)</f>
        <v>0</v>
      </c>
      <c r="E1543" s="43" t="str">
        <f ca="1">IF(ДАННЫЕ!$F$1&gt;0,IF(ДАННЫЕ!$G1543&gt;0,DATEDIF(ДАННЫЕ!$G1543,ДАННЫЕ!$F$1,"y"),""),IF(ДАННЫЕ!$G1543&gt;0,DATEDIF(ДАННЫЕ!$G1543,TODAY(),"y"),""))</f>
        <v/>
      </c>
      <c r="F1543" s="43" t="str">
        <f xml:space="preserve"> IF(ДАННЫЕ!$F1543="М",IF(E1543&gt;=18,IF(E1543&lt;60,1,""),""),"")&amp;IF(ДАННЫЕ!$F1543="Ж",IF(E1543&gt;=18,IF(E1543&lt;55,1,""),""),"")</f>
        <v/>
      </c>
      <c r="G1543" s="43" t="str">
        <f xml:space="preserve"> IF(ДАННЫЕ!$F1543="М",IF(E1543&gt;=60,2,""),"")&amp;IF(ДАННЫЕ!$F1543="Ж",IF(E1543&gt;=55,2,""),"")</f>
        <v/>
      </c>
      <c r="H1543" s="43" t="str">
        <f t="shared" ca="1" si="72"/>
        <v/>
      </c>
      <c r="I1543" s="43" t="str">
        <f t="shared" ca="1" si="73"/>
        <v>03</v>
      </c>
      <c r="J1543" s="28" t="str">
        <f ca="1">ДАННЫЕ!$F1543&amp;H1543&amp;I1543&amp;ДАННЫЕ!$I1543&amp;"m"&amp;IF(ДАННЫЕ!$I1543&gt;0,IF(ДАННЫЕ!$J1543&gt;0,0,1),"")&amp;"f"&amp;IF(ДАННЫЕ!$R1543&gt;0,IF(YEAR(ДАННЫЕ!$F$1)=YEAR(ДАННЫЕ!$R1543),1,0),0)&amp;"z"&amp;ДАННЫЕ!$R1543&amp;"p"&amp;ДАННЫЕ!$S1543&amp;"i"&amp;ДАННЫЕ!$T1543&amp;"h"&amp;ДАННЫЕ!$K1543&amp;"be"&amp;ДАННЫЕ!$BI1543&amp;"CD"&amp;IF(ДАННЫЕ!BF1543&gt;500,4,IF(ДАННЫЕ!BF1543&gt;350,3,IF(ДАННЫЕ!BF1543&gt;200,2,IF(ДАННЫЕ!BF1543&gt;0,1,0))))&amp;"g"&amp;B1543&amp;"d"&amp;H1543&amp;"l"&amp;ДАННЫЕ!AT1543&amp;"a"&amp;ДАННЫЕ!$V1543&amp;"v"&amp;R1543&amp;"k"&amp;ДАННЫЕ!$U1543&amp;"s"&amp;ДАННЫЕ!$Y1543&amp;"t"&amp;ДАННЫЕ!$X1543&amp;"b"&amp;IF(ДАННЫЕ!$Q1543&gt;1,1,0)&amp;"PP"&amp;ДАННЫЕ!Z1543&amp;"c"&amp;S1543&amp;"x"&amp;IF(ДАННЫЕ!$BY1543&gt;0,IF(YEAR(ДАННЫЕ!$F$1)=YEAR(ДАННЫЕ!$BY1543),1,0),0)&amp;"n"&amp;IF(ДАННЫЕ!$BZ1543&gt;0,IF(YEAR(ДАННЫЕ!$F$1)=YEAR(ДАННЫЕ!$BZ1543),1,0),0)&amp;"u"&amp;D1543&amp;"z"&amp;IF(ДАННЫЕ!$CL1543&gt;0,IF(YEAR(ДАННЫЕ!$F$1)&gt;YEAR(ДАННЫЕ!$CL1543),11,12),0)</f>
        <v>03mf0zpihbeCD0g0dlav0kstb0PPc0x0n0u0z0</v>
      </c>
      <c r="K1543" s="28" t="str">
        <f ca="1">ДАННЫЕ!$I1543&amp;"x"&amp;B1543&amp;"w"&amp;IF(T1543+ДАННЫЕ!AD1543+ДАННЫЕ!AE1543+ДАННЫЕ!AF1543+ДАННЫЕ!AG1543+ДАННЫЕ!AH1543+ДАННЫЕ!$AL1543+ДАННЫЕ!AI1543+ДАННЫЕ!AJ1543+ДАННЫЕ!AK1543+ДАННЫЕ!AP1543+ДАННЫЕ!AQ1543+ДАННЫЕ!AR1543+ДАННЫЕ!$AM1543+ДАННЫЕ!$AN1543+ДАННЫЕ!AS1543+ДАННЫЕ!AT1543&gt;0,1,0)&amp;IF(OR(T1543=2,ДАННЫЕ!AD1543=2,ДАННЫЕ!AE1543=2,ДАННЫЕ!AF1543=2,ДАННЫЕ!AG1543=2,ДАННЫЕ!AH1543=2,ДАННЫЕ!$AL1543=2,ДАННЫЕ!AI1543=2,ДАННЫЕ!AJ1543=2,ДАННЫЕ!AK1543=2,ДАННЫЕ!AP1543=2,ДАННЫЕ!AQ1543=2,ДАННЫЕ!AR1543=2,ДАННЫЕ!$AM1543=2,ДАННЫЕ!$AN1543=2,ДАННЫЕ!AS1543=2,ДАННЫЕ!AT1543=2),2,0)&amp;"t"&amp;IF(T1543&gt;0,"1"&amp;T1543,"00")&amp;"f"&amp;IF(ДАННЫЕ!$AC1543,"1"&amp;ДАННЫЕ!$AC1543,"00")&amp;"b"&amp;IF(ДАННЫЕ!$AD1543,"1"&amp;ДАННЫЕ!$AD1543,"00")&amp;"g"&amp;IF(ДАННЫЕ!$AF1543,"1"&amp;ДАННЫЕ!$AF1543,"00")&amp;"c"&amp;IF(ДАННЫЕ!$AG1543,"1"&amp;ДАННЫЕ!$AG1543,"00")&amp;"i"&amp;IF(ДАННЫЕ!$AH1543,"1"&amp;ДАННЫЕ!$AH1543,"00")&amp;"r"&amp;IF(ДАННЫЕ!$AL1543,"1"&amp;ДАННЫЕ!$AL1543,"00")&amp;"m"&amp;IF(ДАННЫЕ!$AI1543,"1"&amp;ДАННЫЕ!$AI1543,"00")&amp;"hS"&amp;IF(ДАННЫЕ!$AJ1543,"1"&amp;ДАННЫЕ!$AJ1543,"00")&amp;"hZ"&amp;IF(ДАННЫЕ!$AK1543,"1"&amp;ДАННЫЕ!$AK1543,"00")&amp;"p"&amp;IF(ДАННЫЕ!$AP1543,"1"&amp;ДАННЫЕ!$AP1543,"00")&amp;"k"&amp;IF(ДАННЫЕ!$AQ1543,"1"&amp;ДАННЫЕ!$AQ1543,"00")&amp;"z"&amp;IF(ДАННЫЕ!$AR1543,"1"&amp;ДАННЫЕ!$AR1543,"00")&amp;"j"&amp;IF(ДАННЫЕ!$AM1543,"1"&amp;ДАННЫЕ!$AM1543,"00")&amp;"n"&amp;IF(ДАННЫЕ!$AN1543,"1"&amp;ДАННЫЕ!$AN1543,"00")&amp;"E"&amp;ДАННЫЕ!BI1543&amp;"L"&amp;ДАННЫЕ!AO1543&amp;"h"&amp;IF(ДАННЫЕ!$AU1543&gt;0,1,0)&amp;"v"&amp;IF(ДАННЫЕ!$AW1543&gt;0,1,0)&amp;"a"&amp;IF(ДАННЫЕ!$AS1543,"1"&amp;ДАННЫЕ!$AS1543,"00")&amp;"s"&amp;IF(ДАННЫЕ!$AT1543,"1"&amp;ДАННЫЕ!$AT1543,"00")&amp;"u"&amp;IF(ДАННЫЕ!$CJ1543&gt;0,1,0)&amp;"y"&amp;B1543&amp;"d"&amp;H1543&amp;"e"&amp;F1543&amp;G1543</f>
        <v>x0w00t00f00b00g00c00i00r00m00hS00hZ00p00k00z00j00n00ELh0v0a00s00u0y0de</v>
      </c>
      <c r="L1543" s="28" t="str">
        <f ca="1">ДАННЫЕ!$I1543&amp;"VN"&amp;IF(ДАННЫЕ!AW1543&gt;0,11,10)&amp;"CD"&amp;IF(ДАННЫЕ!BF1543&gt;500,16,IF(ДАННЫЕ!BF1543&gt;350,15,IF(ДАННЫЕ!BF1543&gt;=200,14,IF(ДАННЫЕ!BF1543&gt;=100,13,IF(ДАННЫЕ!BF1543&gt;=50,12,IF(ДАННЫЕ!BF1543&gt;0,11,10))))))&amp;"AR"&amp;IF(ДАННЫЕ!BX1543&gt;0,1,0)&amp;"GD"&amp;B1543&amp;"VV"&amp;IF(E1543&gt;=5,IF(E1543&lt;18,1,0),0)</f>
        <v>VN10CD10AR0GD0VV0</v>
      </c>
      <c r="M1543" s="28" t="str">
        <f>ДАННЫЕ!$I1543&amp;"b"&amp;ДАННЫЕ!$BI1543&amp;"r"&amp;ДАННЫЕ!$BJ1543&amp;"CD"&amp;IF(ДАННЫЕ!BF1543&gt;0,IF(ДАННЫЕ!BF1543&lt;200,1,IF(ДАННЫЕ!BF1543&lt;350,2,3)),0)&amp;"h"&amp;IF(ДАННЫЕ!$BK1543+ДАННЫЕ!$BL1543+ДАННЫЕ!$BM1543&gt;0,1,0)&amp;"x"&amp;ДАННЫЕ!$BK1543&amp;"y"&amp;ДАННЫЕ!$BL1543&amp;"z"&amp;ДАННЫЕ!$BM1543&amp;"c"&amp;IF(ДАННЫЕ!$BK1543+ДАННЫЕ!$BL1543+ДАННЫЕ!$BM1543=3,1,0)&amp;"a"&amp;IF(ДАННЫЕ!$BQ1543+ДАННЫЕ!$BR1543&gt;0,1,0)&amp;"d"&amp;ДАННЫЕ!$BQ1543&amp;"v"&amp;ДАННЫЕ!$BR1543&amp;"p"&amp;ДАННЫЕ!$BS1543&amp;"n"&amp;ДАННЫЕ!$BU1543&amp;"t"&amp;ДАННЫЕ!$BV1543&amp;"o"&amp;ДАННЫЕ!$BT1543&amp;"l"&amp;IF(ДАННЫЕ!$BN1543&gt;0,1,0)&amp;ДАННЫЕ!$BN1543&amp;"g"&amp;ДАННЫЕ!$BO1543&amp;"s"&amp;ДАННЫЕ!$BP1543&amp;"DZ"&amp;IF(ДАННЫЕ!B1543-ДАННЫЕ!G1543 &lt; 60,IF(ДАННЫЕ!B1543-ДАННЫЕ!G1543 &gt;= 0,1,0),0)&amp;"u"&amp;IF(ДАННЫЕ!$CJ1543&gt;0,1,0)</f>
        <v>brCD0h0xyzc0a0dvpntol0gsDZ1u0</v>
      </c>
      <c r="N1543" s="28" t="str">
        <f ca="1">ДАННЫЕ!$F1543&amp;ДАННЫЕ!$I1543&amp;"g"&amp;B1543&amp;"cf"&amp;D1543&amp;"a"&amp;IF(ДАННЫЕ!$BX1543&gt;0,1,0)&amp;IF(ДАННЫЕ!$BF1543&gt;500,1,IF(ДАННЫЕ!$BF1543&gt;350,2,IF(ДАННЫЕ!$BF1543&gt;=200,3,IF(ДАННЫЕ!$BF1543&gt;=100,4,IF(ДАННЫЕ!$BF1543&gt;=50,5,IF(ДАННЫЕ!$BF1543&lt;50,6,0))))))&amp;"AR"&amp;IF(DATEDIF(ДАННЫЕ!$BX1543,ДАННЫЕ!$F$1,"y")&gt;1,1,0)&amp;"VG"&amp;IF(ДАННЫЕ!$BH1543="0",1,0)&amp;"o"&amp;IF(T1543+ДАННЫЕ!$AF1543+ДАННЫЕ!$AG1543+ДАННЫЕ!$AH1543+ДАННЫЕ!$AI1543+ДАННЫЕ!$AJ1543+ДАННЫЕ!$AP1543+ДАННЫЕ!$AQ1543+ДАННЫЕ!$AR1543+ДАННЫЕ!$AU1543+ДАННЫЕ!$AW1543+ДАННЫЕ!$AS1543+ДАННЫЕ!$AT1543&gt;0,1,0)&amp;"x"&amp;ДАННЫЕ!$AG1543&amp;"p"&amp;IF(ДАННЫЕ!$BY1543&gt;0,1,0)&amp;"v"&amp;IF(ДАННЫЕ!$BZ1543&gt;0,1,0)&amp;"n"&amp;ДАННЫЕ!$CA1543&amp;"t"&amp;ДАННЫЕ!$AY1543&amp;"k"&amp;ДАННЫЕ!$CB1543&amp;"q"&amp;ДАННЫЕ!$CC1543&amp;"w"&amp;ДАННЫЕ!$CD1543&amp;"e"&amp;ДАННЫЕ!$CE1543&amp;"m"&amp;ДАННЫЕ!$CF1543&amp;"c"&amp;ДАННЫЕ!$CG1543&amp;"z"&amp;ДАННЫЕ!$CH1543&amp;"d"&amp;IF(H1543=4,1,0)&amp;"s"&amp;IF(ДАННЫЕ!$J1543=1,0,1)&amp;"u"&amp;IF(ДАННЫЕ!$CJ1543&gt;0,1,0)</f>
        <v>g0cf0a06AR1VG0o0xp0v0ntkqwemczd0s1u0</v>
      </c>
      <c r="O1543" s="28" t="str">
        <f>ДАННЫЕ!$I1543&amp;"g"&amp;B1543&amp;A1543&amp;"f"&amp;P1543&amp;"c"&amp;IF(ДАННЫЕ!$U1543&gt;0,1,0)&amp;"s"&amp;IF(ДАННЫЕ!$Q1543&gt;0,IF(YEAR(ДАННЫЕ!$F$1)=YEAR(ДАННЫЕ!$Q1543),IF(MONTH(ДАННЫЕ!$F$1)=MONTH(ДАННЫЕ!$Q1543),111,11),1),0)&amp;"i"&amp;IF(ДАННЫЕ!$R1543+ДАННЫЕ!$S1543+ДАННЫЕ!$T1543=0,0,1)&amp;"h"&amp;IF(ДАННЫЕ!$P1543&gt;0,1,0)&amp;"p"&amp;IF(ДАННЫЕ!$CI1543&gt;0,IF(YEAR(ДАННЫЕ!$F$1)=YEAR(ДАННЫЕ!$CI1543),IF(MONTH(ДАННЫЕ!$F$1)=MONTH(ДАННЫЕ!$CI1543),111,11),1),0)&amp;"d"&amp;IF(ДАННЫЕ!$CJ1543&gt;0,IF(YEAR(ДАННЫЕ!$F$1)=YEAR(ДАННЫЕ!$CJ1543),IF(MONTH(ДАННЫЕ!$F$1)=MONTH(ДАННЫЕ!$CJ1543),111,11),1),0)&amp;"o"&amp;IF(ДАННЫЕ!$CK1543&gt;0,IF(MONTH(ДАННЫЕ!$F$1)=MONTH(ДАННЫЕ!$CK1543),111,11),0)&amp;"v"&amp;IF(ДАННЫЕ!$BE1543&gt;0,IF(MONTH(ДАННЫЕ!$F$1)=MONTH(ДАННЫЕ!$BE1543),111,11),0)</f>
        <v>g00f0c0s0i0h0p0d0o0v0</v>
      </c>
      <c r="P1543" s="15">
        <f t="shared" si="74"/>
        <v>0</v>
      </c>
      <c r="Q1543" s="15">
        <f>IF(ДАННЫЕ!$F$1&gt;ДАННЫЕ!$N1543,IF(YEAR(ДАННЫЕ!$F$1)=YEAR(ДАННЫЕ!M1543),1,0),0)</f>
        <v>0</v>
      </c>
      <c r="R1543" s="15">
        <f>IF(ДАННЫЕ!$F$1&gt;ДАННЫЕ!$N1543,IF(YEAR(ДАННЫЕ!$F$1)=YEAR(ДАННЫЕ!N1543),1,0),0)</f>
        <v>0</v>
      </c>
      <c r="S1543" s="15">
        <f>IF(ДАННЫЕ!$AA1543="2А",1,IF(ДАННЫЕ!$AA1543="2Б",2,IF(ДАННЫЕ!$AA1543="2В",3,IF(ДАННЫЕ!$AA1543=3,4,IF(ДАННЫЕ!$AA1543="4А",5,IF(ДАННЫЕ!$AA1543="4Б",6,IF(ДАННЫЕ!$AA1543="4В",7,IF(ДАННЫЕ!$AA1543=5,8,0))))))))</f>
        <v>0</v>
      </c>
      <c r="T1543" s="15">
        <f>IF(OR(ДАННЫЕ!$AC1543=2,ДАННЫЕ!$AD1543=2,ДАННЫЕ!$AE1543=2),2,IF(OR(ДАННЫЕ!$AC1543=1,ДАННЫЕ!$AD1543=1,ДАННЫЕ!$AE1543=1),1,0))</f>
        <v>0</v>
      </c>
    </row>
    <row r="1544" spans="1:20" x14ac:dyDescent="0.2">
      <c r="A1544" s="78">
        <f>IF(B1544&gt;0,IF(MONTH(ДАННЫЕ!$F$1)=MONTH(ДАННЫЕ!$B1544),1,0),0)</f>
        <v>0</v>
      </c>
      <c r="B1544" s="14">
        <f>IF(ДАННЫЕ!$B1544&gt;0,IF(YEAR(ДАННЫЕ!$F$1)=YEAR(ДАННЫЕ!$B1544),1,0),0)</f>
        <v>0</v>
      </c>
      <c r="C1544" s="14">
        <f>IF(ДАННЫЕ!$CM1544&gt;0,IF(YEAR(ДАННЫЕ!$F$1)=YEAR(ДАННЫЕ!$CM1544),1,0),0)</f>
        <v>0</v>
      </c>
      <c r="D1544" s="14">
        <f>IF(ДАННЫЕ!$CJ1544&gt;0,IF(ДАННЫЕ!$CL1544&gt;ДАННЫЕ!$F$1,1,IF(ДАННЫЕ!$CL1544&gt;0,0,1)),0)</f>
        <v>0</v>
      </c>
      <c r="E1544" s="43" t="str">
        <f ca="1">IF(ДАННЫЕ!$F$1&gt;0,IF(ДАННЫЕ!$G1544&gt;0,DATEDIF(ДАННЫЕ!$G1544,ДАННЫЕ!$F$1,"y"),""),IF(ДАННЫЕ!$G1544&gt;0,DATEDIF(ДАННЫЕ!$G1544,TODAY(),"y"),""))</f>
        <v/>
      </c>
      <c r="F1544" s="43" t="str">
        <f xml:space="preserve"> IF(ДАННЫЕ!$F1544="М",IF(E1544&gt;=18,IF(E1544&lt;60,1,""),""),"")&amp;IF(ДАННЫЕ!$F1544="Ж",IF(E1544&gt;=18,IF(E1544&lt;55,1,""),""),"")</f>
        <v/>
      </c>
      <c r="G1544" s="43" t="str">
        <f xml:space="preserve"> IF(ДАННЫЕ!$F1544="М",IF(E1544&gt;=60,2,""),"")&amp;IF(ДАННЫЕ!$F1544="Ж",IF(E1544&gt;=55,2,""),"")</f>
        <v/>
      </c>
      <c r="H1544" s="43" t="str">
        <f t="shared" ca="1" si="72"/>
        <v/>
      </c>
      <c r="I1544" s="43" t="str">
        <f t="shared" ca="1" si="73"/>
        <v>03</v>
      </c>
      <c r="J1544" s="28" t="str">
        <f ca="1">ДАННЫЕ!$F1544&amp;H1544&amp;I1544&amp;ДАННЫЕ!$I1544&amp;"m"&amp;IF(ДАННЫЕ!$I1544&gt;0,IF(ДАННЫЕ!$J1544&gt;0,0,1),"")&amp;"f"&amp;IF(ДАННЫЕ!$R1544&gt;0,IF(YEAR(ДАННЫЕ!$F$1)=YEAR(ДАННЫЕ!$R1544),1,0),0)&amp;"z"&amp;ДАННЫЕ!$R1544&amp;"p"&amp;ДАННЫЕ!$S1544&amp;"i"&amp;ДАННЫЕ!$T1544&amp;"h"&amp;ДАННЫЕ!$K1544&amp;"be"&amp;ДАННЫЕ!$BI1544&amp;"CD"&amp;IF(ДАННЫЕ!BF1544&gt;500,4,IF(ДАННЫЕ!BF1544&gt;350,3,IF(ДАННЫЕ!BF1544&gt;200,2,IF(ДАННЫЕ!BF1544&gt;0,1,0))))&amp;"g"&amp;B1544&amp;"d"&amp;H1544&amp;"l"&amp;ДАННЫЕ!AT1544&amp;"a"&amp;ДАННЫЕ!$V1544&amp;"v"&amp;R1544&amp;"k"&amp;ДАННЫЕ!$U1544&amp;"s"&amp;ДАННЫЕ!$Y1544&amp;"t"&amp;ДАННЫЕ!$X1544&amp;"b"&amp;IF(ДАННЫЕ!$Q1544&gt;1,1,0)&amp;"PP"&amp;ДАННЫЕ!Z1544&amp;"c"&amp;S1544&amp;"x"&amp;IF(ДАННЫЕ!$BY1544&gt;0,IF(YEAR(ДАННЫЕ!$F$1)=YEAR(ДАННЫЕ!$BY1544),1,0),0)&amp;"n"&amp;IF(ДАННЫЕ!$BZ1544&gt;0,IF(YEAR(ДАННЫЕ!$F$1)=YEAR(ДАННЫЕ!$BZ1544),1,0),0)&amp;"u"&amp;D1544&amp;"z"&amp;IF(ДАННЫЕ!$CL1544&gt;0,IF(YEAR(ДАННЫЕ!$F$1)&gt;YEAR(ДАННЫЕ!$CL1544),11,12),0)</f>
        <v>03mf0zpihbeCD0g0dlav0kstb0PPc0x0n0u0z0</v>
      </c>
      <c r="K1544" s="28" t="str">
        <f ca="1">ДАННЫЕ!$I1544&amp;"x"&amp;B1544&amp;"w"&amp;IF(T1544+ДАННЫЕ!AD1544+ДАННЫЕ!AE1544+ДАННЫЕ!AF1544+ДАННЫЕ!AG1544+ДАННЫЕ!AH1544+ДАННЫЕ!$AL1544+ДАННЫЕ!AI1544+ДАННЫЕ!AJ1544+ДАННЫЕ!AK1544+ДАННЫЕ!AP1544+ДАННЫЕ!AQ1544+ДАННЫЕ!AR1544+ДАННЫЕ!$AM1544+ДАННЫЕ!$AN1544+ДАННЫЕ!AS1544+ДАННЫЕ!AT1544&gt;0,1,0)&amp;IF(OR(T1544=2,ДАННЫЕ!AD1544=2,ДАННЫЕ!AE1544=2,ДАННЫЕ!AF1544=2,ДАННЫЕ!AG1544=2,ДАННЫЕ!AH1544=2,ДАННЫЕ!$AL1544=2,ДАННЫЕ!AI1544=2,ДАННЫЕ!AJ1544=2,ДАННЫЕ!AK1544=2,ДАННЫЕ!AP1544=2,ДАННЫЕ!AQ1544=2,ДАННЫЕ!AR1544=2,ДАННЫЕ!$AM1544=2,ДАННЫЕ!$AN1544=2,ДАННЫЕ!AS1544=2,ДАННЫЕ!AT1544=2),2,0)&amp;"t"&amp;IF(T1544&gt;0,"1"&amp;T1544,"00")&amp;"f"&amp;IF(ДАННЫЕ!$AC1544,"1"&amp;ДАННЫЕ!$AC1544,"00")&amp;"b"&amp;IF(ДАННЫЕ!$AD1544,"1"&amp;ДАННЫЕ!$AD1544,"00")&amp;"g"&amp;IF(ДАННЫЕ!$AF1544,"1"&amp;ДАННЫЕ!$AF1544,"00")&amp;"c"&amp;IF(ДАННЫЕ!$AG1544,"1"&amp;ДАННЫЕ!$AG1544,"00")&amp;"i"&amp;IF(ДАННЫЕ!$AH1544,"1"&amp;ДАННЫЕ!$AH1544,"00")&amp;"r"&amp;IF(ДАННЫЕ!$AL1544,"1"&amp;ДАННЫЕ!$AL1544,"00")&amp;"m"&amp;IF(ДАННЫЕ!$AI1544,"1"&amp;ДАННЫЕ!$AI1544,"00")&amp;"hS"&amp;IF(ДАННЫЕ!$AJ1544,"1"&amp;ДАННЫЕ!$AJ1544,"00")&amp;"hZ"&amp;IF(ДАННЫЕ!$AK1544,"1"&amp;ДАННЫЕ!$AK1544,"00")&amp;"p"&amp;IF(ДАННЫЕ!$AP1544,"1"&amp;ДАННЫЕ!$AP1544,"00")&amp;"k"&amp;IF(ДАННЫЕ!$AQ1544,"1"&amp;ДАННЫЕ!$AQ1544,"00")&amp;"z"&amp;IF(ДАННЫЕ!$AR1544,"1"&amp;ДАННЫЕ!$AR1544,"00")&amp;"j"&amp;IF(ДАННЫЕ!$AM1544,"1"&amp;ДАННЫЕ!$AM1544,"00")&amp;"n"&amp;IF(ДАННЫЕ!$AN1544,"1"&amp;ДАННЫЕ!$AN1544,"00")&amp;"E"&amp;ДАННЫЕ!BI1544&amp;"L"&amp;ДАННЫЕ!AO1544&amp;"h"&amp;IF(ДАННЫЕ!$AU1544&gt;0,1,0)&amp;"v"&amp;IF(ДАННЫЕ!$AW1544&gt;0,1,0)&amp;"a"&amp;IF(ДАННЫЕ!$AS1544,"1"&amp;ДАННЫЕ!$AS1544,"00")&amp;"s"&amp;IF(ДАННЫЕ!$AT1544,"1"&amp;ДАННЫЕ!$AT1544,"00")&amp;"u"&amp;IF(ДАННЫЕ!$CJ1544&gt;0,1,0)&amp;"y"&amp;B1544&amp;"d"&amp;H1544&amp;"e"&amp;F1544&amp;G1544</f>
        <v>x0w00t00f00b00g00c00i00r00m00hS00hZ00p00k00z00j00n00ELh0v0a00s00u0y0de</v>
      </c>
      <c r="L1544" s="28" t="str">
        <f ca="1">ДАННЫЕ!$I1544&amp;"VN"&amp;IF(ДАННЫЕ!AW1544&gt;0,11,10)&amp;"CD"&amp;IF(ДАННЫЕ!BF1544&gt;500,16,IF(ДАННЫЕ!BF1544&gt;350,15,IF(ДАННЫЕ!BF1544&gt;=200,14,IF(ДАННЫЕ!BF1544&gt;=100,13,IF(ДАННЫЕ!BF1544&gt;=50,12,IF(ДАННЫЕ!BF1544&gt;0,11,10))))))&amp;"AR"&amp;IF(ДАННЫЕ!BX1544&gt;0,1,0)&amp;"GD"&amp;B1544&amp;"VV"&amp;IF(E1544&gt;=5,IF(E1544&lt;18,1,0),0)</f>
        <v>VN10CD10AR0GD0VV0</v>
      </c>
      <c r="M1544" s="28" t="str">
        <f>ДАННЫЕ!$I1544&amp;"b"&amp;ДАННЫЕ!$BI1544&amp;"r"&amp;ДАННЫЕ!$BJ1544&amp;"CD"&amp;IF(ДАННЫЕ!BF1544&gt;0,IF(ДАННЫЕ!BF1544&lt;200,1,IF(ДАННЫЕ!BF1544&lt;350,2,3)),0)&amp;"h"&amp;IF(ДАННЫЕ!$BK1544+ДАННЫЕ!$BL1544+ДАННЫЕ!$BM1544&gt;0,1,0)&amp;"x"&amp;ДАННЫЕ!$BK1544&amp;"y"&amp;ДАННЫЕ!$BL1544&amp;"z"&amp;ДАННЫЕ!$BM1544&amp;"c"&amp;IF(ДАННЫЕ!$BK1544+ДАННЫЕ!$BL1544+ДАННЫЕ!$BM1544=3,1,0)&amp;"a"&amp;IF(ДАННЫЕ!$BQ1544+ДАННЫЕ!$BR1544&gt;0,1,0)&amp;"d"&amp;ДАННЫЕ!$BQ1544&amp;"v"&amp;ДАННЫЕ!$BR1544&amp;"p"&amp;ДАННЫЕ!$BS1544&amp;"n"&amp;ДАННЫЕ!$BU1544&amp;"t"&amp;ДАННЫЕ!$BV1544&amp;"o"&amp;ДАННЫЕ!$BT1544&amp;"l"&amp;IF(ДАННЫЕ!$BN1544&gt;0,1,0)&amp;ДАННЫЕ!$BN1544&amp;"g"&amp;ДАННЫЕ!$BO1544&amp;"s"&amp;ДАННЫЕ!$BP1544&amp;"DZ"&amp;IF(ДАННЫЕ!B1544-ДАННЫЕ!G1544 &lt; 60,IF(ДАННЫЕ!B1544-ДАННЫЕ!G1544 &gt;= 0,1,0),0)&amp;"u"&amp;IF(ДАННЫЕ!$CJ1544&gt;0,1,0)</f>
        <v>brCD0h0xyzc0a0dvpntol0gsDZ1u0</v>
      </c>
      <c r="N1544" s="28" t="str">
        <f ca="1">ДАННЫЕ!$F1544&amp;ДАННЫЕ!$I1544&amp;"g"&amp;B1544&amp;"cf"&amp;D1544&amp;"a"&amp;IF(ДАННЫЕ!$BX1544&gt;0,1,0)&amp;IF(ДАННЫЕ!$BF1544&gt;500,1,IF(ДАННЫЕ!$BF1544&gt;350,2,IF(ДАННЫЕ!$BF1544&gt;=200,3,IF(ДАННЫЕ!$BF1544&gt;=100,4,IF(ДАННЫЕ!$BF1544&gt;=50,5,IF(ДАННЫЕ!$BF1544&lt;50,6,0))))))&amp;"AR"&amp;IF(DATEDIF(ДАННЫЕ!$BX1544,ДАННЫЕ!$F$1,"y")&gt;1,1,0)&amp;"VG"&amp;IF(ДАННЫЕ!$BH1544="0",1,0)&amp;"o"&amp;IF(T1544+ДАННЫЕ!$AF1544+ДАННЫЕ!$AG1544+ДАННЫЕ!$AH1544+ДАННЫЕ!$AI1544+ДАННЫЕ!$AJ1544+ДАННЫЕ!$AP1544+ДАННЫЕ!$AQ1544+ДАННЫЕ!$AR1544+ДАННЫЕ!$AU1544+ДАННЫЕ!$AW1544+ДАННЫЕ!$AS1544+ДАННЫЕ!$AT1544&gt;0,1,0)&amp;"x"&amp;ДАННЫЕ!$AG1544&amp;"p"&amp;IF(ДАННЫЕ!$BY1544&gt;0,1,0)&amp;"v"&amp;IF(ДАННЫЕ!$BZ1544&gt;0,1,0)&amp;"n"&amp;ДАННЫЕ!$CA1544&amp;"t"&amp;ДАННЫЕ!$AY1544&amp;"k"&amp;ДАННЫЕ!$CB1544&amp;"q"&amp;ДАННЫЕ!$CC1544&amp;"w"&amp;ДАННЫЕ!$CD1544&amp;"e"&amp;ДАННЫЕ!$CE1544&amp;"m"&amp;ДАННЫЕ!$CF1544&amp;"c"&amp;ДАННЫЕ!$CG1544&amp;"z"&amp;ДАННЫЕ!$CH1544&amp;"d"&amp;IF(H1544=4,1,0)&amp;"s"&amp;IF(ДАННЫЕ!$J1544=1,0,1)&amp;"u"&amp;IF(ДАННЫЕ!$CJ1544&gt;0,1,0)</f>
        <v>g0cf0a06AR1VG0o0xp0v0ntkqwemczd0s1u0</v>
      </c>
      <c r="O1544" s="28" t="str">
        <f>ДАННЫЕ!$I1544&amp;"g"&amp;B1544&amp;A1544&amp;"f"&amp;P1544&amp;"c"&amp;IF(ДАННЫЕ!$U1544&gt;0,1,0)&amp;"s"&amp;IF(ДАННЫЕ!$Q1544&gt;0,IF(YEAR(ДАННЫЕ!$F$1)=YEAR(ДАННЫЕ!$Q1544),IF(MONTH(ДАННЫЕ!$F$1)=MONTH(ДАННЫЕ!$Q1544),111,11),1),0)&amp;"i"&amp;IF(ДАННЫЕ!$R1544+ДАННЫЕ!$S1544+ДАННЫЕ!$T1544=0,0,1)&amp;"h"&amp;IF(ДАННЫЕ!$P1544&gt;0,1,0)&amp;"p"&amp;IF(ДАННЫЕ!$CI1544&gt;0,IF(YEAR(ДАННЫЕ!$F$1)=YEAR(ДАННЫЕ!$CI1544),IF(MONTH(ДАННЫЕ!$F$1)=MONTH(ДАННЫЕ!$CI1544),111,11),1),0)&amp;"d"&amp;IF(ДАННЫЕ!$CJ1544&gt;0,IF(YEAR(ДАННЫЕ!$F$1)=YEAR(ДАННЫЕ!$CJ1544),IF(MONTH(ДАННЫЕ!$F$1)=MONTH(ДАННЫЕ!$CJ1544),111,11),1),0)&amp;"o"&amp;IF(ДАННЫЕ!$CK1544&gt;0,IF(MONTH(ДАННЫЕ!$F$1)=MONTH(ДАННЫЕ!$CK1544),111,11),0)&amp;"v"&amp;IF(ДАННЫЕ!$BE1544&gt;0,IF(MONTH(ДАННЫЕ!$F$1)=MONTH(ДАННЫЕ!$BE1544),111,11),0)</f>
        <v>g00f0c0s0i0h0p0d0o0v0</v>
      </c>
      <c r="P1544" s="15">
        <f t="shared" si="74"/>
        <v>0</v>
      </c>
      <c r="Q1544" s="15">
        <f>IF(ДАННЫЕ!$F$1&gt;ДАННЫЕ!$N1544,IF(YEAR(ДАННЫЕ!$F$1)=YEAR(ДАННЫЕ!M1544),1,0),0)</f>
        <v>0</v>
      </c>
      <c r="R1544" s="15">
        <f>IF(ДАННЫЕ!$F$1&gt;ДАННЫЕ!$N1544,IF(YEAR(ДАННЫЕ!$F$1)=YEAR(ДАННЫЕ!N1544),1,0),0)</f>
        <v>0</v>
      </c>
      <c r="S1544" s="15">
        <f>IF(ДАННЫЕ!$AA1544="2А",1,IF(ДАННЫЕ!$AA1544="2Б",2,IF(ДАННЫЕ!$AA1544="2В",3,IF(ДАННЫЕ!$AA1544=3,4,IF(ДАННЫЕ!$AA1544="4А",5,IF(ДАННЫЕ!$AA1544="4Б",6,IF(ДАННЫЕ!$AA1544="4В",7,IF(ДАННЫЕ!$AA1544=5,8,0))))))))</f>
        <v>0</v>
      </c>
      <c r="T1544" s="15">
        <f>IF(OR(ДАННЫЕ!$AC1544=2,ДАННЫЕ!$AD1544=2,ДАННЫЕ!$AE1544=2),2,IF(OR(ДАННЫЕ!$AC1544=1,ДАННЫЕ!$AD1544=1,ДАННЫЕ!$AE1544=1),1,0))</f>
        <v>0</v>
      </c>
    </row>
    <row r="1545" spans="1:20" x14ac:dyDescent="0.2">
      <c r="A1545" s="78">
        <f>IF(B1545&gt;0,IF(MONTH(ДАННЫЕ!$F$1)=MONTH(ДАННЫЕ!$B1545),1,0),0)</f>
        <v>0</v>
      </c>
      <c r="B1545" s="14">
        <f>IF(ДАННЫЕ!$B1545&gt;0,IF(YEAR(ДАННЫЕ!$F$1)=YEAR(ДАННЫЕ!$B1545),1,0),0)</f>
        <v>0</v>
      </c>
      <c r="C1545" s="14">
        <f>IF(ДАННЫЕ!$CM1545&gt;0,IF(YEAR(ДАННЫЕ!$F$1)=YEAR(ДАННЫЕ!$CM1545),1,0),0)</f>
        <v>0</v>
      </c>
      <c r="D1545" s="14">
        <f>IF(ДАННЫЕ!$CJ1545&gt;0,IF(ДАННЫЕ!$CL1545&gt;ДАННЫЕ!$F$1,1,IF(ДАННЫЕ!$CL1545&gt;0,0,1)),0)</f>
        <v>0</v>
      </c>
      <c r="E1545" s="43" t="str">
        <f ca="1">IF(ДАННЫЕ!$F$1&gt;0,IF(ДАННЫЕ!$G1545&gt;0,DATEDIF(ДАННЫЕ!$G1545,ДАННЫЕ!$F$1,"y"),""),IF(ДАННЫЕ!$G1545&gt;0,DATEDIF(ДАННЫЕ!$G1545,TODAY(),"y"),""))</f>
        <v/>
      </c>
      <c r="F1545" s="43" t="str">
        <f xml:space="preserve"> IF(ДАННЫЕ!$F1545="М",IF(E1545&gt;=18,IF(E1545&lt;60,1,""),""),"")&amp;IF(ДАННЫЕ!$F1545="Ж",IF(E1545&gt;=18,IF(E1545&lt;55,1,""),""),"")</f>
        <v/>
      </c>
      <c r="G1545" s="43" t="str">
        <f xml:space="preserve"> IF(ДАННЫЕ!$F1545="М",IF(E1545&gt;=60,2,""),"")&amp;IF(ДАННЫЕ!$F1545="Ж",IF(E1545&gt;=55,2,""),"")</f>
        <v/>
      </c>
      <c r="H1545" s="43" t="str">
        <f t="shared" ca="1" si="72"/>
        <v/>
      </c>
      <c r="I1545" s="43" t="str">
        <f t="shared" ca="1" si="73"/>
        <v>03</v>
      </c>
      <c r="J1545" s="28" t="str">
        <f ca="1">ДАННЫЕ!$F1545&amp;H1545&amp;I1545&amp;ДАННЫЕ!$I1545&amp;"m"&amp;IF(ДАННЫЕ!$I1545&gt;0,IF(ДАННЫЕ!$J1545&gt;0,0,1),"")&amp;"f"&amp;IF(ДАННЫЕ!$R1545&gt;0,IF(YEAR(ДАННЫЕ!$F$1)=YEAR(ДАННЫЕ!$R1545),1,0),0)&amp;"z"&amp;ДАННЫЕ!$R1545&amp;"p"&amp;ДАННЫЕ!$S1545&amp;"i"&amp;ДАННЫЕ!$T1545&amp;"h"&amp;ДАННЫЕ!$K1545&amp;"be"&amp;ДАННЫЕ!$BI1545&amp;"CD"&amp;IF(ДАННЫЕ!BF1545&gt;500,4,IF(ДАННЫЕ!BF1545&gt;350,3,IF(ДАННЫЕ!BF1545&gt;200,2,IF(ДАННЫЕ!BF1545&gt;0,1,0))))&amp;"g"&amp;B1545&amp;"d"&amp;H1545&amp;"l"&amp;ДАННЫЕ!AT1545&amp;"a"&amp;ДАННЫЕ!$V1545&amp;"v"&amp;R1545&amp;"k"&amp;ДАННЫЕ!$U1545&amp;"s"&amp;ДАННЫЕ!$Y1545&amp;"t"&amp;ДАННЫЕ!$X1545&amp;"b"&amp;IF(ДАННЫЕ!$Q1545&gt;1,1,0)&amp;"PP"&amp;ДАННЫЕ!Z1545&amp;"c"&amp;S1545&amp;"x"&amp;IF(ДАННЫЕ!$BY1545&gt;0,IF(YEAR(ДАННЫЕ!$F$1)=YEAR(ДАННЫЕ!$BY1545),1,0),0)&amp;"n"&amp;IF(ДАННЫЕ!$BZ1545&gt;0,IF(YEAR(ДАННЫЕ!$F$1)=YEAR(ДАННЫЕ!$BZ1545),1,0),0)&amp;"u"&amp;D1545&amp;"z"&amp;IF(ДАННЫЕ!$CL1545&gt;0,IF(YEAR(ДАННЫЕ!$F$1)&gt;YEAR(ДАННЫЕ!$CL1545),11,12),0)</f>
        <v>03mf0zpihbeCD0g0dlav0kstb0PPc0x0n0u0z0</v>
      </c>
      <c r="K1545" s="28" t="str">
        <f ca="1">ДАННЫЕ!$I1545&amp;"x"&amp;B1545&amp;"w"&amp;IF(T1545+ДАННЫЕ!AD1545+ДАННЫЕ!AE1545+ДАННЫЕ!AF1545+ДАННЫЕ!AG1545+ДАННЫЕ!AH1545+ДАННЫЕ!$AL1545+ДАННЫЕ!AI1545+ДАННЫЕ!AJ1545+ДАННЫЕ!AK1545+ДАННЫЕ!AP1545+ДАННЫЕ!AQ1545+ДАННЫЕ!AR1545+ДАННЫЕ!$AM1545+ДАННЫЕ!$AN1545+ДАННЫЕ!AS1545+ДАННЫЕ!AT1545&gt;0,1,0)&amp;IF(OR(T1545=2,ДАННЫЕ!AD1545=2,ДАННЫЕ!AE1545=2,ДАННЫЕ!AF1545=2,ДАННЫЕ!AG1545=2,ДАННЫЕ!AH1545=2,ДАННЫЕ!$AL1545=2,ДАННЫЕ!AI1545=2,ДАННЫЕ!AJ1545=2,ДАННЫЕ!AK1545=2,ДАННЫЕ!AP1545=2,ДАННЫЕ!AQ1545=2,ДАННЫЕ!AR1545=2,ДАННЫЕ!$AM1545=2,ДАННЫЕ!$AN1545=2,ДАННЫЕ!AS1545=2,ДАННЫЕ!AT1545=2),2,0)&amp;"t"&amp;IF(T1545&gt;0,"1"&amp;T1545,"00")&amp;"f"&amp;IF(ДАННЫЕ!$AC1545,"1"&amp;ДАННЫЕ!$AC1545,"00")&amp;"b"&amp;IF(ДАННЫЕ!$AD1545,"1"&amp;ДАННЫЕ!$AD1545,"00")&amp;"g"&amp;IF(ДАННЫЕ!$AF1545,"1"&amp;ДАННЫЕ!$AF1545,"00")&amp;"c"&amp;IF(ДАННЫЕ!$AG1545,"1"&amp;ДАННЫЕ!$AG1545,"00")&amp;"i"&amp;IF(ДАННЫЕ!$AH1545,"1"&amp;ДАННЫЕ!$AH1545,"00")&amp;"r"&amp;IF(ДАННЫЕ!$AL1545,"1"&amp;ДАННЫЕ!$AL1545,"00")&amp;"m"&amp;IF(ДАННЫЕ!$AI1545,"1"&amp;ДАННЫЕ!$AI1545,"00")&amp;"hS"&amp;IF(ДАННЫЕ!$AJ1545,"1"&amp;ДАННЫЕ!$AJ1545,"00")&amp;"hZ"&amp;IF(ДАННЫЕ!$AK1545,"1"&amp;ДАННЫЕ!$AK1545,"00")&amp;"p"&amp;IF(ДАННЫЕ!$AP1545,"1"&amp;ДАННЫЕ!$AP1545,"00")&amp;"k"&amp;IF(ДАННЫЕ!$AQ1545,"1"&amp;ДАННЫЕ!$AQ1545,"00")&amp;"z"&amp;IF(ДАННЫЕ!$AR1545,"1"&amp;ДАННЫЕ!$AR1545,"00")&amp;"j"&amp;IF(ДАННЫЕ!$AM1545,"1"&amp;ДАННЫЕ!$AM1545,"00")&amp;"n"&amp;IF(ДАННЫЕ!$AN1545,"1"&amp;ДАННЫЕ!$AN1545,"00")&amp;"E"&amp;ДАННЫЕ!BI1545&amp;"L"&amp;ДАННЫЕ!AO1545&amp;"h"&amp;IF(ДАННЫЕ!$AU1545&gt;0,1,0)&amp;"v"&amp;IF(ДАННЫЕ!$AW1545&gt;0,1,0)&amp;"a"&amp;IF(ДАННЫЕ!$AS1545,"1"&amp;ДАННЫЕ!$AS1545,"00")&amp;"s"&amp;IF(ДАННЫЕ!$AT1545,"1"&amp;ДАННЫЕ!$AT1545,"00")&amp;"u"&amp;IF(ДАННЫЕ!$CJ1545&gt;0,1,0)&amp;"y"&amp;B1545&amp;"d"&amp;H1545&amp;"e"&amp;F1545&amp;G1545</f>
        <v>x0w00t00f00b00g00c00i00r00m00hS00hZ00p00k00z00j00n00ELh0v0a00s00u0y0de</v>
      </c>
      <c r="L1545" s="28" t="str">
        <f ca="1">ДАННЫЕ!$I1545&amp;"VN"&amp;IF(ДАННЫЕ!AW1545&gt;0,11,10)&amp;"CD"&amp;IF(ДАННЫЕ!BF1545&gt;500,16,IF(ДАННЫЕ!BF1545&gt;350,15,IF(ДАННЫЕ!BF1545&gt;=200,14,IF(ДАННЫЕ!BF1545&gt;=100,13,IF(ДАННЫЕ!BF1545&gt;=50,12,IF(ДАННЫЕ!BF1545&gt;0,11,10))))))&amp;"AR"&amp;IF(ДАННЫЕ!BX1545&gt;0,1,0)&amp;"GD"&amp;B1545&amp;"VV"&amp;IF(E1545&gt;=5,IF(E1545&lt;18,1,0),0)</f>
        <v>VN10CD10AR0GD0VV0</v>
      </c>
      <c r="M1545" s="28" t="str">
        <f>ДАННЫЕ!$I1545&amp;"b"&amp;ДАННЫЕ!$BI1545&amp;"r"&amp;ДАННЫЕ!$BJ1545&amp;"CD"&amp;IF(ДАННЫЕ!BF1545&gt;0,IF(ДАННЫЕ!BF1545&lt;200,1,IF(ДАННЫЕ!BF1545&lt;350,2,3)),0)&amp;"h"&amp;IF(ДАННЫЕ!$BK1545+ДАННЫЕ!$BL1545+ДАННЫЕ!$BM1545&gt;0,1,0)&amp;"x"&amp;ДАННЫЕ!$BK1545&amp;"y"&amp;ДАННЫЕ!$BL1545&amp;"z"&amp;ДАННЫЕ!$BM1545&amp;"c"&amp;IF(ДАННЫЕ!$BK1545+ДАННЫЕ!$BL1545+ДАННЫЕ!$BM1545=3,1,0)&amp;"a"&amp;IF(ДАННЫЕ!$BQ1545+ДАННЫЕ!$BR1545&gt;0,1,0)&amp;"d"&amp;ДАННЫЕ!$BQ1545&amp;"v"&amp;ДАННЫЕ!$BR1545&amp;"p"&amp;ДАННЫЕ!$BS1545&amp;"n"&amp;ДАННЫЕ!$BU1545&amp;"t"&amp;ДАННЫЕ!$BV1545&amp;"o"&amp;ДАННЫЕ!$BT1545&amp;"l"&amp;IF(ДАННЫЕ!$BN1545&gt;0,1,0)&amp;ДАННЫЕ!$BN1545&amp;"g"&amp;ДАННЫЕ!$BO1545&amp;"s"&amp;ДАННЫЕ!$BP1545&amp;"DZ"&amp;IF(ДАННЫЕ!B1545-ДАННЫЕ!G1545 &lt; 60,IF(ДАННЫЕ!B1545-ДАННЫЕ!G1545 &gt;= 0,1,0),0)&amp;"u"&amp;IF(ДАННЫЕ!$CJ1545&gt;0,1,0)</f>
        <v>brCD0h0xyzc0a0dvpntol0gsDZ1u0</v>
      </c>
      <c r="N1545" s="28" t="str">
        <f ca="1">ДАННЫЕ!$F1545&amp;ДАННЫЕ!$I1545&amp;"g"&amp;B1545&amp;"cf"&amp;D1545&amp;"a"&amp;IF(ДАННЫЕ!$BX1545&gt;0,1,0)&amp;IF(ДАННЫЕ!$BF1545&gt;500,1,IF(ДАННЫЕ!$BF1545&gt;350,2,IF(ДАННЫЕ!$BF1545&gt;=200,3,IF(ДАННЫЕ!$BF1545&gt;=100,4,IF(ДАННЫЕ!$BF1545&gt;=50,5,IF(ДАННЫЕ!$BF1545&lt;50,6,0))))))&amp;"AR"&amp;IF(DATEDIF(ДАННЫЕ!$BX1545,ДАННЫЕ!$F$1,"y")&gt;1,1,0)&amp;"VG"&amp;IF(ДАННЫЕ!$BH1545="0",1,0)&amp;"o"&amp;IF(T1545+ДАННЫЕ!$AF1545+ДАННЫЕ!$AG1545+ДАННЫЕ!$AH1545+ДАННЫЕ!$AI1545+ДАННЫЕ!$AJ1545+ДАННЫЕ!$AP1545+ДАННЫЕ!$AQ1545+ДАННЫЕ!$AR1545+ДАННЫЕ!$AU1545+ДАННЫЕ!$AW1545+ДАННЫЕ!$AS1545+ДАННЫЕ!$AT1545&gt;0,1,0)&amp;"x"&amp;ДАННЫЕ!$AG1545&amp;"p"&amp;IF(ДАННЫЕ!$BY1545&gt;0,1,0)&amp;"v"&amp;IF(ДАННЫЕ!$BZ1545&gt;0,1,0)&amp;"n"&amp;ДАННЫЕ!$CA1545&amp;"t"&amp;ДАННЫЕ!$AY1545&amp;"k"&amp;ДАННЫЕ!$CB1545&amp;"q"&amp;ДАННЫЕ!$CC1545&amp;"w"&amp;ДАННЫЕ!$CD1545&amp;"e"&amp;ДАННЫЕ!$CE1545&amp;"m"&amp;ДАННЫЕ!$CF1545&amp;"c"&amp;ДАННЫЕ!$CG1545&amp;"z"&amp;ДАННЫЕ!$CH1545&amp;"d"&amp;IF(H1545=4,1,0)&amp;"s"&amp;IF(ДАННЫЕ!$J1545=1,0,1)&amp;"u"&amp;IF(ДАННЫЕ!$CJ1545&gt;0,1,0)</f>
        <v>g0cf0a06AR1VG0o0xp0v0ntkqwemczd0s1u0</v>
      </c>
      <c r="O1545" s="28" t="str">
        <f>ДАННЫЕ!$I1545&amp;"g"&amp;B1545&amp;A1545&amp;"f"&amp;P1545&amp;"c"&amp;IF(ДАННЫЕ!$U1545&gt;0,1,0)&amp;"s"&amp;IF(ДАННЫЕ!$Q1545&gt;0,IF(YEAR(ДАННЫЕ!$F$1)=YEAR(ДАННЫЕ!$Q1545),IF(MONTH(ДАННЫЕ!$F$1)=MONTH(ДАННЫЕ!$Q1545),111,11),1),0)&amp;"i"&amp;IF(ДАННЫЕ!$R1545+ДАННЫЕ!$S1545+ДАННЫЕ!$T1545=0,0,1)&amp;"h"&amp;IF(ДАННЫЕ!$P1545&gt;0,1,0)&amp;"p"&amp;IF(ДАННЫЕ!$CI1545&gt;0,IF(YEAR(ДАННЫЕ!$F$1)=YEAR(ДАННЫЕ!$CI1545),IF(MONTH(ДАННЫЕ!$F$1)=MONTH(ДАННЫЕ!$CI1545),111,11),1),0)&amp;"d"&amp;IF(ДАННЫЕ!$CJ1545&gt;0,IF(YEAR(ДАННЫЕ!$F$1)=YEAR(ДАННЫЕ!$CJ1545),IF(MONTH(ДАННЫЕ!$F$1)=MONTH(ДАННЫЕ!$CJ1545),111,11),1),0)&amp;"o"&amp;IF(ДАННЫЕ!$CK1545&gt;0,IF(MONTH(ДАННЫЕ!$F$1)=MONTH(ДАННЫЕ!$CK1545),111,11),0)&amp;"v"&amp;IF(ДАННЫЕ!$BE1545&gt;0,IF(MONTH(ДАННЫЕ!$F$1)=MONTH(ДАННЫЕ!$BE1545),111,11),0)</f>
        <v>g00f0c0s0i0h0p0d0o0v0</v>
      </c>
      <c r="P1545" s="15">
        <f t="shared" si="74"/>
        <v>0</v>
      </c>
      <c r="Q1545" s="15">
        <f>IF(ДАННЫЕ!$F$1&gt;ДАННЫЕ!$N1545,IF(YEAR(ДАННЫЕ!$F$1)=YEAR(ДАННЫЕ!M1545),1,0),0)</f>
        <v>0</v>
      </c>
      <c r="R1545" s="15">
        <f>IF(ДАННЫЕ!$F$1&gt;ДАННЫЕ!$N1545,IF(YEAR(ДАННЫЕ!$F$1)=YEAR(ДАННЫЕ!N1545),1,0),0)</f>
        <v>0</v>
      </c>
      <c r="S1545" s="15">
        <f>IF(ДАННЫЕ!$AA1545="2А",1,IF(ДАННЫЕ!$AA1545="2Б",2,IF(ДАННЫЕ!$AA1545="2В",3,IF(ДАННЫЕ!$AA1545=3,4,IF(ДАННЫЕ!$AA1545="4А",5,IF(ДАННЫЕ!$AA1545="4Б",6,IF(ДАННЫЕ!$AA1545="4В",7,IF(ДАННЫЕ!$AA1545=5,8,0))))))))</f>
        <v>0</v>
      </c>
      <c r="T1545" s="15">
        <f>IF(OR(ДАННЫЕ!$AC1545=2,ДАННЫЕ!$AD1545=2,ДАННЫЕ!$AE1545=2),2,IF(OR(ДАННЫЕ!$AC1545=1,ДАННЫЕ!$AD1545=1,ДАННЫЕ!$AE1545=1),1,0))</f>
        <v>0</v>
      </c>
    </row>
    <row r="1546" spans="1:20" x14ac:dyDescent="0.2">
      <c r="A1546" s="78">
        <f>IF(B1546&gt;0,IF(MONTH(ДАННЫЕ!$F$1)=MONTH(ДАННЫЕ!$B1546),1,0),0)</f>
        <v>0</v>
      </c>
      <c r="B1546" s="14">
        <f>IF(ДАННЫЕ!$B1546&gt;0,IF(YEAR(ДАННЫЕ!$F$1)=YEAR(ДАННЫЕ!$B1546),1,0),0)</f>
        <v>0</v>
      </c>
      <c r="C1546" s="14">
        <f>IF(ДАННЫЕ!$CM1546&gt;0,IF(YEAR(ДАННЫЕ!$F$1)=YEAR(ДАННЫЕ!$CM1546),1,0),0)</f>
        <v>0</v>
      </c>
      <c r="D1546" s="14">
        <f>IF(ДАННЫЕ!$CJ1546&gt;0,IF(ДАННЫЕ!$CL1546&gt;ДАННЫЕ!$F$1,1,IF(ДАННЫЕ!$CL1546&gt;0,0,1)),0)</f>
        <v>0</v>
      </c>
      <c r="E1546" s="43" t="str">
        <f ca="1">IF(ДАННЫЕ!$F$1&gt;0,IF(ДАННЫЕ!$G1546&gt;0,DATEDIF(ДАННЫЕ!$G1546,ДАННЫЕ!$F$1,"y"),""),IF(ДАННЫЕ!$G1546&gt;0,DATEDIF(ДАННЫЕ!$G1546,TODAY(),"y"),""))</f>
        <v/>
      </c>
      <c r="F1546" s="43" t="str">
        <f xml:space="preserve"> IF(ДАННЫЕ!$F1546="М",IF(E1546&gt;=18,IF(E1546&lt;60,1,""),""),"")&amp;IF(ДАННЫЕ!$F1546="Ж",IF(E1546&gt;=18,IF(E1546&lt;55,1,""),""),"")</f>
        <v/>
      </c>
      <c r="G1546" s="43" t="str">
        <f xml:space="preserve"> IF(ДАННЫЕ!$F1546="М",IF(E1546&gt;=60,2,""),"")&amp;IF(ДАННЫЕ!$F1546="Ж",IF(E1546&gt;=55,2,""),"")</f>
        <v/>
      </c>
      <c r="H1546" s="43" t="str">
        <f t="shared" ca="1" si="72"/>
        <v/>
      </c>
      <c r="I1546" s="43" t="str">
        <f t="shared" ca="1" si="73"/>
        <v>03</v>
      </c>
      <c r="J1546" s="28" t="str">
        <f ca="1">ДАННЫЕ!$F1546&amp;H1546&amp;I1546&amp;ДАННЫЕ!$I1546&amp;"m"&amp;IF(ДАННЫЕ!$I1546&gt;0,IF(ДАННЫЕ!$J1546&gt;0,0,1),"")&amp;"f"&amp;IF(ДАННЫЕ!$R1546&gt;0,IF(YEAR(ДАННЫЕ!$F$1)=YEAR(ДАННЫЕ!$R1546),1,0),0)&amp;"z"&amp;ДАННЫЕ!$R1546&amp;"p"&amp;ДАННЫЕ!$S1546&amp;"i"&amp;ДАННЫЕ!$T1546&amp;"h"&amp;ДАННЫЕ!$K1546&amp;"be"&amp;ДАННЫЕ!$BI1546&amp;"CD"&amp;IF(ДАННЫЕ!BF1546&gt;500,4,IF(ДАННЫЕ!BF1546&gt;350,3,IF(ДАННЫЕ!BF1546&gt;200,2,IF(ДАННЫЕ!BF1546&gt;0,1,0))))&amp;"g"&amp;B1546&amp;"d"&amp;H1546&amp;"l"&amp;ДАННЫЕ!AT1546&amp;"a"&amp;ДАННЫЕ!$V1546&amp;"v"&amp;R1546&amp;"k"&amp;ДАННЫЕ!$U1546&amp;"s"&amp;ДАННЫЕ!$Y1546&amp;"t"&amp;ДАННЫЕ!$X1546&amp;"b"&amp;IF(ДАННЫЕ!$Q1546&gt;1,1,0)&amp;"PP"&amp;ДАННЫЕ!Z1546&amp;"c"&amp;S1546&amp;"x"&amp;IF(ДАННЫЕ!$BY1546&gt;0,IF(YEAR(ДАННЫЕ!$F$1)=YEAR(ДАННЫЕ!$BY1546),1,0),0)&amp;"n"&amp;IF(ДАННЫЕ!$BZ1546&gt;0,IF(YEAR(ДАННЫЕ!$F$1)=YEAR(ДАННЫЕ!$BZ1546),1,0),0)&amp;"u"&amp;D1546&amp;"z"&amp;IF(ДАННЫЕ!$CL1546&gt;0,IF(YEAR(ДАННЫЕ!$F$1)&gt;YEAR(ДАННЫЕ!$CL1546),11,12),0)</f>
        <v>03mf0zpihbeCD0g0dlav0kstb0PPc0x0n0u0z0</v>
      </c>
      <c r="K1546" s="28" t="str">
        <f ca="1">ДАННЫЕ!$I1546&amp;"x"&amp;B1546&amp;"w"&amp;IF(T1546+ДАННЫЕ!AD1546+ДАННЫЕ!AE1546+ДАННЫЕ!AF1546+ДАННЫЕ!AG1546+ДАННЫЕ!AH1546+ДАННЫЕ!$AL1546+ДАННЫЕ!AI1546+ДАННЫЕ!AJ1546+ДАННЫЕ!AK1546+ДАННЫЕ!AP1546+ДАННЫЕ!AQ1546+ДАННЫЕ!AR1546+ДАННЫЕ!$AM1546+ДАННЫЕ!$AN1546+ДАННЫЕ!AS1546+ДАННЫЕ!AT1546&gt;0,1,0)&amp;IF(OR(T1546=2,ДАННЫЕ!AD1546=2,ДАННЫЕ!AE1546=2,ДАННЫЕ!AF1546=2,ДАННЫЕ!AG1546=2,ДАННЫЕ!AH1546=2,ДАННЫЕ!$AL1546=2,ДАННЫЕ!AI1546=2,ДАННЫЕ!AJ1546=2,ДАННЫЕ!AK1546=2,ДАННЫЕ!AP1546=2,ДАННЫЕ!AQ1546=2,ДАННЫЕ!AR1546=2,ДАННЫЕ!$AM1546=2,ДАННЫЕ!$AN1546=2,ДАННЫЕ!AS1546=2,ДАННЫЕ!AT1546=2),2,0)&amp;"t"&amp;IF(T1546&gt;0,"1"&amp;T1546,"00")&amp;"f"&amp;IF(ДАННЫЕ!$AC1546,"1"&amp;ДАННЫЕ!$AC1546,"00")&amp;"b"&amp;IF(ДАННЫЕ!$AD1546,"1"&amp;ДАННЫЕ!$AD1546,"00")&amp;"g"&amp;IF(ДАННЫЕ!$AF1546,"1"&amp;ДАННЫЕ!$AF1546,"00")&amp;"c"&amp;IF(ДАННЫЕ!$AG1546,"1"&amp;ДАННЫЕ!$AG1546,"00")&amp;"i"&amp;IF(ДАННЫЕ!$AH1546,"1"&amp;ДАННЫЕ!$AH1546,"00")&amp;"r"&amp;IF(ДАННЫЕ!$AL1546,"1"&amp;ДАННЫЕ!$AL1546,"00")&amp;"m"&amp;IF(ДАННЫЕ!$AI1546,"1"&amp;ДАННЫЕ!$AI1546,"00")&amp;"hS"&amp;IF(ДАННЫЕ!$AJ1546,"1"&amp;ДАННЫЕ!$AJ1546,"00")&amp;"hZ"&amp;IF(ДАННЫЕ!$AK1546,"1"&amp;ДАННЫЕ!$AK1546,"00")&amp;"p"&amp;IF(ДАННЫЕ!$AP1546,"1"&amp;ДАННЫЕ!$AP1546,"00")&amp;"k"&amp;IF(ДАННЫЕ!$AQ1546,"1"&amp;ДАННЫЕ!$AQ1546,"00")&amp;"z"&amp;IF(ДАННЫЕ!$AR1546,"1"&amp;ДАННЫЕ!$AR1546,"00")&amp;"j"&amp;IF(ДАННЫЕ!$AM1546,"1"&amp;ДАННЫЕ!$AM1546,"00")&amp;"n"&amp;IF(ДАННЫЕ!$AN1546,"1"&amp;ДАННЫЕ!$AN1546,"00")&amp;"E"&amp;ДАННЫЕ!BI1546&amp;"L"&amp;ДАННЫЕ!AO1546&amp;"h"&amp;IF(ДАННЫЕ!$AU1546&gt;0,1,0)&amp;"v"&amp;IF(ДАННЫЕ!$AW1546&gt;0,1,0)&amp;"a"&amp;IF(ДАННЫЕ!$AS1546,"1"&amp;ДАННЫЕ!$AS1546,"00")&amp;"s"&amp;IF(ДАННЫЕ!$AT1546,"1"&amp;ДАННЫЕ!$AT1546,"00")&amp;"u"&amp;IF(ДАННЫЕ!$CJ1546&gt;0,1,0)&amp;"y"&amp;B1546&amp;"d"&amp;H1546&amp;"e"&amp;F1546&amp;G1546</f>
        <v>x0w00t00f00b00g00c00i00r00m00hS00hZ00p00k00z00j00n00ELh0v0a00s00u0y0de</v>
      </c>
      <c r="L1546" s="28" t="str">
        <f ca="1">ДАННЫЕ!$I1546&amp;"VN"&amp;IF(ДАННЫЕ!AW1546&gt;0,11,10)&amp;"CD"&amp;IF(ДАННЫЕ!BF1546&gt;500,16,IF(ДАННЫЕ!BF1546&gt;350,15,IF(ДАННЫЕ!BF1546&gt;=200,14,IF(ДАННЫЕ!BF1546&gt;=100,13,IF(ДАННЫЕ!BF1546&gt;=50,12,IF(ДАННЫЕ!BF1546&gt;0,11,10))))))&amp;"AR"&amp;IF(ДАННЫЕ!BX1546&gt;0,1,0)&amp;"GD"&amp;B1546&amp;"VV"&amp;IF(E1546&gt;=5,IF(E1546&lt;18,1,0),0)</f>
        <v>VN10CD10AR0GD0VV0</v>
      </c>
      <c r="M1546" s="28" t="str">
        <f>ДАННЫЕ!$I1546&amp;"b"&amp;ДАННЫЕ!$BI1546&amp;"r"&amp;ДАННЫЕ!$BJ1546&amp;"CD"&amp;IF(ДАННЫЕ!BF1546&gt;0,IF(ДАННЫЕ!BF1546&lt;200,1,IF(ДАННЫЕ!BF1546&lt;350,2,3)),0)&amp;"h"&amp;IF(ДАННЫЕ!$BK1546+ДАННЫЕ!$BL1546+ДАННЫЕ!$BM1546&gt;0,1,0)&amp;"x"&amp;ДАННЫЕ!$BK1546&amp;"y"&amp;ДАННЫЕ!$BL1546&amp;"z"&amp;ДАННЫЕ!$BM1546&amp;"c"&amp;IF(ДАННЫЕ!$BK1546+ДАННЫЕ!$BL1546+ДАННЫЕ!$BM1546=3,1,0)&amp;"a"&amp;IF(ДАННЫЕ!$BQ1546+ДАННЫЕ!$BR1546&gt;0,1,0)&amp;"d"&amp;ДАННЫЕ!$BQ1546&amp;"v"&amp;ДАННЫЕ!$BR1546&amp;"p"&amp;ДАННЫЕ!$BS1546&amp;"n"&amp;ДАННЫЕ!$BU1546&amp;"t"&amp;ДАННЫЕ!$BV1546&amp;"o"&amp;ДАННЫЕ!$BT1546&amp;"l"&amp;IF(ДАННЫЕ!$BN1546&gt;0,1,0)&amp;ДАННЫЕ!$BN1546&amp;"g"&amp;ДАННЫЕ!$BO1546&amp;"s"&amp;ДАННЫЕ!$BP1546&amp;"DZ"&amp;IF(ДАННЫЕ!B1546-ДАННЫЕ!G1546 &lt; 60,IF(ДАННЫЕ!B1546-ДАННЫЕ!G1546 &gt;= 0,1,0),0)&amp;"u"&amp;IF(ДАННЫЕ!$CJ1546&gt;0,1,0)</f>
        <v>brCD0h0xyzc0a0dvpntol0gsDZ1u0</v>
      </c>
      <c r="N1546" s="28" t="str">
        <f ca="1">ДАННЫЕ!$F1546&amp;ДАННЫЕ!$I1546&amp;"g"&amp;B1546&amp;"cf"&amp;D1546&amp;"a"&amp;IF(ДАННЫЕ!$BX1546&gt;0,1,0)&amp;IF(ДАННЫЕ!$BF1546&gt;500,1,IF(ДАННЫЕ!$BF1546&gt;350,2,IF(ДАННЫЕ!$BF1546&gt;=200,3,IF(ДАННЫЕ!$BF1546&gt;=100,4,IF(ДАННЫЕ!$BF1546&gt;=50,5,IF(ДАННЫЕ!$BF1546&lt;50,6,0))))))&amp;"AR"&amp;IF(DATEDIF(ДАННЫЕ!$BX1546,ДАННЫЕ!$F$1,"y")&gt;1,1,0)&amp;"VG"&amp;IF(ДАННЫЕ!$BH1546="0",1,0)&amp;"o"&amp;IF(T1546+ДАННЫЕ!$AF1546+ДАННЫЕ!$AG1546+ДАННЫЕ!$AH1546+ДАННЫЕ!$AI1546+ДАННЫЕ!$AJ1546+ДАННЫЕ!$AP1546+ДАННЫЕ!$AQ1546+ДАННЫЕ!$AR1546+ДАННЫЕ!$AU1546+ДАННЫЕ!$AW1546+ДАННЫЕ!$AS1546+ДАННЫЕ!$AT1546&gt;0,1,0)&amp;"x"&amp;ДАННЫЕ!$AG1546&amp;"p"&amp;IF(ДАННЫЕ!$BY1546&gt;0,1,0)&amp;"v"&amp;IF(ДАННЫЕ!$BZ1546&gt;0,1,0)&amp;"n"&amp;ДАННЫЕ!$CA1546&amp;"t"&amp;ДАННЫЕ!$AY1546&amp;"k"&amp;ДАННЫЕ!$CB1546&amp;"q"&amp;ДАННЫЕ!$CC1546&amp;"w"&amp;ДАННЫЕ!$CD1546&amp;"e"&amp;ДАННЫЕ!$CE1546&amp;"m"&amp;ДАННЫЕ!$CF1546&amp;"c"&amp;ДАННЫЕ!$CG1546&amp;"z"&amp;ДАННЫЕ!$CH1546&amp;"d"&amp;IF(H1546=4,1,0)&amp;"s"&amp;IF(ДАННЫЕ!$J1546=1,0,1)&amp;"u"&amp;IF(ДАННЫЕ!$CJ1546&gt;0,1,0)</f>
        <v>g0cf0a06AR1VG0o0xp0v0ntkqwemczd0s1u0</v>
      </c>
      <c r="O1546" s="28" t="str">
        <f>ДАННЫЕ!$I1546&amp;"g"&amp;B1546&amp;A1546&amp;"f"&amp;P1546&amp;"c"&amp;IF(ДАННЫЕ!$U1546&gt;0,1,0)&amp;"s"&amp;IF(ДАННЫЕ!$Q1546&gt;0,IF(YEAR(ДАННЫЕ!$F$1)=YEAR(ДАННЫЕ!$Q1546),IF(MONTH(ДАННЫЕ!$F$1)=MONTH(ДАННЫЕ!$Q1546),111,11),1),0)&amp;"i"&amp;IF(ДАННЫЕ!$R1546+ДАННЫЕ!$S1546+ДАННЫЕ!$T1546=0,0,1)&amp;"h"&amp;IF(ДАННЫЕ!$P1546&gt;0,1,0)&amp;"p"&amp;IF(ДАННЫЕ!$CI1546&gt;0,IF(YEAR(ДАННЫЕ!$F$1)=YEAR(ДАННЫЕ!$CI1546),IF(MONTH(ДАННЫЕ!$F$1)=MONTH(ДАННЫЕ!$CI1546),111,11),1),0)&amp;"d"&amp;IF(ДАННЫЕ!$CJ1546&gt;0,IF(YEAR(ДАННЫЕ!$F$1)=YEAR(ДАННЫЕ!$CJ1546),IF(MONTH(ДАННЫЕ!$F$1)=MONTH(ДАННЫЕ!$CJ1546),111,11),1),0)&amp;"o"&amp;IF(ДАННЫЕ!$CK1546&gt;0,IF(MONTH(ДАННЫЕ!$F$1)=MONTH(ДАННЫЕ!$CK1546),111,11),0)&amp;"v"&amp;IF(ДАННЫЕ!$BE1546&gt;0,IF(MONTH(ДАННЫЕ!$F$1)=MONTH(ДАННЫЕ!$BE1546),111,11),0)</f>
        <v>g00f0c0s0i0h0p0d0o0v0</v>
      </c>
      <c r="P1546" s="15">
        <f t="shared" si="74"/>
        <v>0</v>
      </c>
      <c r="Q1546" s="15">
        <f>IF(ДАННЫЕ!$F$1&gt;ДАННЫЕ!$N1546,IF(YEAR(ДАННЫЕ!$F$1)=YEAR(ДАННЫЕ!M1546),1,0),0)</f>
        <v>0</v>
      </c>
      <c r="R1546" s="15">
        <f>IF(ДАННЫЕ!$F$1&gt;ДАННЫЕ!$N1546,IF(YEAR(ДАННЫЕ!$F$1)=YEAR(ДАННЫЕ!N1546),1,0),0)</f>
        <v>0</v>
      </c>
      <c r="S1546" s="15">
        <f>IF(ДАННЫЕ!$AA1546="2А",1,IF(ДАННЫЕ!$AA1546="2Б",2,IF(ДАННЫЕ!$AA1546="2В",3,IF(ДАННЫЕ!$AA1546=3,4,IF(ДАННЫЕ!$AA1546="4А",5,IF(ДАННЫЕ!$AA1546="4Б",6,IF(ДАННЫЕ!$AA1546="4В",7,IF(ДАННЫЕ!$AA1546=5,8,0))))))))</f>
        <v>0</v>
      </c>
      <c r="T1546" s="15">
        <f>IF(OR(ДАННЫЕ!$AC1546=2,ДАННЫЕ!$AD1546=2,ДАННЫЕ!$AE1546=2),2,IF(OR(ДАННЫЕ!$AC1546=1,ДАННЫЕ!$AD1546=1,ДАННЫЕ!$AE1546=1),1,0))</f>
        <v>0</v>
      </c>
    </row>
    <row r="1547" spans="1:20" x14ac:dyDescent="0.2">
      <c r="A1547" s="78">
        <f>IF(B1547&gt;0,IF(MONTH(ДАННЫЕ!$F$1)=MONTH(ДАННЫЕ!$B1547),1,0),0)</f>
        <v>0</v>
      </c>
      <c r="B1547" s="14">
        <f>IF(ДАННЫЕ!$B1547&gt;0,IF(YEAR(ДАННЫЕ!$F$1)=YEAR(ДАННЫЕ!$B1547),1,0),0)</f>
        <v>0</v>
      </c>
      <c r="C1547" s="14">
        <f>IF(ДАННЫЕ!$CM1547&gt;0,IF(YEAR(ДАННЫЕ!$F$1)=YEAR(ДАННЫЕ!$CM1547),1,0),0)</f>
        <v>0</v>
      </c>
      <c r="D1547" s="14">
        <f>IF(ДАННЫЕ!$CJ1547&gt;0,IF(ДАННЫЕ!$CL1547&gt;ДАННЫЕ!$F$1,1,IF(ДАННЫЕ!$CL1547&gt;0,0,1)),0)</f>
        <v>0</v>
      </c>
      <c r="E1547" s="43" t="str">
        <f ca="1">IF(ДАННЫЕ!$F$1&gt;0,IF(ДАННЫЕ!$G1547&gt;0,DATEDIF(ДАННЫЕ!$G1547,ДАННЫЕ!$F$1,"y"),""),IF(ДАННЫЕ!$G1547&gt;0,DATEDIF(ДАННЫЕ!$G1547,TODAY(),"y"),""))</f>
        <v/>
      </c>
      <c r="F1547" s="43" t="str">
        <f xml:space="preserve"> IF(ДАННЫЕ!$F1547="М",IF(E1547&gt;=18,IF(E1547&lt;60,1,""),""),"")&amp;IF(ДАННЫЕ!$F1547="Ж",IF(E1547&gt;=18,IF(E1547&lt;55,1,""),""),"")</f>
        <v/>
      </c>
      <c r="G1547" s="43" t="str">
        <f xml:space="preserve"> IF(ДАННЫЕ!$F1547="М",IF(E1547&gt;=60,2,""),"")&amp;IF(ДАННЫЕ!$F1547="Ж",IF(E1547&gt;=55,2,""),"")</f>
        <v/>
      </c>
      <c r="H1547" s="43" t="str">
        <f t="shared" ca="1" si="72"/>
        <v/>
      </c>
      <c r="I1547" s="43" t="str">
        <f t="shared" ca="1" si="73"/>
        <v>03</v>
      </c>
      <c r="J1547" s="28" t="str">
        <f ca="1">ДАННЫЕ!$F1547&amp;H1547&amp;I1547&amp;ДАННЫЕ!$I1547&amp;"m"&amp;IF(ДАННЫЕ!$I1547&gt;0,IF(ДАННЫЕ!$J1547&gt;0,0,1),"")&amp;"f"&amp;IF(ДАННЫЕ!$R1547&gt;0,IF(YEAR(ДАННЫЕ!$F$1)=YEAR(ДАННЫЕ!$R1547),1,0),0)&amp;"z"&amp;ДАННЫЕ!$R1547&amp;"p"&amp;ДАННЫЕ!$S1547&amp;"i"&amp;ДАННЫЕ!$T1547&amp;"h"&amp;ДАННЫЕ!$K1547&amp;"be"&amp;ДАННЫЕ!$BI1547&amp;"CD"&amp;IF(ДАННЫЕ!BF1547&gt;500,4,IF(ДАННЫЕ!BF1547&gt;350,3,IF(ДАННЫЕ!BF1547&gt;200,2,IF(ДАННЫЕ!BF1547&gt;0,1,0))))&amp;"g"&amp;B1547&amp;"d"&amp;H1547&amp;"l"&amp;ДАННЫЕ!AT1547&amp;"a"&amp;ДАННЫЕ!$V1547&amp;"v"&amp;R1547&amp;"k"&amp;ДАННЫЕ!$U1547&amp;"s"&amp;ДАННЫЕ!$Y1547&amp;"t"&amp;ДАННЫЕ!$X1547&amp;"b"&amp;IF(ДАННЫЕ!$Q1547&gt;1,1,0)&amp;"PP"&amp;ДАННЫЕ!Z1547&amp;"c"&amp;S1547&amp;"x"&amp;IF(ДАННЫЕ!$BY1547&gt;0,IF(YEAR(ДАННЫЕ!$F$1)=YEAR(ДАННЫЕ!$BY1547),1,0),0)&amp;"n"&amp;IF(ДАННЫЕ!$BZ1547&gt;0,IF(YEAR(ДАННЫЕ!$F$1)=YEAR(ДАННЫЕ!$BZ1547),1,0),0)&amp;"u"&amp;D1547&amp;"z"&amp;IF(ДАННЫЕ!$CL1547&gt;0,IF(YEAR(ДАННЫЕ!$F$1)&gt;YEAR(ДАННЫЕ!$CL1547),11,12),0)</f>
        <v>03mf0zpihbeCD0g0dlav0kstb0PPc0x0n0u0z0</v>
      </c>
      <c r="K1547" s="28" t="str">
        <f ca="1">ДАННЫЕ!$I1547&amp;"x"&amp;B1547&amp;"w"&amp;IF(T1547+ДАННЫЕ!AD1547+ДАННЫЕ!AE1547+ДАННЫЕ!AF1547+ДАННЫЕ!AG1547+ДАННЫЕ!AH1547+ДАННЫЕ!$AL1547+ДАННЫЕ!AI1547+ДАННЫЕ!AJ1547+ДАННЫЕ!AK1547+ДАННЫЕ!AP1547+ДАННЫЕ!AQ1547+ДАННЫЕ!AR1547+ДАННЫЕ!$AM1547+ДАННЫЕ!$AN1547+ДАННЫЕ!AS1547+ДАННЫЕ!AT1547&gt;0,1,0)&amp;IF(OR(T1547=2,ДАННЫЕ!AD1547=2,ДАННЫЕ!AE1547=2,ДАННЫЕ!AF1547=2,ДАННЫЕ!AG1547=2,ДАННЫЕ!AH1547=2,ДАННЫЕ!$AL1547=2,ДАННЫЕ!AI1547=2,ДАННЫЕ!AJ1547=2,ДАННЫЕ!AK1547=2,ДАННЫЕ!AP1547=2,ДАННЫЕ!AQ1547=2,ДАННЫЕ!AR1547=2,ДАННЫЕ!$AM1547=2,ДАННЫЕ!$AN1547=2,ДАННЫЕ!AS1547=2,ДАННЫЕ!AT1547=2),2,0)&amp;"t"&amp;IF(T1547&gt;0,"1"&amp;T1547,"00")&amp;"f"&amp;IF(ДАННЫЕ!$AC1547,"1"&amp;ДАННЫЕ!$AC1547,"00")&amp;"b"&amp;IF(ДАННЫЕ!$AD1547,"1"&amp;ДАННЫЕ!$AD1547,"00")&amp;"g"&amp;IF(ДАННЫЕ!$AF1547,"1"&amp;ДАННЫЕ!$AF1547,"00")&amp;"c"&amp;IF(ДАННЫЕ!$AG1547,"1"&amp;ДАННЫЕ!$AG1547,"00")&amp;"i"&amp;IF(ДАННЫЕ!$AH1547,"1"&amp;ДАННЫЕ!$AH1547,"00")&amp;"r"&amp;IF(ДАННЫЕ!$AL1547,"1"&amp;ДАННЫЕ!$AL1547,"00")&amp;"m"&amp;IF(ДАННЫЕ!$AI1547,"1"&amp;ДАННЫЕ!$AI1547,"00")&amp;"hS"&amp;IF(ДАННЫЕ!$AJ1547,"1"&amp;ДАННЫЕ!$AJ1547,"00")&amp;"hZ"&amp;IF(ДАННЫЕ!$AK1547,"1"&amp;ДАННЫЕ!$AK1547,"00")&amp;"p"&amp;IF(ДАННЫЕ!$AP1547,"1"&amp;ДАННЫЕ!$AP1547,"00")&amp;"k"&amp;IF(ДАННЫЕ!$AQ1547,"1"&amp;ДАННЫЕ!$AQ1547,"00")&amp;"z"&amp;IF(ДАННЫЕ!$AR1547,"1"&amp;ДАННЫЕ!$AR1547,"00")&amp;"j"&amp;IF(ДАННЫЕ!$AM1547,"1"&amp;ДАННЫЕ!$AM1547,"00")&amp;"n"&amp;IF(ДАННЫЕ!$AN1547,"1"&amp;ДАННЫЕ!$AN1547,"00")&amp;"E"&amp;ДАННЫЕ!BI1547&amp;"L"&amp;ДАННЫЕ!AO1547&amp;"h"&amp;IF(ДАННЫЕ!$AU1547&gt;0,1,0)&amp;"v"&amp;IF(ДАННЫЕ!$AW1547&gt;0,1,0)&amp;"a"&amp;IF(ДАННЫЕ!$AS1547,"1"&amp;ДАННЫЕ!$AS1547,"00")&amp;"s"&amp;IF(ДАННЫЕ!$AT1547,"1"&amp;ДАННЫЕ!$AT1547,"00")&amp;"u"&amp;IF(ДАННЫЕ!$CJ1547&gt;0,1,0)&amp;"y"&amp;B1547&amp;"d"&amp;H1547&amp;"e"&amp;F1547&amp;G1547</f>
        <v>x0w00t00f00b00g00c00i00r00m00hS00hZ00p00k00z00j00n00ELh0v0a00s00u0y0de</v>
      </c>
      <c r="L1547" s="28" t="str">
        <f ca="1">ДАННЫЕ!$I1547&amp;"VN"&amp;IF(ДАННЫЕ!AW1547&gt;0,11,10)&amp;"CD"&amp;IF(ДАННЫЕ!BF1547&gt;500,16,IF(ДАННЫЕ!BF1547&gt;350,15,IF(ДАННЫЕ!BF1547&gt;=200,14,IF(ДАННЫЕ!BF1547&gt;=100,13,IF(ДАННЫЕ!BF1547&gt;=50,12,IF(ДАННЫЕ!BF1547&gt;0,11,10))))))&amp;"AR"&amp;IF(ДАННЫЕ!BX1547&gt;0,1,0)&amp;"GD"&amp;B1547&amp;"VV"&amp;IF(E1547&gt;=5,IF(E1547&lt;18,1,0),0)</f>
        <v>VN10CD10AR0GD0VV0</v>
      </c>
      <c r="M1547" s="28" t="str">
        <f>ДАННЫЕ!$I1547&amp;"b"&amp;ДАННЫЕ!$BI1547&amp;"r"&amp;ДАННЫЕ!$BJ1547&amp;"CD"&amp;IF(ДАННЫЕ!BF1547&gt;0,IF(ДАННЫЕ!BF1547&lt;200,1,IF(ДАННЫЕ!BF1547&lt;350,2,3)),0)&amp;"h"&amp;IF(ДАННЫЕ!$BK1547+ДАННЫЕ!$BL1547+ДАННЫЕ!$BM1547&gt;0,1,0)&amp;"x"&amp;ДАННЫЕ!$BK1547&amp;"y"&amp;ДАННЫЕ!$BL1547&amp;"z"&amp;ДАННЫЕ!$BM1547&amp;"c"&amp;IF(ДАННЫЕ!$BK1547+ДАННЫЕ!$BL1547+ДАННЫЕ!$BM1547=3,1,0)&amp;"a"&amp;IF(ДАННЫЕ!$BQ1547+ДАННЫЕ!$BR1547&gt;0,1,0)&amp;"d"&amp;ДАННЫЕ!$BQ1547&amp;"v"&amp;ДАННЫЕ!$BR1547&amp;"p"&amp;ДАННЫЕ!$BS1547&amp;"n"&amp;ДАННЫЕ!$BU1547&amp;"t"&amp;ДАННЫЕ!$BV1547&amp;"o"&amp;ДАННЫЕ!$BT1547&amp;"l"&amp;IF(ДАННЫЕ!$BN1547&gt;0,1,0)&amp;ДАННЫЕ!$BN1547&amp;"g"&amp;ДАННЫЕ!$BO1547&amp;"s"&amp;ДАННЫЕ!$BP1547&amp;"DZ"&amp;IF(ДАННЫЕ!B1547-ДАННЫЕ!G1547 &lt; 60,IF(ДАННЫЕ!B1547-ДАННЫЕ!G1547 &gt;= 0,1,0),0)&amp;"u"&amp;IF(ДАННЫЕ!$CJ1547&gt;0,1,0)</f>
        <v>brCD0h0xyzc0a0dvpntol0gsDZ1u0</v>
      </c>
      <c r="N1547" s="28" t="str">
        <f ca="1">ДАННЫЕ!$F1547&amp;ДАННЫЕ!$I1547&amp;"g"&amp;B1547&amp;"cf"&amp;D1547&amp;"a"&amp;IF(ДАННЫЕ!$BX1547&gt;0,1,0)&amp;IF(ДАННЫЕ!$BF1547&gt;500,1,IF(ДАННЫЕ!$BF1547&gt;350,2,IF(ДАННЫЕ!$BF1547&gt;=200,3,IF(ДАННЫЕ!$BF1547&gt;=100,4,IF(ДАННЫЕ!$BF1547&gt;=50,5,IF(ДАННЫЕ!$BF1547&lt;50,6,0))))))&amp;"AR"&amp;IF(DATEDIF(ДАННЫЕ!$BX1547,ДАННЫЕ!$F$1,"y")&gt;1,1,0)&amp;"VG"&amp;IF(ДАННЫЕ!$BH1547="0",1,0)&amp;"o"&amp;IF(T1547+ДАННЫЕ!$AF1547+ДАННЫЕ!$AG1547+ДАННЫЕ!$AH1547+ДАННЫЕ!$AI1547+ДАННЫЕ!$AJ1547+ДАННЫЕ!$AP1547+ДАННЫЕ!$AQ1547+ДАННЫЕ!$AR1547+ДАННЫЕ!$AU1547+ДАННЫЕ!$AW1547+ДАННЫЕ!$AS1547+ДАННЫЕ!$AT1547&gt;0,1,0)&amp;"x"&amp;ДАННЫЕ!$AG1547&amp;"p"&amp;IF(ДАННЫЕ!$BY1547&gt;0,1,0)&amp;"v"&amp;IF(ДАННЫЕ!$BZ1547&gt;0,1,0)&amp;"n"&amp;ДАННЫЕ!$CA1547&amp;"t"&amp;ДАННЫЕ!$AY1547&amp;"k"&amp;ДАННЫЕ!$CB1547&amp;"q"&amp;ДАННЫЕ!$CC1547&amp;"w"&amp;ДАННЫЕ!$CD1547&amp;"e"&amp;ДАННЫЕ!$CE1547&amp;"m"&amp;ДАННЫЕ!$CF1547&amp;"c"&amp;ДАННЫЕ!$CG1547&amp;"z"&amp;ДАННЫЕ!$CH1547&amp;"d"&amp;IF(H1547=4,1,0)&amp;"s"&amp;IF(ДАННЫЕ!$J1547=1,0,1)&amp;"u"&amp;IF(ДАННЫЕ!$CJ1547&gt;0,1,0)</f>
        <v>g0cf0a06AR1VG0o0xp0v0ntkqwemczd0s1u0</v>
      </c>
      <c r="O1547" s="28" t="str">
        <f>ДАННЫЕ!$I1547&amp;"g"&amp;B1547&amp;A1547&amp;"f"&amp;P1547&amp;"c"&amp;IF(ДАННЫЕ!$U1547&gt;0,1,0)&amp;"s"&amp;IF(ДАННЫЕ!$Q1547&gt;0,IF(YEAR(ДАННЫЕ!$F$1)=YEAR(ДАННЫЕ!$Q1547),IF(MONTH(ДАННЫЕ!$F$1)=MONTH(ДАННЫЕ!$Q1547),111,11),1),0)&amp;"i"&amp;IF(ДАННЫЕ!$R1547+ДАННЫЕ!$S1547+ДАННЫЕ!$T1547=0,0,1)&amp;"h"&amp;IF(ДАННЫЕ!$P1547&gt;0,1,0)&amp;"p"&amp;IF(ДАННЫЕ!$CI1547&gt;0,IF(YEAR(ДАННЫЕ!$F$1)=YEAR(ДАННЫЕ!$CI1547),IF(MONTH(ДАННЫЕ!$F$1)=MONTH(ДАННЫЕ!$CI1547),111,11),1),0)&amp;"d"&amp;IF(ДАННЫЕ!$CJ1547&gt;0,IF(YEAR(ДАННЫЕ!$F$1)=YEAR(ДАННЫЕ!$CJ1547),IF(MONTH(ДАННЫЕ!$F$1)=MONTH(ДАННЫЕ!$CJ1547),111,11),1),0)&amp;"o"&amp;IF(ДАННЫЕ!$CK1547&gt;0,IF(MONTH(ДАННЫЕ!$F$1)=MONTH(ДАННЫЕ!$CK1547),111,11),0)&amp;"v"&amp;IF(ДАННЫЕ!$BE1547&gt;0,IF(MONTH(ДАННЫЕ!$F$1)=MONTH(ДАННЫЕ!$BE1547),111,11),0)</f>
        <v>g00f0c0s0i0h0p0d0o0v0</v>
      </c>
      <c r="P1547" s="15">
        <f t="shared" si="74"/>
        <v>0</v>
      </c>
      <c r="Q1547" s="15">
        <f>IF(ДАННЫЕ!$F$1&gt;ДАННЫЕ!$N1547,IF(YEAR(ДАННЫЕ!$F$1)=YEAR(ДАННЫЕ!M1547),1,0),0)</f>
        <v>0</v>
      </c>
      <c r="R1547" s="15">
        <f>IF(ДАННЫЕ!$F$1&gt;ДАННЫЕ!$N1547,IF(YEAR(ДАННЫЕ!$F$1)=YEAR(ДАННЫЕ!N1547),1,0),0)</f>
        <v>0</v>
      </c>
      <c r="S1547" s="15">
        <f>IF(ДАННЫЕ!$AA1547="2А",1,IF(ДАННЫЕ!$AA1547="2Б",2,IF(ДАННЫЕ!$AA1547="2В",3,IF(ДАННЫЕ!$AA1547=3,4,IF(ДАННЫЕ!$AA1547="4А",5,IF(ДАННЫЕ!$AA1547="4Б",6,IF(ДАННЫЕ!$AA1547="4В",7,IF(ДАННЫЕ!$AA1547=5,8,0))))))))</f>
        <v>0</v>
      </c>
      <c r="T1547" s="15">
        <f>IF(OR(ДАННЫЕ!$AC1547=2,ДАННЫЕ!$AD1547=2,ДАННЫЕ!$AE1547=2),2,IF(OR(ДАННЫЕ!$AC1547=1,ДАННЫЕ!$AD1547=1,ДАННЫЕ!$AE1547=1),1,0))</f>
        <v>0</v>
      </c>
    </row>
    <row r="1548" spans="1:20" x14ac:dyDescent="0.2">
      <c r="A1548" s="78">
        <f>IF(B1548&gt;0,IF(MONTH(ДАННЫЕ!$F$1)=MONTH(ДАННЫЕ!$B1548),1,0),0)</f>
        <v>0</v>
      </c>
      <c r="B1548" s="14">
        <f>IF(ДАННЫЕ!$B1548&gt;0,IF(YEAR(ДАННЫЕ!$F$1)=YEAR(ДАННЫЕ!$B1548),1,0),0)</f>
        <v>0</v>
      </c>
      <c r="C1548" s="14">
        <f>IF(ДАННЫЕ!$CM1548&gt;0,IF(YEAR(ДАННЫЕ!$F$1)=YEAR(ДАННЫЕ!$CM1548),1,0),0)</f>
        <v>0</v>
      </c>
      <c r="D1548" s="14">
        <f>IF(ДАННЫЕ!$CJ1548&gt;0,IF(ДАННЫЕ!$CL1548&gt;ДАННЫЕ!$F$1,1,IF(ДАННЫЕ!$CL1548&gt;0,0,1)),0)</f>
        <v>0</v>
      </c>
      <c r="E1548" s="43" t="str">
        <f ca="1">IF(ДАННЫЕ!$F$1&gt;0,IF(ДАННЫЕ!$G1548&gt;0,DATEDIF(ДАННЫЕ!$G1548,ДАННЫЕ!$F$1,"y"),""),IF(ДАННЫЕ!$G1548&gt;0,DATEDIF(ДАННЫЕ!$G1548,TODAY(),"y"),""))</f>
        <v/>
      </c>
      <c r="F1548" s="43" t="str">
        <f xml:space="preserve"> IF(ДАННЫЕ!$F1548="М",IF(E1548&gt;=18,IF(E1548&lt;60,1,""),""),"")&amp;IF(ДАННЫЕ!$F1548="Ж",IF(E1548&gt;=18,IF(E1548&lt;55,1,""),""),"")</f>
        <v/>
      </c>
      <c r="G1548" s="43" t="str">
        <f xml:space="preserve"> IF(ДАННЫЕ!$F1548="М",IF(E1548&gt;=60,2,""),"")&amp;IF(ДАННЫЕ!$F1548="Ж",IF(E1548&gt;=55,2,""),"")</f>
        <v/>
      </c>
      <c r="H1548" s="43" t="str">
        <f t="shared" ca="1" si="72"/>
        <v/>
      </c>
      <c r="I1548" s="43" t="str">
        <f t="shared" ca="1" si="73"/>
        <v>03</v>
      </c>
      <c r="J1548" s="28" t="str">
        <f ca="1">ДАННЫЕ!$F1548&amp;H1548&amp;I1548&amp;ДАННЫЕ!$I1548&amp;"m"&amp;IF(ДАННЫЕ!$I1548&gt;0,IF(ДАННЫЕ!$J1548&gt;0,0,1),"")&amp;"f"&amp;IF(ДАННЫЕ!$R1548&gt;0,IF(YEAR(ДАННЫЕ!$F$1)=YEAR(ДАННЫЕ!$R1548),1,0),0)&amp;"z"&amp;ДАННЫЕ!$R1548&amp;"p"&amp;ДАННЫЕ!$S1548&amp;"i"&amp;ДАННЫЕ!$T1548&amp;"h"&amp;ДАННЫЕ!$K1548&amp;"be"&amp;ДАННЫЕ!$BI1548&amp;"CD"&amp;IF(ДАННЫЕ!BF1548&gt;500,4,IF(ДАННЫЕ!BF1548&gt;350,3,IF(ДАННЫЕ!BF1548&gt;200,2,IF(ДАННЫЕ!BF1548&gt;0,1,0))))&amp;"g"&amp;B1548&amp;"d"&amp;H1548&amp;"l"&amp;ДАННЫЕ!AT1548&amp;"a"&amp;ДАННЫЕ!$V1548&amp;"v"&amp;R1548&amp;"k"&amp;ДАННЫЕ!$U1548&amp;"s"&amp;ДАННЫЕ!$Y1548&amp;"t"&amp;ДАННЫЕ!$X1548&amp;"b"&amp;IF(ДАННЫЕ!$Q1548&gt;1,1,0)&amp;"PP"&amp;ДАННЫЕ!Z1548&amp;"c"&amp;S1548&amp;"x"&amp;IF(ДАННЫЕ!$BY1548&gt;0,IF(YEAR(ДАННЫЕ!$F$1)=YEAR(ДАННЫЕ!$BY1548),1,0),0)&amp;"n"&amp;IF(ДАННЫЕ!$BZ1548&gt;0,IF(YEAR(ДАННЫЕ!$F$1)=YEAR(ДАННЫЕ!$BZ1548),1,0),0)&amp;"u"&amp;D1548&amp;"z"&amp;IF(ДАННЫЕ!$CL1548&gt;0,IF(YEAR(ДАННЫЕ!$F$1)&gt;YEAR(ДАННЫЕ!$CL1548),11,12),0)</f>
        <v>03mf0zpihbeCD0g0dlav0kstb0PPc0x0n0u0z0</v>
      </c>
      <c r="K1548" s="28" t="str">
        <f ca="1">ДАННЫЕ!$I1548&amp;"x"&amp;B1548&amp;"w"&amp;IF(T1548+ДАННЫЕ!AD1548+ДАННЫЕ!AE1548+ДАННЫЕ!AF1548+ДАННЫЕ!AG1548+ДАННЫЕ!AH1548+ДАННЫЕ!$AL1548+ДАННЫЕ!AI1548+ДАННЫЕ!AJ1548+ДАННЫЕ!AK1548+ДАННЫЕ!AP1548+ДАННЫЕ!AQ1548+ДАННЫЕ!AR1548+ДАННЫЕ!$AM1548+ДАННЫЕ!$AN1548+ДАННЫЕ!AS1548+ДАННЫЕ!AT1548&gt;0,1,0)&amp;IF(OR(T1548=2,ДАННЫЕ!AD1548=2,ДАННЫЕ!AE1548=2,ДАННЫЕ!AF1548=2,ДАННЫЕ!AG1548=2,ДАННЫЕ!AH1548=2,ДАННЫЕ!$AL1548=2,ДАННЫЕ!AI1548=2,ДАННЫЕ!AJ1548=2,ДАННЫЕ!AK1548=2,ДАННЫЕ!AP1548=2,ДАННЫЕ!AQ1548=2,ДАННЫЕ!AR1548=2,ДАННЫЕ!$AM1548=2,ДАННЫЕ!$AN1548=2,ДАННЫЕ!AS1548=2,ДАННЫЕ!AT1548=2),2,0)&amp;"t"&amp;IF(T1548&gt;0,"1"&amp;T1548,"00")&amp;"f"&amp;IF(ДАННЫЕ!$AC1548,"1"&amp;ДАННЫЕ!$AC1548,"00")&amp;"b"&amp;IF(ДАННЫЕ!$AD1548,"1"&amp;ДАННЫЕ!$AD1548,"00")&amp;"g"&amp;IF(ДАННЫЕ!$AF1548,"1"&amp;ДАННЫЕ!$AF1548,"00")&amp;"c"&amp;IF(ДАННЫЕ!$AG1548,"1"&amp;ДАННЫЕ!$AG1548,"00")&amp;"i"&amp;IF(ДАННЫЕ!$AH1548,"1"&amp;ДАННЫЕ!$AH1548,"00")&amp;"r"&amp;IF(ДАННЫЕ!$AL1548,"1"&amp;ДАННЫЕ!$AL1548,"00")&amp;"m"&amp;IF(ДАННЫЕ!$AI1548,"1"&amp;ДАННЫЕ!$AI1548,"00")&amp;"hS"&amp;IF(ДАННЫЕ!$AJ1548,"1"&amp;ДАННЫЕ!$AJ1548,"00")&amp;"hZ"&amp;IF(ДАННЫЕ!$AK1548,"1"&amp;ДАННЫЕ!$AK1548,"00")&amp;"p"&amp;IF(ДАННЫЕ!$AP1548,"1"&amp;ДАННЫЕ!$AP1548,"00")&amp;"k"&amp;IF(ДАННЫЕ!$AQ1548,"1"&amp;ДАННЫЕ!$AQ1548,"00")&amp;"z"&amp;IF(ДАННЫЕ!$AR1548,"1"&amp;ДАННЫЕ!$AR1548,"00")&amp;"j"&amp;IF(ДАННЫЕ!$AM1548,"1"&amp;ДАННЫЕ!$AM1548,"00")&amp;"n"&amp;IF(ДАННЫЕ!$AN1548,"1"&amp;ДАННЫЕ!$AN1548,"00")&amp;"E"&amp;ДАННЫЕ!BI1548&amp;"L"&amp;ДАННЫЕ!AO1548&amp;"h"&amp;IF(ДАННЫЕ!$AU1548&gt;0,1,0)&amp;"v"&amp;IF(ДАННЫЕ!$AW1548&gt;0,1,0)&amp;"a"&amp;IF(ДАННЫЕ!$AS1548,"1"&amp;ДАННЫЕ!$AS1548,"00")&amp;"s"&amp;IF(ДАННЫЕ!$AT1548,"1"&amp;ДАННЫЕ!$AT1548,"00")&amp;"u"&amp;IF(ДАННЫЕ!$CJ1548&gt;0,1,0)&amp;"y"&amp;B1548&amp;"d"&amp;H1548&amp;"e"&amp;F1548&amp;G1548</f>
        <v>x0w00t00f00b00g00c00i00r00m00hS00hZ00p00k00z00j00n00ELh0v0a00s00u0y0de</v>
      </c>
      <c r="L1548" s="28" t="str">
        <f ca="1">ДАННЫЕ!$I1548&amp;"VN"&amp;IF(ДАННЫЕ!AW1548&gt;0,11,10)&amp;"CD"&amp;IF(ДАННЫЕ!BF1548&gt;500,16,IF(ДАННЫЕ!BF1548&gt;350,15,IF(ДАННЫЕ!BF1548&gt;=200,14,IF(ДАННЫЕ!BF1548&gt;=100,13,IF(ДАННЫЕ!BF1548&gt;=50,12,IF(ДАННЫЕ!BF1548&gt;0,11,10))))))&amp;"AR"&amp;IF(ДАННЫЕ!BX1548&gt;0,1,0)&amp;"GD"&amp;B1548&amp;"VV"&amp;IF(E1548&gt;=5,IF(E1548&lt;18,1,0),0)</f>
        <v>VN10CD10AR0GD0VV0</v>
      </c>
      <c r="M1548" s="28" t="str">
        <f>ДАННЫЕ!$I1548&amp;"b"&amp;ДАННЫЕ!$BI1548&amp;"r"&amp;ДАННЫЕ!$BJ1548&amp;"CD"&amp;IF(ДАННЫЕ!BF1548&gt;0,IF(ДАННЫЕ!BF1548&lt;200,1,IF(ДАННЫЕ!BF1548&lt;350,2,3)),0)&amp;"h"&amp;IF(ДАННЫЕ!$BK1548+ДАННЫЕ!$BL1548+ДАННЫЕ!$BM1548&gt;0,1,0)&amp;"x"&amp;ДАННЫЕ!$BK1548&amp;"y"&amp;ДАННЫЕ!$BL1548&amp;"z"&amp;ДАННЫЕ!$BM1548&amp;"c"&amp;IF(ДАННЫЕ!$BK1548+ДАННЫЕ!$BL1548+ДАННЫЕ!$BM1548=3,1,0)&amp;"a"&amp;IF(ДАННЫЕ!$BQ1548+ДАННЫЕ!$BR1548&gt;0,1,0)&amp;"d"&amp;ДАННЫЕ!$BQ1548&amp;"v"&amp;ДАННЫЕ!$BR1548&amp;"p"&amp;ДАННЫЕ!$BS1548&amp;"n"&amp;ДАННЫЕ!$BU1548&amp;"t"&amp;ДАННЫЕ!$BV1548&amp;"o"&amp;ДАННЫЕ!$BT1548&amp;"l"&amp;IF(ДАННЫЕ!$BN1548&gt;0,1,0)&amp;ДАННЫЕ!$BN1548&amp;"g"&amp;ДАННЫЕ!$BO1548&amp;"s"&amp;ДАННЫЕ!$BP1548&amp;"DZ"&amp;IF(ДАННЫЕ!B1548-ДАННЫЕ!G1548 &lt; 60,IF(ДАННЫЕ!B1548-ДАННЫЕ!G1548 &gt;= 0,1,0),0)&amp;"u"&amp;IF(ДАННЫЕ!$CJ1548&gt;0,1,0)</f>
        <v>brCD0h0xyzc0a0dvpntol0gsDZ1u0</v>
      </c>
      <c r="N1548" s="28" t="str">
        <f ca="1">ДАННЫЕ!$F1548&amp;ДАННЫЕ!$I1548&amp;"g"&amp;B1548&amp;"cf"&amp;D1548&amp;"a"&amp;IF(ДАННЫЕ!$BX1548&gt;0,1,0)&amp;IF(ДАННЫЕ!$BF1548&gt;500,1,IF(ДАННЫЕ!$BF1548&gt;350,2,IF(ДАННЫЕ!$BF1548&gt;=200,3,IF(ДАННЫЕ!$BF1548&gt;=100,4,IF(ДАННЫЕ!$BF1548&gt;=50,5,IF(ДАННЫЕ!$BF1548&lt;50,6,0))))))&amp;"AR"&amp;IF(DATEDIF(ДАННЫЕ!$BX1548,ДАННЫЕ!$F$1,"y")&gt;1,1,0)&amp;"VG"&amp;IF(ДАННЫЕ!$BH1548="0",1,0)&amp;"o"&amp;IF(T1548+ДАННЫЕ!$AF1548+ДАННЫЕ!$AG1548+ДАННЫЕ!$AH1548+ДАННЫЕ!$AI1548+ДАННЫЕ!$AJ1548+ДАННЫЕ!$AP1548+ДАННЫЕ!$AQ1548+ДАННЫЕ!$AR1548+ДАННЫЕ!$AU1548+ДАННЫЕ!$AW1548+ДАННЫЕ!$AS1548+ДАННЫЕ!$AT1548&gt;0,1,0)&amp;"x"&amp;ДАННЫЕ!$AG1548&amp;"p"&amp;IF(ДАННЫЕ!$BY1548&gt;0,1,0)&amp;"v"&amp;IF(ДАННЫЕ!$BZ1548&gt;0,1,0)&amp;"n"&amp;ДАННЫЕ!$CA1548&amp;"t"&amp;ДАННЫЕ!$AY1548&amp;"k"&amp;ДАННЫЕ!$CB1548&amp;"q"&amp;ДАННЫЕ!$CC1548&amp;"w"&amp;ДАННЫЕ!$CD1548&amp;"e"&amp;ДАННЫЕ!$CE1548&amp;"m"&amp;ДАННЫЕ!$CF1548&amp;"c"&amp;ДАННЫЕ!$CG1548&amp;"z"&amp;ДАННЫЕ!$CH1548&amp;"d"&amp;IF(H1548=4,1,0)&amp;"s"&amp;IF(ДАННЫЕ!$J1548=1,0,1)&amp;"u"&amp;IF(ДАННЫЕ!$CJ1548&gt;0,1,0)</f>
        <v>g0cf0a06AR1VG0o0xp0v0ntkqwemczd0s1u0</v>
      </c>
      <c r="O1548" s="28" t="str">
        <f>ДАННЫЕ!$I1548&amp;"g"&amp;B1548&amp;A1548&amp;"f"&amp;P1548&amp;"c"&amp;IF(ДАННЫЕ!$U1548&gt;0,1,0)&amp;"s"&amp;IF(ДАННЫЕ!$Q1548&gt;0,IF(YEAR(ДАННЫЕ!$F$1)=YEAR(ДАННЫЕ!$Q1548),IF(MONTH(ДАННЫЕ!$F$1)=MONTH(ДАННЫЕ!$Q1548),111,11),1),0)&amp;"i"&amp;IF(ДАННЫЕ!$R1548+ДАННЫЕ!$S1548+ДАННЫЕ!$T1548=0,0,1)&amp;"h"&amp;IF(ДАННЫЕ!$P1548&gt;0,1,0)&amp;"p"&amp;IF(ДАННЫЕ!$CI1548&gt;0,IF(YEAR(ДАННЫЕ!$F$1)=YEAR(ДАННЫЕ!$CI1548),IF(MONTH(ДАННЫЕ!$F$1)=MONTH(ДАННЫЕ!$CI1548),111,11),1),0)&amp;"d"&amp;IF(ДАННЫЕ!$CJ1548&gt;0,IF(YEAR(ДАННЫЕ!$F$1)=YEAR(ДАННЫЕ!$CJ1548),IF(MONTH(ДАННЫЕ!$F$1)=MONTH(ДАННЫЕ!$CJ1548),111,11),1),0)&amp;"o"&amp;IF(ДАННЫЕ!$CK1548&gt;0,IF(MONTH(ДАННЫЕ!$F$1)=MONTH(ДАННЫЕ!$CK1548),111,11),0)&amp;"v"&amp;IF(ДАННЫЕ!$BE1548&gt;0,IF(MONTH(ДАННЫЕ!$F$1)=MONTH(ДАННЫЕ!$BE1548),111,11),0)</f>
        <v>g00f0c0s0i0h0p0d0o0v0</v>
      </c>
      <c r="P1548" s="15">
        <f t="shared" si="74"/>
        <v>0</v>
      </c>
      <c r="Q1548" s="15">
        <f>IF(ДАННЫЕ!$F$1&gt;ДАННЫЕ!$N1548,IF(YEAR(ДАННЫЕ!$F$1)=YEAR(ДАННЫЕ!M1548),1,0),0)</f>
        <v>0</v>
      </c>
      <c r="R1548" s="15">
        <f>IF(ДАННЫЕ!$F$1&gt;ДАННЫЕ!$N1548,IF(YEAR(ДАННЫЕ!$F$1)=YEAR(ДАННЫЕ!N1548),1,0),0)</f>
        <v>0</v>
      </c>
      <c r="S1548" s="15">
        <f>IF(ДАННЫЕ!$AA1548="2А",1,IF(ДАННЫЕ!$AA1548="2Б",2,IF(ДАННЫЕ!$AA1548="2В",3,IF(ДАННЫЕ!$AA1548=3,4,IF(ДАННЫЕ!$AA1548="4А",5,IF(ДАННЫЕ!$AA1548="4Б",6,IF(ДАННЫЕ!$AA1548="4В",7,IF(ДАННЫЕ!$AA1548=5,8,0))))))))</f>
        <v>0</v>
      </c>
      <c r="T1548" s="15">
        <f>IF(OR(ДАННЫЕ!$AC1548=2,ДАННЫЕ!$AD1548=2,ДАННЫЕ!$AE1548=2),2,IF(OR(ДАННЫЕ!$AC1548=1,ДАННЫЕ!$AD1548=1,ДАННЫЕ!$AE1548=1),1,0))</f>
        <v>0</v>
      </c>
    </row>
    <row r="1549" spans="1:20" x14ac:dyDescent="0.2">
      <c r="A1549" s="78">
        <f>IF(B1549&gt;0,IF(MONTH(ДАННЫЕ!$F$1)=MONTH(ДАННЫЕ!$B1549),1,0),0)</f>
        <v>0</v>
      </c>
      <c r="B1549" s="14">
        <f>IF(ДАННЫЕ!$B1549&gt;0,IF(YEAR(ДАННЫЕ!$F$1)=YEAR(ДАННЫЕ!$B1549),1,0),0)</f>
        <v>0</v>
      </c>
      <c r="C1549" s="14">
        <f>IF(ДАННЫЕ!$CM1549&gt;0,IF(YEAR(ДАННЫЕ!$F$1)=YEAR(ДАННЫЕ!$CM1549),1,0),0)</f>
        <v>0</v>
      </c>
      <c r="D1549" s="14">
        <f>IF(ДАННЫЕ!$CJ1549&gt;0,IF(ДАННЫЕ!$CL1549&gt;ДАННЫЕ!$F$1,1,IF(ДАННЫЕ!$CL1549&gt;0,0,1)),0)</f>
        <v>0</v>
      </c>
      <c r="E1549" s="43" t="str">
        <f ca="1">IF(ДАННЫЕ!$F$1&gt;0,IF(ДАННЫЕ!$G1549&gt;0,DATEDIF(ДАННЫЕ!$G1549,ДАННЫЕ!$F$1,"y"),""),IF(ДАННЫЕ!$G1549&gt;0,DATEDIF(ДАННЫЕ!$G1549,TODAY(),"y"),""))</f>
        <v/>
      </c>
      <c r="F1549" s="43" t="str">
        <f xml:space="preserve"> IF(ДАННЫЕ!$F1549="М",IF(E1549&gt;=18,IF(E1549&lt;60,1,""),""),"")&amp;IF(ДАННЫЕ!$F1549="Ж",IF(E1549&gt;=18,IF(E1549&lt;55,1,""),""),"")</f>
        <v/>
      </c>
      <c r="G1549" s="43" t="str">
        <f xml:space="preserve"> IF(ДАННЫЕ!$F1549="М",IF(E1549&gt;=60,2,""),"")&amp;IF(ДАННЫЕ!$F1549="Ж",IF(E1549&gt;=55,2,""),"")</f>
        <v/>
      </c>
      <c r="H1549" s="43" t="str">
        <f t="shared" ca="1" si="72"/>
        <v/>
      </c>
      <c r="I1549" s="43" t="str">
        <f t="shared" ca="1" si="73"/>
        <v>03</v>
      </c>
      <c r="J1549" s="28" t="str">
        <f ca="1">ДАННЫЕ!$F1549&amp;H1549&amp;I1549&amp;ДАННЫЕ!$I1549&amp;"m"&amp;IF(ДАННЫЕ!$I1549&gt;0,IF(ДАННЫЕ!$J1549&gt;0,0,1),"")&amp;"f"&amp;IF(ДАННЫЕ!$R1549&gt;0,IF(YEAR(ДАННЫЕ!$F$1)=YEAR(ДАННЫЕ!$R1549),1,0),0)&amp;"z"&amp;ДАННЫЕ!$R1549&amp;"p"&amp;ДАННЫЕ!$S1549&amp;"i"&amp;ДАННЫЕ!$T1549&amp;"h"&amp;ДАННЫЕ!$K1549&amp;"be"&amp;ДАННЫЕ!$BI1549&amp;"CD"&amp;IF(ДАННЫЕ!BF1549&gt;500,4,IF(ДАННЫЕ!BF1549&gt;350,3,IF(ДАННЫЕ!BF1549&gt;200,2,IF(ДАННЫЕ!BF1549&gt;0,1,0))))&amp;"g"&amp;B1549&amp;"d"&amp;H1549&amp;"l"&amp;ДАННЫЕ!AT1549&amp;"a"&amp;ДАННЫЕ!$V1549&amp;"v"&amp;R1549&amp;"k"&amp;ДАННЫЕ!$U1549&amp;"s"&amp;ДАННЫЕ!$Y1549&amp;"t"&amp;ДАННЫЕ!$X1549&amp;"b"&amp;IF(ДАННЫЕ!$Q1549&gt;1,1,0)&amp;"PP"&amp;ДАННЫЕ!Z1549&amp;"c"&amp;S1549&amp;"x"&amp;IF(ДАННЫЕ!$BY1549&gt;0,IF(YEAR(ДАННЫЕ!$F$1)=YEAR(ДАННЫЕ!$BY1549),1,0),0)&amp;"n"&amp;IF(ДАННЫЕ!$BZ1549&gt;0,IF(YEAR(ДАННЫЕ!$F$1)=YEAR(ДАННЫЕ!$BZ1549),1,0),0)&amp;"u"&amp;D1549&amp;"z"&amp;IF(ДАННЫЕ!$CL1549&gt;0,IF(YEAR(ДАННЫЕ!$F$1)&gt;YEAR(ДАННЫЕ!$CL1549),11,12),0)</f>
        <v>03mf0zpihbeCD0g0dlav0kstb0PPc0x0n0u0z0</v>
      </c>
      <c r="K1549" s="28" t="str">
        <f ca="1">ДАННЫЕ!$I1549&amp;"x"&amp;B1549&amp;"w"&amp;IF(T1549+ДАННЫЕ!AD1549+ДАННЫЕ!AE1549+ДАННЫЕ!AF1549+ДАННЫЕ!AG1549+ДАННЫЕ!AH1549+ДАННЫЕ!$AL1549+ДАННЫЕ!AI1549+ДАННЫЕ!AJ1549+ДАННЫЕ!AK1549+ДАННЫЕ!AP1549+ДАННЫЕ!AQ1549+ДАННЫЕ!AR1549+ДАННЫЕ!$AM1549+ДАННЫЕ!$AN1549+ДАННЫЕ!AS1549+ДАННЫЕ!AT1549&gt;0,1,0)&amp;IF(OR(T1549=2,ДАННЫЕ!AD1549=2,ДАННЫЕ!AE1549=2,ДАННЫЕ!AF1549=2,ДАННЫЕ!AG1549=2,ДАННЫЕ!AH1549=2,ДАННЫЕ!$AL1549=2,ДАННЫЕ!AI1549=2,ДАННЫЕ!AJ1549=2,ДАННЫЕ!AK1549=2,ДАННЫЕ!AP1549=2,ДАННЫЕ!AQ1549=2,ДАННЫЕ!AR1549=2,ДАННЫЕ!$AM1549=2,ДАННЫЕ!$AN1549=2,ДАННЫЕ!AS1549=2,ДАННЫЕ!AT1549=2),2,0)&amp;"t"&amp;IF(T1549&gt;0,"1"&amp;T1549,"00")&amp;"f"&amp;IF(ДАННЫЕ!$AC1549,"1"&amp;ДАННЫЕ!$AC1549,"00")&amp;"b"&amp;IF(ДАННЫЕ!$AD1549,"1"&amp;ДАННЫЕ!$AD1549,"00")&amp;"g"&amp;IF(ДАННЫЕ!$AF1549,"1"&amp;ДАННЫЕ!$AF1549,"00")&amp;"c"&amp;IF(ДАННЫЕ!$AG1549,"1"&amp;ДАННЫЕ!$AG1549,"00")&amp;"i"&amp;IF(ДАННЫЕ!$AH1549,"1"&amp;ДАННЫЕ!$AH1549,"00")&amp;"r"&amp;IF(ДАННЫЕ!$AL1549,"1"&amp;ДАННЫЕ!$AL1549,"00")&amp;"m"&amp;IF(ДАННЫЕ!$AI1549,"1"&amp;ДАННЫЕ!$AI1549,"00")&amp;"hS"&amp;IF(ДАННЫЕ!$AJ1549,"1"&amp;ДАННЫЕ!$AJ1549,"00")&amp;"hZ"&amp;IF(ДАННЫЕ!$AK1549,"1"&amp;ДАННЫЕ!$AK1549,"00")&amp;"p"&amp;IF(ДАННЫЕ!$AP1549,"1"&amp;ДАННЫЕ!$AP1549,"00")&amp;"k"&amp;IF(ДАННЫЕ!$AQ1549,"1"&amp;ДАННЫЕ!$AQ1549,"00")&amp;"z"&amp;IF(ДАННЫЕ!$AR1549,"1"&amp;ДАННЫЕ!$AR1549,"00")&amp;"j"&amp;IF(ДАННЫЕ!$AM1549,"1"&amp;ДАННЫЕ!$AM1549,"00")&amp;"n"&amp;IF(ДАННЫЕ!$AN1549,"1"&amp;ДАННЫЕ!$AN1549,"00")&amp;"E"&amp;ДАННЫЕ!BI1549&amp;"L"&amp;ДАННЫЕ!AO1549&amp;"h"&amp;IF(ДАННЫЕ!$AU1549&gt;0,1,0)&amp;"v"&amp;IF(ДАННЫЕ!$AW1549&gt;0,1,0)&amp;"a"&amp;IF(ДАННЫЕ!$AS1549,"1"&amp;ДАННЫЕ!$AS1549,"00")&amp;"s"&amp;IF(ДАННЫЕ!$AT1549,"1"&amp;ДАННЫЕ!$AT1549,"00")&amp;"u"&amp;IF(ДАННЫЕ!$CJ1549&gt;0,1,0)&amp;"y"&amp;B1549&amp;"d"&amp;H1549&amp;"e"&amp;F1549&amp;G1549</f>
        <v>x0w00t00f00b00g00c00i00r00m00hS00hZ00p00k00z00j00n00ELh0v0a00s00u0y0de</v>
      </c>
      <c r="L1549" s="28" t="str">
        <f ca="1">ДАННЫЕ!$I1549&amp;"VN"&amp;IF(ДАННЫЕ!AW1549&gt;0,11,10)&amp;"CD"&amp;IF(ДАННЫЕ!BF1549&gt;500,16,IF(ДАННЫЕ!BF1549&gt;350,15,IF(ДАННЫЕ!BF1549&gt;=200,14,IF(ДАННЫЕ!BF1549&gt;=100,13,IF(ДАННЫЕ!BF1549&gt;=50,12,IF(ДАННЫЕ!BF1549&gt;0,11,10))))))&amp;"AR"&amp;IF(ДАННЫЕ!BX1549&gt;0,1,0)&amp;"GD"&amp;B1549&amp;"VV"&amp;IF(E1549&gt;=5,IF(E1549&lt;18,1,0),0)</f>
        <v>VN10CD10AR0GD0VV0</v>
      </c>
      <c r="M1549" s="28" t="str">
        <f>ДАННЫЕ!$I1549&amp;"b"&amp;ДАННЫЕ!$BI1549&amp;"r"&amp;ДАННЫЕ!$BJ1549&amp;"CD"&amp;IF(ДАННЫЕ!BF1549&gt;0,IF(ДАННЫЕ!BF1549&lt;200,1,IF(ДАННЫЕ!BF1549&lt;350,2,3)),0)&amp;"h"&amp;IF(ДАННЫЕ!$BK1549+ДАННЫЕ!$BL1549+ДАННЫЕ!$BM1549&gt;0,1,0)&amp;"x"&amp;ДАННЫЕ!$BK1549&amp;"y"&amp;ДАННЫЕ!$BL1549&amp;"z"&amp;ДАННЫЕ!$BM1549&amp;"c"&amp;IF(ДАННЫЕ!$BK1549+ДАННЫЕ!$BL1549+ДАННЫЕ!$BM1549=3,1,0)&amp;"a"&amp;IF(ДАННЫЕ!$BQ1549+ДАННЫЕ!$BR1549&gt;0,1,0)&amp;"d"&amp;ДАННЫЕ!$BQ1549&amp;"v"&amp;ДАННЫЕ!$BR1549&amp;"p"&amp;ДАННЫЕ!$BS1549&amp;"n"&amp;ДАННЫЕ!$BU1549&amp;"t"&amp;ДАННЫЕ!$BV1549&amp;"o"&amp;ДАННЫЕ!$BT1549&amp;"l"&amp;IF(ДАННЫЕ!$BN1549&gt;0,1,0)&amp;ДАННЫЕ!$BN1549&amp;"g"&amp;ДАННЫЕ!$BO1549&amp;"s"&amp;ДАННЫЕ!$BP1549&amp;"DZ"&amp;IF(ДАННЫЕ!B1549-ДАННЫЕ!G1549 &lt; 60,IF(ДАННЫЕ!B1549-ДАННЫЕ!G1549 &gt;= 0,1,0),0)&amp;"u"&amp;IF(ДАННЫЕ!$CJ1549&gt;0,1,0)</f>
        <v>brCD0h0xyzc0a0dvpntol0gsDZ1u0</v>
      </c>
      <c r="N1549" s="28" t="str">
        <f ca="1">ДАННЫЕ!$F1549&amp;ДАННЫЕ!$I1549&amp;"g"&amp;B1549&amp;"cf"&amp;D1549&amp;"a"&amp;IF(ДАННЫЕ!$BX1549&gt;0,1,0)&amp;IF(ДАННЫЕ!$BF1549&gt;500,1,IF(ДАННЫЕ!$BF1549&gt;350,2,IF(ДАННЫЕ!$BF1549&gt;=200,3,IF(ДАННЫЕ!$BF1549&gt;=100,4,IF(ДАННЫЕ!$BF1549&gt;=50,5,IF(ДАННЫЕ!$BF1549&lt;50,6,0))))))&amp;"AR"&amp;IF(DATEDIF(ДАННЫЕ!$BX1549,ДАННЫЕ!$F$1,"y")&gt;1,1,0)&amp;"VG"&amp;IF(ДАННЫЕ!$BH1549="0",1,0)&amp;"o"&amp;IF(T1549+ДАННЫЕ!$AF1549+ДАННЫЕ!$AG1549+ДАННЫЕ!$AH1549+ДАННЫЕ!$AI1549+ДАННЫЕ!$AJ1549+ДАННЫЕ!$AP1549+ДАННЫЕ!$AQ1549+ДАННЫЕ!$AR1549+ДАННЫЕ!$AU1549+ДАННЫЕ!$AW1549+ДАННЫЕ!$AS1549+ДАННЫЕ!$AT1549&gt;0,1,0)&amp;"x"&amp;ДАННЫЕ!$AG1549&amp;"p"&amp;IF(ДАННЫЕ!$BY1549&gt;0,1,0)&amp;"v"&amp;IF(ДАННЫЕ!$BZ1549&gt;0,1,0)&amp;"n"&amp;ДАННЫЕ!$CA1549&amp;"t"&amp;ДАННЫЕ!$AY1549&amp;"k"&amp;ДАННЫЕ!$CB1549&amp;"q"&amp;ДАННЫЕ!$CC1549&amp;"w"&amp;ДАННЫЕ!$CD1549&amp;"e"&amp;ДАННЫЕ!$CE1549&amp;"m"&amp;ДАННЫЕ!$CF1549&amp;"c"&amp;ДАННЫЕ!$CG1549&amp;"z"&amp;ДАННЫЕ!$CH1549&amp;"d"&amp;IF(H1549=4,1,0)&amp;"s"&amp;IF(ДАННЫЕ!$J1549=1,0,1)&amp;"u"&amp;IF(ДАННЫЕ!$CJ1549&gt;0,1,0)</f>
        <v>g0cf0a06AR1VG0o0xp0v0ntkqwemczd0s1u0</v>
      </c>
      <c r="O1549" s="28" t="str">
        <f>ДАННЫЕ!$I1549&amp;"g"&amp;B1549&amp;A1549&amp;"f"&amp;P1549&amp;"c"&amp;IF(ДАННЫЕ!$U1549&gt;0,1,0)&amp;"s"&amp;IF(ДАННЫЕ!$Q1549&gt;0,IF(YEAR(ДАННЫЕ!$F$1)=YEAR(ДАННЫЕ!$Q1549),IF(MONTH(ДАННЫЕ!$F$1)=MONTH(ДАННЫЕ!$Q1549),111,11),1),0)&amp;"i"&amp;IF(ДАННЫЕ!$R1549+ДАННЫЕ!$S1549+ДАННЫЕ!$T1549=0,0,1)&amp;"h"&amp;IF(ДАННЫЕ!$P1549&gt;0,1,0)&amp;"p"&amp;IF(ДАННЫЕ!$CI1549&gt;0,IF(YEAR(ДАННЫЕ!$F$1)=YEAR(ДАННЫЕ!$CI1549),IF(MONTH(ДАННЫЕ!$F$1)=MONTH(ДАННЫЕ!$CI1549),111,11),1),0)&amp;"d"&amp;IF(ДАННЫЕ!$CJ1549&gt;0,IF(YEAR(ДАННЫЕ!$F$1)=YEAR(ДАННЫЕ!$CJ1549),IF(MONTH(ДАННЫЕ!$F$1)=MONTH(ДАННЫЕ!$CJ1549),111,11),1),0)&amp;"o"&amp;IF(ДАННЫЕ!$CK1549&gt;0,IF(MONTH(ДАННЫЕ!$F$1)=MONTH(ДАННЫЕ!$CK1549),111,11),0)&amp;"v"&amp;IF(ДАННЫЕ!$BE1549&gt;0,IF(MONTH(ДАННЫЕ!$F$1)=MONTH(ДАННЫЕ!$BE1549),111,11),0)</f>
        <v>g00f0c0s0i0h0p0d0o0v0</v>
      </c>
      <c r="P1549" s="15">
        <f t="shared" si="74"/>
        <v>0</v>
      </c>
      <c r="Q1549" s="15">
        <f>IF(ДАННЫЕ!$F$1&gt;ДАННЫЕ!$N1549,IF(YEAR(ДАННЫЕ!$F$1)=YEAR(ДАННЫЕ!M1549),1,0),0)</f>
        <v>0</v>
      </c>
      <c r="R1549" s="15">
        <f>IF(ДАННЫЕ!$F$1&gt;ДАННЫЕ!$N1549,IF(YEAR(ДАННЫЕ!$F$1)=YEAR(ДАННЫЕ!N1549),1,0),0)</f>
        <v>0</v>
      </c>
      <c r="S1549" s="15">
        <f>IF(ДАННЫЕ!$AA1549="2А",1,IF(ДАННЫЕ!$AA1549="2Б",2,IF(ДАННЫЕ!$AA1549="2В",3,IF(ДАННЫЕ!$AA1549=3,4,IF(ДАННЫЕ!$AA1549="4А",5,IF(ДАННЫЕ!$AA1549="4Б",6,IF(ДАННЫЕ!$AA1549="4В",7,IF(ДАННЫЕ!$AA1549=5,8,0))))))))</f>
        <v>0</v>
      </c>
      <c r="T1549" s="15">
        <f>IF(OR(ДАННЫЕ!$AC1549=2,ДАННЫЕ!$AD1549=2,ДАННЫЕ!$AE1549=2),2,IF(OR(ДАННЫЕ!$AC1549=1,ДАННЫЕ!$AD1549=1,ДАННЫЕ!$AE1549=1),1,0))</f>
        <v>0</v>
      </c>
    </row>
    <row r="1550" spans="1:20" x14ac:dyDescent="0.2">
      <c r="A1550" s="78">
        <f>IF(B1550&gt;0,IF(MONTH(ДАННЫЕ!$F$1)=MONTH(ДАННЫЕ!$B1550),1,0),0)</f>
        <v>0</v>
      </c>
      <c r="B1550" s="14">
        <f>IF(ДАННЫЕ!$B1550&gt;0,IF(YEAR(ДАННЫЕ!$F$1)=YEAR(ДАННЫЕ!$B1550),1,0),0)</f>
        <v>0</v>
      </c>
      <c r="C1550" s="14">
        <f>IF(ДАННЫЕ!$CM1550&gt;0,IF(YEAR(ДАННЫЕ!$F$1)=YEAR(ДАННЫЕ!$CM1550),1,0),0)</f>
        <v>0</v>
      </c>
      <c r="D1550" s="14">
        <f>IF(ДАННЫЕ!$CJ1550&gt;0,IF(ДАННЫЕ!$CL1550&gt;ДАННЫЕ!$F$1,1,IF(ДАННЫЕ!$CL1550&gt;0,0,1)),0)</f>
        <v>0</v>
      </c>
      <c r="E1550" s="43" t="str">
        <f ca="1">IF(ДАННЫЕ!$F$1&gt;0,IF(ДАННЫЕ!$G1550&gt;0,DATEDIF(ДАННЫЕ!$G1550,ДАННЫЕ!$F$1,"y"),""),IF(ДАННЫЕ!$G1550&gt;0,DATEDIF(ДАННЫЕ!$G1550,TODAY(),"y"),""))</f>
        <v/>
      </c>
      <c r="F1550" s="43" t="str">
        <f xml:space="preserve"> IF(ДАННЫЕ!$F1550="М",IF(E1550&gt;=18,IF(E1550&lt;60,1,""),""),"")&amp;IF(ДАННЫЕ!$F1550="Ж",IF(E1550&gt;=18,IF(E1550&lt;55,1,""),""),"")</f>
        <v/>
      </c>
      <c r="G1550" s="43" t="str">
        <f xml:space="preserve"> IF(ДАННЫЕ!$F1550="М",IF(E1550&gt;=60,2,""),"")&amp;IF(ДАННЫЕ!$F1550="Ж",IF(E1550&gt;=55,2,""),"")</f>
        <v/>
      </c>
      <c r="H1550" s="43" t="str">
        <f t="shared" ca="1" si="72"/>
        <v/>
      </c>
      <c r="I1550" s="43" t="str">
        <f t="shared" ca="1" si="73"/>
        <v>03</v>
      </c>
      <c r="J1550" s="28" t="str">
        <f ca="1">ДАННЫЕ!$F1550&amp;H1550&amp;I1550&amp;ДАННЫЕ!$I1550&amp;"m"&amp;IF(ДАННЫЕ!$I1550&gt;0,IF(ДАННЫЕ!$J1550&gt;0,0,1),"")&amp;"f"&amp;IF(ДАННЫЕ!$R1550&gt;0,IF(YEAR(ДАННЫЕ!$F$1)=YEAR(ДАННЫЕ!$R1550),1,0),0)&amp;"z"&amp;ДАННЫЕ!$R1550&amp;"p"&amp;ДАННЫЕ!$S1550&amp;"i"&amp;ДАННЫЕ!$T1550&amp;"h"&amp;ДАННЫЕ!$K1550&amp;"be"&amp;ДАННЫЕ!$BI1550&amp;"CD"&amp;IF(ДАННЫЕ!BF1550&gt;500,4,IF(ДАННЫЕ!BF1550&gt;350,3,IF(ДАННЫЕ!BF1550&gt;200,2,IF(ДАННЫЕ!BF1550&gt;0,1,0))))&amp;"g"&amp;B1550&amp;"d"&amp;H1550&amp;"l"&amp;ДАННЫЕ!AT1550&amp;"a"&amp;ДАННЫЕ!$V1550&amp;"v"&amp;R1550&amp;"k"&amp;ДАННЫЕ!$U1550&amp;"s"&amp;ДАННЫЕ!$Y1550&amp;"t"&amp;ДАННЫЕ!$X1550&amp;"b"&amp;IF(ДАННЫЕ!$Q1550&gt;1,1,0)&amp;"PP"&amp;ДАННЫЕ!Z1550&amp;"c"&amp;S1550&amp;"x"&amp;IF(ДАННЫЕ!$BY1550&gt;0,IF(YEAR(ДАННЫЕ!$F$1)=YEAR(ДАННЫЕ!$BY1550),1,0),0)&amp;"n"&amp;IF(ДАННЫЕ!$BZ1550&gt;0,IF(YEAR(ДАННЫЕ!$F$1)=YEAR(ДАННЫЕ!$BZ1550),1,0),0)&amp;"u"&amp;D1550&amp;"z"&amp;IF(ДАННЫЕ!$CL1550&gt;0,IF(YEAR(ДАННЫЕ!$F$1)&gt;YEAR(ДАННЫЕ!$CL1550),11,12),0)</f>
        <v>03mf0zpihbeCD0g0dlav0kstb0PPc0x0n0u0z0</v>
      </c>
      <c r="K1550" s="28" t="str">
        <f ca="1">ДАННЫЕ!$I1550&amp;"x"&amp;B1550&amp;"w"&amp;IF(T1550+ДАННЫЕ!AD1550+ДАННЫЕ!AE1550+ДАННЫЕ!AF1550+ДАННЫЕ!AG1550+ДАННЫЕ!AH1550+ДАННЫЕ!$AL1550+ДАННЫЕ!AI1550+ДАННЫЕ!AJ1550+ДАННЫЕ!AK1550+ДАННЫЕ!AP1550+ДАННЫЕ!AQ1550+ДАННЫЕ!AR1550+ДАННЫЕ!$AM1550+ДАННЫЕ!$AN1550+ДАННЫЕ!AS1550+ДАННЫЕ!AT1550&gt;0,1,0)&amp;IF(OR(T1550=2,ДАННЫЕ!AD1550=2,ДАННЫЕ!AE1550=2,ДАННЫЕ!AF1550=2,ДАННЫЕ!AG1550=2,ДАННЫЕ!AH1550=2,ДАННЫЕ!$AL1550=2,ДАННЫЕ!AI1550=2,ДАННЫЕ!AJ1550=2,ДАННЫЕ!AK1550=2,ДАННЫЕ!AP1550=2,ДАННЫЕ!AQ1550=2,ДАННЫЕ!AR1550=2,ДАННЫЕ!$AM1550=2,ДАННЫЕ!$AN1550=2,ДАННЫЕ!AS1550=2,ДАННЫЕ!AT1550=2),2,0)&amp;"t"&amp;IF(T1550&gt;0,"1"&amp;T1550,"00")&amp;"f"&amp;IF(ДАННЫЕ!$AC1550,"1"&amp;ДАННЫЕ!$AC1550,"00")&amp;"b"&amp;IF(ДАННЫЕ!$AD1550,"1"&amp;ДАННЫЕ!$AD1550,"00")&amp;"g"&amp;IF(ДАННЫЕ!$AF1550,"1"&amp;ДАННЫЕ!$AF1550,"00")&amp;"c"&amp;IF(ДАННЫЕ!$AG1550,"1"&amp;ДАННЫЕ!$AG1550,"00")&amp;"i"&amp;IF(ДАННЫЕ!$AH1550,"1"&amp;ДАННЫЕ!$AH1550,"00")&amp;"r"&amp;IF(ДАННЫЕ!$AL1550,"1"&amp;ДАННЫЕ!$AL1550,"00")&amp;"m"&amp;IF(ДАННЫЕ!$AI1550,"1"&amp;ДАННЫЕ!$AI1550,"00")&amp;"hS"&amp;IF(ДАННЫЕ!$AJ1550,"1"&amp;ДАННЫЕ!$AJ1550,"00")&amp;"hZ"&amp;IF(ДАННЫЕ!$AK1550,"1"&amp;ДАННЫЕ!$AK1550,"00")&amp;"p"&amp;IF(ДАННЫЕ!$AP1550,"1"&amp;ДАННЫЕ!$AP1550,"00")&amp;"k"&amp;IF(ДАННЫЕ!$AQ1550,"1"&amp;ДАННЫЕ!$AQ1550,"00")&amp;"z"&amp;IF(ДАННЫЕ!$AR1550,"1"&amp;ДАННЫЕ!$AR1550,"00")&amp;"j"&amp;IF(ДАННЫЕ!$AM1550,"1"&amp;ДАННЫЕ!$AM1550,"00")&amp;"n"&amp;IF(ДАННЫЕ!$AN1550,"1"&amp;ДАННЫЕ!$AN1550,"00")&amp;"E"&amp;ДАННЫЕ!BI1550&amp;"L"&amp;ДАННЫЕ!AO1550&amp;"h"&amp;IF(ДАННЫЕ!$AU1550&gt;0,1,0)&amp;"v"&amp;IF(ДАННЫЕ!$AW1550&gt;0,1,0)&amp;"a"&amp;IF(ДАННЫЕ!$AS1550,"1"&amp;ДАННЫЕ!$AS1550,"00")&amp;"s"&amp;IF(ДАННЫЕ!$AT1550,"1"&amp;ДАННЫЕ!$AT1550,"00")&amp;"u"&amp;IF(ДАННЫЕ!$CJ1550&gt;0,1,0)&amp;"y"&amp;B1550&amp;"d"&amp;H1550&amp;"e"&amp;F1550&amp;G1550</f>
        <v>x0w00t00f00b00g00c00i00r00m00hS00hZ00p00k00z00j00n00ELh0v0a00s00u0y0de</v>
      </c>
      <c r="L1550" s="28" t="str">
        <f ca="1">ДАННЫЕ!$I1550&amp;"VN"&amp;IF(ДАННЫЕ!AW1550&gt;0,11,10)&amp;"CD"&amp;IF(ДАННЫЕ!BF1550&gt;500,16,IF(ДАННЫЕ!BF1550&gt;350,15,IF(ДАННЫЕ!BF1550&gt;=200,14,IF(ДАННЫЕ!BF1550&gt;=100,13,IF(ДАННЫЕ!BF1550&gt;=50,12,IF(ДАННЫЕ!BF1550&gt;0,11,10))))))&amp;"AR"&amp;IF(ДАННЫЕ!BX1550&gt;0,1,0)&amp;"GD"&amp;B1550&amp;"VV"&amp;IF(E1550&gt;=5,IF(E1550&lt;18,1,0),0)</f>
        <v>VN10CD10AR0GD0VV0</v>
      </c>
      <c r="M1550" s="28" t="str">
        <f>ДАННЫЕ!$I1550&amp;"b"&amp;ДАННЫЕ!$BI1550&amp;"r"&amp;ДАННЫЕ!$BJ1550&amp;"CD"&amp;IF(ДАННЫЕ!BF1550&gt;0,IF(ДАННЫЕ!BF1550&lt;200,1,IF(ДАННЫЕ!BF1550&lt;350,2,3)),0)&amp;"h"&amp;IF(ДАННЫЕ!$BK1550+ДАННЫЕ!$BL1550+ДАННЫЕ!$BM1550&gt;0,1,0)&amp;"x"&amp;ДАННЫЕ!$BK1550&amp;"y"&amp;ДАННЫЕ!$BL1550&amp;"z"&amp;ДАННЫЕ!$BM1550&amp;"c"&amp;IF(ДАННЫЕ!$BK1550+ДАННЫЕ!$BL1550+ДАННЫЕ!$BM1550=3,1,0)&amp;"a"&amp;IF(ДАННЫЕ!$BQ1550+ДАННЫЕ!$BR1550&gt;0,1,0)&amp;"d"&amp;ДАННЫЕ!$BQ1550&amp;"v"&amp;ДАННЫЕ!$BR1550&amp;"p"&amp;ДАННЫЕ!$BS1550&amp;"n"&amp;ДАННЫЕ!$BU1550&amp;"t"&amp;ДАННЫЕ!$BV1550&amp;"o"&amp;ДАННЫЕ!$BT1550&amp;"l"&amp;IF(ДАННЫЕ!$BN1550&gt;0,1,0)&amp;ДАННЫЕ!$BN1550&amp;"g"&amp;ДАННЫЕ!$BO1550&amp;"s"&amp;ДАННЫЕ!$BP1550&amp;"DZ"&amp;IF(ДАННЫЕ!B1550-ДАННЫЕ!G1550 &lt; 60,IF(ДАННЫЕ!B1550-ДАННЫЕ!G1550 &gt;= 0,1,0),0)&amp;"u"&amp;IF(ДАННЫЕ!$CJ1550&gt;0,1,0)</f>
        <v>brCD0h0xyzc0a0dvpntol0gsDZ1u0</v>
      </c>
      <c r="N1550" s="28" t="str">
        <f ca="1">ДАННЫЕ!$F1550&amp;ДАННЫЕ!$I1550&amp;"g"&amp;B1550&amp;"cf"&amp;D1550&amp;"a"&amp;IF(ДАННЫЕ!$BX1550&gt;0,1,0)&amp;IF(ДАННЫЕ!$BF1550&gt;500,1,IF(ДАННЫЕ!$BF1550&gt;350,2,IF(ДАННЫЕ!$BF1550&gt;=200,3,IF(ДАННЫЕ!$BF1550&gt;=100,4,IF(ДАННЫЕ!$BF1550&gt;=50,5,IF(ДАННЫЕ!$BF1550&lt;50,6,0))))))&amp;"AR"&amp;IF(DATEDIF(ДАННЫЕ!$BX1550,ДАННЫЕ!$F$1,"y")&gt;1,1,0)&amp;"VG"&amp;IF(ДАННЫЕ!$BH1550="0",1,0)&amp;"o"&amp;IF(T1550+ДАННЫЕ!$AF1550+ДАННЫЕ!$AG1550+ДАННЫЕ!$AH1550+ДАННЫЕ!$AI1550+ДАННЫЕ!$AJ1550+ДАННЫЕ!$AP1550+ДАННЫЕ!$AQ1550+ДАННЫЕ!$AR1550+ДАННЫЕ!$AU1550+ДАННЫЕ!$AW1550+ДАННЫЕ!$AS1550+ДАННЫЕ!$AT1550&gt;0,1,0)&amp;"x"&amp;ДАННЫЕ!$AG1550&amp;"p"&amp;IF(ДАННЫЕ!$BY1550&gt;0,1,0)&amp;"v"&amp;IF(ДАННЫЕ!$BZ1550&gt;0,1,0)&amp;"n"&amp;ДАННЫЕ!$CA1550&amp;"t"&amp;ДАННЫЕ!$AY1550&amp;"k"&amp;ДАННЫЕ!$CB1550&amp;"q"&amp;ДАННЫЕ!$CC1550&amp;"w"&amp;ДАННЫЕ!$CD1550&amp;"e"&amp;ДАННЫЕ!$CE1550&amp;"m"&amp;ДАННЫЕ!$CF1550&amp;"c"&amp;ДАННЫЕ!$CG1550&amp;"z"&amp;ДАННЫЕ!$CH1550&amp;"d"&amp;IF(H1550=4,1,0)&amp;"s"&amp;IF(ДАННЫЕ!$J1550=1,0,1)&amp;"u"&amp;IF(ДАННЫЕ!$CJ1550&gt;0,1,0)</f>
        <v>g0cf0a06AR1VG0o0xp0v0ntkqwemczd0s1u0</v>
      </c>
      <c r="O1550" s="28" t="str">
        <f>ДАННЫЕ!$I1550&amp;"g"&amp;B1550&amp;A1550&amp;"f"&amp;P1550&amp;"c"&amp;IF(ДАННЫЕ!$U1550&gt;0,1,0)&amp;"s"&amp;IF(ДАННЫЕ!$Q1550&gt;0,IF(YEAR(ДАННЫЕ!$F$1)=YEAR(ДАННЫЕ!$Q1550),IF(MONTH(ДАННЫЕ!$F$1)=MONTH(ДАННЫЕ!$Q1550),111,11),1),0)&amp;"i"&amp;IF(ДАННЫЕ!$R1550+ДАННЫЕ!$S1550+ДАННЫЕ!$T1550=0,0,1)&amp;"h"&amp;IF(ДАННЫЕ!$P1550&gt;0,1,0)&amp;"p"&amp;IF(ДАННЫЕ!$CI1550&gt;0,IF(YEAR(ДАННЫЕ!$F$1)=YEAR(ДАННЫЕ!$CI1550),IF(MONTH(ДАННЫЕ!$F$1)=MONTH(ДАННЫЕ!$CI1550),111,11),1),0)&amp;"d"&amp;IF(ДАННЫЕ!$CJ1550&gt;0,IF(YEAR(ДАННЫЕ!$F$1)=YEAR(ДАННЫЕ!$CJ1550),IF(MONTH(ДАННЫЕ!$F$1)=MONTH(ДАННЫЕ!$CJ1550),111,11),1),0)&amp;"o"&amp;IF(ДАННЫЕ!$CK1550&gt;0,IF(MONTH(ДАННЫЕ!$F$1)=MONTH(ДАННЫЕ!$CK1550),111,11),0)&amp;"v"&amp;IF(ДАННЫЕ!$BE1550&gt;0,IF(MONTH(ДАННЫЕ!$F$1)=MONTH(ДАННЫЕ!$BE1550),111,11),0)</f>
        <v>g00f0c0s0i0h0p0d0o0v0</v>
      </c>
      <c r="P1550" s="15">
        <f t="shared" si="74"/>
        <v>0</v>
      </c>
      <c r="Q1550" s="15">
        <f>IF(ДАННЫЕ!$F$1&gt;ДАННЫЕ!$N1550,IF(YEAR(ДАННЫЕ!$F$1)=YEAR(ДАННЫЕ!M1550),1,0),0)</f>
        <v>0</v>
      </c>
      <c r="R1550" s="15">
        <f>IF(ДАННЫЕ!$F$1&gt;ДАННЫЕ!$N1550,IF(YEAR(ДАННЫЕ!$F$1)=YEAR(ДАННЫЕ!N1550),1,0),0)</f>
        <v>0</v>
      </c>
      <c r="S1550" s="15">
        <f>IF(ДАННЫЕ!$AA1550="2А",1,IF(ДАННЫЕ!$AA1550="2Б",2,IF(ДАННЫЕ!$AA1550="2В",3,IF(ДАННЫЕ!$AA1550=3,4,IF(ДАННЫЕ!$AA1550="4А",5,IF(ДАННЫЕ!$AA1550="4Б",6,IF(ДАННЫЕ!$AA1550="4В",7,IF(ДАННЫЕ!$AA1550=5,8,0))))))))</f>
        <v>0</v>
      </c>
      <c r="T1550" s="15">
        <f>IF(OR(ДАННЫЕ!$AC1550=2,ДАННЫЕ!$AD1550=2,ДАННЫЕ!$AE1550=2),2,IF(OR(ДАННЫЕ!$AC1550=1,ДАННЫЕ!$AD1550=1,ДАННЫЕ!$AE1550=1),1,0))</f>
        <v>0</v>
      </c>
    </row>
    <row r="1551" spans="1:20" x14ac:dyDescent="0.2">
      <c r="A1551" s="78">
        <f>IF(B1551&gt;0,IF(MONTH(ДАННЫЕ!$F$1)=MONTH(ДАННЫЕ!$B1551),1,0),0)</f>
        <v>0</v>
      </c>
      <c r="B1551" s="14">
        <f>IF(ДАННЫЕ!$B1551&gt;0,IF(YEAR(ДАННЫЕ!$F$1)=YEAR(ДАННЫЕ!$B1551),1,0),0)</f>
        <v>0</v>
      </c>
      <c r="C1551" s="14">
        <f>IF(ДАННЫЕ!$CM1551&gt;0,IF(YEAR(ДАННЫЕ!$F$1)=YEAR(ДАННЫЕ!$CM1551),1,0),0)</f>
        <v>0</v>
      </c>
      <c r="D1551" s="14">
        <f>IF(ДАННЫЕ!$CJ1551&gt;0,IF(ДАННЫЕ!$CL1551&gt;ДАННЫЕ!$F$1,1,IF(ДАННЫЕ!$CL1551&gt;0,0,1)),0)</f>
        <v>0</v>
      </c>
      <c r="E1551" s="43" t="str">
        <f ca="1">IF(ДАННЫЕ!$F$1&gt;0,IF(ДАННЫЕ!$G1551&gt;0,DATEDIF(ДАННЫЕ!$G1551,ДАННЫЕ!$F$1,"y"),""),IF(ДАННЫЕ!$G1551&gt;0,DATEDIF(ДАННЫЕ!$G1551,TODAY(),"y"),""))</f>
        <v/>
      </c>
      <c r="F1551" s="43" t="str">
        <f xml:space="preserve"> IF(ДАННЫЕ!$F1551="М",IF(E1551&gt;=18,IF(E1551&lt;60,1,""),""),"")&amp;IF(ДАННЫЕ!$F1551="Ж",IF(E1551&gt;=18,IF(E1551&lt;55,1,""),""),"")</f>
        <v/>
      </c>
      <c r="G1551" s="43" t="str">
        <f xml:space="preserve"> IF(ДАННЫЕ!$F1551="М",IF(E1551&gt;=60,2,""),"")&amp;IF(ДАННЫЕ!$F1551="Ж",IF(E1551&gt;=55,2,""),"")</f>
        <v/>
      </c>
      <c r="H1551" s="43" t="str">
        <f t="shared" ca="1" si="72"/>
        <v/>
      </c>
      <c r="I1551" s="43" t="str">
        <f t="shared" ca="1" si="73"/>
        <v>03</v>
      </c>
      <c r="J1551" s="28" t="str">
        <f ca="1">ДАННЫЕ!$F1551&amp;H1551&amp;I1551&amp;ДАННЫЕ!$I1551&amp;"m"&amp;IF(ДАННЫЕ!$I1551&gt;0,IF(ДАННЫЕ!$J1551&gt;0,0,1),"")&amp;"f"&amp;IF(ДАННЫЕ!$R1551&gt;0,IF(YEAR(ДАННЫЕ!$F$1)=YEAR(ДАННЫЕ!$R1551),1,0),0)&amp;"z"&amp;ДАННЫЕ!$R1551&amp;"p"&amp;ДАННЫЕ!$S1551&amp;"i"&amp;ДАННЫЕ!$T1551&amp;"h"&amp;ДАННЫЕ!$K1551&amp;"be"&amp;ДАННЫЕ!$BI1551&amp;"CD"&amp;IF(ДАННЫЕ!BF1551&gt;500,4,IF(ДАННЫЕ!BF1551&gt;350,3,IF(ДАННЫЕ!BF1551&gt;200,2,IF(ДАННЫЕ!BF1551&gt;0,1,0))))&amp;"g"&amp;B1551&amp;"d"&amp;H1551&amp;"l"&amp;ДАННЫЕ!AT1551&amp;"a"&amp;ДАННЫЕ!$V1551&amp;"v"&amp;R1551&amp;"k"&amp;ДАННЫЕ!$U1551&amp;"s"&amp;ДАННЫЕ!$Y1551&amp;"t"&amp;ДАННЫЕ!$X1551&amp;"b"&amp;IF(ДАННЫЕ!$Q1551&gt;1,1,0)&amp;"PP"&amp;ДАННЫЕ!Z1551&amp;"c"&amp;S1551&amp;"x"&amp;IF(ДАННЫЕ!$BY1551&gt;0,IF(YEAR(ДАННЫЕ!$F$1)=YEAR(ДАННЫЕ!$BY1551),1,0),0)&amp;"n"&amp;IF(ДАННЫЕ!$BZ1551&gt;0,IF(YEAR(ДАННЫЕ!$F$1)=YEAR(ДАННЫЕ!$BZ1551),1,0),0)&amp;"u"&amp;D1551&amp;"z"&amp;IF(ДАННЫЕ!$CL1551&gt;0,IF(YEAR(ДАННЫЕ!$F$1)&gt;YEAR(ДАННЫЕ!$CL1551),11,12),0)</f>
        <v>03mf0zpihbeCD0g0dlav0kstb0PPc0x0n0u0z0</v>
      </c>
      <c r="K1551" s="28" t="str">
        <f ca="1">ДАННЫЕ!$I1551&amp;"x"&amp;B1551&amp;"w"&amp;IF(T1551+ДАННЫЕ!AD1551+ДАННЫЕ!AE1551+ДАННЫЕ!AF1551+ДАННЫЕ!AG1551+ДАННЫЕ!AH1551+ДАННЫЕ!$AL1551+ДАННЫЕ!AI1551+ДАННЫЕ!AJ1551+ДАННЫЕ!AK1551+ДАННЫЕ!AP1551+ДАННЫЕ!AQ1551+ДАННЫЕ!AR1551+ДАННЫЕ!$AM1551+ДАННЫЕ!$AN1551+ДАННЫЕ!AS1551+ДАННЫЕ!AT1551&gt;0,1,0)&amp;IF(OR(T1551=2,ДАННЫЕ!AD1551=2,ДАННЫЕ!AE1551=2,ДАННЫЕ!AF1551=2,ДАННЫЕ!AG1551=2,ДАННЫЕ!AH1551=2,ДАННЫЕ!$AL1551=2,ДАННЫЕ!AI1551=2,ДАННЫЕ!AJ1551=2,ДАННЫЕ!AK1551=2,ДАННЫЕ!AP1551=2,ДАННЫЕ!AQ1551=2,ДАННЫЕ!AR1551=2,ДАННЫЕ!$AM1551=2,ДАННЫЕ!$AN1551=2,ДАННЫЕ!AS1551=2,ДАННЫЕ!AT1551=2),2,0)&amp;"t"&amp;IF(T1551&gt;0,"1"&amp;T1551,"00")&amp;"f"&amp;IF(ДАННЫЕ!$AC1551,"1"&amp;ДАННЫЕ!$AC1551,"00")&amp;"b"&amp;IF(ДАННЫЕ!$AD1551,"1"&amp;ДАННЫЕ!$AD1551,"00")&amp;"g"&amp;IF(ДАННЫЕ!$AF1551,"1"&amp;ДАННЫЕ!$AF1551,"00")&amp;"c"&amp;IF(ДАННЫЕ!$AG1551,"1"&amp;ДАННЫЕ!$AG1551,"00")&amp;"i"&amp;IF(ДАННЫЕ!$AH1551,"1"&amp;ДАННЫЕ!$AH1551,"00")&amp;"r"&amp;IF(ДАННЫЕ!$AL1551,"1"&amp;ДАННЫЕ!$AL1551,"00")&amp;"m"&amp;IF(ДАННЫЕ!$AI1551,"1"&amp;ДАННЫЕ!$AI1551,"00")&amp;"hS"&amp;IF(ДАННЫЕ!$AJ1551,"1"&amp;ДАННЫЕ!$AJ1551,"00")&amp;"hZ"&amp;IF(ДАННЫЕ!$AK1551,"1"&amp;ДАННЫЕ!$AK1551,"00")&amp;"p"&amp;IF(ДАННЫЕ!$AP1551,"1"&amp;ДАННЫЕ!$AP1551,"00")&amp;"k"&amp;IF(ДАННЫЕ!$AQ1551,"1"&amp;ДАННЫЕ!$AQ1551,"00")&amp;"z"&amp;IF(ДАННЫЕ!$AR1551,"1"&amp;ДАННЫЕ!$AR1551,"00")&amp;"j"&amp;IF(ДАННЫЕ!$AM1551,"1"&amp;ДАННЫЕ!$AM1551,"00")&amp;"n"&amp;IF(ДАННЫЕ!$AN1551,"1"&amp;ДАННЫЕ!$AN1551,"00")&amp;"E"&amp;ДАННЫЕ!BI1551&amp;"L"&amp;ДАННЫЕ!AO1551&amp;"h"&amp;IF(ДАННЫЕ!$AU1551&gt;0,1,0)&amp;"v"&amp;IF(ДАННЫЕ!$AW1551&gt;0,1,0)&amp;"a"&amp;IF(ДАННЫЕ!$AS1551,"1"&amp;ДАННЫЕ!$AS1551,"00")&amp;"s"&amp;IF(ДАННЫЕ!$AT1551,"1"&amp;ДАННЫЕ!$AT1551,"00")&amp;"u"&amp;IF(ДАННЫЕ!$CJ1551&gt;0,1,0)&amp;"y"&amp;B1551&amp;"d"&amp;H1551&amp;"e"&amp;F1551&amp;G1551</f>
        <v>x0w00t00f00b00g00c00i00r00m00hS00hZ00p00k00z00j00n00ELh0v0a00s00u0y0de</v>
      </c>
      <c r="L1551" s="28" t="str">
        <f ca="1">ДАННЫЕ!$I1551&amp;"VN"&amp;IF(ДАННЫЕ!AW1551&gt;0,11,10)&amp;"CD"&amp;IF(ДАННЫЕ!BF1551&gt;500,16,IF(ДАННЫЕ!BF1551&gt;350,15,IF(ДАННЫЕ!BF1551&gt;=200,14,IF(ДАННЫЕ!BF1551&gt;=100,13,IF(ДАННЫЕ!BF1551&gt;=50,12,IF(ДАННЫЕ!BF1551&gt;0,11,10))))))&amp;"AR"&amp;IF(ДАННЫЕ!BX1551&gt;0,1,0)&amp;"GD"&amp;B1551&amp;"VV"&amp;IF(E1551&gt;=5,IF(E1551&lt;18,1,0),0)</f>
        <v>VN10CD10AR0GD0VV0</v>
      </c>
      <c r="M1551" s="28" t="str">
        <f>ДАННЫЕ!$I1551&amp;"b"&amp;ДАННЫЕ!$BI1551&amp;"r"&amp;ДАННЫЕ!$BJ1551&amp;"CD"&amp;IF(ДАННЫЕ!BF1551&gt;0,IF(ДАННЫЕ!BF1551&lt;200,1,IF(ДАННЫЕ!BF1551&lt;350,2,3)),0)&amp;"h"&amp;IF(ДАННЫЕ!$BK1551+ДАННЫЕ!$BL1551+ДАННЫЕ!$BM1551&gt;0,1,0)&amp;"x"&amp;ДАННЫЕ!$BK1551&amp;"y"&amp;ДАННЫЕ!$BL1551&amp;"z"&amp;ДАННЫЕ!$BM1551&amp;"c"&amp;IF(ДАННЫЕ!$BK1551+ДАННЫЕ!$BL1551+ДАННЫЕ!$BM1551=3,1,0)&amp;"a"&amp;IF(ДАННЫЕ!$BQ1551+ДАННЫЕ!$BR1551&gt;0,1,0)&amp;"d"&amp;ДАННЫЕ!$BQ1551&amp;"v"&amp;ДАННЫЕ!$BR1551&amp;"p"&amp;ДАННЫЕ!$BS1551&amp;"n"&amp;ДАННЫЕ!$BU1551&amp;"t"&amp;ДАННЫЕ!$BV1551&amp;"o"&amp;ДАННЫЕ!$BT1551&amp;"l"&amp;IF(ДАННЫЕ!$BN1551&gt;0,1,0)&amp;ДАННЫЕ!$BN1551&amp;"g"&amp;ДАННЫЕ!$BO1551&amp;"s"&amp;ДАННЫЕ!$BP1551&amp;"DZ"&amp;IF(ДАННЫЕ!B1551-ДАННЫЕ!G1551 &lt; 60,IF(ДАННЫЕ!B1551-ДАННЫЕ!G1551 &gt;= 0,1,0),0)&amp;"u"&amp;IF(ДАННЫЕ!$CJ1551&gt;0,1,0)</f>
        <v>brCD0h0xyzc0a0dvpntol0gsDZ1u0</v>
      </c>
      <c r="N1551" s="28" t="str">
        <f ca="1">ДАННЫЕ!$F1551&amp;ДАННЫЕ!$I1551&amp;"g"&amp;B1551&amp;"cf"&amp;D1551&amp;"a"&amp;IF(ДАННЫЕ!$BX1551&gt;0,1,0)&amp;IF(ДАННЫЕ!$BF1551&gt;500,1,IF(ДАННЫЕ!$BF1551&gt;350,2,IF(ДАННЫЕ!$BF1551&gt;=200,3,IF(ДАННЫЕ!$BF1551&gt;=100,4,IF(ДАННЫЕ!$BF1551&gt;=50,5,IF(ДАННЫЕ!$BF1551&lt;50,6,0))))))&amp;"AR"&amp;IF(DATEDIF(ДАННЫЕ!$BX1551,ДАННЫЕ!$F$1,"y")&gt;1,1,0)&amp;"VG"&amp;IF(ДАННЫЕ!$BH1551="0",1,0)&amp;"o"&amp;IF(T1551+ДАННЫЕ!$AF1551+ДАННЫЕ!$AG1551+ДАННЫЕ!$AH1551+ДАННЫЕ!$AI1551+ДАННЫЕ!$AJ1551+ДАННЫЕ!$AP1551+ДАННЫЕ!$AQ1551+ДАННЫЕ!$AR1551+ДАННЫЕ!$AU1551+ДАННЫЕ!$AW1551+ДАННЫЕ!$AS1551+ДАННЫЕ!$AT1551&gt;0,1,0)&amp;"x"&amp;ДАННЫЕ!$AG1551&amp;"p"&amp;IF(ДАННЫЕ!$BY1551&gt;0,1,0)&amp;"v"&amp;IF(ДАННЫЕ!$BZ1551&gt;0,1,0)&amp;"n"&amp;ДАННЫЕ!$CA1551&amp;"t"&amp;ДАННЫЕ!$AY1551&amp;"k"&amp;ДАННЫЕ!$CB1551&amp;"q"&amp;ДАННЫЕ!$CC1551&amp;"w"&amp;ДАННЫЕ!$CD1551&amp;"e"&amp;ДАННЫЕ!$CE1551&amp;"m"&amp;ДАННЫЕ!$CF1551&amp;"c"&amp;ДАННЫЕ!$CG1551&amp;"z"&amp;ДАННЫЕ!$CH1551&amp;"d"&amp;IF(H1551=4,1,0)&amp;"s"&amp;IF(ДАННЫЕ!$J1551=1,0,1)&amp;"u"&amp;IF(ДАННЫЕ!$CJ1551&gt;0,1,0)</f>
        <v>g0cf0a06AR1VG0o0xp0v0ntkqwemczd0s1u0</v>
      </c>
      <c r="O1551" s="28" t="str">
        <f>ДАННЫЕ!$I1551&amp;"g"&amp;B1551&amp;A1551&amp;"f"&amp;P1551&amp;"c"&amp;IF(ДАННЫЕ!$U1551&gt;0,1,0)&amp;"s"&amp;IF(ДАННЫЕ!$Q1551&gt;0,IF(YEAR(ДАННЫЕ!$F$1)=YEAR(ДАННЫЕ!$Q1551),IF(MONTH(ДАННЫЕ!$F$1)=MONTH(ДАННЫЕ!$Q1551),111,11),1),0)&amp;"i"&amp;IF(ДАННЫЕ!$R1551+ДАННЫЕ!$S1551+ДАННЫЕ!$T1551=0,0,1)&amp;"h"&amp;IF(ДАННЫЕ!$P1551&gt;0,1,0)&amp;"p"&amp;IF(ДАННЫЕ!$CI1551&gt;0,IF(YEAR(ДАННЫЕ!$F$1)=YEAR(ДАННЫЕ!$CI1551),IF(MONTH(ДАННЫЕ!$F$1)=MONTH(ДАННЫЕ!$CI1551),111,11),1),0)&amp;"d"&amp;IF(ДАННЫЕ!$CJ1551&gt;0,IF(YEAR(ДАННЫЕ!$F$1)=YEAR(ДАННЫЕ!$CJ1551),IF(MONTH(ДАННЫЕ!$F$1)=MONTH(ДАННЫЕ!$CJ1551),111,11),1),0)&amp;"o"&amp;IF(ДАННЫЕ!$CK1551&gt;0,IF(MONTH(ДАННЫЕ!$F$1)=MONTH(ДАННЫЕ!$CK1551),111,11),0)&amp;"v"&amp;IF(ДАННЫЕ!$BE1551&gt;0,IF(MONTH(ДАННЫЕ!$F$1)=MONTH(ДАННЫЕ!$BE1551),111,11),0)</f>
        <v>g00f0c0s0i0h0p0d0o0v0</v>
      </c>
      <c r="P1551" s="15">
        <f t="shared" si="74"/>
        <v>0</v>
      </c>
      <c r="Q1551" s="15">
        <f>IF(ДАННЫЕ!$F$1&gt;ДАННЫЕ!$N1551,IF(YEAR(ДАННЫЕ!$F$1)=YEAR(ДАННЫЕ!M1551),1,0),0)</f>
        <v>0</v>
      </c>
      <c r="R1551" s="15">
        <f>IF(ДАННЫЕ!$F$1&gt;ДАННЫЕ!$N1551,IF(YEAR(ДАННЫЕ!$F$1)=YEAR(ДАННЫЕ!N1551),1,0),0)</f>
        <v>0</v>
      </c>
      <c r="S1551" s="15">
        <f>IF(ДАННЫЕ!$AA1551="2А",1,IF(ДАННЫЕ!$AA1551="2Б",2,IF(ДАННЫЕ!$AA1551="2В",3,IF(ДАННЫЕ!$AA1551=3,4,IF(ДАННЫЕ!$AA1551="4А",5,IF(ДАННЫЕ!$AA1551="4Б",6,IF(ДАННЫЕ!$AA1551="4В",7,IF(ДАННЫЕ!$AA1551=5,8,0))))))))</f>
        <v>0</v>
      </c>
      <c r="T1551" s="15">
        <f>IF(OR(ДАННЫЕ!$AC1551=2,ДАННЫЕ!$AD1551=2,ДАННЫЕ!$AE1551=2),2,IF(OR(ДАННЫЕ!$AC1551=1,ДАННЫЕ!$AD1551=1,ДАННЫЕ!$AE1551=1),1,0))</f>
        <v>0</v>
      </c>
    </row>
    <row r="1552" spans="1:20" x14ac:dyDescent="0.2">
      <c r="A1552" s="78">
        <f>IF(B1552&gt;0,IF(MONTH(ДАННЫЕ!$F$1)=MONTH(ДАННЫЕ!$B1552),1,0),0)</f>
        <v>0</v>
      </c>
      <c r="B1552" s="14">
        <f>IF(ДАННЫЕ!$B1552&gt;0,IF(YEAR(ДАННЫЕ!$F$1)=YEAR(ДАННЫЕ!$B1552),1,0),0)</f>
        <v>0</v>
      </c>
      <c r="C1552" s="14">
        <f>IF(ДАННЫЕ!$CM1552&gt;0,IF(YEAR(ДАННЫЕ!$F$1)=YEAR(ДАННЫЕ!$CM1552),1,0),0)</f>
        <v>0</v>
      </c>
      <c r="D1552" s="14">
        <f>IF(ДАННЫЕ!$CJ1552&gt;0,IF(ДАННЫЕ!$CL1552&gt;ДАННЫЕ!$F$1,1,IF(ДАННЫЕ!$CL1552&gt;0,0,1)),0)</f>
        <v>0</v>
      </c>
      <c r="E1552" s="43" t="str">
        <f ca="1">IF(ДАННЫЕ!$F$1&gt;0,IF(ДАННЫЕ!$G1552&gt;0,DATEDIF(ДАННЫЕ!$G1552,ДАННЫЕ!$F$1,"y"),""),IF(ДАННЫЕ!$G1552&gt;0,DATEDIF(ДАННЫЕ!$G1552,TODAY(),"y"),""))</f>
        <v/>
      </c>
      <c r="F1552" s="43" t="str">
        <f xml:space="preserve"> IF(ДАННЫЕ!$F1552="М",IF(E1552&gt;=18,IF(E1552&lt;60,1,""),""),"")&amp;IF(ДАННЫЕ!$F1552="Ж",IF(E1552&gt;=18,IF(E1552&lt;55,1,""),""),"")</f>
        <v/>
      </c>
      <c r="G1552" s="43" t="str">
        <f xml:space="preserve"> IF(ДАННЫЕ!$F1552="М",IF(E1552&gt;=60,2,""),"")&amp;IF(ДАННЫЕ!$F1552="Ж",IF(E1552&gt;=55,2,""),"")</f>
        <v/>
      </c>
      <c r="H1552" s="43" t="str">
        <f t="shared" ca="1" si="72"/>
        <v/>
      </c>
      <c r="I1552" s="43" t="str">
        <f t="shared" ca="1" si="73"/>
        <v>03</v>
      </c>
      <c r="J1552" s="28" t="str">
        <f ca="1">ДАННЫЕ!$F1552&amp;H1552&amp;I1552&amp;ДАННЫЕ!$I1552&amp;"m"&amp;IF(ДАННЫЕ!$I1552&gt;0,IF(ДАННЫЕ!$J1552&gt;0,0,1),"")&amp;"f"&amp;IF(ДАННЫЕ!$R1552&gt;0,IF(YEAR(ДАННЫЕ!$F$1)=YEAR(ДАННЫЕ!$R1552),1,0),0)&amp;"z"&amp;ДАННЫЕ!$R1552&amp;"p"&amp;ДАННЫЕ!$S1552&amp;"i"&amp;ДАННЫЕ!$T1552&amp;"h"&amp;ДАННЫЕ!$K1552&amp;"be"&amp;ДАННЫЕ!$BI1552&amp;"CD"&amp;IF(ДАННЫЕ!BF1552&gt;500,4,IF(ДАННЫЕ!BF1552&gt;350,3,IF(ДАННЫЕ!BF1552&gt;200,2,IF(ДАННЫЕ!BF1552&gt;0,1,0))))&amp;"g"&amp;B1552&amp;"d"&amp;H1552&amp;"l"&amp;ДАННЫЕ!AT1552&amp;"a"&amp;ДАННЫЕ!$V1552&amp;"v"&amp;R1552&amp;"k"&amp;ДАННЫЕ!$U1552&amp;"s"&amp;ДАННЫЕ!$Y1552&amp;"t"&amp;ДАННЫЕ!$X1552&amp;"b"&amp;IF(ДАННЫЕ!$Q1552&gt;1,1,0)&amp;"PP"&amp;ДАННЫЕ!Z1552&amp;"c"&amp;S1552&amp;"x"&amp;IF(ДАННЫЕ!$BY1552&gt;0,IF(YEAR(ДАННЫЕ!$F$1)=YEAR(ДАННЫЕ!$BY1552),1,0),0)&amp;"n"&amp;IF(ДАННЫЕ!$BZ1552&gt;0,IF(YEAR(ДАННЫЕ!$F$1)=YEAR(ДАННЫЕ!$BZ1552),1,0),0)&amp;"u"&amp;D1552&amp;"z"&amp;IF(ДАННЫЕ!$CL1552&gt;0,IF(YEAR(ДАННЫЕ!$F$1)&gt;YEAR(ДАННЫЕ!$CL1552),11,12),0)</f>
        <v>03mf0zpihbeCD0g0dlav0kstb0PPc0x0n0u0z0</v>
      </c>
      <c r="K1552" s="28" t="str">
        <f ca="1">ДАННЫЕ!$I1552&amp;"x"&amp;B1552&amp;"w"&amp;IF(T1552+ДАННЫЕ!AD1552+ДАННЫЕ!AE1552+ДАННЫЕ!AF1552+ДАННЫЕ!AG1552+ДАННЫЕ!AH1552+ДАННЫЕ!$AL1552+ДАННЫЕ!AI1552+ДАННЫЕ!AJ1552+ДАННЫЕ!AK1552+ДАННЫЕ!AP1552+ДАННЫЕ!AQ1552+ДАННЫЕ!AR1552+ДАННЫЕ!$AM1552+ДАННЫЕ!$AN1552+ДАННЫЕ!AS1552+ДАННЫЕ!AT1552&gt;0,1,0)&amp;IF(OR(T1552=2,ДАННЫЕ!AD1552=2,ДАННЫЕ!AE1552=2,ДАННЫЕ!AF1552=2,ДАННЫЕ!AG1552=2,ДАННЫЕ!AH1552=2,ДАННЫЕ!$AL1552=2,ДАННЫЕ!AI1552=2,ДАННЫЕ!AJ1552=2,ДАННЫЕ!AK1552=2,ДАННЫЕ!AP1552=2,ДАННЫЕ!AQ1552=2,ДАННЫЕ!AR1552=2,ДАННЫЕ!$AM1552=2,ДАННЫЕ!$AN1552=2,ДАННЫЕ!AS1552=2,ДАННЫЕ!AT1552=2),2,0)&amp;"t"&amp;IF(T1552&gt;0,"1"&amp;T1552,"00")&amp;"f"&amp;IF(ДАННЫЕ!$AC1552,"1"&amp;ДАННЫЕ!$AC1552,"00")&amp;"b"&amp;IF(ДАННЫЕ!$AD1552,"1"&amp;ДАННЫЕ!$AD1552,"00")&amp;"g"&amp;IF(ДАННЫЕ!$AF1552,"1"&amp;ДАННЫЕ!$AF1552,"00")&amp;"c"&amp;IF(ДАННЫЕ!$AG1552,"1"&amp;ДАННЫЕ!$AG1552,"00")&amp;"i"&amp;IF(ДАННЫЕ!$AH1552,"1"&amp;ДАННЫЕ!$AH1552,"00")&amp;"r"&amp;IF(ДАННЫЕ!$AL1552,"1"&amp;ДАННЫЕ!$AL1552,"00")&amp;"m"&amp;IF(ДАННЫЕ!$AI1552,"1"&amp;ДАННЫЕ!$AI1552,"00")&amp;"hS"&amp;IF(ДАННЫЕ!$AJ1552,"1"&amp;ДАННЫЕ!$AJ1552,"00")&amp;"hZ"&amp;IF(ДАННЫЕ!$AK1552,"1"&amp;ДАННЫЕ!$AK1552,"00")&amp;"p"&amp;IF(ДАННЫЕ!$AP1552,"1"&amp;ДАННЫЕ!$AP1552,"00")&amp;"k"&amp;IF(ДАННЫЕ!$AQ1552,"1"&amp;ДАННЫЕ!$AQ1552,"00")&amp;"z"&amp;IF(ДАННЫЕ!$AR1552,"1"&amp;ДАННЫЕ!$AR1552,"00")&amp;"j"&amp;IF(ДАННЫЕ!$AM1552,"1"&amp;ДАННЫЕ!$AM1552,"00")&amp;"n"&amp;IF(ДАННЫЕ!$AN1552,"1"&amp;ДАННЫЕ!$AN1552,"00")&amp;"E"&amp;ДАННЫЕ!BI1552&amp;"L"&amp;ДАННЫЕ!AO1552&amp;"h"&amp;IF(ДАННЫЕ!$AU1552&gt;0,1,0)&amp;"v"&amp;IF(ДАННЫЕ!$AW1552&gt;0,1,0)&amp;"a"&amp;IF(ДАННЫЕ!$AS1552,"1"&amp;ДАННЫЕ!$AS1552,"00")&amp;"s"&amp;IF(ДАННЫЕ!$AT1552,"1"&amp;ДАННЫЕ!$AT1552,"00")&amp;"u"&amp;IF(ДАННЫЕ!$CJ1552&gt;0,1,0)&amp;"y"&amp;B1552&amp;"d"&amp;H1552&amp;"e"&amp;F1552&amp;G1552</f>
        <v>x0w00t00f00b00g00c00i00r00m00hS00hZ00p00k00z00j00n00ELh0v0a00s00u0y0de</v>
      </c>
      <c r="L1552" s="28" t="str">
        <f ca="1">ДАННЫЕ!$I1552&amp;"VN"&amp;IF(ДАННЫЕ!AW1552&gt;0,11,10)&amp;"CD"&amp;IF(ДАННЫЕ!BF1552&gt;500,16,IF(ДАННЫЕ!BF1552&gt;350,15,IF(ДАННЫЕ!BF1552&gt;=200,14,IF(ДАННЫЕ!BF1552&gt;=100,13,IF(ДАННЫЕ!BF1552&gt;=50,12,IF(ДАННЫЕ!BF1552&gt;0,11,10))))))&amp;"AR"&amp;IF(ДАННЫЕ!BX1552&gt;0,1,0)&amp;"GD"&amp;B1552&amp;"VV"&amp;IF(E1552&gt;=5,IF(E1552&lt;18,1,0),0)</f>
        <v>VN10CD10AR0GD0VV0</v>
      </c>
      <c r="M1552" s="28" t="str">
        <f>ДАННЫЕ!$I1552&amp;"b"&amp;ДАННЫЕ!$BI1552&amp;"r"&amp;ДАННЫЕ!$BJ1552&amp;"CD"&amp;IF(ДАННЫЕ!BF1552&gt;0,IF(ДАННЫЕ!BF1552&lt;200,1,IF(ДАННЫЕ!BF1552&lt;350,2,3)),0)&amp;"h"&amp;IF(ДАННЫЕ!$BK1552+ДАННЫЕ!$BL1552+ДАННЫЕ!$BM1552&gt;0,1,0)&amp;"x"&amp;ДАННЫЕ!$BK1552&amp;"y"&amp;ДАННЫЕ!$BL1552&amp;"z"&amp;ДАННЫЕ!$BM1552&amp;"c"&amp;IF(ДАННЫЕ!$BK1552+ДАННЫЕ!$BL1552+ДАННЫЕ!$BM1552=3,1,0)&amp;"a"&amp;IF(ДАННЫЕ!$BQ1552+ДАННЫЕ!$BR1552&gt;0,1,0)&amp;"d"&amp;ДАННЫЕ!$BQ1552&amp;"v"&amp;ДАННЫЕ!$BR1552&amp;"p"&amp;ДАННЫЕ!$BS1552&amp;"n"&amp;ДАННЫЕ!$BU1552&amp;"t"&amp;ДАННЫЕ!$BV1552&amp;"o"&amp;ДАННЫЕ!$BT1552&amp;"l"&amp;IF(ДАННЫЕ!$BN1552&gt;0,1,0)&amp;ДАННЫЕ!$BN1552&amp;"g"&amp;ДАННЫЕ!$BO1552&amp;"s"&amp;ДАННЫЕ!$BP1552&amp;"DZ"&amp;IF(ДАННЫЕ!B1552-ДАННЫЕ!G1552 &lt; 60,IF(ДАННЫЕ!B1552-ДАННЫЕ!G1552 &gt;= 0,1,0),0)&amp;"u"&amp;IF(ДАННЫЕ!$CJ1552&gt;0,1,0)</f>
        <v>brCD0h0xyzc0a0dvpntol0gsDZ1u0</v>
      </c>
      <c r="N1552" s="28" t="str">
        <f ca="1">ДАННЫЕ!$F1552&amp;ДАННЫЕ!$I1552&amp;"g"&amp;B1552&amp;"cf"&amp;D1552&amp;"a"&amp;IF(ДАННЫЕ!$BX1552&gt;0,1,0)&amp;IF(ДАННЫЕ!$BF1552&gt;500,1,IF(ДАННЫЕ!$BF1552&gt;350,2,IF(ДАННЫЕ!$BF1552&gt;=200,3,IF(ДАННЫЕ!$BF1552&gt;=100,4,IF(ДАННЫЕ!$BF1552&gt;=50,5,IF(ДАННЫЕ!$BF1552&lt;50,6,0))))))&amp;"AR"&amp;IF(DATEDIF(ДАННЫЕ!$BX1552,ДАННЫЕ!$F$1,"y")&gt;1,1,0)&amp;"VG"&amp;IF(ДАННЫЕ!$BH1552="0",1,0)&amp;"o"&amp;IF(T1552+ДАННЫЕ!$AF1552+ДАННЫЕ!$AG1552+ДАННЫЕ!$AH1552+ДАННЫЕ!$AI1552+ДАННЫЕ!$AJ1552+ДАННЫЕ!$AP1552+ДАННЫЕ!$AQ1552+ДАННЫЕ!$AR1552+ДАННЫЕ!$AU1552+ДАННЫЕ!$AW1552+ДАННЫЕ!$AS1552+ДАННЫЕ!$AT1552&gt;0,1,0)&amp;"x"&amp;ДАННЫЕ!$AG1552&amp;"p"&amp;IF(ДАННЫЕ!$BY1552&gt;0,1,0)&amp;"v"&amp;IF(ДАННЫЕ!$BZ1552&gt;0,1,0)&amp;"n"&amp;ДАННЫЕ!$CA1552&amp;"t"&amp;ДАННЫЕ!$AY1552&amp;"k"&amp;ДАННЫЕ!$CB1552&amp;"q"&amp;ДАННЫЕ!$CC1552&amp;"w"&amp;ДАННЫЕ!$CD1552&amp;"e"&amp;ДАННЫЕ!$CE1552&amp;"m"&amp;ДАННЫЕ!$CF1552&amp;"c"&amp;ДАННЫЕ!$CG1552&amp;"z"&amp;ДАННЫЕ!$CH1552&amp;"d"&amp;IF(H1552=4,1,0)&amp;"s"&amp;IF(ДАННЫЕ!$J1552=1,0,1)&amp;"u"&amp;IF(ДАННЫЕ!$CJ1552&gt;0,1,0)</f>
        <v>g0cf0a06AR1VG0o0xp0v0ntkqwemczd0s1u0</v>
      </c>
      <c r="O1552" s="28" t="str">
        <f>ДАННЫЕ!$I1552&amp;"g"&amp;B1552&amp;A1552&amp;"f"&amp;P1552&amp;"c"&amp;IF(ДАННЫЕ!$U1552&gt;0,1,0)&amp;"s"&amp;IF(ДАННЫЕ!$Q1552&gt;0,IF(YEAR(ДАННЫЕ!$F$1)=YEAR(ДАННЫЕ!$Q1552),IF(MONTH(ДАННЫЕ!$F$1)=MONTH(ДАННЫЕ!$Q1552),111,11),1),0)&amp;"i"&amp;IF(ДАННЫЕ!$R1552+ДАННЫЕ!$S1552+ДАННЫЕ!$T1552=0,0,1)&amp;"h"&amp;IF(ДАННЫЕ!$P1552&gt;0,1,0)&amp;"p"&amp;IF(ДАННЫЕ!$CI1552&gt;0,IF(YEAR(ДАННЫЕ!$F$1)=YEAR(ДАННЫЕ!$CI1552),IF(MONTH(ДАННЫЕ!$F$1)=MONTH(ДАННЫЕ!$CI1552),111,11),1),0)&amp;"d"&amp;IF(ДАННЫЕ!$CJ1552&gt;0,IF(YEAR(ДАННЫЕ!$F$1)=YEAR(ДАННЫЕ!$CJ1552),IF(MONTH(ДАННЫЕ!$F$1)=MONTH(ДАННЫЕ!$CJ1552),111,11),1),0)&amp;"o"&amp;IF(ДАННЫЕ!$CK1552&gt;0,IF(MONTH(ДАННЫЕ!$F$1)=MONTH(ДАННЫЕ!$CK1552),111,11),0)&amp;"v"&amp;IF(ДАННЫЕ!$BE1552&gt;0,IF(MONTH(ДАННЫЕ!$F$1)=MONTH(ДАННЫЕ!$BE1552),111,11),0)</f>
        <v>g00f0c0s0i0h0p0d0o0v0</v>
      </c>
      <c r="P1552" s="15">
        <f t="shared" si="74"/>
        <v>0</v>
      </c>
      <c r="Q1552" s="15">
        <f>IF(ДАННЫЕ!$F$1&gt;ДАННЫЕ!$N1552,IF(YEAR(ДАННЫЕ!$F$1)=YEAR(ДАННЫЕ!M1552),1,0),0)</f>
        <v>0</v>
      </c>
      <c r="R1552" s="15">
        <f>IF(ДАННЫЕ!$F$1&gt;ДАННЫЕ!$N1552,IF(YEAR(ДАННЫЕ!$F$1)=YEAR(ДАННЫЕ!N1552),1,0),0)</f>
        <v>0</v>
      </c>
      <c r="S1552" s="15">
        <f>IF(ДАННЫЕ!$AA1552="2А",1,IF(ДАННЫЕ!$AA1552="2Б",2,IF(ДАННЫЕ!$AA1552="2В",3,IF(ДАННЫЕ!$AA1552=3,4,IF(ДАННЫЕ!$AA1552="4А",5,IF(ДАННЫЕ!$AA1552="4Б",6,IF(ДАННЫЕ!$AA1552="4В",7,IF(ДАННЫЕ!$AA1552=5,8,0))))))))</f>
        <v>0</v>
      </c>
      <c r="T1552" s="15">
        <f>IF(OR(ДАННЫЕ!$AC1552=2,ДАННЫЕ!$AD1552=2,ДАННЫЕ!$AE1552=2),2,IF(OR(ДАННЫЕ!$AC1552=1,ДАННЫЕ!$AD1552=1,ДАННЫЕ!$AE1552=1),1,0))</f>
        <v>0</v>
      </c>
    </row>
    <row r="1553" spans="1:20" x14ac:dyDescent="0.2">
      <c r="A1553" s="78">
        <f>IF(B1553&gt;0,IF(MONTH(ДАННЫЕ!$F$1)=MONTH(ДАННЫЕ!$B1553),1,0),0)</f>
        <v>0</v>
      </c>
      <c r="B1553" s="14">
        <f>IF(ДАННЫЕ!$B1553&gt;0,IF(YEAR(ДАННЫЕ!$F$1)=YEAR(ДАННЫЕ!$B1553),1,0),0)</f>
        <v>0</v>
      </c>
      <c r="C1553" s="14">
        <f>IF(ДАННЫЕ!$CM1553&gt;0,IF(YEAR(ДАННЫЕ!$F$1)=YEAR(ДАННЫЕ!$CM1553),1,0),0)</f>
        <v>0</v>
      </c>
      <c r="D1553" s="14">
        <f>IF(ДАННЫЕ!$CJ1553&gt;0,IF(ДАННЫЕ!$CL1553&gt;ДАННЫЕ!$F$1,1,IF(ДАННЫЕ!$CL1553&gt;0,0,1)),0)</f>
        <v>0</v>
      </c>
      <c r="E1553" s="43" t="str">
        <f ca="1">IF(ДАННЫЕ!$F$1&gt;0,IF(ДАННЫЕ!$G1553&gt;0,DATEDIF(ДАННЫЕ!$G1553,ДАННЫЕ!$F$1,"y"),""),IF(ДАННЫЕ!$G1553&gt;0,DATEDIF(ДАННЫЕ!$G1553,TODAY(),"y"),""))</f>
        <v/>
      </c>
      <c r="F1553" s="43" t="str">
        <f xml:space="preserve"> IF(ДАННЫЕ!$F1553="М",IF(E1553&gt;=18,IF(E1553&lt;60,1,""),""),"")&amp;IF(ДАННЫЕ!$F1553="Ж",IF(E1553&gt;=18,IF(E1553&lt;55,1,""),""),"")</f>
        <v/>
      </c>
      <c r="G1553" s="43" t="str">
        <f xml:space="preserve"> IF(ДАННЫЕ!$F1553="М",IF(E1553&gt;=60,2,""),"")&amp;IF(ДАННЫЕ!$F1553="Ж",IF(E1553&gt;=55,2,""),"")</f>
        <v/>
      </c>
      <c r="H1553" s="43" t="str">
        <f t="shared" ca="1" si="72"/>
        <v/>
      </c>
      <c r="I1553" s="43" t="str">
        <f t="shared" ca="1" si="73"/>
        <v>03</v>
      </c>
      <c r="J1553" s="28" t="str">
        <f ca="1">ДАННЫЕ!$F1553&amp;H1553&amp;I1553&amp;ДАННЫЕ!$I1553&amp;"m"&amp;IF(ДАННЫЕ!$I1553&gt;0,IF(ДАННЫЕ!$J1553&gt;0,0,1),"")&amp;"f"&amp;IF(ДАННЫЕ!$R1553&gt;0,IF(YEAR(ДАННЫЕ!$F$1)=YEAR(ДАННЫЕ!$R1553),1,0),0)&amp;"z"&amp;ДАННЫЕ!$R1553&amp;"p"&amp;ДАННЫЕ!$S1553&amp;"i"&amp;ДАННЫЕ!$T1553&amp;"h"&amp;ДАННЫЕ!$K1553&amp;"be"&amp;ДАННЫЕ!$BI1553&amp;"CD"&amp;IF(ДАННЫЕ!BF1553&gt;500,4,IF(ДАННЫЕ!BF1553&gt;350,3,IF(ДАННЫЕ!BF1553&gt;200,2,IF(ДАННЫЕ!BF1553&gt;0,1,0))))&amp;"g"&amp;B1553&amp;"d"&amp;H1553&amp;"l"&amp;ДАННЫЕ!AT1553&amp;"a"&amp;ДАННЫЕ!$V1553&amp;"v"&amp;R1553&amp;"k"&amp;ДАННЫЕ!$U1553&amp;"s"&amp;ДАННЫЕ!$Y1553&amp;"t"&amp;ДАННЫЕ!$X1553&amp;"b"&amp;IF(ДАННЫЕ!$Q1553&gt;1,1,0)&amp;"PP"&amp;ДАННЫЕ!Z1553&amp;"c"&amp;S1553&amp;"x"&amp;IF(ДАННЫЕ!$BY1553&gt;0,IF(YEAR(ДАННЫЕ!$F$1)=YEAR(ДАННЫЕ!$BY1553),1,0),0)&amp;"n"&amp;IF(ДАННЫЕ!$BZ1553&gt;0,IF(YEAR(ДАННЫЕ!$F$1)=YEAR(ДАННЫЕ!$BZ1553),1,0),0)&amp;"u"&amp;D1553&amp;"z"&amp;IF(ДАННЫЕ!$CL1553&gt;0,IF(YEAR(ДАННЫЕ!$F$1)&gt;YEAR(ДАННЫЕ!$CL1553),11,12),0)</f>
        <v>03mf0zpihbeCD0g0dlav0kstb0PPc0x0n0u0z0</v>
      </c>
      <c r="K1553" s="28" t="str">
        <f ca="1">ДАННЫЕ!$I1553&amp;"x"&amp;B1553&amp;"w"&amp;IF(T1553+ДАННЫЕ!AD1553+ДАННЫЕ!AE1553+ДАННЫЕ!AF1553+ДАННЫЕ!AG1553+ДАННЫЕ!AH1553+ДАННЫЕ!$AL1553+ДАННЫЕ!AI1553+ДАННЫЕ!AJ1553+ДАННЫЕ!AK1553+ДАННЫЕ!AP1553+ДАННЫЕ!AQ1553+ДАННЫЕ!AR1553+ДАННЫЕ!$AM1553+ДАННЫЕ!$AN1553+ДАННЫЕ!AS1553+ДАННЫЕ!AT1553&gt;0,1,0)&amp;IF(OR(T1553=2,ДАННЫЕ!AD1553=2,ДАННЫЕ!AE1553=2,ДАННЫЕ!AF1553=2,ДАННЫЕ!AG1553=2,ДАННЫЕ!AH1553=2,ДАННЫЕ!$AL1553=2,ДАННЫЕ!AI1553=2,ДАННЫЕ!AJ1553=2,ДАННЫЕ!AK1553=2,ДАННЫЕ!AP1553=2,ДАННЫЕ!AQ1553=2,ДАННЫЕ!AR1553=2,ДАННЫЕ!$AM1553=2,ДАННЫЕ!$AN1553=2,ДАННЫЕ!AS1553=2,ДАННЫЕ!AT1553=2),2,0)&amp;"t"&amp;IF(T1553&gt;0,"1"&amp;T1553,"00")&amp;"f"&amp;IF(ДАННЫЕ!$AC1553,"1"&amp;ДАННЫЕ!$AC1553,"00")&amp;"b"&amp;IF(ДАННЫЕ!$AD1553,"1"&amp;ДАННЫЕ!$AD1553,"00")&amp;"g"&amp;IF(ДАННЫЕ!$AF1553,"1"&amp;ДАННЫЕ!$AF1553,"00")&amp;"c"&amp;IF(ДАННЫЕ!$AG1553,"1"&amp;ДАННЫЕ!$AG1553,"00")&amp;"i"&amp;IF(ДАННЫЕ!$AH1553,"1"&amp;ДАННЫЕ!$AH1553,"00")&amp;"r"&amp;IF(ДАННЫЕ!$AL1553,"1"&amp;ДАННЫЕ!$AL1553,"00")&amp;"m"&amp;IF(ДАННЫЕ!$AI1553,"1"&amp;ДАННЫЕ!$AI1553,"00")&amp;"hS"&amp;IF(ДАННЫЕ!$AJ1553,"1"&amp;ДАННЫЕ!$AJ1553,"00")&amp;"hZ"&amp;IF(ДАННЫЕ!$AK1553,"1"&amp;ДАННЫЕ!$AK1553,"00")&amp;"p"&amp;IF(ДАННЫЕ!$AP1553,"1"&amp;ДАННЫЕ!$AP1553,"00")&amp;"k"&amp;IF(ДАННЫЕ!$AQ1553,"1"&amp;ДАННЫЕ!$AQ1553,"00")&amp;"z"&amp;IF(ДАННЫЕ!$AR1553,"1"&amp;ДАННЫЕ!$AR1553,"00")&amp;"j"&amp;IF(ДАННЫЕ!$AM1553,"1"&amp;ДАННЫЕ!$AM1553,"00")&amp;"n"&amp;IF(ДАННЫЕ!$AN1553,"1"&amp;ДАННЫЕ!$AN1553,"00")&amp;"E"&amp;ДАННЫЕ!BI1553&amp;"L"&amp;ДАННЫЕ!AO1553&amp;"h"&amp;IF(ДАННЫЕ!$AU1553&gt;0,1,0)&amp;"v"&amp;IF(ДАННЫЕ!$AW1553&gt;0,1,0)&amp;"a"&amp;IF(ДАННЫЕ!$AS1553,"1"&amp;ДАННЫЕ!$AS1553,"00")&amp;"s"&amp;IF(ДАННЫЕ!$AT1553,"1"&amp;ДАННЫЕ!$AT1553,"00")&amp;"u"&amp;IF(ДАННЫЕ!$CJ1553&gt;0,1,0)&amp;"y"&amp;B1553&amp;"d"&amp;H1553&amp;"e"&amp;F1553&amp;G1553</f>
        <v>x0w00t00f00b00g00c00i00r00m00hS00hZ00p00k00z00j00n00ELh0v0a00s00u0y0de</v>
      </c>
      <c r="L1553" s="28" t="str">
        <f ca="1">ДАННЫЕ!$I1553&amp;"VN"&amp;IF(ДАННЫЕ!AW1553&gt;0,11,10)&amp;"CD"&amp;IF(ДАННЫЕ!BF1553&gt;500,16,IF(ДАННЫЕ!BF1553&gt;350,15,IF(ДАННЫЕ!BF1553&gt;=200,14,IF(ДАННЫЕ!BF1553&gt;=100,13,IF(ДАННЫЕ!BF1553&gt;=50,12,IF(ДАННЫЕ!BF1553&gt;0,11,10))))))&amp;"AR"&amp;IF(ДАННЫЕ!BX1553&gt;0,1,0)&amp;"GD"&amp;B1553&amp;"VV"&amp;IF(E1553&gt;=5,IF(E1553&lt;18,1,0),0)</f>
        <v>VN10CD10AR0GD0VV0</v>
      </c>
      <c r="M1553" s="28" t="str">
        <f>ДАННЫЕ!$I1553&amp;"b"&amp;ДАННЫЕ!$BI1553&amp;"r"&amp;ДАННЫЕ!$BJ1553&amp;"CD"&amp;IF(ДАННЫЕ!BF1553&gt;0,IF(ДАННЫЕ!BF1553&lt;200,1,IF(ДАННЫЕ!BF1553&lt;350,2,3)),0)&amp;"h"&amp;IF(ДАННЫЕ!$BK1553+ДАННЫЕ!$BL1553+ДАННЫЕ!$BM1553&gt;0,1,0)&amp;"x"&amp;ДАННЫЕ!$BK1553&amp;"y"&amp;ДАННЫЕ!$BL1553&amp;"z"&amp;ДАННЫЕ!$BM1553&amp;"c"&amp;IF(ДАННЫЕ!$BK1553+ДАННЫЕ!$BL1553+ДАННЫЕ!$BM1553=3,1,0)&amp;"a"&amp;IF(ДАННЫЕ!$BQ1553+ДАННЫЕ!$BR1553&gt;0,1,0)&amp;"d"&amp;ДАННЫЕ!$BQ1553&amp;"v"&amp;ДАННЫЕ!$BR1553&amp;"p"&amp;ДАННЫЕ!$BS1553&amp;"n"&amp;ДАННЫЕ!$BU1553&amp;"t"&amp;ДАННЫЕ!$BV1553&amp;"o"&amp;ДАННЫЕ!$BT1553&amp;"l"&amp;IF(ДАННЫЕ!$BN1553&gt;0,1,0)&amp;ДАННЫЕ!$BN1553&amp;"g"&amp;ДАННЫЕ!$BO1553&amp;"s"&amp;ДАННЫЕ!$BP1553&amp;"DZ"&amp;IF(ДАННЫЕ!B1553-ДАННЫЕ!G1553 &lt; 60,IF(ДАННЫЕ!B1553-ДАННЫЕ!G1553 &gt;= 0,1,0),0)&amp;"u"&amp;IF(ДАННЫЕ!$CJ1553&gt;0,1,0)</f>
        <v>brCD0h0xyzc0a0dvpntol0gsDZ1u0</v>
      </c>
      <c r="N1553" s="28" t="str">
        <f ca="1">ДАННЫЕ!$F1553&amp;ДАННЫЕ!$I1553&amp;"g"&amp;B1553&amp;"cf"&amp;D1553&amp;"a"&amp;IF(ДАННЫЕ!$BX1553&gt;0,1,0)&amp;IF(ДАННЫЕ!$BF1553&gt;500,1,IF(ДАННЫЕ!$BF1553&gt;350,2,IF(ДАННЫЕ!$BF1553&gt;=200,3,IF(ДАННЫЕ!$BF1553&gt;=100,4,IF(ДАННЫЕ!$BF1553&gt;=50,5,IF(ДАННЫЕ!$BF1553&lt;50,6,0))))))&amp;"AR"&amp;IF(DATEDIF(ДАННЫЕ!$BX1553,ДАННЫЕ!$F$1,"y")&gt;1,1,0)&amp;"VG"&amp;IF(ДАННЫЕ!$BH1553="0",1,0)&amp;"o"&amp;IF(T1553+ДАННЫЕ!$AF1553+ДАННЫЕ!$AG1553+ДАННЫЕ!$AH1553+ДАННЫЕ!$AI1553+ДАННЫЕ!$AJ1553+ДАННЫЕ!$AP1553+ДАННЫЕ!$AQ1553+ДАННЫЕ!$AR1553+ДАННЫЕ!$AU1553+ДАННЫЕ!$AW1553+ДАННЫЕ!$AS1553+ДАННЫЕ!$AT1553&gt;0,1,0)&amp;"x"&amp;ДАННЫЕ!$AG1553&amp;"p"&amp;IF(ДАННЫЕ!$BY1553&gt;0,1,0)&amp;"v"&amp;IF(ДАННЫЕ!$BZ1553&gt;0,1,0)&amp;"n"&amp;ДАННЫЕ!$CA1553&amp;"t"&amp;ДАННЫЕ!$AY1553&amp;"k"&amp;ДАННЫЕ!$CB1553&amp;"q"&amp;ДАННЫЕ!$CC1553&amp;"w"&amp;ДАННЫЕ!$CD1553&amp;"e"&amp;ДАННЫЕ!$CE1553&amp;"m"&amp;ДАННЫЕ!$CF1553&amp;"c"&amp;ДАННЫЕ!$CG1553&amp;"z"&amp;ДАННЫЕ!$CH1553&amp;"d"&amp;IF(H1553=4,1,0)&amp;"s"&amp;IF(ДАННЫЕ!$J1553=1,0,1)&amp;"u"&amp;IF(ДАННЫЕ!$CJ1553&gt;0,1,0)</f>
        <v>g0cf0a06AR1VG0o0xp0v0ntkqwemczd0s1u0</v>
      </c>
      <c r="O1553" s="28" t="str">
        <f>ДАННЫЕ!$I1553&amp;"g"&amp;B1553&amp;A1553&amp;"f"&amp;P1553&amp;"c"&amp;IF(ДАННЫЕ!$U1553&gt;0,1,0)&amp;"s"&amp;IF(ДАННЫЕ!$Q1553&gt;0,IF(YEAR(ДАННЫЕ!$F$1)=YEAR(ДАННЫЕ!$Q1553),IF(MONTH(ДАННЫЕ!$F$1)=MONTH(ДАННЫЕ!$Q1553),111,11),1),0)&amp;"i"&amp;IF(ДАННЫЕ!$R1553+ДАННЫЕ!$S1553+ДАННЫЕ!$T1553=0,0,1)&amp;"h"&amp;IF(ДАННЫЕ!$P1553&gt;0,1,0)&amp;"p"&amp;IF(ДАННЫЕ!$CI1553&gt;0,IF(YEAR(ДАННЫЕ!$F$1)=YEAR(ДАННЫЕ!$CI1553),IF(MONTH(ДАННЫЕ!$F$1)=MONTH(ДАННЫЕ!$CI1553),111,11),1),0)&amp;"d"&amp;IF(ДАННЫЕ!$CJ1553&gt;0,IF(YEAR(ДАННЫЕ!$F$1)=YEAR(ДАННЫЕ!$CJ1553),IF(MONTH(ДАННЫЕ!$F$1)=MONTH(ДАННЫЕ!$CJ1553),111,11),1),0)&amp;"o"&amp;IF(ДАННЫЕ!$CK1553&gt;0,IF(MONTH(ДАННЫЕ!$F$1)=MONTH(ДАННЫЕ!$CK1553),111,11),0)&amp;"v"&amp;IF(ДАННЫЕ!$BE1553&gt;0,IF(MONTH(ДАННЫЕ!$F$1)=MONTH(ДАННЫЕ!$BE1553),111,11),0)</f>
        <v>g00f0c0s0i0h0p0d0o0v0</v>
      </c>
      <c r="P1553" s="15">
        <f t="shared" si="74"/>
        <v>0</v>
      </c>
      <c r="Q1553" s="15">
        <f>IF(ДАННЫЕ!$F$1&gt;ДАННЫЕ!$N1553,IF(YEAR(ДАННЫЕ!$F$1)=YEAR(ДАННЫЕ!M1553),1,0),0)</f>
        <v>0</v>
      </c>
      <c r="R1553" s="15">
        <f>IF(ДАННЫЕ!$F$1&gt;ДАННЫЕ!$N1553,IF(YEAR(ДАННЫЕ!$F$1)=YEAR(ДАННЫЕ!N1553),1,0),0)</f>
        <v>0</v>
      </c>
      <c r="S1553" s="15">
        <f>IF(ДАННЫЕ!$AA1553="2А",1,IF(ДАННЫЕ!$AA1553="2Б",2,IF(ДАННЫЕ!$AA1553="2В",3,IF(ДАННЫЕ!$AA1553=3,4,IF(ДАННЫЕ!$AA1553="4А",5,IF(ДАННЫЕ!$AA1553="4Б",6,IF(ДАННЫЕ!$AA1553="4В",7,IF(ДАННЫЕ!$AA1553=5,8,0))))))))</f>
        <v>0</v>
      </c>
      <c r="T1553" s="15">
        <f>IF(OR(ДАННЫЕ!$AC1553=2,ДАННЫЕ!$AD1553=2,ДАННЫЕ!$AE1553=2),2,IF(OR(ДАННЫЕ!$AC1553=1,ДАННЫЕ!$AD1553=1,ДАННЫЕ!$AE1553=1),1,0))</f>
        <v>0</v>
      </c>
    </row>
    <row r="1554" spans="1:20" x14ac:dyDescent="0.2">
      <c r="A1554" s="78">
        <f>IF(B1554&gt;0,IF(MONTH(ДАННЫЕ!$F$1)=MONTH(ДАННЫЕ!$B1554),1,0),0)</f>
        <v>0</v>
      </c>
      <c r="B1554" s="14">
        <f>IF(ДАННЫЕ!$B1554&gt;0,IF(YEAR(ДАННЫЕ!$F$1)=YEAR(ДАННЫЕ!$B1554),1,0),0)</f>
        <v>0</v>
      </c>
      <c r="C1554" s="14">
        <f>IF(ДАННЫЕ!$CM1554&gt;0,IF(YEAR(ДАННЫЕ!$F$1)=YEAR(ДАННЫЕ!$CM1554),1,0),0)</f>
        <v>0</v>
      </c>
      <c r="D1554" s="14">
        <f>IF(ДАННЫЕ!$CJ1554&gt;0,IF(ДАННЫЕ!$CL1554&gt;ДАННЫЕ!$F$1,1,IF(ДАННЫЕ!$CL1554&gt;0,0,1)),0)</f>
        <v>0</v>
      </c>
      <c r="E1554" s="43" t="str">
        <f ca="1">IF(ДАННЫЕ!$F$1&gt;0,IF(ДАННЫЕ!$G1554&gt;0,DATEDIF(ДАННЫЕ!$G1554,ДАННЫЕ!$F$1,"y"),""),IF(ДАННЫЕ!$G1554&gt;0,DATEDIF(ДАННЫЕ!$G1554,TODAY(),"y"),""))</f>
        <v/>
      </c>
      <c r="F1554" s="43" t="str">
        <f xml:space="preserve"> IF(ДАННЫЕ!$F1554="М",IF(E1554&gt;=18,IF(E1554&lt;60,1,""),""),"")&amp;IF(ДАННЫЕ!$F1554="Ж",IF(E1554&gt;=18,IF(E1554&lt;55,1,""),""),"")</f>
        <v/>
      </c>
      <c r="G1554" s="43" t="str">
        <f xml:space="preserve"> IF(ДАННЫЕ!$F1554="М",IF(E1554&gt;=60,2,""),"")&amp;IF(ДАННЫЕ!$F1554="Ж",IF(E1554&gt;=55,2,""),"")</f>
        <v/>
      </c>
      <c r="H1554" s="43" t="str">
        <f t="shared" ca="1" si="72"/>
        <v/>
      </c>
      <c r="I1554" s="43" t="str">
        <f t="shared" ca="1" si="73"/>
        <v>03</v>
      </c>
      <c r="J1554" s="28" t="str">
        <f ca="1">ДАННЫЕ!$F1554&amp;H1554&amp;I1554&amp;ДАННЫЕ!$I1554&amp;"m"&amp;IF(ДАННЫЕ!$I1554&gt;0,IF(ДАННЫЕ!$J1554&gt;0,0,1),"")&amp;"f"&amp;IF(ДАННЫЕ!$R1554&gt;0,IF(YEAR(ДАННЫЕ!$F$1)=YEAR(ДАННЫЕ!$R1554),1,0),0)&amp;"z"&amp;ДАННЫЕ!$R1554&amp;"p"&amp;ДАННЫЕ!$S1554&amp;"i"&amp;ДАННЫЕ!$T1554&amp;"h"&amp;ДАННЫЕ!$K1554&amp;"be"&amp;ДАННЫЕ!$BI1554&amp;"CD"&amp;IF(ДАННЫЕ!BF1554&gt;500,4,IF(ДАННЫЕ!BF1554&gt;350,3,IF(ДАННЫЕ!BF1554&gt;200,2,IF(ДАННЫЕ!BF1554&gt;0,1,0))))&amp;"g"&amp;B1554&amp;"d"&amp;H1554&amp;"l"&amp;ДАННЫЕ!AT1554&amp;"a"&amp;ДАННЫЕ!$V1554&amp;"v"&amp;R1554&amp;"k"&amp;ДАННЫЕ!$U1554&amp;"s"&amp;ДАННЫЕ!$Y1554&amp;"t"&amp;ДАННЫЕ!$X1554&amp;"b"&amp;IF(ДАННЫЕ!$Q1554&gt;1,1,0)&amp;"PP"&amp;ДАННЫЕ!Z1554&amp;"c"&amp;S1554&amp;"x"&amp;IF(ДАННЫЕ!$BY1554&gt;0,IF(YEAR(ДАННЫЕ!$F$1)=YEAR(ДАННЫЕ!$BY1554),1,0),0)&amp;"n"&amp;IF(ДАННЫЕ!$BZ1554&gt;0,IF(YEAR(ДАННЫЕ!$F$1)=YEAR(ДАННЫЕ!$BZ1554),1,0),0)&amp;"u"&amp;D1554&amp;"z"&amp;IF(ДАННЫЕ!$CL1554&gt;0,IF(YEAR(ДАННЫЕ!$F$1)&gt;YEAR(ДАННЫЕ!$CL1554),11,12),0)</f>
        <v>03mf0zpihbeCD0g0dlav0kstb0PPc0x0n0u0z0</v>
      </c>
      <c r="K1554" s="28" t="str">
        <f ca="1">ДАННЫЕ!$I1554&amp;"x"&amp;B1554&amp;"w"&amp;IF(T1554+ДАННЫЕ!AD1554+ДАННЫЕ!AE1554+ДАННЫЕ!AF1554+ДАННЫЕ!AG1554+ДАННЫЕ!AH1554+ДАННЫЕ!$AL1554+ДАННЫЕ!AI1554+ДАННЫЕ!AJ1554+ДАННЫЕ!AK1554+ДАННЫЕ!AP1554+ДАННЫЕ!AQ1554+ДАННЫЕ!AR1554+ДАННЫЕ!$AM1554+ДАННЫЕ!$AN1554+ДАННЫЕ!AS1554+ДАННЫЕ!AT1554&gt;0,1,0)&amp;IF(OR(T1554=2,ДАННЫЕ!AD1554=2,ДАННЫЕ!AE1554=2,ДАННЫЕ!AF1554=2,ДАННЫЕ!AG1554=2,ДАННЫЕ!AH1554=2,ДАННЫЕ!$AL1554=2,ДАННЫЕ!AI1554=2,ДАННЫЕ!AJ1554=2,ДАННЫЕ!AK1554=2,ДАННЫЕ!AP1554=2,ДАННЫЕ!AQ1554=2,ДАННЫЕ!AR1554=2,ДАННЫЕ!$AM1554=2,ДАННЫЕ!$AN1554=2,ДАННЫЕ!AS1554=2,ДАННЫЕ!AT1554=2),2,0)&amp;"t"&amp;IF(T1554&gt;0,"1"&amp;T1554,"00")&amp;"f"&amp;IF(ДАННЫЕ!$AC1554,"1"&amp;ДАННЫЕ!$AC1554,"00")&amp;"b"&amp;IF(ДАННЫЕ!$AD1554,"1"&amp;ДАННЫЕ!$AD1554,"00")&amp;"g"&amp;IF(ДАННЫЕ!$AF1554,"1"&amp;ДАННЫЕ!$AF1554,"00")&amp;"c"&amp;IF(ДАННЫЕ!$AG1554,"1"&amp;ДАННЫЕ!$AG1554,"00")&amp;"i"&amp;IF(ДАННЫЕ!$AH1554,"1"&amp;ДАННЫЕ!$AH1554,"00")&amp;"r"&amp;IF(ДАННЫЕ!$AL1554,"1"&amp;ДАННЫЕ!$AL1554,"00")&amp;"m"&amp;IF(ДАННЫЕ!$AI1554,"1"&amp;ДАННЫЕ!$AI1554,"00")&amp;"hS"&amp;IF(ДАННЫЕ!$AJ1554,"1"&amp;ДАННЫЕ!$AJ1554,"00")&amp;"hZ"&amp;IF(ДАННЫЕ!$AK1554,"1"&amp;ДАННЫЕ!$AK1554,"00")&amp;"p"&amp;IF(ДАННЫЕ!$AP1554,"1"&amp;ДАННЫЕ!$AP1554,"00")&amp;"k"&amp;IF(ДАННЫЕ!$AQ1554,"1"&amp;ДАННЫЕ!$AQ1554,"00")&amp;"z"&amp;IF(ДАННЫЕ!$AR1554,"1"&amp;ДАННЫЕ!$AR1554,"00")&amp;"j"&amp;IF(ДАННЫЕ!$AM1554,"1"&amp;ДАННЫЕ!$AM1554,"00")&amp;"n"&amp;IF(ДАННЫЕ!$AN1554,"1"&amp;ДАННЫЕ!$AN1554,"00")&amp;"E"&amp;ДАННЫЕ!BI1554&amp;"L"&amp;ДАННЫЕ!AO1554&amp;"h"&amp;IF(ДАННЫЕ!$AU1554&gt;0,1,0)&amp;"v"&amp;IF(ДАННЫЕ!$AW1554&gt;0,1,0)&amp;"a"&amp;IF(ДАННЫЕ!$AS1554,"1"&amp;ДАННЫЕ!$AS1554,"00")&amp;"s"&amp;IF(ДАННЫЕ!$AT1554,"1"&amp;ДАННЫЕ!$AT1554,"00")&amp;"u"&amp;IF(ДАННЫЕ!$CJ1554&gt;0,1,0)&amp;"y"&amp;B1554&amp;"d"&amp;H1554&amp;"e"&amp;F1554&amp;G1554</f>
        <v>x0w00t00f00b00g00c00i00r00m00hS00hZ00p00k00z00j00n00ELh0v0a00s00u0y0de</v>
      </c>
      <c r="L1554" s="28" t="str">
        <f ca="1">ДАННЫЕ!$I1554&amp;"VN"&amp;IF(ДАННЫЕ!AW1554&gt;0,11,10)&amp;"CD"&amp;IF(ДАННЫЕ!BF1554&gt;500,16,IF(ДАННЫЕ!BF1554&gt;350,15,IF(ДАННЫЕ!BF1554&gt;=200,14,IF(ДАННЫЕ!BF1554&gt;=100,13,IF(ДАННЫЕ!BF1554&gt;=50,12,IF(ДАННЫЕ!BF1554&gt;0,11,10))))))&amp;"AR"&amp;IF(ДАННЫЕ!BX1554&gt;0,1,0)&amp;"GD"&amp;B1554&amp;"VV"&amp;IF(E1554&gt;=5,IF(E1554&lt;18,1,0),0)</f>
        <v>VN10CD10AR0GD0VV0</v>
      </c>
      <c r="M1554" s="28" t="str">
        <f>ДАННЫЕ!$I1554&amp;"b"&amp;ДАННЫЕ!$BI1554&amp;"r"&amp;ДАННЫЕ!$BJ1554&amp;"CD"&amp;IF(ДАННЫЕ!BF1554&gt;0,IF(ДАННЫЕ!BF1554&lt;200,1,IF(ДАННЫЕ!BF1554&lt;350,2,3)),0)&amp;"h"&amp;IF(ДАННЫЕ!$BK1554+ДАННЫЕ!$BL1554+ДАННЫЕ!$BM1554&gt;0,1,0)&amp;"x"&amp;ДАННЫЕ!$BK1554&amp;"y"&amp;ДАННЫЕ!$BL1554&amp;"z"&amp;ДАННЫЕ!$BM1554&amp;"c"&amp;IF(ДАННЫЕ!$BK1554+ДАННЫЕ!$BL1554+ДАННЫЕ!$BM1554=3,1,0)&amp;"a"&amp;IF(ДАННЫЕ!$BQ1554+ДАННЫЕ!$BR1554&gt;0,1,0)&amp;"d"&amp;ДАННЫЕ!$BQ1554&amp;"v"&amp;ДАННЫЕ!$BR1554&amp;"p"&amp;ДАННЫЕ!$BS1554&amp;"n"&amp;ДАННЫЕ!$BU1554&amp;"t"&amp;ДАННЫЕ!$BV1554&amp;"o"&amp;ДАННЫЕ!$BT1554&amp;"l"&amp;IF(ДАННЫЕ!$BN1554&gt;0,1,0)&amp;ДАННЫЕ!$BN1554&amp;"g"&amp;ДАННЫЕ!$BO1554&amp;"s"&amp;ДАННЫЕ!$BP1554&amp;"DZ"&amp;IF(ДАННЫЕ!B1554-ДАННЫЕ!G1554 &lt; 60,IF(ДАННЫЕ!B1554-ДАННЫЕ!G1554 &gt;= 0,1,0),0)&amp;"u"&amp;IF(ДАННЫЕ!$CJ1554&gt;0,1,0)</f>
        <v>brCD0h0xyzc0a0dvpntol0gsDZ1u0</v>
      </c>
      <c r="N1554" s="28" t="str">
        <f ca="1">ДАННЫЕ!$F1554&amp;ДАННЫЕ!$I1554&amp;"g"&amp;B1554&amp;"cf"&amp;D1554&amp;"a"&amp;IF(ДАННЫЕ!$BX1554&gt;0,1,0)&amp;IF(ДАННЫЕ!$BF1554&gt;500,1,IF(ДАННЫЕ!$BF1554&gt;350,2,IF(ДАННЫЕ!$BF1554&gt;=200,3,IF(ДАННЫЕ!$BF1554&gt;=100,4,IF(ДАННЫЕ!$BF1554&gt;=50,5,IF(ДАННЫЕ!$BF1554&lt;50,6,0))))))&amp;"AR"&amp;IF(DATEDIF(ДАННЫЕ!$BX1554,ДАННЫЕ!$F$1,"y")&gt;1,1,0)&amp;"VG"&amp;IF(ДАННЫЕ!$BH1554="0",1,0)&amp;"o"&amp;IF(T1554+ДАННЫЕ!$AF1554+ДАННЫЕ!$AG1554+ДАННЫЕ!$AH1554+ДАННЫЕ!$AI1554+ДАННЫЕ!$AJ1554+ДАННЫЕ!$AP1554+ДАННЫЕ!$AQ1554+ДАННЫЕ!$AR1554+ДАННЫЕ!$AU1554+ДАННЫЕ!$AW1554+ДАННЫЕ!$AS1554+ДАННЫЕ!$AT1554&gt;0,1,0)&amp;"x"&amp;ДАННЫЕ!$AG1554&amp;"p"&amp;IF(ДАННЫЕ!$BY1554&gt;0,1,0)&amp;"v"&amp;IF(ДАННЫЕ!$BZ1554&gt;0,1,0)&amp;"n"&amp;ДАННЫЕ!$CA1554&amp;"t"&amp;ДАННЫЕ!$AY1554&amp;"k"&amp;ДАННЫЕ!$CB1554&amp;"q"&amp;ДАННЫЕ!$CC1554&amp;"w"&amp;ДАННЫЕ!$CD1554&amp;"e"&amp;ДАННЫЕ!$CE1554&amp;"m"&amp;ДАННЫЕ!$CF1554&amp;"c"&amp;ДАННЫЕ!$CG1554&amp;"z"&amp;ДАННЫЕ!$CH1554&amp;"d"&amp;IF(H1554=4,1,0)&amp;"s"&amp;IF(ДАННЫЕ!$J1554=1,0,1)&amp;"u"&amp;IF(ДАННЫЕ!$CJ1554&gt;0,1,0)</f>
        <v>g0cf0a06AR1VG0o0xp0v0ntkqwemczd0s1u0</v>
      </c>
      <c r="O1554" s="28" t="str">
        <f>ДАННЫЕ!$I1554&amp;"g"&amp;B1554&amp;A1554&amp;"f"&amp;P1554&amp;"c"&amp;IF(ДАННЫЕ!$U1554&gt;0,1,0)&amp;"s"&amp;IF(ДАННЫЕ!$Q1554&gt;0,IF(YEAR(ДАННЫЕ!$F$1)=YEAR(ДАННЫЕ!$Q1554),IF(MONTH(ДАННЫЕ!$F$1)=MONTH(ДАННЫЕ!$Q1554),111,11),1),0)&amp;"i"&amp;IF(ДАННЫЕ!$R1554+ДАННЫЕ!$S1554+ДАННЫЕ!$T1554=0,0,1)&amp;"h"&amp;IF(ДАННЫЕ!$P1554&gt;0,1,0)&amp;"p"&amp;IF(ДАННЫЕ!$CI1554&gt;0,IF(YEAR(ДАННЫЕ!$F$1)=YEAR(ДАННЫЕ!$CI1554),IF(MONTH(ДАННЫЕ!$F$1)=MONTH(ДАННЫЕ!$CI1554),111,11),1),0)&amp;"d"&amp;IF(ДАННЫЕ!$CJ1554&gt;0,IF(YEAR(ДАННЫЕ!$F$1)=YEAR(ДАННЫЕ!$CJ1554),IF(MONTH(ДАННЫЕ!$F$1)=MONTH(ДАННЫЕ!$CJ1554),111,11),1),0)&amp;"o"&amp;IF(ДАННЫЕ!$CK1554&gt;0,IF(MONTH(ДАННЫЕ!$F$1)=MONTH(ДАННЫЕ!$CK1554),111,11),0)&amp;"v"&amp;IF(ДАННЫЕ!$BE1554&gt;0,IF(MONTH(ДАННЫЕ!$F$1)=MONTH(ДАННЫЕ!$BE1554),111,11),0)</f>
        <v>g00f0c0s0i0h0p0d0o0v0</v>
      </c>
      <c r="P1554" s="15">
        <f t="shared" si="74"/>
        <v>0</v>
      </c>
      <c r="Q1554" s="15">
        <f>IF(ДАННЫЕ!$F$1&gt;ДАННЫЕ!$N1554,IF(YEAR(ДАННЫЕ!$F$1)=YEAR(ДАННЫЕ!M1554),1,0),0)</f>
        <v>0</v>
      </c>
      <c r="R1554" s="15">
        <f>IF(ДАННЫЕ!$F$1&gt;ДАННЫЕ!$N1554,IF(YEAR(ДАННЫЕ!$F$1)=YEAR(ДАННЫЕ!N1554),1,0),0)</f>
        <v>0</v>
      </c>
      <c r="S1554" s="15">
        <f>IF(ДАННЫЕ!$AA1554="2А",1,IF(ДАННЫЕ!$AA1554="2Б",2,IF(ДАННЫЕ!$AA1554="2В",3,IF(ДАННЫЕ!$AA1554=3,4,IF(ДАННЫЕ!$AA1554="4А",5,IF(ДАННЫЕ!$AA1554="4Б",6,IF(ДАННЫЕ!$AA1554="4В",7,IF(ДАННЫЕ!$AA1554=5,8,0))))))))</f>
        <v>0</v>
      </c>
      <c r="T1554" s="15">
        <f>IF(OR(ДАННЫЕ!$AC1554=2,ДАННЫЕ!$AD1554=2,ДАННЫЕ!$AE1554=2),2,IF(OR(ДАННЫЕ!$AC1554=1,ДАННЫЕ!$AD1554=1,ДАННЫЕ!$AE1554=1),1,0))</f>
        <v>0</v>
      </c>
    </row>
    <row r="1555" spans="1:20" x14ac:dyDescent="0.2">
      <c r="A1555" s="78">
        <f>IF(B1555&gt;0,IF(MONTH(ДАННЫЕ!$F$1)=MONTH(ДАННЫЕ!$B1555),1,0),0)</f>
        <v>0</v>
      </c>
      <c r="B1555" s="14">
        <f>IF(ДАННЫЕ!$B1555&gt;0,IF(YEAR(ДАННЫЕ!$F$1)=YEAR(ДАННЫЕ!$B1555),1,0),0)</f>
        <v>0</v>
      </c>
      <c r="C1555" s="14">
        <f>IF(ДАННЫЕ!$CM1555&gt;0,IF(YEAR(ДАННЫЕ!$F$1)=YEAR(ДАННЫЕ!$CM1555),1,0),0)</f>
        <v>0</v>
      </c>
      <c r="D1555" s="14">
        <f>IF(ДАННЫЕ!$CJ1555&gt;0,IF(ДАННЫЕ!$CL1555&gt;ДАННЫЕ!$F$1,1,IF(ДАННЫЕ!$CL1555&gt;0,0,1)),0)</f>
        <v>0</v>
      </c>
      <c r="E1555" s="43" t="str">
        <f ca="1">IF(ДАННЫЕ!$F$1&gt;0,IF(ДАННЫЕ!$G1555&gt;0,DATEDIF(ДАННЫЕ!$G1555,ДАННЫЕ!$F$1,"y"),""),IF(ДАННЫЕ!$G1555&gt;0,DATEDIF(ДАННЫЕ!$G1555,TODAY(),"y"),""))</f>
        <v/>
      </c>
      <c r="F1555" s="43" t="str">
        <f xml:space="preserve"> IF(ДАННЫЕ!$F1555="М",IF(E1555&gt;=18,IF(E1555&lt;60,1,""),""),"")&amp;IF(ДАННЫЕ!$F1555="Ж",IF(E1555&gt;=18,IF(E1555&lt;55,1,""),""),"")</f>
        <v/>
      </c>
      <c r="G1555" s="43" t="str">
        <f xml:space="preserve"> IF(ДАННЫЕ!$F1555="М",IF(E1555&gt;=60,2,""),"")&amp;IF(ДАННЫЕ!$F1555="Ж",IF(E1555&gt;=55,2,""),"")</f>
        <v/>
      </c>
      <c r="H1555" s="43" t="str">
        <f t="shared" ca="1" si="72"/>
        <v/>
      </c>
      <c r="I1555" s="43" t="str">
        <f t="shared" ca="1" si="73"/>
        <v>03</v>
      </c>
      <c r="J1555" s="28" t="str">
        <f ca="1">ДАННЫЕ!$F1555&amp;H1555&amp;I1555&amp;ДАННЫЕ!$I1555&amp;"m"&amp;IF(ДАННЫЕ!$I1555&gt;0,IF(ДАННЫЕ!$J1555&gt;0,0,1),"")&amp;"f"&amp;IF(ДАННЫЕ!$R1555&gt;0,IF(YEAR(ДАННЫЕ!$F$1)=YEAR(ДАННЫЕ!$R1555),1,0),0)&amp;"z"&amp;ДАННЫЕ!$R1555&amp;"p"&amp;ДАННЫЕ!$S1555&amp;"i"&amp;ДАННЫЕ!$T1555&amp;"h"&amp;ДАННЫЕ!$K1555&amp;"be"&amp;ДАННЫЕ!$BI1555&amp;"CD"&amp;IF(ДАННЫЕ!BF1555&gt;500,4,IF(ДАННЫЕ!BF1555&gt;350,3,IF(ДАННЫЕ!BF1555&gt;200,2,IF(ДАННЫЕ!BF1555&gt;0,1,0))))&amp;"g"&amp;B1555&amp;"d"&amp;H1555&amp;"l"&amp;ДАННЫЕ!AT1555&amp;"a"&amp;ДАННЫЕ!$V1555&amp;"v"&amp;R1555&amp;"k"&amp;ДАННЫЕ!$U1555&amp;"s"&amp;ДАННЫЕ!$Y1555&amp;"t"&amp;ДАННЫЕ!$X1555&amp;"b"&amp;IF(ДАННЫЕ!$Q1555&gt;1,1,0)&amp;"PP"&amp;ДАННЫЕ!Z1555&amp;"c"&amp;S1555&amp;"x"&amp;IF(ДАННЫЕ!$BY1555&gt;0,IF(YEAR(ДАННЫЕ!$F$1)=YEAR(ДАННЫЕ!$BY1555),1,0),0)&amp;"n"&amp;IF(ДАННЫЕ!$BZ1555&gt;0,IF(YEAR(ДАННЫЕ!$F$1)=YEAR(ДАННЫЕ!$BZ1555),1,0),0)&amp;"u"&amp;D1555&amp;"z"&amp;IF(ДАННЫЕ!$CL1555&gt;0,IF(YEAR(ДАННЫЕ!$F$1)&gt;YEAR(ДАННЫЕ!$CL1555),11,12),0)</f>
        <v>03mf0zpihbeCD0g0dlav0kstb0PPc0x0n0u0z0</v>
      </c>
      <c r="K1555" s="28" t="str">
        <f ca="1">ДАННЫЕ!$I1555&amp;"x"&amp;B1555&amp;"w"&amp;IF(T1555+ДАННЫЕ!AD1555+ДАННЫЕ!AE1555+ДАННЫЕ!AF1555+ДАННЫЕ!AG1555+ДАННЫЕ!AH1555+ДАННЫЕ!$AL1555+ДАННЫЕ!AI1555+ДАННЫЕ!AJ1555+ДАННЫЕ!AK1555+ДАННЫЕ!AP1555+ДАННЫЕ!AQ1555+ДАННЫЕ!AR1555+ДАННЫЕ!$AM1555+ДАННЫЕ!$AN1555+ДАННЫЕ!AS1555+ДАННЫЕ!AT1555&gt;0,1,0)&amp;IF(OR(T1555=2,ДАННЫЕ!AD1555=2,ДАННЫЕ!AE1555=2,ДАННЫЕ!AF1555=2,ДАННЫЕ!AG1555=2,ДАННЫЕ!AH1555=2,ДАННЫЕ!$AL1555=2,ДАННЫЕ!AI1555=2,ДАННЫЕ!AJ1555=2,ДАННЫЕ!AK1555=2,ДАННЫЕ!AP1555=2,ДАННЫЕ!AQ1555=2,ДАННЫЕ!AR1555=2,ДАННЫЕ!$AM1555=2,ДАННЫЕ!$AN1555=2,ДАННЫЕ!AS1555=2,ДАННЫЕ!AT1555=2),2,0)&amp;"t"&amp;IF(T1555&gt;0,"1"&amp;T1555,"00")&amp;"f"&amp;IF(ДАННЫЕ!$AC1555,"1"&amp;ДАННЫЕ!$AC1555,"00")&amp;"b"&amp;IF(ДАННЫЕ!$AD1555,"1"&amp;ДАННЫЕ!$AD1555,"00")&amp;"g"&amp;IF(ДАННЫЕ!$AF1555,"1"&amp;ДАННЫЕ!$AF1555,"00")&amp;"c"&amp;IF(ДАННЫЕ!$AG1555,"1"&amp;ДАННЫЕ!$AG1555,"00")&amp;"i"&amp;IF(ДАННЫЕ!$AH1555,"1"&amp;ДАННЫЕ!$AH1555,"00")&amp;"r"&amp;IF(ДАННЫЕ!$AL1555,"1"&amp;ДАННЫЕ!$AL1555,"00")&amp;"m"&amp;IF(ДАННЫЕ!$AI1555,"1"&amp;ДАННЫЕ!$AI1555,"00")&amp;"hS"&amp;IF(ДАННЫЕ!$AJ1555,"1"&amp;ДАННЫЕ!$AJ1555,"00")&amp;"hZ"&amp;IF(ДАННЫЕ!$AK1555,"1"&amp;ДАННЫЕ!$AK1555,"00")&amp;"p"&amp;IF(ДАННЫЕ!$AP1555,"1"&amp;ДАННЫЕ!$AP1555,"00")&amp;"k"&amp;IF(ДАННЫЕ!$AQ1555,"1"&amp;ДАННЫЕ!$AQ1555,"00")&amp;"z"&amp;IF(ДАННЫЕ!$AR1555,"1"&amp;ДАННЫЕ!$AR1555,"00")&amp;"j"&amp;IF(ДАННЫЕ!$AM1555,"1"&amp;ДАННЫЕ!$AM1555,"00")&amp;"n"&amp;IF(ДАННЫЕ!$AN1555,"1"&amp;ДАННЫЕ!$AN1555,"00")&amp;"E"&amp;ДАННЫЕ!BI1555&amp;"L"&amp;ДАННЫЕ!AO1555&amp;"h"&amp;IF(ДАННЫЕ!$AU1555&gt;0,1,0)&amp;"v"&amp;IF(ДАННЫЕ!$AW1555&gt;0,1,0)&amp;"a"&amp;IF(ДАННЫЕ!$AS1555,"1"&amp;ДАННЫЕ!$AS1555,"00")&amp;"s"&amp;IF(ДАННЫЕ!$AT1555,"1"&amp;ДАННЫЕ!$AT1555,"00")&amp;"u"&amp;IF(ДАННЫЕ!$CJ1555&gt;0,1,0)&amp;"y"&amp;B1555&amp;"d"&amp;H1555&amp;"e"&amp;F1555&amp;G1555</f>
        <v>x0w00t00f00b00g00c00i00r00m00hS00hZ00p00k00z00j00n00ELh0v0a00s00u0y0de</v>
      </c>
      <c r="L1555" s="28" t="str">
        <f ca="1">ДАННЫЕ!$I1555&amp;"VN"&amp;IF(ДАННЫЕ!AW1555&gt;0,11,10)&amp;"CD"&amp;IF(ДАННЫЕ!BF1555&gt;500,16,IF(ДАННЫЕ!BF1555&gt;350,15,IF(ДАННЫЕ!BF1555&gt;=200,14,IF(ДАННЫЕ!BF1555&gt;=100,13,IF(ДАННЫЕ!BF1555&gt;=50,12,IF(ДАННЫЕ!BF1555&gt;0,11,10))))))&amp;"AR"&amp;IF(ДАННЫЕ!BX1555&gt;0,1,0)&amp;"GD"&amp;B1555&amp;"VV"&amp;IF(E1555&gt;=5,IF(E1555&lt;18,1,0),0)</f>
        <v>VN10CD10AR0GD0VV0</v>
      </c>
      <c r="M1555" s="28" t="str">
        <f>ДАННЫЕ!$I1555&amp;"b"&amp;ДАННЫЕ!$BI1555&amp;"r"&amp;ДАННЫЕ!$BJ1555&amp;"CD"&amp;IF(ДАННЫЕ!BF1555&gt;0,IF(ДАННЫЕ!BF1555&lt;200,1,IF(ДАННЫЕ!BF1555&lt;350,2,3)),0)&amp;"h"&amp;IF(ДАННЫЕ!$BK1555+ДАННЫЕ!$BL1555+ДАННЫЕ!$BM1555&gt;0,1,0)&amp;"x"&amp;ДАННЫЕ!$BK1555&amp;"y"&amp;ДАННЫЕ!$BL1555&amp;"z"&amp;ДАННЫЕ!$BM1555&amp;"c"&amp;IF(ДАННЫЕ!$BK1555+ДАННЫЕ!$BL1555+ДАННЫЕ!$BM1555=3,1,0)&amp;"a"&amp;IF(ДАННЫЕ!$BQ1555+ДАННЫЕ!$BR1555&gt;0,1,0)&amp;"d"&amp;ДАННЫЕ!$BQ1555&amp;"v"&amp;ДАННЫЕ!$BR1555&amp;"p"&amp;ДАННЫЕ!$BS1555&amp;"n"&amp;ДАННЫЕ!$BU1555&amp;"t"&amp;ДАННЫЕ!$BV1555&amp;"o"&amp;ДАННЫЕ!$BT1555&amp;"l"&amp;IF(ДАННЫЕ!$BN1555&gt;0,1,0)&amp;ДАННЫЕ!$BN1555&amp;"g"&amp;ДАННЫЕ!$BO1555&amp;"s"&amp;ДАННЫЕ!$BP1555&amp;"DZ"&amp;IF(ДАННЫЕ!B1555-ДАННЫЕ!G1555 &lt; 60,IF(ДАННЫЕ!B1555-ДАННЫЕ!G1555 &gt;= 0,1,0),0)&amp;"u"&amp;IF(ДАННЫЕ!$CJ1555&gt;0,1,0)</f>
        <v>brCD0h0xyzc0a0dvpntol0gsDZ1u0</v>
      </c>
      <c r="N1555" s="28" t="str">
        <f ca="1">ДАННЫЕ!$F1555&amp;ДАННЫЕ!$I1555&amp;"g"&amp;B1555&amp;"cf"&amp;D1555&amp;"a"&amp;IF(ДАННЫЕ!$BX1555&gt;0,1,0)&amp;IF(ДАННЫЕ!$BF1555&gt;500,1,IF(ДАННЫЕ!$BF1555&gt;350,2,IF(ДАННЫЕ!$BF1555&gt;=200,3,IF(ДАННЫЕ!$BF1555&gt;=100,4,IF(ДАННЫЕ!$BF1555&gt;=50,5,IF(ДАННЫЕ!$BF1555&lt;50,6,0))))))&amp;"AR"&amp;IF(DATEDIF(ДАННЫЕ!$BX1555,ДАННЫЕ!$F$1,"y")&gt;1,1,0)&amp;"VG"&amp;IF(ДАННЫЕ!$BH1555="0",1,0)&amp;"o"&amp;IF(T1555+ДАННЫЕ!$AF1555+ДАННЫЕ!$AG1555+ДАННЫЕ!$AH1555+ДАННЫЕ!$AI1555+ДАННЫЕ!$AJ1555+ДАННЫЕ!$AP1555+ДАННЫЕ!$AQ1555+ДАННЫЕ!$AR1555+ДАННЫЕ!$AU1555+ДАННЫЕ!$AW1555+ДАННЫЕ!$AS1555+ДАННЫЕ!$AT1555&gt;0,1,0)&amp;"x"&amp;ДАННЫЕ!$AG1555&amp;"p"&amp;IF(ДАННЫЕ!$BY1555&gt;0,1,0)&amp;"v"&amp;IF(ДАННЫЕ!$BZ1555&gt;0,1,0)&amp;"n"&amp;ДАННЫЕ!$CA1555&amp;"t"&amp;ДАННЫЕ!$AY1555&amp;"k"&amp;ДАННЫЕ!$CB1555&amp;"q"&amp;ДАННЫЕ!$CC1555&amp;"w"&amp;ДАННЫЕ!$CD1555&amp;"e"&amp;ДАННЫЕ!$CE1555&amp;"m"&amp;ДАННЫЕ!$CF1555&amp;"c"&amp;ДАННЫЕ!$CG1555&amp;"z"&amp;ДАННЫЕ!$CH1555&amp;"d"&amp;IF(H1555=4,1,0)&amp;"s"&amp;IF(ДАННЫЕ!$J1555=1,0,1)&amp;"u"&amp;IF(ДАННЫЕ!$CJ1555&gt;0,1,0)</f>
        <v>g0cf0a06AR1VG0o0xp0v0ntkqwemczd0s1u0</v>
      </c>
      <c r="O1555" s="28" t="str">
        <f>ДАННЫЕ!$I1555&amp;"g"&amp;B1555&amp;A1555&amp;"f"&amp;P1555&amp;"c"&amp;IF(ДАННЫЕ!$U1555&gt;0,1,0)&amp;"s"&amp;IF(ДАННЫЕ!$Q1555&gt;0,IF(YEAR(ДАННЫЕ!$F$1)=YEAR(ДАННЫЕ!$Q1555),IF(MONTH(ДАННЫЕ!$F$1)=MONTH(ДАННЫЕ!$Q1555),111,11),1),0)&amp;"i"&amp;IF(ДАННЫЕ!$R1555+ДАННЫЕ!$S1555+ДАННЫЕ!$T1555=0,0,1)&amp;"h"&amp;IF(ДАННЫЕ!$P1555&gt;0,1,0)&amp;"p"&amp;IF(ДАННЫЕ!$CI1555&gt;0,IF(YEAR(ДАННЫЕ!$F$1)=YEAR(ДАННЫЕ!$CI1555),IF(MONTH(ДАННЫЕ!$F$1)=MONTH(ДАННЫЕ!$CI1555),111,11),1),0)&amp;"d"&amp;IF(ДАННЫЕ!$CJ1555&gt;0,IF(YEAR(ДАННЫЕ!$F$1)=YEAR(ДАННЫЕ!$CJ1555),IF(MONTH(ДАННЫЕ!$F$1)=MONTH(ДАННЫЕ!$CJ1555),111,11),1),0)&amp;"o"&amp;IF(ДАННЫЕ!$CK1555&gt;0,IF(MONTH(ДАННЫЕ!$F$1)=MONTH(ДАННЫЕ!$CK1555),111,11),0)&amp;"v"&amp;IF(ДАННЫЕ!$BE1555&gt;0,IF(MONTH(ДАННЫЕ!$F$1)=MONTH(ДАННЫЕ!$BE1555),111,11),0)</f>
        <v>g00f0c0s0i0h0p0d0o0v0</v>
      </c>
      <c r="P1555" s="15">
        <f t="shared" si="74"/>
        <v>0</v>
      </c>
      <c r="Q1555" s="15">
        <f>IF(ДАННЫЕ!$F$1&gt;ДАННЫЕ!$N1555,IF(YEAR(ДАННЫЕ!$F$1)=YEAR(ДАННЫЕ!M1555),1,0),0)</f>
        <v>0</v>
      </c>
      <c r="R1555" s="15">
        <f>IF(ДАННЫЕ!$F$1&gt;ДАННЫЕ!$N1555,IF(YEAR(ДАННЫЕ!$F$1)=YEAR(ДАННЫЕ!N1555),1,0),0)</f>
        <v>0</v>
      </c>
      <c r="S1555" s="15">
        <f>IF(ДАННЫЕ!$AA1555="2А",1,IF(ДАННЫЕ!$AA1555="2Б",2,IF(ДАННЫЕ!$AA1555="2В",3,IF(ДАННЫЕ!$AA1555=3,4,IF(ДАННЫЕ!$AA1555="4А",5,IF(ДАННЫЕ!$AA1555="4Б",6,IF(ДАННЫЕ!$AA1555="4В",7,IF(ДАННЫЕ!$AA1555=5,8,0))))))))</f>
        <v>0</v>
      </c>
      <c r="T1555" s="15">
        <f>IF(OR(ДАННЫЕ!$AC1555=2,ДАННЫЕ!$AD1555=2,ДАННЫЕ!$AE1555=2),2,IF(OR(ДАННЫЕ!$AC1555=1,ДАННЫЕ!$AD1555=1,ДАННЫЕ!$AE1555=1),1,0))</f>
        <v>0</v>
      </c>
    </row>
    <row r="1556" spans="1:20" x14ac:dyDescent="0.2">
      <c r="A1556" s="78">
        <f>IF(B1556&gt;0,IF(MONTH(ДАННЫЕ!$F$1)=MONTH(ДАННЫЕ!$B1556),1,0),0)</f>
        <v>0</v>
      </c>
      <c r="B1556" s="14">
        <f>IF(ДАННЫЕ!$B1556&gt;0,IF(YEAR(ДАННЫЕ!$F$1)=YEAR(ДАННЫЕ!$B1556),1,0),0)</f>
        <v>0</v>
      </c>
      <c r="C1556" s="14">
        <f>IF(ДАННЫЕ!$CM1556&gt;0,IF(YEAR(ДАННЫЕ!$F$1)=YEAR(ДАННЫЕ!$CM1556),1,0),0)</f>
        <v>0</v>
      </c>
      <c r="D1556" s="14">
        <f>IF(ДАННЫЕ!$CJ1556&gt;0,IF(ДАННЫЕ!$CL1556&gt;ДАННЫЕ!$F$1,1,IF(ДАННЫЕ!$CL1556&gt;0,0,1)),0)</f>
        <v>0</v>
      </c>
      <c r="E1556" s="43" t="str">
        <f ca="1">IF(ДАННЫЕ!$F$1&gt;0,IF(ДАННЫЕ!$G1556&gt;0,DATEDIF(ДАННЫЕ!$G1556,ДАННЫЕ!$F$1,"y"),""),IF(ДАННЫЕ!$G1556&gt;0,DATEDIF(ДАННЫЕ!$G1556,TODAY(),"y"),""))</f>
        <v/>
      </c>
      <c r="F1556" s="43" t="str">
        <f xml:space="preserve"> IF(ДАННЫЕ!$F1556="М",IF(E1556&gt;=18,IF(E1556&lt;60,1,""),""),"")&amp;IF(ДАННЫЕ!$F1556="Ж",IF(E1556&gt;=18,IF(E1556&lt;55,1,""),""),"")</f>
        <v/>
      </c>
      <c r="G1556" s="43" t="str">
        <f xml:space="preserve"> IF(ДАННЫЕ!$F1556="М",IF(E1556&gt;=60,2,""),"")&amp;IF(ДАННЫЕ!$F1556="Ж",IF(E1556&gt;=55,2,""),"")</f>
        <v/>
      </c>
      <c r="H1556" s="43" t="str">
        <f t="shared" ca="1" si="72"/>
        <v/>
      </c>
      <c r="I1556" s="43" t="str">
        <f t="shared" ca="1" si="73"/>
        <v>03</v>
      </c>
      <c r="J1556" s="28" t="str">
        <f ca="1">ДАННЫЕ!$F1556&amp;H1556&amp;I1556&amp;ДАННЫЕ!$I1556&amp;"m"&amp;IF(ДАННЫЕ!$I1556&gt;0,IF(ДАННЫЕ!$J1556&gt;0,0,1),"")&amp;"f"&amp;IF(ДАННЫЕ!$R1556&gt;0,IF(YEAR(ДАННЫЕ!$F$1)=YEAR(ДАННЫЕ!$R1556),1,0),0)&amp;"z"&amp;ДАННЫЕ!$R1556&amp;"p"&amp;ДАННЫЕ!$S1556&amp;"i"&amp;ДАННЫЕ!$T1556&amp;"h"&amp;ДАННЫЕ!$K1556&amp;"be"&amp;ДАННЫЕ!$BI1556&amp;"CD"&amp;IF(ДАННЫЕ!BF1556&gt;500,4,IF(ДАННЫЕ!BF1556&gt;350,3,IF(ДАННЫЕ!BF1556&gt;200,2,IF(ДАННЫЕ!BF1556&gt;0,1,0))))&amp;"g"&amp;B1556&amp;"d"&amp;H1556&amp;"l"&amp;ДАННЫЕ!AT1556&amp;"a"&amp;ДАННЫЕ!$V1556&amp;"v"&amp;R1556&amp;"k"&amp;ДАННЫЕ!$U1556&amp;"s"&amp;ДАННЫЕ!$Y1556&amp;"t"&amp;ДАННЫЕ!$X1556&amp;"b"&amp;IF(ДАННЫЕ!$Q1556&gt;1,1,0)&amp;"PP"&amp;ДАННЫЕ!Z1556&amp;"c"&amp;S1556&amp;"x"&amp;IF(ДАННЫЕ!$BY1556&gt;0,IF(YEAR(ДАННЫЕ!$F$1)=YEAR(ДАННЫЕ!$BY1556),1,0),0)&amp;"n"&amp;IF(ДАННЫЕ!$BZ1556&gt;0,IF(YEAR(ДАННЫЕ!$F$1)=YEAR(ДАННЫЕ!$BZ1556),1,0),0)&amp;"u"&amp;D1556&amp;"z"&amp;IF(ДАННЫЕ!$CL1556&gt;0,IF(YEAR(ДАННЫЕ!$F$1)&gt;YEAR(ДАННЫЕ!$CL1556),11,12),0)</f>
        <v>03mf0zpihbeCD0g0dlav0kstb0PPc0x0n0u0z0</v>
      </c>
      <c r="K1556" s="28" t="str">
        <f ca="1">ДАННЫЕ!$I1556&amp;"x"&amp;B1556&amp;"w"&amp;IF(T1556+ДАННЫЕ!AD1556+ДАННЫЕ!AE1556+ДАННЫЕ!AF1556+ДАННЫЕ!AG1556+ДАННЫЕ!AH1556+ДАННЫЕ!$AL1556+ДАННЫЕ!AI1556+ДАННЫЕ!AJ1556+ДАННЫЕ!AK1556+ДАННЫЕ!AP1556+ДАННЫЕ!AQ1556+ДАННЫЕ!AR1556+ДАННЫЕ!$AM1556+ДАННЫЕ!$AN1556+ДАННЫЕ!AS1556+ДАННЫЕ!AT1556&gt;0,1,0)&amp;IF(OR(T1556=2,ДАННЫЕ!AD1556=2,ДАННЫЕ!AE1556=2,ДАННЫЕ!AF1556=2,ДАННЫЕ!AG1556=2,ДАННЫЕ!AH1556=2,ДАННЫЕ!$AL1556=2,ДАННЫЕ!AI1556=2,ДАННЫЕ!AJ1556=2,ДАННЫЕ!AK1556=2,ДАННЫЕ!AP1556=2,ДАННЫЕ!AQ1556=2,ДАННЫЕ!AR1556=2,ДАННЫЕ!$AM1556=2,ДАННЫЕ!$AN1556=2,ДАННЫЕ!AS1556=2,ДАННЫЕ!AT1556=2),2,0)&amp;"t"&amp;IF(T1556&gt;0,"1"&amp;T1556,"00")&amp;"f"&amp;IF(ДАННЫЕ!$AC1556,"1"&amp;ДАННЫЕ!$AC1556,"00")&amp;"b"&amp;IF(ДАННЫЕ!$AD1556,"1"&amp;ДАННЫЕ!$AD1556,"00")&amp;"g"&amp;IF(ДАННЫЕ!$AF1556,"1"&amp;ДАННЫЕ!$AF1556,"00")&amp;"c"&amp;IF(ДАННЫЕ!$AG1556,"1"&amp;ДАННЫЕ!$AG1556,"00")&amp;"i"&amp;IF(ДАННЫЕ!$AH1556,"1"&amp;ДАННЫЕ!$AH1556,"00")&amp;"r"&amp;IF(ДАННЫЕ!$AL1556,"1"&amp;ДАННЫЕ!$AL1556,"00")&amp;"m"&amp;IF(ДАННЫЕ!$AI1556,"1"&amp;ДАННЫЕ!$AI1556,"00")&amp;"hS"&amp;IF(ДАННЫЕ!$AJ1556,"1"&amp;ДАННЫЕ!$AJ1556,"00")&amp;"hZ"&amp;IF(ДАННЫЕ!$AK1556,"1"&amp;ДАННЫЕ!$AK1556,"00")&amp;"p"&amp;IF(ДАННЫЕ!$AP1556,"1"&amp;ДАННЫЕ!$AP1556,"00")&amp;"k"&amp;IF(ДАННЫЕ!$AQ1556,"1"&amp;ДАННЫЕ!$AQ1556,"00")&amp;"z"&amp;IF(ДАННЫЕ!$AR1556,"1"&amp;ДАННЫЕ!$AR1556,"00")&amp;"j"&amp;IF(ДАННЫЕ!$AM1556,"1"&amp;ДАННЫЕ!$AM1556,"00")&amp;"n"&amp;IF(ДАННЫЕ!$AN1556,"1"&amp;ДАННЫЕ!$AN1556,"00")&amp;"E"&amp;ДАННЫЕ!BI1556&amp;"L"&amp;ДАННЫЕ!AO1556&amp;"h"&amp;IF(ДАННЫЕ!$AU1556&gt;0,1,0)&amp;"v"&amp;IF(ДАННЫЕ!$AW1556&gt;0,1,0)&amp;"a"&amp;IF(ДАННЫЕ!$AS1556,"1"&amp;ДАННЫЕ!$AS1556,"00")&amp;"s"&amp;IF(ДАННЫЕ!$AT1556,"1"&amp;ДАННЫЕ!$AT1556,"00")&amp;"u"&amp;IF(ДАННЫЕ!$CJ1556&gt;0,1,0)&amp;"y"&amp;B1556&amp;"d"&amp;H1556&amp;"e"&amp;F1556&amp;G1556</f>
        <v>x0w00t00f00b00g00c00i00r00m00hS00hZ00p00k00z00j00n00ELh0v0a00s00u0y0de</v>
      </c>
      <c r="L1556" s="28" t="str">
        <f ca="1">ДАННЫЕ!$I1556&amp;"VN"&amp;IF(ДАННЫЕ!AW1556&gt;0,11,10)&amp;"CD"&amp;IF(ДАННЫЕ!BF1556&gt;500,16,IF(ДАННЫЕ!BF1556&gt;350,15,IF(ДАННЫЕ!BF1556&gt;=200,14,IF(ДАННЫЕ!BF1556&gt;=100,13,IF(ДАННЫЕ!BF1556&gt;=50,12,IF(ДАННЫЕ!BF1556&gt;0,11,10))))))&amp;"AR"&amp;IF(ДАННЫЕ!BX1556&gt;0,1,0)&amp;"GD"&amp;B1556&amp;"VV"&amp;IF(E1556&gt;=5,IF(E1556&lt;18,1,0),0)</f>
        <v>VN10CD10AR0GD0VV0</v>
      </c>
      <c r="M1556" s="28" t="str">
        <f>ДАННЫЕ!$I1556&amp;"b"&amp;ДАННЫЕ!$BI1556&amp;"r"&amp;ДАННЫЕ!$BJ1556&amp;"CD"&amp;IF(ДАННЫЕ!BF1556&gt;0,IF(ДАННЫЕ!BF1556&lt;200,1,IF(ДАННЫЕ!BF1556&lt;350,2,3)),0)&amp;"h"&amp;IF(ДАННЫЕ!$BK1556+ДАННЫЕ!$BL1556+ДАННЫЕ!$BM1556&gt;0,1,0)&amp;"x"&amp;ДАННЫЕ!$BK1556&amp;"y"&amp;ДАННЫЕ!$BL1556&amp;"z"&amp;ДАННЫЕ!$BM1556&amp;"c"&amp;IF(ДАННЫЕ!$BK1556+ДАННЫЕ!$BL1556+ДАННЫЕ!$BM1556=3,1,0)&amp;"a"&amp;IF(ДАННЫЕ!$BQ1556+ДАННЫЕ!$BR1556&gt;0,1,0)&amp;"d"&amp;ДАННЫЕ!$BQ1556&amp;"v"&amp;ДАННЫЕ!$BR1556&amp;"p"&amp;ДАННЫЕ!$BS1556&amp;"n"&amp;ДАННЫЕ!$BU1556&amp;"t"&amp;ДАННЫЕ!$BV1556&amp;"o"&amp;ДАННЫЕ!$BT1556&amp;"l"&amp;IF(ДАННЫЕ!$BN1556&gt;0,1,0)&amp;ДАННЫЕ!$BN1556&amp;"g"&amp;ДАННЫЕ!$BO1556&amp;"s"&amp;ДАННЫЕ!$BP1556&amp;"DZ"&amp;IF(ДАННЫЕ!B1556-ДАННЫЕ!G1556 &lt; 60,IF(ДАННЫЕ!B1556-ДАННЫЕ!G1556 &gt;= 0,1,0),0)&amp;"u"&amp;IF(ДАННЫЕ!$CJ1556&gt;0,1,0)</f>
        <v>brCD0h0xyzc0a0dvpntol0gsDZ1u0</v>
      </c>
      <c r="N1556" s="28" t="str">
        <f ca="1">ДАННЫЕ!$F1556&amp;ДАННЫЕ!$I1556&amp;"g"&amp;B1556&amp;"cf"&amp;D1556&amp;"a"&amp;IF(ДАННЫЕ!$BX1556&gt;0,1,0)&amp;IF(ДАННЫЕ!$BF1556&gt;500,1,IF(ДАННЫЕ!$BF1556&gt;350,2,IF(ДАННЫЕ!$BF1556&gt;=200,3,IF(ДАННЫЕ!$BF1556&gt;=100,4,IF(ДАННЫЕ!$BF1556&gt;=50,5,IF(ДАННЫЕ!$BF1556&lt;50,6,0))))))&amp;"AR"&amp;IF(DATEDIF(ДАННЫЕ!$BX1556,ДАННЫЕ!$F$1,"y")&gt;1,1,0)&amp;"VG"&amp;IF(ДАННЫЕ!$BH1556="0",1,0)&amp;"o"&amp;IF(T1556+ДАННЫЕ!$AF1556+ДАННЫЕ!$AG1556+ДАННЫЕ!$AH1556+ДАННЫЕ!$AI1556+ДАННЫЕ!$AJ1556+ДАННЫЕ!$AP1556+ДАННЫЕ!$AQ1556+ДАННЫЕ!$AR1556+ДАННЫЕ!$AU1556+ДАННЫЕ!$AW1556+ДАННЫЕ!$AS1556+ДАННЫЕ!$AT1556&gt;0,1,0)&amp;"x"&amp;ДАННЫЕ!$AG1556&amp;"p"&amp;IF(ДАННЫЕ!$BY1556&gt;0,1,0)&amp;"v"&amp;IF(ДАННЫЕ!$BZ1556&gt;0,1,0)&amp;"n"&amp;ДАННЫЕ!$CA1556&amp;"t"&amp;ДАННЫЕ!$AY1556&amp;"k"&amp;ДАННЫЕ!$CB1556&amp;"q"&amp;ДАННЫЕ!$CC1556&amp;"w"&amp;ДАННЫЕ!$CD1556&amp;"e"&amp;ДАННЫЕ!$CE1556&amp;"m"&amp;ДАННЫЕ!$CF1556&amp;"c"&amp;ДАННЫЕ!$CG1556&amp;"z"&amp;ДАННЫЕ!$CH1556&amp;"d"&amp;IF(H1556=4,1,0)&amp;"s"&amp;IF(ДАННЫЕ!$J1556=1,0,1)&amp;"u"&amp;IF(ДАННЫЕ!$CJ1556&gt;0,1,0)</f>
        <v>g0cf0a06AR1VG0o0xp0v0ntkqwemczd0s1u0</v>
      </c>
      <c r="O1556" s="28" t="str">
        <f>ДАННЫЕ!$I1556&amp;"g"&amp;B1556&amp;A1556&amp;"f"&amp;P1556&amp;"c"&amp;IF(ДАННЫЕ!$U1556&gt;0,1,0)&amp;"s"&amp;IF(ДАННЫЕ!$Q1556&gt;0,IF(YEAR(ДАННЫЕ!$F$1)=YEAR(ДАННЫЕ!$Q1556),IF(MONTH(ДАННЫЕ!$F$1)=MONTH(ДАННЫЕ!$Q1556),111,11),1),0)&amp;"i"&amp;IF(ДАННЫЕ!$R1556+ДАННЫЕ!$S1556+ДАННЫЕ!$T1556=0,0,1)&amp;"h"&amp;IF(ДАННЫЕ!$P1556&gt;0,1,0)&amp;"p"&amp;IF(ДАННЫЕ!$CI1556&gt;0,IF(YEAR(ДАННЫЕ!$F$1)=YEAR(ДАННЫЕ!$CI1556),IF(MONTH(ДАННЫЕ!$F$1)=MONTH(ДАННЫЕ!$CI1556),111,11),1),0)&amp;"d"&amp;IF(ДАННЫЕ!$CJ1556&gt;0,IF(YEAR(ДАННЫЕ!$F$1)=YEAR(ДАННЫЕ!$CJ1556),IF(MONTH(ДАННЫЕ!$F$1)=MONTH(ДАННЫЕ!$CJ1556),111,11),1),0)&amp;"o"&amp;IF(ДАННЫЕ!$CK1556&gt;0,IF(MONTH(ДАННЫЕ!$F$1)=MONTH(ДАННЫЕ!$CK1556),111,11),0)&amp;"v"&amp;IF(ДАННЫЕ!$BE1556&gt;0,IF(MONTH(ДАННЫЕ!$F$1)=MONTH(ДАННЫЕ!$BE1556),111,11),0)</f>
        <v>g00f0c0s0i0h0p0d0o0v0</v>
      </c>
      <c r="P1556" s="15">
        <f t="shared" si="74"/>
        <v>0</v>
      </c>
      <c r="Q1556" s="15">
        <f>IF(ДАННЫЕ!$F$1&gt;ДАННЫЕ!$N1556,IF(YEAR(ДАННЫЕ!$F$1)=YEAR(ДАННЫЕ!M1556),1,0),0)</f>
        <v>0</v>
      </c>
      <c r="R1556" s="15">
        <f>IF(ДАННЫЕ!$F$1&gt;ДАННЫЕ!$N1556,IF(YEAR(ДАННЫЕ!$F$1)=YEAR(ДАННЫЕ!N1556),1,0),0)</f>
        <v>0</v>
      </c>
      <c r="S1556" s="15">
        <f>IF(ДАННЫЕ!$AA1556="2А",1,IF(ДАННЫЕ!$AA1556="2Б",2,IF(ДАННЫЕ!$AA1556="2В",3,IF(ДАННЫЕ!$AA1556=3,4,IF(ДАННЫЕ!$AA1556="4А",5,IF(ДАННЫЕ!$AA1556="4Б",6,IF(ДАННЫЕ!$AA1556="4В",7,IF(ДАННЫЕ!$AA1556=5,8,0))))))))</f>
        <v>0</v>
      </c>
      <c r="T1556" s="15">
        <f>IF(OR(ДАННЫЕ!$AC1556=2,ДАННЫЕ!$AD1556=2,ДАННЫЕ!$AE1556=2),2,IF(OR(ДАННЫЕ!$AC1556=1,ДАННЫЕ!$AD1556=1,ДАННЫЕ!$AE1556=1),1,0))</f>
        <v>0</v>
      </c>
    </row>
    <row r="1557" spans="1:20" x14ac:dyDescent="0.2">
      <c r="A1557" s="78">
        <f>IF(B1557&gt;0,IF(MONTH(ДАННЫЕ!$F$1)=MONTH(ДАННЫЕ!$B1557),1,0),0)</f>
        <v>0</v>
      </c>
      <c r="B1557" s="14">
        <f>IF(ДАННЫЕ!$B1557&gt;0,IF(YEAR(ДАННЫЕ!$F$1)=YEAR(ДАННЫЕ!$B1557),1,0),0)</f>
        <v>0</v>
      </c>
      <c r="C1557" s="14">
        <f>IF(ДАННЫЕ!$CM1557&gt;0,IF(YEAR(ДАННЫЕ!$F$1)=YEAR(ДАННЫЕ!$CM1557),1,0),0)</f>
        <v>0</v>
      </c>
      <c r="D1557" s="14">
        <f>IF(ДАННЫЕ!$CJ1557&gt;0,IF(ДАННЫЕ!$CL1557&gt;ДАННЫЕ!$F$1,1,IF(ДАННЫЕ!$CL1557&gt;0,0,1)),0)</f>
        <v>0</v>
      </c>
      <c r="E1557" s="43" t="str">
        <f ca="1">IF(ДАННЫЕ!$F$1&gt;0,IF(ДАННЫЕ!$G1557&gt;0,DATEDIF(ДАННЫЕ!$G1557,ДАННЫЕ!$F$1,"y"),""),IF(ДАННЫЕ!$G1557&gt;0,DATEDIF(ДАННЫЕ!$G1557,TODAY(),"y"),""))</f>
        <v/>
      </c>
      <c r="F1557" s="43" t="str">
        <f xml:space="preserve"> IF(ДАННЫЕ!$F1557="М",IF(E1557&gt;=18,IF(E1557&lt;60,1,""),""),"")&amp;IF(ДАННЫЕ!$F1557="Ж",IF(E1557&gt;=18,IF(E1557&lt;55,1,""),""),"")</f>
        <v/>
      </c>
      <c r="G1557" s="43" t="str">
        <f xml:space="preserve"> IF(ДАННЫЕ!$F1557="М",IF(E1557&gt;=60,2,""),"")&amp;IF(ДАННЫЕ!$F1557="Ж",IF(E1557&gt;=55,2,""),"")</f>
        <v/>
      </c>
      <c r="H1557" s="43" t="str">
        <f t="shared" ca="1" si="72"/>
        <v/>
      </c>
      <c r="I1557" s="43" t="str">
        <f t="shared" ca="1" si="73"/>
        <v>03</v>
      </c>
      <c r="J1557" s="28" t="str">
        <f ca="1">ДАННЫЕ!$F1557&amp;H1557&amp;I1557&amp;ДАННЫЕ!$I1557&amp;"m"&amp;IF(ДАННЫЕ!$I1557&gt;0,IF(ДАННЫЕ!$J1557&gt;0,0,1),"")&amp;"f"&amp;IF(ДАННЫЕ!$R1557&gt;0,IF(YEAR(ДАННЫЕ!$F$1)=YEAR(ДАННЫЕ!$R1557),1,0),0)&amp;"z"&amp;ДАННЫЕ!$R1557&amp;"p"&amp;ДАННЫЕ!$S1557&amp;"i"&amp;ДАННЫЕ!$T1557&amp;"h"&amp;ДАННЫЕ!$K1557&amp;"be"&amp;ДАННЫЕ!$BI1557&amp;"CD"&amp;IF(ДАННЫЕ!BF1557&gt;500,4,IF(ДАННЫЕ!BF1557&gt;350,3,IF(ДАННЫЕ!BF1557&gt;200,2,IF(ДАННЫЕ!BF1557&gt;0,1,0))))&amp;"g"&amp;B1557&amp;"d"&amp;H1557&amp;"l"&amp;ДАННЫЕ!AT1557&amp;"a"&amp;ДАННЫЕ!$V1557&amp;"v"&amp;R1557&amp;"k"&amp;ДАННЫЕ!$U1557&amp;"s"&amp;ДАННЫЕ!$Y1557&amp;"t"&amp;ДАННЫЕ!$X1557&amp;"b"&amp;IF(ДАННЫЕ!$Q1557&gt;1,1,0)&amp;"PP"&amp;ДАННЫЕ!Z1557&amp;"c"&amp;S1557&amp;"x"&amp;IF(ДАННЫЕ!$BY1557&gt;0,IF(YEAR(ДАННЫЕ!$F$1)=YEAR(ДАННЫЕ!$BY1557),1,0),0)&amp;"n"&amp;IF(ДАННЫЕ!$BZ1557&gt;0,IF(YEAR(ДАННЫЕ!$F$1)=YEAR(ДАННЫЕ!$BZ1557),1,0),0)&amp;"u"&amp;D1557&amp;"z"&amp;IF(ДАННЫЕ!$CL1557&gt;0,IF(YEAR(ДАННЫЕ!$F$1)&gt;YEAR(ДАННЫЕ!$CL1557),11,12),0)</f>
        <v>03mf0zpihbeCD0g0dlav0kstb0PPc0x0n0u0z0</v>
      </c>
      <c r="K1557" s="28" t="str">
        <f ca="1">ДАННЫЕ!$I1557&amp;"x"&amp;B1557&amp;"w"&amp;IF(T1557+ДАННЫЕ!AD1557+ДАННЫЕ!AE1557+ДАННЫЕ!AF1557+ДАННЫЕ!AG1557+ДАННЫЕ!AH1557+ДАННЫЕ!$AL1557+ДАННЫЕ!AI1557+ДАННЫЕ!AJ1557+ДАННЫЕ!AK1557+ДАННЫЕ!AP1557+ДАННЫЕ!AQ1557+ДАННЫЕ!AR1557+ДАННЫЕ!$AM1557+ДАННЫЕ!$AN1557+ДАННЫЕ!AS1557+ДАННЫЕ!AT1557&gt;0,1,0)&amp;IF(OR(T1557=2,ДАННЫЕ!AD1557=2,ДАННЫЕ!AE1557=2,ДАННЫЕ!AF1557=2,ДАННЫЕ!AG1557=2,ДАННЫЕ!AH1557=2,ДАННЫЕ!$AL1557=2,ДАННЫЕ!AI1557=2,ДАННЫЕ!AJ1557=2,ДАННЫЕ!AK1557=2,ДАННЫЕ!AP1557=2,ДАННЫЕ!AQ1557=2,ДАННЫЕ!AR1557=2,ДАННЫЕ!$AM1557=2,ДАННЫЕ!$AN1557=2,ДАННЫЕ!AS1557=2,ДАННЫЕ!AT1557=2),2,0)&amp;"t"&amp;IF(T1557&gt;0,"1"&amp;T1557,"00")&amp;"f"&amp;IF(ДАННЫЕ!$AC1557,"1"&amp;ДАННЫЕ!$AC1557,"00")&amp;"b"&amp;IF(ДАННЫЕ!$AD1557,"1"&amp;ДАННЫЕ!$AD1557,"00")&amp;"g"&amp;IF(ДАННЫЕ!$AF1557,"1"&amp;ДАННЫЕ!$AF1557,"00")&amp;"c"&amp;IF(ДАННЫЕ!$AG1557,"1"&amp;ДАННЫЕ!$AG1557,"00")&amp;"i"&amp;IF(ДАННЫЕ!$AH1557,"1"&amp;ДАННЫЕ!$AH1557,"00")&amp;"r"&amp;IF(ДАННЫЕ!$AL1557,"1"&amp;ДАННЫЕ!$AL1557,"00")&amp;"m"&amp;IF(ДАННЫЕ!$AI1557,"1"&amp;ДАННЫЕ!$AI1557,"00")&amp;"hS"&amp;IF(ДАННЫЕ!$AJ1557,"1"&amp;ДАННЫЕ!$AJ1557,"00")&amp;"hZ"&amp;IF(ДАННЫЕ!$AK1557,"1"&amp;ДАННЫЕ!$AK1557,"00")&amp;"p"&amp;IF(ДАННЫЕ!$AP1557,"1"&amp;ДАННЫЕ!$AP1557,"00")&amp;"k"&amp;IF(ДАННЫЕ!$AQ1557,"1"&amp;ДАННЫЕ!$AQ1557,"00")&amp;"z"&amp;IF(ДАННЫЕ!$AR1557,"1"&amp;ДАННЫЕ!$AR1557,"00")&amp;"j"&amp;IF(ДАННЫЕ!$AM1557,"1"&amp;ДАННЫЕ!$AM1557,"00")&amp;"n"&amp;IF(ДАННЫЕ!$AN1557,"1"&amp;ДАННЫЕ!$AN1557,"00")&amp;"E"&amp;ДАННЫЕ!BI1557&amp;"L"&amp;ДАННЫЕ!AO1557&amp;"h"&amp;IF(ДАННЫЕ!$AU1557&gt;0,1,0)&amp;"v"&amp;IF(ДАННЫЕ!$AW1557&gt;0,1,0)&amp;"a"&amp;IF(ДАННЫЕ!$AS1557,"1"&amp;ДАННЫЕ!$AS1557,"00")&amp;"s"&amp;IF(ДАННЫЕ!$AT1557,"1"&amp;ДАННЫЕ!$AT1557,"00")&amp;"u"&amp;IF(ДАННЫЕ!$CJ1557&gt;0,1,0)&amp;"y"&amp;B1557&amp;"d"&amp;H1557&amp;"e"&amp;F1557&amp;G1557</f>
        <v>x0w00t00f00b00g00c00i00r00m00hS00hZ00p00k00z00j00n00ELh0v0a00s00u0y0de</v>
      </c>
      <c r="L1557" s="28" t="str">
        <f ca="1">ДАННЫЕ!$I1557&amp;"VN"&amp;IF(ДАННЫЕ!AW1557&gt;0,11,10)&amp;"CD"&amp;IF(ДАННЫЕ!BF1557&gt;500,16,IF(ДАННЫЕ!BF1557&gt;350,15,IF(ДАННЫЕ!BF1557&gt;=200,14,IF(ДАННЫЕ!BF1557&gt;=100,13,IF(ДАННЫЕ!BF1557&gt;=50,12,IF(ДАННЫЕ!BF1557&gt;0,11,10))))))&amp;"AR"&amp;IF(ДАННЫЕ!BX1557&gt;0,1,0)&amp;"GD"&amp;B1557&amp;"VV"&amp;IF(E1557&gt;=5,IF(E1557&lt;18,1,0),0)</f>
        <v>VN10CD10AR0GD0VV0</v>
      </c>
      <c r="M1557" s="28" t="str">
        <f>ДАННЫЕ!$I1557&amp;"b"&amp;ДАННЫЕ!$BI1557&amp;"r"&amp;ДАННЫЕ!$BJ1557&amp;"CD"&amp;IF(ДАННЫЕ!BF1557&gt;0,IF(ДАННЫЕ!BF1557&lt;200,1,IF(ДАННЫЕ!BF1557&lt;350,2,3)),0)&amp;"h"&amp;IF(ДАННЫЕ!$BK1557+ДАННЫЕ!$BL1557+ДАННЫЕ!$BM1557&gt;0,1,0)&amp;"x"&amp;ДАННЫЕ!$BK1557&amp;"y"&amp;ДАННЫЕ!$BL1557&amp;"z"&amp;ДАННЫЕ!$BM1557&amp;"c"&amp;IF(ДАННЫЕ!$BK1557+ДАННЫЕ!$BL1557+ДАННЫЕ!$BM1557=3,1,0)&amp;"a"&amp;IF(ДАННЫЕ!$BQ1557+ДАННЫЕ!$BR1557&gt;0,1,0)&amp;"d"&amp;ДАННЫЕ!$BQ1557&amp;"v"&amp;ДАННЫЕ!$BR1557&amp;"p"&amp;ДАННЫЕ!$BS1557&amp;"n"&amp;ДАННЫЕ!$BU1557&amp;"t"&amp;ДАННЫЕ!$BV1557&amp;"o"&amp;ДАННЫЕ!$BT1557&amp;"l"&amp;IF(ДАННЫЕ!$BN1557&gt;0,1,0)&amp;ДАННЫЕ!$BN1557&amp;"g"&amp;ДАННЫЕ!$BO1557&amp;"s"&amp;ДАННЫЕ!$BP1557&amp;"DZ"&amp;IF(ДАННЫЕ!B1557-ДАННЫЕ!G1557 &lt; 60,IF(ДАННЫЕ!B1557-ДАННЫЕ!G1557 &gt;= 0,1,0),0)&amp;"u"&amp;IF(ДАННЫЕ!$CJ1557&gt;0,1,0)</f>
        <v>brCD0h0xyzc0a0dvpntol0gsDZ1u0</v>
      </c>
      <c r="N1557" s="28" t="str">
        <f ca="1">ДАННЫЕ!$F1557&amp;ДАННЫЕ!$I1557&amp;"g"&amp;B1557&amp;"cf"&amp;D1557&amp;"a"&amp;IF(ДАННЫЕ!$BX1557&gt;0,1,0)&amp;IF(ДАННЫЕ!$BF1557&gt;500,1,IF(ДАННЫЕ!$BF1557&gt;350,2,IF(ДАННЫЕ!$BF1557&gt;=200,3,IF(ДАННЫЕ!$BF1557&gt;=100,4,IF(ДАННЫЕ!$BF1557&gt;=50,5,IF(ДАННЫЕ!$BF1557&lt;50,6,0))))))&amp;"AR"&amp;IF(DATEDIF(ДАННЫЕ!$BX1557,ДАННЫЕ!$F$1,"y")&gt;1,1,0)&amp;"VG"&amp;IF(ДАННЫЕ!$BH1557="0",1,0)&amp;"o"&amp;IF(T1557+ДАННЫЕ!$AF1557+ДАННЫЕ!$AG1557+ДАННЫЕ!$AH1557+ДАННЫЕ!$AI1557+ДАННЫЕ!$AJ1557+ДАННЫЕ!$AP1557+ДАННЫЕ!$AQ1557+ДАННЫЕ!$AR1557+ДАННЫЕ!$AU1557+ДАННЫЕ!$AW1557+ДАННЫЕ!$AS1557+ДАННЫЕ!$AT1557&gt;0,1,0)&amp;"x"&amp;ДАННЫЕ!$AG1557&amp;"p"&amp;IF(ДАННЫЕ!$BY1557&gt;0,1,0)&amp;"v"&amp;IF(ДАННЫЕ!$BZ1557&gt;0,1,0)&amp;"n"&amp;ДАННЫЕ!$CA1557&amp;"t"&amp;ДАННЫЕ!$AY1557&amp;"k"&amp;ДАННЫЕ!$CB1557&amp;"q"&amp;ДАННЫЕ!$CC1557&amp;"w"&amp;ДАННЫЕ!$CD1557&amp;"e"&amp;ДАННЫЕ!$CE1557&amp;"m"&amp;ДАННЫЕ!$CF1557&amp;"c"&amp;ДАННЫЕ!$CG1557&amp;"z"&amp;ДАННЫЕ!$CH1557&amp;"d"&amp;IF(H1557=4,1,0)&amp;"s"&amp;IF(ДАННЫЕ!$J1557=1,0,1)&amp;"u"&amp;IF(ДАННЫЕ!$CJ1557&gt;0,1,0)</f>
        <v>g0cf0a06AR1VG0o0xp0v0ntkqwemczd0s1u0</v>
      </c>
      <c r="O1557" s="28" t="str">
        <f>ДАННЫЕ!$I1557&amp;"g"&amp;B1557&amp;A1557&amp;"f"&amp;P1557&amp;"c"&amp;IF(ДАННЫЕ!$U1557&gt;0,1,0)&amp;"s"&amp;IF(ДАННЫЕ!$Q1557&gt;0,IF(YEAR(ДАННЫЕ!$F$1)=YEAR(ДАННЫЕ!$Q1557),IF(MONTH(ДАННЫЕ!$F$1)=MONTH(ДАННЫЕ!$Q1557),111,11),1),0)&amp;"i"&amp;IF(ДАННЫЕ!$R1557+ДАННЫЕ!$S1557+ДАННЫЕ!$T1557=0,0,1)&amp;"h"&amp;IF(ДАННЫЕ!$P1557&gt;0,1,0)&amp;"p"&amp;IF(ДАННЫЕ!$CI1557&gt;0,IF(YEAR(ДАННЫЕ!$F$1)=YEAR(ДАННЫЕ!$CI1557),IF(MONTH(ДАННЫЕ!$F$1)=MONTH(ДАННЫЕ!$CI1557),111,11),1),0)&amp;"d"&amp;IF(ДАННЫЕ!$CJ1557&gt;0,IF(YEAR(ДАННЫЕ!$F$1)=YEAR(ДАННЫЕ!$CJ1557),IF(MONTH(ДАННЫЕ!$F$1)=MONTH(ДАННЫЕ!$CJ1557),111,11),1),0)&amp;"o"&amp;IF(ДАННЫЕ!$CK1557&gt;0,IF(MONTH(ДАННЫЕ!$F$1)=MONTH(ДАННЫЕ!$CK1557),111,11),0)&amp;"v"&amp;IF(ДАННЫЕ!$BE1557&gt;0,IF(MONTH(ДАННЫЕ!$F$1)=MONTH(ДАННЫЕ!$BE1557),111,11),0)</f>
        <v>g00f0c0s0i0h0p0d0o0v0</v>
      </c>
      <c r="P1557" s="15">
        <f t="shared" si="74"/>
        <v>0</v>
      </c>
      <c r="Q1557" s="15">
        <f>IF(ДАННЫЕ!$F$1&gt;ДАННЫЕ!$N1557,IF(YEAR(ДАННЫЕ!$F$1)=YEAR(ДАННЫЕ!M1557),1,0),0)</f>
        <v>0</v>
      </c>
      <c r="R1557" s="15">
        <f>IF(ДАННЫЕ!$F$1&gt;ДАННЫЕ!$N1557,IF(YEAR(ДАННЫЕ!$F$1)=YEAR(ДАННЫЕ!N1557),1,0),0)</f>
        <v>0</v>
      </c>
      <c r="S1557" s="15">
        <f>IF(ДАННЫЕ!$AA1557="2А",1,IF(ДАННЫЕ!$AA1557="2Б",2,IF(ДАННЫЕ!$AA1557="2В",3,IF(ДАННЫЕ!$AA1557=3,4,IF(ДАННЫЕ!$AA1557="4А",5,IF(ДАННЫЕ!$AA1557="4Б",6,IF(ДАННЫЕ!$AA1557="4В",7,IF(ДАННЫЕ!$AA1557=5,8,0))))))))</f>
        <v>0</v>
      </c>
      <c r="T1557" s="15">
        <f>IF(OR(ДАННЫЕ!$AC1557=2,ДАННЫЕ!$AD1557=2,ДАННЫЕ!$AE1557=2),2,IF(OR(ДАННЫЕ!$AC1557=1,ДАННЫЕ!$AD1557=1,ДАННЫЕ!$AE1557=1),1,0))</f>
        <v>0</v>
      </c>
    </row>
    <row r="1558" spans="1:20" x14ac:dyDescent="0.2">
      <c r="A1558" s="78">
        <f>IF(B1558&gt;0,IF(MONTH(ДАННЫЕ!$F$1)=MONTH(ДАННЫЕ!$B1558),1,0),0)</f>
        <v>0</v>
      </c>
      <c r="B1558" s="14">
        <f>IF(ДАННЫЕ!$B1558&gt;0,IF(YEAR(ДАННЫЕ!$F$1)=YEAR(ДАННЫЕ!$B1558),1,0),0)</f>
        <v>0</v>
      </c>
      <c r="C1558" s="14">
        <f>IF(ДАННЫЕ!$CM1558&gt;0,IF(YEAR(ДАННЫЕ!$F$1)=YEAR(ДАННЫЕ!$CM1558),1,0),0)</f>
        <v>0</v>
      </c>
      <c r="D1558" s="14">
        <f>IF(ДАННЫЕ!$CJ1558&gt;0,IF(ДАННЫЕ!$CL1558&gt;ДАННЫЕ!$F$1,1,IF(ДАННЫЕ!$CL1558&gt;0,0,1)),0)</f>
        <v>0</v>
      </c>
      <c r="E1558" s="43" t="str">
        <f ca="1">IF(ДАННЫЕ!$F$1&gt;0,IF(ДАННЫЕ!$G1558&gt;0,DATEDIF(ДАННЫЕ!$G1558,ДАННЫЕ!$F$1,"y"),""),IF(ДАННЫЕ!$G1558&gt;0,DATEDIF(ДАННЫЕ!$G1558,TODAY(),"y"),""))</f>
        <v/>
      </c>
      <c r="F1558" s="43" t="str">
        <f xml:space="preserve"> IF(ДАННЫЕ!$F1558="М",IF(E1558&gt;=18,IF(E1558&lt;60,1,""),""),"")&amp;IF(ДАННЫЕ!$F1558="Ж",IF(E1558&gt;=18,IF(E1558&lt;55,1,""),""),"")</f>
        <v/>
      </c>
      <c r="G1558" s="43" t="str">
        <f xml:space="preserve"> IF(ДАННЫЕ!$F1558="М",IF(E1558&gt;=60,2,""),"")&amp;IF(ДАННЫЕ!$F1558="Ж",IF(E1558&gt;=55,2,""),"")</f>
        <v/>
      </c>
      <c r="H1558" s="43" t="str">
        <f t="shared" ca="1" si="72"/>
        <v/>
      </c>
      <c r="I1558" s="43" t="str">
        <f t="shared" ca="1" si="73"/>
        <v>03</v>
      </c>
      <c r="J1558" s="28" t="str">
        <f ca="1">ДАННЫЕ!$F1558&amp;H1558&amp;I1558&amp;ДАННЫЕ!$I1558&amp;"m"&amp;IF(ДАННЫЕ!$I1558&gt;0,IF(ДАННЫЕ!$J1558&gt;0,0,1),"")&amp;"f"&amp;IF(ДАННЫЕ!$R1558&gt;0,IF(YEAR(ДАННЫЕ!$F$1)=YEAR(ДАННЫЕ!$R1558),1,0),0)&amp;"z"&amp;ДАННЫЕ!$R1558&amp;"p"&amp;ДАННЫЕ!$S1558&amp;"i"&amp;ДАННЫЕ!$T1558&amp;"h"&amp;ДАННЫЕ!$K1558&amp;"be"&amp;ДАННЫЕ!$BI1558&amp;"CD"&amp;IF(ДАННЫЕ!BF1558&gt;500,4,IF(ДАННЫЕ!BF1558&gt;350,3,IF(ДАННЫЕ!BF1558&gt;200,2,IF(ДАННЫЕ!BF1558&gt;0,1,0))))&amp;"g"&amp;B1558&amp;"d"&amp;H1558&amp;"l"&amp;ДАННЫЕ!AT1558&amp;"a"&amp;ДАННЫЕ!$V1558&amp;"v"&amp;R1558&amp;"k"&amp;ДАННЫЕ!$U1558&amp;"s"&amp;ДАННЫЕ!$Y1558&amp;"t"&amp;ДАННЫЕ!$X1558&amp;"b"&amp;IF(ДАННЫЕ!$Q1558&gt;1,1,0)&amp;"PP"&amp;ДАННЫЕ!Z1558&amp;"c"&amp;S1558&amp;"x"&amp;IF(ДАННЫЕ!$BY1558&gt;0,IF(YEAR(ДАННЫЕ!$F$1)=YEAR(ДАННЫЕ!$BY1558),1,0),0)&amp;"n"&amp;IF(ДАННЫЕ!$BZ1558&gt;0,IF(YEAR(ДАННЫЕ!$F$1)=YEAR(ДАННЫЕ!$BZ1558),1,0),0)&amp;"u"&amp;D1558&amp;"z"&amp;IF(ДАННЫЕ!$CL1558&gt;0,IF(YEAR(ДАННЫЕ!$F$1)&gt;YEAR(ДАННЫЕ!$CL1558),11,12),0)</f>
        <v>03mf0zpihbeCD0g0dlav0kstb0PPc0x0n0u0z0</v>
      </c>
      <c r="K1558" s="28" t="str">
        <f ca="1">ДАННЫЕ!$I1558&amp;"x"&amp;B1558&amp;"w"&amp;IF(T1558+ДАННЫЕ!AD1558+ДАННЫЕ!AE1558+ДАННЫЕ!AF1558+ДАННЫЕ!AG1558+ДАННЫЕ!AH1558+ДАННЫЕ!$AL1558+ДАННЫЕ!AI1558+ДАННЫЕ!AJ1558+ДАННЫЕ!AK1558+ДАННЫЕ!AP1558+ДАННЫЕ!AQ1558+ДАННЫЕ!AR1558+ДАННЫЕ!$AM1558+ДАННЫЕ!$AN1558+ДАННЫЕ!AS1558+ДАННЫЕ!AT1558&gt;0,1,0)&amp;IF(OR(T1558=2,ДАННЫЕ!AD1558=2,ДАННЫЕ!AE1558=2,ДАННЫЕ!AF1558=2,ДАННЫЕ!AG1558=2,ДАННЫЕ!AH1558=2,ДАННЫЕ!$AL1558=2,ДАННЫЕ!AI1558=2,ДАННЫЕ!AJ1558=2,ДАННЫЕ!AK1558=2,ДАННЫЕ!AP1558=2,ДАННЫЕ!AQ1558=2,ДАННЫЕ!AR1558=2,ДАННЫЕ!$AM1558=2,ДАННЫЕ!$AN1558=2,ДАННЫЕ!AS1558=2,ДАННЫЕ!AT1558=2),2,0)&amp;"t"&amp;IF(T1558&gt;0,"1"&amp;T1558,"00")&amp;"f"&amp;IF(ДАННЫЕ!$AC1558,"1"&amp;ДАННЫЕ!$AC1558,"00")&amp;"b"&amp;IF(ДАННЫЕ!$AD1558,"1"&amp;ДАННЫЕ!$AD1558,"00")&amp;"g"&amp;IF(ДАННЫЕ!$AF1558,"1"&amp;ДАННЫЕ!$AF1558,"00")&amp;"c"&amp;IF(ДАННЫЕ!$AG1558,"1"&amp;ДАННЫЕ!$AG1558,"00")&amp;"i"&amp;IF(ДАННЫЕ!$AH1558,"1"&amp;ДАННЫЕ!$AH1558,"00")&amp;"r"&amp;IF(ДАННЫЕ!$AL1558,"1"&amp;ДАННЫЕ!$AL1558,"00")&amp;"m"&amp;IF(ДАННЫЕ!$AI1558,"1"&amp;ДАННЫЕ!$AI1558,"00")&amp;"hS"&amp;IF(ДАННЫЕ!$AJ1558,"1"&amp;ДАННЫЕ!$AJ1558,"00")&amp;"hZ"&amp;IF(ДАННЫЕ!$AK1558,"1"&amp;ДАННЫЕ!$AK1558,"00")&amp;"p"&amp;IF(ДАННЫЕ!$AP1558,"1"&amp;ДАННЫЕ!$AP1558,"00")&amp;"k"&amp;IF(ДАННЫЕ!$AQ1558,"1"&amp;ДАННЫЕ!$AQ1558,"00")&amp;"z"&amp;IF(ДАННЫЕ!$AR1558,"1"&amp;ДАННЫЕ!$AR1558,"00")&amp;"j"&amp;IF(ДАННЫЕ!$AM1558,"1"&amp;ДАННЫЕ!$AM1558,"00")&amp;"n"&amp;IF(ДАННЫЕ!$AN1558,"1"&amp;ДАННЫЕ!$AN1558,"00")&amp;"E"&amp;ДАННЫЕ!BI1558&amp;"L"&amp;ДАННЫЕ!AO1558&amp;"h"&amp;IF(ДАННЫЕ!$AU1558&gt;0,1,0)&amp;"v"&amp;IF(ДАННЫЕ!$AW1558&gt;0,1,0)&amp;"a"&amp;IF(ДАННЫЕ!$AS1558,"1"&amp;ДАННЫЕ!$AS1558,"00")&amp;"s"&amp;IF(ДАННЫЕ!$AT1558,"1"&amp;ДАННЫЕ!$AT1558,"00")&amp;"u"&amp;IF(ДАННЫЕ!$CJ1558&gt;0,1,0)&amp;"y"&amp;B1558&amp;"d"&amp;H1558&amp;"e"&amp;F1558&amp;G1558</f>
        <v>x0w00t00f00b00g00c00i00r00m00hS00hZ00p00k00z00j00n00ELh0v0a00s00u0y0de</v>
      </c>
      <c r="L1558" s="28" t="str">
        <f ca="1">ДАННЫЕ!$I1558&amp;"VN"&amp;IF(ДАННЫЕ!AW1558&gt;0,11,10)&amp;"CD"&amp;IF(ДАННЫЕ!BF1558&gt;500,16,IF(ДАННЫЕ!BF1558&gt;350,15,IF(ДАННЫЕ!BF1558&gt;=200,14,IF(ДАННЫЕ!BF1558&gt;=100,13,IF(ДАННЫЕ!BF1558&gt;=50,12,IF(ДАННЫЕ!BF1558&gt;0,11,10))))))&amp;"AR"&amp;IF(ДАННЫЕ!BX1558&gt;0,1,0)&amp;"GD"&amp;B1558&amp;"VV"&amp;IF(E1558&gt;=5,IF(E1558&lt;18,1,0),0)</f>
        <v>VN10CD10AR0GD0VV0</v>
      </c>
      <c r="M1558" s="28" t="str">
        <f>ДАННЫЕ!$I1558&amp;"b"&amp;ДАННЫЕ!$BI1558&amp;"r"&amp;ДАННЫЕ!$BJ1558&amp;"CD"&amp;IF(ДАННЫЕ!BF1558&gt;0,IF(ДАННЫЕ!BF1558&lt;200,1,IF(ДАННЫЕ!BF1558&lt;350,2,3)),0)&amp;"h"&amp;IF(ДАННЫЕ!$BK1558+ДАННЫЕ!$BL1558+ДАННЫЕ!$BM1558&gt;0,1,0)&amp;"x"&amp;ДАННЫЕ!$BK1558&amp;"y"&amp;ДАННЫЕ!$BL1558&amp;"z"&amp;ДАННЫЕ!$BM1558&amp;"c"&amp;IF(ДАННЫЕ!$BK1558+ДАННЫЕ!$BL1558+ДАННЫЕ!$BM1558=3,1,0)&amp;"a"&amp;IF(ДАННЫЕ!$BQ1558+ДАННЫЕ!$BR1558&gt;0,1,0)&amp;"d"&amp;ДАННЫЕ!$BQ1558&amp;"v"&amp;ДАННЫЕ!$BR1558&amp;"p"&amp;ДАННЫЕ!$BS1558&amp;"n"&amp;ДАННЫЕ!$BU1558&amp;"t"&amp;ДАННЫЕ!$BV1558&amp;"o"&amp;ДАННЫЕ!$BT1558&amp;"l"&amp;IF(ДАННЫЕ!$BN1558&gt;0,1,0)&amp;ДАННЫЕ!$BN1558&amp;"g"&amp;ДАННЫЕ!$BO1558&amp;"s"&amp;ДАННЫЕ!$BP1558&amp;"DZ"&amp;IF(ДАННЫЕ!B1558-ДАННЫЕ!G1558 &lt; 60,IF(ДАННЫЕ!B1558-ДАННЫЕ!G1558 &gt;= 0,1,0),0)&amp;"u"&amp;IF(ДАННЫЕ!$CJ1558&gt;0,1,0)</f>
        <v>brCD0h0xyzc0a0dvpntol0gsDZ1u0</v>
      </c>
      <c r="N1558" s="28" t="str">
        <f ca="1">ДАННЫЕ!$F1558&amp;ДАННЫЕ!$I1558&amp;"g"&amp;B1558&amp;"cf"&amp;D1558&amp;"a"&amp;IF(ДАННЫЕ!$BX1558&gt;0,1,0)&amp;IF(ДАННЫЕ!$BF1558&gt;500,1,IF(ДАННЫЕ!$BF1558&gt;350,2,IF(ДАННЫЕ!$BF1558&gt;=200,3,IF(ДАННЫЕ!$BF1558&gt;=100,4,IF(ДАННЫЕ!$BF1558&gt;=50,5,IF(ДАННЫЕ!$BF1558&lt;50,6,0))))))&amp;"AR"&amp;IF(DATEDIF(ДАННЫЕ!$BX1558,ДАННЫЕ!$F$1,"y")&gt;1,1,0)&amp;"VG"&amp;IF(ДАННЫЕ!$BH1558="0",1,0)&amp;"o"&amp;IF(T1558+ДАННЫЕ!$AF1558+ДАННЫЕ!$AG1558+ДАННЫЕ!$AH1558+ДАННЫЕ!$AI1558+ДАННЫЕ!$AJ1558+ДАННЫЕ!$AP1558+ДАННЫЕ!$AQ1558+ДАННЫЕ!$AR1558+ДАННЫЕ!$AU1558+ДАННЫЕ!$AW1558+ДАННЫЕ!$AS1558+ДАННЫЕ!$AT1558&gt;0,1,0)&amp;"x"&amp;ДАННЫЕ!$AG1558&amp;"p"&amp;IF(ДАННЫЕ!$BY1558&gt;0,1,0)&amp;"v"&amp;IF(ДАННЫЕ!$BZ1558&gt;0,1,0)&amp;"n"&amp;ДАННЫЕ!$CA1558&amp;"t"&amp;ДАННЫЕ!$AY1558&amp;"k"&amp;ДАННЫЕ!$CB1558&amp;"q"&amp;ДАННЫЕ!$CC1558&amp;"w"&amp;ДАННЫЕ!$CD1558&amp;"e"&amp;ДАННЫЕ!$CE1558&amp;"m"&amp;ДАННЫЕ!$CF1558&amp;"c"&amp;ДАННЫЕ!$CG1558&amp;"z"&amp;ДАННЫЕ!$CH1558&amp;"d"&amp;IF(H1558=4,1,0)&amp;"s"&amp;IF(ДАННЫЕ!$J1558=1,0,1)&amp;"u"&amp;IF(ДАННЫЕ!$CJ1558&gt;0,1,0)</f>
        <v>g0cf0a06AR1VG0o0xp0v0ntkqwemczd0s1u0</v>
      </c>
      <c r="O1558" s="28" t="str">
        <f>ДАННЫЕ!$I1558&amp;"g"&amp;B1558&amp;A1558&amp;"f"&amp;P1558&amp;"c"&amp;IF(ДАННЫЕ!$U1558&gt;0,1,0)&amp;"s"&amp;IF(ДАННЫЕ!$Q1558&gt;0,IF(YEAR(ДАННЫЕ!$F$1)=YEAR(ДАННЫЕ!$Q1558),IF(MONTH(ДАННЫЕ!$F$1)=MONTH(ДАННЫЕ!$Q1558),111,11),1),0)&amp;"i"&amp;IF(ДАННЫЕ!$R1558+ДАННЫЕ!$S1558+ДАННЫЕ!$T1558=0,0,1)&amp;"h"&amp;IF(ДАННЫЕ!$P1558&gt;0,1,0)&amp;"p"&amp;IF(ДАННЫЕ!$CI1558&gt;0,IF(YEAR(ДАННЫЕ!$F$1)=YEAR(ДАННЫЕ!$CI1558),IF(MONTH(ДАННЫЕ!$F$1)=MONTH(ДАННЫЕ!$CI1558),111,11),1),0)&amp;"d"&amp;IF(ДАННЫЕ!$CJ1558&gt;0,IF(YEAR(ДАННЫЕ!$F$1)=YEAR(ДАННЫЕ!$CJ1558),IF(MONTH(ДАННЫЕ!$F$1)=MONTH(ДАННЫЕ!$CJ1558),111,11),1),0)&amp;"o"&amp;IF(ДАННЫЕ!$CK1558&gt;0,IF(MONTH(ДАННЫЕ!$F$1)=MONTH(ДАННЫЕ!$CK1558),111,11),0)&amp;"v"&amp;IF(ДАННЫЕ!$BE1558&gt;0,IF(MONTH(ДАННЫЕ!$F$1)=MONTH(ДАННЫЕ!$BE1558),111,11),0)</f>
        <v>g00f0c0s0i0h0p0d0o0v0</v>
      </c>
      <c r="P1558" s="15">
        <f t="shared" si="74"/>
        <v>0</v>
      </c>
      <c r="Q1558" s="15">
        <f>IF(ДАННЫЕ!$F$1&gt;ДАННЫЕ!$N1558,IF(YEAR(ДАННЫЕ!$F$1)=YEAR(ДАННЫЕ!M1558),1,0),0)</f>
        <v>0</v>
      </c>
      <c r="R1558" s="15">
        <f>IF(ДАННЫЕ!$F$1&gt;ДАННЫЕ!$N1558,IF(YEAR(ДАННЫЕ!$F$1)=YEAR(ДАННЫЕ!N1558),1,0),0)</f>
        <v>0</v>
      </c>
      <c r="S1558" s="15">
        <f>IF(ДАННЫЕ!$AA1558="2А",1,IF(ДАННЫЕ!$AA1558="2Б",2,IF(ДАННЫЕ!$AA1558="2В",3,IF(ДАННЫЕ!$AA1558=3,4,IF(ДАННЫЕ!$AA1558="4А",5,IF(ДАННЫЕ!$AA1558="4Б",6,IF(ДАННЫЕ!$AA1558="4В",7,IF(ДАННЫЕ!$AA1558=5,8,0))))))))</f>
        <v>0</v>
      </c>
      <c r="T1558" s="15">
        <f>IF(OR(ДАННЫЕ!$AC1558=2,ДАННЫЕ!$AD1558=2,ДАННЫЕ!$AE1558=2),2,IF(OR(ДАННЫЕ!$AC1558=1,ДАННЫЕ!$AD1558=1,ДАННЫЕ!$AE1558=1),1,0))</f>
        <v>0</v>
      </c>
    </row>
    <row r="1559" spans="1:20" x14ac:dyDescent="0.2">
      <c r="A1559" s="78">
        <f>IF(B1559&gt;0,IF(MONTH(ДАННЫЕ!$F$1)=MONTH(ДАННЫЕ!$B1559),1,0),0)</f>
        <v>0</v>
      </c>
      <c r="B1559" s="14">
        <f>IF(ДАННЫЕ!$B1559&gt;0,IF(YEAR(ДАННЫЕ!$F$1)=YEAR(ДАННЫЕ!$B1559),1,0),0)</f>
        <v>0</v>
      </c>
      <c r="C1559" s="14">
        <f>IF(ДАННЫЕ!$CM1559&gt;0,IF(YEAR(ДАННЫЕ!$F$1)=YEAR(ДАННЫЕ!$CM1559),1,0),0)</f>
        <v>0</v>
      </c>
      <c r="D1559" s="14">
        <f>IF(ДАННЫЕ!$CJ1559&gt;0,IF(ДАННЫЕ!$CL1559&gt;ДАННЫЕ!$F$1,1,IF(ДАННЫЕ!$CL1559&gt;0,0,1)),0)</f>
        <v>0</v>
      </c>
      <c r="E1559" s="43" t="str">
        <f ca="1">IF(ДАННЫЕ!$F$1&gt;0,IF(ДАННЫЕ!$G1559&gt;0,DATEDIF(ДАННЫЕ!$G1559,ДАННЫЕ!$F$1,"y"),""),IF(ДАННЫЕ!$G1559&gt;0,DATEDIF(ДАННЫЕ!$G1559,TODAY(),"y"),""))</f>
        <v/>
      </c>
      <c r="F1559" s="43" t="str">
        <f xml:space="preserve"> IF(ДАННЫЕ!$F1559="М",IF(E1559&gt;=18,IF(E1559&lt;60,1,""),""),"")&amp;IF(ДАННЫЕ!$F1559="Ж",IF(E1559&gt;=18,IF(E1559&lt;55,1,""),""),"")</f>
        <v/>
      </c>
      <c r="G1559" s="43" t="str">
        <f xml:space="preserve"> IF(ДАННЫЕ!$F1559="М",IF(E1559&gt;=60,2,""),"")&amp;IF(ДАННЫЕ!$F1559="Ж",IF(E1559&gt;=55,2,""),"")</f>
        <v/>
      </c>
      <c r="H1559" s="43" t="str">
        <f t="shared" ca="1" si="72"/>
        <v/>
      </c>
      <c r="I1559" s="43" t="str">
        <f t="shared" ca="1" si="73"/>
        <v>03</v>
      </c>
      <c r="J1559" s="28" t="str">
        <f ca="1">ДАННЫЕ!$F1559&amp;H1559&amp;I1559&amp;ДАННЫЕ!$I1559&amp;"m"&amp;IF(ДАННЫЕ!$I1559&gt;0,IF(ДАННЫЕ!$J1559&gt;0,0,1),"")&amp;"f"&amp;IF(ДАННЫЕ!$R1559&gt;0,IF(YEAR(ДАННЫЕ!$F$1)=YEAR(ДАННЫЕ!$R1559),1,0),0)&amp;"z"&amp;ДАННЫЕ!$R1559&amp;"p"&amp;ДАННЫЕ!$S1559&amp;"i"&amp;ДАННЫЕ!$T1559&amp;"h"&amp;ДАННЫЕ!$K1559&amp;"be"&amp;ДАННЫЕ!$BI1559&amp;"CD"&amp;IF(ДАННЫЕ!BF1559&gt;500,4,IF(ДАННЫЕ!BF1559&gt;350,3,IF(ДАННЫЕ!BF1559&gt;200,2,IF(ДАННЫЕ!BF1559&gt;0,1,0))))&amp;"g"&amp;B1559&amp;"d"&amp;H1559&amp;"l"&amp;ДАННЫЕ!AT1559&amp;"a"&amp;ДАННЫЕ!$V1559&amp;"v"&amp;R1559&amp;"k"&amp;ДАННЫЕ!$U1559&amp;"s"&amp;ДАННЫЕ!$Y1559&amp;"t"&amp;ДАННЫЕ!$X1559&amp;"b"&amp;IF(ДАННЫЕ!$Q1559&gt;1,1,0)&amp;"PP"&amp;ДАННЫЕ!Z1559&amp;"c"&amp;S1559&amp;"x"&amp;IF(ДАННЫЕ!$BY1559&gt;0,IF(YEAR(ДАННЫЕ!$F$1)=YEAR(ДАННЫЕ!$BY1559),1,0),0)&amp;"n"&amp;IF(ДАННЫЕ!$BZ1559&gt;0,IF(YEAR(ДАННЫЕ!$F$1)=YEAR(ДАННЫЕ!$BZ1559),1,0),0)&amp;"u"&amp;D1559&amp;"z"&amp;IF(ДАННЫЕ!$CL1559&gt;0,IF(YEAR(ДАННЫЕ!$F$1)&gt;YEAR(ДАННЫЕ!$CL1559),11,12),0)</f>
        <v>03mf0zpihbeCD0g0dlav0kstb0PPc0x0n0u0z0</v>
      </c>
      <c r="K1559" s="28" t="str">
        <f ca="1">ДАННЫЕ!$I1559&amp;"x"&amp;B1559&amp;"w"&amp;IF(T1559+ДАННЫЕ!AD1559+ДАННЫЕ!AE1559+ДАННЫЕ!AF1559+ДАННЫЕ!AG1559+ДАННЫЕ!AH1559+ДАННЫЕ!$AL1559+ДАННЫЕ!AI1559+ДАННЫЕ!AJ1559+ДАННЫЕ!AK1559+ДАННЫЕ!AP1559+ДАННЫЕ!AQ1559+ДАННЫЕ!AR1559+ДАННЫЕ!$AM1559+ДАННЫЕ!$AN1559+ДАННЫЕ!AS1559+ДАННЫЕ!AT1559&gt;0,1,0)&amp;IF(OR(T1559=2,ДАННЫЕ!AD1559=2,ДАННЫЕ!AE1559=2,ДАННЫЕ!AF1559=2,ДАННЫЕ!AG1559=2,ДАННЫЕ!AH1559=2,ДАННЫЕ!$AL1559=2,ДАННЫЕ!AI1559=2,ДАННЫЕ!AJ1559=2,ДАННЫЕ!AK1559=2,ДАННЫЕ!AP1559=2,ДАННЫЕ!AQ1559=2,ДАННЫЕ!AR1559=2,ДАННЫЕ!$AM1559=2,ДАННЫЕ!$AN1559=2,ДАННЫЕ!AS1559=2,ДАННЫЕ!AT1559=2),2,0)&amp;"t"&amp;IF(T1559&gt;0,"1"&amp;T1559,"00")&amp;"f"&amp;IF(ДАННЫЕ!$AC1559,"1"&amp;ДАННЫЕ!$AC1559,"00")&amp;"b"&amp;IF(ДАННЫЕ!$AD1559,"1"&amp;ДАННЫЕ!$AD1559,"00")&amp;"g"&amp;IF(ДАННЫЕ!$AF1559,"1"&amp;ДАННЫЕ!$AF1559,"00")&amp;"c"&amp;IF(ДАННЫЕ!$AG1559,"1"&amp;ДАННЫЕ!$AG1559,"00")&amp;"i"&amp;IF(ДАННЫЕ!$AH1559,"1"&amp;ДАННЫЕ!$AH1559,"00")&amp;"r"&amp;IF(ДАННЫЕ!$AL1559,"1"&amp;ДАННЫЕ!$AL1559,"00")&amp;"m"&amp;IF(ДАННЫЕ!$AI1559,"1"&amp;ДАННЫЕ!$AI1559,"00")&amp;"hS"&amp;IF(ДАННЫЕ!$AJ1559,"1"&amp;ДАННЫЕ!$AJ1559,"00")&amp;"hZ"&amp;IF(ДАННЫЕ!$AK1559,"1"&amp;ДАННЫЕ!$AK1559,"00")&amp;"p"&amp;IF(ДАННЫЕ!$AP1559,"1"&amp;ДАННЫЕ!$AP1559,"00")&amp;"k"&amp;IF(ДАННЫЕ!$AQ1559,"1"&amp;ДАННЫЕ!$AQ1559,"00")&amp;"z"&amp;IF(ДАННЫЕ!$AR1559,"1"&amp;ДАННЫЕ!$AR1559,"00")&amp;"j"&amp;IF(ДАННЫЕ!$AM1559,"1"&amp;ДАННЫЕ!$AM1559,"00")&amp;"n"&amp;IF(ДАННЫЕ!$AN1559,"1"&amp;ДАННЫЕ!$AN1559,"00")&amp;"E"&amp;ДАННЫЕ!BI1559&amp;"L"&amp;ДАННЫЕ!AO1559&amp;"h"&amp;IF(ДАННЫЕ!$AU1559&gt;0,1,0)&amp;"v"&amp;IF(ДАННЫЕ!$AW1559&gt;0,1,0)&amp;"a"&amp;IF(ДАННЫЕ!$AS1559,"1"&amp;ДАННЫЕ!$AS1559,"00")&amp;"s"&amp;IF(ДАННЫЕ!$AT1559,"1"&amp;ДАННЫЕ!$AT1559,"00")&amp;"u"&amp;IF(ДАННЫЕ!$CJ1559&gt;0,1,0)&amp;"y"&amp;B1559&amp;"d"&amp;H1559&amp;"e"&amp;F1559&amp;G1559</f>
        <v>x0w00t00f00b00g00c00i00r00m00hS00hZ00p00k00z00j00n00ELh0v0a00s00u0y0de</v>
      </c>
      <c r="L1559" s="28" t="str">
        <f ca="1">ДАННЫЕ!$I1559&amp;"VN"&amp;IF(ДАННЫЕ!AW1559&gt;0,11,10)&amp;"CD"&amp;IF(ДАННЫЕ!BF1559&gt;500,16,IF(ДАННЫЕ!BF1559&gt;350,15,IF(ДАННЫЕ!BF1559&gt;=200,14,IF(ДАННЫЕ!BF1559&gt;=100,13,IF(ДАННЫЕ!BF1559&gt;=50,12,IF(ДАННЫЕ!BF1559&gt;0,11,10))))))&amp;"AR"&amp;IF(ДАННЫЕ!BX1559&gt;0,1,0)&amp;"GD"&amp;B1559&amp;"VV"&amp;IF(E1559&gt;=5,IF(E1559&lt;18,1,0),0)</f>
        <v>VN10CD10AR0GD0VV0</v>
      </c>
      <c r="M1559" s="28" t="str">
        <f>ДАННЫЕ!$I1559&amp;"b"&amp;ДАННЫЕ!$BI1559&amp;"r"&amp;ДАННЫЕ!$BJ1559&amp;"CD"&amp;IF(ДАННЫЕ!BF1559&gt;0,IF(ДАННЫЕ!BF1559&lt;200,1,IF(ДАННЫЕ!BF1559&lt;350,2,3)),0)&amp;"h"&amp;IF(ДАННЫЕ!$BK1559+ДАННЫЕ!$BL1559+ДАННЫЕ!$BM1559&gt;0,1,0)&amp;"x"&amp;ДАННЫЕ!$BK1559&amp;"y"&amp;ДАННЫЕ!$BL1559&amp;"z"&amp;ДАННЫЕ!$BM1559&amp;"c"&amp;IF(ДАННЫЕ!$BK1559+ДАННЫЕ!$BL1559+ДАННЫЕ!$BM1559=3,1,0)&amp;"a"&amp;IF(ДАННЫЕ!$BQ1559+ДАННЫЕ!$BR1559&gt;0,1,0)&amp;"d"&amp;ДАННЫЕ!$BQ1559&amp;"v"&amp;ДАННЫЕ!$BR1559&amp;"p"&amp;ДАННЫЕ!$BS1559&amp;"n"&amp;ДАННЫЕ!$BU1559&amp;"t"&amp;ДАННЫЕ!$BV1559&amp;"o"&amp;ДАННЫЕ!$BT1559&amp;"l"&amp;IF(ДАННЫЕ!$BN1559&gt;0,1,0)&amp;ДАННЫЕ!$BN1559&amp;"g"&amp;ДАННЫЕ!$BO1559&amp;"s"&amp;ДАННЫЕ!$BP1559&amp;"DZ"&amp;IF(ДАННЫЕ!B1559-ДАННЫЕ!G1559 &lt; 60,IF(ДАННЫЕ!B1559-ДАННЫЕ!G1559 &gt;= 0,1,0),0)&amp;"u"&amp;IF(ДАННЫЕ!$CJ1559&gt;0,1,0)</f>
        <v>brCD0h0xyzc0a0dvpntol0gsDZ1u0</v>
      </c>
      <c r="N1559" s="28" t="str">
        <f ca="1">ДАННЫЕ!$F1559&amp;ДАННЫЕ!$I1559&amp;"g"&amp;B1559&amp;"cf"&amp;D1559&amp;"a"&amp;IF(ДАННЫЕ!$BX1559&gt;0,1,0)&amp;IF(ДАННЫЕ!$BF1559&gt;500,1,IF(ДАННЫЕ!$BF1559&gt;350,2,IF(ДАННЫЕ!$BF1559&gt;=200,3,IF(ДАННЫЕ!$BF1559&gt;=100,4,IF(ДАННЫЕ!$BF1559&gt;=50,5,IF(ДАННЫЕ!$BF1559&lt;50,6,0))))))&amp;"AR"&amp;IF(DATEDIF(ДАННЫЕ!$BX1559,ДАННЫЕ!$F$1,"y")&gt;1,1,0)&amp;"VG"&amp;IF(ДАННЫЕ!$BH1559="0",1,0)&amp;"o"&amp;IF(T1559+ДАННЫЕ!$AF1559+ДАННЫЕ!$AG1559+ДАННЫЕ!$AH1559+ДАННЫЕ!$AI1559+ДАННЫЕ!$AJ1559+ДАННЫЕ!$AP1559+ДАННЫЕ!$AQ1559+ДАННЫЕ!$AR1559+ДАННЫЕ!$AU1559+ДАННЫЕ!$AW1559+ДАННЫЕ!$AS1559+ДАННЫЕ!$AT1559&gt;0,1,0)&amp;"x"&amp;ДАННЫЕ!$AG1559&amp;"p"&amp;IF(ДАННЫЕ!$BY1559&gt;0,1,0)&amp;"v"&amp;IF(ДАННЫЕ!$BZ1559&gt;0,1,0)&amp;"n"&amp;ДАННЫЕ!$CA1559&amp;"t"&amp;ДАННЫЕ!$AY1559&amp;"k"&amp;ДАННЫЕ!$CB1559&amp;"q"&amp;ДАННЫЕ!$CC1559&amp;"w"&amp;ДАННЫЕ!$CD1559&amp;"e"&amp;ДАННЫЕ!$CE1559&amp;"m"&amp;ДАННЫЕ!$CF1559&amp;"c"&amp;ДАННЫЕ!$CG1559&amp;"z"&amp;ДАННЫЕ!$CH1559&amp;"d"&amp;IF(H1559=4,1,0)&amp;"s"&amp;IF(ДАННЫЕ!$J1559=1,0,1)&amp;"u"&amp;IF(ДАННЫЕ!$CJ1559&gt;0,1,0)</f>
        <v>g0cf0a06AR1VG0o0xp0v0ntkqwemczd0s1u0</v>
      </c>
      <c r="O1559" s="28" t="str">
        <f>ДАННЫЕ!$I1559&amp;"g"&amp;B1559&amp;A1559&amp;"f"&amp;P1559&amp;"c"&amp;IF(ДАННЫЕ!$U1559&gt;0,1,0)&amp;"s"&amp;IF(ДАННЫЕ!$Q1559&gt;0,IF(YEAR(ДАННЫЕ!$F$1)=YEAR(ДАННЫЕ!$Q1559),IF(MONTH(ДАННЫЕ!$F$1)=MONTH(ДАННЫЕ!$Q1559),111,11),1),0)&amp;"i"&amp;IF(ДАННЫЕ!$R1559+ДАННЫЕ!$S1559+ДАННЫЕ!$T1559=0,0,1)&amp;"h"&amp;IF(ДАННЫЕ!$P1559&gt;0,1,0)&amp;"p"&amp;IF(ДАННЫЕ!$CI1559&gt;0,IF(YEAR(ДАННЫЕ!$F$1)=YEAR(ДАННЫЕ!$CI1559),IF(MONTH(ДАННЫЕ!$F$1)=MONTH(ДАННЫЕ!$CI1559),111,11),1),0)&amp;"d"&amp;IF(ДАННЫЕ!$CJ1559&gt;0,IF(YEAR(ДАННЫЕ!$F$1)=YEAR(ДАННЫЕ!$CJ1559),IF(MONTH(ДАННЫЕ!$F$1)=MONTH(ДАННЫЕ!$CJ1559),111,11),1),0)&amp;"o"&amp;IF(ДАННЫЕ!$CK1559&gt;0,IF(MONTH(ДАННЫЕ!$F$1)=MONTH(ДАННЫЕ!$CK1559),111,11),0)&amp;"v"&amp;IF(ДАННЫЕ!$BE1559&gt;0,IF(MONTH(ДАННЫЕ!$F$1)=MONTH(ДАННЫЕ!$BE1559),111,11),0)</f>
        <v>g00f0c0s0i0h0p0d0o0v0</v>
      </c>
      <c r="P1559" s="15">
        <f t="shared" si="74"/>
        <v>0</v>
      </c>
      <c r="Q1559" s="15">
        <f>IF(ДАННЫЕ!$F$1&gt;ДАННЫЕ!$N1559,IF(YEAR(ДАННЫЕ!$F$1)=YEAR(ДАННЫЕ!M1559),1,0),0)</f>
        <v>0</v>
      </c>
      <c r="R1559" s="15">
        <f>IF(ДАННЫЕ!$F$1&gt;ДАННЫЕ!$N1559,IF(YEAR(ДАННЫЕ!$F$1)=YEAR(ДАННЫЕ!N1559),1,0),0)</f>
        <v>0</v>
      </c>
      <c r="S1559" s="15">
        <f>IF(ДАННЫЕ!$AA1559="2А",1,IF(ДАННЫЕ!$AA1559="2Б",2,IF(ДАННЫЕ!$AA1559="2В",3,IF(ДАННЫЕ!$AA1559=3,4,IF(ДАННЫЕ!$AA1559="4А",5,IF(ДАННЫЕ!$AA1559="4Б",6,IF(ДАННЫЕ!$AA1559="4В",7,IF(ДАННЫЕ!$AA1559=5,8,0))))))))</f>
        <v>0</v>
      </c>
      <c r="T1559" s="15">
        <f>IF(OR(ДАННЫЕ!$AC1559=2,ДАННЫЕ!$AD1559=2,ДАННЫЕ!$AE1559=2),2,IF(OR(ДАННЫЕ!$AC1559=1,ДАННЫЕ!$AD1559=1,ДАННЫЕ!$AE1559=1),1,0))</f>
        <v>0</v>
      </c>
    </row>
    <row r="1560" spans="1:20" x14ac:dyDescent="0.2">
      <c r="A1560" s="78">
        <f>IF(B1560&gt;0,IF(MONTH(ДАННЫЕ!$F$1)=MONTH(ДАННЫЕ!$B1560),1,0),0)</f>
        <v>0</v>
      </c>
      <c r="B1560" s="14">
        <f>IF(ДАННЫЕ!$B1560&gt;0,IF(YEAR(ДАННЫЕ!$F$1)=YEAR(ДАННЫЕ!$B1560),1,0),0)</f>
        <v>0</v>
      </c>
      <c r="C1560" s="14">
        <f>IF(ДАННЫЕ!$CM1560&gt;0,IF(YEAR(ДАННЫЕ!$F$1)=YEAR(ДАННЫЕ!$CM1560),1,0),0)</f>
        <v>0</v>
      </c>
      <c r="D1560" s="14">
        <f>IF(ДАННЫЕ!$CJ1560&gt;0,IF(ДАННЫЕ!$CL1560&gt;ДАННЫЕ!$F$1,1,IF(ДАННЫЕ!$CL1560&gt;0,0,1)),0)</f>
        <v>0</v>
      </c>
      <c r="E1560" s="43" t="str">
        <f ca="1">IF(ДАННЫЕ!$F$1&gt;0,IF(ДАННЫЕ!$G1560&gt;0,DATEDIF(ДАННЫЕ!$G1560,ДАННЫЕ!$F$1,"y"),""),IF(ДАННЫЕ!$G1560&gt;0,DATEDIF(ДАННЫЕ!$G1560,TODAY(),"y"),""))</f>
        <v/>
      </c>
      <c r="F1560" s="43" t="str">
        <f xml:space="preserve"> IF(ДАННЫЕ!$F1560="М",IF(E1560&gt;=18,IF(E1560&lt;60,1,""),""),"")&amp;IF(ДАННЫЕ!$F1560="Ж",IF(E1560&gt;=18,IF(E1560&lt;55,1,""),""),"")</f>
        <v/>
      </c>
      <c r="G1560" s="43" t="str">
        <f xml:space="preserve"> IF(ДАННЫЕ!$F1560="М",IF(E1560&gt;=60,2,""),"")&amp;IF(ДАННЫЕ!$F1560="Ж",IF(E1560&gt;=55,2,""),"")</f>
        <v/>
      </c>
      <c r="H1560" s="43" t="str">
        <f t="shared" ca="1" si="72"/>
        <v/>
      </c>
      <c r="I1560" s="43" t="str">
        <f t="shared" ca="1" si="73"/>
        <v>03</v>
      </c>
      <c r="J1560" s="28" t="str">
        <f ca="1">ДАННЫЕ!$F1560&amp;H1560&amp;I1560&amp;ДАННЫЕ!$I1560&amp;"m"&amp;IF(ДАННЫЕ!$I1560&gt;0,IF(ДАННЫЕ!$J1560&gt;0,0,1),"")&amp;"f"&amp;IF(ДАННЫЕ!$R1560&gt;0,IF(YEAR(ДАННЫЕ!$F$1)=YEAR(ДАННЫЕ!$R1560),1,0),0)&amp;"z"&amp;ДАННЫЕ!$R1560&amp;"p"&amp;ДАННЫЕ!$S1560&amp;"i"&amp;ДАННЫЕ!$T1560&amp;"h"&amp;ДАННЫЕ!$K1560&amp;"be"&amp;ДАННЫЕ!$BI1560&amp;"CD"&amp;IF(ДАННЫЕ!BF1560&gt;500,4,IF(ДАННЫЕ!BF1560&gt;350,3,IF(ДАННЫЕ!BF1560&gt;200,2,IF(ДАННЫЕ!BF1560&gt;0,1,0))))&amp;"g"&amp;B1560&amp;"d"&amp;H1560&amp;"l"&amp;ДАННЫЕ!AT1560&amp;"a"&amp;ДАННЫЕ!$V1560&amp;"v"&amp;R1560&amp;"k"&amp;ДАННЫЕ!$U1560&amp;"s"&amp;ДАННЫЕ!$Y1560&amp;"t"&amp;ДАННЫЕ!$X1560&amp;"b"&amp;IF(ДАННЫЕ!$Q1560&gt;1,1,0)&amp;"PP"&amp;ДАННЫЕ!Z1560&amp;"c"&amp;S1560&amp;"x"&amp;IF(ДАННЫЕ!$BY1560&gt;0,IF(YEAR(ДАННЫЕ!$F$1)=YEAR(ДАННЫЕ!$BY1560),1,0),0)&amp;"n"&amp;IF(ДАННЫЕ!$BZ1560&gt;0,IF(YEAR(ДАННЫЕ!$F$1)=YEAR(ДАННЫЕ!$BZ1560),1,0),0)&amp;"u"&amp;D1560&amp;"z"&amp;IF(ДАННЫЕ!$CL1560&gt;0,IF(YEAR(ДАННЫЕ!$F$1)&gt;YEAR(ДАННЫЕ!$CL1560),11,12),0)</f>
        <v>03mf0zpihbeCD0g0dlav0kstb0PPc0x0n0u0z0</v>
      </c>
      <c r="K1560" s="28" t="str">
        <f ca="1">ДАННЫЕ!$I1560&amp;"x"&amp;B1560&amp;"w"&amp;IF(T1560+ДАННЫЕ!AD1560+ДАННЫЕ!AE1560+ДАННЫЕ!AF1560+ДАННЫЕ!AG1560+ДАННЫЕ!AH1560+ДАННЫЕ!$AL1560+ДАННЫЕ!AI1560+ДАННЫЕ!AJ1560+ДАННЫЕ!AK1560+ДАННЫЕ!AP1560+ДАННЫЕ!AQ1560+ДАННЫЕ!AR1560+ДАННЫЕ!$AM1560+ДАННЫЕ!$AN1560+ДАННЫЕ!AS1560+ДАННЫЕ!AT1560&gt;0,1,0)&amp;IF(OR(T1560=2,ДАННЫЕ!AD1560=2,ДАННЫЕ!AE1560=2,ДАННЫЕ!AF1560=2,ДАННЫЕ!AG1560=2,ДАННЫЕ!AH1560=2,ДАННЫЕ!$AL1560=2,ДАННЫЕ!AI1560=2,ДАННЫЕ!AJ1560=2,ДАННЫЕ!AK1560=2,ДАННЫЕ!AP1560=2,ДАННЫЕ!AQ1560=2,ДАННЫЕ!AR1560=2,ДАННЫЕ!$AM1560=2,ДАННЫЕ!$AN1560=2,ДАННЫЕ!AS1560=2,ДАННЫЕ!AT1560=2),2,0)&amp;"t"&amp;IF(T1560&gt;0,"1"&amp;T1560,"00")&amp;"f"&amp;IF(ДАННЫЕ!$AC1560,"1"&amp;ДАННЫЕ!$AC1560,"00")&amp;"b"&amp;IF(ДАННЫЕ!$AD1560,"1"&amp;ДАННЫЕ!$AD1560,"00")&amp;"g"&amp;IF(ДАННЫЕ!$AF1560,"1"&amp;ДАННЫЕ!$AF1560,"00")&amp;"c"&amp;IF(ДАННЫЕ!$AG1560,"1"&amp;ДАННЫЕ!$AG1560,"00")&amp;"i"&amp;IF(ДАННЫЕ!$AH1560,"1"&amp;ДАННЫЕ!$AH1560,"00")&amp;"r"&amp;IF(ДАННЫЕ!$AL1560,"1"&amp;ДАННЫЕ!$AL1560,"00")&amp;"m"&amp;IF(ДАННЫЕ!$AI1560,"1"&amp;ДАННЫЕ!$AI1560,"00")&amp;"hS"&amp;IF(ДАННЫЕ!$AJ1560,"1"&amp;ДАННЫЕ!$AJ1560,"00")&amp;"hZ"&amp;IF(ДАННЫЕ!$AK1560,"1"&amp;ДАННЫЕ!$AK1560,"00")&amp;"p"&amp;IF(ДАННЫЕ!$AP1560,"1"&amp;ДАННЫЕ!$AP1560,"00")&amp;"k"&amp;IF(ДАННЫЕ!$AQ1560,"1"&amp;ДАННЫЕ!$AQ1560,"00")&amp;"z"&amp;IF(ДАННЫЕ!$AR1560,"1"&amp;ДАННЫЕ!$AR1560,"00")&amp;"j"&amp;IF(ДАННЫЕ!$AM1560,"1"&amp;ДАННЫЕ!$AM1560,"00")&amp;"n"&amp;IF(ДАННЫЕ!$AN1560,"1"&amp;ДАННЫЕ!$AN1560,"00")&amp;"E"&amp;ДАННЫЕ!BI1560&amp;"L"&amp;ДАННЫЕ!AO1560&amp;"h"&amp;IF(ДАННЫЕ!$AU1560&gt;0,1,0)&amp;"v"&amp;IF(ДАННЫЕ!$AW1560&gt;0,1,0)&amp;"a"&amp;IF(ДАННЫЕ!$AS1560,"1"&amp;ДАННЫЕ!$AS1560,"00")&amp;"s"&amp;IF(ДАННЫЕ!$AT1560,"1"&amp;ДАННЫЕ!$AT1560,"00")&amp;"u"&amp;IF(ДАННЫЕ!$CJ1560&gt;0,1,0)&amp;"y"&amp;B1560&amp;"d"&amp;H1560&amp;"e"&amp;F1560&amp;G1560</f>
        <v>x0w00t00f00b00g00c00i00r00m00hS00hZ00p00k00z00j00n00ELh0v0a00s00u0y0de</v>
      </c>
      <c r="L1560" s="28" t="str">
        <f ca="1">ДАННЫЕ!$I1560&amp;"VN"&amp;IF(ДАННЫЕ!AW1560&gt;0,11,10)&amp;"CD"&amp;IF(ДАННЫЕ!BF1560&gt;500,16,IF(ДАННЫЕ!BF1560&gt;350,15,IF(ДАННЫЕ!BF1560&gt;=200,14,IF(ДАННЫЕ!BF1560&gt;=100,13,IF(ДАННЫЕ!BF1560&gt;=50,12,IF(ДАННЫЕ!BF1560&gt;0,11,10))))))&amp;"AR"&amp;IF(ДАННЫЕ!BX1560&gt;0,1,0)&amp;"GD"&amp;B1560&amp;"VV"&amp;IF(E1560&gt;=5,IF(E1560&lt;18,1,0),0)</f>
        <v>VN10CD10AR0GD0VV0</v>
      </c>
      <c r="M1560" s="28" t="str">
        <f>ДАННЫЕ!$I1560&amp;"b"&amp;ДАННЫЕ!$BI1560&amp;"r"&amp;ДАННЫЕ!$BJ1560&amp;"CD"&amp;IF(ДАННЫЕ!BF1560&gt;0,IF(ДАННЫЕ!BF1560&lt;200,1,IF(ДАННЫЕ!BF1560&lt;350,2,3)),0)&amp;"h"&amp;IF(ДАННЫЕ!$BK1560+ДАННЫЕ!$BL1560+ДАННЫЕ!$BM1560&gt;0,1,0)&amp;"x"&amp;ДАННЫЕ!$BK1560&amp;"y"&amp;ДАННЫЕ!$BL1560&amp;"z"&amp;ДАННЫЕ!$BM1560&amp;"c"&amp;IF(ДАННЫЕ!$BK1560+ДАННЫЕ!$BL1560+ДАННЫЕ!$BM1560=3,1,0)&amp;"a"&amp;IF(ДАННЫЕ!$BQ1560+ДАННЫЕ!$BR1560&gt;0,1,0)&amp;"d"&amp;ДАННЫЕ!$BQ1560&amp;"v"&amp;ДАННЫЕ!$BR1560&amp;"p"&amp;ДАННЫЕ!$BS1560&amp;"n"&amp;ДАННЫЕ!$BU1560&amp;"t"&amp;ДАННЫЕ!$BV1560&amp;"o"&amp;ДАННЫЕ!$BT1560&amp;"l"&amp;IF(ДАННЫЕ!$BN1560&gt;0,1,0)&amp;ДАННЫЕ!$BN1560&amp;"g"&amp;ДАННЫЕ!$BO1560&amp;"s"&amp;ДАННЫЕ!$BP1560&amp;"DZ"&amp;IF(ДАННЫЕ!B1560-ДАННЫЕ!G1560 &lt; 60,IF(ДАННЫЕ!B1560-ДАННЫЕ!G1560 &gt;= 0,1,0),0)&amp;"u"&amp;IF(ДАННЫЕ!$CJ1560&gt;0,1,0)</f>
        <v>brCD0h0xyzc0a0dvpntol0gsDZ1u0</v>
      </c>
      <c r="N1560" s="28" t="str">
        <f ca="1">ДАННЫЕ!$F1560&amp;ДАННЫЕ!$I1560&amp;"g"&amp;B1560&amp;"cf"&amp;D1560&amp;"a"&amp;IF(ДАННЫЕ!$BX1560&gt;0,1,0)&amp;IF(ДАННЫЕ!$BF1560&gt;500,1,IF(ДАННЫЕ!$BF1560&gt;350,2,IF(ДАННЫЕ!$BF1560&gt;=200,3,IF(ДАННЫЕ!$BF1560&gt;=100,4,IF(ДАННЫЕ!$BF1560&gt;=50,5,IF(ДАННЫЕ!$BF1560&lt;50,6,0))))))&amp;"AR"&amp;IF(DATEDIF(ДАННЫЕ!$BX1560,ДАННЫЕ!$F$1,"y")&gt;1,1,0)&amp;"VG"&amp;IF(ДАННЫЕ!$BH1560="0",1,0)&amp;"o"&amp;IF(T1560+ДАННЫЕ!$AF1560+ДАННЫЕ!$AG1560+ДАННЫЕ!$AH1560+ДАННЫЕ!$AI1560+ДАННЫЕ!$AJ1560+ДАННЫЕ!$AP1560+ДАННЫЕ!$AQ1560+ДАННЫЕ!$AR1560+ДАННЫЕ!$AU1560+ДАННЫЕ!$AW1560+ДАННЫЕ!$AS1560+ДАННЫЕ!$AT1560&gt;0,1,0)&amp;"x"&amp;ДАННЫЕ!$AG1560&amp;"p"&amp;IF(ДАННЫЕ!$BY1560&gt;0,1,0)&amp;"v"&amp;IF(ДАННЫЕ!$BZ1560&gt;0,1,0)&amp;"n"&amp;ДАННЫЕ!$CA1560&amp;"t"&amp;ДАННЫЕ!$AY1560&amp;"k"&amp;ДАННЫЕ!$CB1560&amp;"q"&amp;ДАННЫЕ!$CC1560&amp;"w"&amp;ДАННЫЕ!$CD1560&amp;"e"&amp;ДАННЫЕ!$CE1560&amp;"m"&amp;ДАННЫЕ!$CF1560&amp;"c"&amp;ДАННЫЕ!$CG1560&amp;"z"&amp;ДАННЫЕ!$CH1560&amp;"d"&amp;IF(H1560=4,1,0)&amp;"s"&amp;IF(ДАННЫЕ!$J1560=1,0,1)&amp;"u"&amp;IF(ДАННЫЕ!$CJ1560&gt;0,1,0)</f>
        <v>g0cf0a06AR1VG0o0xp0v0ntkqwemczd0s1u0</v>
      </c>
      <c r="O1560" s="28" t="str">
        <f>ДАННЫЕ!$I1560&amp;"g"&amp;B1560&amp;A1560&amp;"f"&amp;P1560&amp;"c"&amp;IF(ДАННЫЕ!$U1560&gt;0,1,0)&amp;"s"&amp;IF(ДАННЫЕ!$Q1560&gt;0,IF(YEAR(ДАННЫЕ!$F$1)=YEAR(ДАННЫЕ!$Q1560),IF(MONTH(ДАННЫЕ!$F$1)=MONTH(ДАННЫЕ!$Q1560),111,11),1),0)&amp;"i"&amp;IF(ДАННЫЕ!$R1560+ДАННЫЕ!$S1560+ДАННЫЕ!$T1560=0,0,1)&amp;"h"&amp;IF(ДАННЫЕ!$P1560&gt;0,1,0)&amp;"p"&amp;IF(ДАННЫЕ!$CI1560&gt;0,IF(YEAR(ДАННЫЕ!$F$1)=YEAR(ДАННЫЕ!$CI1560),IF(MONTH(ДАННЫЕ!$F$1)=MONTH(ДАННЫЕ!$CI1560),111,11),1),0)&amp;"d"&amp;IF(ДАННЫЕ!$CJ1560&gt;0,IF(YEAR(ДАННЫЕ!$F$1)=YEAR(ДАННЫЕ!$CJ1560),IF(MONTH(ДАННЫЕ!$F$1)=MONTH(ДАННЫЕ!$CJ1560),111,11),1),0)&amp;"o"&amp;IF(ДАННЫЕ!$CK1560&gt;0,IF(MONTH(ДАННЫЕ!$F$1)=MONTH(ДАННЫЕ!$CK1560),111,11),0)&amp;"v"&amp;IF(ДАННЫЕ!$BE1560&gt;0,IF(MONTH(ДАННЫЕ!$F$1)=MONTH(ДАННЫЕ!$BE1560),111,11),0)</f>
        <v>g00f0c0s0i0h0p0d0o0v0</v>
      </c>
      <c r="P1560" s="15">
        <f t="shared" si="74"/>
        <v>0</v>
      </c>
      <c r="Q1560" s="15">
        <f>IF(ДАННЫЕ!$F$1&gt;ДАННЫЕ!$N1560,IF(YEAR(ДАННЫЕ!$F$1)=YEAR(ДАННЫЕ!M1560),1,0),0)</f>
        <v>0</v>
      </c>
      <c r="R1560" s="15">
        <f>IF(ДАННЫЕ!$F$1&gt;ДАННЫЕ!$N1560,IF(YEAR(ДАННЫЕ!$F$1)=YEAR(ДАННЫЕ!N1560),1,0),0)</f>
        <v>0</v>
      </c>
      <c r="S1560" s="15">
        <f>IF(ДАННЫЕ!$AA1560="2А",1,IF(ДАННЫЕ!$AA1560="2Б",2,IF(ДАННЫЕ!$AA1560="2В",3,IF(ДАННЫЕ!$AA1560=3,4,IF(ДАННЫЕ!$AA1560="4А",5,IF(ДАННЫЕ!$AA1560="4Б",6,IF(ДАННЫЕ!$AA1560="4В",7,IF(ДАННЫЕ!$AA1560=5,8,0))))))))</f>
        <v>0</v>
      </c>
      <c r="T1560" s="15">
        <f>IF(OR(ДАННЫЕ!$AC1560=2,ДАННЫЕ!$AD1560=2,ДАННЫЕ!$AE1560=2),2,IF(OR(ДАННЫЕ!$AC1560=1,ДАННЫЕ!$AD1560=1,ДАННЫЕ!$AE1560=1),1,0))</f>
        <v>0</v>
      </c>
    </row>
    <row r="1561" spans="1:20" x14ac:dyDescent="0.2">
      <c r="A1561" s="78">
        <f>IF(B1561&gt;0,IF(MONTH(ДАННЫЕ!$F$1)=MONTH(ДАННЫЕ!$B1561),1,0),0)</f>
        <v>0</v>
      </c>
      <c r="B1561" s="14">
        <f>IF(ДАННЫЕ!$B1561&gt;0,IF(YEAR(ДАННЫЕ!$F$1)=YEAR(ДАННЫЕ!$B1561),1,0),0)</f>
        <v>0</v>
      </c>
      <c r="C1561" s="14">
        <f>IF(ДАННЫЕ!$CM1561&gt;0,IF(YEAR(ДАННЫЕ!$F$1)=YEAR(ДАННЫЕ!$CM1561),1,0),0)</f>
        <v>0</v>
      </c>
      <c r="D1561" s="14">
        <f>IF(ДАННЫЕ!$CJ1561&gt;0,IF(ДАННЫЕ!$CL1561&gt;ДАННЫЕ!$F$1,1,IF(ДАННЫЕ!$CL1561&gt;0,0,1)),0)</f>
        <v>0</v>
      </c>
      <c r="E1561" s="43" t="str">
        <f ca="1">IF(ДАННЫЕ!$F$1&gt;0,IF(ДАННЫЕ!$G1561&gt;0,DATEDIF(ДАННЫЕ!$G1561,ДАННЫЕ!$F$1,"y"),""),IF(ДАННЫЕ!$G1561&gt;0,DATEDIF(ДАННЫЕ!$G1561,TODAY(),"y"),""))</f>
        <v/>
      </c>
      <c r="F1561" s="43" t="str">
        <f xml:space="preserve"> IF(ДАННЫЕ!$F1561="М",IF(E1561&gt;=18,IF(E1561&lt;60,1,""),""),"")&amp;IF(ДАННЫЕ!$F1561="Ж",IF(E1561&gt;=18,IF(E1561&lt;55,1,""),""),"")</f>
        <v/>
      </c>
      <c r="G1561" s="43" t="str">
        <f xml:space="preserve"> IF(ДАННЫЕ!$F1561="М",IF(E1561&gt;=60,2,""),"")&amp;IF(ДАННЫЕ!$F1561="Ж",IF(E1561&gt;=55,2,""),"")</f>
        <v/>
      </c>
      <c r="H1561" s="43" t="str">
        <f t="shared" ca="1" si="72"/>
        <v/>
      </c>
      <c r="I1561" s="43" t="str">
        <f t="shared" ca="1" si="73"/>
        <v>03</v>
      </c>
      <c r="J1561" s="28" t="str">
        <f ca="1">ДАННЫЕ!$F1561&amp;H1561&amp;I1561&amp;ДАННЫЕ!$I1561&amp;"m"&amp;IF(ДАННЫЕ!$I1561&gt;0,IF(ДАННЫЕ!$J1561&gt;0,0,1),"")&amp;"f"&amp;IF(ДАННЫЕ!$R1561&gt;0,IF(YEAR(ДАННЫЕ!$F$1)=YEAR(ДАННЫЕ!$R1561),1,0),0)&amp;"z"&amp;ДАННЫЕ!$R1561&amp;"p"&amp;ДАННЫЕ!$S1561&amp;"i"&amp;ДАННЫЕ!$T1561&amp;"h"&amp;ДАННЫЕ!$K1561&amp;"be"&amp;ДАННЫЕ!$BI1561&amp;"CD"&amp;IF(ДАННЫЕ!BF1561&gt;500,4,IF(ДАННЫЕ!BF1561&gt;350,3,IF(ДАННЫЕ!BF1561&gt;200,2,IF(ДАННЫЕ!BF1561&gt;0,1,0))))&amp;"g"&amp;B1561&amp;"d"&amp;H1561&amp;"l"&amp;ДАННЫЕ!AT1561&amp;"a"&amp;ДАННЫЕ!$V1561&amp;"v"&amp;R1561&amp;"k"&amp;ДАННЫЕ!$U1561&amp;"s"&amp;ДАННЫЕ!$Y1561&amp;"t"&amp;ДАННЫЕ!$X1561&amp;"b"&amp;IF(ДАННЫЕ!$Q1561&gt;1,1,0)&amp;"PP"&amp;ДАННЫЕ!Z1561&amp;"c"&amp;S1561&amp;"x"&amp;IF(ДАННЫЕ!$BY1561&gt;0,IF(YEAR(ДАННЫЕ!$F$1)=YEAR(ДАННЫЕ!$BY1561),1,0),0)&amp;"n"&amp;IF(ДАННЫЕ!$BZ1561&gt;0,IF(YEAR(ДАННЫЕ!$F$1)=YEAR(ДАННЫЕ!$BZ1561),1,0),0)&amp;"u"&amp;D1561&amp;"z"&amp;IF(ДАННЫЕ!$CL1561&gt;0,IF(YEAR(ДАННЫЕ!$F$1)&gt;YEAR(ДАННЫЕ!$CL1561),11,12),0)</f>
        <v>03mf0zpihbeCD0g0dlav0kstb0PPc0x0n0u0z0</v>
      </c>
      <c r="K1561" s="28" t="str">
        <f ca="1">ДАННЫЕ!$I1561&amp;"x"&amp;B1561&amp;"w"&amp;IF(T1561+ДАННЫЕ!AD1561+ДАННЫЕ!AE1561+ДАННЫЕ!AF1561+ДАННЫЕ!AG1561+ДАННЫЕ!AH1561+ДАННЫЕ!$AL1561+ДАННЫЕ!AI1561+ДАННЫЕ!AJ1561+ДАННЫЕ!AK1561+ДАННЫЕ!AP1561+ДАННЫЕ!AQ1561+ДАННЫЕ!AR1561+ДАННЫЕ!$AM1561+ДАННЫЕ!$AN1561+ДАННЫЕ!AS1561+ДАННЫЕ!AT1561&gt;0,1,0)&amp;IF(OR(T1561=2,ДАННЫЕ!AD1561=2,ДАННЫЕ!AE1561=2,ДАННЫЕ!AF1561=2,ДАННЫЕ!AG1561=2,ДАННЫЕ!AH1561=2,ДАННЫЕ!$AL1561=2,ДАННЫЕ!AI1561=2,ДАННЫЕ!AJ1561=2,ДАННЫЕ!AK1561=2,ДАННЫЕ!AP1561=2,ДАННЫЕ!AQ1561=2,ДАННЫЕ!AR1561=2,ДАННЫЕ!$AM1561=2,ДАННЫЕ!$AN1561=2,ДАННЫЕ!AS1561=2,ДАННЫЕ!AT1561=2),2,0)&amp;"t"&amp;IF(T1561&gt;0,"1"&amp;T1561,"00")&amp;"f"&amp;IF(ДАННЫЕ!$AC1561,"1"&amp;ДАННЫЕ!$AC1561,"00")&amp;"b"&amp;IF(ДАННЫЕ!$AD1561,"1"&amp;ДАННЫЕ!$AD1561,"00")&amp;"g"&amp;IF(ДАННЫЕ!$AF1561,"1"&amp;ДАННЫЕ!$AF1561,"00")&amp;"c"&amp;IF(ДАННЫЕ!$AG1561,"1"&amp;ДАННЫЕ!$AG1561,"00")&amp;"i"&amp;IF(ДАННЫЕ!$AH1561,"1"&amp;ДАННЫЕ!$AH1561,"00")&amp;"r"&amp;IF(ДАННЫЕ!$AL1561,"1"&amp;ДАННЫЕ!$AL1561,"00")&amp;"m"&amp;IF(ДАННЫЕ!$AI1561,"1"&amp;ДАННЫЕ!$AI1561,"00")&amp;"hS"&amp;IF(ДАННЫЕ!$AJ1561,"1"&amp;ДАННЫЕ!$AJ1561,"00")&amp;"hZ"&amp;IF(ДАННЫЕ!$AK1561,"1"&amp;ДАННЫЕ!$AK1561,"00")&amp;"p"&amp;IF(ДАННЫЕ!$AP1561,"1"&amp;ДАННЫЕ!$AP1561,"00")&amp;"k"&amp;IF(ДАННЫЕ!$AQ1561,"1"&amp;ДАННЫЕ!$AQ1561,"00")&amp;"z"&amp;IF(ДАННЫЕ!$AR1561,"1"&amp;ДАННЫЕ!$AR1561,"00")&amp;"j"&amp;IF(ДАННЫЕ!$AM1561,"1"&amp;ДАННЫЕ!$AM1561,"00")&amp;"n"&amp;IF(ДАННЫЕ!$AN1561,"1"&amp;ДАННЫЕ!$AN1561,"00")&amp;"E"&amp;ДАННЫЕ!BI1561&amp;"L"&amp;ДАННЫЕ!AO1561&amp;"h"&amp;IF(ДАННЫЕ!$AU1561&gt;0,1,0)&amp;"v"&amp;IF(ДАННЫЕ!$AW1561&gt;0,1,0)&amp;"a"&amp;IF(ДАННЫЕ!$AS1561,"1"&amp;ДАННЫЕ!$AS1561,"00")&amp;"s"&amp;IF(ДАННЫЕ!$AT1561,"1"&amp;ДАННЫЕ!$AT1561,"00")&amp;"u"&amp;IF(ДАННЫЕ!$CJ1561&gt;0,1,0)&amp;"y"&amp;B1561&amp;"d"&amp;H1561&amp;"e"&amp;F1561&amp;G1561</f>
        <v>x0w00t00f00b00g00c00i00r00m00hS00hZ00p00k00z00j00n00ELh0v0a00s00u0y0de</v>
      </c>
      <c r="L1561" s="28" t="str">
        <f ca="1">ДАННЫЕ!$I1561&amp;"VN"&amp;IF(ДАННЫЕ!AW1561&gt;0,11,10)&amp;"CD"&amp;IF(ДАННЫЕ!BF1561&gt;500,16,IF(ДАННЫЕ!BF1561&gt;350,15,IF(ДАННЫЕ!BF1561&gt;=200,14,IF(ДАННЫЕ!BF1561&gt;=100,13,IF(ДАННЫЕ!BF1561&gt;=50,12,IF(ДАННЫЕ!BF1561&gt;0,11,10))))))&amp;"AR"&amp;IF(ДАННЫЕ!BX1561&gt;0,1,0)&amp;"GD"&amp;B1561&amp;"VV"&amp;IF(E1561&gt;=5,IF(E1561&lt;18,1,0),0)</f>
        <v>VN10CD10AR0GD0VV0</v>
      </c>
      <c r="M1561" s="28" t="str">
        <f>ДАННЫЕ!$I1561&amp;"b"&amp;ДАННЫЕ!$BI1561&amp;"r"&amp;ДАННЫЕ!$BJ1561&amp;"CD"&amp;IF(ДАННЫЕ!BF1561&gt;0,IF(ДАННЫЕ!BF1561&lt;200,1,IF(ДАННЫЕ!BF1561&lt;350,2,3)),0)&amp;"h"&amp;IF(ДАННЫЕ!$BK1561+ДАННЫЕ!$BL1561+ДАННЫЕ!$BM1561&gt;0,1,0)&amp;"x"&amp;ДАННЫЕ!$BK1561&amp;"y"&amp;ДАННЫЕ!$BL1561&amp;"z"&amp;ДАННЫЕ!$BM1561&amp;"c"&amp;IF(ДАННЫЕ!$BK1561+ДАННЫЕ!$BL1561+ДАННЫЕ!$BM1561=3,1,0)&amp;"a"&amp;IF(ДАННЫЕ!$BQ1561+ДАННЫЕ!$BR1561&gt;0,1,0)&amp;"d"&amp;ДАННЫЕ!$BQ1561&amp;"v"&amp;ДАННЫЕ!$BR1561&amp;"p"&amp;ДАННЫЕ!$BS1561&amp;"n"&amp;ДАННЫЕ!$BU1561&amp;"t"&amp;ДАННЫЕ!$BV1561&amp;"o"&amp;ДАННЫЕ!$BT1561&amp;"l"&amp;IF(ДАННЫЕ!$BN1561&gt;0,1,0)&amp;ДАННЫЕ!$BN1561&amp;"g"&amp;ДАННЫЕ!$BO1561&amp;"s"&amp;ДАННЫЕ!$BP1561&amp;"DZ"&amp;IF(ДАННЫЕ!B1561-ДАННЫЕ!G1561 &lt; 60,IF(ДАННЫЕ!B1561-ДАННЫЕ!G1561 &gt;= 0,1,0),0)&amp;"u"&amp;IF(ДАННЫЕ!$CJ1561&gt;0,1,0)</f>
        <v>brCD0h0xyzc0a0dvpntol0gsDZ1u0</v>
      </c>
      <c r="N1561" s="28" t="str">
        <f ca="1">ДАННЫЕ!$F1561&amp;ДАННЫЕ!$I1561&amp;"g"&amp;B1561&amp;"cf"&amp;D1561&amp;"a"&amp;IF(ДАННЫЕ!$BX1561&gt;0,1,0)&amp;IF(ДАННЫЕ!$BF1561&gt;500,1,IF(ДАННЫЕ!$BF1561&gt;350,2,IF(ДАННЫЕ!$BF1561&gt;=200,3,IF(ДАННЫЕ!$BF1561&gt;=100,4,IF(ДАННЫЕ!$BF1561&gt;=50,5,IF(ДАННЫЕ!$BF1561&lt;50,6,0))))))&amp;"AR"&amp;IF(DATEDIF(ДАННЫЕ!$BX1561,ДАННЫЕ!$F$1,"y")&gt;1,1,0)&amp;"VG"&amp;IF(ДАННЫЕ!$BH1561="0",1,0)&amp;"o"&amp;IF(T1561+ДАННЫЕ!$AF1561+ДАННЫЕ!$AG1561+ДАННЫЕ!$AH1561+ДАННЫЕ!$AI1561+ДАННЫЕ!$AJ1561+ДАННЫЕ!$AP1561+ДАННЫЕ!$AQ1561+ДАННЫЕ!$AR1561+ДАННЫЕ!$AU1561+ДАННЫЕ!$AW1561+ДАННЫЕ!$AS1561+ДАННЫЕ!$AT1561&gt;0,1,0)&amp;"x"&amp;ДАННЫЕ!$AG1561&amp;"p"&amp;IF(ДАННЫЕ!$BY1561&gt;0,1,0)&amp;"v"&amp;IF(ДАННЫЕ!$BZ1561&gt;0,1,0)&amp;"n"&amp;ДАННЫЕ!$CA1561&amp;"t"&amp;ДАННЫЕ!$AY1561&amp;"k"&amp;ДАННЫЕ!$CB1561&amp;"q"&amp;ДАННЫЕ!$CC1561&amp;"w"&amp;ДАННЫЕ!$CD1561&amp;"e"&amp;ДАННЫЕ!$CE1561&amp;"m"&amp;ДАННЫЕ!$CF1561&amp;"c"&amp;ДАННЫЕ!$CG1561&amp;"z"&amp;ДАННЫЕ!$CH1561&amp;"d"&amp;IF(H1561=4,1,0)&amp;"s"&amp;IF(ДАННЫЕ!$J1561=1,0,1)&amp;"u"&amp;IF(ДАННЫЕ!$CJ1561&gt;0,1,0)</f>
        <v>g0cf0a06AR1VG0o0xp0v0ntkqwemczd0s1u0</v>
      </c>
      <c r="O1561" s="28" t="str">
        <f>ДАННЫЕ!$I1561&amp;"g"&amp;B1561&amp;A1561&amp;"f"&amp;P1561&amp;"c"&amp;IF(ДАННЫЕ!$U1561&gt;0,1,0)&amp;"s"&amp;IF(ДАННЫЕ!$Q1561&gt;0,IF(YEAR(ДАННЫЕ!$F$1)=YEAR(ДАННЫЕ!$Q1561),IF(MONTH(ДАННЫЕ!$F$1)=MONTH(ДАННЫЕ!$Q1561),111,11),1),0)&amp;"i"&amp;IF(ДАННЫЕ!$R1561+ДАННЫЕ!$S1561+ДАННЫЕ!$T1561=0,0,1)&amp;"h"&amp;IF(ДАННЫЕ!$P1561&gt;0,1,0)&amp;"p"&amp;IF(ДАННЫЕ!$CI1561&gt;0,IF(YEAR(ДАННЫЕ!$F$1)=YEAR(ДАННЫЕ!$CI1561),IF(MONTH(ДАННЫЕ!$F$1)=MONTH(ДАННЫЕ!$CI1561),111,11),1),0)&amp;"d"&amp;IF(ДАННЫЕ!$CJ1561&gt;0,IF(YEAR(ДАННЫЕ!$F$1)=YEAR(ДАННЫЕ!$CJ1561),IF(MONTH(ДАННЫЕ!$F$1)=MONTH(ДАННЫЕ!$CJ1561),111,11),1),0)&amp;"o"&amp;IF(ДАННЫЕ!$CK1561&gt;0,IF(MONTH(ДАННЫЕ!$F$1)=MONTH(ДАННЫЕ!$CK1561),111,11),0)&amp;"v"&amp;IF(ДАННЫЕ!$BE1561&gt;0,IF(MONTH(ДАННЫЕ!$F$1)=MONTH(ДАННЫЕ!$BE1561),111,11),0)</f>
        <v>g00f0c0s0i0h0p0d0o0v0</v>
      </c>
      <c r="P1561" s="15">
        <f t="shared" si="74"/>
        <v>0</v>
      </c>
      <c r="Q1561" s="15">
        <f>IF(ДАННЫЕ!$F$1&gt;ДАННЫЕ!$N1561,IF(YEAR(ДАННЫЕ!$F$1)=YEAR(ДАННЫЕ!M1561),1,0),0)</f>
        <v>0</v>
      </c>
      <c r="R1561" s="15">
        <f>IF(ДАННЫЕ!$F$1&gt;ДАННЫЕ!$N1561,IF(YEAR(ДАННЫЕ!$F$1)=YEAR(ДАННЫЕ!N1561),1,0),0)</f>
        <v>0</v>
      </c>
      <c r="S1561" s="15">
        <f>IF(ДАННЫЕ!$AA1561="2А",1,IF(ДАННЫЕ!$AA1561="2Б",2,IF(ДАННЫЕ!$AA1561="2В",3,IF(ДАННЫЕ!$AA1561=3,4,IF(ДАННЫЕ!$AA1561="4А",5,IF(ДАННЫЕ!$AA1561="4Б",6,IF(ДАННЫЕ!$AA1561="4В",7,IF(ДАННЫЕ!$AA1561=5,8,0))))))))</f>
        <v>0</v>
      </c>
      <c r="T1561" s="15">
        <f>IF(OR(ДАННЫЕ!$AC1561=2,ДАННЫЕ!$AD1561=2,ДАННЫЕ!$AE1561=2),2,IF(OR(ДАННЫЕ!$AC1561=1,ДАННЫЕ!$AD1561=1,ДАННЫЕ!$AE1561=1),1,0))</f>
        <v>0</v>
      </c>
    </row>
    <row r="1562" spans="1:20" x14ac:dyDescent="0.2">
      <c r="A1562" s="78">
        <f>IF(B1562&gt;0,IF(MONTH(ДАННЫЕ!$F$1)=MONTH(ДАННЫЕ!$B1562),1,0),0)</f>
        <v>0</v>
      </c>
      <c r="B1562" s="14">
        <f>IF(ДАННЫЕ!$B1562&gt;0,IF(YEAR(ДАННЫЕ!$F$1)=YEAR(ДАННЫЕ!$B1562),1,0),0)</f>
        <v>0</v>
      </c>
      <c r="C1562" s="14">
        <f>IF(ДАННЫЕ!$CM1562&gt;0,IF(YEAR(ДАННЫЕ!$F$1)=YEAR(ДАННЫЕ!$CM1562),1,0),0)</f>
        <v>0</v>
      </c>
      <c r="D1562" s="14">
        <f>IF(ДАННЫЕ!$CJ1562&gt;0,IF(ДАННЫЕ!$CL1562&gt;ДАННЫЕ!$F$1,1,IF(ДАННЫЕ!$CL1562&gt;0,0,1)),0)</f>
        <v>0</v>
      </c>
      <c r="E1562" s="43" t="str">
        <f ca="1">IF(ДАННЫЕ!$F$1&gt;0,IF(ДАННЫЕ!$G1562&gt;0,DATEDIF(ДАННЫЕ!$G1562,ДАННЫЕ!$F$1,"y"),""),IF(ДАННЫЕ!$G1562&gt;0,DATEDIF(ДАННЫЕ!$G1562,TODAY(),"y"),""))</f>
        <v/>
      </c>
      <c r="F1562" s="43" t="str">
        <f xml:space="preserve"> IF(ДАННЫЕ!$F1562="М",IF(E1562&gt;=18,IF(E1562&lt;60,1,""),""),"")&amp;IF(ДАННЫЕ!$F1562="Ж",IF(E1562&gt;=18,IF(E1562&lt;55,1,""),""),"")</f>
        <v/>
      </c>
      <c r="G1562" s="43" t="str">
        <f xml:space="preserve"> IF(ДАННЫЕ!$F1562="М",IF(E1562&gt;=60,2,""),"")&amp;IF(ДАННЫЕ!$F1562="Ж",IF(E1562&gt;=55,2,""),"")</f>
        <v/>
      </c>
      <c r="H1562" s="43" t="str">
        <f t="shared" ca="1" si="72"/>
        <v/>
      </c>
      <c r="I1562" s="43" t="str">
        <f t="shared" ca="1" si="73"/>
        <v>03</v>
      </c>
      <c r="J1562" s="28" t="str">
        <f ca="1">ДАННЫЕ!$F1562&amp;H1562&amp;I1562&amp;ДАННЫЕ!$I1562&amp;"m"&amp;IF(ДАННЫЕ!$I1562&gt;0,IF(ДАННЫЕ!$J1562&gt;0,0,1),"")&amp;"f"&amp;IF(ДАННЫЕ!$R1562&gt;0,IF(YEAR(ДАННЫЕ!$F$1)=YEAR(ДАННЫЕ!$R1562),1,0),0)&amp;"z"&amp;ДАННЫЕ!$R1562&amp;"p"&amp;ДАННЫЕ!$S1562&amp;"i"&amp;ДАННЫЕ!$T1562&amp;"h"&amp;ДАННЫЕ!$K1562&amp;"be"&amp;ДАННЫЕ!$BI1562&amp;"CD"&amp;IF(ДАННЫЕ!BF1562&gt;500,4,IF(ДАННЫЕ!BF1562&gt;350,3,IF(ДАННЫЕ!BF1562&gt;200,2,IF(ДАННЫЕ!BF1562&gt;0,1,0))))&amp;"g"&amp;B1562&amp;"d"&amp;H1562&amp;"l"&amp;ДАННЫЕ!AT1562&amp;"a"&amp;ДАННЫЕ!$V1562&amp;"v"&amp;R1562&amp;"k"&amp;ДАННЫЕ!$U1562&amp;"s"&amp;ДАННЫЕ!$Y1562&amp;"t"&amp;ДАННЫЕ!$X1562&amp;"b"&amp;IF(ДАННЫЕ!$Q1562&gt;1,1,0)&amp;"PP"&amp;ДАННЫЕ!Z1562&amp;"c"&amp;S1562&amp;"x"&amp;IF(ДАННЫЕ!$BY1562&gt;0,IF(YEAR(ДАННЫЕ!$F$1)=YEAR(ДАННЫЕ!$BY1562),1,0),0)&amp;"n"&amp;IF(ДАННЫЕ!$BZ1562&gt;0,IF(YEAR(ДАННЫЕ!$F$1)=YEAR(ДАННЫЕ!$BZ1562),1,0),0)&amp;"u"&amp;D1562&amp;"z"&amp;IF(ДАННЫЕ!$CL1562&gt;0,IF(YEAR(ДАННЫЕ!$F$1)&gt;YEAR(ДАННЫЕ!$CL1562),11,12),0)</f>
        <v>03mf0zpihbeCD0g0dlav0kstb0PPc0x0n0u0z0</v>
      </c>
      <c r="K1562" s="28" t="str">
        <f ca="1">ДАННЫЕ!$I1562&amp;"x"&amp;B1562&amp;"w"&amp;IF(T1562+ДАННЫЕ!AD1562+ДАННЫЕ!AE1562+ДАННЫЕ!AF1562+ДАННЫЕ!AG1562+ДАННЫЕ!AH1562+ДАННЫЕ!$AL1562+ДАННЫЕ!AI1562+ДАННЫЕ!AJ1562+ДАННЫЕ!AK1562+ДАННЫЕ!AP1562+ДАННЫЕ!AQ1562+ДАННЫЕ!AR1562+ДАННЫЕ!$AM1562+ДАННЫЕ!$AN1562+ДАННЫЕ!AS1562+ДАННЫЕ!AT1562&gt;0,1,0)&amp;IF(OR(T1562=2,ДАННЫЕ!AD1562=2,ДАННЫЕ!AE1562=2,ДАННЫЕ!AF1562=2,ДАННЫЕ!AG1562=2,ДАННЫЕ!AH1562=2,ДАННЫЕ!$AL1562=2,ДАННЫЕ!AI1562=2,ДАННЫЕ!AJ1562=2,ДАННЫЕ!AK1562=2,ДАННЫЕ!AP1562=2,ДАННЫЕ!AQ1562=2,ДАННЫЕ!AR1562=2,ДАННЫЕ!$AM1562=2,ДАННЫЕ!$AN1562=2,ДАННЫЕ!AS1562=2,ДАННЫЕ!AT1562=2),2,0)&amp;"t"&amp;IF(T1562&gt;0,"1"&amp;T1562,"00")&amp;"f"&amp;IF(ДАННЫЕ!$AC1562,"1"&amp;ДАННЫЕ!$AC1562,"00")&amp;"b"&amp;IF(ДАННЫЕ!$AD1562,"1"&amp;ДАННЫЕ!$AD1562,"00")&amp;"g"&amp;IF(ДАННЫЕ!$AF1562,"1"&amp;ДАННЫЕ!$AF1562,"00")&amp;"c"&amp;IF(ДАННЫЕ!$AG1562,"1"&amp;ДАННЫЕ!$AG1562,"00")&amp;"i"&amp;IF(ДАННЫЕ!$AH1562,"1"&amp;ДАННЫЕ!$AH1562,"00")&amp;"r"&amp;IF(ДАННЫЕ!$AL1562,"1"&amp;ДАННЫЕ!$AL1562,"00")&amp;"m"&amp;IF(ДАННЫЕ!$AI1562,"1"&amp;ДАННЫЕ!$AI1562,"00")&amp;"hS"&amp;IF(ДАННЫЕ!$AJ1562,"1"&amp;ДАННЫЕ!$AJ1562,"00")&amp;"hZ"&amp;IF(ДАННЫЕ!$AK1562,"1"&amp;ДАННЫЕ!$AK1562,"00")&amp;"p"&amp;IF(ДАННЫЕ!$AP1562,"1"&amp;ДАННЫЕ!$AP1562,"00")&amp;"k"&amp;IF(ДАННЫЕ!$AQ1562,"1"&amp;ДАННЫЕ!$AQ1562,"00")&amp;"z"&amp;IF(ДАННЫЕ!$AR1562,"1"&amp;ДАННЫЕ!$AR1562,"00")&amp;"j"&amp;IF(ДАННЫЕ!$AM1562,"1"&amp;ДАННЫЕ!$AM1562,"00")&amp;"n"&amp;IF(ДАННЫЕ!$AN1562,"1"&amp;ДАННЫЕ!$AN1562,"00")&amp;"E"&amp;ДАННЫЕ!BI1562&amp;"L"&amp;ДАННЫЕ!AO1562&amp;"h"&amp;IF(ДАННЫЕ!$AU1562&gt;0,1,0)&amp;"v"&amp;IF(ДАННЫЕ!$AW1562&gt;0,1,0)&amp;"a"&amp;IF(ДАННЫЕ!$AS1562,"1"&amp;ДАННЫЕ!$AS1562,"00")&amp;"s"&amp;IF(ДАННЫЕ!$AT1562,"1"&amp;ДАННЫЕ!$AT1562,"00")&amp;"u"&amp;IF(ДАННЫЕ!$CJ1562&gt;0,1,0)&amp;"y"&amp;B1562&amp;"d"&amp;H1562&amp;"e"&amp;F1562&amp;G1562</f>
        <v>x0w00t00f00b00g00c00i00r00m00hS00hZ00p00k00z00j00n00ELh0v0a00s00u0y0de</v>
      </c>
      <c r="L1562" s="28" t="str">
        <f ca="1">ДАННЫЕ!$I1562&amp;"VN"&amp;IF(ДАННЫЕ!AW1562&gt;0,11,10)&amp;"CD"&amp;IF(ДАННЫЕ!BF1562&gt;500,16,IF(ДАННЫЕ!BF1562&gt;350,15,IF(ДАННЫЕ!BF1562&gt;=200,14,IF(ДАННЫЕ!BF1562&gt;=100,13,IF(ДАННЫЕ!BF1562&gt;=50,12,IF(ДАННЫЕ!BF1562&gt;0,11,10))))))&amp;"AR"&amp;IF(ДАННЫЕ!BX1562&gt;0,1,0)&amp;"GD"&amp;B1562&amp;"VV"&amp;IF(E1562&gt;=5,IF(E1562&lt;18,1,0),0)</f>
        <v>VN10CD10AR0GD0VV0</v>
      </c>
      <c r="M1562" s="28" t="str">
        <f>ДАННЫЕ!$I1562&amp;"b"&amp;ДАННЫЕ!$BI1562&amp;"r"&amp;ДАННЫЕ!$BJ1562&amp;"CD"&amp;IF(ДАННЫЕ!BF1562&gt;0,IF(ДАННЫЕ!BF1562&lt;200,1,IF(ДАННЫЕ!BF1562&lt;350,2,3)),0)&amp;"h"&amp;IF(ДАННЫЕ!$BK1562+ДАННЫЕ!$BL1562+ДАННЫЕ!$BM1562&gt;0,1,0)&amp;"x"&amp;ДАННЫЕ!$BK1562&amp;"y"&amp;ДАННЫЕ!$BL1562&amp;"z"&amp;ДАННЫЕ!$BM1562&amp;"c"&amp;IF(ДАННЫЕ!$BK1562+ДАННЫЕ!$BL1562+ДАННЫЕ!$BM1562=3,1,0)&amp;"a"&amp;IF(ДАННЫЕ!$BQ1562+ДАННЫЕ!$BR1562&gt;0,1,0)&amp;"d"&amp;ДАННЫЕ!$BQ1562&amp;"v"&amp;ДАННЫЕ!$BR1562&amp;"p"&amp;ДАННЫЕ!$BS1562&amp;"n"&amp;ДАННЫЕ!$BU1562&amp;"t"&amp;ДАННЫЕ!$BV1562&amp;"o"&amp;ДАННЫЕ!$BT1562&amp;"l"&amp;IF(ДАННЫЕ!$BN1562&gt;0,1,0)&amp;ДАННЫЕ!$BN1562&amp;"g"&amp;ДАННЫЕ!$BO1562&amp;"s"&amp;ДАННЫЕ!$BP1562&amp;"DZ"&amp;IF(ДАННЫЕ!B1562-ДАННЫЕ!G1562 &lt; 60,IF(ДАННЫЕ!B1562-ДАННЫЕ!G1562 &gt;= 0,1,0),0)&amp;"u"&amp;IF(ДАННЫЕ!$CJ1562&gt;0,1,0)</f>
        <v>brCD0h0xyzc0a0dvpntol0gsDZ1u0</v>
      </c>
      <c r="N1562" s="28" t="str">
        <f ca="1">ДАННЫЕ!$F1562&amp;ДАННЫЕ!$I1562&amp;"g"&amp;B1562&amp;"cf"&amp;D1562&amp;"a"&amp;IF(ДАННЫЕ!$BX1562&gt;0,1,0)&amp;IF(ДАННЫЕ!$BF1562&gt;500,1,IF(ДАННЫЕ!$BF1562&gt;350,2,IF(ДАННЫЕ!$BF1562&gt;=200,3,IF(ДАННЫЕ!$BF1562&gt;=100,4,IF(ДАННЫЕ!$BF1562&gt;=50,5,IF(ДАННЫЕ!$BF1562&lt;50,6,0))))))&amp;"AR"&amp;IF(DATEDIF(ДАННЫЕ!$BX1562,ДАННЫЕ!$F$1,"y")&gt;1,1,0)&amp;"VG"&amp;IF(ДАННЫЕ!$BH1562="0",1,0)&amp;"o"&amp;IF(T1562+ДАННЫЕ!$AF1562+ДАННЫЕ!$AG1562+ДАННЫЕ!$AH1562+ДАННЫЕ!$AI1562+ДАННЫЕ!$AJ1562+ДАННЫЕ!$AP1562+ДАННЫЕ!$AQ1562+ДАННЫЕ!$AR1562+ДАННЫЕ!$AU1562+ДАННЫЕ!$AW1562+ДАННЫЕ!$AS1562+ДАННЫЕ!$AT1562&gt;0,1,0)&amp;"x"&amp;ДАННЫЕ!$AG1562&amp;"p"&amp;IF(ДАННЫЕ!$BY1562&gt;0,1,0)&amp;"v"&amp;IF(ДАННЫЕ!$BZ1562&gt;0,1,0)&amp;"n"&amp;ДАННЫЕ!$CA1562&amp;"t"&amp;ДАННЫЕ!$AY1562&amp;"k"&amp;ДАННЫЕ!$CB1562&amp;"q"&amp;ДАННЫЕ!$CC1562&amp;"w"&amp;ДАННЫЕ!$CD1562&amp;"e"&amp;ДАННЫЕ!$CE1562&amp;"m"&amp;ДАННЫЕ!$CF1562&amp;"c"&amp;ДАННЫЕ!$CG1562&amp;"z"&amp;ДАННЫЕ!$CH1562&amp;"d"&amp;IF(H1562=4,1,0)&amp;"s"&amp;IF(ДАННЫЕ!$J1562=1,0,1)&amp;"u"&amp;IF(ДАННЫЕ!$CJ1562&gt;0,1,0)</f>
        <v>g0cf0a06AR1VG0o0xp0v0ntkqwemczd0s1u0</v>
      </c>
      <c r="O1562" s="28" t="str">
        <f>ДАННЫЕ!$I1562&amp;"g"&amp;B1562&amp;A1562&amp;"f"&amp;P1562&amp;"c"&amp;IF(ДАННЫЕ!$U1562&gt;0,1,0)&amp;"s"&amp;IF(ДАННЫЕ!$Q1562&gt;0,IF(YEAR(ДАННЫЕ!$F$1)=YEAR(ДАННЫЕ!$Q1562),IF(MONTH(ДАННЫЕ!$F$1)=MONTH(ДАННЫЕ!$Q1562),111,11),1),0)&amp;"i"&amp;IF(ДАННЫЕ!$R1562+ДАННЫЕ!$S1562+ДАННЫЕ!$T1562=0,0,1)&amp;"h"&amp;IF(ДАННЫЕ!$P1562&gt;0,1,0)&amp;"p"&amp;IF(ДАННЫЕ!$CI1562&gt;0,IF(YEAR(ДАННЫЕ!$F$1)=YEAR(ДАННЫЕ!$CI1562),IF(MONTH(ДАННЫЕ!$F$1)=MONTH(ДАННЫЕ!$CI1562),111,11),1),0)&amp;"d"&amp;IF(ДАННЫЕ!$CJ1562&gt;0,IF(YEAR(ДАННЫЕ!$F$1)=YEAR(ДАННЫЕ!$CJ1562),IF(MONTH(ДАННЫЕ!$F$1)=MONTH(ДАННЫЕ!$CJ1562),111,11),1),0)&amp;"o"&amp;IF(ДАННЫЕ!$CK1562&gt;0,IF(MONTH(ДАННЫЕ!$F$1)=MONTH(ДАННЫЕ!$CK1562),111,11),0)&amp;"v"&amp;IF(ДАННЫЕ!$BE1562&gt;0,IF(MONTH(ДАННЫЕ!$F$1)=MONTH(ДАННЫЕ!$BE1562),111,11),0)</f>
        <v>g00f0c0s0i0h0p0d0o0v0</v>
      </c>
      <c r="P1562" s="15">
        <f t="shared" si="74"/>
        <v>0</v>
      </c>
      <c r="Q1562" s="15">
        <f>IF(ДАННЫЕ!$F$1&gt;ДАННЫЕ!$N1562,IF(YEAR(ДАННЫЕ!$F$1)=YEAR(ДАННЫЕ!M1562),1,0),0)</f>
        <v>0</v>
      </c>
      <c r="R1562" s="15">
        <f>IF(ДАННЫЕ!$F$1&gt;ДАННЫЕ!$N1562,IF(YEAR(ДАННЫЕ!$F$1)=YEAR(ДАННЫЕ!N1562),1,0),0)</f>
        <v>0</v>
      </c>
      <c r="S1562" s="15">
        <f>IF(ДАННЫЕ!$AA1562="2А",1,IF(ДАННЫЕ!$AA1562="2Б",2,IF(ДАННЫЕ!$AA1562="2В",3,IF(ДАННЫЕ!$AA1562=3,4,IF(ДАННЫЕ!$AA1562="4А",5,IF(ДАННЫЕ!$AA1562="4Б",6,IF(ДАННЫЕ!$AA1562="4В",7,IF(ДАННЫЕ!$AA1562=5,8,0))))))))</f>
        <v>0</v>
      </c>
      <c r="T1562" s="15">
        <f>IF(OR(ДАННЫЕ!$AC1562=2,ДАННЫЕ!$AD1562=2,ДАННЫЕ!$AE1562=2),2,IF(OR(ДАННЫЕ!$AC1562=1,ДАННЫЕ!$AD1562=1,ДАННЫЕ!$AE1562=1),1,0))</f>
        <v>0</v>
      </c>
    </row>
    <row r="1563" spans="1:20" x14ac:dyDescent="0.2">
      <c r="A1563" s="78">
        <f>IF(B1563&gt;0,IF(MONTH(ДАННЫЕ!$F$1)=MONTH(ДАННЫЕ!$B1563),1,0),0)</f>
        <v>0</v>
      </c>
      <c r="B1563" s="14">
        <f>IF(ДАННЫЕ!$B1563&gt;0,IF(YEAR(ДАННЫЕ!$F$1)=YEAR(ДАННЫЕ!$B1563),1,0),0)</f>
        <v>0</v>
      </c>
      <c r="C1563" s="14">
        <f>IF(ДАННЫЕ!$CM1563&gt;0,IF(YEAR(ДАННЫЕ!$F$1)=YEAR(ДАННЫЕ!$CM1563),1,0),0)</f>
        <v>0</v>
      </c>
      <c r="D1563" s="14">
        <f>IF(ДАННЫЕ!$CJ1563&gt;0,IF(ДАННЫЕ!$CL1563&gt;ДАННЫЕ!$F$1,1,IF(ДАННЫЕ!$CL1563&gt;0,0,1)),0)</f>
        <v>0</v>
      </c>
      <c r="E1563" s="43" t="str">
        <f ca="1">IF(ДАННЫЕ!$F$1&gt;0,IF(ДАННЫЕ!$G1563&gt;0,DATEDIF(ДАННЫЕ!$G1563,ДАННЫЕ!$F$1,"y"),""),IF(ДАННЫЕ!$G1563&gt;0,DATEDIF(ДАННЫЕ!$G1563,TODAY(),"y"),""))</f>
        <v/>
      </c>
      <c r="F1563" s="43" t="str">
        <f xml:space="preserve"> IF(ДАННЫЕ!$F1563="М",IF(E1563&gt;=18,IF(E1563&lt;60,1,""),""),"")&amp;IF(ДАННЫЕ!$F1563="Ж",IF(E1563&gt;=18,IF(E1563&lt;55,1,""),""),"")</f>
        <v/>
      </c>
      <c r="G1563" s="43" t="str">
        <f xml:space="preserve"> IF(ДАННЫЕ!$F1563="М",IF(E1563&gt;=60,2,""),"")&amp;IF(ДАННЫЕ!$F1563="Ж",IF(E1563&gt;=55,2,""),"")</f>
        <v/>
      </c>
      <c r="H1563" s="43" t="str">
        <f t="shared" ca="1" si="72"/>
        <v/>
      </c>
      <c r="I1563" s="43" t="str">
        <f t="shared" ca="1" si="73"/>
        <v>03</v>
      </c>
      <c r="J1563" s="28" t="str">
        <f ca="1">ДАННЫЕ!$F1563&amp;H1563&amp;I1563&amp;ДАННЫЕ!$I1563&amp;"m"&amp;IF(ДАННЫЕ!$I1563&gt;0,IF(ДАННЫЕ!$J1563&gt;0,0,1),"")&amp;"f"&amp;IF(ДАННЫЕ!$R1563&gt;0,IF(YEAR(ДАННЫЕ!$F$1)=YEAR(ДАННЫЕ!$R1563),1,0),0)&amp;"z"&amp;ДАННЫЕ!$R1563&amp;"p"&amp;ДАННЫЕ!$S1563&amp;"i"&amp;ДАННЫЕ!$T1563&amp;"h"&amp;ДАННЫЕ!$K1563&amp;"be"&amp;ДАННЫЕ!$BI1563&amp;"CD"&amp;IF(ДАННЫЕ!BF1563&gt;500,4,IF(ДАННЫЕ!BF1563&gt;350,3,IF(ДАННЫЕ!BF1563&gt;200,2,IF(ДАННЫЕ!BF1563&gt;0,1,0))))&amp;"g"&amp;B1563&amp;"d"&amp;H1563&amp;"l"&amp;ДАННЫЕ!AT1563&amp;"a"&amp;ДАННЫЕ!$V1563&amp;"v"&amp;R1563&amp;"k"&amp;ДАННЫЕ!$U1563&amp;"s"&amp;ДАННЫЕ!$Y1563&amp;"t"&amp;ДАННЫЕ!$X1563&amp;"b"&amp;IF(ДАННЫЕ!$Q1563&gt;1,1,0)&amp;"PP"&amp;ДАННЫЕ!Z1563&amp;"c"&amp;S1563&amp;"x"&amp;IF(ДАННЫЕ!$BY1563&gt;0,IF(YEAR(ДАННЫЕ!$F$1)=YEAR(ДАННЫЕ!$BY1563),1,0),0)&amp;"n"&amp;IF(ДАННЫЕ!$BZ1563&gt;0,IF(YEAR(ДАННЫЕ!$F$1)=YEAR(ДАННЫЕ!$BZ1563),1,0),0)&amp;"u"&amp;D1563&amp;"z"&amp;IF(ДАННЫЕ!$CL1563&gt;0,IF(YEAR(ДАННЫЕ!$F$1)&gt;YEAR(ДАННЫЕ!$CL1563),11,12),0)</f>
        <v>03mf0zpihbeCD0g0dlav0kstb0PPc0x0n0u0z0</v>
      </c>
      <c r="K1563" s="28" t="str">
        <f ca="1">ДАННЫЕ!$I1563&amp;"x"&amp;B1563&amp;"w"&amp;IF(T1563+ДАННЫЕ!AD1563+ДАННЫЕ!AE1563+ДАННЫЕ!AF1563+ДАННЫЕ!AG1563+ДАННЫЕ!AH1563+ДАННЫЕ!$AL1563+ДАННЫЕ!AI1563+ДАННЫЕ!AJ1563+ДАННЫЕ!AK1563+ДАННЫЕ!AP1563+ДАННЫЕ!AQ1563+ДАННЫЕ!AR1563+ДАННЫЕ!$AM1563+ДАННЫЕ!$AN1563+ДАННЫЕ!AS1563+ДАННЫЕ!AT1563&gt;0,1,0)&amp;IF(OR(T1563=2,ДАННЫЕ!AD1563=2,ДАННЫЕ!AE1563=2,ДАННЫЕ!AF1563=2,ДАННЫЕ!AG1563=2,ДАННЫЕ!AH1563=2,ДАННЫЕ!$AL1563=2,ДАННЫЕ!AI1563=2,ДАННЫЕ!AJ1563=2,ДАННЫЕ!AK1563=2,ДАННЫЕ!AP1563=2,ДАННЫЕ!AQ1563=2,ДАННЫЕ!AR1563=2,ДАННЫЕ!$AM1563=2,ДАННЫЕ!$AN1563=2,ДАННЫЕ!AS1563=2,ДАННЫЕ!AT1563=2),2,0)&amp;"t"&amp;IF(T1563&gt;0,"1"&amp;T1563,"00")&amp;"f"&amp;IF(ДАННЫЕ!$AC1563,"1"&amp;ДАННЫЕ!$AC1563,"00")&amp;"b"&amp;IF(ДАННЫЕ!$AD1563,"1"&amp;ДАННЫЕ!$AD1563,"00")&amp;"g"&amp;IF(ДАННЫЕ!$AF1563,"1"&amp;ДАННЫЕ!$AF1563,"00")&amp;"c"&amp;IF(ДАННЫЕ!$AG1563,"1"&amp;ДАННЫЕ!$AG1563,"00")&amp;"i"&amp;IF(ДАННЫЕ!$AH1563,"1"&amp;ДАННЫЕ!$AH1563,"00")&amp;"r"&amp;IF(ДАННЫЕ!$AL1563,"1"&amp;ДАННЫЕ!$AL1563,"00")&amp;"m"&amp;IF(ДАННЫЕ!$AI1563,"1"&amp;ДАННЫЕ!$AI1563,"00")&amp;"hS"&amp;IF(ДАННЫЕ!$AJ1563,"1"&amp;ДАННЫЕ!$AJ1563,"00")&amp;"hZ"&amp;IF(ДАННЫЕ!$AK1563,"1"&amp;ДАННЫЕ!$AK1563,"00")&amp;"p"&amp;IF(ДАННЫЕ!$AP1563,"1"&amp;ДАННЫЕ!$AP1563,"00")&amp;"k"&amp;IF(ДАННЫЕ!$AQ1563,"1"&amp;ДАННЫЕ!$AQ1563,"00")&amp;"z"&amp;IF(ДАННЫЕ!$AR1563,"1"&amp;ДАННЫЕ!$AR1563,"00")&amp;"j"&amp;IF(ДАННЫЕ!$AM1563,"1"&amp;ДАННЫЕ!$AM1563,"00")&amp;"n"&amp;IF(ДАННЫЕ!$AN1563,"1"&amp;ДАННЫЕ!$AN1563,"00")&amp;"E"&amp;ДАННЫЕ!BI1563&amp;"L"&amp;ДАННЫЕ!AO1563&amp;"h"&amp;IF(ДАННЫЕ!$AU1563&gt;0,1,0)&amp;"v"&amp;IF(ДАННЫЕ!$AW1563&gt;0,1,0)&amp;"a"&amp;IF(ДАННЫЕ!$AS1563,"1"&amp;ДАННЫЕ!$AS1563,"00")&amp;"s"&amp;IF(ДАННЫЕ!$AT1563,"1"&amp;ДАННЫЕ!$AT1563,"00")&amp;"u"&amp;IF(ДАННЫЕ!$CJ1563&gt;0,1,0)&amp;"y"&amp;B1563&amp;"d"&amp;H1563&amp;"e"&amp;F1563&amp;G1563</f>
        <v>x0w00t00f00b00g00c00i00r00m00hS00hZ00p00k00z00j00n00ELh0v0a00s00u0y0de</v>
      </c>
      <c r="L1563" s="28" t="str">
        <f ca="1">ДАННЫЕ!$I1563&amp;"VN"&amp;IF(ДАННЫЕ!AW1563&gt;0,11,10)&amp;"CD"&amp;IF(ДАННЫЕ!BF1563&gt;500,16,IF(ДАННЫЕ!BF1563&gt;350,15,IF(ДАННЫЕ!BF1563&gt;=200,14,IF(ДАННЫЕ!BF1563&gt;=100,13,IF(ДАННЫЕ!BF1563&gt;=50,12,IF(ДАННЫЕ!BF1563&gt;0,11,10))))))&amp;"AR"&amp;IF(ДАННЫЕ!BX1563&gt;0,1,0)&amp;"GD"&amp;B1563&amp;"VV"&amp;IF(E1563&gt;=5,IF(E1563&lt;18,1,0),0)</f>
        <v>VN10CD10AR0GD0VV0</v>
      </c>
      <c r="M1563" s="28" t="str">
        <f>ДАННЫЕ!$I1563&amp;"b"&amp;ДАННЫЕ!$BI1563&amp;"r"&amp;ДАННЫЕ!$BJ1563&amp;"CD"&amp;IF(ДАННЫЕ!BF1563&gt;0,IF(ДАННЫЕ!BF1563&lt;200,1,IF(ДАННЫЕ!BF1563&lt;350,2,3)),0)&amp;"h"&amp;IF(ДАННЫЕ!$BK1563+ДАННЫЕ!$BL1563+ДАННЫЕ!$BM1563&gt;0,1,0)&amp;"x"&amp;ДАННЫЕ!$BK1563&amp;"y"&amp;ДАННЫЕ!$BL1563&amp;"z"&amp;ДАННЫЕ!$BM1563&amp;"c"&amp;IF(ДАННЫЕ!$BK1563+ДАННЫЕ!$BL1563+ДАННЫЕ!$BM1563=3,1,0)&amp;"a"&amp;IF(ДАННЫЕ!$BQ1563+ДАННЫЕ!$BR1563&gt;0,1,0)&amp;"d"&amp;ДАННЫЕ!$BQ1563&amp;"v"&amp;ДАННЫЕ!$BR1563&amp;"p"&amp;ДАННЫЕ!$BS1563&amp;"n"&amp;ДАННЫЕ!$BU1563&amp;"t"&amp;ДАННЫЕ!$BV1563&amp;"o"&amp;ДАННЫЕ!$BT1563&amp;"l"&amp;IF(ДАННЫЕ!$BN1563&gt;0,1,0)&amp;ДАННЫЕ!$BN1563&amp;"g"&amp;ДАННЫЕ!$BO1563&amp;"s"&amp;ДАННЫЕ!$BP1563&amp;"DZ"&amp;IF(ДАННЫЕ!B1563-ДАННЫЕ!G1563 &lt; 60,IF(ДАННЫЕ!B1563-ДАННЫЕ!G1563 &gt;= 0,1,0),0)&amp;"u"&amp;IF(ДАННЫЕ!$CJ1563&gt;0,1,0)</f>
        <v>brCD0h0xyzc0a0dvpntol0gsDZ1u0</v>
      </c>
      <c r="N1563" s="28" t="str">
        <f ca="1">ДАННЫЕ!$F1563&amp;ДАННЫЕ!$I1563&amp;"g"&amp;B1563&amp;"cf"&amp;D1563&amp;"a"&amp;IF(ДАННЫЕ!$BX1563&gt;0,1,0)&amp;IF(ДАННЫЕ!$BF1563&gt;500,1,IF(ДАННЫЕ!$BF1563&gt;350,2,IF(ДАННЫЕ!$BF1563&gt;=200,3,IF(ДАННЫЕ!$BF1563&gt;=100,4,IF(ДАННЫЕ!$BF1563&gt;=50,5,IF(ДАННЫЕ!$BF1563&lt;50,6,0))))))&amp;"AR"&amp;IF(DATEDIF(ДАННЫЕ!$BX1563,ДАННЫЕ!$F$1,"y")&gt;1,1,0)&amp;"VG"&amp;IF(ДАННЫЕ!$BH1563="0",1,0)&amp;"o"&amp;IF(T1563+ДАННЫЕ!$AF1563+ДАННЫЕ!$AG1563+ДАННЫЕ!$AH1563+ДАННЫЕ!$AI1563+ДАННЫЕ!$AJ1563+ДАННЫЕ!$AP1563+ДАННЫЕ!$AQ1563+ДАННЫЕ!$AR1563+ДАННЫЕ!$AU1563+ДАННЫЕ!$AW1563+ДАННЫЕ!$AS1563+ДАННЫЕ!$AT1563&gt;0,1,0)&amp;"x"&amp;ДАННЫЕ!$AG1563&amp;"p"&amp;IF(ДАННЫЕ!$BY1563&gt;0,1,0)&amp;"v"&amp;IF(ДАННЫЕ!$BZ1563&gt;0,1,0)&amp;"n"&amp;ДАННЫЕ!$CA1563&amp;"t"&amp;ДАННЫЕ!$AY1563&amp;"k"&amp;ДАННЫЕ!$CB1563&amp;"q"&amp;ДАННЫЕ!$CC1563&amp;"w"&amp;ДАННЫЕ!$CD1563&amp;"e"&amp;ДАННЫЕ!$CE1563&amp;"m"&amp;ДАННЫЕ!$CF1563&amp;"c"&amp;ДАННЫЕ!$CG1563&amp;"z"&amp;ДАННЫЕ!$CH1563&amp;"d"&amp;IF(H1563=4,1,0)&amp;"s"&amp;IF(ДАННЫЕ!$J1563=1,0,1)&amp;"u"&amp;IF(ДАННЫЕ!$CJ1563&gt;0,1,0)</f>
        <v>g0cf0a06AR1VG0o0xp0v0ntkqwemczd0s1u0</v>
      </c>
      <c r="O1563" s="28" t="str">
        <f>ДАННЫЕ!$I1563&amp;"g"&amp;B1563&amp;A1563&amp;"f"&amp;P1563&amp;"c"&amp;IF(ДАННЫЕ!$U1563&gt;0,1,0)&amp;"s"&amp;IF(ДАННЫЕ!$Q1563&gt;0,IF(YEAR(ДАННЫЕ!$F$1)=YEAR(ДАННЫЕ!$Q1563),IF(MONTH(ДАННЫЕ!$F$1)=MONTH(ДАННЫЕ!$Q1563),111,11),1),0)&amp;"i"&amp;IF(ДАННЫЕ!$R1563+ДАННЫЕ!$S1563+ДАННЫЕ!$T1563=0,0,1)&amp;"h"&amp;IF(ДАННЫЕ!$P1563&gt;0,1,0)&amp;"p"&amp;IF(ДАННЫЕ!$CI1563&gt;0,IF(YEAR(ДАННЫЕ!$F$1)=YEAR(ДАННЫЕ!$CI1563),IF(MONTH(ДАННЫЕ!$F$1)=MONTH(ДАННЫЕ!$CI1563),111,11),1),0)&amp;"d"&amp;IF(ДАННЫЕ!$CJ1563&gt;0,IF(YEAR(ДАННЫЕ!$F$1)=YEAR(ДАННЫЕ!$CJ1563),IF(MONTH(ДАННЫЕ!$F$1)=MONTH(ДАННЫЕ!$CJ1563),111,11),1),0)&amp;"o"&amp;IF(ДАННЫЕ!$CK1563&gt;0,IF(MONTH(ДАННЫЕ!$F$1)=MONTH(ДАННЫЕ!$CK1563),111,11),0)&amp;"v"&amp;IF(ДАННЫЕ!$BE1563&gt;0,IF(MONTH(ДАННЫЕ!$F$1)=MONTH(ДАННЫЕ!$BE1563),111,11),0)</f>
        <v>g00f0c0s0i0h0p0d0o0v0</v>
      </c>
      <c r="P1563" s="15">
        <f t="shared" si="74"/>
        <v>0</v>
      </c>
      <c r="Q1563" s="15">
        <f>IF(ДАННЫЕ!$F$1&gt;ДАННЫЕ!$N1563,IF(YEAR(ДАННЫЕ!$F$1)=YEAR(ДАННЫЕ!M1563),1,0),0)</f>
        <v>0</v>
      </c>
      <c r="R1563" s="15">
        <f>IF(ДАННЫЕ!$F$1&gt;ДАННЫЕ!$N1563,IF(YEAR(ДАННЫЕ!$F$1)=YEAR(ДАННЫЕ!N1563),1,0),0)</f>
        <v>0</v>
      </c>
      <c r="S1563" s="15">
        <f>IF(ДАННЫЕ!$AA1563="2А",1,IF(ДАННЫЕ!$AA1563="2Б",2,IF(ДАННЫЕ!$AA1563="2В",3,IF(ДАННЫЕ!$AA1563=3,4,IF(ДАННЫЕ!$AA1563="4А",5,IF(ДАННЫЕ!$AA1563="4Б",6,IF(ДАННЫЕ!$AA1563="4В",7,IF(ДАННЫЕ!$AA1563=5,8,0))))))))</f>
        <v>0</v>
      </c>
      <c r="T1563" s="15">
        <f>IF(OR(ДАННЫЕ!$AC1563=2,ДАННЫЕ!$AD1563=2,ДАННЫЕ!$AE1563=2),2,IF(OR(ДАННЫЕ!$AC1563=1,ДАННЫЕ!$AD1563=1,ДАННЫЕ!$AE1563=1),1,0))</f>
        <v>0</v>
      </c>
    </row>
    <row r="1564" spans="1:20" x14ac:dyDescent="0.2">
      <c r="A1564" s="78">
        <f>IF(B1564&gt;0,IF(MONTH(ДАННЫЕ!$F$1)=MONTH(ДАННЫЕ!$B1564),1,0),0)</f>
        <v>0</v>
      </c>
      <c r="B1564" s="14">
        <f>IF(ДАННЫЕ!$B1564&gt;0,IF(YEAR(ДАННЫЕ!$F$1)=YEAR(ДАННЫЕ!$B1564),1,0),0)</f>
        <v>0</v>
      </c>
      <c r="C1564" s="14">
        <f>IF(ДАННЫЕ!$CM1564&gt;0,IF(YEAR(ДАННЫЕ!$F$1)=YEAR(ДАННЫЕ!$CM1564),1,0),0)</f>
        <v>0</v>
      </c>
      <c r="D1564" s="14">
        <f>IF(ДАННЫЕ!$CJ1564&gt;0,IF(ДАННЫЕ!$CL1564&gt;ДАННЫЕ!$F$1,1,IF(ДАННЫЕ!$CL1564&gt;0,0,1)),0)</f>
        <v>0</v>
      </c>
      <c r="E1564" s="43" t="str">
        <f ca="1">IF(ДАННЫЕ!$F$1&gt;0,IF(ДАННЫЕ!$G1564&gt;0,DATEDIF(ДАННЫЕ!$G1564,ДАННЫЕ!$F$1,"y"),""),IF(ДАННЫЕ!$G1564&gt;0,DATEDIF(ДАННЫЕ!$G1564,TODAY(),"y"),""))</f>
        <v/>
      </c>
      <c r="F1564" s="43" t="str">
        <f xml:space="preserve"> IF(ДАННЫЕ!$F1564="М",IF(E1564&gt;=18,IF(E1564&lt;60,1,""),""),"")&amp;IF(ДАННЫЕ!$F1564="Ж",IF(E1564&gt;=18,IF(E1564&lt;55,1,""),""),"")</f>
        <v/>
      </c>
      <c r="G1564" s="43" t="str">
        <f xml:space="preserve"> IF(ДАННЫЕ!$F1564="М",IF(E1564&gt;=60,2,""),"")&amp;IF(ДАННЫЕ!$F1564="Ж",IF(E1564&gt;=55,2,""),"")</f>
        <v/>
      </c>
      <c r="H1564" s="43" t="str">
        <f t="shared" ca="1" si="72"/>
        <v/>
      </c>
      <c r="I1564" s="43" t="str">
        <f t="shared" ca="1" si="73"/>
        <v>03</v>
      </c>
      <c r="J1564" s="28" t="str">
        <f ca="1">ДАННЫЕ!$F1564&amp;H1564&amp;I1564&amp;ДАННЫЕ!$I1564&amp;"m"&amp;IF(ДАННЫЕ!$I1564&gt;0,IF(ДАННЫЕ!$J1564&gt;0,0,1),"")&amp;"f"&amp;IF(ДАННЫЕ!$R1564&gt;0,IF(YEAR(ДАННЫЕ!$F$1)=YEAR(ДАННЫЕ!$R1564),1,0),0)&amp;"z"&amp;ДАННЫЕ!$R1564&amp;"p"&amp;ДАННЫЕ!$S1564&amp;"i"&amp;ДАННЫЕ!$T1564&amp;"h"&amp;ДАННЫЕ!$K1564&amp;"be"&amp;ДАННЫЕ!$BI1564&amp;"CD"&amp;IF(ДАННЫЕ!BF1564&gt;500,4,IF(ДАННЫЕ!BF1564&gt;350,3,IF(ДАННЫЕ!BF1564&gt;200,2,IF(ДАННЫЕ!BF1564&gt;0,1,0))))&amp;"g"&amp;B1564&amp;"d"&amp;H1564&amp;"l"&amp;ДАННЫЕ!AT1564&amp;"a"&amp;ДАННЫЕ!$V1564&amp;"v"&amp;R1564&amp;"k"&amp;ДАННЫЕ!$U1564&amp;"s"&amp;ДАННЫЕ!$Y1564&amp;"t"&amp;ДАННЫЕ!$X1564&amp;"b"&amp;IF(ДАННЫЕ!$Q1564&gt;1,1,0)&amp;"PP"&amp;ДАННЫЕ!Z1564&amp;"c"&amp;S1564&amp;"x"&amp;IF(ДАННЫЕ!$BY1564&gt;0,IF(YEAR(ДАННЫЕ!$F$1)=YEAR(ДАННЫЕ!$BY1564),1,0),0)&amp;"n"&amp;IF(ДАННЫЕ!$BZ1564&gt;0,IF(YEAR(ДАННЫЕ!$F$1)=YEAR(ДАННЫЕ!$BZ1564),1,0),0)&amp;"u"&amp;D1564&amp;"z"&amp;IF(ДАННЫЕ!$CL1564&gt;0,IF(YEAR(ДАННЫЕ!$F$1)&gt;YEAR(ДАННЫЕ!$CL1564),11,12),0)</f>
        <v>03mf0zpihbeCD0g0dlav0kstb0PPc0x0n0u0z0</v>
      </c>
      <c r="K1564" s="28" t="str">
        <f ca="1">ДАННЫЕ!$I1564&amp;"x"&amp;B1564&amp;"w"&amp;IF(T1564+ДАННЫЕ!AD1564+ДАННЫЕ!AE1564+ДАННЫЕ!AF1564+ДАННЫЕ!AG1564+ДАННЫЕ!AH1564+ДАННЫЕ!$AL1564+ДАННЫЕ!AI1564+ДАННЫЕ!AJ1564+ДАННЫЕ!AK1564+ДАННЫЕ!AP1564+ДАННЫЕ!AQ1564+ДАННЫЕ!AR1564+ДАННЫЕ!$AM1564+ДАННЫЕ!$AN1564+ДАННЫЕ!AS1564+ДАННЫЕ!AT1564&gt;0,1,0)&amp;IF(OR(T1564=2,ДАННЫЕ!AD1564=2,ДАННЫЕ!AE1564=2,ДАННЫЕ!AF1564=2,ДАННЫЕ!AG1564=2,ДАННЫЕ!AH1564=2,ДАННЫЕ!$AL1564=2,ДАННЫЕ!AI1564=2,ДАННЫЕ!AJ1564=2,ДАННЫЕ!AK1564=2,ДАННЫЕ!AP1564=2,ДАННЫЕ!AQ1564=2,ДАННЫЕ!AR1564=2,ДАННЫЕ!$AM1564=2,ДАННЫЕ!$AN1564=2,ДАННЫЕ!AS1564=2,ДАННЫЕ!AT1564=2),2,0)&amp;"t"&amp;IF(T1564&gt;0,"1"&amp;T1564,"00")&amp;"f"&amp;IF(ДАННЫЕ!$AC1564,"1"&amp;ДАННЫЕ!$AC1564,"00")&amp;"b"&amp;IF(ДАННЫЕ!$AD1564,"1"&amp;ДАННЫЕ!$AD1564,"00")&amp;"g"&amp;IF(ДАННЫЕ!$AF1564,"1"&amp;ДАННЫЕ!$AF1564,"00")&amp;"c"&amp;IF(ДАННЫЕ!$AG1564,"1"&amp;ДАННЫЕ!$AG1564,"00")&amp;"i"&amp;IF(ДАННЫЕ!$AH1564,"1"&amp;ДАННЫЕ!$AH1564,"00")&amp;"r"&amp;IF(ДАННЫЕ!$AL1564,"1"&amp;ДАННЫЕ!$AL1564,"00")&amp;"m"&amp;IF(ДАННЫЕ!$AI1564,"1"&amp;ДАННЫЕ!$AI1564,"00")&amp;"hS"&amp;IF(ДАННЫЕ!$AJ1564,"1"&amp;ДАННЫЕ!$AJ1564,"00")&amp;"hZ"&amp;IF(ДАННЫЕ!$AK1564,"1"&amp;ДАННЫЕ!$AK1564,"00")&amp;"p"&amp;IF(ДАННЫЕ!$AP1564,"1"&amp;ДАННЫЕ!$AP1564,"00")&amp;"k"&amp;IF(ДАННЫЕ!$AQ1564,"1"&amp;ДАННЫЕ!$AQ1564,"00")&amp;"z"&amp;IF(ДАННЫЕ!$AR1564,"1"&amp;ДАННЫЕ!$AR1564,"00")&amp;"j"&amp;IF(ДАННЫЕ!$AM1564,"1"&amp;ДАННЫЕ!$AM1564,"00")&amp;"n"&amp;IF(ДАННЫЕ!$AN1564,"1"&amp;ДАННЫЕ!$AN1564,"00")&amp;"E"&amp;ДАННЫЕ!BI1564&amp;"L"&amp;ДАННЫЕ!AO1564&amp;"h"&amp;IF(ДАННЫЕ!$AU1564&gt;0,1,0)&amp;"v"&amp;IF(ДАННЫЕ!$AW1564&gt;0,1,0)&amp;"a"&amp;IF(ДАННЫЕ!$AS1564,"1"&amp;ДАННЫЕ!$AS1564,"00")&amp;"s"&amp;IF(ДАННЫЕ!$AT1564,"1"&amp;ДАННЫЕ!$AT1564,"00")&amp;"u"&amp;IF(ДАННЫЕ!$CJ1564&gt;0,1,0)&amp;"y"&amp;B1564&amp;"d"&amp;H1564&amp;"e"&amp;F1564&amp;G1564</f>
        <v>x0w00t00f00b00g00c00i00r00m00hS00hZ00p00k00z00j00n00ELh0v0a00s00u0y0de</v>
      </c>
      <c r="L1564" s="28" t="str">
        <f ca="1">ДАННЫЕ!$I1564&amp;"VN"&amp;IF(ДАННЫЕ!AW1564&gt;0,11,10)&amp;"CD"&amp;IF(ДАННЫЕ!BF1564&gt;500,16,IF(ДАННЫЕ!BF1564&gt;350,15,IF(ДАННЫЕ!BF1564&gt;=200,14,IF(ДАННЫЕ!BF1564&gt;=100,13,IF(ДАННЫЕ!BF1564&gt;=50,12,IF(ДАННЫЕ!BF1564&gt;0,11,10))))))&amp;"AR"&amp;IF(ДАННЫЕ!BX1564&gt;0,1,0)&amp;"GD"&amp;B1564&amp;"VV"&amp;IF(E1564&gt;=5,IF(E1564&lt;18,1,0),0)</f>
        <v>VN10CD10AR0GD0VV0</v>
      </c>
      <c r="M1564" s="28" t="str">
        <f>ДАННЫЕ!$I1564&amp;"b"&amp;ДАННЫЕ!$BI1564&amp;"r"&amp;ДАННЫЕ!$BJ1564&amp;"CD"&amp;IF(ДАННЫЕ!BF1564&gt;0,IF(ДАННЫЕ!BF1564&lt;200,1,IF(ДАННЫЕ!BF1564&lt;350,2,3)),0)&amp;"h"&amp;IF(ДАННЫЕ!$BK1564+ДАННЫЕ!$BL1564+ДАННЫЕ!$BM1564&gt;0,1,0)&amp;"x"&amp;ДАННЫЕ!$BK1564&amp;"y"&amp;ДАННЫЕ!$BL1564&amp;"z"&amp;ДАННЫЕ!$BM1564&amp;"c"&amp;IF(ДАННЫЕ!$BK1564+ДАННЫЕ!$BL1564+ДАННЫЕ!$BM1564=3,1,0)&amp;"a"&amp;IF(ДАННЫЕ!$BQ1564+ДАННЫЕ!$BR1564&gt;0,1,0)&amp;"d"&amp;ДАННЫЕ!$BQ1564&amp;"v"&amp;ДАННЫЕ!$BR1564&amp;"p"&amp;ДАННЫЕ!$BS1564&amp;"n"&amp;ДАННЫЕ!$BU1564&amp;"t"&amp;ДАННЫЕ!$BV1564&amp;"o"&amp;ДАННЫЕ!$BT1564&amp;"l"&amp;IF(ДАННЫЕ!$BN1564&gt;0,1,0)&amp;ДАННЫЕ!$BN1564&amp;"g"&amp;ДАННЫЕ!$BO1564&amp;"s"&amp;ДАННЫЕ!$BP1564&amp;"DZ"&amp;IF(ДАННЫЕ!B1564-ДАННЫЕ!G1564 &lt; 60,IF(ДАННЫЕ!B1564-ДАННЫЕ!G1564 &gt;= 0,1,0),0)&amp;"u"&amp;IF(ДАННЫЕ!$CJ1564&gt;0,1,0)</f>
        <v>brCD0h0xyzc0a0dvpntol0gsDZ1u0</v>
      </c>
      <c r="N1564" s="28" t="str">
        <f ca="1">ДАННЫЕ!$F1564&amp;ДАННЫЕ!$I1564&amp;"g"&amp;B1564&amp;"cf"&amp;D1564&amp;"a"&amp;IF(ДАННЫЕ!$BX1564&gt;0,1,0)&amp;IF(ДАННЫЕ!$BF1564&gt;500,1,IF(ДАННЫЕ!$BF1564&gt;350,2,IF(ДАННЫЕ!$BF1564&gt;=200,3,IF(ДАННЫЕ!$BF1564&gt;=100,4,IF(ДАННЫЕ!$BF1564&gt;=50,5,IF(ДАННЫЕ!$BF1564&lt;50,6,0))))))&amp;"AR"&amp;IF(DATEDIF(ДАННЫЕ!$BX1564,ДАННЫЕ!$F$1,"y")&gt;1,1,0)&amp;"VG"&amp;IF(ДАННЫЕ!$BH1564="0",1,0)&amp;"o"&amp;IF(T1564+ДАННЫЕ!$AF1564+ДАННЫЕ!$AG1564+ДАННЫЕ!$AH1564+ДАННЫЕ!$AI1564+ДАННЫЕ!$AJ1564+ДАННЫЕ!$AP1564+ДАННЫЕ!$AQ1564+ДАННЫЕ!$AR1564+ДАННЫЕ!$AU1564+ДАННЫЕ!$AW1564+ДАННЫЕ!$AS1564+ДАННЫЕ!$AT1564&gt;0,1,0)&amp;"x"&amp;ДАННЫЕ!$AG1564&amp;"p"&amp;IF(ДАННЫЕ!$BY1564&gt;0,1,0)&amp;"v"&amp;IF(ДАННЫЕ!$BZ1564&gt;0,1,0)&amp;"n"&amp;ДАННЫЕ!$CA1564&amp;"t"&amp;ДАННЫЕ!$AY1564&amp;"k"&amp;ДАННЫЕ!$CB1564&amp;"q"&amp;ДАННЫЕ!$CC1564&amp;"w"&amp;ДАННЫЕ!$CD1564&amp;"e"&amp;ДАННЫЕ!$CE1564&amp;"m"&amp;ДАННЫЕ!$CF1564&amp;"c"&amp;ДАННЫЕ!$CG1564&amp;"z"&amp;ДАННЫЕ!$CH1564&amp;"d"&amp;IF(H1564=4,1,0)&amp;"s"&amp;IF(ДАННЫЕ!$J1564=1,0,1)&amp;"u"&amp;IF(ДАННЫЕ!$CJ1564&gt;0,1,0)</f>
        <v>g0cf0a06AR1VG0o0xp0v0ntkqwemczd0s1u0</v>
      </c>
      <c r="O1564" s="28" t="str">
        <f>ДАННЫЕ!$I1564&amp;"g"&amp;B1564&amp;A1564&amp;"f"&amp;P1564&amp;"c"&amp;IF(ДАННЫЕ!$U1564&gt;0,1,0)&amp;"s"&amp;IF(ДАННЫЕ!$Q1564&gt;0,IF(YEAR(ДАННЫЕ!$F$1)=YEAR(ДАННЫЕ!$Q1564),IF(MONTH(ДАННЫЕ!$F$1)=MONTH(ДАННЫЕ!$Q1564),111,11),1),0)&amp;"i"&amp;IF(ДАННЫЕ!$R1564+ДАННЫЕ!$S1564+ДАННЫЕ!$T1564=0,0,1)&amp;"h"&amp;IF(ДАННЫЕ!$P1564&gt;0,1,0)&amp;"p"&amp;IF(ДАННЫЕ!$CI1564&gt;0,IF(YEAR(ДАННЫЕ!$F$1)=YEAR(ДАННЫЕ!$CI1564),IF(MONTH(ДАННЫЕ!$F$1)=MONTH(ДАННЫЕ!$CI1564),111,11),1),0)&amp;"d"&amp;IF(ДАННЫЕ!$CJ1564&gt;0,IF(YEAR(ДАННЫЕ!$F$1)=YEAR(ДАННЫЕ!$CJ1564),IF(MONTH(ДАННЫЕ!$F$1)=MONTH(ДАННЫЕ!$CJ1564),111,11),1),0)&amp;"o"&amp;IF(ДАННЫЕ!$CK1564&gt;0,IF(MONTH(ДАННЫЕ!$F$1)=MONTH(ДАННЫЕ!$CK1564),111,11),0)&amp;"v"&amp;IF(ДАННЫЕ!$BE1564&gt;0,IF(MONTH(ДАННЫЕ!$F$1)=MONTH(ДАННЫЕ!$BE1564),111,11),0)</f>
        <v>g00f0c0s0i0h0p0d0o0v0</v>
      </c>
      <c r="P1564" s="15">
        <f t="shared" si="74"/>
        <v>0</v>
      </c>
      <c r="Q1564" s="15">
        <f>IF(ДАННЫЕ!$F$1&gt;ДАННЫЕ!$N1564,IF(YEAR(ДАННЫЕ!$F$1)=YEAR(ДАННЫЕ!M1564),1,0),0)</f>
        <v>0</v>
      </c>
      <c r="R1564" s="15">
        <f>IF(ДАННЫЕ!$F$1&gt;ДАННЫЕ!$N1564,IF(YEAR(ДАННЫЕ!$F$1)=YEAR(ДАННЫЕ!N1564),1,0),0)</f>
        <v>0</v>
      </c>
      <c r="S1564" s="15">
        <f>IF(ДАННЫЕ!$AA1564="2А",1,IF(ДАННЫЕ!$AA1564="2Б",2,IF(ДАННЫЕ!$AA1564="2В",3,IF(ДАННЫЕ!$AA1564=3,4,IF(ДАННЫЕ!$AA1564="4А",5,IF(ДАННЫЕ!$AA1564="4Б",6,IF(ДАННЫЕ!$AA1564="4В",7,IF(ДАННЫЕ!$AA1564=5,8,0))))))))</f>
        <v>0</v>
      </c>
      <c r="T1564" s="15">
        <f>IF(OR(ДАННЫЕ!$AC1564=2,ДАННЫЕ!$AD1564=2,ДАННЫЕ!$AE1564=2),2,IF(OR(ДАННЫЕ!$AC1564=1,ДАННЫЕ!$AD1564=1,ДАННЫЕ!$AE1564=1),1,0))</f>
        <v>0</v>
      </c>
    </row>
    <row r="1565" spans="1:20" x14ac:dyDescent="0.2">
      <c r="A1565" s="78">
        <f>IF(B1565&gt;0,IF(MONTH(ДАННЫЕ!$F$1)=MONTH(ДАННЫЕ!$B1565),1,0),0)</f>
        <v>0</v>
      </c>
      <c r="B1565" s="14">
        <f>IF(ДАННЫЕ!$B1565&gt;0,IF(YEAR(ДАННЫЕ!$F$1)=YEAR(ДАННЫЕ!$B1565),1,0),0)</f>
        <v>0</v>
      </c>
      <c r="C1565" s="14">
        <f>IF(ДАННЫЕ!$CM1565&gt;0,IF(YEAR(ДАННЫЕ!$F$1)=YEAR(ДАННЫЕ!$CM1565),1,0),0)</f>
        <v>0</v>
      </c>
      <c r="D1565" s="14">
        <f>IF(ДАННЫЕ!$CJ1565&gt;0,IF(ДАННЫЕ!$CL1565&gt;ДАННЫЕ!$F$1,1,IF(ДАННЫЕ!$CL1565&gt;0,0,1)),0)</f>
        <v>0</v>
      </c>
      <c r="E1565" s="43" t="str">
        <f ca="1">IF(ДАННЫЕ!$F$1&gt;0,IF(ДАННЫЕ!$G1565&gt;0,DATEDIF(ДАННЫЕ!$G1565,ДАННЫЕ!$F$1,"y"),""),IF(ДАННЫЕ!$G1565&gt;0,DATEDIF(ДАННЫЕ!$G1565,TODAY(),"y"),""))</f>
        <v/>
      </c>
      <c r="F1565" s="43" t="str">
        <f xml:space="preserve"> IF(ДАННЫЕ!$F1565="М",IF(E1565&gt;=18,IF(E1565&lt;60,1,""),""),"")&amp;IF(ДАННЫЕ!$F1565="Ж",IF(E1565&gt;=18,IF(E1565&lt;55,1,""),""),"")</f>
        <v/>
      </c>
      <c r="G1565" s="43" t="str">
        <f xml:space="preserve"> IF(ДАННЫЕ!$F1565="М",IF(E1565&gt;=60,2,""),"")&amp;IF(ДАННЫЕ!$F1565="Ж",IF(E1565&gt;=55,2,""),"")</f>
        <v/>
      </c>
      <c r="H1565" s="43" t="str">
        <f t="shared" ca="1" si="72"/>
        <v/>
      </c>
      <c r="I1565" s="43" t="str">
        <f t="shared" ca="1" si="73"/>
        <v>03</v>
      </c>
      <c r="J1565" s="28" t="str">
        <f ca="1">ДАННЫЕ!$F1565&amp;H1565&amp;I1565&amp;ДАННЫЕ!$I1565&amp;"m"&amp;IF(ДАННЫЕ!$I1565&gt;0,IF(ДАННЫЕ!$J1565&gt;0,0,1),"")&amp;"f"&amp;IF(ДАННЫЕ!$R1565&gt;0,IF(YEAR(ДАННЫЕ!$F$1)=YEAR(ДАННЫЕ!$R1565),1,0),0)&amp;"z"&amp;ДАННЫЕ!$R1565&amp;"p"&amp;ДАННЫЕ!$S1565&amp;"i"&amp;ДАННЫЕ!$T1565&amp;"h"&amp;ДАННЫЕ!$K1565&amp;"be"&amp;ДАННЫЕ!$BI1565&amp;"CD"&amp;IF(ДАННЫЕ!BF1565&gt;500,4,IF(ДАННЫЕ!BF1565&gt;350,3,IF(ДАННЫЕ!BF1565&gt;200,2,IF(ДАННЫЕ!BF1565&gt;0,1,0))))&amp;"g"&amp;B1565&amp;"d"&amp;H1565&amp;"l"&amp;ДАННЫЕ!AT1565&amp;"a"&amp;ДАННЫЕ!$V1565&amp;"v"&amp;R1565&amp;"k"&amp;ДАННЫЕ!$U1565&amp;"s"&amp;ДАННЫЕ!$Y1565&amp;"t"&amp;ДАННЫЕ!$X1565&amp;"b"&amp;IF(ДАННЫЕ!$Q1565&gt;1,1,0)&amp;"PP"&amp;ДАННЫЕ!Z1565&amp;"c"&amp;S1565&amp;"x"&amp;IF(ДАННЫЕ!$BY1565&gt;0,IF(YEAR(ДАННЫЕ!$F$1)=YEAR(ДАННЫЕ!$BY1565),1,0),0)&amp;"n"&amp;IF(ДАННЫЕ!$BZ1565&gt;0,IF(YEAR(ДАННЫЕ!$F$1)=YEAR(ДАННЫЕ!$BZ1565),1,0),0)&amp;"u"&amp;D1565&amp;"z"&amp;IF(ДАННЫЕ!$CL1565&gt;0,IF(YEAR(ДАННЫЕ!$F$1)&gt;YEAR(ДАННЫЕ!$CL1565),11,12),0)</f>
        <v>03mf0zpihbeCD0g0dlav0kstb0PPc0x0n0u0z0</v>
      </c>
      <c r="K1565" s="28" t="str">
        <f ca="1">ДАННЫЕ!$I1565&amp;"x"&amp;B1565&amp;"w"&amp;IF(T1565+ДАННЫЕ!AD1565+ДАННЫЕ!AE1565+ДАННЫЕ!AF1565+ДАННЫЕ!AG1565+ДАННЫЕ!AH1565+ДАННЫЕ!$AL1565+ДАННЫЕ!AI1565+ДАННЫЕ!AJ1565+ДАННЫЕ!AK1565+ДАННЫЕ!AP1565+ДАННЫЕ!AQ1565+ДАННЫЕ!AR1565+ДАННЫЕ!$AM1565+ДАННЫЕ!$AN1565+ДАННЫЕ!AS1565+ДАННЫЕ!AT1565&gt;0,1,0)&amp;IF(OR(T1565=2,ДАННЫЕ!AD1565=2,ДАННЫЕ!AE1565=2,ДАННЫЕ!AF1565=2,ДАННЫЕ!AG1565=2,ДАННЫЕ!AH1565=2,ДАННЫЕ!$AL1565=2,ДАННЫЕ!AI1565=2,ДАННЫЕ!AJ1565=2,ДАННЫЕ!AK1565=2,ДАННЫЕ!AP1565=2,ДАННЫЕ!AQ1565=2,ДАННЫЕ!AR1565=2,ДАННЫЕ!$AM1565=2,ДАННЫЕ!$AN1565=2,ДАННЫЕ!AS1565=2,ДАННЫЕ!AT1565=2),2,0)&amp;"t"&amp;IF(T1565&gt;0,"1"&amp;T1565,"00")&amp;"f"&amp;IF(ДАННЫЕ!$AC1565,"1"&amp;ДАННЫЕ!$AC1565,"00")&amp;"b"&amp;IF(ДАННЫЕ!$AD1565,"1"&amp;ДАННЫЕ!$AD1565,"00")&amp;"g"&amp;IF(ДАННЫЕ!$AF1565,"1"&amp;ДАННЫЕ!$AF1565,"00")&amp;"c"&amp;IF(ДАННЫЕ!$AG1565,"1"&amp;ДАННЫЕ!$AG1565,"00")&amp;"i"&amp;IF(ДАННЫЕ!$AH1565,"1"&amp;ДАННЫЕ!$AH1565,"00")&amp;"r"&amp;IF(ДАННЫЕ!$AL1565,"1"&amp;ДАННЫЕ!$AL1565,"00")&amp;"m"&amp;IF(ДАННЫЕ!$AI1565,"1"&amp;ДАННЫЕ!$AI1565,"00")&amp;"hS"&amp;IF(ДАННЫЕ!$AJ1565,"1"&amp;ДАННЫЕ!$AJ1565,"00")&amp;"hZ"&amp;IF(ДАННЫЕ!$AK1565,"1"&amp;ДАННЫЕ!$AK1565,"00")&amp;"p"&amp;IF(ДАННЫЕ!$AP1565,"1"&amp;ДАННЫЕ!$AP1565,"00")&amp;"k"&amp;IF(ДАННЫЕ!$AQ1565,"1"&amp;ДАННЫЕ!$AQ1565,"00")&amp;"z"&amp;IF(ДАННЫЕ!$AR1565,"1"&amp;ДАННЫЕ!$AR1565,"00")&amp;"j"&amp;IF(ДАННЫЕ!$AM1565,"1"&amp;ДАННЫЕ!$AM1565,"00")&amp;"n"&amp;IF(ДАННЫЕ!$AN1565,"1"&amp;ДАННЫЕ!$AN1565,"00")&amp;"E"&amp;ДАННЫЕ!BI1565&amp;"L"&amp;ДАННЫЕ!AO1565&amp;"h"&amp;IF(ДАННЫЕ!$AU1565&gt;0,1,0)&amp;"v"&amp;IF(ДАННЫЕ!$AW1565&gt;0,1,0)&amp;"a"&amp;IF(ДАННЫЕ!$AS1565,"1"&amp;ДАННЫЕ!$AS1565,"00")&amp;"s"&amp;IF(ДАННЫЕ!$AT1565,"1"&amp;ДАННЫЕ!$AT1565,"00")&amp;"u"&amp;IF(ДАННЫЕ!$CJ1565&gt;0,1,0)&amp;"y"&amp;B1565&amp;"d"&amp;H1565&amp;"e"&amp;F1565&amp;G1565</f>
        <v>x0w00t00f00b00g00c00i00r00m00hS00hZ00p00k00z00j00n00ELh0v0a00s00u0y0de</v>
      </c>
      <c r="L1565" s="28" t="str">
        <f ca="1">ДАННЫЕ!$I1565&amp;"VN"&amp;IF(ДАННЫЕ!AW1565&gt;0,11,10)&amp;"CD"&amp;IF(ДАННЫЕ!BF1565&gt;500,16,IF(ДАННЫЕ!BF1565&gt;350,15,IF(ДАННЫЕ!BF1565&gt;=200,14,IF(ДАННЫЕ!BF1565&gt;=100,13,IF(ДАННЫЕ!BF1565&gt;=50,12,IF(ДАННЫЕ!BF1565&gt;0,11,10))))))&amp;"AR"&amp;IF(ДАННЫЕ!BX1565&gt;0,1,0)&amp;"GD"&amp;B1565&amp;"VV"&amp;IF(E1565&gt;=5,IF(E1565&lt;18,1,0),0)</f>
        <v>VN10CD10AR0GD0VV0</v>
      </c>
      <c r="M1565" s="28" t="str">
        <f>ДАННЫЕ!$I1565&amp;"b"&amp;ДАННЫЕ!$BI1565&amp;"r"&amp;ДАННЫЕ!$BJ1565&amp;"CD"&amp;IF(ДАННЫЕ!BF1565&gt;0,IF(ДАННЫЕ!BF1565&lt;200,1,IF(ДАННЫЕ!BF1565&lt;350,2,3)),0)&amp;"h"&amp;IF(ДАННЫЕ!$BK1565+ДАННЫЕ!$BL1565+ДАННЫЕ!$BM1565&gt;0,1,0)&amp;"x"&amp;ДАННЫЕ!$BK1565&amp;"y"&amp;ДАННЫЕ!$BL1565&amp;"z"&amp;ДАННЫЕ!$BM1565&amp;"c"&amp;IF(ДАННЫЕ!$BK1565+ДАННЫЕ!$BL1565+ДАННЫЕ!$BM1565=3,1,0)&amp;"a"&amp;IF(ДАННЫЕ!$BQ1565+ДАННЫЕ!$BR1565&gt;0,1,0)&amp;"d"&amp;ДАННЫЕ!$BQ1565&amp;"v"&amp;ДАННЫЕ!$BR1565&amp;"p"&amp;ДАННЫЕ!$BS1565&amp;"n"&amp;ДАННЫЕ!$BU1565&amp;"t"&amp;ДАННЫЕ!$BV1565&amp;"o"&amp;ДАННЫЕ!$BT1565&amp;"l"&amp;IF(ДАННЫЕ!$BN1565&gt;0,1,0)&amp;ДАННЫЕ!$BN1565&amp;"g"&amp;ДАННЫЕ!$BO1565&amp;"s"&amp;ДАННЫЕ!$BP1565&amp;"DZ"&amp;IF(ДАННЫЕ!B1565-ДАННЫЕ!G1565 &lt; 60,IF(ДАННЫЕ!B1565-ДАННЫЕ!G1565 &gt;= 0,1,0),0)&amp;"u"&amp;IF(ДАННЫЕ!$CJ1565&gt;0,1,0)</f>
        <v>brCD0h0xyzc0a0dvpntol0gsDZ1u0</v>
      </c>
      <c r="N1565" s="28" t="str">
        <f ca="1">ДАННЫЕ!$F1565&amp;ДАННЫЕ!$I1565&amp;"g"&amp;B1565&amp;"cf"&amp;D1565&amp;"a"&amp;IF(ДАННЫЕ!$BX1565&gt;0,1,0)&amp;IF(ДАННЫЕ!$BF1565&gt;500,1,IF(ДАННЫЕ!$BF1565&gt;350,2,IF(ДАННЫЕ!$BF1565&gt;=200,3,IF(ДАННЫЕ!$BF1565&gt;=100,4,IF(ДАННЫЕ!$BF1565&gt;=50,5,IF(ДАННЫЕ!$BF1565&lt;50,6,0))))))&amp;"AR"&amp;IF(DATEDIF(ДАННЫЕ!$BX1565,ДАННЫЕ!$F$1,"y")&gt;1,1,0)&amp;"VG"&amp;IF(ДАННЫЕ!$BH1565="0",1,0)&amp;"o"&amp;IF(T1565+ДАННЫЕ!$AF1565+ДАННЫЕ!$AG1565+ДАННЫЕ!$AH1565+ДАННЫЕ!$AI1565+ДАННЫЕ!$AJ1565+ДАННЫЕ!$AP1565+ДАННЫЕ!$AQ1565+ДАННЫЕ!$AR1565+ДАННЫЕ!$AU1565+ДАННЫЕ!$AW1565+ДАННЫЕ!$AS1565+ДАННЫЕ!$AT1565&gt;0,1,0)&amp;"x"&amp;ДАННЫЕ!$AG1565&amp;"p"&amp;IF(ДАННЫЕ!$BY1565&gt;0,1,0)&amp;"v"&amp;IF(ДАННЫЕ!$BZ1565&gt;0,1,0)&amp;"n"&amp;ДАННЫЕ!$CA1565&amp;"t"&amp;ДАННЫЕ!$AY1565&amp;"k"&amp;ДАННЫЕ!$CB1565&amp;"q"&amp;ДАННЫЕ!$CC1565&amp;"w"&amp;ДАННЫЕ!$CD1565&amp;"e"&amp;ДАННЫЕ!$CE1565&amp;"m"&amp;ДАННЫЕ!$CF1565&amp;"c"&amp;ДАННЫЕ!$CG1565&amp;"z"&amp;ДАННЫЕ!$CH1565&amp;"d"&amp;IF(H1565=4,1,0)&amp;"s"&amp;IF(ДАННЫЕ!$J1565=1,0,1)&amp;"u"&amp;IF(ДАННЫЕ!$CJ1565&gt;0,1,0)</f>
        <v>g0cf0a06AR1VG0o0xp0v0ntkqwemczd0s1u0</v>
      </c>
      <c r="O1565" s="28" t="str">
        <f>ДАННЫЕ!$I1565&amp;"g"&amp;B1565&amp;A1565&amp;"f"&amp;P1565&amp;"c"&amp;IF(ДАННЫЕ!$U1565&gt;0,1,0)&amp;"s"&amp;IF(ДАННЫЕ!$Q1565&gt;0,IF(YEAR(ДАННЫЕ!$F$1)=YEAR(ДАННЫЕ!$Q1565),IF(MONTH(ДАННЫЕ!$F$1)=MONTH(ДАННЫЕ!$Q1565),111,11),1),0)&amp;"i"&amp;IF(ДАННЫЕ!$R1565+ДАННЫЕ!$S1565+ДАННЫЕ!$T1565=0,0,1)&amp;"h"&amp;IF(ДАННЫЕ!$P1565&gt;0,1,0)&amp;"p"&amp;IF(ДАННЫЕ!$CI1565&gt;0,IF(YEAR(ДАННЫЕ!$F$1)=YEAR(ДАННЫЕ!$CI1565),IF(MONTH(ДАННЫЕ!$F$1)=MONTH(ДАННЫЕ!$CI1565),111,11),1),0)&amp;"d"&amp;IF(ДАННЫЕ!$CJ1565&gt;0,IF(YEAR(ДАННЫЕ!$F$1)=YEAR(ДАННЫЕ!$CJ1565),IF(MONTH(ДАННЫЕ!$F$1)=MONTH(ДАННЫЕ!$CJ1565),111,11),1),0)&amp;"o"&amp;IF(ДАННЫЕ!$CK1565&gt;0,IF(MONTH(ДАННЫЕ!$F$1)=MONTH(ДАННЫЕ!$CK1565),111,11),0)&amp;"v"&amp;IF(ДАННЫЕ!$BE1565&gt;0,IF(MONTH(ДАННЫЕ!$F$1)=MONTH(ДАННЫЕ!$BE1565),111,11),0)</f>
        <v>g00f0c0s0i0h0p0d0o0v0</v>
      </c>
      <c r="P1565" s="15">
        <f t="shared" si="74"/>
        <v>0</v>
      </c>
      <c r="Q1565" s="15">
        <f>IF(ДАННЫЕ!$F$1&gt;ДАННЫЕ!$N1565,IF(YEAR(ДАННЫЕ!$F$1)=YEAR(ДАННЫЕ!M1565),1,0),0)</f>
        <v>0</v>
      </c>
      <c r="R1565" s="15">
        <f>IF(ДАННЫЕ!$F$1&gt;ДАННЫЕ!$N1565,IF(YEAR(ДАННЫЕ!$F$1)=YEAR(ДАННЫЕ!N1565),1,0),0)</f>
        <v>0</v>
      </c>
      <c r="S1565" s="15">
        <f>IF(ДАННЫЕ!$AA1565="2А",1,IF(ДАННЫЕ!$AA1565="2Б",2,IF(ДАННЫЕ!$AA1565="2В",3,IF(ДАННЫЕ!$AA1565=3,4,IF(ДАННЫЕ!$AA1565="4А",5,IF(ДАННЫЕ!$AA1565="4Б",6,IF(ДАННЫЕ!$AA1565="4В",7,IF(ДАННЫЕ!$AA1565=5,8,0))))))))</f>
        <v>0</v>
      </c>
      <c r="T1565" s="15">
        <f>IF(OR(ДАННЫЕ!$AC1565=2,ДАННЫЕ!$AD1565=2,ДАННЫЕ!$AE1565=2),2,IF(OR(ДАННЫЕ!$AC1565=1,ДАННЫЕ!$AD1565=1,ДАННЫЕ!$AE1565=1),1,0))</f>
        <v>0</v>
      </c>
    </row>
    <row r="1566" spans="1:20" x14ac:dyDescent="0.2">
      <c r="A1566" s="78">
        <f>IF(B1566&gt;0,IF(MONTH(ДАННЫЕ!$F$1)=MONTH(ДАННЫЕ!$B1566),1,0),0)</f>
        <v>0</v>
      </c>
      <c r="B1566" s="14">
        <f>IF(ДАННЫЕ!$B1566&gt;0,IF(YEAR(ДАННЫЕ!$F$1)=YEAR(ДАННЫЕ!$B1566),1,0),0)</f>
        <v>0</v>
      </c>
      <c r="C1566" s="14">
        <f>IF(ДАННЫЕ!$CM1566&gt;0,IF(YEAR(ДАННЫЕ!$F$1)=YEAR(ДАННЫЕ!$CM1566),1,0),0)</f>
        <v>0</v>
      </c>
      <c r="D1566" s="14">
        <f>IF(ДАННЫЕ!$CJ1566&gt;0,IF(ДАННЫЕ!$CL1566&gt;ДАННЫЕ!$F$1,1,IF(ДАННЫЕ!$CL1566&gt;0,0,1)),0)</f>
        <v>0</v>
      </c>
      <c r="E1566" s="43" t="str">
        <f ca="1">IF(ДАННЫЕ!$F$1&gt;0,IF(ДАННЫЕ!$G1566&gt;0,DATEDIF(ДАННЫЕ!$G1566,ДАННЫЕ!$F$1,"y"),""),IF(ДАННЫЕ!$G1566&gt;0,DATEDIF(ДАННЫЕ!$G1566,TODAY(),"y"),""))</f>
        <v/>
      </c>
      <c r="F1566" s="43" t="str">
        <f xml:space="preserve"> IF(ДАННЫЕ!$F1566="М",IF(E1566&gt;=18,IF(E1566&lt;60,1,""),""),"")&amp;IF(ДАННЫЕ!$F1566="Ж",IF(E1566&gt;=18,IF(E1566&lt;55,1,""),""),"")</f>
        <v/>
      </c>
      <c r="G1566" s="43" t="str">
        <f xml:space="preserve"> IF(ДАННЫЕ!$F1566="М",IF(E1566&gt;=60,2,""),"")&amp;IF(ДАННЫЕ!$F1566="Ж",IF(E1566&gt;=55,2,""),"")</f>
        <v/>
      </c>
      <c r="H1566" s="43" t="str">
        <f t="shared" ca="1" si="72"/>
        <v/>
      </c>
      <c r="I1566" s="43" t="str">
        <f t="shared" ca="1" si="73"/>
        <v>03</v>
      </c>
      <c r="J1566" s="28" t="str">
        <f ca="1">ДАННЫЕ!$F1566&amp;H1566&amp;I1566&amp;ДАННЫЕ!$I1566&amp;"m"&amp;IF(ДАННЫЕ!$I1566&gt;0,IF(ДАННЫЕ!$J1566&gt;0,0,1),"")&amp;"f"&amp;IF(ДАННЫЕ!$R1566&gt;0,IF(YEAR(ДАННЫЕ!$F$1)=YEAR(ДАННЫЕ!$R1566),1,0),0)&amp;"z"&amp;ДАННЫЕ!$R1566&amp;"p"&amp;ДАННЫЕ!$S1566&amp;"i"&amp;ДАННЫЕ!$T1566&amp;"h"&amp;ДАННЫЕ!$K1566&amp;"be"&amp;ДАННЫЕ!$BI1566&amp;"CD"&amp;IF(ДАННЫЕ!BF1566&gt;500,4,IF(ДАННЫЕ!BF1566&gt;350,3,IF(ДАННЫЕ!BF1566&gt;200,2,IF(ДАННЫЕ!BF1566&gt;0,1,0))))&amp;"g"&amp;B1566&amp;"d"&amp;H1566&amp;"l"&amp;ДАННЫЕ!AT1566&amp;"a"&amp;ДАННЫЕ!$V1566&amp;"v"&amp;R1566&amp;"k"&amp;ДАННЫЕ!$U1566&amp;"s"&amp;ДАННЫЕ!$Y1566&amp;"t"&amp;ДАННЫЕ!$X1566&amp;"b"&amp;IF(ДАННЫЕ!$Q1566&gt;1,1,0)&amp;"PP"&amp;ДАННЫЕ!Z1566&amp;"c"&amp;S1566&amp;"x"&amp;IF(ДАННЫЕ!$BY1566&gt;0,IF(YEAR(ДАННЫЕ!$F$1)=YEAR(ДАННЫЕ!$BY1566),1,0),0)&amp;"n"&amp;IF(ДАННЫЕ!$BZ1566&gt;0,IF(YEAR(ДАННЫЕ!$F$1)=YEAR(ДАННЫЕ!$BZ1566),1,0),0)&amp;"u"&amp;D1566&amp;"z"&amp;IF(ДАННЫЕ!$CL1566&gt;0,IF(YEAR(ДАННЫЕ!$F$1)&gt;YEAR(ДАННЫЕ!$CL1566),11,12),0)</f>
        <v>03mf0zpihbeCD0g0dlav0kstb0PPc0x0n0u0z0</v>
      </c>
      <c r="K1566" s="28" t="str">
        <f ca="1">ДАННЫЕ!$I1566&amp;"x"&amp;B1566&amp;"w"&amp;IF(T1566+ДАННЫЕ!AD1566+ДАННЫЕ!AE1566+ДАННЫЕ!AF1566+ДАННЫЕ!AG1566+ДАННЫЕ!AH1566+ДАННЫЕ!$AL1566+ДАННЫЕ!AI1566+ДАННЫЕ!AJ1566+ДАННЫЕ!AK1566+ДАННЫЕ!AP1566+ДАННЫЕ!AQ1566+ДАННЫЕ!AR1566+ДАННЫЕ!$AM1566+ДАННЫЕ!$AN1566+ДАННЫЕ!AS1566+ДАННЫЕ!AT1566&gt;0,1,0)&amp;IF(OR(T1566=2,ДАННЫЕ!AD1566=2,ДАННЫЕ!AE1566=2,ДАННЫЕ!AF1566=2,ДАННЫЕ!AG1566=2,ДАННЫЕ!AH1566=2,ДАННЫЕ!$AL1566=2,ДАННЫЕ!AI1566=2,ДАННЫЕ!AJ1566=2,ДАННЫЕ!AK1566=2,ДАННЫЕ!AP1566=2,ДАННЫЕ!AQ1566=2,ДАННЫЕ!AR1566=2,ДАННЫЕ!$AM1566=2,ДАННЫЕ!$AN1566=2,ДАННЫЕ!AS1566=2,ДАННЫЕ!AT1566=2),2,0)&amp;"t"&amp;IF(T1566&gt;0,"1"&amp;T1566,"00")&amp;"f"&amp;IF(ДАННЫЕ!$AC1566,"1"&amp;ДАННЫЕ!$AC1566,"00")&amp;"b"&amp;IF(ДАННЫЕ!$AD1566,"1"&amp;ДАННЫЕ!$AD1566,"00")&amp;"g"&amp;IF(ДАННЫЕ!$AF1566,"1"&amp;ДАННЫЕ!$AF1566,"00")&amp;"c"&amp;IF(ДАННЫЕ!$AG1566,"1"&amp;ДАННЫЕ!$AG1566,"00")&amp;"i"&amp;IF(ДАННЫЕ!$AH1566,"1"&amp;ДАННЫЕ!$AH1566,"00")&amp;"r"&amp;IF(ДАННЫЕ!$AL1566,"1"&amp;ДАННЫЕ!$AL1566,"00")&amp;"m"&amp;IF(ДАННЫЕ!$AI1566,"1"&amp;ДАННЫЕ!$AI1566,"00")&amp;"hS"&amp;IF(ДАННЫЕ!$AJ1566,"1"&amp;ДАННЫЕ!$AJ1566,"00")&amp;"hZ"&amp;IF(ДАННЫЕ!$AK1566,"1"&amp;ДАННЫЕ!$AK1566,"00")&amp;"p"&amp;IF(ДАННЫЕ!$AP1566,"1"&amp;ДАННЫЕ!$AP1566,"00")&amp;"k"&amp;IF(ДАННЫЕ!$AQ1566,"1"&amp;ДАННЫЕ!$AQ1566,"00")&amp;"z"&amp;IF(ДАННЫЕ!$AR1566,"1"&amp;ДАННЫЕ!$AR1566,"00")&amp;"j"&amp;IF(ДАННЫЕ!$AM1566,"1"&amp;ДАННЫЕ!$AM1566,"00")&amp;"n"&amp;IF(ДАННЫЕ!$AN1566,"1"&amp;ДАННЫЕ!$AN1566,"00")&amp;"E"&amp;ДАННЫЕ!BI1566&amp;"L"&amp;ДАННЫЕ!AO1566&amp;"h"&amp;IF(ДАННЫЕ!$AU1566&gt;0,1,0)&amp;"v"&amp;IF(ДАННЫЕ!$AW1566&gt;0,1,0)&amp;"a"&amp;IF(ДАННЫЕ!$AS1566,"1"&amp;ДАННЫЕ!$AS1566,"00")&amp;"s"&amp;IF(ДАННЫЕ!$AT1566,"1"&amp;ДАННЫЕ!$AT1566,"00")&amp;"u"&amp;IF(ДАННЫЕ!$CJ1566&gt;0,1,0)&amp;"y"&amp;B1566&amp;"d"&amp;H1566&amp;"e"&amp;F1566&amp;G1566</f>
        <v>x0w00t00f00b00g00c00i00r00m00hS00hZ00p00k00z00j00n00ELh0v0a00s00u0y0de</v>
      </c>
      <c r="L1566" s="28" t="str">
        <f ca="1">ДАННЫЕ!$I1566&amp;"VN"&amp;IF(ДАННЫЕ!AW1566&gt;0,11,10)&amp;"CD"&amp;IF(ДАННЫЕ!BF1566&gt;500,16,IF(ДАННЫЕ!BF1566&gt;350,15,IF(ДАННЫЕ!BF1566&gt;=200,14,IF(ДАННЫЕ!BF1566&gt;=100,13,IF(ДАННЫЕ!BF1566&gt;=50,12,IF(ДАННЫЕ!BF1566&gt;0,11,10))))))&amp;"AR"&amp;IF(ДАННЫЕ!BX1566&gt;0,1,0)&amp;"GD"&amp;B1566&amp;"VV"&amp;IF(E1566&gt;=5,IF(E1566&lt;18,1,0),0)</f>
        <v>VN10CD10AR0GD0VV0</v>
      </c>
      <c r="M1566" s="28" t="str">
        <f>ДАННЫЕ!$I1566&amp;"b"&amp;ДАННЫЕ!$BI1566&amp;"r"&amp;ДАННЫЕ!$BJ1566&amp;"CD"&amp;IF(ДАННЫЕ!BF1566&gt;0,IF(ДАННЫЕ!BF1566&lt;200,1,IF(ДАННЫЕ!BF1566&lt;350,2,3)),0)&amp;"h"&amp;IF(ДАННЫЕ!$BK1566+ДАННЫЕ!$BL1566+ДАННЫЕ!$BM1566&gt;0,1,0)&amp;"x"&amp;ДАННЫЕ!$BK1566&amp;"y"&amp;ДАННЫЕ!$BL1566&amp;"z"&amp;ДАННЫЕ!$BM1566&amp;"c"&amp;IF(ДАННЫЕ!$BK1566+ДАННЫЕ!$BL1566+ДАННЫЕ!$BM1566=3,1,0)&amp;"a"&amp;IF(ДАННЫЕ!$BQ1566+ДАННЫЕ!$BR1566&gt;0,1,0)&amp;"d"&amp;ДАННЫЕ!$BQ1566&amp;"v"&amp;ДАННЫЕ!$BR1566&amp;"p"&amp;ДАННЫЕ!$BS1566&amp;"n"&amp;ДАННЫЕ!$BU1566&amp;"t"&amp;ДАННЫЕ!$BV1566&amp;"o"&amp;ДАННЫЕ!$BT1566&amp;"l"&amp;IF(ДАННЫЕ!$BN1566&gt;0,1,0)&amp;ДАННЫЕ!$BN1566&amp;"g"&amp;ДАННЫЕ!$BO1566&amp;"s"&amp;ДАННЫЕ!$BP1566&amp;"DZ"&amp;IF(ДАННЫЕ!B1566-ДАННЫЕ!G1566 &lt; 60,IF(ДАННЫЕ!B1566-ДАННЫЕ!G1566 &gt;= 0,1,0),0)&amp;"u"&amp;IF(ДАННЫЕ!$CJ1566&gt;0,1,0)</f>
        <v>brCD0h0xyzc0a0dvpntol0gsDZ1u0</v>
      </c>
      <c r="N1566" s="28" t="str">
        <f ca="1">ДАННЫЕ!$F1566&amp;ДАННЫЕ!$I1566&amp;"g"&amp;B1566&amp;"cf"&amp;D1566&amp;"a"&amp;IF(ДАННЫЕ!$BX1566&gt;0,1,0)&amp;IF(ДАННЫЕ!$BF1566&gt;500,1,IF(ДАННЫЕ!$BF1566&gt;350,2,IF(ДАННЫЕ!$BF1566&gt;=200,3,IF(ДАННЫЕ!$BF1566&gt;=100,4,IF(ДАННЫЕ!$BF1566&gt;=50,5,IF(ДАННЫЕ!$BF1566&lt;50,6,0))))))&amp;"AR"&amp;IF(DATEDIF(ДАННЫЕ!$BX1566,ДАННЫЕ!$F$1,"y")&gt;1,1,0)&amp;"VG"&amp;IF(ДАННЫЕ!$BH1566="0",1,0)&amp;"o"&amp;IF(T1566+ДАННЫЕ!$AF1566+ДАННЫЕ!$AG1566+ДАННЫЕ!$AH1566+ДАННЫЕ!$AI1566+ДАННЫЕ!$AJ1566+ДАННЫЕ!$AP1566+ДАННЫЕ!$AQ1566+ДАННЫЕ!$AR1566+ДАННЫЕ!$AU1566+ДАННЫЕ!$AW1566+ДАННЫЕ!$AS1566+ДАННЫЕ!$AT1566&gt;0,1,0)&amp;"x"&amp;ДАННЫЕ!$AG1566&amp;"p"&amp;IF(ДАННЫЕ!$BY1566&gt;0,1,0)&amp;"v"&amp;IF(ДАННЫЕ!$BZ1566&gt;0,1,0)&amp;"n"&amp;ДАННЫЕ!$CA1566&amp;"t"&amp;ДАННЫЕ!$AY1566&amp;"k"&amp;ДАННЫЕ!$CB1566&amp;"q"&amp;ДАННЫЕ!$CC1566&amp;"w"&amp;ДАННЫЕ!$CD1566&amp;"e"&amp;ДАННЫЕ!$CE1566&amp;"m"&amp;ДАННЫЕ!$CF1566&amp;"c"&amp;ДАННЫЕ!$CG1566&amp;"z"&amp;ДАННЫЕ!$CH1566&amp;"d"&amp;IF(H1566=4,1,0)&amp;"s"&amp;IF(ДАННЫЕ!$J1566=1,0,1)&amp;"u"&amp;IF(ДАННЫЕ!$CJ1566&gt;0,1,0)</f>
        <v>g0cf0a06AR1VG0o0xp0v0ntkqwemczd0s1u0</v>
      </c>
      <c r="O1566" s="28" t="str">
        <f>ДАННЫЕ!$I1566&amp;"g"&amp;B1566&amp;A1566&amp;"f"&amp;P1566&amp;"c"&amp;IF(ДАННЫЕ!$U1566&gt;0,1,0)&amp;"s"&amp;IF(ДАННЫЕ!$Q1566&gt;0,IF(YEAR(ДАННЫЕ!$F$1)=YEAR(ДАННЫЕ!$Q1566),IF(MONTH(ДАННЫЕ!$F$1)=MONTH(ДАННЫЕ!$Q1566),111,11),1),0)&amp;"i"&amp;IF(ДАННЫЕ!$R1566+ДАННЫЕ!$S1566+ДАННЫЕ!$T1566=0,0,1)&amp;"h"&amp;IF(ДАННЫЕ!$P1566&gt;0,1,0)&amp;"p"&amp;IF(ДАННЫЕ!$CI1566&gt;0,IF(YEAR(ДАННЫЕ!$F$1)=YEAR(ДАННЫЕ!$CI1566),IF(MONTH(ДАННЫЕ!$F$1)=MONTH(ДАННЫЕ!$CI1566),111,11),1),0)&amp;"d"&amp;IF(ДАННЫЕ!$CJ1566&gt;0,IF(YEAR(ДАННЫЕ!$F$1)=YEAR(ДАННЫЕ!$CJ1566),IF(MONTH(ДАННЫЕ!$F$1)=MONTH(ДАННЫЕ!$CJ1566),111,11),1),0)&amp;"o"&amp;IF(ДАННЫЕ!$CK1566&gt;0,IF(MONTH(ДАННЫЕ!$F$1)=MONTH(ДАННЫЕ!$CK1566),111,11),0)&amp;"v"&amp;IF(ДАННЫЕ!$BE1566&gt;0,IF(MONTH(ДАННЫЕ!$F$1)=MONTH(ДАННЫЕ!$BE1566),111,11),0)</f>
        <v>g00f0c0s0i0h0p0d0o0v0</v>
      </c>
      <c r="P1566" s="15">
        <f t="shared" si="74"/>
        <v>0</v>
      </c>
      <c r="Q1566" s="15">
        <f>IF(ДАННЫЕ!$F$1&gt;ДАННЫЕ!$N1566,IF(YEAR(ДАННЫЕ!$F$1)=YEAR(ДАННЫЕ!M1566),1,0),0)</f>
        <v>0</v>
      </c>
      <c r="R1566" s="15">
        <f>IF(ДАННЫЕ!$F$1&gt;ДАННЫЕ!$N1566,IF(YEAR(ДАННЫЕ!$F$1)=YEAR(ДАННЫЕ!N1566),1,0),0)</f>
        <v>0</v>
      </c>
      <c r="S1566" s="15">
        <f>IF(ДАННЫЕ!$AA1566="2А",1,IF(ДАННЫЕ!$AA1566="2Б",2,IF(ДАННЫЕ!$AA1566="2В",3,IF(ДАННЫЕ!$AA1566=3,4,IF(ДАННЫЕ!$AA1566="4А",5,IF(ДАННЫЕ!$AA1566="4Б",6,IF(ДАННЫЕ!$AA1566="4В",7,IF(ДАННЫЕ!$AA1566=5,8,0))))))))</f>
        <v>0</v>
      </c>
      <c r="T1566" s="15">
        <f>IF(OR(ДАННЫЕ!$AC1566=2,ДАННЫЕ!$AD1566=2,ДАННЫЕ!$AE1566=2),2,IF(OR(ДАННЫЕ!$AC1566=1,ДАННЫЕ!$AD1566=1,ДАННЫЕ!$AE1566=1),1,0))</f>
        <v>0</v>
      </c>
    </row>
    <row r="1567" spans="1:20" x14ac:dyDescent="0.2">
      <c r="A1567" s="78">
        <f>IF(B1567&gt;0,IF(MONTH(ДАННЫЕ!$F$1)=MONTH(ДАННЫЕ!$B1567),1,0),0)</f>
        <v>0</v>
      </c>
      <c r="B1567" s="14">
        <f>IF(ДАННЫЕ!$B1567&gt;0,IF(YEAR(ДАННЫЕ!$F$1)=YEAR(ДАННЫЕ!$B1567),1,0),0)</f>
        <v>0</v>
      </c>
      <c r="C1567" s="14">
        <f>IF(ДАННЫЕ!$CM1567&gt;0,IF(YEAR(ДАННЫЕ!$F$1)=YEAR(ДАННЫЕ!$CM1567),1,0),0)</f>
        <v>0</v>
      </c>
      <c r="D1567" s="14">
        <f>IF(ДАННЫЕ!$CJ1567&gt;0,IF(ДАННЫЕ!$CL1567&gt;ДАННЫЕ!$F$1,1,IF(ДАННЫЕ!$CL1567&gt;0,0,1)),0)</f>
        <v>0</v>
      </c>
      <c r="E1567" s="43" t="str">
        <f ca="1">IF(ДАННЫЕ!$F$1&gt;0,IF(ДАННЫЕ!$G1567&gt;0,DATEDIF(ДАННЫЕ!$G1567,ДАННЫЕ!$F$1,"y"),""),IF(ДАННЫЕ!$G1567&gt;0,DATEDIF(ДАННЫЕ!$G1567,TODAY(),"y"),""))</f>
        <v/>
      </c>
      <c r="F1567" s="43" t="str">
        <f xml:space="preserve"> IF(ДАННЫЕ!$F1567="М",IF(E1567&gt;=18,IF(E1567&lt;60,1,""),""),"")&amp;IF(ДАННЫЕ!$F1567="Ж",IF(E1567&gt;=18,IF(E1567&lt;55,1,""),""),"")</f>
        <v/>
      </c>
      <c r="G1567" s="43" t="str">
        <f xml:space="preserve"> IF(ДАННЫЕ!$F1567="М",IF(E1567&gt;=60,2,""),"")&amp;IF(ДАННЫЕ!$F1567="Ж",IF(E1567&gt;=55,2,""),"")</f>
        <v/>
      </c>
      <c r="H1567" s="43" t="str">
        <f t="shared" ca="1" si="72"/>
        <v/>
      </c>
      <c r="I1567" s="43" t="str">
        <f t="shared" ca="1" si="73"/>
        <v>03</v>
      </c>
      <c r="J1567" s="28" t="str">
        <f ca="1">ДАННЫЕ!$F1567&amp;H1567&amp;I1567&amp;ДАННЫЕ!$I1567&amp;"m"&amp;IF(ДАННЫЕ!$I1567&gt;0,IF(ДАННЫЕ!$J1567&gt;0,0,1),"")&amp;"f"&amp;IF(ДАННЫЕ!$R1567&gt;0,IF(YEAR(ДАННЫЕ!$F$1)=YEAR(ДАННЫЕ!$R1567),1,0),0)&amp;"z"&amp;ДАННЫЕ!$R1567&amp;"p"&amp;ДАННЫЕ!$S1567&amp;"i"&amp;ДАННЫЕ!$T1567&amp;"h"&amp;ДАННЫЕ!$K1567&amp;"be"&amp;ДАННЫЕ!$BI1567&amp;"CD"&amp;IF(ДАННЫЕ!BF1567&gt;500,4,IF(ДАННЫЕ!BF1567&gt;350,3,IF(ДАННЫЕ!BF1567&gt;200,2,IF(ДАННЫЕ!BF1567&gt;0,1,0))))&amp;"g"&amp;B1567&amp;"d"&amp;H1567&amp;"l"&amp;ДАННЫЕ!AT1567&amp;"a"&amp;ДАННЫЕ!$V1567&amp;"v"&amp;R1567&amp;"k"&amp;ДАННЫЕ!$U1567&amp;"s"&amp;ДАННЫЕ!$Y1567&amp;"t"&amp;ДАННЫЕ!$X1567&amp;"b"&amp;IF(ДАННЫЕ!$Q1567&gt;1,1,0)&amp;"PP"&amp;ДАННЫЕ!Z1567&amp;"c"&amp;S1567&amp;"x"&amp;IF(ДАННЫЕ!$BY1567&gt;0,IF(YEAR(ДАННЫЕ!$F$1)=YEAR(ДАННЫЕ!$BY1567),1,0),0)&amp;"n"&amp;IF(ДАННЫЕ!$BZ1567&gt;0,IF(YEAR(ДАННЫЕ!$F$1)=YEAR(ДАННЫЕ!$BZ1567),1,0),0)&amp;"u"&amp;D1567&amp;"z"&amp;IF(ДАННЫЕ!$CL1567&gt;0,IF(YEAR(ДАННЫЕ!$F$1)&gt;YEAR(ДАННЫЕ!$CL1567),11,12),0)</f>
        <v>03mf0zpihbeCD0g0dlav0kstb0PPc0x0n0u0z0</v>
      </c>
      <c r="K1567" s="28" t="str">
        <f ca="1">ДАННЫЕ!$I1567&amp;"x"&amp;B1567&amp;"w"&amp;IF(T1567+ДАННЫЕ!AD1567+ДАННЫЕ!AE1567+ДАННЫЕ!AF1567+ДАННЫЕ!AG1567+ДАННЫЕ!AH1567+ДАННЫЕ!$AL1567+ДАННЫЕ!AI1567+ДАННЫЕ!AJ1567+ДАННЫЕ!AK1567+ДАННЫЕ!AP1567+ДАННЫЕ!AQ1567+ДАННЫЕ!AR1567+ДАННЫЕ!$AM1567+ДАННЫЕ!$AN1567+ДАННЫЕ!AS1567+ДАННЫЕ!AT1567&gt;0,1,0)&amp;IF(OR(T1567=2,ДАННЫЕ!AD1567=2,ДАННЫЕ!AE1567=2,ДАННЫЕ!AF1567=2,ДАННЫЕ!AG1567=2,ДАННЫЕ!AH1567=2,ДАННЫЕ!$AL1567=2,ДАННЫЕ!AI1567=2,ДАННЫЕ!AJ1567=2,ДАННЫЕ!AK1567=2,ДАННЫЕ!AP1567=2,ДАННЫЕ!AQ1567=2,ДАННЫЕ!AR1567=2,ДАННЫЕ!$AM1567=2,ДАННЫЕ!$AN1567=2,ДАННЫЕ!AS1567=2,ДАННЫЕ!AT1567=2),2,0)&amp;"t"&amp;IF(T1567&gt;0,"1"&amp;T1567,"00")&amp;"f"&amp;IF(ДАННЫЕ!$AC1567,"1"&amp;ДАННЫЕ!$AC1567,"00")&amp;"b"&amp;IF(ДАННЫЕ!$AD1567,"1"&amp;ДАННЫЕ!$AD1567,"00")&amp;"g"&amp;IF(ДАННЫЕ!$AF1567,"1"&amp;ДАННЫЕ!$AF1567,"00")&amp;"c"&amp;IF(ДАННЫЕ!$AG1567,"1"&amp;ДАННЫЕ!$AG1567,"00")&amp;"i"&amp;IF(ДАННЫЕ!$AH1567,"1"&amp;ДАННЫЕ!$AH1567,"00")&amp;"r"&amp;IF(ДАННЫЕ!$AL1567,"1"&amp;ДАННЫЕ!$AL1567,"00")&amp;"m"&amp;IF(ДАННЫЕ!$AI1567,"1"&amp;ДАННЫЕ!$AI1567,"00")&amp;"hS"&amp;IF(ДАННЫЕ!$AJ1567,"1"&amp;ДАННЫЕ!$AJ1567,"00")&amp;"hZ"&amp;IF(ДАННЫЕ!$AK1567,"1"&amp;ДАННЫЕ!$AK1567,"00")&amp;"p"&amp;IF(ДАННЫЕ!$AP1567,"1"&amp;ДАННЫЕ!$AP1567,"00")&amp;"k"&amp;IF(ДАННЫЕ!$AQ1567,"1"&amp;ДАННЫЕ!$AQ1567,"00")&amp;"z"&amp;IF(ДАННЫЕ!$AR1567,"1"&amp;ДАННЫЕ!$AR1567,"00")&amp;"j"&amp;IF(ДАННЫЕ!$AM1567,"1"&amp;ДАННЫЕ!$AM1567,"00")&amp;"n"&amp;IF(ДАННЫЕ!$AN1567,"1"&amp;ДАННЫЕ!$AN1567,"00")&amp;"E"&amp;ДАННЫЕ!BI1567&amp;"L"&amp;ДАННЫЕ!AO1567&amp;"h"&amp;IF(ДАННЫЕ!$AU1567&gt;0,1,0)&amp;"v"&amp;IF(ДАННЫЕ!$AW1567&gt;0,1,0)&amp;"a"&amp;IF(ДАННЫЕ!$AS1567,"1"&amp;ДАННЫЕ!$AS1567,"00")&amp;"s"&amp;IF(ДАННЫЕ!$AT1567,"1"&amp;ДАННЫЕ!$AT1567,"00")&amp;"u"&amp;IF(ДАННЫЕ!$CJ1567&gt;0,1,0)&amp;"y"&amp;B1567&amp;"d"&amp;H1567&amp;"e"&amp;F1567&amp;G1567</f>
        <v>x0w00t00f00b00g00c00i00r00m00hS00hZ00p00k00z00j00n00ELh0v0a00s00u0y0de</v>
      </c>
      <c r="L1567" s="28" t="str">
        <f ca="1">ДАННЫЕ!$I1567&amp;"VN"&amp;IF(ДАННЫЕ!AW1567&gt;0,11,10)&amp;"CD"&amp;IF(ДАННЫЕ!BF1567&gt;500,16,IF(ДАННЫЕ!BF1567&gt;350,15,IF(ДАННЫЕ!BF1567&gt;=200,14,IF(ДАННЫЕ!BF1567&gt;=100,13,IF(ДАННЫЕ!BF1567&gt;=50,12,IF(ДАННЫЕ!BF1567&gt;0,11,10))))))&amp;"AR"&amp;IF(ДАННЫЕ!BX1567&gt;0,1,0)&amp;"GD"&amp;B1567&amp;"VV"&amp;IF(E1567&gt;=5,IF(E1567&lt;18,1,0),0)</f>
        <v>VN10CD10AR0GD0VV0</v>
      </c>
      <c r="M1567" s="28" t="str">
        <f>ДАННЫЕ!$I1567&amp;"b"&amp;ДАННЫЕ!$BI1567&amp;"r"&amp;ДАННЫЕ!$BJ1567&amp;"CD"&amp;IF(ДАННЫЕ!BF1567&gt;0,IF(ДАННЫЕ!BF1567&lt;200,1,IF(ДАННЫЕ!BF1567&lt;350,2,3)),0)&amp;"h"&amp;IF(ДАННЫЕ!$BK1567+ДАННЫЕ!$BL1567+ДАННЫЕ!$BM1567&gt;0,1,0)&amp;"x"&amp;ДАННЫЕ!$BK1567&amp;"y"&amp;ДАННЫЕ!$BL1567&amp;"z"&amp;ДАННЫЕ!$BM1567&amp;"c"&amp;IF(ДАННЫЕ!$BK1567+ДАННЫЕ!$BL1567+ДАННЫЕ!$BM1567=3,1,0)&amp;"a"&amp;IF(ДАННЫЕ!$BQ1567+ДАННЫЕ!$BR1567&gt;0,1,0)&amp;"d"&amp;ДАННЫЕ!$BQ1567&amp;"v"&amp;ДАННЫЕ!$BR1567&amp;"p"&amp;ДАННЫЕ!$BS1567&amp;"n"&amp;ДАННЫЕ!$BU1567&amp;"t"&amp;ДАННЫЕ!$BV1567&amp;"o"&amp;ДАННЫЕ!$BT1567&amp;"l"&amp;IF(ДАННЫЕ!$BN1567&gt;0,1,0)&amp;ДАННЫЕ!$BN1567&amp;"g"&amp;ДАННЫЕ!$BO1567&amp;"s"&amp;ДАННЫЕ!$BP1567&amp;"DZ"&amp;IF(ДАННЫЕ!B1567-ДАННЫЕ!G1567 &lt; 60,IF(ДАННЫЕ!B1567-ДАННЫЕ!G1567 &gt;= 0,1,0),0)&amp;"u"&amp;IF(ДАННЫЕ!$CJ1567&gt;0,1,0)</f>
        <v>brCD0h0xyzc0a0dvpntol0gsDZ1u0</v>
      </c>
      <c r="N1567" s="28" t="str">
        <f ca="1">ДАННЫЕ!$F1567&amp;ДАННЫЕ!$I1567&amp;"g"&amp;B1567&amp;"cf"&amp;D1567&amp;"a"&amp;IF(ДАННЫЕ!$BX1567&gt;0,1,0)&amp;IF(ДАННЫЕ!$BF1567&gt;500,1,IF(ДАННЫЕ!$BF1567&gt;350,2,IF(ДАННЫЕ!$BF1567&gt;=200,3,IF(ДАННЫЕ!$BF1567&gt;=100,4,IF(ДАННЫЕ!$BF1567&gt;=50,5,IF(ДАННЫЕ!$BF1567&lt;50,6,0))))))&amp;"AR"&amp;IF(DATEDIF(ДАННЫЕ!$BX1567,ДАННЫЕ!$F$1,"y")&gt;1,1,0)&amp;"VG"&amp;IF(ДАННЫЕ!$BH1567="0",1,0)&amp;"o"&amp;IF(T1567+ДАННЫЕ!$AF1567+ДАННЫЕ!$AG1567+ДАННЫЕ!$AH1567+ДАННЫЕ!$AI1567+ДАННЫЕ!$AJ1567+ДАННЫЕ!$AP1567+ДАННЫЕ!$AQ1567+ДАННЫЕ!$AR1567+ДАННЫЕ!$AU1567+ДАННЫЕ!$AW1567+ДАННЫЕ!$AS1567+ДАННЫЕ!$AT1567&gt;0,1,0)&amp;"x"&amp;ДАННЫЕ!$AG1567&amp;"p"&amp;IF(ДАННЫЕ!$BY1567&gt;0,1,0)&amp;"v"&amp;IF(ДАННЫЕ!$BZ1567&gt;0,1,0)&amp;"n"&amp;ДАННЫЕ!$CA1567&amp;"t"&amp;ДАННЫЕ!$AY1567&amp;"k"&amp;ДАННЫЕ!$CB1567&amp;"q"&amp;ДАННЫЕ!$CC1567&amp;"w"&amp;ДАННЫЕ!$CD1567&amp;"e"&amp;ДАННЫЕ!$CE1567&amp;"m"&amp;ДАННЫЕ!$CF1567&amp;"c"&amp;ДАННЫЕ!$CG1567&amp;"z"&amp;ДАННЫЕ!$CH1567&amp;"d"&amp;IF(H1567=4,1,0)&amp;"s"&amp;IF(ДАННЫЕ!$J1567=1,0,1)&amp;"u"&amp;IF(ДАННЫЕ!$CJ1567&gt;0,1,0)</f>
        <v>g0cf0a06AR1VG0o0xp0v0ntkqwemczd0s1u0</v>
      </c>
      <c r="O1567" s="28" t="str">
        <f>ДАННЫЕ!$I1567&amp;"g"&amp;B1567&amp;A1567&amp;"f"&amp;P1567&amp;"c"&amp;IF(ДАННЫЕ!$U1567&gt;0,1,0)&amp;"s"&amp;IF(ДАННЫЕ!$Q1567&gt;0,IF(YEAR(ДАННЫЕ!$F$1)=YEAR(ДАННЫЕ!$Q1567),IF(MONTH(ДАННЫЕ!$F$1)=MONTH(ДАННЫЕ!$Q1567),111,11),1),0)&amp;"i"&amp;IF(ДАННЫЕ!$R1567+ДАННЫЕ!$S1567+ДАННЫЕ!$T1567=0,0,1)&amp;"h"&amp;IF(ДАННЫЕ!$P1567&gt;0,1,0)&amp;"p"&amp;IF(ДАННЫЕ!$CI1567&gt;0,IF(YEAR(ДАННЫЕ!$F$1)=YEAR(ДАННЫЕ!$CI1567),IF(MONTH(ДАННЫЕ!$F$1)=MONTH(ДАННЫЕ!$CI1567),111,11),1),0)&amp;"d"&amp;IF(ДАННЫЕ!$CJ1567&gt;0,IF(YEAR(ДАННЫЕ!$F$1)=YEAR(ДАННЫЕ!$CJ1567),IF(MONTH(ДАННЫЕ!$F$1)=MONTH(ДАННЫЕ!$CJ1567),111,11),1),0)&amp;"o"&amp;IF(ДАННЫЕ!$CK1567&gt;0,IF(MONTH(ДАННЫЕ!$F$1)=MONTH(ДАННЫЕ!$CK1567),111,11),0)&amp;"v"&amp;IF(ДАННЫЕ!$BE1567&gt;0,IF(MONTH(ДАННЫЕ!$F$1)=MONTH(ДАННЫЕ!$BE1567),111,11),0)</f>
        <v>g00f0c0s0i0h0p0d0o0v0</v>
      </c>
      <c r="P1567" s="15">
        <f t="shared" si="74"/>
        <v>0</v>
      </c>
      <c r="Q1567" s="15">
        <f>IF(ДАННЫЕ!$F$1&gt;ДАННЫЕ!$N1567,IF(YEAR(ДАННЫЕ!$F$1)=YEAR(ДАННЫЕ!M1567),1,0),0)</f>
        <v>0</v>
      </c>
      <c r="R1567" s="15">
        <f>IF(ДАННЫЕ!$F$1&gt;ДАННЫЕ!$N1567,IF(YEAR(ДАННЫЕ!$F$1)=YEAR(ДАННЫЕ!N1567),1,0),0)</f>
        <v>0</v>
      </c>
      <c r="S1567" s="15">
        <f>IF(ДАННЫЕ!$AA1567="2А",1,IF(ДАННЫЕ!$AA1567="2Б",2,IF(ДАННЫЕ!$AA1567="2В",3,IF(ДАННЫЕ!$AA1567=3,4,IF(ДАННЫЕ!$AA1567="4А",5,IF(ДАННЫЕ!$AA1567="4Б",6,IF(ДАННЫЕ!$AA1567="4В",7,IF(ДАННЫЕ!$AA1567=5,8,0))))))))</f>
        <v>0</v>
      </c>
      <c r="T1567" s="15">
        <f>IF(OR(ДАННЫЕ!$AC1567=2,ДАННЫЕ!$AD1567=2,ДАННЫЕ!$AE1567=2),2,IF(OR(ДАННЫЕ!$AC1567=1,ДАННЫЕ!$AD1567=1,ДАННЫЕ!$AE1567=1),1,0))</f>
        <v>0</v>
      </c>
    </row>
    <row r="1568" spans="1:20" x14ac:dyDescent="0.2">
      <c r="A1568" s="78">
        <f>IF(B1568&gt;0,IF(MONTH(ДАННЫЕ!$F$1)=MONTH(ДАННЫЕ!$B1568),1,0),0)</f>
        <v>0</v>
      </c>
      <c r="B1568" s="14">
        <f>IF(ДАННЫЕ!$B1568&gt;0,IF(YEAR(ДАННЫЕ!$F$1)=YEAR(ДАННЫЕ!$B1568),1,0),0)</f>
        <v>0</v>
      </c>
      <c r="C1568" s="14">
        <f>IF(ДАННЫЕ!$CM1568&gt;0,IF(YEAR(ДАННЫЕ!$F$1)=YEAR(ДАННЫЕ!$CM1568),1,0),0)</f>
        <v>0</v>
      </c>
      <c r="D1568" s="14">
        <f>IF(ДАННЫЕ!$CJ1568&gt;0,IF(ДАННЫЕ!$CL1568&gt;ДАННЫЕ!$F$1,1,IF(ДАННЫЕ!$CL1568&gt;0,0,1)),0)</f>
        <v>0</v>
      </c>
      <c r="E1568" s="43" t="str">
        <f ca="1">IF(ДАННЫЕ!$F$1&gt;0,IF(ДАННЫЕ!$G1568&gt;0,DATEDIF(ДАННЫЕ!$G1568,ДАННЫЕ!$F$1,"y"),""),IF(ДАННЫЕ!$G1568&gt;0,DATEDIF(ДАННЫЕ!$G1568,TODAY(),"y"),""))</f>
        <v/>
      </c>
      <c r="F1568" s="43" t="str">
        <f xml:space="preserve"> IF(ДАННЫЕ!$F1568="М",IF(E1568&gt;=18,IF(E1568&lt;60,1,""),""),"")&amp;IF(ДАННЫЕ!$F1568="Ж",IF(E1568&gt;=18,IF(E1568&lt;55,1,""),""),"")</f>
        <v/>
      </c>
      <c r="G1568" s="43" t="str">
        <f xml:space="preserve"> IF(ДАННЫЕ!$F1568="М",IF(E1568&gt;=60,2,""),"")&amp;IF(ДАННЫЕ!$F1568="Ж",IF(E1568&gt;=55,2,""),"")</f>
        <v/>
      </c>
      <c r="H1568" s="43" t="str">
        <f t="shared" ca="1" si="72"/>
        <v/>
      </c>
      <c r="I1568" s="43" t="str">
        <f t="shared" ca="1" si="73"/>
        <v>03</v>
      </c>
      <c r="J1568" s="28" t="str">
        <f ca="1">ДАННЫЕ!$F1568&amp;H1568&amp;I1568&amp;ДАННЫЕ!$I1568&amp;"m"&amp;IF(ДАННЫЕ!$I1568&gt;0,IF(ДАННЫЕ!$J1568&gt;0,0,1),"")&amp;"f"&amp;IF(ДАННЫЕ!$R1568&gt;0,IF(YEAR(ДАННЫЕ!$F$1)=YEAR(ДАННЫЕ!$R1568),1,0),0)&amp;"z"&amp;ДАННЫЕ!$R1568&amp;"p"&amp;ДАННЫЕ!$S1568&amp;"i"&amp;ДАННЫЕ!$T1568&amp;"h"&amp;ДАННЫЕ!$K1568&amp;"be"&amp;ДАННЫЕ!$BI1568&amp;"CD"&amp;IF(ДАННЫЕ!BF1568&gt;500,4,IF(ДАННЫЕ!BF1568&gt;350,3,IF(ДАННЫЕ!BF1568&gt;200,2,IF(ДАННЫЕ!BF1568&gt;0,1,0))))&amp;"g"&amp;B1568&amp;"d"&amp;H1568&amp;"l"&amp;ДАННЫЕ!AT1568&amp;"a"&amp;ДАННЫЕ!$V1568&amp;"v"&amp;R1568&amp;"k"&amp;ДАННЫЕ!$U1568&amp;"s"&amp;ДАННЫЕ!$Y1568&amp;"t"&amp;ДАННЫЕ!$X1568&amp;"b"&amp;IF(ДАННЫЕ!$Q1568&gt;1,1,0)&amp;"PP"&amp;ДАННЫЕ!Z1568&amp;"c"&amp;S1568&amp;"x"&amp;IF(ДАННЫЕ!$BY1568&gt;0,IF(YEAR(ДАННЫЕ!$F$1)=YEAR(ДАННЫЕ!$BY1568),1,0),0)&amp;"n"&amp;IF(ДАННЫЕ!$BZ1568&gt;0,IF(YEAR(ДАННЫЕ!$F$1)=YEAR(ДАННЫЕ!$BZ1568),1,0),0)&amp;"u"&amp;D1568&amp;"z"&amp;IF(ДАННЫЕ!$CL1568&gt;0,IF(YEAR(ДАННЫЕ!$F$1)&gt;YEAR(ДАННЫЕ!$CL1568),11,12),0)</f>
        <v>03mf0zpihbeCD0g0dlav0kstb0PPc0x0n0u0z0</v>
      </c>
      <c r="K1568" s="28" t="str">
        <f ca="1">ДАННЫЕ!$I1568&amp;"x"&amp;B1568&amp;"w"&amp;IF(T1568+ДАННЫЕ!AD1568+ДАННЫЕ!AE1568+ДАННЫЕ!AF1568+ДАННЫЕ!AG1568+ДАННЫЕ!AH1568+ДАННЫЕ!$AL1568+ДАННЫЕ!AI1568+ДАННЫЕ!AJ1568+ДАННЫЕ!AK1568+ДАННЫЕ!AP1568+ДАННЫЕ!AQ1568+ДАННЫЕ!AR1568+ДАННЫЕ!$AM1568+ДАННЫЕ!$AN1568+ДАННЫЕ!AS1568+ДАННЫЕ!AT1568&gt;0,1,0)&amp;IF(OR(T1568=2,ДАННЫЕ!AD1568=2,ДАННЫЕ!AE1568=2,ДАННЫЕ!AF1568=2,ДАННЫЕ!AG1568=2,ДАННЫЕ!AH1568=2,ДАННЫЕ!$AL1568=2,ДАННЫЕ!AI1568=2,ДАННЫЕ!AJ1568=2,ДАННЫЕ!AK1568=2,ДАННЫЕ!AP1568=2,ДАННЫЕ!AQ1568=2,ДАННЫЕ!AR1568=2,ДАННЫЕ!$AM1568=2,ДАННЫЕ!$AN1568=2,ДАННЫЕ!AS1568=2,ДАННЫЕ!AT1568=2),2,0)&amp;"t"&amp;IF(T1568&gt;0,"1"&amp;T1568,"00")&amp;"f"&amp;IF(ДАННЫЕ!$AC1568,"1"&amp;ДАННЫЕ!$AC1568,"00")&amp;"b"&amp;IF(ДАННЫЕ!$AD1568,"1"&amp;ДАННЫЕ!$AD1568,"00")&amp;"g"&amp;IF(ДАННЫЕ!$AF1568,"1"&amp;ДАННЫЕ!$AF1568,"00")&amp;"c"&amp;IF(ДАННЫЕ!$AG1568,"1"&amp;ДАННЫЕ!$AG1568,"00")&amp;"i"&amp;IF(ДАННЫЕ!$AH1568,"1"&amp;ДАННЫЕ!$AH1568,"00")&amp;"r"&amp;IF(ДАННЫЕ!$AL1568,"1"&amp;ДАННЫЕ!$AL1568,"00")&amp;"m"&amp;IF(ДАННЫЕ!$AI1568,"1"&amp;ДАННЫЕ!$AI1568,"00")&amp;"hS"&amp;IF(ДАННЫЕ!$AJ1568,"1"&amp;ДАННЫЕ!$AJ1568,"00")&amp;"hZ"&amp;IF(ДАННЫЕ!$AK1568,"1"&amp;ДАННЫЕ!$AK1568,"00")&amp;"p"&amp;IF(ДАННЫЕ!$AP1568,"1"&amp;ДАННЫЕ!$AP1568,"00")&amp;"k"&amp;IF(ДАННЫЕ!$AQ1568,"1"&amp;ДАННЫЕ!$AQ1568,"00")&amp;"z"&amp;IF(ДАННЫЕ!$AR1568,"1"&amp;ДАННЫЕ!$AR1568,"00")&amp;"j"&amp;IF(ДАННЫЕ!$AM1568,"1"&amp;ДАННЫЕ!$AM1568,"00")&amp;"n"&amp;IF(ДАННЫЕ!$AN1568,"1"&amp;ДАННЫЕ!$AN1568,"00")&amp;"E"&amp;ДАННЫЕ!BI1568&amp;"L"&amp;ДАННЫЕ!AO1568&amp;"h"&amp;IF(ДАННЫЕ!$AU1568&gt;0,1,0)&amp;"v"&amp;IF(ДАННЫЕ!$AW1568&gt;0,1,0)&amp;"a"&amp;IF(ДАННЫЕ!$AS1568,"1"&amp;ДАННЫЕ!$AS1568,"00")&amp;"s"&amp;IF(ДАННЫЕ!$AT1568,"1"&amp;ДАННЫЕ!$AT1568,"00")&amp;"u"&amp;IF(ДАННЫЕ!$CJ1568&gt;0,1,0)&amp;"y"&amp;B1568&amp;"d"&amp;H1568&amp;"e"&amp;F1568&amp;G1568</f>
        <v>x0w00t00f00b00g00c00i00r00m00hS00hZ00p00k00z00j00n00ELh0v0a00s00u0y0de</v>
      </c>
      <c r="L1568" s="28" t="str">
        <f ca="1">ДАННЫЕ!$I1568&amp;"VN"&amp;IF(ДАННЫЕ!AW1568&gt;0,11,10)&amp;"CD"&amp;IF(ДАННЫЕ!BF1568&gt;500,16,IF(ДАННЫЕ!BF1568&gt;350,15,IF(ДАННЫЕ!BF1568&gt;=200,14,IF(ДАННЫЕ!BF1568&gt;=100,13,IF(ДАННЫЕ!BF1568&gt;=50,12,IF(ДАННЫЕ!BF1568&gt;0,11,10))))))&amp;"AR"&amp;IF(ДАННЫЕ!BX1568&gt;0,1,0)&amp;"GD"&amp;B1568&amp;"VV"&amp;IF(E1568&gt;=5,IF(E1568&lt;18,1,0),0)</f>
        <v>VN10CD10AR0GD0VV0</v>
      </c>
      <c r="M1568" s="28" t="str">
        <f>ДАННЫЕ!$I1568&amp;"b"&amp;ДАННЫЕ!$BI1568&amp;"r"&amp;ДАННЫЕ!$BJ1568&amp;"CD"&amp;IF(ДАННЫЕ!BF1568&gt;0,IF(ДАННЫЕ!BF1568&lt;200,1,IF(ДАННЫЕ!BF1568&lt;350,2,3)),0)&amp;"h"&amp;IF(ДАННЫЕ!$BK1568+ДАННЫЕ!$BL1568+ДАННЫЕ!$BM1568&gt;0,1,0)&amp;"x"&amp;ДАННЫЕ!$BK1568&amp;"y"&amp;ДАННЫЕ!$BL1568&amp;"z"&amp;ДАННЫЕ!$BM1568&amp;"c"&amp;IF(ДАННЫЕ!$BK1568+ДАННЫЕ!$BL1568+ДАННЫЕ!$BM1568=3,1,0)&amp;"a"&amp;IF(ДАННЫЕ!$BQ1568+ДАННЫЕ!$BR1568&gt;0,1,0)&amp;"d"&amp;ДАННЫЕ!$BQ1568&amp;"v"&amp;ДАННЫЕ!$BR1568&amp;"p"&amp;ДАННЫЕ!$BS1568&amp;"n"&amp;ДАННЫЕ!$BU1568&amp;"t"&amp;ДАННЫЕ!$BV1568&amp;"o"&amp;ДАННЫЕ!$BT1568&amp;"l"&amp;IF(ДАННЫЕ!$BN1568&gt;0,1,0)&amp;ДАННЫЕ!$BN1568&amp;"g"&amp;ДАННЫЕ!$BO1568&amp;"s"&amp;ДАННЫЕ!$BP1568&amp;"DZ"&amp;IF(ДАННЫЕ!B1568-ДАННЫЕ!G1568 &lt; 60,IF(ДАННЫЕ!B1568-ДАННЫЕ!G1568 &gt;= 0,1,0),0)&amp;"u"&amp;IF(ДАННЫЕ!$CJ1568&gt;0,1,0)</f>
        <v>brCD0h0xyzc0a0dvpntol0gsDZ1u0</v>
      </c>
      <c r="N1568" s="28" t="str">
        <f ca="1">ДАННЫЕ!$F1568&amp;ДАННЫЕ!$I1568&amp;"g"&amp;B1568&amp;"cf"&amp;D1568&amp;"a"&amp;IF(ДАННЫЕ!$BX1568&gt;0,1,0)&amp;IF(ДАННЫЕ!$BF1568&gt;500,1,IF(ДАННЫЕ!$BF1568&gt;350,2,IF(ДАННЫЕ!$BF1568&gt;=200,3,IF(ДАННЫЕ!$BF1568&gt;=100,4,IF(ДАННЫЕ!$BF1568&gt;=50,5,IF(ДАННЫЕ!$BF1568&lt;50,6,0))))))&amp;"AR"&amp;IF(DATEDIF(ДАННЫЕ!$BX1568,ДАННЫЕ!$F$1,"y")&gt;1,1,0)&amp;"VG"&amp;IF(ДАННЫЕ!$BH1568="0",1,0)&amp;"o"&amp;IF(T1568+ДАННЫЕ!$AF1568+ДАННЫЕ!$AG1568+ДАННЫЕ!$AH1568+ДАННЫЕ!$AI1568+ДАННЫЕ!$AJ1568+ДАННЫЕ!$AP1568+ДАННЫЕ!$AQ1568+ДАННЫЕ!$AR1568+ДАННЫЕ!$AU1568+ДАННЫЕ!$AW1568+ДАННЫЕ!$AS1568+ДАННЫЕ!$AT1568&gt;0,1,0)&amp;"x"&amp;ДАННЫЕ!$AG1568&amp;"p"&amp;IF(ДАННЫЕ!$BY1568&gt;0,1,0)&amp;"v"&amp;IF(ДАННЫЕ!$BZ1568&gt;0,1,0)&amp;"n"&amp;ДАННЫЕ!$CA1568&amp;"t"&amp;ДАННЫЕ!$AY1568&amp;"k"&amp;ДАННЫЕ!$CB1568&amp;"q"&amp;ДАННЫЕ!$CC1568&amp;"w"&amp;ДАННЫЕ!$CD1568&amp;"e"&amp;ДАННЫЕ!$CE1568&amp;"m"&amp;ДАННЫЕ!$CF1568&amp;"c"&amp;ДАННЫЕ!$CG1568&amp;"z"&amp;ДАННЫЕ!$CH1568&amp;"d"&amp;IF(H1568=4,1,0)&amp;"s"&amp;IF(ДАННЫЕ!$J1568=1,0,1)&amp;"u"&amp;IF(ДАННЫЕ!$CJ1568&gt;0,1,0)</f>
        <v>g0cf0a06AR1VG0o0xp0v0ntkqwemczd0s1u0</v>
      </c>
      <c r="O1568" s="28" t="str">
        <f>ДАННЫЕ!$I1568&amp;"g"&amp;B1568&amp;A1568&amp;"f"&amp;P1568&amp;"c"&amp;IF(ДАННЫЕ!$U1568&gt;0,1,0)&amp;"s"&amp;IF(ДАННЫЕ!$Q1568&gt;0,IF(YEAR(ДАННЫЕ!$F$1)=YEAR(ДАННЫЕ!$Q1568),IF(MONTH(ДАННЫЕ!$F$1)=MONTH(ДАННЫЕ!$Q1568),111,11),1),0)&amp;"i"&amp;IF(ДАННЫЕ!$R1568+ДАННЫЕ!$S1568+ДАННЫЕ!$T1568=0,0,1)&amp;"h"&amp;IF(ДАННЫЕ!$P1568&gt;0,1,0)&amp;"p"&amp;IF(ДАННЫЕ!$CI1568&gt;0,IF(YEAR(ДАННЫЕ!$F$1)=YEAR(ДАННЫЕ!$CI1568),IF(MONTH(ДАННЫЕ!$F$1)=MONTH(ДАННЫЕ!$CI1568),111,11),1),0)&amp;"d"&amp;IF(ДАННЫЕ!$CJ1568&gt;0,IF(YEAR(ДАННЫЕ!$F$1)=YEAR(ДАННЫЕ!$CJ1568),IF(MONTH(ДАННЫЕ!$F$1)=MONTH(ДАННЫЕ!$CJ1568),111,11),1),0)&amp;"o"&amp;IF(ДАННЫЕ!$CK1568&gt;0,IF(MONTH(ДАННЫЕ!$F$1)=MONTH(ДАННЫЕ!$CK1568),111,11),0)&amp;"v"&amp;IF(ДАННЫЕ!$BE1568&gt;0,IF(MONTH(ДАННЫЕ!$F$1)=MONTH(ДАННЫЕ!$BE1568),111,11),0)</f>
        <v>g00f0c0s0i0h0p0d0o0v0</v>
      </c>
      <c r="P1568" s="15">
        <f t="shared" si="74"/>
        <v>0</v>
      </c>
      <c r="Q1568" s="15">
        <f>IF(ДАННЫЕ!$F$1&gt;ДАННЫЕ!$N1568,IF(YEAR(ДАННЫЕ!$F$1)=YEAR(ДАННЫЕ!M1568),1,0),0)</f>
        <v>0</v>
      </c>
      <c r="R1568" s="15">
        <f>IF(ДАННЫЕ!$F$1&gt;ДАННЫЕ!$N1568,IF(YEAR(ДАННЫЕ!$F$1)=YEAR(ДАННЫЕ!N1568),1,0),0)</f>
        <v>0</v>
      </c>
      <c r="S1568" s="15">
        <f>IF(ДАННЫЕ!$AA1568="2А",1,IF(ДАННЫЕ!$AA1568="2Б",2,IF(ДАННЫЕ!$AA1568="2В",3,IF(ДАННЫЕ!$AA1568=3,4,IF(ДАННЫЕ!$AA1568="4А",5,IF(ДАННЫЕ!$AA1568="4Б",6,IF(ДАННЫЕ!$AA1568="4В",7,IF(ДАННЫЕ!$AA1568=5,8,0))))))))</f>
        <v>0</v>
      </c>
      <c r="T1568" s="15">
        <f>IF(OR(ДАННЫЕ!$AC1568=2,ДАННЫЕ!$AD1568=2,ДАННЫЕ!$AE1568=2),2,IF(OR(ДАННЫЕ!$AC1568=1,ДАННЫЕ!$AD1568=1,ДАННЫЕ!$AE1568=1),1,0))</f>
        <v>0</v>
      </c>
    </row>
    <row r="1569" spans="1:20" x14ac:dyDescent="0.2">
      <c r="A1569" s="78">
        <f>IF(B1569&gt;0,IF(MONTH(ДАННЫЕ!$F$1)=MONTH(ДАННЫЕ!$B1569),1,0),0)</f>
        <v>0</v>
      </c>
      <c r="B1569" s="14">
        <f>IF(ДАННЫЕ!$B1569&gt;0,IF(YEAR(ДАННЫЕ!$F$1)=YEAR(ДАННЫЕ!$B1569),1,0),0)</f>
        <v>0</v>
      </c>
      <c r="C1569" s="14">
        <f>IF(ДАННЫЕ!$CM1569&gt;0,IF(YEAR(ДАННЫЕ!$F$1)=YEAR(ДАННЫЕ!$CM1569),1,0),0)</f>
        <v>0</v>
      </c>
      <c r="D1569" s="14">
        <f>IF(ДАННЫЕ!$CJ1569&gt;0,IF(ДАННЫЕ!$CL1569&gt;ДАННЫЕ!$F$1,1,IF(ДАННЫЕ!$CL1569&gt;0,0,1)),0)</f>
        <v>0</v>
      </c>
      <c r="E1569" s="43" t="str">
        <f ca="1">IF(ДАННЫЕ!$F$1&gt;0,IF(ДАННЫЕ!$G1569&gt;0,DATEDIF(ДАННЫЕ!$G1569,ДАННЫЕ!$F$1,"y"),""),IF(ДАННЫЕ!$G1569&gt;0,DATEDIF(ДАННЫЕ!$G1569,TODAY(),"y"),""))</f>
        <v/>
      </c>
      <c r="F1569" s="43" t="str">
        <f xml:space="preserve"> IF(ДАННЫЕ!$F1569="М",IF(E1569&gt;=18,IF(E1569&lt;60,1,""),""),"")&amp;IF(ДАННЫЕ!$F1569="Ж",IF(E1569&gt;=18,IF(E1569&lt;55,1,""),""),"")</f>
        <v/>
      </c>
      <c r="G1569" s="43" t="str">
        <f xml:space="preserve"> IF(ДАННЫЕ!$F1569="М",IF(E1569&gt;=60,2,""),"")&amp;IF(ДАННЫЕ!$F1569="Ж",IF(E1569&gt;=55,2,""),"")</f>
        <v/>
      </c>
      <c r="H1569" s="43" t="str">
        <f t="shared" ca="1" si="72"/>
        <v/>
      </c>
      <c r="I1569" s="43" t="str">
        <f t="shared" ca="1" si="73"/>
        <v>03</v>
      </c>
      <c r="J1569" s="28" t="str">
        <f ca="1">ДАННЫЕ!$F1569&amp;H1569&amp;I1569&amp;ДАННЫЕ!$I1569&amp;"m"&amp;IF(ДАННЫЕ!$I1569&gt;0,IF(ДАННЫЕ!$J1569&gt;0,0,1),"")&amp;"f"&amp;IF(ДАННЫЕ!$R1569&gt;0,IF(YEAR(ДАННЫЕ!$F$1)=YEAR(ДАННЫЕ!$R1569),1,0),0)&amp;"z"&amp;ДАННЫЕ!$R1569&amp;"p"&amp;ДАННЫЕ!$S1569&amp;"i"&amp;ДАННЫЕ!$T1569&amp;"h"&amp;ДАННЫЕ!$K1569&amp;"be"&amp;ДАННЫЕ!$BI1569&amp;"CD"&amp;IF(ДАННЫЕ!BF1569&gt;500,4,IF(ДАННЫЕ!BF1569&gt;350,3,IF(ДАННЫЕ!BF1569&gt;200,2,IF(ДАННЫЕ!BF1569&gt;0,1,0))))&amp;"g"&amp;B1569&amp;"d"&amp;H1569&amp;"l"&amp;ДАННЫЕ!AT1569&amp;"a"&amp;ДАННЫЕ!$V1569&amp;"v"&amp;R1569&amp;"k"&amp;ДАННЫЕ!$U1569&amp;"s"&amp;ДАННЫЕ!$Y1569&amp;"t"&amp;ДАННЫЕ!$X1569&amp;"b"&amp;IF(ДАННЫЕ!$Q1569&gt;1,1,0)&amp;"PP"&amp;ДАННЫЕ!Z1569&amp;"c"&amp;S1569&amp;"x"&amp;IF(ДАННЫЕ!$BY1569&gt;0,IF(YEAR(ДАННЫЕ!$F$1)=YEAR(ДАННЫЕ!$BY1569),1,0),0)&amp;"n"&amp;IF(ДАННЫЕ!$BZ1569&gt;0,IF(YEAR(ДАННЫЕ!$F$1)=YEAR(ДАННЫЕ!$BZ1569),1,0),0)&amp;"u"&amp;D1569&amp;"z"&amp;IF(ДАННЫЕ!$CL1569&gt;0,IF(YEAR(ДАННЫЕ!$F$1)&gt;YEAR(ДАННЫЕ!$CL1569),11,12),0)</f>
        <v>03mf0zpihbeCD0g0dlav0kstb0PPc0x0n0u0z0</v>
      </c>
      <c r="K1569" s="28" t="str">
        <f ca="1">ДАННЫЕ!$I1569&amp;"x"&amp;B1569&amp;"w"&amp;IF(T1569+ДАННЫЕ!AD1569+ДАННЫЕ!AE1569+ДАННЫЕ!AF1569+ДАННЫЕ!AG1569+ДАННЫЕ!AH1569+ДАННЫЕ!$AL1569+ДАННЫЕ!AI1569+ДАННЫЕ!AJ1569+ДАННЫЕ!AK1569+ДАННЫЕ!AP1569+ДАННЫЕ!AQ1569+ДАННЫЕ!AR1569+ДАННЫЕ!$AM1569+ДАННЫЕ!$AN1569+ДАННЫЕ!AS1569+ДАННЫЕ!AT1569&gt;0,1,0)&amp;IF(OR(T1569=2,ДАННЫЕ!AD1569=2,ДАННЫЕ!AE1569=2,ДАННЫЕ!AF1569=2,ДАННЫЕ!AG1569=2,ДАННЫЕ!AH1569=2,ДАННЫЕ!$AL1569=2,ДАННЫЕ!AI1569=2,ДАННЫЕ!AJ1569=2,ДАННЫЕ!AK1569=2,ДАННЫЕ!AP1569=2,ДАННЫЕ!AQ1569=2,ДАННЫЕ!AR1569=2,ДАННЫЕ!$AM1569=2,ДАННЫЕ!$AN1569=2,ДАННЫЕ!AS1569=2,ДАННЫЕ!AT1569=2),2,0)&amp;"t"&amp;IF(T1569&gt;0,"1"&amp;T1569,"00")&amp;"f"&amp;IF(ДАННЫЕ!$AC1569,"1"&amp;ДАННЫЕ!$AC1569,"00")&amp;"b"&amp;IF(ДАННЫЕ!$AD1569,"1"&amp;ДАННЫЕ!$AD1569,"00")&amp;"g"&amp;IF(ДАННЫЕ!$AF1569,"1"&amp;ДАННЫЕ!$AF1569,"00")&amp;"c"&amp;IF(ДАННЫЕ!$AG1569,"1"&amp;ДАННЫЕ!$AG1569,"00")&amp;"i"&amp;IF(ДАННЫЕ!$AH1569,"1"&amp;ДАННЫЕ!$AH1569,"00")&amp;"r"&amp;IF(ДАННЫЕ!$AL1569,"1"&amp;ДАННЫЕ!$AL1569,"00")&amp;"m"&amp;IF(ДАННЫЕ!$AI1569,"1"&amp;ДАННЫЕ!$AI1569,"00")&amp;"hS"&amp;IF(ДАННЫЕ!$AJ1569,"1"&amp;ДАННЫЕ!$AJ1569,"00")&amp;"hZ"&amp;IF(ДАННЫЕ!$AK1569,"1"&amp;ДАННЫЕ!$AK1569,"00")&amp;"p"&amp;IF(ДАННЫЕ!$AP1569,"1"&amp;ДАННЫЕ!$AP1569,"00")&amp;"k"&amp;IF(ДАННЫЕ!$AQ1569,"1"&amp;ДАННЫЕ!$AQ1569,"00")&amp;"z"&amp;IF(ДАННЫЕ!$AR1569,"1"&amp;ДАННЫЕ!$AR1569,"00")&amp;"j"&amp;IF(ДАННЫЕ!$AM1569,"1"&amp;ДАННЫЕ!$AM1569,"00")&amp;"n"&amp;IF(ДАННЫЕ!$AN1569,"1"&amp;ДАННЫЕ!$AN1569,"00")&amp;"E"&amp;ДАННЫЕ!BI1569&amp;"L"&amp;ДАННЫЕ!AO1569&amp;"h"&amp;IF(ДАННЫЕ!$AU1569&gt;0,1,0)&amp;"v"&amp;IF(ДАННЫЕ!$AW1569&gt;0,1,0)&amp;"a"&amp;IF(ДАННЫЕ!$AS1569,"1"&amp;ДАННЫЕ!$AS1569,"00")&amp;"s"&amp;IF(ДАННЫЕ!$AT1569,"1"&amp;ДАННЫЕ!$AT1569,"00")&amp;"u"&amp;IF(ДАННЫЕ!$CJ1569&gt;0,1,0)&amp;"y"&amp;B1569&amp;"d"&amp;H1569&amp;"e"&amp;F1569&amp;G1569</f>
        <v>x0w00t00f00b00g00c00i00r00m00hS00hZ00p00k00z00j00n00ELh0v0a00s00u0y0de</v>
      </c>
      <c r="L1569" s="28" t="str">
        <f ca="1">ДАННЫЕ!$I1569&amp;"VN"&amp;IF(ДАННЫЕ!AW1569&gt;0,11,10)&amp;"CD"&amp;IF(ДАННЫЕ!BF1569&gt;500,16,IF(ДАННЫЕ!BF1569&gt;350,15,IF(ДАННЫЕ!BF1569&gt;=200,14,IF(ДАННЫЕ!BF1569&gt;=100,13,IF(ДАННЫЕ!BF1569&gt;=50,12,IF(ДАННЫЕ!BF1569&gt;0,11,10))))))&amp;"AR"&amp;IF(ДАННЫЕ!BX1569&gt;0,1,0)&amp;"GD"&amp;B1569&amp;"VV"&amp;IF(E1569&gt;=5,IF(E1569&lt;18,1,0),0)</f>
        <v>VN10CD10AR0GD0VV0</v>
      </c>
      <c r="M1569" s="28" t="str">
        <f>ДАННЫЕ!$I1569&amp;"b"&amp;ДАННЫЕ!$BI1569&amp;"r"&amp;ДАННЫЕ!$BJ1569&amp;"CD"&amp;IF(ДАННЫЕ!BF1569&gt;0,IF(ДАННЫЕ!BF1569&lt;200,1,IF(ДАННЫЕ!BF1569&lt;350,2,3)),0)&amp;"h"&amp;IF(ДАННЫЕ!$BK1569+ДАННЫЕ!$BL1569+ДАННЫЕ!$BM1569&gt;0,1,0)&amp;"x"&amp;ДАННЫЕ!$BK1569&amp;"y"&amp;ДАННЫЕ!$BL1569&amp;"z"&amp;ДАННЫЕ!$BM1569&amp;"c"&amp;IF(ДАННЫЕ!$BK1569+ДАННЫЕ!$BL1569+ДАННЫЕ!$BM1569=3,1,0)&amp;"a"&amp;IF(ДАННЫЕ!$BQ1569+ДАННЫЕ!$BR1569&gt;0,1,0)&amp;"d"&amp;ДАННЫЕ!$BQ1569&amp;"v"&amp;ДАННЫЕ!$BR1569&amp;"p"&amp;ДАННЫЕ!$BS1569&amp;"n"&amp;ДАННЫЕ!$BU1569&amp;"t"&amp;ДАННЫЕ!$BV1569&amp;"o"&amp;ДАННЫЕ!$BT1569&amp;"l"&amp;IF(ДАННЫЕ!$BN1569&gt;0,1,0)&amp;ДАННЫЕ!$BN1569&amp;"g"&amp;ДАННЫЕ!$BO1569&amp;"s"&amp;ДАННЫЕ!$BP1569&amp;"DZ"&amp;IF(ДАННЫЕ!B1569-ДАННЫЕ!G1569 &lt; 60,IF(ДАННЫЕ!B1569-ДАННЫЕ!G1569 &gt;= 0,1,0),0)&amp;"u"&amp;IF(ДАННЫЕ!$CJ1569&gt;0,1,0)</f>
        <v>brCD0h0xyzc0a0dvpntol0gsDZ1u0</v>
      </c>
      <c r="N1569" s="28" t="str">
        <f ca="1">ДАННЫЕ!$F1569&amp;ДАННЫЕ!$I1569&amp;"g"&amp;B1569&amp;"cf"&amp;D1569&amp;"a"&amp;IF(ДАННЫЕ!$BX1569&gt;0,1,0)&amp;IF(ДАННЫЕ!$BF1569&gt;500,1,IF(ДАННЫЕ!$BF1569&gt;350,2,IF(ДАННЫЕ!$BF1569&gt;=200,3,IF(ДАННЫЕ!$BF1569&gt;=100,4,IF(ДАННЫЕ!$BF1569&gt;=50,5,IF(ДАННЫЕ!$BF1569&lt;50,6,0))))))&amp;"AR"&amp;IF(DATEDIF(ДАННЫЕ!$BX1569,ДАННЫЕ!$F$1,"y")&gt;1,1,0)&amp;"VG"&amp;IF(ДАННЫЕ!$BH1569="0",1,0)&amp;"o"&amp;IF(T1569+ДАННЫЕ!$AF1569+ДАННЫЕ!$AG1569+ДАННЫЕ!$AH1569+ДАННЫЕ!$AI1569+ДАННЫЕ!$AJ1569+ДАННЫЕ!$AP1569+ДАННЫЕ!$AQ1569+ДАННЫЕ!$AR1569+ДАННЫЕ!$AU1569+ДАННЫЕ!$AW1569+ДАННЫЕ!$AS1569+ДАННЫЕ!$AT1569&gt;0,1,0)&amp;"x"&amp;ДАННЫЕ!$AG1569&amp;"p"&amp;IF(ДАННЫЕ!$BY1569&gt;0,1,0)&amp;"v"&amp;IF(ДАННЫЕ!$BZ1569&gt;0,1,0)&amp;"n"&amp;ДАННЫЕ!$CA1569&amp;"t"&amp;ДАННЫЕ!$AY1569&amp;"k"&amp;ДАННЫЕ!$CB1569&amp;"q"&amp;ДАННЫЕ!$CC1569&amp;"w"&amp;ДАННЫЕ!$CD1569&amp;"e"&amp;ДАННЫЕ!$CE1569&amp;"m"&amp;ДАННЫЕ!$CF1569&amp;"c"&amp;ДАННЫЕ!$CG1569&amp;"z"&amp;ДАННЫЕ!$CH1569&amp;"d"&amp;IF(H1569=4,1,0)&amp;"s"&amp;IF(ДАННЫЕ!$J1569=1,0,1)&amp;"u"&amp;IF(ДАННЫЕ!$CJ1569&gt;0,1,0)</f>
        <v>g0cf0a06AR1VG0o0xp0v0ntkqwemczd0s1u0</v>
      </c>
      <c r="O1569" s="28" t="str">
        <f>ДАННЫЕ!$I1569&amp;"g"&amp;B1569&amp;A1569&amp;"f"&amp;P1569&amp;"c"&amp;IF(ДАННЫЕ!$U1569&gt;0,1,0)&amp;"s"&amp;IF(ДАННЫЕ!$Q1569&gt;0,IF(YEAR(ДАННЫЕ!$F$1)=YEAR(ДАННЫЕ!$Q1569),IF(MONTH(ДАННЫЕ!$F$1)=MONTH(ДАННЫЕ!$Q1569),111,11),1),0)&amp;"i"&amp;IF(ДАННЫЕ!$R1569+ДАННЫЕ!$S1569+ДАННЫЕ!$T1569=0,0,1)&amp;"h"&amp;IF(ДАННЫЕ!$P1569&gt;0,1,0)&amp;"p"&amp;IF(ДАННЫЕ!$CI1569&gt;0,IF(YEAR(ДАННЫЕ!$F$1)=YEAR(ДАННЫЕ!$CI1569),IF(MONTH(ДАННЫЕ!$F$1)=MONTH(ДАННЫЕ!$CI1569),111,11),1),0)&amp;"d"&amp;IF(ДАННЫЕ!$CJ1569&gt;0,IF(YEAR(ДАННЫЕ!$F$1)=YEAR(ДАННЫЕ!$CJ1569),IF(MONTH(ДАННЫЕ!$F$1)=MONTH(ДАННЫЕ!$CJ1569),111,11),1),0)&amp;"o"&amp;IF(ДАННЫЕ!$CK1569&gt;0,IF(MONTH(ДАННЫЕ!$F$1)=MONTH(ДАННЫЕ!$CK1569),111,11),0)&amp;"v"&amp;IF(ДАННЫЕ!$BE1569&gt;0,IF(MONTH(ДАННЫЕ!$F$1)=MONTH(ДАННЫЕ!$BE1569),111,11),0)</f>
        <v>g00f0c0s0i0h0p0d0o0v0</v>
      </c>
      <c r="P1569" s="15">
        <f t="shared" si="74"/>
        <v>0</v>
      </c>
      <c r="Q1569" s="15">
        <f>IF(ДАННЫЕ!$F$1&gt;ДАННЫЕ!$N1569,IF(YEAR(ДАННЫЕ!$F$1)=YEAR(ДАННЫЕ!M1569),1,0),0)</f>
        <v>0</v>
      </c>
      <c r="R1569" s="15">
        <f>IF(ДАННЫЕ!$F$1&gt;ДАННЫЕ!$N1569,IF(YEAR(ДАННЫЕ!$F$1)=YEAR(ДАННЫЕ!N1569),1,0),0)</f>
        <v>0</v>
      </c>
      <c r="S1569" s="15">
        <f>IF(ДАННЫЕ!$AA1569="2А",1,IF(ДАННЫЕ!$AA1569="2Б",2,IF(ДАННЫЕ!$AA1569="2В",3,IF(ДАННЫЕ!$AA1569=3,4,IF(ДАННЫЕ!$AA1569="4А",5,IF(ДАННЫЕ!$AA1569="4Б",6,IF(ДАННЫЕ!$AA1569="4В",7,IF(ДАННЫЕ!$AA1569=5,8,0))))))))</f>
        <v>0</v>
      </c>
      <c r="T1569" s="15">
        <f>IF(OR(ДАННЫЕ!$AC1569=2,ДАННЫЕ!$AD1569=2,ДАННЫЕ!$AE1569=2),2,IF(OR(ДАННЫЕ!$AC1569=1,ДАННЫЕ!$AD1569=1,ДАННЫЕ!$AE1569=1),1,0))</f>
        <v>0</v>
      </c>
    </row>
    <row r="1570" spans="1:20" x14ac:dyDescent="0.2">
      <c r="A1570" s="78">
        <f>IF(B1570&gt;0,IF(MONTH(ДАННЫЕ!$F$1)=MONTH(ДАННЫЕ!$B1570),1,0),0)</f>
        <v>0</v>
      </c>
      <c r="B1570" s="14">
        <f>IF(ДАННЫЕ!$B1570&gt;0,IF(YEAR(ДАННЫЕ!$F$1)=YEAR(ДАННЫЕ!$B1570),1,0),0)</f>
        <v>0</v>
      </c>
      <c r="C1570" s="14">
        <f>IF(ДАННЫЕ!$CM1570&gt;0,IF(YEAR(ДАННЫЕ!$F$1)=YEAR(ДАННЫЕ!$CM1570),1,0),0)</f>
        <v>0</v>
      </c>
      <c r="D1570" s="14">
        <f>IF(ДАННЫЕ!$CJ1570&gt;0,IF(ДАННЫЕ!$CL1570&gt;ДАННЫЕ!$F$1,1,IF(ДАННЫЕ!$CL1570&gt;0,0,1)),0)</f>
        <v>0</v>
      </c>
      <c r="E1570" s="43" t="str">
        <f ca="1">IF(ДАННЫЕ!$F$1&gt;0,IF(ДАННЫЕ!$G1570&gt;0,DATEDIF(ДАННЫЕ!$G1570,ДАННЫЕ!$F$1,"y"),""),IF(ДАННЫЕ!$G1570&gt;0,DATEDIF(ДАННЫЕ!$G1570,TODAY(),"y"),""))</f>
        <v/>
      </c>
      <c r="F1570" s="43" t="str">
        <f xml:space="preserve"> IF(ДАННЫЕ!$F1570="М",IF(E1570&gt;=18,IF(E1570&lt;60,1,""),""),"")&amp;IF(ДАННЫЕ!$F1570="Ж",IF(E1570&gt;=18,IF(E1570&lt;55,1,""),""),"")</f>
        <v/>
      </c>
      <c r="G1570" s="43" t="str">
        <f xml:space="preserve"> IF(ДАННЫЕ!$F1570="М",IF(E1570&gt;=60,2,""),"")&amp;IF(ДАННЫЕ!$F1570="Ж",IF(E1570&gt;=55,2,""),"")</f>
        <v/>
      </c>
      <c r="H1570" s="43" t="str">
        <f t="shared" ca="1" si="72"/>
        <v/>
      </c>
      <c r="I1570" s="43" t="str">
        <f t="shared" ca="1" si="73"/>
        <v>03</v>
      </c>
      <c r="J1570" s="28" t="str">
        <f ca="1">ДАННЫЕ!$F1570&amp;H1570&amp;I1570&amp;ДАННЫЕ!$I1570&amp;"m"&amp;IF(ДАННЫЕ!$I1570&gt;0,IF(ДАННЫЕ!$J1570&gt;0,0,1),"")&amp;"f"&amp;IF(ДАННЫЕ!$R1570&gt;0,IF(YEAR(ДАННЫЕ!$F$1)=YEAR(ДАННЫЕ!$R1570),1,0),0)&amp;"z"&amp;ДАННЫЕ!$R1570&amp;"p"&amp;ДАННЫЕ!$S1570&amp;"i"&amp;ДАННЫЕ!$T1570&amp;"h"&amp;ДАННЫЕ!$K1570&amp;"be"&amp;ДАННЫЕ!$BI1570&amp;"CD"&amp;IF(ДАННЫЕ!BF1570&gt;500,4,IF(ДАННЫЕ!BF1570&gt;350,3,IF(ДАННЫЕ!BF1570&gt;200,2,IF(ДАННЫЕ!BF1570&gt;0,1,0))))&amp;"g"&amp;B1570&amp;"d"&amp;H1570&amp;"l"&amp;ДАННЫЕ!AT1570&amp;"a"&amp;ДАННЫЕ!$V1570&amp;"v"&amp;R1570&amp;"k"&amp;ДАННЫЕ!$U1570&amp;"s"&amp;ДАННЫЕ!$Y1570&amp;"t"&amp;ДАННЫЕ!$X1570&amp;"b"&amp;IF(ДАННЫЕ!$Q1570&gt;1,1,0)&amp;"PP"&amp;ДАННЫЕ!Z1570&amp;"c"&amp;S1570&amp;"x"&amp;IF(ДАННЫЕ!$BY1570&gt;0,IF(YEAR(ДАННЫЕ!$F$1)=YEAR(ДАННЫЕ!$BY1570),1,0),0)&amp;"n"&amp;IF(ДАННЫЕ!$BZ1570&gt;0,IF(YEAR(ДАННЫЕ!$F$1)=YEAR(ДАННЫЕ!$BZ1570),1,0),0)&amp;"u"&amp;D1570&amp;"z"&amp;IF(ДАННЫЕ!$CL1570&gt;0,IF(YEAR(ДАННЫЕ!$F$1)&gt;YEAR(ДАННЫЕ!$CL1570),11,12),0)</f>
        <v>03mf0zpihbeCD0g0dlav0kstb0PPc0x0n0u0z0</v>
      </c>
      <c r="K1570" s="28" t="str">
        <f ca="1">ДАННЫЕ!$I1570&amp;"x"&amp;B1570&amp;"w"&amp;IF(T1570+ДАННЫЕ!AD1570+ДАННЫЕ!AE1570+ДАННЫЕ!AF1570+ДАННЫЕ!AG1570+ДАННЫЕ!AH1570+ДАННЫЕ!$AL1570+ДАННЫЕ!AI1570+ДАННЫЕ!AJ1570+ДАННЫЕ!AK1570+ДАННЫЕ!AP1570+ДАННЫЕ!AQ1570+ДАННЫЕ!AR1570+ДАННЫЕ!$AM1570+ДАННЫЕ!$AN1570+ДАННЫЕ!AS1570+ДАННЫЕ!AT1570&gt;0,1,0)&amp;IF(OR(T1570=2,ДАННЫЕ!AD1570=2,ДАННЫЕ!AE1570=2,ДАННЫЕ!AF1570=2,ДАННЫЕ!AG1570=2,ДАННЫЕ!AH1570=2,ДАННЫЕ!$AL1570=2,ДАННЫЕ!AI1570=2,ДАННЫЕ!AJ1570=2,ДАННЫЕ!AK1570=2,ДАННЫЕ!AP1570=2,ДАННЫЕ!AQ1570=2,ДАННЫЕ!AR1570=2,ДАННЫЕ!$AM1570=2,ДАННЫЕ!$AN1570=2,ДАННЫЕ!AS1570=2,ДАННЫЕ!AT1570=2),2,0)&amp;"t"&amp;IF(T1570&gt;0,"1"&amp;T1570,"00")&amp;"f"&amp;IF(ДАННЫЕ!$AC1570,"1"&amp;ДАННЫЕ!$AC1570,"00")&amp;"b"&amp;IF(ДАННЫЕ!$AD1570,"1"&amp;ДАННЫЕ!$AD1570,"00")&amp;"g"&amp;IF(ДАННЫЕ!$AF1570,"1"&amp;ДАННЫЕ!$AF1570,"00")&amp;"c"&amp;IF(ДАННЫЕ!$AG1570,"1"&amp;ДАННЫЕ!$AG1570,"00")&amp;"i"&amp;IF(ДАННЫЕ!$AH1570,"1"&amp;ДАННЫЕ!$AH1570,"00")&amp;"r"&amp;IF(ДАННЫЕ!$AL1570,"1"&amp;ДАННЫЕ!$AL1570,"00")&amp;"m"&amp;IF(ДАННЫЕ!$AI1570,"1"&amp;ДАННЫЕ!$AI1570,"00")&amp;"hS"&amp;IF(ДАННЫЕ!$AJ1570,"1"&amp;ДАННЫЕ!$AJ1570,"00")&amp;"hZ"&amp;IF(ДАННЫЕ!$AK1570,"1"&amp;ДАННЫЕ!$AK1570,"00")&amp;"p"&amp;IF(ДАННЫЕ!$AP1570,"1"&amp;ДАННЫЕ!$AP1570,"00")&amp;"k"&amp;IF(ДАННЫЕ!$AQ1570,"1"&amp;ДАННЫЕ!$AQ1570,"00")&amp;"z"&amp;IF(ДАННЫЕ!$AR1570,"1"&amp;ДАННЫЕ!$AR1570,"00")&amp;"j"&amp;IF(ДАННЫЕ!$AM1570,"1"&amp;ДАННЫЕ!$AM1570,"00")&amp;"n"&amp;IF(ДАННЫЕ!$AN1570,"1"&amp;ДАННЫЕ!$AN1570,"00")&amp;"E"&amp;ДАННЫЕ!BI1570&amp;"L"&amp;ДАННЫЕ!AO1570&amp;"h"&amp;IF(ДАННЫЕ!$AU1570&gt;0,1,0)&amp;"v"&amp;IF(ДАННЫЕ!$AW1570&gt;0,1,0)&amp;"a"&amp;IF(ДАННЫЕ!$AS1570,"1"&amp;ДАННЫЕ!$AS1570,"00")&amp;"s"&amp;IF(ДАННЫЕ!$AT1570,"1"&amp;ДАННЫЕ!$AT1570,"00")&amp;"u"&amp;IF(ДАННЫЕ!$CJ1570&gt;0,1,0)&amp;"y"&amp;B1570&amp;"d"&amp;H1570&amp;"e"&amp;F1570&amp;G1570</f>
        <v>x0w00t00f00b00g00c00i00r00m00hS00hZ00p00k00z00j00n00ELh0v0a00s00u0y0de</v>
      </c>
      <c r="L1570" s="28" t="str">
        <f ca="1">ДАННЫЕ!$I1570&amp;"VN"&amp;IF(ДАННЫЕ!AW1570&gt;0,11,10)&amp;"CD"&amp;IF(ДАННЫЕ!BF1570&gt;500,16,IF(ДАННЫЕ!BF1570&gt;350,15,IF(ДАННЫЕ!BF1570&gt;=200,14,IF(ДАННЫЕ!BF1570&gt;=100,13,IF(ДАННЫЕ!BF1570&gt;=50,12,IF(ДАННЫЕ!BF1570&gt;0,11,10))))))&amp;"AR"&amp;IF(ДАННЫЕ!BX1570&gt;0,1,0)&amp;"GD"&amp;B1570&amp;"VV"&amp;IF(E1570&gt;=5,IF(E1570&lt;18,1,0),0)</f>
        <v>VN10CD10AR0GD0VV0</v>
      </c>
      <c r="M1570" s="28" t="str">
        <f>ДАННЫЕ!$I1570&amp;"b"&amp;ДАННЫЕ!$BI1570&amp;"r"&amp;ДАННЫЕ!$BJ1570&amp;"CD"&amp;IF(ДАННЫЕ!BF1570&gt;0,IF(ДАННЫЕ!BF1570&lt;200,1,IF(ДАННЫЕ!BF1570&lt;350,2,3)),0)&amp;"h"&amp;IF(ДАННЫЕ!$BK1570+ДАННЫЕ!$BL1570+ДАННЫЕ!$BM1570&gt;0,1,0)&amp;"x"&amp;ДАННЫЕ!$BK1570&amp;"y"&amp;ДАННЫЕ!$BL1570&amp;"z"&amp;ДАННЫЕ!$BM1570&amp;"c"&amp;IF(ДАННЫЕ!$BK1570+ДАННЫЕ!$BL1570+ДАННЫЕ!$BM1570=3,1,0)&amp;"a"&amp;IF(ДАННЫЕ!$BQ1570+ДАННЫЕ!$BR1570&gt;0,1,0)&amp;"d"&amp;ДАННЫЕ!$BQ1570&amp;"v"&amp;ДАННЫЕ!$BR1570&amp;"p"&amp;ДАННЫЕ!$BS1570&amp;"n"&amp;ДАННЫЕ!$BU1570&amp;"t"&amp;ДАННЫЕ!$BV1570&amp;"o"&amp;ДАННЫЕ!$BT1570&amp;"l"&amp;IF(ДАННЫЕ!$BN1570&gt;0,1,0)&amp;ДАННЫЕ!$BN1570&amp;"g"&amp;ДАННЫЕ!$BO1570&amp;"s"&amp;ДАННЫЕ!$BP1570&amp;"DZ"&amp;IF(ДАННЫЕ!B1570-ДАННЫЕ!G1570 &lt; 60,IF(ДАННЫЕ!B1570-ДАННЫЕ!G1570 &gt;= 0,1,0),0)&amp;"u"&amp;IF(ДАННЫЕ!$CJ1570&gt;0,1,0)</f>
        <v>brCD0h0xyzc0a0dvpntol0gsDZ1u0</v>
      </c>
      <c r="N1570" s="28" t="str">
        <f ca="1">ДАННЫЕ!$F1570&amp;ДАННЫЕ!$I1570&amp;"g"&amp;B1570&amp;"cf"&amp;D1570&amp;"a"&amp;IF(ДАННЫЕ!$BX1570&gt;0,1,0)&amp;IF(ДАННЫЕ!$BF1570&gt;500,1,IF(ДАННЫЕ!$BF1570&gt;350,2,IF(ДАННЫЕ!$BF1570&gt;=200,3,IF(ДАННЫЕ!$BF1570&gt;=100,4,IF(ДАННЫЕ!$BF1570&gt;=50,5,IF(ДАННЫЕ!$BF1570&lt;50,6,0))))))&amp;"AR"&amp;IF(DATEDIF(ДАННЫЕ!$BX1570,ДАННЫЕ!$F$1,"y")&gt;1,1,0)&amp;"VG"&amp;IF(ДАННЫЕ!$BH1570="0",1,0)&amp;"o"&amp;IF(T1570+ДАННЫЕ!$AF1570+ДАННЫЕ!$AG1570+ДАННЫЕ!$AH1570+ДАННЫЕ!$AI1570+ДАННЫЕ!$AJ1570+ДАННЫЕ!$AP1570+ДАННЫЕ!$AQ1570+ДАННЫЕ!$AR1570+ДАННЫЕ!$AU1570+ДАННЫЕ!$AW1570+ДАННЫЕ!$AS1570+ДАННЫЕ!$AT1570&gt;0,1,0)&amp;"x"&amp;ДАННЫЕ!$AG1570&amp;"p"&amp;IF(ДАННЫЕ!$BY1570&gt;0,1,0)&amp;"v"&amp;IF(ДАННЫЕ!$BZ1570&gt;0,1,0)&amp;"n"&amp;ДАННЫЕ!$CA1570&amp;"t"&amp;ДАННЫЕ!$AY1570&amp;"k"&amp;ДАННЫЕ!$CB1570&amp;"q"&amp;ДАННЫЕ!$CC1570&amp;"w"&amp;ДАННЫЕ!$CD1570&amp;"e"&amp;ДАННЫЕ!$CE1570&amp;"m"&amp;ДАННЫЕ!$CF1570&amp;"c"&amp;ДАННЫЕ!$CG1570&amp;"z"&amp;ДАННЫЕ!$CH1570&amp;"d"&amp;IF(H1570=4,1,0)&amp;"s"&amp;IF(ДАННЫЕ!$J1570=1,0,1)&amp;"u"&amp;IF(ДАННЫЕ!$CJ1570&gt;0,1,0)</f>
        <v>g0cf0a06AR1VG0o0xp0v0ntkqwemczd0s1u0</v>
      </c>
      <c r="O1570" s="28" t="str">
        <f>ДАННЫЕ!$I1570&amp;"g"&amp;B1570&amp;A1570&amp;"f"&amp;P1570&amp;"c"&amp;IF(ДАННЫЕ!$U1570&gt;0,1,0)&amp;"s"&amp;IF(ДАННЫЕ!$Q1570&gt;0,IF(YEAR(ДАННЫЕ!$F$1)=YEAR(ДАННЫЕ!$Q1570),IF(MONTH(ДАННЫЕ!$F$1)=MONTH(ДАННЫЕ!$Q1570),111,11),1),0)&amp;"i"&amp;IF(ДАННЫЕ!$R1570+ДАННЫЕ!$S1570+ДАННЫЕ!$T1570=0,0,1)&amp;"h"&amp;IF(ДАННЫЕ!$P1570&gt;0,1,0)&amp;"p"&amp;IF(ДАННЫЕ!$CI1570&gt;0,IF(YEAR(ДАННЫЕ!$F$1)=YEAR(ДАННЫЕ!$CI1570),IF(MONTH(ДАННЫЕ!$F$1)=MONTH(ДАННЫЕ!$CI1570),111,11),1),0)&amp;"d"&amp;IF(ДАННЫЕ!$CJ1570&gt;0,IF(YEAR(ДАННЫЕ!$F$1)=YEAR(ДАННЫЕ!$CJ1570),IF(MONTH(ДАННЫЕ!$F$1)=MONTH(ДАННЫЕ!$CJ1570),111,11),1),0)&amp;"o"&amp;IF(ДАННЫЕ!$CK1570&gt;0,IF(MONTH(ДАННЫЕ!$F$1)=MONTH(ДАННЫЕ!$CK1570),111,11),0)&amp;"v"&amp;IF(ДАННЫЕ!$BE1570&gt;0,IF(MONTH(ДАННЫЕ!$F$1)=MONTH(ДАННЫЕ!$BE1570),111,11),0)</f>
        <v>g00f0c0s0i0h0p0d0o0v0</v>
      </c>
      <c r="P1570" s="15">
        <f t="shared" si="74"/>
        <v>0</v>
      </c>
      <c r="Q1570" s="15">
        <f>IF(ДАННЫЕ!$F$1&gt;ДАННЫЕ!$N1570,IF(YEAR(ДАННЫЕ!$F$1)=YEAR(ДАННЫЕ!M1570),1,0),0)</f>
        <v>0</v>
      </c>
      <c r="R1570" s="15">
        <f>IF(ДАННЫЕ!$F$1&gt;ДАННЫЕ!$N1570,IF(YEAR(ДАННЫЕ!$F$1)=YEAR(ДАННЫЕ!N1570),1,0),0)</f>
        <v>0</v>
      </c>
      <c r="S1570" s="15">
        <f>IF(ДАННЫЕ!$AA1570="2А",1,IF(ДАННЫЕ!$AA1570="2Б",2,IF(ДАННЫЕ!$AA1570="2В",3,IF(ДАННЫЕ!$AA1570=3,4,IF(ДАННЫЕ!$AA1570="4А",5,IF(ДАННЫЕ!$AA1570="4Б",6,IF(ДАННЫЕ!$AA1570="4В",7,IF(ДАННЫЕ!$AA1570=5,8,0))))))))</f>
        <v>0</v>
      </c>
      <c r="T1570" s="15">
        <f>IF(OR(ДАННЫЕ!$AC1570=2,ДАННЫЕ!$AD1570=2,ДАННЫЕ!$AE1570=2),2,IF(OR(ДАННЫЕ!$AC1570=1,ДАННЫЕ!$AD1570=1,ДАННЫЕ!$AE1570=1),1,0))</f>
        <v>0</v>
      </c>
    </row>
    <row r="1571" spans="1:20" x14ac:dyDescent="0.2">
      <c r="A1571" s="78">
        <f>IF(B1571&gt;0,IF(MONTH(ДАННЫЕ!$F$1)=MONTH(ДАННЫЕ!$B1571),1,0),0)</f>
        <v>0</v>
      </c>
      <c r="B1571" s="14">
        <f>IF(ДАННЫЕ!$B1571&gt;0,IF(YEAR(ДАННЫЕ!$F$1)=YEAR(ДАННЫЕ!$B1571),1,0),0)</f>
        <v>0</v>
      </c>
      <c r="C1571" s="14">
        <f>IF(ДАННЫЕ!$CM1571&gt;0,IF(YEAR(ДАННЫЕ!$F$1)=YEAR(ДАННЫЕ!$CM1571),1,0),0)</f>
        <v>0</v>
      </c>
      <c r="D1571" s="14">
        <f>IF(ДАННЫЕ!$CJ1571&gt;0,IF(ДАННЫЕ!$CL1571&gt;ДАННЫЕ!$F$1,1,IF(ДАННЫЕ!$CL1571&gt;0,0,1)),0)</f>
        <v>0</v>
      </c>
      <c r="E1571" s="43" t="str">
        <f ca="1">IF(ДАННЫЕ!$F$1&gt;0,IF(ДАННЫЕ!$G1571&gt;0,DATEDIF(ДАННЫЕ!$G1571,ДАННЫЕ!$F$1,"y"),""),IF(ДАННЫЕ!$G1571&gt;0,DATEDIF(ДАННЫЕ!$G1571,TODAY(),"y"),""))</f>
        <v/>
      </c>
      <c r="F1571" s="43" t="str">
        <f xml:space="preserve"> IF(ДАННЫЕ!$F1571="М",IF(E1571&gt;=18,IF(E1571&lt;60,1,""),""),"")&amp;IF(ДАННЫЕ!$F1571="Ж",IF(E1571&gt;=18,IF(E1571&lt;55,1,""),""),"")</f>
        <v/>
      </c>
      <c r="G1571" s="43" t="str">
        <f xml:space="preserve"> IF(ДАННЫЕ!$F1571="М",IF(E1571&gt;=60,2,""),"")&amp;IF(ДАННЫЕ!$F1571="Ж",IF(E1571&gt;=55,2,""),"")</f>
        <v/>
      </c>
      <c r="H1571" s="43" t="str">
        <f t="shared" ca="1" si="72"/>
        <v/>
      </c>
      <c r="I1571" s="43" t="str">
        <f t="shared" ca="1" si="73"/>
        <v>03</v>
      </c>
      <c r="J1571" s="28" t="str">
        <f ca="1">ДАННЫЕ!$F1571&amp;H1571&amp;I1571&amp;ДАННЫЕ!$I1571&amp;"m"&amp;IF(ДАННЫЕ!$I1571&gt;0,IF(ДАННЫЕ!$J1571&gt;0,0,1),"")&amp;"f"&amp;IF(ДАННЫЕ!$R1571&gt;0,IF(YEAR(ДАННЫЕ!$F$1)=YEAR(ДАННЫЕ!$R1571),1,0),0)&amp;"z"&amp;ДАННЫЕ!$R1571&amp;"p"&amp;ДАННЫЕ!$S1571&amp;"i"&amp;ДАННЫЕ!$T1571&amp;"h"&amp;ДАННЫЕ!$K1571&amp;"be"&amp;ДАННЫЕ!$BI1571&amp;"CD"&amp;IF(ДАННЫЕ!BF1571&gt;500,4,IF(ДАННЫЕ!BF1571&gt;350,3,IF(ДАННЫЕ!BF1571&gt;200,2,IF(ДАННЫЕ!BF1571&gt;0,1,0))))&amp;"g"&amp;B1571&amp;"d"&amp;H1571&amp;"l"&amp;ДАННЫЕ!AT1571&amp;"a"&amp;ДАННЫЕ!$V1571&amp;"v"&amp;R1571&amp;"k"&amp;ДАННЫЕ!$U1571&amp;"s"&amp;ДАННЫЕ!$Y1571&amp;"t"&amp;ДАННЫЕ!$X1571&amp;"b"&amp;IF(ДАННЫЕ!$Q1571&gt;1,1,0)&amp;"PP"&amp;ДАННЫЕ!Z1571&amp;"c"&amp;S1571&amp;"x"&amp;IF(ДАННЫЕ!$BY1571&gt;0,IF(YEAR(ДАННЫЕ!$F$1)=YEAR(ДАННЫЕ!$BY1571),1,0),0)&amp;"n"&amp;IF(ДАННЫЕ!$BZ1571&gt;0,IF(YEAR(ДАННЫЕ!$F$1)=YEAR(ДАННЫЕ!$BZ1571),1,0),0)&amp;"u"&amp;D1571&amp;"z"&amp;IF(ДАННЫЕ!$CL1571&gt;0,IF(YEAR(ДАННЫЕ!$F$1)&gt;YEAR(ДАННЫЕ!$CL1571),11,12),0)</f>
        <v>03mf0zpihbeCD0g0dlav0kstb0PPc0x0n0u0z0</v>
      </c>
      <c r="K1571" s="28" t="str">
        <f ca="1">ДАННЫЕ!$I1571&amp;"x"&amp;B1571&amp;"w"&amp;IF(T1571+ДАННЫЕ!AD1571+ДАННЫЕ!AE1571+ДАННЫЕ!AF1571+ДАННЫЕ!AG1571+ДАННЫЕ!AH1571+ДАННЫЕ!$AL1571+ДАННЫЕ!AI1571+ДАННЫЕ!AJ1571+ДАННЫЕ!AK1571+ДАННЫЕ!AP1571+ДАННЫЕ!AQ1571+ДАННЫЕ!AR1571+ДАННЫЕ!$AM1571+ДАННЫЕ!$AN1571+ДАННЫЕ!AS1571+ДАННЫЕ!AT1571&gt;0,1,0)&amp;IF(OR(T1571=2,ДАННЫЕ!AD1571=2,ДАННЫЕ!AE1571=2,ДАННЫЕ!AF1571=2,ДАННЫЕ!AG1571=2,ДАННЫЕ!AH1571=2,ДАННЫЕ!$AL1571=2,ДАННЫЕ!AI1571=2,ДАННЫЕ!AJ1571=2,ДАННЫЕ!AK1571=2,ДАННЫЕ!AP1571=2,ДАННЫЕ!AQ1571=2,ДАННЫЕ!AR1571=2,ДАННЫЕ!$AM1571=2,ДАННЫЕ!$AN1571=2,ДАННЫЕ!AS1571=2,ДАННЫЕ!AT1571=2),2,0)&amp;"t"&amp;IF(T1571&gt;0,"1"&amp;T1571,"00")&amp;"f"&amp;IF(ДАННЫЕ!$AC1571,"1"&amp;ДАННЫЕ!$AC1571,"00")&amp;"b"&amp;IF(ДАННЫЕ!$AD1571,"1"&amp;ДАННЫЕ!$AD1571,"00")&amp;"g"&amp;IF(ДАННЫЕ!$AF1571,"1"&amp;ДАННЫЕ!$AF1571,"00")&amp;"c"&amp;IF(ДАННЫЕ!$AG1571,"1"&amp;ДАННЫЕ!$AG1571,"00")&amp;"i"&amp;IF(ДАННЫЕ!$AH1571,"1"&amp;ДАННЫЕ!$AH1571,"00")&amp;"r"&amp;IF(ДАННЫЕ!$AL1571,"1"&amp;ДАННЫЕ!$AL1571,"00")&amp;"m"&amp;IF(ДАННЫЕ!$AI1571,"1"&amp;ДАННЫЕ!$AI1571,"00")&amp;"hS"&amp;IF(ДАННЫЕ!$AJ1571,"1"&amp;ДАННЫЕ!$AJ1571,"00")&amp;"hZ"&amp;IF(ДАННЫЕ!$AK1571,"1"&amp;ДАННЫЕ!$AK1571,"00")&amp;"p"&amp;IF(ДАННЫЕ!$AP1571,"1"&amp;ДАННЫЕ!$AP1571,"00")&amp;"k"&amp;IF(ДАННЫЕ!$AQ1571,"1"&amp;ДАННЫЕ!$AQ1571,"00")&amp;"z"&amp;IF(ДАННЫЕ!$AR1571,"1"&amp;ДАННЫЕ!$AR1571,"00")&amp;"j"&amp;IF(ДАННЫЕ!$AM1571,"1"&amp;ДАННЫЕ!$AM1571,"00")&amp;"n"&amp;IF(ДАННЫЕ!$AN1571,"1"&amp;ДАННЫЕ!$AN1571,"00")&amp;"E"&amp;ДАННЫЕ!BI1571&amp;"L"&amp;ДАННЫЕ!AO1571&amp;"h"&amp;IF(ДАННЫЕ!$AU1571&gt;0,1,0)&amp;"v"&amp;IF(ДАННЫЕ!$AW1571&gt;0,1,0)&amp;"a"&amp;IF(ДАННЫЕ!$AS1571,"1"&amp;ДАННЫЕ!$AS1571,"00")&amp;"s"&amp;IF(ДАННЫЕ!$AT1571,"1"&amp;ДАННЫЕ!$AT1571,"00")&amp;"u"&amp;IF(ДАННЫЕ!$CJ1571&gt;0,1,0)&amp;"y"&amp;B1571&amp;"d"&amp;H1571&amp;"e"&amp;F1571&amp;G1571</f>
        <v>x0w00t00f00b00g00c00i00r00m00hS00hZ00p00k00z00j00n00ELh0v0a00s00u0y0de</v>
      </c>
      <c r="L1571" s="28" t="str">
        <f ca="1">ДАННЫЕ!$I1571&amp;"VN"&amp;IF(ДАННЫЕ!AW1571&gt;0,11,10)&amp;"CD"&amp;IF(ДАННЫЕ!BF1571&gt;500,16,IF(ДАННЫЕ!BF1571&gt;350,15,IF(ДАННЫЕ!BF1571&gt;=200,14,IF(ДАННЫЕ!BF1571&gt;=100,13,IF(ДАННЫЕ!BF1571&gt;=50,12,IF(ДАННЫЕ!BF1571&gt;0,11,10))))))&amp;"AR"&amp;IF(ДАННЫЕ!BX1571&gt;0,1,0)&amp;"GD"&amp;B1571&amp;"VV"&amp;IF(E1571&gt;=5,IF(E1571&lt;18,1,0),0)</f>
        <v>VN10CD10AR0GD0VV0</v>
      </c>
      <c r="M1571" s="28" t="str">
        <f>ДАННЫЕ!$I1571&amp;"b"&amp;ДАННЫЕ!$BI1571&amp;"r"&amp;ДАННЫЕ!$BJ1571&amp;"CD"&amp;IF(ДАННЫЕ!BF1571&gt;0,IF(ДАННЫЕ!BF1571&lt;200,1,IF(ДАННЫЕ!BF1571&lt;350,2,3)),0)&amp;"h"&amp;IF(ДАННЫЕ!$BK1571+ДАННЫЕ!$BL1571+ДАННЫЕ!$BM1571&gt;0,1,0)&amp;"x"&amp;ДАННЫЕ!$BK1571&amp;"y"&amp;ДАННЫЕ!$BL1571&amp;"z"&amp;ДАННЫЕ!$BM1571&amp;"c"&amp;IF(ДАННЫЕ!$BK1571+ДАННЫЕ!$BL1571+ДАННЫЕ!$BM1571=3,1,0)&amp;"a"&amp;IF(ДАННЫЕ!$BQ1571+ДАННЫЕ!$BR1571&gt;0,1,0)&amp;"d"&amp;ДАННЫЕ!$BQ1571&amp;"v"&amp;ДАННЫЕ!$BR1571&amp;"p"&amp;ДАННЫЕ!$BS1571&amp;"n"&amp;ДАННЫЕ!$BU1571&amp;"t"&amp;ДАННЫЕ!$BV1571&amp;"o"&amp;ДАННЫЕ!$BT1571&amp;"l"&amp;IF(ДАННЫЕ!$BN1571&gt;0,1,0)&amp;ДАННЫЕ!$BN1571&amp;"g"&amp;ДАННЫЕ!$BO1571&amp;"s"&amp;ДАННЫЕ!$BP1571&amp;"DZ"&amp;IF(ДАННЫЕ!B1571-ДАННЫЕ!G1571 &lt; 60,IF(ДАННЫЕ!B1571-ДАННЫЕ!G1571 &gt;= 0,1,0),0)&amp;"u"&amp;IF(ДАННЫЕ!$CJ1571&gt;0,1,0)</f>
        <v>brCD0h0xyzc0a0dvpntol0gsDZ1u0</v>
      </c>
      <c r="N1571" s="28" t="str">
        <f ca="1">ДАННЫЕ!$F1571&amp;ДАННЫЕ!$I1571&amp;"g"&amp;B1571&amp;"cf"&amp;D1571&amp;"a"&amp;IF(ДАННЫЕ!$BX1571&gt;0,1,0)&amp;IF(ДАННЫЕ!$BF1571&gt;500,1,IF(ДАННЫЕ!$BF1571&gt;350,2,IF(ДАННЫЕ!$BF1571&gt;=200,3,IF(ДАННЫЕ!$BF1571&gt;=100,4,IF(ДАННЫЕ!$BF1571&gt;=50,5,IF(ДАННЫЕ!$BF1571&lt;50,6,0))))))&amp;"AR"&amp;IF(DATEDIF(ДАННЫЕ!$BX1571,ДАННЫЕ!$F$1,"y")&gt;1,1,0)&amp;"VG"&amp;IF(ДАННЫЕ!$BH1571="0",1,0)&amp;"o"&amp;IF(T1571+ДАННЫЕ!$AF1571+ДАННЫЕ!$AG1571+ДАННЫЕ!$AH1571+ДАННЫЕ!$AI1571+ДАННЫЕ!$AJ1571+ДАННЫЕ!$AP1571+ДАННЫЕ!$AQ1571+ДАННЫЕ!$AR1571+ДАННЫЕ!$AU1571+ДАННЫЕ!$AW1571+ДАННЫЕ!$AS1571+ДАННЫЕ!$AT1571&gt;0,1,0)&amp;"x"&amp;ДАННЫЕ!$AG1571&amp;"p"&amp;IF(ДАННЫЕ!$BY1571&gt;0,1,0)&amp;"v"&amp;IF(ДАННЫЕ!$BZ1571&gt;0,1,0)&amp;"n"&amp;ДАННЫЕ!$CA1571&amp;"t"&amp;ДАННЫЕ!$AY1571&amp;"k"&amp;ДАННЫЕ!$CB1571&amp;"q"&amp;ДАННЫЕ!$CC1571&amp;"w"&amp;ДАННЫЕ!$CD1571&amp;"e"&amp;ДАННЫЕ!$CE1571&amp;"m"&amp;ДАННЫЕ!$CF1571&amp;"c"&amp;ДАННЫЕ!$CG1571&amp;"z"&amp;ДАННЫЕ!$CH1571&amp;"d"&amp;IF(H1571=4,1,0)&amp;"s"&amp;IF(ДАННЫЕ!$J1571=1,0,1)&amp;"u"&amp;IF(ДАННЫЕ!$CJ1571&gt;0,1,0)</f>
        <v>g0cf0a06AR1VG0o0xp0v0ntkqwemczd0s1u0</v>
      </c>
      <c r="O1571" s="28" t="str">
        <f>ДАННЫЕ!$I1571&amp;"g"&amp;B1571&amp;A1571&amp;"f"&amp;P1571&amp;"c"&amp;IF(ДАННЫЕ!$U1571&gt;0,1,0)&amp;"s"&amp;IF(ДАННЫЕ!$Q1571&gt;0,IF(YEAR(ДАННЫЕ!$F$1)=YEAR(ДАННЫЕ!$Q1571),IF(MONTH(ДАННЫЕ!$F$1)=MONTH(ДАННЫЕ!$Q1571),111,11),1),0)&amp;"i"&amp;IF(ДАННЫЕ!$R1571+ДАННЫЕ!$S1571+ДАННЫЕ!$T1571=0,0,1)&amp;"h"&amp;IF(ДАННЫЕ!$P1571&gt;0,1,0)&amp;"p"&amp;IF(ДАННЫЕ!$CI1571&gt;0,IF(YEAR(ДАННЫЕ!$F$1)=YEAR(ДАННЫЕ!$CI1571),IF(MONTH(ДАННЫЕ!$F$1)=MONTH(ДАННЫЕ!$CI1571),111,11),1),0)&amp;"d"&amp;IF(ДАННЫЕ!$CJ1571&gt;0,IF(YEAR(ДАННЫЕ!$F$1)=YEAR(ДАННЫЕ!$CJ1571),IF(MONTH(ДАННЫЕ!$F$1)=MONTH(ДАННЫЕ!$CJ1571),111,11),1),0)&amp;"o"&amp;IF(ДАННЫЕ!$CK1571&gt;0,IF(MONTH(ДАННЫЕ!$F$1)=MONTH(ДАННЫЕ!$CK1571),111,11),0)&amp;"v"&amp;IF(ДАННЫЕ!$BE1571&gt;0,IF(MONTH(ДАННЫЕ!$F$1)=MONTH(ДАННЫЕ!$BE1571),111,11),0)</f>
        <v>g00f0c0s0i0h0p0d0o0v0</v>
      </c>
      <c r="P1571" s="15">
        <f t="shared" si="74"/>
        <v>0</v>
      </c>
      <c r="Q1571" s="15">
        <f>IF(ДАННЫЕ!$F$1&gt;ДАННЫЕ!$N1571,IF(YEAR(ДАННЫЕ!$F$1)=YEAR(ДАННЫЕ!M1571),1,0),0)</f>
        <v>0</v>
      </c>
      <c r="R1571" s="15">
        <f>IF(ДАННЫЕ!$F$1&gt;ДАННЫЕ!$N1571,IF(YEAR(ДАННЫЕ!$F$1)=YEAR(ДАННЫЕ!N1571),1,0),0)</f>
        <v>0</v>
      </c>
      <c r="S1571" s="15">
        <f>IF(ДАННЫЕ!$AA1571="2А",1,IF(ДАННЫЕ!$AA1571="2Б",2,IF(ДАННЫЕ!$AA1571="2В",3,IF(ДАННЫЕ!$AA1571=3,4,IF(ДАННЫЕ!$AA1571="4А",5,IF(ДАННЫЕ!$AA1571="4Б",6,IF(ДАННЫЕ!$AA1571="4В",7,IF(ДАННЫЕ!$AA1571=5,8,0))))))))</f>
        <v>0</v>
      </c>
      <c r="T1571" s="15">
        <f>IF(OR(ДАННЫЕ!$AC1571=2,ДАННЫЕ!$AD1571=2,ДАННЫЕ!$AE1571=2),2,IF(OR(ДАННЫЕ!$AC1571=1,ДАННЫЕ!$AD1571=1,ДАННЫЕ!$AE1571=1),1,0))</f>
        <v>0</v>
      </c>
    </row>
    <row r="1572" spans="1:20" x14ac:dyDescent="0.2">
      <c r="A1572" s="78">
        <f>IF(B1572&gt;0,IF(MONTH(ДАННЫЕ!$F$1)=MONTH(ДАННЫЕ!$B1572),1,0),0)</f>
        <v>0</v>
      </c>
      <c r="B1572" s="14">
        <f>IF(ДАННЫЕ!$B1572&gt;0,IF(YEAR(ДАННЫЕ!$F$1)=YEAR(ДАННЫЕ!$B1572),1,0),0)</f>
        <v>0</v>
      </c>
      <c r="C1572" s="14">
        <f>IF(ДАННЫЕ!$CM1572&gt;0,IF(YEAR(ДАННЫЕ!$F$1)=YEAR(ДАННЫЕ!$CM1572),1,0),0)</f>
        <v>0</v>
      </c>
      <c r="D1572" s="14">
        <f>IF(ДАННЫЕ!$CJ1572&gt;0,IF(ДАННЫЕ!$CL1572&gt;ДАННЫЕ!$F$1,1,IF(ДАННЫЕ!$CL1572&gt;0,0,1)),0)</f>
        <v>0</v>
      </c>
      <c r="E1572" s="43" t="str">
        <f ca="1">IF(ДАННЫЕ!$F$1&gt;0,IF(ДАННЫЕ!$G1572&gt;0,DATEDIF(ДАННЫЕ!$G1572,ДАННЫЕ!$F$1,"y"),""),IF(ДАННЫЕ!$G1572&gt;0,DATEDIF(ДАННЫЕ!$G1572,TODAY(),"y"),""))</f>
        <v/>
      </c>
      <c r="F1572" s="43" t="str">
        <f xml:space="preserve"> IF(ДАННЫЕ!$F1572="М",IF(E1572&gt;=18,IF(E1572&lt;60,1,""),""),"")&amp;IF(ДАННЫЕ!$F1572="Ж",IF(E1572&gt;=18,IF(E1572&lt;55,1,""),""),"")</f>
        <v/>
      </c>
      <c r="G1572" s="43" t="str">
        <f xml:space="preserve"> IF(ДАННЫЕ!$F1572="М",IF(E1572&gt;=60,2,""),"")&amp;IF(ДАННЫЕ!$F1572="Ж",IF(E1572&gt;=55,2,""),"")</f>
        <v/>
      </c>
      <c r="H1572" s="43" t="str">
        <f t="shared" ca="1" si="72"/>
        <v/>
      </c>
      <c r="I1572" s="43" t="str">
        <f t="shared" ca="1" si="73"/>
        <v>03</v>
      </c>
      <c r="J1572" s="28" t="str">
        <f ca="1">ДАННЫЕ!$F1572&amp;H1572&amp;I1572&amp;ДАННЫЕ!$I1572&amp;"m"&amp;IF(ДАННЫЕ!$I1572&gt;0,IF(ДАННЫЕ!$J1572&gt;0,0,1),"")&amp;"f"&amp;IF(ДАННЫЕ!$R1572&gt;0,IF(YEAR(ДАННЫЕ!$F$1)=YEAR(ДАННЫЕ!$R1572),1,0),0)&amp;"z"&amp;ДАННЫЕ!$R1572&amp;"p"&amp;ДАННЫЕ!$S1572&amp;"i"&amp;ДАННЫЕ!$T1572&amp;"h"&amp;ДАННЫЕ!$K1572&amp;"be"&amp;ДАННЫЕ!$BI1572&amp;"CD"&amp;IF(ДАННЫЕ!BF1572&gt;500,4,IF(ДАННЫЕ!BF1572&gt;350,3,IF(ДАННЫЕ!BF1572&gt;200,2,IF(ДАННЫЕ!BF1572&gt;0,1,0))))&amp;"g"&amp;B1572&amp;"d"&amp;H1572&amp;"l"&amp;ДАННЫЕ!AT1572&amp;"a"&amp;ДАННЫЕ!$V1572&amp;"v"&amp;R1572&amp;"k"&amp;ДАННЫЕ!$U1572&amp;"s"&amp;ДАННЫЕ!$Y1572&amp;"t"&amp;ДАННЫЕ!$X1572&amp;"b"&amp;IF(ДАННЫЕ!$Q1572&gt;1,1,0)&amp;"PP"&amp;ДАННЫЕ!Z1572&amp;"c"&amp;S1572&amp;"x"&amp;IF(ДАННЫЕ!$BY1572&gt;0,IF(YEAR(ДАННЫЕ!$F$1)=YEAR(ДАННЫЕ!$BY1572),1,0),0)&amp;"n"&amp;IF(ДАННЫЕ!$BZ1572&gt;0,IF(YEAR(ДАННЫЕ!$F$1)=YEAR(ДАННЫЕ!$BZ1572),1,0),0)&amp;"u"&amp;D1572&amp;"z"&amp;IF(ДАННЫЕ!$CL1572&gt;0,IF(YEAR(ДАННЫЕ!$F$1)&gt;YEAR(ДАННЫЕ!$CL1572),11,12),0)</f>
        <v>03mf0zpihbeCD0g0dlav0kstb0PPc0x0n0u0z0</v>
      </c>
      <c r="K1572" s="28" t="str">
        <f ca="1">ДАННЫЕ!$I1572&amp;"x"&amp;B1572&amp;"w"&amp;IF(T1572+ДАННЫЕ!AD1572+ДАННЫЕ!AE1572+ДАННЫЕ!AF1572+ДАННЫЕ!AG1572+ДАННЫЕ!AH1572+ДАННЫЕ!$AL1572+ДАННЫЕ!AI1572+ДАННЫЕ!AJ1572+ДАННЫЕ!AK1572+ДАННЫЕ!AP1572+ДАННЫЕ!AQ1572+ДАННЫЕ!AR1572+ДАННЫЕ!$AM1572+ДАННЫЕ!$AN1572+ДАННЫЕ!AS1572+ДАННЫЕ!AT1572&gt;0,1,0)&amp;IF(OR(T1572=2,ДАННЫЕ!AD1572=2,ДАННЫЕ!AE1572=2,ДАННЫЕ!AF1572=2,ДАННЫЕ!AG1572=2,ДАННЫЕ!AH1572=2,ДАННЫЕ!$AL1572=2,ДАННЫЕ!AI1572=2,ДАННЫЕ!AJ1572=2,ДАННЫЕ!AK1572=2,ДАННЫЕ!AP1572=2,ДАННЫЕ!AQ1572=2,ДАННЫЕ!AR1572=2,ДАННЫЕ!$AM1572=2,ДАННЫЕ!$AN1572=2,ДАННЫЕ!AS1572=2,ДАННЫЕ!AT1572=2),2,0)&amp;"t"&amp;IF(T1572&gt;0,"1"&amp;T1572,"00")&amp;"f"&amp;IF(ДАННЫЕ!$AC1572,"1"&amp;ДАННЫЕ!$AC1572,"00")&amp;"b"&amp;IF(ДАННЫЕ!$AD1572,"1"&amp;ДАННЫЕ!$AD1572,"00")&amp;"g"&amp;IF(ДАННЫЕ!$AF1572,"1"&amp;ДАННЫЕ!$AF1572,"00")&amp;"c"&amp;IF(ДАННЫЕ!$AG1572,"1"&amp;ДАННЫЕ!$AG1572,"00")&amp;"i"&amp;IF(ДАННЫЕ!$AH1572,"1"&amp;ДАННЫЕ!$AH1572,"00")&amp;"r"&amp;IF(ДАННЫЕ!$AL1572,"1"&amp;ДАННЫЕ!$AL1572,"00")&amp;"m"&amp;IF(ДАННЫЕ!$AI1572,"1"&amp;ДАННЫЕ!$AI1572,"00")&amp;"hS"&amp;IF(ДАННЫЕ!$AJ1572,"1"&amp;ДАННЫЕ!$AJ1572,"00")&amp;"hZ"&amp;IF(ДАННЫЕ!$AK1572,"1"&amp;ДАННЫЕ!$AK1572,"00")&amp;"p"&amp;IF(ДАННЫЕ!$AP1572,"1"&amp;ДАННЫЕ!$AP1572,"00")&amp;"k"&amp;IF(ДАННЫЕ!$AQ1572,"1"&amp;ДАННЫЕ!$AQ1572,"00")&amp;"z"&amp;IF(ДАННЫЕ!$AR1572,"1"&amp;ДАННЫЕ!$AR1572,"00")&amp;"j"&amp;IF(ДАННЫЕ!$AM1572,"1"&amp;ДАННЫЕ!$AM1572,"00")&amp;"n"&amp;IF(ДАННЫЕ!$AN1572,"1"&amp;ДАННЫЕ!$AN1572,"00")&amp;"E"&amp;ДАННЫЕ!BI1572&amp;"L"&amp;ДАННЫЕ!AO1572&amp;"h"&amp;IF(ДАННЫЕ!$AU1572&gt;0,1,0)&amp;"v"&amp;IF(ДАННЫЕ!$AW1572&gt;0,1,0)&amp;"a"&amp;IF(ДАННЫЕ!$AS1572,"1"&amp;ДАННЫЕ!$AS1572,"00")&amp;"s"&amp;IF(ДАННЫЕ!$AT1572,"1"&amp;ДАННЫЕ!$AT1572,"00")&amp;"u"&amp;IF(ДАННЫЕ!$CJ1572&gt;0,1,0)&amp;"y"&amp;B1572&amp;"d"&amp;H1572&amp;"e"&amp;F1572&amp;G1572</f>
        <v>x0w00t00f00b00g00c00i00r00m00hS00hZ00p00k00z00j00n00ELh0v0a00s00u0y0de</v>
      </c>
      <c r="L1572" s="28" t="str">
        <f ca="1">ДАННЫЕ!$I1572&amp;"VN"&amp;IF(ДАННЫЕ!AW1572&gt;0,11,10)&amp;"CD"&amp;IF(ДАННЫЕ!BF1572&gt;500,16,IF(ДАННЫЕ!BF1572&gt;350,15,IF(ДАННЫЕ!BF1572&gt;=200,14,IF(ДАННЫЕ!BF1572&gt;=100,13,IF(ДАННЫЕ!BF1572&gt;=50,12,IF(ДАННЫЕ!BF1572&gt;0,11,10))))))&amp;"AR"&amp;IF(ДАННЫЕ!BX1572&gt;0,1,0)&amp;"GD"&amp;B1572&amp;"VV"&amp;IF(E1572&gt;=5,IF(E1572&lt;18,1,0),0)</f>
        <v>VN10CD10AR0GD0VV0</v>
      </c>
      <c r="M1572" s="28" t="str">
        <f>ДАННЫЕ!$I1572&amp;"b"&amp;ДАННЫЕ!$BI1572&amp;"r"&amp;ДАННЫЕ!$BJ1572&amp;"CD"&amp;IF(ДАННЫЕ!BF1572&gt;0,IF(ДАННЫЕ!BF1572&lt;200,1,IF(ДАННЫЕ!BF1572&lt;350,2,3)),0)&amp;"h"&amp;IF(ДАННЫЕ!$BK1572+ДАННЫЕ!$BL1572+ДАННЫЕ!$BM1572&gt;0,1,0)&amp;"x"&amp;ДАННЫЕ!$BK1572&amp;"y"&amp;ДАННЫЕ!$BL1572&amp;"z"&amp;ДАННЫЕ!$BM1572&amp;"c"&amp;IF(ДАННЫЕ!$BK1572+ДАННЫЕ!$BL1572+ДАННЫЕ!$BM1572=3,1,0)&amp;"a"&amp;IF(ДАННЫЕ!$BQ1572+ДАННЫЕ!$BR1572&gt;0,1,0)&amp;"d"&amp;ДАННЫЕ!$BQ1572&amp;"v"&amp;ДАННЫЕ!$BR1572&amp;"p"&amp;ДАННЫЕ!$BS1572&amp;"n"&amp;ДАННЫЕ!$BU1572&amp;"t"&amp;ДАННЫЕ!$BV1572&amp;"o"&amp;ДАННЫЕ!$BT1572&amp;"l"&amp;IF(ДАННЫЕ!$BN1572&gt;0,1,0)&amp;ДАННЫЕ!$BN1572&amp;"g"&amp;ДАННЫЕ!$BO1572&amp;"s"&amp;ДАННЫЕ!$BP1572&amp;"DZ"&amp;IF(ДАННЫЕ!B1572-ДАННЫЕ!G1572 &lt; 60,IF(ДАННЫЕ!B1572-ДАННЫЕ!G1572 &gt;= 0,1,0),0)&amp;"u"&amp;IF(ДАННЫЕ!$CJ1572&gt;0,1,0)</f>
        <v>brCD0h0xyzc0a0dvpntol0gsDZ1u0</v>
      </c>
      <c r="N1572" s="28" t="str">
        <f ca="1">ДАННЫЕ!$F1572&amp;ДАННЫЕ!$I1572&amp;"g"&amp;B1572&amp;"cf"&amp;D1572&amp;"a"&amp;IF(ДАННЫЕ!$BX1572&gt;0,1,0)&amp;IF(ДАННЫЕ!$BF1572&gt;500,1,IF(ДАННЫЕ!$BF1572&gt;350,2,IF(ДАННЫЕ!$BF1572&gt;=200,3,IF(ДАННЫЕ!$BF1572&gt;=100,4,IF(ДАННЫЕ!$BF1572&gt;=50,5,IF(ДАННЫЕ!$BF1572&lt;50,6,0))))))&amp;"AR"&amp;IF(DATEDIF(ДАННЫЕ!$BX1572,ДАННЫЕ!$F$1,"y")&gt;1,1,0)&amp;"VG"&amp;IF(ДАННЫЕ!$BH1572="0",1,0)&amp;"o"&amp;IF(T1572+ДАННЫЕ!$AF1572+ДАННЫЕ!$AG1572+ДАННЫЕ!$AH1572+ДАННЫЕ!$AI1572+ДАННЫЕ!$AJ1572+ДАННЫЕ!$AP1572+ДАННЫЕ!$AQ1572+ДАННЫЕ!$AR1572+ДАННЫЕ!$AU1572+ДАННЫЕ!$AW1572+ДАННЫЕ!$AS1572+ДАННЫЕ!$AT1572&gt;0,1,0)&amp;"x"&amp;ДАННЫЕ!$AG1572&amp;"p"&amp;IF(ДАННЫЕ!$BY1572&gt;0,1,0)&amp;"v"&amp;IF(ДАННЫЕ!$BZ1572&gt;0,1,0)&amp;"n"&amp;ДАННЫЕ!$CA1572&amp;"t"&amp;ДАННЫЕ!$AY1572&amp;"k"&amp;ДАННЫЕ!$CB1572&amp;"q"&amp;ДАННЫЕ!$CC1572&amp;"w"&amp;ДАННЫЕ!$CD1572&amp;"e"&amp;ДАННЫЕ!$CE1572&amp;"m"&amp;ДАННЫЕ!$CF1572&amp;"c"&amp;ДАННЫЕ!$CG1572&amp;"z"&amp;ДАННЫЕ!$CH1572&amp;"d"&amp;IF(H1572=4,1,0)&amp;"s"&amp;IF(ДАННЫЕ!$J1572=1,0,1)&amp;"u"&amp;IF(ДАННЫЕ!$CJ1572&gt;0,1,0)</f>
        <v>g0cf0a06AR1VG0o0xp0v0ntkqwemczd0s1u0</v>
      </c>
      <c r="O1572" s="28" t="str">
        <f>ДАННЫЕ!$I1572&amp;"g"&amp;B1572&amp;A1572&amp;"f"&amp;P1572&amp;"c"&amp;IF(ДАННЫЕ!$U1572&gt;0,1,0)&amp;"s"&amp;IF(ДАННЫЕ!$Q1572&gt;0,IF(YEAR(ДАННЫЕ!$F$1)=YEAR(ДАННЫЕ!$Q1572),IF(MONTH(ДАННЫЕ!$F$1)=MONTH(ДАННЫЕ!$Q1572),111,11),1),0)&amp;"i"&amp;IF(ДАННЫЕ!$R1572+ДАННЫЕ!$S1572+ДАННЫЕ!$T1572=0,0,1)&amp;"h"&amp;IF(ДАННЫЕ!$P1572&gt;0,1,0)&amp;"p"&amp;IF(ДАННЫЕ!$CI1572&gt;0,IF(YEAR(ДАННЫЕ!$F$1)=YEAR(ДАННЫЕ!$CI1572),IF(MONTH(ДАННЫЕ!$F$1)=MONTH(ДАННЫЕ!$CI1572),111,11),1),0)&amp;"d"&amp;IF(ДАННЫЕ!$CJ1572&gt;0,IF(YEAR(ДАННЫЕ!$F$1)=YEAR(ДАННЫЕ!$CJ1572),IF(MONTH(ДАННЫЕ!$F$1)=MONTH(ДАННЫЕ!$CJ1572),111,11),1),0)&amp;"o"&amp;IF(ДАННЫЕ!$CK1572&gt;0,IF(MONTH(ДАННЫЕ!$F$1)=MONTH(ДАННЫЕ!$CK1572),111,11),0)&amp;"v"&amp;IF(ДАННЫЕ!$BE1572&gt;0,IF(MONTH(ДАННЫЕ!$F$1)=MONTH(ДАННЫЕ!$BE1572),111,11),0)</f>
        <v>g00f0c0s0i0h0p0d0o0v0</v>
      </c>
      <c r="P1572" s="15">
        <f t="shared" si="74"/>
        <v>0</v>
      </c>
      <c r="Q1572" s="15">
        <f>IF(ДАННЫЕ!$F$1&gt;ДАННЫЕ!$N1572,IF(YEAR(ДАННЫЕ!$F$1)=YEAR(ДАННЫЕ!M1572),1,0),0)</f>
        <v>0</v>
      </c>
      <c r="R1572" s="15">
        <f>IF(ДАННЫЕ!$F$1&gt;ДАННЫЕ!$N1572,IF(YEAR(ДАННЫЕ!$F$1)=YEAR(ДАННЫЕ!N1572),1,0),0)</f>
        <v>0</v>
      </c>
      <c r="S1572" s="15">
        <f>IF(ДАННЫЕ!$AA1572="2А",1,IF(ДАННЫЕ!$AA1572="2Б",2,IF(ДАННЫЕ!$AA1572="2В",3,IF(ДАННЫЕ!$AA1572=3,4,IF(ДАННЫЕ!$AA1572="4А",5,IF(ДАННЫЕ!$AA1572="4Б",6,IF(ДАННЫЕ!$AA1572="4В",7,IF(ДАННЫЕ!$AA1572=5,8,0))))))))</f>
        <v>0</v>
      </c>
      <c r="T1572" s="15">
        <f>IF(OR(ДАННЫЕ!$AC1572=2,ДАННЫЕ!$AD1572=2,ДАННЫЕ!$AE1572=2),2,IF(OR(ДАННЫЕ!$AC1572=1,ДАННЫЕ!$AD1572=1,ДАННЫЕ!$AE1572=1),1,0))</f>
        <v>0</v>
      </c>
    </row>
    <row r="1573" spans="1:20" x14ac:dyDescent="0.2">
      <c r="A1573" s="78">
        <f>IF(B1573&gt;0,IF(MONTH(ДАННЫЕ!$F$1)=MONTH(ДАННЫЕ!$B1573),1,0),0)</f>
        <v>0</v>
      </c>
      <c r="B1573" s="14">
        <f>IF(ДАННЫЕ!$B1573&gt;0,IF(YEAR(ДАННЫЕ!$F$1)=YEAR(ДАННЫЕ!$B1573),1,0),0)</f>
        <v>0</v>
      </c>
      <c r="C1573" s="14">
        <f>IF(ДАННЫЕ!$CM1573&gt;0,IF(YEAR(ДАННЫЕ!$F$1)=YEAR(ДАННЫЕ!$CM1573),1,0),0)</f>
        <v>0</v>
      </c>
      <c r="D1573" s="14">
        <f>IF(ДАННЫЕ!$CJ1573&gt;0,IF(ДАННЫЕ!$CL1573&gt;ДАННЫЕ!$F$1,1,IF(ДАННЫЕ!$CL1573&gt;0,0,1)),0)</f>
        <v>0</v>
      </c>
      <c r="E1573" s="43" t="str">
        <f ca="1">IF(ДАННЫЕ!$F$1&gt;0,IF(ДАННЫЕ!$G1573&gt;0,DATEDIF(ДАННЫЕ!$G1573,ДАННЫЕ!$F$1,"y"),""),IF(ДАННЫЕ!$G1573&gt;0,DATEDIF(ДАННЫЕ!$G1573,TODAY(),"y"),""))</f>
        <v/>
      </c>
      <c r="F1573" s="43" t="str">
        <f xml:space="preserve"> IF(ДАННЫЕ!$F1573="М",IF(E1573&gt;=18,IF(E1573&lt;60,1,""),""),"")&amp;IF(ДАННЫЕ!$F1573="Ж",IF(E1573&gt;=18,IF(E1573&lt;55,1,""),""),"")</f>
        <v/>
      </c>
      <c r="G1573" s="43" t="str">
        <f xml:space="preserve"> IF(ДАННЫЕ!$F1573="М",IF(E1573&gt;=60,2,""),"")&amp;IF(ДАННЫЕ!$F1573="Ж",IF(E1573&gt;=55,2,""),"")</f>
        <v/>
      </c>
      <c r="H1573" s="43" t="str">
        <f t="shared" ca="1" si="72"/>
        <v/>
      </c>
      <c r="I1573" s="43" t="str">
        <f t="shared" ca="1" si="73"/>
        <v>03</v>
      </c>
      <c r="J1573" s="28" t="str">
        <f ca="1">ДАННЫЕ!$F1573&amp;H1573&amp;I1573&amp;ДАННЫЕ!$I1573&amp;"m"&amp;IF(ДАННЫЕ!$I1573&gt;0,IF(ДАННЫЕ!$J1573&gt;0,0,1),"")&amp;"f"&amp;IF(ДАННЫЕ!$R1573&gt;0,IF(YEAR(ДАННЫЕ!$F$1)=YEAR(ДАННЫЕ!$R1573),1,0),0)&amp;"z"&amp;ДАННЫЕ!$R1573&amp;"p"&amp;ДАННЫЕ!$S1573&amp;"i"&amp;ДАННЫЕ!$T1573&amp;"h"&amp;ДАННЫЕ!$K1573&amp;"be"&amp;ДАННЫЕ!$BI1573&amp;"CD"&amp;IF(ДАННЫЕ!BF1573&gt;500,4,IF(ДАННЫЕ!BF1573&gt;350,3,IF(ДАННЫЕ!BF1573&gt;200,2,IF(ДАННЫЕ!BF1573&gt;0,1,0))))&amp;"g"&amp;B1573&amp;"d"&amp;H1573&amp;"l"&amp;ДАННЫЕ!AT1573&amp;"a"&amp;ДАННЫЕ!$V1573&amp;"v"&amp;R1573&amp;"k"&amp;ДАННЫЕ!$U1573&amp;"s"&amp;ДАННЫЕ!$Y1573&amp;"t"&amp;ДАННЫЕ!$X1573&amp;"b"&amp;IF(ДАННЫЕ!$Q1573&gt;1,1,0)&amp;"PP"&amp;ДАННЫЕ!Z1573&amp;"c"&amp;S1573&amp;"x"&amp;IF(ДАННЫЕ!$BY1573&gt;0,IF(YEAR(ДАННЫЕ!$F$1)=YEAR(ДАННЫЕ!$BY1573),1,0),0)&amp;"n"&amp;IF(ДАННЫЕ!$BZ1573&gt;0,IF(YEAR(ДАННЫЕ!$F$1)=YEAR(ДАННЫЕ!$BZ1573),1,0),0)&amp;"u"&amp;D1573&amp;"z"&amp;IF(ДАННЫЕ!$CL1573&gt;0,IF(YEAR(ДАННЫЕ!$F$1)&gt;YEAR(ДАННЫЕ!$CL1573),11,12),0)</f>
        <v>03mf0zpihbeCD0g0dlav0kstb0PPc0x0n0u0z0</v>
      </c>
      <c r="K1573" s="28" t="str">
        <f ca="1">ДАННЫЕ!$I1573&amp;"x"&amp;B1573&amp;"w"&amp;IF(T1573+ДАННЫЕ!AD1573+ДАННЫЕ!AE1573+ДАННЫЕ!AF1573+ДАННЫЕ!AG1573+ДАННЫЕ!AH1573+ДАННЫЕ!$AL1573+ДАННЫЕ!AI1573+ДАННЫЕ!AJ1573+ДАННЫЕ!AK1573+ДАННЫЕ!AP1573+ДАННЫЕ!AQ1573+ДАННЫЕ!AR1573+ДАННЫЕ!$AM1573+ДАННЫЕ!$AN1573+ДАННЫЕ!AS1573+ДАННЫЕ!AT1573&gt;0,1,0)&amp;IF(OR(T1573=2,ДАННЫЕ!AD1573=2,ДАННЫЕ!AE1573=2,ДАННЫЕ!AF1573=2,ДАННЫЕ!AG1573=2,ДАННЫЕ!AH1573=2,ДАННЫЕ!$AL1573=2,ДАННЫЕ!AI1573=2,ДАННЫЕ!AJ1573=2,ДАННЫЕ!AK1573=2,ДАННЫЕ!AP1573=2,ДАННЫЕ!AQ1573=2,ДАННЫЕ!AR1573=2,ДАННЫЕ!$AM1573=2,ДАННЫЕ!$AN1573=2,ДАННЫЕ!AS1573=2,ДАННЫЕ!AT1573=2),2,0)&amp;"t"&amp;IF(T1573&gt;0,"1"&amp;T1573,"00")&amp;"f"&amp;IF(ДАННЫЕ!$AC1573,"1"&amp;ДАННЫЕ!$AC1573,"00")&amp;"b"&amp;IF(ДАННЫЕ!$AD1573,"1"&amp;ДАННЫЕ!$AD1573,"00")&amp;"g"&amp;IF(ДАННЫЕ!$AF1573,"1"&amp;ДАННЫЕ!$AF1573,"00")&amp;"c"&amp;IF(ДАННЫЕ!$AG1573,"1"&amp;ДАННЫЕ!$AG1573,"00")&amp;"i"&amp;IF(ДАННЫЕ!$AH1573,"1"&amp;ДАННЫЕ!$AH1573,"00")&amp;"r"&amp;IF(ДАННЫЕ!$AL1573,"1"&amp;ДАННЫЕ!$AL1573,"00")&amp;"m"&amp;IF(ДАННЫЕ!$AI1573,"1"&amp;ДАННЫЕ!$AI1573,"00")&amp;"hS"&amp;IF(ДАННЫЕ!$AJ1573,"1"&amp;ДАННЫЕ!$AJ1573,"00")&amp;"hZ"&amp;IF(ДАННЫЕ!$AK1573,"1"&amp;ДАННЫЕ!$AK1573,"00")&amp;"p"&amp;IF(ДАННЫЕ!$AP1573,"1"&amp;ДАННЫЕ!$AP1573,"00")&amp;"k"&amp;IF(ДАННЫЕ!$AQ1573,"1"&amp;ДАННЫЕ!$AQ1573,"00")&amp;"z"&amp;IF(ДАННЫЕ!$AR1573,"1"&amp;ДАННЫЕ!$AR1573,"00")&amp;"j"&amp;IF(ДАННЫЕ!$AM1573,"1"&amp;ДАННЫЕ!$AM1573,"00")&amp;"n"&amp;IF(ДАННЫЕ!$AN1573,"1"&amp;ДАННЫЕ!$AN1573,"00")&amp;"E"&amp;ДАННЫЕ!BI1573&amp;"L"&amp;ДАННЫЕ!AO1573&amp;"h"&amp;IF(ДАННЫЕ!$AU1573&gt;0,1,0)&amp;"v"&amp;IF(ДАННЫЕ!$AW1573&gt;0,1,0)&amp;"a"&amp;IF(ДАННЫЕ!$AS1573,"1"&amp;ДАННЫЕ!$AS1573,"00")&amp;"s"&amp;IF(ДАННЫЕ!$AT1573,"1"&amp;ДАННЫЕ!$AT1573,"00")&amp;"u"&amp;IF(ДАННЫЕ!$CJ1573&gt;0,1,0)&amp;"y"&amp;B1573&amp;"d"&amp;H1573&amp;"e"&amp;F1573&amp;G1573</f>
        <v>x0w00t00f00b00g00c00i00r00m00hS00hZ00p00k00z00j00n00ELh0v0a00s00u0y0de</v>
      </c>
      <c r="L1573" s="28" t="str">
        <f ca="1">ДАННЫЕ!$I1573&amp;"VN"&amp;IF(ДАННЫЕ!AW1573&gt;0,11,10)&amp;"CD"&amp;IF(ДАННЫЕ!BF1573&gt;500,16,IF(ДАННЫЕ!BF1573&gt;350,15,IF(ДАННЫЕ!BF1573&gt;=200,14,IF(ДАННЫЕ!BF1573&gt;=100,13,IF(ДАННЫЕ!BF1573&gt;=50,12,IF(ДАННЫЕ!BF1573&gt;0,11,10))))))&amp;"AR"&amp;IF(ДАННЫЕ!BX1573&gt;0,1,0)&amp;"GD"&amp;B1573&amp;"VV"&amp;IF(E1573&gt;=5,IF(E1573&lt;18,1,0),0)</f>
        <v>VN10CD10AR0GD0VV0</v>
      </c>
      <c r="M1573" s="28" t="str">
        <f>ДАННЫЕ!$I1573&amp;"b"&amp;ДАННЫЕ!$BI1573&amp;"r"&amp;ДАННЫЕ!$BJ1573&amp;"CD"&amp;IF(ДАННЫЕ!BF1573&gt;0,IF(ДАННЫЕ!BF1573&lt;200,1,IF(ДАННЫЕ!BF1573&lt;350,2,3)),0)&amp;"h"&amp;IF(ДАННЫЕ!$BK1573+ДАННЫЕ!$BL1573+ДАННЫЕ!$BM1573&gt;0,1,0)&amp;"x"&amp;ДАННЫЕ!$BK1573&amp;"y"&amp;ДАННЫЕ!$BL1573&amp;"z"&amp;ДАННЫЕ!$BM1573&amp;"c"&amp;IF(ДАННЫЕ!$BK1573+ДАННЫЕ!$BL1573+ДАННЫЕ!$BM1573=3,1,0)&amp;"a"&amp;IF(ДАННЫЕ!$BQ1573+ДАННЫЕ!$BR1573&gt;0,1,0)&amp;"d"&amp;ДАННЫЕ!$BQ1573&amp;"v"&amp;ДАННЫЕ!$BR1573&amp;"p"&amp;ДАННЫЕ!$BS1573&amp;"n"&amp;ДАННЫЕ!$BU1573&amp;"t"&amp;ДАННЫЕ!$BV1573&amp;"o"&amp;ДАННЫЕ!$BT1573&amp;"l"&amp;IF(ДАННЫЕ!$BN1573&gt;0,1,0)&amp;ДАННЫЕ!$BN1573&amp;"g"&amp;ДАННЫЕ!$BO1573&amp;"s"&amp;ДАННЫЕ!$BP1573&amp;"DZ"&amp;IF(ДАННЫЕ!B1573-ДАННЫЕ!G1573 &lt; 60,IF(ДАННЫЕ!B1573-ДАННЫЕ!G1573 &gt;= 0,1,0),0)&amp;"u"&amp;IF(ДАННЫЕ!$CJ1573&gt;0,1,0)</f>
        <v>brCD0h0xyzc0a0dvpntol0gsDZ1u0</v>
      </c>
      <c r="N1573" s="28" t="str">
        <f ca="1">ДАННЫЕ!$F1573&amp;ДАННЫЕ!$I1573&amp;"g"&amp;B1573&amp;"cf"&amp;D1573&amp;"a"&amp;IF(ДАННЫЕ!$BX1573&gt;0,1,0)&amp;IF(ДАННЫЕ!$BF1573&gt;500,1,IF(ДАННЫЕ!$BF1573&gt;350,2,IF(ДАННЫЕ!$BF1573&gt;=200,3,IF(ДАННЫЕ!$BF1573&gt;=100,4,IF(ДАННЫЕ!$BF1573&gt;=50,5,IF(ДАННЫЕ!$BF1573&lt;50,6,0))))))&amp;"AR"&amp;IF(DATEDIF(ДАННЫЕ!$BX1573,ДАННЫЕ!$F$1,"y")&gt;1,1,0)&amp;"VG"&amp;IF(ДАННЫЕ!$BH1573="0",1,0)&amp;"o"&amp;IF(T1573+ДАННЫЕ!$AF1573+ДАННЫЕ!$AG1573+ДАННЫЕ!$AH1573+ДАННЫЕ!$AI1573+ДАННЫЕ!$AJ1573+ДАННЫЕ!$AP1573+ДАННЫЕ!$AQ1573+ДАННЫЕ!$AR1573+ДАННЫЕ!$AU1573+ДАННЫЕ!$AW1573+ДАННЫЕ!$AS1573+ДАННЫЕ!$AT1573&gt;0,1,0)&amp;"x"&amp;ДАННЫЕ!$AG1573&amp;"p"&amp;IF(ДАННЫЕ!$BY1573&gt;0,1,0)&amp;"v"&amp;IF(ДАННЫЕ!$BZ1573&gt;0,1,0)&amp;"n"&amp;ДАННЫЕ!$CA1573&amp;"t"&amp;ДАННЫЕ!$AY1573&amp;"k"&amp;ДАННЫЕ!$CB1573&amp;"q"&amp;ДАННЫЕ!$CC1573&amp;"w"&amp;ДАННЫЕ!$CD1573&amp;"e"&amp;ДАННЫЕ!$CE1573&amp;"m"&amp;ДАННЫЕ!$CF1573&amp;"c"&amp;ДАННЫЕ!$CG1573&amp;"z"&amp;ДАННЫЕ!$CH1573&amp;"d"&amp;IF(H1573=4,1,0)&amp;"s"&amp;IF(ДАННЫЕ!$J1573=1,0,1)&amp;"u"&amp;IF(ДАННЫЕ!$CJ1573&gt;0,1,0)</f>
        <v>g0cf0a06AR1VG0o0xp0v0ntkqwemczd0s1u0</v>
      </c>
      <c r="O1573" s="28" t="str">
        <f>ДАННЫЕ!$I1573&amp;"g"&amp;B1573&amp;A1573&amp;"f"&amp;P1573&amp;"c"&amp;IF(ДАННЫЕ!$U1573&gt;0,1,0)&amp;"s"&amp;IF(ДАННЫЕ!$Q1573&gt;0,IF(YEAR(ДАННЫЕ!$F$1)=YEAR(ДАННЫЕ!$Q1573),IF(MONTH(ДАННЫЕ!$F$1)=MONTH(ДАННЫЕ!$Q1573),111,11),1),0)&amp;"i"&amp;IF(ДАННЫЕ!$R1573+ДАННЫЕ!$S1573+ДАННЫЕ!$T1573=0,0,1)&amp;"h"&amp;IF(ДАННЫЕ!$P1573&gt;0,1,0)&amp;"p"&amp;IF(ДАННЫЕ!$CI1573&gt;0,IF(YEAR(ДАННЫЕ!$F$1)=YEAR(ДАННЫЕ!$CI1573),IF(MONTH(ДАННЫЕ!$F$1)=MONTH(ДАННЫЕ!$CI1573),111,11),1),0)&amp;"d"&amp;IF(ДАННЫЕ!$CJ1573&gt;0,IF(YEAR(ДАННЫЕ!$F$1)=YEAR(ДАННЫЕ!$CJ1573),IF(MONTH(ДАННЫЕ!$F$1)=MONTH(ДАННЫЕ!$CJ1573),111,11),1),0)&amp;"o"&amp;IF(ДАННЫЕ!$CK1573&gt;0,IF(MONTH(ДАННЫЕ!$F$1)=MONTH(ДАННЫЕ!$CK1573),111,11),0)&amp;"v"&amp;IF(ДАННЫЕ!$BE1573&gt;0,IF(MONTH(ДАННЫЕ!$F$1)=MONTH(ДАННЫЕ!$BE1573),111,11),0)</f>
        <v>g00f0c0s0i0h0p0d0o0v0</v>
      </c>
      <c r="P1573" s="15">
        <f t="shared" si="74"/>
        <v>0</v>
      </c>
      <c r="Q1573" s="15">
        <f>IF(ДАННЫЕ!$F$1&gt;ДАННЫЕ!$N1573,IF(YEAR(ДАННЫЕ!$F$1)=YEAR(ДАННЫЕ!M1573),1,0),0)</f>
        <v>0</v>
      </c>
      <c r="R1573" s="15">
        <f>IF(ДАННЫЕ!$F$1&gt;ДАННЫЕ!$N1573,IF(YEAR(ДАННЫЕ!$F$1)=YEAR(ДАННЫЕ!N1573),1,0),0)</f>
        <v>0</v>
      </c>
      <c r="S1573" s="15">
        <f>IF(ДАННЫЕ!$AA1573="2А",1,IF(ДАННЫЕ!$AA1573="2Б",2,IF(ДАННЫЕ!$AA1573="2В",3,IF(ДАННЫЕ!$AA1573=3,4,IF(ДАННЫЕ!$AA1573="4А",5,IF(ДАННЫЕ!$AA1573="4Б",6,IF(ДАННЫЕ!$AA1573="4В",7,IF(ДАННЫЕ!$AA1573=5,8,0))))))))</f>
        <v>0</v>
      </c>
      <c r="T1573" s="15">
        <f>IF(OR(ДАННЫЕ!$AC1573=2,ДАННЫЕ!$AD1573=2,ДАННЫЕ!$AE1573=2),2,IF(OR(ДАННЫЕ!$AC1573=1,ДАННЫЕ!$AD1573=1,ДАННЫЕ!$AE1573=1),1,0))</f>
        <v>0</v>
      </c>
    </row>
    <row r="1574" spans="1:20" x14ac:dyDescent="0.2">
      <c r="A1574" s="78">
        <f>IF(B1574&gt;0,IF(MONTH(ДАННЫЕ!$F$1)=MONTH(ДАННЫЕ!$B1574),1,0),0)</f>
        <v>0</v>
      </c>
      <c r="B1574" s="14">
        <f>IF(ДАННЫЕ!$B1574&gt;0,IF(YEAR(ДАННЫЕ!$F$1)=YEAR(ДАННЫЕ!$B1574),1,0),0)</f>
        <v>0</v>
      </c>
      <c r="C1574" s="14">
        <f>IF(ДАННЫЕ!$CM1574&gt;0,IF(YEAR(ДАННЫЕ!$F$1)=YEAR(ДАННЫЕ!$CM1574),1,0),0)</f>
        <v>0</v>
      </c>
      <c r="D1574" s="14">
        <f>IF(ДАННЫЕ!$CJ1574&gt;0,IF(ДАННЫЕ!$CL1574&gt;ДАННЫЕ!$F$1,1,IF(ДАННЫЕ!$CL1574&gt;0,0,1)),0)</f>
        <v>0</v>
      </c>
      <c r="E1574" s="43" t="str">
        <f ca="1">IF(ДАННЫЕ!$F$1&gt;0,IF(ДАННЫЕ!$G1574&gt;0,DATEDIF(ДАННЫЕ!$G1574,ДАННЫЕ!$F$1,"y"),""),IF(ДАННЫЕ!$G1574&gt;0,DATEDIF(ДАННЫЕ!$G1574,TODAY(),"y"),""))</f>
        <v/>
      </c>
      <c r="F1574" s="43" t="str">
        <f xml:space="preserve"> IF(ДАННЫЕ!$F1574="М",IF(E1574&gt;=18,IF(E1574&lt;60,1,""),""),"")&amp;IF(ДАННЫЕ!$F1574="Ж",IF(E1574&gt;=18,IF(E1574&lt;55,1,""),""),"")</f>
        <v/>
      </c>
      <c r="G1574" s="43" t="str">
        <f xml:space="preserve"> IF(ДАННЫЕ!$F1574="М",IF(E1574&gt;=60,2,""),"")&amp;IF(ДАННЫЕ!$F1574="Ж",IF(E1574&gt;=55,2,""),"")</f>
        <v/>
      </c>
      <c r="H1574" s="43" t="str">
        <f t="shared" ca="1" si="72"/>
        <v/>
      </c>
      <c r="I1574" s="43" t="str">
        <f t="shared" ca="1" si="73"/>
        <v>03</v>
      </c>
      <c r="J1574" s="28" t="str">
        <f ca="1">ДАННЫЕ!$F1574&amp;H1574&amp;I1574&amp;ДАННЫЕ!$I1574&amp;"m"&amp;IF(ДАННЫЕ!$I1574&gt;0,IF(ДАННЫЕ!$J1574&gt;0,0,1),"")&amp;"f"&amp;IF(ДАННЫЕ!$R1574&gt;0,IF(YEAR(ДАННЫЕ!$F$1)=YEAR(ДАННЫЕ!$R1574),1,0),0)&amp;"z"&amp;ДАННЫЕ!$R1574&amp;"p"&amp;ДАННЫЕ!$S1574&amp;"i"&amp;ДАННЫЕ!$T1574&amp;"h"&amp;ДАННЫЕ!$K1574&amp;"be"&amp;ДАННЫЕ!$BI1574&amp;"CD"&amp;IF(ДАННЫЕ!BF1574&gt;500,4,IF(ДАННЫЕ!BF1574&gt;350,3,IF(ДАННЫЕ!BF1574&gt;200,2,IF(ДАННЫЕ!BF1574&gt;0,1,0))))&amp;"g"&amp;B1574&amp;"d"&amp;H1574&amp;"l"&amp;ДАННЫЕ!AT1574&amp;"a"&amp;ДАННЫЕ!$V1574&amp;"v"&amp;R1574&amp;"k"&amp;ДАННЫЕ!$U1574&amp;"s"&amp;ДАННЫЕ!$Y1574&amp;"t"&amp;ДАННЫЕ!$X1574&amp;"b"&amp;IF(ДАННЫЕ!$Q1574&gt;1,1,0)&amp;"PP"&amp;ДАННЫЕ!Z1574&amp;"c"&amp;S1574&amp;"x"&amp;IF(ДАННЫЕ!$BY1574&gt;0,IF(YEAR(ДАННЫЕ!$F$1)=YEAR(ДАННЫЕ!$BY1574),1,0),0)&amp;"n"&amp;IF(ДАННЫЕ!$BZ1574&gt;0,IF(YEAR(ДАННЫЕ!$F$1)=YEAR(ДАННЫЕ!$BZ1574),1,0),0)&amp;"u"&amp;D1574&amp;"z"&amp;IF(ДАННЫЕ!$CL1574&gt;0,IF(YEAR(ДАННЫЕ!$F$1)&gt;YEAR(ДАННЫЕ!$CL1574),11,12),0)</f>
        <v>03mf0zpihbeCD0g0dlav0kstb0PPc0x0n0u0z0</v>
      </c>
      <c r="K1574" s="28" t="str">
        <f ca="1">ДАННЫЕ!$I1574&amp;"x"&amp;B1574&amp;"w"&amp;IF(T1574+ДАННЫЕ!AD1574+ДАННЫЕ!AE1574+ДАННЫЕ!AF1574+ДАННЫЕ!AG1574+ДАННЫЕ!AH1574+ДАННЫЕ!$AL1574+ДАННЫЕ!AI1574+ДАННЫЕ!AJ1574+ДАННЫЕ!AK1574+ДАННЫЕ!AP1574+ДАННЫЕ!AQ1574+ДАННЫЕ!AR1574+ДАННЫЕ!$AM1574+ДАННЫЕ!$AN1574+ДАННЫЕ!AS1574+ДАННЫЕ!AT1574&gt;0,1,0)&amp;IF(OR(T1574=2,ДАННЫЕ!AD1574=2,ДАННЫЕ!AE1574=2,ДАННЫЕ!AF1574=2,ДАННЫЕ!AG1574=2,ДАННЫЕ!AH1574=2,ДАННЫЕ!$AL1574=2,ДАННЫЕ!AI1574=2,ДАННЫЕ!AJ1574=2,ДАННЫЕ!AK1574=2,ДАННЫЕ!AP1574=2,ДАННЫЕ!AQ1574=2,ДАННЫЕ!AR1574=2,ДАННЫЕ!$AM1574=2,ДАННЫЕ!$AN1574=2,ДАННЫЕ!AS1574=2,ДАННЫЕ!AT1574=2),2,0)&amp;"t"&amp;IF(T1574&gt;0,"1"&amp;T1574,"00")&amp;"f"&amp;IF(ДАННЫЕ!$AC1574,"1"&amp;ДАННЫЕ!$AC1574,"00")&amp;"b"&amp;IF(ДАННЫЕ!$AD1574,"1"&amp;ДАННЫЕ!$AD1574,"00")&amp;"g"&amp;IF(ДАННЫЕ!$AF1574,"1"&amp;ДАННЫЕ!$AF1574,"00")&amp;"c"&amp;IF(ДАННЫЕ!$AG1574,"1"&amp;ДАННЫЕ!$AG1574,"00")&amp;"i"&amp;IF(ДАННЫЕ!$AH1574,"1"&amp;ДАННЫЕ!$AH1574,"00")&amp;"r"&amp;IF(ДАННЫЕ!$AL1574,"1"&amp;ДАННЫЕ!$AL1574,"00")&amp;"m"&amp;IF(ДАННЫЕ!$AI1574,"1"&amp;ДАННЫЕ!$AI1574,"00")&amp;"hS"&amp;IF(ДАННЫЕ!$AJ1574,"1"&amp;ДАННЫЕ!$AJ1574,"00")&amp;"hZ"&amp;IF(ДАННЫЕ!$AK1574,"1"&amp;ДАННЫЕ!$AK1574,"00")&amp;"p"&amp;IF(ДАННЫЕ!$AP1574,"1"&amp;ДАННЫЕ!$AP1574,"00")&amp;"k"&amp;IF(ДАННЫЕ!$AQ1574,"1"&amp;ДАННЫЕ!$AQ1574,"00")&amp;"z"&amp;IF(ДАННЫЕ!$AR1574,"1"&amp;ДАННЫЕ!$AR1574,"00")&amp;"j"&amp;IF(ДАННЫЕ!$AM1574,"1"&amp;ДАННЫЕ!$AM1574,"00")&amp;"n"&amp;IF(ДАННЫЕ!$AN1574,"1"&amp;ДАННЫЕ!$AN1574,"00")&amp;"E"&amp;ДАННЫЕ!BI1574&amp;"L"&amp;ДАННЫЕ!AO1574&amp;"h"&amp;IF(ДАННЫЕ!$AU1574&gt;0,1,0)&amp;"v"&amp;IF(ДАННЫЕ!$AW1574&gt;0,1,0)&amp;"a"&amp;IF(ДАННЫЕ!$AS1574,"1"&amp;ДАННЫЕ!$AS1574,"00")&amp;"s"&amp;IF(ДАННЫЕ!$AT1574,"1"&amp;ДАННЫЕ!$AT1574,"00")&amp;"u"&amp;IF(ДАННЫЕ!$CJ1574&gt;0,1,0)&amp;"y"&amp;B1574&amp;"d"&amp;H1574&amp;"e"&amp;F1574&amp;G1574</f>
        <v>x0w00t00f00b00g00c00i00r00m00hS00hZ00p00k00z00j00n00ELh0v0a00s00u0y0de</v>
      </c>
      <c r="L1574" s="28" t="str">
        <f ca="1">ДАННЫЕ!$I1574&amp;"VN"&amp;IF(ДАННЫЕ!AW1574&gt;0,11,10)&amp;"CD"&amp;IF(ДАННЫЕ!BF1574&gt;500,16,IF(ДАННЫЕ!BF1574&gt;350,15,IF(ДАННЫЕ!BF1574&gt;=200,14,IF(ДАННЫЕ!BF1574&gt;=100,13,IF(ДАННЫЕ!BF1574&gt;=50,12,IF(ДАННЫЕ!BF1574&gt;0,11,10))))))&amp;"AR"&amp;IF(ДАННЫЕ!BX1574&gt;0,1,0)&amp;"GD"&amp;B1574&amp;"VV"&amp;IF(E1574&gt;=5,IF(E1574&lt;18,1,0),0)</f>
        <v>VN10CD10AR0GD0VV0</v>
      </c>
      <c r="M1574" s="28" t="str">
        <f>ДАННЫЕ!$I1574&amp;"b"&amp;ДАННЫЕ!$BI1574&amp;"r"&amp;ДАННЫЕ!$BJ1574&amp;"CD"&amp;IF(ДАННЫЕ!BF1574&gt;0,IF(ДАННЫЕ!BF1574&lt;200,1,IF(ДАННЫЕ!BF1574&lt;350,2,3)),0)&amp;"h"&amp;IF(ДАННЫЕ!$BK1574+ДАННЫЕ!$BL1574+ДАННЫЕ!$BM1574&gt;0,1,0)&amp;"x"&amp;ДАННЫЕ!$BK1574&amp;"y"&amp;ДАННЫЕ!$BL1574&amp;"z"&amp;ДАННЫЕ!$BM1574&amp;"c"&amp;IF(ДАННЫЕ!$BK1574+ДАННЫЕ!$BL1574+ДАННЫЕ!$BM1574=3,1,0)&amp;"a"&amp;IF(ДАННЫЕ!$BQ1574+ДАННЫЕ!$BR1574&gt;0,1,0)&amp;"d"&amp;ДАННЫЕ!$BQ1574&amp;"v"&amp;ДАННЫЕ!$BR1574&amp;"p"&amp;ДАННЫЕ!$BS1574&amp;"n"&amp;ДАННЫЕ!$BU1574&amp;"t"&amp;ДАННЫЕ!$BV1574&amp;"o"&amp;ДАННЫЕ!$BT1574&amp;"l"&amp;IF(ДАННЫЕ!$BN1574&gt;0,1,0)&amp;ДАННЫЕ!$BN1574&amp;"g"&amp;ДАННЫЕ!$BO1574&amp;"s"&amp;ДАННЫЕ!$BP1574&amp;"DZ"&amp;IF(ДАННЫЕ!B1574-ДАННЫЕ!G1574 &lt; 60,IF(ДАННЫЕ!B1574-ДАННЫЕ!G1574 &gt;= 0,1,0),0)&amp;"u"&amp;IF(ДАННЫЕ!$CJ1574&gt;0,1,0)</f>
        <v>brCD0h0xyzc0a0dvpntol0gsDZ1u0</v>
      </c>
      <c r="N1574" s="28" t="str">
        <f ca="1">ДАННЫЕ!$F1574&amp;ДАННЫЕ!$I1574&amp;"g"&amp;B1574&amp;"cf"&amp;D1574&amp;"a"&amp;IF(ДАННЫЕ!$BX1574&gt;0,1,0)&amp;IF(ДАННЫЕ!$BF1574&gt;500,1,IF(ДАННЫЕ!$BF1574&gt;350,2,IF(ДАННЫЕ!$BF1574&gt;=200,3,IF(ДАННЫЕ!$BF1574&gt;=100,4,IF(ДАННЫЕ!$BF1574&gt;=50,5,IF(ДАННЫЕ!$BF1574&lt;50,6,0))))))&amp;"AR"&amp;IF(DATEDIF(ДАННЫЕ!$BX1574,ДАННЫЕ!$F$1,"y")&gt;1,1,0)&amp;"VG"&amp;IF(ДАННЫЕ!$BH1574="0",1,0)&amp;"o"&amp;IF(T1574+ДАННЫЕ!$AF1574+ДАННЫЕ!$AG1574+ДАННЫЕ!$AH1574+ДАННЫЕ!$AI1574+ДАННЫЕ!$AJ1574+ДАННЫЕ!$AP1574+ДАННЫЕ!$AQ1574+ДАННЫЕ!$AR1574+ДАННЫЕ!$AU1574+ДАННЫЕ!$AW1574+ДАННЫЕ!$AS1574+ДАННЫЕ!$AT1574&gt;0,1,0)&amp;"x"&amp;ДАННЫЕ!$AG1574&amp;"p"&amp;IF(ДАННЫЕ!$BY1574&gt;0,1,0)&amp;"v"&amp;IF(ДАННЫЕ!$BZ1574&gt;0,1,0)&amp;"n"&amp;ДАННЫЕ!$CA1574&amp;"t"&amp;ДАННЫЕ!$AY1574&amp;"k"&amp;ДАННЫЕ!$CB1574&amp;"q"&amp;ДАННЫЕ!$CC1574&amp;"w"&amp;ДАННЫЕ!$CD1574&amp;"e"&amp;ДАННЫЕ!$CE1574&amp;"m"&amp;ДАННЫЕ!$CF1574&amp;"c"&amp;ДАННЫЕ!$CG1574&amp;"z"&amp;ДАННЫЕ!$CH1574&amp;"d"&amp;IF(H1574=4,1,0)&amp;"s"&amp;IF(ДАННЫЕ!$J1574=1,0,1)&amp;"u"&amp;IF(ДАННЫЕ!$CJ1574&gt;0,1,0)</f>
        <v>g0cf0a06AR1VG0o0xp0v0ntkqwemczd0s1u0</v>
      </c>
      <c r="O1574" s="28" t="str">
        <f>ДАННЫЕ!$I1574&amp;"g"&amp;B1574&amp;A1574&amp;"f"&amp;P1574&amp;"c"&amp;IF(ДАННЫЕ!$U1574&gt;0,1,0)&amp;"s"&amp;IF(ДАННЫЕ!$Q1574&gt;0,IF(YEAR(ДАННЫЕ!$F$1)=YEAR(ДАННЫЕ!$Q1574),IF(MONTH(ДАННЫЕ!$F$1)=MONTH(ДАННЫЕ!$Q1574),111,11),1),0)&amp;"i"&amp;IF(ДАННЫЕ!$R1574+ДАННЫЕ!$S1574+ДАННЫЕ!$T1574=0,0,1)&amp;"h"&amp;IF(ДАННЫЕ!$P1574&gt;0,1,0)&amp;"p"&amp;IF(ДАННЫЕ!$CI1574&gt;0,IF(YEAR(ДАННЫЕ!$F$1)=YEAR(ДАННЫЕ!$CI1574),IF(MONTH(ДАННЫЕ!$F$1)=MONTH(ДАННЫЕ!$CI1574),111,11),1),0)&amp;"d"&amp;IF(ДАННЫЕ!$CJ1574&gt;0,IF(YEAR(ДАННЫЕ!$F$1)=YEAR(ДАННЫЕ!$CJ1574),IF(MONTH(ДАННЫЕ!$F$1)=MONTH(ДАННЫЕ!$CJ1574),111,11),1),0)&amp;"o"&amp;IF(ДАННЫЕ!$CK1574&gt;0,IF(MONTH(ДАННЫЕ!$F$1)=MONTH(ДАННЫЕ!$CK1574),111,11),0)&amp;"v"&amp;IF(ДАННЫЕ!$BE1574&gt;0,IF(MONTH(ДАННЫЕ!$F$1)=MONTH(ДАННЫЕ!$BE1574),111,11),0)</f>
        <v>g00f0c0s0i0h0p0d0o0v0</v>
      </c>
      <c r="P1574" s="15">
        <f t="shared" si="74"/>
        <v>0</v>
      </c>
      <c r="Q1574" s="15">
        <f>IF(ДАННЫЕ!$F$1&gt;ДАННЫЕ!$N1574,IF(YEAR(ДАННЫЕ!$F$1)=YEAR(ДАННЫЕ!M1574),1,0),0)</f>
        <v>0</v>
      </c>
      <c r="R1574" s="15">
        <f>IF(ДАННЫЕ!$F$1&gt;ДАННЫЕ!$N1574,IF(YEAR(ДАННЫЕ!$F$1)=YEAR(ДАННЫЕ!N1574),1,0),0)</f>
        <v>0</v>
      </c>
      <c r="S1574" s="15">
        <f>IF(ДАННЫЕ!$AA1574="2А",1,IF(ДАННЫЕ!$AA1574="2Б",2,IF(ДАННЫЕ!$AA1574="2В",3,IF(ДАННЫЕ!$AA1574=3,4,IF(ДАННЫЕ!$AA1574="4А",5,IF(ДАННЫЕ!$AA1574="4Б",6,IF(ДАННЫЕ!$AA1574="4В",7,IF(ДАННЫЕ!$AA1574=5,8,0))))))))</f>
        <v>0</v>
      </c>
      <c r="T1574" s="15">
        <f>IF(OR(ДАННЫЕ!$AC1574=2,ДАННЫЕ!$AD1574=2,ДАННЫЕ!$AE1574=2),2,IF(OR(ДАННЫЕ!$AC1574=1,ДАННЫЕ!$AD1574=1,ДАННЫЕ!$AE1574=1),1,0))</f>
        <v>0</v>
      </c>
    </row>
    <row r="1575" spans="1:20" x14ac:dyDescent="0.2">
      <c r="A1575" s="78">
        <f>IF(B1575&gt;0,IF(MONTH(ДАННЫЕ!$F$1)=MONTH(ДАННЫЕ!$B1575),1,0),0)</f>
        <v>0</v>
      </c>
      <c r="B1575" s="14">
        <f>IF(ДАННЫЕ!$B1575&gt;0,IF(YEAR(ДАННЫЕ!$F$1)=YEAR(ДАННЫЕ!$B1575),1,0),0)</f>
        <v>0</v>
      </c>
      <c r="C1575" s="14">
        <f>IF(ДАННЫЕ!$CM1575&gt;0,IF(YEAR(ДАННЫЕ!$F$1)=YEAR(ДАННЫЕ!$CM1575),1,0),0)</f>
        <v>0</v>
      </c>
      <c r="D1575" s="14">
        <f>IF(ДАННЫЕ!$CJ1575&gt;0,IF(ДАННЫЕ!$CL1575&gt;ДАННЫЕ!$F$1,1,IF(ДАННЫЕ!$CL1575&gt;0,0,1)),0)</f>
        <v>0</v>
      </c>
      <c r="E1575" s="43" t="str">
        <f ca="1">IF(ДАННЫЕ!$F$1&gt;0,IF(ДАННЫЕ!$G1575&gt;0,DATEDIF(ДАННЫЕ!$G1575,ДАННЫЕ!$F$1,"y"),""),IF(ДАННЫЕ!$G1575&gt;0,DATEDIF(ДАННЫЕ!$G1575,TODAY(),"y"),""))</f>
        <v/>
      </c>
      <c r="F1575" s="43" t="str">
        <f xml:space="preserve"> IF(ДАННЫЕ!$F1575="М",IF(E1575&gt;=18,IF(E1575&lt;60,1,""),""),"")&amp;IF(ДАННЫЕ!$F1575="Ж",IF(E1575&gt;=18,IF(E1575&lt;55,1,""),""),"")</f>
        <v/>
      </c>
      <c r="G1575" s="43" t="str">
        <f xml:space="preserve"> IF(ДАННЫЕ!$F1575="М",IF(E1575&gt;=60,2,""),"")&amp;IF(ДАННЫЕ!$F1575="Ж",IF(E1575&gt;=55,2,""),"")</f>
        <v/>
      </c>
      <c r="H1575" s="43" t="str">
        <f t="shared" ca="1" si="72"/>
        <v/>
      </c>
      <c r="I1575" s="43" t="str">
        <f t="shared" ca="1" si="73"/>
        <v>03</v>
      </c>
      <c r="J1575" s="28" t="str">
        <f ca="1">ДАННЫЕ!$F1575&amp;H1575&amp;I1575&amp;ДАННЫЕ!$I1575&amp;"m"&amp;IF(ДАННЫЕ!$I1575&gt;0,IF(ДАННЫЕ!$J1575&gt;0,0,1),"")&amp;"f"&amp;IF(ДАННЫЕ!$R1575&gt;0,IF(YEAR(ДАННЫЕ!$F$1)=YEAR(ДАННЫЕ!$R1575),1,0),0)&amp;"z"&amp;ДАННЫЕ!$R1575&amp;"p"&amp;ДАННЫЕ!$S1575&amp;"i"&amp;ДАННЫЕ!$T1575&amp;"h"&amp;ДАННЫЕ!$K1575&amp;"be"&amp;ДАННЫЕ!$BI1575&amp;"CD"&amp;IF(ДАННЫЕ!BF1575&gt;500,4,IF(ДАННЫЕ!BF1575&gt;350,3,IF(ДАННЫЕ!BF1575&gt;200,2,IF(ДАННЫЕ!BF1575&gt;0,1,0))))&amp;"g"&amp;B1575&amp;"d"&amp;H1575&amp;"l"&amp;ДАННЫЕ!AT1575&amp;"a"&amp;ДАННЫЕ!$V1575&amp;"v"&amp;R1575&amp;"k"&amp;ДАННЫЕ!$U1575&amp;"s"&amp;ДАННЫЕ!$Y1575&amp;"t"&amp;ДАННЫЕ!$X1575&amp;"b"&amp;IF(ДАННЫЕ!$Q1575&gt;1,1,0)&amp;"PP"&amp;ДАННЫЕ!Z1575&amp;"c"&amp;S1575&amp;"x"&amp;IF(ДАННЫЕ!$BY1575&gt;0,IF(YEAR(ДАННЫЕ!$F$1)=YEAR(ДАННЫЕ!$BY1575),1,0),0)&amp;"n"&amp;IF(ДАННЫЕ!$BZ1575&gt;0,IF(YEAR(ДАННЫЕ!$F$1)=YEAR(ДАННЫЕ!$BZ1575),1,0),0)&amp;"u"&amp;D1575&amp;"z"&amp;IF(ДАННЫЕ!$CL1575&gt;0,IF(YEAR(ДАННЫЕ!$F$1)&gt;YEAR(ДАННЫЕ!$CL1575),11,12),0)</f>
        <v>03mf0zpihbeCD0g0dlav0kstb0PPc0x0n0u0z0</v>
      </c>
      <c r="K1575" s="28" t="str">
        <f ca="1">ДАННЫЕ!$I1575&amp;"x"&amp;B1575&amp;"w"&amp;IF(T1575+ДАННЫЕ!AD1575+ДАННЫЕ!AE1575+ДАННЫЕ!AF1575+ДАННЫЕ!AG1575+ДАННЫЕ!AH1575+ДАННЫЕ!$AL1575+ДАННЫЕ!AI1575+ДАННЫЕ!AJ1575+ДАННЫЕ!AK1575+ДАННЫЕ!AP1575+ДАННЫЕ!AQ1575+ДАННЫЕ!AR1575+ДАННЫЕ!$AM1575+ДАННЫЕ!$AN1575+ДАННЫЕ!AS1575+ДАННЫЕ!AT1575&gt;0,1,0)&amp;IF(OR(T1575=2,ДАННЫЕ!AD1575=2,ДАННЫЕ!AE1575=2,ДАННЫЕ!AF1575=2,ДАННЫЕ!AG1575=2,ДАННЫЕ!AH1575=2,ДАННЫЕ!$AL1575=2,ДАННЫЕ!AI1575=2,ДАННЫЕ!AJ1575=2,ДАННЫЕ!AK1575=2,ДАННЫЕ!AP1575=2,ДАННЫЕ!AQ1575=2,ДАННЫЕ!AR1575=2,ДАННЫЕ!$AM1575=2,ДАННЫЕ!$AN1575=2,ДАННЫЕ!AS1575=2,ДАННЫЕ!AT1575=2),2,0)&amp;"t"&amp;IF(T1575&gt;0,"1"&amp;T1575,"00")&amp;"f"&amp;IF(ДАННЫЕ!$AC1575,"1"&amp;ДАННЫЕ!$AC1575,"00")&amp;"b"&amp;IF(ДАННЫЕ!$AD1575,"1"&amp;ДАННЫЕ!$AD1575,"00")&amp;"g"&amp;IF(ДАННЫЕ!$AF1575,"1"&amp;ДАННЫЕ!$AF1575,"00")&amp;"c"&amp;IF(ДАННЫЕ!$AG1575,"1"&amp;ДАННЫЕ!$AG1575,"00")&amp;"i"&amp;IF(ДАННЫЕ!$AH1575,"1"&amp;ДАННЫЕ!$AH1575,"00")&amp;"r"&amp;IF(ДАННЫЕ!$AL1575,"1"&amp;ДАННЫЕ!$AL1575,"00")&amp;"m"&amp;IF(ДАННЫЕ!$AI1575,"1"&amp;ДАННЫЕ!$AI1575,"00")&amp;"hS"&amp;IF(ДАННЫЕ!$AJ1575,"1"&amp;ДАННЫЕ!$AJ1575,"00")&amp;"hZ"&amp;IF(ДАННЫЕ!$AK1575,"1"&amp;ДАННЫЕ!$AK1575,"00")&amp;"p"&amp;IF(ДАННЫЕ!$AP1575,"1"&amp;ДАННЫЕ!$AP1575,"00")&amp;"k"&amp;IF(ДАННЫЕ!$AQ1575,"1"&amp;ДАННЫЕ!$AQ1575,"00")&amp;"z"&amp;IF(ДАННЫЕ!$AR1575,"1"&amp;ДАННЫЕ!$AR1575,"00")&amp;"j"&amp;IF(ДАННЫЕ!$AM1575,"1"&amp;ДАННЫЕ!$AM1575,"00")&amp;"n"&amp;IF(ДАННЫЕ!$AN1575,"1"&amp;ДАННЫЕ!$AN1575,"00")&amp;"E"&amp;ДАННЫЕ!BI1575&amp;"L"&amp;ДАННЫЕ!AO1575&amp;"h"&amp;IF(ДАННЫЕ!$AU1575&gt;0,1,0)&amp;"v"&amp;IF(ДАННЫЕ!$AW1575&gt;0,1,0)&amp;"a"&amp;IF(ДАННЫЕ!$AS1575,"1"&amp;ДАННЫЕ!$AS1575,"00")&amp;"s"&amp;IF(ДАННЫЕ!$AT1575,"1"&amp;ДАННЫЕ!$AT1575,"00")&amp;"u"&amp;IF(ДАННЫЕ!$CJ1575&gt;0,1,0)&amp;"y"&amp;B1575&amp;"d"&amp;H1575&amp;"e"&amp;F1575&amp;G1575</f>
        <v>x0w00t00f00b00g00c00i00r00m00hS00hZ00p00k00z00j00n00ELh0v0a00s00u0y0de</v>
      </c>
      <c r="L1575" s="28" t="str">
        <f ca="1">ДАННЫЕ!$I1575&amp;"VN"&amp;IF(ДАННЫЕ!AW1575&gt;0,11,10)&amp;"CD"&amp;IF(ДАННЫЕ!BF1575&gt;500,16,IF(ДАННЫЕ!BF1575&gt;350,15,IF(ДАННЫЕ!BF1575&gt;=200,14,IF(ДАННЫЕ!BF1575&gt;=100,13,IF(ДАННЫЕ!BF1575&gt;=50,12,IF(ДАННЫЕ!BF1575&gt;0,11,10))))))&amp;"AR"&amp;IF(ДАННЫЕ!BX1575&gt;0,1,0)&amp;"GD"&amp;B1575&amp;"VV"&amp;IF(E1575&gt;=5,IF(E1575&lt;18,1,0),0)</f>
        <v>VN10CD10AR0GD0VV0</v>
      </c>
      <c r="M1575" s="28" t="str">
        <f>ДАННЫЕ!$I1575&amp;"b"&amp;ДАННЫЕ!$BI1575&amp;"r"&amp;ДАННЫЕ!$BJ1575&amp;"CD"&amp;IF(ДАННЫЕ!BF1575&gt;0,IF(ДАННЫЕ!BF1575&lt;200,1,IF(ДАННЫЕ!BF1575&lt;350,2,3)),0)&amp;"h"&amp;IF(ДАННЫЕ!$BK1575+ДАННЫЕ!$BL1575+ДАННЫЕ!$BM1575&gt;0,1,0)&amp;"x"&amp;ДАННЫЕ!$BK1575&amp;"y"&amp;ДАННЫЕ!$BL1575&amp;"z"&amp;ДАННЫЕ!$BM1575&amp;"c"&amp;IF(ДАННЫЕ!$BK1575+ДАННЫЕ!$BL1575+ДАННЫЕ!$BM1575=3,1,0)&amp;"a"&amp;IF(ДАННЫЕ!$BQ1575+ДАННЫЕ!$BR1575&gt;0,1,0)&amp;"d"&amp;ДАННЫЕ!$BQ1575&amp;"v"&amp;ДАННЫЕ!$BR1575&amp;"p"&amp;ДАННЫЕ!$BS1575&amp;"n"&amp;ДАННЫЕ!$BU1575&amp;"t"&amp;ДАННЫЕ!$BV1575&amp;"o"&amp;ДАННЫЕ!$BT1575&amp;"l"&amp;IF(ДАННЫЕ!$BN1575&gt;0,1,0)&amp;ДАННЫЕ!$BN1575&amp;"g"&amp;ДАННЫЕ!$BO1575&amp;"s"&amp;ДАННЫЕ!$BP1575&amp;"DZ"&amp;IF(ДАННЫЕ!B1575-ДАННЫЕ!G1575 &lt; 60,IF(ДАННЫЕ!B1575-ДАННЫЕ!G1575 &gt;= 0,1,0),0)&amp;"u"&amp;IF(ДАННЫЕ!$CJ1575&gt;0,1,0)</f>
        <v>brCD0h0xyzc0a0dvpntol0gsDZ1u0</v>
      </c>
      <c r="N1575" s="28" t="str">
        <f ca="1">ДАННЫЕ!$F1575&amp;ДАННЫЕ!$I1575&amp;"g"&amp;B1575&amp;"cf"&amp;D1575&amp;"a"&amp;IF(ДАННЫЕ!$BX1575&gt;0,1,0)&amp;IF(ДАННЫЕ!$BF1575&gt;500,1,IF(ДАННЫЕ!$BF1575&gt;350,2,IF(ДАННЫЕ!$BF1575&gt;=200,3,IF(ДАННЫЕ!$BF1575&gt;=100,4,IF(ДАННЫЕ!$BF1575&gt;=50,5,IF(ДАННЫЕ!$BF1575&lt;50,6,0))))))&amp;"AR"&amp;IF(DATEDIF(ДАННЫЕ!$BX1575,ДАННЫЕ!$F$1,"y")&gt;1,1,0)&amp;"VG"&amp;IF(ДАННЫЕ!$BH1575="0",1,0)&amp;"o"&amp;IF(T1575+ДАННЫЕ!$AF1575+ДАННЫЕ!$AG1575+ДАННЫЕ!$AH1575+ДАННЫЕ!$AI1575+ДАННЫЕ!$AJ1575+ДАННЫЕ!$AP1575+ДАННЫЕ!$AQ1575+ДАННЫЕ!$AR1575+ДАННЫЕ!$AU1575+ДАННЫЕ!$AW1575+ДАННЫЕ!$AS1575+ДАННЫЕ!$AT1575&gt;0,1,0)&amp;"x"&amp;ДАННЫЕ!$AG1575&amp;"p"&amp;IF(ДАННЫЕ!$BY1575&gt;0,1,0)&amp;"v"&amp;IF(ДАННЫЕ!$BZ1575&gt;0,1,0)&amp;"n"&amp;ДАННЫЕ!$CA1575&amp;"t"&amp;ДАННЫЕ!$AY1575&amp;"k"&amp;ДАННЫЕ!$CB1575&amp;"q"&amp;ДАННЫЕ!$CC1575&amp;"w"&amp;ДАННЫЕ!$CD1575&amp;"e"&amp;ДАННЫЕ!$CE1575&amp;"m"&amp;ДАННЫЕ!$CF1575&amp;"c"&amp;ДАННЫЕ!$CG1575&amp;"z"&amp;ДАННЫЕ!$CH1575&amp;"d"&amp;IF(H1575=4,1,0)&amp;"s"&amp;IF(ДАННЫЕ!$J1575=1,0,1)&amp;"u"&amp;IF(ДАННЫЕ!$CJ1575&gt;0,1,0)</f>
        <v>g0cf0a06AR1VG0o0xp0v0ntkqwemczd0s1u0</v>
      </c>
      <c r="O1575" s="28" t="str">
        <f>ДАННЫЕ!$I1575&amp;"g"&amp;B1575&amp;A1575&amp;"f"&amp;P1575&amp;"c"&amp;IF(ДАННЫЕ!$U1575&gt;0,1,0)&amp;"s"&amp;IF(ДАННЫЕ!$Q1575&gt;0,IF(YEAR(ДАННЫЕ!$F$1)=YEAR(ДАННЫЕ!$Q1575),IF(MONTH(ДАННЫЕ!$F$1)=MONTH(ДАННЫЕ!$Q1575),111,11),1),0)&amp;"i"&amp;IF(ДАННЫЕ!$R1575+ДАННЫЕ!$S1575+ДАННЫЕ!$T1575=0,0,1)&amp;"h"&amp;IF(ДАННЫЕ!$P1575&gt;0,1,0)&amp;"p"&amp;IF(ДАННЫЕ!$CI1575&gt;0,IF(YEAR(ДАННЫЕ!$F$1)=YEAR(ДАННЫЕ!$CI1575),IF(MONTH(ДАННЫЕ!$F$1)=MONTH(ДАННЫЕ!$CI1575),111,11),1),0)&amp;"d"&amp;IF(ДАННЫЕ!$CJ1575&gt;0,IF(YEAR(ДАННЫЕ!$F$1)=YEAR(ДАННЫЕ!$CJ1575),IF(MONTH(ДАННЫЕ!$F$1)=MONTH(ДАННЫЕ!$CJ1575),111,11),1),0)&amp;"o"&amp;IF(ДАННЫЕ!$CK1575&gt;0,IF(MONTH(ДАННЫЕ!$F$1)=MONTH(ДАННЫЕ!$CK1575),111,11),0)&amp;"v"&amp;IF(ДАННЫЕ!$BE1575&gt;0,IF(MONTH(ДАННЫЕ!$F$1)=MONTH(ДАННЫЕ!$BE1575),111,11),0)</f>
        <v>g00f0c0s0i0h0p0d0o0v0</v>
      </c>
      <c r="P1575" s="15">
        <f t="shared" si="74"/>
        <v>0</v>
      </c>
      <c r="Q1575" s="15">
        <f>IF(ДАННЫЕ!$F$1&gt;ДАННЫЕ!$N1575,IF(YEAR(ДАННЫЕ!$F$1)=YEAR(ДАННЫЕ!M1575),1,0),0)</f>
        <v>0</v>
      </c>
      <c r="R1575" s="15">
        <f>IF(ДАННЫЕ!$F$1&gt;ДАННЫЕ!$N1575,IF(YEAR(ДАННЫЕ!$F$1)=YEAR(ДАННЫЕ!N1575),1,0),0)</f>
        <v>0</v>
      </c>
      <c r="S1575" s="15">
        <f>IF(ДАННЫЕ!$AA1575="2А",1,IF(ДАННЫЕ!$AA1575="2Б",2,IF(ДАННЫЕ!$AA1575="2В",3,IF(ДАННЫЕ!$AA1575=3,4,IF(ДАННЫЕ!$AA1575="4А",5,IF(ДАННЫЕ!$AA1575="4Б",6,IF(ДАННЫЕ!$AA1575="4В",7,IF(ДАННЫЕ!$AA1575=5,8,0))))))))</f>
        <v>0</v>
      </c>
      <c r="T1575" s="15">
        <f>IF(OR(ДАННЫЕ!$AC1575=2,ДАННЫЕ!$AD1575=2,ДАННЫЕ!$AE1575=2),2,IF(OR(ДАННЫЕ!$AC1575=1,ДАННЫЕ!$AD1575=1,ДАННЫЕ!$AE1575=1),1,0))</f>
        <v>0</v>
      </c>
    </row>
    <row r="1576" spans="1:20" x14ac:dyDescent="0.2">
      <c r="A1576" s="78">
        <f>IF(B1576&gt;0,IF(MONTH(ДАННЫЕ!$F$1)=MONTH(ДАННЫЕ!$B1576),1,0),0)</f>
        <v>0</v>
      </c>
      <c r="B1576" s="14">
        <f>IF(ДАННЫЕ!$B1576&gt;0,IF(YEAR(ДАННЫЕ!$F$1)=YEAR(ДАННЫЕ!$B1576),1,0),0)</f>
        <v>0</v>
      </c>
      <c r="C1576" s="14">
        <f>IF(ДАННЫЕ!$CM1576&gt;0,IF(YEAR(ДАННЫЕ!$F$1)=YEAR(ДАННЫЕ!$CM1576),1,0),0)</f>
        <v>0</v>
      </c>
      <c r="D1576" s="14">
        <f>IF(ДАННЫЕ!$CJ1576&gt;0,IF(ДАННЫЕ!$CL1576&gt;ДАННЫЕ!$F$1,1,IF(ДАННЫЕ!$CL1576&gt;0,0,1)),0)</f>
        <v>0</v>
      </c>
      <c r="E1576" s="43" t="str">
        <f ca="1">IF(ДАННЫЕ!$F$1&gt;0,IF(ДАННЫЕ!$G1576&gt;0,DATEDIF(ДАННЫЕ!$G1576,ДАННЫЕ!$F$1,"y"),""),IF(ДАННЫЕ!$G1576&gt;0,DATEDIF(ДАННЫЕ!$G1576,TODAY(),"y"),""))</f>
        <v/>
      </c>
      <c r="F1576" s="43" t="str">
        <f xml:space="preserve"> IF(ДАННЫЕ!$F1576="М",IF(E1576&gt;=18,IF(E1576&lt;60,1,""),""),"")&amp;IF(ДАННЫЕ!$F1576="Ж",IF(E1576&gt;=18,IF(E1576&lt;55,1,""),""),"")</f>
        <v/>
      </c>
      <c r="G1576" s="43" t="str">
        <f xml:space="preserve"> IF(ДАННЫЕ!$F1576="М",IF(E1576&gt;=60,2,""),"")&amp;IF(ДАННЫЕ!$F1576="Ж",IF(E1576&gt;=55,2,""),"")</f>
        <v/>
      </c>
      <c r="H1576" s="43" t="str">
        <f t="shared" ca="1" si="72"/>
        <v/>
      </c>
      <c r="I1576" s="43" t="str">
        <f t="shared" ca="1" si="73"/>
        <v>03</v>
      </c>
      <c r="J1576" s="28" t="str">
        <f ca="1">ДАННЫЕ!$F1576&amp;H1576&amp;I1576&amp;ДАННЫЕ!$I1576&amp;"m"&amp;IF(ДАННЫЕ!$I1576&gt;0,IF(ДАННЫЕ!$J1576&gt;0,0,1),"")&amp;"f"&amp;IF(ДАННЫЕ!$R1576&gt;0,IF(YEAR(ДАННЫЕ!$F$1)=YEAR(ДАННЫЕ!$R1576),1,0),0)&amp;"z"&amp;ДАННЫЕ!$R1576&amp;"p"&amp;ДАННЫЕ!$S1576&amp;"i"&amp;ДАННЫЕ!$T1576&amp;"h"&amp;ДАННЫЕ!$K1576&amp;"be"&amp;ДАННЫЕ!$BI1576&amp;"CD"&amp;IF(ДАННЫЕ!BF1576&gt;500,4,IF(ДАННЫЕ!BF1576&gt;350,3,IF(ДАННЫЕ!BF1576&gt;200,2,IF(ДАННЫЕ!BF1576&gt;0,1,0))))&amp;"g"&amp;B1576&amp;"d"&amp;H1576&amp;"l"&amp;ДАННЫЕ!AT1576&amp;"a"&amp;ДАННЫЕ!$V1576&amp;"v"&amp;R1576&amp;"k"&amp;ДАННЫЕ!$U1576&amp;"s"&amp;ДАННЫЕ!$Y1576&amp;"t"&amp;ДАННЫЕ!$X1576&amp;"b"&amp;IF(ДАННЫЕ!$Q1576&gt;1,1,0)&amp;"PP"&amp;ДАННЫЕ!Z1576&amp;"c"&amp;S1576&amp;"x"&amp;IF(ДАННЫЕ!$BY1576&gt;0,IF(YEAR(ДАННЫЕ!$F$1)=YEAR(ДАННЫЕ!$BY1576),1,0),0)&amp;"n"&amp;IF(ДАННЫЕ!$BZ1576&gt;0,IF(YEAR(ДАННЫЕ!$F$1)=YEAR(ДАННЫЕ!$BZ1576),1,0),0)&amp;"u"&amp;D1576&amp;"z"&amp;IF(ДАННЫЕ!$CL1576&gt;0,IF(YEAR(ДАННЫЕ!$F$1)&gt;YEAR(ДАННЫЕ!$CL1576),11,12),0)</f>
        <v>03mf0zpihbeCD0g0dlav0kstb0PPc0x0n0u0z0</v>
      </c>
      <c r="K1576" s="28" t="str">
        <f ca="1">ДАННЫЕ!$I1576&amp;"x"&amp;B1576&amp;"w"&amp;IF(T1576+ДАННЫЕ!AD1576+ДАННЫЕ!AE1576+ДАННЫЕ!AF1576+ДАННЫЕ!AG1576+ДАННЫЕ!AH1576+ДАННЫЕ!$AL1576+ДАННЫЕ!AI1576+ДАННЫЕ!AJ1576+ДАННЫЕ!AK1576+ДАННЫЕ!AP1576+ДАННЫЕ!AQ1576+ДАННЫЕ!AR1576+ДАННЫЕ!$AM1576+ДАННЫЕ!$AN1576+ДАННЫЕ!AS1576+ДАННЫЕ!AT1576&gt;0,1,0)&amp;IF(OR(T1576=2,ДАННЫЕ!AD1576=2,ДАННЫЕ!AE1576=2,ДАННЫЕ!AF1576=2,ДАННЫЕ!AG1576=2,ДАННЫЕ!AH1576=2,ДАННЫЕ!$AL1576=2,ДАННЫЕ!AI1576=2,ДАННЫЕ!AJ1576=2,ДАННЫЕ!AK1576=2,ДАННЫЕ!AP1576=2,ДАННЫЕ!AQ1576=2,ДАННЫЕ!AR1576=2,ДАННЫЕ!$AM1576=2,ДАННЫЕ!$AN1576=2,ДАННЫЕ!AS1576=2,ДАННЫЕ!AT1576=2),2,0)&amp;"t"&amp;IF(T1576&gt;0,"1"&amp;T1576,"00")&amp;"f"&amp;IF(ДАННЫЕ!$AC1576,"1"&amp;ДАННЫЕ!$AC1576,"00")&amp;"b"&amp;IF(ДАННЫЕ!$AD1576,"1"&amp;ДАННЫЕ!$AD1576,"00")&amp;"g"&amp;IF(ДАННЫЕ!$AF1576,"1"&amp;ДАННЫЕ!$AF1576,"00")&amp;"c"&amp;IF(ДАННЫЕ!$AG1576,"1"&amp;ДАННЫЕ!$AG1576,"00")&amp;"i"&amp;IF(ДАННЫЕ!$AH1576,"1"&amp;ДАННЫЕ!$AH1576,"00")&amp;"r"&amp;IF(ДАННЫЕ!$AL1576,"1"&amp;ДАННЫЕ!$AL1576,"00")&amp;"m"&amp;IF(ДАННЫЕ!$AI1576,"1"&amp;ДАННЫЕ!$AI1576,"00")&amp;"hS"&amp;IF(ДАННЫЕ!$AJ1576,"1"&amp;ДАННЫЕ!$AJ1576,"00")&amp;"hZ"&amp;IF(ДАННЫЕ!$AK1576,"1"&amp;ДАННЫЕ!$AK1576,"00")&amp;"p"&amp;IF(ДАННЫЕ!$AP1576,"1"&amp;ДАННЫЕ!$AP1576,"00")&amp;"k"&amp;IF(ДАННЫЕ!$AQ1576,"1"&amp;ДАННЫЕ!$AQ1576,"00")&amp;"z"&amp;IF(ДАННЫЕ!$AR1576,"1"&amp;ДАННЫЕ!$AR1576,"00")&amp;"j"&amp;IF(ДАННЫЕ!$AM1576,"1"&amp;ДАННЫЕ!$AM1576,"00")&amp;"n"&amp;IF(ДАННЫЕ!$AN1576,"1"&amp;ДАННЫЕ!$AN1576,"00")&amp;"E"&amp;ДАННЫЕ!BI1576&amp;"L"&amp;ДАННЫЕ!AO1576&amp;"h"&amp;IF(ДАННЫЕ!$AU1576&gt;0,1,0)&amp;"v"&amp;IF(ДАННЫЕ!$AW1576&gt;0,1,0)&amp;"a"&amp;IF(ДАННЫЕ!$AS1576,"1"&amp;ДАННЫЕ!$AS1576,"00")&amp;"s"&amp;IF(ДАННЫЕ!$AT1576,"1"&amp;ДАННЫЕ!$AT1576,"00")&amp;"u"&amp;IF(ДАННЫЕ!$CJ1576&gt;0,1,0)&amp;"y"&amp;B1576&amp;"d"&amp;H1576&amp;"e"&amp;F1576&amp;G1576</f>
        <v>x0w00t00f00b00g00c00i00r00m00hS00hZ00p00k00z00j00n00ELh0v0a00s00u0y0de</v>
      </c>
      <c r="L1576" s="28" t="str">
        <f ca="1">ДАННЫЕ!$I1576&amp;"VN"&amp;IF(ДАННЫЕ!AW1576&gt;0,11,10)&amp;"CD"&amp;IF(ДАННЫЕ!BF1576&gt;500,16,IF(ДАННЫЕ!BF1576&gt;350,15,IF(ДАННЫЕ!BF1576&gt;=200,14,IF(ДАННЫЕ!BF1576&gt;=100,13,IF(ДАННЫЕ!BF1576&gt;=50,12,IF(ДАННЫЕ!BF1576&gt;0,11,10))))))&amp;"AR"&amp;IF(ДАННЫЕ!BX1576&gt;0,1,0)&amp;"GD"&amp;B1576&amp;"VV"&amp;IF(E1576&gt;=5,IF(E1576&lt;18,1,0),0)</f>
        <v>VN10CD10AR0GD0VV0</v>
      </c>
      <c r="M1576" s="28" t="str">
        <f>ДАННЫЕ!$I1576&amp;"b"&amp;ДАННЫЕ!$BI1576&amp;"r"&amp;ДАННЫЕ!$BJ1576&amp;"CD"&amp;IF(ДАННЫЕ!BF1576&gt;0,IF(ДАННЫЕ!BF1576&lt;200,1,IF(ДАННЫЕ!BF1576&lt;350,2,3)),0)&amp;"h"&amp;IF(ДАННЫЕ!$BK1576+ДАННЫЕ!$BL1576+ДАННЫЕ!$BM1576&gt;0,1,0)&amp;"x"&amp;ДАННЫЕ!$BK1576&amp;"y"&amp;ДАННЫЕ!$BL1576&amp;"z"&amp;ДАННЫЕ!$BM1576&amp;"c"&amp;IF(ДАННЫЕ!$BK1576+ДАННЫЕ!$BL1576+ДАННЫЕ!$BM1576=3,1,0)&amp;"a"&amp;IF(ДАННЫЕ!$BQ1576+ДАННЫЕ!$BR1576&gt;0,1,0)&amp;"d"&amp;ДАННЫЕ!$BQ1576&amp;"v"&amp;ДАННЫЕ!$BR1576&amp;"p"&amp;ДАННЫЕ!$BS1576&amp;"n"&amp;ДАННЫЕ!$BU1576&amp;"t"&amp;ДАННЫЕ!$BV1576&amp;"o"&amp;ДАННЫЕ!$BT1576&amp;"l"&amp;IF(ДАННЫЕ!$BN1576&gt;0,1,0)&amp;ДАННЫЕ!$BN1576&amp;"g"&amp;ДАННЫЕ!$BO1576&amp;"s"&amp;ДАННЫЕ!$BP1576&amp;"DZ"&amp;IF(ДАННЫЕ!B1576-ДАННЫЕ!G1576 &lt; 60,IF(ДАННЫЕ!B1576-ДАННЫЕ!G1576 &gt;= 0,1,0),0)&amp;"u"&amp;IF(ДАННЫЕ!$CJ1576&gt;0,1,0)</f>
        <v>brCD0h0xyzc0a0dvpntol0gsDZ1u0</v>
      </c>
      <c r="N1576" s="28" t="str">
        <f ca="1">ДАННЫЕ!$F1576&amp;ДАННЫЕ!$I1576&amp;"g"&amp;B1576&amp;"cf"&amp;D1576&amp;"a"&amp;IF(ДАННЫЕ!$BX1576&gt;0,1,0)&amp;IF(ДАННЫЕ!$BF1576&gt;500,1,IF(ДАННЫЕ!$BF1576&gt;350,2,IF(ДАННЫЕ!$BF1576&gt;=200,3,IF(ДАННЫЕ!$BF1576&gt;=100,4,IF(ДАННЫЕ!$BF1576&gt;=50,5,IF(ДАННЫЕ!$BF1576&lt;50,6,0))))))&amp;"AR"&amp;IF(DATEDIF(ДАННЫЕ!$BX1576,ДАННЫЕ!$F$1,"y")&gt;1,1,0)&amp;"VG"&amp;IF(ДАННЫЕ!$BH1576="0",1,0)&amp;"o"&amp;IF(T1576+ДАННЫЕ!$AF1576+ДАННЫЕ!$AG1576+ДАННЫЕ!$AH1576+ДАННЫЕ!$AI1576+ДАННЫЕ!$AJ1576+ДАННЫЕ!$AP1576+ДАННЫЕ!$AQ1576+ДАННЫЕ!$AR1576+ДАННЫЕ!$AU1576+ДАННЫЕ!$AW1576+ДАННЫЕ!$AS1576+ДАННЫЕ!$AT1576&gt;0,1,0)&amp;"x"&amp;ДАННЫЕ!$AG1576&amp;"p"&amp;IF(ДАННЫЕ!$BY1576&gt;0,1,0)&amp;"v"&amp;IF(ДАННЫЕ!$BZ1576&gt;0,1,0)&amp;"n"&amp;ДАННЫЕ!$CA1576&amp;"t"&amp;ДАННЫЕ!$AY1576&amp;"k"&amp;ДАННЫЕ!$CB1576&amp;"q"&amp;ДАННЫЕ!$CC1576&amp;"w"&amp;ДАННЫЕ!$CD1576&amp;"e"&amp;ДАННЫЕ!$CE1576&amp;"m"&amp;ДАННЫЕ!$CF1576&amp;"c"&amp;ДАННЫЕ!$CG1576&amp;"z"&amp;ДАННЫЕ!$CH1576&amp;"d"&amp;IF(H1576=4,1,0)&amp;"s"&amp;IF(ДАННЫЕ!$J1576=1,0,1)&amp;"u"&amp;IF(ДАННЫЕ!$CJ1576&gt;0,1,0)</f>
        <v>g0cf0a06AR1VG0o0xp0v0ntkqwemczd0s1u0</v>
      </c>
      <c r="O1576" s="28" t="str">
        <f>ДАННЫЕ!$I1576&amp;"g"&amp;B1576&amp;A1576&amp;"f"&amp;P1576&amp;"c"&amp;IF(ДАННЫЕ!$U1576&gt;0,1,0)&amp;"s"&amp;IF(ДАННЫЕ!$Q1576&gt;0,IF(YEAR(ДАННЫЕ!$F$1)=YEAR(ДАННЫЕ!$Q1576),IF(MONTH(ДАННЫЕ!$F$1)=MONTH(ДАННЫЕ!$Q1576),111,11),1),0)&amp;"i"&amp;IF(ДАННЫЕ!$R1576+ДАННЫЕ!$S1576+ДАННЫЕ!$T1576=0,0,1)&amp;"h"&amp;IF(ДАННЫЕ!$P1576&gt;0,1,0)&amp;"p"&amp;IF(ДАННЫЕ!$CI1576&gt;0,IF(YEAR(ДАННЫЕ!$F$1)=YEAR(ДАННЫЕ!$CI1576),IF(MONTH(ДАННЫЕ!$F$1)=MONTH(ДАННЫЕ!$CI1576),111,11),1),0)&amp;"d"&amp;IF(ДАННЫЕ!$CJ1576&gt;0,IF(YEAR(ДАННЫЕ!$F$1)=YEAR(ДАННЫЕ!$CJ1576),IF(MONTH(ДАННЫЕ!$F$1)=MONTH(ДАННЫЕ!$CJ1576),111,11),1),0)&amp;"o"&amp;IF(ДАННЫЕ!$CK1576&gt;0,IF(MONTH(ДАННЫЕ!$F$1)=MONTH(ДАННЫЕ!$CK1576),111,11),0)&amp;"v"&amp;IF(ДАННЫЕ!$BE1576&gt;0,IF(MONTH(ДАННЫЕ!$F$1)=MONTH(ДАННЫЕ!$BE1576),111,11),0)</f>
        <v>g00f0c0s0i0h0p0d0o0v0</v>
      </c>
      <c r="P1576" s="15">
        <f t="shared" si="74"/>
        <v>0</v>
      </c>
      <c r="Q1576" s="15">
        <f>IF(ДАННЫЕ!$F$1&gt;ДАННЫЕ!$N1576,IF(YEAR(ДАННЫЕ!$F$1)=YEAR(ДАННЫЕ!M1576),1,0),0)</f>
        <v>0</v>
      </c>
      <c r="R1576" s="15">
        <f>IF(ДАННЫЕ!$F$1&gt;ДАННЫЕ!$N1576,IF(YEAR(ДАННЫЕ!$F$1)=YEAR(ДАННЫЕ!N1576),1,0),0)</f>
        <v>0</v>
      </c>
      <c r="S1576" s="15">
        <f>IF(ДАННЫЕ!$AA1576="2А",1,IF(ДАННЫЕ!$AA1576="2Б",2,IF(ДАННЫЕ!$AA1576="2В",3,IF(ДАННЫЕ!$AA1576=3,4,IF(ДАННЫЕ!$AA1576="4А",5,IF(ДАННЫЕ!$AA1576="4Б",6,IF(ДАННЫЕ!$AA1576="4В",7,IF(ДАННЫЕ!$AA1576=5,8,0))))))))</f>
        <v>0</v>
      </c>
      <c r="T1576" s="15">
        <f>IF(OR(ДАННЫЕ!$AC1576=2,ДАННЫЕ!$AD1576=2,ДАННЫЕ!$AE1576=2),2,IF(OR(ДАННЫЕ!$AC1576=1,ДАННЫЕ!$AD1576=1,ДАННЫЕ!$AE1576=1),1,0))</f>
        <v>0</v>
      </c>
    </row>
    <row r="1577" spans="1:20" x14ac:dyDescent="0.2">
      <c r="A1577" s="78">
        <f>IF(B1577&gt;0,IF(MONTH(ДАННЫЕ!$F$1)=MONTH(ДАННЫЕ!$B1577),1,0),0)</f>
        <v>0</v>
      </c>
      <c r="B1577" s="14">
        <f>IF(ДАННЫЕ!$B1577&gt;0,IF(YEAR(ДАННЫЕ!$F$1)=YEAR(ДАННЫЕ!$B1577),1,0),0)</f>
        <v>0</v>
      </c>
      <c r="C1577" s="14">
        <f>IF(ДАННЫЕ!$CM1577&gt;0,IF(YEAR(ДАННЫЕ!$F$1)=YEAR(ДАННЫЕ!$CM1577),1,0),0)</f>
        <v>0</v>
      </c>
      <c r="D1577" s="14">
        <f>IF(ДАННЫЕ!$CJ1577&gt;0,IF(ДАННЫЕ!$CL1577&gt;ДАННЫЕ!$F$1,1,IF(ДАННЫЕ!$CL1577&gt;0,0,1)),0)</f>
        <v>0</v>
      </c>
      <c r="E1577" s="43" t="str">
        <f ca="1">IF(ДАННЫЕ!$F$1&gt;0,IF(ДАННЫЕ!$G1577&gt;0,DATEDIF(ДАННЫЕ!$G1577,ДАННЫЕ!$F$1,"y"),""),IF(ДАННЫЕ!$G1577&gt;0,DATEDIF(ДАННЫЕ!$G1577,TODAY(),"y"),""))</f>
        <v/>
      </c>
      <c r="F1577" s="43" t="str">
        <f xml:space="preserve"> IF(ДАННЫЕ!$F1577="М",IF(E1577&gt;=18,IF(E1577&lt;60,1,""),""),"")&amp;IF(ДАННЫЕ!$F1577="Ж",IF(E1577&gt;=18,IF(E1577&lt;55,1,""),""),"")</f>
        <v/>
      </c>
      <c r="G1577" s="43" t="str">
        <f xml:space="preserve"> IF(ДАННЫЕ!$F1577="М",IF(E1577&gt;=60,2,""),"")&amp;IF(ДАННЫЕ!$F1577="Ж",IF(E1577&gt;=55,2,""),"")</f>
        <v/>
      </c>
      <c r="H1577" s="43" t="str">
        <f t="shared" ca="1" si="72"/>
        <v/>
      </c>
      <c r="I1577" s="43" t="str">
        <f t="shared" ca="1" si="73"/>
        <v>03</v>
      </c>
      <c r="J1577" s="28" t="str">
        <f ca="1">ДАННЫЕ!$F1577&amp;H1577&amp;I1577&amp;ДАННЫЕ!$I1577&amp;"m"&amp;IF(ДАННЫЕ!$I1577&gt;0,IF(ДАННЫЕ!$J1577&gt;0,0,1),"")&amp;"f"&amp;IF(ДАННЫЕ!$R1577&gt;0,IF(YEAR(ДАННЫЕ!$F$1)=YEAR(ДАННЫЕ!$R1577),1,0),0)&amp;"z"&amp;ДАННЫЕ!$R1577&amp;"p"&amp;ДАННЫЕ!$S1577&amp;"i"&amp;ДАННЫЕ!$T1577&amp;"h"&amp;ДАННЫЕ!$K1577&amp;"be"&amp;ДАННЫЕ!$BI1577&amp;"CD"&amp;IF(ДАННЫЕ!BF1577&gt;500,4,IF(ДАННЫЕ!BF1577&gt;350,3,IF(ДАННЫЕ!BF1577&gt;200,2,IF(ДАННЫЕ!BF1577&gt;0,1,0))))&amp;"g"&amp;B1577&amp;"d"&amp;H1577&amp;"l"&amp;ДАННЫЕ!AT1577&amp;"a"&amp;ДАННЫЕ!$V1577&amp;"v"&amp;R1577&amp;"k"&amp;ДАННЫЕ!$U1577&amp;"s"&amp;ДАННЫЕ!$Y1577&amp;"t"&amp;ДАННЫЕ!$X1577&amp;"b"&amp;IF(ДАННЫЕ!$Q1577&gt;1,1,0)&amp;"PP"&amp;ДАННЫЕ!Z1577&amp;"c"&amp;S1577&amp;"x"&amp;IF(ДАННЫЕ!$BY1577&gt;0,IF(YEAR(ДАННЫЕ!$F$1)=YEAR(ДАННЫЕ!$BY1577),1,0),0)&amp;"n"&amp;IF(ДАННЫЕ!$BZ1577&gt;0,IF(YEAR(ДАННЫЕ!$F$1)=YEAR(ДАННЫЕ!$BZ1577),1,0),0)&amp;"u"&amp;D1577&amp;"z"&amp;IF(ДАННЫЕ!$CL1577&gt;0,IF(YEAR(ДАННЫЕ!$F$1)&gt;YEAR(ДАННЫЕ!$CL1577),11,12),0)</f>
        <v>03mf0zpihbeCD0g0dlav0kstb0PPc0x0n0u0z0</v>
      </c>
      <c r="K1577" s="28" t="str">
        <f ca="1">ДАННЫЕ!$I1577&amp;"x"&amp;B1577&amp;"w"&amp;IF(T1577+ДАННЫЕ!AD1577+ДАННЫЕ!AE1577+ДАННЫЕ!AF1577+ДАННЫЕ!AG1577+ДАННЫЕ!AH1577+ДАННЫЕ!$AL1577+ДАННЫЕ!AI1577+ДАННЫЕ!AJ1577+ДАННЫЕ!AK1577+ДАННЫЕ!AP1577+ДАННЫЕ!AQ1577+ДАННЫЕ!AR1577+ДАННЫЕ!$AM1577+ДАННЫЕ!$AN1577+ДАННЫЕ!AS1577+ДАННЫЕ!AT1577&gt;0,1,0)&amp;IF(OR(T1577=2,ДАННЫЕ!AD1577=2,ДАННЫЕ!AE1577=2,ДАННЫЕ!AF1577=2,ДАННЫЕ!AG1577=2,ДАННЫЕ!AH1577=2,ДАННЫЕ!$AL1577=2,ДАННЫЕ!AI1577=2,ДАННЫЕ!AJ1577=2,ДАННЫЕ!AK1577=2,ДАННЫЕ!AP1577=2,ДАННЫЕ!AQ1577=2,ДАННЫЕ!AR1577=2,ДАННЫЕ!$AM1577=2,ДАННЫЕ!$AN1577=2,ДАННЫЕ!AS1577=2,ДАННЫЕ!AT1577=2),2,0)&amp;"t"&amp;IF(T1577&gt;0,"1"&amp;T1577,"00")&amp;"f"&amp;IF(ДАННЫЕ!$AC1577,"1"&amp;ДАННЫЕ!$AC1577,"00")&amp;"b"&amp;IF(ДАННЫЕ!$AD1577,"1"&amp;ДАННЫЕ!$AD1577,"00")&amp;"g"&amp;IF(ДАННЫЕ!$AF1577,"1"&amp;ДАННЫЕ!$AF1577,"00")&amp;"c"&amp;IF(ДАННЫЕ!$AG1577,"1"&amp;ДАННЫЕ!$AG1577,"00")&amp;"i"&amp;IF(ДАННЫЕ!$AH1577,"1"&amp;ДАННЫЕ!$AH1577,"00")&amp;"r"&amp;IF(ДАННЫЕ!$AL1577,"1"&amp;ДАННЫЕ!$AL1577,"00")&amp;"m"&amp;IF(ДАННЫЕ!$AI1577,"1"&amp;ДАННЫЕ!$AI1577,"00")&amp;"hS"&amp;IF(ДАННЫЕ!$AJ1577,"1"&amp;ДАННЫЕ!$AJ1577,"00")&amp;"hZ"&amp;IF(ДАННЫЕ!$AK1577,"1"&amp;ДАННЫЕ!$AK1577,"00")&amp;"p"&amp;IF(ДАННЫЕ!$AP1577,"1"&amp;ДАННЫЕ!$AP1577,"00")&amp;"k"&amp;IF(ДАННЫЕ!$AQ1577,"1"&amp;ДАННЫЕ!$AQ1577,"00")&amp;"z"&amp;IF(ДАННЫЕ!$AR1577,"1"&amp;ДАННЫЕ!$AR1577,"00")&amp;"j"&amp;IF(ДАННЫЕ!$AM1577,"1"&amp;ДАННЫЕ!$AM1577,"00")&amp;"n"&amp;IF(ДАННЫЕ!$AN1577,"1"&amp;ДАННЫЕ!$AN1577,"00")&amp;"E"&amp;ДАННЫЕ!BI1577&amp;"L"&amp;ДАННЫЕ!AO1577&amp;"h"&amp;IF(ДАННЫЕ!$AU1577&gt;0,1,0)&amp;"v"&amp;IF(ДАННЫЕ!$AW1577&gt;0,1,0)&amp;"a"&amp;IF(ДАННЫЕ!$AS1577,"1"&amp;ДАННЫЕ!$AS1577,"00")&amp;"s"&amp;IF(ДАННЫЕ!$AT1577,"1"&amp;ДАННЫЕ!$AT1577,"00")&amp;"u"&amp;IF(ДАННЫЕ!$CJ1577&gt;0,1,0)&amp;"y"&amp;B1577&amp;"d"&amp;H1577&amp;"e"&amp;F1577&amp;G1577</f>
        <v>x0w00t00f00b00g00c00i00r00m00hS00hZ00p00k00z00j00n00ELh0v0a00s00u0y0de</v>
      </c>
      <c r="L1577" s="28" t="str">
        <f ca="1">ДАННЫЕ!$I1577&amp;"VN"&amp;IF(ДАННЫЕ!AW1577&gt;0,11,10)&amp;"CD"&amp;IF(ДАННЫЕ!BF1577&gt;500,16,IF(ДАННЫЕ!BF1577&gt;350,15,IF(ДАННЫЕ!BF1577&gt;=200,14,IF(ДАННЫЕ!BF1577&gt;=100,13,IF(ДАННЫЕ!BF1577&gt;=50,12,IF(ДАННЫЕ!BF1577&gt;0,11,10))))))&amp;"AR"&amp;IF(ДАННЫЕ!BX1577&gt;0,1,0)&amp;"GD"&amp;B1577&amp;"VV"&amp;IF(E1577&gt;=5,IF(E1577&lt;18,1,0),0)</f>
        <v>VN10CD10AR0GD0VV0</v>
      </c>
      <c r="M1577" s="28" t="str">
        <f>ДАННЫЕ!$I1577&amp;"b"&amp;ДАННЫЕ!$BI1577&amp;"r"&amp;ДАННЫЕ!$BJ1577&amp;"CD"&amp;IF(ДАННЫЕ!BF1577&gt;0,IF(ДАННЫЕ!BF1577&lt;200,1,IF(ДАННЫЕ!BF1577&lt;350,2,3)),0)&amp;"h"&amp;IF(ДАННЫЕ!$BK1577+ДАННЫЕ!$BL1577+ДАННЫЕ!$BM1577&gt;0,1,0)&amp;"x"&amp;ДАННЫЕ!$BK1577&amp;"y"&amp;ДАННЫЕ!$BL1577&amp;"z"&amp;ДАННЫЕ!$BM1577&amp;"c"&amp;IF(ДАННЫЕ!$BK1577+ДАННЫЕ!$BL1577+ДАННЫЕ!$BM1577=3,1,0)&amp;"a"&amp;IF(ДАННЫЕ!$BQ1577+ДАННЫЕ!$BR1577&gt;0,1,0)&amp;"d"&amp;ДАННЫЕ!$BQ1577&amp;"v"&amp;ДАННЫЕ!$BR1577&amp;"p"&amp;ДАННЫЕ!$BS1577&amp;"n"&amp;ДАННЫЕ!$BU1577&amp;"t"&amp;ДАННЫЕ!$BV1577&amp;"o"&amp;ДАННЫЕ!$BT1577&amp;"l"&amp;IF(ДАННЫЕ!$BN1577&gt;0,1,0)&amp;ДАННЫЕ!$BN1577&amp;"g"&amp;ДАННЫЕ!$BO1577&amp;"s"&amp;ДАННЫЕ!$BP1577&amp;"DZ"&amp;IF(ДАННЫЕ!B1577-ДАННЫЕ!G1577 &lt; 60,IF(ДАННЫЕ!B1577-ДАННЫЕ!G1577 &gt;= 0,1,0),0)&amp;"u"&amp;IF(ДАННЫЕ!$CJ1577&gt;0,1,0)</f>
        <v>brCD0h0xyzc0a0dvpntol0gsDZ1u0</v>
      </c>
      <c r="N1577" s="28" t="str">
        <f ca="1">ДАННЫЕ!$F1577&amp;ДАННЫЕ!$I1577&amp;"g"&amp;B1577&amp;"cf"&amp;D1577&amp;"a"&amp;IF(ДАННЫЕ!$BX1577&gt;0,1,0)&amp;IF(ДАННЫЕ!$BF1577&gt;500,1,IF(ДАННЫЕ!$BF1577&gt;350,2,IF(ДАННЫЕ!$BF1577&gt;=200,3,IF(ДАННЫЕ!$BF1577&gt;=100,4,IF(ДАННЫЕ!$BF1577&gt;=50,5,IF(ДАННЫЕ!$BF1577&lt;50,6,0))))))&amp;"AR"&amp;IF(DATEDIF(ДАННЫЕ!$BX1577,ДАННЫЕ!$F$1,"y")&gt;1,1,0)&amp;"VG"&amp;IF(ДАННЫЕ!$BH1577="0",1,0)&amp;"o"&amp;IF(T1577+ДАННЫЕ!$AF1577+ДАННЫЕ!$AG1577+ДАННЫЕ!$AH1577+ДАННЫЕ!$AI1577+ДАННЫЕ!$AJ1577+ДАННЫЕ!$AP1577+ДАННЫЕ!$AQ1577+ДАННЫЕ!$AR1577+ДАННЫЕ!$AU1577+ДАННЫЕ!$AW1577+ДАННЫЕ!$AS1577+ДАННЫЕ!$AT1577&gt;0,1,0)&amp;"x"&amp;ДАННЫЕ!$AG1577&amp;"p"&amp;IF(ДАННЫЕ!$BY1577&gt;0,1,0)&amp;"v"&amp;IF(ДАННЫЕ!$BZ1577&gt;0,1,0)&amp;"n"&amp;ДАННЫЕ!$CA1577&amp;"t"&amp;ДАННЫЕ!$AY1577&amp;"k"&amp;ДАННЫЕ!$CB1577&amp;"q"&amp;ДАННЫЕ!$CC1577&amp;"w"&amp;ДАННЫЕ!$CD1577&amp;"e"&amp;ДАННЫЕ!$CE1577&amp;"m"&amp;ДАННЫЕ!$CF1577&amp;"c"&amp;ДАННЫЕ!$CG1577&amp;"z"&amp;ДАННЫЕ!$CH1577&amp;"d"&amp;IF(H1577=4,1,0)&amp;"s"&amp;IF(ДАННЫЕ!$J1577=1,0,1)&amp;"u"&amp;IF(ДАННЫЕ!$CJ1577&gt;0,1,0)</f>
        <v>g0cf0a06AR1VG0o0xp0v0ntkqwemczd0s1u0</v>
      </c>
      <c r="O1577" s="28" t="str">
        <f>ДАННЫЕ!$I1577&amp;"g"&amp;B1577&amp;A1577&amp;"f"&amp;P1577&amp;"c"&amp;IF(ДАННЫЕ!$U1577&gt;0,1,0)&amp;"s"&amp;IF(ДАННЫЕ!$Q1577&gt;0,IF(YEAR(ДАННЫЕ!$F$1)=YEAR(ДАННЫЕ!$Q1577),IF(MONTH(ДАННЫЕ!$F$1)=MONTH(ДАННЫЕ!$Q1577),111,11),1),0)&amp;"i"&amp;IF(ДАННЫЕ!$R1577+ДАННЫЕ!$S1577+ДАННЫЕ!$T1577=0,0,1)&amp;"h"&amp;IF(ДАННЫЕ!$P1577&gt;0,1,0)&amp;"p"&amp;IF(ДАННЫЕ!$CI1577&gt;0,IF(YEAR(ДАННЫЕ!$F$1)=YEAR(ДАННЫЕ!$CI1577),IF(MONTH(ДАННЫЕ!$F$1)=MONTH(ДАННЫЕ!$CI1577),111,11),1),0)&amp;"d"&amp;IF(ДАННЫЕ!$CJ1577&gt;0,IF(YEAR(ДАННЫЕ!$F$1)=YEAR(ДАННЫЕ!$CJ1577),IF(MONTH(ДАННЫЕ!$F$1)=MONTH(ДАННЫЕ!$CJ1577),111,11),1),0)&amp;"o"&amp;IF(ДАННЫЕ!$CK1577&gt;0,IF(MONTH(ДАННЫЕ!$F$1)=MONTH(ДАННЫЕ!$CK1577),111,11),0)&amp;"v"&amp;IF(ДАННЫЕ!$BE1577&gt;0,IF(MONTH(ДАННЫЕ!$F$1)=MONTH(ДАННЫЕ!$BE1577),111,11),0)</f>
        <v>g00f0c0s0i0h0p0d0o0v0</v>
      </c>
      <c r="P1577" s="15">
        <f t="shared" si="74"/>
        <v>0</v>
      </c>
      <c r="Q1577" s="15">
        <f>IF(ДАННЫЕ!$F$1&gt;ДАННЫЕ!$N1577,IF(YEAR(ДАННЫЕ!$F$1)=YEAR(ДАННЫЕ!M1577),1,0),0)</f>
        <v>0</v>
      </c>
      <c r="R1577" s="15">
        <f>IF(ДАННЫЕ!$F$1&gt;ДАННЫЕ!$N1577,IF(YEAR(ДАННЫЕ!$F$1)=YEAR(ДАННЫЕ!N1577),1,0),0)</f>
        <v>0</v>
      </c>
      <c r="S1577" s="15">
        <f>IF(ДАННЫЕ!$AA1577="2А",1,IF(ДАННЫЕ!$AA1577="2Б",2,IF(ДАННЫЕ!$AA1577="2В",3,IF(ДАННЫЕ!$AA1577=3,4,IF(ДАННЫЕ!$AA1577="4А",5,IF(ДАННЫЕ!$AA1577="4Б",6,IF(ДАННЫЕ!$AA1577="4В",7,IF(ДАННЫЕ!$AA1577=5,8,0))))))))</f>
        <v>0</v>
      </c>
      <c r="T1577" s="15">
        <f>IF(OR(ДАННЫЕ!$AC1577=2,ДАННЫЕ!$AD1577=2,ДАННЫЕ!$AE1577=2),2,IF(OR(ДАННЫЕ!$AC1577=1,ДАННЫЕ!$AD1577=1,ДАННЫЕ!$AE1577=1),1,0))</f>
        <v>0</v>
      </c>
    </row>
    <row r="1578" spans="1:20" x14ac:dyDescent="0.2">
      <c r="A1578" s="78">
        <f>IF(B1578&gt;0,IF(MONTH(ДАННЫЕ!$F$1)=MONTH(ДАННЫЕ!$B1578),1,0),0)</f>
        <v>0</v>
      </c>
      <c r="B1578" s="14">
        <f>IF(ДАННЫЕ!$B1578&gt;0,IF(YEAR(ДАННЫЕ!$F$1)=YEAR(ДАННЫЕ!$B1578),1,0),0)</f>
        <v>0</v>
      </c>
      <c r="C1578" s="14">
        <f>IF(ДАННЫЕ!$CM1578&gt;0,IF(YEAR(ДАННЫЕ!$F$1)=YEAR(ДАННЫЕ!$CM1578),1,0),0)</f>
        <v>0</v>
      </c>
      <c r="D1578" s="14">
        <f>IF(ДАННЫЕ!$CJ1578&gt;0,IF(ДАННЫЕ!$CL1578&gt;ДАННЫЕ!$F$1,1,IF(ДАННЫЕ!$CL1578&gt;0,0,1)),0)</f>
        <v>0</v>
      </c>
      <c r="E1578" s="43" t="str">
        <f ca="1">IF(ДАННЫЕ!$F$1&gt;0,IF(ДАННЫЕ!$G1578&gt;0,DATEDIF(ДАННЫЕ!$G1578,ДАННЫЕ!$F$1,"y"),""),IF(ДАННЫЕ!$G1578&gt;0,DATEDIF(ДАННЫЕ!$G1578,TODAY(),"y"),""))</f>
        <v/>
      </c>
      <c r="F1578" s="43" t="str">
        <f xml:space="preserve"> IF(ДАННЫЕ!$F1578="М",IF(E1578&gt;=18,IF(E1578&lt;60,1,""),""),"")&amp;IF(ДАННЫЕ!$F1578="Ж",IF(E1578&gt;=18,IF(E1578&lt;55,1,""),""),"")</f>
        <v/>
      </c>
      <c r="G1578" s="43" t="str">
        <f xml:space="preserve"> IF(ДАННЫЕ!$F1578="М",IF(E1578&gt;=60,2,""),"")&amp;IF(ДАННЫЕ!$F1578="Ж",IF(E1578&gt;=55,2,""),"")</f>
        <v/>
      </c>
      <c r="H1578" s="43" t="str">
        <f t="shared" ref="H1578:H1641" ca="1" si="75">IF(E1578&lt;0,"-1",IF(E1578&lt;1,11,IF(E1578&lt;3,12,IF(E1578&lt;5,13,IF(E1578&lt;10,14,IF(E1578&lt;15,15,IF(E1578&lt;18,16,"")))))))</f>
        <v/>
      </c>
      <c r="I1578" s="43" t="str">
        <f t="shared" ref="I1578:I1641" ca="1" si="76">IF(E1578&gt;=60,"03",IF(E1578&gt;=50,"02",IF(E1578&gt;=45,"01",IF(E1578&gt;=35,9,IF(E1578&gt;=25,8,IF(E1578&gt;=18,7,""))))))</f>
        <v>03</v>
      </c>
      <c r="J1578" s="28" t="str">
        <f ca="1">ДАННЫЕ!$F1578&amp;H1578&amp;I1578&amp;ДАННЫЕ!$I1578&amp;"m"&amp;IF(ДАННЫЕ!$I1578&gt;0,IF(ДАННЫЕ!$J1578&gt;0,0,1),"")&amp;"f"&amp;IF(ДАННЫЕ!$R1578&gt;0,IF(YEAR(ДАННЫЕ!$F$1)=YEAR(ДАННЫЕ!$R1578),1,0),0)&amp;"z"&amp;ДАННЫЕ!$R1578&amp;"p"&amp;ДАННЫЕ!$S1578&amp;"i"&amp;ДАННЫЕ!$T1578&amp;"h"&amp;ДАННЫЕ!$K1578&amp;"be"&amp;ДАННЫЕ!$BI1578&amp;"CD"&amp;IF(ДАННЫЕ!BF1578&gt;500,4,IF(ДАННЫЕ!BF1578&gt;350,3,IF(ДАННЫЕ!BF1578&gt;200,2,IF(ДАННЫЕ!BF1578&gt;0,1,0))))&amp;"g"&amp;B1578&amp;"d"&amp;H1578&amp;"l"&amp;ДАННЫЕ!AT1578&amp;"a"&amp;ДАННЫЕ!$V1578&amp;"v"&amp;R1578&amp;"k"&amp;ДАННЫЕ!$U1578&amp;"s"&amp;ДАННЫЕ!$Y1578&amp;"t"&amp;ДАННЫЕ!$X1578&amp;"b"&amp;IF(ДАННЫЕ!$Q1578&gt;1,1,0)&amp;"PP"&amp;ДАННЫЕ!Z1578&amp;"c"&amp;S1578&amp;"x"&amp;IF(ДАННЫЕ!$BY1578&gt;0,IF(YEAR(ДАННЫЕ!$F$1)=YEAR(ДАННЫЕ!$BY1578),1,0),0)&amp;"n"&amp;IF(ДАННЫЕ!$BZ1578&gt;0,IF(YEAR(ДАННЫЕ!$F$1)=YEAR(ДАННЫЕ!$BZ1578),1,0),0)&amp;"u"&amp;D1578&amp;"z"&amp;IF(ДАННЫЕ!$CL1578&gt;0,IF(YEAR(ДАННЫЕ!$F$1)&gt;YEAR(ДАННЫЕ!$CL1578),11,12),0)</f>
        <v>03mf0zpihbeCD0g0dlav0kstb0PPc0x0n0u0z0</v>
      </c>
      <c r="K1578" s="28" t="str">
        <f ca="1">ДАННЫЕ!$I1578&amp;"x"&amp;B1578&amp;"w"&amp;IF(T1578+ДАННЫЕ!AD1578+ДАННЫЕ!AE1578+ДАННЫЕ!AF1578+ДАННЫЕ!AG1578+ДАННЫЕ!AH1578+ДАННЫЕ!$AL1578+ДАННЫЕ!AI1578+ДАННЫЕ!AJ1578+ДАННЫЕ!AK1578+ДАННЫЕ!AP1578+ДАННЫЕ!AQ1578+ДАННЫЕ!AR1578+ДАННЫЕ!$AM1578+ДАННЫЕ!$AN1578+ДАННЫЕ!AS1578+ДАННЫЕ!AT1578&gt;0,1,0)&amp;IF(OR(T1578=2,ДАННЫЕ!AD1578=2,ДАННЫЕ!AE1578=2,ДАННЫЕ!AF1578=2,ДАННЫЕ!AG1578=2,ДАННЫЕ!AH1578=2,ДАННЫЕ!$AL1578=2,ДАННЫЕ!AI1578=2,ДАННЫЕ!AJ1578=2,ДАННЫЕ!AK1578=2,ДАННЫЕ!AP1578=2,ДАННЫЕ!AQ1578=2,ДАННЫЕ!AR1578=2,ДАННЫЕ!$AM1578=2,ДАННЫЕ!$AN1578=2,ДАННЫЕ!AS1578=2,ДАННЫЕ!AT1578=2),2,0)&amp;"t"&amp;IF(T1578&gt;0,"1"&amp;T1578,"00")&amp;"f"&amp;IF(ДАННЫЕ!$AC1578,"1"&amp;ДАННЫЕ!$AC1578,"00")&amp;"b"&amp;IF(ДАННЫЕ!$AD1578,"1"&amp;ДАННЫЕ!$AD1578,"00")&amp;"g"&amp;IF(ДАННЫЕ!$AF1578,"1"&amp;ДАННЫЕ!$AF1578,"00")&amp;"c"&amp;IF(ДАННЫЕ!$AG1578,"1"&amp;ДАННЫЕ!$AG1578,"00")&amp;"i"&amp;IF(ДАННЫЕ!$AH1578,"1"&amp;ДАННЫЕ!$AH1578,"00")&amp;"r"&amp;IF(ДАННЫЕ!$AL1578,"1"&amp;ДАННЫЕ!$AL1578,"00")&amp;"m"&amp;IF(ДАННЫЕ!$AI1578,"1"&amp;ДАННЫЕ!$AI1578,"00")&amp;"hS"&amp;IF(ДАННЫЕ!$AJ1578,"1"&amp;ДАННЫЕ!$AJ1578,"00")&amp;"hZ"&amp;IF(ДАННЫЕ!$AK1578,"1"&amp;ДАННЫЕ!$AK1578,"00")&amp;"p"&amp;IF(ДАННЫЕ!$AP1578,"1"&amp;ДАННЫЕ!$AP1578,"00")&amp;"k"&amp;IF(ДАННЫЕ!$AQ1578,"1"&amp;ДАННЫЕ!$AQ1578,"00")&amp;"z"&amp;IF(ДАННЫЕ!$AR1578,"1"&amp;ДАННЫЕ!$AR1578,"00")&amp;"j"&amp;IF(ДАННЫЕ!$AM1578,"1"&amp;ДАННЫЕ!$AM1578,"00")&amp;"n"&amp;IF(ДАННЫЕ!$AN1578,"1"&amp;ДАННЫЕ!$AN1578,"00")&amp;"E"&amp;ДАННЫЕ!BI1578&amp;"L"&amp;ДАННЫЕ!AO1578&amp;"h"&amp;IF(ДАННЫЕ!$AU1578&gt;0,1,0)&amp;"v"&amp;IF(ДАННЫЕ!$AW1578&gt;0,1,0)&amp;"a"&amp;IF(ДАННЫЕ!$AS1578,"1"&amp;ДАННЫЕ!$AS1578,"00")&amp;"s"&amp;IF(ДАННЫЕ!$AT1578,"1"&amp;ДАННЫЕ!$AT1578,"00")&amp;"u"&amp;IF(ДАННЫЕ!$CJ1578&gt;0,1,0)&amp;"y"&amp;B1578&amp;"d"&amp;H1578&amp;"e"&amp;F1578&amp;G1578</f>
        <v>x0w00t00f00b00g00c00i00r00m00hS00hZ00p00k00z00j00n00ELh0v0a00s00u0y0de</v>
      </c>
      <c r="L1578" s="28" t="str">
        <f ca="1">ДАННЫЕ!$I1578&amp;"VN"&amp;IF(ДАННЫЕ!AW1578&gt;0,11,10)&amp;"CD"&amp;IF(ДАННЫЕ!BF1578&gt;500,16,IF(ДАННЫЕ!BF1578&gt;350,15,IF(ДАННЫЕ!BF1578&gt;=200,14,IF(ДАННЫЕ!BF1578&gt;=100,13,IF(ДАННЫЕ!BF1578&gt;=50,12,IF(ДАННЫЕ!BF1578&gt;0,11,10))))))&amp;"AR"&amp;IF(ДАННЫЕ!BX1578&gt;0,1,0)&amp;"GD"&amp;B1578&amp;"VV"&amp;IF(E1578&gt;=5,IF(E1578&lt;18,1,0),0)</f>
        <v>VN10CD10AR0GD0VV0</v>
      </c>
      <c r="M1578" s="28" t="str">
        <f>ДАННЫЕ!$I1578&amp;"b"&amp;ДАННЫЕ!$BI1578&amp;"r"&amp;ДАННЫЕ!$BJ1578&amp;"CD"&amp;IF(ДАННЫЕ!BF1578&gt;0,IF(ДАННЫЕ!BF1578&lt;200,1,IF(ДАННЫЕ!BF1578&lt;350,2,3)),0)&amp;"h"&amp;IF(ДАННЫЕ!$BK1578+ДАННЫЕ!$BL1578+ДАННЫЕ!$BM1578&gt;0,1,0)&amp;"x"&amp;ДАННЫЕ!$BK1578&amp;"y"&amp;ДАННЫЕ!$BL1578&amp;"z"&amp;ДАННЫЕ!$BM1578&amp;"c"&amp;IF(ДАННЫЕ!$BK1578+ДАННЫЕ!$BL1578+ДАННЫЕ!$BM1578=3,1,0)&amp;"a"&amp;IF(ДАННЫЕ!$BQ1578+ДАННЫЕ!$BR1578&gt;0,1,0)&amp;"d"&amp;ДАННЫЕ!$BQ1578&amp;"v"&amp;ДАННЫЕ!$BR1578&amp;"p"&amp;ДАННЫЕ!$BS1578&amp;"n"&amp;ДАННЫЕ!$BU1578&amp;"t"&amp;ДАННЫЕ!$BV1578&amp;"o"&amp;ДАННЫЕ!$BT1578&amp;"l"&amp;IF(ДАННЫЕ!$BN1578&gt;0,1,0)&amp;ДАННЫЕ!$BN1578&amp;"g"&amp;ДАННЫЕ!$BO1578&amp;"s"&amp;ДАННЫЕ!$BP1578&amp;"DZ"&amp;IF(ДАННЫЕ!B1578-ДАННЫЕ!G1578 &lt; 60,IF(ДАННЫЕ!B1578-ДАННЫЕ!G1578 &gt;= 0,1,0),0)&amp;"u"&amp;IF(ДАННЫЕ!$CJ1578&gt;0,1,0)</f>
        <v>brCD0h0xyzc0a0dvpntol0gsDZ1u0</v>
      </c>
      <c r="N1578" s="28" t="str">
        <f ca="1">ДАННЫЕ!$F1578&amp;ДАННЫЕ!$I1578&amp;"g"&amp;B1578&amp;"cf"&amp;D1578&amp;"a"&amp;IF(ДАННЫЕ!$BX1578&gt;0,1,0)&amp;IF(ДАННЫЕ!$BF1578&gt;500,1,IF(ДАННЫЕ!$BF1578&gt;350,2,IF(ДАННЫЕ!$BF1578&gt;=200,3,IF(ДАННЫЕ!$BF1578&gt;=100,4,IF(ДАННЫЕ!$BF1578&gt;=50,5,IF(ДАННЫЕ!$BF1578&lt;50,6,0))))))&amp;"AR"&amp;IF(DATEDIF(ДАННЫЕ!$BX1578,ДАННЫЕ!$F$1,"y")&gt;1,1,0)&amp;"VG"&amp;IF(ДАННЫЕ!$BH1578="0",1,0)&amp;"o"&amp;IF(T1578+ДАННЫЕ!$AF1578+ДАННЫЕ!$AG1578+ДАННЫЕ!$AH1578+ДАННЫЕ!$AI1578+ДАННЫЕ!$AJ1578+ДАННЫЕ!$AP1578+ДАННЫЕ!$AQ1578+ДАННЫЕ!$AR1578+ДАННЫЕ!$AU1578+ДАННЫЕ!$AW1578+ДАННЫЕ!$AS1578+ДАННЫЕ!$AT1578&gt;0,1,0)&amp;"x"&amp;ДАННЫЕ!$AG1578&amp;"p"&amp;IF(ДАННЫЕ!$BY1578&gt;0,1,0)&amp;"v"&amp;IF(ДАННЫЕ!$BZ1578&gt;0,1,0)&amp;"n"&amp;ДАННЫЕ!$CA1578&amp;"t"&amp;ДАННЫЕ!$AY1578&amp;"k"&amp;ДАННЫЕ!$CB1578&amp;"q"&amp;ДАННЫЕ!$CC1578&amp;"w"&amp;ДАННЫЕ!$CD1578&amp;"e"&amp;ДАННЫЕ!$CE1578&amp;"m"&amp;ДАННЫЕ!$CF1578&amp;"c"&amp;ДАННЫЕ!$CG1578&amp;"z"&amp;ДАННЫЕ!$CH1578&amp;"d"&amp;IF(H1578=4,1,0)&amp;"s"&amp;IF(ДАННЫЕ!$J1578=1,0,1)&amp;"u"&amp;IF(ДАННЫЕ!$CJ1578&gt;0,1,0)</f>
        <v>g0cf0a06AR1VG0o0xp0v0ntkqwemczd0s1u0</v>
      </c>
      <c r="O1578" s="28" t="str">
        <f>ДАННЫЕ!$I1578&amp;"g"&amp;B1578&amp;A1578&amp;"f"&amp;P1578&amp;"c"&amp;IF(ДАННЫЕ!$U1578&gt;0,1,0)&amp;"s"&amp;IF(ДАННЫЕ!$Q1578&gt;0,IF(YEAR(ДАННЫЕ!$F$1)=YEAR(ДАННЫЕ!$Q1578),IF(MONTH(ДАННЫЕ!$F$1)=MONTH(ДАННЫЕ!$Q1578),111,11),1),0)&amp;"i"&amp;IF(ДАННЫЕ!$R1578+ДАННЫЕ!$S1578+ДАННЫЕ!$T1578=0,0,1)&amp;"h"&amp;IF(ДАННЫЕ!$P1578&gt;0,1,0)&amp;"p"&amp;IF(ДАННЫЕ!$CI1578&gt;0,IF(YEAR(ДАННЫЕ!$F$1)=YEAR(ДАННЫЕ!$CI1578),IF(MONTH(ДАННЫЕ!$F$1)=MONTH(ДАННЫЕ!$CI1578),111,11),1),0)&amp;"d"&amp;IF(ДАННЫЕ!$CJ1578&gt;0,IF(YEAR(ДАННЫЕ!$F$1)=YEAR(ДАННЫЕ!$CJ1578),IF(MONTH(ДАННЫЕ!$F$1)=MONTH(ДАННЫЕ!$CJ1578),111,11),1),0)&amp;"o"&amp;IF(ДАННЫЕ!$CK1578&gt;0,IF(MONTH(ДАННЫЕ!$F$1)=MONTH(ДАННЫЕ!$CK1578),111,11),0)&amp;"v"&amp;IF(ДАННЫЕ!$BE1578&gt;0,IF(MONTH(ДАННЫЕ!$F$1)=MONTH(ДАННЫЕ!$BE1578),111,11),0)</f>
        <v>g00f0c0s0i0h0p0d0o0v0</v>
      </c>
      <c r="P1578" s="15">
        <f t="shared" ref="P1578:P1641" si="77">IF(Q1578&gt;R1578,1,0)</f>
        <v>0</v>
      </c>
      <c r="Q1578" s="15">
        <f>IF(ДАННЫЕ!$F$1&gt;ДАННЫЕ!$N1578,IF(YEAR(ДАННЫЕ!$F$1)=YEAR(ДАННЫЕ!M1578),1,0),0)</f>
        <v>0</v>
      </c>
      <c r="R1578" s="15">
        <f>IF(ДАННЫЕ!$F$1&gt;ДАННЫЕ!$N1578,IF(YEAR(ДАННЫЕ!$F$1)=YEAR(ДАННЫЕ!N1578),1,0),0)</f>
        <v>0</v>
      </c>
      <c r="S1578" s="15">
        <f>IF(ДАННЫЕ!$AA1578="2А",1,IF(ДАННЫЕ!$AA1578="2Б",2,IF(ДАННЫЕ!$AA1578="2В",3,IF(ДАННЫЕ!$AA1578=3,4,IF(ДАННЫЕ!$AA1578="4А",5,IF(ДАННЫЕ!$AA1578="4Б",6,IF(ДАННЫЕ!$AA1578="4В",7,IF(ДАННЫЕ!$AA1578=5,8,0))))))))</f>
        <v>0</v>
      </c>
      <c r="T1578" s="15">
        <f>IF(OR(ДАННЫЕ!$AC1578=2,ДАННЫЕ!$AD1578=2,ДАННЫЕ!$AE1578=2),2,IF(OR(ДАННЫЕ!$AC1578=1,ДАННЫЕ!$AD1578=1,ДАННЫЕ!$AE1578=1),1,0))</f>
        <v>0</v>
      </c>
    </row>
    <row r="1579" spans="1:20" x14ac:dyDescent="0.2">
      <c r="A1579" s="78">
        <f>IF(B1579&gt;0,IF(MONTH(ДАННЫЕ!$F$1)=MONTH(ДАННЫЕ!$B1579),1,0),0)</f>
        <v>0</v>
      </c>
      <c r="B1579" s="14">
        <f>IF(ДАННЫЕ!$B1579&gt;0,IF(YEAR(ДАННЫЕ!$F$1)=YEAR(ДАННЫЕ!$B1579),1,0),0)</f>
        <v>0</v>
      </c>
      <c r="C1579" s="14">
        <f>IF(ДАННЫЕ!$CM1579&gt;0,IF(YEAR(ДАННЫЕ!$F$1)=YEAR(ДАННЫЕ!$CM1579),1,0),0)</f>
        <v>0</v>
      </c>
      <c r="D1579" s="14">
        <f>IF(ДАННЫЕ!$CJ1579&gt;0,IF(ДАННЫЕ!$CL1579&gt;ДАННЫЕ!$F$1,1,IF(ДАННЫЕ!$CL1579&gt;0,0,1)),0)</f>
        <v>0</v>
      </c>
      <c r="E1579" s="43" t="str">
        <f ca="1">IF(ДАННЫЕ!$F$1&gt;0,IF(ДАННЫЕ!$G1579&gt;0,DATEDIF(ДАННЫЕ!$G1579,ДАННЫЕ!$F$1,"y"),""),IF(ДАННЫЕ!$G1579&gt;0,DATEDIF(ДАННЫЕ!$G1579,TODAY(),"y"),""))</f>
        <v/>
      </c>
      <c r="F1579" s="43" t="str">
        <f xml:space="preserve"> IF(ДАННЫЕ!$F1579="М",IF(E1579&gt;=18,IF(E1579&lt;60,1,""),""),"")&amp;IF(ДАННЫЕ!$F1579="Ж",IF(E1579&gt;=18,IF(E1579&lt;55,1,""),""),"")</f>
        <v/>
      </c>
      <c r="G1579" s="43" t="str">
        <f xml:space="preserve"> IF(ДАННЫЕ!$F1579="М",IF(E1579&gt;=60,2,""),"")&amp;IF(ДАННЫЕ!$F1579="Ж",IF(E1579&gt;=55,2,""),"")</f>
        <v/>
      </c>
      <c r="H1579" s="43" t="str">
        <f t="shared" ca="1" si="75"/>
        <v/>
      </c>
      <c r="I1579" s="43" t="str">
        <f t="shared" ca="1" si="76"/>
        <v>03</v>
      </c>
      <c r="J1579" s="28" t="str">
        <f ca="1">ДАННЫЕ!$F1579&amp;H1579&amp;I1579&amp;ДАННЫЕ!$I1579&amp;"m"&amp;IF(ДАННЫЕ!$I1579&gt;0,IF(ДАННЫЕ!$J1579&gt;0,0,1),"")&amp;"f"&amp;IF(ДАННЫЕ!$R1579&gt;0,IF(YEAR(ДАННЫЕ!$F$1)=YEAR(ДАННЫЕ!$R1579),1,0),0)&amp;"z"&amp;ДАННЫЕ!$R1579&amp;"p"&amp;ДАННЫЕ!$S1579&amp;"i"&amp;ДАННЫЕ!$T1579&amp;"h"&amp;ДАННЫЕ!$K1579&amp;"be"&amp;ДАННЫЕ!$BI1579&amp;"CD"&amp;IF(ДАННЫЕ!BF1579&gt;500,4,IF(ДАННЫЕ!BF1579&gt;350,3,IF(ДАННЫЕ!BF1579&gt;200,2,IF(ДАННЫЕ!BF1579&gt;0,1,0))))&amp;"g"&amp;B1579&amp;"d"&amp;H1579&amp;"l"&amp;ДАННЫЕ!AT1579&amp;"a"&amp;ДАННЫЕ!$V1579&amp;"v"&amp;R1579&amp;"k"&amp;ДАННЫЕ!$U1579&amp;"s"&amp;ДАННЫЕ!$Y1579&amp;"t"&amp;ДАННЫЕ!$X1579&amp;"b"&amp;IF(ДАННЫЕ!$Q1579&gt;1,1,0)&amp;"PP"&amp;ДАННЫЕ!Z1579&amp;"c"&amp;S1579&amp;"x"&amp;IF(ДАННЫЕ!$BY1579&gt;0,IF(YEAR(ДАННЫЕ!$F$1)=YEAR(ДАННЫЕ!$BY1579),1,0),0)&amp;"n"&amp;IF(ДАННЫЕ!$BZ1579&gt;0,IF(YEAR(ДАННЫЕ!$F$1)=YEAR(ДАННЫЕ!$BZ1579),1,0),0)&amp;"u"&amp;D1579&amp;"z"&amp;IF(ДАННЫЕ!$CL1579&gt;0,IF(YEAR(ДАННЫЕ!$F$1)&gt;YEAR(ДАННЫЕ!$CL1579),11,12),0)</f>
        <v>03mf0zpihbeCD0g0dlav0kstb0PPc0x0n0u0z0</v>
      </c>
      <c r="K1579" s="28" t="str">
        <f ca="1">ДАННЫЕ!$I1579&amp;"x"&amp;B1579&amp;"w"&amp;IF(T1579+ДАННЫЕ!AD1579+ДАННЫЕ!AE1579+ДАННЫЕ!AF1579+ДАННЫЕ!AG1579+ДАННЫЕ!AH1579+ДАННЫЕ!$AL1579+ДАННЫЕ!AI1579+ДАННЫЕ!AJ1579+ДАННЫЕ!AK1579+ДАННЫЕ!AP1579+ДАННЫЕ!AQ1579+ДАННЫЕ!AR1579+ДАННЫЕ!$AM1579+ДАННЫЕ!$AN1579+ДАННЫЕ!AS1579+ДАННЫЕ!AT1579&gt;0,1,0)&amp;IF(OR(T1579=2,ДАННЫЕ!AD1579=2,ДАННЫЕ!AE1579=2,ДАННЫЕ!AF1579=2,ДАННЫЕ!AG1579=2,ДАННЫЕ!AH1579=2,ДАННЫЕ!$AL1579=2,ДАННЫЕ!AI1579=2,ДАННЫЕ!AJ1579=2,ДАННЫЕ!AK1579=2,ДАННЫЕ!AP1579=2,ДАННЫЕ!AQ1579=2,ДАННЫЕ!AR1579=2,ДАННЫЕ!$AM1579=2,ДАННЫЕ!$AN1579=2,ДАННЫЕ!AS1579=2,ДАННЫЕ!AT1579=2),2,0)&amp;"t"&amp;IF(T1579&gt;0,"1"&amp;T1579,"00")&amp;"f"&amp;IF(ДАННЫЕ!$AC1579,"1"&amp;ДАННЫЕ!$AC1579,"00")&amp;"b"&amp;IF(ДАННЫЕ!$AD1579,"1"&amp;ДАННЫЕ!$AD1579,"00")&amp;"g"&amp;IF(ДАННЫЕ!$AF1579,"1"&amp;ДАННЫЕ!$AF1579,"00")&amp;"c"&amp;IF(ДАННЫЕ!$AG1579,"1"&amp;ДАННЫЕ!$AG1579,"00")&amp;"i"&amp;IF(ДАННЫЕ!$AH1579,"1"&amp;ДАННЫЕ!$AH1579,"00")&amp;"r"&amp;IF(ДАННЫЕ!$AL1579,"1"&amp;ДАННЫЕ!$AL1579,"00")&amp;"m"&amp;IF(ДАННЫЕ!$AI1579,"1"&amp;ДАННЫЕ!$AI1579,"00")&amp;"hS"&amp;IF(ДАННЫЕ!$AJ1579,"1"&amp;ДАННЫЕ!$AJ1579,"00")&amp;"hZ"&amp;IF(ДАННЫЕ!$AK1579,"1"&amp;ДАННЫЕ!$AK1579,"00")&amp;"p"&amp;IF(ДАННЫЕ!$AP1579,"1"&amp;ДАННЫЕ!$AP1579,"00")&amp;"k"&amp;IF(ДАННЫЕ!$AQ1579,"1"&amp;ДАННЫЕ!$AQ1579,"00")&amp;"z"&amp;IF(ДАННЫЕ!$AR1579,"1"&amp;ДАННЫЕ!$AR1579,"00")&amp;"j"&amp;IF(ДАННЫЕ!$AM1579,"1"&amp;ДАННЫЕ!$AM1579,"00")&amp;"n"&amp;IF(ДАННЫЕ!$AN1579,"1"&amp;ДАННЫЕ!$AN1579,"00")&amp;"E"&amp;ДАННЫЕ!BI1579&amp;"L"&amp;ДАННЫЕ!AO1579&amp;"h"&amp;IF(ДАННЫЕ!$AU1579&gt;0,1,0)&amp;"v"&amp;IF(ДАННЫЕ!$AW1579&gt;0,1,0)&amp;"a"&amp;IF(ДАННЫЕ!$AS1579,"1"&amp;ДАННЫЕ!$AS1579,"00")&amp;"s"&amp;IF(ДАННЫЕ!$AT1579,"1"&amp;ДАННЫЕ!$AT1579,"00")&amp;"u"&amp;IF(ДАННЫЕ!$CJ1579&gt;0,1,0)&amp;"y"&amp;B1579&amp;"d"&amp;H1579&amp;"e"&amp;F1579&amp;G1579</f>
        <v>x0w00t00f00b00g00c00i00r00m00hS00hZ00p00k00z00j00n00ELh0v0a00s00u0y0de</v>
      </c>
      <c r="L1579" s="28" t="str">
        <f ca="1">ДАННЫЕ!$I1579&amp;"VN"&amp;IF(ДАННЫЕ!AW1579&gt;0,11,10)&amp;"CD"&amp;IF(ДАННЫЕ!BF1579&gt;500,16,IF(ДАННЫЕ!BF1579&gt;350,15,IF(ДАННЫЕ!BF1579&gt;=200,14,IF(ДАННЫЕ!BF1579&gt;=100,13,IF(ДАННЫЕ!BF1579&gt;=50,12,IF(ДАННЫЕ!BF1579&gt;0,11,10))))))&amp;"AR"&amp;IF(ДАННЫЕ!BX1579&gt;0,1,0)&amp;"GD"&amp;B1579&amp;"VV"&amp;IF(E1579&gt;=5,IF(E1579&lt;18,1,0),0)</f>
        <v>VN10CD10AR0GD0VV0</v>
      </c>
      <c r="M1579" s="28" t="str">
        <f>ДАННЫЕ!$I1579&amp;"b"&amp;ДАННЫЕ!$BI1579&amp;"r"&amp;ДАННЫЕ!$BJ1579&amp;"CD"&amp;IF(ДАННЫЕ!BF1579&gt;0,IF(ДАННЫЕ!BF1579&lt;200,1,IF(ДАННЫЕ!BF1579&lt;350,2,3)),0)&amp;"h"&amp;IF(ДАННЫЕ!$BK1579+ДАННЫЕ!$BL1579+ДАННЫЕ!$BM1579&gt;0,1,0)&amp;"x"&amp;ДАННЫЕ!$BK1579&amp;"y"&amp;ДАННЫЕ!$BL1579&amp;"z"&amp;ДАННЫЕ!$BM1579&amp;"c"&amp;IF(ДАННЫЕ!$BK1579+ДАННЫЕ!$BL1579+ДАННЫЕ!$BM1579=3,1,0)&amp;"a"&amp;IF(ДАННЫЕ!$BQ1579+ДАННЫЕ!$BR1579&gt;0,1,0)&amp;"d"&amp;ДАННЫЕ!$BQ1579&amp;"v"&amp;ДАННЫЕ!$BR1579&amp;"p"&amp;ДАННЫЕ!$BS1579&amp;"n"&amp;ДАННЫЕ!$BU1579&amp;"t"&amp;ДАННЫЕ!$BV1579&amp;"o"&amp;ДАННЫЕ!$BT1579&amp;"l"&amp;IF(ДАННЫЕ!$BN1579&gt;0,1,0)&amp;ДАННЫЕ!$BN1579&amp;"g"&amp;ДАННЫЕ!$BO1579&amp;"s"&amp;ДАННЫЕ!$BP1579&amp;"DZ"&amp;IF(ДАННЫЕ!B1579-ДАННЫЕ!G1579 &lt; 60,IF(ДАННЫЕ!B1579-ДАННЫЕ!G1579 &gt;= 0,1,0),0)&amp;"u"&amp;IF(ДАННЫЕ!$CJ1579&gt;0,1,0)</f>
        <v>brCD0h0xyzc0a0dvpntol0gsDZ1u0</v>
      </c>
      <c r="N1579" s="28" t="str">
        <f ca="1">ДАННЫЕ!$F1579&amp;ДАННЫЕ!$I1579&amp;"g"&amp;B1579&amp;"cf"&amp;D1579&amp;"a"&amp;IF(ДАННЫЕ!$BX1579&gt;0,1,0)&amp;IF(ДАННЫЕ!$BF1579&gt;500,1,IF(ДАННЫЕ!$BF1579&gt;350,2,IF(ДАННЫЕ!$BF1579&gt;=200,3,IF(ДАННЫЕ!$BF1579&gt;=100,4,IF(ДАННЫЕ!$BF1579&gt;=50,5,IF(ДАННЫЕ!$BF1579&lt;50,6,0))))))&amp;"AR"&amp;IF(DATEDIF(ДАННЫЕ!$BX1579,ДАННЫЕ!$F$1,"y")&gt;1,1,0)&amp;"VG"&amp;IF(ДАННЫЕ!$BH1579="0",1,0)&amp;"o"&amp;IF(T1579+ДАННЫЕ!$AF1579+ДАННЫЕ!$AG1579+ДАННЫЕ!$AH1579+ДАННЫЕ!$AI1579+ДАННЫЕ!$AJ1579+ДАННЫЕ!$AP1579+ДАННЫЕ!$AQ1579+ДАННЫЕ!$AR1579+ДАННЫЕ!$AU1579+ДАННЫЕ!$AW1579+ДАННЫЕ!$AS1579+ДАННЫЕ!$AT1579&gt;0,1,0)&amp;"x"&amp;ДАННЫЕ!$AG1579&amp;"p"&amp;IF(ДАННЫЕ!$BY1579&gt;0,1,0)&amp;"v"&amp;IF(ДАННЫЕ!$BZ1579&gt;0,1,0)&amp;"n"&amp;ДАННЫЕ!$CA1579&amp;"t"&amp;ДАННЫЕ!$AY1579&amp;"k"&amp;ДАННЫЕ!$CB1579&amp;"q"&amp;ДАННЫЕ!$CC1579&amp;"w"&amp;ДАННЫЕ!$CD1579&amp;"e"&amp;ДАННЫЕ!$CE1579&amp;"m"&amp;ДАННЫЕ!$CF1579&amp;"c"&amp;ДАННЫЕ!$CG1579&amp;"z"&amp;ДАННЫЕ!$CH1579&amp;"d"&amp;IF(H1579=4,1,0)&amp;"s"&amp;IF(ДАННЫЕ!$J1579=1,0,1)&amp;"u"&amp;IF(ДАННЫЕ!$CJ1579&gt;0,1,0)</f>
        <v>g0cf0a06AR1VG0o0xp0v0ntkqwemczd0s1u0</v>
      </c>
      <c r="O1579" s="28" t="str">
        <f>ДАННЫЕ!$I1579&amp;"g"&amp;B1579&amp;A1579&amp;"f"&amp;P1579&amp;"c"&amp;IF(ДАННЫЕ!$U1579&gt;0,1,0)&amp;"s"&amp;IF(ДАННЫЕ!$Q1579&gt;0,IF(YEAR(ДАННЫЕ!$F$1)=YEAR(ДАННЫЕ!$Q1579),IF(MONTH(ДАННЫЕ!$F$1)=MONTH(ДАННЫЕ!$Q1579),111,11),1),0)&amp;"i"&amp;IF(ДАННЫЕ!$R1579+ДАННЫЕ!$S1579+ДАННЫЕ!$T1579=0,0,1)&amp;"h"&amp;IF(ДАННЫЕ!$P1579&gt;0,1,0)&amp;"p"&amp;IF(ДАННЫЕ!$CI1579&gt;0,IF(YEAR(ДАННЫЕ!$F$1)=YEAR(ДАННЫЕ!$CI1579),IF(MONTH(ДАННЫЕ!$F$1)=MONTH(ДАННЫЕ!$CI1579),111,11),1),0)&amp;"d"&amp;IF(ДАННЫЕ!$CJ1579&gt;0,IF(YEAR(ДАННЫЕ!$F$1)=YEAR(ДАННЫЕ!$CJ1579),IF(MONTH(ДАННЫЕ!$F$1)=MONTH(ДАННЫЕ!$CJ1579),111,11),1),0)&amp;"o"&amp;IF(ДАННЫЕ!$CK1579&gt;0,IF(MONTH(ДАННЫЕ!$F$1)=MONTH(ДАННЫЕ!$CK1579),111,11),0)&amp;"v"&amp;IF(ДАННЫЕ!$BE1579&gt;0,IF(MONTH(ДАННЫЕ!$F$1)=MONTH(ДАННЫЕ!$BE1579),111,11),0)</f>
        <v>g00f0c0s0i0h0p0d0o0v0</v>
      </c>
      <c r="P1579" s="15">
        <f t="shared" si="77"/>
        <v>0</v>
      </c>
      <c r="Q1579" s="15">
        <f>IF(ДАННЫЕ!$F$1&gt;ДАННЫЕ!$N1579,IF(YEAR(ДАННЫЕ!$F$1)=YEAR(ДАННЫЕ!M1579),1,0),0)</f>
        <v>0</v>
      </c>
      <c r="R1579" s="15">
        <f>IF(ДАННЫЕ!$F$1&gt;ДАННЫЕ!$N1579,IF(YEAR(ДАННЫЕ!$F$1)=YEAR(ДАННЫЕ!N1579),1,0),0)</f>
        <v>0</v>
      </c>
      <c r="S1579" s="15">
        <f>IF(ДАННЫЕ!$AA1579="2А",1,IF(ДАННЫЕ!$AA1579="2Б",2,IF(ДАННЫЕ!$AA1579="2В",3,IF(ДАННЫЕ!$AA1579=3,4,IF(ДАННЫЕ!$AA1579="4А",5,IF(ДАННЫЕ!$AA1579="4Б",6,IF(ДАННЫЕ!$AA1579="4В",7,IF(ДАННЫЕ!$AA1579=5,8,0))))))))</f>
        <v>0</v>
      </c>
      <c r="T1579" s="15">
        <f>IF(OR(ДАННЫЕ!$AC1579=2,ДАННЫЕ!$AD1579=2,ДАННЫЕ!$AE1579=2),2,IF(OR(ДАННЫЕ!$AC1579=1,ДАННЫЕ!$AD1579=1,ДАННЫЕ!$AE1579=1),1,0))</f>
        <v>0</v>
      </c>
    </row>
    <row r="1580" spans="1:20" x14ac:dyDescent="0.2">
      <c r="A1580" s="78">
        <f>IF(B1580&gt;0,IF(MONTH(ДАННЫЕ!$F$1)=MONTH(ДАННЫЕ!$B1580),1,0),0)</f>
        <v>0</v>
      </c>
      <c r="B1580" s="14">
        <f>IF(ДАННЫЕ!$B1580&gt;0,IF(YEAR(ДАННЫЕ!$F$1)=YEAR(ДАННЫЕ!$B1580),1,0),0)</f>
        <v>0</v>
      </c>
      <c r="C1580" s="14">
        <f>IF(ДАННЫЕ!$CM1580&gt;0,IF(YEAR(ДАННЫЕ!$F$1)=YEAR(ДАННЫЕ!$CM1580),1,0),0)</f>
        <v>0</v>
      </c>
      <c r="D1580" s="14">
        <f>IF(ДАННЫЕ!$CJ1580&gt;0,IF(ДАННЫЕ!$CL1580&gt;ДАННЫЕ!$F$1,1,IF(ДАННЫЕ!$CL1580&gt;0,0,1)),0)</f>
        <v>0</v>
      </c>
      <c r="E1580" s="43" t="str">
        <f ca="1">IF(ДАННЫЕ!$F$1&gt;0,IF(ДАННЫЕ!$G1580&gt;0,DATEDIF(ДАННЫЕ!$G1580,ДАННЫЕ!$F$1,"y"),""),IF(ДАННЫЕ!$G1580&gt;0,DATEDIF(ДАННЫЕ!$G1580,TODAY(),"y"),""))</f>
        <v/>
      </c>
      <c r="F1580" s="43" t="str">
        <f xml:space="preserve"> IF(ДАННЫЕ!$F1580="М",IF(E1580&gt;=18,IF(E1580&lt;60,1,""),""),"")&amp;IF(ДАННЫЕ!$F1580="Ж",IF(E1580&gt;=18,IF(E1580&lt;55,1,""),""),"")</f>
        <v/>
      </c>
      <c r="G1580" s="43" t="str">
        <f xml:space="preserve"> IF(ДАННЫЕ!$F1580="М",IF(E1580&gt;=60,2,""),"")&amp;IF(ДАННЫЕ!$F1580="Ж",IF(E1580&gt;=55,2,""),"")</f>
        <v/>
      </c>
      <c r="H1580" s="43" t="str">
        <f t="shared" ca="1" si="75"/>
        <v/>
      </c>
      <c r="I1580" s="43" t="str">
        <f t="shared" ca="1" si="76"/>
        <v>03</v>
      </c>
      <c r="J1580" s="28" t="str">
        <f ca="1">ДАННЫЕ!$F1580&amp;H1580&amp;I1580&amp;ДАННЫЕ!$I1580&amp;"m"&amp;IF(ДАННЫЕ!$I1580&gt;0,IF(ДАННЫЕ!$J1580&gt;0,0,1),"")&amp;"f"&amp;IF(ДАННЫЕ!$R1580&gt;0,IF(YEAR(ДАННЫЕ!$F$1)=YEAR(ДАННЫЕ!$R1580),1,0),0)&amp;"z"&amp;ДАННЫЕ!$R1580&amp;"p"&amp;ДАННЫЕ!$S1580&amp;"i"&amp;ДАННЫЕ!$T1580&amp;"h"&amp;ДАННЫЕ!$K1580&amp;"be"&amp;ДАННЫЕ!$BI1580&amp;"CD"&amp;IF(ДАННЫЕ!BF1580&gt;500,4,IF(ДАННЫЕ!BF1580&gt;350,3,IF(ДАННЫЕ!BF1580&gt;200,2,IF(ДАННЫЕ!BF1580&gt;0,1,0))))&amp;"g"&amp;B1580&amp;"d"&amp;H1580&amp;"l"&amp;ДАННЫЕ!AT1580&amp;"a"&amp;ДАННЫЕ!$V1580&amp;"v"&amp;R1580&amp;"k"&amp;ДАННЫЕ!$U1580&amp;"s"&amp;ДАННЫЕ!$Y1580&amp;"t"&amp;ДАННЫЕ!$X1580&amp;"b"&amp;IF(ДАННЫЕ!$Q1580&gt;1,1,0)&amp;"PP"&amp;ДАННЫЕ!Z1580&amp;"c"&amp;S1580&amp;"x"&amp;IF(ДАННЫЕ!$BY1580&gt;0,IF(YEAR(ДАННЫЕ!$F$1)=YEAR(ДАННЫЕ!$BY1580),1,0),0)&amp;"n"&amp;IF(ДАННЫЕ!$BZ1580&gt;0,IF(YEAR(ДАННЫЕ!$F$1)=YEAR(ДАННЫЕ!$BZ1580),1,0),0)&amp;"u"&amp;D1580&amp;"z"&amp;IF(ДАННЫЕ!$CL1580&gt;0,IF(YEAR(ДАННЫЕ!$F$1)&gt;YEAR(ДАННЫЕ!$CL1580),11,12),0)</f>
        <v>03mf0zpihbeCD0g0dlav0kstb0PPc0x0n0u0z0</v>
      </c>
      <c r="K1580" s="28" t="str">
        <f ca="1">ДАННЫЕ!$I1580&amp;"x"&amp;B1580&amp;"w"&amp;IF(T1580+ДАННЫЕ!AD1580+ДАННЫЕ!AE1580+ДАННЫЕ!AF1580+ДАННЫЕ!AG1580+ДАННЫЕ!AH1580+ДАННЫЕ!$AL1580+ДАННЫЕ!AI1580+ДАННЫЕ!AJ1580+ДАННЫЕ!AK1580+ДАННЫЕ!AP1580+ДАННЫЕ!AQ1580+ДАННЫЕ!AR1580+ДАННЫЕ!$AM1580+ДАННЫЕ!$AN1580+ДАННЫЕ!AS1580+ДАННЫЕ!AT1580&gt;0,1,0)&amp;IF(OR(T1580=2,ДАННЫЕ!AD1580=2,ДАННЫЕ!AE1580=2,ДАННЫЕ!AF1580=2,ДАННЫЕ!AG1580=2,ДАННЫЕ!AH1580=2,ДАННЫЕ!$AL1580=2,ДАННЫЕ!AI1580=2,ДАННЫЕ!AJ1580=2,ДАННЫЕ!AK1580=2,ДАННЫЕ!AP1580=2,ДАННЫЕ!AQ1580=2,ДАННЫЕ!AR1580=2,ДАННЫЕ!$AM1580=2,ДАННЫЕ!$AN1580=2,ДАННЫЕ!AS1580=2,ДАННЫЕ!AT1580=2),2,0)&amp;"t"&amp;IF(T1580&gt;0,"1"&amp;T1580,"00")&amp;"f"&amp;IF(ДАННЫЕ!$AC1580,"1"&amp;ДАННЫЕ!$AC1580,"00")&amp;"b"&amp;IF(ДАННЫЕ!$AD1580,"1"&amp;ДАННЫЕ!$AD1580,"00")&amp;"g"&amp;IF(ДАННЫЕ!$AF1580,"1"&amp;ДАННЫЕ!$AF1580,"00")&amp;"c"&amp;IF(ДАННЫЕ!$AG1580,"1"&amp;ДАННЫЕ!$AG1580,"00")&amp;"i"&amp;IF(ДАННЫЕ!$AH1580,"1"&amp;ДАННЫЕ!$AH1580,"00")&amp;"r"&amp;IF(ДАННЫЕ!$AL1580,"1"&amp;ДАННЫЕ!$AL1580,"00")&amp;"m"&amp;IF(ДАННЫЕ!$AI1580,"1"&amp;ДАННЫЕ!$AI1580,"00")&amp;"hS"&amp;IF(ДАННЫЕ!$AJ1580,"1"&amp;ДАННЫЕ!$AJ1580,"00")&amp;"hZ"&amp;IF(ДАННЫЕ!$AK1580,"1"&amp;ДАННЫЕ!$AK1580,"00")&amp;"p"&amp;IF(ДАННЫЕ!$AP1580,"1"&amp;ДАННЫЕ!$AP1580,"00")&amp;"k"&amp;IF(ДАННЫЕ!$AQ1580,"1"&amp;ДАННЫЕ!$AQ1580,"00")&amp;"z"&amp;IF(ДАННЫЕ!$AR1580,"1"&amp;ДАННЫЕ!$AR1580,"00")&amp;"j"&amp;IF(ДАННЫЕ!$AM1580,"1"&amp;ДАННЫЕ!$AM1580,"00")&amp;"n"&amp;IF(ДАННЫЕ!$AN1580,"1"&amp;ДАННЫЕ!$AN1580,"00")&amp;"E"&amp;ДАННЫЕ!BI1580&amp;"L"&amp;ДАННЫЕ!AO1580&amp;"h"&amp;IF(ДАННЫЕ!$AU1580&gt;0,1,0)&amp;"v"&amp;IF(ДАННЫЕ!$AW1580&gt;0,1,0)&amp;"a"&amp;IF(ДАННЫЕ!$AS1580,"1"&amp;ДАННЫЕ!$AS1580,"00")&amp;"s"&amp;IF(ДАННЫЕ!$AT1580,"1"&amp;ДАННЫЕ!$AT1580,"00")&amp;"u"&amp;IF(ДАННЫЕ!$CJ1580&gt;0,1,0)&amp;"y"&amp;B1580&amp;"d"&amp;H1580&amp;"e"&amp;F1580&amp;G1580</f>
        <v>x0w00t00f00b00g00c00i00r00m00hS00hZ00p00k00z00j00n00ELh0v0a00s00u0y0de</v>
      </c>
      <c r="L1580" s="28" t="str">
        <f ca="1">ДАННЫЕ!$I1580&amp;"VN"&amp;IF(ДАННЫЕ!AW1580&gt;0,11,10)&amp;"CD"&amp;IF(ДАННЫЕ!BF1580&gt;500,16,IF(ДАННЫЕ!BF1580&gt;350,15,IF(ДАННЫЕ!BF1580&gt;=200,14,IF(ДАННЫЕ!BF1580&gt;=100,13,IF(ДАННЫЕ!BF1580&gt;=50,12,IF(ДАННЫЕ!BF1580&gt;0,11,10))))))&amp;"AR"&amp;IF(ДАННЫЕ!BX1580&gt;0,1,0)&amp;"GD"&amp;B1580&amp;"VV"&amp;IF(E1580&gt;=5,IF(E1580&lt;18,1,0),0)</f>
        <v>VN10CD10AR0GD0VV0</v>
      </c>
      <c r="M1580" s="28" t="str">
        <f>ДАННЫЕ!$I1580&amp;"b"&amp;ДАННЫЕ!$BI1580&amp;"r"&amp;ДАННЫЕ!$BJ1580&amp;"CD"&amp;IF(ДАННЫЕ!BF1580&gt;0,IF(ДАННЫЕ!BF1580&lt;200,1,IF(ДАННЫЕ!BF1580&lt;350,2,3)),0)&amp;"h"&amp;IF(ДАННЫЕ!$BK1580+ДАННЫЕ!$BL1580+ДАННЫЕ!$BM1580&gt;0,1,0)&amp;"x"&amp;ДАННЫЕ!$BK1580&amp;"y"&amp;ДАННЫЕ!$BL1580&amp;"z"&amp;ДАННЫЕ!$BM1580&amp;"c"&amp;IF(ДАННЫЕ!$BK1580+ДАННЫЕ!$BL1580+ДАННЫЕ!$BM1580=3,1,0)&amp;"a"&amp;IF(ДАННЫЕ!$BQ1580+ДАННЫЕ!$BR1580&gt;0,1,0)&amp;"d"&amp;ДАННЫЕ!$BQ1580&amp;"v"&amp;ДАННЫЕ!$BR1580&amp;"p"&amp;ДАННЫЕ!$BS1580&amp;"n"&amp;ДАННЫЕ!$BU1580&amp;"t"&amp;ДАННЫЕ!$BV1580&amp;"o"&amp;ДАННЫЕ!$BT1580&amp;"l"&amp;IF(ДАННЫЕ!$BN1580&gt;0,1,0)&amp;ДАННЫЕ!$BN1580&amp;"g"&amp;ДАННЫЕ!$BO1580&amp;"s"&amp;ДАННЫЕ!$BP1580&amp;"DZ"&amp;IF(ДАННЫЕ!B1580-ДАННЫЕ!G1580 &lt; 60,IF(ДАННЫЕ!B1580-ДАННЫЕ!G1580 &gt;= 0,1,0),0)&amp;"u"&amp;IF(ДАННЫЕ!$CJ1580&gt;0,1,0)</f>
        <v>brCD0h0xyzc0a0dvpntol0gsDZ1u0</v>
      </c>
      <c r="N1580" s="28" t="str">
        <f ca="1">ДАННЫЕ!$F1580&amp;ДАННЫЕ!$I1580&amp;"g"&amp;B1580&amp;"cf"&amp;D1580&amp;"a"&amp;IF(ДАННЫЕ!$BX1580&gt;0,1,0)&amp;IF(ДАННЫЕ!$BF1580&gt;500,1,IF(ДАННЫЕ!$BF1580&gt;350,2,IF(ДАННЫЕ!$BF1580&gt;=200,3,IF(ДАННЫЕ!$BF1580&gt;=100,4,IF(ДАННЫЕ!$BF1580&gt;=50,5,IF(ДАННЫЕ!$BF1580&lt;50,6,0))))))&amp;"AR"&amp;IF(DATEDIF(ДАННЫЕ!$BX1580,ДАННЫЕ!$F$1,"y")&gt;1,1,0)&amp;"VG"&amp;IF(ДАННЫЕ!$BH1580="0",1,0)&amp;"o"&amp;IF(T1580+ДАННЫЕ!$AF1580+ДАННЫЕ!$AG1580+ДАННЫЕ!$AH1580+ДАННЫЕ!$AI1580+ДАННЫЕ!$AJ1580+ДАННЫЕ!$AP1580+ДАННЫЕ!$AQ1580+ДАННЫЕ!$AR1580+ДАННЫЕ!$AU1580+ДАННЫЕ!$AW1580+ДАННЫЕ!$AS1580+ДАННЫЕ!$AT1580&gt;0,1,0)&amp;"x"&amp;ДАННЫЕ!$AG1580&amp;"p"&amp;IF(ДАННЫЕ!$BY1580&gt;0,1,0)&amp;"v"&amp;IF(ДАННЫЕ!$BZ1580&gt;0,1,0)&amp;"n"&amp;ДАННЫЕ!$CA1580&amp;"t"&amp;ДАННЫЕ!$AY1580&amp;"k"&amp;ДАННЫЕ!$CB1580&amp;"q"&amp;ДАННЫЕ!$CC1580&amp;"w"&amp;ДАННЫЕ!$CD1580&amp;"e"&amp;ДАННЫЕ!$CE1580&amp;"m"&amp;ДАННЫЕ!$CF1580&amp;"c"&amp;ДАННЫЕ!$CG1580&amp;"z"&amp;ДАННЫЕ!$CH1580&amp;"d"&amp;IF(H1580=4,1,0)&amp;"s"&amp;IF(ДАННЫЕ!$J1580=1,0,1)&amp;"u"&amp;IF(ДАННЫЕ!$CJ1580&gt;0,1,0)</f>
        <v>g0cf0a06AR1VG0o0xp0v0ntkqwemczd0s1u0</v>
      </c>
      <c r="O1580" s="28" t="str">
        <f>ДАННЫЕ!$I1580&amp;"g"&amp;B1580&amp;A1580&amp;"f"&amp;P1580&amp;"c"&amp;IF(ДАННЫЕ!$U1580&gt;0,1,0)&amp;"s"&amp;IF(ДАННЫЕ!$Q1580&gt;0,IF(YEAR(ДАННЫЕ!$F$1)=YEAR(ДАННЫЕ!$Q1580),IF(MONTH(ДАННЫЕ!$F$1)=MONTH(ДАННЫЕ!$Q1580),111,11),1),0)&amp;"i"&amp;IF(ДАННЫЕ!$R1580+ДАННЫЕ!$S1580+ДАННЫЕ!$T1580=0,0,1)&amp;"h"&amp;IF(ДАННЫЕ!$P1580&gt;0,1,0)&amp;"p"&amp;IF(ДАННЫЕ!$CI1580&gt;0,IF(YEAR(ДАННЫЕ!$F$1)=YEAR(ДАННЫЕ!$CI1580),IF(MONTH(ДАННЫЕ!$F$1)=MONTH(ДАННЫЕ!$CI1580),111,11),1),0)&amp;"d"&amp;IF(ДАННЫЕ!$CJ1580&gt;0,IF(YEAR(ДАННЫЕ!$F$1)=YEAR(ДАННЫЕ!$CJ1580),IF(MONTH(ДАННЫЕ!$F$1)=MONTH(ДАННЫЕ!$CJ1580),111,11),1),0)&amp;"o"&amp;IF(ДАННЫЕ!$CK1580&gt;0,IF(MONTH(ДАННЫЕ!$F$1)=MONTH(ДАННЫЕ!$CK1580),111,11),0)&amp;"v"&amp;IF(ДАННЫЕ!$BE1580&gt;0,IF(MONTH(ДАННЫЕ!$F$1)=MONTH(ДАННЫЕ!$BE1580),111,11),0)</f>
        <v>g00f0c0s0i0h0p0d0o0v0</v>
      </c>
      <c r="P1580" s="15">
        <f t="shared" si="77"/>
        <v>0</v>
      </c>
      <c r="Q1580" s="15">
        <f>IF(ДАННЫЕ!$F$1&gt;ДАННЫЕ!$N1580,IF(YEAR(ДАННЫЕ!$F$1)=YEAR(ДАННЫЕ!M1580),1,0),0)</f>
        <v>0</v>
      </c>
      <c r="R1580" s="15">
        <f>IF(ДАННЫЕ!$F$1&gt;ДАННЫЕ!$N1580,IF(YEAR(ДАННЫЕ!$F$1)=YEAR(ДАННЫЕ!N1580),1,0),0)</f>
        <v>0</v>
      </c>
      <c r="S1580" s="15">
        <f>IF(ДАННЫЕ!$AA1580="2А",1,IF(ДАННЫЕ!$AA1580="2Б",2,IF(ДАННЫЕ!$AA1580="2В",3,IF(ДАННЫЕ!$AA1580=3,4,IF(ДАННЫЕ!$AA1580="4А",5,IF(ДАННЫЕ!$AA1580="4Б",6,IF(ДАННЫЕ!$AA1580="4В",7,IF(ДАННЫЕ!$AA1580=5,8,0))))))))</f>
        <v>0</v>
      </c>
      <c r="T1580" s="15">
        <f>IF(OR(ДАННЫЕ!$AC1580=2,ДАННЫЕ!$AD1580=2,ДАННЫЕ!$AE1580=2),2,IF(OR(ДАННЫЕ!$AC1580=1,ДАННЫЕ!$AD1580=1,ДАННЫЕ!$AE1580=1),1,0))</f>
        <v>0</v>
      </c>
    </row>
    <row r="1581" spans="1:20" x14ac:dyDescent="0.2">
      <c r="A1581" s="78">
        <f>IF(B1581&gt;0,IF(MONTH(ДАННЫЕ!$F$1)=MONTH(ДАННЫЕ!$B1581),1,0),0)</f>
        <v>0</v>
      </c>
      <c r="B1581" s="14">
        <f>IF(ДАННЫЕ!$B1581&gt;0,IF(YEAR(ДАННЫЕ!$F$1)=YEAR(ДАННЫЕ!$B1581),1,0),0)</f>
        <v>0</v>
      </c>
      <c r="C1581" s="14">
        <f>IF(ДАННЫЕ!$CM1581&gt;0,IF(YEAR(ДАННЫЕ!$F$1)=YEAR(ДАННЫЕ!$CM1581),1,0),0)</f>
        <v>0</v>
      </c>
      <c r="D1581" s="14">
        <f>IF(ДАННЫЕ!$CJ1581&gt;0,IF(ДАННЫЕ!$CL1581&gt;ДАННЫЕ!$F$1,1,IF(ДАННЫЕ!$CL1581&gt;0,0,1)),0)</f>
        <v>0</v>
      </c>
      <c r="E1581" s="43" t="str">
        <f ca="1">IF(ДАННЫЕ!$F$1&gt;0,IF(ДАННЫЕ!$G1581&gt;0,DATEDIF(ДАННЫЕ!$G1581,ДАННЫЕ!$F$1,"y"),""),IF(ДАННЫЕ!$G1581&gt;0,DATEDIF(ДАННЫЕ!$G1581,TODAY(),"y"),""))</f>
        <v/>
      </c>
      <c r="F1581" s="43" t="str">
        <f xml:space="preserve"> IF(ДАННЫЕ!$F1581="М",IF(E1581&gt;=18,IF(E1581&lt;60,1,""),""),"")&amp;IF(ДАННЫЕ!$F1581="Ж",IF(E1581&gt;=18,IF(E1581&lt;55,1,""),""),"")</f>
        <v/>
      </c>
      <c r="G1581" s="43" t="str">
        <f xml:space="preserve"> IF(ДАННЫЕ!$F1581="М",IF(E1581&gt;=60,2,""),"")&amp;IF(ДАННЫЕ!$F1581="Ж",IF(E1581&gt;=55,2,""),"")</f>
        <v/>
      </c>
      <c r="H1581" s="43" t="str">
        <f t="shared" ca="1" si="75"/>
        <v/>
      </c>
      <c r="I1581" s="43" t="str">
        <f t="shared" ca="1" si="76"/>
        <v>03</v>
      </c>
      <c r="J1581" s="28" t="str">
        <f ca="1">ДАННЫЕ!$F1581&amp;H1581&amp;I1581&amp;ДАННЫЕ!$I1581&amp;"m"&amp;IF(ДАННЫЕ!$I1581&gt;0,IF(ДАННЫЕ!$J1581&gt;0,0,1),"")&amp;"f"&amp;IF(ДАННЫЕ!$R1581&gt;0,IF(YEAR(ДАННЫЕ!$F$1)=YEAR(ДАННЫЕ!$R1581),1,0),0)&amp;"z"&amp;ДАННЫЕ!$R1581&amp;"p"&amp;ДАННЫЕ!$S1581&amp;"i"&amp;ДАННЫЕ!$T1581&amp;"h"&amp;ДАННЫЕ!$K1581&amp;"be"&amp;ДАННЫЕ!$BI1581&amp;"CD"&amp;IF(ДАННЫЕ!BF1581&gt;500,4,IF(ДАННЫЕ!BF1581&gt;350,3,IF(ДАННЫЕ!BF1581&gt;200,2,IF(ДАННЫЕ!BF1581&gt;0,1,0))))&amp;"g"&amp;B1581&amp;"d"&amp;H1581&amp;"l"&amp;ДАННЫЕ!AT1581&amp;"a"&amp;ДАННЫЕ!$V1581&amp;"v"&amp;R1581&amp;"k"&amp;ДАННЫЕ!$U1581&amp;"s"&amp;ДАННЫЕ!$Y1581&amp;"t"&amp;ДАННЫЕ!$X1581&amp;"b"&amp;IF(ДАННЫЕ!$Q1581&gt;1,1,0)&amp;"PP"&amp;ДАННЫЕ!Z1581&amp;"c"&amp;S1581&amp;"x"&amp;IF(ДАННЫЕ!$BY1581&gt;0,IF(YEAR(ДАННЫЕ!$F$1)=YEAR(ДАННЫЕ!$BY1581),1,0),0)&amp;"n"&amp;IF(ДАННЫЕ!$BZ1581&gt;0,IF(YEAR(ДАННЫЕ!$F$1)=YEAR(ДАННЫЕ!$BZ1581),1,0),0)&amp;"u"&amp;D1581&amp;"z"&amp;IF(ДАННЫЕ!$CL1581&gt;0,IF(YEAR(ДАННЫЕ!$F$1)&gt;YEAR(ДАННЫЕ!$CL1581),11,12),0)</f>
        <v>03mf0zpihbeCD0g0dlav0kstb0PPc0x0n0u0z0</v>
      </c>
      <c r="K1581" s="28" t="str">
        <f ca="1">ДАННЫЕ!$I1581&amp;"x"&amp;B1581&amp;"w"&amp;IF(T1581+ДАННЫЕ!AD1581+ДАННЫЕ!AE1581+ДАННЫЕ!AF1581+ДАННЫЕ!AG1581+ДАННЫЕ!AH1581+ДАННЫЕ!$AL1581+ДАННЫЕ!AI1581+ДАННЫЕ!AJ1581+ДАННЫЕ!AK1581+ДАННЫЕ!AP1581+ДАННЫЕ!AQ1581+ДАННЫЕ!AR1581+ДАННЫЕ!$AM1581+ДАННЫЕ!$AN1581+ДАННЫЕ!AS1581+ДАННЫЕ!AT1581&gt;0,1,0)&amp;IF(OR(T1581=2,ДАННЫЕ!AD1581=2,ДАННЫЕ!AE1581=2,ДАННЫЕ!AF1581=2,ДАННЫЕ!AG1581=2,ДАННЫЕ!AH1581=2,ДАННЫЕ!$AL1581=2,ДАННЫЕ!AI1581=2,ДАННЫЕ!AJ1581=2,ДАННЫЕ!AK1581=2,ДАННЫЕ!AP1581=2,ДАННЫЕ!AQ1581=2,ДАННЫЕ!AR1581=2,ДАННЫЕ!$AM1581=2,ДАННЫЕ!$AN1581=2,ДАННЫЕ!AS1581=2,ДАННЫЕ!AT1581=2),2,0)&amp;"t"&amp;IF(T1581&gt;0,"1"&amp;T1581,"00")&amp;"f"&amp;IF(ДАННЫЕ!$AC1581,"1"&amp;ДАННЫЕ!$AC1581,"00")&amp;"b"&amp;IF(ДАННЫЕ!$AD1581,"1"&amp;ДАННЫЕ!$AD1581,"00")&amp;"g"&amp;IF(ДАННЫЕ!$AF1581,"1"&amp;ДАННЫЕ!$AF1581,"00")&amp;"c"&amp;IF(ДАННЫЕ!$AG1581,"1"&amp;ДАННЫЕ!$AG1581,"00")&amp;"i"&amp;IF(ДАННЫЕ!$AH1581,"1"&amp;ДАННЫЕ!$AH1581,"00")&amp;"r"&amp;IF(ДАННЫЕ!$AL1581,"1"&amp;ДАННЫЕ!$AL1581,"00")&amp;"m"&amp;IF(ДАННЫЕ!$AI1581,"1"&amp;ДАННЫЕ!$AI1581,"00")&amp;"hS"&amp;IF(ДАННЫЕ!$AJ1581,"1"&amp;ДАННЫЕ!$AJ1581,"00")&amp;"hZ"&amp;IF(ДАННЫЕ!$AK1581,"1"&amp;ДАННЫЕ!$AK1581,"00")&amp;"p"&amp;IF(ДАННЫЕ!$AP1581,"1"&amp;ДАННЫЕ!$AP1581,"00")&amp;"k"&amp;IF(ДАННЫЕ!$AQ1581,"1"&amp;ДАННЫЕ!$AQ1581,"00")&amp;"z"&amp;IF(ДАННЫЕ!$AR1581,"1"&amp;ДАННЫЕ!$AR1581,"00")&amp;"j"&amp;IF(ДАННЫЕ!$AM1581,"1"&amp;ДАННЫЕ!$AM1581,"00")&amp;"n"&amp;IF(ДАННЫЕ!$AN1581,"1"&amp;ДАННЫЕ!$AN1581,"00")&amp;"E"&amp;ДАННЫЕ!BI1581&amp;"L"&amp;ДАННЫЕ!AO1581&amp;"h"&amp;IF(ДАННЫЕ!$AU1581&gt;0,1,0)&amp;"v"&amp;IF(ДАННЫЕ!$AW1581&gt;0,1,0)&amp;"a"&amp;IF(ДАННЫЕ!$AS1581,"1"&amp;ДАННЫЕ!$AS1581,"00")&amp;"s"&amp;IF(ДАННЫЕ!$AT1581,"1"&amp;ДАННЫЕ!$AT1581,"00")&amp;"u"&amp;IF(ДАННЫЕ!$CJ1581&gt;0,1,0)&amp;"y"&amp;B1581&amp;"d"&amp;H1581&amp;"e"&amp;F1581&amp;G1581</f>
        <v>x0w00t00f00b00g00c00i00r00m00hS00hZ00p00k00z00j00n00ELh0v0a00s00u0y0de</v>
      </c>
      <c r="L1581" s="28" t="str">
        <f ca="1">ДАННЫЕ!$I1581&amp;"VN"&amp;IF(ДАННЫЕ!AW1581&gt;0,11,10)&amp;"CD"&amp;IF(ДАННЫЕ!BF1581&gt;500,16,IF(ДАННЫЕ!BF1581&gt;350,15,IF(ДАННЫЕ!BF1581&gt;=200,14,IF(ДАННЫЕ!BF1581&gt;=100,13,IF(ДАННЫЕ!BF1581&gt;=50,12,IF(ДАННЫЕ!BF1581&gt;0,11,10))))))&amp;"AR"&amp;IF(ДАННЫЕ!BX1581&gt;0,1,0)&amp;"GD"&amp;B1581&amp;"VV"&amp;IF(E1581&gt;=5,IF(E1581&lt;18,1,0),0)</f>
        <v>VN10CD10AR0GD0VV0</v>
      </c>
      <c r="M1581" s="28" t="str">
        <f>ДАННЫЕ!$I1581&amp;"b"&amp;ДАННЫЕ!$BI1581&amp;"r"&amp;ДАННЫЕ!$BJ1581&amp;"CD"&amp;IF(ДАННЫЕ!BF1581&gt;0,IF(ДАННЫЕ!BF1581&lt;200,1,IF(ДАННЫЕ!BF1581&lt;350,2,3)),0)&amp;"h"&amp;IF(ДАННЫЕ!$BK1581+ДАННЫЕ!$BL1581+ДАННЫЕ!$BM1581&gt;0,1,0)&amp;"x"&amp;ДАННЫЕ!$BK1581&amp;"y"&amp;ДАННЫЕ!$BL1581&amp;"z"&amp;ДАННЫЕ!$BM1581&amp;"c"&amp;IF(ДАННЫЕ!$BK1581+ДАННЫЕ!$BL1581+ДАННЫЕ!$BM1581=3,1,0)&amp;"a"&amp;IF(ДАННЫЕ!$BQ1581+ДАННЫЕ!$BR1581&gt;0,1,0)&amp;"d"&amp;ДАННЫЕ!$BQ1581&amp;"v"&amp;ДАННЫЕ!$BR1581&amp;"p"&amp;ДАННЫЕ!$BS1581&amp;"n"&amp;ДАННЫЕ!$BU1581&amp;"t"&amp;ДАННЫЕ!$BV1581&amp;"o"&amp;ДАННЫЕ!$BT1581&amp;"l"&amp;IF(ДАННЫЕ!$BN1581&gt;0,1,0)&amp;ДАННЫЕ!$BN1581&amp;"g"&amp;ДАННЫЕ!$BO1581&amp;"s"&amp;ДАННЫЕ!$BP1581&amp;"DZ"&amp;IF(ДАННЫЕ!B1581-ДАННЫЕ!G1581 &lt; 60,IF(ДАННЫЕ!B1581-ДАННЫЕ!G1581 &gt;= 0,1,0),0)&amp;"u"&amp;IF(ДАННЫЕ!$CJ1581&gt;0,1,0)</f>
        <v>brCD0h0xyzc0a0dvpntol0gsDZ1u0</v>
      </c>
      <c r="N1581" s="28" t="str">
        <f ca="1">ДАННЫЕ!$F1581&amp;ДАННЫЕ!$I1581&amp;"g"&amp;B1581&amp;"cf"&amp;D1581&amp;"a"&amp;IF(ДАННЫЕ!$BX1581&gt;0,1,0)&amp;IF(ДАННЫЕ!$BF1581&gt;500,1,IF(ДАННЫЕ!$BF1581&gt;350,2,IF(ДАННЫЕ!$BF1581&gt;=200,3,IF(ДАННЫЕ!$BF1581&gt;=100,4,IF(ДАННЫЕ!$BF1581&gt;=50,5,IF(ДАННЫЕ!$BF1581&lt;50,6,0))))))&amp;"AR"&amp;IF(DATEDIF(ДАННЫЕ!$BX1581,ДАННЫЕ!$F$1,"y")&gt;1,1,0)&amp;"VG"&amp;IF(ДАННЫЕ!$BH1581="0",1,0)&amp;"o"&amp;IF(T1581+ДАННЫЕ!$AF1581+ДАННЫЕ!$AG1581+ДАННЫЕ!$AH1581+ДАННЫЕ!$AI1581+ДАННЫЕ!$AJ1581+ДАННЫЕ!$AP1581+ДАННЫЕ!$AQ1581+ДАННЫЕ!$AR1581+ДАННЫЕ!$AU1581+ДАННЫЕ!$AW1581+ДАННЫЕ!$AS1581+ДАННЫЕ!$AT1581&gt;0,1,0)&amp;"x"&amp;ДАННЫЕ!$AG1581&amp;"p"&amp;IF(ДАННЫЕ!$BY1581&gt;0,1,0)&amp;"v"&amp;IF(ДАННЫЕ!$BZ1581&gt;0,1,0)&amp;"n"&amp;ДАННЫЕ!$CA1581&amp;"t"&amp;ДАННЫЕ!$AY1581&amp;"k"&amp;ДАННЫЕ!$CB1581&amp;"q"&amp;ДАННЫЕ!$CC1581&amp;"w"&amp;ДАННЫЕ!$CD1581&amp;"e"&amp;ДАННЫЕ!$CE1581&amp;"m"&amp;ДАННЫЕ!$CF1581&amp;"c"&amp;ДАННЫЕ!$CG1581&amp;"z"&amp;ДАННЫЕ!$CH1581&amp;"d"&amp;IF(H1581=4,1,0)&amp;"s"&amp;IF(ДАННЫЕ!$J1581=1,0,1)&amp;"u"&amp;IF(ДАННЫЕ!$CJ1581&gt;0,1,0)</f>
        <v>g0cf0a06AR1VG0o0xp0v0ntkqwemczd0s1u0</v>
      </c>
      <c r="O1581" s="28" t="str">
        <f>ДАННЫЕ!$I1581&amp;"g"&amp;B1581&amp;A1581&amp;"f"&amp;P1581&amp;"c"&amp;IF(ДАННЫЕ!$U1581&gt;0,1,0)&amp;"s"&amp;IF(ДАННЫЕ!$Q1581&gt;0,IF(YEAR(ДАННЫЕ!$F$1)=YEAR(ДАННЫЕ!$Q1581),IF(MONTH(ДАННЫЕ!$F$1)=MONTH(ДАННЫЕ!$Q1581),111,11),1),0)&amp;"i"&amp;IF(ДАННЫЕ!$R1581+ДАННЫЕ!$S1581+ДАННЫЕ!$T1581=0,0,1)&amp;"h"&amp;IF(ДАННЫЕ!$P1581&gt;0,1,0)&amp;"p"&amp;IF(ДАННЫЕ!$CI1581&gt;0,IF(YEAR(ДАННЫЕ!$F$1)=YEAR(ДАННЫЕ!$CI1581),IF(MONTH(ДАННЫЕ!$F$1)=MONTH(ДАННЫЕ!$CI1581),111,11),1),0)&amp;"d"&amp;IF(ДАННЫЕ!$CJ1581&gt;0,IF(YEAR(ДАННЫЕ!$F$1)=YEAR(ДАННЫЕ!$CJ1581),IF(MONTH(ДАННЫЕ!$F$1)=MONTH(ДАННЫЕ!$CJ1581),111,11),1),0)&amp;"o"&amp;IF(ДАННЫЕ!$CK1581&gt;0,IF(MONTH(ДАННЫЕ!$F$1)=MONTH(ДАННЫЕ!$CK1581),111,11),0)&amp;"v"&amp;IF(ДАННЫЕ!$BE1581&gt;0,IF(MONTH(ДАННЫЕ!$F$1)=MONTH(ДАННЫЕ!$BE1581),111,11),0)</f>
        <v>g00f0c0s0i0h0p0d0o0v0</v>
      </c>
      <c r="P1581" s="15">
        <f t="shared" si="77"/>
        <v>0</v>
      </c>
      <c r="Q1581" s="15">
        <f>IF(ДАННЫЕ!$F$1&gt;ДАННЫЕ!$N1581,IF(YEAR(ДАННЫЕ!$F$1)=YEAR(ДАННЫЕ!M1581),1,0),0)</f>
        <v>0</v>
      </c>
      <c r="R1581" s="15">
        <f>IF(ДАННЫЕ!$F$1&gt;ДАННЫЕ!$N1581,IF(YEAR(ДАННЫЕ!$F$1)=YEAR(ДАННЫЕ!N1581),1,0),0)</f>
        <v>0</v>
      </c>
      <c r="S1581" s="15">
        <f>IF(ДАННЫЕ!$AA1581="2А",1,IF(ДАННЫЕ!$AA1581="2Б",2,IF(ДАННЫЕ!$AA1581="2В",3,IF(ДАННЫЕ!$AA1581=3,4,IF(ДАННЫЕ!$AA1581="4А",5,IF(ДАННЫЕ!$AA1581="4Б",6,IF(ДАННЫЕ!$AA1581="4В",7,IF(ДАННЫЕ!$AA1581=5,8,0))))))))</f>
        <v>0</v>
      </c>
      <c r="T1581" s="15">
        <f>IF(OR(ДАННЫЕ!$AC1581=2,ДАННЫЕ!$AD1581=2,ДАННЫЕ!$AE1581=2),2,IF(OR(ДАННЫЕ!$AC1581=1,ДАННЫЕ!$AD1581=1,ДАННЫЕ!$AE1581=1),1,0))</f>
        <v>0</v>
      </c>
    </row>
    <row r="1582" spans="1:20" x14ac:dyDescent="0.2">
      <c r="A1582" s="78">
        <f>IF(B1582&gt;0,IF(MONTH(ДАННЫЕ!$F$1)=MONTH(ДАННЫЕ!$B1582),1,0),0)</f>
        <v>0</v>
      </c>
      <c r="B1582" s="14">
        <f>IF(ДАННЫЕ!$B1582&gt;0,IF(YEAR(ДАННЫЕ!$F$1)=YEAR(ДАННЫЕ!$B1582),1,0),0)</f>
        <v>0</v>
      </c>
      <c r="C1582" s="14">
        <f>IF(ДАННЫЕ!$CM1582&gt;0,IF(YEAR(ДАННЫЕ!$F$1)=YEAR(ДАННЫЕ!$CM1582),1,0),0)</f>
        <v>0</v>
      </c>
      <c r="D1582" s="14">
        <f>IF(ДАННЫЕ!$CJ1582&gt;0,IF(ДАННЫЕ!$CL1582&gt;ДАННЫЕ!$F$1,1,IF(ДАННЫЕ!$CL1582&gt;0,0,1)),0)</f>
        <v>0</v>
      </c>
      <c r="E1582" s="43" t="str">
        <f ca="1">IF(ДАННЫЕ!$F$1&gt;0,IF(ДАННЫЕ!$G1582&gt;0,DATEDIF(ДАННЫЕ!$G1582,ДАННЫЕ!$F$1,"y"),""),IF(ДАННЫЕ!$G1582&gt;0,DATEDIF(ДАННЫЕ!$G1582,TODAY(),"y"),""))</f>
        <v/>
      </c>
      <c r="F1582" s="43" t="str">
        <f xml:space="preserve"> IF(ДАННЫЕ!$F1582="М",IF(E1582&gt;=18,IF(E1582&lt;60,1,""),""),"")&amp;IF(ДАННЫЕ!$F1582="Ж",IF(E1582&gt;=18,IF(E1582&lt;55,1,""),""),"")</f>
        <v/>
      </c>
      <c r="G1582" s="43" t="str">
        <f xml:space="preserve"> IF(ДАННЫЕ!$F1582="М",IF(E1582&gt;=60,2,""),"")&amp;IF(ДАННЫЕ!$F1582="Ж",IF(E1582&gt;=55,2,""),"")</f>
        <v/>
      </c>
      <c r="H1582" s="43" t="str">
        <f t="shared" ca="1" si="75"/>
        <v/>
      </c>
      <c r="I1582" s="43" t="str">
        <f t="shared" ca="1" si="76"/>
        <v>03</v>
      </c>
      <c r="J1582" s="28" t="str">
        <f ca="1">ДАННЫЕ!$F1582&amp;H1582&amp;I1582&amp;ДАННЫЕ!$I1582&amp;"m"&amp;IF(ДАННЫЕ!$I1582&gt;0,IF(ДАННЫЕ!$J1582&gt;0,0,1),"")&amp;"f"&amp;IF(ДАННЫЕ!$R1582&gt;0,IF(YEAR(ДАННЫЕ!$F$1)=YEAR(ДАННЫЕ!$R1582),1,0),0)&amp;"z"&amp;ДАННЫЕ!$R1582&amp;"p"&amp;ДАННЫЕ!$S1582&amp;"i"&amp;ДАННЫЕ!$T1582&amp;"h"&amp;ДАННЫЕ!$K1582&amp;"be"&amp;ДАННЫЕ!$BI1582&amp;"CD"&amp;IF(ДАННЫЕ!BF1582&gt;500,4,IF(ДАННЫЕ!BF1582&gt;350,3,IF(ДАННЫЕ!BF1582&gt;200,2,IF(ДАННЫЕ!BF1582&gt;0,1,0))))&amp;"g"&amp;B1582&amp;"d"&amp;H1582&amp;"l"&amp;ДАННЫЕ!AT1582&amp;"a"&amp;ДАННЫЕ!$V1582&amp;"v"&amp;R1582&amp;"k"&amp;ДАННЫЕ!$U1582&amp;"s"&amp;ДАННЫЕ!$Y1582&amp;"t"&amp;ДАННЫЕ!$X1582&amp;"b"&amp;IF(ДАННЫЕ!$Q1582&gt;1,1,0)&amp;"PP"&amp;ДАННЫЕ!Z1582&amp;"c"&amp;S1582&amp;"x"&amp;IF(ДАННЫЕ!$BY1582&gt;0,IF(YEAR(ДАННЫЕ!$F$1)=YEAR(ДАННЫЕ!$BY1582),1,0),0)&amp;"n"&amp;IF(ДАННЫЕ!$BZ1582&gt;0,IF(YEAR(ДАННЫЕ!$F$1)=YEAR(ДАННЫЕ!$BZ1582),1,0),0)&amp;"u"&amp;D1582&amp;"z"&amp;IF(ДАННЫЕ!$CL1582&gt;0,IF(YEAR(ДАННЫЕ!$F$1)&gt;YEAR(ДАННЫЕ!$CL1582),11,12),0)</f>
        <v>03mf0zpihbeCD0g0dlav0kstb0PPc0x0n0u0z0</v>
      </c>
      <c r="K1582" s="28" t="str">
        <f ca="1">ДАННЫЕ!$I1582&amp;"x"&amp;B1582&amp;"w"&amp;IF(T1582+ДАННЫЕ!AD1582+ДАННЫЕ!AE1582+ДАННЫЕ!AF1582+ДАННЫЕ!AG1582+ДАННЫЕ!AH1582+ДАННЫЕ!$AL1582+ДАННЫЕ!AI1582+ДАННЫЕ!AJ1582+ДАННЫЕ!AK1582+ДАННЫЕ!AP1582+ДАННЫЕ!AQ1582+ДАННЫЕ!AR1582+ДАННЫЕ!$AM1582+ДАННЫЕ!$AN1582+ДАННЫЕ!AS1582+ДАННЫЕ!AT1582&gt;0,1,0)&amp;IF(OR(T1582=2,ДАННЫЕ!AD1582=2,ДАННЫЕ!AE1582=2,ДАННЫЕ!AF1582=2,ДАННЫЕ!AG1582=2,ДАННЫЕ!AH1582=2,ДАННЫЕ!$AL1582=2,ДАННЫЕ!AI1582=2,ДАННЫЕ!AJ1582=2,ДАННЫЕ!AK1582=2,ДАННЫЕ!AP1582=2,ДАННЫЕ!AQ1582=2,ДАННЫЕ!AR1582=2,ДАННЫЕ!$AM1582=2,ДАННЫЕ!$AN1582=2,ДАННЫЕ!AS1582=2,ДАННЫЕ!AT1582=2),2,0)&amp;"t"&amp;IF(T1582&gt;0,"1"&amp;T1582,"00")&amp;"f"&amp;IF(ДАННЫЕ!$AC1582,"1"&amp;ДАННЫЕ!$AC1582,"00")&amp;"b"&amp;IF(ДАННЫЕ!$AD1582,"1"&amp;ДАННЫЕ!$AD1582,"00")&amp;"g"&amp;IF(ДАННЫЕ!$AF1582,"1"&amp;ДАННЫЕ!$AF1582,"00")&amp;"c"&amp;IF(ДАННЫЕ!$AG1582,"1"&amp;ДАННЫЕ!$AG1582,"00")&amp;"i"&amp;IF(ДАННЫЕ!$AH1582,"1"&amp;ДАННЫЕ!$AH1582,"00")&amp;"r"&amp;IF(ДАННЫЕ!$AL1582,"1"&amp;ДАННЫЕ!$AL1582,"00")&amp;"m"&amp;IF(ДАННЫЕ!$AI1582,"1"&amp;ДАННЫЕ!$AI1582,"00")&amp;"hS"&amp;IF(ДАННЫЕ!$AJ1582,"1"&amp;ДАННЫЕ!$AJ1582,"00")&amp;"hZ"&amp;IF(ДАННЫЕ!$AK1582,"1"&amp;ДАННЫЕ!$AK1582,"00")&amp;"p"&amp;IF(ДАННЫЕ!$AP1582,"1"&amp;ДАННЫЕ!$AP1582,"00")&amp;"k"&amp;IF(ДАННЫЕ!$AQ1582,"1"&amp;ДАННЫЕ!$AQ1582,"00")&amp;"z"&amp;IF(ДАННЫЕ!$AR1582,"1"&amp;ДАННЫЕ!$AR1582,"00")&amp;"j"&amp;IF(ДАННЫЕ!$AM1582,"1"&amp;ДАННЫЕ!$AM1582,"00")&amp;"n"&amp;IF(ДАННЫЕ!$AN1582,"1"&amp;ДАННЫЕ!$AN1582,"00")&amp;"E"&amp;ДАННЫЕ!BI1582&amp;"L"&amp;ДАННЫЕ!AO1582&amp;"h"&amp;IF(ДАННЫЕ!$AU1582&gt;0,1,0)&amp;"v"&amp;IF(ДАННЫЕ!$AW1582&gt;0,1,0)&amp;"a"&amp;IF(ДАННЫЕ!$AS1582,"1"&amp;ДАННЫЕ!$AS1582,"00")&amp;"s"&amp;IF(ДАННЫЕ!$AT1582,"1"&amp;ДАННЫЕ!$AT1582,"00")&amp;"u"&amp;IF(ДАННЫЕ!$CJ1582&gt;0,1,0)&amp;"y"&amp;B1582&amp;"d"&amp;H1582&amp;"e"&amp;F1582&amp;G1582</f>
        <v>x0w00t00f00b00g00c00i00r00m00hS00hZ00p00k00z00j00n00ELh0v0a00s00u0y0de</v>
      </c>
      <c r="L1582" s="28" t="str">
        <f ca="1">ДАННЫЕ!$I1582&amp;"VN"&amp;IF(ДАННЫЕ!AW1582&gt;0,11,10)&amp;"CD"&amp;IF(ДАННЫЕ!BF1582&gt;500,16,IF(ДАННЫЕ!BF1582&gt;350,15,IF(ДАННЫЕ!BF1582&gt;=200,14,IF(ДАННЫЕ!BF1582&gt;=100,13,IF(ДАННЫЕ!BF1582&gt;=50,12,IF(ДАННЫЕ!BF1582&gt;0,11,10))))))&amp;"AR"&amp;IF(ДАННЫЕ!BX1582&gt;0,1,0)&amp;"GD"&amp;B1582&amp;"VV"&amp;IF(E1582&gt;=5,IF(E1582&lt;18,1,0),0)</f>
        <v>VN10CD10AR0GD0VV0</v>
      </c>
      <c r="M1582" s="28" t="str">
        <f>ДАННЫЕ!$I1582&amp;"b"&amp;ДАННЫЕ!$BI1582&amp;"r"&amp;ДАННЫЕ!$BJ1582&amp;"CD"&amp;IF(ДАННЫЕ!BF1582&gt;0,IF(ДАННЫЕ!BF1582&lt;200,1,IF(ДАННЫЕ!BF1582&lt;350,2,3)),0)&amp;"h"&amp;IF(ДАННЫЕ!$BK1582+ДАННЫЕ!$BL1582+ДАННЫЕ!$BM1582&gt;0,1,0)&amp;"x"&amp;ДАННЫЕ!$BK1582&amp;"y"&amp;ДАННЫЕ!$BL1582&amp;"z"&amp;ДАННЫЕ!$BM1582&amp;"c"&amp;IF(ДАННЫЕ!$BK1582+ДАННЫЕ!$BL1582+ДАННЫЕ!$BM1582=3,1,0)&amp;"a"&amp;IF(ДАННЫЕ!$BQ1582+ДАННЫЕ!$BR1582&gt;0,1,0)&amp;"d"&amp;ДАННЫЕ!$BQ1582&amp;"v"&amp;ДАННЫЕ!$BR1582&amp;"p"&amp;ДАННЫЕ!$BS1582&amp;"n"&amp;ДАННЫЕ!$BU1582&amp;"t"&amp;ДАННЫЕ!$BV1582&amp;"o"&amp;ДАННЫЕ!$BT1582&amp;"l"&amp;IF(ДАННЫЕ!$BN1582&gt;0,1,0)&amp;ДАННЫЕ!$BN1582&amp;"g"&amp;ДАННЫЕ!$BO1582&amp;"s"&amp;ДАННЫЕ!$BP1582&amp;"DZ"&amp;IF(ДАННЫЕ!B1582-ДАННЫЕ!G1582 &lt; 60,IF(ДАННЫЕ!B1582-ДАННЫЕ!G1582 &gt;= 0,1,0),0)&amp;"u"&amp;IF(ДАННЫЕ!$CJ1582&gt;0,1,0)</f>
        <v>brCD0h0xyzc0a0dvpntol0gsDZ1u0</v>
      </c>
      <c r="N1582" s="28" t="str">
        <f ca="1">ДАННЫЕ!$F1582&amp;ДАННЫЕ!$I1582&amp;"g"&amp;B1582&amp;"cf"&amp;D1582&amp;"a"&amp;IF(ДАННЫЕ!$BX1582&gt;0,1,0)&amp;IF(ДАННЫЕ!$BF1582&gt;500,1,IF(ДАННЫЕ!$BF1582&gt;350,2,IF(ДАННЫЕ!$BF1582&gt;=200,3,IF(ДАННЫЕ!$BF1582&gt;=100,4,IF(ДАННЫЕ!$BF1582&gt;=50,5,IF(ДАННЫЕ!$BF1582&lt;50,6,0))))))&amp;"AR"&amp;IF(DATEDIF(ДАННЫЕ!$BX1582,ДАННЫЕ!$F$1,"y")&gt;1,1,0)&amp;"VG"&amp;IF(ДАННЫЕ!$BH1582="0",1,0)&amp;"o"&amp;IF(T1582+ДАННЫЕ!$AF1582+ДАННЫЕ!$AG1582+ДАННЫЕ!$AH1582+ДАННЫЕ!$AI1582+ДАННЫЕ!$AJ1582+ДАННЫЕ!$AP1582+ДАННЫЕ!$AQ1582+ДАННЫЕ!$AR1582+ДАННЫЕ!$AU1582+ДАННЫЕ!$AW1582+ДАННЫЕ!$AS1582+ДАННЫЕ!$AT1582&gt;0,1,0)&amp;"x"&amp;ДАННЫЕ!$AG1582&amp;"p"&amp;IF(ДАННЫЕ!$BY1582&gt;0,1,0)&amp;"v"&amp;IF(ДАННЫЕ!$BZ1582&gt;0,1,0)&amp;"n"&amp;ДАННЫЕ!$CA1582&amp;"t"&amp;ДАННЫЕ!$AY1582&amp;"k"&amp;ДАННЫЕ!$CB1582&amp;"q"&amp;ДАННЫЕ!$CC1582&amp;"w"&amp;ДАННЫЕ!$CD1582&amp;"e"&amp;ДАННЫЕ!$CE1582&amp;"m"&amp;ДАННЫЕ!$CF1582&amp;"c"&amp;ДАННЫЕ!$CG1582&amp;"z"&amp;ДАННЫЕ!$CH1582&amp;"d"&amp;IF(H1582=4,1,0)&amp;"s"&amp;IF(ДАННЫЕ!$J1582=1,0,1)&amp;"u"&amp;IF(ДАННЫЕ!$CJ1582&gt;0,1,0)</f>
        <v>g0cf0a06AR1VG0o0xp0v0ntkqwemczd0s1u0</v>
      </c>
      <c r="O1582" s="28" t="str">
        <f>ДАННЫЕ!$I1582&amp;"g"&amp;B1582&amp;A1582&amp;"f"&amp;P1582&amp;"c"&amp;IF(ДАННЫЕ!$U1582&gt;0,1,0)&amp;"s"&amp;IF(ДАННЫЕ!$Q1582&gt;0,IF(YEAR(ДАННЫЕ!$F$1)=YEAR(ДАННЫЕ!$Q1582),IF(MONTH(ДАННЫЕ!$F$1)=MONTH(ДАННЫЕ!$Q1582),111,11),1),0)&amp;"i"&amp;IF(ДАННЫЕ!$R1582+ДАННЫЕ!$S1582+ДАННЫЕ!$T1582=0,0,1)&amp;"h"&amp;IF(ДАННЫЕ!$P1582&gt;0,1,0)&amp;"p"&amp;IF(ДАННЫЕ!$CI1582&gt;0,IF(YEAR(ДАННЫЕ!$F$1)=YEAR(ДАННЫЕ!$CI1582),IF(MONTH(ДАННЫЕ!$F$1)=MONTH(ДАННЫЕ!$CI1582),111,11),1),0)&amp;"d"&amp;IF(ДАННЫЕ!$CJ1582&gt;0,IF(YEAR(ДАННЫЕ!$F$1)=YEAR(ДАННЫЕ!$CJ1582),IF(MONTH(ДАННЫЕ!$F$1)=MONTH(ДАННЫЕ!$CJ1582),111,11),1),0)&amp;"o"&amp;IF(ДАННЫЕ!$CK1582&gt;0,IF(MONTH(ДАННЫЕ!$F$1)=MONTH(ДАННЫЕ!$CK1582),111,11),0)&amp;"v"&amp;IF(ДАННЫЕ!$BE1582&gt;0,IF(MONTH(ДАННЫЕ!$F$1)=MONTH(ДАННЫЕ!$BE1582),111,11),0)</f>
        <v>g00f0c0s0i0h0p0d0o0v0</v>
      </c>
      <c r="P1582" s="15">
        <f t="shared" si="77"/>
        <v>0</v>
      </c>
      <c r="Q1582" s="15">
        <f>IF(ДАННЫЕ!$F$1&gt;ДАННЫЕ!$N1582,IF(YEAR(ДАННЫЕ!$F$1)=YEAR(ДАННЫЕ!M1582),1,0),0)</f>
        <v>0</v>
      </c>
      <c r="R1582" s="15">
        <f>IF(ДАННЫЕ!$F$1&gt;ДАННЫЕ!$N1582,IF(YEAR(ДАННЫЕ!$F$1)=YEAR(ДАННЫЕ!N1582),1,0),0)</f>
        <v>0</v>
      </c>
      <c r="S1582" s="15">
        <f>IF(ДАННЫЕ!$AA1582="2А",1,IF(ДАННЫЕ!$AA1582="2Б",2,IF(ДАННЫЕ!$AA1582="2В",3,IF(ДАННЫЕ!$AA1582=3,4,IF(ДАННЫЕ!$AA1582="4А",5,IF(ДАННЫЕ!$AA1582="4Б",6,IF(ДАННЫЕ!$AA1582="4В",7,IF(ДАННЫЕ!$AA1582=5,8,0))))))))</f>
        <v>0</v>
      </c>
      <c r="T1582" s="15">
        <f>IF(OR(ДАННЫЕ!$AC1582=2,ДАННЫЕ!$AD1582=2,ДАННЫЕ!$AE1582=2),2,IF(OR(ДАННЫЕ!$AC1582=1,ДАННЫЕ!$AD1582=1,ДАННЫЕ!$AE1582=1),1,0))</f>
        <v>0</v>
      </c>
    </row>
    <row r="1583" spans="1:20" x14ac:dyDescent="0.2">
      <c r="A1583" s="78">
        <f>IF(B1583&gt;0,IF(MONTH(ДАННЫЕ!$F$1)=MONTH(ДАННЫЕ!$B1583),1,0),0)</f>
        <v>0</v>
      </c>
      <c r="B1583" s="14">
        <f>IF(ДАННЫЕ!$B1583&gt;0,IF(YEAR(ДАННЫЕ!$F$1)=YEAR(ДАННЫЕ!$B1583),1,0),0)</f>
        <v>0</v>
      </c>
      <c r="C1583" s="14">
        <f>IF(ДАННЫЕ!$CM1583&gt;0,IF(YEAR(ДАННЫЕ!$F$1)=YEAR(ДАННЫЕ!$CM1583),1,0),0)</f>
        <v>0</v>
      </c>
      <c r="D1583" s="14">
        <f>IF(ДАННЫЕ!$CJ1583&gt;0,IF(ДАННЫЕ!$CL1583&gt;ДАННЫЕ!$F$1,1,IF(ДАННЫЕ!$CL1583&gt;0,0,1)),0)</f>
        <v>0</v>
      </c>
      <c r="E1583" s="43" t="str">
        <f ca="1">IF(ДАННЫЕ!$F$1&gt;0,IF(ДАННЫЕ!$G1583&gt;0,DATEDIF(ДАННЫЕ!$G1583,ДАННЫЕ!$F$1,"y"),""),IF(ДАННЫЕ!$G1583&gt;0,DATEDIF(ДАННЫЕ!$G1583,TODAY(),"y"),""))</f>
        <v/>
      </c>
      <c r="F1583" s="43" t="str">
        <f xml:space="preserve"> IF(ДАННЫЕ!$F1583="М",IF(E1583&gt;=18,IF(E1583&lt;60,1,""),""),"")&amp;IF(ДАННЫЕ!$F1583="Ж",IF(E1583&gt;=18,IF(E1583&lt;55,1,""),""),"")</f>
        <v/>
      </c>
      <c r="G1583" s="43" t="str">
        <f xml:space="preserve"> IF(ДАННЫЕ!$F1583="М",IF(E1583&gt;=60,2,""),"")&amp;IF(ДАННЫЕ!$F1583="Ж",IF(E1583&gt;=55,2,""),"")</f>
        <v/>
      </c>
      <c r="H1583" s="43" t="str">
        <f t="shared" ca="1" si="75"/>
        <v/>
      </c>
      <c r="I1583" s="43" t="str">
        <f t="shared" ca="1" si="76"/>
        <v>03</v>
      </c>
      <c r="J1583" s="28" t="str">
        <f ca="1">ДАННЫЕ!$F1583&amp;H1583&amp;I1583&amp;ДАННЫЕ!$I1583&amp;"m"&amp;IF(ДАННЫЕ!$I1583&gt;0,IF(ДАННЫЕ!$J1583&gt;0,0,1),"")&amp;"f"&amp;IF(ДАННЫЕ!$R1583&gt;0,IF(YEAR(ДАННЫЕ!$F$1)=YEAR(ДАННЫЕ!$R1583),1,0),0)&amp;"z"&amp;ДАННЫЕ!$R1583&amp;"p"&amp;ДАННЫЕ!$S1583&amp;"i"&amp;ДАННЫЕ!$T1583&amp;"h"&amp;ДАННЫЕ!$K1583&amp;"be"&amp;ДАННЫЕ!$BI1583&amp;"CD"&amp;IF(ДАННЫЕ!BF1583&gt;500,4,IF(ДАННЫЕ!BF1583&gt;350,3,IF(ДАННЫЕ!BF1583&gt;200,2,IF(ДАННЫЕ!BF1583&gt;0,1,0))))&amp;"g"&amp;B1583&amp;"d"&amp;H1583&amp;"l"&amp;ДАННЫЕ!AT1583&amp;"a"&amp;ДАННЫЕ!$V1583&amp;"v"&amp;R1583&amp;"k"&amp;ДАННЫЕ!$U1583&amp;"s"&amp;ДАННЫЕ!$Y1583&amp;"t"&amp;ДАННЫЕ!$X1583&amp;"b"&amp;IF(ДАННЫЕ!$Q1583&gt;1,1,0)&amp;"PP"&amp;ДАННЫЕ!Z1583&amp;"c"&amp;S1583&amp;"x"&amp;IF(ДАННЫЕ!$BY1583&gt;0,IF(YEAR(ДАННЫЕ!$F$1)=YEAR(ДАННЫЕ!$BY1583),1,0),0)&amp;"n"&amp;IF(ДАННЫЕ!$BZ1583&gt;0,IF(YEAR(ДАННЫЕ!$F$1)=YEAR(ДАННЫЕ!$BZ1583),1,0),0)&amp;"u"&amp;D1583&amp;"z"&amp;IF(ДАННЫЕ!$CL1583&gt;0,IF(YEAR(ДАННЫЕ!$F$1)&gt;YEAR(ДАННЫЕ!$CL1583),11,12),0)</f>
        <v>03mf0zpihbeCD0g0dlav0kstb0PPc0x0n0u0z0</v>
      </c>
      <c r="K1583" s="28" t="str">
        <f ca="1">ДАННЫЕ!$I1583&amp;"x"&amp;B1583&amp;"w"&amp;IF(T1583+ДАННЫЕ!AD1583+ДАННЫЕ!AE1583+ДАННЫЕ!AF1583+ДАННЫЕ!AG1583+ДАННЫЕ!AH1583+ДАННЫЕ!$AL1583+ДАННЫЕ!AI1583+ДАННЫЕ!AJ1583+ДАННЫЕ!AK1583+ДАННЫЕ!AP1583+ДАННЫЕ!AQ1583+ДАННЫЕ!AR1583+ДАННЫЕ!$AM1583+ДАННЫЕ!$AN1583+ДАННЫЕ!AS1583+ДАННЫЕ!AT1583&gt;0,1,0)&amp;IF(OR(T1583=2,ДАННЫЕ!AD1583=2,ДАННЫЕ!AE1583=2,ДАННЫЕ!AF1583=2,ДАННЫЕ!AG1583=2,ДАННЫЕ!AH1583=2,ДАННЫЕ!$AL1583=2,ДАННЫЕ!AI1583=2,ДАННЫЕ!AJ1583=2,ДАННЫЕ!AK1583=2,ДАННЫЕ!AP1583=2,ДАННЫЕ!AQ1583=2,ДАННЫЕ!AR1583=2,ДАННЫЕ!$AM1583=2,ДАННЫЕ!$AN1583=2,ДАННЫЕ!AS1583=2,ДАННЫЕ!AT1583=2),2,0)&amp;"t"&amp;IF(T1583&gt;0,"1"&amp;T1583,"00")&amp;"f"&amp;IF(ДАННЫЕ!$AC1583,"1"&amp;ДАННЫЕ!$AC1583,"00")&amp;"b"&amp;IF(ДАННЫЕ!$AD1583,"1"&amp;ДАННЫЕ!$AD1583,"00")&amp;"g"&amp;IF(ДАННЫЕ!$AF1583,"1"&amp;ДАННЫЕ!$AF1583,"00")&amp;"c"&amp;IF(ДАННЫЕ!$AG1583,"1"&amp;ДАННЫЕ!$AG1583,"00")&amp;"i"&amp;IF(ДАННЫЕ!$AH1583,"1"&amp;ДАННЫЕ!$AH1583,"00")&amp;"r"&amp;IF(ДАННЫЕ!$AL1583,"1"&amp;ДАННЫЕ!$AL1583,"00")&amp;"m"&amp;IF(ДАННЫЕ!$AI1583,"1"&amp;ДАННЫЕ!$AI1583,"00")&amp;"hS"&amp;IF(ДАННЫЕ!$AJ1583,"1"&amp;ДАННЫЕ!$AJ1583,"00")&amp;"hZ"&amp;IF(ДАННЫЕ!$AK1583,"1"&amp;ДАННЫЕ!$AK1583,"00")&amp;"p"&amp;IF(ДАННЫЕ!$AP1583,"1"&amp;ДАННЫЕ!$AP1583,"00")&amp;"k"&amp;IF(ДАННЫЕ!$AQ1583,"1"&amp;ДАННЫЕ!$AQ1583,"00")&amp;"z"&amp;IF(ДАННЫЕ!$AR1583,"1"&amp;ДАННЫЕ!$AR1583,"00")&amp;"j"&amp;IF(ДАННЫЕ!$AM1583,"1"&amp;ДАННЫЕ!$AM1583,"00")&amp;"n"&amp;IF(ДАННЫЕ!$AN1583,"1"&amp;ДАННЫЕ!$AN1583,"00")&amp;"E"&amp;ДАННЫЕ!BI1583&amp;"L"&amp;ДАННЫЕ!AO1583&amp;"h"&amp;IF(ДАННЫЕ!$AU1583&gt;0,1,0)&amp;"v"&amp;IF(ДАННЫЕ!$AW1583&gt;0,1,0)&amp;"a"&amp;IF(ДАННЫЕ!$AS1583,"1"&amp;ДАННЫЕ!$AS1583,"00")&amp;"s"&amp;IF(ДАННЫЕ!$AT1583,"1"&amp;ДАННЫЕ!$AT1583,"00")&amp;"u"&amp;IF(ДАННЫЕ!$CJ1583&gt;0,1,0)&amp;"y"&amp;B1583&amp;"d"&amp;H1583&amp;"e"&amp;F1583&amp;G1583</f>
        <v>x0w00t00f00b00g00c00i00r00m00hS00hZ00p00k00z00j00n00ELh0v0a00s00u0y0de</v>
      </c>
      <c r="L1583" s="28" t="str">
        <f ca="1">ДАННЫЕ!$I1583&amp;"VN"&amp;IF(ДАННЫЕ!AW1583&gt;0,11,10)&amp;"CD"&amp;IF(ДАННЫЕ!BF1583&gt;500,16,IF(ДАННЫЕ!BF1583&gt;350,15,IF(ДАННЫЕ!BF1583&gt;=200,14,IF(ДАННЫЕ!BF1583&gt;=100,13,IF(ДАННЫЕ!BF1583&gt;=50,12,IF(ДАННЫЕ!BF1583&gt;0,11,10))))))&amp;"AR"&amp;IF(ДАННЫЕ!BX1583&gt;0,1,0)&amp;"GD"&amp;B1583&amp;"VV"&amp;IF(E1583&gt;=5,IF(E1583&lt;18,1,0),0)</f>
        <v>VN10CD10AR0GD0VV0</v>
      </c>
      <c r="M1583" s="28" t="str">
        <f>ДАННЫЕ!$I1583&amp;"b"&amp;ДАННЫЕ!$BI1583&amp;"r"&amp;ДАННЫЕ!$BJ1583&amp;"CD"&amp;IF(ДАННЫЕ!BF1583&gt;0,IF(ДАННЫЕ!BF1583&lt;200,1,IF(ДАННЫЕ!BF1583&lt;350,2,3)),0)&amp;"h"&amp;IF(ДАННЫЕ!$BK1583+ДАННЫЕ!$BL1583+ДАННЫЕ!$BM1583&gt;0,1,0)&amp;"x"&amp;ДАННЫЕ!$BK1583&amp;"y"&amp;ДАННЫЕ!$BL1583&amp;"z"&amp;ДАННЫЕ!$BM1583&amp;"c"&amp;IF(ДАННЫЕ!$BK1583+ДАННЫЕ!$BL1583+ДАННЫЕ!$BM1583=3,1,0)&amp;"a"&amp;IF(ДАННЫЕ!$BQ1583+ДАННЫЕ!$BR1583&gt;0,1,0)&amp;"d"&amp;ДАННЫЕ!$BQ1583&amp;"v"&amp;ДАННЫЕ!$BR1583&amp;"p"&amp;ДАННЫЕ!$BS1583&amp;"n"&amp;ДАННЫЕ!$BU1583&amp;"t"&amp;ДАННЫЕ!$BV1583&amp;"o"&amp;ДАННЫЕ!$BT1583&amp;"l"&amp;IF(ДАННЫЕ!$BN1583&gt;0,1,0)&amp;ДАННЫЕ!$BN1583&amp;"g"&amp;ДАННЫЕ!$BO1583&amp;"s"&amp;ДАННЫЕ!$BP1583&amp;"DZ"&amp;IF(ДАННЫЕ!B1583-ДАННЫЕ!G1583 &lt; 60,IF(ДАННЫЕ!B1583-ДАННЫЕ!G1583 &gt;= 0,1,0),0)&amp;"u"&amp;IF(ДАННЫЕ!$CJ1583&gt;0,1,0)</f>
        <v>brCD0h0xyzc0a0dvpntol0gsDZ1u0</v>
      </c>
      <c r="N1583" s="28" t="str">
        <f ca="1">ДАННЫЕ!$F1583&amp;ДАННЫЕ!$I1583&amp;"g"&amp;B1583&amp;"cf"&amp;D1583&amp;"a"&amp;IF(ДАННЫЕ!$BX1583&gt;0,1,0)&amp;IF(ДАННЫЕ!$BF1583&gt;500,1,IF(ДАННЫЕ!$BF1583&gt;350,2,IF(ДАННЫЕ!$BF1583&gt;=200,3,IF(ДАННЫЕ!$BF1583&gt;=100,4,IF(ДАННЫЕ!$BF1583&gt;=50,5,IF(ДАННЫЕ!$BF1583&lt;50,6,0))))))&amp;"AR"&amp;IF(DATEDIF(ДАННЫЕ!$BX1583,ДАННЫЕ!$F$1,"y")&gt;1,1,0)&amp;"VG"&amp;IF(ДАННЫЕ!$BH1583="0",1,0)&amp;"o"&amp;IF(T1583+ДАННЫЕ!$AF1583+ДАННЫЕ!$AG1583+ДАННЫЕ!$AH1583+ДАННЫЕ!$AI1583+ДАННЫЕ!$AJ1583+ДАННЫЕ!$AP1583+ДАННЫЕ!$AQ1583+ДАННЫЕ!$AR1583+ДАННЫЕ!$AU1583+ДАННЫЕ!$AW1583+ДАННЫЕ!$AS1583+ДАННЫЕ!$AT1583&gt;0,1,0)&amp;"x"&amp;ДАННЫЕ!$AG1583&amp;"p"&amp;IF(ДАННЫЕ!$BY1583&gt;0,1,0)&amp;"v"&amp;IF(ДАННЫЕ!$BZ1583&gt;0,1,0)&amp;"n"&amp;ДАННЫЕ!$CA1583&amp;"t"&amp;ДАННЫЕ!$AY1583&amp;"k"&amp;ДАННЫЕ!$CB1583&amp;"q"&amp;ДАННЫЕ!$CC1583&amp;"w"&amp;ДАННЫЕ!$CD1583&amp;"e"&amp;ДАННЫЕ!$CE1583&amp;"m"&amp;ДАННЫЕ!$CF1583&amp;"c"&amp;ДАННЫЕ!$CG1583&amp;"z"&amp;ДАННЫЕ!$CH1583&amp;"d"&amp;IF(H1583=4,1,0)&amp;"s"&amp;IF(ДАННЫЕ!$J1583=1,0,1)&amp;"u"&amp;IF(ДАННЫЕ!$CJ1583&gt;0,1,0)</f>
        <v>g0cf0a06AR1VG0o0xp0v0ntkqwemczd0s1u0</v>
      </c>
      <c r="O1583" s="28" t="str">
        <f>ДАННЫЕ!$I1583&amp;"g"&amp;B1583&amp;A1583&amp;"f"&amp;P1583&amp;"c"&amp;IF(ДАННЫЕ!$U1583&gt;0,1,0)&amp;"s"&amp;IF(ДАННЫЕ!$Q1583&gt;0,IF(YEAR(ДАННЫЕ!$F$1)=YEAR(ДАННЫЕ!$Q1583),IF(MONTH(ДАННЫЕ!$F$1)=MONTH(ДАННЫЕ!$Q1583),111,11),1),0)&amp;"i"&amp;IF(ДАННЫЕ!$R1583+ДАННЫЕ!$S1583+ДАННЫЕ!$T1583=0,0,1)&amp;"h"&amp;IF(ДАННЫЕ!$P1583&gt;0,1,0)&amp;"p"&amp;IF(ДАННЫЕ!$CI1583&gt;0,IF(YEAR(ДАННЫЕ!$F$1)=YEAR(ДАННЫЕ!$CI1583),IF(MONTH(ДАННЫЕ!$F$1)=MONTH(ДАННЫЕ!$CI1583),111,11),1),0)&amp;"d"&amp;IF(ДАННЫЕ!$CJ1583&gt;0,IF(YEAR(ДАННЫЕ!$F$1)=YEAR(ДАННЫЕ!$CJ1583),IF(MONTH(ДАННЫЕ!$F$1)=MONTH(ДАННЫЕ!$CJ1583),111,11),1),0)&amp;"o"&amp;IF(ДАННЫЕ!$CK1583&gt;0,IF(MONTH(ДАННЫЕ!$F$1)=MONTH(ДАННЫЕ!$CK1583),111,11),0)&amp;"v"&amp;IF(ДАННЫЕ!$BE1583&gt;0,IF(MONTH(ДАННЫЕ!$F$1)=MONTH(ДАННЫЕ!$BE1583),111,11),0)</f>
        <v>g00f0c0s0i0h0p0d0o0v0</v>
      </c>
      <c r="P1583" s="15">
        <f t="shared" si="77"/>
        <v>0</v>
      </c>
      <c r="Q1583" s="15">
        <f>IF(ДАННЫЕ!$F$1&gt;ДАННЫЕ!$N1583,IF(YEAR(ДАННЫЕ!$F$1)=YEAR(ДАННЫЕ!M1583),1,0),0)</f>
        <v>0</v>
      </c>
      <c r="R1583" s="15">
        <f>IF(ДАННЫЕ!$F$1&gt;ДАННЫЕ!$N1583,IF(YEAR(ДАННЫЕ!$F$1)=YEAR(ДАННЫЕ!N1583),1,0),0)</f>
        <v>0</v>
      </c>
      <c r="S1583" s="15">
        <f>IF(ДАННЫЕ!$AA1583="2А",1,IF(ДАННЫЕ!$AA1583="2Б",2,IF(ДАННЫЕ!$AA1583="2В",3,IF(ДАННЫЕ!$AA1583=3,4,IF(ДАННЫЕ!$AA1583="4А",5,IF(ДАННЫЕ!$AA1583="4Б",6,IF(ДАННЫЕ!$AA1583="4В",7,IF(ДАННЫЕ!$AA1583=5,8,0))))))))</f>
        <v>0</v>
      </c>
      <c r="T1583" s="15">
        <f>IF(OR(ДАННЫЕ!$AC1583=2,ДАННЫЕ!$AD1583=2,ДАННЫЕ!$AE1583=2),2,IF(OR(ДАННЫЕ!$AC1583=1,ДАННЫЕ!$AD1583=1,ДАННЫЕ!$AE1583=1),1,0))</f>
        <v>0</v>
      </c>
    </row>
    <row r="1584" spans="1:20" x14ac:dyDescent="0.2">
      <c r="A1584" s="78">
        <f>IF(B1584&gt;0,IF(MONTH(ДАННЫЕ!$F$1)=MONTH(ДАННЫЕ!$B1584),1,0),0)</f>
        <v>0</v>
      </c>
      <c r="B1584" s="14">
        <f>IF(ДАННЫЕ!$B1584&gt;0,IF(YEAR(ДАННЫЕ!$F$1)=YEAR(ДАННЫЕ!$B1584),1,0),0)</f>
        <v>0</v>
      </c>
      <c r="C1584" s="14">
        <f>IF(ДАННЫЕ!$CM1584&gt;0,IF(YEAR(ДАННЫЕ!$F$1)=YEAR(ДАННЫЕ!$CM1584),1,0),0)</f>
        <v>0</v>
      </c>
      <c r="D1584" s="14">
        <f>IF(ДАННЫЕ!$CJ1584&gt;0,IF(ДАННЫЕ!$CL1584&gt;ДАННЫЕ!$F$1,1,IF(ДАННЫЕ!$CL1584&gt;0,0,1)),0)</f>
        <v>0</v>
      </c>
      <c r="E1584" s="43" t="str">
        <f ca="1">IF(ДАННЫЕ!$F$1&gt;0,IF(ДАННЫЕ!$G1584&gt;0,DATEDIF(ДАННЫЕ!$G1584,ДАННЫЕ!$F$1,"y"),""),IF(ДАННЫЕ!$G1584&gt;0,DATEDIF(ДАННЫЕ!$G1584,TODAY(),"y"),""))</f>
        <v/>
      </c>
      <c r="F1584" s="43" t="str">
        <f xml:space="preserve"> IF(ДАННЫЕ!$F1584="М",IF(E1584&gt;=18,IF(E1584&lt;60,1,""),""),"")&amp;IF(ДАННЫЕ!$F1584="Ж",IF(E1584&gt;=18,IF(E1584&lt;55,1,""),""),"")</f>
        <v/>
      </c>
      <c r="G1584" s="43" t="str">
        <f xml:space="preserve"> IF(ДАННЫЕ!$F1584="М",IF(E1584&gt;=60,2,""),"")&amp;IF(ДАННЫЕ!$F1584="Ж",IF(E1584&gt;=55,2,""),"")</f>
        <v/>
      </c>
      <c r="H1584" s="43" t="str">
        <f t="shared" ca="1" si="75"/>
        <v/>
      </c>
      <c r="I1584" s="43" t="str">
        <f t="shared" ca="1" si="76"/>
        <v>03</v>
      </c>
      <c r="J1584" s="28" t="str">
        <f ca="1">ДАННЫЕ!$F1584&amp;H1584&amp;I1584&amp;ДАННЫЕ!$I1584&amp;"m"&amp;IF(ДАННЫЕ!$I1584&gt;0,IF(ДАННЫЕ!$J1584&gt;0,0,1),"")&amp;"f"&amp;IF(ДАННЫЕ!$R1584&gt;0,IF(YEAR(ДАННЫЕ!$F$1)=YEAR(ДАННЫЕ!$R1584),1,0),0)&amp;"z"&amp;ДАННЫЕ!$R1584&amp;"p"&amp;ДАННЫЕ!$S1584&amp;"i"&amp;ДАННЫЕ!$T1584&amp;"h"&amp;ДАННЫЕ!$K1584&amp;"be"&amp;ДАННЫЕ!$BI1584&amp;"CD"&amp;IF(ДАННЫЕ!BF1584&gt;500,4,IF(ДАННЫЕ!BF1584&gt;350,3,IF(ДАННЫЕ!BF1584&gt;200,2,IF(ДАННЫЕ!BF1584&gt;0,1,0))))&amp;"g"&amp;B1584&amp;"d"&amp;H1584&amp;"l"&amp;ДАННЫЕ!AT1584&amp;"a"&amp;ДАННЫЕ!$V1584&amp;"v"&amp;R1584&amp;"k"&amp;ДАННЫЕ!$U1584&amp;"s"&amp;ДАННЫЕ!$Y1584&amp;"t"&amp;ДАННЫЕ!$X1584&amp;"b"&amp;IF(ДАННЫЕ!$Q1584&gt;1,1,0)&amp;"PP"&amp;ДАННЫЕ!Z1584&amp;"c"&amp;S1584&amp;"x"&amp;IF(ДАННЫЕ!$BY1584&gt;0,IF(YEAR(ДАННЫЕ!$F$1)=YEAR(ДАННЫЕ!$BY1584),1,0),0)&amp;"n"&amp;IF(ДАННЫЕ!$BZ1584&gt;0,IF(YEAR(ДАННЫЕ!$F$1)=YEAR(ДАННЫЕ!$BZ1584),1,0),0)&amp;"u"&amp;D1584&amp;"z"&amp;IF(ДАННЫЕ!$CL1584&gt;0,IF(YEAR(ДАННЫЕ!$F$1)&gt;YEAR(ДАННЫЕ!$CL1584),11,12),0)</f>
        <v>03mf0zpihbeCD0g0dlav0kstb0PPc0x0n0u0z0</v>
      </c>
      <c r="K1584" s="28" t="str">
        <f ca="1">ДАННЫЕ!$I1584&amp;"x"&amp;B1584&amp;"w"&amp;IF(T1584+ДАННЫЕ!AD1584+ДАННЫЕ!AE1584+ДАННЫЕ!AF1584+ДАННЫЕ!AG1584+ДАННЫЕ!AH1584+ДАННЫЕ!$AL1584+ДАННЫЕ!AI1584+ДАННЫЕ!AJ1584+ДАННЫЕ!AK1584+ДАННЫЕ!AP1584+ДАННЫЕ!AQ1584+ДАННЫЕ!AR1584+ДАННЫЕ!$AM1584+ДАННЫЕ!$AN1584+ДАННЫЕ!AS1584+ДАННЫЕ!AT1584&gt;0,1,0)&amp;IF(OR(T1584=2,ДАННЫЕ!AD1584=2,ДАННЫЕ!AE1584=2,ДАННЫЕ!AF1584=2,ДАННЫЕ!AG1584=2,ДАННЫЕ!AH1584=2,ДАННЫЕ!$AL1584=2,ДАННЫЕ!AI1584=2,ДАННЫЕ!AJ1584=2,ДАННЫЕ!AK1584=2,ДАННЫЕ!AP1584=2,ДАННЫЕ!AQ1584=2,ДАННЫЕ!AR1584=2,ДАННЫЕ!$AM1584=2,ДАННЫЕ!$AN1584=2,ДАННЫЕ!AS1584=2,ДАННЫЕ!AT1584=2),2,0)&amp;"t"&amp;IF(T1584&gt;0,"1"&amp;T1584,"00")&amp;"f"&amp;IF(ДАННЫЕ!$AC1584,"1"&amp;ДАННЫЕ!$AC1584,"00")&amp;"b"&amp;IF(ДАННЫЕ!$AD1584,"1"&amp;ДАННЫЕ!$AD1584,"00")&amp;"g"&amp;IF(ДАННЫЕ!$AF1584,"1"&amp;ДАННЫЕ!$AF1584,"00")&amp;"c"&amp;IF(ДАННЫЕ!$AG1584,"1"&amp;ДАННЫЕ!$AG1584,"00")&amp;"i"&amp;IF(ДАННЫЕ!$AH1584,"1"&amp;ДАННЫЕ!$AH1584,"00")&amp;"r"&amp;IF(ДАННЫЕ!$AL1584,"1"&amp;ДАННЫЕ!$AL1584,"00")&amp;"m"&amp;IF(ДАННЫЕ!$AI1584,"1"&amp;ДАННЫЕ!$AI1584,"00")&amp;"hS"&amp;IF(ДАННЫЕ!$AJ1584,"1"&amp;ДАННЫЕ!$AJ1584,"00")&amp;"hZ"&amp;IF(ДАННЫЕ!$AK1584,"1"&amp;ДАННЫЕ!$AK1584,"00")&amp;"p"&amp;IF(ДАННЫЕ!$AP1584,"1"&amp;ДАННЫЕ!$AP1584,"00")&amp;"k"&amp;IF(ДАННЫЕ!$AQ1584,"1"&amp;ДАННЫЕ!$AQ1584,"00")&amp;"z"&amp;IF(ДАННЫЕ!$AR1584,"1"&amp;ДАННЫЕ!$AR1584,"00")&amp;"j"&amp;IF(ДАННЫЕ!$AM1584,"1"&amp;ДАННЫЕ!$AM1584,"00")&amp;"n"&amp;IF(ДАННЫЕ!$AN1584,"1"&amp;ДАННЫЕ!$AN1584,"00")&amp;"E"&amp;ДАННЫЕ!BI1584&amp;"L"&amp;ДАННЫЕ!AO1584&amp;"h"&amp;IF(ДАННЫЕ!$AU1584&gt;0,1,0)&amp;"v"&amp;IF(ДАННЫЕ!$AW1584&gt;0,1,0)&amp;"a"&amp;IF(ДАННЫЕ!$AS1584,"1"&amp;ДАННЫЕ!$AS1584,"00")&amp;"s"&amp;IF(ДАННЫЕ!$AT1584,"1"&amp;ДАННЫЕ!$AT1584,"00")&amp;"u"&amp;IF(ДАННЫЕ!$CJ1584&gt;0,1,0)&amp;"y"&amp;B1584&amp;"d"&amp;H1584&amp;"e"&amp;F1584&amp;G1584</f>
        <v>x0w00t00f00b00g00c00i00r00m00hS00hZ00p00k00z00j00n00ELh0v0a00s00u0y0de</v>
      </c>
      <c r="L1584" s="28" t="str">
        <f ca="1">ДАННЫЕ!$I1584&amp;"VN"&amp;IF(ДАННЫЕ!AW1584&gt;0,11,10)&amp;"CD"&amp;IF(ДАННЫЕ!BF1584&gt;500,16,IF(ДАННЫЕ!BF1584&gt;350,15,IF(ДАННЫЕ!BF1584&gt;=200,14,IF(ДАННЫЕ!BF1584&gt;=100,13,IF(ДАННЫЕ!BF1584&gt;=50,12,IF(ДАННЫЕ!BF1584&gt;0,11,10))))))&amp;"AR"&amp;IF(ДАННЫЕ!BX1584&gt;0,1,0)&amp;"GD"&amp;B1584&amp;"VV"&amp;IF(E1584&gt;=5,IF(E1584&lt;18,1,0),0)</f>
        <v>VN10CD10AR0GD0VV0</v>
      </c>
      <c r="M1584" s="28" t="str">
        <f>ДАННЫЕ!$I1584&amp;"b"&amp;ДАННЫЕ!$BI1584&amp;"r"&amp;ДАННЫЕ!$BJ1584&amp;"CD"&amp;IF(ДАННЫЕ!BF1584&gt;0,IF(ДАННЫЕ!BF1584&lt;200,1,IF(ДАННЫЕ!BF1584&lt;350,2,3)),0)&amp;"h"&amp;IF(ДАННЫЕ!$BK1584+ДАННЫЕ!$BL1584+ДАННЫЕ!$BM1584&gt;0,1,0)&amp;"x"&amp;ДАННЫЕ!$BK1584&amp;"y"&amp;ДАННЫЕ!$BL1584&amp;"z"&amp;ДАННЫЕ!$BM1584&amp;"c"&amp;IF(ДАННЫЕ!$BK1584+ДАННЫЕ!$BL1584+ДАННЫЕ!$BM1584=3,1,0)&amp;"a"&amp;IF(ДАННЫЕ!$BQ1584+ДАННЫЕ!$BR1584&gt;0,1,0)&amp;"d"&amp;ДАННЫЕ!$BQ1584&amp;"v"&amp;ДАННЫЕ!$BR1584&amp;"p"&amp;ДАННЫЕ!$BS1584&amp;"n"&amp;ДАННЫЕ!$BU1584&amp;"t"&amp;ДАННЫЕ!$BV1584&amp;"o"&amp;ДАННЫЕ!$BT1584&amp;"l"&amp;IF(ДАННЫЕ!$BN1584&gt;0,1,0)&amp;ДАННЫЕ!$BN1584&amp;"g"&amp;ДАННЫЕ!$BO1584&amp;"s"&amp;ДАННЫЕ!$BP1584&amp;"DZ"&amp;IF(ДАННЫЕ!B1584-ДАННЫЕ!G1584 &lt; 60,IF(ДАННЫЕ!B1584-ДАННЫЕ!G1584 &gt;= 0,1,0),0)&amp;"u"&amp;IF(ДАННЫЕ!$CJ1584&gt;0,1,0)</f>
        <v>brCD0h0xyzc0a0dvpntol0gsDZ1u0</v>
      </c>
      <c r="N1584" s="28" t="str">
        <f ca="1">ДАННЫЕ!$F1584&amp;ДАННЫЕ!$I1584&amp;"g"&amp;B1584&amp;"cf"&amp;D1584&amp;"a"&amp;IF(ДАННЫЕ!$BX1584&gt;0,1,0)&amp;IF(ДАННЫЕ!$BF1584&gt;500,1,IF(ДАННЫЕ!$BF1584&gt;350,2,IF(ДАННЫЕ!$BF1584&gt;=200,3,IF(ДАННЫЕ!$BF1584&gt;=100,4,IF(ДАННЫЕ!$BF1584&gt;=50,5,IF(ДАННЫЕ!$BF1584&lt;50,6,0))))))&amp;"AR"&amp;IF(DATEDIF(ДАННЫЕ!$BX1584,ДАННЫЕ!$F$1,"y")&gt;1,1,0)&amp;"VG"&amp;IF(ДАННЫЕ!$BH1584="0",1,0)&amp;"o"&amp;IF(T1584+ДАННЫЕ!$AF1584+ДАННЫЕ!$AG1584+ДАННЫЕ!$AH1584+ДАННЫЕ!$AI1584+ДАННЫЕ!$AJ1584+ДАННЫЕ!$AP1584+ДАННЫЕ!$AQ1584+ДАННЫЕ!$AR1584+ДАННЫЕ!$AU1584+ДАННЫЕ!$AW1584+ДАННЫЕ!$AS1584+ДАННЫЕ!$AT1584&gt;0,1,0)&amp;"x"&amp;ДАННЫЕ!$AG1584&amp;"p"&amp;IF(ДАННЫЕ!$BY1584&gt;0,1,0)&amp;"v"&amp;IF(ДАННЫЕ!$BZ1584&gt;0,1,0)&amp;"n"&amp;ДАННЫЕ!$CA1584&amp;"t"&amp;ДАННЫЕ!$AY1584&amp;"k"&amp;ДАННЫЕ!$CB1584&amp;"q"&amp;ДАННЫЕ!$CC1584&amp;"w"&amp;ДАННЫЕ!$CD1584&amp;"e"&amp;ДАННЫЕ!$CE1584&amp;"m"&amp;ДАННЫЕ!$CF1584&amp;"c"&amp;ДАННЫЕ!$CG1584&amp;"z"&amp;ДАННЫЕ!$CH1584&amp;"d"&amp;IF(H1584=4,1,0)&amp;"s"&amp;IF(ДАННЫЕ!$J1584=1,0,1)&amp;"u"&amp;IF(ДАННЫЕ!$CJ1584&gt;0,1,0)</f>
        <v>g0cf0a06AR1VG0o0xp0v0ntkqwemczd0s1u0</v>
      </c>
      <c r="O1584" s="28" t="str">
        <f>ДАННЫЕ!$I1584&amp;"g"&amp;B1584&amp;A1584&amp;"f"&amp;P1584&amp;"c"&amp;IF(ДАННЫЕ!$U1584&gt;0,1,0)&amp;"s"&amp;IF(ДАННЫЕ!$Q1584&gt;0,IF(YEAR(ДАННЫЕ!$F$1)=YEAR(ДАННЫЕ!$Q1584),IF(MONTH(ДАННЫЕ!$F$1)=MONTH(ДАННЫЕ!$Q1584),111,11),1),0)&amp;"i"&amp;IF(ДАННЫЕ!$R1584+ДАННЫЕ!$S1584+ДАННЫЕ!$T1584=0,0,1)&amp;"h"&amp;IF(ДАННЫЕ!$P1584&gt;0,1,0)&amp;"p"&amp;IF(ДАННЫЕ!$CI1584&gt;0,IF(YEAR(ДАННЫЕ!$F$1)=YEAR(ДАННЫЕ!$CI1584),IF(MONTH(ДАННЫЕ!$F$1)=MONTH(ДАННЫЕ!$CI1584),111,11),1),0)&amp;"d"&amp;IF(ДАННЫЕ!$CJ1584&gt;0,IF(YEAR(ДАННЫЕ!$F$1)=YEAR(ДАННЫЕ!$CJ1584),IF(MONTH(ДАННЫЕ!$F$1)=MONTH(ДАННЫЕ!$CJ1584),111,11),1),0)&amp;"o"&amp;IF(ДАННЫЕ!$CK1584&gt;0,IF(MONTH(ДАННЫЕ!$F$1)=MONTH(ДАННЫЕ!$CK1584),111,11),0)&amp;"v"&amp;IF(ДАННЫЕ!$BE1584&gt;0,IF(MONTH(ДАННЫЕ!$F$1)=MONTH(ДАННЫЕ!$BE1584),111,11),0)</f>
        <v>g00f0c0s0i0h0p0d0o0v0</v>
      </c>
      <c r="P1584" s="15">
        <f t="shared" si="77"/>
        <v>0</v>
      </c>
      <c r="Q1584" s="15">
        <f>IF(ДАННЫЕ!$F$1&gt;ДАННЫЕ!$N1584,IF(YEAR(ДАННЫЕ!$F$1)=YEAR(ДАННЫЕ!M1584),1,0),0)</f>
        <v>0</v>
      </c>
      <c r="R1584" s="15">
        <f>IF(ДАННЫЕ!$F$1&gt;ДАННЫЕ!$N1584,IF(YEAR(ДАННЫЕ!$F$1)=YEAR(ДАННЫЕ!N1584),1,0),0)</f>
        <v>0</v>
      </c>
      <c r="S1584" s="15">
        <f>IF(ДАННЫЕ!$AA1584="2А",1,IF(ДАННЫЕ!$AA1584="2Б",2,IF(ДАННЫЕ!$AA1584="2В",3,IF(ДАННЫЕ!$AA1584=3,4,IF(ДАННЫЕ!$AA1584="4А",5,IF(ДАННЫЕ!$AA1584="4Б",6,IF(ДАННЫЕ!$AA1584="4В",7,IF(ДАННЫЕ!$AA1584=5,8,0))))))))</f>
        <v>0</v>
      </c>
      <c r="T1584" s="15">
        <f>IF(OR(ДАННЫЕ!$AC1584=2,ДАННЫЕ!$AD1584=2,ДАННЫЕ!$AE1584=2),2,IF(OR(ДАННЫЕ!$AC1584=1,ДАННЫЕ!$AD1584=1,ДАННЫЕ!$AE1584=1),1,0))</f>
        <v>0</v>
      </c>
    </row>
    <row r="1585" spans="1:20" x14ac:dyDescent="0.2">
      <c r="A1585" s="78">
        <f>IF(B1585&gt;0,IF(MONTH(ДАННЫЕ!$F$1)=MONTH(ДАННЫЕ!$B1585),1,0),0)</f>
        <v>0</v>
      </c>
      <c r="B1585" s="14">
        <f>IF(ДАННЫЕ!$B1585&gt;0,IF(YEAR(ДАННЫЕ!$F$1)=YEAR(ДАННЫЕ!$B1585),1,0),0)</f>
        <v>0</v>
      </c>
      <c r="C1585" s="14">
        <f>IF(ДАННЫЕ!$CM1585&gt;0,IF(YEAR(ДАННЫЕ!$F$1)=YEAR(ДАННЫЕ!$CM1585),1,0),0)</f>
        <v>0</v>
      </c>
      <c r="D1585" s="14">
        <f>IF(ДАННЫЕ!$CJ1585&gt;0,IF(ДАННЫЕ!$CL1585&gt;ДАННЫЕ!$F$1,1,IF(ДАННЫЕ!$CL1585&gt;0,0,1)),0)</f>
        <v>0</v>
      </c>
      <c r="E1585" s="43" t="str">
        <f ca="1">IF(ДАННЫЕ!$F$1&gt;0,IF(ДАННЫЕ!$G1585&gt;0,DATEDIF(ДАННЫЕ!$G1585,ДАННЫЕ!$F$1,"y"),""),IF(ДАННЫЕ!$G1585&gt;0,DATEDIF(ДАННЫЕ!$G1585,TODAY(),"y"),""))</f>
        <v/>
      </c>
      <c r="F1585" s="43" t="str">
        <f xml:space="preserve"> IF(ДАННЫЕ!$F1585="М",IF(E1585&gt;=18,IF(E1585&lt;60,1,""),""),"")&amp;IF(ДАННЫЕ!$F1585="Ж",IF(E1585&gt;=18,IF(E1585&lt;55,1,""),""),"")</f>
        <v/>
      </c>
      <c r="G1585" s="43" t="str">
        <f xml:space="preserve"> IF(ДАННЫЕ!$F1585="М",IF(E1585&gt;=60,2,""),"")&amp;IF(ДАННЫЕ!$F1585="Ж",IF(E1585&gt;=55,2,""),"")</f>
        <v/>
      </c>
      <c r="H1585" s="43" t="str">
        <f t="shared" ca="1" si="75"/>
        <v/>
      </c>
      <c r="I1585" s="43" t="str">
        <f t="shared" ca="1" si="76"/>
        <v>03</v>
      </c>
      <c r="J1585" s="28" t="str">
        <f ca="1">ДАННЫЕ!$F1585&amp;H1585&amp;I1585&amp;ДАННЫЕ!$I1585&amp;"m"&amp;IF(ДАННЫЕ!$I1585&gt;0,IF(ДАННЫЕ!$J1585&gt;0,0,1),"")&amp;"f"&amp;IF(ДАННЫЕ!$R1585&gt;0,IF(YEAR(ДАННЫЕ!$F$1)=YEAR(ДАННЫЕ!$R1585),1,0),0)&amp;"z"&amp;ДАННЫЕ!$R1585&amp;"p"&amp;ДАННЫЕ!$S1585&amp;"i"&amp;ДАННЫЕ!$T1585&amp;"h"&amp;ДАННЫЕ!$K1585&amp;"be"&amp;ДАННЫЕ!$BI1585&amp;"CD"&amp;IF(ДАННЫЕ!BF1585&gt;500,4,IF(ДАННЫЕ!BF1585&gt;350,3,IF(ДАННЫЕ!BF1585&gt;200,2,IF(ДАННЫЕ!BF1585&gt;0,1,0))))&amp;"g"&amp;B1585&amp;"d"&amp;H1585&amp;"l"&amp;ДАННЫЕ!AT1585&amp;"a"&amp;ДАННЫЕ!$V1585&amp;"v"&amp;R1585&amp;"k"&amp;ДАННЫЕ!$U1585&amp;"s"&amp;ДАННЫЕ!$Y1585&amp;"t"&amp;ДАННЫЕ!$X1585&amp;"b"&amp;IF(ДАННЫЕ!$Q1585&gt;1,1,0)&amp;"PP"&amp;ДАННЫЕ!Z1585&amp;"c"&amp;S1585&amp;"x"&amp;IF(ДАННЫЕ!$BY1585&gt;0,IF(YEAR(ДАННЫЕ!$F$1)=YEAR(ДАННЫЕ!$BY1585),1,0),0)&amp;"n"&amp;IF(ДАННЫЕ!$BZ1585&gt;0,IF(YEAR(ДАННЫЕ!$F$1)=YEAR(ДАННЫЕ!$BZ1585),1,0),0)&amp;"u"&amp;D1585&amp;"z"&amp;IF(ДАННЫЕ!$CL1585&gt;0,IF(YEAR(ДАННЫЕ!$F$1)&gt;YEAR(ДАННЫЕ!$CL1585),11,12),0)</f>
        <v>03mf0zpihbeCD0g0dlav0kstb0PPc0x0n0u0z0</v>
      </c>
      <c r="K1585" s="28" t="str">
        <f ca="1">ДАННЫЕ!$I1585&amp;"x"&amp;B1585&amp;"w"&amp;IF(T1585+ДАННЫЕ!AD1585+ДАННЫЕ!AE1585+ДАННЫЕ!AF1585+ДАННЫЕ!AG1585+ДАННЫЕ!AH1585+ДАННЫЕ!$AL1585+ДАННЫЕ!AI1585+ДАННЫЕ!AJ1585+ДАННЫЕ!AK1585+ДАННЫЕ!AP1585+ДАННЫЕ!AQ1585+ДАННЫЕ!AR1585+ДАННЫЕ!$AM1585+ДАННЫЕ!$AN1585+ДАННЫЕ!AS1585+ДАННЫЕ!AT1585&gt;0,1,0)&amp;IF(OR(T1585=2,ДАННЫЕ!AD1585=2,ДАННЫЕ!AE1585=2,ДАННЫЕ!AF1585=2,ДАННЫЕ!AG1585=2,ДАННЫЕ!AH1585=2,ДАННЫЕ!$AL1585=2,ДАННЫЕ!AI1585=2,ДАННЫЕ!AJ1585=2,ДАННЫЕ!AK1585=2,ДАННЫЕ!AP1585=2,ДАННЫЕ!AQ1585=2,ДАННЫЕ!AR1585=2,ДАННЫЕ!$AM1585=2,ДАННЫЕ!$AN1585=2,ДАННЫЕ!AS1585=2,ДАННЫЕ!AT1585=2),2,0)&amp;"t"&amp;IF(T1585&gt;0,"1"&amp;T1585,"00")&amp;"f"&amp;IF(ДАННЫЕ!$AC1585,"1"&amp;ДАННЫЕ!$AC1585,"00")&amp;"b"&amp;IF(ДАННЫЕ!$AD1585,"1"&amp;ДАННЫЕ!$AD1585,"00")&amp;"g"&amp;IF(ДАННЫЕ!$AF1585,"1"&amp;ДАННЫЕ!$AF1585,"00")&amp;"c"&amp;IF(ДАННЫЕ!$AG1585,"1"&amp;ДАННЫЕ!$AG1585,"00")&amp;"i"&amp;IF(ДАННЫЕ!$AH1585,"1"&amp;ДАННЫЕ!$AH1585,"00")&amp;"r"&amp;IF(ДАННЫЕ!$AL1585,"1"&amp;ДАННЫЕ!$AL1585,"00")&amp;"m"&amp;IF(ДАННЫЕ!$AI1585,"1"&amp;ДАННЫЕ!$AI1585,"00")&amp;"hS"&amp;IF(ДАННЫЕ!$AJ1585,"1"&amp;ДАННЫЕ!$AJ1585,"00")&amp;"hZ"&amp;IF(ДАННЫЕ!$AK1585,"1"&amp;ДАННЫЕ!$AK1585,"00")&amp;"p"&amp;IF(ДАННЫЕ!$AP1585,"1"&amp;ДАННЫЕ!$AP1585,"00")&amp;"k"&amp;IF(ДАННЫЕ!$AQ1585,"1"&amp;ДАННЫЕ!$AQ1585,"00")&amp;"z"&amp;IF(ДАННЫЕ!$AR1585,"1"&amp;ДАННЫЕ!$AR1585,"00")&amp;"j"&amp;IF(ДАННЫЕ!$AM1585,"1"&amp;ДАННЫЕ!$AM1585,"00")&amp;"n"&amp;IF(ДАННЫЕ!$AN1585,"1"&amp;ДАННЫЕ!$AN1585,"00")&amp;"E"&amp;ДАННЫЕ!BI1585&amp;"L"&amp;ДАННЫЕ!AO1585&amp;"h"&amp;IF(ДАННЫЕ!$AU1585&gt;0,1,0)&amp;"v"&amp;IF(ДАННЫЕ!$AW1585&gt;0,1,0)&amp;"a"&amp;IF(ДАННЫЕ!$AS1585,"1"&amp;ДАННЫЕ!$AS1585,"00")&amp;"s"&amp;IF(ДАННЫЕ!$AT1585,"1"&amp;ДАННЫЕ!$AT1585,"00")&amp;"u"&amp;IF(ДАННЫЕ!$CJ1585&gt;0,1,0)&amp;"y"&amp;B1585&amp;"d"&amp;H1585&amp;"e"&amp;F1585&amp;G1585</f>
        <v>x0w00t00f00b00g00c00i00r00m00hS00hZ00p00k00z00j00n00ELh0v0a00s00u0y0de</v>
      </c>
      <c r="L1585" s="28" t="str">
        <f ca="1">ДАННЫЕ!$I1585&amp;"VN"&amp;IF(ДАННЫЕ!AW1585&gt;0,11,10)&amp;"CD"&amp;IF(ДАННЫЕ!BF1585&gt;500,16,IF(ДАННЫЕ!BF1585&gt;350,15,IF(ДАННЫЕ!BF1585&gt;=200,14,IF(ДАННЫЕ!BF1585&gt;=100,13,IF(ДАННЫЕ!BF1585&gt;=50,12,IF(ДАННЫЕ!BF1585&gt;0,11,10))))))&amp;"AR"&amp;IF(ДАННЫЕ!BX1585&gt;0,1,0)&amp;"GD"&amp;B1585&amp;"VV"&amp;IF(E1585&gt;=5,IF(E1585&lt;18,1,0),0)</f>
        <v>VN10CD10AR0GD0VV0</v>
      </c>
      <c r="M1585" s="28" t="str">
        <f>ДАННЫЕ!$I1585&amp;"b"&amp;ДАННЫЕ!$BI1585&amp;"r"&amp;ДАННЫЕ!$BJ1585&amp;"CD"&amp;IF(ДАННЫЕ!BF1585&gt;0,IF(ДАННЫЕ!BF1585&lt;200,1,IF(ДАННЫЕ!BF1585&lt;350,2,3)),0)&amp;"h"&amp;IF(ДАННЫЕ!$BK1585+ДАННЫЕ!$BL1585+ДАННЫЕ!$BM1585&gt;0,1,0)&amp;"x"&amp;ДАННЫЕ!$BK1585&amp;"y"&amp;ДАННЫЕ!$BL1585&amp;"z"&amp;ДАННЫЕ!$BM1585&amp;"c"&amp;IF(ДАННЫЕ!$BK1585+ДАННЫЕ!$BL1585+ДАННЫЕ!$BM1585=3,1,0)&amp;"a"&amp;IF(ДАННЫЕ!$BQ1585+ДАННЫЕ!$BR1585&gt;0,1,0)&amp;"d"&amp;ДАННЫЕ!$BQ1585&amp;"v"&amp;ДАННЫЕ!$BR1585&amp;"p"&amp;ДАННЫЕ!$BS1585&amp;"n"&amp;ДАННЫЕ!$BU1585&amp;"t"&amp;ДАННЫЕ!$BV1585&amp;"o"&amp;ДАННЫЕ!$BT1585&amp;"l"&amp;IF(ДАННЫЕ!$BN1585&gt;0,1,0)&amp;ДАННЫЕ!$BN1585&amp;"g"&amp;ДАННЫЕ!$BO1585&amp;"s"&amp;ДАННЫЕ!$BP1585&amp;"DZ"&amp;IF(ДАННЫЕ!B1585-ДАННЫЕ!G1585 &lt; 60,IF(ДАННЫЕ!B1585-ДАННЫЕ!G1585 &gt;= 0,1,0),0)&amp;"u"&amp;IF(ДАННЫЕ!$CJ1585&gt;0,1,0)</f>
        <v>brCD0h0xyzc0a0dvpntol0gsDZ1u0</v>
      </c>
      <c r="N1585" s="28" t="str">
        <f ca="1">ДАННЫЕ!$F1585&amp;ДАННЫЕ!$I1585&amp;"g"&amp;B1585&amp;"cf"&amp;D1585&amp;"a"&amp;IF(ДАННЫЕ!$BX1585&gt;0,1,0)&amp;IF(ДАННЫЕ!$BF1585&gt;500,1,IF(ДАННЫЕ!$BF1585&gt;350,2,IF(ДАННЫЕ!$BF1585&gt;=200,3,IF(ДАННЫЕ!$BF1585&gt;=100,4,IF(ДАННЫЕ!$BF1585&gt;=50,5,IF(ДАННЫЕ!$BF1585&lt;50,6,0))))))&amp;"AR"&amp;IF(DATEDIF(ДАННЫЕ!$BX1585,ДАННЫЕ!$F$1,"y")&gt;1,1,0)&amp;"VG"&amp;IF(ДАННЫЕ!$BH1585="0",1,0)&amp;"o"&amp;IF(T1585+ДАННЫЕ!$AF1585+ДАННЫЕ!$AG1585+ДАННЫЕ!$AH1585+ДАННЫЕ!$AI1585+ДАННЫЕ!$AJ1585+ДАННЫЕ!$AP1585+ДАННЫЕ!$AQ1585+ДАННЫЕ!$AR1585+ДАННЫЕ!$AU1585+ДАННЫЕ!$AW1585+ДАННЫЕ!$AS1585+ДАННЫЕ!$AT1585&gt;0,1,0)&amp;"x"&amp;ДАННЫЕ!$AG1585&amp;"p"&amp;IF(ДАННЫЕ!$BY1585&gt;0,1,0)&amp;"v"&amp;IF(ДАННЫЕ!$BZ1585&gt;0,1,0)&amp;"n"&amp;ДАННЫЕ!$CA1585&amp;"t"&amp;ДАННЫЕ!$AY1585&amp;"k"&amp;ДАННЫЕ!$CB1585&amp;"q"&amp;ДАННЫЕ!$CC1585&amp;"w"&amp;ДАННЫЕ!$CD1585&amp;"e"&amp;ДАННЫЕ!$CE1585&amp;"m"&amp;ДАННЫЕ!$CF1585&amp;"c"&amp;ДАННЫЕ!$CG1585&amp;"z"&amp;ДАННЫЕ!$CH1585&amp;"d"&amp;IF(H1585=4,1,0)&amp;"s"&amp;IF(ДАННЫЕ!$J1585=1,0,1)&amp;"u"&amp;IF(ДАННЫЕ!$CJ1585&gt;0,1,0)</f>
        <v>g0cf0a06AR1VG0o0xp0v0ntkqwemczd0s1u0</v>
      </c>
      <c r="O1585" s="28" t="str">
        <f>ДАННЫЕ!$I1585&amp;"g"&amp;B1585&amp;A1585&amp;"f"&amp;P1585&amp;"c"&amp;IF(ДАННЫЕ!$U1585&gt;0,1,0)&amp;"s"&amp;IF(ДАННЫЕ!$Q1585&gt;0,IF(YEAR(ДАННЫЕ!$F$1)=YEAR(ДАННЫЕ!$Q1585),IF(MONTH(ДАННЫЕ!$F$1)=MONTH(ДАННЫЕ!$Q1585),111,11),1),0)&amp;"i"&amp;IF(ДАННЫЕ!$R1585+ДАННЫЕ!$S1585+ДАННЫЕ!$T1585=0,0,1)&amp;"h"&amp;IF(ДАННЫЕ!$P1585&gt;0,1,0)&amp;"p"&amp;IF(ДАННЫЕ!$CI1585&gt;0,IF(YEAR(ДАННЫЕ!$F$1)=YEAR(ДАННЫЕ!$CI1585),IF(MONTH(ДАННЫЕ!$F$1)=MONTH(ДАННЫЕ!$CI1585),111,11),1),0)&amp;"d"&amp;IF(ДАННЫЕ!$CJ1585&gt;0,IF(YEAR(ДАННЫЕ!$F$1)=YEAR(ДАННЫЕ!$CJ1585),IF(MONTH(ДАННЫЕ!$F$1)=MONTH(ДАННЫЕ!$CJ1585),111,11),1),0)&amp;"o"&amp;IF(ДАННЫЕ!$CK1585&gt;0,IF(MONTH(ДАННЫЕ!$F$1)=MONTH(ДАННЫЕ!$CK1585),111,11),0)&amp;"v"&amp;IF(ДАННЫЕ!$BE1585&gt;0,IF(MONTH(ДАННЫЕ!$F$1)=MONTH(ДАННЫЕ!$BE1585),111,11),0)</f>
        <v>g00f0c0s0i0h0p0d0o0v0</v>
      </c>
      <c r="P1585" s="15">
        <f t="shared" si="77"/>
        <v>0</v>
      </c>
      <c r="Q1585" s="15">
        <f>IF(ДАННЫЕ!$F$1&gt;ДАННЫЕ!$N1585,IF(YEAR(ДАННЫЕ!$F$1)=YEAR(ДАННЫЕ!M1585),1,0),0)</f>
        <v>0</v>
      </c>
      <c r="R1585" s="15">
        <f>IF(ДАННЫЕ!$F$1&gt;ДАННЫЕ!$N1585,IF(YEAR(ДАННЫЕ!$F$1)=YEAR(ДАННЫЕ!N1585),1,0),0)</f>
        <v>0</v>
      </c>
      <c r="S1585" s="15">
        <f>IF(ДАННЫЕ!$AA1585="2А",1,IF(ДАННЫЕ!$AA1585="2Б",2,IF(ДАННЫЕ!$AA1585="2В",3,IF(ДАННЫЕ!$AA1585=3,4,IF(ДАННЫЕ!$AA1585="4А",5,IF(ДАННЫЕ!$AA1585="4Б",6,IF(ДАННЫЕ!$AA1585="4В",7,IF(ДАННЫЕ!$AA1585=5,8,0))))))))</f>
        <v>0</v>
      </c>
      <c r="T1585" s="15">
        <f>IF(OR(ДАННЫЕ!$AC1585=2,ДАННЫЕ!$AD1585=2,ДАННЫЕ!$AE1585=2),2,IF(OR(ДАННЫЕ!$AC1585=1,ДАННЫЕ!$AD1585=1,ДАННЫЕ!$AE1585=1),1,0))</f>
        <v>0</v>
      </c>
    </row>
    <row r="1586" spans="1:20" x14ac:dyDescent="0.2">
      <c r="A1586" s="78">
        <f>IF(B1586&gt;0,IF(MONTH(ДАННЫЕ!$F$1)=MONTH(ДАННЫЕ!$B1586),1,0),0)</f>
        <v>0</v>
      </c>
      <c r="B1586" s="14">
        <f>IF(ДАННЫЕ!$B1586&gt;0,IF(YEAR(ДАННЫЕ!$F$1)=YEAR(ДАННЫЕ!$B1586),1,0),0)</f>
        <v>0</v>
      </c>
      <c r="C1586" s="14">
        <f>IF(ДАННЫЕ!$CM1586&gt;0,IF(YEAR(ДАННЫЕ!$F$1)=YEAR(ДАННЫЕ!$CM1586),1,0),0)</f>
        <v>0</v>
      </c>
      <c r="D1586" s="14">
        <f>IF(ДАННЫЕ!$CJ1586&gt;0,IF(ДАННЫЕ!$CL1586&gt;ДАННЫЕ!$F$1,1,IF(ДАННЫЕ!$CL1586&gt;0,0,1)),0)</f>
        <v>0</v>
      </c>
      <c r="E1586" s="43" t="str">
        <f ca="1">IF(ДАННЫЕ!$F$1&gt;0,IF(ДАННЫЕ!$G1586&gt;0,DATEDIF(ДАННЫЕ!$G1586,ДАННЫЕ!$F$1,"y"),""),IF(ДАННЫЕ!$G1586&gt;0,DATEDIF(ДАННЫЕ!$G1586,TODAY(),"y"),""))</f>
        <v/>
      </c>
      <c r="F1586" s="43" t="str">
        <f xml:space="preserve"> IF(ДАННЫЕ!$F1586="М",IF(E1586&gt;=18,IF(E1586&lt;60,1,""),""),"")&amp;IF(ДАННЫЕ!$F1586="Ж",IF(E1586&gt;=18,IF(E1586&lt;55,1,""),""),"")</f>
        <v/>
      </c>
      <c r="G1586" s="43" t="str">
        <f xml:space="preserve"> IF(ДАННЫЕ!$F1586="М",IF(E1586&gt;=60,2,""),"")&amp;IF(ДАННЫЕ!$F1586="Ж",IF(E1586&gt;=55,2,""),"")</f>
        <v/>
      </c>
      <c r="H1586" s="43" t="str">
        <f t="shared" ca="1" si="75"/>
        <v/>
      </c>
      <c r="I1586" s="43" t="str">
        <f t="shared" ca="1" si="76"/>
        <v>03</v>
      </c>
      <c r="J1586" s="28" t="str">
        <f ca="1">ДАННЫЕ!$F1586&amp;H1586&amp;I1586&amp;ДАННЫЕ!$I1586&amp;"m"&amp;IF(ДАННЫЕ!$I1586&gt;0,IF(ДАННЫЕ!$J1586&gt;0,0,1),"")&amp;"f"&amp;IF(ДАННЫЕ!$R1586&gt;0,IF(YEAR(ДАННЫЕ!$F$1)=YEAR(ДАННЫЕ!$R1586),1,0),0)&amp;"z"&amp;ДАННЫЕ!$R1586&amp;"p"&amp;ДАННЫЕ!$S1586&amp;"i"&amp;ДАННЫЕ!$T1586&amp;"h"&amp;ДАННЫЕ!$K1586&amp;"be"&amp;ДАННЫЕ!$BI1586&amp;"CD"&amp;IF(ДАННЫЕ!BF1586&gt;500,4,IF(ДАННЫЕ!BF1586&gt;350,3,IF(ДАННЫЕ!BF1586&gt;200,2,IF(ДАННЫЕ!BF1586&gt;0,1,0))))&amp;"g"&amp;B1586&amp;"d"&amp;H1586&amp;"l"&amp;ДАННЫЕ!AT1586&amp;"a"&amp;ДАННЫЕ!$V1586&amp;"v"&amp;R1586&amp;"k"&amp;ДАННЫЕ!$U1586&amp;"s"&amp;ДАННЫЕ!$Y1586&amp;"t"&amp;ДАННЫЕ!$X1586&amp;"b"&amp;IF(ДАННЫЕ!$Q1586&gt;1,1,0)&amp;"PP"&amp;ДАННЫЕ!Z1586&amp;"c"&amp;S1586&amp;"x"&amp;IF(ДАННЫЕ!$BY1586&gt;0,IF(YEAR(ДАННЫЕ!$F$1)=YEAR(ДАННЫЕ!$BY1586),1,0),0)&amp;"n"&amp;IF(ДАННЫЕ!$BZ1586&gt;0,IF(YEAR(ДАННЫЕ!$F$1)=YEAR(ДАННЫЕ!$BZ1586),1,0),0)&amp;"u"&amp;D1586&amp;"z"&amp;IF(ДАННЫЕ!$CL1586&gt;0,IF(YEAR(ДАННЫЕ!$F$1)&gt;YEAR(ДАННЫЕ!$CL1586),11,12),0)</f>
        <v>03mf0zpihbeCD0g0dlav0kstb0PPc0x0n0u0z0</v>
      </c>
      <c r="K1586" s="28" t="str">
        <f ca="1">ДАННЫЕ!$I1586&amp;"x"&amp;B1586&amp;"w"&amp;IF(T1586+ДАННЫЕ!AD1586+ДАННЫЕ!AE1586+ДАННЫЕ!AF1586+ДАННЫЕ!AG1586+ДАННЫЕ!AH1586+ДАННЫЕ!$AL1586+ДАННЫЕ!AI1586+ДАННЫЕ!AJ1586+ДАННЫЕ!AK1586+ДАННЫЕ!AP1586+ДАННЫЕ!AQ1586+ДАННЫЕ!AR1586+ДАННЫЕ!$AM1586+ДАННЫЕ!$AN1586+ДАННЫЕ!AS1586+ДАННЫЕ!AT1586&gt;0,1,0)&amp;IF(OR(T1586=2,ДАННЫЕ!AD1586=2,ДАННЫЕ!AE1586=2,ДАННЫЕ!AF1586=2,ДАННЫЕ!AG1586=2,ДАННЫЕ!AH1586=2,ДАННЫЕ!$AL1586=2,ДАННЫЕ!AI1586=2,ДАННЫЕ!AJ1586=2,ДАННЫЕ!AK1586=2,ДАННЫЕ!AP1586=2,ДАННЫЕ!AQ1586=2,ДАННЫЕ!AR1586=2,ДАННЫЕ!$AM1586=2,ДАННЫЕ!$AN1586=2,ДАННЫЕ!AS1586=2,ДАННЫЕ!AT1586=2),2,0)&amp;"t"&amp;IF(T1586&gt;0,"1"&amp;T1586,"00")&amp;"f"&amp;IF(ДАННЫЕ!$AC1586,"1"&amp;ДАННЫЕ!$AC1586,"00")&amp;"b"&amp;IF(ДАННЫЕ!$AD1586,"1"&amp;ДАННЫЕ!$AD1586,"00")&amp;"g"&amp;IF(ДАННЫЕ!$AF1586,"1"&amp;ДАННЫЕ!$AF1586,"00")&amp;"c"&amp;IF(ДАННЫЕ!$AG1586,"1"&amp;ДАННЫЕ!$AG1586,"00")&amp;"i"&amp;IF(ДАННЫЕ!$AH1586,"1"&amp;ДАННЫЕ!$AH1586,"00")&amp;"r"&amp;IF(ДАННЫЕ!$AL1586,"1"&amp;ДАННЫЕ!$AL1586,"00")&amp;"m"&amp;IF(ДАННЫЕ!$AI1586,"1"&amp;ДАННЫЕ!$AI1586,"00")&amp;"hS"&amp;IF(ДАННЫЕ!$AJ1586,"1"&amp;ДАННЫЕ!$AJ1586,"00")&amp;"hZ"&amp;IF(ДАННЫЕ!$AK1586,"1"&amp;ДАННЫЕ!$AK1586,"00")&amp;"p"&amp;IF(ДАННЫЕ!$AP1586,"1"&amp;ДАННЫЕ!$AP1586,"00")&amp;"k"&amp;IF(ДАННЫЕ!$AQ1586,"1"&amp;ДАННЫЕ!$AQ1586,"00")&amp;"z"&amp;IF(ДАННЫЕ!$AR1586,"1"&amp;ДАННЫЕ!$AR1586,"00")&amp;"j"&amp;IF(ДАННЫЕ!$AM1586,"1"&amp;ДАННЫЕ!$AM1586,"00")&amp;"n"&amp;IF(ДАННЫЕ!$AN1586,"1"&amp;ДАННЫЕ!$AN1586,"00")&amp;"E"&amp;ДАННЫЕ!BI1586&amp;"L"&amp;ДАННЫЕ!AO1586&amp;"h"&amp;IF(ДАННЫЕ!$AU1586&gt;0,1,0)&amp;"v"&amp;IF(ДАННЫЕ!$AW1586&gt;0,1,0)&amp;"a"&amp;IF(ДАННЫЕ!$AS1586,"1"&amp;ДАННЫЕ!$AS1586,"00")&amp;"s"&amp;IF(ДАННЫЕ!$AT1586,"1"&amp;ДАННЫЕ!$AT1586,"00")&amp;"u"&amp;IF(ДАННЫЕ!$CJ1586&gt;0,1,0)&amp;"y"&amp;B1586&amp;"d"&amp;H1586&amp;"e"&amp;F1586&amp;G1586</f>
        <v>x0w00t00f00b00g00c00i00r00m00hS00hZ00p00k00z00j00n00ELh0v0a00s00u0y0de</v>
      </c>
      <c r="L1586" s="28" t="str">
        <f ca="1">ДАННЫЕ!$I1586&amp;"VN"&amp;IF(ДАННЫЕ!AW1586&gt;0,11,10)&amp;"CD"&amp;IF(ДАННЫЕ!BF1586&gt;500,16,IF(ДАННЫЕ!BF1586&gt;350,15,IF(ДАННЫЕ!BF1586&gt;=200,14,IF(ДАННЫЕ!BF1586&gt;=100,13,IF(ДАННЫЕ!BF1586&gt;=50,12,IF(ДАННЫЕ!BF1586&gt;0,11,10))))))&amp;"AR"&amp;IF(ДАННЫЕ!BX1586&gt;0,1,0)&amp;"GD"&amp;B1586&amp;"VV"&amp;IF(E1586&gt;=5,IF(E1586&lt;18,1,0),0)</f>
        <v>VN10CD10AR0GD0VV0</v>
      </c>
      <c r="M1586" s="28" t="str">
        <f>ДАННЫЕ!$I1586&amp;"b"&amp;ДАННЫЕ!$BI1586&amp;"r"&amp;ДАННЫЕ!$BJ1586&amp;"CD"&amp;IF(ДАННЫЕ!BF1586&gt;0,IF(ДАННЫЕ!BF1586&lt;200,1,IF(ДАННЫЕ!BF1586&lt;350,2,3)),0)&amp;"h"&amp;IF(ДАННЫЕ!$BK1586+ДАННЫЕ!$BL1586+ДАННЫЕ!$BM1586&gt;0,1,0)&amp;"x"&amp;ДАННЫЕ!$BK1586&amp;"y"&amp;ДАННЫЕ!$BL1586&amp;"z"&amp;ДАННЫЕ!$BM1586&amp;"c"&amp;IF(ДАННЫЕ!$BK1586+ДАННЫЕ!$BL1586+ДАННЫЕ!$BM1586=3,1,0)&amp;"a"&amp;IF(ДАННЫЕ!$BQ1586+ДАННЫЕ!$BR1586&gt;0,1,0)&amp;"d"&amp;ДАННЫЕ!$BQ1586&amp;"v"&amp;ДАННЫЕ!$BR1586&amp;"p"&amp;ДАННЫЕ!$BS1586&amp;"n"&amp;ДАННЫЕ!$BU1586&amp;"t"&amp;ДАННЫЕ!$BV1586&amp;"o"&amp;ДАННЫЕ!$BT1586&amp;"l"&amp;IF(ДАННЫЕ!$BN1586&gt;0,1,0)&amp;ДАННЫЕ!$BN1586&amp;"g"&amp;ДАННЫЕ!$BO1586&amp;"s"&amp;ДАННЫЕ!$BP1586&amp;"DZ"&amp;IF(ДАННЫЕ!B1586-ДАННЫЕ!G1586 &lt; 60,IF(ДАННЫЕ!B1586-ДАННЫЕ!G1586 &gt;= 0,1,0),0)&amp;"u"&amp;IF(ДАННЫЕ!$CJ1586&gt;0,1,0)</f>
        <v>brCD0h0xyzc0a0dvpntol0gsDZ1u0</v>
      </c>
      <c r="N1586" s="28" t="str">
        <f ca="1">ДАННЫЕ!$F1586&amp;ДАННЫЕ!$I1586&amp;"g"&amp;B1586&amp;"cf"&amp;D1586&amp;"a"&amp;IF(ДАННЫЕ!$BX1586&gt;0,1,0)&amp;IF(ДАННЫЕ!$BF1586&gt;500,1,IF(ДАННЫЕ!$BF1586&gt;350,2,IF(ДАННЫЕ!$BF1586&gt;=200,3,IF(ДАННЫЕ!$BF1586&gt;=100,4,IF(ДАННЫЕ!$BF1586&gt;=50,5,IF(ДАННЫЕ!$BF1586&lt;50,6,0))))))&amp;"AR"&amp;IF(DATEDIF(ДАННЫЕ!$BX1586,ДАННЫЕ!$F$1,"y")&gt;1,1,0)&amp;"VG"&amp;IF(ДАННЫЕ!$BH1586="0",1,0)&amp;"o"&amp;IF(T1586+ДАННЫЕ!$AF1586+ДАННЫЕ!$AG1586+ДАННЫЕ!$AH1586+ДАННЫЕ!$AI1586+ДАННЫЕ!$AJ1586+ДАННЫЕ!$AP1586+ДАННЫЕ!$AQ1586+ДАННЫЕ!$AR1586+ДАННЫЕ!$AU1586+ДАННЫЕ!$AW1586+ДАННЫЕ!$AS1586+ДАННЫЕ!$AT1586&gt;0,1,0)&amp;"x"&amp;ДАННЫЕ!$AG1586&amp;"p"&amp;IF(ДАННЫЕ!$BY1586&gt;0,1,0)&amp;"v"&amp;IF(ДАННЫЕ!$BZ1586&gt;0,1,0)&amp;"n"&amp;ДАННЫЕ!$CA1586&amp;"t"&amp;ДАННЫЕ!$AY1586&amp;"k"&amp;ДАННЫЕ!$CB1586&amp;"q"&amp;ДАННЫЕ!$CC1586&amp;"w"&amp;ДАННЫЕ!$CD1586&amp;"e"&amp;ДАННЫЕ!$CE1586&amp;"m"&amp;ДАННЫЕ!$CF1586&amp;"c"&amp;ДАННЫЕ!$CG1586&amp;"z"&amp;ДАННЫЕ!$CH1586&amp;"d"&amp;IF(H1586=4,1,0)&amp;"s"&amp;IF(ДАННЫЕ!$J1586=1,0,1)&amp;"u"&amp;IF(ДАННЫЕ!$CJ1586&gt;0,1,0)</f>
        <v>g0cf0a06AR1VG0o0xp0v0ntkqwemczd0s1u0</v>
      </c>
      <c r="O1586" s="28" t="str">
        <f>ДАННЫЕ!$I1586&amp;"g"&amp;B1586&amp;A1586&amp;"f"&amp;P1586&amp;"c"&amp;IF(ДАННЫЕ!$U1586&gt;0,1,0)&amp;"s"&amp;IF(ДАННЫЕ!$Q1586&gt;0,IF(YEAR(ДАННЫЕ!$F$1)=YEAR(ДАННЫЕ!$Q1586),IF(MONTH(ДАННЫЕ!$F$1)=MONTH(ДАННЫЕ!$Q1586),111,11),1),0)&amp;"i"&amp;IF(ДАННЫЕ!$R1586+ДАННЫЕ!$S1586+ДАННЫЕ!$T1586=0,0,1)&amp;"h"&amp;IF(ДАННЫЕ!$P1586&gt;0,1,0)&amp;"p"&amp;IF(ДАННЫЕ!$CI1586&gt;0,IF(YEAR(ДАННЫЕ!$F$1)=YEAR(ДАННЫЕ!$CI1586),IF(MONTH(ДАННЫЕ!$F$1)=MONTH(ДАННЫЕ!$CI1586),111,11),1),0)&amp;"d"&amp;IF(ДАННЫЕ!$CJ1586&gt;0,IF(YEAR(ДАННЫЕ!$F$1)=YEAR(ДАННЫЕ!$CJ1586),IF(MONTH(ДАННЫЕ!$F$1)=MONTH(ДАННЫЕ!$CJ1586),111,11),1),0)&amp;"o"&amp;IF(ДАННЫЕ!$CK1586&gt;0,IF(MONTH(ДАННЫЕ!$F$1)=MONTH(ДАННЫЕ!$CK1586),111,11),0)&amp;"v"&amp;IF(ДАННЫЕ!$BE1586&gt;0,IF(MONTH(ДАННЫЕ!$F$1)=MONTH(ДАННЫЕ!$BE1586),111,11),0)</f>
        <v>g00f0c0s0i0h0p0d0o0v0</v>
      </c>
      <c r="P1586" s="15">
        <f t="shared" si="77"/>
        <v>0</v>
      </c>
      <c r="Q1586" s="15">
        <f>IF(ДАННЫЕ!$F$1&gt;ДАННЫЕ!$N1586,IF(YEAR(ДАННЫЕ!$F$1)=YEAR(ДАННЫЕ!M1586),1,0),0)</f>
        <v>0</v>
      </c>
      <c r="R1586" s="15">
        <f>IF(ДАННЫЕ!$F$1&gt;ДАННЫЕ!$N1586,IF(YEAR(ДАННЫЕ!$F$1)=YEAR(ДАННЫЕ!N1586),1,0),0)</f>
        <v>0</v>
      </c>
      <c r="S1586" s="15">
        <f>IF(ДАННЫЕ!$AA1586="2А",1,IF(ДАННЫЕ!$AA1586="2Б",2,IF(ДАННЫЕ!$AA1586="2В",3,IF(ДАННЫЕ!$AA1586=3,4,IF(ДАННЫЕ!$AA1586="4А",5,IF(ДАННЫЕ!$AA1586="4Б",6,IF(ДАННЫЕ!$AA1586="4В",7,IF(ДАННЫЕ!$AA1586=5,8,0))))))))</f>
        <v>0</v>
      </c>
      <c r="T1586" s="15">
        <f>IF(OR(ДАННЫЕ!$AC1586=2,ДАННЫЕ!$AD1586=2,ДАННЫЕ!$AE1586=2),2,IF(OR(ДАННЫЕ!$AC1586=1,ДАННЫЕ!$AD1586=1,ДАННЫЕ!$AE1586=1),1,0))</f>
        <v>0</v>
      </c>
    </row>
    <row r="1587" spans="1:20" x14ac:dyDescent="0.2">
      <c r="A1587" s="78">
        <f>IF(B1587&gt;0,IF(MONTH(ДАННЫЕ!$F$1)=MONTH(ДАННЫЕ!$B1587),1,0),0)</f>
        <v>0</v>
      </c>
      <c r="B1587" s="14">
        <f>IF(ДАННЫЕ!$B1587&gt;0,IF(YEAR(ДАННЫЕ!$F$1)=YEAR(ДАННЫЕ!$B1587),1,0),0)</f>
        <v>0</v>
      </c>
      <c r="C1587" s="14">
        <f>IF(ДАННЫЕ!$CM1587&gt;0,IF(YEAR(ДАННЫЕ!$F$1)=YEAR(ДАННЫЕ!$CM1587),1,0),0)</f>
        <v>0</v>
      </c>
      <c r="D1587" s="14">
        <f>IF(ДАННЫЕ!$CJ1587&gt;0,IF(ДАННЫЕ!$CL1587&gt;ДАННЫЕ!$F$1,1,IF(ДАННЫЕ!$CL1587&gt;0,0,1)),0)</f>
        <v>0</v>
      </c>
      <c r="E1587" s="43" t="str">
        <f ca="1">IF(ДАННЫЕ!$F$1&gt;0,IF(ДАННЫЕ!$G1587&gt;0,DATEDIF(ДАННЫЕ!$G1587,ДАННЫЕ!$F$1,"y"),""),IF(ДАННЫЕ!$G1587&gt;0,DATEDIF(ДАННЫЕ!$G1587,TODAY(),"y"),""))</f>
        <v/>
      </c>
      <c r="F1587" s="43" t="str">
        <f xml:space="preserve"> IF(ДАННЫЕ!$F1587="М",IF(E1587&gt;=18,IF(E1587&lt;60,1,""),""),"")&amp;IF(ДАННЫЕ!$F1587="Ж",IF(E1587&gt;=18,IF(E1587&lt;55,1,""),""),"")</f>
        <v/>
      </c>
      <c r="G1587" s="43" t="str">
        <f xml:space="preserve"> IF(ДАННЫЕ!$F1587="М",IF(E1587&gt;=60,2,""),"")&amp;IF(ДАННЫЕ!$F1587="Ж",IF(E1587&gt;=55,2,""),"")</f>
        <v/>
      </c>
      <c r="H1587" s="43" t="str">
        <f t="shared" ca="1" si="75"/>
        <v/>
      </c>
      <c r="I1587" s="43" t="str">
        <f t="shared" ca="1" si="76"/>
        <v>03</v>
      </c>
      <c r="J1587" s="28" t="str">
        <f ca="1">ДАННЫЕ!$F1587&amp;H1587&amp;I1587&amp;ДАННЫЕ!$I1587&amp;"m"&amp;IF(ДАННЫЕ!$I1587&gt;0,IF(ДАННЫЕ!$J1587&gt;0,0,1),"")&amp;"f"&amp;IF(ДАННЫЕ!$R1587&gt;0,IF(YEAR(ДАННЫЕ!$F$1)=YEAR(ДАННЫЕ!$R1587),1,0),0)&amp;"z"&amp;ДАННЫЕ!$R1587&amp;"p"&amp;ДАННЫЕ!$S1587&amp;"i"&amp;ДАННЫЕ!$T1587&amp;"h"&amp;ДАННЫЕ!$K1587&amp;"be"&amp;ДАННЫЕ!$BI1587&amp;"CD"&amp;IF(ДАННЫЕ!BF1587&gt;500,4,IF(ДАННЫЕ!BF1587&gt;350,3,IF(ДАННЫЕ!BF1587&gt;200,2,IF(ДАННЫЕ!BF1587&gt;0,1,0))))&amp;"g"&amp;B1587&amp;"d"&amp;H1587&amp;"l"&amp;ДАННЫЕ!AT1587&amp;"a"&amp;ДАННЫЕ!$V1587&amp;"v"&amp;R1587&amp;"k"&amp;ДАННЫЕ!$U1587&amp;"s"&amp;ДАННЫЕ!$Y1587&amp;"t"&amp;ДАННЫЕ!$X1587&amp;"b"&amp;IF(ДАННЫЕ!$Q1587&gt;1,1,0)&amp;"PP"&amp;ДАННЫЕ!Z1587&amp;"c"&amp;S1587&amp;"x"&amp;IF(ДАННЫЕ!$BY1587&gt;0,IF(YEAR(ДАННЫЕ!$F$1)=YEAR(ДАННЫЕ!$BY1587),1,0),0)&amp;"n"&amp;IF(ДАННЫЕ!$BZ1587&gt;0,IF(YEAR(ДАННЫЕ!$F$1)=YEAR(ДАННЫЕ!$BZ1587),1,0),0)&amp;"u"&amp;D1587&amp;"z"&amp;IF(ДАННЫЕ!$CL1587&gt;0,IF(YEAR(ДАННЫЕ!$F$1)&gt;YEAR(ДАННЫЕ!$CL1587),11,12),0)</f>
        <v>03mf0zpihbeCD0g0dlav0kstb0PPc0x0n0u0z0</v>
      </c>
      <c r="K1587" s="28" t="str">
        <f ca="1">ДАННЫЕ!$I1587&amp;"x"&amp;B1587&amp;"w"&amp;IF(T1587+ДАННЫЕ!AD1587+ДАННЫЕ!AE1587+ДАННЫЕ!AF1587+ДАННЫЕ!AG1587+ДАННЫЕ!AH1587+ДАННЫЕ!$AL1587+ДАННЫЕ!AI1587+ДАННЫЕ!AJ1587+ДАННЫЕ!AK1587+ДАННЫЕ!AP1587+ДАННЫЕ!AQ1587+ДАННЫЕ!AR1587+ДАННЫЕ!$AM1587+ДАННЫЕ!$AN1587+ДАННЫЕ!AS1587+ДАННЫЕ!AT1587&gt;0,1,0)&amp;IF(OR(T1587=2,ДАННЫЕ!AD1587=2,ДАННЫЕ!AE1587=2,ДАННЫЕ!AF1587=2,ДАННЫЕ!AG1587=2,ДАННЫЕ!AH1587=2,ДАННЫЕ!$AL1587=2,ДАННЫЕ!AI1587=2,ДАННЫЕ!AJ1587=2,ДАННЫЕ!AK1587=2,ДАННЫЕ!AP1587=2,ДАННЫЕ!AQ1587=2,ДАННЫЕ!AR1587=2,ДАННЫЕ!$AM1587=2,ДАННЫЕ!$AN1587=2,ДАННЫЕ!AS1587=2,ДАННЫЕ!AT1587=2),2,0)&amp;"t"&amp;IF(T1587&gt;0,"1"&amp;T1587,"00")&amp;"f"&amp;IF(ДАННЫЕ!$AC1587,"1"&amp;ДАННЫЕ!$AC1587,"00")&amp;"b"&amp;IF(ДАННЫЕ!$AD1587,"1"&amp;ДАННЫЕ!$AD1587,"00")&amp;"g"&amp;IF(ДАННЫЕ!$AF1587,"1"&amp;ДАННЫЕ!$AF1587,"00")&amp;"c"&amp;IF(ДАННЫЕ!$AG1587,"1"&amp;ДАННЫЕ!$AG1587,"00")&amp;"i"&amp;IF(ДАННЫЕ!$AH1587,"1"&amp;ДАННЫЕ!$AH1587,"00")&amp;"r"&amp;IF(ДАННЫЕ!$AL1587,"1"&amp;ДАННЫЕ!$AL1587,"00")&amp;"m"&amp;IF(ДАННЫЕ!$AI1587,"1"&amp;ДАННЫЕ!$AI1587,"00")&amp;"hS"&amp;IF(ДАННЫЕ!$AJ1587,"1"&amp;ДАННЫЕ!$AJ1587,"00")&amp;"hZ"&amp;IF(ДАННЫЕ!$AK1587,"1"&amp;ДАННЫЕ!$AK1587,"00")&amp;"p"&amp;IF(ДАННЫЕ!$AP1587,"1"&amp;ДАННЫЕ!$AP1587,"00")&amp;"k"&amp;IF(ДАННЫЕ!$AQ1587,"1"&amp;ДАННЫЕ!$AQ1587,"00")&amp;"z"&amp;IF(ДАННЫЕ!$AR1587,"1"&amp;ДАННЫЕ!$AR1587,"00")&amp;"j"&amp;IF(ДАННЫЕ!$AM1587,"1"&amp;ДАННЫЕ!$AM1587,"00")&amp;"n"&amp;IF(ДАННЫЕ!$AN1587,"1"&amp;ДАННЫЕ!$AN1587,"00")&amp;"E"&amp;ДАННЫЕ!BI1587&amp;"L"&amp;ДАННЫЕ!AO1587&amp;"h"&amp;IF(ДАННЫЕ!$AU1587&gt;0,1,0)&amp;"v"&amp;IF(ДАННЫЕ!$AW1587&gt;0,1,0)&amp;"a"&amp;IF(ДАННЫЕ!$AS1587,"1"&amp;ДАННЫЕ!$AS1587,"00")&amp;"s"&amp;IF(ДАННЫЕ!$AT1587,"1"&amp;ДАННЫЕ!$AT1587,"00")&amp;"u"&amp;IF(ДАННЫЕ!$CJ1587&gt;0,1,0)&amp;"y"&amp;B1587&amp;"d"&amp;H1587&amp;"e"&amp;F1587&amp;G1587</f>
        <v>x0w00t00f00b00g00c00i00r00m00hS00hZ00p00k00z00j00n00ELh0v0a00s00u0y0de</v>
      </c>
      <c r="L1587" s="28" t="str">
        <f ca="1">ДАННЫЕ!$I1587&amp;"VN"&amp;IF(ДАННЫЕ!AW1587&gt;0,11,10)&amp;"CD"&amp;IF(ДАННЫЕ!BF1587&gt;500,16,IF(ДАННЫЕ!BF1587&gt;350,15,IF(ДАННЫЕ!BF1587&gt;=200,14,IF(ДАННЫЕ!BF1587&gt;=100,13,IF(ДАННЫЕ!BF1587&gt;=50,12,IF(ДАННЫЕ!BF1587&gt;0,11,10))))))&amp;"AR"&amp;IF(ДАННЫЕ!BX1587&gt;0,1,0)&amp;"GD"&amp;B1587&amp;"VV"&amp;IF(E1587&gt;=5,IF(E1587&lt;18,1,0),0)</f>
        <v>VN10CD10AR0GD0VV0</v>
      </c>
      <c r="M1587" s="28" t="str">
        <f>ДАННЫЕ!$I1587&amp;"b"&amp;ДАННЫЕ!$BI1587&amp;"r"&amp;ДАННЫЕ!$BJ1587&amp;"CD"&amp;IF(ДАННЫЕ!BF1587&gt;0,IF(ДАННЫЕ!BF1587&lt;200,1,IF(ДАННЫЕ!BF1587&lt;350,2,3)),0)&amp;"h"&amp;IF(ДАННЫЕ!$BK1587+ДАННЫЕ!$BL1587+ДАННЫЕ!$BM1587&gt;0,1,0)&amp;"x"&amp;ДАННЫЕ!$BK1587&amp;"y"&amp;ДАННЫЕ!$BL1587&amp;"z"&amp;ДАННЫЕ!$BM1587&amp;"c"&amp;IF(ДАННЫЕ!$BK1587+ДАННЫЕ!$BL1587+ДАННЫЕ!$BM1587=3,1,0)&amp;"a"&amp;IF(ДАННЫЕ!$BQ1587+ДАННЫЕ!$BR1587&gt;0,1,0)&amp;"d"&amp;ДАННЫЕ!$BQ1587&amp;"v"&amp;ДАННЫЕ!$BR1587&amp;"p"&amp;ДАННЫЕ!$BS1587&amp;"n"&amp;ДАННЫЕ!$BU1587&amp;"t"&amp;ДАННЫЕ!$BV1587&amp;"o"&amp;ДАННЫЕ!$BT1587&amp;"l"&amp;IF(ДАННЫЕ!$BN1587&gt;0,1,0)&amp;ДАННЫЕ!$BN1587&amp;"g"&amp;ДАННЫЕ!$BO1587&amp;"s"&amp;ДАННЫЕ!$BP1587&amp;"DZ"&amp;IF(ДАННЫЕ!B1587-ДАННЫЕ!G1587 &lt; 60,IF(ДАННЫЕ!B1587-ДАННЫЕ!G1587 &gt;= 0,1,0),0)&amp;"u"&amp;IF(ДАННЫЕ!$CJ1587&gt;0,1,0)</f>
        <v>brCD0h0xyzc0a0dvpntol0gsDZ1u0</v>
      </c>
      <c r="N1587" s="28" t="str">
        <f ca="1">ДАННЫЕ!$F1587&amp;ДАННЫЕ!$I1587&amp;"g"&amp;B1587&amp;"cf"&amp;D1587&amp;"a"&amp;IF(ДАННЫЕ!$BX1587&gt;0,1,0)&amp;IF(ДАННЫЕ!$BF1587&gt;500,1,IF(ДАННЫЕ!$BF1587&gt;350,2,IF(ДАННЫЕ!$BF1587&gt;=200,3,IF(ДАННЫЕ!$BF1587&gt;=100,4,IF(ДАННЫЕ!$BF1587&gt;=50,5,IF(ДАННЫЕ!$BF1587&lt;50,6,0))))))&amp;"AR"&amp;IF(DATEDIF(ДАННЫЕ!$BX1587,ДАННЫЕ!$F$1,"y")&gt;1,1,0)&amp;"VG"&amp;IF(ДАННЫЕ!$BH1587="0",1,0)&amp;"o"&amp;IF(T1587+ДАННЫЕ!$AF1587+ДАННЫЕ!$AG1587+ДАННЫЕ!$AH1587+ДАННЫЕ!$AI1587+ДАННЫЕ!$AJ1587+ДАННЫЕ!$AP1587+ДАННЫЕ!$AQ1587+ДАННЫЕ!$AR1587+ДАННЫЕ!$AU1587+ДАННЫЕ!$AW1587+ДАННЫЕ!$AS1587+ДАННЫЕ!$AT1587&gt;0,1,0)&amp;"x"&amp;ДАННЫЕ!$AG1587&amp;"p"&amp;IF(ДАННЫЕ!$BY1587&gt;0,1,0)&amp;"v"&amp;IF(ДАННЫЕ!$BZ1587&gt;0,1,0)&amp;"n"&amp;ДАННЫЕ!$CA1587&amp;"t"&amp;ДАННЫЕ!$AY1587&amp;"k"&amp;ДАННЫЕ!$CB1587&amp;"q"&amp;ДАННЫЕ!$CC1587&amp;"w"&amp;ДАННЫЕ!$CD1587&amp;"e"&amp;ДАННЫЕ!$CE1587&amp;"m"&amp;ДАННЫЕ!$CF1587&amp;"c"&amp;ДАННЫЕ!$CG1587&amp;"z"&amp;ДАННЫЕ!$CH1587&amp;"d"&amp;IF(H1587=4,1,0)&amp;"s"&amp;IF(ДАННЫЕ!$J1587=1,0,1)&amp;"u"&amp;IF(ДАННЫЕ!$CJ1587&gt;0,1,0)</f>
        <v>g0cf0a06AR1VG0o0xp0v0ntkqwemczd0s1u0</v>
      </c>
      <c r="O1587" s="28" t="str">
        <f>ДАННЫЕ!$I1587&amp;"g"&amp;B1587&amp;A1587&amp;"f"&amp;P1587&amp;"c"&amp;IF(ДАННЫЕ!$U1587&gt;0,1,0)&amp;"s"&amp;IF(ДАННЫЕ!$Q1587&gt;0,IF(YEAR(ДАННЫЕ!$F$1)=YEAR(ДАННЫЕ!$Q1587),IF(MONTH(ДАННЫЕ!$F$1)=MONTH(ДАННЫЕ!$Q1587),111,11),1),0)&amp;"i"&amp;IF(ДАННЫЕ!$R1587+ДАННЫЕ!$S1587+ДАННЫЕ!$T1587=0,0,1)&amp;"h"&amp;IF(ДАННЫЕ!$P1587&gt;0,1,0)&amp;"p"&amp;IF(ДАННЫЕ!$CI1587&gt;0,IF(YEAR(ДАННЫЕ!$F$1)=YEAR(ДАННЫЕ!$CI1587),IF(MONTH(ДАННЫЕ!$F$1)=MONTH(ДАННЫЕ!$CI1587),111,11),1),0)&amp;"d"&amp;IF(ДАННЫЕ!$CJ1587&gt;0,IF(YEAR(ДАННЫЕ!$F$1)=YEAR(ДАННЫЕ!$CJ1587),IF(MONTH(ДАННЫЕ!$F$1)=MONTH(ДАННЫЕ!$CJ1587),111,11),1),0)&amp;"o"&amp;IF(ДАННЫЕ!$CK1587&gt;0,IF(MONTH(ДАННЫЕ!$F$1)=MONTH(ДАННЫЕ!$CK1587),111,11),0)&amp;"v"&amp;IF(ДАННЫЕ!$BE1587&gt;0,IF(MONTH(ДАННЫЕ!$F$1)=MONTH(ДАННЫЕ!$BE1587),111,11),0)</f>
        <v>g00f0c0s0i0h0p0d0o0v0</v>
      </c>
      <c r="P1587" s="15">
        <f t="shared" si="77"/>
        <v>0</v>
      </c>
      <c r="Q1587" s="15">
        <f>IF(ДАННЫЕ!$F$1&gt;ДАННЫЕ!$N1587,IF(YEAR(ДАННЫЕ!$F$1)=YEAR(ДАННЫЕ!M1587),1,0),0)</f>
        <v>0</v>
      </c>
      <c r="R1587" s="15">
        <f>IF(ДАННЫЕ!$F$1&gt;ДАННЫЕ!$N1587,IF(YEAR(ДАННЫЕ!$F$1)=YEAR(ДАННЫЕ!N1587),1,0),0)</f>
        <v>0</v>
      </c>
      <c r="S1587" s="15">
        <f>IF(ДАННЫЕ!$AA1587="2А",1,IF(ДАННЫЕ!$AA1587="2Б",2,IF(ДАННЫЕ!$AA1587="2В",3,IF(ДАННЫЕ!$AA1587=3,4,IF(ДАННЫЕ!$AA1587="4А",5,IF(ДАННЫЕ!$AA1587="4Б",6,IF(ДАННЫЕ!$AA1587="4В",7,IF(ДАННЫЕ!$AA1587=5,8,0))))))))</f>
        <v>0</v>
      </c>
      <c r="T1587" s="15">
        <f>IF(OR(ДАННЫЕ!$AC1587=2,ДАННЫЕ!$AD1587=2,ДАННЫЕ!$AE1587=2),2,IF(OR(ДАННЫЕ!$AC1587=1,ДАННЫЕ!$AD1587=1,ДАННЫЕ!$AE1587=1),1,0))</f>
        <v>0</v>
      </c>
    </row>
    <row r="1588" spans="1:20" x14ac:dyDescent="0.2">
      <c r="A1588" s="78">
        <f>IF(B1588&gt;0,IF(MONTH(ДАННЫЕ!$F$1)=MONTH(ДАННЫЕ!$B1588),1,0),0)</f>
        <v>0</v>
      </c>
      <c r="B1588" s="14">
        <f>IF(ДАННЫЕ!$B1588&gt;0,IF(YEAR(ДАННЫЕ!$F$1)=YEAR(ДАННЫЕ!$B1588),1,0),0)</f>
        <v>0</v>
      </c>
      <c r="C1588" s="14">
        <f>IF(ДАННЫЕ!$CM1588&gt;0,IF(YEAR(ДАННЫЕ!$F$1)=YEAR(ДАННЫЕ!$CM1588),1,0),0)</f>
        <v>0</v>
      </c>
      <c r="D1588" s="14">
        <f>IF(ДАННЫЕ!$CJ1588&gt;0,IF(ДАННЫЕ!$CL1588&gt;ДАННЫЕ!$F$1,1,IF(ДАННЫЕ!$CL1588&gt;0,0,1)),0)</f>
        <v>0</v>
      </c>
      <c r="E1588" s="43" t="str">
        <f ca="1">IF(ДАННЫЕ!$F$1&gt;0,IF(ДАННЫЕ!$G1588&gt;0,DATEDIF(ДАННЫЕ!$G1588,ДАННЫЕ!$F$1,"y"),""),IF(ДАННЫЕ!$G1588&gt;0,DATEDIF(ДАННЫЕ!$G1588,TODAY(),"y"),""))</f>
        <v/>
      </c>
      <c r="F1588" s="43" t="str">
        <f xml:space="preserve"> IF(ДАННЫЕ!$F1588="М",IF(E1588&gt;=18,IF(E1588&lt;60,1,""),""),"")&amp;IF(ДАННЫЕ!$F1588="Ж",IF(E1588&gt;=18,IF(E1588&lt;55,1,""),""),"")</f>
        <v/>
      </c>
      <c r="G1588" s="43" t="str">
        <f xml:space="preserve"> IF(ДАННЫЕ!$F1588="М",IF(E1588&gt;=60,2,""),"")&amp;IF(ДАННЫЕ!$F1588="Ж",IF(E1588&gt;=55,2,""),"")</f>
        <v/>
      </c>
      <c r="H1588" s="43" t="str">
        <f t="shared" ca="1" si="75"/>
        <v/>
      </c>
      <c r="I1588" s="43" t="str">
        <f t="shared" ca="1" si="76"/>
        <v>03</v>
      </c>
      <c r="J1588" s="28" t="str">
        <f ca="1">ДАННЫЕ!$F1588&amp;H1588&amp;I1588&amp;ДАННЫЕ!$I1588&amp;"m"&amp;IF(ДАННЫЕ!$I1588&gt;0,IF(ДАННЫЕ!$J1588&gt;0,0,1),"")&amp;"f"&amp;IF(ДАННЫЕ!$R1588&gt;0,IF(YEAR(ДАННЫЕ!$F$1)=YEAR(ДАННЫЕ!$R1588),1,0),0)&amp;"z"&amp;ДАННЫЕ!$R1588&amp;"p"&amp;ДАННЫЕ!$S1588&amp;"i"&amp;ДАННЫЕ!$T1588&amp;"h"&amp;ДАННЫЕ!$K1588&amp;"be"&amp;ДАННЫЕ!$BI1588&amp;"CD"&amp;IF(ДАННЫЕ!BF1588&gt;500,4,IF(ДАННЫЕ!BF1588&gt;350,3,IF(ДАННЫЕ!BF1588&gt;200,2,IF(ДАННЫЕ!BF1588&gt;0,1,0))))&amp;"g"&amp;B1588&amp;"d"&amp;H1588&amp;"l"&amp;ДАННЫЕ!AT1588&amp;"a"&amp;ДАННЫЕ!$V1588&amp;"v"&amp;R1588&amp;"k"&amp;ДАННЫЕ!$U1588&amp;"s"&amp;ДАННЫЕ!$Y1588&amp;"t"&amp;ДАННЫЕ!$X1588&amp;"b"&amp;IF(ДАННЫЕ!$Q1588&gt;1,1,0)&amp;"PP"&amp;ДАННЫЕ!Z1588&amp;"c"&amp;S1588&amp;"x"&amp;IF(ДАННЫЕ!$BY1588&gt;0,IF(YEAR(ДАННЫЕ!$F$1)=YEAR(ДАННЫЕ!$BY1588),1,0),0)&amp;"n"&amp;IF(ДАННЫЕ!$BZ1588&gt;0,IF(YEAR(ДАННЫЕ!$F$1)=YEAR(ДАННЫЕ!$BZ1588),1,0),0)&amp;"u"&amp;D1588&amp;"z"&amp;IF(ДАННЫЕ!$CL1588&gt;0,IF(YEAR(ДАННЫЕ!$F$1)&gt;YEAR(ДАННЫЕ!$CL1588),11,12),0)</f>
        <v>03mf0zpihbeCD0g0dlav0kstb0PPc0x0n0u0z0</v>
      </c>
      <c r="K1588" s="28" t="str">
        <f ca="1">ДАННЫЕ!$I1588&amp;"x"&amp;B1588&amp;"w"&amp;IF(T1588+ДАННЫЕ!AD1588+ДАННЫЕ!AE1588+ДАННЫЕ!AF1588+ДАННЫЕ!AG1588+ДАННЫЕ!AH1588+ДАННЫЕ!$AL1588+ДАННЫЕ!AI1588+ДАННЫЕ!AJ1588+ДАННЫЕ!AK1588+ДАННЫЕ!AP1588+ДАННЫЕ!AQ1588+ДАННЫЕ!AR1588+ДАННЫЕ!$AM1588+ДАННЫЕ!$AN1588+ДАННЫЕ!AS1588+ДАННЫЕ!AT1588&gt;0,1,0)&amp;IF(OR(T1588=2,ДАННЫЕ!AD1588=2,ДАННЫЕ!AE1588=2,ДАННЫЕ!AF1588=2,ДАННЫЕ!AG1588=2,ДАННЫЕ!AH1588=2,ДАННЫЕ!$AL1588=2,ДАННЫЕ!AI1588=2,ДАННЫЕ!AJ1588=2,ДАННЫЕ!AK1588=2,ДАННЫЕ!AP1588=2,ДАННЫЕ!AQ1588=2,ДАННЫЕ!AR1588=2,ДАННЫЕ!$AM1588=2,ДАННЫЕ!$AN1588=2,ДАННЫЕ!AS1588=2,ДАННЫЕ!AT1588=2),2,0)&amp;"t"&amp;IF(T1588&gt;0,"1"&amp;T1588,"00")&amp;"f"&amp;IF(ДАННЫЕ!$AC1588,"1"&amp;ДАННЫЕ!$AC1588,"00")&amp;"b"&amp;IF(ДАННЫЕ!$AD1588,"1"&amp;ДАННЫЕ!$AD1588,"00")&amp;"g"&amp;IF(ДАННЫЕ!$AF1588,"1"&amp;ДАННЫЕ!$AF1588,"00")&amp;"c"&amp;IF(ДАННЫЕ!$AG1588,"1"&amp;ДАННЫЕ!$AG1588,"00")&amp;"i"&amp;IF(ДАННЫЕ!$AH1588,"1"&amp;ДАННЫЕ!$AH1588,"00")&amp;"r"&amp;IF(ДАННЫЕ!$AL1588,"1"&amp;ДАННЫЕ!$AL1588,"00")&amp;"m"&amp;IF(ДАННЫЕ!$AI1588,"1"&amp;ДАННЫЕ!$AI1588,"00")&amp;"hS"&amp;IF(ДАННЫЕ!$AJ1588,"1"&amp;ДАННЫЕ!$AJ1588,"00")&amp;"hZ"&amp;IF(ДАННЫЕ!$AK1588,"1"&amp;ДАННЫЕ!$AK1588,"00")&amp;"p"&amp;IF(ДАННЫЕ!$AP1588,"1"&amp;ДАННЫЕ!$AP1588,"00")&amp;"k"&amp;IF(ДАННЫЕ!$AQ1588,"1"&amp;ДАННЫЕ!$AQ1588,"00")&amp;"z"&amp;IF(ДАННЫЕ!$AR1588,"1"&amp;ДАННЫЕ!$AR1588,"00")&amp;"j"&amp;IF(ДАННЫЕ!$AM1588,"1"&amp;ДАННЫЕ!$AM1588,"00")&amp;"n"&amp;IF(ДАННЫЕ!$AN1588,"1"&amp;ДАННЫЕ!$AN1588,"00")&amp;"E"&amp;ДАННЫЕ!BI1588&amp;"L"&amp;ДАННЫЕ!AO1588&amp;"h"&amp;IF(ДАННЫЕ!$AU1588&gt;0,1,0)&amp;"v"&amp;IF(ДАННЫЕ!$AW1588&gt;0,1,0)&amp;"a"&amp;IF(ДАННЫЕ!$AS1588,"1"&amp;ДАННЫЕ!$AS1588,"00")&amp;"s"&amp;IF(ДАННЫЕ!$AT1588,"1"&amp;ДАННЫЕ!$AT1588,"00")&amp;"u"&amp;IF(ДАННЫЕ!$CJ1588&gt;0,1,0)&amp;"y"&amp;B1588&amp;"d"&amp;H1588&amp;"e"&amp;F1588&amp;G1588</f>
        <v>x0w00t00f00b00g00c00i00r00m00hS00hZ00p00k00z00j00n00ELh0v0a00s00u0y0de</v>
      </c>
      <c r="L1588" s="28" t="str">
        <f ca="1">ДАННЫЕ!$I1588&amp;"VN"&amp;IF(ДАННЫЕ!AW1588&gt;0,11,10)&amp;"CD"&amp;IF(ДАННЫЕ!BF1588&gt;500,16,IF(ДАННЫЕ!BF1588&gt;350,15,IF(ДАННЫЕ!BF1588&gt;=200,14,IF(ДАННЫЕ!BF1588&gt;=100,13,IF(ДАННЫЕ!BF1588&gt;=50,12,IF(ДАННЫЕ!BF1588&gt;0,11,10))))))&amp;"AR"&amp;IF(ДАННЫЕ!BX1588&gt;0,1,0)&amp;"GD"&amp;B1588&amp;"VV"&amp;IF(E1588&gt;=5,IF(E1588&lt;18,1,0),0)</f>
        <v>VN10CD10AR0GD0VV0</v>
      </c>
      <c r="M1588" s="28" t="str">
        <f>ДАННЫЕ!$I1588&amp;"b"&amp;ДАННЫЕ!$BI1588&amp;"r"&amp;ДАННЫЕ!$BJ1588&amp;"CD"&amp;IF(ДАННЫЕ!BF1588&gt;0,IF(ДАННЫЕ!BF1588&lt;200,1,IF(ДАННЫЕ!BF1588&lt;350,2,3)),0)&amp;"h"&amp;IF(ДАННЫЕ!$BK1588+ДАННЫЕ!$BL1588+ДАННЫЕ!$BM1588&gt;0,1,0)&amp;"x"&amp;ДАННЫЕ!$BK1588&amp;"y"&amp;ДАННЫЕ!$BL1588&amp;"z"&amp;ДАННЫЕ!$BM1588&amp;"c"&amp;IF(ДАННЫЕ!$BK1588+ДАННЫЕ!$BL1588+ДАННЫЕ!$BM1588=3,1,0)&amp;"a"&amp;IF(ДАННЫЕ!$BQ1588+ДАННЫЕ!$BR1588&gt;0,1,0)&amp;"d"&amp;ДАННЫЕ!$BQ1588&amp;"v"&amp;ДАННЫЕ!$BR1588&amp;"p"&amp;ДАННЫЕ!$BS1588&amp;"n"&amp;ДАННЫЕ!$BU1588&amp;"t"&amp;ДАННЫЕ!$BV1588&amp;"o"&amp;ДАННЫЕ!$BT1588&amp;"l"&amp;IF(ДАННЫЕ!$BN1588&gt;0,1,0)&amp;ДАННЫЕ!$BN1588&amp;"g"&amp;ДАННЫЕ!$BO1588&amp;"s"&amp;ДАННЫЕ!$BP1588&amp;"DZ"&amp;IF(ДАННЫЕ!B1588-ДАННЫЕ!G1588 &lt; 60,IF(ДАННЫЕ!B1588-ДАННЫЕ!G1588 &gt;= 0,1,0),0)&amp;"u"&amp;IF(ДАННЫЕ!$CJ1588&gt;0,1,0)</f>
        <v>brCD0h0xyzc0a0dvpntol0gsDZ1u0</v>
      </c>
      <c r="N1588" s="28" t="str">
        <f ca="1">ДАННЫЕ!$F1588&amp;ДАННЫЕ!$I1588&amp;"g"&amp;B1588&amp;"cf"&amp;D1588&amp;"a"&amp;IF(ДАННЫЕ!$BX1588&gt;0,1,0)&amp;IF(ДАННЫЕ!$BF1588&gt;500,1,IF(ДАННЫЕ!$BF1588&gt;350,2,IF(ДАННЫЕ!$BF1588&gt;=200,3,IF(ДАННЫЕ!$BF1588&gt;=100,4,IF(ДАННЫЕ!$BF1588&gt;=50,5,IF(ДАННЫЕ!$BF1588&lt;50,6,0))))))&amp;"AR"&amp;IF(DATEDIF(ДАННЫЕ!$BX1588,ДАННЫЕ!$F$1,"y")&gt;1,1,0)&amp;"VG"&amp;IF(ДАННЫЕ!$BH1588="0",1,0)&amp;"o"&amp;IF(T1588+ДАННЫЕ!$AF1588+ДАННЫЕ!$AG1588+ДАННЫЕ!$AH1588+ДАННЫЕ!$AI1588+ДАННЫЕ!$AJ1588+ДАННЫЕ!$AP1588+ДАННЫЕ!$AQ1588+ДАННЫЕ!$AR1588+ДАННЫЕ!$AU1588+ДАННЫЕ!$AW1588+ДАННЫЕ!$AS1588+ДАННЫЕ!$AT1588&gt;0,1,0)&amp;"x"&amp;ДАННЫЕ!$AG1588&amp;"p"&amp;IF(ДАННЫЕ!$BY1588&gt;0,1,0)&amp;"v"&amp;IF(ДАННЫЕ!$BZ1588&gt;0,1,0)&amp;"n"&amp;ДАННЫЕ!$CA1588&amp;"t"&amp;ДАННЫЕ!$AY1588&amp;"k"&amp;ДАННЫЕ!$CB1588&amp;"q"&amp;ДАННЫЕ!$CC1588&amp;"w"&amp;ДАННЫЕ!$CD1588&amp;"e"&amp;ДАННЫЕ!$CE1588&amp;"m"&amp;ДАННЫЕ!$CF1588&amp;"c"&amp;ДАННЫЕ!$CG1588&amp;"z"&amp;ДАННЫЕ!$CH1588&amp;"d"&amp;IF(H1588=4,1,0)&amp;"s"&amp;IF(ДАННЫЕ!$J1588=1,0,1)&amp;"u"&amp;IF(ДАННЫЕ!$CJ1588&gt;0,1,0)</f>
        <v>g0cf0a06AR1VG0o0xp0v0ntkqwemczd0s1u0</v>
      </c>
      <c r="O1588" s="28" t="str">
        <f>ДАННЫЕ!$I1588&amp;"g"&amp;B1588&amp;A1588&amp;"f"&amp;P1588&amp;"c"&amp;IF(ДАННЫЕ!$U1588&gt;0,1,0)&amp;"s"&amp;IF(ДАННЫЕ!$Q1588&gt;0,IF(YEAR(ДАННЫЕ!$F$1)=YEAR(ДАННЫЕ!$Q1588),IF(MONTH(ДАННЫЕ!$F$1)=MONTH(ДАННЫЕ!$Q1588),111,11),1),0)&amp;"i"&amp;IF(ДАННЫЕ!$R1588+ДАННЫЕ!$S1588+ДАННЫЕ!$T1588=0,0,1)&amp;"h"&amp;IF(ДАННЫЕ!$P1588&gt;0,1,0)&amp;"p"&amp;IF(ДАННЫЕ!$CI1588&gt;0,IF(YEAR(ДАННЫЕ!$F$1)=YEAR(ДАННЫЕ!$CI1588),IF(MONTH(ДАННЫЕ!$F$1)=MONTH(ДАННЫЕ!$CI1588),111,11),1),0)&amp;"d"&amp;IF(ДАННЫЕ!$CJ1588&gt;0,IF(YEAR(ДАННЫЕ!$F$1)=YEAR(ДАННЫЕ!$CJ1588),IF(MONTH(ДАННЫЕ!$F$1)=MONTH(ДАННЫЕ!$CJ1588),111,11),1),0)&amp;"o"&amp;IF(ДАННЫЕ!$CK1588&gt;0,IF(MONTH(ДАННЫЕ!$F$1)=MONTH(ДАННЫЕ!$CK1588),111,11),0)&amp;"v"&amp;IF(ДАННЫЕ!$BE1588&gt;0,IF(MONTH(ДАННЫЕ!$F$1)=MONTH(ДАННЫЕ!$BE1588),111,11),0)</f>
        <v>g00f0c0s0i0h0p0d0o0v0</v>
      </c>
      <c r="P1588" s="15">
        <f t="shared" si="77"/>
        <v>0</v>
      </c>
      <c r="Q1588" s="15">
        <f>IF(ДАННЫЕ!$F$1&gt;ДАННЫЕ!$N1588,IF(YEAR(ДАННЫЕ!$F$1)=YEAR(ДАННЫЕ!M1588),1,0),0)</f>
        <v>0</v>
      </c>
      <c r="R1588" s="15">
        <f>IF(ДАННЫЕ!$F$1&gt;ДАННЫЕ!$N1588,IF(YEAR(ДАННЫЕ!$F$1)=YEAR(ДАННЫЕ!N1588),1,0),0)</f>
        <v>0</v>
      </c>
      <c r="S1588" s="15">
        <f>IF(ДАННЫЕ!$AA1588="2А",1,IF(ДАННЫЕ!$AA1588="2Б",2,IF(ДАННЫЕ!$AA1588="2В",3,IF(ДАННЫЕ!$AA1588=3,4,IF(ДАННЫЕ!$AA1588="4А",5,IF(ДАННЫЕ!$AA1588="4Б",6,IF(ДАННЫЕ!$AA1588="4В",7,IF(ДАННЫЕ!$AA1588=5,8,0))))))))</f>
        <v>0</v>
      </c>
      <c r="T1588" s="15">
        <f>IF(OR(ДАННЫЕ!$AC1588=2,ДАННЫЕ!$AD1588=2,ДАННЫЕ!$AE1588=2),2,IF(OR(ДАННЫЕ!$AC1588=1,ДАННЫЕ!$AD1588=1,ДАННЫЕ!$AE1588=1),1,0))</f>
        <v>0</v>
      </c>
    </row>
    <row r="1589" spans="1:20" x14ac:dyDescent="0.2">
      <c r="A1589" s="78">
        <f>IF(B1589&gt;0,IF(MONTH(ДАННЫЕ!$F$1)=MONTH(ДАННЫЕ!$B1589),1,0),0)</f>
        <v>0</v>
      </c>
      <c r="B1589" s="14">
        <f>IF(ДАННЫЕ!$B1589&gt;0,IF(YEAR(ДАННЫЕ!$F$1)=YEAR(ДАННЫЕ!$B1589),1,0),0)</f>
        <v>0</v>
      </c>
      <c r="C1589" s="14">
        <f>IF(ДАННЫЕ!$CM1589&gt;0,IF(YEAR(ДАННЫЕ!$F$1)=YEAR(ДАННЫЕ!$CM1589),1,0),0)</f>
        <v>0</v>
      </c>
      <c r="D1589" s="14">
        <f>IF(ДАННЫЕ!$CJ1589&gt;0,IF(ДАННЫЕ!$CL1589&gt;ДАННЫЕ!$F$1,1,IF(ДАННЫЕ!$CL1589&gt;0,0,1)),0)</f>
        <v>0</v>
      </c>
      <c r="E1589" s="43" t="str">
        <f ca="1">IF(ДАННЫЕ!$F$1&gt;0,IF(ДАННЫЕ!$G1589&gt;0,DATEDIF(ДАННЫЕ!$G1589,ДАННЫЕ!$F$1,"y"),""),IF(ДАННЫЕ!$G1589&gt;0,DATEDIF(ДАННЫЕ!$G1589,TODAY(),"y"),""))</f>
        <v/>
      </c>
      <c r="F1589" s="43" t="str">
        <f xml:space="preserve"> IF(ДАННЫЕ!$F1589="М",IF(E1589&gt;=18,IF(E1589&lt;60,1,""),""),"")&amp;IF(ДАННЫЕ!$F1589="Ж",IF(E1589&gt;=18,IF(E1589&lt;55,1,""),""),"")</f>
        <v/>
      </c>
      <c r="G1589" s="43" t="str">
        <f xml:space="preserve"> IF(ДАННЫЕ!$F1589="М",IF(E1589&gt;=60,2,""),"")&amp;IF(ДАННЫЕ!$F1589="Ж",IF(E1589&gt;=55,2,""),"")</f>
        <v/>
      </c>
      <c r="H1589" s="43" t="str">
        <f t="shared" ca="1" si="75"/>
        <v/>
      </c>
      <c r="I1589" s="43" t="str">
        <f t="shared" ca="1" si="76"/>
        <v>03</v>
      </c>
      <c r="J1589" s="28" t="str">
        <f ca="1">ДАННЫЕ!$F1589&amp;H1589&amp;I1589&amp;ДАННЫЕ!$I1589&amp;"m"&amp;IF(ДАННЫЕ!$I1589&gt;0,IF(ДАННЫЕ!$J1589&gt;0,0,1),"")&amp;"f"&amp;IF(ДАННЫЕ!$R1589&gt;0,IF(YEAR(ДАННЫЕ!$F$1)=YEAR(ДАННЫЕ!$R1589),1,0),0)&amp;"z"&amp;ДАННЫЕ!$R1589&amp;"p"&amp;ДАННЫЕ!$S1589&amp;"i"&amp;ДАННЫЕ!$T1589&amp;"h"&amp;ДАННЫЕ!$K1589&amp;"be"&amp;ДАННЫЕ!$BI1589&amp;"CD"&amp;IF(ДАННЫЕ!BF1589&gt;500,4,IF(ДАННЫЕ!BF1589&gt;350,3,IF(ДАННЫЕ!BF1589&gt;200,2,IF(ДАННЫЕ!BF1589&gt;0,1,0))))&amp;"g"&amp;B1589&amp;"d"&amp;H1589&amp;"l"&amp;ДАННЫЕ!AT1589&amp;"a"&amp;ДАННЫЕ!$V1589&amp;"v"&amp;R1589&amp;"k"&amp;ДАННЫЕ!$U1589&amp;"s"&amp;ДАННЫЕ!$Y1589&amp;"t"&amp;ДАННЫЕ!$X1589&amp;"b"&amp;IF(ДАННЫЕ!$Q1589&gt;1,1,0)&amp;"PP"&amp;ДАННЫЕ!Z1589&amp;"c"&amp;S1589&amp;"x"&amp;IF(ДАННЫЕ!$BY1589&gt;0,IF(YEAR(ДАННЫЕ!$F$1)=YEAR(ДАННЫЕ!$BY1589),1,0),0)&amp;"n"&amp;IF(ДАННЫЕ!$BZ1589&gt;0,IF(YEAR(ДАННЫЕ!$F$1)=YEAR(ДАННЫЕ!$BZ1589),1,0),0)&amp;"u"&amp;D1589&amp;"z"&amp;IF(ДАННЫЕ!$CL1589&gt;0,IF(YEAR(ДАННЫЕ!$F$1)&gt;YEAR(ДАННЫЕ!$CL1589),11,12),0)</f>
        <v>03mf0zpihbeCD0g0dlav0kstb0PPc0x0n0u0z0</v>
      </c>
      <c r="K1589" s="28" t="str">
        <f ca="1">ДАННЫЕ!$I1589&amp;"x"&amp;B1589&amp;"w"&amp;IF(T1589+ДАННЫЕ!AD1589+ДАННЫЕ!AE1589+ДАННЫЕ!AF1589+ДАННЫЕ!AG1589+ДАННЫЕ!AH1589+ДАННЫЕ!$AL1589+ДАННЫЕ!AI1589+ДАННЫЕ!AJ1589+ДАННЫЕ!AK1589+ДАННЫЕ!AP1589+ДАННЫЕ!AQ1589+ДАННЫЕ!AR1589+ДАННЫЕ!$AM1589+ДАННЫЕ!$AN1589+ДАННЫЕ!AS1589+ДАННЫЕ!AT1589&gt;0,1,0)&amp;IF(OR(T1589=2,ДАННЫЕ!AD1589=2,ДАННЫЕ!AE1589=2,ДАННЫЕ!AF1589=2,ДАННЫЕ!AG1589=2,ДАННЫЕ!AH1589=2,ДАННЫЕ!$AL1589=2,ДАННЫЕ!AI1589=2,ДАННЫЕ!AJ1589=2,ДАННЫЕ!AK1589=2,ДАННЫЕ!AP1589=2,ДАННЫЕ!AQ1589=2,ДАННЫЕ!AR1589=2,ДАННЫЕ!$AM1589=2,ДАННЫЕ!$AN1589=2,ДАННЫЕ!AS1589=2,ДАННЫЕ!AT1589=2),2,0)&amp;"t"&amp;IF(T1589&gt;0,"1"&amp;T1589,"00")&amp;"f"&amp;IF(ДАННЫЕ!$AC1589,"1"&amp;ДАННЫЕ!$AC1589,"00")&amp;"b"&amp;IF(ДАННЫЕ!$AD1589,"1"&amp;ДАННЫЕ!$AD1589,"00")&amp;"g"&amp;IF(ДАННЫЕ!$AF1589,"1"&amp;ДАННЫЕ!$AF1589,"00")&amp;"c"&amp;IF(ДАННЫЕ!$AG1589,"1"&amp;ДАННЫЕ!$AG1589,"00")&amp;"i"&amp;IF(ДАННЫЕ!$AH1589,"1"&amp;ДАННЫЕ!$AH1589,"00")&amp;"r"&amp;IF(ДАННЫЕ!$AL1589,"1"&amp;ДАННЫЕ!$AL1589,"00")&amp;"m"&amp;IF(ДАННЫЕ!$AI1589,"1"&amp;ДАННЫЕ!$AI1589,"00")&amp;"hS"&amp;IF(ДАННЫЕ!$AJ1589,"1"&amp;ДАННЫЕ!$AJ1589,"00")&amp;"hZ"&amp;IF(ДАННЫЕ!$AK1589,"1"&amp;ДАННЫЕ!$AK1589,"00")&amp;"p"&amp;IF(ДАННЫЕ!$AP1589,"1"&amp;ДАННЫЕ!$AP1589,"00")&amp;"k"&amp;IF(ДАННЫЕ!$AQ1589,"1"&amp;ДАННЫЕ!$AQ1589,"00")&amp;"z"&amp;IF(ДАННЫЕ!$AR1589,"1"&amp;ДАННЫЕ!$AR1589,"00")&amp;"j"&amp;IF(ДАННЫЕ!$AM1589,"1"&amp;ДАННЫЕ!$AM1589,"00")&amp;"n"&amp;IF(ДАННЫЕ!$AN1589,"1"&amp;ДАННЫЕ!$AN1589,"00")&amp;"E"&amp;ДАННЫЕ!BI1589&amp;"L"&amp;ДАННЫЕ!AO1589&amp;"h"&amp;IF(ДАННЫЕ!$AU1589&gt;0,1,0)&amp;"v"&amp;IF(ДАННЫЕ!$AW1589&gt;0,1,0)&amp;"a"&amp;IF(ДАННЫЕ!$AS1589,"1"&amp;ДАННЫЕ!$AS1589,"00")&amp;"s"&amp;IF(ДАННЫЕ!$AT1589,"1"&amp;ДАННЫЕ!$AT1589,"00")&amp;"u"&amp;IF(ДАННЫЕ!$CJ1589&gt;0,1,0)&amp;"y"&amp;B1589&amp;"d"&amp;H1589&amp;"e"&amp;F1589&amp;G1589</f>
        <v>x0w00t00f00b00g00c00i00r00m00hS00hZ00p00k00z00j00n00ELh0v0a00s00u0y0de</v>
      </c>
      <c r="L1589" s="28" t="str">
        <f ca="1">ДАННЫЕ!$I1589&amp;"VN"&amp;IF(ДАННЫЕ!AW1589&gt;0,11,10)&amp;"CD"&amp;IF(ДАННЫЕ!BF1589&gt;500,16,IF(ДАННЫЕ!BF1589&gt;350,15,IF(ДАННЫЕ!BF1589&gt;=200,14,IF(ДАННЫЕ!BF1589&gt;=100,13,IF(ДАННЫЕ!BF1589&gt;=50,12,IF(ДАННЫЕ!BF1589&gt;0,11,10))))))&amp;"AR"&amp;IF(ДАННЫЕ!BX1589&gt;0,1,0)&amp;"GD"&amp;B1589&amp;"VV"&amp;IF(E1589&gt;=5,IF(E1589&lt;18,1,0),0)</f>
        <v>VN10CD10AR0GD0VV0</v>
      </c>
      <c r="M1589" s="28" t="str">
        <f>ДАННЫЕ!$I1589&amp;"b"&amp;ДАННЫЕ!$BI1589&amp;"r"&amp;ДАННЫЕ!$BJ1589&amp;"CD"&amp;IF(ДАННЫЕ!BF1589&gt;0,IF(ДАННЫЕ!BF1589&lt;200,1,IF(ДАННЫЕ!BF1589&lt;350,2,3)),0)&amp;"h"&amp;IF(ДАННЫЕ!$BK1589+ДАННЫЕ!$BL1589+ДАННЫЕ!$BM1589&gt;0,1,0)&amp;"x"&amp;ДАННЫЕ!$BK1589&amp;"y"&amp;ДАННЫЕ!$BL1589&amp;"z"&amp;ДАННЫЕ!$BM1589&amp;"c"&amp;IF(ДАННЫЕ!$BK1589+ДАННЫЕ!$BL1589+ДАННЫЕ!$BM1589=3,1,0)&amp;"a"&amp;IF(ДАННЫЕ!$BQ1589+ДАННЫЕ!$BR1589&gt;0,1,0)&amp;"d"&amp;ДАННЫЕ!$BQ1589&amp;"v"&amp;ДАННЫЕ!$BR1589&amp;"p"&amp;ДАННЫЕ!$BS1589&amp;"n"&amp;ДАННЫЕ!$BU1589&amp;"t"&amp;ДАННЫЕ!$BV1589&amp;"o"&amp;ДАННЫЕ!$BT1589&amp;"l"&amp;IF(ДАННЫЕ!$BN1589&gt;0,1,0)&amp;ДАННЫЕ!$BN1589&amp;"g"&amp;ДАННЫЕ!$BO1589&amp;"s"&amp;ДАННЫЕ!$BP1589&amp;"DZ"&amp;IF(ДАННЫЕ!B1589-ДАННЫЕ!G1589 &lt; 60,IF(ДАННЫЕ!B1589-ДАННЫЕ!G1589 &gt;= 0,1,0),0)&amp;"u"&amp;IF(ДАННЫЕ!$CJ1589&gt;0,1,0)</f>
        <v>brCD0h0xyzc0a0dvpntol0gsDZ1u0</v>
      </c>
      <c r="N1589" s="28" t="str">
        <f ca="1">ДАННЫЕ!$F1589&amp;ДАННЫЕ!$I1589&amp;"g"&amp;B1589&amp;"cf"&amp;D1589&amp;"a"&amp;IF(ДАННЫЕ!$BX1589&gt;0,1,0)&amp;IF(ДАННЫЕ!$BF1589&gt;500,1,IF(ДАННЫЕ!$BF1589&gt;350,2,IF(ДАННЫЕ!$BF1589&gt;=200,3,IF(ДАННЫЕ!$BF1589&gt;=100,4,IF(ДАННЫЕ!$BF1589&gt;=50,5,IF(ДАННЫЕ!$BF1589&lt;50,6,0))))))&amp;"AR"&amp;IF(DATEDIF(ДАННЫЕ!$BX1589,ДАННЫЕ!$F$1,"y")&gt;1,1,0)&amp;"VG"&amp;IF(ДАННЫЕ!$BH1589="0",1,0)&amp;"o"&amp;IF(T1589+ДАННЫЕ!$AF1589+ДАННЫЕ!$AG1589+ДАННЫЕ!$AH1589+ДАННЫЕ!$AI1589+ДАННЫЕ!$AJ1589+ДАННЫЕ!$AP1589+ДАННЫЕ!$AQ1589+ДАННЫЕ!$AR1589+ДАННЫЕ!$AU1589+ДАННЫЕ!$AW1589+ДАННЫЕ!$AS1589+ДАННЫЕ!$AT1589&gt;0,1,0)&amp;"x"&amp;ДАННЫЕ!$AG1589&amp;"p"&amp;IF(ДАННЫЕ!$BY1589&gt;0,1,0)&amp;"v"&amp;IF(ДАННЫЕ!$BZ1589&gt;0,1,0)&amp;"n"&amp;ДАННЫЕ!$CA1589&amp;"t"&amp;ДАННЫЕ!$AY1589&amp;"k"&amp;ДАННЫЕ!$CB1589&amp;"q"&amp;ДАННЫЕ!$CC1589&amp;"w"&amp;ДАННЫЕ!$CD1589&amp;"e"&amp;ДАННЫЕ!$CE1589&amp;"m"&amp;ДАННЫЕ!$CF1589&amp;"c"&amp;ДАННЫЕ!$CG1589&amp;"z"&amp;ДАННЫЕ!$CH1589&amp;"d"&amp;IF(H1589=4,1,0)&amp;"s"&amp;IF(ДАННЫЕ!$J1589=1,0,1)&amp;"u"&amp;IF(ДАННЫЕ!$CJ1589&gt;0,1,0)</f>
        <v>g0cf0a06AR1VG0o0xp0v0ntkqwemczd0s1u0</v>
      </c>
      <c r="O1589" s="28" t="str">
        <f>ДАННЫЕ!$I1589&amp;"g"&amp;B1589&amp;A1589&amp;"f"&amp;P1589&amp;"c"&amp;IF(ДАННЫЕ!$U1589&gt;0,1,0)&amp;"s"&amp;IF(ДАННЫЕ!$Q1589&gt;0,IF(YEAR(ДАННЫЕ!$F$1)=YEAR(ДАННЫЕ!$Q1589),IF(MONTH(ДАННЫЕ!$F$1)=MONTH(ДАННЫЕ!$Q1589),111,11),1),0)&amp;"i"&amp;IF(ДАННЫЕ!$R1589+ДАННЫЕ!$S1589+ДАННЫЕ!$T1589=0,0,1)&amp;"h"&amp;IF(ДАННЫЕ!$P1589&gt;0,1,0)&amp;"p"&amp;IF(ДАННЫЕ!$CI1589&gt;0,IF(YEAR(ДАННЫЕ!$F$1)=YEAR(ДАННЫЕ!$CI1589),IF(MONTH(ДАННЫЕ!$F$1)=MONTH(ДАННЫЕ!$CI1589),111,11),1),0)&amp;"d"&amp;IF(ДАННЫЕ!$CJ1589&gt;0,IF(YEAR(ДАННЫЕ!$F$1)=YEAR(ДАННЫЕ!$CJ1589),IF(MONTH(ДАННЫЕ!$F$1)=MONTH(ДАННЫЕ!$CJ1589),111,11),1),0)&amp;"o"&amp;IF(ДАННЫЕ!$CK1589&gt;0,IF(MONTH(ДАННЫЕ!$F$1)=MONTH(ДАННЫЕ!$CK1589),111,11),0)&amp;"v"&amp;IF(ДАННЫЕ!$BE1589&gt;0,IF(MONTH(ДАННЫЕ!$F$1)=MONTH(ДАННЫЕ!$BE1589),111,11),0)</f>
        <v>g00f0c0s0i0h0p0d0o0v0</v>
      </c>
      <c r="P1589" s="15">
        <f t="shared" si="77"/>
        <v>0</v>
      </c>
      <c r="Q1589" s="15">
        <f>IF(ДАННЫЕ!$F$1&gt;ДАННЫЕ!$N1589,IF(YEAR(ДАННЫЕ!$F$1)=YEAR(ДАННЫЕ!M1589),1,0),0)</f>
        <v>0</v>
      </c>
      <c r="R1589" s="15">
        <f>IF(ДАННЫЕ!$F$1&gt;ДАННЫЕ!$N1589,IF(YEAR(ДАННЫЕ!$F$1)=YEAR(ДАННЫЕ!N1589),1,0),0)</f>
        <v>0</v>
      </c>
      <c r="S1589" s="15">
        <f>IF(ДАННЫЕ!$AA1589="2А",1,IF(ДАННЫЕ!$AA1589="2Б",2,IF(ДАННЫЕ!$AA1589="2В",3,IF(ДАННЫЕ!$AA1589=3,4,IF(ДАННЫЕ!$AA1589="4А",5,IF(ДАННЫЕ!$AA1589="4Б",6,IF(ДАННЫЕ!$AA1589="4В",7,IF(ДАННЫЕ!$AA1589=5,8,0))))))))</f>
        <v>0</v>
      </c>
      <c r="T1589" s="15">
        <f>IF(OR(ДАННЫЕ!$AC1589=2,ДАННЫЕ!$AD1589=2,ДАННЫЕ!$AE1589=2),2,IF(OR(ДАННЫЕ!$AC1589=1,ДАННЫЕ!$AD1589=1,ДАННЫЕ!$AE1589=1),1,0))</f>
        <v>0</v>
      </c>
    </row>
    <row r="1590" spans="1:20" x14ac:dyDescent="0.2">
      <c r="A1590" s="78">
        <f>IF(B1590&gt;0,IF(MONTH(ДАННЫЕ!$F$1)=MONTH(ДАННЫЕ!$B1590),1,0),0)</f>
        <v>0</v>
      </c>
      <c r="B1590" s="14">
        <f>IF(ДАННЫЕ!$B1590&gt;0,IF(YEAR(ДАННЫЕ!$F$1)=YEAR(ДАННЫЕ!$B1590),1,0),0)</f>
        <v>0</v>
      </c>
      <c r="C1590" s="14">
        <f>IF(ДАННЫЕ!$CM1590&gt;0,IF(YEAR(ДАННЫЕ!$F$1)=YEAR(ДАННЫЕ!$CM1590),1,0),0)</f>
        <v>0</v>
      </c>
      <c r="D1590" s="14">
        <f>IF(ДАННЫЕ!$CJ1590&gt;0,IF(ДАННЫЕ!$CL1590&gt;ДАННЫЕ!$F$1,1,IF(ДАННЫЕ!$CL1590&gt;0,0,1)),0)</f>
        <v>0</v>
      </c>
      <c r="E1590" s="43" t="str">
        <f ca="1">IF(ДАННЫЕ!$F$1&gt;0,IF(ДАННЫЕ!$G1590&gt;0,DATEDIF(ДАННЫЕ!$G1590,ДАННЫЕ!$F$1,"y"),""),IF(ДАННЫЕ!$G1590&gt;0,DATEDIF(ДАННЫЕ!$G1590,TODAY(),"y"),""))</f>
        <v/>
      </c>
      <c r="F1590" s="43" t="str">
        <f xml:space="preserve"> IF(ДАННЫЕ!$F1590="М",IF(E1590&gt;=18,IF(E1590&lt;60,1,""),""),"")&amp;IF(ДАННЫЕ!$F1590="Ж",IF(E1590&gt;=18,IF(E1590&lt;55,1,""),""),"")</f>
        <v/>
      </c>
      <c r="G1590" s="43" t="str">
        <f xml:space="preserve"> IF(ДАННЫЕ!$F1590="М",IF(E1590&gt;=60,2,""),"")&amp;IF(ДАННЫЕ!$F1590="Ж",IF(E1590&gt;=55,2,""),"")</f>
        <v/>
      </c>
      <c r="H1590" s="43" t="str">
        <f t="shared" ca="1" si="75"/>
        <v/>
      </c>
      <c r="I1590" s="43" t="str">
        <f t="shared" ca="1" si="76"/>
        <v>03</v>
      </c>
      <c r="J1590" s="28" t="str">
        <f ca="1">ДАННЫЕ!$F1590&amp;H1590&amp;I1590&amp;ДАННЫЕ!$I1590&amp;"m"&amp;IF(ДАННЫЕ!$I1590&gt;0,IF(ДАННЫЕ!$J1590&gt;0,0,1),"")&amp;"f"&amp;IF(ДАННЫЕ!$R1590&gt;0,IF(YEAR(ДАННЫЕ!$F$1)=YEAR(ДАННЫЕ!$R1590),1,0),0)&amp;"z"&amp;ДАННЫЕ!$R1590&amp;"p"&amp;ДАННЫЕ!$S1590&amp;"i"&amp;ДАННЫЕ!$T1590&amp;"h"&amp;ДАННЫЕ!$K1590&amp;"be"&amp;ДАННЫЕ!$BI1590&amp;"CD"&amp;IF(ДАННЫЕ!BF1590&gt;500,4,IF(ДАННЫЕ!BF1590&gt;350,3,IF(ДАННЫЕ!BF1590&gt;200,2,IF(ДАННЫЕ!BF1590&gt;0,1,0))))&amp;"g"&amp;B1590&amp;"d"&amp;H1590&amp;"l"&amp;ДАННЫЕ!AT1590&amp;"a"&amp;ДАННЫЕ!$V1590&amp;"v"&amp;R1590&amp;"k"&amp;ДАННЫЕ!$U1590&amp;"s"&amp;ДАННЫЕ!$Y1590&amp;"t"&amp;ДАННЫЕ!$X1590&amp;"b"&amp;IF(ДАННЫЕ!$Q1590&gt;1,1,0)&amp;"PP"&amp;ДАННЫЕ!Z1590&amp;"c"&amp;S1590&amp;"x"&amp;IF(ДАННЫЕ!$BY1590&gt;0,IF(YEAR(ДАННЫЕ!$F$1)=YEAR(ДАННЫЕ!$BY1590),1,0),0)&amp;"n"&amp;IF(ДАННЫЕ!$BZ1590&gt;0,IF(YEAR(ДАННЫЕ!$F$1)=YEAR(ДАННЫЕ!$BZ1590),1,0),0)&amp;"u"&amp;D1590&amp;"z"&amp;IF(ДАННЫЕ!$CL1590&gt;0,IF(YEAR(ДАННЫЕ!$F$1)&gt;YEAR(ДАННЫЕ!$CL1590),11,12),0)</f>
        <v>03mf0zpihbeCD0g0dlav0kstb0PPc0x0n0u0z0</v>
      </c>
      <c r="K1590" s="28" t="str">
        <f ca="1">ДАННЫЕ!$I1590&amp;"x"&amp;B1590&amp;"w"&amp;IF(T1590+ДАННЫЕ!AD1590+ДАННЫЕ!AE1590+ДАННЫЕ!AF1590+ДАННЫЕ!AG1590+ДАННЫЕ!AH1590+ДАННЫЕ!$AL1590+ДАННЫЕ!AI1590+ДАННЫЕ!AJ1590+ДАННЫЕ!AK1590+ДАННЫЕ!AP1590+ДАННЫЕ!AQ1590+ДАННЫЕ!AR1590+ДАННЫЕ!$AM1590+ДАННЫЕ!$AN1590+ДАННЫЕ!AS1590+ДАННЫЕ!AT1590&gt;0,1,0)&amp;IF(OR(T1590=2,ДАННЫЕ!AD1590=2,ДАННЫЕ!AE1590=2,ДАННЫЕ!AF1590=2,ДАННЫЕ!AG1590=2,ДАННЫЕ!AH1590=2,ДАННЫЕ!$AL1590=2,ДАННЫЕ!AI1590=2,ДАННЫЕ!AJ1590=2,ДАННЫЕ!AK1590=2,ДАННЫЕ!AP1590=2,ДАННЫЕ!AQ1590=2,ДАННЫЕ!AR1590=2,ДАННЫЕ!$AM1590=2,ДАННЫЕ!$AN1590=2,ДАННЫЕ!AS1590=2,ДАННЫЕ!AT1590=2),2,0)&amp;"t"&amp;IF(T1590&gt;0,"1"&amp;T1590,"00")&amp;"f"&amp;IF(ДАННЫЕ!$AC1590,"1"&amp;ДАННЫЕ!$AC1590,"00")&amp;"b"&amp;IF(ДАННЫЕ!$AD1590,"1"&amp;ДАННЫЕ!$AD1590,"00")&amp;"g"&amp;IF(ДАННЫЕ!$AF1590,"1"&amp;ДАННЫЕ!$AF1590,"00")&amp;"c"&amp;IF(ДАННЫЕ!$AG1590,"1"&amp;ДАННЫЕ!$AG1590,"00")&amp;"i"&amp;IF(ДАННЫЕ!$AH1590,"1"&amp;ДАННЫЕ!$AH1590,"00")&amp;"r"&amp;IF(ДАННЫЕ!$AL1590,"1"&amp;ДАННЫЕ!$AL1590,"00")&amp;"m"&amp;IF(ДАННЫЕ!$AI1590,"1"&amp;ДАННЫЕ!$AI1590,"00")&amp;"hS"&amp;IF(ДАННЫЕ!$AJ1590,"1"&amp;ДАННЫЕ!$AJ1590,"00")&amp;"hZ"&amp;IF(ДАННЫЕ!$AK1590,"1"&amp;ДАННЫЕ!$AK1590,"00")&amp;"p"&amp;IF(ДАННЫЕ!$AP1590,"1"&amp;ДАННЫЕ!$AP1590,"00")&amp;"k"&amp;IF(ДАННЫЕ!$AQ1590,"1"&amp;ДАННЫЕ!$AQ1590,"00")&amp;"z"&amp;IF(ДАННЫЕ!$AR1590,"1"&amp;ДАННЫЕ!$AR1590,"00")&amp;"j"&amp;IF(ДАННЫЕ!$AM1590,"1"&amp;ДАННЫЕ!$AM1590,"00")&amp;"n"&amp;IF(ДАННЫЕ!$AN1590,"1"&amp;ДАННЫЕ!$AN1590,"00")&amp;"E"&amp;ДАННЫЕ!BI1590&amp;"L"&amp;ДАННЫЕ!AO1590&amp;"h"&amp;IF(ДАННЫЕ!$AU1590&gt;0,1,0)&amp;"v"&amp;IF(ДАННЫЕ!$AW1590&gt;0,1,0)&amp;"a"&amp;IF(ДАННЫЕ!$AS1590,"1"&amp;ДАННЫЕ!$AS1590,"00")&amp;"s"&amp;IF(ДАННЫЕ!$AT1590,"1"&amp;ДАННЫЕ!$AT1590,"00")&amp;"u"&amp;IF(ДАННЫЕ!$CJ1590&gt;0,1,0)&amp;"y"&amp;B1590&amp;"d"&amp;H1590&amp;"e"&amp;F1590&amp;G1590</f>
        <v>x0w00t00f00b00g00c00i00r00m00hS00hZ00p00k00z00j00n00ELh0v0a00s00u0y0de</v>
      </c>
      <c r="L1590" s="28" t="str">
        <f ca="1">ДАННЫЕ!$I1590&amp;"VN"&amp;IF(ДАННЫЕ!AW1590&gt;0,11,10)&amp;"CD"&amp;IF(ДАННЫЕ!BF1590&gt;500,16,IF(ДАННЫЕ!BF1590&gt;350,15,IF(ДАННЫЕ!BF1590&gt;=200,14,IF(ДАННЫЕ!BF1590&gt;=100,13,IF(ДАННЫЕ!BF1590&gt;=50,12,IF(ДАННЫЕ!BF1590&gt;0,11,10))))))&amp;"AR"&amp;IF(ДАННЫЕ!BX1590&gt;0,1,0)&amp;"GD"&amp;B1590&amp;"VV"&amp;IF(E1590&gt;=5,IF(E1590&lt;18,1,0),0)</f>
        <v>VN10CD10AR0GD0VV0</v>
      </c>
      <c r="M1590" s="28" t="str">
        <f>ДАННЫЕ!$I1590&amp;"b"&amp;ДАННЫЕ!$BI1590&amp;"r"&amp;ДАННЫЕ!$BJ1590&amp;"CD"&amp;IF(ДАННЫЕ!BF1590&gt;0,IF(ДАННЫЕ!BF1590&lt;200,1,IF(ДАННЫЕ!BF1590&lt;350,2,3)),0)&amp;"h"&amp;IF(ДАННЫЕ!$BK1590+ДАННЫЕ!$BL1590+ДАННЫЕ!$BM1590&gt;0,1,0)&amp;"x"&amp;ДАННЫЕ!$BK1590&amp;"y"&amp;ДАННЫЕ!$BL1590&amp;"z"&amp;ДАННЫЕ!$BM1590&amp;"c"&amp;IF(ДАННЫЕ!$BK1590+ДАННЫЕ!$BL1590+ДАННЫЕ!$BM1590=3,1,0)&amp;"a"&amp;IF(ДАННЫЕ!$BQ1590+ДАННЫЕ!$BR1590&gt;0,1,0)&amp;"d"&amp;ДАННЫЕ!$BQ1590&amp;"v"&amp;ДАННЫЕ!$BR1590&amp;"p"&amp;ДАННЫЕ!$BS1590&amp;"n"&amp;ДАННЫЕ!$BU1590&amp;"t"&amp;ДАННЫЕ!$BV1590&amp;"o"&amp;ДАННЫЕ!$BT1590&amp;"l"&amp;IF(ДАННЫЕ!$BN1590&gt;0,1,0)&amp;ДАННЫЕ!$BN1590&amp;"g"&amp;ДАННЫЕ!$BO1590&amp;"s"&amp;ДАННЫЕ!$BP1590&amp;"DZ"&amp;IF(ДАННЫЕ!B1590-ДАННЫЕ!G1590 &lt; 60,IF(ДАННЫЕ!B1590-ДАННЫЕ!G1590 &gt;= 0,1,0),0)&amp;"u"&amp;IF(ДАННЫЕ!$CJ1590&gt;0,1,0)</f>
        <v>brCD0h0xyzc0a0dvpntol0gsDZ1u0</v>
      </c>
      <c r="N1590" s="28" t="str">
        <f ca="1">ДАННЫЕ!$F1590&amp;ДАННЫЕ!$I1590&amp;"g"&amp;B1590&amp;"cf"&amp;D1590&amp;"a"&amp;IF(ДАННЫЕ!$BX1590&gt;0,1,0)&amp;IF(ДАННЫЕ!$BF1590&gt;500,1,IF(ДАННЫЕ!$BF1590&gt;350,2,IF(ДАННЫЕ!$BF1590&gt;=200,3,IF(ДАННЫЕ!$BF1590&gt;=100,4,IF(ДАННЫЕ!$BF1590&gt;=50,5,IF(ДАННЫЕ!$BF1590&lt;50,6,0))))))&amp;"AR"&amp;IF(DATEDIF(ДАННЫЕ!$BX1590,ДАННЫЕ!$F$1,"y")&gt;1,1,0)&amp;"VG"&amp;IF(ДАННЫЕ!$BH1590="0",1,0)&amp;"o"&amp;IF(T1590+ДАННЫЕ!$AF1590+ДАННЫЕ!$AG1590+ДАННЫЕ!$AH1590+ДАННЫЕ!$AI1590+ДАННЫЕ!$AJ1590+ДАННЫЕ!$AP1590+ДАННЫЕ!$AQ1590+ДАННЫЕ!$AR1590+ДАННЫЕ!$AU1590+ДАННЫЕ!$AW1590+ДАННЫЕ!$AS1590+ДАННЫЕ!$AT1590&gt;0,1,0)&amp;"x"&amp;ДАННЫЕ!$AG1590&amp;"p"&amp;IF(ДАННЫЕ!$BY1590&gt;0,1,0)&amp;"v"&amp;IF(ДАННЫЕ!$BZ1590&gt;0,1,0)&amp;"n"&amp;ДАННЫЕ!$CA1590&amp;"t"&amp;ДАННЫЕ!$AY1590&amp;"k"&amp;ДАННЫЕ!$CB1590&amp;"q"&amp;ДАННЫЕ!$CC1590&amp;"w"&amp;ДАННЫЕ!$CD1590&amp;"e"&amp;ДАННЫЕ!$CE1590&amp;"m"&amp;ДАННЫЕ!$CF1590&amp;"c"&amp;ДАННЫЕ!$CG1590&amp;"z"&amp;ДАННЫЕ!$CH1590&amp;"d"&amp;IF(H1590=4,1,0)&amp;"s"&amp;IF(ДАННЫЕ!$J1590=1,0,1)&amp;"u"&amp;IF(ДАННЫЕ!$CJ1590&gt;0,1,0)</f>
        <v>g0cf0a06AR1VG0o0xp0v0ntkqwemczd0s1u0</v>
      </c>
      <c r="O1590" s="28" t="str">
        <f>ДАННЫЕ!$I1590&amp;"g"&amp;B1590&amp;A1590&amp;"f"&amp;P1590&amp;"c"&amp;IF(ДАННЫЕ!$U1590&gt;0,1,0)&amp;"s"&amp;IF(ДАННЫЕ!$Q1590&gt;0,IF(YEAR(ДАННЫЕ!$F$1)=YEAR(ДАННЫЕ!$Q1590),IF(MONTH(ДАННЫЕ!$F$1)=MONTH(ДАННЫЕ!$Q1590),111,11),1),0)&amp;"i"&amp;IF(ДАННЫЕ!$R1590+ДАННЫЕ!$S1590+ДАННЫЕ!$T1590=0,0,1)&amp;"h"&amp;IF(ДАННЫЕ!$P1590&gt;0,1,0)&amp;"p"&amp;IF(ДАННЫЕ!$CI1590&gt;0,IF(YEAR(ДАННЫЕ!$F$1)=YEAR(ДАННЫЕ!$CI1590),IF(MONTH(ДАННЫЕ!$F$1)=MONTH(ДАННЫЕ!$CI1590),111,11),1),0)&amp;"d"&amp;IF(ДАННЫЕ!$CJ1590&gt;0,IF(YEAR(ДАННЫЕ!$F$1)=YEAR(ДАННЫЕ!$CJ1590),IF(MONTH(ДАННЫЕ!$F$1)=MONTH(ДАННЫЕ!$CJ1590),111,11),1),0)&amp;"o"&amp;IF(ДАННЫЕ!$CK1590&gt;0,IF(MONTH(ДАННЫЕ!$F$1)=MONTH(ДАННЫЕ!$CK1590),111,11),0)&amp;"v"&amp;IF(ДАННЫЕ!$BE1590&gt;0,IF(MONTH(ДАННЫЕ!$F$1)=MONTH(ДАННЫЕ!$BE1590),111,11),0)</f>
        <v>g00f0c0s0i0h0p0d0o0v0</v>
      </c>
      <c r="P1590" s="15">
        <f t="shared" si="77"/>
        <v>0</v>
      </c>
      <c r="Q1590" s="15">
        <f>IF(ДАННЫЕ!$F$1&gt;ДАННЫЕ!$N1590,IF(YEAR(ДАННЫЕ!$F$1)=YEAR(ДАННЫЕ!M1590),1,0),0)</f>
        <v>0</v>
      </c>
      <c r="R1590" s="15">
        <f>IF(ДАННЫЕ!$F$1&gt;ДАННЫЕ!$N1590,IF(YEAR(ДАННЫЕ!$F$1)=YEAR(ДАННЫЕ!N1590),1,0),0)</f>
        <v>0</v>
      </c>
      <c r="S1590" s="15">
        <f>IF(ДАННЫЕ!$AA1590="2А",1,IF(ДАННЫЕ!$AA1590="2Б",2,IF(ДАННЫЕ!$AA1590="2В",3,IF(ДАННЫЕ!$AA1590=3,4,IF(ДАННЫЕ!$AA1590="4А",5,IF(ДАННЫЕ!$AA1590="4Б",6,IF(ДАННЫЕ!$AA1590="4В",7,IF(ДАННЫЕ!$AA1590=5,8,0))))))))</f>
        <v>0</v>
      </c>
      <c r="T1590" s="15">
        <f>IF(OR(ДАННЫЕ!$AC1590=2,ДАННЫЕ!$AD1590=2,ДАННЫЕ!$AE1590=2),2,IF(OR(ДАННЫЕ!$AC1590=1,ДАННЫЕ!$AD1590=1,ДАННЫЕ!$AE1590=1),1,0))</f>
        <v>0</v>
      </c>
    </row>
    <row r="1591" spans="1:20" x14ac:dyDescent="0.2">
      <c r="A1591" s="78">
        <f>IF(B1591&gt;0,IF(MONTH(ДАННЫЕ!$F$1)=MONTH(ДАННЫЕ!$B1591),1,0),0)</f>
        <v>0</v>
      </c>
      <c r="B1591" s="14">
        <f>IF(ДАННЫЕ!$B1591&gt;0,IF(YEAR(ДАННЫЕ!$F$1)=YEAR(ДАННЫЕ!$B1591),1,0),0)</f>
        <v>0</v>
      </c>
      <c r="C1591" s="14">
        <f>IF(ДАННЫЕ!$CM1591&gt;0,IF(YEAR(ДАННЫЕ!$F$1)=YEAR(ДАННЫЕ!$CM1591),1,0),0)</f>
        <v>0</v>
      </c>
      <c r="D1591" s="14">
        <f>IF(ДАННЫЕ!$CJ1591&gt;0,IF(ДАННЫЕ!$CL1591&gt;ДАННЫЕ!$F$1,1,IF(ДАННЫЕ!$CL1591&gt;0,0,1)),0)</f>
        <v>0</v>
      </c>
      <c r="E1591" s="43" t="str">
        <f ca="1">IF(ДАННЫЕ!$F$1&gt;0,IF(ДАННЫЕ!$G1591&gt;0,DATEDIF(ДАННЫЕ!$G1591,ДАННЫЕ!$F$1,"y"),""),IF(ДАННЫЕ!$G1591&gt;0,DATEDIF(ДАННЫЕ!$G1591,TODAY(),"y"),""))</f>
        <v/>
      </c>
      <c r="F1591" s="43" t="str">
        <f xml:space="preserve"> IF(ДАННЫЕ!$F1591="М",IF(E1591&gt;=18,IF(E1591&lt;60,1,""),""),"")&amp;IF(ДАННЫЕ!$F1591="Ж",IF(E1591&gt;=18,IF(E1591&lt;55,1,""),""),"")</f>
        <v/>
      </c>
      <c r="G1591" s="43" t="str">
        <f xml:space="preserve"> IF(ДАННЫЕ!$F1591="М",IF(E1591&gt;=60,2,""),"")&amp;IF(ДАННЫЕ!$F1591="Ж",IF(E1591&gt;=55,2,""),"")</f>
        <v/>
      </c>
      <c r="H1591" s="43" t="str">
        <f t="shared" ca="1" si="75"/>
        <v/>
      </c>
      <c r="I1591" s="43" t="str">
        <f t="shared" ca="1" si="76"/>
        <v>03</v>
      </c>
      <c r="J1591" s="28" t="str">
        <f ca="1">ДАННЫЕ!$F1591&amp;H1591&amp;I1591&amp;ДАННЫЕ!$I1591&amp;"m"&amp;IF(ДАННЫЕ!$I1591&gt;0,IF(ДАННЫЕ!$J1591&gt;0,0,1),"")&amp;"f"&amp;IF(ДАННЫЕ!$R1591&gt;0,IF(YEAR(ДАННЫЕ!$F$1)=YEAR(ДАННЫЕ!$R1591),1,0),0)&amp;"z"&amp;ДАННЫЕ!$R1591&amp;"p"&amp;ДАННЫЕ!$S1591&amp;"i"&amp;ДАННЫЕ!$T1591&amp;"h"&amp;ДАННЫЕ!$K1591&amp;"be"&amp;ДАННЫЕ!$BI1591&amp;"CD"&amp;IF(ДАННЫЕ!BF1591&gt;500,4,IF(ДАННЫЕ!BF1591&gt;350,3,IF(ДАННЫЕ!BF1591&gt;200,2,IF(ДАННЫЕ!BF1591&gt;0,1,0))))&amp;"g"&amp;B1591&amp;"d"&amp;H1591&amp;"l"&amp;ДАННЫЕ!AT1591&amp;"a"&amp;ДАННЫЕ!$V1591&amp;"v"&amp;R1591&amp;"k"&amp;ДАННЫЕ!$U1591&amp;"s"&amp;ДАННЫЕ!$Y1591&amp;"t"&amp;ДАННЫЕ!$X1591&amp;"b"&amp;IF(ДАННЫЕ!$Q1591&gt;1,1,0)&amp;"PP"&amp;ДАННЫЕ!Z1591&amp;"c"&amp;S1591&amp;"x"&amp;IF(ДАННЫЕ!$BY1591&gt;0,IF(YEAR(ДАННЫЕ!$F$1)=YEAR(ДАННЫЕ!$BY1591),1,0),0)&amp;"n"&amp;IF(ДАННЫЕ!$BZ1591&gt;0,IF(YEAR(ДАННЫЕ!$F$1)=YEAR(ДАННЫЕ!$BZ1591),1,0),0)&amp;"u"&amp;D1591&amp;"z"&amp;IF(ДАННЫЕ!$CL1591&gt;0,IF(YEAR(ДАННЫЕ!$F$1)&gt;YEAR(ДАННЫЕ!$CL1591),11,12),0)</f>
        <v>03mf0zpihbeCD0g0dlav0kstb0PPc0x0n0u0z0</v>
      </c>
      <c r="K1591" s="28" t="str">
        <f ca="1">ДАННЫЕ!$I1591&amp;"x"&amp;B1591&amp;"w"&amp;IF(T1591+ДАННЫЕ!AD1591+ДАННЫЕ!AE1591+ДАННЫЕ!AF1591+ДАННЫЕ!AG1591+ДАННЫЕ!AH1591+ДАННЫЕ!$AL1591+ДАННЫЕ!AI1591+ДАННЫЕ!AJ1591+ДАННЫЕ!AK1591+ДАННЫЕ!AP1591+ДАННЫЕ!AQ1591+ДАННЫЕ!AR1591+ДАННЫЕ!$AM1591+ДАННЫЕ!$AN1591+ДАННЫЕ!AS1591+ДАННЫЕ!AT1591&gt;0,1,0)&amp;IF(OR(T1591=2,ДАННЫЕ!AD1591=2,ДАННЫЕ!AE1591=2,ДАННЫЕ!AF1591=2,ДАННЫЕ!AG1591=2,ДАННЫЕ!AH1591=2,ДАННЫЕ!$AL1591=2,ДАННЫЕ!AI1591=2,ДАННЫЕ!AJ1591=2,ДАННЫЕ!AK1591=2,ДАННЫЕ!AP1591=2,ДАННЫЕ!AQ1591=2,ДАННЫЕ!AR1591=2,ДАННЫЕ!$AM1591=2,ДАННЫЕ!$AN1591=2,ДАННЫЕ!AS1591=2,ДАННЫЕ!AT1591=2),2,0)&amp;"t"&amp;IF(T1591&gt;0,"1"&amp;T1591,"00")&amp;"f"&amp;IF(ДАННЫЕ!$AC1591,"1"&amp;ДАННЫЕ!$AC1591,"00")&amp;"b"&amp;IF(ДАННЫЕ!$AD1591,"1"&amp;ДАННЫЕ!$AD1591,"00")&amp;"g"&amp;IF(ДАННЫЕ!$AF1591,"1"&amp;ДАННЫЕ!$AF1591,"00")&amp;"c"&amp;IF(ДАННЫЕ!$AG1591,"1"&amp;ДАННЫЕ!$AG1591,"00")&amp;"i"&amp;IF(ДАННЫЕ!$AH1591,"1"&amp;ДАННЫЕ!$AH1591,"00")&amp;"r"&amp;IF(ДАННЫЕ!$AL1591,"1"&amp;ДАННЫЕ!$AL1591,"00")&amp;"m"&amp;IF(ДАННЫЕ!$AI1591,"1"&amp;ДАННЫЕ!$AI1591,"00")&amp;"hS"&amp;IF(ДАННЫЕ!$AJ1591,"1"&amp;ДАННЫЕ!$AJ1591,"00")&amp;"hZ"&amp;IF(ДАННЫЕ!$AK1591,"1"&amp;ДАННЫЕ!$AK1591,"00")&amp;"p"&amp;IF(ДАННЫЕ!$AP1591,"1"&amp;ДАННЫЕ!$AP1591,"00")&amp;"k"&amp;IF(ДАННЫЕ!$AQ1591,"1"&amp;ДАННЫЕ!$AQ1591,"00")&amp;"z"&amp;IF(ДАННЫЕ!$AR1591,"1"&amp;ДАННЫЕ!$AR1591,"00")&amp;"j"&amp;IF(ДАННЫЕ!$AM1591,"1"&amp;ДАННЫЕ!$AM1591,"00")&amp;"n"&amp;IF(ДАННЫЕ!$AN1591,"1"&amp;ДАННЫЕ!$AN1591,"00")&amp;"E"&amp;ДАННЫЕ!BI1591&amp;"L"&amp;ДАННЫЕ!AO1591&amp;"h"&amp;IF(ДАННЫЕ!$AU1591&gt;0,1,0)&amp;"v"&amp;IF(ДАННЫЕ!$AW1591&gt;0,1,0)&amp;"a"&amp;IF(ДАННЫЕ!$AS1591,"1"&amp;ДАННЫЕ!$AS1591,"00")&amp;"s"&amp;IF(ДАННЫЕ!$AT1591,"1"&amp;ДАННЫЕ!$AT1591,"00")&amp;"u"&amp;IF(ДАННЫЕ!$CJ1591&gt;0,1,0)&amp;"y"&amp;B1591&amp;"d"&amp;H1591&amp;"e"&amp;F1591&amp;G1591</f>
        <v>x0w00t00f00b00g00c00i00r00m00hS00hZ00p00k00z00j00n00ELh0v0a00s00u0y0de</v>
      </c>
      <c r="L1591" s="28" t="str">
        <f ca="1">ДАННЫЕ!$I1591&amp;"VN"&amp;IF(ДАННЫЕ!AW1591&gt;0,11,10)&amp;"CD"&amp;IF(ДАННЫЕ!BF1591&gt;500,16,IF(ДАННЫЕ!BF1591&gt;350,15,IF(ДАННЫЕ!BF1591&gt;=200,14,IF(ДАННЫЕ!BF1591&gt;=100,13,IF(ДАННЫЕ!BF1591&gt;=50,12,IF(ДАННЫЕ!BF1591&gt;0,11,10))))))&amp;"AR"&amp;IF(ДАННЫЕ!BX1591&gt;0,1,0)&amp;"GD"&amp;B1591&amp;"VV"&amp;IF(E1591&gt;=5,IF(E1591&lt;18,1,0),0)</f>
        <v>VN10CD10AR0GD0VV0</v>
      </c>
      <c r="M1591" s="28" t="str">
        <f>ДАННЫЕ!$I1591&amp;"b"&amp;ДАННЫЕ!$BI1591&amp;"r"&amp;ДАННЫЕ!$BJ1591&amp;"CD"&amp;IF(ДАННЫЕ!BF1591&gt;0,IF(ДАННЫЕ!BF1591&lt;200,1,IF(ДАННЫЕ!BF1591&lt;350,2,3)),0)&amp;"h"&amp;IF(ДАННЫЕ!$BK1591+ДАННЫЕ!$BL1591+ДАННЫЕ!$BM1591&gt;0,1,0)&amp;"x"&amp;ДАННЫЕ!$BK1591&amp;"y"&amp;ДАННЫЕ!$BL1591&amp;"z"&amp;ДАННЫЕ!$BM1591&amp;"c"&amp;IF(ДАННЫЕ!$BK1591+ДАННЫЕ!$BL1591+ДАННЫЕ!$BM1591=3,1,0)&amp;"a"&amp;IF(ДАННЫЕ!$BQ1591+ДАННЫЕ!$BR1591&gt;0,1,0)&amp;"d"&amp;ДАННЫЕ!$BQ1591&amp;"v"&amp;ДАННЫЕ!$BR1591&amp;"p"&amp;ДАННЫЕ!$BS1591&amp;"n"&amp;ДАННЫЕ!$BU1591&amp;"t"&amp;ДАННЫЕ!$BV1591&amp;"o"&amp;ДАННЫЕ!$BT1591&amp;"l"&amp;IF(ДАННЫЕ!$BN1591&gt;0,1,0)&amp;ДАННЫЕ!$BN1591&amp;"g"&amp;ДАННЫЕ!$BO1591&amp;"s"&amp;ДАННЫЕ!$BP1591&amp;"DZ"&amp;IF(ДАННЫЕ!B1591-ДАННЫЕ!G1591 &lt; 60,IF(ДАННЫЕ!B1591-ДАННЫЕ!G1591 &gt;= 0,1,0),0)&amp;"u"&amp;IF(ДАННЫЕ!$CJ1591&gt;0,1,0)</f>
        <v>brCD0h0xyzc0a0dvpntol0gsDZ1u0</v>
      </c>
      <c r="N1591" s="28" t="str">
        <f ca="1">ДАННЫЕ!$F1591&amp;ДАННЫЕ!$I1591&amp;"g"&amp;B1591&amp;"cf"&amp;D1591&amp;"a"&amp;IF(ДАННЫЕ!$BX1591&gt;0,1,0)&amp;IF(ДАННЫЕ!$BF1591&gt;500,1,IF(ДАННЫЕ!$BF1591&gt;350,2,IF(ДАННЫЕ!$BF1591&gt;=200,3,IF(ДАННЫЕ!$BF1591&gt;=100,4,IF(ДАННЫЕ!$BF1591&gt;=50,5,IF(ДАННЫЕ!$BF1591&lt;50,6,0))))))&amp;"AR"&amp;IF(DATEDIF(ДАННЫЕ!$BX1591,ДАННЫЕ!$F$1,"y")&gt;1,1,0)&amp;"VG"&amp;IF(ДАННЫЕ!$BH1591="0",1,0)&amp;"o"&amp;IF(T1591+ДАННЫЕ!$AF1591+ДАННЫЕ!$AG1591+ДАННЫЕ!$AH1591+ДАННЫЕ!$AI1591+ДАННЫЕ!$AJ1591+ДАННЫЕ!$AP1591+ДАННЫЕ!$AQ1591+ДАННЫЕ!$AR1591+ДАННЫЕ!$AU1591+ДАННЫЕ!$AW1591+ДАННЫЕ!$AS1591+ДАННЫЕ!$AT1591&gt;0,1,0)&amp;"x"&amp;ДАННЫЕ!$AG1591&amp;"p"&amp;IF(ДАННЫЕ!$BY1591&gt;0,1,0)&amp;"v"&amp;IF(ДАННЫЕ!$BZ1591&gt;0,1,0)&amp;"n"&amp;ДАННЫЕ!$CA1591&amp;"t"&amp;ДАННЫЕ!$AY1591&amp;"k"&amp;ДАННЫЕ!$CB1591&amp;"q"&amp;ДАННЫЕ!$CC1591&amp;"w"&amp;ДАННЫЕ!$CD1591&amp;"e"&amp;ДАННЫЕ!$CE1591&amp;"m"&amp;ДАННЫЕ!$CF1591&amp;"c"&amp;ДАННЫЕ!$CG1591&amp;"z"&amp;ДАННЫЕ!$CH1591&amp;"d"&amp;IF(H1591=4,1,0)&amp;"s"&amp;IF(ДАННЫЕ!$J1591=1,0,1)&amp;"u"&amp;IF(ДАННЫЕ!$CJ1591&gt;0,1,0)</f>
        <v>g0cf0a06AR1VG0o0xp0v0ntkqwemczd0s1u0</v>
      </c>
      <c r="O1591" s="28" t="str">
        <f>ДАННЫЕ!$I1591&amp;"g"&amp;B1591&amp;A1591&amp;"f"&amp;P1591&amp;"c"&amp;IF(ДАННЫЕ!$U1591&gt;0,1,0)&amp;"s"&amp;IF(ДАННЫЕ!$Q1591&gt;0,IF(YEAR(ДАННЫЕ!$F$1)=YEAR(ДАННЫЕ!$Q1591),IF(MONTH(ДАННЫЕ!$F$1)=MONTH(ДАННЫЕ!$Q1591),111,11),1),0)&amp;"i"&amp;IF(ДАННЫЕ!$R1591+ДАННЫЕ!$S1591+ДАННЫЕ!$T1591=0,0,1)&amp;"h"&amp;IF(ДАННЫЕ!$P1591&gt;0,1,0)&amp;"p"&amp;IF(ДАННЫЕ!$CI1591&gt;0,IF(YEAR(ДАННЫЕ!$F$1)=YEAR(ДАННЫЕ!$CI1591),IF(MONTH(ДАННЫЕ!$F$1)=MONTH(ДАННЫЕ!$CI1591),111,11),1),0)&amp;"d"&amp;IF(ДАННЫЕ!$CJ1591&gt;0,IF(YEAR(ДАННЫЕ!$F$1)=YEAR(ДАННЫЕ!$CJ1591),IF(MONTH(ДАННЫЕ!$F$1)=MONTH(ДАННЫЕ!$CJ1591),111,11),1),0)&amp;"o"&amp;IF(ДАННЫЕ!$CK1591&gt;0,IF(MONTH(ДАННЫЕ!$F$1)=MONTH(ДАННЫЕ!$CK1591),111,11),0)&amp;"v"&amp;IF(ДАННЫЕ!$BE1591&gt;0,IF(MONTH(ДАННЫЕ!$F$1)=MONTH(ДАННЫЕ!$BE1591),111,11),0)</f>
        <v>g00f0c0s0i0h0p0d0o0v0</v>
      </c>
      <c r="P1591" s="15">
        <f t="shared" si="77"/>
        <v>0</v>
      </c>
      <c r="Q1591" s="15">
        <f>IF(ДАННЫЕ!$F$1&gt;ДАННЫЕ!$N1591,IF(YEAR(ДАННЫЕ!$F$1)=YEAR(ДАННЫЕ!M1591),1,0),0)</f>
        <v>0</v>
      </c>
      <c r="R1591" s="15">
        <f>IF(ДАННЫЕ!$F$1&gt;ДАННЫЕ!$N1591,IF(YEAR(ДАННЫЕ!$F$1)=YEAR(ДАННЫЕ!N1591),1,0),0)</f>
        <v>0</v>
      </c>
      <c r="S1591" s="15">
        <f>IF(ДАННЫЕ!$AA1591="2А",1,IF(ДАННЫЕ!$AA1591="2Б",2,IF(ДАННЫЕ!$AA1591="2В",3,IF(ДАННЫЕ!$AA1591=3,4,IF(ДАННЫЕ!$AA1591="4А",5,IF(ДАННЫЕ!$AA1591="4Б",6,IF(ДАННЫЕ!$AA1591="4В",7,IF(ДАННЫЕ!$AA1591=5,8,0))))))))</f>
        <v>0</v>
      </c>
      <c r="T1591" s="15">
        <f>IF(OR(ДАННЫЕ!$AC1591=2,ДАННЫЕ!$AD1591=2,ДАННЫЕ!$AE1591=2),2,IF(OR(ДАННЫЕ!$AC1591=1,ДАННЫЕ!$AD1591=1,ДАННЫЕ!$AE1591=1),1,0))</f>
        <v>0</v>
      </c>
    </row>
    <row r="1592" spans="1:20" x14ac:dyDescent="0.2">
      <c r="A1592" s="78">
        <f>IF(B1592&gt;0,IF(MONTH(ДАННЫЕ!$F$1)=MONTH(ДАННЫЕ!$B1592),1,0),0)</f>
        <v>0</v>
      </c>
      <c r="B1592" s="14">
        <f>IF(ДАННЫЕ!$B1592&gt;0,IF(YEAR(ДАННЫЕ!$F$1)=YEAR(ДАННЫЕ!$B1592),1,0),0)</f>
        <v>0</v>
      </c>
      <c r="C1592" s="14">
        <f>IF(ДАННЫЕ!$CM1592&gt;0,IF(YEAR(ДАННЫЕ!$F$1)=YEAR(ДАННЫЕ!$CM1592),1,0),0)</f>
        <v>0</v>
      </c>
      <c r="D1592" s="14">
        <f>IF(ДАННЫЕ!$CJ1592&gt;0,IF(ДАННЫЕ!$CL1592&gt;ДАННЫЕ!$F$1,1,IF(ДАННЫЕ!$CL1592&gt;0,0,1)),0)</f>
        <v>0</v>
      </c>
      <c r="E1592" s="43" t="str">
        <f ca="1">IF(ДАННЫЕ!$F$1&gt;0,IF(ДАННЫЕ!$G1592&gt;0,DATEDIF(ДАННЫЕ!$G1592,ДАННЫЕ!$F$1,"y"),""),IF(ДАННЫЕ!$G1592&gt;0,DATEDIF(ДАННЫЕ!$G1592,TODAY(),"y"),""))</f>
        <v/>
      </c>
      <c r="F1592" s="43" t="str">
        <f xml:space="preserve"> IF(ДАННЫЕ!$F1592="М",IF(E1592&gt;=18,IF(E1592&lt;60,1,""),""),"")&amp;IF(ДАННЫЕ!$F1592="Ж",IF(E1592&gt;=18,IF(E1592&lt;55,1,""),""),"")</f>
        <v/>
      </c>
      <c r="G1592" s="43" t="str">
        <f xml:space="preserve"> IF(ДАННЫЕ!$F1592="М",IF(E1592&gt;=60,2,""),"")&amp;IF(ДАННЫЕ!$F1592="Ж",IF(E1592&gt;=55,2,""),"")</f>
        <v/>
      </c>
      <c r="H1592" s="43" t="str">
        <f t="shared" ca="1" si="75"/>
        <v/>
      </c>
      <c r="I1592" s="43" t="str">
        <f t="shared" ca="1" si="76"/>
        <v>03</v>
      </c>
      <c r="J1592" s="28" t="str">
        <f ca="1">ДАННЫЕ!$F1592&amp;H1592&amp;I1592&amp;ДАННЫЕ!$I1592&amp;"m"&amp;IF(ДАННЫЕ!$I1592&gt;0,IF(ДАННЫЕ!$J1592&gt;0,0,1),"")&amp;"f"&amp;IF(ДАННЫЕ!$R1592&gt;0,IF(YEAR(ДАННЫЕ!$F$1)=YEAR(ДАННЫЕ!$R1592),1,0),0)&amp;"z"&amp;ДАННЫЕ!$R1592&amp;"p"&amp;ДАННЫЕ!$S1592&amp;"i"&amp;ДАННЫЕ!$T1592&amp;"h"&amp;ДАННЫЕ!$K1592&amp;"be"&amp;ДАННЫЕ!$BI1592&amp;"CD"&amp;IF(ДАННЫЕ!BF1592&gt;500,4,IF(ДАННЫЕ!BF1592&gt;350,3,IF(ДАННЫЕ!BF1592&gt;200,2,IF(ДАННЫЕ!BF1592&gt;0,1,0))))&amp;"g"&amp;B1592&amp;"d"&amp;H1592&amp;"l"&amp;ДАННЫЕ!AT1592&amp;"a"&amp;ДАННЫЕ!$V1592&amp;"v"&amp;R1592&amp;"k"&amp;ДАННЫЕ!$U1592&amp;"s"&amp;ДАННЫЕ!$Y1592&amp;"t"&amp;ДАННЫЕ!$X1592&amp;"b"&amp;IF(ДАННЫЕ!$Q1592&gt;1,1,0)&amp;"PP"&amp;ДАННЫЕ!Z1592&amp;"c"&amp;S1592&amp;"x"&amp;IF(ДАННЫЕ!$BY1592&gt;0,IF(YEAR(ДАННЫЕ!$F$1)=YEAR(ДАННЫЕ!$BY1592),1,0),0)&amp;"n"&amp;IF(ДАННЫЕ!$BZ1592&gt;0,IF(YEAR(ДАННЫЕ!$F$1)=YEAR(ДАННЫЕ!$BZ1592),1,0),0)&amp;"u"&amp;D1592&amp;"z"&amp;IF(ДАННЫЕ!$CL1592&gt;0,IF(YEAR(ДАННЫЕ!$F$1)&gt;YEAR(ДАННЫЕ!$CL1592),11,12),0)</f>
        <v>03mf0zpihbeCD0g0dlav0kstb0PPc0x0n0u0z0</v>
      </c>
      <c r="K1592" s="28" t="str">
        <f ca="1">ДАННЫЕ!$I1592&amp;"x"&amp;B1592&amp;"w"&amp;IF(T1592+ДАННЫЕ!AD1592+ДАННЫЕ!AE1592+ДАННЫЕ!AF1592+ДАННЫЕ!AG1592+ДАННЫЕ!AH1592+ДАННЫЕ!$AL1592+ДАННЫЕ!AI1592+ДАННЫЕ!AJ1592+ДАННЫЕ!AK1592+ДАННЫЕ!AP1592+ДАННЫЕ!AQ1592+ДАННЫЕ!AR1592+ДАННЫЕ!$AM1592+ДАННЫЕ!$AN1592+ДАННЫЕ!AS1592+ДАННЫЕ!AT1592&gt;0,1,0)&amp;IF(OR(T1592=2,ДАННЫЕ!AD1592=2,ДАННЫЕ!AE1592=2,ДАННЫЕ!AF1592=2,ДАННЫЕ!AG1592=2,ДАННЫЕ!AH1592=2,ДАННЫЕ!$AL1592=2,ДАННЫЕ!AI1592=2,ДАННЫЕ!AJ1592=2,ДАННЫЕ!AK1592=2,ДАННЫЕ!AP1592=2,ДАННЫЕ!AQ1592=2,ДАННЫЕ!AR1592=2,ДАННЫЕ!$AM1592=2,ДАННЫЕ!$AN1592=2,ДАННЫЕ!AS1592=2,ДАННЫЕ!AT1592=2),2,0)&amp;"t"&amp;IF(T1592&gt;0,"1"&amp;T1592,"00")&amp;"f"&amp;IF(ДАННЫЕ!$AC1592,"1"&amp;ДАННЫЕ!$AC1592,"00")&amp;"b"&amp;IF(ДАННЫЕ!$AD1592,"1"&amp;ДАННЫЕ!$AD1592,"00")&amp;"g"&amp;IF(ДАННЫЕ!$AF1592,"1"&amp;ДАННЫЕ!$AF1592,"00")&amp;"c"&amp;IF(ДАННЫЕ!$AG1592,"1"&amp;ДАННЫЕ!$AG1592,"00")&amp;"i"&amp;IF(ДАННЫЕ!$AH1592,"1"&amp;ДАННЫЕ!$AH1592,"00")&amp;"r"&amp;IF(ДАННЫЕ!$AL1592,"1"&amp;ДАННЫЕ!$AL1592,"00")&amp;"m"&amp;IF(ДАННЫЕ!$AI1592,"1"&amp;ДАННЫЕ!$AI1592,"00")&amp;"hS"&amp;IF(ДАННЫЕ!$AJ1592,"1"&amp;ДАННЫЕ!$AJ1592,"00")&amp;"hZ"&amp;IF(ДАННЫЕ!$AK1592,"1"&amp;ДАННЫЕ!$AK1592,"00")&amp;"p"&amp;IF(ДАННЫЕ!$AP1592,"1"&amp;ДАННЫЕ!$AP1592,"00")&amp;"k"&amp;IF(ДАННЫЕ!$AQ1592,"1"&amp;ДАННЫЕ!$AQ1592,"00")&amp;"z"&amp;IF(ДАННЫЕ!$AR1592,"1"&amp;ДАННЫЕ!$AR1592,"00")&amp;"j"&amp;IF(ДАННЫЕ!$AM1592,"1"&amp;ДАННЫЕ!$AM1592,"00")&amp;"n"&amp;IF(ДАННЫЕ!$AN1592,"1"&amp;ДАННЫЕ!$AN1592,"00")&amp;"E"&amp;ДАННЫЕ!BI1592&amp;"L"&amp;ДАННЫЕ!AO1592&amp;"h"&amp;IF(ДАННЫЕ!$AU1592&gt;0,1,0)&amp;"v"&amp;IF(ДАННЫЕ!$AW1592&gt;0,1,0)&amp;"a"&amp;IF(ДАННЫЕ!$AS1592,"1"&amp;ДАННЫЕ!$AS1592,"00")&amp;"s"&amp;IF(ДАННЫЕ!$AT1592,"1"&amp;ДАННЫЕ!$AT1592,"00")&amp;"u"&amp;IF(ДАННЫЕ!$CJ1592&gt;0,1,0)&amp;"y"&amp;B1592&amp;"d"&amp;H1592&amp;"e"&amp;F1592&amp;G1592</f>
        <v>x0w00t00f00b00g00c00i00r00m00hS00hZ00p00k00z00j00n00ELh0v0a00s00u0y0de</v>
      </c>
      <c r="L1592" s="28" t="str">
        <f ca="1">ДАННЫЕ!$I1592&amp;"VN"&amp;IF(ДАННЫЕ!AW1592&gt;0,11,10)&amp;"CD"&amp;IF(ДАННЫЕ!BF1592&gt;500,16,IF(ДАННЫЕ!BF1592&gt;350,15,IF(ДАННЫЕ!BF1592&gt;=200,14,IF(ДАННЫЕ!BF1592&gt;=100,13,IF(ДАННЫЕ!BF1592&gt;=50,12,IF(ДАННЫЕ!BF1592&gt;0,11,10))))))&amp;"AR"&amp;IF(ДАННЫЕ!BX1592&gt;0,1,0)&amp;"GD"&amp;B1592&amp;"VV"&amp;IF(E1592&gt;=5,IF(E1592&lt;18,1,0),0)</f>
        <v>VN10CD10AR0GD0VV0</v>
      </c>
      <c r="M1592" s="28" t="str">
        <f>ДАННЫЕ!$I1592&amp;"b"&amp;ДАННЫЕ!$BI1592&amp;"r"&amp;ДАННЫЕ!$BJ1592&amp;"CD"&amp;IF(ДАННЫЕ!BF1592&gt;0,IF(ДАННЫЕ!BF1592&lt;200,1,IF(ДАННЫЕ!BF1592&lt;350,2,3)),0)&amp;"h"&amp;IF(ДАННЫЕ!$BK1592+ДАННЫЕ!$BL1592+ДАННЫЕ!$BM1592&gt;0,1,0)&amp;"x"&amp;ДАННЫЕ!$BK1592&amp;"y"&amp;ДАННЫЕ!$BL1592&amp;"z"&amp;ДАННЫЕ!$BM1592&amp;"c"&amp;IF(ДАННЫЕ!$BK1592+ДАННЫЕ!$BL1592+ДАННЫЕ!$BM1592=3,1,0)&amp;"a"&amp;IF(ДАННЫЕ!$BQ1592+ДАННЫЕ!$BR1592&gt;0,1,0)&amp;"d"&amp;ДАННЫЕ!$BQ1592&amp;"v"&amp;ДАННЫЕ!$BR1592&amp;"p"&amp;ДАННЫЕ!$BS1592&amp;"n"&amp;ДАННЫЕ!$BU1592&amp;"t"&amp;ДАННЫЕ!$BV1592&amp;"o"&amp;ДАННЫЕ!$BT1592&amp;"l"&amp;IF(ДАННЫЕ!$BN1592&gt;0,1,0)&amp;ДАННЫЕ!$BN1592&amp;"g"&amp;ДАННЫЕ!$BO1592&amp;"s"&amp;ДАННЫЕ!$BP1592&amp;"DZ"&amp;IF(ДАННЫЕ!B1592-ДАННЫЕ!G1592 &lt; 60,IF(ДАННЫЕ!B1592-ДАННЫЕ!G1592 &gt;= 0,1,0),0)&amp;"u"&amp;IF(ДАННЫЕ!$CJ1592&gt;0,1,0)</f>
        <v>brCD0h0xyzc0a0dvpntol0gsDZ1u0</v>
      </c>
      <c r="N1592" s="28" t="str">
        <f ca="1">ДАННЫЕ!$F1592&amp;ДАННЫЕ!$I1592&amp;"g"&amp;B1592&amp;"cf"&amp;D1592&amp;"a"&amp;IF(ДАННЫЕ!$BX1592&gt;0,1,0)&amp;IF(ДАННЫЕ!$BF1592&gt;500,1,IF(ДАННЫЕ!$BF1592&gt;350,2,IF(ДАННЫЕ!$BF1592&gt;=200,3,IF(ДАННЫЕ!$BF1592&gt;=100,4,IF(ДАННЫЕ!$BF1592&gt;=50,5,IF(ДАННЫЕ!$BF1592&lt;50,6,0))))))&amp;"AR"&amp;IF(DATEDIF(ДАННЫЕ!$BX1592,ДАННЫЕ!$F$1,"y")&gt;1,1,0)&amp;"VG"&amp;IF(ДАННЫЕ!$BH1592="0",1,0)&amp;"o"&amp;IF(T1592+ДАННЫЕ!$AF1592+ДАННЫЕ!$AG1592+ДАННЫЕ!$AH1592+ДАННЫЕ!$AI1592+ДАННЫЕ!$AJ1592+ДАННЫЕ!$AP1592+ДАННЫЕ!$AQ1592+ДАННЫЕ!$AR1592+ДАННЫЕ!$AU1592+ДАННЫЕ!$AW1592+ДАННЫЕ!$AS1592+ДАННЫЕ!$AT1592&gt;0,1,0)&amp;"x"&amp;ДАННЫЕ!$AG1592&amp;"p"&amp;IF(ДАННЫЕ!$BY1592&gt;0,1,0)&amp;"v"&amp;IF(ДАННЫЕ!$BZ1592&gt;0,1,0)&amp;"n"&amp;ДАННЫЕ!$CA1592&amp;"t"&amp;ДАННЫЕ!$AY1592&amp;"k"&amp;ДАННЫЕ!$CB1592&amp;"q"&amp;ДАННЫЕ!$CC1592&amp;"w"&amp;ДАННЫЕ!$CD1592&amp;"e"&amp;ДАННЫЕ!$CE1592&amp;"m"&amp;ДАННЫЕ!$CF1592&amp;"c"&amp;ДАННЫЕ!$CG1592&amp;"z"&amp;ДАННЫЕ!$CH1592&amp;"d"&amp;IF(H1592=4,1,0)&amp;"s"&amp;IF(ДАННЫЕ!$J1592=1,0,1)&amp;"u"&amp;IF(ДАННЫЕ!$CJ1592&gt;0,1,0)</f>
        <v>g0cf0a06AR1VG0o0xp0v0ntkqwemczd0s1u0</v>
      </c>
      <c r="O1592" s="28" t="str">
        <f>ДАННЫЕ!$I1592&amp;"g"&amp;B1592&amp;A1592&amp;"f"&amp;P1592&amp;"c"&amp;IF(ДАННЫЕ!$U1592&gt;0,1,0)&amp;"s"&amp;IF(ДАННЫЕ!$Q1592&gt;0,IF(YEAR(ДАННЫЕ!$F$1)=YEAR(ДАННЫЕ!$Q1592),IF(MONTH(ДАННЫЕ!$F$1)=MONTH(ДАННЫЕ!$Q1592),111,11),1),0)&amp;"i"&amp;IF(ДАННЫЕ!$R1592+ДАННЫЕ!$S1592+ДАННЫЕ!$T1592=0,0,1)&amp;"h"&amp;IF(ДАННЫЕ!$P1592&gt;0,1,0)&amp;"p"&amp;IF(ДАННЫЕ!$CI1592&gt;0,IF(YEAR(ДАННЫЕ!$F$1)=YEAR(ДАННЫЕ!$CI1592),IF(MONTH(ДАННЫЕ!$F$1)=MONTH(ДАННЫЕ!$CI1592),111,11),1),0)&amp;"d"&amp;IF(ДАННЫЕ!$CJ1592&gt;0,IF(YEAR(ДАННЫЕ!$F$1)=YEAR(ДАННЫЕ!$CJ1592),IF(MONTH(ДАННЫЕ!$F$1)=MONTH(ДАННЫЕ!$CJ1592),111,11),1),0)&amp;"o"&amp;IF(ДАННЫЕ!$CK1592&gt;0,IF(MONTH(ДАННЫЕ!$F$1)=MONTH(ДАННЫЕ!$CK1592),111,11),0)&amp;"v"&amp;IF(ДАННЫЕ!$BE1592&gt;0,IF(MONTH(ДАННЫЕ!$F$1)=MONTH(ДАННЫЕ!$BE1592),111,11),0)</f>
        <v>g00f0c0s0i0h0p0d0o0v0</v>
      </c>
      <c r="P1592" s="15">
        <f t="shared" si="77"/>
        <v>0</v>
      </c>
      <c r="Q1592" s="15">
        <f>IF(ДАННЫЕ!$F$1&gt;ДАННЫЕ!$N1592,IF(YEAR(ДАННЫЕ!$F$1)=YEAR(ДАННЫЕ!M1592),1,0),0)</f>
        <v>0</v>
      </c>
      <c r="R1592" s="15">
        <f>IF(ДАННЫЕ!$F$1&gt;ДАННЫЕ!$N1592,IF(YEAR(ДАННЫЕ!$F$1)=YEAR(ДАННЫЕ!N1592),1,0),0)</f>
        <v>0</v>
      </c>
      <c r="S1592" s="15">
        <f>IF(ДАННЫЕ!$AA1592="2А",1,IF(ДАННЫЕ!$AA1592="2Б",2,IF(ДАННЫЕ!$AA1592="2В",3,IF(ДАННЫЕ!$AA1592=3,4,IF(ДАННЫЕ!$AA1592="4А",5,IF(ДАННЫЕ!$AA1592="4Б",6,IF(ДАННЫЕ!$AA1592="4В",7,IF(ДАННЫЕ!$AA1592=5,8,0))))))))</f>
        <v>0</v>
      </c>
      <c r="T1592" s="15">
        <f>IF(OR(ДАННЫЕ!$AC1592=2,ДАННЫЕ!$AD1592=2,ДАННЫЕ!$AE1592=2),2,IF(OR(ДАННЫЕ!$AC1592=1,ДАННЫЕ!$AD1592=1,ДАННЫЕ!$AE1592=1),1,0))</f>
        <v>0</v>
      </c>
    </row>
    <row r="1593" spans="1:20" x14ac:dyDescent="0.2">
      <c r="A1593" s="78">
        <f>IF(B1593&gt;0,IF(MONTH(ДАННЫЕ!$F$1)=MONTH(ДАННЫЕ!$B1593),1,0),0)</f>
        <v>0</v>
      </c>
      <c r="B1593" s="14">
        <f>IF(ДАННЫЕ!$B1593&gt;0,IF(YEAR(ДАННЫЕ!$F$1)=YEAR(ДАННЫЕ!$B1593),1,0),0)</f>
        <v>0</v>
      </c>
      <c r="C1593" s="14">
        <f>IF(ДАННЫЕ!$CM1593&gt;0,IF(YEAR(ДАННЫЕ!$F$1)=YEAR(ДАННЫЕ!$CM1593),1,0),0)</f>
        <v>0</v>
      </c>
      <c r="D1593" s="14">
        <f>IF(ДАННЫЕ!$CJ1593&gt;0,IF(ДАННЫЕ!$CL1593&gt;ДАННЫЕ!$F$1,1,IF(ДАННЫЕ!$CL1593&gt;0,0,1)),0)</f>
        <v>0</v>
      </c>
      <c r="E1593" s="43" t="str">
        <f ca="1">IF(ДАННЫЕ!$F$1&gt;0,IF(ДАННЫЕ!$G1593&gt;0,DATEDIF(ДАННЫЕ!$G1593,ДАННЫЕ!$F$1,"y"),""),IF(ДАННЫЕ!$G1593&gt;0,DATEDIF(ДАННЫЕ!$G1593,TODAY(),"y"),""))</f>
        <v/>
      </c>
      <c r="F1593" s="43" t="str">
        <f xml:space="preserve"> IF(ДАННЫЕ!$F1593="М",IF(E1593&gt;=18,IF(E1593&lt;60,1,""),""),"")&amp;IF(ДАННЫЕ!$F1593="Ж",IF(E1593&gt;=18,IF(E1593&lt;55,1,""),""),"")</f>
        <v/>
      </c>
      <c r="G1593" s="43" t="str">
        <f xml:space="preserve"> IF(ДАННЫЕ!$F1593="М",IF(E1593&gt;=60,2,""),"")&amp;IF(ДАННЫЕ!$F1593="Ж",IF(E1593&gt;=55,2,""),"")</f>
        <v/>
      </c>
      <c r="H1593" s="43" t="str">
        <f t="shared" ca="1" si="75"/>
        <v/>
      </c>
      <c r="I1593" s="43" t="str">
        <f t="shared" ca="1" si="76"/>
        <v>03</v>
      </c>
      <c r="J1593" s="28" t="str">
        <f ca="1">ДАННЫЕ!$F1593&amp;H1593&amp;I1593&amp;ДАННЫЕ!$I1593&amp;"m"&amp;IF(ДАННЫЕ!$I1593&gt;0,IF(ДАННЫЕ!$J1593&gt;0,0,1),"")&amp;"f"&amp;IF(ДАННЫЕ!$R1593&gt;0,IF(YEAR(ДАННЫЕ!$F$1)=YEAR(ДАННЫЕ!$R1593),1,0),0)&amp;"z"&amp;ДАННЫЕ!$R1593&amp;"p"&amp;ДАННЫЕ!$S1593&amp;"i"&amp;ДАННЫЕ!$T1593&amp;"h"&amp;ДАННЫЕ!$K1593&amp;"be"&amp;ДАННЫЕ!$BI1593&amp;"CD"&amp;IF(ДАННЫЕ!BF1593&gt;500,4,IF(ДАННЫЕ!BF1593&gt;350,3,IF(ДАННЫЕ!BF1593&gt;200,2,IF(ДАННЫЕ!BF1593&gt;0,1,0))))&amp;"g"&amp;B1593&amp;"d"&amp;H1593&amp;"l"&amp;ДАННЫЕ!AT1593&amp;"a"&amp;ДАННЫЕ!$V1593&amp;"v"&amp;R1593&amp;"k"&amp;ДАННЫЕ!$U1593&amp;"s"&amp;ДАННЫЕ!$Y1593&amp;"t"&amp;ДАННЫЕ!$X1593&amp;"b"&amp;IF(ДАННЫЕ!$Q1593&gt;1,1,0)&amp;"PP"&amp;ДАННЫЕ!Z1593&amp;"c"&amp;S1593&amp;"x"&amp;IF(ДАННЫЕ!$BY1593&gt;0,IF(YEAR(ДАННЫЕ!$F$1)=YEAR(ДАННЫЕ!$BY1593),1,0),0)&amp;"n"&amp;IF(ДАННЫЕ!$BZ1593&gt;0,IF(YEAR(ДАННЫЕ!$F$1)=YEAR(ДАННЫЕ!$BZ1593),1,0),0)&amp;"u"&amp;D1593&amp;"z"&amp;IF(ДАННЫЕ!$CL1593&gt;0,IF(YEAR(ДАННЫЕ!$F$1)&gt;YEAR(ДАННЫЕ!$CL1593),11,12),0)</f>
        <v>03mf0zpihbeCD0g0dlav0kstb0PPc0x0n0u0z0</v>
      </c>
      <c r="K1593" s="28" t="str">
        <f ca="1">ДАННЫЕ!$I1593&amp;"x"&amp;B1593&amp;"w"&amp;IF(T1593+ДАННЫЕ!AD1593+ДАННЫЕ!AE1593+ДАННЫЕ!AF1593+ДАННЫЕ!AG1593+ДАННЫЕ!AH1593+ДАННЫЕ!$AL1593+ДАННЫЕ!AI1593+ДАННЫЕ!AJ1593+ДАННЫЕ!AK1593+ДАННЫЕ!AP1593+ДАННЫЕ!AQ1593+ДАННЫЕ!AR1593+ДАННЫЕ!$AM1593+ДАННЫЕ!$AN1593+ДАННЫЕ!AS1593+ДАННЫЕ!AT1593&gt;0,1,0)&amp;IF(OR(T1593=2,ДАННЫЕ!AD1593=2,ДАННЫЕ!AE1593=2,ДАННЫЕ!AF1593=2,ДАННЫЕ!AG1593=2,ДАННЫЕ!AH1593=2,ДАННЫЕ!$AL1593=2,ДАННЫЕ!AI1593=2,ДАННЫЕ!AJ1593=2,ДАННЫЕ!AK1593=2,ДАННЫЕ!AP1593=2,ДАННЫЕ!AQ1593=2,ДАННЫЕ!AR1593=2,ДАННЫЕ!$AM1593=2,ДАННЫЕ!$AN1593=2,ДАННЫЕ!AS1593=2,ДАННЫЕ!AT1593=2),2,0)&amp;"t"&amp;IF(T1593&gt;0,"1"&amp;T1593,"00")&amp;"f"&amp;IF(ДАННЫЕ!$AC1593,"1"&amp;ДАННЫЕ!$AC1593,"00")&amp;"b"&amp;IF(ДАННЫЕ!$AD1593,"1"&amp;ДАННЫЕ!$AD1593,"00")&amp;"g"&amp;IF(ДАННЫЕ!$AF1593,"1"&amp;ДАННЫЕ!$AF1593,"00")&amp;"c"&amp;IF(ДАННЫЕ!$AG1593,"1"&amp;ДАННЫЕ!$AG1593,"00")&amp;"i"&amp;IF(ДАННЫЕ!$AH1593,"1"&amp;ДАННЫЕ!$AH1593,"00")&amp;"r"&amp;IF(ДАННЫЕ!$AL1593,"1"&amp;ДАННЫЕ!$AL1593,"00")&amp;"m"&amp;IF(ДАННЫЕ!$AI1593,"1"&amp;ДАННЫЕ!$AI1593,"00")&amp;"hS"&amp;IF(ДАННЫЕ!$AJ1593,"1"&amp;ДАННЫЕ!$AJ1593,"00")&amp;"hZ"&amp;IF(ДАННЫЕ!$AK1593,"1"&amp;ДАННЫЕ!$AK1593,"00")&amp;"p"&amp;IF(ДАННЫЕ!$AP1593,"1"&amp;ДАННЫЕ!$AP1593,"00")&amp;"k"&amp;IF(ДАННЫЕ!$AQ1593,"1"&amp;ДАННЫЕ!$AQ1593,"00")&amp;"z"&amp;IF(ДАННЫЕ!$AR1593,"1"&amp;ДАННЫЕ!$AR1593,"00")&amp;"j"&amp;IF(ДАННЫЕ!$AM1593,"1"&amp;ДАННЫЕ!$AM1593,"00")&amp;"n"&amp;IF(ДАННЫЕ!$AN1593,"1"&amp;ДАННЫЕ!$AN1593,"00")&amp;"E"&amp;ДАННЫЕ!BI1593&amp;"L"&amp;ДАННЫЕ!AO1593&amp;"h"&amp;IF(ДАННЫЕ!$AU1593&gt;0,1,0)&amp;"v"&amp;IF(ДАННЫЕ!$AW1593&gt;0,1,0)&amp;"a"&amp;IF(ДАННЫЕ!$AS1593,"1"&amp;ДАННЫЕ!$AS1593,"00")&amp;"s"&amp;IF(ДАННЫЕ!$AT1593,"1"&amp;ДАННЫЕ!$AT1593,"00")&amp;"u"&amp;IF(ДАННЫЕ!$CJ1593&gt;0,1,0)&amp;"y"&amp;B1593&amp;"d"&amp;H1593&amp;"e"&amp;F1593&amp;G1593</f>
        <v>x0w00t00f00b00g00c00i00r00m00hS00hZ00p00k00z00j00n00ELh0v0a00s00u0y0de</v>
      </c>
      <c r="L1593" s="28" t="str">
        <f ca="1">ДАННЫЕ!$I1593&amp;"VN"&amp;IF(ДАННЫЕ!AW1593&gt;0,11,10)&amp;"CD"&amp;IF(ДАННЫЕ!BF1593&gt;500,16,IF(ДАННЫЕ!BF1593&gt;350,15,IF(ДАННЫЕ!BF1593&gt;=200,14,IF(ДАННЫЕ!BF1593&gt;=100,13,IF(ДАННЫЕ!BF1593&gt;=50,12,IF(ДАННЫЕ!BF1593&gt;0,11,10))))))&amp;"AR"&amp;IF(ДАННЫЕ!BX1593&gt;0,1,0)&amp;"GD"&amp;B1593&amp;"VV"&amp;IF(E1593&gt;=5,IF(E1593&lt;18,1,0),0)</f>
        <v>VN10CD10AR0GD0VV0</v>
      </c>
      <c r="M1593" s="28" t="str">
        <f>ДАННЫЕ!$I1593&amp;"b"&amp;ДАННЫЕ!$BI1593&amp;"r"&amp;ДАННЫЕ!$BJ1593&amp;"CD"&amp;IF(ДАННЫЕ!BF1593&gt;0,IF(ДАННЫЕ!BF1593&lt;200,1,IF(ДАННЫЕ!BF1593&lt;350,2,3)),0)&amp;"h"&amp;IF(ДАННЫЕ!$BK1593+ДАННЫЕ!$BL1593+ДАННЫЕ!$BM1593&gt;0,1,0)&amp;"x"&amp;ДАННЫЕ!$BK1593&amp;"y"&amp;ДАННЫЕ!$BL1593&amp;"z"&amp;ДАННЫЕ!$BM1593&amp;"c"&amp;IF(ДАННЫЕ!$BK1593+ДАННЫЕ!$BL1593+ДАННЫЕ!$BM1593=3,1,0)&amp;"a"&amp;IF(ДАННЫЕ!$BQ1593+ДАННЫЕ!$BR1593&gt;0,1,0)&amp;"d"&amp;ДАННЫЕ!$BQ1593&amp;"v"&amp;ДАННЫЕ!$BR1593&amp;"p"&amp;ДАННЫЕ!$BS1593&amp;"n"&amp;ДАННЫЕ!$BU1593&amp;"t"&amp;ДАННЫЕ!$BV1593&amp;"o"&amp;ДАННЫЕ!$BT1593&amp;"l"&amp;IF(ДАННЫЕ!$BN1593&gt;0,1,0)&amp;ДАННЫЕ!$BN1593&amp;"g"&amp;ДАННЫЕ!$BO1593&amp;"s"&amp;ДАННЫЕ!$BP1593&amp;"DZ"&amp;IF(ДАННЫЕ!B1593-ДАННЫЕ!G1593 &lt; 60,IF(ДАННЫЕ!B1593-ДАННЫЕ!G1593 &gt;= 0,1,0),0)&amp;"u"&amp;IF(ДАННЫЕ!$CJ1593&gt;0,1,0)</f>
        <v>brCD0h0xyzc0a0dvpntol0gsDZ1u0</v>
      </c>
      <c r="N1593" s="28" t="str">
        <f ca="1">ДАННЫЕ!$F1593&amp;ДАННЫЕ!$I1593&amp;"g"&amp;B1593&amp;"cf"&amp;D1593&amp;"a"&amp;IF(ДАННЫЕ!$BX1593&gt;0,1,0)&amp;IF(ДАННЫЕ!$BF1593&gt;500,1,IF(ДАННЫЕ!$BF1593&gt;350,2,IF(ДАННЫЕ!$BF1593&gt;=200,3,IF(ДАННЫЕ!$BF1593&gt;=100,4,IF(ДАННЫЕ!$BF1593&gt;=50,5,IF(ДАННЫЕ!$BF1593&lt;50,6,0))))))&amp;"AR"&amp;IF(DATEDIF(ДАННЫЕ!$BX1593,ДАННЫЕ!$F$1,"y")&gt;1,1,0)&amp;"VG"&amp;IF(ДАННЫЕ!$BH1593="0",1,0)&amp;"o"&amp;IF(T1593+ДАННЫЕ!$AF1593+ДАННЫЕ!$AG1593+ДАННЫЕ!$AH1593+ДАННЫЕ!$AI1593+ДАННЫЕ!$AJ1593+ДАННЫЕ!$AP1593+ДАННЫЕ!$AQ1593+ДАННЫЕ!$AR1593+ДАННЫЕ!$AU1593+ДАННЫЕ!$AW1593+ДАННЫЕ!$AS1593+ДАННЫЕ!$AT1593&gt;0,1,0)&amp;"x"&amp;ДАННЫЕ!$AG1593&amp;"p"&amp;IF(ДАННЫЕ!$BY1593&gt;0,1,0)&amp;"v"&amp;IF(ДАННЫЕ!$BZ1593&gt;0,1,0)&amp;"n"&amp;ДАННЫЕ!$CA1593&amp;"t"&amp;ДАННЫЕ!$AY1593&amp;"k"&amp;ДАННЫЕ!$CB1593&amp;"q"&amp;ДАННЫЕ!$CC1593&amp;"w"&amp;ДАННЫЕ!$CD1593&amp;"e"&amp;ДАННЫЕ!$CE1593&amp;"m"&amp;ДАННЫЕ!$CF1593&amp;"c"&amp;ДАННЫЕ!$CG1593&amp;"z"&amp;ДАННЫЕ!$CH1593&amp;"d"&amp;IF(H1593=4,1,0)&amp;"s"&amp;IF(ДАННЫЕ!$J1593=1,0,1)&amp;"u"&amp;IF(ДАННЫЕ!$CJ1593&gt;0,1,0)</f>
        <v>g0cf0a06AR1VG0o0xp0v0ntkqwemczd0s1u0</v>
      </c>
      <c r="O1593" s="28" t="str">
        <f>ДАННЫЕ!$I1593&amp;"g"&amp;B1593&amp;A1593&amp;"f"&amp;P1593&amp;"c"&amp;IF(ДАННЫЕ!$U1593&gt;0,1,0)&amp;"s"&amp;IF(ДАННЫЕ!$Q1593&gt;0,IF(YEAR(ДАННЫЕ!$F$1)=YEAR(ДАННЫЕ!$Q1593),IF(MONTH(ДАННЫЕ!$F$1)=MONTH(ДАННЫЕ!$Q1593),111,11),1),0)&amp;"i"&amp;IF(ДАННЫЕ!$R1593+ДАННЫЕ!$S1593+ДАННЫЕ!$T1593=0,0,1)&amp;"h"&amp;IF(ДАННЫЕ!$P1593&gt;0,1,0)&amp;"p"&amp;IF(ДАННЫЕ!$CI1593&gt;0,IF(YEAR(ДАННЫЕ!$F$1)=YEAR(ДАННЫЕ!$CI1593),IF(MONTH(ДАННЫЕ!$F$1)=MONTH(ДАННЫЕ!$CI1593),111,11),1),0)&amp;"d"&amp;IF(ДАННЫЕ!$CJ1593&gt;0,IF(YEAR(ДАННЫЕ!$F$1)=YEAR(ДАННЫЕ!$CJ1593),IF(MONTH(ДАННЫЕ!$F$1)=MONTH(ДАННЫЕ!$CJ1593),111,11),1),0)&amp;"o"&amp;IF(ДАННЫЕ!$CK1593&gt;0,IF(MONTH(ДАННЫЕ!$F$1)=MONTH(ДАННЫЕ!$CK1593),111,11),0)&amp;"v"&amp;IF(ДАННЫЕ!$BE1593&gt;0,IF(MONTH(ДАННЫЕ!$F$1)=MONTH(ДАННЫЕ!$BE1593),111,11),0)</f>
        <v>g00f0c0s0i0h0p0d0o0v0</v>
      </c>
      <c r="P1593" s="15">
        <f t="shared" si="77"/>
        <v>0</v>
      </c>
      <c r="Q1593" s="15">
        <f>IF(ДАННЫЕ!$F$1&gt;ДАННЫЕ!$N1593,IF(YEAR(ДАННЫЕ!$F$1)=YEAR(ДАННЫЕ!M1593),1,0),0)</f>
        <v>0</v>
      </c>
      <c r="R1593" s="15">
        <f>IF(ДАННЫЕ!$F$1&gt;ДАННЫЕ!$N1593,IF(YEAR(ДАННЫЕ!$F$1)=YEAR(ДАННЫЕ!N1593),1,0),0)</f>
        <v>0</v>
      </c>
      <c r="S1593" s="15">
        <f>IF(ДАННЫЕ!$AA1593="2А",1,IF(ДАННЫЕ!$AA1593="2Б",2,IF(ДАННЫЕ!$AA1593="2В",3,IF(ДАННЫЕ!$AA1593=3,4,IF(ДАННЫЕ!$AA1593="4А",5,IF(ДАННЫЕ!$AA1593="4Б",6,IF(ДАННЫЕ!$AA1593="4В",7,IF(ДАННЫЕ!$AA1593=5,8,0))))))))</f>
        <v>0</v>
      </c>
      <c r="T1593" s="15">
        <f>IF(OR(ДАННЫЕ!$AC1593=2,ДАННЫЕ!$AD1593=2,ДАННЫЕ!$AE1593=2),2,IF(OR(ДАННЫЕ!$AC1593=1,ДАННЫЕ!$AD1593=1,ДАННЫЕ!$AE1593=1),1,0))</f>
        <v>0</v>
      </c>
    </row>
    <row r="1594" spans="1:20" x14ac:dyDescent="0.2">
      <c r="A1594" s="78">
        <f>IF(B1594&gt;0,IF(MONTH(ДАННЫЕ!$F$1)=MONTH(ДАННЫЕ!$B1594),1,0),0)</f>
        <v>0</v>
      </c>
      <c r="B1594" s="14">
        <f>IF(ДАННЫЕ!$B1594&gt;0,IF(YEAR(ДАННЫЕ!$F$1)=YEAR(ДАННЫЕ!$B1594),1,0),0)</f>
        <v>0</v>
      </c>
      <c r="C1594" s="14">
        <f>IF(ДАННЫЕ!$CM1594&gt;0,IF(YEAR(ДАННЫЕ!$F$1)=YEAR(ДАННЫЕ!$CM1594),1,0),0)</f>
        <v>0</v>
      </c>
      <c r="D1594" s="14">
        <f>IF(ДАННЫЕ!$CJ1594&gt;0,IF(ДАННЫЕ!$CL1594&gt;ДАННЫЕ!$F$1,1,IF(ДАННЫЕ!$CL1594&gt;0,0,1)),0)</f>
        <v>0</v>
      </c>
      <c r="E1594" s="43" t="str">
        <f ca="1">IF(ДАННЫЕ!$F$1&gt;0,IF(ДАННЫЕ!$G1594&gt;0,DATEDIF(ДАННЫЕ!$G1594,ДАННЫЕ!$F$1,"y"),""),IF(ДАННЫЕ!$G1594&gt;0,DATEDIF(ДАННЫЕ!$G1594,TODAY(),"y"),""))</f>
        <v/>
      </c>
      <c r="F1594" s="43" t="str">
        <f xml:space="preserve"> IF(ДАННЫЕ!$F1594="М",IF(E1594&gt;=18,IF(E1594&lt;60,1,""),""),"")&amp;IF(ДАННЫЕ!$F1594="Ж",IF(E1594&gt;=18,IF(E1594&lt;55,1,""),""),"")</f>
        <v/>
      </c>
      <c r="G1594" s="43" t="str">
        <f xml:space="preserve"> IF(ДАННЫЕ!$F1594="М",IF(E1594&gt;=60,2,""),"")&amp;IF(ДАННЫЕ!$F1594="Ж",IF(E1594&gt;=55,2,""),"")</f>
        <v/>
      </c>
      <c r="H1594" s="43" t="str">
        <f t="shared" ca="1" si="75"/>
        <v/>
      </c>
      <c r="I1594" s="43" t="str">
        <f t="shared" ca="1" si="76"/>
        <v>03</v>
      </c>
      <c r="J1594" s="28" t="str">
        <f ca="1">ДАННЫЕ!$F1594&amp;H1594&amp;I1594&amp;ДАННЫЕ!$I1594&amp;"m"&amp;IF(ДАННЫЕ!$I1594&gt;0,IF(ДАННЫЕ!$J1594&gt;0,0,1),"")&amp;"f"&amp;IF(ДАННЫЕ!$R1594&gt;0,IF(YEAR(ДАННЫЕ!$F$1)=YEAR(ДАННЫЕ!$R1594),1,0),0)&amp;"z"&amp;ДАННЫЕ!$R1594&amp;"p"&amp;ДАННЫЕ!$S1594&amp;"i"&amp;ДАННЫЕ!$T1594&amp;"h"&amp;ДАННЫЕ!$K1594&amp;"be"&amp;ДАННЫЕ!$BI1594&amp;"CD"&amp;IF(ДАННЫЕ!BF1594&gt;500,4,IF(ДАННЫЕ!BF1594&gt;350,3,IF(ДАННЫЕ!BF1594&gt;200,2,IF(ДАННЫЕ!BF1594&gt;0,1,0))))&amp;"g"&amp;B1594&amp;"d"&amp;H1594&amp;"l"&amp;ДАННЫЕ!AT1594&amp;"a"&amp;ДАННЫЕ!$V1594&amp;"v"&amp;R1594&amp;"k"&amp;ДАННЫЕ!$U1594&amp;"s"&amp;ДАННЫЕ!$Y1594&amp;"t"&amp;ДАННЫЕ!$X1594&amp;"b"&amp;IF(ДАННЫЕ!$Q1594&gt;1,1,0)&amp;"PP"&amp;ДАННЫЕ!Z1594&amp;"c"&amp;S1594&amp;"x"&amp;IF(ДАННЫЕ!$BY1594&gt;0,IF(YEAR(ДАННЫЕ!$F$1)=YEAR(ДАННЫЕ!$BY1594),1,0),0)&amp;"n"&amp;IF(ДАННЫЕ!$BZ1594&gt;0,IF(YEAR(ДАННЫЕ!$F$1)=YEAR(ДАННЫЕ!$BZ1594),1,0),0)&amp;"u"&amp;D1594&amp;"z"&amp;IF(ДАННЫЕ!$CL1594&gt;0,IF(YEAR(ДАННЫЕ!$F$1)&gt;YEAR(ДАННЫЕ!$CL1594),11,12),0)</f>
        <v>03mf0zpihbeCD0g0dlav0kstb0PPc0x0n0u0z0</v>
      </c>
      <c r="K1594" s="28" t="str">
        <f ca="1">ДАННЫЕ!$I1594&amp;"x"&amp;B1594&amp;"w"&amp;IF(T1594+ДАННЫЕ!AD1594+ДАННЫЕ!AE1594+ДАННЫЕ!AF1594+ДАННЫЕ!AG1594+ДАННЫЕ!AH1594+ДАННЫЕ!$AL1594+ДАННЫЕ!AI1594+ДАННЫЕ!AJ1594+ДАННЫЕ!AK1594+ДАННЫЕ!AP1594+ДАННЫЕ!AQ1594+ДАННЫЕ!AR1594+ДАННЫЕ!$AM1594+ДАННЫЕ!$AN1594+ДАННЫЕ!AS1594+ДАННЫЕ!AT1594&gt;0,1,0)&amp;IF(OR(T1594=2,ДАННЫЕ!AD1594=2,ДАННЫЕ!AE1594=2,ДАННЫЕ!AF1594=2,ДАННЫЕ!AG1594=2,ДАННЫЕ!AH1594=2,ДАННЫЕ!$AL1594=2,ДАННЫЕ!AI1594=2,ДАННЫЕ!AJ1594=2,ДАННЫЕ!AK1594=2,ДАННЫЕ!AP1594=2,ДАННЫЕ!AQ1594=2,ДАННЫЕ!AR1594=2,ДАННЫЕ!$AM1594=2,ДАННЫЕ!$AN1594=2,ДАННЫЕ!AS1594=2,ДАННЫЕ!AT1594=2),2,0)&amp;"t"&amp;IF(T1594&gt;0,"1"&amp;T1594,"00")&amp;"f"&amp;IF(ДАННЫЕ!$AC1594,"1"&amp;ДАННЫЕ!$AC1594,"00")&amp;"b"&amp;IF(ДАННЫЕ!$AD1594,"1"&amp;ДАННЫЕ!$AD1594,"00")&amp;"g"&amp;IF(ДАННЫЕ!$AF1594,"1"&amp;ДАННЫЕ!$AF1594,"00")&amp;"c"&amp;IF(ДАННЫЕ!$AG1594,"1"&amp;ДАННЫЕ!$AG1594,"00")&amp;"i"&amp;IF(ДАННЫЕ!$AH1594,"1"&amp;ДАННЫЕ!$AH1594,"00")&amp;"r"&amp;IF(ДАННЫЕ!$AL1594,"1"&amp;ДАННЫЕ!$AL1594,"00")&amp;"m"&amp;IF(ДАННЫЕ!$AI1594,"1"&amp;ДАННЫЕ!$AI1594,"00")&amp;"hS"&amp;IF(ДАННЫЕ!$AJ1594,"1"&amp;ДАННЫЕ!$AJ1594,"00")&amp;"hZ"&amp;IF(ДАННЫЕ!$AK1594,"1"&amp;ДАННЫЕ!$AK1594,"00")&amp;"p"&amp;IF(ДАННЫЕ!$AP1594,"1"&amp;ДАННЫЕ!$AP1594,"00")&amp;"k"&amp;IF(ДАННЫЕ!$AQ1594,"1"&amp;ДАННЫЕ!$AQ1594,"00")&amp;"z"&amp;IF(ДАННЫЕ!$AR1594,"1"&amp;ДАННЫЕ!$AR1594,"00")&amp;"j"&amp;IF(ДАННЫЕ!$AM1594,"1"&amp;ДАННЫЕ!$AM1594,"00")&amp;"n"&amp;IF(ДАННЫЕ!$AN1594,"1"&amp;ДАННЫЕ!$AN1594,"00")&amp;"E"&amp;ДАННЫЕ!BI1594&amp;"L"&amp;ДАННЫЕ!AO1594&amp;"h"&amp;IF(ДАННЫЕ!$AU1594&gt;0,1,0)&amp;"v"&amp;IF(ДАННЫЕ!$AW1594&gt;0,1,0)&amp;"a"&amp;IF(ДАННЫЕ!$AS1594,"1"&amp;ДАННЫЕ!$AS1594,"00")&amp;"s"&amp;IF(ДАННЫЕ!$AT1594,"1"&amp;ДАННЫЕ!$AT1594,"00")&amp;"u"&amp;IF(ДАННЫЕ!$CJ1594&gt;0,1,0)&amp;"y"&amp;B1594&amp;"d"&amp;H1594&amp;"e"&amp;F1594&amp;G1594</f>
        <v>x0w00t00f00b00g00c00i00r00m00hS00hZ00p00k00z00j00n00ELh0v0a00s00u0y0de</v>
      </c>
      <c r="L1594" s="28" t="str">
        <f ca="1">ДАННЫЕ!$I1594&amp;"VN"&amp;IF(ДАННЫЕ!AW1594&gt;0,11,10)&amp;"CD"&amp;IF(ДАННЫЕ!BF1594&gt;500,16,IF(ДАННЫЕ!BF1594&gt;350,15,IF(ДАННЫЕ!BF1594&gt;=200,14,IF(ДАННЫЕ!BF1594&gt;=100,13,IF(ДАННЫЕ!BF1594&gt;=50,12,IF(ДАННЫЕ!BF1594&gt;0,11,10))))))&amp;"AR"&amp;IF(ДАННЫЕ!BX1594&gt;0,1,0)&amp;"GD"&amp;B1594&amp;"VV"&amp;IF(E1594&gt;=5,IF(E1594&lt;18,1,0),0)</f>
        <v>VN10CD10AR0GD0VV0</v>
      </c>
      <c r="M1594" s="28" t="str">
        <f>ДАННЫЕ!$I1594&amp;"b"&amp;ДАННЫЕ!$BI1594&amp;"r"&amp;ДАННЫЕ!$BJ1594&amp;"CD"&amp;IF(ДАННЫЕ!BF1594&gt;0,IF(ДАННЫЕ!BF1594&lt;200,1,IF(ДАННЫЕ!BF1594&lt;350,2,3)),0)&amp;"h"&amp;IF(ДАННЫЕ!$BK1594+ДАННЫЕ!$BL1594+ДАННЫЕ!$BM1594&gt;0,1,0)&amp;"x"&amp;ДАННЫЕ!$BK1594&amp;"y"&amp;ДАННЫЕ!$BL1594&amp;"z"&amp;ДАННЫЕ!$BM1594&amp;"c"&amp;IF(ДАННЫЕ!$BK1594+ДАННЫЕ!$BL1594+ДАННЫЕ!$BM1594=3,1,0)&amp;"a"&amp;IF(ДАННЫЕ!$BQ1594+ДАННЫЕ!$BR1594&gt;0,1,0)&amp;"d"&amp;ДАННЫЕ!$BQ1594&amp;"v"&amp;ДАННЫЕ!$BR1594&amp;"p"&amp;ДАННЫЕ!$BS1594&amp;"n"&amp;ДАННЫЕ!$BU1594&amp;"t"&amp;ДАННЫЕ!$BV1594&amp;"o"&amp;ДАННЫЕ!$BT1594&amp;"l"&amp;IF(ДАННЫЕ!$BN1594&gt;0,1,0)&amp;ДАННЫЕ!$BN1594&amp;"g"&amp;ДАННЫЕ!$BO1594&amp;"s"&amp;ДАННЫЕ!$BP1594&amp;"DZ"&amp;IF(ДАННЫЕ!B1594-ДАННЫЕ!G1594 &lt; 60,IF(ДАННЫЕ!B1594-ДАННЫЕ!G1594 &gt;= 0,1,0),0)&amp;"u"&amp;IF(ДАННЫЕ!$CJ1594&gt;0,1,0)</f>
        <v>brCD0h0xyzc0a0dvpntol0gsDZ1u0</v>
      </c>
      <c r="N1594" s="28" t="str">
        <f ca="1">ДАННЫЕ!$F1594&amp;ДАННЫЕ!$I1594&amp;"g"&amp;B1594&amp;"cf"&amp;D1594&amp;"a"&amp;IF(ДАННЫЕ!$BX1594&gt;0,1,0)&amp;IF(ДАННЫЕ!$BF1594&gt;500,1,IF(ДАННЫЕ!$BF1594&gt;350,2,IF(ДАННЫЕ!$BF1594&gt;=200,3,IF(ДАННЫЕ!$BF1594&gt;=100,4,IF(ДАННЫЕ!$BF1594&gt;=50,5,IF(ДАННЫЕ!$BF1594&lt;50,6,0))))))&amp;"AR"&amp;IF(DATEDIF(ДАННЫЕ!$BX1594,ДАННЫЕ!$F$1,"y")&gt;1,1,0)&amp;"VG"&amp;IF(ДАННЫЕ!$BH1594="0",1,0)&amp;"o"&amp;IF(T1594+ДАННЫЕ!$AF1594+ДАННЫЕ!$AG1594+ДАННЫЕ!$AH1594+ДАННЫЕ!$AI1594+ДАННЫЕ!$AJ1594+ДАННЫЕ!$AP1594+ДАННЫЕ!$AQ1594+ДАННЫЕ!$AR1594+ДАННЫЕ!$AU1594+ДАННЫЕ!$AW1594+ДАННЫЕ!$AS1594+ДАННЫЕ!$AT1594&gt;0,1,0)&amp;"x"&amp;ДАННЫЕ!$AG1594&amp;"p"&amp;IF(ДАННЫЕ!$BY1594&gt;0,1,0)&amp;"v"&amp;IF(ДАННЫЕ!$BZ1594&gt;0,1,0)&amp;"n"&amp;ДАННЫЕ!$CA1594&amp;"t"&amp;ДАННЫЕ!$AY1594&amp;"k"&amp;ДАННЫЕ!$CB1594&amp;"q"&amp;ДАННЫЕ!$CC1594&amp;"w"&amp;ДАННЫЕ!$CD1594&amp;"e"&amp;ДАННЫЕ!$CE1594&amp;"m"&amp;ДАННЫЕ!$CF1594&amp;"c"&amp;ДАННЫЕ!$CG1594&amp;"z"&amp;ДАННЫЕ!$CH1594&amp;"d"&amp;IF(H1594=4,1,0)&amp;"s"&amp;IF(ДАННЫЕ!$J1594=1,0,1)&amp;"u"&amp;IF(ДАННЫЕ!$CJ1594&gt;0,1,0)</f>
        <v>g0cf0a06AR1VG0o0xp0v0ntkqwemczd0s1u0</v>
      </c>
      <c r="O1594" s="28" t="str">
        <f>ДАННЫЕ!$I1594&amp;"g"&amp;B1594&amp;A1594&amp;"f"&amp;P1594&amp;"c"&amp;IF(ДАННЫЕ!$U1594&gt;0,1,0)&amp;"s"&amp;IF(ДАННЫЕ!$Q1594&gt;0,IF(YEAR(ДАННЫЕ!$F$1)=YEAR(ДАННЫЕ!$Q1594),IF(MONTH(ДАННЫЕ!$F$1)=MONTH(ДАННЫЕ!$Q1594),111,11),1),0)&amp;"i"&amp;IF(ДАННЫЕ!$R1594+ДАННЫЕ!$S1594+ДАННЫЕ!$T1594=0,0,1)&amp;"h"&amp;IF(ДАННЫЕ!$P1594&gt;0,1,0)&amp;"p"&amp;IF(ДАННЫЕ!$CI1594&gt;0,IF(YEAR(ДАННЫЕ!$F$1)=YEAR(ДАННЫЕ!$CI1594),IF(MONTH(ДАННЫЕ!$F$1)=MONTH(ДАННЫЕ!$CI1594),111,11),1),0)&amp;"d"&amp;IF(ДАННЫЕ!$CJ1594&gt;0,IF(YEAR(ДАННЫЕ!$F$1)=YEAR(ДАННЫЕ!$CJ1594),IF(MONTH(ДАННЫЕ!$F$1)=MONTH(ДАННЫЕ!$CJ1594),111,11),1),0)&amp;"o"&amp;IF(ДАННЫЕ!$CK1594&gt;0,IF(MONTH(ДАННЫЕ!$F$1)=MONTH(ДАННЫЕ!$CK1594),111,11),0)&amp;"v"&amp;IF(ДАННЫЕ!$BE1594&gt;0,IF(MONTH(ДАННЫЕ!$F$1)=MONTH(ДАННЫЕ!$BE1594),111,11),0)</f>
        <v>g00f0c0s0i0h0p0d0o0v0</v>
      </c>
      <c r="P1594" s="15">
        <f t="shared" si="77"/>
        <v>0</v>
      </c>
      <c r="Q1594" s="15">
        <f>IF(ДАННЫЕ!$F$1&gt;ДАННЫЕ!$N1594,IF(YEAR(ДАННЫЕ!$F$1)=YEAR(ДАННЫЕ!M1594),1,0),0)</f>
        <v>0</v>
      </c>
      <c r="R1594" s="15">
        <f>IF(ДАННЫЕ!$F$1&gt;ДАННЫЕ!$N1594,IF(YEAR(ДАННЫЕ!$F$1)=YEAR(ДАННЫЕ!N1594),1,0),0)</f>
        <v>0</v>
      </c>
      <c r="S1594" s="15">
        <f>IF(ДАННЫЕ!$AA1594="2А",1,IF(ДАННЫЕ!$AA1594="2Б",2,IF(ДАННЫЕ!$AA1594="2В",3,IF(ДАННЫЕ!$AA1594=3,4,IF(ДАННЫЕ!$AA1594="4А",5,IF(ДАННЫЕ!$AA1594="4Б",6,IF(ДАННЫЕ!$AA1594="4В",7,IF(ДАННЫЕ!$AA1594=5,8,0))))))))</f>
        <v>0</v>
      </c>
      <c r="T1594" s="15">
        <f>IF(OR(ДАННЫЕ!$AC1594=2,ДАННЫЕ!$AD1594=2,ДАННЫЕ!$AE1594=2),2,IF(OR(ДАННЫЕ!$AC1594=1,ДАННЫЕ!$AD1594=1,ДАННЫЕ!$AE1594=1),1,0))</f>
        <v>0</v>
      </c>
    </row>
    <row r="1595" spans="1:20" x14ac:dyDescent="0.2">
      <c r="A1595" s="78">
        <f>IF(B1595&gt;0,IF(MONTH(ДАННЫЕ!$F$1)=MONTH(ДАННЫЕ!$B1595),1,0),0)</f>
        <v>0</v>
      </c>
      <c r="B1595" s="14">
        <f>IF(ДАННЫЕ!$B1595&gt;0,IF(YEAR(ДАННЫЕ!$F$1)=YEAR(ДАННЫЕ!$B1595),1,0),0)</f>
        <v>0</v>
      </c>
      <c r="C1595" s="14">
        <f>IF(ДАННЫЕ!$CM1595&gt;0,IF(YEAR(ДАННЫЕ!$F$1)=YEAR(ДАННЫЕ!$CM1595),1,0),0)</f>
        <v>0</v>
      </c>
      <c r="D1595" s="14">
        <f>IF(ДАННЫЕ!$CJ1595&gt;0,IF(ДАННЫЕ!$CL1595&gt;ДАННЫЕ!$F$1,1,IF(ДАННЫЕ!$CL1595&gt;0,0,1)),0)</f>
        <v>0</v>
      </c>
      <c r="E1595" s="43" t="str">
        <f ca="1">IF(ДАННЫЕ!$F$1&gt;0,IF(ДАННЫЕ!$G1595&gt;0,DATEDIF(ДАННЫЕ!$G1595,ДАННЫЕ!$F$1,"y"),""),IF(ДАННЫЕ!$G1595&gt;0,DATEDIF(ДАННЫЕ!$G1595,TODAY(),"y"),""))</f>
        <v/>
      </c>
      <c r="F1595" s="43" t="str">
        <f xml:space="preserve"> IF(ДАННЫЕ!$F1595="М",IF(E1595&gt;=18,IF(E1595&lt;60,1,""),""),"")&amp;IF(ДАННЫЕ!$F1595="Ж",IF(E1595&gt;=18,IF(E1595&lt;55,1,""),""),"")</f>
        <v/>
      </c>
      <c r="G1595" s="43" t="str">
        <f xml:space="preserve"> IF(ДАННЫЕ!$F1595="М",IF(E1595&gt;=60,2,""),"")&amp;IF(ДАННЫЕ!$F1595="Ж",IF(E1595&gt;=55,2,""),"")</f>
        <v/>
      </c>
      <c r="H1595" s="43" t="str">
        <f t="shared" ca="1" si="75"/>
        <v/>
      </c>
      <c r="I1595" s="43" t="str">
        <f t="shared" ca="1" si="76"/>
        <v>03</v>
      </c>
      <c r="J1595" s="28" t="str">
        <f ca="1">ДАННЫЕ!$F1595&amp;H1595&amp;I1595&amp;ДАННЫЕ!$I1595&amp;"m"&amp;IF(ДАННЫЕ!$I1595&gt;0,IF(ДАННЫЕ!$J1595&gt;0,0,1),"")&amp;"f"&amp;IF(ДАННЫЕ!$R1595&gt;0,IF(YEAR(ДАННЫЕ!$F$1)=YEAR(ДАННЫЕ!$R1595),1,0),0)&amp;"z"&amp;ДАННЫЕ!$R1595&amp;"p"&amp;ДАННЫЕ!$S1595&amp;"i"&amp;ДАННЫЕ!$T1595&amp;"h"&amp;ДАННЫЕ!$K1595&amp;"be"&amp;ДАННЫЕ!$BI1595&amp;"CD"&amp;IF(ДАННЫЕ!BF1595&gt;500,4,IF(ДАННЫЕ!BF1595&gt;350,3,IF(ДАННЫЕ!BF1595&gt;200,2,IF(ДАННЫЕ!BF1595&gt;0,1,0))))&amp;"g"&amp;B1595&amp;"d"&amp;H1595&amp;"l"&amp;ДАННЫЕ!AT1595&amp;"a"&amp;ДАННЫЕ!$V1595&amp;"v"&amp;R1595&amp;"k"&amp;ДАННЫЕ!$U1595&amp;"s"&amp;ДАННЫЕ!$Y1595&amp;"t"&amp;ДАННЫЕ!$X1595&amp;"b"&amp;IF(ДАННЫЕ!$Q1595&gt;1,1,0)&amp;"PP"&amp;ДАННЫЕ!Z1595&amp;"c"&amp;S1595&amp;"x"&amp;IF(ДАННЫЕ!$BY1595&gt;0,IF(YEAR(ДАННЫЕ!$F$1)=YEAR(ДАННЫЕ!$BY1595),1,0),0)&amp;"n"&amp;IF(ДАННЫЕ!$BZ1595&gt;0,IF(YEAR(ДАННЫЕ!$F$1)=YEAR(ДАННЫЕ!$BZ1595),1,0),0)&amp;"u"&amp;D1595&amp;"z"&amp;IF(ДАННЫЕ!$CL1595&gt;0,IF(YEAR(ДАННЫЕ!$F$1)&gt;YEAR(ДАННЫЕ!$CL1595),11,12),0)</f>
        <v>03mf0zpihbeCD0g0dlav0kstb0PPc0x0n0u0z0</v>
      </c>
      <c r="K1595" s="28" t="str">
        <f ca="1">ДАННЫЕ!$I1595&amp;"x"&amp;B1595&amp;"w"&amp;IF(T1595+ДАННЫЕ!AD1595+ДАННЫЕ!AE1595+ДАННЫЕ!AF1595+ДАННЫЕ!AG1595+ДАННЫЕ!AH1595+ДАННЫЕ!$AL1595+ДАННЫЕ!AI1595+ДАННЫЕ!AJ1595+ДАННЫЕ!AK1595+ДАННЫЕ!AP1595+ДАННЫЕ!AQ1595+ДАННЫЕ!AR1595+ДАННЫЕ!$AM1595+ДАННЫЕ!$AN1595+ДАННЫЕ!AS1595+ДАННЫЕ!AT1595&gt;0,1,0)&amp;IF(OR(T1595=2,ДАННЫЕ!AD1595=2,ДАННЫЕ!AE1595=2,ДАННЫЕ!AF1595=2,ДАННЫЕ!AG1595=2,ДАННЫЕ!AH1595=2,ДАННЫЕ!$AL1595=2,ДАННЫЕ!AI1595=2,ДАННЫЕ!AJ1595=2,ДАННЫЕ!AK1595=2,ДАННЫЕ!AP1595=2,ДАННЫЕ!AQ1595=2,ДАННЫЕ!AR1595=2,ДАННЫЕ!$AM1595=2,ДАННЫЕ!$AN1595=2,ДАННЫЕ!AS1595=2,ДАННЫЕ!AT1595=2),2,0)&amp;"t"&amp;IF(T1595&gt;0,"1"&amp;T1595,"00")&amp;"f"&amp;IF(ДАННЫЕ!$AC1595,"1"&amp;ДАННЫЕ!$AC1595,"00")&amp;"b"&amp;IF(ДАННЫЕ!$AD1595,"1"&amp;ДАННЫЕ!$AD1595,"00")&amp;"g"&amp;IF(ДАННЫЕ!$AF1595,"1"&amp;ДАННЫЕ!$AF1595,"00")&amp;"c"&amp;IF(ДАННЫЕ!$AG1595,"1"&amp;ДАННЫЕ!$AG1595,"00")&amp;"i"&amp;IF(ДАННЫЕ!$AH1595,"1"&amp;ДАННЫЕ!$AH1595,"00")&amp;"r"&amp;IF(ДАННЫЕ!$AL1595,"1"&amp;ДАННЫЕ!$AL1595,"00")&amp;"m"&amp;IF(ДАННЫЕ!$AI1595,"1"&amp;ДАННЫЕ!$AI1595,"00")&amp;"hS"&amp;IF(ДАННЫЕ!$AJ1595,"1"&amp;ДАННЫЕ!$AJ1595,"00")&amp;"hZ"&amp;IF(ДАННЫЕ!$AK1595,"1"&amp;ДАННЫЕ!$AK1595,"00")&amp;"p"&amp;IF(ДАННЫЕ!$AP1595,"1"&amp;ДАННЫЕ!$AP1595,"00")&amp;"k"&amp;IF(ДАННЫЕ!$AQ1595,"1"&amp;ДАННЫЕ!$AQ1595,"00")&amp;"z"&amp;IF(ДАННЫЕ!$AR1595,"1"&amp;ДАННЫЕ!$AR1595,"00")&amp;"j"&amp;IF(ДАННЫЕ!$AM1595,"1"&amp;ДАННЫЕ!$AM1595,"00")&amp;"n"&amp;IF(ДАННЫЕ!$AN1595,"1"&amp;ДАННЫЕ!$AN1595,"00")&amp;"E"&amp;ДАННЫЕ!BI1595&amp;"L"&amp;ДАННЫЕ!AO1595&amp;"h"&amp;IF(ДАННЫЕ!$AU1595&gt;0,1,0)&amp;"v"&amp;IF(ДАННЫЕ!$AW1595&gt;0,1,0)&amp;"a"&amp;IF(ДАННЫЕ!$AS1595,"1"&amp;ДАННЫЕ!$AS1595,"00")&amp;"s"&amp;IF(ДАННЫЕ!$AT1595,"1"&amp;ДАННЫЕ!$AT1595,"00")&amp;"u"&amp;IF(ДАННЫЕ!$CJ1595&gt;0,1,0)&amp;"y"&amp;B1595&amp;"d"&amp;H1595&amp;"e"&amp;F1595&amp;G1595</f>
        <v>x0w00t00f00b00g00c00i00r00m00hS00hZ00p00k00z00j00n00ELh0v0a00s00u0y0de</v>
      </c>
      <c r="L1595" s="28" t="str">
        <f ca="1">ДАННЫЕ!$I1595&amp;"VN"&amp;IF(ДАННЫЕ!AW1595&gt;0,11,10)&amp;"CD"&amp;IF(ДАННЫЕ!BF1595&gt;500,16,IF(ДАННЫЕ!BF1595&gt;350,15,IF(ДАННЫЕ!BF1595&gt;=200,14,IF(ДАННЫЕ!BF1595&gt;=100,13,IF(ДАННЫЕ!BF1595&gt;=50,12,IF(ДАННЫЕ!BF1595&gt;0,11,10))))))&amp;"AR"&amp;IF(ДАННЫЕ!BX1595&gt;0,1,0)&amp;"GD"&amp;B1595&amp;"VV"&amp;IF(E1595&gt;=5,IF(E1595&lt;18,1,0),0)</f>
        <v>VN10CD10AR0GD0VV0</v>
      </c>
      <c r="M1595" s="28" t="str">
        <f>ДАННЫЕ!$I1595&amp;"b"&amp;ДАННЫЕ!$BI1595&amp;"r"&amp;ДАННЫЕ!$BJ1595&amp;"CD"&amp;IF(ДАННЫЕ!BF1595&gt;0,IF(ДАННЫЕ!BF1595&lt;200,1,IF(ДАННЫЕ!BF1595&lt;350,2,3)),0)&amp;"h"&amp;IF(ДАННЫЕ!$BK1595+ДАННЫЕ!$BL1595+ДАННЫЕ!$BM1595&gt;0,1,0)&amp;"x"&amp;ДАННЫЕ!$BK1595&amp;"y"&amp;ДАННЫЕ!$BL1595&amp;"z"&amp;ДАННЫЕ!$BM1595&amp;"c"&amp;IF(ДАННЫЕ!$BK1595+ДАННЫЕ!$BL1595+ДАННЫЕ!$BM1595=3,1,0)&amp;"a"&amp;IF(ДАННЫЕ!$BQ1595+ДАННЫЕ!$BR1595&gt;0,1,0)&amp;"d"&amp;ДАННЫЕ!$BQ1595&amp;"v"&amp;ДАННЫЕ!$BR1595&amp;"p"&amp;ДАННЫЕ!$BS1595&amp;"n"&amp;ДАННЫЕ!$BU1595&amp;"t"&amp;ДАННЫЕ!$BV1595&amp;"o"&amp;ДАННЫЕ!$BT1595&amp;"l"&amp;IF(ДАННЫЕ!$BN1595&gt;0,1,0)&amp;ДАННЫЕ!$BN1595&amp;"g"&amp;ДАННЫЕ!$BO1595&amp;"s"&amp;ДАННЫЕ!$BP1595&amp;"DZ"&amp;IF(ДАННЫЕ!B1595-ДАННЫЕ!G1595 &lt; 60,IF(ДАННЫЕ!B1595-ДАННЫЕ!G1595 &gt;= 0,1,0),0)&amp;"u"&amp;IF(ДАННЫЕ!$CJ1595&gt;0,1,0)</f>
        <v>brCD0h0xyzc0a0dvpntol0gsDZ1u0</v>
      </c>
      <c r="N1595" s="28" t="str">
        <f ca="1">ДАННЫЕ!$F1595&amp;ДАННЫЕ!$I1595&amp;"g"&amp;B1595&amp;"cf"&amp;D1595&amp;"a"&amp;IF(ДАННЫЕ!$BX1595&gt;0,1,0)&amp;IF(ДАННЫЕ!$BF1595&gt;500,1,IF(ДАННЫЕ!$BF1595&gt;350,2,IF(ДАННЫЕ!$BF1595&gt;=200,3,IF(ДАННЫЕ!$BF1595&gt;=100,4,IF(ДАННЫЕ!$BF1595&gt;=50,5,IF(ДАННЫЕ!$BF1595&lt;50,6,0))))))&amp;"AR"&amp;IF(DATEDIF(ДАННЫЕ!$BX1595,ДАННЫЕ!$F$1,"y")&gt;1,1,0)&amp;"VG"&amp;IF(ДАННЫЕ!$BH1595="0",1,0)&amp;"o"&amp;IF(T1595+ДАННЫЕ!$AF1595+ДАННЫЕ!$AG1595+ДАННЫЕ!$AH1595+ДАННЫЕ!$AI1595+ДАННЫЕ!$AJ1595+ДАННЫЕ!$AP1595+ДАННЫЕ!$AQ1595+ДАННЫЕ!$AR1595+ДАННЫЕ!$AU1595+ДАННЫЕ!$AW1595+ДАННЫЕ!$AS1595+ДАННЫЕ!$AT1595&gt;0,1,0)&amp;"x"&amp;ДАННЫЕ!$AG1595&amp;"p"&amp;IF(ДАННЫЕ!$BY1595&gt;0,1,0)&amp;"v"&amp;IF(ДАННЫЕ!$BZ1595&gt;0,1,0)&amp;"n"&amp;ДАННЫЕ!$CA1595&amp;"t"&amp;ДАННЫЕ!$AY1595&amp;"k"&amp;ДАННЫЕ!$CB1595&amp;"q"&amp;ДАННЫЕ!$CC1595&amp;"w"&amp;ДАННЫЕ!$CD1595&amp;"e"&amp;ДАННЫЕ!$CE1595&amp;"m"&amp;ДАННЫЕ!$CF1595&amp;"c"&amp;ДАННЫЕ!$CG1595&amp;"z"&amp;ДАННЫЕ!$CH1595&amp;"d"&amp;IF(H1595=4,1,0)&amp;"s"&amp;IF(ДАННЫЕ!$J1595=1,0,1)&amp;"u"&amp;IF(ДАННЫЕ!$CJ1595&gt;0,1,0)</f>
        <v>g0cf0a06AR1VG0o0xp0v0ntkqwemczd0s1u0</v>
      </c>
      <c r="O1595" s="28" t="str">
        <f>ДАННЫЕ!$I1595&amp;"g"&amp;B1595&amp;A1595&amp;"f"&amp;P1595&amp;"c"&amp;IF(ДАННЫЕ!$U1595&gt;0,1,0)&amp;"s"&amp;IF(ДАННЫЕ!$Q1595&gt;0,IF(YEAR(ДАННЫЕ!$F$1)=YEAR(ДАННЫЕ!$Q1595),IF(MONTH(ДАННЫЕ!$F$1)=MONTH(ДАННЫЕ!$Q1595),111,11),1),0)&amp;"i"&amp;IF(ДАННЫЕ!$R1595+ДАННЫЕ!$S1595+ДАННЫЕ!$T1595=0,0,1)&amp;"h"&amp;IF(ДАННЫЕ!$P1595&gt;0,1,0)&amp;"p"&amp;IF(ДАННЫЕ!$CI1595&gt;0,IF(YEAR(ДАННЫЕ!$F$1)=YEAR(ДАННЫЕ!$CI1595),IF(MONTH(ДАННЫЕ!$F$1)=MONTH(ДАННЫЕ!$CI1595),111,11),1),0)&amp;"d"&amp;IF(ДАННЫЕ!$CJ1595&gt;0,IF(YEAR(ДАННЫЕ!$F$1)=YEAR(ДАННЫЕ!$CJ1595),IF(MONTH(ДАННЫЕ!$F$1)=MONTH(ДАННЫЕ!$CJ1595),111,11),1),0)&amp;"o"&amp;IF(ДАННЫЕ!$CK1595&gt;0,IF(MONTH(ДАННЫЕ!$F$1)=MONTH(ДАННЫЕ!$CK1595),111,11),0)&amp;"v"&amp;IF(ДАННЫЕ!$BE1595&gt;0,IF(MONTH(ДАННЫЕ!$F$1)=MONTH(ДАННЫЕ!$BE1595),111,11),0)</f>
        <v>g00f0c0s0i0h0p0d0o0v0</v>
      </c>
      <c r="P1595" s="15">
        <f t="shared" si="77"/>
        <v>0</v>
      </c>
      <c r="Q1595" s="15">
        <f>IF(ДАННЫЕ!$F$1&gt;ДАННЫЕ!$N1595,IF(YEAR(ДАННЫЕ!$F$1)=YEAR(ДАННЫЕ!M1595),1,0),0)</f>
        <v>0</v>
      </c>
      <c r="R1595" s="15">
        <f>IF(ДАННЫЕ!$F$1&gt;ДАННЫЕ!$N1595,IF(YEAR(ДАННЫЕ!$F$1)=YEAR(ДАННЫЕ!N1595),1,0),0)</f>
        <v>0</v>
      </c>
      <c r="S1595" s="15">
        <f>IF(ДАННЫЕ!$AA1595="2А",1,IF(ДАННЫЕ!$AA1595="2Б",2,IF(ДАННЫЕ!$AA1595="2В",3,IF(ДАННЫЕ!$AA1595=3,4,IF(ДАННЫЕ!$AA1595="4А",5,IF(ДАННЫЕ!$AA1595="4Б",6,IF(ДАННЫЕ!$AA1595="4В",7,IF(ДАННЫЕ!$AA1595=5,8,0))))))))</f>
        <v>0</v>
      </c>
      <c r="T1595" s="15">
        <f>IF(OR(ДАННЫЕ!$AC1595=2,ДАННЫЕ!$AD1595=2,ДАННЫЕ!$AE1595=2),2,IF(OR(ДАННЫЕ!$AC1595=1,ДАННЫЕ!$AD1595=1,ДАННЫЕ!$AE1595=1),1,0))</f>
        <v>0</v>
      </c>
    </row>
    <row r="1596" spans="1:20" x14ac:dyDescent="0.2">
      <c r="A1596" s="78">
        <f>IF(B1596&gt;0,IF(MONTH(ДАННЫЕ!$F$1)=MONTH(ДАННЫЕ!$B1596),1,0),0)</f>
        <v>0</v>
      </c>
      <c r="B1596" s="14">
        <f>IF(ДАННЫЕ!$B1596&gt;0,IF(YEAR(ДАННЫЕ!$F$1)=YEAR(ДАННЫЕ!$B1596),1,0),0)</f>
        <v>0</v>
      </c>
      <c r="C1596" s="14">
        <f>IF(ДАННЫЕ!$CM1596&gt;0,IF(YEAR(ДАННЫЕ!$F$1)=YEAR(ДАННЫЕ!$CM1596),1,0),0)</f>
        <v>0</v>
      </c>
      <c r="D1596" s="14">
        <f>IF(ДАННЫЕ!$CJ1596&gt;0,IF(ДАННЫЕ!$CL1596&gt;ДАННЫЕ!$F$1,1,IF(ДАННЫЕ!$CL1596&gt;0,0,1)),0)</f>
        <v>0</v>
      </c>
      <c r="E1596" s="43" t="str">
        <f ca="1">IF(ДАННЫЕ!$F$1&gt;0,IF(ДАННЫЕ!$G1596&gt;0,DATEDIF(ДАННЫЕ!$G1596,ДАННЫЕ!$F$1,"y"),""),IF(ДАННЫЕ!$G1596&gt;0,DATEDIF(ДАННЫЕ!$G1596,TODAY(),"y"),""))</f>
        <v/>
      </c>
      <c r="F1596" s="43" t="str">
        <f xml:space="preserve"> IF(ДАННЫЕ!$F1596="М",IF(E1596&gt;=18,IF(E1596&lt;60,1,""),""),"")&amp;IF(ДАННЫЕ!$F1596="Ж",IF(E1596&gt;=18,IF(E1596&lt;55,1,""),""),"")</f>
        <v/>
      </c>
      <c r="G1596" s="43" t="str">
        <f xml:space="preserve"> IF(ДАННЫЕ!$F1596="М",IF(E1596&gt;=60,2,""),"")&amp;IF(ДАННЫЕ!$F1596="Ж",IF(E1596&gt;=55,2,""),"")</f>
        <v/>
      </c>
      <c r="H1596" s="43" t="str">
        <f t="shared" ca="1" si="75"/>
        <v/>
      </c>
      <c r="I1596" s="43" t="str">
        <f t="shared" ca="1" si="76"/>
        <v>03</v>
      </c>
      <c r="J1596" s="28" t="str">
        <f ca="1">ДАННЫЕ!$F1596&amp;H1596&amp;I1596&amp;ДАННЫЕ!$I1596&amp;"m"&amp;IF(ДАННЫЕ!$I1596&gt;0,IF(ДАННЫЕ!$J1596&gt;0,0,1),"")&amp;"f"&amp;IF(ДАННЫЕ!$R1596&gt;0,IF(YEAR(ДАННЫЕ!$F$1)=YEAR(ДАННЫЕ!$R1596),1,0),0)&amp;"z"&amp;ДАННЫЕ!$R1596&amp;"p"&amp;ДАННЫЕ!$S1596&amp;"i"&amp;ДАННЫЕ!$T1596&amp;"h"&amp;ДАННЫЕ!$K1596&amp;"be"&amp;ДАННЫЕ!$BI1596&amp;"CD"&amp;IF(ДАННЫЕ!BF1596&gt;500,4,IF(ДАННЫЕ!BF1596&gt;350,3,IF(ДАННЫЕ!BF1596&gt;200,2,IF(ДАННЫЕ!BF1596&gt;0,1,0))))&amp;"g"&amp;B1596&amp;"d"&amp;H1596&amp;"l"&amp;ДАННЫЕ!AT1596&amp;"a"&amp;ДАННЫЕ!$V1596&amp;"v"&amp;R1596&amp;"k"&amp;ДАННЫЕ!$U1596&amp;"s"&amp;ДАННЫЕ!$Y1596&amp;"t"&amp;ДАННЫЕ!$X1596&amp;"b"&amp;IF(ДАННЫЕ!$Q1596&gt;1,1,0)&amp;"PP"&amp;ДАННЫЕ!Z1596&amp;"c"&amp;S1596&amp;"x"&amp;IF(ДАННЫЕ!$BY1596&gt;0,IF(YEAR(ДАННЫЕ!$F$1)=YEAR(ДАННЫЕ!$BY1596),1,0),0)&amp;"n"&amp;IF(ДАННЫЕ!$BZ1596&gt;0,IF(YEAR(ДАННЫЕ!$F$1)=YEAR(ДАННЫЕ!$BZ1596),1,0),0)&amp;"u"&amp;D1596&amp;"z"&amp;IF(ДАННЫЕ!$CL1596&gt;0,IF(YEAR(ДАННЫЕ!$F$1)&gt;YEAR(ДАННЫЕ!$CL1596),11,12),0)</f>
        <v>03mf0zpihbeCD0g0dlav0kstb0PPc0x0n0u0z0</v>
      </c>
      <c r="K1596" s="28" t="str">
        <f ca="1">ДАННЫЕ!$I1596&amp;"x"&amp;B1596&amp;"w"&amp;IF(T1596+ДАННЫЕ!AD1596+ДАННЫЕ!AE1596+ДАННЫЕ!AF1596+ДАННЫЕ!AG1596+ДАННЫЕ!AH1596+ДАННЫЕ!$AL1596+ДАННЫЕ!AI1596+ДАННЫЕ!AJ1596+ДАННЫЕ!AK1596+ДАННЫЕ!AP1596+ДАННЫЕ!AQ1596+ДАННЫЕ!AR1596+ДАННЫЕ!$AM1596+ДАННЫЕ!$AN1596+ДАННЫЕ!AS1596+ДАННЫЕ!AT1596&gt;0,1,0)&amp;IF(OR(T1596=2,ДАННЫЕ!AD1596=2,ДАННЫЕ!AE1596=2,ДАННЫЕ!AF1596=2,ДАННЫЕ!AG1596=2,ДАННЫЕ!AH1596=2,ДАННЫЕ!$AL1596=2,ДАННЫЕ!AI1596=2,ДАННЫЕ!AJ1596=2,ДАННЫЕ!AK1596=2,ДАННЫЕ!AP1596=2,ДАННЫЕ!AQ1596=2,ДАННЫЕ!AR1596=2,ДАННЫЕ!$AM1596=2,ДАННЫЕ!$AN1596=2,ДАННЫЕ!AS1596=2,ДАННЫЕ!AT1596=2),2,0)&amp;"t"&amp;IF(T1596&gt;0,"1"&amp;T1596,"00")&amp;"f"&amp;IF(ДАННЫЕ!$AC1596,"1"&amp;ДАННЫЕ!$AC1596,"00")&amp;"b"&amp;IF(ДАННЫЕ!$AD1596,"1"&amp;ДАННЫЕ!$AD1596,"00")&amp;"g"&amp;IF(ДАННЫЕ!$AF1596,"1"&amp;ДАННЫЕ!$AF1596,"00")&amp;"c"&amp;IF(ДАННЫЕ!$AG1596,"1"&amp;ДАННЫЕ!$AG1596,"00")&amp;"i"&amp;IF(ДАННЫЕ!$AH1596,"1"&amp;ДАННЫЕ!$AH1596,"00")&amp;"r"&amp;IF(ДАННЫЕ!$AL1596,"1"&amp;ДАННЫЕ!$AL1596,"00")&amp;"m"&amp;IF(ДАННЫЕ!$AI1596,"1"&amp;ДАННЫЕ!$AI1596,"00")&amp;"hS"&amp;IF(ДАННЫЕ!$AJ1596,"1"&amp;ДАННЫЕ!$AJ1596,"00")&amp;"hZ"&amp;IF(ДАННЫЕ!$AK1596,"1"&amp;ДАННЫЕ!$AK1596,"00")&amp;"p"&amp;IF(ДАННЫЕ!$AP1596,"1"&amp;ДАННЫЕ!$AP1596,"00")&amp;"k"&amp;IF(ДАННЫЕ!$AQ1596,"1"&amp;ДАННЫЕ!$AQ1596,"00")&amp;"z"&amp;IF(ДАННЫЕ!$AR1596,"1"&amp;ДАННЫЕ!$AR1596,"00")&amp;"j"&amp;IF(ДАННЫЕ!$AM1596,"1"&amp;ДАННЫЕ!$AM1596,"00")&amp;"n"&amp;IF(ДАННЫЕ!$AN1596,"1"&amp;ДАННЫЕ!$AN1596,"00")&amp;"E"&amp;ДАННЫЕ!BI1596&amp;"L"&amp;ДАННЫЕ!AO1596&amp;"h"&amp;IF(ДАННЫЕ!$AU1596&gt;0,1,0)&amp;"v"&amp;IF(ДАННЫЕ!$AW1596&gt;0,1,0)&amp;"a"&amp;IF(ДАННЫЕ!$AS1596,"1"&amp;ДАННЫЕ!$AS1596,"00")&amp;"s"&amp;IF(ДАННЫЕ!$AT1596,"1"&amp;ДАННЫЕ!$AT1596,"00")&amp;"u"&amp;IF(ДАННЫЕ!$CJ1596&gt;0,1,0)&amp;"y"&amp;B1596&amp;"d"&amp;H1596&amp;"e"&amp;F1596&amp;G1596</f>
        <v>x0w00t00f00b00g00c00i00r00m00hS00hZ00p00k00z00j00n00ELh0v0a00s00u0y0de</v>
      </c>
      <c r="L1596" s="28" t="str">
        <f ca="1">ДАННЫЕ!$I1596&amp;"VN"&amp;IF(ДАННЫЕ!AW1596&gt;0,11,10)&amp;"CD"&amp;IF(ДАННЫЕ!BF1596&gt;500,16,IF(ДАННЫЕ!BF1596&gt;350,15,IF(ДАННЫЕ!BF1596&gt;=200,14,IF(ДАННЫЕ!BF1596&gt;=100,13,IF(ДАННЫЕ!BF1596&gt;=50,12,IF(ДАННЫЕ!BF1596&gt;0,11,10))))))&amp;"AR"&amp;IF(ДАННЫЕ!BX1596&gt;0,1,0)&amp;"GD"&amp;B1596&amp;"VV"&amp;IF(E1596&gt;=5,IF(E1596&lt;18,1,0),0)</f>
        <v>VN10CD10AR0GD0VV0</v>
      </c>
      <c r="M1596" s="28" t="str">
        <f>ДАННЫЕ!$I1596&amp;"b"&amp;ДАННЫЕ!$BI1596&amp;"r"&amp;ДАННЫЕ!$BJ1596&amp;"CD"&amp;IF(ДАННЫЕ!BF1596&gt;0,IF(ДАННЫЕ!BF1596&lt;200,1,IF(ДАННЫЕ!BF1596&lt;350,2,3)),0)&amp;"h"&amp;IF(ДАННЫЕ!$BK1596+ДАННЫЕ!$BL1596+ДАННЫЕ!$BM1596&gt;0,1,0)&amp;"x"&amp;ДАННЫЕ!$BK1596&amp;"y"&amp;ДАННЫЕ!$BL1596&amp;"z"&amp;ДАННЫЕ!$BM1596&amp;"c"&amp;IF(ДАННЫЕ!$BK1596+ДАННЫЕ!$BL1596+ДАННЫЕ!$BM1596=3,1,0)&amp;"a"&amp;IF(ДАННЫЕ!$BQ1596+ДАННЫЕ!$BR1596&gt;0,1,0)&amp;"d"&amp;ДАННЫЕ!$BQ1596&amp;"v"&amp;ДАННЫЕ!$BR1596&amp;"p"&amp;ДАННЫЕ!$BS1596&amp;"n"&amp;ДАННЫЕ!$BU1596&amp;"t"&amp;ДАННЫЕ!$BV1596&amp;"o"&amp;ДАННЫЕ!$BT1596&amp;"l"&amp;IF(ДАННЫЕ!$BN1596&gt;0,1,0)&amp;ДАННЫЕ!$BN1596&amp;"g"&amp;ДАННЫЕ!$BO1596&amp;"s"&amp;ДАННЫЕ!$BP1596&amp;"DZ"&amp;IF(ДАННЫЕ!B1596-ДАННЫЕ!G1596 &lt; 60,IF(ДАННЫЕ!B1596-ДАННЫЕ!G1596 &gt;= 0,1,0),0)&amp;"u"&amp;IF(ДАННЫЕ!$CJ1596&gt;0,1,0)</f>
        <v>brCD0h0xyzc0a0dvpntol0gsDZ1u0</v>
      </c>
      <c r="N1596" s="28" t="str">
        <f ca="1">ДАННЫЕ!$F1596&amp;ДАННЫЕ!$I1596&amp;"g"&amp;B1596&amp;"cf"&amp;D1596&amp;"a"&amp;IF(ДАННЫЕ!$BX1596&gt;0,1,0)&amp;IF(ДАННЫЕ!$BF1596&gt;500,1,IF(ДАННЫЕ!$BF1596&gt;350,2,IF(ДАННЫЕ!$BF1596&gt;=200,3,IF(ДАННЫЕ!$BF1596&gt;=100,4,IF(ДАННЫЕ!$BF1596&gt;=50,5,IF(ДАННЫЕ!$BF1596&lt;50,6,0))))))&amp;"AR"&amp;IF(DATEDIF(ДАННЫЕ!$BX1596,ДАННЫЕ!$F$1,"y")&gt;1,1,0)&amp;"VG"&amp;IF(ДАННЫЕ!$BH1596="0",1,0)&amp;"o"&amp;IF(T1596+ДАННЫЕ!$AF1596+ДАННЫЕ!$AG1596+ДАННЫЕ!$AH1596+ДАННЫЕ!$AI1596+ДАННЫЕ!$AJ1596+ДАННЫЕ!$AP1596+ДАННЫЕ!$AQ1596+ДАННЫЕ!$AR1596+ДАННЫЕ!$AU1596+ДАННЫЕ!$AW1596+ДАННЫЕ!$AS1596+ДАННЫЕ!$AT1596&gt;0,1,0)&amp;"x"&amp;ДАННЫЕ!$AG1596&amp;"p"&amp;IF(ДАННЫЕ!$BY1596&gt;0,1,0)&amp;"v"&amp;IF(ДАННЫЕ!$BZ1596&gt;0,1,0)&amp;"n"&amp;ДАННЫЕ!$CA1596&amp;"t"&amp;ДАННЫЕ!$AY1596&amp;"k"&amp;ДАННЫЕ!$CB1596&amp;"q"&amp;ДАННЫЕ!$CC1596&amp;"w"&amp;ДАННЫЕ!$CD1596&amp;"e"&amp;ДАННЫЕ!$CE1596&amp;"m"&amp;ДАННЫЕ!$CF1596&amp;"c"&amp;ДАННЫЕ!$CG1596&amp;"z"&amp;ДАННЫЕ!$CH1596&amp;"d"&amp;IF(H1596=4,1,0)&amp;"s"&amp;IF(ДАННЫЕ!$J1596=1,0,1)&amp;"u"&amp;IF(ДАННЫЕ!$CJ1596&gt;0,1,0)</f>
        <v>g0cf0a06AR1VG0o0xp0v0ntkqwemczd0s1u0</v>
      </c>
      <c r="O1596" s="28" t="str">
        <f>ДАННЫЕ!$I1596&amp;"g"&amp;B1596&amp;A1596&amp;"f"&amp;P1596&amp;"c"&amp;IF(ДАННЫЕ!$U1596&gt;0,1,0)&amp;"s"&amp;IF(ДАННЫЕ!$Q1596&gt;0,IF(YEAR(ДАННЫЕ!$F$1)=YEAR(ДАННЫЕ!$Q1596),IF(MONTH(ДАННЫЕ!$F$1)=MONTH(ДАННЫЕ!$Q1596),111,11),1),0)&amp;"i"&amp;IF(ДАННЫЕ!$R1596+ДАННЫЕ!$S1596+ДАННЫЕ!$T1596=0,0,1)&amp;"h"&amp;IF(ДАННЫЕ!$P1596&gt;0,1,0)&amp;"p"&amp;IF(ДАННЫЕ!$CI1596&gt;0,IF(YEAR(ДАННЫЕ!$F$1)=YEAR(ДАННЫЕ!$CI1596),IF(MONTH(ДАННЫЕ!$F$1)=MONTH(ДАННЫЕ!$CI1596),111,11),1),0)&amp;"d"&amp;IF(ДАННЫЕ!$CJ1596&gt;0,IF(YEAR(ДАННЫЕ!$F$1)=YEAR(ДАННЫЕ!$CJ1596),IF(MONTH(ДАННЫЕ!$F$1)=MONTH(ДАННЫЕ!$CJ1596),111,11),1),0)&amp;"o"&amp;IF(ДАННЫЕ!$CK1596&gt;0,IF(MONTH(ДАННЫЕ!$F$1)=MONTH(ДАННЫЕ!$CK1596),111,11),0)&amp;"v"&amp;IF(ДАННЫЕ!$BE1596&gt;0,IF(MONTH(ДАННЫЕ!$F$1)=MONTH(ДАННЫЕ!$BE1596),111,11),0)</f>
        <v>g00f0c0s0i0h0p0d0o0v0</v>
      </c>
      <c r="P1596" s="15">
        <f t="shared" si="77"/>
        <v>0</v>
      </c>
      <c r="Q1596" s="15">
        <f>IF(ДАННЫЕ!$F$1&gt;ДАННЫЕ!$N1596,IF(YEAR(ДАННЫЕ!$F$1)=YEAR(ДАННЫЕ!M1596),1,0),0)</f>
        <v>0</v>
      </c>
      <c r="R1596" s="15">
        <f>IF(ДАННЫЕ!$F$1&gt;ДАННЫЕ!$N1596,IF(YEAR(ДАННЫЕ!$F$1)=YEAR(ДАННЫЕ!N1596),1,0),0)</f>
        <v>0</v>
      </c>
      <c r="S1596" s="15">
        <f>IF(ДАННЫЕ!$AA1596="2А",1,IF(ДАННЫЕ!$AA1596="2Б",2,IF(ДАННЫЕ!$AA1596="2В",3,IF(ДАННЫЕ!$AA1596=3,4,IF(ДАННЫЕ!$AA1596="4А",5,IF(ДАННЫЕ!$AA1596="4Б",6,IF(ДАННЫЕ!$AA1596="4В",7,IF(ДАННЫЕ!$AA1596=5,8,0))))))))</f>
        <v>0</v>
      </c>
      <c r="T1596" s="15">
        <f>IF(OR(ДАННЫЕ!$AC1596=2,ДАННЫЕ!$AD1596=2,ДАННЫЕ!$AE1596=2),2,IF(OR(ДАННЫЕ!$AC1596=1,ДАННЫЕ!$AD1596=1,ДАННЫЕ!$AE1596=1),1,0))</f>
        <v>0</v>
      </c>
    </row>
    <row r="1597" spans="1:20" x14ac:dyDescent="0.2">
      <c r="A1597" s="78">
        <f>IF(B1597&gt;0,IF(MONTH(ДАННЫЕ!$F$1)=MONTH(ДАННЫЕ!$B1597),1,0),0)</f>
        <v>0</v>
      </c>
      <c r="B1597" s="14">
        <f>IF(ДАННЫЕ!$B1597&gt;0,IF(YEAR(ДАННЫЕ!$F$1)=YEAR(ДАННЫЕ!$B1597),1,0),0)</f>
        <v>0</v>
      </c>
      <c r="C1597" s="14">
        <f>IF(ДАННЫЕ!$CM1597&gt;0,IF(YEAR(ДАННЫЕ!$F$1)=YEAR(ДАННЫЕ!$CM1597),1,0),0)</f>
        <v>0</v>
      </c>
      <c r="D1597" s="14">
        <f>IF(ДАННЫЕ!$CJ1597&gt;0,IF(ДАННЫЕ!$CL1597&gt;ДАННЫЕ!$F$1,1,IF(ДАННЫЕ!$CL1597&gt;0,0,1)),0)</f>
        <v>0</v>
      </c>
      <c r="E1597" s="43" t="str">
        <f ca="1">IF(ДАННЫЕ!$F$1&gt;0,IF(ДАННЫЕ!$G1597&gt;0,DATEDIF(ДАННЫЕ!$G1597,ДАННЫЕ!$F$1,"y"),""),IF(ДАННЫЕ!$G1597&gt;0,DATEDIF(ДАННЫЕ!$G1597,TODAY(),"y"),""))</f>
        <v/>
      </c>
      <c r="F1597" s="43" t="str">
        <f xml:space="preserve"> IF(ДАННЫЕ!$F1597="М",IF(E1597&gt;=18,IF(E1597&lt;60,1,""),""),"")&amp;IF(ДАННЫЕ!$F1597="Ж",IF(E1597&gt;=18,IF(E1597&lt;55,1,""),""),"")</f>
        <v/>
      </c>
      <c r="G1597" s="43" t="str">
        <f xml:space="preserve"> IF(ДАННЫЕ!$F1597="М",IF(E1597&gt;=60,2,""),"")&amp;IF(ДАННЫЕ!$F1597="Ж",IF(E1597&gt;=55,2,""),"")</f>
        <v/>
      </c>
      <c r="H1597" s="43" t="str">
        <f t="shared" ca="1" si="75"/>
        <v/>
      </c>
      <c r="I1597" s="43" t="str">
        <f t="shared" ca="1" si="76"/>
        <v>03</v>
      </c>
      <c r="J1597" s="28" t="str">
        <f ca="1">ДАННЫЕ!$F1597&amp;H1597&amp;I1597&amp;ДАННЫЕ!$I1597&amp;"m"&amp;IF(ДАННЫЕ!$I1597&gt;0,IF(ДАННЫЕ!$J1597&gt;0,0,1),"")&amp;"f"&amp;IF(ДАННЫЕ!$R1597&gt;0,IF(YEAR(ДАННЫЕ!$F$1)=YEAR(ДАННЫЕ!$R1597),1,0),0)&amp;"z"&amp;ДАННЫЕ!$R1597&amp;"p"&amp;ДАННЫЕ!$S1597&amp;"i"&amp;ДАННЫЕ!$T1597&amp;"h"&amp;ДАННЫЕ!$K1597&amp;"be"&amp;ДАННЫЕ!$BI1597&amp;"CD"&amp;IF(ДАННЫЕ!BF1597&gt;500,4,IF(ДАННЫЕ!BF1597&gt;350,3,IF(ДАННЫЕ!BF1597&gt;200,2,IF(ДАННЫЕ!BF1597&gt;0,1,0))))&amp;"g"&amp;B1597&amp;"d"&amp;H1597&amp;"l"&amp;ДАННЫЕ!AT1597&amp;"a"&amp;ДАННЫЕ!$V1597&amp;"v"&amp;R1597&amp;"k"&amp;ДАННЫЕ!$U1597&amp;"s"&amp;ДАННЫЕ!$Y1597&amp;"t"&amp;ДАННЫЕ!$X1597&amp;"b"&amp;IF(ДАННЫЕ!$Q1597&gt;1,1,0)&amp;"PP"&amp;ДАННЫЕ!Z1597&amp;"c"&amp;S1597&amp;"x"&amp;IF(ДАННЫЕ!$BY1597&gt;0,IF(YEAR(ДАННЫЕ!$F$1)=YEAR(ДАННЫЕ!$BY1597),1,0),0)&amp;"n"&amp;IF(ДАННЫЕ!$BZ1597&gt;0,IF(YEAR(ДАННЫЕ!$F$1)=YEAR(ДАННЫЕ!$BZ1597),1,0),0)&amp;"u"&amp;D1597&amp;"z"&amp;IF(ДАННЫЕ!$CL1597&gt;0,IF(YEAR(ДАННЫЕ!$F$1)&gt;YEAR(ДАННЫЕ!$CL1597),11,12),0)</f>
        <v>03mf0zpihbeCD0g0dlav0kstb0PPc0x0n0u0z0</v>
      </c>
      <c r="K1597" s="28" t="str">
        <f ca="1">ДАННЫЕ!$I1597&amp;"x"&amp;B1597&amp;"w"&amp;IF(T1597+ДАННЫЕ!AD1597+ДАННЫЕ!AE1597+ДАННЫЕ!AF1597+ДАННЫЕ!AG1597+ДАННЫЕ!AH1597+ДАННЫЕ!$AL1597+ДАННЫЕ!AI1597+ДАННЫЕ!AJ1597+ДАННЫЕ!AK1597+ДАННЫЕ!AP1597+ДАННЫЕ!AQ1597+ДАННЫЕ!AR1597+ДАННЫЕ!$AM1597+ДАННЫЕ!$AN1597+ДАННЫЕ!AS1597+ДАННЫЕ!AT1597&gt;0,1,0)&amp;IF(OR(T1597=2,ДАННЫЕ!AD1597=2,ДАННЫЕ!AE1597=2,ДАННЫЕ!AF1597=2,ДАННЫЕ!AG1597=2,ДАННЫЕ!AH1597=2,ДАННЫЕ!$AL1597=2,ДАННЫЕ!AI1597=2,ДАННЫЕ!AJ1597=2,ДАННЫЕ!AK1597=2,ДАННЫЕ!AP1597=2,ДАННЫЕ!AQ1597=2,ДАННЫЕ!AR1597=2,ДАННЫЕ!$AM1597=2,ДАННЫЕ!$AN1597=2,ДАННЫЕ!AS1597=2,ДАННЫЕ!AT1597=2),2,0)&amp;"t"&amp;IF(T1597&gt;0,"1"&amp;T1597,"00")&amp;"f"&amp;IF(ДАННЫЕ!$AC1597,"1"&amp;ДАННЫЕ!$AC1597,"00")&amp;"b"&amp;IF(ДАННЫЕ!$AD1597,"1"&amp;ДАННЫЕ!$AD1597,"00")&amp;"g"&amp;IF(ДАННЫЕ!$AF1597,"1"&amp;ДАННЫЕ!$AF1597,"00")&amp;"c"&amp;IF(ДАННЫЕ!$AG1597,"1"&amp;ДАННЫЕ!$AG1597,"00")&amp;"i"&amp;IF(ДАННЫЕ!$AH1597,"1"&amp;ДАННЫЕ!$AH1597,"00")&amp;"r"&amp;IF(ДАННЫЕ!$AL1597,"1"&amp;ДАННЫЕ!$AL1597,"00")&amp;"m"&amp;IF(ДАННЫЕ!$AI1597,"1"&amp;ДАННЫЕ!$AI1597,"00")&amp;"hS"&amp;IF(ДАННЫЕ!$AJ1597,"1"&amp;ДАННЫЕ!$AJ1597,"00")&amp;"hZ"&amp;IF(ДАННЫЕ!$AK1597,"1"&amp;ДАННЫЕ!$AK1597,"00")&amp;"p"&amp;IF(ДАННЫЕ!$AP1597,"1"&amp;ДАННЫЕ!$AP1597,"00")&amp;"k"&amp;IF(ДАННЫЕ!$AQ1597,"1"&amp;ДАННЫЕ!$AQ1597,"00")&amp;"z"&amp;IF(ДАННЫЕ!$AR1597,"1"&amp;ДАННЫЕ!$AR1597,"00")&amp;"j"&amp;IF(ДАННЫЕ!$AM1597,"1"&amp;ДАННЫЕ!$AM1597,"00")&amp;"n"&amp;IF(ДАННЫЕ!$AN1597,"1"&amp;ДАННЫЕ!$AN1597,"00")&amp;"E"&amp;ДАННЫЕ!BI1597&amp;"L"&amp;ДАННЫЕ!AO1597&amp;"h"&amp;IF(ДАННЫЕ!$AU1597&gt;0,1,0)&amp;"v"&amp;IF(ДАННЫЕ!$AW1597&gt;0,1,0)&amp;"a"&amp;IF(ДАННЫЕ!$AS1597,"1"&amp;ДАННЫЕ!$AS1597,"00")&amp;"s"&amp;IF(ДАННЫЕ!$AT1597,"1"&amp;ДАННЫЕ!$AT1597,"00")&amp;"u"&amp;IF(ДАННЫЕ!$CJ1597&gt;0,1,0)&amp;"y"&amp;B1597&amp;"d"&amp;H1597&amp;"e"&amp;F1597&amp;G1597</f>
        <v>x0w00t00f00b00g00c00i00r00m00hS00hZ00p00k00z00j00n00ELh0v0a00s00u0y0de</v>
      </c>
      <c r="L1597" s="28" t="str">
        <f ca="1">ДАННЫЕ!$I1597&amp;"VN"&amp;IF(ДАННЫЕ!AW1597&gt;0,11,10)&amp;"CD"&amp;IF(ДАННЫЕ!BF1597&gt;500,16,IF(ДАННЫЕ!BF1597&gt;350,15,IF(ДАННЫЕ!BF1597&gt;=200,14,IF(ДАННЫЕ!BF1597&gt;=100,13,IF(ДАННЫЕ!BF1597&gt;=50,12,IF(ДАННЫЕ!BF1597&gt;0,11,10))))))&amp;"AR"&amp;IF(ДАННЫЕ!BX1597&gt;0,1,0)&amp;"GD"&amp;B1597&amp;"VV"&amp;IF(E1597&gt;=5,IF(E1597&lt;18,1,0),0)</f>
        <v>VN10CD10AR0GD0VV0</v>
      </c>
      <c r="M1597" s="28" t="str">
        <f>ДАННЫЕ!$I1597&amp;"b"&amp;ДАННЫЕ!$BI1597&amp;"r"&amp;ДАННЫЕ!$BJ1597&amp;"CD"&amp;IF(ДАННЫЕ!BF1597&gt;0,IF(ДАННЫЕ!BF1597&lt;200,1,IF(ДАННЫЕ!BF1597&lt;350,2,3)),0)&amp;"h"&amp;IF(ДАННЫЕ!$BK1597+ДАННЫЕ!$BL1597+ДАННЫЕ!$BM1597&gt;0,1,0)&amp;"x"&amp;ДАННЫЕ!$BK1597&amp;"y"&amp;ДАННЫЕ!$BL1597&amp;"z"&amp;ДАННЫЕ!$BM1597&amp;"c"&amp;IF(ДАННЫЕ!$BK1597+ДАННЫЕ!$BL1597+ДАННЫЕ!$BM1597=3,1,0)&amp;"a"&amp;IF(ДАННЫЕ!$BQ1597+ДАННЫЕ!$BR1597&gt;0,1,0)&amp;"d"&amp;ДАННЫЕ!$BQ1597&amp;"v"&amp;ДАННЫЕ!$BR1597&amp;"p"&amp;ДАННЫЕ!$BS1597&amp;"n"&amp;ДАННЫЕ!$BU1597&amp;"t"&amp;ДАННЫЕ!$BV1597&amp;"o"&amp;ДАННЫЕ!$BT1597&amp;"l"&amp;IF(ДАННЫЕ!$BN1597&gt;0,1,0)&amp;ДАННЫЕ!$BN1597&amp;"g"&amp;ДАННЫЕ!$BO1597&amp;"s"&amp;ДАННЫЕ!$BP1597&amp;"DZ"&amp;IF(ДАННЫЕ!B1597-ДАННЫЕ!G1597 &lt; 60,IF(ДАННЫЕ!B1597-ДАННЫЕ!G1597 &gt;= 0,1,0),0)&amp;"u"&amp;IF(ДАННЫЕ!$CJ1597&gt;0,1,0)</f>
        <v>brCD0h0xyzc0a0dvpntol0gsDZ1u0</v>
      </c>
      <c r="N1597" s="28" t="str">
        <f ca="1">ДАННЫЕ!$F1597&amp;ДАННЫЕ!$I1597&amp;"g"&amp;B1597&amp;"cf"&amp;D1597&amp;"a"&amp;IF(ДАННЫЕ!$BX1597&gt;0,1,0)&amp;IF(ДАННЫЕ!$BF1597&gt;500,1,IF(ДАННЫЕ!$BF1597&gt;350,2,IF(ДАННЫЕ!$BF1597&gt;=200,3,IF(ДАННЫЕ!$BF1597&gt;=100,4,IF(ДАННЫЕ!$BF1597&gt;=50,5,IF(ДАННЫЕ!$BF1597&lt;50,6,0))))))&amp;"AR"&amp;IF(DATEDIF(ДАННЫЕ!$BX1597,ДАННЫЕ!$F$1,"y")&gt;1,1,0)&amp;"VG"&amp;IF(ДАННЫЕ!$BH1597="0",1,0)&amp;"o"&amp;IF(T1597+ДАННЫЕ!$AF1597+ДАННЫЕ!$AG1597+ДАННЫЕ!$AH1597+ДАННЫЕ!$AI1597+ДАННЫЕ!$AJ1597+ДАННЫЕ!$AP1597+ДАННЫЕ!$AQ1597+ДАННЫЕ!$AR1597+ДАННЫЕ!$AU1597+ДАННЫЕ!$AW1597+ДАННЫЕ!$AS1597+ДАННЫЕ!$AT1597&gt;0,1,0)&amp;"x"&amp;ДАННЫЕ!$AG1597&amp;"p"&amp;IF(ДАННЫЕ!$BY1597&gt;0,1,0)&amp;"v"&amp;IF(ДАННЫЕ!$BZ1597&gt;0,1,0)&amp;"n"&amp;ДАННЫЕ!$CA1597&amp;"t"&amp;ДАННЫЕ!$AY1597&amp;"k"&amp;ДАННЫЕ!$CB1597&amp;"q"&amp;ДАННЫЕ!$CC1597&amp;"w"&amp;ДАННЫЕ!$CD1597&amp;"e"&amp;ДАННЫЕ!$CE1597&amp;"m"&amp;ДАННЫЕ!$CF1597&amp;"c"&amp;ДАННЫЕ!$CG1597&amp;"z"&amp;ДАННЫЕ!$CH1597&amp;"d"&amp;IF(H1597=4,1,0)&amp;"s"&amp;IF(ДАННЫЕ!$J1597=1,0,1)&amp;"u"&amp;IF(ДАННЫЕ!$CJ1597&gt;0,1,0)</f>
        <v>g0cf0a06AR1VG0o0xp0v0ntkqwemczd0s1u0</v>
      </c>
      <c r="O1597" s="28" t="str">
        <f>ДАННЫЕ!$I1597&amp;"g"&amp;B1597&amp;A1597&amp;"f"&amp;P1597&amp;"c"&amp;IF(ДАННЫЕ!$U1597&gt;0,1,0)&amp;"s"&amp;IF(ДАННЫЕ!$Q1597&gt;0,IF(YEAR(ДАННЫЕ!$F$1)=YEAR(ДАННЫЕ!$Q1597),IF(MONTH(ДАННЫЕ!$F$1)=MONTH(ДАННЫЕ!$Q1597),111,11),1),0)&amp;"i"&amp;IF(ДАННЫЕ!$R1597+ДАННЫЕ!$S1597+ДАННЫЕ!$T1597=0,0,1)&amp;"h"&amp;IF(ДАННЫЕ!$P1597&gt;0,1,0)&amp;"p"&amp;IF(ДАННЫЕ!$CI1597&gt;0,IF(YEAR(ДАННЫЕ!$F$1)=YEAR(ДАННЫЕ!$CI1597),IF(MONTH(ДАННЫЕ!$F$1)=MONTH(ДАННЫЕ!$CI1597),111,11),1),0)&amp;"d"&amp;IF(ДАННЫЕ!$CJ1597&gt;0,IF(YEAR(ДАННЫЕ!$F$1)=YEAR(ДАННЫЕ!$CJ1597),IF(MONTH(ДАННЫЕ!$F$1)=MONTH(ДАННЫЕ!$CJ1597),111,11),1),0)&amp;"o"&amp;IF(ДАННЫЕ!$CK1597&gt;0,IF(MONTH(ДАННЫЕ!$F$1)=MONTH(ДАННЫЕ!$CK1597),111,11),0)&amp;"v"&amp;IF(ДАННЫЕ!$BE1597&gt;0,IF(MONTH(ДАННЫЕ!$F$1)=MONTH(ДАННЫЕ!$BE1597),111,11),0)</f>
        <v>g00f0c0s0i0h0p0d0o0v0</v>
      </c>
      <c r="P1597" s="15">
        <f t="shared" si="77"/>
        <v>0</v>
      </c>
      <c r="Q1597" s="15">
        <f>IF(ДАННЫЕ!$F$1&gt;ДАННЫЕ!$N1597,IF(YEAR(ДАННЫЕ!$F$1)=YEAR(ДАННЫЕ!M1597),1,0),0)</f>
        <v>0</v>
      </c>
      <c r="R1597" s="15">
        <f>IF(ДАННЫЕ!$F$1&gt;ДАННЫЕ!$N1597,IF(YEAR(ДАННЫЕ!$F$1)=YEAR(ДАННЫЕ!N1597),1,0),0)</f>
        <v>0</v>
      </c>
      <c r="S1597" s="15">
        <f>IF(ДАННЫЕ!$AA1597="2А",1,IF(ДАННЫЕ!$AA1597="2Б",2,IF(ДАННЫЕ!$AA1597="2В",3,IF(ДАННЫЕ!$AA1597=3,4,IF(ДАННЫЕ!$AA1597="4А",5,IF(ДАННЫЕ!$AA1597="4Б",6,IF(ДАННЫЕ!$AA1597="4В",7,IF(ДАННЫЕ!$AA1597=5,8,0))))))))</f>
        <v>0</v>
      </c>
      <c r="T1597" s="15">
        <f>IF(OR(ДАННЫЕ!$AC1597=2,ДАННЫЕ!$AD1597=2,ДАННЫЕ!$AE1597=2),2,IF(OR(ДАННЫЕ!$AC1597=1,ДАННЫЕ!$AD1597=1,ДАННЫЕ!$AE1597=1),1,0))</f>
        <v>0</v>
      </c>
    </row>
    <row r="1598" spans="1:20" x14ac:dyDescent="0.2">
      <c r="A1598" s="78">
        <f>IF(B1598&gt;0,IF(MONTH(ДАННЫЕ!$F$1)=MONTH(ДАННЫЕ!$B1598),1,0),0)</f>
        <v>0</v>
      </c>
      <c r="B1598" s="14">
        <f>IF(ДАННЫЕ!$B1598&gt;0,IF(YEAR(ДАННЫЕ!$F$1)=YEAR(ДАННЫЕ!$B1598),1,0),0)</f>
        <v>0</v>
      </c>
      <c r="C1598" s="14">
        <f>IF(ДАННЫЕ!$CM1598&gt;0,IF(YEAR(ДАННЫЕ!$F$1)=YEAR(ДАННЫЕ!$CM1598),1,0),0)</f>
        <v>0</v>
      </c>
      <c r="D1598" s="14">
        <f>IF(ДАННЫЕ!$CJ1598&gt;0,IF(ДАННЫЕ!$CL1598&gt;ДАННЫЕ!$F$1,1,IF(ДАННЫЕ!$CL1598&gt;0,0,1)),0)</f>
        <v>0</v>
      </c>
      <c r="E1598" s="43" t="str">
        <f ca="1">IF(ДАННЫЕ!$F$1&gt;0,IF(ДАННЫЕ!$G1598&gt;0,DATEDIF(ДАННЫЕ!$G1598,ДАННЫЕ!$F$1,"y"),""),IF(ДАННЫЕ!$G1598&gt;0,DATEDIF(ДАННЫЕ!$G1598,TODAY(),"y"),""))</f>
        <v/>
      </c>
      <c r="F1598" s="43" t="str">
        <f xml:space="preserve"> IF(ДАННЫЕ!$F1598="М",IF(E1598&gt;=18,IF(E1598&lt;60,1,""),""),"")&amp;IF(ДАННЫЕ!$F1598="Ж",IF(E1598&gt;=18,IF(E1598&lt;55,1,""),""),"")</f>
        <v/>
      </c>
      <c r="G1598" s="43" t="str">
        <f xml:space="preserve"> IF(ДАННЫЕ!$F1598="М",IF(E1598&gt;=60,2,""),"")&amp;IF(ДАННЫЕ!$F1598="Ж",IF(E1598&gt;=55,2,""),"")</f>
        <v/>
      </c>
      <c r="H1598" s="43" t="str">
        <f t="shared" ca="1" si="75"/>
        <v/>
      </c>
      <c r="I1598" s="43" t="str">
        <f t="shared" ca="1" si="76"/>
        <v>03</v>
      </c>
      <c r="J1598" s="28" t="str">
        <f ca="1">ДАННЫЕ!$F1598&amp;H1598&amp;I1598&amp;ДАННЫЕ!$I1598&amp;"m"&amp;IF(ДАННЫЕ!$I1598&gt;0,IF(ДАННЫЕ!$J1598&gt;0,0,1),"")&amp;"f"&amp;IF(ДАННЫЕ!$R1598&gt;0,IF(YEAR(ДАННЫЕ!$F$1)=YEAR(ДАННЫЕ!$R1598),1,0),0)&amp;"z"&amp;ДАННЫЕ!$R1598&amp;"p"&amp;ДАННЫЕ!$S1598&amp;"i"&amp;ДАННЫЕ!$T1598&amp;"h"&amp;ДАННЫЕ!$K1598&amp;"be"&amp;ДАННЫЕ!$BI1598&amp;"CD"&amp;IF(ДАННЫЕ!BF1598&gt;500,4,IF(ДАННЫЕ!BF1598&gt;350,3,IF(ДАННЫЕ!BF1598&gt;200,2,IF(ДАННЫЕ!BF1598&gt;0,1,0))))&amp;"g"&amp;B1598&amp;"d"&amp;H1598&amp;"l"&amp;ДАННЫЕ!AT1598&amp;"a"&amp;ДАННЫЕ!$V1598&amp;"v"&amp;R1598&amp;"k"&amp;ДАННЫЕ!$U1598&amp;"s"&amp;ДАННЫЕ!$Y1598&amp;"t"&amp;ДАННЫЕ!$X1598&amp;"b"&amp;IF(ДАННЫЕ!$Q1598&gt;1,1,0)&amp;"PP"&amp;ДАННЫЕ!Z1598&amp;"c"&amp;S1598&amp;"x"&amp;IF(ДАННЫЕ!$BY1598&gt;0,IF(YEAR(ДАННЫЕ!$F$1)=YEAR(ДАННЫЕ!$BY1598),1,0),0)&amp;"n"&amp;IF(ДАННЫЕ!$BZ1598&gt;0,IF(YEAR(ДАННЫЕ!$F$1)=YEAR(ДАННЫЕ!$BZ1598),1,0),0)&amp;"u"&amp;D1598&amp;"z"&amp;IF(ДАННЫЕ!$CL1598&gt;0,IF(YEAR(ДАННЫЕ!$F$1)&gt;YEAR(ДАННЫЕ!$CL1598),11,12),0)</f>
        <v>03mf0zpihbeCD0g0dlav0kstb0PPc0x0n0u0z0</v>
      </c>
      <c r="K1598" s="28" t="str">
        <f ca="1">ДАННЫЕ!$I1598&amp;"x"&amp;B1598&amp;"w"&amp;IF(T1598+ДАННЫЕ!AD1598+ДАННЫЕ!AE1598+ДАННЫЕ!AF1598+ДАННЫЕ!AG1598+ДАННЫЕ!AH1598+ДАННЫЕ!$AL1598+ДАННЫЕ!AI1598+ДАННЫЕ!AJ1598+ДАННЫЕ!AK1598+ДАННЫЕ!AP1598+ДАННЫЕ!AQ1598+ДАННЫЕ!AR1598+ДАННЫЕ!$AM1598+ДАННЫЕ!$AN1598+ДАННЫЕ!AS1598+ДАННЫЕ!AT1598&gt;0,1,0)&amp;IF(OR(T1598=2,ДАННЫЕ!AD1598=2,ДАННЫЕ!AE1598=2,ДАННЫЕ!AF1598=2,ДАННЫЕ!AG1598=2,ДАННЫЕ!AH1598=2,ДАННЫЕ!$AL1598=2,ДАННЫЕ!AI1598=2,ДАННЫЕ!AJ1598=2,ДАННЫЕ!AK1598=2,ДАННЫЕ!AP1598=2,ДАННЫЕ!AQ1598=2,ДАННЫЕ!AR1598=2,ДАННЫЕ!$AM1598=2,ДАННЫЕ!$AN1598=2,ДАННЫЕ!AS1598=2,ДАННЫЕ!AT1598=2),2,0)&amp;"t"&amp;IF(T1598&gt;0,"1"&amp;T1598,"00")&amp;"f"&amp;IF(ДАННЫЕ!$AC1598,"1"&amp;ДАННЫЕ!$AC1598,"00")&amp;"b"&amp;IF(ДАННЫЕ!$AD1598,"1"&amp;ДАННЫЕ!$AD1598,"00")&amp;"g"&amp;IF(ДАННЫЕ!$AF1598,"1"&amp;ДАННЫЕ!$AF1598,"00")&amp;"c"&amp;IF(ДАННЫЕ!$AG1598,"1"&amp;ДАННЫЕ!$AG1598,"00")&amp;"i"&amp;IF(ДАННЫЕ!$AH1598,"1"&amp;ДАННЫЕ!$AH1598,"00")&amp;"r"&amp;IF(ДАННЫЕ!$AL1598,"1"&amp;ДАННЫЕ!$AL1598,"00")&amp;"m"&amp;IF(ДАННЫЕ!$AI1598,"1"&amp;ДАННЫЕ!$AI1598,"00")&amp;"hS"&amp;IF(ДАННЫЕ!$AJ1598,"1"&amp;ДАННЫЕ!$AJ1598,"00")&amp;"hZ"&amp;IF(ДАННЫЕ!$AK1598,"1"&amp;ДАННЫЕ!$AK1598,"00")&amp;"p"&amp;IF(ДАННЫЕ!$AP1598,"1"&amp;ДАННЫЕ!$AP1598,"00")&amp;"k"&amp;IF(ДАННЫЕ!$AQ1598,"1"&amp;ДАННЫЕ!$AQ1598,"00")&amp;"z"&amp;IF(ДАННЫЕ!$AR1598,"1"&amp;ДАННЫЕ!$AR1598,"00")&amp;"j"&amp;IF(ДАННЫЕ!$AM1598,"1"&amp;ДАННЫЕ!$AM1598,"00")&amp;"n"&amp;IF(ДАННЫЕ!$AN1598,"1"&amp;ДАННЫЕ!$AN1598,"00")&amp;"E"&amp;ДАННЫЕ!BI1598&amp;"L"&amp;ДАННЫЕ!AO1598&amp;"h"&amp;IF(ДАННЫЕ!$AU1598&gt;0,1,0)&amp;"v"&amp;IF(ДАННЫЕ!$AW1598&gt;0,1,0)&amp;"a"&amp;IF(ДАННЫЕ!$AS1598,"1"&amp;ДАННЫЕ!$AS1598,"00")&amp;"s"&amp;IF(ДАННЫЕ!$AT1598,"1"&amp;ДАННЫЕ!$AT1598,"00")&amp;"u"&amp;IF(ДАННЫЕ!$CJ1598&gt;0,1,0)&amp;"y"&amp;B1598&amp;"d"&amp;H1598&amp;"e"&amp;F1598&amp;G1598</f>
        <v>x0w00t00f00b00g00c00i00r00m00hS00hZ00p00k00z00j00n00ELh0v0a00s00u0y0de</v>
      </c>
      <c r="L1598" s="28" t="str">
        <f ca="1">ДАННЫЕ!$I1598&amp;"VN"&amp;IF(ДАННЫЕ!AW1598&gt;0,11,10)&amp;"CD"&amp;IF(ДАННЫЕ!BF1598&gt;500,16,IF(ДАННЫЕ!BF1598&gt;350,15,IF(ДАННЫЕ!BF1598&gt;=200,14,IF(ДАННЫЕ!BF1598&gt;=100,13,IF(ДАННЫЕ!BF1598&gt;=50,12,IF(ДАННЫЕ!BF1598&gt;0,11,10))))))&amp;"AR"&amp;IF(ДАННЫЕ!BX1598&gt;0,1,0)&amp;"GD"&amp;B1598&amp;"VV"&amp;IF(E1598&gt;=5,IF(E1598&lt;18,1,0),0)</f>
        <v>VN10CD10AR0GD0VV0</v>
      </c>
      <c r="M1598" s="28" t="str">
        <f>ДАННЫЕ!$I1598&amp;"b"&amp;ДАННЫЕ!$BI1598&amp;"r"&amp;ДАННЫЕ!$BJ1598&amp;"CD"&amp;IF(ДАННЫЕ!BF1598&gt;0,IF(ДАННЫЕ!BF1598&lt;200,1,IF(ДАННЫЕ!BF1598&lt;350,2,3)),0)&amp;"h"&amp;IF(ДАННЫЕ!$BK1598+ДАННЫЕ!$BL1598+ДАННЫЕ!$BM1598&gt;0,1,0)&amp;"x"&amp;ДАННЫЕ!$BK1598&amp;"y"&amp;ДАННЫЕ!$BL1598&amp;"z"&amp;ДАННЫЕ!$BM1598&amp;"c"&amp;IF(ДАННЫЕ!$BK1598+ДАННЫЕ!$BL1598+ДАННЫЕ!$BM1598=3,1,0)&amp;"a"&amp;IF(ДАННЫЕ!$BQ1598+ДАННЫЕ!$BR1598&gt;0,1,0)&amp;"d"&amp;ДАННЫЕ!$BQ1598&amp;"v"&amp;ДАННЫЕ!$BR1598&amp;"p"&amp;ДАННЫЕ!$BS1598&amp;"n"&amp;ДАННЫЕ!$BU1598&amp;"t"&amp;ДАННЫЕ!$BV1598&amp;"o"&amp;ДАННЫЕ!$BT1598&amp;"l"&amp;IF(ДАННЫЕ!$BN1598&gt;0,1,0)&amp;ДАННЫЕ!$BN1598&amp;"g"&amp;ДАННЫЕ!$BO1598&amp;"s"&amp;ДАННЫЕ!$BP1598&amp;"DZ"&amp;IF(ДАННЫЕ!B1598-ДАННЫЕ!G1598 &lt; 60,IF(ДАННЫЕ!B1598-ДАННЫЕ!G1598 &gt;= 0,1,0),0)&amp;"u"&amp;IF(ДАННЫЕ!$CJ1598&gt;0,1,0)</f>
        <v>brCD0h0xyzc0a0dvpntol0gsDZ1u0</v>
      </c>
      <c r="N1598" s="28" t="str">
        <f ca="1">ДАННЫЕ!$F1598&amp;ДАННЫЕ!$I1598&amp;"g"&amp;B1598&amp;"cf"&amp;D1598&amp;"a"&amp;IF(ДАННЫЕ!$BX1598&gt;0,1,0)&amp;IF(ДАННЫЕ!$BF1598&gt;500,1,IF(ДАННЫЕ!$BF1598&gt;350,2,IF(ДАННЫЕ!$BF1598&gt;=200,3,IF(ДАННЫЕ!$BF1598&gt;=100,4,IF(ДАННЫЕ!$BF1598&gt;=50,5,IF(ДАННЫЕ!$BF1598&lt;50,6,0))))))&amp;"AR"&amp;IF(DATEDIF(ДАННЫЕ!$BX1598,ДАННЫЕ!$F$1,"y")&gt;1,1,0)&amp;"VG"&amp;IF(ДАННЫЕ!$BH1598="0",1,0)&amp;"o"&amp;IF(T1598+ДАННЫЕ!$AF1598+ДАННЫЕ!$AG1598+ДАННЫЕ!$AH1598+ДАННЫЕ!$AI1598+ДАННЫЕ!$AJ1598+ДАННЫЕ!$AP1598+ДАННЫЕ!$AQ1598+ДАННЫЕ!$AR1598+ДАННЫЕ!$AU1598+ДАННЫЕ!$AW1598+ДАННЫЕ!$AS1598+ДАННЫЕ!$AT1598&gt;0,1,0)&amp;"x"&amp;ДАННЫЕ!$AG1598&amp;"p"&amp;IF(ДАННЫЕ!$BY1598&gt;0,1,0)&amp;"v"&amp;IF(ДАННЫЕ!$BZ1598&gt;0,1,0)&amp;"n"&amp;ДАННЫЕ!$CA1598&amp;"t"&amp;ДАННЫЕ!$AY1598&amp;"k"&amp;ДАННЫЕ!$CB1598&amp;"q"&amp;ДАННЫЕ!$CC1598&amp;"w"&amp;ДАННЫЕ!$CD1598&amp;"e"&amp;ДАННЫЕ!$CE1598&amp;"m"&amp;ДАННЫЕ!$CF1598&amp;"c"&amp;ДАННЫЕ!$CG1598&amp;"z"&amp;ДАННЫЕ!$CH1598&amp;"d"&amp;IF(H1598=4,1,0)&amp;"s"&amp;IF(ДАННЫЕ!$J1598=1,0,1)&amp;"u"&amp;IF(ДАННЫЕ!$CJ1598&gt;0,1,0)</f>
        <v>g0cf0a06AR1VG0o0xp0v0ntkqwemczd0s1u0</v>
      </c>
      <c r="O1598" s="28" t="str">
        <f>ДАННЫЕ!$I1598&amp;"g"&amp;B1598&amp;A1598&amp;"f"&amp;P1598&amp;"c"&amp;IF(ДАННЫЕ!$U1598&gt;0,1,0)&amp;"s"&amp;IF(ДАННЫЕ!$Q1598&gt;0,IF(YEAR(ДАННЫЕ!$F$1)=YEAR(ДАННЫЕ!$Q1598),IF(MONTH(ДАННЫЕ!$F$1)=MONTH(ДАННЫЕ!$Q1598),111,11),1),0)&amp;"i"&amp;IF(ДАННЫЕ!$R1598+ДАННЫЕ!$S1598+ДАННЫЕ!$T1598=0,0,1)&amp;"h"&amp;IF(ДАННЫЕ!$P1598&gt;0,1,0)&amp;"p"&amp;IF(ДАННЫЕ!$CI1598&gt;0,IF(YEAR(ДАННЫЕ!$F$1)=YEAR(ДАННЫЕ!$CI1598),IF(MONTH(ДАННЫЕ!$F$1)=MONTH(ДАННЫЕ!$CI1598),111,11),1),0)&amp;"d"&amp;IF(ДАННЫЕ!$CJ1598&gt;0,IF(YEAR(ДАННЫЕ!$F$1)=YEAR(ДАННЫЕ!$CJ1598),IF(MONTH(ДАННЫЕ!$F$1)=MONTH(ДАННЫЕ!$CJ1598),111,11),1),0)&amp;"o"&amp;IF(ДАННЫЕ!$CK1598&gt;0,IF(MONTH(ДАННЫЕ!$F$1)=MONTH(ДАННЫЕ!$CK1598),111,11),0)&amp;"v"&amp;IF(ДАННЫЕ!$BE1598&gt;0,IF(MONTH(ДАННЫЕ!$F$1)=MONTH(ДАННЫЕ!$BE1598),111,11),0)</f>
        <v>g00f0c0s0i0h0p0d0o0v0</v>
      </c>
      <c r="P1598" s="15">
        <f t="shared" si="77"/>
        <v>0</v>
      </c>
      <c r="Q1598" s="15">
        <f>IF(ДАННЫЕ!$F$1&gt;ДАННЫЕ!$N1598,IF(YEAR(ДАННЫЕ!$F$1)=YEAR(ДАННЫЕ!M1598),1,0),0)</f>
        <v>0</v>
      </c>
      <c r="R1598" s="15">
        <f>IF(ДАННЫЕ!$F$1&gt;ДАННЫЕ!$N1598,IF(YEAR(ДАННЫЕ!$F$1)=YEAR(ДАННЫЕ!N1598),1,0),0)</f>
        <v>0</v>
      </c>
      <c r="S1598" s="15">
        <f>IF(ДАННЫЕ!$AA1598="2А",1,IF(ДАННЫЕ!$AA1598="2Б",2,IF(ДАННЫЕ!$AA1598="2В",3,IF(ДАННЫЕ!$AA1598=3,4,IF(ДАННЫЕ!$AA1598="4А",5,IF(ДАННЫЕ!$AA1598="4Б",6,IF(ДАННЫЕ!$AA1598="4В",7,IF(ДАННЫЕ!$AA1598=5,8,0))))))))</f>
        <v>0</v>
      </c>
      <c r="T1598" s="15">
        <f>IF(OR(ДАННЫЕ!$AC1598=2,ДАННЫЕ!$AD1598=2,ДАННЫЕ!$AE1598=2),2,IF(OR(ДАННЫЕ!$AC1598=1,ДАННЫЕ!$AD1598=1,ДАННЫЕ!$AE1598=1),1,0))</f>
        <v>0</v>
      </c>
    </row>
    <row r="1599" spans="1:20" x14ac:dyDescent="0.2">
      <c r="A1599" s="78">
        <f>IF(B1599&gt;0,IF(MONTH(ДАННЫЕ!$F$1)=MONTH(ДАННЫЕ!$B1599),1,0),0)</f>
        <v>0</v>
      </c>
      <c r="B1599" s="14">
        <f>IF(ДАННЫЕ!$B1599&gt;0,IF(YEAR(ДАННЫЕ!$F$1)=YEAR(ДАННЫЕ!$B1599),1,0),0)</f>
        <v>0</v>
      </c>
      <c r="C1599" s="14">
        <f>IF(ДАННЫЕ!$CM1599&gt;0,IF(YEAR(ДАННЫЕ!$F$1)=YEAR(ДАННЫЕ!$CM1599),1,0),0)</f>
        <v>0</v>
      </c>
      <c r="D1599" s="14">
        <f>IF(ДАННЫЕ!$CJ1599&gt;0,IF(ДАННЫЕ!$CL1599&gt;ДАННЫЕ!$F$1,1,IF(ДАННЫЕ!$CL1599&gt;0,0,1)),0)</f>
        <v>0</v>
      </c>
      <c r="E1599" s="43" t="str">
        <f ca="1">IF(ДАННЫЕ!$F$1&gt;0,IF(ДАННЫЕ!$G1599&gt;0,DATEDIF(ДАННЫЕ!$G1599,ДАННЫЕ!$F$1,"y"),""),IF(ДАННЫЕ!$G1599&gt;0,DATEDIF(ДАННЫЕ!$G1599,TODAY(),"y"),""))</f>
        <v/>
      </c>
      <c r="F1599" s="43" t="str">
        <f xml:space="preserve"> IF(ДАННЫЕ!$F1599="М",IF(E1599&gt;=18,IF(E1599&lt;60,1,""),""),"")&amp;IF(ДАННЫЕ!$F1599="Ж",IF(E1599&gt;=18,IF(E1599&lt;55,1,""),""),"")</f>
        <v/>
      </c>
      <c r="G1599" s="43" t="str">
        <f xml:space="preserve"> IF(ДАННЫЕ!$F1599="М",IF(E1599&gt;=60,2,""),"")&amp;IF(ДАННЫЕ!$F1599="Ж",IF(E1599&gt;=55,2,""),"")</f>
        <v/>
      </c>
      <c r="H1599" s="43" t="str">
        <f t="shared" ca="1" si="75"/>
        <v/>
      </c>
      <c r="I1599" s="43" t="str">
        <f t="shared" ca="1" si="76"/>
        <v>03</v>
      </c>
      <c r="J1599" s="28" t="str">
        <f ca="1">ДАННЫЕ!$F1599&amp;H1599&amp;I1599&amp;ДАННЫЕ!$I1599&amp;"m"&amp;IF(ДАННЫЕ!$I1599&gt;0,IF(ДАННЫЕ!$J1599&gt;0,0,1),"")&amp;"f"&amp;IF(ДАННЫЕ!$R1599&gt;0,IF(YEAR(ДАННЫЕ!$F$1)=YEAR(ДАННЫЕ!$R1599),1,0),0)&amp;"z"&amp;ДАННЫЕ!$R1599&amp;"p"&amp;ДАННЫЕ!$S1599&amp;"i"&amp;ДАННЫЕ!$T1599&amp;"h"&amp;ДАННЫЕ!$K1599&amp;"be"&amp;ДАННЫЕ!$BI1599&amp;"CD"&amp;IF(ДАННЫЕ!BF1599&gt;500,4,IF(ДАННЫЕ!BF1599&gt;350,3,IF(ДАННЫЕ!BF1599&gt;200,2,IF(ДАННЫЕ!BF1599&gt;0,1,0))))&amp;"g"&amp;B1599&amp;"d"&amp;H1599&amp;"l"&amp;ДАННЫЕ!AT1599&amp;"a"&amp;ДАННЫЕ!$V1599&amp;"v"&amp;R1599&amp;"k"&amp;ДАННЫЕ!$U1599&amp;"s"&amp;ДАННЫЕ!$Y1599&amp;"t"&amp;ДАННЫЕ!$X1599&amp;"b"&amp;IF(ДАННЫЕ!$Q1599&gt;1,1,0)&amp;"PP"&amp;ДАННЫЕ!Z1599&amp;"c"&amp;S1599&amp;"x"&amp;IF(ДАННЫЕ!$BY1599&gt;0,IF(YEAR(ДАННЫЕ!$F$1)=YEAR(ДАННЫЕ!$BY1599),1,0),0)&amp;"n"&amp;IF(ДАННЫЕ!$BZ1599&gt;0,IF(YEAR(ДАННЫЕ!$F$1)=YEAR(ДАННЫЕ!$BZ1599),1,0),0)&amp;"u"&amp;D1599&amp;"z"&amp;IF(ДАННЫЕ!$CL1599&gt;0,IF(YEAR(ДАННЫЕ!$F$1)&gt;YEAR(ДАННЫЕ!$CL1599),11,12),0)</f>
        <v>03mf0zpihbeCD0g0dlav0kstb0PPc0x0n0u0z0</v>
      </c>
      <c r="K1599" s="28" t="str">
        <f ca="1">ДАННЫЕ!$I1599&amp;"x"&amp;B1599&amp;"w"&amp;IF(T1599+ДАННЫЕ!AD1599+ДАННЫЕ!AE1599+ДАННЫЕ!AF1599+ДАННЫЕ!AG1599+ДАННЫЕ!AH1599+ДАННЫЕ!$AL1599+ДАННЫЕ!AI1599+ДАННЫЕ!AJ1599+ДАННЫЕ!AK1599+ДАННЫЕ!AP1599+ДАННЫЕ!AQ1599+ДАННЫЕ!AR1599+ДАННЫЕ!$AM1599+ДАННЫЕ!$AN1599+ДАННЫЕ!AS1599+ДАННЫЕ!AT1599&gt;0,1,0)&amp;IF(OR(T1599=2,ДАННЫЕ!AD1599=2,ДАННЫЕ!AE1599=2,ДАННЫЕ!AF1599=2,ДАННЫЕ!AG1599=2,ДАННЫЕ!AH1599=2,ДАННЫЕ!$AL1599=2,ДАННЫЕ!AI1599=2,ДАННЫЕ!AJ1599=2,ДАННЫЕ!AK1599=2,ДАННЫЕ!AP1599=2,ДАННЫЕ!AQ1599=2,ДАННЫЕ!AR1599=2,ДАННЫЕ!$AM1599=2,ДАННЫЕ!$AN1599=2,ДАННЫЕ!AS1599=2,ДАННЫЕ!AT1599=2),2,0)&amp;"t"&amp;IF(T1599&gt;0,"1"&amp;T1599,"00")&amp;"f"&amp;IF(ДАННЫЕ!$AC1599,"1"&amp;ДАННЫЕ!$AC1599,"00")&amp;"b"&amp;IF(ДАННЫЕ!$AD1599,"1"&amp;ДАННЫЕ!$AD1599,"00")&amp;"g"&amp;IF(ДАННЫЕ!$AF1599,"1"&amp;ДАННЫЕ!$AF1599,"00")&amp;"c"&amp;IF(ДАННЫЕ!$AG1599,"1"&amp;ДАННЫЕ!$AG1599,"00")&amp;"i"&amp;IF(ДАННЫЕ!$AH1599,"1"&amp;ДАННЫЕ!$AH1599,"00")&amp;"r"&amp;IF(ДАННЫЕ!$AL1599,"1"&amp;ДАННЫЕ!$AL1599,"00")&amp;"m"&amp;IF(ДАННЫЕ!$AI1599,"1"&amp;ДАННЫЕ!$AI1599,"00")&amp;"hS"&amp;IF(ДАННЫЕ!$AJ1599,"1"&amp;ДАННЫЕ!$AJ1599,"00")&amp;"hZ"&amp;IF(ДАННЫЕ!$AK1599,"1"&amp;ДАННЫЕ!$AK1599,"00")&amp;"p"&amp;IF(ДАННЫЕ!$AP1599,"1"&amp;ДАННЫЕ!$AP1599,"00")&amp;"k"&amp;IF(ДАННЫЕ!$AQ1599,"1"&amp;ДАННЫЕ!$AQ1599,"00")&amp;"z"&amp;IF(ДАННЫЕ!$AR1599,"1"&amp;ДАННЫЕ!$AR1599,"00")&amp;"j"&amp;IF(ДАННЫЕ!$AM1599,"1"&amp;ДАННЫЕ!$AM1599,"00")&amp;"n"&amp;IF(ДАННЫЕ!$AN1599,"1"&amp;ДАННЫЕ!$AN1599,"00")&amp;"E"&amp;ДАННЫЕ!BI1599&amp;"L"&amp;ДАННЫЕ!AO1599&amp;"h"&amp;IF(ДАННЫЕ!$AU1599&gt;0,1,0)&amp;"v"&amp;IF(ДАННЫЕ!$AW1599&gt;0,1,0)&amp;"a"&amp;IF(ДАННЫЕ!$AS1599,"1"&amp;ДАННЫЕ!$AS1599,"00")&amp;"s"&amp;IF(ДАННЫЕ!$AT1599,"1"&amp;ДАННЫЕ!$AT1599,"00")&amp;"u"&amp;IF(ДАННЫЕ!$CJ1599&gt;0,1,0)&amp;"y"&amp;B1599&amp;"d"&amp;H1599&amp;"e"&amp;F1599&amp;G1599</f>
        <v>x0w00t00f00b00g00c00i00r00m00hS00hZ00p00k00z00j00n00ELh0v0a00s00u0y0de</v>
      </c>
      <c r="L1599" s="28" t="str">
        <f ca="1">ДАННЫЕ!$I1599&amp;"VN"&amp;IF(ДАННЫЕ!AW1599&gt;0,11,10)&amp;"CD"&amp;IF(ДАННЫЕ!BF1599&gt;500,16,IF(ДАННЫЕ!BF1599&gt;350,15,IF(ДАННЫЕ!BF1599&gt;=200,14,IF(ДАННЫЕ!BF1599&gt;=100,13,IF(ДАННЫЕ!BF1599&gt;=50,12,IF(ДАННЫЕ!BF1599&gt;0,11,10))))))&amp;"AR"&amp;IF(ДАННЫЕ!BX1599&gt;0,1,0)&amp;"GD"&amp;B1599&amp;"VV"&amp;IF(E1599&gt;=5,IF(E1599&lt;18,1,0),0)</f>
        <v>VN10CD10AR0GD0VV0</v>
      </c>
      <c r="M1599" s="28" t="str">
        <f>ДАННЫЕ!$I1599&amp;"b"&amp;ДАННЫЕ!$BI1599&amp;"r"&amp;ДАННЫЕ!$BJ1599&amp;"CD"&amp;IF(ДАННЫЕ!BF1599&gt;0,IF(ДАННЫЕ!BF1599&lt;200,1,IF(ДАННЫЕ!BF1599&lt;350,2,3)),0)&amp;"h"&amp;IF(ДАННЫЕ!$BK1599+ДАННЫЕ!$BL1599+ДАННЫЕ!$BM1599&gt;0,1,0)&amp;"x"&amp;ДАННЫЕ!$BK1599&amp;"y"&amp;ДАННЫЕ!$BL1599&amp;"z"&amp;ДАННЫЕ!$BM1599&amp;"c"&amp;IF(ДАННЫЕ!$BK1599+ДАННЫЕ!$BL1599+ДАННЫЕ!$BM1599=3,1,0)&amp;"a"&amp;IF(ДАННЫЕ!$BQ1599+ДАННЫЕ!$BR1599&gt;0,1,0)&amp;"d"&amp;ДАННЫЕ!$BQ1599&amp;"v"&amp;ДАННЫЕ!$BR1599&amp;"p"&amp;ДАННЫЕ!$BS1599&amp;"n"&amp;ДАННЫЕ!$BU1599&amp;"t"&amp;ДАННЫЕ!$BV1599&amp;"o"&amp;ДАННЫЕ!$BT1599&amp;"l"&amp;IF(ДАННЫЕ!$BN1599&gt;0,1,0)&amp;ДАННЫЕ!$BN1599&amp;"g"&amp;ДАННЫЕ!$BO1599&amp;"s"&amp;ДАННЫЕ!$BP1599&amp;"DZ"&amp;IF(ДАННЫЕ!B1599-ДАННЫЕ!G1599 &lt; 60,IF(ДАННЫЕ!B1599-ДАННЫЕ!G1599 &gt;= 0,1,0),0)&amp;"u"&amp;IF(ДАННЫЕ!$CJ1599&gt;0,1,0)</f>
        <v>brCD0h0xyzc0a0dvpntol0gsDZ1u0</v>
      </c>
      <c r="N1599" s="28" t="str">
        <f ca="1">ДАННЫЕ!$F1599&amp;ДАННЫЕ!$I1599&amp;"g"&amp;B1599&amp;"cf"&amp;D1599&amp;"a"&amp;IF(ДАННЫЕ!$BX1599&gt;0,1,0)&amp;IF(ДАННЫЕ!$BF1599&gt;500,1,IF(ДАННЫЕ!$BF1599&gt;350,2,IF(ДАННЫЕ!$BF1599&gt;=200,3,IF(ДАННЫЕ!$BF1599&gt;=100,4,IF(ДАННЫЕ!$BF1599&gt;=50,5,IF(ДАННЫЕ!$BF1599&lt;50,6,0))))))&amp;"AR"&amp;IF(DATEDIF(ДАННЫЕ!$BX1599,ДАННЫЕ!$F$1,"y")&gt;1,1,0)&amp;"VG"&amp;IF(ДАННЫЕ!$BH1599="0",1,0)&amp;"o"&amp;IF(T1599+ДАННЫЕ!$AF1599+ДАННЫЕ!$AG1599+ДАННЫЕ!$AH1599+ДАННЫЕ!$AI1599+ДАННЫЕ!$AJ1599+ДАННЫЕ!$AP1599+ДАННЫЕ!$AQ1599+ДАННЫЕ!$AR1599+ДАННЫЕ!$AU1599+ДАННЫЕ!$AW1599+ДАННЫЕ!$AS1599+ДАННЫЕ!$AT1599&gt;0,1,0)&amp;"x"&amp;ДАННЫЕ!$AG1599&amp;"p"&amp;IF(ДАННЫЕ!$BY1599&gt;0,1,0)&amp;"v"&amp;IF(ДАННЫЕ!$BZ1599&gt;0,1,0)&amp;"n"&amp;ДАННЫЕ!$CA1599&amp;"t"&amp;ДАННЫЕ!$AY1599&amp;"k"&amp;ДАННЫЕ!$CB1599&amp;"q"&amp;ДАННЫЕ!$CC1599&amp;"w"&amp;ДАННЫЕ!$CD1599&amp;"e"&amp;ДАННЫЕ!$CE1599&amp;"m"&amp;ДАННЫЕ!$CF1599&amp;"c"&amp;ДАННЫЕ!$CG1599&amp;"z"&amp;ДАННЫЕ!$CH1599&amp;"d"&amp;IF(H1599=4,1,0)&amp;"s"&amp;IF(ДАННЫЕ!$J1599=1,0,1)&amp;"u"&amp;IF(ДАННЫЕ!$CJ1599&gt;0,1,0)</f>
        <v>g0cf0a06AR1VG0o0xp0v0ntkqwemczd0s1u0</v>
      </c>
      <c r="O1599" s="28" t="str">
        <f>ДАННЫЕ!$I1599&amp;"g"&amp;B1599&amp;A1599&amp;"f"&amp;P1599&amp;"c"&amp;IF(ДАННЫЕ!$U1599&gt;0,1,0)&amp;"s"&amp;IF(ДАННЫЕ!$Q1599&gt;0,IF(YEAR(ДАННЫЕ!$F$1)=YEAR(ДАННЫЕ!$Q1599),IF(MONTH(ДАННЫЕ!$F$1)=MONTH(ДАННЫЕ!$Q1599),111,11),1),0)&amp;"i"&amp;IF(ДАННЫЕ!$R1599+ДАННЫЕ!$S1599+ДАННЫЕ!$T1599=0,0,1)&amp;"h"&amp;IF(ДАННЫЕ!$P1599&gt;0,1,0)&amp;"p"&amp;IF(ДАННЫЕ!$CI1599&gt;0,IF(YEAR(ДАННЫЕ!$F$1)=YEAR(ДАННЫЕ!$CI1599),IF(MONTH(ДАННЫЕ!$F$1)=MONTH(ДАННЫЕ!$CI1599),111,11),1),0)&amp;"d"&amp;IF(ДАННЫЕ!$CJ1599&gt;0,IF(YEAR(ДАННЫЕ!$F$1)=YEAR(ДАННЫЕ!$CJ1599),IF(MONTH(ДАННЫЕ!$F$1)=MONTH(ДАННЫЕ!$CJ1599),111,11),1),0)&amp;"o"&amp;IF(ДАННЫЕ!$CK1599&gt;0,IF(MONTH(ДАННЫЕ!$F$1)=MONTH(ДАННЫЕ!$CK1599),111,11),0)&amp;"v"&amp;IF(ДАННЫЕ!$BE1599&gt;0,IF(MONTH(ДАННЫЕ!$F$1)=MONTH(ДАННЫЕ!$BE1599),111,11),0)</f>
        <v>g00f0c0s0i0h0p0d0o0v0</v>
      </c>
      <c r="P1599" s="15">
        <f t="shared" si="77"/>
        <v>0</v>
      </c>
      <c r="Q1599" s="15">
        <f>IF(ДАННЫЕ!$F$1&gt;ДАННЫЕ!$N1599,IF(YEAR(ДАННЫЕ!$F$1)=YEAR(ДАННЫЕ!M1599),1,0),0)</f>
        <v>0</v>
      </c>
      <c r="R1599" s="15">
        <f>IF(ДАННЫЕ!$F$1&gt;ДАННЫЕ!$N1599,IF(YEAR(ДАННЫЕ!$F$1)=YEAR(ДАННЫЕ!N1599),1,0),0)</f>
        <v>0</v>
      </c>
      <c r="S1599" s="15">
        <f>IF(ДАННЫЕ!$AA1599="2А",1,IF(ДАННЫЕ!$AA1599="2Б",2,IF(ДАННЫЕ!$AA1599="2В",3,IF(ДАННЫЕ!$AA1599=3,4,IF(ДАННЫЕ!$AA1599="4А",5,IF(ДАННЫЕ!$AA1599="4Б",6,IF(ДАННЫЕ!$AA1599="4В",7,IF(ДАННЫЕ!$AA1599=5,8,0))))))))</f>
        <v>0</v>
      </c>
      <c r="T1599" s="15">
        <f>IF(OR(ДАННЫЕ!$AC1599=2,ДАННЫЕ!$AD1599=2,ДАННЫЕ!$AE1599=2),2,IF(OR(ДАННЫЕ!$AC1599=1,ДАННЫЕ!$AD1599=1,ДАННЫЕ!$AE1599=1),1,0))</f>
        <v>0</v>
      </c>
    </row>
    <row r="1600" spans="1:20" x14ac:dyDescent="0.2">
      <c r="A1600" s="78">
        <f>IF(B1600&gt;0,IF(MONTH(ДАННЫЕ!$F$1)=MONTH(ДАННЫЕ!$B1600),1,0),0)</f>
        <v>0</v>
      </c>
      <c r="B1600" s="14">
        <f>IF(ДАННЫЕ!$B1600&gt;0,IF(YEAR(ДАННЫЕ!$F$1)=YEAR(ДАННЫЕ!$B1600),1,0),0)</f>
        <v>0</v>
      </c>
      <c r="C1600" s="14">
        <f>IF(ДАННЫЕ!$CM1600&gt;0,IF(YEAR(ДАННЫЕ!$F$1)=YEAR(ДАННЫЕ!$CM1600),1,0),0)</f>
        <v>0</v>
      </c>
      <c r="D1600" s="14">
        <f>IF(ДАННЫЕ!$CJ1600&gt;0,IF(ДАННЫЕ!$CL1600&gt;ДАННЫЕ!$F$1,1,IF(ДАННЫЕ!$CL1600&gt;0,0,1)),0)</f>
        <v>0</v>
      </c>
      <c r="E1600" s="43" t="str">
        <f ca="1">IF(ДАННЫЕ!$F$1&gt;0,IF(ДАННЫЕ!$G1600&gt;0,DATEDIF(ДАННЫЕ!$G1600,ДАННЫЕ!$F$1,"y"),""),IF(ДАННЫЕ!$G1600&gt;0,DATEDIF(ДАННЫЕ!$G1600,TODAY(),"y"),""))</f>
        <v/>
      </c>
      <c r="F1600" s="43" t="str">
        <f xml:space="preserve"> IF(ДАННЫЕ!$F1600="М",IF(E1600&gt;=18,IF(E1600&lt;60,1,""),""),"")&amp;IF(ДАННЫЕ!$F1600="Ж",IF(E1600&gt;=18,IF(E1600&lt;55,1,""),""),"")</f>
        <v/>
      </c>
      <c r="G1600" s="43" t="str">
        <f xml:space="preserve"> IF(ДАННЫЕ!$F1600="М",IF(E1600&gt;=60,2,""),"")&amp;IF(ДАННЫЕ!$F1600="Ж",IF(E1600&gt;=55,2,""),"")</f>
        <v/>
      </c>
      <c r="H1600" s="43" t="str">
        <f t="shared" ca="1" si="75"/>
        <v/>
      </c>
      <c r="I1600" s="43" t="str">
        <f t="shared" ca="1" si="76"/>
        <v>03</v>
      </c>
      <c r="J1600" s="28" t="str">
        <f ca="1">ДАННЫЕ!$F1600&amp;H1600&amp;I1600&amp;ДАННЫЕ!$I1600&amp;"m"&amp;IF(ДАННЫЕ!$I1600&gt;0,IF(ДАННЫЕ!$J1600&gt;0,0,1),"")&amp;"f"&amp;IF(ДАННЫЕ!$R1600&gt;0,IF(YEAR(ДАННЫЕ!$F$1)=YEAR(ДАННЫЕ!$R1600),1,0),0)&amp;"z"&amp;ДАННЫЕ!$R1600&amp;"p"&amp;ДАННЫЕ!$S1600&amp;"i"&amp;ДАННЫЕ!$T1600&amp;"h"&amp;ДАННЫЕ!$K1600&amp;"be"&amp;ДАННЫЕ!$BI1600&amp;"CD"&amp;IF(ДАННЫЕ!BF1600&gt;500,4,IF(ДАННЫЕ!BF1600&gt;350,3,IF(ДАННЫЕ!BF1600&gt;200,2,IF(ДАННЫЕ!BF1600&gt;0,1,0))))&amp;"g"&amp;B1600&amp;"d"&amp;H1600&amp;"l"&amp;ДАННЫЕ!AT1600&amp;"a"&amp;ДАННЫЕ!$V1600&amp;"v"&amp;R1600&amp;"k"&amp;ДАННЫЕ!$U1600&amp;"s"&amp;ДАННЫЕ!$Y1600&amp;"t"&amp;ДАННЫЕ!$X1600&amp;"b"&amp;IF(ДАННЫЕ!$Q1600&gt;1,1,0)&amp;"PP"&amp;ДАННЫЕ!Z1600&amp;"c"&amp;S1600&amp;"x"&amp;IF(ДАННЫЕ!$BY1600&gt;0,IF(YEAR(ДАННЫЕ!$F$1)=YEAR(ДАННЫЕ!$BY1600),1,0),0)&amp;"n"&amp;IF(ДАННЫЕ!$BZ1600&gt;0,IF(YEAR(ДАННЫЕ!$F$1)=YEAR(ДАННЫЕ!$BZ1600),1,0),0)&amp;"u"&amp;D1600&amp;"z"&amp;IF(ДАННЫЕ!$CL1600&gt;0,IF(YEAR(ДАННЫЕ!$F$1)&gt;YEAR(ДАННЫЕ!$CL1600),11,12),0)</f>
        <v>03mf0zpihbeCD0g0dlav0kstb0PPc0x0n0u0z0</v>
      </c>
      <c r="K1600" s="28" t="str">
        <f ca="1">ДАННЫЕ!$I1600&amp;"x"&amp;B1600&amp;"w"&amp;IF(T1600+ДАННЫЕ!AD1600+ДАННЫЕ!AE1600+ДАННЫЕ!AF1600+ДАННЫЕ!AG1600+ДАННЫЕ!AH1600+ДАННЫЕ!$AL1600+ДАННЫЕ!AI1600+ДАННЫЕ!AJ1600+ДАННЫЕ!AK1600+ДАННЫЕ!AP1600+ДАННЫЕ!AQ1600+ДАННЫЕ!AR1600+ДАННЫЕ!$AM1600+ДАННЫЕ!$AN1600+ДАННЫЕ!AS1600+ДАННЫЕ!AT1600&gt;0,1,0)&amp;IF(OR(T1600=2,ДАННЫЕ!AD1600=2,ДАННЫЕ!AE1600=2,ДАННЫЕ!AF1600=2,ДАННЫЕ!AG1600=2,ДАННЫЕ!AH1600=2,ДАННЫЕ!$AL1600=2,ДАННЫЕ!AI1600=2,ДАННЫЕ!AJ1600=2,ДАННЫЕ!AK1600=2,ДАННЫЕ!AP1600=2,ДАННЫЕ!AQ1600=2,ДАННЫЕ!AR1600=2,ДАННЫЕ!$AM1600=2,ДАННЫЕ!$AN1600=2,ДАННЫЕ!AS1600=2,ДАННЫЕ!AT1600=2),2,0)&amp;"t"&amp;IF(T1600&gt;0,"1"&amp;T1600,"00")&amp;"f"&amp;IF(ДАННЫЕ!$AC1600,"1"&amp;ДАННЫЕ!$AC1600,"00")&amp;"b"&amp;IF(ДАННЫЕ!$AD1600,"1"&amp;ДАННЫЕ!$AD1600,"00")&amp;"g"&amp;IF(ДАННЫЕ!$AF1600,"1"&amp;ДАННЫЕ!$AF1600,"00")&amp;"c"&amp;IF(ДАННЫЕ!$AG1600,"1"&amp;ДАННЫЕ!$AG1600,"00")&amp;"i"&amp;IF(ДАННЫЕ!$AH1600,"1"&amp;ДАННЫЕ!$AH1600,"00")&amp;"r"&amp;IF(ДАННЫЕ!$AL1600,"1"&amp;ДАННЫЕ!$AL1600,"00")&amp;"m"&amp;IF(ДАННЫЕ!$AI1600,"1"&amp;ДАННЫЕ!$AI1600,"00")&amp;"hS"&amp;IF(ДАННЫЕ!$AJ1600,"1"&amp;ДАННЫЕ!$AJ1600,"00")&amp;"hZ"&amp;IF(ДАННЫЕ!$AK1600,"1"&amp;ДАННЫЕ!$AK1600,"00")&amp;"p"&amp;IF(ДАННЫЕ!$AP1600,"1"&amp;ДАННЫЕ!$AP1600,"00")&amp;"k"&amp;IF(ДАННЫЕ!$AQ1600,"1"&amp;ДАННЫЕ!$AQ1600,"00")&amp;"z"&amp;IF(ДАННЫЕ!$AR1600,"1"&amp;ДАННЫЕ!$AR1600,"00")&amp;"j"&amp;IF(ДАННЫЕ!$AM1600,"1"&amp;ДАННЫЕ!$AM1600,"00")&amp;"n"&amp;IF(ДАННЫЕ!$AN1600,"1"&amp;ДАННЫЕ!$AN1600,"00")&amp;"E"&amp;ДАННЫЕ!BI1600&amp;"L"&amp;ДАННЫЕ!AO1600&amp;"h"&amp;IF(ДАННЫЕ!$AU1600&gt;0,1,0)&amp;"v"&amp;IF(ДАННЫЕ!$AW1600&gt;0,1,0)&amp;"a"&amp;IF(ДАННЫЕ!$AS1600,"1"&amp;ДАННЫЕ!$AS1600,"00")&amp;"s"&amp;IF(ДАННЫЕ!$AT1600,"1"&amp;ДАННЫЕ!$AT1600,"00")&amp;"u"&amp;IF(ДАННЫЕ!$CJ1600&gt;0,1,0)&amp;"y"&amp;B1600&amp;"d"&amp;H1600&amp;"e"&amp;F1600&amp;G1600</f>
        <v>x0w00t00f00b00g00c00i00r00m00hS00hZ00p00k00z00j00n00ELh0v0a00s00u0y0de</v>
      </c>
      <c r="L1600" s="28" t="str">
        <f ca="1">ДАННЫЕ!$I1600&amp;"VN"&amp;IF(ДАННЫЕ!AW1600&gt;0,11,10)&amp;"CD"&amp;IF(ДАННЫЕ!BF1600&gt;500,16,IF(ДАННЫЕ!BF1600&gt;350,15,IF(ДАННЫЕ!BF1600&gt;=200,14,IF(ДАННЫЕ!BF1600&gt;=100,13,IF(ДАННЫЕ!BF1600&gt;=50,12,IF(ДАННЫЕ!BF1600&gt;0,11,10))))))&amp;"AR"&amp;IF(ДАННЫЕ!BX1600&gt;0,1,0)&amp;"GD"&amp;B1600&amp;"VV"&amp;IF(E1600&gt;=5,IF(E1600&lt;18,1,0),0)</f>
        <v>VN10CD10AR0GD0VV0</v>
      </c>
      <c r="M1600" s="28" t="str">
        <f>ДАННЫЕ!$I1600&amp;"b"&amp;ДАННЫЕ!$BI1600&amp;"r"&amp;ДАННЫЕ!$BJ1600&amp;"CD"&amp;IF(ДАННЫЕ!BF1600&gt;0,IF(ДАННЫЕ!BF1600&lt;200,1,IF(ДАННЫЕ!BF1600&lt;350,2,3)),0)&amp;"h"&amp;IF(ДАННЫЕ!$BK1600+ДАННЫЕ!$BL1600+ДАННЫЕ!$BM1600&gt;0,1,0)&amp;"x"&amp;ДАННЫЕ!$BK1600&amp;"y"&amp;ДАННЫЕ!$BL1600&amp;"z"&amp;ДАННЫЕ!$BM1600&amp;"c"&amp;IF(ДАННЫЕ!$BK1600+ДАННЫЕ!$BL1600+ДАННЫЕ!$BM1600=3,1,0)&amp;"a"&amp;IF(ДАННЫЕ!$BQ1600+ДАННЫЕ!$BR1600&gt;0,1,0)&amp;"d"&amp;ДАННЫЕ!$BQ1600&amp;"v"&amp;ДАННЫЕ!$BR1600&amp;"p"&amp;ДАННЫЕ!$BS1600&amp;"n"&amp;ДАННЫЕ!$BU1600&amp;"t"&amp;ДАННЫЕ!$BV1600&amp;"o"&amp;ДАННЫЕ!$BT1600&amp;"l"&amp;IF(ДАННЫЕ!$BN1600&gt;0,1,0)&amp;ДАННЫЕ!$BN1600&amp;"g"&amp;ДАННЫЕ!$BO1600&amp;"s"&amp;ДАННЫЕ!$BP1600&amp;"DZ"&amp;IF(ДАННЫЕ!B1600-ДАННЫЕ!G1600 &lt; 60,IF(ДАННЫЕ!B1600-ДАННЫЕ!G1600 &gt;= 0,1,0),0)&amp;"u"&amp;IF(ДАННЫЕ!$CJ1600&gt;0,1,0)</f>
        <v>brCD0h0xyzc0a0dvpntol0gsDZ1u0</v>
      </c>
      <c r="N1600" s="28" t="str">
        <f ca="1">ДАННЫЕ!$F1600&amp;ДАННЫЕ!$I1600&amp;"g"&amp;B1600&amp;"cf"&amp;D1600&amp;"a"&amp;IF(ДАННЫЕ!$BX1600&gt;0,1,0)&amp;IF(ДАННЫЕ!$BF1600&gt;500,1,IF(ДАННЫЕ!$BF1600&gt;350,2,IF(ДАННЫЕ!$BF1600&gt;=200,3,IF(ДАННЫЕ!$BF1600&gt;=100,4,IF(ДАННЫЕ!$BF1600&gt;=50,5,IF(ДАННЫЕ!$BF1600&lt;50,6,0))))))&amp;"AR"&amp;IF(DATEDIF(ДАННЫЕ!$BX1600,ДАННЫЕ!$F$1,"y")&gt;1,1,0)&amp;"VG"&amp;IF(ДАННЫЕ!$BH1600="0",1,0)&amp;"o"&amp;IF(T1600+ДАННЫЕ!$AF1600+ДАННЫЕ!$AG1600+ДАННЫЕ!$AH1600+ДАННЫЕ!$AI1600+ДАННЫЕ!$AJ1600+ДАННЫЕ!$AP1600+ДАННЫЕ!$AQ1600+ДАННЫЕ!$AR1600+ДАННЫЕ!$AU1600+ДАННЫЕ!$AW1600+ДАННЫЕ!$AS1600+ДАННЫЕ!$AT1600&gt;0,1,0)&amp;"x"&amp;ДАННЫЕ!$AG1600&amp;"p"&amp;IF(ДАННЫЕ!$BY1600&gt;0,1,0)&amp;"v"&amp;IF(ДАННЫЕ!$BZ1600&gt;0,1,0)&amp;"n"&amp;ДАННЫЕ!$CA1600&amp;"t"&amp;ДАННЫЕ!$AY1600&amp;"k"&amp;ДАННЫЕ!$CB1600&amp;"q"&amp;ДАННЫЕ!$CC1600&amp;"w"&amp;ДАННЫЕ!$CD1600&amp;"e"&amp;ДАННЫЕ!$CE1600&amp;"m"&amp;ДАННЫЕ!$CF1600&amp;"c"&amp;ДАННЫЕ!$CG1600&amp;"z"&amp;ДАННЫЕ!$CH1600&amp;"d"&amp;IF(H1600=4,1,0)&amp;"s"&amp;IF(ДАННЫЕ!$J1600=1,0,1)&amp;"u"&amp;IF(ДАННЫЕ!$CJ1600&gt;0,1,0)</f>
        <v>g0cf0a06AR1VG0o0xp0v0ntkqwemczd0s1u0</v>
      </c>
      <c r="O1600" s="28" t="str">
        <f>ДАННЫЕ!$I1600&amp;"g"&amp;B1600&amp;A1600&amp;"f"&amp;P1600&amp;"c"&amp;IF(ДАННЫЕ!$U1600&gt;0,1,0)&amp;"s"&amp;IF(ДАННЫЕ!$Q1600&gt;0,IF(YEAR(ДАННЫЕ!$F$1)=YEAR(ДАННЫЕ!$Q1600),IF(MONTH(ДАННЫЕ!$F$1)=MONTH(ДАННЫЕ!$Q1600),111,11),1),0)&amp;"i"&amp;IF(ДАННЫЕ!$R1600+ДАННЫЕ!$S1600+ДАННЫЕ!$T1600=0,0,1)&amp;"h"&amp;IF(ДАННЫЕ!$P1600&gt;0,1,0)&amp;"p"&amp;IF(ДАННЫЕ!$CI1600&gt;0,IF(YEAR(ДАННЫЕ!$F$1)=YEAR(ДАННЫЕ!$CI1600),IF(MONTH(ДАННЫЕ!$F$1)=MONTH(ДАННЫЕ!$CI1600),111,11),1),0)&amp;"d"&amp;IF(ДАННЫЕ!$CJ1600&gt;0,IF(YEAR(ДАННЫЕ!$F$1)=YEAR(ДАННЫЕ!$CJ1600),IF(MONTH(ДАННЫЕ!$F$1)=MONTH(ДАННЫЕ!$CJ1600),111,11),1),0)&amp;"o"&amp;IF(ДАННЫЕ!$CK1600&gt;0,IF(MONTH(ДАННЫЕ!$F$1)=MONTH(ДАННЫЕ!$CK1600),111,11),0)&amp;"v"&amp;IF(ДАННЫЕ!$BE1600&gt;0,IF(MONTH(ДАННЫЕ!$F$1)=MONTH(ДАННЫЕ!$BE1600),111,11),0)</f>
        <v>g00f0c0s0i0h0p0d0o0v0</v>
      </c>
      <c r="P1600" s="15">
        <f t="shared" si="77"/>
        <v>0</v>
      </c>
      <c r="Q1600" s="15">
        <f>IF(ДАННЫЕ!$F$1&gt;ДАННЫЕ!$N1600,IF(YEAR(ДАННЫЕ!$F$1)=YEAR(ДАННЫЕ!M1600),1,0),0)</f>
        <v>0</v>
      </c>
      <c r="R1600" s="15">
        <f>IF(ДАННЫЕ!$F$1&gt;ДАННЫЕ!$N1600,IF(YEAR(ДАННЫЕ!$F$1)=YEAR(ДАННЫЕ!N1600),1,0),0)</f>
        <v>0</v>
      </c>
      <c r="S1600" s="15">
        <f>IF(ДАННЫЕ!$AA1600="2А",1,IF(ДАННЫЕ!$AA1600="2Б",2,IF(ДАННЫЕ!$AA1600="2В",3,IF(ДАННЫЕ!$AA1600=3,4,IF(ДАННЫЕ!$AA1600="4А",5,IF(ДАННЫЕ!$AA1600="4Б",6,IF(ДАННЫЕ!$AA1600="4В",7,IF(ДАННЫЕ!$AA1600=5,8,0))))))))</f>
        <v>0</v>
      </c>
      <c r="T1600" s="15">
        <f>IF(OR(ДАННЫЕ!$AC1600=2,ДАННЫЕ!$AD1600=2,ДАННЫЕ!$AE1600=2),2,IF(OR(ДАННЫЕ!$AC1600=1,ДАННЫЕ!$AD1600=1,ДАННЫЕ!$AE1600=1),1,0))</f>
        <v>0</v>
      </c>
    </row>
    <row r="1601" spans="1:20" x14ac:dyDescent="0.2">
      <c r="A1601" s="78">
        <f>IF(B1601&gt;0,IF(MONTH(ДАННЫЕ!$F$1)=MONTH(ДАННЫЕ!$B1601),1,0),0)</f>
        <v>0</v>
      </c>
      <c r="B1601" s="14">
        <f>IF(ДАННЫЕ!$B1601&gt;0,IF(YEAR(ДАННЫЕ!$F$1)=YEAR(ДАННЫЕ!$B1601),1,0),0)</f>
        <v>0</v>
      </c>
      <c r="C1601" s="14">
        <f>IF(ДАННЫЕ!$CM1601&gt;0,IF(YEAR(ДАННЫЕ!$F$1)=YEAR(ДАННЫЕ!$CM1601),1,0),0)</f>
        <v>0</v>
      </c>
      <c r="D1601" s="14">
        <f>IF(ДАННЫЕ!$CJ1601&gt;0,IF(ДАННЫЕ!$CL1601&gt;ДАННЫЕ!$F$1,1,IF(ДАННЫЕ!$CL1601&gt;0,0,1)),0)</f>
        <v>0</v>
      </c>
      <c r="E1601" s="43" t="str">
        <f ca="1">IF(ДАННЫЕ!$F$1&gt;0,IF(ДАННЫЕ!$G1601&gt;0,DATEDIF(ДАННЫЕ!$G1601,ДАННЫЕ!$F$1,"y"),""),IF(ДАННЫЕ!$G1601&gt;0,DATEDIF(ДАННЫЕ!$G1601,TODAY(),"y"),""))</f>
        <v/>
      </c>
      <c r="F1601" s="43" t="str">
        <f xml:space="preserve"> IF(ДАННЫЕ!$F1601="М",IF(E1601&gt;=18,IF(E1601&lt;60,1,""),""),"")&amp;IF(ДАННЫЕ!$F1601="Ж",IF(E1601&gt;=18,IF(E1601&lt;55,1,""),""),"")</f>
        <v/>
      </c>
      <c r="G1601" s="43" t="str">
        <f xml:space="preserve"> IF(ДАННЫЕ!$F1601="М",IF(E1601&gt;=60,2,""),"")&amp;IF(ДАННЫЕ!$F1601="Ж",IF(E1601&gt;=55,2,""),"")</f>
        <v/>
      </c>
      <c r="H1601" s="43" t="str">
        <f t="shared" ca="1" si="75"/>
        <v/>
      </c>
      <c r="I1601" s="43" t="str">
        <f t="shared" ca="1" si="76"/>
        <v>03</v>
      </c>
      <c r="J1601" s="28" t="str">
        <f ca="1">ДАННЫЕ!$F1601&amp;H1601&amp;I1601&amp;ДАННЫЕ!$I1601&amp;"m"&amp;IF(ДАННЫЕ!$I1601&gt;0,IF(ДАННЫЕ!$J1601&gt;0,0,1),"")&amp;"f"&amp;IF(ДАННЫЕ!$R1601&gt;0,IF(YEAR(ДАННЫЕ!$F$1)=YEAR(ДАННЫЕ!$R1601),1,0),0)&amp;"z"&amp;ДАННЫЕ!$R1601&amp;"p"&amp;ДАННЫЕ!$S1601&amp;"i"&amp;ДАННЫЕ!$T1601&amp;"h"&amp;ДАННЫЕ!$K1601&amp;"be"&amp;ДАННЫЕ!$BI1601&amp;"CD"&amp;IF(ДАННЫЕ!BF1601&gt;500,4,IF(ДАННЫЕ!BF1601&gt;350,3,IF(ДАННЫЕ!BF1601&gt;200,2,IF(ДАННЫЕ!BF1601&gt;0,1,0))))&amp;"g"&amp;B1601&amp;"d"&amp;H1601&amp;"l"&amp;ДАННЫЕ!AT1601&amp;"a"&amp;ДАННЫЕ!$V1601&amp;"v"&amp;R1601&amp;"k"&amp;ДАННЫЕ!$U1601&amp;"s"&amp;ДАННЫЕ!$Y1601&amp;"t"&amp;ДАННЫЕ!$X1601&amp;"b"&amp;IF(ДАННЫЕ!$Q1601&gt;1,1,0)&amp;"PP"&amp;ДАННЫЕ!Z1601&amp;"c"&amp;S1601&amp;"x"&amp;IF(ДАННЫЕ!$BY1601&gt;0,IF(YEAR(ДАННЫЕ!$F$1)=YEAR(ДАННЫЕ!$BY1601),1,0),0)&amp;"n"&amp;IF(ДАННЫЕ!$BZ1601&gt;0,IF(YEAR(ДАННЫЕ!$F$1)=YEAR(ДАННЫЕ!$BZ1601),1,0),0)&amp;"u"&amp;D1601&amp;"z"&amp;IF(ДАННЫЕ!$CL1601&gt;0,IF(YEAR(ДАННЫЕ!$F$1)&gt;YEAR(ДАННЫЕ!$CL1601),11,12),0)</f>
        <v>03mf0zpihbeCD0g0dlav0kstb0PPc0x0n0u0z0</v>
      </c>
      <c r="K1601" s="28" t="str">
        <f ca="1">ДАННЫЕ!$I1601&amp;"x"&amp;B1601&amp;"w"&amp;IF(T1601+ДАННЫЕ!AD1601+ДАННЫЕ!AE1601+ДАННЫЕ!AF1601+ДАННЫЕ!AG1601+ДАННЫЕ!AH1601+ДАННЫЕ!$AL1601+ДАННЫЕ!AI1601+ДАННЫЕ!AJ1601+ДАННЫЕ!AK1601+ДАННЫЕ!AP1601+ДАННЫЕ!AQ1601+ДАННЫЕ!AR1601+ДАННЫЕ!$AM1601+ДАННЫЕ!$AN1601+ДАННЫЕ!AS1601+ДАННЫЕ!AT1601&gt;0,1,0)&amp;IF(OR(T1601=2,ДАННЫЕ!AD1601=2,ДАННЫЕ!AE1601=2,ДАННЫЕ!AF1601=2,ДАННЫЕ!AG1601=2,ДАННЫЕ!AH1601=2,ДАННЫЕ!$AL1601=2,ДАННЫЕ!AI1601=2,ДАННЫЕ!AJ1601=2,ДАННЫЕ!AK1601=2,ДАННЫЕ!AP1601=2,ДАННЫЕ!AQ1601=2,ДАННЫЕ!AR1601=2,ДАННЫЕ!$AM1601=2,ДАННЫЕ!$AN1601=2,ДАННЫЕ!AS1601=2,ДАННЫЕ!AT1601=2),2,0)&amp;"t"&amp;IF(T1601&gt;0,"1"&amp;T1601,"00")&amp;"f"&amp;IF(ДАННЫЕ!$AC1601,"1"&amp;ДАННЫЕ!$AC1601,"00")&amp;"b"&amp;IF(ДАННЫЕ!$AD1601,"1"&amp;ДАННЫЕ!$AD1601,"00")&amp;"g"&amp;IF(ДАННЫЕ!$AF1601,"1"&amp;ДАННЫЕ!$AF1601,"00")&amp;"c"&amp;IF(ДАННЫЕ!$AG1601,"1"&amp;ДАННЫЕ!$AG1601,"00")&amp;"i"&amp;IF(ДАННЫЕ!$AH1601,"1"&amp;ДАННЫЕ!$AH1601,"00")&amp;"r"&amp;IF(ДАННЫЕ!$AL1601,"1"&amp;ДАННЫЕ!$AL1601,"00")&amp;"m"&amp;IF(ДАННЫЕ!$AI1601,"1"&amp;ДАННЫЕ!$AI1601,"00")&amp;"hS"&amp;IF(ДАННЫЕ!$AJ1601,"1"&amp;ДАННЫЕ!$AJ1601,"00")&amp;"hZ"&amp;IF(ДАННЫЕ!$AK1601,"1"&amp;ДАННЫЕ!$AK1601,"00")&amp;"p"&amp;IF(ДАННЫЕ!$AP1601,"1"&amp;ДАННЫЕ!$AP1601,"00")&amp;"k"&amp;IF(ДАННЫЕ!$AQ1601,"1"&amp;ДАННЫЕ!$AQ1601,"00")&amp;"z"&amp;IF(ДАННЫЕ!$AR1601,"1"&amp;ДАННЫЕ!$AR1601,"00")&amp;"j"&amp;IF(ДАННЫЕ!$AM1601,"1"&amp;ДАННЫЕ!$AM1601,"00")&amp;"n"&amp;IF(ДАННЫЕ!$AN1601,"1"&amp;ДАННЫЕ!$AN1601,"00")&amp;"E"&amp;ДАННЫЕ!BI1601&amp;"L"&amp;ДАННЫЕ!AO1601&amp;"h"&amp;IF(ДАННЫЕ!$AU1601&gt;0,1,0)&amp;"v"&amp;IF(ДАННЫЕ!$AW1601&gt;0,1,0)&amp;"a"&amp;IF(ДАННЫЕ!$AS1601,"1"&amp;ДАННЫЕ!$AS1601,"00")&amp;"s"&amp;IF(ДАННЫЕ!$AT1601,"1"&amp;ДАННЫЕ!$AT1601,"00")&amp;"u"&amp;IF(ДАННЫЕ!$CJ1601&gt;0,1,0)&amp;"y"&amp;B1601&amp;"d"&amp;H1601&amp;"e"&amp;F1601&amp;G1601</f>
        <v>x0w00t00f00b00g00c00i00r00m00hS00hZ00p00k00z00j00n00ELh0v0a00s00u0y0de</v>
      </c>
      <c r="L1601" s="28" t="str">
        <f ca="1">ДАННЫЕ!$I1601&amp;"VN"&amp;IF(ДАННЫЕ!AW1601&gt;0,11,10)&amp;"CD"&amp;IF(ДАННЫЕ!BF1601&gt;500,16,IF(ДАННЫЕ!BF1601&gt;350,15,IF(ДАННЫЕ!BF1601&gt;=200,14,IF(ДАННЫЕ!BF1601&gt;=100,13,IF(ДАННЫЕ!BF1601&gt;=50,12,IF(ДАННЫЕ!BF1601&gt;0,11,10))))))&amp;"AR"&amp;IF(ДАННЫЕ!BX1601&gt;0,1,0)&amp;"GD"&amp;B1601&amp;"VV"&amp;IF(E1601&gt;=5,IF(E1601&lt;18,1,0),0)</f>
        <v>VN10CD10AR0GD0VV0</v>
      </c>
      <c r="M1601" s="28" t="str">
        <f>ДАННЫЕ!$I1601&amp;"b"&amp;ДАННЫЕ!$BI1601&amp;"r"&amp;ДАННЫЕ!$BJ1601&amp;"CD"&amp;IF(ДАННЫЕ!BF1601&gt;0,IF(ДАННЫЕ!BF1601&lt;200,1,IF(ДАННЫЕ!BF1601&lt;350,2,3)),0)&amp;"h"&amp;IF(ДАННЫЕ!$BK1601+ДАННЫЕ!$BL1601+ДАННЫЕ!$BM1601&gt;0,1,0)&amp;"x"&amp;ДАННЫЕ!$BK1601&amp;"y"&amp;ДАННЫЕ!$BL1601&amp;"z"&amp;ДАННЫЕ!$BM1601&amp;"c"&amp;IF(ДАННЫЕ!$BK1601+ДАННЫЕ!$BL1601+ДАННЫЕ!$BM1601=3,1,0)&amp;"a"&amp;IF(ДАННЫЕ!$BQ1601+ДАННЫЕ!$BR1601&gt;0,1,0)&amp;"d"&amp;ДАННЫЕ!$BQ1601&amp;"v"&amp;ДАННЫЕ!$BR1601&amp;"p"&amp;ДАННЫЕ!$BS1601&amp;"n"&amp;ДАННЫЕ!$BU1601&amp;"t"&amp;ДАННЫЕ!$BV1601&amp;"o"&amp;ДАННЫЕ!$BT1601&amp;"l"&amp;IF(ДАННЫЕ!$BN1601&gt;0,1,0)&amp;ДАННЫЕ!$BN1601&amp;"g"&amp;ДАННЫЕ!$BO1601&amp;"s"&amp;ДАННЫЕ!$BP1601&amp;"DZ"&amp;IF(ДАННЫЕ!B1601-ДАННЫЕ!G1601 &lt; 60,IF(ДАННЫЕ!B1601-ДАННЫЕ!G1601 &gt;= 0,1,0),0)&amp;"u"&amp;IF(ДАННЫЕ!$CJ1601&gt;0,1,0)</f>
        <v>brCD0h0xyzc0a0dvpntol0gsDZ1u0</v>
      </c>
      <c r="N1601" s="28" t="str">
        <f ca="1">ДАННЫЕ!$F1601&amp;ДАННЫЕ!$I1601&amp;"g"&amp;B1601&amp;"cf"&amp;D1601&amp;"a"&amp;IF(ДАННЫЕ!$BX1601&gt;0,1,0)&amp;IF(ДАННЫЕ!$BF1601&gt;500,1,IF(ДАННЫЕ!$BF1601&gt;350,2,IF(ДАННЫЕ!$BF1601&gt;=200,3,IF(ДАННЫЕ!$BF1601&gt;=100,4,IF(ДАННЫЕ!$BF1601&gt;=50,5,IF(ДАННЫЕ!$BF1601&lt;50,6,0))))))&amp;"AR"&amp;IF(DATEDIF(ДАННЫЕ!$BX1601,ДАННЫЕ!$F$1,"y")&gt;1,1,0)&amp;"VG"&amp;IF(ДАННЫЕ!$BH1601="0",1,0)&amp;"o"&amp;IF(T1601+ДАННЫЕ!$AF1601+ДАННЫЕ!$AG1601+ДАННЫЕ!$AH1601+ДАННЫЕ!$AI1601+ДАННЫЕ!$AJ1601+ДАННЫЕ!$AP1601+ДАННЫЕ!$AQ1601+ДАННЫЕ!$AR1601+ДАННЫЕ!$AU1601+ДАННЫЕ!$AW1601+ДАННЫЕ!$AS1601+ДАННЫЕ!$AT1601&gt;0,1,0)&amp;"x"&amp;ДАННЫЕ!$AG1601&amp;"p"&amp;IF(ДАННЫЕ!$BY1601&gt;0,1,0)&amp;"v"&amp;IF(ДАННЫЕ!$BZ1601&gt;0,1,0)&amp;"n"&amp;ДАННЫЕ!$CA1601&amp;"t"&amp;ДАННЫЕ!$AY1601&amp;"k"&amp;ДАННЫЕ!$CB1601&amp;"q"&amp;ДАННЫЕ!$CC1601&amp;"w"&amp;ДАННЫЕ!$CD1601&amp;"e"&amp;ДАННЫЕ!$CE1601&amp;"m"&amp;ДАННЫЕ!$CF1601&amp;"c"&amp;ДАННЫЕ!$CG1601&amp;"z"&amp;ДАННЫЕ!$CH1601&amp;"d"&amp;IF(H1601=4,1,0)&amp;"s"&amp;IF(ДАННЫЕ!$J1601=1,0,1)&amp;"u"&amp;IF(ДАННЫЕ!$CJ1601&gt;0,1,0)</f>
        <v>g0cf0a06AR1VG0o0xp0v0ntkqwemczd0s1u0</v>
      </c>
      <c r="O1601" s="28" t="str">
        <f>ДАННЫЕ!$I1601&amp;"g"&amp;B1601&amp;A1601&amp;"f"&amp;P1601&amp;"c"&amp;IF(ДАННЫЕ!$U1601&gt;0,1,0)&amp;"s"&amp;IF(ДАННЫЕ!$Q1601&gt;0,IF(YEAR(ДАННЫЕ!$F$1)=YEAR(ДАННЫЕ!$Q1601),IF(MONTH(ДАННЫЕ!$F$1)=MONTH(ДАННЫЕ!$Q1601),111,11),1),0)&amp;"i"&amp;IF(ДАННЫЕ!$R1601+ДАННЫЕ!$S1601+ДАННЫЕ!$T1601=0,0,1)&amp;"h"&amp;IF(ДАННЫЕ!$P1601&gt;0,1,0)&amp;"p"&amp;IF(ДАННЫЕ!$CI1601&gt;0,IF(YEAR(ДАННЫЕ!$F$1)=YEAR(ДАННЫЕ!$CI1601),IF(MONTH(ДАННЫЕ!$F$1)=MONTH(ДАННЫЕ!$CI1601),111,11),1),0)&amp;"d"&amp;IF(ДАННЫЕ!$CJ1601&gt;0,IF(YEAR(ДАННЫЕ!$F$1)=YEAR(ДАННЫЕ!$CJ1601),IF(MONTH(ДАННЫЕ!$F$1)=MONTH(ДАННЫЕ!$CJ1601),111,11),1),0)&amp;"o"&amp;IF(ДАННЫЕ!$CK1601&gt;0,IF(MONTH(ДАННЫЕ!$F$1)=MONTH(ДАННЫЕ!$CK1601),111,11),0)&amp;"v"&amp;IF(ДАННЫЕ!$BE1601&gt;0,IF(MONTH(ДАННЫЕ!$F$1)=MONTH(ДАННЫЕ!$BE1601),111,11),0)</f>
        <v>g00f0c0s0i0h0p0d0o0v0</v>
      </c>
      <c r="P1601" s="15">
        <f t="shared" si="77"/>
        <v>0</v>
      </c>
      <c r="Q1601" s="15">
        <f>IF(ДАННЫЕ!$F$1&gt;ДАННЫЕ!$N1601,IF(YEAR(ДАННЫЕ!$F$1)=YEAR(ДАННЫЕ!M1601),1,0),0)</f>
        <v>0</v>
      </c>
      <c r="R1601" s="15">
        <f>IF(ДАННЫЕ!$F$1&gt;ДАННЫЕ!$N1601,IF(YEAR(ДАННЫЕ!$F$1)=YEAR(ДАННЫЕ!N1601),1,0),0)</f>
        <v>0</v>
      </c>
      <c r="S1601" s="15">
        <f>IF(ДАННЫЕ!$AA1601="2А",1,IF(ДАННЫЕ!$AA1601="2Б",2,IF(ДАННЫЕ!$AA1601="2В",3,IF(ДАННЫЕ!$AA1601=3,4,IF(ДАННЫЕ!$AA1601="4А",5,IF(ДАННЫЕ!$AA1601="4Б",6,IF(ДАННЫЕ!$AA1601="4В",7,IF(ДАННЫЕ!$AA1601=5,8,0))))))))</f>
        <v>0</v>
      </c>
      <c r="T1601" s="15">
        <f>IF(OR(ДАННЫЕ!$AC1601=2,ДАННЫЕ!$AD1601=2,ДАННЫЕ!$AE1601=2),2,IF(OR(ДАННЫЕ!$AC1601=1,ДАННЫЕ!$AD1601=1,ДАННЫЕ!$AE1601=1),1,0))</f>
        <v>0</v>
      </c>
    </row>
    <row r="1602" spans="1:20" x14ac:dyDescent="0.2">
      <c r="A1602" s="78">
        <f>IF(B1602&gt;0,IF(MONTH(ДАННЫЕ!$F$1)=MONTH(ДАННЫЕ!$B1602),1,0),0)</f>
        <v>0</v>
      </c>
      <c r="B1602" s="14">
        <f>IF(ДАННЫЕ!$B1602&gt;0,IF(YEAR(ДАННЫЕ!$F$1)=YEAR(ДАННЫЕ!$B1602),1,0),0)</f>
        <v>0</v>
      </c>
      <c r="C1602" s="14">
        <f>IF(ДАННЫЕ!$CM1602&gt;0,IF(YEAR(ДАННЫЕ!$F$1)=YEAR(ДАННЫЕ!$CM1602),1,0),0)</f>
        <v>0</v>
      </c>
      <c r="D1602" s="14">
        <f>IF(ДАННЫЕ!$CJ1602&gt;0,IF(ДАННЫЕ!$CL1602&gt;ДАННЫЕ!$F$1,1,IF(ДАННЫЕ!$CL1602&gt;0,0,1)),0)</f>
        <v>0</v>
      </c>
      <c r="E1602" s="43" t="str">
        <f ca="1">IF(ДАННЫЕ!$F$1&gt;0,IF(ДАННЫЕ!$G1602&gt;0,DATEDIF(ДАННЫЕ!$G1602,ДАННЫЕ!$F$1,"y"),""),IF(ДАННЫЕ!$G1602&gt;0,DATEDIF(ДАННЫЕ!$G1602,TODAY(),"y"),""))</f>
        <v/>
      </c>
      <c r="F1602" s="43" t="str">
        <f xml:space="preserve"> IF(ДАННЫЕ!$F1602="М",IF(E1602&gt;=18,IF(E1602&lt;60,1,""),""),"")&amp;IF(ДАННЫЕ!$F1602="Ж",IF(E1602&gt;=18,IF(E1602&lt;55,1,""),""),"")</f>
        <v/>
      </c>
      <c r="G1602" s="43" t="str">
        <f xml:space="preserve"> IF(ДАННЫЕ!$F1602="М",IF(E1602&gt;=60,2,""),"")&amp;IF(ДАННЫЕ!$F1602="Ж",IF(E1602&gt;=55,2,""),"")</f>
        <v/>
      </c>
      <c r="H1602" s="43" t="str">
        <f t="shared" ca="1" si="75"/>
        <v/>
      </c>
      <c r="I1602" s="43" t="str">
        <f t="shared" ca="1" si="76"/>
        <v>03</v>
      </c>
      <c r="J1602" s="28" t="str">
        <f ca="1">ДАННЫЕ!$F1602&amp;H1602&amp;I1602&amp;ДАННЫЕ!$I1602&amp;"m"&amp;IF(ДАННЫЕ!$I1602&gt;0,IF(ДАННЫЕ!$J1602&gt;0,0,1),"")&amp;"f"&amp;IF(ДАННЫЕ!$R1602&gt;0,IF(YEAR(ДАННЫЕ!$F$1)=YEAR(ДАННЫЕ!$R1602),1,0),0)&amp;"z"&amp;ДАННЫЕ!$R1602&amp;"p"&amp;ДАННЫЕ!$S1602&amp;"i"&amp;ДАННЫЕ!$T1602&amp;"h"&amp;ДАННЫЕ!$K1602&amp;"be"&amp;ДАННЫЕ!$BI1602&amp;"CD"&amp;IF(ДАННЫЕ!BF1602&gt;500,4,IF(ДАННЫЕ!BF1602&gt;350,3,IF(ДАННЫЕ!BF1602&gt;200,2,IF(ДАННЫЕ!BF1602&gt;0,1,0))))&amp;"g"&amp;B1602&amp;"d"&amp;H1602&amp;"l"&amp;ДАННЫЕ!AT1602&amp;"a"&amp;ДАННЫЕ!$V1602&amp;"v"&amp;R1602&amp;"k"&amp;ДАННЫЕ!$U1602&amp;"s"&amp;ДАННЫЕ!$Y1602&amp;"t"&amp;ДАННЫЕ!$X1602&amp;"b"&amp;IF(ДАННЫЕ!$Q1602&gt;1,1,0)&amp;"PP"&amp;ДАННЫЕ!Z1602&amp;"c"&amp;S1602&amp;"x"&amp;IF(ДАННЫЕ!$BY1602&gt;0,IF(YEAR(ДАННЫЕ!$F$1)=YEAR(ДАННЫЕ!$BY1602),1,0),0)&amp;"n"&amp;IF(ДАННЫЕ!$BZ1602&gt;0,IF(YEAR(ДАННЫЕ!$F$1)=YEAR(ДАННЫЕ!$BZ1602),1,0),0)&amp;"u"&amp;D1602&amp;"z"&amp;IF(ДАННЫЕ!$CL1602&gt;0,IF(YEAR(ДАННЫЕ!$F$1)&gt;YEAR(ДАННЫЕ!$CL1602),11,12),0)</f>
        <v>03mf0zpihbeCD0g0dlav0kstb0PPc0x0n0u0z0</v>
      </c>
      <c r="K1602" s="28" t="str">
        <f ca="1">ДАННЫЕ!$I1602&amp;"x"&amp;B1602&amp;"w"&amp;IF(T1602+ДАННЫЕ!AD1602+ДАННЫЕ!AE1602+ДАННЫЕ!AF1602+ДАННЫЕ!AG1602+ДАННЫЕ!AH1602+ДАННЫЕ!$AL1602+ДАННЫЕ!AI1602+ДАННЫЕ!AJ1602+ДАННЫЕ!AK1602+ДАННЫЕ!AP1602+ДАННЫЕ!AQ1602+ДАННЫЕ!AR1602+ДАННЫЕ!$AM1602+ДАННЫЕ!$AN1602+ДАННЫЕ!AS1602+ДАННЫЕ!AT1602&gt;0,1,0)&amp;IF(OR(T1602=2,ДАННЫЕ!AD1602=2,ДАННЫЕ!AE1602=2,ДАННЫЕ!AF1602=2,ДАННЫЕ!AG1602=2,ДАННЫЕ!AH1602=2,ДАННЫЕ!$AL1602=2,ДАННЫЕ!AI1602=2,ДАННЫЕ!AJ1602=2,ДАННЫЕ!AK1602=2,ДАННЫЕ!AP1602=2,ДАННЫЕ!AQ1602=2,ДАННЫЕ!AR1602=2,ДАННЫЕ!$AM1602=2,ДАННЫЕ!$AN1602=2,ДАННЫЕ!AS1602=2,ДАННЫЕ!AT1602=2),2,0)&amp;"t"&amp;IF(T1602&gt;0,"1"&amp;T1602,"00")&amp;"f"&amp;IF(ДАННЫЕ!$AC1602,"1"&amp;ДАННЫЕ!$AC1602,"00")&amp;"b"&amp;IF(ДАННЫЕ!$AD1602,"1"&amp;ДАННЫЕ!$AD1602,"00")&amp;"g"&amp;IF(ДАННЫЕ!$AF1602,"1"&amp;ДАННЫЕ!$AF1602,"00")&amp;"c"&amp;IF(ДАННЫЕ!$AG1602,"1"&amp;ДАННЫЕ!$AG1602,"00")&amp;"i"&amp;IF(ДАННЫЕ!$AH1602,"1"&amp;ДАННЫЕ!$AH1602,"00")&amp;"r"&amp;IF(ДАННЫЕ!$AL1602,"1"&amp;ДАННЫЕ!$AL1602,"00")&amp;"m"&amp;IF(ДАННЫЕ!$AI1602,"1"&amp;ДАННЫЕ!$AI1602,"00")&amp;"hS"&amp;IF(ДАННЫЕ!$AJ1602,"1"&amp;ДАННЫЕ!$AJ1602,"00")&amp;"hZ"&amp;IF(ДАННЫЕ!$AK1602,"1"&amp;ДАННЫЕ!$AK1602,"00")&amp;"p"&amp;IF(ДАННЫЕ!$AP1602,"1"&amp;ДАННЫЕ!$AP1602,"00")&amp;"k"&amp;IF(ДАННЫЕ!$AQ1602,"1"&amp;ДАННЫЕ!$AQ1602,"00")&amp;"z"&amp;IF(ДАННЫЕ!$AR1602,"1"&amp;ДАННЫЕ!$AR1602,"00")&amp;"j"&amp;IF(ДАННЫЕ!$AM1602,"1"&amp;ДАННЫЕ!$AM1602,"00")&amp;"n"&amp;IF(ДАННЫЕ!$AN1602,"1"&amp;ДАННЫЕ!$AN1602,"00")&amp;"E"&amp;ДАННЫЕ!BI1602&amp;"L"&amp;ДАННЫЕ!AO1602&amp;"h"&amp;IF(ДАННЫЕ!$AU1602&gt;0,1,0)&amp;"v"&amp;IF(ДАННЫЕ!$AW1602&gt;0,1,0)&amp;"a"&amp;IF(ДАННЫЕ!$AS1602,"1"&amp;ДАННЫЕ!$AS1602,"00")&amp;"s"&amp;IF(ДАННЫЕ!$AT1602,"1"&amp;ДАННЫЕ!$AT1602,"00")&amp;"u"&amp;IF(ДАННЫЕ!$CJ1602&gt;0,1,0)&amp;"y"&amp;B1602&amp;"d"&amp;H1602&amp;"e"&amp;F1602&amp;G1602</f>
        <v>x0w00t00f00b00g00c00i00r00m00hS00hZ00p00k00z00j00n00ELh0v0a00s00u0y0de</v>
      </c>
      <c r="L1602" s="28" t="str">
        <f ca="1">ДАННЫЕ!$I1602&amp;"VN"&amp;IF(ДАННЫЕ!AW1602&gt;0,11,10)&amp;"CD"&amp;IF(ДАННЫЕ!BF1602&gt;500,16,IF(ДАННЫЕ!BF1602&gt;350,15,IF(ДАННЫЕ!BF1602&gt;=200,14,IF(ДАННЫЕ!BF1602&gt;=100,13,IF(ДАННЫЕ!BF1602&gt;=50,12,IF(ДАННЫЕ!BF1602&gt;0,11,10))))))&amp;"AR"&amp;IF(ДАННЫЕ!BX1602&gt;0,1,0)&amp;"GD"&amp;B1602&amp;"VV"&amp;IF(E1602&gt;=5,IF(E1602&lt;18,1,0),0)</f>
        <v>VN10CD10AR0GD0VV0</v>
      </c>
      <c r="M1602" s="28" t="str">
        <f>ДАННЫЕ!$I1602&amp;"b"&amp;ДАННЫЕ!$BI1602&amp;"r"&amp;ДАННЫЕ!$BJ1602&amp;"CD"&amp;IF(ДАННЫЕ!BF1602&gt;0,IF(ДАННЫЕ!BF1602&lt;200,1,IF(ДАННЫЕ!BF1602&lt;350,2,3)),0)&amp;"h"&amp;IF(ДАННЫЕ!$BK1602+ДАННЫЕ!$BL1602+ДАННЫЕ!$BM1602&gt;0,1,0)&amp;"x"&amp;ДАННЫЕ!$BK1602&amp;"y"&amp;ДАННЫЕ!$BL1602&amp;"z"&amp;ДАННЫЕ!$BM1602&amp;"c"&amp;IF(ДАННЫЕ!$BK1602+ДАННЫЕ!$BL1602+ДАННЫЕ!$BM1602=3,1,0)&amp;"a"&amp;IF(ДАННЫЕ!$BQ1602+ДАННЫЕ!$BR1602&gt;0,1,0)&amp;"d"&amp;ДАННЫЕ!$BQ1602&amp;"v"&amp;ДАННЫЕ!$BR1602&amp;"p"&amp;ДАННЫЕ!$BS1602&amp;"n"&amp;ДАННЫЕ!$BU1602&amp;"t"&amp;ДАННЫЕ!$BV1602&amp;"o"&amp;ДАННЫЕ!$BT1602&amp;"l"&amp;IF(ДАННЫЕ!$BN1602&gt;0,1,0)&amp;ДАННЫЕ!$BN1602&amp;"g"&amp;ДАННЫЕ!$BO1602&amp;"s"&amp;ДАННЫЕ!$BP1602&amp;"DZ"&amp;IF(ДАННЫЕ!B1602-ДАННЫЕ!G1602 &lt; 60,IF(ДАННЫЕ!B1602-ДАННЫЕ!G1602 &gt;= 0,1,0),0)&amp;"u"&amp;IF(ДАННЫЕ!$CJ1602&gt;0,1,0)</f>
        <v>brCD0h0xyzc0a0dvpntol0gsDZ1u0</v>
      </c>
      <c r="N1602" s="28" t="str">
        <f ca="1">ДАННЫЕ!$F1602&amp;ДАННЫЕ!$I1602&amp;"g"&amp;B1602&amp;"cf"&amp;D1602&amp;"a"&amp;IF(ДАННЫЕ!$BX1602&gt;0,1,0)&amp;IF(ДАННЫЕ!$BF1602&gt;500,1,IF(ДАННЫЕ!$BF1602&gt;350,2,IF(ДАННЫЕ!$BF1602&gt;=200,3,IF(ДАННЫЕ!$BF1602&gt;=100,4,IF(ДАННЫЕ!$BF1602&gt;=50,5,IF(ДАННЫЕ!$BF1602&lt;50,6,0))))))&amp;"AR"&amp;IF(DATEDIF(ДАННЫЕ!$BX1602,ДАННЫЕ!$F$1,"y")&gt;1,1,0)&amp;"VG"&amp;IF(ДАННЫЕ!$BH1602="0",1,0)&amp;"o"&amp;IF(T1602+ДАННЫЕ!$AF1602+ДАННЫЕ!$AG1602+ДАННЫЕ!$AH1602+ДАННЫЕ!$AI1602+ДАННЫЕ!$AJ1602+ДАННЫЕ!$AP1602+ДАННЫЕ!$AQ1602+ДАННЫЕ!$AR1602+ДАННЫЕ!$AU1602+ДАННЫЕ!$AW1602+ДАННЫЕ!$AS1602+ДАННЫЕ!$AT1602&gt;0,1,0)&amp;"x"&amp;ДАННЫЕ!$AG1602&amp;"p"&amp;IF(ДАННЫЕ!$BY1602&gt;0,1,0)&amp;"v"&amp;IF(ДАННЫЕ!$BZ1602&gt;0,1,0)&amp;"n"&amp;ДАННЫЕ!$CA1602&amp;"t"&amp;ДАННЫЕ!$AY1602&amp;"k"&amp;ДАННЫЕ!$CB1602&amp;"q"&amp;ДАННЫЕ!$CC1602&amp;"w"&amp;ДАННЫЕ!$CD1602&amp;"e"&amp;ДАННЫЕ!$CE1602&amp;"m"&amp;ДАННЫЕ!$CF1602&amp;"c"&amp;ДАННЫЕ!$CG1602&amp;"z"&amp;ДАННЫЕ!$CH1602&amp;"d"&amp;IF(H1602=4,1,0)&amp;"s"&amp;IF(ДАННЫЕ!$J1602=1,0,1)&amp;"u"&amp;IF(ДАННЫЕ!$CJ1602&gt;0,1,0)</f>
        <v>g0cf0a06AR1VG0o0xp0v0ntkqwemczd0s1u0</v>
      </c>
      <c r="O1602" s="28" t="str">
        <f>ДАННЫЕ!$I1602&amp;"g"&amp;B1602&amp;A1602&amp;"f"&amp;P1602&amp;"c"&amp;IF(ДАННЫЕ!$U1602&gt;0,1,0)&amp;"s"&amp;IF(ДАННЫЕ!$Q1602&gt;0,IF(YEAR(ДАННЫЕ!$F$1)=YEAR(ДАННЫЕ!$Q1602),IF(MONTH(ДАННЫЕ!$F$1)=MONTH(ДАННЫЕ!$Q1602),111,11),1),0)&amp;"i"&amp;IF(ДАННЫЕ!$R1602+ДАННЫЕ!$S1602+ДАННЫЕ!$T1602=0,0,1)&amp;"h"&amp;IF(ДАННЫЕ!$P1602&gt;0,1,0)&amp;"p"&amp;IF(ДАННЫЕ!$CI1602&gt;0,IF(YEAR(ДАННЫЕ!$F$1)=YEAR(ДАННЫЕ!$CI1602),IF(MONTH(ДАННЫЕ!$F$1)=MONTH(ДАННЫЕ!$CI1602),111,11),1),0)&amp;"d"&amp;IF(ДАННЫЕ!$CJ1602&gt;0,IF(YEAR(ДАННЫЕ!$F$1)=YEAR(ДАННЫЕ!$CJ1602),IF(MONTH(ДАННЫЕ!$F$1)=MONTH(ДАННЫЕ!$CJ1602),111,11),1),0)&amp;"o"&amp;IF(ДАННЫЕ!$CK1602&gt;0,IF(MONTH(ДАННЫЕ!$F$1)=MONTH(ДАННЫЕ!$CK1602),111,11),0)&amp;"v"&amp;IF(ДАННЫЕ!$BE1602&gt;0,IF(MONTH(ДАННЫЕ!$F$1)=MONTH(ДАННЫЕ!$BE1602),111,11),0)</f>
        <v>g00f0c0s0i0h0p0d0o0v0</v>
      </c>
      <c r="P1602" s="15">
        <f t="shared" si="77"/>
        <v>0</v>
      </c>
      <c r="Q1602" s="15">
        <f>IF(ДАННЫЕ!$F$1&gt;ДАННЫЕ!$N1602,IF(YEAR(ДАННЫЕ!$F$1)=YEAR(ДАННЫЕ!M1602),1,0),0)</f>
        <v>0</v>
      </c>
      <c r="R1602" s="15">
        <f>IF(ДАННЫЕ!$F$1&gt;ДАННЫЕ!$N1602,IF(YEAR(ДАННЫЕ!$F$1)=YEAR(ДАННЫЕ!N1602),1,0),0)</f>
        <v>0</v>
      </c>
      <c r="S1602" s="15">
        <f>IF(ДАННЫЕ!$AA1602="2А",1,IF(ДАННЫЕ!$AA1602="2Б",2,IF(ДАННЫЕ!$AA1602="2В",3,IF(ДАННЫЕ!$AA1602=3,4,IF(ДАННЫЕ!$AA1602="4А",5,IF(ДАННЫЕ!$AA1602="4Б",6,IF(ДАННЫЕ!$AA1602="4В",7,IF(ДАННЫЕ!$AA1602=5,8,0))))))))</f>
        <v>0</v>
      </c>
      <c r="T1602" s="15">
        <f>IF(OR(ДАННЫЕ!$AC1602=2,ДАННЫЕ!$AD1602=2,ДАННЫЕ!$AE1602=2),2,IF(OR(ДАННЫЕ!$AC1602=1,ДАННЫЕ!$AD1602=1,ДАННЫЕ!$AE1602=1),1,0))</f>
        <v>0</v>
      </c>
    </row>
    <row r="1603" spans="1:20" x14ac:dyDescent="0.2">
      <c r="A1603" s="78">
        <f>IF(B1603&gt;0,IF(MONTH(ДАННЫЕ!$F$1)=MONTH(ДАННЫЕ!$B1603),1,0),0)</f>
        <v>0</v>
      </c>
      <c r="B1603" s="14">
        <f>IF(ДАННЫЕ!$B1603&gt;0,IF(YEAR(ДАННЫЕ!$F$1)=YEAR(ДАННЫЕ!$B1603),1,0),0)</f>
        <v>0</v>
      </c>
      <c r="C1603" s="14">
        <f>IF(ДАННЫЕ!$CM1603&gt;0,IF(YEAR(ДАННЫЕ!$F$1)=YEAR(ДАННЫЕ!$CM1603),1,0),0)</f>
        <v>0</v>
      </c>
      <c r="D1603" s="14">
        <f>IF(ДАННЫЕ!$CJ1603&gt;0,IF(ДАННЫЕ!$CL1603&gt;ДАННЫЕ!$F$1,1,IF(ДАННЫЕ!$CL1603&gt;0,0,1)),0)</f>
        <v>0</v>
      </c>
      <c r="E1603" s="43" t="str">
        <f ca="1">IF(ДАННЫЕ!$F$1&gt;0,IF(ДАННЫЕ!$G1603&gt;0,DATEDIF(ДАННЫЕ!$G1603,ДАННЫЕ!$F$1,"y"),""),IF(ДАННЫЕ!$G1603&gt;0,DATEDIF(ДАННЫЕ!$G1603,TODAY(),"y"),""))</f>
        <v/>
      </c>
      <c r="F1603" s="43" t="str">
        <f xml:space="preserve"> IF(ДАННЫЕ!$F1603="М",IF(E1603&gt;=18,IF(E1603&lt;60,1,""),""),"")&amp;IF(ДАННЫЕ!$F1603="Ж",IF(E1603&gt;=18,IF(E1603&lt;55,1,""),""),"")</f>
        <v/>
      </c>
      <c r="G1603" s="43" t="str">
        <f xml:space="preserve"> IF(ДАННЫЕ!$F1603="М",IF(E1603&gt;=60,2,""),"")&amp;IF(ДАННЫЕ!$F1603="Ж",IF(E1603&gt;=55,2,""),"")</f>
        <v/>
      </c>
      <c r="H1603" s="43" t="str">
        <f t="shared" ca="1" si="75"/>
        <v/>
      </c>
      <c r="I1603" s="43" t="str">
        <f t="shared" ca="1" si="76"/>
        <v>03</v>
      </c>
      <c r="J1603" s="28" t="str">
        <f ca="1">ДАННЫЕ!$F1603&amp;H1603&amp;I1603&amp;ДАННЫЕ!$I1603&amp;"m"&amp;IF(ДАННЫЕ!$I1603&gt;0,IF(ДАННЫЕ!$J1603&gt;0,0,1),"")&amp;"f"&amp;IF(ДАННЫЕ!$R1603&gt;0,IF(YEAR(ДАННЫЕ!$F$1)=YEAR(ДАННЫЕ!$R1603),1,0),0)&amp;"z"&amp;ДАННЫЕ!$R1603&amp;"p"&amp;ДАННЫЕ!$S1603&amp;"i"&amp;ДАННЫЕ!$T1603&amp;"h"&amp;ДАННЫЕ!$K1603&amp;"be"&amp;ДАННЫЕ!$BI1603&amp;"CD"&amp;IF(ДАННЫЕ!BF1603&gt;500,4,IF(ДАННЫЕ!BF1603&gt;350,3,IF(ДАННЫЕ!BF1603&gt;200,2,IF(ДАННЫЕ!BF1603&gt;0,1,0))))&amp;"g"&amp;B1603&amp;"d"&amp;H1603&amp;"l"&amp;ДАННЫЕ!AT1603&amp;"a"&amp;ДАННЫЕ!$V1603&amp;"v"&amp;R1603&amp;"k"&amp;ДАННЫЕ!$U1603&amp;"s"&amp;ДАННЫЕ!$Y1603&amp;"t"&amp;ДАННЫЕ!$X1603&amp;"b"&amp;IF(ДАННЫЕ!$Q1603&gt;1,1,0)&amp;"PP"&amp;ДАННЫЕ!Z1603&amp;"c"&amp;S1603&amp;"x"&amp;IF(ДАННЫЕ!$BY1603&gt;0,IF(YEAR(ДАННЫЕ!$F$1)=YEAR(ДАННЫЕ!$BY1603),1,0),0)&amp;"n"&amp;IF(ДАННЫЕ!$BZ1603&gt;0,IF(YEAR(ДАННЫЕ!$F$1)=YEAR(ДАННЫЕ!$BZ1603),1,0),0)&amp;"u"&amp;D1603&amp;"z"&amp;IF(ДАННЫЕ!$CL1603&gt;0,IF(YEAR(ДАННЫЕ!$F$1)&gt;YEAR(ДАННЫЕ!$CL1603),11,12),0)</f>
        <v>03mf0zpihbeCD0g0dlav0kstb0PPc0x0n0u0z0</v>
      </c>
      <c r="K1603" s="28" t="str">
        <f ca="1">ДАННЫЕ!$I1603&amp;"x"&amp;B1603&amp;"w"&amp;IF(T1603+ДАННЫЕ!AD1603+ДАННЫЕ!AE1603+ДАННЫЕ!AF1603+ДАННЫЕ!AG1603+ДАННЫЕ!AH1603+ДАННЫЕ!$AL1603+ДАННЫЕ!AI1603+ДАННЫЕ!AJ1603+ДАННЫЕ!AK1603+ДАННЫЕ!AP1603+ДАННЫЕ!AQ1603+ДАННЫЕ!AR1603+ДАННЫЕ!$AM1603+ДАННЫЕ!$AN1603+ДАННЫЕ!AS1603+ДАННЫЕ!AT1603&gt;0,1,0)&amp;IF(OR(T1603=2,ДАННЫЕ!AD1603=2,ДАННЫЕ!AE1603=2,ДАННЫЕ!AF1603=2,ДАННЫЕ!AG1603=2,ДАННЫЕ!AH1603=2,ДАННЫЕ!$AL1603=2,ДАННЫЕ!AI1603=2,ДАННЫЕ!AJ1603=2,ДАННЫЕ!AK1603=2,ДАННЫЕ!AP1603=2,ДАННЫЕ!AQ1603=2,ДАННЫЕ!AR1603=2,ДАННЫЕ!$AM1603=2,ДАННЫЕ!$AN1603=2,ДАННЫЕ!AS1603=2,ДАННЫЕ!AT1603=2),2,0)&amp;"t"&amp;IF(T1603&gt;0,"1"&amp;T1603,"00")&amp;"f"&amp;IF(ДАННЫЕ!$AC1603,"1"&amp;ДАННЫЕ!$AC1603,"00")&amp;"b"&amp;IF(ДАННЫЕ!$AD1603,"1"&amp;ДАННЫЕ!$AD1603,"00")&amp;"g"&amp;IF(ДАННЫЕ!$AF1603,"1"&amp;ДАННЫЕ!$AF1603,"00")&amp;"c"&amp;IF(ДАННЫЕ!$AG1603,"1"&amp;ДАННЫЕ!$AG1603,"00")&amp;"i"&amp;IF(ДАННЫЕ!$AH1603,"1"&amp;ДАННЫЕ!$AH1603,"00")&amp;"r"&amp;IF(ДАННЫЕ!$AL1603,"1"&amp;ДАННЫЕ!$AL1603,"00")&amp;"m"&amp;IF(ДАННЫЕ!$AI1603,"1"&amp;ДАННЫЕ!$AI1603,"00")&amp;"hS"&amp;IF(ДАННЫЕ!$AJ1603,"1"&amp;ДАННЫЕ!$AJ1603,"00")&amp;"hZ"&amp;IF(ДАННЫЕ!$AK1603,"1"&amp;ДАННЫЕ!$AK1603,"00")&amp;"p"&amp;IF(ДАННЫЕ!$AP1603,"1"&amp;ДАННЫЕ!$AP1603,"00")&amp;"k"&amp;IF(ДАННЫЕ!$AQ1603,"1"&amp;ДАННЫЕ!$AQ1603,"00")&amp;"z"&amp;IF(ДАННЫЕ!$AR1603,"1"&amp;ДАННЫЕ!$AR1603,"00")&amp;"j"&amp;IF(ДАННЫЕ!$AM1603,"1"&amp;ДАННЫЕ!$AM1603,"00")&amp;"n"&amp;IF(ДАННЫЕ!$AN1603,"1"&amp;ДАННЫЕ!$AN1603,"00")&amp;"E"&amp;ДАННЫЕ!BI1603&amp;"L"&amp;ДАННЫЕ!AO1603&amp;"h"&amp;IF(ДАННЫЕ!$AU1603&gt;0,1,0)&amp;"v"&amp;IF(ДАННЫЕ!$AW1603&gt;0,1,0)&amp;"a"&amp;IF(ДАННЫЕ!$AS1603,"1"&amp;ДАННЫЕ!$AS1603,"00")&amp;"s"&amp;IF(ДАННЫЕ!$AT1603,"1"&amp;ДАННЫЕ!$AT1603,"00")&amp;"u"&amp;IF(ДАННЫЕ!$CJ1603&gt;0,1,0)&amp;"y"&amp;B1603&amp;"d"&amp;H1603&amp;"e"&amp;F1603&amp;G1603</f>
        <v>x0w00t00f00b00g00c00i00r00m00hS00hZ00p00k00z00j00n00ELh0v0a00s00u0y0de</v>
      </c>
      <c r="L1603" s="28" t="str">
        <f ca="1">ДАННЫЕ!$I1603&amp;"VN"&amp;IF(ДАННЫЕ!AW1603&gt;0,11,10)&amp;"CD"&amp;IF(ДАННЫЕ!BF1603&gt;500,16,IF(ДАННЫЕ!BF1603&gt;350,15,IF(ДАННЫЕ!BF1603&gt;=200,14,IF(ДАННЫЕ!BF1603&gt;=100,13,IF(ДАННЫЕ!BF1603&gt;=50,12,IF(ДАННЫЕ!BF1603&gt;0,11,10))))))&amp;"AR"&amp;IF(ДАННЫЕ!BX1603&gt;0,1,0)&amp;"GD"&amp;B1603&amp;"VV"&amp;IF(E1603&gt;=5,IF(E1603&lt;18,1,0),0)</f>
        <v>VN10CD10AR0GD0VV0</v>
      </c>
      <c r="M1603" s="28" t="str">
        <f>ДАННЫЕ!$I1603&amp;"b"&amp;ДАННЫЕ!$BI1603&amp;"r"&amp;ДАННЫЕ!$BJ1603&amp;"CD"&amp;IF(ДАННЫЕ!BF1603&gt;0,IF(ДАННЫЕ!BF1603&lt;200,1,IF(ДАННЫЕ!BF1603&lt;350,2,3)),0)&amp;"h"&amp;IF(ДАННЫЕ!$BK1603+ДАННЫЕ!$BL1603+ДАННЫЕ!$BM1603&gt;0,1,0)&amp;"x"&amp;ДАННЫЕ!$BK1603&amp;"y"&amp;ДАННЫЕ!$BL1603&amp;"z"&amp;ДАННЫЕ!$BM1603&amp;"c"&amp;IF(ДАННЫЕ!$BK1603+ДАННЫЕ!$BL1603+ДАННЫЕ!$BM1603=3,1,0)&amp;"a"&amp;IF(ДАННЫЕ!$BQ1603+ДАННЫЕ!$BR1603&gt;0,1,0)&amp;"d"&amp;ДАННЫЕ!$BQ1603&amp;"v"&amp;ДАННЫЕ!$BR1603&amp;"p"&amp;ДАННЫЕ!$BS1603&amp;"n"&amp;ДАННЫЕ!$BU1603&amp;"t"&amp;ДАННЫЕ!$BV1603&amp;"o"&amp;ДАННЫЕ!$BT1603&amp;"l"&amp;IF(ДАННЫЕ!$BN1603&gt;0,1,0)&amp;ДАННЫЕ!$BN1603&amp;"g"&amp;ДАННЫЕ!$BO1603&amp;"s"&amp;ДАННЫЕ!$BP1603&amp;"DZ"&amp;IF(ДАННЫЕ!B1603-ДАННЫЕ!G1603 &lt; 60,IF(ДАННЫЕ!B1603-ДАННЫЕ!G1603 &gt;= 0,1,0),0)&amp;"u"&amp;IF(ДАННЫЕ!$CJ1603&gt;0,1,0)</f>
        <v>brCD0h0xyzc0a0dvpntol0gsDZ1u0</v>
      </c>
      <c r="N1603" s="28" t="str">
        <f ca="1">ДАННЫЕ!$F1603&amp;ДАННЫЕ!$I1603&amp;"g"&amp;B1603&amp;"cf"&amp;D1603&amp;"a"&amp;IF(ДАННЫЕ!$BX1603&gt;0,1,0)&amp;IF(ДАННЫЕ!$BF1603&gt;500,1,IF(ДАННЫЕ!$BF1603&gt;350,2,IF(ДАННЫЕ!$BF1603&gt;=200,3,IF(ДАННЫЕ!$BF1603&gt;=100,4,IF(ДАННЫЕ!$BF1603&gt;=50,5,IF(ДАННЫЕ!$BF1603&lt;50,6,0))))))&amp;"AR"&amp;IF(DATEDIF(ДАННЫЕ!$BX1603,ДАННЫЕ!$F$1,"y")&gt;1,1,0)&amp;"VG"&amp;IF(ДАННЫЕ!$BH1603="0",1,0)&amp;"o"&amp;IF(T1603+ДАННЫЕ!$AF1603+ДАННЫЕ!$AG1603+ДАННЫЕ!$AH1603+ДАННЫЕ!$AI1603+ДАННЫЕ!$AJ1603+ДАННЫЕ!$AP1603+ДАННЫЕ!$AQ1603+ДАННЫЕ!$AR1603+ДАННЫЕ!$AU1603+ДАННЫЕ!$AW1603+ДАННЫЕ!$AS1603+ДАННЫЕ!$AT1603&gt;0,1,0)&amp;"x"&amp;ДАННЫЕ!$AG1603&amp;"p"&amp;IF(ДАННЫЕ!$BY1603&gt;0,1,0)&amp;"v"&amp;IF(ДАННЫЕ!$BZ1603&gt;0,1,0)&amp;"n"&amp;ДАННЫЕ!$CA1603&amp;"t"&amp;ДАННЫЕ!$AY1603&amp;"k"&amp;ДАННЫЕ!$CB1603&amp;"q"&amp;ДАННЫЕ!$CC1603&amp;"w"&amp;ДАННЫЕ!$CD1603&amp;"e"&amp;ДАННЫЕ!$CE1603&amp;"m"&amp;ДАННЫЕ!$CF1603&amp;"c"&amp;ДАННЫЕ!$CG1603&amp;"z"&amp;ДАННЫЕ!$CH1603&amp;"d"&amp;IF(H1603=4,1,0)&amp;"s"&amp;IF(ДАННЫЕ!$J1603=1,0,1)&amp;"u"&amp;IF(ДАННЫЕ!$CJ1603&gt;0,1,0)</f>
        <v>g0cf0a06AR1VG0o0xp0v0ntkqwemczd0s1u0</v>
      </c>
      <c r="O1603" s="28" t="str">
        <f>ДАННЫЕ!$I1603&amp;"g"&amp;B1603&amp;A1603&amp;"f"&amp;P1603&amp;"c"&amp;IF(ДАННЫЕ!$U1603&gt;0,1,0)&amp;"s"&amp;IF(ДАННЫЕ!$Q1603&gt;0,IF(YEAR(ДАННЫЕ!$F$1)=YEAR(ДАННЫЕ!$Q1603),IF(MONTH(ДАННЫЕ!$F$1)=MONTH(ДАННЫЕ!$Q1603),111,11),1),0)&amp;"i"&amp;IF(ДАННЫЕ!$R1603+ДАННЫЕ!$S1603+ДАННЫЕ!$T1603=0,0,1)&amp;"h"&amp;IF(ДАННЫЕ!$P1603&gt;0,1,0)&amp;"p"&amp;IF(ДАННЫЕ!$CI1603&gt;0,IF(YEAR(ДАННЫЕ!$F$1)=YEAR(ДАННЫЕ!$CI1603),IF(MONTH(ДАННЫЕ!$F$1)=MONTH(ДАННЫЕ!$CI1603),111,11),1),0)&amp;"d"&amp;IF(ДАННЫЕ!$CJ1603&gt;0,IF(YEAR(ДАННЫЕ!$F$1)=YEAR(ДАННЫЕ!$CJ1603),IF(MONTH(ДАННЫЕ!$F$1)=MONTH(ДАННЫЕ!$CJ1603),111,11),1),0)&amp;"o"&amp;IF(ДАННЫЕ!$CK1603&gt;0,IF(MONTH(ДАННЫЕ!$F$1)=MONTH(ДАННЫЕ!$CK1603),111,11),0)&amp;"v"&amp;IF(ДАННЫЕ!$BE1603&gt;0,IF(MONTH(ДАННЫЕ!$F$1)=MONTH(ДАННЫЕ!$BE1603),111,11),0)</f>
        <v>g00f0c0s0i0h0p0d0o0v0</v>
      </c>
      <c r="P1603" s="15">
        <f t="shared" si="77"/>
        <v>0</v>
      </c>
      <c r="Q1603" s="15">
        <f>IF(ДАННЫЕ!$F$1&gt;ДАННЫЕ!$N1603,IF(YEAR(ДАННЫЕ!$F$1)=YEAR(ДАННЫЕ!M1603),1,0),0)</f>
        <v>0</v>
      </c>
      <c r="R1603" s="15">
        <f>IF(ДАННЫЕ!$F$1&gt;ДАННЫЕ!$N1603,IF(YEAR(ДАННЫЕ!$F$1)=YEAR(ДАННЫЕ!N1603),1,0),0)</f>
        <v>0</v>
      </c>
      <c r="S1603" s="15">
        <f>IF(ДАННЫЕ!$AA1603="2А",1,IF(ДАННЫЕ!$AA1603="2Б",2,IF(ДАННЫЕ!$AA1603="2В",3,IF(ДАННЫЕ!$AA1603=3,4,IF(ДАННЫЕ!$AA1603="4А",5,IF(ДАННЫЕ!$AA1603="4Б",6,IF(ДАННЫЕ!$AA1603="4В",7,IF(ДАННЫЕ!$AA1603=5,8,0))))))))</f>
        <v>0</v>
      </c>
      <c r="T1603" s="15">
        <f>IF(OR(ДАННЫЕ!$AC1603=2,ДАННЫЕ!$AD1603=2,ДАННЫЕ!$AE1603=2),2,IF(OR(ДАННЫЕ!$AC1603=1,ДАННЫЕ!$AD1603=1,ДАННЫЕ!$AE1603=1),1,0))</f>
        <v>0</v>
      </c>
    </row>
    <row r="1604" spans="1:20" x14ac:dyDescent="0.2">
      <c r="A1604" s="78">
        <f>IF(B1604&gt;0,IF(MONTH(ДАННЫЕ!$F$1)=MONTH(ДАННЫЕ!$B1604),1,0),0)</f>
        <v>0</v>
      </c>
      <c r="B1604" s="14">
        <f>IF(ДАННЫЕ!$B1604&gt;0,IF(YEAR(ДАННЫЕ!$F$1)=YEAR(ДАННЫЕ!$B1604),1,0),0)</f>
        <v>0</v>
      </c>
      <c r="C1604" s="14">
        <f>IF(ДАННЫЕ!$CM1604&gt;0,IF(YEAR(ДАННЫЕ!$F$1)=YEAR(ДАННЫЕ!$CM1604),1,0),0)</f>
        <v>0</v>
      </c>
      <c r="D1604" s="14">
        <f>IF(ДАННЫЕ!$CJ1604&gt;0,IF(ДАННЫЕ!$CL1604&gt;ДАННЫЕ!$F$1,1,IF(ДАННЫЕ!$CL1604&gt;0,0,1)),0)</f>
        <v>0</v>
      </c>
      <c r="E1604" s="43" t="str">
        <f ca="1">IF(ДАННЫЕ!$F$1&gt;0,IF(ДАННЫЕ!$G1604&gt;0,DATEDIF(ДАННЫЕ!$G1604,ДАННЫЕ!$F$1,"y"),""),IF(ДАННЫЕ!$G1604&gt;0,DATEDIF(ДАННЫЕ!$G1604,TODAY(),"y"),""))</f>
        <v/>
      </c>
      <c r="F1604" s="43" t="str">
        <f xml:space="preserve"> IF(ДАННЫЕ!$F1604="М",IF(E1604&gt;=18,IF(E1604&lt;60,1,""),""),"")&amp;IF(ДАННЫЕ!$F1604="Ж",IF(E1604&gt;=18,IF(E1604&lt;55,1,""),""),"")</f>
        <v/>
      </c>
      <c r="G1604" s="43" t="str">
        <f xml:space="preserve"> IF(ДАННЫЕ!$F1604="М",IF(E1604&gt;=60,2,""),"")&amp;IF(ДАННЫЕ!$F1604="Ж",IF(E1604&gt;=55,2,""),"")</f>
        <v/>
      </c>
      <c r="H1604" s="43" t="str">
        <f t="shared" ca="1" si="75"/>
        <v/>
      </c>
      <c r="I1604" s="43" t="str">
        <f t="shared" ca="1" si="76"/>
        <v>03</v>
      </c>
      <c r="J1604" s="28" t="str">
        <f ca="1">ДАННЫЕ!$F1604&amp;H1604&amp;I1604&amp;ДАННЫЕ!$I1604&amp;"m"&amp;IF(ДАННЫЕ!$I1604&gt;0,IF(ДАННЫЕ!$J1604&gt;0,0,1),"")&amp;"f"&amp;IF(ДАННЫЕ!$R1604&gt;0,IF(YEAR(ДАННЫЕ!$F$1)=YEAR(ДАННЫЕ!$R1604),1,0),0)&amp;"z"&amp;ДАННЫЕ!$R1604&amp;"p"&amp;ДАННЫЕ!$S1604&amp;"i"&amp;ДАННЫЕ!$T1604&amp;"h"&amp;ДАННЫЕ!$K1604&amp;"be"&amp;ДАННЫЕ!$BI1604&amp;"CD"&amp;IF(ДАННЫЕ!BF1604&gt;500,4,IF(ДАННЫЕ!BF1604&gt;350,3,IF(ДАННЫЕ!BF1604&gt;200,2,IF(ДАННЫЕ!BF1604&gt;0,1,0))))&amp;"g"&amp;B1604&amp;"d"&amp;H1604&amp;"l"&amp;ДАННЫЕ!AT1604&amp;"a"&amp;ДАННЫЕ!$V1604&amp;"v"&amp;R1604&amp;"k"&amp;ДАННЫЕ!$U1604&amp;"s"&amp;ДАННЫЕ!$Y1604&amp;"t"&amp;ДАННЫЕ!$X1604&amp;"b"&amp;IF(ДАННЫЕ!$Q1604&gt;1,1,0)&amp;"PP"&amp;ДАННЫЕ!Z1604&amp;"c"&amp;S1604&amp;"x"&amp;IF(ДАННЫЕ!$BY1604&gt;0,IF(YEAR(ДАННЫЕ!$F$1)=YEAR(ДАННЫЕ!$BY1604),1,0),0)&amp;"n"&amp;IF(ДАННЫЕ!$BZ1604&gt;0,IF(YEAR(ДАННЫЕ!$F$1)=YEAR(ДАННЫЕ!$BZ1604),1,0),0)&amp;"u"&amp;D1604&amp;"z"&amp;IF(ДАННЫЕ!$CL1604&gt;0,IF(YEAR(ДАННЫЕ!$F$1)&gt;YEAR(ДАННЫЕ!$CL1604),11,12),0)</f>
        <v>03mf0zpihbeCD0g0dlav0kstb0PPc0x0n0u0z0</v>
      </c>
      <c r="K1604" s="28" t="str">
        <f ca="1">ДАННЫЕ!$I1604&amp;"x"&amp;B1604&amp;"w"&amp;IF(T1604+ДАННЫЕ!AD1604+ДАННЫЕ!AE1604+ДАННЫЕ!AF1604+ДАННЫЕ!AG1604+ДАННЫЕ!AH1604+ДАННЫЕ!$AL1604+ДАННЫЕ!AI1604+ДАННЫЕ!AJ1604+ДАННЫЕ!AK1604+ДАННЫЕ!AP1604+ДАННЫЕ!AQ1604+ДАННЫЕ!AR1604+ДАННЫЕ!$AM1604+ДАННЫЕ!$AN1604+ДАННЫЕ!AS1604+ДАННЫЕ!AT1604&gt;0,1,0)&amp;IF(OR(T1604=2,ДАННЫЕ!AD1604=2,ДАННЫЕ!AE1604=2,ДАННЫЕ!AF1604=2,ДАННЫЕ!AG1604=2,ДАННЫЕ!AH1604=2,ДАННЫЕ!$AL1604=2,ДАННЫЕ!AI1604=2,ДАННЫЕ!AJ1604=2,ДАННЫЕ!AK1604=2,ДАННЫЕ!AP1604=2,ДАННЫЕ!AQ1604=2,ДАННЫЕ!AR1604=2,ДАННЫЕ!$AM1604=2,ДАННЫЕ!$AN1604=2,ДАННЫЕ!AS1604=2,ДАННЫЕ!AT1604=2),2,0)&amp;"t"&amp;IF(T1604&gt;0,"1"&amp;T1604,"00")&amp;"f"&amp;IF(ДАННЫЕ!$AC1604,"1"&amp;ДАННЫЕ!$AC1604,"00")&amp;"b"&amp;IF(ДАННЫЕ!$AD1604,"1"&amp;ДАННЫЕ!$AD1604,"00")&amp;"g"&amp;IF(ДАННЫЕ!$AF1604,"1"&amp;ДАННЫЕ!$AF1604,"00")&amp;"c"&amp;IF(ДАННЫЕ!$AG1604,"1"&amp;ДАННЫЕ!$AG1604,"00")&amp;"i"&amp;IF(ДАННЫЕ!$AH1604,"1"&amp;ДАННЫЕ!$AH1604,"00")&amp;"r"&amp;IF(ДАННЫЕ!$AL1604,"1"&amp;ДАННЫЕ!$AL1604,"00")&amp;"m"&amp;IF(ДАННЫЕ!$AI1604,"1"&amp;ДАННЫЕ!$AI1604,"00")&amp;"hS"&amp;IF(ДАННЫЕ!$AJ1604,"1"&amp;ДАННЫЕ!$AJ1604,"00")&amp;"hZ"&amp;IF(ДАННЫЕ!$AK1604,"1"&amp;ДАННЫЕ!$AK1604,"00")&amp;"p"&amp;IF(ДАННЫЕ!$AP1604,"1"&amp;ДАННЫЕ!$AP1604,"00")&amp;"k"&amp;IF(ДАННЫЕ!$AQ1604,"1"&amp;ДАННЫЕ!$AQ1604,"00")&amp;"z"&amp;IF(ДАННЫЕ!$AR1604,"1"&amp;ДАННЫЕ!$AR1604,"00")&amp;"j"&amp;IF(ДАННЫЕ!$AM1604,"1"&amp;ДАННЫЕ!$AM1604,"00")&amp;"n"&amp;IF(ДАННЫЕ!$AN1604,"1"&amp;ДАННЫЕ!$AN1604,"00")&amp;"E"&amp;ДАННЫЕ!BI1604&amp;"L"&amp;ДАННЫЕ!AO1604&amp;"h"&amp;IF(ДАННЫЕ!$AU1604&gt;0,1,0)&amp;"v"&amp;IF(ДАННЫЕ!$AW1604&gt;0,1,0)&amp;"a"&amp;IF(ДАННЫЕ!$AS1604,"1"&amp;ДАННЫЕ!$AS1604,"00")&amp;"s"&amp;IF(ДАННЫЕ!$AT1604,"1"&amp;ДАННЫЕ!$AT1604,"00")&amp;"u"&amp;IF(ДАННЫЕ!$CJ1604&gt;0,1,0)&amp;"y"&amp;B1604&amp;"d"&amp;H1604&amp;"e"&amp;F1604&amp;G1604</f>
        <v>x0w00t00f00b00g00c00i00r00m00hS00hZ00p00k00z00j00n00ELh0v0a00s00u0y0de</v>
      </c>
      <c r="L1604" s="28" t="str">
        <f ca="1">ДАННЫЕ!$I1604&amp;"VN"&amp;IF(ДАННЫЕ!AW1604&gt;0,11,10)&amp;"CD"&amp;IF(ДАННЫЕ!BF1604&gt;500,16,IF(ДАННЫЕ!BF1604&gt;350,15,IF(ДАННЫЕ!BF1604&gt;=200,14,IF(ДАННЫЕ!BF1604&gt;=100,13,IF(ДАННЫЕ!BF1604&gt;=50,12,IF(ДАННЫЕ!BF1604&gt;0,11,10))))))&amp;"AR"&amp;IF(ДАННЫЕ!BX1604&gt;0,1,0)&amp;"GD"&amp;B1604&amp;"VV"&amp;IF(E1604&gt;=5,IF(E1604&lt;18,1,0),0)</f>
        <v>VN10CD10AR0GD0VV0</v>
      </c>
      <c r="M1604" s="28" t="str">
        <f>ДАННЫЕ!$I1604&amp;"b"&amp;ДАННЫЕ!$BI1604&amp;"r"&amp;ДАННЫЕ!$BJ1604&amp;"CD"&amp;IF(ДАННЫЕ!BF1604&gt;0,IF(ДАННЫЕ!BF1604&lt;200,1,IF(ДАННЫЕ!BF1604&lt;350,2,3)),0)&amp;"h"&amp;IF(ДАННЫЕ!$BK1604+ДАННЫЕ!$BL1604+ДАННЫЕ!$BM1604&gt;0,1,0)&amp;"x"&amp;ДАННЫЕ!$BK1604&amp;"y"&amp;ДАННЫЕ!$BL1604&amp;"z"&amp;ДАННЫЕ!$BM1604&amp;"c"&amp;IF(ДАННЫЕ!$BK1604+ДАННЫЕ!$BL1604+ДАННЫЕ!$BM1604=3,1,0)&amp;"a"&amp;IF(ДАННЫЕ!$BQ1604+ДАННЫЕ!$BR1604&gt;0,1,0)&amp;"d"&amp;ДАННЫЕ!$BQ1604&amp;"v"&amp;ДАННЫЕ!$BR1604&amp;"p"&amp;ДАННЫЕ!$BS1604&amp;"n"&amp;ДАННЫЕ!$BU1604&amp;"t"&amp;ДАННЫЕ!$BV1604&amp;"o"&amp;ДАННЫЕ!$BT1604&amp;"l"&amp;IF(ДАННЫЕ!$BN1604&gt;0,1,0)&amp;ДАННЫЕ!$BN1604&amp;"g"&amp;ДАННЫЕ!$BO1604&amp;"s"&amp;ДАННЫЕ!$BP1604&amp;"DZ"&amp;IF(ДАННЫЕ!B1604-ДАННЫЕ!G1604 &lt; 60,IF(ДАННЫЕ!B1604-ДАННЫЕ!G1604 &gt;= 0,1,0),0)&amp;"u"&amp;IF(ДАННЫЕ!$CJ1604&gt;0,1,0)</f>
        <v>brCD0h0xyzc0a0dvpntol0gsDZ1u0</v>
      </c>
      <c r="N1604" s="28" t="str">
        <f ca="1">ДАННЫЕ!$F1604&amp;ДАННЫЕ!$I1604&amp;"g"&amp;B1604&amp;"cf"&amp;D1604&amp;"a"&amp;IF(ДАННЫЕ!$BX1604&gt;0,1,0)&amp;IF(ДАННЫЕ!$BF1604&gt;500,1,IF(ДАННЫЕ!$BF1604&gt;350,2,IF(ДАННЫЕ!$BF1604&gt;=200,3,IF(ДАННЫЕ!$BF1604&gt;=100,4,IF(ДАННЫЕ!$BF1604&gt;=50,5,IF(ДАННЫЕ!$BF1604&lt;50,6,0))))))&amp;"AR"&amp;IF(DATEDIF(ДАННЫЕ!$BX1604,ДАННЫЕ!$F$1,"y")&gt;1,1,0)&amp;"VG"&amp;IF(ДАННЫЕ!$BH1604="0",1,0)&amp;"o"&amp;IF(T1604+ДАННЫЕ!$AF1604+ДАННЫЕ!$AG1604+ДАННЫЕ!$AH1604+ДАННЫЕ!$AI1604+ДАННЫЕ!$AJ1604+ДАННЫЕ!$AP1604+ДАННЫЕ!$AQ1604+ДАННЫЕ!$AR1604+ДАННЫЕ!$AU1604+ДАННЫЕ!$AW1604+ДАННЫЕ!$AS1604+ДАННЫЕ!$AT1604&gt;0,1,0)&amp;"x"&amp;ДАННЫЕ!$AG1604&amp;"p"&amp;IF(ДАННЫЕ!$BY1604&gt;0,1,0)&amp;"v"&amp;IF(ДАННЫЕ!$BZ1604&gt;0,1,0)&amp;"n"&amp;ДАННЫЕ!$CA1604&amp;"t"&amp;ДАННЫЕ!$AY1604&amp;"k"&amp;ДАННЫЕ!$CB1604&amp;"q"&amp;ДАННЫЕ!$CC1604&amp;"w"&amp;ДАННЫЕ!$CD1604&amp;"e"&amp;ДАННЫЕ!$CE1604&amp;"m"&amp;ДАННЫЕ!$CF1604&amp;"c"&amp;ДАННЫЕ!$CG1604&amp;"z"&amp;ДАННЫЕ!$CH1604&amp;"d"&amp;IF(H1604=4,1,0)&amp;"s"&amp;IF(ДАННЫЕ!$J1604=1,0,1)&amp;"u"&amp;IF(ДАННЫЕ!$CJ1604&gt;0,1,0)</f>
        <v>g0cf0a06AR1VG0o0xp0v0ntkqwemczd0s1u0</v>
      </c>
      <c r="O1604" s="28" t="str">
        <f>ДАННЫЕ!$I1604&amp;"g"&amp;B1604&amp;A1604&amp;"f"&amp;P1604&amp;"c"&amp;IF(ДАННЫЕ!$U1604&gt;0,1,0)&amp;"s"&amp;IF(ДАННЫЕ!$Q1604&gt;0,IF(YEAR(ДАННЫЕ!$F$1)=YEAR(ДАННЫЕ!$Q1604),IF(MONTH(ДАННЫЕ!$F$1)=MONTH(ДАННЫЕ!$Q1604),111,11),1),0)&amp;"i"&amp;IF(ДАННЫЕ!$R1604+ДАННЫЕ!$S1604+ДАННЫЕ!$T1604=0,0,1)&amp;"h"&amp;IF(ДАННЫЕ!$P1604&gt;0,1,0)&amp;"p"&amp;IF(ДАННЫЕ!$CI1604&gt;0,IF(YEAR(ДАННЫЕ!$F$1)=YEAR(ДАННЫЕ!$CI1604),IF(MONTH(ДАННЫЕ!$F$1)=MONTH(ДАННЫЕ!$CI1604),111,11),1),0)&amp;"d"&amp;IF(ДАННЫЕ!$CJ1604&gt;0,IF(YEAR(ДАННЫЕ!$F$1)=YEAR(ДАННЫЕ!$CJ1604),IF(MONTH(ДАННЫЕ!$F$1)=MONTH(ДАННЫЕ!$CJ1604),111,11),1),0)&amp;"o"&amp;IF(ДАННЫЕ!$CK1604&gt;0,IF(MONTH(ДАННЫЕ!$F$1)=MONTH(ДАННЫЕ!$CK1604),111,11),0)&amp;"v"&amp;IF(ДАННЫЕ!$BE1604&gt;0,IF(MONTH(ДАННЫЕ!$F$1)=MONTH(ДАННЫЕ!$BE1604),111,11),0)</f>
        <v>g00f0c0s0i0h0p0d0o0v0</v>
      </c>
      <c r="P1604" s="15">
        <f t="shared" si="77"/>
        <v>0</v>
      </c>
      <c r="Q1604" s="15">
        <f>IF(ДАННЫЕ!$F$1&gt;ДАННЫЕ!$N1604,IF(YEAR(ДАННЫЕ!$F$1)=YEAR(ДАННЫЕ!M1604),1,0),0)</f>
        <v>0</v>
      </c>
      <c r="R1604" s="15">
        <f>IF(ДАННЫЕ!$F$1&gt;ДАННЫЕ!$N1604,IF(YEAR(ДАННЫЕ!$F$1)=YEAR(ДАННЫЕ!N1604),1,0),0)</f>
        <v>0</v>
      </c>
      <c r="S1604" s="15">
        <f>IF(ДАННЫЕ!$AA1604="2А",1,IF(ДАННЫЕ!$AA1604="2Б",2,IF(ДАННЫЕ!$AA1604="2В",3,IF(ДАННЫЕ!$AA1604=3,4,IF(ДАННЫЕ!$AA1604="4А",5,IF(ДАННЫЕ!$AA1604="4Б",6,IF(ДАННЫЕ!$AA1604="4В",7,IF(ДАННЫЕ!$AA1604=5,8,0))))))))</f>
        <v>0</v>
      </c>
      <c r="T1604" s="15">
        <f>IF(OR(ДАННЫЕ!$AC1604=2,ДАННЫЕ!$AD1604=2,ДАННЫЕ!$AE1604=2),2,IF(OR(ДАННЫЕ!$AC1604=1,ДАННЫЕ!$AD1604=1,ДАННЫЕ!$AE1604=1),1,0))</f>
        <v>0</v>
      </c>
    </row>
    <row r="1605" spans="1:20" x14ac:dyDescent="0.2">
      <c r="A1605" s="78">
        <f>IF(B1605&gt;0,IF(MONTH(ДАННЫЕ!$F$1)=MONTH(ДАННЫЕ!$B1605),1,0),0)</f>
        <v>0</v>
      </c>
      <c r="B1605" s="14">
        <f>IF(ДАННЫЕ!$B1605&gt;0,IF(YEAR(ДАННЫЕ!$F$1)=YEAR(ДАННЫЕ!$B1605),1,0),0)</f>
        <v>0</v>
      </c>
      <c r="C1605" s="14">
        <f>IF(ДАННЫЕ!$CM1605&gt;0,IF(YEAR(ДАННЫЕ!$F$1)=YEAR(ДАННЫЕ!$CM1605),1,0),0)</f>
        <v>0</v>
      </c>
      <c r="D1605" s="14">
        <f>IF(ДАННЫЕ!$CJ1605&gt;0,IF(ДАННЫЕ!$CL1605&gt;ДАННЫЕ!$F$1,1,IF(ДАННЫЕ!$CL1605&gt;0,0,1)),0)</f>
        <v>0</v>
      </c>
      <c r="E1605" s="43" t="str">
        <f ca="1">IF(ДАННЫЕ!$F$1&gt;0,IF(ДАННЫЕ!$G1605&gt;0,DATEDIF(ДАННЫЕ!$G1605,ДАННЫЕ!$F$1,"y"),""),IF(ДАННЫЕ!$G1605&gt;0,DATEDIF(ДАННЫЕ!$G1605,TODAY(),"y"),""))</f>
        <v/>
      </c>
      <c r="F1605" s="43" t="str">
        <f xml:space="preserve"> IF(ДАННЫЕ!$F1605="М",IF(E1605&gt;=18,IF(E1605&lt;60,1,""),""),"")&amp;IF(ДАННЫЕ!$F1605="Ж",IF(E1605&gt;=18,IF(E1605&lt;55,1,""),""),"")</f>
        <v/>
      </c>
      <c r="G1605" s="43" t="str">
        <f xml:space="preserve"> IF(ДАННЫЕ!$F1605="М",IF(E1605&gt;=60,2,""),"")&amp;IF(ДАННЫЕ!$F1605="Ж",IF(E1605&gt;=55,2,""),"")</f>
        <v/>
      </c>
      <c r="H1605" s="43" t="str">
        <f t="shared" ca="1" si="75"/>
        <v/>
      </c>
      <c r="I1605" s="43" t="str">
        <f t="shared" ca="1" si="76"/>
        <v>03</v>
      </c>
      <c r="J1605" s="28" t="str">
        <f ca="1">ДАННЫЕ!$F1605&amp;H1605&amp;I1605&amp;ДАННЫЕ!$I1605&amp;"m"&amp;IF(ДАННЫЕ!$I1605&gt;0,IF(ДАННЫЕ!$J1605&gt;0,0,1),"")&amp;"f"&amp;IF(ДАННЫЕ!$R1605&gt;0,IF(YEAR(ДАННЫЕ!$F$1)=YEAR(ДАННЫЕ!$R1605),1,0),0)&amp;"z"&amp;ДАННЫЕ!$R1605&amp;"p"&amp;ДАННЫЕ!$S1605&amp;"i"&amp;ДАННЫЕ!$T1605&amp;"h"&amp;ДАННЫЕ!$K1605&amp;"be"&amp;ДАННЫЕ!$BI1605&amp;"CD"&amp;IF(ДАННЫЕ!BF1605&gt;500,4,IF(ДАННЫЕ!BF1605&gt;350,3,IF(ДАННЫЕ!BF1605&gt;200,2,IF(ДАННЫЕ!BF1605&gt;0,1,0))))&amp;"g"&amp;B1605&amp;"d"&amp;H1605&amp;"l"&amp;ДАННЫЕ!AT1605&amp;"a"&amp;ДАННЫЕ!$V1605&amp;"v"&amp;R1605&amp;"k"&amp;ДАННЫЕ!$U1605&amp;"s"&amp;ДАННЫЕ!$Y1605&amp;"t"&amp;ДАННЫЕ!$X1605&amp;"b"&amp;IF(ДАННЫЕ!$Q1605&gt;1,1,0)&amp;"PP"&amp;ДАННЫЕ!Z1605&amp;"c"&amp;S1605&amp;"x"&amp;IF(ДАННЫЕ!$BY1605&gt;0,IF(YEAR(ДАННЫЕ!$F$1)=YEAR(ДАННЫЕ!$BY1605),1,0),0)&amp;"n"&amp;IF(ДАННЫЕ!$BZ1605&gt;0,IF(YEAR(ДАННЫЕ!$F$1)=YEAR(ДАННЫЕ!$BZ1605),1,0),0)&amp;"u"&amp;D1605&amp;"z"&amp;IF(ДАННЫЕ!$CL1605&gt;0,IF(YEAR(ДАННЫЕ!$F$1)&gt;YEAR(ДАННЫЕ!$CL1605),11,12),0)</f>
        <v>03mf0zpihbeCD0g0dlav0kstb0PPc0x0n0u0z0</v>
      </c>
      <c r="K1605" s="28" t="str">
        <f ca="1">ДАННЫЕ!$I1605&amp;"x"&amp;B1605&amp;"w"&amp;IF(T1605+ДАННЫЕ!AD1605+ДАННЫЕ!AE1605+ДАННЫЕ!AF1605+ДАННЫЕ!AG1605+ДАННЫЕ!AH1605+ДАННЫЕ!$AL1605+ДАННЫЕ!AI1605+ДАННЫЕ!AJ1605+ДАННЫЕ!AK1605+ДАННЫЕ!AP1605+ДАННЫЕ!AQ1605+ДАННЫЕ!AR1605+ДАННЫЕ!$AM1605+ДАННЫЕ!$AN1605+ДАННЫЕ!AS1605+ДАННЫЕ!AT1605&gt;0,1,0)&amp;IF(OR(T1605=2,ДАННЫЕ!AD1605=2,ДАННЫЕ!AE1605=2,ДАННЫЕ!AF1605=2,ДАННЫЕ!AG1605=2,ДАННЫЕ!AH1605=2,ДАННЫЕ!$AL1605=2,ДАННЫЕ!AI1605=2,ДАННЫЕ!AJ1605=2,ДАННЫЕ!AK1605=2,ДАННЫЕ!AP1605=2,ДАННЫЕ!AQ1605=2,ДАННЫЕ!AR1605=2,ДАННЫЕ!$AM1605=2,ДАННЫЕ!$AN1605=2,ДАННЫЕ!AS1605=2,ДАННЫЕ!AT1605=2),2,0)&amp;"t"&amp;IF(T1605&gt;0,"1"&amp;T1605,"00")&amp;"f"&amp;IF(ДАННЫЕ!$AC1605,"1"&amp;ДАННЫЕ!$AC1605,"00")&amp;"b"&amp;IF(ДАННЫЕ!$AD1605,"1"&amp;ДАННЫЕ!$AD1605,"00")&amp;"g"&amp;IF(ДАННЫЕ!$AF1605,"1"&amp;ДАННЫЕ!$AF1605,"00")&amp;"c"&amp;IF(ДАННЫЕ!$AG1605,"1"&amp;ДАННЫЕ!$AG1605,"00")&amp;"i"&amp;IF(ДАННЫЕ!$AH1605,"1"&amp;ДАННЫЕ!$AH1605,"00")&amp;"r"&amp;IF(ДАННЫЕ!$AL1605,"1"&amp;ДАННЫЕ!$AL1605,"00")&amp;"m"&amp;IF(ДАННЫЕ!$AI1605,"1"&amp;ДАННЫЕ!$AI1605,"00")&amp;"hS"&amp;IF(ДАННЫЕ!$AJ1605,"1"&amp;ДАННЫЕ!$AJ1605,"00")&amp;"hZ"&amp;IF(ДАННЫЕ!$AK1605,"1"&amp;ДАННЫЕ!$AK1605,"00")&amp;"p"&amp;IF(ДАННЫЕ!$AP1605,"1"&amp;ДАННЫЕ!$AP1605,"00")&amp;"k"&amp;IF(ДАННЫЕ!$AQ1605,"1"&amp;ДАННЫЕ!$AQ1605,"00")&amp;"z"&amp;IF(ДАННЫЕ!$AR1605,"1"&amp;ДАННЫЕ!$AR1605,"00")&amp;"j"&amp;IF(ДАННЫЕ!$AM1605,"1"&amp;ДАННЫЕ!$AM1605,"00")&amp;"n"&amp;IF(ДАННЫЕ!$AN1605,"1"&amp;ДАННЫЕ!$AN1605,"00")&amp;"E"&amp;ДАННЫЕ!BI1605&amp;"L"&amp;ДАННЫЕ!AO1605&amp;"h"&amp;IF(ДАННЫЕ!$AU1605&gt;0,1,0)&amp;"v"&amp;IF(ДАННЫЕ!$AW1605&gt;0,1,0)&amp;"a"&amp;IF(ДАННЫЕ!$AS1605,"1"&amp;ДАННЫЕ!$AS1605,"00")&amp;"s"&amp;IF(ДАННЫЕ!$AT1605,"1"&amp;ДАННЫЕ!$AT1605,"00")&amp;"u"&amp;IF(ДАННЫЕ!$CJ1605&gt;0,1,0)&amp;"y"&amp;B1605&amp;"d"&amp;H1605&amp;"e"&amp;F1605&amp;G1605</f>
        <v>x0w00t00f00b00g00c00i00r00m00hS00hZ00p00k00z00j00n00ELh0v0a00s00u0y0de</v>
      </c>
      <c r="L1605" s="28" t="str">
        <f ca="1">ДАННЫЕ!$I1605&amp;"VN"&amp;IF(ДАННЫЕ!AW1605&gt;0,11,10)&amp;"CD"&amp;IF(ДАННЫЕ!BF1605&gt;500,16,IF(ДАННЫЕ!BF1605&gt;350,15,IF(ДАННЫЕ!BF1605&gt;=200,14,IF(ДАННЫЕ!BF1605&gt;=100,13,IF(ДАННЫЕ!BF1605&gt;=50,12,IF(ДАННЫЕ!BF1605&gt;0,11,10))))))&amp;"AR"&amp;IF(ДАННЫЕ!BX1605&gt;0,1,0)&amp;"GD"&amp;B1605&amp;"VV"&amp;IF(E1605&gt;=5,IF(E1605&lt;18,1,0),0)</f>
        <v>VN10CD10AR0GD0VV0</v>
      </c>
      <c r="M1605" s="28" t="str">
        <f>ДАННЫЕ!$I1605&amp;"b"&amp;ДАННЫЕ!$BI1605&amp;"r"&amp;ДАННЫЕ!$BJ1605&amp;"CD"&amp;IF(ДАННЫЕ!BF1605&gt;0,IF(ДАННЫЕ!BF1605&lt;200,1,IF(ДАННЫЕ!BF1605&lt;350,2,3)),0)&amp;"h"&amp;IF(ДАННЫЕ!$BK1605+ДАННЫЕ!$BL1605+ДАННЫЕ!$BM1605&gt;0,1,0)&amp;"x"&amp;ДАННЫЕ!$BK1605&amp;"y"&amp;ДАННЫЕ!$BL1605&amp;"z"&amp;ДАННЫЕ!$BM1605&amp;"c"&amp;IF(ДАННЫЕ!$BK1605+ДАННЫЕ!$BL1605+ДАННЫЕ!$BM1605=3,1,0)&amp;"a"&amp;IF(ДАННЫЕ!$BQ1605+ДАННЫЕ!$BR1605&gt;0,1,0)&amp;"d"&amp;ДАННЫЕ!$BQ1605&amp;"v"&amp;ДАННЫЕ!$BR1605&amp;"p"&amp;ДАННЫЕ!$BS1605&amp;"n"&amp;ДАННЫЕ!$BU1605&amp;"t"&amp;ДАННЫЕ!$BV1605&amp;"o"&amp;ДАННЫЕ!$BT1605&amp;"l"&amp;IF(ДАННЫЕ!$BN1605&gt;0,1,0)&amp;ДАННЫЕ!$BN1605&amp;"g"&amp;ДАННЫЕ!$BO1605&amp;"s"&amp;ДАННЫЕ!$BP1605&amp;"DZ"&amp;IF(ДАННЫЕ!B1605-ДАННЫЕ!G1605 &lt; 60,IF(ДАННЫЕ!B1605-ДАННЫЕ!G1605 &gt;= 0,1,0),0)&amp;"u"&amp;IF(ДАННЫЕ!$CJ1605&gt;0,1,0)</f>
        <v>brCD0h0xyzc0a0dvpntol0gsDZ1u0</v>
      </c>
      <c r="N1605" s="28" t="str">
        <f ca="1">ДАННЫЕ!$F1605&amp;ДАННЫЕ!$I1605&amp;"g"&amp;B1605&amp;"cf"&amp;D1605&amp;"a"&amp;IF(ДАННЫЕ!$BX1605&gt;0,1,0)&amp;IF(ДАННЫЕ!$BF1605&gt;500,1,IF(ДАННЫЕ!$BF1605&gt;350,2,IF(ДАННЫЕ!$BF1605&gt;=200,3,IF(ДАННЫЕ!$BF1605&gt;=100,4,IF(ДАННЫЕ!$BF1605&gt;=50,5,IF(ДАННЫЕ!$BF1605&lt;50,6,0))))))&amp;"AR"&amp;IF(DATEDIF(ДАННЫЕ!$BX1605,ДАННЫЕ!$F$1,"y")&gt;1,1,0)&amp;"VG"&amp;IF(ДАННЫЕ!$BH1605="0",1,0)&amp;"o"&amp;IF(T1605+ДАННЫЕ!$AF1605+ДАННЫЕ!$AG1605+ДАННЫЕ!$AH1605+ДАННЫЕ!$AI1605+ДАННЫЕ!$AJ1605+ДАННЫЕ!$AP1605+ДАННЫЕ!$AQ1605+ДАННЫЕ!$AR1605+ДАННЫЕ!$AU1605+ДАННЫЕ!$AW1605+ДАННЫЕ!$AS1605+ДАННЫЕ!$AT1605&gt;0,1,0)&amp;"x"&amp;ДАННЫЕ!$AG1605&amp;"p"&amp;IF(ДАННЫЕ!$BY1605&gt;0,1,0)&amp;"v"&amp;IF(ДАННЫЕ!$BZ1605&gt;0,1,0)&amp;"n"&amp;ДАННЫЕ!$CA1605&amp;"t"&amp;ДАННЫЕ!$AY1605&amp;"k"&amp;ДАННЫЕ!$CB1605&amp;"q"&amp;ДАННЫЕ!$CC1605&amp;"w"&amp;ДАННЫЕ!$CD1605&amp;"e"&amp;ДАННЫЕ!$CE1605&amp;"m"&amp;ДАННЫЕ!$CF1605&amp;"c"&amp;ДАННЫЕ!$CG1605&amp;"z"&amp;ДАННЫЕ!$CH1605&amp;"d"&amp;IF(H1605=4,1,0)&amp;"s"&amp;IF(ДАННЫЕ!$J1605=1,0,1)&amp;"u"&amp;IF(ДАННЫЕ!$CJ1605&gt;0,1,0)</f>
        <v>g0cf0a06AR1VG0o0xp0v0ntkqwemczd0s1u0</v>
      </c>
      <c r="O1605" s="28" t="str">
        <f>ДАННЫЕ!$I1605&amp;"g"&amp;B1605&amp;A1605&amp;"f"&amp;P1605&amp;"c"&amp;IF(ДАННЫЕ!$U1605&gt;0,1,0)&amp;"s"&amp;IF(ДАННЫЕ!$Q1605&gt;0,IF(YEAR(ДАННЫЕ!$F$1)=YEAR(ДАННЫЕ!$Q1605),IF(MONTH(ДАННЫЕ!$F$1)=MONTH(ДАННЫЕ!$Q1605),111,11),1),0)&amp;"i"&amp;IF(ДАННЫЕ!$R1605+ДАННЫЕ!$S1605+ДАННЫЕ!$T1605=0,0,1)&amp;"h"&amp;IF(ДАННЫЕ!$P1605&gt;0,1,0)&amp;"p"&amp;IF(ДАННЫЕ!$CI1605&gt;0,IF(YEAR(ДАННЫЕ!$F$1)=YEAR(ДАННЫЕ!$CI1605),IF(MONTH(ДАННЫЕ!$F$1)=MONTH(ДАННЫЕ!$CI1605),111,11),1),0)&amp;"d"&amp;IF(ДАННЫЕ!$CJ1605&gt;0,IF(YEAR(ДАННЫЕ!$F$1)=YEAR(ДАННЫЕ!$CJ1605),IF(MONTH(ДАННЫЕ!$F$1)=MONTH(ДАННЫЕ!$CJ1605),111,11),1),0)&amp;"o"&amp;IF(ДАННЫЕ!$CK1605&gt;0,IF(MONTH(ДАННЫЕ!$F$1)=MONTH(ДАННЫЕ!$CK1605),111,11),0)&amp;"v"&amp;IF(ДАННЫЕ!$BE1605&gt;0,IF(MONTH(ДАННЫЕ!$F$1)=MONTH(ДАННЫЕ!$BE1605),111,11),0)</f>
        <v>g00f0c0s0i0h0p0d0o0v0</v>
      </c>
      <c r="P1605" s="15">
        <f t="shared" si="77"/>
        <v>0</v>
      </c>
      <c r="Q1605" s="15">
        <f>IF(ДАННЫЕ!$F$1&gt;ДАННЫЕ!$N1605,IF(YEAR(ДАННЫЕ!$F$1)=YEAR(ДАННЫЕ!M1605),1,0),0)</f>
        <v>0</v>
      </c>
      <c r="R1605" s="15">
        <f>IF(ДАННЫЕ!$F$1&gt;ДАННЫЕ!$N1605,IF(YEAR(ДАННЫЕ!$F$1)=YEAR(ДАННЫЕ!N1605),1,0),0)</f>
        <v>0</v>
      </c>
      <c r="S1605" s="15">
        <f>IF(ДАННЫЕ!$AA1605="2А",1,IF(ДАННЫЕ!$AA1605="2Б",2,IF(ДАННЫЕ!$AA1605="2В",3,IF(ДАННЫЕ!$AA1605=3,4,IF(ДАННЫЕ!$AA1605="4А",5,IF(ДАННЫЕ!$AA1605="4Б",6,IF(ДАННЫЕ!$AA1605="4В",7,IF(ДАННЫЕ!$AA1605=5,8,0))))))))</f>
        <v>0</v>
      </c>
      <c r="T1605" s="15">
        <f>IF(OR(ДАННЫЕ!$AC1605=2,ДАННЫЕ!$AD1605=2,ДАННЫЕ!$AE1605=2),2,IF(OR(ДАННЫЕ!$AC1605=1,ДАННЫЕ!$AD1605=1,ДАННЫЕ!$AE1605=1),1,0))</f>
        <v>0</v>
      </c>
    </row>
    <row r="1606" spans="1:20" x14ac:dyDescent="0.2">
      <c r="A1606" s="78">
        <f>IF(B1606&gt;0,IF(MONTH(ДАННЫЕ!$F$1)=MONTH(ДАННЫЕ!$B1606),1,0),0)</f>
        <v>0</v>
      </c>
      <c r="B1606" s="14">
        <f>IF(ДАННЫЕ!$B1606&gt;0,IF(YEAR(ДАННЫЕ!$F$1)=YEAR(ДАННЫЕ!$B1606),1,0),0)</f>
        <v>0</v>
      </c>
      <c r="C1606" s="14">
        <f>IF(ДАННЫЕ!$CM1606&gt;0,IF(YEAR(ДАННЫЕ!$F$1)=YEAR(ДАННЫЕ!$CM1606),1,0),0)</f>
        <v>0</v>
      </c>
      <c r="D1606" s="14">
        <f>IF(ДАННЫЕ!$CJ1606&gt;0,IF(ДАННЫЕ!$CL1606&gt;ДАННЫЕ!$F$1,1,IF(ДАННЫЕ!$CL1606&gt;0,0,1)),0)</f>
        <v>0</v>
      </c>
      <c r="E1606" s="43" t="str">
        <f ca="1">IF(ДАННЫЕ!$F$1&gt;0,IF(ДАННЫЕ!$G1606&gt;0,DATEDIF(ДАННЫЕ!$G1606,ДАННЫЕ!$F$1,"y"),""),IF(ДАННЫЕ!$G1606&gt;0,DATEDIF(ДАННЫЕ!$G1606,TODAY(),"y"),""))</f>
        <v/>
      </c>
      <c r="F1606" s="43" t="str">
        <f xml:space="preserve"> IF(ДАННЫЕ!$F1606="М",IF(E1606&gt;=18,IF(E1606&lt;60,1,""),""),"")&amp;IF(ДАННЫЕ!$F1606="Ж",IF(E1606&gt;=18,IF(E1606&lt;55,1,""),""),"")</f>
        <v/>
      </c>
      <c r="G1606" s="43" t="str">
        <f xml:space="preserve"> IF(ДАННЫЕ!$F1606="М",IF(E1606&gt;=60,2,""),"")&amp;IF(ДАННЫЕ!$F1606="Ж",IF(E1606&gt;=55,2,""),"")</f>
        <v/>
      </c>
      <c r="H1606" s="43" t="str">
        <f t="shared" ca="1" si="75"/>
        <v/>
      </c>
      <c r="I1606" s="43" t="str">
        <f t="shared" ca="1" si="76"/>
        <v>03</v>
      </c>
      <c r="J1606" s="28" t="str">
        <f ca="1">ДАННЫЕ!$F1606&amp;H1606&amp;I1606&amp;ДАННЫЕ!$I1606&amp;"m"&amp;IF(ДАННЫЕ!$I1606&gt;0,IF(ДАННЫЕ!$J1606&gt;0,0,1),"")&amp;"f"&amp;IF(ДАННЫЕ!$R1606&gt;0,IF(YEAR(ДАННЫЕ!$F$1)=YEAR(ДАННЫЕ!$R1606),1,0),0)&amp;"z"&amp;ДАННЫЕ!$R1606&amp;"p"&amp;ДАННЫЕ!$S1606&amp;"i"&amp;ДАННЫЕ!$T1606&amp;"h"&amp;ДАННЫЕ!$K1606&amp;"be"&amp;ДАННЫЕ!$BI1606&amp;"CD"&amp;IF(ДАННЫЕ!BF1606&gt;500,4,IF(ДАННЫЕ!BF1606&gt;350,3,IF(ДАННЫЕ!BF1606&gt;200,2,IF(ДАННЫЕ!BF1606&gt;0,1,0))))&amp;"g"&amp;B1606&amp;"d"&amp;H1606&amp;"l"&amp;ДАННЫЕ!AT1606&amp;"a"&amp;ДАННЫЕ!$V1606&amp;"v"&amp;R1606&amp;"k"&amp;ДАННЫЕ!$U1606&amp;"s"&amp;ДАННЫЕ!$Y1606&amp;"t"&amp;ДАННЫЕ!$X1606&amp;"b"&amp;IF(ДАННЫЕ!$Q1606&gt;1,1,0)&amp;"PP"&amp;ДАННЫЕ!Z1606&amp;"c"&amp;S1606&amp;"x"&amp;IF(ДАННЫЕ!$BY1606&gt;0,IF(YEAR(ДАННЫЕ!$F$1)=YEAR(ДАННЫЕ!$BY1606),1,0),0)&amp;"n"&amp;IF(ДАННЫЕ!$BZ1606&gt;0,IF(YEAR(ДАННЫЕ!$F$1)=YEAR(ДАННЫЕ!$BZ1606),1,0),0)&amp;"u"&amp;D1606&amp;"z"&amp;IF(ДАННЫЕ!$CL1606&gt;0,IF(YEAR(ДАННЫЕ!$F$1)&gt;YEAR(ДАННЫЕ!$CL1606),11,12),0)</f>
        <v>03mf0zpihbeCD0g0dlav0kstb0PPc0x0n0u0z0</v>
      </c>
      <c r="K1606" s="28" t="str">
        <f ca="1">ДАННЫЕ!$I1606&amp;"x"&amp;B1606&amp;"w"&amp;IF(T1606+ДАННЫЕ!AD1606+ДАННЫЕ!AE1606+ДАННЫЕ!AF1606+ДАННЫЕ!AG1606+ДАННЫЕ!AH1606+ДАННЫЕ!$AL1606+ДАННЫЕ!AI1606+ДАННЫЕ!AJ1606+ДАННЫЕ!AK1606+ДАННЫЕ!AP1606+ДАННЫЕ!AQ1606+ДАННЫЕ!AR1606+ДАННЫЕ!$AM1606+ДАННЫЕ!$AN1606+ДАННЫЕ!AS1606+ДАННЫЕ!AT1606&gt;0,1,0)&amp;IF(OR(T1606=2,ДАННЫЕ!AD1606=2,ДАННЫЕ!AE1606=2,ДАННЫЕ!AF1606=2,ДАННЫЕ!AG1606=2,ДАННЫЕ!AH1606=2,ДАННЫЕ!$AL1606=2,ДАННЫЕ!AI1606=2,ДАННЫЕ!AJ1606=2,ДАННЫЕ!AK1606=2,ДАННЫЕ!AP1606=2,ДАННЫЕ!AQ1606=2,ДАННЫЕ!AR1606=2,ДАННЫЕ!$AM1606=2,ДАННЫЕ!$AN1606=2,ДАННЫЕ!AS1606=2,ДАННЫЕ!AT1606=2),2,0)&amp;"t"&amp;IF(T1606&gt;0,"1"&amp;T1606,"00")&amp;"f"&amp;IF(ДАННЫЕ!$AC1606,"1"&amp;ДАННЫЕ!$AC1606,"00")&amp;"b"&amp;IF(ДАННЫЕ!$AD1606,"1"&amp;ДАННЫЕ!$AD1606,"00")&amp;"g"&amp;IF(ДАННЫЕ!$AF1606,"1"&amp;ДАННЫЕ!$AF1606,"00")&amp;"c"&amp;IF(ДАННЫЕ!$AG1606,"1"&amp;ДАННЫЕ!$AG1606,"00")&amp;"i"&amp;IF(ДАННЫЕ!$AH1606,"1"&amp;ДАННЫЕ!$AH1606,"00")&amp;"r"&amp;IF(ДАННЫЕ!$AL1606,"1"&amp;ДАННЫЕ!$AL1606,"00")&amp;"m"&amp;IF(ДАННЫЕ!$AI1606,"1"&amp;ДАННЫЕ!$AI1606,"00")&amp;"hS"&amp;IF(ДАННЫЕ!$AJ1606,"1"&amp;ДАННЫЕ!$AJ1606,"00")&amp;"hZ"&amp;IF(ДАННЫЕ!$AK1606,"1"&amp;ДАННЫЕ!$AK1606,"00")&amp;"p"&amp;IF(ДАННЫЕ!$AP1606,"1"&amp;ДАННЫЕ!$AP1606,"00")&amp;"k"&amp;IF(ДАННЫЕ!$AQ1606,"1"&amp;ДАННЫЕ!$AQ1606,"00")&amp;"z"&amp;IF(ДАННЫЕ!$AR1606,"1"&amp;ДАННЫЕ!$AR1606,"00")&amp;"j"&amp;IF(ДАННЫЕ!$AM1606,"1"&amp;ДАННЫЕ!$AM1606,"00")&amp;"n"&amp;IF(ДАННЫЕ!$AN1606,"1"&amp;ДАННЫЕ!$AN1606,"00")&amp;"E"&amp;ДАННЫЕ!BI1606&amp;"L"&amp;ДАННЫЕ!AO1606&amp;"h"&amp;IF(ДАННЫЕ!$AU1606&gt;0,1,0)&amp;"v"&amp;IF(ДАННЫЕ!$AW1606&gt;0,1,0)&amp;"a"&amp;IF(ДАННЫЕ!$AS1606,"1"&amp;ДАННЫЕ!$AS1606,"00")&amp;"s"&amp;IF(ДАННЫЕ!$AT1606,"1"&amp;ДАННЫЕ!$AT1606,"00")&amp;"u"&amp;IF(ДАННЫЕ!$CJ1606&gt;0,1,0)&amp;"y"&amp;B1606&amp;"d"&amp;H1606&amp;"e"&amp;F1606&amp;G1606</f>
        <v>x0w00t00f00b00g00c00i00r00m00hS00hZ00p00k00z00j00n00ELh0v0a00s00u0y0de</v>
      </c>
      <c r="L1606" s="28" t="str">
        <f ca="1">ДАННЫЕ!$I1606&amp;"VN"&amp;IF(ДАННЫЕ!AW1606&gt;0,11,10)&amp;"CD"&amp;IF(ДАННЫЕ!BF1606&gt;500,16,IF(ДАННЫЕ!BF1606&gt;350,15,IF(ДАННЫЕ!BF1606&gt;=200,14,IF(ДАННЫЕ!BF1606&gt;=100,13,IF(ДАННЫЕ!BF1606&gt;=50,12,IF(ДАННЫЕ!BF1606&gt;0,11,10))))))&amp;"AR"&amp;IF(ДАННЫЕ!BX1606&gt;0,1,0)&amp;"GD"&amp;B1606&amp;"VV"&amp;IF(E1606&gt;=5,IF(E1606&lt;18,1,0),0)</f>
        <v>VN10CD10AR0GD0VV0</v>
      </c>
      <c r="M1606" s="28" t="str">
        <f>ДАННЫЕ!$I1606&amp;"b"&amp;ДАННЫЕ!$BI1606&amp;"r"&amp;ДАННЫЕ!$BJ1606&amp;"CD"&amp;IF(ДАННЫЕ!BF1606&gt;0,IF(ДАННЫЕ!BF1606&lt;200,1,IF(ДАННЫЕ!BF1606&lt;350,2,3)),0)&amp;"h"&amp;IF(ДАННЫЕ!$BK1606+ДАННЫЕ!$BL1606+ДАННЫЕ!$BM1606&gt;0,1,0)&amp;"x"&amp;ДАННЫЕ!$BK1606&amp;"y"&amp;ДАННЫЕ!$BL1606&amp;"z"&amp;ДАННЫЕ!$BM1606&amp;"c"&amp;IF(ДАННЫЕ!$BK1606+ДАННЫЕ!$BL1606+ДАННЫЕ!$BM1606=3,1,0)&amp;"a"&amp;IF(ДАННЫЕ!$BQ1606+ДАННЫЕ!$BR1606&gt;0,1,0)&amp;"d"&amp;ДАННЫЕ!$BQ1606&amp;"v"&amp;ДАННЫЕ!$BR1606&amp;"p"&amp;ДАННЫЕ!$BS1606&amp;"n"&amp;ДАННЫЕ!$BU1606&amp;"t"&amp;ДАННЫЕ!$BV1606&amp;"o"&amp;ДАННЫЕ!$BT1606&amp;"l"&amp;IF(ДАННЫЕ!$BN1606&gt;0,1,0)&amp;ДАННЫЕ!$BN1606&amp;"g"&amp;ДАННЫЕ!$BO1606&amp;"s"&amp;ДАННЫЕ!$BP1606&amp;"DZ"&amp;IF(ДАННЫЕ!B1606-ДАННЫЕ!G1606 &lt; 60,IF(ДАННЫЕ!B1606-ДАННЫЕ!G1606 &gt;= 0,1,0),0)&amp;"u"&amp;IF(ДАННЫЕ!$CJ1606&gt;0,1,0)</f>
        <v>brCD0h0xyzc0a0dvpntol0gsDZ1u0</v>
      </c>
      <c r="N1606" s="28" t="str">
        <f ca="1">ДАННЫЕ!$F1606&amp;ДАННЫЕ!$I1606&amp;"g"&amp;B1606&amp;"cf"&amp;D1606&amp;"a"&amp;IF(ДАННЫЕ!$BX1606&gt;0,1,0)&amp;IF(ДАННЫЕ!$BF1606&gt;500,1,IF(ДАННЫЕ!$BF1606&gt;350,2,IF(ДАННЫЕ!$BF1606&gt;=200,3,IF(ДАННЫЕ!$BF1606&gt;=100,4,IF(ДАННЫЕ!$BF1606&gt;=50,5,IF(ДАННЫЕ!$BF1606&lt;50,6,0))))))&amp;"AR"&amp;IF(DATEDIF(ДАННЫЕ!$BX1606,ДАННЫЕ!$F$1,"y")&gt;1,1,0)&amp;"VG"&amp;IF(ДАННЫЕ!$BH1606="0",1,0)&amp;"o"&amp;IF(T1606+ДАННЫЕ!$AF1606+ДАННЫЕ!$AG1606+ДАННЫЕ!$AH1606+ДАННЫЕ!$AI1606+ДАННЫЕ!$AJ1606+ДАННЫЕ!$AP1606+ДАННЫЕ!$AQ1606+ДАННЫЕ!$AR1606+ДАННЫЕ!$AU1606+ДАННЫЕ!$AW1606+ДАННЫЕ!$AS1606+ДАННЫЕ!$AT1606&gt;0,1,0)&amp;"x"&amp;ДАННЫЕ!$AG1606&amp;"p"&amp;IF(ДАННЫЕ!$BY1606&gt;0,1,0)&amp;"v"&amp;IF(ДАННЫЕ!$BZ1606&gt;0,1,0)&amp;"n"&amp;ДАННЫЕ!$CA1606&amp;"t"&amp;ДАННЫЕ!$AY1606&amp;"k"&amp;ДАННЫЕ!$CB1606&amp;"q"&amp;ДАННЫЕ!$CC1606&amp;"w"&amp;ДАННЫЕ!$CD1606&amp;"e"&amp;ДАННЫЕ!$CE1606&amp;"m"&amp;ДАННЫЕ!$CF1606&amp;"c"&amp;ДАННЫЕ!$CG1606&amp;"z"&amp;ДАННЫЕ!$CH1606&amp;"d"&amp;IF(H1606=4,1,0)&amp;"s"&amp;IF(ДАННЫЕ!$J1606=1,0,1)&amp;"u"&amp;IF(ДАННЫЕ!$CJ1606&gt;0,1,0)</f>
        <v>g0cf0a06AR1VG0o0xp0v0ntkqwemczd0s1u0</v>
      </c>
      <c r="O1606" s="28" t="str">
        <f>ДАННЫЕ!$I1606&amp;"g"&amp;B1606&amp;A1606&amp;"f"&amp;P1606&amp;"c"&amp;IF(ДАННЫЕ!$U1606&gt;0,1,0)&amp;"s"&amp;IF(ДАННЫЕ!$Q1606&gt;0,IF(YEAR(ДАННЫЕ!$F$1)=YEAR(ДАННЫЕ!$Q1606),IF(MONTH(ДАННЫЕ!$F$1)=MONTH(ДАННЫЕ!$Q1606),111,11),1),0)&amp;"i"&amp;IF(ДАННЫЕ!$R1606+ДАННЫЕ!$S1606+ДАННЫЕ!$T1606=0,0,1)&amp;"h"&amp;IF(ДАННЫЕ!$P1606&gt;0,1,0)&amp;"p"&amp;IF(ДАННЫЕ!$CI1606&gt;0,IF(YEAR(ДАННЫЕ!$F$1)=YEAR(ДАННЫЕ!$CI1606),IF(MONTH(ДАННЫЕ!$F$1)=MONTH(ДАННЫЕ!$CI1606),111,11),1),0)&amp;"d"&amp;IF(ДАННЫЕ!$CJ1606&gt;0,IF(YEAR(ДАННЫЕ!$F$1)=YEAR(ДАННЫЕ!$CJ1606),IF(MONTH(ДАННЫЕ!$F$1)=MONTH(ДАННЫЕ!$CJ1606),111,11),1),0)&amp;"o"&amp;IF(ДАННЫЕ!$CK1606&gt;0,IF(MONTH(ДАННЫЕ!$F$1)=MONTH(ДАННЫЕ!$CK1606),111,11),0)&amp;"v"&amp;IF(ДАННЫЕ!$BE1606&gt;0,IF(MONTH(ДАННЫЕ!$F$1)=MONTH(ДАННЫЕ!$BE1606),111,11),0)</f>
        <v>g00f0c0s0i0h0p0d0o0v0</v>
      </c>
      <c r="P1606" s="15">
        <f t="shared" si="77"/>
        <v>0</v>
      </c>
      <c r="Q1606" s="15">
        <f>IF(ДАННЫЕ!$F$1&gt;ДАННЫЕ!$N1606,IF(YEAR(ДАННЫЕ!$F$1)=YEAR(ДАННЫЕ!M1606),1,0),0)</f>
        <v>0</v>
      </c>
      <c r="R1606" s="15">
        <f>IF(ДАННЫЕ!$F$1&gt;ДАННЫЕ!$N1606,IF(YEAR(ДАННЫЕ!$F$1)=YEAR(ДАННЫЕ!N1606),1,0),0)</f>
        <v>0</v>
      </c>
      <c r="S1606" s="15">
        <f>IF(ДАННЫЕ!$AA1606="2А",1,IF(ДАННЫЕ!$AA1606="2Б",2,IF(ДАННЫЕ!$AA1606="2В",3,IF(ДАННЫЕ!$AA1606=3,4,IF(ДАННЫЕ!$AA1606="4А",5,IF(ДАННЫЕ!$AA1606="4Б",6,IF(ДАННЫЕ!$AA1606="4В",7,IF(ДАННЫЕ!$AA1606=5,8,0))))))))</f>
        <v>0</v>
      </c>
      <c r="T1606" s="15">
        <f>IF(OR(ДАННЫЕ!$AC1606=2,ДАННЫЕ!$AD1606=2,ДАННЫЕ!$AE1606=2),2,IF(OR(ДАННЫЕ!$AC1606=1,ДАННЫЕ!$AD1606=1,ДАННЫЕ!$AE1606=1),1,0))</f>
        <v>0</v>
      </c>
    </row>
    <row r="1607" spans="1:20" x14ac:dyDescent="0.2">
      <c r="A1607" s="78">
        <f>IF(B1607&gt;0,IF(MONTH(ДАННЫЕ!$F$1)=MONTH(ДАННЫЕ!$B1607),1,0),0)</f>
        <v>0</v>
      </c>
      <c r="B1607" s="14">
        <f>IF(ДАННЫЕ!$B1607&gt;0,IF(YEAR(ДАННЫЕ!$F$1)=YEAR(ДАННЫЕ!$B1607),1,0),0)</f>
        <v>0</v>
      </c>
      <c r="C1607" s="14">
        <f>IF(ДАННЫЕ!$CM1607&gt;0,IF(YEAR(ДАННЫЕ!$F$1)=YEAR(ДАННЫЕ!$CM1607),1,0),0)</f>
        <v>0</v>
      </c>
      <c r="D1607" s="14">
        <f>IF(ДАННЫЕ!$CJ1607&gt;0,IF(ДАННЫЕ!$CL1607&gt;ДАННЫЕ!$F$1,1,IF(ДАННЫЕ!$CL1607&gt;0,0,1)),0)</f>
        <v>0</v>
      </c>
      <c r="E1607" s="43" t="str">
        <f ca="1">IF(ДАННЫЕ!$F$1&gt;0,IF(ДАННЫЕ!$G1607&gt;0,DATEDIF(ДАННЫЕ!$G1607,ДАННЫЕ!$F$1,"y"),""),IF(ДАННЫЕ!$G1607&gt;0,DATEDIF(ДАННЫЕ!$G1607,TODAY(),"y"),""))</f>
        <v/>
      </c>
      <c r="F1607" s="43" t="str">
        <f xml:space="preserve"> IF(ДАННЫЕ!$F1607="М",IF(E1607&gt;=18,IF(E1607&lt;60,1,""),""),"")&amp;IF(ДАННЫЕ!$F1607="Ж",IF(E1607&gt;=18,IF(E1607&lt;55,1,""),""),"")</f>
        <v/>
      </c>
      <c r="G1607" s="43" t="str">
        <f xml:space="preserve"> IF(ДАННЫЕ!$F1607="М",IF(E1607&gt;=60,2,""),"")&amp;IF(ДАННЫЕ!$F1607="Ж",IF(E1607&gt;=55,2,""),"")</f>
        <v/>
      </c>
      <c r="H1607" s="43" t="str">
        <f t="shared" ca="1" si="75"/>
        <v/>
      </c>
      <c r="I1607" s="43" t="str">
        <f t="shared" ca="1" si="76"/>
        <v>03</v>
      </c>
      <c r="J1607" s="28" t="str">
        <f ca="1">ДАННЫЕ!$F1607&amp;H1607&amp;I1607&amp;ДАННЫЕ!$I1607&amp;"m"&amp;IF(ДАННЫЕ!$I1607&gt;0,IF(ДАННЫЕ!$J1607&gt;0,0,1),"")&amp;"f"&amp;IF(ДАННЫЕ!$R1607&gt;0,IF(YEAR(ДАННЫЕ!$F$1)=YEAR(ДАННЫЕ!$R1607),1,0),0)&amp;"z"&amp;ДАННЫЕ!$R1607&amp;"p"&amp;ДАННЫЕ!$S1607&amp;"i"&amp;ДАННЫЕ!$T1607&amp;"h"&amp;ДАННЫЕ!$K1607&amp;"be"&amp;ДАННЫЕ!$BI1607&amp;"CD"&amp;IF(ДАННЫЕ!BF1607&gt;500,4,IF(ДАННЫЕ!BF1607&gt;350,3,IF(ДАННЫЕ!BF1607&gt;200,2,IF(ДАННЫЕ!BF1607&gt;0,1,0))))&amp;"g"&amp;B1607&amp;"d"&amp;H1607&amp;"l"&amp;ДАННЫЕ!AT1607&amp;"a"&amp;ДАННЫЕ!$V1607&amp;"v"&amp;R1607&amp;"k"&amp;ДАННЫЕ!$U1607&amp;"s"&amp;ДАННЫЕ!$Y1607&amp;"t"&amp;ДАННЫЕ!$X1607&amp;"b"&amp;IF(ДАННЫЕ!$Q1607&gt;1,1,0)&amp;"PP"&amp;ДАННЫЕ!Z1607&amp;"c"&amp;S1607&amp;"x"&amp;IF(ДАННЫЕ!$BY1607&gt;0,IF(YEAR(ДАННЫЕ!$F$1)=YEAR(ДАННЫЕ!$BY1607),1,0),0)&amp;"n"&amp;IF(ДАННЫЕ!$BZ1607&gt;0,IF(YEAR(ДАННЫЕ!$F$1)=YEAR(ДАННЫЕ!$BZ1607),1,0),0)&amp;"u"&amp;D1607&amp;"z"&amp;IF(ДАННЫЕ!$CL1607&gt;0,IF(YEAR(ДАННЫЕ!$F$1)&gt;YEAR(ДАННЫЕ!$CL1607),11,12),0)</f>
        <v>03mf0zpihbeCD0g0dlav0kstb0PPc0x0n0u0z0</v>
      </c>
      <c r="K1607" s="28" t="str">
        <f ca="1">ДАННЫЕ!$I1607&amp;"x"&amp;B1607&amp;"w"&amp;IF(T1607+ДАННЫЕ!AD1607+ДАННЫЕ!AE1607+ДАННЫЕ!AF1607+ДАННЫЕ!AG1607+ДАННЫЕ!AH1607+ДАННЫЕ!$AL1607+ДАННЫЕ!AI1607+ДАННЫЕ!AJ1607+ДАННЫЕ!AK1607+ДАННЫЕ!AP1607+ДАННЫЕ!AQ1607+ДАННЫЕ!AR1607+ДАННЫЕ!$AM1607+ДАННЫЕ!$AN1607+ДАННЫЕ!AS1607+ДАННЫЕ!AT1607&gt;0,1,0)&amp;IF(OR(T1607=2,ДАННЫЕ!AD1607=2,ДАННЫЕ!AE1607=2,ДАННЫЕ!AF1607=2,ДАННЫЕ!AG1607=2,ДАННЫЕ!AH1607=2,ДАННЫЕ!$AL1607=2,ДАННЫЕ!AI1607=2,ДАННЫЕ!AJ1607=2,ДАННЫЕ!AK1607=2,ДАННЫЕ!AP1607=2,ДАННЫЕ!AQ1607=2,ДАННЫЕ!AR1607=2,ДАННЫЕ!$AM1607=2,ДАННЫЕ!$AN1607=2,ДАННЫЕ!AS1607=2,ДАННЫЕ!AT1607=2),2,0)&amp;"t"&amp;IF(T1607&gt;0,"1"&amp;T1607,"00")&amp;"f"&amp;IF(ДАННЫЕ!$AC1607,"1"&amp;ДАННЫЕ!$AC1607,"00")&amp;"b"&amp;IF(ДАННЫЕ!$AD1607,"1"&amp;ДАННЫЕ!$AD1607,"00")&amp;"g"&amp;IF(ДАННЫЕ!$AF1607,"1"&amp;ДАННЫЕ!$AF1607,"00")&amp;"c"&amp;IF(ДАННЫЕ!$AG1607,"1"&amp;ДАННЫЕ!$AG1607,"00")&amp;"i"&amp;IF(ДАННЫЕ!$AH1607,"1"&amp;ДАННЫЕ!$AH1607,"00")&amp;"r"&amp;IF(ДАННЫЕ!$AL1607,"1"&amp;ДАННЫЕ!$AL1607,"00")&amp;"m"&amp;IF(ДАННЫЕ!$AI1607,"1"&amp;ДАННЫЕ!$AI1607,"00")&amp;"hS"&amp;IF(ДАННЫЕ!$AJ1607,"1"&amp;ДАННЫЕ!$AJ1607,"00")&amp;"hZ"&amp;IF(ДАННЫЕ!$AK1607,"1"&amp;ДАННЫЕ!$AK1607,"00")&amp;"p"&amp;IF(ДАННЫЕ!$AP1607,"1"&amp;ДАННЫЕ!$AP1607,"00")&amp;"k"&amp;IF(ДАННЫЕ!$AQ1607,"1"&amp;ДАННЫЕ!$AQ1607,"00")&amp;"z"&amp;IF(ДАННЫЕ!$AR1607,"1"&amp;ДАННЫЕ!$AR1607,"00")&amp;"j"&amp;IF(ДАННЫЕ!$AM1607,"1"&amp;ДАННЫЕ!$AM1607,"00")&amp;"n"&amp;IF(ДАННЫЕ!$AN1607,"1"&amp;ДАННЫЕ!$AN1607,"00")&amp;"E"&amp;ДАННЫЕ!BI1607&amp;"L"&amp;ДАННЫЕ!AO1607&amp;"h"&amp;IF(ДАННЫЕ!$AU1607&gt;0,1,0)&amp;"v"&amp;IF(ДАННЫЕ!$AW1607&gt;0,1,0)&amp;"a"&amp;IF(ДАННЫЕ!$AS1607,"1"&amp;ДАННЫЕ!$AS1607,"00")&amp;"s"&amp;IF(ДАННЫЕ!$AT1607,"1"&amp;ДАННЫЕ!$AT1607,"00")&amp;"u"&amp;IF(ДАННЫЕ!$CJ1607&gt;0,1,0)&amp;"y"&amp;B1607&amp;"d"&amp;H1607&amp;"e"&amp;F1607&amp;G1607</f>
        <v>x0w00t00f00b00g00c00i00r00m00hS00hZ00p00k00z00j00n00ELh0v0a00s00u0y0de</v>
      </c>
      <c r="L1607" s="28" t="str">
        <f ca="1">ДАННЫЕ!$I1607&amp;"VN"&amp;IF(ДАННЫЕ!AW1607&gt;0,11,10)&amp;"CD"&amp;IF(ДАННЫЕ!BF1607&gt;500,16,IF(ДАННЫЕ!BF1607&gt;350,15,IF(ДАННЫЕ!BF1607&gt;=200,14,IF(ДАННЫЕ!BF1607&gt;=100,13,IF(ДАННЫЕ!BF1607&gt;=50,12,IF(ДАННЫЕ!BF1607&gt;0,11,10))))))&amp;"AR"&amp;IF(ДАННЫЕ!BX1607&gt;0,1,0)&amp;"GD"&amp;B1607&amp;"VV"&amp;IF(E1607&gt;=5,IF(E1607&lt;18,1,0),0)</f>
        <v>VN10CD10AR0GD0VV0</v>
      </c>
      <c r="M1607" s="28" t="str">
        <f>ДАННЫЕ!$I1607&amp;"b"&amp;ДАННЫЕ!$BI1607&amp;"r"&amp;ДАННЫЕ!$BJ1607&amp;"CD"&amp;IF(ДАННЫЕ!BF1607&gt;0,IF(ДАННЫЕ!BF1607&lt;200,1,IF(ДАННЫЕ!BF1607&lt;350,2,3)),0)&amp;"h"&amp;IF(ДАННЫЕ!$BK1607+ДАННЫЕ!$BL1607+ДАННЫЕ!$BM1607&gt;0,1,0)&amp;"x"&amp;ДАННЫЕ!$BK1607&amp;"y"&amp;ДАННЫЕ!$BL1607&amp;"z"&amp;ДАННЫЕ!$BM1607&amp;"c"&amp;IF(ДАННЫЕ!$BK1607+ДАННЫЕ!$BL1607+ДАННЫЕ!$BM1607=3,1,0)&amp;"a"&amp;IF(ДАННЫЕ!$BQ1607+ДАННЫЕ!$BR1607&gt;0,1,0)&amp;"d"&amp;ДАННЫЕ!$BQ1607&amp;"v"&amp;ДАННЫЕ!$BR1607&amp;"p"&amp;ДАННЫЕ!$BS1607&amp;"n"&amp;ДАННЫЕ!$BU1607&amp;"t"&amp;ДАННЫЕ!$BV1607&amp;"o"&amp;ДАННЫЕ!$BT1607&amp;"l"&amp;IF(ДАННЫЕ!$BN1607&gt;0,1,0)&amp;ДАННЫЕ!$BN1607&amp;"g"&amp;ДАННЫЕ!$BO1607&amp;"s"&amp;ДАННЫЕ!$BP1607&amp;"DZ"&amp;IF(ДАННЫЕ!B1607-ДАННЫЕ!G1607 &lt; 60,IF(ДАННЫЕ!B1607-ДАННЫЕ!G1607 &gt;= 0,1,0),0)&amp;"u"&amp;IF(ДАННЫЕ!$CJ1607&gt;0,1,0)</f>
        <v>brCD0h0xyzc0a0dvpntol0gsDZ1u0</v>
      </c>
      <c r="N1607" s="28" t="str">
        <f ca="1">ДАННЫЕ!$F1607&amp;ДАННЫЕ!$I1607&amp;"g"&amp;B1607&amp;"cf"&amp;D1607&amp;"a"&amp;IF(ДАННЫЕ!$BX1607&gt;0,1,0)&amp;IF(ДАННЫЕ!$BF1607&gt;500,1,IF(ДАННЫЕ!$BF1607&gt;350,2,IF(ДАННЫЕ!$BF1607&gt;=200,3,IF(ДАННЫЕ!$BF1607&gt;=100,4,IF(ДАННЫЕ!$BF1607&gt;=50,5,IF(ДАННЫЕ!$BF1607&lt;50,6,0))))))&amp;"AR"&amp;IF(DATEDIF(ДАННЫЕ!$BX1607,ДАННЫЕ!$F$1,"y")&gt;1,1,0)&amp;"VG"&amp;IF(ДАННЫЕ!$BH1607="0",1,0)&amp;"o"&amp;IF(T1607+ДАННЫЕ!$AF1607+ДАННЫЕ!$AG1607+ДАННЫЕ!$AH1607+ДАННЫЕ!$AI1607+ДАННЫЕ!$AJ1607+ДАННЫЕ!$AP1607+ДАННЫЕ!$AQ1607+ДАННЫЕ!$AR1607+ДАННЫЕ!$AU1607+ДАННЫЕ!$AW1607+ДАННЫЕ!$AS1607+ДАННЫЕ!$AT1607&gt;0,1,0)&amp;"x"&amp;ДАННЫЕ!$AG1607&amp;"p"&amp;IF(ДАННЫЕ!$BY1607&gt;0,1,0)&amp;"v"&amp;IF(ДАННЫЕ!$BZ1607&gt;0,1,0)&amp;"n"&amp;ДАННЫЕ!$CA1607&amp;"t"&amp;ДАННЫЕ!$AY1607&amp;"k"&amp;ДАННЫЕ!$CB1607&amp;"q"&amp;ДАННЫЕ!$CC1607&amp;"w"&amp;ДАННЫЕ!$CD1607&amp;"e"&amp;ДАННЫЕ!$CE1607&amp;"m"&amp;ДАННЫЕ!$CF1607&amp;"c"&amp;ДАННЫЕ!$CG1607&amp;"z"&amp;ДАННЫЕ!$CH1607&amp;"d"&amp;IF(H1607=4,1,0)&amp;"s"&amp;IF(ДАННЫЕ!$J1607=1,0,1)&amp;"u"&amp;IF(ДАННЫЕ!$CJ1607&gt;0,1,0)</f>
        <v>g0cf0a06AR1VG0o0xp0v0ntkqwemczd0s1u0</v>
      </c>
      <c r="O1607" s="28" t="str">
        <f>ДАННЫЕ!$I1607&amp;"g"&amp;B1607&amp;A1607&amp;"f"&amp;P1607&amp;"c"&amp;IF(ДАННЫЕ!$U1607&gt;0,1,0)&amp;"s"&amp;IF(ДАННЫЕ!$Q1607&gt;0,IF(YEAR(ДАННЫЕ!$F$1)=YEAR(ДАННЫЕ!$Q1607),IF(MONTH(ДАННЫЕ!$F$1)=MONTH(ДАННЫЕ!$Q1607),111,11),1),0)&amp;"i"&amp;IF(ДАННЫЕ!$R1607+ДАННЫЕ!$S1607+ДАННЫЕ!$T1607=0,0,1)&amp;"h"&amp;IF(ДАННЫЕ!$P1607&gt;0,1,0)&amp;"p"&amp;IF(ДАННЫЕ!$CI1607&gt;0,IF(YEAR(ДАННЫЕ!$F$1)=YEAR(ДАННЫЕ!$CI1607),IF(MONTH(ДАННЫЕ!$F$1)=MONTH(ДАННЫЕ!$CI1607),111,11),1),0)&amp;"d"&amp;IF(ДАННЫЕ!$CJ1607&gt;0,IF(YEAR(ДАННЫЕ!$F$1)=YEAR(ДАННЫЕ!$CJ1607),IF(MONTH(ДАННЫЕ!$F$1)=MONTH(ДАННЫЕ!$CJ1607),111,11),1),0)&amp;"o"&amp;IF(ДАННЫЕ!$CK1607&gt;0,IF(MONTH(ДАННЫЕ!$F$1)=MONTH(ДАННЫЕ!$CK1607),111,11),0)&amp;"v"&amp;IF(ДАННЫЕ!$BE1607&gt;0,IF(MONTH(ДАННЫЕ!$F$1)=MONTH(ДАННЫЕ!$BE1607),111,11),0)</f>
        <v>g00f0c0s0i0h0p0d0o0v0</v>
      </c>
      <c r="P1607" s="15">
        <f t="shared" si="77"/>
        <v>0</v>
      </c>
      <c r="Q1607" s="15">
        <f>IF(ДАННЫЕ!$F$1&gt;ДАННЫЕ!$N1607,IF(YEAR(ДАННЫЕ!$F$1)=YEAR(ДАННЫЕ!M1607),1,0),0)</f>
        <v>0</v>
      </c>
      <c r="R1607" s="15">
        <f>IF(ДАННЫЕ!$F$1&gt;ДАННЫЕ!$N1607,IF(YEAR(ДАННЫЕ!$F$1)=YEAR(ДАННЫЕ!N1607),1,0),0)</f>
        <v>0</v>
      </c>
      <c r="S1607" s="15">
        <f>IF(ДАННЫЕ!$AA1607="2А",1,IF(ДАННЫЕ!$AA1607="2Б",2,IF(ДАННЫЕ!$AA1607="2В",3,IF(ДАННЫЕ!$AA1607=3,4,IF(ДАННЫЕ!$AA1607="4А",5,IF(ДАННЫЕ!$AA1607="4Б",6,IF(ДАННЫЕ!$AA1607="4В",7,IF(ДАННЫЕ!$AA1607=5,8,0))))))))</f>
        <v>0</v>
      </c>
      <c r="T1607" s="15">
        <f>IF(OR(ДАННЫЕ!$AC1607=2,ДАННЫЕ!$AD1607=2,ДАННЫЕ!$AE1607=2),2,IF(OR(ДАННЫЕ!$AC1607=1,ДАННЫЕ!$AD1607=1,ДАННЫЕ!$AE1607=1),1,0))</f>
        <v>0</v>
      </c>
    </row>
    <row r="1608" spans="1:20" x14ac:dyDescent="0.2">
      <c r="A1608" s="78">
        <f>IF(B1608&gt;0,IF(MONTH(ДАННЫЕ!$F$1)=MONTH(ДАННЫЕ!$B1608),1,0),0)</f>
        <v>0</v>
      </c>
      <c r="B1608" s="14">
        <f>IF(ДАННЫЕ!$B1608&gt;0,IF(YEAR(ДАННЫЕ!$F$1)=YEAR(ДАННЫЕ!$B1608),1,0),0)</f>
        <v>0</v>
      </c>
      <c r="C1608" s="14">
        <f>IF(ДАННЫЕ!$CM1608&gt;0,IF(YEAR(ДАННЫЕ!$F$1)=YEAR(ДАННЫЕ!$CM1608),1,0),0)</f>
        <v>0</v>
      </c>
      <c r="D1608" s="14">
        <f>IF(ДАННЫЕ!$CJ1608&gt;0,IF(ДАННЫЕ!$CL1608&gt;ДАННЫЕ!$F$1,1,IF(ДАННЫЕ!$CL1608&gt;0,0,1)),0)</f>
        <v>0</v>
      </c>
      <c r="E1608" s="43" t="str">
        <f ca="1">IF(ДАННЫЕ!$F$1&gt;0,IF(ДАННЫЕ!$G1608&gt;0,DATEDIF(ДАННЫЕ!$G1608,ДАННЫЕ!$F$1,"y"),""),IF(ДАННЫЕ!$G1608&gt;0,DATEDIF(ДАННЫЕ!$G1608,TODAY(),"y"),""))</f>
        <v/>
      </c>
      <c r="F1608" s="43" t="str">
        <f xml:space="preserve"> IF(ДАННЫЕ!$F1608="М",IF(E1608&gt;=18,IF(E1608&lt;60,1,""),""),"")&amp;IF(ДАННЫЕ!$F1608="Ж",IF(E1608&gt;=18,IF(E1608&lt;55,1,""),""),"")</f>
        <v/>
      </c>
      <c r="G1608" s="43" t="str">
        <f xml:space="preserve"> IF(ДАННЫЕ!$F1608="М",IF(E1608&gt;=60,2,""),"")&amp;IF(ДАННЫЕ!$F1608="Ж",IF(E1608&gt;=55,2,""),"")</f>
        <v/>
      </c>
      <c r="H1608" s="43" t="str">
        <f t="shared" ca="1" si="75"/>
        <v/>
      </c>
      <c r="I1608" s="43" t="str">
        <f t="shared" ca="1" si="76"/>
        <v>03</v>
      </c>
      <c r="J1608" s="28" t="str">
        <f ca="1">ДАННЫЕ!$F1608&amp;H1608&amp;I1608&amp;ДАННЫЕ!$I1608&amp;"m"&amp;IF(ДАННЫЕ!$I1608&gt;0,IF(ДАННЫЕ!$J1608&gt;0,0,1),"")&amp;"f"&amp;IF(ДАННЫЕ!$R1608&gt;0,IF(YEAR(ДАННЫЕ!$F$1)=YEAR(ДАННЫЕ!$R1608),1,0),0)&amp;"z"&amp;ДАННЫЕ!$R1608&amp;"p"&amp;ДАННЫЕ!$S1608&amp;"i"&amp;ДАННЫЕ!$T1608&amp;"h"&amp;ДАННЫЕ!$K1608&amp;"be"&amp;ДАННЫЕ!$BI1608&amp;"CD"&amp;IF(ДАННЫЕ!BF1608&gt;500,4,IF(ДАННЫЕ!BF1608&gt;350,3,IF(ДАННЫЕ!BF1608&gt;200,2,IF(ДАННЫЕ!BF1608&gt;0,1,0))))&amp;"g"&amp;B1608&amp;"d"&amp;H1608&amp;"l"&amp;ДАННЫЕ!AT1608&amp;"a"&amp;ДАННЫЕ!$V1608&amp;"v"&amp;R1608&amp;"k"&amp;ДАННЫЕ!$U1608&amp;"s"&amp;ДАННЫЕ!$Y1608&amp;"t"&amp;ДАННЫЕ!$X1608&amp;"b"&amp;IF(ДАННЫЕ!$Q1608&gt;1,1,0)&amp;"PP"&amp;ДАННЫЕ!Z1608&amp;"c"&amp;S1608&amp;"x"&amp;IF(ДАННЫЕ!$BY1608&gt;0,IF(YEAR(ДАННЫЕ!$F$1)=YEAR(ДАННЫЕ!$BY1608),1,0),0)&amp;"n"&amp;IF(ДАННЫЕ!$BZ1608&gt;0,IF(YEAR(ДАННЫЕ!$F$1)=YEAR(ДАННЫЕ!$BZ1608),1,0),0)&amp;"u"&amp;D1608&amp;"z"&amp;IF(ДАННЫЕ!$CL1608&gt;0,IF(YEAR(ДАННЫЕ!$F$1)&gt;YEAR(ДАННЫЕ!$CL1608),11,12),0)</f>
        <v>03mf0zpihbeCD0g0dlav0kstb0PPc0x0n0u0z0</v>
      </c>
      <c r="K1608" s="28" t="str">
        <f ca="1">ДАННЫЕ!$I1608&amp;"x"&amp;B1608&amp;"w"&amp;IF(T1608+ДАННЫЕ!AD1608+ДАННЫЕ!AE1608+ДАННЫЕ!AF1608+ДАННЫЕ!AG1608+ДАННЫЕ!AH1608+ДАННЫЕ!$AL1608+ДАННЫЕ!AI1608+ДАННЫЕ!AJ1608+ДАННЫЕ!AK1608+ДАННЫЕ!AP1608+ДАННЫЕ!AQ1608+ДАННЫЕ!AR1608+ДАННЫЕ!$AM1608+ДАННЫЕ!$AN1608+ДАННЫЕ!AS1608+ДАННЫЕ!AT1608&gt;0,1,0)&amp;IF(OR(T1608=2,ДАННЫЕ!AD1608=2,ДАННЫЕ!AE1608=2,ДАННЫЕ!AF1608=2,ДАННЫЕ!AG1608=2,ДАННЫЕ!AH1608=2,ДАННЫЕ!$AL1608=2,ДАННЫЕ!AI1608=2,ДАННЫЕ!AJ1608=2,ДАННЫЕ!AK1608=2,ДАННЫЕ!AP1608=2,ДАННЫЕ!AQ1608=2,ДАННЫЕ!AR1608=2,ДАННЫЕ!$AM1608=2,ДАННЫЕ!$AN1608=2,ДАННЫЕ!AS1608=2,ДАННЫЕ!AT1608=2),2,0)&amp;"t"&amp;IF(T1608&gt;0,"1"&amp;T1608,"00")&amp;"f"&amp;IF(ДАННЫЕ!$AC1608,"1"&amp;ДАННЫЕ!$AC1608,"00")&amp;"b"&amp;IF(ДАННЫЕ!$AD1608,"1"&amp;ДАННЫЕ!$AD1608,"00")&amp;"g"&amp;IF(ДАННЫЕ!$AF1608,"1"&amp;ДАННЫЕ!$AF1608,"00")&amp;"c"&amp;IF(ДАННЫЕ!$AG1608,"1"&amp;ДАННЫЕ!$AG1608,"00")&amp;"i"&amp;IF(ДАННЫЕ!$AH1608,"1"&amp;ДАННЫЕ!$AH1608,"00")&amp;"r"&amp;IF(ДАННЫЕ!$AL1608,"1"&amp;ДАННЫЕ!$AL1608,"00")&amp;"m"&amp;IF(ДАННЫЕ!$AI1608,"1"&amp;ДАННЫЕ!$AI1608,"00")&amp;"hS"&amp;IF(ДАННЫЕ!$AJ1608,"1"&amp;ДАННЫЕ!$AJ1608,"00")&amp;"hZ"&amp;IF(ДАННЫЕ!$AK1608,"1"&amp;ДАННЫЕ!$AK1608,"00")&amp;"p"&amp;IF(ДАННЫЕ!$AP1608,"1"&amp;ДАННЫЕ!$AP1608,"00")&amp;"k"&amp;IF(ДАННЫЕ!$AQ1608,"1"&amp;ДАННЫЕ!$AQ1608,"00")&amp;"z"&amp;IF(ДАННЫЕ!$AR1608,"1"&amp;ДАННЫЕ!$AR1608,"00")&amp;"j"&amp;IF(ДАННЫЕ!$AM1608,"1"&amp;ДАННЫЕ!$AM1608,"00")&amp;"n"&amp;IF(ДАННЫЕ!$AN1608,"1"&amp;ДАННЫЕ!$AN1608,"00")&amp;"E"&amp;ДАННЫЕ!BI1608&amp;"L"&amp;ДАННЫЕ!AO1608&amp;"h"&amp;IF(ДАННЫЕ!$AU1608&gt;0,1,0)&amp;"v"&amp;IF(ДАННЫЕ!$AW1608&gt;0,1,0)&amp;"a"&amp;IF(ДАННЫЕ!$AS1608,"1"&amp;ДАННЫЕ!$AS1608,"00")&amp;"s"&amp;IF(ДАННЫЕ!$AT1608,"1"&amp;ДАННЫЕ!$AT1608,"00")&amp;"u"&amp;IF(ДАННЫЕ!$CJ1608&gt;0,1,0)&amp;"y"&amp;B1608&amp;"d"&amp;H1608&amp;"e"&amp;F1608&amp;G1608</f>
        <v>x0w00t00f00b00g00c00i00r00m00hS00hZ00p00k00z00j00n00ELh0v0a00s00u0y0de</v>
      </c>
      <c r="L1608" s="28" t="str">
        <f ca="1">ДАННЫЕ!$I1608&amp;"VN"&amp;IF(ДАННЫЕ!AW1608&gt;0,11,10)&amp;"CD"&amp;IF(ДАННЫЕ!BF1608&gt;500,16,IF(ДАННЫЕ!BF1608&gt;350,15,IF(ДАННЫЕ!BF1608&gt;=200,14,IF(ДАННЫЕ!BF1608&gt;=100,13,IF(ДАННЫЕ!BF1608&gt;=50,12,IF(ДАННЫЕ!BF1608&gt;0,11,10))))))&amp;"AR"&amp;IF(ДАННЫЕ!BX1608&gt;0,1,0)&amp;"GD"&amp;B1608&amp;"VV"&amp;IF(E1608&gt;=5,IF(E1608&lt;18,1,0),0)</f>
        <v>VN10CD10AR0GD0VV0</v>
      </c>
      <c r="M1608" s="28" t="str">
        <f>ДАННЫЕ!$I1608&amp;"b"&amp;ДАННЫЕ!$BI1608&amp;"r"&amp;ДАННЫЕ!$BJ1608&amp;"CD"&amp;IF(ДАННЫЕ!BF1608&gt;0,IF(ДАННЫЕ!BF1608&lt;200,1,IF(ДАННЫЕ!BF1608&lt;350,2,3)),0)&amp;"h"&amp;IF(ДАННЫЕ!$BK1608+ДАННЫЕ!$BL1608+ДАННЫЕ!$BM1608&gt;0,1,0)&amp;"x"&amp;ДАННЫЕ!$BK1608&amp;"y"&amp;ДАННЫЕ!$BL1608&amp;"z"&amp;ДАННЫЕ!$BM1608&amp;"c"&amp;IF(ДАННЫЕ!$BK1608+ДАННЫЕ!$BL1608+ДАННЫЕ!$BM1608=3,1,0)&amp;"a"&amp;IF(ДАННЫЕ!$BQ1608+ДАННЫЕ!$BR1608&gt;0,1,0)&amp;"d"&amp;ДАННЫЕ!$BQ1608&amp;"v"&amp;ДАННЫЕ!$BR1608&amp;"p"&amp;ДАННЫЕ!$BS1608&amp;"n"&amp;ДАННЫЕ!$BU1608&amp;"t"&amp;ДАННЫЕ!$BV1608&amp;"o"&amp;ДАННЫЕ!$BT1608&amp;"l"&amp;IF(ДАННЫЕ!$BN1608&gt;0,1,0)&amp;ДАННЫЕ!$BN1608&amp;"g"&amp;ДАННЫЕ!$BO1608&amp;"s"&amp;ДАННЫЕ!$BP1608&amp;"DZ"&amp;IF(ДАННЫЕ!B1608-ДАННЫЕ!G1608 &lt; 60,IF(ДАННЫЕ!B1608-ДАННЫЕ!G1608 &gt;= 0,1,0),0)&amp;"u"&amp;IF(ДАННЫЕ!$CJ1608&gt;0,1,0)</f>
        <v>brCD0h0xyzc0a0dvpntol0gsDZ1u0</v>
      </c>
      <c r="N1608" s="28" t="str">
        <f ca="1">ДАННЫЕ!$F1608&amp;ДАННЫЕ!$I1608&amp;"g"&amp;B1608&amp;"cf"&amp;D1608&amp;"a"&amp;IF(ДАННЫЕ!$BX1608&gt;0,1,0)&amp;IF(ДАННЫЕ!$BF1608&gt;500,1,IF(ДАННЫЕ!$BF1608&gt;350,2,IF(ДАННЫЕ!$BF1608&gt;=200,3,IF(ДАННЫЕ!$BF1608&gt;=100,4,IF(ДАННЫЕ!$BF1608&gt;=50,5,IF(ДАННЫЕ!$BF1608&lt;50,6,0))))))&amp;"AR"&amp;IF(DATEDIF(ДАННЫЕ!$BX1608,ДАННЫЕ!$F$1,"y")&gt;1,1,0)&amp;"VG"&amp;IF(ДАННЫЕ!$BH1608="0",1,0)&amp;"o"&amp;IF(T1608+ДАННЫЕ!$AF1608+ДАННЫЕ!$AG1608+ДАННЫЕ!$AH1608+ДАННЫЕ!$AI1608+ДАННЫЕ!$AJ1608+ДАННЫЕ!$AP1608+ДАННЫЕ!$AQ1608+ДАННЫЕ!$AR1608+ДАННЫЕ!$AU1608+ДАННЫЕ!$AW1608+ДАННЫЕ!$AS1608+ДАННЫЕ!$AT1608&gt;0,1,0)&amp;"x"&amp;ДАННЫЕ!$AG1608&amp;"p"&amp;IF(ДАННЫЕ!$BY1608&gt;0,1,0)&amp;"v"&amp;IF(ДАННЫЕ!$BZ1608&gt;0,1,0)&amp;"n"&amp;ДАННЫЕ!$CA1608&amp;"t"&amp;ДАННЫЕ!$AY1608&amp;"k"&amp;ДАННЫЕ!$CB1608&amp;"q"&amp;ДАННЫЕ!$CC1608&amp;"w"&amp;ДАННЫЕ!$CD1608&amp;"e"&amp;ДАННЫЕ!$CE1608&amp;"m"&amp;ДАННЫЕ!$CF1608&amp;"c"&amp;ДАННЫЕ!$CG1608&amp;"z"&amp;ДАННЫЕ!$CH1608&amp;"d"&amp;IF(H1608=4,1,0)&amp;"s"&amp;IF(ДАННЫЕ!$J1608=1,0,1)&amp;"u"&amp;IF(ДАННЫЕ!$CJ1608&gt;0,1,0)</f>
        <v>g0cf0a06AR1VG0o0xp0v0ntkqwemczd0s1u0</v>
      </c>
      <c r="O1608" s="28" t="str">
        <f>ДАННЫЕ!$I1608&amp;"g"&amp;B1608&amp;A1608&amp;"f"&amp;P1608&amp;"c"&amp;IF(ДАННЫЕ!$U1608&gt;0,1,0)&amp;"s"&amp;IF(ДАННЫЕ!$Q1608&gt;0,IF(YEAR(ДАННЫЕ!$F$1)=YEAR(ДАННЫЕ!$Q1608),IF(MONTH(ДАННЫЕ!$F$1)=MONTH(ДАННЫЕ!$Q1608),111,11),1),0)&amp;"i"&amp;IF(ДАННЫЕ!$R1608+ДАННЫЕ!$S1608+ДАННЫЕ!$T1608=0,0,1)&amp;"h"&amp;IF(ДАННЫЕ!$P1608&gt;0,1,0)&amp;"p"&amp;IF(ДАННЫЕ!$CI1608&gt;0,IF(YEAR(ДАННЫЕ!$F$1)=YEAR(ДАННЫЕ!$CI1608),IF(MONTH(ДАННЫЕ!$F$1)=MONTH(ДАННЫЕ!$CI1608),111,11),1),0)&amp;"d"&amp;IF(ДАННЫЕ!$CJ1608&gt;0,IF(YEAR(ДАННЫЕ!$F$1)=YEAR(ДАННЫЕ!$CJ1608),IF(MONTH(ДАННЫЕ!$F$1)=MONTH(ДАННЫЕ!$CJ1608),111,11),1),0)&amp;"o"&amp;IF(ДАННЫЕ!$CK1608&gt;0,IF(MONTH(ДАННЫЕ!$F$1)=MONTH(ДАННЫЕ!$CK1608),111,11),0)&amp;"v"&amp;IF(ДАННЫЕ!$BE1608&gt;0,IF(MONTH(ДАННЫЕ!$F$1)=MONTH(ДАННЫЕ!$BE1608),111,11),0)</f>
        <v>g00f0c0s0i0h0p0d0o0v0</v>
      </c>
      <c r="P1608" s="15">
        <f t="shared" si="77"/>
        <v>0</v>
      </c>
      <c r="Q1608" s="15">
        <f>IF(ДАННЫЕ!$F$1&gt;ДАННЫЕ!$N1608,IF(YEAR(ДАННЫЕ!$F$1)=YEAR(ДАННЫЕ!M1608),1,0),0)</f>
        <v>0</v>
      </c>
      <c r="R1608" s="15">
        <f>IF(ДАННЫЕ!$F$1&gt;ДАННЫЕ!$N1608,IF(YEAR(ДАННЫЕ!$F$1)=YEAR(ДАННЫЕ!N1608),1,0),0)</f>
        <v>0</v>
      </c>
      <c r="S1608" s="15">
        <f>IF(ДАННЫЕ!$AA1608="2А",1,IF(ДАННЫЕ!$AA1608="2Б",2,IF(ДАННЫЕ!$AA1608="2В",3,IF(ДАННЫЕ!$AA1608=3,4,IF(ДАННЫЕ!$AA1608="4А",5,IF(ДАННЫЕ!$AA1608="4Б",6,IF(ДАННЫЕ!$AA1608="4В",7,IF(ДАННЫЕ!$AA1608=5,8,0))))))))</f>
        <v>0</v>
      </c>
      <c r="T1608" s="15">
        <f>IF(OR(ДАННЫЕ!$AC1608=2,ДАННЫЕ!$AD1608=2,ДАННЫЕ!$AE1608=2),2,IF(OR(ДАННЫЕ!$AC1608=1,ДАННЫЕ!$AD1608=1,ДАННЫЕ!$AE1608=1),1,0))</f>
        <v>0</v>
      </c>
    </row>
    <row r="1609" spans="1:20" x14ac:dyDescent="0.2">
      <c r="A1609" s="78">
        <f>IF(B1609&gt;0,IF(MONTH(ДАННЫЕ!$F$1)=MONTH(ДАННЫЕ!$B1609),1,0),0)</f>
        <v>0</v>
      </c>
      <c r="B1609" s="14">
        <f>IF(ДАННЫЕ!$B1609&gt;0,IF(YEAR(ДАННЫЕ!$F$1)=YEAR(ДАННЫЕ!$B1609),1,0),0)</f>
        <v>0</v>
      </c>
      <c r="C1609" s="14">
        <f>IF(ДАННЫЕ!$CM1609&gt;0,IF(YEAR(ДАННЫЕ!$F$1)=YEAR(ДАННЫЕ!$CM1609),1,0),0)</f>
        <v>0</v>
      </c>
      <c r="D1609" s="14">
        <f>IF(ДАННЫЕ!$CJ1609&gt;0,IF(ДАННЫЕ!$CL1609&gt;ДАННЫЕ!$F$1,1,IF(ДАННЫЕ!$CL1609&gt;0,0,1)),0)</f>
        <v>0</v>
      </c>
      <c r="E1609" s="43" t="str">
        <f ca="1">IF(ДАННЫЕ!$F$1&gt;0,IF(ДАННЫЕ!$G1609&gt;0,DATEDIF(ДАННЫЕ!$G1609,ДАННЫЕ!$F$1,"y"),""),IF(ДАННЫЕ!$G1609&gt;0,DATEDIF(ДАННЫЕ!$G1609,TODAY(),"y"),""))</f>
        <v/>
      </c>
      <c r="F1609" s="43" t="str">
        <f xml:space="preserve"> IF(ДАННЫЕ!$F1609="М",IF(E1609&gt;=18,IF(E1609&lt;60,1,""),""),"")&amp;IF(ДАННЫЕ!$F1609="Ж",IF(E1609&gt;=18,IF(E1609&lt;55,1,""),""),"")</f>
        <v/>
      </c>
      <c r="G1609" s="43" t="str">
        <f xml:space="preserve"> IF(ДАННЫЕ!$F1609="М",IF(E1609&gt;=60,2,""),"")&amp;IF(ДАННЫЕ!$F1609="Ж",IF(E1609&gt;=55,2,""),"")</f>
        <v/>
      </c>
      <c r="H1609" s="43" t="str">
        <f t="shared" ca="1" si="75"/>
        <v/>
      </c>
      <c r="I1609" s="43" t="str">
        <f t="shared" ca="1" si="76"/>
        <v>03</v>
      </c>
      <c r="J1609" s="28" t="str">
        <f ca="1">ДАННЫЕ!$F1609&amp;H1609&amp;I1609&amp;ДАННЫЕ!$I1609&amp;"m"&amp;IF(ДАННЫЕ!$I1609&gt;0,IF(ДАННЫЕ!$J1609&gt;0,0,1),"")&amp;"f"&amp;IF(ДАННЫЕ!$R1609&gt;0,IF(YEAR(ДАННЫЕ!$F$1)=YEAR(ДАННЫЕ!$R1609),1,0),0)&amp;"z"&amp;ДАННЫЕ!$R1609&amp;"p"&amp;ДАННЫЕ!$S1609&amp;"i"&amp;ДАННЫЕ!$T1609&amp;"h"&amp;ДАННЫЕ!$K1609&amp;"be"&amp;ДАННЫЕ!$BI1609&amp;"CD"&amp;IF(ДАННЫЕ!BF1609&gt;500,4,IF(ДАННЫЕ!BF1609&gt;350,3,IF(ДАННЫЕ!BF1609&gt;200,2,IF(ДАННЫЕ!BF1609&gt;0,1,0))))&amp;"g"&amp;B1609&amp;"d"&amp;H1609&amp;"l"&amp;ДАННЫЕ!AT1609&amp;"a"&amp;ДАННЫЕ!$V1609&amp;"v"&amp;R1609&amp;"k"&amp;ДАННЫЕ!$U1609&amp;"s"&amp;ДАННЫЕ!$Y1609&amp;"t"&amp;ДАННЫЕ!$X1609&amp;"b"&amp;IF(ДАННЫЕ!$Q1609&gt;1,1,0)&amp;"PP"&amp;ДАННЫЕ!Z1609&amp;"c"&amp;S1609&amp;"x"&amp;IF(ДАННЫЕ!$BY1609&gt;0,IF(YEAR(ДАННЫЕ!$F$1)=YEAR(ДАННЫЕ!$BY1609),1,0),0)&amp;"n"&amp;IF(ДАННЫЕ!$BZ1609&gt;0,IF(YEAR(ДАННЫЕ!$F$1)=YEAR(ДАННЫЕ!$BZ1609),1,0),0)&amp;"u"&amp;D1609&amp;"z"&amp;IF(ДАННЫЕ!$CL1609&gt;0,IF(YEAR(ДАННЫЕ!$F$1)&gt;YEAR(ДАННЫЕ!$CL1609),11,12),0)</f>
        <v>03mf0zpihbeCD0g0dlav0kstb0PPc0x0n0u0z0</v>
      </c>
      <c r="K1609" s="28" t="str">
        <f ca="1">ДАННЫЕ!$I1609&amp;"x"&amp;B1609&amp;"w"&amp;IF(T1609+ДАННЫЕ!AD1609+ДАННЫЕ!AE1609+ДАННЫЕ!AF1609+ДАННЫЕ!AG1609+ДАННЫЕ!AH1609+ДАННЫЕ!$AL1609+ДАННЫЕ!AI1609+ДАННЫЕ!AJ1609+ДАННЫЕ!AK1609+ДАННЫЕ!AP1609+ДАННЫЕ!AQ1609+ДАННЫЕ!AR1609+ДАННЫЕ!$AM1609+ДАННЫЕ!$AN1609+ДАННЫЕ!AS1609+ДАННЫЕ!AT1609&gt;0,1,0)&amp;IF(OR(T1609=2,ДАННЫЕ!AD1609=2,ДАННЫЕ!AE1609=2,ДАННЫЕ!AF1609=2,ДАННЫЕ!AG1609=2,ДАННЫЕ!AH1609=2,ДАННЫЕ!$AL1609=2,ДАННЫЕ!AI1609=2,ДАННЫЕ!AJ1609=2,ДАННЫЕ!AK1609=2,ДАННЫЕ!AP1609=2,ДАННЫЕ!AQ1609=2,ДАННЫЕ!AR1609=2,ДАННЫЕ!$AM1609=2,ДАННЫЕ!$AN1609=2,ДАННЫЕ!AS1609=2,ДАННЫЕ!AT1609=2),2,0)&amp;"t"&amp;IF(T1609&gt;0,"1"&amp;T1609,"00")&amp;"f"&amp;IF(ДАННЫЕ!$AC1609,"1"&amp;ДАННЫЕ!$AC1609,"00")&amp;"b"&amp;IF(ДАННЫЕ!$AD1609,"1"&amp;ДАННЫЕ!$AD1609,"00")&amp;"g"&amp;IF(ДАННЫЕ!$AF1609,"1"&amp;ДАННЫЕ!$AF1609,"00")&amp;"c"&amp;IF(ДАННЫЕ!$AG1609,"1"&amp;ДАННЫЕ!$AG1609,"00")&amp;"i"&amp;IF(ДАННЫЕ!$AH1609,"1"&amp;ДАННЫЕ!$AH1609,"00")&amp;"r"&amp;IF(ДАННЫЕ!$AL1609,"1"&amp;ДАННЫЕ!$AL1609,"00")&amp;"m"&amp;IF(ДАННЫЕ!$AI1609,"1"&amp;ДАННЫЕ!$AI1609,"00")&amp;"hS"&amp;IF(ДАННЫЕ!$AJ1609,"1"&amp;ДАННЫЕ!$AJ1609,"00")&amp;"hZ"&amp;IF(ДАННЫЕ!$AK1609,"1"&amp;ДАННЫЕ!$AK1609,"00")&amp;"p"&amp;IF(ДАННЫЕ!$AP1609,"1"&amp;ДАННЫЕ!$AP1609,"00")&amp;"k"&amp;IF(ДАННЫЕ!$AQ1609,"1"&amp;ДАННЫЕ!$AQ1609,"00")&amp;"z"&amp;IF(ДАННЫЕ!$AR1609,"1"&amp;ДАННЫЕ!$AR1609,"00")&amp;"j"&amp;IF(ДАННЫЕ!$AM1609,"1"&amp;ДАННЫЕ!$AM1609,"00")&amp;"n"&amp;IF(ДАННЫЕ!$AN1609,"1"&amp;ДАННЫЕ!$AN1609,"00")&amp;"E"&amp;ДАННЫЕ!BI1609&amp;"L"&amp;ДАННЫЕ!AO1609&amp;"h"&amp;IF(ДАННЫЕ!$AU1609&gt;0,1,0)&amp;"v"&amp;IF(ДАННЫЕ!$AW1609&gt;0,1,0)&amp;"a"&amp;IF(ДАННЫЕ!$AS1609,"1"&amp;ДАННЫЕ!$AS1609,"00")&amp;"s"&amp;IF(ДАННЫЕ!$AT1609,"1"&amp;ДАННЫЕ!$AT1609,"00")&amp;"u"&amp;IF(ДАННЫЕ!$CJ1609&gt;0,1,0)&amp;"y"&amp;B1609&amp;"d"&amp;H1609&amp;"e"&amp;F1609&amp;G1609</f>
        <v>x0w00t00f00b00g00c00i00r00m00hS00hZ00p00k00z00j00n00ELh0v0a00s00u0y0de</v>
      </c>
      <c r="L1609" s="28" t="str">
        <f ca="1">ДАННЫЕ!$I1609&amp;"VN"&amp;IF(ДАННЫЕ!AW1609&gt;0,11,10)&amp;"CD"&amp;IF(ДАННЫЕ!BF1609&gt;500,16,IF(ДАННЫЕ!BF1609&gt;350,15,IF(ДАННЫЕ!BF1609&gt;=200,14,IF(ДАННЫЕ!BF1609&gt;=100,13,IF(ДАННЫЕ!BF1609&gt;=50,12,IF(ДАННЫЕ!BF1609&gt;0,11,10))))))&amp;"AR"&amp;IF(ДАННЫЕ!BX1609&gt;0,1,0)&amp;"GD"&amp;B1609&amp;"VV"&amp;IF(E1609&gt;=5,IF(E1609&lt;18,1,0),0)</f>
        <v>VN10CD10AR0GD0VV0</v>
      </c>
      <c r="M1609" s="28" t="str">
        <f>ДАННЫЕ!$I1609&amp;"b"&amp;ДАННЫЕ!$BI1609&amp;"r"&amp;ДАННЫЕ!$BJ1609&amp;"CD"&amp;IF(ДАННЫЕ!BF1609&gt;0,IF(ДАННЫЕ!BF1609&lt;200,1,IF(ДАННЫЕ!BF1609&lt;350,2,3)),0)&amp;"h"&amp;IF(ДАННЫЕ!$BK1609+ДАННЫЕ!$BL1609+ДАННЫЕ!$BM1609&gt;0,1,0)&amp;"x"&amp;ДАННЫЕ!$BK1609&amp;"y"&amp;ДАННЫЕ!$BL1609&amp;"z"&amp;ДАННЫЕ!$BM1609&amp;"c"&amp;IF(ДАННЫЕ!$BK1609+ДАННЫЕ!$BL1609+ДАННЫЕ!$BM1609=3,1,0)&amp;"a"&amp;IF(ДАННЫЕ!$BQ1609+ДАННЫЕ!$BR1609&gt;0,1,0)&amp;"d"&amp;ДАННЫЕ!$BQ1609&amp;"v"&amp;ДАННЫЕ!$BR1609&amp;"p"&amp;ДАННЫЕ!$BS1609&amp;"n"&amp;ДАННЫЕ!$BU1609&amp;"t"&amp;ДАННЫЕ!$BV1609&amp;"o"&amp;ДАННЫЕ!$BT1609&amp;"l"&amp;IF(ДАННЫЕ!$BN1609&gt;0,1,0)&amp;ДАННЫЕ!$BN1609&amp;"g"&amp;ДАННЫЕ!$BO1609&amp;"s"&amp;ДАННЫЕ!$BP1609&amp;"DZ"&amp;IF(ДАННЫЕ!B1609-ДАННЫЕ!G1609 &lt; 60,IF(ДАННЫЕ!B1609-ДАННЫЕ!G1609 &gt;= 0,1,0),0)&amp;"u"&amp;IF(ДАННЫЕ!$CJ1609&gt;0,1,0)</f>
        <v>brCD0h0xyzc0a0dvpntol0gsDZ1u0</v>
      </c>
      <c r="N1609" s="28" t="str">
        <f ca="1">ДАННЫЕ!$F1609&amp;ДАННЫЕ!$I1609&amp;"g"&amp;B1609&amp;"cf"&amp;D1609&amp;"a"&amp;IF(ДАННЫЕ!$BX1609&gt;0,1,0)&amp;IF(ДАННЫЕ!$BF1609&gt;500,1,IF(ДАННЫЕ!$BF1609&gt;350,2,IF(ДАННЫЕ!$BF1609&gt;=200,3,IF(ДАННЫЕ!$BF1609&gt;=100,4,IF(ДАННЫЕ!$BF1609&gt;=50,5,IF(ДАННЫЕ!$BF1609&lt;50,6,0))))))&amp;"AR"&amp;IF(DATEDIF(ДАННЫЕ!$BX1609,ДАННЫЕ!$F$1,"y")&gt;1,1,0)&amp;"VG"&amp;IF(ДАННЫЕ!$BH1609="0",1,0)&amp;"o"&amp;IF(T1609+ДАННЫЕ!$AF1609+ДАННЫЕ!$AG1609+ДАННЫЕ!$AH1609+ДАННЫЕ!$AI1609+ДАННЫЕ!$AJ1609+ДАННЫЕ!$AP1609+ДАННЫЕ!$AQ1609+ДАННЫЕ!$AR1609+ДАННЫЕ!$AU1609+ДАННЫЕ!$AW1609+ДАННЫЕ!$AS1609+ДАННЫЕ!$AT1609&gt;0,1,0)&amp;"x"&amp;ДАННЫЕ!$AG1609&amp;"p"&amp;IF(ДАННЫЕ!$BY1609&gt;0,1,0)&amp;"v"&amp;IF(ДАННЫЕ!$BZ1609&gt;0,1,0)&amp;"n"&amp;ДАННЫЕ!$CA1609&amp;"t"&amp;ДАННЫЕ!$AY1609&amp;"k"&amp;ДАННЫЕ!$CB1609&amp;"q"&amp;ДАННЫЕ!$CC1609&amp;"w"&amp;ДАННЫЕ!$CD1609&amp;"e"&amp;ДАННЫЕ!$CE1609&amp;"m"&amp;ДАННЫЕ!$CF1609&amp;"c"&amp;ДАННЫЕ!$CG1609&amp;"z"&amp;ДАННЫЕ!$CH1609&amp;"d"&amp;IF(H1609=4,1,0)&amp;"s"&amp;IF(ДАННЫЕ!$J1609=1,0,1)&amp;"u"&amp;IF(ДАННЫЕ!$CJ1609&gt;0,1,0)</f>
        <v>g0cf0a06AR1VG0o0xp0v0ntkqwemczd0s1u0</v>
      </c>
      <c r="O1609" s="28" t="str">
        <f>ДАННЫЕ!$I1609&amp;"g"&amp;B1609&amp;A1609&amp;"f"&amp;P1609&amp;"c"&amp;IF(ДАННЫЕ!$U1609&gt;0,1,0)&amp;"s"&amp;IF(ДАННЫЕ!$Q1609&gt;0,IF(YEAR(ДАННЫЕ!$F$1)=YEAR(ДАННЫЕ!$Q1609),IF(MONTH(ДАННЫЕ!$F$1)=MONTH(ДАННЫЕ!$Q1609),111,11),1),0)&amp;"i"&amp;IF(ДАННЫЕ!$R1609+ДАННЫЕ!$S1609+ДАННЫЕ!$T1609=0,0,1)&amp;"h"&amp;IF(ДАННЫЕ!$P1609&gt;0,1,0)&amp;"p"&amp;IF(ДАННЫЕ!$CI1609&gt;0,IF(YEAR(ДАННЫЕ!$F$1)=YEAR(ДАННЫЕ!$CI1609),IF(MONTH(ДАННЫЕ!$F$1)=MONTH(ДАННЫЕ!$CI1609),111,11),1),0)&amp;"d"&amp;IF(ДАННЫЕ!$CJ1609&gt;0,IF(YEAR(ДАННЫЕ!$F$1)=YEAR(ДАННЫЕ!$CJ1609),IF(MONTH(ДАННЫЕ!$F$1)=MONTH(ДАННЫЕ!$CJ1609),111,11),1),0)&amp;"o"&amp;IF(ДАННЫЕ!$CK1609&gt;0,IF(MONTH(ДАННЫЕ!$F$1)=MONTH(ДАННЫЕ!$CK1609),111,11),0)&amp;"v"&amp;IF(ДАННЫЕ!$BE1609&gt;0,IF(MONTH(ДАННЫЕ!$F$1)=MONTH(ДАННЫЕ!$BE1609),111,11),0)</f>
        <v>g00f0c0s0i0h0p0d0o0v0</v>
      </c>
      <c r="P1609" s="15">
        <f t="shared" si="77"/>
        <v>0</v>
      </c>
      <c r="Q1609" s="15">
        <f>IF(ДАННЫЕ!$F$1&gt;ДАННЫЕ!$N1609,IF(YEAR(ДАННЫЕ!$F$1)=YEAR(ДАННЫЕ!M1609),1,0),0)</f>
        <v>0</v>
      </c>
      <c r="R1609" s="15">
        <f>IF(ДАННЫЕ!$F$1&gt;ДАННЫЕ!$N1609,IF(YEAR(ДАННЫЕ!$F$1)=YEAR(ДАННЫЕ!N1609),1,0),0)</f>
        <v>0</v>
      </c>
      <c r="S1609" s="15">
        <f>IF(ДАННЫЕ!$AA1609="2А",1,IF(ДАННЫЕ!$AA1609="2Б",2,IF(ДАННЫЕ!$AA1609="2В",3,IF(ДАННЫЕ!$AA1609=3,4,IF(ДАННЫЕ!$AA1609="4А",5,IF(ДАННЫЕ!$AA1609="4Б",6,IF(ДАННЫЕ!$AA1609="4В",7,IF(ДАННЫЕ!$AA1609=5,8,0))))))))</f>
        <v>0</v>
      </c>
      <c r="T1609" s="15">
        <f>IF(OR(ДАННЫЕ!$AC1609=2,ДАННЫЕ!$AD1609=2,ДАННЫЕ!$AE1609=2),2,IF(OR(ДАННЫЕ!$AC1609=1,ДАННЫЕ!$AD1609=1,ДАННЫЕ!$AE1609=1),1,0))</f>
        <v>0</v>
      </c>
    </row>
    <row r="1610" spans="1:20" x14ac:dyDescent="0.2">
      <c r="A1610" s="78">
        <f>IF(B1610&gt;0,IF(MONTH(ДАННЫЕ!$F$1)=MONTH(ДАННЫЕ!$B1610),1,0),0)</f>
        <v>0</v>
      </c>
      <c r="B1610" s="14">
        <f>IF(ДАННЫЕ!$B1610&gt;0,IF(YEAR(ДАННЫЕ!$F$1)=YEAR(ДАННЫЕ!$B1610),1,0),0)</f>
        <v>0</v>
      </c>
      <c r="C1610" s="14">
        <f>IF(ДАННЫЕ!$CM1610&gt;0,IF(YEAR(ДАННЫЕ!$F$1)=YEAR(ДАННЫЕ!$CM1610),1,0),0)</f>
        <v>0</v>
      </c>
      <c r="D1610" s="14">
        <f>IF(ДАННЫЕ!$CJ1610&gt;0,IF(ДАННЫЕ!$CL1610&gt;ДАННЫЕ!$F$1,1,IF(ДАННЫЕ!$CL1610&gt;0,0,1)),0)</f>
        <v>0</v>
      </c>
      <c r="E1610" s="43" t="str">
        <f ca="1">IF(ДАННЫЕ!$F$1&gt;0,IF(ДАННЫЕ!$G1610&gt;0,DATEDIF(ДАННЫЕ!$G1610,ДАННЫЕ!$F$1,"y"),""),IF(ДАННЫЕ!$G1610&gt;0,DATEDIF(ДАННЫЕ!$G1610,TODAY(),"y"),""))</f>
        <v/>
      </c>
      <c r="F1610" s="43" t="str">
        <f xml:space="preserve"> IF(ДАННЫЕ!$F1610="М",IF(E1610&gt;=18,IF(E1610&lt;60,1,""),""),"")&amp;IF(ДАННЫЕ!$F1610="Ж",IF(E1610&gt;=18,IF(E1610&lt;55,1,""),""),"")</f>
        <v/>
      </c>
      <c r="G1610" s="43" t="str">
        <f xml:space="preserve"> IF(ДАННЫЕ!$F1610="М",IF(E1610&gt;=60,2,""),"")&amp;IF(ДАННЫЕ!$F1610="Ж",IF(E1610&gt;=55,2,""),"")</f>
        <v/>
      </c>
      <c r="H1610" s="43" t="str">
        <f t="shared" ca="1" si="75"/>
        <v/>
      </c>
      <c r="I1610" s="43" t="str">
        <f t="shared" ca="1" si="76"/>
        <v>03</v>
      </c>
      <c r="J1610" s="28" t="str">
        <f ca="1">ДАННЫЕ!$F1610&amp;H1610&amp;I1610&amp;ДАННЫЕ!$I1610&amp;"m"&amp;IF(ДАННЫЕ!$I1610&gt;0,IF(ДАННЫЕ!$J1610&gt;0,0,1),"")&amp;"f"&amp;IF(ДАННЫЕ!$R1610&gt;0,IF(YEAR(ДАННЫЕ!$F$1)=YEAR(ДАННЫЕ!$R1610),1,0),0)&amp;"z"&amp;ДАННЫЕ!$R1610&amp;"p"&amp;ДАННЫЕ!$S1610&amp;"i"&amp;ДАННЫЕ!$T1610&amp;"h"&amp;ДАННЫЕ!$K1610&amp;"be"&amp;ДАННЫЕ!$BI1610&amp;"CD"&amp;IF(ДАННЫЕ!BF1610&gt;500,4,IF(ДАННЫЕ!BF1610&gt;350,3,IF(ДАННЫЕ!BF1610&gt;200,2,IF(ДАННЫЕ!BF1610&gt;0,1,0))))&amp;"g"&amp;B1610&amp;"d"&amp;H1610&amp;"l"&amp;ДАННЫЕ!AT1610&amp;"a"&amp;ДАННЫЕ!$V1610&amp;"v"&amp;R1610&amp;"k"&amp;ДАННЫЕ!$U1610&amp;"s"&amp;ДАННЫЕ!$Y1610&amp;"t"&amp;ДАННЫЕ!$X1610&amp;"b"&amp;IF(ДАННЫЕ!$Q1610&gt;1,1,0)&amp;"PP"&amp;ДАННЫЕ!Z1610&amp;"c"&amp;S1610&amp;"x"&amp;IF(ДАННЫЕ!$BY1610&gt;0,IF(YEAR(ДАННЫЕ!$F$1)=YEAR(ДАННЫЕ!$BY1610),1,0),0)&amp;"n"&amp;IF(ДАННЫЕ!$BZ1610&gt;0,IF(YEAR(ДАННЫЕ!$F$1)=YEAR(ДАННЫЕ!$BZ1610),1,0),0)&amp;"u"&amp;D1610&amp;"z"&amp;IF(ДАННЫЕ!$CL1610&gt;0,IF(YEAR(ДАННЫЕ!$F$1)&gt;YEAR(ДАННЫЕ!$CL1610),11,12),0)</f>
        <v>03mf0zpihbeCD0g0dlav0kstb0PPc0x0n0u0z0</v>
      </c>
      <c r="K1610" s="28" t="str">
        <f ca="1">ДАННЫЕ!$I1610&amp;"x"&amp;B1610&amp;"w"&amp;IF(T1610+ДАННЫЕ!AD1610+ДАННЫЕ!AE1610+ДАННЫЕ!AF1610+ДАННЫЕ!AG1610+ДАННЫЕ!AH1610+ДАННЫЕ!$AL1610+ДАННЫЕ!AI1610+ДАННЫЕ!AJ1610+ДАННЫЕ!AK1610+ДАННЫЕ!AP1610+ДАННЫЕ!AQ1610+ДАННЫЕ!AR1610+ДАННЫЕ!$AM1610+ДАННЫЕ!$AN1610+ДАННЫЕ!AS1610+ДАННЫЕ!AT1610&gt;0,1,0)&amp;IF(OR(T1610=2,ДАННЫЕ!AD1610=2,ДАННЫЕ!AE1610=2,ДАННЫЕ!AF1610=2,ДАННЫЕ!AG1610=2,ДАННЫЕ!AH1610=2,ДАННЫЕ!$AL1610=2,ДАННЫЕ!AI1610=2,ДАННЫЕ!AJ1610=2,ДАННЫЕ!AK1610=2,ДАННЫЕ!AP1610=2,ДАННЫЕ!AQ1610=2,ДАННЫЕ!AR1610=2,ДАННЫЕ!$AM1610=2,ДАННЫЕ!$AN1610=2,ДАННЫЕ!AS1610=2,ДАННЫЕ!AT1610=2),2,0)&amp;"t"&amp;IF(T1610&gt;0,"1"&amp;T1610,"00")&amp;"f"&amp;IF(ДАННЫЕ!$AC1610,"1"&amp;ДАННЫЕ!$AC1610,"00")&amp;"b"&amp;IF(ДАННЫЕ!$AD1610,"1"&amp;ДАННЫЕ!$AD1610,"00")&amp;"g"&amp;IF(ДАННЫЕ!$AF1610,"1"&amp;ДАННЫЕ!$AF1610,"00")&amp;"c"&amp;IF(ДАННЫЕ!$AG1610,"1"&amp;ДАННЫЕ!$AG1610,"00")&amp;"i"&amp;IF(ДАННЫЕ!$AH1610,"1"&amp;ДАННЫЕ!$AH1610,"00")&amp;"r"&amp;IF(ДАННЫЕ!$AL1610,"1"&amp;ДАННЫЕ!$AL1610,"00")&amp;"m"&amp;IF(ДАННЫЕ!$AI1610,"1"&amp;ДАННЫЕ!$AI1610,"00")&amp;"hS"&amp;IF(ДАННЫЕ!$AJ1610,"1"&amp;ДАННЫЕ!$AJ1610,"00")&amp;"hZ"&amp;IF(ДАННЫЕ!$AK1610,"1"&amp;ДАННЫЕ!$AK1610,"00")&amp;"p"&amp;IF(ДАННЫЕ!$AP1610,"1"&amp;ДАННЫЕ!$AP1610,"00")&amp;"k"&amp;IF(ДАННЫЕ!$AQ1610,"1"&amp;ДАННЫЕ!$AQ1610,"00")&amp;"z"&amp;IF(ДАННЫЕ!$AR1610,"1"&amp;ДАННЫЕ!$AR1610,"00")&amp;"j"&amp;IF(ДАННЫЕ!$AM1610,"1"&amp;ДАННЫЕ!$AM1610,"00")&amp;"n"&amp;IF(ДАННЫЕ!$AN1610,"1"&amp;ДАННЫЕ!$AN1610,"00")&amp;"E"&amp;ДАННЫЕ!BI1610&amp;"L"&amp;ДАННЫЕ!AO1610&amp;"h"&amp;IF(ДАННЫЕ!$AU1610&gt;0,1,0)&amp;"v"&amp;IF(ДАННЫЕ!$AW1610&gt;0,1,0)&amp;"a"&amp;IF(ДАННЫЕ!$AS1610,"1"&amp;ДАННЫЕ!$AS1610,"00")&amp;"s"&amp;IF(ДАННЫЕ!$AT1610,"1"&amp;ДАННЫЕ!$AT1610,"00")&amp;"u"&amp;IF(ДАННЫЕ!$CJ1610&gt;0,1,0)&amp;"y"&amp;B1610&amp;"d"&amp;H1610&amp;"e"&amp;F1610&amp;G1610</f>
        <v>x0w00t00f00b00g00c00i00r00m00hS00hZ00p00k00z00j00n00ELh0v0a00s00u0y0de</v>
      </c>
      <c r="L1610" s="28" t="str">
        <f ca="1">ДАННЫЕ!$I1610&amp;"VN"&amp;IF(ДАННЫЕ!AW1610&gt;0,11,10)&amp;"CD"&amp;IF(ДАННЫЕ!BF1610&gt;500,16,IF(ДАННЫЕ!BF1610&gt;350,15,IF(ДАННЫЕ!BF1610&gt;=200,14,IF(ДАННЫЕ!BF1610&gt;=100,13,IF(ДАННЫЕ!BF1610&gt;=50,12,IF(ДАННЫЕ!BF1610&gt;0,11,10))))))&amp;"AR"&amp;IF(ДАННЫЕ!BX1610&gt;0,1,0)&amp;"GD"&amp;B1610&amp;"VV"&amp;IF(E1610&gt;=5,IF(E1610&lt;18,1,0),0)</f>
        <v>VN10CD10AR0GD0VV0</v>
      </c>
      <c r="M1610" s="28" t="str">
        <f>ДАННЫЕ!$I1610&amp;"b"&amp;ДАННЫЕ!$BI1610&amp;"r"&amp;ДАННЫЕ!$BJ1610&amp;"CD"&amp;IF(ДАННЫЕ!BF1610&gt;0,IF(ДАННЫЕ!BF1610&lt;200,1,IF(ДАННЫЕ!BF1610&lt;350,2,3)),0)&amp;"h"&amp;IF(ДАННЫЕ!$BK1610+ДАННЫЕ!$BL1610+ДАННЫЕ!$BM1610&gt;0,1,0)&amp;"x"&amp;ДАННЫЕ!$BK1610&amp;"y"&amp;ДАННЫЕ!$BL1610&amp;"z"&amp;ДАННЫЕ!$BM1610&amp;"c"&amp;IF(ДАННЫЕ!$BK1610+ДАННЫЕ!$BL1610+ДАННЫЕ!$BM1610=3,1,0)&amp;"a"&amp;IF(ДАННЫЕ!$BQ1610+ДАННЫЕ!$BR1610&gt;0,1,0)&amp;"d"&amp;ДАННЫЕ!$BQ1610&amp;"v"&amp;ДАННЫЕ!$BR1610&amp;"p"&amp;ДАННЫЕ!$BS1610&amp;"n"&amp;ДАННЫЕ!$BU1610&amp;"t"&amp;ДАННЫЕ!$BV1610&amp;"o"&amp;ДАННЫЕ!$BT1610&amp;"l"&amp;IF(ДАННЫЕ!$BN1610&gt;0,1,0)&amp;ДАННЫЕ!$BN1610&amp;"g"&amp;ДАННЫЕ!$BO1610&amp;"s"&amp;ДАННЫЕ!$BP1610&amp;"DZ"&amp;IF(ДАННЫЕ!B1610-ДАННЫЕ!G1610 &lt; 60,IF(ДАННЫЕ!B1610-ДАННЫЕ!G1610 &gt;= 0,1,0),0)&amp;"u"&amp;IF(ДАННЫЕ!$CJ1610&gt;0,1,0)</f>
        <v>brCD0h0xyzc0a0dvpntol0gsDZ1u0</v>
      </c>
      <c r="N1610" s="28" t="str">
        <f ca="1">ДАННЫЕ!$F1610&amp;ДАННЫЕ!$I1610&amp;"g"&amp;B1610&amp;"cf"&amp;D1610&amp;"a"&amp;IF(ДАННЫЕ!$BX1610&gt;0,1,0)&amp;IF(ДАННЫЕ!$BF1610&gt;500,1,IF(ДАННЫЕ!$BF1610&gt;350,2,IF(ДАННЫЕ!$BF1610&gt;=200,3,IF(ДАННЫЕ!$BF1610&gt;=100,4,IF(ДАННЫЕ!$BF1610&gt;=50,5,IF(ДАННЫЕ!$BF1610&lt;50,6,0))))))&amp;"AR"&amp;IF(DATEDIF(ДАННЫЕ!$BX1610,ДАННЫЕ!$F$1,"y")&gt;1,1,0)&amp;"VG"&amp;IF(ДАННЫЕ!$BH1610="0",1,0)&amp;"o"&amp;IF(T1610+ДАННЫЕ!$AF1610+ДАННЫЕ!$AG1610+ДАННЫЕ!$AH1610+ДАННЫЕ!$AI1610+ДАННЫЕ!$AJ1610+ДАННЫЕ!$AP1610+ДАННЫЕ!$AQ1610+ДАННЫЕ!$AR1610+ДАННЫЕ!$AU1610+ДАННЫЕ!$AW1610+ДАННЫЕ!$AS1610+ДАННЫЕ!$AT1610&gt;0,1,0)&amp;"x"&amp;ДАННЫЕ!$AG1610&amp;"p"&amp;IF(ДАННЫЕ!$BY1610&gt;0,1,0)&amp;"v"&amp;IF(ДАННЫЕ!$BZ1610&gt;0,1,0)&amp;"n"&amp;ДАННЫЕ!$CA1610&amp;"t"&amp;ДАННЫЕ!$AY1610&amp;"k"&amp;ДАННЫЕ!$CB1610&amp;"q"&amp;ДАННЫЕ!$CC1610&amp;"w"&amp;ДАННЫЕ!$CD1610&amp;"e"&amp;ДАННЫЕ!$CE1610&amp;"m"&amp;ДАННЫЕ!$CF1610&amp;"c"&amp;ДАННЫЕ!$CG1610&amp;"z"&amp;ДАННЫЕ!$CH1610&amp;"d"&amp;IF(H1610=4,1,0)&amp;"s"&amp;IF(ДАННЫЕ!$J1610=1,0,1)&amp;"u"&amp;IF(ДАННЫЕ!$CJ1610&gt;0,1,0)</f>
        <v>g0cf0a06AR1VG0o0xp0v0ntkqwemczd0s1u0</v>
      </c>
      <c r="O1610" s="28" t="str">
        <f>ДАННЫЕ!$I1610&amp;"g"&amp;B1610&amp;A1610&amp;"f"&amp;P1610&amp;"c"&amp;IF(ДАННЫЕ!$U1610&gt;0,1,0)&amp;"s"&amp;IF(ДАННЫЕ!$Q1610&gt;0,IF(YEAR(ДАННЫЕ!$F$1)=YEAR(ДАННЫЕ!$Q1610),IF(MONTH(ДАННЫЕ!$F$1)=MONTH(ДАННЫЕ!$Q1610),111,11),1),0)&amp;"i"&amp;IF(ДАННЫЕ!$R1610+ДАННЫЕ!$S1610+ДАННЫЕ!$T1610=0,0,1)&amp;"h"&amp;IF(ДАННЫЕ!$P1610&gt;0,1,0)&amp;"p"&amp;IF(ДАННЫЕ!$CI1610&gt;0,IF(YEAR(ДАННЫЕ!$F$1)=YEAR(ДАННЫЕ!$CI1610),IF(MONTH(ДАННЫЕ!$F$1)=MONTH(ДАННЫЕ!$CI1610),111,11),1),0)&amp;"d"&amp;IF(ДАННЫЕ!$CJ1610&gt;0,IF(YEAR(ДАННЫЕ!$F$1)=YEAR(ДАННЫЕ!$CJ1610),IF(MONTH(ДАННЫЕ!$F$1)=MONTH(ДАННЫЕ!$CJ1610),111,11),1),0)&amp;"o"&amp;IF(ДАННЫЕ!$CK1610&gt;0,IF(MONTH(ДАННЫЕ!$F$1)=MONTH(ДАННЫЕ!$CK1610),111,11),0)&amp;"v"&amp;IF(ДАННЫЕ!$BE1610&gt;0,IF(MONTH(ДАННЫЕ!$F$1)=MONTH(ДАННЫЕ!$BE1610),111,11),0)</f>
        <v>g00f0c0s0i0h0p0d0o0v0</v>
      </c>
      <c r="P1610" s="15">
        <f t="shared" si="77"/>
        <v>0</v>
      </c>
      <c r="Q1610" s="15">
        <f>IF(ДАННЫЕ!$F$1&gt;ДАННЫЕ!$N1610,IF(YEAR(ДАННЫЕ!$F$1)=YEAR(ДАННЫЕ!M1610),1,0),0)</f>
        <v>0</v>
      </c>
      <c r="R1610" s="15">
        <f>IF(ДАННЫЕ!$F$1&gt;ДАННЫЕ!$N1610,IF(YEAR(ДАННЫЕ!$F$1)=YEAR(ДАННЫЕ!N1610),1,0),0)</f>
        <v>0</v>
      </c>
      <c r="S1610" s="15">
        <f>IF(ДАННЫЕ!$AA1610="2А",1,IF(ДАННЫЕ!$AA1610="2Б",2,IF(ДАННЫЕ!$AA1610="2В",3,IF(ДАННЫЕ!$AA1610=3,4,IF(ДАННЫЕ!$AA1610="4А",5,IF(ДАННЫЕ!$AA1610="4Б",6,IF(ДАННЫЕ!$AA1610="4В",7,IF(ДАННЫЕ!$AA1610=5,8,0))))))))</f>
        <v>0</v>
      </c>
      <c r="T1610" s="15">
        <f>IF(OR(ДАННЫЕ!$AC1610=2,ДАННЫЕ!$AD1610=2,ДАННЫЕ!$AE1610=2),2,IF(OR(ДАННЫЕ!$AC1610=1,ДАННЫЕ!$AD1610=1,ДАННЫЕ!$AE1610=1),1,0))</f>
        <v>0</v>
      </c>
    </row>
    <row r="1611" spans="1:20" x14ac:dyDescent="0.2">
      <c r="A1611" s="78">
        <f>IF(B1611&gt;0,IF(MONTH(ДАННЫЕ!$F$1)=MONTH(ДАННЫЕ!$B1611),1,0),0)</f>
        <v>0</v>
      </c>
      <c r="B1611" s="14">
        <f>IF(ДАННЫЕ!$B1611&gt;0,IF(YEAR(ДАННЫЕ!$F$1)=YEAR(ДАННЫЕ!$B1611),1,0),0)</f>
        <v>0</v>
      </c>
      <c r="C1611" s="14">
        <f>IF(ДАННЫЕ!$CM1611&gt;0,IF(YEAR(ДАННЫЕ!$F$1)=YEAR(ДАННЫЕ!$CM1611),1,0),0)</f>
        <v>0</v>
      </c>
      <c r="D1611" s="14">
        <f>IF(ДАННЫЕ!$CJ1611&gt;0,IF(ДАННЫЕ!$CL1611&gt;ДАННЫЕ!$F$1,1,IF(ДАННЫЕ!$CL1611&gt;0,0,1)),0)</f>
        <v>0</v>
      </c>
      <c r="E1611" s="43" t="str">
        <f ca="1">IF(ДАННЫЕ!$F$1&gt;0,IF(ДАННЫЕ!$G1611&gt;0,DATEDIF(ДАННЫЕ!$G1611,ДАННЫЕ!$F$1,"y"),""),IF(ДАННЫЕ!$G1611&gt;0,DATEDIF(ДАННЫЕ!$G1611,TODAY(),"y"),""))</f>
        <v/>
      </c>
      <c r="F1611" s="43" t="str">
        <f xml:space="preserve"> IF(ДАННЫЕ!$F1611="М",IF(E1611&gt;=18,IF(E1611&lt;60,1,""),""),"")&amp;IF(ДАННЫЕ!$F1611="Ж",IF(E1611&gt;=18,IF(E1611&lt;55,1,""),""),"")</f>
        <v/>
      </c>
      <c r="G1611" s="43" t="str">
        <f xml:space="preserve"> IF(ДАННЫЕ!$F1611="М",IF(E1611&gt;=60,2,""),"")&amp;IF(ДАННЫЕ!$F1611="Ж",IF(E1611&gt;=55,2,""),"")</f>
        <v/>
      </c>
      <c r="H1611" s="43" t="str">
        <f t="shared" ca="1" si="75"/>
        <v/>
      </c>
      <c r="I1611" s="43" t="str">
        <f t="shared" ca="1" si="76"/>
        <v>03</v>
      </c>
      <c r="J1611" s="28" t="str">
        <f ca="1">ДАННЫЕ!$F1611&amp;H1611&amp;I1611&amp;ДАННЫЕ!$I1611&amp;"m"&amp;IF(ДАННЫЕ!$I1611&gt;0,IF(ДАННЫЕ!$J1611&gt;0,0,1),"")&amp;"f"&amp;IF(ДАННЫЕ!$R1611&gt;0,IF(YEAR(ДАННЫЕ!$F$1)=YEAR(ДАННЫЕ!$R1611),1,0),0)&amp;"z"&amp;ДАННЫЕ!$R1611&amp;"p"&amp;ДАННЫЕ!$S1611&amp;"i"&amp;ДАННЫЕ!$T1611&amp;"h"&amp;ДАННЫЕ!$K1611&amp;"be"&amp;ДАННЫЕ!$BI1611&amp;"CD"&amp;IF(ДАННЫЕ!BF1611&gt;500,4,IF(ДАННЫЕ!BF1611&gt;350,3,IF(ДАННЫЕ!BF1611&gt;200,2,IF(ДАННЫЕ!BF1611&gt;0,1,0))))&amp;"g"&amp;B1611&amp;"d"&amp;H1611&amp;"l"&amp;ДАННЫЕ!AT1611&amp;"a"&amp;ДАННЫЕ!$V1611&amp;"v"&amp;R1611&amp;"k"&amp;ДАННЫЕ!$U1611&amp;"s"&amp;ДАННЫЕ!$Y1611&amp;"t"&amp;ДАННЫЕ!$X1611&amp;"b"&amp;IF(ДАННЫЕ!$Q1611&gt;1,1,0)&amp;"PP"&amp;ДАННЫЕ!Z1611&amp;"c"&amp;S1611&amp;"x"&amp;IF(ДАННЫЕ!$BY1611&gt;0,IF(YEAR(ДАННЫЕ!$F$1)=YEAR(ДАННЫЕ!$BY1611),1,0),0)&amp;"n"&amp;IF(ДАННЫЕ!$BZ1611&gt;0,IF(YEAR(ДАННЫЕ!$F$1)=YEAR(ДАННЫЕ!$BZ1611),1,0),0)&amp;"u"&amp;D1611&amp;"z"&amp;IF(ДАННЫЕ!$CL1611&gt;0,IF(YEAR(ДАННЫЕ!$F$1)&gt;YEAR(ДАННЫЕ!$CL1611),11,12),0)</f>
        <v>03mf0zpihbeCD0g0dlav0kstb0PPc0x0n0u0z0</v>
      </c>
      <c r="K1611" s="28" t="str">
        <f ca="1">ДАННЫЕ!$I1611&amp;"x"&amp;B1611&amp;"w"&amp;IF(T1611+ДАННЫЕ!AD1611+ДАННЫЕ!AE1611+ДАННЫЕ!AF1611+ДАННЫЕ!AG1611+ДАННЫЕ!AH1611+ДАННЫЕ!$AL1611+ДАННЫЕ!AI1611+ДАННЫЕ!AJ1611+ДАННЫЕ!AK1611+ДАННЫЕ!AP1611+ДАННЫЕ!AQ1611+ДАННЫЕ!AR1611+ДАННЫЕ!$AM1611+ДАННЫЕ!$AN1611+ДАННЫЕ!AS1611+ДАННЫЕ!AT1611&gt;0,1,0)&amp;IF(OR(T1611=2,ДАННЫЕ!AD1611=2,ДАННЫЕ!AE1611=2,ДАННЫЕ!AF1611=2,ДАННЫЕ!AG1611=2,ДАННЫЕ!AH1611=2,ДАННЫЕ!$AL1611=2,ДАННЫЕ!AI1611=2,ДАННЫЕ!AJ1611=2,ДАННЫЕ!AK1611=2,ДАННЫЕ!AP1611=2,ДАННЫЕ!AQ1611=2,ДАННЫЕ!AR1611=2,ДАННЫЕ!$AM1611=2,ДАННЫЕ!$AN1611=2,ДАННЫЕ!AS1611=2,ДАННЫЕ!AT1611=2),2,0)&amp;"t"&amp;IF(T1611&gt;0,"1"&amp;T1611,"00")&amp;"f"&amp;IF(ДАННЫЕ!$AC1611,"1"&amp;ДАННЫЕ!$AC1611,"00")&amp;"b"&amp;IF(ДАННЫЕ!$AD1611,"1"&amp;ДАННЫЕ!$AD1611,"00")&amp;"g"&amp;IF(ДАННЫЕ!$AF1611,"1"&amp;ДАННЫЕ!$AF1611,"00")&amp;"c"&amp;IF(ДАННЫЕ!$AG1611,"1"&amp;ДАННЫЕ!$AG1611,"00")&amp;"i"&amp;IF(ДАННЫЕ!$AH1611,"1"&amp;ДАННЫЕ!$AH1611,"00")&amp;"r"&amp;IF(ДАННЫЕ!$AL1611,"1"&amp;ДАННЫЕ!$AL1611,"00")&amp;"m"&amp;IF(ДАННЫЕ!$AI1611,"1"&amp;ДАННЫЕ!$AI1611,"00")&amp;"hS"&amp;IF(ДАННЫЕ!$AJ1611,"1"&amp;ДАННЫЕ!$AJ1611,"00")&amp;"hZ"&amp;IF(ДАННЫЕ!$AK1611,"1"&amp;ДАННЫЕ!$AK1611,"00")&amp;"p"&amp;IF(ДАННЫЕ!$AP1611,"1"&amp;ДАННЫЕ!$AP1611,"00")&amp;"k"&amp;IF(ДАННЫЕ!$AQ1611,"1"&amp;ДАННЫЕ!$AQ1611,"00")&amp;"z"&amp;IF(ДАННЫЕ!$AR1611,"1"&amp;ДАННЫЕ!$AR1611,"00")&amp;"j"&amp;IF(ДАННЫЕ!$AM1611,"1"&amp;ДАННЫЕ!$AM1611,"00")&amp;"n"&amp;IF(ДАННЫЕ!$AN1611,"1"&amp;ДАННЫЕ!$AN1611,"00")&amp;"E"&amp;ДАННЫЕ!BI1611&amp;"L"&amp;ДАННЫЕ!AO1611&amp;"h"&amp;IF(ДАННЫЕ!$AU1611&gt;0,1,0)&amp;"v"&amp;IF(ДАННЫЕ!$AW1611&gt;0,1,0)&amp;"a"&amp;IF(ДАННЫЕ!$AS1611,"1"&amp;ДАННЫЕ!$AS1611,"00")&amp;"s"&amp;IF(ДАННЫЕ!$AT1611,"1"&amp;ДАННЫЕ!$AT1611,"00")&amp;"u"&amp;IF(ДАННЫЕ!$CJ1611&gt;0,1,0)&amp;"y"&amp;B1611&amp;"d"&amp;H1611&amp;"e"&amp;F1611&amp;G1611</f>
        <v>x0w00t00f00b00g00c00i00r00m00hS00hZ00p00k00z00j00n00ELh0v0a00s00u0y0de</v>
      </c>
      <c r="L1611" s="28" t="str">
        <f ca="1">ДАННЫЕ!$I1611&amp;"VN"&amp;IF(ДАННЫЕ!AW1611&gt;0,11,10)&amp;"CD"&amp;IF(ДАННЫЕ!BF1611&gt;500,16,IF(ДАННЫЕ!BF1611&gt;350,15,IF(ДАННЫЕ!BF1611&gt;=200,14,IF(ДАННЫЕ!BF1611&gt;=100,13,IF(ДАННЫЕ!BF1611&gt;=50,12,IF(ДАННЫЕ!BF1611&gt;0,11,10))))))&amp;"AR"&amp;IF(ДАННЫЕ!BX1611&gt;0,1,0)&amp;"GD"&amp;B1611&amp;"VV"&amp;IF(E1611&gt;=5,IF(E1611&lt;18,1,0),0)</f>
        <v>VN10CD10AR0GD0VV0</v>
      </c>
      <c r="M1611" s="28" t="str">
        <f>ДАННЫЕ!$I1611&amp;"b"&amp;ДАННЫЕ!$BI1611&amp;"r"&amp;ДАННЫЕ!$BJ1611&amp;"CD"&amp;IF(ДАННЫЕ!BF1611&gt;0,IF(ДАННЫЕ!BF1611&lt;200,1,IF(ДАННЫЕ!BF1611&lt;350,2,3)),0)&amp;"h"&amp;IF(ДАННЫЕ!$BK1611+ДАННЫЕ!$BL1611+ДАННЫЕ!$BM1611&gt;0,1,0)&amp;"x"&amp;ДАННЫЕ!$BK1611&amp;"y"&amp;ДАННЫЕ!$BL1611&amp;"z"&amp;ДАННЫЕ!$BM1611&amp;"c"&amp;IF(ДАННЫЕ!$BK1611+ДАННЫЕ!$BL1611+ДАННЫЕ!$BM1611=3,1,0)&amp;"a"&amp;IF(ДАННЫЕ!$BQ1611+ДАННЫЕ!$BR1611&gt;0,1,0)&amp;"d"&amp;ДАННЫЕ!$BQ1611&amp;"v"&amp;ДАННЫЕ!$BR1611&amp;"p"&amp;ДАННЫЕ!$BS1611&amp;"n"&amp;ДАННЫЕ!$BU1611&amp;"t"&amp;ДАННЫЕ!$BV1611&amp;"o"&amp;ДАННЫЕ!$BT1611&amp;"l"&amp;IF(ДАННЫЕ!$BN1611&gt;0,1,0)&amp;ДАННЫЕ!$BN1611&amp;"g"&amp;ДАННЫЕ!$BO1611&amp;"s"&amp;ДАННЫЕ!$BP1611&amp;"DZ"&amp;IF(ДАННЫЕ!B1611-ДАННЫЕ!G1611 &lt; 60,IF(ДАННЫЕ!B1611-ДАННЫЕ!G1611 &gt;= 0,1,0),0)&amp;"u"&amp;IF(ДАННЫЕ!$CJ1611&gt;0,1,0)</f>
        <v>brCD0h0xyzc0a0dvpntol0gsDZ1u0</v>
      </c>
      <c r="N1611" s="28" t="str">
        <f ca="1">ДАННЫЕ!$F1611&amp;ДАННЫЕ!$I1611&amp;"g"&amp;B1611&amp;"cf"&amp;D1611&amp;"a"&amp;IF(ДАННЫЕ!$BX1611&gt;0,1,0)&amp;IF(ДАННЫЕ!$BF1611&gt;500,1,IF(ДАННЫЕ!$BF1611&gt;350,2,IF(ДАННЫЕ!$BF1611&gt;=200,3,IF(ДАННЫЕ!$BF1611&gt;=100,4,IF(ДАННЫЕ!$BF1611&gt;=50,5,IF(ДАННЫЕ!$BF1611&lt;50,6,0))))))&amp;"AR"&amp;IF(DATEDIF(ДАННЫЕ!$BX1611,ДАННЫЕ!$F$1,"y")&gt;1,1,0)&amp;"VG"&amp;IF(ДАННЫЕ!$BH1611="0",1,0)&amp;"o"&amp;IF(T1611+ДАННЫЕ!$AF1611+ДАННЫЕ!$AG1611+ДАННЫЕ!$AH1611+ДАННЫЕ!$AI1611+ДАННЫЕ!$AJ1611+ДАННЫЕ!$AP1611+ДАННЫЕ!$AQ1611+ДАННЫЕ!$AR1611+ДАННЫЕ!$AU1611+ДАННЫЕ!$AW1611+ДАННЫЕ!$AS1611+ДАННЫЕ!$AT1611&gt;0,1,0)&amp;"x"&amp;ДАННЫЕ!$AG1611&amp;"p"&amp;IF(ДАННЫЕ!$BY1611&gt;0,1,0)&amp;"v"&amp;IF(ДАННЫЕ!$BZ1611&gt;0,1,0)&amp;"n"&amp;ДАННЫЕ!$CA1611&amp;"t"&amp;ДАННЫЕ!$AY1611&amp;"k"&amp;ДАННЫЕ!$CB1611&amp;"q"&amp;ДАННЫЕ!$CC1611&amp;"w"&amp;ДАННЫЕ!$CD1611&amp;"e"&amp;ДАННЫЕ!$CE1611&amp;"m"&amp;ДАННЫЕ!$CF1611&amp;"c"&amp;ДАННЫЕ!$CG1611&amp;"z"&amp;ДАННЫЕ!$CH1611&amp;"d"&amp;IF(H1611=4,1,0)&amp;"s"&amp;IF(ДАННЫЕ!$J1611=1,0,1)&amp;"u"&amp;IF(ДАННЫЕ!$CJ1611&gt;0,1,0)</f>
        <v>g0cf0a06AR1VG0o0xp0v0ntkqwemczd0s1u0</v>
      </c>
      <c r="O1611" s="28" t="str">
        <f>ДАННЫЕ!$I1611&amp;"g"&amp;B1611&amp;A1611&amp;"f"&amp;P1611&amp;"c"&amp;IF(ДАННЫЕ!$U1611&gt;0,1,0)&amp;"s"&amp;IF(ДАННЫЕ!$Q1611&gt;0,IF(YEAR(ДАННЫЕ!$F$1)=YEAR(ДАННЫЕ!$Q1611),IF(MONTH(ДАННЫЕ!$F$1)=MONTH(ДАННЫЕ!$Q1611),111,11),1),0)&amp;"i"&amp;IF(ДАННЫЕ!$R1611+ДАННЫЕ!$S1611+ДАННЫЕ!$T1611=0,0,1)&amp;"h"&amp;IF(ДАННЫЕ!$P1611&gt;0,1,0)&amp;"p"&amp;IF(ДАННЫЕ!$CI1611&gt;0,IF(YEAR(ДАННЫЕ!$F$1)=YEAR(ДАННЫЕ!$CI1611),IF(MONTH(ДАННЫЕ!$F$1)=MONTH(ДАННЫЕ!$CI1611),111,11),1),0)&amp;"d"&amp;IF(ДАННЫЕ!$CJ1611&gt;0,IF(YEAR(ДАННЫЕ!$F$1)=YEAR(ДАННЫЕ!$CJ1611),IF(MONTH(ДАННЫЕ!$F$1)=MONTH(ДАННЫЕ!$CJ1611),111,11),1),0)&amp;"o"&amp;IF(ДАННЫЕ!$CK1611&gt;0,IF(MONTH(ДАННЫЕ!$F$1)=MONTH(ДАННЫЕ!$CK1611),111,11),0)&amp;"v"&amp;IF(ДАННЫЕ!$BE1611&gt;0,IF(MONTH(ДАННЫЕ!$F$1)=MONTH(ДАННЫЕ!$BE1611),111,11),0)</f>
        <v>g00f0c0s0i0h0p0d0o0v0</v>
      </c>
      <c r="P1611" s="15">
        <f t="shared" si="77"/>
        <v>0</v>
      </c>
      <c r="Q1611" s="15">
        <f>IF(ДАННЫЕ!$F$1&gt;ДАННЫЕ!$N1611,IF(YEAR(ДАННЫЕ!$F$1)=YEAR(ДАННЫЕ!M1611),1,0),0)</f>
        <v>0</v>
      </c>
      <c r="R1611" s="15">
        <f>IF(ДАННЫЕ!$F$1&gt;ДАННЫЕ!$N1611,IF(YEAR(ДАННЫЕ!$F$1)=YEAR(ДАННЫЕ!N1611),1,0),0)</f>
        <v>0</v>
      </c>
      <c r="S1611" s="15">
        <f>IF(ДАННЫЕ!$AA1611="2А",1,IF(ДАННЫЕ!$AA1611="2Б",2,IF(ДАННЫЕ!$AA1611="2В",3,IF(ДАННЫЕ!$AA1611=3,4,IF(ДАННЫЕ!$AA1611="4А",5,IF(ДАННЫЕ!$AA1611="4Б",6,IF(ДАННЫЕ!$AA1611="4В",7,IF(ДАННЫЕ!$AA1611=5,8,0))))))))</f>
        <v>0</v>
      </c>
      <c r="T1611" s="15">
        <f>IF(OR(ДАННЫЕ!$AC1611=2,ДАННЫЕ!$AD1611=2,ДАННЫЕ!$AE1611=2),2,IF(OR(ДАННЫЕ!$AC1611=1,ДАННЫЕ!$AD1611=1,ДАННЫЕ!$AE1611=1),1,0))</f>
        <v>0</v>
      </c>
    </row>
    <row r="1612" spans="1:20" x14ac:dyDescent="0.2">
      <c r="A1612" s="78">
        <f>IF(B1612&gt;0,IF(MONTH(ДАННЫЕ!$F$1)=MONTH(ДАННЫЕ!$B1612),1,0),0)</f>
        <v>0</v>
      </c>
      <c r="B1612" s="14">
        <f>IF(ДАННЫЕ!$B1612&gt;0,IF(YEAR(ДАННЫЕ!$F$1)=YEAR(ДАННЫЕ!$B1612),1,0),0)</f>
        <v>0</v>
      </c>
      <c r="C1612" s="14">
        <f>IF(ДАННЫЕ!$CM1612&gt;0,IF(YEAR(ДАННЫЕ!$F$1)=YEAR(ДАННЫЕ!$CM1612),1,0),0)</f>
        <v>0</v>
      </c>
      <c r="D1612" s="14">
        <f>IF(ДАННЫЕ!$CJ1612&gt;0,IF(ДАННЫЕ!$CL1612&gt;ДАННЫЕ!$F$1,1,IF(ДАННЫЕ!$CL1612&gt;0,0,1)),0)</f>
        <v>0</v>
      </c>
      <c r="E1612" s="43" t="str">
        <f ca="1">IF(ДАННЫЕ!$F$1&gt;0,IF(ДАННЫЕ!$G1612&gt;0,DATEDIF(ДАННЫЕ!$G1612,ДАННЫЕ!$F$1,"y"),""),IF(ДАННЫЕ!$G1612&gt;0,DATEDIF(ДАННЫЕ!$G1612,TODAY(),"y"),""))</f>
        <v/>
      </c>
      <c r="F1612" s="43" t="str">
        <f xml:space="preserve"> IF(ДАННЫЕ!$F1612="М",IF(E1612&gt;=18,IF(E1612&lt;60,1,""),""),"")&amp;IF(ДАННЫЕ!$F1612="Ж",IF(E1612&gt;=18,IF(E1612&lt;55,1,""),""),"")</f>
        <v/>
      </c>
      <c r="G1612" s="43" t="str">
        <f xml:space="preserve"> IF(ДАННЫЕ!$F1612="М",IF(E1612&gt;=60,2,""),"")&amp;IF(ДАННЫЕ!$F1612="Ж",IF(E1612&gt;=55,2,""),"")</f>
        <v/>
      </c>
      <c r="H1612" s="43" t="str">
        <f t="shared" ca="1" si="75"/>
        <v/>
      </c>
      <c r="I1612" s="43" t="str">
        <f t="shared" ca="1" si="76"/>
        <v>03</v>
      </c>
      <c r="J1612" s="28" t="str">
        <f ca="1">ДАННЫЕ!$F1612&amp;H1612&amp;I1612&amp;ДАННЫЕ!$I1612&amp;"m"&amp;IF(ДАННЫЕ!$I1612&gt;0,IF(ДАННЫЕ!$J1612&gt;0,0,1),"")&amp;"f"&amp;IF(ДАННЫЕ!$R1612&gt;0,IF(YEAR(ДАННЫЕ!$F$1)=YEAR(ДАННЫЕ!$R1612),1,0),0)&amp;"z"&amp;ДАННЫЕ!$R1612&amp;"p"&amp;ДАННЫЕ!$S1612&amp;"i"&amp;ДАННЫЕ!$T1612&amp;"h"&amp;ДАННЫЕ!$K1612&amp;"be"&amp;ДАННЫЕ!$BI1612&amp;"CD"&amp;IF(ДАННЫЕ!BF1612&gt;500,4,IF(ДАННЫЕ!BF1612&gt;350,3,IF(ДАННЫЕ!BF1612&gt;200,2,IF(ДАННЫЕ!BF1612&gt;0,1,0))))&amp;"g"&amp;B1612&amp;"d"&amp;H1612&amp;"l"&amp;ДАННЫЕ!AT1612&amp;"a"&amp;ДАННЫЕ!$V1612&amp;"v"&amp;R1612&amp;"k"&amp;ДАННЫЕ!$U1612&amp;"s"&amp;ДАННЫЕ!$Y1612&amp;"t"&amp;ДАННЫЕ!$X1612&amp;"b"&amp;IF(ДАННЫЕ!$Q1612&gt;1,1,0)&amp;"PP"&amp;ДАННЫЕ!Z1612&amp;"c"&amp;S1612&amp;"x"&amp;IF(ДАННЫЕ!$BY1612&gt;0,IF(YEAR(ДАННЫЕ!$F$1)=YEAR(ДАННЫЕ!$BY1612),1,0),0)&amp;"n"&amp;IF(ДАННЫЕ!$BZ1612&gt;0,IF(YEAR(ДАННЫЕ!$F$1)=YEAR(ДАННЫЕ!$BZ1612),1,0),0)&amp;"u"&amp;D1612&amp;"z"&amp;IF(ДАННЫЕ!$CL1612&gt;0,IF(YEAR(ДАННЫЕ!$F$1)&gt;YEAR(ДАННЫЕ!$CL1612),11,12),0)</f>
        <v>03mf0zpihbeCD0g0dlav0kstb0PPc0x0n0u0z0</v>
      </c>
      <c r="K1612" s="28" t="str">
        <f ca="1">ДАННЫЕ!$I1612&amp;"x"&amp;B1612&amp;"w"&amp;IF(T1612+ДАННЫЕ!AD1612+ДАННЫЕ!AE1612+ДАННЫЕ!AF1612+ДАННЫЕ!AG1612+ДАННЫЕ!AH1612+ДАННЫЕ!$AL1612+ДАННЫЕ!AI1612+ДАННЫЕ!AJ1612+ДАННЫЕ!AK1612+ДАННЫЕ!AP1612+ДАННЫЕ!AQ1612+ДАННЫЕ!AR1612+ДАННЫЕ!$AM1612+ДАННЫЕ!$AN1612+ДАННЫЕ!AS1612+ДАННЫЕ!AT1612&gt;0,1,0)&amp;IF(OR(T1612=2,ДАННЫЕ!AD1612=2,ДАННЫЕ!AE1612=2,ДАННЫЕ!AF1612=2,ДАННЫЕ!AG1612=2,ДАННЫЕ!AH1612=2,ДАННЫЕ!$AL1612=2,ДАННЫЕ!AI1612=2,ДАННЫЕ!AJ1612=2,ДАННЫЕ!AK1612=2,ДАННЫЕ!AP1612=2,ДАННЫЕ!AQ1612=2,ДАННЫЕ!AR1612=2,ДАННЫЕ!$AM1612=2,ДАННЫЕ!$AN1612=2,ДАННЫЕ!AS1612=2,ДАННЫЕ!AT1612=2),2,0)&amp;"t"&amp;IF(T1612&gt;0,"1"&amp;T1612,"00")&amp;"f"&amp;IF(ДАННЫЕ!$AC1612,"1"&amp;ДАННЫЕ!$AC1612,"00")&amp;"b"&amp;IF(ДАННЫЕ!$AD1612,"1"&amp;ДАННЫЕ!$AD1612,"00")&amp;"g"&amp;IF(ДАННЫЕ!$AF1612,"1"&amp;ДАННЫЕ!$AF1612,"00")&amp;"c"&amp;IF(ДАННЫЕ!$AG1612,"1"&amp;ДАННЫЕ!$AG1612,"00")&amp;"i"&amp;IF(ДАННЫЕ!$AH1612,"1"&amp;ДАННЫЕ!$AH1612,"00")&amp;"r"&amp;IF(ДАННЫЕ!$AL1612,"1"&amp;ДАННЫЕ!$AL1612,"00")&amp;"m"&amp;IF(ДАННЫЕ!$AI1612,"1"&amp;ДАННЫЕ!$AI1612,"00")&amp;"hS"&amp;IF(ДАННЫЕ!$AJ1612,"1"&amp;ДАННЫЕ!$AJ1612,"00")&amp;"hZ"&amp;IF(ДАННЫЕ!$AK1612,"1"&amp;ДАННЫЕ!$AK1612,"00")&amp;"p"&amp;IF(ДАННЫЕ!$AP1612,"1"&amp;ДАННЫЕ!$AP1612,"00")&amp;"k"&amp;IF(ДАННЫЕ!$AQ1612,"1"&amp;ДАННЫЕ!$AQ1612,"00")&amp;"z"&amp;IF(ДАННЫЕ!$AR1612,"1"&amp;ДАННЫЕ!$AR1612,"00")&amp;"j"&amp;IF(ДАННЫЕ!$AM1612,"1"&amp;ДАННЫЕ!$AM1612,"00")&amp;"n"&amp;IF(ДАННЫЕ!$AN1612,"1"&amp;ДАННЫЕ!$AN1612,"00")&amp;"E"&amp;ДАННЫЕ!BI1612&amp;"L"&amp;ДАННЫЕ!AO1612&amp;"h"&amp;IF(ДАННЫЕ!$AU1612&gt;0,1,0)&amp;"v"&amp;IF(ДАННЫЕ!$AW1612&gt;0,1,0)&amp;"a"&amp;IF(ДАННЫЕ!$AS1612,"1"&amp;ДАННЫЕ!$AS1612,"00")&amp;"s"&amp;IF(ДАННЫЕ!$AT1612,"1"&amp;ДАННЫЕ!$AT1612,"00")&amp;"u"&amp;IF(ДАННЫЕ!$CJ1612&gt;0,1,0)&amp;"y"&amp;B1612&amp;"d"&amp;H1612&amp;"e"&amp;F1612&amp;G1612</f>
        <v>x0w00t00f00b00g00c00i00r00m00hS00hZ00p00k00z00j00n00ELh0v0a00s00u0y0de</v>
      </c>
      <c r="L1612" s="28" t="str">
        <f ca="1">ДАННЫЕ!$I1612&amp;"VN"&amp;IF(ДАННЫЕ!AW1612&gt;0,11,10)&amp;"CD"&amp;IF(ДАННЫЕ!BF1612&gt;500,16,IF(ДАННЫЕ!BF1612&gt;350,15,IF(ДАННЫЕ!BF1612&gt;=200,14,IF(ДАННЫЕ!BF1612&gt;=100,13,IF(ДАННЫЕ!BF1612&gt;=50,12,IF(ДАННЫЕ!BF1612&gt;0,11,10))))))&amp;"AR"&amp;IF(ДАННЫЕ!BX1612&gt;0,1,0)&amp;"GD"&amp;B1612&amp;"VV"&amp;IF(E1612&gt;=5,IF(E1612&lt;18,1,0),0)</f>
        <v>VN10CD10AR0GD0VV0</v>
      </c>
      <c r="M1612" s="28" t="str">
        <f>ДАННЫЕ!$I1612&amp;"b"&amp;ДАННЫЕ!$BI1612&amp;"r"&amp;ДАННЫЕ!$BJ1612&amp;"CD"&amp;IF(ДАННЫЕ!BF1612&gt;0,IF(ДАННЫЕ!BF1612&lt;200,1,IF(ДАННЫЕ!BF1612&lt;350,2,3)),0)&amp;"h"&amp;IF(ДАННЫЕ!$BK1612+ДАННЫЕ!$BL1612+ДАННЫЕ!$BM1612&gt;0,1,0)&amp;"x"&amp;ДАННЫЕ!$BK1612&amp;"y"&amp;ДАННЫЕ!$BL1612&amp;"z"&amp;ДАННЫЕ!$BM1612&amp;"c"&amp;IF(ДАННЫЕ!$BK1612+ДАННЫЕ!$BL1612+ДАННЫЕ!$BM1612=3,1,0)&amp;"a"&amp;IF(ДАННЫЕ!$BQ1612+ДАННЫЕ!$BR1612&gt;0,1,0)&amp;"d"&amp;ДАННЫЕ!$BQ1612&amp;"v"&amp;ДАННЫЕ!$BR1612&amp;"p"&amp;ДАННЫЕ!$BS1612&amp;"n"&amp;ДАННЫЕ!$BU1612&amp;"t"&amp;ДАННЫЕ!$BV1612&amp;"o"&amp;ДАННЫЕ!$BT1612&amp;"l"&amp;IF(ДАННЫЕ!$BN1612&gt;0,1,0)&amp;ДАННЫЕ!$BN1612&amp;"g"&amp;ДАННЫЕ!$BO1612&amp;"s"&amp;ДАННЫЕ!$BP1612&amp;"DZ"&amp;IF(ДАННЫЕ!B1612-ДАННЫЕ!G1612 &lt; 60,IF(ДАННЫЕ!B1612-ДАННЫЕ!G1612 &gt;= 0,1,0),0)&amp;"u"&amp;IF(ДАННЫЕ!$CJ1612&gt;0,1,0)</f>
        <v>brCD0h0xyzc0a0dvpntol0gsDZ1u0</v>
      </c>
      <c r="N1612" s="28" t="str">
        <f ca="1">ДАННЫЕ!$F1612&amp;ДАННЫЕ!$I1612&amp;"g"&amp;B1612&amp;"cf"&amp;D1612&amp;"a"&amp;IF(ДАННЫЕ!$BX1612&gt;0,1,0)&amp;IF(ДАННЫЕ!$BF1612&gt;500,1,IF(ДАННЫЕ!$BF1612&gt;350,2,IF(ДАННЫЕ!$BF1612&gt;=200,3,IF(ДАННЫЕ!$BF1612&gt;=100,4,IF(ДАННЫЕ!$BF1612&gt;=50,5,IF(ДАННЫЕ!$BF1612&lt;50,6,0))))))&amp;"AR"&amp;IF(DATEDIF(ДАННЫЕ!$BX1612,ДАННЫЕ!$F$1,"y")&gt;1,1,0)&amp;"VG"&amp;IF(ДАННЫЕ!$BH1612="0",1,0)&amp;"o"&amp;IF(T1612+ДАННЫЕ!$AF1612+ДАННЫЕ!$AG1612+ДАННЫЕ!$AH1612+ДАННЫЕ!$AI1612+ДАННЫЕ!$AJ1612+ДАННЫЕ!$AP1612+ДАННЫЕ!$AQ1612+ДАННЫЕ!$AR1612+ДАННЫЕ!$AU1612+ДАННЫЕ!$AW1612+ДАННЫЕ!$AS1612+ДАННЫЕ!$AT1612&gt;0,1,0)&amp;"x"&amp;ДАННЫЕ!$AG1612&amp;"p"&amp;IF(ДАННЫЕ!$BY1612&gt;0,1,0)&amp;"v"&amp;IF(ДАННЫЕ!$BZ1612&gt;0,1,0)&amp;"n"&amp;ДАННЫЕ!$CA1612&amp;"t"&amp;ДАННЫЕ!$AY1612&amp;"k"&amp;ДАННЫЕ!$CB1612&amp;"q"&amp;ДАННЫЕ!$CC1612&amp;"w"&amp;ДАННЫЕ!$CD1612&amp;"e"&amp;ДАННЫЕ!$CE1612&amp;"m"&amp;ДАННЫЕ!$CF1612&amp;"c"&amp;ДАННЫЕ!$CG1612&amp;"z"&amp;ДАННЫЕ!$CH1612&amp;"d"&amp;IF(H1612=4,1,0)&amp;"s"&amp;IF(ДАННЫЕ!$J1612=1,0,1)&amp;"u"&amp;IF(ДАННЫЕ!$CJ1612&gt;0,1,0)</f>
        <v>g0cf0a06AR1VG0o0xp0v0ntkqwemczd0s1u0</v>
      </c>
      <c r="O1612" s="28" t="str">
        <f>ДАННЫЕ!$I1612&amp;"g"&amp;B1612&amp;A1612&amp;"f"&amp;P1612&amp;"c"&amp;IF(ДАННЫЕ!$U1612&gt;0,1,0)&amp;"s"&amp;IF(ДАННЫЕ!$Q1612&gt;0,IF(YEAR(ДАННЫЕ!$F$1)=YEAR(ДАННЫЕ!$Q1612),IF(MONTH(ДАННЫЕ!$F$1)=MONTH(ДАННЫЕ!$Q1612),111,11),1),0)&amp;"i"&amp;IF(ДАННЫЕ!$R1612+ДАННЫЕ!$S1612+ДАННЫЕ!$T1612=0,0,1)&amp;"h"&amp;IF(ДАННЫЕ!$P1612&gt;0,1,0)&amp;"p"&amp;IF(ДАННЫЕ!$CI1612&gt;0,IF(YEAR(ДАННЫЕ!$F$1)=YEAR(ДАННЫЕ!$CI1612),IF(MONTH(ДАННЫЕ!$F$1)=MONTH(ДАННЫЕ!$CI1612),111,11),1),0)&amp;"d"&amp;IF(ДАННЫЕ!$CJ1612&gt;0,IF(YEAR(ДАННЫЕ!$F$1)=YEAR(ДАННЫЕ!$CJ1612),IF(MONTH(ДАННЫЕ!$F$1)=MONTH(ДАННЫЕ!$CJ1612),111,11),1),0)&amp;"o"&amp;IF(ДАННЫЕ!$CK1612&gt;0,IF(MONTH(ДАННЫЕ!$F$1)=MONTH(ДАННЫЕ!$CK1612),111,11),0)&amp;"v"&amp;IF(ДАННЫЕ!$BE1612&gt;0,IF(MONTH(ДАННЫЕ!$F$1)=MONTH(ДАННЫЕ!$BE1612),111,11),0)</f>
        <v>g00f0c0s0i0h0p0d0o0v0</v>
      </c>
      <c r="P1612" s="15">
        <f t="shared" si="77"/>
        <v>0</v>
      </c>
      <c r="Q1612" s="15">
        <f>IF(ДАННЫЕ!$F$1&gt;ДАННЫЕ!$N1612,IF(YEAR(ДАННЫЕ!$F$1)=YEAR(ДАННЫЕ!M1612),1,0),0)</f>
        <v>0</v>
      </c>
      <c r="R1612" s="15">
        <f>IF(ДАННЫЕ!$F$1&gt;ДАННЫЕ!$N1612,IF(YEAR(ДАННЫЕ!$F$1)=YEAR(ДАННЫЕ!N1612),1,0),0)</f>
        <v>0</v>
      </c>
      <c r="S1612" s="15">
        <f>IF(ДАННЫЕ!$AA1612="2А",1,IF(ДАННЫЕ!$AA1612="2Б",2,IF(ДАННЫЕ!$AA1612="2В",3,IF(ДАННЫЕ!$AA1612=3,4,IF(ДАННЫЕ!$AA1612="4А",5,IF(ДАННЫЕ!$AA1612="4Б",6,IF(ДАННЫЕ!$AA1612="4В",7,IF(ДАННЫЕ!$AA1612=5,8,0))))))))</f>
        <v>0</v>
      </c>
      <c r="T1612" s="15">
        <f>IF(OR(ДАННЫЕ!$AC1612=2,ДАННЫЕ!$AD1612=2,ДАННЫЕ!$AE1612=2),2,IF(OR(ДАННЫЕ!$AC1612=1,ДАННЫЕ!$AD1612=1,ДАННЫЕ!$AE1612=1),1,0))</f>
        <v>0</v>
      </c>
    </row>
    <row r="1613" spans="1:20" x14ac:dyDescent="0.2">
      <c r="A1613" s="78">
        <f>IF(B1613&gt;0,IF(MONTH(ДАННЫЕ!$F$1)=MONTH(ДАННЫЕ!$B1613),1,0),0)</f>
        <v>0</v>
      </c>
      <c r="B1613" s="14">
        <f>IF(ДАННЫЕ!$B1613&gt;0,IF(YEAR(ДАННЫЕ!$F$1)=YEAR(ДАННЫЕ!$B1613),1,0),0)</f>
        <v>0</v>
      </c>
      <c r="C1613" s="14">
        <f>IF(ДАННЫЕ!$CM1613&gt;0,IF(YEAR(ДАННЫЕ!$F$1)=YEAR(ДАННЫЕ!$CM1613),1,0),0)</f>
        <v>0</v>
      </c>
      <c r="D1613" s="14">
        <f>IF(ДАННЫЕ!$CJ1613&gt;0,IF(ДАННЫЕ!$CL1613&gt;ДАННЫЕ!$F$1,1,IF(ДАННЫЕ!$CL1613&gt;0,0,1)),0)</f>
        <v>0</v>
      </c>
      <c r="E1613" s="43" t="str">
        <f ca="1">IF(ДАННЫЕ!$F$1&gt;0,IF(ДАННЫЕ!$G1613&gt;0,DATEDIF(ДАННЫЕ!$G1613,ДАННЫЕ!$F$1,"y"),""),IF(ДАННЫЕ!$G1613&gt;0,DATEDIF(ДАННЫЕ!$G1613,TODAY(),"y"),""))</f>
        <v/>
      </c>
      <c r="F1613" s="43" t="str">
        <f xml:space="preserve"> IF(ДАННЫЕ!$F1613="М",IF(E1613&gt;=18,IF(E1613&lt;60,1,""),""),"")&amp;IF(ДАННЫЕ!$F1613="Ж",IF(E1613&gt;=18,IF(E1613&lt;55,1,""),""),"")</f>
        <v/>
      </c>
      <c r="G1613" s="43" t="str">
        <f xml:space="preserve"> IF(ДАННЫЕ!$F1613="М",IF(E1613&gt;=60,2,""),"")&amp;IF(ДАННЫЕ!$F1613="Ж",IF(E1613&gt;=55,2,""),"")</f>
        <v/>
      </c>
      <c r="H1613" s="43" t="str">
        <f t="shared" ca="1" si="75"/>
        <v/>
      </c>
      <c r="I1613" s="43" t="str">
        <f t="shared" ca="1" si="76"/>
        <v>03</v>
      </c>
      <c r="J1613" s="28" t="str">
        <f ca="1">ДАННЫЕ!$F1613&amp;H1613&amp;I1613&amp;ДАННЫЕ!$I1613&amp;"m"&amp;IF(ДАННЫЕ!$I1613&gt;0,IF(ДАННЫЕ!$J1613&gt;0,0,1),"")&amp;"f"&amp;IF(ДАННЫЕ!$R1613&gt;0,IF(YEAR(ДАННЫЕ!$F$1)=YEAR(ДАННЫЕ!$R1613),1,0),0)&amp;"z"&amp;ДАННЫЕ!$R1613&amp;"p"&amp;ДАННЫЕ!$S1613&amp;"i"&amp;ДАННЫЕ!$T1613&amp;"h"&amp;ДАННЫЕ!$K1613&amp;"be"&amp;ДАННЫЕ!$BI1613&amp;"CD"&amp;IF(ДАННЫЕ!BF1613&gt;500,4,IF(ДАННЫЕ!BF1613&gt;350,3,IF(ДАННЫЕ!BF1613&gt;200,2,IF(ДАННЫЕ!BF1613&gt;0,1,0))))&amp;"g"&amp;B1613&amp;"d"&amp;H1613&amp;"l"&amp;ДАННЫЕ!AT1613&amp;"a"&amp;ДАННЫЕ!$V1613&amp;"v"&amp;R1613&amp;"k"&amp;ДАННЫЕ!$U1613&amp;"s"&amp;ДАННЫЕ!$Y1613&amp;"t"&amp;ДАННЫЕ!$X1613&amp;"b"&amp;IF(ДАННЫЕ!$Q1613&gt;1,1,0)&amp;"PP"&amp;ДАННЫЕ!Z1613&amp;"c"&amp;S1613&amp;"x"&amp;IF(ДАННЫЕ!$BY1613&gt;0,IF(YEAR(ДАННЫЕ!$F$1)=YEAR(ДАННЫЕ!$BY1613),1,0),0)&amp;"n"&amp;IF(ДАННЫЕ!$BZ1613&gt;0,IF(YEAR(ДАННЫЕ!$F$1)=YEAR(ДАННЫЕ!$BZ1613),1,0),0)&amp;"u"&amp;D1613&amp;"z"&amp;IF(ДАННЫЕ!$CL1613&gt;0,IF(YEAR(ДАННЫЕ!$F$1)&gt;YEAR(ДАННЫЕ!$CL1613),11,12),0)</f>
        <v>03mf0zpihbeCD0g0dlav0kstb0PPc0x0n0u0z0</v>
      </c>
      <c r="K1613" s="28" t="str">
        <f ca="1">ДАННЫЕ!$I1613&amp;"x"&amp;B1613&amp;"w"&amp;IF(T1613+ДАННЫЕ!AD1613+ДАННЫЕ!AE1613+ДАННЫЕ!AF1613+ДАННЫЕ!AG1613+ДАННЫЕ!AH1613+ДАННЫЕ!$AL1613+ДАННЫЕ!AI1613+ДАННЫЕ!AJ1613+ДАННЫЕ!AK1613+ДАННЫЕ!AP1613+ДАННЫЕ!AQ1613+ДАННЫЕ!AR1613+ДАННЫЕ!$AM1613+ДАННЫЕ!$AN1613+ДАННЫЕ!AS1613+ДАННЫЕ!AT1613&gt;0,1,0)&amp;IF(OR(T1613=2,ДАННЫЕ!AD1613=2,ДАННЫЕ!AE1613=2,ДАННЫЕ!AF1613=2,ДАННЫЕ!AG1613=2,ДАННЫЕ!AH1613=2,ДАННЫЕ!$AL1613=2,ДАННЫЕ!AI1613=2,ДАННЫЕ!AJ1613=2,ДАННЫЕ!AK1613=2,ДАННЫЕ!AP1613=2,ДАННЫЕ!AQ1613=2,ДАННЫЕ!AR1613=2,ДАННЫЕ!$AM1613=2,ДАННЫЕ!$AN1613=2,ДАННЫЕ!AS1613=2,ДАННЫЕ!AT1613=2),2,0)&amp;"t"&amp;IF(T1613&gt;0,"1"&amp;T1613,"00")&amp;"f"&amp;IF(ДАННЫЕ!$AC1613,"1"&amp;ДАННЫЕ!$AC1613,"00")&amp;"b"&amp;IF(ДАННЫЕ!$AD1613,"1"&amp;ДАННЫЕ!$AD1613,"00")&amp;"g"&amp;IF(ДАННЫЕ!$AF1613,"1"&amp;ДАННЫЕ!$AF1613,"00")&amp;"c"&amp;IF(ДАННЫЕ!$AG1613,"1"&amp;ДАННЫЕ!$AG1613,"00")&amp;"i"&amp;IF(ДАННЫЕ!$AH1613,"1"&amp;ДАННЫЕ!$AH1613,"00")&amp;"r"&amp;IF(ДАННЫЕ!$AL1613,"1"&amp;ДАННЫЕ!$AL1613,"00")&amp;"m"&amp;IF(ДАННЫЕ!$AI1613,"1"&amp;ДАННЫЕ!$AI1613,"00")&amp;"hS"&amp;IF(ДАННЫЕ!$AJ1613,"1"&amp;ДАННЫЕ!$AJ1613,"00")&amp;"hZ"&amp;IF(ДАННЫЕ!$AK1613,"1"&amp;ДАННЫЕ!$AK1613,"00")&amp;"p"&amp;IF(ДАННЫЕ!$AP1613,"1"&amp;ДАННЫЕ!$AP1613,"00")&amp;"k"&amp;IF(ДАННЫЕ!$AQ1613,"1"&amp;ДАННЫЕ!$AQ1613,"00")&amp;"z"&amp;IF(ДАННЫЕ!$AR1613,"1"&amp;ДАННЫЕ!$AR1613,"00")&amp;"j"&amp;IF(ДАННЫЕ!$AM1613,"1"&amp;ДАННЫЕ!$AM1613,"00")&amp;"n"&amp;IF(ДАННЫЕ!$AN1613,"1"&amp;ДАННЫЕ!$AN1613,"00")&amp;"E"&amp;ДАННЫЕ!BI1613&amp;"L"&amp;ДАННЫЕ!AO1613&amp;"h"&amp;IF(ДАННЫЕ!$AU1613&gt;0,1,0)&amp;"v"&amp;IF(ДАННЫЕ!$AW1613&gt;0,1,0)&amp;"a"&amp;IF(ДАННЫЕ!$AS1613,"1"&amp;ДАННЫЕ!$AS1613,"00")&amp;"s"&amp;IF(ДАННЫЕ!$AT1613,"1"&amp;ДАННЫЕ!$AT1613,"00")&amp;"u"&amp;IF(ДАННЫЕ!$CJ1613&gt;0,1,0)&amp;"y"&amp;B1613&amp;"d"&amp;H1613&amp;"e"&amp;F1613&amp;G1613</f>
        <v>x0w00t00f00b00g00c00i00r00m00hS00hZ00p00k00z00j00n00ELh0v0a00s00u0y0de</v>
      </c>
      <c r="L1613" s="28" t="str">
        <f ca="1">ДАННЫЕ!$I1613&amp;"VN"&amp;IF(ДАННЫЕ!AW1613&gt;0,11,10)&amp;"CD"&amp;IF(ДАННЫЕ!BF1613&gt;500,16,IF(ДАННЫЕ!BF1613&gt;350,15,IF(ДАННЫЕ!BF1613&gt;=200,14,IF(ДАННЫЕ!BF1613&gt;=100,13,IF(ДАННЫЕ!BF1613&gt;=50,12,IF(ДАННЫЕ!BF1613&gt;0,11,10))))))&amp;"AR"&amp;IF(ДАННЫЕ!BX1613&gt;0,1,0)&amp;"GD"&amp;B1613&amp;"VV"&amp;IF(E1613&gt;=5,IF(E1613&lt;18,1,0),0)</f>
        <v>VN10CD10AR0GD0VV0</v>
      </c>
      <c r="M1613" s="28" t="str">
        <f>ДАННЫЕ!$I1613&amp;"b"&amp;ДАННЫЕ!$BI1613&amp;"r"&amp;ДАННЫЕ!$BJ1613&amp;"CD"&amp;IF(ДАННЫЕ!BF1613&gt;0,IF(ДАННЫЕ!BF1613&lt;200,1,IF(ДАННЫЕ!BF1613&lt;350,2,3)),0)&amp;"h"&amp;IF(ДАННЫЕ!$BK1613+ДАННЫЕ!$BL1613+ДАННЫЕ!$BM1613&gt;0,1,0)&amp;"x"&amp;ДАННЫЕ!$BK1613&amp;"y"&amp;ДАННЫЕ!$BL1613&amp;"z"&amp;ДАННЫЕ!$BM1613&amp;"c"&amp;IF(ДАННЫЕ!$BK1613+ДАННЫЕ!$BL1613+ДАННЫЕ!$BM1613=3,1,0)&amp;"a"&amp;IF(ДАННЫЕ!$BQ1613+ДАННЫЕ!$BR1613&gt;0,1,0)&amp;"d"&amp;ДАННЫЕ!$BQ1613&amp;"v"&amp;ДАННЫЕ!$BR1613&amp;"p"&amp;ДАННЫЕ!$BS1613&amp;"n"&amp;ДАННЫЕ!$BU1613&amp;"t"&amp;ДАННЫЕ!$BV1613&amp;"o"&amp;ДАННЫЕ!$BT1613&amp;"l"&amp;IF(ДАННЫЕ!$BN1613&gt;0,1,0)&amp;ДАННЫЕ!$BN1613&amp;"g"&amp;ДАННЫЕ!$BO1613&amp;"s"&amp;ДАННЫЕ!$BP1613&amp;"DZ"&amp;IF(ДАННЫЕ!B1613-ДАННЫЕ!G1613 &lt; 60,IF(ДАННЫЕ!B1613-ДАННЫЕ!G1613 &gt;= 0,1,0),0)&amp;"u"&amp;IF(ДАННЫЕ!$CJ1613&gt;0,1,0)</f>
        <v>brCD0h0xyzc0a0dvpntol0gsDZ1u0</v>
      </c>
      <c r="N1613" s="28" t="str">
        <f ca="1">ДАННЫЕ!$F1613&amp;ДАННЫЕ!$I1613&amp;"g"&amp;B1613&amp;"cf"&amp;D1613&amp;"a"&amp;IF(ДАННЫЕ!$BX1613&gt;0,1,0)&amp;IF(ДАННЫЕ!$BF1613&gt;500,1,IF(ДАННЫЕ!$BF1613&gt;350,2,IF(ДАННЫЕ!$BF1613&gt;=200,3,IF(ДАННЫЕ!$BF1613&gt;=100,4,IF(ДАННЫЕ!$BF1613&gt;=50,5,IF(ДАННЫЕ!$BF1613&lt;50,6,0))))))&amp;"AR"&amp;IF(DATEDIF(ДАННЫЕ!$BX1613,ДАННЫЕ!$F$1,"y")&gt;1,1,0)&amp;"VG"&amp;IF(ДАННЫЕ!$BH1613="0",1,0)&amp;"o"&amp;IF(T1613+ДАННЫЕ!$AF1613+ДАННЫЕ!$AG1613+ДАННЫЕ!$AH1613+ДАННЫЕ!$AI1613+ДАННЫЕ!$AJ1613+ДАННЫЕ!$AP1613+ДАННЫЕ!$AQ1613+ДАННЫЕ!$AR1613+ДАННЫЕ!$AU1613+ДАННЫЕ!$AW1613+ДАННЫЕ!$AS1613+ДАННЫЕ!$AT1613&gt;0,1,0)&amp;"x"&amp;ДАННЫЕ!$AG1613&amp;"p"&amp;IF(ДАННЫЕ!$BY1613&gt;0,1,0)&amp;"v"&amp;IF(ДАННЫЕ!$BZ1613&gt;0,1,0)&amp;"n"&amp;ДАННЫЕ!$CA1613&amp;"t"&amp;ДАННЫЕ!$AY1613&amp;"k"&amp;ДАННЫЕ!$CB1613&amp;"q"&amp;ДАННЫЕ!$CC1613&amp;"w"&amp;ДАННЫЕ!$CD1613&amp;"e"&amp;ДАННЫЕ!$CE1613&amp;"m"&amp;ДАННЫЕ!$CF1613&amp;"c"&amp;ДАННЫЕ!$CG1613&amp;"z"&amp;ДАННЫЕ!$CH1613&amp;"d"&amp;IF(H1613=4,1,0)&amp;"s"&amp;IF(ДАННЫЕ!$J1613=1,0,1)&amp;"u"&amp;IF(ДАННЫЕ!$CJ1613&gt;0,1,0)</f>
        <v>g0cf0a06AR1VG0o0xp0v0ntkqwemczd0s1u0</v>
      </c>
      <c r="O1613" s="28" t="str">
        <f>ДАННЫЕ!$I1613&amp;"g"&amp;B1613&amp;A1613&amp;"f"&amp;P1613&amp;"c"&amp;IF(ДАННЫЕ!$U1613&gt;0,1,0)&amp;"s"&amp;IF(ДАННЫЕ!$Q1613&gt;0,IF(YEAR(ДАННЫЕ!$F$1)=YEAR(ДАННЫЕ!$Q1613),IF(MONTH(ДАННЫЕ!$F$1)=MONTH(ДАННЫЕ!$Q1613),111,11),1),0)&amp;"i"&amp;IF(ДАННЫЕ!$R1613+ДАННЫЕ!$S1613+ДАННЫЕ!$T1613=0,0,1)&amp;"h"&amp;IF(ДАННЫЕ!$P1613&gt;0,1,0)&amp;"p"&amp;IF(ДАННЫЕ!$CI1613&gt;0,IF(YEAR(ДАННЫЕ!$F$1)=YEAR(ДАННЫЕ!$CI1613),IF(MONTH(ДАННЫЕ!$F$1)=MONTH(ДАННЫЕ!$CI1613),111,11),1),0)&amp;"d"&amp;IF(ДАННЫЕ!$CJ1613&gt;0,IF(YEAR(ДАННЫЕ!$F$1)=YEAR(ДАННЫЕ!$CJ1613),IF(MONTH(ДАННЫЕ!$F$1)=MONTH(ДАННЫЕ!$CJ1613),111,11),1),0)&amp;"o"&amp;IF(ДАННЫЕ!$CK1613&gt;0,IF(MONTH(ДАННЫЕ!$F$1)=MONTH(ДАННЫЕ!$CK1613),111,11),0)&amp;"v"&amp;IF(ДАННЫЕ!$BE1613&gt;0,IF(MONTH(ДАННЫЕ!$F$1)=MONTH(ДАННЫЕ!$BE1613),111,11),0)</f>
        <v>g00f0c0s0i0h0p0d0o0v0</v>
      </c>
      <c r="P1613" s="15">
        <f t="shared" si="77"/>
        <v>0</v>
      </c>
      <c r="Q1613" s="15">
        <f>IF(ДАННЫЕ!$F$1&gt;ДАННЫЕ!$N1613,IF(YEAR(ДАННЫЕ!$F$1)=YEAR(ДАННЫЕ!M1613),1,0),0)</f>
        <v>0</v>
      </c>
      <c r="R1613" s="15">
        <f>IF(ДАННЫЕ!$F$1&gt;ДАННЫЕ!$N1613,IF(YEAR(ДАННЫЕ!$F$1)=YEAR(ДАННЫЕ!N1613),1,0),0)</f>
        <v>0</v>
      </c>
      <c r="S1613" s="15">
        <f>IF(ДАННЫЕ!$AA1613="2А",1,IF(ДАННЫЕ!$AA1613="2Б",2,IF(ДАННЫЕ!$AA1613="2В",3,IF(ДАННЫЕ!$AA1613=3,4,IF(ДАННЫЕ!$AA1613="4А",5,IF(ДАННЫЕ!$AA1613="4Б",6,IF(ДАННЫЕ!$AA1613="4В",7,IF(ДАННЫЕ!$AA1613=5,8,0))))))))</f>
        <v>0</v>
      </c>
      <c r="T1613" s="15">
        <f>IF(OR(ДАННЫЕ!$AC1613=2,ДАННЫЕ!$AD1613=2,ДАННЫЕ!$AE1613=2),2,IF(OR(ДАННЫЕ!$AC1613=1,ДАННЫЕ!$AD1613=1,ДАННЫЕ!$AE1613=1),1,0))</f>
        <v>0</v>
      </c>
    </row>
    <row r="1614" spans="1:20" x14ac:dyDescent="0.2">
      <c r="A1614" s="78">
        <f>IF(B1614&gt;0,IF(MONTH(ДАННЫЕ!$F$1)=MONTH(ДАННЫЕ!$B1614),1,0),0)</f>
        <v>0</v>
      </c>
      <c r="B1614" s="14">
        <f>IF(ДАННЫЕ!$B1614&gt;0,IF(YEAR(ДАННЫЕ!$F$1)=YEAR(ДАННЫЕ!$B1614),1,0),0)</f>
        <v>0</v>
      </c>
      <c r="C1614" s="14">
        <f>IF(ДАННЫЕ!$CM1614&gt;0,IF(YEAR(ДАННЫЕ!$F$1)=YEAR(ДАННЫЕ!$CM1614),1,0),0)</f>
        <v>0</v>
      </c>
      <c r="D1614" s="14">
        <f>IF(ДАННЫЕ!$CJ1614&gt;0,IF(ДАННЫЕ!$CL1614&gt;ДАННЫЕ!$F$1,1,IF(ДАННЫЕ!$CL1614&gt;0,0,1)),0)</f>
        <v>0</v>
      </c>
      <c r="E1614" s="43" t="str">
        <f ca="1">IF(ДАННЫЕ!$F$1&gt;0,IF(ДАННЫЕ!$G1614&gt;0,DATEDIF(ДАННЫЕ!$G1614,ДАННЫЕ!$F$1,"y"),""),IF(ДАННЫЕ!$G1614&gt;0,DATEDIF(ДАННЫЕ!$G1614,TODAY(),"y"),""))</f>
        <v/>
      </c>
      <c r="F1614" s="43" t="str">
        <f xml:space="preserve"> IF(ДАННЫЕ!$F1614="М",IF(E1614&gt;=18,IF(E1614&lt;60,1,""),""),"")&amp;IF(ДАННЫЕ!$F1614="Ж",IF(E1614&gt;=18,IF(E1614&lt;55,1,""),""),"")</f>
        <v/>
      </c>
      <c r="G1614" s="43" t="str">
        <f xml:space="preserve"> IF(ДАННЫЕ!$F1614="М",IF(E1614&gt;=60,2,""),"")&amp;IF(ДАННЫЕ!$F1614="Ж",IF(E1614&gt;=55,2,""),"")</f>
        <v/>
      </c>
      <c r="H1614" s="43" t="str">
        <f t="shared" ca="1" si="75"/>
        <v/>
      </c>
      <c r="I1614" s="43" t="str">
        <f t="shared" ca="1" si="76"/>
        <v>03</v>
      </c>
      <c r="J1614" s="28" t="str">
        <f ca="1">ДАННЫЕ!$F1614&amp;H1614&amp;I1614&amp;ДАННЫЕ!$I1614&amp;"m"&amp;IF(ДАННЫЕ!$I1614&gt;0,IF(ДАННЫЕ!$J1614&gt;0,0,1),"")&amp;"f"&amp;IF(ДАННЫЕ!$R1614&gt;0,IF(YEAR(ДАННЫЕ!$F$1)=YEAR(ДАННЫЕ!$R1614),1,0),0)&amp;"z"&amp;ДАННЫЕ!$R1614&amp;"p"&amp;ДАННЫЕ!$S1614&amp;"i"&amp;ДАННЫЕ!$T1614&amp;"h"&amp;ДАННЫЕ!$K1614&amp;"be"&amp;ДАННЫЕ!$BI1614&amp;"CD"&amp;IF(ДАННЫЕ!BF1614&gt;500,4,IF(ДАННЫЕ!BF1614&gt;350,3,IF(ДАННЫЕ!BF1614&gt;200,2,IF(ДАННЫЕ!BF1614&gt;0,1,0))))&amp;"g"&amp;B1614&amp;"d"&amp;H1614&amp;"l"&amp;ДАННЫЕ!AT1614&amp;"a"&amp;ДАННЫЕ!$V1614&amp;"v"&amp;R1614&amp;"k"&amp;ДАННЫЕ!$U1614&amp;"s"&amp;ДАННЫЕ!$Y1614&amp;"t"&amp;ДАННЫЕ!$X1614&amp;"b"&amp;IF(ДАННЫЕ!$Q1614&gt;1,1,0)&amp;"PP"&amp;ДАННЫЕ!Z1614&amp;"c"&amp;S1614&amp;"x"&amp;IF(ДАННЫЕ!$BY1614&gt;0,IF(YEAR(ДАННЫЕ!$F$1)=YEAR(ДАННЫЕ!$BY1614),1,0),0)&amp;"n"&amp;IF(ДАННЫЕ!$BZ1614&gt;0,IF(YEAR(ДАННЫЕ!$F$1)=YEAR(ДАННЫЕ!$BZ1614),1,0),0)&amp;"u"&amp;D1614&amp;"z"&amp;IF(ДАННЫЕ!$CL1614&gt;0,IF(YEAR(ДАННЫЕ!$F$1)&gt;YEAR(ДАННЫЕ!$CL1614),11,12),0)</f>
        <v>03mf0zpihbeCD0g0dlav0kstb0PPc0x0n0u0z0</v>
      </c>
      <c r="K1614" s="28" t="str">
        <f ca="1">ДАННЫЕ!$I1614&amp;"x"&amp;B1614&amp;"w"&amp;IF(T1614+ДАННЫЕ!AD1614+ДАННЫЕ!AE1614+ДАННЫЕ!AF1614+ДАННЫЕ!AG1614+ДАННЫЕ!AH1614+ДАННЫЕ!$AL1614+ДАННЫЕ!AI1614+ДАННЫЕ!AJ1614+ДАННЫЕ!AK1614+ДАННЫЕ!AP1614+ДАННЫЕ!AQ1614+ДАННЫЕ!AR1614+ДАННЫЕ!$AM1614+ДАННЫЕ!$AN1614+ДАННЫЕ!AS1614+ДАННЫЕ!AT1614&gt;0,1,0)&amp;IF(OR(T1614=2,ДАННЫЕ!AD1614=2,ДАННЫЕ!AE1614=2,ДАННЫЕ!AF1614=2,ДАННЫЕ!AG1614=2,ДАННЫЕ!AH1614=2,ДАННЫЕ!$AL1614=2,ДАННЫЕ!AI1614=2,ДАННЫЕ!AJ1614=2,ДАННЫЕ!AK1614=2,ДАННЫЕ!AP1614=2,ДАННЫЕ!AQ1614=2,ДАННЫЕ!AR1614=2,ДАННЫЕ!$AM1614=2,ДАННЫЕ!$AN1614=2,ДАННЫЕ!AS1614=2,ДАННЫЕ!AT1614=2),2,0)&amp;"t"&amp;IF(T1614&gt;0,"1"&amp;T1614,"00")&amp;"f"&amp;IF(ДАННЫЕ!$AC1614,"1"&amp;ДАННЫЕ!$AC1614,"00")&amp;"b"&amp;IF(ДАННЫЕ!$AD1614,"1"&amp;ДАННЫЕ!$AD1614,"00")&amp;"g"&amp;IF(ДАННЫЕ!$AF1614,"1"&amp;ДАННЫЕ!$AF1614,"00")&amp;"c"&amp;IF(ДАННЫЕ!$AG1614,"1"&amp;ДАННЫЕ!$AG1614,"00")&amp;"i"&amp;IF(ДАННЫЕ!$AH1614,"1"&amp;ДАННЫЕ!$AH1614,"00")&amp;"r"&amp;IF(ДАННЫЕ!$AL1614,"1"&amp;ДАННЫЕ!$AL1614,"00")&amp;"m"&amp;IF(ДАННЫЕ!$AI1614,"1"&amp;ДАННЫЕ!$AI1614,"00")&amp;"hS"&amp;IF(ДАННЫЕ!$AJ1614,"1"&amp;ДАННЫЕ!$AJ1614,"00")&amp;"hZ"&amp;IF(ДАННЫЕ!$AK1614,"1"&amp;ДАННЫЕ!$AK1614,"00")&amp;"p"&amp;IF(ДАННЫЕ!$AP1614,"1"&amp;ДАННЫЕ!$AP1614,"00")&amp;"k"&amp;IF(ДАННЫЕ!$AQ1614,"1"&amp;ДАННЫЕ!$AQ1614,"00")&amp;"z"&amp;IF(ДАННЫЕ!$AR1614,"1"&amp;ДАННЫЕ!$AR1614,"00")&amp;"j"&amp;IF(ДАННЫЕ!$AM1614,"1"&amp;ДАННЫЕ!$AM1614,"00")&amp;"n"&amp;IF(ДАННЫЕ!$AN1614,"1"&amp;ДАННЫЕ!$AN1614,"00")&amp;"E"&amp;ДАННЫЕ!BI1614&amp;"L"&amp;ДАННЫЕ!AO1614&amp;"h"&amp;IF(ДАННЫЕ!$AU1614&gt;0,1,0)&amp;"v"&amp;IF(ДАННЫЕ!$AW1614&gt;0,1,0)&amp;"a"&amp;IF(ДАННЫЕ!$AS1614,"1"&amp;ДАННЫЕ!$AS1614,"00")&amp;"s"&amp;IF(ДАННЫЕ!$AT1614,"1"&amp;ДАННЫЕ!$AT1614,"00")&amp;"u"&amp;IF(ДАННЫЕ!$CJ1614&gt;0,1,0)&amp;"y"&amp;B1614&amp;"d"&amp;H1614&amp;"e"&amp;F1614&amp;G1614</f>
        <v>x0w00t00f00b00g00c00i00r00m00hS00hZ00p00k00z00j00n00ELh0v0a00s00u0y0de</v>
      </c>
      <c r="L1614" s="28" t="str">
        <f ca="1">ДАННЫЕ!$I1614&amp;"VN"&amp;IF(ДАННЫЕ!AW1614&gt;0,11,10)&amp;"CD"&amp;IF(ДАННЫЕ!BF1614&gt;500,16,IF(ДАННЫЕ!BF1614&gt;350,15,IF(ДАННЫЕ!BF1614&gt;=200,14,IF(ДАННЫЕ!BF1614&gt;=100,13,IF(ДАННЫЕ!BF1614&gt;=50,12,IF(ДАННЫЕ!BF1614&gt;0,11,10))))))&amp;"AR"&amp;IF(ДАННЫЕ!BX1614&gt;0,1,0)&amp;"GD"&amp;B1614&amp;"VV"&amp;IF(E1614&gt;=5,IF(E1614&lt;18,1,0),0)</f>
        <v>VN10CD10AR0GD0VV0</v>
      </c>
      <c r="M1614" s="28" t="str">
        <f>ДАННЫЕ!$I1614&amp;"b"&amp;ДАННЫЕ!$BI1614&amp;"r"&amp;ДАННЫЕ!$BJ1614&amp;"CD"&amp;IF(ДАННЫЕ!BF1614&gt;0,IF(ДАННЫЕ!BF1614&lt;200,1,IF(ДАННЫЕ!BF1614&lt;350,2,3)),0)&amp;"h"&amp;IF(ДАННЫЕ!$BK1614+ДАННЫЕ!$BL1614+ДАННЫЕ!$BM1614&gt;0,1,0)&amp;"x"&amp;ДАННЫЕ!$BK1614&amp;"y"&amp;ДАННЫЕ!$BL1614&amp;"z"&amp;ДАННЫЕ!$BM1614&amp;"c"&amp;IF(ДАННЫЕ!$BK1614+ДАННЫЕ!$BL1614+ДАННЫЕ!$BM1614=3,1,0)&amp;"a"&amp;IF(ДАННЫЕ!$BQ1614+ДАННЫЕ!$BR1614&gt;0,1,0)&amp;"d"&amp;ДАННЫЕ!$BQ1614&amp;"v"&amp;ДАННЫЕ!$BR1614&amp;"p"&amp;ДАННЫЕ!$BS1614&amp;"n"&amp;ДАННЫЕ!$BU1614&amp;"t"&amp;ДАННЫЕ!$BV1614&amp;"o"&amp;ДАННЫЕ!$BT1614&amp;"l"&amp;IF(ДАННЫЕ!$BN1614&gt;0,1,0)&amp;ДАННЫЕ!$BN1614&amp;"g"&amp;ДАННЫЕ!$BO1614&amp;"s"&amp;ДАННЫЕ!$BP1614&amp;"DZ"&amp;IF(ДАННЫЕ!B1614-ДАННЫЕ!G1614 &lt; 60,IF(ДАННЫЕ!B1614-ДАННЫЕ!G1614 &gt;= 0,1,0),0)&amp;"u"&amp;IF(ДАННЫЕ!$CJ1614&gt;0,1,0)</f>
        <v>brCD0h0xyzc0a0dvpntol0gsDZ1u0</v>
      </c>
      <c r="N1614" s="28" t="str">
        <f ca="1">ДАННЫЕ!$F1614&amp;ДАННЫЕ!$I1614&amp;"g"&amp;B1614&amp;"cf"&amp;D1614&amp;"a"&amp;IF(ДАННЫЕ!$BX1614&gt;0,1,0)&amp;IF(ДАННЫЕ!$BF1614&gt;500,1,IF(ДАННЫЕ!$BF1614&gt;350,2,IF(ДАННЫЕ!$BF1614&gt;=200,3,IF(ДАННЫЕ!$BF1614&gt;=100,4,IF(ДАННЫЕ!$BF1614&gt;=50,5,IF(ДАННЫЕ!$BF1614&lt;50,6,0))))))&amp;"AR"&amp;IF(DATEDIF(ДАННЫЕ!$BX1614,ДАННЫЕ!$F$1,"y")&gt;1,1,0)&amp;"VG"&amp;IF(ДАННЫЕ!$BH1614="0",1,0)&amp;"o"&amp;IF(T1614+ДАННЫЕ!$AF1614+ДАННЫЕ!$AG1614+ДАННЫЕ!$AH1614+ДАННЫЕ!$AI1614+ДАННЫЕ!$AJ1614+ДАННЫЕ!$AP1614+ДАННЫЕ!$AQ1614+ДАННЫЕ!$AR1614+ДАННЫЕ!$AU1614+ДАННЫЕ!$AW1614+ДАННЫЕ!$AS1614+ДАННЫЕ!$AT1614&gt;0,1,0)&amp;"x"&amp;ДАННЫЕ!$AG1614&amp;"p"&amp;IF(ДАННЫЕ!$BY1614&gt;0,1,0)&amp;"v"&amp;IF(ДАННЫЕ!$BZ1614&gt;0,1,0)&amp;"n"&amp;ДАННЫЕ!$CA1614&amp;"t"&amp;ДАННЫЕ!$AY1614&amp;"k"&amp;ДАННЫЕ!$CB1614&amp;"q"&amp;ДАННЫЕ!$CC1614&amp;"w"&amp;ДАННЫЕ!$CD1614&amp;"e"&amp;ДАННЫЕ!$CE1614&amp;"m"&amp;ДАННЫЕ!$CF1614&amp;"c"&amp;ДАННЫЕ!$CG1614&amp;"z"&amp;ДАННЫЕ!$CH1614&amp;"d"&amp;IF(H1614=4,1,0)&amp;"s"&amp;IF(ДАННЫЕ!$J1614=1,0,1)&amp;"u"&amp;IF(ДАННЫЕ!$CJ1614&gt;0,1,0)</f>
        <v>g0cf0a06AR1VG0o0xp0v0ntkqwemczd0s1u0</v>
      </c>
      <c r="O1614" s="28" t="str">
        <f>ДАННЫЕ!$I1614&amp;"g"&amp;B1614&amp;A1614&amp;"f"&amp;P1614&amp;"c"&amp;IF(ДАННЫЕ!$U1614&gt;0,1,0)&amp;"s"&amp;IF(ДАННЫЕ!$Q1614&gt;0,IF(YEAR(ДАННЫЕ!$F$1)=YEAR(ДАННЫЕ!$Q1614),IF(MONTH(ДАННЫЕ!$F$1)=MONTH(ДАННЫЕ!$Q1614),111,11),1),0)&amp;"i"&amp;IF(ДАННЫЕ!$R1614+ДАННЫЕ!$S1614+ДАННЫЕ!$T1614=0,0,1)&amp;"h"&amp;IF(ДАННЫЕ!$P1614&gt;0,1,0)&amp;"p"&amp;IF(ДАННЫЕ!$CI1614&gt;0,IF(YEAR(ДАННЫЕ!$F$1)=YEAR(ДАННЫЕ!$CI1614),IF(MONTH(ДАННЫЕ!$F$1)=MONTH(ДАННЫЕ!$CI1614),111,11),1),0)&amp;"d"&amp;IF(ДАННЫЕ!$CJ1614&gt;0,IF(YEAR(ДАННЫЕ!$F$1)=YEAR(ДАННЫЕ!$CJ1614),IF(MONTH(ДАННЫЕ!$F$1)=MONTH(ДАННЫЕ!$CJ1614),111,11),1),0)&amp;"o"&amp;IF(ДАННЫЕ!$CK1614&gt;0,IF(MONTH(ДАННЫЕ!$F$1)=MONTH(ДАННЫЕ!$CK1614),111,11),0)&amp;"v"&amp;IF(ДАННЫЕ!$BE1614&gt;0,IF(MONTH(ДАННЫЕ!$F$1)=MONTH(ДАННЫЕ!$BE1614),111,11),0)</f>
        <v>g00f0c0s0i0h0p0d0o0v0</v>
      </c>
      <c r="P1614" s="15">
        <f t="shared" si="77"/>
        <v>0</v>
      </c>
      <c r="Q1614" s="15">
        <f>IF(ДАННЫЕ!$F$1&gt;ДАННЫЕ!$N1614,IF(YEAR(ДАННЫЕ!$F$1)=YEAR(ДАННЫЕ!M1614),1,0),0)</f>
        <v>0</v>
      </c>
      <c r="R1614" s="15">
        <f>IF(ДАННЫЕ!$F$1&gt;ДАННЫЕ!$N1614,IF(YEAR(ДАННЫЕ!$F$1)=YEAR(ДАННЫЕ!N1614),1,0),0)</f>
        <v>0</v>
      </c>
      <c r="S1614" s="15">
        <f>IF(ДАННЫЕ!$AA1614="2А",1,IF(ДАННЫЕ!$AA1614="2Б",2,IF(ДАННЫЕ!$AA1614="2В",3,IF(ДАННЫЕ!$AA1614=3,4,IF(ДАННЫЕ!$AA1614="4А",5,IF(ДАННЫЕ!$AA1614="4Б",6,IF(ДАННЫЕ!$AA1614="4В",7,IF(ДАННЫЕ!$AA1614=5,8,0))))))))</f>
        <v>0</v>
      </c>
      <c r="T1614" s="15">
        <f>IF(OR(ДАННЫЕ!$AC1614=2,ДАННЫЕ!$AD1614=2,ДАННЫЕ!$AE1614=2),2,IF(OR(ДАННЫЕ!$AC1614=1,ДАННЫЕ!$AD1614=1,ДАННЫЕ!$AE1614=1),1,0))</f>
        <v>0</v>
      </c>
    </row>
    <row r="1615" spans="1:20" x14ac:dyDescent="0.2">
      <c r="A1615" s="78">
        <f>IF(B1615&gt;0,IF(MONTH(ДАННЫЕ!$F$1)=MONTH(ДАННЫЕ!$B1615),1,0),0)</f>
        <v>0</v>
      </c>
      <c r="B1615" s="14">
        <f>IF(ДАННЫЕ!$B1615&gt;0,IF(YEAR(ДАННЫЕ!$F$1)=YEAR(ДАННЫЕ!$B1615),1,0),0)</f>
        <v>0</v>
      </c>
      <c r="C1615" s="14">
        <f>IF(ДАННЫЕ!$CM1615&gt;0,IF(YEAR(ДАННЫЕ!$F$1)=YEAR(ДАННЫЕ!$CM1615),1,0),0)</f>
        <v>0</v>
      </c>
      <c r="D1615" s="14">
        <f>IF(ДАННЫЕ!$CJ1615&gt;0,IF(ДАННЫЕ!$CL1615&gt;ДАННЫЕ!$F$1,1,IF(ДАННЫЕ!$CL1615&gt;0,0,1)),0)</f>
        <v>0</v>
      </c>
      <c r="E1615" s="43" t="str">
        <f ca="1">IF(ДАННЫЕ!$F$1&gt;0,IF(ДАННЫЕ!$G1615&gt;0,DATEDIF(ДАННЫЕ!$G1615,ДАННЫЕ!$F$1,"y"),""),IF(ДАННЫЕ!$G1615&gt;0,DATEDIF(ДАННЫЕ!$G1615,TODAY(),"y"),""))</f>
        <v/>
      </c>
      <c r="F1615" s="43" t="str">
        <f xml:space="preserve"> IF(ДАННЫЕ!$F1615="М",IF(E1615&gt;=18,IF(E1615&lt;60,1,""),""),"")&amp;IF(ДАННЫЕ!$F1615="Ж",IF(E1615&gt;=18,IF(E1615&lt;55,1,""),""),"")</f>
        <v/>
      </c>
      <c r="G1615" s="43" t="str">
        <f xml:space="preserve"> IF(ДАННЫЕ!$F1615="М",IF(E1615&gt;=60,2,""),"")&amp;IF(ДАННЫЕ!$F1615="Ж",IF(E1615&gt;=55,2,""),"")</f>
        <v/>
      </c>
      <c r="H1615" s="43" t="str">
        <f t="shared" ca="1" si="75"/>
        <v/>
      </c>
      <c r="I1615" s="43" t="str">
        <f t="shared" ca="1" si="76"/>
        <v>03</v>
      </c>
      <c r="J1615" s="28" t="str">
        <f ca="1">ДАННЫЕ!$F1615&amp;H1615&amp;I1615&amp;ДАННЫЕ!$I1615&amp;"m"&amp;IF(ДАННЫЕ!$I1615&gt;0,IF(ДАННЫЕ!$J1615&gt;0,0,1),"")&amp;"f"&amp;IF(ДАННЫЕ!$R1615&gt;0,IF(YEAR(ДАННЫЕ!$F$1)=YEAR(ДАННЫЕ!$R1615),1,0),0)&amp;"z"&amp;ДАННЫЕ!$R1615&amp;"p"&amp;ДАННЫЕ!$S1615&amp;"i"&amp;ДАННЫЕ!$T1615&amp;"h"&amp;ДАННЫЕ!$K1615&amp;"be"&amp;ДАННЫЕ!$BI1615&amp;"CD"&amp;IF(ДАННЫЕ!BF1615&gt;500,4,IF(ДАННЫЕ!BF1615&gt;350,3,IF(ДАННЫЕ!BF1615&gt;200,2,IF(ДАННЫЕ!BF1615&gt;0,1,0))))&amp;"g"&amp;B1615&amp;"d"&amp;H1615&amp;"l"&amp;ДАННЫЕ!AT1615&amp;"a"&amp;ДАННЫЕ!$V1615&amp;"v"&amp;R1615&amp;"k"&amp;ДАННЫЕ!$U1615&amp;"s"&amp;ДАННЫЕ!$Y1615&amp;"t"&amp;ДАННЫЕ!$X1615&amp;"b"&amp;IF(ДАННЫЕ!$Q1615&gt;1,1,0)&amp;"PP"&amp;ДАННЫЕ!Z1615&amp;"c"&amp;S1615&amp;"x"&amp;IF(ДАННЫЕ!$BY1615&gt;0,IF(YEAR(ДАННЫЕ!$F$1)=YEAR(ДАННЫЕ!$BY1615),1,0),0)&amp;"n"&amp;IF(ДАННЫЕ!$BZ1615&gt;0,IF(YEAR(ДАННЫЕ!$F$1)=YEAR(ДАННЫЕ!$BZ1615),1,0),0)&amp;"u"&amp;D1615&amp;"z"&amp;IF(ДАННЫЕ!$CL1615&gt;0,IF(YEAR(ДАННЫЕ!$F$1)&gt;YEAR(ДАННЫЕ!$CL1615),11,12),0)</f>
        <v>03mf0zpihbeCD0g0dlav0kstb0PPc0x0n0u0z0</v>
      </c>
      <c r="K1615" s="28" t="str">
        <f ca="1">ДАННЫЕ!$I1615&amp;"x"&amp;B1615&amp;"w"&amp;IF(T1615+ДАННЫЕ!AD1615+ДАННЫЕ!AE1615+ДАННЫЕ!AF1615+ДАННЫЕ!AG1615+ДАННЫЕ!AH1615+ДАННЫЕ!$AL1615+ДАННЫЕ!AI1615+ДАННЫЕ!AJ1615+ДАННЫЕ!AK1615+ДАННЫЕ!AP1615+ДАННЫЕ!AQ1615+ДАННЫЕ!AR1615+ДАННЫЕ!$AM1615+ДАННЫЕ!$AN1615+ДАННЫЕ!AS1615+ДАННЫЕ!AT1615&gt;0,1,0)&amp;IF(OR(T1615=2,ДАННЫЕ!AD1615=2,ДАННЫЕ!AE1615=2,ДАННЫЕ!AF1615=2,ДАННЫЕ!AG1615=2,ДАННЫЕ!AH1615=2,ДАННЫЕ!$AL1615=2,ДАННЫЕ!AI1615=2,ДАННЫЕ!AJ1615=2,ДАННЫЕ!AK1615=2,ДАННЫЕ!AP1615=2,ДАННЫЕ!AQ1615=2,ДАННЫЕ!AR1615=2,ДАННЫЕ!$AM1615=2,ДАННЫЕ!$AN1615=2,ДАННЫЕ!AS1615=2,ДАННЫЕ!AT1615=2),2,0)&amp;"t"&amp;IF(T1615&gt;0,"1"&amp;T1615,"00")&amp;"f"&amp;IF(ДАННЫЕ!$AC1615,"1"&amp;ДАННЫЕ!$AC1615,"00")&amp;"b"&amp;IF(ДАННЫЕ!$AD1615,"1"&amp;ДАННЫЕ!$AD1615,"00")&amp;"g"&amp;IF(ДАННЫЕ!$AF1615,"1"&amp;ДАННЫЕ!$AF1615,"00")&amp;"c"&amp;IF(ДАННЫЕ!$AG1615,"1"&amp;ДАННЫЕ!$AG1615,"00")&amp;"i"&amp;IF(ДАННЫЕ!$AH1615,"1"&amp;ДАННЫЕ!$AH1615,"00")&amp;"r"&amp;IF(ДАННЫЕ!$AL1615,"1"&amp;ДАННЫЕ!$AL1615,"00")&amp;"m"&amp;IF(ДАННЫЕ!$AI1615,"1"&amp;ДАННЫЕ!$AI1615,"00")&amp;"hS"&amp;IF(ДАННЫЕ!$AJ1615,"1"&amp;ДАННЫЕ!$AJ1615,"00")&amp;"hZ"&amp;IF(ДАННЫЕ!$AK1615,"1"&amp;ДАННЫЕ!$AK1615,"00")&amp;"p"&amp;IF(ДАННЫЕ!$AP1615,"1"&amp;ДАННЫЕ!$AP1615,"00")&amp;"k"&amp;IF(ДАННЫЕ!$AQ1615,"1"&amp;ДАННЫЕ!$AQ1615,"00")&amp;"z"&amp;IF(ДАННЫЕ!$AR1615,"1"&amp;ДАННЫЕ!$AR1615,"00")&amp;"j"&amp;IF(ДАННЫЕ!$AM1615,"1"&amp;ДАННЫЕ!$AM1615,"00")&amp;"n"&amp;IF(ДАННЫЕ!$AN1615,"1"&amp;ДАННЫЕ!$AN1615,"00")&amp;"E"&amp;ДАННЫЕ!BI1615&amp;"L"&amp;ДАННЫЕ!AO1615&amp;"h"&amp;IF(ДАННЫЕ!$AU1615&gt;0,1,0)&amp;"v"&amp;IF(ДАННЫЕ!$AW1615&gt;0,1,0)&amp;"a"&amp;IF(ДАННЫЕ!$AS1615,"1"&amp;ДАННЫЕ!$AS1615,"00")&amp;"s"&amp;IF(ДАННЫЕ!$AT1615,"1"&amp;ДАННЫЕ!$AT1615,"00")&amp;"u"&amp;IF(ДАННЫЕ!$CJ1615&gt;0,1,0)&amp;"y"&amp;B1615&amp;"d"&amp;H1615&amp;"e"&amp;F1615&amp;G1615</f>
        <v>x0w00t00f00b00g00c00i00r00m00hS00hZ00p00k00z00j00n00ELh0v0a00s00u0y0de</v>
      </c>
      <c r="L1615" s="28" t="str">
        <f ca="1">ДАННЫЕ!$I1615&amp;"VN"&amp;IF(ДАННЫЕ!AW1615&gt;0,11,10)&amp;"CD"&amp;IF(ДАННЫЕ!BF1615&gt;500,16,IF(ДАННЫЕ!BF1615&gt;350,15,IF(ДАННЫЕ!BF1615&gt;=200,14,IF(ДАННЫЕ!BF1615&gt;=100,13,IF(ДАННЫЕ!BF1615&gt;=50,12,IF(ДАННЫЕ!BF1615&gt;0,11,10))))))&amp;"AR"&amp;IF(ДАННЫЕ!BX1615&gt;0,1,0)&amp;"GD"&amp;B1615&amp;"VV"&amp;IF(E1615&gt;=5,IF(E1615&lt;18,1,0),0)</f>
        <v>VN10CD10AR0GD0VV0</v>
      </c>
      <c r="M1615" s="28" t="str">
        <f>ДАННЫЕ!$I1615&amp;"b"&amp;ДАННЫЕ!$BI1615&amp;"r"&amp;ДАННЫЕ!$BJ1615&amp;"CD"&amp;IF(ДАННЫЕ!BF1615&gt;0,IF(ДАННЫЕ!BF1615&lt;200,1,IF(ДАННЫЕ!BF1615&lt;350,2,3)),0)&amp;"h"&amp;IF(ДАННЫЕ!$BK1615+ДАННЫЕ!$BL1615+ДАННЫЕ!$BM1615&gt;0,1,0)&amp;"x"&amp;ДАННЫЕ!$BK1615&amp;"y"&amp;ДАННЫЕ!$BL1615&amp;"z"&amp;ДАННЫЕ!$BM1615&amp;"c"&amp;IF(ДАННЫЕ!$BK1615+ДАННЫЕ!$BL1615+ДАННЫЕ!$BM1615=3,1,0)&amp;"a"&amp;IF(ДАННЫЕ!$BQ1615+ДАННЫЕ!$BR1615&gt;0,1,0)&amp;"d"&amp;ДАННЫЕ!$BQ1615&amp;"v"&amp;ДАННЫЕ!$BR1615&amp;"p"&amp;ДАННЫЕ!$BS1615&amp;"n"&amp;ДАННЫЕ!$BU1615&amp;"t"&amp;ДАННЫЕ!$BV1615&amp;"o"&amp;ДАННЫЕ!$BT1615&amp;"l"&amp;IF(ДАННЫЕ!$BN1615&gt;0,1,0)&amp;ДАННЫЕ!$BN1615&amp;"g"&amp;ДАННЫЕ!$BO1615&amp;"s"&amp;ДАННЫЕ!$BP1615&amp;"DZ"&amp;IF(ДАННЫЕ!B1615-ДАННЫЕ!G1615 &lt; 60,IF(ДАННЫЕ!B1615-ДАННЫЕ!G1615 &gt;= 0,1,0),0)&amp;"u"&amp;IF(ДАННЫЕ!$CJ1615&gt;0,1,0)</f>
        <v>brCD0h0xyzc0a0dvpntol0gsDZ1u0</v>
      </c>
      <c r="N1615" s="28" t="str">
        <f ca="1">ДАННЫЕ!$F1615&amp;ДАННЫЕ!$I1615&amp;"g"&amp;B1615&amp;"cf"&amp;D1615&amp;"a"&amp;IF(ДАННЫЕ!$BX1615&gt;0,1,0)&amp;IF(ДАННЫЕ!$BF1615&gt;500,1,IF(ДАННЫЕ!$BF1615&gt;350,2,IF(ДАННЫЕ!$BF1615&gt;=200,3,IF(ДАННЫЕ!$BF1615&gt;=100,4,IF(ДАННЫЕ!$BF1615&gt;=50,5,IF(ДАННЫЕ!$BF1615&lt;50,6,0))))))&amp;"AR"&amp;IF(DATEDIF(ДАННЫЕ!$BX1615,ДАННЫЕ!$F$1,"y")&gt;1,1,0)&amp;"VG"&amp;IF(ДАННЫЕ!$BH1615="0",1,0)&amp;"o"&amp;IF(T1615+ДАННЫЕ!$AF1615+ДАННЫЕ!$AG1615+ДАННЫЕ!$AH1615+ДАННЫЕ!$AI1615+ДАННЫЕ!$AJ1615+ДАННЫЕ!$AP1615+ДАННЫЕ!$AQ1615+ДАННЫЕ!$AR1615+ДАННЫЕ!$AU1615+ДАННЫЕ!$AW1615+ДАННЫЕ!$AS1615+ДАННЫЕ!$AT1615&gt;0,1,0)&amp;"x"&amp;ДАННЫЕ!$AG1615&amp;"p"&amp;IF(ДАННЫЕ!$BY1615&gt;0,1,0)&amp;"v"&amp;IF(ДАННЫЕ!$BZ1615&gt;0,1,0)&amp;"n"&amp;ДАННЫЕ!$CA1615&amp;"t"&amp;ДАННЫЕ!$AY1615&amp;"k"&amp;ДАННЫЕ!$CB1615&amp;"q"&amp;ДАННЫЕ!$CC1615&amp;"w"&amp;ДАННЫЕ!$CD1615&amp;"e"&amp;ДАННЫЕ!$CE1615&amp;"m"&amp;ДАННЫЕ!$CF1615&amp;"c"&amp;ДАННЫЕ!$CG1615&amp;"z"&amp;ДАННЫЕ!$CH1615&amp;"d"&amp;IF(H1615=4,1,0)&amp;"s"&amp;IF(ДАННЫЕ!$J1615=1,0,1)&amp;"u"&amp;IF(ДАННЫЕ!$CJ1615&gt;0,1,0)</f>
        <v>g0cf0a06AR1VG0o0xp0v0ntkqwemczd0s1u0</v>
      </c>
      <c r="O1615" s="28" t="str">
        <f>ДАННЫЕ!$I1615&amp;"g"&amp;B1615&amp;A1615&amp;"f"&amp;P1615&amp;"c"&amp;IF(ДАННЫЕ!$U1615&gt;0,1,0)&amp;"s"&amp;IF(ДАННЫЕ!$Q1615&gt;0,IF(YEAR(ДАННЫЕ!$F$1)=YEAR(ДАННЫЕ!$Q1615),IF(MONTH(ДАННЫЕ!$F$1)=MONTH(ДАННЫЕ!$Q1615),111,11),1),0)&amp;"i"&amp;IF(ДАННЫЕ!$R1615+ДАННЫЕ!$S1615+ДАННЫЕ!$T1615=0,0,1)&amp;"h"&amp;IF(ДАННЫЕ!$P1615&gt;0,1,0)&amp;"p"&amp;IF(ДАННЫЕ!$CI1615&gt;0,IF(YEAR(ДАННЫЕ!$F$1)=YEAR(ДАННЫЕ!$CI1615),IF(MONTH(ДАННЫЕ!$F$1)=MONTH(ДАННЫЕ!$CI1615),111,11),1),0)&amp;"d"&amp;IF(ДАННЫЕ!$CJ1615&gt;0,IF(YEAR(ДАННЫЕ!$F$1)=YEAR(ДАННЫЕ!$CJ1615),IF(MONTH(ДАННЫЕ!$F$1)=MONTH(ДАННЫЕ!$CJ1615),111,11),1),0)&amp;"o"&amp;IF(ДАННЫЕ!$CK1615&gt;0,IF(MONTH(ДАННЫЕ!$F$1)=MONTH(ДАННЫЕ!$CK1615),111,11),0)&amp;"v"&amp;IF(ДАННЫЕ!$BE1615&gt;0,IF(MONTH(ДАННЫЕ!$F$1)=MONTH(ДАННЫЕ!$BE1615),111,11),0)</f>
        <v>g00f0c0s0i0h0p0d0o0v0</v>
      </c>
      <c r="P1615" s="15">
        <f t="shared" si="77"/>
        <v>0</v>
      </c>
      <c r="Q1615" s="15">
        <f>IF(ДАННЫЕ!$F$1&gt;ДАННЫЕ!$N1615,IF(YEAR(ДАННЫЕ!$F$1)=YEAR(ДАННЫЕ!M1615),1,0),0)</f>
        <v>0</v>
      </c>
      <c r="R1615" s="15">
        <f>IF(ДАННЫЕ!$F$1&gt;ДАННЫЕ!$N1615,IF(YEAR(ДАННЫЕ!$F$1)=YEAR(ДАННЫЕ!N1615),1,0),0)</f>
        <v>0</v>
      </c>
      <c r="S1615" s="15">
        <f>IF(ДАННЫЕ!$AA1615="2А",1,IF(ДАННЫЕ!$AA1615="2Б",2,IF(ДАННЫЕ!$AA1615="2В",3,IF(ДАННЫЕ!$AA1615=3,4,IF(ДАННЫЕ!$AA1615="4А",5,IF(ДАННЫЕ!$AA1615="4Б",6,IF(ДАННЫЕ!$AA1615="4В",7,IF(ДАННЫЕ!$AA1615=5,8,0))))))))</f>
        <v>0</v>
      </c>
      <c r="T1615" s="15">
        <f>IF(OR(ДАННЫЕ!$AC1615=2,ДАННЫЕ!$AD1615=2,ДАННЫЕ!$AE1615=2),2,IF(OR(ДАННЫЕ!$AC1615=1,ДАННЫЕ!$AD1615=1,ДАННЫЕ!$AE1615=1),1,0))</f>
        <v>0</v>
      </c>
    </row>
    <row r="1616" spans="1:20" x14ac:dyDescent="0.2">
      <c r="A1616" s="78">
        <f>IF(B1616&gt;0,IF(MONTH(ДАННЫЕ!$F$1)=MONTH(ДАННЫЕ!$B1616),1,0),0)</f>
        <v>0</v>
      </c>
      <c r="B1616" s="14">
        <f>IF(ДАННЫЕ!$B1616&gt;0,IF(YEAR(ДАННЫЕ!$F$1)=YEAR(ДАННЫЕ!$B1616),1,0),0)</f>
        <v>0</v>
      </c>
      <c r="C1616" s="14">
        <f>IF(ДАННЫЕ!$CM1616&gt;0,IF(YEAR(ДАННЫЕ!$F$1)=YEAR(ДАННЫЕ!$CM1616),1,0),0)</f>
        <v>0</v>
      </c>
      <c r="D1616" s="14">
        <f>IF(ДАННЫЕ!$CJ1616&gt;0,IF(ДАННЫЕ!$CL1616&gt;ДАННЫЕ!$F$1,1,IF(ДАННЫЕ!$CL1616&gt;0,0,1)),0)</f>
        <v>0</v>
      </c>
      <c r="E1616" s="43" t="str">
        <f ca="1">IF(ДАННЫЕ!$F$1&gt;0,IF(ДАННЫЕ!$G1616&gt;0,DATEDIF(ДАННЫЕ!$G1616,ДАННЫЕ!$F$1,"y"),""),IF(ДАННЫЕ!$G1616&gt;0,DATEDIF(ДАННЫЕ!$G1616,TODAY(),"y"),""))</f>
        <v/>
      </c>
      <c r="F1616" s="43" t="str">
        <f xml:space="preserve"> IF(ДАННЫЕ!$F1616="М",IF(E1616&gt;=18,IF(E1616&lt;60,1,""),""),"")&amp;IF(ДАННЫЕ!$F1616="Ж",IF(E1616&gt;=18,IF(E1616&lt;55,1,""),""),"")</f>
        <v/>
      </c>
      <c r="G1616" s="43" t="str">
        <f xml:space="preserve"> IF(ДАННЫЕ!$F1616="М",IF(E1616&gt;=60,2,""),"")&amp;IF(ДАННЫЕ!$F1616="Ж",IF(E1616&gt;=55,2,""),"")</f>
        <v/>
      </c>
      <c r="H1616" s="43" t="str">
        <f t="shared" ca="1" si="75"/>
        <v/>
      </c>
      <c r="I1616" s="43" t="str">
        <f t="shared" ca="1" si="76"/>
        <v>03</v>
      </c>
      <c r="J1616" s="28" t="str">
        <f ca="1">ДАННЫЕ!$F1616&amp;H1616&amp;I1616&amp;ДАННЫЕ!$I1616&amp;"m"&amp;IF(ДАННЫЕ!$I1616&gt;0,IF(ДАННЫЕ!$J1616&gt;0,0,1),"")&amp;"f"&amp;IF(ДАННЫЕ!$R1616&gt;0,IF(YEAR(ДАННЫЕ!$F$1)=YEAR(ДАННЫЕ!$R1616),1,0),0)&amp;"z"&amp;ДАННЫЕ!$R1616&amp;"p"&amp;ДАННЫЕ!$S1616&amp;"i"&amp;ДАННЫЕ!$T1616&amp;"h"&amp;ДАННЫЕ!$K1616&amp;"be"&amp;ДАННЫЕ!$BI1616&amp;"CD"&amp;IF(ДАННЫЕ!BF1616&gt;500,4,IF(ДАННЫЕ!BF1616&gt;350,3,IF(ДАННЫЕ!BF1616&gt;200,2,IF(ДАННЫЕ!BF1616&gt;0,1,0))))&amp;"g"&amp;B1616&amp;"d"&amp;H1616&amp;"l"&amp;ДАННЫЕ!AT1616&amp;"a"&amp;ДАННЫЕ!$V1616&amp;"v"&amp;R1616&amp;"k"&amp;ДАННЫЕ!$U1616&amp;"s"&amp;ДАННЫЕ!$Y1616&amp;"t"&amp;ДАННЫЕ!$X1616&amp;"b"&amp;IF(ДАННЫЕ!$Q1616&gt;1,1,0)&amp;"PP"&amp;ДАННЫЕ!Z1616&amp;"c"&amp;S1616&amp;"x"&amp;IF(ДАННЫЕ!$BY1616&gt;0,IF(YEAR(ДАННЫЕ!$F$1)=YEAR(ДАННЫЕ!$BY1616),1,0),0)&amp;"n"&amp;IF(ДАННЫЕ!$BZ1616&gt;0,IF(YEAR(ДАННЫЕ!$F$1)=YEAR(ДАННЫЕ!$BZ1616),1,0),0)&amp;"u"&amp;D1616&amp;"z"&amp;IF(ДАННЫЕ!$CL1616&gt;0,IF(YEAR(ДАННЫЕ!$F$1)&gt;YEAR(ДАННЫЕ!$CL1616),11,12),0)</f>
        <v>03mf0zpihbeCD0g0dlav0kstb0PPc0x0n0u0z0</v>
      </c>
      <c r="K1616" s="28" t="str">
        <f ca="1">ДАННЫЕ!$I1616&amp;"x"&amp;B1616&amp;"w"&amp;IF(T1616+ДАННЫЕ!AD1616+ДАННЫЕ!AE1616+ДАННЫЕ!AF1616+ДАННЫЕ!AG1616+ДАННЫЕ!AH1616+ДАННЫЕ!$AL1616+ДАННЫЕ!AI1616+ДАННЫЕ!AJ1616+ДАННЫЕ!AK1616+ДАННЫЕ!AP1616+ДАННЫЕ!AQ1616+ДАННЫЕ!AR1616+ДАННЫЕ!$AM1616+ДАННЫЕ!$AN1616+ДАННЫЕ!AS1616+ДАННЫЕ!AT1616&gt;0,1,0)&amp;IF(OR(T1616=2,ДАННЫЕ!AD1616=2,ДАННЫЕ!AE1616=2,ДАННЫЕ!AF1616=2,ДАННЫЕ!AG1616=2,ДАННЫЕ!AH1616=2,ДАННЫЕ!$AL1616=2,ДАННЫЕ!AI1616=2,ДАННЫЕ!AJ1616=2,ДАННЫЕ!AK1616=2,ДАННЫЕ!AP1616=2,ДАННЫЕ!AQ1616=2,ДАННЫЕ!AR1616=2,ДАННЫЕ!$AM1616=2,ДАННЫЕ!$AN1616=2,ДАННЫЕ!AS1616=2,ДАННЫЕ!AT1616=2),2,0)&amp;"t"&amp;IF(T1616&gt;0,"1"&amp;T1616,"00")&amp;"f"&amp;IF(ДАННЫЕ!$AC1616,"1"&amp;ДАННЫЕ!$AC1616,"00")&amp;"b"&amp;IF(ДАННЫЕ!$AD1616,"1"&amp;ДАННЫЕ!$AD1616,"00")&amp;"g"&amp;IF(ДАННЫЕ!$AF1616,"1"&amp;ДАННЫЕ!$AF1616,"00")&amp;"c"&amp;IF(ДАННЫЕ!$AG1616,"1"&amp;ДАННЫЕ!$AG1616,"00")&amp;"i"&amp;IF(ДАННЫЕ!$AH1616,"1"&amp;ДАННЫЕ!$AH1616,"00")&amp;"r"&amp;IF(ДАННЫЕ!$AL1616,"1"&amp;ДАННЫЕ!$AL1616,"00")&amp;"m"&amp;IF(ДАННЫЕ!$AI1616,"1"&amp;ДАННЫЕ!$AI1616,"00")&amp;"hS"&amp;IF(ДАННЫЕ!$AJ1616,"1"&amp;ДАННЫЕ!$AJ1616,"00")&amp;"hZ"&amp;IF(ДАННЫЕ!$AK1616,"1"&amp;ДАННЫЕ!$AK1616,"00")&amp;"p"&amp;IF(ДАННЫЕ!$AP1616,"1"&amp;ДАННЫЕ!$AP1616,"00")&amp;"k"&amp;IF(ДАННЫЕ!$AQ1616,"1"&amp;ДАННЫЕ!$AQ1616,"00")&amp;"z"&amp;IF(ДАННЫЕ!$AR1616,"1"&amp;ДАННЫЕ!$AR1616,"00")&amp;"j"&amp;IF(ДАННЫЕ!$AM1616,"1"&amp;ДАННЫЕ!$AM1616,"00")&amp;"n"&amp;IF(ДАННЫЕ!$AN1616,"1"&amp;ДАННЫЕ!$AN1616,"00")&amp;"E"&amp;ДАННЫЕ!BI1616&amp;"L"&amp;ДАННЫЕ!AO1616&amp;"h"&amp;IF(ДАННЫЕ!$AU1616&gt;0,1,0)&amp;"v"&amp;IF(ДАННЫЕ!$AW1616&gt;0,1,0)&amp;"a"&amp;IF(ДАННЫЕ!$AS1616,"1"&amp;ДАННЫЕ!$AS1616,"00")&amp;"s"&amp;IF(ДАННЫЕ!$AT1616,"1"&amp;ДАННЫЕ!$AT1616,"00")&amp;"u"&amp;IF(ДАННЫЕ!$CJ1616&gt;0,1,0)&amp;"y"&amp;B1616&amp;"d"&amp;H1616&amp;"e"&amp;F1616&amp;G1616</f>
        <v>x0w00t00f00b00g00c00i00r00m00hS00hZ00p00k00z00j00n00ELh0v0a00s00u0y0de</v>
      </c>
      <c r="L1616" s="28" t="str">
        <f ca="1">ДАННЫЕ!$I1616&amp;"VN"&amp;IF(ДАННЫЕ!AW1616&gt;0,11,10)&amp;"CD"&amp;IF(ДАННЫЕ!BF1616&gt;500,16,IF(ДАННЫЕ!BF1616&gt;350,15,IF(ДАННЫЕ!BF1616&gt;=200,14,IF(ДАННЫЕ!BF1616&gt;=100,13,IF(ДАННЫЕ!BF1616&gt;=50,12,IF(ДАННЫЕ!BF1616&gt;0,11,10))))))&amp;"AR"&amp;IF(ДАННЫЕ!BX1616&gt;0,1,0)&amp;"GD"&amp;B1616&amp;"VV"&amp;IF(E1616&gt;=5,IF(E1616&lt;18,1,0),0)</f>
        <v>VN10CD10AR0GD0VV0</v>
      </c>
      <c r="M1616" s="28" t="str">
        <f>ДАННЫЕ!$I1616&amp;"b"&amp;ДАННЫЕ!$BI1616&amp;"r"&amp;ДАННЫЕ!$BJ1616&amp;"CD"&amp;IF(ДАННЫЕ!BF1616&gt;0,IF(ДАННЫЕ!BF1616&lt;200,1,IF(ДАННЫЕ!BF1616&lt;350,2,3)),0)&amp;"h"&amp;IF(ДАННЫЕ!$BK1616+ДАННЫЕ!$BL1616+ДАННЫЕ!$BM1616&gt;0,1,0)&amp;"x"&amp;ДАННЫЕ!$BK1616&amp;"y"&amp;ДАННЫЕ!$BL1616&amp;"z"&amp;ДАННЫЕ!$BM1616&amp;"c"&amp;IF(ДАННЫЕ!$BK1616+ДАННЫЕ!$BL1616+ДАННЫЕ!$BM1616=3,1,0)&amp;"a"&amp;IF(ДАННЫЕ!$BQ1616+ДАННЫЕ!$BR1616&gt;0,1,0)&amp;"d"&amp;ДАННЫЕ!$BQ1616&amp;"v"&amp;ДАННЫЕ!$BR1616&amp;"p"&amp;ДАННЫЕ!$BS1616&amp;"n"&amp;ДАННЫЕ!$BU1616&amp;"t"&amp;ДАННЫЕ!$BV1616&amp;"o"&amp;ДАННЫЕ!$BT1616&amp;"l"&amp;IF(ДАННЫЕ!$BN1616&gt;0,1,0)&amp;ДАННЫЕ!$BN1616&amp;"g"&amp;ДАННЫЕ!$BO1616&amp;"s"&amp;ДАННЫЕ!$BP1616&amp;"DZ"&amp;IF(ДАННЫЕ!B1616-ДАННЫЕ!G1616 &lt; 60,IF(ДАННЫЕ!B1616-ДАННЫЕ!G1616 &gt;= 0,1,0),0)&amp;"u"&amp;IF(ДАННЫЕ!$CJ1616&gt;0,1,0)</f>
        <v>brCD0h0xyzc0a0dvpntol0gsDZ1u0</v>
      </c>
      <c r="N1616" s="28" t="str">
        <f ca="1">ДАННЫЕ!$F1616&amp;ДАННЫЕ!$I1616&amp;"g"&amp;B1616&amp;"cf"&amp;D1616&amp;"a"&amp;IF(ДАННЫЕ!$BX1616&gt;0,1,0)&amp;IF(ДАННЫЕ!$BF1616&gt;500,1,IF(ДАННЫЕ!$BF1616&gt;350,2,IF(ДАННЫЕ!$BF1616&gt;=200,3,IF(ДАННЫЕ!$BF1616&gt;=100,4,IF(ДАННЫЕ!$BF1616&gt;=50,5,IF(ДАННЫЕ!$BF1616&lt;50,6,0))))))&amp;"AR"&amp;IF(DATEDIF(ДАННЫЕ!$BX1616,ДАННЫЕ!$F$1,"y")&gt;1,1,0)&amp;"VG"&amp;IF(ДАННЫЕ!$BH1616="0",1,0)&amp;"o"&amp;IF(T1616+ДАННЫЕ!$AF1616+ДАННЫЕ!$AG1616+ДАННЫЕ!$AH1616+ДАННЫЕ!$AI1616+ДАННЫЕ!$AJ1616+ДАННЫЕ!$AP1616+ДАННЫЕ!$AQ1616+ДАННЫЕ!$AR1616+ДАННЫЕ!$AU1616+ДАННЫЕ!$AW1616+ДАННЫЕ!$AS1616+ДАННЫЕ!$AT1616&gt;0,1,0)&amp;"x"&amp;ДАННЫЕ!$AG1616&amp;"p"&amp;IF(ДАННЫЕ!$BY1616&gt;0,1,0)&amp;"v"&amp;IF(ДАННЫЕ!$BZ1616&gt;0,1,0)&amp;"n"&amp;ДАННЫЕ!$CA1616&amp;"t"&amp;ДАННЫЕ!$AY1616&amp;"k"&amp;ДАННЫЕ!$CB1616&amp;"q"&amp;ДАННЫЕ!$CC1616&amp;"w"&amp;ДАННЫЕ!$CD1616&amp;"e"&amp;ДАННЫЕ!$CE1616&amp;"m"&amp;ДАННЫЕ!$CF1616&amp;"c"&amp;ДАННЫЕ!$CG1616&amp;"z"&amp;ДАННЫЕ!$CH1616&amp;"d"&amp;IF(H1616=4,1,0)&amp;"s"&amp;IF(ДАННЫЕ!$J1616=1,0,1)&amp;"u"&amp;IF(ДАННЫЕ!$CJ1616&gt;0,1,0)</f>
        <v>g0cf0a06AR1VG0o0xp0v0ntkqwemczd0s1u0</v>
      </c>
      <c r="O1616" s="28" t="str">
        <f>ДАННЫЕ!$I1616&amp;"g"&amp;B1616&amp;A1616&amp;"f"&amp;P1616&amp;"c"&amp;IF(ДАННЫЕ!$U1616&gt;0,1,0)&amp;"s"&amp;IF(ДАННЫЕ!$Q1616&gt;0,IF(YEAR(ДАННЫЕ!$F$1)=YEAR(ДАННЫЕ!$Q1616),IF(MONTH(ДАННЫЕ!$F$1)=MONTH(ДАННЫЕ!$Q1616),111,11),1),0)&amp;"i"&amp;IF(ДАННЫЕ!$R1616+ДАННЫЕ!$S1616+ДАННЫЕ!$T1616=0,0,1)&amp;"h"&amp;IF(ДАННЫЕ!$P1616&gt;0,1,0)&amp;"p"&amp;IF(ДАННЫЕ!$CI1616&gt;0,IF(YEAR(ДАННЫЕ!$F$1)=YEAR(ДАННЫЕ!$CI1616),IF(MONTH(ДАННЫЕ!$F$1)=MONTH(ДАННЫЕ!$CI1616),111,11),1),0)&amp;"d"&amp;IF(ДАННЫЕ!$CJ1616&gt;0,IF(YEAR(ДАННЫЕ!$F$1)=YEAR(ДАННЫЕ!$CJ1616),IF(MONTH(ДАННЫЕ!$F$1)=MONTH(ДАННЫЕ!$CJ1616),111,11),1),0)&amp;"o"&amp;IF(ДАННЫЕ!$CK1616&gt;0,IF(MONTH(ДАННЫЕ!$F$1)=MONTH(ДАННЫЕ!$CK1616),111,11),0)&amp;"v"&amp;IF(ДАННЫЕ!$BE1616&gt;0,IF(MONTH(ДАННЫЕ!$F$1)=MONTH(ДАННЫЕ!$BE1616),111,11),0)</f>
        <v>g00f0c0s0i0h0p0d0o0v0</v>
      </c>
      <c r="P1616" s="15">
        <f t="shared" si="77"/>
        <v>0</v>
      </c>
      <c r="Q1616" s="15">
        <f>IF(ДАННЫЕ!$F$1&gt;ДАННЫЕ!$N1616,IF(YEAR(ДАННЫЕ!$F$1)=YEAR(ДАННЫЕ!M1616),1,0),0)</f>
        <v>0</v>
      </c>
      <c r="R1616" s="15">
        <f>IF(ДАННЫЕ!$F$1&gt;ДАННЫЕ!$N1616,IF(YEAR(ДАННЫЕ!$F$1)=YEAR(ДАННЫЕ!N1616),1,0),0)</f>
        <v>0</v>
      </c>
      <c r="S1616" s="15">
        <f>IF(ДАННЫЕ!$AA1616="2А",1,IF(ДАННЫЕ!$AA1616="2Б",2,IF(ДАННЫЕ!$AA1616="2В",3,IF(ДАННЫЕ!$AA1616=3,4,IF(ДАННЫЕ!$AA1616="4А",5,IF(ДАННЫЕ!$AA1616="4Б",6,IF(ДАННЫЕ!$AA1616="4В",7,IF(ДАННЫЕ!$AA1616=5,8,0))))))))</f>
        <v>0</v>
      </c>
      <c r="T1616" s="15">
        <f>IF(OR(ДАННЫЕ!$AC1616=2,ДАННЫЕ!$AD1616=2,ДАННЫЕ!$AE1616=2),2,IF(OR(ДАННЫЕ!$AC1616=1,ДАННЫЕ!$AD1616=1,ДАННЫЕ!$AE1616=1),1,0))</f>
        <v>0</v>
      </c>
    </row>
    <row r="1617" spans="1:20" x14ac:dyDescent="0.2">
      <c r="A1617" s="78">
        <f>IF(B1617&gt;0,IF(MONTH(ДАННЫЕ!$F$1)=MONTH(ДАННЫЕ!$B1617),1,0),0)</f>
        <v>0</v>
      </c>
      <c r="B1617" s="14">
        <f>IF(ДАННЫЕ!$B1617&gt;0,IF(YEAR(ДАННЫЕ!$F$1)=YEAR(ДАННЫЕ!$B1617),1,0),0)</f>
        <v>0</v>
      </c>
      <c r="C1617" s="14">
        <f>IF(ДАННЫЕ!$CM1617&gt;0,IF(YEAR(ДАННЫЕ!$F$1)=YEAR(ДАННЫЕ!$CM1617),1,0),0)</f>
        <v>0</v>
      </c>
      <c r="D1617" s="14">
        <f>IF(ДАННЫЕ!$CJ1617&gt;0,IF(ДАННЫЕ!$CL1617&gt;ДАННЫЕ!$F$1,1,IF(ДАННЫЕ!$CL1617&gt;0,0,1)),0)</f>
        <v>0</v>
      </c>
      <c r="E1617" s="43" t="str">
        <f ca="1">IF(ДАННЫЕ!$F$1&gt;0,IF(ДАННЫЕ!$G1617&gt;0,DATEDIF(ДАННЫЕ!$G1617,ДАННЫЕ!$F$1,"y"),""),IF(ДАННЫЕ!$G1617&gt;0,DATEDIF(ДАННЫЕ!$G1617,TODAY(),"y"),""))</f>
        <v/>
      </c>
      <c r="F1617" s="43" t="str">
        <f xml:space="preserve"> IF(ДАННЫЕ!$F1617="М",IF(E1617&gt;=18,IF(E1617&lt;60,1,""),""),"")&amp;IF(ДАННЫЕ!$F1617="Ж",IF(E1617&gt;=18,IF(E1617&lt;55,1,""),""),"")</f>
        <v/>
      </c>
      <c r="G1617" s="43" t="str">
        <f xml:space="preserve"> IF(ДАННЫЕ!$F1617="М",IF(E1617&gt;=60,2,""),"")&amp;IF(ДАННЫЕ!$F1617="Ж",IF(E1617&gt;=55,2,""),"")</f>
        <v/>
      </c>
      <c r="H1617" s="43" t="str">
        <f t="shared" ca="1" si="75"/>
        <v/>
      </c>
      <c r="I1617" s="43" t="str">
        <f t="shared" ca="1" si="76"/>
        <v>03</v>
      </c>
      <c r="J1617" s="28" t="str">
        <f ca="1">ДАННЫЕ!$F1617&amp;H1617&amp;I1617&amp;ДАННЫЕ!$I1617&amp;"m"&amp;IF(ДАННЫЕ!$I1617&gt;0,IF(ДАННЫЕ!$J1617&gt;0,0,1),"")&amp;"f"&amp;IF(ДАННЫЕ!$R1617&gt;0,IF(YEAR(ДАННЫЕ!$F$1)=YEAR(ДАННЫЕ!$R1617),1,0),0)&amp;"z"&amp;ДАННЫЕ!$R1617&amp;"p"&amp;ДАННЫЕ!$S1617&amp;"i"&amp;ДАННЫЕ!$T1617&amp;"h"&amp;ДАННЫЕ!$K1617&amp;"be"&amp;ДАННЫЕ!$BI1617&amp;"CD"&amp;IF(ДАННЫЕ!BF1617&gt;500,4,IF(ДАННЫЕ!BF1617&gt;350,3,IF(ДАННЫЕ!BF1617&gt;200,2,IF(ДАННЫЕ!BF1617&gt;0,1,0))))&amp;"g"&amp;B1617&amp;"d"&amp;H1617&amp;"l"&amp;ДАННЫЕ!AT1617&amp;"a"&amp;ДАННЫЕ!$V1617&amp;"v"&amp;R1617&amp;"k"&amp;ДАННЫЕ!$U1617&amp;"s"&amp;ДАННЫЕ!$Y1617&amp;"t"&amp;ДАННЫЕ!$X1617&amp;"b"&amp;IF(ДАННЫЕ!$Q1617&gt;1,1,0)&amp;"PP"&amp;ДАННЫЕ!Z1617&amp;"c"&amp;S1617&amp;"x"&amp;IF(ДАННЫЕ!$BY1617&gt;0,IF(YEAR(ДАННЫЕ!$F$1)=YEAR(ДАННЫЕ!$BY1617),1,0),0)&amp;"n"&amp;IF(ДАННЫЕ!$BZ1617&gt;0,IF(YEAR(ДАННЫЕ!$F$1)=YEAR(ДАННЫЕ!$BZ1617),1,0),0)&amp;"u"&amp;D1617&amp;"z"&amp;IF(ДАННЫЕ!$CL1617&gt;0,IF(YEAR(ДАННЫЕ!$F$1)&gt;YEAR(ДАННЫЕ!$CL1617),11,12),0)</f>
        <v>03mf0zpihbeCD0g0dlav0kstb0PPc0x0n0u0z0</v>
      </c>
      <c r="K1617" s="28" t="str">
        <f ca="1">ДАННЫЕ!$I1617&amp;"x"&amp;B1617&amp;"w"&amp;IF(T1617+ДАННЫЕ!AD1617+ДАННЫЕ!AE1617+ДАННЫЕ!AF1617+ДАННЫЕ!AG1617+ДАННЫЕ!AH1617+ДАННЫЕ!$AL1617+ДАННЫЕ!AI1617+ДАННЫЕ!AJ1617+ДАННЫЕ!AK1617+ДАННЫЕ!AP1617+ДАННЫЕ!AQ1617+ДАННЫЕ!AR1617+ДАННЫЕ!$AM1617+ДАННЫЕ!$AN1617+ДАННЫЕ!AS1617+ДАННЫЕ!AT1617&gt;0,1,0)&amp;IF(OR(T1617=2,ДАННЫЕ!AD1617=2,ДАННЫЕ!AE1617=2,ДАННЫЕ!AF1617=2,ДАННЫЕ!AG1617=2,ДАННЫЕ!AH1617=2,ДАННЫЕ!$AL1617=2,ДАННЫЕ!AI1617=2,ДАННЫЕ!AJ1617=2,ДАННЫЕ!AK1617=2,ДАННЫЕ!AP1617=2,ДАННЫЕ!AQ1617=2,ДАННЫЕ!AR1617=2,ДАННЫЕ!$AM1617=2,ДАННЫЕ!$AN1617=2,ДАННЫЕ!AS1617=2,ДАННЫЕ!AT1617=2),2,0)&amp;"t"&amp;IF(T1617&gt;0,"1"&amp;T1617,"00")&amp;"f"&amp;IF(ДАННЫЕ!$AC1617,"1"&amp;ДАННЫЕ!$AC1617,"00")&amp;"b"&amp;IF(ДАННЫЕ!$AD1617,"1"&amp;ДАННЫЕ!$AD1617,"00")&amp;"g"&amp;IF(ДАННЫЕ!$AF1617,"1"&amp;ДАННЫЕ!$AF1617,"00")&amp;"c"&amp;IF(ДАННЫЕ!$AG1617,"1"&amp;ДАННЫЕ!$AG1617,"00")&amp;"i"&amp;IF(ДАННЫЕ!$AH1617,"1"&amp;ДАННЫЕ!$AH1617,"00")&amp;"r"&amp;IF(ДАННЫЕ!$AL1617,"1"&amp;ДАННЫЕ!$AL1617,"00")&amp;"m"&amp;IF(ДАННЫЕ!$AI1617,"1"&amp;ДАННЫЕ!$AI1617,"00")&amp;"hS"&amp;IF(ДАННЫЕ!$AJ1617,"1"&amp;ДАННЫЕ!$AJ1617,"00")&amp;"hZ"&amp;IF(ДАННЫЕ!$AK1617,"1"&amp;ДАННЫЕ!$AK1617,"00")&amp;"p"&amp;IF(ДАННЫЕ!$AP1617,"1"&amp;ДАННЫЕ!$AP1617,"00")&amp;"k"&amp;IF(ДАННЫЕ!$AQ1617,"1"&amp;ДАННЫЕ!$AQ1617,"00")&amp;"z"&amp;IF(ДАННЫЕ!$AR1617,"1"&amp;ДАННЫЕ!$AR1617,"00")&amp;"j"&amp;IF(ДАННЫЕ!$AM1617,"1"&amp;ДАННЫЕ!$AM1617,"00")&amp;"n"&amp;IF(ДАННЫЕ!$AN1617,"1"&amp;ДАННЫЕ!$AN1617,"00")&amp;"E"&amp;ДАННЫЕ!BI1617&amp;"L"&amp;ДАННЫЕ!AO1617&amp;"h"&amp;IF(ДАННЫЕ!$AU1617&gt;0,1,0)&amp;"v"&amp;IF(ДАННЫЕ!$AW1617&gt;0,1,0)&amp;"a"&amp;IF(ДАННЫЕ!$AS1617,"1"&amp;ДАННЫЕ!$AS1617,"00")&amp;"s"&amp;IF(ДАННЫЕ!$AT1617,"1"&amp;ДАННЫЕ!$AT1617,"00")&amp;"u"&amp;IF(ДАННЫЕ!$CJ1617&gt;0,1,0)&amp;"y"&amp;B1617&amp;"d"&amp;H1617&amp;"e"&amp;F1617&amp;G1617</f>
        <v>x0w00t00f00b00g00c00i00r00m00hS00hZ00p00k00z00j00n00ELh0v0a00s00u0y0de</v>
      </c>
      <c r="L1617" s="28" t="str">
        <f ca="1">ДАННЫЕ!$I1617&amp;"VN"&amp;IF(ДАННЫЕ!AW1617&gt;0,11,10)&amp;"CD"&amp;IF(ДАННЫЕ!BF1617&gt;500,16,IF(ДАННЫЕ!BF1617&gt;350,15,IF(ДАННЫЕ!BF1617&gt;=200,14,IF(ДАННЫЕ!BF1617&gt;=100,13,IF(ДАННЫЕ!BF1617&gt;=50,12,IF(ДАННЫЕ!BF1617&gt;0,11,10))))))&amp;"AR"&amp;IF(ДАННЫЕ!BX1617&gt;0,1,0)&amp;"GD"&amp;B1617&amp;"VV"&amp;IF(E1617&gt;=5,IF(E1617&lt;18,1,0),0)</f>
        <v>VN10CD10AR0GD0VV0</v>
      </c>
      <c r="M1617" s="28" t="str">
        <f>ДАННЫЕ!$I1617&amp;"b"&amp;ДАННЫЕ!$BI1617&amp;"r"&amp;ДАННЫЕ!$BJ1617&amp;"CD"&amp;IF(ДАННЫЕ!BF1617&gt;0,IF(ДАННЫЕ!BF1617&lt;200,1,IF(ДАННЫЕ!BF1617&lt;350,2,3)),0)&amp;"h"&amp;IF(ДАННЫЕ!$BK1617+ДАННЫЕ!$BL1617+ДАННЫЕ!$BM1617&gt;0,1,0)&amp;"x"&amp;ДАННЫЕ!$BK1617&amp;"y"&amp;ДАННЫЕ!$BL1617&amp;"z"&amp;ДАННЫЕ!$BM1617&amp;"c"&amp;IF(ДАННЫЕ!$BK1617+ДАННЫЕ!$BL1617+ДАННЫЕ!$BM1617=3,1,0)&amp;"a"&amp;IF(ДАННЫЕ!$BQ1617+ДАННЫЕ!$BR1617&gt;0,1,0)&amp;"d"&amp;ДАННЫЕ!$BQ1617&amp;"v"&amp;ДАННЫЕ!$BR1617&amp;"p"&amp;ДАННЫЕ!$BS1617&amp;"n"&amp;ДАННЫЕ!$BU1617&amp;"t"&amp;ДАННЫЕ!$BV1617&amp;"o"&amp;ДАННЫЕ!$BT1617&amp;"l"&amp;IF(ДАННЫЕ!$BN1617&gt;0,1,0)&amp;ДАННЫЕ!$BN1617&amp;"g"&amp;ДАННЫЕ!$BO1617&amp;"s"&amp;ДАННЫЕ!$BP1617&amp;"DZ"&amp;IF(ДАННЫЕ!B1617-ДАННЫЕ!G1617 &lt; 60,IF(ДАННЫЕ!B1617-ДАННЫЕ!G1617 &gt;= 0,1,0),0)&amp;"u"&amp;IF(ДАННЫЕ!$CJ1617&gt;0,1,0)</f>
        <v>brCD0h0xyzc0a0dvpntol0gsDZ1u0</v>
      </c>
      <c r="N1617" s="28" t="str">
        <f ca="1">ДАННЫЕ!$F1617&amp;ДАННЫЕ!$I1617&amp;"g"&amp;B1617&amp;"cf"&amp;D1617&amp;"a"&amp;IF(ДАННЫЕ!$BX1617&gt;0,1,0)&amp;IF(ДАННЫЕ!$BF1617&gt;500,1,IF(ДАННЫЕ!$BF1617&gt;350,2,IF(ДАННЫЕ!$BF1617&gt;=200,3,IF(ДАННЫЕ!$BF1617&gt;=100,4,IF(ДАННЫЕ!$BF1617&gt;=50,5,IF(ДАННЫЕ!$BF1617&lt;50,6,0))))))&amp;"AR"&amp;IF(DATEDIF(ДАННЫЕ!$BX1617,ДАННЫЕ!$F$1,"y")&gt;1,1,0)&amp;"VG"&amp;IF(ДАННЫЕ!$BH1617="0",1,0)&amp;"o"&amp;IF(T1617+ДАННЫЕ!$AF1617+ДАННЫЕ!$AG1617+ДАННЫЕ!$AH1617+ДАННЫЕ!$AI1617+ДАННЫЕ!$AJ1617+ДАННЫЕ!$AP1617+ДАННЫЕ!$AQ1617+ДАННЫЕ!$AR1617+ДАННЫЕ!$AU1617+ДАННЫЕ!$AW1617+ДАННЫЕ!$AS1617+ДАННЫЕ!$AT1617&gt;0,1,0)&amp;"x"&amp;ДАННЫЕ!$AG1617&amp;"p"&amp;IF(ДАННЫЕ!$BY1617&gt;0,1,0)&amp;"v"&amp;IF(ДАННЫЕ!$BZ1617&gt;0,1,0)&amp;"n"&amp;ДАННЫЕ!$CA1617&amp;"t"&amp;ДАННЫЕ!$AY1617&amp;"k"&amp;ДАННЫЕ!$CB1617&amp;"q"&amp;ДАННЫЕ!$CC1617&amp;"w"&amp;ДАННЫЕ!$CD1617&amp;"e"&amp;ДАННЫЕ!$CE1617&amp;"m"&amp;ДАННЫЕ!$CF1617&amp;"c"&amp;ДАННЫЕ!$CG1617&amp;"z"&amp;ДАННЫЕ!$CH1617&amp;"d"&amp;IF(H1617=4,1,0)&amp;"s"&amp;IF(ДАННЫЕ!$J1617=1,0,1)&amp;"u"&amp;IF(ДАННЫЕ!$CJ1617&gt;0,1,0)</f>
        <v>g0cf0a06AR1VG0o0xp0v0ntkqwemczd0s1u0</v>
      </c>
      <c r="O1617" s="28" t="str">
        <f>ДАННЫЕ!$I1617&amp;"g"&amp;B1617&amp;A1617&amp;"f"&amp;P1617&amp;"c"&amp;IF(ДАННЫЕ!$U1617&gt;0,1,0)&amp;"s"&amp;IF(ДАННЫЕ!$Q1617&gt;0,IF(YEAR(ДАННЫЕ!$F$1)=YEAR(ДАННЫЕ!$Q1617),IF(MONTH(ДАННЫЕ!$F$1)=MONTH(ДАННЫЕ!$Q1617),111,11),1),0)&amp;"i"&amp;IF(ДАННЫЕ!$R1617+ДАННЫЕ!$S1617+ДАННЫЕ!$T1617=0,0,1)&amp;"h"&amp;IF(ДАННЫЕ!$P1617&gt;0,1,0)&amp;"p"&amp;IF(ДАННЫЕ!$CI1617&gt;0,IF(YEAR(ДАННЫЕ!$F$1)=YEAR(ДАННЫЕ!$CI1617),IF(MONTH(ДАННЫЕ!$F$1)=MONTH(ДАННЫЕ!$CI1617),111,11),1),0)&amp;"d"&amp;IF(ДАННЫЕ!$CJ1617&gt;0,IF(YEAR(ДАННЫЕ!$F$1)=YEAR(ДАННЫЕ!$CJ1617),IF(MONTH(ДАННЫЕ!$F$1)=MONTH(ДАННЫЕ!$CJ1617),111,11),1),0)&amp;"o"&amp;IF(ДАННЫЕ!$CK1617&gt;0,IF(MONTH(ДАННЫЕ!$F$1)=MONTH(ДАННЫЕ!$CK1617),111,11),0)&amp;"v"&amp;IF(ДАННЫЕ!$BE1617&gt;0,IF(MONTH(ДАННЫЕ!$F$1)=MONTH(ДАННЫЕ!$BE1617),111,11),0)</f>
        <v>g00f0c0s0i0h0p0d0o0v0</v>
      </c>
      <c r="P1617" s="15">
        <f t="shared" si="77"/>
        <v>0</v>
      </c>
      <c r="Q1617" s="15">
        <f>IF(ДАННЫЕ!$F$1&gt;ДАННЫЕ!$N1617,IF(YEAR(ДАННЫЕ!$F$1)=YEAR(ДАННЫЕ!M1617),1,0),0)</f>
        <v>0</v>
      </c>
      <c r="R1617" s="15">
        <f>IF(ДАННЫЕ!$F$1&gt;ДАННЫЕ!$N1617,IF(YEAR(ДАННЫЕ!$F$1)=YEAR(ДАННЫЕ!N1617),1,0),0)</f>
        <v>0</v>
      </c>
      <c r="S1617" s="15">
        <f>IF(ДАННЫЕ!$AA1617="2А",1,IF(ДАННЫЕ!$AA1617="2Б",2,IF(ДАННЫЕ!$AA1617="2В",3,IF(ДАННЫЕ!$AA1617=3,4,IF(ДАННЫЕ!$AA1617="4А",5,IF(ДАННЫЕ!$AA1617="4Б",6,IF(ДАННЫЕ!$AA1617="4В",7,IF(ДАННЫЕ!$AA1617=5,8,0))))))))</f>
        <v>0</v>
      </c>
      <c r="T1617" s="15">
        <f>IF(OR(ДАННЫЕ!$AC1617=2,ДАННЫЕ!$AD1617=2,ДАННЫЕ!$AE1617=2),2,IF(OR(ДАННЫЕ!$AC1617=1,ДАННЫЕ!$AD1617=1,ДАННЫЕ!$AE1617=1),1,0))</f>
        <v>0</v>
      </c>
    </row>
    <row r="1618" spans="1:20" x14ac:dyDescent="0.2">
      <c r="A1618" s="78">
        <f>IF(B1618&gt;0,IF(MONTH(ДАННЫЕ!$F$1)=MONTH(ДАННЫЕ!$B1618),1,0),0)</f>
        <v>0</v>
      </c>
      <c r="B1618" s="14">
        <f>IF(ДАННЫЕ!$B1618&gt;0,IF(YEAR(ДАННЫЕ!$F$1)=YEAR(ДАННЫЕ!$B1618),1,0),0)</f>
        <v>0</v>
      </c>
      <c r="C1618" s="14">
        <f>IF(ДАННЫЕ!$CM1618&gt;0,IF(YEAR(ДАННЫЕ!$F$1)=YEAR(ДАННЫЕ!$CM1618),1,0),0)</f>
        <v>0</v>
      </c>
      <c r="D1618" s="14">
        <f>IF(ДАННЫЕ!$CJ1618&gt;0,IF(ДАННЫЕ!$CL1618&gt;ДАННЫЕ!$F$1,1,IF(ДАННЫЕ!$CL1618&gt;0,0,1)),0)</f>
        <v>0</v>
      </c>
      <c r="E1618" s="43" t="str">
        <f ca="1">IF(ДАННЫЕ!$F$1&gt;0,IF(ДАННЫЕ!$G1618&gt;0,DATEDIF(ДАННЫЕ!$G1618,ДАННЫЕ!$F$1,"y"),""),IF(ДАННЫЕ!$G1618&gt;0,DATEDIF(ДАННЫЕ!$G1618,TODAY(),"y"),""))</f>
        <v/>
      </c>
      <c r="F1618" s="43" t="str">
        <f xml:space="preserve"> IF(ДАННЫЕ!$F1618="М",IF(E1618&gt;=18,IF(E1618&lt;60,1,""),""),"")&amp;IF(ДАННЫЕ!$F1618="Ж",IF(E1618&gt;=18,IF(E1618&lt;55,1,""),""),"")</f>
        <v/>
      </c>
      <c r="G1618" s="43" t="str">
        <f xml:space="preserve"> IF(ДАННЫЕ!$F1618="М",IF(E1618&gt;=60,2,""),"")&amp;IF(ДАННЫЕ!$F1618="Ж",IF(E1618&gt;=55,2,""),"")</f>
        <v/>
      </c>
      <c r="H1618" s="43" t="str">
        <f t="shared" ca="1" si="75"/>
        <v/>
      </c>
      <c r="I1618" s="43" t="str">
        <f t="shared" ca="1" si="76"/>
        <v>03</v>
      </c>
      <c r="J1618" s="28" t="str">
        <f ca="1">ДАННЫЕ!$F1618&amp;H1618&amp;I1618&amp;ДАННЫЕ!$I1618&amp;"m"&amp;IF(ДАННЫЕ!$I1618&gt;0,IF(ДАННЫЕ!$J1618&gt;0,0,1),"")&amp;"f"&amp;IF(ДАННЫЕ!$R1618&gt;0,IF(YEAR(ДАННЫЕ!$F$1)=YEAR(ДАННЫЕ!$R1618),1,0),0)&amp;"z"&amp;ДАННЫЕ!$R1618&amp;"p"&amp;ДАННЫЕ!$S1618&amp;"i"&amp;ДАННЫЕ!$T1618&amp;"h"&amp;ДАННЫЕ!$K1618&amp;"be"&amp;ДАННЫЕ!$BI1618&amp;"CD"&amp;IF(ДАННЫЕ!BF1618&gt;500,4,IF(ДАННЫЕ!BF1618&gt;350,3,IF(ДАННЫЕ!BF1618&gt;200,2,IF(ДАННЫЕ!BF1618&gt;0,1,0))))&amp;"g"&amp;B1618&amp;"d"&amp;H1618&amp;"l"&amp;ДАННЫЕ!AT1618&amp;"a"&amp;ДАННЫЕ!$V1618&amp;"v"&amp;R1618&amp;"k"&amp;ДАННЫЕ!$U1618&amp;"s"&amp;ДАННЫЕ!$Y1618&amp;"t"&amp;ДАННЫЕ!$X1618&amp;"b"&amp;IF(ДАННЫЕ!$Q1618&gt;1,1,0)&amp;"PP"&amp;ДАННЫЕ!Z1618&amp;"c"&amp;S1618&amp;"x"&amp;IF(ДАННЫЕ!$BY1618&gt;0,IF(YEAR(ДАННЫЕ!$F$1)=YEAR(ДАННЫЕ!$BY1618),1,0),0)&amp;"n"&amp;IF(ДАННЫЕ!$BZ1618&gt;0,IF(YEAR(ДАННЫЕ!$F$1)=YEAR(ДАННЫЕ!$BZ1618),1,0),0)&amp;"u"&amp;D1618&amp;"z"&amp;IF(ДАННЫЕ!$CL1618&gt;0,IF(YEAR(ДАННЫЕ!$F$1)&gt;YEAR(ДАННЫЕ!$CL1618),11,12),0)</f>
        <v>03mf0zpihbeCD0g0dlav0kstb0PPc0x0n0u0z0</v>
      </c>
      <c r="K1618" s="28" t="str">
        <f ca="1">ДАННЫЕ!$I1618&amp;"x"&amp;B1618&amp;"w"&amp;IF(T1618+ДАННЫЕ!AD1618+ДАННЫЕ!AE1618+ДАННЫЕ!AF1618+ДАННЫЕ!AG1618+ДАННЫЕ!AH1618+ДАННЫЕ!$AL1618+ДАННЫЕ!AI1618+ДАННЫЕ!AJ1618+ДАННЫЕ!AK1618+ДАННЫЕ!AP1618+ДАННЫЕ!AQ1618+ДАННЫЕ!AR1618+ДАННЫЕ!$AM1618+ДАННЫЕ!$AN1618+ДАННЫЕ!AS1618+ДАННЫЕ!AT1618&gt;0,1,0)&amp;IF(OR(T1618=2,ДАННЫЕ!AD1618=2,ДАННЫЕ!AE1618=2,ДАННЫЕ!AF1618=2,ДАННЫЕ!AG1618=2,ДАННЫЕ!AH1618=2,ДАННЫЕ!$AL1618=2,ДАННЫЕ!AI1618=2,ДАННЫЕ!AJ1618=2,ДАННЫЕ!AK1618=2,ДАННЫЕ!AP1618=2,ДАННЫЕ!AQ1618=2,ДАННЫЕ!AR1618=2,ДАННЫЕ!$AM1618=2,ДАННЫЕ!$AN1618=2,ДАННЫЕ!AS1618=2,ДАННЫЕ!AT1618=2),2,0)&amp;"t"&amp;IF(T1618&gt;0,"1"&amp;T1618,"00")&amp;"f"&amp;IF(ДАННЫЕ!$AC1618,"1"&amp;ДАННЫЕ!$AC1618,"00")&amp;"b"&amp;IF(ДАННЫЕ!$AD1618,"1"&amp;ДАННЫЕ!$AD1618,"00")&amp;"g"&amp;IF(ДАННЫЕ!$AF1618,"1"&amp;ДАННЫЕ!$AF1618,"00")&amp;"c"&amp;IF(ДАННЫЕ!$AG1618,"1"&amp;ДАННЫЕ!$AG1618,"00")&amp;"i"&amp;IF(ДАННЫЕ!$AH1618,"1"&amp;ДАННЫЕ!$AH1618,"00")&amp;"r"&amp;IF(ДАННЫЕ!$AL1618,"1"&amp;ДАННЫЕ!$AL1618,"00")&amp;"m"&amp;IF(ДАННЫЕ!$AI1618,"1"&amp;ДАННЫЕ!$AI1618,"00")&amp;"hS"&amp;IF(ДАННЫЕ!$AJ1618,"1"&amp;ДАННЫЕ!$AJ1618,"00")&amp;"hZ"&amp;IF(ДАННЫЕ!$AK1618,"1"&amp;ДАННЫЕ!$AK1618,"00")&amp;"p"&amp;IF(ДАННЫЕ!$AP1618,"1"&amp;ДАННЫЕ!$AP1618,"00")&amp;"k"&amp;IF(ДАННЫЕ!$AQ1618,"1"&amp;ДАННЫЕ!$AQ1618,"00")&amp;"z"&amp;IF(ДАННЫЕ!$AR1618,"1"&amp;ДАННЫЕ!$AR1618,"00")&amp;"j"&amp;IF(ДАННЫЕ!$AM1618,"1"&amp;ДАННЫЕ!$AM1618,"00")&amp;"n"&amp;IF(ДАННЫЕ!$AN1618,"1"&amp;ДАННЫЕ!$AN1618,"00")&amp;"E"&amp;ДАННЫЕ!BI1618&amp;"L"&amp;ДАННЫЕ!AO1618&amp;"h"&amp;IF(ДАННЫЕ!$AU1618&gt;0,1,0)&amp;"v"&amp;IF(ДАННЫЕ!$AW1618&gt;0,1,0)&amp;"a"&amp;IF(ДАННЫЕ!$AS1618,"1"&amp;ДАННЫЕ!$AS1618,"00")&amp;"s"&amp;IF(ДАННЫЕ!$AT1618,"1"&amp;ДАННЫЕ!$AT1618,"00")&amp;"u"&amp;IF(ДАННЫЕ!$CJ1618&gt;0,1,0)&amp;"y"&amp;B1618&amp;"d"&amp;H1618&amp;"e"&amp;F1618&amp;G1618</f>
        <v>x0w00t00f00b00g00c00i00r00m00hS00hZ00p00k00z00j00n00ELh0v0a00s00u0y0de</v>
      </c>
      <c r="L1618" s="28" t="str">
        <f ca="1">ДАННЫЕ!$I1618&amp;"VN"&amp;IF(ДАННЫЕ!AW1618&gt;0,11,10)&amp;"CD"&amp;IF(ДАННЫЕ!BF1618&gt;500,16,IF(ДАННЫЕ!BF1618&gt;350,15,IF(ДАННЫЕ!BF1618&gt;=200,14,IF(ДАННЫЕ!BF1618&gt;=100,13,IF(ДАННЫЕ!BF1618&gt;=50,12,IF(ДАННЫЕ!BF1618&gt;0,11,10))))))&amp;"AR"&amp;IF(ДАННЫЕ!BX1618&gt;0,1,0)&amp;"GD"&amp;B1618&amp;"VV"&amp;IF(E1618&gt;=5,IF(E1618&lt;18,1,0),0)</f>
        <v>VN10CD10AR0GD0VV0</v>
      </c>
      <c r="M1618" s="28" t="str">
        <f>ДАННЫЕ!$I1618&amp;"b"&amp;ДАННЫЕ!$BI1618&amp;"r"&amp;ДАННЫЕ!$BJ1618&amp;"CD"&amp;IF(ДАННЫЕ!BF1618&gt;0,IF(ДАННЫЕ!BF1618&lt;200,1,IF(ДАННЫЕ!BF1618&lt;350,2,3)),0)&amp;"h"&amp;IF(ДАННЫЕ!$BK1618+ДАННЫЕ!$BL1618+ДАННЫЕ!$BM1618&gt;0,1,0)&amp;"x"&amp;ДАННЫЕ!$BK1618&amp;"y"&amp;ДАННЫЕ!$BL1618&amp;"z"&amp;ДАННЫЕ!$BM1618&amp;"c"&amp;IF(ДАННЫЕ!$BK1618+ДАННЫЕ!$BL1618+ДАННЫЕ!$BM1618=3,1,0)&amp;"a"&amp;IF(ДАННЫЕ!$BQ1618+ДАННЫЕ!$BR1618&gt;0,1,0)&amp;"d"&amp;ДАННЫЕ!$BQ1618&amp;"v"&amp;ДАННЫЕ!$BR1618&amp;"p"&amp;ДАННЫЕ!$BS1618&amp;"n"&amp;ДАННЫЕ!$BU1618&amp;"t"&amp;ДАННЫЕ!$BV1618&amp;"o"&amp;ДАННЫЕ!$BT1618&amp;"l"&amp;IF(ДАННЫЕ!$BN1618&gt;0,1,0)&amp;ДАННЫЕ!$BN1618&amp;"g"&amp;ДАННЫЕ!$BO1618&amp;"s"&amp;ДАННЫЕ!$BP1618&amp;"DZ"&amp;IF(ДАННЫЕ!B1618-ДАННЫЕ!G1618 &lt; 60,IF(ДАННЫЕ!B1618-ДАННЫЕ!G1618 &gt;= 0,1,0),0)&amp;"u"&amp;IF(ДАННЫЕ!$CJ1618&gt;0,1,0)</f>
        <v>brCD0h0xyzc0a0dvpntol0gsDZ1u0</v>
      </c>
      <c r="N1618" s="28" t="str">
        <f ca="1">ДАННЫЕ!$F1618&amp;ДАННЫЕ!$I1618&amp;"g"&amp;B1618&amp;"cf"&amp;D1618&amp;"a"&amp;IF(ДАННЫЕ!$BX1618&gt;0,1,0)&amp;IF(ДАННЫЕ!$BF1618&gt;500,1,IF(ДАННЫЕ!$BF1618&gt;350,2,IF(ДАННЫЕ!$BF1618&gt;=200,3,IF(ДАННЫЕ!$BF1618&gt;=100,4,IF(ДАННЫЕ!$BF1618&gt;=50,5,IF(ДАННЫЕ!$BF1618&lt;50,6,0))))))&amp;"AR"&amp;IF(DATEDIF(ДАННЫЕ!$BX1618,ДАННЫЕ!$F$1,"y")&gt;1,1,0)&amp;"VG"&amp;IF(ДАННЫЕ!$BH1618="0",1,0)&amp;"o"&amp;IF(T1618+ДАННЫЕ!$AF1618+ДАННЫЕ!$AG1618+ДАННЫЕ!$AH1618+ДАННЫЕ!$AI1618+ДАННЫЕ!$AJ1618+ДАННЫЕ!$AP1618+ДАННЫЕ!$AQ1618+ДАННЫЕ!$AR1618+ДАННЫЕ!$AU1618+ДАННЫЕ!$AW1618+ДАННЫЕ!$AS1618+ДАННЫЕ!$AT1618&gt;0,1,0)&amp;"x"&amp;ДАННЫЕ!$AG1618&amp;"p"&amp;IF(ДАННЫЕ!$BY1618&gt;0,1,0)&amp;"v"&amp;IF(ДАННЫЕ!$BZ1618&gt;0,1,0)&amp;"n"&amp;ДАННЫЕ!$CA1618&amp;"t"&amp;ДАННЫЕ!$AY1618&amp;"k"&amp;ДАННЫЕ!$CB1618&amp;"q"&amp;ДАННЫЕ!$CC1618&amp;"w"&amp;ДАННЫЕ!$CD1618&amp;"e"&amp;ДАННЫЕ!$CE1618&amp;"m"&amp;ДАННЫЕ!$CF1618&amp;"c"&amp;ДАННЫЕ!$CG1618&amp;"z"&amp;ДАННЫЕ!$CH1618&amp;"d"&amp;IF(H1618=4,1,0)&amp;"s"&amp;IF(ДАННЫЕ!$J1618=1,0,1)&amp;"u"&amp;IF(ДАННЫЕ!$CJ1618&gt;0,1,0)</f>
        <v>g0cf0a06AR1VG0o0xp0v0ntkqwemczd0s1u0</v>
      </c>
      <c r="O1618" s="28" t="str">
        <f>ДАННЫЕ!$I1618&amp;"g"&amp;B1618&amp;A1618&amp;"f"&amp;P1618&amp;"c"&amp;IF(ДАННЫЕ!$U1618&gt;0,1,0)&amp;"s"&amp;IF(ДАННЫЕ!$Q1618&gt;0,IF(YEAR(ДАННЫЕ!$F$1)=YEAR(ДАННЫЕ!$Q1618),IF(MONTH(ДАННЫЕ!$F$1)=MONTH(ДАННЫЕ!$Q1618),111,11),1),0)&amp;"i"&amp;IF(ДАННЫЕ!$R1618+ДАННЫЕ!$S1618+ДАННЫЕ!$T1618=0,0,1)&amp;"h"&amp;IF(ДАННЫЕ!$P1618&gt;0,1,0)&amp;"p"&amp;IF(ДАННЫЕ!$CI1618&gt;0,IF(YEAR(ДАННЫЕ!$F$1)=YEAR(ДАННЫЕ!$CI1618),IF(MONTH(ДАННЫЕ!$F$1)=MONTH(ДАННЫЕ!$CI1618),111,11),1),0)&amp;"d"&amp;IF(ДАННЫЕ!$CJ1618&gt;0,IF(YEAR(ДАННЫЕ!$F$1)=YEAR(ДАННЫЕ!$CJ1618),IF(MONTH(ДАННЫЕ!$F$1)=MONTH(ДАННЫЕ!$CJ1618),111,11),1),0)&amp;"o"&amp;IF(ДАННЫЕ!$CK1618&gt;0,IF(MONTH(ДАННЫЕ!$F$1)=MONTH(ДАННЫЕ!$CK1618),111,11),0)&amp;"v"&amp;IF(ДАННЫЕ!$BE1618&gt;0,IF(MONTH(ДАННЫЕ!$F$1)=MONTH(ДАННЫЕ!$BE1618),111,11),0)</f>
        <v>g00f0c0s0i0h0p0d0o0v0</v>
      </c>
      <c r="P1618" s="15">
        <f t="shared" si="77"/>
        <v>0</v>
      </c>
      <c r="Q1618" s="15">
        <f>IF(ДАННЫЕ!$F$1&gt;ДАННЫЕ!$N1618,IF(YEAR(ДАННЫЕ!$F$1)=YEAR(ДАННЫЕ!M1618),1,0),0)</f>
        <v>0</v>
      </c>
      <c r="R1618" s="15">
        <f>IF(ДАННЫЕ!$F$1&gt;ДАННЫЕ!$N1618,IF(YEAR(ДАННЫЕ!$F$1)=YEAR(ДАННЫЕ!N1618),1,0),0)</f>
        <v>0</v>
      </c>
      <c r="S1618" s="15">
        <f>IF(ДАННЫЕ!$AA1618="2А",1,IF(ДАННЫЕ!$AA1618="2Б",2,IF(ДАННЫЕ!$AA1618="2В",3,IF(ДАННЫЕ!$AA1618=3,4,IF(ДАННЫЕ!$AA1618="4А",5,IF(ДАННЫЕ!$AA1618="4Б",6,IF(ДАННЫЕ!$AA1618="4В",7,IF(ДАННЫЕ!$AA1618=5,8,0))))))))</f>
        <v>0</v>
      </c>
      <c r="T1618" s="15">
        <f>IF(OR(ДАННЫЕ!$AC1618=2,ДАННЫЕ!$AD1618=2,ДАННЫЕ!$AE1618=2),2,IF(OR(ДАННЫЕ!$AC1618=1,ДАННЫЕ!$AD1618=1,ДАННЫЕ!$AE1618=1),1,0))</f>
        <v>0</v>
      </c>
    </row>
    <row r="1619" spans="1:20" x14ac:dyDescent="0.2">
      <c r="A1619" s="78">
        <f>IF(B1619&gt;0,IF(MONTH(ДАННЫЕ!$F$1)=MONTH(ДАННЫЕ!$B1619),1,0),0)</f>
        <v>0</v>
      </c>
      <c r="B1619" s="14">
        <f>IF(ДАННЫЕ!$B1619&gt;0,IF(YEAR(ДАННЫЕ!$F$1)=YEAR(ДАННЫЕ!$B1619),1,0),0)</f>
        <v>0</v>
      </c>
      <c r="C1619" s="14">
        <f>IF(ДАННЫЕ!$CM1619&gt;0,IF(YEAR(ДАННЫЕ!$F$1)=YEAR(ДАННЫЕ!$CM1619),1,0),0)</f>
        <v>0</v>
      </c>
      <c r="D1619" s="14">
        <f>IF(ДАННЫЕ!$CJ1619&gt;0,IF(ДАННЫЕ!$CL1619&gt;ДАННЫЕ!$F$1,1,IF(ДАННЫЕ!$CL1619&gt;0,0,1)),0)</f>
        <v>0</v>
      </c>
      <c r="E1619" s="43" t="str">
        <f ca="1">IF(ДАННЫЕ!$F$1&gt;0,IF(ДАННЫЕ!$G1619&gt;0,DATEDIF(ДАННЫЕ!$G1619,ДАННЫЕ!$F$1,"y"),""),IF(ДАННЫЕ!$G1619&gt;0,DATEDIF(ДАННЫЕ!$G1619,TODAY(),"y"),""))</f>
        <v/>
      </c>
      <c r="F1619" s="43" t="str">
        <f xml:space="preserve"> IF(ДАННЫЕ!$F1619="М",IF(E1619&gt;=18,IF(E1619&lt;60,1,""),""),"")&amp;IF(ДАННЫЕ!$F1619="Ж",IF(E1619&gt;=18,IF(E1619&lt;55,1,""),""),"")</f>
        <v/>
      </c>
      <c r="G1619" s="43" t="str">
        <f xml:space="preserve"> IF(ДАННЫЕ!$F1619="М",IF(E1619&gt;=60,2,""),"")&amp;IF(ДАННЫЕ!$F1619="Ж",IF(E1619&gt;=55,2,""),"")</f>
        <v/>
      </c>
      <c r="H1619" s="43" t="str">
        <f t="shared" ca="1" si="75"/>
        <v/>
      </c>
      <c r="I1619" s="43" t="str">
        <f t="shared" ca="1" si="76"/>
        <v>03</v>
      </c>
      <c r="J1619" s="28" t="str">
        <f ca="1">ДАННЫЕ!$F1619&amp;H1619&amp;I1619&amp;ДАННЫЕ!$I1619&amp;"m"&amp;IF(ДАННЫЕ!$I1619&gt;0,IF(ДАННЫЕ!$J1619&gt;0,0,1),"")&amp;"f"&amp;IF(ДАННЫЕ!$R1619&gt;0,IF(YEAR(ДАННЫЕ!$F$1)=YEAR(ДАННЫЕ!$R1619),1,0),0)&amp;"z"&amp;ДАННЫЕ!$R1619&amp;"p"&amp;ДАННЫЕ!$S1619&amp;"i"&amp;ДАННЫЕ!$T1619&amp;"h"&amp;ДАННЫЕ!$K1619&amp;"be"&amp;ДАННЫЕ!$BI1619&amp;"CD"&amp;IF(ДАННЫЕ!BF1619&gt;500,4,IF(ДАННЫЕ!BF1619&gt;350,3,IF(ДАННЫЕ!BF1619&gt;200,2,IF(ДАННЫЕ!BF1619&gt;0,1,0))))&amp;"g"&amp;B1619&amp;"d"&amp;H1619&amp;"l"&amp;ДАННЫЕ!AT1619&amp;"a"&amp;ДАННЫЕ!$V1619&amp;"v"&amp;R1619&amp;"k"&amp;ДАННЫЕ!$U1619&amp;"s"&amp;ДАННЫЕ!$Y1619&amp;"t"&amp;ДАННЫЕ!$X1619&amp;"b"&amp;IF(ДАННЫЕ!$Q1619&gt;1,1,0)&amp;"PP"&amp;ДАННЫЕ!Z1619&amp;"c"&amp;S1619&amp;"x"&amp;IF(ДАННЫЕ!$BY1619&gt;0,IF(YEAR(ДАННЫЕ!$F$1)=YEAR(ДАННЫЕ!$BY1619),1,0),0)&amp;"n"&amp;IF(ДАННЫЕ!$BZ1619&gt;0,IF(YEAR(ДАННЫЕ!$F$1)=YEAR(ДАННЫЕ!$BZ1619),1,0),0)&amp;"u"&amp;D1619&amp;"z"&amp;IF(ДАННЫЕ!$CL1619&gt;0,IF(YEAR(ДАННЫЕ!$F$1)&gt;YEAR(ДАННЫЕ!$CL1619),11,12),0)</f>
        <v>03mf0zpihbeCD0g0dlav0kstb0PPc0x0n0u0z0</v>
      </c>
      <c r="K1619" s="28" t="str">
        <f ca="1">ДАННЫЕ!$I1619&amp;"x"&amp;B1619&amp;"w"&amp;IF(T1619+ДАННЫЕ!AD1619+ДАННЫЕ!AE1619+ДАННЫЕ!AF1619+ДАННЫЕ!AG1619+ДАННЫЕ!AH1619+ДАННЫЕ!$AL1619+ДАННЫЕ!AI1619+ДАННЫЕ!AJ1619+ДАННЫЕ!AK1619+ДАННЫЕ!AP1619+ДАННЫЕ!AQ1619+ДАННЫЕ!AR1619+ДАННЫЕ!$AM1619+ДАННЫЕ!$AN1619+ДАННЫЕ!AS1619+ДАННЫЕ!AT1619&gt;0,1,0)&amp;IF(OR(T1619=2,ДАННЫЕ!AD1619=2,ДАННЫЕ!AE1619=2,ДАННЫЕ!AF1619=2,ДАННЫЕ!AG1619=2,ДАННЫЕ!AH1619=2,ДАННЫЕ!$AL1619=2,ДАННЫЕ!AI1619=2,ДАННЫЕ!AJ1619=2,ДАННЫЕ!AK1619=2,ДАННЫЕ!AP1619=2,ДАННЫЕ!AQ1619=2,ДАННЫЕ!AR1619=2,ДАННЫЕ!$AM1619=2,ДАННЫЕ!$AN1619=2,ДАННЫЕ!AS1619=2,ДАННЫЕ!AT1619=2),2,0)&amp;"t"&amp;IF(T1619&gt;0,"1"&amp;T1619,"00")&amp;"f"&amp;IF(ДАННЫЕ!$AC1619,"1"&amp;ДАННЫЕ!$AC1619,"00")&amp;"b"&amp;IF(ДАННЫЕ!$AD1619,"1"&amp;ДАННЫЕ!$AD1619,"00")&amp;"g"&amp;IF(ДАННЫЕ!$AF1619,"1"&amp;ДАННЫЕ!$AF1619,"00")&amp;"c"&amp;IF(ДАННЫЕ!$AG1619,"1"&amp;ДАННЫЕ!$AG1619,"00")&amp;"i"&amp;IF(ДАННЫЕ!$AH1619,"1"&amp;ДАННЫЕ!$AH1619,"00")&amp;"r"&amp;IF(ДАННЫЕ!$AL1619,"1"&amp;ДАННЫЕ!$AL1619,"00")&amp;"m"&amp;IF(ДАННЫЕ!$AI1619,"1"&amp;ДАННЫЕ!$AI1619,"00")&amp;"hS"&amp;IF(ДАННЫЕ!$AJ1619,"1"&amp;ДАННЫЕ!$AJ1619,"00")&amp;"hZ"&amp;IF(ДАННЫЕ!$AK1619,"1"&amp;ДАННЫЕ!$AK1619,"00")&amp;"p"&amp;IF(ДАННЫЕ!$AP1619,"1"&amp;ДАННЫЕ!$AP1619,"00")&amp;"k"&amp;IF(ДАННЫЕ!$AQ1619,"1"&amp;ДАННЫЕ!$AQ1619,"00")&amp;"z"&amp;IF(ДАННЫЕ!$AR1619,"1"&amp;ДАННЫЕ!$AR1619,"00")&amp;"j"&amp;IF(ДАННЫЕ!$AM1619,"1"&amp;ДАННЫЕ!$AM1619,"00")&amp;"n"&amp;IF(ДАННЫЕ!$AN1619,"1"&amp;ДАННЫЕ!$AN1619,"00")&amp;"E"&amp;ДАННЫЕ!BI1619&amp;"L"&amp;ДАННЫЕ!AO1619&amp;"h"&amp;IF(ДАННЫЕ!$AU1619&gt;0,1,0)&amp;"v"&amp;IF(ДАННЫЕ!$AW1619&gt;0,1,0)&amp;"a"&amp;IF(ДАННЫЕ!$AS1619,"1"&amp;ДАННЫЕ!$AS1619,"00")&amp;"s"&amp;IF(ДАННЫЕ!$AT1619,"1"&amp;ДАННЫЕ!$AT1619,"00")&amp;"u"&amp;IF(ДАННЫЕ!$CJ1619&gt;0,1,0)&amp;"y"&amp;B1619&amp;"d"&amp;H1619&amp;"e"&amp;F1619&amp;G1619</f>
        <v>x0w00t00f00b00g00c00i00r00m00hS00hZ00p00k00z00j00n00ELh0v0a00s00u0y0de</v>
      </c>
      <c r="L1619" s="28" t="str">
        <f ca="1">ДАННЫЕ!$I1619&amp;"VN"&amp;IF(ДАННЫЕ!AW1619&gt;0,11,10)&amp;"CD"&amp;IF(ДАННЫЕ!BF1619&gt;500,16,IF(ДАННЫЕ!BF1619&gt;350,15,IF(ДАННЫЕ!BF1619&gt;=200,14,IF(ДАННЫЕ!BF1619&gt;=100,13,IF(ДАННЫЕ!BF1619&gt;=50,12,IF(ДАННЫЕ!BF1619&gt;0,11,10))))))&amp;"AR"&amp;IF(ДАННЫЕ!BX1619&gt;0,1,0)&amp;"GD"&amp;B1619&amp;"VV"&amp;IF(E1619&gt;=5,IF(E1619&lt;18,1,0),0)</f>
        <v>VN10CD10AR0GD0VV0</v>
      </c>
      <c r="M1619" s="28" t="str">
        <f>ДАННЫЕ!$I1619&amp;"b"&amp;ДАННЫЕ!$BI1619&amp;"r"&amp;ДАННЫЕ!$BJ1619&amp;"CD"&amp;IF(ДАННЫЕ!BF1619&gt;0,IF(ДАННЫЕ!BF1619&lt;200,1,IF(ДАННЫЕ!BF1619&lt;350,2,3)),0)&amp;"h"&amp;IF(ДАННЫЕ!$BK1619+ДАННЫЕ!$BL1619+ДАННЫЕ!$BM1619&gt;0,1,0)&amp;"x"&amp;ДАННЫЕ!$BK1619&amp;"y"&amp;ДАННЫЕ!$BL1619&amp;"z"&amp;ДАННЫЕ!$BM1619&amp;"c"&amp;IF(ДАННЫЕ!$BK1619+ДАННЫЕ!$BL1619+ДАННЫЕ!$BM1619=3,1,0)&amp;"a"&amp;IF(ДАННЫЕ!$BQ1619+ДАННЫЕ!$BR1619&gt;0,1,0)&amp;"d"&amp;ДАННЫЕ!$BQ1619&amp;"v"&amp;ДАННЫЕ!$BR1619&amp;"p"&amp;ДАННЫЕ!$BS1619&amp;"n"&amp;ДАННЫЕ!$BU1619&amp;"t"&amp;ДАННЫЕ!$BV1619&amp;"o"&amp;ДАННЫЕ!$BT1619&amp;"l"&amp;IF(ДАННЫЕ!$BN1619&gt;0,1,0)&amp;ДАННЫЕ!$BN1619&amp;"g"&amp;ДАННЫЕ!$BO1619&amp;"s"&amp;ДАННЫЕ!$BP1619&amp;"DZ"&amp;IF(ДАННЫЕ!B1619-ДАННЫЕ!G1619 &lt; 60,IF(ДАННЫЕ!B1619-ДАННЫЕ!G1619 &gt;= 0,1,0),0)&amp;"u"&amp;IF(ДАННЫЕ!$CJ1619&gt;0,1,0)</f>
        <v>brCD0h0xyzc0a0dvpntol0gsDZ1u0</v>
      </c>
      <c r="N1619" s="28" t="str">
        <f ca="1">ДАННЫЕ!$F1619&amp;ДАННЫЕ!$I1619&amp;"g"&amp;B1619&amp;"cf"&amp;D1619&amp;"a"&amp;IF(ДАННЫЕ!$BX1619&gt;0,1,0)&amp;IF(ДАННЫЕ!$BF1619&gt;500,1,IF(ДАННЫЕ!$BF1619&gt;350,2,IF(ДАННЫЕ!$BF1619&gt;=200,3,IF(ДАННЫЕ!$BF1619&gt;=100,4,IF(ДАННЫЕ!$BF1619&gt;=50,5,IF(ДАННЫЕ!$BF1619&lt;50,6,0))))))&amp;"AR"&amp;IF(DATEDIF(ДАННЫЕ!$BX1619,ДАННЫЕ!$F$1,"y")&gt;1,1,0)&amp;"VG"&amp;IF(ДАННЫЕ!$BH1619="0",1,0)&amp;"o"&amp;IF(T1619+ДАННЫЕ!$AF1619+ДАННЫЕ!$AG1619+ДАННЫЕ!$AH1619+ДАННЫЕ!$AI1619+ДАННЫЕ!$AJ1619+ДАННЫЕ!$AP1619+ДАННЫЕ!$AQ1619+ДАННЫЕ!$AR1619+ДАННЫЕ!$AU1619+ДАННЫЕ!$AW1619+ДАННЫЕ!$AS1619+ДАННЫЕ!$AT1619&gt;0,1,0)&amp;"x"&amp;ДАННЫЕ!$AG1619&amp;"p"&amp;IF(ДАННЫЕ!$BY1619&gt;0,1,0)&amp;"v"&amp;IF(ДАННЫЕ!$BZ1619&gt;0,1,0)&amp;"n"&amp;ДАННЫЕ!$CA1619&amp;"t"&amp;ДАННЫЕ!$AY1619&amp;"k"&amp;ДАННЫЕ!$CB1619&amp;"q"&amp;ДАННЫЕ!$CC1619&amp;"w"&amp;ДАННЫЕ!$CD1619&amp;"e"&amp;ДАННЫЕ!$CE1619&amp;"m"&amp;ДАННЫЕ!$CF1619&amp;"c"&amp;ДАННЫЕ!$CG1619&amp;"z"&amp;ДАННЫЕ!$CH1619&amp;"d"&amp;IF(H1619=4,1,0)&amp;"s"&amp;IF(ДАННЫЕ!$J1619=1,0,1)&amp;"u"&amp;IF(ДАННЫЕ!$CJ1619&gt;0,1,0)</f>
        <v>g0cf0a06AR1VG0o0xp0v0ntkqwemczd0s1u0</v>
      </c>
      <c r="O1619" s="28" t="str">
        <f>ДАННЫЕ!$I1619&amp;"g"&amp;B1619&amp;A1619&amp;"f"&amp;P1619&amp;"c"&amp;IF(ДАННЫЕ!$U1619&gt;0,1,0)&amp;"s"&amp;IF(ДАННЫЕ!$Q1619&gt;0,IF(YEAR(ДАННЫЕ!$F$1)=YEAR(ДАННЫЕ!$Q1619),IF(MONTH(ДАННЫЕ!$F$1)=MONTH(ДАННЫЕ!$Q1619),111,11),1),0)&amp;"i"&amp;IF(ДАННЫЕ!$R1619+ДАННЫЕ!$S1619+ДАННЫЕ!$T1619=0,0,1)&amp;"h"&amp;IF(ДАННЫЕ!$P1619&gt;0,1,0)&amp;"p"&amp;IF(ДАННЫЕ!$CI1619&gt;0,IF(YEAR(ДАННЫЕ!$F$1)=YEAR(ДАННЫЕ!$CI1619),IF(MONTH(ДАННЫЕ!$F$1)=MONTH(ДАННЫЕ!$CI1619),111,11),1),0)&amp;"d"&amp;IF(ДАННЫЕ!$CJ1619&gt;0,IF(YEAR(ДАННЫЕ!$F$1)=YEAR(ДАННЫЕ!$CJ1619),IF(MONTH(ДАННЫЕ!$F$1)=MONTH(ДАННЫЕ!$CJ1619),111,11),1),0)&amp;"o"&amp;IF(ДАННЫЕ!$CK1619&gt;0,IF(MONTH(ДАННЫЕ!$F$1)=MONTH(ДАННЫЕ!$CK1619),111,11),0)&amp;"v"&amp;IF(ДАННЫЕ!$BE1619&gt;0,IF(MONTH(ДАННЫЕ!$F$1)=MONTH(ДАННЫЕ!$BE1619),111,11),0)</f>
        <v>g00f0c0s0i0h0p0d0o0v0</v>
      </c>
      <c r="P1619" s="15">
        <f t="shared" si="77"/>
        <v>0</v>
      </c>
      <c r="Q1619" s="15">
        <f>IF(ДАННЫЕ!$F$1&gt;ДАННЫЕ!$N1619,IF(YEAR(ДАННЫЕ!$F$1)=YEAR(ДАННЫЕ!M1619),1,0),0)</f>
        <v>0</v>
      </c>
      <c r="R1619" s="15">
        <f>IF(ДАННЫЕ!$F$1&gt;ДАННЫЕ!$N1619,IF(YEAR(ДАННЫЕ!$F$1)=YEAR(ДАННЫЕ!N1619),1,0),0)</f>
        <v>0</v>
      </c>
      <c r="S1619" s="15">
        <f>IF(ДАННЫЕ!$AA1619="2А",1,IF(ДАННЫЕ!$AA1619="2Б",2,IF(ДАННЫЕ!$AA1619="2В",3,IF(ДАННЫЕ!$AA1619=3,4,IF(ДАННЫЕ!$AA1619="4А",5,IF(ДАННЫЕ!$AA1619="4Б",6,IF(ДАННЫЕ!$AA1619="4В",7,IF(ДАННЫЕ!$AA1619=5,8,0))))))))</f>
        <v>0</v>
      </c>
      <c r="T1619" s="15">
        <f>IF(OR(ДАННЫЕ!$AC1619=2,ДАННЫЕ!$AD1619=2,ДАННЫЕ!$AE1619=2),2,IF(OR(ДАННЫЕ!$AC1619=1,ДАННЫЕ!$AD1619=1,ДАННЫЕ!$AE1619=1),1,0))</f>
        <v>0</v>
      </c>
    </row>
    <row r="1620" spans="1:20" x14ac:dyDescent="0.2">
      <c r="A1620" s="78">
        <f>IF(B1620&gt;0,IF(MONTH(ДАННЫЕ!$F$1)=MONTH(ДАННЫЕ!$B1620),1,0),0)</f>
        <v>0</v>
      </c>
      <c r="B1620" s="14">
        <f>IF(ДАННЫЕ!$B1620&gt;0,IF(YEAR(ДАННЫЕ!$F$1)=YEAR(ДАННЫЕ!$B1620),1,0),0)</f>
        <v>0</v>
      </c>
      <c r="C1620" s="14">
        <f>IF(ДАННЫЕ!$CM1620&gt;0,IF(YEAR(ДАННЫЕ!$F$1)=YEAR(ДАННЫЕ!$CM1620),1,0),0)</f>
        <v>0</v>
      </c>
      <c r="D1620" s="14">
        <f>IF(ДАННЫЕ!$CJ1620&gt;0,IF(ДАННЫЕ!$CL1620&gt;ДАННЫЕ!$F$1,1,IF(ДАННЫЕ!$CL1620&gt;0,0,1)),0)</f>
        <v>0</v>
      </c>
      <c r="E1620" s="43" t="str">
        <f ca="1">IF(ДАННЫЕ!$F$1&gt;0,IF(ДАННЫЕ!$G1620&gt;0,DATEDIF(ДАННЫЕ!$G1620,ДАННЫЕ!$F$1,"y"),""),IF(ДАННЫЕ!$G1620&gt;0,DATEDIF(ДАННЫЕ!$G1620,TODAY(),"y"),""))</f>
        <v/>
      </c>
      <c r="F1620" s="43" t="str">
        <f xml:space="preserve"> IF(ДАННЫЕ!$F1620="М",IF(E1620&gt;=18,IF(E1620&lt;60,1,""),""),"")&amp;IF(ДАННЫЕ!$F1620="Ж",IF(E1620&gt;=18,IF(E1620&lt;55,1,""),""),"")</f>
        <v/>
      </c>
      <c r="G1620" s="43" t="str">
        <f xml:space="preserve"> IF(ДАННЫЕ!$F1620="М",IF(E1620&gt;=60,2,""),"")&amp;IF(ДАННЫЕ!$F1620="Ж",IF(E1620&gt;=55,2,""),"")</f>
        <v/>
      </c>
      <c r="H1620" s="43" t="str">
        <f t="shared" ca="1" si="75"/>
        <v/>
      </c>
      <c r="I1620" s="43" t="str">
        <f t="shared" ca="1" si="76"/>
        <v>03</v>
      </c>
      <c r="J1620" s="28" t="str">
        <f ca="1">ДАННЫЕ!$F1620&amp;H1620&amp;I1620&amp;ДАННЫЕ!$I1620&amp;"m"&amp;IF(ДАННЫЕ!$I1620&gt;0,IF(ДАННЫЕ!$J1620&gt;0,0,1),"")&amp;"f"&amp;IF(ДАННЫЕ!$R1620&gt;0,IF(YEAR(ДАННЫЕ!$F$1)=YEAR(ДАННЫЕ!$R1620),1,0),0)&amp;"z"&amp;ДАННЫЕ!$R1620&amp;"p"&amp;ДАННЫЕ!$S1620&amp;"i"&amp;ДАННЫЕ!$T1620&amp;"h"&amp;ДАННЫЕ!$K1620&amp;"be"&amp;ДАННЫЕ!$BI1620&amp;"CD"&amp;IF(ДАННЫЕ!BF1620&gt;500,4,IF(ДАННЫЕ!BF1620&gt;350,3,IF(ДАННЫЕ!BF1620&gt;200,2,IF(ДАННЫЕ!BF1620&gt;0,1,0))))&amp;"g"&amp;B1620&amp;"d"&amp;H1620&amp;"l"&amp;ДАННЫЕ!AT1620&amp;"a"&amp;ДАННЫЕ!$V1620&amp;"v"&amp;R1620&amp;"k"&amp;ДАННЫЕ!$U1620&amp;"s"&amp;ДАННЫЕ!$Y1620&amp;"t"&amp;ДАННЫЕ!$X1620&amp;"b"&amp;IF(ДАННЫЕ!$Q1620&gt;1,1,0)&amp;"PP"&amp;ДАННЫЕ!Z1620&amp;"c"&amp;S1620&amp;"x"&amp;IF(ДАННЫЕ!$BY1620&gt;0,IF(YEAR(ДАННЫЕ!$F$1)=YEAR(ДАННЫЕ!$BY1620),1,0),0)&amp;"n"&amp;IF(ДАННЫЕ!$BZ1620&gt;0,IF(YEAR(ДАННЫЕ!$F$1)=YEAR(ДАННЫЕ!$BZ1620),1,0),0)&amp;"u"&amp;D1620&amp;"z"&amp;IF(ДАННЫЕ!$CL1620&gt;0,IF(YEAR(ДАННЫЕ!$F$1)&gt;YEAR(ДАННЫЕ!$CL1620),11,12),0)</f>
        <v>03mf0zpihbeCD0g0dlav0kstb0PPc0x0n0u0z0</v>
      </c>
      <c r="K1620" s="28" t="str">
        <f ca="1">ДАННЫЕ!$I1620&amp;"x"&amp;B1620&amp;"w"&amp;IF(T1620+ДАННЫЕ!AD1620+ДАННЫЕ!AE1620+ДАННЫЕ!AF1620+ДАННЫЕ!AG1620+ДАННЫЕ!AH1620+ДАННЫЕ!$AL1620+ДАННЫЕ!AI1620+ДАННЫЕ!AJ1620+ДАННЫЕ!AK1620+ДАННЫЕ!AP1620+ДАННЫЕ!AQ1620+ДАННЫЕ!AR1620+ДАННЫЕ!$AM1620+ДАННЫЕ!$AN1620+ДАННЫЕ!AS1620+ДАННЫЕ!AT1620&gt;0,1,0)&amp;IF(OR(T1620=2,ДАННЫЕ!AD1620=2,ДАННЫЕ!AE1620=2,ДАННЫЕ!AF1620=2,ДАННЫЕ!AG1620=2,ДАННЫЕ!AH1620=2,ДАННЫЕ!$AL1620=2,ДАННЫЕ!AI1620=2,ДАННЫЕ!AJ1620=2,ДАННЫЕ!AK1620=2,ДАННЫЕ!AP1620=2,ДАННЫЕ!AQ1620=2,ДАННЫЕ!AR1620=2,ДАННЫЕ!$AM1620=2,ДАННЫЕ!$AN1620=2,ДАННЫЕ!AS1620=2,ДАННЫЕ!AT1620=2),2,0)&amp;"t"&amp;IF(T1620&gt;0,"1"&amp;T1620,"00")&amp;"f"&amp;IF(ДАННЫЕ!$AC1620,"1"&amp;ДАННЫЕ!$AC1620,"00")&amp;"b"&amp;IF(ДАННЫЕ!$AD1620,"1"&amp;ДАННЫЕ!$AD1620,"00")&amp;"g"&amp;IF(ДАННЫЕ!$AF1620,"1"&amp;ДАННЫЕ!$AF1620,"00")&amp;"c"&amp;IF(ДАННЫЕ!$AG1620,"1"&amp;ДАННЫЕ!$AG1620,"00")&amp;"i"&amp;IF(ДАННЫЕ!$AH1620,"1"&amp;ДАННЫЕ!$AH1620,"00")&amp;"r"&amp;IF(ДАННЫЕ!$AL1620,"1"&amp;ДАННЫЕ!$AL1620,"00")&amp;"m"&amp;IF(ДАННЫЕ!$AI1620,"1"&amp;ДАННЫЕ!$AI1620,"00")&amp;"hS"&amp;IF(ДАННЫЕ!$AJ1620,"1"&amp;ДАННЫЕ!$AJ1620,"00")&amp;"hZ"&amp;IF(ДАННЫЕ!$AK1620,"1"&amp;ДАННЫЕ!$AK1620,"00")&amp;"p"&amp;IF(ДАННЫЕ!$AP1620,"1"&amp;ДАННЫЕ!$AP1620,"00")&amp;"k"&amp;IF(ДАННЫЕ!$AQ1620,"1"&amp;ДАННЫЕ!$AQ1620,"00")&amp;"z"&amp;IF(ДАННЫЕ!$AR1620,"1"&amp;ДАННЫЕ!$AR1620,"00")&amp;"j"&amp;IF(ДАННЫЕ!$AM1620,"1"&amp;ДАННЫЕ!$AM1620,"00")&amp;"n"&amp;IF(ДАННЫЕ!$AN1620,"1"&amp;ДАННЫЕ!$AN1620,"00")&amp;"E"&amp;ДАННЫЕ!BI1620&amp;"L"&amp;ДАННЫЕ!AO1620&amp;"h"&amp;IF(ДАННЫЕ!$AU1620&gt;0,1,0)&amp;"v"&amp;IF(ДАННЫЕ!$AW1620&gt;0,1,0)&amp;"a"&amp;IF(ДАННЫЕ!$AS1620,"1"&amp;ДАННЫЕ!$AS1620,"00")&amp;"s"&amp;IF(ДАННЫЕ!$AT1620,"1"&amp;ДАННЫЕ!$AT1620,"00")&amp;"u"&amp;IF(ДАННЫЕ!$CJ1620&gt;0,1,0)&amp;"y"&amp;B1620&amp;"d"&amp;H1620&amp;"e"&amp;F1620&amp;G1620</f>
        <v>x0w00t00f00b00g00c00i00r00m00hS00hZ00p00k00z00j00n00ELh0v0a00s00u0y0de</v>
      </c>
      <c r="L1620" s="28" t="str">
        <f ca="1">ДАННЫЕ!$I1620&amp;"VN"&amp;IF(ДАННЫЕ!AW1620&gt;0,11,10)&amp;"CD"&amp;IF(ДАННЫЕ!BF1620&gt;500,16,IF(ДАННЫЕ!BF1620&gt;350,15,IF(ДАННЫЕ!BF1620&gt;=200,14,IF(ДАННЫЕ!BF1620&gt;=100,13,IF(ДАННЫЕ!BF1620&gt;=50,12,IF(ДАННЫЕ!BF1620&gt;0,11,10))))))&amp;"AR"&amp;IF(ДАННЫЕ!BX1620&gt;0,1,0)&amp;"GD"&amp;B1620&amp;"VV"&amp;IF(E1620&gt;=5,IF(E1620&lt;18,1,0),0)</f>
        <v>VN10CD10AR0GD0VV0</v>
      </c>
      <c r="M1620" s="28" t="str">
        <f>ДАННЫЕ!$I1620&amp;"b"&amp;ДАННЫЕ!$BI1620&amp;"r"&amp;ДАННЫЕ!$BJ1620&amp;"CD"&amp;IF(ДАННЫЕ!BF1620&gt;0,IF(ДАННЫЕ!BF1620&lt;200,1,IF(ДАННЫЕ!BF1620&lt;350,2,3)),0)&amp;"h"&amp;IF(ДАННЫЕ!$BK1620+ДАННЫЕ!$BL1620+ДАННЫЕ!$BM1620&gt;0,1,0)&amp;"x"&amp;ДАННЫЕ!$BK1620&amp;"y"&amp;ДАННЫЕ!$BL1620&amp;"z"&amp;ДАННЫЕ!$BM1620&amp;"c"&amp;IF(ДАННЫЕ!$BK1620+ДАННЫЕ!$BL1620+ДАННЫЕ!$BM1620=3,1,0)&amp;"a"&amp;IF(ДАННЫЕ!$BQ1620+ДАННЫЕ!$BR1620&gt;0,1,0)&amp;"d"&amp;ДАННЫЕ!$BQ1620&amp;"v"&amp;ДАННЫЕ!$BR1620&amp;"p"&amp;ДАННЫЕ!$BS1620&amp;"n"&amp;ДАННЫЕ!$BU1620&amp;"t"&amp;ДАННЫЕ!$BV1620&amp;"o"&amp;ДАННЫЕ!$BT1620&amp;"l"&amp;IF(ДАННЫЕ!$BN1620&gt;0,1,0)&amp;ДАННЫЕ!$BN1620&amp;"g"&amp;ДАННЫЕ!$BO1620&amp;"s"&amp;ДАННЫЕ!$BP1620&amp;"DZ"&amp;IF(ДАННЫЕ!B1620-ДАННЫЕ!G1620 &lt; 60,IF(ДАННЫЕ!B1620-ДАННЫЕ!G1620 &gt;= 0,1,0),0)&amp;"u"&amp;IF(ДАННЫЕ!$CJ1620&gt;0,1,0)</f>
        <v>brCD0h0xyzc0a0dvpntol0gsDZ1u0</v>
      </c>
      <c r="N1620" s="28" t="str">
        <f ca="1">ДАННЫЕ!$F1620&amp;ДАННЫЕ!$I1620&amp;"g"&amp;B1620&amp;"cf"&amp;D1620&amp;"a"&amp;IF(ДАННЫЕ!$BX1620&gt;0,1,0)&amp;IF(ДАННЫЕ!$BF1620&gt;500,1,IF(ДАННЫЕ!$BF1620&gt;350,2,IF(ДАННЫЕ!$BF1620&gt;=200,3,IF(ДАННЫЕ!$BF1620&gt;=100,4,IF(ДАННЫЕ!$BF1620&gt;=50,5,IF(ДАННЫЕ!$BF1620&lt;50,6,0))))))&amp;"AR"&amp;IF(DATEDIF(ДАННЫЕ!$BX1620,ДАННЫЕ!$F$1,"y")&gt;1,1,0)&amp;"VG"&amp;IF(ДАННЫЕ!$BH1620="0",1,0)&amp;"o"&amp;IF(T1620+ДАННЫЕ!$AF1620+ДАННЫЕ!$AG1620+ДАННЫЕ!$AH1620+ДАННЫЕ!$AI1620+ДАННЫЕ!$AJ1620+ДАННЫЕ!$AP1620+ДАННЫЕ!$AQ1620+ДАННЫЕ!$AR1620+ДАННЫЕ!$AU1620+ДАННЫЕ!$AW1620+ДАННЫЕ!$AS1620+ДАННЫЕ!$AT1620&gt;0,1,0)&amp;"x"&amp;ДАННЫЕ!$AG1620&amp;"p"&amp;IF(ДАННЫЕ!$BY1620&gt;0,1,0)&amp;"v"&amp;IF(ДАННЫЕ!$BZ1620&gt;0,1,0)&amp;"n"&amp;ДАННЫЕ!$CA1620&amp;"t"&amp;ДАННЫЕ!$AY1620&amp;"k"&amp;ДАННЫЕ!$CB1620&amp;"q"&amp;ДАННЫЕ!$CC1620&amp;"w"&amp;ДАННЫЕ!$CD1620&amp;"e"&amp;ДАННЫЕ!$CE1620&amp;"m"&amp;ДАННЫЕ!$CF1620&amp;"c"&amp;ДАННЫЕ!$CG1620&amp;"z"&amp;ДАННЫЕ!$CH1620&amp;"d"&amp;IF(H1620=4,1,0)&amp;"s"&amp;IF(ДАННЫЕ!$J1620=1,0,1)&amp;"u"&amp;IF(ДАННЫЕ!$CJ1620&gt;0,1,0)</f>
        <v>g0cf0a06AR1VG0o0xp0v0ntkqwemczd0s1u0</v>
      </c>
      <c r="O1620" s="28" t="str">
        <f>ДАННЫЕ!$I1620&amp;"g"&amp;B1620&amp;A1620&amp;"f"&amp;P1620&amp;"c"&amp;IF(ДАННЫЕ!$U1620&gt;0,1,0)&amp;"s"&amp;IF(ДАННЫЕ!$Q1620&gt;0,IF(YEAR(ДАННЫЕ!$F$1)=YEAR(ДАННЫЕ!$Q1620),IF(MONTH(ДАННЫЕ!$F$1)=MONTH(ДАННЫЕ!$Q1620),111,11),1),0)&amp;"i"&amp;IF(ДАННЫЕ!$R1620+ДАННЫЕ!$S1620+ДАННЫЕ!$T1620=0,0,1)&amp;"h"&amp;IF(ДАННЫЕ!$P1620&gt;0,1,0)&amp;"p"&amp;IF(ДАННЫЕ!$CI1620&gt;0,IF(YEAR(ДАННЫЕ!$F$1)=YEAR(ДАННЫЕ!$CI1620),IF(MONTH(ДАННЫЕ!$F$1)=MONTH(ДАННЫЕ!$CI1620),111,11),1),0)&amp;"d"&amp;IF(ДАННЫЕ!$CJ1620&gt;0,IF(YEAR(ДАННЫЕ!$F$1)=YEAR(ДАННЫЕ!$CJ1620),IF(MONTH(ДАННЫЕ!$F$1)=MONTH(ДАННЫЕ!$CJ1620),111,11),1),0)&amp;"o"&amp;IF(ДАННЫЕ!$CK1620&gt;0,IF(MONTH(ДАННЫЕ!$F$1)=MONTH(ДАННЫЕ!$CK1620),111,11),0)&amp;"v"&amp;IF(ДАННЫЕ!$BE1620&gt;0,IF(MONTH(ДАННЫЕ!$F$1)=MONTH(ДАННЫЕ!$BE1620),111,11),0)</f>
        <v>g00f0c0s0i0h0p0d0o0v0</v>
      </c>
      <c r="P1620" s="15">
        <f t="shared" si="77"/>
        <v>0</v>
      </c>
      <c r="Q1620" s="15">
        <f>IF(ДАННЫЕ!$F$1&gt;ДАННЫЕ!$N1620,IF(YEAR(ДАННЫЕ!$F$1)=YEAR(ДАННЫЕ!M1620),1,0),0)</f>
        <v>0</v>
      </c>
      <c r="R1620" s="15">
        <f>IF(ДАННЫЕ!$F$1&gt;ДАННЫЕ!$N1620,IF(YEAR(ДАННЫЕ!$F$1)=YEAR(ДАННЫЕ!N1620),1,0),0)</f>
        <v>0</v>
      </c>
      <c r="S1620" s="15">
        <f>IF(ДАННЫЕ!$AA1620="2А",1,IF(ДАННЫЕ!$AA1620="2Б",2,IF(ДАННЫЕ!$AA1620="2В",3,IF(ДАННЫЕ!$AA1620=3,4,IF(ДАННЫЕ!$AA1620="4А",5,IF(ДАННЫЕ!$AA1620="4Б",6,IF(ДАННЫЕ!$AA1620="4В",7,IF(ДАННЫЕ!$AA1620=5,8,0))))))))</f>
        <v>0</v>
      </c>
      <c r="T1620" s="15">
        <f>IF(OR(ДАННЫЕ!$AC1620=2,ДАННЫЕ!$AD1620=2,ДАННЫЕ!$AE1620=2),2,IF(OR(ДАННЫЕ!$AC1620=1,ДАННЫЕ!$AD1620=1,ДАННЫЕ!$AE1620=1),1,0))</f>
        <v>0</v>
      </c>
    </row>
    <row r="1621" spans="1:20" x14ac:dyDescent="0.2">
      <c r="A1621" s="78">
        <f>IF(B1621&gt;0,IF(MONTH(ДАННЫЕ!$F$1)=MONTH(ДАННЫЕ!$B1621),1,0),0)</f>
        <v>0</v>
      </c>
      <c r="B1621" s="14">
        <f>IF(ДАННЫЕ!$B1621&gt;0,IF(YEAR(ДАННЫЕ!$F$1)=YEAR(ДАННЫЕ!$B1621),1,0),0)</f>
        <v>0</v>
      </c>
      <c r="C1621" s="14">
        <f>IF(ДАННЫЕ!$CM1621&gt;0,IF(YEAR(ДАННЫЕ!$F$1)=YEAR(ДАННЫЕ!$CM1621),1,0),0)</f>
        <v>0</v>
      </c>
      <c r="D1621" s="14">
        <f>IF(ДАННЫЕ!$CJ1621&gt;0,IF(ДАННЫЕ!$CL1621&gt;ДАННЫЕ!$F$1,1,IF(ДАННЫЕ!$CL1621&gt;0,0,1)),0)</f>
        <v>0</v>
      </c>
      <c r="E1621" s="43" t="str">
        <f ca="1">IF(ДАННЫЕ!$F$1&gt;0,IF(ДАННЫЕ!$G1621&gt;0,DATEDIF(ДАННЫЕ!$G1621,ДАННЫЕ!$F$1,"y"),""),IF(ДАННЫЕ!$G1621&gt;0,DATEDIF(ДАННЫЕ!$G1621,TODAY(),"y"),""))</f>
        <v/>
      </c>
      <c r="F1621" s="43" t="str">
        <f xml:space="preserve"> IF(ДАННЫЕ!$F1621="М",IF(E1621&gt;=18,IF(E1621&lt;60,1,""),""),"")&amp;IF(ДАННЫЕ!$F1621="Ж",IF(E1621&gt;=18,IF(E1621&lt;55,1,""),""),"")</f>
        <v/>
      </c>
      <c r="G1621" s="43" t="str">
        <f xml:space="preserve"> IF(ДАННЫЕ!$F1621="М",IF(E1621&gt;=60,2,""),"")&amp;IF(ДАННЫЕ!$F1621="Ж",IF(E1621&gt;=55,2,""),"")</f>
        <v/>
      </c>
      <c r="H1621" s="43" t="str">
        <f t="shared" ca="1" si="75"/>
        <v/>
      </c>
      <c r="I1621" s="43" t="str">
        <f t="shared" ca="1" si="76"/>
        <v>03</v>
      </c>
      <c r="J1621" s="28" t="str">
        <f ca="1">ДАННЫЕ!$F1621&amp;H1621&amp;I1621&amp;ДАННЫЕ!$I1621&amp;"m"&amp;IF(ДАННЫЕ!$I1621&gt;0,IF(ДАННЫЕ!$J1621&gt;0,0,1),"")&amp;"f"&amp;IF(ДАННЫЕ!$R1621&gt;0,IF(YEAR(ДАННЫЕ!$F$1)=YEAR(ДАННЫЕ!$R1621),1,0),0)&amp;"z"&amp;ДАННЫЕ!$R1621&amp;"p"&amp;ДАННЫЕ!$S1621&amp;"i"&amp;ДАННЫЕ!$T1621&amp;"h"&amp;ДАННЫЕ!$K1621&amp;"be"&amp;ДАННЫЕ!$BI1621&amp;"CD"&amp;IF(ДАННЫЕ!BF1621&gt;500,4,IF(ДАННЫЕ!BF1621&gt;350,3,IF(ДАННЫЕ!BF1621&gt;200,2,IF(ДАННЫЕ!BF1621&gt;0,1,0))))&amp;"g"&amp;B1621&amp;"d"&amp;H1621&amp;"l"&amp;ДАННЫЕ!AT1621&amp;"a"&amp;ДАННЫЕ!$V1621&amp;"v"&amp;R1621&amp;"k"&amp;ДАННЫЕ!$U1621&amp;"s"&amp;ДАННЫЕ!$Y1621&amp;"t"&amp;ДАННЫЕ!$X1621&amp;"b"&amp;IF(ДАННЫЕ!$Q1621&gt;1,1,0)&amp;"PP"&amp;ДАННЫЕ!Z1621&amp;"c"&amp;S1621&amp;"x"&amp;IF(ДАННЫЕ!$BY1621&gt;0,IF(YEAR(ДАННЫЕ!$F$1)=YEAR(ДАННЫЕ!$BY1621),1,0),0)&amp;"n"&amp;IF(ДАННЫЕ!$BZ1621&gt;0,IF(YEAR(ДАННЫЕ!$F$1)=YEAR(ДАННЫЕ!$BZ1621),1,0),0)&amp;"u"&amp;D1621&amp;"z"&amp;IF(ДАННЫЕ!$CL1621&gt;0,IF(YEAR(ДАННЫЕ!$F$1)&gt;YEAR(ДАННЫЕ!$CL1621),11,12),0)</f>
        <v>03mf0zpihbeCD0g0dlav0kstb0PPc0x0n0u0z0</v>
      </c>
      <c r="K1621" s="28" t="str">
        <f ca="1">ДАННЫЕ!$I1621&amp;"x"&amp;B1621&amp;"w"&amp;IF(T1621+ДАННЫЕ!AD1621+ДАННЫЕ!AE1621+ДАННЫЕ!AF1621+ДАННЫЕ!AG1621+ДАННЫЕ!AH1621+ДАННЫЕ!$AL1621+ДАННЫЕ!AI1621+ДАННЫЕ!AJ1621+ДАННЫЕ!AK1621+ДАННЫЕ!AP1621+ДАННЫЕ!AQ1621+ДАННЫЕ!AR1621+ДАННЫЕ!$AM1621+ДАННЫЕ!$AN1621+ДАННЫЕ!AS1621+ДАННЫЕ!AT1621&gt;0,1,0)&amp;IF(OR(T1621=2,ДАННЫЕ!AD1621=2,ДАННЫЕ!AE1621=2,ДАННЫЕ!AF1621=2,ДАННЫЕ!AG1621=2,ДАННЫЕ!AH1621=2,ДАННЫЕ!$AL1621=2,ДАННЫЕ!AI1621=2,ДАННЫЕ!AJ1621=2,ДАННЫЕ!AK1621=2,ДАННЫЕ!AP1621=2,ДАННЫЕ!AQ1621=2,ДАННЫЕ!AR1621=2,ДАННЫЕ!$AM1621=2,ДАННЫЕ!$AN1621=2,ДАННЫЕ!AS1621=2,ДАННЫЕ!AT1621=2),2,0)&amp;"t"&amp;IF(T1621&gt;0,"1"&amp;T1621,"00")&amp;"f"&amp;IF(ДАННЫЕ!$AC1621,"1"&amp;ДАННЫЕ!$AC1621,"00")&amp;"b"&amp;IF(ДАННЫЕ!$AD1621,"1"&amp;ДАННЫЕ!$AD1621,"00")&amp;"g"&amp;IF(ДАННЫЕ!$AF1621,"1"&amp;ДАННЫЕ!$AF1621,"00")&amp;"c"&amp;IF(ДАННЫЕ!$AG1621,"1"&amp;ДАННЫЕ!$AG1621,"00")&amp;"i"&amp;IF(ДАННЫЕ!$AH1621,"1"&amp;ДАННЫЕ!$AH1621,"00")&amp;"r"&amp;IF(ДАННЫЕ!$AL1621,"1"&amp;ДАННЫЕ!$AL1621,"00")&amp;"m"&amp;IF(ДАННЫЕ!$AI1621,"1"&amp;ДАННЫЕ!$AI1621,"00")&amp;"hS"&amp;IF(ДАННЫЕ!$AJ1621,"1"&amp;ДАННЫЕ!$AJ1621,"00")&amp;"hZ"&amp;IF(ДАННЫЕ!$AK1621,"1"&amp;ДАННЫЕ!$AK1621,"00")&amp;"p"&amp;IF(ДАННЫЕ!$AP1621,"1"&amp;ДАННЫЕ!$AP1621,"00")&amp;"k"&amp;IF(ДАННЫЕ!$AQ1621,"1"&amp;ДАННЫЕ!$AQ1621,"00")&amp;"z"&amp;IF(ДАННЫЕ!$AR1621,"1"&amp;ДАННЫЕ!$AR1621,"00")&amp;"j"&amp;IF(ДАННЫЕ!$AM1621,"1"&amp;ДАННЫЕ!$AM1621,"00")&amp;"n"&amp;IF(ДАННЫЕ!$AN1621,"1"&amp;ДАННЫЕ!$AN1621,"00")&amp;"E"&amp;ДАННЫЕ!BI1621&amp;"L"&amp;ДАННЫЕ!AO1621&amp;"h"&amp;IF(ДАННЫЕ!$AU1621&gt;0,1,0)&amp;"v"&amp;IF(ДАННЫЕ!$AW1621&gt;0,1,0)&amp;"a"&amp;IF(ДАННЫЕ!$AS1621,"1"&amp;ДАННЫЕ!$AS1621,"00")&amp;"s"&amp;IF(ДАННЫЕ!$AT1621,"1"&amp;ДАННЫЕ!$AT1621,"00")&amp;"u"&amp;IF(ДАННЫЕ!$CJ1621&gt;0,1,0)&amp;"y"&amp;B1621&amp;"d"&amp;H1621&amp;"e"&amp;F1621&amp;G1621</f>
        <v>x0w00t00f00b00g00c00i00r00m00hS00hZ00p00k00z00j00n00ELh0v0a00s00u0y0de</v>
      </c>
      <c r="L1621" s="28" t="str">
        <f ca="1">ДАННЫЕ!$I1621&amp;"VN"&amp;IF(ДАННЫЕ!AW1621&gt;0,11,10)&amp;"CD"&amp;IF(ДАННЫЕ!BF1621&gt;500,16,IF(ДАННЫЕ!BF1621&gt;350,15,IF(ДАННЫЕ!BF1621&gt;=200,14,IF(ДАННЫЕ!BF1621&gt;=100,13,IF(ДАННЫЕ!BF1621&gt;=50,12,IF(ДАННЫЕ!BF1621&gt;0,11,10))))))&amp;"AR"&amp;IF(ДАННЫЕ!BX1621&gt;0,1,0)&amp;"GD"&amp;B1621&amp;"VV"&amp;IF(E1621&gt;=5,IF(E1621&lt;18,1,0),0)</f>
        <v>VN10CD10AR0GD0VV0</v>
      </c>
      <c r="M1621" s="28" t="str">
        <f>ДАННЫЕ!$I1621&amp;"b"&amp;ДАННЫЕ!$BI1621&amp;"r"&amp;ДАННЫЕ!$BJ1621&amp;"CD"&amp;IF(ДАННЫЕ!BF1621&gt;0,IF(ДАННЫЕ!BF1621&lt;200,1,IF(ДАННЫЕ!BF1621&lt;350,2,3)),0)&amp;"h"&amp;IF(ДАННЫЕ!$BK1621+ДАННЫЕ!$BL1621+ДАННЫЕ!$BM1621&gt;0,1,0)&amp;"x"&amp;ДАННЫЕ!$BK1621&amp;"y"&amp;ДАННЫЕ!$BL1621&amp;"z"&amp;ДАННЫЕ!$BM1621&amp;"c"&amp;IF(ДАННЫЕ!$BK1621+ДАННЫЕ!$BL1621+ДАННЫЕ!$BM1621=3,1,0)&amp;"a"&amp;IF(ДАННЫЕ!$BQ1621+ДАННЫЕ!$BR1621&gt;0,1,0)&amp;"d"&amp;ДАННЫЕ!$BQ1621&amp;"v"&amp;ДАННЫЕ!$BR1621&amp;"p"&amp;ДАННЫЕ!$BS1621&amp;"n"&amp;ДАННЫЕ!$BU1621&amp;"t"&amp;ДАННЫЕ!$BV1621&amp;"o"&amp;ДАННЫЕ!$BT1621&amp;"l"&amp;IF(ДАННЫЕ!$BN1621&gt;0,1,0)&amp;ДАННЫЕ!$BN1621&amp;"g"&amp;ДАННЫЕ!$BO1621&amp;"s"&amp;ДАННЫЕ!$BP1621&amp;"DZ"&amp;IF(ДАННЫЕ!B1621-ДАННЫЕ!G1621 &lt; 60,IF(ДАННЫЕ!B1621-ДАННЫЕ!G1621 &gt;= 0,1,0),0)&amp;"u"&amp;IF(ДАННЫЕ!$CJ1621&gt;0,1,0)</f>
        <v>brCD0h0xyzc0a0dvpntol0gsDZ1u0</v>
      </c>
      <c r="N1621" s="28" t="str">
        <f ca="1">ДАННЫЕ!$F1621&amp;ДАННЫЕ!$I1621&amp;"g"&amp;B1621&amp;"cf"&amp;D1621&amp;"a"&amp;IF(ДАННЫЕ!$BX1621&gt;0,1,0)&amp;IF(ДАННЫЕ!$BF1621&gt;500,1,IF(ДАННЫЕ!$BF1621&gt;350,2,IF(ДАННЫЕ!$BF1621&gt;=200,3,IF(ДАННЫЕ!$BF1621&gt;=100,4,IF(ДАННЫЕ!$BF1621&gt;=50,5,IF(ДАННЫЕ!$BF1621&lt;50,6,0))))))&amp;"AR"&amp;IF(DATEDIF(ДАННЫЕ!$BX1621,ДАННЫЕ!$F$1,"y")&gt;1,1,0)&amp;"VG"&amp;IF(ДАННЫЕ!$BH1621="0",1,0)&amp;"o"&amp;IF(T1621+ДАННЫЕ!$AF1621+ДАННЫЕ!$AG1621+ДАННЫЕ!$AH1621+ДАННЫЕ!$AI1621+ДАННЫЕ!$AJ1621+ДАННЫЕ!$AP1621+ДАННЫЕ!$AQ1621+ДАННЫЕ!$AR1621+ДАННЫЕ!$AU1621+ДАННЫЕ!$AW1621+ДАННЫЕ!$AS1621+ДАННЫЕ!$AT1621&gt;0,1,0)&amp;"x"&amp;ДАННЫЕ!$AG1621&amp;"p"&amp;IF(ДАННЫЕ!$BY1621&gt;0,1,0)&amp;"v"&amp;IF(ДАННЫЕ!$BZ1621&gt;0,1,0)&amp;"n"&amp;ДАННЫЕ!$CA1621&amp;"t"&amp;ДАННЫЕ!$AY1621&amp;"k"&amp;ДАННЫЕ!$CB1621&amp;"q"&amp;ДАННЫЕ!$CC1621&amp;"w"&amp;ДАННЫЕ!$CD1621&amp;"e"&amp;ДАННЫЕ!$CE1621&amp;"m"&amp;ДАННЫЕ!$CF1621&amp;"c"&amp;ДАННЫЕ!$CG1621&amp;"z"&amp;ДАННЫЕ!$CH1621&amp;"d"&amp;IF(H1621=4,1,0)&amp;"s"&amp;IF(ДАННЫЕ!$J1621=1,0,1)&amp;"u"&amp;IF(ДАННЫЕ!$CJ1621&gt;0,1,0)</f>
        <v>g0cf0a06AR1VG0o0xp0v0ntkqwemczd0s1u0</v>
      </c>
      <c r="O1621" s="28" t="str">
        <f>ДАННЫЕ!$I1621&amp;"g"&amp;B1621&amp;A1621&amp;"f"&amp;P1621&amp;"c"&amp;IF(ДАННЫЕ!$U1621&gt;0,1,0)&amp;"s"&amp;IF(ДАННЫЕ!$Q1621&gt;0,IF(YEAR(ДАННЫЕ!$F$1)=YEAR(ДАННЫЕ!$Q1621),IF(MONTH(ДАННЫЕ!$F$1)=MONTH(ДАННЫЕ!$Q1621),111,11),1),0)&amp;"i"&amp;IF(ДАННЫЕ!$R1621+ДАННЫЕ!$S1621+ДАННЫЕ!$T1621=0,0,1)&amp;"h"&amp;IF(ДАННЫЕ!$P1621&gt;0,1,0)&amp;"p"&amp;IF(ДАННЫЕ!$CI1621&gt;0,IF(YEAR(ДАННЫЕ!$F$1)=YEAR(ДАННЫЕ!$CI1621),IF(MONTH(ДАННЫЕ!$F$1)=MONTH(ДАННЫЕ!$CI1621),111,11),1),0)&amp;"d"&amp;IF(ДАННЫЕ!$CJ1621&gt;0,IF(YEAR(ДАННЫЕ!$F$1)=YEAR(ДАННЫЕ!$CJ1621),IF(MONTH(ДАННЫЕ!$F$1)=MONTH(ДАННЫЕ!$CJ1621),111,11),1),0)&amp;"o"&amp;IF(ДАННЫЕ!$CK1621&gt;0,IF(MONTH(ДАННЫЕ!$F$1)=MONTH(ДАННЫЕ!$CK1621),111,11),0)&amp;"v"&amp;IF(ДАННЫЕ!$BE1621&gt;0,IF(MONTH(ДАННЫЕ!$F$1)=MONTH(ДАННЫЕ!$BE1621),111,11),0)</f>
        <v>g00f0c0s0i0h0p0d0o0v0</v>
      </c>
      <c r="P1621" s="15">
        <f t="shared" si="77"/>
        <v>0</v>
      </c>
      <c r="Q1621" s="15">
        <f>IF(ДАННЫЕ!$F$1&gt;ДАННЫЕ!$N1621,IF(YEAR(ДАННЫЕ!$F$1)=YEAR(ДАННЫЕ!M1621),1,0),0)</f>
        <v>0</v>
      </c>
      <c r="R1621" s="15">
        <f>IF(ДАННЫЕ!$F$1&gt;ДАННЫЕ!$N1621,IF(YEAR(ДАННЫЕ!$F$1)=YEAR(ДАННЫЕ!N1621),1,0),0)</f>
        <v>0</v>
      </c>
      <c r="S1621" s="15">
        <f>IF(ДАННЫЕ!$AA1621="2А",1,IF(ДАННЫЕ!$AA1621="2Б",2,IF(ДАННЫЕ!$AA1621="2В",3,IF(ДАННЫЕ!$AA1621=3,4,IF(ДАННЫЕ!$AA1621="4А",5,IF(ДАННЫЕ!$AA1621="4Б",6,IF(ДАННЫЕ!$AA1621="4В",7,IF(ДАННЫЕ!$AA1621=5,8,0))))))))</f>
        <v>0</v>
      </c>
      <c r="T1621" s="15">
        <f>IF(OR(ДАННЫЕ!$AC1621=2,ДАННЫЕ!$AD1621=2,ДАННЫЕ!$AE1621=2),2,IF(OR(ДАННЫЕ!$AC1621=1,ДАННЫЕ!$AD1621=1,ДАННЫЕ!$AE1621=1),1,0))</f>
        <v>0</v>
      </c>
    </row>
    <row r="1622" spans="1:20" x14ac:dyDescent="0.2">
      <c r="A1622" s="78">
        <f>IF(B1622&gt;0,IF(MONTH(ДАННЫЕ!$F$1)=MONTH(ДАННЫЕ!$B1622),1,0),0)</f>
        <v>0</v>
      </c>
      <c r="B1622" s="14">
        <f>IF(ДАННЫЕ!$B1622&gt;0,IF(YEAR(ДАННЫЕ!$F$1)=YEAR(ДАННЫЕ!$B1622),1,0),0)</f>
        <v>0</v>
      </c>
      <c r="C1622" s="14">
        <f>IF(ДАННЫЕ!$CM1622&gt;0,IF(YEAR(ДАННЫЕ!$F$1)=YEAR(ДАННЫЕ!$CM1622),1,0),0)</f>
        <v>0</v>
      </c>
      <c r="D1622" s="14">
        <f>IF(ДАННЫЕ!$CJ1622&gt;0,IF(ДАННЫЕ!$CL1622&gt;ДАННЫЕ!$F$1,1,IF(ДАННЫЕ!$CL1622&gt;0,0,1)),0)</f>
        <v>0</v>
      </c>
      <c r="E1622" s="43" t="str">
        <f ca="1">IF(ДАННЫЕ!$F$1&gt;0,IF(ДАННЫЕ!$G1622&gt;0,DATEDIF(ДАННЫЕ!$G1622,ДАННЫЕ!$F$1,"y"),""),IF(ДАННЫЕ!$G1622&gt;0,DATEDIF(ДАННЫЕ!$G1622,TODAY(),"y"),""))</f>
        <v/>
      </c>
      <c r="F1622" s="43" t="str">
        <f xml:space="preserve"> IF(ДАННЫЕ!$F1622="М",IF(E1622&gt;=18,IF(E1622&lt;60,1,""),""),"")&amp;IF(ДАННЫЕ!$F1622="Ж",IF(E1622&gt;=18,IF(E1622&lt;55,1,""),""),"")</f>
        <v/>
      </c>
      <c r="G1622" s="43" t="str">
        <f xml:space="preserve"> IF(ДАННЫЕ!$F1622="М",IF(E1622&gt;=60,2,""),"")&amp;IF(ДАННЫЕ!$F1622="Ж",IF(E1622&gt;=55,2,""),"")</f>
        <v/>
      </c>
      <c r="H1622" s="43" t="str">
        <f t="shared" ca="1" si="75"/>
        <v/>
      </c>
      <c r="I1622" s="43" t="str">
        <f t="shared" ca="1" si="76"/>
        <v>03</v>
      </c>
      <c r="J1622" s="28" t="str">
        <f ca="1">ДАННЫЕ!$F1622&amp;H1622&amp;I1622&amp;ДАННЫЕ!$I1622&amp;"m"&amp;IF(ДАННЫЕ!$I1622&gt;0,IF(ДАННЫЕ!$J1622&gt;0,0,1),"")&amp;"f"&amp;IF(ДАННЫЕ!$R1622&gt;0,IF(YEAR(ДАННЫЕ!$F$1)=YEAR(ДАННЫЕ!$R1622),1,0),0)&amp;"z"&amp;ДАННЫЕ!$R1622&amp;"p"&amp;ДАННЫЕ!$S1622&amp;"i"&amp;ДАННЫЕ!$T1622&amp;"h"&amp;ДАННЫЕ!$K1622&amp;"be"&amp;ДАННЫЕ!$BI1622&amp;"CD"&amp;IF(ДАННЫЕ!BF1622&gt;500,4,IF(ДАННЫЕ!BF1622&gt;350,3,IF(ДАННЫЕ!BF1622&gt;200,2,IF(ДАННЫЕ!BF1622&gt;0,1,0))))&amp;"g"&amp;B1622&amp;"d"&amp;H1622&amp;"l"&amp;ДАННЫЕ!AT1622&amp;"a"&amp;ДАННЫЕ!$V1622&amp;"v"&amp;R1622&amp;"k"&amp;ДАННЫЕ!$U1622&amp;"s"&amp;ДАННЫЕ!$Y1622&amp;"t"&amp;ДАННЫЕ!$X1622&amp;"b"&amp;IF(ДАННЫЕ!$Q1622&gt;1,1,0)&amp;"PP"&amp;ДАННЫЕ!Z1622&amp;"c"&amp;S1622&amp;"x"&amp;IF(ДАННЫЕ!$BY1622&gt;0,IF(YEAR(ДАННЫЕ!$F$1)=YEAR(ДАННЫЕ!$BY1622),1,0),0)&amp;"n"&amp;IF(ДАННЫЕ!$BZ1622&gt;0,IF(YEAR(ДАННЫЕ!$F$1)=YEAR(ДАННЫЕ!$BZ1622),1,0),0)&amp;"u"&amp;D1622&amp;"z"&amp;IF(ДАННЫЕ!$CL1622&gt;0,IF(YEAR(ДАННЫЕ!$F$1)&gt;YEAR(ДАННЫЕ!$CL1622),11,12),0)</f>
        <v>03mf0zpihbeCD0g0dlav0kstb0PPc0x0n0u0z0</v>
      </c>
      <c r="K1622" s="28" t="str">
        <f ca="1">ДАННЫЕ!$I1622&amp;"x"&amp;B1622&amp;"w"&amp;IF(T1622+ДАННЫЕ!AD1622+ДАННЫЕ!AE1622+ДАННЫЕ!AF1622+ДАННЫЕ!AG1622+ДАННЫЕ!AH1622+ДАННЫЕ!$AL1622+ДАННЫЕ!AI1622+ДАННЫЕ!AJ1622+ДАННЫЕ!AK1622+ДАННЫЕ!AP1622+ДАННЫЕ!AQ1622+ДАННЫЕ!AR1622+ДАННЫЕ!$AM1622+ДАННЫЕ!$AN1622+ДАННЫЕ!AS1622+ДАННЫЕ!AT1622&gt;0,1,0)&amp;IF(OR(T1622=2,ДАННЫЕ!AD1622=2,ДАННЫЕ!AE1622=2,ДАННЫЕ!AF1622=2,ДАННЫЕ!AG1622=2,ДАННЫЕ!AH1622=2,ДАННЫЕ!$AL1622=2,ДАННЫЕ!AI1622=2,ДАННЫЕ!AJ1622=2,ДАННЫЕ!AK1622=2,ДАННЫЕ!AP1622=2,ДАННЫЕ!AQ1622=2,ДАННЫЕ!AR1622=2,ДАННЫЕ!$AM1622=2,ДАННЫЕ!$AN1622=2,ДАННЫЕ!AS1622=2,ДАННЫЕ!AT1622=2),2,0)&amp;"t"&amp;IF(T1622&gt;0,"1"&amp;T1622,"00")&amp;"f"&amp;IF(ДАННЫЕ!$AC1622,"1"&amp;ДАННЫЕ!$AC1622,"00")&amp;"b"&amp;IF(ДАННЫЕ!$AD1622,"1"&amp;ДАННЫЕ!$AD1622,"00")&amp;"g"&amp;IF(ДАННЫЕ!$AF1622,"1"&amp;ДАННЫЕ!$AF1622,"00")&amp;"c"&amp;IF(ДАННЫЕ!$AG1622,"1"&amp;ДАННЫЕ!$AG1622,"00")&amp;"i"&amp;IF(ДАННЫЕ!$AH1622,"1"&amp;ДАННЫЕ!$AH1622,"00")&amp;"r"&amp;IF(ДАННЫЕ!$AL1622,"1"&amp;ДАННЫЕ!$AL1622,"00")&amp;"m"&amp;IF(ДАННЫЕ!$AI1622,"1"&amp;ДАННЫЕ!$AI1622,"00")&amp;"hS"&amp;IF(ДАННЫЕ!$AJ1622,"1"&amp;ДАННЫЕ!$AJ1622,"00")&amp;"hZ"&amp;IF(ДАННЫЕ!$AK1622,"1"&amp;ДАННЫЕ!$AK1622,"00")&amp;"p"&amp;IF(ДАННЫЕ!$AP1622,"1"&amp;ДАННЫЕ!$AP1622,"00")&amp;"k"&amp;IF(ДАННЫЕ!$AQ1622,"1"&amp;ДАННЫЕ!$AQ1622,"00")&amp;"z"&amp;IF(ДАННЫЕ!$AR1622,"1"&amp;ДАННЫЕ!$AR1622,"00")&amp;"j"&amp;IF(ДАННЫЕ!$AM1622,"1"&amp;ДАННЫЕ!$AM1622,"00")&amp;"n"&amp;IF(ДАННЫЕ!$AN1622,"1"&amp;ДАННЫЕ!$AN1622,"00")&amp;"E"&amp;ДАННЫЕ!BI1622&amp;"L"&amp;ДАННЫЕ!AO1622&amp;"h"&amp;IF(ДАННЫЕ!$AU1622&gt;0,1,0)&amp;"v"&amp;IF(ДАННЫЕ!$AW1622&gt;0,1,0)&amp;"a"&amp;IF(ДАННЫЕ!$AS1622,"1"&amp;ДАННЫЕ!$AS1622,"00")&amp;"s"&amp;IF(ДАННЫЕ!$AT1622,"1"&amp;ДАННЫЕ!$AT1622,"00")&amp;"u"&amp;IF(ДАННЫЕ!$CJ1622&gt;0,1,0)&amp;"y"&amp;B1622&amp;"d"&amp;H1622&amp;"e"&amp;F1622&amp;G1622</f>
        <v>x0w00t00f00b00g00c00i00r00m00hS00hZ00p00k00z00j00n00ELh0v0a00s00u0y0de</v>
      </c>
      <c r="L1622" s="28" t="str">
        <f ca="1">ДАННЫЕ!$I1622&amp;"VN"&amp;IF(ДАННЫЕ!AW1622&gt;0,11,10)&amp;"CD"&amp;IF(ДАННЫЕ!BF1622&gt;500,16,IF(ДАННЫЕ!BF1622&gt;350,15,IF(ДАННЫЕ!BF1622&gt;=200,14,IF(ДАННЫЕ!BF1622&gt;=100,13,IF(ДАННЫЕ!BF1622&gt;=50,12,IF(ДАННЫЕ!BF1622&gt;0,11,10))))))&amp;"AR"&amp;IF(ДАННЫЕ!BX1622&gt;0,1,0)&amp;"GD"&amp;B1622&amp;"VV"&amp;IF(E1622&gt;=5,IF(E1622&lt;18,1,0),0)</f>
        <v>VN10CD10AR0GD0VV0</v>
      </c>
      <c r="M1622" s="28" t="str">
        <f>ДАННЫЕ!$I1622&amp;"b"&amp;ДАННЫЕ!$BI1622&amp;"r"&amp;ДАННЫЕ!$BJ1622&amp;"CD"&amp;IF(ДАННЫЕ!BF1622&gt;0,IF(ДАННЫЕ!BF1622&lt;200,1,IF(ДАННЫЕ!BF1622&lt;350,2,3)),0)&amp;"h"&amp;IF(ДАННЫЕ!$BK1622+ДАННЫЕ!$BL1622+ДАННЫЕ!$BM1622&gt;0,1,0)&amp;"x"&amp;ДАННЫЕ!$BK1622&amp;"y"&amp;ДАННЫЕ!$BL1622&amp;"z"&amp;ДАННЫЕ!$BM1622&amp;"c"&amp;IF(ДАННЫЕ!$BK1622+ДАННЫЕ!$BL1622+ДАННЫЕ!$BM1622=3,1,0)&amp;"a"&amp;IF(ДАННЫЕ!$BQ1622+ДАННЫЕ!$BR1622&gt;0,1,0)&amp;"d"&amp;ДАННЫЕ!$BQ1622&amp;"v"&amp;ДАННЫЕ!$BR1622&amp;"p"&amp;ДАННЫЕ!$BS1622&amp;"n"&amp;ДАННЫЕ!$BU1622&amp;"t"&amp;ДАННЫЕ!$BV1622&amp;"o"&amp;ДАННЫЕ!$BT1622&amp;"l"&amp;IF(ДАННЫЕ!$BN1622&gt;0,1,0)&amp;ДАННЫЕ!$BN1622&amp;"g"&amp;ДАННЫЕ!$BO1622&amp;"s"&amp;ДАННЫЕ!$BP1622&amp;"DZ"&amp;IF(ДАННЫЕ!B1622-ДАННЫЕ!G1622 &lt; 60,IF(ДАННЫЕ!B1622-ДАННЫЕ!G1622 &gt;= 0,1,0),0)&amp;"u"&amp;IF(ДАННЫЕ!$CJ1622&gt;0,1,0)</f>
        <v>brCD0h0xyzc0a0dvpntol0gsDZ1u0</v>
      </c>
      <c r="N1622" s="28" t="str">
        <f ca="1">ДАННЫЕ!$F1622&amp;ДАННЫЕ!$I1622&amp;"g"&amp;B1622&amp;"cf"&amp;D1622&amp;"a"&amp;IF(ДАННЫЕ!$BX1622&gt;0,1,0)&amp;IF(ДАННЫЕ!$BF1622&gt;500,1,IF(ДАННЫЕ!$BF1622&gt;350,2,IF(ДАННЫЕ!$BF1622&gt;=200,3,IF(ДАННЫЕ!$BF1622&gt;=100,4,IF(ДАННЫЕ!$BF1622&gt;=50,5,IF(ДАННЫЕ!$BF1622&lt;50,6,0))))))&amp;"AR"&amp;IF(DATEDIF(ДАННЫЕ!$BX1622,ДАННЫЕ!$F$1,"y")&gt;1,1,0)&amp;"VG"&amp;IF(ДАННЫЕ!$BH1622="0",1,0)&amp;"o"&amp;IF(T1622+ДАННЫЕ!$AF1622+ДАННЫЕ!$AG1622+ДАННЫЕ!$AH1622+ДАННЫЕ!$AI1622+ДАННЫЕ!$AJ1622+ДАННЫЕ!$AP1622+ДАННЫЕ!$AQ1622+ДАННЫЕ!$AR1622+ДАННЫЕ!$AU1622+ДАННЫЕ!$AW1622+ДАННЫЕ!$AS1622+ДАННЫЕ!$AT1622&gt;0,1,0)&amp;"x"&amp;ДАННЫЕ!$AG1622&amp;"p"&amp;IF(ДАННЫЕ!$BY1622&gt;0,1,0)&amp;"v"&amp;IF(ДАННЫЕ!$BZ1622&gt;0,1,0)&amp;"n"&amp;ДАННЫЕ!$CA1622&amp;"t"&amp;ДАННЫЕ!$AY1622&amp;"k"&amp;ДАННЫЕ!$CB1622&amp;"q"&amp;ДАННЫЕ!$CC1622&amp;"w"&amp;ДАННЫЕ!$CD1622&amp;"e"&amp;ДАННЫЕ!$CE1622&amp;"m"&amp;ДАННЫЕ!$CF1622&amp;"c"&amp;ДАННЫЕ!$CG1622&amp;"z"&amp;ДАННЫЕ!$CH1622&amp;"d"&amp;IF(H1622=4,1,0)&amp;"s"&amp;IF(ДАННЫЕ!$J1622=1,0,1)&amp;"u"&amp;IF(ДАННЫЕ!$CJ1622&gt;0,1,0)</f>
        <v>g0cf0a06AR1VG0o0xp0v0ntkqwemczd0s1u0</v>
      </c>
      <c r="O1622" s="28" t="str">
        <f>ДАННЫЕ!$I1622&amp;"g"&amp;B1622&amp;A1622&amp;"f"&amp;P1622&amp;"c"&amp;IF(ДАННЫЕ!$U1622&gt;0,1,0)&amp;"s"&amp;IF(ДАННЫЕ!$Q1622&gt;0,IF(YEAR(ДАННЫЕ!$F$1)=YEAR(ДАННЫЕ!$Q1622),IF(MONTH(ДАННЫЕ!$F$1)=MONTH(ДАННЫЕ!$Q1622),111,11),1),0)&amp;"i"&amp;IF(ДАННЫЕ!$R1622+ДАННЫЕ!$S1622+ДАННЫЕ!$T1622=0,0,1)&amp;"h"&amp;IF(ДАННЫЕ!$P1622&gt;0,1,0)&amp;"p"&amp;IF(ДАННЫЕ!$CI1622&gt;0,IF(YEAR(ДАННЫЕ!$F$1)=YEAR(ДАННЫЕ!$CI1622),IF(MONTH(ДАННЫЕ!$F$1)=MONTH(ДАННЫЕ!$CI1622),111,11),1),0)&amp;"d"&amp;IF(ДАННЫЕ!$CJ1622&gt;0,IF(YEAR(ДАННЫЕ!$F$1)=YEAR(ДАННЫЕ!$CJ1622),IF(MONTH(ДАННЫЕ!$F$1)=MONTH(ДАННЫЕ!$CJ1622),111,11),1),0)&amp;"o"&amp;IF(ДАННЫЕ!$CK1622&gt;0,IF(MONTH(ДАННЫЕ!$F$1)=MONTH(ДАННЫЕ!$CK1622),111,11),0)&amp;"v"&amp;IF(ДАННЫЕ!$BE1622&gt;0,IF(MONTH(ДАННЫЕ!$F$1)=MONTH(ДАННЫЕ!$BE1622),111,11),0)</f>
        <v>g00f0c0s0i0h0p0d0o0v0</v>
      </c>
      <c r="P1622" s="15">
        <f t="shared" si="77"/>
        <v>0</v>
      </c>
      <c r="Q1622" s="15">
        <f>IF(ДАННЫЕ!$F$1&gt;ДАННЫЕ!$N1622,IF(YEAR(ДАННЫЕ!$F$1)=YEAR(ДАННЫЕ!M1622),1,0),0)</f>
        <v>0</v>
      </c>
      <c r="R1622" s="15">
        <f>IF(ДАННЫЕ!$F$1&gt;ДАННЫЕ!$N1622,IF(YEAR(ДАННЫЕ!$F$1)=YEAR(ДАННЫЕ!N1622),1,0),0)</f>
        <v>0</v>
      </c>
      <c r="S1622" s="15">
        <f>IF(ДАННЫЕ!$AA1622="2А",1,IF(ДАННЫЕ!$AA1622="2Б",2,IF(ДАННЫЕ!$AA1622="2В",3,IF(ДАННЫЕ!$AA1622=3,4,IF(ДАННЫЕ!$AA1622="4А",5,IF(ДАННЫЕ!$AA1622="4Б",6,IF(ДАННЫЕ!$AA1622="4В",7,IF(ДАННЫЕ!$AA1622=5,8,0))))))))</f>
        <v>0</v>
      </c>
      <c r="T1622" s="15">
        <f>IF(OR(ДАННЫЕ!$AC1622=2,ДАННЫЕ!$AD1622=2,ДАННЫЕ!$AE1622=2),2,IF(OR(ДАННЫЕ!$AC1622=1,ДАННЫЕ!$AD1622=1,ДАННЫЕ!$AE1622=1),1,0))</f>
        <v>0</v>
      </c>
    </row>
    <row r="1623" spans="1:20" x14ac:dyDescent="0.2">
      <c r="A1623" s="78">
        <f>IF(B1623&gt;0,IF(MONTH(ДАННЫЕ!$F$1)=MONTH(ДАННЫЕ!$B1623),1,0),0)</f>
        <v>0</v>
      </c>
      <c r="B1623" s="14">
        <f>IF(ДАННЫЕ!$B1623&gt;0,IF(YEAR(ДАННЫЕ!$F$1)=YEAR(ДАННЫЕ!$B1623),1,0),0)</f>
        <v>0</v>
      </c>
      <c r="C1623" s="14">
        <f>IF(ДАННЫЕ!$CM1623&gt;0,IF(YEAR(ДАННЫЕ!$F$1)=YEAR(ДАННЫЕ!$CM1623),1,0),0)</f>
        <v>0</v>
      </c>
      <c r="D1623" s="14">
        <f>IF(ДАННЫЕ!$CJ1623&gt;0,IF(ДАННЫЕ!$CL1623&gt;ДАННЫЕ!$F$1,1,IF(ДАННЫЕ!$CL1623&gt;0,0,1)),0)</f>
        <v>0</v>
      </c>
      <c r="E1623" s="43" t="str">
        <f ca="1">IF(ДАННЫЕ!$F$1&gt;0,IF(ДАННЫЕ!$G1623&gt;0,DATEDIF(ДАННЫЕ!$G1623,ДАННЫЕ!$F$1,"y"),""),IF(ДАННЫЕ!$G1623&gt;0,DATEDIF(ДАННЫЕ!$G1623,TODAY(),"y"),""))</f>
        <v/>
      </c>
      <c r="F1623" s="43" t="str">
        <f xml:space="preserve"> IF(ДАННЫЕ!$F1623="М",IF(E1623&gt;=18,IF(E1623&lt;60,1,""),""),"")&amp;IF(ДАННЫЕ!$F1623="Ж",IF(E1623&gt;=18,IF(E1623&lt;55,1,""),""),"")</f>
        <v/>
      </c>
      <c r="G1623" s="43" t="str">
        <f xml:space="preserve"> IF(ДАННЫЕ!$F1623="М",IF(E1623&gt;=60,2,""),"")&amp;IF(ДАННЫЕ!$F1623="Ж",IF(E1623&gt;=55,2,""),"")</f>
        <v/>
      </c>
      <c r="H1623" s="43" t="str">
        <f t="shared" ca="1" si="75"/>
        <v/>
      </c>
      <c r="I1623" s="43" t="str">
        <f t="shared" ca="1" si="76"/>
        <v>03</v>
      </c>
      <c r="J1623" s="28" t="str">
        <f ca="1">ДАННЫЕ!$F1623&amp;H1623&amp;I1623&amp;ДАННЫЕ!$I1623&amp;"m"&amp;IF(ДАННЫЕ!$I1623&gt;0,IF(ДАННЫЕ!$J1623&gt;0,0,1),"")&amp;"f"&amp;IF(ДАННЫЕ!$R1623&gt;0,IF(YEAR(ДАННЫЕ!$F$1)=YEAR(ДАННЫЕ!$R1623),1,0),0)&amp;"z"&amp;ДАННЫЕ!$R1623&amp;"p"&amp;ДАННЫЕ!$S1623&amp;"i"&amp;ДАННЫЕ!$T1623&amp;"h"&amp;ДАННЫЕ!$K1623&amp;"be"&amp;ДАННЫЕ!$BI1623&amp;"CD"&amp;IF(ДАННЫЕ!BF1623&gt;500,4,IF(ДАННЫЕ!BF1623&gt;350,3,IF(ДАННЫЕ!BF1623&gt;200,2,IF(ДАННЫЕ!BF1623&gt;0,1,0))))&amp;"g"&amp;B1623&amp;"d"&amp;H1623&amp;"l"&amp;ДАННЫЕ!AT1623&amp;"a"&amp;ДАННЫЕ!$V1623&amp;"v"&amp;R1623&amp;"k"&amp;ДАННЫЕ!$U1623&amp;"s"&amp;ДАННЫЕ!$Y1623&amp;"t"&amp;ДАННЫЕ!$X1623&amp;"b"&amp;IF(ДАННЫЕ!$Q1623&gt;1,1,0)&amp;"PP"&amp;ДАННЫЕ!Z1623&amp;"c"&amp;S1623&amp;"x"&amp;IF(ДАННЫЕ!$BY1623&gt;0,IF(YEAR(ДАННЫЕ!$F$1)=YEAR(ДАННЫЕ!$BY1623),1,0),0)&amp;"n"&amp;IF(ДАННЫЕ!$BZ1623&gt;0,IF(YEAR(ДАННЫЕ!$F$1)=YEAR(ДАННЫЕ!$BZ1623),1,0),0)&amp;"u"&amp;D1623&amp;"z"&amp;IF(ДАННЫЕ!$CL1623&gt;0,IF(YEAR(ДАННЫЕ!$F$1)&gt;YEAR(ДАННЫЕ!$CL1623),11,12),0)</f>
        <v>03mf0zpihbeCD0g0dlav0kstb0PPc0x0n0u0z0</v>
      </c>
      <c r="K1623" s="28" t="str">
        <f ca="1">ДАННЫЕ!$I1623&amp;"x"&amp;B1623&amp;"w"&amp;IF(T1623+ДАННЫЕ!AD1623+ДАННЫЕ!AE1623+ДАННЫЕ!AF1623+ДАННЫЕ!AG1623+ДАННЫЕ!AH1623+ДАННЫЕ!$AL1623+ДАННЫЕ!AI1623+ДАННЫЕ!AJ1623+ДАННЫЕ!AK1623+ДАННЫЕ!AP1623+ДАННЫЕ!AQ1623+ДАННЫЕ!AR1623+ДАННЫЕ!$AM1623+ДАННЫЕ!$AN1623+ДАННЫЕ!AS1623+ДАННЫЕ!AT1623&gt;0,1,0)&amp;IF(OR(T1623=2,ДАННЫЕ!AD1623=2,ДАННЫЕ!AE1623=2,ДАННЫЕ!AF1623=2,ДАННЫЕ!AG1623=2,ДАННЫЕ!AH1623=2,ДАННЫЕ!$AL1623=2,ДАННЫЕ!AI1623=2,ДАННЫЕ!AJ1623=2,ДАННЫЕ!AK1623=2,ДАННЫЕ!AP1623=2,ДАННЫЕ!AQ1623=2,ДАННЫЕ!AR1623=2,ДАННЫЕ!$AM1623=2,ДАННЫЕ!$AN1623=2,ДАННЫЕ!AS1623=2,ДАННЫЕ!AT1623=2),2,0)&amp;"t"&amp;IF(T1623&gt;0,"1"&amp;T1623,"00")&amp;"f"&amp;IF(ДАННЫЕ!$AC1623,"1"&amp;ДАННЫЕ!$AC1623,"00")&amp;"b"&amp;IF(ДАННЫЕ!$AD1623,"1"&amp;ДАННЫЕ!$AD1623,"00")&amp;"g"&amp;IF(ДАННЫЕ!$AF1623,"1"&amp;ДАННЫЕ!$AF1623,"00")&amp;"c"&amp;IF(ДАННЫЕ!$AG1623,"1"&amp;ДАННЫЕ!$AG1623,"00")&amp;"i"&amp;IF(ДАННЫЕ!$AH1623,"1"&amp;ДАННЫЕ!$AH1623,"00")&amp;"r"&amp;IF(ДАННЫЕ!$AL1623,"1"&amp;ДАННЫЕ!$AL1623,"00")&amp;"m"&amp;IF(ДАННЫЕ!$AI1623,"1"&amp;ДАННЫЕ!$AI1623,"00")&amp;"hS"&amp;IF(ДАННЫЕ!$AJ1623,"1"&amp;ДАННЫЕ!$AJ1623,"00")&amp;"hZ"&amp;IF(ДАННЫЕ!$AK1623,"1"&amp;ДАННЫЕ!$AK1623,"00")&amp;"p"&amp;IF(ДАННЫЕ!$AP1623,"1"&amp;ДАННЫЕ!$AP1623,"00")&amp;"k"&amp;IF(ДАННЫЕ!$AQ1623,"1"&amp;ДАННЫЕ!$AQ1623,"00")&amp;"z"&amp;IF(ДАННЫЕ!$AR1623,"1"&amp;ДАННЫЕ!$AR1623,"00")&amp;"j"&amp;IF(ДАННЫЕ!$AM1623,"1"&amp;ДАННЫЕ!$AM1623,"00")&amp;"n"&amp;IF(ДАННЫЕ!$AN1623,"1"&amp;ДАННЫЕ!$AN1623,"00")&amp;"E"&amp;ДАННЫЕ!BI1623&amp;"L"&amp;ДАННЫЕ!AO1623&amp;"h"&amp;IF(ДАННЫЕ!$AU1623&gt;0,1,0)&amp;"v"&amp;IF(ДАННЫЕ!$AW1623&gt;0,1,0)&amp;"a"&amp;IF(ДАННЫЕ!$AS1623,"1"&amp;ДАННЫЕ!$AS1623,"00")&amp;"s"&amp;IF(ДАННЫЕ!$AT1623,"1"&amp;ДАННЫЕ!$AT1623,"00")&amp;"u"&amp;IF(ДАННЫЕ!$CJ1623&gt;0,1,0)&amp;"y"&amp;B1623&amp;"d"&amp;H1623&amp;"e"&amp;F1623&amp;G1623</f>
        <v>x0w00t00f00b00g00c00i00r00m00hS00hZ00p00k00z00j00n00ELh0v0a00s00u0y0de</v>
      </c>
      <c r="L1623" s="28" t="str">
        <f ca="1">ДАННЫЕ!$I1623&amp;"VN"&amp;IF(ДАННЫЕ!AW1623&gt;0,11,10)&amp;"CD"&amp;IF(ДАННЫЕ!BF1623&gt;500,16,IF(ДАННЫЕ!BF1623&gt;350,15,IF(ДАННЫЕ!BF1623&gt;=200,14,IF(ДАННЫЕ!BF1623&gt;=100,13,IF(ДАННЫЕ!BF1623&gt;=50,12,IF(ДАННЫЕ!BF1623&gt;0,11,10))))))&amp;"AR"&amp;IF(ДАННЫЕ!BX1623&gt;0,1,0)&amp;"GD"&amp;B1623&amp;"VV"&amp;IF(E1623&gt;=5,IF(E1623&lt;18,1,0),0)</f>
        <v>VN10CD10AR0GD0VV0</v>
      </c>
      <c r="M1623" s="28" t="str">
        <f>ДАННЫЕ!$I1623&amp;"b"&amp;ДАННЫЕ!$BI1623&amp;"r"&amp;ДАННЫЕ!$BJ1623&amp;"CD"&amp;IF(ДАННЫЕ!BF1623&gt;0,IF(ДАННЫЕ!BF1623&lt;200,1,IF(ДАННЫЕ!BF1623&lt;350,2,3)),0)&amp;"h"&amp;IF(ДАННЫЕ!$BK1623+ДАННЫЕ!$BL1623+ДАННЫЕ!$BM1623&gt;0,1,0)&amp;"x"&amp;ДАННЫЕ!$BK1623&amp;"y"&amp;ДАННЫЕ!$BL1623&amp;"z"&amp;ДАННЫЕ!$BM1623&amp;"c"&amp;IF(ДАННЫЕ!$BK1623+ДАННЫЕ!$BL1623+ДАННЫЕ!$BM1623=3,1,0)&amp;"a"&amp;IF(ДАННЫЕ!$BQ1623+ДАННЫЕ!$BR1623&gt;0,1,0)&amp;"d"&amp;ДАННЫЕ!$BQ1623&amp;"v"&amp;ДАННЫЕ!$BR1623&amp;"p"&amp;ДАННЫЕ!$BS1623&amp;"n"&amp;ДАННЫЕ!$BU1623&amp;"t"&amp;ДАННЫЕ!$BV1623&amp;"o"&amp;ДАННЫЕ!$BT1623&amp;"l"&amp;IF(ДАННЫЕ!$BN1623&gt;0,1,0)&amp;ДАННЫЕ!$BN1623&amp;"g"&amp;ДАННЫЕ!$BO1623&amp;"s"&amp;ДАННЫЕ!$BP1623&amp;"DZ"&amp;IF(ДАННЫЕ!B1623-ДАННЫЕ!G1623 &lt; 60,IF(ДАННЫЕ!B1623-ДАННЫЕ!G1623 &gt;= 0,1,0),0)&amp;"u"&amp;IF(ДАННЫЕ!$CJ1623&gt;0,1,0)</f>
        <v>brCD0h0xyzc0a0dvpntol0gsDZ1u0</v>
      </c>
      <c r="N1623" s="28" t="str">
        <f ca="1">ДАННЫЕ!$F1623&amp;ДАННЫЕ!$I1623&amp;"g"&amp;B1623&amp;"cf"&amp;D1623&amp;"a"&amp;IF(ДАННЫЕ!$BX1623&gt;0,1,0)&amp;IF(ДАННЫЕ!$BF1623&gt;500,1,IF(ДАННЫЕ!$BF1623&gt;350,2,IF(ДАННЫЕ!$BF1623&gt;=200,3,IF(ДАННЫЕ!$BF1623&gt;=100,4,IF(ДАННЫЕ!$BF1623&gt;=50,5,IF(ДАННЫЕ!$BF1623&lt;50,6,0))))))&amp;"AR"&amp;IF(DATEDIF(ДАННЫЕ!$BX1623,ДАННЫЕ!$F$1,"y")&gt;1,1,0)&amp;"VG"&amp;IF(ДАННЫЕ!$BH1623="0",1,0)&amp;"o"&amp;IF(T1623+ДАННЫЕ!$AF1623+ДАННЫЕ!$AG1623+ДАННЫЕ!$AH1623+ДАННЫЕ!$AI1623+ДАННЫЕ!$AJ1623+ДАННЫЕ!$AP1623+ДАННЫЕ!$AQ1623+ДАННЫЕ!$AR1623+ДАННЫЕ!$AU1623+ДАННЫЕ!$AW1623+ДАННЫЕ!$AS1623+ДАННЫЕ!$AT1623&gt;0,1,0)&amp;"x"&amp;ДАННЫЕ!$AG1623&amp;"p"&amp;IF(ДАННЫЕ!$BY1623&gt;0,1,0)&amp;"v"&amp;IF(ДАННЫЕ!$BZ1623&gt;0,1,0)&amp;"n"&amp;ДАННЫЕ!$CA1623&amp;"t"&amp;ДАННЫЕ!$AY1623&amp;"k"&amp;ДАННЫЕ!$CB1623&amp;"q"&amp;ДАННЫЕ!$CC1623&amp;"w"&amp;ДАННЫЕ!$CD1623&amp;"e"&amp;ДАННЫЕ!$CE1623&amp;"m"&amp;ДАННЫЕ!$CF1623&amp;"c"&amp;ДАННЫЕ!$CG1623&amp;"z"&amp;ДАННЫЕ!$CH1623&amp;"d"&amp;IF(H1623=4,1,0)&amp;"s"&amp;IF(ДАННЫЕ!$J1623=1,0,1)&amp;"u"&amp;IF(ДАННЫЕ!$CJ1623&gt;0,1,0)</f>
        <v>g0cf0a06AR1VG0o0xp0v0ntkqwemczd0s1u0</v>
      </c>
      <c r="O1623" s="28" t="str">
        <f>ДАННЫЕ!$I1623&amp;"g"&amp;B1623&amp;A1623&amp;"f"&amp;P1623&amp;"c"&amp;IF(ДАННЫЕ!$U1623&gt;0,1,0)&amp;"s"&amp;IF(ДАННЫЕ!$Q1623&gt;0,IF(YEAR(ДАННЫЕ!$F$1)=YEAR(ДАННЫЕ!$Q1623),IF(MONTH(ДАННЫЕ!$F$1)=MONTH(ДАННЫЕ!$Q1623),111,11),1),0)&amp;"i"&amp;IF(ДАННЫЕ!$R1623+ДАННЫЕ!$S1623+ДАННЫЕ!$T1623=0,0,1)&amp;"h"&amp;IF(ДАННЫЕ!$P1623&gt;0,1,0)&amp;"p"&amp;IF(ДАННЫЕ!$CI1623&gt;0,IF(YEAR(ДАННЫЕ!$F$1)=YEAR(ДАННЫЕ!$CI1623),IF(MONTH(ДАННЫЕ!$F$1)=MONTH(ДАННЫЕ!$CI1623),111,11),1),0)&amp;"d"&amp;IF(ДАННЫЕ!$CJ1623&gt;0,IF(YEAR(ДАННЫЕ!$F$1)=YEAR(ДАННЫЕ!$CJ1623),IF(MONTH(ДАННЫЕ!$F$1)=MONTH(ДАННЫЕ!$CJ1623),111,11),1),0)&amp;"o"&amp;IF(ДАННЫЕ!$CK1623&gt;0,IF(MONTH(ДАННЫЕ!$F$1)=MONTH(ДАННЫЕ!$CK1623),111,11),0)&amp;"v"&amp;IF(ДАННЫЕ!$BE1623&gt;0,IF(MONTH(ДАННЫЕ!$F$1)=MONTH(ДАННЫЕ!$BE1623),111,11),0)</f>
        <v>g00f0c0s0i0h0p0d0o0v0</v>
      </c>
      <c r="P1623" s="15">
        <f t="shared" si="77"/>
        <v>0</v>
      </c>
      <c r="Q1623" s="15">
        <f>IF(ДАННЫЕ!$F$1&gt;ДАННЫЕ!$N1623,IF(YEAR(ДАННЫЕ!$F$1)=YEAR(ДАННЫЕ!M1623),1,0),0)</f>
        <v>0</v>
      </c>
      <c r="R1623" s="15">
        <f>IF(ДАННЫЕ!$F$1&gt;ДАННЫЕ!$N1623,IF(YEAR(ДАННЫЕ!$F$1)=YEAR(ДАННЫЕ!N1623),1,0),0)</f>
        <v>0</v>
      </c>
      <c r="S1623" s="15">
        <f>IF(ДАННЫЕ!$AA1623="2А",1,IF(ДАННЫЕ!$AA1623="2Б",2,IF(ДАННЫЕ!$AA1623="2В",3,IF(ДАННЫЕ!$AA1623=3,4,IF(ДАННЫЕ!$AA1623="4А",5,IF(ДАННЫЕ!$AA1623="4Б",6,IF(ДАННЫЕ!$AA1623="4В",7,IF(ДАННЫЕ!$AA1623=5,8,0))))))))</f>
        <v>0</v>
      </c>
      <c r="T1623" s="15">
        <f>IF(OR(ДАННЫЕ!$AC1623=2,ДАННЫЕ!$AD1623=2,ДАННЫЕ!$AE1623=2),2,IF(OR(ДАННЫЕ!$AC1623=1,ДАННЫЕ!$AD1623=1,ДАННЫЕ!$AE1623=1),1,0))</f>
        <v>0</v>
      </c>
    </row>
    <row r="1624" spans="1:20" x14ac:dyDescent="0.2">
      <c r="A1624" s="78">
        <f>IF(B1624&gt;0,IF(MONTH(ДАННЫЕ!$F$1)=MONTH(ДАННЫЕ!$B1624),1,0),0)</f>
        <v>0</v>
      </c>
      <c r="B1624" s="14">
        <f>IF(ДАННЫЕ!$B1624&gt;0,IF(YEAR(ДАННЫЕ!$F$1)=YEAR(ДАННЫЕ!$B1624),1,0),0)</f>
        <v>0</v>
      </c>
      <c r="C1624" s="14">
        <f>IF(ДАННЫЕ!$CM1624&gt;0,IF(YEAR(ДАННЫЕ!$F$1)=YEAR(ДАННЫЕ!$CM1624),1,0),0)</f>
        <v>0</v>
      </c>
      <c r="D1624" s="14">
        <f>IF(ДАННЫЕ!$CJ1624&gt;0,IF(ДАННЫЕ!$CL1624&gt;ДАННЫЕ!$F$1,1,IF(ДАННЫЕ!$CL1624&gt;0,0,1)),0)</f>
        <v>0</v>
      </c>
      <c r="E1624" s="43" t="str">
        <f ca="1">IF(ДАННЫЕ!$F$1&gt;0,IF(ДАННЫЕ!$G1624&gt;0,DATEDIF(ДАННЫЕ!$G1624,ДАННЫЕ!$F$1,"y"),""),IF(ДАННЫЕ!$G1624&gt;0,DATEDIF(ДАННЫЕ!$G1624,TODAY(),"y"),""))</f>
        <v/>
      </c>
      <c r="F1624" s="43" t="str">
        <f xml:space="preserve"> IF(ДАННЫЕ!$F1624="М",IF(E1624&gt;=18,IF(E1624&lt;60,1,""),""),"")&amp;IF(ДАННЫЕ!$F1624="Ж",IF(E1624&gt;=18,IF(E1624&lt;55,1,""),""),"")</f>
        <v/>
      </c>
      <c r="G1624" s="43" t="str">
        <f xml:space="preserve"> IF(ДАННЫЕ!$F1624="М",IF(E1624&gt;=60,2,""),"")&amp;IF(ДАННЫЕ!$F1624="Ж",IF(E1624&gt;=55,2,""),"")</f>
        <v/>
      </c>
      <c r="H1624" s="43" t="str">
        <f t="shared" ca="1" si="75"/>
        <v/>
      </c>
      <c r="I1624" s="43" t="str">
        <f t="shared" ca="1" si="76"/>
        <v>03</v>
      </c>
      <c r="J1624" s="28" t="str">
        <f ca="1">ДАННЫЕ!$F1624&amp;H1624&amp;I1624&amp;ДАННЫЕ!$I1624&amp;"m"&amp;IF(ДАННЫЕ!$I1624&gt;0,IF(ДАННЫЕ!$J1624&gt;0,0,1),"")&amp;"f"&amp;IF(ДАННЫЕ!$R1624&gt;0,IF(YEAR(ДАННЫЕ!$F$1)=YEAR(ДАННЫЕ!$R1624),1,0),0)&amp;"z"&amp;ДАННЫЕ!$R1624&amp;"p"&amp;ДАННЫЕ!$S1624&amp;"i"&amp;ДАННЫЕ!$T1624&amp;"h"&amp;ДАННЫЕ!$K1624&amp;"be"&amp;ДАННЫЕ!$BI1624&amp;"CD"&amp;IF(ДАННЫЕ!BF1624&gt;500,4,IF(ДАННЫЕ!BF1624&gt;350,3,IF(ДАННЫЕ!BF1624&gt;200,2,IF(ДАННЫЕ!BF1624&gt;0,1,0))))&amp;"g"&amp;B1624&amp;"d"&amp;H1624&amp;"l"&amp;ДАННЫЕ!AT1624&amp;"a"&amp;ДАННЫЕ!$V1624&amp;"v"&amp;R1624&amp;"k"&amp;ДАННЫЕ!$U1624&amp;"s"&amp;ДАННЫЕ!$Y1624&amp;"t"&amp;ДАННЫЕ!$X1624&amp;"b"&amp;IF(ДАННЫЕ!$Q1624&gt;1,1,0)&amp;"PP"&amp;ДАННЫЕ!Z1624&amp;"c"&amp;S1624&amp;"x"&amp;IF(ДАННЫЕ!$BY1624&gt;0,IF(YEAR(ДАННЫЕ!$F$1)=YEAR(ДАННЫЕ!$BY1624),1,0),0)&amp;"n"&amp;IF(ДАННЫЕ!$BZ1624&gt;0,IF(YEAR(ДАННЫЕ!$F$1)=YEAR(ДАННЫЕ!$BZ1624),1,0),0)&amp;"u"&amp;D1624&amp;"z"&amp;IF(ДАННЫЕ!$CL1624&gt;0,IF(YEAR(ДАННЫЕ!$F$1)&gt;YEAR(ДАННЫЕ!$CL1624),11,12),0)</f>
        <v>03mf0zpihbeCD0g0dlav0kstb0PPc0x0n0u0z0</v>
      </c>
      <c r="K1624" s="28" t="str">
        <f ca="1">ДАННЫЕ!$I1624&amp;"x"&amp;B1624&amp;"w"&amp;IF(T1624+ДАННЫЕ!AD1624+ДАННЫЕ!AE1624+ДАННЫЕ!AF1624+ДАННЫЕ!AG1624+ДАННЫЕ!AH1624+ДАННЫЕ!$AL1624+ДАННЫЕ!AI1624+ДАННЫЕ!AJ1624+ДАННЫЕ!AK1624+ДАННЫЕ!AP1624+ДАННЫЕ!AQ1624+ДАННЫЕ!AR1624+ДАННЫЕ!$AM1624+ДАННЫЕ!$AN1624+ДАННЫЕ!AS1624+ДАННЫЕ!AT1624&gt;0,1,0)&amp;IF(OR(T1624=2,ДАННЫЕ!AD1624=2,ДАННЫЕ!AE1624=2,ДАННЫЕ!AF1624=2,ДАННЫЕ!AG1624=2,ДАННЫЕ!AH1624=2,ДАННЫЕ!$AL1624=2,ДАННЫЕ!AI1624=2,ДАННЫЕ!AJ1624=2,ДАННЫЕ!AK1624=2,ДАННЫЕ!AP1624=2,ДАННЫЕ!AQ1624=2,ДАННЫЕ!AR1624=2,ДАННЫЕ!$AM1624=2,ДАННЫЕ!$AN1624=2,ДАННЫЕ!AS1624=2,ДАННЫЕ!AT1624=2),2,0)&amp;"t"&amp;IF(T1624&gt;0,"1"&amp;T1624,"00")&amp;"f"&amp;IF(ДАННЫЕ!$AC1624,"1"&amp;ДАННЫЕ!$AC1624,"00")&amp;"b"&amp;IF(ДАННЫЕ!$AD1624,"1"&amp;ДАННЫЕ!$AD1624,"00")&amp;"g"&amp;IF(ДАННЫЕ!$AF1624,"1"&amp;ДАННЫЕ!$AF1624,"00")&amp;"c"&amp;IF(ДАННЫЕ!$AG1624,"1"&amp;ДАННЫЕ!$AG1624,"00")&amp;"i"&amp;IF(ДАННЫЕ!$AH1624,"1"&amp;ДАННЫЕ!$AH1624,"00")&amp;"r"&amp;IF(ДАННЫЕ!$AL1624,"1"&amp;ДАННЫЕ!$AL1624,"00")&amp;"m"&amp;IF(ДАННЫЕ!$AI1624,"1"&amp;ДАННЫЕ!$AI1624,"00")&amp;"hS"&amp;IF(ДАННЫЕ!$AJ1624,"1"&amp;ДАННЫЕ!$AJ1624,"00")&amp;"hZ"&amp;IF(ДАННЫЕ!$AK1624,"1"&amp;ДАННЫЕ!$AK1624,"00")&amp;"p"&amp;IF(ДАННЫЕ!$AP1624,"1"&amp;ДАННЫЕ!$AP1624,"00")&amp;"k"&amp;IF(ДАННЫЕ!$AQ1624,"1"&amp;ДАННЫЕ!$AQ1624,"00")&amp;"z"&amp;IF(ДАННЫЕ!$AR1624,"1"&amp;ДАННЫЕ!$AR1624,"00")&amp;"j"&amp;IF(ДАННЫЕ!$AM1624,"1"&amp;ДАННЫЕ!$AM1624,"00")&amp;"n"&amp;IF(ДАННЫЕ!$AN1624,"1"&amp;ДАННЫЕ!$AN1624,"00")&amp;"E"&amp;ДАННЫЕ!BI1624&amp;"L"&amp;ДАННЫЕ!AO1624&amp;"h"&amp;IF(ДАННЫЕ!$AU1624&gt;0,1,0)&amp;"v"&amp;IF(ДАННЫЕ!$AW1624&gt;0,1,0)&amp;"a"&amp;IF(ДАННЫЕ!$AS1624,"1"&amp;ДАННЫЕ!$AS1624,"00")&amp;"s"&amp;IF(ДАННЫЕ!$AT1624,"1"&amp;ДАННЫЕ!$AT1624,"00")&amp;"u"&amp;IF(ДАННЫЕ!$CJ1624&gt;0,1,0)&amp;"y"&amp;B1624&amp;"d"&amp;H1624&amp;"e"&amp;F1624&amp;G1624</f>
        <v>x0w00t00f00b00g00c00i00r00m00hS00hZ00p00k00z00j00n00ELh0v0a00s00u0y0de</v>
      </c>
      <c r="L1624" s="28" t="str">
        <f ca="1">ДАННЫЕ!$I1624&amp;"VN"&amp;IF(ДАННЫЕ!AW1624&gt;0,11,10)&amp;"CD"&amp;IF(ДАННЫЕ!BF1624&gt;500,16,IF(ДАННЫЕ!BF1624&gt;350,15,IF(ДАННЫЕ!BF1624&gt;=200,14,IF(ДАННЫЕ!BF1624&gt;=100,13,IF(ДАННЫЕ!BF1624&gt;=50,12,IF(ДАННЫЕ!BF1624&gt;0,11,10))))))&amp;"AR"&amp;IF(ДАННЫЕ!BX1624&gt;0,1,0)&amp;"GD"&amp;B1624&amp;"VV"&amp;IF(E1624&gt;=5,IF(E1624&lt;18,1,0),0)</f>
        <v>VN10CD10AR0GD0VV0</v>
      </c>
      <c r="M1624" s="28" t="str">
        <f>ДАННЫЕ!$I1624&amp;"b"&amp;ДАННЫЕ!$BI1624&amp;"r"&amp;ДАННЫЕ!$BJ1624&amp;"CD"&amp;IF(ДАННЫЕ!BF1624&gt;0,IF(ДАННЫЕ!BF1624&lt;200,1,IF(ДАННЫЕ!BF1624&lt;350,2,3)),0)&amp;"h"&amp;IF(ДАННЫЕ!$BK1624+ДАННЫЕ!$BL1624+ДАННЫЕ!$BM1624&gt;0,1,0)&amp;"x"&amp;ДАННЫЕ!$BK1624&amp;"y"&amp;ДАННЫЕ!$BL1624&amp;"z"&amp;ДАННЫЕ!$BM1624&amp;"c"&amp;IF(ДАННЫЕ!$BK1624+ДАННЫЕ!$BL1624+ДАННЫЕ!$BM1624=3,1,0)&amp;"a"&amp;IF(ДАННЫЕ!$BQ1624+ДАННЫЕ!$BR1624&gt;0,1,0)&amp;"d"&amp;ДАННЫЕ!$BQ1624&amp;"v"&amp;ДАННЫЕ!$BR1624&amp;"p"&amp;ДАННЫЕ!$BS1624&amp;"n"&amp;ДАННЫЕ!$BU1624&amp;"t"&amp;ДАННЫЕ!$BV1624&amp;"o"&amp;ДАННЫЕ!$BT1624&amp;"l"&amp;IF(ДАННЫЕ!$BN1624&gt;0,1,0)&amp;ДАННЫЕ!$BN1624&amp;"g"&amp;ДАННЫЕ!$BO1624&amp;"s"&amp;ДАННЫЕ!$BP1624&amp;"DZ"&amp;IF(ДАННЫЕ!B1624-ДАННЫЕ!G1624 &lt; 60,IF(ДАННЫЕ!B1624-ДАННЫЕ!G1624 &gt;= 0,1,0),0)&amp;"u"&amp;IF(ДАННЫЕ!$CJ1624&gt;0,1,0)</f>
        <v>brCD0h0xyzc0a0dvpntol0gsDZ1u0</v>
      </c>
      <c r="N1624" s="28" t="str">
        <f ca="1">ДАННЫЕ!$F1624&amp;ДАННЫЕ!$I1624&amp;"g"&amp;B1624&amp;"cf"&amp;D1624&amp;"a"&amp;IF(ДАННЫЕ!$BX1624&gt;0,1,0)&amp;IF(ДАННЫЕ!$BF1624&gt;500,1,IF(ДАННЫЕ!$BF1624&gt;350,2,IF(ДАННЫЕ!$BF1624&gt;=200,3,IF(ДАННЫЕ!$BF1624&gt;=100,4,IF(ДАННЫЕ!$BF1624&gt;=50,5,IF(ДАННЫЕ!$BF1624&lt;50,6,0))))))&amp;"AR"&amp;IF(DATEDIF(ДАННЫЕ!$BX1624,ДАННЫЕ!$F$1,"y")&gt;1,1,0)&amp;"VG"&amp;IF(ДАННЫЕ!$BH1624="0",1,0)&amp;"o"&amp;IF(T1624+ДАННЫЕ!$AF1624+ДАННЫЕ!$AG1624+ДАННЫЕ!$AH1624+ДАННЫЕ!$AI1624+ДАННЫЕ!$AJ1624+ДАННЫЕ!$AP1624+ДАННЫЕ!$AQ1624+ДАННЫЕ!$AR1624+ДАННЫЕ!$AU1624+ДАННЫЕ!$AW1624+ДАННЫЕ!$AS1624+ДАННЫЕ!$AT1624&gt;0,1,0)&amp;"x"&amp;ДАННЫЕ!$AG1624&amp;"p"&amp;IF(ДАННЫЕ!$BY1624&gt;0,1,0)&amp;"v"&amp;IF(ДАННЫЕ!$BZ1624&gt;0,1,0)&amp;"n"&amp;ДАННЫЕ!$CA1624&amp;"t"&amp;ДАННЫЕ!$AY1624&amp;"k"&amp;ДАННЫЕ!$CB1624&amp;"q"&amp;ДАННЫЕ!$CC1624&amp;"w"&amp;ДАННЫЕ!$CD1624&amp;"e"&amp;ДАННЫЕ!$CE1624&amp;"m"&amp;ДАННЫЕ!$CF1624&amp;"c"&amp;ДАННЫЕ!$CG1624&amp;"z"&amp;ДАННЫЕ!$CH1624&amp;"d"&amp;IF(H1624=4,1,0)&amp;"s"&amp;IF(ДАННЫЕ!$J1624=1,0,1)&amp;"u"&amp;IF(ДАННЫЕ!$CJ1624&gt;0,1,0)</f>
        <v>g0cf0a06AR1VG0o0xp0v0ntkqwemczd0s1u0</v>
      </c>
      <c r="O1624" s="28" t="str">
        <f>ДАННЫЕ!$I1624&amp;"g"&amp;B1624&amp;A1624&amp;"f"&amp;P1624&amp;"c"&amp;IF(ДАННЫЕ!$U1624&gt;0,1,0)&amp;"s"&amp;IF(ДАННЫЕ!$Q1624&gt;0,IF(YEAR(ДАННЫЕ!$F$1)=YEAR(ДАННЫЕ!$Q1624),IF(MONTH(ДАННЫЕ!$F$1)=MONTH(ДАННЫЕ!$Q1624),111,11),1),0)&amp;"i"&amp;IF(ДАННЫЕ!$R1624+ДАННЫЕ!$S1624+ДАННЫЕ!$T1624=0,0,1)&amp;"h"&amp;IF(ДАННЫЕ!$P1624&gt;0,1,0)&amp;"p"&amp;IF(ДАННЫЕ!$CI1624&gt;0,IF(YEAR(ДАННЫЕ!$F$1)=YEAR(ДАННЫЕ!$CI1624),IF(MONTH(ДАННЫЕ!$F$1)=MONTH(ДАННЫЕ!$CI1624),111,11),1),0)&amp;"d"&amp;IF(ДАННЫЕ!$CJ1624&gt;0,IF(YEAR(ДАННЫЕ!$F$1)=YEAR(ДАННЫЕ!$CJ1624),IF(MONTH(ДАННЫЕ!$F$1)=MONTH(ДАННЫЕ!$CJ1624),111,11),1),0)&amp;"o"&amp;IF(ДАННЫЕ!$CK1624&gt;0,IF(MONTH(ДАННЫЕ!$F$1)=MONTH(ДАННЫЕ!$CK1624),111,11),0)&amp;"v"&amp;IF(ДАННЫЕ!$BE1624&gt;0,IF(MONTH(ДАННЫЕ!$F$1)=MONTH(ДАННЫЕ!$BE1624),111,11),0)</f>
        <v>g00f0c0s0i0h0p0d0o0v0</v>
      </c>
      <c r="P1624" s="15">
        <f t="shared" si="77"/>
        <v>0</v>
      </c>
      <c r="Q1624" s="15">
        <f>IF(ДАННЫЕ!$F$1&gt;ДАННЫЕ!$N1624,IF(YEAR(ДАННЫЕ!$F$1)=YEAR(ДАННЫЕ!M1624),1,0),0)</f>
        <v>0</v>
      </c>
      <c r="R1624" s="15">
        <f>IF(ДАННЫЕ!$F$1&gt;ДАННЫЕ!$N1624,IF(YEAR(ДАННЫЕ!$F$1)=YEAR(ДАННЫЕ!N1624),1,0),0)</f>
        <v>0</v>
      </c>
      <c r="S1624" s="15">
        <f>IF(ДАННЫЕ!$AA1624="2А",1,IF(ДАННЫЕ!$AA1624="2Б",2,IF(ДАННЫЕ!$AA1624="2В",3,IF(ДАННЫЕ!$AA1624=3,4,IF(ДАННЫЕ!$AA1624="4А",5,IF(ДАННЫЕ!$AA1624="4Б",6,IF(ДАННЫЕ!$AA1624="4В",7,IF(ДАННЫЕ!$AA1624=5,8,0))))))))</f>
        <v>0</v>
      </c>
      <c r="T1624" s="15">
        <f>IF(OR(ДАННЫЕ!$AC1624=2,ДАННЫЕ!$AD1624=2,ДАННЫЕ!$AE1624=2),2,IF(OR(ДАННЫЕ!$AC1624=1,ДАННЫЕ!$AD1624=1,ДАННЫЕ!$AE1624=1),1,0))</f>
        <v>0</v>
      </c>
    </row>
    <row r="1625" spans="1:20" x14ac:dyDescent="0.2">
      <c r="A1625" s="78">
        <f>IF(B1625&gt;0,IF(MONTH(ДАННЫЕ!$F$1)=MONTH(ДАННЫЕ!$B1625),1,0),0)</f>
        <v>0</v>
      </c>
      <c r="B1625" s="14">
        <f>IF(ДАННЫЕ!$B1625&gt;0,IF(YEAR(ДАННЫЕ!$F$1)=YEAR(ДАННЫЕ!$B1625),1,0),0)</f>
        <v>0</v>
      </c>
      <c r="C1625" s="14">
        <f>IF(ДАННЫЕ!$CM1625&gt;0,IF(YEAR(ДАННЫЕ!$F$1)=YEAR(ДАННЫЕ!$CM1625),1,0),0)</f>
        <v>0</v>
      </c>
      <c r="D1625" s="14">
        <f>IF(ДАННЫЕ!$CJ1625&gt;0,IF(ДАННЫЕ!$CL1625&gt;ДАННЫЕ!$F$1,1,IF(ДАННЫЕ!$CL1625&gt;0,0,1)),0)</f>
        <v>0</v>
      </c>
      <c r="E1625" s="43" t="str">
        <f ca="1">IF(ДАННЫЕ!$F$1&gt;0,IF(ДАННЫЕ!$G1625&gt;0,DATEDIF(ДАННЫЕ!$G1625,ДАННЫЕ!$F$1,"y"),""),IF(ДАННЫЕ!$G1625&gt;0,DATEDIF(ДАННЫЕ!$G1625,TODAY(),"y"),""))</f>
        <v/>
      </c>
      <c r="F1625" s="43" t="str">
        <f xml:space="preserve"> IF(ДАННЫЕ!$F1625="М",IF(E1625&gt;=18,IF(E1625&lt;60,1,""),""),"")&amp;IF(ДАННЫЕ!$F1625="Ж",IF(E1625&gt;=18,IF(E1625&lt;55,1,""),""),"")</f>
        <v/>
      </c>
      <c r="G1625" s="43" t="str">
        <f xml:space="preserve"> IF(ДАННЫЕ!$F1625="М",IF(E1625&gt;=60,2,""),"")&amp;IF(ДАННЫЕ!$F1625="Ж",IF(E1625&gt;=55,2,""),"")</f>
        <v/>
      </c>
      <c r="H1625" s="43" t="str">
        <f t="shared" ca="1" si="75"/>
        <v/>
      </c>
      <c r="I1625" s="43" t="str">
        <f t="shared" ca="1" si="76"/>
        <v>03</v>
      </c>
      <c r="J1625" s="28" t="str">
        <f ca="1">ДАННЫЕ!$F1625&amp;H1625&amp;I1625&amp;ДАННЫЕ!$I1625&amp;"m"&amp;IF(ДАННЫЕ!$I1625&gt;0,IF(ДАННЫЕ!$J1625&gt;0,0,1),"")&amp;"f"&amp;IF(ДАННЫЕ!$R1625&gt;0,IF(YEAR(ДАННЫЕ!$F$1)=YEAR(ДАННЫЕ!$R1625),1,0),0)&amp;"z"&amp;ДАННЫЕ!$R1625&amp;"p"&amp;ДАННЫЕ!$S1625&amp;"i"&amp;ДАННЫЕ!$T1625&amp;"h"&amp;ДАННЫЕ!$K1625&amp;"be"&amp;ДАННЫЕ!$BI1625&amp;"CD"&amp;IF(ДАННЫЕ!BF1625&gt;500,4,IF(ДАННЫЕ!BF1625&gt;350,3,IF(ДАННЫЕ!BF1625&gt;200,2,IF(ДАННЫЕ!BF1625&gt;0,1,0))))&amp;"g"&amp;B1625&amp;"d"&amp;H1625&amp;"l"&amp;ДАННЫЕ!AT1625&amp;"a"&amp;ДАННЫЕ!$V1625&amp;"v"&amp;R1625&amp;"k"&amp;ДАННЫЕ!$U1625&amp;"s"&amp;ДАННЫЕ!$Y1625&amp;"t"&amp;ДАННЫЕ!$X1625&amp;"b"&amp;IF(ДАННЫЕ!$Q1625&gt;1,1,0)&amp;"PP"&amp;ДАННЫЕ!Z1625&amp;"c"&amp;S1625&amp;"x"&amp;IF(ДАННЫЕ!$BY1625&gt;0,IF(YEAR(ДАННЫЕ!$F$1)=YEAR(ДАННЫЕ!$BY1625),1,0),0)&amp;"n"&amp;IF(ДАННЫЕ!$BZ1625&gt;0,IF(YEAR(ДАННЫЕ!$F$1)=YEAR(ДАННЫЕ!$BZ1625),1,0),0)&amp;"u"&amp;D1625&amp;"z"&amp;IF(ДАННЫЕ!$CL1625&gt;0,IF(YEAR(ДАННЫЕ!$F$1)&gt;YEAR(ДАННЫЕ!$CL1625),11,12),0)</f>
        <v>03mf0zpihbeCD0g0dlav0kstb0PPc0x0n0u0z0</v>
      </c>
      <c r="K1625" s="28" t="str">
        <f ca="1">ДАННЫЕ!$I1625&amp;"x"&amp;B1625&amp;"w"&amp;IF(T1625+ДАННЫЕ!AD1625+ДАННЫЕ!AE1625+ДАННЫЕ!AF1625+ДАННЫЕ!AG1625+ДАННЫЕ!AH1625+ДАННЫЕ!$AL1625+ДАННЫЕ!AI1625+ДАННЫЕ!AJ1625+ДАННЫЕ!AK1625+ДАННЫЕ!AP1625+ДАННЫЕ!AQ1625+ДАННЫЕ!AR1625+ДАННЫЕ!$AM1625+ДАННЫЕ!$AN1625+ДАННЫЕ!AS1625+ДАННЫЕ!AT1625&gt;0,1,0)&amp;IF(OR(T1625=2,ДАННЫЕ!AD1625=2,ДАННЫЕ!AE1625=2,ДАННЫЕ!AF1625=2,ДАННЫЕ!AG1625=2,ДАННЫЕ!AH1625=2,ДАННЫЕ!$AL1625=2,ДАННЫЕ!AI1625=2,ДАННЫЕ!AJ1625=2,ДАННЫЕ!AK1625=2,ДАННЫЕ!AP1625=2,ДАННЫЕ!AQ1625=2,ДАННЫЕ!AR1625=2,ДАННЫЕ!$AM1625=2,ДАННЫЕ!$AN1625=2,ДАННЫЕ!AS1625=2,ДАННЫЕ!AT1625=2),2,0)&amp;"t"&amp;IF(T1625&gt;0,"1"&amp;T1625,"00")&amp;"f"&amp;IF(ДАННЫЕ!$AC1625,"1"&amp;ДАННЫЕ!$AC1625,"00")&amp;"b"&amp;IF(ДАННЫЕ!$AD1625,"1"&amp;ДАННЫЕ!$AD1625,"00")&amp;"g"&amp;IF(ДАННЫЕ!$AF1625,"1"&amp;ДАННЫЕ!$AF1625,"00")&amp;"c"&amp;IF(ДАННЫЕ!$AG1625,"1"&amp;ДАННЫЕ!$AG1625,"00")&amp;"i"&amp;IF(ДАННЫЕ!$AH1625,"1"&amp;ДАННЫЕ!$AH1625,"00")&amp;"r"&amp;IF(ДАННЫЕ!$AL1625,"1"&amp;ДАННЫЕ!$AL1625,"00")&amp;"m"&amp;IF(ДАННЫЕ!$AI1625,"1"&amp;ДАННЫЕ!$AI1625,"00")&amp;"hS"&amp;IF(ДАННЫЕ!$AJ1625,"1"&amp;ДАННЫЕ!$AJ1625,"00")&amp;"hZ"&amp;IF(ДАННЫЕ!$AK1625,"1"&amp;ДАННЫЕ!$AK1625,"00")&amp;"p"&amp;IF(ДАННЫЕ!$AP1625,"1"&amp;ДАННЫЕ!$AP1625,"00")&amp;"k"&amp;IF(ДАННЫЕ!$AQ1625,"1"&amp;ДАННЫЕ!$AQ1625,"00")&amp;"z"&amp;IF(ДАННЫЕ!$AR1625,"1"&amp;ДАННЫЕ!$AR1625,"00")&amp;"j"&amp;IF(ДАННЫЕ!$AM1625,"1"&amp;ДАННЫЕ!$AM1625,"00")&amp;"n"&amp;IF(ДАННЫЕ!$AN1625,"1"&amp;ДАННЫЕ!$AN1625,"00")&amp;"E"&amp;ДАННЫЕ!BI1625&amp;"L"&amp;ДАННЫЕ!AO1625&amp;"h"&amp;IF(ДАННЫЕ!$AU1625&gt;0,1,0)&amp;"v"&amp;IF(ДАННЫЕ!$AW1625&gt;0,1,0)&amp;"a"&amp;IF(ДАННЫЕ!$AS1625,"1"&amp;ДАННЫЕ!$AS1625,"00")&amp;"s"&amp;IF(ДАННЫЕ!$AT1625,"1"&amp;ДАННЫЕ!$AT1625,"00")&amp;"u"&amp;IF(ДАННЫЕ!$CJ1625&gt;0,1,0)&amp;"y"&amp;B1625&amp;"d"&amp;H1625&amp;"e"&amp;F1625&amp;G1625</f>
        <v>x0w00t00f00b00g00c00i00r00m00hS00hZ00p00k00z00j00n00ELh0v0a00s00u0y0de</v>
      </c>
      <c r="L1625" s="28" t="str">
        <f ca="1">ДАННЫЕ!$I1625&amp;"VN"&amp;IF(ДАННЫЕ!AW1625&gt;0,11,10)&amp;"CD"&amp;IF(ДАННЫЕ!BF1625&gt;500,16,IF(ДАННЫЕ!BF1625&gt;350,15,IF(ДАННЫЕ!BF1625&gt;=200,14,IF(ДАННЫЕ!BF1625&gt;=100,13,IF(ДАННЫЕ!BF1625&gt;=50,12,IF(ДАННЫЕ!BF1625&gt;0,11,10))))))&amp;"AR"&amp;IF(ДАННЫЕ!BX1625&gt;0,1,0)&amp;"GD"&amp;B1625&amp;"VV"&amp;IF(E1625&gt;=5,IF(E1625&lt;18,1,0),0)</f>
        <v>VN10CD10AR0GD0VV0</v>
      </c>
      <c r="M1625" s="28" t="str">
        <f>ДАННЫЕ!$I1625&amp;"b"&amp;ДАННЫЕ!$BI1625&amp;"r"&amp;ДАННЫЕ!$BJ1625&amp;"CD"&amp;IF(ДАННЫЕ!BF1625&gt;0,IF(ДАННЫЕ!BF1625&lt;200,1,IF(ДАННЫЕ!BF1625&lt;350,2,3)),0)&amp;"h"&amp;IF(ДАННЫЕ!$BK1625+ДАННЫЕ!$BL1625+ДАННЫЕ!$BM1625&gt;0,1,0)&amp;"x"&amp;ДАННЫЕ!$BK1625&amp;"y"&amp;ДАННЫЕ!$BL1625&amp;"z"&amp;ДАННЫЕ!$BM1625&amp;"c"&amp;IF(ДАННЫЕ!$BK1625+ДАННЫЕ!$BL1625+ДАННЫЕ!$BM1625=3,1,0)&amp;"a"&amp;IF(ДАННЫЕ!$BQ1625+ДАННЫЕ!$BR1625&gt;0,1,0)&amp;"d"&amp;ДАННЫЕ!$BQ1625&amp;"v"&amp;ДАННЫЕ!$BR1625&amp;"p"&amp;ДАННЫЕ!$BS1625&amp;"n"&amp;ДАННЫЕ!$BU1625&amp;"t"&amp;ДАННЫЕ!$BV1625&amp;"o"&amp;ДАННЫЕ!$BT1625&amp;"l"&amp;IF(ДАННЫЕ!$BN1625&gt;0,1,0)&amp;ДАННЫЕ!$BN1625&amp;"g"&amp;ДАННЫЕ!$BO1625&amp;"s"&amp;ДАННЫЕ!$BP1625&amp;"DZ"&amp;IF(ДАННЫЕ!B1625-ДАННЫЕ!G1625 &lt; 60,IF(ДАННЫЕ!B1625-ДАННЫЕ!G1625 &gt;= 0,1,0),0)&amp;"u"&amp;IF(ДАННЫЕ!$CJ1625&gt;0,1,0)</f>
        <v>brCD0h0xyzc0a0dvpntol0gsDZ1u0</v>
      </c>
      <c r="N1625" s="28" t="str">
        <f ca="1">ДАННЫЕ!$F1625&amp;ДАННЫЕ!$I1625&amp;"g"&amp;B1625&amp;"cf"&amp;D1625&amp;"a"&amp;IF(ДАННЫЕ!$BX1625&gt;0,1,0)&amp;IF(ДАННЫЕ!$BF1625&gt;500,1,IF(ДАННЫЕ!$BF1625&gt;350,2,IF(ДАННЫЕ!$BF1625&gt;=200,3,IF(ДАННЫЕ!$BF1625&gt;=100,4,IF(ДАННЫЕ!$BF1625&gt;=50,5,IF(ДАННЫЕ!$BF1625&lt;50,6,0))))))&amp;"AR"&amp;IF(DATEDIF(ДАННЫЕ!$BX1625,ДАННЫЕ!$F$1,"y")&gt;1,1,0)&amp;"VG"&amp;IF(ДАННЫЕ!$BH1625="0",1,0)&amp;"o"&amp;IF(T1625+ДАННЫЕ!$AF1625+ДАННЫЕ!$AG1625+ДАННЫЕ!$AH1625+ДАННЫЕ!$AI1625+ДАННЫЕ!$AJ1625+ДАННЫЕ!$AP1625+ДАННЫЕ!$AQ1625+ДАННЫЕ!$AR1625+ДАННЫЕ!$AU1625+ДАННЫЕ!$AW1625+ДАННЫЕ!$AS1625+ДАННЫЕ!$AT1625&gt;0,1,0)&amp;"x"&amp;ДАННЫЕ!$AG1625&amp;"p"&amp;IF(ДАННЫЕ!$BY1625&gt;0,1,0)&amp;"v"&amp;IF(ДАННЫЕ!$BZ1625&gt;0,1,0)&amp;"n"&amp;ДАННЫЕ!$CA1625&amp;"t"&amp;ДАННЫЕ!$AY1625&amp;"k"&amp;ДАННЫЕ!$CB1625&amp;"q"&amp;ДАННЫЕ!$CC1625&amp;"w"&amp;ДАННЫЕ!$CD1625&amp;"e"&amp;ДАННЫЕ!$CE1625&amp;"m"&amp;ДАННЫЕ!$CF1625&amp;"c"&amp;ДАННЫЕ!$CG1625&amp;"z"&amp;ДАННЫЕ!$CH1625&amp;"d"&amp;IF(H1625=4,1,0)&amp;"s"&amp;IF(ДАННЫЕ!$J1625=1,0,1)&amp;"u"&amp;IF(ДАННЫЕ!$CJ1625&gt;0,1,0)</f>
        <v>g0cf0a06AR1VG0o0xp0v0ntkqwemczd0s1u0</v>
      </c>
      <c r="O1625" s="28" t="str">
        <f>ДАННЫЕ!$I1625&amp;"g"&amp;B1625&amp;A1625&amp;"f"&amp;P1625&amp;"c"&amp;IF(ДАННЫЕ!$U1625&gt;0,1,0)&amp;"s"&amp;IF(ДАННЫЕ!$Q1625&gt;0,IF(YEAR(ДАННЫЕ!$F$1)=YEAR(ДАННЫЕ!$Q1625),IF(MONTH(ДАННЫЕ!$F$1)=MONTH(ДАННЫЕ!$Q1625),111,11),1),0)&amp;"i"&amp;IF(ДАННЫЕ!$R1625+ДАННЫЕ!$S1625+ДАННЫЕ!$T1625=0,0,1)&amp;"h"&amp;IF(ДАННЫЕ!$P1625&gt;0,1,0)&amp;"p"&amp;IF(ДАННЫЕ!$CI1625&gt;0,IF(YEAR(ДАННЫЕ!$F$1)=YEAR(ДАННЫЕ!$CI1625),IF(MONTH(ДАННЫЕ!$F$1)=MONTH(ДАННЫЕ!$CI1625),111,11),1),0)&amp;"d"&amp;IF(ДАННЫЕ!$CJ1625&gt;0,IF(YEAR(ДАННЫЕ!$F$1)=YEAR(ДАННЫЕ!$CJ1625),IF(MONTH(ДАННЫЕ!$F$1)=MONTH(ДАННЫЕ!$CJ1625),111,11),1),0)&amp;"o"&amp;IF(ДАННЫЕ!$CK1625&gt;0,IF(MONTH(ДАННЫЕ!$F$1)=MONTH(ДАННЫЕ!$CK1625),111,11),0)&amp;"v"&amp;IF(ДАННЫЕ!$BE1625&gt;0,IF(MONTH(ДАННЫЕ!$F$1)=MONTH(ДАННЫЕ!$BE1625),111,11),0)</f>
        <v>g00f0c0s0i0h0p0d0o0v0</v>
      </c>
      <c r="P1625" s="15">
        <f t="shared" si="77"/>
        <v>0</v>
      </c>
      <c r="Q1625" s="15">
        <f>IF(ДАННЫЕ!$F$1&gt;ДАННЫЕ!$N1625,IF(YEAR(ДАННЫЕ!$F$1)=YEAR(ДАННЫЕ!M1625),1,0),0)</f>
        <v>0</v>
      </c>
      <c r="R1625" s="15">
        <f>IF(ДАННЫЕ!$F$1&gt;ДАННЫЕ!$N1625,IF(YEAR(ДАННЫЕ!$F$1)=YEAR(ДАННЫЕ!N1625),1,0),0)</f>
        <v>0</v>
      </c>
      <c r="S1625" s="15">
        <f>IF(ДАННЫЕ!$AA1625="2А",1,IF(ДАННЫЕ!$AA1625="2Б",2,IF(ДАННЫЕ!$AA1625="2В",3,IF(ДАННЫЕ!$AA1625=3,4,IF(ДАННЫЕ!$AA1625="4А",5,IF(ДАННЫЕ!$AA1625="4Б",6,IF(ДАННЫЕ!$AA1625="4В",7,IF(ДАННЫЕ!$AA1625=5,8,0))))))))</f>
        <v>0</v>
      </c>
      <c r="T1625" s="15">
        <f>IF(OR(ДАННЫЕ!$AC1625=2,ДАННЫЕ!$AD1625=2,ДАННЫЕ!$AE1625=2),2,IF(OR(ДАННЫЕ!$AC1625=1,ДАННЫЕ!$AD1625=1,ДАННЫЕ!$AE1625=1),1,0))</f>
        <v>0</v>
      </c>
    </row>
    <row r="1626" spans="1:20" x14ac:dyDescent="0.2">
      <c r="A1626" s="78">
        <f>IF(B1626&gt;0,IF(MONTH(ДАННЫЕ!$F$1)=MONTH(ДАННЫЕ!$B1626),1,0),0)</f>
        <v>0</v>
      </c>
      <c r="B1626" s="14">
        <f>IF(ДАННЫЕ!$B1626&gt;0,IF(YEAR(ДАННЫЕ!$F$1)=YEAR(ДАННЫЕ!$B1626),1,0),0)</f>
        <v>0</v>
      </c>
      <c r="C1626" s="14">
        <f>IF(ДАННЫЕ!$CM1626&gt;0,IF(YEAR(ДАННЫЕ!$F$1)=YEAR(ДАННЫЕ!$CM1626),1,0),0)</f>
        <v>0</v>
      </c>
      <c r="D1626" s="14">
        <f>IF(ДАННЫЕ!$CJ1626&gt;0,IF(ДАННЫЕ!$CL1626&gt;ДАННЫЕ!$F$1,1,IF(ДАННЫЕ!$CL1626&gt;0,0,1)),0)</f>
        <v>0</v>
      </c>
      <c r="E1626" s="43" t="str">
        <f ca="1">IF(ДАННЫЕ!$F$1&gt;0,IF(ДАННЫЕ!$G1626&gt;0,DATEDIF(ДАННЫЕ!$G1626,ДАННЫЕ!$F$1,"y"),""),IF(ДАННЫЕ!$G1626&gt;0,DATEDIF(ДАННЫЕ!$G1626,TODAY(),"y"),""))</f>
        <v/>
      </c>
      <c r="F1626" s="43" t="str">
        <f xml:space="preserve"> IF(ДАННЫЕ!$F1626="М",IF(E1626&gt;=18,IF(E1626&lt;60,1,""),""),"")&amp;IF(ДАННЫЕ!$F1626="Ж",IF(E1626&gt;=18,IF(E1626&lt;55,1,""),""),"")</f>
        <v/>
      </c>
      <c r="G1626" s="43" t="str">
        <f xml:space="preserve"> IF(ДАННЫЕ!$F1626="М",IF(E1626&gt;=60,2,""),"")&amp;IF(ДАННЫЕ!$F1626="Ж",IF(E1626&gt;=55,2,""),"")</f>
        <v/>
      </c>
      <c r="H1626" s="43" t="str">
        <f t="shared" ca="1" si="75"/>
        <v/>
      </c>
      <c r="I1626" s="43" t="str">
        <f t="shared" ca="1" si="76"/>
        <v>03</v>
      </c>
      <c r="J1626" s="28" t="str">
        <f ca="1">ДАННЫЕ!$F1626&amp;H1626&amp;I1626&amp;ДАННЫЕ!$I1626&amp;"m"&amp;IF(ДАННЫЕ!$I1626&gt;0,IF(ДАННЫЕ!$J1626&gt;0,0,1),"")&amp;"f"&amp;IF(ДАННЫЕ!$R1626&gt;0,IF(YEAR(ДАННЫЕ!$F$1)=YEAR(ДАННЫЕ!$R1626),1,0),0)&amp;"z"&amp;ДАННЫЕ!$R1626&amp;"p"&amp;ДАННЫЕ!$S1626&amp;"i"&amp;ДАННЫЕ!$T1626&amp;"h"&amp;ДАННЫЕ!$K1626&amp;"be"&amp;ДАННЫЕ!$BI1626&amp;"CD"&amp;IF(ДАННЫЕ!BF1626&gt;500,4,IF(ДАННЫЕ!BF1626&gt;350,3,IF(ДАННЫЕ!BF1626&gt;200,2,IF(ДАННЫЕ!BF1626&gt;0,1,0))))&amp;"g"&amp;B1626&amp;"d"&amp;H1626&amp;"l"&amp;ДАННЫЕ!AT1626&amp;"a"&amp;ДАННЫЕ!$V1626&amp;"v"&amp;R1626&amp;"k"&amp;ДАННЫЕ!$U1626&amp;"s"&amp;ДАННЫЕ!$Y1626&amp;"t"&amp;ДАННЫЕ!$X1626&amp;"b"&amp;IF(ДАННЫЕ!$Q1626&gt;1,1,0)&amp;"PP"&amp;ДАННЫЕ!Z1626&amp;"c"&amp;S1626&amp;"x"&amp;IF(ДАННЫЕ!$BY1626&gt;0,IF(YEAR(ДАННЫЕ!$F$1)=YEAR(ДАННЫЕ!$BY1626),1,0),0)&amp;"n"&amp;IF(ДАННЫЕ!$BZ1626&gt;0,IF(YEAR(ДАННЫЕ!$F$1)=YEAR(ДАННЫЕ!$BZ1626),1,0),0)&amp;"u"&amp;D1626&amp;"z"&amp;IF(ДАННЫЕ!$CL1626&gt;0,IF(YEAR(ДАННЫЕ!$F$1)&gt;YEAR(ДАННЫЕ!$CL1626),11,12),0)</f>
        <v>03mf0zpihbeCD0g0dlav0kstb0PPc0x0n0u0z0</v>
      </c>
      <c r="K1626" s="28" t="str">
        <f ca="1">ДАННЫЕ!$I1626&amp;"x"&amp;B1626&amp;"w"&amp;IF(T1626+ДАННЫЕ!AD1626+ДАННЫЕ!AE1626+ДАННЫЕ!AF1626+ДАННЫЕ!AG1626+ДАННЫЕ!AH1626+ДАННЫЕ!$AL1626+ДАННЫЕ!AI1626+ДАННЫЕ!AJ1626+ДАННЫЕ!AK1626+ДАННЫЕ!AP1626+ДАННЫЕ!AQ1626+ДАННЫЕ!AR1626+ДАННЫЕ!$AM1626+ДАННЫЕ!$AN1626+ДАННЫЕ!AS1626+ДАННЫЕ!AT1626&gt;0,1,0)&amp;IF(OR(T1626=2,ДАННЫЕ!AD1626=2,ДАННЫЕ!AE1626=2,ДАННЫЕ!AF1626=2,ДАННЫЕ!AG1626=2,ДАННЫЕ!AH1626=2,ДАННЫЕ!$AL1626=2,ДАННЫЕ!AI1626=2,ДАННЫЕ!AJ1626=2,ДАННЫЕ!AK1626=2,ДАННЫЕ!AP1626=2,ДАННЫЕ!AQ1626=2,ДАННЫЕ!AR1626=2,ДАННЫЕ!$AM1626=2,ДАННЫЕ!$AN1626=2,ДАННЫЕ!AS1626=2,ДАННЫЕ!AT1626=2),2,0)&amp;"t"&amp;IF(T1626&gt;0,"1"&amp;T1626,"00")&amp;"f"&amp;IF(ДАННЫЕ!$AC1626,"1"&amp;ДАННЫЕ!$AC1626,"00")&amp;"b"&amp;IF(ДАННЫЕ!$AD1626,"1"&amp;ДАННЫЕ!$AD1626,"00")&amp;"g"&amp;IF(ДАННЫЕ!$AF1626,"1"&amp;ДАННЫЕ!$AF1626,"00")&amp;"c"&amp;IF(ДАННЫЕ!$AG1626,"1"&amp;ДАННЫЕ!$AG1626,"00")&amp;"i"&amp;IF(ДАННЫЕ!$AH1626,"1"&amp;ДАННЫЕ!$AH1626,"00")&amp;"r"&amp;IF(ДАННЫЕ!$AL1626,"1"&amp;ДАННЫЕ!$AL1626,"00")&amp;"m"&amp;IF(ДАННЫЕ!$AI1626,"1"&amp;ДАННЫЕ!$AI1626,"00")&amp;"hS"&amp;IF(ДАННЫЕ!$AJ1626,"1"&amp;ДАННЫЕ!$AJ1626,"00")&amp;"hZ"&amp;IF(ДАННЫЕ!$AK1626,"1"&amp;ДАННЫЕ!$AK1626,"00")&amp;"p"&amp;IF(ДАННЫЕ!$AP1626,"1"&amp;ДАННЫЕ!$AP1626,"00")&amp;"k"&amp;IF(ДАННЫЕ!$AQ1626,"1"&amp;ДАННЫЕ!$AQ1626,"00")&amp;"z"&amp;IF(ДАННЫЕ!$AR1626,"1"&amp;ДАННЫЕ!$AR1626,"00")&amp;"j"&amp;IF(ДАННЫЕ!$AM1626,"1"&amp;ДАННЫЕ!$AM1626,"00")&amp;"n"&amp;IF(ДАННЫЕ!$AN1626,"1"&amp;ДАННЫЕ!$AN1626,"00")&amp;"E"&amp;ДАННЫЕ!BI1626&amp;"L"&amp;ДАННЫЕ!AO1626&amp;"h"&amp;IF(ДАННЫЕ!$AU1626&gt;0,1,0)&amp;"v"&amp;IF(ДАННЫЕ!$AW1626&gt;0,1,0)&amp;"a"&amp;IF(ДАННЫЕ!$AS1626,"1"&amp;ДАННЫЕ!$AS1626,"00")&amp;"s"&amp;IF(ДАННЫЕ!$AT1626,"1"&amp;ДАННЫЕ!$AT1626,"00")&amp;"u"&amp;IF(ДАННЫЕ!$CJ1626&gt;0,1,0)&amp;"y"&amp;B1626&amp;"d"&amp;H1626&amp;"e"&amp;F1626&amp;G1626</f>
        <v>x0w00t00f00b00g00c00i00r00m00hS00hZ00p00k00z00j00n00ELh0v0a00s00u0y0de</v>
      </c>
      <c r="L1626" s="28" t="str">
        <f ca="1">ДАННЫЕ!$I1626&amp;"VN"&amp;IF(ДАННЫЕ!AW1626&gt;0,11,10)&amp;"CD"&amp;IF(ДАННЫЕ!BF1626&gt;500,16,IF(ДАННЫЕ!BF1626&gt;350,15,IF(ДАННЫЕ!BF1626&gt;=200,14,IF(ДАННЫЕ!BF1626&gt;=100,13,IF(ДАННЫЕ!BF1626&gt;=50,12,IF(ДАННЫЕ!BF1626&gt;0,11,10))))))&amp;"AR"&amp;IF(ДАННЫЕ!BX1626&gt;0,1,0)&amp;"GD"&amp;B1626&amp;"VV"&amp;IF(E1626&gt;=5,IF(E1626&lt;18,1,0),0)</f>
        <v>VN10CD10AR0GD0VV0</v>
      </c>
      <c r="M1626" s="28" t="str">
        <f>ДАННЫЕ!$I1626&amp;"b"&amp;ДАННЫЕ!$BI1626&amp;"r"&amp;ДАННЫЕ!$BJ1626&amp;"CD"&amp;IF(ДАННЫЕ!BF1626&gt;0,IF(ДАННЫЕ!BF1626&lt;200,1,IF(ДАННЫЕ!BF1626&lt;350,2,3)),0)&amp;"h"&amp;IF(ДАННЫЕ!$BK1626+ДАННЫЕ!$BL1626+ДАННЫЕ!$BM1626&gt;0,1,0)&amp;"x"&amp;ДАННЫЕ!$BK1626&amp;"y"&amp;ДАННЫЕ!$BL1626&amp;"z"&amp;ДАННЫЕ!$BM1626&amp;"c"&amp;IF(ДАННЫЕ!$BK1626+ДАННЫЕ!$BL1626+ДАННЫЕ!$BM1626=3,1,0)&amp;"a"&amp;IF(ДАННЫЕ!$BQ1626+ДАННЫЕ!$BR1626&gt;0,1,0)&amp;"d"&amp;ДАННЫЕ!$BQ1626&amp;"v"&amp;ДАННЫЕ!$BR1626&amp;"p"&amp;ДАННЫЕ!$BS1626&amp;"n"&amp;ДАННЫЕ!$BU1626&amp;"t"&amp;ДАННЫЕ!$BV1626&amp;"o"&amp;ДАННЫЕ!$BT1626&amp;"l"&amp;IF(ДАННЫЕ!$BN1626&gt;0,1,0)&amp;ДАННЫЕ!$BN1626&amp;"g"&amp;ДАННЫЕ!$BO1626&amp;"s"&amp;ДАННЫЕ!$BP1626&amp;"DZ"&amp;IF(ДАННЫЕ!B1626-ДАННЫЕ!G1626 &lt; 60,IF(ДАННЫЕ!B1626-ДАННЫЕ!G1626 &gt;= 0,1,0),0)&amp;"u"&amp;IF(ДАННЫЕ!$CJ1626&gt;0,1,0)</f>
        <v>brCD0h0xyzc0a0dvpntol0gsDZ1u0</v>
      </c>
      <c r="N1626" s="28" t="str">
        <f ca="1">ДАННЫЕ!$F1626&amp;ДАННЫЕ!$I1626&amp;"g"&amp;B1626&amp;"cf"&amp;D1626&amp;"a"&amp;IF(ДАННЫЕ!$BX1626&gt;0,1,0)&amp;IF(ДАННЫЕ!$BF1626&gt;500,1,IF(ДАННЫЕ!$BF1626&gt;350,2,IF(ДАННЫЕ!$BF1626&gt;=200,3,IF(ДАННЫЕ!$BF1626&gt;=100,4,IF(ДАННЫЕ!$BF1626&gt;=50,5,IF(ДАННЫЕ!$BF1626&lt;50,6,0))))))&amp;"AR"&amp;IF(DATEDIF(ДАННЫЕ!$BX1626,ДАННЫЕ!$F$1,"y")&gt;1,1,0)&amp;"VG"&amp;IF(ДАННЫЕ!$BH1626="0",1,0)&amp;"o"&amp;IF(T1626+ДАННЫЕ!$AF1626+ДАННЫЕ!$AG1626+ДАННЫЕ!$AH1626+ДАННЫЕ!$AI1626+ДАННЫЕ!$AJ1626+ДАННЫЕ!$AP1626+ДАННЫЕ!$AQ1626+ДАННЫЕ!$AR1626+ДАННЫЕ!$AU1626+ДАННЫЕ!$AW1626+ДАННЫЕ!$AS1626+ДАННЫЕ!$AT1626&gt;0,1,0)&amp;"x"&amp;ДАННЫЕ!$AG1626&amp;"p"&amp;IF(ДАННЫЕ!$BY1626&gt;0,1,0)&amp;"v"&amp;IF(ДАННЫЕ!$BZ1626&gt;0,1,0)&amp;"n"&amp;ДАННЫЕ!$CA1626&amp;"t"&amp;ДАННЫЕ!$AY1626&amp;"k"&amp;ДАННЫЕ!$CB1626&amp;"q"&amp;ДАННЫЕ!$CC1626&amp;"w"&amp;ДАННЫЕ!$CD1626&amp;"e"&amp;ДАННЫЕ!$CE1626&amp;"m"&amp;ДАННЫЕ!$CF1626&amp;"c"&amp;ДАННЫЕ!$CG1626&amp;"z"&amp;ДАННЫЕ!$CH1626&amp;"d"&amp;IF(H1626=4,1,0)&amp;"s"&amp;IF(ДАННЫЕ!$J1626=1,0,1)&amp;"u"&amp;IF(ДАННЫЕ!$CJ1626&gt;0,1,0)</f>
        <v>g0cf0a06AR1VG0o0xp0v0ntkqwemczd0s1u0</v>
      </c>
      <c r="O1626" s="28" t="str">
        <f>ДАННЫЕ!$I1626&amp;"g"&amp;B1626&amp;A1626&amp;"f"&amp;P1626&amp;"c"&amp;IF(ДАННЫЕ!$U1626&gt;0,1,0)&amp;"s"&amp;IF(ДАННЫЕ!$Q1626&gt;0,IF(YEAR(ДАННЫЕ!$F$1)=YEAR(ДАННЫЕ!$Q1626),IF(MONTH(ДАННЫЕ!$F$1)=MONTH(ДАННЫЕ!$Q1626),111,11),1),0)&amp;"i"&amp;IF(ДАННЫЕ!$R1626+ДАННЫЕ!$S1626+ДАННЫЕ!$T1626=0,0,1)&amp;"h"&amp;IF(ДАННЫЕ!$P1626&gt;0,1,0)&amp;"p"&amp;IF(ДАННЫЕ!$CI1626&gt;0,IF(YEAR(ДАННЫЕ!$F$1)=YEAR(ДАННЫЕ!$CI1626),IF(MONTH(ДАННЫЕ!$F$1)=MONTH(ДАННЫЕ!$CI1626),111,11),1),0)&amp;"d"&amp;IF(ДАННЫЕ!$CJ1626&gt;0,IF(YEAR(ДАННЫЕ!$F$1)=YEAR(ДАННЫЕ!$CJ1626),IF(MONTH(ДАННЫЕ!$F$1)=MONTH(ДАННЫЕ!$CJ1626),111,11),1),0)&amp;"o"&amp;IF(ДАННЫЕ!$CK1626&gt;0,IF(MONTH(ДАННЫЕ!$F$1)=MONTH(ДАННЫЕ!$CK1626),111,11),0)&amp;"v"&amp;IF(ДАННЫЕ!$BE1626&gt;0,IF(MONTH(ДАННЫЕ!$F$1)=MONTH(ДАННЫЕ!$BE1626),111,11),0)</f>
        <v>g00f0c0s0i0h0p0d0o0v0</v>
      </c>
      <c r="P1626" s="15">
        <f t="shared" si="77"/>
        <v>0</v>
      </c>
      <c r="Q1626" s="15">
        <f>IF(ДАННЫЕ!$F$1&gt;ДАННЫЕ!$N1626,IF(YEAR(ДАННЫЕ!$F$1)=YEAR(ДАННЫЕ!M1626),1,0),0)</f>
        <v>0</v>
      </c>
      <c r="R1626" s="15">
        <f>IF(ДАННЫЕ!$F$1&gt;ДАННЫЕ!$N1626,IF(YEAR(ДАННЫЕ!$F$1)=YEAR(ДАННЫЕ!N1626),1,0),0)</f>
        <v>0</v>
      </c>
      <c r="S1626" s="15">
        <f>IF(ДАННЫЕ!$AA1626="2А",1,IF(ДАННЫЕ!$AA1626="2Б",2,IF(ДАННЫЕ!$AA1626="2В",3,IF(ДАННЫЕ!$AA1626=3,4,IF(ДАННЫЕ!$AA1626="4А",5,IF(ДАННЫЕ!$AA1626="4Б",6,IF(ДАННЫЕ!$AA1626="4В",7,IF(ДАННЫЕ!$AA1626=5,8,0))))))))</f>
        <v>0</v>
      </c>
      <c r="T1626" s="15">
        <f>IF(OR(ДАННЫЕ!$AC1626=2,ДАННЫЕ!$AD1626=2,ДАННЫЕ!$AE1626=2),2,IF(OR(ДАННЫЕ!$AC1626=1,ДАННЫЕ!$AD1626=1,ДАННЫЕ!$AE1626=1),1,0))</f>
        <v>0</v>
      </c>
    </row>
    <row r="1627" spans="1:20" x14ac:dyDescent="0.2">
      <c r="A1627" s="78">
        <f>IF(B1627&gt;0,IF(MONTH(ДАННЫЕ!$F$1)=MONTH(ДАННЫЕ!$B1627),1,0),0)</f>
        <v>0</v>
      </c>
      <c r="B1627" s="14">
        <f>IF(ДАННЫЕ!$B1627&gt;0,IF(YEAR(ДАННЫЕ!$F$1)=YEAR(ДАННЫЕ!$B1627),1,0),0)</f>
        <v>0</v>
      </c>
      <c r="C1627" s="14">
        <f>IF(ДАННЫЕ!$CM1627&gt;0,IF(YEAR(ДАННЫЕ!$F$1)=YEAR(ДАННЫЕ!$CM1627),1,0),0)</f>
        <v>0</v>
      </c>
      <c r="D1627" s="14">
        <f>IF(ДАННЫЕ!$CJ1627&gt;0,IF(ДАННЫЕ!$CL1627&gt;ДАННЫЕ!$F$1,1,IF(ДАННЫЕ!$CL1627&gt;0,0,1)),0)</f>
        <v>0</v>
      </c>
      <c r="E1627" s="43" t="str">
        <f ca="1">IF(ДАННЫЕ!$F$1&gt;0,IF(ДАННЫЕ!$G1627&gt;0,DATEDIF(ДАННЫЕ!$G1627,ДАННЫЕ!$F$1,"y"),""),IF(ДАННЫЕ!$G1627&gt;0,DATEDIF(ДАННЫЕ!$G1627,TODAY(),"y"),""))</f>
        <v/>
      </c>
      <c r="F1627" s="43" t="str">
        <f xml:space="preserve"> IF(ДАННЫЕ!$F1627="М",IF(E1627&gt;=18,IF(E1627&lt;60,1,""),""),"")&amp;IF(ДАННЫЕ!$F1627="Ж",IF(E1627&gt;=18,IF(E1627&lt;55,1,""),""),"")</f>
        <v/>
      </c>
      <c r="G1627" s="43" t="str">
        <f xml:space="preserve"> IF(ДАННЫЕ!$F1627="М",IF(E1627&gt;=60,2,""),"")&amp;IF(ДАННЫЕ!$F1627="Ж",IF(E1627&gt;=55,2,""),"")</f>
        <v/>
      </c>
      <c r="H1627" s="43" t="str">
        <f t="shared" ca="1" si="75"/>
        <v/>
      </c>
      <c r="I1627" s="43" t="str">
        <f t="shared" ca="1" si="76"/>
        <v>03</v>
      </c>
      <c r="J1627" s="28" t="str">
        <f ca="1">ДАННЫЕ!$F1627&amp;H1627&amp;I1627&amp;ДАННЫЕ!$I1627&amp;"m"&amp;IF(ДАННЫЕ!$I1627&gt;0,IF(ДАННЫЕ!$J1627&gt;0,0,1),"")&amp;"f"&amp;IF(ДАННЫЕ!$R1627&gt;0,IF(YEAR(ДАННЫЕ!$F$1)=YEAR(ДАННЫЕ!$R1627),1,0),0)&amp;"z"&amp;ДАННЫЕ!$R1627&amp;"p"&amp;ДАННЫЕ!$S1627&amp;"i"&amp;ДАННЫЕ!$T1627&amp;"h"&amp;ДАННЫЕ!$K1627&amp;"be"&amp;ДАННЫЕ!$BI1627&amp;"CD"&amp;IF(ДАННЫЕ!BF1627&gt;500,4,IF(ДАННЫЕ!BF1627&gt;350,3,IF(ДАННЫЕ!BF1627&gt;200,2,IF(ДАННЫЕ!BF1627&gt;0,1,0))))&amp;"g"&amp;B1627&amp;"d"&amp;H1627&amp;"l"&amp;ДАННЫЕ!AT1627&amp;"a"&amp;ДАННЫЕ!$V1627&amp;"v"&amp;R1627&amp;"k"&amp;ДАННЫЕ!$U1627&amp;"s"&amp;ДАННЫЕ!$Y1627&amp;"t"&amp;ДАННЫЕ!$X1627&amp;"b"&amp;IF(ДАННЫЕ!$Q1627&gt;1,1,0)&amp;"PP"&amp;ДАННЫЕ!Z1627&amp;"c"&amp;S1627&amp;"x"&amp;IF(ДАННЫЕ!$BY1627&gt;0,IF(YEAR(ДАННЫЕ!$F$1)=YEAR(ДАННЫЕ!$BY1627),1,0),0)&amp;"n"&amp;IF(ДАННЫЕ!$BZ1627&gt;0,IF(YEAR(ДАННЫЕ!$F$1)=YEAR(ДАННЫЕ!$BZ1627),1,0),0)&amp;"u"&amp;D1627&amp;"z"&amp;IF(ДАННЫЕ!$CL1627&gt;0,IF(YEAR(ДАННЫЕ!$F$1)&gt;YEAR(ДАННЫЕ!$CL1627),11,12),0)</f>
        <v>03mf0zpihbeCD0g0dlav0kstb0PPc0x0n0u0z0</v>
      </c>
      <c r="K1627" s="28" t="str">
        <f ca="1">ДАННЫЕ!$I1627&amp;"x"&amp;B1627&amp;"w"&amp;IF(T1627+ДАННЫЕ!AD1627+ДАННЫЕ!AE1627+ДАННЫЕ!AF1627+ДАННЫЕ!AG1627+ДАННЫЕ!AH1627+ДАННЫЕ!$AL1627+ДАННЫЕ!AI1627+ДАННЫЕ!AJ1627+ДАННЫЕ!AK1627+ДАННЫЕ!AP1627+ДАННЫЕ!AQ1627+ДАННЫЕ!AR1627+ДАННЫЕ!$AM1627+ДАННЫЕ!$AN1627+ДАННЫЕ!AS1627+ДАННЫЕ!AT1627&gt;0,1,0)&amp;IF(OR(T1627=2,ДАННЫЕ!AD1627=2,ДАННЫЕ!AE1627=2,ДАННЫЕ!AF1627=2,ДАННЫЕ!AG1627=2,ДАННЫЕ!AH1627=2,ДАННЫЕ!$AL1627=2,ДАННЫЕ!AI1627=2,ДАННЫЕ!AJ1627=2,ДАННЫЕ!AK1627=2,ДАННЫЕ!AP1627=2,ДАННЫЕ!AQ1627=2,ДАННЫЕ!AR1627=2,ДАННЫЕ!$AM1627=2,ДАННЫЕ!$AN1627=2,ДАННЫЕ!AS1627=2,ДАННЫЕ!AT1627=2),2,0)&amp;"t"&amp;IF(T1627&gt;0,"1"&amp;T1627,"00")&amp;"f"&amp;IF(ДАННЫЕ!$AC1627,"1"&amp;ДАННЫЕ!$AC1627,"00")&amp;"b"&amp;IF(ДАННЫЕ!$AD1627,"1"&amp;ДАННЫЕ!$AD1627,"00")&amp;"g"&amp;IF(ДАННЫЕ!$AF1627,"1"&amp;ДАННЫЕ!$AF1627,"00")&amp;"c"&amp;IF(ДАННЫЕ!$AG1627,"1"&amp;ДАННЫЕ!$AG1627,"00")&amp;"i"&amp;IF(ДАННЫЕ!$AH1627,"1"&amp;ДАННЫЕ!$AH1627,"00")&amp;"r"&amp;IF(ДАННЫЕ!$AL1627,"1"&amp;ДАННЫЕ!$AL1627,"00")&amp;"m"&amp;IF(ДАННЫЕ!$AI1627,"1"&amp;ДАННЫЕ!$AI1627,"00")&amp;"hS"&amp;IF(ДАННЫЕ!$AJ1627,"1"&amp;ДАННЫЕ!$AJ1627,"00")&amp;"hZ"&amp;IF(ДАННЫЕ!$AK1627,"1"&amp;ДАННЫЕ!$AK1627,"00")&amp;"p"&amp;IF(ДАННЫЕ!$AP1627,"1"&amp;ДАННЫЕ!$AP1627,"00")&amp;"k"&amp;IF(ДАННЫЕ!$AQ1627,"1"&amp;ДАННЫЕ!$AQ1627,"00")&amp;"z"&amp;IF(ДАННЫЕ!$AR1627,"1"&amp;ДАННЫЕ!$AR1627,"00")&amp;"j"&amp;IF(ДАННЫЕ!$AM1627,"1"&amp;ДАННЫЕ!$AM1627,"00")&amp;"n"&amp;IF(ДАННЫЕ!$AN1627,"1"&amp;ДАННЫЕ!$AN1627,"00")&amp;"E"&amp;ДАННЫЕ!BI1627&amp;"L"&amp;ДАННЫЕ!AO1627&amp;"h"&amp;IF(ДАННЫЕ!$AU1627&gt;0,1,0)&amp;"v"&amp;IF(ДАННЫЕ!$AW1627&gt;0,1,0)&amp;"a"&amp;IF(ДАННЫЕ!$AS1627,"1"&amp;ДАННЫЕ!$AS1627,"00")&amp;"s"&amp;IF(ДАННЫЕ!$AT1627,"1"&amp;ДАННЫЕ!$AT1627,"00")&amp;"u"&amp;IF(ДАННЫЕ!$CJ1627&gt;0,1,0)&amp;"y"&amp;B1627&amp;"d"&amp;H1627&amp;"e"&amp;F1627&amp;G1627</f>
        <v>x0w00t00f00b00g00c00i00r00m00hS00hZ00p00k00z00j00n00ELh0v0a00s00u0y0de</v>
      </c>
      <c r="L1627" s="28" t="str">
        <f ca="1">ДАННЫЕ!$I1627&amp;"VN"&amp;IF(ДАННЫЕ!AW1627&gt;0,11,10)&amp;"CD"&amp;IF(ДАННЫЕ!BF1627&gt;500,16,IF(ДАННЫЕ!BF1627&gt;350,15,IF(ДАННЫЕ!BF1627&gt;=200,14,IF(ДАННЫЕ!BF1627&gt;=100,13,IF(ДАННЫЕ!BF1627&gt;=50,12,IF(ДАННЫЕ!BF1627&gt;0,11,10))))))&amp;"AR"&amp;IF(ДАННЫЕ!BX1627&gt;0,1,0)&amp;"GD"&amp;B1627&amp;"VV"&amp;IF(E1627&gt;=5,IF(E1627&lt;18,1,0),0)</f>
        <v>VN10CD10AR0GD0VV0</v>
      </c>
      <c r="M1627" s="28" t="str">
        <f>ДАННЫЕ!$I1627&amp;"b"&amp;ДАННЫЕ!$BI1627&amp;"r"&amp;ДАННЫЕ!$BJ1627&amp;"CD"&amp;IF(ДАННЫЕ!BF1627&gt;0,IF(ДАННЫЕ!BF1627&lt;200,1,IF(ДАННЫЕ!BF1627&lt;350,2,3)),0)&amp;"h"&amp;IF(ДАННЫЕ!$BK1627+ДАННЫЕ!$BL1627+ДАННЫЕ!$BM1627&gt;0,1,0)&amp;"x"&amp;ДАННЫЕ!$BK1627&amp;"y"&amp;ДАННЫЕ!$BL1627&amp;"z"&amp;ДАННЫЕ!$BM1627&amp;"c"&amp;IF(ДАННЫЕ!$BK1627+ДАННЫЕ!$BL1627+ДАННЫЕ!$BM1627=3,1,0)&amp;"a"&amp;IF(ДАННЫЕ!$BQ1627+ДАННЫЕ!$BR1627&gt;0,1,0)&amp;"d"&amp;ДАННЫЕ!$BQ1627&amp;"v"&amp;ДАННЫЕ!$BR1627&amp;"p"&amp;ДАННЫЕ!$BS1627&amp;"n"&amp;ДАННЫЕ!$BU1627&amp;"t"&amp;ДАННЫЕ!$BV1627&amp;"o"&amp;ДАННЫЕ!$BT1627&amp;"l"&amp;IF(ДАННЫЕ!$BN1627&gt;0,1,0)&amp;ДАННЫЕ!$BN1627&amp;"g"&amp;ДАННЫЕ!$BO1627&amp;"s"&amp;ДАННЫЕ!$BP1627&amp;"DZ"&amp;IF(ДАННЫЕ!B1627-ДАННЫЕ!G1627 &lt; 60,IF(ДАННЫЕ!B1627-ДАННЫЕ!G1627 &gt;= 0,1,0),0)&amp;"u"&amp;IF(ДАННЫЕ!$CJ1627&gt;0,1,0)</f>
        <v>brCD0h0xyzc0a0dvpntol0gsDZ1u0</v>
      </c>
      <c r="N1627" s="28" t="str">
        <f ca="1">ДАННЫЕ!$F1627&amp;ДАННЫЕ!$I1627&amp;"g"&amp;B1627&amp;"cf"&amp;D1627&amp;"a"&amp;IF(ДАННЫЕ!$BX1627&gt;0,1,0)&amp;IF(ДАННЫЕ!$BF1627&gt;500,1,IF(ДАННЫЕ!$BF1627&gt;350,2,IF(ДАННЫЕ!$BF1627&gt;=200,3,IF(ДАННЫЕ!$BF1627&gt;=100,4,IF(ДАННЫЕ!$BF1627&gt;=50,5,IF(ДАННЫЕ!$BF1627&lt;50,6,0))))))&amp;"AR"&amp;IF(DATEDIF(ДАННЫЕ!$BX1627,ДАННЫЕ!$F$1,"y")&gt;1,1,0)&amp;"VG"&amp;IF(ДАННЫЕ!$BH1627="0",1,0)&amp;"o"&amp;IF(T1627+ДАННЫЕ!$AF1627+ДАННЫЕ!$AG1627+ДАННЫЕ!$AH1627+ДАННЫЕ!$AI1627+ДАННЫЕ!$AJ1627+ДАННЫЕ!$AP1627+ДАННЫЕ!$AQ1627+ДАННЫЕ!$AR1627+ДАННЫЕ!$AU1627+ДАННЫЕ!$AW1627+ДАННЫЕ!$AS1627+ДАННЫЕ!$AT1627&gt;0,1,0)&amp;"x"&amp;ДАННЫЕ!$AG1627&amp;"p"&amp;IF(ДАННЫЕ!$BY1627&gt;0,1,0)&amp;"v"&amp;IF(ДАННЫЕ!$BZ1627&gt;0,1,0)&amp;"n"&amp;ДАННЫЕ!$CA1627&amp;"t"&amp;ДАННЫЕ!$AY1627&amp;"k"&amp;ДАННЫЕ!$CB1627&amp;"q"&amp;ДАННЫЕ!$CC1627&amp;"w"&amp;ДАННЫЕ!$CD1627&amp;"e"&amp;ДАННЫЕ!$CE1627&amp;"m"&amp;ДАННЫЕ!$CF1627&amp;"c"&amp;ДАННЫЕ!$CG1627&amp;"z"&amp;ДАННЫЕ!$CH1627&amp;"d"&amp;IF(H1627=4,1,0)&amp;"s"&amp;IF(ДАННЫЕ!$J1627=1,0,1)&amp;"u"&amp;IF(ДАННЫЕ!$CJ1627&gt;0,1,0)</f>
        <v>g0cf0a06AR1VG0o0xp0v0ntkqwemczd0s1u0</v>
      </c>
      <c r="O1627" s="28" t="str">
        <f>ДАННЫЕ!$I1627&amp;"g"&amp;B1627&amp;A1627&amp;"f"&amp;P1627&amp;"c"&amp;IF(ДАННЫЕ!$U1627&gt;0,1,0)&amp;"s"&amp;IF(ДАННЫЕ!$Q1627&gt;0,IF(YEAR(ДАННЫЕ!$F$1)=YEAR(ДАННЫЕ!$Q1627),IF(MONTH(ДАННЫЕ!$F$1)=MONTH(ДАННЫЕ!$Q1627),111,11),1),0)&amp;"i"&amp;IF(ДАННЫЕ!$R1627+ДАННЫЕ!$S1627+ДАННЫЕ!$T1627=0,0,1)&amp;"h"&amp;IF(ДАННЫЕ!$P1627&gt;0,1,0)&amp;"p"&amp;IF(ДАННЫЕ!$CI1627&gt;0,IF(YEAR(ДАННЫЕ!$F$1)=YEAR(ДАННЫЕ!$CI1627),IF(MONTH(ДАННЫЕ!$F$1)=MONTH(ДАННЫЕ!$CI1627),111,11),1),0)&amp;"d"&amp;IF(ДАННЫЕ!$CJ1627&gt;0,IF(YEAR(ДАННЫЕ!$F$1)=YEAR(ДАННЫЕ!$CJ1627),IF(MONTH(ДАННЫЕ!$F$1)=MONTH(ДАННЫЕ!$CJ1627),111,11),1),0)&amp;"o"&amp;IF(ДАННЫЕ!$CK1627&gt;0,IF(MONTH(ДАННЫЕ!$F$1)=MONTH(ДАННЫЕ!$CK1627),111,11),0)&amp;"v"&amp;IF(ДАННЫЕ!$BE1627&gt;0,IF(MONTH(ДАННЫЕ!$F$1)=MONTH(ДАННЫЕ!$BE1627),111,11),0)</f>
        <v>g00f0c0s0i0h0p0d0o0v0</v>
      </c>
      <c r="P1627" s="15">
        <f t="shared" si="77"/>
        <v>0</v>
      </c>
      <c r="Q1627" s="15">
        <f>IF(ДАННЫЕ!$F$1&gt;ДАННЫЕ!$N1627,IF(YEAR(ДАННЫЕ!$F$1)=YEAR(ДАННЫЕ!M1627),1,0),0)</f>
        <v>0</v>
      </c>
      <c r="R1627" s="15">
        <f>IF(ДАННЫЕ!$F$1&gt;ДАННЫЕ!$N1627,IF(YEAR(ДАННЫЕ!$F$1)=YEAR(ДАННЫЕ!N1627),1,0),0)</f>
        <v>0</v>
      </c>
      <c r="S1627" s="15">
        <f>IF(ДАННЫЕ!$AA1627="2А",1,IF(ДАННЫЕ!$AA1627="2Б",2,IF(ДАННЫЕ!$AA1627="2В",3,IF(ДАННЫЕ!$AA1627=3,4,IF(ДАННЫЕ!$AA1627="4А",5,IF(ДАННЫЕ!$AA1627="4Б",6,IF(ДАННЫЕ!$AA1627="4В",7,IF(ДАННЫЕ!$AA1627=5,8,0))))))))</f>
        <v>0</v>
      </c>
      <c r="T1627" s="15">
        <f>IF(OR(ДАННЫЕ!$AC1627=2,ДАННЫЕ!$AD1627=2,ДАННЫЕ!$AE1627=2),2,IF(OR(ДАННЫЕ!$AC1627=1,ДАННЫЕ!$AD1627=1,ДАННЫЕ!$AE1627=1),1,0))</f>
        <v>0</v>
      </c>
    </row>
    <row r="1628" spans="1:20" x14ac:dyDescent="0.2">
      <c r="A1628" s="78">
        <f>IF(B1628&gt;0,IF(MONTH(ДАННЫЕ!$F$1)=MONTH(ДАННЫЕ!$B1628),1,0),0)</f>
        <v>0</v>
      </c>
      <c r="B1628" s="14">
        <f>IF(ДАННЫЕ!$B1628&gt;0,IF(YEAR(ДАННЫЕ!$F$1)=YEAR(ДАННЫЕ!$B1628),1,0),0)</f>
        <v>0</v>
      </c>
      <c r="C1628" s="14">
        <f>IF(ДАННЫЕ!$CM1628&gt;0,IF(YEAR(ДАННЫЕ!$F$1)=YEAR(ДАННЫЕ!$CM1628),1,0),0)</f>
        <v>0</v>
      </c>
      <c r="D1628" s="14">
        <f>IF(ДАННЫЕ!$CJ1628&gt;0,IF(ДАННЫЕ!$CL1628&gt;ДАННЫЕ!$F$1,1,IF(ДАННЫЕ!$CL1628&gt;0,0,1)),0)</f>
        <v>0</v>
      </c>
      <c r="E1628" s="43" t="str">
        <f ca="1">IF(ДАННЫЕ!$F$1&gt;0,IF(ДАННЫЕ!$G1628&gt;0,DATEDIF(ДАННЫЕ!$G1628,ДАННЫЕ!$F$1,"y"),""),IF(ДАННЫЕ!$G1628&gt;0,DATEDIF(ДАННЫЕ!$G1628,TODAY(),"y"),""))</f>
        <v/>
      </c>
      <c r="F1628" s="43" t="str">
        <f xml:space="preserve"> IF(ДАННЫЕ!$F1628="М",IF(E1628&gt;=18,IF(E1628&lt;60,1,""),""),"")&amp;IF(ДАННЫЕ!$F1628="Ж",IF(E1628&gt;=18,IF(E1628&lt;55,1,""),""),"")</f>
        <v/>
      </c>
      <c r="G1628" s="43" t="str">
        <f xml:space="preserve"> IF(ДАННЫЕ!$F1628="М",IF(E1628&gt;=60,2,""),"")&amp;IF(ДАННЫЕ!$F1628="Ж",IF(E1628&gt;=55,2,""),"")</f>
        <v/>
      </c>
      <c r="H1628" s="43" t="str">
        <f t="shared" ca="1" si="75"/>
        <v/>
      </c>
      <c r="I1628" s="43" t="str">
        <f t="shared" ca="1" si="76"/>
        <v>03</v>
      </c>
      <c r="J1628" s="28" t="str">
        <f ca="1">ДАННЫЕ!$F1628&amp;H1628&amp;I1628&amp;ДАННЫЕ!$I1628&amp;"m"&amp;IF(ДАННЫЕ!$I1628&gt;0,IF(ДАННЫЕ!$J1628&gt;0,0,1),"")&amp;"f"&amp;IF(ДАННЫЕ!$R1628&gt;0,IF(YEAR(ДАННЫЕ!$F$1)=YEAR(ДАННЫЕ!$R1628),1,0),0)&amp;"z"&amp;ДАННЫЕ!$R1628&amp;"p"&amp;ДАННЫЕ!$S1628&amp;"i"&amp;ДАННЫЕ!$T1628&amp;"h"&amp;ДАННЫЕ!$K1628&amp;"be"&amp;ДАННЫЕ!$BI1628&amp;"CD"&amp;IF(ДАННЫЕ!BF1628&gt;500,4,IF(ДАННЫЕ!BF1628&gt;350,3,IF(ДАННЫЕ!BF1628&gt;200,2,IF(ДАННЫЕ!BF1628&gt;0,1,0))))&amp;"g"&amp;B1628&amp;"d"&amp;H1628&amp;"l"&amp;ДАННЫЕ!AT1628&amp;"a"&amp;ДАННЫЕ!$V1628&amp;"v"&amp;R1628&amp;"k"&amp;ДАННЫЕ!$U1628&amp;"s"&amp;ДАННЫЕ!$Y1628&amp;"t"&amp;ДАННЫЕ!$X1628&amp;"b"&amp;IF(ДАННЫЕ!$Q1628&gt;1,1,0)&amp;"PP"&amp;ДАННЫЕ!Z1628&amp;"c"&amp;S1628&amp;"x"&amp;IF(ДАННЫЕ!$BY1628&gt;0,IF(YEAR(ДАННЫЕ!$F$1)=YEAR(ДАННЫЕ!$BY1628),1,0),0)&amp;"n"&amp;IF(ДАННЫЕ!$BZ1628&gt;0,IF(YEAR(ДАННЫЕ!$F$1)=YEAR(ДАННЫЕ!$BZ1628),1,0),0)&amp;"u"&amp;D1628&amp;"z"&amp;IF(ДАННЫЕ!$CL1628&gt;0,IF(YEAR(ДАННЫЕ!$F$1)&gt;YEAR(ДАННЫЕ!$CL1628),11,12),0)</f>
        <v>03mf0zpihbeCD0g0dlav0kstb0PPc0x0n0u0z0</v>
      </c>
      <c r="K1628" s="28" t="str">
        <f ca="1">ДАННЫЕ!$I1628&amp;"x"&amp;B1628&amp;"w"&amp;IF(T1628+ДАННЫЕ!AD1628+ДАННЫЕ!AE1628+ДАННЫЕ!AF1628+ДАННЫЕ!AG1628+ДАННЫЕ!AH1628+ДАННЫЕ!$AL1628+ДАННЫЕ!AI1628+ДАННЫЕ!AJ1628+ДАННЫЕ!AK1628+ДАННЫЕ!AP1628+ДАННЫЕ!AQ1628+ДАННЫЕ!AR1628+ДАННЫЕ!$AM1628+ДАННЫЕ!$AN1628+ДАННЫЕ!AS1628+ДАННЫЕ!AT1628&gt;0,1,0)&amp;IF(OR(T1628=2,ДАННЫЕ!AD1628=2,ДАННЫЕ!AE1628=2,ДАННЫЕ!AF1628=2,ДАННЫЕ!AG1628=2,ДАННЫЕ!AH1628=2,ДАННЫЕ!$AL1628=2,ДАННЫЕ!AI1628=2,ДАННЫЕ!AJ1628=2,ДАННЫЕ!AK1628=2,ДАННЫЕ!AP1628=2,ДАННЫЕ!AQ1628=2,ДАННЫЕ!AR1628=2,ДАННЫЕ!$AM1628=2,ДАННЫЕ!$AN1628=2,ДАННЫЕ!AS1628=2,ДАННЫЕ!AT1628=2),2,0)&amp;"t"&amp;IF(T1628&gt;0,"1"&amp;T1628,"00")&amp;"f"&amp;IF(ДАННЫЕ!$AC1628,"1"&amp;ДАННЫЕ!$AC1628,"00")&amp;"b"&amp;IF(ДАННЫЕ!$AD1628,"1"&amp;ДАННЫЕ!$AD1628,"00")&amp;"g"&amp;IF(ДАННЫЕ!$AF1628,"1"&amp;ДАННЫЕ!$AF1628,"00")&amp;"c"&amp;IF(ДАННЫЕ!$AG1628,"1"&amp;ДАННЫЕ!$AG1628,"00")&amp;"i"&amp;IF(ДАННЫЕ!$AH1628,"1"&amp;ДАННЫЕ!$AH1628,"00")&amp;"r"&amp;IF(ДАННЫЕ!$AL1628,"1"&amp;ДАННЫЕ!$AL1628,"00")&amp;"m"&amp;IF(ДАННЫЕ!$AI1628,"1"&amp;ДАННЫЕ!$AI1628,"00")&amp;"hS"&amp;IF(ДАННЫЕ!$AJ1628,"1"&amp;ДАННЫЕ!$AJ1628,"00")&amp;"hZ"&amp;IF(ДАННЫЕ!$AK1628,"1"&amp;ДАННЫЕ!$AK1628,"00")&amp;"p"&amp;IF(ДАННЫЕ!$AP1628,"1"&amp;ДАННЫЕ!$AP1628,"00")&amp;"k"&amp;IF(ДАННЫЕ!$AQ1628,"1"&amp;ДАННЫЕ!$AQ1628,"00")&amp;"z"&amp;IF(ДАННЫЕ!$AR1628,"1"&amp;ДАННЫЕ!$AR1628,"00")&amp;"j"&amp;IF(ДАННЫЕ!$AM1628,"1"&amp;ДАННЫЕ!$AM1628,"00")&amp;"n"&amp;IF(ДАННЫЕ!$AN1628,"1"&amp;ДАННЫЕ!$AN1628,"00")&amp;"E"&amp;ДАННЫЕ!BI1628&amp;"L"&amp;ДАННЫЕ!AO1628&amp;"h"&amp;IF(ДАННЫЕ!$AU1628&gt;0,1,0)&amp;"v"&amp;IF(ДАННЫЕ!$AW1628&gt;0,1,0)&amp;"a"&amp;IF(ДАННЫЕ!$AS1628,"1"&amp;ДАННЫЕ!$AS1628,"00")&amp;"s"&amp;IF(ДАННЫЕ!$AT1628,"1"&amp;ДАННЫЕ!$AT1628,"00")&amp;"u"&amp;IF(ДАННЫЕ!$CJ1628&gt;0,1,0)&amp;"y"&amp;B1628&amp;"d"&amp;H1628&amp;"e"&amp;F1628&amp;G1628</f>
        <v>x0w00t00f00b00g00c00i00r00m00hS00hZ00p00k00z00j00n00ELh0v0a00s00u0y0de</v>
      </c>
      <c r="L1628" s="28" t="str">
        <f ca="1">ДАННЫЕ!$I1628&amp;"VN"&amp;IF(ДАННЫЕ!AW1628&gt;0,11,10)&amp;"CD"&amp;IF(ДАННЫЕ!BF1628&gt;500,16,IF(ДАННЫЕ!BF1628&gt;350,15,IF(ДАННЫЕ!BF1628&gt;=200,14,IF(ДАННЫЕ!BF1628&gt;=100,13,IF(ДАННЫЕ!BF1628&gt;=50,12,IF(ДАННЫЕ!BF1628&gt;0,11,10))))))&amp;"AR"&amp;IF(ДАННЫЕ!BX1628&gt;0,1,0)&amp;"GD"&amp;B1628&amp;"VV"&amp;IF(E1628&gt;=5,IF(E1628&lt;18,1,0),0)</f>
        <v>VN10CD10AR0GD0VV0</v>
      </c>
      <c r="M1628" s="28" t="str">
        <f>ДАННЫЕ!$I1628&amp;"b"&amp;ДАННЫЕ!$BI1628&amp;"r"&amp;ДАННЫЕ!$BJ1628&amp;"CD"&amp;IF(ДАННЫЕ!BF1628&gt;0,IF(ДАННЫЕ!BF1628&lt;200,1,IF(ДАННЫЕ!BF1628&lt;350,2,3)),0)&amp;"h"&amp;IF(ДАННЫЕ!$BK1628+ДАННЫЕ!$BL1628+ДАННЫЕ!$BM1628&gt;0,1,0)&amp;"x"&amp;ДАННЫЕ!$BK1628&amp;"y"&amp;ДАННЫЕ!$BL1628&amp;"z"&amp;ДАННЫЕ!$BM1628&amp;"c"&amp;IF(ДАННЫЕ!$BK1628+ДАННЫЕ!$BL1628+ДАННЫЕ!$BM1628=3,1,0)&amp;"a"&amp;IF(ДАННЫЕ!$BQ1628+ДАННЫЕ!$BR1628&gt;0,1,0)&amp;"d"&amp;ДАННЫЕ!$BQ1628&amp;"v"&amp;ДАННЫЕ!$BR1628&amp;"p"&amp;ДАННЫЕ!$BS1628&amp;"n"&amp;ДАННЫЕ!$BU1628&amp;"t"&amp;ДАННЫЕ!$BV1628&amp;"o"&amp;ДАННЫЕ!$BT1628&amp;"l"&amp;IF(ДАННЫЕ!$BN1628&gt;0,1,0)&amp;ДАННЫЕ!$BN1628&amp;"g"&amp;ДАННЫЕ!$BO1628&amp;"s"&amp;ДАННЫЕ!$BP1628&amp;"DZ"&amp;IF(ДАННЫЕ!B1628-ДАННЫЕ!G1628 &lt; 60,IF(ДАННЫЕ!B1628-ДАННЫЕ!G1628 &gt;= 0,1,0),0)&amp;"u"&amp;IF(ДАННЫЕ!$CJ1628&gt;0,1,0)</f>
        <v>brCD0h0xyzc0a0dvpntol0gsDZ1u0</v>
      </c>
      <c r="N1628" s="28" t="str">
        <f ca="1">ДАННЫЕ!$F1628&amp;ДАННЫЕ!$I1628&amp;"g"&amp;B1628&amp;"cf"&amp;D1628&amp;"a"&amp;IF(ДАННЫЕ!$BX1628&gt;0,1,0)&amp;IF(ДАННЫЕ!$BF1628&gt;500,1,IF(ДАННЫЕ!$BF1628&gt;350,2,IF(ДАННЫЕ!$BF1628&gt;=200,3,IF(ДАННЫЕ!$BF1628&gt;=100,4,IF(ДАННЫЕ!$BF1628&gt;=50,5,IF(ДАННЫЕ!$BF1628&lt;50,6,0))))))&amp;"AR"&amp;IF(DATEDIF(ДАННЫЕ!$BX1628,ДАННЫЕ!$F$1,"y")&gt;1,1,0)&amp;"VG"&amp;IF(ДАННЫЕ!$BH1628="0",1,0)&amp;"o"&amp;IF(T1628+ДАННЫЕ!$AF1628+ДАННЫЕ!$AG1628+ДАННЫЕ!$AH1628+ДАННЫЕ!$AI1628+ДАННЫЕ!$AJ1628+ДАННЫЕ!$AP1628+ДАННЫЕ!$AQ1628+ДАННЫЕ!$AR1628+ДАННЫЕ!$AU1628+ДАННЫЕ!$AW1628+ДАННЫЕ!$AS1628+ДАННЫЕ!$AT1628&gt;0,1,0)&amp;"x"&amp;ДАННЫЕ!$AG1628&amp;"p"&amp;IF(ДАННЫЕ!$BY1628&gt;0,1,0)&amp;"v"&amp;IF(ДАННЫЕ!$BZ1628&gt;0,1,0)&amp;"n"&amp;ДАННЫЕ!$CA1628&amp;"t"&amp;ДАННЫЕ!$AY1628&amp;"k"&amp;ДАННЫЕ!$CB1628&amp;"q"&amp;ДАННЫЕ!$CC1628&amp;"w"&amp;ДАННЫЕ!$CD1628&amp;"e"&amp;ДАННЫЕ!$CE1628&amp;"m"&amp;ДАННЫЕ!$CF1628&amp;"c"&amp;ДАННЫЕ!$CG1628&amp;"z"&amp;ДАННЫЕ!$CH1628&amp;"d"&amp;IF(H1628=4,1,0)&amp;"s"&amp;IF(ДАННЫЕ!$J1628=1,0,1)&amp;"u"&amp;IF(ДАННЫЕ!$CJ1628&gt;0,1,0)</f>
        <v>g0cf0a06AR1VG0o0xp0v0ntkqwemczd0s1u0</v>
      </c>
      <c r="O1628" s="28" t="str">
        <f>ДАННЫЕ!$I1628&amp;"g"&amp;B1628&amp;A1628&amp;"f"&amp;P1628&amp;"c"&amp;IF(ДАННЫЕ!$U1628&gt;0,1,0)&amp;"s"&amp;IF(ДАННЫЕ!$Q1628&gt;0,IF(YEAR(ДАННЫЕ!$F$1)=YEAR(ДАННЫЕ!$Q1628),IF(MONTH(ДАННЫЕ!$F$1)=MONTH(ДАННЫЕ!$Q1628),111,11),1),0)&amp;"i"&amp;IF(ДАННЫЕ!$R1628+ДАННЫЕ!$S1628+ДАННЫЕ!$T1628=0,0,1)&amp;"h"&amp;IF(ДАННЫЕ!$P1628&gt;0,1,0)&amp;"p"&amp;IF(ДАННЫЕ!$CI1628&gt;0,IF(YEAR(ДАННЫЕ!$F$1)=YEAR(ДАННЫЕ!$CI1628),IF(MONTH(ДАННЫЕ!$F$1)=MONTH(ДАННЫЕ!$CI1628),111,11),1),0)&amp;"d"&amp;IF(ДАННЫЕ!$CJ1628&gt;0,IF(YEAR(ДАННЫЕ!$F$1)=YEAR(ДАННЫЕ!$CJ1628),IF(MONTH(ДАННЫЕ!$F$1)=MONTH(ДАННЫЕ!$CJ1628),111,11),1),0)&amp;"o"&amp;IF(ДАННЫЕ!$CK1628&gt;0,IF(MONTH(ДАННЫЕ!$F$1)=MONTH(ДАННЫЕ!$CK1628),111,11),0)&amp;"v"&amp;IF(ДАННЫЕ!$BE1628&gt;0,IF(MONTH(ДАННЫЕ!$F$1)=MONTH(ДАННЫЕ!$BE1628),111,11),0)</f>
        <v>g00f0c0s0i0h0p0d0o0v0</v>
      </c>
      <c r="P1628" s="15">
        <f t="shared" si="77"/>
        <v>0</v>
      </c>
      <c r="Q1628" s="15">
        <f>IF(ДАННЫЕ!$F$1&gt;ДАННЫЕ!$N1628,IF(YEAR(ДАННЫЕ!$F$1)=YEAR(ДАННЫЕ!M1628),1,0),0)</f>
        <v>0</v>
      </c>
      <c r="R1628" s="15">
        <f>IF(ДАННЫЕ!$F$1&gt;ДАННЫЕ!$N1628,IF(YEAR(ДАННЫЕ!$F$1)=YEAR(ДАННЫЕ!N1628),1,0),0)</f>
        <v>0</v>
      </c>
      <c r="S1628" s="15">
        <f>IF(ДАННЫЕ!$AA1628="2А",1,IF(ДАННЫЕ!$AA1628="2Б",2,IF(ДАННЫЕ!$AA1628="2В",3,IF(ДАННЫЕ!$AA1628=3,4,IF(ДАННЫЕ!$AA1628="4А",5,IF(ДАННЫЕ!$AA1628="4Б",6,IF(ДАННЫЕ!$AA1628="4В",7,IF(ДАННЫЕ!$AA1628=5,8,0))))))))</f>
        <v>0</v>
      </c>
      <c r="T1628" s="15">
        <f>IF(OR(ДАННЫЕ!$AC1628=2,ДАННЫЕ!$AD1628=2,ДАННЫЕ!$AE1628=2),2,IF(OR(ДАННЫЕ!$AC1628=1,ДАННЫЕ!$AD1628=1,ДАННЫЕ!$AE1628=1),1,0))</f>
        <v>0</v>
      </c>
    </row>
    <row r="1629" spans="1:20" x14ac:dyDescent="0.2">
      <c r="A1629" s="78">
        <f>IF(B1629&gt;0,IF(MONTH(ДАННЫЕ!$F$1)=MONTH(ДАННЫЕ!$B1629),1,0),0)</f>
        <v>0</v>
      </c>
      <c r="B1629" s="14">
        <f>IF(ДАННЫЕ!$B1629&gt;0,IF(YEAR(ДАННЫЕ!$F$1)=YEAR(ДАННЫЕ!$B1629),1,0),0)</f>
        <v>0</v>
      </c>
      <c r="C1629" s="14">
        <f>IF(ДАННЫЕ!$CM1629&gt;0,IF(YEAR(ДАННЫЕ!$F$1)=YEAR(ДАННЫЕ!$CM1629),1,0),0)</f>
        <v>0</v>
      </c>
      <c r="D1629" s="14">
        <f>IF(ДАННЫЕ!$CJ1629&gt;0,IF(ДАННЫЕ!$CL1629&gt;ДАННЫЕ!$F$1,1,IF(ДАННЫЕ!$CL1629&gt;0,0,1)),0)</f>
        <v>0</v>
      </c>
      <c r="E1629" s="43" t="str">
        <f ca="1">IF(ДАННЫЕ!$F$1&gt;0,IF(ДАННЫЕ!$G1629&gt;0,DATEDIF(ДАННЫЕ!$G1629,ДАННЫЕ!$F$1,"y"),""),IF(ДАННЫЕ!$G1629&gt;0,DATEDIF(ДАННЫЕ!$G1629,TODAY(),"y"),""))</f>
        <v/>
      </c>
      <c r="F1629" s="43" t="str">
        <f xml:space="preserve"> IF(ДАННЫЕ!$F1629="М",IF(E1629&gt;=18,IF(E1629&lt;60,1,""),""),"")&amp;IF(ДАННЫЕ!$F1629="Ж",IF(E1629&gt;=18,IF(E1629&lt;55,1,""),""),"")</f>
        <v/>
      </c>
      <c r="G1629" s="43" t="str">
        <f xml:space="preserve"> IF(ДАННЫЕ!$F1629="М",IF(E1629&gt;=60,2,""),"")&amp;IF(ДАННЫЕ!$F1629="Ж",IF(E1629&gt;=55,2,""),"")</f>
        <v/>
      </c>
      <c r="H1629" s="43" t="str">
        <f t="shared" ca="1" si="75"/>
        <v/>
      </c>
      <c r="I1629" s="43" t="str">
        <f t="shared" ca="1" si="76"/>
        <v>03</v>
      </c>
      <c r="J1629" s="28" t="str">
        <f ca="1">ДАННЫЕ!$F1629&amp;H1629&amp;I1629&amp;ДАННЫЕ!$I1629&amp;"m"&amp;IF(ДАННЫЕ!$I1629&gt;0,IF(ДАННЫЕ!$J1629&gt;0,0,1),"")&amp;"f"&amp;IF(ДАННЫЕ!$R1629&gt;0,IF(YEAR(ДАННЫЕ!$F$1)=YEAR(ДАННЫЕ!$R1629),1,0),0)&amp;"z"&amp;ДАННЫЕ!$R1629&amp;"p"&amp;ДАННЫЕ!$S1629&amp;"i"&amp;ДАННЫЕ!$T1629&amp;"h"&amp;ДАННЫЕ!$K1629&amp;"be"&amp;ДАННЫЕ!$BI1629&amp;"CD"&amp;IF(ДАННЫЕ!BF1629&gt;500,4,IF(ДАННЫЕ!BF1629&gt;350,3,IF(ДАННЫЕ!BF1629&gt;200,2,IF(ДАННЫЕ!BF1629&gt;0,1,0))))&amp;"g"&amp;B1629&amp;"d"&amp;H1629&amp;"l"&amp;ДАННЫЕ!AT1629&amp;"a"&amp;ДАННЫЕ!$V1629&amp;"v"&amp;R1629&amp;"k"&amp;ДАННЫЕ!$U1629&amp;"s"&amp;ДАННЫЕ!$Y1629&amp;"t"&amp;ДАННЫЕ!$X1629&amp;"b"&amp;IF(ДАННЫЕ!$Q1629&gt;1,1,0)&amp;"PP"&amp;ДАННЫЕ!Z1629&amp;"c"&amp;S1629&amp;"x"&amp;IF(ДАННЫЕ!$BY1629&gt;0,IF(YEAR(ДАННЫЕ!$F$1)=YEAR(ДАННЫЕ!$BY1629),1,0),0)&amp;"n"&amp;IF(ДАННЫЕ!$BZ1629&gt;0,IF(YEAR(ДАННЫЕ!$F$1)=YEAR(ДАННЫЕ!$BZ1629),1,0),0)&amp;"u"&amp;D1629&amp;"z"&amp;IF(ДАННЫЕ!$CL1629&gt;0,IF(YEAR(ДАННЫЕ!$F$1)&gt;YEAR(ДАННЫЕ!$CL1629),11,12),0)</f>
        <v>03mf0zpihbeCD0g0dlav0kstb0PPc0x0n0u0z0</v>
      </c>
      <c r="K1629" s="28" t="str">
        <f ca="1">ДАННЫЕ!$I1629&amp;"x"&amp;B1629&amp;"w"&amp;IF(T1629+ДАННЫЕ!AD1629+ДАННЫЕ!AE1629+ДАННЫЕ!AF1629+ДАННЫЕ!AG1629+ДАННЫЕ!AH1629+ДАННЫЕ!$AL1629+ДАННЫЕ!AI1629+ДАННЫЕ!AJ1629+ДАННЫЕ!AK1629+ДАННЫЕ!AP1629+ДАННЫЕ!AQ1629+ДАННЫЕ!AR1629+ДАННЫЕ!$AM1629+ДАННЫЕ!$AN1629+ДАННЫЕ!AS1629+ДАННЫЕ!AT1629&gt;0,1,0)&amp;IF(OR(T1629=2,ДАННЫЕ!AD1629=2,ДАННЫЕ!AE1629=2,ДАННЫЕ!AF1629=2,ДАННЫЕ!AG1629=2,ДАННЫЕ!AH1629=2,ДАННЫЕ!$AL1629=2,ДАННЫЕ!AI1629=2,ДАННЫЕ!AJ1629=2,ДАННЫЕ!AK1629=2,ДАННЫЕ!AP1629=2,ДАННЫЕ!AQ1629=2,ДАННЫЕ!AR1629=2,ДАННЫЕ!$AM1629=2,ДАННЫЕ!$AN1629=2,ДАННЫЕ!AS1629=2,ДАННЫЕ!AT1629=2),2,0)&amp;"t"&amp;IF(T1629&gt;0,"1"&amp;T1629,"00")&amp;"f"&amp;IF(ДАННЫЕ!$AC1629,"1"&amp;ДАННЫЕ!$AC1629,"00")&amp;"b"&amp;IF(ДАННЫЕ!$AD1629,"1"&amp;ДАННЫЕ!$AD1629,"00")&amp;"g"&amp;IF(ДАННЫЕ!$AF1629,"1"&amp;ДАННЫЕ!$AF1629,"00")&amp;"c"&amp;IF(ДАННЫЕ!$AG1629,"1"&amp;ДАННЫЕ!$AG1629,"00")&amp;"i"&amp;IF(ДАННЫЕ!$AH1629,"1"&amp;ДАННЫЕ!$AH1629,"00")&amp;"r"&amp;IF(ДАННЫЕ!$AL1629,"1"&amp;ДАННЫЕ!$AL1629,"00")&amp;"m"&amp;IF(ДАННЫЕ!$AI1629,"1"&amp;ДАННЫЕ!$AI1629,"00")&amp;"hS"&amp;IF(ДАННЫЕ!$AJ1629,"1"&amp;ДАННЫЕ!$AJ1629,"00")&amp;"hZ"&amp;IF(ДАННЫЕ!$AK1629,"1"&amp;ДАННЫЕ!$AK1629,"00")&amp;"p"&amp;IF(ДАННЫЕ!$AP1629,"1"&amp;ДАННЫЕ!$AP1629,"00")&amp;"k"&amp;IF(ДАННЫЕ!$AQ1629,"1"&amp;ДАННЫЕ!$AQ1629,"00")&amp;"z"&amp;IF(ДАННЫЕ!$AR1629,"1"&amp;ДАННЫЕ!$AR1629,"00")&amp;"j"&amp;IF(ДАННЫЕ!$AM1629,"1"&amp;ДАННЫЕ!$AM1629,"00")&amp;"n"&amp;IF(ДАННЫЕ!$AN1629,"1"&amp;ДАННЫЕ!$AN1629,"00")&amp;"E"&amp;ДАННЫЕ!BI1629&amp;"L"&amp;ДАННЫЕ!AO1629&amp;"h"&amp;IF(ДАННЫЕ!$AU1629&gt;0,1,0)&amp;"v"&amp;IF(ДАННЫЕ!$AW1629&gt;0,1,0)&amp;"a"&amp;IF(ДАННЫЕ!$AS1629,"1"&amp;ДАННЫЕ!$AS1629,"00")&amp;"s"&amp;IF(ДАННЫЕ!$AT1629,"1"&amp;ДАННЫЕ!$AT1629,"00")&amp;"u"&amp;IF(ДАННЫЕ!$CJ1629&gt;0,1,0)&amp;"y"&amp;B1629&amp;"d"&amp;H1629&amp;"e"&amp;F1629&amp;G1629</f>
        <v>x0w00t00f00b00g00c00i00r00m00hS00hZ00p00k00z00j00n00ELh0v0a00s00u0y0de</v>
      </c>
      <c r="L1629" s="28" t="str">
        <f ca="1">ДАННЫЕ!$I1629&amp;"VN"&amp;IF(ДАННЫЕ!AW1629&gt;0,11,10)&amp;"CD"&amp;IF(ДАННЫЕ!BF1629&gt;500,16,IF(ДАННЫЕ!BF1629&gt;350,15,IF(ДАННЫЕ!BF1629&gt;=200,14,IF(ДАННЫЕ!BF1629&gt;=100,13,IF(ДАННЫЕ!BF1629&gt;=50,12,IF(ДАННЫЕ!BF1629&gt;0,11,10))))))&amp;"AR"&amp;IF(ДАННЫЕ!BX1629&gt;0,1,0)&amp;"GD"&amp;B1629&amp;"VV"&amp;IF(E1629&gt;=5,IF(E1629&lt;18,1,0),0)</f>
        <v>VN10CD10AR0GD0VV0</v>
      </c>
      <c r="M1629" s="28" t="str">
        <f>ДАННЫЕ!$I1629&amp;"b"&amp;ДАННЫЕ!$BI1629&amp;"r"&amp;ДАННЫЕ!$BJ1629&amp;"CD"&amp;IF(ДАННЫЕ!BF1629&gt;0,IF(ДАННЫЕ!BF1629&lt;200,1,IF(ДАННЫЕ!BF1629&lt;350,2,3)),0)&amp;"h"&amp;IF(ДАННЫЕ!$BK1629+ДАННЫЕ!$BL1629+ДАННЫЕ!$BM1629&gt;0,1,0)&amp;"x"&amp;ДАННЫЕ!$BK1629&amp;"y"&amp;ДАННЫЕ!$BL1629&amp;"z"&amp;ДАННЫЕ!$BM1629&amp;"c"&amp;IF(ДАННЫЕ!$BK1629+ДАННЫЕ!$BL1629+ДАННЫЕ!$BM1629=3,1,0)&amp;"a"&amp;IF(ДАННЫЕ!$BQ1629+ДАННЫЕ!$BR1629&gt;0,1,0)&amp;"d"&amp;ДАННЫЕ!$BQ1629&amp;"v"&amp;ДАННЫЕ!$BR1629&amp;"p"&amp;ДАННЫЕ!$BS1629&amp;"n"&amp;ДАННЫЕ!$BU1629&amp;"t"&amp;ДАННЫЕ!$BV1629&amp;"o"&amp;ДАННЫЕ!$BT1629&amp;"l"&amp;IF(ДАННЫЕ!$BN1629&gt;0,1,0)&amp;ДАННЫЕ!$BN1629&amp;"g"&amp;ДАННЫЕ!$BO1629&amp;"s"&amp;ДАННЫЕ!$BP1629&amp;"DZ"&amp;IF(ДАННЫЕ!B1629-ДАННЫЕ!G1629 &lt; 60,IF(ДАННЫЕ!B1629-ДАННЫЕ!G1629 &gt;= 0,1,0),0)&amp;"u"&amp;IF(ДАННЫЕ!$CJ1629&gt;0,1,0)</f>
        <v>brCD0h0xyzc0a0dvpntol0gsDZ1u0</v>
      </c>
      <c r="N1629" s="28" t="str">
        <f ca="1">ДАННЫЕ!$F1629&amp;ДАННЫЕ!$I1629&amp;"g"&amp;B1629&amp;"cf"&amp;D1629&amp;"a"&amp;IF(ДАННЫЕ!$BX1629&gt;0,1,0)&amp;IF(ДАННЫЕ!$BF1629&gt;500,1,IF(ДАННЫЕ!$BF1629&gt;350,2,IF(ДАННЫЕ!$BF1629&gt;=200,3,IF(ДАННЫЕ!$BF1629&gt;=100,4,IF(ДАННЫЕ!$BF1629&gt;=50,5,IF(ДАННЫЕ!$BF1629&lt;50,6,0))))))&amp;"AR"&amp;IF(DATEDIF(ДАННЫЕ!$BX1629,ДАННЫЕ!$F$1,"y")&gt;1,1,0)&amp;"VG"&amp;IF(ДАННЫЕ!$BH1629="0",1,0)&amp;"o"&amp;IF(T1629+ДАННЫЕ!$AF1629+ДАННЫЕ!$AG1629+ДАННЫЕ!$AH1629+ДАННЫЕ!$AI1629+ДАННЫЕ!$AJ1629+ДАННЫЕ!$AP1629+ДАННЫЕ!$AQ1629+ДАННЫЕ!$AR1629+ДАННЫЕ!$AU1629+ДАННЫЕ!$AW1629+ДАННЫЕ!$AS1629+ДАННЫЕ!$AT1629&gt;0,1,0)&amp;"x"&amp;ДАННЫЕ!$AG1629&amp;"p"&amp;IF(ДАННЫЕ!$BY1629&gt;0,1,0)&amp;"v"&amp;IF(ДАННЫЕ!$BZ1629&gt;0,1,0)&amp;"n"&amp;ДАННЫЕ!$CA1629&amp;"t"&amp;ДАННЫЕ!$AY1629&amp;"k"&amp;ДАННЫЕ!$CB1629&amp;"q"&amp;ДАННЫЕ!$CC1629&amp;"w"&amp;ДАННЫЕ!$CD1629&amp;"e"&amp;ДАННЫЕ!$CE1629&amp;"m"&amp;ДАННЫЕ!$CF1629&amp;"c"&amp;ДАННЫЕ!$CG1629&amp;"z"&amp;ДАННЫЕ!$CH1629&amp;"d"&amp;IF(H1629=4,1,0)&amp;"s"&amp;IF(ДАННЫЕ!$J1629=1,0,1)&amp;"u"&amp;IF(ДАННЫЕ!$CJ1629&gt;0,1,0)</f>
        <v>g0cf0a06AR1VG0o0xp0v0ntkqwemczd0s1u0</v>
      </c>
      <c r="O1629" s="28" t="str">
        <f>ДАННЫЕ!$I1629&amp;"g"&amp;B1629&amp;A1629&amp;"f"&amp;P1629&amp;"c"&amp;IF(ДАННЫЕ!$U1629&gt;0,1,0)&amp;"s"&amp;IF(ДАННЫЕ!$Q1629&gt;0,IF(YEAR(ДАННЫЕ!$F$1)=YEAR(ДАННЫЕ!$Q1629),IF(MONTH(ДАННЫЕ!$F$1)=MONTH(ДАННЫЕ!$Q1629),111,11),1),0)&amp;"i"&amp;IF(ДАННЫЕ!$R1629+ДАННЫЕ!$S1629+ДАННЫЕ!$T1629=0,0,1)&amp;"h"&amp;IF(ДАННЫЕ!$P1629&gt;0,1,0)&amp;"p"&amp;IF(ДАННЫЕ!$CI1629&gt;0,IF(YEAR(ДАННЫЕ!$F$1)=YEAR(ДАННЫЕ!$CI1629),IF(MONTH(ДАННЫЕ!$F$1)=MONTH(ДАННЫЕ!$CI1629),111,11),1),0)&amp;"d"&amp;IF(ДАННЫЕ!$CJ1629&gt;0,IF(YEAR(ДАННЫЕ!$F$1)=YEAR(ДАННЫЕ!$CJ1629),IF(MONTH(ДАННЫЕ!$F$1)=MONTH(ДАННЫЕ!$CJ1629),111,11),1),0)&amp;"o"&amp;IF(ДАННЫЕ!$CK1629&gt;0,IF(MONTH(ДАННЫЕ!$F$1)=MONTH(ДАННЫЕ!$CK1629),111,11),0)&amp;"v"&amp;IF(ДАННЫЕ!$BE1629&gt;0,IF(MONTH(ДАННЫЕ!$F$1)=MONTH(ДАННЫЕ!$BE1629),111,11),0)</f>
        <v>g00f0c0s0i0h0p0d0o0v0</v>
      </c>
      <c r="P1629" s="15">
        <f t="shared" si="77"/>
        <v>0</v>
      </c>
      <c r="Q1629" s="15">
        <f>IF(ДАННЫЕ!$F$1&gt;ДАННЫЕ!$N1629,IF(YEAR(ДАННЫЕ!$F$1)=YEAR(ДАННЫЕ!M1629),1,0),0)</f>
        <v>0</v>
      </c>
      <c r="R1629" s="15">
        <f>IF(ДАННЫЕ!$F$1&gt;ДАННЫЕ!$N1629,IF(YEAR(ДАННЫЕ!$F$1)=YEAR(ДАННЫЕ!N1629),1,0),0)</f>
        <v>0</v>
      </c>
      <c r="S1629" s="15">
        <f>IF(ДАННЫЕ!$AA1629="2А",1,IF(ДАННЫЕ!$AA1629="2Б",2,IF(ДАННЫЕ!$AA1629="2В",3,IF(ДАННЫЕ!$AA1629=3,4,IF(ДАННЫЕ!$AA1629="4А",5,IF(ДАННЫЕ!$AA1629="4Б",6,IF(ДАННЫЕ!$AA1629="4В",7,IF(ДАННЫЕ!$AA1629=5,8,0))))))))</f>
        <v>0</v>
      </c>
      <c r="T1629" s="15">
        <f>IF(OR(ДАННЫЕ!$AC1629=2,ДАННЫЕ!$AD1629=2,ДАННЫЕ!$AE1629=2),2,IF(OR(ДАННЫЕ!$AC1629=1,ДАННЫЕ!$AD1629=1,ДАННЫЕ!$AE1629=1),1,0))</f>
        <v>0</v>
      </c>
    </row>
    <row r="1630" spans="1:20" x14ac:dyDescent="0.2">
      <c r="A1630" s="78">
        <f>IF(B1630&gt;0,IF(MONTH(ДАННЫЕ!$F$1)=MONTH(ДАННЫЕ!$B1630),1,0),0)</f>
        <v>0</v>
      </c>
      <c r="B1630" s="14">
        <f>IF(ДАННЫЕ!$B1630&gt;0,IF(YEAR(ДАННЫЕ!$F$1)=YEAR(ДАННЫЕ!$B1630),1,0),0)</f>
        <v>0</v>
      </c>
      <c r="C1630" s="14">
        <f>IF(ДАННЫЕ!$CM1630&gt;0,IF(YEAR(ДАННЫЕ!$F$1)=YEAR(ДАННЫЕ!$CM1630),1,0),0)</f>
        <v>0</v>
      </c>
      <c r="D1630" s="14">
        <f>IF(ДАННЫЕ!$CJ1630&gt;0,IF(ДАННЫЕ!$CL1630&gt;ДАННЫЕ!$F$1,1,IF(ДАННЫЕ!$CL1630&gt;0,0,1)),0)</f>
        <v>0</v>
      </c>
      <c r="E1630" s="43" t="str">
        <f ca="1">IF(ДАННЫЕ!$F$1&gt;0,IF(ДАННЫЕ!$G1630&gt;0,DATEDIF(ДАННЫЕ!$G1630,ДАННЫЕ!$F$1,"y"),""),IF(ДАННЫЕ!$G1630&gt;0,DATEDIF(ДАННЫЕ!$G1630,TODAY(),"y"),""))</f>
        <v/>
      </c>
      <c r="F1630" s="43" t="str">
        <f xml:space="preserve"> IF(ДАННЫЕ!$F1630="М",IF(E1630&gt;=18,IF(E1630&lt;60,1,""),""),"")&amp;IF(ДАННЫЕ!$F1630="Ж",IF(E1630&gt;=18,IF(E1630&lt;55,1,""),""),"")</f>
        <v/>
      </c>
      <c r="G1630" s="43" t="str">
        <f xml:space="preserve"> IF(ДАННЫЕ!$F1630="М",IF(E1630&gt;=60,2,""),"")&amp;IF(ДАННЫЕ!$F1630="Ж",IF(E1630&gt;=55,2,""),"")</f>
        <v/>
      </c>
      <c r="H1630" s="43" t="str">
        <f t="shared" ca="1" si="75"/>
        <v/>
      </c>
      <c r="I1630" s="43" t="str">
        <f t="shared" ca="1" si="76"/>
        <v>03</v>
      </c>
      <c r="J1630" s="28" t="str">
        <f ca="1">ДАННЫЕ!$F1630&amp;H1630&amp;I1630&amp;ДАННЫЕ!$I1630&amp;"m"&amp;IF(ДАННЫЕ!$I1630&gt;0,IF(ДАННЫЕ!$J1630&gt;0,0,1),"")&amp;"f"&amp;IF(ДАННЫЕ!$R1630&gt;0,IF(YEAR(ДАННЫЕ!$F$1)=YEAR(ДАННЫЕ!$R1630),1,0),0)&amp;"z"&amp;ДАННЫЕ!$R1630&amp;"p"&amp;ДАННЫЕ!$S1630&amp;"i"&amp;ДАННЫЕ!$T1630&amp;"h"&amp;ДАННЫЕ!$K1630&amp;"be"&amp;ДАННЫЕ!$BI1630&amp;"CD"&amp;IF(ДАННЫЕ!BF1630&gt;500,4,IF(ДАННЫЕ!BF1630&gt;350,3,IF(ДАННЫЕ!BF1630&gt;200,2,IF(ДАННЫЕ!BF1630&gt;0,1,0))))&amp;"g"&amp;B1630&amp;"d"&amp;H1630&amp;"l"&amp;ДАННЫЕ!AT1630&amp;"a"&amp;ДАННЫЕ!$V1630&amp;"v"&amp;R1630&amp;"k"&amp;ДАННЫЕ!$U1630&amp;"s"&amp;ДАННЫЕ!$Y1630&amp;"t"&amp;ДАННЫЕ!$X1630&amp;"b"&amp;IF(ДАННЫЕ!$Q1630&gt;1,1,0)&amp;"PP"&amp;ДАННЫЕ!Z1630&amp;"c"&amp;S1630&amp;"x"&amp;IF(ДАННЫЕ!$BY1630&gt;0,IF(YEAR(ДАННЫЕ!$F$1)=YEAR(ДАННЫЕ!$BY1630),1,0),0)&amp;"n"&amp;IF(ДАННЫЕ!$BZ1630&gt;0,IF(YEAR(ДАННЫЕ!$F$1)=YEAR(ДАННЫЕ!$BZ1630),1,0),0)&amp;"u"&amp;D1630&amp;"z"&amp;IF(ДАННЫЕ!$CL1630&gt;0,IF(YEAR(ДАННЫЕ!$F$1)&gt;YEAR(ДАННЫЕ!$CL1630),11,12),0)</f>
        <v>03mf0zpihbeCD0g0dlav0kstb0PPc0x0n0u0z0</v>
      </c>
      <c r="K1630" s="28" t="str">
        <f ca="1">ДАННЫЕ!$I1630&amp;"x"&amp;B1630&amp;"w"&amp;IF(T1630+ДАННЫЕ!AD1630+ДАННЫЕ!AE1630+ДАННЫЕ!AF1630+ДАННЫЕ!AG1630+ДАННЫЕ!AH1630+ДАННЫЕ!$AL1630+ДАННЫЕ!AI1630+ДАННЫЕ!AJ1630+ДАННЫЕ!AK1630+ДАННЫЕ!AP1630+ДАННЫЕ!AQ1630+ДАННЫЕ!AR1630+ДАННЫЕ!$AM1630+ДАННЫЕ!$AN1630+ДАННЫЕ!AS1630+ДАННЫЕ!AT1630&gt;0,1,0)&amp;IF(OR(T1630=2,ДАННЫЕ!AD1630=2,ДАННЫЕ!AE1630=2,ДАННЫЕ!AF1630=2,ДАННЫЕ!AG1630=2,ДАННЫЕ!AH1630=2,ДАННЫЕ!$AL1630=2,ДАННЫЕ!AI1630=2,ДАННЫЕ!AJ1630=2,ДАННЫЕ!AK1630=2,ДАННЫЕ!AP1630=2,ДАННЫЕ!AQ1630=2,ДАННЫЕ!AR1630=2,ДАННЫЕ!$AM1630=2,ДАННЫЕ!$AN1630=2,ДАННЫЕ!AS1630=2,ДАННЫЕ!AT1630=2),2,0)&amp;"t"&amp;IF(T1630&gt;0,"1"&amp;T1630,"00")&amp;"f"&amp;IF(ДАННЫЕ!$AC1630,"1"&amp;ДАННЫЕ!$AC1630,"00")&amp;"b"&amp;IF(ДАННЫЕ!$AD1630,"1"&amp;ДАННЫЕ!$AD1630,"00")&amp;"g"&amp;IF(ДАННЫЕ!$AF1630,"1"&amp;ДАННЫЕ!$AF1630,"00")&amp;"c"&amp;IF(ДАННЫЕ!$AG1630,"1"&amp;ДАННЫЕ!$AG1630,"00")&amp;"i"&amp;IF(ДАННЫЕ!$AH1630,"1"&amp;ДАННЫЕ!$AH1630,"00")&amp;"r"&amp;IF(ДАННЫЕ!$AL1630,"1"&amp;ДАННЫЕ!$AL1630,"00")&amp;"m"&amp;IF(ДАННЫЕ!$AI1630,"1"&amp;ДАННЫЕ!$AI1630,"00")&amp;"hS"&amp;IF(ДАННЫЕ!$AJ1630,"1"&amp;ДАННЫЕ!$AJ1630,"00")&amp;"hZ"&amp;IF(ДАННЫЕ!$AK1630,"1"&amp;ДАННЫЕ!$AK1630,"00")&amp;"p"&amp;IF(ДАННЫЕ!$AP1630,"1"&amp;ДАННЫЕ!$AP1630,"00")&amp;"k"&amp;IF(ДАННЫЕ!$AQ1630,"1"&amp;ДАННЫЕ!$AQ1630,"00")&amp;"z"&amp;IF(ДАННЫЕ!$AR1630,"1"&amp;ДАННЫЕ!$AR1630,"00")&amp;"j"&amp;IF(ДАННЫЕ!$AM1630,"1"&amp;ДАННЫЕ!$AM1630,"00")&amp;"n"&amp;IF(ДАННЫЕ!$AN1630,"1"&amp;ДАННЫЕ!$AN1630,"00")&amp;"E"&amp;ДАННЫЕ!BI1630&amp;"L"&amp;ДАННЫЕ!AO1630&amp;"h"&amp;IF(ДАННЫЕ!$AU1630&gt;0,1,0)&amp;"v"&amp;IF(ДАННЫЕ!$AW1630&gt;0,1,0)&amp;"a"&amp;IF(ДАННЫЕ!$AS1630,"1"&amp;ДАННЫЕ!$AS1630,"00")&amp;"s"&amp;IF(ДАННЫЕ!$AT1630,"1"&amp;ДАННЫЕ!$AT1630,"00")&amp;"u"&amp;IF(ДАННЫЕ!$CJ1630&gt;0,1,0)&amp;"y"&amp;B1630&amp;"d"&amp;H1630&amp;"e"&amp;F1630&amp;G1630</f>
        <v>x0w00t00f00b00g00c00i00r00m00hS00hZ00p00k00z00j00n00ELh0v0a00s00u0y0de</v>
      </c>
      <c r="L1630" s="28" t="str">
        <f ca="1">ДАННЫЕ!$I1630&amp;"VN"&amp;IF(ДАННЫЕ!AW1630&gt;0,11,10)&amp;"CD"&amp;IF(ДАННЫЕ!BF1630&gt;500,16,IF(ДАННЫЕ!BF1630&gt;350,15,IF(ДАННЫЕ!BF1630&gt;=200,14,IF(ДАННЫЕ!BF1630&gt;=100,13,IF(ДАННЫЕ!BF1630&gt;=50,12,IF(ДАННЫЕ!BF1630&gt;0,11,10))))))&amp;"AR"&amp;IF(ДАННЫЕ!BX1630&gt;0,1,0)&amp;"GD"&amp;B1630&amp;"VV"&amp;IF(E1630&gt;=5,IF(E1630&lt;18,1,0),0)</f>
        <v>VN10CD10AR0GD0VV0</v>
      </c>
      <c r="M1630" s="28" t="str">
        <f>ДАННЫЕ!$I1630&amp;"b"&amp;ДАННЫЕ!$BI1630&amp;"r"&amp;ДАННЫЕ!$BJ1630&amp;"CD"&amp;IF(ДАННЫЕ!BF1630&gt;0,IF(ДАННЫЕ!BF1630&lt;200,1,IF(ДАННЫЕ!BF1630&lt;350,2,3)),0)&amp;"h"&amp;IF(ДАННЫЕ!$BK1630+ДАННЫЕ!$BL1630+ДАННЫЕ!$BM1630&gt;0,1,0)&amp;"x"&amp;ДАННЫЕ!$BK1630&amp;"y"&amp;ДАННЫЕ!$BL1630&amp;"z"&amp;ДАННЫЕ!$BM1630&amp;"c"&amp;IF(ДАННЫЕ!$BK1630+ДАННЫЕ!$BL1630+ДАННЫЕ!$BM1630=3,1,0)&amp;"a"&amp;IF(ДАННЫЕ!$BQ1630+ДАННЫЕ!$BR1630&gt;0,1,0)&amp;"d"&amp;ДАННЫЕ!$BQ1630&amp;"v"&amp;ДАННЫЕ!$BR1630&amp;"p"&amp;ДАННЫЕ!$BS1630&amp;"n"&amp;ДАННЫЕ!$BU1630&amp;"t"&amp;ДАННЫЕ!$BV1630&amp;"o"&amp;ДАННЫЕ!$BT1630&amp;"l"&amp;IF(ДАННЫЕ!$BN1630&gt;0,1,0)&amp;ДАННЫЕ!$BN1630&amp;"g"&amp;ДАННЫЕ!$BO1630&amp;"s"&amp;ДАННЫЕ!$BP1630&amp;"DZ"&amp;IF(ДАННЫЕ!B1630-ДАННЫЕ!G1630 &lt; 60,IF(ДАННЫЕ!B1630-ДАННЫЕ!G1630 &gt;= 0,1,0),0)&amp;"u"&amp;IF(ДАННЫЕ!$CJ1630&gt;0,1,0)</f>
        <v>brCD0h0xyzc0a0dvpntol0gsDZ1u0</v>
      </c>
      <c r="N1630" s="28" t="str">
        <f ca="1">ДАННЫЕ!$F1630&amp;ДАННЫЕ!$I1630&amp;"g"&amp;B1630&amp;"cf"&amp;D1630&amp;"a"&amp;IF(ДАННЫЕ!$BX1630&gt;0,1,0)&amp;IF(ДАННЫЕ!$BF1630&gt;500,1,IF(ДАННЫЕ!$BF1630&gt;350,2,IF(ДАННЫЕ!$BF1630&gt;=200,3,IF(ДАННЫЕ!$BF1630&gt;=100,4,IF(ДАННЫЕ!$BF1630&gt;=50,5,IF(ДАННЫЕ!$BF1630&lt;50,6,0))))))&amp;"AR"&amp;IF(DATEDIF(ДАННЫЕ!$BX1630,ДАННЫЕ!$F$1,"y")&gt;1,1,0)&amp;"VG"&amp;IF(ДАННЫЕ!$BH1630="0",1,0)&amp;"o"&amp;IF(T1630+ДАННЫЕ!$AF1630+ДАННЫЕ!$AG1630+ДАННЫЕ!$AH1630+ДАННЫЕ!$AI1630+ДАННЫЕ!$AJ1630+ДАННЫЕ!$AP1630+ДАННЫЕ!$AQ1630+ДАННЫЕ!$AR1630+ДАННЫЕ!$AU1630+ДАННЫЕ!$AW1630+ДАННЫЕ!$AS1630+ДАННЫЕ!$AT1630&gt;0,1,0)&amp;"x"&amp;ДАННЫЕ!$AG1630&amp;"p"&amp;IF(ДАННЫЕ!$BY1630&gt;0,1,0)&amp;"v"&amp;IF(ДАННЫЕ!$BZ1630&gt;0,1,0)&amp;"n"&amp;ДАННЫЕ!$CA1630&amp;"t"&amp;ДАННЫЕ!$AY1630&amp;"k"&amp;ДАННЫЕ!$CB1630&amp;"q"&amp;ДАННЫЕ!$CC1630&amp;"w"&amp;ДАННЫЕ!$CD1630&amp;"e"&amp;ДАННЫЕ!$CE1630&amp;"m"&amp;ДАННЫЕ!$CF1630&amp;"c"&amp;ДАННЫЕ!$CG1630&amp;"z"&amp;ДАННЫЕ!$CH1630&amp;"d"&amp;IF(H1630=4,1,0)&amp;"s"&amp;IF(ДАННЫЕ!$J1630=1,0,1)&amp;"u"&amp;IF(ДАННЫЕ!$CJ1630&gt;0,1,0)</f>
        <v>g0cf0a06AR1VG0o0xp0v0ntkqwemczd0s1u0</v>
      </c>
      <c r="O1630" s="28" t="str">
        <f>ДАННЫЕ!$I1630&amp;"g"&amp;B1630&amp;A1630&amp;"f"&amp;P1630&amp;"c"&amp;IF(ДАННЫЕ!$U1630&gt;0,1,0)&amp;"s"&amp;IF(ДАННЫЕ!$Q1630&gt;0,IF(YEAR(ДАННЫЕ!$F$1)=YEAR(ДАННЫЕ!$Q1630),IF(MONTH(ДАННЫЕ!$F$1)=MONTH(ДАННЫЕ!$Q1630),111,11),1),0)&amp;"i"&amp;IF(ДАННЫЕ!$R1630+ДАННЫЕ!$S1630+ДАННЫЕ!$T1630=0,0,1)&amp;"h"&amp;IF(ДАННЫЕ!$P1630&gt;0,1,0)&amp;"p"&amp;IF(ДАННЫЕ!$CI1630&gt;0,IF(YEAR(ДАННЫЕ!$F$1)=YEAR(ДАННЫЕ!$CI1630),IF(MONTH(ДАННЫЕ!$F$1)=MONTH(ДАННЫЕ!$CI1630),111,11),1),0)&amp;"d"&amp;IF(ДАННЫЕ!$CJ1630&gt;0,IF(YEAR(ДАННЫЕ!$F$1)=YEAR(ДАННЫЕ!$CJ1630),IF(MONTH(ДАННЫЕ!$F$1)=MONTH(ДАННЫЕ!$CJ1630),111,11),1),0)&amp;"o"&amp;IF(ДАННЫЕ!$CK1630&gt;0,IF(MONTH(ДАННЫЕ!$F$1)=MONTH(ДАННЫЕ!$CK1630),111,11),0)&amp;"v"&amp;IF(ДАННЫЕ!$BE1630&gt;0,IF(MONTH(ДАННЫЕ!$F$1)=MONTH(ДАННЫЕ!$BE1630),111,11),0)</f>
        <v>g00f0c0s0i0h0p0d0o0v0</v>
      </c>
      <c r="P1630" s="15">
        <f t="shared" si="77"/>
        <v>0</v>
      </c>
      <c r="Q1630" s="15">
        <f>IF(ДАННЫЕ!$F$1&gt;ДАННЫЕ!$N1630,IF(YEAR(ДАННЫЕ!$F$1)=YEAR(ДАННЫЕ!M1630),1,0),0)</f>
        <v>0</v>
      </c>
      <c r="R1630" s="15">
        <f>IF(ДАННЫЕ!$F$1&gt;ДАННЫЕ!$N1630,IF(YEAR(ДАННЫЕ!$F$1)=YEAR(ДАННЫЕ!N1630),1,0),0)</f>
        <v>0</v>
      </c>
      <c r="S1630" s="15">
        <f>IF(ДАННЫЕ!$AA1630="2А",1,IF(ДАННЫЕ!$AA1630="2Б",2,IF(ДАННЫЕ!$AA1630="2В",3,IF(ДАННЫЕ!$AA1630=3,4,IF(ДАННЫЕ!$AA1630="4А",5,IF(ДАННЫЕ!$AA1630="4Б",6,IF(ДАННЫЕ!$AA1630="4В",7,IF(ДАННЫЕ!$AA1630=5,8,0))))))))</f>
        <v>0</v>
      </c>
      <c r="T1630" s="15">
        <f>IF(OR(ДАННЫЕ!$AC1630=2,ДАННЫЕ!$AD1630=2,ДАННЫЕ!$AE1630=2),2,IF(OR(ДАННЫЕ!$AC1630=1,ДАННЫЕ!$AD1630=1,ДАННЫЕ!$AE1630=1),1,0))</f>
        <v>0</v>
      </c>
    </row>
    <row r="1631" spans="1:20" x14ac:dyDescent="0.2">
      <c r="A1631" s="78">
        <f>IF(B1631&gt;0,IF(MONTH(ДАННЫЕ!$F$1)=MONTH(ДАННЫЕ!$B1631),1,0),0)</f>
        <v>0</v>
      </c>
      <c r="B1631" s="14">
        <f>IF(ДАННЫЕ!$B1631&gt;0,IF(YEAR(ДАННЫЕ!$F$1)=YEAR(ДАННЫЕ!$B1631),1,0),0)</f>
        <v>0</v>
      </c>
      <c r="C1631" s="14">
        <f>IF(ДАННЫЕ!$CM1631&gt;0,IF(YEAR(ДАННЫЕ!$F$1)=YEAR(ДАННЫЕ!$CM1631),1,0),0)</f>
        <v>0</v>
      </c>
      <c r="D1631" s="14">
        <f>IF(ДАННЫЕ!$CJ1631&gt;0,IF(ДАННЫЕ!$CL1631&gt;ДАННЫЕ!$F$1,1,IF(ДАННЫЕ!$CL1631&gt;0,0,1)),0)</f>
        <v>0</v>
      </c>
      <c r="E1631" s="43" t="str">
        <f ca="1">IF(ДАННЫЕ!$F$1&gt;0,IF(ДАННЫЕ!$G1631&gt;0,DATEDIF(ДАННЫЕ!$G1631,ДАННЫЕ!$F$1,"y"),""),IF(ДАННЫЕ!$G1631&gt;0,DATEDIF(ДАННЫЕ!$G1631,TODAY(),"y"),""))</f>
        <v/>
      </c>
      <c r="F1631" s="43" t="str">
        <f xml:space="preserve"> IF(ДАННЫЕ!$F1631="М",IF(E1631&gt;=18,IF(E1631&lt;60,1,""),""),"")&amp;IF(ДАННЫЕ!$F1631="Ж",IF(E1631&gt;=18,IF(E1631&lt;55,1,""),""),"")</f>
        <v/>
      </c>
      <c r="G1631" s="43" t="str">
        <f xml:space="preserve"> IF(ДАННЫЕ!$F1631="М",IF(E1631&gt;=60,2,""),"")&amp;IF(ДАННЫЕ!$F1631="Ж",IF(E1631&gt;=55,2,""),"")</f>
        <v/>
      </c>
      <c r="H1631" s="43" t="str">
        <f t="shared" ca="1" si="75"/>
        <v/>
      </c>
      <c r="I1631" s="43" t="str">
        <f t="shared" ca="1" si="76"/>
        <v>03</v>
      </c>
      <c r="J1631" s="28" t="str">
        <f ca="1">ДАННЫЕ!$F1631&amp;H1631&amp;I1631&amp;ДАННЫЕ!$I1631&amp;"m"&amp;IF(ДАННЫЕ!$I1631&gt;0,IF(ДАННЫЕ!$J1631&gt;0,0,1),"")&amp;"f"&amp;IF(ДАННЫЕ!$R1631&gt;0,IF(YEAR(ДАННЫЕ!$F$1)=YEAR(ДАННЫЕ!$R1631),1,0),0)&amp;"z"&amp;ДАННЫЕ!$R1631&amp;"p"&amp;ДАННЫЕ!$S1631&amp;"i"&amp;ДАННЫЕ!$T1631&amp;"h"&amp;ДАННЫЕ!$K1631&amp;"be"&amp;ДАННЫЕ!$BI1631&amp;"CD"&amp;IF(ДАННЫЕ!BF1631&gt;500,4,IF(ДАННЫЕ!BF1631&gt;350,3,IF(ДАННЫЕ!BF1631&gt;200,2,IF(ДАННЫЕ!BF1631&gt;0,1,0))))&amp;"g"&amp;B1631&amp;"d"&amp;H1631&amp;"l"&amp;ДАННЫЕ!AT1631&amp;"a"&amp;ДАННЫЕ!$V1631&amp;"v"&amp;R1631&amp;"k"&amp;ДАННЫЕ!$U1631&amp;"s"&amp;ДАННЫЕ!$Y1631&amp;"t"&amp;ДАННЫЕ!$X1631&amp;"b"&amp;IF(ДАННЫЕ!$Q1631&gt;1,1,0)&amp;"PP"&amp;ДАННЫЕ!Z1631&amp;"c"&amp;S1631&amp;"x"&amp;IF(ДАННЫЕ!$BY1631&gt;0,IF(YEAR(ДАННЫЕ!$F$1)=YEAR(ДАННЫЕ!$BY1631),1,0),0)&amp;"n"&amp;IF(ДАННЫЕ!$BZ1631&gt;0,IF(YEAR(ДАННЫЕ!$F$1)=YEAR(ДАННЫЕ!$BZ1631),1,0),0)&amp;"u"&amp;D1631&amp;"z"&amp;IF(ДАННЫЕ!$CL1631&gt;0,IF(YEAR(ДАННЫЕ!$F$1)&gt;YEAR(ДАННЫЕ!$CL1631),11,12),0)</f>
        <v>03mf0zpihbeCD0g0dlav0kstb0PPc0x0n0u0z0</v>
      </c>
      <c r="K1631" s="28" t="str">
        <f ca="1">ДАННЫЕ!$I1631&amp;"x"&amp;B1631&amp;"w"&amp;IF(T1631+ДАННЫЕ!AD1631+ДАННЫЕ!AE1631+ДАННЫЕ!AF1631+ДАННЫЕ!AG1631+ДАННЫЕ!AH1631+ДАННЫЕ!$AL1631+ДАННЫЕ!AI1631+ДАННЫЕ!AJ1631+ДАННЫЕ!AK1631+ДАННЫЕ!AP1631+ДАННЫЕ!AQ1631+ДАННЫЕ!AR1631+ДАННЫЕ!$AM1631+ДАННЫЕ!$AN1631+ДАННЫЕ!AS1631+ДАННЫЕ!AT1631&gt;0,1,0)&amp;IF(OR(T1631=2,ДАННЫЕ!AD1631=2,ДАННЫЕ!AE1631=2,ДАННЫЕ!AF1631=2,ДАННЫЕ!AG1631=2,ДАННЫЕ!AH1631=2,ДАННЫЕ!$AL1631=2,ДАННЫЕ!AI1631=2,ДАННЫЕ!AJ1631=2,ДАННЫЕ!AK1631=2,ДАННЫЕ!AP1631=2,ДАННЫЕ!AQ1631=2,ДАННЫЕ!AR1631=2,ДАННЫЕ!$AM1631=2,ДАННЫЕ!$AN1631=2,ДАННЫЕ!AS1631=2,ДАННЫЕ!AT1631=2),2,0)&amp;"t"&amp;IF(T1631&gt;0,"1"&amp;T1631,"00")&amp;"f"&amp;IF(ДАННЫЕ!$AC1631,"1"&amp;ДАННЫЕ!$AC1631,"00")&amp;"b"&amp;IF(ДАННЫЕ!$AD1631,"1"&amp;ДАННЫЕ!$AD1631,"00")&amp;"g"&amp;IF(ДАННЫЕ!$AF1631,"1"&amp;ДАННЫЕ!$AF1631,"00")&amp;"c"&amp;IF(ДАННЫЕ!$AG1631,"1"&amp;ДАННЫЕ!$AG1631,"00")&amp;"i"&amp;IF(ДАННЫЕ!$AH1631,"1"&amp;ДАННЫЕ!$AH1631,"00")&amp;"r"&amp;IF(ДАННЫЕ!$AL1631,"1"&amp;ДАННЫЕ!$AL1631,"00")&amp;"m"&amp;IF(ДАННЫЕ!$AI1631,"1"&amp;ДАННЫЕ!$AI1631,"00")&amp;"hS"&amp;IF(ДАННЫЕ!$AJ1631,"1"&amp;ДАННЫЕ!$AJ1631,"00")&amp;"hZ"&amp;IF(ДАННЫЕ!$AK1631,"1"&amp;ДАННЫЕ!$AK1631,"00")&amp;"p"&amp;IF(ДАННЫЕ!$AP1631,"1"&amp;ДАННЫЕ!$AP1631,"00")&amp;"k"&amp;IF(ДАННЫЕ!$AQ1631,"1"&amp;ДАННЫЕ!$AQ1631,"00")&amp;"z"&amp;IF(ДАННЫЕ!$AR1631,"1"&amp;ДАННЫЕ!$AR1631,"00")&amp;"j"&amp;IF(ДАННЫЕ!$AM1631,"1"&amp;ДАННЫЕ!$AM1631,"00")&amp;"n"&amp;IF(ДАННЫЕ!$AN1631,"1"&amp;ДАННЫЕ!$AN1631,"00")&amp;"E"&amp;ДАННЫЕ!BI1631&amp;"L"&amp;ДАННЫЕ!AO1631&amp;"h"&amp;IF(ДАННЫЕ!$AU1631&gt;0,1,0)&amp;"v"&amp;IF(ДАННЫЕ!$AW1631&gt;0,1,0)&amp;"a"&amp;IF(ДАННЫЕ!$AS1631,"1"&amp;ДАННЫЕ!$AS1631,"00")&amp;"s"&amp;IF(ДАННЫЕ!$AT1631,"1"&amp;ДАННЫЕ!$AT1631,"00")&amp;"u"&amp;IF(ДАННЫЕ!$CJ1631&gt;0,1,0)&amp;"y"&amp;B1631&amp;"d"&amp;H1631&amp;"e"&amp;F1631&amp;G1631</f>
        <v>x0w00t00f00b00g00c00i00r00m00hS00hZ00p00k00z00j00n00ELh0v0a00s00u0y0de</v>
      </c>
      <c r="L1631" s="28" t="str">
        <f ca="1">ДАННЫЕ!$I1631&amp;"VN"&amp;IF(ДАННЫЕ!AW1631&gt;0,11,10)&amp;"CD"&amp;IF(ДАННЫЕ!BF1631&gt;500,16,IF(ДАННЫЕ!BF1631&gt;350,15,IF(ДАННЫЕ!BF1631&gt;=200,14,IF(ДАННЫЕ!BF1631&gt;=100,13,IF(ДАННЫЕ!BF1631&gt;=50,12,IF(ДАННЫЕ!BF1631&gt;0,11,10))))))&amp;"AR"&amp;IF(ДАННЫЕ!BX1631&gt;0,1,0)&amp;"GD"&amp;B1631&amp;"VV"&amp;IF(E1631&gt;=5,IF(E1631&lt;18,1,0),0)</f>
        <v>VN10CD10AR0GD0VV0</v>
      </c>
      <c r="M1631" s="28" t="str">
        <f>ДАННЫЕ!$I1631&amp;"b"&amp;ДАННЫЕ!$BI1631&amp;"r"&amp;ДАННЫЕ!$BJ1631&amp;"CD"&amp;IF(ДАННЫЕ!BF1631&gt;0,IF(ДАННЫЕ!BF1631&lt;200,1,IF(ДАННЫЕ!BF1631&lt;350,2,3)),0)&amp;"h"&amp;IF(ДАННЫЕ!$BK1631+ДАННЫЕ!$BL1631+ДАННЫЕ!$BM1631&gt;0,1,0)&amp;"x"&amp;ДАННЫЕ!$BK1631&amp;"y"&amp;ДАННЫЕ!$BL1631&amp;"z"&amp;ДАННЫЕ!$BM1631&amp;"c"&amp;IF(ДАННЫЕ!$BK1631+ДАННЫЕ!$BL1631+ДАННЫЕ!$BM1631=3,1,0)&amp;"a"&amp;IF(ДАННЫЕ!$BQ1631+ДАННЫЕ!$BR1631&gt;0,1,0)&amp;"d"&amp;ДАННЫЕ!$BQ1631&amp;"v"&amp;ДАННЫЕ!$BR1631&amp;"p"&amp;ДАННЫЕ!$BS1631&amp;"n"&amp;ДАННЫЕ!$BU1631&amp;"t"&amp;ДАННЫЕ!$BV1631&amp;"o"&amp;ДАННЫЕ!$BT1631&amp;"l"&amp;IF(ДАННЫЕ!$BN1631&gt;0,1,0)&amp;ДАННЫЕ!$BN1631&amp;"g"&amp;ДАННЫЕ!$BO1631&amp;"s"&amp;ДАННЫЕ!$BP1631&amp;"DZ"&amp;IF(ДАННЫЕ!B1631-ДАННЫЕ!G1631 &lt; 60,IF(ДАННЫЕ!B1631-ДАННЫЕ!G1631 &gt;= 0,1,0),0)&amp;"u"&amp;IF(ДАННЫЕ!$CJ1631&gt;0,1,0)</f>
        <v>brCD0h0xyzc0a0dvpntol0gsDZ1u0</v>
      </c>
      <c r="N1631" s="28" t="str">
        <f ca="1">ДАННЫЕ!$F1631&amp;ДАННЫЕ!$I1631&amp;"g"&amp;B1631&amp;"cf"&amp;D1631&amp;"a"&amp;IF(ДАННЫЕ!$BX1631&gt;0,1,0)&amp;IF(ДАННЫЕ!$BF1631&gt;500,1,IF(ДАННЫЕ!$BF1631&gt;350,2,IF(ДАННЫЕ!$BF1631&gt;=200,3,IF(ДАННЫЕ!$BF1631&gt;=100,4,IF(ДАННЫЕ!$BF1631&gt;=50,5,IF(ДАННЫЕ!$BF1631&lt;50,6,0))))))&amp;"AR"&amp;IF(DATEDIF(ДАННЫЕ!$BX1631,ДАННЫЕ!$F$1,"y")&gt;1,1,0)&amp;"VG"&amp;IF(ДАННЫЕ!$BH1631="0",1,0)&amp;"o"&amp;IF(T1631+ДАННЫЕ!$AF1631+ДАННЫЕ!$AG1631+ДАННЫЕ!$AH1631+ДАННЫЕ!$AI1631+ДАННЫЕ!$AJ1631+ДАННЫЕ!$AP1631+ДАННЫЕ!$AQ1631+ДАННЫЕ!$AR1631+ДАННЫЕ!$AU1631+ДАННЫЕ!$AW1631+ДАННЫЕ!$AS1631+ДАННЫЕ!$AT1631&gt;0,1,0)&amp;"x"&amp;ДАННЫЕ!$AG1631&amp;"p"&amp;IF(ДАННЫЕ!$BY1631&gt;0,1,0)&amp;"v"&amp;IF(ДАННЫЕ!$BZ1631&gt;0,1,0)&amp;"n"&amp;ДАННЫЕ!$CA1631&amp;"t"&amp;ДАННЫЕ!$AY1631&amp;"k"&amp;ДАННЫЕ!$CB1631&amp;"q"&amp;ДАННЫЕ!$CC1631&amp;"w"&amp;ДАННЫЕ!$CD1631&amp;"e"&amp;ДАННЫЕ!$CE1631&amp;"m"&amp;ДАННЫЕ!$CF1631&amp;"c"&amp;ДАННЫЕ!$CG1631&amp;"z"&amp;ДАННЫЕ!$CH1631&amp;"d"&amp;IF(H1631=4,1,0)&amp;"s"&amp;IF(ДАННЫЕ!$J1631=1,0,1)&amp;"u"&amp;IF(ДАННЫЕ!$CJ1631&gt;0,1,0)</f>
        <v>g0cf0a06AR1VG0o0xp0v0ntkqwemczd0s1u0</v>
      </c>
      <c r="O1631" s="28" t="str">
        <f>ДАННЫЕ!$I1631&amp;"g"&amp;B1631&amp;A1631&amp;"f"&amp;P1631&amp;"c"&amp;IF(ДАННЫЕ!$U1631&gt;0,1,0)&amp;"s"&amp;IF(ДАННЫЕ!$Q1631&gt;0,IF(YEAR(ДАННЫЕ!$F$1)=YEAR(ДАННЫЕ!$Q1631),IF(MONTH(ДАННЫЕ!$F$1)=MONTH(ДАННЫЕ!$Q1631),111,11),1),0)&amp;"i"&amp;IF(ДАННЫЕ!$R1631+ДАННЫЕ!$S1631+ДАННЫЕ!$T1631=0,0,1)&amp;"h"&amp;IF(ДАННЫЕ!$P1631&gt;0,1,0)&amp;"p"&amp;IF(ДАННЫЕ!$CI1631&gt;0,IF(YEAR(ДАННЫЕ!$F$1)=YEAR(ДАННЫЕ!$CI1631),IF(MONTH(ДАННЫЕ!$F$1)=MONTH(ДАННЫЕ!$CI1631),111,11),1),0)&amp;"d"&amp;IF(ДАННЫЕ!$CJ1631&gt;0,IF(YEAR(ДАННЫЕ!$F$1)=YEAR(ДАННЫЕ!$CJ1631),IF(MONTH(ДАННЫЕ!$F$1)=MONTH(ДАННЫЕ!$CJ1631),111,11),1),0)&amp;"o"&amp;IF(ДАННЫЕ!$CK1631&gt;0,IF(MONTH(ДАННЫЕ!$F$1)=MONTH(ДАННЫЕ!$CK1631),111,11),0)&amp;"v"&amp;IF(ДАННЫЕ!$BE1631&gt;0,IF(MONTH(ДАННЫЕ!$F$1)=MONTH(ДАННЫЕ!$BE1631),111,11),0)</f>
        <v>g00f0c0s0i0h0p0d0o0v0</v>
      </c>
      <c r="P1631" s="15">
        <f t="shared" si="77"/>
        <v>0</v>
      </c>
      <c r="Q1631" s="15">
        <f>IF(ДАННЫЕ!$F$1&gt;ДАННЫЕ!$N1631,IF(YEAR(ДАННЫЕ!$F$1)=YEAR(ДАННЫЕ!M1631),1,0),0)</f>
        <v>0</v>
      </c>
      <c r="R1631" s="15">
        <f>IF(ДАННЫЕ!$F$1&gt;ДАННЫЕ!$N1631,IF(YEAR(ДАННЫЕ!$F$1)=YEAR(ДАННЫЕ!N1631),1,0),0)</f>
        <v>0</v>
      </c>
      <c r="S1631" s="15">
        <f>IF(ДАННЫЕ!$AA1631="2А",1,IF(ДАННЫЕ!$AA1631="2Б",2,IF(ДАННЫЕ!$AA1631="2В",3,IF(ДАННЫЕ!$AA1631=3,4,IF(ДАННЫЕ!$AA1631="4А",5,IF(ДАННЫЕ!$AA1631="4Б",6,IF(ДАННЫЕ!$AA1631="4В",7,IF(ДАННЫЕ!$AA1631=5,8,0))))))))</f>
        <v>0</v>
      </c>
      <c r="T1631" s="15">
        <f>IF(OR(ДАННЫЕ!$AC1631=2,ДАННЫЕ!$AD1631=2,ДАННЫЕ!$AE1631=2),2,IF(OR(ДАННЫЕ!$AC1631=1,ДАННЫЕ!$AD1631=1,ДАННЫЕ!$AE1631=1),1,0))</f>
        <v>0</v>
      </c>
    </row>
    <row r="1632" spans="1:20" x14ac:dyDescent="0.2">
      <c r="A1632" s="78">
        <f>IF(B1632&gt;0,IF(MONTH(ДАННЫЕ!$F$1)=MONTH(ДАННЫЕ!$B1632),1,0),0)</f>
        <v>0</v>
      </c>
      <c r="B1632" s="14">
        <f>IF(ДАННЫЕ!$B1632&gt;0,IF(YEAR(ДАННЫЕ!$F$1)=YEAR(ДАННЫЕ!$B1632),1,0),0)</f>
        <v>0</v>
      </c>
      <c r="C1632" s="14">
        <f>IF(ДАННЫЕ!$CM1632&gt;0,IF(YEAR(ДАННЫЕ!$F$1)=YEAR(ДАННЫЕ!$CM1632),1,0),0)</f>
        <v>0</v>
      </c>
      <c r="D1632" s="14">
        <f>IF(ДАННЫЕ!$CJ1632&gt;0,IF(ДАННЫЕ!$CL1632&gt;ДАННЫЕ!$F$1,1,IF(ДАННЫЕ!$CL1632&gt;0,0,1)),0)</f>
        <v>0</v>
      </c>
      <c r="E1632" s="43" t="str">
        <f ca="1">IF(ДАННЫЕ!$F$1&gt;0,IF(ДАННЫЕ!$G1632&gt;0,DATEDIF(ДАННЫЕ!$G1632,ДАННЫЕ!$F$1,"y"),""),IF(ДАННЫЕ!$G1632&gt;0,DATEDIF(ДАННЫЕ!$G1632,TODAY(),"y"),""))</f>
        <v/>
      </c>
      <c r="F1632" s="43" t="str">
        <f xml:space="preserve"> IF(ДАННЫЕ!$F1632="М",IF(E1632&gt;=18,IF(E1632&lt;60,1,""),""),"")&amp;IF(ДАННЫЕ!$F1632="Ж",IF(E1632&gt;=18,IF(E1632&lt;55,1,""),""),"")</f>
        <v/>
      </c>
      <c r="G1632" s="43" t="str">
        <f xml:space="preserve"> IF(ДАННЫЕ!$F1632="М",IF(E1632&gt;=60,2,""),"")&amp;IF(ДАННЫЕ!$F1632="Ж",IF(E1632&gt;=55,2,""),"")</f>
        <v/>
      </c>
      <c r="H1632" s="43" t="str">
        <f t="shared" ca="1" si="75"/>
        <v/>
      </c>
      <c r="I1632" s="43" t="str">
        <f t="shared" ca="1" si="76"/>
        <v>03</v>
      </c>
      <c r="J1632" s="28" t="str">
        <f ca="1">ДАННЫЕ!$F1632&amp;H1632&amp;I1632&amp;ДАННЫЕ!$I1632&amp;"m"&amp;IF(ДАННЫЕ!$I1632&gt;0,IF(ДАННЫЕ!$J1632&gt;0,0,1),"")&amp;"f"&amp;IF(ДАННЫЕ!$R1632&gt;0,IF(YEAR(ДАННЫЕ!$F$1)=YEAR(ДАННЫЕ!$R1632),1,0),0)&amp;"z"&amp;ДАННЫЕ!$R1632&amp;"p"&amp;ДАННЫЕ!$S1632&amp;"i"&amp;ДАННЫЕ!$T1632&amp;"h"&amp;ДАННЫЕ!$K1632&amp;"be"&amp;ДАННЫЕ!$BI1632&amp;"CD"&amp;IF(ДАННЫЕ!BF1632&gt;500,4,IF(ДАННЫЕ!BF1632&gt;350,3,IF(ДАННЫЕ!BF1632&gt;200,2,IF(ДАННЫЕ!BF1632&gt;0,1,0))))&amp;"g"&amp;B1632&amp;"d"&amp;H1632&amp;"l"&amp;ДАННЫЕ!AT1632&amp;"a"&amp;ДАННЫЕ!$V1632&amp;"v"&amp;R1632&amp;"k"&amp;ДАННЫЕ!$U1632&amp;"s"&amp;ДАННЫЕ!$Y1632&amp;"t"&amp;ДАННЫЕ!$X1632&amp;"b"&amp;IF(ДАННЫЕ!$Q1632&gt;1,1,0)&amp;"PP"&amp;ДАННЫЕ!Z1632&amp;"c"&amp;S1632&amp;"x"&amp;IF(ДАННЫЕ!$BY1632&gt;0,IF(YEAR(ДАННЫЕ!$F$1)=YEAR(ДАННЫЕ!$BY1632),1,0),0)&amp;"n"&amp;IF(ДАННЫЕ!$BZ1632&gt;0,IF(YEAR(ДАННЫЕ!$F$1)=YEAR(ДАННЫЕ!$BZ1632),1,0),0)&amp;"u"&amp;D1632&amp;"z"&amp;IF(ДАННЫЕ!$CL1632&gt;0,IF(YEAR(ДАННЫЕ!$F$1)&gt;YEAR(ДАННЫЕ!$CL1632),11,12),0)</f>
        <v>03mf0zpihbeCD0g0dlav0kstb0PPc0x0n0u0z0</v>
      </c>
      <c r="K1632" s="28" t="str">
        <f ca="1">ДАННЫЕ!$I1632&amp;"x"&amp;B1632&amp;"w"&amp;IF(T1632+ДАННЫЕ!AD1632+ДАННЫЕ!AE1632+ДАННЫЕ!AF1632+ДАННЫЕ!AG1632+ДАННЫЕ!AH1632+ДАННЫЕ!$AL1632+ДАННЫЕ!AI1632+ДАННЫЕ!AJ1632+ДАННЫЕ!AK1632+ДАННЫЕ!AP1632+ДАННЫЕ!AQ1632+ДАННЫЕ!AR1632+ДАННЫЕ!$AM1632+ДАННЫЕ!$AN1632+ДАННЫЕ!AS1632+ДАННЫЕ!AT1632&gt;0,1,0)&amp;IF(OR(T1632=2,ДАННЫЕ!AD1632=2,ДАННЫЕ!AE1632=2,ДАННЫЕ!AF1632=2,ДАННЫЕ!AG1632=2,ДАННЫЕ!AH1632=2,ДАННЫЕ!$AL1632=2,ДАННЫЕ!AI1632=2,ДАННЫЕ!AJ1632=2,ДАННЫЕ!AK1632=2,ДАННЫЕ!AP1632=2,ДАННЫЕ!AQ1632=2,ДАННЫЕ!AR1632=2,ДАННЫЕ!$AM1632=2,ДАННЫЕ!$AN1632=2,ДАННЫЕ!AS1632=2,ДАННЫЕ!AT1632=2),2,0)&amp;"t"&amp;IF(T1632&gt;0,"1"&amp;T1632,"00")&amp;"f"&amp;IF(ДАННЫЕ!$AC1632,"1"&amp;ДАННЫЕ!$AC1632,"00")&amp;"b"&amp;IF(ДАННЫЕ!$AD1632,"1"&amp;ДАННЫЕ!$AD1632,"00")&amp;"g"&amp;IF(ДАННЫЕ!$AF1632,"1"&amp;ДАННЫЕ!$AF1632,"00")&amp;"c"&amp;IF(ДАННЫЕ!$AG1632,"1"&amp;ДАННЫЕ!$AG1632,"00")&amp;"i"&amp;IF(ДАННЫЕ!$AH1632,"1"&amp;ДАННЫЕ!$AH1632,"00")&amp;"r"&amp;IF(ДАННЫЕ!$AL1632,"1"&amp;ДАННЫЕ!$AL1632,"00")&amp;"m"&amp;IF(ДАННЫЕ!$AI1632,"1"&amp;ДАННЫЕ!$AI1632,"00")&amp;"hS"&amp;IF(ДАННЫЕ!$AJ1632,"1"&amp;ДАННЫЕ!$AJ1632,"00")&amp;"hZ"&amp;IF(ДАННЫЕ!$AK1632,"1"&amp;ДАННЫЕ!$AK1632,"00")&amp;"p"&amp;IF(ДАННЫЕ!$AP1632,"1"&amp;ДАННЫЕ!$AP1632,"00")&amp;"k"&amp;IF(ДАННЫЕ!$AQ1632,"1"&amp;ДАННЫЕ!$AQ1632,"00")&amp;"z"&amp;IF(ДАННЫЕ!$AR1632,"1"&amp;ДАННЫЕ!$AR1632,"00")&amp;"j"&amp;IF(ДАННЫЕ!$AM1632,"1"&amp;ДАННЫЕ!$AM1632,"00")&amp;"n"&amp;IF(ДАННЫЕ!$AN1632,"1"&amp;ДАННЫЕ!$AN1632,"00")&amp;"E"&amp;ДАННЫЕ!BI1632&amp;"L"&amp;ДАННЫЕ!AO1632&amp;"h"&amp;IF(ДАННЫЕ!$AU1632&gt;0,1,0)&amp;"v"&amp;IF(ДАННЫЕ!$AW1632&gt;0,1,0)&amp;"a"&amp;IF(ДАННЫЕ!$AS1632,"1"&amp;ДАННЫЕ!$AS1632,"00")&amp;"s"&amp;IF(ДАННЫЕ!$AT1632,"1"&amp;ДАННЫЕ!$AT1632,"00")&amp;"u"&amp;IF(ДАННЫЕ!$CJ1632&gt;0,1,0)&amp;"y"&amp;B1632&amp;"d"&amp;H1632&amp;"e"&amp;F1632&amp;G1632</f>
        <v>x0w00t00f00b00g00c00i00r00m00hS00hZ00p00k00z00j00n00ELh0v0a00s00u0y0de</v>
      </c>
      <c r="L1632" s="28" t="str">
        <f ca="1">ДАННЫЕ!$I1632&amp;"VN"&amp;IF(ДАННЫЕ!AW1632&gt;0,11,10)&amp;"CD"&amp;IF(ДАННЫЕ!BF1632&gt;500,16,IF(ДАННЫЕ!BF1632&gt;350,15,IF(ДАННЫЕ!BF1632&gt;=200,14,IF(ДАННЫЕ!BF1632&gt;=100,13,IF(ДАННЫЕ!BF1632&gt;=50,12,IF(ДАННЫЕ!BF1632&gt;0,11,10))))))&amp;"AR"&amp;IF(ДАННЫЕ!BX1632&gt;0,1,0)&amp;"GD"&amp;B1632&amp;"VV"&amp;IF(E1632&gt;=5,IF(E1632&lt;18,1,0),0)</f>
        <v>VN10CD10AR0GD0VV0</v>
      </c>
      <c r="M1632" s="28" t="str">
        <f>ДАННЫЕ!$I1632&amp;"b"&amp;ДАННЫЕ!$BI1632&amp;"r"&amp;ДАННЫЕ!$BJ1632&amp;"CD"&amp;IF(ДАННЫЕ!BF1632&gt;0,IF(ДАННЫЕ!BF1632&lt;200,1,IF(ДАННЫЕ!BF1632&lt;350,2,3)),0)&amp;"h"&amp;IF(ДАННЫЕ!$BK1632+ДАННЫЕ!$BL1632+ДАННЫЕ!$BM1632&gt;0,1,0)&amp;"x"&amp;ДАННЫЕ!$BK1632&amp;"y"&amp;ДАННЫЕ!$BL1632&amp;"z"&amp;ДАННЫЕ!$BM1632&amp;"c"&amp;IF(ДАННЫЕ!$BK1632+ДАННЫЕ!$BL1632+ДАННЫЕ!$BM1632=3,1,0)&amp;"a"&amp;IF(ДАННЫЕ!$BQ1632+ДАННЫЕ!$BR1632&gt;0,1,0)&amp;"d"&amp;ДАННЫЕ!$BQ1632&amp;"v"&amp;ДАННЫЕ!$BR1632&amp;"p"&amp;ДАННЫЕ!$BS1632&amp;"n"&amp;ДАННЫЕ!$BU1632&amp;"t"&amp;ДАННЫЕ!$BV1632&amp;"o"&amp;ДАННЫЕ!$BT1632&amp;"l"&amp;IF(ДАННЫЕ!$BN1632&gt;0,1,0)&amp;ДАННЫЕ!$BN1632&amp;"g"&amp;ДАННЫЕ!$BO1632&amp;"s"&amp;ДАННЫЕ!$BP1632&amp;"DZ"&amp;IF(ДАННЫЕ!B1632-ДАННЫЕ!G1632 &lt; 60,IF(ДАННЫЕ!B1632-ДАННЫЕ!G1632 &gt;= 0,1,0),0)&amp;"u"&amp;IF(ДАННЫЕ!$CJ1632&gt;0,1,0)</f>
        <v>brCD0h0xyzc0a0dvpntol0gsDZ1u0</v>
      </c>
      <c r="N1632" s="28" t="str">
        <f ca="1">ДАННЫЕ!$F1632&amp;ДАННЫЕ!$I1632&amp;"g"&amp;B1632&amp;"cf"&amp;D1632&amp;"a"&amp;IF(ДАННЫЕ!$BX1632&gt;0,1,0)&amp;IF(ДАННЫЕ!$BF1632&gt;500,1,IF(ДАННЫЕ!$BF1632&gt;350,2,IF(ДАННЫЕ!$BF1632&gt;=200,3,IF(ДАННЫЕ!$BF1632&gt;=100,4,IF(ДАННЫЕ!$BF1632&gt;=50,5,IF(ДАННЫЕ!$BF1632&lt;50,6,0))))))&amp;"AR"&amp;IF(DATEDIF(ДАННЫЕ!$BX1632,ДАННЫЕ!$F$1,"y")&gt;1,1,0)&amp;"VG"&amp;IF(ДАННЫЕ!$BH1632="0",1,0)&amp;"o"&amp;IF(T1632+ДАННЫЕ!$AF1632+ДАННЫЕ!$AG1632+ДАННЫЕ!$AH1632+ДАННЫЕ!$AI1632+ДАННЫЕ!$AJ1632+ДАННЫЕ!$AP1632+ДАННЫЕ!$AQ1632+ДАННЫЕ!$AR1632+ДАННЫЕ!$AU1632+ДАННЫЕ!$AW1632+ДАННЫЕ!$AS1632+ДАННЫЕ!$AT1632&gt;0,1,0)&amp;"x"&amp;ДАННЫЕ!$AG1632&amp;"p"&amp;IF(ДАННЫЕ!$BY1632&gt;0,1,0)&amp;"v"&amp;IF(ДАННЫЕ!$BZ1632&gt;0,1,0)&amp;"n"&amp;ДАННЫЕ!$CA1632&amp;"t"&amp;ДАННЫЕ!$AY1632&amp;"k"&amp;ДАННЫЕ!$CB1632&amp;"q"&amp;ДАННЫЕ!$CC1632&amp;"w"&amp;ДАННЫЕ!$CD1632&amp;"e"&amp;ДАННЫЕ!$CE1632&amp;"m"&amp;ДАННЫЕ!$CF1632&amp;"c"&amp;ДАННЫЕ!$CG1632&amp;"z"&amp;ДАННЫЕ!$CH1632&amp;"d"&amp;IF(H1632=4,1,0)&amp;"s"&amp;IF(ДАННЫЕ!$J1632=1,0,1)&amp;"u"&amp;IF(ДАННЫЕ!$CJ1632&gt;0,1,0)</f>
        <v>g0cf0a06AR1VG0o0xp0v0ntkqwemczd0s1u0</v>
      </c>
      <c r="O1632" s="28" t="str">
        <f>ДАННЫЕ!$I1632&amp;"g"&amp;B1632&amp;A1632&amp;"f"&amp;P1632&amp;"c"&amp;IF(ДАННЫЕ!$U1632&gt;0,1,0)&amp;"s"&amp;IF(ДАННЫЕ!$Q1632&gt;0,IF(YEAR(ДАННЫЕ!$F$1)=YEAR(ДАННЫЕ!$Q1632),IF(MONTH(ДАННЫЕ!$F$1)=MONTH(ДАННЫЕ!$Q1632),111,11),1),0)&amp;"i"&amp;IF(ДАННЫЕ!$R1632+ДАННЫЕ!$S1632+ДАННЫЕ!$T1632=0,0,1)&amp;"h"&amp;IF(ДАННЫЕ!$P1632&gt;0,1,0)&amp;"p"&amp;IF(ДАННЫЕ!$CI1632&gt;0,IF(YEAR(ДАННЫЕ!$F$1)=YEAR(ДАННЫЕ!$CI1632),IF(MONTH(ДАННЫЕ!$F$1)=MONTH(ДАННЫЕ!$CI1632),111,11),1),0)&amp;"d"&amp;IF(ДАННЫЕ!$CJ1632&gt;0,IF(YEAR(ДАННЫЕ!$F$1)=YEAR(ДАННЫЕ!$CJ1632),IF(MONTH(ДАННЫЕ!$F$1)=MONTH(ДАННЫЕ!$CJ1632),111,11),1),0)&amp;"o"&amp;IF(ДАННЫЕ!$CK1632&gt;0,IF(MONTH(ДАННЫЕ!$F$1)=MONTH(ДАННЫЕ!$CK1632),111,11),0)&amp;"v"&amp;IF(ДАННЫЕ!$BE1632&gt;0,IF(MONTH(ДАННЫЕ!$F$1)=MONTH(ДАННЫЕ!$BE1632),111,11),0)</f>
        <v>g00f0c0s0i0h0p0d0o0v0</v>
      </c>
      <c r="P1632" s="15">
        <f t="shared" si="77"/>
        <v>0</v>
      </c>
      <c r="Q1632" s="15">
        <f>IF(ДАННЫЕ!$F$1&gt;ДАННЫЕ!$N1632,IF(YEAR(ДАННЫЕ!$F$1)=YEAR(ДАННЫЕ!M1632),1,0),0)</f>
        <v>0</v>
      </c>
      <c r="R1632" s="15">
        <f>IF(ДАННЫЕ!$F$1&gt;ДАННЫЕ!$N1632,IF(YEAR(ДАННЫЕ!$F$1)=YEAR(ДАННЫЕ!N1632),1,0),0)</f>
        <v>0</v>
      </c>
      <c r="S1632" s="15">
        <f>IF(ДАННЫЕ!$AA1632="2А",1,IF(ДАННЫЕ!$AA1632="2Б",2,IF(ДАННЫЕ!$AA1632="2В",3,IF(ДАННЫЕ!$AA1632=3,4,IF(ДАННЫЕ!$AA1632="4А",5,IF(ДАННЫЕ!$AA1632="4Б",6,IF(ДАННЫЕ!$AA1632="4В",7,IF(ДАННЫЕ!$AA1632=5,8,0))))))))</f>
        <v>0</v>
      </c>
      <c r="T1632" s="15">
        <f>IF(OR(ДАННЫЕ!$AC1632=2,ДАННЫЕ!$AD1632=2,ДАННЫЕ!$AE1632=2),2,IF(OR(ДАННЫЕ!$AC1632=1,ДАННЫЕ!$AD1632=1,ДАННЫЕ!$AE1632=1),1,0))</f>
        <v>0</v>
      </c>
    </row>
    <row r="1633" spans="1:20" x14ac:dyDescent="0.2">
      <c r="A1633" s="78">
        <f>IF(B1633&gt;0,IF(MONTH(ДАННЫЕ!$F$1)=MONTH(ДАННЫЕ!$B1633),1,0),0)</f>
        <v>0</v>
      </c>
      <c r="B1633" s="14">
        <f>IF(ДАННЫЕ!$B1633&gt;0,IF(YEAR(ДАННЫЕ!$F$1)=YEAR(ДАННЫЕ!$B1633),1,0),0)</f>
        <v>0</v>
      </c>
      <c r="C1633" s="14">
        <f>IF(ДАННЫЕ!$CM1633&gt;0,IF(YEAR(ДАННЫЕ!$F$1)=YEAR(ДАННЫЕ!$CM1633),1,0),0)</f>
        <v>0</v>
      </c>
      <c r="D1633" s="14">
        <f>IF(ДАННЫЕ!$CJ1633&gt;0,IF(ДАННЫЕ!$CL1633&gt;ДАННЫЕ!$F$1,1,IF(ДАННЫЕ!$CL1633&gt;0,0,1)),0)</f>
        <v>0</v>
      </c>
      <c r="E1633" s="43" t="str">
        <f ca="1">IF(ДАННЫЕ!$F$1&gt;0,IF(ДАННЫЕ!$G1633&gt;0,DATEDIF(ДАННЫЕ!$G1633,ДАННЫЕ!$F$1,"y"),""),IF(ДАННЫЕ!$G1633&gt;0,DATEDIF(ДАННЫЕ!$G1633,TODAY(),"y"),""))</f>
        <v/>
      </c>
      <c r="F1633" s="43" t="str">
        <f xml:space="preserve"> IF(ДАННЫЕ!$F1633="М",IF(E1633&gt;=18,IF(E1633&lt;60,1,""),""),"")&amp;IF(ДАННЫЕ!$F1633="Ж",IF(E1633&gt;=18,IF(E1633&lt;55,1,""),""),"")</f>
        <v/>
      </c>
      <c r="G1633" s="43" t="str">
        <f xml:space="preserve"> IF(ДАННЫЕ!$F1633="М",IF(E1633&gt;=60,2,""),"")&amp;IF(ДАННЫЕ!$F1633="Ж",IF(E1633&gt;=55,2,""),"")</f>
        <v/>
      </c>
      <c r="H1633" s="43" t="str">
        <f t="shared" ca="1" si="75"/>
        <v/>
      </c>
      <c r="I1633" s="43" t="str">
        <f t="shared" ca="1" si="76"/>
        <v>03</v>
      </c>
      <c r="J1633" s="28" t="str">
        <f ca="1">ДАННЫЕ!$F1633&amp;H1633&amp;I1633&amp;ДАННЫЕ!$I1633&amp;"m"&amp;IF(ДАННЫЕ!$I1633&gt;0,IF(ДАННЫЕ!$J1633&gt;0,0,1),"")&amp;"f"&amp;IF(ДАННЫЕ!$R1633&gt;0,IF(YEAR(ДАННЫЕ!$F$1)=YEAR(ДАННЫЕ!$R1633),1,0),0)&amp;"z"&amp;ДАННЫЕ!$R1633&amp;"p"&amp;ДАННЫЕ!$S1633&amp;"i"&amp;ДАННЫЕ!$T1633&amp;"h"&amp;ДАННЫЕ!$K1633&amp;"be"&amp;ДАННЫЕ!$BI1633&amp;"CD"&amp;IF(ДАННЫЕ!BF1633&gt;500,4,IF(ДАННЫЕ!BF1633&gt;350,3,IF(ДАННЫЕ!BF1633&gt;200,2,IF(ДАННЫЕ!BF1633&gt;0,1,0))))&amp;"g"&amp;B1633&amp;"d"&amp;H1633&amp;"l"&amp;ДАННЫЕ!AT1633&amp;"a"&amp;ДАННЫЕ!$V1633&amp;"v"&amp;R1633&amp;"k"&amp;ДАННЫЕ!$U1633&amp;"s"&amp;ДАННЫЕ!$Y1633&amp;"t"&amp;ДАННЫЕ!$X1633&amp;"b"&amp;IF(ДАННЫЕ!$Q1633&gt;1,1,0)&amp;"PP"&amp;ДАННЫЕ!Z1633&amp;"c"&amp;S1633&amp;"x"&amp;IF(ДАННЫЕ!$BY1633&gt;0,IF(YEAR(ДАННЫЕ!$F$1)=YEAR(ДАННЫЕ!$BY1633),1,0),0)&amp;"n"&amp;IF(ДАННЫЕ!$BZ1633&gt;0,IF(YEAR(ДАННЫЕ!$F$1)=YEAR(ДАННЫЕ!$BZ1633),1,0),0)&amp;"u"&amp;D1633&amp;"z"&amp;IF(ДАННЫЕ!$CL1633&gt;0,IF(YEAR(ДАННЫЕ!$F$1)&gt;YEAR(ДАННЫЕ!$CL1633),11,12),0)</f>
        <v>03mf0zpihbeCD0g0dlav0kstb0PPc0x0n0u0z0</v>
      </c>
      <c r="K1633" s="28" t="str">
        <f ca="1">ДАННЫЕ!$I1633&amp;"x"&amp;B1633&amp;"w"&amp;IF(T1633+ДАННЫЕ!AD1633+ДАННЫЕ!AE1633+ДАННЫЕ!AF1633+ДАННЫЕ!AG1633+ДАННЫЕ!AH1633+ДАННЫЕ!$AL1633+ДАННЫЕ!AI1633+ДАННЫЕ!AJ1633+ДАННЫЕ!AK1633+ДАННЫЕ!AP1633+ДАННЫЕ!AQ1633+ДАННЫЕ!AR1633+ДАННЫЕ!$AM1633+ДАННЫЕ!$AN1633+ДАННЫЕ!AS1633+ДАННЫЕ!AT1633&gt;0,1,0)&amp;IF(OR(T1633=2,ДАННЫЕ!AD1633=2,ДАННЫЕ!AE1633=2,ДАННЫЕ!AF1633=2,ДАННЫЕ!AG1633=2,ДАННЫЕ!AH1633=2,ДАННЫЕ!$AL1633=2,ДАННЫЕ!AI1633=2,ДАННЫЕ!AJ1633=2,ДАННЫЕ!AK1633=2,ДАННЫЕ!AP1633=2,ДАННЫЕ!AQ1633=2,ДАННЫЕ!AR1633=2,ДАННЫЕ!$AM1633=2,ДАННЫЕ!$AN1633=2,ДАННЫЕ!AS1633=2,ДАННЫЕ!AT1633=2),2,0)&amp;"t"&amp;IF(T1633&gt;0,"1"&amp;T1633,"00")&amp;"f"&amp;IF(ДАННЫЕ!$AC1633,"1"&amp;ДАННЫЕ!$AC1633,"00")&amp;"b"&amp;IF(ДАННЫЕ!$AD1633,"1"&amp;ДАННЫЕ!$AD1633,"00")&amp;"g"&amp;IF(ДАННЫЕ!$AF1633,"1"&amp;ДАННЫЕ!$AF1633,"00")&amp;"c"&amp;IF(ДАННЫЕ!$AG1633,"1"&amp;ДАННЫЕ!$AG1633,"00")&amp;"i"&amp;IF(ДАННЫЕ!$AH1633,"1"&amp;ДАННЫЕ!$AH1633,"00")&amp;"r"&amp;IF(ДАННЫЕ!$AL1633,"1"&amp;ДАННЫЕ!$AL1633,"00")&amp;"m"&amp;IF(ДАННЫЕ!$AI1633,"1"&amp;ДАННЫЕ!$AI1633,"00")&amp;"hS"&amp;IF(ДАННЫЕ!$AJ1633,"1"&amp;ДАННЫЕ!$AJ1633,"00")&amp;"hZ"&amp;IF(ДАННЫЕ!$AK1633,"1"&amp;ДАННЫЕ!$AK1633,"00")&amp;"p"&amp;IF(ДАННЫЕ!$AP1633,"1"&amp;ДАННЫЕ!$AP1633,"00")&amp;"k"&amp;IF(ДАННЫЕ!$AQ1633,"1"&amp;ДАННЫЕ!$AQ1633,"00")&amp;"z"&amp;IF(ДАННЫЕ!$AR1633,"1"&amp;ДАННЫЕ!$AR1633,"00")&amp;"j"&amp;IF(ДАННЫЕ!$AM1633,"1"&amp;ДАННЫЕ!$AM1633,"00")&amp;"n"&amp;IF(ДАННЫЕ!$AN1633,"1"&amp;ДАННЫЕ!$AN1633,"00")&amp;"E"&amp;ДАННЫЕ!BI1633&amp;"L"&amp;ДАННЫЕ!AO1633&amp;"h"&amp;IF(ДАННЫЕ!$AU1633&gt;0,1,0)&amp;"v"&amp;IF(ДАННЫЕ!$AW1633&gt;0,1,0)&amp;"a"&amp;IF(ДАННЫЕ!$AS1633,"1"&amp;ДАННЫЕ!$AS1633,"00")&amp;"s"&amp;IF(ДАННЫЕ!$AT1633,"1"&amp;ДАННЫЕ!$AT1633,"00")&amp;"u"&amp;IF(ДАННЫЕ!$CJ1633&gt;0,1,0)&amp;"y"&amp;B1633&amp;"d"&amp;H1633&amp;"e"&amp;F1633&amp;G1633</f>
        <v>x0w00t00f00b00g00c00i00r00m00hS00hZ00p00k00z00j00n00ELh0v0a00s00u0y0de</v>
      </c>
      <c r="L1633" s="28" t="str">
        <f ca="1">ДАННЫЕ!$I1633&amp;"VN"&amp;IF(ДАННЫЕ!AW1633&gt;0,11,10)&amp;"CD"&amp;IF(ДАННЫЕ!BF1633&gt;500,16,IF(ДАННЫЕ!BF1633&gt;350,15,IF(ДАННЫЕ!BF1633&gt;=200,14,IF(ДАННЫЕ!BF1633&gt;=100,13,IF(ДАННЫЕ!BF1633&gt;=50,12,IF(ДАННЫЕ!BF1633&gt;0,11,10))))))&amp;"AR"&amp;IF(ДАННЫЕ!BX1633&gt;0,1,0)&amp;"GD"&amp;B1633&amp;"VV"&amp;IF(E1633&gt;=5,IF(E1633&lt;18,1,0),0)</f>
        <v>VN10CD10AR0GD0VV0</v>
      </c>
      <c r="M1633" s="28" t="str">
        <f>ДАННЫЕ!$I1633&amp;"b"&amp;ДАННЫЕ!$BI1633&amp;"r"&amp;ДАННЫЕ!$BJ1633&amp;"CD"&amp;IF(ДАННЫЕ!BF1633&gt;0,IF(ДАННЫЕ!BF1633&lt;200,1,IF(ДАННЫЕ!BF1633&lt;350,2,3)),0)&amp;"h"&amp;IF(ДАННЫЕ!$BK1633+ДАННЫЕ!$BL1633+ДАННЫЕ!$BM1633&gt;0,1,0)&amp;"x"&amp;ДАННЫЕ!$BK1633&amp;"y"&amp;ДАННЫЕ!$BL1633&amp;"z"&amp;ДАННЫЕ!$BM1633&amp;"c"&amp;IF(ДАННЫЕ!$BK1633+ДАННЫЕ!$BL1633+ДАННЫЕ!$BM1633=3,1,0)&amp;"a"&amp;IF(ДАННЫЕ!$BQ1633+ДАННЫЕ!$BR1633&gt;0,1,0)&amp;"d"&amp;ДАННЫЕ!$BQ1633&amp;"v"&amp;ДАННЫЕ!$BR1633&amp;"p"&amp;ДАННЫЕ!$BS1633&amp;"n"&amp;ДАННЫЕ!$BU1633&amp;"t"&amp;ДАННЫЕ!$BV1633&amp;"o"&amp;ДАННЫЕ!$BT1633&amp;"l"&amp;IF(ДАННЫЕ!$BN1633&gt;0,1,0)&amp;ДАННЫЕ!$BN1633&amp;"g"&amp;ДАННЫЕ!$BO1633&amp;"s"&amp;ДАННЫЕ!$BP1633&amp;"DZ"&amp;IF(ДАННЫЕ!B1633-ДАННЫЕ!G1633 &lt; 60,IF(ДАННЫЕ!B1633-ДАННЫЕ!G1633 &gt;= 0,1,0),0)&amp;"u"&amp;IF(ДАННЫЕ!$CJ1633&gt;0,1,0)</f>
        <v>brCD0h0xyzc0a0dvpntol0gsDZ1u0</v>
      </c>
      <c r="N1633" s="28" t="str">
        <f ca="1">ДАННЫЕ!$F1633&amp;ДАННЫЕ!$I1633&amp;"g"&amp;B1633&amp;"cf"&amp;D1633&amp;"a"&amp;IF(ДАННЫЕ!$BX1633&gt;0,1,0)&amp;IF(ДАННЫЕ!$BF1633&gt;500,1,IF(ДАННЫЕ!$BF1633&gt;350,2,IF(ДАННЫЕ!$BF1633&gt;=200,3,IF(ДАННЫЕ!$BF1633&gt;=100,4,IF(ДАННЫЕ!$BF1633&gt;=50,5,IF(ДАННЫЕ!$BF1633&lt;50,6,0))))))&amp;"AR"&amp;IF(DATEDIF(ДАННЫЕ!$BX1633,ДАННЫЕ!$F$1,"y")&gt;1,1,0)&amp;"VG"&amp;IF(ДАННЫЕ!$BH1633="0",1,0)&amp;"o"&amp;IF(T1633+ДАННЫЕ!$AF1633+ДАННЫЕ!$AG1633+ДАННЫЕ!$AH1633+ДАННЫЕ!$AI1633+ДАННЫЕ!$AJ1633+ДАННЫЕ!$AP1633+ДАННЫЕ!$AQ1633+ДАННЫЕ!$AR1633+ДАННЫЕ!$AU1633+ДАННЫЕ!$AW1633+ДАННЫЕ!$AS1633+ДАННЫЕ!$AT1633&gt;0,1,0)&amp;"x"&amp;ДАННЫЕ!$AG1633&amp;"p"&amp;IF(ДАННЫЕ!$BY1633&gt;0,1,0)&amp;"v"&amp;IF(ДАННЫЕ!$BZ1633&gt;0,1,0)&amp;"n"&amp;ДАННЫЕ!$CA1633&amp;"t"&amp;ДАННЫЕ!$AY1633&amp;"k"&amp;ДАННЫЕ!$CB1633&amp;"q"&amp;ДАННЫЕ!$CC1633&amp;"w"&amp;ДАННЫЕ!$CD1633&amp;"e"&amp;ДАННЫЕ!$CE1633&amp;"m"&amp;ДАННЫЕ!$CF1633&amp;"c"&amp;ДАННЫЕ!$CG1633&amp;"z"&amp;ДАННЫЕ!$CH1633&amp;"d"&amp;IF(H1633=4,1,0)&amp;"s"&amp;IF(ДАННЫЕ!$J1633=1,0,1)&amp;"u"&amp;IF(ДАННЫЕ!$CJ1633&gt;0,1,0)</f>
        <v>g0cf0a06AR1VG0o0xp0v0ntkqwemczd0s1u0</v>
      </c>
      <c r="O1633" s="28" t="str">
        <f>ДАННЫЕ!$I1633&amp;"g"&amp;B1633&amp;A1633&amp;"f"&amp;P1633&amp;"c"&amp;IF(ДАННЫЕ!$U1633&gt;0,1,0)&amp;"s"&amp;IF(ДАННЫЕ!$Q1633&gt;0,IF(YEAR(ДАННЫЕ!$F$1)=YEAR(ДАННЫЕ!$Q1633),IF(MONTH(ДАННЫЕ!$F$1)=MONTH(ДАННЫЕ!$Q1633),111,11),1),0)&amp;"i"&amp;IF(ДАННЫЕ!$R1633+ДАННЫЕ!$S1633+ДАННЫЕ!$T1633=0,0,1)&amp;"h"&amp;IF(ДАННЫЕ!$P1633&gt;0,1,0)&amp;"p"&amp;IF(ДАННЫЕ!$CI1633&gt;0,IF(YEAR(ДАННЫЕ!$F$1)=YEAR(ДАННЫЕ!$CI1633),IF(MONTH(ДАННЫЕ!$F$1)=MONTH(ДАННЫЕ!$CI1633),111,11),1),0)&amp;"d"&amp;IF(ДАННЫЕ!$CJ1633&gt;0,IF(YEAR(ДАННЫЕ!$F$1)=YEAR(ДАННЫЕ!$CJ1633),IF(MONTH(ДАННЫЕ!$F$1)=MONTH(ДАННЫЕ!$CJ1633),111,11),1),0)&amp;"o"&amp;IF(ДАННЫЕ!$CK1633&gt;0,IF(MONTH(ДАННЫЕ!$F$1)=MONTH(ДАННЫЕ!$CK1633),111,11),0)&amp;"v"&amp;IF(ДАННЫЕ!$BE1633&gt;0,IF(MONTH(ДАННЫЕ!$F$1)=MONTH(ДАННЫЕ!$BE1633),111,11),0)</f>
        <v>g00f0c0s0i0h0p0d0o0v0</v>
      </c>
      <c r="P1633" s="15">
        <f t="shared" si="77"/>
        <v>0</v>
      </c>
      <c r="Q1633" s="15">
        <f>IF(ДАННЫЕ!$F$1&gt;ДАННЫЕ!$N1633,IF(YEAR(ДАННЫЕ!$F$1)=YEAR(ДАННЫЕ!M1633),1,0),0)</f>
        <v>0</v>
      </c>
      <c r="R1633" s="15">
        <f>IF(ДАННЫЕ!$F$1&gt;ДАННЫЕ!$N1633,IF(YEAR(ДАННЫЕ!$F$1)=YEAR(ДАННЫЕ!N1633),1,0),0)</f>
        <v>0</v>
      </c>
      <c r="S1633" s="15">
        <f>IF(ДАННЫЕ!$AA1633="2А",1,IF(ДАННЫЕ!$AA1633="2Б",2,IF(ДАННЫЕ!$AA1633="2В",3,IF(ДАННЫЕ!$AA1633=3,4,IF(ДАННЫЕ!$AA1633="4А",5,IF(ДАННЫЕ!$AA1633="4Б",6,IF(ДАННЫЕ!$AA1633="4В",7,IF(ДАННЫЕ!$AA1633=5,8,0))))))))</f>
        <v>0</v>
      </c>
      <c r="T1633" s="15">
        <f>IF(OR(ДАННЫЕ!$AC1633=2,ДАННЫЕ!$AD1633=2,ДАННЫЕ!$AE1633=2),2,IF(OR(ДАННЫЕ!$AC1633=1,ДАННЫЕ!$AD1633=1,ДАННЫЕ!$AE1633=1),1,0))</f>
        <v>0</v>
      </c>
    </row>
    <row r="1634" spans="1:20" x14ac:dyDescent="0.2">
      <c r="A1634" s="78">
        <f>IF(B1634&gt;0,IF(MONTH(ДАННЫЕ!$F$1)=MONTH(ДАННЫЕ!$B1634),1,0),0)</f>
        <v>0</v>
      </c>
      <c r="B1634" s="14">
        <f>IF(ДАННЫЕ!$B1634&gt;0,IF(YEAR(ДАННЫЕ!$F$1)=YEAR(ДАННЫЕ!$B1634),1,0),0)</f>
        <v>0</v>
      </c>
      <c r="C1634" s="14">
        <f>IF(ДАННЫЕ!$CM1634&gt;0,IF(YEAR(ДАННЫЕ!$F$1)=YEAR(ДАННЫЕ!$CM1634),1,0),0)</f>
        <v>0</v>
      </c>
      <c r="D1634" s="14">
        <f>IF(ДАННЫЕ!$CJ1634&gt;0,IF(ДАННЫЕ!$CL1634&gt;ДАННЫЕ!$F$1,1,IF(ДАННЫЕ!$CL1634&gt;0,0,1)),0)</f>
        <v>0</v>
      </c>
      <c r="E1634" s="43" t="str">
        <f ca="1">IF(ДАННЫЕ!$F$1&gt;0,IF(ДАННЫЕ!$G1634&gt;0,DATEDIF(ДАННЫЕ!$G1634,ДАННЫЕ!$F$1,"y"),""),IF(ДАННЫЕ!$G1634&gt;0,DATEDIF(ДАННЫЕ!$G1634,TODAY(),"y"),""))</f>
        <v/>
      </c>
      <c r="F1634" s="43" t="str">
        <f xml:space="preserve"> IF(ДАННЫЕ!$F1634="М",IF(E1634&gt;=18,IF(E1634&lt;60,1,""),""),"")&amp;IF(ДАННЫЕ!$F1634="Ж",IF(E1634&gt;=18,IF(E1634&lt;55,1,""),""),"")</f>
        <v/>
      </c>
      <c r="G1634" s="43" t="str">
        <f xml:space="preserve"> IF(ДАННЫЕ!$F1634="М",IF(E1634&gt;=60,2,""),"")&amp;IF(ДАННЫЕ!$F1634="Ж",IF(E1634&gt;=55,2,""),"")</f>
        <v/>
      </c>
      <c r="H1634" s="43" t="str">
        <f t="shared" ca="1" si="75"/>
        <v/>
      </c>
      <c r="I1634" s="43" t="str">
        <f t="shared" ca="1" si="76"/>
        <v>03</v>
      </c>
      <c r="J1634" s="28" t="str">
        <f ca="1">ДАННЫЕ!$F1634&amp;H1634&amp;I1634&amp;ДАННЫЕ!$I1634&amp;"m"&amp;IF(ДАННЫЕ!$I1634&gt;0,IF(ДАННЫЕ!$J1634&gt;0,0,1),"")&amp;"f"&amp;IF(ДАННЫЕ!$R1634&gt;0,IF(YEAR(ДАННЫЕ!$F$1)=YEAR(ДАННЫЕ!$R1634),1,0),0)&amp;"z"&amp;ДАННЫЕ!$R1634&amp;"p"&amp;ДАННЫЕ!$S1634&amp;"i"&amp;ДАННЫЕ!$T1634&amp;"h"&amp;ДАННЫЕ!$K1634&amp;"be"&amp;ДАННЫЕ!$BI1634&amp;"CD"&amp;IF(ДАННЫЕ!BF1634&gt;500,4,IF(ДАННЫЕ!BF1634&gt;350,3,IF(ДАННЫЕ!BF1634&gt;200,2,IF(ДАННЫЕ!BF1634&gt;0,1,0))))&amp;"g"&amp;B1634&amp;"d"&amp;H1634&amp;"l"&amp;ДАННЫЕ!AT1634&amp;"a"&amp;ДАННЫЕ!$V1634&amp;"v"&amp;R1634&amp;"k"&amp;ДАННЫЕ!$U1634&amp;"s"&amp;ДАННЫЕ!$Y1634&amp;"t"&amp;ДАННЫЕ!$X1634&amp;"b"&amp;IF(ДАННЫЕ!$Q1634&gt;1,1,0)&amp;"PP"&amp;ДАННЫЕ!Z1634&amp;"c"&amp;S1634&amp;"x"&amp;IF(ДАННЫЕ!$BY1634&gt;0,IF(YEAR(ДАННЫЕ!$F$1)=YEAR(ДАННЫЕ!$BY1634),1,0),0)&amp;"n"&amp;IF(ДАННЫЕ!$BZ1634&gt;0,IF(YEAR(ДАННЫЕ!$F$1)=YEAR(ДАННЫЕ!$BZ1634),1,0),0)&amp;"u"&amp;D1634&amp;"z"&amp;IF(ДАННЫЕ!$CL1634&gt;0,IF(YEAR(ДАННЫЕ!$F$1)&gt;YEAR(ДАННЫЕ!$CL1634),11,12),0)</f>
        <v>03mf0zpihbeCD0g0dlav0kstb0PPc0x0n0u0z0</v>
      </c>
      <c r="K1634" s="28" t="str">
        <f ca="1">ДАННЫЕ!$I1634&amp;"x"&amp;B1634&amp;"w"&amp;IF(T1634+ДАННЫЕ!AD1634+ДАННЫЕ!AE1634+ДАННЫЕ!AF1634+ДАННЫЕ!AG1634+ДАННЫЕ!AH1634+ДАННЫЕ!$AL1634+ДАННЫЕ!AI1634+ДАННЫЕ!AJ1634+ДАННЫЕ!AK1634+ДАННЫЕ!AP1634+ДАННЫЕ!AQ1634+ДАННЫЕ!AR1634+ДАННЫЕ!$AM1634+ДАННЫЕ!$AN1634+ДАННЫЕ!AS1634+ДАННЫЕ!AT1634&gt;0,1,0)&amp;IF(OR(T1634=2,ДАННЫЕ!AD1634=2,ДАННЫЕ!AE1634=2,ДАННЫЕ!AF1634=2,ДАННЫЕ!AG1634=2,ДАННЫЕ!AH1634=2,ДАННЫЕ!$AL1634=2,ДАННЫЕ!AI1634=2,ДАННЫЕ!AJ1634=2,ДАННЫЕ!AK1634=2,ДАННЫЕ!AP1634=2,ДАННЫЕ!AQ1634=2,ДАННЫЕ!AR1634=2,ДАННЫЕ!$AM1634=2,ДАННЫЕ!$AN1634=2,ДАННЫЕ!AS1634=2,ДАННЫЕ!AT1634=2),2,0)&amp;"t"&amp;IF(T1634&gt;0,"1"&amp;T1634,"00")&amp;"f"&amp;IF(ДАННЫЕ!$AC1634,"1"&amp;ДАННЫЕ!$AC1634,"00")&amp;"b"&amp;IF(ДАННЫЕ!$AD1634,"1"&amp;ДАННЫЕ!$AD1634,"00")&amp;"g"&amp;IF(ДАННЫЕ!$AF1634,"1"&amp;ДАННЫЕ!$AF1634,"00")&amp;"c"&amp;IF(ДАННЫЕ!$AG1634,"1"&amp;ДАННЫЕ!$AG1634,"00")&amp;"i"&amp;IF(ДАННЫЕ!$AH1634,"1"&amp;ДАННЫЕ!$AH1634,"00")&amp;"r"&amp;IF(ДАННЫЕ!$AL1634,"1"&amp;ДАННЫЕ!$AL1634,"00")&amp;"m"&amp;IF(ДАННЫЕ!$AI1634,"1"&amp;ДАННЫЕ!$AI1634,"00")&amp;"hS"&amp;IF(ДАННЫЕ!$AJ1634,"1"&amp;ДАННЫЕ!$AJ1634,"00")&amp;"hZ"&amp;IF(ДАННЫЕ!$AK1634,"1"&amp;ДАННЫЕ!$AK1634,"00")&amp;"p"&amp;IF(ДАННЫЕ!$AP1634,"1"&amp;ДАННЫЕ!$AP1634,"00")&amp;"k"&amp;IF(ДАННЫЕ!$AQ1634,"1"&amp;ДАННЫЕ!$AQ1634,"00")&amp;"z"&amp;IF(ДАННЫЕ!$AR1634,"1"&amp;ДАННЫЕ!$AR1634,"00")&amp;"j"&amp;IF(ДАННЫЕ!$AM1634,"1"&amp;ДАННЫЕ!$AM1634,"00")&amp;"n"&amp;IF(ДАННЫЕ!$AN1634,"1"&amp;ДАННЫЕ!$AN1634,"00")&amp;"E"&amp;ДАННЫЕ!BI1634&amp;"L"&amp;ДАННЫЕ!AO1634&amp;"h"&amp;IF(ДАННЫЕ!$AU1634&gt;0,1,0)&amp;"v"&amp;IF(ДАННЫЕ!$AW1634&gt;0,1,0)&amp;"a"&amp;IF(ДАННЫЕ!$AS1634,"1"&amp;ДАННЫЕ!$AS1634,"00")&amp;"s"&amp;IF(ДАННЫЕ!$AT1634,"1"&amp;ДАННЫЕ!$AT1634,"00")&amp;"u"&amp;IF(ДАННЫЕ!$CJ1634&gt;0,1,0)&amp;"y"&amp;B1634&amp;"d"&amp;H1634&amp;"e"&amp;F1634&amp;G1634</f>
        <v>x0w00t00f00b00g00c00i00r00m00hS00hZ00p00k00z00j00n00ELh0v0a00s00u0y0de</v>
      </c>
      <c r="L1634" s="28" t="str">
        <f ca="1">ДАННЫЕ!$I1634&amp;"VN"&amp;IF(ДАННЫЕ!AW1634&gt;0,11,10)&amp;"CD"&amp;IF(ДАННЫЕ!BF1634&gt;500,16,IF(ДАННЫЕ!BF1634&gt;350,15,IF(ДАННЫЕ!BF1634&gt;=200,14,IF(ДАННЫЕ!BF1634&gt;=100,13,IF(ДАННЫЕ!BF1634&gt;=50,12,IF(ДАННЫЕ!BF1634&gt;0,11,10))))))&amp;"AR"&amp;IF(ДАННЫЕ!BX1634&gt;0,1,0)&amp;"GD"&amp;B1634&amp;"VV"&amp;IF(E1634&gt;=5,IF(E1634&lt;18,1,0),0)</f>
        <v>VN10CD10AR0GD0VV0</v>
      </c>
      <c r="M1634" s="28" t="str">
        <f>ДАННЫЕ!$I1634&amp;"b"&amp;ДАННЫЕ!$BI1634&amp;"r"&amp;ДАННЫЕ!$BJ1634&amp;"CD"&amp;IF(ДАННЫЕ!BF1634&gt;0,IF(ДАННЫЕ!BF1634&lt;200,1,IF(ДАННЫЕ!BF1634&lt;350,2,3)),0)&amp;"h"&amp;IF(ДАННЫЕ!$BK1634+ДАННЫЕ!$BL1634+ДАННЫЕ!$BM1634&gt;0,1,0)&amp;"x"&amp;ДАННЫЕ!$BK1634&amp;"y"&amp;ДАННЫЕ!$BL1634&amp;"z"&amp;ДАННЫЕ!$BM1634&amp;"c"&amp;IF(ДАННЫЕ!$BK1634+ДАННЫЕ!$BL1634+ДАННЫЕ!$BM1634=3,1,0)&amp;"a"&amp;IF(ДАННЫЕ!$BQ1634+ДАННЫЕ!$BR1634&gt;0,1,0)&amp;"d"&amp;ДАННЫЕ!$BQ1634&amp;"v"&amp;ДАННЫЕ!$BR1634&amp;"p"&amp;ДАННЫЕ!$BS1634&amp;"n"&amp;ДАННЫЕ!$BU1634&amp;"t"&amp;ДАННЫЕ!$BV1634&amp;"o"&amp;ДАННЫЕ!$BT1634&amp;"l"&amp;IF(ДАННЫЕ!$BN1634&gt;0,1,0)&amp;ДАННЫЕ!$BN1634&amp;"g"&amp;ДАННЫЕ!$BO1634&amp;"s"&amp;ДАННЫЕ!$BP1634&amp;"DZ"&amp;IF(ДАННЫЕ!B1634-ДАННЫЕ!G1634 &lt; 60,IF(ДАННЫЕ!B1634-ДАННЫЕ!G1634 &gt;= 0,1,0),0)&amp;"u"&amp;IF(ДАННЫЕ!$CJ1634&gt;0,1,0)</f>
        <v>brCD0h0xyzc0a0dvpntol0gsDZ1u0</v>
      </c>
      <c r="N1634" s="28" t="str">
        <f ca="1">ДАННЫЕ!$F1634&amp;ДАННЫЕ!$I1634&amp;"g"&amp;B1634&amp;"cf"&amp;D1634&amp;"a"&amp;IF(ДАННЫЕ!$BX1634&gt;0,1,0)&amp;IF(ДАННЫЕ!$BF1634&gt;500,1,IF(ДАННЫЕ!$BF1634&gt;350,2,IF(ДАННЫЕ!$BF1634&gt;=200,3,IF(ДАННЫЕ!$BF1634&gt;=100,4,IF(ДАННЫЕ!$BF1634&gt;=50,5,IF(ДАННЫЕ!$BF1634&lt;50,6,0))))))&amp;"AR"&amp;IF(DATEDIF(ДАННЫЕ!$BX1634,ДАННЫЕ!$F$1,"y")&gt;1,1,0)&amp;"VG"&amp;IF(ДАННЫЕ!$BH1634="0",1,0)&amp;"o"&amp;IF(T1634+ДАННЫЕ!$AF1634+ДАННЫЕ!$AG1634+ДАННЫЕ!$AH1634+ДАННЫЕ!$AI1634+ДАННЫЕ!$AJ1634+ДАННЫЕ!$AP1634+ДАННЫЕ!$AQ1634+ДАННЫЕ!$AR1634+ДАННЫЕ!$AU1634+ДАННЫЕ!$AW1634+ДАННЫЕ!$AS1634+ДАННЫЕ!$AT1634&gt;0,1,0)&amp;"x"&amp;ДАННЫЕ!$AG1634&amp;"p"&amp;IF(ДАННЫЕ!$BY1634&gt;0,1,0)&amp;"v"&amp;IF(ДАННЫЕ!$BZ1634&gt;0,1,0)&amp;"n"&amp;ДАННЫЕ!$CA1634&amp;"t"&amp;ДАННЫЕ!$AY1634&amp;"k"&amp;ДАННЫЕ!$CB1634&amp;"q"&amp;ДАННЫЕ!$CC1634&amp;"w"&amp;ДАННЫЕ!$CD1634&amp;"e"&amp;ДАННЫЕ!$CE1634&amp;"m"&amp;ДАННЫЕ!$CF1634&amp;"c"&amp;ДАННЫЕ!$CG1634&amp;"z"&amp;ДАННЫЕ!$CH1634&amp;"d"&amp;IF(H1634=4,1,0)&amp;"s"&amp;IF(ДАННЫЕ!$J1634=1,0,1)&amp;"u"&amp;IF(ДАННЫЕ!$CJ1634&gt;0,1,0)</f>
        <v>g0cf0a06AR1VG0o0xp0v0ntkqwemczd0s1u0</v>
      </c>
      <c r="O1634" s="28" t="str">
        <f>ДАННЫЕ!$I1634&amp;"g"&amp;B1634&amp;A1634&amp;"f"&amp;P1634&amp;"c"&amp;IF(ДАННЫЕ!$U1634&gt;0,1,0)&amp;"s"&amp;IF(ДАННЫЕ!$Q1634&gt;0,IF(YEAR(ДАННЫЕ!$F$1)=YEAR(ДАННЫЕ!$Q1634),IF(MONTH(ДАННЫЕ!$F$1)=MONTH(ДАННЫЕ!$Q1634),111,11),1),0)&amp;"i"&amp;IF(ДАННЫЕ!$R1634+ДАННЫЕ!$S1634+ДАННЫЕ!$T1634=0,0,1)&amp;"h"&amp;IF(ДАННЫЕ!$P1634&gt;0,1,0)&amp;"p"&amp;IF(ДАННЫЕ!$CI1634&gt;0,IF(YEAR(ДАННЫЕ!$F$1)=YEAR(ДАННЫЕ!$CI1634),IF(MONTH(ДАННЫЕ!$F$1)=MONTH(ДАННЫЕ!$CI1634),111,11),1),0)&amp;"d"&amp;IF(ДАННЫЕ!$CJ1634&gt;0,IF(YEAR(ДАННЫЕ!$F$1)=YEAR(ДАННЫЕ!$CJ1634),IF(MONTH(ДАННЫЕ!$F$1)=MONTH(ДАННЫЕ!$CJ1634),111,11),1),0)&amp;"o"&amp;IF(ДАННЫЕ!$CK1634&gt;0,IF(MONTH(ДАННЫЕ!$F$1)=MONTH(ДАННЫЕ!$CK1634),111,11),0)&amp;"v"&amp;IF(ДАННЫЕ!$BE1634&gt;0,IF(MONTH(ДАННЫЕ!$F$1)=MONTH(ДАННЫЕ!$BE1634),111,11),0)</f>
        <v>g00f0c0s0i0h0p0d0o0v0</v>
      </c>
      <c r="P1634" s="15">
        <f t="shared" si="77"/>
        <v>0</v>
      </c>
      <c r="Q1634" s="15">
        <f>IF(ДАННЫЕ!$F$1&gt;ДАННЫЕ!$N1634,IF(YEAR(ДАННЫЕ!$F$1)=YEAR(ДАННЫЕ!M1634),1,0),0)</f>
        <v>0</v>
      </c>
      <c r="R1634" s="15">
        <f>IF(ДАННЫЕ!$F$1&gt;ДАННЫЕ!$N1634,IF(YEAR(ДАННЫЕ!$F$1)=YEAR(ДАННЫЕ!N1634),1,0),0)</f>
        <v>0</v>
      </c>
      <c r="S1634" s="15">
        <f>IF(ДАННЫЕ!$AA1634="2А",1,IF(ДАННЫЕ!$AA1634="2Б",2,IF(ДАННЫЕ!$AA1634="2В",3,IF(ДАННЫЕ!$AA1634=3,4,IF(ДАННЫЕ!$AA1634="4А",5,IF(ДАННЫЕ!$AA1634="4Б",6,IF(ДАННЫЕ!$AA1634="4В",7,IF(ДАННЫЕ!$AA1634=5,8,0))))))))</f>
        <v>0</v>
      </c>
      <c r="T1634" s="15">
        <f>IF(OR(ДАННЫЕ!$AC1634=2,ДАННЫЕ!$AD1634=2,ДАННЫЕ!$AE1634=2),2,IF(OR(ДАННЫЕ!$AC1634=1,ДАННЫЕ!$AD1634=1,ДАННЫЕ!$AE1634=1),1,0))</f>
        <v>0</v>
      </c>
    </row>
    <row r="1635" spans="1:20" x14ac:dyDescent="0.2">
      <c r="A1635" s="78">
        <f>IF(B1635&gt;0,IF(MONTH(ДАННЫЕ!$F$1)=MONTH(ДАННЫЕ!$B1635),1,0),0)</f>
        <v>0</v>
      </c>
      <c r="B1635" s="14">
        <f>IF(ДАННЫЕ!$B1635&gt;0,IF(YEAR(ДАННЫЕ!$F$1)=YEAR(ДАННЫЕ!$B1635),1,0),0)</f>
        <v>0</v>
      </c>
      <c r="C1635" s="14">
        <f>IF(ДАННЫЕ!$CM1635&gt;0,IF(YEAR(ДАННЫЕ!$F$1)=YEAR(ДАННЫЕ!$CM1635),1,0),0)</f>
        <v>0</v>
      </c>
      <c r="D1635" s="14">
        <f>IF(ДАННЫЕ!$CJ1635&gt;0,IF(ДАННЫЕ!$CL1635&gt;ДАННЫЕ!$F$1,1,IF(ДАННЫЕ!$CL1635&gt;0,0,1)),0)</f>
        <v>0</v>
      </c>
      <c r="E1635" s="43" t="str">
        <f ca="1">IF(ДАННЫЕ!$F$1&gt;0,IF(ДАННЫЕ!$G1635&gt;0,DATEDIF(ДАННЫЕ!$G1635,ДАННЫЕ!$F$1,"y"),""),IF(ДАННЫЕ!$G1635&gt;0,DATEDIF(ДАННЫЕ!$G1635,TODAY(),"y"),""))</f>
        <v/>
      </c>
      <c r="F1635" s="43" t="str">
        <f xml:space="preserve"> IF(ДАННЫЕ!$F1635="М",IF(E1635&gt;=18,IF(E1635&lt;60,1,""),""),"")&amp;IF(ДАННЫЕ!$F1635="Ж",IF(E1635&gt;=18,IF(E1635&lt;55,1,""),""),"")</f>
        <v/>
      </c>
      <c r="G1635" s="43" t="str">
        <f xml:space="preserve"> IF(ДАННЫЕ!$F1635="М",IF(E1635&gt;=60,2,""),"")&amp;IF(ДАННЫЕ!$F1635="Ж",IF(E1635&gt;=55,2,""),"")</f>
        <v/>
      </c>
      <c r="H1635" s="43" t="str">
        <f t="shared" ca="1" si="75"/>
        <v/>
      </c>
      <c r="I1635" s="43" t="str">
        <f t="shared" ca="1" si="76"/>
        <v>03</v>
      </c>
      <c r="J1635" s="28" t="str">
        <f ca="1">ДАННЫЕ!$F1635&amp;H1635&amp;I1635&amp;ДАННЫЕ!$I1635&amp;"m"&amp;IF(ДАННЫЕ!$I1635&gt;0,IF(ДАННЫЕ!$J1635&gt;0,0,1),"")&amp;"f"&amp;IF(ДАННЫЕ!$R1635&gt;0,IF(YEAR(ДАННЫЕ!$F$1)=YEAR(ДАННЫЕ!$R1635),1,0),0)&amp;"z"&amp;ДАННЫЕ!$R1635&amp;"p"&amp;ДАННЫЕ!$S1635&amp;"i"&amp;ДАННЫЕ!$T1635&amp;"h"&amp;ДАННЫЕ!$K1635&amp;"be"&amp;ДАННЫЕ!$BI1635&amp;"CD"&amp;IF(ДАННЫЕ!BF1635&gt;500,4,IF(ДАННЫЕ!BF1635&gt;350,3,IF(ДАННЫЕ!BF1635&gt;200,2,IF(ДАННЫЕ!BF1635&gt;0,1,0))))&amp;"g"&amp;B1635&amp;"d"&amp;H1635&amp;"l"&amp;ДАННЫЕ!AT1635&amp;"a"&amp;ДАННЫЕ!$V1635&amp;"v"&amp;R1635&amp;"k"&amp;ДАННЫЕ!$U1635&amp;"s"&amp;ДАННЫЕ!$Y1635&amp;"t"&amp;ДАННЫЕ!$X1635&amp;"b"&amp;IF(ДАННЫЕ!$Q1635&gt;1,1,0)&amp;"PP"&amp;ДАННЫЕ!Z1635&amp;"c"&amp;S1635&amp;"x"&amp;IF(ДАННЫЕ!$BY1635&gt;0,IF(YEAR(ДАННЫЕ!$F$1)=YEAR(ДАННЫЕ!$BY1635),1,0),0)&amp;"n"&amp;IF(ДАННЫЕ!$BZ1635&gt;0,IF(YEAR(ДАННЫЕ!$F$1)=YEAR(ДАННЫЕ!$BZ1635),1,0),0)&amp;"u"&amp;D1635&amp;"z"&amp;IF(ДАННЫЕ!$CL1635&gt;0,IF(YEAR(ДАННЫЕ!$F$1)&gt;YEAR(ДАННЫЕ!$CL1635),11,12),0)</f>
        <v>03mf0zpihbeCD0g0dlav0kstb0PPc0x0n0u0z0</v>
      </c>
      <c r="K1635" s="28" t="str">
        <f ca="1">ДАННЫЕ!$I1635&amp;"x"&amp;B1635&amp;"w"&amp;IF(T1635+ДАННЫЕ!AD1635+ДАННЫЕ!AE1635+ДАННЫЕ!AF1635+ДАННЫЕ!AG1635+ДАННЫЕ!AH1635+ДАННЫЕ!$AL1635+ДАННЫЕ!AI1635+ДАННЫЕ!AJ1635+ДАННЫЕ!AK1635+ДАННЫЕ!AP1635+ДАННЫЕ!AQ1635+ДАННЫЕ!AR1635+ДАННЫЕ!$AM1635+ДАННЫЕ!$AN1635+ДАННЫЕ!AS1635+ДАННЫЕ!AT1635&gt;0,1,0)&amp;IF(OR(T1635=2,ДАННЫЕ!AD1635=2,ДАННЫЕ!AE1635=2,ДАННЫЕ!AF1635=2,ДАННЫЕ!AG1635=2,ДАННЫЕ!AH1635=2,ДАННЫЕ!$AL1635=2,ДАННЫЕ!AI1635=2,ДАННЫЕ!AJ1635=2,ДАННЫЕ!AK1635=2,ДАННЫЕ!AP1635=2,ДАННЫЕ!AQ1635=2,ДАННЫЕ!AR1635=2,ДАННЫЕ!$AM1635=2,ДАННЫЕ!$AN1635=2,ДАННЫЕ!AS1635=2,ДАННЫЕ!AT1635=2),2,0)&amp;"t"&amp;IF(T1635&gt;0,"1"&amp;T1635,"00")&amp;"f"&amp;IF(ДАННЫЕ!$AC1635,"1"&amp;ДАННЫЕ!$AC1635,"00")&amp;"b"&amp;IF(ДАННЫЕ!$AD1635,"1"&amp;ДАННЫЕ!$AD1635,"00")&amp;"g"&amp;IF(ДАННЫЕ!$AF1635,"1"&amp;ДАННЫЕ!$AF1635,"00")&amp;"c"&amp;IF(ДАННЫЕ!$AG1635,"1"&amp;ДАННЫЕ!$AG1635,"00")&amp;"i"&amp;IF(ДАННЫЕ!$AH1635,"1"&amp;ДАННЫЕ!$AH1635,"00")&amp;"r"&amp;IF(ДАННЫЕ!$AL1635,"1"&amp;ДАННЫЕ!$AL1635,"00")&amp;"m"&amp;IF(ДАННЫЕ!$AI1635,"1"&amp;ДАННЫЕ!$AI1635,"00")&amp;"hS"&amp;IF(ДАННЫЕ!$AJ1635,"1"&amp;ДАННЫЕ!$AJ1635,"00")&amp;"hZ"&amp;IF(ДАННЫЕ!$AK1635,"1"&amp;ДАННЫЕ!$AK1635,"00")&amp;"p"&amp;IF(ДАННЫЕ!$AP1635,"1"&amp;ДАННЫЕ!$AP1635,"00")&amp;"k"&amp;IF(ДАННЫЕ!$AQ1635,"1"&amp;ДАННЫЕ!$AQ1635,"00")&amp;"z"&amp;IF(ДАННЫЕ!$AR1635,"1"&amp;ДАННЫЕ!$AR1635,"00")&amp;"j"&amp;IF(ДАННЫЕ!$AM1635,"1"&amp;ДАННЫЕ!$AM1635,"00")&amp;"n"&amp;IF(ДАННЫЕ!$AN1635,"1"&amp;ДАННЫЕ!$AN1635,"00")&amp;"E"&amp;ДАННЫЕ!BI1635&amp;"L"&amp;ДАННЫЕ!AO1635&amp;"h"&amp;IF(ДАННЫЕ!$AU1635&gt;0,1,0)&amp;"v"&amp;IF(ДАННЫЕ!$AW1635&gt;0,1,0)&amp;"a"&amp;IF(ДАННЫЕ!$AS1635,"1"&amp;ДАННЫЕ!$AS1635,"00")&amp;"s"&amp;IF(ДАННЫЕ!$AT1635,"1"&amp;ДАННЫЕ!$AT1635,"00")&amp;"u"&amp;IF(ДАННЫЕ!$CJ1635&gt;0,1,0)&amp;"y"&amp;B1635&amp;"d"&amp;H1635&amp;"e"&amp;F1635&amp;G1635</f>
        <v>x0w00t00f00b00g00c00i00r00m00hS00hZ00p00k00z00j00n00ELh0v0a00s00u0y0de</v>
      </c>
      <c r="L1635" s="28" t="str">
        <f ca="1">ДАННЫЕ!$I1635&amp;"VN"&amp;IF(ДАННЫЕ!AW1635&gt;0,11,10)&amp;"CD"&amp;IF(ДАННЫЕ!BF1635&gt;500,16,IF(ДАННЫЕ!BF1635&gt;350,15,IF(ДАННЫЕ!BF1635&gt;=200,14,IF(ДАННЫЕ!BF1635&gt;=100,13,IF(ДАННЫЕ!BF1635&gt;=50,12,IF(ДАННЫЕ!BF1635&gt;0,11,10))))))&amp;"AR"&amp;IF(ДАННЫЕ!BX1635&gt;0,1,0)&amp;"GD"&amp;B1635&amp;"VV"&amp;IF(E1635&gt;=5,IF(E1635&lt;18,1,0),0)</f>
        <v>VN10CD10AR0GD0VV0</v>
      </c>
      <c r="M1635" s="28" t="str">
        <f>ДАННЫЕ!$I1635&amp;"b"&amp;ДАННЫЕ!$BI1635&amp;"r"&amp;ДАННЫЕ!$BJ1635&amp;"CD"&amp;IF(ДАННЫЕ!BF1635&gt;0,IF(ДАННЫЕ!BF1635&lt;200,1,IF(ДАННЫЕ!BF1635&lt;350,2,3)),0)&amp;"h"&amp;IF(ДАННЫЕ!$BK1635+ДАННЫЕ!$BL1635+ДАННЫЕ!$BM1635&gt;0,1,0)&amp;"x"&amp;ДАННЫЕ!$BK1635&amp;"y"&amp;ДАННЫЕ!$BL1635&amp;"z"&amp;ДАННЫЕ!$BM1635&amp;"c"&amp;IF(ДАННЫЕ!$BK1635+ДАННЫЕ!$BL1635+ДАННЫЕ!$BM1635=3,1,0)&amp;"a"&amp;IF(ДАННЫЕ!$BQ1635+ДАННЫЕ!$BR1635&gt;0,1,0)&amp;"d"&amp;ДАННЫЕ!$BQ1635&amp;"v"&amp;ДАННЫЕ!$BR1635&amp;"p"&amp;ДАННЫЕ!$BS1635&amp;"n"&amp;ДАННЫЕ!$BU1635&amp;"t"&amp;ДАННЫЕ!$BV1635&amp;"o"&amp;ДАННЫЕ!$BT1635&amp;"l"&amp;IF(ДАННЫЕ!$BN1635&gt;0,1,0)&amp;ДАННЫЕ!$BN1635&amp;"g"&amp;ДАННЫЕ!$BO1635&amp;"s"&amp;ДАННЫЕ!$BP1635&amp;"DZ"&amp;IF(ДАННЫЕ!B1635-ДАННЫЕ!G1635 &lt; 60,IF(ДАННЫЕ!B1635-ДАННЫЕ!G1635 &gt;= 0,1,0),0)&amp;"u"&amp;IF(ДАННЫЕ!$CJ1635&gt;0,1,0)</f>
        <v>brCD0h0xyzc0a0dvpntol0gsDZ1u0</v>
      </c>
      <c r="N1635" s="28" t="str">
        <f ca="1">ДАННЫЕ!$F1635&amp;ДАННЫЕ!$I1635&amp;"g"&amp;B1635&amp;"cf"&amp;D1635&amp;"a"&amp;IF(ДАННЫЕ!$BX1635&gt;0,1,0)&amp;IF(ДАННЫЕ!$BF1635&gt;500,1,IF(ДАННЫЕ!$BF1635&gt;350,2,IF(ДАННЫЕ!$BF1635&gt;=200,3,IF(ДАННЫЕ!$BF1635&gt;=100,4,IF(ДАННЫЕ!$BF1635&gt;=50,5,IF(ДАННЫЕ!$BF1635&lt;50,6,0))))))&amp;"AR"&amp;IF(DATEDIF(ДАННЫЕ!$BX1635,ДАННЫЕ!$F$1,"y")&gt;1,1,0)&amp;"VG"&amp;IF(ДАННЫЕ!$BH1635="0",1,0)&amp;"o"&amp;IF(T1635+ДАННЫЕ!$AF1635+ДАННЫЕ!$AG1635+ДАННЫЕ!$AH1635+ДАННЫЕ!$AI1635+ДАННЫЕ!$AJ1635+ДАННЫЕ!$AP1635+ДАННЫЕ!$AQ1635+ДАННЫЕ!$AR1635+ДАННЫЕ!$AU1635+ДАННЫЕ!$AW1635+ДАННЫЕ!$AS1635+ДАННЫЕ!$AT1635&gt;0,1,0)&amp;"x"&amp;ДАННЫЕ!$AG1635&amp;"p"&amp;IF(ДАННЫЕ!$BY1635&gt;0,1,0)&amp;"v"&amp;IF(ДАННЫЕ!$BZ1635&gt;0,1,0)&amp;"n"&amp;ДАННЫЕ!$CA1635&amp;"t"&amp;ДАННЫЕ!$AY1635&amp;"k"&amp;ДАННЫЕ!$CB1635&amp;"q"&amp;ДАННЫЕ!$CC1635&amp;"w"&amp;ДАННЫЕ!$CD1635&amp;"e"&amp;ДАННЫЕ!$CE1635&amp;"m"&amp;ДАННЫЕ!$CF1635&amp;"c"&amp;ДАННЫЕ!$CG1635&amp;"z"&amp;ДАННЫЕ!$CH1635&amp;"d"&amp;IF(H1635=4,1,0)&amp;"s"&amp;IF(ДАННЫЕ!$J1635=1,0,1)&amp;"u"&amp;IF(ДАННЫЕ!$CJ1635&gt;0,1,0)</f>
        <v>g0cf0a06AR1VG0o0xp0v0ntkqwemczd0s1u0</v>
      </c>
      <c r="O1635" s="28" t="str">
        <f>ДАННЫЕ!$I1635&amp;"g"&amp;B1635&amp;A1635&amp;"f"&amp;P1635&amp;"c"&amp;IF(ДАННЫЕ!$U1635&gt;0,1,0)&amp;"s"&amp;IF(ДАННЫЕ!$Q1635&gt;0,IF(YEAR(ДАННЫЕ!$F$1)=YEAR(ДАННЫЕ!$Q1635),IF(MONTH(ДАННЫЕ!$F$1)=MONTH(ДАННЫЕ!$Q1635),111,11),1),0)&amp;"i"&amp;IF(ДАННЫЕ!$R1635+ДАННЫЕ!$S1635+ДАННЫЕ!$T1635=0,0,1)&amp;"h"&amp;IF(ДАННЫЕ!$P1635&gt;0,1,0)&amp;"p"&amp;IF(ДАННЫЕ!$CI1635&gt;0,IF(YEAR(ДАННЫЕ!$F$1)=YEAR(ДАННЫЕ!$CI1635),IF(MONTH(ДАННЫЕ!$F$1)=MONTH(ДАННЫЕ!$CI1635),111,11),1),0)&amp;"d"&amp;IF(ДАННЫЕ!$CJ1635&gt;0,IF(YEAR(ДАННЫЕ!$F$1)=YEAR(ДАННЫЕ!$CJ1635),IF(MONTH(ДАННЫЕ!$F$1)=MONTH(ДАННЫЕ!$CJ1635),111,11),1),0)&amp;"o"&amp;IF(ДАННЫЕ!$CK1635&gt;0,IF(MONTH(ДАННЫЕ!$F$1)=MONTH(ДАННЫЕ!$CK1635),111,11),0)&amp;"v"&amp;IF(ДАННЫЕ!$BE1635&gt;0,IF(MONTH(ДАННЫЕ!$F$1)=MONTH(ДАННЫЕ!$BE1635),111,11),0)</f>
        <v>g00f0c0s0i0h0p0d0o0v0</v>
      </c>
      <c r="P1635" s="15">
        <f t="shared" si="77"/>
        <v>0</v>
      </c>
      <c r="Q1635" s="15">
        <f>IF(ДАННЫЕ!$F$1&gt;ДАННЫЕ!$N1635,IF(YEAR(ДАННЫЕ!$F$1)=YEAR(ДАННЫЕ!M1635),1,0),0)</f>
        <v>0</v>
      </c>
      <c r="R1635" s="15">
        <f>IF(ДАННЫЕ!$F$1&gt;ДАННЫЕ!$N1635,IF(YEAR(ДАННЫЕ!$F$1)=YEAR(ДАННЫЕ!N1635),1,0),0)</f>
        <v>0</v>
      </c>
      <c r="S1635" s="15">
        <f>IF(ДАННЫЕ!$AA1635="2А",1,IF(ДАННЫЕ!$AA1635="2Б",2,IF(ДАННЫЕ!$AA1635="2В",3,IF(ДАННЫЕ!$AA1635=3,4,IF(ДАННЫЕ!$AA1635="4А",5,IF(ДАННЫЕ!$AA1635="4Б",6,IF(ДАННЫЕ!$AA1635="4В",7,IF(ДАННЫЕ!$AA1635=5,8,0))))))))</f>
        <v>0</v>
      </c>
      <c r="T1635" s="15">
        <f>IF(OR(ДАННЫЕ!$AC1635=2,ДАННЫЕ!$AD1635=2,ДАННЫЕ!$AE1635=2),2,IF(OR(ДАННЫЕ!$AC1635=1,ДАННЫЕ!$AD1635=1,ДАННЫЕ!$AE1635=1),1,0))</f>
        <v>0</v>
      </c>
    </row>
    <row r="1636" spans="1:20" x14ac:dyDescent="0.2">
      <c r="A1636" s="78">
        <f>IF(B1636&gt;0,IF(MONTH(ДАННЫЕ!$F$1)=MONTH(ДАННЫЕ!$B1636),1,0),0)</f>
        <v>0</v>
      </c>
      <c r="B1636" s="14">
        <f>IF(ДАННЫЕ!$B1636&gt;0,IF(YEAR(ДАННЫЕ!$F$1)=YEAR(ДАННЫЕ!$B1636),1,0),0)</f>
        <v>0</v>
      </c>
      <c r="C1636" s="14">
        <f>IF(ДАННЫЕ!$CM1636&gt;0,IF(YEAR(ДАННЫЕ!$F$1)=YEAR(ДАННЫЕ!$CM1636),1,0),0)</f>
        <v>0</v>
      </c>
      <c r="D1636" s="14">
        <f>IF(ДАННЫЕ!$CJ1636&gt;0,IF(ДАННЫЕ!$CL1636&gt;ДАННЫЕ!$F$1,1,IF(ДАННЫЕ!$CL1636&gt;0,0,1)),0)</f>
        <v>0</v>
      </c>
      <c r="E1636" s="43" t="str">
        <f ca="1">IF(ДАННЫЕ!$F$1&gt;0,IF(ДАННЫЕ!$G1636&gt;0,DATEDIF(ДАННЫЕ!$G1636,ДАННЫЕ!$F$1,"y"),""),IF(ДАННЫЕ!$G1636&gt;0,DATEDIF(ДАННЫЕ!$G1636,TODAY(),"y"),""))</f>
        <v/>
      </c>
      <c r="F1636" s="43" t="str">
        <f xml:space="preserve"> IF(ДАННЫЕ!$F1636="М",IF(E1636&gt;=18,IF(E1636&lt;60,1,""),""),"")&amp;IF(ДАННЫЕ!$F1636="Ж",IF(E1636&gt;=18,IF(E1636&lt;55,1,""),""),"")</f>
        <v/>
      </c>
      <c r="G1636" s="43" t="str">
        <f xml:space="preserve"> IF(ДАННЫЕ!$F1636="М",IF(E1636&gt;=60,2,""),"")&amp;IF(ДАННЫЕ!$F1636="Ж",IF(E1636&gt;=55,2,""),"")</f>
        <v/>
      </c>
      <c r="H1636" s="43" t="str">
        <f t="shared" ca="1" si="75"/>
        <v/>
      </c>
      <c r="I1636" s="43" t="str">
        <f t="shared" ca="1" si="76"/>
        <v>03</v>
      </c>
      <c r="J1636" s="28" t="str">
        <f ca="1">ДАННЫЕ!$F1636&amp;H1636&amp;I1636&amp;ДАННЫЕ!$I1636&amp;"m"&amp;IF(ДАННЫЕ!$I1636&gt;0,IF(ДАННЫЕ!$J1636&gt;0,0,1),"")&amp;"f"&amp;IF(ДАННЫЕ!$R1636&gt;0,IF(YEAR(ДАННЫЕ!$F$1)=YEAR(ДАННЫЕ!$R1636),1,0),0)&amp;"z"&amp;ДАННЫЕ!$R1636&amp;"p"&amp;ДАННЫЕ!$S1636&amp;"i"&amp;ДАННЫЕ!$T1636&amp;"h"&amp;ДАННЫЕ!$K1636&amp;"be"&amp;ДАННЫЕ!$BI1636&amp;"CD"&amp;IF(ДАННЫЕ!BF1636&gt;500,4,IF(ДАННЫЕ!BF1636&gt;350,3,IF(ДАННЫЕ!BF1636&gt;200,2,IF(ДАННЫЕ!BF1636&gt;0,1,0))))&amp;"g"&amp;B1636&amp;"d"&amp;H1636&amp;"l"&amp;ДАННЫЕ!AT1636&amp;"a"&amp;ДАННЫЕ!$V1636&amp;"v"&amp;R1636&amp;"k"&amp;ДАННЫЕ!$U1636&amp;"s"&amp;ДАННЫЕ!$Y1636&amp;"t"&amp;ДАННЫЕ!$X1636&amp;"b"&amp;IF(ДАННЫЕ!$Q1636&gt;1,1,0)&amp;"PP"&amp;ДАННЫЕ!Z1636&amp;"c"&amp;S1636&amp;"x"&amp;IF(ДАННЫЕ!$BY1636&gt;0,IF(YEAR(ДАННЫЕ!$F$1)=YEAR(ДАННЫЕ!$BY1636),1,0),0)&amp;"n"&amp;IF(ДАННЫЕ!$BZ1636&gt;0,IF(YEAR(ДАННЫЕ!$F$1)=YEAR(ДАННЫЕ!$BZ1636),1,0),0)&amp;"u"&amp;D1636&amp;"z"&amp;IF(ДАННЫЕ!$CL1636&gt;0,IF(YEAR(ДАННЫЕ!$F$1)&gt;YEAR(ДАННЫЕ!$CL1636),11,12),0)</f>
        <v>03mf0zpihbeCD0g0dlav0kstb0PPc0x0n0u0z0</v>
      </c>
      <c r="K1636" s="28" t="str">
        <f ca="1">ДАННЫЕ!$I1636&amp;"x"&amp;B1636&amp;"w"&amp;IF(T1636+ДАННЫЕ!AD1636+ДАННЫЕ!AE1636+ДАННЫЕ!AF1636+ДАННЫЕ!AG1636+ДАННЫЕ!AH1636+ДАННЫЕ!$AL1636+ДАННЫЕ!AI1636+ДАННЫЕ!AJ1636+ДАННЫЕ!AK1636+ДАННЫЕ!AP1636+ДАННЫЕ!AQ1636+ДАННЫЕ!AR1636+ДАННЫЕ!$AM1636+ДАННЫЕ!$AN1636+ДАННЫЕ!AS1636+ДАННЫЕ!AT1636&gt;0,1,0)&amp;IF(OR(T1636=2,ДАННЫЕ!AD1636=2,ДАННЫЕ!AE1636=2,ДАННЫЕ!AF1636=2,ДАННЫЕ!AG1636=2,ДАННЫЕ!AH1636=2,ДАННЫЕ!$AL1636=2,ДАННЫЕ!AI1636=2,ДАННЫЕ!AJ1636=2,ДАННЫЕ!AK1636=2,ДАННЫЕ!AP1636=2,ДАННЫЕ!AQ1636=2,ДАННЫЕ!AR1636=2,ДАННЫЕ!$AM1636=2,ДАННЫЕ!$AN1636=2,ДАННЫЕ!AS1636=2,ДАННЫЕ!AT1636=2),2,0)&amp;"t"&amp;IF(T1636&gt;0,"1"&amp;T1636,"00")&amp;"f"&amp;IF(ДАННЫЕ!$AC1636,"1"&amp;ДАННЫЕ!$AC1636,"00")&amp;"b"&amp;IF(ДАННЫЕ!$AD1636,"1"&amp;ДАННЫЕ!$AD1636,"00")&amp;"g"&amp;IF(ДАННЫЕ!$AF1636,"1"&amp;ДАННЫЕ!$AF1636,"00")&amp;"c"&amp;IF(ДАННЫЕ!$AG1636,"1"&amp;ДАННЫЕ!$AG1636,"00")&amp;"i"&amp;IF(ДАННЫЕ!$AH1636,"1"&amp;ДАННЫЕ!$AH1636,"00")&amp;"r"&amp;IF(ДАННЫЕ!$AL1636,"1"&amp;ДАННЫЕ!$AL1636,"00")&amp;"m"&amp;IF(ДАННЫЕ!$AI1636,"1"&amp;ДАННЫЕ!$AI1636,"00")&amp;"hS"&amp;IF(ДАННЫЕ!$AJ1636,"1"&amp;ДАННЫЕ!$AJ1636,"00")&amp;"hZ"&amp;IF(ДАННЫЕ!$AK1636,"1"&amp;ДАННЫЕ!$AK1636,"00")&amp;"p"&amp;IF(ДАННЫЕ!$AP1636,"1"&amp;ДАННЫЕ!$AP1636,"00")&amp;"k"&amp;IF(ДАННЫЕ!$AQ1636,"1"&amp;ДАННЫЕ!$AQ1636,"00")&amp;"z"&amp;IF(ДАННЫЕ!$AR1636,"1"&amp;ДАННЫЕ!$AR1636,"00")&amp;"j"&amp;IF(ДАННЫЕ!$AM1636,"1"&amp;ДАННЫЕ!$AM1636,"00")&amp;"n"&amp;IF(ДАННЫЕ!$AN1636,"1"&amp;ДАННЫЕ!$AN1636,"00")&amp;"E"&amp;ДАННЫЕ!BI1636&amp;"L"&amp;ДАННЫЕ!AO1636&amp;"h"&amp;IF(ДАННЫЕ!$AU1636&gt;0,1,0)&amp;"v"&amp;IF(ДАННЫЕ!$AW1636&gt;0,1,0)&amp;"a"&amp;IF(ДАННЫЕ!$AS1636,"1"&amp;ДАННЫЕ!$AS1636,"00")&amp;"s"&amp;IF(ДАННЫЕ!$AT1636,"1"&amp;ДАННЫЕ!$AT1636,"00")&amp;"u"&amp;IF(ДАННЫЕ!$CJ1636&gt;0,1,0)&amp;"y"&amp;B1636&amp;"d"&amp;H1636&amp;"e"&amp;F1636&amp;G1636</f>
        <v>x0w00t00f00b00g00c00i00r00m00hS00hZ00p00k00z00j00n00ELh0v0a00s00u0y0de</v>
      </c>
      <c r="L1636" s="28" t="str">
        <f ca="1">ДАННЫЕ!$I1636&amp;"VN"&amp;IF(ДАННЫЕ!AW1636&gt;0,11,10)&amp;"CD"&amp;IF(ДАННЫЕ!BF1636&gt;500,16,IF(ДАННЫЕ!BF1636&gt;350,15,IF(ДАННЫЕ!BF1636&gt;=200,14,IF(ДАННЫЕ!BF1636&gt;=100,13,IF(ДАННЫЕ!BF1636&gt;=50,12,IF(ДАННЫЕ!BF1636&gt;0,11,10))))))&amp;"AR"&amp;IF(ДАННЫЕ!BX1636&gt;0,1,0)&amp;"GD"&amp;B1636&amp;"VV"&amp;IF(E1636&gt;=5,IF(E1636&lt;18,1,0),0)</f>
        <v>VN10CD10AR0GD0VV0</v>
      </c>
      <c r="M1636" s="28" t="str">
        <f>ДАННЫЕ!$I1636&amp;"b"&amp;ДАННЫЕ!$BI1636&amp;"r"&amp;ДАННЫЕ!$BJ1636&amp;"CD"&amp;IF(ДАННЫЕ!BF1636&gt;0,IF(ДАННЫЕ!BF1636&lt;200,1,IF(ДАННЫЕ!BF1636&lt;350,2,3)),0)&amp;"h"&amp;IF(ДАННЫЕ!$BK1636+ДАННЫЕ!$BL1636+ДАННЫЕ!$BM1636&gt;0,1,0)&amp;"x"&amp;ДАННЫЕ!$BK1636&amp;"y"&amp;ДАННЫЕ!$BL1636&amp;"z"&amp;ДАННЫЕ!$BM1636&amp;"c"&amp;IF(ДАННЫЕ!$BK1636+ДАННЫЕ!$BL1636+ДАННЫЕ!$BM1636=3,1,0)&amp;"a"&amp;IF(ДАННЫЕ!$BQ1636+ДАННЫЕ!$BR1636&gt;0,1,0)&amp;"d"&amp;ДАННЫЕ!$BQ1636&amp;"v"&amp;ДАННЫЕ!$BR1636&amp;"p"&amp;ДАННЫЕ!$BS1636&amp;"n"&amp;ДАННЫЕ!$BU1636&amp;"t"&amp;ДАННЫЕ!$BV1636&amp;"o"&amp;ДАННЫЕ!$BT1636&amp;"l"&amp;IF(ДАННЫЕ!$BN1636&gt;0,1,0)&amp;ДАННЫЕ!$BN1636&amp;"g"&amp;ДАННЫЕ!$BO1636&amp;"s"&amp;ДАННЫЕ!$BP1636&amp;"DZ"&amp;IF(ДАННЫЕ!B1636-ДАННЫЕ!G1636 &lt; 60,IF(ДАННЫЕ!B1636-ДАННЫЕ!G1636 &gt;= 0,1,0),0)&amp;"u"&amp;IF(ДАННЫЕ!$CJ1636&gt;0,1,0)</f>
        <v>brCD0h0xyzc0a0dvpntol0gsDZ1u0</v>
      </c>
      <c r="N1636" s="28" t="str">
        <f ca="1">ДАННЫЕ!$F1636&amp;ДАННЫЕ!$I1636&amp;"g"&amp;B1636&amp;"cf"&amp;D1636&amp;"a"&amp;IF(ДАННЫЕ!$BX1636&gt;0,1,0)&amp;IF(ДАННЫЕ!$BF1636&gt;500,1,IF(ДАННЫЕ!$BF1636&gt;350,2,IF(ДАННЫЕ!$BF1636&gt;=200,3,IF(ДАННЫЕ!$BF1636&gt;=100,4,IF(ДАННЫЕ!$BF1636&gt;=50,5,IF(ДАННЫЕ!$BF1636&lt;50,6,0))))))&amp;"AR"&amp;IF(DATEDIF(ДАННЫЕ!$BX1636,ДАННЫЕ!$F$1,"y")&gt;1,1,0)&amp;"VG"&amp;IF(ДАННЫЕ!$BH1636="0",1,0)&amp;"o"&amp;IF(T1636+ДАННЫЕ!$AF1636+ДАННЫЕ!$AG1636+ДАННЫЕ!$AH1636+ДАННЫЕ!$AI1636+ДАННЫЕ!$AJ1636+ДАННЫЕ!$AP1636+ДАННЫЕ!$AQ1636+ДАННЫЕ!$AR1636+ДАННЫЕ!$AU1636+ДАННЫЕ!$AW1636+ДАННЫЕ!$AS1636+ДАННЫЕ!$AT1636&gt;0,1,0)&amp;"x"&amp;ДАННЫЕ!$AG1636&amp;"p"&amp;IF(ДАННЫЕ!$BY1636&gt;0,1,0)&amp;"v"&amp;IF(ДАННЫЕ!$BZ1636&gt;0,1,0)&amp;"n"&amp;ДАННЫЕ!$CA1636&amp;"t"&amp;ДАННЫЕ!$AY1636&amp;"k"&amp;ДАННЫЕ!$CB1636&amp;"q"&amp;ДАННЫЕ!$CC1636&amp;"w"&amp;ДАННЫЕ!$CD1636&amp;"e"&amp;ДАННЫЕ!$CE1636&amp;"m"&amp;ДАННЫЕ!$CF1636&amp;"c"&amp;ДАННЫЕ!$CG1636&amp;"z"&amp;ДАННЫЕ!$CH1636&amp;"d"&amp;IF(H1636=4,1,0)&amp;"s"&amp;IF(ДАННЫЕ!$J1636=1,0,1)&amp;"u"&amp;IF(ДАННЫЕ!$CJ1636&gt;0,1,0)</f>
        <v>g0cf0a06AR1VG0o0xp0v0ntkqwemczd0s1u0</v>
      </c>
      <c r="O1636" s="28" t="str">
        <f>ДАННЫЕ!$I1636&amp;"g"&amp;B1636&amp;A1636&amp;"f"&amp;P1636&amp;"c"&amp;IF(ДАННЫЕ!$U1636&gt;0,1,0)&amp;"s"&amp;IF(ДАННЫЕ!$Q1636&gt;0,IF(YEAR(ДАННЫЕ!$F$1)=YEAR(ДАННЫЕ!$Q1636),IF(MONTH(ДАННЫЕ!$F$1)=MONTH(ДАННЫЕ!$Q1636),111,11),1),0)&amp;"i"&amp;IF(ДАННЫЕ!$R1636+ДАННЫЕ!$S1636+ДАННЫЕ!$T1636=0,0,1)&amp;"h"&amp;IF(ДАННЫЕ!$P1636&gt;0,1,0)&amp;"p"&amp;IF(ДАННЫЕ!$CI1636&gt;0,IF(YEAR(ДАННЫЕ!$F$1)=YEAR(ДАННЫЕ!$CI1636),IF(MONTH(ДАННЫЕ!$F$1)=MONTH(ДАННЫЕ!$CI1636),111,11),1),0)&amp;"d"&amp;IF(ДАННЫЕ!$CJ1636&gt;0,IF(YEAR(ДАННЫЕ!$F$1)=YEAR(ДАННЫЕ!$CJ1636),IF(MONTH(ДАННЫЕ!$F$1)=MONTH(ДАННЫЕ!$CJ1636),111,11),1),0)&amp;"o"&amp;IF(ДАННЫЕ!$CK1636&gt;0,IF(MONTH(ДАННЫЕ!$F$1)=MONTH(ДАННЫЕ!$CK1636),111,11),0)&amp;"v"&amp;IF(ДАННЫЕ!$BE1636&gt;0,IF(MONTH(ДАННЫЕ!$F$1)=MONTH(ДАННЫЕ!$BE1636),111,11),0)</f>
        <v>g00f0c0s0i0h0p0d0o0v0</v>
      </c>
      <c r="P1636" s="15">
        <f t="shared" si="77"/>
        <v>0</v>
      </c>
      <c r="Q1636" s="15">
        <f>IF(ДАННЫЕ!$F$1&gt;ДАННЫЕ!$N1636,IF(YEAR(ДАННЫЕ!$F$1)=YEAR(ДАННЫЕ!M1636),1,0),0)</f>
        <v>0</v>
      </c>
      <c r="R1636" s="15">
        <f>IF(ДАННЫЕ!$F$1&gt;ДАННЫЕ!$N1636,IF(YEAR(ДАННЫЕ!$F$1)=YEAR(ДАННЫЕ!N1636),1,0),0)</f>
        <v>0</v>
      </c>
      <c r="S1636" s="15">
        <f>IF(ДАННЫЕ!$AA1636="2А",1,IF(ДАННЫЕ!$AA1636="2Б",2,IF(ДАННЫЕ!$AA1636="2В",3,IF(ДАННЫЕ!$AA1636=3,4,IF(ДАННЫЕ!$AA1636="4А",5,IF(ДАННЫЕ!$AA1636="4Б",6,IF(ДАННЫЕ!$AA1636="4В",7,IF(ДАННЫЕ!$AA1636=5,8,0))))))))</f>
        <v>0</v>
      </c>
      <c r="T1636" s="15">
        <f>IF(OR(ДАННЫЕ!$AC1636=2,ДАННЫЕ!$AD1636=2,ДАННЫЕ!$AE1636=2),2,IF(OR(ДАННЫЕ!$AC1636=1,ДАННЫЕ!$AD1636=1,ДАННЫЕ!$AE1636=1),1,0))</f>
        <v>0</v>
      </c>
    </row>
    <row r="1637" spans="1:20" x14ac:dyDescent="0.2">
      <c r="A1637" s="78">
        <f>IF(B1637&gt;0,IF(MONTH(ДАННЫЕ!$F$1)=MONTH(ДАННЫЕ!$B1637),1,0),0)</f>
        <v>0</v>
      </c>
      <c r="B1637" s="14">
        <f>IF(ДАННЫЕ!$B1637&gt;0,IF(YEAR(ДАННЫЕ!$F$1)=YEAR(ДАННЫЕ!$B1637),1,0),0)</f>
        <v>0</v>
      </c>
      <c r="C1637" s="14">
        <f>IF(ДАННЫЕ!$CM1637&gt;0,IF(YEAR(ДАННЫЕ!$F$1)=YEAR(ДАННЫЕ!$CM1637),1,0),0)</f>
        <v>0</v>
      </c>
      <c r="D1637" s="14">
        <f>IF(ДАННЫЕ!$CJ1637&gt;0,IF(ДАННЫЕ!$CL1637&gt;ДАННЫЕ!$F$1,1,IF(ДАННЫЕ!$CL1637&gt;0,0,1)),0)</f>
        <v>0</v>
      </c>
      <c r="E1637" s="43" t="str">
        <f ca="1">IF(ДАННЫЕ!$F$1&gt;0,IF(ДАННЫЕ!$G1637&gt;0,DATEDIF(ДАННЫЕ!$G1637,ДАННЫЕ!$F$1,"y"),""),IF(ДАННЫЕ!$G1637&gt;0,DATEDIF(ДАННЫЕ!$G1637,TODAY(),"y"),""))</f>
        <v/>
      </c>
      <c r="F1637" s="43" t="str">
        <f xml:space="preserve"> IF(ДАННЫЕ!$F1637="М",IF(E1637&gt;=18,IF(E1637&lt;60,1,""),""),"")&amp;IF(ДАННЫЕ!$F1637="Ж",IF(E1637&gt;=18,IF(E1637&lt;55,1,""),""),"")</f>
        <v/>
      </c>
      <c r="G1637" s="43" t="str">
        <f xml:space="preserve"> IF(ДАННЫЕ!$F1637="М",IF(E1637&gt;=60,2,""),"")&amp;IF(ДАННЫЕ!$F1637="Ж",IF(E1637&gt;=55,2,""),"")</f>
        <v/>
      </c>
      <c r="H1637" s="43" t="str">
        <f t="shared" ca="1" si="75"/>
        <v/>
      </c>
      <c r="I1637" s="43" t="str">
        <f t="shared" ca="1" si="76"/>
        <v>03</v>
      </c>
      <c r="J1637" s="28" t="str">
        <f ca="1">ДАННЫЕ!$F1637&amp;H1637&amp;I1637&amp;ДАННЫЕ!$I1637&amp;"m"&amp;IF(ДАННЫЕ!$I1637&gt;0,IF(ДАННЫЕ!$J1637&gt;0,0,1),"")&amp;"f"&amp;IF(ДАННЫЕ!$R1637&gt;0,IF(YEAR(ДАННЫЕ!$F$1)=YEAR(ДАННЫЕ!$R1637),1,0),0)&amp;"z"&amp;ДАННЫЕ!$R1637&amp;"p"&amp;ДАННЫЕ!$S1637&amp;"i"&amp;ДАННЫЕ!$T1637&amp;"h"&amp;ДАННЫЕ!$K1637&amp;"be"&amp;ДАННЫЕ!$BI1637&amp;"CD"&amp;IF(ДАННЫЕ!BF1637&gt;500,4,IF(ДАННЫЕ!BF1637&gt;350,3,IF(ДАННЫЕ!BF1637&gt;200,2,IF(ДАННЫЕ!BF1637&gt;0,1,0))))&amp;"g"&amp;B1637&amp;"d"&amp;H1637&amp;"l"&amp;ДАННЫЕ!AT1637&amp;"a"&amp;ДАННЫЕ!$V1637&amp;"v"&amp;R1637&amp;"k"&amp;ДАННЫЕ!$U1637&amp;"s"&amp;ДАННЫЕ!$Y1637&amp;"t"&amp;ДАННЫЕ!$X1637&amp;"b"&amp;IF(ДАННЫЕ!$Q1637&gt;1,1,0)&amp;"PP"&amp;ДАННЫЕ!Z1637&amp;"c"&amp;S1637&amp;"x"&amp;IF(ДАННЫЕ!$BY1637&gt;0,IF(YEAR(ДАННЫЕ!$F$1)=YEAR(ДАННЫЕ!$BY1637),1,0),0)&amp;"n"&amp;IF(ДАННЫЕ!$BZ1637&gt;0,IF(YEAR(ДАННЫЕ!$F$1)=YEAR(ДАННЫЕ!$BZ1637),1,0),0)&amp;"u"&amp;D1637&amp;"z"&amp;IF(ДАННЫЕ!$CL1637&gt;0,IF(YEAR(ДАННЫЕ!$F$1)&gt;YEAR(ДАННЫЕ!$CL1637),11,12),0)</f>
        <v>03mf0zpihbeCD0g0dlav0kstb0PPc0x0n0u0z0</v>
      </c>
      <c r="K1637" s="28" t="str">
        <f ca="1">ДАННЫЕ!$I1637&amp;"x"&amp;B1637&amp;"w"&amp;IF(T1637+ДАННЫЕ!AD1637+ДАННЫЕ!AE1637+ДАННЫЕ!AF1637+ДАННЫЕ!AG1637+ДАННЫЕ!AH1637+ДАННЫЕ!$AL1637+ДАННЫЕ!AI1637+ДАННЫЕ!AJ1637+ДАННЫЕ!AK1637+ДАННЫЕ!AP1637+ДАННЫЕ!AQ1637+ДАННЫЕ!AR1637+ДАННЫЕ!$AM1637+ДАННЫЕ!$AN1637+ДАННЫЕ!AS1637+ДАННЫЕ!AT1637&gt;0,1,0)&amp;IF(OR(T1637=2,ДАННЫЕ!AD1637=2,ДАННЫЕ!AE1637=2,ДАННЫЕ!AF1637=2,ДАННЫЕ!AG1637=2,ДАННЫЕ!AH1637=2,ДАННЫЕ!$AL1637=2,ДАННЫЕ!AI1637=2,ДАННЫЕ!AJ1637=2,ДАННЫЕ!AK1637=2,ДАННЫЕ!AP1637=2,ДАННЫЕ!AQ1637=2,ДАННЫЕ!AR1637=2,ДАННЫЕ!$AM1637=2,ДАННЫЕ!$AN1637=2,ДАННЫЕ!AS1637=2,ДАННЫЕ!AT1637=2),2,0)&amp;"t"&amp;IF(T1637&gt;0,"1"&amp;T1637,"00")&amp;"f"&amp;IF(ДАННЫЕ!$AC1637,"1"&amp;ДАННЫЕ!$AC1637,"00")&amp;"b"&amp;IF(ДАННЫЕ!$AD1637,"1"&amp;ДАННЫЕ!$AD1637,"00")&amp;"g"&amp;IF(ДАННЫЕ!$AF1637,"1"&amp;ДАННЫЕ!$AF1637,"00")&amp;"c"&amp;IF(ДАННЫЕ!$AG1637,"1"&amp;ДАННЫЕ!$AG1637,"00")&amp;"i"&amp;IF(ДАННЫЕ!$AH1637,"1"&amp;ДАННЫЕ!$AH1637,"00")&amp;"r"&amp;IF(ДАННЫЕ!$AL1637,"1"&amp;ДАННЫЕ!$AL1637,"00")&amp;"m"&amp;IF(ДАННЫЕ!$AI1637,"1"&amp;ДАННЫЕ!$AI1637,"00")&amp;"hS"&amp;IF(ДАННЫЕ!$AJ1637,"1"&amp;ДАННЫЕ!$AJ1637,"00")&amp;"hZ"&amp;IF(ДАННЫЕ!$AK1637,"1"&amp;ДАННЫЕ!$AK1637,"00")&amp;"p"&amp;IF(ДАННЫЕ!$AP1637,"1"&amp;ДАННЫЕ!$AP1637,"00")&amp;"k"&amp;IF(ДАННЫЕ!$AQ1637,"1"&amp;ДАННЫЕ!$AQ1637,"00")&amp;"z"&amp;IF(ДАННЫЕ!$AR1637,"1"&amp;ДАННЫЕ!$AR1637,"00")&amp;"j"&amp;IF(ДАННЫЕ!$AM1637,"1"&amp;ДАННЫЕ!$AM1637,"00")&amp;"n"&amp;IF(ДАННЫЕ!$AN1637,"1"&amp;ДАННЫЕ!$AN1637,"00")&amp;"E"&amp;ДАННЫЕ!BI1637&amp;"L"&amp;ДАННЫЕ!AO1637&amp;"h"&amp;IF(ДАННЫЕ!$AU1637&gt;0,1,0)&amp;"v"&amp;IF(ДАННЫЕ!$AW1637&gt;0,1,0)&amp;"a"&amp;IF(ДАННЫЕ!$AS1637,"1"&amp;ДАННЫЕ!$AS1637,"00")&amp;"s"&amp;IF(ДАННЫЕ!$AT1637,"1"&amp;ДАННЫЕ!$AT1637,"00")&amp;"u"&amp;IF(ДАННЫЕ!$CJ1637&gt;0,1,0)&amp;"y"&amp;B1637&amp;"d"&amp;H1637&amp;"e"&amp;F1637&amp;G1637</f>
        <v>x0w00t00f00b00g00c00i00r00m00hS00hZ00p00k00z00j00n00ELh0v0a00s00u0y0de</v>
      </c>
      <c r="L1637" s="28" t="str">
        <f ca="1">ДАННЫЕ!$I1637&amp;"VN"&amp;IF(ДАННЫЕ!AW1637&gt;0,11,10)&amp;"CD"&amp;IF(ДАННЫЕ!BF1637&gt;500,16,IF(ДАННЫЕ!BF1637&gt;350,15,IF(ДАННЫЕ!BF1637&gt;=200,14,IF(ДАННЫЕ!BF1637&gt;=100,13,IF(ДАННЫЕ!BF1637&gt;=50,12,IF(ДАННЫЕ!BF1637&gt;0,11,10))))))&amp;"AR"&amp;IF(ДАННЫЕ!BX1637&gt;0,1,0)&amp;"GD"&amp;B1637&amp;"VV"&amp;IF(E1637&gt;=5,IF(E1637&lt;18,1,0),0)</f>
        <v>VN10CD10AR0GD0VV0</v>
      </c>
      <c r="M1637" s="28" t="str">
        <f>ДАННЫЕ!$I1637&amp;"b"&amp;ДАННЫЕ!$BI1637&amp;"r"&amp;ДАННЫЕ!$BJ1637&amp;"CD"&amp;IF(ДАННЫЕ!BF1637&gt;0,IF(ДАННЫЕ!BF1637&lt;200,1,IF(ДАННЫЕ!BF1637&lt;350,2,3)),0)&amp;"h"&amp;IF(ДАННЫЕ!$BK1637+ДАННЫЕ!$BL1637+ДАННЫЕ!$BM1637&gt;0,1,0)&amp;"x"&amp;ДАННЫЕ!$BK1637&amp;"y"&amp;ДАННЫЕ!$BL1637&amp;"z"&amp;ДАННЫЕ!$BM1637&amp;"c"&amp;IF(ДАННЫЕ!$BK1637+ДАННЫЕ!$BL1637+ДАННЫЕ!$BM1637=3,1,0)&amp;"a"&amp;IF(ДАННЫЕ!$BQ1637+ДАННЫЕ!$BR1637&gt;0,1,0)&amp;"d"&amp;ДАННЫЕ!$BQ1637&amp;"v"&amp;ДАННЫЕ!$BR1637&amp;"p"&amp;ДАННЫЕ!$BS1637&amp;"n"&amp;ДАННЫЕ!$BU1637&amp;"t"&amp;ДАННЫЕ!$BV1637&amp;"o"&amp;ДАННЫЕ!$BT1637&amp;"l"&amp;IF(ДАННЫЕ!$BN1637&gt;0,1,0)&amp;ДАННЫЕ!$BN1637&amp;"g"&amp;ДАННЫЕ!$BO1637&amp;"s"&amp;ДАННЫЕ!$BP1637&amp;"DZ"&amp;IF(ДАННЫЕ!B1637-ДАННЫЕ!G1637 &lt; 60,IF(ДАННЫЕ!B1637-ДАННЫЕ!G1637 &gt;= 0,1,0),0)&amp;"u"&amp;IF(ДАННЫЕ!$CJ1637&gt;0,1,0)</f>
        <v>brCD0h0xyzc0a0dvpntol0gsDZ1u0</v>
      </c>
      <c r="N1637" s="28" t="str">
        <f ca="1">ДАННЫЕ!$F1637&amp;ДАННЫЕ!$I1637&amp;"g"&amp;B1637&amp;"cf"&amp;D1637&amp;"a"&amp;IF(ДАННЫЕ!$BX1637&gt;0,1,0)&amp;IF(ДАННЫЕ!$BF1637&gt;500,1,IF(ДАННЫЕ!$BF1637&gt;350,2,IF(ДАННЫЕ!$BF1637&gt;=200,3,IF(ДАННЫЕ!$BF1637&gt;=100,4,IF(ДАННЫЕ!$BF1637&gt;=50,5,IF(ДАННЫЕ!$BF1637&lt;50,6,0))))))&amp;"AR"&amp;IF(DATEDIF(ДАННЫЕ!$BX1637,ДАННЫЕ!$F$1,"y")&gt;1,1,0)&amp;"VG"&amp;IF(ДАННЫЕ!$BH1637="0",1,0)&amp;"o"&amp;IF(T1637+ДАННЫЕ!$AF1637+ДАННЫЕ!$AG1637+ДАННЫЕ!$AH1637+ДАННЫЕ!$AI1637+ДАННЫЕ!$AJ1637+ДАННЫЕ!$AP1637+ДАННЫЕ!$AQ1637+ДАННЫЕ!$AR1637+ДАННЫЕ!$AU1637+ДАННЫЕ!$AW1637+ДАННЫЕ!$AS1637+ДАННЫЕ!$AT1637&gt;0,1,0)&amp;"x"&amp;ДАННЫЕ!$AG1637&amp;"p"&amp;IF(ДАННЫЕ!$BY1637&gt;0,1,0)&amp;"v"&amp;IF(ДАННЫЕ!$BZ1637&gt;0,1,0)&amp;"n"&amp;ДАННЫЕ!$CA1637&amp;"t"&amp;ДАННЫЕ!$AY1637&amp;"k"&amp;ДАННЫЕ!$CB1637&amp;"q"&amp;ДАННЫЕ!$CC1637&amp;"w"&amp;ДАННЫЕ!$CD1637&amp;"e"&amp;ДАННЫЕ!$CE1637&amp;"m"&amp;ДАННЫЕ!$CF1637&amp;"c"&amp;ДАННЫЕ!$CG1637&amp;"z"&amp;ДАННЫЕ!$CH1637&amp;"d"&amp;IF(H1637=4,1,0)&amp;"s"&amp;IF(ДАННЫЕ!$J1637=1,0,1)&amp;"u"&amp;IF(ДАННЫЕ!$CJ1637&gt;0,1,0)</f>
        <v>g0cf0a06AR1VG0o0xp0v0ntkqwemczd0s1u0</v>
      </c>
      <c r="O1637" s="28" t="str">
        <f>ДАННЫЕ!$I1637&amp;"g"&amp;B1637&amp;A1637&amp;"f"&amp;P1637&amp;"c"&amp;IF(ДАННЫЕ!$U1637&gt;0,1,0)&amp;"s"&amp;IF(ДАННЫЕ!$Q1637&gt;0,IF(YEAR(ДАННЫЕ!$F$1)=YEAR(ДАННЫЕ!$Q1637),IF(MONTH(ДАННЫЕ!$F$1)=MONTH(ДАННЫЕ!$Q1637),111,11),1),0)&amp;"i"&amp;IF(ДАННЫЕ!$R1637+ДАННЫЕ!$S1637+ДАННЫЕ!$T1637=0,0,1)&amp;"h"&amp;IF(ДАННЫЕ!$P1637&gt;0,1,0)&amp;"p"&amp;IF(ДАННЫЕ!$CI1637&gt;0,IF(YEAR(ДАННЫЕ!$F$1)=YEAR(ДАННЫЕ!$CI1637),IF(MONTH(ДАННЫЕ!$F$1)=MONTH(ДАННЫЕ!$CI1637),111,11),1),0)&amp;"d"&amp;IF(ДАННЫЕ!$CJ1637&gt;0,IF(YEAR(ДАННЫЕ!$F$1)=YEAR(ДАННЫЕ!$CJ1637),IF(MONTH(ДАННЫЕ!$F$1)=MONTH(ДАННЫЕ!$CJ1637),111,11),1),0)&amp;"o"&amp;IF(ДАННЫЕ!$CK1637&gt;0,IF(MONTH(ДАННЫЕ!$F$1)=MONTH(ДАННЫЕ!$CK1637),111,11),0)&amp;"v"&amp;IF(ДАННЫЕ!$BE1637&gt;0,IF(MONTH(ДАННЫЕ!$F$1)=MONTH(ДАННЫЕ!$BE1637),111,11),0)</f>
        <v>g00f0c0s0i0h0p0d0o0v0</v>
      </c>
      <c r="P1637" s="15">
        <f t="shared" si="77"/>
        <v>0</v>
      </c>
      <c r="Q1637" s="15">
        <f>IF(ДАННЫЕ!$F$1&gt;ДАННЫЕ!$N1637,IF(YEAR(ДАННЫЕ!$F$1)=YEAR(ДАННЫЕ!M1637),1,0),0)</f>
        <v>0</v>
      </c>
      <c r="R1637" s="15">
        <f>IF(ДАННЫЕ!$F$1&gt;ДАННЫЕ!$N1637,IF(YEAR(ДАННЫЕ!$F$1)=YEAR(ДАННЫЕ!N1637),1,0),0)</f>
        <v>0</v>
      </c>
      <c r="S1637" s="15">
        <f>IF(ДАННЫЕ!$AA1637="2А",1,IF(ДАННЫЕ!$AA1637="2Б",2,IF(ДАННЫЕ!$AA1637="2В",3,IF(ДАННЫЕ!$AA1637=3,4,IF(ДАННЫЕ!$AA1637="4А",5,IF(ДАННЫЕ!$AA1637="4Б",6,IF(ДАННЫЕ!$AA1637="4В",7,IF(ДАННЫЕ!$AA1637=5,8,0))))))))</f>
        <v>0</v>
      </c>
      <c r="T1637" s="15">
        <f>IF(OR(ДАННЫЕ!$AC1637=2,ДАННЫЕ!$AD1637=2,ДАННЫЕ!$AE1637=2),2,IF(OR(ДАННЫЕ!$AC1637=1,ДАННЫЕ!$AD1637=1,ДАННЫЕ!$AE1637=1),1,0))</f>
        <v>0</v>
      </c>
    </row>
    <row r="1638" spans="1:20" x14ac:dyDescent="0.2">
      <c r="A1638" s="78">
        <f>IF(B1638&gt;0,IF(MONTH(ДАННЫЕ!$F$1)=MONTH(ДАННЫЕ!$B1638),1,0),0)</f>
        <v>0</v>
      </c>
      <c r="B1638" s="14">
        <f>IF(ДАННЫЕ!$B1638&gt;0,IF(YEAR(ДАННЫЕ!$F$1)=YEAR(ДАННЫЕ!$B1638),1,0),0)</f>
        <v>0</v>
      </c>
      <c r="C1638" s="14">
        <f>IF(ДАННЫЕ!$CM1638&gt;0,IF(YEAR(ДАННЫЕ!$F$1)=YEAR(ДАННЫЕ!$CM1638),1,0),0)</f>
        <v>0</v>
      </c>
      <c r="D1638" s="14">
        <f>IF(ДАННЫЕ!$CJ1638&gt;0,IF(ДАННЫЕ!$CL1638&gt;ДАННЫЕ!$F$1,1,IF(ДАННЫЕ!$CL1638&gt;0,0,1)),0)</f>
        <v>0</v>
      </c>
      <c r="E1638" s="43" t="str">
        <f ca="1">IF(ДАННЫЕ!$F$1&gt;0,IF(ДАННЫЕ!$G1638&gt;0,DATEDIF(ДАННЫЕ!$G1638,ДАННЫЕ!$F$1,"y"),""),IF(ДАННЫЕ!$G1638&gt;0,DATEDIF(ДАННЫЕ!$G1638,TODAY(),"y"),""))</f>
        <v/>
      </c>
      <c r="F1638" s="43" t="str">
        <f xml:space="preserve"> IF(ДАННЫЕ!$F1638="М",IF(E1638&gt;=18,IF(E1638&lt;60,1,""),""),"")&amp;IF(ДАННЫЕ!$F1638="Ж",IF(E1638&gt;=18,IF(E1638&lt;55,1,""),""),"")</f>
        <v/>
      </c>
      <c r="G1638" s="43" t="str">
        <f xml:space="preserve"> IF(ДАННЫЕ!$F1638="М",IF(E1638&gt;=60,2,""),"")&amp;IF(ДАННЫЕ!$F1638="Ж",IF(E1638&gt;=55,2,""),"")</f>
        <v/>
      </c>
      <c r="H1638" s="43" t="str">
        <f t="shared" ca="1" si="75"/>
        <v/>
      </c>
      <c r="I1638" s="43" t="str">
        <f t="shared" ca="1" si="76"/>
        <v>03</v>
      </c>
      <c r="J1638" s="28" t="str">
        <f ca="1">ДАННЫЕ!$F1638&amp;H1638&amp;I1638&amp;ДАННЫЕ!$I1638&amp;"m"&amp;IF(ДАННЫЕ!$I1638&gt;0,IF(ДАННЫЕ!$J1638&gt;0,0,1),"")&amp;"f"&amp;IF(ДАННЫЕ!$R1638&gt;0,IF(YEAR(ДАННЫЕ!$F$1)=YEAR(ДАННЫЕ!$R1638),1,0),0)&amp;"z"&amp;ДАННЫЕ!$R1638&amp;"p"&amp;ДАННЫЕ!$S1638&amp;"i"&amp;ДАННЫЕ!$T1638&amp;"h"&amp;ДАННЫЕ!$K1638&amp;"be"&amp;ДАННЫЕ!$BI1638&amp;"CD"&amp;IF(ДАННЫЕ!BF1638&gt;500,4,IF(ДАННЫЕ!BF1638&gt;350,3,IF(ДАННЫЕ!BF1638&gt;200,2,IF(ДАННЫЕ!BF1638&gt;0,1,0))))&amp;"g"&amp;B1638&amp;"d"&amp;H1638&amp;"l"&amp;ДАННЫЕ!AT1638&amp;"a"&amp;ДАННЫЕ!$V1638&amp;"v"&amp;R1638&amp;"k"&amp;ДАННЫЕ!$U1638&amp;"s"&amp;ДАННЫЕ!$Y1638&amp;"t"&amp;ДАННЫЕ!$X1638&amp;"b"&amp;IF(ДАННЫЕ!$Q1638&gt;1,1,0)&amp;"PP"&amp;ДАННЫЕ!Z1638&amp;"c"&amp;S1638&amp;"x"&amp;IF(ДАННЫЕ!$BY1638&gt;0,IF(YEAR(ДАННЫЕ!$F$1)=YEAR(ДАННЫЕ!$BY1638),1,0),0)&amp;"n"&amp;IF(ДАННЫЕ!$BZ1638&gt;0,IF(YEAR(ДАННЫЕ!$F$1)=YEAR(ДАННЫЕ!$BZ1638),1,0),0)&amp;"u"&amp;D1638&amp;"z"&amp;IF(ДАННЫЕ!$CL1638&gt;0,IF(YEAR(ДАННЫЕ!$F$1)&gt;YEAR(ДАННЫЕ!$CL1638),11,12),0)</f>
        <v>03mf0zpihbeCD0g0dlav0kstb0PPc0x0n0u0z0</v>
      </c>
      <c r="K1638" s="28" t="str">
        <f ca="1">ДАННЫЕ!$I1638&amp;"x"&amp;B1638&amp;"w"&amp;IF(T1638+ДАННЫЕ!AD1638+ДАННЫЕ!AE1638+ДАННЫЕ!AF1638+ДАННЫЕ!AG1638+ДАННЫЕ!AH1638+ДАННЫЕ!$AL1638+ДАННЫЕ!AI1638+ДАННЫЕ!AJ1638+ДАННЫЕ!AK1638+ДАННЫЕ!AP1638+ДАННЫЕ!AQ1638+ДАННЫЕ!AR1638+ДАННЫЕ!$AM1638+ДАННЫЕ!$AN1638+ДАННЫЕ!AS1638+ДАННЫЕ!AT1638&gt;0,1,0)&amp;IF(OR(T1638=2,ДАННЫЕ!AD1638=2,ДАННЫЕ!AE1638=2,ДАННЫЕ!AF1638=2,ДАННЫЕ!AG1638=2,ДАННЫЕ!AH1638=2,ДАННЫЕ!$AL1638=2,ДАННЫЕ!AI1638=2,ДАННЫЕ!AJ1638=2,ДАННЫЕ!AK1638=2,ДАННЫЕ!AP1638=2,ДАННЫЕ!AQ1638=2,ДАННЫЕ!AR1638=2,ДАННЫЕ!$AM1638=2,ДАННЫЕ!$AN1638=2,ДАННЫЕ!AS1638=2,ДАННЫЕ!AT1638=2),2,0)&amp;"t"&amp;IF(T1638&gt;0,"1"&amp;T1638,"00")&amp;"f"&amp;IF(ДАННЫЕ!$AC1638,"1"&amp;ДАННЫЕ!$AC1638,"00")&amp;"b"&amp;IF(ДАННЫЕ!$AD1638,"1"&amp;ДАННЫЕ!$AD1638,"00")&amp;"g"&amp;IF(ДАННЫЕ!$AF1638,"1"&amp;ДАННЫЕ!$AF1638,"00")&amp;"c"&amp;IF(ДАННЫЕ!$AG1638,"1"&amp;ДАННЫЕ!$AG1638,"00")&amp;"i"&amp;IF(ДАННЫЕ!$AH1638,"1"&amp;ДАННЫЕ!$AH1638,"00")&amp;"r"&amp;IF(ДАННЫЕ!$AL1638,"1"&amp;ДАННЫЕ!$AL1638,"00")&amp;"m"&amp;IF(ДАННЫЕ!$AI1638,"1"&amp;ДАННЫЕ!$AI1638,"00")&amp;"hS"&amp;IF(ДАННЫЕ!$AJ1638,"1"&amp;ДАННЫЕ!$AJ1638,"00")&amp;"hZ"&amp;IF(ДАННЫЕ!$AK1638,"1"&amp;ДАННЫЕ!$AK1638,"00")&amp;"p"&amp;IF(ДАННЫЕ!$AP1638,"1"&amp;ДАННЫЕ!$AP1638,"00")&amp;"k"&amp;IF(ДАННЫЕ!$AQ1638,"1"&amp;ДАННЫЕ!$AQ1638,"00")&amp;"z"&amp;IF(ДАННЫЕ!$AR1638,"1"&amp;ДАННЫЕ!$AR1638,"00")&amp;"j"&amp;IF(ДАННЫЕ!$AM1638,"1"&amp;ДАННЫЕ!$AM1638,"00")&amp;"n"&amp;IF(ДАННЫЕ!$AN1638,"1"&amp;ДАННЫЕ!$AN1638,"00")&amp;"E"&amp;ДАННЫЕ!BI1638&amp;"L"&amp;ДАННЫЕ!AO1638&amp;"h"&amp;IF(ДАННЫЕ!$AU1638&gt;0,1,0)&amp;"v"&amp;IF(ДАННЫЕ!$AW1638&gt;0,1,0)&amp;"a"&amp;IF(ДАННЫЕ!$AS1638,"1"&amp;ДАННЫЕ!$AS1638,"00")&amp;"s"&amp;IF(ДАННЫЕ!$AT1638,"1"&amp;ДАННЫЕ!$AT1638,"00")&amp;"u"&amp;IF(ДАННЫЕ!$CJ1638&gt;0,1,0)&amp;"y"&amp;B1638&amp;"d"&amp;H1638&amp;"e"&amp;F1638&amp;G1638</f>
        <v>x0w00t00f00b00g00c00i00r00m00hS00hZ00p00k00z00j00n00ELh0v0a00s00u0y0de</v>
      </c>
      <c r="L1638" s="28" t="str">
        <f ca="1">ДАННЫЕ!$I1638&amp;"VN"&amp;IF(ДАННЫЕ!AW1638&gt;0,11,10)&amp;"CD"&amp;IF(ДАННЫЕ!BF1638&gt;500,16,IF(ДАННЫЕ!BF1638&gt;350,15,IF(ДАННЫЕ!BF1638&gt;=200,14,IF(ДАННЫЕ!BF1638&gt;=100,13,IF(ДАННЫЕ!BF1638&gt;=50,12,IF(ДАННЫЕ!BF1638&gt;0,11,10))))))&amp;"AR"&amp;IF(ДАННЫЕ!BX1638&gt;0,1,0)&amp;"GD"&amp;B1638&amp;"VV"&amp;IF(E1638&gt;=5,IF(E1638&lt;18,1,0),0)</f>
        <v>VN10CD10AR0GD0VV0</v>
      </c>
      <c r="M1638" s="28" t="str">
        <f>ДАННЫЕ!$I1638&amp;"b"&amp;ДАННЫЕ!$BI1638&amp;"r"&amp;ДАННЫЕ!$BJ1638&amp;"CD"&amp;IF(ДАННЫЕ!BF1638&gt;0,IF(ДАННЫЕ!BF1638&lt;200,1,IF(ДАННЫЕ!BF1638&lt;350,2,3)),0)&amp;"h"&amp;IF(ДАННЫЕ!$BK1638+ДАННЫЕ!$BL1638+ДАННЫЕ!$BM1638&gt;0,1,0)&amp;"x"&amp;ДАННЫЕ!$BK1638&amp;"y"&amp;ДАННЫЕ!$BL1638&amp;"z"&amp;ДАННЫЕ!$BM1638&amp;"c"&amp;IF(ДАННЫЕ!$BK1638+ДАННЫЕ!$BL1638+ДАННЫЕ!$BM1638=3,1,0)&amp;"a"&amp;IF(ДАННЫЕ!$BQ1638+ДАННЫЕ!$BR1638&gt;0,1,0)&amp;"d"&amp;ДАННЫЕ!$BQ1638&amp;"v"&amp;ДАННЫЕ!$BR1638&amp;"p"&amp;ДАННЫЕ!$BS1638&amp;"n"&amp;ДАННЫЕ!$BU1638&amp;"t"&amp;ДАННЫЕ!$BV1638&amp;"o"&amp;ДАННЫЕ!$BT1638&amp;"l"&amp;IF(ДАННЫЕ!$BN1638&gt;0,1,0)&amp;ДАННЫЕ!$BN1638&amp;"g"&amp;ДАННЫЕ!$BO1638&amp;"s"&amp;ДАННЫЕ!$BP1638&amp;"DZ"&amp;IF(ДАННЫЕ!B1638-ДАННЫЕ!G1638 &lt; 60,IF(ДАННЫЕ!B1638-ДАННЫЕ!G1638 &gt;= 0,1,0),0)&amp;"u"&amp;IF(ДАННЫЕ!$CJ1638&gt;0,1,0)</f>
        <v>brCD0h0xyzc0a0dvpntol0gsDZ1u0</v>
      </c>
      <c r="N1638" s="28" t="str">
        <f ca="1">ДАННЫЕ!$F1638&amp;ДАННЫЕ!$I1638&amp;"g"&amp;B1638&amp;"cf"&amp;D1638&amp;"a"&amp;IF(ДАННЫЕ!$BX1638&gt;0,1,0)&amp;IF(ДАННЫЕ!$BF1638&gt;500,1,IF(ДАННЫЕ!$BF1638&gt;350,2,IF(ДАННЫЕ!$BF1638&gt;=200,3,IF(ДАННЫЕ!$BF1638&gt;=100,4,IF(ДАННЫЕ!$BF1638&gt;=50,5,IF(ДАННЫЕ!$BF1638&lt;50,6,0))))))&amp;"AR"&amp;IF(DATEDIF(ДАННЫЕ!$BX1638,ДАННЫЕ!$F$1,"y")&gt;1,1,0)&amp;"VG"&amp;IF(ДАННЫЕ!$BH1638="0",1,0)&amp;"o"&amp;IF(T1638+ДАННЫЕ!$AF1638+ДАННЫЕ!$AG1638+ДАННЫЕ!$AH1638+ДАННЫЕ!$AI1638+ДАННЫЕ!$AJ1638+ДАННЫЕ!$AP1638+ДАННЫЕ!$AQ1638+ДАННЫЕ!$AR1638+ДАННЫЕ!$AU1638+ДАННЫЕ!$AW1638+ДАННЫЕ!$AS1638+ДАННЫЕ!$AT1638&gt;0,1,0)&amp;"x"&amp;ДАННЫЕ!$AG1638&amp;"p"&amp;IF(ДАННЫЕ!$BY1638&gt;0,1,0)&amp;"v"&amp;IF(ДАННЫЕ!$BZ1638&gt;0,1,0)&amp;"n"&amp;ДАННЫЕ!$CA1638&amp;"t"&amp;ДАННЫЕ!$AY1638&amp;"k"&amp;ДАННЫЕ!$CB1638&amp;"q"&amp;ДАННЫЕ!$CC1638&amp;"w"&amp;ДАННЫЕ!$CD1638&amp;"e"&amp;ДАННЫЕ!$CE1638&amp;"m"&amp;ДАННЫЕ!$CF1638&amp;"c"&amp;ДАННЫЕ!$CG1638&amp;"z"&amp;ДАННЫЕ!$CH1638&amp;"d"&amp;IF(H1638=4,1,0)&amp;"s"&amp;IF(ДАННЫЕ!$J1638=1,0,1)&amp;"u"&amp;IF(ДАННЫЕ!$CJ1638&gt;0,1,0)</f>
        <v>g0cf0a06AR1VG0o0xp0v0ntkqwemczd0s1u0</v>
      </c>
      <c r="O1638" s="28" t="str">
        <f>ДАННЫЕ!$I1638&amp;"g"&amp;B1638&amp;A1638&amp;"f"&amp;P1638&amp;"c"&amp;IF(ДАННЫЕ!$U1638&gt;0,1,0)&amp;"s"&amp;IF(ДАННЫЕ!$Q1638&gt;0,IF(YEAR(ДАННЫЕ!$F$1)=YEAR(ДАННЫЕ!$Q1638),IF(MONTH(ДАННЫЕ!$F$1)=MONTH(ДАННЫЕ!$Q1638),111,11),1),0)&amp;"i"&amp;IF(ДАННЫЕ!$R1638+ДАННЫЕ!$S1638+ДАННЫЕ!$T1638=0,0,1)&amp;"h"&amp;IF(ДАННЫЕ!$P1638&gt;0,1,0)&amp;"p"&amp;IF(ДАННЫЕ!$CI1638&gt;0,IF(YEAR(ДАННЫЕ!$F$1)=YEAR(ДАННЫЕ!$CI1638),IF(MONTH(ДАННЫЕ!$F$1)=MONTH(ДАННЫЕ!$CI1638),111,11),1),0)&amp;"d"&amp;IF(ДАННЫЕ!$CJ1638&gt;0,IF(YEAR(ДАННЫЕ!$F$1)=YEAR(ДАННЫЕ!$CJ1638),IF(MONTH(ДАННЫЕ!$F$1)=MONTH(ДАННЫЕ!$CJ1638),111,11),1),0)&amp;"o"&amp;IF(ДАННЫЕ!$CK1638&gt;0,IF(MONTH(ДАННЫЕ!$F$1)=MONTH(ДАННЫЕ!$CK1638),111,11),0)&amp;"v"&amp;IF(ДАННЫЕ!$BE1638&gt;0,IF(MONTH(ДАННЫЕ!$F$1)=MONTH(ДАННЫЕ!$BE1638),111,11),0)</f>
        <v>g00f0c0s0i0h0p0d0o0v0</v>
      </c>
      <c r="P1638" s="15">
        <f t="shared" si="77"/>
        <v>0</v>
      </c>
      <c r="Q1638" s="15">
        <f>IF(ДАННЫЕ!$F$1&gt;ДАННЫЕ!$N1638,IF(YEAR(ДАННЫЕ!$F$1)=YEAR(ДАННЫЕ!M1638),1,0),0)</f>
        <v>0</v>
      </c>
      <c r="R1638" s="15">
        <f>IF(ДАННЫЕ!$F$1&gt;ДАННЫЕ!$N1638,IF(YEAR(ДАННЫЕ!$F$1)=YEAR(ДАННЫЕ!N1638),1,0),0)</f>
        <v>0</v>
      </c>
      <c r="S1638" s="15">
        <f>IF(ДАННЫЕ!$AA1638="2А",1,IF(ДАННЫЕ!$AA1638="2Б",2,IF(ДАННЫЕ!$AA1638="2В",3,IF(ДАННЫЕ!$AA1638=3,4,IF(ДАННЫЕ!$AA1638="4А",5,IF(ДАННЫЕ!$AA1638="4Б",6,IF(ДАННЫЕ!$AA1638="4В",7,IF(ДАННЫЕ!$AA1638=5,8,0))))))))</f>
        <v>0</v>
      </c>
      <c r="T1638" s="15">
        <f>IF(OR(ДАННЫЕ!$AC1638=2,ДАННЫЕ!$AD1638=2,ДАННЫЕ!$AE1638=2),2,IF(OR(ДАННЫЕ!$AC1638=1,ДАННЫЕ!$AD1638=1,ДАННЫЕ!$AE1638=1),1,0))</f>
        <v>0</v>
      </c>
    </row>
    <row r="1639" spans="1:20" x14ac:dyDescent="0.2">
      <c r="A1639" s="78">
        <f>IF(B1639&gt;0,IF(MONTH(ДАННЫЕ!$F$1)=MONTH(ДАННЫЕ!$B1639),1,0),0)</f>
        <v>0</v>
      </c>
      <c r="B1639" s="14">
        <f>IF(ДАННЫЕ!$B1639&gt;0,IF(YEAR(ДАННЫЕ!$F$1)=YEAR(ДАННЫЕ!$B1639),1,0),0)</f>
        <v>0</v>
      </c>
      <c r="C1639" s="14">
        <f>IF(ДАННЫЕ!$CM1639&gt;0,IF(YEAR(ДАННЫЕ!$F$1)=YEAR(ДАННЫЕ!$CM1639),1,0),0)</f>
        <v>0</v>
      </c>
      <c r="D1639" s="14">
        <f>IF(ДАННЫЕ!$CJ1639&gt;0,IF(ДАННЫЕ!$CL1639&gt;ДАННЫЕ!$F$1,1,IF(ДАННЫЕ!$CL1639&gt;0,0,1)),0)</f>
        <v>0</v>
      </c>
      <c r="E1639" s="43" t="str">
        <f ca="1">IF(ДАННЫЕ!$F$1&gt;0,IF(ДАННЫЕ!$G1639&gt;0,DATEDIF(ДАННЫЕ!$G1639,ДАННЫЕ!$F$1,"y"),""),IF(ДАННЫЕ!$G1639&gt;0,DATEDIF(ДАННЫЕ!$G1639,TODAY(),"y"),""))</f>
        <v/>
      </c>
      <c r="F1639" s="43" t="str">
        <f xml:space="preserve"> IF(ДАННЫЕ!$F1639="М",IF(E1639&gt;=18,IF(E1639&lt;60,1,""),""),"")&amp;IF(ДАННЫЕ!$F1639="Ж",IF(E1639&gt;=18,IF(E1639&lt;55,1,""),""),"")</f>
        <v/>
      </c>
      <c r="G1639" s="43" t="str">
        <f xml:space="preserve"> IF(ДАННЫЕ!$F1639="М",IF(E1639&gt;=60,2,""),"")&amp;IF(ДАННЫЕ!$F1639="Ж",IF(E1639&gt;=55,2,""),"")</f>
        <v/>
      </c>
      <c r="H1639" s="43" t="str">
        <f t="shared" ca="1" si="75"/>
        <v/>
      </c>
      <c r="I1639" s="43" t="str">
        <f t="shared" ca="1" si="76"/>
        <v>03</v>
      </c>
      <c r="J1639" s="28" t="str">
        <f ca="1">ДАННЫЕ!$F1639&amp;H1639&amp;I1639&amp;ДАННЫЕ!$I1639&amp;"m"&amp;IF(ДАННЫЕ!$I1639&gt;0,IF(ДАННЫЕ!$J1639&gt;0,0,1),"")&amp;"f"&amp;IF(ДАННЫЕ!$R1639&gt;0,IF(YEAR(ДАННЫЕ!$F$1)=YEAR(ДАННЫЕ!$R1639),1,0),0)&amp;"z"&amp;ДАННЫЕ!$R1639&amp;"p"&amp;ДАННЫЕ!$S1639&amp;"i"&amp;ДАННЫЕ!$T1639&amp;"h"&amp;ДАННЫЕ!$K1639&amp;"be"&amp;ДАННЫЕ!$BI1639&amp;"CD"&amp;IF(ДАННЫЕ!BF1639&gt;500,4,IF(ДАННЫЕ!BF1639&gt;350,3,IF(ДАННЫЕ!BF1639&gt;200,2,IF(ДАННЫЕ!BF1639&gt;0,1,0))))&amp;"g"&amp;B1639&amp;"d"&amp;H1639&amp;"l"&amp;ДАННЫЕ!AT1639&amp;"a"&amp;ДАННЫЕ!$V1639&amp;"v"&amp;R1639&amp;"k"&amp;ДАННЫЕ!$U1639&amp;"s"&amp;ДАННЫЕ!$Y1639&amp;"t"&amp;ДАННЫЕ!$X1639&amp;"b"&amp;IF(ДАННЫЕ!$Q1639&gt;1,1,0)&amp;"PP"&amp;ДАННЫЕ!Z1639&amp;"c"&amp;S1639&amp;"x"&amp;IF(ДАННЫЕ!$BY1639&gt;0,IF(YEAR(ДАННЫЕ!$F$1)=YEAR(ДАННЫЕ!$BY1639),1,0),0)&amp;"n"&amp;IF(ДАННЫЕ!$BZ1639&gt;0,IF(YEAR(ДАННЫЕ!$F$1)=YEAR(ДАННЫЕ!$BZ1639),1,0),0)&amp;"u"&amp;D1639&amp;"z"&amp;IF(ДАННЫЕ!$CL1639&gt;0,IF(YEAR(ДАННЫЕ!$F$1)&gt;YEAR(ДАННЫЕ!$CL1639),11,12),0)</f>
        <v>03mf0zpihbeCD0g0dlav0kstb0PPc0x0n0u0z0</v>
      </c>
      <c r="K1639" s="28" t="str">
        <f ca="1">ДАННЫЕ!$I1639&amp;"x"&amp;B1639&amp;"w"&amp;IF(T1639+ДАННЫЕ!AD1639+ДАННЫЕ!AE1639+ДАННЫЕ!AF1639+ДАННЫЕ!AG1639+ДАННЫЕ!AH1639+ДАННЫЕ!$AL1639+ДАННЫЕ!AI1639+ДАННЫЕ!AJ1639+ДАННЫЕ!AK1639+ДАННЫЕ!AP1639+ДАННЫЕ!AQ1639+ДАННЫЕ!AR1639+ДАННЫЕ!$AM1639+ДАННЫЕ!$AN1639+ДАННЫЕ!AS1639+ДАННЫЕ!AT1639&gt;0,1,0)&amp;IF(OR(T1639=2,ДАННЫЕ!AD1639=2,ДАННЫЕ!AE1639=2,ДАННЫЕ!AF1639=2,ДАННЫЕ!AG1639=2,ДАННЫЕ!AH1639=2,ДАННЫЕ!$AL1639=2,ДАННЫЕ!AI1639=2,ДАННЫЕ!AJ1639=2,ДАННЫЕ!AK1639=2,ДАННЫЕ!AP1639=2,ДАННЫЕ!AQ1639=2,ДАННЫЕ!AR1639=2,ДАННЫЕ!$AM1639=2,ДАННЫЕ!$AN1639=2,ДАННЫЕ!AS1639=2,ДАННЫЕ!AT1639=2),2,0)&amp;"t"&amp;IF(T1639&gt;0,"1"&amp;T1639,"00")&amp;"f"&amp;IF(ДАННЫЕ!$AC1639,"1"&amp;ДАННЫЕ!$AC1639,"00")&amp;"b"&amp;IF(ДАННЫЕ!$AD1639,"1"&amp;ДАННЫЕ!$AD1639,"00")&amp;"g"&amp;IF(ДАННЫЕ!$AF1639,"1"&amp;ДАННЫЕ!$AF1639,"00")&amp;"c"&amp;IF(ДАННЫЕ!$AG1639,"1"&amp;ДАННЫЕ!$AG1639,"00")&amp;"i"&amp;IF(ДАННЫЕ!$AH1639,"1"&amp;ДАННЫЕ!$AH1639,"00")&amp;"r"&amp;IF(ДАННЫЕ!$AL1639,"1"&amp;ДАННЫЕ!$AL1639,"00")&amp;"m"&amp;IF(ДАННЫЕ!$AI1639,"1"&amp;ДАННЫЕ!$AI1639,"00")&amp;"hS"&amp;IF(ДАННЫЕ!$AJ1639,"1"&amp;ДАННЫЕ!$AJ1639,"00")&amp;"hZ"&amp;IF(ДАННЫЕ!$AK1639,"1"&amp;ДАННЫЕ!$AK1639,"00")&amp;"p"&amp;IF(ДАННЫЕ!$AP1639,"1"&amp;ДАННЫЕ!$AP1639,"00")&amp;"k"&amp;IF(ДАННЫЕ!$AQ1639,"1"&amp;ДАННЫЕ!$AQ1639,"00")&amp;"z"&amp;IF(ДАННЫЕ!$AR1639,"1"&amp;ДАННЫЕ!$AR1639,"00")&amp;"j"&amp;IF(ДАННЫЕ!$AM1639,"1"&amp;ДАННЫЕ!$AM1639,"00")&amp;"n"&amp;IF(ДАННЫЕ!$AN1639,"1"&amp;ДАННЫЕ!$AN1639,"00")&amp;"E"&amp;ДАННЫЕ!BI1639&amp;"L"&amp;ДАННЫЕ!AO1639&amp;"h"&amp;IF(ДАННЫЕ!$AU1639&gt;0,1,0)&amp;"v"&amp;IF(ДАННЫЕ!$AW1639&gt;0,1,0)&amp;"a"&amp;IF(ДАННЫЕ!$AS1639,"1"&amp;ДАННЫЕ!$AS1639,"00")&amp;"s"&amp;IF(ДАННЫЕ!$AT1639,"1"&amp;ДАННЫЕ!$AT1639,"00")&amp;"u"&amp;IF(ДАННЫЕ!$CJ1639&gt;0,1,0)&amp;"y"&amp;B1639&amp;"d"&amp;H1639&amp;"e"&amp;F1639&amp;G1639</f>
        <v>x0w00t00f00b00g00c00i00r00m00hS00hZ00p00k00z00j00n00ELh0v0a00s00u0y0de</v>
      </c>
      <c r="L1639" s="28" t="str">
        <f ca="1">ДАННЫЕ!$I1639&amp;"VN"&amp;IF(ДАННЫЕ!AW1639&gt;0,11,10)&amp;"CD"&amp;IF(ДАННЫЕ!BF1639&gt;500,16,IF(ДАННЫЕ!BF1639&gt;350,15,IF(ДАННЫЕ!BF1639&gt;=200,14,IF(ДАННЫЕ!BF1639&gt;=100,13,IF(ДАННЫЕ!BF1639&gt;=50,12,IF(ДАННЫЕ!BF1639&gt;0,11,10))))))&amp;"AR"&amp;IF(ДАННЫЕ!BX1639&gt;0,1,0)&amp;"GD"&amp;B1639&amp;"VV"&amp;IF(E1639&gt;=5,IF(E1639&lt;18,1,0),0)</f>
        <v>VN10CD10AR0GD0VV0</v>
      </c>
      <c r="M1639" s="28" t="str">
        <f>ДАННЫЕ!$I1639&amp;"b"&amp;ДАННЫЕ!$BI1639&amp;"r"&amp;ДАННЫЕ!$BJ1639&amp;"CD"&amp;IF(ДАННЫЕ!BF1639&gt;0,IF(ДАННЫЕ!BF1639&lt;200,1,IF(ДАННЫЕ!BF1639&lt;350,2,3)),0)&amp;"h"&amp;IF(ДАННЫЕ!$BK1639+ДАННЫЕ!$BL1639+ДАННЫЕ!$BM1639&gt;0,1,0)&amp;"x"&amp;ДАННЫЕ!$BK1639&amp;"y"&amp;ДАННЫЕ!$BL1639&amp;"z"&amp;ДАННЫЕ!$BM1639&amp;"c"&amp;IF(ДАННЫЕ!$BK1639+ДАННЫЕ!$BL1639+ДАННЫЕ!$BM1639=3,1,0)&amp;"a"&amp;IF(ДАННЫЕ!$BQ1639+ДАННЫЕ!$BR1639&gt;0,1,0)&amp;"d"&amp;ДАННЫЕ!$BQ1639&amp;"v"&amp;ДАННЫЕ!$BR1639&amp;"p"&amp;ДАННЫЕ!$BS1639&amp;"n"&amp;ДАННЫЕ!$BU1639&amp;"t"&amp;ДАННЫЕ!$BV1639&amp;"o"&amp;ДАННЫЕ!$BT1639&amp;"l"&amp;IF(ДАННЫЕ!$BN1639&gt;0,1,0)&amp;ДАННЫЕ!$BN1639&amp;"g"&amp;ДАННЫЕ!$BO1639&amp;"s"&amp;ДАННЫЕ!$BP1639&amp;"DZ"&amp;IF(ДАННЫЕ!B1639-ДАННЫЕ!G1639 &lt; 60,IF(ДАННЫЕ!B1639-ДАННЫЕ!G1639 &gt;= 0,1,0),0)&amp;"u"&amp;IF(ДАННЫЕ!$CJ1639&gt;0,1,0)</f>
        <v>brCD0h0xyzc0a0dvpntol0gsDZ1u0</v>
      </c>
      <c r="N1639" s="28" t="str">
        <f ca="1">ДАННЫЕ!$F1639&amp;ДАННЫЕ!$I1639&amp;"g"&amp;B1639&amp;"cf"&amp;D1639&amp;"a"&amp;IF(ДАННЫЕ!$BX1639&gt;0,1,0)&amp;IF(ДАННЫЕ!$BF1639&gt;500,1,IF(ДАННЫЕ!$BF1639&gt;350,2,IF(ДАННЫЕ!$BF1639&gt;=200,3,IF(ДАННЫЕ!$BF1639&gt;=100,4,IF(ДАННЫЕ!$BF1639&gt;=50,5,IF(ДАННЫЕ!$BF1639&lt;50,6,0))))))&amp;"AR"&amp;IF(DATEDIF(ДАННЫЕ!$BX1639,ДАННЫЕ!$F$1,"y")&gt;1,1,0)&amp;"VG"&amp;IF(ДАННЫЕ!$BH1639="0",1,0)&amp;"o"&amp;IF(T1639+ДАННЫЕ!$AF1639+ДАННЫЕ!$AG1639+ДАННЫЕ!$AH1639+ДАННЫЕ!$AI1639+ДАННЫЕ!$AJ1639+ДАННЫЕ!$AP1639+ДАННЫЕ!$AQ1639+ДАННЫЕ!$AR1639+ДАННЫЕ!$AU1639+ДАННЫЕ!$AW1639+ДАННЫЕ!$AS1639+ДАННЫЕ!$AT1639&gt;0,1,0)&amp;"x"&amp;ДАННЫЕ!$AG1639&amp;"p"&amp;IF(ДАННЫЕ!$BY1639&gt;0,1,0)&amp;"v"&amp;IF(ДАННЫЕ!$BZ1639&gt;0,1,0)&amp;"n"&amp;ДАННЫЕ!$CA1639&amp;"t"&amp;ДАННЫЕ!$AY1639&amp;"k"&amp;ДАННЫЕ!$CB1639&amp;"q"&amp;ДАННЫЕ!$CC1639&amp;"w"&amp;ДАННЫЕ!$CD1639&amp;"e"&amp;ДАННЫЕ!$CE1639&amp;"m"&amp;ДАННЫЕ!$CF1639&amp;"c"&amp;ДАННЫЕ!$CG1639&amp;"z"&amp;ДАННЫЕ!$CH1639&amp;"d"&amp;IF(H1639=4,1,0)&amp;"s"&amp;IF(ДАННЫЕ!$J1639=1,0,1)&amp;"u"&amp;IF(ДАННЫЕ!$CJ1639&gt;0,1,0)</f>
        <v>g0cf0a06AR1VG0o0xp0v0ntkqwemczd0s1u0</v>
      </c>
      <c r="O1639" s="28" t="str">
        <f>ДАННЫЕ!$I1639&amp;"g"&amp;B1639&amp;A1639&amp;"f"&amp;P1639&amp;"c"&amp;IF(ДАННЫЕ!$U1639&gt;0,1,0)&amp;"s"&amp;IF(ДАННЫЕ!$Q1639&gt;0,IF(YEAR(ДАННЫЕ!$F$1)=YEAR(ДАННЫЕ!$Q1639),IF(MONTH(ДАННЫЕ!$F$1)=MONTH(ДАННЫЕ!$Q1639),111,11),1),0)&amp;"i"&amp;IF(ДАННЫЕ!$R1639+ДАННЫЕ!$S1639+ДАННЫЕ!$T1639=0,0,1)&amp;"h"&amp;IF(ДАННЫЕ!$P1639&gt;0,1,0)&amp;"p"&amp;IF(ДАННЫЕ!$CI1639&gt;0,IF(YEAR(ДАННЫЕ!$F$1)=YEAR(ДАННЫЕ!$CI1639),IF(MONTH(ДАННЫЕ!$F$1)=MONTH(ДАННЫЕ!$CI1639),111,11),1),0)&amp;"d"&amp;IF(ДАННЫЕ!$CJ1639&gt;0,IF(YEAR(ДАННЫЕ!$F$1)=YEAR(ДАННЫЕ!$CJ1639),IF(MONTH(ДАННЫЕ!$F$1)=MONTH(ДАННЫЕ!$CJ1639),111,11),1),0)&amp;"o"&amp;IF(ДАННЫЕ!$CK1639&gt;0,IF(MONTH(ДАННЫЕ!$F$1)=MONTH(ДАННЫЕ!$CK1639),111,11),0)&amp;"v"&amp;IF(ДАННЫЕ!$BE1639&gt;0,IF(MONTH(ДАННЫЕ!$F$1)=MONTH(ДАННЫЕ!$BE1639),111,11),0)</f>
        <v>g00f0c0s0i0h0p0d0o0v0</v>
      </c>
      <c r="P1639" s="15">
        <f t="shared" si="77"/>
        <v>0</v>
      </c>
      <c r="Q1639" s="15">
        <f>IF(ДАННЫЕ!$F$1&gt;ДАННЫЕ!$N1639,IF(YEAR(ДАННЫЕ!$F$1)=YEAR(ДАННЫЕ!M1639),1,0),0)</f>
        <v>0</v>
      </c>
      <c r="R1639" s="15">
        <f>IF(ДАННЫЕ!$F$1&gt;ДАННЫЕ!$N1639,IF(YEAR(ДАННЫЕ!$F$1)=YEAR(ДАННЫЕ!N1639),1,0),0)</f>
        <v>0</v>
      </c>
      <c r="S1639" s="15">
        <f>IF(ДАННЫЕ!$AA1639="2А",1,IF(ДАННЫЕ!$AA1639="2Б",2,IF(ДАННЫЕ!$AA1639="2В",3,IF(ДАННЫЕ!$AA1639=3,4,IF(ДАННЫЕ!$AA1639="4А",5,IF(ДАННЫЕ!$AA1639="4Б",6,IF(ДАННЫЕ!$AA1639="4В",7,IF(ДАННЫЕ!$AA1639=5,8,0))))))))</f>
        <v>0</v>
      </c>
      <c r="T1639" s="15">
        <f>IF(OR(ДАННЫЕ!$AC1639=2,ДАННЫЕ!$AD1639=2,ДАННЫЕ!$AE1639=2),2,IF(OR(ДАННЫЕ!$AC1639=1,ДАННЫЕ!$AD1639=1,ДАННЫЕ!$AE1639=1),1,0))</f>
        <v>0</v>
      </c>
    </row>
    <row r="1640" spans="1:20" x14ac:dyDescent="0.2">
      <c r="A1640" s="78">
        <f>IF(B1640&gt;0,IF(MONTH(ДАННЫЕ!$F$1)=MONTH(ДАННЫЕ!$B1640),1,0),0)</f>
        <v>0</v>
      </c>
      <c r="B1640" s="14">
        <f>IF(ДАННЫЕ!$B1640&gt;0,IF(YEAR(ДАННЫЕ!$F$1)=YEAR(ДАННЫЕ!$B1640),1,0),0)</f>
        <v>0</v>
      </c>
      <c r="C1640" s="14">
        <f>IF(ДАННЫЕ!$CM1640&gt;0,IF(YEAR(ДАННЫЕ!$F$1)=YEAR(ДАННЫЕ!$CM1640),1,0),0)</f>
        <v>0</v>
      </c>
      <c r="D1640" s="14">
        <f>IF(ДАННЫЕ!$CJ1640&gt;0,IF(ДАННЫЕ!$CL1640&gt;ДАННЫЕ!$F$1,1,IF(ДАННЫЕ!$CL1640&gt;0,0,1)),0)</f>
        <v>0</v>
      </c>
      <c r="E1640" s="43" t="str">
        <f ca="1">IF(ДАННЫЕ!$F$1&gt;0,IF(ДАННЫЕ!$G1640&gt;0,DATEDIF(ДАННЫЕ!$G1640,ДАННЫЕ!$F$1,"y"),""),IF(ДАННЫЕ!$G1640&gt;0,DATEDIF(ДАННЫЕ!$G1640,TODAY(),"y"),""))</f>
        <v/>
      </c>
      <c r="F1640" s="43" t="str">
        <f xml:space="preserve"> IF(ДАННЫЕ!$F1640="М",IF(E1640&gt;=18,IF(E1640&lt;60,1,""),""),"")&amp;IF(ДАННЫЕ!$F1640="Ж",IF(E1640&gt;=18,IF(E1640&lt;55,1,""),""),"")</f>
        <v/>
      </c>
      <c r="G1640" s="43" t="str">
        <f xml:space="preserve"> IF(ДАННЫЕ!$F1640="М",IF(E1640&gt;=60,2,""),"")&amp;IF(ДАННЫЕ!$F1640="Ж",IF(E1640&gt;=55,2,""),"")</f>
        <v/>
      </c>
      <c r="H1640" s="43" t="str">
        <f t="shared" ca="1" si="75"/>
        <v/>
      </c>
      <c r="I1640" s="43" t="str">
        <f t="shared" ca="1" si="76"/>
        <v>03</v>
      </c>
      <c r="J1640" s="28" t="str">
        <f ca="1">ДАННЫЕ!$F1640&amp;H1640&amp;I1640&amp;ДАННЫЕ!$I1640&amp;"m"&amp;IF(ДАННЫЕ!$I1640&gt;0,IF(ДАННЫЕ!$J1640&gt;0,0,1),"")&amp;"f"&amp;IF(ДАННЫЕ!$R1640&gt;0,IF(YEAR(ДАННЫЕ!$F$1)=YEAR(ДАННЫЕ!$R1640),1,0),0)&amp;"z"&amp;ДАННЫЕ!$R1640&amp;"p"&amp;ДАННЫЕ!$S1640&amp;"i"&amp;ДАННЫЕ!$T1640&amp;"h"&amp;ДАННЫЕ!$K1640&amp;"be"&amp;ДАННЫЕ!$BI1640&amp;"CD"&amp;IF(ДАННЫЕ!BF1640&gt;500,4,IF(ДАННЫЕ!BF1640&gt;350,3,IF(ДАННЫЕ!BF1640&gt;200,2,IF(ДАННЫЕ!BF1640&gt;0,1,0))))&amp;"g"&amp;B1640&amp;"d"&amp;H1640&amp;"l"&amp;ДАННЫЕ!AT1640&amp;"a"&amp;ДАННЫЕ!$V1640&amp;"v"&amp;R1640&amp;"k"&amp;ДАННЫЕ!$U1640&amp;"s"&amp;ДАННЫЕ!$Y1640&amp;"t"&amp;ДАННЫЕ!$X1640&amp;"b"&amp;IF(ДАННЫЕ!$Q1640&gt;1,1,0)&amp;"PP"&amp;ДАННЫЕ!Z1640&amp;"c"&amp;S1640&amp;"x"&amp;IF(ДАННЫЕ!$BY1640&gt;0,IF(YEAR(ДАННЫЕ!$F$1)=YEAR(ДАННЫЕ!$BY1640),1,0),0)&amp;"n"&amp;IF(ДАННЫЕ!$BZ1640&gt;0,IF(YEAR(ДАННЫЕ!$F$1)=YEAR(ДАННЫЕ!$BZ1640),1,0),0)&amp;"u"&amp;D1640&amp;"z"&amp;IF(ДАННЫЕ!$CL1640&gt;0,IF(YEAR(ДАННЫЕ!$F$1)&gt;YEAR(ДАННЫЕ!$CL1640),11,12),0)</f>
        <v>03mf0zpihbeCD0g0dlav0kstb0PPc0x0n0u0z0</v>
      </c>
      <c r="K1640" s="28" t="str">
        <f ca="1">ДАННЫЕ!$I1640&amp;"x"&amp;B1640&amp;"w"&amp;IF(T1640+ДАННЫЕ!AD1640+ДАННЫЕ!AE1640+ДАННЫЕ!AF1640+ДАННЫЕ!AG1640+ДАННЫЕ!AH1640+ДАННЫЕ!$AL1640+ДАННЫЕ!AI1640+ДАННЫЕ!AJ1640+ДАННЫЕ!AK1640+ДАННЫЕ!AP1640+ДАННЫЕ!AQ1640+ДАННЫЕ!AR1640+ДАННЫЕ!$AM1640+ДАННЫЕ!$AN1640+ДАННЫЕ!AS1640+ДАННЫЕ!AT1640&gt;0,1,0)&amp;IF(OR(T1640=2,ДАННЫЕ!AD1640=2,ДАННЫЕ!AE1640=2,ДАННЫЕ!AF1640=2,ДАННЫЕ!AG1640=2,ДАННЫЕ!AH1640=2,ДАННЫЕ!$AL1640=2,ДАННЫЕ!AI1640=2,ДАННЫЕ!AJ1640=2,ДАННЫЕ!AK1640=2,ДАННЫЕ!AP1640=2,ДАННЫЕ!AQ1640=2,ДАННЫЕ!AR1640=2,ДАННЫЕ!$AM1640=2,ДАННЫЕ!$AN1640=2,ДАННЫЕ!AS1640=2,ДАННЫЕ!AT1640=2),2,0)&amp;"t"&amp;IF(T1640&gt;0,"1"&amp;T1640,"00")&amp;"f"&amp;IF(ДАННЫЕ!$AC1640,"1"&amp;ДАННЫЕ!$AC1640,"00")&amp;"b"&amp;IF(ДАННЫЕ!$AD1640,"1"&amp;ДАННЫЕ!$AD1640,"00")&amp;"g"&amp;IF(ДАННЫЕ!$AF1640,"1"&amp;ДАННЫЕ!$AF1640,"00")&amp;"c"&amp;IF(ДАННЫЕ!$AG1640,"1"&amp;ДАННЫЕ!$AG1640,"00")&amp;"i"&amp;IF(ДАННЫЕ!$AH1640,"1"&amp;ДАННЫЕ!$AH1640,"00")&amp;"r"&amp;IF(ДАННЫЕ!$AL1640,"1"&amp;ДАННЫЕ!$AL1640,"00")&amp;"m"&amp;IF(ДАННЫЕ!$AI1640,"1"&amp;ДАННЫЕ!$AI1640,"00")&amp;"hS"&amp;IF(ДАННЫЕ!$AJ1640,"1"&amp;ДАННЫЕ!$AJ1640,"00")&amp;"hZ"&amp;IF(ДАННЫЕ!$AK1640,"1"&amp;ДАННЫЕ!$AK1640,"00")&amp;"p"&amp;IF(ДАННЫЕ!$AP1640,"1"&amp;ДАННЫЕ!$AP1640,"00")&amp;"k"&amp;IF(ДАННЫЕ!$AQ1640,"1"&amp;ДАННЫЕ!$AQ1640,"00")&amp;"z"&amp;IF(ДАННЫЕ!$AR1640,"1"&amp;ДАННЫЕ!$AR1640,"00")&amp;"j"&amp;IF(ДАННЫЕ!$AM1640,"1"&amp;ДАННЫЕ!$AM1640,"00")&amp;"n"&amp;IF(ДАННЫЕ!$AN1640,"1"&amp;ДАННЫЕ!$AN1640,"00")&amp;"E"&amp;ДАННЫЕ!BI1640&amp;"L"&amp;ДАННЫЕ!AO1640&amp;"h"&amp;IF(ДАННЫЕ!$AU1640&gt;0,1,0)&amp;"v"&amp;IF(ДАННЫЕ!$AW1640&gt;0,1,0)&amp;"a"&amp;IF(ДАННЫЕ!$AS1640,"1"&amp;ДАННЫЕ!$AS1640,"00")&amp;"s"&amp;IF(ДАННЫЕ!$AT1640,"1"&amp;ДАННЫЕ!$AT1640,"00")&amp;"u"&amp;IF(ДАННЫЕ!$CJ1640&gt;0,1,0)&amp;"y"&amp;B1640&amp;"d"&amp;H1640&amp;"e"&amp;F1640&amp;G1640</f>
        <v>x0w00t00f00b00g00c00i00r00m00hS00hZ00p00k00z00j00n00ELh0v0a00s00u0y0de</v>
      </c>
      <c r="L1640" s="28" t="str">
        <f ca="1">ДАННЫЕ!$I1640&amp;"VN"&amp;IF(ДАННЫЕ!AW1640&gt;0,11,10)&amp;"CD"&amp;IF(ДАННЫЕ!BF1640&gt;500,16,IF(ДАННЫЕ!BF1640&gt;350,15,IF(ДАННЫЕ!BF1640&gt;=200,14,IF(ДАННЫЕ!BF1640&gt;=100,13,IF(ДАННЫЕ!BF1640&gt;=50,12,IF(ДАННЫЕ!BF1640&gt;0,11,10))))))&amp;"AR"&amp;IF(ДАННЫЕ!BX1640&gt;0,1,0)&amp;"GD"&amp;B1640&amp;"VV"&amp;IF(E1640&gt;=5,IF(E1640&lt;18,1,0),0)</f>
        <v>VN10CD10AR0GD0VV0</v>
      </c>
      <c r="M1640" s="28" t="str">
        <f>ДАННЫЕ!$I1640&amp;"b"&amp;ДАННЫЕ!$BI1640&amp;"r"&amp;ДАННЫЕ!$BJ1640&amp;"CD"&amp;IF(ДАННЫЕ!BF1640&gt;0,IF(ДАННЫЕ!BF1640&lt;200,1,IF(ДАННЫЕ!BF1640&lt;350,2,3)),0)&amp;"h"&amp;IF(ДАННЫЕ!$BK1640+ДАННЫЕ!$BL1640+ДАННЫЕ!$BM1640&gt;0,1,0)&amp;"x"&amp;ДАННЫЕ!$BK1640&amp;"y"&amp;ДАННЫЕ!$BL1640&amp;"z"&amp;ДАННЫЕ!$BM1640&amp;"c"&amp;IF(ДАННЫЕ!$BK1640+ДАННЫЕ!$BL1640+ДАННЫЕ!$BM1640=3,1,0)&amp;"a"&amp;IF(ДАННЫЕ!$BQ1640+ДАННЫЕ!$BR1640&gt;0,1,0)&amp;"d"&amp;ДАННЫЕ!$BQ1640&amp;"v"&amp;ДАННЫЕ!$BR1640&amp;"p"&amp;ДАННЫЕ!$BS1640&amp;"n"&amp;ДАННЫЕ!$BU1640&amp;"t"&amp;ДАННЫЕ!$BV1640&amp;"o"&amp;ДАННЫЕ!$BT1640&amp;"l"&amp;IF(ДАННЫЕ!$BN1640&gt;0,1,0)&amp;ДАННЫЕ!$BN1640&amp;"g"&amp;ДАННЫЕ!$BO1640&amp;"s"&amp;ДАННЫЕ!$BP1640&amp;"DZ"&amp;IF(ДАННЫЕ!B1640-ДАННЫЕ!G1640 &lt; 60,IF(ДАННЫЕ!B1640-ДАННЫЕ!G1640 &gt;= 0,1,0),0)&amp;"u"&amp;IF(ДАННЫЕ!$CJ1640&gt;0,1,0)</f>
        <v>brCD0h0xyzc0a0dvpntol0gsDZ1u0</v>
      </c>
      <c r="N1640" s="28" t="str">
        <f ca="1">ДАННЫЕ!$F1640&amp;ДАННЫЕ!$I1640&amp;"g"&amp;B1640&amp;"cf"&amp;D1640&amp;"a"&amp;IF(ДАННЫЕ!$BX1640&gt;0,1,0)&amp;IF(ДАННЫЕ!$BF1640&gt;500,1,IF(ДАННЫЕ!$BF1640&gt;350,2,IF(ДАННЫЕ!$BF1640&gt;=200,3,IF(ДАННЫЕ!$BF1640&gt;=100,4,IF(ДАННЫЕ!$BF1640&gt;=50,5,IF(ДАННЫЕ!$BF1640&lt;50,6,0))))))&amp;"AR"&amp;IF(DATEDIF(ДАННЫЕ!$BX1640,ДАННЫЕ!$F$1,"y")&gt;1,1,0)&amp;"VG"&amp;IF(ДАННЫЕ!$BH1640="0",1,0)&amp;"o"&amp;IF(T1640+ДАННЫЕ!$AF1640+ДАННЫЕ!$AG1640+ДАННЫЕ!$AH1640+ДАННЫЕ!$AI1640+ДАННЫЕ!$AJ1640+ДАННЫЕ!$AP1640+ДАННЫЕ!$AQ1640+ДАННЫЕ!$AR1640+ДАННЫЕ!$AU1640+ДАННЫЕ!$AW1640+ДАННЫЕ!$AS1640+ДАННЫЕ!$AT1640&gt;0,1,0)&amp;"x"&amp;ДАННЫЕ!$AG1640&amp;"p"&amp;IF(ДАННЫЕ!$BY1640&gt;0,1,0)&amp;"v"&amp;IF(ДАННЫЕ!$BZ1640&gt;0,1,0)&amp;"n"&amp;ДАННЫЕ!$CA1640&amp;"t"&amp;ДАННЫЕ!$AY1640&amp;"k"&amp;ДАННЫЕ!$CB1640&amp;"q"&amp;ДАННЫЕ!$CC1640&amp;"w"&amp;ДАННЫЕ!$CD1640&amp;"e"&amp;ДАННЫЕ!$CE1640&amp;"m"&amp;ДАННЫЕ!$CF1640&amp;"c"&amp;ДАННЫЕ!$CG1640&amp;"z"&amp;ДАННЫЕ!$CH1640&amp;"d"&amp;IF(H1640=4,1,0)&amp;"s"&amp;IF(ДАННЫЕ!$J1640=1,0,1)&amp;"u"&amp;IF(ДАННЫЕ!$CJ1640&gt;0,1,0)</f>
        <v>g0cf0a06AR1VG0o0xp0v0ntkqwemczd0s1u0</v>
      </c>
      <c r="O1640" s="28" t="str">
        <f>ДАННЫЕ!$I1640&amp;"g"&amp;B1640&amp;A1640&amp;"f"&amp;P1640&amp;"c"&amp;IF(ДАННЫЕ!$U1640&gt;0,1,0)&amp;"s"&amp;IF(ДАННЫЕ!$Q1640&gt;0,IF(YEAR(ДАННЫЕ!$F$1)=YEAR(ДАННЫЕ!$Q1640),IF(MONTH(ДАННЫЕ!$F$1)=MONTH(ДАННЫЕ!$Q1640),111,11),1),0)&amp;"i"&amp;IF(ДАННЫЕ!$R1640+ДАННЫЕ!$S1640+ДАННЫЕ!$T1640=0,0,1)&amp;"h"&amp;IF(ДАННЫЕ!$P1640&gt;0,1,0)&amp;"p"&amp;IF(ДАННЫЕ!$CI1640&gt;0,IF(YEAR(ДАННЫЕ!$F$1)=YEAR(ДАННЫЕ!$CI1640),IF(MONTH(ДАННЫЕ!$F$1)=MONTH(ДАННЫЕ!$CI1640),111,11),1),0)&amp;"d"&amp;IF(ДАННЫЕ!$CJ1640&gt;0,IF(YEAR(ДАННЫЕ!$F$1)=YEAR(ДАННЫЕ!$CJ1640),IF(MONTH(ДАННЫЕ!$F$1)=MONTH(ДАННЫЕ!$CJ1640),111,11),1),0)&amp;"o"&amp;IF(ДАННЫЕ!$CK1640&gt;0,IF(MONTH(ДАННЫЕ!$F$1)=MONTH(ДАННЫЕ!$CK1640),111,11),0)&amp;"v"&amp;IF(ДАННЫЕ!$BE1640&gt;0,IF(MONTH(ДАННЫЕ!$F$1)=MONTH(ДАННЫЕ!$BE1640),111,11),0)</f>
        <v>g00f0c0s0i0h0p0d0o0v0</v>
      </c>
      <c r="P1640" s="15">
        <f t="shared" si="77"/>
        <v>0</v>
      </c>
      <c r="Q1640" s="15">
        <f>IF(ДАННЫЕ!$F$1&gt;ДАННЫЕ!$N1640,IF(YEAR(ДАННЫЕ!$F$1)=YEAR(ДАННЫЕ!M1640),1,0),0)</f>
        <v>0</v>
      </c>
      <c r="R1640" s="15">
        <f>IF(ДАННЫЕ!$F$1&gt;ДАННЫЕ!$N1640,IF(YEAR(ДАННЫЕ!$F$1)=YEAR(ДАННЫЕ!N1640),1,0),0)</f>
        <v>0</v>
      </c>
      <c r="S1640" s="15">
        <f>IF(ДАННЫЕ!$AA1640="2А",1,IF(ДАННЫЕ!$AA1640="2Б",2,IF(ДАННЫЕ!$AA1640="2В",3,IF(ДАННЫЕ!$AA1640=3,4,IF(ДАННЫЕ!$AA1640="4А",5,IF(ДАННЫЕ!$AA1640="4Б",6,IF(ДАННЫЕ!$AA1640="4В",7,IF(ДАННЫЕ!$AA1640=5,8,0))))))))</f>
        <v>0</v>
      </c>
      <c r="T1640" s="15">
        <f>IF(OR(ДАННЫЕ!$AC1640=2,ДАННЫЕ!$AD1640=2,ДАННЫЕ!$AE1640=2),2,IF(OR(ДАННЫЕ!$AC1640=1,ДАННЫЕ!$AD1640=1,ДАННЫЕ!$AE1640=1),1,0))</f>
        <v>0</v>
      </c>
    </row>
    <row r="1641" spans="1:20" x14ac:dyDescent="0.2">
      <c r="A1641" s="78">
        <f>IF(B1641&gt;0,IF(MONTH(ДАННЫЕ!$F$1)=MONTH(ДАННЫЕ!$B1641),1,0),0)</f>
        <v>0</v>
      </c>
      <c r="B1641" s="14">
        <f>IF(ДАННЫЕ!$B1641&gt;0,IF(YEAR(ДАННЫЕ!$F$1)=YEAR(ДАННЫЕ!$B1641),1,0),0)</f>
        <v>0</v>
      </c>
      <c r="C1641" s="14">
        <f>IF(ДАННЫЕ!$CM1641&gt;0,IF(YEAR(ДАННЫЕ!$F$1)=YEAR(ДАННЫЕ!$CM1641),1,0),0)</f>
        <v>0</v>
      </c>
      <c r="D1641" s="14">
        <f>IF(ДАННЫЕ!$CJ1641&gt;0,IF(ДАННЫЕ!$CL1641&gt;ДАННЫЕ!$F$1,1,IF(ДАННЫЕ!$CL1641&gt;0,0,1)),0)</f>
        <v>0</v>
      </c>
      <c r="E1641" s="43" t="str">
        <f ca="1">IF(ДАННЫЕ!$F$1&gt;0,IF(ДАННЫЕ!$G1641&gt;0,DATEDIF(ДАННЫЕ!$G1641,ДАННЫЕ!$F$1,"y"),""),IF(ДАННЫЕ!$G1641&gt;0,DATEDIF(ДАННЫЕ!$G1641,TODAY(),"y"),""))</f>
        <v/>
      </c>
      <c r="F1641" s="43" t="str">
        <f xml:space="preserve"> IF(ДАННЫЕ!$F1641="М",IF(E1641&gt;=18,IF(E1641&lt;60,1,""),""),"")&amp;IF(ДАННЫЕ!$F1641="Ж",IF(E1641&gt;=18,IF(E1641&lt;55,1,""),""),"")</f>
        <v/>
      </c>
      <c r="G1641" s="43" t="str">
        <f xml:space="preserve"> IF(ДАННЫЕ!$F1641="М",IF(E1641&gt;=60,2,""),"")&amp;IF(ДАННЫЕ!$F1641="Ж",IF(E1641&gt;=55,2,""),"")</f>
        <v/>
      </c>
      <c r="H1641" s="43" t="str">
        <f t="shared" ca="1" si="75"/>
        <v/>
      </c>
      <c r="I1641" s="43" t="str">
        <f t="shared" ca="1" si="76"/>
        <v>03</v>
      </c>
      <c r="J1641" s="28" t="str">
        <f ca="1">ДАННЫЕ!$F1641&amp;H1641&amp;I1641&amp;ДАННЫЕ!$I1641&amp;"m"&amp;IF(ДАННЫЕ!$I1641&gt;0,IF(ДАННЫЕ!$J1641&gt;0,0,1),"")&amp;"f"&amp;IF(ДАННЫЕ!$R1641&gt;0,IF(YEAR(ДАННЫЕ!$F$1)=YEAR(ДАННЫЕ!$R1641),1,0),0)&amp;"z"&amp;ДАННЫЕ!$R1641&amp;"p"&amp;ДАННЫЕ!$S1641&amp;"i"&amp;ДАННЫЕ!$T1641&amp;"h"&amp;ДАННЫЕ!$K1641&amp;"be"&amp;ДАННЫЕ!$BI1641&amp;"CD"&amp;IF(ДАННЫЕ!BF1641&gt;500,4,IF(ДАННЫЕ!BF1641&gt;350,3,IF(ДАННЫЕ!BF1641&gt;200,2,IF(ДАННЫЕ!BF1641&gt;0,1,0))))&amp;"g"&amp;B1641&amp;"d"&amp;H1641&amp;"l"&amp;ДАННЫЕ!AT1641&amp;"a"&amp;ДАННЫЕ!$V1641&amp;"v"&amp;R1641&amp;"k"&amp;ДАННЫЕ!$U1641&amp;"s"&amp;ДАННЫЕ!$Y1641&amp;"t"&amp;ДАННЫЕ!$X1641&amp;"b"&amp;IF(ДАННЫЕ!$Q1641&gt;1,1,0)&amp;"PP"&amp;ДАННЫЕ!Z1641&amp;"c"&amp;S1641&amp;"x"&amp;IF(ДАННЫЕ!$BY1641&gt;0,IF(YEAR(ДАННЫЕ!$F$1)=YEAR(ДАННЫЕ!$BY1641),1,0),0)&amp;"n"&amp;IF(ДАННЫЕ!$BZ1641&gt;0,IF(YEAR(ДАННЫЕ!$F$1)=YEAR(ДАННЫЕ!$BZ1641),1,0),0)&amp;"u"&amp;D1641&amp;"z"&amp;IF(ДАННЫЕ!$CL1641&gt;0,IF(YEAR(ДАННЫЕ!$F$1)&gt;YEAR(ДАННЫЕ!$CL1641),11,12),0)</f>
        <v>03mf0zpihbeCD0g0dlav0kstb0PPc0x0n0u0z0</v>
      </c>
      <c r="K1641" s="28" t="str">
        <f ca="1">ДАННЫЕ!$I1641&amp;"x"&amp;B1641&amp;"w"&amp;IF(T1641+ДАННЫЕ!AD1641+ДАННЫЕ!AE1641+ДАННЫЕ!AF1641+ДАННЫЕ!AG1641+ДАННЫЕ!AH1641+ДАННЫЕ!$AL1641+ДАННЫЕ!AI1641+ДАННЫЕ!AJ1641+ДАННЫЕ!AK1641+ДАННЫЕ!AP1641+ДАННЫЕ!AQ1641+ДАННЫЕ!AR1641+ДАННЫЕ!$AM1641+ДАННЫЕ!$AN1641+ДАННЫЕ!AS1641+ДАННЫЕ!AT1641&gt;0,1,0)&amp;IF(OR(T1641=2,ДАННЫЕ!AD1641=2,ДАННЫЕ!AE1641=2,ДАННЫЕ!AF1641=2,ДАННЫЕ!AG1641=2,ДАННЫЕ!AH1641=2,ДАННЫЕ!$AL1641=2,ДАННЫЕ!AI1641=2,ДАННЫЕ!AJ1641=2,ДАННЫЕ!AK1641=2,ДАННЫЕ!AP1641=2,ДАННЫЕ!AQ1641=2,ДАННЫЕ!AR1641=2,ДАННЫЕ!$AM1641=2,ДАННЫЕ!$AN1641=2,ДАННЫЕ!AS1641=2,ДАННЫЕ!AT1641=2),2,0)&amp;"t"&amp;IF(T1641&gt;0,"1"&amp;T1641,"00")&amp;"f"&amp;IF(ДАННЫЕ!$AC1641,"1"&amp;ДАННЫЕ!$AC1641,"00")&amp;"b"&amp;IF(ДАННЫЕ!$AD1641,"1"&amp;ДАННЫЕ!$AD1641,"00")&amp;"g"&amp;IF(ДАННЫЕ!$AF1641,"1"&amp;ДАННЫЕ!$AF1641,"00")&amp;"c"&amp;IF(ДАННЫЕ!$AG1641,"1"&amp;ДАННЫЕ!$AG1641,"00")&amp;"i"&amp;IF(ДАННЫЕ!$AH1641,"1"&amp;ДАННЫЕ!$AH1641,"00")&amp;"r"&amp;IF(ДАННЫЕ!$AL1641,"1"&amp;ДАННЫЕ!$AL1641,"00")&amp;"m"&amp;IF(ДАННЫЕ!$AI1641,"1"&amp;ДАННЫЕ!$AI1641,"00")&amp;"hS"&amp;IF(ДАННЫЕ!$AJ1641,"1"&amp;ДАННЫЕ!$AJ1641,"00")&amp;"hZ"&amp;IF(ДАННЫЕ!$AK1641,"1"&amp;ДАННЫЕ!$AK1641,"00")&amp;"p"&amp;IF(ДАННЫЕ!$AP1641,"1"&amp;ДАННЫЕ!$AP1641,"00")&amp;"k"&amp;IF(ДАННЫЕ!$AQ1641,"1"&amp;ДАННЫЕ!$AQ1641,"00")&amp;"z"&amp;IF(ДАННЫЕ!$AR1641,"1"&amp;ДАННЫЕ!$AR1641,"00")&amp;"j"&amp;IF(ДАННЫЕ!$AM1641,"1"&amp;ДАННЫЕ!$AM1641,"00")&amp;"n"&amp;IF(ДАННЫЕ!$AN1641,"1"&amp;ДАННЫЕ!$AN1641,"00")&amp;"E"&amp;ДАННЫЕ!BI1641&amp;"L"&amp;ДАННЫЕ!AO1641&amp;"h"&amp;IF(ДАННЫЕ!$AU1641&gt;0,1,0)&amp;"v"&amp;IF(ДАННЫЕ!$AW1641&gt;0,1,0)&amp;"a"&amp;IF(ДАННЫЕ!$AS1641,"1"&amp;ДАННЫЕ!$AS1641,"00")&amp;"s"&amp;IF(ДАННЫЕ!$AT1641,"1"&amp;ДАННЫЕ!$AT1641,"00")&amp;"u"&amp;IF(ДАННЫЕ!$CJ1641&gt;0,1,0)&amp;"y"&amp;B1641&amp;"d"&amp;H1641&amp;"e"&amp;F1641&amp;G1641</f>
        <v>x0w00t00f00b00g00c00i00r00m00hS00hZ00p00k00z00j00n00ELh0v0a00s00u0y0de</v>
      </c>
      <c r="L1641" s="28" t="str">
        <f ca="1">ДАННЫЕ!$I1641&amp;"VN"&amp;IF(ДАННЫЕ!AW1641&gt;0,11,10)&amp;"CD"&amp;IF(ДАННЫЕ!BF1641&gt;500,16,IF(ДАННЫЕ!BF1641&gt;350,15,IF(ДАННЫЕ!BF1641&gt;=200,14,IF(ДАННЫЕ!BF1641&gt;=100,13,IF(ДАННЫЕ!BF1641&gt;=50,12,IF(ДАННЫЕ!BF1641&gt;0,11,10))))))&amp;"AR"&amp;IF(ДАННЫЕ!BX1641&gt;0,1,0)&amp;"GD"&amp;B1641&amp;"VV"&amp;IF(E1641&gt;=5,IF(E1641&lt;18,1,0),0)</f>
        <v>VN10CD10AR0GD0VV0</v>
      </c>
      <c r="M1641" s="28" t="str">
        <f>ДАННЫЕ!$I1641&amp;"b"&amp;ДАННЫЕ!$BI1641&amp;"r"&amp;ДАННЫЕ!$BJ1641&amp;"CD"&amp;IF(ДАННЫЕ!BF1641&gt;0,IF(ДАННЫЕ!BF1641&lt;200,1,IF(ДАННЫЕ!BF1641&lt;350,2,3)),0)&amp;"h"&amp;IF(ДАННЫЕ!$BK1641+ДАННЫЕ!$BL1641+ДАННЫЕ!$BM1641&gt;0,1,0)&amp;"x"&amp;ДАННЫЕ!$BK1641&amp;"y"&amp;ДАННЫЕ!$BL1641&amp;"z"&amp;ДАННЫЕ!$BM1641&amp;"c"&amp;IF(ДАННЫЕ!$BK1641+ДАННЫЕ!$BL1641+ДАННЫЕ!$BM1641=3,1,0)&amp;"a"&amp;IF(ДАННЫЕ!$BQ1641+ДАННЫЕ!$BR1641&gt;0,1,0)&amp;"d"&amp;ДАННЫЕ!$BQ1641&amp;"v"&amp;ДАННЫЕ!$BR1641&amp;"p"&amp;ДАННЫЕ!$BS1641&amp;"n"&amp;ДАННЫЕ!$BU1641&amp;"t"&amp;ДАННЫЕ!$BV1641&amp;"o"&amp;ДАННЫЕ!$BT1641&amp;"l"&amp;IF(ДАННЫЕ!$BN1641&gt;0,1,0)&amp;ДАННЫЕ!$BN1641&amp;"g"&amp;ДАННЫЕ!$BO1641&amp;"s"&amp;ДАННЫЕ!$BP1641&amp;"DZ"&amp;IF(ДАННЫЕ!B1641-ДАННЫЕ!G1641 &lt; 60,IF(ДАННЫЕ!B1641-ДАННЫЕ!G1641 &gt;= 0,1,0),0)&amp;"u"&amp;IF(ДАННЫЕ!$CJ1641&gt;0,1,0)</f>
        <v>brCD0h0xyzc0a0dvpntol0gsDZ1u0</v>
      </c>
      <c r="N1641" s="28" t="str">
        <f ca="1">ДАННЫЕ!$F1641&amp;ДАННЫЕ!$I1641&amp;"g"&amp;B1641&amp;"cf"&amp;D1641&amp;"a"&amp;IF(ДАННЫЕ!$BX1641&gt;0,1,0)&amp;IF(ДАННЫЕ!$BF1641&gt;500,1,IF(ДАННЫЕ!$BF1641&gt;350,2,IF(ДАННЫЕ!$BF1641&gt;=200,3,IF(ДАННЫЕ!$BF1641&gt;=100,4,IF(ДАННЫЕ!$BF1641&gt;=50,5,IF(ДАННЫЕ!$BF1641&lt;50,6,0))))))&amp;"AR"&amp;IF(DATEDIF(ДАННЫЕ!$BX1641,ДАННЫЕ!$F$1,"y")&gt;1,1,0)&amp;"VG"&amp;IF(ДАННЫЕ!$BH1641="0",1,0)&amp;"o"&amp;IF(T1641+ДАННЫЕ!$AF1641+ДАННЫЕ!$AG1641+ДАННЫЕ!$AH1641+ДАННЫЕ!$AI1641+ДАННЫЕ!$AJ1641+ДАННЫЕ!$AP1641+ДАННЫЕ!$AQ1641+ДАННЫЕ!$AR1641+ДАННЫЕ!$AU1641+ДАННЫЕ!$AW1641+ДАННЫЕ!$AS1641+ДАННЫЕ!$AT1641&gt;0,1,0)&amp;"x"&amp;ДАННЫЕ!$AG1641&amp;"p"&amp;IF(ДАННЫЕ!$BY1641&gt;0,1,0)&amp;"v"&amp;IF(ДАННЫЕ!$BZ1641&gt;0,1,0)&amp;"n"&amp;ДАННЫЕ!$CA1641&amp;"t"&amp;ДАННЫЕ!$AY1641&amp;"k"&amp;ДАННЫЕ!$CB1641&amp;"q"&amp;ДАННЫЕ!$CC1641&amp;"w"&amp;ДАННЫЕ!$CD1641&amp;"e"&amp;ДАННЫЕ!$CE1641&amp;"m"&amp;ДАННЫЕ!$CF1641&amp;"c"&amp;ДАННЫЕ!$CG1641&amp;"z"&amp;ДАННЫЕ!$CH1641&amp;"d"&amp;IF(H1641=4,1,0)&amp;"s"&amp;IF(ДАННЫЕ!$J1641=1,0,1)&amp;"u"&amp;IF(ДАННЫЕ!$CJ1641&gt;0,1,0)</f>
        <v>g0cf0a06AR1VG0o0xp0v0ntkqwemczd0s1u0</v>
      </c>
      <c r="O1641" s="28" t="str">
        <f>ДАННЫЕ!$I1641&amp;"g"&amp;B1641&amp;A1641&amp;"f"&amp;P1641&amp;"c"&amp;IF(ДАННЫЕ!$U1641&gt;0,1,0)&amp;"s"&amp;IF(ДАННЫЕ!$Q1641&gt;0,IF(YEAR(ДАННЫЕ!$F$1)=YEAR(ДАННЫЕ!$Q1641),IF(MONTH(ДАННЫЕ!$F$1)=MONTH(ДАННЫЕ!$Q1641),111,11),1),0)&amp;"i"&amp;IF(ДАННЫЕ!$R1641+ДАННЫЕ!$S1641+ДАННЫЕ!$T1641=0,0,1)&amp;"h"&amp;IF(ДАННЫЕ!$P1641&gt;0,1,0)&amp;"p"&amp;IF(ДАННЫЕ!$CI1641&gt;0,IF(YEAR(ДАННЫЕ!$F$1)=YEAR(ДАННЫЕ!$CI1641),IF(MONTH(ДАННЫЕ!$F$1)=MONTH(ДАННЫЕ!$CI1641),111,11),1),0)&amp;"d"&amp;IF(ДАННЫЕ!$CJ1641&gt;0,IF(YEAR(ДАННЫЕ!$F$1)=YEAR(ДАННЫЕ!$CJ1641),IF(MONTH(ДАННЫЕ!$F$1)=MONTH(ДАННЫЕ!$CJ1641),111,11),1),0)&amp;"o"&amp;IF(ДАННЫЕ!$CK1641&gt;0,IF(MONTH(ДАННЫЕ!$F$1)=MONTH(ДАННЫЕ!$CK1641),111,11),0)&amp;"v"&amp;IF(ДАННЫЕ!$BE1641&gt;0,IF(MONTH(ДАННЫЕ!$F$1)=MONTH(ДАННЫЕ!$BE1641),111,11),0)</f>
        <v>g00f0c0s0i0h0p0d0o0v0</v>
      </c>
      <c r="P1641" s="15">
        <f t="shared" si="77"/>
        <v>0</v>
      </c>
      <c r="Q1641" s="15">
        <f>IF(ДАННЫЕ!$F$1&gt;ДАННЫЕ!$N1641,IF(YEAR(ДАННЫЕ!$F$1)=YEAR(ДАННЫЕ!M1641),1,0),0)</f>
        <v>0</v>
      </c>
      <c r="R1641" s="15">
        <f>IF(ДАННЫЕ!$F$1&gt;ДАННЫЕ!$N1641,IF(YEAR(ДАННЫЕ!$F$1)=YEAR(ДАННЫЕ!N1641),1,0),0)</f>
        <v>0</v>
      </c>
      <c r="S1641" s="15">
        <f>IF(ДАННЫЕ!$AA1641="2А",1,IF(ДАННЫЕ!$AA1641="2Б",2,IF(ДАННЫЕ!$AA1641="2В",3,IF(ДАННЫЕ!$AA1641=3,4,IF(ДАННЫЕ!$AA1641="4А",5,IF(ДАННЫЕ!$AA1641="4Б",6,IF(ДАННЫЕ!$AA1641="4В",7,IF(ДАННЫЕ!$AA1641=5,8,0))))))))</f>
        <v>0</v>
      </c>
      <c r="T1641" s="15">
        <f>IF(OR(ДАННЫЕ!$AC1641=2,ДАННЫЕ!$AD1641=2,ДАННЫЕ!$AE1641=2),2,IF(OR(ДАННЫЕ!$AC1641=1,ДАННЫЕ!$AD1641=1,ДАННЫЕ!$AE1641=1),1,0))</f>
        <v>0</v>
      </c>
    </row>
    <row r="1642" spans="1:20" x14ac:dyDescent="0.2">
      <c r="A1642" s="78">
        <f>IF(B1642&gt;0,IF(MONTH(ДАННЫЕ!$F$1)=MONTH(ДАННЫЕ!$B1642),1,0),0)</f>
        <v>0</v>
      </c>
      <c r="B1642" s="14">
        <f>IF(ДАННЫЕ!$B1642&gt;0,IF(YEAR(ДАННЫЕ!$F$1)=YEAR(ДАННЫЕ!$B1642),1,0),0)</f>
        <v>0</v>
      </c>
      <c r="C1642" s="14">
        <f>IF(ДАННЫЕ!$CM1642&gt;0,IF(YEAR(ДАННЫЕ!$F$1)=YEAR(ДАННЫЕ!$CM1642),1,0),0)</f>
        <v>0</v>
      </c>
      <c r="D1642" s="14">
        <f>IF(ДАННЫЕ!$CJ1642&gt;0,IF(ДАННЫЕ!$CL1642&gt;ДАННЫЕ!$F$1,1,IF(ДАННЫЕ!$CL1642&gt;0,0,1)),0)</f>
        <v>0</v>
      </c>
      <c r="E1642" s="43" t="str">
        <f ca="1">IF(ДАННЫЕ!$F$1&gt;0,IF(ДАННЫЕ!$G1642&gt;0,DATEDIF(ДАННЫЕ!$G1642,ДАННЫЕ!$F$1,"y"),""),IF(ДАННЫЕ!$G1642&gt;0,DATEDIF(ДАННЫЕ!$G1642,TODAY(),"y"),""))</f>
        <v/>
      </c>
      <c r="F1642" s="43" t="str">
        <f xml:space="preserve"> IF(ДАННЫЕ!$F1642="М",IF(E1642&gt;=18,IF(E1642&lt;60,1,""),""),"")&amp;IF(ДАННЫЕ!$F1642="Ж",IF(E1642&gt;=18,IF(E1642&lt;55,1,""),""),"")</f>
        <v/>
      </c>
      <c r="G1642" s="43" t="str">
        <f xml:space="preserve"> IF(ДАННЫЕ!$F1642="М",IF(E1642&gt;=60,2,""),"")&amp;IF(ДАННЫЕ!$F1642="Ж",IF(E1642&gt;=55,2,""),"")</f>
        <v/>
      </c>
      <c r="H1642" s="43" t="str">
        <f t="shared" ref="H1642:H1705" ca="1" si="78">IF(E1642&lt;0,"-1",IF(E1642&lt;1,11,IF(E1642&lt;3,12,IF(E1642&lt;5,13,IF(E1642&lt;10,14,IF(E1642&lt;15,15,IF(E1642&lt;18,16,"")))))))</f>
        <v/>
      </c>
      <c r="I1642" s="43" t="str">
        <f t="shared" ref="I1642:I1705" ca="1" si="79">IF(E1642&gt;=60,"03",IF(E1642&gt;=50,"02",IF(E1642&gt;=45,"01",IF(E1642&gt;=35,9,IF(E1642&gt;=25,8,IF(E1642&gt;=18,7,""))))))</f>
        <v>03</v>
      </c>
      <c r="J1642" s="28" t="str">
        <f ca="1">ДАННЫЕ!$F1642&amp;H1642&amp;I1642&amp;ДАННЫЕ!$I1642&amp;"m"&amp;IF(ДАННЫЕ!$I1642&gt;0,IF(ДАННЫЕ!$J1642&gt;0,0,1),"")&amp;"f"&amp;IF(ДАННЫЕ!$R1642&gt;0,IF(YEAR(ДАННЫЕ!$F$1)=YEAR(ДАННЫЕ!$R1642),1,0),0)&amp;"z"&amp;ДАННЫЕ!$R1642&amp;"p"&amp;ДАННЫЕ!$S1642&amp;"i"&amp;ДАННЫЕ!$T1642&amp;"h"&amp;ДАННЫЕ!$K1642&amp;"be"&amp;ДАННЫЕ!$BI1642&amp;"CD"&amp;IF(ДАННЫЕ!BF1642&gt;500,4,IF(ДАННЫЕ!BF1642&gt;350,3,IF(ДАННЫЕ!BF1642&gt;200,2,IF(ДАННЫЕ!BF1642&gt;0,1,0))))&amp;"g"&amp;B1642&amp;"d"&amp;H1642&amp;"l"&amp;ДАННЫЕ!AT1642&amp;"a"&amp;ДАННЫЕ!$V1642&amp;"v"&amp;R1642&amp;"k"&amp;ДАННЫЕ!$U1642&amp;"s"&amp;ДАННЫЕ!$Y1642&amp;"t"&amp;ДАННЫЕ!$X1642&amp;"b"&amp;IF(ДАННЫЕ!$Q1642&gt;1,1,0)&amp;"PP"&amp;ДАННЫЕ!Z1642&amp;"c"&amp;S1642&amp;"x"&amp;IF(ДАННЫЕ!$BY1642&gt;0,IF(YEAR(ДАННЫЕ!$F$1)=YEAR(ДАННЫЕ!$BY1642),1,0),0)&amp;"n"&amp;IF(ДАННЫЕ!$BZ1642&gt;0,IF(YEAR(ДАННЫЕ!$F$1)=YEAR(ДАННЫЕ!$BZ1642),1,0),0)&amp;"u"&amp;D1642&amp;"z"&amp;IF(ДАННЫЕ!$CL1642&gt;0,IF(YEAR(ДАННЫЕ!$F$1)&gt;YEAR(ДАННЫЕ!$CL1642),11,12),0)</f>
        <v>03mf0zpihbeCD0g0dlav0kstb0PPc0x0n0u0z0</v>
      </c>
      <c r="K1642" s="28" t="str">
        <f ca="1">ДАННЫЕ!$I1642&amp;"x"&amp;B1642&amp;"w"&amp;IF(T1642+ДАННЫЕ!AD1642+ДАННЫЕ!AE1642+ДАННЫЕ!AF1642+ДАННЫЕ!AG1642+ДАННЫЕ!AH1642+ДАННЫЕ!$AL1642+ДАННЫЕ!AI1642+ДАННЫЕ!AJ1642+ДАННЫЕ!AK1642+ДАННЫЕ!AP1642+ДАННЫЕ!AQ1642+ДАННЫЕ!AR1642+ДАННЫЕ!$AM1642+ДАННЫЕ!$AN1642+ДАННЫЕ!AS1642+ДАННЫЕ!AT1642&gt;0,1,0)&amp;IF(OR(T1642=2,ДАННЫЕ!AD1642=2,ДАННЫЕ!AE1642=2,ДАННЫЕ!AF1642=2,ДАННЫЕ!AG1642=2,ДАННЫЕ!AH1642=2,ДАННЫЕ!$AL1642=2,ДАННЫЕ!AI1642=2,ДАННЫЕ!AJ1642=2,ДАННЫЕ!AK1642=2,ДАННЫЕ!AP1642=2,ДАННЫЕ!AQ1642=2,ДАННЫЕ!AR1642=2,ДАННЫЕ!$AM1642=2,ДАННЫЕ!$AN1642=2,ДАННЫЕ!AS1642=2,ДАННЫЕ!AT1642=2),2,0)&amp;"t"&amp;IF(T1642&gt;0,"1"&amp;T1642,"00")&amp;"f"&amp;IF(ДАННЫЕ!$AC1642,"1"&amp;ДАННЫЕ!$AC1642,"00")&amp;"b"&amp;IF(ДАННЫЕ!$AD1642,"1"&amp;ДАННЫЕ!$AD1642,"00")&amp;"g"&amp;IF(ДАННЫЕ!$AF1642,"1"&amp;ДАННЫЕ!$AF1642,"00")&amp;"c"&amp;IF(ДАННЫЕ!$AG1642,"1"&amp;ДАННЫЕ!$AG1642,"00")&amp;"i"&amp;IF(ДАННЫЕ!$AH1642,"1"&amp;ДАННЫЕ!$AH1642,"00")&amp;"r"&amp;IF(ДАННЫЕ!$AL1642,"1"&amp;ДАННЫЕ!$AL1642,"00")&amp;"m"&amp;IF(ДАННЫЕ!$AI1642,"1"&amp;ДАННЫЕ!$AI1642,"00")&amp;"hS"&amp;IF(ДАННЫЕ!$AJ1642,"1"&amp;ДАННЫЕ!$AJ1642,"00")&amp;"hZ"&amp;IF(ДАННЫЕ!$AK1642,"1"&amp;ДАННЫЕ!$AK1642,"00")&amp;"p"&amp;IF(ДАННЫЕ!$AP1642,"1"&amp;ДАННЫЕ!$AP1642,"00")&amp;"k"&amp;IF(ДАННЫЕ!$AQ1642,"1"&amp;ДАННЫЕ!$AQ1642,"00")&amp;"z"&amp;IF(ДАННЫЕ!$AR1642,"1"&amp;ДАННЫЕ!$AR1642,"00")&amp;"j"&amp;IF(ДАННЫЕ!$AM1642,"1"&amp;ДАННЫЕ!$AM1642,"00")&amp;"n"&amp;IF(ДАННЫЕ!$AN1642,"1"&amp;ДАННЫЕ!$AN1642,"00")&amp;"E"&amp;ДАННЫЕ!BI1642&amp;"L"&amp;ДАННЫЕ!AO1642&amp;"h"&amp;IF(ДАННЫЕ!$AU1642&gt;0,1,0)&amp;"v"&amp;IF(ДАННЫЕ!$AW1642&gt;0,1,0)&amp;"a"&amp;IF(ДАННЫЕ!$AS1642,"1"&amp;ДАННЫЕ!$AS1642,"00")&amp;"s"&amp;IF(ДАННЫЕ!$AT1642,"1"&amp;ДАННЫЕ!$AT1642,"00")&amp;"u"&amp;IF(ДАННЫЕ!$CJ1642&gt;0,1,0)&amp;"y"&amp;B1642&amp;"d"&amp;H1642&amp;"e"&amp;F1642&amp;G1642</f>
        <v>x0w00t00f00b00g00c00i00r00m00hS00hZ00p00k00z00j00n00ELh0v0a00s00u0y0de</v>
      </c>
      <c r="L1642" s="28" t="str">
        <f ca="1">ДАННЫЕ!$I1642&amp;"VN"&amp;IF(ДАННЫЕ!AW1642&gt;0,11,10)&amp;"CD"&amp;IF(ДАННЫЕ!BF1642&gt;500,16,IF(ДАННЫЕ!BF1642&gt;350,15,IF(ДАННЫЕ!BF1642&gt;=200,14,IF(ДАННЫЕ!BF1642&gt;=100,13,IF(ДАННЫЕ!BF1642&gt;=50,12,IF(ДАННЫЕ!BF1642&gt;0,11,10))))))&amp;"AR"&amp;IF(ДАННЫЕ!BX1642&gt;0,1,0)&amp;"GD"&amp;B1642&amp;"VV"&amp;IF(E1642&gt;=5,IF(E1642&lt;18,1,0),0)</f>
        <v>VN10CD10AR0GD0VV0</v>
      </c>
      <c r="M1642" s="28" t="str">
        <f>ДАННЫЕ!$I1642&amp;"b"&amp;ДАННЫЕ!$BI1642&amp;"r"&amp;ДАННЫЕ!$BJ1642&amp;"CD"&amp;IF(ДАННЫЕ!BF1642&gt;0,IF(ДАННЫЕ!BF1642&lt;200,1,IF(ДАННЫЕ!BF1642&lt;350,2,3)),0)&amp;"h"&amp;IF(ДАННЫЕ!$BK1642+ДАННЫЕ!$BL1642+ДАННЫЕ!$BM1642&gt;0,1,0)&amp;"x"&amp;ДАННЫЕ!$BK1642&amp;"y"&amp;ДАННЫЕ!$BL1642&amp;"z"&amp;ДАННЫЕ!$BM1642&amp;"c"&amp;IF(ДАННЫЕ!$BK1642+ДАННЫЕ!$BL1642+ДАННЫЕ!$BM1642=3,1,0)&amp;"a"&amp;IF(ДАННЫЕ!$BQ1642+ДАННЫЕ!$BR1642&gt;0,1,0)&amp;"d"&amp;ДАННЫЕ!$BQ1642&amp;"v"&amp;ДАННЫЕ!$BR1642&amp;"p"&amp;ДАННЫЕ!$BS1642&amp;"n"&amp;ДАННЫЕ!$BU1642&amp;"t"&amp;ДАННЫЕ!$BV1642&amp;"o"&amp;ДАННЫЕ!$BT1642&amp;"l"&amp;IF(ДАННЫЕ!$BN1642&gt;0,1,0)&amp;ДАННЫЕ!$BN1642&amp;"g"&amp;ДАННЫЕ!$BO1642&amp;"s"&amp;ДАННЫЕ!$BP1642&amp;"DZ"&amp;IF(ДАННЫЕ!B1642-ДАННЫЕ!G1642 &lt; 60,IF(ДАННЫЕ!B1642-ДАННЫЕ!G1642 &gt;= 0,1,0),0)&amp;"u"&amp;IF(ДАННЫЕ!$CJ1642&gt;0,1,0)</f>
        <v>brCD0h0xyzc0a0dvpntol0gsDZ1u0</v>
      </c>
      <c r="N1642" s="28" t="str">
        <f ca="1">ДАННЫЕ!$F1642&amp;ДАННЫЕ!$I1642&amp;"g"&amp;B1642&amp;"cf"&amp;D1642&amp;"a"&amp;IF(ДАННЫЕ!$BX1642&gt;0,1,0)&amp;IF(ДАННЫЕ!$BF1642&gt;500,1,IF(ДАННЫЕ!$BF1642&gt;350,2,IF(ДАННЫЕ!$BF1642&gt;=200,3,IF(ДАННЫЕ!$BF1642&gt;=100,4,IF(ДАННЫЕ!$BF1642&gt;=50,5,IF(ДАННЫЕ!$BF1642&lt;50,6,0))))))&amp;"AR"&amp;IF(DATEDIF(ДАННЫЕ!$BX1642,ДАННЫЕ!$F$1,"y")&gt;1,1,0)&amp;"VG"&amp;IF(ДАННЫЕ!$BH1642="0",1,0)&amp;"o"&amp;IF(T1642+ДАННЫЕ!$AF1642+ДАННЫЕ!$AG1642+ДАННЫЕ!$AH1642+ДАННЫЕ!$AI1642+ДАННЫЕ!$AJ1642+ДАННЫЕ!$AP1642+ДАННЫЕ!$AQ1642+ДАННЫЕ!$AR1642+ДАННЫЕ!$AU1642+ДАННЫЕ!$AW1642+ДАННЫЕ!$AS1642+ДАННЫЕ!$AT1642&gt;0,1,0)&amp;"x"&amp;ДАННЫЕ!$AG1642&amp;"p"&amp;IF(ДАННЫЕ!$BY1642&gt;0,1,0)&amp;"v"&amp;IF(ДАННЫЕ!$BZ1642&gt;0,1,0)&amp;"n"&amp;ДАННЫЕ!$CA1642&amp;"t"&amp;ДАННЫЕ!$AY1642&amp;"k"&amp;ДАННЫЕ!$CB1642&amp;"q"&amp;ДАННЫЕ!$CC1642&amp;"w"&amp;ДАННЫЕ!$CD1642&amp;"e"&amp;ДАННЫЕ!$CE1642&amp;"m"&amp;ДАННЫЕ!$CF1642&amp;"c"&amp;ДАННЫЕ!$CG1642&amp;"z"&amp;ДАННЫЕ!$CH1642&amp;"d"&amp;IF(H1642=4,1,0)&amp;"s"&amp;IF(ДАННЫЕ!$J1642=1,0,1)&amp;"u"&amp;IF(ДАННЫЕ!$CJ1642&gt;0,1,0)</f>
        <v>g0cf0a06AR1VG0o0xp0v0ntkqwemczd0s1u0</v>
      </c>
      <c r="O1642" s="28" t="str">
        <f>ДАННЫЕ!$I1642&amp;"g"&amp;B1642&amp;A1642&amp;"f"&amp;P1642&amp;"c"&amp;IF(ДАННЫЕ!$U1642&gt;0,1,0)&amp;"s"&amp;IF(ДАННЫЕ!$Q1642&gt;0,IF(YEAR(ДАННЫЕ!$F$1)=YEAR(ДАННЫЕ!$Q1642),IF(MONTH(ДАННЫЕ!$F$1)=MONTH(ДАННЫЕ!$Q1642),111,11),1),0)&amp;"i"&amp;IF(ДАННЫЕ!$R1642+ДАННЫЕ!$S1642+ДАННЫЕ!$T1642=0,0,1)&amp;"h"&amp;IF(ДАННЫЕ!$P1642&gt;0,1,0)&amp;"p"&amp;IF(ДАННЫЕ!$CI1642&gt;0,IF(YEAR(ДАННЫЕ!$F$1)=YEAR(ДАННЫЕ!$CI1642),IF(MONTH(ДАННЫЕ!$F$1)=MONTH(ДАННЫЕ!$CI1642),111,11),1),0)&amp;"d"&amp;IF(ДАННЫЕ!$CJ1642&gt;0,IF(YEAR(ДАННЫЕ!$F$1)=YEAR(ДАННЫЕ!$CJ1642),IF(MONTH(ДАННЫЕ!$F$1)=MONTH(ДАННЫЕ!$CJ1642),111,11),1),0)&amp;"o"&amp;IF(ДАННЫЕ!$CK1642&gt;0,IF(MONTH(ДАННЫЕ!$F$1)=MONTH(ДАННЫЕ!$CK1642),111,11),0)&amp;"v"&amp;IF(ДАННЫЕ!$BE1642&gt;0,IF(MONTH(ДАННЫЕ!$F$1)=MONTH(ДАННЫЕ!$BE1642),111,11),0)</f>
        <v>g00f0c0s0i0h0p0d0o0v0</v>
      </c>
      <c r="P1642" s="15">
        <f t="shared" ref="P1642:P1705" si="80">IF(Q1642&gt;R1642,1,0)</f>
        <v>0</v>
      </c>
      <c r="Q1642" s="15">
        <f>IF(ДАННЫЕ!$F$1&gt;ДАННЫЕ!$N1642,IF(YEAR(ДАННЫЕ!$F$1)=YEAR(ДАННЫЕ!M1642),1,0),0)</f>
        <v>0</v>
      </c>
      <c r="R1642" s="15">
        <f>IF(ДАННЫЕ!$F$1&gt;ДАННЫЕ!$N1642,IF(YEAR(ДАННЫЕ!$F$1)=YEAR(ДАННЫЕ!N1642),1,0),0)</f>
        <v>0</v>
      </c>
      <c r="S1642" s="15">
        <f>IF(ДАННЫЕ!$AA1642="2А",1,IF(ДАННЫЕ!$AA1642="2Б",2,IF(ДАННЫЕ!$AA1642="2В",3,IF(ДАННЫЕ!$AA1642=3,4,IF(ДАННЫЕ!$AA1642="4А",5,IF(ДАННЫЕ!$AA1642="4Б",6,IF(ДАННЫЕ!$AA1642="4В",7,IF(ДАННЫЕ!$AA1642=5,8,0))))))))</f>
        <v>0</v>
      </c>
      <c r="T1642" s="15">
        <f>IF(OR(ДАННЫЕ!$AC1642=2,ДАННЫЕ!$AD1642=2,ДАННЫЕ!$AE1642=2),2,IF(OR(ДАННЫЕ!$AC1642=1,ДАННЫЕ!$AD1642=1,ДАННЫЕ!$AE1642=1),1,0))</f>
        <v>0</v>
      </c>
    </row>
    <row r="1643" spans="1:20" x14ac:dyDescent="0.2">
      <c r="A1643" s="78">
        <f>IF(B1643&gt;0,IF(MONTH(ДАННЫЕ!$F$1)=MONTH(ДАННЫЕ!$B1643),1,0),0)</f>
        <v>0</v>
      </c>
      <c r="B1643" s="14">
        <f>IF(ДАННЫЕ!$B1643&gt;0,IF(YEAR(ДАННЫЕ!$F$1)=YEAR(ДАННЫЕ!$B1643),1,0),0)</f>
        <v>0</v>
      </c>
      <c r="C1643" s="14">
        <f>IF(ДАННЫЕ!$CM1643&gt;0,IF(YEAR(ДАННЫЕ!$F$1)=YEAR(ДАННЫЕ!$CM1643),1,0),0)</f>
        <v>0</v>
      </c>
      <c r="D1643" s="14">
        <f>IF(ДАННЫЕ!$CJ1643&gt;0,IF(ДАННЫЕ!$CL1643&gt;ДАННЫЕ!$F$1,1,IF(ДАННЫЕ!$CL1643&gt;0,0,1)),0)</f>
        <v>0</v>
      </c>
      <c r="E1643" s="43" t="str">
        <f ca="1">IF(ДАННЫЕ!$F$1&gt;0,IF(ДАННЫЕ!$G1643&gt;0,DATEDIF(ДАННЫЕ!$G1643,ДАННЫЕ!$F$1,"y"),""),IF(ДАННЫЕ!$G1643&gt;0,DATEDIF(ДАННЫЕ!$G1643,TODAY(),"y"),""))</f>
        <v/>
      </c>
      <c r="F1643" s="43" t="str">
        <f xml:space="preserve"> IF(ДАННЫЕ!$F1643="М",IF(E1643&gt;=18,IF(E1643&lt;60,1,""),""),"")&amp;IF(ДАННЫЕ!$F1643="Ж",IF(E1643&gt;=18,IF(E1643&lt;55,1,""),""),"")</f>
        <v/>
      </c>
      <c r="G1643" s="43" t="str">
        <f xml:space="preserve"> IF(ДАННЫЕ!$F1643="М",IF(E1643&gt;=60,2,""),"")&amp;IF(ДАННЫЕ!$F1643="Ж",IF(E1643&gt;=55,2,""),"")</f>
        <v/>
      </c>
      <c r="H1643" s="43" t="str">
        <f t="shared" ca="1" si="78"/>
        <v/>
      </c>
      <c r="I1643" s="43" t="str">
        <f t="shared" ca="1" si="79"/>
        <v>03</v>
      </c>
      <c r="J1643" s="28" t="str">
        <f ca="1">ДАННЫЕ!$F1643&amp;H1643&amp;I1643&amp;ДАННЫЕ!$I1643&amp;"m"&amp;IF(ДАННЫЕ!$I1643&gt;0,IF(ДАННЫЕ!$J1643&gt;0,0,1),"")&amp;"f"&amp;IF(ДАННЫЕ!$R1643&gt;0,IF(YEAR(ДАННЫЕ!$F$1)=YEAR(ДАННЫЕ!$R1643),1,0),0)&amp;"z"&amp;ДАННЫЕ!$R1643&amp;"p"&amp;ДАННЫЕ!$S1643&amp;"i"&amp;ДАННЫЕ!$T1643&amp;"h"&amp;ДАННЫЕ!$K1643&amp;"be"&amp;ДАННЫЕ!$BI1643&amp;"CD"&amp;IF(ДАННЫЕ!BF1643&gt;500,4,IF(ДАННЫЕ!BF1643&gt;350,3,IF(ДАННЫЕ!BF1643&gt;200,2,IF(ДАННЫЕ!BF1643&gt;0,1,0))))&amp;"g"&amp;B1643&amp;"d"&amp;H1643&amp;"l"&amp;ДАННЫЕ!AT1643&amp;"a"&amp;ДАННЫЕ!$V1643&amp;"v"&amp;R1643&amp;"k"&amp;ДАННЫЕ!$U1643&amp;"s"&amp;ДАННЫЕ!$Y1643&amp;"t"&amp;ДАННЫЕ!$X1643&amp;"b"&amp;IF(ДАННЫЕ!$Q1643&gt;1,1,0)&amp;"PP"&amp;ДАННЫЕ!Z1643&amp;"c"&amp;S1643&amp;"x"&amp;IF(ДАННЫЕ!$BY1643&gt;0,IF(YEAR(ДАННЫЕ!$F$1)=YEAR(ДАННЫЕ!$BY1643),1,0),0)&amp;"n"&amp;IF(ДАННЫЕ!$BZ1643&gt;0,IF(YEAR(ДАННЫЕ!$F$1)=YEAR(ДАННЫЕ!$BZ1643),1,0),0)&amp;"u"&amp;D1643&amp;"z"&amp;IF(ДАННЫЕ!$CL1643&gt;0,IF(YEAR(ДАННЫЕ!$F$1)&gt;YEAR(ДАННЫЕ!$CL1643),11,12),0)</f>
        <v>03mf0zpihbeCD0g0dlav0kstb0PPc0x0n0u0z0</v>
      </c>
      <c r="K1643" s="28" t="str">
        <f ca="1">ДАННЫЕ!$I1643&amp;"x"&amp;B1643&amp;"w"&amp;IF(T1643+ДАННЫЕ!AD1643+ДАННЫЕ!AE1643+ДАННЫЕ!AF1643+ДАННЫЕ!AG1643+ДАННЫЕ!AH1643+ДАННЫЕ!$AL1643+ДАННЫЕ!AI1643+ДАННЫЕ!AJ1643+ДАННЫЕ!AK1643+ДАННЫЕ!AP1643+ДАННЫЕ!AQ1643+ДАННЫЕ!AR1643+ДАННЫЕ!$AM1643+ДАННЫЕ!$AN1643+ДАННЫЕ!AS1643+ДАННЫЕ!AT1643&gt;0,1,0)&amp;IF(OR(T1643=2,ДАННЫЕ!AD1643=2,ДАННЫЕ!AE1643=2,ДАННЫЕ!AF1643=2,ДАННЫЕ!AG1643=2,ДАННЫЕ!AH1643=2,ДАННЫЕ!$AL1643=2,ДАННЫЕ!AI1643=2,ДАННЫЕ!AJ1643=2,ДАННЫЕ!AK1643=2,ДАННЫЕ!AP1643=2,ДАННЫЕ!AQ1643=2,ДАННЫЕ!AR1643=2,ДАННЫЕ!$AM1643=2,ДАННЫЕ!$AN1643=2,ДАННЫЕ!AS1643=2,ДАННЫЕ!AT1643=2),2,0)&amp;"t"&amp;IF(T1643&gt;0,"1"&amp;T1643,"00")&amp;"f"&amp;IF(ДАННЫЕ!$AC1643,"1"&amp;ДАННЫЕ!$AC1643,"00")&amp;"b"&amp;IF(ДАННЫЕ!$AD1643,"1"&amp;ДАННЫЕ!$AD1643,"00")&amp;"g"&amp;IF(ДАННЫЕ!$AF1643,"1"&amp;ДАННЫЕ!$AF1643,"00")&amp;"c"&amp;IF(ДАННЫЕ!$AG1643,"1"&amp;ДАННЫЕ!$AG1643,"00")&amp;"i"&amp;IF(ДАННЫЕ!$AH1643,"1"&amp;ДАННЫЕ!$AH1643,"00")&amp;"r"&amp;IF(ДАННЫЕ!$AL1643,"1"&amp;ДАННЫЕ!$AL1643,"00")&amp;"m"&amp;IF(ДАННЫЕ!$AI1643,"1"&amp;ДАННЫЕ!$AI1643,"00")&amp;"hS"&amp;IF(ДАННЫЕ!$AJ1643,"1"&amp;ДАННЫЕ!$AJ1643,"00")&amp;"hZ"&amp;IF(ДАННЫЕ!$AK1643,"1"&amp;ДАННЫЕ!$AK1643,"00")&amp;"p"&amp;IF(ДАННЫЕ!$AP1643,"1"&amp;ДАННЫЕ!$AP1643,"00")&amp;"k"&amp;IF(ДАННЫЕ!$AQ1643,"1"&amp;ДАННЫЕ!$AQ1643,"00")&amp;"z"&amp;IF(ДАННЫЕ!$AR1643,"1"&amp;ДАННЫЕ!$AR1643,"00")&amp;"j"&amp;IF(ДАННЫЕ!$AM1643,"1"&amp;ДАННЫЕ!$AM1643,"00")&amp;"n"&amp;IF(ДАННЫЕ!$AN1643,"1"&amp;ДАННЫЕ!$AN1643,"00")&amp;"E"&amp;ДАННЫЕ!BI1643&amp;"L"&amp;ДАННЫЕ!AO1643&amp;"h"&amp;IF(ДАННЫЕ!$AU1643&gt;0,1,0)&amp;"v"&amp;IF(ДАННЫЕ!$AW1643&gt;0,1,0)&amp;"a"&amp;IF(ДАННЫЕ!$AS1643,"1"&amp;ДАННЫЕ!$AS1643,"00")&amp;"s"&amp;IF(ДАННЫЕ!$AT1643,"1"&amp;ДАННЫЕ!$AT1643,"00")&amp;"u"&amp;IF(ДАННЫЕ!$CJ1643&gt;0,1,0)&amp;"y"&amp;B1643&amp;"d"&amp;H1643&amp;"e"&amp;F1643&amp;G1643</f>
        <v>x0w00t00f00b00g00c00i00r00m00hS00hZ00p00k00z00j00n00ELh0v0a00s00u0y0de</v>
      </c>
      <c r="L1643" s="28" t="str">
        <f ca="1">ДАННЫЕ!$I1643&amp;"VN"&amp;IF(ДАННЫЕ!AW1643&gt;0,11,10)&amp;"CD"&amp;IF(ДАННЫЕ!BF1643&gt;500,16,IF(ДАННЫЕ!BF1643&gt;350,15,IF(ДАННЫЕ!BF1643&gt;=200,14,IF(ДАННЫЕ!BF1643&gt;=100,13,IF(ДАННЫЕ!BF1643&gt;=50,12,IF(ДАННЫЕ!BF1643&gt;0,11,10))))))&amp;"AR"&amp;IF(ДАННЫЕ!BX1643&gt;0,1,0)&amp;"GD"&amp;B1643&amp;"VV"&amp;IF(E1643&gt;=5,IF(E1643&lt;18,1,0),0)</f>
        <v>VN10CD10AR0GD0VV0</v>
      </c>
      <c r="M1643" s="28" t="str">
        <f>ДАННЫЕ!$I1643&amp;"b"&amp;ДАННЫЕ!$BI1643&amp;"r"&amp;ДАННЫЕ!$BJ1643&amp;"CD"&amp;IF(ДАННЫЕ!BF1643&gt;0,IF(ДАННЫЕ!BF1643&lt;200,1,IF(ДАННЫЕ!BF1643&lt;350,2,3)),0)&amp;"h"&amp;IF(ДАННЫЕ!$BK1643+ДАННЫЕ!$BL1643+ДАННЫЕ!$BM1643&gt;0,1,0)&amp;"x"&amp;ДАННЫЕ!$BK1643&amp;"y"&amp;ДАННЫЕ!$BL1643&amp;"z"&amp;ДАННЫЕ!$BM1643&amp;"c"&amp;IF(ДАННЫЕ!$BK1643+ДАННЫЕ!$BL1643+ДАННЫЕ!$BM1643=3,1,0)&amp;"a"&amp;IF(ДАННЫЕ!$BQ1643+ДАННЫЕ!$BR1643&gt;0,1,0)&amp;"d"&amp;ДАННЫЕ!$BQ1643&amp;"v"&amp;ДАННЫЕ!$BR1643&amp;"p"&amp;ДАННЫЕ!$BS1643&amp;"n"&amp;ДАННЫЕ!$BU1643&amp;"t"&amp;ДАННЫЕ!$BV1643&amp;"o"&amp;ДАННЫЕ!$BT1643&amp;"l"&amp;IF(ДАННЫЕ!$BN1643&gt;0,1,0)&amp;ДАННЫЕ!$BN1643&amp;"g"&amp;ДАННЫЕ!$BO1643&amp;"s"&amp;ДАННЫЕ!$BP1643&amp;"DZ"&amp;IF(ДАННЫЕ!B1643-ДАННЫЕ!G1643 &lt; 60,IF(ДАННЫЕ!B1643-ДАННЫЕ!G1643 &gt;= 0,1,0),0)&amp;"u"&amp;IF(ДАННЫЕ!$CJ1643&gt;0,1,0)</f>
        <v>brCD0h0xyzc0a0dvpntol0gsDZ1u0</v>
      </c>
      <c r="N1643" s="28" t="str">
        <f ca="1">ДАННЫЕ!$F1643&amp;ДАННЫЕ!$I1643&amp;"g"&amp;B1643&amp;"cf"&amp;D1643&amp;"a"&amp;IF(ДАННЫЕ!$BX1643&gt;0,1,0)&amp;IF(ДАННЫЕ!$BF1643&gt;500,1,IF(ДАННЫЕ!$BF1643&gt;350,2,IF(ДАННЫЕ!$BF1643&gt;=200,3,IF(ДАННЫЕ!$BF1643&gt;=100,4,IF(ДАННЫЕ!$BF1643&gt;=50,5,IF(ДАННЫЕ!$BF1643&lt;50,6,0))))))&amp;"AR"&amp;IF(DATEDIF(ДАННЫЕ!$BX1643,ДАННЫЕ!$F$1,"y")&gt;1,1,0)&amp;"VG"&amp;IF(ДАННЫЕ!$BH1643="0",1,0)&amp;"o"&amp;IF(T1643+ДАННЫЕ!$AF1643+ДАННЫЕ!$AG1643+ДАННЫЕ!$AH1643+ДАННЫЕ!$AI1643+ДАННЫЕ!$AJ1643+ДАННЫЕ!$AP1643+ДАННЫЕ!$AQ1643+ДАННЫЕ!$AR1643+ДАННЫЕ!$AU1643+ДАННЫЕ!$AW1643+ДАННЫЕ!$AS1643+ДАННЫЕ!$AT1643&gt;0,1,0)&amp;"x"&amp;ДАННЫЕ!$AG1643&amp;"p"&amp;IF(ДАННЫЕ!$BY1643&gt;0,1,0)&amp;"v"&amp;IF(ДАННЫЕ!$BZ1643&gt;0,1,0)&amp;"n"&amp;ДАННЫЕ!$CA1643&amp;"t"&amp;ДАННЫЕ!$AY1643&amp;"k"&amp;ДАННЫЕ!$CB1643&amp;"q"&amp;ДАННЫЕ!$CC1643&amp;"w"&amp;ДАННЫЕ!$CD1643&amp;"e"&amp;ДАННЫЕ!$CE1643&amp;"m"&amp;ДАННЫЕ!$CF1643&amp;"c"&amp;ДАННЫЕ!$CG1643&amp;"z"&amp;ДАННЫЕ!$CH1643&amp;"d"&amp;IF(H1643=4,1,0)&amp;"s"&amp;IF(ДАННЫЕ!$J1643=1,0,1)&amp;"u"&amp;IF(ДАННЫЕ!$CJ1643&gt;0,1,0)</f>
        <v>g0cf0a06AR1VG0o0xp0v0ntkqwemczd0s1u0</v>
      </c>
      <c r="O1643" s="28" t="str">
        <f>ДАННЫЕ!$I1643&amp;"g"&amp;B1643&amp;A1643&amp;"f"&amp;P1643&amp;"c"&amp;IF(ДАННЫЕ!$U1643&gt;0,1,0)&amp;"s"&amp;IF(ДАННЫЕ!$Q1643&gt;0,IF(YEAR(ДАННЫЕ!$F$1)=YEAR(ДАННЫЕ!$Q1643),IF(MONTH(ДАННЫЕ!$F$1)=MONTH(ДАННЫЕ!$Q1643),111,11),1),0)&amp;"i"&amp;IF(ДАННЫЕ!$R1643+ДАННЫЕ!$S1643+ДАННЫЕ!$T1643=0,0,1)&amp;"h"&amp;IF(ДАННЫЕ!$P1643&gt;0,1,0)&amp;"p"&amp;IF(ДАННЫЕ!$CI1643&gt;0,IF(YEAR(ДАННЫЕ!$F$1)=YEAR(ДАННЫЕ!$CI1643),IF(MONTH(ДАННЫЕ!$F$1)=MONTH(ДАННЫЕ!$CI1643),111,11),1),0)&amp;"d"&amp;IF(ДАННЫЕ!$CJ1643&gt;0,IF(YEAR(ДАННЫЕ!$F$1)=YEAR(ДАННЫЕ!$CJ1643),IF(MONTH(ДАННЫЕ!$F$1)=MONTH(ДАННЫЕ!$CJ1643),111,11),1),0)&amp;"o"&amp;IF(ДАННЫЕ!$CK1643&gt;0,IF(MONTH(ДАННЫЕ!$F$1)=MONTH(ДАННЫЕ!$CK1643),111,11),0)&amp;"v"&amp;IF(ДАННЫЕ!$BE1643&gt;0,IF(MONTH(ДАННЫЕ!$F$1)=MONTH(ДАННЫЕ!$BE1643),111,11),0)</f>
        <v>g00f0c0s0i0h0p0d0o0v0</v>
      </c>
      <c r="P1643" s="15">
        <f t="shared" si="80"/>
        <v>0</v>
      </c>
      <c r="Q1643" s="15">
        <f>IF(ДАННЫЕ!$F$1&gt;ДАННЫЕ!$N1643,IF(YEAR(ДАННЫЕ!$F$1)=YEAR(ДАННЫЕ!M1643),1,0),0)</f>
        <v>0</v>
      </c>
      <c r="R1643" s="15">
        <f>IF(ДАННЫЕ!$F$1&gt;ДАННЫЕ!$N1643,IF(YEAR(ДАННЫЕ!$F$1)=YEAR(ДАННЫЕ!N1643),1,0),0)</f>
        <v>0</v>
      </c>
      <c r="S1643" s="15">
        <f>IF(ДАННЫЕ!$AA1643="2А",1,IF(ДАННЫЕ!$AA1643="2Б",2,IF(ДАННЫЕ!$AA1643="2В",3,IF(ДАННЫЕ!$AA1643=3,4,IF(ДАННЫЕ!$AA1643="4А",5,IF(ДАННЫЕ!$AA1643="4Б",6,IF(ДАННЫЕ!$AA1643="4В",7,IF(ДАННЫЕ!$AA1643=5,8,0))))))))</f>
        <v>0</v>
      </c>
      <c r="T1643" s="15">
        <f>IF(OR(ДАННЫЕ!$AC1643=2,ДАННЫЕ!$AD1643=2,ДАННЫЕ!$AE1643=2),2,IF(OR(ДАННЫЕ!$AC1643=1,ДАННЫЕ!$AD1643=1,ДАННЫЕ!$AE1643=1),1,0))</f>
        <v>0</v>
      </c>
    </row>
    <row r="1644" spans="1:20" x14ac:dyDescent="0.2">
      <c r="A1644" s="78">
        <f>IF(B1644&gt;0,IF(MONTH(ДАННЫЕ!$F$1)=MONTH(ДАННЫЕ!$B1644),1,0),0)</f>
        <v>0</v>
      </c>
      <c r="B1644" s="14">
        <f>IF(ДАННЫЕ!$B1644&gt;0,IF(YEAR(ДАННЫЕ!$F$1)=YEAR(ДАННЫЕ!$B1644),1,0),0)</f>
        <v>0</v>
      </c>
      <c r="C1644" s="14">
        <f>IF(ДАННЫЕ!$CM1644&gt;0,IF(YEAR(ДАННЫЕ!$F$1)=YEAR(ДАННЫЕ!$CM1644),1,0),0)</f>
        <v>0</v>
      </c>
      <c r="D1644" s="14">
        <f>IF(ДАННЫЕ!$CJ1644&gt;0,IF(ДАННЫЕ!$CL1644&gt;ДАННЫЕ!$F$1,1,IF(ДАННЫЕ!$CL1644&gt;0,0,1)),0)</f>
        <v>0</v>
      </c>
      <c r="E1644" s="43" t="str">
        <f ca="1">IF(ДАННЫЕ!$F$1&gt;0,IF(ДАННЫЕ!$G1644&gt;0,DATEDIF(ДАННЫЕ!$G1644,ДАННЫЕ!$F$1,"y"),""),IF(ДАННЫЕ!$G1644&gt;0,DATEDIF(ДАННЫЕ!$G1644,TODAY(),"y"),""))</f>
        <v/>
      </c>
      <c r="F1644" s="43" t="str">
        <f xml:space="preserve"> IF(ДАННЫЕ!$F1644="М",IF(E1644&gt;=18,IF(E1644&lt;60,1,""),""),"")&amp;IF(ДАННЫЕ!$F1644="Ж",IF(E1644&gt;=18,IF(E1644&lt;55,1,""),""),"")</f>
        <v/>
      </c>
      <c r="G1644" s="43" t="str">
        <f xml:space="preserve"> IF(ДАННЫЕ!$F1644="М",IF(E1644&gt;=60,2,""),"")&amp;IF(ДАННЫЕ!$F1644="Ж",IF(E1644&gt;=55,2,""),"")</f>
        <v/>
      </c>
      <c r="H1644" s="43" t="str">
        <f t="shared" ca="1" si="78"/>
        <v/>
      </c>
      <c r="I1644" s="43" t="str">
        <f t="shared" ca="1" si="79"/>
        <v>03</v>
      </c>
      <c r="J1644" s="28" t="str">
        <f ca="1">ДАННЫЕ!$F1644&amp;H1644&amp;I1644&amp;ДАННЫЕ!$I1644&amp;"m"&amp;IF(ДАННЫЕ!$I1644&gt;0,IF(ДАННЫЕ!$J1644&gt;0,0,1),"")&amp;"f"&amp;IF(ДАННЫЕ!$R1644&gt;0,IF(YEAR(ДАННЫЕ!$F$1)=YEAR(ДАННЫЕ!$R1644),1,0),0)&amp;"z"&amp;ДАННЫЕ!$R1644&amp;"p"&amp;ДАННЫЕ!$S1644&amp;"i"&amp;ДАННЫЕ!$T1644&amp;"h"&amp;ДАННЫЕ!$K1644&amp;"be"&amp;ДАННЫЕ!$BI1644&amp;"CD"&amp;IF(ДАННЫЕ!BF1644&gt;500,4,IF(ДАННЫЕ!BF1644&gt;350,3,IF(ДАННЫЕ!BF1644&gt;200,2,IF(ДАННЫЕ!BF1644&gt;0,1,0))))&amp;"g"&amp;B1644&amp;"d"&amp;H1644&amp;"l"&amp;ДАННЫЕ!AT1644&amp;"a"&amp;ДАННЫЕ!$V1644&amp;"v"&amp;R1644&amp;"k"&amp;ДАННЫЕ!$U1644&amp;"s"&amp;ДАННЫЕ!$Y1644&amp;"t"&amp;ДАННЫЕ!$X1644&amp;"b"&amp;IF(ДАННЫЕ!$Q1644&gt;1,1,0)&amp;"PP"&amp;ДАННЫЕ!Z1644&amp;"c"&amp;S1644&amp;"x"&amp;IF(ДАННЫЕ!$BY1644&gt;0,IF(YEAR(ДАННЫЕ!$F$1)=YEAR(ДАННЫЕ!$BY1644),1,0),0)&amp;"n"&amp;IF(ДАННЫЕ!$BZ1644&gt;0,IF(YEAR(ДАННЫЕ!$F$1)=YEAR(ДАННЫЕ!$BZ1644),1,0),0)&amp;"u"&amp;D1644&amp;"z"&amp;IF(ДАННЫЕ!$CL1644&gt;0,IF(YEAR(ДАННЫЕ!$F$1)&gt;YEAR(ДАННЫЕ!$CL1644),11,12),0)</f>
        <v>03mf0zpihbeCD0g0dlav0kstb0PPc0x0n0u0z0</v>
      </c>
      <c r="K1644" s="28" t="str">
        <f ca="1">ДАННЫЕ!$I1644&amp;"x"&amp;B1644&amp;"w"&amp;IF(T1644+ДАННЫЕ!AD1644+ДАННЫЕ!AE1644+ДАННЫЕ!AF1644+ДАННЫЕ!AG1644+ДАННЫЕ!AH1644+ДАННЫЕ!$AL1644+ДАННЫЕ!AI1644+ДАННЫЕ!AJ1644+ДАННЫЕ!AK1644+ДАННЫЕ!AP1644+ДАННЫЕ!AQ1644+ДАННЫЕ!AR1644+ДАННЫЕ!$AM1644+ДАННЫЕ!$AN1644+ДАННЫЕ!AS1644+ДАННЫЕ!AT1644&gt;0,1,0)&amp;IF(OR(T1644=2,ДАННЫЕ!AD1644=2,ДАННЫЕ!AE1644=2,ДАННЫЕ!AF1644=2,ДАННЫЕ!AG1644=2,ДАННЫЕ!AH1644=2,ДАННЫЕ!$AL1644=2,ДАННЫЕ!AI1644=2,ДАННЫЕ!AJ1644=2,ДАННЫЕ!AK1644=2,ДАННЫЕ!AP1644=2,ДАННЫЕ!AQ1644=2,ДАННЫЕ!AR1644=2,ДАННЫЕ!$AM1644=2,ДАННЫЕ!$AN1644=2,ДАННЫЕ!AS1644=2,ДАННЫЕ!AT1644=2),2,0)&amp;"t"&amp;IF(T1644&gt;0,"1"&amp;T1644,"00")&amp;"f"&amp;IF(ДАННЫЕ!$AC1644,"1"&amp;ДАННЫЕ!$AC1644,"00")&amp;"b"&amp;IF(ДАННЫЕ!$AD1644,"1"&amp;ДАННЫЕ!$AD1644,"00")&amp;"g"&amp;IF(ДАННЫЕ!$AF1644,"1"&amp;ДАННЫЕ!$AF1644,"00")&amp;"c"&amp;IF(ДАННЫЕ!$AG1644,"1"&amp;ДАННЫЕ!$AG1644,"00")&amp;"i"&amp;IF(ДАННЫЕ!$AH1644,"1"&amp;ДАННЫЕ!$AH1644,"00")&amp;"r"&amp;IF(ДАННЫЕ!$AL1644,"1"&amp;ДАННЫЕ!$AL1644,"00")&amp;"m"&amp;IF(ДАННЫЕ!$AI1644,"1"&amp;ДАННЫЕ!$AI1644,"00")&amp;"hS"&amp;IF(ДАННЫЕ!$AJ1644,"1"&amp;ДАННЫЕ!$AJ1644,"00")&amp;"hZ"&amp;IF(ДАННЫЕ!$AK1644,"1"&amp;ДАННЫЕ!$AK1644,"00")&amp;"p"&amp;IF(ДАННЫЕ!$AP1644,"1"&amp;ДАННЫЕ!$AP1644,"00")&amp;"k"&amp;IF(ДАННЫЕ!$AQ1644,"1"&amp;ДАННЫЕ!$AQ1644,"00")&amp;"z"&amp;IF(ДАННЫЕ!$AR1644,"1"&amp;ДАННЫЕ!$AR1644,"00")&amp;"j"&amp;IF(ДАННЫЕ!$AM1644,"1"&amp;ДАННЫЕ!$AM1644,"00")&amp;"n"&amp;IF(ДАННЫЕ!$AN1644,"1"&amp;ДАННЫЕ!$AN1644,"00")&amp;"E"&amp;ДАННЫЕ!BI1644&amp;"L"&amp;ДАННЫЕ!AO1644&amp;"h"&amp;IF(ДАННЫЕ!$AU1644&gt;0,1,0)&amp;"v"&amp;IF(ДАННЫЕ!$AW1644&gt;0,1,0)&amp;"a"&amp;IF(ДАННЫЕ!$AS1644,"1"&amp;ДАННЫЕ!$AS1644,"00")&amp;"s"&amp;IF(ДАННЫЕ!$AT1644,"1"&amp;ДАННЫЕ!$AT1644,"00")&amp;"u"&amp;IF(ДАННЫЕ!$CJ1644&gt;0,1,0)&amp;"y"&amp;B1644&amp;"d"&amp;H1644&amp;"e"&amp;F1644&amp;G1644</f>
        <v>x0w00t00f00b00g00c00i00r00m00hS00hZ00p00k00z00j00n00ELh0v0a00s00u0y0de</v>
      </c>
      <c r="L1644" s="28" t="str">
        <f ca="1">ДАННЫЕ!$I1644&amp;"VN"&amp;IF(ДАННЫЕ!AW1644&gt;0,11,10)&amp;"CD"&amp;IF(ДАННЫЕ!BF1644&gt;500,16,IF(ДАННЫЕ!BF1644&gt;350,15,IF(ДАННЫЕ!BF1644&gt;=200,14,IF(ДАННЫЕ!BF1644&gt;=100,13,IF(ДАННЫЕ!BF1644&gt;=50,12,IF(ДАННЫЕ!BF1644&gt;0,11,10))))))&amp;"AR"&amp;IF(ДАННЫЕ!BX1644&gt;0,1,0)&amp;"GD"&amp;B1644&amp;"VV"&amp;IF(E1644&gt;=5,IF(E1644&lt;18,1,0),0)</f>
        <v>VN10CD10AR0GD0VV0</v>
      </c>
      <c r="M1644" s="28" t="str">
        <f>ДАННЫЕ!$I1644&amp;"b"&amp;ДАННЫЕ!$BI1644&amp;"r"&amp;ДАННЫЕ!$BJ1644&amp;"CD"&amp;IF(ДАННЫЕ!BF1644&gt;0,IF(ДАННЫЕ!BF1644&lt;200,1,IF(ДАННЫЕ!BF1644&lt;350,2,3)),0)&amp;"h"&amp;IF(ДАННЫЕ!$BK1644+ДАННЫЕ!$BL1644+ДАННЫЕ!$BM1644&gt;0,1,0)&amp;"x"&amp;ДАННЫЕ!$BK1644&amp;"y"&amp;ДАННЫЕ!$BL1644&amp;"z"&amp;ДАННЫЕ!$BM1644&amp;"c"&amp;IF(ДАННЫЕ!$BK1644+ДАННЫЕ!$BL1644+ДАННЫЕ!$BM1644=3,1,0)&amp;"a"&amp;IF(ДАННЫЕ!$BQ1644+ДАННЫЕ!$BR1644&gt;0,1,0)&amp;"d"&amp;ДАННЫЕ!$BQ1644&amp;"v"&amp;ДАННЫЕ!$BR1644&amp;"p"&amp;ДАННЫЕ!$BS1644&amp;"n"&amp;ДАННЫЕ!$BU1644&amp;"t"&amp;ДАННЫЕ!$BV1644&amp;"o"&amp;ДАННЫЕ!$BT1644&amp;"l"&amp;IF(ДАННЫЕ!$BN1644&gt;0,1,0)&amp;ДАННЫЕ!$BN1644&amp;"g"&amp;ДАННЫЕ!$BO1644&amp;"s"&amp;ДАННЫЕ!$BP1644&amp;"DZ"&amp;IF(ДАННЫЕ!B1644-ДАННЫЕ!G1644 &lt; 60,IF(ДАННЫЕ!B1644-ДАННЫЕ!G1644 &gt;= 0,1,0),0)&amp;"u"&amp;IF(ДАННЫЕ!$CJ1644&gt;0,1,0)</f>
        <v>brCD0h0xyzc0a0dvpntol0gsDZ1u0</v>
      </c>
      <c r="N1644" s="28" t="str">
        <f ca="1">ДАННЫЕ!$F1644&amp;ДАННЫЕ!$I1644&amp;"g"&amp;B1644&amp;"cf"&amp;D1644&amp;"a"&amp;IF(ДАННЫЕ!$BX1644&gt;0,1,0)&amp;IF(ДАННЫЕ!$BF1644&gt;500,1,IF(ДАННЫЕ!$BF1644&gt;350,2,IF(ДАННЫЕ!$BF1644&gt;=200,3,IF(ДАННЫЕ!$BF1644&gt;=100,4,IF(ДАННЫЕ!$BF1644&gt;=50,5,IF(ДАННЫЕ!$BF1644&lt;50,6,0))))))&amp;"AR"&amp;IF(DATEDIF(ДАННЫЕ!$BX1644,ДАННЫЕ!$F$1,"y")&gt;1,1,0)&amp;"VG"&amp;IF(ДАННЫЕ!$BH1644="0",1,0)&amp;"o"&amp;IF(T1644+ДАННЫЕ!$AF1644+ДАННЫЕ!$AG1644+ДАННЫЕ!$AH1644+ДАННЫЕ!$AI1644+ДАННЫЕ!$AJ1644+ДАННЫЕ!$AP1644+ДАННЫЕ!$AQ1644+ДАННЫЕ!$AR1644+ДАННЫЕ!$AU1644+ДАННЫЕ!$AW1644+ДАННЫЕ!$AS1644+ДАННЫЕ!$AT1644&gt;0,1,0)&amp;"x"&amp;ДАННЫЕ!$AG1644&amp;"p"&amp;IF(ДАННЫЕ!$BY1644&gt;0,1,0)&amp;"v"&amp;IF(ДАННЫЕ!$BZ1644&gt;0,1,0)&amp;"n"&amp;ДАННЫЕ!$CA1644&amp;"t"&amp;ДАННЫЕ!$AY1644&amp;"k"&amp;ДАННЫЕ!$CB1644&amp;"q"&amp;ДАННЫЕ!$CC1644&amp;"w"&amp;ДАННЫЕ!$CD1644&amp;"e"&amp;ДАННЫЕ!$CE1644&amp;"m"&amp;ДАННЫЕ!$CF1644&amp;"c"&amp;ДАННЫЕ!$CG1644&amp;"z"&amp;ДАННЫЕ!$CH1644&amp;"d"&amp;IF(H1644=4,1,0)&amp;"s"&amp;IF(ДАННЫЕ!$J1644=1,0,1)&amp;"u"&amp;IF(ДАННЫЕ!$CJ1644&gt;0,1,0)</f>
        <v>g0cf0a06AR1VG0o0xp0v0ntkqwemczd0s1u0</v>
      </c>
      <c r="O1644" s="28" t="str">
        <f>ДАННЫЕ!$I1644&amp;"g"&amp;B1644&amp;A1644&amp;"f"&amp;P1644&amp;"c"&amp;IF(ДАННЫЕ!$U1644&gt;0,1,0)&amp;"s"&amp;IF(ДАННЫЕ!$Q1644&gt;0,IF(YEAR(ДАННЫЕ!$F$1)=YEAR(ДАННЫЕ!$Q1644),IF(MONTH(ДАННЫЕ!$F$1)=MONTH(ДАННЫЕ!$Q1644),111,11),1),0)&amp;"i"&amp;IF(ДАННЫЕ!$R1644+ДАННЫЕ!$S1644+ДАННЫЕ!$T1644=0,0,1)&amp;"h"&amp;IF(ДАННЫЕ!$P1644&gt;0,1,0)&amp;"p"&amp;IF(ДАННЫЕ!$CI1644&gt;0,IF(YEAR(ДАННЫЕ!$F$1)=YEAR(ДАННЫЕ!$CI1644),IF(MONTH(ДАННЫЕ!$F$1)=MONTH(ДАННЫЕ!$CI1644),111,11),1),0)&amp;"d"&amp;IF(ДАННЫЕ!$CJ1644&gt;0,IF(YEAR(ДАННЫЕ!$F$1)=YEAR(ДАННЫЕ!$CJ1644),IF(MONTH(ДАННЫЕ!$F$1)=MONTH(ДАННЫЕ!$CJ1644),111,11),1),0)&amp;"o"&amp;IF(ДАННЫЕ!$CK1644&gt;0,IF(MONTH(ДАННЫЕ!$F$1)=MONTH(ДАННЫЕ!$CK1644),111,11),0)&amp;"v"&amp;IF(ДАННЫЕ!$BE1644&gt;0,IF(MONTH(ДАННЫЕ!$F$1)=MONTH(ДАННЫЕ!$BE1644),111,11),0)</f>
        <v>g00f0c0s0i0h0p0d0o0v0</v>
      </c>
      <c r="P1644" s="15">
        <f t="shared" si="80"/>
        <v>0</v>
      </c>
      <c r="Q1644" s="15">
        <f>IF(ДАННЫЕ!$F$1&gt;ДАННЫЕ!$N1644,IF(YEAR(ДАННЫЕ!$F$1)=YEAR(ДАННЫЕ!M1644),1,0),0)</f>
        <v>0</v>
      </c>
      <c r="R1644" s="15">
        <f>IF(ДАННЫЕ!$F$1&gt;ДАННЫЕ!$N1644,IF(YEAR(ДАННЫЕ!$F$1)=YEAR(ДАННЫЕ!N1644),1,0),0)</f>
        <v>0</v>
      </c>
      <c r="S1644" s="15">
        <f>IF(ДАННЫЕ!$AA1644="2А",1,IF(ДАННЫЕ!$AA1644="2Б",2,IF(ДАННЫЕ!$AA1644="2В",3,IF(ДАННЫЕ!$AA1644=3,4,IF(ДАННЫЕ!$AA1644="4А",5,IF(ДАННЫЕ!$AA1644="4Б",6,IF(ДАННЫЕ!$AA1644="4В",7,IF(ДАННЫЕ!$AA1644=5,8,0))))))))</f>
        <v>0</v>
      </c>
      <c r="T1644" s="15">
        <f>IF(OR(ДАННЫЕ!$AC1644=2,ДАННЫЕ!$AD1644=2,ДАННЫЕ!$AE1644=2),2,IF(OR(ДАННЫЕ!$AC1644=1,ДАННЫЕ!$AD1644=1,ДАННЫЕ!$AE1644=1),1,0))</f>
        <v>0</v>
      </c>
    </row>
    <row r="1645" spans="1:20" x14ac:dyDescent="0.2">
      <c r="A1645" s="78">
        <f>IF(B1645&gt;0,IF(MONTH(ДАННЫЕ!$F$1)=MONTH(ДАННЫЕ!$B1645),1,0),0)</f>
        <v>0</v>
      </c>
      <c r="B1645" s="14">
        <f>IF(ДАННЫЕ!$B1645&gt;0,IF(YEAR(ДАННЫЕ!$F$1)=YEAR(ДАННЫЕ!$B1645),1,0),0)</f>
        <v>0</v>
      </c>
      <c r="C1645" s="14">
        <f>IF(ДАННЫЕ!$CM1645&gt;0,IF(YEAR(ДАННЫЕ!$F$1)=YEAR(ДАННЫЕ!$CM1645),1,0),0)</f>
        <v>0</v>
      </c>
      <c r="D1645" s="14">
        <f>IF(ДАННЫЕ!$CJ1645&gt;0,IF(ДАННЫЕ!$CL1645&gt;ДАННЫЕ!$F$1,1,IF(ДАННЫЕ!$CL1645&gt;0,0,1)),0)</f>
        <v>0</v>
      </c>
      <c r="E1645" s="43" t="str">
        <f ca="1">IF(ДАННЫЕ!$F$1&gt;0,IF(ДАННЫЕ!$G1645&gt;0,DATEDIF(ДАННЫЕ!$G1645,ДАННЫЕ!$F$1,"y"),""),IF(ДАННЫЕ!$G1645&gt;0,DATEDIF(ДАННЫЕ!$G1645,TODAY(),"y"),""))</f>
        <v/>
      </c>
      <c r="F1645" s="43" t="str">
        <f xml:space="preserve"> IF(ДАННЫЕ!$F1645="М",IF(E1645&gt;=18,IF(E1645&lt;60,1,""),""),"")&amp;IF(ДАННЫЕ!$F1645="Ж",IF(E1645&gt;=18,IF(E1645&lt;55,1,""),""),"")</f>
        <v/>
      </c>
      <c r="G1645" s="43" t="str">
        <f xml:space="preserve"> IF(ДАННЫЕ!$F1645="М",IF(E1645&gt;=60,2,""),"")&amp;IF(ДАННЫЕ!$F1645="Ж",IF(E1645&gt;=55,2,""),"")</f>
        <v/>
      </c>
      <c r="H1645" s="43" t="str">
        <f t="shared" ca="1" si="78"/>
        <v/>
      </c>
      <c r="I1645" s="43" t="str">
        <f t="shared" ca="1" si="79"/>
        <v>03</v>
      </c>
      <c r="J1645" s="28" t="str">
        <f ca="1">ДАННЫЕ!$F1645&amp;H1645&amp;I1645&amp;ДАННЫЕ!$I1645&amp;"m"&amp;IF(ДАННЫЕ!$I1645&gt;0,IF(ДАННЫЕ!$J1645&gt;0,0,1),"")&amp;"f"&amp;IF(ДАННЫЕ!$R1645&gt;0,IF(YEAR(ДАННЫЕ!$F$1)=YEAR(ДАННЫЕ!$R1645),1,0),0)&amp;"z"&amp;ДАННЫЕ!$R1645&amp;"p"&amp;ДАННЫЕ!$S1645&amp;"i"&amp;ДАННЫЕ!$T1645&amp;"h"&amp;ДАННЫЕ!$K1645&amp;"be"&amp;ДАННЫЕ!$BI1645&amp;"CD"&amp;IF(ДАННЫЕ!BF1645&gt;500,4,IF(ДАННЫЕ!BF1645&gt;350,3,IF(ДАННЫЕ!BF1645&gt;200,2,IF(ДАННЫЕ!BF1645&gt;0,1,0))))&amp;"g"&amp;B1645&amp;"d"&amp;H1645&amp;"l"&amp;ДАННЫЕ!AT1645&amp;"a"&amp;ДАННЫЕ!$V1645&amp;"v"&amp;R1645&amp;"k"&amp;ДАННЫЕ!$U1645&amp;"s"&amp;ДАННЫЕ!$Y1645&amp;"t"&amp;ДАННЫЕ!$X1645&amp;"b"&amp;IF(ДАННЫЕ!$Q1645&gt;1,1,0)&amp;"PP"&amp;ДАННЫЕ!Z1645&amp;"c"&amp;S1645&amp;"x"&amp;IF(ДАННЫЕ!$BY1645&gt;0,IF(YEAR(ДАННЫЕ!$F$1)=YEAR(ДАННЫЕ!$BY1645),1,0),0)&amp;"n"&amp;IF(ДАННЫЕ!$BZ1645&gt;0,IF(YEAR(ДАННЫЕ!$F$1)=YEAR(ДАННЫЕ!$BZ1645),1,0),0)&amp;"u"&amp;D1645&amp;"z"&amp;IF(ДАННЫЕ!$CL1645&gt;0,IF(YEAR(ДАННЫЕ!$F$1)&gt;YEAR(ДАННЫЕ!$CL1645),11,12),0)</f>
        <v>03mf0zpihbeCD0g0dlav0kstb0PPc0x0n0u0z0</v>
      </c>
      <c r="K1645" s="28" t="str">
        <f ca="1">ДАННЫЕ!$I1645&amp;"x"&amp;B1645&amp;"w"&amp;IF(T1645+ДАННЫЕ!AD1645+ДАННЫЕ!AE1645+ДАННЫЕ!AF1645+ДАННЫЕ!AG1645+ДАННЫЕ!AH1645+ДАННЫЕ!$AL1645+ДАННЫЕ!AI1645+ДАННЫЕ!AJ1645+ДАННЫЕ!AK1645+ДАННЫЕ!AP1645+ДАННЫЕ!AQ1645+ДАННЫЕ!AR1645+ДАННЫЕ!$AM1645+ДАННЫЕ!$AN1645+ДАННЫЕ!AS1645+ДАННЫЕ!AT1645&gt;0,1,0)&amp;IF(OR(T1645=2,ДАННЫЕ!AD1645=2,ДАННЫЕ!AE1645=2,ДАННЫЕ!AF1645=2,ДАННЫЕ!AG1645=2,ДАННЫЕ!AH1645=2,ДАННЫЕ!$AL1645=2,ДАННЫЕ!AI1645=2,ДАННЫЕ!AJ1645=2,ДАННЫЕ!AK1645=2,ДАННЫЕ!AP1645=2,ДАННЫЕ!AQ1645=2,ДАННЫЕ!AR1645=2,ДАННЫЕ!$AM1645=2,ДАННЫЕ!$AN1645=2,ДАННЫЕ!AS1645=2,ДАННЫЕ!AT1645=2),2,0)&amp;"t"&amp;IF(T1645&gt;0,"1"&amp;T1645,"00")&amp;"f"&amp;IF(ДАННЫЕ!$AC1645,"1"&amp;ДАННЫЕ!$AC1645,"00")&amp;"b"&amp;IF(ДАННЫЕ!$AD1645,"1"&amp;ДАННЫЕ!$AD1645,"00")&amp;"g"&amp;IF(ДАННЫЕ!$AF1645,"1"&amp;ДАННЫЕ!$AF1645,"00")&amp;"c"&amp;IF(ДАННЫЕ!$AG1645,"1"&amp;ДАННЫЕ!$AG1645,"00")&amp;"i"&amp;IF(ДАННЫЕ!$AH1645,"1"&amp;ДАННЫЕ!$AH1645,"00")&amp;"r"&amp;IF(ДАННЫЕ!$AL1645,"1"&amp;ДАННЫЕ!$AL1645,"00")&amp;"m"&amp;IF(ДАННЫЕ!$AI1645,"1"&amp;ДАННЫЕ!$AI1645,"00")&amp;"hS"&amp;IF(ДАННЫЕ!$AJ1645,"1"&amp;ДАННЫЕ!$AJ1645,"00")&amp;"hZ"&amp;IF(ДАННЫЕ!$AK1645,"1"&amp;ДАННЫЕ!$AK1645,"00")&amp;"p"&amp;IF(ДАННЫЕ!$AP1645,"1"&amp;ДАННЫЕ!$AP1645,"00")&amp;"k"&amp;IF(ДАННЫЕ!$AQ1645,"1"&amp;ДАННЫЕ!$AQ1645,"00")&amp;"z"&amp;IF(ДАННЫЕ!$AR1645,"1"&amp;ДАННЫЕ!$AR1645,"00")&amp;"j"&amp;IF(ДАННЫЕ!$AM1645,"1"&amp;ДАННЫЕ!$AM1645,"00")&amp;"n"&amp;IF(ДАННЫЕ!$AN1645,"1"&amp;ДАННЫЕ!$AN1645,"00")&amp;"E"&amp;ДАННЫЕ!BI1645&amp;"L"&amp;ДАННЫЕ!AO1645&amp;"h"&amp;IF(ДАННЫЕ!$AU1645&gt;0,1,0)&amp;"v"&amp;IF(ДАННЫЕ!$AW1645&gt;0,1,0)&amp;"a"&amp;IF(ДАННЫЕ!$AS1645,"1"&amp;ДАННЫЕ!$AS1645,"00")&amp;"s"&amp;IF(ДАННЫЕ!$AT1645,"1"&amp;ДАННЫЕ!$AT1645,"00")&amp;"u"&amp;IF(ДАННЫЕ!$CJ1645&gt;0,1,0)&amp;"y"&amp;B1645&amp;"d"&amp;H1645&amp;"e"&amp;F1645&amp;G1645</f>
        <v>x0w00t00f00b00g00c00i00r00m00hS00hZ00p00k00z00j00n00ELh0v0a00s00u0y0de</v>
      </c>
      <c r="L1645" s="28" t="str">
        <f ca="1">ДАННЫЕ!$I1645&amp;"VN"&amp;IF(ДАННЫЕ!AW1645&gt;0,11,10)&amp;"CD"&amp;IF(ДАННЫЕ!BF1645&gt;500,16,IF(ДАННЫЕ!BF1645&gt;350,15,IF(ДАННЫЕ!BF1645&gt;=200,14,IF(ДАННЫЕ!BF1645&gt;=100,13,IF(ДАННЫЕ!BF1645&gt;=50,12,IF(ДАННЫЕ!BF1645&gt;0,11,10))))))&amp;"AR"&amp;IF(ДАННЫЕ!BX1645&gt;0,1,0)&amp;"GD"&amp;B1645&amp;"VV"&amp;IF(E1645&gt;=5,IF(E1645&lt;18,1,0),0)</f>
        <v>VN10CD10AR0GD0VV0</v>
      </c>
      <c r="M1645" s="28" t="str">
        <f>ДАННЫЕ!$I1645&amp;"b"&amp;ДАННЫЕ!$BI1645&amp;"r"&amp;ДАННЫЕ!$BJ1645&amp;"CD"&amp;IF(ДАННЫЕ!BF1645&gt;0,IF(ДАННЫЕ!BF1645&lt;200,1,IF(ДАННЫЕ!BF1645&lt;350,2,3)),0)&amp;"h"&amp;IF(ДАННЫЕ!$BK1645+ДАННЫЕ!$BL1645+ДАННЫЕ!$BM1645&gt;0,1,0)&amp;"x"&amp;ДАННЫЕ!$BK1645&amp;"y"&amp;ДАННЫЕ!$BL1645&amp;"z"&amp;ДАННЫЕ!$BM1645&amp;"c"&amp;IF(ДАННЫЕ!$BK1645+ДАННЫЕ!$BL1645+ДАННЫЕ!$BM1645=3,1,0)&amp;"a"&amp;IF(ДАННЫЕ!$BQ1645+ДАННЫЕ!$BR1645&gt;0,1,0)&amp;"d"&amp;ДАННЫЕ!$BQ1645&amp;"v"&amp;ДАННЫЕ!$BR1645&amp;"p"&amp;ДАННЫЕ!$BS1645&amp;"n"&amp;ДАННЫЕ!$BU1645&amp;"t"&amp;ДАННЫЕ!$BV1645&amp;"o"&amp;ДАННЫЕ!$BT1645&amp;"l"&amp;IF(ДАННЫЕ!$BN1645&gt;0,1,0)&amp;ДАННЫЕ!$BN1645&amp;"g"&amp;ДАННЫЕ!$BO1645&amp;"s"&amp;ДАННЫЕ!$BP1645&amp;"DZ"&amp;IF(ДАННЫЕ!B1645-ДАННЫЕ!G1645 &lt; 60,IF(ДАННЫЕ!B1645-ДАННЫЕ!G1645 &gt;= 0,1,0),0)&amp;"u"&amp;IF(ДАННЫЕ!$CJ1645&gt;0,1,0)</f>
        <v>brCD0h0xyzc0a0dvpntol0gsDZ1u0</v>
      </c>
      <c r="N1645" s="28" t="str">
        <f ca="1">ДАННЫЕ!$F1645&amp;ДАННЫЕ!$I1645&amp;"g"&amp;B1645&amp;"cf"&amp;D1645&amp;"a"&amp;IF(ДАННЫЕ!$BX1645&gt;0,1,0)&amp;IF(ДАННЫЕ!$BF1645&gt;500,1,IF(ДАННЫЕ!$BF1645&gt;350,2,IF(ДАННЫЕ!$BF1645&gt;=200,3,IF(ДАННЫЕ!$BF1645&gt;=100,4,IF(ДАННЫЕ!$BF1645&gt;=50,5,IF(ДАННЫЕ!$BF1645&lt;50,6,0))))))&amp;"AR"&amp;IF(DATEDIF(ДАННЫЕ!$BX1645,ДАННЫЕ!$F$1,"y")&gt;1,1,0)&amp;"VG"&amp;IF(ДАННЫЕ!$BH1645="0",1,0)&amp;"o"&amp;IF(T1645+ДАННЫЕ!$AF1645+ДАННЫЕ!$AG1645+ДАННЫЕ!$AH1645+ДАННЫЕ!$AI1645+ДАННЫЕ!$AJ1645+ДАННЫЕ!$AP1645+ДАННЫЕ!$AQ1645+ДАННЫЕ!$AR1645+ДАННЫЕ!$AU1645+ДАННЫЕ!$AW1645+ДАННЫЕ!$AS1645+ДАННЫЕ!$AT1645&gt;0,1,0)&amp;"x"&amp;ДАННЫЕ!$AG1645&amp;"p"&amp;IF(ДАННЫЕ!$BY1645&gt;0,1,0)&amp;"v"&amp;IF(ДАННЫЕ!$BZ1645&gt;0,1,0)&amp;"n"&amp;ДАННЫЕ!$CA1645&amp;"t"&amp;ДАННЫЕ!$AY1645&amp;"k"&amp;ДАННЫЕ!$CB1645&amp;"q"&amp;ДАННЫЕ!$CC1645&amp;"w"&amp;ДАННЫЕ!$CD1645&amp;"e"&amp;ДАННЫЕ!$CE1645&amp;"m"&amp;ДАННЫЕ!$CF1645&amp;"c"&amp;ДАННЫЕ!$CG1645&amp;"z"&amp;ДАННЫЕ!$CH1645&amp;"d"&amp;IF(H1645=4,1,0)&amp;"s"&amp;IF(ДАННЫЕ!$J1645=1,0,1)&amp;"u"&amp;IF(ДАННЫЕ!$CJ1645&gt;0,1,0)</f>
        <v>g0cf0a06AR1VG0o0xp0v0ntkqwemczd0s1u0</v>
      </c>
      <c r="O1645" s="28" t="str">
        <f>ДАННЫЕ!$I1645&amp;"g"&amp;B1645&amp;A1645&amp;"f"&amp;P1645&amp;"c"&amp;IF(ДАННЫЕ!$U1645&gt;0,1,0)&amp;"s"&amp;IF(ДАННЫЕ!$Q1645&gt;0,IF(YEAR(ДАННЫЕ!$F$1)=YEAR(ДАННЫЕ!$Q1645),IF(MONTH(ДАННЫЕ!$F$1)=MONTH(ДАННЫЕ!$Q1645),111,11),1),0)&amp;"i"&amp;IF(ДАННЫЕ!$R1645+ДАННЫЕ!$S1645+ДАННЫЕ!$T1645=0,0,1)&amp;"h"&amp;IF(ДАННЫЕ!$P1645&gt;0,1,0)&amp;"p"&amp;IF(ДАННЫЕ!$CI1645&gt;0,IF(YEAR(ДАННЫЕ!$F$1)=YEAR(ДАННЫЕ!$CI1645),IF(MONTH(ДАННЫЕ!$F$1)=MONTH(ДАННЫЕ!$CI1645),111,11),1),0)&amp;"d"&amp;IF(ДАННЫЕ!$CJ1645&gt;0,IF(YEAR(ДАННЫЕ!$F$1)=YEAR(ДАННЫЕ!$CJ1645),IF(MONTH(ДАННЫЕ!$F$1)=MONTH(ДАННЫЕ!$CJ1645),111,11),1),0)&amp;"o"&amp;IF(ДАННЫЕ!$CK1645&gt;0,IF(MONTH(ДАННЫЕ!$F$1)=MONTH(ДАННЫЕ!$CK1645),111,11),0)&amp;"v"&amp;IF(ДАННЫЕ!$BE1645&gt;0,IF(MONTH(ДАННЫЕ!$F$1)=MONTH(ДАННЫЕ!$BE1645),111,11),0)</f>
        <v>g00f0c0s0i0h0p0d0o0v0</v>
      </c>
      <c r="P1645" s="15">
        <f t="shared" si="80"/>
        <v>0</v>
      </c>
      <c r="Q1645" s="15">
        <f>IF(ДАННЫЕ!$F$1&gt;ДАННЫЕ!$N1645,IF(YEAR(ДАННЫЕ!$F$1)=YEAR(ДАННЫЕ!M1645),1,0),0)</f>
        <v>0</v>
      </c>
      <c r="R1645" s="15">
        <f>IF(ДАННЫЕ!$F$1&gt;ДАННЫЕ!$N1645,IF(YEAR(ДАННЫЕ!$F$1)=YEAR(ДАННЫЕ!N1645),1,0),0)</f>
        <v>0</v>
      </c>
      <c r="S1645" s="15">
        <f>IF(ДАННЫЕ!$AA1645="2А",1,IF(ДАННЫЕ!$AA1645="2Б",2,IF(ДАННЫЕ!$AA1645="2В",3,IF(ДАННЫЕ!$AA1645=3,4,IF(ДАННЫЕ!$AA1645="4А",5,IF(ДАННЫЕ!$AA1645="4Б",6,IF(ДАННЫЕ!$AA1645="4В",7,IF(ДАННЫЕ!$AA1645=5,8,0))))))))</f>
        <v>0</v>
      </c>
      <c r="T1645" s="15">
        <f>IF(OR(ДАННЫЕ!$AC1645=2,ДАННЫЕ!$AD1645=2,ДАННЫЕ!$AE1645=2),2,IF(OR(ДАННЫЕ!$AC1645=1,ДАННЫЕ!$AD1645=1,ДАННЫЕ!$AE1645=1),1,0))</f>
        <v>0</v>
      </c>
    </row>
    <row r="1646" spans="1:20" x14ac:dyDescent="0.2">
      <c r="A1646" s="78">
        <f>IF(B1646&gt;0,IF(MONTH(ДАННЫЕ!$F$1)=MONTH(ДАННЫЕ!$B1646),1,0),0)</f>
        <v>0</v>
      </c>
      <c r="B1646" s="14">
        <f>IF(ДАННЫЕ!$B1646&gt;0,IF(YEAR(ДАННЫЕ!$F$1)=YEAR(ДАННЫЕ!$B1646),1,0),0)</f>
        <v>0</v>
      </c>
      <c r="C1646" s="14">
        <f>IF(ДАННЫЕ!$CM1646&gt;0,IF(YEAR(ДАННЫЕ!$F$1)=YEAR(ДАННЫЕ!$CM1646),1,0),0)</f>
        <v>0</v>
      </c>
      <c r="D1646" s="14">
        <f>IF(ДАННЫЕ!$CJ1646&gt;0,IF(ДАННЫЕ!$CL1646&gt;ДАННЫЕ!$F$1,1,IF(ДАННЫЕ!$CL1646&gt;0,0,1)),0)</f>
        <v>0</v>
      </c>
      <c r="E1646" s="43" t="str">
        <f ca="1">IF(ДАННЫЕ!$F$1&gt;0,IF(ДАННЫЕ!$G1646&gt;0,DATEDIF(ДАННЫЕ!$G1646,ДАННЫЕ!$F$1,"y"),""),IF(ДАННЫЕ!$G1646&gt;0,DATEDIF(ДАННЫЕ!$G1646,TODAY(),"y"),""))</f>
        <v/>
      </c>
      <c r="F1646" s="43" t="str">
        <f xml:space="preserve"> IF(ДАННЫЕ!$F1646="М",IF(E1646&gt;=18,IF(E1646&lt;60,1,""),""),"")&amp;IF(ДАННЫЕ!$F1646="Ж",IF(E1646&gt;=18,IF(E1646&lt;55,1,""),""),"")</f>
        <v/>
      </c>
      <c r="G1646" s="43" t="str">
        <f xml:space="preserve"> IF(ДАННЫЕ!$F1646="М",IF(E1646&gt;=60,2,""),"")&amp;IF(ДАННЫЕ!$F1646="Ж",IF(E1646&gt;=55,2,""),"")</f>
        <v/>
      </c>
      <c r="H1646" s="43" t="str">
        <f t="shared" ca="1" si="78"/>
        <v/>
      </c>
      <c r="I1646" s="43" t="str">
        <f t="shared" ca="1" si="79"/>
        <v>03</v>
      </c>
      <c r="J1646" s="28" t="str">
        <f ca="1">ДАННЫЕ!$F1646&amp;H1646&amp;I1646&amp;ДАННЫЕ!$I1646&amp;"m"&amp;IF(ДАННЫЕ!$I1646&gt;0,IF(ДАННЫЕ!$J1646&gt;0,0,1),"")&amp;"f"&amp;IF(ДАННЫЕ!$R1646&gt;0,IF(YEAR(ДАННЫЕ!$F$1)=YEAR(ДАННЫЕ!$R1646),1,0),0)&amp;"z"&amp;ДАННЫЕ!$R1646&amp;"p"&amp;ДАННЫЕ!$S1646&amp;"i"&amp;ДАННЫЕ!$T1646&amp;"h"&amp;ДАННЫЕ!$K1646&amp;"be"&amp;ДАННЫЕ!$BI1646&amp;"CD"&amp;IF(ДАННЫЕ!BF1646&gt;500,4,IF(ДАННЫЕ!BF1646&gt;350,3,IF(ДАННЫЕ!BF1646&gt;200,2,IF(ДАННЫЕ!BF1646&gt;0,1,0))))&amp;"g"&amp;B1646&amp;"d"&amp;H1646&amp;"l"&amp;ДАННЫЕ!AT1646&amp;"a"&amp;ДАННЫЕ!$V1646&amp;"v"&amp;R1646&amp;"k"&amp;ДАННЫЕ!$U1646&amp;"s"&amp;ДАННЫЕ!$Y1646&amp;"t"&amp;ДАННЫЕ!$X1646&amp;"b"&amp;IF(ДАННЫЕ!$Q1646&gt;1,1,0)&amp;"PP"&amp;ДАННЫЕ!Z1646&amp;"c"&amp;S1646&amp;"x"&amp;IF(ДАННЫЕ!$BY1646&gt;0,IF(YEAR(ДАННЫЕ!$F$1)=YEAR(ДАННЫЕ!$BY1646),1,0),0)&amp;"n"&amp;IF(ДАННЫЕ!$BZ1646&gt;0,IF(YEAR(ДАННЫЕ!$F$1)=YEAR(ДАННЫЕ!$BZ1646),1,0),0)&amp;"u"&amp;D1646&amp;"z"&amp;IF(ДАННЫЕ!$CL1646&gt;0,IF(YEAR(ДАННЫЕ!$F$1)&gt;YEAR(ДАННЫЕ!$CL1646),11,12),0)</f>
        <v>03mf0zpihbeCD0g0dlav0kstb0PPc0x0n0u0z0</v>
      </c>
      <c r="K1646" s="28" t="str">
        <f ca="1">ДАННЫЕ!$I1646&amp;"x"&amp;B1646&amp;"w"&amp;IF(T1646+ДАННЫЕ!AD1646+ДАННЫЕ!AE1646+ДАННЫЕ!AF1646+ДАННЫЕ!AG1646+ДАННЫЕ!AH1646+ДАННЫЕ!$AL1646+ДАННЫЕ!AI1646+ДАННЫЕ!AJ1646+ДАННЫЕ!AK1646+ДАННЫЕ!AP1646+ДАННЫЕ!AQ1646+ДАННЫЕ!AR1646+ДАННЫЕ!$AM1646+ДАННЫЕ!$AN1646+ДАННЫЕ!AS1646+ДАННЫЕ!AT1646&gt;0,1,0)&amp;IF(OR(T1646=2,ДАННЫЕ!AD1646=2,ДАННЫЕ!AE1646=2,ДАННЫЕ!AF1646=2,ДАННЫЕ!AG1646=2,ДАННЫЕ!AH1646=2,ДАННЫЕ!$AL1646=2,ДАННЫЕ!AI1646=2,ДАННЫЕ!AJ1646=2,ДАННЫЕ!AK1646=2,ДАННЫЕ!AP1646=2,ДАННЫЕ!AQ1646=2,ДАННЫЕ!AR1646=2,ДАННЫЕ!$AM1646=2,ДАННЫЕ!$AN1646=2,ДАННЫЕ!AS1646=2,ДАННЫЕ!AT1646=2),2,0)&amp;"t"&amp;IF(T1646&gt;0,"1"&amp;T1646,"00")&amp;"f"&amp;IF(ДАННЫЕ!$AC1646,"1"&amp;ДАННЫЕ!$AC1646,"00")&amp;"b"&amp;IF(ДАННЫЕ!$AD1646,"1"&amp;ДАННЫЕ!$AD1646,"00")&amp;"g"&amp;IF(ДАННЫЕ!$AF1646,"1"&amp;ДАННЫЕ!$AF1646,"00")&amp;"c"&amp;IF(ДАННЫЕ!$AG1646,"1"&amp;ДАННЫЕ!$AG1646,"00")&amp;"i"&amp;IF(ДАННЫЕ!$AH1646,"1"&amp;ДАННЫЕ!$AH1646,"00")&amp;"r"&amp;IF(ДАННЫЕ!$AL1646,"1"&amp;ДАННЫЕ!$AL1646,"00")&amp;"m"&amp;IF(ДАННЫЕ!$AI1646,"1"&amp;ДАННЫЕ!$AI1646,"00")&amp;"hS"&amp;IF(ДАННЫЕ!$AJ1646,"1"&amp;ДАННЫЕ!$AJ1646,"00")&amp;"hZ"&amp;IF(ДАННЫЕ!$AK1646,"1"&amp;ДАННЫЕ!$AK1646,"00")&amp;"p"&amp;IF(ДАННЫЕ!$AP1646,"1"&amp;ДАННЫЕ!$AP1646,"00")&amp;"k"&amp;IF(ДАННЫЕ!$AQ1646,"1"&amp;ДАННЫЕ!$AQ1646,"00")&amp;"z"&amp;IF(ДАННЫЕ!$AR1646,"1"&amp;ДАННЫЕ!$AR1646,"00")&amp;"j"&amp;IF(ДАННЫЕ!$AM1646,"1"&amp;ДАННЫЕ!$AM1646,"00")&amp;"n"&amp;IF(ДАННЫЕ!$AN1646,"1"&amp;ДАННЫЕ!$AN1646,"00")&amp;"E"&amp;ДАННЫЕ!BI1646&amp;"L"&amp;ДАННЫЕ!AO1646&amp;"h"&amp;IF(ДАННЫЕ!$AU1646&gt;0,1,0)&amp;"v"&amp;IF(ДАННЫЕ!$AW1646&gt;0,1,0)&amp;"a"&amp;IF(ДАННЫЕ!$AS1646,"1"&amp;ДАННЫЕ!$AS1646,"00")&amp;"s"&amp;IF(ДАННЫЕ!$AT1646,"1"&amp;ДАННЫЕ!$AT1646,"00")&amp;"u"&amp;IF(ДАННЫЕ!$CJ1646&gt;0,1,0)&amp;"y"&amp;B1646&amp;"d"&amp;H1646&amp;"e"&amp;F1646&amp;G1646</f>
        <v>x0w00t00f00b00g00c00i00r00m00hS00hZ00p00k00z00j00n00ELh0v0a00s00u0y0de</v>
      </c>
      <c r="L1646" s="28" t="str">
        <f ca="1">ДАННЫЕ!$I1646&amp;"VN"&amp;IF(ДАННЫЕ!AW1646&gt;0,11,10)&amp;"CD"&amp;IF(ДАННЫЕ!BF1646&gt;500,16,IF(ДАННЫЕ!BF1646&gt;350,15,IF(ДАННЫЕ!BF1646&gt;=200,14,IF(ДАННЫЕ!BF1646&gt;=100,13,IF(ДАННЫЕ!BF1646&gt;=50,12,IF(ДАННЫЕ!BF1646&gt;0,11,10))))))&amp;"AR"&amp;IF(ДАННЫЕ!BX1646&gt;0,1,0)&amp;"GD"&amp;B1646&amp;"VV"&amp;IF(E1646&gt;=5,IF(E1646&lt;18,1,0),0)</f>
        <v>VN10CD10AR0GD0VV0</v>
      </c>
      <c r="M1646" s="28" t="str">
        <f>ДАННЫЕ!$I1646&amp;"b"&amp;ДАННЫЕ!$BI1646&amp;"r"&amp;ДАННЫЕ!$BJ1646&amp;"CD"&amp;IF(ДАННЫЕ!BF1646&gt;0,IF(ДАННЫЕ!BF1646&lt;200,1,IF(ДАННЫЕ!BF1646&lt;350,2,3)),0)&amp;"h"&amp;IF(ДАННЫЕ!$BK1646+ДАННЫЕ!$BL1646+ДАННЫЕ!$BM1646&gt;0,1,0)&amp;"x"&amp;ДАННЫЕ!$BK1646&amp;"y"&amp;ДАННЫЕ!$BL1646&amp;"z"&amp;ДАННЫЕ!$BM1646&amp;"c"&amp;IF(ДАННЫЕ!$BK1646+ДАННЫЕ!$BL1646+ДАННЫЕ!$BM1646=3,1,0)&amp;"a"&amp;IF(ДАННЫЕ!$BQ1646+ДАННЫЕ!$BR1646&gt;0,1,0)&amp;"d"&amp;ДАННЫЕ!$BQ1646&amp;"v"&amp;ДАННЫЕ!$BR1646&amp;"p"&amp;ДАННЫЕ!$BS1646&amp;"n"&amp;ДАННЫЕ!$BU1646&amp;"t"&amp;ДАННЫЕ!$BV1646&amp;"o"&amp;ДАННЫЕ!$BT1646&amp;"l"&amp;IF(ДАННЫЕ!$BN1646&gt;0,1,0)&amp;ДАННЫЕ!$BN1646&amp;"g"&amp;ДАННЫЕ!$BO1646&amp;"s"&amp;ДАННЫЕ!$BP1646&amp;"DZ"&amp;IF(ДАННЫЕ!B1646-ДАННЫЕ!G1646 &lt; 60,IF(ДАННЫЕ!B1646-ДАННЫЕ!G1646 &gt;= 0,1,0),0)&amp;"u"&amp;IF(ДАННЫЕ!$CJ1646&gt;0,1,0)</f>
        <v>brCD0h0xyzc0a0dvpntol0gsDZ1u0</v>
      </c>
      <c r="N1646" s="28" t="str">
        <f ca="1">ДАННЫЕ!$F1646&amp;ДАННЫЕ!$I1646&amp;"g"&amp;B1646&amp;"cf"&amp;D1646&amp;"a"&amp;IF(ДАННЫЕ!$BX1646&gt;0,1,0)&amp;IF(ДАННЫЕ!$BF1646&gt;500,1,IF(ДАННЫЕ!$BF1646&gt;350,2,IF(ДАННЫЕ!$BF1646&gt;=200,3,IF(ДАННЫЕ!$BF1646&gt;=100,4,IF(ДАННЫЕ!$BF1646&gt;=50,5,IF(ДАННЫЕ!$BF1646&lt;50,6,0))))))&amp;"AR"&amp;IF(DATEDIF(ДАННЫЕ!$BX1646,ДАННЫЕ!$F$1,"y")&gt;1,1,0)&amp;"VG"&amp;IF(ДАННЫЕ!$BH1646="0",1,0)&amp;"o"&amp;IF(T1646+ДАННЫЕ!$AF1646+ДАННЫЕ!$AG1646+ДАННЫЕ!$AH1646+ДАННЫЕ!$AI1646+ДАННЫЕ!$AJ1646+ДАННЫЕ!$AP1646+ДАННЫЕ!$AQ1646+ДАННЫЕ!$AR1646+ДАННЫЕ!$AU1646+ДАННЫЕ!$AW1646+ДАННЫЕ!$AS1646+ДАННЫЕ!$AT1646&gt;0,1,0)&amp;"x"&amp;ДАННЫЕ!$AG1646&amp;"p"&amp;IF(ДАННЫЕ!$BY1646&gt;0,1,0)&amp;"v"&amp;IF(ДАННЫЕ!$BZ1646&gt;0,1,0)&amp;"n"&amp;ДАННЫЕ!$CA1646&amp;"t"&amp;ДАННЫЕ!$AY1646&amp;"k"&amp;ДАННЫЕ!$CB1646&amp;"q"&amp;ДАННЫЕ!$CC1646&amp;"w"&amp;ДАННЫЕ!$CD1646&amp;"e"&amp;ДАННЫЕ!$CE1646&amp;"m"&amp;ДАННЫЕ!$CF1646&amp;"c"&amp;ДАННЫЕ!$CG1646&amp;"z"&amp;ДАННЫЕ!$CH1646&amp;"d"&amp;IF(H1646=4,1,0)&amp;"s"&amp;IF(ДАННЫЕ!$J1646=1,0,1)&amp;"u"&amp;IF(ДАННЫЕ!$CJ1646&gt;0,1,0)</f>
        <v>g0cf0a06AR1VG0o0xp0v0ntkqwemczd0s1u0</v>
      </c>
      <c r="O1646" s="28" t="str">
        <f>ДАННЫЕ!$I1646&amp;"g"&amp;B1646&amp;A1646&amp;"f"&amp;P1646&amp;"c"&amp;IF(ДАННЫЕ!$U1646&gt;0,1,0)&amp;"s"&amp;IF(ДАННЫЕ!$Q1646&gt;0,IF(YEAR(ДАННЫЕ!$F$1)=YEAR(ДАННЫЕ!$Q1646),IF(MONTH(ДАННЫЕ!$F$1)=MONTH(ДАННЫЕ!$Q1646),111,11),1),0)&amp;"i"&amp;IF(ДАННЫЕ!$R1646+ДАННЫЕ!$S1646+ДАННЫЕ!$T1646=0,0,1)&amp;"h"&amp;IF(ДАННЫЕ!$P1646&gt;0,1,0)&amp;"p"&amp;IF(ДАННЫЕ!$CI1646&gt;0,IF(YEAR(ДАННЫЕ!$F$1)=YEAR(ДАННЫЕ!$CI1646),IF(MONTH(ДАННЫЕ!$F$1)=MONTH(ДАННЫЕ!$CI1646),111,11),1),0)&amp;"d"&amp;IF(ДАННЫЕ!$CJ1646&gt;0,IF(YEAR(ДАННЫЕ!$F$1)=YEAR(ДАННЫЕ!$CJ1646),IF(MONTH(ДАННЫЕ!$F$1)=MONTH(ДАННЫЕ!$CJ1646),111,11),1),0)&amp;"o"&amp;IF(ДАННЫЕ!$CK1646&gt;0,IF(MONTH(ДАННЫЕ!$F$1)=MONTH(ДАННЫЕ!$CK1646),111,11),0)&amp;"v"&amp;IF(ДАННЫЕ!$BE1646&gt;0,IF(MONTH(ДАННЫЕ!$F$1)=MONTH(ДАННЫЕ!$BE1646),111,11),0)</f>
        <v>g00f0c0s0i0h0p0d0o0v0</v>
      </c>
      <c r="P1646" s="15">
        <f t="shared" si="80"/>
        <v>0</v>
      </c>
      <c r="Q1646" s="15">
        <f>IF(ДАННЫЕ!$F$1&gt;ДАННЫЕ!$N1646,IF(YEAR(ДАННЫЕ!$F$1)=YEAR(ДАННЫЕ!M1646),1,0),0)</f>
        <v>0</v>
      </c>
      <c r="R1646" s="15">
        <f>IF(ДАННЫЕ!$F$1&gt;ДАННЫЕ!$N1646,IF(YEAR(ДАННЫЕ!$F$1)=YEAR(ДАННЫЕ!N1646),1,0),0)</f>
        <v>0</v>
      </c>
      <c r="S1646" s="15">
        <f>IF(ДАННЫЕ!$AA1646="2А",1,IF(ДАННЫЕ!$AA1646="2Б",2,IF(ДАННЫЕ!$AA1646="2В",3,IF(ДАННЫЕ!$AA1646=3,4,IF(ДАННЫЕ!$AA1646="4А",5,IF(ДАННЫЕ!$AA1646="4Б",6,IF(ДАННЫЕ!$AA1646="4В",7,IF(ДАННЫЕ!$AA1646=5,8,0))))))))</f>
        <v>0</v>
      </c>
      <c r="T1646" s="15">
        <f>IF(OR(ДАННЫЕ!$AC1646=2,ДАННЫЕ!$AD1646=2,ДАННЫЕ!$AE1646=2),2,IF(OR(ДАННЫЕ!$AC1646=1,ДАННЫЕ!$AD1646=1,ДАННЫЕ!$AE1646=1),1,0))</f>
        <v>0</v>
      </c>
    </row>
    <row r="1647" spans="1:20" x14ac:dyDescent="0.2">
      <c r="A1647" s="78">
        <f>IF(B1647&gt;0,IF(MONTH(ДАННЫЕ!$F$1)=MONTH(ДАННЫЕ!$B1647),1,0),0)</f>
        <v>0</v>
      </c>
      <c r="B1647" s="14">
        <f>IF(ДАННЫЕ!$B1647&gt;0,IF(YEAR(ДАННЫЕ!$F$1)=YEAR(ДАННЫЕ!$B1647),1,0),0)</f>
        <v>0</v>
      </c>
      <c r="C1647" s="14">
        <f>IF(ДАННЫЕ!$CM1647&gt;0,IF(YEAR(ДАННЫЕ!$F$1)=YEAR(ДАННЫЕ!$CM1647),1,0),0)</f>
        <v>0</v>
      </c>
      <c r="D1647" s="14">
        <f>IF(ДАННЫЕ!$CJ1647&gt;0,IF(ДАННЫЕ!$CL1647&gt;ДАННЫЕ!$F$1,1,IF(ДАННЫЕ!$CL1647&gt;0,0,1)),0)</f>
        <v>0</v>
      </c>
      <c r="E1647" s="43" t="str">
        <f ca="1">IF(ДАННЫЕ!$F$1&gt;0,IF(ДАННЫЕ!$G1647&gt;0,DATEDIF(ДАННЫЕ!$G1647,ДАННЫЕ!$F$1,"y"),""),IF(ДАННЫЕ!$G1647&gt;0,DATEDIF(ДАННЫЕ!$G1647,TODAY(),"y"),""))</f>
        <v/>
      </c>
      <c r="F1647" s="43" t="str">
        <f xml:space="preserve"> IF(ДАННЫЕ!$F1647="М",IF(E1647&gt;=18,IF(E1647&lt;60,1,""),""),"")&amp;IF(ДАННЫЕ!$F1647="Ж",IF(E1647&gt;=18,IF(E1647&lt;55,1,""),""),"")</f>
        <v/>
      </c>
      <c r="G1647" s="43" t="str">
        <f xml:space="preserve"> IF(ДАННЫЕ!$F1647="М",IF(E1647&gt;=60,2,""),"")&amp;IF(ДАННЫЕ!$F1647="Ж",IF(E1647&gt;=55,2,""),"")</f>
        <v/>
      </c>
      <c r="H1647" s="43" t="str">
        <f t="shared" ca="1" si="78"/>
        <v/>
      </c>
      <c r="I1647" s="43" t="str">
        <f t="shared" ca="1" si="79"/>
        <v>03</v>
      </c>
      <c r="J1647" s="28" t="str">
        <f ca="1">ДАННЫЕ!$F1647&amp;H1647&amp;I1647&amp;ДАННЫЕ!$I1647&amp;"m"&amp;IF(ДАННЫЕ!$I1647&gt;0,IF(ДАННЫЕ!$J1647&gt;0,0,1),"")&amp;"f"&amp;IF(ДАННЫЕ!$R1647&gt;0,IF(YEAR(ДАННЫЕ!$F$1)=YEAR(ДАННЫЕ!$R1647),1,0),0)&amp;"z"&amp;ДАННЫЕ!$R1647&amp;"p"&amp;ДАННЫЕ!$S1647&amp;"i"&amp;ДАННЫЕ!$T1647&amp;"h"&amp;ДАННЫЕ!$K1647&amp;"be"&amp;ДАННЫЕ!$BI1647&amp;"CD"&amp;IF(ДАННЫЕ!BF1647&gt;500,4,IF(ДАННЫЕ!BF1647&gt;350,3,IF(ДАННЫЕ!BF1647&gt;200,2,IF(ДАННЫЕ!BF1647&gt;0,1,0))))&amp;"g"&amp;B1647&amp;"d"&amp;H1647&amp;"l"&amp;ДАННЫЕ!AT1647&amp;"a"&amp;ДАННЫЕ!$V1647&amp;"v"&amp;R1647&amp;"k"&amp;ДАННЫЕ!$U1647&amp;"s"&amp;ДАННЫЕ!$Y1647&amp;"t"&amp;ДАННЫЕ!$X1647&amp;"b"&amp;IF(ДАННЫЕ!$Q1647&gt;1,1,0)&amp;"PP"&amp;ДАННЫЕ!Z1647&amp;"c"&amp;S1647&amp;"x"&amp;IF(ДАННЫЕ!$BY1647&gt;0,IF(YEAR(ДАННЫЕ!$F$1)=YEAR(ДАННЫЕ!$BY1647),1,0),0)&amp;"n"&amp;IF(ДАННЫЕ!$BZ1647&gt;0,IF(YEAR(ДАННЫЕ!$F$1)=YEAR(ДАННЫЕ!$BZ1647),1,0),0)&amp;"u"&amp;D1647&amp;"z"&amp;IF(ДАННЫЕ!$CL1647&gt;0,IF(YEAR(ДАННЫЕ!$F$1)&gt;YEAR(ДАННЫЕ!$CL1647),11,12),0)</f>
        <v>03mf0zpihbeCD0g0dlav0kstb0PPc0x0n0u0z0</v>
      </c>
      <c r="K1647" s="28" t="str">
        <f ca="1">ДАННЫЕ!$I1647&amp;"x"&amp;B1647&amp;"w"&amp;IF(T1647+ДАННЫЕ!AD1647+ДАННЫЕ!AE1647+ДАННЫЕ!AF1647+ДАННЫЕ!AG1647+ДАННЫЕ!AH1647+ДАННЫЕ!$AL1647+ДАННЫЕ!AI1647+ДАННЫЕ!AJ1647+ДАННЫЕ!AK1647+ДАННЫЕ!AP1647+ДАННЫЕ!AQ1647+ДАННЫЕ!AR1647+ДАННЫЕ!$AM1647+ДАННЫЕ!$AN1647+ДАННЫЕ!AS1647+ДАННЫЕ!AT1647&gt;0,1,0)&amp;IF(OR(T1647=2,ДАННЫЕ!AD1647=2,ДАННЫЕ!AE1647=2,ДАННЫЕ!AF1647=2,ДАННЫЕ!AG1647=2,ДАННЫЕ!AH1647=2,ДАННЫЕ!$AL1647=2,ДАННЫЕ!AI1647=2,ДАННЫЕ!AJ1647=2,ДАННЫЕ!AK1647=2,ДАННЫЕ!AP1647=2,ДАННЫЕ!AQ1647=2,ДАННЫЕ!AR1647=2,ДАННЫЕ!$AM1647=2,ДАННЫЕ!$AN1647=2,ДАННЫЕ!AS1647=2,ДАННЫЕ!AT1647=2),2,0)&amp;"t"&amp;IF(T1647&gt;0,"1"&amp;T1647,"00")&amp;"f"&amp;IF(ДАННЫЕ!$AC1647,"1"&amp;ДАННЫЕ!$AC1647,"00")&amp;"b"&amp;IF(ДАННЫЕ!$AD1647,"1"&amp;ДАННЫЕ!$AD1647,"00")&amp;"g"&amp;IF(ДАННЫЕ!$AF1647,"1"&amp;ДАННЫЕ!$AF1647,"00")&amp;"c"&amp;IF(ДАННЫЕ!$AG1647,"1"&amp;ДАННЫЕ!$AG1647,"00")&amp;"i"&amp;IF(ДАННЫЕ!$AH1647,"1"&amp;ДАННЫЕ!$AH1647,"00")&amp;"r"&amp;IF(ДАННЫЕ!$AL1647,"1"&amp;ДАННЫЕ!$AL1647,"00")&amp;"m"&amp;IF(ДАННЫЕ!$AI1647,"1"&amp;ДАННЫЕ!$AI1647,"00")&amp;"hS"&amp;IF(ДАННЫЕ!$AJ1647,"1"&amp;ДАННЫЕ!$AJ1647,"00")&amp;"hZ"&amp;IF(ДАННЫЕ!$AK1647,"1"&amp;ДАННЫЕ!$AK1647,"00")&amp;"p"&amp;IF(ДАННЫЕ!$AP1647,"1"&amp;ДАННЫЕ!$AP1647,"00")&amp;"k"&amp;IF(ДАННЫЕ!$AQ1647,"1"&amp;ДАННЫЕ!$AQ1647,"00")&amp;"z"&amp;IF(ДАННЫЕ!$AR1647,"1"&amp;ДАННЫЕ!$AR1647,"00")&amp;"j"&amp;IF(ДАННЫЕ!$AM1647,"1"&amp;ДАННЫЕ!$AM1647,"00")&amp;"n"&amp;IF(ДАННЫЕ!$AN1647,"1"&amp;ДАННЫЕ!$AN1647,"00")&amp;"E"&amp;ДАННЫЕ!BI1647&amp;"L"&amp;ДАННЫЕ!AO1647&amp;"h"&amp;IF(ДАННЫЕ!$AU1647&gt;0,1,0)&amp;"v"&amp;IF(ДАННЫЕ!$AW1647&gt;0,1,0)&amp;"a"&amp;IF(ДАННЫЕ!$AS1647,"1"&amp;ДАННЫЕ!$AS1647,"00")&amp;"s"&amp;IF(ДАННЫЕ!$AT1647,"1"&amp;ДАННЫЕ!$AT1647,"00")&amp;"u"&amp;IF(ДАННЫЕ!$CJ1647&gt;0,1,0)&amp;"y"&amp;B1647&amp;"d"&amp;H1647&amp;"e"&amp;F1647&amp;G1647</f>
        <v>x0w00t00f00b00g00c00i00r00m00hS00hZ00p00k00z00j00n00ELh0v0a00s00u0y0de</v>
      </c>
      <c r="L1647" s="28" t="str">
        <f ca="1">ДАННЫЕ!$I1647&amp;"VN"&amp;IF(ДАННЫЕ!AW1647&gt;0,11,10)&amp;"CD"&amp;IF(ДАННЫЕ!BF1647&gt;500,16,IF(ДАННЫЕ!BF1647&gt;350,15,IF(ДАННЫЕ!BF1647&gt;=200,14,IF(ДАННЫЕ!BF1647&gt;=100,13,IF(ДАННЫЕ!BF1647&gt;=50,12,IF(ДАННЫЕ!BF1647&gt;0,11,10))))))&amp;"AR"&amp;IF(ДАННЫЕ!BX1647&gt;0,1,0)&amp;"GD"&amp;B1647&amp;"VV"&amp;IF(E1647&gt;=5,IF(E1647&lt;18,1,0),0)</f>
        <v>VN10CD10AR0GD0VV0</v>
      </c>
      <c r="M1647" s="28" t="str">
        <f>ДАННЫЕ!$I1647&amp;"b"&amp;ДАННЫЕ!$BI1647&amp;"r"&amp;ДАННЫЕ!$BJ1647&amp;"CD"&amp;IF(ДАННЫЕ!BF1647&gt;0,IF(ДАННЫЕ!BF1647&lt;200,1,IF(ДАННЫЕ!BF1647&lt;350,2,3)),0)&amp;"h"&amp;IF(ДАННЫЕ!$BK1647+ДАННЫЕ!$BL1647+ДАННЫЕ!$BM1647&gt;0,1,0)&amp;"x"&amp;ДАННЫЕ!$BK1647&amp;"y"&amp;ДАННЫЕ!$BL1647&amp;"z"&amp;ДАННЫЕ!$BM1647&amp;"c"&amp;IF(ДАННЫЕ!$BK1647+ДАННЫЕ!$BL1647+ДАННЫЕ!$BM1647=3,1,0)&amp;"a"&amp;IF(ДАННЫЕ!$BQ1647+ДАННЫЕ!$BR1647&gt;0,1,0)&amp;"d"&amp;ДАННЫЕ!$BQ1647&amp;"v"&amp;ДАННЫЕ!$BR1647&amp;"p"&amp;ДАННЫЕ!$BS1647&amp;"n"&amp;ДАННЫЕ!$BU1647&amp;"t"&amp;ДАННЫЕ!$BV1647&amp;"o"&amp;ДАННЫЕ!$BT1647&amp;"l"&amp;IF(ДАННЫЕ!$BN1647&gt;0,1,0)&amp;ДАННЫЕ!$BN1647&amp;"g"&amp;ДАННЫЕ!$BO1647&amp;"s"&amp;ДАННЫЕ!$BP1647&amp;"DZ"&amp;IF(ДАННЫЕ!B1647-ДАННЫЕ!G1647 &lt; 60,IF(ДАННЫЕ!B1647-ДАННЫЕ!G1647 &gt;= 0,1,0),0)&amp;"u"&amp;IF(ДАННЫЕ!$CJ1647&gt;0,1,0)</f>
        <v>brCD0h0xyzc0a0dvpntol0gsDZ1u0</v>
      </c>
      <c r="N1647" s="28" t="str">
        <f ca="1">ДАННЫЕ!$F1647&amp;ДАННЫЕ!$I1647&amp;"g"&amp;B1647&amp;"cf"&amp;D1647&amp;"a"&amp;IF(ДАННЫЕ!$BX1647&gt;0,1,0)&amp;IF(ДАННЫЕ!$BF1647&gt;500,1,IF(ДАННЫЕ!$BF1647&gt;350,2,IF(ДАННЫЕ!$BF1647&gt;=200,3,IF(ДАННЫЕ!$BF1647&gt;=100,4,IF(ДАННЫЕ!$BF1647&gt;=50,5,IF(ДАННЫЕ!$BF1647&lt;50,6,0))))))&amp;"AR"&amp;IF(DATEDIF(ДАННЫЕ!$BX1647,ДАННЫЕ!$F$1,"y")&gt;1,1,0)&amp;"VG"&amp;IF(ДАННЫЕ!$BH1647="0",1,0)&amp;"o"&amp;IF(T1647+ДАННЫЕ!$AF1647+ДАННЫЕ!$AG1647+ДАННЫЕ!$AH1647+ДАННЫЕ!$AI1647+ДАННЫЕ!$AJ1647+ДАННЫЕ!$AP1647+ДАННЫЕ!$AQ1647+ДАННЫЕ!$AR1647+ДАННЫЕ!$AU1647+ДАННЫЕ!$AW1647+ДАННЫЕ!$AS1647+ДАННЫЕ!$AT1647&gt;0,1,0)&amp;"x"&amp;ДАННЫЕ!$AG1647&amp;"p"&amp;IF(ДАННЫЕ!$BY1647&gt;0,1,0)&amp;"v"&amp;IF(ДАННЫЕ!$BZ1647&gt;0,1,0)&amp;"n"&amp;ДАННЫЕ!$CA1647&amp;"t"&amp;ДАННЫЕ!$AY1647&amp;"k"&amp;ДАННЫЕ!$CB1647&amp;"q"&amp;ДАННЫЕ!$CC1647&amp;"w"&amp;ДАННЫЕ!$CD1647&amp;"e"&amp;ДАННЫЕ!$CE1647&amp;"m"&amp;ДАННЫЕ!$CF1647&amp;"c"&amp;ДАННЫЕ!$CG1647&amp;"z"&amp;ДАННЫЕ!$CH1647&amp;"d"&amp;IF(H1647=4,1,0)&amp;"s"&amp;IF(ДАННЫЕ!$J1647=1,0,1)&amp;"u"&amp;IF(ДАННЫЕ!$CJ1647&gt;0,1,0)</f>
        <v>g0cf0a06AR1VG0o0xp0v0ntkqwemczd0s1u0</v>
      </c>
      <c r="O1647" s="28" t="str">
        <f>ДАННЫЕ!$I1647&amp;"g"&amp;B1647&amp;A1647&amp;"f"&amp;P1647&amp;"c"&amp;IF(ДАННЫЕ!$U1647&gt;0,1,0)&amp;"s"&amp;IF(ДАННЫЕ!$Q1647&gt;0,IF(YEAR(ДАННЫЕ!$F$1)=YEAR(ДАННЫЕ!$Q1647),IF(MONTH(ДАННЫЕ!$F$1)=MONTH(ДАННЫЕ!$Q1647),111,11),1),0)&amp;"i"&amp;IF(ДАННЫЕ!$R1647+ДАННЫЕ!$S1647+ДАННЫЕ!$T1647=0,0,1)&amp;"h"&amp;IF(ДАННЫЕ!$P1647&gt;0,1,0)&amp;"p"&amp;IF(ДАННЫЕ!$CI1647&gt;0,IF(YEAR(ДАННЫЕ!$F$1)=YEAR(ДАННЫЕ!$CI1647),IF(MONTH(ДАННЫЕ!$F$1)=MONTH(ДАННЫЕ!$CI1647),111,11),1),0)&amp;"d"&amp;IF(ДАННЫЕ!$CJ1647&gt;0,IF(YEAR(ДАННЫЕ!$F$1)=YEAR(ДАННЫЕ!$CJ1647),IF(MONTH(ДАННЫЕ!$F$1)=MONTH(ДАННЫЕ!$CJ1647),111,11),1),0)&amp;"o"&amp;IF(ДАННЫЕ!$CK1647&gt;0,IF(MONTH(ДАННЫЕ!$F$1)=MONTH(ДАННЫЕ!$CK1647),111,11),0)&amp;"v"&amp;IF(ДАННЫЕ!$BE1647&gt;0,IF(MONTH(ДАННЫЕ!$F$1)=MONTH(ДАННЫЕ!$BE1647),111,11),0)</f>
        <v>g00f0c0s0i0h0p0d0o0v0</v>
      </c>
      <c r="P1647" s="15">
        <f t="shared" si="80"/>
        <v>0</v>
      </c>
      <c r="Q1647" s="15">
        <f>IF(ДАННЫЕ!$F$1&gt;ДАННЫЕ!$N1647,IF(YEAR(ДАННЫЕ!$F$1)=YEAR(ДАННЫЕ!M1647),1,0),0)</f>
        <v>0</v>
      </c>
      <c r="R1647" s="15">
        <f>IF(ДАННЫЕ!$F$1&gt;ДАННЫЕ!$N1647,IF(YEAR(ДАННЫЕ!$F$1)=YEAR(ДАННЫЕ!N1647),1,0),0)</f>
        <v>0</v>
      </c>
      <c r="S1647" s="15">
        <f>IF(ДАННЫЕ!$AA1647="2А",1,IF(ДАННЫЕ!$AA1647="2Б",2,IF(ДАННЫЕ!$AA1647="2В",3,IF(ДАННЫЕ!$AA1647=3,4,IF(ДАННЫЕ!$AA1647="4А",5,IF(ДАННЫЕ!$AA1647="4Б",6,IF(ДАННЫЕ!$AA1647="4В",7,IF(ДАННЫЕ!$AA1647=5,8,0))))))))</f>
        <v>0</v>
      </c>
      <c r="T1647" s="15">
        <f>IF(OR(ДАННЫЕ!$AC1647=2,ДАННЫЕ!$AD1647=2,ДАННЫЕ!$AE1647=2),2,IF(OR(ДАННЫЕ!$AC1647=1,ДАННЫЕ!$AD1647=1,ДАННЫЕ!$AE1647=1),1,0))</f>
        <v>0</v>
      </c>
    </row>
    <row r="1648" spans="1:20" x14ac:dyDescent="0.2">
      <c r="A1648" s="78">
        <f>IF(B1648&gt;0,IF(MONTH(ДАННЫЕ!$F$1)=MONTH(ДАННЫЕ!$B1648),1,0),0)</f>
        <v>0</v>
      </c>
      <c r="B1648" s="14">
        <f>IF(ДАННЫЕ!$B1648&gt;0,IF(YEAR(ДАННЫЕ!$F$1)=YEAR(ДАННЫЕ!$B1648),1,0),0)</f>
        <v>0</v>
      </c>
      <c r="C1648" s="14">
        <f>IF(ДАННЫЕ!$CM1648&gt;0,IF(YEAR(ДАННЫЕ!$F$1)=YEAR(ДАННЫЕ!$CM1648),1,0),0)</f>
        <v>0</v>
      </c>
      <c r="D1648" s="14">
        <f>IF(ДАННЫЕ!$CJ1648&gt;0,IF(ДАННЫЕ!$CL1648&gt;ДАННЫЕ!$F$1,1,IF(ДАННЫЕ!$CL1648&gt;0,0,1)),0)</f>
        <v>0</v>
      </c>
      <c r="E1648" s="43" t="str">
        <f ca="1">IF(ДАННЫЕ!$F$1&gt;0,IF(ДАННЫЕ!$G1648&gt;0,DATEDIF(ДАННЫЕ!$G1648,ДАННЫЕ!$F$1,"y"),""),IF(ДАННЫЕ!$G1648&gt;0,DATEDIF(ДАННЫЕ!$G1648,TODAY(),"y"),""))</f>
        <v/>
      </c>
      <c r="F1648" s="43" t="str">
        <f xml:space="preserve"> IF(ДАННЫЕ!$F1648="М",IF(E1648&gt;=18,IF(E1648&lt;60,1,""),""),"")&amp;IF(ДАННЫЕ!$F1648="Ж",IF(E1648&gt;=18,IF(E1648&lt;55,1,""),""),"")</f>
        <v/>
      </c>
      <c r="G1648" s="43" t="str">
        <f xml:space="preserve"> IF(ДАННЫЕ!$F1648="М",IF(E1648&gt;=60,2,""),"")&amp;IF(ДАННЫЕ!$F1648="Ж",IF(E1648&gt;=55,2,""),"")</f>
        <v/>
      </c>
      <c r="H1648" s="43" t="str">
        <f t="shared" ca="1" si="78"/>
        <v/>
      </c>
      <c r="I1648" s="43" t="str">
        <f t="shared" ca="1" si="79"/>
        <v>03</v>
      </c>
      <c r="J1648" s="28" t="str">
        <f ca="1">ДАННЫЕ!$F1648&amp;H1648&amp;I1648&amp;ДАННЫЕ!$I1648&amp;"m"&amp;IF(ДАННЫЕ!$I1648&gt;0,IF(ДАННЫЕ!$J1648&gt;0,0,1),"")&amp;"f"&amp;IF(ДАННЫЕ!$R1648&gt;0,IF(YEAR(ДАННЫЕ!$F$1)=YEAR(ДАННЫЕ!$R1648),1,0),0)&amp;"z"&amp;ДАННЫЕ!$R1648&amp;"p"&amp;ДАННЫЕ!$S1648&amp;"i"&amp;ДАННЫЕ!$T1648&amp;"h"&amp;ДАННЫЕ!$K1648&amp;"be"&amp;ДАННЫЕ!$BI1648&amp;"CD"&amp;IF(ДАННЫЕ!BF1648&gt;500,4,IF(ДАННЫЕ!BF1648&gt;350,3,IF(ДАННЫЕ!BF1648&gt;200,2,IF(ДАННЫЕ!BF1648&gt;0,1,0))))&amp;"g"&amp;B1648&amp;"d"&amp;H1648&amp;"l"&amp;ДАННЫЕ!AT1648&amp;"a"&amp;ДАННЫЕ!$V1648&amp;"v"&amp;R1648&amp;"k"&amp;ДАННЫЕ!$U1648&amp;"s"&amp;ДАННЫЕ!$Y1648&amp;"t"&amp;ДАННЫЕ!$X1648&amp;"b"&amp;IF(ДАННЫЕ!$Q1648&gt;1,1,0)&amp;"PP"&amp;ДАННЫЕ!Z1648&amp;"c"&amp;S1648&amp;"x"&amp;IF(ДАННЫЕ!$BY1648&gt;0,IF(YEAR(ДАННЫЕ!$F$1)=YEAR(ДАННЫЕ!$BY1648),1,0),0)&amp;"n"&amp;IF(ДАННЫЕ!$BZ1648&gt;0,IF(YEAR(ДАННЫЕ!$F$1)=YEAR(ДАННЫЕ!$BZ1648),1,0),0)&amp;"u"&amp;D1648&amp;"z"&amp;IF(ДАННЫЕ!$CL1648&gt;0,IF(YEAR(ДАННЫЕ!$F$1)&gt;YEAR(ДАННЫЕ!$CL1648),11,12),0)</f>
        <v>03mf0zpihbeCD0g0dlav0kstb0PPc0x0n0u0z0</v>
      </c>
      <c r="K1648" s="28" t="str">
        <f ca="1">ДАННЫЕ!$I1648&amp;"x"&amp;B1648&amp;"w"&amp;IF(T1648+ДАННЫЕ!AD1648+ДАННЫЕ!AE1648+ДАННЫЕ!AF1648+ДАННЫЕ!AG1648+ДАННЫЕ!AH1648+ДАННЫЕ!$AL1648+ДАННЫЕ!AI1648+ДАННЫЕ!AJ1648+ДАННЫЕ!AK1648+ДАННЫЕ!AP1648+ДАННЫЕ!AQ1648+ДАННЫЕ!AR1648+ДАННЫЕ!$AM1648+ДАННЫЕ!$AN1648+ДАННЫЕ!AS1648+ДАННЫЕ!AT1648&gt;0,1,0)&amp;IF(OR(T1648=2,ДАННЫЕ!AD1648=2,ДАННЫЕ!AE1648=2,ДАННЫЕ!AF1648=2,ДАННЫЕ!AG1648=2,ДАННЫЕ!AH1648=2,ДАННЫЕ!$AL1648=2,ДАННЫЕ!AI1648=2,ДАННЫЕ!AJ1648=2,ДАННЫЕ!AK1648=2,ДАННЫЕ!AP1648=2,ДАННЫЕ!AQ1648=2,ДАННЫЕ!AR1648=2,ДАННЫЕ!$AM1648=2,ДАННЫЕ!$AN1648=2,ДАННЫЕ!AS1648=2,ДАННЫЕ!AT1648=2),2,0)&amp;"t"&amp;IF(T1648&gt;0,"1"&amp;T1648,"00")&amp;"f"&amp;IF(ДАННЫЕ!$AC1648,"1"&amp;ДАННЫЕ!$AC1648,"00")&amp;"b"&amp;IF(ДАННЫЕ!$AD1648,"1"&amp;ДАННЫЕ!$AD1648,"00")&amp;"g"&amp;IF(ДАННЫЕ!$AF1648,"1"&amp;ДАННЫЕ!$AF1648,"00")&amp;"c"&amp;IF(ДАННЫЕ!$AG1648,"1"&amp;ДАННЫЕ!$AG1648,"00")&amp;"i"&amp;IF(ДАННЫЕ!$AH1648,"1"&amp;ДАННЫЕ!$AH1648,"00")&amp;"r"&amp;IF(ДАННЫЕ!$AL1648,"1"&amp;ДАННЫЕ!$AL1648,"00")&amp;"m"&amp;IF(ДАННЫЕ!$AI1648,"1"&amp;ДАННЫЕ!$AI1648,"00")&amp;"hS"&amp;IF(ДАННЫЕ!$AJ1648,"1"&amp;ДАННЫЕ!$AJ1648,"00")&amp;"hZ"&amp;IF(ДАННЫЕ!$AK1648,"1"&amp;ДАННЫЕ!$AK1648,"00")&amp;"p"&amp;IF(ДАННЫЕ!$AP1648,"1"&amp;ДАННЫЕ!$AP1648,"00")&amp;"k"&amp;IF(ДАННЫЕ!$AQ1648,"1"&amp;ДАННЫЕ!$AQ1648,"00")&amp;"z"&amp;IF(ДАННЫЕ!$AR1648,"1"&amp;ДАННЫЕ!$AR1648,"00")&amp;"j"&amp;IF(ДАННЫЕ!$AM1648,"1"&amp;ДАННЫЕ!$AM1648,"00")&amp;"n"&amp;IF(ДАННЫЕ!$AN1648,"1"&amp;ДАННЫЕ!$AN1648,"00")&amp;"E"&amp;ДАННЫЕ!BI1648&amp;"L"&amp;ДАННЫЕ!AO1648&amp;"h"&amp;IF(ДАННЫЕ!$AU1648&gt;0,1,0)&amp;"v"&amp;IF(ДАННЫЕ!$AW1648&gt;0,1,0)&amp;"a"&amp;IF(ДАННЫЕ!$AS1648,"1"&amp;ДАННЫЕ!$AS1648,"00")&amp;"s"&amp;IF(ДАННЫЕ!$AT1648,"1"&amp;ДАННЫЕ!$AT1648,"00")&amp;"u"&amp;IF(ДАННЫЕ!$CJ1648&gt;0,1,0)&amp;"y"&amp;B1648&amp;"d"&amp;H1648&amp;"e"&amp;F1648&amp;G1648</f>
        <v>x0w00t00f00b00g00c00i00r00m00hS00hZ00p00k00z00j00n00ELh0v0a00s00u0y0de</v>
      </c>
      <c r="L1648" s="28" t="str">
        <f ca="1">ДАННЫЕ!$I1648&amp;"VN"&amp;IF(ДАННЫЕ!AW1648&gt;0,11,10)&amp;"CD"&amp;IF(ДАННЫЕ!BF1648&gt;500,16,IF(ДАННЫЕ!BF1648&gt;350,15,IF(ДАННЫЕ!BF1648&gt;=200,14,IF(ДАННЫЕ!BF1648&gt;=100,13,IF(ДАННЫЕ!BF1648&gt;=50,12,IF(ДАННЫЕ!BF1648&gt;0,11,10))))))&amp;"AR"&amp;IF(ДАННЫЕ!BX1648&gt;0,1,0)&amp;"GD"&amp;B1648&amp;"VV"&amp;IF(E1648&gt;=5,IF(E1648&lt;18,1,0),0)</f>
        <v>VN10CD10AR0GD0VV0</v>
      </c>
      <c r="M1648" s="28" t="str">
        <f>ДАННЫЕ!$I1648&amp;"b"&amp;ДАННЫЕ!$BI1648&amp;"r"&amp;ДАННЫЕ!$BJ1648&amp;"CD"&amp;IF(ДАННЫЕ!BF1648&gt;0,IF(ДАННЫЕ!BF1648&lt;200,1,IF(ДАННЫЕ!BF1648&lt;350,2,3)),0)&amp;"h"&amp;IF(ДАННЫЕ!$BK1648+ДАННЫЕ!$BL1648+ДАННЫЕ!$BM1648&gt;0,1,0)&amp;"x"&amp;ДАННЫЕ!$BK1648&amp;"y"&amp;ДАННЫЕ!$BL1648&amp;"z"&amp;ДАННЫЕ!$BM1648&amp;"c"&amp;IF(ДАННЫЕ!$BK1648+ДАННЫЕ!$BL1648+ДАННЫЕ!$BM1648=3,1,0)&amp;"a"&amp;IF(ДАННЫЕ!$BQ1648+ДАННЫЕ!$BR1648&gt;0,1,0)&amp;"d"&amp;ДАННЫЕ!$BQ1648&amp;"v"&amp;ДАННЫЕ!$BR1648&amp;"p"&amp;ДАННЫЕ!$BS1648&amp;"n"&amp;ДАННЫЕ!$BU1648&amp;"t"&amp;ДАННЫЕ!$BV1648&amp;"o"&amp;ДАННЫЕ!$BT1648&amp;"l"&amp;IF(ДАННЫЕ!$BN1648&gt;0,1,0)&amp;ДАННЫЕ!$BN1648&amp;"g"&amp;ДАННЫЕ!$BO1648&amp;"s"&amp;ДАННЫЕ!$BP1648&amp;"DZ"&amp;IF(ДАННЫЕ!B1648-ДАННЫЕ!G1648 &lt; 60,IF(ДАННЫЕ!B1648-ДАННЫЕ!G1648 &gt;= 0,1,0),0)&amp;"u"&amp;IF(ДАННЫЕ!$CJ1648&gt;0,1,0)</f>
        <v>brCD0h0xyzc0a0dvpntol0gsDZ1u0</v>
      </c>
      <c r="N1648" s="28" t="str">
        <f ca="1">ДАННЫЕ!$F1648&amp;ДАННЫЕ!$I1648&amp;"g"&amp;B1648&amp;"cf"&amp;D1648&amp;"a"&amp;IF(ДАННЫЕ!$BX1648&gt;0,1,0)&amp;IF(ДАННЫЕ!$BF1648&gt;500,1,IF(ДАННЫЕ!$BF1648&gt;350,2,IF(ДАННЫЕ!$BF1648&gt;=200,3,IF(ДАННЫЕ!$BF1648&gt;=100,4,IF(ДАННЫЕ!$BF1648&gt;=50,5,IF(ДАННЫЕ!$BF1648&lt;50,6,0))))))&amp;"AR"&amp;IF(DATEDIF(ДАННЫЕ!$BX1648,ДАННЫЕ!$F$1,"y")&gt;1,1,0)&amp;"VG"&amp;IF(ДАННЫЕ!$BH1648="0",1,0)&amp;"o"&amp;IF(T1648+ДАННЫЕ!$AF1648+ДАННЫЕ!$AG1648+ДАННЫЕ!$AH1648+ДАННЫЕ!$AI1648+ДАННЫЕ!$AJ1648+ДАННЫЕ!$AP1648+ДАННЫЕ!$AQ1648+ДАННЫЕ!$AR1648+ДАННЫЕ!$AU1648+ДАННЫЕ!$AW1648+ДАННЫЕ!$AS1648+ДАННЫЕ!$AT1648&gt;0,1,0)&amp;"x"&amp;ДАННЫЕ!$AG1648&amp;"p"&amp;IF(ДАННЫЕ!$BY1648&gt;0,1,0)&amp;"v"&amp;IF(ДАННЫЕ!$BZ1648&gt;0,1,0)&amp;"n"&amp;ДАННЫЕ!$CA1648&amp;"t"&amp;ДАННЫЕ!$AY1648&amp;"k"&amp;ДАННЫЕ!$CB1648&amp;"q"&amp;ДАННЫЕ!$CC1648&amp;"w"&amp;ДАННЫЕ!$CD1648&amp;"e"&amp;ДАННЫЕ!$CE1648&amp;"m"&amp;ДАННЫЕ!$CF1648&amp;"c"&amp;ДАННЫЕ!$CG1648&amp;"z"&amp;ДАННЫЕ!$CH1648&amp;"d"&amp;IF(H1648=4,1,0)&amp;"s"&amp;IF(ДАННЫЕ!$J1648=1,0,1)&amp;"u"&amp;IF(ДАННЫЕ!$CJ1648&gt;0,1,0)</f>
        <v>g0cf0a06AR1VG0o0xp0v0ntkqwemczd0s1u0</v>
      </c>
      <c r="O1648" s="28" t="str">
        <f>ДАННЫЕ!$I1648&amp;"g"&amp;B1648&amp;A1648&amp;"f"&amp;P1648&amp;"c"&amp;IF(ДАННЫЕ!$U1648&gt;0,1,0)&amp;"s"&amp;IF(ДАННЫЕ!$Q1648&gt;0,IF(YEAR(ДАННЫЕ!$F$1)=YEAR(ДАННЫЕ!$Q1648),IF(MONTH(ДАННЫЕ!$F$1)=MONTH(ДАННЫЕ!$Q1648),111,11),1),0)&amp;"i"&amp;IF(ДАННЫЕ!$R1648+ДАННЫЕ!$S1648+ДАННЫЕ!$T1648=0,0,1)&amp;"h"&amp;IF(ДАННЫЕ!$P1648&gt;0,1,0)&amp;"p"&amp;IF(ДАННЫЕ!$CI1648&gt;0,IF(YEAR(ДАННЫЕ!$F$1)=YEAR(ДАННЫЕ!$CI1648),IF(MONTH(ДАННЫЕ!$F$1)=MONTH(ДАННЫЕ!$CI1648),111,11),1),0)&amp;"d"&amp;IF(ДАННЫЕ!$CJ1648&gt;0,IF(YEAR(ДАННЫЕ!$F$1)=YEAR(ДАННЫЕ!$CJ1648),IF(MONTH(ДАННЫЕ!$F$1)=MONTH(ДАННЫЕ!$CJ1648),111,11),1),0)&amp;"o"&amp;IF(ДАННЫЕ!$CK1648&gt;0,IF(MONTH(ДАННЫЕ!$F$1)=MONTH(ДАННЫЕ!$CK1648),111,11),0)&amp;"v"&amp;IF(ДАННЫЕ!$BE1648&gt;0,IF(MONTH(ДАННЫЕ!$F$1)=MONTH(ДАННЫЕ!$BE1648),111,11),0)</f>
        <v>g00f0c0s0i0h0p0d0o0v0</v>
      </c>
      <c r="P1648" s="15">
        <f t="shared" si="80"/>
        <v>0</v>
      </c>
      <c r="Q1648" s="15">
        <f>IF(ДАННЫЕ!$F$1&gt;ДАННЫЕ!$N1648,IF(YEAR(ДАННЫЕ!$F$1)=YEAR(ДАННЫЕ!M1648),1,0),0)</f>
        <v>0</v>
      </c>
      <c r="R1648" s="15">
        <f>IF(ДАННЫЕ!$F$1&gt;ДАННЫЕ!$N1648,IF(YEAR(ДАННЫЕ!$F$1)=YEAR(ДАННЫЕ!N1648),1,0),0)</f>
        <v>0</v>
      </c>
      <c r="S1648" s="15">
        <f>IF(ДАННЫЕ!$AA1648="2А",1,IF(ДАННЫЕ!$AA1648="2Б",2,IF(ДАННЫЕ!$AA1648="2В",3,IF(ДАННЫЕ!$AA1648=3,4,IF(ДАННЫЕ!$AA1648="4А",5,IF(ДАННЫЕ!$AA1648="4Б",6,IF(ДАННЫЕ!$AA1648="4В",7,IF(ДАННЫЕ!$AA1648=5,8,0))))))))</f>
        <v>0</v>
      </c>
      <c r="T1648" s="15">
        <f>IF(OR(ДАННЫЕ!$AC1648=2,ДАННЫЕ!$AD1648=2,ДАННЫЕ!$AE1648=2),2,IF(OR(ДАННЫЕ!$AC1648=1,ДАННЫЕ!$AD1648=1,ДАННЫЕ!$AE1648=1),1,0))</f>
        <v>0</v>
      </c>
    </row>
    <row r="1649" spans="1:20" x14ac:dyDescent="0.2">
      <c r="A1649" s="78">
        <f>IF(B1649&gt;0,IF(MONTH(ДАННЫЕ!$F$1)=MONTH(ДАННЫЕ!$B1649),1,0),0)</f>
        <v>0</v>
      </c>
      <c r="B1649" s="14">
        <f>IF(ДАННЫЕ!$B1649&gt;0,IF(YEAR(ДАННЫЕ!$F$1)=YEAR(ДАННЫЕ!$B1649),1,0),0)</f>
        <v>0</v>
      </c>
      <c r="C1649" s="14">
        <f>IF(ДАННЫЕ!$CM1649&gt;0,IF(YEAR(ДАННЫЕ!$F$1)=YEAR(ДАННЫЕ!$CM1649),1,0),0)</f>
        <v>0</v>
      </c>
      <c r="D1649" s="14">
        <f>IF(ДАННЫЕ!$CJ1649&gt;0,IF(ДАННЫЕ!$CL1649&gt;ДАННЫЕ!$F$1,1,IF(ДАННЫЕ!$CL1649&gt;0,0,1)),0)</f>
        <v>0</v>
      </c>
      <c r="E1649" s="43" t="str">
        <f ca="1">IF(ДАННЫЕ!$F$1&gt;0,IF(ДАННЫЕ!$G1649&gt;0,DATEDIF(ДАННЫЕ!$G1649,ДАННЫЕ!$F$1,"y"),""),IF(ДАННЫЕ!$G1649&gt;0,DATEDIF(ДАННЫЕ!$G1649,TODAY(),"y"),""))</f>
        <v/>
      </c>
      <c r="F1649" s="43" t="str">
        <f xml:space="preserve"> IF(ДАННЫЕ!$F1649="М",IF(E1649&gt;=18,IF(E1649&lt;60,1,""),""),"")&amp;IF(ДАННЫЕ!$F1649="Ж",IF(E1649&gt;=18,IF(E1649&lt;55,1,""),""),"")</f>
        <v/>
      </c>
      <c r="G1649" s="43" t="str">
        <f xml:space="preserve"> IF(ДАННЫЕ!$F1649="М",IF(E1649&gt;=60,2,""),"")&amp;IF(ДАННЫЕ!$F1649="Ж",IF(E1649&gt;=55,2,""),"")</f>
        <v/>
      </c>
      <c r="H1649" s="43" t="str">
        <f t="shared" ca="1" si="78"/>
        <v/>
      </c>
      <c r="I1649" s="43" t="str">
        <f t="shared" ca="1" si="79"/>
        <v>03</v>
      </c>
      <c r="J1649" s="28" t="str">
        <f ca="1">ДАННЫЕ!$F1649&amp;H1649&amp;I1649&amp;ДАННЫЕ!$I1649&amp;"m"&amp;IF(ДАННЫЕ!$I1649&gt;0,IF(ДАННЫЕ!$J1649&gt;0,0,1),"")&amp;"f"&amp;IF(ДАННЫЕ!$R1649&gt;0,IF(YEAR(ДАННЫЕ!$F$1)=YEAR(ДАННЫЕ!$R1649),1,0),0)&amp;"z"&amp;ДАННЫЕ!$R1649&amp;"p"&amp;ДАННЫЕ!$S1649&amp;"i"&amp;ДАННЫЕ!$T1649&amp;"h"&amp;ДАННЫЕ!$K1649&amp;"be"&amp;ДАННЫЕ!$BI1649&amp;"CD"&amp;IF(ДАННЫЕ!BF1649&gt;500,4,IF(ДАННЫЕ!BF1649&gt;350,3,IF(ДАННЫЕ!BF1649&gt;200,2,IF(ДАННЫЕ!BF1649&gt;0,1,0))))&amp;"g"&amp;B1649&amp;"d"&amp;H1649&amp;"l"&amp;ДАННЫЕ!AT1649&amp;"a"&amp;ДАННЫЕ!$V1649&amp;"v"&amp;R1649&amp;"k"&amp;ДАННЫЕ!$U1649&amp;"s"&amp;ДАННЫЕ!$Y1649&amp;"t"&amp;ДАННЫЕ!$X1649&amp;"b"&amp;IF(ДАННЫЕ!$Q1649&gt;1,1,0)&amp;"PP"&amp;ДАННЫЕ!Z1649&amp;"c"&amp;S1649&amp;"x"&amp;IF(ДАННЫЕ!$BY1649&gt;0,IF(YEAR(ДАННЫЕ!$F$1)=YEAR(ДАННЫЕ!$BY1649),1,0),0)&amp;"n"&amp;IF(ДАННЫЕ!$BZ1649&gt;0,IF(YEAR(ДАННЫЕ!$F$1)=YEAR(ДАННЫЕ!$BZ1649),1,0),0)&amp;"u"&amp;D1649&amp;"z"&amp;IF(ДАННЫЕ!$CL1649&gt;0,IF(YEAR(ДАННЫЕ!$F$1)&gt;YEAR(ДАННЫЕ!$CL1649),11,12),0)</f>
        <v>03mf0zpihbeCD0g0dlav0kstb0PPc0x0n0u0z0</v>
      </c>
      <c r="K1649" s="28" t="str">
        <f ca="1">ДАННЫЕ!$I1649&amp;"x"&amp;B1649&amp;"w"&amp;IF(T1649+ДАННЫЕ!AD1649+ДАННЫЕ!AE1649+ДАННЫЕ!AF1649+ДАННЫЕ!AG1649+ДАННЫЕ!AH1649+ДАННЫЕ!$AL1649+ДАННЫЕ!AI1649+ДАННЫЕ!AJ1649+ДАННЫЕ!AK1649+ДАННЫЕ!AP1649+ДАННЫЕ!AQ1649+ДАННЫЕ!AR1649+ДАННЫЕ!$AM1649+ДАННЫЕ!$AN1649+ДАННЫЕ!AS1649+ДАННЫЕ!AT1649&gt;0,1,0)&amp;IF(OR(T1649=2,ДАННЫЕ!AD1649=2,ДАННЫЕ!AE1649=2,ДАННЫЕ!AF1649=2,ДАННЫЕ!AG1649=2,ДАННЫЕ!AH1649=2,ДАННЫЕ!$AL1649=2,ДАННЫЕ!AI1649=2,ДАННЫЕ!AJ1649=2,ДАННЫЕ!AK1649=2,ДАННЫЕ!AP1649=2,ДАННЫЕ!AQ1649=2,ДАННЫЕ!AR1649=2,ДАННЫЕ!$AM1649=2,ДАННЫЕ!$AN1649=2,ДАННЫЕ!AS1649=2,ДАННЫЕ!AT1649=2),2,0)&amp;"t"&amp;IF(T1649&gt;0,"1"&amp;T1649,"00")&amp;"f"&amp;IF(ДАННЫЕ!$AC1649,"1"&amp;ДАННЫЕ!$AC1649,"00")&amp;"b"&amp;IF(ДАННЫЕ!$AD1649,"1"&amp;ДАННЫЕ!$AD1649,"00")&amp;"g"&amp;IF(ДАННЫЕ!$AF1649,"1"&amp;ДАННЫЕ!$AF1649,"00")&amp;"c"&amp;IF(ДАННЫЕ!$AG1649,"1"&amp;ДАННЫЕ!$AG1649,"00")&amp;"i"&amp;IF(ДАННЫЕ!$AH1649,"1"&amp;ДАННЫЕ!$AH1649,"00")&amp;"r"&amp;IF(ДАННЫЕ!$AL1649,"1"&amp;ДАННЫЕ!$AL1649,"00")&amp;"m"&amp;IF(ДАННЫЕ!$AI1649,"1"&amp;ДАННЫЕ!$AI1649,"00")&amp;"hS"&amp;IF(ДАННЫЕ!$AJ1649,"1"&amp;ДАННЫЕ!$AJ1649,"00")&amp;"hZ"&amp;IF(ДАННЫЕ!$AK1649,"1"&amp;ДАННЫЕ!$AK1649,"00")&amp;"p"&amp;IF(ДАННЫЕ!$AP1649,"1"&amp;ДАННЫЕ!$AP1649,"00")&amp;"k"&amp;IF(ДАННЫЕ!$AQ1649,"1"&amp;ДАННЫЕ!$AQ1649,"00")&amp;"z"&amp;IF(ДАННЫЕ!$AR1649,"1"&amp;ДАННЫЕ!$AR1649,"00")&amp;"j"&amp;IF(ДАННЫЕ!$AM1649,"1"&amp;ДАННЫЕ!$AM1649,"00")&amp;"n"&amp;IF(ДАННЫЕ!$AN1649,"1"&amp;ДАННЫЕ!$AN1649,"00")&amp;"E"&amp;ДАННЫЕ!BI1649&amp;"L"&amp;ДАННЫЕ!AO1649&amp;"h"&amp;IF(ДАННЫЕ!$AU1649&gt;0,1,0)&amp;"v"&amp;IF(ДАННЫЕ!$AW1649&gt;0,1,0)&amp;"a"&amp;IF(ДАННЫЕ!$AS1649,"1"&amp;ДАННЫЕ!$AS1649,"00")&amp;"s"&amp;IF(ДАННЫЕ!$AT1649,"1"&amp;ДАННЫЕ!$AT1649,"00")&amp;"u"&amp;IF(ДАННЫЕ!$CJ1649&gt;0,1,0)&amp;"y"&amp;B1649&amp;"d"&amp;H1649&amp;"e"&amp;F1649&amp;G1649</f>
        <v>x0w00t00f00b00g00c00i00r00m00hS00hZ00p00k00z00j00n00ELh0v0a00s00u0y0de</v>
      </c>
      <c r="L1649" s="28" t="str">
        <f ca="1">ДАННЫЕ!$I1649&amp;"VN"&amp;IF(ДАННЫЕ!AW1649&gt;0,11,10)&amp;"CD"&amp;IF(ДАННЫЕ!BF1649&gt;500,16,IF(ДАННЫЕ!BF1649&gt;350,15,IF(ДАННЫЕ!BF1649&gt;=200,14,IF(ДАННЫЕ!BF1649&gt;=100,13,IF(ДАННЫЕ!BF1649&gt;=50,12,IF(ДАННЫЕ!BF1649&gt;0,11,10))))))&amp;"AR"&amp;IF(ДАННЫЕ!BX1649&gt;0,1,0)&amp;"GD"&amp;B1649&amp;"VV"&amp;IF(E1649&gt;=5,IF(E1649&lt;18,1,0),0)</f>
        <v>VN10CD10AR0GD0VV0</v>
      </c>
      <c r="M1649" s="28" t="str">
        <f>ДАННЫЕ!$I1649&amp;"b"&amp;ДАННЫЕ!$BI1649&amp;"r"&amp;ДАННЫЕ!$BJ1649&amp;"CD"&amp;IF(ДАННЫЕ!BF1649&gt;0,IF(ДАННЫЕ!BF1649&lt;200,1,IF(ДАННЫЕ!BF1649&lt;350,2,3)),0)&amp;"h"&amp;IF(ДАННЫЕ!$BK1649+ДАННЫЕ!$BL1649+ДАННЫЕ!$BM1649&gt;0,1,0)&amp;"x"&amp;ДАННЫЕ!$BK1649&amp;"y"&amp;ДАННЫЕ!$BL1649&amp;"z"&amp;ДАННЫЕ!$BM1649&amp;"c"&amp;IF(ДАННЫЕ!$BK1649+ДАННЫЕ!$BL1649+ДАННЫЕ!$BM1649=3,1,0)&amp;"a"&amp;IF(ДАННЫЕ!$BQ1649+ДАННЫЕ!$BR1649&gt;0,1,0)&amp;"d"&amp;ДАННЫЕ!$BQ1649&amp;"v"&amp;ДАННЫЕ!$BR1649&amp;"p"&amp;ДАННЫЕ!$BS1649&amp;"n"&amp;ДАННЫЕ!$BU1649&amp;"t"&amp;ДАННЫЕ!$BV1649&amp;"o"&amp;ДАННЫЕ!$BT1649&amp;"l"&amp;IF(ДАННЫЕ!$BN1649&gt;0,1,0)&amp;ДАННЫЕ!$BN1649&amp;"g"&amp;ДАННЫЕ!$BO1649&amp;"s"&amp;ДАННЫЕ!$BP1649&amp;"DZ"&amp;IF(ДАННЫЕ!B1649-ДАННЫЕ!G1649 &lt; 60,IF(ДАННЫЕ!B1649-ДАННЫЕ!G1649 &gt;= 0,1,0),0)&amp;"u"&amp;IF(ДАННЫЕ!$CJ1649&gt;0,1,0)</f>
        <v>brCD0h0xyzc0a0dvpntol0gsDZ1u0</v>
      </c>
      <c r="N1649" s="28" t="str">
        <f ca="1">ДАННЫЕ!$F1649&amp;ДАННЫЕ!$I1649&amp;"g"&amp;B1649&amp;"cf"&amp;D1649&amp;"a"&amp;IF(ДАННЫЕ!$BX1649&gt;0,1,0)&amp;IF(ДАННЫЕ!$BF1649&gt;500,1,IF(ДАННЫЕ!$BF1649&gt;350,2,IF(ДАННЫЕ!$BF1649&gt;=200,3,IF(ДАННЫЕ!$BF1649&gt;=100,4,IF(ДАННЫЕ!$BF1649&gt;=50,5,IF(ДАННЫЕ!$BF1649&lt;50,6,0))))))&amp;"AR"&amp;IF(DATEDIF(ДАННЫЕ!$BX1649,ДАННЫЕ!$F$1,"y")&gt;1,1,0)&amp;"VG"&amp;IF(ДАННЫЕ!$BH1649="0",1,0)&amp;"o"&amp;IF(T1649+ДАННЫЕ!$AF1649+ДАННЫЕ!$AG1649+ДАННЫЕ!$AH1649+ДАННЫЕ!$AI1649+ДАННЫЕ!$AJ1649+ДАННЫЕ!$AP1649+ДАННЫЕ!$AQ1649+ДАННЫЕ!$AR1649+ДАННЫЕ!$AU1649+ДАННЫЕ!$AW1649+ДАННЫЕ!$AS1649+ДАННЫЕ!$AT1649&gt;0,1,0)&amp;"x"&amp;ДАННЫЕ!$AG1649&amp;"p"&amp;IF(ДАННЫЕ!$BY1649&gt;0,1,0)&amp;"v"&amp;IF(ДАННЫЕ!$BZ1649&gt;0,1,0)&amp;"n"&amp;ДАННЫЕ!$CA1649&amp;"t"&amp;ДАННЫЕ!$AY1649&amp;"k"&amp;ДАННЫЕ!$CB1649&amp;"q"&amp;ДАННЫЕ!$CC1649&amp;"w"&amp;ДАННЫЕ!$CD1649&amp;"e"&amp;ДАННЫЕ!$CE1649&amp;"m"&amp;ДАННЫЕ!$CF1649&amp;"c"&amp;ДАННЫЕ!$CG1649&amp;"z"&amp;ДАННЫЕ!$CH1649&amp;"d"&amp;IF(H1649=4,1,0)&amp;"s"&amp;IF(ДАННЫЕ!$J1649=1,0,1)&amp;"u"&amp;IF(ДАННЫЕ!$CJ1649&gt;0,1,0)</f>
        <v>g0cf0a06AR1VG0o0xp0v0ntkqwemczd0s1u0</v>
      </c>
      <c r="O1649" s="28" t="str">
        <f>ДАННЫЕ!$I1649&amp;"g"&amp;B1649&amp;A1649&amp;"f"&amp;P1649&amp;"c"&amp;IF(ДАННЫЕ!$U1649&gt;0,1,0)&amp;"s"&amp;IF(ДАННЫЕ!$Q1649&gt;0,IF(YEAR(ДАННЫЕ!$F$1)=YEAR(ДАННЫЕ!$Q1649),IF(MONTH(ДАННЫЕ!$F$1)=MONTH(ДАННЫЕ!$Q1649),111,11),1),0)&amp;"i"&amp;IF(ДАННЫЕ!$R1649+ДАННЫЕ!$S1649+ДАННЫЕ!$T1649=0,0,1)&amp;"h"&amp;IF(ДАННЫЕ!$P1649&gt;0,1,0)&amp;"p"&amp;IF(ДАННЫЕ!$CI1649&gt;0,IF(YEAR(ДАННЫЕ!$F$1)=YEAR(ДАННЫЕ!$CI1649),IF(MONTH(ДАННЫЕ!$F$1)=MONTH(ДАННЫЕ!$CI1649),111,11),1),0)&amp;"d"&amp;IF(ДАННЫЕ!$CJ1649&gt;0,IF(YEAR(ДАННЫЕ!$F$1)=YEAR(ДАННЫЕ!$CJ1649),IF(MONTH(ДАННЫЕ!$F$1)=MONTH(ДАННЫЕ!$CJ1649),111,11),1),0)&amp;"o"&amp;IF(ДАННЫЕ!$CK1649&gt;0,IF(MONTH(ДАННЫЕ!$F$1)=MONTH(ДАННЫЕ!$CK1649),111,11),0)&amp;"v"&amp;IF(ДАННЫЕ!$BE1649&gt;0,IF(MONTH(ДАННЫЕ!$F$1)=MONTH(ДАННЫЕ!$BE1649),111,11),0)</f>
        <v>g00f0c0s0i0h0p0d0o0v0</v>
      </c>
      <c r="P1649" s="15">
        <f t="shared" si="80"/>
        <v>0</v>
      </c>
      <c r="Q1649" s="15">
        <f>IF(ДАННЫЕ!$F$1&gt;ДАННЫЕ!$N1649,IF(YEAR(ДАННЫЕ!$F$1)=YEAR(ДАННЫЕ!M1649),1,0),0)</f>
        <v>0</v>
      </c>
      <c r="R1649" s="15">
        <f>IF(ДАННЫЕ!$F$1&gt;ДАННЫЕ!$N1649,IF(YEAR(ДАННЫЕ!$F$1)=YEAR(ДАННЫЕ!N1649),1,0),0)</f>
        <v>0</v>
      </c>
      <c r="S1649" s="15">
        <f>IF(ДАННЫЕ!$AA1649="2А",1,IF(ДАННЫЕ!$AA1649="2Б",2,IF(ДАННЫЕ!$AA1649="2В",3,IF(ДАННЫЕ!$AA1649=3,4,IF(ДАННЫЕ!$AA1649="4А",5,IF(ДАННЫЕ!$AA1649="4Б",6,IF(ДАННЫЕ!$AA1649="4В",7,IF(ДАННЫЕ!$AA1649=5,8,0))))))))</f>
        <v>0</v>
      </c>
      <c r="T1649" s="15">
        <f>IF(OR(ДАННЫЕ!$AC1649=2,ДАННЫЕ!$AD1649=2,ДАННЫЕ!$AE1649=2),2,IF(OR(ДАННЫЕ!$AC1649=1,ДАННЫЕ!$AD1649=1,ДАННЫЕ!$AE1649=1),1,0))</f>
        <v>0</v>
      </c>
    </row>
    <row r="1650" spans="1:20" x14ac:dyDescent="0.2">
      <c r="A1650" s="78">
        <f>IF(B1650&gt;0,IF(MONTH(ДАННЫЕ!$F$1)=MONTH(ДАННЫЕ!$B1650),1,0),0)</f>
        <v>0</v>
      </c>
      <c r="B1650" s="14">
        <f>IF(ДАННЫЕ!$B1650&gt;0,IF(YEAR(ДАННЫЕ!$F$1)=YEAR(ДАННЫЕ!$B1650),1,0),0)</f>
        <v>0</v>
      </c>
      <c r="C1650" s="14">
        <f>IF(ДАННЫЕ!$CM1650&gt;0,IF(YEAR(ДАННЫЕ!$F$1)=YEAR(ДАННЫЕ!$CM1650),1,0),0)</f>
        <v>0</v>
      </c>
      <c r="D1650" s="14">
        <f>IF(ДАННЫЕ!$CJ1650&gt;0,IF(ДАННЫЕ!$CL1650&gt;ДАННЫЕ!$F$1,1,IF(ДАННЫЕ!$CL1650&gt;0,0,1)),0)</f>
        <v>0</v>
      </c>
      <c r="E1650" s="43" t="str">
        <f ca="1">IF(ДАННЫЕ!$F$1&gt;0,IF(ДАННЫЕ!$G1650&gt;0,DATEDIF(ДАННЫЕ!$G1650,ДАННЫЕ!$F$1,"y"),""),IF(ДАННЫЕ!$G1650&gt;0,DATEDIF(ДАННЫЕ!$G1650,TODAY(),"y"),""))</f>
        <v/>
      </c>
      <c r="F1650" s="43" t="str">
        <f xml:space="preserve"> IF(ДАННЫЕ!$F1650="М",IF(E1650&gt;=18,IF(E1650&lt;60,1,""),""),"")&amp;IF(ДАННЫЕ!$F1650="Ж",IF(E1650&gt;=18,IF(E1650&lt;55,1,""),""),"")</f>
        <v/>
      </c>
      <c r="G1650" s="43" t="str">
        <f xml:space="preserve"> IF(ДАННЫЕ!$F1650="М",IF(E1650&gt;=60,2,""),"")&amp;IF(ДАННЫЕ!$F1650="Ж",IF(E1650&gt;=55,2,""),"")</f>
        <v/>
      </c>
      <c r="H1650" s="43" t="str">
        <f t="shared" ca="1" si="78"/>
        <v/>
      </c>
      <c r="I1650" s="43" t="str">
        <f t="shared" ca="1" si="79"/>
        <v>03</v>
      </c>
      <c r="J1650" s="28" t="str">
        <f ca="1">ДАННЫЕ!$F1650&amp;H1650&amp;I1650&amp;ДАННЫЕ!$I1650&amp;"m"&amp;IF(ДАННЫЕ!$I1650&gt;0,IF(ДАННЫЕ!$J1650&gt;0,0,1),"")&amp;"f"&amp;IF(ДАННЫЕ!$R1650&gt;0,IF(YEAR(ДАННЫЕ!$F$1)=YEAR(ДАННЫЕ!$R1650),1,0),0)&amp;"z"&amp;ДАННЫЕ!$R1650&amp;"p"&amp;ДАННЫЕ!$S1650&amp;"i"&amp;ДАННЫЕ!$T1650&amp;"h"&amp;ДАННЫЕ!$K1650&amp;"be"&amp;ДАННЫЕ!$BI1650&amp;"CD"&amp;IF(ДАННЫЕ!BF1650&gt;500,4,IF(ДАННЫЕ!BF1650&gt;350,3,IF(ДАННЫЕ!BF1650&gt;200,2,IF(ДАННЫЕ!BF1650&gt;0,1,0))))&amp;"g"&amp;B1650&amp;"d"&amp;H1650&amp;"l"&amp;ДАННЫЕ!AT1650&amp;"a"&amp;ДАННЫЕ!$V1650&amp;"v"&amp;R1650&amp;"k"&amp;ДАННЫЕ!$U1650&amp;"s"&amp;ДАННЫЕ!$Y1650&amp;"t"&amp;ДАННЫЕ!$X1650&amp;"b"&amp;IF(ДАННЫЕ!$Q1650&gt;1,1,0)&amp;"PP"&amp;ДАННЫЕ!Z1650&amp;"c"&amp;S1650&amp;"x"&amp;IF(ДАННЫЕ!$BY1650&gt;0,IF(YEAR(ДАННЫЕ!$F$1)=YEAR(ДАННЫЕ!$BY1650),1,0),0)&amp;"n"&amp;IF(ДАННЫЕ!$BZ1650&gt;0,IF(YEAR(ДАННЫЕ!$F$1)=YEAR(ДАННЫЕ!$BZ1650),1,0),0)&amp;"u"&amp;D1650&amp;"z"&amp;IF(ДАННЫЕ!$CL1650&gt;0,IF(YEAR(ДАННЫЕ!$F$1)&gt;YEAR(ДАННЫЕ!$CL1650),11,12),0)</f>
        <v>03mf0zpihbeCD0g0dlav0kstb0PPc0x0n0u0z0</v>
      </c>
      <c r="K1650" s="28" t="str">
        <f ca="1">ДАННЫЕ!$I1650&amp;"x"&amp;B1650&amp;"w"&amp;IF(T1650+ДАННЫЕ!AD1650+ДАННЫЕ!AE1650+ДАННЫЕ!AF1650+ДАННЫЕ!AG1650+ДАННЫЕ!AH1650+ДАННЫЕ!$AL1650+ДАННЫЕ!AI1650+ДАННЫЕ!AJ1650+ДАННЫЕ!AK1650+ДАННЫЕ!AP1650+ДАННЫЕ!AQ1650+ДАННЫЕ!AR1650+ДАННЫЕ!$AM1650+ДАННЫЕ!$AN1650+ДАННЫЕ!AS1650+ДАННЫЕ!AT1650&gt;0,1,0)&amp;IF(OR(T1650=2,ДАННЫЕ!AD1650=2,ДАННЫЕ!AE1650=2,ДАННЫЕ!AF1650=2,ДАННЫЕ!AG1650=2,ДАННЫЕ!AH1650=2,ДАННЫЕ!$AL1650=2,ДАННЫЕ!AI1650=2,ДАННЫЕ!AJ1650=2,ДАННЫЕ!AK1650=2,ДАННЫЕ!AP1650=2,ДАННЫЕ!AQ1650=2,ДАННЫЕ!AR1650=2,ДАННЫЕ!$AM1650=2,ДАННЫЕ!$AN1650=2,ДАННЫЕ!AS1650=2,ДАННЫЕ!AT1650=2),2,0)&amp;"t"&amp;IF(T1650&gt;0,"1"&amp;T1650,"00")&amp;"f"&amp;IF(ДАННЫЕ!$AC1650,"1"&amp;ДАННЫЕ!$AC1650,"00")&amp;"b"&amp;IF(ДАННЫЕ!$AD1650,"1"&amp;ДАННЫЕ!$AD1650,"00")&amp;"g"&amp;IF(ДАННЫЕ!$AF1650,"1"&amp;ДАННЫЕ!$AF1650,"00")&amp;"c"&amp;IF(ДАННЫЕ!$AG1650,"1"&amp;ДАННЫЕ!$AG1650,"00")&amp;"i"&amp;IF(ДАННЫЕ!$AH1650,"1"&amp;ДАННЫЕ!$AH1650,"00")&amp;"r"&amp;IF(ДАННЫЕ!$AL1650,"1"&amp;ДАННЫЕ!$AL1650,"00")&amp;"m"&amp;IF(ДАННЫЕ!$AI1650,"1"&amp;ДАННЫЕ!$AI1650,"00")&amp;"hS"&amp;IF(ДАННЫЕ!$AJ1650,"1"&amp;ДАННЫЕ!$AJ1650,"00")&amp;"hZ"&amp;IF(ДАННЫЕ!$AK1650,"1"&amp;ДАННЫЕ!$AK1650,"00")&amp;"p"&amp;IF(ДАННЫЕ!$AP1650,"1"&amp;ДАННЫЕ!$AP1650,"00")&amp;"k"&amp;IF(ДАННЫЕ!$AQ1650,"1"&amp;ДАННЫЕ!$AQ1650,"00")&amp;"z"&amp;IF(ДАННЫЕ!$AR1650,"1"&amp;ДАННЫЕ!$AR1650,"00")&amp;"j"&amp;IF(ДАННЫЕ!$AM1650,"1"&amp;ДАННЫЕ!$AM1650,"00")&amp;"n"&amp;IF(ДАННЫЕ!$AN1650,"1"&amp;ДАННЫЕ!$AN1650,"00")&amp;"E"&amp;ДАННЫЕ!BI1650&amp;"L"&amp;ДАННЫЕ!AO1650&amp;"h"&amp;IF(ДАННЫЕ!$AU1650&gt;0,1,0)&amp;"v"&amp;IF(ДАННЫЕ!$AW1650&gt;0,1,0)&amp;"a"&amp;IF(ДАННЫЕ!$AS1650,"1"&amp;ДАННЫЕ!$AS1650,"00")&amp;"s"&amp;IF(ДАННЫЕ!$AT1650,"1"&amp;ДАННЫЕ!$AT1650,"00")&amp;"u"&amp;IF(ДАННЫЕ!$CJ1650&gt;0,1,0)&amp;"y"&amp;B1650&amp;"d"&amp;H1650&amp;"e"&amp;F1650&amp;G1650</f>
        <v>x0w00t00f00b00g00c00i00r00m00hS00hZ00p00k00z00j00n00ELh0v0a00s00u0y0de</v>
      </c>
      <c r="L1650" s="28" t="str">
        <f ca="1">ДАННЫЕ!$I1650&amp;"VN"&amp;IF(ДАННЫЕ!AW1650&gt;0,11,10)&amp;"CD"&amp;IF(ДАННЫЕ!BF1650&gt;500,16,IF(ДАННЫЕ!BF1650&gt;350,15,IF(ДАННЫЕ!BF1650&gt;=200,14,IF(ДАННЫЕ!BF1650&gt;=100,13,IF(ДАННЫЕ!BF1650&gt;=50,12,IF(ДАННЫЕ!BF1650&gt;0,11,10))))))&amp;"AR"&amp;IF(ДАННЫЕ!BX1650&gt;0,1,0)&amp;"GD"&amp;B1650&amp;"VV"&amp;IF(E1650&gt;=5,IF(E1650&lt;18,1,0),0)</f>
        <v>VN10CD10AR0GD0VV0</v>
      </c>
      <c r="M1650" s="28" t="str">
        <f>ДАННЫЕ!$I1650&amp;"b"&amp;ДАННЫЕ!$BI1650&amp;"r"&amp;ДАННЫЕ!$BJ1650&amp;"CD"&amp;IF(ДАННЫЕ!BF1650&gt;0,IF(ДАННЫЕ!BF1650&lt;200,1,IF(ДАННЫЕ!BF1650&lt;350,2,3)),0)&amp;"h"&amp;IF(ДАННЫЕ!$BK1650+ДАННЫЕ!$BL1650+ДАННЫЕ!$BM1650&gt;0,1,0)&amp;"x"&amp;ДАННЫЕ!$BK1650&amp;"y"&amp;ДАННЫЕ!$BL1650&amp;"z"&amp;ДАННЫЕ!$BM1650&amp;"c"&amp;IF(ДАННЫЕ!$BK1650+ДАННЫЕ!$BL1650+ДАННЫЕ!$BM1650=3,1,0)&amp;"a"&amp;IF(ДАННЫЕ!$BQ1650+ДАННЫЕ!$BR1650&gt;0,1,0)&amp;"d"&amp;ДАННЫЕ!$BQ1650&amp;"v"&amp;ДАННЫЕ!$BR1650&amp;"p"&amp;ДАННЫЕ!$BS1650&amp;"n"&amp;ДАННЫЕ!$BU1650&amp;"t"&amp;ДАННЫЕ!$BV1650&amp;"o"&amp;ДАННЫЕ!$BT1650&amp;"l"&amp;IF(ДАННЫЕ!$BN1650&gt;0,1,0)&amp;ДАННЫЕ!$BN1650&amp;"g"&amp;ДАННЫЕ!$BO1650&amp;"s"&amp;ДАННЫЕ!$BP1650&amp;"DZ"&amp;IF(ДАННЫЕ!B1650-ДАННЫЕ!G1650 &lt; 60,IF(ДАННЫЕ!B1650-ДАННЫЕ!G1650 &gt;= 0,1,0),0)&amp;"u"&amp;IF(ДАННЫЕ!$CJ1650&gt;0,1,0)</f>
        <v>brCD0h0xyzc0a0dvpntol0gsDZ1u0</v>
      </c>
      <c r="N1650" s="28" t="str">
        <f ca="1">ДАННЫЕ!$F1650&amp;ДАННЫЕ!$I1650&amp;"g"&amp;B1650&amp;"cf"&amp;D1650&amp;"a"&amp;IF(ДАННЫЕ!$BX1650&gt;0,1,0)&amp;IF(ДАННЫЕ!$BF1650&gt;500,1,IF(ДАННЫЕ!$BF1650&gt;350,2,IF(ДАННЫЕ!$BF1650&gt;=200,3,IF(ДАННЫЕ!$BF1650&gt;=100,4,IF(ДАННЫЕ!$BF1650&gt;=50,5,IF(ДАННЫЕ!$BF1650&lt;50,6,0))))))&amp;"AR"&amp;IF(DATEDIF(ДАННЫЕ!$BX1650,ДАННЫЕ!$F$1,"y")&gt;1,1,0)&amp;"VG"&amp;IF(ДАННЫЕ!$BH1650="0",1,0)&amp;"o"&amp;IF(T1650+ДАННЫЕ!$AF1650+ДАННЫЕ!$AG1650+ДАННЫЕ!$AH1650+ДАННЫЕ!$AI1650+ДАННЫЕ!$AJ1650+ДАННЫЕ!$AP1650+ДАННЫЕ!$AQ1650+ДАННЫЕ!$AR1650+ДАННЫЕ!$AU1650+ДАННЫЕ!$AW1650+ДАННЫЕ!$AS1650+ДАННЫЕ!$AT1650&gt;0,1,0)&amp;"x"&amp;ДАННЫЕ!$AG1650&amp;"p"&amp;IF(ДАННЫЕ!$BY1650&gt;0,1,0)&amp;"v"&amp;IF(ДАННЫЕ!$BZ1650&gt;0,1,0)&amp;"n"&amp;ДАННЫЕ!$CA1650&amp;"t"&amp;ДАННЫЕ!$AY1650&amp;"k"&amp;ДАННЫЕ!$CB1650&amp;"q"&amp;ДАННЫЕ!$CC1650&amp;"w"&amp;ДАННЫЕ!$CD1650&amp;"e"&amp;ДАННЫЕ!$CE1650&amp;"m"&amp;ДАННЫЕ!$CF1650&amp;"c"&amp;ДАННЫЕ!$CG1650&amp;"z"&amp;ДАННЫЕ!$CH1650&amp;"d"&amp;IF(H1650=4,1,0)&amp;"s"&amp;IF(ДАННЫЕ!$J1650=1,0,1)&amp;"u"&amp;IF(ДАННЫЕ!$CJ1650&gt;0,1,0)</f>
        <v>g0cf0a06AR1VG0o0xp0v0ntkqwemczd0s1u0</v>
      </c>
      <c r="O1650" s="28" t="str">
        <f>ДАННЫЕ!$I1650&amp;"g"&amp;B1650&amp;A1650&amp;"f"&amp;P1650&amp;"c"&amp;IF(ДАННЫЕ!$U1650&gt;0,1,0)&amp;"s"&amp;IF(ДАННЫЕ!$Q1650&gt;0,IF(YEAR(ДАННЫЕ!$F$1)=YEAR(ДАННЫЕ!$Q1650),IF(MONTH(ДАННЫЕ!$F$1)=MONTH(ДАННЫЕ!$Q1650),111,11),1),0)&amp;"i"&amp;IF(ДАННЫЕ!$R1650+ДАННЫЕ!$S1650+ДАННЫЕ!$T1650=0,0,1)&amp;"h"&amp;IF(ДАННЫЕ!$P1650&gt;0,1,0)&amp;"p"&amp;IF(ДАННЫЕ!$CI1650&gt;0,IF(YEAR(ДАННЫЕ!$F$1)=YEAR(ДАННЫЕ!$CI1650),IF(MONTH(ДАННЫЕ!$F$1)=MONTH(ДАННЫЕ!$CI1650),111,11),1),0)&amp;"d"&amp;IF(ДАННЫЕ!$CJ1650&gt;0,IF(YEAR(ДАННЫЕ!$F$1)=YEAR(ДАННЫЕ!$CJ1650),IF(MONTH(ДАННЫЕ!$F$1)=MONTH(ДАННЫЕ!$CJ1650),111,11),1),0)&amp;"o"&amp;IF(ДАННЫЕ!$CK1650&gt;0,IF(MONTH(ДАННЫЕ!$F$1)=MONTH(ДАННЫЕ!$CK1650),111,11),0)&amp;"v"&amp;IF(ДАННЫЕ!$BE1650&gt;0,IF(MONTH(ДАННЫЕ!$F$1)=MONTH(ДАННЫЕ!$BE1650),111,11),0)</f>
        <v>g00f0c0s0i0h0p0d0o0v0</v>
      </c>
      <c r="P1650" s="15">
        <f t="shared" si="80"/>
        <v>0</v>
      </c>
      <c r="Q1650" s="15">
        <f>IF(ДАННЫЕ!$F$1&gt;ДАННЫЕ!$N1650,IF(YEAR(ДАННЫЕ!$F$1)=YEAR(ДАННЫЕ!M1650),1,0),0)</f>
        <v>0</v>
      </c>
      <c r="R1650" s="15">
        <f>IF(ДАННЫЕ!$F$1&gt;ДАННЫЕ!$N1650,IF(YEAR(ДАННЫЕ!$F$1)=YEAR(ДАННЫЕ!N1650),1,0),0)</f>
        <v>0</v>
      </c>
      <c r="S1650" s="15">
        <f>IF(ДАННЫЕ!$AA1650="2А",1,IF(ДАННЫЕ!$AA1650="2Б",2,IF(ДАННЫЕ!$AA1650="2В",3,IF(ДАННЫЕ!$AA1650=3,4,IF(ДАННЫЕ!$AA1650="4А",5,IF(ДАННЫЕ!$AA1650="4Б",6,IF(ДАННЫЕ!$AA1650="4В",7,IF(ДАННЫЕ!$AA1650=5,8,0))))))))</f>
        <v>0</v>
      </c>
      <c r="T1650" s="15">
        <f>IF(OR(ДАННЫЕ!$AC1650=2,ДАННЫЕ!$AD1650=2,ДАННЫЕ!$AE1650=2),2,IF(OR(ДАННЫЕ!$AC1650=1,ДАННЫЕ!$AD1650=1,ДАННЫЕ!$AE1650=1),1,0))</f>
        <v>0</v>
      </c>
    </row>
    <row r="1651" spans="1:20" x14ac:dyDescent="0.2">
      <c r="A1651" s="78">
        <f>IF(B1651&gt;0,IF(MONTH(ДАННЫЕ!$F$1)=MONTH(ДАННЫЕ!$B1651),1,0),0)</f>
        <v>0</v>
      </c>
      <c r="B1651" s="14">
        <f>IF(ДАННЫЕ!$B1651&gt;0,IF(YEAR(ДАННЫЕ!$F$1)=YEAR(ДАННЫЕ!$B1651),1,0),0)</f>
        <v>0</v>
      </c>
      <c r="C1651" s="14">
        <f>IF(ДАННЫЕ!$CM1651&gt;0,IF(YEAR(ДАННЫЕ!$F$1)=YEAR(ДАННЫЕ!$CM1651),1,0),0)</f>
        <v>0</v>
      </c>
      <c r="D1651" s="14">
        <f>IF(ДАННЫЕ!$CJ1651&gt;0,IF(ДАННЫЕ!$CL1651&gt;ДАННЫЕ!$F$1,1,IF(ДАННЫЕ!$CL1651&gt;0,0,1)),0)</f>
        <v>0</v>
      </c>
      <c r="E1651" s="43" t="str">
        <f ca="1">IF(ДАННЫЕ!$F$1&gt;0,IF(ДАННЫЕ!$G1651&gt;0,DATEDIF(ДАННЫЕ!$G1651,ДАННЫЕ!$F$1,"y"),""),IF(ДАННЫЕ!$G1651&gt;0,DATEDIF(ДАННЫЕ!$G1651,TODAY(),"y"),""))</f>
        <v/>
      </c>
      <c r="F1651" s="43" t="str">
        <f xml:space="preserve"> IF(ДАННЫЕ!$F1651="М",IF(E1651&gt;=18,IF(E1651&lt;60,1,""),""),"")&amp;IF(ДАННЫЕ!$F1651="Ж",IF(E1651&gt;=18,IF(E1651&lt;55,1,""),""),"")</f>
        <v/>
      </c>
      <c r="G1651" s="43" t="str">
        <f xml:space="preserve"> IF(ДАННЫЕ!$F1651="М",IF(E1651&gt;=60,2,""),"")&amp;IF(ДАННЫЕ!$F1651="Ж",IF(E1651&gt;=55,2,""),"")</f>
        <v/>
      </c>
      <c r="H1651" s="43" t="str">
        <f t="shared" ca="1" si="78"/>
        <v/>
      </c>
      <c r="I1651" s="43" t="str">
        <f t="shared" ca="1" si="79"/>
        <v>03</v>
      </c>
      <c r="J1651" s="28" t="str">
        <f ca="1">ДАННЫЕ!$F1651&amp;H1651&amp;I1651&amp;ДАННЫЕ!$I1651&amp;"m"&amp;IF(ДАННЫЕ!$I1651&gt;0,IF(ДАННЫЕ!$J1651&gt;0,0,1),"")&amp;"f"&amp;IF(ДАННЫЕ!$R1651&gt;0,IF(YEAR(ДАННЫЕ!$F$1)=YEAR(ДАННЫЕ!$R1651),1,0),0)&amp;"z"&amp;ДАННЫЕ!$R1651&amp;"p"&amp;ДАННЫЕ!$S1651&amp;"i"&amp;ДАННЫЕ!$T1651&amp;"h"&amp;ДАННЫЕ!$K1651&amp;"be"&amp;ДАННЫЕ!$BI1651&amp;"CD"&amp;IF(ДАННЫЕ!BF1651&gt;500,4,IF(ДАННЫЕ!BF1651&gt;350,3,IF(ДАННЫЕ!BF1651&gt;200,2,IF(ДАННЫЕ!BF1651&gt;0,1,0))))&amp;"g"&amp;B1651&amp;"d"&amp;H1651&amp;"l"&amp;ДАННЫЕ!AT1651&amp;"a"&amp;ДАННЫЕ!$V1651&amp;"v"&amp;R1651&amp;"k"&amp;ДАННЫЕ!$U1651&amp;"s"&amp;ДАННЫЕ!$Y1651&amp;"t"&amp;ДАННЫЕ!$X1651&amp;"b"&amp;IF(ДАННЫЕ!$Q1651&gt;1,1,0)&amp;"PP"&amp;ДАННЫЕ!Z1651&amp;"c"&amp;S1651&amp;"x"&amp;IF(ДАННЫЕ!$BY1651&gt;0,IF(YEAR(ДАННЫЕ!$F$1)=YEAR(ДАННЫЕ!$BY1651),1,0),0)&amp;"n"&amp;IF(ДАННЫЕ!$BZ1651&gt;0,IF(YEAR(ДАННЫЕ!$F$1)=YEAR(ДАННЫЕ!$BZ1651),1,0),0)&amp;"u"&amp;D1651&amp;"z"&amp;IF(ДАННЫЕ!$CL1651&gt;0,IF(YEAR(ДАННЫЕ!$F$1)&gt;YEAR(ДАННЫЕ!$CL1651),11,12),0)</f>
        <v>03mf0zpihbeCD0g0dlav0kstb0PPc0x0n0u0z0</v>
      </c>
      <c r="K1651" s="28" t="str">
        <f ca="1">ДАННЫЕ!$I1651&amp;"x"&amp;B1651&amp;"w"&amp;IF(T1651+ДАННЫЕ!AD1651+ДАННЫЕ!AE1651+ДАННЫЕ!AF1651+ДАННЫЕ!AG1651+ДАННЫЕ!AH1651+ДАННЫЕ!$AL1651+ДАННЫЕ!AI1651+ДАННЫЕ!AJ1651+ДАННЫЕ!AK1651+ДАННЫЕ!AP1651+ДАННЫЕ!AQ1651+ДАННЫЕ!AR1651+ДАННЫЕ!$AM1651+ДАННЫЕ!$AN1651+ДАННЫЕ!AS1651+ДАННЫЕ!AT1651&gt;0,1,0)&amp;IF(OR(T1651=2,ДАННЫЕ!AD1651=2,ДАННЫЕ!AE1651=2,ДАННЫЕ!AF1651=2,ДАННЫЕ!AG1651=2,ДАННЫЕ!AH1651=2,ДАННЫЕ!$AL1651=2,ДАННЫЕ!AI1651=2,ДАННЫЕ!AJ1651=2,ДАННЫЕ!AK1651=2,ДАННЫЕ!AP1651=2,ДАННЫЕ!AQ1651=2,ДАННЫЕ!AR1651=2,ДАННЫЕ!$AM1651=2,ДАННЫЕ!$AN1651=2,ДАННЫЕ!AS1651=2,ДАННЫЕ!AT1651=2),2,0)&amp;"t"&amp;IF(T1651&gt;0,"1"&amp;T1651,"00")&amp;"f"&amp;IF(ДАННЫЕ!$AC1651,"1"&amp;ДАННЫЕ!$AC1651,"00")&amp;"b"&amp;IF(ДАННЫЕ!$AD1651,"1"&amp;ДАННЫЕ!$AD1651,"00")&amp;"g"&amp;IF(ДАННЫЕ!$AF1651,"1"&amp;ДАННЫЕ!$AF1651,"00")&amp;"c"&amp;IF(ДАННЫЕ!$AG1651,"1"&amp;ДАННЫЕ!$AG1651,"00")&amp;"i"&amp;IF(ДАННЫЕ!$AH1651,"1"&amp;ДАННЫЕ!$AH1651,"00")&amp;"r"&amp;IF(ДАННЫЕ!$AL1651,"1"&amp;ДАННЫЕ!$AL1651,"00")&amp;"m"&amp;IF(ДАННЫЕ!$AI1651,"1"&amp;ДАННЫЕ!$AI1651,"00")&amp;"hS"&amp;IF(ДАННЫЕ!$AJ1651,"1"&amp;ДАННЫЕ!$AJ1651,"00")&amp;"hZ"&amp;IF(ДАННЫЕ!$AK1651,"1"&amp;ДАННЫЕ!$AK1651,"00")&amp;"p"&amp;IF(ДАННЫЕ!$AP1651,"1"&amp;ДАННЫЕ!$AP1651,"00")&amp;"k"&amp;IF(ДАННЫЕ!$AQ1651,"1"&amp;ДАННЫЕ!$AQ1651,"00")&amp;"z"&amp;IF(ДАННЫЕ!$AR1651,"1"&amp;ДАННЫЕ!$AR1651,"00")&amp;"j"&amp;IF(ДАННЫЕ!$AM1651,"1"&amp;ДАННЫЕ!$AM1651,"00")&amp;"n"&amp;IF(ДАННЫЕ!$AN1651,"1"&amp;ДАННЫЕ!$AN1651,"00")&amp;"E"&amp;ДАННЫЕ!BI1651&amp;"L"&amp;ДАННЫЕ!AO1651&amp;"h"&amp;IF(ДАННЫЕ!$AU1651&gt;0,1,0)&amp;"v"&amp;IF(ДАННЫЕ!$AW1651&gt;0,1,0)&amp;"a"&amp;IF(ДАННЫЕ!$AS1651,"1"&amp;ДАННЫЕ!$AS1651,"00")&amp;"s"&amp;IF(ДАННЫЕ!$AT1651,"1"&amp;ДАННЫЕ!$AT1651,"00")&amp;"u"&amp;IF(ДАННЫЕ!$CJ1651&gt;0,1,0)&amp;"y"&amp;B1651&amp;"d"&amp;H1651&amp;"e"&amp;F1651&amp;G1651</f>
        <v>x0w00t00f00b00g00c00i00r00m00hS00hZ00p00k00z00j00n00ELh0v0a00s00u0y0de</v>
      </c>
      <c r="L1651" s="28" t="str">
        <f ca="1">ДАННЫЕ!$I1651&amp;"VN"&amp;IF(ДАННЫЕ!AW1651&gt;0,11,10)&amp;"CD"&amp;IF(ДАННЫЕ!BF1651&gt;500,16,IF(ДАННЫЕ!BF1651&gt;350,15,IF(ДАННЫЕ!BF1651&gt;=200,14,IF(ДАННЫЕ!BF1651&gt;=100,13,IF(ДАННЫЕ!BF1651&gt;=50,12,IF(ДАННЫЕ!BF1651&gt;0,11,10))))))&amp;"AR"&amp;IF(ДАННЫЕ!BX1651&gt;0,1,0)&amp;"GD"&amp;B1651&amp;"VV"&amp;IF(E1651&gt;=5,IF(E1651&lt;18,1,0),0)</f>
        <v>VN10CD10AR0GD0VV0</v>
      </c>
      <c r="M1651" s="28" t="str">
        <f>ДАННЫЕ!$I1651&amp;"b"&amp;ДАННЫЕ!$BI1651&amp;"r"&amp;ДАННЫЕ!$BJ1651&amp;"CD"&amp;IF(ДАННЫЕ!BF1651&gt;0,IF(ДАННЫЕ!BF1651&lt;200,1,IF(ДАННЫЕ!BF1651&lt;350,2,3)),0)&amp;"h"&amp;IF(ДАННЫЕ!$BK1651+ДАННЫЕ!$BL1651+ДАННЫЕ!$BM1651&gt;0,1,0)&amp;"x"&amp;ДАННЫЕ!$BK1651&amp;"y"&amp;ДАННЫЕ!$BL1651&amp;"z"&amp;ДАННЫЕ!$BM1651&amp;"c"&amp;IF(ДАННЫЕ!$BK1651+ДАННЫЕ!$BL1651+ДАННЫЕ!$BM1651=3,1,0)&amp;"a"&amp;IF(ДАННЫЕ!$BQ1651+ДАННЫЕ!$BR1651&gt;0,1,0)&amp;"d"&amp;ДАННЫЕ!$BQ1651&amp;"v"&amp;ДАННЫЕ!$BR1651&amp;"p"&amp;ДАННЫЕ!$BS1651&amp;"n"&amp;ДАННЫЕ!$BU1651&amp;"t"&amp;ДАННЫЕ!$BV1651&amp;"o"&amp;ДАННЫЕ!$BT1651&amp;"l"&amp;IF(ДАННЫЕ!$BN1651&gt;0,1,0)&amp;ДАННЫЕ!$BN1651&amp;"g"&amp;ДАННЫЕ!$BO1651&amp;"s"&amp;ДАННЫЕ!$BP1651&amp;"DZ"&amp;IF(ДАННЫЕ!B1651-ДАННЫЕ!G1651 &lt; 60,IF(ДАННЫЕ!B1651-ДАННЫЕ!G1651 &gt;= 0,1,0),0)&amp;"u"&amp;IF(ДАННЫЕ!$CJ1651&gt;0,1,0)</f>
        <v>brCD0h0xyzc0a0dvpntol0gsDZ1u0</v>
      </c>
      <c r="N1651" s="28" t="str">
        <f ca="1">ДАННЫЕ!$F1651&amp;ДАННЫЕ!$I1651&amp;"g"&amp;B1651&amp;"cf"&amp;D1651&amp;"a"&amp;IF(ДАННЫЕ!$BX1651&gt;0,1,0)&amp;IF(ДАННЫЕ!$BF1651&gt;500,1,IF(ДАННЫЕ!$BF1651&gt;350,2,IF(ДАННЫЕ!$BF1651&gt;=200,3,IF(ДАННЫЕ!$BF1651&gt;=100,4,IF(ДАННЫЕ!$BF1651&gt;=50,5,IF(ДАННЫЕ!$BF1651&lt;50,6,0))))))&amp;"AR"&amp;IF(DATEDIF(ДАННЫЕ!$BX1651,ДАННЫЕ!$F$1,"y")&gt;1,1,0)&amp;"VG"&amp;IF(ДАННЫЕ!$BH1651="0",1,0)&amp;"o"&amp;IF(T1651+ДАННЫЕ!$AF1651+ДАННЫЕ!$AG1651+ДАННЫЕ!$AH1651+ДАННЫЕ!$AI1651+ДАННЫЕ!$AJ1651+ДАННЫЕ!$AP1651+ДАННЫЕ!$AQ1651+ДАННЫЕ!$AR1651+ДАННЫЕ!$AU1651+ДАННЫЕ!$AW1651+ДАННЫЕ!$AS1651+ДАННЫЕ!$AT1651&gt;0,1,0)&amp;"x"&amp;ДАННЫЕ!$AG1651&amp;"p"&amp;IF(ДАННЫЕ!$BY1651&gt;0,1,0)&amp;"v"&amp;IF(ДАННЫЕ!$BZ1651&gt;0,1,0)&amp;"n"&amp;ДАННЫЕ!$CA1651&amp;"t"&amp;ДАННЫЕ!$AY1651&amp;"k"&amp;ДАННЫЕ!$CB1651&amp;"q"&amp;ДАННЫЕ!$CC1651&amp;"w"&amp;ДАННЫЕ!$CD1651&amp;"e"&amp;ДАННЫЕ!$CE1651&amp;"m"&amp;ДАННЫЕ!$CF1651&amp;"c"&amp;ДАННЫЕ!$CG1651&amp;"z"&amp;ДАННЫЕ!$CH1651&amp;"d"&amp;IF(H1651=4,1,0)&amp;"s"&amp;IF(ДАННЫЕ!$J1651=1,0,1)&amp;"u"&amp;IF(ДАННЫЕ!$CJ1651&gt;0,1,0)</f>
        <v>g0cf0a06AR1VG0o0xp0v0ntkqwemczd0s1u0</v>
      </c>
      <c r="O1651" s="28" t="str">
        <f>ДАННЫЕ!$I1651&amp;"g"&amp;B1651&amp;A1651&amp;"f"&amp;P1651&amp;"c"&amp;IF(ДАННЫЕ!$U1651&gt;0,1,0)&amp;"s"&amp;IF(ДАННЫЕ!$Q1651&gt;0,IF(YEAR(ДАННЫЕ!$F$1)=YEAR(ДАННЫЕ!$Q1651),IF(MONTH(ДАННЫЕ!$F$1)=MONTH(ДАННЫЕ!$Q1651),111,11),1),0)&amp;"i"&amp;IF(ДАННЫЕ!$R1651+ДАННЫЕ!$S1651+ДАННЫЕ!$T1651=0,0,1)&amp;"h"&amp;IF(ДАННЫЕ!$P1651&gt;0,1,0)&amp;"p"&amp;IF(ДАННЫЕ!$CI1651&gt;0,IF(YEAR(ДАННЫЕ!$F$1)=YEAR(ДАННЫЕ!$CI1651),IF(MONTH(ДАННЫЕ!$F$1)=MONTH(ДАННЫЕ!$CI1651),111,11),1),0)&amp;"d"&amp;IF(ДАННЫЕ!$CJ1651&gt;0,IF(YEAR(ДАННЫЕ!$F$1)=YEAR(ДАННЫЕ!$CJ1651),IF(MONTH(ДАННЫЕ!$F$1)=MONTH(ДАННЫЕ!$CJ1651),111,11),1),0)&amp;"o"&amp;IF(ДАННЫЕ!$CK1651&gt;0,IF(MONTH(ДАННЫЕ!$F$1)=MONTH(ДАННЫЕ!$CK1651),111,11),0)&amp;"v"&amp;IF(ДАННЫЕ!$BE1651&gt;0,IF(MONTH(ДАННЫЕ!$F$1)=MONTH(ДАННЫЕ!$BE1651),111,11),0)</f>
        <v>g00f0c0s0i0h0p0d0o0v0</v>
      </c>
      <c r="P1651" s="15">
        <f t="shared" si="80"/>
        <v>0</v>
      </c>
      <c r="Q1651" s="15">
        <f>IF(ДАННЫЕ!$F$1&gt;ДАННЫЕ!$N1651,IF(YEAR(ДАННЫЕ!$F$1)=YEAR(ДАННЫЕ!M1651),1,0),0)</f>
        <v>0</v>
      </c>
      <c r="R1651" s="15">
        <f>IF(ДАННЫЕ!$F$1&gt;ДАННЫЕ!$N1651,IF(YEAR(ДАННЫЕ!$F$1)=YEAR(ДАННЫЕ!N1651),1,0),0)</f>
        <v>0</v>
      </c>
      <c r="S1651" s="15">
        <f>IF(ДАННЫЕ!$AA1651="2А",1,IF(ДАННЫЕ!$AA1651="2Б",2,IF(ДАННЫЕ!$AA1651="2В",3,IF(ДАННЫЕ!$AA1651=3,4,IF(ДАННЫЕ!$AA1651="4А",5,IF(ДАННЫЕ!$AA1651="4Б",6,IF(ДАННЫЕ!$AA1651="4В",7,IF(ДАННЫЕ!$AA1651=5,8,0))))))))</f>
        <v>0</v>
      </c>
      <c r="T1651" s="15">
        <f>IF(OR(ДАННЫЕ!$AC1651=2,ДАННЫЕ!$AD1651=2,ДАННЫЕ!$AE1651=2),2,IF(OR(ДАННЫЕ!$AC1651=1,ДАННЫЕ!$AD1651=1,ДАННЫЕ!$AE1651=1),1,0))</f>
        <v>0</v>
      </c>
    </row>
    <row r="1652" spans="1:20" x14ac:dyDescent="0.2">
      <c r="A1652" s="78">
        <f>IF(B1652&gt;0,IF(MONTH(ДАННЫЕ!$F$1)=MONTH(ДАННЫЕ!$B1652),1,0),0)</f>
        <v>0</v>
      </c>
      <c r="B1652" s="14">
        <f>IF(ДАННЫЕ!$B1652&gt;0,IF(YEAR(ДАННЫЕ!$F$1)=YEAR(ДАННЫЕ!$B1652),1,0),0)</f>
        <v>0</v>
      </c>
      <c r="C1652" s="14">
        <f>IF(ДАННЫЕ!$CM1652&gt;0,IF(YEAR(ДАННЫЕ!$F$1)=YEAR(ДАННЫЕ!$CM1652),1,0),0)</f>
        <v>0</v>
      </c>
      <c r="D1652" s="14">
        <f>IF(ДАННЫЕ!$CJ1652&gt;0,IF(ДАННЫЕ!$CL1652&gt;ДАННЫЕ!$F$1,1,IF(ДАННЫЕ!$CL1652&gt;0,0,1)),0)</f>
        <v>0</v>
      </c>
      <c r="E1652" s="43" t="str">
        <f ca="1">IF(ДАННЫЕ!$F$1&gt;0,IF(ДАННЫЕ!$G1652&gt;0,DATEDIF(ДАННЫЕ!$G1652,ДАННЫЕ!$F$1,"y"),""),IF(ДАННЫЕ!$G1652&gt;0,DATEDIF(ДАННЫЕ!$G1652,TODAY(),"y"),""))</f>
        <v/>
      </c>
      <c r="F1652" s="43" t="str">
        <f xml:space="preserve"> IF(ДАННЫЕ!$F1652="М",IF(E1652&gt;=18,IF(E1652&lt;60,1,""),""),"")&amp;IF(ДАННЫЕ!$F1652="Ж",IF(E1652&gt;=18,IF(E1652&lt;55,1,""),""),"")</f>
        <v/>
      </c>
      <c r="G1652" s="43" t="str">
        <f xml:space="preserve"> IF(ДАННЫЕ!$F1652="М",IF(E1652&gt;=60,2,""),"")&amp;IF(ДАННЫЕ!$F1652="Ж",IF(E1652&gt;=55,2,""),"")</f>
        <v/>
      </c>
      <c r="H1652" s="43" t="str">
        <f t="shared" ca="1" si="78"/>
        <v/>
      </c>
      <c r="I1652" s="43" t="str">
        <f t="shared" ca="1" si="79"/>
        <v>03</v>
      </c>
      <c r="J1652" s="28" t="str">
        <f ca="1">ДАННЫЕ!$F1652&amp;H1652&amp;I1652&amp;ДАННЫЕ!$I1652&amp;"m"&amp;IF(ДАННЫЕ!$I1652&gt;0,IF(ДАННЫЕ!$J1652&gt;0,0,1),"")&amp;"f"&amp;IF(ДАННЫЕ!$R1652&gt;0,IF(YEAR(ДАННЫЕ!$F$1)=YEAR(ДАННЫЕ!$R1652),1,0),0)&amp;"z"&amp;ДАННЫЕ!$R1652&amp;"p"&amp;ДАННЫЕ!$S1652&amp;"i"&amp;ДАННЫЕ!$T1652&amp;"h"&amp;ДАННЫЕ!$K1652&amp;"be"&amp;ДАННЫЕ!$BI1652&amp;"CD"&amp;IF(ДАННЫЕ!BF1652&gt;500,4,IF(ДАННЫЕ!BF1652&gt;350,3,IF(ДАННЫЕ!BF1652&gt;200,2,IF(ДАННЫЕ!BF1652&gt;0,1,0))))&amp;"g"&amp;B1652&amp;"d"&amp;H1652&amp;"l"&amp;ДАННЫЕ!AT1652&amp;"a"&amp;ДАННЫЕ!$V1652&amp;"v"&amp;R1652&amp;"k"&amp;ДАННЫЕ!$U1652&amp;"s"&amp;ДАННЫЕ!$Y1652&amp;"t"&amp;ДАННЫЕ!$X1652&amp;"b"&amp;IF(ДАННЫЕ!$Q1652&gt;1,1,0)&amp;"PP"&amp;ДАННЫЕ!Z1652&amp;"c"&amp;S1652&amp;"x"&amp;IF(ДАННЫЕ!$BY1652&gt;0,IF(YEAR(ДАННЫЕ!$F$1)=YEAR(ДАННЫЕ!$BY1652),1,0),0)&amp;"n"&amp;IF(ДАННЫЕ!$BZ1652&gt;0,IF(YEAR(ДАННЫЕ!$F$1)=YEAR(ДАННЫЕ!$BZ1652),1,0),0)&amp;"u"&amp;D1652&amp;"z"&amp;IF(ДАННЫЕ!$CL1652&gt;0,IF(YEAR(ДАННЫЕ!$F$1)&gt;YEAR(ДАННЫЕ!$CL1652),11,12),0)</f>
        <v>03mf0zpihbeCD0g0dlav0kstb0PPc0x0n0u0z0</v>
      </c>
      <c r="K1652" s="28" t="str">
        <f ca="1">ДАННЫЕ!$I1652&amp;"x"&amp;B1652&amp;"w"&amp;IF(T1652+ДАННЫЕ!AD1652+ДАННЫЕ!AE1652+ДАННЫЕ!AF1652+ДАННЫЕ!AG1652+ДАННЫЕ!AH1652+ДАННЫЕ!$AL1652+ДАННЫЕ!AI1652+ДАННЫЕ!AJ1652+ДАННЫЕ!AK1652+ДАННЫЕ!AP1652+ДАННЫЕ!AQ1652+ДАННЫЕ!AR1652+ДАННЫЕ!$AM1652+ДАННЫЕ!$AN1652+ДАННЫЕ!AS1652+ДАННЫЕ!AT1652&gt;0,1,0)&amp;IF(OR(T1652=2,ДАННЫЕ!AD1652=2,ДАННЫЕ!AE1652=2,ДАННЫЕ!AF1652=2,ДАННЫЕ!AG1652=2,ДАННЫЕ!AH1652=2,ДАННЫЕ!$AL1652=2,ДАННЫЕ!AI1652=2,ДАННЫЕ!AJ1652=2,ДАННЫЕ!AK1652=2,ДАННЫЕ!AP1652=2,ДАННЫЕ!AQ1652=2,ДАННЫЕ!AR1652=2,ДАННЫЕ!$AM1652=2,ДАННЫЕ!$AN1652=2,ДАННЫЕ!AS1652=2,ДАННЫЕ!AT1652=2),2,0)&amp;"t"&amp;IF(T1652&gt;0,"1"&amp;T1652,"00")&amp;"f"&amp;IF(ДАННЫЕ!$AC1652,"1"&amp;ДАННЫЕ!$AC1652,"00")&amp;"b"&amp;IF(ДАННЫЕ!$AD1652,"1"&amp;ДАННЫЕ!$AD1652,"00")&amp;"g"&amp;IF(ДАННЫЕ!$AF1652,"1"&amp;ДАННЫЕ!$AF1652,"00")&amp;"c"&amp;IF(ДАННЫЕ!$AG1652,"1"&amp;ДАННЫЕ!$AG1652,"00")&amp;"i"&amp;IF(ДАННЫЕ!$AH1652,"1"&amp;ДАННЫЕ!$AH1652,"00")&amp;"r"&amp;IF(ДАННЫЕ!$AL1652,"1"&amp;ДАННЫЕ!$AL1652,"00")&amp;"m"&amp;IF(ДАННЫЕ!$AI1652,"1"&amp;ДАННЫЕ!$AI1652,"00")&amp;"hS"&amp;IF(ДАННЫЕ!$AJ1652,"1"&amp;ДАННЫЕ!$AJ1652,"00")&amp;"hZ"&amp;IF(ДАННЫЕ!$AK1652,"1"&amp;ДАННЫЕ!$AK1652,"00")&amp;"p"&amp;IF(ДАННЫЕ!$AP1652,"1"&amp;ДАННЫЕ!$AP1652,"00")&amp;"k"&amp;IF(ДАННЫЕ!$AQ1652,"1"&amp;ДАННЫЕ!$AQ1652,"00")&amp;"z"&amp;IF(ДАННЫЕ!$AR1652,"1"&amp;ДАННЫЕ!$AR1652,"00")&amp;"j"&amp;IF(ДАННЫЕ!$AM1652,"1"&amp;ДАННЫЕ!$AM1652,"00")&amp;"n"&amp;IF(ДАННЫЕ!$AN1652,"1"&amp;ДАННЫЕ!$AN1652,"00")&amp;"E"&amp;ДАННЫЕ!BI1652&amp;"L"&amp;ДАННЫЕ!AO1652&amp;"h"&amp;IF(ДАННЫЕ!$AU1652&gt;0,1,0)&amp;"v"&amp;IF(ДАННЫЕ!$AW1652&gt;0,1,0)&amp;"a"&amp;IF(ДАННЫЕ!$AS1652,"1"&amp;ДАННЫЕ!$AS1652,"00")&amp;"s"&amp;IF(ДАННЫЕ!$AT1652,"1"&amp;ДАННЫЕ!$AT1652,"00")&amp;"u"&amp;IF(ДАННЫЕ!$CJ1652&gt;0,1,0)&amp;"y"&amp;B1652&amp;"d"&amp;H1652&amp;"e"&amp;F1652&amp;G1652</f>
        <v>x0w00t00f00b00g00c00i00r00m00hS00hZ00p00k00z00j00n00ELh0v0a00s00u0y0de</v>
      </c>
      <c r="L1652" s="28" t="str">
        <f ca="1">ДАННЫЕ!$I1652&amp;"VN"&amp;IF(ДАННЫЕ!AW1652&gt;0,11,10)&amp;"CD"&amp;IF(ДАННЫЕ!BF1652&gt;500,16,IF(ДАННЫЕ!BF1652&gt;350,15,IF(ДАННЫЕ!BF1652&gt;=200,14,IF(ДАННЫЕ!BF1652&gt;=100,13,IF(ДАННЫЕ!BF1652&gt;=50,12,IF(ДАННЫЕ!BF1652&gt;0,11,10))))))&amp;"AR"&amp;IF(ДАННЫЕ!BX1652&gt;0,1,0)&amp;"GD"&amp;B1652&amp;"VV"&amp;IF(E1652&gt;=5,IF(E1652&lt;18,1,0),0)</f>
        <v>VN10CD10AR0GD0VV0</v>
      </c>
      <c r="M1652" s="28" t="str">
        <f>ДАННЫЕ!$I1652&amp;"b"&amp;ДАННЫЕ!$BI1652&amp;"r"&amp;ДАННЫЕ!$BJ1652&amp;"CD"&amp;IF(ДАННЫЕ!BF1652&gt;0,IF(ДАННЫЕ!BF1652&lt;200,1,IF(ДАННЫЕ!BF1652&lt;350,2,3)),0)&amp;"h"&amp;IF(ДАННЫЕ!$BK1652+ДАННЫЕ!$BL1652+ДАННЫЕ!$BM1652&gt;0,1,0)&amp;"x"&amp;ДАННЫЕ!$BK1652&amp;"y"&amp;ДАННЫЕ!$BL1652&amp;"z"&amp;ДАННЫЕ!$BM1652&amp;"c"&amp;IF(ДАННЫЕ!$BK1652+ДАННЫЕ!$BL1652+ДАННЫЕ!$BM1652=3,1,0)&amp;"a"&amp;IF(ДАННЫЕ!$BQ1652+ДАННЫЕ!$BR1652&gt;0,1,0)&amp;"d"&amp;ДАННЫЕ!$BQ1652&amp;"v"&amp;ДАННЫЕ!$BR1652&amp;"p"&amp;ДАННЫЕ!$BS1652&amp;"n"&amp;ДАННЫЕ!$BU1652&amp;"t"&amp;ДАННЫЕ!$BV1652&amp;"o"&amp;ДАННЫЕ!$BT1652&amp;"l"&amp;IF(ДАННЫЕ!$BN1652&gt;0,1,0)&amp;ДАННЫЕ!$BN1652&amp;"g"&amp;ДАННЫЕ!$BO1652&amp;"s"&amp;ДАННЫЕ!$BP1652&amp;"DZ"&amp;IF(ДАННЫЕ!B1652-ДАННЫЕ!G1652 &lt; 60,IF(ДАННЫЕ!B1652-ДАННЫЕ!G1652 &gt;= 0,1,0),0)&amp;"u"&amp;IF(ДАННЫЕ!$CJ1652&gt;0,1,0)</f>
        <v>brCD0h0xyzc0a0dvpntol0gsDZ1u0</v>
      </c>
      <c r="N1652" s="28" t="str">
        <f ca="1">ДАННЫЕ!$F1652&amp;ДАННЫЕ!$I1652&amp;"g"&amp;B1652&amp;"cf"&amp;D1652&amp;"a"&amp;IF(ДАННЫЕ!$BX1652&gt;0,1,0)&amp;IF(ДАННЫЕ!$BF1652&gt;500,1,IF(ДАННЫЕ!$BF1652&gt;350,2,IF(ДАННЫЕ!$BF1652&gt;=200,3,IF(ДАННЫЕ!$BF1652&gt;=100,4,IF(ДАННЫЕ!$BF1652&gt;=50,5,IF(ДАННЫЕ!$BF1652&lt;50,6,0))))))&amp;"AR"&amp;IF(DATEDIF(ДАННЫЕ!$BX1652,ДАННЫЕ!$F$1,"y")&gt;1,1,0)&amp;"VG"&amp;IF(ДАННЫЕ!$BH1652="0",1,0)&amp;"o"&amp;IF(T1652+ДАННЫЕ!$AF1652+ДАННЫЕ!$AG1652+ДАННЫЕ!$AH1652+ДАННЫЕ!$AI1652+ДАННЫЕ!$AJ1652+ДАННЫЕ!$AP1652+ДАННЫЕ!$AQ1652+ДАННЫЕ!$AR1652+ДАННЫЕ!$AU1652+ДАННЫЕ!$AW1652+ДАННЫЕ!$AS1652+ДАННЫЕ!$AT1652&gt;0,1,0)&amp;"x"&amp;ДАННЫЕ!$AG1652&amp;"p"&amp;IF(ДАННЫЕ!$BY1652&gt;0,1,0)&amp;"v"&amp;IF(ДАННЫЕ!$BZ1652&gt;0,1,0)&amp;"n"&amp;ДАННЫЕ!$CA1652&amp;"t"&amp;ДАННЫЕ!$AY1652&amp;"k"&amp;ДАННЫЕ!$CB1652&amp;"q"&amp;ДАННЫЕ!$CC1652&amp;"w"&amp;ДАННЫЕ!$CD1652&amp;"e"&amp;ДАННЫЕ!$CE1652&amp;"m"&amp;ДАННЫЕ!$CF1652&amp;"c"&amp;ДАННЫЕ!$CG1652&amp;"z"&amp;ДАННЫЕ!$CH1652&amp;"d"&amp;IF(H1652=4,1,0)&amp;"s"&amp;IF(ДАННЫЕ!$J1652=1,0,1)&amp;"u"&amp;IF(ДАННЫЕ!$CJ1652&gt;0,1,0)</f>
        <v>g0cf0a06AR1VG0o0xp0v0ntkqwemczd0s1u0</v>
      </c>
      <c r="O1652" s="28" t="str">
        <f>ДАННЫЕ!$I1652&amp;"g"&amp;B1652&amp;A1652&amp;"f"&amp;P1652&amp;"c"&amp;IF(ДАННЫЕ!$U1652&gt;0,1,0)&amp;"s"&amp;IF(ДАННЫЕ!$Q1652&gt;0,IF(YEAR(ДАННЫЕ!$F$1)=YEAR(ДАННЫЕ!$Q1652),IF(MONTH(ДАННЫЕ!$F$1)=MONTH(ДАННЫЕ!$Q1652),111,11),1),0)&amp;"i"&amp;IF(ДАННЫЕ!$R1652+ДАННЫЕ!$S1652+ДАННЫЕ!$T1652=0,0,1)&amp;"h"&amp;IF(ДАННЫЕ!$P1652&gt;0,1,0)&amp;"p"&amp;IF(ДАННЫЕ!$CI1652&gt;0,IF(YEAR(ДАННЫЕ!$F$1)=YEAR(ДАННЫЕ!$CI1652),IF(MONTH(ДАННЫЕ!$F$1)=MONTH(ДАННЫЕ!$CI1652),111,11),1),0)&amp;"d"&amp;IF(ДАННЫЕ!$CJ1652&gt;0,IF(YEAR(ДАННЫЕ!$F$1)=YEAR(ДАННЫЕ!$CJ1652),IF(MONTH(ДАННЫЕ!$F$1)=MONTH(ДАННЫЕ!$CJ1652),111,11),1),0)&amp;"o"&amp;IF(ДАННЫЕ!$CK1652&gt;0,IF(MONTH(ДАННЫЕ!$F$1)=MONTH(ДАННЫЕ!$CK1652),111,11),0)&amp;"v"&amp;IF(ДАННЫЕ!$BE1652&gt;0,IF(MONTH(ДАННЫЕ!$F$1)=MONTH(ДАННЫЕ!$BE1652),111,11),0)</f>
        <v>g00f0c0s0i0h0p0d0o0v0</v>
      </c>
      <c r="P1652" s="15">
        <f t="shared" si="80"/>
        <v>0</v>
      </c>
      <c r="Q1652" s="15">
        <f>IF(ДАННЫЕ!$F$1&gt;ДАННЫЕ!$N1652,IF(YEAR(ДАННЫЕ!$F$1)=YEAR(ДАННЫЕ!M1652),1,0),0)</f>
        <v>0</v>
      </c>
      <c r="R1652" s="15">
        <f>IF(ДАННЫЕ!$F$1&gt;ДАННЫЕ!$N1652,IF(YEAR(ДАННЫЕ!$F$1)=YEAR(ДАННЫЕ!N1652),1,0),0)</f>
        <v>0</v>
      </c>
      <c r="S1652" s="15">
        <f>IF(ДАННЫЕ!$AA1652="2А",1,IF(ДАННЫЕ!$AA1652="2Б",2,IF(ДАННЫЕ!$AA1652="2В",3,IF(ДАННЫЕ!$AA1652=3,4,IF(ДАННЫЕ!$AA1652="4А",5,IF(ДАННЫЕ!$AA1652="4Б",6,IF(ДАННЫЕ!$AA1652="4В",7,IF(ДАННЫЕ!$AA1652=5,8,0))))))))</f>
        <v>0</v>
      </c>
      <c r="T1652" s="15">
        <f>IF(OR(ДАННЫЕ!$AC1652=2,ДАННЫЕ!$AD1652=2,ДАННЫЕ!$AE1652=2),2,IF(OR(ДАННЫЕ!$AC1652=1,ДАННЫЕ!$AD1652=1,ДАННЫЕ!$AE1652=1),1,0))</f>
        <v>0</v>
      </c>
    </row>
    <row r="1653" spans="1:20" x14ac:dyDescent="0.2">
      <c r="A1653" s="78">
        <f>IF(B1653&gt;0,IF(MONTH(ДАННЫЕ!$F$1)=MONTH(ДАННЫЕ!$B1653),1,0),0)</f>
        <v>0</v>
      </c>
      <c r="B1653" s="14">
        <f>IF(ДАННЫЕ!$B1653&gt;0,IF(YEAR(ДАННЫЕ!$F$1)=YEAR(ДАННЫЕ!$B1653),1,0),0)</f>
        <v>0</v>
      </c>
      <c r="C1653" s="14">
        <f>IF(ДАННЫЕ!$CM1653&gt;0,IF(YEAR(ДАННЫЕ!$F$1)=YEAR(ДАННЫЕ!$CM1653),1,0),0)</f>
        <v>0</v>
      </c>
      <c r="D1653" s="14">
        <f>IF(ДАННЫЕ!$CJ1653&gt;0,IF(ДАННЫЕ!$CL1653&gt;ДАННЫЕ!$F$1,1,IF(ДАННЫЕ!$CL1653&gt;0,0,1)),0)</f>
        <v>0</v>
      </c>
      <c r="E1653" s="43" t="str">
        <f ca="1">IF(ДАННЫЕ!$F$1&gt;0,IF(ДАННЫЕ!$G1653&gt;0,DATEDIF(ДАННЫЕ!$G1653,ДАННЫЕ!$F$1,"y"),""),IF(ДАННЫЕ!$G1653&gt;0,DATEDIF(ДАННЫЕ!$G1653,TODAY(),"y"),""))</f>
        <v/>
      </c>
      <c r="F1653" s="43" t="str">
        <f xml:space="preserve"> IF(ДАННЫЕ!$F1653="М",IF(E1653&gt;=18,IF(E1653&lt;60,1,""),""),"")&amp;IF(ДАННЫЕ!$F1653="Ж",IF(E1653&gt;=18,IF(E1653&lt;55,1,""),""),"")</f>
        <v/>
      </c>
      <c r="G1653" s="43" t="str">
        <f xml:space="preserve"> IF(ДАННЫЕ!$F1653="М",IF(E1653&gt;=60,2,""),"")&amp;IF(ДАННЫЕ!$F1653="Ж",IF(E1653&gt;=55,2,""),"")</f>
        <v/>
      </c>
      <c r="H1653" s="43" t="str">
        <f t="shared" ca="1" si="78"/>
        <v/>
      </c>
      <c r="I1653" s="43" t="str">
        <f t="shared" ca="1" si="79"/>
        <v>03</v>
      </c>
      <c r="J1653" s="28" t="str">
        <f ca="1">ДАННЫЕ!$F1653&amp;H1653&amp;I1653&amp;ДАННЫЕ!$I1653&amp;"m"&amp;IF(ДАННЫЕ!$I1653&gt;0,IF(ДАННЫЕ!$J1653&gt;0,0,1),"")&amp;"f"&amp;IF(ДАННЫЕ!$R1653&gt;0,IF(YEAR(ДАННЫЕ!$F$1)=YEAR(ДАННЫЕ!$R1653),1,0),0)&amp;"z"&amp;ДАННЫЕ!$R1653&amp;"p"&amp;ДАННЫЕ!$S1653&amp;"i"&amp;ДАННЫЕ!$T1653&amp;"h"&amp;ДАННЫЕ!$K1653&amp;"be"&amp;ДАННЫЕ!$BI1653&amp;"CD"&amp;IF(ДАННЫЕ!BF1653&gt;500,4,IF(ДАННЫЕ!BF1653&gt;350,3,IF(ДАННЫЕ!BF1653&gt;200,2,IF(ДАННЫЕ!BF1653&gt;0,1,0))))&amp;"g"&amp;B1653&amp;"d"&amp;H1653&amp;"l"&amp;ДАННЫЕ!AT1653&amp;"a"&amp;ДАННЫЕ!$V1653&amp;"v"&amp;R1653&amp;"k"&amp;ДАННЫЕ!$U1653&amp;"s"&amp;ДАННЫЕ!$Y1653&amp;"t"&amp;ДАННЫЕ!$X1653&amp;"b"&amp;IF(ДАННЫЕ!$Q1653&gt;1,1,0)&amp;"PP"&amp;ДАННЫЕ!Z1653&amp;"c"&amp;S1653&amp;"x"&amp;IF(ДАННЫЕ!$BY1653&gt;0,IF(YEAR(ДАННЫЕ!$F$1)=YEAR(ДАННЫЕ!$BY1653),1,0),0)&amp;"n"&amp;IF(ДАННЫЕ!$BZ1653&gt;0,IF(YEAR(ДАННЫЕ!$F$1)=YEAR(ДАННЫЕ!$BZ1653),1,0),0)&amp;"u"&amp;D1653&amp;"z"&amp;IF(ДАННЫЕ!$CL1653&gt;0,IF(YEAR(ДАННЫЕ!$F$1)&gt;YEAR(ДАННЫЕ!$CL1653),11,12),0)</f>
        <v>03mf0zpihbeCD0g0dlav0kstb0PPc0x0n0u0z0</v>
      </c>
      <c r="K1653" s="28" t="str">
        <f ca="1">ДАННЫЕ!$I1653&amp;"x"&amp;B1653&amp;"w"&amp;IF(T1653+ДАННЫЕ!AD1653+ДАННЫЕ!AE1653+ДАННЫЕ!AF1653+ДАННЫЕ!AG1653+ДАННЫЕ!AH1653+ДАННЫЕ!$AL1653+ДАННЫЕ!AI1653+ДАННЫЕ!AJ1653+ДАННЫЕ!AK1653+ДАННЫЕ!AP1653+ДАННЫЕ!AQ1653+ДАННЫЕ!AR1653+ДАННЫЕ!$AM1653+ДАННЫЕ!$AN1653+ДАННЫЕ!AS1653+ДАННЫЕ!AT1653&gt;0,1,0)&amp;IF(OR(T1653=2,ДАННЫЕ!AD1653=2,ДАННЫЕ!AE1653=2,ДАННЫЕ!AF1653=2,ДАННЫЕ!AG1653=2,ДАННЫЕ!AH1653=2,ДАННЫЕ!$AL1653=2,ДАННЫЕ!AI1653=2,ДАННЫЕ!AJ1653=2,ДАННЫЕ!AK1653=2,ДАННЫЕ!AP1653=2,ДАННЫЕ!AQ1653=2,ДАННЫЕ!AR1653=2,ДАННЫЕ!$AM1653=2,ДАННЫЕ!$AN1653=2,ДАННЫЕ!AS1653=2,ДАННЫЕ!AT1653=2),2,0)&amp;"t"&amp;IF(T1653&gt;0,"1"&amp;T1653,"00")&amp;"f"&amp;IF(ДАННЫЕ!$AC1653,"1"&amp;ДАННЫЕ!$AC1653,"00")&amp;"b"&amp;IF(ДАННЫЕ!$AD1653,"1"&amp;ДАННЫЕ!$AD1653,"00")&amp;"g"&amp;IF(ДАННЫЕ!$AF1653,"1"&amp;ДАННЫЕ!$AF1653,"00")&amp;"c"&amp;IF(ДАННЫЕ!$AG1653,"1"&amp;ДАННЫЕ!$AG1653,"00")&amp;"i"&amp;IF(ДАННЫЕ!$AH1653,"1"&amp;ДАННЫЕ!$AH1653,"00")&amp;"r"&amp;IF(ДАННЫЕ!$AL1653,"1"&amp;ДАННЫЕ!$AL1653,"00")&amp;"m"&amp;IF(ДАННЫЕ!$AI1653,"1"&amp;ДАННЫЕ!$AI1653,"00")&amp;"hS"&amp;IF(ДАННЫЕ!$AJ1653,"1"&amp;ДАННЫЕ!$AJ1653,"00")&amp;"hZ"&amp;IF(ДАННЫЕ!$AK1653,"1"&amp;ДАННЫЕ!$AK1653,"00")&amp;"p"&amp;IF(ДАННЫЕ!$AP1653,"1"&amp;ДАННЫЕ!$AP1653,"00")&amp;"k"&amp;IF(ДАННЫЕ!$AQ1653,"1"&amp;ДАННЫЕ!$AQ1653,"00")&amp;"z"&amp;IF(ДАННЫЕ!$AR1653,"1"&amp;ДАННЫЕ!$AR1653,"00")&amp;"j"&amp;IF(ДАННЫЕ!$AM1653,"1"&amp;ДАННЫЕ!$AM1653,"00")&amp;"n"&amp;IF(ДАННЫЕ!$AN1653,"1"&amp;ДАННЫЕ!$AN1653,"00")&amp;"E"&amp;ДАННЫЕ!BI1653&amp;"L"&amp;ДАННЫЕ!AO1653&amp;"h"&amp;IF(ДАННЫЕ!$AU1653&gt;0,1,0)&amp;"v"&amp;IF(ДАННЫЕ!$AW1653&gt;0,1,0)&amp;"a"&amp;IF(ДАННЫЕ!$AS1653,"1"&amp;ДАННЫЕ!$AS1653,"00")&amp;"s"&amp;IF(ДАННЫЕ!$AT1653,"1"&amp;ДАННЫЕ!$AT1653,"00")&amp;"u"&amp;IF(ДАННЫЕ!$CJ1653&gt;0,1,0)&amp;"y"&amp;B1653&amp;"d"&amp;H1653&amp;"e"&amp;F1653&amp;G1653</f>
        <v>x0w00t00f00b00g00c00i00r00m00hS00hZ00p00k00z00j00n00ELh0v0a00s00u0y0de</v>
      </c>
      <c r="L1653" s="28" t="str">
        <f ca="1">ДАННЫЕ!$I1653&amp;"VN"&amp;IF(ДАННЫЕ!AW1653&gt;0,11,10)&amp;"CD"&amp;IF(ДАННЫЕ!BF1653&gt;500,16,IF(ДАННЫЕ!BF1653&gt;350,15,IF(ДАННЫЕ!BF1653&gt;=200,14,IF(ДАННЫЕ!BF1653&gt;=100,13,IF(ДАННЫЕ!BF1653&gt;=50,12,IF(ДАННЫЕ!BF1653&gt;0,11,10))))))&amp;"AR"&amp;IF(ДАННЫЕ!BX1653&gt;0,1,0)&amp;"GD"&amp;B1653&amp;"VV"&amp;IF(E1653&gt;=5,IF(E1653&lt;18,1,0),0)</f>
        <v>VN10CD10AR0GD0VV0</v>
      </c>
      <c r="M1653" s="28" t="str">
        <f>ДАННЫЕ!$I1653&amp;"b"&amp;ДАННЫЕ!$BI1653&amp;"r"&amp;ДАННЫЕ!$BJ1653&amp;"CD"&amp;IF(ДАННЫЕ!BF1653&gt;0,IF(ДАННЫЕ!BF1653&lt;200,1,IF(ДАННЫЕ!BF1653&lt;350,2,3)),0)&amp;"h"&amp;IF(ДАННЫЕ!$BK1653+ДАННЫЕ!$BL1653+ДАННЫЕ!$BM1653&gt;0,1,0)&amp;"x"&amp;ДАННЫЕ!$BK1653&amp;"y"&amp;ДАННЫЕ!$BL1653&amp;"z"&amp;ДАННЫЕ!$BM1653&amp;"c"&amp;IF(ДАННЫЕ!$BK1653+ДАННЫЕ!$BL1653+ДАННЫЕ!$BM1653=3,1,0)&amp;"a"&amp;IF(ДАННЫЕ!$BQ1653+ДАННЫЕ!$BR1653&gt;0,1,0)&amp;"d"&amp;ДАННЫЕ!$BQ1653&amp;"v"&amp;ДАННЫЕ!$BR1653&amp;"p"&amp;ДАННЫЕ!$BS1653&amp;"n"&amp;ДАННЫЕ!$BU1653&amp;"t"&amp;ДАННЫЕ!$BV1653&amp;"o"&amp;ДАННЫЕ!$BT1653&amp;"l"&amp;IF(ДАННЫЕ!$BN1653&gt;0,1,0)&amp;ДАННЫЕ!$BN1653&amp;"g"&amp;ДАННЫЕ!$BO1653&amp;"s"&amp;ДАННЫЕ!$BP1653&amp;"DZ"&amp;IF(ДАННЫЕ!B1653-ДАННЫЕ!G1653 &lt; 60,IF(ДАННЫЕ!B1653-ДАННЫЕ!G1653 &gt;= 0,1,0),0)&amp;"u"&amp;IF(ДАННЫЕ!$CJ1653&gt;0,1,0)</f>
        <v>brCD0h0xyzc0a0dvpntol0gsDZ1u0</v>
      </c>
      <c r="N1653" s="28" t="str">
        <f ca="1">ДАННЫЕ!$F1653&amp;ДАННЫЕ!$I1653&amp;"g"&amp;B1653&amp;"cf"&amp;D1653&amp;"a"&amp;IF(ДАННЫЕ!$BX1653&gt;0,1,0)&amp;IF(ДАННЫЕ!$BF1653&gt;500,1,IF(ДАННЫЕ!$BF1653&gt;350,2,IF(ДАННЫЕ!$BF1653&gt;=200,3,IF(ДАННЫЕ!$BF1653&gt;=100,4,IF(ДАННЫЕ!$BF1653&gt;=50,5,IF(ДАННЫЕ!$BF1653&lt;50,6,0))))))&amp;"AR"&amp;IF(DATEDIF(ДАННЫЕ!$BX1653,ДАННЫЕ!$F$1,"y")&gt;1,1,0)&amp;"VG"&amp;IF(ДАННЫЕ!$BH1653="0",1,0)&amp;"o"&amp;IF(T1653+ДАННЫЕ!$AF1653+ДАННЫЕ!$AG1653+ДАННЫЕ!$AH1653+ДАННЫЕ!$AI1653+ДАННЫЕ!$AJ1653+ДАННЫЕ!$AP1653+ДАННЫЕ!$AQ1653+ДАННЫЕ!$AR1653+ДАННЫЕ!$AU1653+ДАННЫЕ!$AW1653+ДАННЫЕ!$AS1653+ДАННЫЕ!$AT1653&gt;0,1,0)&amp;"x"&amp;ДАННЫЕ!$AG1653&amp;"p"&amp;IF(ДАННЫЕ!$BY1653&gt;0,1,0)&amp;"v"&amp;IF(ДАННЫЕ!$BZ1653&gt;0,1,0)&amp;"n"&amp;ДАННЫЕ!$CA1653&amp;"t"&amp;ДАННЫЕ!$AY1653&amp;"k"&amp;ДАННЫЕ!$CB1653&amp;"q"&amp;ДАННЫЕ!$CC1653&amp;"w"&amp;ДАННЫЕ!$CD1653&amp;"e"&amp;ДАННЫЕ!$CE1653&amp;"m"&amp;ДАННЫЕ!$CF1653&amp;"c"&amp;ДАННЫЕ!$CG1653&amp;"z"&amp;ДАННЫЕ!$CH1653&amp;"d"&amp;IF(H1653=4,1,0)&amp;"s"&amp;IF(ДАННЫЕ!$J1653=1,0,1)&amp;"u"&amp;IF(ДАННЫЕ!$CJ1653&gt;0,1,0)</f>
        <v>g0cf0a06AR1VG0o0xp0v0ntkqwemczd0s1u0</v>
      </c>
      <c r="O1653" s="28" t="str">
        <f>ДАННЫЕ!$I1653&amp;"g"&amp;B1653&amp;A1653&amp;"f"&amp;P1653&amp;"c"&amp;IF(ДАННЫЕ!$U1653&gt;0,1,0)&amp;"s"&amp;IF(ДАННЫЕ!$Q1653&gt;0,IF(YEAR(ДАННЫЕ!$F$1)=YEAR(ДАННЫЕ!$Q1653),IF(MONTH(ДАННЫЕ!$F$1)=MONTH(ДАННЫЕ!$Q1653),111,11),1),0)&amp;"i"&amp;IF(ДАННЫЕ!$R1653+ДАННЫЕ!$S1653+ДАННЫЕ!$T1653=0,0,1)&amp;"h"&amp;IF(ДАННЫЕ!$P1653&gt;0,1,0)&amp;"p"&amp;IF(ДАННЫЕ!$CI1653&gt;0,IF(YEAR(ДАННЫЕ!$F$1)=YEAR(ДАННЫЕ!$CI1653),IF(MONTH(ДАННЫЕ!$F$1)=MONTH(ДАННЫЕ!$CI1653),111,11),1),0)&amp;"d"&amp;IF(ДАННЫЕ!$CJ1653&gt;0,IF(YEAR(ДАННЫЕ!$F$1)=YEAR(ДАННЫЕ!$CJ1653),IF(MONTH(ДАННЫЕ!$F$1)=MONTH(ДАННЫЕ!$CJ1653),111,11),1),0)&amp;"o"&amp;IF(ДАННЫЕ!$CK1653&gt;0,IF(MONTH(ДАННЫЕ!$F$1)=MONTH(ДАННЫЕ!$CK1653),111,11),0)&amp;"v"&amp;IF(ДАННЫЕ!$BE1653&gt;0,IF(MONTH(ДАННЫЕ!$F$1)=MONTH(ДАННЫЕ!$BE1653),111,11),0)</f>
        <v>g00f0c0s0i0h0p0d0o0v0</v>
      </c>
      <c r="P1653" s="15">
        <f t="shared" si="80"/>
        <v>0</v>
      </c>
      <c r="Q1653" s="15">
        <f>IF(ДАННЫЕ!$F$1&gt;ДАННЫЕ!$N1653,IF(YEAR(ДАННЫЕ!$F$1)=YEAR(ДАННЫЕ!M1653),1,0),0)</f>
        <v>0</v>
      </c>
      <c r="R1653" s="15">
        <f>IF(ДАННЫЕ!$F$1&gt;ДАННЫЕ!$N1653,IF(YEAR(ДАННЫЕ!$F$1)=YEAR(ДАННЫЕ!N1653),1,0),0)</f>
        <v>0</v>
      </c>
      <c r="S1653" s="15">
        <f>IF(ДАННЫЕ!$AA1653="2А",1,IF(ДАННЫЕ!$AA1653="2Б",2,IF(ДАННЫЕ!$AA1653="2В",3,IF(ДАННЫЕ!$AA1653=3,4,IF(ДАННЫЕ!$AA1653="4А",5,IF(ДАННЫЕ!$AA1653="4Б",6,IF(ДАННЫЕ!$AA1653="4В",7,IF(ДАННЫЕ!$AA1653=5,8,0))))))))</f>
        <v>0</v>
      </c>
      <c r="T1653" s="15">
        <f>IF(OR(ДАННЫЕ!$AC1653=2,ДАННЫЕ!$AD1653=2,ДАННЫЕ!$AE1653=2),2,IF(OR(ДАННЫЕ!$AC1653=1,ДАННЫЕ!$AD1653=1,ДАННЫЕ!$AE1653=1),1,0))</f>
        <v>0</v>
      </c>
    </row>
    <row r="1654" spans="1:20" x14ac:dyDescent="0.2">
      <c r="A1654" s="78">
        <f>IF(B1654&gt;0,IF(MONTH(ДАННЫЕ!$F$1)=MONTH(ДАННЫЕ!$B1654),1,0),0)</f>
        <v>0</v>
      </c>
      <c r="B1654" s="14">
        <f>IF(ДАННЫЕ!$B1654&gt;0,IF(YEAR(ДАННЫЕ!$F$1)=YEAR(ДАННЫЕ!$B1654),1,0),0)</f>
        <v>0</v>
      </c>
      <c r="C1654" s="14">
        <f>IF(ДАННЫЕ!$CM1654&gt;0,IF(YEAR(ДАННЫЕ!$F$1)=YEAR(ДАННЫЕ!$CM1654),1,0),0)</f>
        <v>0</v>
      </c>
      <c r="D1654" s="14">
        <f>IF(ДАННЫЕ!$CJ1654&gt;0,IF(ДАННЫЕ!$CL1654&gt;ДАННЫЕ!$F$1,1,IF(ДАННЫЕ!$CL1654&gt;0,0,1)),0)</f>
        <v>0</v>
      </c>
      <c r="E1654" s="43" t="str">
        <f ca="1">IF(ДАННЫЕ!$F$1&gt;0,IF(ДАННЫЕ!$G1654&gt;0,DATEDIF(ДАННЫЕ!$G1654,ДАННЫЕ!$F$1,"y"),""),IF(ДАННЫЕ!$G1654&gt;0,DATEDIF(ДАННЫЕ!$G1654,TODAY(),"y"),""))</f>
        <v/>
      </c>
      <c r="F1654" s="43" t="str">
        <f xml:space="preserve"> IF(ДАННЫЕ!$F1654="М",IF(E1654&gt;=18,IF(E1654&lt;60,1,""),""),"")&amp;IF(ДАННЫЕ!$F1654="Ж",IF(E1654&gt;=18,IF(E1654&lt;55,1,""),""),"")</f>
        <v/>
      </c>
      <c r="G1654" s="43" t="str">
        <f xml:space="preserve"> IF(ДАННЫЕ!$F1654="М",IF(E1654&gt;=60,2,""),"")&amp;IF(ДАННЫЕ!$F1654="Ж",IF(E1654&gt;=55,2,""),"")</f>
        <v/>
      </c>
      <c r="H1654" s="43" t="str">
        <f t="shared" ca="1" si="78"/>
        <v/>
      </c>
      <c r="I1654" s="43" t="str">
        <f t="shared" ca="1" si="79"/>
        <v>03</v>
      </c>
      <c r="J1654" s="28" t="str">
        <f ca="1">ДАННЫЕ!$F1654&amp;H1654&amp;I1654&amp;ДАННЫЕ!$I1654&amp;"m"&amp;IF(ДАННЫЕ!$I1654&gt;0,IF(ДАННЫЕ!$J1654&gt;0,0,1),"")&amp;"f"&amp;IF(ДАННЫЕ!$R1654&gt;0,IF(YEAR(ДАННЫЕ!$F$1)=YEAR(ДАННЫЕ!$R1654),1,0),0)&amp;"z"&amp;ДАННЫЕ!$R1654&amp;"p"&amp;ДАННЫЕ!$S1654&amp;"i"&amp;ДАННЫЕ!$T1654&amp;"h"&amp;ДАННЫЕ!$K1654&amp;"be"&amp;ДАННЫЕ!$BI1654&amp;"CD"&amp;IF(ДАННЫЕ!BF1654&gt;500,4,IF(ДАННЫЕ!BF1654&gt;350,3,IF(ДАННЫЕ!BF1654&gt;200,2,IF(ДАННЫЕ!BF1654&gt;0,1,0))))&amp;"g"&amp;B1654&amp;"d"&amp;H1654&amp;"l"&amp;ДАННЫЕ!AT1654&amp;"a"&amp;ДАННЫЕ!$V1654&amp;"v"&amp;R1654&amp;"k"&amp;ДАННЫЕ!$U1654&amp;"s"&amp;ДАННЫЕ!$Y1654&amp;"t"&amp;ДАННЫЕ!$X1654&amp;"b"&amp;IF(ДАННЫЕ!$Q1654&gt;1,1,0)&amp;"PP"&amp;ДАННЫЕ!Z1654&amp;"c"&amp;S1654&amp;"x"&amp;IF(ДАННЫЕ!$BY1654&gt;0,IF(YEAR(ДАННЫЕ!$F$1)=YEAR(ДАННЫЕ!$BY1654),1,0),0)&amp;"n"&amp;IF(ДАННЫЕ!$BZ1654&gt;0,IF(YEAR(ДАННЫЕ!$F$1)=YEAR(ДАННЫЕ!$BZ1654),1,0),0)&amp;"u"&amp;D1654&amp;"z"&amp;IF(ДАННЫЕ!$CL1654&gt;0,IF(YEAR(ДАННЫЕ!$F$1)&gt;YEAR(ДАННЫЕ!$CL1654),11,12),0)</f>
        <v>03mf0zpihbeCD0g0dlav0kstb0PPc0x0n0u0z0</v>
      </c>
      <c r="K1654" s="28" t="str">
        <f ca="1">ДАННЫЕ!$I1654&amp;"x"&amp;B1654&amp;"w"&amp;IF(T1654+ДАННЫЕ!AD1654+ДАННЫЕ!AE1654+ДАННЫЕ!AF1654+ДАННЫЕ!AG1654+ДАННЫЕ!AH1654+ДАННЫЕ!$AL1654+ДАННЫЕ!AI1654+ДАННЫЕ!AJ1654+ДАННЫЕ!AK1654+ДАННЫЕ!AP1654+ДАННЫЕ!AQ1654+ДАННЫЕ!AR1654+ДАННЫЕ!$AM1654+ДАННЫЕ!$AN1654+ДАННЫЕ!AS1654+ДАННЫЕ!AT1654&gt;0,1,0)&amp;IF(OR(T1654=2,ДАННЫЕ!AD1654=2,ДАННЫЕ!AE1654=2,ДАННЫЕ!AF1654=2,ДАННЫЕ!AG1654=2,ДАННЫЕ!AH1654=2,ДАННЫЕ!$AL1654=2,ДАННЫЕ!AI1654=2,ДАННЫЕ!AJ1654=2,ДАННЫЕ!AK1654=2,ДАННЫЕ!AP1654=2,ДАННЫЕ!AQ1654=2,ДАННЫЕ!AR1654=2,ДАННЫЕ!$AM1654=2,ДАННЫЕ!$AN1654=2,ДАННЫЕ!AS1654=2,ДАННЫЕ!AT1654=2),2,0)&amp;"t"&amp;IF(T1654&gt;0,"1"&amp;T1654,"00")&amp;"f"&amp;IF(ДАННЫЕ!$AC1654,"1"&amp;ДАННЫЕ!$AC1654,"00")&amp;"b"&amp;IF(ДАННЫЕ!$AD1654,"1"&amp;ДАННЫЕ!$AD1654,"00")&amp;"g"&amp;IF(ДАННЫЕ!$AF1654,"1"&amp;ДАННЫЕ!$AF1654,"00")&amp;"c"&amp;IF(ДАННЫЕ!$AG1654,"1"&amp;ДАННЫЕ!$AG1654,"00")&amp;"i"&amp;IF(ДАННЫЕ!$AH1654,"1"&amp;ДАННЫЕ!$AH1654,"00")&amp;"r"&amp;IF(ДАННЫЕ!$AL1654,"1"&amp;ДАННЫЕ!$AL1654,"00")&amp;"m"&amp;IF(ДАННЫЕ!$AI1654,"1"&amp;ДАННЫЕ!$AI1654,"00")&amp;"hS"&amp;IF(ДАННЫЕ!$AJ1654,"1"&amp;ДАННЫЕ!$AJ1654,"00")&amp;"hZ"&amp;IF(ДАННЫЕ!$AK1654,"1"&amp;ДАННЫЕ!$AK1654,"00")&amp;"p"&amp;IF(ДАННЫЕ!$AP1654,"1"&amp;ДАННЫЕ!$AP1654,"00")&amp;"k"&amp;IF(ДАННЫЕ!$AQ1654,"1"&amp;ДАННЫЕ!$AQ1654,"00")&amp;"z"&amp;IF(ДАННЫЕ!$AR1654,"1"&amp;ДАННЫЕ!$AR1654,"00")&amp;"j"&amp;IF(ДАННЫЕ!$AM1654,"1"&amp;ДАННЫЕ!$AM1654,"00")&amp;"n"&amp;IF(ДАННЫЕ!$AN1654,"1"&amp;ДАННЫЕ!$AN1654,"00")&amp;"E"&amp;ДАННЫЕ!BI1654&amp;"L"&amp;ДАННЫЕ!AO1654&amp;"h"&amp;IF(ДАННЫЕ!$AU1654&gt;0,1,0)&amp;"v"&amp;IF(ДАННЫЕ!$AW1654&gt;0,1,0)&amp;"a"&amp;IF(ДАННЫЕ!$AS1654,"1"&amp;ДАННЫЕ!$AS1654,"00")&amp;"s"&amp;IF(ДАННЫЕ!$AT1654,"1"&amp;ДАННЫЕ!$AT1654,"00")&amp;"u"&amp;IF(ДАННЫЕ!$CJ1654&gt;0,1,0)&amp;"y"&amp;B1654&amp;"d"&amp;H1654&amp;"e"&amp;F1654&amp;G1654</f>
        <v>x0w00t00f00b00g00c00i00r00m00hS00hZ00p00k00z00j00n00ELh0v0a00s00u0y0de</v>
      </c>
      <c r="L1654" s="28" t="str">
        <f ca="1">ДАННЫЕ!$I1654&amp;"VN"&amp;IF(ДАННЫЕ!AW1654&gt;0,11,10)&amp;"CD"&amp;IF(ДАННЫЕ!BF1654&gt;500,16,IF(ДАННЫЕ!BF1654&gt;350,15,IF(ДАННЫЕ!BF1654&gt;=200,14,IF(ДАННЫЕ!BF1654&gt;=100,13,IF(ДАННЫЕ!BF1654&gt;=50,12,IF(ДАННЫЕ!BF1654&gt;0,11,10))))))&amp;"AR"&amp;IF(ДАННЫЕ!BX1654&gt;0,1,0)&amp;"GD"&amp;B1654&amp;"VV"&amp;IF(E1654&gt;=5,IF(E1654&lt;18,1,0),0)</f>
        <v>VN10CD10AR0GD0VV0</v>
      </c>
      <c r="M1654" s="28" t="str">
        <f>ДАННЫЕ!$I1654&amp;"b"&amp;ДАННЫЕ!$BI1654&amp;"r"&amp;ДАННЫЕ!$BJ1654&amp;"CD"&amp;IF(ДАННЫЕ!BF1654&gt;0,IF(ДАННЫЕ!BF1654&lt;200,1,IF(ДАННЫЕ!BF1654&lt;350,2,3)),0)&amp;"h"&amp;IF(ДАННЫЕ!$BK1654+ДАННЫЕ!$BL1654+ДАННЫЕ!$BM1654&gt;0,1,0)&amp;"x"&amp;ДАННЫЕ!$BK1654&amp;"y"&amp;ДАННЫЕ!$BL1654&amp;"z"&amp;ДАННЫЕ!$BM1654&amp;"c"&amp;IF(ДАННЫЕ!$BK1654+ДАННЫЕ!$BL1654+ДАННЫЕ!$BM1654=3,1,0)&amp;"a"&amp;IF(ДАННЫЕ!$BQ1654+ДАННЫЕ!$BR1654&gt;0,1,0)&amp;"d"&amp;ДАННЫЕ!$BQ1654&amp;"v"&amp;ДАННЫЕ!$BR1654&amp;"p"&amp;ДАННЫЕ!$BS1654&amp;"n"&amp;ДАННЫЕ!$BU1654&amp;"t"&amp;ДАННЫЕ!$BV1654&amp;"o"&amp;ДАННЫЕ!$BT1654&amp;"l"&amp;IF(ДАННЫЕ!$BN1654&gt;0,1,0)&amp;ДАННЫЕ!$BN1654&amp;"g"&amp;ДАННЫЕ!$BO1654&amp;"s"&amp;ДАННЫЕ!$BP1654&amp;"DZ"&amp;IF(ДАННЫЕ!B1654-ДАННЫЕ!G1654 &lt; 60,IF(ДАННЫЕ!B1654-ДАННЫЕ!G1654 &gt;= 0,1,0),0)&amp;"u"&amp;IF(ДАННЫЕ!$CJ1654&gt;0,1,0)</f>
        <v>brCD0h0xyzc0a0dvpntol0gsDZ1u0</v>
      </c>
      <c r="N1654" s="28" t="str">
        <f ca="1">ДАННЫЕ!$F1654&amp;ДАННЫЕ!$I1654&amp;"g"&amp;B1654&amp;"cf"&amp;D1654&amp;"a"&amp;IF(ДАННЫЕ!$BX1654&gt;0,1,0)&amp;IF(ДАННЫЕ!$BF1654&gt;500,1,IF(ДАННЫЕ!$BF1654&gt;350,2,IF(ДАННЫЕ!$BF1654&gt;=200,3,IF(ДАННЫЕ!$BF1654&gt;=100,4,IF(ДАННЫЕ!$BF1654&gt;=50,5,IF(ДАННЫЕ!$BF1654&lt;50,6,0))))))&amp;"AR"&amp;IF(DATEDIF(ДАННЫЕ!$BX1654,ДАННЫЕ!$F$1,"y")&gt;1,1,0)&amp;"VG"&amp;IF(ДАННЫЕ!$BH1654="0",1,0)&amp;"o"&amp;IF(T1654+ДАННЫЕ!$AF1654+ДАННЫЕ!$AG1654+ДАННЫЕ!$AH1654+ДАННЫЕ!$AI1654+ДАННЫЕ!$AJ1654+ДАННЫЕ!$AP1654+ДАННЫЕ!$AQ1654+ДАННЫЕ!$AR1654+ДАННЫЕ!$AU1654+ДАННЫЕ!$AW1654+ДАННЫЕ!$AS1654+ДАННЫЕ!$AT1654&gt;0,1,0)&amp;"x"&amp;ДАННЫЕ!$AG1654&amp;"p"&amp;IF(ДАННЫЕ!$BY1654&gt;0,1,0)&amp;"v"&amp;IF(ДАННЫЕ!$BZ1654&gt;0,1,0)&amp;"n"&amp;ДАННЫЕ!$CA1654&amp;"t"&amp;ДАННЫЕ!$AY1654&amp;"k"&amp;ДАННЫЕ!$CB1654&amp;"q"&amp;ДАННЫЕ!$CC1654&amp;"w"&amp;ДАННЫЕ!$CD1654&amp;"e"&amp;ДАННЫЕ!$CE1654&amp;"m"&amp;ДАННЫЕ!$CF1654&amp;"c"&amp;ДАННЫЕ!$CG1654&amp;"z"&amp;ДАННЫЕ!$CH1654&amp;"d"&amp;IF(H1654=4,1,0)&amp;"s"&amp;IF(ДАННЫЕ!$J1654=1,0,1)&amp;"u"&amp;IF(ДАННЫЕ!$CJ1654&gt;0,1,0)</f>
        <v>g0cf0a06AR1VG0o0xp0v0ntkqwemczd0s1u0</v>
      </c>
      <c r="O1654" s="28" t="str">
        <f>ДАННЫЕ!$I1654&amp;"g"&amp;B1654&amp;A1654&amp;"f"&amp;P1654&amp;"c"&amp;IF(ДАННЫЕ!$U1654&gt;0,1,0)&amp;"s"&amp;IF(ДАННЫЕ!$Q1654&gt;0,IF(YEAR(ДАННЫЕ!$F$1)=YEAR(ДАННЫЕ!$Q1654),IF(MONTH(ДАННЫЕ!$F$1)=MONTH(ДАННЫЕ!$Q1654),111,11),1),0)&amp;"i"&amp;IF(ДАННЫЕ!$R1654+ДАННЫЕ!$S1654+ДАННЫЕ!$T1654=0,0,1)&amp;"h"&amp;IF(ДАННЫЕ!$P1654&gt;0,1,0)&amp;"p"&amp;IF(ДАННЫЕ!$CI1654&gt;0,IF(YEAR(ДАННЫЕ!$F$1)=YEAR(ДАННЫЕ!$CI1654),IF(MONTH(ДАННЫЕ!$F$1)=MONTH(ДАННЫЕ!$CI1654),111,11),1),0)&amp;"d"&amp;IF(ДАННЫЕ!$CJ1654&gt;0,IF(YEAR(ДАННЫЕ!$F$1)=YEAR(ДАННЫЕ!$CJ1654),IF(MONTH(ДАННЫЕ!$F$1)=MONTH(ДАННЫЕ!$CJ1654),111,11),1),0)&amp;"o"&amp;IF(ДАННЫЕ!$CK1654&gt;0,IF(MONTH(ДАННЫЕ!$F$1)=MONTH(ДАННЫЕ!$CK1654),111,11),0)&amp;"v"&amp;IF(ДАННЫЕ!$BE1654&gt;0,IF(MONTH(ДАННЫЕ!$F$1)=MONTH(ДАННЫЕ!$BE1654),111,11),0)</f>
        <v>g00f0c0s0i0h0p0d0o0v0</v>
      </c>
      <c r="P1654" s="15">
        <f t="shared" si="80"/>
        <v>0</v>
      </c>
      <c r="Q1654" s="15">
        <f>IF(ДАННЫЕ!$F$1&gt;ДАННЫЕ!$N1654,IF(YEAR(ДАННЫЕ!$F$1)=YEAR(ДАННЫЕ!M1654),1,0),0)</f>
        <v>0</v>
      </c>
      <c r="R1654" s="15">
        <f>IF(ДАННЫЕ!$F$1&gt;ДАННЫЕ!$N1654,IF(YEAR(ДАННЫЕ!$F$1)=YEAR(ДАННЫЕ!N1654),1,0),0)</f>
        <v>0</v>
      </c>
      <c r="S1654" s="15">
        <f>IF(ДАННЫЕ!$AA1654="2А",1,IF(ДАННЫЕ!$AA1654="2Б",2,IF(ДАННЫЕ!$AA1654="2В",3,IF(ДАННЫЕ!$AA1654=3,4,IF(ДАННЫЕ!$AA1654="4А",5,IF(ДАННЫЕ!$AA1654="4Б",6,IF(ДАННЫЕ!$AA1654="4В",7,IF(ДАННЫЕ!$AA1654=5,8,0))))))))</f>
        <v>0</v>
      </c>
      <c r="T1654" s="15">
        <f>IF(OR(ДАННЫЕ!$AC1654=2,ДАННЫЕ!$AD1654=2,ДАННЫЕ!$AE1654=2),2,IF(OR(ДАННЫЕ!$AC1654=1,ДАННЫЕ!$AD1654=1,ДАННЫЕ!$AE1654=1),1,0))</f>
        <v>0</v>
      </c>
    </row>
    <row r="1655" spans="1:20" x14ac:dyDescent="0.2">
      <c r="A1655" s="78">
        <f>IF(B1655&gt;0,IF(MONTH(ДАННЫЕ!$F$1)=MONTH(ДАННЫЕ!$B1655),1,0),0)</f>
        <v>0</v>
      </c>
      <c r="B1655" s="14">
        <f>IF(ДАННЫЕ!$B1655&gt;0,IF(YEAR(ДАННЫЕ!$F$1)=YEAR(ДАННЫЕ!$B1655),1,0),0)</f>
        <v>0</v>
      </c>
      <c r="C1655" s="14">
        <f>IF(ДАННЫЕ!$CM1655&gt;0,IF(YEAR(ДАННЫЕ!$F$1)=YEAR(ДАННЫЕ!$CM1655),1,0),0)</f>
        <v>0</v>
      </c>
      <c r="D1655" s="14">
        <f>IF(ДАННЫЕ!$CJ1655&gt;0,IF(ДАННЫЕ!$CL1655&gt;ДАННЫЕ!$F$1,1,IF(ДАННЫЕ!$CL1655&gt;0,0,1)),0)</f>
        <v>0</v>
      </c>
      <c r="E1655" s="43" t="str">
        <f ca="1">IF(ДАННЫЕ!$F$1&gt;0,IF(ДАННЫЕ!$G1655&gt;0,DATEDIF(ДАННЫЕ!$G1655,ДАННЫЕ!$F$1,"y"),""),IF(ДАННЫЕ!$G1655&gt;0,DATEDIF(ДАННЫЕ!$G1655,TODAY(),"y"),""))</f>
        <v/>
      </c>
      <c r="F1655" s="43" t="str">
        <f xml:space="preserve"> IF(ДАННЫЕ!$F1655="М",IF(E1655&gt;=18,IF(E1655&lt;60,1,""),""),"")&amp;IF(ДАННЫЕ!$F1655="Ж",IF(E1655&gt;=18,IF(E1655&lt;55,1,""),""),"")</f>
        <v/>
      </c>
      <c r="G1655" s="43" t="str">
        <f xml:space="preserve"> IF(ДАННЫЕ!$F1655="М",IF(E1655&gt;=60,2,""),"")&amp;IF(ДАННЫЕ!$F1655="Ж",IF(E1655&gt;=55,2,""),"")</f>
        <v/>
      </c>
      <c r="H1655" s="43" t="str">
        <f t="shared" ca="1" si="78"/>
        <v/>
      </c>
      <c r="I1655" s="43" t="str">
        <f t="shared" ca="1" si="79"/>
        <v>03</v>
      </c>
      <c r="J1655" s="28" t="str">
        <f ca="1">ДАННЫЕ!$F1655&amp;H1655&amp;I1655&amp;ДАННЫЕ!$I1655&amp;"m"&amp;IF(ДАННЫЕ!$I1655&gt;0,IF(ДАННЫЕ!$J1655&gt;0,0,1),"")&amp;"f"&amp;IF(ДАННЫЕ!$R1655&gt;0,IF(YEAR(ДАННЫЕ!$F$1)=YEAR(ДАННЫЕ!$R1655),1,0),0)&amp;"z"&amp;ДАННЫЕ!$R1655&amp;"p"&amp;ДАННЫЕ!$S1655&amp;"i"&amp;ДАННЫЕ!$T1655&amp;"h"&amp;ДАННЫЕ!$K1655&amp;"be"&amp;ДАННЫЕ!$BI1655&amp;"CD"&amp;IF(ДАННЫЕ!BF1655&gt;500,4,IF(ДАННЫЕ!BF1655&gt;350,3,IF(ДАННЫЕ!BF1655&gt;200,2,IF(ДАННЫЕ!BF1655&gt;0,1,0))))&amp;"g"&amp;B1655&amp;"d"&amp;H1655&amp;"l"&amp;ДАННЫЕ!AT1655&amp;"a"&amp;ДАННЫЕ!$V1655&amp;"v"&amp;R1655&amp;"k"&amp;ДАННЫЕ!$U1655&amp;"s"&amp;ДАННЫЕ!$Y1655&amp;"t"&amp;ДАННЫЕ!$X1655&amp;"b"&amp;IF(ДАННЫЕ!$Q1655&gt;1,1,0)&amp;"PP"&amp;ДАННЫЕ!Z1655&amp;"c"&amp;S1655&amp;"x"&amp;IF(ДАННЫЕ!$BY1655&gt;0,IF(YEAR(ДАННЫЕ!$F$1)=YEAR(ДАННЫЕ!$BY1655),1,0),0)&amp;"n"&amp;IF(ДАННЫЕ!$BZ1655&gt;0,IF(YEAR(ДАННЫЕ!$F$1)=YEAR(ДАННЫЕ!$BZ1655),1,0),0)&amp;"u"&amp;D1655&amp;"z"&amp;IF(ДАННЫЕ!$CL1655&gt;0,IF(YEAR(ДАННЫЕ!$F$1)&gt;YEAR(ДАННЫЕ!$CL1655),11,12),0)</f>
        <v>03mf0zpihbeCD0g0dlav0kstb0PPc0x0n0u0z0</v>
      </c>
      <c r="K1655" s="28" t="str">
        <f ca="1">ДАННЫЕ!$I1655&amp;"x"&amp;B1655&amp;"w"&amp;IF(T1655+ДАННЫЕ!AD1655+ДАННЫЕ!AE1655+ДАННЫЕ!AF1655+ДАННЫЕ!AG1655+ДАННЫЕ!AH1655+ДАННЫЕ!$AL1655+ДАННЫЕ!AI1655+ДАННЫЕ!AJ1655+ДАННЫЕ!AK1655+ДАННЫЕ!AP1655+ДАННЫЕ!AQ1655+ДАННЫЕ!AR1655+ДАННЫЕ!$AM1655+ДАННЫЕ!$AN1655+ДАННЫЕ!AS1655+ДАННЫЕ!AT1655&gt;0,1,0)&amp;IF(OR(T1655=2,ДАННЫЕ!AD1655=2,ДАННЫЕ!AE1655=2,ДАННЫЕ!AF1655=2,ДАННЫЕ!AG1655=2,ДАННЫЕ!AH1655=2,ДАННЫЕ!$AL1655=2,ДАННЫЕ!AI1655=2,ДАННЫЕ!AJ1655=2,ДАННЫЕ!AK1655=2,ДАННЫЕ!AP1655=2,ДАННЫЕ!AQ1655=2,ДАННЫЕ!AR1655=2,ДАННЫЕ!$AM1655=2,ДАННЫЕ!$AN1655=2,ДАННЫЕ!AS1655=2,ДАННЫЕ!AT1655=2),2,0)&amp;"t"&amp;IF(T1655&gt;0,"1"&amp;T1655,"00")&amp;"f"&amp;IF(ДАННЫЕ!$AC1655,"1"&amp;ДАННЫЕ!$AC1655,"00")&amp;"b"&amp;IF(ДАННЫЕ!$AD1655,"1"&amp;ДАННЫЕ!$AD1655,"00")&amp;"g"&amp;IF(ДАННЫЕ!$AF1655,"1"&amp;ДАННЫЕ!$AF1655,"00")&amp;"c"&amp;IF(ДАННЫЕ!$AG1655,"1"&amp;ДАННЫЕ!$AG1655,"00")&amp;"i"&amp;IF(ДАННЫЕ!$AH1655,"1"&amp;ДАННЫЕ!$AH1655,"00")&amp;"r"&amp;IF(ДАННЫЕ!$AL1655,"1"&amp;ДАННЫЕ!$AL1655,"00")&amp;"m"&amp;IF(ДАННЫЕ!$AI1655,"1"&amp;ДАННЫЕ!$AI1655,"00")&amp;"hS"&amp;IF(ДАННЫЕ!$AJ1655,"1"&amp;ДАННЫЕ!$AJ1655,"00")&amp;"hZ"&amp;IF(ДАННЫЕ!$AK1655,"1"&amp;ДАННЫЕ!$AK1655,"00")&amp;"p"&amp;IF(ДАННЫЕ!$AP1655,"1"&amp;ДАННЫЕ!$AP1655,"00")&amp;"k"&amp;IF(ДАННЫЕ!$AQ1655,"1"&amp;ДАННЫЕ!$AQ1655,"00")&amp;"z"&amp;IF(ДАННЫЕ!$AR1655,"1"&amp;ДАННЫЕ!$AR1655,"00")&amp;"j"&amp;IF(ДАННЫЕ!$AM1655,"1"&amp;ДАННЫЕ!$AM1655,"00")&amp;"n"&amp;IF(ДАННЫЕ!$AN1655,"1"&amp;ДАННЫЕ!$AN1655,"00")&amp;"E"&amp;ДАННЫЕ!BI1655&amp;"L"&amp;ДАННЫЕ!AO1655&amp;"h"&amp;IF(ДАННЫЕ!$AU1655&gt;0,1,0)&amp;"v"&amp;IF(ДАННЫЕ!$AW1655&gt;0,1,0)&amp;"a"&amp;IF(ДАННЫЕ!$AS1655,"1"&amp;ДАННЫЕ!$AS1655,"00")&amp;"s"&amp;IF(ДАННЫЕ!$AT1655,"1"&amp;ДАННЫЕ!$AT1655,"00")&amp;"u"&amp;IF(ДАННЫЕ!$CJ1655&gt;0,1,0)&amp;"y"&amp;B1655&amp;"d"&amp;H1655&amp;"e"&amp;F1655&amp;G1655</f>
        <v>x0w00t00f00b00g00c00i00r00m00hS00hZ00p00k00z00j00n00ELh0v0a00s00u0y0de</v>
      </c>
      <c r="L1655" s="28" t="str">
        <f ca="1">ДАННЫЕ!$I1655&amp;"VN"&amp;IF(ДАННЫЕ!AW1655&gt;0,11,10)&amp;"CD"&amp;IF(ДАННЫЕ!BF1655&gt;500,16,IF(ДАННЫЕ!BF1655&gt;350,15,IF(ДАННЫЕ!BF1655&gt;=200,14,IF(ДАННЫЕ!BF1655&gt;=100,13,IF(ДАННЫЕ!BF1655&gt;=50,12,IF(ДАННЫЕ!BF1655&gt;0,11,10))))))&amp;"AR"&amp;IF(ДАННЫЕ!BX1655&gt;0,1,0)&amp;"GD"&amp;B1655&amp;"VV"&amp;IF(E1655&gt;=5,IF(E1655&lt;18,1,0),0)</f>
        <v>VN10CD10AR0GD0VV0</v>
      </c>
      <c r="M1655" s="28" t="str">
        <f>ДАННЫЕ!$I1655&amp;"b"&amp;ДАННЫЕ!$BI1655&amp;"r"&amp;ДАННЫЕ!$BJ1655&amp;"CD"&amp;IF(ДАННЫЕ!BF1655&gt;0,IF(ДАННЫЕ!BF1655&lt;200,1,IF(ДАННЫЕ!BF1655&lt;350,2,3)),0)&amp;"h"&amp;IF(ДАННЫЕ!$BK1655+ДАННЫЕ!$BL1655+ДАННЫЕ!$BM1655&gt;0,1,0)&amp;"x"&amp;ДАННЫЕ!$BK1655&amp;"y"&amp;ДАННЫЕ!$BL1655&amp;"z"&amp;ДАННЫЕ!$BM1655&amp;"c"&amp;IF(ДАННЫЕ!$BK1655+ДАННЫЕ!$BL1655+ДАННЫЕ!$BM1655=3,1,0)&amp;"a"&amp;IF(ДАННЫЕ!$BQ1655+ДАННЫЕ!$BR1655&gt;0,1,0)&amp;"d"&amp;ДАННЫЕ!$BQ1655&amp;"v"&amp;ДАННЫЕ!$BR1655&amp;"p"&amp;ДАННЫЕ!$BS1655&amp;"n"&amp;ДАННЫЕ!$BU1655&amp;"t"&amp;ДАННЫЕ!$BV1655&amp;"o"&amp;ДАННЫЕ!$BT1655&amp;"l"&amp;IF(ДАННЫЕ!$BN1655&gt;0,1,0)&amp;ДАННЫЕ!$BN1655&amp;"g"&amp;ДАННЫЕ!$BO1655&amp;"s"&amp;ДАННЫЕ!$BP1655&amp;"DZ"&amp;IF(ДАННЫЕ!B1655-ДАННЫЕ!G1655 &lt; 60,IF(ДАННЫЕ!B1655-ДАННЫЕ!G1655 &gt;= 0,1,0),0)&amp;"u"&amp;IF(ДАННЫЕ!$CJ1655&gt;0,1,0)</f>
        <v>brCD0h0xyzc0a0dvpntol0gsDZ1u0</v>
      </c>
      <c r="N1655" s="28" t="str">
        <f ca="1">ДАННЫЕ!$F1655&amp;ДАННЫЕ!$I1655&amp;"g"&amp;B1655&amp;"cf"&amp;D1655&amp;"a"&amp;IF(ДАННЫЕ!$BX1655&gt;0,1,0)&amp;IF(ДАННЫЕ!$BF1655&gt;500,1,IF(ДАННЫЕ!$BF1655&gt;350,2,IF(ДАННЫЕ!$BF1655&gt;=200,3,IF(ДАННЫЕ!$BF1655&gt;=100,4,IF(ДАННЫЕ!$BF1655&gt;=50,5,IF(ДАННЫЕ!$BF1655&lt;50,6,0))))))&amp;"AR"&amp;IF(DATEDIF(ДАННЫЕ!$BX1655,ДАННЫЕ!$F$1,"y")&gt;1,1,0)&amp;"VG"&amp;IF(ДАННЫЕ!$BH1655="0",1,0)&amp;"o"&amp;IF(T1655+ДАННЫЕ!$AF1655+ДАННЫЕ!$AG1655+ДАННЫЕ!$AH1655+ДАННЫЕ!$AI1655+ДАННЫЕ!$AJ1655+ДАННЫЕ!$AP1655+ДАННЫЕ!$AQ1655+ДАННЫЕ!$AR1655+ДАННЫЕ!$AU1655+ДАННЫЕ!$AW1655+ДАННЫЕ!$AS1655+ДАННЫЕ!$AT1655&gt;0,1,0)&amp;"x"&amp;ДАННЫЕ!$AG1655&amp;"p"&amp;IF(ДАННЫЕ!$BY1655&gt;0,1,0)&amp;"v"&amp;IF(ДАННЫЕ!$BZ1655&gt;0,1,0)&amp;"n"&amp;ДАННЫЕ!$CA1655&amp;"t"&amp;ДАННЫЕ!$AY1655&amp;"k"&amp;ДАННЫЕ!$CB1655&amp;"q"&amp;ДАННЫЕ!$CC1655&amp;"w"&amp;ДАННЫЕ!$CD1655&amp;"e"&amp;ДАННЫЕ!$CE1655&amp;"m"&amp;ДАННЫЕ!$CF1655&amp;"c"&amp;ДАННЫЕ!$CG1655&amp;"z"&amp;ДАННЫЕ!$CH1655&amp;"d"&amp;IF(H1655=4,1,0)&amp;"s"&amp;IF(ДАННЫЕ!$J1655=1,0,1)&amp;"u"&amp;IF(ДАННЫЕ!$CJ1655&gt;0,1,0)</f>
        <v>g0cf0a06AR1VG0o0xp0v0ntkqwemczd0s1u0</v>
      </c>
      <c r="O1655" s="28" t="str">
        <f>ДАННЫЕ!$I1655&amp;"g"&amp;B1655&amp;A1655&amp;"f"&amp;P1655&amp;"c"&amp;IF(ДАННЫЕ!$U1655&gt;0,1,0)&amp;"s"&amp;IF(ДАННЫЕ!$Q1655&gt;0,IF(YEAR(ДАННЫЕ!$F$1)=YEAR(ДАННЫЕ!$Q1655),IF(MONTH(ДАННЫЕ!$F$1)=MONTH(ДАННЫЕ!$Q1655),111,11),1),0)&amp;"i"&amp;IF(ДАННЫЕ!$R1655+ДАННЫЕ!$S1655+ДАННЫЕ!$T1655=0,0,1)&amp;"h"&amp;IF(ДАННЫЕ!$P1655&gt;0,1,0)&amp;"p"&amp;IF(ДАННЫЕ!$CI1655&gt;0,IF(YEAR(ДАННЫЕ!$F$1)=YEAR(ДАННЫЕ!$CI1655),IF(MONTH(ДАННЫЕ!$F$1)=MONTH(ДАННЫЕ!$CI1655),111,11),1),0)&amp;"d"&amp;IF(ДАННЫЕ!$CJ1655&gt;0,IF(YEAR(ДАННЫЕ!$F$1)=YEAR(ДАННЫЕ!$CJ1655),IF(MONTH(ДАННЫЕ!$F$1)=MONTH(ДАННЫЕ!$CJ1655),111,11),1),0)&amp;"o"&amp;IF(ДАННЫЕ!$CK1655&gt;0,IF(MONTH(ДАННЫЕ!$F$1)=MONTH(ДАННЫЕ!$CK1655),111,11),0)&amp;"v"&amp;IF(ДАННЫЕ!$BE1655&gt;0,IF(MONTH(ДАННЫЕ!$F$1)=MONTH(ДАННЫЕ!$BE1655),111,11),0)</f>
        <v>g00f0c0s0i0h0p0d0o0v0</v>
      </c>
      <c r="P1655" s="15">
        <f t="shared" si="80"/>
        <v>0</v>
      </c>
      <c r="Q1655" s="15">
        <f>IF(ДАННЫЕ!$F$1&gt;ДАННЫЕ!$N1655,IF(YEAR(ДАННЫЕ!$F$1)=YEAR(ДАННЫЕ!M1655),1,0),0)</f>
        <v>0</v>
      </c>
      <c r="R1655" s="15">
        <f>IF(ДАННЫЕ!$F$1&gt;ДАННЫЕ!$N1655,IF(YEAR(ДАННЫЕ!$F$1)=YEAR(ДАННЫЕ!N1655),1,0),0)</f>
        <v>0</v>
      </c>
      <c r="S1655" s="15">
        <f>IF(ДАННЫЕ!$AA1655="2А",1,IF(ДАННЫЕ!$AA1655="2Б",2,IF(ДАННЫЕ!$AA1655="2В",3,IF(ДАННЫЕ!$AA1655=3,4,IF(ДАННЫЕ!$AA1655="4А",5,IF(ДАННЫЕ!$AA1655="4Б",6,IF(ДАННЫЕ!$AA1655="4В",7,IF(ДАННЫЕ!$AA1655=5,8,0))))))))</f>
        <v>0</v>
      </c>
      <c r="T1655" s="15">
        <f>IF(OR(ДАННЫЕ!$AC1655=2,ДАННЫЕ!$AD1655=2,ДАННЫЕ!$AE1655=2),2,IF(OR(ДАННЫЕ!$AC1655=1,ДАННЫЕ!$AD1655=1,ДАННЫЕ!$AE1655=1),1,0))</f>
        <v>0</v>
      </c>
    </row>
    <row r="1656" spans="1:20" x14ac:dyDescent="0.2">
      <c r="A1656" s="78">
        <f>IF(B1656&gt;0,IF(MONTH(ДАННЫЕ!$F$1)=MONTH(ДАННЫЕ!$B1656),1,0),0)</f>
        <v>0</v>
      </c>
      <c r="B1656" s="14">
        <f>IF(ДАННЫЕ!$B1656&gt;0,IF(YEAR(ДАННЫЕ!$F$1)=YEAR(ДАННЫЕ!$B1656),1,0),0)</f>
        <v>0</v>
      </c>
      <c r="C1656" s="14">
        <f>IF(ДАННЫЕ!$CM1656&gt;0,IF(YEAR(ДАННЫЕ!$F$1)=YEAR(ДАННЫЕ!$CM1656),1,0),0)</f>
        <v>0</v>
      </c>
      <c r="D1656" s="14">
        <f>IF(ДАННЫЕ!$CJ1656&gt;0,IF(ДАННЫЕ!$CL1656&gt;ДАННЫЕ!$F$1,1,IF(ДАННЫЕ!$CL1656&gt;0,0,1)),0)</f>
        <v>0</v>
      </c>
      <c r="E1656" s="43" t="str">
        <f ca="1">IF(ДАННЫЕ!$F$1&gt;0,IF(ДАННЫЕ!$G1656&gt;0,DATEDIF(ДАННЫЕ!$G1656,ДАННЫЕ!$F$1,"y"),""),IF(ДАННЫЕ!$G1656&gt;0,DATEDIF(ДАННЫЕ!$G1656,TODAY(),"y"),""))</f>
        <v/>
      </c>
      <c r="F1656" s="43" t="str">
        <f xml:space="preserve"> IF(ДАННЫЕ!$F1656="М",IF(E1656&gt;=18,IF(E1656&lt;60,1,""),""),"")&amp;IF(ДАННЫЕ!$F1656="Ж",IF(E1656&gt;=18,IF(E1656&lt;55,1,""),""),"")</f>
        <v/>
      </c>
      <c r="G1656" s="43" t="str">
        <f xml:space="preserve"> IF(ДАННЫЕ!$F1656="М",IF(E1656&gt;=60,2,""),"")&amp;IF(ДАННЫЕ!$F1656="Ж",IF(E1656&gt;=55,2,""),"")</f>
        <v/>
      </c>
      <c r="H1656" s="43" t="str">
        <f t="shared" ca="1" si="78"/>
        <v/>
      </c>
      <c r="I1656" s="43" t="str">
        <f t="shared" ca="1" si="79"/>
        <v>03</v>
      </c>
      <c r="J1656" s="28" t="str">
        <f ca="1">ДАННЫЕ!$F1656&amp;H1656&amp;I1656&amp;ДАННЫЕ!$I1656&amp;"m"&amp;IF(ДАННЫЕ!$I1656&gt;0,IF(ДАННЫЕ!$J1656&gt;0,0,1),"")&amp;"f"&amp;IF(ДАННЫЕ!$R1656&gt;0,IF(YEAR(ДАННЫЕ!$F$1)=YEAR(ДАННЫЕ!$R1656),1,0),0)&amp;"z"&amp;ДАННЫЕ!$R1656&amp;"p"&amp;ДАННЫЕ!$S1656&amp;"i"&amp;ДАННЫЕ!$T1656&amp;"h"&amp;ДАННЫЕ!$K1656&amp;"be"&amp;ДАННЫЕ!$BI1656&amp;"CD"&amp;IF(ДАННЫЕ!BF1656&gt;500,4,IF(ДАННЫЕ!BF1656&gt;350,3,IF(ДАННЫЕ!BF1656&gt;200,2,IF(ДАННЫЕ!BF1656&gt;0,1,0))))&amp;"g"&amp;B1656&amp;"d"&amp;H1656&amp;"l"&amp;ДАННЫЕ!AT1656&amp;"a"&amp;ДАННЫЕ!$V1656&amp;"v"&amp;R1656&amp;"k"&amp;ДАННЫЕ!$U1656&amp;"s"&amp;ДАННЫЕ!$Y1656&amp;"t"&amp;ДАННЫЕ!$X1656&amp;"b"&amp;IF(ДАННЫЕ!$Q1656&gt;1,1,0)&amp;"PP"&amp;ДАННЫЕ!Z1656&amp;"c"&amp;S1656&amp;"x"&amp;IF(ДАННЫЕ!$BY1656&gt;0,IF(YEAR(ДАННЫЕ!$F$1)=YEAR(ДАННЫЕ!$BY1656),1,0),0)&amp;"n"&amp;IF(ДАННЫЕ!$BZ1656&gt;0,IF(YEAR(ДАННЫЕ!$F$1)=YEAR(ДАННЫЕ!$BZ1656),1,0),0)&amp;"u"&amp;D1656&amp;"z"&amp;IF(ДАННЫЕ!$CL1656&gt;0,IF(YEAR(ДАННЫЕ!$F$1)&gt;YEAR(ДАННЫЕ!$CL1656),11,12),0)</f>
        <v>03mf0zpihbeCD0g0dlav0kstb0PPc0x0n0u0z0</v>
      </c>
      <c r="K1656" s="28" t="str">
        <f ca="1">ДАННЫЕ!$I1656&amp;"x"&amp;B1656&amp;"w"&amp;IF(T1656+ДАННЫЕ!AD1656+ДАННЫЕ!AE1656+ДАННЫЕ!AF1656+ДАННЫЕ!AG1656+ДАННЫЕ!AH1656+ДАННЫЕ!$AL1656+ДАННЫЕ!AI1656+ДАННЫЕ!AJ1656+ДАННЫЕ!AK1656+ДАННЫЕ!AP1656+ДАННЫЕ!AQ1656+ДАННЫЕ!AR1656+ДАННЫЕ!$AM1656+ДАННЫЕ!$AN1656+ДАННЫЕ!AS1656+ДАННЫЕ!AT1656&gt;0,1,0)&amp;IF(OR(T1656=2,ДАННЫЕ!AD1656=2,ДАННЫЕ!AE1656=2,ДАННЫЕ!AF1656=2,ДАННЫЕ!AG1656=2,ДАННЫЕ!AH1656=2,ДАННЫЕ!$AL1656=2,ДАННЫЕ!AI1656=2,ДАННЫЕ!AJ1656=2,ДАННЫЕ!AK1656=2,ДАННЫЕ!AP1656=2,ДАННЫЕ!AQ1656=2,ДАННЫЕ!AR1656=2,ДАННЫЕ!$AM1656=2,ДАННЫЕ!$AN1656=2,ДАННЫЕ!AS1656=2,ДАННЫЕ!AT1656=2),2,0)&amp;"t"&amp;IF(T1656&gt;0,"1"&amp;T1656,"00")&amp;"f"&amp;IF(ДАННЫЕ!$AC1656,"1"&amp;ДАННЫЕ!$AC1656,"00")&amp;"b"&amp;IF(ДАННЫЕ!$AD1656,"1"&amp;ДАННЫЕ!$AD1656,"00")&amp;"g"&amp;IF(ДАННЫЕ!$AF1656,"1"&amp;ДАННЫЕ!$AF1656,"00")&amp;"c"&amp;IF(ДАННЫЕ!$AG1656,"1"&amp;ДАННЫЕ!$AG1656,"00")&amp;"i"&amp;IF(ДАННЫЕ!$AH1656,"1"&amp;ДАННЫЕ!$AH1656,"00")&amp;"r"&amp;IF(ДАННЫЕ!$AL1656,"1"&amp;ДАННЫЕ!$AL1656,"00")&amp;"m"&amp;IF(ДАННЫЕ!$AI1656,"1"&amp;ДАННЫЕ!$AI1656,"00")&amp;"hS"&amp;IF(ДАННЫЕ!$AJ1656,"1"&amp;ДАННЫЕ!$AJ1656,"00")&amp;"hZ"&amp;IF(ДАННЫЕ!$AK1656,"1"&amp;ДАННЫЕ!$AK1656,"00")&amp;"p"&amp;IF(ДАННЫЕ!$AP1656,"1"&amp;ДАННЫЕ!$AP1656,"00")&amp;"k"&amp;IF(ДАННЫЕ!$AQ1656,"1"&amp;ДАННЫЕ!$AQ1656,"00")&amp;"z"&amp;IF(ДАННЫЕ!$AR1656,"1"&amp;ДАННЫЕ!$AR1656,"00")&amp;"j"&amp;IF(ДАННЫЕ!$AM1656,"1"&amp;ДАННЫЕ!$AM1656,"00")&amp;"n"&amp;IF(ДАННЫЕ!$AN1656,"1"&amp;ДАННЫЕ!$AN1656,"00")&amp;"E"&amp;ДАННЫЕ!BI1656&amp;"L"&amp;ДАННЫЕ!AO1656&amp;"h"&amp;IF(ДАННЫЕ!$AU1656&gt;0,1,0)&amp;"v"&amp;IF(ДАННЫЕ!$AW1656&gt;0,1,0)&amp;"a"&amp;IF(ДАННЫЕ!$AS1656,"1"&amp;ДАННЫЕ!$AS1656,"00")&amp;"s"&amp;IF(ДАННЫЕ!$AT1656,"1"&amp;ДАННЫЕ!$AT1656,"00")&amp;"u"&amp;IF(ДАННЫЕ!$CJ1656&gt;0,1,0)&amp;"y"&amp;B1656&amp;"d"&amp;H1656&amp;"e"&amp;F1656&amp;G1656</f>
        <v>x0w00t00f00b00g00c00i00r00m00hS00hZ00p00k00z00j00n00ELh0v0a00s00u0y0de</v>
      </c>
      <c r="L1656" s="28" t="str">
        <f ca="1">ДАННЫЕ!$I1656&amp;"VN"&amp;IF(ДАННЫЕ!AW1656&gt;0,11,10)&amp;"CD"&amp;IF(ДАННЫЕ!BF1656&gt;500,16,IF(ДАННЫЕ!BF1656&gt;350,15,IF(ДАННЫЕ!BF1656&gt;=200,14,IF(ДАННЫЕ!BF1656&gt;=100,13,IF(ДАННЫЕ!BF1656&gt;=50,12,IF(ДАННЫЕ!BF1656&gt;0,11,10))))))&amp;"AR"&amp;IF(ДАННЫЕ!BX1656&gt;0,1,0)&amp;"GD"&amp;B1656&amp;"VV"&amp;IF(E1656&gt;=5,IF(E1656&lt;18,1,0),0)</f>
        <v>VN10CD10AR0GD0VV0</v>
      </c>
      <c r="M1656" s="28" t="str">
        <f>ДАННЫЕ!$I1656&amp;"b"&amp;ДАННЫЕ!$BI1656&amp;"r"&amp;ДАННЫЕ!$BJ1656&amp;"CD"&amp;IF(ДАННЫЕ!BF1656&gt;0,IF(ДАННЫЕ!BF1656&lt;200,1,IF(ДАННЫЕ!BF1656&lt;350,2,3)),0)&amp;"h"&amp;IF(ДАННЫЕ!$BK1656+ДАННЫЕ!$BL1656+ДАННЫЕ!$BM1656&gt;0,1,0)&amp;"x"&amp;ДАННЫЕ!$BK1656&amp;"y"&amp;ДАННЫЕ!$BL1656&amp;"z"&amp;ДАННЫЕ!$BM1656&amp;"c"&amp;IF(ДАННЫЕ!$BK1656+ДАННЫЕ!$BL1656+ДАННЫЕ!$BM1656=3,1,0)&amp;"a"&amp;IF(ДАННЫЕ!$BQ1656+ДАННЫЕ!$BR1656&gt;0,1,0)&amp;"d"&amp;ДАННЫЕ!$BQ1656&amp;"v"&amp;ДАННЫЕ!$BR1656&amp;"p"&amp;ДАННЫЕ!$BS1656&amp;"n"&amp;ДАННЫЕ!$BU1656&amp;"t"&amp;ДАННЫЕ!$BV1656&amp;"o"&amp;ДАННЫЕ!$BT1656&amp;"l"&amp;IF(ДАННЫЕ!$BN1656&gt;0,1,0)&amp;ДАННЫЕ!$BN1656&amp;"g"&amp;ДАННЫЕ!$BO1656&amp;"s"&amp;ДАННЫЕ!$BP1656&amp;"DZ"&amp;IF(ДАННЫЕ!B1656-ДАННЫЕ!G1656 &lt; 60,IF(ДАННЫЕ!B1656-ДАННЫЕ!G1656 &gt;= 0,1,0),0)&amp;"u"&amp;IF(ДАННЫЕ!$CJ1656&gt;0,1,0)</f>
        <v>brCD0h0xyzc0a0dvpntol0gsDZ1u0</v>
      </c>
      <c r="N1656" s="28" t="str">
        <f ca="1">ДАННЫЕ!$F1656&amp;ДАННЫЕ!$I1656&amp;"g"&amp;B1656&amp;"cf"&amp;D1656&amp;"a"&amp;IF(ДАННЫЕ!$BX1656&gt;0,1,0)&amp;IF(ДАННЫЕ!$BF1656&gt;500,1,IF(ДАННЫЕ!$BF1656&gt;350,2,IF(ДАННЫЕ!$BF1656&gt;=200,3,IF(ДАННЫЕ!$BF1656&gt;=100,4,IF(ДАННЫЕ!$BF1656&gt;=50,5,IF(ДАННЫЕ!$BF1656&lt;50,6,0))))))&amp;"AR"&amp;IF(DATEDIF(ДАННЫЕ!$BX1656,ДАННЫЕ!$F$1,"y")&gt;1,1,0)&amp;"VG"&amp;IF(ДАННЫЕ!$BH1656="0",1,0)&amp;"o"&amp;IF(T1656+ДАННЫЕ!$AF1656+ДАННЫЕ!$AG1656+ДАННЫЕ!$AH1656+ДАННЫЕ!$AI1656+ДАННЫЕ!$AJ1656+ДАННЫЕ!$AP1656+ДАННЫЕ!$AQ1656+ДАННЫЕ!$AR1656+ДАННЫЕ!$AU1656+ДАННЫЕ!$AW1656+ДАННЫЕ!$AS1656+ДАННЫЕ!$AT1656&gt;0,1,0)&amp;"x"&amp;ДАННЫЕ!$AG1656&amp;"p"&amp;IF(ДАННЫЕ!$BY1656&gt;0,1,0)&amp;"v"&amp;IF(ДАННЫЕ!$BZ1656&gt;0,1,0)&amp;"n"&amp;ДАННЫЕ!$CA1656&amp;"t"&amp;ДАННЫЕ!$AY1656&amp;"k"&amp;ДАННЫЕ!$CB1656&amp;"q"&amp;ДАННЫЕ!$CC1656&amp;"w"&amp;ДАННЫЕ!$CD1656&amp;"e"&amp;ДАННЫЕ!$CE1656&amp;"m"&amp;ДАННЫЕ!$CF1656&amp;"c"&amp;ДАННЫЕ!$CG1656&amp;"z"&amp;ДАННЫЕ!$CH1656&amp;"d"&amp;IF(H1656=4,1,0)&amp;"s"&amp;IF(ДАННЫЕ!$J1656=1,0,1)&amp;"u"&amp;IF(ДАННЫЕ!$CJ1656&gt;0,1,0)</f>
        <v>g0cf0a06AR1VG0o0xp0v0ntkqwemczd0s1u0</v>
      </c>
      <c r="O1656" s="28" t="str">
        <f>ДАННЫЕ!$I1656&amp;"g"&amp;B1656&amp;A1656&amp;"f"&amp;P1656&amp;"c"&amp;IF(ДАННЫЕ!$U1656&gt;0,1,0)&amp;"s"&amp;IF(ДАННЫЕ!$Q1656&gt;0,IF(YEAR(ДАННЫЕ!$F$1)=YEAR(ДАННЫЕ!$Q1656),IF(MONTH(ДАННЫЕ!$F$1)=MONTH(ДАННЫЕ!$Q1656),111,11),1),0)&amp;"i"&amp;IF(ДАННЫЕ!$R1656+ДАННЫЕ!$S1656+ДАННЫЕ!$T1656=0,0,1)&amp;"h"&amp;IF(ДАННЫЕ!$P1656&gt;0,1,0)&amp;"p"&amp;IF(ДАННЫЕ!$CI1656&gt;0,IF(YEAR(ДАННЫЕ!$F$1)=YEAR(ДАННЫЕ!$CI1656),IF(MONTH(ДАННЫЕ!$F$1)=MONTH(ДАННЫЕ!$CI1656),111,11),1),0)&amp;"d"&amp;IF(ДАННЫЕ!$CJ1656&gt;0,IF(YEAR(ДАННЫЕ!$F$1)=YEAR(ДАННЫЕ!$CJ1656),IF(MONTH(ДАННЫЕ!$F$1)=MONTH(ДАННЫЕ!$CJ1656),111,11),1),0)&amp;"o"&amp;IF(ДАННЫЕ!$CK1656&gt;0,IF(MONTH(ДАННЫЕ!$F$1)=MONTH(ДАННЫЕ!$CK1656),111,11),0)&amp;"v"&amp;IF(ДАННЫЕ!$BE1656&gt;0,IF(MONTH(ДАННЫЕ!$F$1)=MONTH(ДАННЫЕ!$BE1656),111,11),0)</f>
        <v>g00f0c0s0i0h0p0d0o0v0</v>
      </c>
      <c r="P1656" s="15">
        <f t="shared" si="80"/>
        <v>0</v>
      </c>
      <c r="Q1656" s="15">
        <f>IF(ДАННЫЕ!$F$1&gt;ДАННЫЕ!$N1656,IF(YEAR(ДАННЫЕ!$F$1)=YEAR(ДАННЫЕ!M1656),1,0),0)</f>
        <v>0</v>
      </c>
      <c r="R1656" s="15">
        <f>IF(ДАННЫЕ!$F$1&gt;ДАННЫЕ!$N1656,IF(YEAR(ДАННЫЕ!$F$1)=YEAR(ДАННЫЕ!N1656),1,0),0)</f>
        <v>0</v>
      </c>
      <c r="S1656" s="15">
        <f>IF(ДАННЫЕ!$AA1656="2А",1,IF(ДАННЫЕ!$AA1656="2Б",2,IF(ДАННЫЕ!$AA1656="2В",3,IF(ДАННЫЕ!$AA1656=3,4,IF(ДАННЫЕ!$AA1656="4А",5,IF(ДАННЫЕ!$AA1656="4Б",6,IF(ДАННЫЕ!$AA1656="4В",7,IF(ДАННЫЕ!$AA1656=5,8,0))))))))</f>
        <v>0</v>
      </c>
      <c r="T1656" s="15">
        <f>IF(OR(ДАННЫЕ!$AC1656=2,ДАННЫЕ!$AD1656=2,ДАННЫЕ!$AE1656=2),2,IF(OR(ДАННЫЕ!$AC1656=1,ДАННЫЕ!$AD1656=1,ДАННЫЕ!$AE1656=1),1,0))</f>
        <v>0</v>
      </c>
    </row>
    <row r="1657" spans="1:20" x14ac:dyDescent="0.2">
      <c r="A1657" s="78">
        <f>IF(B1657&gt;0,IF(MONTH(ДАННЫЕ!$F$1)=MONTH(ДАННЫЕ!$B1657),1,0),0)</f>
        <v>0</v>
      </c>
      <c r="B1657" s="14">
        <f>IF(ДАННЫЕ!$B1657&gt;0,IF(YEAR(ДАННЫЕ!$F$1)=YEAR(ДАННЫЕ!$B1657),1,0),0)</f>
        <v>0</v>
      </c>
      <c r="C1657" s="14">
        <f>IF(ДАННЫЕ!$CM1657&gt;0,IF(YEAR(ДАННЫЕ!$F$1)=YEAR(ДАННЫЕ!$CM1657),1,0),0)</f>
        <v>0</v>
      </c>
      <c r="D1657" s="14">
        <f>IF(ДАННЫЕ!$CJ1657&gt;0,IF(ДАННЫЕ!$CL1657&gt;ДАННЫЕ!$F$1,1,IF(ДАННЫЕ!$CL1657&gt;0,0,1)),0)</f>
        <v>0</v>
      </c>
      <c r="E1657" s="43" t="str">
        <f ca="1">IF(ДАННЫЕ!$F$1&gt;0,IF(ДАННЫЕ!$G1657&gt;0,DATEDIF(ДАННЫЕ!$G1657,ДАННЫЕ!$F$1,"y"),""),IF(ДАННЫЕ!$G1657&gt;0,DATEDIF(ДАННЫЕ!$G1657,TODAY(),"y"),""))</f>
        <v/>
      </c>
      <c r="F1657" s="43" t="str">
        <f xml:space="preserve"> IF(ДАННЫЕ!$F1657="М",IF(E1657&gt;=18,IF(E1657&lt;60,1,""),""),"")&amp;IF(ДАННЫЕ!$F1657="Ж",IF(E1657&gt;=18,IF(E1657&lt;55,1,""),""),"")</f>
        <v/>
      </c>
      <c r="G1657" s="43" t="str">
        <f xml:space="preserve"> IF(ДАННЫЕ!$F1657="М",IF(E1657&gt;=60,2,""),"")&amp;IF(ДАННЫЕ!$F1657="Ж",IF(E1657&gt;=55,2,""),"")</f>
        <v/>
      </c>
      <c r="H1657" s="43" t="str">
        <f t="shared" ca="1" si="78"/>
        <v/>
      </c>
      <c r="I1657" s="43" t="str">
        <f t="shared" ca="1" si="79"/>
        <v>03</v>
      </c>
      <c r="J1657" s="28" t="str">
        <f ca="1">ДАННЫЕ!$F1657&amp;H1657&amp;I1657&amp;ДАННЫЕ!$I1657&amp;"m"&amp;IF(ДАННЫЕ!$I1657&gt;0,IF(ДАННЫЕ!$J1657&gt;0,0,1),"")&amp;"f"&amp;IF(ДАННЫЕ!$R1657&gt;0,IF(YEAR(ДАННЫЕ!$F$1)=YEAR(ДАННЫЕ!$R1657),1,0),0)&amp;"z"&amp;ДАННЫЕ!$R1657&amp;"p"&amp;ДАННЫЕ!$S1657&amp;"i"&amp;ДАННЫЕ!$T1657&amp;"h"&amp;ДАННЫЕ!$K1657&amp;"be"&amp;ДАННЫЕ!$BI1657&amp;"CD"&amp;IF(ДАННЫЕ!BF1657&gt;500,4,IF(ДАННЫЕ!BF1657&gt;350,3,IF(ДАННЫЕ!BF1657&gt;200,2,IF(ДАННЫЕ!BF1657&gt;0,1,0))))&amp;"g"&amp;B1657&amp;"d"&amp;H1657&amp;"l"&amp;ДАННЫЕ!AT1657&amp;"a"&amp;ДАННЫЕ!$V1657&amp;"v"&amp;R1657&amp;"k"&amp;ДАННЫЕ!$U1657&amp;"s"&amp;ДАННЫЕ!$Y1657&amp;"t"&amp;ДАННЫЕ!$X1657&amp;"b"&amp;IF(ДАННЫЕ!$Q1657&gt;1,1,0)&amp;"PP"&amp;ДАННЫЕ!Z1657&amp;"c"&amp;S1657&amp;"x"&amp;IF(ДАННЫЕ!$BY1657&gt;0,IF(YEAR(ДАННЫЕ!$F$1)=YEAR(ДАННЫЕ!$BY1657),1,0),0)&amp;"n"&amp;IF(ДАННЫЕ!$BZ1657&gt;0,IF(YEAR(ДАННЫЕ!$F$1)=YEAR(ДАННЫЕ!$BZ1657),1,0),0)&amp;"u"&amp;D1657&amp;"z"&amp;IF(ДАННЫЕ!$CL1657&gt;0,IF(YEAR(ДАННЫЕ!$F$1)&gt;YEAR(ДАННЫЕ!$CL1657),11,12),0)</f>
        <v>03mf0zpihbeCD0g0dlav0kstb0PPc0x0n0u0z0</v>
      </c>
      <c r="K1657" s="28" t="str">
        <f ca="1">ДАННЫЕ!$I1657&amp;"x"&amp;B1657&amp;"w"&amp;IF(T1657+ДАННЫЕ!AD1657+ДАННЫЕ!AE1657+ДАННЫЕ!AF1657+ДАННЫЕ!AG1657+ДАННЫЕ!AH1657+ДАННЫЕ!$AL1657+ДАННЫЕ!AI1657+ДАННЫЕ!AJ1657+ДАННЫЕ!AK1657+ДАННЫЕ!AP1657+ДАННЫЕ!AQ1657+ДАННЫЕ!AR1657+ДАННЫЕ!$AM1657+ДАННЫЕ!$AN1657+ДАННЫЕ!AS1657+ДАННЫЕ!AT1657&gt;0,1,0)&amp;IF(OR(T1657=2,ДАННЫЕ!AD1657=2,ДАННЫЕ!AE1657=2,ДАННЫЕ!AF1657=2,ДАННЫЕ!AG1657=2,ДАННЫЕ!AH1657=2,ДАННЫЕ!$AL1657=2,ДАННЫЕ!AI1657=2,ДАННЫЕ!AJ1657=2,ДАННЫЕ!AK1657=2,ДАННЫЕ!AP1657=2,ДАННЫЕ!AQ1657=2,ДАННЫЕ!AR1657=2,ДАННЫЕ!$AM1657=2,ДАННЫЕ!$AN1657=2,ДАННЫЕ!AS1657=2,ДАННЫЕ!AT1657=2),2,0)&amp;"t"&amp;IF(T1657&gt;0,"1"&amp;T1657,"00")&amp;"f"&amp;IF(ДАННЫЕ!$AC1657,"1"&amp;ДАННЫЕ!$AC1657,"00")&amp;"b"&amp;IF(ДАННЫЕ!$AD1657,"1"&amp;ДАННЫЕ!$AD1657,"00")&amp;"g"&amp;IF(ДАННЫЕ!$AF1657,"1"&amp;ДАННЫЕ!$AF1657,"00")&amp;"c"&amp;IF(ДАННЫЕ!$AG1657,"1"&amp;ДАННЫЕ!$AG1657,"00")&amp;"i"&amp;IF(ДАННЫЕ!$AH1657,"1"&amp;ДАННЫЕ!$AH1657,"00")&amp;"r"&amp;IF(ДАННЫЕ!$AL1657,"1"&amp;ДАННЫЕ!$AL1657,"00")&amp;"m"&amp;IF(ДАННЫЕ!$AI1657,"1"&amp;ДАННЫЕ!$AI1657,"00")&amp;"hS"&amp;IF(ДАННЫЕ!$AJ1657,"1"&amp;ДАННЫЕ!$AJ1657,"00")&amp;"hZ"&amp;IF(ДАННЫЕ!$AK1657,"1"&amp;ДАННЫЕ!$AK1657,"00")&amp;"p"&amp;IF(ДАННЫЕ!$AP1657,"1"&amp;ДАННЫЕ!$AP1657,"00")&amp;"k"&amp;IF(ДАННЫЕ!$AQ1657,"1"&amp;ДАННЫЕ!$AQ1657,"00")&amp;"z"&amp;IF(ДАННЫЕ!$AR1657,"1"&amp;ДАННЫЕ!$AR1657,"00")&amp;"j"&amp;IF(ДАННЫЕ!$AM1657,"1"&amp;ДАННЫЕ!$AM1657,"00")&amp;"n"&amp;IF(ДАННЫЕ!$AN1657,"1"&amp;ДАННЫЕ!$AN1657,"00")&amp;"E"&amp;ДАННЫЕ!BI1657&amp;"L"&amp;ДАННЫЕ!AO1657&amp;"h"&amp;IF(ДАННЫЕ!$AU1657&gt;0,1,0)&amp;"v"&amp;IF(ДАННЫЕ!$AW1657&gt;0,1,0)&amp;"a"&amp;IF(ДАННЫЕ!$AS1657,"1"&amp;ДАННЫЕ!$AS1657,"00")&amp;"s"&amp;IF(ДАННЫЕ!$AT1657,"1"&amp;ДАННЫЕ!$AT1657,"00")&amp;"u"&amp;IF(ДАННЫЕ!$CJ1657&gt;0,1,0)&amp;"y"&amp;B1657&amp;"d"&amp;H1657&amp;"e"&amp;F1657&amp;G1657</f>
        <v>x0w00t00f00b00g00c00i00r00m00hS00hZ00p00k00z00j00n00ELh0v0a00s00u0y0de</v>
      </c>
      <c r="L1657" s="28" t="str">
        <f ca="1">ДАННЫЕ!$I1657&amp;"VN"&amp;IF(ДАННЫЕ!AW1657&gt;0,11,10)&amp;"CD"&amp;IF(ДАННЫЕ!BF1657&gt;500,16,IF(ДАННЫЕ!BF1657&gt;350,15,IF(ДАННЫЕ!BF1657&gt;=200,14,IF(ДАННЫЕ!BF1657&gt;=100,13,IF(ДАННЫЕ!BF1657&gt;=50,12,IF(ДАННЫЕ!BF1657&gt;0,11,10))))))&amp;"AR"&amp;IF(ДАННЫЕ!BX1657&gt;0,1,0)&amp;"GD"&amp;B1657&amp;"VV"&amp;IF(E1657&gt;=5,IF(E1657&lt;18,1,0),0)</f>
        <v>VN10CD10AR0GD0VV0</v>
      </c>
      <c r="M1657" s="28" t="str">
        <f>ДАННЫЕ!$I1657&amp;"b"&amp;ДАННЫЕ!$BI1657&amp;"r"&amp;ДАННЫЕ!$BJ1657&amp;"CD"&amp;IF(ДАННЫЕ!BF1657&gt;0,IF(ДАННЫЕ!BF1657&lt;200,1,IF(ДАННЫЕ!BF1657&lt;350,2,3)),0)&amp;"h"&amp;IF(ДАННЫЕ!$BK1657+ДАННЫЕ!$BL1657+ДАННЫЕ!$BM1657&gt;0,1,0)&amp;"x"&amp;ДАННЫЕ!$BK1657&amp;"y"&amp;ДАННЫЕ!$BL1657&amp;"z"&amp;ДАННЫЕ!$BM1657&amp;"c"&amp;IF(ДАННЫЕ!$BK1657+ДАННЫЕ!$BL1657+ДАННЫЕ!$BM1657=3,1,0)&amp;"a"&amp;IF(ДАННЫЕ!$BQ1657+ДАННЫЕ!$BR1657&gt;0,1,0)&amp;"d"&amp;ДАННЫЕ!$BQ1657&amp;"v"&amp;ДАННЫЕ!$BR1657&amp;"p"&amp;ДАННЫЕ!$BS1657&amp;"n"&amp;ДАННЫЕ!$BU1657&amp;"t"&amp;ДАННЫЕ!$BV1657&amp;"o"&amp;ДАННЫЕ!$BT1657&amp;"l"&amp;IF(ДАННЫЕ!$BN1657&gt;0,1,0)&amp;ДАННЫЕ!$BN1657&amp;"g"&amp;ДАННЫЕ!$BO1657&amp;"s"&amp;ДАННЫЕ!$BP1657&amp;"DZ"&amp;IF(ДАННЫЕ!B1657-ДАННЫЕ!G1657 &lt; 60,IF(ДАННЫЕ!B1657-ДАННЫЕ!G1657 &gt;= 0,1,0),0)&amp;"u"&amp;IF(ДАННЫЕ!$CJ1657&gt;0,1,0)</f>
        <v>brCD0h0xyzc0a0dvpntol0gsDZ1u0</v>
      </c>
      <c r="N1657" s="28" t="str">
        <f ca="1">ДАННЫЕ!$F1657&amp;ДАННЫЕ!$I1657&amp;"g"&amp;B1657&amp;"cf"&amp;D1657&amp;"a"&amp;IF(ДАННЫЕ!$BX1657&gt;0,1,0)&amp;IF(ДАННЫЕ!$BF1657&gt;500,1,IF(ДАННЫЕ!$BF1657&gt;350,2,IF(ДАННЫЕ!$BF1657&gt;=200,3,IF(ДАННЫЕ!$BF1657&gt;=100,4,IF(ДАННЫЕ!$BF1657&gt;=50,5,IF(ДАННЫЕ!$BF1657&lt;50,6,0))))))&amp;"AR"&amp;IF(DATEDIF(ДАННЫЕ!$BX1657,ДАННЫЕ!$F$1,"y")&gt;1,1,0)&amp;"VG"&amp;IF(ДАННЫЕ!$BH1657="0",1,0)&amp;"o"&amp;IF(T1657+ДАННЫЕ!$AF1657+ДАННЫЕ!$AG1657+ДАННЫЕ!$AH1657+ДАННЫЕ!$AI1657+ДАННЫЕ!$AJ1657+ДАННЫЕ!$AP1657+ДАННЫЕ!$AQ1657+ДАННЫЕ!$AR1657+ДАННЫЕ!$AU1657+ДАННЫЕ!$AW1657+ДАННЫЕ!$AS1657+ДАННЫЕ!$AT1657&gt;0,1,0)&amp;"x"&amp;ДАННЫЕ!$AG1657&amp;"p"&amp;IF(ДАННЫЕ!$BY1657&gt;0,1,0)&amp;"v"&amp;IF(ДАННЫЕ!$BZ1657&gt;0,1,0)&amp;"n"&amp;ДАННЫЕ!$CA1657&amp;"t"&amp;ДАННЫЕ!$AY1657&amp;"k"&amp;ДАННЫЕ!$CB1657&amp;"q"&amp;ДАННЫЕ!$CC1657&amp;"w"&amp;ДАННЫЕ!$CD1657&amp;"e"&amp;ДАННЫЕ!$CE1657&amp;"m"&amp;ДАННЫЕ!$CF1657&amp;"c"&amp;ДАННЫЕ!$CG1657&amp;"z"&amp;ДАННЫЕ!$CH1657&amp;"d"&amp;IF(H1657=4,1,0)&amp;"s"&amp;IF(ДАННЫЕ!$J1657=1,0,1)&amp;"u"&amp;IF(ДАННЫЕ!$CJ1657&gt;0,1,0)</f>
        <v>g0cf0a06AR1VG0o0xp0v0ntkqwemczd0s1u0</v>
      </c>
      <c r="O1657" s="28" t="str">
        <f>ДАННЫЕ!$I1657&amp;"g"&amp;B1657&amp;A1657&amp;"f"&amp;P1657&amp;"c"&amp;IF(ДАННЫЕ!$U1657&gt;0,1,0)&amp;"s"&amp;IF(ДАННЫЕ!$Q1657&gt;0,IF(YEAR(ДАННЫЕ!$F$1)=YEAR(ДАННЫЕ!$Q1657),IF(MONTH(ДАННЫЕ!$F$1)=MONTH(ДАННЫЕ!$Q1657),111,11),1),0)&amp;"i"&amp;IF(ДАННЫЕ!$R1657+ДАННЫЕ!$S1657+ДАННЫЕ!$T1657=0,0,1)&amp;"h"&amp;IF(ДАННЫЕ!$P1657&gt;0,1,0)&amp;"p"&amp;IF(ДАННЫЕ!$CI1657&gt;0,IF(YEAR(ДАННЫЕ!$F$1)=YEAR(ДАННЫЕ!$CI1657),IF(MONTH(ДАННЫЕ!$F$1)=MONTH(ДАННЫЕ!$CI1657),111,11),1),0)&amp;"d"&amp;IF(ДАННЫЕ!$CJ1657&gt;0,IF(YEAR(ДАННЫЕ!$F$1)=YEAR(ДАННЫЕ!$CJ1657),IF(MONTH(ДАННЫЕ!$F$1)=MONTH(ДАННЫЕ!$CJ1657),111,11),1),0)&amp;"o"&amp;IF(ДАННЫЕ!$CK1657&gt;0,IF(MONTH(ДАННЫЕ!$F$1)=MONTH(ДАННЫЕ!$CK1657),111,11),0)&amp;"v"&amp;IF(ДАННЫЕ!$BE1657&gt;0,IF(MONTH(ДАННЫЕ!$F$1)=MONTH(ДАННЫЕ!$BE1657),111,11),0)</f>
        <v>g00f0c0s0i0h0p0d0o0v0</v>
      </c>
      <c r="P1657" s="15">
        <f t="shared" si="80"/>
        <v>0</v>
      </c>
      <c r="Q1657" s="15">
        <f>IF(ДАННЫЕ!$F$1&gt;ДАННЫЕ!$N1657,IF(YEAR(ДАННЫЕ!$F$1)=YEAR(ДАННЫЕ!M1657),1,0),0)</f>
        <v>0</v>
      </c>
      <c r="R1657" s="15">
        <f>IF(ДАННЫЕ!$F$1&gt;ДАННЫЕ!$N1657,IF(YEAR(ДАННЫЕ!$F$1)=YEAR(ДАННЫЕ!N1657),1,0),0)</f>
        <v>0</v>
      </c>
      <c r="S1657" s="15">
        <f>IF(ДАННЫЕ!$AA1657="2А",1,IF(ДАННЫЕ!$AA1657="2Б",2,IF(ДАННЫЕ!$AA1657="2В",3,IF(ДАННЫЕ!$AA1657=3,4,IF(ДАННЫЕ!$AA1657="4А",5,IF(ДАННЫЕ!$AA1657="4Б",6,IF(ДАННЫЕ!$AA1657="4В",7,IF(ДАННЫЕ!$AA1657=5,8,0))))))))</f>
        <v>0</v>
      </c>
      <c r="T1657" s="15">
        <f>IF(OR(ДАННЫЕ!$AC1657=2,ДАННЫЕ!$AD1657=2,ДАННЫЕ!$AE1657=2),2,IF(OR(ДАННЫЕ!$AC1657=1,ДАННЫЕ!$AD1657=1,ДАННЫЕ!$AE1657=1),1,0))</f>
        <v>0</v>
      </c>
    </row>
    <row r="1658" spans="1:20" x14ac:dyDescent="0.2">
      <c r="A1658" s="78">
        <f>IF(B1658&gt;0,IF(MONTH(ДАННЫЕ!$F$1)=MONTH(ДАННЫЕ!$B1658),1,0),0)</f>
        <v>0</v>
      </c>
      <c r="B1658" s="14">
        <f>IF(ДАННЫЕ!$B1658&gt;0,IF(YEAR(ДАННЫЕ!$F$1)=YEAR(ДАННЫЕ!$B1658),1,0),0)</f>
        <v>0</v>
      </c>
      <c r="C1658" s="14">
        <f>IF(ДАННЫЕ!$CM1658&gt;0,IF(YEAR(ДАННЫЕ!$F$1)=YEAR(ДАННЫЕ!$CM1658),1,0),0)</f>
        <v>0</v>
      </c>
      <c r="D1658" s="14">
        <f>IF(ДАННЫЕ!$CJ1658&gt;0,IF(ДАННЫЕ!$CL1658&gt;ДАННЫЕ!$F$1,1,IF(ДАННЫЕ!$CL1658&gt;0,0,1)),0)</f>
        <v>0</v>
      </c>
      <c r="E1658" s="43" t="str">
        <f ca="1">IF(ДАННЫЕ!$F$1&gt;0,IF(ДАННЫЕ!$G1658&gt;0,DATEDIF(ДАННЫЕ!$G1658,ДАННЫЕ!$F$1,"y"),""),IF(ДАННЫЕ!$G1658&gt;0,DATEDIF(ДАННЫЕ!$G1658,TODAY(),"y"),""))</f>
        <v/>
      </c>
      <c r="F1658" s="43" t="str">
        <f xml:space="preserve"> IF(ДАННЫЕ!$F1658="М",IF(E1658&gt;=18,IF(E1658&lt;60,1,""),""),"")&amp;IF(ДАННЫЕ!$F1658="Ж",IF(E1658&gt;=18,IF(E1658&lt;55,1,""),""),"")</f>
        <v/>
      </c>
      <c r="G1658" s="43" t="str">
        <f xml:space="preserve"> IF(ДАННЫЕ!$F1658="М",IF(E1658&gt;=60,2,""),"")&amp;IF(ДАННЫЕ!$F1658="Ж",IF(E1658&gt;=55,2,""),"")</f>
        <v/>
      </c>
      <c r="H1658" s="43" t="str">
        <f t="shared" ca="1" si="78"/>
        <v/>
      </c>
      <c r="I1658" s="43" t="str">
        <f t="shared" ca="1" si="79"/>
        <v>03</v>
      </c>
      <c r="J1658" s="28" t="str">
        <f ca="1">ДАННЫЕ!$F1658&amp;H1658&amp;I1658&amp;ДАННЫЕ!$I1658&amp;"m"&amp;IF(ДАННЫЕ!$I1658&gt;0,IF(ДАННЫЕ!$J1658&gt;0,0,1),"")&amp;"f"&amp;IF(ДАННЫЕ!$R1658&gt;0,IF(YEAR(ДАННЫЕ!$F$1)=YEAR(ДАННЫЕ!$R1658),1,0),0)&amp;"z"&amp;ДАННЫЕ!$R1658&amp;"p"&amp;ДАННЫЕ!$S1658&amp;"i"&amp;ДАННЫЕ!$T1658&amp;"h"&amp;ДАННЫЕ!$K1658&amp;"be"&amp;ДАННЫЕ!$BI1658&amp;"CD"&amp;IF(ДАННЫЕ!BF1658&gt;500,4,IF(ДАННЫЕ!BF1658&gt;350,3,IF(ДАННЫЕ!BF1658&gt;200,2,IF(ДАННЫЕ!BF1658&gt;0,1,0))))&amp;"g"&amp;B1658&amp;"d"&amp;H1658&amp;"l"&amp;ДАННЫЕ!AT1658&amp;"a"&amp;ДАННЫЕ!$V1658&amp;"v"&amp;R1658&amp;"k"&amp;ДАННЫЕ!$U1658&amp;"s"&amp;ДАННЫЕ!$Y1658&amp;"t"&amp;ДАННЫЕ!$X1658&amp;"b"&amp;IF(ДАННЫЕ!$Q1658&gt;1,1,0)&amp;"PP"&amp;ДАННЫЕ!Z1658&amp;"c"&amp;S1658&amp;"x"&amp;IF(ДАННЫЕ!$BY1658&gt;0,IF(YEAR(ДАННЫЕ!$F$1)=YEAR(ДАННЫЕ!$BY1658),1,0),0)&amp;"n"&amp;IF(ДАННЫЕ!$BZ1658&gt;0,IF(YEAR(ДАННЫЕ!$F$1)=YEAR(ДАННЫЕ!$BZ1658),1,0),0)&amp;"u"&amp;D1658&amp;"z"&amp;IF(ДАННЫЕ!$CL1658&gt;0,IF(YEAR(ДАННЫЕ!$F$1)&gt;YEAR(ДАННЫЕ!$CL1658),11,12),0)</f>
        <v>03mf0zpihbeCD0g0dlav0kstb0PPc0x0n0u0z0</v>
      </c>
      <c r="K1658" s="28" t="str">
        <f ca="1">ДАННЫЕ!$I1658&amp;"x"&amp;B1658&amp;"w"&amp;IF(T1658+ДАННЫЕ!AD1658+ДАННЫЕ!AE1658+ДАННЫЕ!AF1658+ДАННЫЕ!AG1658+ДАННЫЕ!AH1658+ДАННЫЕ!$AL1658+ДАННЫЕ!AI1658+ДАННЫЕ!AJ1658+ДАННЫЕ!AK1658+ДАННЫЕ!AP1658+ДАННЫЕ!AQ1658+ДАННЫЕ!AR1658+ДАННЫЕ!$AM1658+ДАННЫЕ!$AN1658+ДАННЫЕ!AS1658+ДАННЫЕ!AT1658&gt;0,1,0)&amp;IF(OR(T1658=2,ДАННЫЕ!AD1658=2,ДАННЫЕ!AE1658=2,ДАННЫЕ!AF1658=2,ДАННЫЕ!AG1658=2,ДАННЫЕ!AH1658=2,ДАННЫЕ!$AL1658=2,ДАННЫЕ!AI1658=2,ДАННЫЕ!AJ1658=2,ДАННЫЕ!AK1658=2,ДАННЫЕ!AP1658=2,ДАННЫЕ!AQ1658=2,ДАННЫЕ!AR1658=2,ДАННЫЕ!$AM1658=2,ДАННЫЕ!$AN1658=2,ДАННЫЕ!AS1658=2,ДАННЫЕ!AT1658=2),2,0)&amp;"t"&amp;IF(T1658&gt;0,"1"&amp;T1658,"00")&amp;"f"&amp;IF(ДАННЫЕ!$AC1658,"1"&amp;ДАННЫЕ!$AC1658,"00")&amp;"b"&amp;IF(ДАННЫЕ!$AD1658,"1"&amp;ДАННЫЕ!$AD1658,"00")&amp;"g"&amp;IF(ДАННЫЕ!$AF1658,"1"&amp;ДАННЫЕ!$AF1658,"00")&amp;"c"&amp;IF(ДАННЫЕ!$AG1658,"1"&amp;ДАННЫЕ!$AG1658,"00")&amp;"i"&amp;IF(ДАННЫЕ!$AH1658,"1"&amp;ДАННЫЕ!$AH1658,"00")&amp;"r"&amp;IF(ДАННЫЕ!$AL1658,"1"&amp;ДАННЫЕ!$AL1658,"00")&amp;"m"&amp;IF(ДАННЫЕ!$AI1658,"1"&amp;ДАННЫЕ!$AI1658,"00")&amp;"hS"&amp;IF(ДАННЫЕ!$AJ1658,"1"&amp;ДАННЫЕ!$AJ1658,"00")&amp;"hZ"&amp;IF(ДАННЫЕ!$AK1658,"1"&amp;ДАННЫЕ!$AK1658,"00")&amp;"p"&amp;IF(ДАННЫЕ!$AP1658,"1"&amp;ДАННЫЕ!$AP1658,"00")&amp;"k"&amp;IF(ДАННЫЕ!$AQ1658,"1"&amp;ДАННЫЕ!$AQ1658,"00")&amp;"z"&amp;IF(ДАННЫЕ!$AR1658,"1"&amp;ДАННЫЕ!$AR1658,"00")&amp;"j"&amp;IF(ДАННЫЕ!$AM1658,"1"&amp;ДАННЫЕ!$AM1658,"00")&amp;"n"&amp;IF(ДАННЫЕ!$AN1658,"1"&amp;ДАННЫЕ!$AN1658,"00")&amp;"E"&amp;ДАННЫЕ!BI1658&amp;"L"&amp;ДАННЫЕ!AO1658&amp;"h"&amp;IF(ДАННЫЕ!$AU1658&gt;0,1,0)&amp;"v"&amp;IF(ДАННЫЕ!$AW1658&gt;0,1,0)&amp;"a"&amp;IF(ДАННЫЕ!$AS1658,"1"&amp;ДАННЫЕ!$AS1658,"00")&amp;"s"&amp;IF(ДАННЫЕ!$AT1658,"1"&amp;ДАННЫЕ!$AT1658,"00")&amp;"u"&amp;IF(ДАННЫЕ!$CJ1658&gt;0,1,0)&amp;"y"&amp;B1658&amp;"d"&amp;H1658&amp;"e"&amp;F1658&amp;G1658</f>
        <v>x0w00t00f00b00g00c00i00r00m00hS00hZ00p00k00z00j00n00ELh0v0a00s00u0y0de</v>
      </c>
      <c r="L1658" s="28" t="str">
        <f ca="1">ДАННЫЕ!$I1658&amp;"VN"&amp;IF(ДАННЫЕ!AW1658&gt;0,11,10)&amp;"CD"&amp;IF(ДАННЫЕ!BF1658&gt;500,16,IF(ДАННЫЕ!BF1658&gt;350,15,IF(ДАННЫЕ!BF1658&gt;=200,14,IF(ДАННЫЕ!BF1658&gt;=100,13,IF(ДАННЫЕ!BF1658&gt;=50,12,IF(ДАННЫЕ!BF1658&gt;0,11,10))))))&amp;"AR"&amp;IF(ДАННЫЕ!BX1658&gt;0,1,0)&amp;"GD"&amp;B1658&amp;"VV"&amp;IF(E1658&gt;=5,IF(E1658&lt;18,1,0),0)</f>
        <v>VN10CD10AR0GD0VV0</v>
      </c>
      <c r="M1658" s="28" t="str">
        <f>ДАННЫЕ!$I1658&amp;"b"&amp;ДАННЫЕ!$BI1658&amp;"r"&amp;ДАННЫЕ!$BJ1658&amp;"CD"&amp;IF(ДАННЫЕ!BF1658&gt;0,IF(ДАННЫЕ!BF1658&lt;200,1,IF(ДАННЫЕ!BF1658&lt;350,2,3)),0)&amp;"h"&amp;IF(ДАННЫЕ!$BK1658+ДАННЫЕ!$BL1658+ДАННЫЕ!$BM1658&gt;0,1,0)&amp;"x"&amp;ДАННЫЕ!$BK1658&amp;"y"&amp;ДАННЫЕ!$BL1658&amp;"z"&amp;ДАННЫЕ!$BM1658&amp;"c"&amp;IF(ДАННЫЕ!$BK1658+ДАННЫЕ!$BL1658+ДАННЫЕ!$BM1658=3,1,0)&amp;"a"&amp;IF(ДАННЫЕ!$BQ1658+ДАННЫЕ!$BR1658&gt;0,1,0)&amp;"d"&amp;ДАННЫЕ!$BQ1658&amp;"v"&amp;ДАННЫЕ!$BR1658&amp;"p"&amp;ДАННЫЕ!$BS1658&amp;"n"&amp;ДАННЫЕ!$BU1658&amp;"t"&amp;ДАННЫЕ!$BV1658&amp;"o"&amp;ДАННЫЕ!$BT1658&amp;"l"&amp;IF(ДАННЫЕ!$BN1658&gt;0,1,0)&amp;ДАННЫЕ!$BN1658&amp;"g"&amp;ДАННЫЕ!$BO1658&amp;"s"&amp;ДАННЫЕ!$BP1658&amp;"DZ"&amp;IF(ДАННЫЕ!B1658-ДАННЫЕ!G1658 &lt; 60,IF(ДАННЫЕ!B1658-ДАННЫЕ!G1658 &gt;= 0,1,0),0)&amp;"u"&amp;IF(ДАННЫЕ!$CJ1658&gt;0,1,0)</f>
        <v>brCD0h0xyzc0a0dvpntol0gsDZ1u0</v>
      </c>
      <c r="N1658" s="28" t="str">
        <f ca="1">ДАННЫЕ!$F1658&amp;ДАННЫЕ!$I1658&amp;"g"&amp;B1658&amp;"cf"&amp;D1658&amp;"a"&amp;IF(ДАННЫЕ!$BX1658&gt;0,1,0)&amp;IF(ДАННЫЕ!$BF1658&gt;500,1,IF(ДАННЫЕ!$BF1658&gt;350,2,IF(ДАННЫЕ!$BF1658&gt;=200,3,IF(ДАННЫЕ!$BF1658&gt;=100,4,IF(ДАННЫЕ!$BF1658&gt;=50,5,IF(ДАННЫЕ!$BF1658&lt;50,6,0))))))&amp;"AR"&amp;IF(DATEDIF(ДАННЫЕ!$BX1658,ДАННЫЕ!$F$1,"y")&gt;1,1,0)&amp;"VG"&amp;IF(ДАННЫЕ!$BH1658="0",1,0)&amp;"o"&amp;IF(T1658+ДАННЫЕ!$AF1658+ДАННЫЕ!$AG1658+ДАННЫЕ!$AH1658+ДАННЫЕ!$AI1658+ДАННЫЕ!$AJ1658+ДАННЫЕ!$AP1658+ДАННЫЕ!$AQ1658+ДАННЫЕ!$AR1658+ДАННЫЕ!$AU1658+ДАННЫЕ!$AW1658+ДАННЫЕ!$AS1658+ДАННЫЕ!$AT1658&gt;0,1,0)&amp;"x"&amp;ДАННЫЕ!$AG1658&amp;"p"&amp;IF(ДАННЫЕ!$BY1658&gt;0,1,0)&amp;"v"&amp;IF(ДАННЫЕ!$BZ1658&gt;0,1,0)&amp;"n"&amp;ДАННЫЕ!$CA1658&amp;"t"&amp;ДАННЫЕ!$AY1658&amp;"k"&amp;ДАННЫЕ!$CB1658&amp;"q"&amp;ДАННЫЕ!$CC1658&amp;"w"&amp;ДАННЫЕ!$CD1658&amp;"e"&amp;ДАННЫЕ!$CE1658&amp;"m"&amp;ДАННЫЕ!$CF1658&amp;"c"&amp;ДАННЫЕ!$CG1658&amp;"z"&amp;ДАННЫЕ!$CH1658&amp;"d"&amp;IF(H1658=4,1,0)&amp;"s"&amp;IF(ДАННЫЕ!$J1658=1,0,1)&amp;"u"&amp;IF(ДАННЫЕ!$CJ1658&gt;0,1,0)</f>
        <v>g0cf0a06AR1VG0o0xp0v0ntkqwemczd0s1u0</v>
      </c>
      <c r="O1658" s="28" t="str">
        <f>ДАННЫЕ!$I1658&amp;"g"&amp;B1658&amp;A1658&amp;"f"&amp;P1658&amp;"c"&amp;IF(ДАННЫЕ!$U1658&gt;0,1,0)&amp;"s"&amp;IF(ДАННЫЕ!$Q1658&gt;0,IF(YEAR(ДАННЫЕ!$F$1)=YEAR(ДАННЫЕ!$Q1658),IF(MONTH(ДАННЫЕ!$F$1)=MONTH(ДАННЫЕ!$Q1658),111,11),1),0)&amp;"i"&amp;IF(ДАННЫЕ!$R1658+ДАННЫЕ!$S1658+ДАННЫЕ!$T1658=0,0,1)&amp;"h"&amp;IF(ДАННЫЕ!$P1658&gt;0,1,0)&amp;"p"&amp;IF(ДАННЫЕ!$CI1658&gt;0,IF(YEAR(ДАННЫЕ!$F$1)=YEAR(ДАННЫЕ!$CI1658),IF(MONTH(ДАННЫЕ!$F$1)=MONTH(ДАННЫЕ!$CI1658),111,11),1),0)&amp;"d"&amp;IF(ДАННЫЕ!$CJ1658&gt;0,IF(YEAR(ДАННЫЕ!$F$1)=YEAR(ДАННЫЕ!$CJ1658),IF(MONTH(ДАННЫЕ!$F$1)=MONTH(ДАННЫЕ!$CJ1658),111,11),1),0)&amp;"o"&amp;IF(ДАННЫЕ!$CK1658&gt;0,IF(MONTH(ДАННЫЕ!$F$1)=MONTH(ДАННЫЕ!$CK1658),111,11),0)&amp;"v"&amp;IF(ДАННЫЕ!$BE1658&gt;0,IF(MONTH(ДАННЫЕ!$F$1)=MONTH(ДАННЫЕ!$BE1658),111,11),0)</f>
        <v>g00f0c0s0i0h0p0d0o0v0</v>
      </c>
      <c r="P1658" s="15">
        <f t="shared" si="80"/>
        <v>0</v>
      </c>
      <c r="Q1658" s="15">
        <f>IF(ДАННЫЕ!$F$1&gt;ДАННЫЕ!$N1658,IF(YEAR(ДАННЫЕ!$F$1)=YEAR(ДАННЫЕ!M1658),1,0),0)</f>
        <v>0</v>
      </c>
      <c r="R1658" s="15">
        <f>IF(ДАННЫЕ!$F$1&gt;ДАННЫЕ!$N1658,IF(YEAR(ДАННЫЕ!$F$1)=YEAR(ДАННЫЕ!N1658),1,0),0)</f>
        <v>0</v>
      </c>
      <c r="S1658" s="15">
        <f>IF(ДАННЫЕ!$AA1658="2А",1,IF(ДАННЫЕ!$AA1658="2Б",2,IF(ДАННЫЕ!$AA1658="2В",3,IF(ДАННЫЕ!$AA1658=3,4,IF(ДАННЫЕ!$AA1658="4А",5,IF(ДАННЫЕ!$AA1658="4Б",6,IF(ДАННЫЕ!$AA1658="4В",7,IF(ДАННЫЕ!$AA1658=5,8,0))))))))</f>
        <v>0</v>
      </c>
      <c r="T1658" s="15">
        <f>IF(OR(ДАННЫЕ!$AC1658=2,ДАННЫЕ!$AD1658=2,ДАННЫЕ!$AE1658=2),2,IF(OR(ДАННЫЕ!$AC1658=1,ДАННЫЕ!$AD1658=1,ДАННЫЕ!$AE1658=1),1,0))</f>
        <v>0</v>
      </c>
    </row>
    <row r="1659" spans="1:20" x14ac:dyDescent="0.2">
      <c r="A1659" s="78">
        <f>IF(B1659&gt;0,IF(MONTH(ДАННЫЕ!$F$1)=MONTH(ДАННЫЕ!$B1659),1,0),0)</f>
        <v>0</v>
      </c>
      <c r="B1659" s="14">
        <f>IF(ДАННЫЕ!$B1659&gt;0,IF(YEAR(ДАННЫЕ!$F$1)=YEAR(ДАННЫЕ!$B1659),1,0),0)</f>
        <v>0</v>
      </c>
      <c r="C1659" s="14">
        <f>IF(ДАННЫЕ!$CM1659&gt;0,IF(YEAR(ДАННЫЕ!$F$1)=YEAR(ДАННЫЕ!$CM1659),1,0),0)</f>
        <v>0</v>
      </c>
      <c r="D1659" s="14">
        <f>IF(ДАННЫЕ!$CJ1659&gt;0,IF(ДАННЫЕ!$CL1659&gt;ДАННЫЕ!$F$1,1,IF(ДАННЫЕ!$CL1659&gt;0,0,1)),0)</f>
        <v>0</v>
      </c>
      <c r="E1659" s="43" t="str">
        <f ca="1">IF(ДАННЫЕ!$F$1&gt;0,IF(ДАННЫЕ!$G1659&gt;0,DATEDIF(ДАННЫЕ!$G1659,ДАННЫЕ!$F$1,"y"),""),IF(ДАННЫЕ!$G1659&gt;0,DATEDIF(ДАННЫЕ!$G1659,TODAY(),"y"),""))</f>
        <v/>
      </c>
      <c r="F1659" s="43" t="str">
        <f xml:space="preserve"> IF(ДАННЫЕ!$F1659="М",IF(E1659&gt;=18,IF(E1659&lt;60,1,""),""),"")&amp;IF(ДАННЫЕ!$F1659="Ж",IF(E1659&gt;=18,IF(E1659&lt;55,1,""),""),"")</f>
        <v/>
      </c>
      <c r="G1659" s="43" t="str">
        <f xml:space="preserve"> IF(ДАННЫЕ!$F1659="М",IF(E1659&gt;=60,2,""),"")&amp;IF(ДАННЫЕ!$F1659="Ж",IF(E1659&gt;=55,2,""),"")</f>
        <v/>
      </c>
      <c r="H1659" s="43" t="str">
        <f t="shared" ca="1" si="78"/>
        <v/>
      </c>
      <c r="I1659" s="43" t="str">
        <f t="shared" ca="1" si="79"/>
        <v>03</v>
      </c>
      <c r="J1659" s="28" t="str">
        <f ca="1">ДАННЫЕ!$F1659&amp;H1659&amp;I1659&amp;ДАННЫЕ!$I1659&amp;"m"&amp;IF(ДАННЫЕ!$I1659&gt;0,IF(ДАННЫЕ!$J1659&gt;0,0,1),"")&amp;"f"&amp;IF(ДАННЫЕ!$R1659&gt;0,IF(YEAR(ДАННЫЕ!$F$1)=YEAR(ДАННЫЕ!$R1659),1,0),0)&amp;"z"&amp;ДАННЫЕ!$R1659&amp;"p"&amp;ДАННЫЕ!$S1659&amp;"i"&amp;ДАННЫЕ!$T1659&amp;"h"&amp;ДАННЫЕ!$K1659&amp;"be"&amp;ДАННЫЕ!$BI1659&amp;"CD"&amp;IF(ДАННЫЕ!BF1659&gt;500,4,IF(ДАННЫЕ!BF1659&gt;350,3,IF(ДАННЫЕ!BF1659&gt;200,2,IF(ДАННЫЕ!BF1659&gt;0,1,0))))&amp;"g"&amp;B1659&amp;"d"&amp;H1659&amp;"l"&amp;ДАННЫЕ!AT1659&amp;"a"&amp;ДАННЫЕ!$V1659&amp;"v"&amp;R1659&amp;"k"&amp;ДАННЫЕ!$U1659&amp;"s"&amp;ДАННЫЕ!$Y1659&amp;"t"&amp;ДАННЫЕ!$X1659&amp;"b"&amp;IF(ДАННЫЕ!$Q1659&gt;1,1,0)&amp;"PP"&amp;ДАННЫЕ!Z1659&amp;"c"&amp;S1659&amp;"x"&amp;IF(ДАННЫЕ!$BY1659&gt;0,IF(YEAR(ДАННЫЕ!$F$1)=YEAR(ДАННЫЕ!$BY1659),1,0),0)&amp;"n"&amp;IF(ДАННЫЕ!$BZ1659&gt;0,IF(YEAR(ДАННЫЕ!$F$1)=YEAR(ДАННЫЕ!$BZ1659),1,0),0)&amp;"u"&amp;D1659&amp;"z"&amp;IF(ДАННЫЕ!$CL1659&gt;0,IF(YEAR(ДАННЫЕ!$F$1)&gt;YEAR(ДАННЫЕ!$CL1659),11,12),0)</f>
        <v>03mf0zpihbeCD0g0dlav0kstb0PPc0x0n0u0z0</v>
      </c>
      <c r="K1659" s="28" t="str">
        <f ca="1">ДАННЫЕ!$I1659&amp;"x"&amp;B1659&amp;"w"&amp;IF(T1659+ДАННЫЕ!AD1659+ДАННЫЕ!AE1659+ДАННЫЕ!AF1659+ДАННЫЕ!AG1659+ДАННЫЕ!AH1659+ДАННЫЕ!$AL1659+ДАННЫЕ!AI1659+ДАННЫЕ!AJ1659+ДАННЫЕ!AK1659+ДАННЫЕ!AP1659+ДАННЫЕ!AQ1659+ДАННЫЕ!AR1659+ДАННЫЕ!$AM1659+ДАННЫЕ!$AN1659+ДАННЫЕ!AS1659+ДАННЫЕ!AT1659&gt;0,1,0)&amp;IF(OR(T1659=2,ДАННЫЕ!AD1659=2,ДАННЫЕ!AE1659=2,ДАННЫЕ!AF1659=2,ДАННЫЕ!AG1659=2,ДАННЫЕ!AH1659=2,ДАННЫЕ!$AL1659=2,ДАННЫЕ!AI1659=2,ДАННЫЕ!AJ1659=2,ДАННЫЕ!AK1659=2,ДАННЫЕ!AP1659=2,ДАННЫЕ!AQ1659=2,ДАННЫЕ!AR1659=2,ДАННЫЕ!$AM1659=2,ДАННЫЕ!$AN1659=2,ДАННЫЕ!AS1659=2,ДАННЫЕ!AT1659=2),2,0)&amp;"t"&amp;IF(T1659&gt;0,"1"&amp;T1659,"00")&amp;"f"&amp;IF(ДАННЫЕ!$AC1659,"1"&amp;ДАННЫЕ!$AC1659,"00")&amp;"b"&amp;IF(ДАННЫЕ!$AD1659,"1"&amp;ДАННЫЕ!$AD1659,"00")&amp;"g"&amp;IF(ДАННЫЕ!$AF1659,"1"&amp;ДАННЫЕ!$AF1659,"00")&amp;"c"&amp;IF(ДАННЫЕ!$AG1659,"1"&amp;ДАННЫЕ!$AG1659,"00")&amp;"i"&amp;IF(ДАННЫЕ!$AH1659,"1"&amp;ДАННЫЕ!$AH1659,"00")&amp;"r"&amp;IF(ДАННЫЕ!$AL1659,"1"&amp;ДАННЫЕ!$AL1659,"00")&amp;"m"&amp;IF(ДАННЫЕ!$AI1659,"1"&amp;ДАННЫЕ!$AI1659,"00")&amp;"hS"&amp;IF(ДАННЫЕ!$AJ1659,"1"&amp;ДАННЫЕ!$AJ1659,"00")&amp;"hZ"&amp;IF(ДАННЫЕ!$AK1659,"1"&amp;ДАННЫЕ!$AK1659,"00")&amp;"p"&amp;IF(ДАННЫЕ!$AP1659,"1"&amp;ДАННЫЕ!$AP1659,"00")&amp;"k"&amp;IF(ДАННЫЕ!$AQ1659,"1"&amp;ДАННЫЕ!$AQ1659,"00")&amp;"z"&amp;IF(ДАННЫЕ!$AR1659,"1"&amp;ДАННЫЕ!$AR1659,"00")&amp;"j"&amp;IF(ДАННЫЕ!$AM1659,"1"&amp;ДАННЫЕ!$AM1659,"00")&amp;"n"&amp;IF(ДАННЫЕ!$AN1659,"1"&amp;ДАННЫЕ!$AN1659,"00")&amp;"E"&amp;ДАННЫЕ!BI1659&amp;"L"&amp;ДАННЫЕ!AO1659&amp;"h"&amp;IF(ДАННЫЕ!$AU1659&gt;0,1,0)&amp;"v"&amp;IF(ДАННЫЕ!$AW1659&gt;0,1,0)&amp;"a"&amp;IF(ДАННЫЕ!$AS1659,"1"&amp;ДАННЫЕ!$AS1659,"00")&amp;"s"&amp;IF(ДАННЫЕ!$AT1659,"1"&amp;ДАННЫЕ!$AT1659,"00")&amp;"u"&amp;IF(ДАННЫЕ!$CJ1659&gt;0,1,0)&amp;"y"&amp;B1659&amp;"d"&amp;H1659&amp;"e"&amp;F1659&amp;G1659</f>
        <v>x0w00t00f00b00g00c00i00r00m00hS00hZ00p00k00z00j00n00ELh0v0a00s00u0y0de</v>
      </c>
      <c r="L1659" s="28" t="str">
        <f ca="1">ДАННЫЕ!$I1659&amp;"VN"&amp;IF(ДАННЫЕ!AW1659&gt;0,11,10)&amp;"CD"&amp;IF(ДАННЫЕ!BF1659&gt;500,16,IF(ДАННЫЕ!BF1659&gt;350,15,IF(ДАННЫЕ!BF1659&gt;=200,14,IF(ДАННЫЕ!BF1659&gt;=100,13,IF(ДАННЫЕ!BF1659&gt;=50,12,IF(ДАННЫЕ!BF1659&gt;0,11,10))))))&amp;"AR"&amp;IF(ДАННЫЕ!BX1659&gt;0,1,0)&amp;"GD"&amp;B1659&amp;"VV"&amp;IF(E1659&gt;=5,IF(E1659&lt;18,1,0),0)</f>
        <v>VN10CD10AR0GD0VV0</v>
      </c>
      <c r="M1659" s="28" t="str">
        <f>ДАННЫЕ!$I1659&amp;"b"&amp;ДАННЫЕ!$BI1659&amp;"r"&amp;ДАННЫЕ!$BJ1659&amp;"CD"&amp;IF(ДАННЫЕ!BF1659&gt;0,IF(ДАННЫЕ!BF1659&lt;200,1,IF(ДАННЫЕ!BF1659&lt;350,2,3)),0)&amp;"h"&amp;IF(ДАННЫЕ!$BK1659+ДАННЫЕ!$BL1659+ДАННЫЕ!$BM1659&gt;0,1,0)&amp;"x"&amp;ДАННЫЕ!$BK1659&amp;"y"&amp;ДАННЫЕ!$BL1659&amp;"z"&amp;ДАННЫЕ!$BM1659&amp;"c"&amp;IF(ДАННЫЕ!$BK1659+ДАННЫЕ!$BL1659+ДАННЫЕ!$BM1659=3,1,0)&amp;"a"&amp;IF(ДАННЫЕ!$BQ1659+ДАННЫЕ!$BR1659&gt;0,1,0)&amp;"d"&amp;ДАННЫЕ!$BQ1659&amp;"v"&amp;ДАННЫЕ!$BR1659&amp;"p"&amp;ДАННЫЕ!$BS1659&amp;"n"&amp;ДАННЫЕ!$BU1659&amp;"t"&amp;ДАННЫЕ!$BV1659&amp;"o"&amp;ДАННЫЕ!$BT1659&amp;"l"&amp;IF(ДАННЫЕ!$BN1659&gt;0,1,0)&amp;ДАННЫЕ!$BN1659&amp;"g"&amp;ДАННЫЕ!$BO1659&amp;"s"&amp;ДАННЫЕ!$BP1659&amp;"DZ"&amp;IF(ДАННЫЕ!B1659-ДАННЫЕ!G1659 &lt; 60,IF(ДАННЫЕ!B1659-ДАННЫЕ!G1659 &gt;= 0,1,0),0)&amp;"u"&amp;IF(ДАННЫЕ!$CJ1659&gt;0,1,0)</f>
        <v>brCD0h0xyzc0a0dvpntol0gsDZ1u0</v>
      </c>
      <c r="N1659" s="28" t="str">
        <f ca="1">ДАННЫЕ!$F1659&amp;ДАННЫЕ!$I1659&amp;"g"&amp;B1659&amp;"cf"&amp;D1659&amp;"a"&amp;IF(ДАННЫЕ!$BX1659&gt;0,1,0)&amp;IF(ДАННЫЕ!$BF1659&gt;500,1,IF(ДАННЫЕ!$BF1659&gt;350,2,IF(ДАННЫЕ!$BF1659&gt;=200,3,IF(ДАННЫЕ!$BF1659&gt;=100,4,IF(ДАННЫЕ!$BF1659&gt;=50,5,IF(ДАННЫЕ!$BF1659&lt;50,6,0))))))&amp;"AR"&amp;IF(DATEDIF(ДАННЫЕ!$BX1659,ДАННЫЕ!$F$1,"y")&gt;1,1,0)&amp;"VG"&amp;IF(ДАННЫЕ!$BH1659="0",1,0)&amp;"o"&amp;IF(T1659+ДАННЫЕ!$AF1659+ДАННЫЕ!$AG1659+ДАННЫЕ!$AH1659+ДАННЫЕ!$AI1659+ДАННЫЕ!$AJ1659+ДАННЫЕ!$AP1659+ДАННЫЕ!$AQ1659+ДАННЫЕ!$AR1659+ДАННЫЕ!$AU1659+ДАННЫЕ!$AW1659+ДАННЫЕ!$AS1659+ДАННЫЕ!$AT1659&gt;0,1,0)&amp;"x"&amp;ДАННЫЕ!$AG1659&amp;"p"&amp;IF(ДАННЫЕ!$BY1659&gt;0,1,0)&amp;"v"&amp;IF(ДАННЫЕ!$BZ1659&gt;0,1,0)&amp;"n"&amp;ДАННЫЕ!$CA1659&amp;"t"&amp;ДАННЫЕ!$AY1659&amp;"k"&amp;ДАННЫЕ!$CB1659&amp;"q"&amp;ДАННЫЕ!$CC1659&amp;"w"&amp;ДАННЫЕ!$CD1659&amp;"e"&amp;ДАННЫЕ!$CE1659&amp;"m"&amp;ДАННЫЕ!$CF1659&amp;"c"&amp;ДАННЫЕ!$CG1659&amp;"z"&amp;ДАННЫЕ!$CH1659&amp;"d"&amp;IF(H1659=4,1,0)&amp;"s"&amp;IF(ДАННЫЕ!$J1659=1,0,1)&amp;"u"&amp;IF(ДАННЫЕ!$CJ1659&gt;0,1,0)</f>
        <v>g0cf0a06AR1VG0o0xp0v0ntkqwemczd0s1u0</v>
      </c>
      <c r="O1659" s="28" t="str">
        <f>ДАННЫЕ!$I1659&amp;"g"&amp;B1659&amp;A1659&amp;"f"&amp;P1659&amp;"c"&amp;IF(ДАННЫЕ!$U1659&gt;0,1,0)&amp;"s"&amp;IF(ДАННЫЕ!$Q1659&gt;0,IF(YEAR(ДАННЫЕ!$F$1)=YEAR(ДАННЫЕ!$Q1659),IF(MONTH(ДАННЫЕ!$F$1)=MONTH(ДАННЫЕ!$Q1659),111,11),1),0)&amp;"i"&amp;IF(ДАННЫЕ!$R1659+ДАННЫЕ!$S1659+ДАННЫЕ!$T1659=0,0,1)&amp;"h"&amp;IF(ДАННЫЕ!$P1659&gt;0,1,0)&amp;"p"&amp;IF(ДАННЫЕ!$CI1659&gt;0,IF(YEAR(ДАННЫЕ!$F$1)=YEAR(ДАННЫЕ!$CI1659),IF(MONTH(ДАННЫЕ!$F$1)=MONTH(ДАННЫЕ!$CI1659),111,11),1),0)&amp;"d"&amp;IF(ДАННЫЕ!$CJ1659&gt;0,IF(YEAR(ДАННЫЕ!$F$1)=YEAR(ДАННЫЕ!$CJ1659),IF(MONTH(ДАННЫЕ!$F$1)=MONTH(ДАННЫЕ!$CJ1659),111,11),1),0)&amp;"o"&amp;IF(ДАННЫЕ!$CK1659&gt;0,IF(MONTH(ДАННЫЕ!$F$1)=MONTH(ДАННЫЕ!$CK1659),111,11),0)&amp;"v"&amp;IF(ДАННЫЕ!$BE1659&gt;0,IF(MONTH(ДАННЫЕ!$F$1)=MONTH(ДАННЫЕ!$BE1659),111,11),0)</f>
        <v>g00f0c0s0i0h0p0d0o0v0</v>
      </c>
      <c r="P1659" s="15">
        <f t="shared" si="80"/>
        <v>0</v>
      </c>
      <c r="Q1659" s="15">
        <f>IF(ДАННЫЕ!$F$1&gt;ДАННЫЕ!$N1659,IF(YEAR(ДАННЫЕ!$F$1)=YEAR(ДАННЫЕ!M1659),1,0),0)</f>
        <v>0</v>
      </c>
      <c r="R1659" s="15">
        <f>IF(ДАННЫЕ!$F$1&gt;ДАННЫЕ!$N1659,IF(YEAR(ДАННЫЕ!$F$1)=YEAR(ДАННЫЕ!N1659),1,0),0)</f>
        <v>0</v>
      </c>
      <c r="S1659" s="15">
        <f>IF(ДАННЫЕ!$AA1659="2А",1,IF(ДАННЫЕ!$AA1659="2Б",2,IF(ДАННЫЕ!$AA1659="2В",3,IF(ДАННЫЕ!$AA1659=3,4,IF(ДАННЫЕ!$AA1659="4А",5,IF(ДАННЫЕ!$AA1659="4Б",6,IF(ДАННЫЕ!$AA1659="4В",7,IF(ДАННЫЕ!$AA1659=5,8,0))))))))</f>
        <v>0</v>
      </c>
      <c r="T1659" s="15">
        <f>IF(OR(ДАННЫЕ!$AC1659=2,ДАННЫЕ!$AD1659=2,ДАННЫЕ!$AE1659=2),2,IF(OR(ДАННЫЕ!$AC1659=1,ДАННЫЕ!$AD1659=1,ДАННЫЕ!$AE1659=1),1,0))</f>
        <v>0</v>
      </c>
    </row>
    <row r="1660" spans="1:20" x14ac:dyDescent="0.2">
      <c r="A1660" s="78">
        <f>IF(B1660&gt;0,IF(MONTH(ДАННЫЕ!$F$1)=MONTH(ДАННЫЕ!$B1660),1,0),0)</f>
        <v>0</v>
      </c>
      <c r="B1660" s="14">
        <f>IF(ДАННЫЕ!$B1660&gt;0,IF(YEAR(ДАННЫЕ!$F$1)=YEAR(ДАННЫЕ!$B1660),1,0),0)</f>
        <v>0</v>
      </c>
      <c r="C1660" s="14">
        <f>IF(ДАННЫЕ!$CM1660&gt;0,IF(YEAR(ДАННЫЕ!$F$1)=YEAR(ДАННЫЕ!$CM1660),1,0),0)</f>
        <v>0</v>
      </c>
      <c r="D1660" s="14">
        <f>IF(ДАННЫЕ!$CJ1660&gt;0,IF(ДАННЫЕ!$CL1660&gt;ДАННЫЕ!$F$1,1,IF(ДАННЫЕ!$CL1660&gt;0,0,1)),0)</f>
        <v>0</v>
      </c>
      <c r="E1660" s="43" t="str">
        <f ca="1">IF(ДАННЫЕ!$F$1&gt;0,IF(ДАННЫЕ!$G1660&gt;0,DATEDIF(ДАННЫЕ!$G1660,ДАННЫЕ!$F$1,"y"),""),IF(ДАННЫЕ!$G1660&gt;0,DATEDIF(ДАННЫЕ!$G1660,TODAY(),"y"),""))</f>
        <v/>
      </c>
      <c r="F1660" s="43" t="str">
        <f xml:space="preserve"> IF(ДАННЫЕ!$F1660="М",IF(E1660&gt;=18,IF(E1660&lt;60,1,""),""),"")&amp;IF(ДАННЫЕ!$F1660="Ж",IF(E1660&gt;=18,IF(E1660&lt;55,1,""),""),"")</f>
        <v/>
      </c>
      <c r="G1660" s="43" t="str">
        <f xml:space="preserve"> IF(ДАННЫЕ!$F1660="М",IF(E1660&gt;=60,2,""),"")&amp;IF(ДАННЫЕ!$F1660="Ж",IF(E1660&gt;=55,2,""),"")</f>
        <v/>
      </c>
      <c r="H1660" s="43" t="str">
        <f t="shared" ca="1" si="78"/>
        <v/>
      </c>
      <c r="I1660" s="43" t="str">
        <f t="shared" ca="1" si="79"/>
        <v>03</v>
      </c>
      <c r="J1660" s="28" t="str">
        <f ca="1">ДАННЫЕ!$F1660&amp;H1660&amp;I1660&amp;ДАННЫЕ!$I1660&amp;"m"&amp;IF(ДАННЫЕ!$I1660&gt;0,IF(ДАННЫЕ!$J1660&gt;0,0,1),"")&amp;"f"&amp;IF(ДАННЫЕ!$R1660&gt;0,IF(YEAR(ДАННЫЕ!$F$1)=YEAR(ДАННЫЕ!$R1660),1,0),0)&amp;"z"&amp;ДАННЫЕ!$R1660&amp;"p"&amp;ДАННЫЕ!$S1660&amp;"i"&amp;ДАННЫЕ!$T1660&amp;"h"&amp;ДАННЫЕ!$K1660&amp;"be"&amp;ДАННЫЕ!$BI1660&amp;"CD"&amp;IF(ДАННЫЕ!BF1660&gt;500,4,IF(ДАННЫЕ!BF1660&gt;350,3,IF(ДАННЫЕ!BF1660&gt;200,2,IF(ДАННЫЕ!BF1660&gt;0,1,0))))&amp;"g"&amp;B1660&amp;"d"&amp;H1660&amp;"l"&amp;ДАННЫЕ!AT1660&amp;"a"&amp;ДАННЫЕ!$V1660&amp;"v"&amp;R1660&amp;"k"&amp;ДАННЫЕ!$U1660&amp;"s"&amp;ДАННЫЕ!$Y1660&amp;"t"&amp;ДАННЫЕ!$X1660&amp;"b"&amp;IF(ДАННЫЕ!$Q1660&gt;1,1,0)&amp;"PP"&amp;ДАННЫЕ!Z1660&amp;"c"&amp;S1660&amp;"x"&amp;IF(ДАННЫЕ!$BY1660&gt;0,IF(YEAR(ДАННЫЕ!$F$1)=YEAR(ДАННЫЕ!$BY1660),1,0),0)&amp;"n"&amp;IF(ДАННЫЕ!$BZ1660&gt;0,IF(YEAR(ДАННЫЕ!$F$1)=YEAR(ДАННЫЕ!$BZ1660),1,0),0)&amp;"u"&amp;D1660&amp;"z"&amp;IF(ДАННЫЕ!$CL1660&gt;0,IF(YEAR(ДАННЫЕ!$F$1)&gt;YEAR(ДАННЫЕ!$CL1660),11,12),0)</f>
        <v>03mf0zpihbeCD0g0dlav0kstb0PPc0x0n0u0z0</v>
      </c>
      <c r="K1660" s="28" t="str">
        <f ca="1">ДАННЫЕ!$I1660&amp;"x"&amp;B1660&amp;"w"&amp;IF(T1660+ДАННЫЕ!AD1660+ДАННЫЕ!AE1660+ДАННЫЕ!AF1660+ДАННЫЕ!AG1660+ДАННЫЕ!AH1660+ДАННЫЕ!$AL1660+ДАННЫЕ!AI1660+ДАННЫЕ!AJ1660+ДАННЫЕ!AK1660+ДАННЫЕ!AP1660+ДАННЫЕ!AQ1660+ДАННЫЕ!AR1660+ДАННЫЕ!$AM1660+ДАННЫЕ!$AN1660+ДАННЫЕ!AS1660+ДАННЫЕ!AT1660&gt;0,1,0)&amp;IF(OR(T1660=2,ДАННЫЕ!AD1660=2,ДАННЫЕ!AE1660=2,ДАННЫЕ!AF1660=2,ДАННЫЕ!AG1660=2,ДАННЫЕ!AH1660=2,ДАННЫЕ!$AL1660=2,ДАННЫЕ!AI1660=2,ДАННЫЕ!AJ1660=2,ДАННЫЕ!AK1660=2,ДАННЫЕ!AP1660=2,ДАННЫЕ!AQ1660=2,ДАННЫЕ!AR1660=2,ДАННЫЕ!$AM1660=2,ДАННЫЕ!$AN1660=2,ДАННЫЕ!AS1660=2,ДАННЫЕ!AT1660=2),2,0)&amp;"t"&amp;IF(T1660&gt;0,"1"&amp;T1660,"00")&amp;"f"&amp;IF(ДАННЫЕ!$AC1660,"1"&amp;ДАННЫЕ!$AC1660,"00")&amp;"b"&amp;IF(ДАННЫЕ!$AD1660,"1"&amp;ДАННЫЕ!$AD1660,"00")&amp;"g"&amp;IF(ДАННЫЕ!$AF1660,"1"&amp;ДАННЫЕ!$AF1660,"00")&amp;"c"&amp;IF(ДАННЫЕ!$AG1660,"1"&amp;ДАННЫЕ!$AG1660,"00")&amp;"i"&amp;IF(ДАННЫЕ!$AH1660,"1"&amp;ДАННЫЕ!$AH1660,"00")&amp;"r"&amp;IF(ДАННЫЕ!$AL1660,"1"&amp;ДАННЫЕ!$AL1660,"00")&amp;"m"&amp;IF(ДАННЫЕ!$AI1660,"1"&amp;ДАННЫЕ!$AI1660,"00")&amp;"hS"&amp;IF(ДАННЫЕ!$AJ1660,"1"&amp;ДАННЫЕ!$AJ1660,"00")&amp;"hZ"&amp;IF(ДАННЫЕ!$AK1660,"1"&amp;ДАННЫЕ!$AK1660,"00")&amp;"p"&amp;IF(ДАННЫЕ!$AP1660,"1"&amp;ДАННЫЕ!$AP1660,"00")&amp;"k"&amp;IF(ДАННЫЕ!$AQ1660,"1"&amp;ДАННЫЕ!$AQ1660,"00")&amp;"z"&amp;IF(ДАННЫЕ!$AR1660,"1"&amp;ДАННЫЕ!$AR1660,"00")&amp;"j"&amp;IF(ДАННЫЕ!$AM1660,"1"&amp;ДАННЫЕ!$AM1660,"00")&amp;"n"&amp;IF(ДАННЫЕ!$AN1660,"1"&amp;ДАННЫЕ!$AN1660,"00")&amp;"E"&amp;ДАННЫЕ!BI1660&amp;"L"&amp;ДАННЫЕ!AO1660&amp;"h"&amp;IF(ДАННЫЕ!$AU1660&gt;0,1,0)&amp;"v"&amp;IF(ДАННЫЕ!$AW1660&gt;0,1,0)&amp;"a"&amp;IF(ДАННЫЕ!$AS1660,"1"&amp;ДАННЫЕ!$AS1660,"00")&amp;"s"&amp;IF(ДАННЫЕ!$AT1660,"1"&amp;ДАННЫЕ!$AT1660,"00")&amp;"u"&amp;IF(ДАННЫЕ!$CJ1660&gt;0,1,0)&amp;"y"&amp;B1660&amp;"d"&amp;H1660&amp;"e"&amp;F1660&amp;G1660</f>
        <v>x0w00t00f00b00g00c00i00r00m00hS00hZ00p00k00z00j00n00ELh0v0a00s00u0y0de</v>
      </c>
      <c r="L1660" s="28" t="str">
        <f ca="1">ДАННЫЕ!$I1660&amp;"VN"&amp;IF(ДАННЫЕ!AW1660&gt;0,11,10)&amp;"CD"&amp;IF(ДАННЫЕ!BF1660&gt;500,16,IF(ДАННЫЕ!BF1660&gt;350,15,IF(ДАННЫЕ!BF1660&gt;=200,14,IF(ДАННЫЕ!BF1660&gt;=100,13,IF(ДАННЫЕ!BF1660&gt;=50,12,IF(ДАННЫЕ!BF1660&gt;0,11,10))))))&amp;"AR"&amp;IF(ДАННЫЕ!BX1660&gt;0,1,0)&amp;"GD"&amp;B1660&amp;"VV"&amp;IF(E1660&gt;=5,IF(E1660&lt;18,1,0),0)</f>
        <v>VN10CD10AR0GD0VV0</v>
      </c>
      <c r="M1660" s="28" t="str">
        <f>ДАННЫЕ!$I1660&amp;"b"&amp;ДАННЫЕ!$BI1660&amp;"r"&amp;ДАННЫЕ!$BJ1660&amp;"CD"&amp;IF(ДАННЫЕ!BF1660&gt;0,IF(ДАННЫЕ!BF1660&lt;200,1,IF(ДАННЫЕ!BF1660&lt;350,2,3)),0)&amp;"h"&amp;IF(ДАННЫЕ!$BK1660+ДАННЫЕ!$BL1660+ДАННЫЕ!$BM1660&gt;0,1,0)&amp;"x"&amp;ДАННЫЕ!$BK1660&amp;"y"&amp;ДАННЫЕ!$BL1660&amp;"z"&amp;ДАННЫЕ!$BM1660&amp;"c"&amp;IF(ДАННЫЕ!$BK1660+ДАННЫЕ!$BL1660+ДАННЫЕ!$BM1660=3,1,0)&amp;"a"&amp;IF(ДАННЫЕ!$BQ1660+ДАННЫЕ!$BR1660&gt;0,1,0)&amp;"d"&amp;ДАННЫЕ!$BQ1660&amp;"v"&amp;ДАННЫЕ!$BR1660&amp;"p"&amp;ДАННЫЕ!$BS1660&amp;"n"&amp;ДАННЫЕ!$BU1660&amp;"t"&amp;ДАННЫЕ!$BV1660&amp;"o"&amp;ДАННЫЕ!$BT1660&amp;"l"&amp;IF(ДАННЫЕ!$BN1660&gt;0,1,0)&amp;ДАННЫЕ!$BN1660&amp;"g"&amp;ДАННЫЕ!$BO1660&amp;"s"&amp;ДАННЫЕ!$BP1660&amp;"DZ"&amp;IF(ДАННЫЕ!B1660-ДАННЫЕ!G1660 &lt; 60,IF(ДАННЫЕ!B1660-ДАННЫЕ!G1660 &gt;= 0,1,0),0)&amp;"u"&amp;IF(ДАННЫЕ!$CJ1660&gt;0,1,0)</f>
        <v>brCD0h0xyzc0a0dvpntol0gsDZ1u0</v>
      </c>
      <c r="N1660" s="28" t="str">
        <f ca="1">ДАННЫЕ!$F1660&amp;ДАННЫЕ!$I1660&amp;"g"&amp;B1660&amp;"cf"&amp;D1660&amp;"a"&amp;IF(ДАННЫЕ!$BX1660&gt;0,1,0)&amp;IF(ДАННЫЕ!$BF1660&gt;500,1,IF(ДАННЫЕ!$BF1660&gt;350,2,IF(ДАННЫЕ!$BF1660&gt;=200,3,IF(ДАННЫЕ!$BF1660&gt;=100,4,IF(ДАННЫЕ!$BF1660&gt;=50,5,IF(ДАННЫЕ!$BF1660&lt;50,6,0))))))&amp;"AR"&amp;IF(DATEDIF(ДАННЫЕ!$BX1660,ДАННЫЕ!$F$1,"y")&gt;1,1,0)&amp;"VG"&amp;IF(ДАННЫЕ!$BH1660="0",1,0)&amp;"o"&amp;IF(T1660+ДАННЫЕ!$AF1660+ДАННЫЕ!$AG1660+ДАННЫЕ!$AH1660+ДАННЫЕ!$AI1660+ДАННЫЕ!$AJ1660+ДАННЫЕ!$AP1660+ДАННЫЕ!$AQ1660+ДАННЫЕ!$AR1660+ДАННЫЕ!$AU1660+ДАННЫЕ!$AW1660+ДАННЫЕ!$AS1660+ДАННЫЕ!$AT1660&gt;0,1,0)&amp;"x"&amp;ДАННЫЕ!$AG1660&amp;"p"&amp;IF(ДАННЫЕ!$BY1660&gt;0,1,0)&amp;"v"&amp;IF(ДАННЫЕ!$BZ1660&gt;0,1,0)&amp;"n"&amp;ДАННЫЕ!$CA1660&amp;"t"&amp;ДАННЫЕ!$AY1660&amp;"k"&amp;ДАННЫЕ!$CB1660&amp;"q"&amp;ДАННЫЕ!$CC1660&amp;"w"&amp;ДАННЫЕ!$CD1660&amp;"e"&amp;ДАННЫЕ!$CE1660&amp;"m"&amp;ДАННЫЕ!$CF1660&amp;"c"&amp;ДАННЫЕ!$CG1660&amp;"z"&amp;ДАННЫЕ!$CH1660&amp;"d"&amp;IF(H1660=4,1,0)&amp;"s"&amp;IF(ДАННЫЕ!$J1660=1,0,1)&amp;"u"&amp;IF(ДАННЫЕ!$CJ1660&gt;0,1,0)</f>
        <v>g0cf0a06AR1VG0o0xp0v0ntkqwemczd0s1u0</v>
      </c>
      <c r="O1660" s="28" t="str">
        <f>ДАННЫЕ!$I1660&amp;"g"&amp;B1660&amp;A1660&amp;"f"&amp;P1660&amp;"c"&amp;IF(ДАННЫЕ!$U1660&gt;0,1,0)&amp;"s"&amp;IF(ДАННЫЕ!$Q1660&gt;0,IF(YEAR(ДАННЫЕ!$F$1)=YEAR(ДАННЫЕ!$Q1660),IF(MONTH(ДАННЫЕ!$F$1)=MONTH(ДАННЫЕ!$Q1660),111,11),1),0)&amp;"i"&amp;IF(ДАННЫЕ!$R1660+ДАННЫЕ!$S1660+ДАННЫЕ!$T1660=0,0,1)&amp;"h"&amp;IF(ДАННЫЕ!$P1660&gt;0,1,0)&amp;"p"&amp;IF(ДАННЫЕ!$CI1660&gt;0,IF(YEAR(ДАННЫЕ!$F$1)=YEAR(ДАННЫЕ!$CI1660),IF(MONTH(ДАННЫЕ!$F$1)=MONTH(ДАННЫЕ!$CI1660),111,11),1),0)&amp;"d"&amp;IF(ДАННЫЕ!$CJ1660&gt;0,IF(YEAR(ДАННЫЕ!$F$1)=YEAR(ДАННЫЕ!$CJ1660),IF(MONTH(ДАННЫЕ!$F$1)=MONTH(ДАННЫЕ!$CJ1660),111,11),1),0)&amp;"o"&amp;IF(ДАННЫЕ!$CK1660&gt;0,IF(MONTH(ДАННЫЕ!$F$1)=MONTH(ДАННЫЕ!$CK1660),111,11),0)&amp;"v"&amp;IF(ДАННЫЕ!$BE1660&gt;0,IF(MONTH(ДАННЫЕ!$F$1)=MONTH(ДАННЫЕ!$BE1660),111,11),0)</f>
        <v>g00f0c0s0i0h0p0d0o0v0</v>
      </c>
      <c r="P1660" s="15">
        <f t="shared" si="80"/>
        <v>0</v>
      </c>
      <c r="Q1660" s="15">
        <f>IF(ДАННЫЕ!$F$1&gt;ДАННЫЕ!$N1660,IF(YEAR(ДАННЫЕ!$F$1)=YEAR(ДАННЫЕ!M1660),1,0),0)</f>
        <v>0</v>
      </c>
      <c r="R1660" s="15">
        <f>IF(ДАННЫЕ!$F$1&gt;ДАННЫЕ!$N1660,IF(YEAR(ДАННЫЕ!$F$1)=YEAR(ДАННЫЕ!N1660),1,0),0)</f>
        <v>0</v>
      </c>
      <c r="S1660" s="15">
        <f>IF(ДАННЫЕ!$AA1660="2А",1,IF(ДАННЫЕ!$AA1660="2Б",2,IF(ДАННЫЕ!$AA1660="2В",3,IF(ДАННЫЕ!$AA1660=3,4,IF(ДАННЫЕ!$AA1660="4А",5,IF(ДАННЫЕ!$AA1660="4Б",6,IF(ДАННЫЕ!$AA1660="4В",7,IF(ДАННЫЕ!$AA1660=5,8,0))))))))</f>
        <v>0</v>
      </c>
      <c r="T1660" s="15">
        <f>IF(OR(ДАННЫЕ!$AC1660=2,ДАННЫЕ!$AD1660=2,ДАННЫЕ!$AE1660=2),2,IF(OR(ДАННЫЕ!$AC1660=1,ДАННЫЕ!$AD1660=1,ДАННЫЕ!$AE1660=1),1,0))</f>
        <v>0</v>
      </c>
    </row>
    <row r="1661" spans="1:20" x14ac:dyDescent="0.2">
      <c r="A1661" s="78">
        <f>IF(B1661&gt;0,IF(MONTH(ДАННЫЕ!$F$1)=MONTH(ДАННЫЕ!$B1661),1,0),0)</f>
        <v>0</v>
      </c>
      <c r="B1661" s="14">
        <f>IF(ДАННЫЕ!$B1661&gt;0,IF(YEAR(ДАННЫЕ!$F$1)=YEAR(ДАННЫЕ!$B1661),1,0),0)</f>
        <v>0</v>
      </c>
      <c r="C1661" s="14">
        <f>IF(ДАННЫЕ!$CM1661&gt;0,IF(YEAR(ДАННЫЕ!$F$1)=YEAR(ДАННЫЕ!$CM1661),1,0),0)</f>
        <v>0</v>
      </c>
      <c r="D1661" s="14">
        <f>IF(ДАННЫЕ!$CJ1661&gt;0,IF(ДАННЫЕ!$CL1661&gt;ДАННЫЕ!$F$1,1,IF(ДАННЫЕ!$CL1661&gt;0,0,1)),0)</f>
        <v>0</v>
      </c>
      <c r="E1661" s="43" t="str">
        <f ca="1">IF(ДАННЫЕ!$F$1&gt;0,IF(ДАННЫЕ!$G1661&gt;0,DATEDIF(ДАННЫЕ!$G1661,ДАННЫЕ!$F$1,"y"),""),IF(ДАННЫЕ!$G1661&gt;0,DATEDIF(ДАННЫЕ!$G1661,TODAY(),"y"),""))</f>
        <v/>
      </c>
      <c r="F1661" s="43" t="str">
        <f xml:space="preserve"> IF(ДАННЫЕ!$F1661="М",IF(E1661&gt;=18,IF(E1661&lt;60,1,""),""),"")&amp;IF(ДАННЫЕ!$F1661="Ж",IF(E1661&gt;=18,IF(E1661&lt;55,1,""),""),"")</f>
        <v/>
      </c>
      <c r="G1661" s="43" t="str">
        <f xml:space="preserve"> IF(ДАННЫЕ!$F1661="М",IF(E1661&gt;=60,2,""),"")&amp;IF(ДАННЫЕ!$F1661="Ж",IF(E1661&gt;=55,2,""),"")</f>
        <v/>
      </c>
      <c r="H1661" s="43" t="str">
        <f t="shared" ca="1" si="78"/>
        <v/>
      </c>
      <c r="I1661" s="43" t="str">
        <f t="shared" ca="1" si="79"/>
        <v>03</v>
      </c>
      <c r="J1661" s="28" t="str">
        <f ca="1">ДАННЫЕ!$F1661&amp;H1661&amp;I1661&amp;ДАННЫЕ!$I1661&amp;"m"&amp;IF(ДАННЫЕ!$I1661&gt;0,IF(ДАННЫЕ!$J1661&gt;0,0,1),"")&amp;"f"&amp;IF(ДАННЫЕ!$R1661&gt;0,IF(YEAR(ДАННЫЕ!$F$1)=YEAR(ДАННЫЕ!$R1661),1,0),0)&amp;"z"&amp;ДАННЫЕ!$R1661&amp;"p"&amp;ДАННЫЕ!$S1661&amp;"i"&amp;ДАННЫЕ!$T1661&amp;"h"&amp;ДАННЫЕ!$K1661&amp;"be"&amp;ДАННЫЕ!$BI1661&amp;"CD"&amp;IF(ДАННЫЕ!BF1661&gt;500,4,IF(ДАННЫЕ!BF1661&gt;350,3,IF(ДАННЫЕ!BF1661&gt;200,2,IF(ДАННЫЕ!BF1661&gt;0,1,0))))&amp;"g"&amp;B1661&amp;"d"&amp;H1661&amp;"l"&amp;ДАННЫЕ!AT1661&amp;"a"&amp;ДАННЫЕ!$V1661&amp;"v"&amp;R1661&amp;"k"&amp;ДАННЫЕ!$U1661&amp;"s"&amp;ДАННЫЕ!$Y1661&amp;"t"&amp;ДАННЫЕ!$X1661&amp;"b"&amp;IF(ДАННЫЕ!$Q1661&gt;1,1,0)&amp;"PP"&amp;ДАННЫЕ!Z1661&amp;"c"&amp;S1661&amp;"x"&amp;IF(ДАННЫЕ!$BY1661&gt;0,IF(YEAR(ДАННЫЕ!$F$1)=YEAR(ДАННЫЕ!$BY1661),1,0),0)&amp;"n"&amp;IF(ДАННЫЕ!$BZ1661&gt;0,IF(YEAR(ДАННЫЕ!$F$1)=YEAR(ДАННЫЕ!$BZ1661),1,0),0)&amp;"u"&amp;D1661&amp;"z"&amp;IF(ДАННЫЕ!$CL1661&gt;0,IF(YEAR(ДАННЫЕ!$F$1)&gt;YEAR(ДАННЫЕ!$CL1661),11,12),0)</f>
        <v>03mf0zpihbeCD0g0dlav0kstb0PPc0x0n0u0z0</v>
      </c>
      <c r="K1661" s="28" t="str">
        <f ca="1">ДАННЫЕ!$I1661&amp;"x"&amp;B1661&amp;"w"&amp;IF(T1661+ДАННЫЕ!AD1661+ДАННЫЕ!AE1661+ДАННЫЕ!AF1661+ДАННЫЕ!AG1661+ДАННЫЕ!AH1661+ДАННЫЕ!$AL1661+ДАННЫЕ!AI1661+ДАННЫЕ!AJ1661+ДАННЫЕ!AK1661+ДАННЫЕ!AP1661+ДАННЫЕ!AQ1661+ДАННЫЕ!AR1661+ДАННЫЕ!$AM1661+ДАННЫЕ!$AN1661+ДАННЫЕ!AS1661+ДАННЫЕ!AT1661&gt;0,1,0)&amp;IF(OR(T1661=2,ДАННЫЕ!AD1661=2,ДАННЫЕ!AE1661=2,ДАННЫЕ!AF1661=2,ДАННЫЕ!AG1661=2,ДАННЫЕ!AH1661=2,ДАННЫЕ!$AL1661=2,ДАННЫЕ!AI1661=2,ДАННЫЕ!AJ1661=2,ДАННЫЕ!AK1661=2,ДАННЫЕ!AP1661=2,ДАННЫЕ!AQ1661=2,ДАННЫЕ!AR1661=2,ДАННЫЕ!$AM1661=2,ДАННЫЕ!$AN1661=2,ДАННЫЕ!AS1661=2,ДАННЫЕ!AT1661=2),2,0)&amp;"t"&amp;IF(T1661&gt;0,"1"&amp;T1661,"00")&amp;"f"&amp;IF(ДАННЫЕ!$AC1661,"1"&amp;ДАННЫЕ!$AC1661,"00")&amp;"b"&amp;IF(ДАННЫЕ!$AD1661,"1"&amp;ДАННЫЕ!$AD1661,"00")&amp;"g"&amp;IF(ДАННЫЕ!$AF1661,"1"&amp;ДАННЫЕ!$AF1661,"00")&amp;"c"&amp;IF(ДАННЫЕ!$AG1661,"1"&amp;ДАННЫЕ!$AG1661,"00")&amp;"i"&amp;IF(ДАННЫЕ!$AH1661,"1"&amp;ДАННЫЕ!$AH1661,"00")&amp;"r"&amp;IF(ДАННЫЕ!$AL1661,"1"&amp;ДАННЫЕ!$AL1661,"00")&amp;"m"&amp;IF(ДАННЫЕ!$AI1661,"1"&amp;ДАННЫЕ!$AI1661,"00")&amp;"hS"&amp;IF(ДАННЫЕ!$AJ1661,"1"&amp;ДАННЫЕ!$AJ1661,"00")&amp;"hZ"&amp;IF(ДАННЫЕ!$AK1661,"1"&amp;ДАННЫЕ!$AK1661,"00")&amp;"p"&amp;IF(ДАННЫЕ!$AP1661,"1"&amp;ДАННЫЕ!$AP1661,"00")&amp;"k"&amp;IF(ДАННЫЕ!$AQ1661,"1"&amp;ДАННЫЕ!$AQ1661,"00")&amp;"z"&amp;IF(ДАННЫЕ!$AR1661,"1"&amp;ДАННЫЕ!$AR1661,"00")&amp;"j"&amp;IF(ДАННЫЕ!$AM1661,"1"&amp;ДАННЫЕ!$AM1661,"00")&amp;"n"&amp;IF(ДАННЫЕ!$AN1661,"1"&amp;ДАННЫЕ!$AN1661,"00")&amp;"E"&amp;ДАННЫЕ!BI1661&amp;"L"&amp;ДАННЫЕ!AO1661&amp;"h"&amp;IF(ДАННЫЕ!$AU1661&gt;0,1,0)&amp;"v"&amp;IF(ДАННЫЕ!$AW1661&gt;0,1,0)&amp;"a"&amp;IF(ДАННЫЕ!$AS1661,"1"&amp;ДАННЫЕ!$AS1661,"00")&amp;"s"&amp;IF(ДАННЫЕ!$AT1661,"1"&amp;ДАННЫЕ!$AT1661,"00")&amp;"u"&amp;IF(ДАННЫЕ!$CJ1661&gt;0,1,0)&amp;"y"&amp;B1661&amp;"d"&amp;H1661&amp;"e"&amp;F1661&amp;G1661</f>
        <v>x0w00t00f00b00g00c00i00r00m00hS00hZ00p00k00z00j00n00ELh0v0a00s00u0y0de</v>
      </c>
      <c r="L1661" s="28" t="str">
        <f ca="1">ДАННЫЕ!$I1661&amp;"VN"&amp;IF(ДАННЫЕ!AW1661&gt;0,11,10)&amp;"CD"&amp;IF(ДАННЫЕ!BF1661&gt;500,16,IF(ДАННЫЕ!BF1661&gt;350,15,IF(ДАННЫЕ!BF1661&gt;=200,14,IF(ДАННЫЕ!BF1661&gt;=100,13,IF(ДАННЫЕ!BF1661&gt;=50,12,IF(ДАННЫЕ!BF1661&gt;0,11,10))))))&amp;"AR"&amp;IF(ДАННЫЕ!BX1661&gt;0,1,0)&amp;"GD"&amp;B1661&amp;"VV"&amp;IF(E1661&gt;=5,IF(E1661&lt;18,1,0),0)</f>
        <v>VN10CD10AR0GD0VV0</v>
      </c>
      <c r="M1661" s="28" t="str">
        <f>ДАННЫЕ!$I1661&amp;"b"&amp;ДАННЫЕ!$BI1661&amp;"r"&amp;ДАННЫЕ!$BJ1661&amp;"CD"&amp;IF(ДАННЫЕ!BF1661&gt;0,IF(ДАННЫЕ!BF1661&lt;200,1,IF(ДАННЫЕ!BF1661&lt;350,2,3)),0)&amp;"h"&amp;IF(ДАННЫЕ!$BK1661+ДАННЫЕ!$BL1661+ДАННЫЕ!$BM1661&gt;0,1,0)&amp;"x"&amp;ДАННЫЕ!$BK1661&amp;"y"&amp;ДАННЫЕ!$BL1661&amp;"z"&amp;ДАННЫЕ!$BM1661&amp;"c"&amp;IF(ДАННЫЕ!$BK1661+ДАННЫЕ!$BL1661+ДАННЫЕ!$BM1661=3,1,0)&amp;"a"&amp;IF(ДАННЫЕ!$BQ1661+ДАННЫЕ!$BR1661&gt;0,1,0)&amp;"d"&amp;ДАННЫЕ!$BQ1661&amp;"v"&amp;ДАННЫЕ!$BR1661&amp;"p"&amp;ДАННЫЕ!$BS1661&amp;"n"&amp;ДАННЫЕ!$BU1661&amp;"t"&amp;ДАННЫЕ!$BV1661&amp;"o"&amp;ДАННЫЕ!$BT1661&amp;"l"&amp;IF(ДАННЫЕ!$BN1661&gt;0,1,0)&amp;ДАННЫЕ!$BN1661&amp;"g"&amp;ДАННЫЕ!$BO1661&amp;"s"&amp;ДАННЫЕ!$BP1661&amp;"DZ"&amp;IF(ДАННЫЕ!B1661-ДАННЫЕ!G1661 &lt; 60,IF(ДАННЫЕ!B1661-ДАННЫЕ!G1661 &gt;= 0,1,0),0)&amp;"u"&amp;IF(ДАННЫЕ!$CJ1661&gt;0,1,0)</f>
        <v>brCD0h0xyzc0a0dvpntol0gsDZ1u0</v>
      </c>
      <c r="N1661" s="28" t="str">
        <f ca="1">ДАННЫЕ!$F1661&amp;ДАННЫЕ!$I1661&amp;"g"&amp;B1661&amp;"cf"&amp;D1661&amp;"a"&amp;IF(ДАННЫЕ!$BX1661&gt;0,1,0)&amp;IF(ДАННЫЕ!$BF1661&gt;500,1,IF(ДАННЫЕ!$BF1661&gt;350,2,IF(ДАННЫЕ!$BF1661&gt;=200,3,IF(ДАННЫЕ!$BF1661&gt;=100,4,IF(ДАННЫЕ!$BF1661&gt;=50,5,IF(ДАННЫЕ!$BF1661&lt;50,6,0))))))&amp;"AR"&amp;IF(DATEDIF(ДАННЫЕ!$BX1661,ДАННЫЕ!$F$1,"y")&gt;1,1,0)&amp;"VG"&amp;IF(ДАННЫЕ!$BH1661="0",1,0)&amp;"o"&amp;IF(T1661+ДАННЫЕ!$AF1661+ДАННЫЕ!$AG1661+ДАННЫЕ!$AH1661+ДАННЫЕ!$AI1661+ДАННЫЕ!$AJ1661+ДАННЫЕ!$AP1661+ДАННЫЕ!$AQ1661+ДАННЫЕ!$AR1661+ДАННЫЕ!$AU1661+ДАННЫЕ!$AW1661+ДАННЫЕ!$AS1661+ДАННЫЕ!$AT1661&gt;0,1,0)&amp;"x"&amp;ДАННЫЕ!$AG1661&amp;"p"&amp;IF(ДАННЫЕ!$BY1661&gt;0,1,0)&amp;"v"&amp;IF(ДАННЫЕ!$BZ1661&gt;0,1,0)&amp;"n"&amp;ДАННЫЕ!$CA1661&amp;"t"&amp;ДАННЫЕ!$AY1661&amp;"k"&amp;ДАННЫЕ!$CB1661&amp;"q"&amp;ДАННЫЕ!$CC1661&amp;"w"&amp;ДАННЫЕ!$CD1661&amp;"e"&amp;ДАННЫЕ!$CE1661&amp;"m"&amp;ДАННЫЕ!$CF1661&amp;"c"&amp;ДАННЫЕ!$CG1661&amp;"z"&amp;ДАННЫЕ!$CH1661&amp;"d"&amp;IF(H1661=4,1,0)&amp;"s"&amp;IF(ДАННЫЕ!$J1661=1,0,1)&amp;"u"&amp;IF(ДАННЫЕ!$CJ1661&gt;0,1,0)</f>
        <v>g0cf0a06AR1VG0o0xp0v0ntkqwemczd0s1u0</v>
      </c>
      <c r="O1661" s="28" t="str">
        <f>ДАННЫЕ!$I1661&amp;"g"&amp;B1661&amp;A1661&amp;"f"&amp;P1661&amp;"c"&amp;IF(ДАННЫЕ!$U1661&gt;0,1,0)&amp;"s"&amp;IF(ДАННЫЕ!$Q1661&gt;0,IF(YEAR(ДАННЫЕ!$F$1)=YEAR(ДАННЫЕ!$Q1661),IF(MONTH(ДАННЫЕ!$F$1)=MONTH(ДАННЫЕ!$Q1661),111,11),1),0)&amp;"i"&amp;IF(ДАННЫЕ!$R1661+ДАННЫЕ!$S1661+ДАННЫЕ!$T1661=0,0,1)&amp;"h"&amp;IF(ДАННЫЕ!$P1661&gt;0,1,0)&amp;"p"&amp;IF(ДАННЫЕ!$CI1661&gt;0,IF(YEAR(ДАННЫЕ!$F$1)=YEAR(ДАННЫЕ!$CI1661),IF(MONTH(ДАННЫЕ!$F$1)=MONTH(ДАННЫЕ!$CI1661),111,11),1),0)&amp;"d"&amp;IF(ДАННЫЕ!$CJ1661&gt;0,IF(YEAR(ДАННЫЕ!$F$1)=YEAR(ДАННЫЕ!$CJ1661),IF(MONTH(ДАННЫЕ!$F$1)=MONTH(ДАННЫЕ!$CJ1661),111,11),1),0)&amp;"o"&amp;IF(ДАННЫЕ!$CK1661&gt;0,IF(MONTH(ДАННЫЕ!$F$1)=MONTH(ДАННЫЕ!$CK1661),111,11),0)&amp;"v"&amp;IF(ДАННЫЕ!$BE1661&gt;0,IF(MONTH(ДАННЫЕ!$F$1)=MONTH(ДАННЫЕ!$BE1661),111,11),0)</f>
        <v>g00f0c0s0i0h0p0d0o0v0</v>
      </c>
      <c r="P1661" s="15">
        <f t="shared" si="80"/>
        <v>0</v>
      </c>
      <c r="Q1661" s="15">
        <f>IF(ДАННЫЕ!$F$1&gt;ДАННЫЕ!$N1661,IF(YEAR(ДАННЫЕ!$F$1)=YEAR(ДАННЫЕ!M1661),1,0),0)</f>
        <v>0</v>
      </c>
      <c r="R1661" s="15">
        <f>IF(ДАННЫЕ!$F$1&gt;ДАННЫЕ!$N1661,IF(YEAR(ДАННЫЕ!$F$1)=YEAR(ДАННЫЕ!N1661),1,0),0)</f>
        <v>0</v>
      </c>
      <c r="S1661" s="15">
        <f>IF(ДАННЫЕ!$AA1661="2А",1,IF(ДАННЫЕ!$AA1661="2Б",2,IF(ДАННЫЕ!$AA1661="2В",3,IF(ДАННЫЕ!$AA1661=3,4,IF(ДАННЫЕ!$AA1661="4А",5,IF(ДАННЫЕ!$AA1661="4Б",6,IF(ДАННЫЕ!$AA1661="4В",7,IF(ДАННЫЕ!$AA1661=5,8,0))))))))</f>
        <v>0</v>
      </c>
      <c r="T1661" s="15">
        <f>IF(OR(ДАННЫЕ!$AC1661=2,ДАННЫЕ!$AD1661=2,ДАННЫЕ!$AE1661=2),2,IF(OR(ДАННЫЕ!$AC1661=1,ДАННЫЕ!$AD1661=1,ДАННЫЕ!$AE1661=1),1,0))</f>
        <v>0</v>
      </c>
    </row>
    <row r="1662" spans="1:20" x14ac:dyDescent="0.2">
      <c r="A1662" s="78">
        <f>IF(B1662&gt;0,IF(MONTH(ДАННЫЕ!$F$1)=MONTH(ДАННЫЕ!$B1662),1,0),0)</f>
        <v>0</v>
      </c>
      <c r="B1662" s="14">
        <f>IF(ДАННЫЕ!$B1662&gt;0,IF(YEAR(ДАННЫЕ!$F$1)=YEAR(ДАННЫЕ!$B1662),1,0),0)</f>
        <v>0</v>
      </c>
      <c r="C1662" s="14">
        <f>IF(ДАННЫЕ!$CM1662&gt;0,IF(YEAR(ДАННЫЕ!$F$1)=YEAR(ДАННЫЕ!$CM1662),1,0),0)</f>
        <v>0</v>
      </c>
      <c r="D1662" s="14">
        <f>IF(ДАННЫЕ!$CJ1662&gt;0,IF(ДАННЫЕ!$CL1662&gt;ДАННЫЕ!$F$1,1,IF(ДАННЫЕ!$CL1662&gt;0,0,1)),0)</f>
        <v>0</v>
      </c>
      <c r="E1662" s="43" t="str">
        <f ca="1">IF(ДАННЫЕ!$F$1&gt;0,IF(ДАННЫЕ!$G1662&gt;0,DATEDIF(ДАННЫЕ!$G1662,ДАННЫЕ!$F$1,"y"),""),IF(ДАННЫЕ!$G1662&gt;0,DATEDIF(ДАННЫЕ!$G1662,TODAY(),"y"),""))</f>
        <v/>
      </c>
      <c r="F1662" s="43" t="str">
        <f xml:space="preserve"> IF(ДАННЫЕ!$F1662="М",IF(E1662&gt;=18,IF(E1662&lt;60,1,""),""),"")&amp;IF(ДАННЫЕ!$F1662="Ж",IF(E1662&gt;=18,IF(E1662&lt;55,1,""),""),"")</f>
        <v/>
      </c>
      <c r="G1662" s="43" t="str">
        <f xml:space="preserve"> IF(ДАННЫЕ!$F1662="М",IF(E1662&gt;=60,2,""),"")&amp;IF(ДАННЫЕ!$F1662="Ж",IF(E1662&gt;=55,2,""),"")</f>
        <v/>
      </c>
      <c r="H1662" s="43" t="str">
        <f t="shared" ca="1" si="78"/>
        <v/>
      </c>
      <c r="I1662" s="43" t="str">
        <f t="shared" ca="1" si="79"/>
        <v>03</v>
      </c>
      <c r="J1662" s="28" t="str">
        <f ca="1">ДАННЫЕ!$F1662&amp;H1662&amp;I1662&amp;ДАННЫЕ!$I1662&amp;"m"&amp;IF(ДАННЫЕ!$I1662&gt;0,IF(ДАННЫЕ!$J1662&gt;0,0,1),"")&amp;"f"&amp;IF(ДАННЫЕ!$R1662&gt;0,IF(YEAR(ДАННЫЕ!$F$1)=YEAR(ДАННЫЕ!$R1662),1,0),0)&amp;"z"&amp;ДАННЫЕ!$R1662&amp;"p"&amp;ДАННЫЕ!$S1662&amp;"i"&amp;ДАННЫЕ!$T1662&amp;"h"&amp;ДАННЫЕ!$K1662&amp;"be"&amp;ДАННЫЕ!$BI1662&amp;"CD"&amp;IF(ДАННЫЕ!BF1662&gt;500,4,IF(ДАННЫЕ!BF1662&gt;350,3,IF(ДАННЫЕ!BF1662&gt;200,2,IF(ДАННЫЕ!BF1662&gt;0,1,0))))&amp;"g"&amp;B1662&amp;"d"&amp;H1662&amp;"l"&amp;ДАННЫЕ!AT1662&amp;"a"&amp;ДАННЫЕ!$V1662&amp;"v"&amp;R1662&amp;"k"&amp;ДАННЫЕ!$U1662&amp;"s"&amp;ДАННЫЕ!$Y1662&amp;"t"&amp;ДАННЫЕ!$X1662&amp;"b"&amp;IF(ДАННЫЕ!$Q1662&gt;1,1,0)&amp;"PP"&amp;ДАННЫЕ!Z1662&amp;"c"&amp;S1662&amp;"x"&amp;IF(ДАННЫЕ!$BY1662&gt;0,IF(YEAR(ДАННЫЕ!$F$1)=YEAR(ДАННЫЕ!$BY1662),1,0),0)&amp;"n"&amp;IF(ДАННЫЕ!$BZ1662&gt;0,IF(YEAR(ДАННЫЕ!$F$1)=YEAR(ДАННЫЕ!$BZ1662),1,0),0)&amp;"u"&amp;D1662&amp;"z"&amp;IF(ДАННЫЕ!$CL1662&gt;0,IF(YEAR(ДАННЫЕ!$F$1)&gt;YEAR(ДАННЫЕ!$CL1662),11,12),0)</f>
        <v>03mf0zpihbeCD0g0dlav0kstb0PPc0x0n0u0z0</v>
      </c>
      <c r="K1662" s="28" t="str">
        <f ca="1">ДАННЫЕ!$I1662&amp;"x"&amp;B1662&amp;"w"&amp;IF(T1662+ДАННЫЕ!AD1662+ДАННЫЕ!AE1662+ДАННЫЕ!AF1662+ДАННЫЕ!AG1662+ДАННЫЕ!AH1662+ДАННЫЕ!$AL1662+ДАННЫЕ!AI1662+ДАННЫЕ!AJ1662+ДАННЫЕ!AK1662+ДАННЫЕ!AP1662+ДАННЫЕ!AQ1662+ДАННЫЕ!AR1662+ДАННЫЕ!$AM1662+ДАННЫЕ!$AN1662+ДАННЫЕ!AS1662+ДАННЫЕ!AT1662&gt;0,1,0)&amp;IF(OR(T1662=2,ДАННЫЕ!AD1662=2,ДАННЫЕ!AE1662=2,ДАННЫЕ!AF1662=2,ДАННЫЕ!AG1662=2,ДАННЫЕ!AH1662=2,ДАННЫЕ!$AL1662=2,ДАННЫЕ!AI1662=2,ДАННЫЕ!AJ1662=2,ДАННЫЕ!AK1662=2,ДАННЫЕ!AP1662=2,ДАННЫЕ!AQ1662=2,ДАННЫЕ!AR1662=2,ДАННЫЕ!$AM1662=2,ДАННЫЕ!$AN1662=2,ДАННЫЕ!AS1662=2,ДАННЫЕ!AT1662=2),2,0)&amp;"t"&amp;IF(T1662&gt;0,"1"&amp;T1662,"00")&amp;"f"&amp;IF(ДАННЫЕ!$AC1662,"1"&amp;ДАННЫЕ!$AC1662,"00")&amp;"b"&amp;IF(ДАННЫЕ!$AD1662,"1"&amp;ДАННЫЕ!$AD1662,"00")&amp;"g"&amp;IF(ДАННЫЕ!$AF1662,"1"&amp;ДАННЫЕ!$AF1662,"00")&amp;"c"&amp;IF(ДАННЫЕ!$AG1662,"1"&amp;ДАННЫЕ!$AG1662,"00")&amp;"i"&amp;IF(ДАННЫЕ!$AH1662,"1"&amp;ДАННЫЕ!$AH1662,"00")&amp;"r"&amp;IF(ДАННЫЕ!$AL1662,"1"&amp;ДАННЫЕ!$AL1662,"00")&amp;"m"&amp;IF(ДАННЫЕ!$AI1662,"1"&amp;ДАННЫЕ!$AI1662,"00")&amp;"hS"&amp;IF(ДАННЫЕ!$AJ1662,"1"&amp;ДАННЫЕ!$AJ1662,"00")&amp;"hZ"&amp;IF(ДАННЫЕ!$AK1662,"1"&amp;ДАННЫЕ!$AK1662,"00")&amp;"p"&amp;IF(ДАННЫЕ!$AP1662,"1"&amp;ДАННЫЕ!$AP1662,"00")&amp;"k"&amp;IF(ДАННЫЕ!$AQ1662,"1"&amp;ДАННЫЕ!$AQ1662,"00")&amp;"z"&amp;IF(ДАННЫЕ!$AR1662,"1"&amp;ДАННЫЕ!$AR1662,"00")&amp;"j"&amp;IF(ДАННЫЕ!$AM1662,"1"&amp;ДАННЫЕ!$AM1662,"00")&amp;"n"&amp;IF(ДАННЫЕ!$AN1662,"1"&amp;ДАННЫЕ!$AN1662,"00")&amp;"E"&amp;ДАННЫЕ!BI1662&amp;"L"&amp;ДАННЫЕ!AO1662&amp;"h"&amp;IF(ДАННЫЕ!$AU1662&gt;0,1,0)&amp;"v"&amp;IF(ДАННЫЕ!$AW1662&gt;0,1,0)&amp;"a"&amp;IF(ДАННЫЕ!$AS1662,"1"&amp;ДАННЫЕ!$AS1662,"00")&amp;"s"&amp;IF(ДАННЫЕ!$AT1662,"1"&amp;ДАННЫЕ!$AT1662,"00")&amp;"u"&amp;IF(ДАННЫЕ!$CJ1662&gt;0,1,0)&amp;"y"&amp;B1662&amp;"d"&amp;H1662&amp;"e"&amp;F1662&amp;G1662</f>
        <v>x0w00t00f00b00g00c00i00r00m00hS00hZ00p00k00z00j00n00ELh0v0a00s00u0y0de</v>
      </c>
      <c r="L1662" s="28" t="str">
        <f ca="1">ДАННЫЕ!$I1662&amp;"VN"&amp;IF(ДАННЫЕ!AW1662&gt;0,11,10)&amp;"CD"&amp;IF(ДАННЫЕ!BF1662&gt;500,16,IF(ДАННЫЕ!BF1662&gt;350,15,IF(ДАННЫЕ!BF1662&gt;=200,14,IF(ДАННЫЕ!BF1662&gt;=100,13,IF(ДАННЫЕ!BF1662&gt;=50,12,IF(ДАННЫЕ!BF1662&gt;0,11,10))))))&amp;"AR"&amp;IF(ДАННЫЕ!BX1662&gt;0,1,0)&amp;"GD"&amp;B1662&amp;"VV"&amp;IF(E1662&gt;=5,IF(E1662&lt;18,1,0),0)</f>
        <v>VN10CD10AR0GD0VV0</v>
      </c>
      <c r="M1662" s="28" t="str">
        <f>ДАННЫЕ!$I1662&amp;"b"&amp;ДАННЫЕ!$BI1662&amp;"r"&amp;ДАННЫЕ!$BJ1662&amp;"CD"&amp;IF(ДАННЫЕ!BF1662&gt;0,IF(ДАННЫЕ!BF1662&lt;200,1,IF(ДАННЫЕ!BF1662&lt;350,2,3)),0)&amp;"h"&amp;IF(ДАННЫЕ!$BK1662+ДАННЫЕ!$BL1662+ДАННЫЕ!$BM1662&gt;0,1,0)&amp;"x"&amp;ДАННЫЕ!$BK1662&amp;"y"&amp;ДАННЫЕ!$BL1662&amp;"z"&amp;ДАННЫЕ!$BM1662&amp;"c"&amp;IF(ДАННЫЕ!$BK1662+ДАННЫЕ!$BL1662+ДАННЫЕ!$BM1662=3,1,0)&amp;"a"&amp;IF(ДАННЫЕ!$BQ1662+ДАННЫЕ!$BR1662&gt;0,1,0)&amp;"d"&amp;ДАННЫЕ!$BQ1662&amp;"v"&amp;ДАННЫЕ!$BR1662&amp;"p"&amp;ДАННЫЕ!$BS1662&amp;"n"&amp;ДАННЫЕ!$BU1662&amp;"t"&amp;ДАННЫЕ!$BV1662&amp;"o"&amp;ДАННЫЕ!$BT1662&amp;"l"&amp;IF(ДАННЫЕ!$BN1662&gt;0,1,0)&amp;ДАННЫЕ!$BN1662&amp;"g"&amp;ДАННЫЕ!$BO1662&amp;"s"&amp;ДАННЫЕ!$BP1662&amp;"DZ"&amp;IF(ДАННЫЕ!B1662-ДАННЫЕ!G1662 &lt; 60,IF(ДАННЫЕ!B1662-ДАННЫЕ!G1662 &gt;= 0,1,0),0)&amp;"u"&amp;IF(ДАННЫЕ!$CJ1662&gt;0,1,0)</f>
        <v>brCD0h0xyzc0a0dvpntol0gsDZ1u0</v>
      </c>
      <c r="N1662" s="28" t="str">
        <f ca="1">ДАННЫЕ!$F1662&amp;ДАННЫЕ!$I1662&amp;"g"&amp;B1662&amp;"cf"&amp;D1662&amp;"a"&amp;IF(ДАННЫЕ!$BX1662&gt;0,1,0)&amp;IF(ДАННЫЕ!$BF1662&gt;500,1,IF(ДАННЫЕ!$BF1662&gt;350,2,IF(ДАННЫЕ!$BF1662&gt;=200,3,IF(ДАННЫЕ!$BF1662&gt;=100,4,IF(ДАННЫЕ!$BF1662&gt;=50,5,IF(ДАННЫЕ!$BF1662&lt;50,6,0))))))&amp;"AR"&amp;IF(DATEDIF(ДАННЫЕ!$BX1662,ДАННЫЕ!$F$1,"y")&gt;1,1,0)&amp;"VG"&amp;IF(ДАННЫЕ!$BH1662="0",1,0)&amp;"o"&amp;IF(T1662+ДАННЫЕ!$AF1662+ДАННЫЕ!$AG1662+ДАННЫЕ!$AH1662+ДАННЫЕ!$AI1662+ДАННЫЕ!$AJ1662+ДАННЫЕ!$AP1662+ДАННЫЕ!$AQ1662+ДАННЫЕ!$AR1662+ДАННЫЕ!$AU1662+ДАННЫЕ!$AW1662+ДАННЫЕ!$AS1662+ДАННЫЕ!$AT1662&gt;0,1,0)&amp;"x"&amp;ДАННЫЕ!$AG1662&amp;"p"&amp;IF(ДАННЫЕ!$BY1662&gt;0,1,0)&amp;"v"&amp;IF(ДАННЫЕ!$BZ1662&gt;0,1,0)&amp;"n"&amp;ДАННЫЕ!$CA1662&amp;"t"&amp;ДАННЫЕ!$AY1662&amp;"k"&amp;ДАННЫЕ!$CB1662&amp;"q"&amp;ДАННЫЕ!$CC1662&amp;"w"&amp;ДАННЫЕ!$CD1662&amp;"e"&amp;ДАННЫЕ!$CE1662&amp;"m"&amp;ДАННЫЕ!$CF1662&amp;"c"&amp;ДАННЫЕ!$CG1662&amp;"z"&amp;ДАННЫЕ!$CH1662&amp;"d"&amp;IF(H1662=4,1,0)&amp;"s"&amp;IF(ДАННЫЕ!$J1662=1,0,1)&amp;"u"&amp;IF(ДАННЫЕ!$CJ1662&gt;0,1,0)</f>
        <v>g0cf0a06AR1VG0o0xp0v0ntkqwemczd0s1u0</v>
      </c>
      <c r="O1662" s="28" t="str">
        <f>ДАННЫЕ!$I1662&amp;"g"&amp;B1662&amp;A1662&amp;"f"&amp;P1662&amp;"c"&amp;IF(ДАННЫЕ!$U1662&gt;0,1,0)&amp;"s"&amp;IF(ДАННЫЕ!$Q1662&gt;0,IF(YEAR(ДАННЫЕ!$F$1)=YEAR(ДАННЫЕ!$Q1662),IF(MONTH(ДАННЫЕ!$F$1)=MONTH(ДАННЫЕ!$Q1662),111,11),1),0)&amp;"i"&amp;IF(ДАННЫЕ!$R1662+ДАННЫЕ!$S1662+ДАННЫЕ!$T1662=0,0,1)&amp;"h"&amp;IF(ДАННЫЕ!$P1662&gt;0,1,0)&amp;"p"&amp;IF(ДАННЫЕ!$CI1662&gt;0,IF(YEAR(ДАННЫЕ!$F$1)=YEAR(ДАННЫЕ!$CI1662),IF(MONTH(ДАННЫЕ!$F$1)=MONTH(ДАННЫЕ!$CI1662),111,11),1),0)&amp;"d"&amp;IF(ДАННЫЕ!$CJ1662&gt;0,IF(YEAR(ДАННЫЕ!$F$1)=YEAR(ДАННЫЕ!$CJ1662),IF(MONTH(ДАННЫЕ!$F$1)=MONTH(ДАННЫЕ!$CJ1662),111,11),1),0)&amp;"o"&amp;IF(ДАННЫЕ!$CK1662&gt;0,IF(MONTH(ДАННЫЕ!$F$1)=MONTH(ДАННЫЕ!$CK1662),111,11),0)&amp;"v"&amp;IF(ДАННЫЕ!$BE1662&gt;0,IF(MONTH(ДАННЫЕ!$F$1)=MONTH(ДАННЫЕ!$BE1662),111,11),0)</f>
        <v>g00f0c0s0i0h0p0d0o0v0</v>
      </c>
      <c r="P1662" s="15">
        <f t="shared" si="80"/>
        <v>0</v>
      </c>
      <c r="Q1662" s="15">
        <f>IF(ДАННЫЕ!$F$1&gt;ДАННЫЕ!$N1662,IF(YEAR(ДАННЫЕ!$F$1)=YEAR(ДАННЫЕ!M1662),1,0),0)</f>
        <v>0</v>
      </c>
      <c r="R1662" s="15">
        <f>IF(ДАННЫЕ!$F$1&gt;ДАННЫЕ!$N1662,IF(YEAR(ДАННЫЕ!$F$1)=YEAR(ДАННЫЕ!N1662),1,0),0)</f>
        <v>0</v>
      </c>
      <c r="S1662" s="15">
        <f>IF(ДАННЫЕ!$AA1662="2А",1,IF(ДАННЫЕ!$AA1662="2Б",2,IF(ДАННЫЕ!$AA1662="2В",3,IF(ДАННЫЕ!$AA1662=3,4,IF(ДАННЫЕ!$AA1662="4А",5,IF(ДАННЫЕ!$AA1662="4Б",6,IF(ДАННЫЕ!$AA1662="4В",7,IF(ДАННЫЕ!$AA1662=5,8,0))))))))</f>
        <v>0</v>
      </c>
      <c r="T1662" s="15">
        <f>IF(OR(ДАННЫЕ!$AC1662=2,ДАННЫЕ!$AD1662=2,ДАННЫЕ!$AE1662=2),2,IF(OR(ДАННЫЕ!$AC1662=1,ДАННЫЕ!$AD1662=1,ДАННЫЕ!$AE1662=1),1,0))</f>
        <v>0</v>
      </c>
    </row>
    <row r="1663" spans="1:20" x14ac:dyDescent="0.2">
      <c r="A1663" s="78">
        <f>IF(B1663&gt;0,IF(MONTH(ДАННЫЕ!$F$1)=MONTH(ДАННЫЕ!$B1663),1,0),0)</f>
        <v>0</v>
      </c>
      <c r="B1663" s="14">
        <f>IF(ДАННЫЕ!$B1663&gt;0,IF(YEAR(ДАННЫЕ!$F$1)=YEAR(ДАННЫЕ!$B1663),1,0),0)</f>
        <v>0</v>
      </c>
      <c r="C1663" s="14">
        <f>IF(ДАННЫЕ!$CM1663&gt;0,IF(YEAR(ДАННЫЕ!$F$1)=YEAR(ДАННЫЕ!$CM1663),1,0),0)</f>
        <v>0</v>
      </c>
      <c r="D1663" s="14">
        <f>IF(ДАННЫЕ!$CJ1663&gt;0,IF(ДАННЫЕ!$CL1663&gt;ДАННЫЕ!$F$1,1,IF(ДАННЫЕ!$CL1663&gt;0,0,1)),0)</f>
        <v>0</v>
      </c>
      <c r="E1663" s="43" t="str">
        <f ca="1">IF(ДАННЫЕ!$F$1&gt;0,IF(ДАННЫЕ!$G1663&gt;0,DATEDIF(ДАННЫЕ!$G1663,ДАННЫЕ!$F$1,"y"),""),IF(ДАННЫЕ!$G1663&gt;0,DATEDIF(ДАННЫЕ!$G1663,TODAY(),"y"),""))</f>
        <v/>
      </c>
      <c r="F1663" s="43" t="str">
        <f xml:space="preserve"> IF(ДАННЫЕ!$F1663="М",IF(E1663&gt;=18,IF(E1663&lt;60,1,""),""),"")&amp;IF(ДАННЫЕ!$F1663="Ж",IF(E1663&gt;=18,IF(E1663&lt;55,1,""),""),"")</f>
        <v/>
      </c>
      <c r="G1663" s="43" t="str">
        <f xml:space="preserve"> IF(ДАННЫЕ!$F1663="М",IF(E1663&gt;=60,2,""),"")&amp;IF(ДАННЫЕ!$F1663="Ж",IF(E1663&gt;=55,2,""),"")</f>
        <v/>
      </c>
      <c r="H1663" s="43" t="str">
        <f t="shared" ca="1" si="78"/>
        <v/>
      </c>
      <c r="I1663" s="43" t="str">
        <f t="shared" ca="1" si="79"/>
        <v>03</v>
      </c>
      <c r="J1663" s="28" t="str">
        <f ca="1">ДАННЫЕ!$F1663&amp;H1663&amp;I1663&amp;ДАННЫЕ!$I1663&amp;"m"&amp;IF(ДАННЫЕ!$I1663&gt;0,IF(ДАННЫЕ!$J1663&gt;0,0,1),"")&amp;"f"&amp;IF(ДАННЫЕ!$R1663&gt;0,IF(YEAR(ДАННЫЕ!$F$1)=YEAR(ДАННЫЕ!$R1663),1,0),0)&amp;"z"&amp;ДАННЫЕ!$R1663&amp;"p"&amp;ДАННЫЕ!$S1663&amp;"i"&amp;ДАННЫЕ!$T1663&amp;"h"&amp;ДАННЫЕ!$K1663&amp;"be"&amp;ДАННЫЕ!$BI1663&amp;"CD"&amp;IF(ДАННЫЕ!BF1663&gt;500,4,IF(ДАННЫЕ!BF1663&gt;350,3,IF(ДАННЫЕ!BF1663&gt;200,2,IF(ДАННЫЕ!BF1663&gt;0,1,0))))&amp;"g"&amp;B1663&amp;"d"&amp;H1663&amp;"l"&amp;ДАННЫЕ!AT1663&amp;"a"&amp;ДАННЫЕ!$V1663&amp;"v"&amp;R1663&amp;"k"&amp;ДАННЫЕ!$U1663&amp;"s"&amp;ДАННЫЕ!$Y1663&amp;"t"&amp;ДАННЫЕ!$X1663&amp;"b"&amp;IF(ДАННЫЕ!$Q1663&gt;1,1,0)&amp;"PP"&amp;ДАННЫЕ!Z1663&amp;"c"&amp;S1663&amp;"x"&amp;IF(ДАННЫЕ!$BY1663&gt;0,IF(YEAR(ДАННЫЕ!$F$1)=YEAR(ДАННЫЕ!$BY1663),1,0),0)&amp;"n"&amp;IF(ДАННЫЕ!$BZ1663&gt;0,IF(YEAR(ДАННЫЕ!$F$1)=YEAR(ДАННЫЕ!$BZ1663),1,0),0)&amp;"u"&amp;D1663&amp;"z"&amp;IF(ДАННЫЕ!$CL1663&gt;0,IF(YEAR(ДАННЫЕ!$F$1)&gt;YEAR(ДАННЫЕ!$CL1663),11,12),0)</f>
        <v>03mf0zpihbeCD0g0dlav0kstb0PPc0x0n0u0z0</v>
      </c>
      <c r="K1663" s="28" t="str">
        <f ca="1">ДАННЫЕ!$I1663&amp;"x"&amp;B1663&amp;"w"&amp;IF(T1663+ДАННЫЕ!AD1663+ДАННЫЕ!AE1663+ДАННЫЕ!AF1663+ДАННЫЕ!AG1663+ДАННЫЕ!AH1663+ДАННЫЕ!$AL1663+ДАННЫЕ!AI1663+ДАННЫЕ!AJ1663+ДАННЫЕ!AK1663+ДАННЫЕ!AP1663+ДАННЫЕ!AQ1663+ДАННЫЕ!AR1663+ДАННЫЕ!$AM1663+ДАННЫЕ!$AN1663+ДАННЫЕ!AS1663+ДАННЫЕ!AT1663&gt;0,1,0)&amp;IF(OR(T1663=2,ДАННЫЕ!AD1663=2,ДАННЫЕ!AE1663=2,ДАННЫЕ!AF1663=2,ДАННЫЕ!AG1663=2,ДАННЫЕ!AH1663=2,ДАННЫЕ!$AL1663=2,ДАННЫЕ!AI1663=2,ДАННЫЕ!AJ1663=2,ДАННЫЕ!AK1663=2,ДАННЫЕ!AP1663=2,ДАННЫЕ!AQ1663=2,ДАННЫЕ!AR1663=2,ДАННЫЕ!$AM1663=2,ДАННЫЕ!$AN1663=2,ДАННЫЕ!AS1663=2,ДАННЫЕ!AT1663=2),2,0)&amp;"t"&amp;IF(T1663&gt;0,"1"&amp;T1663,"00")&amp;"f"&amp;IF(ДАННЫЕ!$AC1663,"1"&amp;ДАННЫЕ!$AC1663,"00")&amp;"b"&amp;IF(ДАННЫЕ!$AD1663,"1"&amp;ДАННЫЕ!$AD1663,"00")&amp;"g"&amp;IF(ДАННЫЕ!$AF1663,"1"&amp;ДАННЫЕ!$AF1663,"00")&amp;"c"&amp;IF(ДАННЫЕ!$AG1663,"1"&amp;ДАННЫЕ!$AG1663,"00")&amp;"i"&amp;IF(ДАННЫЕ!$AH1663,"1"&amp;ДАННЫЕ!$AH1663,"00")&amp;"r"&amp;IF(ДАННЫЕ!$AL1663,"1"&amp;ДАННЫЕ!$AL1663,"00")&amp;"m"&amp;IF(ДАННЫЕ!$AI1663,"1"&amp;ДАННЫЕ!$AI1663,"00")&amp;"hS"&amp;IF(ДАННЫЕ!$AJ1663,"1"&amp;ДАННЫЕ!$AJ1663,"00")&amp;"hZ"&amp;IF(ДАННЫЕ!$AK1663,"1"&amp;ДАННЫЕ!$AK1663,"00")&amp;"p"&amp;IF(ДАННЫЕ!$AP1663,"1"&amp;ДАННЫЕ!$AP1663,"00")&amp;"k"&amp;IF(ДАННЫЕ!$AQ1663,"1"&amp;ДАННЫЕ!$AQ1663,"00")&amp;"z"&amp;IF(ДАННЫЕ!$AR1663,"1"&amp;ДАННЫЕ!$AR1663,"00")&amp;"j"&amp;IF(ДАННЫЕ!$AM1663,"1"&amp;ДАННЫЕ!$AM1663,"00")&amp;"n"&amp;IF(ДАННЫЕ!$AN1663,"1"&amp;ДАННЫЕ!$AN1663,"00")&amp;"E"&amp;ДАННЫЕ!BI1663&amp;"L"&amp;ДАННЫЕ!AO1663&amp;"h"&amp;IF(ДАННЫЕ!$AU1663&gt;0,1,0)&amp;"v"&amp;IF(ДАННЫЕ!$AW1663&gt;0,1,0)&amp;"a"&amp;IF(ДАННЫЕ!$AS1663,"1"&amp;ДАННЫЕ!$AS1663,"00")&amp;"s"&amp;IF(ДАННЫЕ!$AT1663,"1"&amp;ДАННЫЕ!$AT1663,"00")&amp;"u"&amp;IF(ДАННЫЕ!$CJ1663&gt;0,1,0)&amp;"y"&amp;B1663&amp;"d"&amp;H1663&amp;"e"&amp;F1663&amp;G1663</f>
        <v>x0w00t00f00b00g00c00i00r00m00hS00hZ00p00k00z00j00n00ELh0v0a00s00u0y0de</v>
      </c>
      <c r="L1663" s="28" t="str">
        <f ca="1">ДАННЫЕ!$I1663&amp;"VN"&amp;IF(ДАННЫЕ!AW1663&gt;0,11,10)&amp;"CD"&amp;IF(ДАННЫЕ!BF1663&gt;500,16,IF(ДАННЫЕ!BF1663&gt;350,15,IF(ДАННЫЕ!BF1663&gt;=200,14,IF(ДАННЫЕ!BF1663&gt;=100,13,IF(ДАННЫЕ!BF1663&gt;=50,12,IF(ДАННЫЕ!BF1663&gt;0,11,10))))))&amp;"AR"&amp;IF(ДАННЫЕ!BX1663&gt;0,1,0)&amp;"GD"&amp;B1663&amp;"VV"&amp;IF(E1663&gt;=5,IF(E1663&lt;18,1,0),0)</f>
        <v>VN10CD10AR0GD0VV0</v>
      </c>
      <c r="M1663" s="28" t="str">
        <f>ДАННЫЕ!$I1663&amp;"b"&amp;ДАННЫЕ!$BI1663&amp;"r"&amp;ДАННЫЕ!$BJ1663&amp;"CD"&amp;IF(ДАННЫЕ!BF1663&gt;0,IF(ДАННЫЕ!BF1663&lt;200,1,IF(ДАННЫЕ!BF1663&lt;350,2,3)),0)&amp;"h"&amp;IF(ДАННЫЕ!$BK1663+ДАННЫЕ!$BL1663+ДАННЫЕ!$BM1663&gt;0,1,0)&amp;"x"&amp;ДАННЫЕ!$BK1663&amp;"y"&amp;ДАННЫЕ!$BL1663&amp;"z"&amp;ДАННЫЕ!$BM1663&amp;"c"&amp;IF(ДАННЫЕ!$BK1663+ДАННЫЕ!$BL1663+ДАННЫЕ!$BM1663=3,1,0)&amp;"a"&amp;IF(ДАННЫЕ!$BQ1663+ДАННЫЕ!$BR1663&gt;0,1,0)&amp;"d"&amp;ДАННЫЕ!$BQ1663&amp;"v"&amp;ДАННЫЕ!$BR1663&amp;"p"&amp;ДАННЫЕ!$BS1663&amp;"n"&amp;ДАННЫЕ!$BU1663&amp;"t"&amp;ДАННЫЕ!$BV1663&amp;"o"&amp;ДАННЫЕ!$BT1663&amp;"l"&amp;IF(ДАННЫЕ!$BN1663&gt;0,1,0)&amp;ДАННЫЕ!$BN1663&amp;"g"&amp;ДАННЫЕ!$BO1663&amp;"s"&amp;ДАННЫЕ!$BP1663&amp;"DZ"&amp;IF(ДАННЫЕ!B1663-ДАННЫЕ!G1663 &lt; 60,IF(ДАННЫЕ!B1663-ДАННЫЕ!G1663 &gt;= 0,1,0),0)&amp;"u"&amp;IF(ДАННЫЕ!$CJ1663&gt;0,1,0)</f>
        <v>brCD0h0xyzc0a0dvpntol0gsDZ1u0</v>
      </c>
      <c r="N1663" s="28" t="str">
        <f ca="1">ДАННЫЕ!$F1663&amp;ДАННЫЕ!$I1663&amp;"g"&amp;B1663&amp;"cf"&amp;D1663&amp;"a"&amp;IF(ДАННЫЕ!$BX1663&gt;0,1,0)&amp;IF(ДАННЫЕ!$BF1663&gt;500,1,IF(ДАННЫЕ!$BF1663&gt;350,2,IF(ДАННЫЕ!$BF1663&gt;=200,3,IF(ДАННЫЕ!$BF1663&gt;=100,4,IF(ДАННЫЕ!$BF1663&gt;=50,5,IF(ДАННЫЕ!$BF1663&lt;50,6,0))))))&amp;"AR"&amp;IF(DATEDIF(ДАННЫЕ!$BX1663,ДАННЫЕ!$F$1,"y")&gt;1,1,0)&amp;"VG"&amp;IF(ДАННЫЕ!$BH1663="0",1,0)&amp;"o"&amp;IF(T1663+ДАННЫЕ!$AF1663+ДАННЫЕ!$AG1663+ДАННЫЕ!$AH1663+ДАННЫЕ!$AI1663+ДАННЫЕ!$AJ1663+ДАННЫЕ!$AP1663+ДАННЫЕ!$AQ1663+ДАННЫЕ!$AR1663+ДАННЫЕ!$AU1663+ДАННЫЕ!$AW1663+ДАННЫЕ!$AS1663+ДАННЫЕ!$AT1663&gt;0,1,0)&amp;"x"&amp;ДАННЫЕ!$AG1663&amp;"p"&amp;IF(ДАННЫЕ!$BY1663&gt;0,1,0)&amp;"v"&amp;IF(ДАННЫЕ!$BZ1663&gt;0,1,0)&amp;"n"&amp;ДАННЫЕ!$CA1663&amp;"t"&amp;ДАННЫЕ!$AY1663&amp;"k"&amp;ДАННЫЕ!$CB1663&amp;"q"&amp;ДАННЫЕ!$CC1663&amp;"w"&amp;ДАННЫЕ!$CD1663&amp;"e"&amp;ДАННЫЕ!$CE1663&amp;"m"&amp;ДАННЫЕ!$CF1663&amp;"c"&amp;ДАННЫЕ!$CG1663&amp;"z"&amp;ДАННЫЕ!$CH1663&amp;"d"&amp;IF(H1663=4,1,0)&amp;"s"&amp;IF(ДАННЫЕ!$J1663=1,0,1)&amp;"u"&amp;IF(ДАННЫЕ!$CJ1663&gt;0,1,0)</f>
        <v>g0cf0a06AR1VG0o0xp0v0ntkqwemczd0s1u0</v>
      </c>
      <c r="O1663" s="28" t="str">
        <f>ДАННЫЕ!$I1663&amp;"g"&amp;B1663&amp;A1663&amp;"f"&amp;P1663&amp;"c"&amp;IF(ДАННЫЕ!$U1663&gt;0,1,0)&amp;"s"&amp;IF(ДАННЫЕ!$Q1663&gt;0,IF(YEAR(ДАННЫЕ!$F$1)=YEAR(ДАННЫЕ!$Q1663),IF(MONTH(ДАННЫЕ!$F$1)=MONTH(ДАННЫЕ!$Q1663),111,11),1),0)&amp;"i"&amp;IF(ДАННЫЕ!$R1663+ДАННЫЕ!$S1663+ДАННЫЕ!$T1663=0,0,1)&amp;"h"&amp;IF(ДАННЫЕ!$P1663&gt;0,1,0)&amp;"p"&amp;IF(ДАННЫЕ!$CI1663&gt;0,IF(YEAR(ДАННЫЕ!$F$1)=YEAR(ДАННЫЕ!$CI1663),IF(MONTH(ДАННЫЕ!$F$1)=MONTH(ДАННЫЕ!$CI1663),111,11),1),0)&amp;"d"&amp;IF(ДАННЫЕ!$CJ1663&gt;0,IF(YEAR(ДАННЫЕ!$F$1)=YEAR(ДАННЫЕ!$CJ1663),IF(MONTH(ДАННЫЕ!$F$1)=MONTH(ДАННЫЕ!$CJ1663),111,11),1),0)&amp;"o"&amp;IF(ДАННЫЕ!$CK1663&gt;0,IF(MONTH(ДАННЫЕ!$F$1)=MONTH(ДАННЫЕ!$CK1663),111,11),0)&amp;"v"&amp;IF(ДАННЫЕ!$BE1663&gt;0,IF(MONTH(ДАННЫЕ!$F$1)=MONTH(ДАННЫЕ!$BE1663),111,11),0)</f>
        <v>g00f0c0s0i0h0p0d0o0v0</v>
      </c>
      <c r="P1663" s="15">
        <f t="shared" si="80"/>
        <v>0</v>
      </c>
      <c r="Q1663" s="15">
        <f>IF(ДАННЫЕ!$F$1&gt;ДАННЫЕ!$N1663,IF(YEAR(ДАННЫЕ!$F$1)=YEAR(ДАННЫЕ!M1663),1,0),0)</f>
        <v>0</v>
      </c>
      <c r="R1663" s="15">
        <f>IF(ДАННЫЕ!$F$1&gt;ДАННЫЕ!$N1663,IF(YEAR(ДАННЫЕ!$F$1)=YEAR(ДАННЫЕ!N1663),1,0),0)</f>
        <v>0</v>
      </c>
      <c r="S1663" s="15">
        <f>IF(ДАННЫЕ!$AA1663="2А",1,IF(ДАННЫЕ!$AA1663="2Б",2,IF(ДАННЫЕ!$AA1663="2В",3,IF(ДАННЫЕ!$AA1663=3,4,IF(ДАННЫЕ!$AA1663="4А",5,IF(ДАННЫЕ!$AA1663="4Б",6,IF(ДАННЫЕ!$AA1663="4В",7,IF(ДАННЫЕ!$AA1663=5,8,0))))))))</f>
        <v>0</v>
      </c>
      <c r="T1663" s="15">
        <f>IF(OR(ДАННЫЕ!$AC1663=2,ДАННЫЕ!$AD1663=2,ДАННЫЕ!$AE1663=2),2,IF(OR(ДАННЫЕ!$AC1663=1,ДАННЫЕ!$AD1663=1,ДАННЫЕ!$AE1663=1),1,0))</f>
        <v>0</v>
      </c>
    </row>
    <row r="1664" spans="1:20" x14ac:dyDescent="0.2">
      <c r="A1664" s="78">
        <f>IF(B1664&gt;0,IF(MONTH(ДАННЫЕ!$F$1)=MONTH(ДАННЫЕ!$B1664),1,0),0)</f>
        <v>0</v>
      </c>
      <c r="B1664" s="14">
        <f>IF(ДАННЫЕ!$B1664&gt;0,IF(YEAR(ДАННЫЕ!$F$1)=YEAR(ДАННЫЕ!$B1664),1,0),0)</f>
        <v>0</v>
      </c>
      <c r="C1664" s="14">
        <f>IF(ДАННЫЕ!$CM1664&gt;0,IF(YEAR(ДАННЫЕ!$F$1)=YEAR(ДАННЫЕ!$CM1664),1,0),0)</f>
        <v>0</v>
      </c>
      <c r="D1664" s="14">
        <f>IF(ДАННЫЕ!$CJ1664&gt;0,IF(ДАННЫЕ!$CL1664&gt;ДАННЫЕ!$F$1,1,IF(ДАННЫЕ!$CL1664&gt;0,0,1)),0)</f>
        <v>0</v>
      </c>
      <c r="E1664" s="43" t="str">
        <f ca="1">IF(ДАННЫЕ!$F$1&gt;0,IF(ДАННЫЕ!$G1664&gt;0,DATEDIF(ДАННЫЕ!$G1664,ДАННЫЕ!$F$1,"y"),""),IF(ДАННЫЕ!$G1664&gt;0,DATEDIF(ДАННЫЕ!$G1664,TODAY(),"y"),""))</f>
        <v/>
      </c>
      <c r="F1664" s="43" t="str">
        <f xml:space="preserve"> IF(ДАННЫЕ!$F1664="М",IF(E1664&gt;=18,IF(E1664&lt;60,1,""),""),"")&amp;IF(ДАННЫЕ!$F1664="Ж",IF(E1664&gt;=18,IF(E1664&lt;55,1,""),""),"")</f>
        <v/>
      </c>
      <c r="G1664" s="43" t="str">
        <f xml:space="preserve"> IF(ДАННЫЕ!$F1664="М",IF(E1664&gt;=60,2,""),"")&amp;IF(ДАННЫЕ!$F1664="Ж",IF(E1664&gt;=55,2,""),"")</f>
        <v/>
      </c>
      <c r="H1664" s="43" t="str">
        <f t="shared" ca="1" si="78"/>
        <v/>
      </c>
      <c r="I1664" s="43" t="str">
        <f t="shared" ca="1" si="79"/>
        <v>03</v>
      </c>
      <c r="J1664" s="28" t="str">
        <f ca="1">ДАННЫЕ!$F1664&amp;H1664&amp;I1664&amp;ДАННЫЕ!$I1664&amp;"m"&amp;IF(ДАННЫЕ!$I1664&gt;0,IF(ДАННЫЕ!$J1664&gt;0,0,1),"")&amp;"f"&amp;IF(ДАННЫЕ!$R1664&gt;0,IF(YEAR(ДАННЫЕ!$F$1)=YEAR(ДАННЫЕ!$R1664),1,0),0)&amp;"z"&amp;ДАННЫЕ!$R1664&amp;"p"&amp;ДАННЫЕ!$S1664&amp;"i"&amp;ДАННЫЕ!$T1664&amp;"h"&amp;ДАННЫЕ!$K1664&amp;"be"&amp;ДАННЫЕ!$BI1664&amp;"CD"&amp;IF(ДАННЫЕ!BF1664&gt;500,4,IF(ДАННЫЕ!BF1664&gt;350,3,IF(ДАННЫЕ!BF1664&gt;200,2,IF(ДАННЫЕ!BF1664&gt;0,1,0))))&amp;"g"&amp;B1664&amp;"d"&amp;H1664&amp;"l"&amp;ДАННЫЕ!AT1664&amp;"a"&amp;ДАННЫЕ!$V1664&amp;"v"&amp;R1664&amp;"k"&amp;ДАННЫЕ!$U1664&amp;"s"&amp;ДАННЫЕ!$Y1664&amp;"t"&amp;ДАННЫЕ!$X1664&amp;"b"&amp;IF(ДАННЫЕ!$Q1664&gt;1,1,0)&amp;"PP"&amp;ДАННЫЕ!Z1664&amp;"c"&amp;S1664&amp;"x"&amp;IF(ДАННЫЕ!$BY1664&gt;0,IF(YEAR(ДАННЫЕ!$F$1)=YEAR(ДАННЫЕ!$BY1664),1,0),0)&amp;"n"&amp;IF(ДАННЫЕ!$BZ1664&gt;0,IF(YEAR(ДАННЫЕ!$F$1)=YEAR(ДАННЫЕ!$BZ1664),1,0),0)&amp;"u"&amp;D1664&amp;"z"&amp;IF(ДАННЫЕ!$CL1664&gt;0,IF(YEAR(ДАННЫЕ!$F$1)&gt;YEAR(ДАННЫЕ!$CL1664),11,12),0)</f>
        <v>03mf0zpihbeCD0g0dlav0kstb0PPc0x0n0u0z0</v>
      </c>
      <c r="K1664" s="28" t="str">
        <f ca="1">ДАННЫЕ!$I1664&amp;"x"&amp;B1664&amp;"w"&amp;IF(T1664+ДАННЫЕ!AD1664+ДАННЫЕ!AE1664+ДАННЫЕ!AF1664+ДАННЫЕ!AG1664+ДАННЫЕ!AH1664+ДАННЫЕ!$AL1664+ДАННЫЕ!AI1664+ДАННЫЕ!AJ1664+ДАННЫЕ!AK1664+ДАННЫЕ!AP1664+ДАННЫЕ!AQ1664+ДАННЫЕ!AR1664+ДАННЫЕ!$AM1664+ДАННЫЕ!$AN1664+ДАННЫЕ!AS1664+ДАННЫЕ!AT1664&gt;0,1,0)&amp;IF(OR(T1664=2,ДАННЫЕ!AD1664=2,ДАННЫЕ!AE1664=2,ДАННЫЕ!AF1664=2,ДАННЫЕ!AG1664=2,ДАННЫЕ!AH1664=2,ДАННЫЕ!$AL1664=2,ДАННЫЕ!AI1664=2,ДАННЫЕ!AJ1664=2,ДАННЫЕ!AK1664=2,ДАННЫЕ!AP1664=2,ДАННЫЕ!AQ1664=2,ДАННЫЕ!AR1664=2,ДАННЫЕ!$AM1664=2,ДАННЫЕ!$AN1664=2,ДАННЫЕ!AS1664=2,ДАННЫЕ!AT1664=2),2,0)&amp;"t"&amp;IF(T1664&gt;0,"1"&amp;T1664,"00")&amp;"f"&amp;IF(ДАННЫЕ!$AC1664,"1"&amp;ДАННЫЕ!$AC1664,"00")&amp;"b"&amp;IF(ДАННЫЕ!$AD1664,"1"&amp;ДАННЫЕ!$AD1664,"00")&amp;"g"&amp;IF(ДАННЫЕ!$AF1664,"1"&amp;ДАННЫЕ!$AF1664,"00")&amp;"c"&amp;IF(ДАННЫЕ!$AG1664,"1"&amp;ДАННЫЕ!$AG1664,"00")&amp;"i"&amp;IF(ДАННЫЕ!$AH1664,"1"&amp;ДАННЫЕ!$AH1664,"00")&amp;"r"&amp;IF(ДАННЫЕ!$AL1664,"1"&amp;ДАННЫЕ!$AL1664,"00")&amp;"m"&amp;IF(ДАННЫЕ!$AI1664,"1"&amp;ДАННЫЕ!$AI1664,"00")&amp;"hS"&amp;IF(ДАННЫЕ!$AJ1664,"1"&amp;ДАННЫЕ!$AJ1664,"00")&amp;"hZ"&amp;IF(ДАННЫЕ!$AK1664,"1"&amp;ДАННЫЕ!$AK1664,"00")&amp;"p"&amp;IF(ДАННЫЕ!$AP1664,"1"&amp;ДАННЫЕ!$AP1664,"00")&amp;"k"&amp;IF(ДАННЫЕ!$AQ1664,"1"&amp;ДАННЫЕ!$AQ1664,"00")&amp;"z"&amp;IF(ДАННЫЕ!$AR1664,"1"&amp;ДАННЫЕ!$AR1664,"00")&amp;"j"&amp;IF(ДАННЫЕ!$AM1664,"1"&amp;ДАННЫЕ!$AM1664,"00")&amp;"n"&amp;IF(ДАННЫЕ!$AN1664,"1"&amp;ДАННЫЕ!$AN1664,"00")&amp;"E"&amp;ДАННЫЕ!BI1664&amp;"L"&amp;ДАННЫЕ!AO1664&amp;"h"&amp;IF(ДАННЫЕ!$AU1664&gt;0,1,0)&amp;"v"&amp;IF(ДАННЫЕ!$AW1664&gt;0,1,0)&amp;"a"&amp;IF(ДАННЫЕ!$AS1664,"1"&amp;ДАННЫЕ!$AS1664,"00")&amp;"s"&amp;IF(ДАННЫЕ!$AT1664,"1"&amp;ДАННЫЕ!$AT1664,"00")&amp;"u"&amp;IF(ДАННЫЕ!$CJ1664&gt;0,1,0)&amp;"y"&amp;B1664&amp;"d"&amp;H1664&amp;"e"&amp;F1664&amp;G1664</f>
        <v>x0w00t00f00b00g00c00i00r00m00hS00hZ00p00k00z00j00n00ELh0v0a00s00u0y0de</v>
      </c>
      <c r="L1664" s="28" t="str">
        <f ca="1">ДАННЫЕ!$I1664&amp;"VN"&amp;IF(ДАННЫЕ!AW1664&gt;0,11,10)&amp;"CD"&amp;IF(ДАННЫЕ!BF1664&gt;500,16,IF(ДАННЫЕ!BF1664&gt;350,15,IF(ДАННЫЕ!BF1664&gt;=200,14,IF(ДАННЫЕ!BF1664&gt;=100,13,IF(ДАННЫЕ!BF1664&gt;=50,12,IF(ДАННЫЕ!BF1664&gt;0,11,10))))))&amp;"AR"&amp;IF(ДАННЫЕ!BX1664&gt;0,1,0)&amp;"GD"&amp;B1664&amp;"VV"&amp;IF(E1664&gt;=5,IF(E1664&lt;18,1,0),0)</f>
        <v>VN10CD10AR0GD0VV0</v>
      </c>
      <c r="M1664" s="28" t="str">
        <f>ДАННЫЕ!$I1664&amp;"b"&amp;ДАННЫЕ!$BI1664&amp;"r"&amp;ДАННЫЕ!$BJ1664&amp;"CD"&amp;IF(ДАННЫЕ!BF1664&gt;0,IF(ДАННЫЕ!BF1664&lt;200,1,IF(ДАННЫЕ!BF1664&lt;350,2,3)),0)&amp;"h"&amp;IF(ДАННЫЕ!$BK1664+ДАННЫЕ!$BL1664+ДАННЫЕ!$BM1664&gt;0,1,0)&amp;"x"&amp;ДАННЫЕ!$BK1664&amp;"y"&amp;ДАННЫЕ!$BL1664&amp;"z"&amp;ДАННЫЕ!$BM1664&amp;"c"&amp;IF(ДАННЫЕ!$BK1664+ДАННЫЕ!$BL1664+ДАННЫЕ!$BM1664=3,1,0)&amp;"a"&amp;IF(ДАННЫЕ!$BQ1664+ДАННЫЕ!$BR1664&gt;0,1,0)&amp;"d"&amp;ДАННЫЕ!$BQ1664&amp;"v"&amp;ДАННЫЕ!$BR1664&amp;"p"&amp;ДАННЫЕ!$BS1664&amp;"n"&amp;ДАННЫЕ!$BU1664&amp;"t"&amp;ДАННЫЕ!$BV1664&amp;"o"&amp;ДАННЫЕ!$BT1664&amp;"l"&amp;IF(ДАННЫЕ!$BN1664&gt;0,1,0)&amp;ДАННЫЕ!$BN1664&amp;"g"&amp;ДАННЫЕ!$BO1664&amp;"s"&amp;ДАННЫЕ!$BP1664&amp;"DZ"&amp;IF(ДАННЫЕ!B1664-ДАННЫЕ!G1664 &lt; 60,IF(ДАННЫЕ!B1664-ДАННЫЕ!G1664 &gt;= 0,1,0),0)&amp;"u"&amp;IF(ДАННЫЕ!$CJ1664&gt;0,1,0)</f>
        <v>brCD0h0xyzc0a0dvpntol0gsDZ1u0</v>
      </c>
      <c r="N1664" s="28" t="str">
        <f ca="1">ДАННЫЕ!$F1664&amp;ДАННЫЕ!$I1664&amp;"g"&amp;B1664&amp;"cf"&amp;D1664&amp;"a"&amp;IF(ДАННЫЕ!$BX1664&gt;0,1,0)&amp;IF(ДАННЫЕ!$BF1664&gt;500,1,IF(ДАННЫЕ!$BF1664&gt;350,2,IF(ДАННЫЕ!$BF1664&gt;=200,3,IF(ДАННЫЕ!$BF1664&gt;=100,4,IF(ДАННЫЕ!$BF1664&gt;=50,5,IF(ДАННЫЕ!$BF1664&lt;50,6,0))))))&amp;"AR"&amp;IF(DATEDIF(ДАННЫЕ!$BX1664,ДАННЫЕ!$F$1,"y")&gt;1,1,0)&amp;"VG"&amp;IF(ДАННЫЕ!$BH1664="0",1,0)&amp;"o"&amp;IF(T1664+ДАННЫЕ!$AF1664+ДАННЫЕ!$AG1664+ДАННЫЕ!$AH1664+ДАННЫЕ!$AI1664+ДАННЫЕ!$AJ1664+ДАННЫЕ!$AP1664+ДАННЫЕ!$AQ1664+ДАННЫЕ!$AR1664+ДАННЫЕ!$AU1664+ДАННЫЕ!$AW1664+ДАННЫЕ!$AS1664+ДАННЫЕ!$AT1664&gt;0,1,0)&amp;"x"&amp;ДАННЫЕ!$AG1664&amp;"p"&amp;IF(ДАННЫЕ!$BY1664&gt;0,1,0)&amp;"v"&amp;IF(ДАННЫЕ!$BZ1664&gt;0,1,0)&amp;"n"&amp;ДАННЫЕ!$CA1664&amp;"t"&amp;ДАННЫЕ!$AY1664&amp;"k"&amp;ДАННЫЕ!$CB1664&amp;"q"&amp;ДАННЫЕ!$CC1664&amp;"w"&amp;ДАННЫЕ!$CD1664&amp;"e"&amp;ДАННЫЕ!$CE1664&amp;"m"&amp;ДАННЫЕ!$CF1664&amp;"c"&amp;ДАННЫЕ!$CG1664&amp;"z"&amp;ДАННЫЕ!$CH1664&amp;"d"&amp;IF(H1664=4,1,0)&amp;"s"&amp;IF(ДАННЫЕ!$J1664=1,0,1)&amp;"u"&amp;IF(ДАННЫЕ!$CJ1664&gt;0,1,0)</f>
        <v>g0cf0a06AR1VG0o0xp0v0ntkqwemczd0s1u0</v>
      </c>
      <c r="O1664" s="28" t="str">
        <f>ДАННЫЕ!$I1664&amp;"g"&amp;B1664&amp;A1664&amp;"f"&amp;P1664&amp;"c"&amp;IF(ДАННЫЕ!$U1664&gt;0,1,0)&amp;"s"&amp;IF(ДАННЫЕ!$Q1664&gt;0,IF(YEAR(ДАННЫЕ!$F$1)=YEAR(ДАННЫЕ!$Q1664),IF(MONTH(ДАННЫЕ!$F$1)=MONTH(ДАННЫЕ!$Q1664),111,11),1),0)&amp;"i"&amp;IF(ДАННЫЕ!$R1664+ДАННЫЕ!$S1664+ДАННЫЕ!$T1664=0,0,1)&amp;"h"&amp;IF(ДАННЫЕ!$P1664&gt;0,1,0)&amp;"p"&amp;IF(ДАННЫЕ!$CI1664&gt;0,IF(YEAR(ДАННЫЕ!$F$1)=YEAR(ДАННЫЕ!$CI1664),IF(MONTH(ДАННЫЕ!$F$1)=MONTH(ДАННЫЕ!$CI1664),111,11),1),0)&amp;"d"&amp;IF(ДАННЫЕ!$CJ1664&gt;0,IF(YEAR(ДАННЫЕ!$F$1)=YEAR(ДАННЫЕ!$CJ1664),IF(MONTH(ДАННЫЕ!$F$1)=MONTH(ДАННЫЕ!$CJ1664),111,11),1),0)&amp;"o"&amp;IF(ДАННЫЕ!$CK1664&gt;0,IF(MONTH(ДАННЫЕ!$F$1)=MONTH(ДАННЫЕ!$CK1664),111,11),0)&amp;"v"&amp;IF(ДАННЫЕ!$BE1664&gt;0,IF(MONTH(ДАННЫЕ!$F$1)=MONTH(ДАННЫЕ!$BE1664),111,11),0)</f>
        <v>g00f0c0s0i0h0p0d0o0v0</v>
      </c>
      <c r="P1664" s="15">
        <f t="shared" si="80"/>
        <v>0</v>
      </c>
      <c r="Q1664" s="15">
        <f>IF(ДАННЫЕ!$F$1&gt;ДАННЫЕ!$N1664,IF(YEAR(ДАННЫЕ!$F$1)=YEAR(ДАННЫЕ!M1664),1,0),0)</f>
        <v>0</v>
      </c>
      <c r="R1664" s="15">
        <f>IF(ДАННЫЕ!$F$1&gt;ДАННЫЕ!$N1664,IF(YEAR(ДАННЫЕ!$F$1)=YEAR(ДАННЫЕ!N1664),1,0),0)</f>
        <v>0</v>
      </c>
      <c r="S1664" s="15">
        <f>IF(ДАННЫЕ!$AA1664="2А",1,IF(ДАННЫЕ!$AA1664="2Б",2,IF(ДАННЫЕ!$AA1664="2В",3,IF(ДАННЫЕ!$AA1664=3,4,IF(ДАННЫЕ!$AA1664="4А",5,IF(ДАННЫЕ!$AA1664="4Б",6,IF(ДАННЫЕ!$AA1664="4В",7,IF(ДАННЫЕ!$AA1664=5,8,0))))))))</f>
        <v>0</v>
      </c>
      <c r="T1664" s="15">
        <f>IF(OR(ДАННЫЕ!$AC1664=2,ДАННЫЕ!$AD1664=2,ДАННЫЕ!$AE1664=2),2,IF(OR(ДАННЫЕ!$AC1664=1,ДАННЫЕ!$AD1664=1,ДАННЫЕ!$AE1664=1),1,0))</f>
        <v>0</v>
      </c>
    </row>
    <row r="1665" spans="1:20" x14ac:dyDescent="0.2">
      <c r="A1665" s="78">
        <f>IF(B1665&gt;0,IF(MONTH(ДАННЫЕ!$F$1)=MONTH(ДАННЫЕ!$B1665),1,0),0)</f>
        <v>0</v>
      </c>
      <c r="B1665" s="14">
        <f>IF(ДАННЫЕ!$B1665&gt;0,IF(YEAR(ДАННЫЕ!$F$1)=YEAR(ДАННЫЕ!$B1665),1,0),0)</f>
        <v>0</v>
      </c>
      <c r="C1665" s="14">
        <f>IF(ДАННЫЕ!$CM1665&gt;0,IF(YEAR(ДАННЫЕ!$F$1)=YEAR(ДАННЫЕ!$CM1665),1,0),0)</f>
        <v>0</v>
      </c>
      <c r="D1665" s="14">
        <f>IF(ДАННЫЕ!$CJ1665&gt;0,IF(ДАННЫЕ!$CL1665&gt;ДАННЫЕ!$F$1,1,IF(ДАННЫЕ!$CL1665&gt;0,0,1)),0)</f>
        <v>0</v>
      </c>
      <c r="E1665" s="43" t="str">
        <f ca="1">IF(ДАННЫЕ!$F$1&gt;0,IF(ДАННЫЕ!$G1665&gt;0,DATEDIF(ДАННЫЕ!$G1665,ДАННЫЕ!$F$1,"y"),""),IF(ДАННЫЕ!$G1665&gt;0,DATEDIF(ДАННЫЕ!$G1665,TODAY(),"y"),""))</f>
        <v/>
      </c>
      <c r="F1665" s="43" t="str">
        <f xml:space="preserve"> IF(ДАННЫЕ!$F1665="М",IF(E1665&gt;=18,IF(E1665&lt;60,1,""),""),"")&amp;IF(ДАННЫЕ!$F1665="Ж",IF(E1665&gt;=18,IF(E1665&lt;55,1,""),""),"")</f>
        <v/>
      </c>
      <c r="G1665" s="43" t="str">
        <f xml:space="preserve"> IF(ДАННЫЕ!$F1665="М",IF(E1665&gt;=60,2,""),"")&amp;IF(ДАННЫЕ!$F1665="Ж",IF(E1665&gt;=55,2,""),"")</f>
        <v/>
      </c>
      <c r="H1665" s="43" t="str">
        <f t="shared" ca="1" si="78"/>
        <v/>
      </c>
      <c r="I1665" s="43" t="str">
        <f t="shared" ca="1" si="79"/>
        <v>03</v>
      </c>
      <c r="J1665" s="28" t="str">
        <f ca="1">ДАННЫЕ!$F1665&amp;H1665&amp;I1665&amp;ДАННЫЕ!$I1665&amp;"m"&amp;IF(ДАННЫЕ!$I1665&gt;0,IF(ДАННЫЕ!$J1665&gt;0,0,1),"")&amp;"f"&amp;IF(ДАННЫЕ!$R1665&gt;0,IF(YEAR(ДАННЫЕ!$F$1)=YEAR(ДАННЫЕ!$R1665),1,0),0)&amp;"z"&amp;ДАННЫЕ!$R1665&amp;"p"&amp;ДАННЫЕ!$S1665&amp;"i"&amp;ДАННЫЕ!$T1665&amp;"h"&amp;ДАННЫЕ!$K1665&amp;"be"&amp;ДАННЫЕ!$BI1665&amp;"CD"&amp;IF(ДАННЫЕ!BF1665&gt;500,4,IF(ДАННЫЕ!BF1665&gt;350,3,IF(ДАННЫЕ!BF1665&gt;200,2,IF(ДАННЫЕ!BF1665&gt;0,1,0))))&amp;"g"&amp;B1665&amp;"d"&amp;H1665&amp;"l"&amp;ДАННЫЕ!AT1665&amp;"a"&amp;ДАННЫЕ!$V1665&amp;"v"&amp;R1665&amp;"k"&amp;ДАННЫЕ!$U1665&amp;"s"&amp;ДАННЫЕ!$Y1665&amp;"t"&amp;ДАННЫЕ!$X1665&amp;"b"&amp;IF(ДАННЫЕ!$Q1665&gt;1,1,0)&amp;"PP"&amp;ДАННЫЕ!Z1665&amp;"c"&amp;S1665&amp;"x"&amp;IF(ДАННЫЕ!$BY1665&gt;0,IF(YEAR(ДАННЫЕ!$F$1)=YEAR(ДАННЫЕ!$BY1665),1,0),0)&amp;"n"&amp;IF(ДАННЫЕ!$BZ1665&gt;0,IF(YEAR(ДАННЫЕ!$F$1)=YEAR(ДАННЫЕ!$BZ1665),1,0),0)&amp;"u"&amp;D1665&amp;"z"&amp;IF(ДАННЫЕ!$CL1665&gt;0,IF(YEAR(ДАННЫЕ!$F$1)&gt;YEAR(ДАННЫЕ!$CL1665),11,12),0)</f>
        <v>03mf0zpihbeCD0g0dlav0kstb0PPc0x0n0u0z0</v>
      </c>
      <c r="K1665" s="28" t="str">
        <f ca="1">ДАННЫЕ!$I1665&amp;"x"&amp;B1665&amp;"w"&amp;IF(T1665+ДАННЫЕ!AD1665+ДАННЫЕ!AE1665+ДАННЫЕ!AF1665+ДАННЫЕ!AG1665+ДАННЫЕ!AH1665+ДАННЫЕ!$AL1665+ДАННЫЕ!AI1665+ДАННЫЕ!AJ1665+ДАННЫЕ!AK1665+ДАННЫЕ!AP1665+ДАННЫЕ!AQ1665+ДАННЫЕ!AR1665+ДАННЫЕ!$AM1665+ДАННЫЕ!$AN1665+ДАННЫЕ!AS1665+ДАННЫЕ!AT1665&gt;0,1,0)&amp;IF(OR(T1665=2,ДАННЫЕ!AD1665=2,ДАННЫЕ!AE1665=2,ДАННЫЕ!AF1665=2,ДАННЫЕ!AG1665=2,ДАННЫЕ!AH1665=2,ДАННЫЕ!$AL1665=2,ДАННЫЕ!AI1665=2,ДАННЫЕ!AJ1665=2,ДАННЫЕ!AK1665=2,ДАННЫЕ!AP1665=2,ДАННЫЕ!AQ1665=2,ДАННЫЕ!AR1665=2,ДАННЫЕ!$AM1665=2,ДАННЫЕ!$AN1665=2,ДАННЫЕ!AS1665=2,ДАННЫЕ!AT1665=2),2,0)&amp;"t"&amp;IF(T1665&gt;0,"1"&amp;T1665,"00")&amp;"f"&amp;IF(ДАННЫЕ!$AC1665,"1"&amp;ДАННЫЕ!$AC1665,"00")&amp;"b"&amp;IF(ДАННЫЕ!$AD1665,"1"&amp;ДАННЫЕ!$AD1665,"00")&amp;"g"&amp;IF(ДАННЫЕ!$AF1665,"1"&amp;ДАННЫЕ!$AF1665,"00")&amp;"c"&amp;IF(ДАННЫЕ!$AG1665,"1"&amp;ДАННЫЕ!$AG1665,"00")&amp;"i"&amp;IF(ДАННЫЕ!$AH1665,"1"&amp;ДАННЫЕ!$AH1665,"00")&amp;"r"&amp;IF(ДАННЫЕ!$AL1665,"1"&amp;ДАННЫЕ!$AL1665,"00")&amp;"m"&amp;IF(ДАННЫЕ!$AI1665,"1"&amp;ДАННЫЕ!$AI1665,"00")&amp;"hS"&amp;IF(ДАННЫЕ!$AJ1665,"1"&amp;ДАННЫЕ!$AJ1665,"00")&amp;"hZ"&amp;IF(ДАННЫЕ!$AK1665,"1"&amp;ДАННЫЕ!$AK1665,"00")&amp;"p"&amp;IF(ДАННЫЕ!$AP1665,"1"&amp;ДАННЫЕ!$AP1665,"00")&amp;"k"&amp;IF(ДАННЫЕ!$AQ1665,"1"&amp;ДАННЫЕ!$AQ1665,"00")&amp;"z"&amp;IF(ДАННЫЕ!$AR1665,"1"&amp;ДАННЫЕ!$AR1665,"00")&amp;"j"&amp;IF(ДАННЫЕ!$AM1665,"1"&amp;ДАННЫЕ!$AM1665,"00")&amp;"n"&amp;IF(ДАННЫЕ!$AN1665,"1"&amp;ДАННЫЕ!$AN1665,"00")&amp;"E"&amp;ДАННЫЕ!BI1665&amp;"L"&amp;ДАННЫЕ!AO1665&amp;"h"&amp;IF(ДАННЫЕ!$AU1665&gt;0,1,0)&amp;"v"&amp;IF(ДАННЫЕ!$AW1665&gt;0,1,0)&amp;"a"&amp;IF(ДАННЫЕ!$AS1665,"1"&amp;ДАННЫЕ!$AS1665,"00")&amp;"s"&amp;IF(ДАННЫЕ!$AT1665,"1"&amp;ДАННЫЕ!$AT1665,"00")&amp;"u"&amp;IF(ДАННЫЕ!$CJ1665&gt;0,1,0)&amp;"y"&amp;B1665&amp;"d"&amp;H1665&amp;"e"&amp;F1665&amp;G1665</f>
        <v>x0w00t00f00b00g00c00i00r00m00hS00hZ00p00k00z00j00n00ELh0v0a00s00u0y0de</v>
      </c>
      <c r="L1665" s="28" t="str">
        <f ca="1">ДАННЫЕ!$I1665&amp;"VN"&amp;IF(ДАННЫЕ!AW1665&gt;0,11,10)&amp;"CD"&amp;IF(ДАННЫЕ!BF1665&gt;500,16,IF(ДАННЫЕ!BF1665&gt;350,15,IF(ДАННЫЕ!BF1665&gt;=200,14,IF(ДАННЫЕ!BF1665&gt;=100,13,IF(ДАННЫЕ!BF1665&gt;=50,12,IF(ДАННЫЕ!BF1665&gt;0,11,10))))))&amp;"AR"&amp;IF(ДАННЫЕ!BX1665&gt;0,1,0)&amp;"GD"&amp;B1665&amp;"VV"&amp;IF(E1665&gt;=5,IF(E1665&lt;18,1,0),0)</f>
        <v>VN10CD10AR0GD0VV0</v>
      </c>
      <c r="M1665" s="28" t="str">
        <f>ДАННЫЕ!$I1665&amp;"b"&amp;ДАННЫЕ!$BI1665&amp;"r"&amp;ДАННЫЕ!$BJ1665&amp;"CD"&amp;IF(ДАННЫЕ!BF1665&gt;0,IF(ДАННЫЕ!BF1665&lt;200,1,IF(ДАННЫЕ!BF1665&lt;350,2,3)),0)&amp;"h"&amp;IF(ДАННЫЕ!$BK1665+ДАННЫЕ!$BL1665+ДАННЫЕ!$BM1665&gt;0,1,0)&amp;"x"&amp;ДАННЫЕ!$BK1665&amp;"y"&amp;ДАННЫЕ!$BL1665&amp;"z"&amp;ДАННЫЕ!$BM1665&amp;"c"&amp;IF(ДАННЫЕ!$BK1665+ДАННЫЕ!$BL1665+ДАННЫЕ!$BM1665=3,1,0)&amp;"a"&amp;IF(ДАННЫЕ!$BQ1665+ДАННЫЕ!$BR1665&gt;0,1,0)&amp;"d"&amp;ДАННЫЕ!$BQ1665&amp;"v"&amp;ДАННЫЕ!$BR1665&amp;"p"&amp;ДАННЫЕ!$BS1665&amp;"n"&amp;ДАННЫЕ!$BU1665&amp;"t"&amp;ДАННЫЕ!$BV1665&amp;"o"&amp;ДАННЫЕ!$BT1665&amp;"l"&amp;IF(ДАННЫЕ!$BN1665&gt;0,1,0)&amp;ДАННЫЕ!$BN1665&amp;"g"&amp;ДАННЫЕ!$BO1665&amp;"s"&amp;ДАННЫЕ!$BP1665&amp;"DZ"&amp;IF(ДАННЫЕ!B1665-ДАННЫЕ!G1665 &lt; 60,IF(ДАННЫЕ!B1665-ДАННЫЕ!G1665 &gt;= 0,1,0),0)&amp;"u"&amp;IF(ДАННЫЕ!$CJ1665&gt;0,1,0)</f>
        <v>brCD0h0xyzc0a0dvpntol0gsDZ1u0</v>
      </c>
      <c r="N1665" s="28" t="str">
        <f ca="1">ДАННЫЕ!$F1665&amp;ДАННЫЕ!$I1665&amp;"g"&amp;B1665&amp;"cf"&amp;D1665&amp;"a"&amp;IF(ДАННЫЕ!$BX1665&gt;0,1,0)&amp;IF(ДАННЫЕ!$BF1665&gt;500,1,IF(ДАННЫЕ!$BF1665&gt;350,2,IF(ДАННЫЕ!$BF1665&gt;=200,3,IF(ДАННЫЕ!$BF1665&gt;=100,4,IF(ДАННЫЕ!$BF1665&gt;=50,5,IF(ДАННЫЕ!$BF1665&lt;50,6,0))))))&amp;"AR"&amp;IF(DATEDIF(ДАННЫЕ!$BX1665,ДАННЫЕ!$F$1,"y")&gt;1,1,0)&amp;"VG"&amp;IF(ДАННЫЕ!$BH1665="0",1,0)&amp;"o"&amp;IF(T1665+ДАННЫЕ!$AF1665+ДАННЫЕ!$AG1665+ДАННЫЕ!$AH1665+ДАННЫЕ!$AI1665+ДАННЫЕ!$AJ1665+ДАННЫЕ!$AP1665+ДАННЫЕ!$AQ1665+ДАННЫЕ!$AR1665+ДАННЫЕ!$AU1665+ДАННЫЕ!$AW1665+ДАННЫЕ!$AS1665+ДАННЫЕ!$AT1665&gt;0,1,0)&amp;"x"&amp;ДАННЫЕ!$AG1665&amp;"p"&amp;IF(ДАННЫЕ!$BY1665&gt;0,1,0)&amp;"v"&amp;IF(ДАННЫЕ!$BZ1665&gt;0,1,0)&amp;"n"&amp;ДАННЫЕ!$CA1665&amp;"t"&amp;ДАННЫЕ!$AY1665&amp;"k"&amp;ДАННЫЕ!$CB1665&amp;"q"&amp;ДАННЫЕ!$CC1665&amp;"w"&amp;ДАННЫЕ!$CD1665&amp;"e"&amp;ДАННЫЕ!$CE1665&amp;"m"&amp;ДАННЫЕ!$CF1665&amp;"c"&amp;ДАННЫЕ!$CG1665&amp;"z"&amp;ДАННЫЕ!$CH1665&amp;"d"&amp;IF(H1665=4,1,0)&amp;"s"&amp;IF(ДАННЫЕ!$J1665=1,0,1)&amp;"u"&amp;IF(ДАННЫЕ!$CJ1665&gt;0,1,0)</f>
        <v>g0cf0a06AR1VG0o0xp0v0ntkqwemczd0s1u0</v>
      </c>
      <c r="O1665" s="28" t="str">
        <f>ДАННЫЕ!$I1665&amp;"g"&amp;B1665&amp;A1665&amp;"f"&amp;P1665&amp;"c"&amp;IF(ДАННЫЕ!$U1665&gt;0,1,0)&amp;"s"&amp;IF(ДАННЫЕ!$Q1665&gt;0,IF(YEAR(ДАННЫЕ!$F$1)=YEAR(ДАННЫЕ!$Q1665),IF(MONTH(ДАННЫЕ!$F$1)=MONTH(ДАННЫЕ!$Q1665),111,11),1),0)&amp;"i"&amp;IF(ДАННЫЕ!$R1665+ДАННЫЕ!$S1665+ДАННЫЕ!$T1665=0,0,1)&amp;"h"&amp;IF(ДАННЫЕ!$P1665&gt;0,1,0)&amp;"p"&amp;IF(ДАННЫЕ!$CI1665&gt;0,IF(YEAR(ДАННЫЕ!$F$1)=YEAR(ДАННЫЕ!$CI1665),IF(MONTH(ДАННЫЕ!$F$1)=MONTH(ДАННЫЕ!$CI1665),111,11),1),0)&amp;"d"&amp;IF(ДАННЫЕ!$CJ1665&gt;0,IF(YEAR(ДАННЫЕ!$F$1)=YEAR(ДАННЫЕ!$CJ1665),IF(MONTH(ДАННЫЕ!$F$1)=MONTH(ДАННЫЕ!$CJ1665),111,11),1),0)&amp;"o"&amp;IF(ДАННЫЕ!$CK1665&gt;0,IF(MONTH(ДАННЫЕ!$F$1)=MONTH(ДАННЫЕ!$CK1665),111,11),0)&amp;"v"&amp;IF(ДАННЫЕ!$BE1665&gt;0,IF(MONTH(ДАННЫЕ!$F$1)=MONTH(ДАННЫЕ!$BE1665),111,11),0)</f>
        <v>g00f0c0s0i0h0p0d0o0v0</v>
      </c>
      <c r="P1665" s="15">
        <f t="shared" si="80"/>
        <v>0</v>
      </c>
      <c r="Q1665" s="15">
        <f>IF(ДАННЫЕ!$F$1&gt;ДАННЫЕ!$N1665,IF(YEAR(ДАННЫЕ!$F$1)=YEAR(ДАННЫЕ!M1665),1,0),0)</f>
        <v>0</v>
      </c>
      <c r="R1665" s="15">
        <f>IF(ДАННЫЕ!$F$1&gt;ДАННЫЕ!$N1665,IF(YEAR(ДАННЫЕ!$F$1)=YEAR(ДАННЫЕ!N1665),1,0),0)</f>
        <v>0</v>
      </c>
      <c r="S1665" s="15">
        <f>IF(ДАННЫЕ!$AA1665="2А",1,IF(ДАННЫЕ!$AA1665="2Б",2,IF(ДАННЫЕ!$AA1665="2В",3,IF(ДАННЫЕ!$AA1665=3,4,IF(ДАННЫЕ!$AA1665="4А",5,IF(ДАННЫЕ!$AA1665="4Б",6,IF(ДАННЫЕ!$AA1665="4В",7,IF(ДАННЫЕ!$AA1665=5,8,0))))))))</f>
        <v>0</v>
      </c>
      <c r="T1665" s="15">
        <f>IF(OR(ДАННЫЕ!$AC1665=2,ДАННЫЕ!$AD1665=2,ДАННЫЕ!$AE1665=2),2,IF(OR(ДАННЫЕ!$AC1665=1,ДАННЫЕ!$AD1665=1,ДАННЫЕ!$AE1665=1),1,0))</f>
        <v>0</v>
      </c>
    </row>
    <row r="1666" spans="1:20" x14ac:dyDescent="0.2">
      <c r="A1666" s="78">
        <f>IF(B1666&gt;0,IF(MONTH(ДАННЫЕ!$F$1)=MONTH(ДАННЫЕ!$B1666),1,0),0)</f>
        <v>0</v>
      </c>
      <c r="B1666" s="14">
        <f>IF(ДАННЫЕ!$B1666&gt;0,IF(YEAR(ДАННЫЕ!$F$1)=YEAR(ДАННЫЕ!$B1666),1,0),0)</f>
        <v>0</v>
      </c>
      <c r="C1666" s="14">
        <f>IF(ДАННЫЕ!$CM1666&gt;0,IF(YEAR(ДАННЫЕ!$F$1)=YEAR(ДАННЫЕ!$CM1666),1,0),0)</f>
        <v>0</v>
      </c>
      <c r="D1666" s="14">
        <f>IF(ДАННЫЕ!$CJ1666&gt;0,IF(ДАННЫЕ!$CL1666&gt;ДАННЫЕ!$F$1,1,IF(ДАННЫЕ!$CL1666&gt;0,0,1)),0)</f>
        <v>0</v>
      </c>
      <c r="E1666" s="43" t="str">
        <f ca="1">IF(ДАННЫЕ!$F$1&gt;0,IF(ДАННЫЕ!$G1666&gt;0,DATEDIF(ДАННЫЕ!$G1666,ДАННЫЕ!$F$1,"y"),""),IF(ДАННЫЕ!$G1666&gt;0,DATEDIF(ДАННЫЕ!$G1666,TODAY(),"y"),""))</f>
        <v/>
      </c>
      <c r="F1666" s="43" t="str">
        <f xml:space="preserve"> IF(ДАННЫЕ!$F1666="М",IF(E1666&gt;=18,IF(E1666&lt;60,1,""),""),"")&amp;IF(ДАННЫЕ!$F1666="Ж",IF(E1666&gt;=18,IF(E1666&lt;55,1,""),""),"")</f>
        <v/>
      </c>
      <c r="G1666" s="43" t="str">
        <f xml:space="preserve"> IF(ДАННЫЕ!$F1666="М",IF(E1666&gt;=60,2,""),"")&amp;IF(ДАННЫЕ!$F1666="Ж",IF(E1666&gt;=55,2,""),"")</f>
        <v/>
      </c>
      <c r="H1666" s="43" t="str">
        <f t="shared" ca="1" si="78"/>
        <v/>
      </c>
      <c r="I1666" s="43" t="str">
        <f t="shared" ca="1" si="79"/>
        <v>03</v>
      </c>
      <c r="J1666" s="28" t="str">
        <f ca="1">ДАННЫЕ!$F1666&amp;H1666&amp;I1666&amp;ДАННЫЕ!$I1666&amp;"m"&amp;IF(ДАННЫЕ!$I1666&gt;0,IF(ДАННЫЕ!$J1666&gt;0,0,1),"")&amp;"f"&amp;IF(ДАННЫЕ!$R1666&gt;0,IF(YEAR(ДАННЫЕ!$F$1)=YEAR(ДАННЫЕ!$R1666),1,0),0)&amp;"z"&amp;ДАННЫЕ!$R1666&amp;"p"&amp;ДАННЫЕ!$S1666&amp;"i"&amp;ДАННЫЕ!$T1666&amp;"h"&amp;ДАННЫЕ!$K1666&amp;"be"&amp;ДАННЫЕ!$BI1666&amp;"CD"&amp;IF(ДАННЫЕ!BF1666&gt;500,4,IF(ДАННЫЕ!BF1666&gt;350,3,IF(ДАННЫЕ!BF1666&gt;200,2,IF(ДАННЫЕ!BF1666&gt;0,1,0))))&amp;"g"&amp;B1666&amp;"d"&amp;H1666&amp;"l"&amp;ДАННЫЕ!AT1666&amp;"a"&amp;ДАННЫЕ!$V1666&amp;"v"&amp;R1666&amp;"k"&amp;ДАННЫЕ!$U1666&amp;"s"&amp;ДАННЫЕ!$Y1666&amp;"t"&amp;ДАННЫЕ!$X1666&amp;"b"&amp;IF(ДАННЫЕ!$Q1666&gt;1,1,0)&amp;"PP"&amp;ДАННЫЕ!Z1666&amp;"c"&amp;S1666&amp;"x"&amp;IF(ДАННЫЕ!$BY1666&gt;0,IF(YEAR(ДАННЫЕ!$F$1)=YEAR(ДАННЫЕ!$BY1666),1,0),0)&amp;"n"&amp;IF(ДАННЫЕ!$BZ1666&gt;0,IF(YEAR(ДАННЫЕ!$F$1)=YEAR(ДАННЫЕ!$BZ1666),1,0),0)&amp;"u"&amp;D1666&amp;"z"&amp;IF(ДАННЫЕ!$CL1666&gt;0,IF(YEAR(ДАННЫЕ!$F$1)&gt;YEAR(ДАННЫЕ!$CL1666),11,12),0)</f>
        <v>03mf0zpihbeCD0g0dlav0kstb0PPc0x0n0u0z0</v>
      </c>
      <c r="K1666" s="28" t="str">
        <f ca="1">ДАННЫЕ!$I1666&amp;"x"&amp;B1666&amp;"w"&amp;IF(T1666+ДАННЫЕ!AD1666+ДАННЫЕ!AE1666+ДАННЫЕ!AF1666+ДАННЫЕ!AG1666+ДАННЫЕ!AH1666+ДАННЫЕ!$AL1666+ДАННЫЕ!AI1666+ДАННЫЕ!AJ1666+ДАННЫЕ!AK1666+ДАННЫЕ!AP1666+ДАННЫЕ!AQ1666+ДАННЫЕ!AR1666+ДАННЫЕ!$AM1666+ДАННЫЕ!$AN1666+ДАННЫЕ!AS1666+ДАННЫЕ!AT1666&gt;0,1,0)&amp;IF(OR(T1666=2,ДАННЫЕ!AD1666=2,ДАННЫЕ!AE1666=2,ДАННЫЕ!AF1666=2,ДАННЫЕ!AG1666=2,ДАННЫЕ!AH1666=2,ДАННЫЕ!$AL1666=2,ДАННЫЕ!AI1666=2,ДАННЫЕ!AJ1666=2,ДАННЫЕ!AK1666=2,ДАННЫЕ!AP1666=2,ДАННЫЕ!AQ1666=2,ДАННЫЕ!AR1666=2,ДАННЫЕ!$AM1666=2,ДАННЫЕ!$AN1666=2,ДАННЫЕ!AS1666=2,ДАННЫЕ!AT1666=2),2,0)&amp;"t"&amp;IF(T1666&gt;0,"1"&amp;T1666,"00")&amp;"f"&amp;IF(ДАННЫЕ!$AC1666,"1"&amp;ДАННЫЕ!$AC1666,"00")&amp;"b"&amp;IF(ДАННЫЕ!$AD1666,"1"&amp;ДАННЫЕ!$AD1666,"00")&amp;"g"&amp;IF(ДАННЫЕ!$AF1666,"1"&amp;ДАННЫЕ!$AF1666,"00")&amp;"c"&amp;IF(ДАННЫЕ!$AG1666,"1"&amp;ДАННЫЕ!$AG1666,"00")&amp;"i"&amp;IF(ДАННЫЕ!$AH1666,"1"&amp;ДАННЫЕ!$AH1666,"00")&amp;"r"&amp;IF(ДАННЫЕ!$AL1666,"1"&amp;ДАННЫЕ!$AL1666,"00")&amp;"m"&amp;IF(ДАННЫЕ!$AI1666,"1"&amp;ДАННЫЕ!$AI1666,"00")&amp;"hS"&amp;IF(ДАННЫЕ!$AJ1666,"1"&amp;ДАННЫЕ!$AJ1666,"00")&amp;"hZ"&amp;IF(ДАННЫЕ!$AK1666,"1"&amp;ДАННЫЕ!$AK1666,"00")&amp;"p"&amp;IF(ДАННЫЕ!$AP1666,"1"&amp;ДАННЫЕ!$AP1666,"00")&amp;"k"&amp;IF(ДАННЫЕ!$AQ1666,"1"&amp;ДАННЫЕ!$AQ1666,"00")&amp;"z"&amp;IF(ДАННЫЕ!$AR1666,"1"&amp;ДАННЫЕ!$AR1666,"00")&amp;"j"&amp;IF(ДАННЫЕ!$AM1666,"1"&amp;ДАННЫЕ!$AM1666,"00")&amp;"n"&amp;IF(ДАННЫЕ!$AN1666,"1"&amp;ДАННЫЕ!$AN1666,"00")&amp;"E"&amp;ДАННЫЕ!BI1666&amp;"L"&amp;ДАННЫЕ!AO1666&amp;"h"&amp;IF(ДАННЫЕ!$AU1666&gt;0,1,0)&amp;"v"&amp;IF(ДАННЫЕ!$AW1666&gt;0,1,0)&amp;"a"&amp;IF(ДАННЫЕ!$AS1666,"1"&amp;ДАННЫЕ!$AS1666,"00")&amp;"s"&amp;IF(ДАННЫЕ!$AT1666,"1"&amp;ДАННЫЕ!$AT1666,"00")&amp;"u"&amp;IF(ДАННЫЕ!$CJ1666&gt;0,1,0)&amp;"y"&amp;B1666&amp;"d"&amp;H1666&amp;"e"&amp;F1666&amp;G1666</f>
        <v>x0w00t00f00b00g00c00i00r00m00hS00hZ00p00k00z00j00n00ELh0v0a00s00u0y0de</v>
      </c>
      <c r="L1666" s="28" t="str">
        <f ca="1">ДАННЫЕ!$I1666&amp;"VN"&amp;IF(ДАННЫЕ!AW1666&gt;0,11,10)&amp;"CD"&amp;IF(ДАННЫЕ!BF1666&gt;500,16,IF(ДАННЫЕ!BF1666&gt;350,15,IF(ДАННЫЕ!BF1666&gt;=200,14,IF(ДАННЫЕ!BF1666&gt;=100,13,IF(ДАННЫЕ!BF1666&gt;=50,12,IF(ДАННЫЕ!BF1666&gt;0,11,10))))))&amp;"AR"&amp;IF(ДАННЫЕ!BX1666&gt;0,1,0)&amp;"GD"&amp;B1666&amp;"VV"&amp;IF(E1666&gt;=5,IF(E1666&lt;18,1,0),0)</f>
        <v>VN10CD10AR0GD0VV0</v>
      </c>
      <c r="M1666" s="28" t="str">
        <f>ДАННЫЕ!$I1666&amp;"b"&amp;ДАННЫЕ!$BI1666&amp;"r"&amp;ДАННЫЕ!$BJ1666&amp;"CD"&amp;IF(ДАННЫЕ!BF1666&gt;0,IF(ДАННЫЕ!BF1666&lt;200,1,IF(ДАННЫЕ!BF1666&lt;350,2,3)),0)&amp;"h"&amp;IF(ДАННЫЕ!$BK1666+ДАННЫЕ!$BL1666+ДАННЫЕ!$BM1666&gt;0,1,0)&amp;"x"&amp;ДАННЫЕ!$BK1666&amp;"y"&amp;ДАННЫЕ!$BL1666&amp;"z"&amp;ДАННЫЕ!$BM1666&amp;"c"&amp;IF(ДАННЫЕ!$BK1666+ДАННЫЕ!$BL1666+ДАННЫЕ!$BM1666=3,1,0)&amp;"a"&amp;IF(ДАННЫЕ!$BQ1666+ДАННЫЕ!$BR1666&gt;0,1,0)&amp;"d"&amp;ДАННЫЕ!$BQ1666&amp;"v"&amp;ДАННЫЕ!$BR1666&amp;"p"&amp;ДАННЫЕ!$BS1666&amp;"n"&amp;ДАННЫЕ!$BU1666&amp;"t"&amp;ДАННЫЕ!$BV1666&amp;"o"&amp;ДАННЫЕ!$BT1666&amp;"l"&amp;IF(ДАННЫЕ!$BN1666&gt;0,1,0)&amp;ДАННЫЕ!$BN1666&amp;"g"&amp;ДАННЫЕ!$BO1666&amp;"s"&amp;ДАННЫЕ!$BP1666&amp;"DZ"&amp;IF(ДАННЫЕ!B1666-ДАННЫЕ!G1666 &lt; 60,IF(ДАННЫЕ!B1666-ДАННЫЕ!G1666 &gt;= 0,1,0),0)&amp;"u"&amp;IF(ДАННЫЕ!$CJ1666&gt;0,1,0)</f>
        <v>brCD0h0xyzc0a0dvpntol0gsDZ1u0</v>
      </c>
      <c r="N1666" s="28" t="str">
        <f ca="1">ДАННЫЕ!$F1666&amp;ДАННЫЕ!$I1666&amp;"g"&amp;B1666&amp;"cf"&amp;D1666&amp;"a"&amp;IF(ДАННЫЕ!$BX1666&gt;0,1,0)&amp;IF(ДАННЫЕ!$BF1666&gt;500,1,IF(ДАННЫЕ!$BF1666&gt;350,2,IF(ДАННЫЕ!$BF1666&gt;=200,3,IF(ДАННЫЕ!$BF1666&gt;=100,4,IF(ДАННЫЕ!$BF1666&gt;=50,5,IF(ДАННЫЕ!$BF1666&lt;50,6,0))))))&amp;"AR"&amp;IF(DATEDIF(ДАННЫЕ!$BX1666,ДАННЫЕ!$F$1,"y")&gt;1,1,0)&amp;"VG"&amp;IF(ДАННЫЕ!$BH1666="0",1,0)&amp;"o"&amp;IF(T1666+ДАННЫЕ!$AF1666+ДАННЫЕ!$AG1666+ДАННЫЕ!$AH1666+ДАННЫЕ!$AI1666+ДАННЫЕ!$AJ1666+ДАННЫЕ!$AP1666+ДАННЫЕ!$AQ1666+ДАННЫЕ!$AR1666+ДАННЫЕ!$AU1666+ДАННЫЕ!$AW1666+ДАННЫЕ!$AS1666+ДАННЫЕ!$AT1666&gt;0,1,0)&amp;"x"&amp;ДАННЫЕ!$AG1666&amp;"p"&amp;IF(ДАННЫЕ!$BY1666&gt;0,1,0)&amp;"v"&amp;IF(ДАННЫЕ!$BZ1666&gt;0,1,0)&amp;"n"&amp;ДАННЫЕ!$CA1666&amp;"t"&amp;ДАННЫЕ!$AY1666&amp;"k"&amp;ДАННЫЕ!$CB1666&amp;"q"&amp;ДАННЫЕ!$CC1666&amp;"w"&amp;ДАННЫЕ!$CD1666&amp;"e"&amp;ДАННЫЕ!$CE1666&amp;"m"&amp;ДАННЫЕ!$CF1666&amp;"c"&amp;ДАННЫЕ!$CG1666&amp;"z"&amp;ДАННЫЕ!$CH1666&amp;"d"&amp;IF(H1666=4,1,0)&amp;"s"&amp;IF(ДАННЫЕ!$J1666=1,0,1)&amp;"u"&amp;IF(ДАННЫЕ!$CJ1666&gt;0,1,0)</f>
        <v>g0cf0a06AR1VG0o0xp0v0ntkqwemczd0s1u0</v>
      </c>
      <c r="O1666" s="28" t="str">
        <f>ДАННЫЕ!$I1666&amp;"g"&amp;B1666&amp;A1666&amp;"f"&amp;P1666&amp;"c"&amp;IF(ДАННЫЕ!$U1666&gt;0,1,0)&amp;"s"&amp;IF(ДАННЫЕ!$Q1666&gt;0,IF(YEAR(ДАННЫЕ!$F$1)=YEAR(ДАННЫЕ!$Q1666),IF(MONTH(ДАННЫЕ!$F$1)=MONTH(ДАННЫЕ!$Q1666),111,11),1),0)&amp;"i"&amp;IF(ДАННЫЕ!$R1666+ДАННЫЕ!$S1666+ДАННЫЕ!$T1666=0,0,1)&amp;"h"&amp;IF(ДАННЫЕ!$P1666&gt;0,1,0)&amp;"p"&amp;IF(ДАННЫЕ!$CI1666&gt;0,IF(YEAR(ДАННЫЕ!$F$1)=YEAR(ДАННЫЕ!$CI1666),IF(MONTH(ДАННЫЕ!$F$1)=MONTH(ДАННЫЕ!$CI1666),111,11),1),0)&amp;"d"&amp;IF(ДАННЫЕ!$CJ1666&gt;0,IF(YEAR(ДАННЫЕ!$F$1)=YEAR(ДАННЫЕ!$CJ1666),IF(MONTH(ДАННЫЕ!$F$1)=MONTH(ДАННЫЕ!$CJ1666),111,11),1),0)&amp;"o"&amp;IF(ДАННЫЕ!$CK1666&gt;0,IF(MONTH(ДАННЫЕ!$F$1)=MONTH(ДАННЫЕ!$CK1666),111,11),0)&amp;"v"&amp;IF(ДАННЫЕ!$BE1666&gt;0,IF(MONTH(ДАННЫЕ!$F$1)=MONTH(ДАННЫЕ!$BE1666),111,11),0)</f>
        <v>g00f0c0s0i0h0p0d0o0v0</v>
      </c>
      <c r="P1666" s="15">
        <f t="shared" si="80"/>
        <v>0</v>
      </c>
      <c r="Q1666" s="15">
        <f>IF(ДАННЫЕ!$F$1&gt;ДАННЫЕ!$N1666,IF(YEAR(ДАННЫЕ!$F$1)=YEAR(ДАННЫЕ!M1666),1,0),0)</f>
        <v>0</v>
      </c>
      <c r="R1666" s="15">
        <f>IF(ДАННЫЕ!$F$1&gt;ДАННЫЕ!$N1666,IF(YEAR(ДАННЫЕ!$F$1)=YEAR(ДАННЫЕ!N1666),1,0),0)</f>
        <v>0</v>
      </c>
      <c r="S1666" s="15">
        <f>IF(ДАННЫЕ!$AA1666="2А",1,IF(ДАННЫЕ!$AA1666="2Б",2,IF(ДАННЫЕ!$AA1666="2В",3,IF(ДАННЫЕ!$AA1666=3,4,IF(ДАННЫЕ!$AA1666="4А",5,IF(ДАННЫЕ!$AA1666="4Б",6,IF(ДАННЫЕ!$AA1666="4В",7,IF(ДАННЫЕ!$AA1666=5,8,0))))))))</f>
        <v>0</v>
      </c>
      <c r="T1666" s="15">
        <f>IF(OR(ДАННЫЕ!$AC1666=2,ДАННЫЕ!$AD1666=2,ДАННЫЕ!$AE1666=2),2,IF(OR(ДАННЫЕ!$AC1666=1,ДАННЫЕ!$AD1666=1,ДАННЫЕ!$AE1666=1),1,0))</f>
        <v>0</v>
      </c>
    </row>
    <row r="1667" spans="1:20" x14ac:dyDescent="0.2">
      <c r="A1667" s="78">
        <f>IF(B1667&gt;0,IF(MONTH(ДАННЫЕ!$F$1)=MONTH(ДАННЫЕ!$B1667),1,0),0)</f>
        <v>0</v>
      </c>
      <c r="B1667" s="14">
        <f>IF(ДАННЫЕ!$B1667&gt;0,IF(YEAR(ДАННЫЕ!$F$1)=YEAR(ДАННЫЕ!$B1667),1,0),0)</f>
        <v>0</v>
      </c>
      <c r="C1667" s="14">
        <f>IF(ДАННЫЕ!$CM1667&gt;0,IF(YEAR(ДАННЫЕ!$F$1)=YEAR(ДАННЫЕ!$CM1667),1,0),0)</f>
        <v>0</v>
      </c>
      <c r="D1667" s="14">
        <f>IF(ДАННЫЕ!$CJ1667&gt;0,IF(ДАННЫЕ!$CL1667&gt;ДАННЫЕ!$F$1,1,IF(ДАННЫЕ!$CL1667&gt;0,0,1)),0)</f>
        <v>0</v>
      </c>
      <c r="E1667" s="43" t="str">
        <f ca="1">IF(ДАННЫЕ!$F$1&gt;0,IF(ДАННЫЕ!$G1667&gt;0,DATEDIF(ДАННЫЕ!$G1667,ДАННЫЕ!$F$1,"y"),""),IF(ДАННЫЕ!$G1667&gt;0,DATEDIF(ДАННЫЕ!$G1667,TODAY(),"y"),""))</f>
        <v/>
      </c>
      <c r="F1667" s="43" t="str">
        <f xml:space="preserve"> IF(ДАННЫЕ!$F1667="М",IF(E1667&gt;=18,IF(E1667&lt;60,1,""),""),"")&amp;IF(ДАННЫЕ!$F1667="Ж",IF(E1667&gt;=18,IF(E1667&lt;55,1,""),""),"")</f>
        <v/>
      </c>
      <c r="G1667" s="43" t="str">
        <f xml:space="preserve"> IF(ДАННЫЕ!$F1667="М",IF(E1667&gt;=60,2,""),"")&amp;IF(ДАННЫЕ!$F1667="Ж",IF(E1667&gt;=55,2,""),"")</f>
        <v/>
      </c>
      <c r="H1667" s="43" t="str">
        <f t="shared" ca="1" si="78"/>
        <v/>
      </c>
      <c r="I1667" s="43" t="str">
        <f t="shared" ca="1" si="79"/>
        <v>03</v>
      </c>
      <c r="J1667" s="28" t="str">
        <f ca="1">ДАННЫЕ!$F1667&amp;H1667&amp;I1667&amp;ДАННЫЕ!$I1667&amp;"m"&amp;IF(ДАННЫЕ!$I1667&gt;0,IF(ДАННЫЕ!$J1667&gt;0,0,1),"")&amp;"f"&amp;IF(ДАННЫЕ!$R1667&gt;0,IF(YEAR(ДАННЫЕ!$F$1)=YEAR(ДАННЫЕ!$R1667),1,0),0)&amp;"z"&amp;ДАННЫЕ!$R1667&amp;"p"&amp;ДАННЫЕ!$S1667&amp;"i"&amp;ДАННЫЕ!$T1667&amp;"h"&amp;ДАННЫЕ!$K1667&amp;"be"&amp;ДАННЫЕ!$BI1667&amp;"CD"&amp;IF(ДАННЫЕ!BF1667&gt;500,4,IF(ДАННЫЕ!BF1667&gt;350,3,IF(ДАННЫЕ!BF1667&gt;200,2,IF(ДАННЫЕ!BF1667&gt;0,1,0))))&amp;"g"&amp;B1667&amp;"d"&amp;H1667&amp;"l"&amp;ДАННЫЕ!AT1667&amp;"a"&amp;ДАННЫЕ!$V1667&amp;"v"&amp;R1667&amp;"k"&amp;ДАННЫЕ!$U1667&amp;"s"&amp;ДАННЫЕ!$Y1667&amp;"t"&amp;ДАННЫЕ!$X1667&amp;"b"&amp;IF(ДАННЫЕ!$Q1667&gt;1,1,0)&amp;"PP"&amp;ДАННЫЕ!Z1667&amp;"c"&amp;S1667&amp;"x"&amp;IF(ДАННЫЕ!$BY1667&gt;0,IF(YEAR(ДАННЫЕ!$F$1)=YEAR(ДАННЫЕ!$BY1667),1,0),0)&amp;"n"&amp;IF(ДАННЫЕ!$BZ1667&gt;0,IF(YEAR(ДАННЫЕ!$F$1)=YEAR(ДАННЫЕ!$BZ1667),1,0),0)&amp;"u"&amp;D1667&amp;"z"&amp;IF(ДАННЫЕ!$CL1667&gt;0,IF(YEAR(ДАННЫЕ!$F$1)&gt;YEAR(ДАННЫЕ!$CL1667),11,12),0)</f>
        <v>03mf0zpihbeCD0g0dlav0kstb0PPc0x0n0u0z0</v>
      </c>
      <c r="K1667" s="28" t="str">
        <f ca="1">ДАННЫЕ!$I1667&amp;"x"&amp;B1667&amp;"w"&amp;IF(T1667+ДАННЫЕ!AD1667+ДАННЫЕ!AE1667+ДАННЫЕ!AF1667+ДАННЫЕ!AG1667+ДАННЫЕ!AH1667+ДАННЫЕ!$AL1667+ДАННЫЕ!AI1667+ДАННЫЕ!AJ1667+ДАННЫЕ!AK1667+ДАННЫЕ!AP1667+ДАННЫЕ!AQ1667+ДАННЫЕ!AR1667+ДАННЫЕ!$AM1667+ДАННЫЕ!$AN1667+ДАННЫЕ!AS1667+ДАННЫЕ!AT1667&gt;0,1,0)&amp;IF(OR(T1667=2,ДАННЫЕ!AD1667=2,ДАННЫЕ!AE1667=2,ДАННЫЕ!AF1667=2,ДАННЫЕ!AG1667=2,ДАННЫЕ!AH1667=2,ДАННЫЕ!$AL1667=2,ДАННЫЕ!AI1667=2,ДАННЫЕ!AJ1667=2,ДАННЫЕ!AK1667=2,ДАННЫЕ!AP1667=2,ДАННЫЕ!AQ1667=2,ДАННЫЕ!AR1667=2,ДАННЫЕ!$AM1667=2,ДАННЫЕ!$AN1667=2,ДАННЫЕ!AS1667=2,ДАННЫЕ!AT1667=2),2,0)&amp;"t"&amp;IF(T1667&gt;0,"1"&amp;T1667,"00")&amp;"f"&amp;IF(ДАННЫЕ!$AC1667,"1"&amp;ДАННЫЕ!$AC1667,"00")&amp;"b"&amp;IF(ДАННЫЕ!$AD1667,"1"&amp;ДАННЫЕ!$AD1667,"00")&amp;"g"&amp;IF(ДАННЫЕ!$AF1667,"1"&amp;ДАННЫЕ!$AF1667,"00")&amp;"c"&amp;IF(ДАННЫЕ!$AG1667,"1"&amp;ДАННЫЕ!$AG1667,"00")&amp;"i"&amp;IF(ДАННЫЕ!$AH1667,"1"&amp;ДАННЫЕ!$AH1667,"00")&amp;"r"&amp;IF(ДАННЫЕ!$AL1667,"1"&amp;ДАННЫЕ!$AL1667,"00")&amp;"m"&amp;IF(ДАННЫЕ!$AI1667,"1"&amp;ДАННЫЕ!$AI1667,"00")&amp;"hS"&amp;IF(ДАННЫЕ!$AJ1667,"1"&amp;ДАННЫЕ!$AJ1667,"00")&amp;"hZ"&amp;IF(ДАННЫЕ!$AK1667,"1"&amp;ДАННЫЕ!$AK1667,"00")&amp;"p"&amp;IF(ДАННЫЕ!$AP1667,"1"&amp;ДАННЫЕ!$AP1667,"00")&amp;"k"&amp;IF(ДАННЫЕ!$AQ1667,"1"&amp;ДАННЫЕ!$AQ1667,"00")&amp;"z"&amp;IF(ДАННЫЕ!$AR1667,"1"&amp;ДАННЫЕ!$AR1667,"00")&amp;"j"&amp;IF(ДАННЫЕ!$AM1667,"1"&amp;ДАННЫЕ!$AM1667,"00")&amp;"n"&amp;IF(ДАННЫЕ!$AN1667,"1"&amp;ДАННЫЕ!$AN1667,"00")&amp;"E"&amp;ДАННЫЕ!BI1667&amp;"L"&amp;ДАННЫЕ!AO1667&amp;"h"&amp;IF(ДАННЫЕ!$AU1667&gt;0,1,0)&amp;"v"&amp;IF(ДАННЫЕ!$AW1667&gt;0,1,0)&amp;"a"&amp;IF(ДАННЫЕ!$AS1667,"1"&amp;ДАННЫЕ!$AS1667,"00")&amp;"s"&amp;IF(ДАННЫЕ!$AT1667,"1"&amp;ДАННЫЕ!$AT1667,"00")&amp;"u"&amp;IF(ДАННЫЕ!$CJ1667&gt;0,1,0)&amp;"y"&amp;B1667&amp;"d"&amp;H1667&amp;"e"&amp;F1667&amp;G1667</f>
        <v>x0w00t00f00b00g00c00i00r00m00hS00hZ00p00k00z00j00n00ELh0v0a00s00u0y0de</v>
      </c>
      <c r="L1667" s="28" t="str">
        <f ca="1">ДАННЫЕ!$I1667&amp;"VN"&amp;IF(ДАННЫЕ!AW1667&gt;0,11,10)&amp;"CD"&amp;IF(ДАННЫЕ!BF1667&gt;500,16,IF(ДАННЫЕ!BF1667&gt;350,15,IF(ДАННЫЕ!BF1667&gt;=200,14,IF(ДАННЫЕ!BF1667&gt;=100,13,IF(ДАННЫЕ!BF1667&gt;=50,12,IF(ДАННЫЕ!BF1667&gt;0,11,10))))))&amp;"AR"&amp;IF(ДАННЫЕ!BX1667&gt;0,1,0)&amp;"GD"&amp;B1667&amp;"VV"&amp;IF(E1667&gt;=5,IF(E1667&lt;18,1,0),0)</f>
        <v>VN10CD10AR0GD0VV0</v>
      </c>
      <c r="M1667" s="28" t="str">
        <f>ДАННЫЕ!$I1667&amp;"b"&amp;ДАННЫЕ!$BI1667&amp;"r"&amp;ДАННЫЕ!$BJ1667&amp;"CD"&amp;IF(ДАННЫЕ!BF1667&gt;0,IF(ДАННЫЕ!BF1667&lt;200,1,IF(ДАННЫЕ!BF1667&lt;350,2,3)),0)&amp;"h"&amp;IF(ДАННЫЕ!$BK1667+ДАННЫЕ!$BL1667+ДАННЫЕ!$BM1667&gt;0,1,0)&amp;"x"&amp;ДАННЫЕ!$BK1667&amp;"y"&amp;ДАННЫЕ!$BL1667&amp;"z"&amp;ДАННЫЕ!$BM1667&amp;"c"&amp;IF(ДАННЫЕ!$BK1667+ДАННЫЕ!$BL1667+ДАННЫЕ!$BM1667=3,1,0)&amp;"a"&amp;IF(ДАННЫЕ!$BQ1667+ДАННЫЕ!$BR1667&gt;0,1,0)&amp;"d"&amp;ДАННЫЕ!$BQ1667&amp;"v"&amp;ДАННЫЕ!$BR1667&amp;"p"&amp;ДАННЫЕ!$BS1667&amp;"n"&amp;ДАННЫЕ!$BU1667&amp;"t"&amp;ДАННЫЕ!$BV1667&amp;"o"&amp;ДАННЫЕ!$BT1667&amp;"l"&amp;IF(ДАННЫЕ!$BN1667&gt;0,1,0)&amp;ДАННЫЕ!$BN1667&amp;"g"&amp;ДАННЫЕ!$BO1667&amp;"s"&amp;ДАННЫЕ!$BP1667&amp;"DZ"&amp;IF(ДАННЫЕ!B1667-ДАННЫЕ!G1667 &lt; 60,IF(ДАННЫЕ!B1667-ДАННЫЕ!G1667 &gt;= 0,1,0),0)&amp;"u"&amp;IF(ДАННЫЕ!$CJ1667&gt;0,1,0)</f>
        <v>brCD0h0xyzc0a0dvpntol0gsDZ1u0</v>
      </c>
      <c r="N1667" s="28" t="str">
        <f ca="1">ДАННЫЕ!$F1667&amp;ДАННЫЕ!$I1667&amp;"g"&amp;B1667&amp;"cf"&amp;D1667&amp;"a"&amp;IF(ДАННЫЕ!$BX1667&gt;0,1,0)&amp;IF(ДАННЫЕ!$BF1667&gt;500,1,IF(ДАННЫЕ!$BF1667&gt;350,2,IF(ДАННЫЕ!$BF1667&gt;=200,3,IF(ДАННЫЕ!$BF1667&gt;=100,4,IF(ДАННЫЕ!$BF1667&gt;=50,5,IF(ДАННЫЕ!$BF1667&lt;50,6,0))))))&amp;"AR"&amp;IF(DATEDIF(ДАННЫЕ!$BX1667,ДАННЫЕ!$F$1,"y")&gt;1,1,0)&amp;"VG"&amp;IF(ДАННЫЕ!$BH1667="0",1,0)&amp;"o"&amp;IF(T1667+ДАННЫЕ!$AF1667+ДАННЫЕ!$AG1667+ДАННЫЕ!$AH1667+ДАННЫЕ!$AI1667+ДАННЫЕ!$AJ1667+ДАННЫЕ!$AP1667+ДАННЫЕ!$AQ1667+ДАННЫЕ!$AR1667+ДАННЫЕ!$AU1667+ДАННЫЕ!$AW1667+ДАННЫЕ!$AS1667+ДАННЫЕ!$AT1667&gt;0,1,0)&amp;"x"&amp;ДАННЫЕ!$AG1667&amp;"p"&amp;IF(ДАННЫЕ!$BY1667&gt;0,1,0)&amp;"v"&amp;IF(ДАННЫЕ!$BZ1667&gt;0,1,0)&amp;"n"&amp;ДАННЫЕ!$CA1667&amp;"t"&amp;ДАННЫЕ!$AY1667&amp;"k"&amp;ДАННЫЕ!$CB1667&amp;"q"&amp;ДАННЫЕ!$CC1667&amp;"w"&amp;ДАННЫЕ!$CD1667&amp;"e"&amp;ДАННЫЕ!$CE1667&amp;"m"&amp;ДАННЫЕ!$CF1667&amp;"c"&amp;ДАННЫЕ!$CG1667&amp;"z"&amp;ДАННЫЕ!$CH1667&amp;"d"&amp;IF(H1667=4,1,0)&amp;"s"&amp;IF(ДАННЫЕ!$J1667=1,0,1)&amp;"u"&amp;IF(ДАННЫЕ!$CJ1667&gt;0,1,0)</f>
        <v>g0cf0a06AR1VG0o0xp0v0ntkqwemczd0s1u0</v>
      </c>
      <c r="O1667" s="28" t="str">
        <f>ДАННЫЕ!$I1667&amp;"g"&amp;B1667&amp;A1667&amp;"f"&amp;P1667&amp;"c"&amp;IF(ДАННЫЕ!$U1667&gt;0,1,0)&amp;"s"&amp;IF(ДАННЫЕ!$Q1667&gt;0,IF(YEAR(ДАННЫЕ!$F$1)=YEAR(ДАННЫЕ!$Q1667),IF(MONTH(ДАННЫЕ!$F$1)=MONTH(ДАННЫЕ!$Q1667),111,11),1),0)&amp;"i"&amp;IF(ДАННЫЕ!$R1667+ДАННЫЕ!$S1667+ДАННЫЕ!$T1667=0,0,1)&amp;"h"&amp;IF(ДАННЫЕ!$P1667&gt;0,1,0)&amp;"p"&amp;IF(ДАННЫЕ!$CI1667&gt;0,IF(YEAR(ДАННЫЕ!$F$1)=YEAR(ДАННЫЕ!$CI1667),IF(MONTH(ДАННЫЕ!$F$1)=MONTH(ДАННЫЕ!$CI1667),111,11),1),0)&amp;"d"&amp;IF(ДАННЫЕ!$CJ1667&gt;0,IF(YEAR(ДАННЫЕ!$F$1)=YEAR(ДАННЫЕ!$CJ1667),IF(MONTH(ДАННЫЕ!$F$1)=MONTH(ДАННЫЕ!$CJ1667),111,11),1),0)&amp;"o"&amp;IF(ДАННЫЕ!$CK1667&gt;0,IF(MONTH(ДАННЫЕ!$F$1)=MONTH(ДАННЫЕ!$CK1667),111,11),0)&amp;"v"&amp;IF(ДАННЫЕ!$BE1667&gt;0,IF(MONTH(ДАННЫЕ!$F$1)=MONTH(ДАННЫЕ!$BE1667),111,11),0)</f>
        <v>g00f0c0s0i0h0p0d0o0v0</v>
      </c>
      <c r="P1667" s="15">
        <f t="shared" si="80"/>
        <v>0</v>
      </c>
      <c r="Q1667" s="15">
        <f>IF(ДАННЫЕ!$F$1&gt;ДАННЫЕ!$N1667,IF(YEAR(ДАННЫЕ!$F$1)=YEAR(ДАННЫЕ!M1667),1,0),0)</f>
        <v>0</v>
      </c>
      <c r="R1667" s="15">
        <f>IF(ДАННЫЕ!$F$1&gt;ДАННЫЕ!$N1667,IF(YEAR(ДАННЫЕ!$F$1)=YEAR(ДАННЫЕ!N1667),1,0),0)</f>
        <v>0</v>
      </c>
      <c r="S1667" s="15">
        <f>IF(ДАННЫЕ!$AA1667="2А",1,IF(ДАННЫЕ!$AA1667="2Б",2,IF(ДАННЫЕ!$AA1667="2В",3,IF(ДАННЫЕ!$AA1667=3,4,IF(ДАННЫЕ!$AA1667="4А",5,IF(ДАННЫЕ!$AA1667="4Б",6,IF(ДАННЫЕ!$AA1667="4В",7,IF(ДАННЫЕ!$AA1667=5,8,0))))))))</f>
        <v>0</v>
      </c>
      <c r="T1667" s="15">
        <f>IF(OR(ДАННЫЕ!$AC1667=2,ДАННЫЕ!$AD1667=2,ДАННЫЕ!$AE1667=2),2,IF(OR(ДАННЫЕ!$AC1667=1,ДАННЫЕ!$AD1667=1,ДАННЫЕ!$AE1667=1),1,0))</f>
        <v>0</v>
      </c>
    </row>
    <row r="1668" spans="1:20" x14ac:dyDescent="0.2">
      <c r="A1668" s="78">
        <f>IF(B1668&gt;0,IF(MONTH(ДАННЫЕ!$F$1)=MONTH(ДАННЫЕ!$B1668),1,0),0)</f>
        <v>0</v>
      </c>
      <c r="B1668" s="14">
        <f>IF(ДАННЫЕ!$B1668&gt;0,IF(YEAR(ДАННЫЕ!$F$1)=YEAR(ДАННЫЕ!$B1668),1,0),0)</f>
        <v>0</v>
      </c>
      <c r="C1668" s="14">
        <f>IF(ДАННЫЕ!$CM1668&gt;0,IF(YEAR(ДАННЫЕ!$F$1)=YEAR(ДАННЫЕ!$CM1668),1,0),0)</f>
        <v>0</v>
      </c>
      <c r="D1668" s="14">
        <f>IF(ДАННЫЕ!$CJ1668&gt;0,IF(ДАННЫЕ!$CL1668&gt;ДАННЫЕ!$F$1,1,IF(ДАННЫЕ!$CL1668&gt;0,0,1)),0)</f>
        <v>0</v>
      </c>
      <c r="E1668" s="43" t="str">
        <f ca="1">IF(ДАННЫЕ!$F$1&gt;0,IF(ДАННЫЕ!$G1668&gt;0,DATEDIF(ДАННЫЕ!$G1668,ДАННЫЕ!$F$1,"y"),""),IF(ДАННЫЕ!$G1668&gt;0,DATEDIF(ДАННЫЕ!$G1668,TODAY(),"y"),""))</f>
        <v/>
      </c>
      <c r="F1668" s="43" t="str">
        <f xml:space="preserve"> IF(ДАННЫЕ!$F1668="М",IF(E1668&gt;=18,IF(E1668&lt;60,1,""),""),"")&amp;IF(ДАННЫЕ!$F1668="Ж",IF(E1668&gt;=18,IF(E1668&lt;55,1,""),""),"")</f>
        <v/>
      </c>
      <c r="G1668" s="43" t="str">
        <f xml:space="preserve"> IF(ДАННЫЕ!$F1668="М",IF(E1668&gt;=60,2,""),"")&amp;IF(ДАННЫЕ!$F1668="Ж",IF(E1668&gt;=55,2,""),"")</f>
        <v/>
      </c>
      <c r="H1668" s="43" t="str">
        <f t="shared" ca="1" si="78"/>
        <v/>
      </c>
      <c r="I1668" s="43" t="str">
        <f t="shared" ca="1" si="79"/>
        <v>03</v>
      </c>
      <c r="J1668" s="28" t="str">
        <f ca="1">ДАННЫЕ!$F1668&amp;H1668&amp;I1668&amp;ДАННЫЕ!$I1668&amp;"m"&amp;IF(ДАННЫЕ!$I1668&gt;0,IF(ДАННЫЕ!$J1668&gt;0,0,1),"")&amp;"f"&amp;IF(ДАННЫЕ!$R1668&gt;0,IF(YEAR(ДАННЫЕ!$F$1)=YEAR(ДАННЫЕ!$R1668),1,0),0)&amp;"z"&amp;ДАННЫЕ!$R1668&amp;"p"&amp;ДАННЫЕ!$S1668&amp;"i"&amp;ДАННЫЕ!$T1668&amp;"h"&amp;ДАННЫЕ!$K1668&amp;"be"&amp;ДАННЫЕ!$BI1668&amp;"CD"&amp;IF(ДАННЫЕ!BF1668&gt;500,4,IF(ДАННЫЕ!BF1668&gt;350,3,IF(ДАННЫЕ!BF1668&gt;200,2,IF(ДАННЫЕ!BF1668&gt;0,1,0))))&amp;"g"&amp;B1668&amp;"d"&amp;H1668&amp;"l"&amp;ДАННЫЕ!AT1668&amp;"a"&amp;ДАННЫЕ!$V1668&amp;"v"&amp;R1668&amp;"k"&amp;ДАННЫЕ!$U1668&amp;"s"&amp;ДАННЫЕ!$Y1668&amp;"t"&amp;ДАННЫЕ!$X1668&amp;"b"&amp;IF(ДАННЫЕ!$Q1668&gt;1,1,0)&amp;"PP"&amp;ДАННЫЕ!Z1668&amp;"c"&amp;S1668&amp;"x"&amp;IF(ДАННЫЕ!$BY1668&gt;0,IF(YEAR(ДАННЫЕ!$F$1)=YEAR(ДАННЫЕ!$BY1668),1,0),0)&amp;"n"&amp;IF(ДАННЫЕ!$BZ1668&gt;0,IF(YEAR(ДАННЫЕ!$F$1)=YEAR(ДАННЫЕ!$BZ1668),1,0),0)&amp;"u"&amp;D1668&amp;"z"&amp;IF(ДАННЫЕ!$CL1668&gt;0,IF(YEAR(ДАННЫЕ!$F$1)&gt;YEAR(ДАННЫЕ!$CL1668),11,12),0)</f>
        <v>03mf0zpihbeCD0g0dlav0kstb0PPc0x0n0u0z0</v>
      </c>
      <c r="K1668" s="28" t="str">
        <f ca="1">ДАННЫЕ!$I1668&amp;"x"&amp;B1668&amp;"w"&amp;IF(T1668+ДАННЫЕ!AD1668+ДАННЫЕ!AE1668+ДАННЫЕ!AF1668+ДАННЫЕ!AG1668+ДАННЫЕ!AH1668+ДАННЫЕ!$AL1668+ДАННЫЕ!AI1668+ДАННЫЕ!AJ1668+ДАННЫЕ!AK1668+ДАННЫЕ!AP1668+ДАННЫЕ!AQ1668+ДАННЫЕ!AR1668+ДАННЫЕ!$AM1668+ДАННЫЕ!$AN1668+ДАННЫЕ!AS1668+ДАННЫЕ!AT1668&gt;0,1,0)&amp;IF(OR(T1668=2,ДАННЫЕ!AD1668=2,ДАННЫЕ!AE1668=2,ДАННЫЕ!AF1668=2,ДАННЫЕ!AG1668=2,ДАННЫЕ!AH1668=2,ДАННЫЕ!$AL1668=2,ДАННЫЕ!AI1668=2,ДАННЫЕ!AJ1668=2,ДАННЫЕ!AK1668=2,ДАННЫЕ!AP1668=2,ДАННЫЕ!AQ1668=2,ДАННЫЕ!AR1668=2,ДАННЫЕ!$AM1668=2,ДАННЫЕ!$AN1668=2,ДАННЫЕ!AS1668=2,ДАННЫЕ!AT1668=2),2,0)&amp;"t"&amp;IF(T1668&gt;0,"1"&amp;T1668,"00")&amp;"f"&amp;IF(ДАННЫЕ!$AC1668,"1"&amp;ДАННЫЕ!$AC1668,"00")&amp;"b"&amp;IF(ДАННЫЕ!$AD1668,"1"&amp;ДАННЫЕ!$AD1668,"00")&amp;"g"&amp;IF(ДАННЫЕ!$AF1668,"1"&amp;ДАННЫЕ!$AF1668,"00")&amp;"c"&amp;IF(ДАННЫЕ!$AG1668,"1"&amp;ДАННЫЕ!$AG1668,"00")&amp;"i"&amp;IF(ДАННЫЕ!$AH1668,"1"&amp;ДАННЫЕ!$AH1668,"00")&amp;"r"&amp;IF(ДАННЫЕ!$AL1668,"1"&amp;ДАННЫЕ!$AL1668,"00")&amp;"m"&amp;IF(ДАННЫЕ!$AI1668,"1"&amp;ДАННЫЕ!$AI1668,"00")&amp;"hS"&amp;IF(ДАННЫЕ!$AJ1668,"1"&amp;ДАННЫЕ!$AJ1668,"00")&amp;"hZ"&amp;IF(ДАННЫЕ!$AK1668,"1"&amp;ДАННЫЕ!$AK1668,"00")&amp;"p"&amp;IF(ДАННЫЕ!$AP1668,"1"&amp;ДАННЫЕ!$AP1668,"00")&amp;"k"&amp;IF(ДАННЫЕ!$AQ1668,"1"&amp;ДАННЫЕ!$AQ1668,"00")&amp;"z"&amp;IF(ДАННЫЕ!$AR1668,"1"&amp;ДАННЫЕ!$AR1668,"00")&amp;"j"&amp;IF(ДАННЫЕ!$AM1668,"1"&amp;ДАННЫЕ!$AM1668,"00")&amp;"n"&amp;IF(ДАННЫЕ!$AN1668,"1"&amp;ДАННЫЕ!$AN1668,"00")&amp;"E"&amp;ДАННЫЕ!BI1668&amp;"L"&amp;ДАННЫЕ!AO1668&amp;"h"&amp;IF(ДАННЫЕ!$AU1668&gt;0,1,0)&amp;"v"&amp;IF(ДАННЫЕ!$AW1668&gt;0,1,0)&amp;"a"&amp;IF(ДАННЫЕ!$AS1668,"1"&amp;ДАННЫЕ!$AS1668,"00")&amp;"s"&amp;IF(ДАННЫЕ!$AT1668,"1"&amp;ДАННЫЕ!$AT1668,"00")&amp;"u"&amp;IF(ДАННЫЕ!$CJ1668&gt;0,1,0)&amp;"y"&amp;B1668&amp;"d"&amp;H1668&amp;"e"&amp;F1668&amp;G1668</f>
        <v>x0w00t00f00b00g00c00i00r00m00hS00hZ00p00k00z00j00n00ELh0v0a00s00u0y0de</v>
      </c>
      <c r="L1668" s="28" t="str">
        <f ca="1">ДАННЫЕ!$I1668&amp;"VN"&amp;IF(ДАННЫЕ!AW1668&gt;0,11,10)&amp;"CD"&amp;IF(ДАННЫЕ!BF1668&gt;500,16,IF(ДАННЫЕ!BF1668&gt;350,15,IF(ДАННЫЕ!BF1668&gt;=200,14,IF(ДАННЫЕ!BF1668&gt;=100,13,IF(ДАННЫЕ!BF1668&gt;=50,12,IF(ДАННЫЕ!BF1668&gt;0,11,10))))))&amp;"AR"&amp;IF(ДАННЫЕ!BX1668&gt;0,1,0)&amp;"GD"&amp;B1668&amp;"VV"&amp;IF(E1668&gt;=5,IF(E1668&lt;18,1,0),0)</f>
        <v>VN10CD10AR0GD0VV0</v>
      </c>
      <c r="M1668" s="28" t="str">
        <f>ДАННЫЕ!$I1668&amp;"b"&amp;ДАННЫЕ!$BI1668&amp;"r"&amp;ДАННЫЕ!$BJ1668&amp;"CD"&amp;IF(ДАННЫЕ!BF1668&gt;0,IF(ДАННЫЕ!BF1668&lt;200,1,IF(ДАННЫЕ!BF1668&lt;350,2,3)),0)&amp;"h"&amp;IF(ДАННЫЕ!$BK1668+ДАННЫЕ!$BL1668+ДАННЫЕ!$BM1668&gt;0,1,0)&amp;"x"&amp;ДАННЫЕ!$BK1668&amp;"y"&amp;ДАННЫЕ!$BL1668&amp;"z"&amp;ДАННЫЕ!$BM1668&amp;"c"&amp;IF(ДАННЫЕ!$BK1668+ДАННЫЕ!$BL1668+ДАННЫЕ!$BM1668=3,1,0)&amp;"a"&amp;IF(ДАННЫЕ!$BQ1668+ДАННЫЕ!$BR1668&gt;0,1,0)&amp;"d"&amp;ДАННЫЕ!$BQ1668&amp;"v"&amp;ДАННЫЕ!$BR1668&amp;"p"&amp;ДАННЫЕ!$BS1668&amp;"n"&amp;ДАННЫЕ!$BU1668&amp;"t"&amp;ДАННЫЕ!$BV1668&amp;"o"&amp;ДАННЫЕ!$BT1668&amp;"l"&amp;IF(ДАННЫЕ!$BN1668&gt;0,1,0)&amp;ДАННЫЕ!$BN1668&amp;"g"&amp;ДАННЫЕ!$BO1668&amp;"s"&amp;ДАННЫЕ!$BP1668&amp;"DZ"&amp;IF(ДАННЫЕ!B1668-ДАННЫЕ!G1668 &lt; 60,IF(ДАННЫЕ!B1668-ДАННЫЕ!G1668 &gt;= 0,1,0),0)&amp;"u"&amp;IF(ДАННЫЕ!$CJ1668&gt;0,1,0)</f>
        <v>brCD0h0xyzc0a0dvpntol0gsDZ1u0</v>
      </c>
      <c r="N1668" s="28" t="str">
        <f ca="1">ДАННЫЕ!$F1668&amp;ДАННЫЕ!$I1668&amp;"g"&amp;B1668&amp;"cf"&amp;D1668&amp;"a"&amp;IF(ДАННЫЕ!$BX1668&gt;0,1,0)&amp;IF(ДАННЫЕ!$BF1668&gt;500,1,IF(ДАННЫЕ!$BF1668&gt;350,2,IF(ДАННЫЕ!$BF1668&gt;=200,3,IF(ДАННЫЕ!$BF1668&gt;=100,4,IF(ДАННЫЕ!$BF1668&gt;=50,5,IF(ДАННЫЕ!$BF1668&lt;50,6,0))))))&amp;"AR"&amp;IF(DATEDIF(ДАННЫЕ!$BX1668,ДАННЫЕ!$F$1,"y")&gt;1,1,0)&amp;"VG"&amp;IF(ДАННЫЕ!$BH1668="0",1,0)&amp;"o"&amp;IF(T1668+ДАННЫЕ!$AF1668+ДАННЫЕ!$AG1668+ДАННЫЕ!$AH1668+ДАННЫЕ!$AI1668+ДАННЫЕ!$AJ1668+ДАННЫЕ!$AP1668+ДАННЫЕ!$AQ1668+ДАННЫЕ!$AR1668+ДАННЫЕ!$AU1668+ДАННЫЕ!$AW1668+ДАННЫЕ!$AS1668+ДАННЫЕ!$AT1668&gt;0,1,0)&amp;"x"&amp;ДАННЫЕ!$AG1668&amp;"p"&amp;IF(ДАННЫЕ!$BY1668&gt;0,1,0)&amp;"v"&amp;IF(ДАННЫЕ!$BZ1668&gt;0,1,0)&amp;"n"&amp;ДАННЫЕ!$CA1668&amp;"t"&amp;ДАННЫЕ!$AY1668&amp;"k"&amp;ДАННЫЕ!$CB1668&amp;"q"&amp;ДАННЫЕ!$CC1668&amp;"w"&amp;ДАННЫЕ!$CD1668&amp;"e"&amp;ДАННЫЕ!$CE1668&amp;"m"&amp;ДАННЫЕ!$CF1668&amp;"c"&amp;ДАННЫЕ!$CG1668&amp;"z"&amp;ДАННЫЕ!$CH1668&amp;"d"&amp;IF(H1668=4,1,0)&amp;"s"&amp;IF(ДАННЫЕ!$J1668=1,0,1)&amp;"u"&amp;IF(ДАННЫЕ!$CJ1668&gt;0,1,0)</f>
        <v>g0cf0a06AR1VG0o0xp0v0ntkqwemczd0s1u0</v>
      </c>
      <c r="O1668" s="28" t="str">
        <f>ДАННЫЕ!$I1668&amp;"g"&amp;B1668&amp;A1668&amp;"f"&amp;P1668&amp;"c"&amp;IF(ДАННЫЕ!$U1668&gt;0,1,0)&amp;"s"&amp;IF(ДАННЫЕ!$Q1668&gt;0,IF(YEAR(ДАННЫЕ!$F$1)=YEAR(ДАННЫЕ!$Q1668),IF(MONTH(ДАННЫЕ!$F$1)=MONTH(ДАННЫЕ!$Q1668),111,11),1),0)&amp;"i"&amp;IF(ДАННЫЕ!$R1668+ДАННЫЕ!$S1668+ДАННЫЕ!$T1668=0,0,1)&amp;"h"&amp;IF(ДАННЫЕ!$P1668&gt;0,1,0)&amp;"p"&amp;IF(ДАННЫЕ!$CI1668&gt;0,IF(YEAR(ДАННЫЕ!$F$1)=YEAR(ДАННЫЕ!$CI1668),IF(MONTH(ДАННЫЕ!$F$1)=MONTH(ДАННЫЕ!$CI1668),111,11),1),0)&amp;"d"&amp;IF(ДАННЫЕ!$CJ1668&gt;0,IF(YEAR(ДАННЫЕ!$F$1)=YEAR(ДАННЫЕ!$CJ1668),IF(MONTH(ДАННЫЕ!$F$1)=MONTH(ДАННЫЕ!$CJ1668),111,11),1),0)&amp;"o"&amp;IF(ДАННЫЕ!$CK1668&gt;0,IF(MONTH(ДАННЫЕ!$F$1)=MONTH(ДАННЫЕ!$CK1668),111,11),0)&amp;"v"&amp;IF(ДАННЫЕ!$BE1668&gt;0,IF(MONTH(ДАННЫЕ!$F$1)=MONTH(ДАННЫЕ!$BE1668),111,11),0)</f>
        <v>g00f0c0s0i0h0p0d0o0v0</v>
      </c>
      <c r="P1668" s="15">
        <f t="shared" si="80"/>
        <v>0</v>
      </c>
      <c r="Q1668" s="15">
        <f>IF(ДАННЫЕ!$F$1&gt;ДАННЫЕ!$N1668,IF(YEAR(ДАННЫЕ!$F$1)=YEAR(ДАННЫЕ!M1668),1,0),0)</f>
        <v>0</v>
      </c>
      <c r="R1668" s="15">
        <f>IF(ДАННЫЕ!$F$1&gt;ДАННЫЕ!$N1668,IF(YEAR(ДАННЫЕ!$F$1)=YEAR(ДАННЫЕ!N1668),1,0),0)</f>
        <v>0</v>
      </c>
      <c r="S1668" s="15">
        <f>IF(ДАННЫЕ!$AA1668="2А",1,IF(ДАННЫЕ!$AA1668="2Б",2,IF(ДАННЫЕ!$AA1668="2В",3,IF(ДАННЫЕ!$AA1668=3,4,IF(ДАННЫЕ!$AA1668="4А",5,IF(ДАННЫЕ!$AA1668="4Б",6,IF(ДАННЫЕ!$AA1668="4В",7,IF(ДАННЫЕ!$AA1668=5,8,0))))))))</f>
        <v>0</v>
      </c>
      <c r="T1668" s="15">
        <f>IF(OR(ДАННЫЕ!$AC1668=2,ДАННЫЕ!$AD1668=2,ДАННЫЕ!$AE1668=2),2,IF(OR(ДАННЫЕ!$AC1668=1,ДАННЫЕ!$AD1668=1,ДАННЫЕ!$AE1668=1),1,0))</f>
        <v>0</v>
      </c>
    </row>
    <row r="1669" spans="1:20" x14ac:dyDescent="0.2">
      <c r="A1669" s="78">
        <f>IF(B1669&gt;0,IF(MONTH(ДАННЫЕ!$F$1)=MONTH(ДАННЫЕ!$B1669),1,0),0)</f>
        <v>0</v>
      </c>
      <c r="B1669" s="14">
        <f>IF(ДАННЫЕ!$B1669&gt;0,IF(YEAR(ДАННЫЕ!$F$1)=YEAR(ДАННЫЕ!$B1669),1,0),0)</f>
        <v>0</v>
      </c>
      <c r="C1669" s="14">
        <f>IF(ДАННЫЕ!$CM1669&gt;0,IF(YEAR(ДАННЫЕ!$F$1)=YEAR(ДАННЫЕ!$CM1669),1,0),0)</f>
        <v>0</v>
      </c>
      <c r="D1669" s="14">
        <f>IF(ДАННЫЕ!$CJ1669&gt;0,IF(ДАННЫЕ!$CL1669&gt;ДАННЫЕ!$F$1,1,IF(ДАННЫЕ!$CL1669&gt;0,0,1)),0)</f>
        <v>0</v>
      </c>
      <c r="E1669" s="43" t="str">
        <f ca="1">IF(ДАННЫЕ!$F$1&gt;0,IF(ДАННЫЕ!$G1669&gt;0,DATEDIF(ДАННЫЕ!$G1669,ДАННЫЕ!$F$1,"y"),""),IF(ДАННЫЕ!$G1669&gt;0,DATEDIF(ДАННЫЕ!$G1669,TODAY(),"y"),""))</f>
        <v/>
      </c>
      <c r="F1669" s="43" t="str">
        <f xml:space="preserve"> IF(ДАННЫЕ!$F1669="М",IF(E1669&gt;=18,IF(E1669&lt;60,1,""),""),"")&amp;IF(ДАННЫЕ!$F1669="Ж",IF(E1669&gt;=18,IF(E1669&lt;55,1,""),""),"")</f>
        <v/>
      </c>
      <c r="G1669" s="43" t="str">
        <f xml:space="preserve"> IF(ДАННЫЕ!$F1669="М",IF(E1669&gt;=60,2,""),"")&amp;IF(ДАННЫЕ!$F1669="Ж",IF(E1669&gt;=55,2,""),"")</f>
        <v/>
      </c>
      <c r="H1669" s="43" t="str">
        <f t="shared" ca="1" si="78"/>
        <v/>
      </c>
      <c r="I1669" s="43" t="str">
        <f t="shared" ca="1" si="79"/>
        <v>03</v>
      </c>
      <c r="J1669" s="28" t="str">
        <f ca="1">ДАННЫЕ!$F1669&amp;H1669&amp;I1669&amp;ДАННЫЕ!$I1669&amp;"m"&amp;IF(ДАННЫЕ!$I1669&gt;0,IF(ДАННЫЕ!$J1669&gt;0,0,1),"")&amp;"f"&amp;IF(ДАННЫЕ!$R1669&gt;0,IF(YEAR(ДАННЫЕ!$F$1)=YEAR(ДАННЫЕ!$R1669),1,0),0)&amp;"z"&amp;ДАННЫЕ!$R1669&amp;"p"&amp;ДАННЫЕ!$S1669&amp;"i"&amp;ДАННЫЕ!$T1669&amp;"h"&amp;ДАННЫЕ!$K1669&amp;"be"&amp;ДАННЫЕ!$BI1669&amp;"CD"&amp;IF(ДАННЫЕ!BF1669&gt;500,4,IF(ДАННЫЕ!BF1669&gt;350,3,IF(ДАННЫЕ!BF1669&gt;200,2,IF(ДАННЫЕ!BF1669&gt;0,1,0))))&amp;"g"&amp;B1669&amp;"d"&amp;H1669&amp;"l"&amp;ДАННЫЕ!AT1669&amp;"a"&amp;ДАННЫЕ!$V1669&amp;"v"&amp;R1669&amp;"k"&amp;ДАННЫЕ!$U1669&amp;"s"&amp;ДАННЫЕ!$Y1669&amp;"t"&amp;ДАННЫЕ!$X1669&amp;"b"&amp;IF(ДАННЫЕ!$Q1669&gt;1,1,0)&amp;"PP"&amp;ДАННЫЕ!Z1669&amp;"c"&amp;S1669&amp;"x"&amp;IF(ДАННЫЕ!$BY1669&gt;0,IF(YEAR(ДАННЫЕ!$F$1)=YEAR(ДАННЫЕ!$BY1669),1,0),0)&amp;"n"&amp;IF(ДАННЫЕ!$BZ1669&gt;0,IF(YEAR(ДАННЫЕ!$F$1)=YEAR(ДАННЫЕ!$BZ1669),1,0),0)&amp;"u"&amp;D1669&amp;"z"&amp;IF(ДАННЫЕ!$CL1669&gt;0,IF(YEAR(ДАННЫЕ!$F$1)&gt;YEAR(ДАННЫЕ!$CL1669),11,12),0)</f>
        <v>03mf0zpihbeCD0g0dlav0kstb0PPc0x0n0u0z0</v>
      </c>
      <c r="K1669" s="28" t="str">
        <f ca="1">ДАННЫЕ!$I1669&amp;"x"&amp;B1669&amp;"w"&amp;IF(T1669+ДАННЫЕ!AD1669+ДАННЫЕ!AE1669+ДАННЫЕ!AF1669+ДАННЫЕ!AG1669+ДАННЫЕ!AH1669+ДАННЫЕ!$AL1669+ДАННЫЕ!AI1669+ДАННЫЕ!AJ1669+ДАННЫЕ!AK1669+ДАННЫЕ!AP1669+ДАННЫЕ!AQ1669+ДАННЫЕ!AR1669+ДАННЫЕ!$AM1669+ДАННЫЕ!$AN1669+ДАННЫЕ!AS1669+ДАННЫЕ!AT1669&gt;0,1,0)&amp;IF(OR(T1669=2,ДАННЫЕ!AD1669=2,ДАННЫЕ!AE1669=2,ДАННЫЕ!AF1669=2,ДАННЫЕ!AG1669=2,ДАННЫЕ!AH1669=2,ДАННЫЕ!$AL1669=2,ДАННЫЕ!AI1669=2,ДАННЫЕ!AJ1669=2,ДАННЫЕ!AK1669=2,ДАННЫЕ!AP1669=2,ДАННЫЕ!AQ1669=2,ДАННЫЕ!AR1669=2,ДАННЫЕ!$AM1669=2,ДАННЫЕ!$AN1669=2,ДАННЫЕ!AS1669=2,ДАННЫЕ!AT1669=2),2,0)&amp;"t"&amp;IF(T1669&gt;0,"1"&amp;T1669,"00")&amp;"f"&amp;IF(ДАННЫЕ!$AC1669,"1"&amp;ДАННЫЕ!$AC1669,"00")&amp;"b"&amp;IF(ДАННЫЕ!$AD1669,"1"&amp;ДАННЫЕ!$AD1669,"00")&amp;"g"&amp;IF(ДАННЫЕ!$AF1669,"1"&amp;ДАННЫЕ!$AF1669,"00")&amp;"c"&amp;IF(ДАННЫЕ!$AG1669,"1"&amp;ДАННЫЕ!$AG1669,"00")&amp;"i"&amp;IF(ДАННЫЕ!$AH1669,"1"&amp;ДАННЫЕ!$AH1669,"00")&amp;"r"&amp;IF(ДАННЫЕ!$AL1669,"1"&amp;ДАННЫЕ!$AL1669,"00")&amp;"m"&amp;IF(ДАННЫЕ!$AI1669,"1"&amp;ДАННЫЕ!$AI1669,"00")&amp;"hS"&amp;IF(ДАННЫЕ!$AJ1669,"1"&amp;ДАННЫЕ!$AJ1669,"00")&amp;"hZ"&amp;IF(ДАННЫЕ!$AK1669,"1"&amp;ДАННЫЕ!$AK1669,"00")&amp;"p"&amp;IF(ДАННЫЕ!$AP1669,"1"&amp;ДАННЫЕ!$AP1669,"00")&amp;"k"&amp;IF(ДАННЫЕ!$AQ1669,"1"&amp;ДАННЫЕ!$AQ1669,"00")&amp;"z"&amp;IF(ДАННЫЕ!$AR1669,"1"&amp;ДАННЫЕ!$AR1669,"00")&amp;"j"&amp;IF(ДАННЫЕ!$AM1669,"1"&amp;ДАННЫЕ!$AM1669,"00")&amp;"n"&amp;IF(ДАННЫЕ!$AN1669,"1"&amp;ДАННЫЕ!$AN1669,"00")&amp;"E"&amp;ДАННЫЕ!BI1669&amp;"L"&amp;ДАННЫЕ!AO1669&amp;"h"&amp;IF(ДАННЫЕ!$AU1669&gt;0,1,0)&amp;"v"&amp;IF(ДАННЫЕ!$AW1669&gt;0,1,0)&amp;"a"&amp;IF(ДАННЫЕ!$AS1669,"1"&amp;ДАННЫЕ!$AS1669,"00")&amp;"s"&amp;IF(ДАННЫЕ!$AT1669,"1"&amp;ДАННЫЕ!$AT1669,"00")&amp;"u"&amp;IF(ДАННЫЕ!$CJ1669&gt;0,1,0)&amp;"y"&amp;B1669&amp;"d"&amp;H1669&amp;"e"&amp;F1669&amp;G1669</f>
        <v>x0w00t00f00b00g00c00i00r00m00hS00hZ00p00k00z00j00n00ELh0v0a00s00u0y0de</v>
      </c>
      <c r="L1669" s="28" t="str">
        <f ca="1">ДАННЫЕ!$I1669&amp;"VN"&amp;IF(ДАННЫЕ!AW1669&gt;0,11,10)&amp;"CD"&amp;IF(ДАННЫЕ!BF1669&gt;500,16,IF(ДАННЫЕ!BF1669&gt;350,15,IF(ДАННЫЕ!BF1669&gt;=200,14,IF(ДАННЫЕ!BF1669&gt;=100,13,IF(ДАННЫЕ!BF1669&gt;=50,12,IF(ДАННЫЕ!BF1669&gt;0,11,10))))))&amp;"AR"&amp;IF(ДАННЫЕ!BX1669&gt;0,1,0)&amp;"GD"&amp;B1669&amp;"VV"&amp;IF(E1669&gt;=5,IF(E1669&lt;18,1,0),0)</f>
        <v>VN10CD10AR0GD0VV0</v>
      </c>
      <c r="M1669" s="28" t="str">
        <f>ДАННЫЕ!$I1669&amp;"b"&amp;ДАННЫЕ!$BI1669&amp;"r"&amp;ДАННЫЕ!$BJ1669&amp;"CD"&amp;IF(ДАННЫЕ!BF1669&gt;0,IF(ДАННЫЕ!BF1669&lt;200,1,IF(ДАННЫЕ!BF1669&lt;350,2,3)),0)&amp;"h"&amp;IF(ДАННЫЕ!$BK1669+ДАННЫЕ!$BL1669+ДАННЫЕ!$BM1669&gt;0,1,0)&amp;"x"&amp;ДАННЫЕ!$BK1669&amp;"y"&amp;ДАННЫЕ!$BL1669&amp;"z"&amp;ДАННЫЕ!$BM1669&amp;"c"&amp;IF(ДАННЫЕ!$BK1669+ДАННЫЕ!$BL1669+ДАННЫЕ!$BM1669=3,1,0)&amp;"a"&amp;IF(ДАННЫЕ!$BQ1669+ДАННЫЕ!$BR1669&gt;0,1,0)&amp;"d"&amp;ДАННЫЕ!$BQ1669&amp;"v"&amp;ДАННЫЕ!$BR1669&amp;"p"&amp;ДАННЫЕ!$BS1669&amp;"n"&amp;ДАННЫЕ!$BU1669&amp;"t"&amp;ДАННЫЕ!$BV1669&amp;"o"&amp;ДАННЫЕ!$BT1669&amp;"l"&amp;IF(ДАННЫЕ!$BN1669&gt;0,1,0)&amp;ДАННЫЕ!$BN1669&amp;"g"&amp;ДАННЫЕ!$BO1669&amp;"s"&amp;ДАННЫЕ!$BP1669&amp;"DZ"&amp;IF(ДАННЫЕ!B1669-ДАННЫЕ!G1669 &lt; 60,IF(ДАННЫЕ!B1669-ДАННЫЕ!G1669 &gt;= 0,1,0),0)&amp;"u"&amp;IF(ДАННЫЕ!$CJ1669&gt;0,1,0)</f>
        <v>brCD0h0xyzc0a0dvpntol0gsDZ1u0</v>
      </c>
      <c r="N1669" s="28" t="str">
        <f ca="1">ДАННЫЕ!$F1669&amp;ДАННЫЕ!$I1669&amp;"g"&amp;B1669&amp;"cf"&amp;D1669&amp;"a"&amp;IF(ДАННЫЕ!$BX1669&gt;0,1,0)&amp;IF(ДАННЫЕ!$BF1669&gt;500,1,IF(ДАННЫЕ!$BF1669&gt;350,2,IF(ДАННЫЕ!$BF1669&gt;=200,3,IF(ДАННЫЕ!$BF1669&gt;=100,4,IF(ДАННЫЕ!$BF1669&gt;=50,5,IF(ДАННЫЕ!$BF1669&lt;50,6,0))))))&amp;"AR"&amp;IF(DATEDIF(ДАННЫЕ!$BX1669,ДАННЫЕ!$F$1,"y")&gt;1,1,0)&amp;"VG"&amp;IF(ДАННЫЕ!$BH1669="0",1,0)&amp;"o"&amp;IF(T1669+ДАННЫЕ!$AF1669+ДАННЫЕ!$AG1669+ДАННЫЕ!$AH1669+ДАННЫЕ!$AI1669+ДАННЫЕ!$AJ1669+ДАННЫЕ!$AP1669+ДАННЫЕ!$AQ1669+ДАННЫЕ!$AR1669+ДАННЫЕ!$AU1669+ДАННЫЕ!$AW1669+ДАННЫЕ!$AS1669+ДАННЫЕ!$AT1669&gt;0,1,0)&amp;"x"&amp;ДАННЫЕ!$AG1669&amp;"p"&amp;IF(ДАННЫЕ!$BY1669&gt;0,1,0)&amp;"v"&amp;IF(ДАННЫЕ!$BZ1669&gt;0,1,0)&amp;"n"&amp;ДАННЫЕ!$CA1669&amp;"t"&amp;ДАННЫЕ!$AY1669&amp;"k"&amp;ДАННЫЕ!$CB1669&amp;"q"&amp;ДАННЫЕ!$CC1669&amp;"w"&amp;ДАННЫЕ!$CD1669&amp;"e"&amp;ДАННЫЕ!$CE1669&amp;"m"&amp;ДАННЫЕ!$CF1669&amp;"c"&amp;ДАННЫЕ!$CG1669&amp;"z"&amp;ДАННЫЕ!$CH1669&amp;"d"&amp;IF(H1669=4,1,0)&amp;"s"&amp;IF(ДАННЫЕ!$J1669=1,0,1)&amp;"u"&amp;IF(ДАННЫЕ!$CJ1669&gt;0,1,0)</f>
        <v>g0cf0a06AR1VG0o0xp0v0ntkqwemczd0s1u0</v>
      </c>
      <c r="O1669" s="28" t="str">
        <f>ДАННЫЕ!$I1669&amp;"g"&amp;B1669&amp;A1669&amp;"f"&amp;P1669&amp;"c"&amp;IF(ДАННЫЕ!$U1669&gt;0,1,0)&amp;"s"&amp;IF(ДАННЫЕ!$Q1669&gt;0,IF(YEAR(ДАННЫЕ!$F$1)=YEAR(ДАННЫЕ!$Q1669),IF(MONTH(ДАННЫЕ!$F$1)=MONTH(ДАННЫЕ!$Q1669),111,11),1),0)&amp;"i"&amp;IF(ДАННЫЕ!$R1669+ДАННЫЕ!$S1669+ДАННЫЕ!$T1669=0,0,1)&amp;"h"&amp;IF(ДАННЫЕ!$P1669&gt;0,1,0)&amp;"p"&amp;IF(ДАННЫЕ!$CI1669&gt;0,IF(YEAR(ДАННЫЕ!$F$1)=YEAR(ДАННЫЕ!$CI1669),IF(MONTH(ДАННЫЕ!$F$1)=MONTH(ДАННЫЕ!$CI1669),111,11),1),0)&amp;"d"&amp;IF(ДАННЫЕ!$CJ1669&gt;0,IF(YEAR(ДАННЫЕ!$F$1)=YEAR(ДАННЫЕ!$CJ1669),IF(MONTH(ДАННЫЕ!$F$1)=MONTH(ДАННЫЕ!$CJ1669),111,11),1),0)&amp;"o"&amp;IF(ДАННЫЕ!$CK1669&gt;0,IF(MONTH(ДАННЫЕ!$F$1)=MONTH(ДАННЫЕ!$CK1669),111,11),0)&amp;"v"&amp;IF(ДАННЫЕ!$BE1669&gt;0,IF(MONTH(ДАННЫЕ!$F$1)=MONTH(ДАННЫЕ!$BE1669),111,11),0)</f>
        <v>g00f0c0s0i0h0p0d0o0v0</v>
      </c>
      <c r="P1669" s="15">
        <f t="shared" si="80"/>
        <v>0</v>
      </c>
      <c r="Q1669" s="15">
        <f>IF(ДАННЫЕ!$F$1&gt;ДАННЫЕ!$N1669,IF(YEAR(ДАННЫЕ!$F$1)=YEAR(ДАННЫЕ!M1669),1,0),0)</f>
        <v>0</v>
      </c>
      <c r="R1669" s="15">
        <f>IF(ДАННЫЕ!$F$1&gt;ДАННЫЕ!$N1669,IF(YEAR(ДАННЫЕ!$F$1)=YEAR(ДАННЫЕ!N1669),1,0),0)</f>
        <v>0</v>
      </c>
      <c r="S1669" s="15">
        <f>IF(ДАННЫЕ!$AA1669="2А",1,IF(ДАННЫЕ!$AA1669="2Б",2,IF(ДАННЫЕ!$AA1669="2В",3,IF(ДАННЫЕ!$AA1669=3,4,IF(ДАННЫЕ!$AA1669="4А",5,IF(ДАННЫЕ!$AA1669="4Б",6,IF(ДАННЫЕ!$AA1669="4В",7,IF(ДАННЫЕ!$AA1669=5,8,0))))))))</f>
        <v>0</v>
      </c>
      <c r="T1669" s="15">
        <f>IF(OR(ДАННЫЕ!$AC1669=2,ДАННЫЕ!$AD1669=2,ДАННЫЕ!$AE1669=2),2,IF(OR(ДАННЫЕ!$AC1669=1,ДАННЫЕ!$AD1669=1,ДАННЫЕ!$AE1669=1),1,0))</f>
        <v>0</v>
      </c>
    </row>
    <row r="1670" spans="1:20" x14ac:dyDescent="0.2">
      <c r="A1670" s="78">
        <f>IF(B1670&gt;0,IF(MONTH(ДАННЫЕ!$F$1)=MONTH(ДАННЫЕ!$B1670),1,0),0)</f>
        <v>0</v>
      </c>
      <c r="B1670" s="14">
        <f>IF(ДАННЫЕ!$B1670&gt;0,IF(YEAR(ДАННЫЕ!$F$1)=YEAR(ДАННЫЕ!$B1670),1,0),0)</f>
        <v>0</v>
      </c>
      <c r="C1670" s="14">
        <f>IF(ДАННЫЕ!$CM1670&gt;0,IF(YEAR(ДАННЫЕ!$F$1)=YEAR(ДАННЫЕ!$CM1670),1,0),0)</f>
        <v>0</v>
      </c>
      <c r="D1670" s="14">
        <f>IF(ДАННЫЕ!$CJ1670&gt;0,IF(ДАННЫЕ!$CL1670&gt;ДАННЫЕ!$F$1,1,IF(ДАННЫЕ!$CL1670&gt;0,0,1)),0)</f>
        <v>0</v>
      </c>
      <c r="E1670" s="43" t="str">
        <f ca="1">IF(ДАННЫЕ!$F$1&gt;0,IF(ДАННЫЕ!$G1670&gt;0,DATEDIF(ДАННЫЕ!$G1670,ДАННЫЕ!$F$1,"y"),""),IF(ДАННЫЕ!$G1670&gt;0,DATEDIF(ДАННЫЕ!$G1670,TODAY(),"y"),""))</f>
        <v/>
      </c>
      <c r="F1670" s="43" t="str">
        <f xml:space="preserve"> IF(ДАННЫЕ!$F1670="М",IF(E1670&gt;=18,IF(E1670&lt;60,1,""),""),"")&amp;IF(ДАННЫЕ!$F1670="Ж",IF(E1670&gt;=18,IF(E1670&lt;55,1,""),""),"")</f>
        <v/>
      </c>
      <c r="G1670" s="43" t="str">
        <f xml:space="preserve"> IF(ДАННЫЕ!$F1670="М",IF(E1670&gt;=60,2,""),"")&amp;IF(ДАННЫЕ!$F1670="Ж",IF(E1670&gt;=55,2,""),"")</f>
        <v/>
      </c>
      <c r="H1670" s="43" t="str">
        <f t="shared" ca="1" si="78"/>
        <v/>
      </c>
      <c r="I1670" s="43" t="str">
        <f t="shared" ca="1" si="79"/>
        <v>03</v>
      </c>
      <c r="J1670" s="28" t="str">
        <f ca="1">ДАННЫЕ!$F1670&amp;H1670&amp;I1670&amp;ДАННЫЕ!$I1670&amp;"m"&amp;IF(ДАННЫЕ!$I1670&gt;0,IF(ДАННЫЕ!$J1670&gt;0,0,1),"")&amp;"f"&amp;IF(ДАННЫЕ!$R1670&gt;0,IF(YEAR(ДАННЫЕ!$F$1)=YEAR(ДАННЫЕ!$R1670),1,0),0)&amp;"z"&amp;ДАННЫЕ!$R1670&amp;"p"&amp;ДАННЫЕ!$S1670&amp;"i"&amp;ДАННЫЕ!$T1670&amp;"h"&amp;ДАННЫЕ!$K1670&amp;"be"&amp;ДАННЫЕ!$BI1670&amp;"CD"&amp;IF(ДАННЫЕ!BF1670&gt;500,4,IF(ДАННЫЕ!BF1670&gt;350,3,IF(ДАННЫЕ!BF1670&gt;200,2,IF(ДАННЫЕ!BF1670&gt;0,1,0))))&amp;"g"&amp;B1670&amp;"d"&amp;H1670&amp;"l"&amp;ДАННЫЕ!AT1670&amp;"a"&amp;ДАННЫЕ!$V1670&amp;"v"&amp;R1670&amp;"k"&amp;ДАННЫЕ!$U1670&amp;"s"&amp;ДАННЫЕ!$Y1670&amp;"t"&amp;ДАННЫЕ!$X1670&amp;"b"&amp;IF(ДАННЫЕ!$Q1670&gt;1,1,0)&amp;"PP"&amp;ДАННЫЕ!Z1670&amp;"c"&amp;S1670&amp;"x"&amp;IF(ДАННЫЕ!$BY1670&gt;0,IF(YEAR(ДАННЫЕ!$F$1)=YEAR(ДАННЫЕ!$BY1670),1,0),0)&amp;"n"&amp;IF(ДАННЫЕ!$BZ1670&gt;0,IF(YEAR(ДАННЫЕ!$F$1)=YEAR(ДАННЫЕ!$BZ1670),1,0),0)&amp;"u"&amp;D1670&amp;"z"&amp;IF(ДАННЫЕ!$CL1670&gt;0,IF(YEAR(ДАННЫЕ!$F$1)&gt;YEAR(ДАННЫЕ!$CL1670),11,12),0)</f>
        <v>03mf0zpihbeCD0g0dlav0kstb0PPc0x0n0u0z0</v>
      </c>
      <c r="K1670" s="28" t="str">
        <f ca="1">ДАННЫЕ!$I1670&amp;"x"&amp;B1670&amp;"w"&amp;IF(T1670+ДАННЫЕ!AD1670+ДАННЫЕ!AE1670+ДАННЫЕ!AF1670+ДАННЫЕ!AG1670+ДАННЫЕ!AH1670+ДАННЫЕ!$AL1670+ДАННЫЕ!AI1670+ДАННЫЕ!AJ1670+ДАННЫЕ!AK1670+ДАННЫЕ!AP1670+ДАННЫЕ!AQ1670+ДАННЫЕ!AR1670+ДАННЫЕ!$AM1670+ДАННЫЕ!$AN1670+ДАННЫЕ!AS1670+ДАННЫЕ!AT1670&gt;0,1,0)&amp;IF(OR(T1670=2,ДАННЫЕ!AD1670=2,ДАННЫЕ!AE1670=2,ДАННЫЕ!AF1670=2,ДАННЫЕ!AG1670=2,ДАННЫЕ!AH1670=2,ДАННЫЕ!$AL1670=2,ДАННЫЕ!AI1670=2,ДАННЫЕ!AJ1670=2,ДАННЫЕ!AK1670=2,ДАННЫЕ!AP1670=2,ДАННЫЕ!AQ1670=2,ДАННЫЕ!AR1670=2,ДАННЫЕ!$AM1670=2,ДАННЫЕ!$AN1670=2,ДАННЫЕ!AS1670=2,ДАННЫЕ!AT1670=2),2,0)&amp;"t"&amp;IF(T1670&gt;0,"1"&amp;T1670,"00")&amp;"f"&amp;IF(ДАННЫЕ!$AC1670,"1"&amp;ДАННЫЕ!$AC1670,"00")&amp;"b"&amp;IF(ДАННЫЕ!$AD1670,"1"&amp;ДАННЫЕ!$AD1670,"00")&amp;"g"&amp;IF(ДАННЫЕ!$AF1670,"1"&amp;ДАННЫЕ!$AF1670,"00")&amp;"c"&amp;IF(ДАННЫЕ!$AG1670,"1"&amp;ДАННЫЕ!$AG1670,"00")&amp;"i"&amp;IF(ДАННЫЕ!$AH1670,"1"&amp;ДАННЫЕ!$AH1670,"00")&amp;"r"&amp;IF(ДАННЫЕ!$AL1670,"1"&amp;ДАННЫЕ!$AL1670,"00")&amp;"m"&amp;IF(ДАННЫЕ!$AI1670,"1"&amp;ДАННЫЕ!$AI1670,"00")&amp;"hS"&amp;IF(ДАННЫЕ!$AJ1670,"1"&amp;ДАННЫЕ!$AJ1670,"00")&amp;"hZ"&amp;IF(ДАННЫЕ!$AK1670,"1"&amp;ДАННЫЕ!$AK1670,"00")&amp;"p"&amp;IF(ДАННЫЕ!$AP1670,"1"&amp;ДАННЫЕ!$AP1670,"00")&amp;"k"&amp;IF(ДАННЫЕ!$AQ1670,"1"&amp;ДАННЫЕ!$AQ1670,"00")&amp;"z"&amp;IF(ДАННЫЕ!$AR1670,"1"&amp;ДАННЫЕ!$AR1670,"00")&amp;"j"&amp;IF(ДАННЫЕ!$AM1670,"1"&amp;ДАННЫЕ!$AM1670,"00")&amp;"n"&amp;IF(ДАННЫЕ!$AN1670,"1"&amp;ДАННЫЕ!$AN1670,"00")&amp;"E"&amp;ДАННЫЕ!BI1670&amp;"L"&amp;ДАННЫЕ!AO1670&amp;"h"&amp;IF(ДАННЫЕ!$AU1670&gt;0,1,0)&amp;"v"&amp;IF(ДАННЫЕ!$AW1670&gt;0,1,0)&amp;"a"&amp;IF(ДАННЫЕ!$AS1670,"1"&amp;ДАННЫЕ!$AS1670,"00")&amp;"s"&amp;IF(ДАННЫЕ!$AT1670,"1"&amp;ДАННЫЕ!$AT1670,"00")&amp;"u"&amp;IF(ДАННЫЕ!$CJ1670&gt;0,1,0)&amp;"y"&amp;B1670&amp;"d"&amp;H1670&amp;"e"&amp;F1670&amp;G1670</f>
        <v>x0w00t00f00b00g00c00i00r00m00hS00hZ00p00k00z00j00n00ELh0v0a00s00u0y0de</v>
      </c>
      <c r="L1670" s="28" t="str">
        <f ca="1">ДАННЫЕ!$I1670&amp;"VN"&amp;IF(ДАННЫЕ!AW1670&gt;0,11,10)&amp;"CD"&amp;IF(ДАННЫЕ!BF1670&gt;500,16,IF(ДАННЫЕ!BF1670&gt;350,15,IF(ДАННЫЕ!BF1670&gt;=200,14,IF(ДАННЫЕ!BF1670&gt;=100,13,IF(ДАННЫЕ!BF1670&gt;=50,12,IF(ДАННЫЕ!BF1670&gt;0,11,10))))))&amp;"AR"&amp;IF(ДАННЫЕ!BX1670&gt;0,1,0)&amp;"GD"&amp;B1670&amp;"VV"&amp;IF(E1670&gt;=5,IF(E1670&lt;18,1,0),0)</f>
        <v>VN10CD10AR0GD0VV0</v>
      </c>
      <c r="M1670" s="28" t="str">
        <f>ДАННЫЕ!$I1670&amp;"b"&amp;ДАННЫЕ!$BI1670&amp;"r"&amp;ДАННЫЕ!$BJ1670&amp;"CD"&amp;IF(ДАННЫЕ!BF1670&gt;0,IF(ДАННЫЕ!BF1670&lt;200,1,IF(ДАННЫЕ!BF1670&lt;350,2,3)),0)&amp;"h"&amp;IF(ДАННЫЕ!$BK1670+ДАННЫЕ!$BL1670+ДАННЫЕ!$BM1670&gt;0,1,0)&amp;"x"&amp;ДАННЫЕ!$BK1670&amp;"y"&amp;ДАННЫЕ!$BL1670&amp;"z"&amp;ДАННЫЕ!$BM1670&amp;"c"&amp;IF(ДАННЫЕ!$BK1670+ДАННЫЕ!$BL1670+ДАННЫЕ!$BM1670=3,1,0)&amp;"a"&amp;IF(ДАННЫЕ!$BQ1670+ДАННЫЕ!$BR1670&gt;0,1,0)&amp;"d"&amp;ДАННЫЕ!$BQ1670&amp;"v"&amp;ДАННЫЕ!$BR1670&amp;"p"&amp;ДАННЫЕ!$BS1670&amp;"n"&amp;ДАННЫЕ!$BU1670&amp;"t"&amp;ДАННЫЕ!$BV1670&amp;"o"&amp;ДАННЫЕ!$BT1670&amp;"l"&amp;IF(ДАННЫЕ!$BN1670&gt;0,1,0)&amp;ДАННЫЕ!$BN1670&amp;"g"&amp;ДАННЫЕ!$BO1670&amp;"s"&amp;ДАННЫЕ!$BP1670&amp;"DZ"&amp;IF(ДАННЫЕ!B1670-ДАННЫЕ!G1670 &lt; 60,IF(ДАННЫЕ!B1670-ДАННЫЕ!G1670 &gt;= 0,1,0),0)&amp;"u"&amp;IF(ДАННЫЕ!$CJ1670&gt;0,1,0)</f>
        <v>brCD0h0xyzc0a0dvpntol0gsDZ1u0</v>
      </c>
      <c r="N1670" s="28" t="str">
        <f ca="1">ДАННЫЕ!$F1670&amp;ДАННЫЕ!$I1670&amp;"g"&amp;B1670&amp;"cf"&amp;D1670&amp;"a"&amp;IF(ДАННЫЕ!$BX1670&gt;0,1,0)&amp;IF(ДАННЫЕ!$BF1670&gt;500,1,IF(ДАННЫЕ!$BF1670&gt;350,2,IF(ДАННЫЕ!$BF1670&gt;=200,3,IF(ДАННЫЕ!$BF1670&gt;=100,4,IF(ДАННЫЕ!$BF1670&gt;=50,5,IF(ДАННЫЕ!$BF1670&lt;50,6,0))))))&amp;"AR"&amp;IF(DATEDIF(ДАННЫЕ!$BX1670,ДАННЫЕ!$F$1,"y")&gt;1,1,0)&amp;"VG"&amp;IF(ДАННЫЕ!$BH1670="0",1,0)&amp;"o"&amp;IF(T1670+ДАННЫЕ!$AF1670+ДАННЫЕ!$AG1670+ДАННЫЕ!$AH1670+ДАННЫЕ!$AI1670+ДАННЫЕ!$AJ1670+ДАННЫЕ!$AP1670+ДАННЫЕ!$AQ1670+ДАННЫЕ!$AR1670+ДАННЫЕ!$AU1670+ДАННЫЕ!$AW1670+ДАННЫЕ!$AS1670+ДАННЫЕ!$AT1670&gt;0,1,0)&amp;"x"&amp;ДАННЫЕ!$AG1670&amp;"p"&amp;IF(ДАННЫЕ!$BY1670&gt;0,1,0)&amp;"v"&amp;IF(ДАННЫЕ!$BZ1670&gt;0,1,0)&amp;"n"&amp;ДАННЫЕ!$CA1670&amp;"t"&amp;ДАННЫЕ!$AY1670&amp;"k"&amp;ДАННЫЕ!$CB1670&amp;"q"&amp;ДАННЫЕ!$CC1670&amp;"w"&amp;ДАННЫЕ!$CD1670&amp;"e"&amp;ДАННЫЕ!$CE1670&amp;"m"&amp;ДАННЫЕ!$CF1670&amp;"c"&amp;ДАННЫЕ!$CG1670&amp;"z"&amp;ДАННЫЕ!$CH1670&amp;"d"&amp;IF(H1670=4,1,0)&amp;"s"&amp;IF(ДАННЫЕ!$J1670=1,0,1)&amp;"u"&amp;IF(ДАННЫЕ!$CJ1670&gt;0,1,0)</f>
        <v>g0cf0a06AR1VG0o0xp0v0ntkqwemczd0s1u0</v>
      </c>
      <c r="O1670" s="28" t="str">
        <f>ДАННЫЕ!$I1670&amp;"g"&amp;B1670&amp;A1670&amp;"f"&amp;P1670&amp;"c"&amp;IF(ДАННЫЕ!$U1670&gt;0,1,0)&amp;"s"&amp;IF(ДАННЫЕ!$Q1670&gt;0,IF(YEAR(ДАННЫЕ!$F$1)=YEAR(ДАННЫЕ!$Q1670),IF(MONTH(ДАННЫЕ!$F$1)=MONTH(ДАННЫЕ!$Q1670),111,11),1),0)&amp;"i"&amp;IF(ДАННЫЕ!$R1670+ДАННЫЕ!$S1670+ДАННЫЕ!$T1670=0,0,1)&amp;"h"&amp;IF(ДАННЫЕ!$P1670&gt;0,1,0)&amp;"p"&amp;IF(ДАННЫЕ!$CI1670&gt;0,IF(YEAR(ДАННЫЕ!$F$1)=YEAR(ДАННЫЕ!$CI1670),IF(MONTH(ДАННЫЕ!$F$1)=MONTH(ДАННЫЕ!$CI1670),111,11),1),0)&amp;"d"&amp;IF(ДАННЫЕ!$CJ1670&gt;0,IF(YEAR(ДАННЫЕ!$F$1)=YEAR(ДАННЫЕ!$CJ1670),IF(MONTH(ДАННЫЕ!$F$1)=MONTH(ДАННЫЕ!$CJ1670),111,11),1),0)&amp;"o"&amp;IF(ДАННЫЕ!$CK1670&gt;0,IF(MONTH(ДАННЫЕ!$F$1)=MONTH(ДАННЫЕ!$CK1670),111,11),0)&amp;"v"&amp;IF(ДАННЫЕ!$BE1670&gt;0,IF(MONTH(ДАННЫЕ!$F$1)=MONTH(ДАННЫЕ!$BE1670),111,11),0)</f>
        <v>g00f0c0s0i0h0p0d0o0v0</v>
      </c>
      <c r="P1670" s="15">
        <f t="shared" si="80"/>
        <v>0</v>
      </c>
      <c r="Q1670" s="15">
        <f>IF(ДАННЫЕ!$F$1&gt;ДАННЫЕ!$N1670,IF(YEAR(ДАННЫЕ!$F$1)=YEAR(ДАННЫЕ!M1670),1,0),0)</f>
        <v>0</v>
      </c>
      <c r="R1670" s="15">
        <f>IF(ДАННЫЕ!$F$1&gt;ДАННЫЕ!$N1670,IF(YEAR(ДАННЫЕ!$F$1)=YEAR(ДАННЫЕ!N1670),1,0),0)</f>
        <v>0</v>
      </c>
      <c r="S1670" s="15">
        <f>IF(ДАННЫЕ!$AA1670="2А",1,IF(ДАННЫЕ!$AA1670="2Б",2,IF(ДАННЫЕ!$AA1670="2В",3,IF(ДАННЫЕ!$AA1670=3,4,IF(ДАННЫЕ!$AA1670="4А",5,IF(ДАННЫЕ!$AA1670="4Б",6,IF(ДАННЫЕ!$AA1670="4В",7,IF(ДАННЫЕ!$AA1670=5,8,0))))))))</f>
        <v>0</v>
      </c>
      <c r="T1670" s="15">
        <f>IF(OR(ДАННЫЕ!$AC1670=2,ДАННЫЕ!$AD1670=2,ДАННЫЕ!$AE1670=2),2,IF(OR(ДАННЫЕ!$AC1670=1,ДАННЫЕ!$AD1670=1,ДАННЫЕ!$AE1670=1),1,0))</f>
        <v>0</v>
      </c>
    </row>
    <row r="1671" spans="1:20" x14ac:dyDescent="0.2">
      <c r="A1671" s="78">
        <f>IF(B1671&gt;0,IF(MONTH(ДАННЫЕ!$F$1)=MONTH(ДАННЫЕ!$B1671),1,0),0)</f>
        <v>0</v>
      </c>
      <c r="B1671" s="14">
        <f>IF(ДАННЫЕ!$B1671&gt;0,IF(YEAR(ДАННЫЕ!$F$1)=YEAR(ДАННЫЕ!$B1671),1,0),0)</f>
        <v>0</v>
      </c>
      <c r="C1671" s="14">
        <f>IF(ДАННЫЕ!$CM1671&gt;0,IF(YEAR(ДАННЫЕ!$F$1)=YEAR(ДАННЫЕ!$CM1671),1,0),0)</f>
        <v>0</v>
      </c>
      <c r="D1671" s="14">
        <f>IF(ДАННЫЕ!$CJ1671&gt;0,IF(ДАННЫЕ!$CL1671&gt;ДАННЫЕ!$F$1,1,IF(ДАННЫЕ!$CL1671&gt;0,0,1)),0)</f>
        <v>0</v>
      </c>
      <c r="E1671" s="43" t="str">
        <f ca="1">IF(ДАННЫЕ!$F$1&gt;0,IF(ДАННЫЕ!$G1671&gt;0,DATEDIF(ДАННЫЕ!$G1671,ДАННЫЕ!$F$1,"y"),""),IF(ДАННЫЕ!$G1671&gt;0,DATEDIF(ДАННЫЕ!$G1671,TODAY(),"y"),""))</f>
        <v/>
      </c>
      <c r="F1671" s="43" t="str">
        <f xml:space="preserve"> IF(ДАННЫЕ!$F1671="М",IF(E1671&gt;=18,IF(E1671&lt;60,1,""),""),"")&amp;IF(ДАННЫЕ!$F1671="Ж",IF(E1671&gt;=18,IF(E1671&lt;55,1,""),""),"")</f>
        <v/>
      </c>
      <c r="G1671" s="43" t="str">
        <f xml:space="preserve"> IF(ДАННЫЕ!$F1671="М",IF(E1671&gt;=60,2,""),"")&amp;IF(ДАННЫЕ!$F1671="Ж",IF(E1671&gt;=55,2,""),"")</f>
        <v/>
      </c>
      <c r="H1671" s="43" t="str">
        <f t="shared" ca="1" si="78"/>
        <v/>
      </c>
      <c r="I1671" s="43" t="str">
        <f t="shared" ca="1" si="79"/>
        <v>03</v>
      </c>
      <c r="J1671" s="28" t="str">
        <f ca="1">ДАННЫЕ!$F1671&amp;H1671&amp;I1671&amp;ДАННЫЕ!$I1671&amp;"m"&amp;IF(ДАННЫЕ!$I1671&gt;0,IF(ДАННЫЕ!$J1671&gt;0,0,1),"")&amp;"f"&amp;IF(ДАННЫЕ!$R1671&gt;0,IF(YEAR(ДАННЫЕ!$F$1)=YEAR(ДАННЫЕ!$R1671),1,0),0)&amp;"z"&amp;ДАННЫЕ!$R1671&amp;"p"&amp;ДАННЫЕ!$S1671&amp;"i"&amp;ДАННЫЕ!$T1671&amp;"h"&amp;ДАННЫЕ!$K1671&amp;"be"&amp;ДАННЫЕ!$BI1671&amp;"CD"&amp;IF(ДАННЫЕ!BF1671&gt;500,4,IF(ДАННЫЕ!BF1671&gt;350,3,IF(ДАННЫЕ!BF1671&gt;200,2,IF(ДАННЫЕ!BF1671&gt;0,1,0))))&amp;"g"&amp;B1671&amp;"d"&amp;H1671&amp;"l"&amp;ДАННЫЕ!AT1671&amp;"a"&amp;ДАННЫЕ!$V1671&amp;"v"&amp;R1671&amp;"k"&amp;ДАННЫЕ!$U1671&amp;"s"&amp;ДАННЫЕ!$Y1671&amp;"t"&amp;ДАННЫЕ!$X1671&amp;"b"&amp;IF(ДАННЫЕ!$Q1671&gt;1,1,0)&amp;"PP"&amp;ДАННЫЕ!Z1671&amp;"c"&amp;S1671&amp;"x"&amp;IF(ДАННЫЕ!$BY1671&gt;0,IF(YEAR(ДАННЫЕ!$F$1)=YEAR(ДАННЫЕ!$BY1671),1,0),0)&amp;"n"&amp;IF(ДАННЫЕ!$BZ1671&gt;0,IF(YEAR(ДАННЫЕ!$F$1)=YEAR(ДАННЫЕ!$BZ1671),1,0),0)&amp;"u"&amp;D1671&amp;"z"&amp;IF(ДАННЫЕ!$CL1671&gt;0,IF(YEAR(ДАННЫЕ!$F$1)&gt;YEAR(ДАННЫЕ!$CL1671),11,12),0)</f>
        <v>03mf0zpihbeCD0g0dlav0kstb0PPc0x0n0u0z0</v>
      </c>
      <c r="K1671" s="28" t="str">
        <f ca="1">ДАННЫЕ!$I1671&amp;"x"&amp;B1671&amp;"w"&amp;IF(T1671+ДАННЫЕ!AD1671+ДАННЫЕ!AE1671+ДАННЫЕ!AF1671+ДАННЫЕ!AG1671+ДАННЫЕ!AH1671+ДАННЫЕ!$AL1671+ДАННЫЕ!AI1671+ДАННЫЕ!AJ1671+ДАННЫЕ!AK1671+ДАННЫЕ!AP1671+ДАННЫЕ!AQ1671+ДАННЫЕ!AR1671+ДАННЫЕ!$AM1671+ДАННЫЕ!$AN1671+ДАННЫЕ!AS1671+ДАННЫЕ!AT1671&gt;0,1,0)&amp;IF(OR(T1671=2,ДАННЫЕ!AD1671=2,ДАННЫЕ!AE1671=2,ДАННЫЕ!AF1671=2,ДАННЫЕ!AG1671=2,ДАННЫЕ!AH1671=2,ДАННЫЕ!$AL1671=2,ДАННЫЕ!AI1671=2,ДАННЫЕ!AJ1671=2,ДАННЫЕ!AK1671=2,ДАННЫЕ!AP1671=2,ДАННЫЕ!AQ1671=2,ДАННЫЕ!AR1671=2,ДАННЫЕ!$AM1671=2,ДАННЫЕ!$AN1671=2,ДАННЫЕ!AS1671=2,ДАННЫЕ!AT1671=2),2,0)&amp;"t"&amp;IF(T1671&gt;0,"1"&amp;T1671,"00")&amp;"f"&amp;IF(ДАННЫЕ!$AC1671,"1"&amp;ДАННЫЕ!$AC1671,"00")&amp;"b"&amp;IF(ДАННЫЕ!$AD1671,"1"&amp;ДАННЫЕ!$AD1671,"00")&amp;"g"&amp;IF(ДАННЫЕ!$AF1671,"1"&amp;ДАННЫЕ!$AF1671,"00")&amp;"c"&amp;IF(ДАННЫЕ!$AG1671,"1"&amp;ДАННЫЕ!$AG1671,"00")&amp;"i"&amp;IF(ДАННЫЕ!$AH1671,"1"&amp;ДАННЫЕ!$AH1671,"00")&amp;"r"&amp;IF(ДАННЫЕ!$AL1671,"1"&amp;ДАННЫЕ!$AL1671,"00")&amp;"m"&amp;IF(ДАННЫЕ!$AI1671,"1"&amp;ДАННЫЕ!$AI1671,"00")&amp;"hS"&amp;IF(ДАННЫЕ!$AJ1671,"1"&amp;ДАННЫЕ!$AJ1671,"00")&amp;"hZ"&amp;IF(ДАННЫЕ!$AK1671,"1"&amp;ДАННЫЕ!$AK1671,"00")&amp;"p"&amp;IF(ДАННЫЕ!$AP1671,"1"&amp;ДАННЫЕ!$AP1671,"00")&amp;"k"&amp;IF(ДАННЫЕ!$AQ1671,"1"&amp;ДАННЫЕ!$AQ1671,"00")&amp;"z"&amp;IF(ДАННЫЕ!$AR1671,"1"&amp;ДАННЫЕ!$AR1671,"00")&amp;"j"&amp;IF(ДАННЫЕ!$AM1671,"1"&amp;ДАННЫЕ!$AM1671,"00")&amp;"n"&amp;IF(ДАННЫЕ!$AN1671,"1"&amp;ДАННЫЕ!$AN1671,"00")&amp;"E"&amp;ДАННЫЕ!BI1671&amp;"L"&amp;ДАННЫЕ!AO1671&amp;"h"&amp;IF(ДАННЫЕ!$AU1671&gt;0,1,0)&amp;"v"&amp;IF(ДАННЫЕ!$AW1671&gt;0,1,0)&amp;"a"&amp;IF(ДАННЫЕ!$AS1671,"1"&amp;ДАННЫЕ!$AS1671,"00")&amp;"s"&amp;IF(ДАННЫЕ!$AT1671,"1"&amp;ДАННЫЕ!$AT1671,"00")&amp;"u"&amp;IF(ДАННЫЕ!$CJ1671&gt;0,1,0)&amp;"y"&amp;B1671&amp;"d"&amp;H1671&amp;"e"&amp;F1671&amp;G1671</f>
        <v>x0w00t00f00b00g00c00i00r00m00hS00hZ00p00k00z00j00n00ELh0v0a00s00u0y0de</v>
      </c>
      <c r="L1671" s="28" t="str">
        <f ca="1">ДАННЫЕ!$I1671&amp;"VN"&amp;IF(ДАННЫЕ!AW1671&gt;0,11,10)&amp;"CD"&amp;IF(ДАННЫЕ!BF1671&gt;500,16,IF(ДАННЫЕ!BF1671&gt;350,15,IF(ДАННЫЕ!BF1671&gt;=200,14,IF(ДАННЫЕ!BF1671&gt;=100,13,IF(ДАННЫЕ!BF1671&gt;=50,12,IF(ДАННЫЕ!BF1671&gt;0,11,10))))))&amp;"AR"&amp;IF(ДАННЫЕ!BX1671&gt;0,1,0)&amp;"GD"&amp;B1671&amp;"VV"&amp;IF(E1671&gt;=5,IF(E1671&lt;18,1,0),0)</f>
        <v>VN10CD10AR0GD0VV0</v>
      </c>
      <c r="M1671" s="28" t="str">
        <f>ДАННЫЕ!$I1671&amp;"b"&amp;ДАННЫЕ!$BI1671&amp;"r"&amp;ДАННЫЕ!$BJ1671&amp;"CD"&amp;IF(ДАННЫЕ!BF1671&gt;0,IF(ДАННЫЕ!BF1671&lt;200,1,IF(ДАННЫЕ!BF1671&lt;350,2,3)),0)&amp;"h"&amp;IF(ДАННЫЕ!$BK1671+ДАННЫЕ!$BL1671+ДАННЫЕ!$BM1671&gt;0,1,0)&amp;"x"&amp;ДАННЫЕ!$BK1671&amp;"y"&amp;ДАННЫЕ!$BL1671&amp;"z"&amp;ДАННЫЕ!$BM1671&amp;"c"&amp;IF(ДАННЫЕ!$BK1671+ДАННЫЕ!$BL1671+ДАННЫЕ!$BM1671=3,1,0)&amp;"a"&amp;IF(ДАННЫЕ!$BQ1671+ДАННЫЕ!$BR1671&gt;0,1,0)&amp;"d"&amp;ДАННЫЕ!$BQ1671&amp;"v"&amp;ДАННЫЕ!$BR1671&amp;"p"&amp;ДАННЫЕ!$BS1671&amp;"n"&amp;ДАННЫЕ!$BU1671&amp;"t"&amp;ДАННЫЕ!$BV1671&amp;"o"&amp;ДАННЫЕ!$BT1671&amp;"l"&amp;IF(ДАННЫЕ!$BN1671&gt;0,1,0)&amp;ДАННЫЕ!$BN1671&amp;"g"&amp;ДАННЫЕ!$BO1671&amp;"s"&amp;ДАННЫЕ!$BP1671&amp;"DZ"&amp;IF(ДАННЫЕ!B1671-ДАННЫЕ!G1671 &lt; 60,IF(ДАННЫЕ!B1671-ДАННЫЕ!G1671 &gt;= 0,1,0),0)&amp;"u"&amp;IF(ДАННЫЕ!$CJ1671&gt;0,1,0)</f>
        <v>brCD0h0xyzc0a0dvpntol0gsDZ1u0</v>
      </c>
      <c r="N1671" s="28" t="str">
        <f ca="1">ДАННЫЕ!$F1671&amp;ДАННЫЕ!$I1671&amp;"g"&amp;B1671&amp;"cf"&amp;D1671&amp;"a"&amp;IF(ДАННЫЕ!$BX1671&gt;0,1,0)&amp;IF(ДАННЫЕ!$BF1671&gt;500,1,IF(ДАННЫЕ!$BF1671&gt;350,2,IF(ДАННЫЕ!$BF1671&gt;=200,3,IF(ДАННЫЕ!$BF1671&gt;=100,4,IF(ДАННЫЕ!$BF1671&gt;=50,5,IF(ДАННЫЕ!$BF1671&lt;50,6,0))))))&amp;"AR"&amp;IF(DATEDIF(ДАННЫЕ!$BX1671,ДАННЫЕ!$F$1,"y")&gt;1,1,0)&amp;"VG"&amp;IF(ДАННЫЕ!$BH1671="0",1,0)&amp;"o"&amp;IF(T1671+ДАННЫЕ!$AF1671+ДАННЫЕ!$AG1671+ДАННЫЕ!$AH1671+ДАННЫЕ!$AI1671+ДАННЫЕ!$AJ1671+ДАННЫЕ!$AP1671+ДАННЫЕ!$AQ1671+ДАННЫЕ!$AR1671+ДАННЫЕ!$AU1671+ДАННЫЕ!$AW1671+ДАННЫЕ!$AS1671+ДАННЫЕ!$AT1671&gt;0,1,0)&amp;"x"&amp;ДАННЫЕ!$AG1671&amp;"p"&amp;IF(ДАННЫЕ!$BY1671&gt;0,1,0)&amp;"v"&amp;IF(ДАННЫЕ!$BZ1671&gt;0,1,0)&amp;"n"&amp;ДАННЫЕ!$CA1671&amp;"t"&amp;ДАННЫЕ!$AY1671&amp;"k"&amp;ДАННЫЕ!$CB1671&amp;"q"&amp;ДАННЫЕ!$CC1671&amp;"w"&amp;ДАННЫЕ!$CD1671&amp;"e"&amp;ДАННЫЕ!$CE1671&amp;"m"&amp;ДАННЫЕ!$CF1671&amp;"c"&amp;ДАННЫЕ!$CG1671&amp;"z"&amp;ДАННЫЕ!$CH1671&amp;"d"&amp;IF(H1671=4,1,0)&amp;"s"&amp;IF(ДАННЫЕ!$J1671=1,0,1)&amp;"u"&amp;IF(ДАННЫЕ!$CJ1671&gt;0,1,0)</f>
        <v>g0cf0a06AR1VG0o0xp0v0ntkqwemczd0s1u0</v>
      </c>
      <c r="O1671" s="28" t="str">
        <f>ДАННЫЕ!$I1671&amp;"g"&amp;B1671&amp;A1671&amp;"f"&amp;P1671&amp;"c"&amp;IF(ДАННЫЕ!$U1671&gt;0,1,0)&amp;"s"&amp;IF(ДАННЫЕ!$Q1671&gt;0,IF(YEAR(ДАННЫЕ!$F$1)=YEAR(ДАННЫЕ!$Q1671),IF(MONTH(ДАННЫЕ!$F$1)=MONTH(ДАННЫЕ!$Q1671),111,11),1),0)&amp;"i"&amp;IF(ДАННЫЕ!$R1671+ДАННЫЕ!$S1671+ДАННЫЕ!$T1671=0,0,1)&amp;"h"&amp;IF(ДАННЫЕ!$P1671&gt;0,1,0)&amp;"p"&amp;IF(ДАННЫЕ!$CI1671&gt;0,IF(YEAR(ДАННЫЕ!$F$1)=YEAR(ДАННЫЕ!$CI1671),IF(MONTH(ДАННЫЕ!$F$1)=MONTH(ДАННЫЕ!$CI1671),111,11),1),0)&amp;"d"&amp;IF(ДАННЫЕ!$CJ1671&gt;0,IF(YEAR(ДАННЫЕ!$F$1)=YEAR(ДАННЫЕ!$CJ1671),IF(MONTH(ДАННЫЕ!$F$1)=MONTH(ДАННЫЕ!$CJ1671),111,11),1),0)&amp;"o"&amp;IF(ДАННЫЕ!$CK1671&gt;0,IF(MONTH(ДАННЫЕ!$F$1)=MONTH(ДАННЫЕ!$CK1671),111,11),0)&amp;"v"&amp;IF(ДАННЫЕ!$BE1671&gt;0,IF(MONTH(ДАННЫЕ!$F$1)=MONTH(ДАННЫЕ!$BE1671),111,11),0)</f>
        <v>g00f0c0s0i0h0p0d0o0v0</v>
      </c>
      <c r="P1671" s="15">
        <f t="shared" si="80"/>
        <v>0</v>
      </c>
      <c r="Q1671" s="15">
        <f>IF(ДАННЫЕ!$F$1&gt;ДАННЫЕ!$N1671,IF(YEAR(ДАННЫЕ!$F$1)=YEAR(ДАННЫЕ!M1671),1,0),0)</f>
        <v>0</v>
      </c>
      <c r="R1671" s="15">
        <f>IF(ДАННЫЕ!$F$1&gt;ДАННЫЕ!$N1671,IF(YEAR(ДАННЫЕ!$F$1)=YEAR(ДАННЫЕ!N1671),1,0),0)</f>
        <v>0</v>
      </c>
      <c r="S1671" s="15">
        <f>IF(ДАННЫЕ!$AA1671="2А",1,IF(ДАННЫЕ!$AA1671="2Б",2,IF(ДАННЫЕ!$AA1671="2В",3,IF(ДАННЫЕ!$AA1671=3,4,IF(ДАННЫЕ!$AA1671="4А",5,IF(ДАННЫЕ!$AA1671="4Б",6,IF(ДАННЫЕ!$AA1671="4В",7,IF(ДАННЫЕ!$AA1671=5,8,0))))))))</f>
        <v>0</v>
      </c>
      <c r="T1671" s="15">
        <f>IF(OR(ДАННЫЕ!$AC1671=2,ДАННЫЕ!$AD1671=2,ДАННЫЕ!$AE1671=2),2,IF(OR(ДАННЫЕ!$AC1671=1,ДАННЫЕ!$AD1671=1,ДАННЫЕ!$AE1671=1),1,0))</f>
        <v>0</v>
      </c>
    </row>
    <row r="1672" spans="1:20" x14ac:dyDescent="0.2">
      <c r="A1672" s="78">
        <f>IF(B1672&gt;0,IF(MONTH(ДАННЫЕ!$F$1)=MONTH(ДАННЫЕ!$B1672),1,0),0)</f>
        <v>0</v>
      </c>
      <c r="B1672" s="14">
        <f>IF(ДАННЫЕ!$B1672&gt;0,IF(YEAR(ДАННЫЕ!$F$1)=YEAR(ДАННЫЕ!$B1672),1,0),0)</f>
        <v>0</v>
      </c>
      <c r="C1672" s="14">
        <f>IF(ДАННЫЕ!$CM1672&gt;0,IF(YEAR(ДАННЫЕ!$F$1)=YEAR(ДАННЫЕ!$CM1672),1,0),0)</f>
        <v>0</v>
      </c>
      <c r="D1672" s="14">
        <f>IF(ДАННЫЕ!$CJ1672&gt;0,IF(ДАННЫЕ!$CL1672&gt;ДАННЫЕ!$F$1,1,IF(ДАННЫЕ!$CL1672&gt;0,0,1)),0)</f>
        <v>0</v>
      </c>
      <c r="E1672" s="43" t="str">
        <f ca="1">IF(ДАННЫЕ!$F$1&gt;0,IF(ДАННЫЕ!$G1672&gt;0,DATEDIF(ДАННЫЕ!$G1672,ДАННЫЕ!$F$1,"y"),""),IF(ДАННЫЕ!$G1672&gt;0,DATEDIF(ДАННЫЕ!$G1672,TODAY(),"y"),""))</f>
        <v/>
      </c>
      <c r="F1672" s="43" t="str">
        <f xml:space="preserve"> IF(ДАННЫЕ!$F1672="М",IF(E1672&gt;=18,IF(E1672&lt;60,1,""),""),"")&amp;IF(ДАННЫЕ!$F1672="Ж",IF(E1672&gt;=18,IF(E1672&lt;55,1,""),""),"")</f>
        <v/>
      </c>
      <c r="G1672" s="43" t="str">
        <f xml:space="preserve"> IF(ДАННЫЕ!$F1672="М",IF(E1672&gt;=60,2,""),"")&amp;IF(ДАННЫЕ!$F1672="Ж",IF(E1672&gt;=55,2,""),"")</f>
        <v/>
      </c>
      <c r="H1672" s="43" t="str">
        <f t="shared" ca="1" si="78"/>
        <v/>
      </c>
      <c r="I1672" s="43" t="str">
        <f t="shared" ca="1" si="79"/>
        <v>03</v>
      </c>
      <c r="J1672" s="28" t="str">
        <f ca="1">ДАННЫЕ!$F1672&amp;H1672&amp;I1672&amp;ДАННЫЕ!$I1672&amp;"m"&amp;IF(ДАННЫЕ!$I1672&gt;0,IF(ДАННЫЕ!$J1672&gt;0,0,1),"")&amp;"f"&amp;IF(ДАННЫЕ!$R1672&gt;0,IF(YEAR(ДАННЫЕ!$F$1)=YEAR(ДАННЫЕ!$R1672),1,0),0)&amp;"z"&amp;ДАННЫЕ!$R1672&amp;"p"&amp;ДАННЫЕ!$S1672&amp;"i"&amp;ДАННЫЕ!$T1672&amp;"h"&amp;ДАННЫЕ!$K1672&amp;"be"&amp;ДАННЫЕ!$BI1672&amp;"CD"&amp;IF(ДАННЫЕ!BF1672&gt;500,4,IF(ДАННЫЕ!BF1672&gt;350,3,IF(ДАННЫЕ!BF1672&gt;200,2,IF(ДАННЫЕ!BF1672&gt;0,1,0))))&amp;"g"&amp;B1672&amp;"d"&amp;H1672&amp;"l"&amp;ДАННЫЕ!AT1672&amp;"a"&amp;ДАННЫЕ!$V1672&amp;"v"&amp;R1672&amp;"k"&amp;ДАННЫЕ!$U1672&amp;"s"&amp;ДАННЫЕ!$Y1672&amp;"t"&amp;ДАННЫЕ!$X1672&amp;"b"&amp;IF(ДАННЫЕ!$Q1672&gt;1,1,0)&amp;"PP"&amp;ДАННЫЕ!Z1672&amp;"c"&amp;S1672&amp;"x"&amp;IF(ДАННЫЕ!$BY1672&gt;0,IF(YEAR(ДАННЫЕ!$F$1)=YEAR(ДАННЫЕ!$BY1672),1,0),0)&amp;"n"&amp;IF(ДАННЫЕ!$BZ1672&gt;0,IF(YEAR(ДАННЫЕ!$F$1)=YEAR(ДАННЫЕ!$BZ1672),1,0),0)&amp;"u"&amp;D1672&amp;"z"&amp;IF(ДАННЫЕ!$CL1672&gt;0,IF(YEAR(ДАННЫЕ!$F$1)&gt;YEAR(ДАННЫЕ!$CL1672),11,12),0)</f>
        <v>03mf0zpihbeCD0g0dlav0kstb0PPc0x0n0u0z0</v>
      </c>
      <c r="K1672" s="28" t="str">
        <f ca="1">ДАННЫЕ!$I1672&amp;"x"&amp;B1672&amp;"w"&amp;IF(T1672+ДАННЫЕ!AD1672+ДАННЫЕ!AE1672+ДАННЫЕ!AF1672+ДАННЫЕ!AG1672+ДАННЫЕ!AH1672+ДАННЫЕ!$AL1672+ДАННЫЕ!AI1672+ДАННЫЕ!AJ1672+ДАННЫЕ!AK1672+ДАННЫЕ!AP1672+ДАННЫЕ!AQ1672+ДАННЫЕ!AR1672+ДАННЫЕ!$AM1672+ДАННЫЕ!$AN1672+ДАННЫЕ!AS1672+ДАННЫЕ!AT1672&gt;0,1,0)&amp;IF(OR(T1672=2,ДАННЫЕ!AD1672=2,ДАННЫЕ!AE1672=2,ДАННЫЕ!AF1672=2,ДАННЫЕ!AG1672=2,ДАННЫЕ!AH1672=2,ДАННЫЕ!$AL1672=2,ДАННЫЕ!AI1672=2,ДАННЫЕ!AJ1672=2,ДАННЫЕ!AK1672=2,ДАННЫЕ!AP1672=2,ДАННЫЕ!AQ1672=2,ДАННЫЕ!AR1672=2,ДАННЫЕ!$AM1672=2,ДАННЫЕ!$AN1672=2,ДАННЫЕ!AS1672=2,ДАННЫЕ!AT1672=2),2,0)&amp;"t"&amp;IF(T1672&gt;0,"1"&amp;T1672,"00")&amp;"f"&amp;IF(ДАННЫЕ!$AC1672,"1"&amp;ДАННЫЕ!$AC1672,"00")&amp;"b"&amp;IF(ДАННЫЕ!$AD1672,"1"&amp;ДАННЫЕ!$AD1672,"00")&amp;"g"&amp;IF(ДАННЫЕ!$AF1672,"1"&amp;ДАННЫЕ!$AF1672,"00")&amp;"c"&amp;IF(ДАННЫЕ!$AG1672,"1"&amp;ДАННЫЕ!$AG1672,"00")&amp;"i"&amp;IF(ДАННЫЕ!$AH1672,"1"&amp;ДАННЫЕ!$AH1672,"00")&amp;"r"&amp;IF(ДАННЫЕ!$AL1672,"1"&amp;ДАННЫЕ!$AL1672,"00")&amp;"m"&amp;IF(ДАННЫЕ!$AI1672,"1"&amp;ДАННЫЕ!$AI1672,"00")&amp;"hS"&amp;IF(ДАННЫЕ!$AJ1672,"1"&amp;ДАННЫЕ!$AJ1672,"00")&amp;"hZ"&amp;IF(ДАННЫЕ!$AK1672,"1"&amp;ДАННЫЕ!$AK1672,"00")&amp;"p"&amp;IF(ДАННЫЕ!$AP1672,"1"&amp;ДАННЫЕ!$AP1672,"00")&amp;"k"&amp;IF(ДАННЫЕ!$AQ1672,"1"&amp;ДАННЫЕ!$AQ1672,"00")&amp;"z"&amp;IF(ДАННЫЕ!$AR1672,"1"&amp;ДАННЫЕ!$AR1672,"00")&amp;"j"&amp;IF(ДАННЫЕ!$AM1672,"1"&amp;ДАННЫЕ!$AM1672,"00")&amp;"n"&amp;IF(ДАННЫЕ!$AN1672,"1"&amp;ДАННЫЕ!$AN1672,"00")&amp;"E"&amp;ДАННЫЕ!BI1672&amp;"L"&amp;ДАННЫЕ!AO1672&amp;"h"&amp;IF(ДАННЫЕ!$AU1672&gt;0,1,0)&amp;"v"&amp;IF(ДАННЫЕ!$AW1672&gt;0,1,0)&amp;"a"&amp;IF(ДАННЫЕ!$AS1672,"1"&amp;ДАННЫЕ!$AS1672,"00")&amp;"s"&amp;IF(ДАННЫЕ!$AT1672,"1"&amp;ДАННЫЕ!$AT1672,"00")&amp;"u"&amp;IF(ДАННЫЕ!$CJ1672&gt;0,1,0)&amp;"y"&amp;B1672&amp;"d"&amp;H1672&amp;"e"&amp;F1672&amp;G1672</f>
        <v>x0w00t00f00b00g00c00i00r00m00hS00hZ00p00k00z00j00n00ELh0v0a00s00u0y0de</v>
      </c>
      <c r="L1672" s="28" t="str">
        <f ca="1">ДАННЫЕ!$I1672&amp;"VN"&amp;IF(ДАННЫЕ!AW1672&gt;0,11,10)&amp;"CD"&amp;IF(ДАННЫЕ!BF1672&gt;500,16,IF(ДАННЫЕ!BF1672&gt;350,15,IF(ДАННЫЕ!BF1672&gt;=200,14,IF(ДАННЫЕ!BF1672&gt;=100,13,IF(ДАННЫЕ!BF1672&gt;=50,12,IF(ДАННЫЕ!BF1672&gt;0,11,10))))))&amp;"AR"&amp;IF(ДАННЫЕ!BX1672&gt;0,1,0)&amp;"GD"&amp;B1672&amp;"VV"&amp;IF(E1672&gt;=5,IF(E1672&lt;18,1,0),0)</f>
        <v>VN10CD10AR0GD0VV0</v>
      </c>
      <c r="M1672" s="28" t="str">
        <f>ДАННЫЕ!$I1672&amp;"b"&amp;ДАННЫЕ!$BI1672&amp;"r"&amp;ДАННЫЕ!$BJ1672&amp;"CD"&amp;IF(ДАННЫЕ!BF1672&gt;0,IF(ДАННЫЕ!BF1672&lt;200,1,IF(ДАННЫЕ!BF1672&lt;350,2,3)),0)&amp;"h"&amp;IF(ДАННЫЕ!$BK1672+ДАННЫЕ!$BL1672+ДАННЫЕ!$BM1672&gt;0,1,0)&amp;"x"&amp;ДАННЫЕ!$BK1672&amp;"y"&amp;ДАННЫЕ!$BL1672&amp;"z"&amp;ДАННЫЕ!$BM1672&amp;"c"&amp;IF(ДАННЫЕ!$BK1672+ДАННЫЕ!$BL1672+ДАННЫЕ!$BM1672=3,1,0)&amp;"a"&amp;IF(ДАННЫЕ!$BQ1672+ДАННЫЕ!$BR1672&gt;0,1,0)&amp;"d"&amp;ДАННЫЕ!$BQ1672&amp;"v"&amp;ДАННЫЕ!$BR1672&amp;"p"&amp;ДАННЫЕ!$BS1672&amp;"n"&amp;ДАННЫЕ!$BU1672&amp;"t"&amp;ДАННЫЕ!$BV1672&amp;"o"&amp;ДАННЫЕ!$BT1672&amp;"l"&amp;IF(ДАННЫЕ!$BN1672&gt;0,1,0)&amp;ДАННЫЕ!$BN1672&amp;"g"&amp;ДАННЫЕ!$BO1672&amp;"s"&amp;ДАННЫЕ!$BP1672&amp;"DZ"&amp;IF(ДАННЫЕ!B1672-ДАННЫЕ!G1672 &lt; 60,IF(ДАННЫЕ!B1672-ДАННЫЕ!G1672 &gt;= 0,1,0),0)&amp;"u"&amp;IF(ДАННЫЕ!$CJ1672&gt;0,1,0)</f>
        <v>brCD0h0xyzc0a0dvpntol0gsDZ1u0</v>
      </c>
      <c r="N1672" s="28" t="str">
        <f ca="1">ДАННЫЕ!$F1672&amp;ДАННЫЕ!$I1672&amp;"g"&amp;B1672&amp;"cf"&amp;D1672&amp;"a"&amp;IF(ДАННЫЕ!$BX1672&gt;0,1,0)&amp;IF(ДАННЫЕ!$BF1672&gt;500,1,IF(ДАННЫЕ!$BF1672&gt;350,2,IF(ДАННЫЕ!$BF1672&gt;=200,3,IF(ДАННЫЕ!$BF1672&gt;=100,4,IF(ДАННЫЕ!$BF1672&gt;=50,5,IF(ДАННЫЕ!$BF1672&lt;50,6,0))))))&amp;"AR"&amp;IF(DATEDIF(ДАННЫЕ!$BX1672,ДАННЫЕ!$F$1,"y")&gt;1,1,0)&amp;"VG"&amp;IF(ДАННЫЕ!$BH1672="0",1,0)&amp;"o"&amp;IF(T1672+ДАННЫЕ!$AF1672+ДАННЫЕ!$AG1672+ДАННЫЕ!$AH1672+ДАННЫЕ!$AI1672+ДАННЫЕ!$AJ1672+ДАННЫЕ!$AP1672+ДАННЫЕ!$AQ1672+ДАННЫЕ!$AR1672+ДАННЫЕ!$AU1672+ДАННЫЕ!$AW1672+ДАННЫЕ!$AS1672+ДАННЫЕ!$AT1672&gt;0,1,0)&amp;"x"&amp;ДАННЫЕ!$AG1672&amp;"p"&amp;IF(ДАННЫЕ!$BY1672&gt;0,1,0)&amp;"v"&amp;IF(ДАННЫЕ!$BZ1672&gt;0,1,0)&amp;"n"&amp;ДАННЫЕ!$CA1672&amp;"t"&amp;ДАННЫЕ!$AY1672&amp;"k"&amp;ДАННЫЕ!$CB1672&amp;"q"&amp;ДАННЫЕ!$CC1672&amp;"w"&amp;ДАННЫЕ!$CD1672&amp;"e"&amp;ДАННЫЕ!$CE1672&amp;"m"&amp;ДАННЫЕ!$CF1672&amp;"c"&amp;ДАННЫЕ!$CG1672&amp;"z"&amp;ДАННЫЕ!$CH1672&amp;"d"&amp;IF(H1672=4,1,0)&amp;"s"&amp;IF(ДАННЫЕ!$J1672=1,0,1)&amp;"u"&amp;IF(ДАННЫЕ!$CJ1672&gt;0,1,0)</f>
        <v>g0cf0a06AR1VG0o0xp0v0ntkqwemczd0s1u0</v>
      </c>
      <c r="O1672" s="28" t="str">
        <f>ДАННЫЕ!$I1672&amp;"g"&amp;B1672&amp;A1672&amp;"f"&amp;P1672&amp;"c"&amp;IF(ДАННЫЕ!$U1672&gt;0,1,0)&amp;"s"&amp;IF(ДАННЫЕ!$Q1672&gt;0,IF(YEAR(ДАННЫЕ!$F$1)=YEAR(ДАННЫЕ!$Q1672),IF(MONTH(ДАННЫЕ!$F$1)=MONTH(ДАННЫЕ!$Q1672),111,11),1),0)&amp;"i"&amp;IF(ДАННЫЕ!$R1672+ДАННЫЕ!$S1672+ДАННЫЕ!$T1672=0,0,1)&amp;"h"&amp;IF(ДАННЫЕ!$P1672&gt;0,1,0)&amp;"p"&amp;IF(ДАННЫЕ!$CI1672&gt;0,IF(YEAR(ДАННЫЕ!$F$1)=YEAR(ДАННЫЕ!$CI1672),IF(MONTH(ДАННЫЕ!$F$1)=MONTH(ДАННЫЕ!$CI1672),111,11),1),0)&amp;"d"&amp;IF(ДАННЫЕ!$CJ1672&gt;0,IF(YEAR(ДАННЫЕ!$F$1)=YEAR(ДАННЫЕ!$CJ1672),IF(MONTH(ДАННЫЕ!$F$1)=MONTH(ДАННЫЕ!$CJ1672),111,11),1),0)&amp;"o"&amp;IF(ДАННЫЕ!$CK1672&gt;0,IF(MONTH(ДАННЫЕ!$F$1)=MONTH(ДАННЫЕ!$CK1672),111,11),0)&amp;"v"&amp;IF(ДАННЫЕ!$BE1672&gt;0,IF(MONTH(ДАННЫЕ!$F$1)=MONTH(ДАННЫЕ!$BE1672),111,11),0)</f>
        <v>g00f0c0s0i0h0p0d0o0v0</v>
      </c>
      <c r="P1672" s="15">
        <f t="shared" si="80"/>
        <v>0</v>
      </c>
      <c r="Q1672" s="15">
        <f>IF(ДАННЫЕ!$F$1&gt;ДАННЫЕ!$N1672,IF(YEAR(ДАННЫЕ!$F$1)=YEAR(ДАННЫЕ!M1672),1,0),0)</f>
        <v>0</v>
      </c>
      <c r="R1672" s="15">
        <f>IF(ДАННЫЕ!$F$1&gt;ДАННЫЕ!$N1672,IF(YEAR(ДАННЫЕ!$F$1)=YEAR(ДАННЫЕ!N1672),1,0),0)</f>
        <v>0</v>
      </c>
      <c r="S1672" s="15">
        <f>IF(ДАННЫЕ!$AA1672="2А",1,IF(ДАННЫЕ!$AA1672="2Б",2,IF(ДАННЫЕ!$AA1672="2В",3,IF(ДАННЫЕ!$AA1672=3,4,IF(ДАННЫЕ!$AA1672="4А",5,IF(ДАННЫЕ!$AA1672="4Б",6,IF(ДАННЫЕ!$AA1672="4В",7,IF(ДАННЫЕ!$AA1672=5,8,0))))))))</f>
        <v>0</v>
      </c>
      <c r="T1672" s="15">
        <f>IF(OR(ДАННЫЕ!$AC1672=2,ДАННЫЕ!$AD1672=2,ДАННЫЕ!$AE1672=2),2,IF(OR(ДАННЫЕ!$AC1672=1,ДАННЫЕ!$AD1672=1,ДАННЫЕ!$AE1672=1),1,0))</f>
        <v>0</v>
      </c>
    </row>
    <row r="1673" spans="1:20" x14ac:dyDescent="0.2">
      <c r="A1673" s="78">
        <f>IF(B1673&gt;0,IF(MONTH(ДАННЫЕ!$F$1)=MONTH(ДАННЫЕ!$B1673),1,0),0)</f>
        <v>0</v>
      </c>
      <c r="B1673" s="14">
        <f>IF(ДАННЫЕ!$B1673&gt;0,IF(YEAR(ДАННЫЕ!$F$1)=YEAR(ДАННЫЕ!$B1673),1,0),0)</f>
        <v>0</v>
      </c>
      <c r="C1673" s="14">
        <f>IF(ДАННЫЕ!$CM1673&gt;0,IF(YEAR(ДАННЫЕ!$F$1)=YEAR(ДАННЫЕ!$CM1673),1,0),0)</f>
        <v>0</v>
      </c>
      <c r="D1673" s="14">
        <f>IF(ДАННЫЕ!$CJ1673&gt;0,IF(ДАННЫЕ!$CL1673&gt;ДАННЫЕ!$F$1,1,IF(ДАННЫЕ!$CL1673&gt;0,0,1)),0)</f>
        <v>0</v>
      </c>
      <c r="E1673" s="43" t="str">
        <f ca="1">IF(ДАННЫЕ!$F$1&gt;0,IF(ДАННЫЕ!$G1673&gt;0,DATEDIF(ДАННЫЕ!$G1673,ДАННЫЕ!$F$1,"y"),""),IF(ДАННЫЕ!$G1673&gt;0,DATEDIF(ДАННЫЕ!$G1673,TODAY(),"y"),""))</f>
        <v/>
      </c>
      <c r="F1673" s="43" t="str">
        <f xml:space="preserve"> IF(ДАННЫЕ!$F1673="М",IF(E1673&gt;=18,IF(E1673&lt;60,1,""),""),"")&amp;IF(ДАННЫЕ!$F1673="Ж",IF(E1673&gt;=18,IF(E1673&lt;55,1,""),""),"")</f>
        <v/>
      </c>
      <c r="G1673" s="43" t="str">
        <f xml:space="preserve"> IF(ДАННЫЕ!$F1673="М",IF(E1673&gt;=60,2,""),"")&amp;IF(ДАННЫЕ!$F1673="Ж",IF(E1673&gt;=55,2,""),"")</f>
        <v/>
      </c>
      <c r="H1673" s="43" t="str">
        <f t="shared" ca="1" si="78"/>
        <v/>
      </c>
      <c r="I1673" s="43" t="str">
        <f t="shared" ca="1" si="79"/>
        <v>03</v>
      </c>
      <c r="J1673" s="28" t="str">
        <f ca="1">ДАННЫЕ!$F1673&amp;H1673&amp;I1673&amp;ДАННЫЕ!$I1673&amp;"m"&amp;IF(ДАННЫЕ!$I1673&gt;0,IF(ДАННЫЕ!$J1673&gt;0,0,1),"")&amp;"f"&amp;IF(ДАННЫЕ!$R1673&gt;0,IF(YEAR(ДАННЫЕ!$F$1)=YEAR(ДАННЫЕ!$R1673),1,0),0)&amp;"z"&amp;ДАННЫЕ!$R1673&amp;"p"&amp;ДАННЫЕ!$S1673&amp;"i"&amp;ДАННЫЕ!$T1673&amp;"h"&amp;ДАННЫЕ!$K1673&amp;"be"&amp;ДАННЫЕ!$BI1673&amp;"CD"&amp;IF(ДАННЫЕ!BF1673&gt;500,4,IF(ДАННЫЕ!BF1673&gt;350,3,IF(ДАННЫЕ!BF1673&gt;200,2,IF(ДАННЫЕ!BF1673&gt;0,1,0))))&amp;"g"&amp;B1673&amp;"d"&amp;H1673&amp;"l"&amp;ДАННЫЕ!AT1673&amp;"a"&amp;ДАННЫЕ!$V1673&amp;"v"&amp;R1673&amp;"k"&amp;ДАННЫЕ!$U1673&amp;"s"&amp;ДАННЫЕ!$Y1673&amp;"t"&amp;ДАННЫЕ!$X1673&amp;"b"&amp;IF(ДАННЫЕ!$Q1673&gt;1,1,0)&amp;"PP"&amp;ДАННЫЕ!Z1673&amp;"c"&amp;S1673&amp;"x"&amp;IF(ДАННЫЕ!$BY1673&gt;0,IF(YEAR(ДАННЫЕ!$F$1)=YEAR(ДАННЫЕ!$BY1673),1,0),0)&amp;"n"&amp;IF(ДАННЫЕ!$BZ1673&gt;0,IF(YEAR(ДАННЫЕ!$F$1)=YEAR(ДАННЫЕ!$BZ1673),1,0),0)&amp;"u"&amp;D1673&amp;"z"&amp;IF(ДАННЫЕ!$CL1673&gt;0,IF(YEAR(ДАННЫЕ!$F$1)&gt;YEAR(ДАННЫЕ!$CL1673),11,12),0)</f>
        <v>03mf0zpihbeCD0g0dlav0kstb0PPc0x0n0u0z0</v>
      </c>
      <c r="K1673" s="28" t="str">
        <f ca="1">ДАННЫЕ!$I1673&amp;"x"&amp;B1673&amp;"w"&amp;IF(T1673+ДАННЫЕ!AD1673+ДАННЫЕ!AE1673+ДАННЫЕ!AF1673+ДАННЫЕ!AG1673+ДАННЫЕ!AH1673+ДАННЫЕ!$AL1673+ДАННЫЕ!AI1673+ДАННЫЕ!AJ1673+ДАННЫЕ!AK1673+ДАННЫЕ!AP1673+ДАННЫЕ!AQ1673+ДАННЫЕ!AR1673+ДАННЫЕ!$AM1673+ДАННЫЕ!$AN1673+ДАННЫЕ!AS1673+ДАННЫЕ!AT1673&gt;0,1,0)&amp;IF(OR(T1673=2,ДАННЫЕ!AD1673=2,ДАННЫЕ!AE1673=2,ДАННЫЕ!AF1673=2,ДАННЫЕ!AG1673=2,ДАННЫЕ!AH1673=2,ДАННЫЕ!$AL1673=2,ДАННЫЕ!AI1673=2,ДАННЫЕ!AJ1673=2,ДАННЫЕ!AK1673=2,ДАННЫЕ!AP1673=2,ДАННЫЕ!AQ1673=2,ДАННЫЕ!AR1673=2,ДАННЫЕ!$AM1673=2,ДАННЫЕ!$AN1673=2,ДАННЫЕ!AS1673=2,ДАННЫЕ!AT1673=2),2,0)&amp;"t"&amp;IF(T1673&gt;0,"1"&amp;T1673,"00")&amp;"f"&amp;IF(ДАННЫЕ!$AC1673,"1"&amp;ДАННЫЕ!$AC1673,"00")&amp;"b"&amp;IF(ДАННЫЕ!$AD1673,"1"&amp;ДАННЫЕ!$AD1673,"00")&amp;"g"&amp;IF(ДАННЫЕ!$AF1673,"1"&amp;ДАННЫЕ!$AF1673,"00")&amp;"c"&amp;IF(ДАННЫЕ!$AG1673,"1"&amp;ДАННЫЕ!$AG1673,"00")&amp;"i"&amp;IF(ДАННЫЕ!$AH1673,"1"&amp;ДАННЫЕ!$AH1673,"00")&amp;"r"&amp;IF(ДАННЫЕ!$AL1673,"1"&amp;ДАННЫЕ!$AL1673,"00")&amp;"m"&amp;IF(ДАННЫЕ!$AI1673,"1"&amp;ДАННЫЕ!$AI1673,"00")&amp;"hS"&amp;IF(ДАННЫЕ!$AJ1673,"1"&amp;ДАННЫЕ!$AJ1673,"00")&amp;"hZ"&amp;IF(ДАННЫЕ!$AK1673,"1"&amp;ДАННЫЕ!$AK1673,"00")&amp;"p"&amp;IF(ДАННЫЕ!$AP1673,"1"&amp;ДАННЫЕ!$AP1673,"00")&amp;"k"&amp;IF(ДАННЫЕ!$AQ1673,"1"&amp;ДАННЫЕ!$AQ1673,"00")&amp;"z"&amp;IF(ДАННЫЕ!$AR1673,"1"&amp;ДАННЫЕ!$AR1673,"00")&amp;"j"&amp;IF(ДАННЫЕ!$AM1673,"1"&amp;ДАННЫЕ!$AM1673,"00")&amp;"n"&amp;IF(ДАННЫЕ!$AN1673,"1"&amp;ДАННЫЕ!$AN1673,"00")&amp;"E"&amp;ДАННЫЕ!BI1673&amp;"L"&amp;ДАННЫЕ!AO1673&amp;"h"&amp;IF(ДАННЫЕ!$AU1673&gt;0,1,0)&amp;"v"&amp;IF(ДАННЫЕ!$AW1673&gt;0,1,0)&amp;"a"&amp;IF(ДАННЫЕ!$AS1673,"1"&amp;ДАННЫЕ!$AS1673,"00")&amp;"s"&amp;IF(ДАННЫЕ!$AT1673,"1"&amp;ДАННЫЕ!$AT1673,"00")&amp;"u"&amp;IF(ДАННЫЕ!$CJ1673&gt;0,1,0)&amp;"y"&amp;B1673&amp;"d"&amp;H1673&amp;"e"&amp;F1673&amp;G1673</f>
        <v>x0w00t00f00b00g00c00i00r00m00hS00hZ00p00k00z00j00n00ELh0v0a00s00u0y0de</v>
      </c>
      <c r="L1673" s="28" t="str">
        <f ca="1">ДАННЫЕ!$I1673&amp;"VN"&amp;IF(ДАННЫЕ!AW1673&gt;0,11,10)&amp;"CD"&amp;IF(ДАННЫЕ!BF1673&gt;500,16,IF(ДАННЫЕ!BF1673&gt;350,15,IF(ДАННЫЕ!BF1673&gt;=200,14,IF(ДАННЫЕ!BF1673&gt;=100,13,IF(ДАННЫЕ!BF1673&gt;=50,12,IF(ДАННЫЕ!BF1673&gt;0,11,10))))))&amp;"AR"&amp;IF(ДАННЫЕ!BX1673&gt;0,1,0)&amp;"GD"&amp;B1673&amp;"VV"&amp;IF(E1673&gt;=5,IF(E1673&lt;18,1,0),0)</f>
        <v>VN10CD10AR0GD0VV0</v>
      </c>
      <c r="M1673" s="28" t="str">
        <f>ДАННЫЕ!$I1673&amp;"b"&amp;ДАННЫЕ!$BI1673&amp;"r"&amp;ДАННЫЕ!$BJ1673&amp;"CD"&amp;IF(ДАННЫЕ!BF1673&gt;0,IF(ДАННЫЕ!BF1673&lt;200,1,IF(ДАННЫЕ!BF1673&lt;350,2,3)),0)&amp;"h"&amp;IF(ДАННЫЕ!$BK1673+ДАННЫЕ!$BL1673+ДАННЫЕ!$BM1673&gt;0,1,0)&amp;"x"&amp;ДАННЫЕ!$BK1673&amp;"y"&amp;ДАННЫЕ!$BL1673&amp;"z"&amp;ДАННЫЕ!$BM1673&amp;"c"&amp;IF(ДАННЫЕ!$BK1673+ДАННЫЕ!$BL1673+ДАННЫЕ!$BM1673=3,1,0)&amp;"a"&amp;IF(ДАННЫЕ!$BQ1673+ДАННЫЕ!$BR1673&gt;0,1,0)&amp;"d"&amp;ДАННЫЕ!$BQ1673&amp;"v"&amp;ДАННЫЕ!$BR1673&amp;"p"&amp;ДАННЫЕ!$BS1673&amp;"n"&amp;ДАННЫЕ!$BU1673&amp;"t"&amp;ДАННЫЕ!$BV1673&amp;"o"&amp;ДАННЫЕ!$BT1673&amp;"l"&amp;IF(ДАННЫЕ!$BN1673&gt;0,1,0)&amp;ДАННЫЕ!$BN1673&amp;"g"&amp;ДАННЫЕ!$BO1673&amp;"s"&amp;ДАННЫЕ!$BP1673&amp;"DZ"&amp;IF(ДАННЫЕ!B1673-ДАННЫЕ!G1673 &lt; 60,IF(ДАННЫЕ!B1673-ДАННЫЕ!G1673 &gt;= 0,1,0),0)&amp;"u"&amp;IF(ДАННЫЕ!$CJ1673&gt;0,1,0)</f>
        <v>brCD0h0xyzc0a0dvpntol0gsDZ1u0</v>
      </c>
      <c r="N1673" s="28" t="str">
        <f ca="1">ДАННЫЕ!$F1673&amp;ДАННЫЕ!$I1673&amp;"g"&amp;B1673&amp;"cf"&amp;D1673&amp;"a"&amp;IF(ДАННЫЕ!$BX1673&gt;0,1,0)&amp;IF(ДАННЫЕ!$BF1673&gt;500,1,IF(ДАННЫЕ!$BF1673&gt;350,2,IF(ДАННЫЕ!$BF1673&gt;=200,3,IF(ДАННЫЕ!$BF1673&gt;=100,4,IF(ДАННЫЕ!$BF1673&gt;=50,5,IF(ДАННЫЕ!$BF1673&lt;50,6,0))))))&amp;"AR"&amp;IF(DATEDIF(ДАННЫЕ!$BX1673,ДАННЫЕ!$F$1,"y")&gt;1,1,0)&amp;"VG"&amp;IF(ДАННЫЕ!$BH1673="0",1,0)&amp;"o"&amp;IF(T1673+ДАННЫЕ!$AF1673+ДАННЫЕ!$AG1673+ДАННЫЕ!$AH1673+ДАННЫЕ!$AI1673+ДАННЫЕ!$AJ1673+ДАННЫЕ!$AP1673+ДАННЫЕ!$AQ1673+ДАННЫЕ!$AR1673+ДАННЫЕ!$AU1673+ДАННЫЕ!$AW1673+ДАННЫЕ!$AS1673+ДАННЫЕ!$AT1673&gt;0,1,0)&amp;"x"&amp;ДАННЫЕ!$AG1673&amp;"p"&amp;IF(ДАННЫЕ!$BY1673&gt;0,1,0)&amp;"v"&amp;IF(ДАННЫЕ!$BZ1673&gt;0,1,0)&amp;"n"&amp;ДАННЫЕ!$CA1673&amp;"t"&amp;ДАННЫЕ!$AY1673&amp;"k"&amp;ДАННЫЕ!$CB1673&amp;"q"&amp;ДАННЫЕ!$CC1673&amp;"w"&amp;ДАННЫЕ!$CD1673&amp;"e"&amp;ДАННЫЕ!$CE1673&amp;"m"&amp;ДАННЫЕ!$CF1673&amp;"c"&amp;ДАННЫЕ!$CG1673&amp;"z"&amp;ДАННЫЕ!$CH1673&amp;"d"&amp;IF(H1673=4,1,0)&amp;"s"&amp;IF(ДАННЫЕ!$J1673=1,0,1)&amp;"u"&amp;IF(ДАННЫЕ!$CJ1673&gt;0,1,0)</f>
        <v>g0cf0a06AR1VG0o0xp0v0ntkqwemczd0s1u0</v>
      </c>
      <c r="O1673" s="28" t="str">
        <f>ДАННЫЕ!$I1673&amp;"g"&amp;B1673&amp;A1673&amp;"f"&amp;P1673&amp;"c"&amp;IF(ДАННЫЕ!$U1673&gt;0,1,0)&amp;"s"&amp;IF(ДАННЫЕ!$Q1673&gt;0,IF(YEAR(ДАННЫЕ!$F$1)=YEAR(ДАННЫЕ!$Q1673),IF(MONTH(ДАННЫЕ!$F$1)=MONTH(ДАННЫЕ!$Q1673),111,11),1),0)&amp;"i"&amp;IF(ДАННЫЕ!$R1673+ДАННЫЕ!$S1673+ДАННЫЕ!$T1673=0,0,1)&amp;"h"&amp;IF(ДАННЫЕ!$P1673&gt;0,1,0)&amp;"p"&amp;IF(ДАННЫЕ!$CI1673&gt;0,IF(YEAR(ДАННЫЕ!$F$1)=YEAR(ДАННЫЕ!$CI1673),IF(MONTH(ДАННЫЕ!$F$1)=MONTH(ДАННЫЕ!$CI1673),111,11),1),0)&amp;"d"&amp;IF(ДАННЫЕ!$CJ1673&gt;0,IF(YEAR(ДАННЫЕ!$F$1)=YEAR(ДАННЫЕ!$CJ1673),IF(MONTH(ДАННЫЕ!$F$1)=MONTH(ДАННЫЕ!$CJ1673),111,11),1),0)&amp;"o"&amp;IF(ДАННЫЕ!$CK1673&gt;0,IF(MONTH(ДАННЫЕ!$F$1)=MONTH(ДАННЫЕ!$CK1673),111,11),0)&amp;"v"&amp;IF(ДАННЫЕ!$BE1673&gt;0,IF(MONTH(ДАННЫЕ!$F$1)=MONTH(ДАННЫЕ!$BE1673),111,11),0)</f>
        <v>g00f0c0s0i0h0p0d0o0v0</v>
      </c>
      <c r="P1673" s="15">
        <f t="shared" si="80"/>
        <v>0</v>
      </c>
      <c r="Q1673" s="15">
        <f>IF(ДАННЫЕ!$F$1&gt;ДАННЫЕ!$N1673,IF(YEAR(ДАННЫЕ!$F$1)=YEAR(ДАННЫЕ!M1673),1,0),0)</f>
        <v>0</v>
      </c>
      <c r="R1673" s="15">
        <f>IF(ДАННЫЕ!$F$1&gt;ДАННЫЕ!$N1673,IF(YEAR(ДАННЫЕ!$F$1)=YEAR(ДАННЫЕ!N1673),1,0),0)</f>
        <v>0</v>
      </c>
      <c r="S1673" s="15">
        <f>IF(ДАННЫЕ!$AA1673="2А",1,IF(ДАННЫЕ!$AA1673="2Б",2,IF(ДАННЫЕ!$AA1673="2В",3,IF(ДАННЫЕ!$AA1673=3,4,IF(ДАННЫЕ!$AA1673="4А",5,IF(ДАННЫЕ!$AA1673="4Б",6,IF(ДАННЫЕ!$AA1673="4В",7,IF(ДАННЫЕ!$AA1673=5,8,0))))))))</f>
        <v>0</v>
      </c>
      <c r="T1673" s="15">
        <f>IF(OR(ДАННЫЕ!$AC1673=2,ДАННЫЕ!$AD1673=2,ДАННЫЕ!$AE1673=2),2,IF(OR(ДАННЫЕ!$AC1673=1,ДАННЫЕ!$AD1673=1,ДАННЫЕ!$AE1673=1),1,0))</f>
        <v>0</v>
      </c>
    </row>
    <row r="1674" spans="1:20" x14ac:dyDescent="0.2">
      <c r="A1674" s="78">
        <f>IF(B1674&gt;0,IF(MONTH(ДАННЫЕ!$F$1)=MONTH(ДАННЫЕ!$B1674),1,0),0)</f>
        <v>0</v>
      </c>
      <c r="B1674" s="14">
        <f>IF(ДАННЫЕ!$B1674&gt;0,IF(YEAR(ДАННЫЕ!$F$1)=YEAR(ДАННЫЕ!$B1674),1,0),0)</f>
        <v>0</v>
      </c>
      <c r="C1674" s="14">
        <f>IF(ДАННЫЕ!$CM1674&gt;0,IF(YEAR(ДАННЫЕ!$F$1)=YEAR(ДАННЫЕ!$CM1674),1,0),0)</f>
        <v>0</v>
      </c>
      <c r="D1674" s="14">
        <f>IF(ДАННЫЕ!$CJ1674&gt;0,IF(ДАННЫЕ!$CL1674&gt;ДАННЫЕ!$F$1,1,IF(ДАННЫЕ!$CL1674&gt;0,0,1)),0)</f>
        <v>0</v>
      </c>
      <c r="E1674" s="43" t="str">
        <f ca="1">IF(ДАННЫЕ!$F$1&gt;0,IF(ДАННЫЕ!$G1674&gt;0,DATEDIF(ДАННЫЕ!$G1674,ДАННЫЕ!$F$1,"y"),""),IF(ДАННЫЕ!$G1674&gt;0,DATEDIF(ДАННЫЕ!$G1674,TODAY(),"y"),""))</f>
        <v/>
      </c>
      <c r="F1674" s="43" t="str">
        <f xml:space="preserve"> IF(ДАННЫЕ!$F1674="М",IF(E1674&gt;=18,IF(E1674&lt;60,1,""),""),"")&amp;IF(ДАННЫЕ!$F1674="Ж",IF(E1674&gt;=18,IF(E1674&lt;55,1,""),""),"")</f>
        <v/>
      </c>
      <c r="G1674" s="43" t="str">
        <f xml:space="preserve"> IF(ДАННЫЕ!$F1674="М",IF(E1674&gt;=60,2,""),"")&amp;IF(ДАННЫЕ!$F1674="Ж",IF(E1674&gt;=55,2,""),"")</f>
        <v/>
      </c>
      <c r="H1674" s="43" t="str">
        <f t="shared" ca="1" si="78"/>
        <v/>
      </c>
      <c r="I1674" s="43" t="str">
        <f t="shared" ca="1" si="79"/>
        <v>03</v>
      </c>
      <c r="J1674" s="28" t="str">
        <f ca="1">ДАННЫЕ!$F1674&amp;H1674&amp;I1674&amp;ДАННЫЕ!$I1674&amp;"m"&amp;IF(ДАННЫЕ!$I1674&gt;0,IF(ДАННЫЕ!$J1674&gt;0,0,1),"")&amp;"f"&amp;IF(ДАННЫЕ!$R1674&gt;0,IF(YEAR(ДАННЫЕ!$F$1)=YEAR(ДАННЫЕ!$R1674),1,0),0)&amp;"z"&amp;ДАННЫЕ!$R1674&amp;"p"&amp;ДАННЫЕ!$S1674&amp;"i"&amp;ДАННЫЕ!$T1674&amp;"h"&amp;ДАННЫЕ!$K1674&amp;"be"&amp;ДАННЫЕ!$BI1674&amp;"CD"&amp;IF(ДАННЫЕ!BF1674&gt;500,4,IF(ДАННЫЕ!BF1674&gt;350,3,IF(ДАННЫЕ!BF1674&gt;200,2,IF(ДАННЫЕ!BF1674&gt;0,1,0))))&amp;"g"&amp;B1674&amp;"d"&amp;H1674&amp;"l"&amp;ДАННЫЕ!AT1674&amp;"a"&amp;ДАННЫЕ!$V1674&amp;"v"&amp;R1674&amp;"k"&amp;ДАННЫЕ!$U1674&amp;"s"&amp;ДАННЫЕ!$Y1674&amp;"t"&amp;ДАННЫЕ!$X1674&amp;"b"&amp;IF(ДАННЫЕ!$Q1674&gt;1,1,0)&amp;"PP"&amp;ДАННЫЕ!Z1674&amp;"c"&amp;S1674&amp;"x"&amp;IF(ДАННЫЕ!$BY1674&gt;0,IF(YEAR(ДАННЫЕ!$F$1)=YEAR(ДАННЫЕ!$BY1674),1,0),0)&amp;"n"&amp;IF(ДАННЫЕ!$BZ1674&gt;0,IF(YEAR(ДАННЫЕ!$F$1)=YEAR(ДАННЫЕ!$BZ1674),1,0),0)&amp;"u"&amp;D1674&amp;"z"&amp;IF(ДАННЫЕ!$CL1674&gt;0,IF(YEAR(ДАННЫЕ!$F$1)&gt;YEAR(ДАННЫЕ!$CL1674),11,12),0)</f>
        <v>03mf0zpihbeCD0g0dlav0kstb0PPc0x0n0u0z0</v>
      </c>
      <c r="K1674" s="28" t="str">
        <f ca="1">ДАННЫЕ!$I1674&amp;"x"&amp;B1674&amp;"w"&amp;IF(T1674+ДАННЫЕ!AD1674+ДАННЫЕ!AE1674+ДАННЫЕ!AF1674+ДАННЫЕ!AG1674+ДАННЫЕ!AH1674+ДАННЫЕ!$AL1674+ДАННЫЕ!AI1674+ДАННЫЕ!AJ1674+ДАННЫЕ!AK1674+ДАННЫЕ!AP1674+ДАННЫЕ!AQ1674+ДАННЫЕ!AR1674+ДАННЫЕ!$AM1674+ДАННЫЕ!$AN1674+ДАННЫЕ!AS1674+ДАННЫЕ!AT1674&gt;0,1,0)&amp;IF(OR(T1674=2,ДАННЫЕ!AD1674=2,ДАННЫЕ!AE1674=2,ДАННЫЕ!AF1674=2,ДАННЫЕ!AG1674=2,ДАННЫЕ!AH1674=2,ДАННЫЕ!$AL1674=2,ДАННЫЕ!AI1674=2,ДАННЫЕ!AJ1674=2,ДАННЫЕ!AK1674=2,ДАННЫЕ!AP1674=2,ДАННЫЕ!AQ1674=2,ДАННЫЕ!AR1674=2,ДАННЫЕ!$AM1674=2,ДАННЫЕ!$AN1674=2,ДАННЫЕ!AS1674=2,ДАННЫЕ!AT1674=2),2,0)&amp;"t"&amp;IF(T1674&gt;0,"1"&amp;T1674,"00")&amp;"f"&amp;IF(ДАННЫЕ!$AC1674,"1"&amp;ДАННЫЕ!$AC1674,"00")&amp;"b"&amp;IF(ДАННЫЕ!$AD1674,"1"&amp;ДАННЫЕ!$AD1674,"00")&amp;"g"&amp;IF(ДАННЫЕ!$AF1674,"1"&amp;ДАННЫЕ!$AF1674,"00")&amp;"c"&amp;IF(ДАННЫЕ!$AG1674,"1"&amp;ДАННЫЕ!$AG1674,"00")&amp;"i"&amp;IF(ДАННЫЕ!$AH1674,"1"&amp;ДАННЫЕ!$AH1674,"00")&amp;"r"&amp;IF(ДАННЫЕ!$AL1674,"1"&amp;ДАННЫЕ!$AL1674,"00")&amp;"m"&amp;IF(ДАННЫЕ!$AI1674,"1"&amp;ДАННЫЕ!$AI1674,"00")&amp;"hS"&amp;IF(ДАННЫЕ!$AJ1674,"1"&amp;ДАННЫЕ!$AJ1674,"00")&amp;"hZ"&amp;IF(ДАННЫЕ!$AK1674,"1"&amp;ДАННЫЕ!$AK1674,"00")&amp;"p"&amp;IF(ДАННЫЕ!$AP1674,"1"&amp;ДАННЫЕ!$AP1674,"00")&amp;"k"&amp;IF(ДАННЫЕ!$AQ1674,"1"&amp;ДАННЫЕ!$AQ1674,"00")&amp;"z"&amp;IF(ДАННЫЕ!$AR1674,"1"&amp;ДАННЫЕ!$AR1674,"00")&amp;"j"&amp;IF(ДАННЫЕ!$AM1674,"1"&amp;ДАННЫЕ!$AM1674,"00")&amp;"n"&amp;IF(ДАННЫЕ!$AN1674,"1"&amp;ДАННЫЕ!$AN1674,"00")&amp;"E"&amp;ДАННЫЕ!BI1674&amp;"L"&amp;ДАННЫЕ!AO1674&amp;"h"&amp;IF(ДАННЫЕ!$AU1674&gt;0,1,0)&amp;"v"&amp;IF(ДАННЫЕ!$AW1674&gt;0,1,0)&amp;"a"&amp;IF(ДАННЫЕ!$AS1674,"1"&amp;ДАННЫЕ!$AS1674,"00")&amp;"s"&amp;IF(ДАННЫЕ!$AT1674,"1"&amp;ДАННЫЕ!$AT1674,"00")&amp;"u"&amp;IF(ДАННЫЕ!$CJ1674&gt;0,1,0)&amp;"y"&amp;B1674&amp;"d"&amp;H1674&amp;"e"&amp;F1674&amp;G1674</f>
        <v>x0w00t00f00b00g00c00i00r00m00hS00hZ00p00k00z00j00n00ELh0v0a00s00u0y0de</v>
      </c>
      <c r="L1674" s="28" t="str">
        <f ca="1">ДАННЫЕ!$I1674&amp;"VN"&amp;IF(ДАННЫЕ!AW1674&gt;0,11,10)&amp;"CD"&amp;IF(ДАННЫЕ!BF1674&gt;500,16,IF(ДАННЫЕ!BF1674&gt;350,15,IF(ДАННЫЕ!BF1674&gt;=200,14,IF(ДАННЫЕ!BF1674&gt;=100,13,IF(ДАННЫЕ!BF1674&gt;=50,12,IF(ДАННЫЕ!BF1674&gt;0,11,10))))))&amp;"AR"&amp;IF(ДАННЫЕ!BX1674&gt;0,1,0)&amp;"GD"&amp;B1674&amp;"VV"&amp;IF(E1674&gt;=5,IF(E1674&lt;18,1,0),0)</f>
        <v>VN10CD10AR0GD0VV0</v>
      </c>
      <c r="M1674" s="28" t="str">
        <f>ДАННЫЕ!$I1674&amp;"b"&amp;ДАННЫЕ!$BI1674&amp;"r"&amp;ДАННЫЕ!$BJ1674&amp;"CD"&amp;IF(ДАННЫЕ!BF1674&gt;0,IF(ДАННЫЕ!BF1674&lt;200,1,IF(ДАННЫЕ!BF1674&lt;350,2,3)),0)&amp;"h"&amp;IF(ДАННЫЕ!$BK1674+ДАННЫЕ!$BL1674+ДАННЫЕ!$BM1674&gt;0,1,0)&amp;"x"&amp;ДАННЫЕ!$BK1674&amp;"y"&amp;ДАННЫЕ!$BL1674&amp;"z"&amp;ДАННЫЕ!$BM1674&amp;"c"&amp;IF(ДАННЫЕ!$BK1674+ДАННЫЕ!$BL1674+ДАННЫЕ!$BM1674=3,1,0)&amp;"a"&amp;IF(ДАННЫЕ!$BQ1674+ДАННЫЕ!$BR1674&gt;0,1,0)&amp;"d"&amp;ДАННЫЕ!$BQ1674&amp;"v"&amp;ДАННЫЕ!$BR1674&amp;"p"&amp;ДАННЫЕ!$BS1674&amp;"n"&amp;ДАННЫЕ!$BU1674&amp;"t"&amp;ДАННЫЕ!$BV1674&amp;"o"&amp;ДАННЫЕ!$BT1674&amp;"l"&amp;IF(ДАННЫЕ!$BN1674&gt;0,1,0)&amp;ДАННЫЕ!$BN1674&amp;"g"&amp;ДАННЫЕ!$BO1674&amp;"s"&amp;ДАННЫЕ!$BP1674&amp;"DZ"&amp;IF(ДАННЫЕ!B1674-ДАННЫЕ!G1674 &lt; 60,IF(ДАННЫЕ!B1674-ДАННЫЕ!G1674 &gt;= 0,1,0),0)&amp;"u"&amp;IF(ДАННЫЕ!$CJ1674&gt;0,1,0)</f>
        <v>brCD0h0xyzc0a0dvpntol0gsDZ1u0</v>
      </c>
      <c r="N1674" s="28" t="str">
        <f ca="1">ДАННЫЕ!$F1674&amp;ДАННЫЕ!$I1674&amp;"g"&amp;B1674&amp;"cf"&amp;D1674&amp;"a"&amp;IF(ДАННЫЕ!$BX1674&gt;0,1,0)&amp;IF(ДАННЫЕ!$BF1674&gt;500,1,IF(ДАННЫЕ!$BF1674&gt;350,2,IF(ДАННЫЕ!$BF1674&gt;=200,3,IF(ДАННЫЕ!$BF1674&gt;=100,4,IF(ДАННЫЕ!$BF1674&gt;=50,5,IF(ДАННЫЕ!$BF1674&lt;50,6,0))))))&amp;"AR"&amp;IF(DATEDIF(ДАННЫЕ!$BX1674,ДАННЫЕ!$F$1,"y")&gt;1,1,0)&amp;"VG"&amp;IF(ДАННЫЕ!$BH1674="0",1,0)&amp;"o"&amp;IF(T1674+ДАННЫЕ!$AF1674+ДАННЫЕ!$AG1674+ДАННЫЕ!$AH1674+ДАННЫЕ!$AI1674+ДАННЫЕ!$AJ1674+ДАННЫЕ!$AP1674+ДАННЫЕ!$AQ1674+ДАННЫЕ!$AR1674+ДАННЫЕ!$AU1674+ДАННЫЕ!$AW1674+ДАННЫЕ!$AS1674+ДАННЫЕ!$AT1674&gt;0,1,0)&amp;"x"&amp;ДАННЫЕ!$AG1674&amp;"p"&amp;IF(ДАННЫЕ!$BY1674&gt;0,1,0)&amp;"v"&amp;IF(ДАННЫЕ!$BZ1674&gt;0,1,0)&amp;"n"&amp;ДАННЫЕ!$CA1674&amp;"t"&amp;ДАННЫЕ!$AY1674&amp;"k"&amp;ДАННЫЕ!$CB1674&amp;"q"&amp;ДАННЫЕ!$CC1674&amp;"w"&amp;ДАННЫЕ!$CD1674&amp;"e"&amp;ДАННЫЕ!$CE1674&amp;"m"&amp;ДАННЫЕ!$CF1674&amp;"c"&amp;ДАННЫЕ!$CG1674&amp;"z"&amp;ДАННЫЕ!$CH1674&amp;"d"&amp;IF(H1674=4,1,0)&amp;"s"&amp;IF(ДАННЫЕ!$J1674=1,0,1)&amp;"u"&amp;IF(ДАННЫЕ!$CJ1674&gt;0,1,0)</f>
        <v>g0cf0a06AR1VG0o0xp0v0ntkqwemczd0s1u0</v>
      </c>
      <c r="O1674" s="28" t="str">
        <f>ДАННЫЕ!$I1674&amp;"g"&amp;B1674&amp;A1674&amp;"f"&amp;P1674&amp;"c"&amp;IF(ДАННЫЕ!$U1674&gt;0,1,0)&amp;"s"&amp;IF(ДАННЫЕ!$Q1674&gt;0,IF(YEAR(ДАННЫЕ!$F$1)=YEAR(ДАННЫЕ!$Q1674),IF(MONTH(ДАННЫЕ!$F$1)=MONTH(ДАННЫЕ!$Q1674),111,11),1),0)&amp;"i"&amp;IF(ДАННЫЕ!$R1674+ДАННЫЕ!$S1674+ДАННЫЕ!$T1674=0,0,1)&amp;"h"&amp;IF(ДАННЫЕ!$P1674&gt;0,1,0)&amp;"p"&amp;IF(ДАННЫЕ!$CI1674&gt;0,IF(YEAR(ДАННЫЕ!$F$1)=YEAR(ДАННЫЕ!$CI1674),IF(MONTH(ДАННЫЕ!$F$1)=MONTH(ДАННЫЕ!$CI1674),111,11),1),0)&amp;"d"&amp;IF(ДАННЫЕ!$CJ1674&gt;0,IF(YEAR(ДАННЫЕ!$F$1)=YEAR(ДАННЫЕ!$CJ1674),IF(MONTH(ДАННЫЕ!$F$1)=MONTH(ДАННЫЕ!$CJ1674),111,11),1),0)&amp;"o"&amp;IF(ДАННЫЕ!$CK1674&gt;0,IF(MONTH(ДАННЫЕ!$F$1)=MONTH(ДАННЫЕ!$CK1674),111,11),0)&amp;"v"&amp;IF(ДАННЫЕ!$BE1674&gt;0,IF(MONTH(ДАННЫЕ!$F$1)=MONTH(ДАННЫЕ!$BE1674),111,11),0)</f>
        <v>g00f0c0s0i0h0p0d0o0v0</v>
      </c>
      <c r="P1674" s="15">
        <f t="shared" si="80"/>
        <v>0</v>
      </c>
      <c r="Q1674" s="15">
        <f>IF(ДАННЫЕ!$F$1&gt;ДАННЫЕ!$N1674,IF(YEAR(ДАННЫЕ!$F$1)=YEAR(ДАННЫЕ!M1674),1,0),0)</f>
        <v>0</v>
      </c>
      <c r="R1674" s="15">
        <f>IF(ДАННЫЕ!$F$1&gt;ДАННЫЕ!$N1674,IF(YEAR(ДАННЫЕ!$F$1)=YEAR(ДАННЫЕ!N1674),1,0),0)</f>
        <v>0</v>
      </c>
      <c r="S1674" s="15">
        <f>IF(ДАННЫЕ!$AA1674="2А",1,IF(ДАННЫЕ!$AA1674="2Б",2,IF(ДАННЫЕ!$AA1674="2В",3,IF(ДАННЫЕ!$AA1674=3,4,IF(ДАННЫЕ!$AA1674="4А",5,IF(ДАННЫЕ!$AA1674="4Б",6,IF(ДАННЫЕ!$AA1674="4В",7,IF(ДАННЫЕ!$AA1674=5,8,0))))))))</f>
        <v>0</v>
      </c>
      <c r="T1674" s="15">
        <f>IF(OR(ДАННЫЕ!$AC1674=2,ДАННЫЕ!$AD1674=2,ДАННЫЕ!$AE1674=2),2,IF(OR(ДАННЫЕ!$AC1674=1,ДАННЫЕ!$AD1674=1,ДАННЫЕ!$AE1674=1),1,0))</f>
        <v>0</v>
      </c>
    </row>
    <row r="1675" spans="1:20" x14ac:dyDescent="0.2">
      <c r="A1675" s="78">
        <f>IF(B1675&gt;0,IF(MONTH(ДАННЫЕ!$F$1)=MONTH(ДАННЫЕ!$B1675),1,0),0)</f>
        <v>0</v>
      </c>
      <c r="B1675" s="14">
        <f>IF(ДАННЫЕ!$B1675&gt;0,IF(YEAR(ДАННЫЕ!$F$1)=YEAR(ДАННЫЕ!$B1675),1,0),0)</f>
        <v>0</v>
      </c>
      <c r="C1675" s="14">
        <f>IF(ДАННЫЕ!$CM1675&gt;0,IF(YEAR(ДАННЫЕ!$F$1)=YEAR(ДАННЫЕ!$CM1675),1,0),0)</f>
        <v>0</v>
      </c>
      <c r="D1675" s="14">
        <f>IF(ДАННЫЕ!$CJ1675&gt;0,IF(ДАННЫЕ!$CL1675&gt;ДАННЫЕ!$F$1,1,IF(ДАННЫЕ!$CL1675&gt;0,0,1)),0)</f>
        <v>0</v>
      </c>
      <c r="E1675" s="43" t="str">
        <f ca="1">IF(ДАННЫЕ!$F$1&gt;0,IF(ДАННЫЕ!$G1675&gt;0,DATEDIF(ДАННЫЕ!$G1675,ДАННЫЕ!$F$1,"y"),""),IF(ДАННЫЕ!$G1675&gt;0,DATEDIF(ДАННЫЕ!$G1675,TODAY(),"y"),""))</f>
        <v/>
      </c>
      <c r="F1675" s="43" t="str">
        <f xml:space="preserve"> IF(ДАННЫЕ!$F1675="М",IF(E1675&gt;=18,IF(E1675&lt;60,1,""),""),"")&amp;IF(ДАННЫЕ!$F1675="Ж",IF(E1675&gt;=18,IF(E1675&lt;55,1,""),""),"")</f>
        <v/>
      </c>
      <c r="G1675" s="43" t="str">
        <f xml:space="preserve"> IF(ДАННЫЕ!$F1675="М",IF(E1675&gt;=60,2,""),"")&amp;IF(ДАННЫЕ!$F1675="Ж",IF(E1675&gt;=55,2,""),"")</f>
        <v/>
      </c>
      <c r="H1675" s="43" t="str">
        <f t="shared" ca="1" si="78"/>
        <v/>
      </c>
      <c r="I1675" s="43" t="str">
        <f t="shared" ca="1" si="79"/>
        <v>03</v>
      </c>
      <c r="J1675" s="28" t="str">
        <f ca="1">ДАННЫЕ!$F1675&amp;H1675&amp;I1675&amp;ДАННЫЕ!$I1675&amp;"m"&amp;IF(ДАННЫЕ!$I1675&gt;0,IF(ДАННЫЕ!$J1675&gt;0,0,1),"")&amp;"f"&amp;IF(ДАННЫЕ!$R1675&gt;0,IF(YEAR(ДАННЫЕ!$F$1)=YEAR(ДАННЫЕ!$R1675),1,0),0)&amp;"z"&amp;ДАННЫЕ!$R1675&amp;"p"&amp;ДАННЫЕ!$S1675&amp;"i"&amp;ДАННЫЕ!$T1675&amp;"h"&amp;ДАННЫЕ!$K1675&amp;"be"&amp;ДАННЫЕ!$BI1675&amp;"CD"&amp;IF(ДАННЫЕ!BF1675&gt;500,4,IF(ДАННЫЕ!BF1675&gt;350,3,IF(ДАННЫЕ!BF1675&gt;200,2,IF(ДАННЫЕ!BF1675&gt;0,1,0))))&amp;"g"&amp;B1675&amp;"d"&amp;H1675&amp;"l"&amp;ДАННЫЕ!AT1675&amp;"a"&amp;ДАННЫЕ!$V1675&amp;"v"&amp;R1675&amp;"k"&amp;ДАННЫЕ!$U1675&amp;"s"&amp;ДАННЫЕ!$Y1675&amp;"t"&amp;ДАННЫЕ!$X1675&amp;"b"&amp;IF(ДАННЫЕ!$Q1675&gt;1,1,0)&amp;"PP"&amp;ДАННЫЕ!Z1675&amp;"c"&amp;S1675&amp;"x"&amp;IF(ДАННЫЕ!$BY1675&gt;0,IF(YEAR(ДАННЫЕ!$F$1)=YEAR(ДАННЫЕ!$BY1675),1,0),0)&amp;"n"&amp;IF(ДАННЫЕ!$BZ1675&gt;0,IF(YEAR(ДАННЫЕ!$F$1)=YEAR(ДАННЫЕ!$BZ1675),1,0),0)&amp;"u"&amp;D1675&amp;"z"&amp;IF(ДАННЫЕ!$CL1675&gt;0,IF(YEAR(ДАННЫЕ!$F$1)&gt;YEAR(ДАННЫЕ!$CL1675),11,12),0)</f>
        <v>03mf0zpihbeCD0g0dlav0kstb0PPc0x0n0u0z0</v>
      </c>
      <c r="K1675" s="28" t="str">
        <f ca="1">ДАННЫЕ!$I1675&amp;"x"&amp;B1675&amp;"w"&amp;IF(T1675+ДАННЫЕ!AD1675+ДАННЫЕ!AE1675+ДАННЫЕ!AF1675+ДАННЫЕ!AG1675+ДАННЫЕ!AH1675+ДАННЫЕ!$AL1675+ДАННЫЕ!AI1675+ДАННЫЕ!AJ1675+ДАННЫЕ!AK1675+ДАННЫЕ!AP1675+ДАННЫЕ!AQ1675+ДАННЫЕ!AR1675+ДАННЫЕ!$AM1675+ДАННЫЕ!$AN1675+ДАННЫЕ!AS1675+ДАННЫЕ!AT1675&gt;0,1,0)&amp;IF(OR(T1675=2,ДАННЫЕ!AD1675=2,ДАННЫЕ!AE1675=2,ДАННЫЕ!AF1675=2,ДАННЫЕ!AG1675=2,ДАННЫЕ!AH1675=2,ДАННЫЕ!$AL1675=2,ДАННЫЕ!AI1675=2,ДАННЫЕ!AJ1675=2,ДАННЫЕ!AK1675=2,ДАННЫЕ!AP1675=2,ДАННЫЕ!AQ1675=2,ДАННЫЕ!AR1675=2,ДАННЫЕ!$AM1675=2,ДАННЫЕ!$AN1675=2,ДАННЫЕ!AS1675=2,ДАННЫЕ!AT1675=2),2,0)&amp;"t"&amp;IF(T1675&gt;0,"1"&amp;T1675,"00")&amp;"f"&amp;IF(ДАННЫЕ!$AC1675,"1"&amp;ДАННЫЕ!$AC1675,"00")&amp;"b"&amp;IF(ДАННЫЕ!$AD1675,"1"&amp;ДАННЫЕ!$AD1675,"00")&amp;"g"&amp;IF(ДАННЫЕ!$AF1675,"1"&amp;ДАННЫЕ!$AF1675,"00")&amp;"c"&amp;IF(ДАННЫЕ!$AG1675,"1"&amp;ДАННЫЕ!$AG1675,"00")&amp;"i"&amp;IF(ДАННЫЕ!$AH1675,"1"&amp;ДАННЫЕ!$AH1675,"00")&amp;"r"&amp;IF(ДАННЫЕ!$AL1675,"1"&amp;ДАННЫЕ!$AL1675,"00")&amp;"m"&amp;IF(ДАННЫЕ!$AI1675,"1"&amp;ДАННЫЕ!$AI1675,"00")&amp;"hS"&amp;IF(ДАННЫЕ!$AJ1675,"1"&amp;ДАННЫЕ!$AJ1675,"00")&amp;"hZ"&amp;IF(ДАННЫЕ!$AK1675,"1"&amp;ДАННЫЕ!$AK1675,"00")&amp;"p"&amp;IF(ДАННЫЕ!$AP1675,"1"&amp;ДАННЫЕ!$AP1675,"00")&amp;"k"&amp;IF(ДАННЫЕ!$AQ1675,"1"&amp;ДАННЫЕ!$AQ1675,"00")&amp;"z"&amp;IF(ДАННЫЕ!$AR1675,"1"&amp;ДАННЫЕ!$AR1675,"00")&amp;"j"&amp;IF(ДАННЫЕ!$AM1675,"1"&amp;ДАННЫЕ!$AM1675,"00")&amp;"n"&amp;IF(ДАННЫЕ!$AN1675,"1"&amp;ДАННЫЕ!$AN1675,"00")&amp;"E"&amp;ДАННЫЕ!BI1675&amp;"L"&amp;ДАННЫЕ!AO1675&amp;"h"&amp;IF(ДАННЫЕ!$AU1675&gt;0,1,0)&amp;"v"&amp;IF(ДАННЫЕ!$AW1675&gt;0,1,0)&amp;"a"&amp;IF(ДАННЫЕ!$AS1675,"1"&amp;ДАННЫЕ!$AS1675,"00")&amp;"s"&amp;IF(ДАННЫЕ!$AT1675,"1"&amp;ДАННЫЕ!$AT1675,"00")&amp;"u"&amp;IF(ДАННЫЕ!$CJ1675&gt;0,1,0)&amp;"y"&amp;B1675&amp;"d"&amp;H1675&amp;"e"&amp;F1675&amp;G1675</f>
        <v>x0w00t00f00b00g00c00i00r00m00hS00hZ00p00k00z00j00n00ELh0v0a00s00u0y0de</v>
      </c>
      <c r="L1675" s="28" t="str">
        <f ca="1">ДАННЫЕ!$I1675&amp;"VN"&amp;IF(ДАННЫЕ!AW1675&gt;0,11,10)&amp;"CD"&amp;IF(ДАННЫЕ!BF1675&gt;500,16,IF(ДАННЫЕ!BF1675&gt;350,15,IF(ДАННЫЕ!BF1675&gt;=200,14,IF(ДАННЫЕ!BF1675&gt;=100,13,IF(ДАННЫЕ!BF1675&gt;=50,12,IF(ДАННЫЕ!BF1675&gt;0,11,10))))))&amp;"AR"&amp;IF(ДАННЫЕ!BX1675&gt;0,1,0)&amp;"GD"&amp;B1675&amp;"VV"&amp;IF(E1675&gt;=5,IF(E1675&lt;18,1,0),0)</f>
        <v>VN10CD10AR0GD0VV0</v>
      </c>
      <c r="M1675" s="28" t="str">
        <f>ДАННЫЕ!$I1675&amp;"b"&amp;ДАННЫЕ!$BI1675&amp;"r"&amp;ДАННЫЕ!$BJ1675&amp;"CD"&amp;IF(ДАННЫЕ!BF1675&gt;0,IF(ДАННЫЕ!BF1675&lt;200,1,IF(ДАННЫЕ!BF1675&lt;350,2,3)),0)&amp;"h"&amp;IF(ДАННЫЕ!$BK1675+ДАННЫЕ!$BL1675+ДАННЫЕ!$BM1675&gt;0,1,0)&amp;"x"&amp;ДАННЫЕ!$BK1675&amp;"y"&amp;ДАННЫЕ!$BL1675&amp;"z"&amp;ДАННЫЕ!$BM1675&amp;"c"&amp;IF(ДАННЫЕ!$BK1675+ДАННЫЕ!$BL1675+ДАННЫЕ!$BM1675=3,1,0)&amp;"a"&amp;IF(ДАННЫЕ!$BQ1675+ДАННЫЕ!$BR1675&gt;0,1,0)&amp;"d"&amp;ДАННЫЕ!$BQ1675&amp;"v"&amp;ДАННЫЕ!$BR1675&amp;"p"&amp;ДАННЫЕ!$BS1675&amp;"n"&amp;ДАННЫЕ!$BU1675&amp;"t"&amp;ДАННЫЕ!$BV1675&amp;"o"&amp;ДАННЫЕ!$BT1675&amp;"l"&amp;IF(ДАННЫЕ!$BN1675&gt;0,1,0)&amp;ДАННЫЕ!$BN1675&amp;"g"&amp;ДАННЫЕ!$BO1675&amp;"s"&amp;ДАННЫЕ!$BP1675&amp;"DZ"&amp;IF(ДАННЫЕ!B1675-ДАННЫЕ!G1675 &lt; 60,IF(ДАННЫЕ!B1675-ДАННЫЕ!G1675 &gt;= 0,1,0),0)&amp;"u"&amp;IF(ДАННЫЕ!$CJ1675&gt;0,1,0)</f>
        <v>brCD0h0xyzc0a0dvpntol0gsDZ1u0</v>
      </c>
      <c r="N1675" s="28" t="str">
        <f ca="1">ДАННЫЕ!$F1675&amp;ДАННЫЕ!$I1675&amp;"g"&amp;B1675&amp;"cf"&amp;D1675&amp;"a"&amp;IF(ДАННЫЕ!$BX1675&gt;0,1,0)&amp;IF(ДАННЫЕ!$BF1675&gt;500,1,IF(ДАННЫЕ!$BF1675&gt;350,2,IF(ДАННЫЕ!$BF1675&gt;=200,3,IF(ДАННЫЕ!$BF1675&gt;=100,4,IF(ДАННЫЕ!$BF1675&gt;=50,5,IF(ДАННЫЕ!$BF1675&lt;50,6,0))))))&amp;"AR"&amp;IF(DATEDIF(ДАННЫЕ!$BX1675,ДАННЫЕ!$F$1,"y")&gt;1,1,0)&amp;"VG"&amp;IF(ДАННЫЕ!$BH1675="0",1,0)&amp;"o"&amp;IF(T1675+ДАННЫЕ!$AF1675+ДАННЫЕ!$AG1675+ДАННЫЕ!$AH1675+ДАННЫЕ!$AI1675+ДАННЫЕ!$AJ1675+ДАННЫЕ!$AP1675+ДАННЫЕ!$AQ1675+ДАННЫЕ!$AR1675+ДАННЫЕ!$AU1675+ДАННЫЕ!$AW1675+ДАННЫЕ!$AS1675+ДАННЫЕ!$AT1675&gt;0,1,0)&amp;"x"&amp;ДАННЫЕ!$AG1675&amp;"p"&amp;IF(ДАННЫЕ!$BY1675&gt;0,1,0)&amp;"v"&amp;IF(ДАННЫЕ!$BZ1675&gt;0,1,0)&amp;"n"&amp;ДАННЫЕ!$CA1675&amp;"t"&amp;ДАННЫЕ!$AY1675&amp;"k"&amp;ДАННЫЕ!$CB1675&amp;"q"&amp;ДАННЫЕ!$CC1675&amp;"w"&amp;ДАННЫЕ!$CD1675&amp;"e"&amp;ДАННЫЕ!$CE1675&amp;"m"&amp;ДАННЫЕ!$CF1675&amp;"c"&amp;ДАННЫЕ!$CG1675&amp;"z"&amp;ДАННЫЕ!$CH1675&amp;"d"&amp;IF(H1675=4,1,0)&amp;"s"&amp;IF(ДАННЫЕ!$J1675=1,0,1)&amp;"u"&amp;IF(ДАННЫЕ!$CJ1675&gt;0,1,0)</f>
        <v>g0cf0a06AR1VG0o0xp0v0ntkqwemczd0s1u0</v>
      </c>
      <c r="O1675" s="28" t="str">
        <f>ДАННЫЕ!$I1675&amp;"g"&amp;B1675&amp;A1675&amp;"f"&amp;P1675&amp;"c"&amp;IF(ДАННЫЕ!$U1675&gt;0,1,0)&amp;"s"&amp;IF(ДАННЫЕ!$Q1675&gt;0,IF(YEAR(ДАННЫЕ!$F$1)=YEAR(ДАННЫЕ!$Q1675),IF(MONTH(ДАННЫЕ!$F$1)=MONTH(ДАННЫЕ!$Q1675),111,11),1),0)&amp;"i"&amp;IF(ДАННЫЕ!$R1675+ДАННЫЕ!$S1675+ДАННЫЕ!$T1675=0,0,1)&amp;"h"&amp;IF(ДАННЫЕ!$P1675&gt;0,1,0)&amp;"p"&amp;IF(ДАННЫЕ!$CI1675&gt;0,IF(YEAR(ДАННЫЕ!$F$1)=YEAR(ДАННЫЕ!$CI1675),IF(MONTH(ДАННЫЕ!$F$1)=MONTH(ДАННЫЕ!$CI1675),111,11),1),0)&amp;"d"&amp;IF(ДАННЫЕ!$CJ1675&gt;0,IF(YEAR(ДАННЫЕ!$F$1)=YEAR(ДАННЫЕ!$CJ1675),IF(MONTH(ДАННЫЕ!$F$1)=MONTH(ДАННЫЕ!$CJ1675),111,11),1),0)&amp;"o"&amp;IF(ДАННЫЕ!$CK1675&gt;0,IF(MONTH(ДАННЫЕ!$F$1)=MONTH(ДАННЫЕ!$CK1675),111,11),0)&amp;"v"&amp;IF(ДАННЫЕ!$BE1675&gt;0,IF(MONTH(ДАННЫЕ!$F$1)=MONTH(ДАННЫЕ!$BE1675),111,11),0)</f>
        <v>g00f0c0s0i0h0p0d0o0v0</v>
      </c>
      <c r="P1675" s="15">
        <f t="shared" si="80"/>
        <v>0</v>
      </c>
      <c r="Q1675" s="15">
        <f>IF(ДАННЫЕ!$F$1&gt;ДАННЫЕ!$N1675,IF(YEAR(ДАННЫЕ!$F$1)=YEAR(ДАННЫЕ!M1675),1,0),0)</f>
        <v>0</v>
      </c>
      <c r="R1675" s="15">
        <f>IF(ДАННЫЕ!$F$1&gt;ДАННЫЕ!$N1675,IF(YEAR(ДАННЫЕ!$F$1)=YEAR(ДАННЫЕ!N1675),1,0),0)</f>
        <v>0</v>
      </c>
      <c r="S1675" s="15">
        <f>IF(ДАННЫЕ!$AA1675="2А",1,IF(ДАННЫЕ!$AA1675="2Б",2,IF(ДАННЫЕ!$AA1675="2В",3,IF(ДАННЫЕ!$AA1675=3,4,IF(ДАННЫЕ!$AA1675="4А",5,IF(ДАННЫЕ!$AA1675="4Б",6,IF(ДАННЫЕ!$AA1675="4В",7,IF(ДАННЫЕ!$AA1675=5,8,0))))))))</f>
        <v>0</v>
      </c>
      <c r="T1675" s="15">
        <f>IF(OR(ДАННЫЕ!$AC1675=2,ДАННЫЕ!$AD1675=2,ДАННЫЕ!$AE1675=2),2,IF(OR(ДАННЫЕ!$AC1675=1,ДАННЫЕ!$AD1675=1,ДАННЫЕ!$AE1675=1),1,0))</f>
        <v>0</v>
      </c>
    </row>
    <row r="1676" spans="1:20" x14ac:dyDescent="0.2">
      <c r="A1676" s="78">
        <f>IF(B1676&gt;0,IF(MONTH(ДАННЫЕ!$F$1)=MONTH(ДАННЫЕ!$B1676),1,0),0)</f>
        <v>0</v>
      </c>
      <c r="B1676" s="14">
        <f>IF(ДАННЫЕ!$B1676&gt;0,IF(YEAR(ДАННЫЕ!$F$1)=YEAR(ДАННЫЕ!$B1676),1,0),0)</f>
        <v>0</v>
      </c>
      <c r="C1676" s="14">
        <f>IF(ДАННЫЕ!$CM1676&gt;0,IF(YEAR(ДАННЫЕ!$F$1)=YEAR(ДАННЫЕ!$CM1676),1,0),0)</f>
        <v>0</v>
      </c>
      <c r="D1676" s="14">
        <f>IF(ДАННЫЕ!$CJ1676&gt;0,IF(ДАННЫЕ!$CL1676&gt;ДАННЫЕ!$F$1,1,IF(ДАННЫЕ!$CL1676&gt;0,0,1)),0)</f>
        <v>0</v>
      </c>
      <c r="E1676" s="43" t="str">
        <f ca="1">IF(ДАННЫЕ!$F$1&gt;0,IF(ДАННЫЕ!$G1676&gt;0,DATEDIF(ДАННЫЕ!$G1676,ДАННЫЕ!$F$1,"y"),""),IF(ДАННЫЕ!$G1676&gt;0,DATEDIF(ДАННЫЕ!$G1676,TODAY(),"y"),""))</f>
        <v/>
      </c>
      <c r="F1676" s="43" t="str">
        <f xml:space="preserve"> IF(ДАННЫЕ!$F1676="М",IF(E1676&gt;=18,IF(E1676&lt;60,1,""),""),"")&amp;IF(ДАННЫЕ!$F1676="Ж",IF(E1676&gt;=18,IF(E1676&lt;55,1,""),""),"")</f>
        <v/>
      </c>
      <c r="G1676" s="43" t="str">
        <f xml:space="preserve"> IF(ДАННЫЕ!$F1676="М",IF(E1676&gt;=60,2,""),"")&amp;IF(ДАННЫЕ!$F1676="Ж",IF(E1676&gt;=55,2,""),"")</f>
        <v/>
      </c>
      <c r="H1676" s="43" t="str">
        <f t="shared" ca="1" si="78"/>
        <v/>
      </c>
      <c r="I1676" s="43" t="str">
        <f t="shared" ca="1" si="79"/>
        <v>03</v>
      </c>
      <c r="J1676" s="28" t="str">
        <f ca="1">ДАННЫЕ!$F1676&amp;H1676&amp;I1676&amp;ДАННЫЕ!$I1676&amp;"m"&amp;IF(ДАННЫЕ!$I1676&gt;0,IF(ДАННЫЕ!$J1676&gt;0,0,1),"")&amp;"f"&amp;IF(ДАННЫЕ!$R1676&gt;0,IF(YEAR(ДАННЫЕ!$F$1)=YEAR(ДАННЫЕ!$R1676),1,0),0)&amp;"z"&amp;ДАННЫЕ!$R1676&amp;"p"&amp;ДАННЫЕ!$S1676&amp;"i"&amp;ДАННЫЕ!$T1676&amp;"h"&amp;ДАННЫЕ!$K1676&amp;"be"&amp;ДАННЫЕ!$BI1676&amp;"CD"&amp;IF(ДАННЫЕ!BF1676&gt;500,4,IF(ДАННЫЕ!BF1676&gt;350,3,IF(ДАННЫЕ!BF1676&gt;200,2,IF(ДАННЫЕ!BF1676&gt;0,1,0))))&amp;"g"&amp;B1676&amp;"d"&amp;H1676&amp;"l"&amp;ДАННЫЕ!AT1676&amp;"a"&amp;ДАННЫЕ!$V1676&amp;"v"&amp;R1676&amp;"k"&amp;ДАННЫЕ!$U1676&amp;"s"&amp;ДАННЫЕ!$Y1676&amp;"t"&amp;ДАННЫЕ!$X1676&amp;"b"&amp;IF(ДАННЫЕ!$Q1676&gt;1,1,0)&amp;"PP"&amp;ДАННЫЕ!Z1676&amp;"c"&amp;S1676&amp;"x"&amp;IF(ДАННЫЕ!$BY1676&gt;0,IF(YEAR(ДАННЫЕ!$F$1)=YEAR(ДАННЫЕ!$BY1676),1,0),0)&amp;"n"&amp;IF(ДАННЫЕ!$BZ1676&gt;0,IF(YEAR(ДАННЫЕ!$F$1)=YEAR(ДАННЫЕ!$BZ1676),1,0),0)&amp;"u"&amp;D1676&amp;"z"&amp;IF(ДАННЫЕ!$CL1676&gt;0,IF(YEAR(ДАННЫЕ!$F$1)&gt;YEAR(ДАННЫЕ!$CL1676),11,12),0)</f>
        <v>03mf0zpihbeCD0g0dlav0kstb0PPc0x0n0u0z0</v>
      </c>
      <c r="K1676" s="28" t="str">
        <f ca="1">ДАННЫЕ!$I1676&amp;"x"&amp;B1676&amp;"w"&amp;IF(T1676+ДАННЫЕ!AD1676+ДАННЫЕ!AE1676+ДАННЫЕ!AF1676+ДАННЫЕ!AG1676+ДАННЫЕ!AH1676+ДАННЫЕ!$AL1676+ДАННЫЕ!AI1676+ДАННЫЕ!AJ1676+ДАННЫЕ!AK1676+ДАННЫЕ!AP1676+ДАННЫЕ!AQ1676+ДАННЫЕ!AR1676+ДАННЫЕ!$AM1676+ДАННЫЕ!$AN1676+ДАННЫЕ!AS1676+ДАННЫЕ!AT1676&gt;0,1,0)&amp;IF(OR(T1676=2,ДАННЫЕ!AD1676=2,ДАННЫЕ!AE1676=2,ДАННЫЕ!AF1676=2,ДАННЫЕ!AG1676=2,ДАННЫЕ!AH1676=2,ДАННЫЕ!$AL1676=2,ДАННЫЕ!AI1676=2,ДАННЫЕ!AJ1676=2,ДАННЫЕ!AK1676=2,ДАННЫЕ!AP1676=2,ДАННЫЕ!AQ1676=2,ДАННЫЕ!AR1676=2,ДАННЫЕ!$AM1676=2,ДАННЫЕ!$AN1676=2,ДАННЫЕ!AS1676=2,ДАННЫЕ!AT1676=2),2,0)&amp;"t"&amp;IF(T1676&gt;0,"1"&amp;T1676,"00")&amp;"f"&amp;IF(ДАННЫЕ!$AC1676,"1"&amp;ДАННЫЕ!$AC1676,"00")&amp;"b"&amp;IF(ДАННЫЕ!$AD1676,"1"&amp;ДАННЫЕ!$AD1676,"00")&amp;"g"&amp;IF(ДАННЫЕ!$AF1676,"1"&amp;ДАННЫЕ!$AF1676,"00")&amp;"c"&amp;IF(ДАННЫЕ!$AG1676,"1"&amp;ДАННЫЕ!$AG1676,"00")&amp;"i"&amp;IF(ДАННЫЕ!$AH1676,"1"&amp;ДАННЫЕ!$AH1676,"00")&amp;"r"&amp;IF(ДАННЫЕ!$AL1676,"1"&amp;ДАННЫЕ!$AL1676,"00")&amp;"m"&amp;IF(ДАННЫЕ!$AI1676,"1"&amp;ДАННЫЕ!$AI1676,"00")&amp;"hS"&amp;IF(ДАННЫЕ!$AJ1676,"1"&amp;ДАННЫЕ!$AJ1676,"00")&amp;"hZ"&amp;IF(ДАННЫЕ!$AK1676,"1"&amp;ДАННЫЕ!$AK1676,"00")&amp;"p"&amp;IF(ДАННЫЕ!$AP1676,"1"&amp;ДАННЫЕ!$AP1676,"00")&amp;"k"&amp;IF(ДАННЫЕ!$AQ1676,"1"&amp;ДАННЫЕ!$AQ1676,"00")&amp;"z"&amp;IF(ДАННЫЕ!$AR1676,"1"&amp;ДАННЫЕ!$AR1676,"00")&amp;"j"&amp;IF(ДАННЫЕ!$AM1676,"1"&amp;ДАННЫЕ!$AM1676,"00")&amp;"n"&amp;IF(ДАННЫЕ!$AN1676,"1"&amp;ДАННЫЕ!$AN1676,"00")&amp;"E"&amp;ДАННЫЕ!BI1676&amp;"L"&amp;ДАННЫЕ!AO1676&amp;"h"&amp;IF(ДАННЫЕ!$AU1676&gt;0,1,0)&amp;"v"&amp;IF(ДАННЫЕ!$AW1676&gt;0,1,0)&amp;"a"&amp;IF(ДАННЫЕ!$AS1676,"1"&amp;ДАННЫЕ!$AS1676,"00")&amp;"s"&amp;IF(ДАННЫЕ!$AT1676,"1"&amp;ДАННЫЕ!$AT1676,"00")&amp;"u"&amp;IF(ДАННЫЕ!$CJ1676&gt;0,1,0)&amp;"y"&amp;B1676&amp;"d"&amp;H1676&amp;"e"&amp;F1676&amp;G1676</f>
        <v>x0w00t00f00b00g00c00i00r00m00hS00hZ00p00k00z00j00n00ELh0v0a00s00u0y0de</v>
      </c>
      <c r="L1676" s="28" t="str">
        <f ca="1">ДАННЫЕ!$I1676&amp;"VN"&amp;IF(ДАННЫЕ!AW1676&gt;0,11,10)&amp;"CD"&amp;IF(ДАННЫЕ!BF1676&gt;500,16,IF(ДАННЫЕ!BF1676&gt;350,15,IF(ДАННЫЕ!BF1676&gt;=200,14,IF(ДАННЫЕ!BF1676&gt;=100,13,IF(ДАННЫЕ!BF1676&gt;=50,12,IF(ДАННЫЕ!BF1676&gt;0,11,10))))))&amp;"AR"&amp;IF(ДАННЫЕ!BX1676&gt;0,1,0)&amp;"GD"&amp;B1676&amp;"VV"&amp;IF(E1676&gt;=5,IF(E1676&lt;18,1,0),0)</f>
        <v>VN10CD10AR0GD0VV0</v>
      </c>
      <c r="M1676" s="28" t="str">
        <f>ДАННЫЕ!$I1676&amp;"b"&amp;ДАННЫЕ!$BI1676&amp;"r"&amp;ДАННЫЕ!$BJ1676&amp;"CD"&amp;IF(ДАННЫЕ!BF1676&gt;0,IF(ДАННЫЕ!BF1676&lt;200,1,IF(ДАННЫЕ!BF1676&lt;350,2,3)),0)&amp;"h"&amp;IF(ДАННЫЕ!$BK1676+ДАННЫЕ!$BL1676+ДАННЫЕ!$BM1676&gt;0,1,0)&amp;"x"&amp;ДАННЫЕ!$BK1676&amp;"y"&amp;ДАННЫЕ!$BL1676&amp;"z"&amp;ДАННЫЕ!$BM1676&amp;"c"&amp;IF(ДАННЫЕ!$BK1676+ДАННЫЕ!$BL1676+ДАННЫЕ!$BM1676=3,1,0)&amp;"a"&amp;IF(ДАННЫЕ!$BQ1676+ДАННЫЕ!$BR1676&gt;0,1,0)&amp;"d"&amp;ДАННЫЕ!$BQ1676&amp;"v"&amp;ДАННЫЕ!$BR1676&amp;"p"&amp;ДАННЫЕ!$BS1676&amp;"n"&amp;ДАННЫЕ!$BU1676&amp;"t"&amp;ДАННЫЕ!$BV1676&amp;"o"&amp;ДАННЫЕ!$BT1676&amp;"l"&amp;IF(ДАННЫЕ!$BN1676&gt;0,1,0)&amp;ДАННЫЕ!$BN1676&amp;"g"&amp;ДАННЫЕ!$BO1676&amp;"s"&amp;ДАННЫЕ!$BP1676&amp;"DZ"&amp;IF(ДАННЫЕ!B1676-ДАННЫЕ!G1676 &lt; 60,IF(ДАННЫЕ!B1676-ДАННЫЕ!G1676 &gt;= 0,1,0),0)&amp;"u"&amp;IF(ДАННЫЕ!$CJ1676&gt;0,1,0)</f>
        <v>brCD0h0xyzc0a0dvpntol0gsDZ1u0</v>
      </c>
      <c r="N1676" s="28" t="str">
        <f ca="1">ДАННЫЕ!$F1676&amp;ДАННЫЕ!$I1676&amp;"g"&amp;B1676&amp;"cf"&amp;D1676&amp;"a"&amp;IF(ДАННЫЕ!$BX1676&gt;0,1,0)&amp;IF(ДАННЫЕ!$BF1676&gt;500,1,IF(ДАННЫЕ!$BF1676&gt;350,2,IF(ДАННЫЕ!$BF1676&gt;=200,3,IF(ДАННЫЕ!$BF1676&gt;=100,4,IF(ДАННЫЕ!$BF1676&gt;=50,5,IF(ДАННЫЕ!$BF1676&lt;50,6,0))))))&amp;"AR"&amp;IF(DATEDIF(ДАННЫЕ!$BX1676,ДАННЫЕ!$F$1,"y")&gt;1,1,0)&amp;"VG"&amp;IF(ДАННЫЕ!$BH1676="0",1,0)&amp;"o"&amp;IF(T1676+ДАННЫЕ!$AF1676+ДАННЫЕ!$AG1676+ДАННЫЕ!$AH1676+ДАННЫЕ!$AI1676+ДАННЫЕ!$AJ1676+ДАННЫЕ!$AP1676+ДАННЫЕ!$AQ1676+ДАННЫЕ!$AR1676+ДАННЫЕ!$AU1676+ДАННЫЕ!$AW1676+ДАННЫЕ!$AS1676+ДАННЫЕ!$AT1676&gt;0,1,0)&amp;"x"&amp;ДАННЫЕ!$AG1676&amp;"p"&amp;IF(ДАННЫЕ!$BY1676&gt;0,1,0)&amp;"v"&amp;IF(ДАННЫЕ!$BZ1676&gt;0,1,0)&amp;"n"&amp;ДАННЫЕ!$CA1676&amp;"t"&amp;ДАННЫЕ!$AY1676&amp;"k"&amp;ДАННЫЕ!$CB1676&amp;"q"&amp;ДАННЫЕ!$CC1676&amp;"w"&amp;ДАННЫЕ!$CD1676&amp;"e"&amp;ДАННЫЕ!$CE1676&amp;"m"&amp;ДАННЫЕ!$CF1676&amp;"c"&amp;ДАННЫЕ!$CG1676&amp;"z"&amp;ДАННЫЕ!$CH1676&amp;"d"&amp;IF(H1676=4,1,0)&amp;"s"&amp;IF(ДАННЫЕ!$J1676=1,0,1)&amp;"u"&amp;IF(ДАННЫЕ!$CJ1676&gt;0,1,0)</f>
        <v>g0cf0a06AR1VG0o0xp0v0ntkqwemczd0s1u0</v>
      </c>
      <c r="O1676" s="28" t="str">
        <f>ДАННЫЕ!$I1676&amp;"g"&amp;B1676&amp;A1676&amp;"f"&amp;P1676&amp;"c"&amp;IF(ДАННЫЕ!$U1676&gt;0,1,0)&amp;"s"&amp;IF(ДАННЫЕ!$Q1676&gt;0,IF(YEAR(ДАННЫЕ!$F$1)=YEAR(ДАННЫЕ!$Q1676),IF(MONTH(ДАННЫЕ!$F$1)=MONTH(ДАННЫЕ!$Q1676),111,11),1),0)&amp;"i"&amp;IF(ДАННЫЕ!$R1676+ДАННЫЕ!$S1676+ДАННЫЕ!$T1676=0,0,1)&amp;"h"&amp;IF(ДАННЫЕ!$P1676&gt;0,1,0)&amp;"p"&amp;IF(ДАННЫЕ!$CI1676&gt;0,IF(YEAR(ДАННЫЕ!$F$1)=YEAR(ДАННЫЕ!$CI1676),IF(MONTH(ДАННЫЕ!$F$1)=MONTH(ДАННЫЕ!$CI1676),111,11),1),0)&amp;"d"&amp;IF(ДАННЫЕ!$CJ1676&gt;0,IF(YEAR(ДАННЫЕ!$F$1)=YEAR(ДАННЫЕ!$CJ1676),IF(MONTH(ДАННЫЕ!$F$1)=MONTH(ДАННЫЕ!$CJ1676),111,11),1),0)&amp;"o"&amp;IF(ДАННЫЕ!$CK1676&gt;0,IF(MONTH(ДАННЫЕ!$F$1)=MONTH(ДАННЫЕ!$CK1676),111,11),0)&amp;"v"&amp;IF(ДАННЫЕ!$BE1676&gt;0,IF(MONTH(ДАННЫЕ!$F$1)=MONTH(ДАННЫЕ!$BE1676),111,11),0)</f>
        <v>g00f0c0s0i0h0p0d0o0v0</v>
      </c>
      <c r="P1676" s="15">
        <f t="shared" si="80"/>
        <v>0</v>
      </c>
      <c r="Q1676" s="15">
        <f>IF(ДАННЫЕ!$F$1&gt;ДАННЫЕ!$N1676,IF(YEAR(ДАННЫЕ!$F$1)=YEAR(ДАННЫЕ!M1676),1,0),0)</f>
        <v>0</v>
      </c>
      <c r="R1676" s="15">
        <f>IF(ДАННЫЕ!$F$1&gt;ДАННЫЕ!$N1676,IF(YEAR(ДАННЫЕ!$F$1)=YEAR(ДАННЫЕ!N1676),1,0),0)</f>
        <v>0</v>
      </c>
      <c r="S1676" s="15">
        <f>IF(ДАННЫЕ!$AA1676="2А",1,IF(ДАННЫЕ!$AA1676="2Б",2,IF(ДАННЫЕ!$AA1676="2В",3,IF(ДАННЫЕ!$AA1676=3,4,IF(ДАННЫЕ!$AA1676="4А",5,IF(ДАННЫЕ!$AA1676="4Б",6,IF(ДАННЫЕ!$AA1676="4В",7,IF(ДАННЫЕ!$AA1676=5,8,0))))))))</f>
        <v>0</v>
      </c>
      <c r="T1676" s="15">
        <f>IF(OR(ДАННЫЕ!$AC1676=2,ДАННЫЕ!$AD1676=2,ДАННЫЕ!$AE1676=2),2,IF(OR(ДАННЫЕ!$AC1676=1,ДАННЫЕ!$AD1676=1,ДАННЫЕ!$AE1676=1),1,0))</f>
        <v>0</v>
      </c>
    </row>
    <row r="1677" spans="1:20" x14ac:dyDescent="0.2">
      <c r="A1677" s="78">
        <f>IF(B1677&gt;0,IF(MONTH(ДАННЫЕ!$F$1)=MONTH(ДАННЫЕ!$B1677),1,0),0)</f>
        <v>0</v>
      </c>
      <c r="B1677" s="14">
        <f>IF(ДАННЫЕ!$B1677&gt;0,IF(YEAR(ДАННЫЕ!$F$1)=YEAR(ДАННЫЕ!$B1677),1,0),0)</f>
        <v>0</v>
      </c>
      <c r="C1677" s="14">
        <f>IF(ДАННЫЕ!$CM1677&gt;0,IF(YEAR(ДАННЫЕ!$F$1)=YEAR(ДАННЫЕ!$CM1677),1,0),0)</f>
        <v>0</v>
      </c>
      <c r="D1677" s="14">
        <f>IF(ДАННЫЕ!$CJ1677&gt;0,IF(ДАННЫЕ!$CL1677&gt;ДАННЫЕ!$F$1,1,IF(ДАННЫЕ!$CL1677&gt;0,0,1)),0)</f>
        <v>0</v>
      </c>
      <c r="E1677" s="43" t="str">
        <f ca="1">IF(ДАННЫЕ!$F$1&gt;0,IF(ДАННЫЕ!$G1677&gt;0,DATEDIF(ДАННЫЕ!$G1677,ДАННЫЕ!$F$1,"y"),""),IF(ДАННЫЕ!$G1677&gt;0,DATEDIF(ДАННЫЕ!$G1677,TODAY(),"y"),""))</f>
        <v/>
      </c>
      <c r="F1677" s="43" t="str">
        <f xml:space="preserve"> IF(ДАННЫЕ!$F1677="М",IF(E1677&gt;=18,IF(E1677&lt;60,1,""),""),"")&amp;IF(ДАННЫЕ!$F1677="Ж",IF(E1677&gt;=18,IF(E1677&lt;55,1,""),""),"")</f>
        <v/>
      </c>
      <c r="G1677" s="43" t="str">
        <f xml:space="preserve"> IF(ДАННЫЕ!$F1677="М",IF(E1677&gt;=60,2,""),"")&amp;IF(ДАННЫЕ!$F1677="Ж",IF(E1677&gt;=55,2,""),"")</f>
        <v/>
      </c>
      <c r="H1677" s="43" t="str">
        <f t="shared" ca="1" si="78"/>
        <v/>
      </c>
      <c r="I1677" s="43" t="str">
        <f t="shared" ca="1" si="79"/>
        <v>03</v>
      </c>
      <c r="J1677" s="28" t="str">
        <f ca="1">ДАННЫЕ!$F1677&amp;H1677&amp;I1677&amp;ДАННЫЕ!$I1677&amp;"m"&amp;IF(ДАННЫЕ!$I1677&gt;0,IF(ДАННЫЕ!$J1677&gt;0,0,1),"")&amp;"f"&amp;IF(ДАННЫЕ!$R1677&gt;0,IF(YEAR(ДАННЫЕ!$F$1)=YEAR(ДАННЫЕ!$R1677),1,0),0)&amp;"z"&amp;ДАННЫЕ!$R1677&amp;"p"&amp;ДАННЫЕ!$S1677&amp;"i"&amp;ДАННЫЕ!$T1677&amp;"h"&amp;ДАННЫЕ!$K1677&amp;"be"&amp;ДАННЫЕ!$BI1677&amp;"CD"&amp;IF(ДАННЫЕ!BF1677&gt;500,4,IF(ДАННЫЕ!BF1677&gt;350,3,IF(ДАННЫЕ!BF1677&gt;200,2,IF(ДАННЫЕ!BF1677&gt;0,1,0))))&amp;"g"&amp;B1677&amp;"d"&amp;H1677&amp;"l"&amp;ДАННЫЕ!AT1677&amp;"a"&amp;ДАННЫЕ!$V1677&amp;"v"&amp;R1677&amp;"k"&amp;ДАННЫЕ!$U1677&amp;"s"&amp;ДАННЫЕ!$Y1677&amp;"t"&amp;ДАННЫЕ!$X1677&amp;"b"&amp;IF(ДАННЫЕ!$Q1677&gt;1,1,0)&amp;"PP"&amp;ДАННЫЕ!Z1677&amp;"c"&amp;S1677&amp;"x"&amp;IF(ДАННЫЕ!$BY1677&gt;0,IF(YEAR(ДАННЫЕ!$F$1)=YEAR(ДАННЫЕ!$BY1677),1,0),0)&amp;"n"&amp;IF(ДАННЫЕ!$BZ1677&gt;0,IF(YEAR(ДАННЫЕ!$F$1)=YEAR(ДАННЫЕ!$BZ1677),1,0),0)&amp;"u"&amp;D1677&amp;"z"&amp;IF(ДАННЫЕ!$CL1677&gt;0,IF(YEAR(ДАННЫЕ!$F$1)&gt;YEAR(ДАННЫЕ!$CL1677),11,12),0)</f>
        <v>03mf0zpihbeCD0g0dlav0kstb0PPc0x0n0u0z0</v>
      </c>
      <c r="K1677" s="28" t="str">
        <f ca="1">ДАННЫЕ!$I1677&amp;"x"&amp;B1677&amp;"w"&amp;IF(T1677+ДАННЫЕ!AD1677+ДАННЫЕ!AE1677+ДАННЫЕ!AF1677+ДАННЫЕ!AG1677+ДАННЫЕ!AH1677+ДАННЫЕ!$AL1677+ДАННЫЕ!AI1677+ДАННЫЕ!AJ1677+ДАННЫЕ!AK1677+ДАННЫЕ!AP1677+ДАННЫЕ!AQ1677+ДАННЫЕ!AR1677+ДАННЫЕ!$AM1677+ДАННЫЕ!$AN1677+ДАННЫЕ!AS1677+ДАННЫЕ!AT1677&gt;0,1,0)&amp;IF(OR(T1677=2,ДАННЫЕ!AD1677=2,ДАННЫЕ!AE1677=2,ДАННЫЕ!AF1677=2,ДАННЫЕ!AG1677=2,ДАННЫЕ!AH1677=2,ДАННЫЕ!$AL1677=2,ДАННЫЕ!AI1677=2,ДАННЫЕ!AJ1677=2,ДАННЫЕ!AK1677=2,ДАННЫЕ!AP1677=2,ДАННЫЕ!AQ1677=2,ДАННЫЕ!AR1677=2,ДАННЫЕ!$AM1677=2,ДАННЫЕ!$AN1677=2,ДАННЫЕ!AS1677=2,ДАННЫЕ!AT1677=2),2,0)&amp;"t"&amp;IF(T1677&gt;0,"1"&amp;T1677,"00")&amp;"f"&amp;IF(ДАННЫЕ!$AC1677,"1"&amp;ДАННЫЕ!$AC1677,"00")&amp;"b"&amp;IF(ДАННЫЕ!$AD1677,"1"&amp;ДАННЫЕ!$AD1677,"00")&amp;"g"&amp;IF(ДАННЫЕ!$AF1677,"1"&amp;ДАННЫЕ!$AF1677,"00")&amp;"c"&amp;IF(ДАННЫЕ!$AG1677,"1"&amp;ДАННЫЕ!$AG1677,"00")&amp;"i"&amp;IF(ДАННЫЕ!$AH1677,"1"&amp;ДАННЫЕ!$AH1677,"00")&amp;"r"&amp;IF(ДАННЫЕ!$AL1677,"1"&amp;ДАННЫЕ!$AL1677,"00")&amp;"m"&amp;IF(ДАННЫЕ!$AI1677,"1"&amp;ДАННЫЕ!$AI1677,"00")&amp;"hS"&amp;IF(ДАННЫЕ!$AJ1677,"1"&amp;ДАННЫЕ!$AJ1677,"00")&amp;"hZ"&amp;IF(ДАННЫЕ!$AK1677,"1"&amp;ДАННЫЕ!$AK1677,"00")&amp;"p"&amp;IF(ДАННЫЕ!$AP1677,"1"&amp;ДАННЫЕ!$AP1677,"00")&amp;"k"&amp;IF(ДАННЫЕ!$AQ1677,"1"&amp;ДАННЫЕ!$AQ1677,"00")&amp;"z"&amp;IF(ДАННЫЕ!$AR1677,"1"&amp;ДАННЫЕ!$AR1677,"00")&amp;"j"&amp;IF(ДАННЫЕ!$AM1677,"1"&amp;ДАННЫЕ!$AM1677,"00")&amp;"n"&amp;IF(ДАННЫЕ!$AN1677,"1"&amp;ДАННЫЕ!$AN1677,"00")&amp;"E"&amp;ДАННЫЕ!BI1677&amp;"L"&amp;ДАННЫЕ!AO1677&amp;"h"&amp;IF(ДАННЫЕ!$AU1677&gt;0,1,0)&amp;"v"&amp;IF(ДАННЫЕ!$AW1677&gt;0,1,0)&amp;"a"&amp;IF(ДАННЫЕ!$AS1677,"1"&amp;ДАННЫЕ!$AS1677,"00")&amp;"s"&amp;IF(ДАННЫЕ!$AT1677,"1"&amp;ДАННЫЕ!$AT1677,"00")&amp;"u"&amp;IF(ДАННЫЕ!$CJ1677&gt;0,1,0)&amp;"y"&amp;B1677&amp;"d"&amp;H1677&amp;"e"&amp;F1677&amp;G1677</f>
        <v>x0w00t00f00b00g00c00i00r00m00hS00hZ00p00k00z00j00n00ELh0v0a00s00u0y0de</v>
      </c>
      <c r="L1677" s="28" t="str">
        <f ca="1">ДАННЫЕ!$I1677&amp;"VN"&amp;IF(ДАННЫЕ!AW1677&gt;0,11,10)&amp;"CD"&amp;IF(ДАННЫЕ!BF1677&gt;500,16,IF(ДАННЫЕ!BF1677&gt;350,15,IF(ДАННЫЕ!BF1677&gt;=200,14,IF(ДАННЫЕ!BF1677&gt;=100,13,IF(ДАННЫЕ!BF1677&gt;=50,12,IF(ДАННЫЕ!BF1677&gt;0,11,10))))))&amp;"AR"&amp;IF(ДАННЫЕ!BX1677&gt;0,1,0)&amp;"GD"&amp;B1677&amp;"VV"&amp;IF(E1677&gt;=5,IF(E1677&lt;18,1,0),0)</f>
        <v>VN10CD10AR0GD0VV0</v>
      </c>
      <c r="M1677" s="28" t="str">
        <f>ДАННЫЕ!$I1677&amp;"b"&amp;ДАННЫЕ!$BI1677&amp;"r"&amp;ДАННЫЕ!$BJ1677&amp;"CD"&amp;IF(ДАННЫЕ!BF1677&gt;0,IF(ДАННЫЕ!BF1677&lt;200,1,IF(ДАННЫЕ!BF1677&lt;350,2,3)),0)&amp;"h"&amp;IF(ДАННЫЕ!$BK1677+ДАННЫЕ!$BL1677+ДАННЫЕ!$BM1677&gt;0,1,0)&amp;"x"&amp;ДАННЫЕ!$BK1677&amp;"y"&amp;ДАННЫЕ!$BL1677&amp;"z"&amp;ДАННЫЕ!$BM1677&amp;"c"&amp;IF(ДАННЫЕ!$BK1677+ДАННЫЕ!$BL1677+ДАННЫЕ!$BM1677=3,1,0)&amp;"a"&amp;IF(ДАННЫЕ!$BQ1677+ДАННЫЕ!$BR1677&gt;0,1,0)&amp;"d"&amp;ДАННЫЕ!$BQ1677&amp;"v"&amp;ДАННЫЕ!$BR1677&amp;"p"&amp;ДАННЫЕ!$BS1677&amp;"n"&amp;ДАННЫЕ!$BU1677&amp;"t"&amp;ДАННЫЕ!$BV1677&amp;"o"&amp;ДАННЫЕ!$BT1677&amp;"l"&amp;IF(ДАННЫЕ!$BN1677&gt;0,1,0)&amp;ДАННЫЕ!$BN1677&amp;"g"&amp;ДАННЫЕ!$BO1677&amp;"s"&amp;ДАННЫЕ!$BP1677&amp;"DZ"&amp;IF(ДАННЫЕ!B1677-ДАННЫЕ!G1677 &lt; 60,IF(ДАННЫЕ!B1677-ДАННЫЕ!G1677 &gt;= 0,1,0),0)&amp;"u"&amp;IF(ДАННЫЕ!$CJ1677&gt;0,1,0)</f>
        <v>brCD0h0xyzc0a0dvpntol0gsDZ1u0</v>
      </c>
      <c r="N1677" s="28" t="str">
        <f ca="1">ДАННЫЕ!$F1677&amp;ДАННЫЕ!$I1677&amp;"g"&amp;B1677&amp;"cf"&amp;D1677&amp;"a"&amp;IF(ДАННЫЕ!$BX1677&gt;0,1,0)&amp;IF(ДАННЫЕ!$BF1677&gt;500,1,IF(ДАННЫЕ!$BF1677&gt;350,2,IF(ДАННЫЕ!$BF1677&gt;=200,3,IF(ДАННЫЕ!$BF1677&gt;=100,4,IF(ДАННЫЕ!$BF1677&gt;=50,5,IF(ДАННЫЕ!$BF1677&lt;50,6,0))))))&amp;"AR"&amp;IF(DATEDIF(ДАННЫЕ!$BX1677,ДАННЫЕ!$F$1,"y")&gt;1,1,0)&amp;"VG"&amp;IF(ДАННЫЕ!$BH1677="0",1,0)&amp;"o"&amp;IF(T1677+ДАННЫЕ!$AF1677+ДАННЫЕ!$AG1677+ДАННЫЕ!$AH1677+ДАННЫЕ!$AI1677+ДАННЫЕ!$AJ1677+ДАННЫЕ!$AP1677+ДАННЫЕ!$AQ1677+ДАННЫЕ!$AR1677+ДАННЫЕ!$AU1677+ДАННЫЕ!$AW1677+ДАННЫЕ!$AS1677+ДАННЫЕ!$AT1677&gt;0,1,0)&amp;"x"&amp;ДАННЫЕ!$AG1677&amp;"p"&amp;IF(ДАННЫЕ!$BY1677&gt;0,1,0)&amp;"v"&amp;IF(ДАННЫЕ!$BZ1677&gt;0,1,0)&amp;"n"&amp;ДАННЫЕ!$CA1677&amp;"t"&amp;ДАННЫЕ!$AY1677&amp;"k"&amp;ДАННЫЕ!$CB1677&amp;"q"&amp;ДАННЫЕ!$CC1677&amp;"w"&amp;ДАННЫЕ!$CD1677&amp;"e"&amp;ДАННЫЕ!$CE1677&amp;"m"&amp;ДАННЫЕ!$CF1677&amp;"c"&amp;ДАННЫЕ!$CG1677&amp;"z"&amp;ДАННЫЕ!$CH1677&amp;"d"&amp;IF(H1677=4,1,0)&amp;"s"&amp;IF(ДАННЫЕ!$J1677=1,0,1)&amp;"u"&amp;IF(ДАННЫЕ!$CJ1677&gt;0,1,0)</f>
        <v>g0cf0a06AR1VG0o0xp0v0ntkqwemczd0s1u0</v>
      </c>
      <c r="O1677" s="28" t="str">
        <f>ДАННЫЕ!$I1677&amp;"g"&amp;B1677&amp;A1677&amp;"f"&amp;P1677&amp;"c"&amp;IF(ДАННЫЕ!$U1677&gt;0,1,0)&amp;"s"&amp;IF(ДАННЫЕ!$Q1677&gt;0,IF(YEAR(ДАННЫЕ!$F$1)=YEAR(ДАННЫЕ!$Q1677),IF(MONTH(ДАННЫЕ!$F$1)=MONTH(ДАННЫЕ!$Q1677),111,11),1),0)&amp;"i"&amp;IF(ДАННЫЕ!$R1677+ДАННЫЕ!$S1677+ДАННЫЕ!$T1677=0,0,1)&amp;"h"&amp;IF(ДАННЫЕ!$P1677&gt;0,1,0)&amp;"p"&amp;IF(ДАННЫЕ!$CI1677&gt;0,IF(YEAR(ДАННЫЕ!$F$1)=YEAR(ДАННЫЕ!$CI1677),IF(MONTH(ДАННЫЕ!$F$1)=MONTH(ДАННЫЕ!$CI1677),111,11),1),0)&amp;"d"&amp;IF(ДАННЫЕ!$CJ1677&gt;0,IF(YEAR(ДАННЫЕ!$F$1)=YEAR(ДАННЫЕ!$CJ1677),IF(MONTH(ДАННЫЕ!$F$1)=MONTH(ДАННЫЕ!$CJ1677),111,11),1),0)&amp;"o"&amp;IF(ДАННЫЕ!$CK1677&gt;0,IF(MONTH(ДАННЫЕ!$F$1)=MONTH(ДАННЫЕ!$CK1677),111,11),0)&amp;"v"&amp;IF(ДАННЫЕ!$BE1677&gt;0,IF(MONTH(ДАННЫЕ!$F$1)=MONTH(ДАННЫЕ!$BE1677),111,11),0)</f>
        <v>g00f0c0s0i0h0p0d0o0v0</v>
      </c>
      <c r="P1677" s="15">
        <f t="shared" si="80"/>
        <v>0</v>
      </c>
      <c r="Q1677" s="15">
        <f>IF(ДАННЫЕ!$F$1&gt;ДАННЫЕ!$N1677,IF(YEAR(ДАННЫЕ!$F$1)=YEAR(ДАННЫЕ!M1677),1,0),0)</f>
        <v>0</v>
      </c>
      <c r="R1677" s="15">
        <f>IF(ДАННЫЕ!$F$1&gt;ДАННЫЕ!$N1677,IF(YEAR(ДАННЫЕ!$F$1)=YEAR(ДАННЫЕ!N1677),1,0),0)</f>
        <v>0</v>
      </c>
      <c r="S1677" s="15">
        <f>IF(ДАННЫЕ!$AA1677="2А",1,IF(ДАННЫЕ!$AA1677="2Б",2,IF(ДАННЫЕ!$AA1677="2В",3,IF(ДАННЫЕ!$AA1677=3,4,IF(ДАННЫЕ!$AA1677="4А",5,IF(ДАННЫЕ!$AA1677="4Б",6,IF(ДАННЫЕ!$AA1677="4В",7,IF(ДАННЫЕ!$AA1677=5,8,0))))))))</f>
        <v>0</v>
      </c>
      <c r="T1677" s="15">
        <f>IF(OR(ДАННЫЕ!$AC1677=2,ДАННЫЕ!$AD1677=2,ДАННЫЕ!$AE1677=2),2,IF(OR(ДАННЫЕ!$AC1677=1,ДАННЫЕ!$AD1677=1,ДАННЫЕ!$AE1677=1),1,0))</f>
        <v>0</v>
      </c>
    </row>
    <row r="1678" spans="1:20" x14ac:dyDescent="0.2">
      <c r="A1678" s="78">
        <f>IF(B1678&gt;0,IF(MONTH(ДАННЫЕ!$F$1)=MONTH(ДАННЫЕ!$B1678),1,0),0)</f>
        <v>0</v>
      </c>
      <c r="B1678" s="14">
        <f>IF(ДАННЫЕ!$B1678&gt;0,IF(YEAR(ДАННЫЕ!$F$1)=YEAR(ДАННЫЕ!$B1678),1,0),0)</f>
        <v>0</v>
      </c>
      <c r="C1678" s="14">
        <f>IF(ДАННЫЕ!$CM1678&gt;0,IF(YEAR(ДАННЫЕ!$F$1)=YEAR(ДАННЫЕ!$CM1678),1,0),0)</f>
        <v>0</v>
      </c>
      <c r="D1678" s="14">
        <f>IF(ДАННЫЕ!$CJ1678&gt;0,IF(ДАННЫЕ!$CL1678&gt;ДАННЫЕ!$F$1,1,IF(ДАННЫЕ!$CL1678&gt;0,0,1)),0)</f>
        <v>0</v>
      </c>
      <c r="E1678" s="43" t="str">
        <f ca="1">IF(ДАННЫЕ!$F$1&gt;0,IF(ДАННЫЕ!$G1678&gt;0,DATEDIF(ДАННЫЕ!$G1678,ДАННЫЕ!$F$1,"y"),""),IF(ДАННЫЕ!$G1678&gt;0,DATEDIF(ДАННЫЕ!$G1678,TODAY(),"y"),""))</f>
        <v/>
      </c>
      <c r="F1678" s="43" t="str">
        <f xml:space="preserve"> IF(ДАННЫЕ!$F1678="М",IF(E1678&gt;=18,IF(E1678&lt;60,1,""),""),"")&amp;IF(ДАННЫЕ!$F1678="Ж",IF(E1678&gt;=18,IF(E1678&lt;55,1,""),""),"")</f>
        <v/>
      </c>
      <c r="G1678" s="43" t="str">
        <f xml:space="preserve"> IF(ДАННЫЕ!$F1678="М",IF(E1678&gt;=60,2,""),"")&amp;IF(ДАННЫЕ!$F1678="Ж",IF(E1678&gt;=55,2,""),"")</f>
        <v/>
      </c>
      <c r="H1678" s="43" t="str">
        <f t="shared" ca="1" si="78"/>
        <v/>
      </c>
      <c r="I1678" s="43" t="str">
        <f t="shared" ca="1" si="79"/>
        <v>03</v>
      </c>
      <c r="J1678" s="28" t="str">
        <f ca="1">ДАННЫЕ!$F1678&amp;H1678&amp;I1678&amp;ДАННЫЕ!$I1678&amp;"m"&amp;IF(ДАННЫЕ!$I1678&gt;0,IF(ДАННЫЕ!$J1678&gt;0,0,1),"")&amp;"f"&amp;IF(ДАННЫЕ!$R1678&gt;0,IF(YEAR(ДАННЫЕ!$F$1)=YEAR(ДАННЫЕ!$R1678),1,0),0)&amp;"z"&amp;ДАННЫЕ!$R1678&amp;"p"&amp;ДАННЫЕ!$S1678&amp;"i"&amp;ДАННЫЕ!$T1678&amp;"h"&amp;ДАННЫЕ!$K1678&amp;"be"&amp;ДАННЫЕ!$BI1678&amp;"CD"&amp;IF(ДАННЫЕ!BF1678&gt;500,4,IF(ДАННЫЕ!BF1678&gt;350,3,IF(ДАННЫЕ!BF1678&gt;200,2,IF(ДАННЫЕ!BF1678&gt;0,1,0))))&amp;"g"&amp;B1678&amp;"d"&amp;H1678&amp;"l"&amp;ДАННЫЕ!AT1678&amp;"a"&amp;ДАННЫЕ!$V1678&amp;"v"&amp;R1678&amp;"k"&amp;ДАННЫЕ!$U1678&amp;"s"&amp;ДАННЫЕ!$Y1678&amp;"t"&amp;ДАННЫЕ!$X1678&amp;"b"&amp;IF(ДАННЫЕ!$Q1678&gt;1,1,0)&amp;"PP"&amp;ДАННЫЕ!Z1678&amp;"c"&amp;S1678&amp;"x"&amp;IF(ДАННЫЕ!$BY1678&gt;0,IF(YEAR(ДАННЫЕ!$F$1)=YEAR(ДАННЫЕ!$BY1678),1,0),0)&amp;"n"&amp;IF(ДАННЫЕ!$BZ1678&gt;0,IF(YEAR(ДАННЫЕ!$F$1)=YEAR(ДАННЫЕ!$BZ1678),1,0),0)&amp;"u"&amp;D1678&amp;"z"&amp;IF(ДАННЫЕ!$CL1678&gt;0,IF(YEAR(ДАННЫЕ!$F$1)&gt;YEAR(ДАННЫЕ!$CL1678),11,12),0)</f>
        <v>03mf0zpihbeCD0g0dlav0kstb0PPc0x0n0u0z0</v>
      </c>
      <c r="K1678" s="28" t="str">
        <f ca="1">ДАННЫЕ!$I1678&amp;"x"&amp;B1678&amp;"w"&amp;IF(T1678+ДАННЫЕ!AD1678+ДАННЫЕ!AE1678+ДАННЫЕ!AF1678+ДАННЫЕ!AG1678+ДАННЫЕ!AH1678+ДАННЫЕ!$AL1678+ДАННЫЕ!AI1678+ДАННЫЕ!AJ1678+ДАННЫЕ!AK1678+ДАННЫЕ!AP1678+ДАННЫЕ!AQ1678+ДАННЫЕ!AR1678+ДАННЫЕ!$AM1678+ДАННЫЕ!$AN1678+ДАННЫЕ!AS1678+ДАННЫЕ!AT1678&gt;0,1,0)&amp;IF(OR(T1678=2,ДАННЫЕ!AD1678=2,ДАННЫЕ!AE1678=2,ДАННЫЕ!AF1678=2,ДАННЫЕ!AG1678=2,ДАННЫЕ!AH1678=2,ДАННЫЕ!$AL1678=2,ДАННЫЕ!AI1678=2,ДАННЫЕ!AJ1678=2,ДАННЫЕ!AK1678=2,ДАННЫЕ!AP1678=2,ДАННЫЕ!AQ1678=2,ДАННЫЕ!AR1678=2,ДАННЫЕ!$AM1678=2,ДАННЫЕ!$AN1678=2,ДАННЫЕ!AS1678=2,ДАННЫЕ!AT1678=2),2,0)&amp;"t"&amp;IF(T1678&gt;0,"1"&amp;T1678,"00")&amp;"f"&amp;IF(ДАННЫЕ!$AC1678,"1"&amp;ДАННЫЕ!$AC1678,"00")&amp;"b"&amp;IF(ДАННЫЕ!$AD1678,"1"&amp;ДАННЫЕ!$AD1678,"00")&amp;"g"&amp;IF(ДАННЫЕ!$AF1678,"1"&amp;ДАННЫЕ!$AF1678,"00")&amp;"c"&amp;IF(ДАННЫЕ!$AG1678,"1"&amp;ДАННЫЕ!$AG1678,"00")&amp;"i"&amp;IF(ДАННЫЕ!$AH1678,"1"&amp;ДАННЫЕ!$AH1678,"00")&amp;"r"&amp;IF(ДАННЫЕ!$AL1678,"1"&amp;ДАННЫЕ!$AL1678,"00")&amp;"m"&amp;IF(ДАННЫЕ!$AI1678,"1"&amp;ДАННЫЕ!$AI1678,"00")&amp;"hS"&amp;IF(ДАННЫЕ!$AJ1678,"1"&amp;ДАННЫЕ!$AJ1678,"00")&amp;"hZ"&amp;IF(ДАННЫЕ!$AK1678,"1"&amp;ДАННЫЕ!$AK1678,"00")&amp;"p"&amp;IF(ДАННЫЕ!$AP1678,"1"&amp;ДАННЫЕ!$AP1678,"00")&amp;"k"&amp;IF(ДАННЫЕ!$AQ1678,"1"&amp;ДАННЫЕ!$AQ1678,"00")&amp;"z"&amp;IF(ДАННЫЕ!$AR1678,"1"&amp;ДАННЫЕ!$AR1678,"00")&amp;"j"&amp;IF(ДАННЫЕ!$AM1678,"1"&amp;ДАННЫЕ!$AM1678,"00")&amp;"n"&amp;IF(ДАННЫЕ!$AN1678,"1"&amp;ДАННЫЕ!$AN1678,"00")&amp;"E"&amp;ДАННЫЕ!BI1678&amp;"L"&amp;ДАННЫЕ!AO1678&amp;"h"&amp;IF(ДАННЫЕ!$AU1678&gt;0,1,0)&amp;"v"&amp;IF(ДАННЫЕ!$AW1678&gt;0,1,0)&amp;"a"&amp;IF(ДАННЫЕ!$AS1678,"1"&amp;ДАННЫЕ!$AS1678,"00")&amp;"s"&amp;IF(ДАННЫЕ!$AT1678,"1"&amp;ДАННЫЕ!$AT1678,"00")&amp;"u"&amp;IF(ДАННЫЕ!$CJ1678&gt;0,1,0)&amp;"y"&amp;B1678&amp;"d"&amp;H1678&amp;"e"&amp;F1678&amp;G1678</f>
        <v>x0w00t00f00b00g00c00i00r00m00hS00hZ00p00k00z00j00n00ELh0v0a00s00u0y0de</v>
      </c>
      <c r="L1678" s="28" t="str">
        <f ca="1">ДАННЫЕ!$I1678&amp;"VN"&amp;IF(ДАННЫЕ!AW1678&gt;0,11,10)&amp;"CD"&amp;IF(ДАННЫЕ!BF1678&gt;500,16,IF(ДАННЫЕ!BF1678&gt;350,15,IF(ДАННЫЕ!BF1678&gt;=200,14,IF(ДАННЫЕ!BF1678&gt;=100,13,IF(ДАННЫЕ!BF1678&gt;=50,12,IF(ДАННЫЕ!BF1678&gt;0,11,10))))))&amp;"AR"&amp;IF(ДАННЫЕ!BX1678&gt;0,1,0)&amp;"GD"&amp;B1678&amp;"VV"&amp;IF(E1678&gt;=5,IF(E1678&lt;18,1,0),0)</f>
        <v>VN10CD10AR0GD0VV0</v>
      </c>
      <c r="M1678" s="28" t="str">
        <f>ДАННЫЕ!$I1678&amp;"b"&amp;ДАННЫЕ!$BI1678&amp;"r"&amp;ДАННЫЕ!$BJ1678&amp;"CD"&amp;IF(ДАННЫЕ!BF1678&gt;0,IF(ДАННЫЕ!BF1678&lt;200,1,IF(ДАННЫЕ!BF1678&lt;350,2,3)),0)&amp;"h"&amp;IF(ДАННЫЕ!$BK1678+ДАННЫЕ!$BL1678+ДАННЫЕ!$BM1678&gt;0,1,0)&amp;"x"&amp;ДАННЫЕ!$BK1678&amp;"y"&amp;ДАННЫЕ!$BL1678&amp;"z"&amp;ДАННЫЕ!$BM1678&amp;"c"&amp;IF(ДАННЫЕ!$BK1678+ДАННЫЕ!$BL1678+ДАННЫЕ!$BM1678=3,1,0)&amp;"a"&amp;IF(ДАННЫЕ!$BQ1678+ДАННЫЕ!$BR1678&gt;0,1,0)&amp;"d"&amp;ДАННЫЕ!$BQ1678&amp;"v"&amp;ДАННЫЕ!$BR1678&amp;"p"&amp;ДАННЫЕ!$BS1678&amp;"n"&amp;ДАННЫЕ!$BU1678&amp;"t"&amp;ДАННЫЕ!$BV1678&amp;"o"&amp;ДАННЫЕ!$BT1678&amp;"l"&amp;IF(ДАННЫЕ!$BN1678&gt;0,1,0)&amp;ДАННЫЕ!$BN1678&amp;"g"&amp;ДАННЫЕ!$BO1678&amp;"s"&amp;ДАННЫЕ!$BP1678&amp;"DZ"&amp;IF(ДАННЫЕ!B1678-ДАННЫЕ!G1678 &lt; 60,IF(ДАННЫЕ!B1678-ДАННЫЕ!G1678 &gt;= 0,1,0),0)&amp;"u"&amp;IF(ДАННЫЕ!$CJ1678&gt;0,1,0)</f>
        <v>brCD0h0xyzc0a0dvpntol0gsDZ1u0</v>
      </c>
      <c r="N1678" s="28" t="str">
        <f ca="1">ДАННЫЕ!$F1678&amp;ДАННЫЕ!$I1678&amp;"g"&amp;B1678&amp;"cf"&amp;D1678&amp;"a"&amp;IF(ДАННЫЕ!$BX1678&gt;0,1,0)&amp;IF(ДАННЫЕ!$BF1678&gt;500,1,IF(ДАННЫЕ!$BF1678&gt;350,2,IF(ДАННЫЕ!$BF1678&gt;=200,3,IF(ДАННЫЕ!$BF1678&gt;=100,4,IF(ДАННЫЕ!$BF1678&gt;=50,5,IF(ДАННЫЕ!$BF1678&lt;50,6,0))))))&amp;"AR"&amp;IF(DATEDIF(ДАННЫЕ!$BX1678,ДАННЫЕ!$F$1,"y")&gt;1,1,0)&amp;"VG"&amp;IF(ДАННЫЕ!$BH1678="0",1,0)&amp;"o"&amp;IF(T1678+ДАННЫЕ!$AF1678+ДАННЫЕ!$AG1678+ДАННЫЕ!$AH1678+ДАННЫЕ!$AI1678+ДАННЫЕ!$AJ1678+ДАННЫЕ!$AP1678+ДАННЫЕ!$AQ1678+ДАННЫЕ!$AR1678+ДАННЫЕ!$AU1678+ДАННЫЕ!$AW1678+ДАННЫЕ!$AS1678+ДАННЫЕ!$AT1678&gt;0,1,0)&amp;"x"&amp;ДАННЫЕ!$AG1678&amp;"p"&amp;IF(ДАННЫЕ!$BY1678&gt;0,1,0)&amp;"v"&amp;IF(ДАННЫЕ!$BZ1678&gt;0,1,0)&amp;"n"&amp;ДАННЫЕ!$CA1678&amp;"t"&amp;ДАННЫЕ!$AY1678&amp;"k"&amp;ДАННЫЕ!$CB1678&amp;"q"&amp;ДАННЫЕ!$CC1678&amp;"w"&amp;ДАННЫЕ!$CD1678&amp;"e"&amp;ДАННЫЕ!$CE1678&amp;"m"&amp;ДАННЫЕ!$CF1678&amp;"c"&amp;ДАННЫЕ!$CG1678&amp;"z"&amp;ДАННЫЕ!$CH1678&amp;"d"&amp;IF(H1678=4,1,0)&amp;"s"&amp;IF(ДАННЫЕ!$J1678=1,0,1)&amp;"u"&amp;IF(ДАННЫЕ!$CJ1678&gt;0,1,0)</f>
        <v>g0cf0a06AR1VG0o0xp0v0ntkqwemczd0s1u0</v>
      </c>
      <c r="O1678" s="28" t="str">
        <f>ДАННЫЕ!$I1678&amp;"g"&amp;B1678&amp;A1678&amp;"f"&amp;P1678&amp;"c"&amp;IF(ДАННЫЕ!$U1678&gt;0,1,0)&amp;"s"&amp;IF(ДАННЫЕ!$Q1678&gt;0,IF(YEAR(ДАННЫЕ!$F$1)=YEAR(ДАННЫЕ!$Q1678),IF(MONTH(ДАННЫЕ!$F$1)=MONTH(ДАННЫЕ!$Q1678),111,11),1),0)&amp;"i"&amp;IF(ДАННЫЕ!$R1678+ДАННЫЕ!$S1678+ДАННЫЕ!$T1678=0,0,1)&amp;"h"&amp;IF(ДАННЫЕ!$P1678&gt;0,1,0)&amp;"p"&amp;IF(ДАННЫЕ!$CI1678&gt;0,IF(YEAR(ДАННЫЕ!$F$1)=YEAR(ДАННЫЕ!$CI1678),IF(MONTH(ДАННЫЕ!$F$1)=MONTH(ДАННЫЕ!$CI1678),111,11),1),0)&amp;"d"&amp;IF(ДАННЫЕ!$CJ1678&gt;0,IF(YEAR(ДАННЫЕ!$F$1)=YEAR(ДАННЫЕ!$CJ1678),IF(MONTH(ДАННЫЕ!$F$1)=MONTH(ДАННЫЕ!$CJ1678),111,11),1),0)&amp;"o"&amp;IF(ДАННЫЕ!$CK1678&gt;0,IF(MONTH(ДАННЫЕ!$F$1)=MONTH(ДАННЫЕ!$CK1678),111,11),0)&amp;"v"&amp;IF(ДАННЫЕ!$BE1678&gt;0,IF(MONTH(ДАННЫЕ!$F$1)=MONTH(ДАННЫЕ!$BE1678),111,11),0)</f>
        <v>g00f0c0s0i0h0p0d0o0v0</v>
      </c>
      <c r="P1678" s="15">
        <f t="shared" si="80"/>
        <v>0</v>
      </c>
      <c r="Q1678" s="15">
        <f>IF(ДАННЫЕ!$F$1&gt;ДАННЫЕ!$N1678,IF(YEAR(ДАННЫЕ!$F$1)=YEAR(ДАННЫЕ!M1678),1,0),0)</f>
        <v>0</v>
      </c>
      <c r="R1678" s="15">
        <f>IF(ДАННЫЕ!$F$1&gt;ДАННЫЕ!$N1678,IF(YEAR(ДАННЫЕ!$F$1)=YEAR(ДАННЫЕ!N1678),1,0),0)</f>
        <v>0</v>
      </c>
      <c r="S1678" s="15">
        <f>IF(ДАННЫЕ!$AA1678="2А",1,IF(ДАННЫЕ!$AA1678="2Б",2,IF(ДАННЫЕ!$AA1678="2В",3,IF(ДАННЫЕ!$AA1678=3,4,IF(ДАННЫЕ!$AA1678="4А",5,IF(ДАННЫЕ!$AA1678="4Б",6,IF(ДАННЫЕ!$AA1678="4В",7,IF(ДАННЫЕ!$AA1678=5,8,0))))))))</f>
        <v>0</v>
      </c>
      <c r="T1678" s="15">
        <f>IF(OR(ДАННЫЕ!$AC1678=2,ДАННЫЕ!$AD1678=2,ДАННЫЕ!$AE1678=2),2,IF(OR(ДАННЫЕ!$AC1678=1,ДАННЫЕ!$AD1678=1,ДАННЫЕ!$AE1678=1),1,0))</f>
        <v>0</v>
      </c>
    </row>
    <row r="1679" spans="1:20" x14ac:dyDescent="0.2">
      <c r="A1679" s="78">
        <f>IF(B1679&gt;0,IF(MONTH(ДАННЫЕ!$F$1)=MONTH(ДАННЫЕ!$B1679),1,0),0)</f>
        <v>0</v>
      </c>
      <c r="B1679" s="14">
        <f>IF(ДАННЫЕ!$B1679&gt;0,IF(YEAR(ДАННЫЕ!$F$1)=YEAR(ДАННЫЕ!$B1679),1,0),0)</f>
        <v>0</v>
      </c>
      <c r="C1679" s="14">
        <f>IF(ДАННЫЕ!$CM1679&gt;0,IF(YEAR(ДАННЫЕ!$F$1)=YEAR(ДАННЫЕ!$CM1679),1,0),0)</f>
        <v>0</v>
      </c>
      <c r="D1679" s="14">
        <f>IF(ДАННЫЕ!$CJ1679&gt;0,IF(ДАННЫЕ!$CL1679&gt;ДАННЫЕ!$F$1,1,IF(ДАННЫЕ!$CL1679&gt;0,0,1)),0)</f>
        <v>0</v>
      </c>
      <c r="E1679" s="43" t="str">
        <f ca="1">IF(ДАННЫЕ!$F$1&gt;0,IF(ДАННЫЕ!$G1679&gt;0,DATEDIF(ДАННЫЕ!$G1679,ДАННЫЕ!$F$1,"y"),""),IF(ДАННЫЕ!$G1679&gt;0,DATEDIF(ДАННЫЕ!$G1679,TODAY(),"y"),""))</f>
        <v/>
      </c>
      <c r="F1679" s="43" t="str">
        <f xml:space="preserve"> IF(ДАННЫЕ!$F1679="М",IF(E1679&gt;=18,IF(E1679&lt;60,1,""),""),"")&amp;IF(ДАННЫЕ!$F1679="Ж",IF(E1679&gt;=18,IF(E1679&lt;55,1,""),""),"")</f>
        <v/>
      </c>
      <c r="G1679" s="43" t="str">
        <f xml:space="preserve"> IF(ДАННЫЕ!$F1679="М",IF(E1679&gt;=60,2,""),"")&amp;IF(ДАННЫЕ!$F1679="Ж",IF(E1679&gt;=55,2,""),"")</f>
        <v/>
      </c>
      <c r="H1679" s="43" t="str">
        <f t="shared" ca="1" si="78"/>
        <v/>
      </c>
      <c r="I1679" s="43" t="str">
        <f t="shared" ca="1" si="79"/>
        <v>03</v>
      </c>
      <c r="J1679" s="28" t="str">
        <f ca="1">ДАННЫЕ!$F1679&amp;H1679&amp;I1679&amp;ДАННЫЕ!$I1679&amp;"m"&amp;IF(ДАННЫЕ!$I1679&gt;0,IF(ДАННЫЕ!$J1679&gt;0,0,1),"")&amp;"f"&amp;IF(ДАННЫЕ!$R1679&gt;0,IF(YEAR(ДАННЫЕ!$F$1)=YEAR(ДАННЫЕ!$R1679),1,0),0)&amp;"z"&amp;ДАННЫЕ!$R1679&amp;"p"&amp;ДАННЫЕ!$S1679&amp;"i"&amp;ДАННЫЕ!$T1679&amp;"h"&amp;ДАННЫЕ!$K1679&amp;"be"&amp;ДАННЫЕ!$BI1679&amp;"CD"&amp;IF(ДАННЫЕ!BF1679&gt;500,4,IF(ДАННЫЕ!BF1679&gt;350,3,IF(ДАННЫЕ!BF1679&gt;200,2,IF(ДАННЫЕ!BF1679&gt;0,1,0))))&amp;"g"&amp;B1679&amp;"d"&amp;H1679&amp;"l"&amp;ДАННЫЕ!AT1679&amp;"a"&amp;ДАННЫЕ!$V1679&amp;"v"&amp;R1679&amp;"k"&amp;ДАННЫЕ!$U1679&amp;"s"&amp;ДАННЫЕ!$Y1679&amp;"t"&amp;ДАННЫЕ!$X1679&amp;"b"&amp;IF(ДАННЫЕ!$Q1679&gt;1,1,0)&amp;"PP"&amp;ДАННЫЕ!Z1679&amp;"c"&amp;S1679&amp;"x"&amp;IF(ДАННЫЕ!$BY1679&gt;0,IF(YEAR(ДАННЫЕ!$F$1)=YEAR(ДАННЫЕ!$BY1679),1,0),0)&amp;"n"&amp;IF(ДАННЫЕ!$BZ1679&gt;0,IF(YEAR(ДАННЫЕ!$F$1)=YEAR(ДАННЫЕ!$BZ1679),1,0),0)&amp;"u"&amp;D1679&amp;"z"&amp;IF(ДАННЫЕ!$CL1679&gt;0,IF(YEAR(ДАННЫЕ!$F$1)&gt;YEAR(ДАННЫЕ!$CL1679),11,12),0)</f>
        <v>03mf0zpihbeCD0g0dlav0kstb0PPc0x0n0u0z0</v>
      </c>
      <c r="K1679" s="28" t="str">
        <f ca="1">ДАННЫЕ!$I1679&amp;"x"&amp;B1679&amp;"w"&amp;IF(T1679+ДАННЫЕ!AD1679+ДАННЫЕ!AE1679+ДАННЫЕ!AF1679+ДАННЫЕ!AG1679+ДАННЫЕ!AH1679+ДАННЫЕ!$AL1679+ДАННЫЕ!AI1679+ДАННЫЕ!AJ1679+ДАННЫЕ!AK1679+ДАННЫЕ!AP1679+ДАННЫЕ!AQ1679+ДАННЫЕ!AR1679+ДАННЫЕ!$AM1679+ДАННЫЕ!$AN1679+ДАННЫЕ!AS1679+ДАННЫЕ!AT1679&gt;0,1,0)&amp;IF(OR(T1679=2,ДАННЫЕ!AD1679=2,ДАННЫЕ!AE1679=2,ДАННЫЕ!AF1679=2,ДАННЫЕ!AG1679=2,ДАННЫЕ!AH1679=2,ДАННЫЕ!$AL1679=2,ДАННЫЕ!AI1679=2,ДАННЫЕ!AJ1679=2,ДАННЫЕ!AK1679=2,ДАННЫЕ!AP1679=2,ДАННЫЕ!AQ1679=2,ДАННЫЕ!AR1679=2,ДАННЫЕ!$AM1679=2,ДАННЫЕ!$AN1679=2,ДАННЫЕ!AS1679=2,ДАННЫЕ!AT1679=2),2,0)&amp;"t"&amp;IF(T1679&gt;0,"1"&amp;T1679,"00")&amp;"f"&amp;IF(ДАННЫЕ!$AC1679,"1"&amp;ДАННЫЕ!$AC1679,"00")&amp;"b"&amp;IF(ДАННЫЕ!$AD1679,"1"&amp;ДАННЫЕ!$AD1679,"00")&amp;"g"&amp;IF(ДАННЫЕ!$AF1679,"1"&amp;ДАННЫЕ!$AF1679,"00")&amp;"c"&amp;IF(ДАННЫЕ!$AG1679,"1"&amp;ДАННЫЕ!$AG1679,"00")&amp;"i"&amp;IF(ДАННЫЕ!$AH1679,"1"&amp;ДАННЫЕ!$AH1679,"00")&amp;"r"&amp;IF(ДАННЫЕ!$AL1679,"1"&amp;ДАННЫЕ!$AL1679,"00")&amp;"m"&amp;IF(ДАННЫЕ!$AI1679,"1"&amp;ДАННЫЕ!$AI1679,"00")&amp;"hS"&amp;IF(ДАННЫЕ!$AJ1679,"1"&amp;ДАННЫЕ!$AJ1679,"00")&amp;"hZ"&amp;IF(ДАННЫЕ!$AK1679,"1"&amp;ДАННЫЕ!$AK1679,"00")&amp;"p"&amp;IF(ДАННЫЕ!$AP1679,"1"&amp;ДАННЫЕ!$AP1679,"00")&amp;"k"&amp;IF(ДАННЫЕ!$AQ1679,"1"&amp;ДАННЫЕ!$AQ1679,"00")&amp;"z"&amp;IF(ДАННЫЕ!$AR1679,"1"&amp;ДАННЫЕ!$AR1679,"00")&amp;"j"&amp;IF(ДАННЫЕ!$AM1679,"1"&amp;ДАННЫЕ!$AM1679,"00")&amp;"n"&amp;IF(ДАННЫЕ!$AN1679,"1"&amp;ДАННЫЕ!$AN1679,"00")&amp;"E"&amp;ДАННЫЕ!BI1679&amp;"L"&amp;ДАННЫЕ!AO1679&amp;"h"&amp;IF(ДАННЫЕ!$AU1679&gt;0,1,0)&amp;"v"&amp;IF(ДАННЫЕ!$AW1679&gt;0,1,0)&amp;"a"&amp;IF(ДАННЫЕ!$AS1679,"1"&amp;ДАННЫЕ!$AS1679,"00")&amp;"s"&amp;IF(ДАННЫЕ!$AT1679,"1"&amp;ДАННЫЕ!$AT1679,"00")&amp;"u"&amp;IF(ДАННЫЕ!$CJ1679&gt;0,1,0)&amp;"y"&amp;B1679&amp;"d"&amp;H1679&amp;"e"&amp;F1679&amp;G1679</f>
        <v>x0w00t00f00b00g00c00i00r00m00hS00hZ00p00k00z00j00n00ELh0v0a00s00u0y0de</v>
      </c>
      <c r="L1679" s="28" t="str">
        <f ca="1">ДАННЫЕ!$I1679&amp;"VN"&amp;IF(ДАННЫЕ!AW1679&gt;0,11,10)&amp;"CD"&amp;IF(ДАННЫЕ!BF1679&gt;500,16,IF(ДАННЫЕ!BF1679&gt;350,15,IF(ДАННЫЕ!BF1679&gt;=200,14,IF(ДАННЫЕ!BF1679&gt;=100,13,IF(ДАННЫЕ!BF1679&gt;=50,12,IF(ДАННЫЕ!BF1679&gt;0,11,10))))))&amp;"AR"&amp;IF(ДАННЫЕ!BX1679&gt;0,1,0)&amp;"GD"&amp;B1679&amp;"VV"&amp;IF(E1679&gt;=5,IF(E1679&lt;18,1,0),0)</f>
        <v>VN10CD10AR0GD0VV0</v>
      </c>
      <c r="M1679" s="28" t="str">
        <f>ДАННЫЕ!$I1679&amp;"b"&amp;ДАННЫЕ!$BI1679&amp;"r"&amp;ДАННЫЕ!$BJ1679&amp;"CD"&amp;IF(ДАННЫЕ!BF1679&gt;0,IF(ДАННЫЕ!BF1679&lt;200,1,IF(ДАННЫЕ!BF1679&lt;350,2,3)),0)&amp;"h"&amp;IF(ДАННЫЕ!$BK1679+ДАННЫЕ!$BL1679+ДАННЫЕ!$BM1679&gt;0,1,0)&amp;"x"&amp;ДАННЫЕ!$BK1679&amp;"y"&amp;ДАННЫЕ!$BL1679&amp;"z"&amp;ДАННЫЕ!$BM1679&amp;"c"&amp;IF(ДАННЫЕ!$BK1679+ДАННЫЕ!$BL1679+ДАННЫЕ!$BM1679=3,1,0)&amp;"a"&amp;IF(ДАННЫЕ!$BQ1679+ДАННЫЕ!$BR1679&gt;0,1,0)&amp;"d"&amp;ДАННЫЕ!$BQ1679&amp;"v"&amp;ДАННЫЕ!$BR1679&amp;"p"&amp;ДАННЫЕ!$BS1679&amp;"n"&amp;ДАННЫЕ!$BU1679&amp;"t"&amp;ДАННЫЕ!$BV1679&amp;"o"&amp;ДАННЫЕ!$BT1679&amp;"l"&amp;IF(ДАННЫЕ!$BN1679&gt;0,1,0)&amp;ДАННЫЕ!$BN1679&amp;"g"&amp;ДАННЫЕ!$BO1679&amp;"s"&amp;ДАННЫЕ!$BP1679&amp;"DZ"&amp;IF(ДАННЫЕ!B1679-ДАННЫЕ!G1679 &lt; 60,IF(ДАННЫЕ!B1679-ДАННЫЕ!G1679 &gt;= 0,1,0),0)&amp;"u"&amp;IF(ДАННЫЕ!$CJ1679&gt;0,1,0)</f>
        <v>brCD0h0xyzc0a0dvpntol0gsDZ1u0</v>
      </c>
      <c r="N1679" s="28" t="str">
        <f ca="1">ДАННЫЕ!$F1679&amp;ДАННЫЕ!$I1679&amp;"g"&amp;B1679&amp;"cf"&amp;D1679&amp;"a"&amp;IF(ДАННЫЕ!$BX1679&gt;0,1,0)&amp;IF(ДАННЫЕ!$BF1679&gt;500,1,IF(ДАННЫЕ!$BF1679&gt;350,2,IF(ДАННЫЕ!$BF1679&gt;=200,3,IF(ДАННЫЕ!$BF1679&gt;=100,4,IF(ДАННЫЕ!$BF1679&gt;=50,5,IF(ДАННЫЕ!$BF1679&lt;50,6,0))))))&amp;"AR"&amp;IF(DATEDIF(ДАННЫЕ!$BX1679,ДАННЫЕ!$F$1,"y")&gt;1,1,0)&amp;"VG"&amp;IF(ДАННЫЕ!$BH1679="0",1,0)&amp;"o"&amp;IF(T1679+ДАННЫЕ!$AF1679+ДАННЫЕ!$AG1679+ДАННЫЕ!$AH1679+ДАННЫЕ!$AI1679+ДАННЫЕ!$AJ1679+ДАННЫЕ!$AP1679+ДАННЫЕ!$AQ1679+ДАННЫЕ!$AR1679+ДАННЫЕ!$AU1679+ДАННЫЕ!$AW1679+ДАННЫЕ!$AS1679+ДАННЫЕ!$AT1679&gt;0,1,0)&amp;"x"&amp;ДАННЫЕ!$AG1679&amp;"p"&amp;IF(ДАННЫЕ!$BY1679&gt;0,1,0)&amp;"v"&amp;IF(ДАННЫЕ!$BZ1679&gt;0,1,0)&amp;"n"&amp;ДАННЫЕ!$CA1679&amp;"t"&amp;ДАННЫЕ!$AY1679&amp;"k"&amp;ДАННЫЕ!$CB1679&amp;"q"&amp;ДАННЫЕ!$CC1679&amp;"w"&amp;ДАННЫЕ!$CD1679&amp;"e"&amp;ДАННЫЕ!$CE1679&amp;"m"&amp;ДАННЫЕ!$CF1679&amp;"c"&amp;ДАННЫЕ!$CG1679&amp;"z"&amp;ДАННЫЕ!$CH1679&amp;"d"&amp;IF(H1679=4,1,0)&amp;"s"&amp;IF(ДАННЫЕ!$J1679=1,0,1)&amp;"u"&amp;IF(ДАННЫЕ!$CJ1679&gt;0,1,0)</f>
        <v>g0cf0a06AR1VG0o0xp0v0ntkqwemczd0s1u0</v>
      </c>
      <c r="O1679" s="28" t="str">
        <f>ДАННЫЕ!$I1679&amp;"g"&amp;B1679&amp;A1679&amp;"f"&amp;P1679&amp;"c"&amp;IF(ДАННЫЕ!$U1679&gt;0,1,0)&amp;"s"&amp;IF(ДАННЫЕ!$Q1679&gt;0,IF(YEAR(ДАННЫЕ!$F$1)=YEAR(ДАННЫЕ!$Q1679),IF(MONTH(ДАННЫЕ!$F$1)=MONTH(ДАННЫЕ!$Q1679),111,11),1),0)&amp;"i"&amp;IF(ДАННЫЕ!$R1679+ДАННЫЕ!$S1679+ДАННЫЕ!$T1679=0,0,1)&amp;"h"&amp;IF(ДАННЫЕ!$P1679&gt;0,1,0)&amp;"p"&amp;IF(ДАННЫЕ!$CI1679&gt;0,IF(YEAR(ДАННЫЕ!$F$1)=YEAR(ДАННЫЕ!$CI1679),IF(MONTH(ДАННЫЕ!$F$1)=MONTH(ДАННЫЕ!$CI1679),111,11),1),0)&amp;"d"&amp;IF(ДАННЫЕ!$CJ1679&gt;0,IF(YEAR(ДАННЫЕ!$F$1)=YEAR(ДАННЫЕ!$CJ1679),IF(MONTH(ДАННЫЕ!$F$1)=MONTH(ДАННЫЕ!$CJ1679),111,11),1),0)&amp;"o"&amp;IF(ДАННЫЕ!$CK1679&gt;0,IF(MONTH(ДАННЫЕ!$F$1)=MONTH(ДАННЫЕ!$CK1679),111,11),0)&amp;"v"&amp;IF(ДАННЫЕ!$BE1679&gt;0,IF(MONTH(ДАННЫЕ!$F$1)=MONTH(ДАННЫЕ!$BE1679),111,11),0)</f>
        <v>g00f0c0s0i0h0p0d0o0v0</v>
      </c>
      <c r="P1679" s="15">
        <f t="shared" si="80"/>
        <v>0</v>
      </c>
      <c r="Q1679" s="15">
        <f>IF(ДАННЫЕ!$F$1&gt;ДАННЫЕ!$N1679,IF(YEAR(ДАННЫЕ!$F$1)=YEAR(ДАННЫЕ!M1679),1,0),0)</f>
        <v>0</v>
      </c>
      <c r="R1679" s="15">
        <f>IF(ДАННЫЕ!$F$1&gt;ДАННЫЕ!$N1679,IF(YEAR(ДАННЫЕ!$F$1)=YEAR(ДАННЫЕ!N1679),1,0),0)</f>
        <v>0</v>
      </c>
      <c r="S1679" s="15">
        <f>IF(ДАННЫЕ!$AA1679="2А",1,IF(ДАННЫЕ!$AA1679="2Б",2,IF(ДАННЫЕ!$AA1679="2В",3,IF(ДАННЫЕ!$AA1679=3,4,IF(ДАННЫЕ!$AA1679="4А",5,IF(ДАННЫЕ!$AA1679="4Б",6,IF(ДАННЫЕ!$AA1679="4В",7,IF(ДАННЫЕ!$AA1679=5,8,0))))))))</f>
        <v>0</v>
      </c>
      <c r="T1679" s="15">
        <f>IF(OR(ДАННЫЕ!$AC1679=2,ДАННЫЕ!$AD1679=2,ДАННЫЕ!$AE1679=2),2,IF(OR(ДАННЫЕ!$AC1679=1,ДАННЫЕ!$AD1679=1,ДАННЫЕ!$AE1679=1),1,0))</f>
        <v>0</v>
      </c>
    </row>
    <row r="1680" spans="1:20" x14ac:dyDescent="0.2">
      <c r="A1680" s="78">
        <f>IF(B1680&gt;0,IF(MONTH(ДАННЫЕ!$F$1)=MONTH(ДАННЫЕ!$B1680),1,0),0)</f>
        <v>0</v>
      </c>
      <c r="B1680" s="14">
        <f>IF(ДАННЫЕ!$B1680&gt;0,IF(YEAR(ДАННЫЕ!$F$1)=YEAR(ДАННЫЕ!$B1680),1,0),0)</f>
        <v>0</v>
      </c>
      <c r="C1680" s="14">
        <f>IF(ДАННЫЕ!$CM1680&gt;0,IF(YEAR(ДАННЫЕ!$F$1)=YEAR(ДАННЫЕ!$CM1680),1,0),0)</f>
        <v>0</v>
      </c>
      <c r="D1680" s="14">
        <f>IF(ДАННЫЕ!$CJ1680&gt;0,IF(ДАННЫЕ!$CL1680&gt;ДАННЫЕ!$F$1,1,IF(ДАННЫЕ!$CL1680&gt;0,0,1)),0)</f>
        <v>0</v>
      </c>
      <c r="E1680" s="43" t="str">
        <f ca="1">IF(ДАННЫЕ!$F$1&gt;0,IF(ДАННЫЕ!$G1680&gt;0,DATEDIF(ДАННЫЕ!$G1680,ДАННЫЕ!$F$1,"y"),""),IF(ДАННЫЕ!$G1680&gt;0,DATEDIF(ДАННЫЕ!$G1680,TODAY(),"y"),""))</f>
        <v/>
      </c>
      <c r="F1680" s="43" t="str">
        <f xml:space="preserve"> IF(ДАННЫЕ!$F1680="М",IF(E1680&gt;=18,IF(E1680&lt;60,1,""),""),"")&amp;IF(ДАННЫЕ!$F1680="Ж",IF(E1680&gt;=18,IF(E1680&lt;55,1,""),""),"")</f>
        <v/>
      </c>
      <c r="G1680" s="43" t="str">
        <f xml:space="preserve"> IF(ДАННЫЕ!$F1680="М",IF(E1680&gt;=60,2,""),"")&amp;IF(ДАННЫЕ!$F1680="Ж",IF(E1680&gt;=55,2,""),"")</f>
        <v/>
      </c>
      <c r="H1680" s="43" t="str">
        <f t="shared" ca="1" si="78"/>
        <v/>
      </c>
      <c r="I1680" s="43" t="str">
        <f t="shared" ca="1" si="79"/>
        <v>03</v>
      </c>
      <c r="J1680" s="28" t="str">
        <f ca="1">ДАННЫЕ!$F1680&amp;H1680&amp;I1680&amp;ДАННЫЕ!$I1680&amp;"m"&amp;IF(ДАННЫЕ!$I1680&gt;0,IF(ДАННЫЕ!$J1680&gt;0,0,1),"")&amp;"f"&amp;IF(ДАННЫЕ!$R1680&gt;0,IF(YEAR(ДАННЫЕ!$F$1)=YEAR(ДАННЫЕ!$R1680),1,0),0)&amp;"z"&amp;ДАННЫЕ!$R1680&amp;"p"&amp;ДАННЫЕ!$S1680&amp;"i"&amp;ДАННЫЕ!$T1680&amp;"h"&amp;ДАННЫЕ!$K1680&amp;"be"&amp;ДАННЫЕ!$BI1680&amp;"CD"&amp;IF(ДАННЫЕ!BF1680&gt;500,4,IF(ДАННЫЕ!BF1680&gt;350,3,IF(ДАННЫЕ!BF1680&gt;200,2,IF(ДАННЫЕ!BF1680&gt;0,1,0))))&amp;"g"&amp;B1680&amp;"d"&amp;H1680&amp;"l"&amp;ДАННЫЕ!AT1680&amp;"a"&amp;ДАННЫЕ!$V1680&amp;"v"&amp;R1680&amp;"k"&amp;ДАННЫЕ!$U1680&amp;"s"&amp;ДАННЫЕ!$Y1680&amp;"t"&amp;ДАННЫЕ!$X1680&amp;"b"&amp;IF(ДАННЫЕ!$Q1680&gt;1,1,0)&amp;"PP"&amp;ДАННЫЕ!Z1680&amp;"c"&amp;S1680&amp;"x"&amp;IF(ДАННЫЕ!$BY1680&gt;0,IF(YEAR(ДАННЫЕ!$F$1)=YEAR(ДАННЫЕ!$BY1680),1,0),0)&amp;"n"&amp;IF(ДАННЫЕ!$BZ1680&gt;0,IF(YEAR(ДАННЫЕ!$F$1)=YEAR(ДАННЫЕ!$BZ1680),1,0),0)&amp;"u"&amp;D1680&amp;"z"&amp;IF(ДАННЫЕ!$CL1680&gt;0,IF(YEAR(ДАННЫЕ!$F$1)&gt;YEAR(ДАННЫЕ!$CL1680),11,12),0)</f>
        <v>03mf0zpihbeCD0g0dlav0kstb0PPc0x0n0u0z0</v>
      </c>
      <c r="K1680" s="28" t="str">
        <f ca="1">ДАННЫЕ!$I1680&amp;"x"&amp;B1680&amp;"w"&amp;IF(T1680+ДАННЫЕ!AD1680+ДАННЫЕ!AE1680+ДАННЫЕ!AF1680+ДАННЫЕ!AG1680+ДАННЫЕ!AH1680+ДАННЫЕ!$AL1680+ДАННЫЕ!AI1680+ДАННЫЕ!AJ1680+ДАННЫЕ!AK1680+ДАННЫЕ!AP1680+ДАННЫЕ!AQ1680+ДАННЫЕ!AR1680+ДАННЫЕ!$AM1680+ДАННЫЕ!$AN1680+ДАННЫЕ!AS1680+ДАННЫЕ!AT1680&gt;0,1,0)&amp;IF(OR(T1680=2,ДАННЫЕ!AD1680=2,ДАННЫЕ!AE1680=2,ДАННЫЕ!AF1680=2,ДАННЫЕ!AG1680=2,ДАННЫЕ!AH1680=2,ДАННЫЕ!$AL1680=2,ДАННЫЕ!AI1680=2,ДАННЫЕ!AJ1680=2,ДАННЫЕ!AK1680=2,ДАННЫЕ!AP1680=2,ДАННЫЕ!AQ1680=2,ДАННЫЕ!AR1680=2,ДАННЫЕ!$AM1680=2,ДАННЫЕ!$AN1680=2,ДАННЫЕ!AS1680=2,ДАННЫЕ!AT1680=2),2,0)&amp;"t"&amp;IF(T1680&gt;0,"1"&amp;T1680,"00")&amp;"f"&amp;IF(ДАННЫЕ!$AC1680,"1"&amp;ДАННЫЕ!$AC1680,"00")&amp;"b"&amp;IF(ДАННЫЕ!$AD1680,"1"&amp;ДАННЫЕ!$AD1680,"00")&amp;"g"&amp;IF(ДАННЫЕ!$AF1680,"1"&amp;ДАННЫЕ!$AF1680,"00")&amp;"c"&amp;IF(ДАННЫЕ!$AG1680,"1"&amp;ДАННЫЕ!$AG1680,"00")&amp;"i"&amp;IF(ДАННЫЕ!$AH1680,"1"&amp;ДАННЫЕ!$AH1680,"00")&amp;"r"&amp;IF(ДАННЫЕ!$AL1680,"1"&amp;ДАННЫЕ!$AL1680,"00")&amp;"m"&amp;IF(ДАННЫЕ!$AI1680,"1"&amp;ДАННЫЕ!$AI1680,"00")&amp;"hS"&amp;IF(ДАННЫЕ!$AJ1680,"1"&amp;ДАННЫЕ!$AJ1680,"00")&amp;"hZ"&amp;IF(ДАННЫЕ!$AK1680,"1"&amp;ДАННЫЕ!$AK1680,"00")&amp;"p"&amp;IF(ДАННЫЕ!$AP1680,"1"&amp;ДАННЫЕ!$AP1680,"00")&amp;"k"&amp;IF(ДАННЫЕ!$AQ1680,"1"&amp;ДАННЫЕ!$AQ1680,"00")&amp;"z"&amp;IF(ДАННЫЕ!$AR1680,"1"&amp;ДАННЫЕ!$AR1680,"00")&amp;"j"&amp;IF(ДАННЫЕ!$AM1680,"1"&amp;ДАННЫЕ!$AM1680,"00")&amp;"n"&amp;IF(ДАННЫЕ!$AN1680,"1"&amp;ДАННЫЕ!$AN1680,"00")&amp;"E"&amp;ДАННЫЕ!BI1680&amp;"L"&amp;ДАННЫЕ!AO1680&amp;"h"&amp;IF(ДАННЫЕ!$AU1680&gt;0,1,0)&amp;"v"&amp;IF(ДАННЫЕ!$AW1680&gt;0,1,0)&amp;"a"&amp;IF(ДАННЫЕ!$AS1680,"1"&amp;ДАННЫЕ!$AS1680,"00")&amp;"s"&amp;IF(ДАННЫЕ!$AT1680,"1"&amp;ДАННЫЕ!$AT1680,"00")&amp;"u"&amp;IF(ДАННЫЕ!$CJ1680&gt;0,1,0)&amp;"y"&amp;B1680&amp;"d"&amp;H1680&amp;"e"&amp;F1680&amp;G1680</f>
        <v>x0w00t00f00b00g00c00i00r00m00hS00hZ00p00k00z00j00n00ELh0v0a00s00u0y0de</v>
      </c>
      <c r="L1680" s="28" t="str">
        <f ca="1">ДАННЫЕ!$I1680&amp;"VN"&amp;IF(ДАННЫЕ!AW1680&gt;0,11,10)&amp;"CD"&amp;IF(ДАННЫЕ!BF1680&gt;500,16,IF(ДАННЫЕ!BF1680&gt;350,15,IF(ДАННЫЕ!BF1680&gt;=200,14,IF(ДАННЫЕ!BF1680&gt;=100,13,IF(ДАННЫЕ!BF1680&gt;=50,12,IF(ДАННЫЕ!BF1680&gt;0,11,10))))))&amp;"AR"&amp;IF(ДАННЫЕ!BX1680&gt;0,1,0)&amp;"GD"&amp;B1680&amp;"VV"&amp;IF(E1680&gt;=5,IF(E1680&lt;18,1,0),0)</f>
        <v>VN10CD10AR0GD0VV0</v>
      </c>
      <c r="M1680" s="28" t="str">
        <f>ДАННЫЕ!$I1680&amp;"b"&amp;ДАННЫЕ!$BI1680&amp;"r"&amp;ДАННЫЕ!$BJ1680&amp;"CD"&amp;IF(ДАННЫЕ!BF1680&gt;0,IF(ДАННЫЕ!BF1680&lt;200,1,IF(ДАННЫЕ!BF1680&lt;350,2,3)),0)&amp;"h"&amp;IF(ДАННЫЕ!$BK1680+ДАННЫЕ!$BL1680+ДАННЫЕ!$BM1680&gt;0,1,0)&amp;"x"&amp;ДАННЫЕ!$BK1680&amp;"y"&amp;ДАННЫЕ!$BL1680&amp;"z"&amp;ДАННЫЕ!$BM1680&amp;"c"&amp;IF(ДАННЫЕ!$BK1680+ДАННЫЕ!$BL1680+ДАННЫЕ!$BM1680=3,1,0)&amp;"a"&amp;IF(ДАННЫЕ!$BQ1680+ДАННЫЕ!$BR1680&gt;0,1,0)&amp;"d"&amp;ДАННЫЕ!$BQ1680&amp;"v"&amp;ДАННЫЕ!$BR1680&amp;"p"&amp;ДАННЫЕ!$BS1680&amp;"n"&amp;ДАННЫЕ!$BU1680&amp;"t"&amp;ДАННЫЕ!$BV1680&amp;"o"&amp;ДАННЫЕ!$BT1680&amp;"l"&amp;IF(ДАННЫЕ!$BN1680&gt;0,1,0)&amp;ДАННЫЕ!$BN1680&amp;"g"&amp;ДАННЫЕ!$BO1680&amp;"s"&amp;ДАННЫЕ!$BP1680&amp;"DZ"&amp;IF(ДАННЫЕ!B1680-ДАННЫЕ!G1680 &lt; 60,IF(ДАННЫЕ!B1680-ДАННЫЕ!G1680 &gt;= 0,1,0),0)&amp;"u"&amp;IF(ДАННЫЕ!$CJ1680&gt;0,1,0)</f>
        <v>brCD0h0xyzc0a0dvpntol0gsDZ1u0</v>
      </c>
      <c r="N1680" s="28" t="str">
        <f ca="1">ДАННЫЕ!$F1680&amp;ДАННЫЕ!$I1680&amp;"g"&amp;B1680&amp;"cf"&amp;D1680&amp;"a"&amp;IF(ДАННЫЕ!$BX1680&gt;0,1,0)&amp;IF(ДАННЫЕ!$BF1680&gt;500,1,IF(ДАННЫЕ!$BF1680&gt;350,2,IF(ДАННЫЕ!$BF1680&gt;=200,3,IF(ДАННЫЕ!$BF1680&gt;=100,4,IF(ДАННЫЕ!$BF1680&gt;=50,5,IF(ДАННЫЕ!$BF1680&lt;50,6,0))))))&amp;"AR"&amp;IF(DATEDIF(ДАННЫЕ!$BX1680,ДАННЫЕ!$F$1,"y")&gt;1,1,0)&amp;"VG"&amp;IF(ДАННЫЕ!$BH1680="0",1,0)&amp;"o"&amp;IF(T1680+ДАННЫЕ!$AF1680+ДАННЫЕ!$AG1680+ДАННЫЕ!$AH1680+ДАННЫЕ!$AI1680+ДАННЫЕ!$AJ1680+ДАННЫЕ!$AP1680+ДАННЫЕ!$AQ1680+ДАННЫЕ!$AR1680+ДАННЫЕ!$AU1680+ДАННЫЕ!$AW1680+ДАННЫЕ!$AS1680+ДАННЫЕ!$AT1680&gt;0,1,0)&amp;"x"&amp;ДАННЫЕ!$AG1680&amp;"p"&amp;IF(ДАННЫЕ!$BY1680&gt;0,1,0)&amp;"v"&amp;IF(ДАННЫЕ!$BZ1680&gt;0,1,0)&amp;"n"&amp;ДАННЫЕ!$CA1680&amp;"t"&amp;ДАННЫЕ!$AY1680&amp;"k"&amp;ДАННЫЕ!$CB1680&amp;"q"&amp;ДАННЫЕ!$CC1680&amp;"w"&amp;ДАННЫЕ!$CD1680&amp;"e"&amp;ДАННЫЕ!$CE1680&amp;"m"&amp;ДАННЫЕ!$CF1680&amp;"c"&amp;ДАННЫЕ!$CG1680&amp;"z"&amp;ДАННЫЕ!$CH1680&amp;"d"&amp;IF(H1680=4,1,0)&amp;"s"&amp;IF(ДАННЫЕ!$J1680=1,0,1)&amp;"u"&amp;IF(ДАННЫЕ!$CJ1680&gt;0,1,0)</f>
        <v>g0cf0a06AR1VG0o0xp0v0ntkqwemczd0s1u0</v>
      </c>
      <c r="O1680" s="28" t="str">
        <f>ДАННЫЕ!$I1680&amp;"g"&amp;B1680&amp;A1680&amp;"f"&amp;P1680&amp;"c"&amp;IF(ДАННЫЕ!$U1680&gt;0,1,0)&amp;"s"&amp;IF(ДАННЫЕ!$Q1680&gt;0,IF(YEAR(ДАННЫЕ!$F$1)=YEAR(ДАННЫЕ!$Q1680),IF(MONTH(ДАННЫЕ!$F$1)=MONTH(ДАННЫЕ!$Q1680),111,11),1),0)&amp;"i"&amp;IF(ДАННЫЕ!$R1680+ДАННЫЕ!$S1680+ДАННЫЕ!$T1680=0,0,1)&amp;"h"&amp;IF(ДАННЫЕ!$P1680&gt;0,1,0)&amp;"p"&amp;IF(ДАННЫЕ!$CI1680&gt;0,IF(YEAR(ДАННЫЕ!$F$1)=YEAR(ДАННЫЕ!$CI1680),IF(MONTH(ДАННЫЕ!$F$1)=MONTH(ДАННЫЕ!$CI1680),111,11),1),0)&amp;"d"&amp;IF(ДАННЫЕ!$CJ1680&gt;0,IF(YEAR(ДАННЫЕ!$F$1)=YEAR(ДАННЫЕ!$CJ1680),IF(MONTH(ДАННЫЕ!$F$1)=MONTH(ДАННЫЕ!$CJ1680),111,11),1),0)&amp;"o"&amp;IF(ДАННЫЕ!$CK1680&gt;0,IF(MONTH(ДАННЫЕ!$F$1)=MONTH(ДАННЫЕ!$CK1680),111,11),0)&amp;"v"&amp;IF(ДАННЫЕ!$BE1680&gt;0,IF(MONTH(ДАННЫЕ!$F$1)=MONTH(ДАННЫЕ!$BE1680),111,11),0)</f>
        <v>g00f0c0s0i0h0p0d0o0v0</v>
      </c>
      <c r="P1680" s="15">
        <f t="shared" si="80"/>
        <v>0</v>
      </c>
      <c r="Q1680" s="15">
        <f>IF(ДАННЫЕ!$F$1&gt;ДАННЫЕ!$N1680,IF(YEAR(ДАННЫЕ!$F$1)=YEAR(ДАННЫЕ!M1680),1,0),0)</f>
        <v>0</v>
      </c>
      <c r="R1680" s="15">
        <f>IF(ДАННЫЕ!$F$1&gt;ДАННЫЕ!$N1680,IF(YEAR(ДАННЫЕ!$F$1)=YEAR(ДАННЫЕ!N1680),1,0),0)</f>
        <v>0</v>
      </c>
      <c r="S1680" s="15">
        <f>IF(ДАННЫЕ!$AA1680="2А",1,IF(ДАННЫЕ!$AA1680="2Б",2,IF(ДАННЫЕ!$AA1680="2В",3,IF(ДАННЫЕ!$AA1680=3,4,IF(ДАННЫЕ!$AA1680="4А",5,IF(ДАННЫЕ!$AA1680="4Б",6,IF(ДАННЫЕ!$AA1680="4В",7,IF(ДАННЫЕ!$AA1680=5,8,0))))))))</f>
        <v>0</v>
      </c>
      <c r="T1680" s="15">
        <f>IF(OR(ДАННЫЕ!$AC1680=2,ДАННЫЕ!$AD1680=2,ДАННЫЕ!$AE1680=2),2,IF(OR(ДАННЫЕ!$AC1680=1,ДАННЫЕ!$AD1680=1,ДАННЫЕ!$AE1680=1),1,0))</f>
        <v>0</v>
      </c>
    </row>
    <row r="1681" spans="1:20" x14ac:dyDescent="0.2">
      <c r="A1681" s="78">
        <f>IF(B1681&gt;0,IF(MONTH(ДАННЫЕ!$F$1)=MONTH(ДАННЫЕ!$B1681),1,0),0)</f>
        <v>0</v>
      </c>
      <c r="B1681" s="14">
        <f>IF(ДАННЫЕ!$B1681&gt;0,IF(YEAR(ДАННЫЕ!$F$1)=YEAR(ДАННЫЕ!$B1681),1,0),0)</f>
        <v>0</v>
      </c>
      <c r="C1681" s="14">
        <f>IF(ДАННЫЕ!$CM1681&gt;0,IF(YEAR(ДАННЫЕ!$F$1)=YEAR(ДАННЫЕ!$CM1681),1,0),0)</f>
        <v>0</v>
      </c>
      <c r="D1681" s="14">
        <f>IF(ДАННЫЕ!$CJ1681&gt;0,IF(ДАННЫЕ!$CL1681&gt;ДАННЫЕ!$F$1,1,IF(ДАННЫЕ!$CL1681&gt;0,0,1)),0)</f>
        <v>0</v>
      </c>
      <c r="E1681" s="43" t="str">
        <f ca="1">IF(ДАННЫЕ!$F$1&gt;0,IF(ДАННЫЕ!$G1681&gt;0,DATEDIF(ДАННЫЕ!$G1681,ДАННЫЕ!$F$1,"y"),""),IF(ДАННЫЕ!$G1681&gt;0,DATEDIF(ДАННЫЕ!$G1681,TODAY(),"y"),""))</f>
        <v/>
      </c>
      <c r="F1681" s="43" t="str">
        <f xml:space="preserve"> IF(ДАННЫЕ!$F1681="М",IF(E1681&gt;=18,IF(E1681&lt;60,1,""),""),"")&amp;IF(ДАННЫЕ!$F1681="Ж",IF(E1681&gt;=18,IF(E1681&lt;55,1,""),""),"")</f>
        <v/>
      </c>
      <c r="G1681" s="43" t="str">
        <f xml:space="preserve"> IF(ДАННЫЕ!$F1681="М",IF(E1681&gt;=60,2,""),"")&amp;IF(ДАННЫЕ!$F1681="Ж",IF(E1681&gt;=55,2,""),"")</f>
        <v/>
      </c>
      <c r="H1681" s="43" t="str">
        <f t="shared" ca="1" si="78"/>
        <v/>
      </c>
      <c r="I1681" s="43" t="str">
        <f t="shared" ca="1" si="79"/>
        <v>03</v>
      </c>
      <c r="J1681" s="28" t="str">
        <f ca="1">ДАННЫЕ!$F1681&amp;H1681&amp;I1681&amp;ДАННЫЕ!$I1681&amp;"m"&amp;IF(ДАННЫЕ!$I1681&gt;0,IF(ДАННЫЕ!$J1681&gt;0,0,1),"")&amp;"f"&amp;IF(ДАННЫЕ!$R1681&gt;0,IF(YEAR(ДАННЫЕ!$F$1)=YEAR(ДАННЫЕ!$R1681),1,0),0)&amp;"z"&amp;ДАННЫЕ!$R1681&amp;"p"&amp;ДАННЫЕ!$S1681&amp;"i"&amp;ДАННЫЕ!$T1681&amp;"h"&amp;ДАННЫЕ!$K1681&amp;"be"&amp;ДАННЫЕ!$BI1681&amp;"CD"&amp;IF(ДАННЫЕ!BF1681&gt;500,4,IF(ДАННЫЕ!BF1681&gt;350,3,IF(ДАННЫЕ!BF1681&gt;200,2,IF(ДАННЫЕ!BF1681&gt;0,1,0))))&amp;"g"&amp;B1681&amp;"d"&amp;H1681&amp;"l"&amp;ДАННЫЕ!AT1681&amp;"a"&amp;ДАННЫЕ!$V1681&amp;"v"&amp;R1681&amp;"k"&amp;ДАННЫЕ!$U1681&amp;"s"&amp;ДАННЫЕ!$Y1681&amp;"t"&amp;ДАННЫЕ!$X1681&amp;"b"&amp;IF(ДАННЫЕ!$Q1681&gt;1,1,0)&amp;"PP"&amp;ДАННЫЕ!Z1681&amp;"c"&amp;S1681&amp;"x"&amp;IF(ДАННЫЕ!$BY1681&gt;0,IF(YEAR(ДАННЫЕ!$F$1)=YEAR(ДАННЫЕ!$BY1681),1,0),0)&amp;"n"&amp;IF(ДАННЫЕ!$BZ1681&gt;0,IF(YEAR(ДАННЫЕ!$F$1)=YEAR(ДАННЫЕ!$BZ1681),1,0),0)&amp;"u"&amp;D1681&amp;"z"&amp;IF(ДАННЫЕ!$CL1681&gt;0,IF(YEAR(ДАННЫЕ!$F$1)&gt;YEAR(ДАННЫЕ!$CL1681),11,12),0)</f>
        <v>03mf0zpihbeCD0g0dlav0kstb0PPc0x0n0u0z0</v>
      </c>
      <c r="K1681" s="28" t="str">
        <f ca="1">ДАННЫЕ!$I1681&amp;"x"&amp;B1681&amp;"w"&amp;IF(T1681+ДАННЫЕ!AD1681+ДАННЫЕ!AE1681+ДАННЫЕ!AF1681+ДАННЫЕ!AG1681+ДАННЫЕ!AH1681+ДАННЫЕ!$AL1681+ДАННЫЕ!AI1681+ДАННЫЕ!AJ1681+ДАННЫЕ!AK1681+ДАННЫЕ!AP1681+ДАННЫЕ!AQ1681+ДАННЫЕ!AR1681+ДАННЫЕ!$AM1681+ДАННЫЕ!$AN1681+ДАННЫЕ!AS1681+ДАННЫЕ!AT1681&gt;0,1,0)&amp;IF(OR(T1681=2,ДАННЫЕ!AD1681=2,ДАННЫЕ!AE1681=2,ДАННЫЕ!AF1681=2,ДАННЫЕ!AG1681=2,ДАННЫЕ!AH1681=2,ДАННЫЕ!$AL1681=2,ДАННЫЕ!AI1681=2,ДАННЫЕ!AJ1681=2,ДАННЫЕ!AK1681=2,ДАННЫЕ!AP1681=2,ДАННЫЕ!AQ1681=2,ДАННЫЕ!AR1681=2,ДАННЫЕ!$AM1681=2,ДАННЫЕ!$AN1681=2,ДАННЫЕ!AS1681=2,ДАННЫЕ!AT1681=2),2,0)&amp;"t"&amp;IF(T1681&gt;0,"1"&amp;T1681,"00")&amp;"f"&amp;IF(ДАННЫЕ!$AC1681,"1"&amp;ДАННЫЕ!$AC1681,"00")&amp;"b"&amp;IF(ДАННЫЕ!$AD1681,"1"&amp;ДАННЫЕ!$AD1681,"00")&amp;"g"&amp;IF(ДАННЫЕ!$AF1681,"1"&amp;ДАННЫЕ!$AF1681,"00")&amp;"c"&amp;IF(ДАННЫЕ!$AG1681,"1"&amp;ДАННЫЕ!$AG1681,"00")&amp;"i"&amp;IF(ДАННЫЕ!$AH1681,"1"&amp;ДАННЫЕ!$AH1681,"00")&amp;"r"&amp;IF(ДАННЫЕ!$AL1681,"1"&amp;ДАННЫЕ!$AL1681,"00")&amp;"m"&amp;IF(ДАННЫЕ!$AI1681,"1"&amp;ДАННЫЕ!$AI1681,"00")&amp;"hS"&amp;IF(ДАННЫЕ!$AJ1681,"1"&amp;ДАННЫЕ!$AJ1681,"00")&amp;"hZ"&amp;IF(ДАННЫЕ!$AK1681,"1"&amp;ДАННЫЕ!$AK1681,"00")&amp;"p"&amp;IF(ДАННЫЕ!$AP1681,"1"&amp;ДАННЫЕ!$AP1681,"00")&amp;"k"&amp;IF(ДАННЫЕ!$AQ1681,"1"&amp;ДАННЫЕ!$AQ1681,"00")&amp;"z"&amp;IF(ДАННЫЕ!$AR1681,"1"&amp;ДАННЫЕ!$AR1681,"00")&amp;"j"&amp;IF(ДАННЫЕ!$AM1681,"1"&amp;ДАННЫЕ!$AM1681,"00")&amp;"n"&amp;IF(ДАННЫЕ!$AN1681,"1"&amp;ДАННЫЕ!$AN1681,"00")&amp;"E"&amp;ДАННЫЕ!BI1681&amp;"L"&amp;ДАННЫЕ!AO1681&amp;"h"&amp;IF(ДАННЫЕ!$AU1681&gt;0,1,0)&amp;"v"&amp;IF(ДАННЫЕ!$AW1681&gt;0,1,0)&amp;"a"&amp;IF(ДАННЫЕ!$AS1681,"1"&amp;ДАННЫЕ!$AS1681,"00")&amp;"s"&amp;IF(ДАННЫЕ!$AT1681,"1"&amp;ДАННЫЕ!$AT1681,"00")&amp;"u"&amp;IF(ДАННЫЕ!$CJ1681&gt;0,1,0)&amp;"y"&amp;B1681&amp;"d"&amp;H1681&amp;"e"&amp;F1681&amp;G1681</f>
        <v>x0w00t00f00b00g00c00i00r00m00hS00hZ00p00k00z00j00n00ELh0v0a00s00u0y0de</v>
      </c>
      <c r="L1681" s="28" t="str">
        <f ca="1">ДАННЫЕ!$I1681&amp;"VN"&amp;IF(ДАННЫЕ!AW1681&gt;0,11,10)&amp;"CD"&amp;IF(ДАННЫЕ!BF1681&gt;500,16,IF(ДАННЫЕ!BF1681&gt;350,15,IF(ДАННЫЕ!BF1681&gt;=200,14,IF(ДАННЫЕ!BF1681&gt;=100,13,IF(ДАННЫЕ!BF1681&gt;=50,12,IF(ДАННЫЕ!BF1681&gt;0,11,10))))))&amp;"AR"&amp;IF(ДАННЫЕ!BX1681&gt;0,1,0)&amp;"GD"&amp;B1681&amp;"VV"&amp;IF(E1681&gt;=5,IF(E1681&lt;18,1,0),0)</f>
        <v>VN10CD10AR0GD0VV0</v>
      </c>
      <c r="M1681" s="28" t="str">
        <f>ДАННЫЕ!$I1681&amp;"b"&amp;ДАННЫЕ!$BI1681&amp;"r"&amp;ДАННЫЕ!$BJ1681&amp;"CD"&amp;IF(ДАННЫЕ!BF1681&gt;0,IF(ДАННЫЕ!BF1681&lt;200,1,IF(ДАННЫЕ!BF1681&lt;350,2,3)),0)&amp;"h"&amp;IF(ДАННЫЕ!$BK1681+ДАННЫЕ!$BL1681+ДАННЫЕ!$BM1681&gt;0,1,0)&amp;"x"&amp;ДАННЫЕ!$BK1681&amp;"y"&amp;ДАННЫЕ!$BL1681&amp;"z"&amp;ДАННЫЕ!$BM1681&amp;"c"&amp;IF(ДАННЫЕ!$BK1681+ДАННЫЕ!$BL1681+ДАННЫЕ!$BM1681=3,1,0)&amp;"a"&amp;IF(ДАННЫЕ!$BQ1681+ДАННЫЕ!$BR1681&gt;0,1,0)&amp;"d"&amp;ДАННЫЕ!$BQ1681&amp;"v"&amp;ДАННЫЕ!$BR1681&amp;"p"&amp;ДАННЫЕ!$BS1681&amp;"n"&amp;ДАННЫЕ!$BU1681&amp;"t"&amp;ДАННЫЕ!$BV1681&amp;"o"&amp;ДАННЫЕ!$BT1681&amp;"l"&amp;IF(ДАННЫЕ!$BN1681&gt;0,1,0)&amp;ДАННЫЕ!$BN1681&amp;"g"&amp;ДАННЫЕ!$BO1681&amp;"s"&amp;ДАННЫЕ!$BP1681&amp;"DZ"&amp;IF(ДАННЫЕ!B1681-ДАННЫЕ!G1681 &lt; 60,IF(ДАННЫЕ!B1681-ДАННЫЕ!G1681 &gt;= 0,1,0),0)&amp;"u"&amp;IF(ДАННЫЕ!$CJ1681&gt;0,1,0)</f>
        <v>brCD0h0xyzc0a0dvpntol0gsDZ1u0</v>
      </c>
      <c r="N1681" s="28" t="str">
        <f ca="1">ДАННЫЕ!$F1681&amp;ДАННЫЕ!$I1681&amp;"g"&amp;B1681&amp;"cf"&amp;D1681&amp;"a"&amp;IF(ДАННЫЕ!$BX1681&gt;0,1,0)&amp;IF(ДАННЫЕ!$BF1681&gt;500,1,IF(ДАННЫЕ!$BF1681&gt;350,2,IF(ДАННЫЕ!$BF1681&gt;=200,3,IF(ДАННЫЕ!$BF1681&gt;=100,4,IF(ДАННЫЕ!$BF1681&gt;=50,5,IF(ДАННЫЕ!$BF1681&lt;50,6,0))))))&amp;"AR"&amp;IF(DATEDIF(ДАННЫЕ!$BX1681,ДАННЫЕ!$F$1,"y")&gt;1,1,0)&amp;"VG"&amp;IF(ДАННЫЕ!$BH1681="0",1,0)&amp;"o"&amp;IF(T1681+ДАННЫЕ!$AF1681+ДАННЫЕ!$AG1681+ДАННЫЕ!$AH1681+ДАННЫЕ!$AI1681+ДАННЫЕ!$AJ1681+ДАННЫЕ!$AP1681+ДАННЫЕ!$AQ1681+ДАННЫЕ!$AR1681+ДАННЫЕ!$AU1681+ДАННЫЕ!$AW1681+ДАННЫЕ!$AS1681+ДАННЫЕ!$AT1681&gt;0,1,0)&amp;"x"&amp;ДАННЫЕ!$AG1681&amp;"p"&amp;IF(ДАННЫЕ!$BY1681&gt;0,1,0)&amp;"v"&amp;IF(ДАННЫЕ!$BZ1681&gt;0,1,0)&amp;"n"&amp;ДАННЫЕ!$CA1681&amp;"t"&amp;ДАННЫЕ!$AY1681&amp;"k"&amp;ДАННЫЕ!$CB1681&amp;"q"&amp;ДАННЫЕ!$CC1681&amp;"w"&amp;ДАННЫЕ!$CD1681&amp;"e"&amp;ДАННЫЕ!$CE1681&amp;"m"&amp;ДАННЫЕ!$CF1681&amp;"c"&amp;ДАННЫЕ!$CG1681&amp;"z"&amp;ДАННЫЕ!$CH1681&amp;"d"&amp;IF(H1681=4,1,0)&amp;"s"&amp;IF(ДАННЫЕ!$J1681=1,0,1)&amp;"u"&amp;IF(ДАННЫЕ!$CJ1681&gt;0,1,0)</f>
        <v>g0cf0a06AR1VG0o0xp0v0ntkqwemczd0s1u0</v>
      </c>
      <c r="O1681" s="28" t="str">
        <f>ДАННЫЕ!$I1681&amp;"g"&amp;B1681&amp;A1681&amp;"f"&amp;P1681&amp;"c"&amp;IF(ДАННЫЕ!$U1681&gt;0,1,0)&amp;"s"&amp;IF(ДАННЫЕ!$Q1681&gt;0,IF(YEAR(ДАННЫЕ!$F$1)=YEAR(ДАННЫЕ!$Q1681),IF(MONTH(ДАННЫЕ!$F$1)=MONTH(ДАННЫЕ!$Q1681),111,11),1),0)&amp;"i"&amp;IF(ДАННЫЕ!$R1681+ДАННЫЕ!$S1681+ДАННЫЕ!$T1681=0,0,1)&amp;"h"&amp;IF(ДАННЫЕ!$P1681&gt;0,1,0)&amp;"p"&amp;IF(ДАННЫЕ!$CI1681&gt;0,IF(YEAR(ДАННЫЕ!$F$1)=YEAR(ДАННЫЕ!$CI1681),IF(MONTH(ДАННЫЕ!$F$1)=MONTH(ДАННЫЕ!$CI1681),111,11),1),0)&amp;"d"&amp;IF(ДАННЫЕ!$CJ1681&gt;0,IF(YEAR(ДАННЫЕ!$F$1)=YEAR(ДАННЫЕ!$CJ1681),IF(MONTH(ДАННЫЕ!$F$1)=MONTH(ДАННЫЕ!$CJ1681),111,11),1),0)&amp;"o"&amp;IF(ДАННЫЕ!$CK1681&gt;0,IF(MONTH(ДАННЫЕ!$F$1)=MONTH(ДАННЫЕ!$CK1681),111,11),0)&amp;"v"&amp;IF(ДАННЫЕ!$BE1681&gt;0,IF(MONTH(ДАННЫЕ!$F$1)=MONTH(ДАННЫЕ!$BE1681),111,11),0)</f>
        <v>g00f0c0s0i0h0p0d0o0v0</v>
      </c>
      <c r="P1681" s="15">
        <f t="shared" si="80"/>
        <v>0</v>
      </c>
      <c r="Q1681" s="15">
        <f>IF(ДАННЫЕ!$F$1&gt;ДАННЫЕ!$N1681,IF(YEAR(ДАННЫЕ!$F$1)=YEAR(ДАННЫЕ!M1681),1,0),0)</f>
        <v>0</v>
      </c>
      <c r="R1681" s="15">
        <f>IF(ДАННЫЕ!$F$1&gt;ДАННЫЕ!$N1681,IF(YEAR(ДАННЫЕ!$F$1)=YEAR(ДАННЫЕ!N1681),1,0),0)</f>
        <v>0</v>
      </c>
      <c r="S1681" s="15">
        <f>IF(ДАННЫЕ!$AA1681="2А",1,IF(ДАННЫЕ!$AA1681="2Б",2,IF(ДАННЫЕ!$AA1681="2В",3,IF(ДАННЫЕ!$AA1681=3,4,IF(ДАННЫЕ!$AA1681="4А",5,IF(ДАННЫЕ!$AA1681="4Б",6,IF(ДАННЫЕ!$AA1681="4В",7,IF(ДАННЫЕ!$AA1681=5,8,0))))))))</f>
        <v>0</v>
      </c>
      <c r="T1681" s="15">
        <f>IF(OR(ДАННЫЕ!$AC1681=2,ДАННЫЕ!$AD1681=2,ДАННЫЕ!$AE1681=2),2,IF(OR(ДАННЫЕ!$AC1681=1,ДАННЫЕ!$AD1681=1,ДАННЫЕ!$AE1681=1),1,0))</f>
        <v>0</v>
      </c>
    </row>
    <row r="1682" spans="1:20" x14ac:dyDescent="0.2">
      <c r="A1682" s="78">
        <f>IF(B1682&gt;0,IF(MONTH(ДАННЫЕ!$F$1)=MONTH(ДАННЫЕ!$B1682),1,0),0)</f>
        <v>0</v>
      </c>
      <c r="B1682" s="14">
        <f>IF(ДАННЫЕ!$B1682&gt;0,IF(YEAR(ДАННЫЕ!$F$1)=YEAR(ДАННЫЕ!$B1682),1,0),0)</f>
        <v>0</v>
      </c>
      <c r="C1682" s="14">
        <f>IF(ДАННЫЕ!$CM1682&gt;0,IF(YEAR(ДАННЫЕ!$F$1)=YEAR(ДАННЫЕ!$CM1682),1,0),0)</f>
        <v>0</v>
      </c>
      <c r="D1682" s="14">
        <f>IF(ДАННЫЕ!$CJ1682&gt;0,IF(ДАННЫЕ!$CL1682&gt;ДАННЫЕ!$F$1,1,IF(ДАННЫЕ!$CL1682&gt;0,0,1)),0)</f>
        <v>0</v>
      </c>
      <c r="E1682" s="43" t="str">
        <f ca="1">IF(ДАННЫЕ!$F$1&gt;0,IF(ДАННЫЕ!$G1682&gt;0,DATEDIF(ДАННЫЕ!$G1682,ДАННЫЕ!$F$1,"y"),""),IF(ДАННЫЕ!$G1682&gt;0,DATEDIF(ДАННЫЕ!$G1682,TODAY(),"y"),""))</f>
        <v/>
      </c>
      <c r="F1682" s="43" t="str">
        <f xml:space="preserve"> IF(ДАННЫЕ!$F1682="М",IF(E1682&gt;=18,IF(E1682&lt;60,1,""),""),"")&amp;IF(ДАННЫЕ!$F1682="Ж",IF(E1682&gt;=18,IF(E1682&lt;55,1,""),""),"")</f>
        <v/>
      </c>
      <c r="G1682" s="43" t="str">
        <f xml:space="preserve"> IF(ДАННЫЕ!$F1682="М",IF(E1682&gt;=60,2,""),"")&amp;IF(ДАННЫЕ!$F1682="Ж",IF(E1682&gt;=55,2,""),"")</f>
        <v/>
      </c>
      <c r="H1682" s="43" t="str">
        <f t="shared" ca="1" si="78"/>
        <v/>
      </c>
      <c r="I1682" s="43" t="str">
        <f t="shared" ca="1" si="79"/>
        <v>03</v>
      </c>
      <c r="J1682" s="28" t="str">
        <f ca="1">ДАННЫЕ!$F1682&amp;H1682&amp;I1682&amp;ДАННЫЕ!$I1682&amp;"m"&amp;IF(ДАННЫЕ!$I1682&gt;0,IF(ДАННЫЕ!$J1682&gt;0,0,1),"")&amp;"f"&amp;IF(ДАННЫЕ!$R1682&gt;0,IF(YEAR(ДАННЫЕ!$F$1)=YEAR(ДАННЫЕ!$R1682),1,0),0)&amp;"z"&amp;ДАННЫЕ!$R1682&amp;"p"&amp;ДАННЫЕ!$S1682&amp;"i"&amp;ДАННЫЕ!$T1682&amp;"h"&amp;ДАННЫЕ!$K1682&amp;"be"&amp;ДАННЫЕ!$BI1682&amp;"CD"&amp;IF(ДАННЫЕ!BF1682&gt;500,4,IF(ДАННЫЕ!BF1682&gt;350,3,IF(ДАННЫЕ!BF1682&gt;200,2,IF(ДАННЫЕ!BF1682&gt;0,1,0))))&amp;"g"&amp;B1682&amp;"d"&amp;H1682&amp;"l"&amp;ДАННЫЕ!AT1682&amp;"a"&amp;ДАННЫЕ!$V1682&amp;"v"&amp;R1682&amp;"k"&amp;ДАННЫЕ!$U1682&amp;"s"&amp;ДАННЫЕ!$Y1682&amp;"t"&amp;ДАННЫЕ!$X1682&amp;"b"&amp;IF(ДАННЫЕ!$Q1682&gt;1,1,0)&amp;"PP"&amp;ДАННЫЕ!Z1682&amp;"c"&amp;S1682&amp;"x"&amp;IF(ДАННЫЕ!$BY1682&gt;0,IF(YEAR(ДАННЫЕ!$F$1)=YEAR(ДАННЫЕ!$BY1682),1,0),0)&amp;"n"&amp;IF(ДАННЫЕ!$BZ1682&gt;0,IF(YEAR(ДАННЫЕ!$F$1)=YEAR(ДАННЫЕ!$BZ1682),1,0),0)&amp;"u"&amp;D1682&amp;"z"&amp;IF(ДАННЫЕ!$CL1682&gt;0,IF(YEAR(ДАННЫЕ!$F$1)&gt;YEAR(ДАННЫЕ!$CL1682),11,12),0)</f>
        <v>03mf0zpihbeCD0g0dlav0kstb0PPc0x0n0u0z0</v>
      </c>
      <c r="K1682" s="28" t="str">
        <f ca="1">ДАННЫЕ!$I1682&amp;"x"&amp;B1682&amp;"w"&amp;IF(T1682+ДАННЫЕ!AD1682+ДАННЫЕ!AE1682+ДАННЫЕ!AF1682+ДАННЫЕ!AG1682+ДАННЫЕ!AH1682+ДАННЫЕ!$AL1682+ДАННЫЕ!AI1682+ДАННЫЕ!AJ1682+ДАННЫЕ!AK1682+ДАННЫЕ!AP1682+ДАННЫЕ!AQ1682+ДАННЫЕ!AR1682+ДАННЫЕ!$AM1682+ДАННЫЕ!$AN1682+ДАННЫЕ!AS1682+ДАННЫЕ!AT1682&gt;0,1,0)&amp;IF(OR(T1682=2,ДАННЫЕ!AD1682=2,ДАННЫЕ!AE1682=2,ДАННЫЕ!AF1682=2,ДАННЫЕ!AG1682=2,ДАННЫЕ!AH1682=2,ДАННЫЕ!$AL1682=2,ДАННЫЕ!AI1682=2,ДАННЫЕ!AJ1682=2,ДАННЫЕ!AK1682=2,ДАННЫЕ!AP1682=2,ДАННЫЕ!AQ1682=2,ДАННЫЕ!AR1682=2,ДАННЫЕ!$AM1682=2,ДАННЫЕ!$AN1682=2,ДАННЫЕ!AS1682=2,ДАННЫЕ!AT1682=2),2,0)&amp;"t"&amp;IF(T1682&gt;0,"1"&amp;T1682,"00")&amp;"f"&amp;IF(ДАННЫЕ!$AC1682,"1"&amp;ДАННЫЕ!$AC1682,"00")&amp;"b"&amp;IF(ДАННЫЕ!$AD1682,"1"&amp;ДАННЫЕ!$AD1682,"00")&amp;"g"&amp;IF(ДАННЫЕ!$AF1682,"1"&amp;ДАННЫЕ!$AF1682,"00")&amp;"c"&amp;IF(ДАННЫЕ!$AG1682,"1"&amp;ДАННЫЕ!$AG1682,"00")&amp;"i"&amp;IF(ДАННЫЕ!$AH1682,"1"&amp;ДАННЫЕ!$AH1682,"00")&amp;"r"&amp;IF(ДАННЫЕ!$AL1682,"1"&amp;ДАННЫЕ!$AL1682,"00")&amp;"m"&amp;IF(ДАННЫЕ!$AI1682,"1"&amp;ДАННЫЕ!$AI1682,"00")&amp;"hS"&amp;IF(ДАННЫЕ!$AJ1682,"1"&amp;ДАННЫЕ!$AJ1682,"00")&amp;"hZ"&amp;IF(ДАННЫЕ!$AK1682,"1"&amp;ДАННЫЕ!$AK1682,"00")&amp;"p"&amp;IF(ДАННЫЕ!$AP1682,"1"&amp;ДАННЫЕ!$AP1682,"00")&amp;"k"&amp;IF(ДАННЫЕ!$AQ1682,"1"&amp;ДАННЫЕ!$AQ1682,"00")&amp;"z"&amp;IF(ДАННЫЕ!$AR1682,"1"&amp;ДАННЫЕ!$AR1682,"00")&amp;"j"&amp;IF(ДАННЫЕ!$AM1682,"1"&amp;ДАННЫЕ!$AM1682,"00")&amp;"n"&amp;IF(ДАННЫЕ!$AN1682,"1"&amp;ДАННЫЕ!$AN1682,"00")&amp;"E"&amp;ДАННЫЕ!BI1682&amp;"L"&amp;ДАННЫЕ!AO1682&amp;"h"&amp;IF(ДАННЫЕ!$AU1682&gt;0,1,0)&amp;"v"&amp;IF(ДАННЫЕ!$AW1682&gt;0,1,0)&amp;"a"&amp;IF(ДАННЫЕ!$AS1682,"1"&amp;ДАННЫЕ!$AS1682,"00")&amp;"s"&amp;IF(ДАННЫЕ!$AT1682,"1"&amp;ДАННЫЕ!$AT1682,"00")&amp;"u"&amp;IF(ДАННЫЕ!$CJ1682&gt;0,1,0)&amp;"y"&amp;B1682&amp;"d"&amp;H1682&amp;"e"&amp;F1682&amp;G1682</f>
        <v>x0w00t00f00b00g00c00i00r00m00hS00hZ00p00k00z00j00n00ELh0v0a00s00u0y0de</v>
      </c>
      <c r="L1682" s="28" t="str">
        <f ca="1">ДАННЫЕ!$I1682&amp;"VN"&amp;IF(ДАННЫЕ!AW1682&gt;0,11,10)&amp;"CD"&amp;IF(ДАННЫЕ!BF1682&gt;500,16,IF(ДАННЫЕ!BF1682&gt;350,15,IF(ДАННЫЕ!BF1682&gt;=200,14,IF(ДАННЫЕ!BF1682&gt;=100,13,IF(ДАННЫЕ!BF1682&gt;=50,12,IF(ДАННЫЕ!BF1682&gt;0,11,10))))))&amp;"AR"&amp;IF(ДАННЫЕ!BX1682&gt;0,1,0)&amp;"GD"&amp;B1682&amp;"VV"&amp;IF(E1682&gt;=5,IF(E1682&lt;18,1,0),0)</f>
        <v>VN10CD10AR0GD0VV0</v>
      </c>
      <c r="M1682" s="28" t="str">
        <f>ДАННЫЕ!$I1682&amp;"b"&amp;ДАННЫЕ!$BI1682&amp;"r"&amp;ДАННЫЕ!$BJ1682&amp;"CD"&amp;IF(ДАННЫЕ!BF1682&gt;0,IF(ДАННЫЕ!BF1682&lt;200,1,IF(ДАННЫЕ!BF1682&lt;350,2,3)),0)&amp;"h"&amp;IF(ДАННЫЕ!$BK1682+ДАННЫЕ!$BL1682+ДАННЫЕ!$BM1682&gt;0,1,0)&amp;"x"&amp;ДАННЫЕ!$BK1682&amp;"y"&amp;ДАННЫЕ!$BL1682&amp;"z"&amp;ДАННЫЕ!$BM1682&amp;"c"&amp;IF(ДАННЫЕ!$BK1682+ДАННЫЕ!$BL1682+ДАННЫЕ!$BM1682=3,1,0)&amp;"a"&amp;IF(ДАННЫЕ!$BQ1682+ДАННЫЕ!$BR1682&gt;0,1,0)&amp;"d"&amp;ДАННЫЕ!$BQ1682&amp;"v"&amp;ДАННЫЕ!$BR1682&amp;"p"&amp;ДАННЫЕ!$BS1682&amp;"n"&amp;ДАННЫЕ!$BU1682&amp;"t"&amp;ДАННЫЕ!$BV1682&amp;"o"&amp;ДАННЫЕ!$BT1682&amp;"l"&amp;IF(ДАННЫЕ!$BN1682&gt;0,1,0)&amp;ДАННЫЕ!$BN1682&amp;"g"&amp;ДАННЫЕ!$BO1682&amp;"s"&amp;ДАННЫЕ!$BP1682&amp;"DZ"&amp;IF(ДАННЫЕ!B1682-ДАННЫЕ!G1682 &lt; 60,IF(ДАННЫЕ!B1682-ДАННЫЕ!G1682 &gt;= 0,1,0),0)&amp;"u"&amp;IF(ДАННЫЕ!$CJ1682&gt;0,1,0)</f>
        <v>brCD0h0xyzc0a0dvpntol0gsDZ1u0</v>
      </c>
      <c r="N1682" s="28" t="str">
        <f ca="1">ДАННЫЕ!$F1682&amp;ДАННЫЕ!$I1682&amp;"g"&amp;B1682&amp;"cf"&amp;D1682&amp;"a"&amp;IF(ДАННЫЕ!$BX1682&gt;0,1,0)&amp;IF(ДАННЫЕ!$BF1682&gt;500,1,IF(ДАННЫЕ!$BF1682&gt;350,2,IF(ДАННЫЕ!$BF1682&gt;=200,3,IF(ДАННЫЕ!$BF1682&gt;=100,4,IF(ДАННЫЕ!$BF1682&gt;=50,5,IF(ДАННЫЕ!$BF1682&lt;50,6,0))))))&amp;"AR"&amp;IF(DATEDIF(ДАННЫЕ!$BX1682,ДАННЫЕ!$F$1,"y")&gt;1,1,0)&amp;"VG"&amp;IF(ДАННЫЕ!$BH1682="0",1,0)&amp;"o"&amp;IF(T1682+ДАННЫЕ!$AF1682+ДАННЫЕ!$AG1682+ДАННЫЕ!$AH1682+ДАННЫЕ!$AI1682+ДАННЫЕ!$AJ1682+ДАННЫЕ!$AP1682+ДАННЫЕ!$AQ1682+ДАННЫЕ!$AR1682+ДАННЫЕ!$AU1682+ДАННЫЕ!$AW1682+ДАННЫЕ!$AS1682+ДАННЫЕ!$AT1682&gt;0,1,0)&amp;"x"&amp;ДАННЫЕ!$AG1682&amp;"p"&amp;IF(ДАННЫЕ!$BY1682&gt;0,1,0)&amp;"v"&amp;IF(ДАННЫЕ!$BZ1682&gt;0,1,0)&amp;"n"&amp;ДАННЫЕ!$CA1682&amp;"t"&amp;ДАННЫЕ!$AY1682&amp;"k"&amp;ДАННЫЕ!$CB1682&amp;"q"&amp;ДАННЫЕ!$CC1682&amp;"w"&amp;ДАННЫЕ!$CD1682&amp;"e"&amp;ДАННЫЕ!$CE1682&amp;"m"&amp;ДАННЫЕ!$CF1682&amp;"c"&amp;ДАННЫЕ!$CG1682&amp;"z"&amp;ДАННЫЕ!$CH1682&amp;"d"&amp;IF(H1682=4,1,0)&amp;"s"&amp;IF(ДАННЫЕ!$J1682=1,0,1)&amp;"u"&amp;IF(ДАННЫЕ!$CJ1682&gt;0,1,0)</f>
        <v>g0cf0a06AR1VG0o0xp0v0ntkqwemczd0s1u0</v>
      </c>
      <c r="O1682" s="28" t="str">
        <f>ДАННЫЕ!$I1682&amp;"g"&amp;B1682&amp;A1682&amp;"f"&amp;P1682&amp;"c"&amp;IF(ДАННЫЕ!$U1682&gt;0,1,0)&amp;"s"&amp;IF(ДАННЫЕ!$Q1682&gt;0,IF(YEAR(ДАННЫЕ!$F$1)=YEAR(ДАННЫЕ!$Q1682),IF(MONTH(ДАННЫЕ!$F$1)=MONTH(ДАННЫЕ!$Q1682),111,11),1),0)&amp;"i"&amp;IF(ДАННЫЕ!$R1682+ДАННЫЕ!$S1682+ДАННЫЕ!$T1682=0,0,1)&amp;"h"&amp;IF(ДАННЫЕ!$P1682&gt;0,1,0)&amp;"p"&amp;IF(ДАННЫЕ!$CI1682&gt;0,IF(YEAR(ДАННЫЕ!$F$1)=YEAR(ДАННЫЕ!$CI1682),IF(MONTH(ДАННЫЕ!$F$1)=MONTH(ДАННЫЕ!$CI1682),111,11),1),0)&amp;"d"&amp;IF(ДАННЫЕ!$CJ1682&gt;0,IF(YEAR(ДАННЫЕ!$F$1)=YEAR(ДАННЫЕ!$CJ1682),IF(MONTH(ДАННЫЕ!$F$1)=MONTH(ДАННЫЕ!$CJ1682),111,11),1),0)&amp;"o"&amp;IF(ДАННЫЕ!$CK1682&gt;0,IF(MONTH(ДАННЫЕ!$F$1)=MONTH(ДАННЫЕ!$CK1682),111,11),0)&amp;"v"&amp;IF(ДАННЫЕ!$BE1682&gt;0,IF(MONTH(ДАННЫЕ!$F$1)=MONTH(ДАННЫЕ!$BE1682),111,11),0)</f>
        <v>g00f0c0s0i0h0p0d0o0v0</v>
      </c>
      <c r="P1682" s="15">
        <f t="shared" si="80"/>
        <v>0</v>
      </c>
      <c r="Q1682" s="15">
        <f>IF(ДАННЫЕ!$F$1&gt;ДАННЫЕ!$N1682,IF(YEAR(ДАННЫЕ!$F$1)=YEAR(ДАННЫЕ!M1682),1,0),0)</f>
        <v>0</v>
      </c>
      <c r="R1682" s="15">
        <f>IF(ДАННЫЕ!$F$1&gt;ДАННЫЕ!$N1682,IF(YEAR(ДАННЫЕ!$F$1)=YEAR(ДАННЫЕ!N1682),1,0),0)</f>
        <v>0</v>
      </c>
      <c r="S1682" s="15">
        <f>IF(ДАННЫЕ!$AA1682="2А",1,IF(ДАННЫЕ!$AA1682="2Б",2,IF(ДАННЫЕ!$AA1682="2В",3,IF(ДАННЫЕ!$AA1682=3,4,IF(ДАННЫЕ!$AA1682="4А",5,IF(ДАННЫЕ!$AA1682="4Б",6,IF(ДАННЫЕ!$AA1682="4В",7,IF(ДАННЫЕ!$AA1682=5,8,0))))))))</f>
        <v>0</v>
      </c>
      <c r="T1682" s="15">
        <f>IF(OR(ДАННЫЕ!$AC1682=2,ДАННЫЕ!$AD1682=2,ДАННЫЕ!$AE1682=2),2,IF(OR(ДАННЫЕ!$AC1682=1,ДАННЫЕ!$AD1682=1,ДАННЫЕ!$AE1682=1),1,0))</f>
        <v>0</v>
      </c>
    </row>
    <row r="1683" spans="1:20" x14ac:dyDescent="0.2">
      <c r="A1683" s="78">
        <f>IF(B1683&gt;0,IF(MONTH(ДАННЫЕ!$F$1)=MONTH(ДАННЫЕ!$B1683),1,0),0)</f>
        <v>0</v>
      </c>
      <c r="B1683" s="14">
        <f>IF(ДАННЫЕ!$B1683&gt;0,IF(YEAR(ДАННЫЕ!$F$1)=YEAR(ДАННЫЕ!$B1683),1,0),0)</f>
        <v>0</v>
      </c>
      <c r="C1683" s="14">
        <f>IF(ДАННЫЕ!$CM1683&gt;0,IF(YEAR(ДАННЫЕ!$F$1)=YEAR(ДАННЫЕ!$CM1683),1,0),0)</f>
        <v>0</v>
      </c>
      <c r="D1683" s="14">
        <f>IF(ДАННЫЕ!$CJ1683&gt;0,IF(ДАННЫЕ!$CL1683&gt;ДАННЫЕ!$F$1,1,IF(ДАННЫЕ!$CL1683&gt;0,0,1)),0)</f>
        <v>0</v>
      </c>
      <c r="E1683" s="43" t="str">
        <f ca="1">IF(ДАННЫЕ!$F$1&gt;0,IF(ДАННЫЕ!$G1683&gt;0,DATEDIF(ДАННЫЕ!$G1683,ДАННЫЕ!$F$1,"y"),""),IF(ДАННЫЕ!$G1683&gt;0,DATEDIF(ДАННЫЕ!$G1683,TODAY(),"y"),""))</f>
        <v/>
      </c>
      <c r="F1683" s="43" t="str">
        <f xml:space="preserve"> IF(ДАННЫЕ!$F1683="М",IF(E1683&gt;=18,IF(E1683&lt;60,1,""),""),"")&amp;IF(ДАННЫЕ!$F1683="Ж",IF(E1683&gt;=18,IF(E1683&lt;55,1,""),""),"")</f>
        <v/>
      </c>
      <c r="G1683" s="43" t="str">
        <f xml:space="preserve"> IF(ДАННЫЕ!$F1683="М",IF(E1683&gt;=60,2,""),"")&amp;IF(ДАННЫЕ!$F1683="Ж",IF(E1683&gt;=55,2,""),"")</f>
        <v/>
      </c>
      <c r="H1683" s="43" t="str">
        <f t="shared" ca="1" si="78"/>
        <v/>
      </c>
      <c r="I1683" s="43" t="str">
        <f t="shared" ca="1" si="79"/>
        <v>03</v>
      </c>
      <c r="J1683" s="28" t="str">
        <f ca="1">ДАННЫЕ!$F1683&amp;H1683&amp;I1683&amp;ДАННЫЕ!$I1683&amp;"m"&amp;IF(ДАННЫЕ!$I1683&gt;0,IF(ДАННЫЕ!$J1683&gt;0,0,1),"")&amp;"f"&amp;IF(ДАННЫЕ!$R1683&gt;0,IF(YEAR(ДАННЫЕ!$F$1)=YEAR(ДАННЫЕ!$R1683),1,0),0)&amp;"z"&amp;ДАННЫЕ!$R1683&amp;"p"&amp;ДАННЫЕ!$S1683&amp;"i"&amp;ДАННЫЕ!$T1683&amp;"h"&amp;ДАННЫЕ!$K1683&amp;"be"&amp;ДАННЫЕ!$BI1683&amp;"CD"&amp;IF(ДАННЫЕ!BF1683&gt;500,4,IF(ДАННЫЕ!BF1683&gt;350,3,IF(ДАННЫЕ!BF1683&gt;200,2,IF(ДАННЫЕ!BF1683&gt;0,1,0))))&amp;"g"&amp;B1683&amp;"d"&amp;H1683&amp;"l"&amp;ДАННЫЕ!AT1683&amp;"a"&amp;ДАННЫЕ!$V1683&amp;"v"&amp;R1683&amp;"k"&amp;ДАННЫЕ!$U1683&amp;"s"&amp;ДАННЫЕ!$Y1683&amp;"t"&amp;ДАННЫЕ!$X1683&amp;"b"&amp;IF(ДАННЫЕ!$Q1683&gt;1,1,0)&amp;"PP"&amp;ДАННЫЕ!Z1683&amp;"c"&amp;S1683&amp;"x"&amp;IF(ДАННЫЕ!$BY1683&gt;0,IF(YEAR(ДАННЫЕ!$F$1)=YEAR(ДАННЫЕ!$BY1683),1,0),0)&amp;"n"&amp;IF(ДАННЫЕ!$BZ1683&gt;0,IF(YEAR(ДАННЫЕ!$F$1)=YEAR(ДАННЫЕ!$BZ1683),1,0),0)&amp;"u"&amp;D1683&amp;"z"&amp;IF(ДАННЫЕ!$CL1683&gt;0,IF(YEAR(ДАННЫЕ!$F$1)&gt;YEAR(ДАННЫЕ!$CL1683),11,12),0)</f>
        <v>03mf0zpihbeCD0g0dlav0kstb0PPc0x0n0u0z0</v>
      </c>
      <c r="K1683" s="28" t="str">
        <f ca="1">ДАННЫЕ!$I1683&amp;"x"&amp;B1683&amp;"w"&amp;IF(T1683+ДАННЫЕ!AD1683+ДАННЫЕ!AE1683+ДАННЫЕ!AF1683+ДАННЫЕ!AG1683+ДАННЫЕ!AH1683+ДАННЫЕ!$AL1683+ДАННЫЕ!AI1683+ДАННЫЕ!AJ1683+ДАННЫЕ!AK1683+ДАННЫЕ!AP1683+ДАННЫЕ!AQ1683+ДАННЫЕ!AR1683+ДАННЫЕ!$AM1683+ДАННЫЕ!$AN1683+ДАННЫЕ!AS1683+ДАННЫЕ!AT1683&gt;0,1,0)&amp;IF(OR(T1683=2,ДАННЫЕ!AD1683=2,ДАННЫЕ!AE1683=2,ДАННЫЕ!AF1683=2,ДАННЫЕ!AG1683=2,ДАННЫЕ!AH1683=2,ДАННЫЕ!$AL1683=2,ДАННЫЕ!AI1683=2,ДАННЫЕ!AJ1683=2,ДАННЫЕ!AK1683=2,ДАННЫЕ!AP1683=2,ДАННЫЕ!AQ1683=2,ДАННЫЕ!AR1683=2,ДАННЫЕ!$AM1683=2,ДАННЫЕ!$AN1683=2,ДАННЫЕ!AS1683=2,ДАННЫЕ!AT1683=2),2,0)&amp;"t"&amp;IF(T1683&gt;0,"1"&amp;T1683,"00")&amp;"f"&amp;IF(ДАННЫЕ!$AC1683,"1"&amp;ДАННЫЕ!$AC1683,"00")&amp;"b"&amp;IF(ДАННЫЕ!$AD1683,"1"&amp;ДАННЫЕ!$AD1683,"00")&amp;"g"&amp;IF(ДАННЫЕ!$AF1683,"1"&amp;ДАННЫЕ!$AF1683,"00")&amp;"c"&amp;IF(ДАННЫЕ!$AG1683,"1"&amp;ДАННЫЕ!$AG1683,"00")&amp;"i"&amp;IF(ДАННЫЕ!$AH1683,"1"&amp;ДАННЫЕ!$AH1683,"00")&amp;"r"&amp;IF(ДАННЫЕ!$AL1683,"1"&amp;ДАННЫЕ!$AL1683,"00")&amp;"m"&amp;IF(ДАННЫЕ!$AI1683,"1"&amp;ДАННЫЕ!$AI1683,"00")&amp;"hS"&amp;IF(ДАННЫЕ!$AJ1683,"1"&amp;ДАННЫЕ!$AJ1683,"00")&amp;"hZ"&amp;IF(ДАННЫЕ!$AK1683,"1"&amp;ДАННЫЕ!$AK1683,"00")&amp;"p"&amp;IF(ДАННЫЕ!$AP1683,"1"&amp;ДАННЫЕ!$AP1683,"00")&amp;"k"&amp;IF(ДАННЫЕ!$AQ1683,"1"&amp;ДАННЫЕ!$AQ1683,"00")&amp;"z"&amp;IF(ДАННЫЕ!$AR1683,"1"&amp;ДАННЫЕ!$AR1683,"00")&amp;"j"&amp;IF(ДАННЫЕ!$AM1683,"1"&amp;ДАННЫЕ!$AM1683,"00")&amp;"n"&amp;IF(ДАННЫЕ!$AN1683,"1"&amp;ДАННЫЕ!$AN1683,"00")&amp;"E"&amp;ДАННЫЕ!BI1683&amp;"L"&amp;ДАННЫЕ!AO1683&amp;"h"&amp;IF(ДАННЫЕ!$AU1683&gt;0,1,0)&amp;"v"&amp;IF(ДАННЫЕ!$AW1683&gt;0,1,0)&amp;"a"&amp;IF(ДАННЫЕ!$AS1683,"1"&amp;ДАННЫЕ!$AS1683,"00")&amp;"s"&amp;IF(ДАННЫЕ!$AT1683,"1"&amp;ДАННЫЕ!$AT1683,"00")&amp;"u"&amp;IF(ДАННЫЕ!$CJ1683&gt;0,1,0)&amp;"y"&amp;B1683&amp;"d"&amp;H1683&amp;"e"&amp;F1683&amp;G1683</f>
        <v>x0w00t00f00b00g00c00i00r00m00hS00hZ00p00k00z00j00n00ELh0v0a00s00u0y0de</v>
      </c>
      <c r="L1683" s="28" t="str">
        <f ca="1">ДАННЫЕ!$I1683&amp;"VN"&amp;IF(ДАННЫЕ!AW1683&gt;0,11,10)&amp;"CD"&amp;IF(ДАННЫЕ!BF1683&gt;500,16,IF(ДАННЫЕ!BF1683&gt;350,15,IF(ДАННЫЕ!BF1683&gt;=200,14,IF(ДАННЫЕ!BF1683&gt;=100,13,IF(ДАННЫЕ!BF1683&gt;=50,12,IF(ДАННЫЕ!BF1683&gt;0,11,10))))))&amp;"AR"&amp;IF(ДАННЫЕ!BX1683&gt;0,1,0)&amp;"GD"&amp;B1683&amp;"VV"&amp;IF(E1683&gt;=5,IF(E1683&lt;18,1,0),0)</f>
        <v>VN10CD10AR0GD0VV0</v>
      </c>
      <c r="M1683" s="28" t="str">
        <f>ДАННЫЕ!$I1683&amp;"b"&amp;ДАННЫЕ!$BI1683&amp;"r"&amp;ДАННЫЕ!$BJ1683&amp;"CD"&amp;IF(ДАННЫЕ!BF1683&gt;0,IF(ДАННЫЕ!BF1683&lt;200,1,IF(ДАННЫЕ!BF1683&lt;350,2,3)),0)&amp;"h"&amp;IF(ДАННЫЕ!$BK1683+ДАННЫЕ!$BL1683+ДАННЫЕ!$BM1683&gt;0,1,0)&amp;"x"&amp;ДАННЫЕ!$BK1683&amp;"y"&amp;ДАННЫЕ!$BL1683&amp;"z"&amp;ДАННЫЕ!$BM1683&amp;"c"&amp;IF(ДАННЫЕ!$BK1683+ДАННЫЕ!$BL1683+ДАННЫЕ!$BM1683=3,1,0)&amp;"a"&amp;IF(ДАННЫЕ!$BQ1683+ДАННЫЕ!$BR1683&gt;0,1,0)&amp;"d"&amp;ДАННЫЕ!$BQ1683&amp;"v"&amp;ДАННЫЕ!$BR1683&amp;"p"&amp;ДАННЫЕ!$BS1683&amp;"n"&amp;ДАННЫЕ!$BU1683&amp;"t"&amp;ДАННЫЕ!$BV1683&amp;"o"&amp;ДАННЫЕ!$BT1683&amp;"l"&amp;IF(ДАННЫЕ!$BN1683&gt;0,1,0)&amp;ДАННЫЕ!$BN1683&amp;"g"&amp;ДАННЫЕ!$BO1683&amp;"s"&amp;ДАННЫЕ!$BP1683&amp;"DZ"&amp;IF(ДАННЫЕ!B1683-ДАННЫЕ!G1683 &lt; 60,IF(ДАННЫЕ!B1683-ДАННЫЕ!G1683 &gt;= 0,1,0),0)&amp;"u"&amp;IF(ДАННЫЕ!$CJ1683&gt;0,1,0)</f>
        <v>brCD0h0xyzc0a0dvpntol0gsDZ1u0</v>
      </c>
      <c r="N1683" s="28" t="str">
        <f ca="1">ДАННЫЕ!$F1683&amp;ДАННЫЕ!$I1683&amp;"g"&amp;B1683&amp;"cf"&amp;D1683&amp;"a"&amp;IF(ДАННЫЕ!$BX1683&gt;0,1,0)&amp;IF(ДАННЫЕ!$BF1683&gt;500,1,IF(ДАННЫЕ!$BF1683&gt;350,2,IF(ДАННЫЕ!$BF1683&gt;=200,3,IF(ДАННЫЕ!$BF1683&gt;=100,4,IF(ДАННЫЕ!$BF1683&gt;=50,5,IF(ДАННЫЕ!$BF1683&lt;50,6,0))))))&amp;"AR"&amp;IF(DATEDIF(ДАННЫЕ!$BX1683,ДАННЫЕ!$F$1,"y")&gt;1,1,0)&amp;"VG"&amp;IF(ДАННЫЕ!$BH1683="0",1,0)&amp;"o"&amp;IF(T1683+ДАННЫЕ!$AF1683+ДАННЫЕ!$AG1683+ДАННЫЕ!$AH1683+ДАННЫЕ!$AI1683+ДАННЫЕ!$AJ1683+ДАННЫЕ!$AP1683+ДАННЫЕ!$AQ1683+ДАННЫЕ!$AR1683+ДАННЫЕ!$AU1683+ДАННЫЕ!$AW1683+ДАННЫЕ!$AS1683+ДАННЫЕ!$AT1683&gt;0,1,0)&amp;"x"&amp;ДАННЫЕ!$AG1683&amp;"p"&amp;IF(ДАННЫЕ!$BY1683&gt;0,1,0)&amp;"v"&amp;IF(ДАННЫЕ!$BZ1683&gt;0,1,0)&amp;"n"&amp;ДАННЫЕ!$CA1683&amp;"t"&amp;ДАННЫЕ!$AY1683&amp;"k"&amp;ДАННЫЕ!$CB1683&amp;"q"&amp;ДАННЫЕ!$CC1683&amp;"w"&amp;ДАННЫЕ!$CD1683&amp;"e"&amp;ДАННЫЕ!$CE1683&amp;"m"&amp;ДАННЫЕ!$CF1683&amp;"c"&amp;ДАННЫЕ!$CG1683&amp;"z"&amp;ДАННЫЕ!$CH1683&amp;"d"&amp;IF(H1683=4,1,0)&amp;"s"&amp;IF(ДАННЫЕ!$J1683=1,0,1)&amp;"u"&amp;IF(ДАННЫЕ!$CJ1683&gt;0,1,0)</f>
        <v>g0cf0a06AR1VG0o0xp0v0ntkqwemczd0s1u0</v>
      </c>
      <c r="O1683" s="28" t="str">
        <f>ДАННЫЕ!$I1683&amp;"g"&amp;B1683&amp;A1683&amp;"f"&amp;P1683&amp;"c"&amp;IF(ДАННЫЕ!$U1683&gt;0,1,0)&amp;"s"&amp;IF(ДАННЫЕ!$Q1683&gt;0,IF(YEAR(ДАННЫЕ!$F$1)=YEAR(ДАННЫЕ!$Q1683),IF(MONTH(ДАННЫЕ!$F$1)=MONTH(ДАННЫЕ!$Q1683),111,11),1),0)&amp;"i"&amp;IF(ДАННЫЕ!$R1683+ДАННЫЕ!$S1683+ДАННЫЕ!$T1683=0,0,1)&amp;"h"&amp;IF(ДАННЫЕ!$P1683&gt;0,1,0)&amp;"p"&amp;IF(ДАННЫЕ!$CI1683&gt;0,IF(YEAR(ДАННЫЕ!$F$1)=YEAR(ДАННЫЕ!$CI1683),IF(MONTH(ДАННЫЕ!$F$1)=MONTH(ДАННЫЕ!$CI1683),111,11),1),0)&amp;"d"&amp;IF(ДАННЫЕ!$CJ1683&gt;0,IF(YEAR(ДАННЫЕ!$F$1)=YEAR(ДАННЫЕ!$CJ1683),IF(MONTH(ДАННЫЕ!$F$1)=MONTH(ДАННЫЕ!$CJ1683),111,11),1),0)&amp;"o"&amp;IF(ДАННЫЕ!$CK1683&gt;0,IF(MONTH(ДАННЫЕ!$F$1)=MONTH(ДАННЫЕ!$CK1683),111,11),0)&amp;"v"&amp;IF(ДАННЫЕ!$BE1683&gt;0,IF(MONTH(ДАННЫЕ!$F$1)=MONTH(ДАННЫЕ!$BE1683),111,11),0)</f>
        <v>g00f0c0s0i0h0p0d0o0v0</v>
      </c>
      <c r="P1683" s="15">
        <f t="shared" si="80"/>
        <v>0</v>
      </c>
      <c r="Q1683" s="15">
        <f>IF(ДАННЫЕ!$F$1&gt;ДАННЫЕ!$N1683,IF(YEAR(ДАННЫЕ!$F$1)=YEAR(ДАННЫЕ!M1683),1,0),0)</f>
        <v>0</v>
      </c>
      <c r="R1683" s="15">
        <f>IF(ДАННЫЕ!$F$1&gt;ДАННЫЕ!$N1683,IF(YEAR(ДАННЫЕ!$F$1)=YEAR(ДАННЫЕ!N1683),1,0),0)</f>
        <v>0</v>
      </c>
      <c r="S1683" s="15">
        <f>IF(ДАННЫЕ!$AA1683="2А",1,IF(ДАННЫЕ!$AA1683="2Б",2,IF(ДАННЫЕ!$AA1683="2В",3,IF(ДАННЫЕ!$AA1683=3,4,IF(ДАННЫЕ!$AA1683="4А",5,IF(ДАННЫЕ!$AA1683="4Б",6,IF(ДАННЫЕ!$AA1683="4В",7,IF(ДАННЫЕ!$AA1683=5,8,0))))))))</f>
        <v>0</v>
      </c>
      <c r="T1683" s="15">
        <f>IF(OR(ДАННЫЕ!$AC1683=2,ДАННЫЕ!$AD1683=2,ДАННЫЕ!$AE1683=2),2,IF(OR(ДАННЫЕ!$AC1683=1,ДАННЫЕ!$AD1683=1,ДАННЫЕ!$AE1683=1),1,0))</f>
        <v>0</v>
      </c>
    </row>
    <row r="1684" spans="1:20" x14ac:dyDescent="0.2">
      <c r="A1684" s="78">
        <f>IF(B1684&gt;0,IF(MONTH(ДАННЫЕ!$F$1)=MONTH(ДАННЫЕ!$B1684),1,0),0)</f>
        <v>0</v>
      </c>
      <c r="B1684" s="14">
        <f>IF(ДАННЫЕ!$B1684&gt;0,IF(YEAR(ДАННЫЕ!$F$1)=YEAR(ДАННЫЕ!$B1684),1,0),0)</f>
        <v>0</v>
      </c>
      <c r="C1684" s="14">
        <f>IF(ДАННЫЕ!$CM1684&gt;0,IF(YEAR(ДАННЫЕ!$F$1)=YEAR(ДАННЫЕ!$CM1684),1,0),0)</f>
        <v>0</v>
      </c>
      <c r="D1684" s="14">
        <f>IF(ДАННЫЕ!$CJ1684&gt;0,IF(ДАННЫЕ!$CL1684&gt;ДАННЫЕ!$F$1,1,IF(ДАННЫЕ!$CL1684&gt;0,0,1)),0)</f>
        <v>0</v>
      </c>
      <c r="E1684" s="43" t="str">
        <f ca="1">IF(ДАННЫЕ!$F$1&gt;0,IF(ДАННЫЕ!$G1684&gt;0,DATEDIF(ДАННЫЕ!$G1684,ДАННЫЕ!$F$1,"y"),""),IF(ДАННЫЕ!$G1684&gt;0,DATEDIF(ДАННЫЕ!$G1684,TODAY(),"y"),""))</f>
        <v/>
      </c>
      <c r="F1684" s="43" t="str">
        <f xml:space="preserve"> IF(ДАННЫЕ!$F1684="М",IF(E1684&gt;=18,IF(E1684&lt;60,1,""),""),"")&amp;IF(ДАННЫЕ!$F1684="Ж",IF(E1684&gt;=18,IF(E1684&lt;55,1,""),""),"")</f>
        <v/>
      </c>
      <c r="G1684" s="43" t="str">
        <f xml:space="preserve"> IF(ДАННЫЕ!$F1684="М",IF(E1684&gt;=60,2,""),"")&amp;IF(ДАННЫЕ!$F1684="Ж",IF(E1684&gt;=55,2,""),"")</f>
        <v/>
      </c>
      <c r="H1684" s="43" t="str">
        <f t="shared" ca="1" si="78"/>
        <v/>
      </c>
      <c r="I1684" s="43" t="str">
        <f t="shared" ca="1" si="79"/>
        <v>03</v>
      </c>
      <c r="J1684" s="28" t="str">
        <f ca="1">ДАННЫЕ!$F1684&amp;H1684&amp;I1684&amp;ДАННЫЕ!$I1684&amp;"m"&amp;IF(ДАННЫЕ!$I1684&gt;0,IF(ДАННЫЕ!$J1684&gt;0,0,1),"")&amp;"f"&amp;IF(ДАННЫЕ!$R1684&gt;0,IF(YEAR(ДАННЫЕ!$F$1)=YEAR(ДАННЫЕ!$R1684),1,0),0)&amp;"z"&amp;ДАННЫЕ!$R1684&amp;"p"&amp;ДАННЫЕ!$S1684&amp;"i"&amp;ДАННЫЕ!$T1684&amp;"h"&amp;ДАННЫЕ!$K1684&amp;"be"&amp;ДАННЫЕ!$BI1684&amp;"CD"&amp;IF(ДАННЫЕ!BF1684&gt;500,4,IF(ДАННЫЕ!BF1684&gt;350,3,IF(ДАННЫЕ!BF1684&gt;200,2,IF(ДАННЫЕ!BF1684&gt;0,1,0))))&amp;"g"&amp;B1684&amp;"d"&amp;H1684&amp;"l"&amp;ДАННЫЕ!AT1684&amp;"a"&amp;ДАННЫЕ!$V1684&amp;"v"&amp;R1684&amp;"k"&amp;ДАННЫЕ!$U1684&amp;"s"&amp;ДАННЫЕ!$Y1684&amp;"t"&amp;ДАННЫЕ!$X1684&amp;"b"&amp;IF(ДАННЫЕ!$Q1684&gt;1,1,0)&amp;"PP"&amp;ДАННЫЕ!Z1684&amp;"c"&amp;S1684&amp;"x"&amp;IF(ДАННЫЕ!$BY1684&gt;0,IF(YEAR(ДАННЫЕ!$F$1)=YEAR(ДАННЫЕ!$BY1684),1,0),0)&amp;"n"&amp;IF(ДАННЫЕ!$BZ1684&gt;0,IF(YEAR(ДАННЫЕ!$F$1)=YEAR(ДАННЫЕ!$BZ1684),1,0),0)&amp;"u"&amp;D1684&amp;"z"&amp;IF(ДАННЫЕ!$CL1684&gt;0,IF(YEAR(ДАННЫЕ!$F$1)&gt;YEAR(ДАННЫЕ!$CL1684),11,12),0)</f>
        <v>03mf0zpihbeCD0g0dlav0kstb0PPc0x0n0u0z0</v>
      </c>
      <c r="K1684" s="28" t="str">
        <f ca="1">ДАННЫЕ!$I1684&amp;"x"&amp;B1684&amp;"w"&amp;IF(T1684+ДАННЫЕ!AD1684+ДАННЫЕ!AE1684+ДАННЫЕ!AF1684+ДАННЫЕ!AG1684+ДАННЫЕ!AH1684+ДАННЫЕ!$AL1684+ДАННЫЕ!AI1684+ДАННЫЕ!AJ1684+ДАННЫЕ!AK1684+ДАННЫЕ!AP1684+ДАННЫЕ!AQ1684+ДАННЫЕ!AR1684+ДАННЫЕ!$AM1684+ДАННЫЕ!$AN1684+ДАННЫЕ!AS1684+ДАННЫЕ!AT1684&gt;0,1,0)&amp;IF(OR(T1684=2,ДАННЫЕ!AD1684=2,ДАННЫЕ!AE1684=2,ДАННЫЕ!AF1684=2,ДАННЫЕ!AG1684=2,ДАННЫЕ!AH1684=2,ДАННЫЕ!$AL1684=2,ДАННЫЕ!AI1684=2,ДАННЫЕ!AJ1684=2,ДАННЫЕ!AK1684=2,ДАННЫЕ!AP1684=2,ДАННЫЕ!AQ1684=2,ДАННЫЕ!AR1684=2,ДАННЫЕ!$AM1684=2,ДАННЫЕ!$AN1684=2,ДАННЫЕ!AS1684=2,ДАННЫЕ!AT1684=2),2,0)&amp;"t"&amp;IF(T1684&gt;0,"1"&amp;T1684,"00")&amp;"f"&amp;IF(ДАННЫЕ!$AC1684,"1"&amp;ДАННЫЕ!$AC1684,"00")&amp;"b"&amp;IF(ДАННЫЕ!$AD1684,"1"&amp;ДАННЫЕ!$AD1684,"00")&amp;"g"&amp;IF(ДАННЫЕ!$AF1684,"1"&amp;ДАННЫЕ!$AF1684,"00")&amp;"c"&amp;IF(ДАННЫЕ!$AG1684,"1"&amp;ДАННЫЕ!$AG1684,"00")&amp;"i"&amp;IF(ДАННЫЕ!$AH1684,"1"&amp;ДАННЫЕ!$AH1684,"00")&amp;"r"&amp;IF(ДАННЫЕ!$AL1684,"1"&amp;ДАННЫЕ!$AL1684,"00")&amp;"m"&amp;IF(ДАННЫЕ!$AI1684,"1"&amp;ДАННЫЕ!$AI1684,"00")&amp;"hS"&amp;IF(ДАННЫЕ!$AJ1684,"1"&amp;ДАННЫЕ!$AJ1684,"00")&amp;"hZ"&amp;IF(ДАННЫЕ!$AK1684,"1"&amp;ДАННЫЕ!$AK1684,"00")&amp;"p"&amp;IF(ДАННЫЕ!$AP1684,"1"&amp;ДАННЫЕ!$AP1684,"00")&amp;"k"&amp;IF(ДАННЫЕ!$AQ1684,"1"&amp;ДАННЫЕ!$AQ1684,"00")&amp;"z"&amp;IF(ДАННЫЕ!$AR1684,"1"&amp;ДАННЫЕ!$AR1684,"00")&amp;"j"&amp;IF(ДАННЫЕ!$AM1684,"1"&amp;ДАННЫЕ!$AM1684,"00")&amp;"n"&amp;IF(ДАННЫЕ!$AN1684,"1"&amp;ДАННЫЕ!$AN1684,"00")&amp;"E"&amp;ДАННЫЕ!BI1684&amp;"L"&amp;ДАННЫЕ!AO1684&amp;"h"&amp;IF(ДАННЫЕ!$AU1684&gt;0,1,0)&amp;"v"&amp;IF(ДАННЫЕ!$AW1684&gt;0,1,0)&amp;"a"&amp;IF(ДАННЫЕ!$AS1684,"1"&amp;ДАННЫЕ!$AS1684,"00")&amp;"s"&amp;IF(ДАННЫЕ!$AT1684,"1"&amp;ДАННЫЕ!$AT1684,"00")&amp;"u"&amp;IF(ДАННЫЕ!$CJ1684&gt;0,1,0)&amp;"y"&amp;B1684&amp;"d"&amp;H1684&amp;"e"&amp;F1684&amp;G1684</f>
        <v>x0w00t00f00b00g00c00i00r00m00hS00hZ00p00k00z00j00n00ELh0v0a00s00u0y0de</v>
      </c>
      <c r="L1684" s="28" t="str">
        <f ca="1">ДАННЫЕ!$I1684&amp;"VN"&amp;IF(ДАННЫЕ!AW1684&gt;0,11,10)&amp;"CD"&amp;IF(ДАННЫЕ!BF1684&gt;500,16,IF(ДАННЫЕ!BF1684&gt;350,15,IF(ДАННЫЕ!BF1684&gt;=200,14,IF(ДАННЫЕ!BF1684&gt;=100,13,IF(ДАННЫЕ!BF1684&gt;=50,12,IF(ДАННЫЕ!BF1684&gt;0,11,10))))))&amp;"AR"&amp;IF(ДАННЫЕ!BX1684&gt;0,1,0)&amp;"GD"&amp;B1684&amp;"VV"&amp;IF(E1684&gt;=5,IF(E1684&lt;18,1,0),0)</f>
        <v>VN10CD10AR0GD0VV0</v>
      </c>
      <c r="M1684" s="28" t="str">
        <f>ДАННЫЕ!$I1684&amp;"b"&amp;ДАННЫЕ!$BI1684&amp;"r"&amp;ДАННЫЕ!$BJ1684&amp;"CD"&amp;IF(ДАННЫЕ!BF1684&gt;0,IF(ДАННЫЕ!BF1684&lt;200,1,IF(ДАННЫЕ!BF1684&lt;350,2,3)),0)&amp;"h"&amp;IF(ДАННЫЕ!$BK1684+ДАННЫЕ!$BL1684+ДАННЫЕ!$BM1684&gt;0,1,0)&amp;"x"&amp;ДАННЫЕ!$BK1684&amp;"y"&amp;ДАННЫЕ!$BL1684&amp;"z"&amp;ДАННЫЕ!$BM1684&amp;"c"&amp;IF(ДАННЫЕ!$BK1684+ДАННЫЕ!$BL1684+ДАННЫЕ!$BM1684=3,1,0)&amp;"a"&amp;IF(ДАННЫЕ!$BQ1684+ДАННЫЕ!$BR1684&gt;0,1,0)&amp;"d"&amp;ДАННЫЕ!$BQ1684&amp;"v"&amp;ДАННЫЕ!$BR1684&amp;"p"&amp;ДАННЫЕ!$BS1684&amp;"n"&amp;ДАННЫЕ!$BU1684&amp;"t"&amp;ДАННЫЕ!$BV1684&amp;"o"&amp;ДАННЫЕ!$BT1684&amp;"l"&amp;IF(ДАННЫЕ!$BN1684&gt;0,1,0)&amp;ДАННЫЕ!$BN1684&amp;"g"&amp;ДАННЫЕ!$BO1684&amp;"s"&amp;ДАННЫЕ!$BP1684&amp;"DZ"&amp;IF(ДАННЫЕ!B1684-ДАННЫЕ!G1684 &lt; 60,IF(ДАННЫЕ!B1684-ДАННЫЕ!G1684 &gt;= 0,1,0),0)&amp;"u"&amp;IF(ДАННЫЕ!$CJ1684&gt;0,1,0)</f>
        <v>brCD0h0xyzc0a0dvpntol0gsDZ1u0</v>
      </c>
      <c r="N1684" s="28" t="str">
        <f ca="1">ДАННЫЕ!$F1684&amp;ДАННЫЕ!$I1684&amp;"g"&amp;B1684&amp;"cf"&amp;D1684&amp;"a"&amp;IF(ДАННЫЕ!$BX1684&gt;0,1,0)&amp;IF(ДАННЫЕ!$BF1684&gt;500,1,IF(ДАННЫЕ!$BF1684&gt;350,2,IF(ДАННЫЕ!$BF1684&gt;=200,3,IF(ДАННЫЕ!$BF1684&gt;=100,4,IF(ДАННЫЕ!$BF1684&gt;=50,5,IF(ДАННЫЕ!$BF1684&lt;50,6,0))))))&amp;"AR"&amp;IF(DATEDIF(ДАННЫЕ!$BX1684,ДАННЫЕ!$F$1,"y")&gt;1,1,0)&amp;"VG"&amp;IF(ДАННЫЕ!$BH1684="0",1,0)&amp;"o"&amp;IF(T1684+ДАННЫЕ!$AF1684+ДАННЫЕ!$AG1684+ДАННЫЕ!$AH1684+ДАННЫЕ!$AI1684+ДАННЫЕ!$AJ1684+ДАННЫЕ!$AP1684+ДАННЫЕ!$AQ1684+ДАННЫЕ!$AR1684+ДАННЫЕ!$AU1684+ДАННЫЕ!$AW1684+ДАННЫЕ!$AS1684+ДАННЫЕ!$AT1684&gt;0,1,0)&amp;"x"&amp;ДАННЫЕ!$AG1684&amp;"p"&amp;IF(ДАННЫЕ!$BY1684&gt;0,1,0)&amp;"v"&amp;IF(ДАННЫЕ!$BZ1684&gt;0,1,0)&amp;"n"&amp;ДАННЫЕ!$CA1684&amp;"t"&amp;ДАННЫЕ!$AY1684&amp;"k"&amp;ДАННЫЕ!$CB1684&amp;"q"&amp;ДАННЫЕ!$CC1684&amp;"w"&amp;ДАННЫЕ!$CD1684&amp;"e"&amp;ДАННЫЕ!$CE1684&amp;"m"&amp;ДАННЫЕ!$CF1684&amp;"c"&amp;ДАННЫЕ!$CG1684&amp;"z"&amp;ДАННЫЕ!$CH1684&amp;"d"&amp;IF(H1684=4,1,0)&amp;"s"&amp;IF(ДАННЫЕ!$J1684=1,0,1)&amp;"u"&amp;IF(ДАННЫЕ!$CJ1684&gt;0,1,0)</f>
        <v>g0cf0a06AR1VG0o0xp0v0ntkqwemczd0s1u0</v>
      </c>
      <c r="O1684" s="28" t="str">
        <f>ДАННЫЕ!$I1684&amp;"g"&amp;B1684&amp;A1684&amp;"f"&amp;P1684&amp;"c"&amp;IF(ДАННЫЕ!$U1684&gt;0,1,0)&amp;"s"&amp;IF(ДАННЫЕ!$Q1684&gt;0,IF(YEAR(ДАННЫЕ!$F$1)=YEAR(ДАННЫЕ!$Q1684),IF(MONTH(ДАННЫЕ!$F$1)=MONTH(ДАННЫЕ!$Q1684),111,11),1),0)&amp;"i"&amp;IF(ДАННЫЕ!$R1684+ДАННЫЕ!$S1684+ДАННЫЕ!$T1684=0,0,1)&amp;"h"&amp;IF(ДАННЫЕ!$P1684&gt;0,1,0)&amp;"p"&amp;IF(ДАННЫЕ!$CI1684&gt;0,IF(YEAR(ДАННЫЕ!$F$1)=YEAR(ДАННЫЕ!$CI1684),IF(MONTH(ДАННЫЕ!$F$1)=MONTH(ДАННЫЕ!$CI1684),111,11),1),0)&amp;"d"&amp;IF(ДАННЫЕ!$CJ1684&gt;0,IF(YEAR(ДАННЫЕ!$F$1)=YEAR(ДАННЫЕ!$CJ1684),IF(MONTH(ДАННЫЕ!$F$1)=MONTH(ДАННЫЕ!$CJ1684),111,11),1),0)&amp;"o"&amp;IF(ДАННЫЕ!$CK1684&gt;0,IF(MONTH(ДАННЫЕ!$F$1)=MONTH(ДАННЫЕ!$CK1684),111,11),0)&amp;"v"&amp;IF(ДАННЫЕ!$BE1684&gt;0,IF(MONTH(ДАННЫЕ!$F$1)=MONTH(ДАННЫЕ!$BE1684),111,11),0)</f>
        <v>g00f0c0s0i0h0p0d0o0v0</v>
      </c>
      <c r="P1684" s="15">
        <f t="shared" si="80"/>
        <v>0</v>
      </c>
      <c r="Q1684" s="15">
        <f>IF(ДАННЫЕ!$F$1&gt;ДАННЫЕ!$N1684,IF(YEAR(ДАННЫЕ!$F$1)=YEAR(ДАННЫЕ!M1684),1,0),0)</f>
        <v>0</v>
      </c>
      <c r="R1684" s="15">
        <f>IF(ДАННЫЕ!$F$1&gt;ДАННЫЕ!$N1684,IF(YEAR(ДАННЫЕ!$F$1)=YEAR(ДАННЫЕ!N1684),1,0),0)</f>
        <v>0</v>
      </c>
      <c r="S1684" s="15">
        <f>IF(ДАННЫЕ!$AA1684="2А",1,IF(ДАННЫЕ!$AA1684="2Б",2,IF(ДАННЫЕ!$AA1684="2В",3,IF(ДАННЫЕ!$AA1684=3,4,IF(ДАННЫЕ!$AA1684="4А",5,IF(ДАННЫЕ!$AA1684="4Б",6,IF(ДАННЫЕ!$AA1684="4В",7,IF(ДАННЫЕ!$AA1684=5,8,0))))))))</f>
        <v>0</v>
      </c>
      <c r="T1684" s="15">
        <f>IF(OR(ДАННЫЕ!$AC1684=2,ДАННЫЕ!$AD1684=2,ДАННЫЕ!$AE1684=2),2,IF(OR(ДАННЫЕ!$AC1684=1,ДАННЫЕ!$AD1684=1,ДАННЫЕ!$AE1684=1),1,0))</f>
        <v>0</v>
      </c>
    </row>
    <row r="1685" spans="1:20" x14ac:dyDescent="0.2">
      <c r="A1685" s="78">
        <f>IF(B1685&gt;0,IF(MONTH(ДАННЫЕ!$F$1)=MONTH(ДАННЫЕ!$B1685),1,0),0)</f>
        <v>0</v>
      </c>
      <c r="B1685" s="14">
        <f>IF(ДАННЫЕ!$B1685&gt;0,IF(YEAR(ДАННЫЕ!$F$1)=YEAR(ДАННЫЕ!$B1685),1,0),0)</f>
        <v>0</v>
      </c>
      <c r="C1685" s="14">
        <f>IF(ДАННЫЕ!$CM1685&gt;0,IF(YEAR(ДАННЫЕ!$F$1)=YEAR(ДАННЫЕ!$CM1685),1,0),0)</f>
        <v>0</v>
      </c>
      <c r="D1685" s="14">
        <f>IF(ДАННЫЕ!$CJ1685&gt;0,IF(ДАННЫЕ!$CL1685&gt;ДАННЫЕ!$F$1,1,IF(ДАННЫЕ!$CL1685&gt;0,0,1)),0)</f>
        <v>0</v>
      </c>
      <c r="E1685" s="43" t="str">
        <f ca="1">IF(ДАННЫЕ!$F$1&gt;0,IF(ДАННЫЕ!$G1685&gt;0,DATEDIF(ДАННЫЕ!$G1685,ДАННЫЕ!$F$1,"y"),""),IF(ДАННЫЕ!$G1685&gt;0,DATEDIF(ДАННЫЕ!$G1685,TODAY(),"y"),""))</f>
        <v/>
      </c>
      <c r="F1685" s="43" t="str">
        <f xml:space="preserve"> IF(ДАННЫЕ!$F1685="М",IF(E1685&gt;=18,IF(E1685&lt;60,1,""),""),"")&amp;IF(ДАННЫЕ!$F1685="Ж",IF(E1685&gt;=18,IF(E1685&lt;55,1,""),""),"")</f>
        <v/>
      </c>
      <c r="G1685" s="43" t="str">
        <f xml:space="preserve"> IF(ДАННЫЕ!$F1685="М",IF(E1685&gt;=60,2,""),"")&amp;IF(ДАННЫЕ!$F1685="Ж",IF(E1685&gt;=55,2,""),"")</f>
        <v/>
      </c>
      <c r="H1685" s="43" t="str">
        <f t="shared" ca="1" si="78"/>
        <v/>
      </c>
      <c r="I1685" s="43" t="str">
        <f t="shared" ca="1" si="79"/>
        <v>03</v>
      </c>
      <c r="J1685" s="28" t="str">
        <f ca="1">ДАННЫЕ!$F1685&amp;H1685&amp;I1685&amp;ДАННЫЕ!$I1685&amp;"m"&amp;IF(ДАННЫЕ!$I1685&gt;0,IF(ДАННЫЕ!$J1685&gt;0,0,1),"")&amp;"f"&amp;IF(ДАННЫЕ!$R1685&gt;0,IF(YEAR(ДАННЫЕ!$F$1)=YEAR(ДАННЫЕ!$R1685),1,0),0)&amp;"z"&amp;ДАННЫЕ!$R1685&amp;"p"&amp;ДАННЫЕ!$S1685&amp;"i"&amp;ДАННЫЕ!$T1685&amp;"h"&amp;ДАННЫЕ!$K1685&amp;"be"&amp;ДАННЫЕ!$BI1685&amp;"CD"&amp;IF(ДАННЫЕ!BF1685&gt;500,4,IF(ДАННЫЕ!BF1685&gt;350,3,IF(ДАННЫЕ!BF1685&gt;200,2,IF(ДАННЫЕ!BF1685&gt;0,1,0))))&amp;"g"&amp;B1685&amp;"d"&amp;H1685&amp;"l"&amp;ДАННЫЕ!AT1685&amp;"a"&amp;ДАННЫЕ!$V1685&amp;"v"&amp;R1685&amp;"k"&amp;ДАННЫЕ!$U1685&amp;"s"&amp;ДАННЫЕ!$Y1685&amp;"t"&amp;ДАННЫЕ!$X1685&amp;"b"&amp;IF(ДАННЫЕ!$Q1685&gt;1,1,0)&amp;"PP"&amp;ДАННЫЕ!Z1685&amp;"c"&amp;S1685&amp;"x"&amp;IF(ДАННЫЕ!$BY1685&gt;0,IF(YEAR(ДАННЫЕ!$F$1)=YEAR(ДАННЫЕ!$BY1685),1,0),0)&amp;"n"&amp;IF(ДАННЫЕ!$BZ1685&gt;0,IF(YEAR(ДАННЫЕ!$F$1)=YEAR(ДАННЫЕ!$BZ1685),1,0),0)&amp;"u"&amp;D1685&amp;"z"&amp;IF(ДАННЫЕ!$CL1685&gt;0,IF(YEAR(ДАННЫЕ!$F$1)&gt;YEAR(ДАННЫЕ!$CL1685),11,12),0)</f>
        <v>03mf0zpihbeCD0g0dlav0kstb0PPc0x0n0u0z0</v>
      </c>
      <c r="K1685" s="28" t="str">
        <f ca="1">ДАННЫЕ!$I1685&amp;"x"&amp;B1685&amp;"w"&amp;IF(T1685+ДАННЫЕ!AD1685+ДАННЫЕ!AE1685+ДАННЫЕ!AF1685+ДАННЫЕ!AG1685+ДАННЫЕ!AH1685+ДАННЫЕ!$AL1685+ДАННЫЕ!AI1685+ДАННЫЕ!AJ1685+ДАННЫЕ!AK1685+ДАННЫЕ!AP1685+ДАННЫЕ!AQ1685+ДАННЫЕ!AR1685+ДАННЫЕ!$AM1685+ДАННЫЕ!$AN1685+ДАННЫЕ!AS1685+ДАННЫЕ!AT1685&gt;0,1,0)&amp;IF(OR(T1685=2,ДАННЫЕ!AD1685=2,ДАННЫЕ!AE1685=2,ДАННЫЕ!AF1685=2,ДАННЫЕ!AG1685=2,ДАННЫЕ!AH1685=2,ДАННЫЕ!$AL1685=2,ДАННЫЕ!AI1685=2,ДАННЫЕ!AJ1685=2,ДАННЫЕ!AK1685=2,ДАННЫЕ!AP1685=2,ДАННЫЕ!AQ1685=2,ДАННЫЕ!AR1685=2,ДАННЫЕ!$AM1685=2,ДАННЫЕ!$AN1685=2,ДАННЫЕ!AS1685=2,ДАННЫЕ!AT1685=2),2,0)&amp;"t"&amp;IF(T1685&gt;0,"1"&amp;T1685,"00")&amp;"f"&amp;IF(ДАННЫЕ!$AC1685,"1"&amp;ДАННЫЕ!$AC1685,"00")&amp;"b"&amp;IF(ДАННЫЕ!$AD1685,"1"&amp;ДАННЫЕ!$AD1685,"00")&amp;"g"&amp;IF(ДАННЫЕ!$AF1685,"1"&amp;ДАННЫЕ!$AF1685,"00")&amp;"c"&amp;IF(ДАННЫЕ!$AG1685,"1"&amp;ДАННЫЕ!$AG1685,"00")&amp;"i"&amp;IF(ДАННЫЕ!$AH1685,"1"&amp;ДАННЫЕ!$AH1685,"00")&amp;"r"&amp;IF(ДАННЫЕ!$AL1685,"1"&amp;ДАННЫЕ!$AL1685,"00")&amp;"m"&amp;IF(ДАННЫЕ!$AI1685,"1"&amp;ДАННЫЕ!$AI1685,"00")&amp;"hS"&amp;IF(ДАННЫЕ!$AJ1685,"1"&amp;ДАННЫЕ!$AJ1685,"00")&amp;"hZ"&amp;IF(ДАННЫЕ!$AK1685,"1"&amp;ДАННЫЕ!$AK1685,"00")&amp;"p"&amp;IF(ДАННЫЕ!$AP1685,"1"&amp;ДАННЫЕ!$AP1685,"00")&amp;"k"&amp;IF(ДАННЫЕ!$AQ1685,"1"&amp;ДАННЫЕ!$AQ1685,"00")&amp;"z"&amp;IF(ДАННЫЕ!$AR1685,"1"&amp;ДАННЫЕ!$AR1685,"00")&amp;"j"&amp;IF(ДАННЫЕ!$AM1685,"1"&amp;ДАННЫЕ!$AM1685,"00")&amp;"n"&amp;IF(ДАННЫЕ!$AN1685,"1"&amp;ДАННЫЕ!$AN1685,"00")&amp;"E"&amp;ДАННЫЕ!BI1685&amp;"L"&amp;ДАННЫЕ!AO1685&amp;"h"&amp;IF(ДАННЫЕ!$AU1685&gt;0,1,0)&amp;"v"&amp;IF(ДАННЫЕ!$AW1685&gt;0,1,0)&amp;"a"&amp;IF(ДАННЫЕ!$AS1685,"1"&amp;ДАННЫЕ!$AS1685,"00")&amp;"s"&amp;IF(ДАННЫЕ!$AT1685,"1"&amp;ДАННЫЕ!$AT1685,"00")&amp;"u"&amp;IF(ДАННЫЕ!$CJ1685&gt;0,1,0)&amp;"y"&amp;B1685&amp;"d"&amp;H1685&amp;"e"&amp;F1685&amp;G1685</f>
        <v>x0w00t00f00b00g00c00i00r00m00hS00hZ00p00k00z00j00n00ELh0v0a00s00u0y0de</v>
      </c>
      <c r="L1685" s="28" t="str">
        <f ca="1">ДАННЫЕ!$I1685&amp;"VN"&amp;IF(ДАННЫЕ!AW1685&gt;0,11,10)&amp;"CD"&amp;IF(ДАННЫЕ!BF1685&gt;500,16,IF(ДАННЫЕ!BF1685&gt;350,15,IF(ДАННЫЕ!BF1685&gt;=200,14,IF(ДАННЫЕ!BF1685&gt;=100,13,IF(ДАННЫЕ!BF1685&gt;=50,12,IF(ДАННЫЕ!BF1685&gt;0,11,10))))))&amp;"AR"&amp;IF(ДАННЫЕ!BX1685&gt;0,1,0)&amp;"GD"&amp;B1685&amp;"VV"&amp;IF(E1685&gt;=5,IF(E1685&lt;18,1,0),0)</f>
        <v>VN10CD10AR0GD0VV0</v>
      </c>
      <c r="M1685" s="28" t="str">
        <f>ДАННЫЕ!$I1685&amp;"b"&amp;ДАННЫЕ!$BI1685&amp;"r"&amp;ДАННЫЕ!$BJ1685&amp;"CD"&amp;IF(ДАННЫЕ!BF1685&gt;0,IF(ДАННЫЕ!BF1685&lt;200,1,IF(ДАННЫЕ!BF1685&lt;350,2,3)),0)&amp;"h"&amp;IF(ДАННЫЕ!$BK1685+ДАННЫЕ!$BL1685+ДАННЫЕ!$BM1685&gt;0,1,0)&amp;"x"&amp;ДАННЫЕ!$BK1685&amp;"y"&amp;ДАННЫЕ!$BL1685&amp;"z"&amp;ДАННЫЕ!$BM1685&amp;"c"&amp;IF(ДАННЫЕ!$BK1685+ДАННЫЕ!$BL1685+ДАННЫЕ!$BM1685=3,1,0)&amp;"a"&amp;IF(ДАННЫЕ!$BQ1685+ДАННЫЕ!$BR1685&gt;0,1,0)&amp;"d"&amp;ДАННЫЕ!$BQ1685&amp;"v"&amp;ДАННЫЕ!$BR1685&amp;"p"&amp;ДАННЫЕ!$BS1685&amp;"n"&amp;ДАННЫЕ!$BU1685&amp;"t"&amp;ДАННЫЕ!$BV1685&amp;"o"&amp;ДАННЫЕ!$BT1685&amp;"l"&amp;IF(ДАННЫЕ!$BN1685&gt;0,1,0)&amp;ДАННЫЕ!$BN1685&amp;"g"&amp;ДАННЫЕ!$BO1685&amp;"s"&amp;ДАННЫЕ!$BP1685&amp;"DZ"&amp;IF(ДАННЫЕ!B1685-ДАННЫЕ!G1685 &lt; 60,IF(ДАННЫЕ!B1685-ДАННЫЕ!G1685 &gt;= 0,1,0),0)&amp;"u"&amp;IF(ДАННЫЕ!$CJ1685&gt;0,1,0)</f>
        <v>brCD0h0xyzc0a0dvpntol0gsDZ1u0</v>
      </c>
      <c r="N1685" s="28" t="str">
        <f ca="1">ДАННЫЕ!$F1685&amp;ДАННЫЕ!$I1685&amp;"g"&amp;B1685&amp;"cf"&amp;D1685&amp;"a"&amp;IF(ДАННЫЕ!$BX1685&gt;0,1,0)&amp;IF(ДАННЫЕ!$BF1685&gt;500,1,IF(ДАННЫЕ!$BF1685&gt;350,2,IF(ДАННЫЕ!$BF1685&gt;=200,3,IF(ДАННЫЕ!$BF1685&gt;=100,4,IF(ДАННЫЕ!$BF1685&gt;=50,5,IF(ДАННЫЕ!$BF1685&lt;50,6,0))))))&amp;"AR"&amp;IF(DATEDIF(ДАННЫЕ!$BX1685,ДАННЫЕ!$F$1,"y")&gt;1,1,0)&amp;"VG"&amp;IF(ДАННЫЕ!$BH1685="0",1,0)&amp;"o"&amp;IF(T1685+ДАННЫЕ!$AF1685+ДАННЫЕ!$AG1685+ДАННЫЕ!$AH1685+ДАННЫЕ!$AI1685+ДАННЫЕ!$AJ1685+ДАННЫЕ!$AP1685+ДАННЫЕ!$AQ1685+ДАННЫЕ!$AR1685+ДАННЫЕ!$AU1685+ДАННЫЕ!$AW1685+ДАННЫЕ!$AS1685+ДАННЫЕ!$AT1685&gt;0,1,0)&amp;"x"&amp;ДАННЫЕ!$AG1685&amp;"p"&amp;IF(ДАННЫЕ!$BY1685&gt;0,1,0)&amp;"v"&amp;IF(ДАННЫЕ!$BZ1685&gt;0,1,0)&amp;"n"&amp;ДАННЫЕ!$CA1685&amp;"t"&amp;ДАННЫЕ!$AY1685&amp;"k"&amp;ДАННЫЕ!$CB1685&amp;"q"&amp;ДАННЫЕ!$CC1685&amp;"w"&amp;ДАННЫЕ!$CD1685&amp;"e"&amp;ДАННЫЕ!$CE1685&amp;"m"&amp;ДАННЫЕ!$CF1685&amp;"c"&amp;ДАННЫЕ!$CG1685&amp;"z"&amp;ДАННЫЕ!$CH1685&amp;"d"&amp;IF(H1685=4,1,0)&amp;"s"&amp;IF(ДАННЫЕ!$J1685=1,0,1)&amp;"u"&amp;IF(ДАННЫЕ!$CJ1685&gt;0,1,0)</f>
        <v>g0cf0a06AR1VG0o0xp0v0ntkqwemczd0s1u0</v>
      </c>
      <c r="O1685" s="28" t="str">
        <f>ДАННЫЕ!$I1685&amp;"g"&amp;B1685&amp;A1685&amp;"f"&amp;P1685&amp;"c"&amp;IF(ДАННЫЕ!$U1685&gt;0,1,0)&amp;"s"&amp;IF(ДАННЫЕ!$Q1685&gt;0,IF(YEAR(ДАННЫЕ!$F$1)=YEAR(ДАННЫЕ!$Q1685),IF(MONTH(ДАННЫЕ!$F$1)=MONTH(ДАННЫЕ!$Q1685),111,11),1),0)&amp;"i"&amp;IF(ДАННЫЕ!$R1685+ДАННЫЕ!$S1685+ДАННЫЕ!$T1685=0,0,1)&amp;"h"&amp;IF(ДАННЫЕ!$P1685&gt;0,1,0)&amp;"p"&amp;IF(ДАННЫЕ!$CI1685&gt;0,IF(YEAR(ДАННЫЕ!$F$1)=YEAR(ДАННЫЕ!$CI1685),IF(MONTH(ДАННЫЕ!$F$1)=MONTH(ДАННЫЕ!$CI1685),111,11),1),0)&amp;"d"&amp;IF(ДАННЫЕ!$CJ1685&gt;0,IF(YEAR(ДАННЫЕ!$F$1)=YEAR(ДАННЫЕ!$CJ1685),IF(MONTH(ДАННЫЕ!$F$1)=MONTH(ДАННЫЕ!$CJ1685),111,11),1),0)&amp;"o"&amp;IF(ДАННЫЕ!$CK1685&gt;0,IF(MONTH(ДАННЫЕ!$F$1)=MONTH(ДАННЫЕ!$CK1685),111,11),0)&amp;"v"&amp;IF(ДАННЫЕ!$BE1685&gt;0,IF(MONTH(ДАННЫЕ!$F$1)=MONTH(ДАННЫЕ!$BE1685),111,11),0)</f>
        <v>g00f0c0s0i0h0p0d0o0v0</v>
      </c>
      <c r="P1685" s="15">
        <f t="shared" si="80"/>
        <v>0</v>
      </c>
      <c r="Q1685" s="15">
        <f>IF(ДАННЫЕ!$F$1&gt;ДАННЫЕ!$N1685,IF(YEAR(ДАННЫЕ!$F$1)=YEAR(ДАННЫЕ!M1685),1,0),0)</f>
        <v>0</v>
      </c>
      <c r="R1685" s="15">
        <f>IF(ДАННЫЕ!$F$1&gt;ДАННЫЕ!$N1685,IF(YEAR(ДАННЫЕ!$F$1)=YEAR(ДАННЫЕ!N1685),1,0),0)</f>
        <v>0</v>
      </c>
      <c r="S1685" s="15">
        <f>IF(ДАННЫЕ!$AA1685="2А",1,IF(ДАННЫЕ!$AA1685="2Б",2,IF(ДАННЫЕ!$AA1685="2В",3,IF(ДАННЫЕ!$AA1685=3,4,IF(ДАННЫЕ!$AA1685="4А",5,IF(ДАННЫЕ!$AA1685="4Б",6,IF(ДАННЫЕ!$AA1685="4В",7,IF(ДАННЫЕ!$AA1685=5,8,0))))))))</f>
        <v>0</v>
      </c>
      <c r="T1685" s="15">
        <f>IF(OR(ДАННЫЕ!$AC1685=2,ДАННЫЕ!$AD1685=2,ДАННЫЕ!$AE1685=2),2,IF(OR(ДАННЫЕ!$AC1685=1,ДАННЫЕ!$AD1685=1,ДАННЫЕ!$AE1685=1),1,0))</f>
        <v>0</v>
      </c>
    </row>
    <row r="1686" spans="1:20" x14ac:dyDescent="0.2">
      <c r="A1686" s="78">
        <f>IF(B1686&gt;0,IF(MONTH(ДАННЫЕ!$F$1)=MONTH(ДАННЫЕ!$B1686),1,0),0)</f>
        <v>0</v>
      </c>
      <c r="B1686" s="14">
        <f>IF(ДАННЫЕ!$B1686&gt;0,IF(YEAR(ДАННЫЕ!$F$1)=YEAR(ДАННЫЕ!$B1686),1,0),0)</f>
        <v>0</v>
      </c>
      <c r="C1686" s="14">
        <f>IF(ДАННЫЕ!$CM1686&gt;0,IF(YEAR(ДАННЫЕ!$F$1)=YEAR(ДАННЫЕ!$CM1686),1,0),0)</f>
        <v>0</v>
      </c>
      <c r="D1686" s="14">
        <f>IF(ДАННЫЕ!$CJ1686&gt;0,IF(ДАННЫЕ!$CL1686&gt;ДАННЫЕ!$F$1,1,IF(ДАННЫЕ!$CL1686&gt;0,0,1)),0)</f>
        <v>0</v>
      </c>
      <c r="E1686" s="43" t="str">
        <f ca="1">IF(ДАННЫЕ!$F$1&gt;0,IF(ДАННЫЕ!$G1686&gt;0,DATEDIF(ДАННЫЕ!$G1686,ДАННЫЕ!$F$1,"y"),""),IF(ДАННЫЕ!$G1686&gt;0,DATEDIF(ДАННЫЕ!$G1686,TODAY(),"y"),""))</f>
        <v/>
      </c>
      <c r="F1686" s="43" t="str">
        <f xml:space="preserve"> IF(ДАННЫЕ!$F1686="М",IF(E1686&gt;=18,IF(E1686&lt;60,1,""),""),"")&amp;IF(ДАННЫЕ!$F1686="Ж",IF(E1686&gt;=18,IF(E1686&lt;55,1,""),""),"")</f>
        <v/>
      </c>
      <c r="G1686" s="43" t="str">
        <f xml:space="preserve"> IF(ДАННЫЕ!$F1686="М",IF(E1686&gt;=60,2,""),"")&amp;IF(ДАННЫЕ!$F1686="Ж",IF(E1686&gt;=55,2,""),"")</f>
        <v/>
      </c>
      <c r="H1686" s="43" t="str">
        <f t="shared" ca="1" si="78"/>
        <v/>
      </c>
      <c r="I1686" s="43" t="str">
        <f t="shared" ca="1" si="79"/>
        <v>03</v>
      </c>
      <c r="J1686" s="28" t="str">
        <f ca="1">ДАННЫЕ!$F1686&amp;H1686&amp;I1686&amp;ДАННЫЕ!$I1686&amp;"m"&amp;IF(ДАННЫЕ!$I1686&gt;0,IF(ДАННЫЕ!$J1686&gt;0,0,1),"")&amp;"f"&amp;IF(ДАННЫЕ!$R1686&gt;0,IF(YEAR(ДАННЫЕ!$F$1)=YEAR(ДАННЫЕ!$R1686),1,0),0)&amp;"z"&amp;ДАННЫЕ!$R1686&amp;"p"&amp;ДАННЫЕ!$S1686&amp;"i"&amp;ДАННЫЕ!$T1686&amp;"h"&amp;ДАННЫЕ!$K1686&amp;"be"&amp;ДАННЫЕ!$BI1686&amp;"CD"&amp;IF(ДАННЫЕ!BF1686&gt;500,4,IF(ДАННЫЕ!BF1686&gt;350,3,IF(ДАННЫЕ!BF1686&gt;200,2,IF(ДАННЫЕ!BF1686&gt;0,1,0))))&amp;"g"&amp;B1686&amp;"d"&amp;H1686&amp;"l"&amp;ДАННЫЕ!AT1686&amp;"a"&amp;ДАННЫЕ!$V1686&amp;"v"&amp;R1686&amp;"k"&amp;ДАННЫЕ!$U1686&amp;"s"&amp;ДАННЫЕ!$Y1686&amp;"t"&amp;ДАННЫЕ!$X1686&amp;"b"&amp;IF(ДАННЫЕ!$Q1686&gt;1,1,0)&amp;"PP"&amp;ДАННЫЕ!Z1686&amp;"c"&amp;S1686&amp;"x"&amp;IF(ДАННЫЕ!$BY1686&gt;0,IF(YEAR(ДАННЫЕ!$F$1)=YEAR(ДАННЫЕ!$BY1686),1,0),0)&amp;"n"&amp;IF(ДАННЫЕ!$BZ1686&gt;0,IF(YEAR(ДАННЫЕ!$F$1)=YEAR(ДАННЫЕ!$BZ1686),1,0),0)&amp;"u"&amp;D1686&amp;"z"&amp;IF(ДАННЫЕ!$CL1686&gt;0,IF(YEAR(ДАННЫЕ!$F$1)&gt;YEAR(ДАННЫЕ!$CL1686),11,12),0)</f>
        <v>03mf0zpihbeCD0g0dlav0kstb0PPc0x0n0u0z0</v>
      </c>
      <c r="K1686" s="28" t="str">
        <f ca="1">ДАННЫЕ!$I1686&amp;"x"&amp;B1686&amp;"w"&amp;IF(T1686+ДАННЫЕ!AD1686+ДАННЫЕ!AE1686+ДАННЫЕ!AF1686+ДАННЫЕ!AG1686+ДАННЫЕ!AH1686+ДАННЫЕ!$AL1686+ДАННЫЕ!AI1686+ДАННЫЕ!AJ1686+ДАННЫЕ!AK1686+ДАННЫЕ!AP1686+ДАННЫЕ!AQ1686+ДАННЫЕ!AR1686+ДАННЫЕ!$AM1686+ДАННЫЕ!$AN1686+ДАННЫЕ!AS1686+ДАННЫЕ!AT1686&gt;0,1,0)&amp;IF(OR(T1686=2,ДАННЫЕ!AD1686=2,ДАННЫЕ!AE1686=2,ДАННЫЕ!AF1686=2,ДАННЫЕ!AG1686=2,ДАННЫЕ!AH1686=2,ДАННЫЕ!$AL1686=2,ДАННЫЕ!AI1686=2,ДАННЫЕ!AJ1686=2,ДАННЫЕ!AK1686=2,ДАННЫЕ!AP1686=2,ДАННЫЕ!AQ1686=2,ДАННЫЕ!AR1686=2,ДАННЫЕ!$AM1686=2,ДАННЫЕ!$AN1686=2,ДАННЫЕ!AS1686=2,ДАННЫЕ!AT1686=2),2,0)&amp;"t"&amp;IF(T1686&gt;0,"1"&amp;T1686,"00")&amp;"f"&amp;IF(ДАННЫЕ!$AC1686,"1"&amp;ДАННЫЕ!$AC1686,"00")&amp;"b"&amp;IF(ДАННЫЕ!$AD1686,"1"&amp;ДАННЫЕ!$AD1686,"00")&amp;"g"&amp;IF(ДАННЫЕ!$AF1686,"1"&amp;ДАННЫЕ!$AF1686,"00")&amp;"c"&amp;IF(ДАННЫЕ!$AG1686,"1"&amp;ДАННЫЕ!$AG1686,"00")&amp;"i"&amp;IF(ДАННЫЕ!$AH1686,"1"&amp;ДАННЫЕ!$AH1686,"00")&amp;"r"&amp;IF(ДАННЫЕ!$AL1686,"1"&amp;ДАННЫЕ!$AL1686,"00")&amp;"m"&amp;IF(ДАННЫЕ!$AI1686,"1"&amp;ДАННЫЕ!$AI1686,"00")&amp;"hS"&amp;IF(ДАННЫЕ!$AJ1686,"1"&amp;ДАННЫЕ!$AJ1686,"00")&amp;"hZ"&amp;IF(ДАННЫЕ!$AK1686,"1"&amp;ДАННЫЕ!$AK1686,"00")&amp;"p"&amp;IF(ДАННЫЕ!$AP1686,"1"&amp;ДАННЫЕ!$AP1686,"00")&amp;"k"&amp;IF(ДАННЫЕ!$AQ1686,"1"&amp;ДАННЫЕ!$AQ1686,"00")&amp;"z"&amp;IF(ДАННЫЕ!$AR1686,"1"&amp;ДАННЫЕ!$AR1686,"00")&amp;"j"&amp;IF(ДАННЫЕ!$AM1686,"1"&amp;ДАННЫЕ!$AM1686,"00")&amp;"n"&amp;IF(ДАННЫЕ!$AN1686,"1"&amp;ДАННЫЕ!$AN1686,"00")&amp;"E"&amp;ДАННЫЕ!BI1686&amp;"L"&amp;ДАННЫЕ!AO1686&amp;"h"&amp;IF(ДАННЫЕ!$AU1686&gt;0,1,0)&amp;"v"&amp;IF(ДАННЫЕ!$AW1686&gt;0,1,0)&amp;"a"&amp;IF(ДАННЫЕ!$AS1686,"1"&amp;ДАННЫЕ!$AS1686,"00")&amp;"s"&amp;IF(ДАННЫЕ!$AT1686,"1"&amp;ДАННЫЕ!$AT1686,"00")&amp;"u"&amp;IF(ДАННЫЕ!$CJ1686&gt;0,1,0)&amp;"y"&amp;B1686&amp;"d"&amp;H1686&amp;"e"&amp;F1686&amp;G1686</f>
        <v>x0w00t00f00b00g00c00i00r00m00hS00hZ00p00k00z00j00n00ELh0v0a00s00u0y0de</v>
      </c>
      <c r="L1686" s="28" t="str">
        <f ca="1">ДАННЫЕ!$I1686&amp;"VN"&amp;IF(ДАННЫЕ!AW1686&gt;0,11,10)&amp;"CD"&amp;IF(ДАННЫЕ!BF1686&gt;500,16,IF(ДАННЫЕ!BF1686&gt;350,15,IF(ДАННЫЕ!BF1686&gt;=200,14,IF(ДАННЫЕ!BF1686&gt;=100,13,IF(ДАННЫЕ!BF1686&gt;=50,12,IF(ДАННЫЕ!BF1686&gt;0,11,10))))))&amp;"AR"&amp;IF(ДАННЫЕ!BX1686&gt;0,1,0)&amp;"GD"&amp;B1686&amp;"VV"&amp;IF(E1686&gt;=5,IF(E1686&lt;18,1,0),0)</f>
        <v>VN10CD10AR0GD0VV0</v>
      </c>
      <c r="M1686" s="28" t="str">
        <f>ДАННЫЕ!$I1686&amp;"b"&amp;ДАННЫЕ!$BI1686&amp;"r"&amp;ДАННЫЕ!$BJ1686&amp;"CD"&amp;IF(ДАННЫЕ!BF1686&gt;0,IF(ДАННЫЕ!BF1686&lt;200,1,IF(ДАННЫЕ!BF1686&lt;350,2,3)),0)&amp;"h"&amp;IF(ДАННЫЕ!$BK1686+ДАННЫЕ!$BL1686+ДАННЫЕ!$BM1686&gt;0,1,0)&amp;"x"&amp;ДАННЫЕ!$BK1686&amp;"y"&amp;ДАННЫЕ!$BL1686&amp;"z"&amp;ДАННЫЕ!$BM1686&amp;"c"&amp;IF(ДАННЫЕ!$BK1686+ДАННЫЕ!$BL1686+ДАННЫЕ!$BM1686=3,1,0)&amp;"a"&amp;IF(ДАННЫЕ!$BQ1686+ДАННЫЕ!$BR1686&gt;0,1,0)&amp;"d"&amp;ДАННЫЕ!$BQ1686&amp;"v"&amp;ДАННЫЕ!$BR1686&amp;"p"&amp;ДАННЫЕ!$BS1686&amp;"n"&amp;ДАННЫЕ!$BU1686&amp;"t"&amp;ДАННЫЕ!$BV1686&amp;"o"&amp;ДАННЫЕ!$BT1686&amp;"l"&amp;IF(ДАННЫЕ!$BN1686&gt;0,1,0)&amp;ДАННЫЕ!$BN1686&amp;"g"&amp;ДАННЫЕ!$BO1686&amp;"s"&amp;ДАННЫЕ!$BP1686&amp;"DZ"&amp;IF(ДАННЫЕ!B1686-ДАННЫЕ!G1686 &lt; 60,IF(ДАННЫЕ!B1686-ДАННЫЕ!G1686 &gt;= 0,1,0),0)&amp;"u"&amp;IF(ДАННЫЕ!$CJ1686&gt;0,1,0)</f>
        <v>brCD0h0xyzc0a0dvpntol0gsDZ1u0</v>
      </c>
      <c r="N1686" s="28" t="str">
        <f ca="1">ДАННЫЕ!$F1686&amp;ДАННЫЕ!$I1686&amp;"g"&amp;B1686&amp;"cf"&amp;D1686&amp;"a"&amp;IF(ДАННЫЕ!$BX1686&gt;0,1,0)&amp;IF(ДАННЫЕ!$BF1686&gt;500,1,IF(ДАННЫЕ!$BF1686&gt;350,2,IF(ДАННЫЕ!$BF1686&gt;=200,3,IF(ДАННЫЕ!$BF1686&gt;=100,4,IF(ДАННЫЕ!$BF1686&gt;=50,5,IF(ДАННЫЕ!$BF1686&lt;50,6,0))))))&amp;"AR"&amp;IF(DATEDIF(ДАННЫЕ!$BX1686,ДАННЫЕ!$F$1,"y")&gt;1,1,0)&amp;"VG"&amp;IF(ДАННЫЕ!$BH1686="0",1,0)&amp;"o"&amp;IF(T1686+ДАННЫЕ!$AF1686+ДАННЫЕ!$AG1686+ДАННЫЕ!$AH1686+ДАННЫЕ!$AI1686+ДАННЫЕ!$AJ1686+ДАННЫЕ!$AP1686+ДАННЫЕ!$AQ1686+ДАННЫЕ!$AR1686+ДАННЫЕ!$AU1686+ДАННЫЕ!$AW1686+ДАННЫЕ!$AS1686+ДАННЫЕ!$AT1686&gt;0,1,0)&amp;"x"&amp;ДАННЫЕ!$AG1686&amp;"p"&amp;IF(ДАННЫЕ!$BY1686&gt;0,1,0)&amp;"v"&amp;IF(ДАННЫЕ!$BZ1686&gt;0,1,0)&amp;"n"&amp;ДАННЫЕ!$CA1686&amp;"t"&amp;ДАННЫЕ!$AY1686&amp;"k"&amp;ДАННЫЕ!$CB1686&amp;"q"&amp;ДАННЫЕ!$CC1686&amp;"w"&amp;ДАННЫЕ!$CD1686&amp;"e"&amp;ДАННЫЕ!$CE1686&amp;"m"&amp;ДАННЫЕ!$CF1686&amp;"c"&amp;ДАННЫЕ!$CG1686&amp;"z"&amp;ДАННЫЕ!$CH1686&amp;"d"&amp;IF(H1686=4,1,0)&amp;"s"&amp;IF(ДАННЫЕ!$J1686=1,0,1)&amp;"u"&amp;IF(ДАННЫЕ!$CJ1686&gt;0,1,0)</f>
        <v>g0cf0a06AR1VG0o0xp0v0ntkqwemczd0s1u0</v>
      </c>
      <c r="O1686" s="28" t="str">
        <f>ДАННЫЕ!$I1686&amp;"g"&amp;B1686&amp;A1686&amp;"f"&amp;P1686&amp;"c"&amp;IF(ДАННЫЕ!$U1686&gt;0,1,0)&amp;"s"&amp;IF(ДАННЫЕ!$Q1686&gt;0,IF(YEAR(ДАННЫЕ!$F$1)=YEAR(ДАННЫЕ!$Q1686),IF(MONTH(ДАННЫЕ!$F$1)=MONTH(ДАННЫЕ!$Q1686),111,11),1),0)&amp;"i"&amp;IF(ДАННЫЕ!$R1686+ДАННЫЕ!$S1686+ДАННЫЕ!$T1686=0,0,1)&amp;"h"&amp;IF(ДАННЫЕ!$P1686&gt;0,1,0)&amp;"p"&amp;IF(ДАННЫЕ!$CI1686&gt;0,IF(YEAR(ДАННЫЕ!$F$1)=YEAR(ДАННЫЕ!$CI1686),IF(MONTH(ДАННЫЕ!$F$1)=MONTH(ДАННЫЕ!$CI1686),111,11),1),0)&amp;"d"&amp;IF(ДАННЫЕ!$CJ1686&gt;0,IF(YEAR(ДАННЫЕ!$F$1)=YEAR(ДАННЫЕ!$CJ1686),IF(MONTH(ДАННЫЕ!$F$1)=MONTH(ДАННЫЕ!$CJ1686),111,11),1),0)&amp;"o"&amp;IF(ДАННЫЕ!$CK1686&gt;0,IF(MONTH(ДАННЫЕ!$F$1)=MONTH(ДАННЫЕ!$CK1686),111,11),0)&amp;"v"&amp;IF(ДАННЫЕ!$BE1686&gt;0,IF(MONTH(ДАННЫЕ!$F$1)=MONTH(ДАННЫЕ!$BE1686),111,11),0)</f>
        <v>g00f0c0s0i0h0p0d0o0v0</v>
      </c>
      <c r="P1686" s="15">
        <f t="shared" si="80"/>
        <v>0</v>
      </c>
      <c r="Q1686" s="15">
        <f>IF(ДАННЫЕ!$F$1&gt;ДАННЫЕ!$N1686,IF(YEAR(ДАННЫЕ!$F$1)=YEAR(ДАННЫЕ!M1686),1,0),0)</f>
        <v>0</v>
      </c>
      <c r="R1686" s="15">
        <f>IF(ДАННЫЕ!$F$1&gt;ДАННЫЕ!$N1686,IF(YEAR(ДАННЫЕ!$F$1)=YEAR(ДАННЫЕ!N1686),1,0),0)</f>
        <v>0</v>
      </c>
      <c r="S1686" s="15">
        <f>IF(ДАННЫЕ!$AA1686="2А",1,IF(ДАННЫЕ!$AA1686="2Б",2,IF(ДАННЫЕ!$AA1686="2В",3,IF(ДАННЫЕ!$AA1686=3,4,IF(ДАННЫЕ!$AA1686="4А",5,IF(ДАННЫЕ!$AA1686="4Б",6,IF(ДАННЫЕ!$AA1686="4В",7,IF(ДАННЫЕ!$AA1686=5,8,0))))))))</f>
        <v>0</v>
      </c>
      <c r="T1686" s="15">
        <f>IF(OR(ДАННЫЕ!$AC1686=2,ДАННЫЕ!$AD1686=2,ДАННЫЕ!$AE1686=2),2,IF(OR(ДАННЫЕ!$AC1686=1,ДАННЫЕ!$AD1686=1,ДАННЫЕ!$AE1686=1),1,0))</f>
        <v>0</v>
      </c>
    </row>
    <row r="1687" spans="1:20" x14ac:dyDescent="0.2">
      <c r="A1687" s="78">
        <f>IF(B1687&gt;0,IF(MONTH(ДАННЫЕ!$F$1)=MONTH(ДАННЫЕ!$B1687),1,0),0)</f>
        <v>0</v>
      </c>
      <c r="B1687" s="14">
        <f>IF(ДАННЫЕ!$B1687&gt;0,IF(YEAR(ДАННЫЕ!$F$1)=YEAR(ДАННЫЕ!$B1687),1,0),0)</f>
        <v>0</v>
      </c>
      <c r="C1687" s="14">
        <f>IF(ДАННЫЕ!$CM1687&gt;0,IF(YEAR(ДАННЫЕ!$F$1)=YEAR(ДАННЫЕ!$CM1687),1,0),0)</f>
        <v>0</v>
      </c>
      <c r="D1687" s="14">
        <f>IF(ДАННЫЕ!$CJ1687&gt;0,IF(ДАННЫЕ!$CL1687&gt;ДАННЫЕ!$F$1,1,IF(ДАННЫЕ!$CL1687&gt;0,0,1)),0)</f>
        <v>0</v>
      </c>
      <c r="E1687" s="43" t="str">
        <f ca="1">IF(ДАННЫЕ!$F$1&gt;0,IF(ДАННЫЕ!$G1687&gt;0,DATEDIF(ДАННЫЕ!$G1687,ДАННЫЕ!$F$1,"y"),""),IF(ДАННЫЕ!$G1687&gt;0,DATEDIF(ДАННЫЕ!$G1687,TODAY(),"y"),""))</f>
        <v/>
      </c>
      <c r="F1687" s="43" t="str">
        <f xml:space="preserve"> IF(ДАННЫЕ!$F1687="М",IF(E1687&gt;=18,IF(E1687&lt;60,1,""),""),"")&amp;IF(ДАННЫЕ!$F1687="Ж",IF(E1687&gt;=18,IF(E1687&lt;55,1,""),""),"")</f>
        <v/>
      </c>
      <c r="G1687" s="43" t="str">
        <f xml:space="preserve"> IF(ДАННЫЕ!$F1687="М",IF(E1687&gt;=60,2,""),"")&amp;IF(ДАННЫЕ!$F1687="Ж",IF(E1687&gt;=55,2,""),"")</f>
        <v/>
      </c>
      <c r="H1687" s="43" t="str">
        <f t="shared" ca="1" si="78"/>
        <v/>
      </c>
      <c r="I1687" s="43" t="str">
        <f t="shared" ca="1" si="79"/>
        <v>03</v>
      </c>
      <c r="J1687" s="28" t="str">
        <f ca="1">ДАННЫЕ!$F1687&amp;H1687&amp;I1687&amp;ДАННЫЕ!$I1687&amp;"m"&amp;IF(ДАННЫЕ!$I1687&gt;0,IF(ДАННЫЕ!$J1687&gt;0,0,1),"")&amp;"f"&amp;IF(ДАННЫЕ!$R1687&gt;0,IF(YEAR(ДАННЫЕ!$F$1)=YEAR(ДАННЫЕ!$R1687),1,0),0)&amp;"z"&amp;ДАННЫЕ!$R1687&amp;"p"&amp;ДАННЫЕ!$S1687&amp;"i"&amp;ДАННЫЕ!$T1687&amp;"h"&amp;ДАННЫЕ!$K1687&amp;"be"&amp;ДАННЫЕ!$BI1687&amp;"CD"&amp;IF(ДАННЫЕ!BF1687&gt;500,4,IF(ДАННЫЕ!BF1687&gt;350,3,IF(ДАННЫЕ!BF1687&gt;200,2,IF(ДАННЫЕ!BF1687&gt;0,1,0))))&amp;"g"&amp;B1687&amp;"d"&amp;H1687&amp;"l"&amp;ДАННЫЕ!AT1687&amp;"a"&amp;ДАННЫЕ!$V1687&amp;"v"&amp;R1687&amp;"k"&amp;ДАННЫЕ!$U1687&amp;"s"&amp;ДАННЫЕ!$Y1687&amp;"t"&amp;ДАННЫЕ!$X1687&amp;"b"&amp;IF(ДАННЫЕ!$Q1687&gt;1,1,0)&amp;"PP"&amp;ДАННЫЕ!Z1687&amp;"c"&amp;S1687&amp;"x"&amp;IF(ДАННЫЕ!$BY1687&gt;0,IF(YEAR(ДАННЫЕ!$F$1)=YEAR(ДАННЫЕ!$BY1687),1,0),0)&amp;"n"&amp;IF(ДАННЫЕ!$BZ1687&gt;0,IF(YEAR(ДАННЫЕ!$F$1)=YEAR(ДАННЫЕ!$BZ1687),1,0),0)&amp;"u"&amp;D1687&amp;"z"&amp;IF(ДАННЫЕ!$CL1687&gt;0,IF(YEAR(ДАННЫЕ!$F$1)&gt;YEAR(ДАННЫЕ!$CL1687),11,12),0)</f>
        <v>03mf0zpihbeCD0g0dlav0kstb0PPc0x0n0u0z0</v>
      </c>
      <c r="K1687" s="28" t="str">
        <f ca="1">ДАННЫЕ!$I1687&amp;"x"&amp;B1687&amp;"w"&amp;IF(T1687+ДАННЫЕ!AD1687+ДАННЫЕ!AE1687+ДАННЫЕ!AF1687+ДАННЫЕ!AG1687+ДАННЫЕ!AH1687+ДАННЫЕ!$AL1687+ДАННЫЕ!AI1687+ДАННЫЕ!AJ1687+ДАННЫЕ!AK1687+ДАННЫЕ!AP1687+ДАННЫЕ!AQ1687+ДАННЫЕ!AR1687+ДАННЫЕ!$AM1687+ДАННЫЕ!$AN1687+ДАННЫЕ!AS1687+ДАННЫЕ!AT1687&gt;0,1,0)&amp;IF(OR(T1687=2,ДАННЫЕ!AD1687=2,ДАННЫЕ!AE1687=2,ДАННЫЕ!AF1687=2,ДАННЫЕ!AG1687=2,ДАННЫЕ!AH1687=2,ДАННЫЕ!$AL1687=2,ДАННЫЕ!AI1687=2,ДАННЫЕ!AJ1687=2,ДАННЫЕ!AK1687=2,ДАННЫЕ!AP1687=2,ДАННЫЕ!AQ1687=2,ДАННЫЕ!AR1687=2,ДАННЫЕ!$AM1687=2,ДАННЫЕ!$AN1687=2,ДАННЫЕ!AS1687=2,ДАННЫЕ!AT1687=2),2,0)&amp;"t"&amp;IF(T1687&gt;0,"1"&amp;T1687,"00")&amp;"f"&amp;IF(ДАННЫЕ!$AC1687,"1"&amp;ДАННЫЕ!$AC1687,"00")&amp;"b"&amp;IF(ДАННЫЕ!$AD1687,"1"&amp;ДАННЫЕ!$AD1687,"00")&amp;"g"&amp;IF(ДАННЫЕ!$AF1687,"1"&amp;ДАННЫЕ!$AF1687,"00")&amp;"c"&amp;IF(ДАННЫЕ!$AG1687,"1"&amp;ДАННЫЕ!$AG1687,"00")&amp;"i"&amp;IF(ДАННЫЕ!$AH1687,"1"&amp;ДАННЫЕ!$AH1687,"00")&amp;"r"&amp;IF(ДАННЫЕ!$AL1687,"1"&amp;ДАННЫЕ!$AL1687,"00")&amp;"m"&amp;IF(ДАННЫЕ!$AI1687,"1"&amp;ДАННЫЕ!$AI1687,"00")&amp;"hS"&amp;IF(ДАННЫЕ!$AJ1687,"1"&amp;ДАННЫЕ!$AJ1687,"00")&amp;"hZ"&amp;IF(ДАННЫЕ!$AK1687,"1"&amp;ДАННЫЕ!$AK1687,"00")&amp;"p"&amp;IF(ДАННЫЕ!$AP1687,"1"&amp;ДАННЫЕ!$AP1687,"00")&amp;"k"&amp;IF(ДАННЫЕ!$AQ1687,"1"&amp;ДАННЫЕ!$AQ1687,"00")&amp;"z"&amp;IF(ДАННЫЕ!$AR1687,"1"&amp;ДАННЫЕ!$AR1687,"00")&amp;"j"&amp;IF(ДАННЫЕ!$AM1687,"1"&amp;ДАННЫЕ!$AM1687,"00")&amp;"n"&amp;IF(ДАННЫЕ!$AN1687,"1"&amp;ДАННЫЕ!$AN1687,"00")&amp;"E"&amp;ДАННЫЕ!BI1687&amp;"L"&amp;ДАННЫЕ!AO1687&amp;"h"&amp;IF(ДАННЫЕ!$AU1687&gt;0,1,0)&amp;"v"&amp;IF(ДАННЫЕ!$AW1687&gt;0,1,0)&amp;"a"&amp;IF(ДАННЫЕ!$AS1687,"1"&amp;ДАННЫЕ!$AS1687,"00")&amp;"s"&amp;IF(ДАННЫЕ!$AT1687,"1"&amp;ДАННЫЕ!$AT1687,"00")&amp;"u"&amp;IF(ДАННЫЕ!$CJ1687&gt;0,1,0)&amp;"y"&amp;B1687&amp;"d"&amp;H1687&amp;"e"&amp;F1687&amp;G1687</f>
        <v>x0w00t00f00b00g00c00i00r00m00hS00hZ00p00k00z00j00n00ELh0v0a00s00u0y0de</v>
      </c>
      <c r="L1687" s="28" t="str">
        <f ca="1">ДАННЫЕ!$I1687&amp;"VN"&amp;IF(ДАННЫЕ!AW1687&gt;0,11,10)&amp;"CD"&amp;IF(ДАННЫЕ!BF1687&gt;500,16,IF(ДАННЫЕ!BF1687&gt;350,15,IF(ДАННЫЕ!BF1687&gt;=200,14,IF(ДАННЫЕ!BF1687&gt;=100,13,IF(ДАННЫЕ!BF1687&gt;=50,12,IF(ДАННЫЕ!BF1687&gt;0,11,10))))))&amp;"AR"&amp;IF(ДАННЫЕ!BX1687&gt;0,1,0)&amp;"GD"&amp;B1687&amp;"VV"&amp;IF(E1687&gt;=5,IF(E1687&lt;18,1,0),0)</f>
        <v>VN10CD10AR0GD0VV0</v>
      </c>
      <c r="M1687" s="28" t="str">
        <f>ДАННЫЕ!$I1687&amp;"b"&amp;ДАННЫЕ!$BI1687&amp;"r"&amp;ДАННЫЕ!$BJ1687&amp;"CD"&amp;IF(ДАННЫЕ!BF1687&gt;0,IF(ДАННЫЕ!BF1687&lt;200,1,IF(ДАННЫЕ!BF1687&lt;350,2,3)),0)&amp;"h"&amp;IF(ДАННЫЕ!$BK1687+ДАННЫЕ!$BL1687+ДАННЫЕ!$BM1687&gt;0,1,0)&amp;"x"&amp;ДАННЫЕ!$BK1687&amp;"y"&amp;ДАННЫЕ!$BL1687&amp;"z"&amp;ДАННЫЕ!$BM1687&amp;"c"&amp;IF(ДАННЫЕ!$BK1687+ДАННЫЕ!$BL1687+ДАННЫЕ!$BM1687=3,1,0)&amp;"a"&amp;IF(ДАННЫЕ!$BQ1687+ДАННЫЕ!$BR1687&gt;0,1,0)&amp;"d"&amp;ДАННЫЕ!$BQ1687&amp;"v"&amp;ДАННЫЕ!$BR1687&amp;"p"&amp;ДАННЫЕ!$BS1687&amp;"n"&amp;ДАННЫЕ!$BU1687&amp;"t"&amp;ДАННЫЕ!$BV1687&amp;"o"&amp;ДАННЫЕ!$BT1687&amp;"l"&amp;IF(ДАННЫЕ!$BN1687&gt;0,1,0)&amp;ДАННЫЕ!$BN1687&amp;"g"&amp;ДАННЫЕ!$BO1687&amp;"s"&amp;ДАННЫЕ!$BP1687&amp;"DZ"&amp;IF(ДАННЫЕ!B1687-ДАННЫЕ!G1687 &lt; 60,IF(ДАННЫЕ!B1687-ДАННЫЕ!G1687 &gt;= 0,1,0),0)&amp;"u"&amp;IF(ДАННЫЕ!$CJ1687&gt;0,1,0)</f>
        <v>brCD0h0xyzc0a0dvpntol0gsDZ1u0</v>
      </c>
      <c r="N1687" s="28" t="str">
        <f ca="1">ДАННЫЕ!$F1687&amp;ДАННЫЕ!$I1687&amp;"g"&amp;B1687&amp;"cf"&amp;D1687&amp;"a"&amp;IF(ДАННЫЕ!$BX1687&gt;0,1,0)&amp;IF(ДАННЫЕ!$BF1687&gt;500,1,IF(ДАННЫЕ!$BF1687&gt;350,2,IF(ДАННЫЕ!$BF1687&gt;=200,3,IF(ДАННЫЕ!$BF1687&gt;=100,4,IF(ДАННЫЕ!$BF1687&gt;=50,5,IF(ДАННЫЕ!$BF1687&lt;50,6,0))))))&amp;"AR"&amp;IF(DATEDIF(ДАННЫЕ!$BX1687,ДАННЫЕ!$F$1,"y")&gt;1,1,0)&amp;"VG"&amp;IF(ДАННЫЕ!$BH1687="0",1,0)&amp;"o"&amp;IF(T1687+ДАННЫЕ!$AF1687+ДАННЫЕ!$AG1687+ДАННЫЕ!$AH1687+ДАННЫЕ!$AI1687+ДАННЫЕ!$AJ1687+ДАННЫЕ!$AP1687+ДАННЫЕ!$AQ1687+ДАННЫЕ!$AR1687+ДАННЫЕ!$AU1687+ДАННЫЕ!$AW1687+ДАННЫЕ!$AS1687+ДАННЫЕ!$AT1687&gt;0,1,0)&amp;"x"&amp;ДАННЫЕ!$AG1687&amp;"p"&amp;IF(ДАННЫЕ!$BY1687&gt;0,1,0)&amp;"v"&amp;IF(ДАННЫЕ!$BZ1687&gt;0,1,0)&amp;"n"&amp;ДАННЫЕ!$CA1687&amp;"t"&amp;ДАННЫЕ!$AY1687&amp;"k"&amp;ДАННЫЕ!$CB1687&amp;"q"&amp;ДАННЫЕ!$CC1687&amp;"w"&amp;ДАННЫЕ!$CD1687&amp;"e"&amp;ДАННЫЕ!$CE1687&amp;"m"&amp;ДАННЫЕ!$CF1687&amp;"c"&amp;ДАННЫЕ!$CG1687&amp;"z"&amp;ДАННЫЕ!$CH1687&amp;"d"&amp;IF(H1687=4,1,0)&amp;"s"&amp;IF(ДАННЫЕ!$J1687=1,0,1)&amp;"u"&amp;IF(ДАННЫЕ!$CJ1687&gt;0,1,0)</f>
        <v>g0cf0a06AR1VG0o0xp0v0ntkqwemczd0s1u0</v>
      </c>
      <c r="O1687" s="28" t="str">
        <f>ДАННЫЕ!$I1687&amp;"g"&amp;B1687&amp;A1687&amp;"f"&amp;P1687&amp;"c"&amp;IF(ДАННЫЕ!$U1687&gt;0,1,0)&amp;"s"&amp;IF(ДАННЫЕ!$Q1687&gt;0,IF(YEAR(ДАННЫЕ!$F$1)=YEAR(ДАННЫЕ!$Q1687),IF(MONTH(ДАННЫЕ!$F$1)=MONTH(ДАННЫЕ!$Q1687),111,11),1),0)&amp;"i"&amp;IF(ДАННЫЕ!$R1687+ДАННЫЕ!$S1687+ДАННЫЕ!$T1687=0,0,1)&amp;"h"&amp;IF(ДАННЫЕ!$P1687&gt;0,1,0)&amp;"p"&amp;IF(ДАННЫЕ!$CI1687&gt;0,IF(YEAR(ДАННЫЕ!$F$1)=YEAR(ДАННЫЕ!$CI1687),IF(MONTH(ДАННЫЕ!$F$1)=MONTH(ДАННЫЕ!$CI1687),111,11),1),0)&amp;"d"&amp;IF(ДАННЫЕ!$CJ1687&gt;0,IF(YEAR(ДАННЫЕ!$F$1)=YEAR(ДАННЫЕ!$CJ1687),IF(MONTH(ДАННЫЕ!$F$1)=MONTH(ДАННЫЕ!$CJ1687),111,11),1),0)&amp;"o"&amp;IF(ДАННЫЕ!$CK1687&gt;0,IF(MONTH(ДАННЫЕ!$F$1)=MONTH(ДАННЫЕ!$CK1687),111,11),0)&amp;"v"&amp;IF(ДАННЫЕ!$BE1687&gt;0,IF(MONTH(ДАННЫЕ!$F$1)=MONTH(ДАННЫЕ!$BE1687),111,11),0)</f>
        <v>g00f0c0s0i0h0p0d0o0v0</v>
      </c>
      <c r="P1687" s="15">
        <f t="shared" si="80"/>
        <v>0</v>
      </c>
      <c r="Q1687" s="15">
        <f>IF(ДАННЫЕ!$F$1&gt;ДАННЫЕ!$N1687,IF(YEAR(ДАННЫЕ!$F$1)=YEAR(ДАННЫЕ!M1687),1,0),0)</f>
        <v>0</v>
      </c>
      <c r="R1687" s="15">
        <f>IF(ДАННЫЕ!$F$1&gt;ДАННЫЕ!$N1687,IF(YEAR(ДАННЫЕ!$F$1)=YEAR(ДАННЫЕ!N1687),1,0),0)</f>
        <v>0</v>
      </c>
      <c r="S1687" s="15">
        <f>IF(ДАННЫЕ!$AA1687="2А",1,IF(ДАННЫЕ!$AA1687="2Б",2,IF(ДАННЫЕ!$AA1687="2В",3,IF(ДАННЫЕ!$AA1687=3,4,IF(ДАННЫЕ!$AA1687="4А",5,IF(ДАННЫЕ!$AA1687="4Б",6,IF(ДАННЫЕ!$AA1687="4В",7,IF(ДАННЫЕ!$AA1687=5,8,0))))))))</f>
        <v>0</v>
      </c>
      <c r="T1687" s="15">
        <f>IF(OR(ДАННЫЕ!$AC1687=2,ДАННЫЕ!$AD1687=2,ДАННЫЕ!$AE1687=2),2,IF(OR(ДАННЫЕ!$AC1687=1,ДАННЫЕ!$AD1687=1,ДАННЫЕ!$AE1687=1),1,0))</f>
        <v>0</v>
      </c>
    </row>
    <row r="1688" spans="1:20" x14ac:dyDescent="0.2">
      <c r="A1688" s="78">
        <f>IF(B1688&gt;0,IF(MONTH(ДАННЫЕ!$F$1)=MONTH(ДАННЫЕ!$B1688),1,0),0)</f>
        <v>0</v>
      </c>
      <c r="B1688" s="14">
        <f>IF(ДАННЫЕ!$B1688&gt;0,IF(YEAR(ДАННЫЕ!$F$1)=YEAR(ДАННЫЕ!$B1688),1,0),0)</f>
        <v>0</v>
      </c>
      <c r="C1688" s="14">
        <f>IF(ДАННЫЕ!$CM1688&gt;0,IF(YEAR(ДАННЫЕ!$F$1)=YEAR(ДАННЫЕ!$CM1688),1,0),0)</f>
        <v>0</v>
      </c>
      <c r="D1688" s="14">
        <f>IF(ДАННЫЕ!$CJ1688&gt;0,IF(ДАННЫЕ!$CL1688&gt;ДАННЫЕ!$F$1,1,IF(ДАННЫЕ!$CL1688&gt;0,0,1)),0)</f>
        <v>0</v>
      </c>
      <c r="E1688" s="43" t="str">
        <f ca="1">IF(ДАННЫЕ!$F$1&gt;0,IF(ДАННЫЕ!$G1688&gt;0,DATEDIF(ДАННЫЕ!$G1688,ДАННЫЕ!$F$1,"y"),""),IF(ДАННЫЕ!$G1688&gt;0,DATEDIF(ДАННЫЕ!$G1688,TODAY(),"y"),""))</f>
        <v/>
      </c>
      <c r="F1688" s="43" t="str">
        <f xml:space="preserve"> IF(ДАННЫЕ!$F1688="М",IF(E1688&gt;=18,IF(E1688&lt;60,1,""),""),"")&amp;IF(ДАННЫЕ!$F1688="Ж",IF(E1688&gt;=18,IF(E1688&lt;55,1,""),""),"")</f>
        <v/>
      </c>
      <c r="G1688" s="43" t="str">
        <f xml:space="preserve"> IF(ДАННЫЕ!$F1688="М",IF(E1688&gt;=60,2,""),"")&amp;IF(ДАННЫЕ!$F1688="Ж",IF(E1688&gt;=55,2,""),"")</f>
        <v/>
      </c>
      <c r="H1688" s="43" t="str">
        <f t="shared" ca="1" si="78"/>
        <v/>
      </c>
      <c r="I1688" s="43" t="str">
        <f t="shared" ca="1" si="79"/>
        <v>03</v>
      </c>
      <c r="J1688" s="28" t="str">
        <f ca="1">ДАННЫЕ!$F1688&amp;H1688&amp;I1688&amp;ДАННЫЕ!$I1688&amp;"m"&amp;IF(ДАННЫЕ!$I1688&gt;0,IF(ДАННЫЕ!$J1688&gt;0,0,1),"")&amp;"f"&amp;IF(ДАННЫЕ!$R1688&gt;0,IF(YEAR(ДАННЫЕ!$F$1)=YEAR(ДАННЫЕ!$R1688),1,0),0)&amp;"z"&amp;ДАННЫЕ!$R1688&amp;"p"&amp;ДАННЫЕ!$S1688&amp;"i"&amp;ДАННЫЕ!$T1688&amp;"h"&amp;ДАННЫЕ!$K1688&amp;"be"&amp;ДАННЫЕ!$BI1688&amp;"CD"&amp;IF(ДАННЫЕ!BF1688&gt;500,4,IF(ДАННЫЕ!BF1688&gt;350,3,IF(ДАННЫЕ!BF1688&gt;200,2,IF(ДАННЫЕ!BF1688&gt;0,1,0))))&amp;"g"&amp;B1688&amp;"d"&amp;H1688&amp;"l"&amp;ДАННЫЕ!AT1688&amp;"a"&amp;ДАННЫЕ!$V1688&amp;"v"&amp;R1688&amp;"k"&amp;ДАННЫЕ!$U1688&amp;"s"&amp;ДАННЫЕ!$Y1688&amp;"t"&amp;ДАННЫЕ!$X1688&amp;"b"&amp;IF(ДАННЫЕ!$Q1688&gt;1,1,0)&amp;"PP"&amp;ДАННЫЕ!Z1688&amp;"c"&amp;S1688&amp;"x"&amp;IF(ДАННЫЕ!$BY1688&gt;0,IF(YEAR(ДАННЫЕ!$F$1)=YEAR(ДАННЫЕ!$BY1688),1,0),0)&amp;"n"&amp;IF(ДАННЫЕ!$BZ1688&gt;0,IF(YEAR(ДАННЫЕ!$F$1)=YEAR(ДАННЫЕ!$BZ1688),1,0),0)&amp;"u"&amp;D1688&amp;"z"&amp;IF(ДАННЫЕ!$CL1688&gt;0,IF(YEAR(ДАННЫЕ!$F$1)&gt;YEAR(ДАННЫЕ!$CL1688),11,12),0)</f>
        <v>03mf0zpihbeCD0g0dlav0kstb0PPc0x0n0u0z0</v>
      </c>
      <c r="K1688" s="28" t="str">
        <f ca="1">ДАННЫЕ!$I1688&amp;"x"&amp;B1688&amp;"w"&amp;IF(T1688+ДАННЫЕ!AD1688+ДАННЫЕ!AE1688+ДАННЫЕ!AF1688+ДАННЫЕ!AG1688+ДАННЫЕ!AH1688+ДАННЫЕ!$AL1688+ДАННЫЕ!AI1688+ДАННЫЕ!AJ1688+ДАННЫЕ!AK1688+ДАННЫЕ!AP1688+ДАННЫЕ!AQ1688+ДАННЫЕ!AR1688+ДАННЫЕ!$AM1688+ДАННЫЕ!$AN1688+ДАННЫЕ!AS1688+ДАННЫЕ!AT1688&gt;0,1,0)&amp;IF(OR(T1688=2,ДАННЫЕ!AD1688=2,ДАННЫЕ!AE1688=2,ДАННЫЕ!AF1688=2,ДАННЫЕ!AG1688=2,ДАННЫЕ!AH1688=2,ДАННЫЕ!$AL1688=2,ДАННЫЕ!AI1688=2,ДАННЫЕ!AJ1688=2,ДАННЫЕ!AK1688=2,ДАННЫЕ!AP1688=2,ДАННЫЕ!AQ1688=2,ДАННЫЕ!AR1688=2,ДАННЫЕ!$AM1688=2,ДАННЫЕ!$AN1688=2,ДАННЫЕ!AS1688=2,ДАННЫЕ!AT1688=2),2,0)&amp;"t"&amp;IF(T1688&gt;0,"1"&amp;T1688,"00")&amp;"f"&amp;IF(ДАННЫЕ!$AC1688,"1"&amp;ДАННЫЕ!$AC1688,"00")&amp;"b"&amp;IF(ДАННЫЕ!$AD1688,"1"&amp;ДАННЫЕ!$AD1688,"00")&amp;"g"&amp;IF(ДАННЫЕ!$AF1688,"1"&amp;ДАННЫЕ!$AF1688,"00")&amp;"c"&amp;IF(ДАННЫЕ!$AG1688,"1"&amp;ДАННЫЕ!$AG1688,"00")&amp;"i"&amp;IF(ДАННЫЕ!$AH1688,"1"&amp;ДАННЫЕ!$AH1688,"00")&amp;"r"&amp;IF(ДАННЫЕ!$AL1688,"1"&amp;ДАННЫЕ!$AL1688,"00")&amp;"m"&amp;IF(ДАННЫЕ!$AI1688,"1"&amp;ДАННЫЕ!$AI1688,"00")&amp;"hS"&amp;IF(ДАННЫЕ!$AJ1688,"1"&amp;ДАННЫЕ!$AJ1688,"00")&amp;"hZ"&amp;IF(ДАННЫЕ!$AK1688,"1"&amp;ДАННЫЕ!$AK1688,"00")&amp;"p"&amp;IF(ДАННЫЕ!$AP1688,"1"&amp;ДАННЫЕ!$AP1688,"00")&amp;"k"&amp;IF(ДАННЫЕ!$AQ1688,"1"&amp;ДАННЫЕ!$AQ1688,"00")&amp;"z"&amp;IF(ДАННЫЕ!$AR1688,"1"&amp;ДАННЫЕ!$AR1688,"00")&amp;"j"&amp;IF(ДАННЫЕ!$AM1688,"1"&amp;ДАННЫЕ!$AM1688,"00")&amp;"n"&amp;IF(ДАННЫЕ!$AN1688,"1"&amp;ДАННЫЕ!$AN1688,"00")&amp;"E"&amp;ДАННЫЕ!BI1688&amp;"L"&amp;ДАННЫЕ!AO1688&amp;"h"&amp;IF(ДАННЫЕ!$AU1688&gt;0,1,0)&amp;"v"&amp;IF(ДАННЫЕ!$AW1688&gt;0,1,0)&amp;"a"&amp;IF(ДАННЫЕ!$AS1688,"1"&amp;ДАННЫЕ!$AS1688,"00")&amp;"s"&amp;IF(ДАННЫЕ!$AT1688,"1"&amp;ДАННЫЕ!$AT1688,"00")&amp;"u"&amp;IF(ДАННЫЕ!$CJ1688&gt;0,1,0)&amp;"y"&amp;B1688&amp;"d"&amp;H1688&amp;"e"&amp;F1688&amp;G1688</f>
        <v>x0w00t00f00b00g00c00i00r00m00hS00hZ00p00k00z00j00n00ELh0v0a00s00u0y0de</v>
      </c>
      <c r="L1688" s="28" t="str">
        <f ca="1">ДАННЫЕ!$I1688&amp;"VN"&amp;IF(ДАННЫЕ!AW1688&gt;0,11,10)&amp;"CD"&amp;IF(ДАННЫЕ!BF1688&gt;500,16,IF(ДАННЫЕ!BF1688&gt;350,15,IF(ДАННЫЕ!BF1688&gt;=200,14,IF(ДАННЫЕ!BF1688&gt;=100,13,IF(ДАННЫЕ!BF1688&gt;=50,12,IF(ДАННЫЕ!BF1688&gt;0,11,10))))))&amp;"AR"&amp;IF(ДАННЫЕ!BX1688&gt;0,1,0)&amp;"GD"&amp;B1688&amp;"VV"&amp;IF(E1688&gt;=5,IF(E1688&lt;18,1,0),0)</f>
        <v>VN10CD10AR0GD0VV0</v>
      </c>
      <c r="M1688" s="28" t="str">
        <f>ДАННЫЕ!$I1688&amp;"b"&amp;ДАННЫЕ!$BI1688&amp;"r"&amp;ДАННЫЕ!$BJ1688&amp;"CD"&amp;IF(ДАННЫЕ!BF1688&gt;0,IF(ДАННЫЕ!BF1688&lt;200,1,IF(ДАННЫЕ!BF1688&lt;350,2,3)),0)&amp;"h"&amp;IF(ДАННЫЕ!$BK1688+ДАННЫЕ!$BL1688+ДАННЫЕ!$BM1688&gt;0,1,0)&amp;"x"&amp;ДАННЫЕ!$BK1688&amp;"y"&amp;ДАННЫЕ!$BL1688&amp;"z"&amp;ДАННЫЕ!$BM1688&amp;"c"&amp;IF(ДАННЫЕ!$BK1688+ДАННЫЕ!$BL1688+ДАННЫЕ!$BM1688=3,1,0)&amp;"a"&amp;IF(ДАННЫЕ!$BQ1688+ДАННЫЕ!$BR1688&gt;0,1,0)&amp;"d"&amp;ДАННЫЕ!$BQ1688&amp;"v"&amp;ДАННЫЕ!$BR1688&amp;"p"&amp;ДАННЫЕ!$BS1688&amp;"n"&amp;ДАННЫЕ!$BU1688&amp;"t"&amp;ДАННЫЕ!$BV1688&amp;"o"&amp;ДАННЫЕ!$BT1688&amp;"l"&amp;IF(ДАННЫЕ!$BN1688&gt;0,1,0)&amp;ДАННЫЕ!$BN1688&amp;"g"&amp;ДАННЫЕ!$BO1688&amp;"s"&amp;ДАННЫЕ!$BP1688&amp;"DZ"&amp;IF(ДАННЫЕ!B1688-ДАННЫЕ!G1688 &lt; 60,IF(ДАННЫЕ!B1688-ДАННЫЕ!G1688 &gt;= 0,1,0),0)&amp;"u"&amp;IF(ДАННЫЕ!$CJ1688&gt;0,1,0)</f>
        <v>brCD0h0xyzc0a0dvpntol0gsDZ1u0</v>
      </c>
      <c r="N1688" s="28" t="str">
        <f ca="1">ДАННЫЕ!$F1688&amp;ДАННЫЕ!$I1688&amp;"g"&amp;B1688&amp;"cf"&amp;D1688&amp;"a"&amp;IF(ДАННЫЕ!$BX1688&gt;0,1,0)&amp;IF(ДАННЫЕ!$BF1688&gt;500,1,IF(ДАННЫЕ!$BF1688&gt;350,2,IF(ДАННЫЕ!$BF1688&gt;=200,3,IF(ДАННЫЕ!$BF1688&gt;=100,4,IF(ДАННЫЕ!$BF1688&gt;=50,5,IF(ДАННЫЕ!$BF1688&lt;50,6,0))))))&amp;"AR"&amp;IF(DATEDIF(ДАННЫЕ!$BX1688,ДАННЫЕ!$F$1,"y")&gt;1,1,0)&amp;"VG"&amp;IF(ДАННЫЕ!$BH1688="0",1,0)&amp;"o"&amp;IF(T1688+ДАННЫЕ!$AF1688+ДАННЫЕ!$AG1688+ДАННЫЕ!$AH1688+ДАННЫЕ!$AI1688+ДАННЫЕ!$AJ1688+ДАННЫЕ!$AP1688+ДАННЫЕ!$AQ1688+ДАННЫЕ!$AR1688+ДАННЫЕ!$AU1688+ДАННЫЕ!$AW1688+ДАННЫЕ!$AS1688+ДАННЫЕ!$AT1688&gt;0,1,0)&amp;"x"&amp;ДАННЫЕ!$AG1688&amp;"p"&amp;IF(ДАННЫЕ!$BY1688&gt;0,1,0)&amp;"v"&amp;IF(ДАННЫЕ!$BZ1688&gt;0,1,0)&amp;"n"&amp;ДАННЫЕ!$CA1688&amp;"t"&amp;ДАННЫЕ!$AY1688&amp;"k"&amp;ДАННЫЕ!$CB1688&amp;"q"&amp;ДАННЫЕ!$CC1688&amp;"w"&amp;ДАННЫЕ!$CD1688&amp;"e"&amp;ДАННЫЕ!$CE1688&amp;"m"&amp;ДАННЫЕ!$CF1688&amp;"c"&amp;ДАННЫЕ!$CG1688&amp;"z"&amp;ДАННЫЕ!$CH1688&amp;"d"&amp;IF(H1688=4,1,0)&amp;"s"&amp;IF(ДАННЫЕ!$J1688=1,0,1)&amp;"u"&amp;IF(ДАННЫЕ!$CJ1688&gt;0,1,0)</f>
        <v>g0cf0a06AR1VG0o0xp0v0ntkqwemczd0s1u0</v>
      </c>
      <c r="O1688" s="28" t="str">
        <f>ДАННЫЕ!$I1688&amp;"g"&amp;B1688&amp;A1688&amp;"f"&amp;P1688&amp;"c"&amp;IF(ДАННЫЕ!$U1688&gt;0,1,0)&amp;"s"&amp;IF(ДАННЫЕ!$Q1688&gt;0,IF(YEAR(ДАННЫЕ!$F$1)=YEAR(ДАННЫЕ!$Q1688),IF(MONTH(ДАННЫЕ!$F$1)=MONTH(ДАННЫЕ!$Q1688),111,11),1),0)&amp;"i"&amp;IF(ДАННЫЕ!$R1688+ДАННЫЕ!$S1688+ДАННЫЕ!$T1688=0,0,1)&amp;"h"&amp;IF(ДАННЫЕ!$P1688&gt;0,1,0)&amp;"p"&amp;IF(ДАННЫЕ!$CI1688&gt;0,IF(YEAR(ДАННЫЕ!$F$1)=YEAR(ДАННЫЕ!$CI1688),IF(MONTH(ДАННЫЕ!$F$1)=MONTH(ДАННЫЕ!$CI1688),111,11),1),0)&amp;"d"&amp;IF(ДАННЫЕ!$CJ1688&gt;0,IF(YEAR(ДАННЫЕ!$F$1)=YEAR(ДАННЫЕ!$CJ1688),IF(MONTH(ДАННЫЕ!$F$1)=MONTH(ДАННЫЕ!$CJ1688),111,11),1),0)&amp;"o"&amp;IF(ДАННЫЕ!$CK1688&gt;0,IF(MONTH(ДАННЫЕ!$F$1)=MONTH(ДАННЫЕ!$CK1688),111,11),0)&amp;"v"&amp;IF(ДАННЫЕ!$BE1688&gt;0,IF(MONTH(ДАННЫЕ!$F$1)=MONTH(ДАННЫЕ!$BE1688),111,11),0)</f>
        <v>g00f0c0s0i0h0p0d0o0v0</v>
      </c>
      <c r="P1688" s="15">
        <f t="shared" si="80"/>
        <v>0</v>
      </c>
      <c r="Q1688" s="15">
        <f>IF(ДАННЫЕ!$F$1&gt;ДАННЫЕ!$N1688,IF(YEAR(ДАННЫЕ!$F$1)=YEAR(ДАННЫЕ!M1688),1,0),0)</f>
        <v>0</v>
      </c>
      <c r="R1688" s="15">
        <f>IF(ДАННЫЕ!$F$1&gt;ДАННЫЕ!$N1688,IF(YEAR(ДАННЫЕ!$F$1)=YEAR(ДАННЫЕ!N1688),1,0),0)</f>
        <v>0</v>
      </c>
      <c r="S1688" s="15">
        <f>IF(ДАННЫЕ!$AA1688="2А",1,IF(ДАННЫЕ!$AA1688="2Б",2,IF(ДАННЫЕ!$AA1688="2В",3,IF(ДАННЫЕ!$AA1688=3,4,IF(ДАННЫЕ!$AA1688="4А",5,IF(ДАННЫЕ!$AA1688="4Б",6,IF(ДАННЫЕ!$AA1688="4В",7,IF(ДАННЫЕ!$AA1688=5,8,0))))))))</f>
        <v>0</v>
      </c>
      <c r="T1688" s="15">
        <f>IF(OR(ДАННЫЕ!$AC1688=2,ДАННЫЕ!$AD1688=2,ДАННЫЕ!$AE1688=2),2,IF(OR(ДАННЫЕ!$AC1688=1,ДАННЫЕ!$AD1688=1,ДАННЫЕ!$AE1688=1),1,0))</f>
        <v>0</v>
      </c>
    </row>
    <row r="1689" spans="1:20" x14ac:dyDescent="0.2">
      <c r="A1689" s="78">
        <f>IF(B1689&gt;0,IF(MONTH(ДАННЫЕ!$F$1)=MONTH(ДАННЫЕ!$B1689),1,0),0)</f>
        <v>0</v>
      </c>
      <c r="B1689" s="14">
        <f>IF(ДАННЫЕ!$B1689&gt;0,IF(YEAR(ДАННЫЕ!$F$1)=YEAR(ДАННЫЕ!$B1689),1,0),0)</f>
        <v>0</v>
      </c>
      <c r="C1689" s="14">
        <f>IF(ДАННЫЕ!$CM1689&gt;0,IF(YEAR(ДАННЫЕ!$F$1)=YEAR(ДАННЫЕ!$CM1689),1,0),0)</f>
        <v>0</v>
      </c>
      <c r="D1689" s="14">
        <f>IF(ДАННЫЕ!$CJ1689&gt;0,IF(ДАННЫЕ!$CL1689&gt;ДАННЫЕ!$F$1,1,IF(ДАННЫЕ!$CL1689&gt;0,0,1)),0)</f>
        <v>0</v>
      </c>
      <c r="E1689" s="43" t="str">
        <f ca="1">IF(ДАННЫЕ!$F$1&gt;0,IF(ДАННЫЕ!$G1689&gt;0,DATEDIF(ДАННЫЕ!$G1689,ДАННЫЕ!$F$1,"y"),""),IF(ДАННЫЕ!$G1689&gt;0,DATEDIF(ДАННЫЕ!$G1689,TODAY(),"y"),""))</f>
        <v/>
      </c>
      <c r="F1689" s="43" t="str">
        <f xml:space="preserve"> IF(ДАННЫЕ!$F1689="М",IF(E1689&gt;=18,IF(E1689&lt;60,1,""),""),"")&amp;IF(ДАННЫЕ!$F1689="Ж",IF(E1689&gt;=18,IF(E1689&lt;55,1,""),""),"")</f>
        <v/>
      </c>
      <c r="G1689" s="43" t="str">
        <f xml:space="preserve"> IF(ДАННЫЕ!$F1689="М",IF(E1689&gt;=60,2,""),"")&amp;IF(ДАННЫЕ!$F1689="Ж",IF(E1689&gt;=55,2,""),"")</f>
        <v/>
      </c>
      <c r="H1689" s="43" t="str">
        <f t="shared" ca="1" si="78"/>
        <v/>
      </c>
      <c r="I1689" s="43" t="str">
        <f t="shared" ca="1" si="79"/>
        <v>03</v>
      </c>
      <c r="J1689" s="28" t="str">
        <f ca="1">ДАННЫЕ!$F1689&amp;H1689&amp;I1689&amp;ДАННЫЕ!$I1689&amp;"m"&amp;IF(ДАННЫЕ!$I1689&gt;0,IF(ДАННЫЕ!$J1689&gt;0,0,1),"")&amp;"f"&amp;IF(ДАННЫЕ!$R1689&gt;0,IF(YEAR(ДАННЫЕ!$F$1)=YEAR(ДАННЫЕ!$R1689),1,0),0)&amp;"z"&amp;ДАННЫЕ!$R1689&amp;"p"&amp;ДАННЫЕ!$S1689&amp;"i"&amp;ДАННЫЕ!$T1689&amp;"h"&amp;ДАННЫЕ!$K1689&amp;"be"&amp;ДАННЫЕ!$BI1689&amp;"CD"&amp;IF(ДАННЫЕ!BF1689&gt;500,4,IF(ДАННЫЕ!BF1689&gt;350,3,IF(ДАННЫЕ!BF1689&gt;200,2,IF(ДАННЫЕ!BF1689&gt;0,1,0))))&amp;"g"&amp;B1689&amp;"d"&amp;H1689&amp;"l"&amp;ДАННЫЕ!AT1689&amp;"a"&amp;ДАННЫЕ!$V1689&amp;"v"&amp;R1689&amp;"k"&amp;ДАННЫЕ!$U1689&amp;"s"&amp;ДАННЫЕ!$Y1689&amp;"t"&amp;ДАННЫЕ!$X1689&amp;"b"&amp;IF(ДАННЫЕ!$Q1689&gt;1,1,0)&amp;"PP"&amp;ДАННЫЕ!Z1689&amp;"c"&amp;S1689&amp;"x"&amp;IF(ДАННЫЕ!$BY1689&gt;0,IF(YEAR(ДАННЫЕ!$F$1)=YEAR(ДАННЫЕ!$BY1689),1,0),0)&amp;"n"&amp;IF(ДАННЫЕ!$BZ1689&gt;0,IF(YEAR(ДАННЫЕ!$F$1)=YEAR(ДАННЫЕ!$BZ1689),1,0),0)&amp;"u"&amp;D1689&amp;"z"&amp;IF(ДАННЫЕ!$CL1689&gt;0,IF(YEAR(ДАННЫЕ!$F$1)&gt;YEAR(ДАННЫЕ!$CL1689),11,12),0)</f>
        <v>03mf0zpihbeCD0g0dlav0kstb0PPc0x0n0u0z0</v>
      </c>
      <c r="K1689" s="28" t="str">
        <f ca="1">ДАННЫЕ!$I1689&amp;"x"&amp;B1689&amp;"w"&amp;IF(T1689+ДАННЫЕ!AD1689+ДАННЫЕ!AE1689+ДАННЫЕ!AF1689+ДАННЫЕ!AG1689+ДАННЫЕ!AH1689+ДАННЫЕ!$AL1689+ДАННЫЕ!AI1689+ДАННЫЕ!AJ1689+ДАННЫЕ!AK1689+ДАННЫЕ!AP1689+ДАННЫЕ!AQ1689+ДАННЫЕ!AR1689+ДАННЫЕ!$AM1689+ДАННЫЕ!$AN1689+ДАННЫЕ!AS1689+ДАННЫЕ!AT1689&gt;0,1,0)&amp;IF(OR(T1689=2,ДАННЫЕ!AD1689=2,ДАННЫЕ!AE1689=2,ДАННЫЕ!AF1689=2,ДАННЫЕ!AG1689=2,ДАННЫЕ!AH1689=2,ДАННЫЕ!$AL1689=2,ДАННЫЕ!AI1689=2,ДАННЫЕ!AJ1689=2,ДАННЫЕ!AK1689=2,ДАННЫЕ!AP1689=2,ДАННЫЕ!AQ1689=2,ДАННЫЕ!AR1689=2,ДАННЫЕ!$AM1689=2,ДАННЫЕ!$AN1689=2,ДАННЫЕ!AS1689=2,ДАННЫЕ!AT1689=2),2,0)&amp;"t"&amp;IF(T1689&gt;0,"1"&amp;T1689,"00")&amp;"f"&amp;IF(ДАННЫЕ!$AC1689,"1"&amp;ДАННЫЕ!$AC1689,"00")&amp;"b"&amp;IF(ДАННЫЕ!$AD1689,"1"&amp;ДАННЫЕ!$AD1689,"00")&amp;"g"&amp;IF(ДАННЫЕ!$AF1689,"1"&amp;ДАННЫЕ!$AF1689,"00")&amp;"c"&amp;IF(ДАННЫЕ!$AG1689,"1"&amp;ДАННЫЕ!$AG1689,"00")&amp;"i"&amp;IF(ДАННЫЕ!$AH1689,"1"&amp;ДАННЫЕ!$AH1689,"00")&amp;"r"&amp;IF(ДАННЫЕ!$AL1689,"1"&amp;ДАННЫЕ!$AL1689,"00")&amp;"m"&amp;IF(ДАННЫЕ!$AI1689,"1"&amp;ДАННЫЕ!$AI1689,"00")&amp;"hS"&amp;IF(ДАННЫЕ!$AJ1689,"1"&amp;ДАННЫЕ!$AJ1689,"00")&amp;"hZ"&amp;IF(ДАННЫЕ!$AK1689,"1"&amp;ДАННЫЕ!$AK1689,"00")&amp;"p"&amp;IF(ДАННЫЕ!$AP1689,"1"&amp;ДАННЫЕ!$AP1689,"00")&amp;"k"&amp;IF(ДАННЫЕ!$AQ1689,"1"&amp;ДАННЫЕ!$AQ1689,"00")&amp;"z"&amp;IF(ДАННЫЕ!$AR1689,"1"&amp;ДАННЫЕ!$AR1689,"00")&amp;"j"&amp;IF(ДАННЫЕ!$AM1689,"1"&amp;ДАННЫЕ!$AM1689,"00")&amp;"n"&amp;IF(ДАННЫЕ!$AN1689,"1"&amp;ДАННЫЕ!$AN1689,"00")&amp;"E"&amp;ДАННЫЕ!BI1689&amp;"L"&amp;ДАННЫЕ!AO1689&amp;"h"&amp;IF(ДАННЫЕ!$AU1689&gt;0,1,0)&amp;"v"&amp;IF(ДАННЫЕ!$AW1689&gt;0,1,0)&amp;"a"&amp;IF(ДАННЫЕ!$AS1689,"1"&amp;ДАННЫЕ!$AS1689,"00")&amp;"s"&amp;IF(ДАННЫЕ!$AT1689,"1"&amp;ДАННЫЕ!$AT1689,"00")&amp;"u"&amp;IF(ДАННЫЕ!$CJ1689&gt;0,1,0)&amp;"y"&amp;B1689&amp;"d"&amp;H1689&amp;"e"&amp;F1689&amp;G1689</f>
        <v>x0w00t00f00b00g00c00i00r00m00hS00hZ00p00k00z00j00n00ELh0v0a00s00u0y0de</v>
      </c>
      <c r="L1689" s="28" t="str">
        <f ca="1">ДАННЫЕ!$I1689&amp;"VN"&amp;IF(ДАННЫЕ!AW1689&gt;0,11,10)&amp;"CD"&amp;IF(ДАННЫЕ!BF1689&gt;500,16,IF(ДАННЫЕ!BF1689&gt;350,15,IF(ДАННЫЕ!BF1689&gt;=200,14,IF(ДАННЫЕ!BF1689&gt;=100,13,IF(ДАННЫЕ!BF1689&gt;=50,12,IF(ДАННЫЕ!BF1689&gt;0,11,10))))))&amp;"AR"&amp;IF(ДАННЫЕ!BX1689&gt;0,1,0)&amp;"GD"&amp;B1689&amp;"VV"&amp;IF(E1689&gt;=5,IF(E1689&lt;18,1,0),0)</f>
        <v>VN10CD10AR0GD0VV0</v>
      </c>
      <c r="M1689" s="28" t="str">
        <f>ДАННЫЕ!$I1689&amp;"b"&amp;ДАННЫЕ!$BI1689&amp;"r"&amp;ДАННЫЕ!$BJ1689&amp;"CD"&amp;IF(ДАННЫЕ!BF1689&gt;0,IF(ДАННЫЕ!BF1689&lt;200,1,IF(ДАННЫЕ!BF1689&lt;350,2,3)),0)&amp;"h"&amp;IF(ДАННЫЕ!$BK1689+ДАННЫЕ!$BL1689+ДАННЫЕ!$BM1689&gt;0,1,0)&amp;"x"&amp;ДАННЫЕ!$BK1689&amp;"y"&amp;ДАННЫЕ!$BL1689&amp;"z"&amp;ДАННЫЕ!$BM1689&amp;"c"&amp;IF(ДАННЫЕ!$BK1689+ДАННЫЕ!$BL1689+ДАННЫЕ!$BM1689=3,1,0)&amp;"a"&amp;IF(ДАННЫЕ!$BQ1689+ДАННЫЕ!$BR1689&gt;0,1,0)&amp;"d"&amp;ДАННЫЕ!$BQ1689&amp;"v"&amp;ДАННЫЕ!$BR1689&amp;"p"&amp;ДАННЫЕ!$BS1689&amp;"n"&amp;ДАННЫЕ!$BU1689&amp;"t"&amp;ДАННЫЕ!$BV1689&amp;"o"&amp;ДАННЫЕ!$BT1689&amp;"l"&amp;IF(ДАННЫЕ!$BN1689&gt;0,1,0)&amp;ДАННЫЕ!$BN1689&amp;"g"&amp;ДАННЫЕ!$BO1689&amp;"s"&amp;ДАННЫЕ!$BP1689&amp;"DZ"&amp;IF(ДАННЫЕ!B1689-ДАННЫЕ!G1689 &lt; 60,IF(ДАННЫЕ!B1689-ДАННЫЕ!G1689 &gt;= 0,1,0),0)&amp;"u"&amp;IF(ДАННЫЕ!$CJ1689&gt;0,1,0)</f>
        <v>brCD0h0xyzc0a0dvpntol0gsDZ1u0</v>
      </c>
      <c r="N1689" s="28" t="str">
        <f ca="1">ДАННЫЕ!$F1689&amp;ДАННЫЕ!$I1689&amp;"g"&amp;B1689&amp;"cf"&amp;D1689&amp;"a"&amp;IF(ДАННЫЕ!$BX1689&gt;0,1,0)&amp;IF(ДАННЫЕ!$BF1689&gt;500,1,IF(ДАННЫЕ!$BF1689&gt;350,2,IF(ДАННЫЕ!$BF1689&gt;=200,3,IF(ДАННЫЕ!$BF1689&gt;=100,4,IF(ДАННЫЕ!$BF1689&gt;=50,5,IF(ДАННЫЕ!$BF1689&lt;50,6,0))))))&amp;"AR"&amp;IF(DATEDIF(ДАННЫЕ!$BX1689,ДАННЫЕ!$F$1,"y")&gt;1,1,0)&amp;"VG"&amp;IF(ДАННЫЕ!$BH1689="0",1,0)&amp;"o"&amp;IF(T1689+ДАННЫЕ!$AF1689+ДАННЫЕ!$AG1689+ДАННЫЕ!$AH1689+ДАННЫЕ!$AI1689+ДАННЫЕ!$AJ1689+ДАННЫЕ!$AP1689+ДАННЫЕ!$AQ1689+ДАННЫЕ!$AR1689+ДАННЫЕ!$AU1689+ДАННЫЕ!$AW1689+ДАННЫЕ!$AS1689+ДАННЫЕ!$AT1689&gt;0,1,0)&amp;"x"&amp;ДАННЫЕ!$AG1689&amp;"p"&amp;IF(ДАННЫЕ!$BY1689&gt;0,1,0)&amp;"v"&amp;IF(ДАННЫЕ!$BZ1689&gt;0,1,0)&amp;"n"&amp;ДАННЫЕ!$CA1689&amp;"t"&amp;ДАННЫЕ!$AY1689&amp;"k"&amp;ДАННЫЕ!$CB1689&amp;"q"&amp;ДАННЫЕ!$CC1689&amp;"w"&amp;ДАННЫЕ!$CD1689&amp;"e"&amp;ДАННЫЕ!$CE1689&amp;"m"&amp;ДАННЫЕ!$CF1689&amp;"c"&amp;ДАННЫЕ!$CG1689&amp;"z"&amp;ДАННЫЕ!$CH1689&amp;"d"&amp;IF(H1689=4,1,0)&amp;"s"&amp;IF(ДАННЫЕ!$J1689=1,0,1)&amp;"u"&amp;IF(ДАННЫЕ!$CJ1689&gt;0,1,0)</f>
        <v>g0cf0a06AR1VG0o0xp0v0ntkqwemczd0s1u0</v>
      </c>
      <c r="O1689" s="28" t="str">
        <f>ДАННЫЕ!$I1689&amp;"g"&amp;B1689&amp;A1689&amp;"f"&amp;P1689&amp;"c"&amp;IF(ДАННЫЕ!$U1689&gt;0,1,0)&amp;"s"&amp;IF(ДАННЫЕ!$Q1689&gt;0,IF(YEAR(ДАННЫЕ!$F$1)=YEAR(ДАННЫЕ!$Q1689),IF(MONTH(ДАННЫЕ!$F$1)=MONTH(ДАННЫЕ!$Q1689),111,11),1),0)&amp;"i"&amp;IF(ДАННЫЕ!$R1689+ДАННЫЕ!$S1689+ДАННЫЕ!$T1689=0,0,1)&amp;"h"&amp;IF(ДАННЫЕ!$P1689&gt;0,1,0)&amp;"p"&amp;IF(ДАННЫЕ!$CI1689&gt;0,IF(YEAR(ДАННЫЕ!$F$1)=YEAR(ДАННЫЕ!$CI1689),IF(MONTH(ДАННЫЕ!$F$1)=MONTH(ДАННЫЕ!$CI1689),111,11),1),0)&amp;"d"&amp;IF(ДАННЫЕ!$CJ1689&gt;0,IF(YEAR(ДАННЫЕ!$F$1)=YEAR(ДАННЫЕ!$CJ1689),IF(MONTH(ДАННЫЕ!$F$1)=MONTH(ДАННЫЕ!$CJ1689),111,11),1),0)&amp;"o"&amp;IF(ДАННЫЕ!$CK1689&gt;0,IF(MONTH(ДАННЫЕ!$F$1)=MONTH(ДАННЫЕ!$CK1689),111,11),0)&amp;"v"&amp;IF(ДАННЫЕ!$BE1689&gt;0,IF(MONTH(ДАННЫЕ!$F$1)=MONTH(ДАННЫЕ!$BE1689),111,11),0)</f>
        <v>g00f0c0s0i0h0p0d0o0v0</v>
      </c>
      <c r="P1689" s="15">
        <f t="shared" si="80"/>
        <v>0</v>
      </c>
      <c r="Q1689" s="15">
        <f>IF(ДАННЫЕ!$F$1&gt;ДАННЫЕ!$N1689,IF(YEAR(ДАННЫЕ!$F$1)=YEAR(ДАННЫЕ!M1689),1,0),0)</f>
        <v>0</v>
      </c>
      <c r="R1689" s="15">
        <f>IF(ДАННЫЕ!$F$1&gt;ДАННЫЕ!$N1689,IF(YEAR(ДАННЫЕ!$F$1)=YEAR(ДАННЫЕ!N1689),1,0),0)</f>
        <v>0</v>
      </c>
      <c r="S1689" s="15">
        <f>IF(ДАННЫЕ!$AA1689="2А",1,IF(ДАННЫЕ!$AA1689="2Б",2,IF(ДАННЫЕ!$AA1689="2В",3,IF(ДАННЫЕ!$AA1689=3,4,IF(ДАННЫЕ!$AA1689="4А",5,IF(ДАННЫЕ!$AA1689="4Б",6,IF(ДАННЫЕ!$AA1689="4В",7,IF(ДАННЫЕ!$AA1689=5,8,0))))))))</f>
        <v>0</v>
      </c>
      <c r="T1689" s="15">
        <f>IF(OR(ДАННЫЕ!$AC1689=2,ДАННЫЕ!$AD1689=2,ДАННЫЕ!$AE1689=2),2,IF(OR(ДАННЫЕ!$AC1689=1,ДАННЫЕ!$AD1689=1,ДАННЫЕ!$AE1689=1),1,0))</f>
        <v>0</v>
      </c>
    </row>
    <row r="1690" spans="1:20" x14ac:dyDescent="0.2">
      <c r="A1690" s="78">
        <f>IF(B1690&gt;0,IF(MONTH(ДАННЫЕ!$F$1)=MONTH(ДАННЫЕ!$B1690),1,0),0)</f>
        <v>0</v>
      </c>
      <c r="B1690" s="14">
        <f>IF(ДАННЫЕ!$B1690&gt;0,IF(YEAR(ДАННЫЕ!$F$1)=YEAR(ДАННЫЕ!$B1690),1,0),0)</f>
        <v>0</v>
      </c>
      <c r="C1690" s="14">
        <f>IF(ДАННЫЕ!$CM1690&gt;0,IF(YEAR(ДАННЫЕ!$F$1)=YEAR(ДАННЫЕ!$CM1690),1,0),0)</f>
        <v>0</v>
      </c>
      <c r="D1690" s="14">
        <f>IF(ДАННЫЕ!$CJ1690&gt;0,IF(ДАННЫЕ!$CL1690&gt;ДАННЫЕ!$F$1,1,IF(ДАННЫЕ!$CL1690&gt;0,0,1)),0)</f>
        <v>0</v>
      </c>
      <c r="E1690" s="43" t="str">
        <f ca="1">IF(ДАННЫЕ!$F$1&gt;0,IF(ДАННЫЕ!$G1690&gt;0,DATEDIF(ДАННЫЕ!$G1690,ДАННЫЕ!$F$1,"y"),""),IF(ДАННЫЕ!$G1690&gt;0,DATEDIF(ДАННЫЕ!$G1690,TODAY(),"y"),""))</f>
        <v/>
      </c>
      <c r="F1690" s="43" t="str">
        <f xml:space="preserve"> IF(ДАННЫЕ!$F1690="М",IF(E1690&gt;=18,IF(E1690&lt;60,1,""),""),"")&amp;IF(ДАННЫЕ!$F1690="Ж",IF(E1690&gt;=18,IF(E1690&lt;55,1,""),""),"")</f>
        <v/>
      </c>
      <c r="G1690" s="43" t="str">
        <f xml:space="preserve"> IF(ДАННЫЕ!$F1690="М",IF(E1690&gt;=60,2,""),"")&amp;IF(ДАННЫЕ!$F1690="Ж",IF(E1690&gt;=55,2,""),"")</f>
        <v/>
      </c>
      <c r="H1690" s="43" t="str">
        <f t="shared" ca="1" si="78"/>
        <v/>
      </c>
      <c r="I1690" s="43" t="str">
        <f t="shared" ca="1" si="79"/>
        <v>03</v>
      </c>
      <c r="J1690" s="28" t="str">
        <f ca="1">ДАННЫЕ!$F1690&amp;H1690&amp;I1690&amp;ДАННЫЕ!$I1690&amp;"m"&amp;IF(ДАННЫЕ!$I1690&gt;0,IF(ДАННЫЕ!$J1690&gt;0,0,1),"")&amp;"f"&amp;IF(ДАННЫЕ!$R1690&gt;0,IF(YEAR(ДАННЫЕ!$F$1)=YEAR(ДАННЫЕ!$R1690),1,0),0)&amp;"z"&amp;ДАННЫЕ!$R1690&amp;"p"&amp;ДАННЫЕ!$S1690&amp;"i"&amp;ДАННЫЕ!$T1690&amp;"h"&amp;ДАННЫЕ!$K1690&amp;"be"&amp;ДАННЫЕ!$BI1690&amp;"CD"&amp;IF(ДАННЫЕ!BF1690&gt;500,4,IF(ДАННЫЕ!BF1690&gt;350,3,IF(ДАННЫЕ!BF1690&gt;200,2,IF(ДАННЫЕ!BF1690&gt;0,1,0))))&amp;"g"&amp;B1690&amp;"d"&amp;H1690&amp;"l"&amp;ДАННЫЕ!AT1690&amp;"a"&amp;ДАННЫЕ!$V1690&amp;"v"&amp;R1690&amp;"k"&amp;ДАННЫЕ!$U1690&amp;"s"&amp;ДАННЫЕ!$Y1690&amp;"t"&amp;ДАННЫЕ!$X1690&amp;"b"&amp;IF(ДАННЫЕ!$Q1690&gt;1,1,0)&amp;"PP"&amp;ДАННЫЕ!Z1690&amp;"c"&amp;S1690&amp;"x"&amp;IF(ДАННЫЕ!$BY1690&gt;0,IF(YEAR(ДАННЫЕ!$F$1)=YEAR(ДАННЫЕ!$BY1690),1,0),0)&amp;"n"&amp;IF(ДАННЫЕ!$BZ1690&gt;0,IF(YEAR(ДАННЫЕ!$F$1)=YEAR(ДАННЫЕ!$BZ1690),1,0),0)&amp;"u"&amp;D1690&amp;"z"&amp;IF(ДАННЫЕ!$CL1690&gt;0,IF(YEAR(ДАННЫЕ!$F$1)&gt;YEAR(ДАННЫЕ!$CL1690),11,12),0)</f>
        <v>03mf0zpihbeCD0g0dlav0kstb0PPc0x0n0u0z0</v>
      </c>
      <c r="K1690" s="28" t="str">
        <f ca="1">ДАННЫЕ!$I1690&amp;"x"&amp;B1690&amp;"w"&amp;IF(T1690+ДАННЫЕ!AD1690+ДАННЫЕ!AE1690+ДАННЫЕ!AF1690+ДАННЫЕ!AG1690+ДАННЫЕ!AH1690+ДАННЫЕ!$AL1690+ДАННЫЕ!AI1690+ДАННЫЕ!AJ1690+ДАННЫЕ!AK1690+ДАННЫЕ!AP1690+ДАННЫЕ!AQ1690+ДАННЫЕ!AR1690+ДАННЫЕ!$AM1690+ДАННЫЕ!$AN1690+ДАННЫЕ!AS1690+ДАННЫЕ!AT1690&gt;0,1,0)&amp;IF(OR(T1690=2,ДАННЫЕ!AD1690=2,ДАННЫЕ!AE1690=2,ДАННЫЕ!AF1690=2,ДАННЫЕ!AG1690=2,ДАННЫЕ!AH1690=2,ДАННЫЕ!$AL1690=2,ДАННЫЕ!AI1690=2,ДАННЫЕ!AJ1690=2,ДАННЫЕ!AK1690=2,ДАННЫЕ!AP1690=2,ДАННЫЕ!AQ1690=2,ДАННЫЕ!AR1690=2,ДАННЫЕ!$AM1690=2,ДАННЫЕ!$AN1690=2,ДАННЫЕ!AS1690=2,ДАННЫЕ!AT1690=2),2,0)&amp;"t"&amp;IF(T1690&gt;0,"1"&amp;T1690,"00")&amp;"f"&amp;IF(ДАННЫЕ!$AC1690,"1"&amp;ДАННЫЕ!$AC1690,"00")&amp;"b"&amp;IF(ДАННЫЕ!$AD1690,"1"&amp;ДАННЫЕ!$AD1690,"00")&amp;"g"&amp;IF(ДАННЫЕ!$AF1690,"1"&amp;ДАННЫЕ!$AF1690,"00")&amp;"c"&amp;IF(ДАННЫЕ!$AG1690,"1"&amp;ДАННЫЕ!$AG1690,"00")&amp;"i"&amp;IF(ДАННЫЕ!$AH1690,"1"&amp;ДАННЫЕ!$AH1690,"00")&amp;"r"&amp;IF(ДАННЫЕ!$AL1690,"1"&amp;ДАННЫЕ!$AL1690,"00")&amp;"m"&amp;IF(ДАННЫЕ!$AI1690,"1"&amp;ДАННЫЕ!$AI1690,"00")&amp;"hS"&amp;IF(ДАННЫЕ!$AJ1690,"1"&amp;ДАННЫЕ!$AJ1690,"00")&amp;"hZ"&amp;IF(ДАННЫЕ!$AK1690,"1"&amp;ДАННЫЕ!$AK1690,"00")&amp;"p"&amp;IF(ДАННЫЕ!$AP1690,"1"&amp;ДАННЫЕ!$AP1690,"00")&amp;"k"&amp;IF(ДАННЫЕ!$AQ1690,"1"&amp;ДАННЫЕ!$AQ1690,"00")&amp;"z"&amp;IF(ДАННЫЕ!$AR1690,"1"&amp;ДАННЫЕ!$AR1690,"00")&amp;"j"&amp;IF(ДАННЫЕ!$AM1690,"1"&amp;ДАННЫЕ!$AM1690,"00")&amp;"n"&amp;IF(ДАННЫЕ!$AN1690,"1"&amp;ДАННЫЕ!$AN1690,"00")&amp;"E"&amp;ДАННЫЕ!BI1690&amp;"L"&amp;ДАННЫЕ!AO1690&amp;"h"&amp;IF(ДАННЫЕ!$AU1690&gt;0,1,0)&amp;"v"&amp;IF(ДАННЫЕ!$AW1690&gt;0,1,0)&amp;"a"&amp;IF(ДАННЫЕ!$AS1690,"1"&amp;ДАННЫЕ!$AS1690,"00")&amp;"s"&amp;IF(ДАННЫЕ!$AT1690,"1"&amp;ДАННЫЕ!$AT1690,"00")&amp;"u"&amp;IF(ДАННЫЕ!$CJ1690&gt;0,1,0)&amp;"y"&amp;B1690&amp;"d"&amp;H1690&amp;"e"&amp;F1690&amp;G1690</f>
        <v>x0w00t00f00b00g00c00i00r00m00hS00hZ00p00k00z00j00n00ELh0v0a00s00u0y0de</v>
      </c>
      <c r="L1690" s="28" t="str">
        <f ca="1">ДАННЫЕ!$I1690&amp;"VN"&amp;IF(ДАННЫЕ!AW1690&gt;0,11,10)&amp;"CD"&amp;IF(ДАННЫЕ!BF1690&gt;500,16,IF(ДАННЫЕ!BF1690&gt;350,15,IF(ДАННЫЕ!BF1690&gt;=200,14,IF(ДАННЫЕ!BF1690&gt;=100,13,IF(ДАННЫЕ!BF1690&gt;=50,12,IF(ДАННЫЕ!BF1690&gt;0,11,10))))))&amp;"AR"&amp;IF(ДАННЫЕ!BX1690&gt;0,1,0)&amp;"GD"&amp;B1690&amp;"VV"&amp;IF(E1690&gt;=5,IF(E1690&lt;18,1,0),0)</f>
        <v>VN10CD10AR0GD0VV0</v>
      </c>
      <c r="M1690" s="28" t="str">
        <f>ДАННЫЕ!$I1690&amp;"b"&amp;ДАННЫЕ!$BI1690&amp;"r"&amp;ДАННЫЕ!$BJ1690&amp;"CD"&amp;IF(ДАННЫЕ!BF1690&gt;0,IF(ДАННЫЕ!BF1690&lt;200,1,IF(ДАННЫЕ!BF1690&lt;350,2,3)),0)&amp;"h"&amp;IF(ДАННЫЕ!$BK1690+ДАННЫЕ!$BL1690+ДАННЫЕ!$BM1690&gt;0,1,0)&amp;"x"&amp;ДАННЫЕ!$BK1690&amp;"y"&amp;ДАННЫЕ!$BL1690&amp;"z"&amp;ДАННЫЕ!$BM1690&amp;"c"&amp;IF(ДАННЫЕ!$BK1690+ДАННЫЕ!$BL1690+ДАННЫЕ!$BM1690=3,1,0)&amp;"a"&amp;IF(ДАННЫЕ!$BQ1690+ДАННЫЕ!$BR1690&gt;0,1,0)&amp;"d"&amp;ДАННЫЕ!$BQ1690&amp;"v"&amp;ДАННЫЕ!$BR1690&amp;"p"&amp;ДАННЫЕ!$BS1690&amp;"n"&amp;ДАННЫЕ!$BU1690&amp;"t"&amp;ДАННЫЕ!$BV1690&amp;"o"&amp;ДАННЫЕ!$BT1690&amp;"l"&amp;IF(ДАННЫЕ!$BN1690&gt;0,1,0)&amp;ДАННЫЕ!$BN1690&amp;"g"&amp;ДАННЫЕ!$BO1690&amp;"s"&amp;ДАННЫЕ!$BP1690&amp;"DZ"&amp;IF(ДАННЫЕ!B1690-ДАННЫЕ!G1690 &lt; 60,IF(ДАННЫЕ!B1690-ДАННЫЕ!G1690 &gt;= 0,1,0),0)&amp;"u"&amp;IF(ДАННЫЕ!$CJ1690&gt;0,1,0)</f>
        <v>brCD0h0xyzc0a0dvpntol0gsDZ1u0</v>
      </c>
      <c r="N1690" s="28" t="str">
        <f ca="1">ДАННЫЕ!$F1690&amp;ДАННЫЕ!$I1690&amp;"g"&amp;B1690&amp;"cf"&amp;D1690&amp;"a"&amp;IF(ДАННЫЕ!$BX1690&gt;0,1,0)&amp;IF(ДАННЫЕ!$BF1690&gt;500,1,IF(ДАННЫЕ!$BF1690&gt;350,2,IF(ДАННЫЕ!$BF1690&gt;=200,3,IF(ДАННЫЕ!$BF1690&gt;=100,4,IF(ДАННЫЕ!$BF1690&gt;=50,5,IF(ДАННЫЕ!$BF1690&lt;50,6,0))))))&amp;"AR"&amp;IF(DATEDIF(ДАННЫЕ!$BX1690,ДАННЫЕ!$F$1,"y")&gt;1,1,0)&amp;"VG"&amp;IF(ДАННЫЕ!$BH1690="0",1,0)&amp;"o"&amp;IF(T1690+ДАННЫЕ!$AF1690+ДАННЫЕ!$AG1690+ДАННЫЕ!$AH1690+ДАННЫЕ!$AI1690+ДАННЫЕ!$AJ1690+ДАННЫЕ!$AP1690+ДАННЫЕ!$AQ1690+ДАННЫЕ!$AR1690+ДАННЫЕ!$AU1690+ДАННЫЕ!$AW1690+ДАННЫЕ!$AS1690+ДАННЫЕ!$AT1690&gt;0,1,0)&amp;"x"&amp;ДАННЫЕ!$AG1690&amp;"p"&amp;IF(ДАННЫЕ!$BY1690&gt;0,1,0)&amp;"v"&amp;IF(ДАННЫЕ!$BZ1690&gt;0,1,0)&amp;"n"&amp;ДАННЫЕ!$CA1690&amp;"t"&amp;ДАННЫЕ!$AY1690&amp;"k"&amp;ДАННЫЕ!$CB1690&amp;"q"&amp;ДАННЫЕ!$CC1690&amp;"w"&amp;ДАННЫЕ!$CD1690&amp;"e"&amp;ДАННЫЕ!$CE1690&amp;"m"&amp;ДАННЫЕ!$CF1690&amp;"c"&amp;ДАННЫЕ!$CG1690&amp;"z"&amp;ДАННЫЕ!$CH1690&amp;"d"&amp;IF(H1690=4,1,0)&amp;"s"&amp;IF(ДАННЫЕ!$J1690=1,0,1)&amp;"u"&amp;IF(ДАННЫЕ!$CJ1690&gt;0,1,0)</f>
        <v>g0cf0a06AR1VG0o0xp0v0ntkqwemczd0s1u0</v>
      </c>
      <c r="O1690" s="28" t="str">
        <f>ДАННЫЕ!$I1690&amp;"g"&amp;B1690&amp;A1690&amp;"f"&amp;P1690&amp;"c"&amp;IF(ДАННЫЕ!$U1690&gt;0,1,0)&amp;"s"&amp;IF(ДАННЫЕ!$Q1690&gt;0,IF(YEAR(ДАННЫЕ!$F$1)=YEAR(ДАННЫЕ!$Q1690),IF(MONTH(ДАННЫЕ!$F$1)=MONTH(ДАННЫЕ!$Q1690),111,11),1),0)&amp;"i"&amp;IF(ДАННЫЕ!$R1690+ДАННЫЕ!$S1690+ДАННЫЕ!$T1690=0,0,1)&amp;"h"&amp;IF(ДАННЫЕ!$P1690&gt;0,1,0)&amp;"p"&amp;IF(ДАННЫЕ!$CI1690&gt;0,IF(YEAR(ДАННЫЕ!$F$1)=YEAR(ДАННЫЕ!$CI1690),IF(MONTH(ДАННЫЕ!$F$1)=MONTH(ДАННЫЕ!$CI1690),111,11),1),0)&amp;"d"&amp;IF(ДАННЫЕ!$CJ1690&gt;0,IF(YEAR(ДАННЫЕ!$F$1)=YEAR(ДАННЫЕ!$CJ1690),IF(MONTH(ДАННЫЕ!$F$1)=MONTH(ДАННЫЕ!$CJ1690),111,11),1),0)&amp;"o"&amp;IF(ДАННЫЕ!$CK1690&gt;0,IF(MONTH(ДАННЫЕ!$F$1)=MONTH(ДАННЫЕ!$CK1690),111,11),0)&amp;"v"&amp;IF(ДАННЫЕ!$BE1690&gt;0,IF(MONTH(ДАННЫЕ!$F$1)=MONTH(ДАННЫЕ!$BE1690),111,11),0)</f>
        <v>g00f0c0s0i0h0p0d0o0v0</v>
      </c>
      <c r="P1690" s="15">
        <f t="shared" si="80"/>
        <v>0</v>
      </c>
      <c r="Q1690" s="15">
        <f>IF(ДАННЫЕ!$F$1&gt;ДАННЫЕ!$N1690,IF(YEAR(ДАННЫЕ!$F$1)=YEAR(ДАННЫЕ!M1690),1,0),0)</f>
        <v>0</v>
      </c>
      <c r="R1690" s="15">
        <f>IF(ДАННЫЕ!$F$1&gt;ДАННЫЕ!$N1690,IF(YEAR(ДАННЫЕ!$F$1)=YEAR(ДАННЫЕ!N1690),1,0),0)</f>
        <v>0</v>
      </c>
      <c r="S1690" s="15">
        <f>IF(ДАННЫЕ!$AA1690="2А",1,IF(ДАННЫЕ!$AA1690="2Б",2,IF(ДАННЫЕ!$AA1690="2В",3,IF(ДАННЫЕ!$AA1690=3,4,IF(ДАННЫЕ!$AA1690="4А",5,IF(ДАННЫЕ!$AA1690="4Б",6,IF(ДАННЫЕ!$AA1690="4В",7,IF(ДАННЫЕ!$AA1690=5,8,0))))))))</f>
        <v>0</v>
      </c>
      <c r="T1690" s="15">
        <f>IF(OR(ДАННЫЕ!$AC1690=2,ДАННЫЕ!$AD1690=2,ДАННЫЕ!$AE1690=2),2,IF(OR(ДАННЫЕ!$AC1690=1,ДАННЫЕ!$AD1690=1,ДАННЫЕ!$AE1690=1),1,0))</f>
        <v>0</v>
      </c>
    </row>
    <row r="1691" spans="1:20" x14ac:dyDescent="0.2">
      <c r="A1691" s="78">
        <f>IF(B1691&gt;0,IF(MONTH(ДАННЫЕ!$F$1)=MONTH(ДАННЫЕ!$B1691),1,0),0)</f>
        <v>0</v>
      </c>
      <c r="B1691" s="14">
        <f>IF(ДАННЫЕ!$B1691&gt;0,IF(YEAR(ДАННЫЕ!$F$1)=YEAR(ДАННЫЕ!$B1691),1,0),0)</f>
        <v>0</v>
      </c>
      <c r="C1691" s="14">
        <f>IF(ДАННЫЕ!$CM1691&gt;0,IF(YEAR(ДАННЫЕ!$F$1)=YEAR(ДАННЫЕ!$CM1691),1,0),0)</f>
        <v>0</v>
      </c>
      <c r="D1691" s="14">
        <f>IF(ДАННЫЕ!$CJ1691&gt;0,IF(ДАННЫЕ!$CL1691&gt;ДАННЫЕ!$F$1,1,IF(ДАННЫЕ!$CL1691&gt;0,0,1)),0)</f>
        <v>0</v>
      </c>
      <c r="E1691" s="43" t="str">
        <f ca="1">IF(ДАННЫЕ!$F$1&gt;0,IF(ДАННЫЕ!$G1691&gt;0,DATEDIF(ДАННЫЕ!$G1691,ДАННЫЕ!$F$1,"y"),""),IF(ДАННЫЕ!$G1691&gt;0,DATEDIF(ДАННЫЕ!$G1691,TODAY(),"y"),""))</f>
        <v/>
      </c>
      <c r="F1691" s="43" t="str">
        <f xml:space="preserve"> IF(ДАННЫЕ!$F1691="М",IF(E1691&gt;=18,IF(E1691&lt;60,1,""),""),"")&amp;IF(ДАННЫЕ!$F1691="Ж",IF(E1691&gt;=18,IF(E1691&lt;55,1,""),""),"")</f>
        <v/>
      </c>
      <c r="G1691" s="43" t="str">
        <f xml:space="preserve"> IF(ДАННЫЕ!$F1691="М",IF(E1691&gt;=60,2,""),"")&amp;IF(ДАННЫЕ!$F1691="Ж",IF(E1691&gt;=55,2,""),"")</f>
        <v/>
      </c>
      <c r="H1691" s="43" t="str">
        <f t="shared" ca="1" si="78"/>
        <v/>
      </c>
      <c r="I1691" s="43" t="str">
        <f t="shared" ca="1" si="79"/>
        <v>03</v>
      </c>
      <c r="J1691" s="28" t="str">
        <f ca="1">ДАННЫЕ!$F1691&amp;H1691&amp;I1691&amp;ДАННЫЕ!$I1691&amp;"m"&amp;IF(ДАННЫЕ!$I1691&gt;0,IF(ДАННЫЕ!$J1691&gt;0,0,1),"")&amp;"f"&amp;IF(ДАННЫЕ!$R1691&gt;0,IF(YEAR(ДАННЫЕ!$F$1)=YEAR(ДАННЫЕ!$R1691),1,0),0)&amp;"z"&amp;ДАННЫЕ!$R1691&amp;"p"&amp;ДАННЫЕ!$S1691&amp;"i"&amp;ДАННЫЕ!$T1691&amp;"h"&amp;ДАННЫЕ!$K1691&amp;"be"&amp;ДАННЫЕ!$BI1691&amp;"CD"&amp;IF(ДАННЫЕ!BF1691&gt;500,4,IF(ДАННЫЕ!BF1691&gt;350,3,IF(ДАННЫЕ!BF1691&gt;200,2,IF(ДАННЫЕ!BF1691&gt;0,1,0))))&amp;"g"&amp;B1691&amp;"d"&amp;H1691&amp;"l"&amp;ДАННЫЕ!AT1691&amp;"a"&amp;ДАННЫЕ!$V1691&amp;"v"&amp;R1691&amp;"k"&amp;ДАННЫЕ!$U1691&amp;"s"&amp;ДАННЫЕ!$Y1691&amp;"t"&amp;ДАННЫЕ!$X1691&amp;"b"&amp;IF(ДАННЫЕ!$Q1691&gt;1,1,0)&amp;"PP"&amp;ДАННЫЕ!Z1691&amp;"c"&amp;S1691&amp;"x"&amp;IF(ДАННЫЕ!$BY1691&gt;0,IF(YEAR(ДАННЫЕ!$F$1)=YEAR(ДАННЫЕ!$BY1691),1,0),0)&amp;"n"&amp;IF(ДАННЫЕ!$BZ1691&gt;0,IF(YEAR(ДАННЫЕ!$F$1)=YEAR(ДАННЫЕ!$BZ1691),1,0),0)&amp;"u"&amp;D1691&amp;"z"&amp;IF(ДАННЫЕ!$CL1691&gt;0,IF(YEAR(ДАННЫЕ!$F$1)&gt;YEAR(ДАННЫЕ!$CL1691),11,12),0)</f>
        <v>03mf0zpihbeCD0g0dlav0kstb0PPc0x0n0u0z0</v>
      </c>
      <c r="K1691" s="28" t="str">
        <f ca="1">ДАННЫЕ!$I1691&amp;"x"&amp;B1691&amp;"w"&amp;IF(T1691+ДАННЫЕ!AD1691+ДАННЫЕ!AE1691+ДАННЫЕ!AF1691+ДАННЫЕ!AG1691+ДАННЫЕ!AH1691+ДАННЫЕ!$AL1691+ДАННЫЕ!AI1691+ДАННЫЕ!AJ1691+ДАННЫЕ!AK1691+ДАННЫЕ!AP1691+ДАННЫЕ!AQ1691+ДАННЫЕ!AR1691+ДАННЫЕ!$AM1691+ДАННЫЕ!$AN1691+ДАННЫЕ!AS1691+ДАННЫЕ!AT1691&gt;0,1,0)&amp;IF(OR(T1691=2,ДАННЫЕ!AD1691=2,ДАННЫЕ!AE1691=2,ДАННЫЕ!AF1691=2,ДАННЫЕ!AG1691=2,ДАННЫЕ!AH1691=2,ДАННЫЕ!$AL1691=2,ДАННЫЕ!AI1691=2,ДАННЫЕ!AJ1691=2,ДАННЫЕ!AK1691=2,ДАННЫЕ!AP1691=2,ДАННЫЕ!AQ1691=2,ДАННЫЕ!AR1691=2,ДАННЫЕ!$AM1691=2,ДАННЫЕ!$AN1691=2,ДАННЫЕ!AS1691=2,ДАННЫЕ!AT1691=2),2,0)&amp;"t"&amp;IF(T1691&gt;0,"1"&amp;T1691,"00")&amp;"f"&amp;IF(ДАННЫЕ!$AC1691,"1"&amp;ДАННЫЕ!$AC1691,"00")&amp;"b"&amp;IF(ДАННЫЕ!$AD1691,"1"&amp;ДАННЫЕ!$AD1691,"00")&amp;"g"&amp;IF(ДАННЫЕ!$AF1691,"1"&amp;ДАННЫЕ!$AF1691,"00")&amp;"c"&amp;IF(ДАННЫЕ!$AG1691,"1"&amp;ДАННЫЕ!$AG1691,"00")&amp;"i"&amp;IF(ДАННЫЕ!$AH1691,"1"&amp;ДАННЫЕ!$AH1691,"00")&amp;"r"&amp;IF(ДАННЫЕ!$AL1691,"1"&amp;ДАННЫЕ!$AL1691,"00")&amp;"m"&amp;IF(ДАННЫЕ!$AI1691,"1"&amp;ДАННЫЕ!$AI1691,"00")&amp;"hS"&amp;IF(ДАННЫЕ!$AJ1691,"1"&amp;ДАННЫЕ!$AJ1691,"00")&amp;"hZ"&amp;IF(ДАННЫЕ!$AK1691,"1"&amp;ДАННЫЕ!$AK1691,"00")&amp;"p"&amp;IF(ДАННЫЕ!$AP1691,"1"&amp;ДАННЫЕ!$AP1691,"00")&amp;"k"&amp;IF(ДАННЫЕ!$AQ1691,"1"&amp;ДАННЫЕ!$AQ1691,"00")&amp;"z"&amp;IF(ДАННЫЕ!$AR1691,"1"&amp;ДАННЫЕ!$AR1691,"00")&amp;"j"&amp;IF(ДАННЫЕ!$AM1691,"1"&amp;ДАННЫЕ!$AM1691,"00")&amp;"n"&amp;IF(ДАННЫЕ!$AN1691,"1"&amp;ДАННЫЕ!$AN1691,"00")&amp;"E"&amp;ДАННЫЕ!BI1691&amp;"L"&amp;ДАННЫЕ!AO1691&amp;"h"&amp;IF(ДАННЫЕ!$AU1691&gt;0,1,0)&amp;"v"&amp;IF(ДАННЫЕ!$AW1691&gt;0,1,0)&amp;"a"&amp;IF(ДАННЫЕ!$AS1691,"1"&amp;ДАННЫЕ!$AS1691,"00")&amp;"s"&amp;IF(ДАННЫЕ!$AT1691,"1"&amp;ДАННЫЕ!$AT1691,"00")&amp;"u"&amp;IF(ДАННЫЕ!$CJ1691&gt;0,1,0)&amp;"y"&amp;B1691&amp;"d"&amp;H1691&amp;"e"&amp;F1691&amp;G1691</f>
        <v>x0w00t00f00b00g00c00i00r00m00hS00hZ00p00k00z00j00n00ELh0v0a00s00u0y0de</v>
      </c>
      <c r="L1691" s="28" t="str">
        <f ca="1">ДАННЫЕ!$I1691&amp;"VN"&amp;IF(ДАННЫЕ!AW1691&gt;0,11,10)&amp;"CD"&amp;IF(ДАННЫЕ!BF1691&gt;500,16,IF(ДАННЫЕ!BF1691&gt;350,15,IF(ДАННЫЕ!BF1691&gt;=200,14,IF(ДАННЫЕ!BF1691&gt;=100,13,IF(ДАННЫЕ!BF1691&gt;=50,12,IF(ДАННЫЕ!BF1691&gt;0,11,10))))))&amp;"AR"&amp;IF(ДАННЫЕ!BX1691&gt;0,1,0)&amp;"GD"&amp;B1691&amp;"VV"&amp;IF(E1691&gt;=5,IF(E1691&lt;18,1,0),0)</f>
        <v>VN10CD10AR0GD0VV0</v>
      </c>
      <c r="M1691" s="28" t="str">
        <f>ДАННЫЕ!$I1691&amp;"b"&amp;ДАННЫЕ!$BI1691&amp;"r"&amp;ДАННЫЕ!$BJ1691&amp;"CD"&amp;IF(ДАННЫЕ!BF1691&gt;0,IF(ДАННЫЕ!BF1691&lt;200,1,IF(ДАННЫЕ!BF1691&lt;350,2,3)),0)&amp;"h"&amp;IF(ДАННЫЕ!$BK1691+ДАННЫЕ!$BL1691+ДАННЫЕ!$BM1691&gt;0,1,0)&amp;"x"&amp;ДАННЫЕ!$BK1691&amp;"y"&amp;ДАННЫЕ!$BL1691&amp;"z"&amp;ДАННЫЕ!$BM1691&amp;"c"&amp;IF(ДАННЫЕ!$BK1691+ДАННЫЕ!$BL1691+ДАННЫЕ!$BM1691=3,1,0)&amp;"a"&amp;IF(ДАННЫЕ!$BQ1691+ДАННЫЕ!$BR1691&gt;0,1,0)&amp;"d"&amp;ДАННЫЕ!$BQ1691&amp;"v"&amp;ДАННЫЕ!$BR1691&amp;"p"&amp;ДАННЫЕ!$BS1691&amp;"n"&amp;ДАННЫЕ!$BU1691&amp;"t"&amp;ДАННЫЕ!$BV1691&amp;"o"&amp;ДАННЫЕ!$BT1691&amp;"l"&amp;IF(ДАННЫЕ!$BN1691&gt;0,1,0)&amp;ДАННЫЕ!$BN1691&amp;"g"&amp;ДАННЫЕ!$BO1691&amp;"s"&amp;ДАННЫЕ!$BP1691&amp;"DZ"&amp;IF(ДАННЫЕ!B1691-ДАННЫЕ!G1691 &lt; 60,IF(ДАННЫЕ!B1691-ДАННЫЕ!G1691 &gt;= 0,1,0),0)&amp;"u"&amp;IF(ДАННЫЕ!$CJ1691&gt;0,1,0)</f>
        <v>brCD0h0xyzc0a0dvpntol0gsDZ1u0</v>
      </c>
      <c r="N1691" s="28" t="str">
        <f ca="1">ДАННЫЕ!$F1691&amp;ДАННЫЕ!$I1691&amp;"g"&amp;B1691&amp;"cf"&amp;D1691&amp;"a"&amp;IF(ДАННЫЕ!$BX1691&gt;0,1,0)&amp;IF(ДАННЫЕ!$BF1691&gt;500,1,IF(ДАННЫЕ!$BF1691&gt;350,2,IF(ДАННЫЕ!$BF1691&gt;=200,3,IF(ДАННЫЕ!$BF1691&gt;=100,4,IF(ДАННЫЕ!$BF1691&gt;=50,5,IF(ДАННЫЕ!$BF1691&lt;50,6,0))))))&amp;"AR"&amp;IF(DATEDIF(ДАННЫЕ!$BX1691,ДАННЫЕ!$F$1,"y")&gt;1,1,0)&amp;"VG"&amp;IF(ДАННЫЕ!$BH1691="0",1,0)&amp;"o"&amp;IF(T1691+ДАННЫЕ!$AF1691+ДАННЫЕ!$AG1691+ДАННЫЕ!$AH1691+ДАННЫЕ!$AI1691+ДАННЫЕ!$AJ1691+ДАННЫЕ!$AP1691+ДАННЫЕ!$AQ1691+ДАННЫЕ!$AR1691+ДАННЫЕ!$AU1691+ДАННЫЕ!$AW1691+ДАННЫЕ!$AS1691+ДАННЫЕ!$AT1691&gt;0,1,0)&amp;"x"&amp;ДАННЫЕ!$AG1691&amp;"p"&amp;IF(ДАННЫЕ!$BY1691&gt;0,1,0)&amp;"v"&amp;IF(ДАННЫЕ!$BZ1691&gt;0,1,0)&amp;"n"&amp;ДАННЫЕ!$CA1691&amp;"t"&amp;ДАННЫЕ!$AY1691&amp;"k"&amp;ДАННЫЕ!$CB1691&amp;"q"&amp;ДАННЫЕ!$CC1691&amp;"w"&amp;ДАННЫЕ!$CD1691&amp;"e"&amp;ДАННЫЕ!$CE1691&amp;"m"&amp;ДАННЫЕ!$CF1691&amp;"c"&amp;ДАННЫЕ!$CG1691&amp;"z"&amp;ДАННЫЕ!$CH1691&amp;"d"&amp;IF(H1691=4,1,0)&amp;"s"&amp;IF(ДАННЫЕ!$J1691=1,0,1)&amp;"u"&amp;IF(ДАННЫЕ!$CJ1691&gt;0,1,0)</f>
        <v>g0cf0a06AR1VG0o0xp0v0ntkqwemczd0s1u0</v>
      </c>
      <c r="O1691" s="28" t="str">
        <f>ДАННЫЕ!$I1691&amp;"g"&amp;B1691&amp;A1691&amp;"f"&amp;P1691&amp;"c"&amp;IF(ДАННЫЕ!$U1691&gt;0,1,0)&amp;"s"&amp;IF(ДАННЫЕ!$Q1691&gt;0,IF(YEAR(ДАННЫЕ!$F$1)=YEAR(ДАННЫЕ!$Q1691),IF(MONTH(ДАННЫЕ!$F$1)=MONTH(ДАННЫЕ!$Q1691),111,11),1),0)&amp;"i"&amp;IF(ДАННЫЕ!$R1691+ДАННЫЕ!$S1691+ДАННЫЕ!$T1691=0,0,1)&amp;"h"&amp;IF(ДАННЫЕ!$P1691&gt;0,1,0)&amp;"p"&amp;IF(ДАННЫЕ!$CI1691&gt;0,IF(YEAR(ДАННЫЕ!$F$1)=YEAR(ДАННЫЕ!$CI1691),IF(MONTH(ДАННЫЕ!$F$1)=MONTH(ДАННЫЕ!$CI1691),111,11),1),0)&amp;"d"&amp;IF(ДАННЫЕ!$CJ1691&gt;0,IF(YEAR(ДАННЫЕ!$F$1)=YEAR(ДАННЫЕ!$CJ1691),IF(MONTH(ДАННЫЕ!$F$1)=MONTH(ДАННЫЕ!$CJ1691),111,11),1),0)&amp;"o"&amp;IF(ДАННЫЕ!$CK1691&gt;0,IF(MONTH(ДАННЫЕ!$F$1)=MONTH(ДАННЫЕ!$CK1691),111,11),0)&amp;"v"&amp;IF(ДАННЫЕ!$BE1691&gt;0,IF(MONTH(ДАННЫЕ!$F$1)=MONTH(ДАННЫЕ!$BE1691),111,11),0)</f>
        <v>g00f0c0s0i0h0p0d0o0v0</v>
      </c>
      <c r="P1691" s="15">
        <f t="shared" si="80"/>
        <v>0</v>
      </c>
      <c r="Q1691" s="15">
        <f>IF(ДАННЫЕ!$F$1&gt;ДАННЫЕ!$N1691,IF(YEAR(ДАННЫЕ!$F$1)=YEAR(ДАННЫЕ!M1691),1,0),0)</f>
        <v>0</v>
      </c>
      <c r="R1691" s="15">
        <f>IF(ДАННЫЕ!$F$1&gt;ДАННЫЕ!$N1691,IF(YEAR(ДАННЫЕ!$F$1)=YEAR(ДАННЫЕ!N1691),1,0),0)</f>
        <v>0</v>
      </c>
      <c r="S1691" s="15">
        <f>IF(ДАННЫЕ!$AA1691="2А",1,IF(ДАННЫЕ!$AA1691="2Б",2,IF(ДАННЫЕ!$AA1691="2В",3,IF(ДАННЫЕ!$AA1691=3,4,IF(ДАННЫЕ!$AA1691="4А",5,IF(ДАННЫЕ!$AA1691="4Б",6,IF(ДАННЫЕ!$AA1691="4В",7,IF(ДАННЫЕ!$AA1691=5,8,0))))))))</f>
        <v>0</v>
      </c>
      <c r="T1691" s="15">
        <f>IF(OR(ДАННЫЕ!$AC1691=2,ДАННЫЕ!$AD1691=2,ДАННЫЕ!$AE1691=2),2,IF(OR(ДАННЫЕ!$AC1691=1,ДАННЫЕ!$AD1691=1,ДАННЫЕ!$AE1691=1),1,0))</f>
        <v>0</v>
      </c>
    </row>
    <row r="1692" spans="1:20" x14ac:dyDescent="0.2">
      <c r="A1692" s="78">
        <f>IF(B1692&gt;0,IF(MONTH(ДАННЫЕ!$F$1)=MONTH(ДАННЫЕ!$B1692),1,0),0)</f>
        <v>0</v>
      </c>
      <c r="B1692" s="14">
        <f>IF(ДАННЫЕ!$B1692&gt;0,IF(YEAR(ДАННЫЕ!$F$1)=YEAR(ДАННЫЕ!$B1692),1,0),0)</f>
        <v>0</v>
      </c>
      <c r="C1692" s="14">
        <f>IF(ДАННЫЕ!$CM1692&gt;0,IF(YEAR(ДАННЫЕ!$F$1)=YEAR(ДАННЫЕ!$CM1692),1,0),0)</f>
        <v>0</v>
      </c>
      <c r="D1692" s="14">
        <f>IF(ДАННЫЕ!$CJ1692&gt;0,IF(ДАННЫЕ!$CL1692&gt;ДАННЫЕ!$F$1,1,IF(ДАННЫЕ!$CL1692&gt;0,0,1)),0)</f>
        <v>0</v>
      </c>
      <c r="E1692" s="43" t="str">
        <f ca="1">IF(ДАННЫЕ!$F$1&gt;0,IF(ДАННЫЕ!$G1692&gt;0,DATEDIF(ДАННЫЕ!$G1692,ДАННЫЕ!$F$1,"y"),""),IF(ДАННЫЕ!$G1692&gt;0,DATEDIF(ДАННЫЕ!$G1692,TODAY(),"y"),""))</f>
        <v/>
      </c>
      <c r="F1692" s="43" t="str">
        <f xml:space="preserve"> IF(ДАННЫЕ!$F1692="М",IF(E1692&gt;=18,IF(E1692&lt;60,1,""),""),"")&amp;IF(ДАННЫЕ!$F1692="Ж",IF(E1692&gt;=18,IF(E1692&lt;55,1,""),""),"")</f>
        <v/>
      </c>
      <c r="G1692" s="43" t="str">
        <f xml:space="preserve"> IF(ДАННЫЕ!$F1692="М",IF(E1692&gt;=60,2,""),"")&amp;IF(ДАННЫЕ!$F1692="Ж",IF(E1692&gt;=55,2,""),"")</f>
        <v/>
      </c>
      <c r="H1692" s="43" t="str">
        <f t="shared" ca="1" si="78"/>
        <v/>
      </c>
      <c r="I1692" s="43" t="str">
        <f t="shared" ca="1" si="79"/>
        <v>03</v>
      </c>
      <c r="J1692" s="28" t="str">
        <f ca="1">ДАННЫЕ!$F1692&amp;H1692&amp;I1692&amp;ДАННЫЕ!$I1692&amp;"m"&amp;IF(ДАННЫЕ!$I1692&gt;0,IF(ДАННЫЕ!$J1692&gt;0,0,1),"")&amp;"f"&amp;IF(ДАННЫЕ!$R1692&gt;0,IF(YEAR(ДАННЫЕ!$F$1)=YEAR(ДАННЫЕ!$R1692),1,0),0)&amp;"z"&amp;ДАННЫЕ!$R1692&amp;"p"&amp;ДАННЫЕ!$S1692&amp;"i"&amp;ДАННЫЕ!$T1692&amp;"h"&amp;ДАННЫЕ!$K1692&amp;"be"&amp;ДАННЫЕ!$BI1692&amp;"CD"&amp;IF(ДАННЫЕ!BF1692&gt;500,4,IF(ДАННЫЕ!BF1692&gt;350,3,IF(ДАННЫЕ!BF1692&gt;200,2,IF(ДАННЫЕ!BF1692&gt;0,1,0))))&amp;"g"&amp;B1692&amp;"d"&amp;H1692&amp;"l"&amp;ДАННЫЕ!AT1692&amp;"a"&amp;ДАННЫЕ!$V1692&amp;"v"&amp;R1692&amp;"k"&amp;ДАННЫЕ!$U1692&amp;"s"&amp;ДАННЫЕ!$Y1692&amp;"t"&amp;ДАННЫЕ!$X1692&amp;"b"&amp;IF(ДАННЫЕ!$Q1692&gt;1,1,0)&amp;"PP"&amp;ДАННЫЕ!Z1692&amp;"c"&amp;S1692&amp;"x"&amp;IF(ДАННЫЕ!$BY1692&gt;0,IF(YEAR(ДАННЫЕ!$F$1)=YEAR(ДАННЫЕ!$BY1692),1,0),0)&amp;"n"&amp;IF(ДАННЫЕ!$BZ1692&gt;0,IF(YEAR(ДАННЫЕ!$F$1)=YEAR(ДАННЫЕ!$BZ1692),1,0),0)&amp;"u"&amp;D1692&amp;"z"&amp;IF(ДАННЫЕ!$CL1692&gt;0,IF(YEAR(ДАННЫЕ!$F$1)&gt;YEAR(ДАННЫЕ!$CL1692),11,12),0)</f>
        <v>03mf0zpihbeCD0g0dlav0kstb0PPc0x0n0u0z0</v>
      </c>
      <c r="K1692" s="28" t="str">
        <f ca="1">ДАННЫЕ!$I1692&amp;"x"&amp;B1692&amp;"w"&amp;IF(T1692+ДАННЫЕ!AD1692+ДАННЫЕ!AE1692+ДАННЫЕ!AF1692+ДАННЫЕ!AG1692+ДАННЫЕ!AH1692+ДАННЫЕ!$AL1692+ДАННЫЕ!AI1692+ДАННЫЕ!AJ1692+ДАННЫЕ!AK1692+ДАННЫЕ!AP1692+ДАННЫЕ!AQ1692+ДАННЫЕ!AR1692+ДАННЫЕ!$AM1692+ДАННЫЕ!$AN1692+ДАННЫЕ!AS1692+ДАННЫЕ!AT1692&gt;0,1,0)&amp;IF(OR(T1692=2,ДАННЫЕ!AD1692=2,ДАННЫЕ!AE1692=2,ДАННЫЕ!AF1692=2,ДАННЫЕ!AG1692=2,ДАННЫЕ!AH1692=2,ДАННЫЕ!$AL1692=2,ДАННЫЕ!AI1692=2,ДАННЫЕ!AJ1692=2,ДАННЫЕ!AK1692=2,ДАННЫЕ!AP1692=2,ДАННЫЕ!AQ1692=2,ДАННЫЕ!AR1692=2,ДАННЫЕ!$AM1692=2,ДАННЫЕ!$AN1692=2,ДАННЫЕ!AS1692=2,ДАННЫЕ!AT1692=2),2,0)&amp;"t"&amp;IF(T1692&gt;0,"1"&amp;T1692,"00")&amp;"f"&amp;IF(ДАННЫЕ!$AC1692,"1"&amp;ДАННЫЕ!$AC1692,"00")&amp;"b"&amp;IF(ДАННЫЕ!$AD1692,"1"&amp;ДАННЫЕ!$AD1692,"00")&amp;"g"&amp;IF(ДАННЫЕ!$AF1692,"1"&amp;ДАННЫЕ!$AF1692,"00")&amp;"c"&amp;IF(ДАННЫЕ!$AG1692,"1"&amp;ДАННЫЕ!$AG1692,"00")&amp;"i"&amp;IF(ДАННЫЕ!$AH1692,"1"&amp;ДАННЫЕ!$AH1692,"00")&amp;"r"&amp;IF(ДАННЫЕ!$AL1692,"1"&amp;ДАННЫЕ!$AL1692,"00")&amp;"m"&amp;IF(ДАННЫЕ!$AI1692,"1"&amp;ДАННЫЕ!$AI1692,"00")&amp;"hS"&amp;IF(ДАННЫЕ!$AJ1692,"1"&amp;ДАННЫЕ!$AJ1692,"00")&amp;"hZ"&amp;IF(ДАННЫЕ!$AK1692,"1"&amp;ДАННЫЕ!$AK1692,"00")&amp;"p"&amp;IF(ДАННЫЕ!$AP1692,"1"&amp;ДАННЫЕ!$AP1692,"00")&amp;"k"&amp;IF(ДАННЫЕ!$AQ1692,"1"&amp;ДАННЫЕ!$AQ1692,"00")&amp;"z"&amp;IF(ДАННЫЕ!$AR1692,"1"&amp;ДАННЫЕ!$AR1692,"00")&amp;"j"&amp;IF(ДАННЫЕ!$AM1692,"1"&amp;ДАННЫЕ!$AM1692,"00")&amp;"n"&amp;IF(ДАННЫЕ!$AN1692,"1"&amp;ДАННЫЕ!$AN1692,"00")&amp;"E"&amp;ДАННЫЕ!BI1692&amp;"L"&amp;ДАННЫЕ!AO1692&amp;"h"&amp;IF(ДАННЫЕ!$AU1692&gt;0,1,0)&amp;"v"&amp;IF(ДАННЫЕ!$AW1692&gt;0,1,0)&amp;"a"&amp;IF(ДАННЫЕ!$AS1692,"1"&amp;ДАННЫЕ!$AS1692,"00")&amp;"s"&amp;IF(ДАННЫЕ!$AT1692,"1"&amp;ДАННЫЕ!$AT1692,"00")&amp;"u"&amp;IF(ДАННЫЕ!$CJ1692&gt;0,1,0)&amp;"y"&amp;B1692&amp;"d"&amp;H1692&amp;"e"&amp;F1692&amp;G1692</f>
        <v>x0w00t00f00b00g00c00i00r00m00hS00hZ00p00k00z00j00n00ELh0v0a00s00u0y0de</v>
      </c>
      <c r="L1692" s="28" t="str">
        <f ca="1">ДАННЫЕ!$I1692&amp;"VN"&amp;IF(ДАННЫЕ!AW1692&gt;0,11,10)&amp;"CD"&amp;IF(ДАННЫЕ!BF1692&gt;500,16,IF(ДАННЫЕ!BF1692&gt;350,15,IF(ДАННЫЕ!BF1692&gt;=200,14,IF(ДАННЫЕ!BF1692&gt;=100,13,IF(ДАННЫЕ!BF1692&gt;=50,12,IF(ДАННЫЕ!BF1692&gt;0,11,10))))))&amp;"AR"&amp;IF(ДАННЫЕ!BX1692&gt;0,1,0)&amp;"GD"&amp;B1692&amp;"VV"&amp;IF(E1692&gt;=5,IF(E1692&lt;18,1,0),0)</f>
        <v>VN10CD10AR0GD0VV0</v>
      </c>
      <c r="M1692" s="28" t="str">
        <f>ДАННЫЕ!$I1692&amp;"b"&amp;ДАННЫЕ!$BI1692&amp;"r"&amp;ДАННЫЕ!$BJ1692&amp;"CD"&amp;IF(ДАННЫЕ!BF1692&gt;0,IF(ДАННЫЕ!BF1692&lt;200,1,IF(ДАННЫЕ!BF1692&lt;350,2,3)),0)&amp;"h"&amp;IF(ДАННЫЕ!$BK1692+ДАННЫЕ!$BL1692+ДАННЫЕ!$BM1692&gt;0,1,0)&amp;"x"&amp;ДАННЫЕ!$BK1692&amp;"y"&amp;ДАННЫЕ!$BL1692&amp;"z"&amp;ДАННЫЕ!$BM1692&amp;"c"&amp;IF(ДАННЫЕ!$BK1692+ДАННЫЕ!$BL1692+ДАННЫЕ!$BM1692=3,1,0)&amp;"a"&amp;IF(ДАННЫЕ!$BQ1692+ДАННЫЕ!$BR1692&gt;0,1,0)&amp;"d"&amp;ДАННЫЕ!$BQ1692&amp;"v"&amp;ДАННЫЕ!$BR1692&amp;"p"&amp;ДАННЫЕ!$BS1692&amp;"n"&amp;ДАННЫЕ!$BU1692&amp;"t"&amp;ДАННЫЕ!$BV1692&amp;"o"&amp;ДАННЫЕ!$BT1692&amp;"l"&amp;IF(ДАННЫЕ!$BN1692&gt;0,1,0)&amp;ДАННЫЕ!$BN1692&amp;"g"&amp;ДАННЫЕ!$BO1692&amp;"s"&amp;ДАННЫЕ!$BP1692&amp;"DZ"&amp;IF(ДАННЫЕ!B1692-ДАННЫЕ!G1692 &lt; 60,IF(ДАННЫЕ!B1692-ДАННЫЕ!G1692 &gt;= 0,1,0),0)&amp;"u"&amp;IF(ДАННЫЕ!$CJ1692&gt;0,1,0)</f>
        <v>brCD0h0xyzc0a0dvpntol0gsDZ1u0</v>
      </c>
      <c r="N1692" s="28" t="str">
        <f ca="1">ДАННЫЕ!$F1692&amp;ДАННЫЕ!$I1692&amp;"g"&amp;B1692&amp;"cf"&amp;D1692&amp;"a"&amp;IF(ДАННЫЕ!$BX1692&gt;0,1,0)&amp;IF(ДАННЫЕ!$BF1692&gt;500,1,IF(ДАННЫЕ!$BF1692&gt;350,2,IF(ДАННЫЕ!$BF1692&gt;=200,3,IF(ДАННЫЕ!$BF1692&gt;=100,4,IF(ДАННЫЕ!$BF1692&gt;=50,5,IF(ДАННЫЕ!$BF1692&lt;50,6,0))))))&amp;"AR"&amp;IF(DATEDIF(ДАННЫЕ!$BX1692,ДАННЫЕ!$F$1,"y")&gt;1,1,0)&amp;"VG"&amp;IF(ДАННЫЕ!$BH1692="0",1,0)&amp;"o"&amp;IF(T1692+ДАННЫЕ!$AF1692+ДАННЫЕ!$AG1692+ДАННЫЕ!$AH1692+ДАННЫЕ!$AI1692+ДАННЫЕ!$AJ1692+ДАННЫЕ!$AP1692+ДАННЫЕ!$AQ1692+ДАННЫЕ!$AR1692+ДАННЫЕ!$AU1692+ДАННЫЕ!$AW1692+ДАННЫЕ!$AS1692+ДАННЫЕ!$AT1692&gt;0,1,0)&amp;"x"&amp;ДАННЫЕ!$AG1692&amp;"p"&amp;IF(ДАННЫЕ!$BY1692&gt;0,1,0)&amp;"v"&amp;IF(ДАННЫЕ!$BZ1692&gt;0,1,0)&amp;"n"&amp;ДАННЫЕ!$CA1692&amp;"t"&amp;ДАННЫЕ!$AY1692&amp;"k"&amp;ДАННЫЕ!$CB1692&amp;"q"&amp;ДАННЫЕ!$CC1692&amp;"w"&amp;ДАННЫЕ!$CD1692&amp;"e"&amp;ДАННЫЕ!$CE1692&amp;"m"&amp;ДАННЫЕ!$CF1692&amp;"c"&amp;ДАННЫЕ!$CG1692&amp;"z"&amp;ДАННЫЕ!$CH1692&amp;"d"&amp;IF(H1692=4,1,0)&amp;"s"&amp;IF(ДАННЫЕ!$J1692=1,0,1)&amp;"u"&amp;IF(ДАННЫЕ!$CJ1692&gt;0,1,0)</f>
        <v>g0cf0a06AR1VG0o0xp0v0ntkqwemczd0s1u0</v>
      </c>
      <c r="O1692" s="28" t="str">
        <f>ДАННЫЕ!$I1692&amp;"g"&amp;B1692&amp;A1692&amp;"f"&amp;P1692&amp;"c"&amp;IF(ДАННЫЕ!$U1692&gt;0,1,0)&amp;"s"&amp;IF(ДАННЫЕ!$Q1692&gt;0,IF(YEAR(ДАННЫЕ!$F$1)=YEAR(ДАННЫЕ!$Q1692),IF(MONTH(ДАННЫЕ!$F$1)=MONTH(ДАННЫЕ!$Q1692),111,11),1),0)&amp;"i"&amp;IF(ДАННЫЕ!$R1692+ДАННЫЕ!$S1692+ДАННЫЕ!$T1692=0,0,1)&amp;"h"&amp;IF(ДАННЫЕ!$P1692&gt;0,1,0)&amp;"p"&amp;IF(ДАННЫЕ!$CI1692&gt;0,IF(YEAR(ДАННЫЕ!$F$1)=YEAR(ДАННЫЕ!$CI1692),IF(MONTH(ДАННЫЕ!$F$1)=MONTH(ДАННЫЕ!$CI1692),111,11),1),0)&amp;"d"&amp;IF(ДАННЫЕ!$CJ1692&gt;0,IF(YEAR(ДАННЫЕ!$F$1)=YEAR(ДАННЫЕ!$CJ1692),IF(MONTH(ДАННЫЕ!$F$1)=MONTH(ДАННЫЕ!$CJ1692),111,11),1),0)&amp;"o"&amp;IF(ДАННЫЕ!$CK1692&gt;0,IF(MONTH(ДАННЫЕ!$F$1)=MONTH(ДАННЫЕ!$CK1692),111,11),0)&amp;"v"&amp;IF(ДАННЫЕ!$BE1692&gt;0,IF(MONTH(ДАННЫЕ!$F$1)=MONTH(ДАННЫЕ!$BE1692),111,11),0)</f>
        <v>g00f0c0s0i0h0p0d0o0v0</v>
      </c>
      <c r="P1692" s="15">
        <f t="shared" si="80"/>
        <v>0</v>
      </c>
      <c r="Q1692" s="15">
        <f>IF(ДАННЫЕ!$F$1&gt;ДАННЫЕ!$N1692,IF(YEAR(ДАННЫЕ!$F$1)=YEAR(ДАННЫЕ!M1692),1,0),0)</f>
        <v>0</v>
      </c>
      <c r="R1692" s="15">
        <f>IF(ДАННЫЕ!$F$1&gt;ДАННЫЕ!$N1692,IF(YEAR(ДАННЫЕ!$F$1)=YEAR(ДАННЫЕ!N1692),1,0),0)</f>
        <v>0</v>
      </c>
      <c r="S1692" s="15">
        <f>IF(ДАННЫЕ!$AA1692="2А",1,IF(ДАННЫЕ!$AA1692="2Б",2,IF(ДАННЫЕ!$AA1692="2В",3,IF(ДАННЫЕ!$AA1692=3,4,IF(ДАННЫЕ!$AA1692="4А",5,IF(ДАННЫЕ!$AA1692="4Б",6,IF(ДАННЫЕ!$AA1692="4В",7,IF(ДАННЫЕ!$AA1692=5,8,0))))))))</f>
        <v>0</v>
      </c>
      <c r="T1692" s="15">
        <f>IF(OR(ДАННЫЕ!$AC1692=2,ДАННЫЕ!$AD1692=2,ДАННЫЕ!$AE1692=2),2,IF(OR(ДАННЫЕ!$AC1692=1,ДАННЫЕ!$AD1692=1,ДАННЫЕ!$AE1692=1),1,0))</f>
        <v>0</v>
      </c>
    </row>
    <row r="1693" spans="1:20" x14ac:dyDescent="0.2">
      <c r="A1693" s="78">
        <f>IF(B1693&gt;0,IF(MONTH(ДАННЫЕ!$F$1)=MONTH(ДАННЫЕ!$B1693),1,0),0)</f>
        <v>0</v>
      </c>
      <c r="B1693" s="14">
        <f>IF(ДАННЫЕ!$B1693&gt;0,IF(YEAR(ДАННЫЕ!$F$1)=YEAR(ДАННЫЕ!$B1693),1,0),0)</f>
        <v>0</v>
      </c>
      <c r="C1693" s="14">
        <f>IF(ДАННЫЕ!$CM1693&gt;0,IF(YEAR(ДАННЫЕ!$F$1)=YEAR(ДАННЫЕ!$CM1693),1,0),0)</f>
        <v>0</v>
      </c>
      <c r="D1693" s="14">
        <f>IF(ДАННЫЕ!$CJ1693&gt;0,IF(ДАННЫЕ!$CL1693&gt;ДАННЫЕ!$F$1,1,IF(ДАННЫЕ!$CL1693&gt;0,0,1)),0)</f>
        <v>0</v>
      </c>
      <c r="E1693" s="43" t="str">
        <f ca="1">IF(ДАННЫЕ!$F$1&gt;0,IF(ДАННЫЕ!$G1693&gt;0,DATEDIF(ДАННЫЕ!$G1693,ДАННЫЕ!$F$1,"y"),""),IF(ДАННЫЕ!$G1693&gt;0,DATEDIF(ДАННЫЕ!$G1693,TODAY(),"y"),""))</f>
        <v/>
      </c>
      <c r="F1693" s="43" t="str">
        <f xml:space="preserve"> IF(ДАННЫЕ!$F1693="М",IF(E1693&gt;=18,IF(E1693&lt;60,1,""),""),"")&amp;IF(ДАННЫЕ!$F1693="Ж",IF(E1693&gt;=18,IF(E1693&lt;55,1,""),""),"")</f>
        <v/>
      </c>
      <c r="G1693" s="43" t="str">
        <f xml:space="preserve"> IF(ДАННЫЕ!$F1693="М",IF(E1693&gt;=60,2,""),"")&amp;IF(ДАННЫЕ!$F1693="Ж",IF(E1693&gt;=55,2,""),"")</f>
        <v/>
      </c>
      <c r="H1693" s="43" t="str">
        <f t="shared" ca="1" si="78"/>
        <v/>
      </c>
      <c r="I1693" s="43" t="str">
        <f t="shared" ca="1" si="79"/>
        <v>03</v>
      </c>
      <c r="J1693" s="28" t="str">
        <f ca="1">ДАННЫЕ!$F1693&amp;H1693&amp;I1693&amp;ДАННЫЕ!$I1693&amp;"m"&amp;IF(ДАННЫЕ!$I1693&gt;0,IF(ДАННЫЕ!$J1693&gt;0,0,1),"")&amp;"f"&amp;IF(ДАННЫЕ!$R1693&gt;0,IF(YEAR(ДАННЫЕ!$F$1)=YEAR(ДАННЫЕ!$R1693),1,0),0)&amp;"z"&amp;ДАННЫЕ!$R1693&amp;"p"&amp;ДАННЫЕ!$S1693&amp;"i"&amp;ДАННЫЕ!$T1693&amp;"h"&amp;ДАННЫЕ!$K1693&amp;"be"&amp;ДАННЫЕ!$BI1693&amp;"CD"&amp;IF(ДАННЫЕ!BF1693&gt;500,4,IF(ДАННЫЕ!BF1693&gt;350,3,IF(ДАННЫЕ!BF1693&gt;200,2,IF(ДАННЫЕ!BF1693&gt;0,1,0))))&amp;"g"&amp;B1693&amp;"d"&amp;H1693&amp;"l"&amp;ДАННЫЕ!AT1693&amp;"a"&amp;ДАННЫЕ!$V1693&amp;"v"&amp;R1693&amp;"k"&amp;ДАННЫЕ!$U1693&amp;"s"&amp;ДАННЫЕ!$Y1693&amp;"t"&amp;ДАННЫЕ!$X1693&amp;"b"&amp;IF(ДАННЫЕ!$Q1693&gt;1,1,0)&amp;"PP"&amp;ДАННЫЕ!Z1693&amp;"c"&amp;S1693&amp;"x"&amp;IF(ДАННЫЕ!$BY1693&gt;0,IF(YEAR(ДАННЫЕ!$F$1)=YEAR(ДАННЫЕ!$BY1693),1,0),0)&amp;"n"&amp;IF(ДАННЫЕ!$BZ1693&gt;0,IF(YEAR(ДАННЫЕ!$F$1)=YEAR(ДАННЫЕ!$BZ1693),1,0),0)&amp;"u"&amp;D1693&amp;"z"&amp;IF(ДАННЫЕ!$CL1693&gt;0,IF(YEAR(ДАННЫЕ!$F$1)&gt;YEAR(ДАННЫЕ!$CL1693),11,12),0)</f>
        <v>03mf0zpihbeCD0g0dlav0kstb0PPc0x0n0u0z0</v>
      </c>
      <c r="K1693" s="28" t="str">
        <f ca="1">ДАННЫЕ!$I1693&amp;"x"&amp;B1693&amp;"w"&amp;IF(T1693+ДАННЫЕ!AD1693+ДАННЫЕ!AE1693+ДАННЫЕ!AF1693+ДАННЫЕ!AG1693+ДАННЫЕ!AH1693+ДАННЫЕ!$AL1693+ДАННЫЕ!AI1693+ДАННЫЕ!AJ1693+ДАННЫЕ!AK1693+ДАННЫЕ!AP1693+ДАННЫЕ!AQ1693+ДАННЫЕ!AR1693+ДАННЫЕ!$AM1693+ДАННЫЕ!$AN1693+ДАННЫЕ!AS1693+ДАННЫЕ!AT1693&gt;0,1,0)&amp;IF(OR(T1693=2,ДАННЫЕ!AD1693=2,ДАННЫЕ!AE1693=2,ДАННЫЕ!AF1693=2,ДАННЫЕ!AG1693=2,ДАННЫЕ!AH1693=2,ДАННЫЕ!$AL1693=2,ДАННЫЕ!AI1693=2,ДАННЫЕ!AJ1693=2,ДАННЫЕ!AK1693=2,ДАННЫЕ!AP1693=2,ДАННЫЕ!AQ1693=2,ДАННЫЕ!AR1693=2,ДАННЫЕ!$AM1693=2,ДАННЫЕ!$AN1693=2,ДАННЫЕ!AS1693=2,ДАННЫЕ!AT1693=2),2,0)&amp;"t"&amp;IF(T1693&gt;0,"1"&amp;T1693,"00")&amp;"f"&amp;IF(ДАННЫЕ!$AC1693,"1"&amp;ДАННЫЕ!$AC1693,"00")&amp;"b"&amp;IF(ДАННЫЕ!$AD1693,"1"&amp;ДАННЫЕ!$AD1693,"00")&amp;"g"&amp;IF(ДАННЫЕ!$AF1693,"1"&amp;ДАННЫЕ!$AF1693,"00")&amp;"c"&amp;IF(ДАННЫЕ!$AG1693,"1"&amp;ДАННЫЕ!$AG1693,"00")&amp;"i"&amp;IF(ДАННЫЕ!$AH1693,"1"&amp;ДАННЫЕ!$AH1693,"00")&amp;"r"&amp;IF(ДАННЫЕ!$AL1693,"1"&amp;ДАННЫЕ!$AL1693,"00")&amp;"m"&amp;IF(ДАННЫЕ!$AI1693,"1"&amp;ДАННЫЕ!$AI1693,"00")&amp;"hS"&amp;IF(ДАННЫЕ!$AJ1693,"1"&amp;ДАННЫЕ!$AJ1693,"00")&amp;"hZ"&amp;IF(ДАННЫЕ!$AK1693,"1"&amp;ДАННЫЕ!$AK1693,"00")&amp;"p"&amp;IF(ДАННЫЕ!$AP1693,"1"&amp;ДАННЫЕ!$AP1693,"00")&amp;"k"&amp;IF(ДАННЫЕ!$AQ1693,"1"&amp;ДАННЫЕ!$AQ1693,"00")&amp;"z"&amp;IF(ДАННЫЕ!$AR1693,"1"&amp;ДАННЫЕ!$AR1693,"00")&amp;"j"&amp;IF(ДАННЫЕ!$AM1693,"1"&amp;ДАННЫЕ!$AM1693,"00")&amp;"n"&amp;IF(ДАННЫЕ!$AN1693,"1"&amp;ДАННЫЕ!$AN1693,"00")&amp;"E"&amp;ДАННЫЕ!BI1693&amp;"L"&amp;ДАННЫЕ!AO1693&amp;"h"&amp;IF(ДАННЫЕ!$AU1693&gt;0,1,0)&amp;"v"&amp;IF(ДАННЫЕ!$AW1693&gt;0,1,0)&amp;"a"&amp;IF(ДАННЫЕ!$AS1693,"1"&amp;ДАННЫЕ!$AS1693,"00")&amp;"s"&amp;IF(ДАННЫЕ!$AT1693,"1"&amp;ДАННЫЕ!$AT1693,"00")&amp;"u"&amp;IF(ДАННЫЕ!$CJ1693&gt;0,1,0)&amp;"y"&amp;B1693&amp;"d"&amp;H1693&amp;"e"&amp;F1693&amp;G1693</f>
        <v>x0w00t00f00b00g00c00i00r00m00hS00hZ00p00k00z00j00n00ELh0v0a00s00u0y0de</v>
      </c>
      <c r="L1693" s="28" t="str">
        <f ca="1">ДАННЫЕ!$I1693&amp;"VN"&amp;IF(ДАННЫЕ!AW1693&gt;0,11,10)&amp;"CD"&amp;IF(ДАННЫЕ!BF1693&gt;500,16,IF(ДАННЫЕ!BF1693&gt;350,15,IF(ДАННЫЕ!BF1693&gt;=200,14,IF(ДАННЫЕ!BF1693&gt;=100,13,IF(ДАННЫЕ!BF1693&gt;=50,12,IF(ДАННЫЕ!BF1693&gt;0,11,10))))))&amp;"AR"&amp;IF(ДАННЫЕ!BX1693&gt;0,1,0)&amp;"GD"&amp;B1693&amp;"VV"&amp;IF(E1693&gt;=5,IF(E1693&lt;18,1,0),0)</f>
        <v>VN10CD10AR0GD0VV0</v>
      </c>
      <c r="M1693" s="28" t="str">
        <f>ДАННЫЕ!$I1693&amp;"b"&amp;ДАННЫЕ!$BI1693&amp;"r"&amp;ДАННЫЕ!$BJ1693&amp;"CD"&amp;IF(ДАННЫЕ!BF1693&gt;0,IF(ДАННЫЕ!BF1693&lt;200,1,IF(ДАННЫЕ!BF1693&lt;350,2,3)),0)&amp;"h"&amp;IF(ДАННЫЕ!$BK1693+ДАННЫЕ!$BL1693+ДАННЫЕ!$BM1693&gt;0,1,0)&amp;"x"&amp;ДАННЫЕ!$BK1693&amp;"y"&amp;ДАННЫЕ!$BL1693&amp;"z"&amp;ДАННЫЕ!$BM1693&amp;"c"&amp;IF(ДАННЫЕ!$BK1693+ДАННЫЕ!$BL1693+ДАННЫЕ!$BM1693=3,1,0)&amp;"a"&amp;IF(ДАННЫЕ!$BQ1693+ДАННЫЕ!$BR1693&gt;0,1,0)&amp;"d"&amp;ДАННЫЕ!$BQ1693&amp;"v"&amp;ДАННЫЕ!$BR1693&amp;"p"&amp;ДАННЫЕ!$BS1693&amp;"n"&amp;ДАННЫЕ!$BU1693&amp;"t"&amp;ДАННЫЕ!$BV1693&amp;"o"&amp;ДАННЫЕ!$BT1693&amp;"l"&amp;IF(ДАННЫЕ!$BN1693&gt;0,1,0)&amp;ДАННЫЕ!$BN1693&amp;"g"&amp;ДАННЫЕ!$BO1693&amp;"s"&amp;ДАННЫЕ!$BP1693&amp;"DZ"&amp;IF(ДАННЫЕ!B1693-ДАННЫЕ!G1693 &lt; 60,IF(ДАННЫЕ!B1693-ДАННЫЕ!G1693 &gt;= 0,1,0),0)&amp;"u"&amp;IF(ДАННЫЕ!$CJ1693&gt;0,1,0)</f>
        <v>brCD0h0xyzc0a0dvpntol0gsDZ1u0</v>
      </c>
      <c r="N1693" s="28" t="str">
        <f ca="1">ДАННЫЕ!$F1693&amp;ДАННЫЕ!$I1693&amp;"g"&amp;B1693&amp;"cf"&amp;D1693&amp;"a"&amp;IF(ДАННЫЕ!$BX1693&gt;0,1,0)&amp;IF(ДАННЫЕ!$BF1693&gt;500,1,IF(ДАННЫЕ!$BF1693&gt;350,2,IF(ДАННЫЕ!$BF1693&gt;=200,3,IF(ДАННЫЕ!$BF1693&gt;=100,4,IF(ДАННЫЕ!$BF1693&gt;=50,5,IF(ДАННЫЕ!$BF1693&lt;50,6,0))))))&amp;"AR"&amp;IF(DATEDIF(ДАННЫЕ!$BX1693,ДАННЫЕ!$F$1,"y")&gt;1,1,0)&amp;"VG"&amp;IF(ДАННЫЕ!$BH1693="0",1,0)&amp;"o"&amp;IF(T1693+ДАННЫЕ!$AF1693+ДАННЫЕ!$AG1693+ДАННЫЕ!$AH1693+ДАННЫЕ!$AI1693+ДАННЫЕ!$AJ1693+ДАННЫЕ!$AP1693+ДАННЫЕ!$AQ1693+ДАННЫЕ!$AR1693+ДАННЫЕ!$AU1693+ДАННЫЕ!$AW1693+ДАННЫЕ!$AS1693+ДАННЫЕ!$AT1693&gt;0,1,0)&amp;"x"&amp;ДАННЫЕ!$AG1693&amp;"p"&amp;IF(ДАННЫЕ!$BY1693&gt;0,1,0)&amp;"v"&amp;IF(ДАННЫЕ!$BZ1693&gt;0,1,0)&amp;"n"&amp;ДАННЫЕ!$CA1693&amp;"t"&amp;ДАННЫЕ!$AY1693&amp;"k"&amp;ДАННЫЕ!$CB1693&amp;"q"&amp;ДАННЫЕ!$CC1693&amp;"w"&amp;ДАННЫЕ!$CD1693&amp;"e"&amp;ДАННЫЕ!$CE1693&amp;"m"&amp;ДАННЫЕ!$CF1693&amp;"c"&amp;ДАННЫЕ!$CG1693&amp;"z"&amp;ДАННЫЕ!$CH1693&amp;"d"&amp;IF(H1693=4,1,0)&amp;"s"&amp;IF(ДАННЫЕ!$J1693=1,0,1)&amp;"u"&amp;IF(ДАННЫЕ!$CJ1693&gt;0,1,0)</f>
        <v>g0cf0a06AR1VG0o0xp0v0ntkqwemczd0s1u0</v>
      </c>
      <c r="O1693" s="28" t="str">
        <f>ДАННЫЕ!$I1693&amp;"g"&amp;B1693&amp;A1693&amp;"f"&amp;P1693&amp;"c"&amp;IF(ДАННЫЕ!$U1693&gt;0,1,0)&amp;"s"&amp;IF(ДАННЫЕ!$Q1693&gt;0,IF(YEAR(ДАННЫЕ!$F$1)=YEAR(ДАННЫЕ!$Q1693),IF(MONTH(ДАННЫЕ!$F$1)=MONTH(ДАННЫЕ!$Q1693),111,11),1),0)&amp;"i"&amp;IF(ДАННЫЕ!$R1693+ДАННЫЕ!$S1693+ДАННЫЕ!$T1693=0,0,1)&amp;"h"&amp;IF(ДАННЫЕ!$P1693&gt;0,1,0)&amp;"p"&amp;IF(ДАННЫЕ!$CI1693&gt;0,IF(YEAR(ДАННЫЕ!$F$1)=YEAR(ДАННЫЕ!$CI1693),IF(MONTH(ДАННЫЕ!$F$1)=MONTH(ДАННЫЕ!$CI1693),111,11),1),0)&amp;"d"&amp;IF(ДАННЫЕ!$CJ1693&gt;0,IF(YEAR(ДАННЫЕ!$F$1)=YEAR(ДАННЫЕ!$CJ1693),IF(MONTH(ДАННЫЕ!$F$1)=MONTH(ДАННЫЕ!$CJ1693),111,11),1),0)&amp;"o"&amp;IF(ДАННЫЕ!$CK1693&gt;0,IF(MONTH(ДАННЫЕ!$F$1)=MONTH(ДАННЫЕ!$CK1693),111,11),0)&amp;"v"&amp;IF(ДАННЫЕ!$BE1693&gt;0,IF(MONTH(ДАННЫЕ!$F$1)=MONTH(ДАННЫЕ!$BE1693),111,11),0)</f>
        <v>g00f0c0s0i0h0p0d0o0v0</v>
      </c>
      <c r="P1693" s="15">
        <f t="shared" si="80"/>
        <v>0</v>
      </c>
      <c r="Q1693" s="15">
        <f>IF(ДАННЫЕ!$F$1&gt;ДАННЫЕ!$N1693,IF(YEAR(ДАННЫЕ!$F$1)=YEAR(ДАННЫЕ!M1693),1,0),0)</f>
        <v>0</v>
      </c>
      <c r="R1693" s="15">
        <f>IF(ДАННЫЕ!$F$1&gt;ДАННЫЕ!$N1693,IF(YEAR(ДАННЫЕ!$F$1)=YEAR(ДАННЫЕ!N1693),1,0),0)</f>
        <v>0</v>
      </c>
      <c r="S1693" s="15">
        <f>IF(ДАННЫЕ!$AA1693="2А",1,IF(ДАННЫЕ!$AA1693="2Б",2,IF(ДАННЫЕ!$AA1693="2В",3,IF(ДАННЫЕ!$AA1693=3,4,IF(ДАННЫЕ!$AA1693="4А",5,IF(ДАННЫЕ!$AA1693="4Б",6,IF(ДАННЫЕ!$AA1693="4В",7,IF(ДАННЫЕ!$AA1693=5,8,0))))))))</f>
        <v>0</v>
      </c>
      <c r="T1693" s="15">
        <f>IF(OR(ДАННЫЕ!$AC1693=2,ДАННЫЕ!$AD1693=2,ДАННЫЕ!$AE1693=2),2,IF(OR(ДАННЫЕ!$AC1693=1,ДАННЫЕ!$AD1693=1,ДАННЫЕ!$AE1693=1),1,0))</f>
        <v>0</v>
      </c>
    </row>
    <row r="1694" spans="1:20" x14ac:dyDescent="0.2">
      <c r="A1694" s="78">
        <f>IF(B1694&gt;0,IF(MONTH(ДАННЫЕ!$F$1)=MONTH(ДАННЫЕ!$B1694),1,0),0)</f>
        <v>0</v>
      </c>
      <c r="B1694" s="14">
        <f>IF(ДАННЫЕ!$B1694&gt;0,IF(YEAR(ДАННЫЕ!$F$1)=YEAR(ДАННЫЕ!$B1694),1,0),0)</f>
        <v>0</v>
      </c>
      <c r="C1694" s="14">
        <f>IF(ДАННЫЕ!$CM1694&gt;0,IF(YEAR(ДАННЫЕ!$F$1)=YEAR(ДАННЫЕ!$CM1694),1,0),0)</f>
        <v>0</v>
      </c>
      <c r="D1694" s="14">
        <f>IF(ДАННЫЕ!$CJ1694&gt;0,IF(ДАННЫЕ!$CL1694&gt;ДАННЫЕ!$F$1,1,IF(ДАННЫЕ!$CL1694&gt;0,0,1)),0)</f>
        <v>0</v>
      </c>
      <c r="E1694" s="43" t="str">
        <f ca="1">IF(ДАННЫЕ!$F$1&gt;0,IF(ДАННЫЕ!$G1694&gt;0,DATEDIF(ДАННЫЕ!$G1694,ДАННЫЕ!$F$1,"y"),""),IF(ДАННЫЕ!$G1694&gt;0,DATEDIF(ДАННЫЕ!$G1694,TODAY(),"y"),""))</f>
        <v/>
      </c>
      <c r="F1694" s="43" t="str">
        <f xml:space="preserve"> IF(ДАННЫЕ!$F1694="М",IF(E1694&gt;=18,IF(E1694&lt;60,1,""),""),"")&amp;IF(ДАННЫЕ!$F1694="Ж",IF(E1694&gt;=18,IF(E1694&lt;55,1,""),""),"")</f>
        <v/>
      </c>
      <c r="G1694" s="43" t="str">
        <f xml:space="preserve"> IF(ДАННЫЕ!$F1694="М",IF(E1694&gt;=60,2,""),"")&amp;IF(ДАННЫЕ!$F1694="Ж",IF(E1694&gt;=55,2,""),"")</f>
        <v/>
      </c>
      <c r="H1694" s="43" t="str">
        <f t="shared" ca="1" si="78"/>
        <v/>
      </c>
      <c r="I1694" s="43" t="str">
        <f t="shared" ca="1" si="79"/>
        <v>03</v>
      </c>
      <c r="J1694" s="28" t="str">
        <f ca="1">ДАННЫЕ!$F1694&amp;H1694&amp;I1694&amp;ДАННЫЕ!$I1694&amp;"m"&amp;IF(ДАННЫЕ!$I1694&gt;0,IF(ДАННЫЕ!$J1694&gt;0,0,1),"")&amp;"f"&amp;IF(ДАННЫЕ!$R1694&gt;0,IF(YEAR(ДАННЫЕ!$F$1)=YEAR(ДАННЫЕ!$R1694),1,0),0)&amp;"z"&amp;ДАННЫЕ!$R1694&amp;"p"&amp;ДАННЫЕ!$S1694&amp;"i"&amp;ДАННЫЕ!$T1694&amp;"h"&amp;ДАННЫЕ!$K1694&amp;"be"&amp;ДАННЫЕ!$BI1694&amp;"CD"&amp;IF(ДАННЫЕ!BF1694&gt;500,4,IF(ДАННЫЕ!BF1694&gt;350,3,IF(ДАННЫЕ!BF1694&gt;200,2,IF(ДАННЫЕ!BF1694&gt;0,1,0))))&amp;"g"&amp;B1694&amp;"d"&amp;H1694&amp;"l"&amp;ДАННЫЕ!AT1694&amp;"a"&amp;ДАННЫЕ!$V1694&amp;"v"&amp;R1694&amp;"k"&amp;ДАННЫЕ!$U1694&amp;"s"&amp;ДАННЫЕ!$Y1694&amp;"t"&amp;ДАННЫЕ!$X1694&amp;"b"&amp;IF(ДАННЫЕ!$Q1694&gt;1,1,0)&amp;"PP"&amp;ДАННЫЕ!Z1694&amp;"c"&amp;S1694&amp;"x"&amp;IF(ДАННЫЕ!$BY1694&gt;0,IF(YEAR(ДАННЫЕ!$F$1)=YEAR(ДАННЫЕ!$BY1694),1,0),0)&amp;"n"&amp;IF(ДАННЫЕ!$BZ1694&gt;0,IF(YEAR(ДАННЫЕ!$F$1)=YEAR(ДАННЫЕ!$BZ1694),1,0),0)&amp;"u"&amp;D1694&amp;"z"&amp;IF(ДАННЫЕ!$CL1694&gt;0,IF(YEAR(ДАННЫЕ!$F$1)&gt;YEAR(ДАННЫЕ!$CL1694),11,12),0)</f>
        <v>03mf0zpihbeCD0g0dlav0kstb0PPc0x0n0u0z0</v>
      </c>
      <c r="K1694" s="28" t="str">
        <f ca="1">ДАННЫЕ!$I1694&amp;"x"&amp;B1694&amp;"w"&amp;IF(T1694+ДАННЫЕ!AD1694+ДАННЫЕ!AE1694+ДАННЫЕ!AF1694+ДАННЫЕ!AG1694+ДАННЫЕ!AH1694+ДАННЫЕ!$AL1694+ДАННЫЕ!AI1694+ДАННЫЕ!AJ1694+ДАННЫЕ!AK1694+ДАННЫЕ!AP1694+ДАННЫЕ!AQ1694+ДАННЫЕ!AR1694+ДАННЫЕ!$AM1694+ДАННЫЕ!$AN1694+ДАННЫЕ!AS1694+ДАННЫЕ!AT1694&gt;0,1,0)&amp;IF(OR(T1694=2,ДАННЫЕ!AD1694=2,ДАННЫЕ!AE1694=2,ДАННЫЕ!AF1694=2,ДАННЫЕ!AG1694=2,ДАННЫЕ!AH1694=2,ДАННЫЕ!$AL1694=2,ДАННЫЕ!AI1694=2,ДАННЫЕ!AJ1694=2,ДАННЫЕ!AK1694=2,ДАННЫЕ!AP1694=2,ДАННЫЕ!AQ1694=2,ДАННЫЕ!AR1694=2,ДАННЫЕ!$AM1694=2,ДАННЫЕ!$AN1694=2,ДАННЫЕ!AS1694=2,ДАННЫЕ!AT1694=2),2,0)&amp;"t"&amp;IF(T1694&gt;0,"1"&amp;T1694,"00")&amp;"f"&amp;IF(ДАННЫЕ!$AC1694,"1"&amp;ДАННЫЕ!$AC1694,"00")&amp;"b"&amp;IF(ДАННЫЕ!$AD1694,"1"&amp;ДАННЫЕ!$AD1694,"00")&amp;"g"&amp;IF(ДАННЫЕ!$AF1694,"1"&amp;ДАННЫЕ!$AF1694,"00")&amp;"c"&amp;IF(ДАННЫЕ!$AG1694,"1"&amp;ДАННЫЕ!$AG1694,"00")&amp;"i"&amp;IF(ДАННЫЕ!$AH1694,"1"&amp;ДАННЫЕ!$AH1694,"00")&amp;"r"&amp;IF(ДАННЫЕ!$AL1694,"1"&amp;ДАННЫЕ!$AL1694,"00")&amp;"m"&amp;IF(ДАННЫЕ!$AI1694,"1"&amp;ДАННЫЕ!$AI1694,"00")&amp;"hS"&amp;IF(ДАННЫЕ!$AJ1694,"1"&amp;ДАННЫЕ!$AJ1694,"00")&amp;"hZ"&amp;IF(ДАННЫЕ!$AK1694,"1"&amp;ДАННЫЕ!$AK1694,"00")&amp;"p"&amp;IF(ДАННЫЕ!$AP1694,"1"&amp;ДАННЫЕ!$AP1694,"00")&amp;"k"&amp;IF(ДАННЫЕ!$AQ1694,"1"&amp;ДАННЫЕ!$AQ1694,"00")&amp;"z"&amp;IF(ДАННЫЕ!$AR1694,"1"&amp;ДАННЫЕ!$AR1694,"00")&amp;"j"&amp;IF(ДАННЫЕ!$AM1694,"1"&amp;ДАННЫЕ!$AM1694,"00")&amp;"n"&amp;IF(ДАННЫЕ!$AN1694,"1"&amp;ДАННЫЕ!$AN1694,"00")&amp;"E"&amp;ДАННЫЕ!BI1694&amp;"L"&amp;ДАННЫЕ!AO1694&amp;"h"&amp;IF(ДАННЫЕ!$AU1694&gt;0,1,0)&amp;"v"&amp;IF(ДАННЫЕ!$AW1694&gt;0,1,0)&amp;"a"&amp;IF(ДАННЫЕ!$AS1694,"1"&amp;ДАННЫЕ!$AS1694,"00")&amp;"s"&amp;IF(ДАННЫЕ!$AT1694,"1"&amp;ДАННЫЕ!$AT1694,"00")&amp;"u"&amp;IF(ДАННЫЕ!$CJ1694&gt;0,1,0)&amp;"y"&amp;B1694&amp;"d"&amp;H1694&amp;"e"&amp;F1694&amp;G1694</f>
        <v>x0w00t00f00b00g00c00i00r00m00hS00hZ00p00k00z00j00n00ELh0v0a00s00u0y0de</v>
      </c>
      <c r="L1694" s="28" t="str">
        <f ca="1">ДАННЫЕ!$I1694&amp;"VN"&amp;IF(ДАННЫЕ!AW1694&gt;0,11,10)&amp;"CD"&amp;IF(ДАННЫЕ!BF1694&gt;500,16,IF(ДАННЫЕ!BF1694&gt;350,15,IF(ДАННЫЕ!BF1694&gt;=200,14,IF(ДАННЫЕ!BF1694&gt;=100,13,IF(ДАННЫЕ!BF1694&gt;=50,12,IF(ДАННЫЕ!BF1694&gt;0,11,10))))))&amp;"AR"&amp;IF(ДАННЫЕ!BX1694&gt;0,1,0)&amp;"GD"&amp;B1694&amp;"VV"&amp;IF(E1694&gt;=5,IF(E1694&lt;18,1,0),0)</f>
        <v>VN10CD10AR0GD0VV0</v>
      </c>
      <c r="M1694" s="28" t="str">
        <f>ДАННЫЕ!$I1694&amp;"b"&amp;ДАННЫЕ!$BI1694&amp;"r"&amp;ДАННЫЕ!$BJ1694&amp;"CD"&amp;IF(ДАННЫЕ!BF1694&gt;0,IF(ДАННЫЕ!BF1694&lt;200,1,IF(ДАННЫЕ!BF1694&lt;350,2,3)),0)&amp;"h"&amp;IF(ДАННЫЕ!$BK1694+ДАННЫЕ!$BL1694+ДАННЫЕ!$BM1694&gt;0,1,0)&amp;"x"&amp;ДАННЫЕ!$BK1694&amp;"y"&amp;ДАННЫЕ!$BL1694&amp;"z"&amp;ДАННЫЕ!$BM1694&amp;"c"&amp;IF(ДАННЫЕ!$BK1694+ДАННЫЕ!$BL1694+ДАННЫЕ!$BM1694=3,1,0)&amp;"a"&amp;IF(ДАННЫЕ!$BQ1694+ДАННЫЕ!$BR1694&gt;0,1,0)&amp;"d"&amp;ДАННЫЕ!$BQ1694&amp;"v"&amp;ДАННЫЕ!$BR1694&amp;"p"&amp;ДАННЫЕ!$BS1694&amp;"n"&amp;ДАННЫЕ!$BU1694&amp;"t"&amp;ДАННЫЕ!$BV1694&amp;"o"&amp;ДАННЫЕ!$BT1694&amp;"l"&amp;IF(ДАННЫЕ!$BN1694&gt;0,1,0)&amp;ДАННЫЕ!$BN1694&amp;"g"&amp;ДАННЫЕ!$BO1694&amp;"s"&amp;ДАННЫЕ!$BP1694&amp;"DZ"&amp;IF(ДАННЫЕ!B1694-ДАННЫЕ!G1694 &lt; 60,IF(ДАННЫЕ!B1694-ДАННЫЕ!G1694 &gt;= 0,1,0),0)&amp;"u"&amp;IF(ДАННЫЕ!$CJ1694&gt;0,1,0)</f>
        <v>brCD0h0xyzc0a0dvpntol0gsDZ1u0</v>
      </c>
      <c r="N1694" s="28" t="str">
        <f ca="1">ДАННЫЕ!$F1694&amp;ДАННЫЕ!$I1694&amp;"g"&amp;B1694&amp;"cf"&amp;D1694&amp;"a"&amp;IF(ДАННЫЕ!$BX1694&gt;0,1,0)&amp;IF(ДАННЫЕ!$BF1694&gt;500,1,IF(ДАННЫЕ!$BF1694&gt;350,2,IF(ДАННЫЕ!$BF1694&gt;=200,3,IF(ДАННЫЕ!$BF1694&gt;=100,4,IF(ДАННЫЕ!$BF1694&gt;=50,5,IF(ДАННЫЕ!$BF1694&lt;50,6,0))))))&amp;"AR"&amp;IF(DATEDIF(ДАННЫЕ!$BX1694,ДАННЫЕ!$F$1,"y")&gt;1,1,0)&amp;"VG"&amp;IF(ДАННЫЕ!$BH1694="0",1,0)&amp;"o"&amp;IF(T1694+ДАННЫЕ!$AF1694+ДАННЫЕ!$AG1694+ДАННЫЕ!$AH1694+ДАННЫЕ!$AI1694+ДАННЫЕ!$AJ1694+ДАННЫЕ!$AP1694+ДАННЫЕ!$AQ1694+ДАННЫЕ!$AR1694+ДАННЫЕ!$AU1694+ДАННЫЕ!$AW1694+ДАННЫЕ!$AS1694+ДАННЫЕ!$AT1694&gt;0,1,0)&amp;"x"&amp;ДАННЫЕ!$AG1694&amp;"p"&amp;IF(ДАННЫЕ!$BY1694&gt;0,1,0)&amp;"v"&amp;IF(ДАННЫЕ!$BZ1694&gt;0,1,0)&amp;"n"&amp;ДАННЫЕ!$CA1694&amp;"t"&amp;ДАННЫЕ!$AY1694&amp;"k"&amp;ДАННЫЕ!$CB1694&amp;"q"&amp;ДАННЫЕ!$CC1694&amp;"w"&amp;ДАННЫЕ!$CD1694&amp;"e"&amp;ДАННЫЕ!$CE1694&amp;"m"&amp;ДАННЫЕ!$CF1694&amp;"c"&amp;ДАННЫЕ!$CG1694&amp;"z"&amp;ДАННЫЕ!$CH1694&amp;"d"&amp;IF(H1694=4,1,0)&amp;"s"&amp;IF(ДАННЫЕ!$J1694=1,0,1)&amp;"u"&amp;IF(ДАННЫЕ!$CJ1694&gt;0,1,0)</f>
        <v>g0cf0a06AR1VG0o0xp0v0ntkqwemczd0s1u0</v>
      </c>
      <c r="O1694" s="28" t="str">
        <f>ДАННЫЕ!$I1694&amp;"g"&amp;B1694&amp;A1694&amp;"f"&amp;P1694&amp;"c"&amp;IF(ДАННЫЕ!$U1694&gt;0,1,0)&amp;"s"&amp;IF(ДАННЫЕ!$Q1694&gt;0,IF(YEAR(ДАННЫЕ!$F$1)=YEAR(ДАННЫЕ!$Q1694),IF(MONTH(ДАННЫЕ!$F$1)=MONTH(ДАННЫЕ!$Q1694),111,11),1),0)&amp;"i"&amp;IF(ДАННЫЕ!$R1694+ДАННЫЕ!$S1694+ДАННЫЕ!$T1694=0,0,1)&amp;"h"&amp;IF(ДАННЫЕ!$P1694&gt;0,1,0)&amp;"p"&amp;IF(ДАННЫЕ!$CI1694&gt;0,IF(YEAR(ДАННЫЕ!$F$1)=YEAR(ДАННЫЕ!$CI1694),IF(MONTH(ДАННЫЕ!$F$1)=MONTH(ДАННЫЕ!$CI1694),111,11),1),0)&amp;"d"&amp;IF(ДАННЫЕ!$CJ1694&gt;0,IF(YEAR(ДАННЫЕ!$F$1)=YEAR(ДАННЫЕ!$CJ1694),IF(MONTH(ДАННЫЕ!$F$1)=MONTH(ДАННЫЕ!$CJ1694),111,11),1),0)&amp;"o"&amp;IF(ДАННЫЕ!$CK1694&gt;0,IF(MONTH(ДАННЫЕ!$F$1)=MONTH(ДАННЫЕ!$CK1694),111,11),0)&amp;"v"&amp;IF(ДАННЫЕ!$BE1694&gt;0,IF(MONTH(ДАННЫЕ!$F$1)=MONTH(ДАННЫЕ!$BE1694),111,11),0)</f>
        <v>g00f0c0s0i0h0p0d0o0v0</v>
      </c>
      <c r="P1694" s="15">
        <f t="shared" si="80"/>
        <v>0</v>
      </c>
      <c r="Q1694" s="15">
        <f>IF(ДАННЫЕ!$F$1&gt;ДАННЫЕ!$N1694,IF(YEAR(ДАННЫЕ!$F$1)=YEAR(ДАННЫЕ!M1694),1,0),0)</f>
        <v>0</v>
      </c>
      <c r="R1694" s="15">
        <f>IF(ДАННЫЕ!$F$1&gt;ДАННЫЕ!$N1694,IF(YEAR(ДАННЫЕ!$F$1)=YEAR(ДАННЫЕ!N1694),1,0),0)</f>
        <v>0</v>
      </c>
      <c r="S1694" s="15">
        <f>IF(ДАННЫЕ!$AA1694="2А",1,IF(ДАННЫЕ!$AA1694="2Б",2,IF(ДАННЫЕ!$AA1694="2В",3,IF(ДАННЫЕ!$AA1694=3,4,IF(ДАННЫЕ!$AA1694="4А",5,IF(ДАННЫЕ!$AA1694="4Б",6,IF(ДАННЫЕ!$AA1694="4В",7,IF(ДАННЫЕ!$AA1694=5,8,0))))))))</f>
        <v>0</v>
      </c>
      <c r="T1694" s="15">
        <f>IF(OR(ДАННЫЕ!$AC1694=2,ДАННЫЕ!$AD1694=2,ДАННЫЕ!$AE1694=2),2,IF(OR(ДАННЫЕ!$AC1694=1,ДАННЫЕ!$AD1694=1,ДАННЫЕ!$AE1694=1),1,0))</f>
        <v>0</v>
      </c>
    </row>
    <row r="1695" spans="1:20" x14ac:dyDescent="0.2">
      <c r="A1695" s="78">
        <f>IF(B1695&gt;0,IF(MONTH(ДАННЫЕ!$F$1)=MONTH(ДАННЫЕ!$B1695),1,0),0)</f>
        <v>0</v>
      </c>
      <c r="B1695" s="14">
        <f>IF(ДАННЫЕ!$B1695&gt;0,IF(YEAR(ДАННЫЕ!$F$1)=YEAR(ДАННЫЕ!$B1695),1,0),0)</f>
        <v>0</v>
      </c>
      <c r="C1695" s="14">
        <f>IF(ДАННЫЕ!$CM1695&gt;0,IF(YEAR(ДАННЫЕ!$F$1)=YEAR(ДАННЫЕ!$CM1695),1,0),0)</f>
        <v>0</v>
      </c>
      <c r="D1695" s="14">
        <f>IF(ДАННЫЕ!$CJ1695&gt;0,IF(ДАННЫЕ!$CL1695&gt;ДАННЫЕ!$F$1,1,IF(ДАННЫЕ!$CL1695&gt;0,0,1)),0)</f>
        <v>0</v>
      </c>
      <c r="E1695" s="43" t="str">
        <f ca="1">IF(ДАННЫЕ!$F$1&gt;0,IF(ДАННЫЕ!$G1695&gt;0,DATEDIF(ДАННЫЕ!$G1695,ДАННЫЕ!$F$1,"y"),""),IF(ДАННЫЕ!$G1695&gt;0,DATEDIF(ДАННЫЕ!$G1695,TODAY(),"y"),""))</f>
        <v/>
      </c>
      <c r="F1695" s="43" t="str">
        <f xml:space="preserve"> IF(ДАННЫЕ!$F1695="М",IF(E1695&gt;=18,IF(E1695&lt;60,1,""),""),"")&amp;IF(ДАННЫЕ!$F1695="Ж",IF(E1695&gt;=18,IF(E1695&lt;55,1,""),""),"")</f>
        <v/>
      </c>
      <c r="G1695" s="43" t="str">
        <f xml:space="preserve"> IF(ДАННЫЕ!$F1695="М",IF(E1695&gt;=60,2,""),"")&amp;IF(ДАННЫЕ!$F1695="Ж",IF(E1695&gt;=55,2,""),"")</f>
        <v/>
      </c>
      <c r="H1695" s="43" t="str">
        <f t="shared" ca="1" si="78"/>
        <v/>
      </c>
      <c r="I1695" s="43" t="str">
        <f t="shared" ca="1" si="79"/>
        <v>03</v>
      </c>
      <c r="J1695" s="28" t="str">
        <f ca="1">ДАННЫЕ!$F1695&amp;H1695&amp;I1695&amp;ДАННЫЕ!$I1695&amp;"m"&amp;IF(ДАННЫЕ!$I1695&gt;0,IF(ДАННЫЕ!$J1695&gt;0,0,1),"")&amp;"f"&amp;IF(ДАННЫЕ!$R1695&gt;0,IF(YEAR(ДАННЫЕ!$F$1)=YEAR(ДАННЫЕ!$R1695),1,0),0)&amp;"z"&amp;ДАННЫЕ!$R1695&amp;"p"&amp;ДАННЫЕ!$S1695&amp;"i"&amp;ДАННЫЕ!$T1695&amp;"h"&amp;ДАННЫЕ!$K1695&amp;"be"&amp;ДАННЫЕ!$BI1695&amp;"CD"&amp;IF(ДАННЫЕ!BF1695&gt;500,4,IF(ДАННЫЕ!BF1695&gt;350,3,IF(ДАННЫЕ!BF1695&gt;200,2,IF(ДАННЫЕ!BF1695&gt;0,1,0))))&amp;"g"&amp;B1695&amp;"d"&amp;H1695&amp;"l"&amp;ДАННЫЕ!AT1695&amp;"a"&amp;ДАННЫЕ!$V1695&amp;"v"&amp;R1695&amp;"k"&amp;ДАННЫЕ!$U1695&amp;"s"&amp;ДАННЫЕ!$Y1695&amp;"t"&amp;ДАННЫЕ!$X1695&amp;"b"&amp;IF(ДАННЫЕ!$Q1695&gt;1,1,0)&amp;"PP"&amp;ДАННЫЕ!Z1695&amp;"c"&amp;S1695&amp;"x"&amp;IF(ДАННЫЕ!$BY1695&gt;0,IF(YEAR(ДАННЫЕ!$F$1)=YEAR(ДАННЫЕ!$BY1695),1,0),0)&amp;"n"&amp;IF(ДАННЫЕ!$BZ1695&gt;0,IF(YEAR(ДАННЫЕ!$F$1)=YEAR(ДАННЫЕ!$BZ1695),1,0),0)&amp;"u"&amp;D1695&amp;"z"&amp;IF(ДАННЫЕ!$CL1695&gt;0,IF(YEAR(ДАННЫЕ!$F$1)&gt;YEAR(ДАННЫЕ!$CL1695),11,12),0)</f>
        <v>03mf0zpihbeCD0g0dlav0kstb0PPc0x0n0u0z0</v>
      </c>
      <c r="K1695" s="28" t="str">
        <f ca="1">ДАННЫЕ!$I1695&amp;"x"&amp;B1695&amp;"w"&amp;IF(T1695+ДАННЫЕ!AD1695+ДАННЫЕ!AE1695+ДАННЫЕ!AF1695+ДАННЫЕ!AG1695+ДАННЫЕ!AH1695+ДАННЫЕ!$AL1695+ДАННЫЕ!AI1695+ДАННЫЕ!AJ1695+ДАННЫЕ!AK1695+ДАННЫЕ!AP1695+ДАННЫЕ!AQ1695+ДАННЫЕ!AR1695+ДАННЫЕ!$AM1695+ДАННЫЕ!$AN1695+ДАННЫЕ!AS1695+ДАННЫЕ!AT1695&gt;0,1,0)&amp;IF(OR(T1695=2,ДАННЫЕ!AD1695=2,ДАННЫЕ!AE1695=2,ДАННЫЕ!AF1695=2,ДАННЫЕ!AG1695=2,ДАННЫЕ!AH1695=2,ДАННЫЕ!$AL1695=2,ДАННЫЕ!AI1695=2,ДАННЫЕ!AJ1695=2,ДАННЫЕ!AK1695=2,ДАННЫЕ!AP1695=2,ДАННЫЕ!AQ1695=2,ДАННЫЕ!AR1695=2,ДАННЫЕ!$AM1695=2,ДАННЫЕ!$AN1695=2,ДАННЫЕ!AS1695=2,ДАННЫЕ!AT1695=2),2,0)&amp;"t"&amp;IF(T1695&gt;0,"1"&amp;T1695,"00")&amp;"f"&amp;IF(ДАННЫЕ!$AC1695,"1"&amp;ДАННЫЕ!$AC1695,"00")&amp;"b"&amp;IF(ДАННЫЕ!$AD1695,"1"&amp;ДАННЫЕ!$AD1695,"00")&amp;"g"&amp;IF(ДАННЫЕ!$AF1695,"1"&amp;ДАННЫЕ!$AF1695,"00")&amp;"c"&amp;IF(ДАННЫЕ!$AG1695,"1"&amp;ДАННЫЕ!$AG1695,"00")&amp;"i"&amp;IF(ДАННЫЕ!$AH1695,"1"&amp;ДАННЫЕ!$AH1695,"00")&amp;"r"&amp;IF(ДАННЫЕ!$AL1695,"1"&amp;ДАННЫЕ!$AL1695,"00")&amp;"m"&amp;IF(ДАННЫЕ!$AI1695,"1"&amp;ДАННЫЕ!$AI1695,"00")&amp;"hS"&amp;IF(ДАННЫЕ!$AJ1695,"1"&amp;ДАННЫЕ!$AJ1695,"00")&amp;"hZ"&amp;IF(ДАННЫЕ!$AK1695,"1"&amp;ДАННЫЕ!$AK1695,"00")&amp;"p"&amp;IF(ДАННЫЕ!$AP1695,"1"&amp;ДАННЫЕ!$AP1695,"00")&amp;"k"&amp;IF(ДАННЫЕ!$AQ1695,"1"&amp;ДАННЫЕ!$AQ1695,"00")&amp;"z"&amp;IF(ДАННЫЕ!$AR1695,"1"&amp;ДАННЫЕ!$AR1695,"00")&amp;"j"&amp;IF(ДАННЫЕ!$AM1695,"1"&amp;ДАННЫЕ!$AM1695,"00")&amp;"n"&amp;IF(ДАННЫЕ!$AN1695,"1"&amp;ДАННЫЕ!$AN1695,"00")&amp;"E"&amp;ДАННЫЕ!BI1695&amp;"L"&amp;ДАННЫЕ!AO1695&amp;"h"&amp;IF(ДАННЫЕ!$AU1695&gt;0,1,0)&amp;"v"&amp;IF(ДАННЫЕ!$AW1695&gt;0,1,0)&amp;"a"&amp;IF(ДАННЫЕ!$AS1695,"1"&amp;ДАННЫЕ!$AS1695,"00")&amp;"s"&amp;IF(ДАННЫЕ!$AT1695,"1"&amp;ДАННЫЕ!$AT1695,"00")&amp;"u"&amp;IF(ДАННЫЕ!$CJ1695&gt;0,1,0)&amp;"y"&amp;B1695&amp;"d"&amp;H1695&amp;"e"&amp;F1695&amp;G1695</f>
        <v>x0w00t00f00b00g00c00i00r00m00hS00hZ00p00k00z00j00n00ELh0v0a00s00u0y0de</v>
      </c>
      <c r="L1695" s="28" t="str">
        <f ca="1">ДАННЫЕ!$I1695&amp;"VN"&amp;IF(ДАННЫЕ!AW1695&gt;0,11,10)&amp;"CD"&amp;IF(ДАННЫЕ!BF1695&gt;500,16,IF(ДАННЫЕ!BF1695&gt;350,15,IF(ДАННЫЕ!BF1695&gt;=200,14,IF(ДАННЫЕ!BF1695&gt;=100,13,IF(ДАННЫЕ!BF1695&gt;=50,12,IF(ДАННЫЕ!BF1695&gt;0,11,10))))))&amp;"AR"&amp;IF(ДАННЫЕ!BX1695&gt;0,1,0)&amp;"GD"&amp;B1695&amp;"VV"&amp;IF(E1695&gt;=5,IF(E1695&lt;18,1,0),0)</f>
        <v>VN10CD10AR0GD0VV0</v>
      </c>
      <c r="M1695" s="28" t="str">
        <f>ДАННЫЕ!$I1695&amp;"b"&amp;ДАННЫЕ!$BI1695&amp;"r"&amp;ДАННЫЕ!$BJ1695&amp;"CD"&amp;IF(ДАННЫЕ!BF1695&gt;0,IF(ДАННЫЕ!BF1695&lt;200,1,IF(ДАННЫЕ!BF1695&lt;350,2,3)),0)&amp;"h"&amp;IF(ДАННЫЕ!$BK1695+ДАННЫЕ!$BL1695+ДАННЫЕ!$BM1695&gt;0,1,0)&amp;"x"&amp;ДАННЫЕ!$BK1695&amp;"y"&amp;ДАННЫЕ!$BL1695&amp;"z"&amp;ДАННЫЕ!$BM1695&amp;"c"&amp;IF(ДАННЫЕ!$BK1695+ДАННЫЕ!$BL1695+ДАННЫЕ!$BM1695=3,1,0)&amp;"a"&amp;IF(ДАННЫЕ!$BQ1695+ДАННЫЕ!$BR1695&gt;0,1,0)&amp;"d"&amp;ДАННЫЕ!$BQ1695&amp;"v"&amp;ДАННЫЕ!$BR1695&amp;"p"&amp;ДАННЫЕ!$BS1695&amp;"n"&amp;ДАННЫЕ!$BU1695&amp;"t"&amp;ДАННЫЕ!$BV1695&amp;"o"&amp;ДАННЫЕ!$BT1695&amp;"l"&amp;IF(ДАННЫЕ!$BN1695&gt;0,1,0)&amp;ДАННЫЕ!$BN1695&amp;"g"&amp;ДАННЫЕ!$BO1695&amp;"s"&amp;ДАННЫЕ!$BP1695&amp;"DZ"&amp;IF(ДАННЫЕ!B1695-ДАННЫЕ!G1695 &lt; 60,IF(ДАННЫЕ!B1695-ДАННЫЕ!G1695 &gt;= 0,1,0),0)&amp;"u"&amp;IF(ДАННЫЕ!$CJ1695&gt;0,1,0)</f>
        <v>brCD0h0xyzc0a0dvpntol0gsDZ1u0</v>
      </c>
      <c r="N1695" s="28" t="str">
        <f ca="1">ДАННЫЕ!$F1695&amp;ДАННЫЕ!$I1695&amp;"g"&amp;B1695&amp;"cf"&amp;D1695&amp;"a"&amp;IF(ДАННЫЕ!$BX1695&gt;0,1,0)&amp;IF(ДАННЫЕ!$BF1695&gt;500,1,IF(ДАННЫЕ!$BF1695&gt;350,2,IF(ДАННЫЕ!$BF1695&gt;=200,3,IF(ДАННЫЕ!$BF1695&gt;=100,4,IF(ДАННЫЕ!$BF1695&gt;=50,5,IF(ДАННЫЕ!$BF1695&lt;50,6,0))))))&amp;"AR"&amp;IF(DATEDIF(ДАННЫЕ!$BX1695,ДАННЫЕ!$F$1,"y")&gt;1,1,0)&amp;"VG"&amp;IF(ДАННЫЕ!$BH1695="0",1,0)&amp;"o"&amp;IF(T1695+ДАННЫЕ!$AF1695+ДАННЫЕ!$AG1695+ДАННЫЕ!$AH1695+ДАННЫЕ!$AI1695+ДАННЫЕ!$AJ1695+ДАННЫЕ!$AP1695+ДАННЫЕ!$AQ1695+ДАННЫЕ!$AR1695+ДАННЫЕ!$AU1695+ДАННЫЕ!$AW1695+ДАННЫЕ!$AS1695+ДАННЫЕ!$AT1695&gt;0,1,0)&amp;"x"&amp;ДАННЫЕ!$AG1695&amp;"p"&amp;IF(ДАННЫЕ!$BY1695&gt;0,1,0)&amp;"v"&amp;IF(ДАННЫЕ!$BZ1695&gt;0,1,0)&amp;"n"&amp;ДАННЫЕ!$CA1695&amp;"t"&amp;ДАННЫЕ!$AY1695&amp;"k"&amp;ДАННЫЕ!$CB1695&amp;"q"&amp;ДАННЫЕ!$CC1695&amp;"w"&amp;ДАННЫЕ!$CD1695&amp;"e"&amp;ДАННЫЕ!$CE1695&amp;"m"&amp;ДАННЫЕ!$CF1695&amp;"c"&amp;ДАННЫЕ!$CG1695&amp;"z"&amp;ДАННЫЕ!$CH1695&amp;"d"&amp;IF(H1695=4,1,0)&amp;"s"&amp;IF(ДАННЫЕ!$J1695=1,0,1)&amp;"u"&amp;IF(ДАННЫЕ!$CJ1695&gt;0,1,0)</f>
        <v>g0cf0a06AR1VG0o0xp0v0ntkqwemczd0s1u0</v>
      </c>
      <c r="O1695" s="28" t="str">
        <f>ДАННЫЕ!$I1695&amp;"g"&amp;B1695&amp;A1695&amp;"f"&amp;P1695&amp;"c"&amp;IF(ДАННЫЕ!$U1695&gt;0,1,0)&amp;"s"&amp;IF(ДАННЫЕ!$Q1695&gt;0,IF(YEAR(ДАННЫЕ!$F$1)=YEAR(ДАННЫЕ!$Q1695),IF(MONTH(ДАННЫЕ!$F$1)=MONTH(ДАННЫЕ!$Q1695),111,11),1),0)&amp;"i"&amp;IF(ДАННЫЕ!$R1695+ДАННЫЕ!$S1695+ДАННЫЕ!$T1695=0,0,1)&amp;"h"&amp;IF(ДАННЫЕ!$P1695&gt;0,1,0)&amp;"p"&amp;IF(ДАННЫЕ!$CI1695&gt;0,IF(YEAR(ДАННЫЕ!$F$1)=YEAR(ДАННЫЕ!$CI1695),IF(MONTH(ДАННЫЕ!$F$1)=MONTH(ДАННЫЕ!$CI1695),111,11),1),0)&amp;"d"&amp;IF(ДАННЫЕ!$CJ1695&gt;0,IF(YEAR(ДАННЫЕ!$F$1)=YEAR(ДАННЫЕ!$CJ1695),IF(MONTH(ДАННЫЕ!$F$1)=MONTH(ДАННЫЕ!$CJ1695),111,11),1),0)&amp;"o"&amp;IF(ДАННЫЕ!$CK1695&gt;0,IF(MONTH(ДАННЫЕ!$F$1)=MONTH(ДАННЫЕ!$CK1695),111,11),0)&amp;"v"&amp;IF(ДАННЫЕ!$BE1695&gt;0,IF(MONTH(ДАННЫЕ!$F$1)=MONTH(ДАННЫЕ!$BE1695),111,11),0)</f>
        <v>g00f0c0s0i0h0p0d0o0v0</v>
      </c>
      <c r="P1695" s="15">
        <f t="shared" si="80"/>
        <v>0</v>
      </c>
      <c r="Q1695" s="15">
        <f>IF(ДАННЫЕ!$F$1&gt;ДАННЫЕ!$N1695,IF(YEAR(ДАННЫЕ!$F$1)=YEAR(ДАННЫЕ!M1695),1,0),0)</f>
        <v>0</v>
      </c>
      <c r="R1695" s="15">
        <f>IF(ДАННЫЕ!$F$1&gt;ДАННЫЕ!$N1695,IF(YEAR(ДАННЫЕ!$F$1)=YEAR(ДАННЫЕ!N1695),1,0),0)</f>
        <v>0</v>
      </c>
      <c r="S1695" s="15">
        <f>IF(ДАННЫЕ!$AA1695="2А",1,IF(ДАННЫЕ!$AA1695="2Б",2,IF(ДАННЫЕ!$AA1695="2В",3,IF(ДАННЫЕ!$AA1695=3,4,IF(ДАННЫЕ!$AA1695="4А",5,IF(ДАННЫЕ!$AA1695="4Б",6,IF(ДАННЫЕ!$AA1695="4В",7,IF(ДАННЫЕ!$AA1695=5,8,0))))))))</f>
        <v>0</v>
      </c>
      <c r="T1695" s="15">
        <f>IF(OR(ДАННЫЕ!$AC1695=2,ДАННЫЕ!$AD1695=2,ДАННЫЕ!$AE1695=2),2,IF(OR(ДАННЫЕ!$AC1695=1,ДАННЫЕ!$AD1695=1,ДАННЫЕ!$AE1695=1),1,0))</f>
        <v>0</v>
      </c>
    </row>
    <row r="1696" spans="1:20" x14ac:dyDescent="0.2">
      <c r="A1696" s="78">
        <f>IF(B1696&gt;0,IF(MONTH(ДАННЫЕ!$F$1)=MONTH(ДАННЫЕ!$B1696),1,0),0)</f>
        <v>0</v>
      </c>
      <c r="B1696" s="14">
        <f>IF(ДАННЫЕ!$B1696&gt;0,IF(YEAR(ДАННЫЕ!$F$1)=YEAR(ДАННЫЕ!$B1696),1,0),0)</f>
        <v>0</v>
      </c>
      <c r="C1696" s="14">
        <f>IF(ДАННЫЕ!$CM1696&gt;0,IF(YEAR(ДАННЫЕ!$F$1)=YEAR(ДАННЫЕ!$CM1696),1,0),0)</f>
        <v>0</v>
      </c>
      <c r="D1696" s="14">
        <f>IF(ДАННЫЕ!$CJ1696&gt;0,IF(ДАННЫЕ!$CL1696&gt;ДАННЫЕ!$F$1,1,IF(ДАННЫЕ!$CL1696&gt;0,0,1)),0)</f>
        <v>0</v>
      </c>
      <c r="E1696" s="43" t="str">
        <f ca="1">IF(ДАННЫЕ!$F$1&gt;0,IF(ДАННЫЕ!$G1696&gt;0,DATEDIF(ДАННЫЕ!$G1696,ДАННЫЕ!$F$1,"y"),""),IF(ДАННЫЕ!$G1696&gt;0,DATEDIF(ДАННЫЕ!$G1696,TODAY(),"y"),""))</f>
        <v/>
      </c>
      <c r="F1696" s="43" t="str">
        <f xml:space="preserve"> IF(ДАННЫЕ!$F1696="М",IF(E1696&gt;=18,IF(E1696&lt;60,1,""),""),"")&amp;IF(ДАННЫЕ!$F1696="Ж",IF(E1696&gt;=18,IF(E1696&lt;55,1,""),""),"")</f>
        <v/>
      </c>
      <c r="G1696" s="43" t="str">
        <f xml:space="preserve"> IF(ДАННЫЕ!$F1696="М",IF(E1696&gt;=60,2,""),"")&amp;IF(ДАННЫЕ!$F1696="Ж",IF(E1696&gt;=55,2,""),"")</f>
        <v/>
      </c>
      <c r="H1696" s="43" t="str">
        <f t="shared" ca="1" si="78"/>
        <v/>
      </c>
      <c r="I1696" s="43" t="str">
        <f t="shared" ca="1" si="79"/>
        <v>03</v>
      </c>
      <c r="J1696" s="28" t="str">
        <f ca="1">ДАННЫЕ!$F1696&amp;H1696&amp;I1696&amp;ДАННЫЕ!$I1696&amp;"m"&amp;IF(ДАННЫЕ!$I1696&gt;0,IF(ДАННЫЕ!$J1696&gt;0,0,1),"")&amp;"f"&amp;IF(ДАННЫЕ!$R1696&gt;0,IF(YEAR(ДАННЫЕ!$F$1)=YEAR(ДАННЫЕ!$R1696),1,0),0)&amp;"z"&amp;ДАННЫЕ!$R1696&amp;"p"&amp;ДАННЫЕ!$S1696&amp;"i"&amp;ДАННЫЕ!$T1696&amp;"h"&amp;ДАННЫЕ!$K1696&amp;"be"&amp;ДАННЫЕ!$BI1696&amp;"CD"&amp;IF(ДАННЫЕ!BF1696&gt;500,4,IF(ДАННЫЕ!BF1696&gt;350,3,IF(ДАННЫЕ!BF1696&gt;200,2,IF(ДАННЫЕ!BF1696&gt;0,1,0))))&amp;"g"&amp;B1696&amp;"d"&amp;H1696&amp;"l"&amp;ДАННЫЕ!AT1696&amp;"a"&amp;ДАННЫЕ!$V1696&amp;"v"&amp;R1696&amp;"k"&amp;ДАННЫЕ!$U1696&amp;"s"&amp;ДАННЫЕ!$Y1696&amp;"t"&amp;ДАННЫЕ!$X1696&amp;"b"&amp;IF(ДАННЫЕ!$Q1696&gt;1,1,0)&amp;"PP"&amp;ДАННЫЕ!Z1696&amp;"c"&amp;S1696&amp;"x"&amp;IF(ДАННЫЕ!$BY1696&gt;0,IF(YEAR(ДАННЫЕ!$F$1)=YEAR(ДАННЫЕ!$BY1696),1,0),0)&amp;"n"&amp;IF(ДАННЫЕ!$BZ1696&gt;0,IF(YEAR(ДАННЫЕ!$F$1)=YEAR(ДАННЫЕ!$BZ1696),1,0),0)&amp;"u"&amp;D1696&amp;"z"&amp;IF(ДАННЫЕ!$CL1696&gt;0,IF(YEAR(ДАННЫЕ!$F$1)&gt;YEAR(ДАННЫЕ!$CL1696),11,12),0)</f>
        <v>03mf0zpihbeCD0g0dlav0kstb0PPc0x0n0u0z0</v>
      </c>
      <c r="K1696" s="28" t="str">
        <f ca="1">ДАННЫЕ!$I1696&amp;"x"&amp;B1696&amp;"w"&amp;IF(T1696+ДАННЫЕ!AD1696+ДАННЫЕ!AE1696+ДАННЫЕ!AF1696+ДАННЫЕ!AG1696+ДАННЫЕ!AH1696+ДАННЫЕ!$AL1696+ДАННЫЕ!AI1696+ДАННЫЕ!AJ1696+ДАННЫЕ!AK1696+ДАННЫЕ!AP1696+ДАННЫЕ!AQ1696+ДАННЫЕ!AR1696+ДАННЫЕ!$AM1696+ДАННЫЕ!$AN1696+ДАННЫЕ!AS1696+ДАННЫЕ!AT1696&gt;0,1,0)&amp;IF(OR(T1696=2,ДАННЫЕ!AD1696=2,ДАННЫЕ!AE1696=2,ДАННЫЕ!AF1696=2,ДАННЫЕ!AG1696=2,ДАННЫЕ!AH1696=2,ДАННЫЕ!$AL1696=2,ДАННЫЕ!AI1696=2,ДАННЫЕ!AJ1696=2,ДАННЫЕ!AK1696=2,ДАННЫЕ!AP1696=2,ДАННЫЕ!AQ1696=2,ДАННЫЕ!AR1696=2,ДАННЫЕ!$AM1696=2,ДАННЫЕ!$AN1696=2,ДАННЫЕ!AS1696=2,ДАННЫЕ!AT1696=2),2,0)&amp;"t"&amp;IF(T1696&gt;0,"1"&amp;T1696,"00")&amp;"f"&amp;IF(ДАННЫЕ!$AC1696,"1"&amp;ДАННЫЕ!$AC1696,"00")&amp;"b"&amp;IF(ДАННЫЕ!$AD1696,"1"&amp;ДАННЫЕ!$AD1696,"00")&amp;"g"&amp;IF(ДАННЫЕ!$AF1696,"1"&amp;ДАННЫЕ!$AF1696,"00")&amp;"c"&amp;IF(ДАННЫЕ!$AG1696,"1"&amp;ДАННЫЕ!$AG1696,"00")&amp;"i"&amp;IF(ДАННЫЕ!$AH1696,"1"&amp;ДАННЫЕ!$AH1696,"00")&amp;"r"&amp;IF(ДАННЫЕ!$AL1696,"1"&amp;ДАННЫЕ!$AL1696,"00")&amp;"m"&amp;IF(ДАННЫЕ!$AI1696,"1"&amp;ДАННЫЕ!$AI1696,"00")&amp;"hS"&amp;IF(ДАННЫЕ!$AJ1696,"1"&amp;ДАННЫЕ!$AJ1696,"00")&amp;"hZ"&amp;IF(ДАННЫЕ!$AK1696,"1"&amp;ДАННЫЕ!$AK1696,"00")&amp;"p"&amp;IF(ДАННЫЕ!$AP1696,"1"&amp;ДАННЫЕ!$AP1696,"00")&amp;"k"&amp;IF(ДАННЫЕ!$AQ1696,"1"&amp;ДАННЫЕ!$AQ1696,"00")&amp;"z"&amp;IF(ДАННЫЕ!$AR1696,"1"&amp;ДАННЫЕ!$AR1696,"00")&amp;"j"&amp;IF(ДАННЫЕ!$AM1696,"1"&amp;ДАННЫЕ!$AM1696,"00")&amp;"n"&amp;IF(ДАННЫЕ!$AN1696,"1"&amp;ДАННЫЕ!$AN1696,"00")&amp;"E"&amp;ДАННЫЕ!BI1696&amp;"L"&amp;ДАННЫЕ!AO1696&amp;"h"&amp;IF(ДАННЫЕ!$AU1696&gt;0,1,0)&amp;"v"&amp;IF(ДАННЫЕ!$AW1696&gt;0,1,0)&amp;"a"&amp;IF(ДАННЫЕ!$AS1696,"1"&amp;ДАННЫЕ!$AS1696,"00")&amp;"s"&amp;IF(ДАННЫЕ!$AT1696,"1"&amp;ДАННЫЕ!$AT1696,"00")&amp;"u"&amp;IF(ДАННЫЕ!$CJ1696&gt;0,1,0)&amp;"y"&amp;B1696&amp;"d"&amp;H1696&amp;"e"&amp;F1696&amp;G1696</f>
        <v>x0w00t00f00b00g00c00i00r00m00hS00hZ00p00k00z00j00n00ELh0v0a00s00u0y0de</v>
      </c>
      <c r="L1696" s="28" t="str">
        <f ca="1">ДАННЫЕ!$I1696&amp;"VN"&amp;IF(ДАННЫЕ!AW1696&gt;0,11,10)&amp;"CD"&amp;IF(ДАННЫЕ!BF1696&gt;500,16,IF(ДАННЫЕ!BF1696&gt;350,15,IF(ДАННЫЕ!BF1696&gt;=200,14,IF(ДАННЫЕ!BF1696&gt;=100,13,IF(ДАННЫЕ!BF1696&gt;=50,12,IF(ДАННЫЕ!BF1696&gt;0,11,10))))))&amp;"AR"&amp;IF(ДАННЫЕ!BX1696&gt;0,1,0)&amp;"GD"&amp;B1696&amp;"VV"&amp;IF(E1696&gt;=5,IF(E1696&lt;18,1,0),0)</f>
        <v>VN10CD10AR0GD0VV0</v>
      </c>
      <c r="M1696" s="28" t="str">
        <f>ДАННЫЕ!$I1696&amp;"b"&amp;ДАННЫЕ!$BI1696&amp;"r"&amp;ДАННЫЕ!$BJ1696&amp;"CD"&amp;IF(ДАННЫЕ!BF1696&gt;0,IF(ДАННЫЕ!BF1696&lt;200,1,IF(ДАННЫЕ!BF1696&lt;350,2,3)),0)&amp;"h"&amp;IF(ДАННЫЕ!$BK1696+ДАННЫЕ!$BL1696+ДАННЫЕ!$BM1696&gt;0,1,0)&amp;"x"&amp;ДАННЫЕ!$BK1696&amp;"y"&amp;ДАННЫЕ!$BL1696&amp;"z"&amp;ДАННЫЕ!$BM1696&amp;"c"&amp;IF(ДАННЫЕ!$BK1696+ДАННЫЕ!$BL1696+ДАННЫЕ!$BM1696=3,1,0)&amp;"a"&amp;IF(ДАННЫЕ!$BQ1696+ДАННЫЕ!$BR1696&gt;0,1,0)&amp;"d"&amp;ДАННЫЕ!$BQ1696&amp;"v"&amp;ДАННЫЕ!$BR1696&amp;"p"&amp;ДАННЫЕ!$BS1696&amp;"n"&amp;ДАННЫЕ!$BU1696&amp;"t"&amp;ДАННЫЕ!$BV1696&amp;"o"&amp;ДАННЫЕ!$BT1696&amp;"l"&amp;IF(ДАННЫЕ!$BN1696&gt;0,1,0)&amp;ДАННЫЕ!$BN1696&amp;"g"&amp;ДАННЫЕ!$BO1696&amp;"s"&amp;ДАННЫЕ!$BP1696&amp;"DZ"&amp;IF(ДАННЫЕ!B1696-ДАННЫЕ!G1696 &lt; 60,IF(ДАННЫЕ!B1696-ДАННЫЕ!G1696 &gt;= 0,1,0),0)&amp;"u"&amp;IF(ДАННЫЕ!$CJ1696&gt;0,1,0)</f>
        <v>brCD0h0xyzc0a0dvpntol0gsDZ1u0</v>
      </c>
      <c r="N1696" s="28" t="str">
        <f ca="1">ДАННЫЕ!$F1696&amp;ДАННЫЕ!$I1696&amp;"g"&amp;B1696&amp;"cf"&amp;D1696&amp;"a"&amp;IF(ДАННЫЕ!$BX1696&gt;0,1,0)&amp;IF(ДАННЫЕ!$BF1696&gt;500,1,IF(ДАННЫЕ!$BF1696&gt;350,2,IF(ДАННЫЕ!$BF1696&gt;=200,3,IF(ДАННЫЕ!$BF1696&gt;=100,4,IF(ДАННЫЕ!$BF1696&gt;=50,5,IF(ДАННЫЕ!$BF1696&lt;50,6,0))))))&amp;"AR"&amp;IF(DATEDIF(ДАННЫЕ!$BX1696,ДАННЫЕ!$F$1,"y")&gt;1,1,0)&amp;"VG"&amp;IF(ДАННЫЕ!$BH1696="0",1,0)&amp;"o"&amp;IF(T1696+ДАННЫЕ!$AF1696+ДАННЫЕ!$AG1696+ДАННЫЕ!$AH1696+ДАННЫЕ!$AI1696+ДАННЫЕ!$AJ1696+ДАННЫЕ!$AP1696+ДАННЫЕ!$AQ1696+ДАННЫЕ!$AR1696+ДАННЫЕ!$AU1696+ДАННЫЕ!$AW1696+ДАННЫЕ!$AS1696+ДАННЫЕ!$AT1696&gt;0,1,0)&amp;"x"&amp;ДАННЫЕ!$AG1696&amp;"p"&amp;IF(ДАННЫЕ!$BY1696&gt;0,1,0)&amp;"v"&amp;IF(ДАННЫЕ!$BZ1696&gt;0,1,0)&amp;"n"&amp;ДАННЫЕ!$CA1696&amp;"t"&amp;ДАННЫЕ!$AY1696&amp;"k"&amp;ДАННЫЕ!$CB1696&amp;"q"&amp;ДАННЫЕ!$CC1696&amp;"w"&amp;ДАННЫЕ!$CD1696&amp;"e"&amp;ДАННЫЕ!$CE1696&amp;"m"&amp;ДАННЫЕ!$CF1696&amp;"c"&amp;ДАННЫЕ!$CG1696&amp;"z"&amp;ДАННЫЕ!$CH1696&amp;"d"&amp;IF(H1696=4,1,0)&amp;"s"&amp;IF(ДАННЫЕ!$J1696=1,0,1)&amp;"u"&amp;IF(ДАННЫЕ!$CJ1696&gt;0,1,0)</f>
        <v>g0cf0a06AR1VG0o0xp0v0ntkqwemczd0s1u0</v>
      </c>
      <c r="O1696" s="28" t="str">
        <f>ДАННЫЕ!$I1696&amp;"g"&amp;B1696&amp;A1696&amp;"f"&amp;P1696&amp;"c"&amp;IF(ДАННЫЕ!$U1696&gt;0,1,0)&amp;"s"&amp;IF(ДАННЫЕ!$Q1696&gt;0,IF(YEAR(ДАННЫЕ!$F$1)=YEAR(ДАННЫЕ!$Q1696),IF(MONTH(ДАННЫЕ!$F$1)=MONTH(ДАННЫЕ!$Q1696),111,11),1),0)&amp;"i"&amp;IF(ДАННЫЕ!$R1696+ДАННЫЕ!$S1696+ДАННЫЕ!$T1696=0,0,1)&amp;"h"&amp;IF(ДАННЫЕ!$P1696&gt;0,1,0)&amp;"p"&amp;IF(ДАННЫЕ!$CI1696&gt;0,IF(YEAR(ДАННЫЕ!$F$1)=YEAR(ДАННЫЕ!$CI1696),IF(MONTH(ДАННЫЕ!$F$1)=MONTH(ДАННЫЕ!$CI1696),111,11),1),0)&amp;"d"&amp;IF(ДАННЫЕ!$CJ1696&gt;0,IF(YEAR(ДАННЫЕ!$F$1)=YEAR(ДАННЫЕ!$CJ1696),IF(MONTH(ДАННЫЕ!$F$1)=MONTH(ДАННЫЕ!$CJ1696),111,11),1),0)&amp;"o"&amp;IF(ДАННЫЕ!$CK1696&gt;0,IF(MONTH(ДАННЫЕ!$F$1)=MONTH(ДАННЫЕ!$CK1696),111,11),0)&amp;"v"&amp;IF(ДАННЫЕ!$BE1696&gt;0,IF(MONTH(ДАННЫЕ!$F$1)=MONTH(ДАННЫЕ!$BE1696),111,11),0)</f>
        <v>g00f0c0s0i0h0p0d0o0v0</v>
      </c>
      <c r="P1696" s="15">
        <f t="shared" si="80"/>
        <v>0</v>
      </c>
      <c r="Q1696" s="15">
        <f>IF(ДАННЫЕ!$F$1&gt;ДАННЫЕ!$N1696,IF(YEAR(ДАННЫЕ!$F$1)=YEAR(ДАННЫЕ!M1696),1,0),0)</f>
        <v>0</v>
      </c>
      <c r="R1696" s="15">
        <f>IF(ДАННЫЕ!$F$1&gt;ДАННЫЕ!$N1696,IF(YEAR(ДАННЫЕ!$F$1)=YEAR(ДАННЫЕ!N1696),1,0),0)</f>
        <v>0</v>
      </c>
      <c r="S1696" s="15">
        <f>IF(ДАННЫЕ!$AA1696="2А",1,IF(ДАННЫЕ!$AA1696="2Б",2,IF(ДАННЫЕ!$AA1696="2В",3,IF(ДАННЫЕ!$AA1696=3,4,IF(ДАННЫЕ!$AA1696="4А",5,IF(ДАННЫЕ!$AA1696="4Б",6,IF(ДАННЫЕ!$AA1696="4В",7,IF(ДАННЫЕ!$AA1696=5,8,0))))))))</f>
        <v>0</v>
      </c>
      <c r="T1696" s="15">
        <f>IF(OR(ДАННЫЕ!$AC1696=2,ДАННЫЕ!$AD1696=2,ДАННЫЕ!$AE1696=2),2,IF(OR(ДАННЫЕ!$AC1696=1,ДАННЫЕ!$AD1696=1,ДАННЫЕ!$AE1696=1),1,0))</f>
        <v>0</v>
      </c>
    </row>
    <row r="1697" spans="1:20" x14ac:dyDescent="0.2">
      <c r="A1697" s="78">
        <f>IF(B1697&gt;0,IF(MONTH(ДАННЫЕ!$F$1)=MONTH(ДАННЫЕ!$B1697),1,0),0)</f>
        <v>0</v>
      </c>
      <c r="B1697" s="14">
        <f>IF(ДАННЫЕ!$B1697&gt;0,IF(YEAR(ДАННЫЕ!$F$1)=YEAR(ДАННЫЕ!$B1697),1,0),0)</f>
        <v>0</v>
      </c>
      <c r="C1697" s="14">
        <f>IF(ДАННЫЕ!$CM1697&gt;0,IF(YEAR(ДАННЫЕ!$F$1)=YEAR(ДАННЫЕ!$CM1697),1,0),0)</f>
        <v>0</v>
      </c>
      <c r="D1697" s="14">
        <f>IF(ДАННЫЕ!$CJ1697&gt;0,IF(ДАННЫЕ!$CL1697&gt;ДАННЫЕ!$F$1,1,IF(ДАННЫЕ!$CL1697&gt;0,0,1)),0)</f>
        <v>0</v>
      </c>
      <c r="E1697" s="43" t="str">
        <f ca="1">IF(ДАННЫЕ!$F$1&gt;0,IF(ДАННЫЕ!$G1697&gt;0,DATEDIF(ДАННЫЕ!$G1697,ДАННЫЕ!$F$1,"y"),""),IF(ДАННЫЕ!$G1697&gt;0,DATEDIF(ДАННЫЕ!$G1697,TODAY(),"y"),""))</f>
        <v/>
      </c>
      <c r="F1697" s="43" t="str">
        <f xml:space="preserve"> IF(ДАННЫЕ!$F1697="М",IF(E1697&gt;=18,IF(E1697&lt;60,1,""),""),"")&amp;IF(ДАННЫЕ!$F1697="Ж",IF(E1697&gt;=18,IF(E1697&lt;55,1,""),""),"")</f>
        <v/>
      </c>
      <c r="G1697" s="43" t="str">
        <f xml:space="preserve"> IF(ДАННЫЕ!$F1697="М",IF(E1697&gt;=60,2,""),"")&amp;IF(ДАННЫЕ!$F1697="Ж",IF(E1697&gt;=55,2,""),"")</f>
        <v/>
      </c>
      <c r="H1697" s="43" t="str">
        <f t="shared" ca="1" si="78"/>
        <v/>
      </c>
      <c r="I1697" s="43" t="str">
        <f t="shared" ca="1" si="79"/>
        <v>03</v>
      </c>
      <c r="J1697" s="28" t="str">
        <f ca="1">ДАННЫЕ!$F1697&amp;H1697&amp;I1697&amp;ДАННЫЕ!$I1697&amp;"m"&amp;IF(ДАННЫЕ!$I1697&gt;0,IF(ДАННЫЕ!$J1697&gt;0,0,1),"")&amp;"f"&amp;IF(ДАННЫЕ!$R1697&gt;0,IF(YEAR(ДАННЫЕ!$F$1)=YEAR(ДАННЫЕ!$R1697),1,0),0)&amp;"z"&amp;ДАННЫЕ!$R1697&amp;"p"&amp;ДАННЫЕ!$S1697&amp;"i"&amp;ДАННЫЕ!$T1697&amp;"h"&amp;ДАННЫЕ!$K1697&amp;"be"&amp;ДАННЫЕ!$BI1697&amp;"CD"&amp;IF(ДАННЫЕ!BF1697&gt;500,4,IF(ДАННЫЕ!BF1697&gt;350,3,IF(ДАННЫЕ!BF1697&gt;200,2,IF(ДАННЫЕ!BF1697&gt;0,1,0))))&amp;"g"&amp;B1697&amp;"d"&amp;H1697&amp;"l"&amp;ДАННЫЕ!AT1697&amp;"a"&amp;ДАННЫЕ!$V1697&amp;"v"&amp;R1697&amp;"k"&amp;ДАННЫЕ!$U1697&amp;"s"&amp;ДАННЫЕ!$Y1697&amp;"t"&amp;ДАННЫЕ!$X1697&amp;"b"&amp;IF(ДАННЫЕ!$Q1697&gt;1,1,0)&amp;"PP"&amp;ДАННЫЕ!Z1697&amp;"c"&amp;S1697&amp;"x"&amp;IF(ДАННЫЕ!$BY1697&gt;0,IF(YEAR(ДАННЫЕ!$F$1)=YEAR(ДАННЫЕ!$BY1697),1,0),0)&amp;"n"&amp;IF(ДАННЫЕ!$BZ1697&gt;0,IF(YEAR(ДАННЫЕ!$F$1)=YEAR(ДАННЫЕ!$BZ1697),1,0),0)&amp;"u"&amp;D1697&amp;"z"&amp;IF(ДАННЫЕ!$CL1697&gt;0,IF(YEAR(ДАННЫЕ!$F$1)&gt;YEAR(ДАННЫЕ!$CL1697),11,12),0)</f>
        <v>03mf0zpihbeCD0g0dlav0kstb0PPc0x0n0u0z0</v>
      </c>
      <c r="K1697" s="28" t="str">
        <f ca="1">ДАННЫЕ!$I1697&amp;"x"&amp;B1697&amp;"w"&amp;IF(T1697+ДАННЫЕ!AD1697+ДАННЫЕ!AE1697+ДАННЫЕ!AF1697+ДАННЫЕ!AG1697+ДАННЫЕ!AH1697+ДАННЫЕ!$AL1697+ДАННЫЕ!AI1697+ДАННЫЕ!AJ1697+ДАННЫЕ!AK1697+ДАННЫЕ!AP1697+ДАННЫЕ!AQ1697+ДАННЫЕ!AR1697+ДАННЫЕ!$AM1697+ДАННЫЕ!$AN1697+ДАННЫЕ!AS1697+ДАННЫЕ!AT1697&gt;0,1,0)&amp;IF(OR(T1697=2,ДАННЫЕ!AD1697=2,ДАННЫЕ!AE1697=2,ДАННЫЕ!AF1697=2,ДАННЫЕ!AG1697=2,ДАННЫЕ!AH1697=2,ДАННЫЕ!$AL1697=2,ДАННЫЕ!AI1697=2,ДАННЫЕ!AJ1697=2,ДАННЫЕ!AK1697=2,ДАННЫЕ!AP1697=2,ДАННЫЕ!AQ1697=2,ДАННЫЕ!AR1697=2,ДАННЫЕ!$AM1697=2,ДАННЫЕ!$AN1697=2,ДАННЫЕ!AS1697=2,ДАННЫЕ!AT1697=2),2,0)&amp;"t"&amp;IF(T1697&gt;0,"1"&amp;T1697,"00")&amp;"f"&amp;IF(ДАННЫЕ!$AC1697,"1"&amp;ДАННЫЕ!$AC1697,"00")&amp;"b"&amp;IF(ДАННЫЕ!$AD1697,"1"&amp;ДАННЫЕ!$AD1697,"00")&amp;"g"&amp;IF(ДАННЫЕ!$AF1697,"1"&amp;ДАННЫЕ!$AF1697,"00")&amp;"c"&amp;IF(ДАННЫЕ!$AG1697,"1"&amp;ДАННЫЕ!$AG1697,"00")&amp;"i"&amp;IF(ДАННЫЕ!$AH1697,"1"&amp;ДАННЫЕ!$AH1697,"00")&amp;"r"&amp;IF(ДАННЫЕ!$AL1697,"1"&amp;ДАННЫЕ!$AL1697,"00")&amp;"m"&amp;IF(ДАННЫЕ!$AI1697,"1"&amp;ДАННЫЕ!$AI1697,"00")&amp;"hS"&amp;IF(ДАННЫЕ!$AJ1697,"1"&amp;ДАННЫЕ!$AJ1697,"00")&amp;"hZ"&amp;IF(ДАННЫЕ!$AK1697,"1"&amp;ДАННЫЕ!$AK1697,"00")&amp;"p"&amp;IF(ДАННЫЕ!$AP1697,"1"&amp;ДАННЫЕ!$AP1697,"00")&amp;"k"&amp;IF(ДАННЫЕ!$AQ1697,"1"&amp;ДАННЫЕ!$AQ1697,"00")&amp;"z"&amp;IF(ДАННЫЕ!$AR1697,"1"&amp;ДАННЫЕ!$AR1697,"00")&amp;"j"&amp;IF(ДАННЫЕ!$AM1697,"1"&amp;ДАННЫЕ!$AM1697,"00")&amp;"n"&amp;IF(ДАННЫЕ!$AN1697,"1"&amp;ДАННЫЕ!$AN1697,"00")&amp;"E"&amp;ДАННЫЕ!BI1697&amp;"L"&amp;ДАННЫЕ!AO1697&amp;"h"&amp;IF(ДАННЫЕ!$AU1697&gt;0,1,0)&amp;"v"&amp;IF(ДАННЫЕ!$AW1697&gt;0,1,0)&amp;"a"&amp;IF(ДАННЫЕ!$AS1697,"1"&amp;ДАННЫЕ!$AS1697,"00")&amp;"s"&amp;IF(ДАННЫЕ!$AT1697,"1"&amp;ДАННЫЕ!$AT1697,"00")&amp;"u"&amp;IF(ДАННЫЕ!$CJ1697&gt;0,1,0)&amp;"y"&amp;B1697&amp;"d"&amp;H1697&amp;"e"&amp;F1697&amp;G1697</f>
        <v>x0w00t00f00b00g00c00i00r00m00hS00hZ00p00k00z00j00n00ELh0v0a00s00u0y0de</v>
      </c>
      <c r="L1697" s="28" t="str">
        <f ca="1">ДАННЫЕ!$I1697&amp;"VN"&amp;IF(ДАННЫЕ!AW1697&gt;0,11,10)&amp;"CD"&amp;IF(ДАННЫЕ!BF1697&gt;500,16,IF(ДАННЫЕ!BF1697&gt;350,15,IF(ДАННЫЕ!BF1697&gt;=200,14,IF(ДАННЫЕ!BF1697&gt;=100,13,IF(ДАННЫЕ!BF1697&gt;=50,12,IF(ДАННЫЕ!BF1697&gt;0,11,10))))))&amp;"AR"&amp;IF(ДАННЫЕ!BX1697&gt;0,1,0)&amp;"GD"&amp;B1697&amp;"VV"&amp;IF(E1697&gt;=5,IF(E1697&lt;18,1,0),0)</f>
        <v>VN10CD10AR0GD0VV0</v>
      </c>
      <c r="M1697" s="28" t="str">
        <f>ДАННЫЕ!$I1697&amp;"b"&amp;ДАННЫЕ!$BI1697&amp;"r"&amp;ДАННЫЕ!$BJ1697&amp;"CD"&amp;IF(ДАННЫЕ!BF1697&gt;0,IF(ДАННЫЕ!BF1697&lt;200,1,IF(ДАННЫЕ!BF1697&lt;350,2,3)),0)&amp;"h"&amp;IF(ДАННЫЕ!$BK1697+ДАННЫЕ!$BL1697+ДАННЫЕ!$BM1697&gt;0,1,0)&amp;"x"&amp;ДАННЫЕ!$BK1697&amp;"y"&amp;ДАННЫЕ!$BL1697&amp;"z"&amp;ДАННЫЕ!$BM1697&amp;"c"&amp;IF(ДАННЫЕ!$BK1697+ДАННЫЕ!$BL1697+ДАННЫЕ!$BM1697=3,1,0)&amp;"a"&amp;IF(ДАННЫЕ!$BQ1697+ДАННЫЕ!$BR1697&gt;0,1,0)&amp;"d"&amp;ДАННЫЕ!$BQ1697&amp;"v"&amp;ДАННЫЕ!$BR1697&amp;"p"&amp;ДАННЫЕ!$BS1697&amp;"n"&amp;ДАННЫЕ!$BU1697&amp;"t"&amp;ДАННЫЕ!$BV1697&amp;"o"&amp;ДАННЫЕ!$BT1697&amp;"l"&amp;IF(ДАННЫЕ!$BN1697&gt;0,1,0)&amp;ДАННЫЕ!$BN1697&amp;"g"&amp;ДАННЫЕ!$BO1697&amp;"s"&amp;ДАННЫЕ!$BP1697&amp;"DZ"&amp;IF(ДАННЫЕ!B1697-ДАННЫЕ!G1697 &lt; 60,IF(ДАННЫЕ!B1697-ДАННЫЕ!G1697 &gt;= 0,1,0),0)&amp;"u"&amp;IF(ДАННЫЕ!$CJ1697&gt;0,1,0)</f>
        <v>brCD0h0xyzc0a0dvpntol0gsDZ1u0</v>
      </c>
      <c r="N1697" s="28" t="str">
        <f ca="1">ДАННЫЕ!$F1697&amp;ДАННЫЕ!$I1697&amp;"g"&amp;B1697&amp;"cf"&amp;D1697&amp;"a"&amp;IF(ДАННЫЕ!$BX1697&gt;0,1,0)&amp;IF(ДАННЫЕ!$BF1697&gt;500,1,IF(ДАННЫЕ!$BF1697&gt;350,2,IF(ДАННЫЕ!$BF1697&gt;=200,3,IF(ДАННЫЕ!$BF1697&gt;=100,4,IF(ДАННЫЕ!$BF1697&gt;=50,5,IF(ДАННЫЕ!$BF1697&lt;50,6,0))))))&amp;"AR"&amp;IF(DATEDIF(ДАННЫЕ!$BX1697,ДАННЫЕ!$F$1,"y")&gt;1,1,0)&amp;"VG"&amp;IF(ДАННЫЕ!$BH1697="0",1,0)&amp;"o"&amp;IF(T1697+ДАННЫЕ!$AF1697+ДАННЫЕ!$AG1697+ДАННЫЕ!$AH1697+ДАННЫЕ!$AI1697+ДАННЫЕ!$AJ1697+ДАННЫЕ!$AP1697+ДАННЫЕ!$AQ1697+ДАННЫЕ!$AR1697+ДАННЫЕ!$AU1697+ДАННЫЕ!$AW1697+ДАННЫЕ!$AS1697+ДАННЫЕ!$AT1697&gt;0,1,0)&amp;"x"&amp;ДАННЫЕ!$AG1697&amp;"p"&amp;IF(ДАННЫЕ!$BY1697&gt;0,1,0)&amp;"v"&amp;IF(ДАННЫЕ!$BZ1697&gt;0,1,0)&amp;"n"&amp;ДАННЫЕ!$CA1697&amp;"t"&amp;ДАННЫЕ!$AY1697&amp;"k"&amp;ДАННЫЕ!$CB1697&amp;"q"&amp;ДАННЫЕ!$CC1697&amp;"w"&amp;ДАННЫЕ!$CD1697&amp;"e"&amp;ДАННЫЕ!$CE1697&amp;"m"&amp;ДАННЫЕ!$CF1697&amp;"c"&amp;ДАННЫЕ!$CG1697&amp;"z"&amp;ДАННЫЕ!$CH1697&amp;"d"&amp;IF(H1697=4,1,0)&amp;"s"&amp;IF(ДАННЫЕ!$J1697=1,0,1)&amp;"u"&amp;IF(ДАННЫЕ!$CJ1697&gt;0,1,0)</f>
        <v>g0cf0a06AR1VG0o0xp0v0ntkqwemczd0s1u0</v>
      </c>
      <c r="O1697" s="28" t="str">
        <f>ДАННЫЕ!$I1697&amp;"g"&amp;B1697&amp;A1697&amp;"f"&amp;P1697&amp;"c"&amp;IF(ДАННЫЕ!$U1697&gt;0,1,0)&amp;"s"&amp;IF(ДАННЫЕ!$Q1697&gt;0,IF(YEAR(ДАННЫЕ!$F$1)=YEAR(ДАННЫЕ!$Q1697),IF(MONTH(ДАННЫЕ!$F$1)=MONTH(ДАННЫЕ!$Q1697),111,11),1),0)&amp;"i"&amp;IF(ДАННЫЕ!$R1697+ДАННЫЕ!$S1697+ДАННЫЕ!$T1697=0,0,1)&amp;"h"&amp;IF(ДАННЫЕ!$P1697&gt;0,1,0)&amp;"p"&amp;IF(ДАННЫЕ!$CI1697&gt;0,IF(YEAR(ДАННЫЕ!$F$1)=YEAR(ДАННЫЕ!$CI1697),IF(MONTH(ДАННЫЕ!$F$1)=MONTH(ДАННЫЕ!$CI1697),111,11),1),0)&amp;"d"&amp;IF(ДАННЫЕ!$CJ1697&gt;0,IF(YEAR(ДАННЫЕ!$F$1)=YEAR(ДАННЫЕ!$CJ1697),IF(MONTH(ДАННЫЕ!$F$1)=MONTH(ДАННЫЕ!$CJ1697),111,11),1),0)&amp;"o"&amp;IF(ДАННЫЕ!$CK1697&gt;0,IF(MONTH(ДАННЫЕ!$F$1)=MONTH(ДАННЫЕ!$CK1697),111,11),0)&amp;"v"&amp;IF(ДАННЫЕ!$BE1697&gt;0,IF(MONTH(ДАННЫЕ!$F$1)=MONTH(ДАННЫЕ!$BE1697),111,11),0)</f>
        <v>g00f0c0s0i0h0p0d0o0v0</v>
      </c>
      <c r="P1697" s="15">
        <f t="shared" si="80"/>
        <v>0</v>
      </c>
      <c r="Q1697" s="15">
        <f>IF(ДАННЫЕ!$F$1&gt;ДАННЫЕ!$N1697,IF(YEAR(ДАННЫЕ!$F$1)=YEAR(ДАННЫЕ!M1697),1,0),0)</f>
        <v>0</v>
      </c>
      <c r="R1697" s="15">
        <f>IF(ДАННЫЕ!$F$1&gt;ДАННЫЕ!$N1697,IF(YEAR(ДАННЫЕ!$F$1)=YEAR(ДАННЫЕ!N1697),1,0),0)</f>
        <v>0</v>
      </c>
      <c r="S1697" s="15">
        <f>IF(ДАННЫЕ!$AA1697="2А",1,IF(ДАННЫЕ!$AA1697="2Б",2,IF(ДАННЫЕ!$AA1697="2В",3,IF(ДАННЫЕ!$AA1697=3,4,IF(ДАННЫЕ!$AA1697="4А",5,IF(ДАННЫЕ!$AA1697="4Б",6,IF(ДАННЫЕ!$AA1697="4В",7,IF(ДАННЫЕ!$AA1697=5,8,0))))))))</f>
        <v>0</v>
      </c>
      <c r="T1697" s="15">
        <f>IF(OR(ДАННЫЕ!$AC1697=2,ДАННЫЕ!$AD1697=2,ДАННЫЕ!$AE1697=2),2,IF(OR(ДАННЫЕ!$AC1697=1,ДАННЫЕ!$AD1697=1,ДАННЫЕ!$AE1697=1),1,0))</f>
        <v>0</v>
      </c>
    </row>
    <row r="1698" spans="1:20" x14ac:dyDescent="0.2">
      <c r="A1698" s="78">
        <f>IF(B1698&gt;0,IF(MONTH(ДАННЫЕ!$F$1)=MONTH(ДАННЫЕ!$B1698),1,0),0)</f>
        <v>0</v>
      </c>
      <c r="B1698" s="14">
        <f>IF(ДАННЫЕ!$B1698&gt;0,IF(YEAR(ДАННЫЕ!$F$1)=YEAR(ДАННЫЕ!$B1698),1,0),0)</f>
        <v>0</v>
      </c>
      <c r="C1698" s="14">
        <f>IF(ДАННЫЕ!$CM1698&gt;0,IF(YEAR(ДАННЫЕ!$F$1)=YEAR(ДАННЫЕ!$CM1698),1,0),0)</f>
        <v>0</v>
      </c>
      <c r="D1698" s="14">
        <f>IF(ДАННЫЕ!$CJ1698&gt;0,IF(ДАННЫЕ!$CL1698&gt;ДАННЫЕ!$F$1,1,IF(ДАННЫЕ!$CL1698&gt;0,0,1)),0)</f>
        <v>0</v>
      </c>
      <c r="E1698" s="43" t="str">
        <f ca="1">IF(ДАННЫЕ!$F$1&gt;0,IF(ДАННЫЕ!$G1698&gt;0,DATEDIF(ДАННЫЕ!$G1698,ДАННЫЕ!$F$1,"y"),""),IF(ДАННЫЕ!$G1698&gt;0,DATEDIF(ДАННЫЕ!$G1698,TODAY(),"y"),""))</f>
        <v/>
      </c>
      <c r="F1698" s="43" t="str">
        <f xml:space="preserve"> IF(ДАННЫЕ!$F1698="М",IF(E1698&gt;=18,IF(E1698&lt;60,1,""),""),"")&amp;IF(ДАННЫЕ!$F1698="Ж",IF(E1698&gt;=18,IF(E1698&lt;55,1,""),""),"")</f>
        <v/>
      </c>
      <c r="G1698" s="43" t="str">
        <f xml:space="preserve"> IF(ДАННЫЕ!$F1698="М",IF(E1698&gt;=60,2,""),"")&amp;IF(ДАННЫЕ!$F1698="Ж",IF(E1698&gt;=55,2,""),"")</f>
        <v/>
      </c>
      <c r="H1698" s="43" t="str">
        <f t="shared" ca="1" si="78"/>
        <v/>
      </c>
      <c r="I1698" s="43" t="str">
        <f t="shared" ca="1" si="79"/>
        <v>03</v>
      </c>
      <c r="J1698" s="28" t="str">
        <f ca="1">ДАННЫЕ!$F1698&amp;H1698&amp;I1698&amp;ДАННЫЕ!$I1698&amp;"m"&amp;IF(ДАННЫЕ!$I1698&gt;0,IF(ДАННЫЕ!$J1698&gt;0,0,1),"")&amp;"f"&amp;IF(ДАННЫЕ!$R1698&gt;0,IF(YEAR(ДАННЫЕ!$F$1)=YEAR(ДАННЫЕ!$R1698),1,0),0)&amp;"z"&amp;ДАННЫЕ!$R1698&amp;"p"&amp;ДАННЫЕ!$S1698&amp;"i"&amp;ДАННЫЕ!$T1698&amp;"h"&amp;ДАННЫЕ!$K1698&amp;"be"&amp;ДАННЫЕ!$BI1698&amp;"CD"&amp;IF(ДАННЫЕ!BF1698&gt;500,4,IF(ДАННЫЕ!BF1698&gt;350,3,IF(ДАННЫЕ!BF1698&gt;200,2,IF(ДАННЫЕ!BF1698&gt;0,1,0))))&amp;"g"&amp;B1698&amp;"d"&amp;H1698&amp;"l"&amp;ДАННЫЕ!AT1698&amp;"a"&amp;ДАННЫЕ!$V1698&amp;"v"&amp;R1698&amp;"k"&amp;ДАННЫЕ!$U1698&amp;"s"&amp;ДАННЫЕ!$Y1698&amp;"t"&amp;ДАННЫЕ!$X1698&amp;"b"&amp;IF(ДАННЫЕ!$Q1698&gt;1,1,0)&amp;"PP"&amp;ДАННЫЕ!Z1698&amp;"c"&amp;S1698&amp;"x"&amp;IF(ДАННЫЕ!$BY1698&gt;0,IF(YEAR(ДАННЫЕ!$F$1)=YEAR(ДАННЫЕ!$BY1698),1,0),0)&amp;"n"&amp;IF(ДАННЫЕ!$BZ1698&gt;0,IF(YEAR(ДАННЫЕ!$F$1)=YEAR(ДАННЫЕ!$BZ1698),1,0),0)&amp;"u"&amp;D1698&amp;"z"&amp;IF(ДАННЫЕ!$CL1698&gt;0,IF(YEAR(ДАННЫЕ!$F$1)&gt;YEAR(ДАННЫЕ!$CL1698),11,12),0)</f>
        <v>03mf0zpihbeCD0g0dlav0kstb0PPc0x0n0u0z0</v>
      </c>
      <c r="K1698" s="28" t="str">
        <f ca="1">ДАННЫЕ!$I1698&amp;"x"&amp;B1698&amp;"w"&amp;IF(T1698+ДАННЫЕ!AD1698+ДАННЫЕ!AE1698+ДАННЫЕ!AF1698+ДАННЫЕ!AG1698+ДАННЫЕ!AH1698+ДАННЫЕ!$AL1698+ДАННЫЕ!AI1698+ДАННЫЕ!AJ1698+ДАННЫЕ!AK1698+ДАННЫЕ!AP1698+ДАННЫЕ!AQ1698+ДАННЫЕ!AR1698+ДАННЫЕ!$AM1698+ДАННЫЕ!$AN1698+ДАННЫЕ!AS1698+ДАННЫЕ!AT1698&gt;0,1,0)&amp;IF(OR(T1698=2,ДАННЫЕ!AD1698=2,ДАННЫЕ!AE1698=2,ДАННЫЕ!AF1698=2,ДАННЫЕ!AG1698=2,ДАННЫЕ!AH1698=2,ДАННЫЕ!$AL1698=2,ДАННЫЕ!AI1698=2,ДАННЫЕ!AJ1698=2,ДАННЫЕ!AK1698=2,ДАННЫЕ!AP1698=2,ДАННЫЕ!AQ1698=2,ДАННЫЕ!AR1698=2,ДАННЫЕ!$AM1698=2,ДАННЫЕ!$AN1698=2,ДАННЫЕ!AS1698=2,ДАННЫЕ!AT1698=2),2,0)&amp;"t"&amp;IF(T1698&gt;0,"1"&amp;T1698,"00")&amp;"f"&amp;IF(ДАННЫЕ!$AC1698,"1"&amp;ДАННЫЕ!$AC1698,"00")&amp;"b"&amp;IF(ДАННЫЕ!$AD1698,"1"&amp;ДАННЫЕ!$AD1698,"00")&amp;"g"&amp;IF(ДАННЫЕ!$AF1698,"1"&amp;ДАННЫЕ!$AF1698,"00")&amp;"c"&amp;IF(ДАННЫЕ!$AG1698,"1"&amp;ДАННЫЕ!$AG1698,"00")&amp;"i"&amp;IF(ДАННЫЕ!$AH1698,"1"&amp;ДАННЫЕ!$AH1698,"00")&amp;"r"&amp;IF(ДАННЫЕ!$AL1698,"1"&amp;ДАННЫЕ!$AL1698,"00")&amp;"m"&amp;IF(ДАННЫЕ!$AI1698,"1"&amp;ДАННЫЕ!$AI1698,"00")&amp;"hS"&amp;IF(ДАННЫЕ!$AJ1698,"1"&amp;ДАННЫЕ!$AJ1698,"00")&amp;"hZ"&amp;IF(ДАННЫЕ!$AK1698,"1"&amp;ДАННЫЕ!$AK1698,"00")&amp;"p"&amp;IF(ДАННЫЕ!$AP1698,"1"&amp;ДАННЫЕ!$AP1698,"00")&amp;"k"&amp;IF(ДАННЫЕ!$AQ1698,"1"&amp;ДАННЫЕ!$AQ1698,"00")&amp;"z"&amp;IF(ДАННЫЕ!$AR1698,"1"&amp;ДАННЫЕ!$AR1698,"00")&amp;"j"&amp;IF(ДАННЫЕ!$AM1698,"1"&amp;ДАННЫЕ!$AM1698,"00")&amp;"n"&amp;IF(ДАННЫЕ!$AN1698,"1"&amp;ДАННЫЕ!$AN1698,"00")&amp;"E"&amp;ДАННЫЕ!BI1698&amp;"L"&amp;ДАННЫЕ!AO1698&amp;"h"&amp;IF(ДАННЫЕ!$AU1698&gt;0,1,0)&amp;"v"&amp;IF(ДАННЫЕ!$AW1698&gt;0,1,0)&amp;"a"&amp;IF(ДАННЫЕ!$AS1698,"1"&amp;ДАННЫЕ!$AS1698,"00")&amp;"s"&amp;IF(ДАННЫЕ!$AT1698,"1"&amp;ДАННЫЕ!$AT1698,"00")&amp;"u"&amp;IF(ДАННЫЕ!$CJ1698&gt;0,1,0)&amp;"y"&amp;B1698&amp;"d"&amp;H1698&amp;"e"&amp;F1698&amp;G1698</f>
        <v>x0w00t00f00b00g00c00i00r00m00hS00hZ00p00k00z00j00n00ELh0v0a00s00u0y0de</v>
      </c>
      <c r="L1698" s="28" t="str">
        <f ca="1">ДАННЫЕ!$I1698&amp;"VN"&amp;IF(ДАННЫЕ!AW1698&gt;0,11,10)&amp;"CD"&amp;IF(ДАННЫЕ!BF1698&gt;500,16,IF(ДАННЫЕ!BF1698&gt;350,15,IF(ДАННЫЕ!BF1698&gt;=200,14,IF(ДАННЫЕ!BF1698&gt;=100,13,IF(ДАННЫЕ!BF1698&gt;=50,12,IF(ДАННЫЕ!BF1698&gt;0,11,10))))))&amp;"AR"&amp;IF(ДАННЫЕ!BX1698&gt;0,1,0)&amp;"GD"&amp;B1698&amp;"VV"&amp;IF(E1698&gt;=5,IF(E1698&lt;18,1,0),0)</f>
        <v>VN10CD10AR0GD0VV0</v>
      </c>
      <c r="M1698" s="28" t="str">
        <f>ДАННЫЕ!$I1698&amp;"b"&amp;ДАННЫЕ!$BI1698&amp;"r"&amp;ДАННЫЕ!$BJ1698&amp;"CD"&amp;IF(ДАННЫЕ!BF1698&gt;0,IF(ДАННЫЕ!BF1698&lt;200,1,IF(ДАННЫЕ!BF1698&lt;350,2,3)),0)&amp;"h"&amp;IF(ДАННЫЕ!$BK1698+ДАННЫЕ!$BL1698+ДАННЫЕ!$BM1698&gt;0,1,0)&amp;"x"&amp;ДАННЫЕ!$BK1698&amp;"y"&amp;ДАННЫЕ!$BL1698&amp;"z"&amp;ДАННЫЕ!$BM1698&amp;"c"&amp;IF(ДАННЫЕ!$BK1698+ДАННЫЕ!$BL1698+ДАННЫЕ!$BM1698=3,1,0)&amp;"a"&amp;IF(ДАННЫЕ!$BQ1698+ДАННЫЕ!$BR1698&gt;0,1,0)&amp;"d"&amp;ДАННЫЕ!$BQ1698&amp;"v"&amp;ДАННЫЕ!$BR1698&amp;"p"&amp;ДАННЫЕ!$BS1698&amp;"n"&amp;ДАННЫЕ!$BU1698&amp;"t"&amp;ДАННЫЕ!$BV1698&amp;"o"&amp;ДАННЫЕ!$BT1698&amp;"l"&amp;IF(ДАННЫЕ!$BN1698&gt;0,1,0)&amp;ДАННЫЕ!$BN1698&amp;"g"&amp;ДАННЫЕ!$BO1698&amp;"s"&amp;ДАННЫЕ!$BP1698&amp;"DZ"&amp;IF(ДАННЫЕ!B1698-ДАННЫЕ!G1698 &lt; 60,IF(ДАННЫЕ!B1698-ДАННЫЕ!G1698 &gt;= 0,1,0),0)&amp;"u"&amp;IF(ДАННЫЕ!$CJ1698&gt;0,1,0)</f>
        <v>brCD0h0xyzc0a0dvpntol0gsDZ1u0</v>
      </c>
      <c r="N1698" s="28" t="str">
        <f ca="1">ДАННЫЕ!$F1698&amp;ДАННЫЕ!$I1698&amp;"g"&amp;B1698&amp;"cf"&amp;D1698&amp;"a"&amp;IF(ДАННЫЕ!$BX1698&gt;0,1,0)&amp;IF(ДАННЫЕ!$BF1698&gt;500,1,IF(ДАННЫЕ!$BF1698&gt;350,2,IF(ДАННЫЕ!$BF1698&gt;=200,3,IF(ДАННЫЕ!$BF1698&gt;=100,4,IF(ДАННЫЕ!$BF1698&gt;=50,5,IF(ДАННЫЕ!$BF1698&lt;50,6,0))))))&amp;"AR"&amp;IF(DATEDIF(ДАННЫЕ!$BX1698,ДАННЫЕ!$F$1,"y")&gt;1,1,0)&amp;"VG"&amp;IF(ДАННЫЕ!$BH1698="0",1,0)&amp;"o"&amp;IF(T1698+ДАННЫЕ!$AF1698+ДАННЫЕ!$AG1698+ДАННЫЕ!$AH1698+ДАННЫЕ!$AI1698+ДАННЫЕ!$AJ1698+ДАННЫЕ!$AP1698+ДАННЫЕ!$AQ1698+ДАННЫЕ!$AR1698+ДАННЫЕ!$AU1698+ДАННЫЕ!$AW1698+ДАННЫЕ!$AS1698+ДАННЫЕ!$AT1698&gt;0,1,0)&amp;"x"&amp;ДАННЫЕ!$AG1698&amp;"p"&amp;IF(ДАННЫЕ!$BY1698&gt;0,1,0)&amp;"v"&amp;IF(ДАННЫЕ!$BZ1698&gt;0,1,0)&amp;"n"&amp;ДАННЫЕ!$CA1698&amp;"t"&amp;ДАННЫЕ!$AY1698&amp;"k"&amp;ДАННЫЕ!$CB1698&amp;"q"&amp;ДАННЫЕ!$CC1698&amp;"w"&amp;ДАННЫЕ!$CD1698&amp;"e"&amp;ДАННЫЕ!$CE1698&amp;"m"&amp;ДАННЫЕ!$CF1698&amp;"c"&amp;ДАННЫЕ!$CG1698&amp;"z"&amp;ДАННЫЕ!$CH1698&amp;"d"&amp;IF(H1698=4,1,0)&amp;"s"&amp;IF(ДАННЫЕ!$J1698=1,0,1)&amp;"u"&amp;IF(ДАННЫЕ!$CJ1698&gt;0,1,0)</f>
        <v>g0cf0a06AR1VG0o0xp0v0ntkqwemczd0s1u0</v>
      </c>
      <c r="O1698" s="28" t="str">
        <f>ДАННЫЕ!$I1698&amp;"g"&amp;B1698&amp;A1698&amp;"f"&amp;P1698&amp;"c"&amp;IF(ДАННЫЕ!$U1698&gt;0,1,0)&amp;"s"&amp;IF(ДАННЫЕ!$Q1698&gt;0,IF(YEAR(ДАННЫЕ!$F$1)=YEAR(ДАННЫЕ!$Q1698),IF(MONTH(ДАННЫЕ!$F$1)=MONTH(ДАННЫЕ!$Q1698),111,11),1),0)&amp;"i"&amp;IF(ДАННЫЕ!$R1698+ДАННЫЕ!$S1698+ДАННЫЕ!$T1698=0,0,1)&amp;"h"&amp;IF(ДАННЫЕ!$P1698&gt;0,1,0)&amp;"p"&amp;IF(ДАННЫЕ!$CI1698&gt;0,IF(YEAR(ДАННЫЕ!$F$1)=YEAR(ДАННЫЕ!$CI1698),IF(MONTH(ДАННЫЕ!$F$1)=MONTH(ДАННЫЕ!$CI1698),111,11),1),0)&amp;"d"&amp;IF(ДАННЫЕ!$CJ1698&gt;0,IF(YEAR(ДАННЫЕ!$F$1)=YEAR(ДАННЫЕ!$CJ1698),IF(MONTH(ДАННЫЕ!$F$1)=MONTH(ДАННЫЕ!$CJ1698),111,11),1),0)&amp;"o"&amp;IF(ДАННЫЕ!$CK1698&gt;0,IF(MONTH(ДАННЫЕ!$F$1)=MONTH(ДАННЫЕ!$CK1698),111,11),0)&amp;"v"&amp;IF(ДАННЫЕ!$BE1698&gt;0,IF(MONTH(ДАННЫЕ!$F$1)=MONTH(ДАННЫЕ!$BE1698),111,11),0)</f>
        <v>g00f0c0s0i0h0p0d0o0v0</v>
      </c>
      <c r="P1698" s="15">
        <f t="shared" si="80"/>
        <v>0</v>
      </c>
      <c r="Q1698" s="15">
        <f>IF(ДАННЫЕ!$F$1&gt;ДАННЫЕ!$N1698,IF(YEAR(ДАННЫЕ!$F$1)=YEAR(ДАННЫЕ!M1698),1,0),0)</f>
        <v>0</v>
      </c>
      <c r="R1698" s="15">
        <f>IF(ДАННЫЕ!$F$1&gt;ДАННЫЕ!$N1698,IF(YEAR(ДАННЫЕ!$F$1)=YEAR(ДАННЫЕ!N1698),1,0),0)</f>
        <v>0</v>
      </c>
      <c r="S1698" s="15">
        <f>IF(ДАННЫЕ!$AA1698="2А",1,IF(ДАННЫЕ!$AA1698="2Б",2,IF(ДАННЫЕ!$AA1698="2В",3,IF(ДАННЫЕ!$AA1698=3,4,IF(ДАННЫЕ!$AA1698="4А",5,IF(ДАННЫЕ!$AA1698="4Б",6,IF(ДАННЫЕ!$AA1698="4В",7,IF(ДАННЫЕ!$AA1698=5,8,0))))))))</f>
        <v>0</v>
      </c>
      <c r="T1698" s="15">
        <f>IF(OR(ДАННЫЕ!$AC1698=2,ДАННЫЕ!$AD1698=2,ДАННЫЕ!$AE1698=2),2,IF(OR(ДАННЫЕ!$AC1698=1,ДАННЫЕ!$AD1698=1,ДАННЫЕ!$AE1698=1),1,0))</f>
        <v>0</v>
      </c>
    </row>
    <row r="1699" spans="1:20" x14ac:dyDescent="0.2">
      <c r="A1699" s="78">
        <f>IF(B1699&gt;0,IF(MONTH(ДАННЫЕ!$F$1)=MONTH(ДАННЫЕ!$B1699),1,0),0)</f>
        <v>0</v>
      </c>
      <c r="B1699" s="14">
        <f>IF(ДАННЫЕ!$B1699&gt;0,IF(YEAR(ДАННЫЕ!$F$1)=YEAR(ДАННЫЕ!$B1699),1,0),0)</f>
        <v>0</v>
      </c>
      <c r="C1699" s="14">
        <f>IF(ДАННЫЕ!$CM1699&gt;0,IF(YEAR(ДАННЫЕ!$F$1)=YEAR(ДАННЫЕ!$CM1699),1,0),0)</f>
        <v>0</v>
      </c>
      <c r="D1699" s="14">
        <f>IF(ДАННЫЕ!$CJ1699&gt;0,IF(ДАННЫЕ!$CL1699&gt;ДАННЫЕ!$F$1,1,IF(ДАННЫЕ!$CL1699&gt;0,0,1)),0)</f>
        <v>0</v>
      </c>
      <c r="E1699" s="43" t="str">
        <f ca="1">IF(ДАННЫЕ!$F$1&gt;0,IF(ДАННЫЕ!$G1699&gt;0,DATEDIF(ДАННЫЕ!$G1699,ДАННЫЕ!$F$1,"y"),""),IF(ДАННЫЕ!$G1699&gt;0,DATEDIF(ДАННЫЕ!$G1699,TODAY(),"y"),""))</f>
        <v/>
      </c>
      <c r="F1699" s="43" t="str">
        <f xml:space="preserve"> IF(ДАННЫЕ!$F1699="М",IF(E1699&gt;=18,IF(E1699&lt;60,1,""),""),"")&amp;IF(ДАННЫЕ!$F1699="Ж",IF(E1699&gt;=18,IF(E1699&lt;55,1,""),""),"")</f>
        <v/>
      </c>
      <c r="G1699" s="43" t="str">
        <f xml:space="preserve"> IF(ДАННЫЕ!$F1699="М",IF(E1699&gt;=60,2,""),"")&amp;IF(ДАННЫЕ!$F1699="Ж",IF(E1699&gt;=55,2,""),"")</f>
        <v/>
      </c>
      <c r="H1699" s="43" t="str">
        <f t="shared" ca="1" si="78"/>
        <v/>
      </c>
      <c r="I1699" s="43" t="str">
        <f t="shared" ca="1" si="79"/>
        <v>03</v>
      </c>
      <c r="J1699" s="28" t="str">
        <f ca="1">ДАННЫЕ!$F1699&amp;H1699&amp;I1699&amp;ДАННЫЕ!$I1699&amp;"m"&amp;IF(ДАННЫЕ!$I1699&gt;0,IF(ДАННЫЕ!$J1699&gt;0,0,1),"")&amp;"f"&amp;IF(ДАННЫЕ!$R1699&gt;0,IF(YEAR(ДАННЫЕ!$F$1)=YEAR(ДАННЫЕ!$R1699),1,0),0)&amp;"z"&amp;ДАННЫЕ!$R1699&amp;"p"&amp;ДАННЫЕ!$S1699&amp;"i"&amp;ДАННЫЕ!$T1699&amp;"h"&amp;ДАННЫЕ!$K1699&amp;"be"&amp;ДАННЫЕ!$BI1699&amp;"CD"&amp;IF(ДАННЫЕ!BF1699&gt;500,4,IF(ДАННЫЕ!BF1699&gt;350,3,IF(ДАННЫЕ!BF1699&gt;200,2,IF(ДАННЫЕ!BF1699&gt;0,1,0))))&amp;"g"&amp;B1699&amp;"d"&amp;H1699&amp;"l"&amp;ДАННЫЕ!AT1699&amp;"a"&amp;ДАННЫЕ!$V1699&amp;"v"&amp;R1699&amp;"k"&amp;ДАННЫЕ!$U1699&amp;"s"&amp;ДАННЫЕ!$Y1699&amp;"t"&amp;ДАННЫЕ!$X1699&amp;"b"&amp;IF(ДАННЫЕ!$Q1699&gt;1,1,0)&amp;"PP"&amp;ДАННЫЕ!Z1699&amp;"c"&amp;S1699&amp;"x"&amp;IF(ДАННЫЕ!$BY1699&gt;0,IF(YEAR(ДАННЫЕ!$F$1)=YEAR(ДАННЫЕ!$BY1699),1,0),0)&amp;"n"&amp;IF(ДАННЫЕ!$BZ1699&gt;0,IF(YEAR(ДАННЫЕ!$F$1)=YEAR(ДАННЫЕ!$BZ1699),1,0),0)&amp;"u"&amp;D1699&amp;"z"&amp;IF(ДАННЫЕ!$CL1699&gt;0,IF(YEAR(ДАННЫЕ!$F$1)&gt;YEAR(ДАННЫЕ!$CL1699),11,12),0)</f>
        <v>03mf0zpihbeCD0g0dlav0kstb0PPc0x0n0u0z0</v>
      </c>
      <c r="K1699" s="28" t="str">
        <f ca="1">ДАННЫЕ!$I1699&amp;"x"&amp;B1699&amp;"w"&amp;IF(T1699+ДАННЫЕ!AD1699+ДАННЫЕ!AE1699+ДАННЫЕ!AF1699+ДАННЫЕ!AG1699+ДАННЫЕ!AH1699+ДАННЫЕ!$AL1699+ДАННЫЕ!AI1699+ДАННЫЕ!AJ1699+ДАННЫЕ!AK1699+ДАННЫЕ!AP1699+ДАННЫЕ!AQ1699+ДАННЫЕ!AR1699+ДАННЫЕ!$AM1699+ДАННЫЕ!$AN1699+ДАННЫЕ!AS1699+ДАННЫЕ!AT1699&gt;0,1,0)&amp;IF(OR(T1699=2,ДАННЫЕ!AD1699=2,ДАННЫЕ!AE1699=2,ДАННЫЕ!AF1699=2,ДАННЫЕ!AG1699=2,ДАННЫЕ!AH1699=2,ДАННЫЕ!$AL1699=2,ДАННЫЕ!AI1699=2,ДАННЫЕ!AJ1699=2,ДАННЫЕ!AK1699=2,ДАННЫЕ!AP1699=2,ДАННЫЕ!AQ1699=2,ДАННЫЕ!AR1699=2,ДАННЫЕ!$AM1699=2,ДАННЫЕ!$AN1699=2,ДАННЫЕ!AS1699=2,ДАННЫЕ!AT1699=2),2,0)&amp;"t"&amp;IF(T1699&gt;0,"1"&amp;T1699,"00")&amp;"f"&amp;IF(ДАННЫЕ!$AC1699,"1"&amp;ДАННЫЕ!$AC1699,"00")&amp;"b"&amp;IF(ДАННЫЕ!$AD1699,"1"&amp;ДАННЫЕ!$AD1699,"00")&amp;"g"&amp;IF(ДАННЫЕ!$AF1699,"1"&amp;ДАННЫЕ!$AF1699,"00")&amp;"c"&amp;IF(ДАННЫЕ!$AG1699,"1"&amp;ДАННЫЕ!$AG1699,"00")&amp;"i"&amp;IF(ДАННЫЕ!$AH1699,"1"&amp;ДАННЫЕ!$AH1699,"00")&amp;"r"&amp;IF(ДАННЫЕ!$AL1699,"1"&amp;ДАННЫЕ!$AL1699,"00")&amp;"m"&amp;IF(ДАННЫЕ!$AI1699,"1"&amp;ДАННЫЕ!$AI1699,"00")&amp;"hS"&amp;IF(ДАННЫЕ!$AJ1699,"1"&amp;ДАННЫЕ!$AJ1699,"00")&amp;"hZ"&amp;IF(ДАННЫЕ!$AK1699,"1"&amp;ДАННЫЕ!$AK1699,"00")&amp;"p"&amp;IF(ДАННЫЕ!$AP1699,"1"&amp;ДАННЫЕ!$AP1699,"00")&amp;"k"&amp;IF(ДАННЫЕ!$AQ1699,"1"&amp;ДАННЫЕ!$AQ1699,"00")&amp;"z"&amp;IF(ДАННЫЕ!$AR1699,"1"&amp;ДАННЫЕ!$AR1699,"00")&amp;"j"&amp;IF(ДАННЫЕ!$AM1699,"1"&amp;ДАННЫЕ!$AM1699,"00")&amp;"n"&amp;IF(ДАННЫЕ!$AN1699,"1"&amp;ДАННЫЕ!$AN1699,"00")&amp;"E"&amp;ДАННЫЕ!BI1699&amp;"L"&amp;ДАННЫЕ!AO1699&amp;"h"&amp;IF(ДАННЫЕ!$AU1699&gt;0,1,0)&amp;"v"&amp;IF(ДАННЫЕ!$AW1699&gt;0,1,0)&amp;"a"&amp;IF(ДАННЫЕ!$AS1699,"1"&amp;ДАННЫЕ!$AS1699,"00")&amp;"s"&amp;IF(ДАННЫЕ!$AT1699,"1"&amp;ДАННЫЕ!$AT1699,"00")&amp;"u"&amp;IF(ДАННЫЕ!$CJ1699&gt;0,1,0)&amp;"y"&amp;B1699&amp;"d"&amp;H1699&amp;"e"&amp;F1699&amp;G1699</f>
        <v>x0w00t00f00b00g00c00i00r00m00hS00hZ00p00k00z00j00n00ELh0v0a00s00u0y0de</v>
      </c>
      <c r="L1699" s="28" t="str">
        <f ca="1">ДАННЫЕ!$I1699&amp;"VN"&amp;IF(ДАННЫЕ!AW1699&gt;0,11,10)&amp;"CD"&amp;IF(ДАННЫЕ!BF1699&gt;500,16,IF(ДАННЫЕ!BF1699&gt;350,15,IF(ДАННЫЕ!BF1699&gt;=200,14,IF(ДАННЫЕ!BF1699&gt;=100,13,IF(ДАННЫЕ!BF1699&gt;=50,12,IF(ДАННЫЕ!BF1699&gt;0,11,10))))))&amp;"AR"&amp;IF(ДАННЫЕ!BX1699&gt;0,1,0)&amp;"GD"&amp;B1699&amp;"VV"&amp;IF(E1699&gt;=5,IF(E1699&lt;18,1,0),0)</f>
        <v>VN10CD10AR0GD0VV0</v>
      </c>
      <c r="M1699" s="28" t="str">
        <f>ДАННЫЕ!$I1699&amp;"b"&amp;ДАННЫЕ!$BI1699&amp;"r"&amp;ДАННЫЕ!$BJ1699&amp;"CD"&amp;IF(ДАННЫЕ!BF1699&gt;0,IF(ДАННЫЕ!BF1699&lt;200,1,IF(ДАННЫЕ!BF1699&lt;350,2,3)),0)&amp;"h"&amp;IF(ДАННЫЕ!$BK1699+ДАННЫЕ!$BL1699+ДАННЫЕ!$BM1699&gt;0,1,0)&amp;"x"&amp;ДАННЫЕ!$BK1699&amp;"y"&amp;ДАННЫЕ!$BL1699&amp;"z"&amp;ДАННЫЕ!$BM1699&amp;"c"&amp;IF(ДАННЫЕ!$BK1699+ДАННЫЕ!$BL1699+ДАННЫЕ!$BM1699=3,1,0)&amp;"a"&amp;IF(ДАННЫЕ!$BQ1699+ДАННЫЕ!$BR1699&gt;0,1,0)&amp;"d"&amp;ДАННЫЕ!$BQ1699&amp;"v"&amp;ДАННЫЕ!$BR1699&amp;"p"&amp;ДАННЫЕ!$BS1699&amp;"n"&amp;ДАННЫЕ!$BU1699&amp;"t"&amp;ДАННЫЕ!$BV1699&amp;"o"&amp;ДАННЫЕ!$BT1699&amp;"l"&amp;IF(ДАННЫЕ!$BN1699&gt;0,1,0)&amp;ДАННЫЕ!$BN1699&amp;"g"&amp;ДАННЫЕ!$BO1699&amp;"s"&amp;ДАННЫЕ!$BP1699&amp;"DZ"&amp;IF(ДАННЫЕ!B1699-ДАННЫЕ!G1699 &lt; 60,IF(ДАННЫЕ!B1699-ДАННЫЕ!G1699 &gt;= 0,1,0),0)&amp;"u"&amp;IF(ДАННЫЕ!$CJ1699&gt;0,1,0)</f>
        <v>brCD0h0xyzc0a0dvpntol0gsDZ1u0</v>
      </c>
      <c r="N1699" s="28" t="str">
        <f ca="1">ДАННЫЕ!$F1699&amp;ДАННЫЕ!$I1699&amp;"g"&amp;B1699&amp;"cf"&amp;D1699&amp;"a"&amp;IF(ДАННЫЕ!$BX1699&gt;0,1,0)&amp;IF(ДАННЫЕ!$BF1699&gt;500,1,IF(ДАННЫЕ!$BF1699&gt;350,2,IF(ДАННЫЕ!$BF1699&gt;=200,3,IF(ДАННЫЕ!$BF1699&gt;=100,4,IF(ДАННЫЕ!$BF1699&gt;=50,5,IF(ДАННЫЕ!$BF1699&lt;50,6,0))))))&amp;"AR"&amp;IF(DATEDIF(ДАННЫЕ!$BX1699,ДАННЫЕ!$F$1,"y")&gt;1,1,0)&amp;"VG"&amp;IF(ДАННЫЕ!$BH1699="0",1,0)&amp;"o"&amp;IF(T1699+ДАННЫЕ!$AF1699+ДАННЫЕ!$AG1699+ДАННЫЕ!$AH1699+ДАННЫЕ!$AI1699+ДАННЫЕ!$AJ1699+ДАННЫЕ!$AP1699+ДАННЫЕ!$AQ1699+ДАННЫЕ!$AR1699+ДАННЫЕ!$AU1699+ДАННЫЕ!$AW1699+ДАННЫЕ!$AS1699+ДАННЫЕ!$AT1699&gt;0,1,0)&amp;"x"&amp;ДАННЫЕ!$AG1699&amp;"p"&amp;IF(ДАННЫЕ!$BY1699&gt;0,1,0)&amp;"v"&amp;IF(ДАННЫЕ!$BZ1699&gt;0,1,0)&amp;"n"&amp;ДАННЫЕ!$CA1699&amp;"t"&amp;ДАННЫЕ!$AY1699&amp;"k"&amp;ДАННЫЕ!$CB1699&amp;"q"&amp;ДАННЫЕ!$CC1699&amp;"w"&amp;ДАННЫЕ!$CD1699&amp;"e"&amp;ДАННЫЕ!$CE1699&amp;"m"&amp;ДАННЫЕ!$CF1699&amp;"c"&amp;ДАННЫЕ!$CG1699&amp;"z"&amp;ДАННЫЕ!$CH1699&amp;"d"&amp;IF(H1699=4,1,0)&amp;"s"&amp;IF(ДАННЫЕ!$J1699=1,0,1)&amp;"u"&amp;IF(ДАННЫЕ!$CJ1699&gt;0,1,0)</f>
        <v>g0cf0a06AR1VG0o0xp0v0ntkqwemczd0s1u0</v>
      </c>
      <c r="O1699" s="28" t="str">
        <f>ДАННЫЕ!$I1699&amp;"g"&amp;B1699&amp;A1699&amp;"f"&amp;P1699&amp;"c"&amp;IF(ДАННЫЕ!$U1699&gt;0,1,0)&amp;"s"&amp;IF(ДАННЫЕ!$Q1699&gt;0,IF(YEAR(ДАННЫЕ!$F$1)=YEAR(ДАННЫЕ!$Q1699),IF(MONTH(ДАННЫЕ!$F$1)=MONTH(ДАННЫЕ!$Q1699),111,11),1),0)&amp;"i"&amp;IF(ДАННЫЕ!$R1699+ДАННЫЕ!$S1699+ДАННЫЕ!$T1699=0,0,1)&amp;"h"&amp;IF(ДАННЫЕ!$P1699&gt;0,1,0)&amp;"p"&amp;IF(ДАННЫЕ!$CI1699&gt;0,IF(YEAR(ДАННЫЕ!$F$1)=YEAR(ДАННЫЕ!$CI1699),IF(MONTH(ДАННЫЕ!$F$1)=MONTH(ДАННЫЕ!$CI1699),111,11),1),0)&amp;"d"&amp;IF(ДАННЫЕ!$CJ1699&gt;0,IF(YEAR(ДАННЫЕ!$F$1)=YEAR(ДАННЫЕ!$CJ1699),IF(MONTH(ДАННЫЕ!$F$1)=MONTH(ДАННЫЕ!$CJ1699),111,11),1),0)&amp;"o"&amp;IF(ДАННЫЕ!$CK1699&gt;0,IF(MONTH(ДАННЫЕ!$F$1)=MONTH(ДАННЫЕ!$CK1699),111,11),0)&amp;"v"&amp;IF(ДАННЫЕ!$BE1699&gt;0,IF(MONTH(ДАННЫЕ!$F$1)=MONTH(ДАННЫЕ!$BE1699),111,11),0)</f>
        <v>g00f0c0s0i0h0p0d0o0v0</v>
      </c>
      <c r="P1699" s="15">
        <f t="shared" si="80"/>
        <v>0</v>
      </c>
      <c r="Q1699" s="15">
        <f>IF(ДАННЫЕ!$F$1&gt;ДАННЫЕ!$N1699,IF(YEAR(ДАННЫЕ!$F$1)=YEAR(ДАННЫЕ!M1699),1,0),0)</f>
        <v>0</v>
      </c>
      <c r="R1699" s="15">
        <f>IF(ДАННЫЕ!$F$1&gt;ДАННЫЕ!$N1699,IF(YEAR(ДАННЫЕ!$F$1)=YEAR(ДАННЫЕ!N1699),1,0),0)</f>
        <v>0</v>
      </c>
      <c r="S1699" s="15">
        <f>IF(ДАННЫЕ!$AA1699="2А",1,IF(ДАННЫЕ!$AA1699="2Б",2,IF(ДАННЫЕ!$AA1699="2В",3,IF(ДАННЫЕ!$AA1699=3,4,IF(ДАННЫЕ!$AA1699="4А",5,IF(ДАННЫЕ!$AA1699="4Б",6,IF(ДАННЫЕ!$AA1699="4В",7,IF(ДАННЫЕ!$AA1699=5,8,0))))))))</f>
        <v>0</v>
      </c>
      <c r="T1699" s="15">
        <f>IF(OR(ДАННЫЕ!$AC1699=2,ДАННЫЕ!$AD1699=2,ДАННЫЕ!$AE1699=2),2,IF(OR(ДАННЫЕ!$AC1699=1,ДАННЫЕ!$AD1699=1,ДАННЫЕ!$AE1699=1),1,0))</f>
        <v>0</v>
      </c>
    </row>
    <row r="1700" spans="1:20" x14ac:dyDescent="0.2">
      <c r="A1700" s="78">
        <f>IF(B1700&gt;0,IF(MONTH(ДАННЫЕ!$F$1)=MONTH(ДАННЫЕ!$B1700),1,0),0)</f>
        <v>0</v>
      </c>
      <c r="B1700" s="14">
        <f>IF(ДАННЫЕ!$B1700&gt;0,IF(YEAR(ДАННЫЕ!$F$1)=YEAR(ДАННЫЕ!$B1700),1,0),0)</f>
        <v>0</v>
      </c>
      <c r="C1700" s="14">
        <f>IF(ДАННЫЕ!$CM1700&gt;0,IF(YEAR(ДАННЫЕ!$F$1)=YEAR(ДАННЫЕ!$CM1700),1,0),0)</f>
        <v>0</v>
      </c>
      <c r="D1700" s="14">
        <f>IF(ДАННЫЕ!$CJ1700&gt;0,IF(ДАННЫЕ!$CL1700&gt;ДАННЫЕ!$F$1,1,IF(ДАННЫЕ!$CL1700&gt;0,0,1)),0)</f>
        <v>0</v>
      </c>
      <c r="E1700" s="43" t="str">
        <f ca="1">IF(ДАННЫЕ!$F$1&gt;0,IF(ДАННЫЕ!$G1700&gt;0,DATEDIF(ДАННЫЕ!$G1700,ДАННЫЕ!$F$1,"y"),""),IF(ДАННЫЕ!$G1700&gt;0,DATEDIF(ДАННЫЕ!$G1700,TODAY(),"y"),""))</f>
        <v/>
      </c>
      <c r="F1700" s="43" t="str">
        <f xml:space="preserve"> IF(ДАННЫЕ!$F1700="М",IF(E1700&gt;=18,IF(E1700&lt;60,1,""),""),"")&amp;IF(ДАННЫЕ!$F1700="Ж",IF(E1700&gt;=18,IF(E1700&lt;55,1,""),""),"")</f>
        <v/>
      </c>
      <c r="G1700" s="43" t="str">
        <f xml:space="preserve"> IF(ДАННЫЕ!$F1700="М",IF(E1700&gt;=60,2,""),"")&amp;IF(ДАННЫЕ!$F1700="Ж",IF(E1700&gt;=55,2,""),"")</f>
        <v/>
      </c>
      <c r="H1700" s="43" t="str">
        <f t="shared" ca="1" si="78"/>
        <v/>
      </c>
      <c r="I1700" s="43" t="str">
        <f t="shared" ca="1" si="79"/>
        <v>03</v>
      </c>
      <c r="J1700" s="28" t="str">
        <f ca="1">ДАННЫЕ!$F1700&amp;H1700&amp;I1700&amp;ДАННЫЕ!$I1700&amp;"m"&amp;IF(ДАННЫЕ!$I1700&gt;0,IF(ДАННЫЕ!$J1700&gt;0,0,1),"")&amp;"f"&amp;IF(ДАННЫЕ!$R1700&gt;0,IF(YEAR(ДАННЫЕ!$F$1)=YEAR(ДАННЫЕ!$R1700),1,0),0)&amp;"z"&amp;ДАННЫЕ!$R1700&amp;"p"&amp;ДАННЫЕ!$S1700&amp;"i"&amp;ДАННЫЕ!$T1700&amp;"h"&amp;ДАННЫЕ!$K1700&amp;"be"&amp;ДАННЫЕ!$BI1700&amp;"CD"&amp;IF(ДАННЫЕ!BF1700&gt;500,4,IF(ДАННЫЕ!BF1700&gt;350,3,IF(ДАННЫЕ!BF1700&gt;200,2,IF(ДАННЫЕ!BF1700&gt;0,1,0))))&amp;"g"&amp;B1700&amp;"d"&amp;H1700&amp;"l"&amp;ДАННЫЕ!AT1700&amp;"a"&amp;ДАННЫЕ!$V1700&amp;"v"&amp;R1700&amp;"k"&amp;ДАННЫЕ!$U1700&amp;"s"&amp;ДАННЫЕ!$Y1700&amp;"t"&amp;ДАННЫЕ!$X1700&amp;"b"&amp;IF(ДАННЫЕ!$Q1700&gt;1,1,0)&amp;"PP"&amp;ДАННЫЕ!Z1700&amp;"c"&amp;S1700&amp;"x"&amp;IF(ДАННЫЕ!$BY1700&gt;0,IF(YEAR(ДАННЫЕ!$F$1)=YEAR(ДАННЫЕ!$BY1700),1,0),0)&amp;"n"&amp;IF(ДАННЫЕ!$BZ1700&gt;0,IF(YEAR(ДАННЫЕ!$F$1)=YEAR(ДАННЫЕ!$BZ1700),1,0),0)&amp;"u"&amp;D1700&amp;"z"&amp;IF(ДАННЫЕ!$CL1700&gt;0,IF(YEAR(ДАННЫЕ!$F$1)&gt;YEAR(ДАННЫЕ!$CL1700),11,12),0)</f>
        <v>03mf0zpihbeCD0g0dlav0kstb0PPc0x0n0u0z0</v>
      </c>
      <c r="K1700" s="28" t="str">
        <f ca="1">ДАННЫЕ!$I1700&amp;"x"&amp;B1700&amp;"w"&amp;IF(T1700+ДАННЫЕ!AD1700+ДАННЫЕ!AE1700+ДАННЫЕ!AF1700+ДАННЫЕ!AG1700+ДАННЫЕ!AH1700+ДАННЫЕ!$AL1700+ДАННЫЕ!AI1700+ДАННЫЕ!AJ1700+ДАННЫЕ!AK1700+ДАННЫЕ!AP1700+ДАННЫЕ!AQ1700+ДАННЫЕ!AR1700+ДАННЫЕ!$AM1700+ДАННЫЕ!$AN1700+ДАННЫЕ!AS1700+ДАННЫЕ!AT1700&gt;0,1,0)&amp;IF(OR(T1700=2,ДАННЫЕ!AD1700=2,ДАННЫЕ!AE1700=2,ДАННЫЕ!AF1700=2,ДАННЫЕ!AG1700=2,ДАННЫЕ!AH1700=2,ДАННЫЕ!$AL1700=2,ДАННЫЕ!AI1700=2,ДАННЫЕ!AJ1700=2,ДАННЫЕ!AK1700=2,ДАННЫЕ!AP1700=2,ДАННЫЕ!AQ1700=2,ДАННЫЕ!AR1700=2,ДАННЫЕ!$AM1700=2,ДАННЫЕ!$AN1700=2,ДАННЫЕ!AS1700=2,ДАННЫЕ!AT1700=2),2,0)&amp;"t"&amp;IF(T1700&gt;0,"1"&amp;T1700,"00")&amp;"f"&amp;IF(ДАННЫЕ!$AC1700,"1"&amp;ДАННЫЕ!$AC1700,"00")&amp;"b"&amp;IF(ДАННЫЕ!$AD1700,"1"&amp;ДАННЫЕ!$AD1700,"00")&amp;"g"&amp;IF(ДАННЫЕ!$AF1700,"1"&amp;ДАННЫЕ!$AF1700,"00")&amp;"c"&amp;IF(ДАННЫЕ!$AG1700,"1"&amp;ДАННЫЕ!$AG1700,"00")&amp;"i"&amp;IF(ДАННЫЕ!$AH1700,"1"&amp;ДАННЫЕ!$AH1700,"00")&amp;"r"&amp;IF(ДАННЫЕ!$AL1700,"1"&amp;ДАННЫЕ!$AL1700,"00")&amp;"m"&amp;IF(ДАННЫЕ!$AI1700,"1"&amp;ДАННЫЕ!$AI1700,"00")&amp;"hS"&amp;IF(ДАННЫЕ!$AJ1700,"1"&amp;ДАННЫЕ!$AJ1700,"00")&amp;"hZ"&amp;IF(ДАННЫЕ!$AK1700,"1"&amp;ДАННЫЕ!$AK1700,"00")&amp;"p"&amp;IF(ДАННЫЕ!$AP1700,"1"&amp;ДАННЫЕ!$AP1700,"00")&amp;"k"&amp;IF(ДАННЫЕ!$AQ1700,"1"&amp;ДАННЫЕ!$AQ1700,"00")&amp;"z"&amp;IF(ДАННЫЕ!$AR1700,"1"&amp;ДАННЫЕ!$AR1700,"00")&amp;"j"&amp;IF(ДАННЫЕ!$AM1700,"1"&amp;ДАННЫЕ!$AM1700,"00")&amp;"n"&amp;IF(ДАННЫЕ!$AN1700,"1"&amp;ДАННЫЕ!$AN1700,"00")&amp;"E"&amp;ДАННЫЕ!BI1700&amp;"L"&amp;ДАННЫЕ!AO1700&amp;"h"&amp;IF(ДАННЫЕ!$AU1700&gt;0,1,0)&amp;"v"&amp;IF(ДАННЫЕ!$AW1700&gt;0,1,0)&amp;"a"&amp;IF(ДАННЫЕ!$AS1700,"1"&amp;ДАННЫЕ!$AS1700,"00")&amp;"s"&amp;IF(ДАННЫЕ!$AT1700,"1"&amp;ДАННЫЕ!$AT1700,"00")&amp;"u"&amp;IF(ДАННЫЕ!$CJ1700&gt;0,1,0)&amp;"y"&amp;B1700&amp;"d"&amp;H1700&amp;"e"&amp;F1700&amp;G1700</f>
        <v>x0w00t00f00b00g00c00i00r00m00hS00hZ00p00k00z00j00n00ELh0v0a00s00u0y0de</v>
      </c>
      <c r="L1700" s="28" t="str">
        <f ca="1">ДАННЫЕ!$I1700&amp;"VN"&amp;IF(ДАННЫЕ!AW1700&gt;0,11,10)&amp;"CD"&amp;IF(ДАННЫЕ!BF1700&gt;500,16,IF(ДАННЫЕ!BF1700&gt;350,15,IF(ДАННЫЕ!BF1700&gt;=200,14,IF(ДАННЫЕ!BF1700&gt;=100,13,IF(ДАННЫЕ!BF1700&gt;=50,12,IF(ДАННЫЕ!BF1700&gt;0,11,10))))))&amp;"AR"&amp;IF(ДАННЫЕ!BX1700&gt;0,1,0)&amp;"GD"&amp;B1700&amp;"VV"&amp;IF(E1700&gt;=5,IF(E1700&lt;18,1,0),0)</f>
        <v>VN10CD10AR0GD0VV0</v>
      </c>
      <c r="M1700" s="28" t="str">
        <f>ДАННЫЕ!$I1700&amp;"b"&amp;ДАННЫЕ!$BI1700&amp;"r"&amp;ДАННЫЕ!$BJ1700&amp;"CD"&amp;IF(ДАННЫЕ!BF1700&gt;0,IF(ДАННЫЕ!BF1700&lt;200,1,IF(ДАННЫЕ!BF1700&lt;350,2,3)),0)&amp;"h"&amp;IF(ДАННЫЕ!$BK1700+ДАННЫЕ!$BL1700+ДАННЫЕ!$BM1700&gt;0,1,0)&amp;"x"&amp;ДАННЫЕ!$BK1700&amp;"y"&amp;ДАННЫЕ!$BL1700&amp;"z"&amp;ДАННЫЕ!$BM1700&amp;"c"&amp;IF(ДАННЫЕ!$BK1700+ДАННЫЕ!$BL1700+ДАННЫЕ!$BM1700=3,1,0)&amp;"a"&amp;IF(ДАННЫЕ!$BQ1700+ДАННЫЕ!$BR1700&gt;0,1,0)&amp;"d"&amp;ДАННЫЕ!$BQ1700&amp;"v"&amp;ДАННЫЕ!$BR1700&amp;"p"&amp;ДАННЫЕ!$BS1700&amp;"n"&amp;ДАННЫЕ!$BU1700&amp;"t"&amp;ДАННЫЕ!$BV1700&amp;"o"&amp;ДАННЫЕ!$BT1700&amp;"l"&amp;IF(ДАННЫЕ!$BN1700&gt;0,1,0)&amp;ДАННЫЕ!$BN1700&amp;"g"&amp;ДАННЫЕ!$BO1700&amp;"s"&amp;ДАННЫЕ!$BP1700&amp;"DZ"&amp;IF(ДАННЫЕ!B1700-ДАННЫЕ!G1700 &lt; 60,IF(ДАННЫЕ!B1700-ДАННЫЕ!G1700 &gt;= 0,1,0),0)&amp;"u"&amp;IF(ДАННЫЕ!$CJ1700&gt;0,1,0)</f>
        <v>brCD0h0xyzc0a0dvpntol0gsDZ1u0</v>
      </c>
      <c r="N1700" s="28" t="str">
        <f ca="1">ДАННЫЕ!$F1700&amp;ДАННЫЕ!$I1700&amp;"g"&amp;B1700&amp;"cf"&amp;D1700&amp;"a"&amp;IF(ДАННЫЕ!$BX1700&gt;0,1,0)&amp;IF(ДАННЫЕ!$BF1700&gt;500,1,IF(ДАННЫЕ!$BF1700&gt;350,2,IF(ДАННЫЕ!$BF1700&gt;=200,3,IF(ДАННЫЕ!$BF1700&gt;=100,4,IF(ДАННЫЕ!$BF1700&gt;=50,5,IF(ДАННЫЕ!$BF1700&lt;50,6,0))))))&amp;"AR"&amp;IF(DATEDIF(ДАННЫЕ!$BX1700,ДАННЫЕ!$F$1,"y")&gt;1,1,0)&amp;"VG"&amp;IF(ДАННЫЕ!$BH1700="0",1,0)&amp;"o"&amp;IF(T1700+ДАННЫЕ!$AF1700+ДАННЫЕ!$AG1700+ДАННЫЕ!$AH1700+ДАННЫЕ!$AI1700+ДАННЫЕ!$AJ1700+ДАННЫЕ!$AP1700+ДАННЫЕ!$AQ1700+ДАННЫЕ!$AR1700+ДАННЫЕ!$AU1700+ДАННЫЕ!$AW1700+ДАННЫЕ!$AS1700+ДАННЫЕ!$AT1700&gt;0,1,0)&amp;"x"&amp;ДАННЫЕ!$AG1700&amp;"p"&amp;IF(ДАННЫЕ!$BY1700&gt;0,1,0)&amp;"v"&amp;IF(ДАННЫЕ!$BZ1700&gt;0,1,0)&amp;"n"&amp;ДАННЫЕ!$CA1700&amp;"t"&amp;ДАННЫЕ!$AY1700&amp;"k"&amp;ДАННЫЕ!$CB1700&amp;"q"&amp;ДАННЫЕ!$CC1700&amp;"w"&amp;ДАННЫЕ!$CD1700&amp;"e"&amp;ДАННЫЕ!$CE1700&amp;"m"&amp;ДАННЫЕ!$CF1700&amp;"c"&amp;ДАННЫЕ!$CG1700&amp;"z"&amp;ДАННЫЕ!$CH1700&amp;"d"&amp;IF(H1700=4,1,0)&amp;"s"&amp;IF(ДАННЫЕ!$J1700=1,0,1)&amp;"u"&amp;IF(ДАННЫЕ!$CJ1700&gt;0,1,0)</f>
        <v>g0cf0a06AR1VG0o0xp0v0ntkqwemczd0s1u0</v>
      </c>
      <c r="O1700" s="28" t="str">
        <f>ДАННЫЕ!$I1700&amp;"g"&amp;B1700&amp;A1700&amp;"f"&amp;P1700&amp;"c"&amp;IF(ДАННЫЕ!$U1700&gt;0,1,0)&amp;"s"&amp;IF(ДАННЫЕ!$Q1700&gt;0,IF(YEAR(ДАННЫЕ!$F$1)=YEAR(ДАННЫЕ!$Q1700),IF(MONTH(ДАННЫЕ!$F$1)=MONTH(ДАННЫЕ!$Q1700),111,11),1),0)&amp;"i"&amp;IF(ДАННЫЕ!$R1700+ДАННЫЕ!$S1700+ДАННЫЕ!$T1700=0,0,1)&amp;"h"&amp;IF(ДАННЫЕ!$P1700&gt;0,1,0)&amp;"p"&amp;IF(ДАННЫЕ!$CI1700&gt;0,IF(YEAR(ДАННЫЕ!$F$1)=YEAR(ДАННЫЕ!$CI1700),IF(MONTH(ДАННЫЕ!$F$1)=MONTH(ДАННЫЕ!$CI1700),111,11),1),0)&amp;"d"&amp;IF(ДАННЫЕ!$CJ1700&gt;0,IF(YEAR(ДАННЫЕ!$F$1)=YEAR(ДАННЫЕ!$CJ1700),IF(MONTH(ДАННЫЕ!$F$1)=MONTH(ДАННЫЕ!$CJ1700),111,11),1),0)&amp;"o"&amp;IF(ДАННЫЕ!$CK1700&gt;0,IF(MONTH(ДАННЫЕ!$F$1)=MONTH(ДАННЫЕ!$CK1700),111,11),0)&amp;"v"&amp;IF(ДАННЫЕ!$BE1700&gt;0,IF(MONTH(ДАННЫЕ!$F$1)=MONTH(ДАННЫЕ!$BE1700),111,11),0)</f>
        <v>g00f0c0s0i0h0p0d0o0v0</v>
      </c>
      <c r="P1700" s="15">
        <f t="shared" si="80"/>
        <v>0</v>
      </c>
      <c r="Q1700" s="15">
        <f>IF(ДАННЫЕ!$F$1&gt;ДАННЫЕ!$N1700,IF(YEAR(ДАННЫЕ!$F$1)=YEAR(ДАННЫЕ!M1700),1,0),0)</f>
        <v>0</v>
      </c>
      <c r="R1700" s="15">
        <f>IF(ДАННЫЕ!$F$1&gt;ДАННЫЕ!$N1700,IF(YEAR(ДАННЫЕ!$F$1)=YEAR(ДАННЫЕ!N1700),1,0),0)</f>
        <v>0</v>
      </c>
      <c r="S1700" s="15">
        <f>IF(ДАННЫЕ!$AA1700="2А",1,IF(ДАННЫЕ!$AA1700="2Б",2,IF(ДАННЫЕ!$AA1700="2В",3,IF(ДАННЫЕ!$AA1700=3,4,IF(ДАННЫЕ!$AA1700="4А",5,IF(ДАННЫЕ!$AA1700="4Б",6,IF(ДАННЫЕ!$AA1700="4В",7,IF(ДАННЫЕ!$AA1700=5,8,0))))))))</f>
        <v>0</v>
      </c>
      <c r="T1700" s="15">
        <f>IF(OR(ДАННЫЕ!$AC1700=2,ДАННЫЕ!$AD1700=2,ДАННЫЕ!$AE1700=2),2,IF(OR(ДАННЫЕ!$AC1700=1,ДАННЫЕ!$AD1700=1,ДАННЫЕ!$AE1700=1),1,0))</f>
        <v>0</v>
      </c>
    </row>
    <row r="1701" spans="1:20" x14ac:dyDescent="0.2">
      <c r="A1701" s="78">
        <f>IF(B1701&gt;0,IF(MONTH(ДАННЫЕ!$F$1)=MONTH(ДАННЫЕ!$B1701),1,0),0)</f>
        <v>0</v>
      </c>
      <c r="B1701" s="14">
        <f>IF(ДАННЫЕ!$B1701&gt;0,IF(YEAR(ДАННЫЕ!$F$1)=YEAR(ДАННЫЕ!$B1701),1,0),0)</f>
        <v>0</v>
      </c>
      <c r="C1701" s="14">
        <f>IF(ДАННЫЕ!$CM1701&gt;0,IF(YEAR(ДАННЫЕ!$F$1)=YEAR(ДАННЫЕ!$CM1701),1,0),0)</f>
        <v>0</v>
      </c>
      <c r="D1701" s="14">
        <f>IF(ДАННЫЕ!$CJ1701&gt;0,IF(ДАННЫЕ!$CL1701&gt;ДАННЫЕ!$F$1,1,IF(ДАННЫЕ!$CL1701&gt;0,0,1)),0)</f>
        <v>0</v>
      </c>
      <c r="E1701" s="43" t="str">
        <f ca="1">IF(ДАННЫЕ!$F$1&gt;0,IF(ДАННЫЕ!$G1701&gt;0,DATEDIF(ДАННЫЕ!$G1701,ДАННЫЕ!$F$1,"y"),""),IF(ДАННЫЕ!$G1701&gt;0,DATEDIF(ДАННЫЕ!$G1701,TODAY(),"y"),""))</f>
        <v/>
      </c>
      <c r="F1701" s="43" t="str">
        <f xml:space="preserve"> IF(ДАННЫЕ!$F1701="М",IF(E1701&gt;=18,IF(E1701&lt;60,1,""),""),"")&amp;IF(ДАННЫЕ!$F1701="Ж",IF(E1701&gt;=18,IF(E1701&lt;55,1,""),""),"")</f>
        <v/>
      </c>
      <c r="G1701" s="43" t="str">
        <f xml:space="preserve"> IF(ДАННЫЕ!$F1701="М",IF(E1701&gt;=60,2,""),"")&amp;IF(ДАННЫЕ!$F1701="Ж",IF(E1701&gt;=55,2,""),"")</f>
        <v/>
      </c>
      <c r="H1701" s="43" t="str">
        <f t="shared" ca="1" si="78"/>
        <v/>
      </c>
      <c r="I1701" s="43" t="str">
        <f t="shared" ca="1" si="79"/>
        <v>03</v>
      </c>
      <c r="J1701" s="28" t="str">
        <f ca="1">ДАННЫЕ!$F1701&amp;H1701&amp;I1701&amp;ДАННЫЕ!$I1701&amp;"m"&amp;IF(ДАННЫЕ!$I1701&gt;0,IF(ДАННЫЕ!$J1701&gt;0,0,1),"")&amp;"f"&amp;IF(ДАННЫЕ!$R1701&gt;0,IF(YEAR(ДАННЫЕ!$F$1)=YEAR(ДАННЫЕ!$R1701),1,0),0)&amp;"z"&amp;ДАННЫЕ!$R1701&amp;"p"&amp;ДАННЫЕ!$S1701&amp;"i"&amp;ДАННЫЕ!$T1701&amp;"h"&amp;ДАННЫЕ!$K1701&amp;"be"&amp;ДАННЫЕ!$BI1701&amp;"CD"&amp;IF(ДАННЫЕ!BF1701&gt;500,4,IF(ДАННЫЕ!BF1701&gt;350,3,IF(ДАННЫЕ!BF1701&gt;200,2,IF(ДАННЫЕ!BF1701&gt;0,1,0))))&amp;"g"&amp;B1701&amp;"d"&amp;H1701&amp;"l"&amp;ДАННЫЕ!AT1701&amp;"a"&amp;ДАННЫЕ!$V1701&amp;"v"&amp;R1701&amp;"k"&amp;ДАННЫЕ!$U1701&amp;"s"&amp;ДАННЫЕ!$Y1701&amp;"t"&amp;ДАННЫЕ!$X1701&amp;"b"&amp;IF(ДАННЫЕ!$Q1701&gt;1,1,0)&amp;"PP"&amp;ДАННЫЕ!Z1701&amp;"c"&amp;S1701&amp;"x"&amp;IF(ДАННЫЕ!$BY1701&gt;0,IF(YEAR(ДАННЫЕ!$F$1)=YEAR(ДАННЫЕ!$BY1701),1,0),0)&amp;"n"&amp;IF(ДАННЫЕ!$BZ1701&gt;0,IF(YEAR(ДАННЫЕ!$F$1)=YEAR(ДАННЫЕ!$BZ1701),1,0),0)&amp;"u"&amp;D1701&amp;"z"&amp;IF(ДАННЫЕ!$CL1701&gt;0,IF(YEAR(ДАННЫЕ!$F$1)&gt;YEAR(ДАННЫЕ!$CL1701),11,12),0)</f>
        <v>03mf0zpihbeCD0g0dlav0kstb0PPc0x0n0u0z0</v>
      </c>
      <c r="K1701" s="28" t="str">
        <f ca="1">ДАННЫЕ!$I1701&amp;"x"&amp;B1701&amp;"w"&amp;IF(T1701+ДАННЫЕ!AD1701+ДАННЫЕ!AE1701+ДАННЫЕ!AF1701+ДАННЫЕ!AG1701+ДАННЫЕ!AH1701+ДАННЫЕ!$AL1701+ДАННЫЕ!AI1701+ДАННЫЕ!AJ1701+ДАННЫЕ!AK1701+ДАННЫЕ!AP1701+ДАННЫЕ!AQ1701+ДАННЫЕ!AR1701+ДАННЫЕ!$AM1701+ДАННЫЕ!$AN1701+ДАННЫЕ!AS1701+ДАННЫЕ!AT1701&gt;0,1,0)&amp;IF(OR(T1701=2,ДАННЫЕ!AD1701=2,ДАННЫЕ!AE1701=2,ДАННЫЕ!AF1701=2,ДАННЫЕ!AG1701=2,ДАННЫЕ!AH1701=2,ДАННЫЕ!$AL1701=2,ДАННЫЕ!AI1701=2,ДАННЫЕ!AJ1701=2,ДАННЫЕ!AK1701=2,ДАННЫЕ!AP1701=2,ДАННЫЕ!AQ1701=2,ДАННЫЕ!AR1701=2,ДАННЫЕ!$AM1701=2,ДАННЫЕ!$AN1701=2,ДАННЫЕ!AS1701=2,ДАННЫЕ!AT1701=2),2,0)&amp;"t"&amp;IF(T1701&gt;0,"1"&amp;T1701,"00")&amp;"f"&amp;IF(ДАННЫЕ!$AC1701,"1"&amp;ДАННЫЕ!$AC1701,"00")&amp;"b"&amp;IF(ДАННЫЕ!$AD1701,"1"&amp;ДАННЫЕ!$AD1701,"00")&amp;"g"&amp;IF(ДАННЫЕ!$AF1701,"1"&amp;ДАННЫЕ!$AF1701,"00")&amp;"c"&amp;IF(ДАННЫЕ!$AG1701,"1"&amp;ДАННЫЕ!$AG1701,"00")&amp;"i"&amp;IF(ДАННЫЕ!$AH1701,"1"&amp;ДАННЫЕ!$AH1701,"00")&amp;"r"&amp;IF(ДАННЫЕ!$AL1701,"1"&amp;ДАННЫЕ!$AL1701,"00")&amp;"m"&amp;IF(ДАННЫЕ!$AI1701,"1"&amp;ДАННЫЕ!$AI1701,"00")&amp;"hS"&amp;IF(ДАННЫЕ!$AJ1701,"1"&amp;ДАННЫЕ!$AJ1701,"00")&amp;"hZ"&amp;IF(ДАННЫЕ!$AK1701,"1"&amp;ДАННЫЕ!$AK1701,"00")&amp;"p"&amp;IF(ДАННЫЕ!$AP1701,"1"&amp;ДАННЫЕ!$AP1701,"00")&amp;"k"&amp;IF(ДАННЫЕ!$AQ1701,"1"&amp;ДАННЫЕ!$AQ1701,"00")&amp;"z"&amp;IF(ДАННЫЕ!$AR1701,"1"&amp;ДАННЫЕ!$AR1701,"00")&amp;"j"&amp;IF(ДАННЫЕ!$AM1701,"1"&amp;ДАННЫЕ!$AM1701,"00")&amp;"n"&amp;IF(ДАННЫЕ!$AN1701,"1"&amp;ДАННЫЕ!$AN1701,"00")&amp;"E"&amp;ДАННЫЕ!BI1701&amp;"L"&amp;ДАННЫЕ!AO1701&amp;"h"&amp;IF(ДАННЫЕ!$AU1701&gt;0,1,0)&amp;"v"&amp;IF(ДАННЫЕ!$AW1701&gt;0,1,0)&amp;"a"&amp;IF(ДАННЫЕ!$AS1701,"1"&amp;ДАННЫЕ!$AS1701,"00")&amp;"s"&amp;IF(ДАННЫЕ!$AT1701,"1"&amp;ДАННЫЕ!$AT1701,"00")&amp;"u"&amp;IF(ДАННЫЕ!$CJ1701&gt;0,1,0)&amp;"y"&amp;B1701&amp;"d"&amp;H1701&amp;"e"&amp;F1701&amp;G1701</f>
        <v>x0w00t00f00b00g00c00i00r00m00hS00hZ00p00k00z00j00n00ELh0v0a00s00u0y0de</v>
      </c>
      <c r="L1701" s="28" t="str">
        <f ca="1">ДАННЫЕ!$I1701&amp;"VN"&amp;IF(ДАННЫЕ!AW1701&gt;0,11,10)&amp;"CD"&amp;IF(ДАННЫЕ!BF1701&gt;500,16,IF(ДАННЫЕ!BF1701&gt;350,15,IF(ДАННЫЕ!BF1701&gt;=200,14,IF(ДАННЫЕ!BF1701&gt;=100,13,IF(ДАННЫЕ!BF1701&gt;=50,12,IF(ДАННЫЕ!BF1701&gt;0,11,10))))))&amp;"AR"&amp;IF(ДАННЫЕ!BX1701&gt;0,1,0)&amp;"GD"&amp;B1701&amp;"VV"&amp;IF(E1701&gt;=5,IF(E1701&lt;18,1,0),0)</f>
        <v>VN10CD10AR0GD0VV0</v>
      </c>
      <c r="M1701" s="28" t="str">
        <f>ДАННЫЕ!$I1701&amp;"b"&amp;ДАННЫЕ!$BI1701&amp;"r"&amp;ДАННЫЕ!$BJ1701&amp;"CD"&amp;IF(ДАННЫЕ!BF1701&gt;0,IF(ДАННЫЕ!BF1701&lt;200,1,IF(ДАННЫЕ!BF1701&lt;350,2,3)),0)&amp;"h"&amp;IF(ДАННЫЕ!$BK1701+ДАННЫЕ!$BL1701+ДАННЫЕ!$BM1701&gt;0,1,0)&amp;"x"&amp;ДАННЫЕ!$BK1701&amp;"y"&amp;ДАННЫЕ!$BL1701&amp;"z"&amp;ДАННЫЕ!$BM1701&amp;"c"&amp;IF(ДАННЫЕ!$BK1701+ДАННЫЕ!$BL1701+ДАННЫЕ!$BM1701=3,1,0)&amp;"a"&amp;IF(ДАННЫЕ!$BQ1701+ДАННЫЕ!$BR1701&gt;0,1,0)&amp;"d"&amp;ДАННЫЕ!$BQ1701&amp;"v"&amp;ДАННЫЕ!$BR1701&amp;"p"&amp;ДАННЫЕ!$BS1701&amp;"n"&amp;ДАННЫЕ!$BU1701&amp;"t"&amp;ДАННЫЕ!$BV1701&amp;"o"&amp;ДАННЫЕ!$BT1701&amp;"l"&amp;IF(ДАННЫЕ!$BN1701&gt;0,1,0)&amp;ДАННЫЕ!$BN1701&amp;"g"&amp;ДАННЫЕ!$BO1701&amp;"s"&amp;ДАННЫЕ!$BP1701&amp;"DZ"&amp;IF(ДАННЫЕ!B1701-ДАННЫЕ!G1701 &lt; 60,IF(ДАННЫЕ!B1701-ДАННЫЕ!G1701 &gt;= 0,1,0),0)&amp;"u"&amp;IF(ДАННЫЕ!$CJ1701&gt;0,1,0)</f>
        <v>brCD0h0xyzc0a0dvpntol0gsDZ1u0</v>
      </c>
      <c r="N1701" s="28" t="str">
        <f ca="1">ДАННЫЕ!$F1701&amp;ДАННЫЕ!$I1701&amp;"g"&amp;B1701&amp;"cf"&amp;D1701&amp;"a"&amp;IF(ДАННЫЕ!$BX1701&gt;0,1,0)&amp;IF(ДАННЫЕ!$BF1701&gt;500,1,IF(ДАННЫЕ!$BF1701&gt;350,2,IF(ДАННЫЕ!$BF1701&gt;=200,3,IF(ДАННЫЕ!$BF1701&gt;=100,4,IF(ДАННЫЕ!$BF1701&gt;=50,5,IF(ДАННЫЕ!$BF1701&lt;50,6,0))))))&amp;"AR"&amp;IF(DATEDIF(ДАННЫЕ!$BX1701,ДАННЫЕ!$F$1,"y")&gt;1,1,0)&amp;"VG"&amp;IF(ДАННЫЕ!$BH1701="0",1,0)&amp;"o"&amp;IF(T1701+ДАННЫЕ!$AF1701+ДАННЫЕ!$AG1701+ДАННЫЕ!$AH1701+ДАННЫЕ!$AI1701+ДАННЫЕ!$AJ1701+ДАННЫЕ!$AP1701+ДАННЫЕ!$AQ1701+ДАННЫЕ!$AR1701+ДАННЫЕ!$AU1701+ДАННЫЕ!$AW1701+ДАННЫЕ!$AS1701+ДАННЫЕ!$AT1701&gt;0,1,0)&amp;"x"&amp;ДАННЫЕ!$AG1701&amp;"p"&amp;IF(ДАННЫЕ!$BY1701&gt;0,1,0)&amp;"v"&amp;IF(ДАННЫЕ!$BZ1701&gt;0,1,0)&amp;"n"&amp;ДАННЫЕ!$CA1701&amp;"t"&amp;ДАННЫЕ!$AY1701&amp;"k"&amp;ДАННЫЕ!$CB1701&amp;"q"&amp;ДАННЫЕ!$CC1701&amp;"w"&amp;ДАННЫЕ!$CD1701&amp;"e"&amp;ДАННЫЕ!$CE1701&amp;"m"&amp;ДАННЫЕ!$CF1701&amp;"c"&amp;ДАННЫЕ!$CG1701&amp;"z"&amp;ДАННЫЕ!$CH1701&amp;"d"&amp;IF(H1701=4,1,0)&amp;"s"&amp;IF(ДАННЫЕ!$J1701=1,0,1)&amp;"u"&amp;IF(ДАННЫЕ!$CJ1701&gt;0,1,0)</f>
        <v>g0cf0a06AR1VG0o0xp0v0ntkqwemczd0s1u0</v>
      </c>
      <c r="O1701" s="28" t="str">
        <f>ДАННЫЕ!$I1701&amp;"g"&amp;B1701&amp;A1701&amp;"f"&amp;P1701&amp;"c"&amp;IF(ДАННЫЕ!$U1701&gt;0,1,0)&amp;"s"&amp;IF(ДАННЫЕ!$Q1701&gt;0,IF(YEAR(ДАННЫЕ!$F$1)=YEAR(ДАННЫЕ!$Q1701),IF(MONTH(ДАННЫЕ!$F$1)=MONTH(ДАННЫЕ!$Q1701),111,11),1),0)&amp;"i"&amp;IF(ДАННЫЕ!$R1701+ДАННЫЕ!$S1701+ДАННЫЕ!$T1701=0,0,1)&amp;"h"&amp;IF(ДАННЫЕ!$P1701&gt;0,1,0)&amp;"p"&amp;IF(ДАННЫЕ!$CI1701&gt;0,IF(YEAR(ДАННЫЕ!$F$1)=YEAR(ДАННЫЕ!$CI1701),IF(MONTH(ДАННЫЕ!$F$1)=MONTH(ДАННЫЕ!$CI1701),111,11),1),0)&amp;"d"&amp;IF(ДАННЫЕ!$CJ1701&gt;0,IF(YEAR(ДАННЫЕ!$F$1)=YEAR(ДАННЫЕ!$CJ1701),IF(MONTH(ДАННЫЕ!$F$1)=MONTH(ДАННЫЕ!$CJ1701),111,11),1),0)&amp;"o"&amp;IF(ДАННЫЕ!$CK1701&gt;0,IF(MONTH(ДАННЫЕ!$F$1)=MONTH(ДАННЫЕ!$CK1701),111,11),0)&amp;"v"&amp;IF(ДАННЫЕ!$BE1701&gt;0,IF(MONTH(ДАННЫЕ!$F$1)=MONTH(ДАННЫЕ!$BE1701),111,11),0)</f>
        <v>g00f0c0s0i0h0p0d0o0v0</v>
      </c>
      <c r="P1701" s="15">
        <f t="shared" si="80"/>
        <v>0</v>
      </c>
      <c r="Q1701" s="15">
        <f>IF(ДАННЫЕ!$F$1&gt;ДАННЫЕ!$N1701,IF(YEAR(ДАННЫЕ!$F$1)=YEAR(ДАННЫЕ!M1701),1,0),0)</f>
        <v>0</v>
      </c>
      <c r="R1701" s="15">
        <f>IF(ДАННЫЕ!$F$1&gt;ДАННЫЕ!$N1701,IF(YEAR(ДАННЫЕ!$F$1)=YEAR(ДАННЫЕ!N1701),1,0),0)</f>
        <v>0</v>
      </c>
      <c r="S1701" s="15">
        <f>IF(ДАННЫЕ!$AA1701="2А",1,IF(ДАННЫЕ!$AA1701="2Б",2,IF(ДАННЫЕ!$AA1701="2В",3,IF(ДАННЫЕ!$AA1701=3,4,IF(ДАННЫЕ!$AA1701="4А",5,IF(ДАННЫЕ!$AA1701="4Б",6,IF(ДАННЫЕ!$AA1701="4В",7,IF(ДАННЫЕ!$AA1701=5,8,0))))))))</f>
        <v>0</v>
      </c>
      <c r="T1701" s="15">
        <f>IF(OR(ДАННЫЕ!$AC1701=2,ДАННЫЕ!$AD1701=2,ДАННЫЕ!$AE1701=2),2,IF(OR(ДАННЫЕ!$AC1701=1,ДАННЫЕ!$AD1701=1,ДАННЫЕ!$AE1701=1),1,0))</f>
        <v>0</v>
      </c>
    </row>
    <row r="1702" spans="1:20" x14ac:dyDescent="0.2">
      <c r="A1702" s="78">
        <f>IF(B1702&gt;0,IF(MONTH(ДАННЫЕ!$F$1)=MONTH(ДАННЫЕ!$B1702),1,0),0)</f>
        <v>0</v>
      </c>
      <c r="B1702" s="14">
        <f>IF(ДАННЫЕ!$B1702&gt;0,IF(YEAR(ДАННЫЕ!$F$1)=YEAR(ДАННЫЕ!$B1702),1,0),0)</f>
        <v>0</v>
      </c>
      <c r="C1702" s="14">
        <f>IF(ДАННЫЕ!$CM1702&gt;0,IF(YEAR(ДАННЫЕ!$F$1)=YEAR(ДАННЫЕ!$CM1702),1,0),0)</f>
        <v>0</v>
      </c>
      <c r="D1702" s="14">
        <f>IF(ДАННЫЕ!$CJ1702&gt;0,IF(ДАННЫЕ!$CL1702&gt;ДАННЫЕ!$F$1,1,IF(ДАННЫЕ!$CL1702&gt;0,0,1)),0)</f>
        <v>0</v>
      </c>
      <c r="E1702" s="43" t="str">
        <f ca="1">IF(ДАННЫЕ!$F$1&gt;0,IF(ДАННЫЕ!$G1702&gt;0,DATEDIF(ДАННЫЕ!$G1702,ДАННЫЕ!$F$1,"y"),""),IF(ДАННЫЕ!$G1702&gt;0,DATEDIF(ДАННЫЕ!$G1702,TODAY(),"y"),""))</f>
        <v/>
      </c>
      <c r="F1702" s="43" t="str">
        <f xml:space="preserve"> IF(ДАННЫЕ!$F1702="М",IF(E1702&gt;=18,IF(E1702&lt;60,1,""),""),"")&amp;IF(ДАННЫЕ!$F1702="Ж",IF(E1702&gt;=18,IF(E1702&lt;55,1,""),""),"")</f>
        <v/>
      </c>
      <c r="G1702" s="43" t="str">
        <f xml:space="preserve"> IF(ДАННЫЕ!$F1702="М",IF(E1702&gt;=60,2,""),"")&amp;IF(ДАННЫЕ!$F1702="Ж",IF(E1702&gt;=55,2,""),"")</f>
        <v/>
      </c>
      <c r="H1702" s="43" t="str">
        <f t="shared" ca="1" si="78"/>
        <v/>
      </c>
      <c r="I1702" s="43" t="str">
        <f t="shared" ca="1" si="79"/>
        <v>03</v>
      </c>
      <c r="J1702" s="28" t="str">
        <f ca="1">ДАННЫЕ!$F1702&amp;H1702&amp;I1702&amp;ДАННЫЕ!$I1702&amp;"m"&amp;IF(ДАННЫЕ!$I1702&gt;0,IF(ДАННЫЕ!$J1702&gt;0,0,1),"")&amp;"f"&amp;IF(ДАННЫЕ!$R1702&gt;0,IF(YEAR(ДАННЫЕ!$F$1)=YEAR(ДАННЫЕ!$R1702),1,0),0)&amp;"z"&amp;ДАННЫЕ!$R1702&amp;"p"&amp;ДАННЫЕ!$S1702&amp;"i"&amp;ДАННЫЕ!$T1702&amp;"h"&amp;ДАННЫЕ!$K1702&amp;"be"&amp;ДАННЫЕ!$BI1702&amp;"CD"&amp;IF(ДАННЫЕ!BF1702&gt;500,4,IF(ДАННЫЕ!BF1702&gt;350,3,IF(ДАННЫЕ!BF1702&gt;200,2,IF(ДАННЫЕ!BF1702&gt;0,1,0))))&amp;"g"&amp;B1702&amp;"d"&amp;H1702&amp;"l"&amp;ДАННЫЕ!AT1702&amp;"a"&amp;ДАННЫЕ!$V1702&amp;"v"&amp;R1702&amp;"k"&amp;ДАННЫЕ!$U1702&amp;"s"&amp;ДАННЫЕ!$Y1702&amp;"t"&amp;ДАННЫЕ!$X1702&amp;"b"&amp;IF(ДАННЫЕ!$Q1702&gt;1,1,0)&amp;"PP"&amp;ДАННЫЕ!Z1702&amp;"c"&amp;S1702&amp;"x"&amp;IF(ДАННЫЕ!$BY1702&gt;0,IF(YEAR(ДАННЫЕ!$F$1)=YEAR(ДАННЫЕ!$BY1702),1,0),0)&amp;"n"&amp;IF(ДАННЫЕ!$BZ1702&gt;0,IF(YEAR(ДАННЫЕ!$F$1)=YEAR(ДАННЫЕ!$BZ1702),1,0),0)&amp;"u"&amp;D1702&amp;"z"&amp;IF(ДАННЫЕ!$CL1702&gt;0,IF(YEAR(ДАННЫЕ!$F$1)&gt;YEAR(ДАННЫЕ!$CL1702),11,12),0)</f>
        <v>03mf0zpihbeCD0g0dlav0kstb0PPc0x0n0u0z0</v>
      </c>
      <c r="K1702" s="28" t="str">
        <f ca="1">ДАННЫЕ!$I1702&amp;"x"&amp;B1702&amp;"w"&amp;IF(T1702+ДАННЫЕ!AD1702+ДАННЫЕ!AE1702+ДАННЫЕ!AF1702+ДАННЫЕ!AG1702+ДАННЫЕ!AH1702+ДАННЫЕ!$AL1702+ДАННЫЕ!AI1702+ДАННЫЕ!AJ1702+ДАННЫЕ!AK1702+ДАННЫЕ!AP1702+ДАННЫЕ!AQ1702+ДАННЫЕ!AR1702+ДАННЫЕ!$AM1702+ДАННЫЕ!$AN1702+ДАННЫЕ!AS1702+ДАННЫЕ!AT1702&gt;0,1,0)&amp;IF(OR(T1702=2,ДАННЫЕ!AD1702=2,ДАННЫЕ!AE1702=2,ДАННЫЕ!AF1702=2,ДАННЫЕ!AG1702=2,ДАННЫЕ!AH1702=2,ДАННЫЕ!$AL1702=2,ДАННЫЕ!AI1702=2,ДАННЫЕ!AJ1702=2,ДАННЫЕ!AK1702=2,ДАННЫЕ!AP1702=2,ДАННЫЕ!AQ1702=2,ДАННЫЕ!AR1702=2,ДАННЫЕ!$AM1702=2,ДАННЫЕ!$AN1702=2,ДАННЫЕ!AS1702=2,ДАННЫЕ!AT1702=2),2,0)&amp;"t"&amp;IF(T1702&gt;0,"1"&amp;T1702,"00")&amp;"f"&amp;IF(ДАННЫЕ!$AC1702,"1"&amp;ДАННЫЕ!$AC1702,"00")&amp;"b"&amp;IF(ДАННЫЕ!$AD1702,"1"&amp;ДАННЫЕ!$AD1702,"00")&amp;"g"&amp;IF(ДАННЫЕ!$AF1702,"1"&amp;ДАННЫЕ!$AF1702,"00")&amp;"c"&amp;IF(ДАННЫЕ!$AG1702,"1"&amp;ДАННЫЕ!$AG1702,"00")&amp;"i"&amp;IF(ДАННЫЕ!$AH1702,"1"&amp;ДАННЫЕ!$AH1702,"00")&amp;"r"&amp;IF(ДАННЫЕ!$AL1702,"1"&amp;ДАННЫЕ!$AL1702,"00")&amp;"m"&amp;IF(ДАННЫЕ!$AI1702,"1"&amp;ДАННЫЕ!$AI1702,"00")&amp;"hS"&amp;IF(ДАННЫЕ!$AJ1702,"1"&amp;ДАННЫЕ!$AJ1702,"00")&amp;"hZ"&amp;IF(ДАННЫЕ!$AK1702,"1"&amp;ДАННЫЕ!$AK1702,"00")&amp;"p"&amp;IF(ДАННЫЕ!$AP1702,"1"&amp;ДАННЫЕ!$AP1702,"00")&amp;"k"&amp;IF(ДАННЫЕ!$AQ1702,"1"&amp;ДАННЫЕ!$AQ1702,"00")&amp;"z"&amp;IF(ДАННЫЕ!$AR1702,"1"&amp;ДАННЫЕ!$AR1702,"00")&amp;"j"&amp;IF(ДАННЫЕ!$AM1702,"1"&amp;ДАННЫЕ!$AM1702,"00")&amp;"n"&amp;IF(ДАННЫЕ!$AN1702,"1"&amp;ДАННЫЕ!$AN1702,"00")&amp;"E"&amp;ДАННЫЕ!BI1702&amp;"L"&amp;ДАННЫЕ!AO1702&amp;"h"&amp;IF(ДАННЫЕ!$AU1702&gt;0,1,0)&amp;"v"&amp;IF(ДАННЫЕ!$AW1702&gt;0,1,0)&amp;"a"&amp;IF(ДАННЫЕ!$AS1702,"1"&amp;ДАННЫЕ!$AS1702,"00")&amp;"s"&amp;IF(ДАННЫЕ!$AT1702,"1"&amp;ДАННЫЕ!$AT1702,"00")&amp;"u"&amp;IF(ДАННЫЕ!$CJ1702&gt;0,1,0)&amp;"y"&amp;B1702&amp;"d"&amp;H1702&amp;"e"&amp;F1702&amp;G1702</f>
        <v>x0w00t00f00b00g00c00i00r00m00hS00hZ00p00k00z00j00n00ELh0v0a00s00u0y0de</v>
      </c>
      <c r="L1702" s="28" t="str">
        <f ca="1">ДАННЫЕ!$I1702&amp;"VN"&amp;IF(ДАННЫЕ!AW1702&gt;0,11,10)&amp;"CD"&amp;IF(ДАННЫЕ!BF1702&gt;500,16,IF(ДАННЫЕ!BF1702&gt;350,15,IF(ДАННЫЕ!BF1702&gt;=200,14,IF(ДАННЫЕ!BF1702&gt;=100,13,IF(ДАННЫЕ!BF1702&gt;=50,12,IF(ДАННЫЕ!BF1702&gt;0,11,10))))))&amp;"AR"&amp;IF(ДАННЫЕ!BX1702&gt;0,1,0)&amp;"GD"&amp;B1702&amp;"VV"&amp;IF(E1702&gt;=5,IF(E1702&lt;18,1,0),0)</f>
        <v>VN10CD10AR0GD0VV0</v>
      </c>
      <c r="M1702" s="28" t="str">
        <f>ДАННЫЕ!$I1702&amp;"b"&amp;ДАННЫЕ!$BI1702&amp;"r"&amp;ДАННЫЕ!$BJ1702&amp;"CD"&amp;IF(ДАННЫЕ!BF1702&gt;0,IF(ДАННЫЕ!BF1702&lt;200,1,IF(ДАННЫЕ!BF1702&lt;350,2,3)),0)&amp;"h"&amp;IF(ДАННЫЕ!$BK1702+ДАННЫЕ!$BL1702+ДАННЫЕ!$BM1702&gt;0,1,0)&amp;"x"&amp;ДАННЫЕ!$BK1702&amp;"y"&amp;ДАННЫЕ!$BL1702&amp;"z"&amp;ДАННЫЕ!$BM1702&amp;"c"&amp;IF(ДАННЫЕ!$BK1702+ДАННЫЕ!$BL1702+ДАННЫЕ!$BM1702=3,1,0)&amp;"a"&amp;IF(ДАННЫЕ!$BQ1702+ДАННЫЕ!$BR1702&gt;0,1,0)&amp;"d"&amp;ДАННЫЕ!$BQ1702&amp;"v"&amp;ДАННЫЕ!$BR1702&amp;"p"&amp;ДАННЫЕ!$BS1702&amp;"n"&amp;ДАННЫЕ!$BU1702&amp;"t"&amp;ДАННЫЕ!$BV1702&amp;"o"&amp;ДАННЫЕ!$BT1702&amp;"l"&amp;IF(ДАННЫЕ!$BN1702&gt;0,1,0)&amp;ДАННЫЕ!$BN1702&amp;"g"&amp;ДАННЫЕ!$BO1702&amp;"s"&amp;ДАННЫЕ!$BP1702&amp;"DZ"&amp;IF(ДАННЫЕ!B1702-ДАННЫЕ!G1702 &lt; 60,IF(ДАННЫЕ!B1702-ДАННЫЕ!G1702 &gt;= 0,1,0),0)&amp;"u"&amp;IF(ДАННЫЕ!$CJ1702&gt;0,1,0)</f>
        <v>brCD0h0xyzc0a0dvpntol0gsDZ1u0</v>
      </c>
      <c r="N1702" s="28" t="str">
        <f ca="1">ДАННЫЕ!$F1702&amp;ДАННЫЕ!$I1702&amp;"g"&amp;B1702&amp;"cf"&amp;D1702&amp;"a"&amp;IF(ДАННЫЕ!$BX1702&gt;0,1,0)&amp;IF(ДАННЫЕ!$BF1702&gt;500,1,IF(ДАННЫЕ!$BF1702&gt;350,2,IF(ДАННЫЕ!$BF1702&gt;=200,3,IF(ДАННЫЕ!$BF1702&gt;=100,4,IF(ДАННЫЕ!$BF1702&gt;=50,5,IF(ДАННЫЕ!$BF1702&lt;50,6,0))))))&amp;"AR"&amp;IF(DATEDIF(ДАННЫЕ!$BX1702,ДАННЫЕ!$F$1,"y")&gt;1,1,0)&amp;"VG"&amp;IF(ДАННЫЕ!$BH1702="0",1,0)&amp;"o"&amp;IF(T1702+ДАННЫЕ!$AF1702+ДАННЫЕ!$AG1702+ДАННЫЕ!$AH1702+ДАННЫЕ!$AI1702+ДАННЫЕ!$AJ1702+ДАННЫЕ!$AP1702+ДАННЫЕ!$AQ1702+ДАННЫЕ!$AR1702+ДАННЫЕ!$AU1702+ДАННЫЕ!$AW1702+ДАННЫЕ!$AS1702+ДАННЫЕ!$AT1702&gt;0,1,0)&amp;"x"&amp;ДАННЫЕ!$AG1702&amp;"p"&amp;IF(ДАННЫЕ!$BY1702&gt;0,1,0)&amp;"v"&amp;IF(ДАННЫЕ!$BZ1702&gt;0,1,0)&amp;"n"&amp;ДАННЫЕ!$CA1702&amp;"t"&amp;ДАННЫЕ!$AY1702&amp;"k"&amp;ДАННЫЕ!$CB1702&amp;"q"&amp;ДАННЫЕ!$CC1702&amp;"w"&amp;ДАННЫЕ!$CD1702&amp;"e"&amp;ДАННЫЕ!$CE1702&amp;"m"&amp;ДАННЫЕ!$CF1702&amp;"c"&amp;ДАННЫЕ!$CG1702&amp;"z"&amp;ДАННЫЕ!$CH1702&amp;"d"&amp;IF(H1702=4,1,0)&amp;"s"&amp;IF(ДАННЫЕ!$J1702=1,0,1)&amp;"u"&amp;IF(ДАННЫЕ!$CJ1702&gt;0,1,0)</f>
        <v>g0cf0a06AR1VG0o0xp0v0ntkqwemczd0s1u0</v>
      </c>
      <c r="O1702" s="28" t="str">
        <f>ДАННЫЕ!$I1702&amp;"g"&amp;B1702&amp;A1702&amp;"f"&amp;P1702&amp;"c"&amp;IF(ДАННЫЕ!$U1702&gt;0,1,0)&amp;"s"&amp;IF(ДАННЫЕ!$Q1702&gt;0,IF(YEAR(ДАННЫЕ!$F$1)=YEAR(ДАННЫЕ!$Q1702),IF(MONTH(ДАННЫЕ!$F$1)=MONTH(ДАННЫЕ!$Q1702),111,11),1),0)&amp;"i"&amp;IF(ДАННЫЕ!$R1702+ДАННЫЕ!$S1702+ДАННЫЕ!$T1702=0,0,1)&amp;"h"&amp;IF(ДАННЫЕ!$P1702&gt;0,1,0)&amp;"p"&amp;IF(ДАННЫЕ!$CI1702&gt;0,IF(YEAR(ДАННЫЕ!$F$1)=YEAR(ДАННЫЕ!$CI1702),IF(MONTH(ДАННЫЕ!$F$1)=MONTH(ДАННЫЕ!$CI1702),111,11),1),0)&amp;"d"&amp;IF(ДАННЫЕ!$CJ1702&gt;0,IF(YEAR(ДАННЫЕ!$F$1)=YEAR(ДАННЫЕ!$CJ1702),IF(MONTH(ДАННЫЕ!$F$1)=MONTH(ДАННЫЕ!$CJ1702),111,11),1),0)&amp;"o"&amp;IF(ДАННЫЕ!$CK1702&gt;0,IF(MONTH(ДАННЫЕ!$F$1)=MONTH(ДАННЫЕ!$CK1702),111,11),0)&amp;"v"&amp;IF(ДАННЫЕ!$BE1702&gt;0,IF(MONTH(ДАННЫЕ!$F$1)=MONTH(ДАННЫЕ!$BE1702),111,11),0)</f>
        <v>g00f0c0s0i0h0p0d0o0v0</v>
      </c>
      <c r="P1702" s="15">
        <f t="shared" si="80"/>
        <v>0</v>
      </c>
      <c r="Q1702" s="15">
        <f>IF(ДАННЫЕ!$F$1&gt;ДАННЫЕ!$N1702,IF(YEAR(ДАННЫЕ!$F$1)=YEAR(ДАННЫЕ!M1702),1,0),0)</f>
        <v>0</v>
      </c>
      <c r="R1702" s="15">
        <f>IF(ДАННЫЕ!$F$1&gt;ДАННЫЕ!$N1702,IF(YEAR(ДАННЫЕ!$F$1)=YEAR(ДАННЫЕ!N1702),1,0),0)</f>
        <v>0</v>
      </c>
      <c r="S1702" s="15">
        <f>IF(ДАННЫЕ!$AA1702="2А",1,IF(ДАННЫЕ!$AA1702="2Б",2,IF(ДАННЫЕ!$AA1702="2В",3,IF(ДАННЫЕ!$AA1702=3,4,IF(ДАННЫЕ!$AA1702="4А",5,IF(ДАННЫЕ!$AA1702="4Б",6,IF(ДАННЫЕ!$AA1702="4В",7,IF(ДАННЫЕ!$AA1702=5,8,0))))))))</f>
        <v>0</v>
      </c>
      <c r="T1702" s="15">
        <f>IF(OR(ДАННЫЕ!$AC1702=2,ДАННЫЕ!$AD1702=2,ДАННЫЕ!$AE1702=2),2,IF(OR(ДАННЫЕ!$AC1702=1,ДАННЫЕ!$AD1702=1,ДАННЫЕ!$AE1702=1),1,0))</f>
        <v>0</v>
      </c>
    </row>
    <row r="1703" spans="1:20" x14ac:dyDescent="0.2">
      <c r="A1703" s="78">
        <f>IF(B1703&gt;0,IF(MONTH(ДАННЫЕ!$F$1)=MONTH(ДАННЫЕ!$B1703),1,0),0)</f>
        <v>0</v>
      </c>
      <c r="B1703" s="14">
        <f>IF(ДАННЫЕ!$B1703&gt;0,IF(YEAR(ДАННЫЕ!$F$1)=YEAR(ДАННЫЕ!$B1703),1,0),0)</f>
        <v>0</v>
      </c>
      <c r="C1703" s="14">
        <f>IF(ДАННЫЕ!$CM1703&gt;0,IF(YEAR(ДАННЫЕ!$F$1)=YEAR(ДАННЫЕ!$CM1703),1,0),0)</f>
        <v>0</v>
      </c>
      <c r="D1703" s="14">
        <f>IF(ДАННЫЕ!$CJ1703&gt;0,IF(ДАННЫЕ!$CL1703&gt;ДАННЫЕ!$F$1,1,IF(ДАННЫЕ!$CL1703&gt;0,0,1)),0)</f>
        <v>0</v>
      </c>
      <c r="E1703" s="43" t="str">
        <f ca="1">IF(ДАННЫЕ!$F$1&gt;0,IF(ДАННЫЕ!$G1703&gt;0,DATEDIF(ДАННЫЕ!$G1703,ДАННЫЕ!$F$1,"y"),""),IF(ДАННЫЕ!$G1703&gt;0,DATEDIF(ДАННЫЕ!$G1703,TODAY(),"y"),""))</f>
        <v/>
      </c>
      <c r="F1703" s="43" t="str">
        <f xml:space="preserve"> IF(ДАННЫЕ!$F1703="М",IF(E1703&gt;=18,IF(E1703&lt;60,1,""),""),"")&amp;IF(ДАННЫЕ!$F1703="Ж",IF(E1703&gt;=18,IF(E1703&lt;55,1,""),""),"")</f>
        <v/>
      </c>
      <c r="G1703" s="43" t="str">
        <f xml:space="preserve"> IF(ДАННЫЕ!$F1703="М",IF(E1703&gt;=60,2,""),"")&amp;IF(ДАННЫЕ!$F1703="Ж",IF(E1703&gt;=55,2,""),"")</f>
        <v/>
      </c>
      <c r="H1703" s="43" t="str">
        <f t="shared" ca="1" si="78"/>
        <v/>
      </c>
      <c r="I1703" s="43" t="str">
        <f t="shared" ca="1" si="79"/>
        <v>03</v>
      </c>
      <c r="J1703" s="28" t="str">
        <f ca="1">ДАННЫЕ!$F1703&amp;H1703&amp;I1703&amp;ДАННЫЕ!$I1703&amp;"m"&amp;IF(ДАННЫЕ!$I1703&gt;0,IF(ДАННЫЕ!$J1703&gt;0,0,1),"")&amp;"f"&amp;IF(ДАННЫЕ!$R1703&gt;0,IF(YEAR(ДАННЫЕ!$F$1)=YEAR(ДАННЫЕ!$R1703),1,0),0)&amp;"z"&amp;ДАННЫЕ!$R1703&amp;"p"&amp;ДАННЫЕ!$S1703&amp;"i"&amp;ДАННЫЕ!$T1703&amp;"h"&amp;ДАННЫЕ!$K1703&amp;"be"&amp;ДАННЫЕ!$BI1703&amp;"CD"&amp;IF(ДАННЫЕ!BF1703&gt;500,4,IF(ДАННЫЕ!BF1703&gt;350,3,IF(ДАННЫЕ!BF1703&gt;200,2,IF(ДАННЫЕ!BF1703&gt;0,1,0))))&amp;"g"&amp;B1703&amp;"d"&amp;H1703&amp;"l"&amp;ДАННЫЕ!AT1703&amp;"a"&amp;ДАННЫЕ!$V1703&amp;"v"&amp;R1703&amp;"k"&amp;ДАННЫЕ!$U1703&amp;"s"&amp;ДАННЫЕ!$Y1703&amp;"t"&amp;ДАННЫЕ!$X1703&amp;"b"&amp;IF(ДАННЫЕ!$Q1703&gt;1,1,0)&amp;"PP"&amp;ДАННЫЕ!Z1703&amp;"c"&amp;S1703&amp;"x"&amp;IF(ДАННЫЕ!$BY1703&gt;0,IF(YEAR(ДАННЫЕ!$F$1)=YEAR(ДАННЫЕ!$BY1703),1,0),0)&amp;"n"&amp;IF(ДАННЫЕ!$BZ1703&gt;0,IF(YEAR(ДАННЫЕ!$F$1)=YEAR(ДАННЫЕ!$BZ1703),1,0),0)&amp;"u"&amp;D1703&amp;"z"&amp;IF(ДАННЫЕ!$CL1703&gt;0,IF(YEAR(ДАННЫЕ!$F$1)&gt;YEAR(ДАННЫЕ!$CL1703),11,12),0)</f>
        <v>03mf0zpihbeCD0g0dlav0kstb0PPc0x0n0u0z0</v>
      </c>
      <c r="K1703" s="28" t="str">
        <f ca="1">ДАННЫЕ!$I1703&amp;"x"&amp;B1703&amp;"w"&amp;IF(T1703+ДАННЫЕ!AD1703+ДАННЫЕ!AE1703+ДАННЫЕ!AF1703+ДАННЫЕ!AG1703+ДАННЫЕ!AH1703+ДАННЫЕ!$AL1703+ДАННЫЕ!AI1703+ДАННЫЕ!AJ1703+ДАННЫЕ!AK1703+ДАННЫЕ!AP1703+ДАННЫЕ!AQ1703+ДАННЫЕ!AR1703+ДАННЫЕ!$AM1703+ДАННЫЕ!$AN1703+ДАННЫЕ!AS1703+ДАННЫЕ!AT1703&gt;0,1,0)&amp;IF(OR(T1703=2,ДАННЫЕ!AD1703=2,ДАННЫЕ!AE1703=2,ДАННЫЕ!AF1703=2,ДАННЫЕ!AG1703=2,ДАННЫЕ!AH1703=2,ДАННЫЕ!$AL1703=2,ДАННЫЕ!AI1703=2,ДАННЫЕ!AJ1703=2,ДАННЫЕ!AK1703=2,ДАННЫЕ!AP1703=2,ДАННЫЕ!AQ1703=2,ДАННЫЕ!AR1703=2,ДАННЫЕ!$AM1703=2,ДАННЫЕ!$AN1703=2,ДАННЫЕ!AS1703=2,ДАННЫЕ!AT1703=2),2,0)&amp;"t"&amp;IF(T1703&gt;0,"1"&amp;T1703,"00")&amp;"f"&amp;IF(ДАННЫЕ!$AC1703,"1"&amp;ДАННЫЕ!$AC1703,"00")&amp;"b"&amp;IF(ДАННЫЕ!$AD1703,"1"&amp;ДАННЫЕ!$AD1703,"00")&amp;"g"&amp;IF(ДАННЫЕ!$AF1703,"1"&amp;ДАННЫЕ!$AF1703,"00")&amp;"c"&amp;IF(ДАННЫЕ!$AG1703,"1"&amp;ДАННЫЕ!$AG1703,"00")&amp;"i"&amp;IF(ДАННЫЕ!$AH1703,"1"&amp;ДАННЫЕ!$AH1703,"00")&amp;"r"&amp;IF(ДАННЫЕ!$AL1703,"1"&amp;ДАННЫЕ!$AL1703,"00")&amp;"m"&amp;IF(ДАННЫЕ!$AI1703,"1"&amp;ДАННЫЕ!$AI1703,"00")&amp;"hS"&amp;IF(ДАННЫЕ!$AJ1703,"1"&amp;ДАННЫЕ!$AJ1703,"00")&amp;"hZ"&amp;IF(ДАННЫЕ!$AK1703,"1"&amp;ДАННЫЕ!$AK1703,"00")&amp;"p"&amp;IF(ДАННЫЕ!$AP1703,"1"&amp;ДАННЫЕ!$AP1703,"00")&amp;"k"&amp;IF(ДАННЫЕ!$AQ1703,"1"&amp;ДАННЫЕ!$AQ1703,"00")&amp;"z"&amp;IF(ДАННЫЕ!$AR1703,"1"&amp;ДАННЫЕ!$AR1703,"00")&amp;"j"&amp;IF(ДАННЫЕ!$AM1703,"1"&amp;ДАННЫЕ!$AM1703,"00")&amp;"n"&amp;IF(ДАННЫЕ!$AN1703,"1"&amp;ДАННЫЕ!$AN1703,"00")&amp;"E"&amp;ДАННЫЕ!BI1703&amp;"L"&amp;ДАННЫЕ!AO1703&amp;"h"&amp;IF(ДАННЫЕ!$AU1703&gt;0,1,0)&amp;"v"&amp;IF(ДАННЫЕ!$AW1703&gt;0,1,0)&amp;"a"&amp;IF(ДАННЫЕ!$AS1703,"1"&amp;ДАННЫЕ!$AS1703,"00")&amp;"s"&amp;IF(ДАННЫЕ!$AT1703,"1"&amp;ДАННЫЕ!$AT1703,"00")&amp;"u"&amp;IF(ДАННЫЕ!$CJ1703&gt;0,1,0)&amp;"y"&amp;B1703&amp;"d"&amp;H1703&amp;"e"&amp;F1703&amp;G1703</f>
        <v>x0w00t00f00b00g00c00i00r00m00hS00hZ00p00k00z00j00n00ELh0v0a00s00u0y0de</v>
      </c>
      <c r="L1703" s="28" t="str">
        <f ca="1">ДАННЫЕ!$I1703&amp;"VN"&amp;IF(ДАННЫЕ!AW1703&gt;0,11,10)&amp;"CD"&amp;IF(ДАННЫЕ!BF1703&gt;500,16,IF(ДАННЫЕ!BF1703&gt;350,15,IF(ДАННЫЕ!BF1703&gt;=200,14,IF(ДАННЫЕ!BF1703&gt;=100,13,IF(ДАННЫЕ!BF1703&gt;=50,12,IF(ДАННЫЕ!BF1703&gt;0,11,10))))))&amp;"AR"&amp;IF(ДАННЫЕ!BX1703&gt;0,1,0)&amp;"GD"&amp;B1703&amp;"VV"&amp;IF(E1703&gt;=5,IF(E1703&lt;18,1,0),0)</f>
        <v>VN10CD10AR0GD0VV0</v>
      </c>
      <c r="M1703" s="28" t="str">
        <f>ДАННЫЕ!$I1703&amp;"b"&amp;ДАННЫЕ!$BI1703&amp;"r"&amp;ДАННЫЕ!$BJ1703&amp;"CD"&amp;IF(ДАННЫЕ!BF1703&gt;0,IF(ДАННЫЕ!BF1703&lt;200,1,IF(ДАННЫЕ!BF1703&lt;350,2,3)),0)&amp;"h"&amp;IF(ДАННЫЕ!$BK1703+ДАННЫЕ!$BL1703+ДАННЫЕ!$BM1703&gt;0,1,0)&amp;"x"&amp;ДАННЫЕ!$BK1703&amp;"y"&amp;ДАННЫЕ!$BL1703&amp;"z"&amp;ДАННЫЕ!$BM1703&amp;"c"&amp;IF(ДАННЫЕ!$BK1703+ДАННЫЕ!$BL1703+ДАННЫЕ!$BM1703=3,1,0)&amp;"a"&amp;IF(ДАННЫЕ!$BQ1703+ДАННЫЕ!$BR1703&gt;0,1,0)&amp;"d"&amp;ДАННЫЕ!$BQ1703&amp;"v"&amp;ДАННЫЕ!$BR1703&amp;"p"&amp;ДАННЫЕ!$BS1703&amp;"n"&amp;ДАННЫЕ!$BU1703&amp;"t"&amp;ДАННЫЕ!$BV1703&amp;"o"&amp;ДАННЫЕ!$BT1703&amp;"l"&amp;IF(ДАННЫЕ!$BN1703&gt;0,1,0)&amp;ДАННЫЕ!$BN1703&amp;"g"&amp;ДАННЫЕ!$BO1703&amp;"s"&amp;ДАННЫЕ!$BP1703&amp;"DZ"&amp;IF(ДАННЫЕ!B1703-ДАННЫЕ!G1703 &lt; 60,IF(ДАННЫЕ!B1703-ДАННЫЕ!G1703 &gt;= 0,1,0),0)&amp;"u"&amp;IF(ДАННЫЕ!$CJ1703&gt;0,1,0)</f>
        <v>brCD0h0xyzc0a0dvpntol0gsDZ1u0</v>
      </c>
      <c r="N1703" s="28" t="str">
        <f ca="1">ДАННЫЕ!$F1703&amp;ДАННЫЕ!$I1703&amp;"g"&amp;B1703&amp;"cf"&amp;D1703&amp;"a"&amp;IF(ДАННЫЕ!$BX1703&gt;0,1,0)&amp;IF(ДАННЫЕ!$BF1703&gt;500,1,IF(ДАННЫЕ!$BF1703&gt;350,2,IF(ДАННЫЕ!$BF1703&gt;=200,3,IF(ДАННЫЕ!$BF1703&gt;=100,4,IF(ДАННЫЕ!$BF1703&gt;=50,5,IF(ДАННЫЕ!$BF1703&lt;50,6,0))))))&amp;"AR"&amp;IF(DATEDIF(ДАННЫЕ!$BX1703,ДАННЫЕ!$F$1,"y")&gt;1,1,0)&amp;"VG"&amp;IF(ДАННЫЕ!$BH1703="0",1,0)&amp;"o"&amp;IF(T1703+ДАННЫЕ!$AF1703+ДАННЫЕ!$AG1703+ДАННЫЕ!$AH1703+ДАННЫЕ!$AI1703+ДАННЫЕ!$AJ1703+ДАННЫЕ!$AP1703+ДАННЫЕ!$AQ1703+ДАННЫЕ!$AR1703+ДАННЫЕ!$AU1703+ДАННЫЕ!$AW1703+ДАННЫЕ!$AS1703+ДАННЫЕ!$AT1703&gt;0,1,0)&amp;"x"&amp;ДАННЫЕ!$AG1703&amp;"p"&amp;IF(ДАННЫЕ!$BY1703&gt;0,1,0)&amp;"v"&amp;IF(ДАННЫЕ!$BZ1703&gt;0,1,0)&amp;"n"&amp;ДАННЫЕ!$CA1703&amp;"t"&amp;ДАННЫЕ!$AY1703&amp;"k"&amp;ДАННЫЕ!$CB1703&amp;"q"&amp;ДАННЫЕ!$CC1703&amp;"w"&amp;ДАННЫЕ!$CD1703&amp;"e"&amp;ДАННЫЕ!$CE1703&amp;"m"&amp;ДАННЫЕ!$CF1703&amp;"c"&amp;ДАННЫЕ!$CG1703&amp;"z"&amp;ДАННЫЕ!$CH1703&amp;"d"&amp;IF(H1703=4,1,0)&amp;"s"&amp;IF(ДАННЫЕ!$J1703=1,0,1)&amp;"u"&amp;IF(ДАННЫЕ!$CJ1703&gt;0,1,0)</f>
        <v>g0cf0a06AR1VG0o0xp0v0ntkqwemczd0s1u0</v>
      </c>
      <c r="O1703" s="28" t="str">
        <f>ДАННЫЕ!$I1703&amp;"g"&amp;B1703&amp;A1703&amp;"f"&amp;P1703&amp;"c"&amp;IF(ДАННЫЕ!$U1703&gt;0,1,0)&amp;"s"&amp;IF(ДАННЫЕ!$Q1703&gt;0,IF(YEAR(ДАННЫЕ!$F$1)=YEAR(ДАННЫЕ!$Q1703),IF(MONTH(ДАННЫЕ!$F$1)=MONTH(ДАННЫЕ!$Q1703),111,11),1),0)&amp;"i"&amp;IF(ДАННЫЕ!$R1703+ДАННЫЕ!$S1703+ДАННЫЕ!$T1703=0,0,1)&amp;"h"&amp;IF(ДАННЫЕ!$P1703&gt;0,1,0)&amp;"p"&amp;IF(ДАННЫЕ!$CI1703&gt;0,IF(YEAR(ДАННЫЕ!$F$1)=YEAR(ДАННЫЕ!$CI1703),IF(MONTH(ДАННЫЕ!$F$1)=MONTH(ДАННЫЕ!$CI1703),111,11),1),0)&amp;"d"&amp;IF(ДАННЫЕ!$CJ1703&gt;0,IF(YEAR(ДАННЫЕ!$F$1)=YEAR(ДАННЫЕ!$CJ1703),IF(MONTH(ДАННЫЕ!$F$1)=MONTH(ДАННЫЕ!$CJ1703),111,11),1),0)&amp;"o"&amp;IF(ДАННЫЕ!$CK1703&gt;0,IF(MONTH(ДАННЫЕ!$F$1)=MONTH(ДАННЫЕ!$CK1703),111,11),0)&amp;"v"&amp;IF(ДАННЫЕ!$BE1703&gt;0,IF(MONTH(ДАННЫЕ!$F$1)=MONTH(ДАННЫЕ!$BE1703),111,11),0)</f>
        <v>g00f0c0s0i0h0p0d0o0v0</v>
      </c>
      <c r="P1703" s="15">
        <f t="shared" si="80"/>
        <v>0</v>
      </c>
      <c r="Q1703" s="15">
        <f>IF(ДАННЫЕ!$F$1&gt;ДАННЫЕ!$N1703,IF(YEAR(ДАННЫЕ!$F$1)=YEAR(ДАННЫЕ!M1703),1,0),0)</f>
        <v>0</v>
      </c>
      <c r="R1703" s="15">
        <f>IF(ДАННЫЕ!$F$1&gt;ДАННЫЕ!$N1703,IF(YEAR(ДАННЫЕ!$F$1)=YEAR(ДАННЫЕ!N1703),1,0),0)</f>
        <v>0</v>
      </c>
      <c r="S1703" s="15">
        <f>IF(ДАННЫЕ!$AA1703="2А",1,IF(ДАННЫЕ!$AA1703="2Б",2,IF(ДАННЫЕ!$AA1703="2В",3,IF(ДАННЫЕ!$AA1703=3,4,IF(ДАННЫЕ!$AA1703="4А",5,IF(ДАННЫЕ!$AA1703="4Б",6,IF(ДАННЫЕ!$AA1703="4В",7,IF(ДАННЫЕ!$AA1703=5,8,0))))))))</f>
        <v>0</v>
      </c>
      <c r="T1703" s="15">
        <f>IF(OR(ДАННЫЕ!$AC1703=2,ДАННЫЕ!$AD1703=2,ДАННЫЕ!$AE1703=2),2,IF(OR(ДАННЫЕ!$AC1703=1,ДАННЫЕ!$AD1703=1,ДАННЫЕ!$AE1703=1),1,0))</f>
        <v>0</v>
      </c>
    </row>
    <row r="1704" spans="1:20" x14ac:dyDescent="0.2">
      <c r="A1704" s="78">
        <f>IF(B1704&gt;0,IF(MONTH(ДАННЫЕ!$F$1)=MONTH(ДАННЫЕ!$B1704),1,0),0)</f>
        <v>0</v>
      </c>
      <c r="B1704" s="14">
        <f>IF(ДАННЫЕ!$B1704&gt;0,IF(YEAR(ДАННЫЕ!$F$1)=YEAR(ДАННЫЕ!$B1704),1,0),0)</f>
        <v>0</v>
      </c>
      <c r="C1704" s="14">
        <f>IF(ДАННЫЕ!$CM1704&gt;0,IF(YEAR(ДАННЫЕ!$F$1)=YEAR(ДАННЫЕ!$CM1704),1,0),0)</f>
        <v>0</v>
      </c>
      <c r="D1704" s="14">
        <f>IF(ДАННЫЕ!$CJ1704&gt;0,IF(ДАННЫЕ!$CL1704&gt;ДАННЫЕ!$F$1,1,IF(ДАННЫЕ!$CL1704&gt;0,0,1)),0)</f>
        <v>0</v>
      </c>
      <c r="E1704" s="43" t="str">
        <f ca="1">IF(ДАННЫЕ!$F$1&gt;0,IF(ДАННЫЕ!$G1704&gt;0,DATEDIF(ДАННЫЕ!$G1704,ДАННЫЕ!$F$1,"y"),""),IF(ДАННЫЕ!$G1704&gt;0,DATEDIF(ДАННЫЕ!$G1704,TODAY(),"y"),""))</f>
        <v/>
      </c>
      <c r="F1704" s="43" t="str">
        <f xml:space="preserve"> IF(ДАННЫЕ!$F1704="М",IF(E1704&gt;=18,IF(E1704&lt;60,1,""),""),"")&amp;IF(ДАННЫЕ!$F1704="Ж",IF(E1704&gt;=18,IF(E1704&lt;55,1,""),""),"")</f>
        <v/>
      </c>
      <c r="G1704" s="43" t="str">
        <f xml:space="preserve"> IF(ДАННЫЕ!$F1704="М",IF(E1704&gt;=60,2,""),"")&amp;IF(ДАННЫЕ!$F1704="Ж",IF(E1704&gt;=55,2,""),"")</f>
        <v/>
      </c>
      <c r="H1704" s="43" t="str">
        <f t="shared" ca="1" si="78"/>
        <v/>
      </c>
      <c r="I1704" s="43" t="str">
        <f t="shared" ca="1" si="79"/>
        <v>03</v>
      </c>
      <c r="J1704" s="28" t="str">
        <f ca="1">ДАННЫЕ!$F1704&amp;H1704&amp;I1704&amp;ДАННЫЕ!$I1704&amp;"m"&amp;IF(ДАННЫЕ!$I1704&gt;0,IF(ДАННЫЕ!$J1704&gt;0,0,1),"")&amp;"f"&amp;IF(ДАННЫЕ!$R1704&gt;0,IF(YEAR(ДАННЫЕ!$F$1)=YEAR(ДАННЫЕ!$R1704),1,0),0)&amp;"z"&amp;ДАННЫЕ!$R1704&amp;"p"&amp;ДАННЫЕ!$S1704&amp;"i"&amp;ДАННЫЕ!$T1704&amp;"h"&amp;ДАННЫЕ!$K1704&amp;"be"&amp;ДАННЫЕ!$BI1704&amp;"CD"&amp;IF(ДАННЫЕ!BF1704&gt;500,4,IF(ДАННЫЕ!BF1704&gt;350,3,IF(ДАННЫЕ!BF1704&gt;200,2,IF(ДАННЫЕ!BF1704&gt;0,1,0))))&amp;"g"&amp;B1704&amp;"d"&amp;H1704&amp;"l"&amp;ДАННЫЕ!AT1704&amp;"a"&amp;ДАННЫЕ!$V1704&amp;"v"&amp;R1704&amp;"k"&amp;ДАННЫЕ!$U1704&amp;"s"&amp;ДАННЫЕ!$Y1704&amp;"t"&amp;ДАННЫЕ!$X1704&amp;"b"&amp;IF(ДАННЫЕ!$Q1704&gt;1,1,0)&amp;"PP"&amp;ДАННЫЕ!Z1704&amp;"c"&amp;S1704&amp;"x"&amp;IF(ДАННЫЕ!$BY1704&gt;0,IF(YEAR(ДАННЫЕ!$F$1)=YEAR(ДАННЫЕ!$BY1704),1,0),0)&amp;"n"&amp;IF(ДАННЫЕ!$BZ1704&gt;0,IF(YEAR(ДАННЫЕ!$F$1)=YEAR(ДАННЫЕ!$BZ1704),1,0),0)&amp;"u"&amp;D1704&amp;"z"&amp;IF(ДАННЫЕ!$CL1704&gt;0,IF(YEAR(ДАННЫЕ!$F$1)&gt;YEAR(ДАННЫЕ!$CL1704),11,12),0)</f>
        <v>03mf0zpihbeCD0g0dlav0kstb0PPc0x0n0u0z0</v>
      </c>
      <c r="K1704" s="28" t="str">
        <f ca="1">ДАННЫЕ!$I1704&amp;"x"&amp;B1704&amp;"w"&amp;IF(T1704+ДАННЫЕ!AD1704+ДАННЫЕ!AE1704+ДАННЫЕ!AF1704+ДАННЫЕ!AG1704+ДАННЫЕ!AH1704+ДАННЫЕ!$AL1704+ДАННЫЕ!AI1704+ДАННЫЕ!AJ1704+ДАННЫЕ!AK1704+ДАННЫЕ!AP1704+ДАННЫЕ!AQ1704+ДАННЫЕ!AR1704+ДАННЫЕ!$AM1704+ДАННЫЕ!$AN1704+ДАННЫЕ!AS1704+ДАННЫЕ!AT1704&gt;0,1,0)&amp;IF(OR(T1704=2,ДАННЫЕ!AD1704=2,ДАННЫЕ!AE1704=2,ДАННЫЕ!AF1704=2,ДАННЫЕ!AG1704=2,ДАННЫЕ!AH1704=2,ДАННЫЕ!$AL1704=2,ДАННЫЕ!AI1704=2,ДАННЫЕ!AJ1704=2,ДАННЫЕ!AK1704=2,ДАННЫЕ!AP1704=2,ДАННЫЕ!AQ1704=2,ДАННЫЕ!AR1704=2,ДАННЫЕ!$AM1704=2,ДАННЫЕ!$AN1704=2,ДАННЫЕ!AS1704=2,ДАННЫЕ!AT1704=2),2,0)&amp;"t"&amp;IF(T1704&gt;0,"1"&amp;T1704,"00")&amp;"f"&amp;IF(ДАННЫЕ!$AC1704,"1"&amp;ДАННЫЕ!$AC1704,"00")&amp;"b"&amp;IF(ДАННЫЕ!$AD1704,"1"&amp;ДАННЫЕ!$AD1704,"00")&amp;"g"&amp;IF(ДАННЫЕ!$AF1704,"1"&amp;ДАННЫЕ!$AF1704,"00")&amp;"c"&amp;IF(ДАННЫЕ!$AG1704,"1"&amp;ДАННЫЕ!$AG1704,"00")&amp;"i"&amp;IF(ДАННЫЕ!$AH1704,"1"&amp;ДАННЫЕ!$AH1704,"00")&amp;"r"&amp;IF(ДАННЫЕ!$AL1704,"1"&amp;ДАННЫЕ!$AL1704,"00")&amp;"m"&amp;IF(ДАННЫЕ!$AI1704,"1"&amp;ДАННЫЕ!$AI1704,"00")&amp;"hS"&amp;IF(ДАННЫЕ!$AJ1704,"1"&amp;ДАННЫЕ!$AJ1704,"00")&amp;"hZ"&amp;IF(ДАННЫЕ!$AK1704,"1"&amp;ДАННЫЕ!$AK1704,"00")&amp;"p"&amp;IF(ДАННЫЕ!$AP1704,"1"&amp;ДАННЫЕ!$AP1704,"00")&amp;"k"&amp;IF(ДАННЫЕ!$AQ1704,"1"&amp;ДАННЫЕ!$AQ1704,"00")&amp;"z"&amp;IF(ДАННЫЕ!$AR1704,"1"&amp;ДАННЫЕ!$AR1704,"00")&amp;"j"&amp;IF(ДАННЫЕ!$AM1704,"1"&amp;ДАННЫЕ!$AM1704,"00")&amp;"n"&amp;IF(ДАННЫЕ!$AN1704,"1"&amp;ДАННЫЕ!$AN1704,"00")&amp;"E"&amp;ДАННЫЕ!BI1704&amp;"L"&amp;ДАННЫЕ!AO1704&amp;"h"&amp;IF(ДАННЫЕ!$AU1704&gt;0,1,0)&amp;"v"&amp;IF(ДАННЫЕ!$AW1704&gt;0,1,0)&amp;"a"&amp;IF(ДАННЫЕ!$AS1704,"1"&amp;ДАННЫЕ!$AS1704,"00")&amp;"s"&amp;IF(ДАННЫЕ!$AT1704,"1"&amp;ДАННЫЕ!$AT1704,"00")&amp;"u"&amp;IF(ДАННЫЕ!$CJ1704&gt;0,1,0)&amp;"y"&amp;B1704&amp;"d"&amp;H1704&amp;"e"&amp;F1704&amp;G1704</f>
        <v>x0w00t00f00b00g00c00i00r00m00hS00hZ00p00k00z00j00n00ELh0v0a00s00u0y0de</v>
      </c>
      <c r="L1704" s="28" t="str">
        <f ca="1">ДАННЫЕ!$I1704&amp;"VN"&amp;IF(ДАННЫЕ!AW1704&gt;0,11,10)&amp;"CD"&amp;IF(ДАННЫЕ!BF1704&gt;500,16,IF(ДАННЫЕ!BF1704&gt;350,15,IF(ДАННЫЕ!BF1704&gt;=200,14,IF(ДАННЫЕ!BF1704&gt;=100,13,IF(ДАННЫЕ!BF1704&gt;=50,12,IF(ДАННЫЕ!BF1704&gt;0,11,10))))))&amp;"AR"&amp;IF(ДАННЫЕ!BX1704&gt;0,1,0)&amp;"GD"&amp;B1704&amp;"VV"&amp;IF(E1704&gt;=5,IF(E1704&lt;18,1,0),0)</f>
        <v>VN10CD10AR0GD0VV0</v>
      </c>
      <c r="M1704" s="28" t="str">
        <f>ДАННЫЕ!$I1704&amp;"b"&amp;ДАННЫЕ!$BI1704&amp;"r"&amp;ДАННЫЕ!$BJ1704&amp;"CD"&amp;IF(ДАННЫЕ!BF1704&gt;0,IF(ДАННЫЕ!BF1704&lt;200,1,IF(ДАННЫЕ!BF1704&lt;350,2,3)),0)&amp;"h"&amp;IF(ДАННЫЕ!$BK1704+ДАННЫЕ!$BL1704+ДАННЫЕ!$BM1704&gt;0,1,0)&amp;"x"&amp;ДАННЫЕ!$BK1704&amp;"y"&amp;ДАННЫЕ!$BL1704&amp;"z"&amp;ДАННЫЕ!$BM1704&amp;"c"&amp;IF(ДАННЫЕ!$BK1704+ДАННЫЕ!$BL1704+ДАННЫЕ!$BM1704=3,1,0)&amp;"a"&amp;IF(ДАННЫЕ!$BQ1704+ДАННЫЕ!$BR1704&gt;0,1,0)&amp;"d"&amp;ДАННЫЕ!$BQ1704&amp;"v"&amp;ДАННЫЕ!$BR1704&amp;"p"&amp;ДАННЫЕ!$BS1704&amp;"n"&amp;ДАННЫЕ!$BU1704&amp;"t"&amp;ДАННЫЕ!$BV1704&amp;"o"&amp;ДАННЫЕ!$BT1704&amp;"l"&amp;IF(ДАННЫЕ!$BN1704&gt;0,1,0)&amp;ДАННЫЕ!$BN1704&amp;"g"&amp;ДАННЫЕ!$BO1704&amp;"s"&amp;ДАННЫЕ!$BP1704&amp;"DZ"&amp;IF(ДАННЫЕ!B1704-ДАННЫЕ!G1704 &lt; 60,IF(ДАННЫЕ!B1704-ДАННЫЕ!G1704 &gt;= 0,1,0),0)&amp;"u"&amp;IF(ДАННЫЕ!$CJ1704&gt;0,1,0)</f>
        <v>brCD0h0xyzc0a0dvpntol0gsDZ1u0</v>
      </c>
      <c r="N1704" s="28" t="str">
        <f ca="1">ДАННЫЕ!$F1704&amp;ДАННЫЕ!$I1704&amp;"g"&amp;B1704&amp;"cf"&amp;D1704&amp;"a"&amp;IF(ДАННЫЕ!$BX1704&gt;0,1,0)&amp;IF(ДАННЫЕ!$BF1704&gt;500,1,IF(ДАННЫЕ!$BF1704&gt;350,2,IF(ДАННЫЕ!$BF1704&gt;=200,3,IF(ДАННЫЕ!$BF1704&gt;=100,4,IF(ДАННЫЕ!$BF1704&gt;=50,5,IF(ДАННЫЕ!$BF1704&lt;50,6,0))))))&amp;"AR"&amp;IF(DATEDIF(ДАННЫЕ!$BX1704,ДАННЫЕ!$F$1,"y")&gt;1,1,0)&amp;"VG"&amp;IF(ДАННЫЕ!$BH1704="0",1,0)&amp;"o"&amp;IF(T1704+ДАННЫЕ!$AF1704+ДАННЫЕ!$AG1704+ДАННЫЕ!$AH1704+ДАННЫЕ!$AI1704+ДАННЫЕ!$AJ1704+ДАННЫЕ!$AP1704+ДАННЫЕ!$AQ1704+ДАННЫЕ!$AR1704+ДАННЫЕ!$AU1704+ДАННЫЕ!$AW1704+ДАННЫЕ!$AS1704+ДАННЫЕ!$AT1704&gt;0,1,0)&amp;"x"&amp;ДАННЫЕ!$AG1704&amp;"p"&amp;IF(ДАННЫЕ!$BY1704&gt;0,1,0)&amp;"v"&amp;IF(ДАННЫЕ!$BZ1704&gt;0,1,0)&amp;"n"&amp;ДАННЫЕ!$CA1704&amp;"t"&amp;ДАННЫЕ!$AY1704&amp;"k"&amp;ДАННЫЕ!$CB1704&amp;"q"&amp;ДАННЫЕ!$CC1704&amp;"w"&amp;ДАННЫЕ!$CD1704&amp;"e"&amp;ДАННЫЕ!$CE1704&amp;"m"&amp;ДАННЫЕ!$CF1704&amp;"c"&amp;ДАННЫЕ!$CG1704&amp;"z"&amp;ДАННЫЕ!$CH1704&amp;"d"&amp;IF(H1704=4,1,0)&amp;"s"&amp;IF(ДАННЫЕ!$J1704=1,0,1)&amp;"u"&amp;IF(ДАННЫЕ!$CJ1704&gt;0,1,0)</f>
        <v>g0cf0a06AR1VG0o0xp0v0ntkqwemczd0s1u0</v>
      </c>
      <c r="O1704" s="28" t="str">
        <f>ДАННЫЕ!$I1704&amp;"g"&amp;B1704&amp;A1704&amp;"f"&amp;P1704&amp;"c"&amp;IF(ДАННЫЕ!$U1704&gt;0,1,0)&amp;"s"&amp;IF(ДАННЫЕ!$Q1704&gt;0,IF(YEAR(ДАННЫЕ!$F$1)=YEAR(ДАННЫЕ!$Q1704),IF(MONTH(ДАННЫЕ!$F$1)=MONTH(ДАННЫЕ!$Q1704),111,11),1),0)&amp;"i"&amp;IF(ДАННЫЕ!$R1704+ДАННЫЕ!$S1704+ДАННЫЕ!$T1704=0,0,1)&amp;"h"&amp;IF(ДАННЫЕ!$P1704&gt;0,1,0)&amp;"p"&amp;IF(ДАННЫЕ!$CI1704&gt;0,IF(YEAR(ДАННЫЕ!$F$1)=YEAR(ДАННЫЕ!$CI1704),IF(MONTH(ДАННЫЕ!$F$1)=MONTH(ДАННЫЕ!$CI1704),111,11),1),0)&amp;"d"&amp;IF(ДАННЫЕ!$CJ1704&gt;0,IF(YEAR(ДАННЫЕ!$F$1)=YEAR(ДАННЫЕ!$CJ1704),IF(MONTH(ДАННЫЕ!$F$1)=MONTH(ДАННЫЕ!$CJ1704),111,11),1),0)&amp;"o"&amp;IF(ДАННЫЕ!$CK1704&gt;0,IF(MONTH(ДАННЫЕ!$F$1)=MONTH(ДАННЫЕ!$CK1704),111,11),0)&amp;"v"&amp;IF(ДАННЫЕ!$BE1704&gt;0,IF(MONTH(ДАННЫЕ!$F$1)=MONTH(ДАННЫЕ!$BE1704),111,11),0)</f>
        <v>g00f0c0s0i0h0p0d0o0v0</v>
      </c>
      <c r="P1704" s="15">
        <f t="shared" si="80"/>
        <v>0</v>
      </c>
      <c r="Q1704" s="15">
        <f>IF(ДАННЫЕ!$F$1&gt;ДАННЫЕ!$N1704,IF(YEAR(ДАННЫЕ!$F$1)=YEAR(ДАННЫЕ!M1704),1,0),0)</f>
        <v>0</v>
      </c>
      <c r="R1704" s="15">
        <f>IF(ДАННЫЕ!$F$1&gt;ДАННЫЕ!$N1704,IF(YEAR(ДАННЫЕ!$F$1)=YEAR(ДАННЫЕ!N1704),1,0),0)</f>
        <v>0</v>
      </c>
      <c r="S1704" s="15">
        <f>IF(ДАННЫЕ!$AA1704="2А",1,IF(ДАННЫЕ!$AA1704="2Б",2,IF(ДАННЫЕ!$AA1704="2В",3,IF(ДАННЫЕ!$AA1704=3,4,IF(ДАННЫЕ!$AA1704="4А",5,IF(ДАННЫЕ!$AA1704="4Б",6,IF(ДАННЫЕ!$AA1704="4В",7,IF(ДАННЫЕ!$AA1704=5,8,0))))))))</f>
        <v>0</v>
      </c>
      <c r="T1704" s="15">
        <f>IF(OR(ДАННЫЕ!$AC1704=2,ДАННЫЕ!$AD1704=2,ДАННЫЕ!$AE1704=2),2,IF(OR(ДАННЫЕ!$AC1704=1,ДАННЫЕ!$AD1704=1,ДАННЫЕ!$AE1704=1),1,0))</f>
        <v>0</v>
      </c>
    </row>
    <row r="1705" spans="1:20" x14ac:dyDescent="0.2">
      <c r="A1705" s="78">
        <f>IF(B1705&gt;0,IF(MONTH(ДАННЫЕ!$F$1)=MONTH(ДАННЫЕ!$B1705),1,0),0)</f>
        <v>0</v>
      </c>
      <c r="B1705" s="14">
        <f>IF(ДАННЫЕ!$B1705&gt;0,IF(YEAR(ДАННЫЕ!$F$1)=YEAR(ДАННЫЕ!$B1705),1,0),0)</f>
        <v>0</v>
      </c>
      <c r="C1705" s="14">
        <f>IF(ДАННЫЕ!$CM1705&gt;0,IF(YEAR(ДАННЫЕ!$F$1)=YEAR(ДАННЫЕ!$CM1705),1,0),0)</f>
        <v>0</v>
      </c>
      <c r="D1705" s="14">
        <f>IF(ДАННЫЕ!$CJ1705&gt;0,IF(ДАННЫЕ!$CL1705&gt;ДАННЫЕ!$F$1,1,IF(ДАННЫЕ!$CL1705&gt;0,0,1)),0)</f>
        <v>0</v>
      </c>
      <c r="E1705" s="43" t="str">
        <f ca="1">IF(ДАННЫЕ!$F$1&gt;0,IF(ДАННЫЕ!$G1705&gt;0,DATEDIF(ДАННЫЕ!$G1705,ДАННЫЕ!$F$1,"y"),""),IF(ДАННЫЕ!$G1705&gt;0,DATEDIF(ДАННЫЕ!$G1705,TODAY(),"y"),""))</f>
        <v/>
      </c>
      <c r="F1705" s="43" t="str">
        <f xml:space="preserve"> IF(ДАННЫЕ!$F1705="М",IF(E1705&gt;=18,IF(E1705&lt;60,1,""),""),"")&amp;IF(ДАННЫЕ!$F1705="Ж",IF(E1705&gt;=18,IF(E1705&lt;55,1,""),""),"")</f>
        <v/>
      </c>
      <c r="G1705" s="43" t="str">
        <f xml:space="preserve"> IF(ДАННЫЕ!$F1705="М",IF(E1705&gt;=60,2,""),"")&amp;IF(ДАННЫЕ!$F1705="Ж",IF(E1705&gt;=55,2,""),"")</f>
        <v/>
      </c>
      <c r="H1705" s="43" t="str">
        <f t="shared" ca="1" si="78"/>
        <v/>
      </c>
      <c r="I1705" s="43" t="str">
        <f t="shared" ca="1" si="79"/>
        <v>03</v>
      </c>
      <c r="J1705" s="28" t="str">
        <f ca="1">ДАННЫЕ!$F1705&amp;H1705&amp;I1705&amp;ДАННЫЕ!$I1705&amp;"m"&amp;IF(ДАННЫЕ!$I1705&gt;0,IF(ДАННЫЕ!$J1705&gt;0,0,1),"")&amp;"f"&amp;IF(ДАННЫЕ!$R1705&gt;0,IF(YEAR(ДАННЫЕ!$F$1)=YEAR(ДАННЫЕ!$R1705),1,0),0)&amp;"z"&amp;ДАННЫЕ!$R1705&amp;"p"&amp;ДАННЫЕ!$S1705&amp;"i"&amp;ДАННЫЕ!$T1705&amp;"h"&amp;ДАННЫЕ!$K1705&amp;"be"&amp;ДАННЫЕ!$BI1705&amp;"CD"&amp;IF(ДАННЫЕ!BF1705&gt;500,4,IF(ДАННЫЕ!BF1705&gt;350,3,IF(ДАННЫЕ!BF1705&gt;200,2,IF(ДАННЫЕ!BF1705&gt;0,1,0))))&amp;"g"&amp;B1705&amp;"d"&amp;H1705&amp;"l"&amp;ДАННЫЕ!AT1705&amp;"a"&amp;ДАННЫЕ!$V1705&amp;"v"&amp;R1705&amp;"k"&amp;ДАННЫЕ!$U1705&amp;"s"&amp;ДАННЫЕ!$Y1705&amp;"t"&amp;ДАННЫЕ!$X1705&amp;"b"&amp;IF(ДАННЫЕ!$Q1705&gt;1,1,0)&amp;"PP"&amp;ДАННЫЕ!Z1705&amp;"c"&amp;S1705&amp;"x"&amp;IF(ДАННЫЕ!$BY1705&gt;0,IF(YEAR(ДАННЫЕ!$F$1)=YEAR(ДАННЫЕ!$BY1705),1,0),0)&amp;"n"&amp;IF(ДАННЫЕ!$BZ1705&gt;0,IF(YEAR(ДАННЫЕ!$F$1)=YEAR(ДАННЫЕ!$BZ1705),1,0),0)&amp;"u"&amp;D1705&amp;"z"&amp;IF(ДАННЫЕ!$CL1705&gt;0,IF(YEAR(ДАННЫЕ!$F$1)&gt;YEAR(ДАННЫЕ!$CL1705),11,12),0)</f>
        <v>03mf0zpihbeCD0g0dlav0kstb0PPc0x0n0u0z0</v>
      </c>
      <c r="K1705" s="28" t="str">
        <f ca="1">ДАННЫЕ!$I1705&amp;"x"&amp;B1705&amp;"w"&amp;IF(T1705+ДАННЫЕ!AD1705+ДАННЫЕ!AE1705+ДАННЫЕ!AF1705+ДАННЫЕ!AG1705+ДАННЫЕ!AH1705+ДАННЫЕ!$AL1705+ДАННЫЕ!AI1705+ДАННЫЕ!AJ1705+ДАННЫЕ!AK1705+ДАННЫЕ!AP1705+ДАННЫЕ!AQ1705+ДАННЫЕ!AR1705+ДАННЫЕ!$AM1705+ДАННЫЕ!$AN1705+ДАННЫЕ!AS1705+ДАННЫЕ!AT1705&gt;0,1,0)&amp;IF(OR(T1705=2,ДАННЫЕ!AD1705=2,ДАННЫЕ!AE1705=2,ДАННЫЕ!AF1705=2,ДАННЫЕ!AG1705=2,ДАННЫЕ!AH1705=2,ДАННЫЕ!$AL1705=2,ДАННЫЕ!AI1705=2,ДАННЫЕ!AJ1705=2,ДАННЫЕ!AK1705=2,ДАННЫЕ!AP1705=2,ДАННЫЕ!AQ1705=2,ДАННЫЕ!AR1705=2,ДАННЫЕ!$AM1705=2,ДАННЫЕ!$AN1705=2,ДАННЫЕ!AS1705=2,ДАННЫЕ!AT1705=2),2,0)&amp;"t"&amp;IF(T1705&gt;0,"1"&amp;T1705,"00")&amp;"f"&amp;IF(ДАННЫЕ!$AC1705,"1"&amp;ДАННЫЕ!$AC1705,"00")&amp;"b"&amp;IF(ДАННЫЕ!$AD1705,"1"&amp;ДАННЫЕ!$AD1705,"00")&amp;"g"&amp;IF(ДАННЫЕ!$AF1705,"1"&amp;ДАННЫЕ!$AF1705,"00")&amp;"c"&amp;IF(ДАННЫЕ!$AG1705,"1"&amp;ДАННЫЕ!$AG1705,"00")&amp;"i"&amp;IF(ДАННЫЕ!$AH1705,"1"&amp;ДАННЫЕ!$AH1705,"00")&amp;"r"&amp;IF(ДАННЫЕ!$AL1705,"1"&amp;ДАННЫЕ!$AL1705,"00")&amp;"m"&amp;IF(ДАННЫЕ!$AI1705,"1"&amp;ДАННЫЕ!$AI1705,"00")&amp;"hS"&amp;IF(ДАННЫЕ!$AJ1705,"1"&amp;ДАННЫЕ!$AJ1705,"00")&amp;"hZ"&amp;IF(ДАННЫЕ!$AK1705,"1"&amp;ДАННЫЕ!$AK1705,"00")&amp;"p"&amp;IF(ДАННЫЕ!$AP1705,"1"&amp;ДАННЫЕ!$AP1705,"00")&amp;"k"&amp;IF(ДАННЫЕ!$AQ1705,"1"&amp;ДАННЫЕ!$AQ1705,"00")&amp;"z"&amp;IF(ДАННЫЕ!$AR1705,"1"&amp;ДАННЫЕ!$AR1705,"00")&amp;"j"&amp;IF(ДАННЫЕ!$AM1705,"1"&amp;ДАННЫЕ!$AM1705,"00")&amp;"n"&amp;IF(ДАННЫЕ!$AN1705,"1"&amp;ДАННЫЕ!$AN1705,"00")&amp;"E"&amp;ДАННЫЕ!BI1705&amp;"L"&amp;ДАННЫЕ!AO1705&amp;"h"&amp;IF(ДАННЫЕ!$AU1705&gt;0,1,0)&amp;"v"&amp;IF(ДАННЫЕ!$AW1705&gt;0,1,0)&amp;"a"&amp;IF(ДАННЫЕ!$AS1705,"1"&amp;ДАННЫЕ!$AS1705,"00")&amp;"s"&amp;IF(ДАННЫЕ!$AT1705,"1"&amp;ДАННЫЕ!$AT1705,"00")&amp;"u"&amp;IF(ДАННЫЕ!$CJ1705&gt;0,1,0)&amp;"y"&amp;B1705&amp;"d"&amp;H1705&amp;"e"&amp;F1705&amp;G1705</f>
        <v>x0w00t00f00b00g00c00i00r00m00hS00hZ00p00k00z00j00n00ELh0v0a00s00u0y0de</v>
      </c>
      <c r="L1705" s="28" t="str">
        <f ca="1">ДАННЫЕ!$I1705&amp;"VN"&amp;IF(ДАННЫЕ!AW1705&gt;0,11,10)&amp;"CD"&amp;IF(ДАННЫЕ!BF1705&gt;500,16,IF(ДАННЫЕ!BF1705&gt;350,15,IF(ДАННЫЕ!BF1705&gt;=200,14,IF(ДАННЫЕ!BF1705&gt;=100,13,IF(ДАННЫЕ!BF1705&gt;=50,12,IF(ДАННЫЕ!BF1705&gt;0,11,10))))))&amp;"AR"&amp;IF(ДАННЫЕ!BX1705&gt;0,1,0)&amp;"GD"&amp;B1705&amp;"VV"&amp;IF(E1705&gt;=5,IF(E1705&lt;18,1,0),0)</f>
        <v>VN10CD10AR0GD0VV0</v>
      </c>
      <c r="M1705" s="28" t="str">
        <f>ДАННЫЕ!$I1705&amp;"b"&amp;ДАННЫЕ!$BI1705&amp;"r"&amp;ДАННЫЕ!$BJ1705&amp;"CD"&amp;IF(ДАННЫЕ!BF1705&gt;0,IF(ДАННЫЕ!BF1705&lt;200,1,IF(ДАННЫЕ!BF1705&lt;350,2,3)),0)&amp;"h"&amp;IF(ДАННЫЕ!$BK1705+ДАННЫЕ!$BL1705+ДАННЫЕ!$BM1705&gt;0,1,0)&amp;"x"&amp;ДАННЫЕ!$BK1705&amp;"y"&amp;ДАННЫЕ!$BL1705&amp;"z"&amp;ДАННЫЕ!$BM1705&amp;"c"&amp;IF(ДАННЫЕ!$BK1705+ДАННЫЕ!$BL1705+ДАННЫЕ!$BM1705=3,1,0)&amp;"a"&amp;IF(ДАННЫЕ!$BQ1705+ДАННЫЕ!$BR1705&gt;0,1,0)&amp;"d"&amp;ДАННЫЕ!$BQ1705&amp;"v"&amp;ДАННЫЕ!$BR1705&amp;"p"&amp;ДАННЫЕ!$BS1705&amp;"n"&amp;ДАННЫЕ!$BU1705&amp;"t"&amp;ДАННЫЕ!$BV1705&amp;"o"&amp;ДАННЫЕ!$BT1705&amp;"l"&amp;IF(ДАННЫЕ!$BN1705&gt;0,1,0)&amp;ДАННЫЕ!$BN1705&amp;"g"&amp;ДАННЫЕ!$BO1705&amp;"s"&amp;ДАННЫЕ!$BP1705&amp;"DZ"&amp;IF(ДАННЫЕ!B1705-ДАННЫЕ!G1705 &lt; 60,IF(ДАННЫЕ!B1705-ДАННЫЕ!G1705 &gt;= 0,1,0),0)&amp;"u"&amp;IF(ДАННЫЕ!$CJ1705&gt;0,1,0)</f>
        <v>brCD0h0xyzc0a0dvpntol0gsDZ1u0</v>
      </c>
      <c r="N1705" s="28" t="str">
        <f ca="1">ДАННЫЕ!$F1705&amp;ДАННЫЕ!$I1705&amp;"g"&amp;B1705&amp;"cf"&amp;D1705&amp;"a"&amp;IF(ДАННЫЕ!$BX1705&gt;0,1,0)&amp;IF(ДАННЫЕ!$BF1705&gt;500,1,IF(ДАННЫЕ!$BF1705&gt;350,2,IF(ДАННЫЕ!$BF1705&gt;=200,3,IF(ДАННЫЕ!$BF1705&gt;=100,4,IF(ДАННЫЕ!$BF1705&gt;=50,5,IF(ДАННЫЕ!$BF1705&lt;50,6,0))))))&amp;"AR"&amp;IF(DATEDIF(ДАННЫЕ!$BX1705,ДАННЫЕ!$F$1,"y")&gt;1,1,0)&amp;"VG"&amp;IF(ДАННЫЕ!$BH1705="0",1,0)&amp;"o"&amp;IF(T1705+ДАННЫЕ!$AF1705+ДАННЫЕ!$AG1705+ДАННЫЕ!$AH1705+ДАННЫЕ!$AI1705+ДАННЫЕ!$AJ1705+ДАННЫЕ!$AP1705+ДАННЫЕ!$AQ1705+ДАННЫЕ!$AR1705+ДАННЫЕ!$AU1705+ДАННЫЕ!$AW1705+ДАННЫЕ!$AS1705+ДАННЫЕ!$AT1705&gt;0,1,0)&amp;"x"&amp;ДАННЫЕ!$AG1705&amp;"p"&amp;IF(ДАННЫЕ!$BY1705&gt;0,1,0)&amp;"v"&amp;IF(ДАННЫЕ!$BZ1705&gt;0,1,0)&amp;"n"&amp;ДАННЫЕ!$CA1705&amp;"t"&amp;ДАННЫЕ!$AY1705&amp;"k"&amp;ДАННЫЕ!$CB1705&amp;"q"&amp;ДАННЫЕ!$CC1705&amp;"w"&amp;ДАННЫЕ!$CD1705&amp;"e"&amp;ДАННЫЕ!$CE1705&amp;"m"&amp;ДАННЫЕ!$CF1705&amp;"c"&amp;ДАННЫЕ!$CG1705&amp;"z"&amp;ДАННЫЕ!$CH1705&amp;"d"&amp;IF(H1705=4,1,0)&amp;"s"&amp;IF(ДАННЫЕ!$J1705=1,0,1)&amp;"u"&amp;IF(ДАННЫЕ!$CJ1705&gt;0,1,0)</f>
        <v>g0cf0a06AR1VG0o0xp0v0ntkqwemczd0s1u0</v>
      </c>
      <c r="O1705" s="28" t="str">
        <f>ДАННЫЕ!$I1705&amp;"g"&amp;B1705&amp;A1705&amp;"f"&amp;P1705&amp;"c"&amp;IF(ДАННЫЕ!$U1705&gt;0,1,0)&amp;"s"&amp;IF(ДАННЫЕ!$Q1705&gt;0,IF(YEAR(ДАННЫЕ!$F$1)=YEAR(ДАННЫЕ!$Q1705),IF(MONTH(ДАННЫЕ!$F$1)=MONTH(ДАННЫЕ!$Q1705),111,11),1),0)&amp;"i"&amp;IF(ДАННЫЕ!$R1705+ДАННЫЕ!$S1705+ДАННЫЕ!$T1705=0,0,1)&amp;"h"&amp;IF(ДАННЫЕ!$P1705&gt;0,1,0)&amp;"p"&amp;IF(ДАННЫЕ!$CI1705&gt;0,IF(YEAR(ДАННЫЕ!$F$1)=YEAR(ДАННЫЕ!$CI1705),IF(MONTH(ДАННЫЕ!$F$1)=MONTH(ДАННЫЕ!$CI1705),111,11),1),0)&amp;"d"&amp;IF(ДАННЫЕ!$CJ1705&gt;0,IF(YEAR(ДАННЫЕ!$F$1)=YEAR(ДАННЫЕ!$CJ1705),IF(MONTH(ДАННЫЕ!$F$1)=MONTH(ДАННЫЕ!$CJ1705),111,11),1),0)&amp;"o"&amp;IF(ДАННЫЕ!$CK1705&gt;0,IF(MONTH(ДАННЫЕ!$F$1)=MONTH(ДАННЫЕ!$CK1705),111,11),0)&amp;"v"&amp;IF(ДАННЫЕ!$BE1705&gt;0,IF(MONTH(ДАННЫЕ!$F$1)=MONTH(ДАННЫЕ!$BE1705),111,11),0)</f>
        <v>g00f0c0s0i0h0p0d0o0v0</v>
      </c>
      <c r="P1705" s="15">
        <f t="shared" si="80"/>
        <v>0</v>
      </c>
      <c r="Q1705" s="15">
        <f>IF(ДАННЫЕ!$F$1&gt;ДАННЫЕ!$N1705,IF(YEAR(ДАННЫЕ!$F$1)=YEAR(ДАННЫЕ!M1705),1,0),0)</f>
        <v>0</v>
      </c>
      <c r="R1705" s="15">
        <f>IF(ДАННЫЕ!$F$1&gt;ДАННЫЕ!$N1705,IF(YEAR(ДАННЫЕ!$F$1)=YEAR(ДАННЫЕ!N1705),1,0),0)</f>
        <v>0</v>
      </c>
      <c r="S1705" s="15">
        <f>IF(ДАННЫЕ!$AA1705="2А",1,IF(ДАННЫЕ!$AA1705="2Б",2,IF(ДАННЫЕ!$AA1705="2В",3,IF(ДАННЫЕ!$AA1705=3,4,IF(ДАННЫЕ!$AA1705="4А",5,IF(ДАННЫЕ!$AA1705="4Б",6,IF(ДАННЫЕ!$AA1705="4В",7,IF(ДАННЫЕ!$AA1705=5,8,0))))))))</f>
        <v>0</v>
      </c>
      <c r="T1705" s="15">
        <f>IF(OR(ДАННЫЕ!$AC1705=2,ДАННЫЕ!$AD1705=2,ДАННЫЕ!$AE1705=2),2,IF(OR(ДАННЫЕ!$AC1705=1,ДАННЫЕ!$AD1705=1,ДАННЫЕ!$AE1705=1),1,0))</f>
        <v>0</v>
      </c>
    </row>
    <row r="1706" spans="1:20" x14ac:dyDescent="0.2">
      <c r="A1706" s="78">
        <f>IF(B1706&gt;0,IF(MONTH(ДАННЫЕ!$F$1)=MONTH(ДАННЫЕ!$B1706),1,0),0)</f>
        <v>0</v>
      </c>
      <c r="B1706" s="14">
        <f>IF(ДАННЫЕ!$B1706&gt;0,IF(YEAR(ДАННЫЕ!$F$1)=YEAR(ДАННЫЕ!$B1706),1,0),0)</f>
        <v>0</v>
      </c>
      <c r="C1706" s="14">
        <f>IF(ДАННЫЕ!$CM1706&gt;0,IF(YEAR(ДАННЫЕ!$F$1)=YEAR(ДАННЫЕ!$CM1706),1,0),0)</f>
        <v>0</v>
      </c>
      <c r="D1706" s="14">
        <f>IF(ДАННЫЕ!$CJ1706&gt;0,IF(ДАННЫЕ!$CL1706&gt;ДАННЫЕ!$F$1,1,IF(ДАННЫЕ!$CL1706&gt;0,0,1)),0)</f>
        <v>0</v>
      </c>
      <c r="E1706" s="43" t="str">
        <f ca="1">IF(ДАННЫЕ!$F$1&gt;0,IF(ДАННЫЕ!$G1706&gt;0,DATEDIF(ДАННЫЕ!$G1706,ДАННЫЕ!$F$1,"y"),""),IF(ДАННЫЕ!$G1706&gt;0,DATEDIF(ДАННЫЕ!$G1706,TODAY(),"y"),""))</f>
        <v/>
      </c>
      <c r="F1706" s="43" t="str">
        <f xml:space="preserve"> IF(ДАННЫЕ!$F1706="М",IF(E1706&gt;=18,IF(E1706&lt;60,1,""),""),"")&amp;IF(ДАННЫЕ!$F1706="Ж",IF(E1706&gt;=18,IF(E1706&lt;55,1,""),""),"")</f>
        <v/>
      </c>
      <c r="G1706" s="43" t="str">
        <f xml:space="preserve"> IF(ДАННЫЕ!$F1706="М",IF(E1706&gt;=60,2,""),"")&amp;IF(ДАННЫЕ!$F1706="Ж",IF(E1706&gt;=55,2,""),"")</f>
        <v/>
      </c>
      <c r="H1706" s="43" t="str">
        <f t="shared" ref="H1706:H1769" ca="1" si="81">IF(E1706&lt;0,"-1",IF(E1706&lt;1,11,IF(E1706&lt;3,12,IF(E1706&lt;5,13,IF(E1706&lt;10,14,IF(E1706&lt;15,15,IF(E1706&lt;18,16,"")))))))</f>
        <v/>
      </c>
      <c r="I1706" s="43" t="str">
        <f t="shared" ref="I1706:I1769" ca="1" si="82">IF(E1706&gt;=60,"03",IF(E1706&gt;=50,"02",IF(E1706&gt;=45,"01",IF(E1706&gt;=35,9,IF(E1706&gt;=25,8,IF(E1706&gt;=18,7,""))))))</f>
        <v>03</v>
      </c>
      <c r="J1706" s="28" t="str">
        <f ca="1">ДАННЫЕ!$F1706&amp;H1706&amp;I1706&amp;ДАННЫЕ!$I1706&amp;"m"&amp;IF(ДАННЫЕ!$I1706&gt;0,IF(ДАННЫЕ!$J1706&gt;0,0,1),"")&amp;"f"&amp;IF(ДАННЫЕ!$R1706&gt;0,IF(YEAR(ДАННЫЕ!$F$1)=YEAR(ДАННЫЕ!$R1706),1,0),0)&amp;"z"&amp;ДАННЫЕ!$R1706&amp;"p"&amp;ДАННЫЕ!$S1706&amp;"i"&amp;ДАННЫЕ!$T1706&amp;"h"&amp;ДАННЫЕ!$K1706&amp;"be"&amp;ДАННЫЕ!$BI1706&amp;"CD"&amp;IF(ДАННЫЕ!BF1706&gt;500,4,IF(ДАННЫЕ!BF1706&gt;350,3,IF(ДАННЫЕ!BF1706&gt;200,2,IF(ДАННЫЕ!BF1706&gt;0,1,0))))&amp;"g"&amp;B1706&amp;"d"&amp;H1706&amp;"l"&amp;ДАННЫЕ!AT1706&amp;"a"&amp;ДАННЫЕ!$V1706&amp;"v"&amp;R1706&amp;"k"&amp;ДАННЫЕ!$U1706&amp;"s"&amp;ДАННЫЕ!$Y1706&amp;"t"&amp;ДАННЫЕ!$X1706&amp;"b"&amp;IF(ДАННЫЕ!$Q1706&gt;1,1,0)&amp;"PP"&amp;ДАННЫЕ!Z1706&amp;"c"&amp;S1706&amp;"x"&amp;IF(ДАННЫЕ!$BY1706&gt;0,IF(YEAR(ДАННЫЕ!$F$1)=YEAR(ДАННЫЕ!$BY1706),1,0),0)&amp;"n"&amp;IF(ДАННЫЕ!$BZ1706&gt;0,IF(YEAR(ДАННЫЕ!$F$1)=YEAR(ДАННЫЕ!$BZ1706),1,0),0)&amp;"u"&amp;D1706&amp;"z"&amp;IF(ДАННЫЕ!$CL1706&gt;0,IF(YEAR(ДАННЫЕ!$F$1)&gt;YEAR(ДАННЫЕ!$CL1706),11,12),0)</f>
        <v>03mf0zpihbeCD0g0dlav0kstb0PPc0x0n0u0z0</v>
      </c>
      <c r="K1706" s="28" t="str">
        <f ca="1">ДАННЫЕ!$I1706&amp;"x"&amp;B1706&amp;"w"&amp;IF(T1706+ДАННЫЕ!AD1706+ДАННЫЕ!AE1706+ДАННЫЕ!AF1706+ДАННЫЕ!AG1706+ДАННЫЕ!AH1706+ДАННЫЕ!$AL1706+ДАННЫЕ!AI1706+ДАННЫЕ!AJ1706+ДАННЫЕ!AK1706+ДАННЫЕ!AP1706+ДАННЫЕ!AQ1706+ДАННЫЕ!AR1706+ДАННЫЕ!$AM1706+ДАННЫЕ!$AN1706+ДАННЫЕ!AS1706+ДАННЫЕ!AT1706&gt;0,1,0)&amp;IF(OR(T1706=2,ДАННЫЕ!AD1706=2,ДАННЫЕ!AE1706=2,ДАННЫЕ!AF1706=2,ДАННЫЕ!AG1706=2,ДАННЫЕ!AH1706=2,ДАННЫЕ!$AL1706=2,ДАННЫЕ!AI1706=2,ДАННЫЕ!AJ1706=2,ДАННЫЕ!AK1706=2,ДАННЫЕ!AP1706=2,ДАННЫЕ!AQ1706=2,ДАННЫЕ!AR1706=2,ДАННЫЕ!$AM1706=2,ДАННЫЕ!$AN1706=2,ДАННЫЕ!AS1706=2,ДАННЫЕ!AT1706=2),2,0)&amp;"t"&amp;IF(T1706&gt;0,"1"&amp;T1706,"00")&amp;"f"&amp;IF(ДАННЫЕ!$AC1706,"1"&amp;ДАННЫЕ!$AC1706,"00")&amp;"b"&amp;IF(ДАННЫЕ!$AD1706,"1"&amp;ДАННЫЕ!$AD1706,"00")&amp;"g"&amp;IF(ДАННЫЕ!$AF1706,"1"&amp;ДАННЫЕ!$AF1706,"00")&amp;"c"&amp;IF(ДАННЫЕ!$AG1706,"1"&amp;ДАННЫЕ!$AG1706,"00")&amp;"i"&amp;IF(ДАННЫЕ!$AH1706,"1"&amp;ДАННЫЕ!$AH1706,"00")&amp;"r"&amp;IF(ДАННЫЕ!$AL1706,"1"&amp;ДАННЫЕ!$AL1706,"00")&amp;"m"&amp;IF(ДАННЫЕ!$AI1706,"1"&amp;ДАННЫЕ!$AI1706,"00")&amp;"hS"&amp;IF(ДАННЫЕ!$AJ1706,"1"&amp;ДАННЫЕ!$AJ1706,"00")&amp;"hZ"&amp;IF(ДАННЫЕ!$AK1706,"1"&amp;ДАННЫЕ!$AK1706,"00")&amp;"p"&amp;IF(ДАННЫЕ!$AP1706,"1"&amp;ДАННЫЕ!$AP1706,"00")&amp;"k"&amp;IF(ДАННЫЕ!$AQ1706,"1"&amp;ДАННЫЕ!$AQ1706,"00")&amp;"z"&amp;IF(ДАННЫЕ!$AR1706,"1"&amp;ДАННЫЕ!$AR1706,"00")&amp;"j"&amp;IF(ДАННЫЕ!$AM1706,"1"&amp;ДАННЫЕ!$AM1706,"00")&amp;"n"&amp;IF(ДАННЫЕ!$AN1706,"1"&amp;ДАННЫЕ!$AN1706,"00")&amp;"E"&amp;ДАННЫЕ!BI1706&amp;"L"&amp;ДАННЫЕ!AO1706&amp;"h"&amp;IF(ДАННЫЕ!$AU1706&gt;0,1,0)&amp;"v"&amp;IF(ДАННЫЕ!$AW1706&gt;0,1,0)&amp;"a"&amp;IF(ДАННЫЕ!$AS1706,"1"&amp;ДАННЫЕ!$AS1706,"00")&amp;"s"&amp;IF(ДАННЫЕ!$AT1706,"1"&amp;ДАННЫЕ!$AT1706,"00")&amp;"u"&amp;IF(ДАННЫЕ!$CJ1706&gt;0,1,0)&amp;"y"&amp;B1706&amp;"d"&amp;H1706&amp;"e"&amp;F1706&amp;G1706</f>
        <v>x0w00t00f00b00g00c00i00r00m00hS00hZ00p00k00z00j00n00ELh0v0a00s00u0y0de</v>
      </c>
      <c r="L1706" s="28" t="str">
        <f ca="1">ДАННЫЕ!$I1706&amp;"VN"&amp;IF(ДАННЫЕ!AW1706&gt;0,11,10)&amp;"CD"&amp;IF(ДАННЫЕ!BF1706&gt;500,16,IF(ДАННЫЕ!BF1706&gt;350,15,IF(ДАННЫЕ!BF1706&gt;=200,14,IF(ДАННЫЕ!BF1706&gt;=100,13,IF(ДАННЫЕ!BF1706&gt;=50,12,IF(ДАННЫЕ!BF1706&gt;0,11,10))))))&amp;"AR"&amp;IF(ДАННЫЕ!BX1706&gt;0,1,0)&amp;"GD"&amp;B1706&amp;"VV"&amp;IF(E1706&gt;=5,IF(E1706&lt;18,1,0),0)</f>
        <v>VN10CD10AR0GD0VV0</v>
      </c>
      <c r="M1706" s="28" t="str">
        <f>ДАННЫЕ!$I1706&amp;"b"&amp;ДАННЫЕ!$BI1706&amp;"r"&amp;ДАННЫЕ!$BJ1706&amp;"CD"&amp;IF(ДАННЫЕ!BF1706&gt;0,IF(ДАННЫЕ!BF1706&lt;200,1,IF(ДАННЫЕ!BF1706&lt;350,2,3)),0)&amp;"h"&amp;IF(ДАННЫЕ!$BK1706+ДАННЫЕ!$BL1706+ДАННЫЕ!$BM1706&gt;0,1,0)&amp;"x"&amp;ДАННЫЕ!$BK1706&amp;"y"&amp;ДАННЫЕ!$BL1706&amp;"z"&amp;ДАННЫЕ!$BM1706&amp;"c"&amp;IF(ДАННЫЕ!$BK1706+ДАННЫЕ!$BL1706+ДАННЫЕ!$BM1706=3,1,0)&amp;"a"&amp;IF(ДАННЫЕ!$BQ1706+ДАННЫЕ!$BR1706&gt;0,1,0)&amp;"d"&amp;ДАННЫЕ!$BQ1706&amp;"v"&amp;ДАННЫЕ!$BR1706&amp;"p"&amp;ДАННЫЕ!$BS1706&amp;"n"&amp;ДАННЫЕ!$BU1706&amp;"t"&amp;ДАННЫЕ!$BV1706&amp;"o"&amp;ДАННЫЕ!$BT1706&amp;"l"&amp;IF(ДАННЫЕ!$BN1706&gt;0,1,0)&amp;ДАННЫЕ!$BN1706&amp;"g"&amp;ДАННЫЕ!$BO1706&amp;"s"&amp;ДАННЫЕ!$BP1706&amp;"DZ"&amp;IF(ДАННЫЕ!B1706-ДАННЫЕ!G1706 &lt; 60,IF(ДАННЫЕ!B1706-ДАННЫЕ!G1706 &gt;= 0,1,0),0)&amp;"u"&amp;IF(ДАННЫЕ!$CJ1706&gt;0,1,0)</f>
        <v>brCD0h0xyzc0a0dvpntol0gsDZ1u0</v>
      </c>
      <c r="N1706" s="28" t="str">
        <f ca="1">ДАННЫЕ!$F1706&amp;ДАННЫЕ!$I1706&amp;"g"&amp;B1706&amp;"cf"&amp;D1706&amp;"a"&amp;IF(ДАННЫЕ!$BX1706&gt;0,1,0)&amp;IF(ДАННЫЕ!$BF1706&gt;500,1,IF(ДАННЫЕ!$BF1706&gt;350,2,IF(ДАННЫЕ!$BF1706&gt;=200,3,IF(ДАННЫЕ!$BF1706&gt;=100,4,IF(ДАННЫЕ!$BF1706&gt;=50,5,IF(ДАННЫЕ!$BF1706&lt;50,6,0))))))&amp;"AR"&amp;IF(DATEDIF(ДАННЫЕ!$BX1706,ДАННЫЕ!$F$1,"y")&gt;1,1,0)&amp;"VG"&amp;IF(ДАННЫЕ!$BH1706="0",1,0)&amp;"o"&amp;IF(T1706+ДАННЫЕ!$AF1706+ДАННЫЕ!$AG1706+ДАННЫЕ!$AH1706+ДАННЫЕ!$AI1706+ДАННЫЕ!$AJ1706+ДАННЫЕ!$AP1706+ДАННЫЕ!$AQ1706+ДАННЫЕ!$AR1706+ДАННЫЕ!$AU1706+ДАННЫЕ!$AW1706+ДАННЫЕ!$AS1706+ДАННЫЕ!$AT1706&gt;0,1,0)&amp;"x"&amp;ДАННЫЕ!$AG1706&amp;"p"&amp;IF(ДАННЫЕ!$BY1706&gt;0,1,0)&amp;"v"&amp;IF(ДАННЫЕ!$BZ1706&gt;0,1,0)&amp;"n"&amp;ДАННЫЕ!$CA1706&amp;"t"&amp;ДАННЫЕ!$AY1706&amp;"k"&amp;ДАННЫЕ!$CB1706&amp;"q"&amp;ДАННЫЕ!$CC1706&amp;"w"&amp;ДАННЫЕ!$CD1706&amp;"e"&amp;ДАННЫЕ!$CE1706&amp;"m"&amp;ДАННЫЕ!$CF1706&amp;"c"&amp;ДАННЫЕ!$CG1706&amp;"z"&amp;ДАННЫЕ!$CH1706&amp;"d"&amp;IF(H1706=4,1,0)&amp;"s"&amp;IF(ДАННЫЕ!$J1706=1,0,1)&amp;"u"&amp;IF(ДАННЫЕ!$CJ1706&gt;0,1,0)</f>
        <v>g0cf0a06AR1VG0o0xp0v0ntkqwemczd0s1u0</v>
      </c>
      <c r="O1706" s="28" t="str">
        <f>ДАННЫЕ!$I1706&amp;"g"&amp;B1706&amp;A1706&amp;"f"&amp;P1706&amp;"c"&amp;IF(ДАННЫЕ!$U1706&gt;0,1,0)&amp;"s"&amp;IF(ДАННЫЕ!$Q1706&gt;0,IF(YEAR(ДАННЫЕ!$F$1)=YEAR(ДАННЫЕ!$Q1706),IF(MONTH(ДАННЫЕ!$F$1)=MONTH(ДАННЫЕ!$Q1706),111,11),1),0)&amp;"i"&amp;IF(ДАННЫЕ!$R1706+ДАННЫЕ!$S1706+ДАННЫЕ!$T1706=0,0,1)&amp;"h"&amp;IF(ДАННЫЕ!$P1706&gt;0,1,0)&amp;"p"&amp;IF(ДАННЫЕ!$CI1706&gt;0,IF(YEAR(ДАННЫЕ!$F$1)=YEAR(ДАННЫЕ!$CI1706),IF(MONTH(ДАННЫЕ!$F$1)=MONTH(ДАННЫЕ!$CI1706),111,11),1),0)&amp;"d"&amp;IF(ДАННЫЕ!$CJ1706&gt;0,IF(YEAR(ДАННЫЕ!$F$1)=YEAR(ДАННЫЕ!$CJ1706),IF(MONTH(ДАННЫЕ!$F$1)=MONTH(ДАННЫЕ!$CJ1706),111,11),1),0)&amp;"o"&amp;IF(ДАННЫЕ!$CK1706&gt;0,IF(MONTH(ДАННЫЕ!$F$1)=MONTH(ДАННЫЕ!$CK1706),111,11),0)&amp;"v"&amp;IF(ДАННЫЕ!$BE1706&gt;0,IF(MONTH(ДАННЫЕ!$F$1)=MONTH(ДАННЫЕ!$BE1706),111,11),0)</f>
        <v>g00f0c0s0i0h0p0d0o0v0</v>
      </c>
      <c r="P1706" s="15">
        <f t="shared" ref="P1706:P1769" si="83">IF(Q1706&gt;R1706,1,0)</f>
        <v>0</v>
      </c>
      <c r="Q1706" s="15">
        <f>IF(ДАННЫЕ!$F$1&gt;ДАННЫЕ!$N1706,IF(YEAR(ДАННЫЕ!$F$1)=YEAR(ДАННЫЕ!M1706),1,0),0)</f>
        <v>0</v>
      </c>
      <c r="R1706" s="15">
        <f>IF(ДАННЫЕ!$F$1&gt;ДАННЫЕ!$N1706,IF(YEAR(ДАННЫЕ!$F$1)=YEAR(ДАННЫЕ!N1706),1,0),0)</f>
        <v>0</v>
      </c>
      <c r="S1706" s="15">
        <f>IF(ДАННЫЕ!$AA1706="2А",1,IF(ДАННЫЕ!$AA1706="2Б",2,IF(ДАННЫЕ!$AA1706="2В",3,IF(ДАННЫЕ!$AA1706=3,4,IF(ДАННЫЕ!$AA1706="4А",5,IF(ДАННЫЕ!$AA1706="4Б",6,IF(ДАННЫЕ!$AA1706="4В",7,IF(ДАННЫЕ!$AA1706=5,8,0))))))))</f>
        <v>0</v>
      </c>
      <c r="T1706" s="15">
        <f>IF(OR(ДАННЫЕ!$AC1706=2,ДАННЫЕ!$AD1706=2,ДАННЫЕ!$AE1706=2),2,IF(OR(ДАННЫЕ!$AC1706=1,ДАННЫЕ!$AD1706=1,ДАННЫЕ!$AE1706=1),1,0))</f>
        <v>0</v>
      </c>
    </row>
    <row r="1707" spans="1:20" x14ac:dyDescent="0.2">
      <c r="A1707" s="78">
        <f>IF(B1707&gt;0,IF(MONTH(ДАННЫЕ!$F$1)=MONTH(ДАННЫЕ!$B1707),1,0),0)</f>
        <v>0</v>
      </c>
      <c r="B1707" s="14">
        <f>IF(ДАННЫЕ!$B1707&gt;0,IF(YEAR(ДАННЫЕ!$F$1)=YEAR(ДАННЫЕ!$B1707),1,0),0)</f>
        <v>0</v>
      </c>
      <c r="C1707" s="14">
        <f>IF(ДАННЫЕ!$CM1707&gt;0,IF(YEAR(ДАННЫЕ!$F$1)=YEAR(ДАННЫЕ!$CM1707),1,0),0)</f>
        <v>0</v>
      </c>
      <c r="D1707" s="14">
        <f>IF(ДАННЫЕ!$CJ1707&gt;0,IF(ДАННЫЕ!$CL1707&gt;ДАННЫЕ!$F$1,1,IF(ДАННЫЕ!$CL1707&gt;0,0,1)),0)</f>
        <v>0</v>
      </c>
      <c r="E1707" s="43" t="str">
        <f ca="1">IF(ДАННЫЕ!$F$1&gt;0,IF(ДАННЫЕ!$G1707&gt;0,DATEDIF(ДАННЫЕ!$G1707,ДАННЫЕ!$F$1,"y"),""),IF(ДАННЫЕ!$G1707&gt;0,DATEDIF(ДАННЫЕ!$G1707,TODAY(),"y"),""))</f>
        <v/>
      </c>
      <c r="F1707" s="43" t="str">
        <f xml:space="preserve"> IF(ДАННЫЕ!$F1707="М",IF(E1707&gt;=18,IF(E1707&lt;60,1,""),""),"")&amp;IF(ДАННЫЕ!$F1707="Ж",IF(E1707&gt;=18,IF(E1707&lt;55,1,""),""),"")</f>
        <v/>
      </c>
      <c r="G1707" s="43" t="str">
        <f xml:space="preserve"> IF(ДАННЫЕ!$F1707="М",IF(E1707&gt;=60,2,""),"")&amp;IF(ДАННЫЕ!$F1707="Ж",IF(E1707&gt;=55,2,""),"")</f>
        <v/>
      </c>
      <c r="H1707" s="43" t="str">
        <f t="shared" ca="1" si="81"/>
        <v/>
      </c>
      <c r="I1707" s="43" t="str">
        <f t="shared" ca="1" si="82"/>
        <v>03</v>
      </c>
      <c r="J1707" s="28" t="str">
        <f ca="1">ДАННЫЕ!$F1707&amp;H1707&amp;I1707&amp;ДАННЫЕ!$I1707&amp;"m"&amp;IF(ДАННЫЕ!$I1707&gt;0,IF(ДАННЫЕ!$J1707&gt;0,0,1),"")&amp;"f"&amp;IF(ДАННЫЕ!$R1707&gt;0,IF(YEAR(ДАННЫЕ!$F$1)=YEAR(ДАННЫЕ!$R1707),1,0),0)&amp;"z"&amp;ДАННЫЕ!$R1707&amp;"p"&amp;ДАННЫЕ!$S1707&amp;"i"&amp;ДАННЫЕ!$T1707&amp;"h"&amp;ДАННЫЕ!$K1707&amp;"be"&amp;ДАННЫЕ!$BI1707&amp;"CD"&amp;IF(ДАННЫЕ!BF1707&gt;500,4,IF(ДАННЫЕ!BF1707&gt;350,3,IF(ДАННЫЕ!BF1707&gt;200,2,IF(ДАННЫЕ!BF1707&gt;0,1,0))))&amp;"g"&amp;B1707&amp;"d"&amp;H1707&amp;"l"&amp;ДАННЫЕ!AT1707&amp;"a"&amp;ДАННЫЕ!$V1707&amp;"v"&amp;R1707&amp;"k"&amp;ДАННЫЕ!$U1707&amp;"s"&amp;ДАННЫЕ!$Y1707&amp;"t"&amp;ДАННЫЕ!$X1707&amp;"b"&amp;IF(ДАННЫЕ!$Q1707&gt;1,1,0)&amp;"PP"&amp;ДАННЫЕ!Z1707&amp;"c"&amp;S1707&amp;"x"&amp;IF(ДАННЫЕ!$BY1707&gt;0,IF(YEAR(ДАННЫЕ!$F$1)=YEAR(ДАННЫЕ!$BY1707),1,0),0)&amp;"n"&amp;IF(ДАННЫЕ!$BZ1707&gt;0,IF(YEAR(ДАННЫЕ!$F$1)=YEAR(ДАННЫЕ!$BZ1707),1,0),0)&amp;"u"&amp;D1707&amp;"z"&amp;IF(ДАННЫЕ!$CL1707&gt;0,IF(YEAR(ДАННЫЕ!$F$1)&gt;YEAR(ДАННЫЕ!$CL1707),11,12),0)</f>
        <v>03mf0zpihbeCD0g0dlav0kstb0PPc0x0n0u0z0</v>
      </c>
      <c r="K1707" s="28" t="str">
        <f ca="1">ДАННЫЕ!$I1707&amp;"x"&amp;B1707&amp;"w"&amp;IF(T1707+ДАННЫЕ!AD1707+ДАННЫЕ!AE1707+ДАННЫЕ!AF1707+ДАННЫЕ!AG1707+ДАННЫЕ!AH1707+ДАННЫЕ!$AL1707+ДАННЫЕ!AI1707+ДАННЫЕ!AJ1707+ДАННЫЕ!AK1707+ДАННЫЕ!AP1707+ДАННЫЕ!AQ1707+ДАННЫЕ!AR1707+ДАННЫЕ!$AM1707+ДАННЫЕ!$AN1707+ДАННЫЕ!AS1707+ДАННЫЕ!AT1707&gt;0,1,0)&amp;IF(OR(T1707=2,ДАННЫЕ!AD1707=2,ДАННЫЕ!AE1707=2,ДАННЫЕ!AF1707=2,ДАННЫЕ!AG1707=2,ДАННЫЕ!AH1707=2,ДАННЫЕ!$AL1707=2,ДАННЫЕ!AI1707=2,ДАННЫЕ!AJ1707=2,ДАННЫЕ!AK1707=2,ДАННЫЕ!AP1707=2,ДАННЫЕ!AQ1707=2,ДАННЫЕ!AR1707=2,ДАННЫЕ!$AM1707=2,ДАННЫЕ!$AN1707=2,ДАННЫЕ!AS1707=2,ДАННЫЕ!AT1707=2),2,0)&amp;"t"&amp;IF(T1707&gt;0,"1"&amp;T1707,"00")&amp;"f"&amp;IF(ДАННЫЕ!$AC1707,"1"&amp;ДАННЫЕ!$AC1707,"00")&amp;"b"&amp;IF(ДАННЫЕ!$AD1707,"1"&amp;ДАННЫЕ!$AD1707,"00")&amp;"g"&amp;IF(ДАННЫЕ!$AF1707,"1"&amp;ДАННЫЕ!$AF1707,"00")&amp;"c"&amp;IF(ДАННЫЕ!$AG1707,"1"&amp;ДАННЫЕ!$AG1707,"00")&amp;"i"&amp;IF(ДАННЫЕ!$AH1707,"1"&amp;ДАННЫЕ!$AH1707,"00")&amp;"r"&amp;IF(ДАННЫЕ!$AL1707,"1"&amp;ДАННЫЕ!$AL1707,"00")&amp;"m"&amp;IF(ДАННЫЕ!$AI1707,"1"&amp;ДАННЫЕ!$AI1707,"00")&amp;"hS"&amp;IF(ДАННЫЕ!$AJ1707,"1"&amp;ДАННЫЕ!$AJ1707,"00")&amp;"hZ"&amp;IF(ДАННЫЕ!$AK1707,"1"&amp;ДАННЫЕ!$AK1707,"00")&amp;"p"&amp;IF(ДАННЫЕ!$AP1707,"1"&amp;ДАННЫЕ!$AP1707,"00")&amp;"k"&amp;IF(ДАННЫЕ!$AQ1707,"1"&amp;ДАННЫЕ!$AQ1707,"00")&amp;"z"&amp;IF(ДАННЫЕ!$AR1707,"1"&amp;ДАННЫЕ!$AR1707,"00")&amp;"j"&amp;IF(ДАННЫЕ!$AM1707,"1"&amp;ДАННЫЕ!$AM1707,"00")&amp;"n"&amp;IF(ДАННЫЕ!$AN1707,"1"&amp;ДАННЫЕ!$AN1707,"00")&amp;"E"&amp;ДАННЫЕ!BI1707&amp;"L"&amp;ДАННЫЕ!AO1707&amp;"h"&amp;IF(ДАННЫЕ!$AU1707&gt;0,1,0)&amp;"v"&amp;IF(ДАННЫЕ!$AW1707&gt;0,1,0)&amp;"a"&amp;IF(ДАННЫЕ!$AS1707,"1"&amp;ДАННЫЕ!$AS1707,"00")&amp;"s"&amp;IF(ДАННЫЕ!$AT1707,"1"&amp;ДАННЫЕ!$AT1707,"00")&amp;"u"&amp;IF(ДАННЫЕ!$CJ1707&gt;0,1,0)&amp;"y"&amp;B1707&amp;"d"&amp;H1707&amp;"e"&amp;F1707&amp;G1707</f>
        <v>x0w00t00f00b00g00c00i00r00m00hS00hZ00p00k00z00j00n00ELh0v0a00s00u0y0de</v>
      </c>
      <c r="L1707" s="28" t="str">
        <f ca="1">ДАННЫЕ!$I1707&amp;"VN"&amp;IF(ДАННЫЕ!AW1707&gt;0,11,10)&amp;"CD"&amp;IF(ДАННЫЕ!BF1707&gt;500,16,IF(ДАННЫЕ!BF1707&gt;350,15,IF(ДАННЫЕ!BF1707&gt;=200,14,IF(ДАННЫЕ!BF1707&gt;=100,13,IF(ДАННЫЕ!BF1707&gt;=50,12,IF(ДАННЫЕ!BF1707&gt;0,11,10))))))&amp;"AR"&amp;IF(ДАННЫЕ!BX1707&gt;0,1,0)&amp;"GD"&amp;B1707&amp;"VV"&amp;IF(E1707&gt;=5,IF(E1707&lt;18,1,0),0)</f>
        <v>VN10CD10AR0GD0VV0</v>
      </c>
      <c r="M1707" s="28" t="str">
        <f>ДАННЫЕ!$I1707&amp;"b"&amp;ДАННЫЕ!$BI1707&amp;"r"&amp;ДАННЫЕ!$BJ1707&amp;"CD"&amp;IF(ДАННЫЕ!BF1707&gt;0,IF(ДАННЫЕ!BF1707&lt;200,1,IF(ДАННЫЕ!BF1707&lt;350,2,3)),0)&amp;"h"&amp;IF(ДАННЫЕ!$BK1707+ДАННЫЕ!$BL1707+ДАННЫЕ!$BM1707&gt;0,1,0)&amp;"x"&amp;ДАННЫЕ!$BK1707&amp;"y"&amp;ДАННЫЕ!$BL1707&amp;"z"&amp;ДАННЫЕ!$BM1707&amp;"c"&amp;IF(ДАННЫЕ!$BK1707+ДАННЫЕ!$BL1707+ДАННЫЕ!$BM1707=3,1,0)&amp;"a"&amp;IF(ДАННЫЕ!$BQ1707+ДАННЫЕ!$BR1707&gt;0,1,0)&amp;"d"&amp;ДАННЫЕ!$BQ1707&amp;"v"&amp;ДАННЫЕ!$BR1707&amp;"p"&amp;ДАННЫЕ!$BS1707&amp;"n"&amp;ДАННЫЕ!$BU1707&amp;"t"&amp;ДАННЫЕ!$BV1707&amp;"o"&amp;ДАННЫЕ!$BT1707&amp;"l"&amp;IF(ДАННЫЕ!$BN1707&gt;0,1,0)&amp;ДАННЫЕ!$BN1707&amp;"g"&amp;ДАННЫЕ!$BO1707&amp;"s"&amp;ДАННЫЕ!$BP1707&amp;"DZ"&amp;IF(ДАННЫЕ!B1707-ДАННЫЕ!G1707 &lt; 60,IF(ДАННЫЕ!B1707-ДАННЫЕ!G1707 &gt;= 0,1,0),0)&amp;"u"&amp;IF(ДАННЫЕ!$CJ1707&gt;0,1,0)</f>
        <v>brCD0h0xyzc0a0dvpntol0gsDZ1u0</v>
      </c>
      <c r="N1707" s="28" t="str">
        <f ca="1">ДАННЫЕ!$F1707&amp;ДАННЫЕ!$I1707&amp;"g"&amp;B1707&amp;"cf"&amp;D1707&amp;"a"&amp;IF(ДАННЫЕ!$BX1707&gt;0,1,0)&amp;IF(ДАННЫЕ!$BF1707&gt;500,1,IF(ДАННЫЕ!$BF1707&gt;350,2,IF(ДАННЫЕ!$BF1707&gt;=200,3,IF(ДАННЫЕ!$BF1707&gt;=100,4,IF(ДАННЫЕ!$BF1707&gt;=50,5,IF(ДАННЫЕ!$BF1707&lt;50,6,0))))))&amp;"AR"&amp;IF(DATEDIF(ДАННЫЕ!$BX1707,ДАННЫЕ!$F$1,"y")&gt;1,1,0)&amp;"VG"&amp;IF(ДАННЫЕ!$BH1707="0",1,0)&amp;"o"&amp;IF(T1707+ДАННЫЕ!$AF1707+ДАННЫЕ!$AG1707+ДАННЫЕ!$AH1707+ДАННЫЕ!$AI1707+ДАННЫЕ!$AJ1707+ДАННЫЕ!$AP1707+ДАННЫЕ!$AQ1707+ДАННЫЕ!$AR1707+ДАННЫЕ!$AU1707+ДАННЫЕ!$AW1707+ДАННЫЕ!$AS1707+ДАННЫЕ!$AT1707&gt;0,1,0)&amp;"x"&amp;ДАННЫЕ!$AG1707&amp;"p"&amp;IF(ДАННЫЕ!$BY1707&gt;0,1,0)&amp;"v"&amp;IF(ДАННЫЕ!$BZ1707&gt;0,1,0)&amp;"n"&amp;ДАННЫЕ!$CA1707&amp;"t"&amp;ДАННЫЕ!$AY1707&amp;"k"&amp;ДАННЫЕ!$CB1707&amp;"q"&amp;ДАННЫЕ!$CC1707&amp;"w"&amp;ДАННЫЕ!$CD1707&amp;"e"&amp;ДАННЫЕ!$CE1707&amp;"m"&amp;ДАННЫЕ!$CF1707&amp;"c"&amp;ДАННЫЕ!$CG1707&amp;"z"&amp;ДАННЫЕ!$CH1707&amp;"d"&amp;IF(H1707=4,1,0)&amp;"s"&amp;IF(ДАННЫЕ!$J1707=1,0,1)&amp;"u"&amp;IF(ДАННЫЕ!$CJ1707&gt;0,1,0)</f>
        <v>g0cf0a06AR1VG0o0xp0v0ntkqwemczd0s1u0</v>
      </c>
      <c r="O1707" s="28" t="str">
        <f>ДАННЫЕ!$I1707&amp;"g"&amp;B1707&amp;A1707&amp;"f"&amp;P1707&amp;"c"&amp;IF(ДАННЫЕ!$U1707&gt;0,1,0)&amp;"s"&amp;IF(ДАННЫЕ!$Q1707&gt;0,IF(YEAR(ДАННЫЕ!$F$1)=YEAR(ДАННЫЕ!$Q1707),IF(MONTH(ДАННЫЕ!$F$1)=MONTH(ДАННЫЕ!$Q1707),111,11),1),0)&amp;"i"&amp;IF(ДАННЫЕ!$R1707+ДАННЫЕ!$S1707+ДАННЫЕ!$T1707=0,0,1)&amp;"h"&amp;IF(ДАННЫЕ!$P1707&gt;0,1,0)&amp;"p"&amp;IF(ДАННЫЕ!$CI1707&gt;0,IF(YEAR(ДАННЫЕ!$F$1)=YEAR(ДАННЫЕ!$CI1707),IF(MONTH(ДАННЫЕ!$F$1)=MONTH(ДАННЫЕ!$CI1707),111,11),1),0)&amp;"d"&amp;IF(ДАННЫЕ!$CJ1707&gt;0,IF(YEAR(ДАННЫЕ!$F$1)=YEAR(ДАННЫЕ!$CJ1707),IF(MONTH(ДАННЫЕ!$F$1)=MONTH(ДАННЫЕ!$CJ1707),111,11),1),0)&amp;"o"&amp;IF(ДАННЫЕ!$CK1707&gt;0,IF(MONTH(ДАННЫЕ!$F$1)=MONTH(ДАННЫЕ!$CK1707),111,11),0)&amp;"v"&amp;IF(ДАННЫЕ!$BE1707&gt;0,IF(MONTH(ДАННЫЕ!$F$1)=MONTH(ДАННЫЕ!$BE1707),111,11),0)</f>
        <v>g00f0c0s0i0h0p0d0o0v0</v>
      </c>
      <c r="P1707" s="15">
        <f t="shared" si="83"/>
        <v>0</v>
      </c>
      <c r="Q1707" s="15">
        <f>IF(ДАННЫЕ!$F$1&gt;ДАННЫЕ!$N1707,IF(YEAR(ДАННЫЕ!$F$1)=YEAR(ДАННЫЕ!M1707),1,0),0)</f>
        <v>0</v>
      </c>
      <c r="R1707" s="15">
        <f>IF(ДАННЫЕ!$F$1&gt;ДАННЫЕ!$N1707,IF(YEAR(ДАННЫЕ!$F$1)=YEAR(ДАННЫЕ!N1707),1,0),0)</f>
        <v>0</v>
      </c>
      <c r="S1707" s="15">
        <f>IF(ДАННЫЕ!$AA1707="2А",1,IF(ДАННЫЕ!$AA1707="2Б",2,IF(ДАННЫЕ!$AA1707="2В",3,IF(ДАННЫЕ!$AA1707=3,4,IF(ДАННЫЕ!$AA1707="4А",5,IF(ДАННЫЕ!$AA1707="4Б",6,IF(ДАННЫЕ!$AA1707="4В",7,IF(ДАННЫЕ!$AA1707=5,8,0))))))))</f>
        <v>0</v>
      </c>
      <c r="T1707" s="15">
        <f>IF(OR(ДАННЫЕ!$AC1707=2,ДАННЫЕ!$AD1707=2,ДАННЫЕ!$AE1707=2),2,IF(OR(ДАННЫЕ!$AC1707=1,ДАННЫЕ!$AD1707=1,ДАННЫЕ!$AE1707=1),1,0))</f>
        <v>0</v>
      </c>
    </row>
    <row r="1708" spans="1:20" x14ac:dyDescent="0.2">
      <c r="A1708" s="78">
        <f>IF(B1708&gt;0,IF(MONTH(ДАННЫЕ!$F$1)=MONTH(ДАННЫЕ!$B1708),1,0),0)</f>
        <v>0</v>
      </c>
      <c r="B1708" s="14">
        <f>IF(ДАННЫЕ!$B1708&gt;0,IF(YEAR(ДАННЫЕ!$F$1)=YEAR(ДАННЫЕ!$B1708),1,0),0)</f>
        <v>0</v>
      </c>
      <c r="C1708" s="14">
        <f>IF(ДАННЫЕ!$CM1708&gt;0,IF(YEAR(ДАННЫЕ!$F$1)=YEAR(ДАННЫЕ!$CM1708),1,0),0)</f>
        <v>0</v>
      </c>
      <c r="D1708" s="14">
        <f>IF(ДАННЫЕ!$CJ1708&gt;0,IF(ДАННЫЕ!$CL1708&gt;ДАННЫЕ!$F$1,1,IF(ДАННЫЕ!$CL1708&gt;0,0,1)),0)</f>
        <v>0</v>
      </c>
      <c r="E1708" s="43" t="str">
        <f ca="1">IF(ДАННЫЕ!$F$1&gt;0,IF(ДАННЫЕ!$G1708&gt;0,DATEDIF(ДАННЫЕ!$G1708,ДАННЫЕ!$F$1,"y"),""),IF(ДАННЫЕ!$G1708&gt;0,DATEDIF(ДАННЫЕ!$G1708,TODAY(),"y"),""))</f>
        <v/>
      </c>
      <c r="F1708" s="43" t="str">
        <f xml:space="preserve"> IF(ДАННЫЕ!$F1708="М",IF(E1708&gt;=18,IF(E1708&lt;60,1,""),""),"")&amp;IF(ДАННЫЕ!$F1708="Ж",IF(E1708&gt;=18,IF(E1708&lt;55,1,""),""),"")</f>
        <v/>
      </c>
      <c r="G1708" s="43" t="str">
        <f xml:space="preserve"> IF(ДАННЫЕ!$F1708="М",IF(E1708&gt;=60,2,""),"")&amp;IF(ДАННЫЕ!$F1708="Ж",IF(E1708&gt;=55,2,""),"")</f>
        <v/>
      </c>
      <c r="H1708" s="43" t="str">
        <f t="shared" ca="1" si="81"/>
        <v/>
      </c>
      <c r="I1708" s="43" t="str">
        <f t="shared" ca="1" si="82"/>
        <v>03</v>
      </c>
      <c r="J1708" s="28" t="str">
        <f ca="1">ДАННЫЕ!$F1708&amp;H1708&amp;I1708&amp;ДАННЫЕ!$I1708&amp;"m"&amp;IF(ДАННЫЕ!$I1708&gt;0,IF(ДАННЫЕ!$J1708&gt;0,0,1),"")&amp;"f"&amp;IF(ДАННЫЕ!$R1708&gt;0,IF(YEAR(ДАННЫЕ!$F$1)=YEAR(ДАННЫЕ!$R1708),1,0),0)&amp;"z"&amp;ДАННЫЕ!$R1708&amp;"p"&amp;ДАННЫЕ!$S1708&amp;"i"&amp;ДАННЫЕ!$T1708&amp;"h"&amp;ДАННЫЕ!$K1708&amp;"be"&amp;ДАННЫЕ!$BI1708&amp;"CD"&amp;IF(ДАННЫЕ!BF1708&gt;500,4,IF(ДАННЫЕ!BF1708&gt;350,3,IF(ДАННЫЕ!BF1708&gt;200,2,IF(ДАННЫЕ!BF1708&gt;0,1,0))))&amp;"g"&amp;B1708&amp;"d"&amp;H1708&amp;"l"&amp;ДАННЫЕ!AT1708&amp;"a"&amp;ДАННЫЕ!$V1708&amp;"v"&amp;R1708&amp;"k"&amp;ДАННЫЕ!$U1708&amp;"s"&amp;ДАННЫЕ!$Y1708&amp;"t"&amp;ДАННЫЕ!$X1708&amp;"b"&amp;IF(ДАННЫЕ!$Q1708&gt;1,1,0)&amp;"PP"&amp;ДАННЫЕ!Z1708&amp;"c"&amp;S1708&amp;"x"&amp;IF(ДАННЫЕ!$BY1708&gt;0,IF(YEAR(ДАННЫЕ!$F$1)=YEAR(ДАННЫЕ!$BY1708),1,0),0)&amp;"n"&amp;IF(ДАННЫЕ!$BZ1708&gt;0,IF(YEAR(ДАННЫЕ!$F$1)=YEAR(ДАННЫЕ!$BZ1708),1,0),0)&amp;"u"&amp;D1708&amp;"z"&amp;IF(ДАННЫЕ!$CL1708&gt;0,IF(YEAR(ДАННЫЕ!$F$1)&gt;YEAR(ДАННЫЕ!$CL1708),11,12),0)</f>
        <v>03mf0zpihbeCD0g0dlav0kstb0PPc0x0n0u0z0</v>
      </c>
      <c r="K1708" s="28" t="str">
        <f ca="1">ДАННЫЕ!$I1708&amp;"x"&amp;B1708&amp;"w"&amp;IF(T1708+ДАННЫЕ!AD1708+ДАННЫЕ!AE1708+ДАННЫЕ!AF1708+ДАННЫЕ!AG1708+ДАННЫЕ!AH1708+ДАННЫЕ!$AL1708+ДАННЫЕ!AI1708+ДАННЫЕ!AJ1708+ДАННЫЕ!AK1708+ДАННЫЕ!AP1708+ДАННЫЕ!AQ1708+ДАННЫЕ!AR1708+ДАННЫЕ!$AM1708+ДАННЫЕ!$AN1708+ДАННЫЕ!AS1708+ДАННЫЕ!AT1708&gt;0,1,0)&amp;IF(OR(T1708=2,ДАННЫЕ!AD1708=2,ДАННЫЕ!AE1708=2,ДАННЫЕ!AF1708=2,ДАННЫЕ!AG1708=2,ДАННЫЕ!AH1708=2,ДАННЫЕ!$AL1708=2,ДАННЫЕ!AI1708=2,ДАННЫЕ!AJ1708=2,ДАННЫЕ!AK1708=2,ДАННЫЕ!AP1708=2,ДАННЫЕ!AQ1708=2,ДАННЫЕ!AR1708=2,ДАННЫЕ!$AM1708=2,ДАННЫЕ!$AN1708=2,ДАННЫЕ!AS1708=2,ДАННЫЕ!AT1708=2),2,0)&amp;"t"&amp;IF(T1708&gt;0,"1"&amp;T1708,"00")&amp;"f"&amp;IF(ДАННЫЕ!$AC1708,"1"&amp;ДАННЫЕ!$AC1708,"00")&amp;"b"&amp;IF(ДАННЫЕ!$AD1708,"1"&amp;ДАННЫЕ!$AD1708,"00")&amp;"g"&amp;IF(ДАННЫЕ!$AF1708,"1"&amp;ДАННЫЕ!$AF1708,"00")&amp;"c"&amp;IF(ДАННЫЕ!$AG1708,"1"&amp;ДАННЫЕ!$AG1708,"00")&amp;"i"&amp;IF(ДАННЫЕ!$AH1708,"1"&amp;ДАННЫЕ!$AH1708,"00")&amp;"r"&amp;IF(ДАННЫЕ!$AL1708,"1"&amp;ДАННЫЕ!$AL1708,"00")&amp;"m"&amp;IF(ДАННЫЕ!$AI1708,"1"&amp;ДАННЫЕ!$AI1708,"00")&amp;"hS"&amp;IF(ДАННЫЕ!$AJ1708,"1"&amp;ДАННЫЕ!$AJ1708,"00")&amp;"hZ"&amp;IF(ДАННЫЕ!$AK1708,"1"&amp;ДАННЫЕ!$AK1708,"00")&amp;"p"&amp;IF(ДАННЫЕ!$AP1708,"1"&amp;ДАННЫЕ!$AP1708,"00")&amp;"k"&amp;IF(ДАННЫЕ!$AQ1708,"1"&amp;ДАННЫЕ!$AQ1708,"00")&amp;"z"&amp;IF(ДАННЫЕ!$AR1708,"1"&amp;ДАННЫЕ!$AR1708,"00")&amp;"j"&amp;IF(ДАННЫЕ!$AM1708,"1"&amp;ДАННЫЕ!$AM1708,"00")&amp;"n"&amp;IF(ДАННЫЕ!$AN1708,"1"&amp;ДАННЫЕ!$AN1708,"00")&amp;"E"&amp;ДАННЫЕ!BI1708&amp;"L"&amp;ДАННЫЕ!AO1708&amp;"h"&amp;IF(ДАННЫЕ!$AU1708&gt;0,1,0)&amp;"v"&amp;IF(ДАННЫЕ!$AW1708&gt;0,1,0)&amp;"a"&amp;IF(ДАННЫЕ!$AS1708,"1"&amp;ДАННЫЕ!$AS1708,"00")&amp;"s"&amp;IF(ДАННЫЕ!$AT1708,"1"&amp;ДАННЫЕ!$AT1708,"00")&amp;"u"&amp;IF(ДАННЫЕ!$CJ1708&gt;0,1,0)&amp;"y"&amp;B1708&amp;"d"&amp;H1708&amp;"e"&amp;F1708&amp;G1708</f>
        <v>x0w00t00f00b00g00c00i00r00m00hS00hZ00p00k00z00j00n00ELh0v0a00s00u0y0de</v>
      </c>
      <c r="L1708" s="28" t="str">
        <f ca="1">ДАННЫЕ!$I1708&amp;"VN"&amp;IF(ДАННЫЕ!AW1708&gt;0,11,10)&amp;"CD"&amp;IF(ДАННЫЕ!BF1708&gt;500,16,IF(ДАННЫЕ!BF1708&gt;350,15,IF(ДАННЫЕ!BF1708&gt;=200,14,IF(ДАННЫЕ!BF1708&gt;=100,13,IF(ДАННЫЕ!BF1708&gt;=50,12,IF(ДАННЫЕ!BF1708&gt;0,11,10))))))&amp;"AR"&amp;IF(ДАННЫЕ!BX1708&gt;0,1,0)&amp;"GD"&amp;B1708&amp;"VV"&amp;IF(E1708&gt;=5,IF(E1708&lt;18,1,0),0)</f>
        <v>VN10CD10AR0GD0VV0</v>
      </c>
      <c r="M1708" s="28" t="str">
        <f>ДАННЫЕ!$I1708&amp;"b"&amp;ДАННЫЕ!$BI1708&amp;"r"&amp;ДАННЫЕ!$BJ1708&amp;"CD"&amp;IF(ДАННЫЕ!BF1708&gt;0,IF(ДАННЫЕ!BF1708&lt;200,1,IF(ДАННЫЕ!BF1708&lt;350,2,3)),0)&amp;"h"&amp;IF(ДАННЫЕ!$BK1708+ДАННЫЕ!$BL1708+ДАННЫЕ!$BM1708&gt;0,1,0)&amp;"x"&amp;ДАННЫЕ!$BK1708&amp;"y"&amp;ДАННЫЕ!$BL1708&amp;"z"&amp;ДАННЫЕ!$BM1708&amp;"c"&amp;IF(ДАННЫЕ!$BK1708+ДАННЫЕ!$BL1708+ДАННЫЕ!$BM1708=3,1,0)&amp;"a"&amp;IF(ДАННЫЕ!$BQ1708+ДАННЫЕ!$BR1708&gt;0,1,0)&amp;"d"&amp;ДАННЫЕ!$BQ1708&amp;"v"&amp;ДАННЫЕ!$BR1708&amp;"p"&amp;ДАННЫЕ!$BS1708&amp;"n"&amp;ДАННЫЕ!$BU1708&amp;"t"&amp;ДАННЫЕ!$BV1708&amp;"o"&amp;ДАННЫЕ!$BT1708&amp;"l"&amp;IF(ДАННЫЕ!$BN1708&gt;0,1,0)&amp;ДАННЫЕ!$BN1708&amp;"g"&amp;ДАННЫЕ!$BO1708&amp;"s"&amp;ДАННЫЕ!$BP1708&amp;"DZ"&amp;IF(ДАННЫЕ!B1708-ДАННЫЕ!G1708 &lt; 60,IF(ДАННЫЕ!B1708-ДАННЫЕ!G1708 &gt;= 0,1,0),0)&amp;"u"&amp;IF(ДАННЫЕ!$CJ1708&gt;0,1,0)</f>
        <v>brCD0h0xyzc0a0dvpntol0gsDZ1u0</v>
      </c>
      <c r="N1708" s="28" t="str">
        <f ca="1">ДАННЫЕ!$F1708&amp;ДАННЫЕ!$I1708&amp;"g"&amp;B1708&amp;"cf"&amp;D1708&amp;"a"&amp;IF(ДАННЫЕ!$BX1708&gt;0,1,0)&amp;IF(ДАННЫЕ!$BF1708&gt;500,1,IF(ДАННЫЕ!$BF1708&gt;350,2,IF(ДАННЫЕ!$BF1708&gt;=200,3,IF(ДАННЫЕ!$BF1708&gt;=100,4,IF(ДАННЫЕ!$BF1708&gt;=50,5,IF(ДАННЫЕ!$BF1708&lt;50,6,0))))))&amp;"AR"&amp;IF(DATEDIF(ДАННЫЕ!$BX1708,ДАННЫЕ!$F$1,"y")&gt;1,1,0)&amp;"VG"&amp;IF(ДАННЫЕ!$BH1708="0",1,0)&amp;"o"&amp;IF(T1708+ДАННЫЕ!$AF1708+ДАННЫЕ!$AG1708+ДАННЫЕ!$AH1708+ДАННЫЕ!$AI1708+ДАННЫЕ!$AJ1708+ДАННЫЕ!$AP1708+ДАННЫЕ!$AQ1708+ДАННЫЕ!$AR1708+ДАННЫЕ!$AU1708+ДАННЫЕ!$AW1708+ДАННЫЕ!$AS1708+ДАННЫЕ!$AT1708&gt;0,1,0)&amp;"x"&amp;ДАННЫЕ!$AG1708&amp;"p"&amp;IF(ДАННЫЕ!$BY1708&gt;0,1,0)&amp;"v"&amp;IF(ДАННЫЕ!$BZ1708&gt;0,1,0)&amp;"n"&amp;ДАННЫЕ!$CA1708&amp;"t"&amp;ДАННЫЕ!$AY1708&amp;"k"&amp;ДАННЫЕ!$CB1708&amp;"q"&amp;ДАННЫЕ!$CC1708&amp;"w"&amp;ДАННЫЕ!$CD1708&amp;"e"&amp;ДАННЫЕ!$CE1708&amp;"m"&amp;ДАННЫЕ!$CF1708&amp;"c"&amp;ДАННЫЕ!$CG1708&amp;"z"&amp;ДАННЫЕ!$CH1708&amp;"d"&amp;IF(H1708=4,1,0)&amp;"s"&amp;IF(ДАННЫЕ!$J1708=1,0,1)&amp;"u"&amp;IF(ДАННЫЕ!$CJ1708&gt;0,1,0)</f>
        <v>g0cf0a06AR1VG0o0xp0v0ntkqwemczd0s1u0</v>
      </c>
      <c r="O1708" s="28" t="str">
        <f>ДАННЫЕ!$I1708&amp;"g"&amp;B1708&amp;A1708&amp;"f"&amp;P1708&amp;"c"&amp;IF(ДАННЫЕ!$U1708&gt;0,1,0)&amp;"s"&amp;IF(ДАННЫЕ!$Q1708&gt;0,IF(YEAR(ДАННЫЕ!$F$1)=YEAR(ДАННЫЕ!$Q1708),IF(MONTH(ДАННЫЕ!$F$1)=MONTH(ДАННЫЕ!$Q1708),111,11),1),0)&amp;"i"&amp;IF(ДАННЫЕ!$R1708+ДАННЫЕ!$S1708+ДАННЫЕ!$T1708=0,0,1)&amp;"h"&amp;IF(ДАННЫЕ!$P1708&gt;0,1,0)&amp;"p"&amp;IF(ДАННЫЕ!$CI1708&gt;0,IF(YEAR(ДАННЫЕ!$F$1)=YEAR(ДАННЫЕ!$CI1708),IF(MONTH(ДАННЫЕ!$F$1)=MONTH(ДАННЫЕ!$CI1708),111,11),1),0)&amp;"d"&amp;IF(ДАННЫЕ!$CJ1708&gt;0,IF(YEAR(ДАННЫЕ!$F$1)=YEAR(ДАННЫЕ!$CJ1708),IF(MONTH(ДАННЫЕ!$F$1)=MONTH(ДАННЫЕ!$CJ1708),111,11),1),0)&amp;"o"&amp;IF(ДАННЫЕ!$CK1708&gt;0,IF(MONTH(ДАННЫЕ!$F$1)=MONTH(ДАННЫЕ!$CK1708),111,11),0)&amp;"v"&amp;IF(ДАННЫЕ!$BE1708&gt;0,IF(MONTH(ДАННЫЕ!$F$1)=MONTH(ДАННЫЕ!$BE1708),111,11),0)</f>
        <v>g00f0c0s0i0h0p0d0o0v0</v>
      </c>
      <c r="P1708" s="15">
        <f t="shared" si="83"/>
        <v>0</v>
      </c>
      <c r="Q1708" s="15">
        <f>IF(ДАННЫЕ!$F$1&gt;ДАННЫЕ!$N1708,IF(YEAR(ДАННЫЕ!$F$1)=YEAR(ДАННЫЕ!M1708),1,0),0)</f>
        <v>0</v>
      </c>
      <c r="R1708" s="15">
        <f>IF(ДАННЫЕ!$F$1&gt;ДАННЫЕ!$N1708,IF(YEAR(ДАННЫЕ!$F$1)=YEAR(ДАННЫЕ!N1708),1,0),0)</f>
        <v>0</v>
      </c>
      <c r="S1708" s="15">
        <f>IF(ДАННЫЕ!$AA1708="2А",1,IF(ДАННЫЕ!$AA1708="2Б",2,IF(ДАННЫЕ!$AA1708="2В",3,IF(ДАННЫЕ!$AA1708=3,4,IF(ДАННЫЕ!$AA1708="4А",5,IF(ДАННЫЕ!$AA1708="4Б",6,IF(ДАННЫЕ!$AA1708="4В",7,IF(ДАННЫЕ!$AA1708=5,8,0))))))))</f>
        <v>0</v>
      </c>
      <c r="T1708" s="15">
        <f>IF(OR(ДАННЫЕ!$AC1708=2,ДАННЫЕ!$AD1708=2,ДАННЫЕ!$AE1708=2),2,IF(OR(ДАННЫЕ!$AC1708=1,ДАННЫЕ!$AD1708=1,ДАННЫЕ!$AE1708=1),1,0))</f>
        <v>0</v>
      </c>
    </row>
    <row r="1709" spans="1:20" x14ac:dyDescent="0.2">
      <c r="A1709" s="78">
        <f>IF(B1709&gt;0,IF(MONTH(ДАННЫЕ!$F$1)=MONTH(ДАННЫЕ!$B1709),1,0),0)</f>
        <v>0</v>
      </c>
      <c r="B1709" s="14">
        <f>IF(ДАННЫЕ!$B1709&gt;0,IF(YEAR(ДАННЫЕ!$F$1)=YEAR(ДАННЫЕ!$B1709),1,0),0)</f>
        <v>0</v>
      </c>
      <c r="C1709" s="14">
        <f>IF(ДАННЫЕ!$CM1709&gt;0,IF(YEAR(ДАННЫЕ!$F$1)=YEAR(ДАННЫЕ!$CM1709),1,0),0)</f>
        <v>0</v>
      </c>
      <c r="D1709" s="14">
        <f>IF(ДАННЫЕ!$CJ1709&gt;0,IF(ДАННЫЕ!$CL1709&gt;ДАННЫЕ!$F$1,1,IF(ДАННЫЕ!$CL1709&gt;0,0,1)),0)</f>
        <v>0</v>
      </c>
      <c r="E1709" s="43" t="str">
        <f ca="1">IF(ДАННЫЕ!$F$1&gt;0,IF(ДАННЫЕ!$G1709&gt;0,DATEDIF(ДАННЫЕ!$G1709,ДАННЫЕ!$F$1,"y"),""),IF(ДАННЫЕ!$G1709&gt;0,DATEDIF(ДАННЫЕ!$G1709,TODAY(),"y"),""))</f>
        <v/>
      </c>
      <c r="F1709" s="43" t="str">
        <f xml:space="preserve"> IF(ДАННЫЕ!$F1709="М",IF(E1709&gt;=18,IF(E1709&lt;60,1,""),""),"")&amp;IF(ДАННЫЕ!$F1709="Ж",IF(E1709&gt;=18,IF(E1709&lt;55,1,""),""),"")</f>
        <v/>
      </c>
      <c r="G1709" s="43" t="str">
        <f xml:space="preserve"> IF(ДАННЫЕ!$F1709="М",IF(E1709&gt;=60,2,""),"")&amp;IF(ДАННЫЕ!$F1709="Ж",IF(E1709&gt;=55,2,""),"")</f>
        <v/>
      </c>
      <c r="H1709" s="43" t="str">
        <f t="shared" ca="1" si="81"/>
        <v/>
      </c>
      <c r="I1709" s="43" t="str">
        <f t="shared" ca="1" si="82"/>
        <v>03</v>
      </c>
      <c r="J1709" s="28" t="str">
        <f ca="1">ДАННЫЕ!$F1709&amp;H1709&amp;I1709&amp;ДАННЫЕ!$I1709&amp;"m"&amp;IF(ДАННЫЕ!$I1709&gt;0,IF(ДАННЫЕ!$J1709&gt;0,0,1),"")&amp;"f"&amp;IF(ДАННЫЕ!$R1709&gt;0,IF(YEAR(ДАННЫЕ!$F$1)=YEAR(ДАННЫЕ!$R1709),1,0),0)&amp;"z"&amp;ДАННЫЕ!$R1709&amp;"p"&amp;ДАННЫЕ!$S1709&amp;"i"&amp;ДАННЫЕ!$T1709&amp;"h"&amp;ДАННЫЕ!$K1709&amp;"be"&amp;ДАННЫЕ!$BI1709&amp;"CD"&amp;IF(ДАННЫЕ!BF1709&gt;500,4,IF(ДАННЫЕ!BF1709&gt;350,3,IF(ДАННЫЕ!BF1709&gt;200,2,IF(ДАННЫЕ!BF1709&gt;0,1,0))))&amp;"g"&amp;B1709&amp;"d"&amp;H1709&amp;"l"&amp;ДАННЫЕ!AT1709&amp;"a"&amp;ДАННЫЕ!$V1709&amp;"v"&amp;R1709&amp;"k"&amp;ДАННЫЕ!$U1709&amp;"s"&amp;ДАННЫЕ!$Y1709&amp;"t"&amp;ДАННЫЕ!$X1709&amp;"b"&amp;IF(ДАННЫЕ!$Q1709&gt;1,1,0)&amp;"PP"&amp;ДАННЫЕ!Z1709&amp;"c"&amp;S1709&amp;"x"&amp;IF(ДАННЫЕ!$BY1709&gt;0,IF(YEAR(ДАННЫЕ!$F$1)=YEAR(ДАННЫЕ!$BY1709),1,0),0)&amp;"n"&amp;IF(ДАННЫЕ!$BZ1709&gt;0,IF(YEAR(ДАННЫЕ!$F$1)=YEAR(ДАННЫЕ!$BZ1709),1,0),0)&amp;"u"&amp;D1709&amp;"z"&amp;IF(ДАННЫЕ!$CL1709&gt;0,IF(YEAR(ДАННЫЕ!$F$1)&gt;YEAR(ДАННЫЕ!$CL1709),11,12),0)</f>
        <v>03mf0zpihbeCD0g0dlav0kstb0PPc0x0n0u0z0</v>
      </c>
      <c r="K1709" s="28" t="str">
        <f ca="1">ДАННЫЕ!$I1709&amp;"x"&amp;B1709&amp;"w"&amp;IF(T1709+ДАННЫЕ!AD1709+ДАННЫЕ!AE1709+ДАННЫЕ!AF1709+ДАННЫЕ!AG1709+ДАННЫЕ!AH1709+ДАННЫЕ!$AL1709+ДАННЫЕ!AI1709+ДАННЫЕ!AJ1709+ДАННЫЕ!AK1709+ДАННЫЕ!AP1709+ДАННЫЕ!AQ1709+ДАННЫЕ!AR1709+ДАННЫЕ!$AM1709+ДАННЫЕ!$AN1709+ДАННЫЕ!AS1709+ДАННЫЕ!AT1709&gt;0,1,0)&amp;IF(OR(T1709=2,ДАННЫЕ!AD1709=2,ДАННЫЕ!AE1709=2,ДАННЫЕ!AF1709=2,ДАННЫЕ!AG1709=2,ДАННЫЕ!AH1709=2,ДАННЫЕ!$AL1709=2,ДАННЫЕ!AI1709=2,ДАННЫЕ!AJ1709=2,ДАННЫЕ!AK1709=2,ДАННЫЕ!AP1709=2,ДАННЫЕ!AQ1709=2,ДАННЫЕ!AR1709=2,ДАННЫЕ!$AM1709=2,ДАННЫЕ!$AN1709=2,ДАННЫЕ!AS1709=2,ДАННЫЕ!AT1709=2),2,0)&amp;"t"&amp;IF(T1709&gt;0,"1"&amp;T1709,"00")&amp;"f"&amp;IF(ДАННЫЕ!$AC1709,"1"&amp;ДАННЫЕ!$AC1709,"00")&amp;"b"&amp;IF(ДАННЫЕ!$AD1709,"1"&amp;ДАННЫЕ!$AD1709,"00")&amp;"g"&amp;IF(ДАННЫЕ!$AF1709,"1"&amp;ДАННЫЕ!$AF1709,"00")&amp;"c"&amp;IF(ДАННЫЕ!$AG1709,"1"&amp;ДАННЫЕ!$AG1709,"00")&amp;"i"&amp;IF(ДАННЫЕ!$AH1709,"1"&amp;ДАННЫЕ!$AH1709,"00")&amp;"r"&amp;IF(ДАННЫЕ!$AL1709,"1"&amp;ДАННЫЕ!$AL1709,"00")&amp;"m"&amp;IF(ДАННЫЕ!$AI1709,"1"&amp;ДАННЫЕ!$AI1709,"00")&amp;"hS"&amp;IF(ДАННЫЕ!$AJ1709,"1"&amp;ДАННЫЕ!$AJ1709,"00")&amp;"hZ"&amp;IF(ДАННЫЕ!$AK1709,"1"&amp;ДАННЫЕ!$AK1709,"00")&amp;"p"&amp;IF(ДАННЫЕ!$AP1709,"1"&amp;ДАННЫЕ!$AP1709,"00")&amp;"k"&amp;IF(ДАННЫЕ!$AQ1709,"1"&amp;ДАННЫЕ!$AQ1709,"00")&amp;"z"&amp;IF(ДАННЫЕ!$AR1709,"1"&amp;ДАННЫЕ!$AR1709,"00")&amp;"j"&amp;IF(ДАННЫЕ!$AM1709,"1"&amp;ДАННЫЕ!$AM1709,"00")&amp;"n"&amp;IF(ДАННЫЕ!$AN1709,"1"&amp;ДАННЫЕ!$AN1709,"00")&amp;"E"&amp;ДАННЫЕ!BI1709&amp;"L"&amp;ДАННЫЕ!AO1709&amp;"h"&amp;IF(ДАННЫЕ!$AU1709&gt;0,1,0)&amp;"v"&amp;IF(ДАННЫЕ!$AW1709&gt;0,1,0)&amp;"a"&amp;IF(ДАННЫЕ!$AS1709,"1"&amp;ДАННЫЕ!$AS1709,"00")&amp;"s"&amp;IF(ДАННЫЕ!$AT1709,"1"&amp;ДАННЫЕ!$AT1709,"00")&amp;"u"&amp;IF(ДАННЫЕ!$CJ1709&gt;0,1,0)&amp;"y"&amp;B1709&amp;"d"&amp;H1709&amp;"e"&amp;F1709&amp;G1709</f>
        <v>x0w00t00f00b00g00c00i00r00m00hS00hZ00p00k00z00j00n00ELh0v0a00s00u0y0de</v>
      </c>
      <c r="L1709" s="28" t="str">
        <f ca="1">ДАННЫЕ!$I1709&amp;"VN"&amp;IF(ДАННЫЕ!AW1709&gt;0,11,10)&amp;"CD"&amp;IF(ДАННЫЕ!BF1709&gt;500,16,IF(ДАННЫЕ!BF1709&gt;350,15,IF(ДАННЫЕ!BF1709&gt;=200,14,IF(ДАННЫЕ!BF1709&gt;=100,13,IF(ДАННЫЕ!BF1709&gt;=50,12,IF(ДАННЫЕ!BF1709&gt;0,11,10))))))&amp;"AR"&amp;IF(ДАННЫЕ!BX1709&gt;0,1,0)&amp;"GD"&amp;B1709&amp;"VV"&amp;IF(E1709&gt;=5,IF(E1709&lt;18,1,0),0)</f>
        <v>VN10CD10AR0GD0VV0</v>
      </c>
      <c r="M1709" s="28" t="str">
        <f>ДАННЫЕ!$I1709&amp;"b"&amp;ДАННЫЕ!$BI1709&amp;"r"&amp;ДАННЫЕ!$BJ1709&amp;"CD"&amp;IF(ДАННЫЕ!BF1709&gt;0,IF(ДАННЫЕ!BF1709&lt;200,1,IF(ДАННЫЕ!BF1709&lt;350,2,3)),0)&amp;"h"&amp;IF(ДАННЫЕ!$BK1709+ДАННЫЕ!$BL1709+ДАННЫЕ!$BM1709&gt;0,1,0)&amp;"x"&amp;ДАННЫЕ!$BK1709&amp;"y"&amp;ДАННЫЕ!$BL1709&amp;"z"&amp;ДАННЫЕ!$BM1709&amp;"c"&amp;IF(ДАННЫЕ!$BK1709+ДАННЫЕ!$BL1709+ДАННЫЕ!$BM1709=3,1,0)&amp;"a"&amp;IF(ДАННЫЕ!$BQ1709+ДАННЫЕ!$BR1709&gt;0,1,0)&amp;"d"&amp;ДАННЫЕ!$BQ1709&amp;"v"&amp;ДАННЫЕ!$BR1709&amp;"p"&amp;ДАННЫЕ!$BS1709&amp;"n"&amp;ДАННЫЕ!$BU1709&amp;"t"&amp;ДАННЫЕ!$BV1709&amp;"o"&amp;ДАННЫЕ!$BT1709&amp;"l"&amp;IF(ДАННЫЕ!$BN1709&gt;0,1,0)&amp;ДАННЫЕ!$BN1709&amp;"g"&amp;ДАННЫЕ!$BO1709&amp;"s"&amp;ДАННЫЕ!$BP1709&amp;"DZ"&amp;IF(ДАННЫЕ!B1709-ДАННЫЕ!G1709 &lt; 60,IF(ДАННЫЕ!B1709-ДАННЫЕ!G1709 &gt;= 0,1,0),0)&amp;"u"&amp;IF(ДАННЫЕ!$CJ1709&gt;0,1,0)</f>
        <v>brCD0h0xyzc0a0dvpntol0gsDZ1u0</v>
      </c>
      <c r="N1709" s="28" t="str">
        <f ca="1">ДАННЫЕ!$F1709&amp;ДАННЫЕ!$I1709&amp;"g"&amp;B1709&amp;"cf"&amp;D1709&amp;"a"&amp;IF(ДАННЫЕ!$BX1709&gt;0,1,0)&amp;IF(ДАННЫЕ!$BF1709&gt;500,1,IF(ДАННЫЕ!$BF1709&gt;350,2,IF(ДАННЫЕ!$BF1709&gt;=200,3,IF(ДАННЫЕ!$BF1709&gt;=100,4,IF(ДАННЫЕ!$BF1709&gt;=50,5,IF(ДАННЫЕ!$BF1709&lt;50,6,0))))))&amp;"AR"&amp;IF(DATEDIF(ДАННЫЕ!$BX1709,ДАННЫЕ!$F$1,"y")&gt;1,1,0)&amp;"VG"&amp;IF(ДАННЫЕ!$BH1709="0",1,0)&amp;"o"&amp;IF(T1709+ДАННЫЕ!$AF1709+ДАННЫЕ!$AG1709+ДАННЫЕ!$AH1709+ДАННЫЕ!$AI1709+ДАННЫЕ!$AJ1709+ДАННЫЕ!$AP1709+ДАННЫЕ!$AQ1709+ДАННЫЕ!$AR1709+ДАННЫЕ!$AU1709+ДАННЫЕ!$AW1709+ДАННЫЕ!$AS1709+ДАННЫЕ!$AT1709&gt;0,1,0)&amp;"x"&amp;ДАННЫЕ!$AG1709&amp;"p"&amp;IF(ДАННЫЕ!$BY1709&gt;0,1,0)&amp;"v"&amp;IF(ДАННЫЕ!$BZ1709&gt;0,1,0)&amp;"n"&amp;ДАННЫЕ!$CA1709&amp;"t"&amp;ДАННЫЕ!$AY1709&amp;"k"&amp;ДАННЫЕ!$CB1709&amp;"q"&amp;ДАННЫЕ!$CC1709&amp;"w"&amp;ДАННЫЕ!$CD1709&amp;"e"&amp;ДАННЫЕ!$CE1709&amp;"m"&amp;ДАННЫЕ!$CF1709&amp;"c"&amp;ДАННЫЕ!$CG1709&amp;"z"&amp;ДАННЫЕ!$CH1709&amp;"d"&amp;IF(H1709=4,1,0)&amp;"s"&amp;IF(ДАННЫЕ!$J1709=1,0,1)&amp;"u"&amp;IF(ДАННЫЕ!$CJ1709&gt;0,1,0)</f>
        <v>g0cf0a06AR1VG0o0xp0v0ntkqwemczd0s1u0</v>
      </c>
      <c r="O1709" s="28" t="str">
        <f>ДАННЫЕ!$I1709&amp;"g"&amp;B1709&amp;A1709&amp;"f"&amp;P1709&amp;"c"&amp;IF(ДАННЫЕ!$U1709&gt;0,1,0)&amp;"s"&amp;IF(ДАННЫЕ!$Q1709&gt;0,IF(YEAR(ДАННЫЕ!$F$1)=YEAR(ДАННЫЕ!$Q1709),IF(MONTH(ДАННЫЕ!$F$1)=MONTH(ДАННЫЕ!$Q1709),111,11),1),0)&amp;"i"&amp;IF(ДАННЫЕ!$R1709+ДАННЫЕ!$S1709+ДАННЫЕ!$T1709=0,0,1)&amp;"h"&amp;IF(ДАННЫЕ!$P1709&gt;0,1,0)&amp;"p"&amp;IF(ДАННЫЕ!$CI1709&gt;0,IF(YEAR(ДАННЫЕ!$F$1)=YEAR(ДАННЫЕ!$CI1709),IF(MONTH(ДАННЫЕ!$F$1)=MONTH(ДАННЫЕ!$CI1709),111,11),1),0)&amp;"d"&amp;IF(ДАННЫЕ!$CJ1709&gt;0,IF(YEAR(ДАННЫЕ!$F$1)=YEAR(ДАННЫЕ!$CJ1709),IF(MONTH(ДАННЫЕ!$F$1)=MONTH(ДАННЫЕ!$CJ1709),111,11),1),0)&amp;"o"&amp;IF(ДАННЫЕ!$CK1709&gt;0,IF(MONTH(ДАННЫЕ!$F$1)=MONTH(ДАННЫЕ!$CK1709),111,11),0)&amp;"v"&amp;IF(ДАННЫЕ!$BE1709&gt;0,IF(MONTH(ДАННЫЕ!$F$1)=MONTH(ДАННЫЕ!$BE1709),111,11),0)</f>
        <v>g00f0c0s0i0h0p0d0o0v0</v>
      </c>
      <c r="P1709" s="15">
        <f t="shared" si="83"/>
        <v>0</v>
      </c>
      <c r="Q1709" s="15">
        <f>IF(ДАННЫЕ!$F$1&gt;ДАННЫЕ!$N1709,IF(YEAR(ДАННЫЕ!$F$1)=YEAR(ДАННЫЕ!M1709),1,0),0)</f>
        <v>0</v>
      </c>
      <c r="R1709" s="15">
        <f>IF(ДАННЫЕ!$F$1&gt;ДАННЫЕ!$N1709,IF(YEAR(ДАННЫЕ!$F$1)=YEAR(ДАННЫЕ!N1709),1,0),0)</f>
        <v>0</v>
      </c>
      <c r="S1709" s="15">
        <f>IF(ДАННЫЕ!$AA1709="2А",1,IF(ДАННЫЕ!$AA1709="2Б",2,IF(ДАННЫЕ!$AA1709="2В",3,IF(ДАННЫЕ!$AA1709=3,4,IF(ДАННЫЕ!$AA1709="4А",5,IF(ДАННЫЕ!$AA1709="4Б",6,IF(ДАННЫЕ!$AA1709="4В",7,IF(ДАННЫЕ!$AA1709=5,8,0))))))))</f>
        <v>0</v>
      </c>
      <c r="T1709" s="15">
        <f>IF(OR(ДАННЫЕ!$AC1709=2,ДАННЫЕ!$AD1709=2,ДАННЫЕ!$AE1709=2),2,IF(OR(ДАННЫЕ!$AC1709=1,ДАННЫЕ!$AD1709=1,ДАННЫЕ!$AE1709=1),1,0))</f>
        <v>0</v>
      </c>
    </row>
    <row r="1710" spans="1:20" x14ac:dyDescent="0.2">
      <c r="A1710" s="78">
        <f>IF(B1710&gt;0,IF(MONTH(ДАННЫЕ!$F$1)=MONTH(ДАННЫЕ!$B1710),1,0),0)</f>
        <v>0</v>
      </c>
      <c r="B1710" s="14">
        <f>IF(ДАННЫЕ!$B1710&gt;0,IF(YEAR(ДАННЫЕ!$F$1)=YEAR(ДАННЫЕ!$B1710),1,0),0)</f>
        <v>0</v>
      </c>
      <c r="C1710" s="14">
        <f>IF(ДАННЫЕ!$CM1710&gt;0,IF(YEAR(ДАННЫЕ!$F$1)=YEAR(ДАННЫЕ!$CM1710),1,0),0)</f>
        <v>0</v>
      </c>
      <c r="D1710" s="14">
        <f>IF(ДАННЫЕ!$CJ1710&gt;0,IF(ДАННЫЕ!$CL1710&gt;ДАННЫЕ!$F$1,1,IF(ДАННЫЕ!$CL1710&gt;0,0,1)),0)</f>
        <v>0</v>
      </c>
      <c r="E1710" s="43" t="str">
        <f ca="1">IF(ДАННЫЕ!$F$1&gt;0,IF(ДАННЫЕ!$G1710&gt;0,DATEDIF(ДАННЫЕ!$G1710,ДАННЫЕ!$F$1,"y"),""),IF(ДАННЫЕ!$G1710&gt;0,DATEDIF(ДАННЫЕ!$G1710,TODAY(),"y"),""))</f>
        <v/>
      </c>
      <c r="F1710" s="43" t="str">
        <f xml:space="preserve"> IF(ДАННЫЕ!$F1710="М",IF(E1710&gt;=18,IF(E1710&lt;60,1,""),""),"")&amp;IF(ДАННЫЕ!$F1710="Ж",IF(E1710&gt;=18,IF(E1710&lt;55,1,""),""),"")</f>
        <v/>
      </c>
      <c r="G1710" s="43" t="str">
        <f xml:space="preserve"> IF(ДАННЫЕ!$F1710="М",IF(E1710&gt;=60,2,""),"")&amp;IF(ДАННЫЕ!$F1710="Ж",IF(E1710&gt;=55,2,""),"")</f>
        <v/>
      </c>
      <c r="H1710" s="43" t="str">
        <f t="shared" ca="1" si="81"/>
        <v/>
      </c>
      <c r="I1710" s="43" t="str">
        <f t="shared" ca="1" si="82"/>
        <v>03</v>
      </c>
      <c r="J1710" s="28" t="str">
        <f ca="1">ДАННЫЕ!$F1710&amp;H1710&amp;I1710&amp;ДАННЫЕ!$I1710&amp;"m"&amp;IF(ДАННЫЕ!$I1710&gt;0,IF(ДАННЫЕ!$J1710&gt;0,0,1),"")&amp;"f"&amp;IF(ДАННЫЕ!$R1710&gt;0,IF(YEAR(ДАННЫЕ!$F$1)=YEAR(ДАННЫЕ!$R1710),1,0),0)&amp;"z"&amp;ДАННЫЕ!$R1710&amp;"p"&amp;ДАННЫЕ!$S1710&amp;"i"&amp;ДАННЫЕ!$T1710&amp;"h"&amp;ДАННЫЕ!$K1710&amp;"be"&amp;ДАННЫЕ!$BI1710&amp;"CD"&amp;IF(ДАННЫЕ!BF1710&gt;500,4,IF(ДАННЫЕ!BF1710&gt;350,3,IF(ДАННЫЕ!BF1710&gt;200,2,IF(ДАННЫЕ!BF1710&gt;0,1,0))))&amp;"g"&amp;B1710&amp;"d"&amp;H1710&amp;"l"&amp;ДАННЫЕ!AT1710&amp;"a"&amp;ДАННЫЕ!$V1710&amp;"v"&amp;R1710&amp;"k"&amp;ДАННЫЕ!$U1710&amp;"s"&amp;ДАННЫЕ!$Y1710&amp;"t"&amp;ДАННЫЕ!$X1710&amp;"b"&amp;IF(ДАННЫЕ!$Q1710&gt;1,1,0)&amp;"PP"&amp;ДАННЫЕ!Z1710&amp;"c"&amp;S1710&amp;"x"&amp;IF(ДАННЫЕ!$BY1710&gt;0,IF(YEAR(ДАННЫЕ!$F$1)=YEAR(ДАННЫЕ!$BY1710),1,0),0)&amp;"n"&amp;IF(ДАННЫЕ!$BZ1710&gt;0,IF(YEAR(ДАННЫЕ!$F$1)=YEAR(ДАННЫЕ!$BZ1710),1,0),0)&amp;"u"&amp;D1710&amp;"z"&amp;IF(ДАННЫЕ!$CL1710&gt;0,IF(YEAR(ДАННЫЕ!$F$1)&gt;YEAR(ДАННЫЕ!$CL1710),11,12),0)</f>
        <v>03mf0zpihbeCD0g0dlav0kstb0PPc0x0n0u0z0</v>
      </c>
      <c r="K1710" s="28" t="str">
        <f ca="1">ДАННЫЕ!$I1710&amp;"x"&amp;B1710&amp;"w"&amp;IF(T1710+ДАННЫЕ!AD1710+ДАННЫЕ!AE1710+ДАННЫЕ!AF1710+ДАННЫЕ!AG1710+ДАННЫЕ!AH1710+ДАННЫЕ!$AL1710+ДАННЫЕ!AI1710+ДАННЫЕ!AJ1710+ДАННЫЕ!AK1710+ДАННЫЕ!AP1710+ДАННЫЕ!AQ1710+ДАННЫЕ!AR1710+ДАННЫЕ!$AM1710+ДАННЫЕ!$AN1710+ДАННЫЕ!AS1710+ДАННЫЕ!AT1710&gt;0,1,0)&amp;IF(OR(T1710=2,ДАННЫЕ!AD1710=2,ДАННЫЕ!AE1710=2,ДАННЫЕ!AF1710=2,ДАННЫЕ!AG1710=2,ДАННЫЕ!AH1710=2,ДАННЫЕ!$AL1710=2,ДАННЫЕ!AI1710=2,ДАННЫЕ!AJ1710=2,ДАННЫЕ!AK1710=2,ДАННЫЕ!AP1710=2,ДАННЫЕ!AQ1710=2,ДАННЫЕ!AR1710=2,ДАННЫЕ!$AM1710=2,ДАННЫЕ!$AN1710=2,ДАННЫЕ!AS1710=2,ДАННЫЕ!AT1710=2),2,0)&amp;"t"&amp;IF(T1710&gt;0,"1"&amp;T1710,"00")&amp;"f"&amp;IF(ДАННЫЕ!$AC1710,"1"&amp;ДАННЫЕ!$AC1710,"00")&amp;"b"&amp;IF(ДАННЫЕ!$AD1710,"1"&amp;ДАННЫЕ!$AD1710,"00")&amp;"g"&amp;IF(ДАННЫЕ!$AF1710,"1"&amp;ДАННЫЕ!$AF1710,"00")&amp;"c"&amp;IF(ДАННЫЕ!$AG1710,"1"&amp;ДАННЫЕ!$AG1710,"00")&amp;"i"&amp;IF(ДАННЫЕ!$AH1710,"1"&amp;ДАННЫЕ!$AH1710,"00")&amp;"r"&amp;IF(ДАННЫЕ!$AL1710,"1"&amp;ДАННЫЕ!$AL1710,"00")&amp;"m"&amp;IF(ДАННЫЕ!$AI1710,"1"&amp;ДАННЫЕ!$AI1710,"00")&amp;"hS"&amp;IF(ДАННЫЕ!$AJ1710,"1"&amp;ДАННЫЕ!$AJ1710,"00")&amp;"hZ"&amp;IF(ДАННЫЕ!$AK1710,"1"&amp;ДАННЫЕ!$AK1710,"00")&amp;"p"&amp;IF(ДАННЫЕ!$AP1710,"1"&amp;ДАННЫЕ!$AP1710,"00")&amp;"k"&amp;IF(ДАННЫЕ!$AQ1710,"1"&amp;ДАННЫЕ!$AQ1710,"00")&amp;"z"&amp;IF(ДАННЫЕ!$AR1710,"1"&amp;ДАННЫЕ!$AR1710,"00")&amp;"j"&amp;IF(ДАННЫЕ!$AM1710,"1"&amp;ДАННЫЕ!$AM1710,"00")&amp;"n"&amp;IF(ДАННЫЕ!$AN1710,"1"&amp;ДАННЫЕ!$AN1710,"00")&amp;"E"&amp;ДАННЫЕ!BI1710&amp;"L"&amp;ДАННЫЕ!AO1710&amp;"h"&amp;IF(ДАННЫЕ!$AU1710&gt;0,1,0)&amp;"v"&amp;IF(ДАННЫЕ!$AW1710&gt;0,1,0)&amp;"a"&amp;IF(ДАННЫЕ!$AS1710,"1"&amp;ДАННЫЕ!$AS1710,"00")&amp;"s"&amp;IF(ДАННЫЕ!$AT1710,"1"&amp;ДАННЫЕ!$AT1710,"00")&amp;"u"&amp;IF(ДАННЫЕ!$CJ1710&gt;0,1,0)&amp;"y"&amp;B1710&amp;"d"&amp;H1710&amp;"e"&amp;F1710&amp;G1710</f>
        <v>x0w00t00f00b00g00c00i00r00m00hS00hZ00p00k00z00j00n00ELh0v0a00s00u0y0de</v>
      </c>
      <c r="L1710" s="28" t="str">
        <f ca="1">ДАННЫЕ!$I1710&amp;"VN"&amp;IF(ДАННЫЕ!AW1710&gt;0,11,10)&amp;"CD"&amp;IF(ДАННЫЕ!BF1710&gt;500,16,IF(ДАННЫЕ!BF1710&gt;350,15,IF(ДАННЫЕ!BF1710&gt;=200,14,IF(ДАННЫЕ!BF1710&gt;=100,13,IF(ДАННЫЕ!BF1710&gt;=50,12,IF(ДАННЫЕ!BF1710&gt;0,11,10))))))&amp;"AR"&amp;IF(ДАННЫЕ!BX1710&gt;0,1,0)&amp;"GD"&amp;B1710&amp;"VV"&amp;IF(E1710&gt;=5,IF(E1710&lt;18,1,0),0)</f>
        <v>VN10CD10AR0GD0VV0</v>
      </c>
      <c r="M1710" s="28" t="str">
        <f>ДАННЫЕ!$I1710&amp;"b"&amp;ДАННЫЕ!$BI1710&amp;"r"&amp;ДАННЫЕ!$BJ1710&amp;"CD"&amp;IF(ДАННЫЕ!BF1710&gt;0,IF(ДАННЫЕ!BF1710&lt;200,1,IF(ДАННЫЕ!BF1710&lt;350,2,3)),0)&amp;"h"&amp;IF(ДАННЫЕ!$BK1710+ДАННЫЕ!$BL1710+ДАННЫЕ!$BM1710&gt;0,1,0)&amp;"x"&amp;ДАННЫЕ!$BK1710&amp;"y"&amp;ДАННЫЕ!$BL1710&amp;"z"&amp;ДАННЫЕ!$BM1710&amp;"c"&amp;IF(ДАННЫЕ!$BK1710+ДАННЫЕ!$BL1710+ДАННЫЕ!$BM1710=3,1,0)&amp;"a"&amp;IF(ДАННЫЕ!$BQ1710+ДАННЫЕ!$BR1710&gt;0,1,0)&amp;"d"&amp;ДАННЫЕ!$BQ1710&amp;"v"&amp;ДАННЫЕ!$BR1710&amp;"p"&amp;ДАННЫЕ!$BS1710&amp;"n"&amp;ДАННЫЕ!$BU1710&amp;"t"&amp;ДАННЫЕ!$BV1710&amp;"o"&amp;ДАННЫЕ!$BT1710&amp;"l"&amp;IF(ДАННЫЕ!$BN1710&gt;0,1,0)&amp;ДАННЫЕ!$BN1710&amp;"g"&amp;ДАННЫЕ!$BO1710&amp;"s"&amp;ДАННЫЕ!$BP1710&amp;"DZ"&amp;IF(ДАННЫЕ!B1710-ДАННЫЕ!G1710 &lt; 60,IF(ДАННЫЕ!B1710-ДАННЫЕ!G1710 &gt;= 0,1,0),0)&amp;"u"&amp;IF(ДАННЫЕ!$CJ1710&gt;0,1,0)</f>
        <v>brCD0h0xyzc0a0dvpntol0gsDZ1u0</v>
      </c>
      <c r="N1710" s="28" t="str">
        <f ca="1">ДАННЫЕ!$F1710&amp;ДАННЫЕ!$I1710&amp;"g"&amp;B1710&amp;"cf"&amp;D1710&amp;"a"&amp;IF(ДАННЫЕ!$BX1710&gt;0,1,0)&amp;IF(ДАННЫЕ!$BF1710&gt;500,1,IF(ДАННЫЕ!$BF1710&gt;350,2,IF(ДАННЫЕ!$BF1710&gt;=200,3,IF(ДАННЫЕ!$BF1710&gt;=100,4,IF(ДАННЫЕ!$BF1710&gt;=50,5,IF(ДАННЫЕ!$BF1710&lt;50,6,0))))))&amp;"AR"&amp;IF(DATEDIF(ДАННЫЕ!$BX1710,ДАННЫЕ!$F$1,"y")&gt;1,1,0)&amp;"VG"&amp;IF(ДАННЫЕ!$BH1710="0",1,0)&amp;"o"&amp;IF(T1710+ДАННЫЕ!$AF1710+ДАННЫЕ!$AG1710+ДАННЫЕ!$AH1710+ДАННЫЕ!$AI1710+ДАННЫЕ!$AJ1710+ДАННЫЕ!$AP1710+ДАННЫЕ!$AQ1710+ДАННЫЕ!$AR1710+ДАННЫЕ!$AU1710+ДАННЫЕ!$AW1710+ДАННЫЕ!$AS1710+ДАННЫЕ!$AT1710&gt;0,1,0)&amp;"x"&amp;ДАННЫЕ!$AG1710&amp;"p"&amp;IF(ДАННЫЕ!$BY1710&gt;0,1,0)&amp;"v"&amp;IF(ДАННЫЕ!$BZ1710&gt;0,1,0)&amp;"n"&amp;ДАННЫЕ!$CA1710&amp;"t"&amp;ДАННЫЕ!$AY1710&amp;"k"&amp;ДАННЫЕ!$CB1710&amp;"q"&amp;ДАННЫЕ!$CC1710&amp;"w"&amp;ДАННЫЕ!$CD1710&amp;"e"&amp;ДАННЫЕ!$CE1710&amp;"m"&amp;ДАННЫЕ!$CF1710&amp;"c"&amp;ДАННЫЕ!$CG1710&amp;"z"&amp;ДАННЫЕ!$CH1710&amp;"d"&amp;IF(H1710=4,1,0)&amp;"s"&amp;IF(ДАННЫЕ!$J1710=1,0,1)&amp;"u"&amp;IF(ДАННЫЕ!$CJ1710&gt;0,1,0)</f>
        <v>g0cf0a06AR1VG0o0xp0v0ntkqwemczd0s1u0</v>
      </c>
      <c r="O1710" s="28" t="str">
        <f>ДАННЫЕ!$I1710&amp;"g"&amp;B1710&amp;A1710&amp;"f"&amp;P1710&amp;"c"&amp;IF(ДАННЫЕ!$U1710&gt;0,1,0)&amp;"s"&amp;IF(ДАННЫЕ!$Q1710&gt;0,IF(YEAR(ДАННЫЕ!$F$1)=YEAR(ДАННЫЕ!$Q1710),IF(MONTH(ДАННЫЕ!$F$1)=MONTH(ДАННЫЕ!$Q1710),111,11),1),0)&amp;"i"&amp;IF(ДАННЫЕ!$R1710+ДАННЫЕ!$S1710+ДАННЫЕ!$T1710=0,0,1)&amp;"h"&amp;IF(ДАННЫЕ!$P1710&gt;0,1,0)&amp;"p"&amp;IF(ДАННЫЕ!$CI1710&gt;0,IF(YEAR(ДАННЫЕ!$F$1)=YEAR(ДАННЫЕ!$CI1710),IF(MONTH(ДАННЫЕ!$F$1)=MONTH(ДАННЫЕ!$CI1710),111,11),1),0)&amp;"d"&amp;IF(ДАННЫЕ!$CJ1710&gt;0,IF(YEAR(ДАННЫЕ!$F$1)=YEAR(ДАННЫЕ!$CJ1710),IF(MONTH(ДАННЫЕ!$F$1)=MONTH(ДАННЫЕ!$CJ1710),111,11),1),0)&amp;"o"&amp;IF(ДАННЫЕ!$CK1710&gt;0,IF(MONTH(ДАННЫЕ!$F$1)=MONTH(ДАННЫЕ!$CK1710),111,11),0)&amp;"v"&amp;IF(ДАННЫЕ!$BE1710&gt;0,IF(MONTH(ДАННЫЕ!$F$1)=MONTH(ДАННЫЕ!$BE1710),111,11),0)</f>
        <v>g00f0c0s0i0h0p0d0o0v0</v>
      </c>
      <c r="P1710" s="15">
        <f t="shared" si="83"/>
        <v>0</v>
      </c>
      <c r="Q1710" s="15">
        <f>IF(ДАННЫЕ!$F$1&gt;ДАННЫЕ!$N1710,IF(YEAR(ДАННЫЕ!$F$1)=YEAR(ДАННЫЕ!M1710),1,0),0)</f>
        <v>0</v>
      </c>
      <c r="R1710" s="15">
        <f>IF(ДАННЫЕ!$F$1&gt;ДАННЫЕ!$N1710,IF(YEAR(ДАННЫЕ!$F$1)=YEAR(ДАННЫЕ!N1710),1,0),0)</f>
        <v>0</v>
      </c>
      <c r="S1710" s="15">
        <f>IF(ДАННЫЕ!$AA1710="2А",1,IF(ДАННЫЕ!$AA1710="2Б",2,IF(ДАННЫЕ!$AA1710="2В",3,IF(ДАННЫЕ!$AA1710=3,4,IF(ДАННЫЕ!$AA1710="4А",5,IF(ДАННЫЕ!$AA1710="4Б",6,IF(ДАННЫЕ!$AA1710="4В",7,IF(ДАННЫЕ!$AA1710=5,8,0))))))))</f>
        <v>0</v>
      </c>
      <c r="T1710" s="15">
        <f>IF(OR(ДАННЫЕ!$AC1710=2,ДАННЫЕ!$AD1710=2,ДАННЫЕ!$AE1710=2),2,IF(OR(ДАННЫЕ!$AC1710=1,ДАННЫЕ!$AD1710=1,ДАННЫЕ!$AE1710=1),1,0))</f>
        <v>0</v>
      </c>
    </row>
    <row r="1711" spans="1:20" x14ac:dyDescent="0.2">
      <c r="A1711" s="78">
        <f>IF(B1711&gt;0,IF(MONTH(ДАННЫЕ!$F$1)=MONTH(ДАННЫЕ!$B1711),1,0),0)</f>
        <v>0</v>
      </c>
      <c r="B1711" s="14">
        <f>IF(ДАННЫЕ!$B1711&gt;0,IF(YEAR(ДАННЫЕ!$F$1)=YEAR(ДАННЫЕ!$B1711),1,0),0)</f>
        <v>0</v>
      </c>
      <c r="C1711" s="14">
        <f>IF(ДАННЫЕ!$CM1711&gt;0,IF(YEAR(ДАННЫЕ!$F$1)=YEAR(ДАННЫЕ!$CM1711),1,0),0)</f>
        <v>0</v>
      </c>
      <c r="D1711" s="14">
        <f>IF(ДАННЫЕ!$CJ1711&gt;0,IF(ДАННЫЕ!$CL1711&gt;ДАННЫЕ!$F$1,1,IF(ДАННЫЕ!$CL1711&gt;0,0,1)),0)</f>
        <v>0</v>
      </c>
      <c r="E1711" s="43" t="str">
        <f ca="1">IF(ДАННЫЕ!$F$1&gt;0,IF(ДАННЫЕ!$G1711&gt;0,DATEDIF(ДАННЫЕ!$G1711,ДАННЫЕ!$F$1,"y"),""),IF(ДАННЫЕ!$G1711&gt;0,DATEDIF(ДАННЫЕ!$G1711,TODAY(),"y"),""))</f>
        <v/>
      </c>
      <c r="F1711" s="43" t="str">
        <f xml:space="preserve"> IF(ДАННЫЕ!$F1711="М",IF(E1711&gt;=18,IF(E1711&lt;60,1,""),""),"")&amp;IF(ДАННЫЕ!$F1711="Ж",IF(E1711&gt;=18,IF(E1711&lt;55,1,""),""),"")</f>
        <v/>
      </c>
      <c r="G1711" s="43" t="str">
        <f xml:space="preserve"> IF(ДАННЫЕ!$F1711="М",IF(E1711&gt;=60,2,""),"")&amp;IF(ДАННЫЕ!$F1711="Ж",IF(E1711&gt;=55,2,""),"")</f>
        <v/>
      </c>
      <c r="H1711" s="43" t="str">
        <f t="shared" ca="1" si="81"/>
        <v/>
      </c>
      <c r="I1711" s="43" t="str">
        <f t="shared" ca="1" si="82"/>
        <v>03</v>
      </c>
      <c r="J1711" s="28" t="str">
        <f ca="1">ДАННЫЕ!$F1711&amp;H1711&amp;I1711&amp;ДАННЫЕ!$I1711&amp;"m"&amp;IF(ДАННЫЕ!$I1711&gt;0,IF(ДАННЫЕ!$J1711&gt;0,0,1),"")&amp;"f"&amp;IF(ДАННЫЕ!$R1711&gt;0,IF(YEAR(ДАННЫЕ!$F$1)=YEAR(ДАННЫЕ!$R1711),1,0),0)&amp;"z"&amp;ДАННЫЕ!$R1711&amp;"p"&amp;ДАННЫЕ!$S1711&amp;"i"&amp;ДАННЫЕ!$T1711&amp;"h"&amp;ДАННЫЕ!$K1711&amp;"be"&amp;ДАННЫЕ!$BI1711&amp;"CD"&amp;IF(ДАННЫЕ!BF1711&gt;500,4,IF(ДАННЫЕ!BF1711&gt;350,3,IF(ДАННЫЕ!BF1711&gt;200,2,IF(ДАННЫЕ!BF1711&gt;0,1,0))))&amp;"g"&amp;B1711&amp;"d"&amp;H1711&amp;"l"&amp;ДАННЫЕ!AT1711&amp;"a"&amp;ДАННЫЕ!$V1711&amp;"v"&amp;R1711&amp;"k"&amp;ДАННЫЕ!$U1711&amp;"s"&amp;ДАННЫЕ!$Y1711&amp;"t"&amp;ДАННЫЕ!$X1711&amp;"b"&amp;IF(ДАННЫЕ!$Q1711&gt;1,1,0)&amp;"PP"&amp;ДАННЫЕ!Z1711&amp;"c"&amp;S1711&amp;"x"&amp;IF(ДАННЫЕ!$BY1711&gt;0,IF(YEAR(ДАННЫЕ!$F$1)=YEAR(ДАННЫЕ!$BY1711),1,0),0)&amp;"n"&amp;IF(ДАННЫЕ!$BZ1711&gt;0,IF(YEAR(ДАННЫЕ!$F$1)=YEAR(ДАННЫЕ!$BZ1711),1,0),0)&amp;"u"&amp;D1711&amp;"z"&amp;IF(ДАННЫЕ!$CL1711&gt;0,IF(YEAR(ДАННЫЕ!$F$1)&gt;YEAR(ДАННЫЕ!$CL1711),11,12),0)</f>
        <v>03mf0zpihbeCD0g0dlav0kstb0PPc0x0n0u0z0</v>
      </c>
      <c r="K1711" s="28" t="str">
        <f ca="1">ДАННЫЕ!$I1711&amp;"x"&amp;B1711&amp;"w"&amp;IF(T1711+ДАННЫЕ!AD1711+ДАННЫЕ!AE1711+ДАННЫЕ!AF1711+ДАННЫЕ!AG1711+ДАННЫЕ!AH1711+ДАННЫЕ!$AL1711+ДАННЫЕ!AI1711+ДАННЫЕ!AJ1711+ДАННЫЕ!AK1711+ДАННЫЕ!AP1711+ДАННЫЕ!AQ1711+ДАННЫЕ!AR1711+ДАННЫЕ!$AM1711+ДАННЫЕ!$AN1711+ДАННЫЕ!AS1711+ДАННЫЕ!AT1711&gt;0,1,0)&amp;IF(OR(T1711=2,ДАННЫЕ!AD1711=2,ДАННЫЕ!AE1711=2,ДАННЫЕ!AF1711=2,ДАННЫЕ!AG1711=2,ДАННЫЕ!AH1711=2,ДАННЫЕ!$AL1711=2,ДАННЫЕ!AI1711=2,ДАННЫЕ!AJ1711=2,ДАННЫЕ!AK1711=2,ДАННЫЕ!AP1711=2,ДАННЫЕ!AQ1711=2,ДАННЫЕ!AR1711=2,ДАННЫЕ!$AM1711=2,ДАННЫЕ!$AN1711=2,ДАННЫЕ!AS1711=2,ДАННЫЕ!AT1711=2),2,0)&amp;"t"&amp;IF(T1711&gt;0,"1"&amp;T1711,"00")&amp;"f"&amp;IF(ДАННЫЕ!$AC1711,"1"&amp;ДАННЫЕ!$AC1711,"00")&amp;"b"&amp;IF(ДАННЫЕ!$AD1711,"1"&amp;ДАННЫЕ!$AD1711,"00")&amp;"g"&amp;IF(ДАННЫЕ!$AF1711,"1"&amp;ДАННЫЕ!$AF1711,"00")&amp;"c"&amp;IF(ДАННЫЕ!$AG1711,"1"&amp;ДАННЫЕ!$AG1711,"00")&amp;"i"&amp;IF(ДАННЫЕ!$AH1711,"1"&amp;ДАННЫЕ!$AH1711,"00")&amp;"r"&amp;IF(ДАННЫЕ!$AL1711,"1"&amp;ДАННЫЕ!$AL1711,"00")&amp;"m"&amp;IF(ДАННЫЕ!$AI1711,"1"&amp;ДАННЫЕ!$AI1711,"00")&amp;"hS"&amp;IF(ДАННЫЕ!$AJ1711,"1"&amp;ДАННЫЕ!$AJ1711,"00")&amp;"hZ"&amp;IF(ДАННЫЕ!$AK1711,"1"&amp;ДАННЫЕ!$AK1711,"00")&amp;"p"&amp;IF(ДАННЫЕ!$AP1711,"1"&amp;ДАННЫЕ!$AP1711,"00")&amp;"k"&amp;IF(ДАННЫЕ!$AQ1711,"1"&amp;ДАННЫЕ!$AQ1711,"00")&amp;"z"&amp;IF(ДАННЫЕ!$AR1711,"1"&amp;ДАННЫЕ!$AR1711,"00")&amp;"j"&amp;IF(ДАННЫЕ!$AM1711,"1"&amp;ДАННЫЕ!$AM1711,"00")&amp;"n"&amp;IF(ДАННЫЕ!$AN1711,"1"&amp;ДАННЫЕ!$AN1711,"00")&amp;"E"&amp;ДАННЫЕ!BI1711&amp;"L"&amp;ДАННЫЕ!AO1711&amp;"h"&amp;IF(ДАННЫЕ!$AU1711&gt;0,1,0)&amp;"v"&amp;IF(ДАННЫЕ!$AW1711&gt;0,1,0)&amp;"a"&amp;IF(ДАННЫЕ!$AS1711,"1"&amp;ДАННЫЕ!$AS1711,"00")&amp;"s"&amp;IF(ДАННЫЕ!$AT1711,"1"&amp;ДАННЫЕ!$AT1711,"00")&amp;"u"&amp;IF(ДАННЫЕ!$CJ1711&gt;0,1,0)&amp;"y"&amp;B1711&amp;"d"&amp;H1711&amp;"e"&amp;F1711&amp;G1711</f>
        <v>x0w00t00f00b00g00c00i00r00m00hS00hZ00p00k00z00j00n00ELh0v0a00s00u0y0de</v>
      </c>
      <c r="L1711" s="28" t="str">
        <f ca="1">ДАННЫЕ!$I1711&amp;"VN"&amp;IF(ДАННЫЕ!AW1711&gt;0,11,10)&amp;"CD"&amp;IF(ДАННЫЕ!BF1711&gt;500,16,IF(ДАННЫЕ!BF1711&gt;350,15,IF(ДАННЫЕ!BF1711&gt;=200,14,IF(ДАННЫЕ!BF1711&gt;=100,13,IF(ДАННЫЕ!BF1711&gt;=50,12,IF(ДАННЫЕ!BF1711&gt;0,11,10))))))&amp;"AR"&amp;IF(ДАННЫЕ!BX1711&gt;0,1,0)&amp;"GD"&amp;B1711&amp;"VV"&amp;IF(E1711&gt;=5,IF(E1711&lt;18,1,0),0)</f>
        <v>VN10CD10AR0GD0VV0</v>
      </c>
      <c r="M1711" s="28" t="str">
        <f>ДАННЫЕ!$I1711&amp;"b"&amp;ДАННЫЕ!$BI1711&amp;"r"&amp;ДАННЫЕ!$BJ1711&amp;"CD"&amp;IF(ДАННЫЕ!BF1711&gt;0,IF(ДАННЫЕ!BF1711&lt;200,1,IF(ДАННЫЕ!BF1711&lt;350,2,3)),0)&amp;"h"&amp;IF(ДАННЫЕ!$BK1711+ДАННЫЕ!$BL1711+ДАННЫЕ!$BM1711&gt;0,1,0)&amp;"x"&amp;ДАННЫЕ!$BK1711&amp;"y"&amp;ДАННЫЕ!$BL1711&amp;"z"&amp;ДАННЫЕ!$BM1711&amp;"c"&amp;IF(ДАННЫЕ!$BK1711+ДАННЫЕ!$BL1711+ДАННЫЕ!$BM1711=3,1,0)&amp;"a"&amp;IF(ДАННЫЕ!$BQ1711+ДАННЫЕ!$BR1711&gt;0,1,0)&amp;"d"&amp;ДАННЫЕ!$BQ1711&amp;"v"&amp;ДАННЫЕ!$BR1711&amp;"p"&amp;ДАННЫЕ!$BS1711&amp;"n"&amp;ДАННЫЕ!$BU1711&amp;"t"&amp;ДАННЫЕ!$BV1711&amp;"o"&amp;ДАННЫЕ!$BT1711&amp;"l"&amp;IF(ДАННЫЕ!$BN1711&gt;0,1,0)&amp;ДАННЫЕ!$BN1711&amp;"g"&amp;ДАННЫЕ!$BO1711&amp;"s"&amp;ДАННЫЕ!$BP1711&amp;"DZ"&amp;IF(ДАННЫЕ!B1711-ДАННЫЕ!G1711 &lt; 60,IF(ДАННЫЕ!B1711-ДАННЫЕ!G1711 &gt;= 0,1,0),0)&amp;"u"&amp;IF(ДАННЫЕ!$CJ1711&gt;0,1,0)</f>
        <v>brCD0h0xyzc0a0dvpntol0gsDZ1u0</v>
      </c>
      <c r="N1711" s="28" t="str">
        <f ca="1">ДАННЫЕ!$F1711&amp;ДАННЫЕ!$I1711&amp;"g"&amp;B1711&amp;"cf"&amp;D1711&amp;"a"&amp;IF(ДАННЫЕ!$BX1711&gt;0,1,0)&amp;IF(ДАННЫЕ!$BF1711&gt;500,1,IF(ДАННЫЕ!$BF1711&gt;350,2,IF(ДАННЫЕ!$BF1711&gt;=200,3,IF(ДАННЫЕ!$BF1711&gt;=100,4,IF(ДАННЫЕ!$BF1711&gt;=50,5,IF(ДАННЫЕ!$BF1711&lt;50,6,0))))))&amp;"AR"&amp;IF(DATEDIF(ДАННЫЕ!$BX1711,ДАННЫЕ!$F$1,"y")&gt;1,1,0)&amp;"VG"&amp;IF(ДАННЫЕ!$BH1711="0",1,0)&amp;"o"&amp;IF(T1711+ДАННЫЕ!$AF1711+ДАННЫЕ!$AG1711+ДАННЫЕ!$AH1711+ДАННЫЕ!$AI1711+ДАННЫЕ!$AJ1711+ДАННЫЕ!$AP1711+ДАННЫЕ!$AQ1711+ДАННЫЕ!$AR1711+ДАННЫЕ!$AU1711+ДАННЫЕ!$AW1711+ДАННЫЕ!$AS1711+ДАННЫЕ!$AT1711&gt;0,1,0)&amp;"x"&amp;ДАННЫЕ!$AG1711&amp;"p"&amp;IF(ДАННЫЕ!$BY1711&gt;0,1,0)&amp;"v"&amp;IF(ДАННЫЕ!$BZ1711&gt;0,1,0)&amp;"n"&amp;ДАННЫЕ!$CA1711&amp;"t"&amp;ДАННЫЕ!$AY1711&amp;"k"&amp;ДАННЫЕ!$CB1711&amp;"q"&amp;ДАННЫЕ!$CC1711&amp;"w"&amp;ДАННЫЕ!$CD1711&amp;"e"&amp;ДАННЫЕ!$CE1711&amp;"m"&amp;ДАННЫЕ!$CF1711&amp;"c"&amp;ДАННЫЕ!$CG1711&amp;"z"&amp;ДАННЫЕ!$CH1711&amp;"d"&amp;IF(H1711=4,1,0)&amp;"s"&amp;IF(ДАННЫЕ!$J1711=1,0,1)&amp;"u"&amp;IF(ДАННЫЕ!$CJ1711&gt;0,1,0)</f>
        <v>g0cf0a06AR1VG0o0xp0v0ntkqwemczd0s1u0</v>
      </c>
      <c r="O1711" s="28" t="str">
        <f>ДАННЫЕ!$I1711&amp;"g"&amp;B1711&amp;A1711&amp;"f"&amp;P1711&amp;"c"&amp;IF(ДАННЫЕ!$U1711&gt;0,1,0)&amp;"s"&amp;IF(ДАННЫЕ!$Q1711&gt;0,IF(YEAR(ДАННЫЕ!$F$1)=YEAR(ДАННЫЕ!$Q1711),IF(MONTH(ДАННЫЕ!$F$1)=MONTH(ДАННЫЕ!$Q1711),111,11),1),0)&amp;"i"&amp;IF(ДАННЫЕ!$R1711+ДАННЫЕ!$S1711+ДАННЫЕ!$T1711=0,0,1)&amp;"h"&amp;IF(ДАННЫЕ!$P1711&gt;0,1,0)&amp;"p"&amp;IF(ДАННЫЕ!$CI1711&gt;0,IF(YEAR(ДАННЫЕ!$F$1)=YEAR(ДАННЫЕ!$CI1711),IF(MONTH(ДАННЫЕ!$F$1)=MONTH(ДАННЫЕ!$CI1711),111,11),1),0)&amp;"d"&amp;IF(ДАННЫЕ!$CJ1711&gt;0,IF(YEAR(ДАННЫЕ!$F$1)=YEAR(ДАННЫЕ!$CJ1711),IF(MONTH(ДАННЫЕ!$F$1)=MONTH(ДАННЫЕ!$CJ1711),111,11),1),0)&amp;"o"&amp;IF(ДАННЫЕ!$CK1711&gt;0,IF(MONTH(ДАННЫЕ!$F$1)=MONTH(ДАННЫЕ!$CK1711),111,11),0)&amp;"v"&amp;IF(ДАННЫЕ!$BE1711&gt;0,IF(MONTH(ДАННЫЕ!$F$1)=MONTH(ДАННЫЕ!$BE1711),111,11),0)</f>
        <v>g00f0c0s0i0h0p0d0o0v0</v>
      </c>
      <c r="P1711" s="15">
        <f t="shared" si="83"/>
        <v>0</v>
      </c>
      <c r="Q1711" s="15">
        <f>IF(ДАННЫЕ!$F$1&gt;ДАННЫЕ!$N1711,IF(YEAR(ДАННЫЕ!$F$1)=YEAR(ДАННЫЕ!M1711),1,0),0)</f>
        <v>0</v>
      </c>
      <c r="R1711" s="15">
        <f>IF(ДАННЫЕ!$F$1&gt;ДАННЫЕ!$N1711,IF(YEAR(ДАННЫЕ!$F$1)=YEAR(ДАННЫЕ!N1711),1,0),0)</f>
        <v>0</v>
      </c>
      <c r="S1711" s="15">
        <f>IF(ДАННЫЕ!$AA1711="2А",1,IF(ДАННЫЕ!$AA1711="2Б",2,IF(ДАННЫЕ!$AA1711="2В",3,IF(ДАННЫЕ!$AA1711=3,4,IF(ДАННЫЕ!$AA1711="4А",5,IF(ДАННЫЕ!$AA1711="4Б",6,IF(ДАННЫЕ!$AA1711="4В",7,IF(ДАННЫЕ!$AA1711=5,8,0))))))))</f>
        <v>0</v>
      </c>
      <c r="T1711" s="15">
        <f>IF(OR(ДАННЫЕ!$AC1711=2,ДАННЫЕ!$AD1711=2,ДАННЫЕ!$AE1711=2),2,IF(OR(ДАННЫЕ!$AC1711=1,ДАННЫЕ!$AD1711=1,ДАННЫЕ!$AE1711=1),1,0))</f>
        <v>0</v>
      </c>
    </row>
    <row r="1712" spans="1:20" x14ac:dyDescent="0.2">
      <c r="A1712" s="78">
        <f>IF(B1712&gt;0,IF(MONTH(ДАННЫЕ!$F$1)=MONTH(ДАННЫЕ!$B1712),1,0),0)</f>
        <v>0</v>
      </c>
      <c r="B1712" s="14">
        <f>IF(ДАННЫЕ!$B1712&gt;0,IF(YEAR(ДАННЫЕ!$F$1)=YEAR(ДАННЫЕ!$B1712),1,0),0)</f>
        <v>0</v>
      </c>
      <c r="C1712" s="14">
        <f>IF(ДАННЫЕ!$CM1712&gt;0,IF(YEAR(ДАННЫЕ!$F$1)=YEAR(ДАННЫЕ!$CM1712),1,0),0)</f>
        <v>0</v>
      </c>
      <c r="D1712" s="14">
        <f>IF(ДАННЫЕ!$CJ1712&gt;0,IF(ДАННЫЕ!$CL1712&gt;ДАННЫЕ!$F$1,1,IF(ДАННЫЕ!$CL1712&gt;0,0,1)),0)</f>
        <v>0</v>
      </c>
      <c r="E1712" s="43" t="str">
        <f ca="1">IF(ДАННЫЕ!$F$1&gt;0,IF(ДАННЫЕ!$G1712&gt;0,DATEDIF(ДАННЫЕ!$G1712,ДАННЫЕ!$F$1,"y"),""),IF(ДАННЫЕ!$G1712&gt;0,DATEDIF(ДАННЫЕ!$G1712,TODAY(),"y"),""))</f>
        <v/>
      </c>
      <c r="F1712" s="43" t="str">
        <f xml:space="preserve"> IF(ДАННЫЕ!$F1712="М",IF(E1712&gt;=18,IF(E1712&lt;60,1,""),""),"")&amp;IF(ДАННЫЕ!$F1712="Ж",IF(E1712&gt;=18,IF(E1712&lt;55,1,""),""),"")</f>
        <v/>
      </c>
      <c r="G1712" s="43" t="str">
        <f xml:space="preserve"> IF(ДАННЫЕ!$F1712="М",IF(E1712&gt;=60,2,""),"")&amp;IF(ДАННЫЕ!$F1712="Ж",IF(E1712&gt;=55,2,""),"")</f>
        <v/>
      </c>
      <c r="H1712" s="43" t="str">
        <f t="shared" ca="1" si="81"/>
        <v/>
      </c>
      <c r="I1712" s="43" t="str">
        <f t="shared" ca="1" si="82"/>
        <v>03</v>
      </c>
      <c r="J1712" s="28" t="str">
        <f ca="1">ДАННЫЕ!$F1712&amp;H1712&amp;I1712&amp;ДАННЫЕ!$I1712&amp;"m"&amp;IF(ДАННЫЕ!$I1712&gt;0,IF(ДАННЫЕ!$J1712&gt;0,0,1),"")&amp;"f"&amp;IF(ДАННЫЕ!$R1712&gt;0,IF(YEAR(ДАННЫЕ!$F$1)=YEAR(ДАННЫЕ!$R1712),1,0),0)&amp;"z"&amp;ДАННЫЕ!$R1712&amp;"p"&amp;ДАННЫЕ!$S1712&amp;"i"&amp;ДАННЫЕ!$T1712&amp;"h"&amp;ДАННЫЕ!$K1712&amp;"be"&amp;ДАННЫЕ!$BI1712&amp;"CD"&amp;IF(ДАННЫЕ!BF1712&gt;500,4,IF(ДАННЫЕ!BF1712&gt;350,3,IF(ДАННЫЕ!BF1712&gt;200,2,IF(ДАННЫЕ!BF1712&gt;0,1,0))))&amp;"g"&amp;B1712&amp;"d"&amp;H1712&amp;"l"&amp;ДАННЫЕ!AT1712&amp;"a"&amp;ДАННЫЕ!$V1712&amp;"v"&amp;R1712&amp;"k"&amp;ДАННЫЕ!$U1712&amp;"s"&amp;ДАННЫЕ!$Y1712&amp;"t"&amp;ДАННЫЕ!$X1712&amp;"b"&amp;IF(ДАННЫЕ!$Q1712&gt;1,1,0)&amp;"PP"&amp;ДАННЫЕ!Z1712&amp;"c"&amp;S1712&amp;"x"&amp;IF(ДАННЫЕ!$BY1712&gt;0,IF(YEAR(ДАННЫЕ!$F$1)=YEAR(ДАННЫЕ!$BY1712),1,0),0)&amp;"n"&amp;IF(ДАННЫЕ!$BZ1712&gt;0,IF(YEAR(ДАННЫЕ!$F$1)=YEAR(ДАННЫЕ!$BZ1712),1,0),0)&amp;"u"&amp;D1712&amp;"z"&amp;IF(ДАННЫЕ!$CL1712&gt;0,IF(YEAR(ДАННЫЕ!$F$1)&gt;YEAR(ДАННЫЕ!$CL1712),11,12),0)</f>
        <v>03mf0zpihbeCD0g0dlav0kstb0PPc0x0n0u0z0</v>
      </c>
      <c r="K1712" s="28" t="str">
        <f ca="1">ДАННЫЕ!$I1712&amp;"x"&amp;B1712&amp;"w"&amp;IF(T1712+ДАННЫЕ!AD1712+ДАННЫЕ!AE1712+ДАННЫЕ!AF1712+ДАННЫЕ!AG1712+ДАННЫЕ!AH1712+ДАННЫЕ!$AL1712+ДАННЫЕ!AI1712+ДАННЫЕ!AJ1712+ДАННЫЕ!AK1712+ДАННЫЕ!AP1712+ДАННЫЕ!AQ1712+ДАННЫЕ!AR1712+ДАННЫЕ!$AM1712+ДАННЫЕ!$AN1712+ДАННЫЕ!AS1712+ДАННЫЕ!AT1712&gt;0,1,0)&amp;IF(OR(T1712=2,ДАННЫЕ!AD1712=2,ДАННЫЕ!AE1712=2,ДАННЫЕ!AF1712=2,ДАННЫЕ!AG1712=2,ДАННЫЕ!AH1712=2,ДАННЫЕ!$AL1712=2,ДАННЫЕ!AI1712=2,ДАННЫЕ!AJ1712=2,ДАННЫЕ!AK1712=2,ДАННЫЕ!AP1712=2,ДАННЫЕ!AQ1712=2,ДАННЫЕ!AR1712=2,ДАННЫЕ!$AM1712=2,ДАННЫЕ!$AN1712=2,ДАННЫЕ!AS1712=2,ДАННЫЕ!AT1712=2),2,0)&amp;"t"&amp;IF(T1712&gt;0,"1"&amp;T1712,"00")&amp;"f"&amp;IF(ДАННЫЕ!$AC1712,"1"&amp;ДАННЫЕ!$AC1712,"00")&amp;"b"&amp;IF(ДАННЫЕ!$AD1712,"1"&amp;ДАННЫЕ!$AD1712,"00")&amp;"g"&amp;IF(ДАННЫЕ!$AF1712,"1"&amp;ДАННЫЕ!$AF1712,"00")&amp;"c"&amp;IF(ДАННЫЕ!$AG1712,"1"&amp;ДАННЫЕ!$AG1712,"00")&amp;"i"&amp;IF(ДАННЫЕ!$AH1712,"1"&amp;ДАННЫЕ!$AH1712,"00")&amp;"r"&amp;IF(ДАННЫЕ!$AL1712,"1"&amp;ДАННЫЕ!$AL1712,"00")&amp;"m"&amp;IF(ДАННЫЕ!$AI1712,"1"&amp;ДАННЫЕ!$AI1712,"00")&amp;"hS"&amp;IF(ДАННЫЕ!$AJ1712,"1"&amp;ДАННЫЕ!$AJ1712,"00")&amp;"hZ"&amp;IF(ДАННЫЕ!$AK1712,"1"&amp;ДАННЫЕ!$AK1712,"00")&amp;"p"&amp;IF(ДАННЫЕ!$AP1712,"1"&amp;ДАННЫЕ!$AP1712,"00")&amp;"k"&amp;IF(ДАННЫЕ!$AQ1712,"1"&amp;ДАННЫЕ!$AQ1712,"00")&amp;"z"&amp;IF(ДАННЫЕ!$AR1712,"1"&amp;ДАННЫЕ!$AR1712,"00")&amp;"j"&amp;IF(ДАННЫЕ!$AM1712,"1"&amp;ДАННЫЕ!$AM1712,"00")&amp;"n"&amp;IF(ДАННЫЕ!$AN1712,"1"&amp;ДАННЫЕ!$AN1712,"00")&amp;"E"&amp;ДАННЫЕ!BI1712&amp;"L"&amp;ДАННЫЕ!AO1712&amp;"h"&amp;IF(ДАННЫЕ!$AU1712&gt;0,1,0)&amp;"v"&amp;IF(ДАННЫЕ!$AW1712&gt;0,1,0)&amp;"a"&amp;IF(ДАННЫЕ!$AS1712,"1"&amp;ДАННЫЕ!$AS1712,"00")&amp;"s"&amp;IF(ДАННЫЕ!$AT1712,"1"&amp;ДАННЫЕ!$AT1712,"00")&amp;"u"&amp;IF(ДАННЫЕ!$CJ1712&gt;0,1,0)&amp;"y"&amp;B1712&amp;"d"&amp;H1712&amp;"e"&amp;F1712&amp;G1712</f>
        <v>x0w00t00f00b00g00c00i00r00m00hS00hZ00p00k00z00j00n00ELh0v0a00s00u0y0de</v>
      </c>
      <c r="L1712" s="28" t="str">
        <f ca="1">ДАННЫЕ!$I1712&amp;"VN"&amp;IF(ДАННЫЕ!AW1712&gt;0,11,10)&amp;"CD"&amp;IF(ДАННЫЕ!BF1712&gt;500,16,IF(ДАННЫЕ!BF1712&gt;350,15,IF(ДАННЫЕ!BF1712&gt;=200,14,IF(ДАННЫЕ!BF1712&gt;=100,13,IF(ДАННЫЕ!BF1712&gt;=50,12,IF(ДАННЫЕ!BF1712&gt;0,11,10))))))&amp;"AR"&amp;IF(ДАННЫЕ!BX1712&gt;0,1,0)&amp;"GD"&amp;B1712&amp;"VV"&amp;IF(E1712&gt;=5,IF(E1712&lt;18,1,0),0)</f>
        <v>VN10CD10AR0GD0VV0</v>
      </c>
      <c r="M1712" s="28" t="str">
        <f>ДАННЫЕ!$I1712&amp;"b"&amp;ДАННЫЕ!$BI1712&amp;"r"&amp;ДАННЫЕ!$BJ1712&amp;"CD"&amp;IF(ДАННЫЕ!BF1712&gt;0,IF(ДАННЫЕ!BF1712&lt;200,1,IF(ДАННЫЕ!BF1712&lt;350,2,3)),0)&amp;"h"&amp;IF(ДАННЫЕ!$BK1712+ДАННЫЕ!$BL1712+ДАННЫЕ!$BM1712&gt;0,1,0)&amp;"x"&amp;ДАННЫЕ!$BK1712&amp;"y"&amp;ДАННЫЕ!$BL1712&amp;"z"&amp;ДАННЫЕ!$BM1712&amp;"c"&amp;IF(ДАННЫЕ!$BK1712+ДАННЫЕ!$BL1712+ДАННЫЕ!$BM1712=3,1,0)&amp;"a"&amp;IF(ДАННЫЕ!$BQ1712+ДАННЫЕ!$BR1712&gt;0,1,0)&amp;"d"&amp;ДАННЫЕ!$BQ1712&amp;"v"&amp;ДАННЫЕ!$BR1712&amp;"p"&amp;ДАННЫЕ!$BS1712&amp;"n"&amp;ДАННЫЕ!$BU1712&amp;"t"&amp;ДАННЫЕ!$BV1712&amp;"o"&amp;ДАННЫЕ!$BT1712&amp;"l"&amp;IF(ДАННЫЕ!$BN1712&gt;0,1,0)&amp;ДАННЫЕ!$BN1712&amp;"g"&amp;ДАННЫЕ!$BO1712&amp;"s"&amp;ДАННЫЕ!$BP1712&amp;"DZ"&amp;IF(ДАННЫЕ!B1712-ДАННЫЕ!G1712 &lt; 60,IF(ДАННЫЕ!B1712-ДАННЫЕ!G1712 &gt;= 0,1,0),0)&amp;"u"&amp;IF(ДАННЫЕ!$CJ1712&gt;0,1,0)</f>
        <v>brCD0h0xyzc0a0dvpntol0gsDZ1u0</v>
      </c>
      <c r="N1712" s="28" t="str">
        <f ca="1">ДАННЫЕ!$F1712&amp;ДАННЫЕ!$I1712&amp;"g"&amp;B1712&amp;"cf"&amp;D1712&amp;"a"&amp;IF(ДАННЫЕ!$BX1712&gt;0,1,0)&amp;IF(ДАННЫЕ!$BF1712&gt;500,1,IF(ДАННЫЕ!$BF1712&gt;350,2,IF(ДАННЫЕ!$BF1712&gt;=200,3,IF(ДАННЫЕ!$BF1712&gt;=100,4,IF(ДАННЫЕ!$BF1712&gt;=50,5,IF(ДАННЫЕ!$BF1712&lt;50,6,0))))))&amp;"AR"&amp;IF(DATEDIF(ДАННЫЕ!$BX1712,ДАННЫЕ!$F$1,"y")&gt;1,1,0)&amp;"VG"&amp;IF(ДАННЫЕ!$BH1712="0",1,0)&amp;"o"&amp;IF(T1712+ДАННЫЕ!$AF1712+ДАННЫЕ!$AG1712+ДАННЫЕ!$AH1712+ДАННЫЕ!$AI1712+ДАННЫЕ!$AJ1712+ДАННЫЕ!$AP1712+ДАННЫЕ!$AQ1712+ДАННЫЕ!$AR1712+ДАННЫЕ!$AU1712+ДАННЫЕ!$AW1712+ДАННЫЕ!$AS1712+ДАННЫЕ!$AT1712&gt;0,1,0)&amp;"x"&amp;ДАННЫЕ!$AG1712&amp;"p"&amp;IF(ДАННЫЕ!$BY1712&gt;0,1,0)&amp;"v"&amp;IF(ДАННЫЕ!$BZ1712&gt;0,1,0)&amp;"n"&amp;ДАННЫЕ!$CA1712&amp;"t"&amp;ДАННЫЕ!$AY1712&amp;"k"&amp;ДАННЫЕ!$CB1712&amp;"q"&amp;ДАННЫЕ!$CC1712&amp;"w"&amp;ДАННЫЕ!$CD1712&amp;"e"&amp;ДАННЫЕ!$CE1712&amp;"m"&amp;ДАННЫЕ!$CF1712&amp;"c"&amp;ДАННЫЕ!$CG1712&amp;"z"&amp;ДАННЫЕ!$CH1712&amp;"d"&amp;IF(H1712=4,1,0)&amp;"s"&amp;IF(ДАННЫЕ!$J1712=1,0,1)&amp;"u"&amp;IF(ДАННЫЕ!$CJ1712&gt;0,1,0)</f>
        <v>g0cf0a06AR1VG0o0xp0v0ntkqwemczd0s1u0</v>
      </c>
      <c r="O1712" s="28" t="str">
        <f>ДАННЫЕ!$I1712&amp;"g"&amp;B1712&amp;A1712&amp;"f"&amp;P1712&amp;"c"&amp;IF(ДАННЫЕ!$U1712&gt;0,1,0)&amp;"s"&amp;IF(ДАННЫЕ!$Q1712&gt;0,IF(YEAR(ДАННЫЕ!$F$1)=YEAR(ДАННЫЕ!$Q1712),IF(MONTH(ДАННЫЕ!$F$1)=MONTH(ДАННЫЕ!$Q1712),111,11),1),0)&amp;"i"&amp;IF(ДАННЫЕ!$R1712+ДАННЫЕ!$S1712+ДАННЫЕ!$T1712=0,0,1)&amp;"h"&amp;IF(ДАННЫЕ!$P1712&gt;0,1,0)&amp;"p"&amp;IF(ДАННЫЕ!$CI1712&gt;0,IF(YEAR(ДАННЫЕ!$F$1)=YEAR(ДАННЫЕ!$CI1712),IF(MONTH(ДАННЫЕ!$F$1)=MONTH(ДАННЫЕ!$CI1712),111,11),1),0)&amp;"d"&amp;IF(ДАННЫЕ!$CJ1712&gt;0,IF(YEAR(ДАННЫЕ!$F$1)=YEAR(ДАННЫЕ!$CJ1712),IF(MONTH(ДАННЫЕ!$F$1)=MONTH(ДАННЫЕ!$CJ1712),111,11),1),0)&amp;"o"&amp;IF(ДАННЫЕ!$CK1712&gt;0,IF(MONTH(ДАННЫЕ!$F$1)=MONTH(ДАННЫЕ!$CK1712),111,11),0)&amp;"v"&amp;IF(ДАННЫЕ!$BE1712&gt;0,IF(MONTH(ДАННЫЕ!$F$1)=MONTH(ДАННЫЕ!$BE1712),111,11),0)</f>
        <v>g00f0c0s0i0h0p0d0o0v0</v>
      </c>
      <c r="P1712" s="15">
        <f t="shared" si="83"/>
        <v>0</v>
      </c>
      <c r="Q1712" s="15">
        <f>IF(ДАННЫЕ!$F$1&gt;ДАННЫЕ!$N1712,IF(YEAR(ДАННЫЕ!$F$1)=YEAR(ДАННЫЕ!M1712),1,0),0)</f>
        <v>0</v>
      </c>
      <c r="R1712" s="15">
        <f>IF(ДАННЫЕ!$F$1&gt;ДАННЫЕ!$N1712,IF(YEAR(ДАННЫЕ!$F$1)=YEAR(ДАННЫЕ!N1712),1,0),0)</f>
        <v>0</v>
      </c>
      <c r="S1712" s="15">
        <f>IF(ДАННЫЕ!$AA1712="2А",1,IF(ДАННЫЕ!$AA1712="2Б",2,IF(ДАННЫЕ!$AA1712="2В",3,IF(ДАННЫЕ!$AA1712=3,4,IF(ДАННЫЕ!$AA1712="4А",5,IF(ДАННЫЕ!$AA1712="4Б",6,IF(ДАННЫЕ!$AA1712="4В",7,IF(ДАННЫЕ!$AA1712=5,8,0))))))))</f>
        <v>0</v>
      </c>
      <c r="T1712" s="15">
        <f>IF(OR(ДАННЫЕ!$AC1712=2,ДАННЫЕ!$AD1712=2,ДАННЫЕ!$AE1712=2),2,IF(OR(ДАННЫЕ!$AC1712=1,ДАННЫЕ!$AD1712=1,ДАННЫЕ!$AE1712=1),1,0))</f>
        <v>0</v>
      </c>
    </row>
    <row r="1713" spans="1:20" x14ac:dyDescent="0.2">
      <c r="A1713" s="78">
        <f>IF(B1713&gt;0,IF(MONTH(ДАННЫЕ!$F$1)=MONTH(ДАННЫЕ!$B1713),1,0),0)</f>
        <v>0</v>
      </c>
      <c r="B1713" s="14">
        <f>IF(ДАННЫЕ!$B1713&gt;0,IF(YEAR(ДАННЫЕ!$F$1)=YEAR(ДАННЫЕ!$B1713),1,0),0)</f>
        <v>0</v>
      </c>
      <c r="C1713" s="14">
        <f>IF(ДАННЫЕ!$CM1713&gt;0,IF(YEAR(ДАННЫЕ!$F$1)=YEAR(ДАННЫЕ!$CM1713),1,0),0)</f>
        <v>0</v>
      </c>
      <c r="D1713" s="14">
        <f>IF(ДАННЫЕ!$CJ1713&gt;0,IF(ДАННЫЕ!$CL1713&gt;ДАННЫЕ!$F$1,1,IF(ДАННЫЕ!$CL1713&gt;0,0,1)),0)</f>
        <v>0</v>
      </c>
      <c r="E1713" s="43" t="str">
        <f ca="1">IF(ДАННЫЕ!$F$1&gt;0,IF(ДАННЫЕ!$G1713&gt;0,DATEDIF(ДАННЫЕ!$G1713,ДАННЫЕ!$F$1,"y"),""),IF(ДАННЫЕ!$G1713&gt;0,DATEDIF(ДАННЫЕ!$G1713,TODAY(),"y"),""))</f>
        <v/>
      </c>
      <c r="F1713" s="43" t="str">
        <f xml:space="preserve"> IF(ДАННЫЕ!$F1713="М",IF(E1713&gt;=18,IF(E1713&lt;60,1,""),""),"")&amp;IF(ДАННЫЕ!$F1713="Ж",IF(E1713&gt;=18,IF(E1713&lt;55,1,""),""),"")</f>
        <v/>
      </c>
      <c r="G1713" s="43" t="str">
        <f xml:space="preserve"> IF(ДАННЫЕ!$F1713="М",IF(E1713&gt;=60,2,""),"")&amp;IF(ДАННЫЕ!$F1713="Ж",IF(E1713&gt;=55,2,""),"")</f>
        <v/>
      </c>
      <c r="H1713" s="43" t="str">
        <f t="shared" ca="1" si="81"/>
        <v/>
      </c>
      <c r="I1713" s="43" t="str">
        <f t="shared" ca="1" si="82"/>
        <v>03</v>
      </c>
      <c r="J1713" s="28" t="str">
        <f ca="1">ДАННЫЕ!$F1713&amp;H1713&amp;I1713&amp;ДАННЫЕ!$I1713&amp;"m"&amp;IF(ДАННЫЕ!$I1713&gt;0,IF(ДАННЫЕ!$J1713&gt;0,0,1),"")&amp;"f"&amp;IF(ДАННЫЕ!$R1713&gt;0,IF(YEAR(ДАННЫЕ!$F$1)=YEAR(ДАННЫЕ!$R1713),1,0),0)&amp;"z"&amp;ДАННЫЕ!$R1713&amp;"p"&amp;ДАННЫЕ!$S1713&amp;"i"&amp;ДАННЫЕ!$T1713&amp;"h"&amp;ДАННЫЕ!$K1713&amp;"be"&amp;ДАННЫЕ!$BI1713&amp;"CD"&amp;IF(ДАННЫЕ!BF1713&gt;500,4,IF(ДАННЫЕ!BF1713&gt;350,3,IF(ДАННЫЕ!BF1713&gt;200,2,IF(ДАННЫЕ!BF1713&gt;0,1,0))))&amp;"g"&amp;B1713&amp;"d"&amp;H1713&amp;"l"&amp;ДАННЫЕ!AT1713&amp;"a"&amp;ДАННЫЕ!$V1713&amp;"v"&amp;R1713&amp;"k"&amp;ДАННЫЕ!$U1713&amp;"s"&amp;ДАННЫЕ!$Y1713&amp;"t"&amp;ДАННЫЕ!$X1713&amp;"b"&amp;IF(ДАННЫЕ!$Q1713&gt;1,1,0)&amp;"PP"&amp;ДАННЫЕ!Z1713&amp;"c"&amp;S1713&amp;"x"&amp;IF(ДАННЫЕ!$BY1713&gt;0,IF(YEAR(ДАННЫЕ!$F$1)=YEAR(ДАННЫЕ!$BY1713),1,0),0)&amp;"n"&amp;IF(ДАННЫЕ!$BZ1713&gt;0,IF(YEAR(ДАННЫЕ!$F$1)=YEAR(ДАННЫЕ!$BZ1713),1,0),0)&amp;"u"&amp;D1713&amp;"z"&amp;IF(ДАННЫЕ!$CL1713&gt;0,IF(YEAR(ДАННЫЕ!$F$1)&gt;YEAR(ДАННЫЕ!$CL1713),11,12),0)</f>
        <v>03mf0zpihbeCD0g0dlav0kstb0PPc0x0n0u0z0</v>
      </c>
      <c r="K1713" s="28" t="str">
        <f ca="1">ДАННЫЕ!$I1713&amp;"x"&amp;B1713&amp;"w"&amp;IF(T1713+ДАННЫЕ!AD1713+ДАННЫЕ!AE1713+ДАННЫЕ!AF1713+ДАННЫЕ!AG1713+ДАННЫЕ!AH1713+ДАННЫЕ!$AL1713+ДАННЫЕ!AI1713+ДАННЫЕ!AJ1713+ДАННЫЕ!AK1713+ДАННЫЕ!AP1713+ДАННЫЕ!AQ1713+ДАННЫЕ!AR1713+ДАННЫЕ!$AM1713+ДАННЫЕ!$AN1713+ДАННЫЕ!AS1713+ДАННЫЕ!AT1713&gt;0,1,0)&amp;IF(OR(T1713=2,ДАННЫЕ!AD1713=2,ДАННЫЕ!AE1713=2,ДАННЫЕ!AF1713=2,ДАННЫЕ!AG1713=2,ДАННЫЕ!AH1713=2,ДАННЫЕ!$AL1713=2,ДАННЫЕ!AI1713=2,ДАННЫЕ!AJ1713=2,ДАННЫЕ!AK1713=2,ДАННЫЕ!AP1713=2,ДАННЫЕ!AQ1713=2,ДАННЫЕ!AR1713=2,ДАННЫЕ!$AM1713=2,ДАННЫЕ!$AN1713=2,ДАННЫЕ!AS1713=2,ДАННЫЕ!AT1713=2),2,0)&amp;"t"&amp;IF(T1713&gt;0,"1"&amp;T1713,"00")&amp;"f"&amp;IF(ДАННЫЕ!$AC1713,"1"&amp;ДАННЫЕ!$AC1713,"00")&amp;"b"&amp;IF(ДАННЫЕ!$AD1713,"1"&amp;ДАННЫЕ!$AD1713,"00")&amp;"g"&amp;IF(ДАННЫЕ!$AF1713,"1"&amp;ДАННЫЕ!$AF1713,"00")&amp;"c"&amp;IF(ДАННЫЕ!$AG1713,"1"&amp;ДАННЫЕ!$AG1713,"00")&amp;"i"&amp;IF(ДАННЫЕ!$AH1713,"1"&amp;ДАННЫЕ!$AH1713,"00")&amp;"r"&amp;IF(ДАННЫЕ!$AL1713,"1"&amp;ДАННЫЕ!$AL1713,"00")&amp;"m"&amp;IF(ДАННЫЕ!$AI1713,"1"&amp;ДАННЫЕ!$AI1713,"00")&amp;"hS"&amp;IF(ДАННЫЕ!$AJ1713,"1"&amp;ДАННЫЕ!$AJ1713,"00")&amp;"hZ"&amp;IF(ДАННЫЕ!$AK1713,"1"&amp;ДАННЫЕ!$AK1713,"00")&amp;"p"&amp;IF(ДАННЫЕ!$AP1713,"1"&amp;ДАННЫЕ!$AP1713,"00")&amp;"k"&amp;IF(ДАННЫЕ!$AQ1713,"1"&amp;ДАННЫЕ!$AQ1713,"00")&amp;"z"&amp;IF(ДАННЫЕ!$AR1713,"1"&amp;ДАННЫЕ!$AR1713,"00")&amp;"j"&amp;IF(ДАННЫЕ!$AM1713,"1"&amp;ДАННЫЕ!$AM1713,"00")&amp;"n"&amp;IF(ДАННЫЕ!$AN1713,"1"&amp;ДАННЫЕ!$AN1713,"00")&amp;"E"&amp;ДАННЫЕ!BI1713&amp;"L"&amp;ДАННЫЕ!AO1713&amp;"h"&amp;IF(ДАННЫЕ!$AU1713&gt;0,1,0)&amp;"v"&amp;IF(ДАННЫЕ!$AW1713&gt;0,1,0)&amp;"a"&amp;IF(ДАННЫЕ!$AS1713,"1"&amp;ДАННЫЕ!$AS1713,"00")&amp;"s"&amp;IF(ДАННЫЕ!$AT1713,"1"&amp;ДАННЫЕ!$AT1713,"00")&amp;"u"&amp;IF(ДАННЫЕ!$CJ1713&gt;0,1,0)&amp;"y"&amp;B1713&amp;"d"&amp;H1713&amp;"e"&amp;F1713&amp;G1713</f>
        <v>x0w00t00f00b00g00c00i00r00m00hS00hZ00p00k00z00j00n00ELh0v0a00s00u0y0de</v>
      </c>
      <c r="L1713" s="28" t="str">
        <f ca="1">ДАННЫЕ!$I1713&amp;"VN"&amp;IF(ДАННЫЕ!AW1713&gt;0,11,10)&amp;"CD"&amp;IF(ДАННЫЕ!BF1713&gt;500,16,IF(ДАННЫЕ!BF1713&gt;350,15,IF(ДАННЫЕ!BF1713&gt;=200,14,IF(ДАННЫЕ!BF1713&gt;=100,13,IF(ДАННЫЕ!BF1713&gt;=50,12,IF(ДАННЫЕ!BF1713&gt;0,11,10))))))&amp;"AR"&amp;IF(ДАННЫЕ!BX1713&gt;0,1,0)&amp;"GD"&amp;B1713&amp;"VV"&amp;IF(E1713&gt;=5,IF(E1713&lt;18,1,0),0)</f>
        <v>VN10CD10AR0GD0VV0</v>
      </c>
      <c r="M1713" s="28" t="str">
        <f>ДАННЫЕ!$I1713&amp;"b"&amp;ДАННЫЕ!$BI1713&amp;"r"&amp;ДАННЫЕ!$BJ1713&amp;"CD"&amp;IF(ДАННЫЕ!BF1713&gt;0,IF(ДАННЫЕ!BF1713&lt;200,1,IF(ДАННЫЕ!BF1713&lt;350,2,3)),0)&amp;"h"&amp;IF(ДАННЫЕ!$BK1713+ДАННЫЕ!$BL1713+ДАННЫЕ!$BM1713&gt;0,1,0)&amp;"x"&amp;ДАННЫЕ!$BK1713&amp;"y"&amp;ДАННЫЕ!$BL1713&amp;"z"&amp;ДАННЫЕ!$BM1713&amp;"c"&amp;IF(ДАННЫЕ!$BK1713+ДАННЫЕ!$BL1713+ДАННЫЕ!$BM1713=3,1,0)&amp;"a"&amp;IF(ДАННЫЕ!$BQ1713+ДАННЫЕ!$BR1713&gt;0,1,0)&amp;"d"&amp;ДАННЫЕ!$BQ1713&amp;"v"&amp;ДАННЫЕ!$BR1713&amp;"p"&amp;ДАННЫЕ!$BS1713&amp;"n"&amp;ДАННЫЕ!$BU1713&amp;"t"&amp;ДАННЫЕ!$BV1713&amp;"o"&amp;ДАННЫЕ!$BT1713&amp;"l"&amp;IF(ДАННЫЕ!$BN1713&gt;0,1,0)&amp;ДАННЫЕ!$BN1713&amp;"g"&amp;ДАННЫЕ!$BO1713&amp;"s"&amp;ДАННЫЕ!$BP1713&amp;"DZ"&amp;IF(ДАННЫЕ!B1713-ДАННЫЕ!G1713 &lt; 60,IF(ДАННЫЕ!B1713-ДАННЫЕ!G1713 &gt;= 0,1,0),0)&amp;"u"&amp;IF(ДАННЫЕ!$CJ1713&gt;0,1,0)</f>
        <v>brCD0h0xyzc0a0dvpntol0gsDZ1u0</v>
      </c>
      <c r="N1713" s="28" t="str">
        <f ca="1">ДАННЫЕ!$F1713&amp;ДАННЫЕ!$I1713&amp;"g"&amp;B1713&amp;"cf"&amp;D1713&amp;"a"&amp;IF(ДАННЫЕ!$BX1713&gt;0,1,0)&amp;IF(ДАННЫЕ!$BF1713&gt;500,1,IF(ДАННЫЕ!$BF1713&gt;350,2,IF(ДАННЫЕ!$BF1713&gt;=200,3,IF(ДАННЫЕ!$BF1713&gt;=100,4,IF(ДАННЫЕ!$BF1713&gt;=50,5,IF(ДАННЫЕ!$BF1713&lt;50,6,0))))))&amp;"AR"&amp;IF(DATEDIF(ДАННЫЕ!$BX1713,ДАННЫЕ!$F$1,"y")&gt;1,1,0)&amp;"VG"&amp;IF(ДАННЫЕ!$BH1713="0",1,0)&amp;"o"&amp;IF(T1713+ДАННЫЕ!$AF1713+ДАННЫЕ!$AG1713+ДАННЫЕ!$AH1713+ДАННЫЕ!$AI1713+ДАННЫЕ!$AJ1713+ДАННЫЕ!$AP1713+ДАННЫЕ!$AQ1713+ДАННЫЕ!$AR1713+ДАННЫЕ!$AU1713+ДАННЫЕ!$AW1713+ДАННЫЕ!$AS1713+ДАННЫЕ!$AT1713&gt;0,1,0)&amp;"x"&amp;ДАННЫЕ!$AG1713&amp;"p"&amp;IF(ДАННЫЕ!$BY1713&gt;0,1,0)&amp;"v"&amp;IF(ДАННЫЕ!$BZ1713&gt;0,1,0)&amp;"n"&amp;ДАННЫЕ!$CA1713&amp;"t"&amp;ДАННЫЕ!$AY1713&amp;"k"&amp;ДАННЫЕ!$CB1713&amp;"q"&amp;ДАННЫЕ!$CC1713&amp;"w"&amp;ДАННЫЕ!$CD1713&amp;"e"&amp;ДАННЫЕ!$CE1713&amp;"m"&amp;ДАННЫЕ!$CF1713&amp;"c"&amp;ДАННЫЕ!$CG1713&amp;"z"&amp;ДАННЫЕ!$CH1713&amp;"d"&amp;IF(H1713=4,1,0)&amp;"s"&amp;IF(ДАННЫЕ!$J1713=1,0,1)&amp;"u"&amp;IF(ДАННЫЕ!$CJ1713&gt;0,1,0)</f>
        <v>g0cf0a06AR1VG0o0xp0v0ntkqwemczd0s1u0</v>
      </c>
      <c r="O1713" s="28" t="str">
        <f>ДАННЫЕ!$I1713&amp;"g"&amp;B1713&amp;A1713&amp;"f"&amp;P1713&amp;"c"&amp;IF(ДАННЫЕ!$U1713&gt;0,1,0)&amp;"s"&amp;IF(ДАННЫЕ!$Q1713&gt;0,IF(YEAR(ДАННЫЕ!$F$1)=YEAR(ДАННЫЕ!$Q1713),IF(MONTH(ДАННЫЕ!$F$1)=MONTH(ДАННЫЕ!$Q1713),111,11),1),0)&amp;"i"&amp;IF(ДАННЫЕ!$R1713+ДАННЫЕ!$S1713+ДАННЫЕ!$T1713=0,0,1)&amp;"h"&amp;IF(ДАННЫЕ!$P1713&gt;0,1,0)&amp;"p"&amp;IF(ДАННЫЕ!$CI1713&gt;0,IF(YEAR(ДАННЫЕ!$F$1)=YEAR(ДАННЫЕ!$CI1713),IF(MONTH(ДАННЫЕ!$F$1)=MONTH(ДАННЫЕ!$CI1713),111,11),1),0)&amp;"d"&amp;IF(ДАННЫЕ!$CJ1713&gt;0,IF(YEAR(ДАННЫЕ!$F$1)=YEAR(ДАННЫЕ!$CJ1713),IF(MONTH(ДАННЫЕ!$F$1)=MONTH(ДАННЫЕ!$CJ1713),111,11),1),0)&amp;"o"&amp;IF(ДАННЫЕ!$CK1713&gt;0,IF(MONTH(ДАННЫЕ!$F$1)=MONTH(ДАННЫЕ!$CK1713),111,11),0)&amp;"v"&amp;IF(ДАННЫЕ!$BE1713&gt;0,IF(MONTH(ДАННЫЕ!$F$1)=MONTH(ДАННЫЕ!$BE1713),111,11),0)</f>
        <v>g00f0c0s0i0h0p0d0o0v0</v>
      </c>
      <c r="P1713" s="15">
        <f t="shared" si="83"/>
        <v>0</v>
      </c>
      <c r="Q1713" s="15">
        <f>IF(ДАННЫЕ!$F$1&gt;ДАННЫЕ!$N1713,IF(YEAR(ДАННЫЕ!$F$1)=YEAR(ДАННЫЕ!M1713),1,0),0)</f>
        <v>0</v>
      </c>
      <c r="R1713" s="15">
        <f>IF(ДАННЫЕ!$F$1&gt;ДАННЫЕ!$N1713,IF(YEAR(ДАННЫЕ!$F$1)=YEAR(ДАННЫЕ!N1713),1,0),0)</f>
        <v>0</v>
      </c>
      <c r="S1713" s="15">
        <f>IF(ДАННЫЕ!$AA1713="2А",1,IF(ДАННЫЕ!$AA1713="2Б",2,IF(ДАННЫЕ!$AA1713="2В",3,IF(ДАННЫЕ!$AA1713=3,4,IF(ДАННЫЕ!$AA1713="4А",5,IF(ДАННЫЕ!$AA1713="4Б",6,IF(ДАННЫЕ!$AA1713="4В",7,IF(ДАННЫЕ!$AA1713=5,8,0))))))))</f>
        <v>0</v>
      </c>
      <c r="T1713" s="15">
        <f>IF(OR(ДАННЫЕ!$AC1713=2,ДАННЫЕ!$AD1713=2,ДАННЫЕ!$AE1713=2),2,IF(OR(ДАННЫЕ!$AC1713=1,ДАННЫЕ!$AD1713=1,ДАННЫЕ!$AE1713=1),1,0))</f>
        <v>0</v>
      </c>
    </row>
    <row r="1714" spans="1:20" x14ac:dyDescent="0.2">
      <c r="A1714" s="78">
        <f>IF(B1714&gt;0,IF(MONTH(ДАННЫЕ!$F$1)=MONTH(ДАННЫЕ!$B1714),1,0),0)</f>
        <v>0</v>
      </c>
      <c r="B1714" s="14">
        <f>IF(ДАННЫЕ!$B1714&gt;0,IF(YEAR(ДАННЫЕ!$F$1)=YEAR(ДАННЫЕ!$B1714),1,0),0)</f>
        <v>0</v>
      </c>
      <c r="C1714" s="14">
        <f>IF(ДАННЫЕ!$CM1714&gt;0,IF(YEAR(ДАННЫЕ!$F$1)=YEAR(ДАННЫЕ!$CM1714),1,0),0)</f>
        <v>0</v>
      </c>
      <c r="D1714" s="14">
        <f>IF(ДАННЫЕ!$CJ1714&gt;0,IF(ДАННЫЕ!$CL1714&gt;ДАННЫЕ!$F$1,1,IF(ДАННЫЕ!$CL1714&gt;0,0,1)),0)</f>
        <v>0</v>
      </c>
      <c r="E1714" s="43" t="str">
        <f ca="1">IF(ДАННЫЕ!$F$1&gt;0,IF(ДАННЫЕ!$G1714&gt;0,DATEDIF(ДАННЫЕ!$G1714,ДАННЫЕ!$F$1,"y"),""),IF(ДАННЫЕ!$G1714&gt;0,DATEDIF(ДАННЫЕ!$G1714,TODAY(),"y"),""))</f>
        <v/>
      </c>
      <c r="F1714" s="43" t="str">
        <f xml:space="preserve"> IF(ДАННЫЕ!$F1714="М",IF(E1714&gt;=18,IF(E1714&lt;60,1,""),""),"")&amp;IF(ДАННЫЕ!$F1714="Ж",IF(E1714&gt;=18,IF(E1714&lt;55,1,""),""),"")</f>
        <v/>
      </c>
      <c r="G1714" s="43" t="str">
        <f xml:space="preserve"> IF(ДАННЫЕ!$F1714="М",IF(E1714&gt;=60,2,""),"")&amp;IF(ДАННЫЕ!$F1714="Ж",IF(E1714&gt;=55,2,""),"")</f>
        <v/>
      </c>
      <c r="H1714" s="43" t="str">
        <f t="shared" ca="1" si="81"/>
        <v/>
      </c>
      <c r="I1714" s="43" t="str">
        <f t="shared" ca="1" si="82"/>
        <v>03</v>
      </c>
      <c r="J1714" s="28" t="str">
        <f ca="1">ДАННЫЕ!$F1714&amp;H1714&amp;I1714&amp;ДАННЫЕ!$I1714&amp;"m"&amp;IF(ДАННЫЕ!$I1714&gt;0,IF(ДАННЫЕ!$J1714&gt;0,0,1),"")&amp;"f"&amp;IF(ДАННЫЕ!$R1714&gt;0,IF(YEAR(ДАННЫЕ!$F$1)=YEAR(ДАННЫЕ!$R1714),1,0),0)&amp;"z"&amp;ДАННЫЕ!$R1714&amp;"p"&amp;ДАННЫЕ!$S1714&amp;"i"&amp;ДАННЫЕ!$T1714&amp;"h"&amp;ДАННЫЕ!$K1714&amp;"be"&amp;ДАННЫЕ!$BI1714&amp;"CD"&amp;IF(ДАННЫЕ!BF1714&gt;500,4,IF(ДАННЫЕ!BF1714&gt;350,3,IF(ДАННЫЕ!BF1714&gt;200,2,IF(ДАННЫЕ!BF1714&gt;0,1,0))))&amp;"g"&amp;B1714&amp;"d"&amp;H1714&amp;"l"&amp;ДАННЫЕ!AT1714&amp;"a"&amp;ДАННЫЕ!$V1714&amp;"v"&amp;R1714&amp;"k"&amp;ДАННЫЕ!$U1714&amp;"s"&amp;ДАННЫЕ!$Y1714&amp;"t"&amp;ДАННЫЕ!$X1714&amp;"b"&amp;IF(ДАННЫЕ!$Q1714&gt;1,1,0)&amp;"PP"&amp;ДАННЫЕ!Z1714&amp;"c"&amp;S1714&amp;"x"&amp;IF(ДАННЫЕ!$BY1714&gt;0,IF(YEAR(ДАННЫЕ!$F$1)=YEAR(ДАННЫЕ!$BY1714),1,0),0)&amp;"n"&amp;IF(ДАННЫЕ!$BZ1714&gt;0,IF(YEAR(ДАННЫЕ!$F$1)=YEAR(ДАННЫЕ!$BZ1714),1,0),0)&amp;"u"&amp;D1714&amp;"z"&amp;IF(ДАННЫЕ!$CL1714&gt;0,IF(YEAR(ДАННЫЕ!$F$1)&gt;YEAR(ДАННЫЕ!$CL1714),11,12),0)</f>
        <v>03mf0zpihbeCD0g0dlav0kstb0PPc0x0n0u0z0</v>
      </c>
      <c r="K1714" s="28" t="str">
        <f ca="1">ДАННЫЕ!$I1714&amp;"x"&amp;B1714&amp;"w"&amp;IF(T1714+ДАННЫЕ!AD1714+ДАННЫЕ!AE1714+ДАННЫЕ!AF1714+ДАННЫЕ!AG1714+ДАННЫЕ!AH1714+ДАННЫЕ!$AL1714+ДАННЫЕ!AI1714+ДАННЫЕ!AJ1714+ДАННЫЕ!AK1714+ДАННЫЕ!AP1714+ДАННЫЕ!AQ1714+ДАННЫЕ!AR1714+ДАННЫЕ!$AM1714+ДАННЫЕ!$AN1714+ДАННЫЕ!AS1714+ДАННЫЕ!AT1714&gt;0,1,0)&amp;IF(OR(T1714=2,ДАННЫЕ!AD1714=2,ДАННЫЕ!AE1714=2,ДАННЫЕ!AF1714=2,ДАННЫЕ!AG1714=2,ДАННЫЕ!AH1714=2,ДАННЫЕ!$AL1714=2,ДАННЫЕ!AI1714=2,ДАННЫЕ!AJ1714=2,ДАННЫЕ!AK1714=2,ДАННЫЕ!AP1714=2,ДАННЫЕ!AQ1714=2,ДАННЫЕ!AR1714=2,ДАННЫЕ!$AM1714=2,ДАННЫЕ!$AN1714=2,ДАННЫЕ!AS1714=2,ДАННЫЕ!AT1714=2),2,0)&amp;"t"&amp;IF(T1714&gt;0,"1"&amp;T1714,"00")&amp;"f"&amp;IF(ДАННЫЕ!$AC1714,"1"&amp;ДАННЫЕ!$AC1714,"00")&amp;"b"&amp;IF(ДАННЫЕ!$AD1714,"1"&amp;ДАННЫЕ!$AD1714,"00")&amp;"g"&amp;IF(ДАННЫЕ!$AF1714,"1"&amp;ДАННЫЕ!$AF1714,"00")&amp;"c"&amp;IF(ДАННЫЕ!$AG1714,"1"&amp;ДАННЫЕ!$AG1714,"00")&amp;"i"&amp;IF(ДАННЫЕ!$AH1714,"1"&amp;ДАННЫЕ!$AH1714,"00")&amp;"r"&amp;IF(ДАННЫЕ!$AL1714,"1"&amp;ДАННЫЕ!$AL1714,"00")&amp;"m"&amp;IF(ДАННЫЕ!$AI1714,"1"&amp;ДАННЫЕ!$AI1714,"00")&amp;"hS"&amp;IF(ДАННЫЕ!$AJ1714,"1"&amp;ДАННЫЕ!$AJ1714,"00")&amp;"hZ"&amp;IF(ДАННЫЕ!$AK1714,"1"&amp;ДАННЫЕ!$AK1714,"00")&amp;"p"&amp;IF(ДАННЫЕ!$AP1714,"1"&amp;ДАННЫЕ!$AP1714,"00")&amp;"k"&amp;IF(ДАННЫЕ!$AQ1714,"1"&amp;ДАННЫЕ!$AQ1714,"00")&amp;"z"&amp;IF(ДАННЫЕ!$AR1714,"1"&amp;ДАННЫЕ!$AR1714,"00")&amp;"j"&amp;IF(ДАННЫЕ!$AM1714,"1"&amp;ДАННЫЕ!$AM1714,"00")&amp;"n"&amp;IF(ДАННЫЕ!$AN1714,"1"&amp;ДАННЫЕ!$AN1714,"00")&amp;"E"&amp;ДАННЫЕ!BI1714&amp;"L"&amp;ДАННЫЕ!AO1714&amp;"h"&amp;IF(ДАННЫЕ!$AU1714&gt;0,1,0)&amp;"v"&amp;IF(ДАННЫЕ!$AW1714&gt;0,1,0)&amp;"a"&amp;IF(ДАННЫЕ!$AS1714,"1"&amp;ДАННЫЕ!$AS1714,"00")&amp;"s"&amp;IF(ДАННЫЕ!$AT1714,"1"&amp;ДАННЫЕ!$AT1714,"00")&amp;"u"&amp;IF(ДАННЫЕ!$CJ1714&gt;0,1,0)&amp;"y"&amp;B1714&amp;"d"&amp;H1714&amp;"e"&amp;F1714&amp;G1714</f>
        <v>x0w00t00f00b00g00c00i00r00m00hS00hZ00p00k00z00j00n00ELh0v0a00s00u0y0de</v>
      </c>
      <c r="L1714" s="28" t="str">
        <f ca="1">ДАННЫЕ!$I1714&amp;"VN"&amp;IF(ДАННЫЕ!AW1714&gt;0,11,10)&amp;"CD"&amp;IF(ДАННЫЕ!BF1714&gt;500,16,IF(ДАННЫЕ!BF1714&gt;350,15,IF(ДАННЫЕ!BF1714&gt;=200,14,IF(ДАННЫЕ!BF1714&gt;=100,13,IF(ДАННЫЕ!BF1714&gt;=50,12,IF(ДАННЫЕ!BF1714&gt;0,11,10))))))&amp;"AR"&amp;IF(ДАННЫЕ!BX1714&gt;0,1,0)&amp;"GD"&amp;B1714&amp;"VV"&amp;IF(E1714&gt;=5,IF(E1714&lt;18,1,0),0)</f>
        <v>VN10CD10AR0GD0VV0</v>
      </c>
      <c r="M1714" s="28" t="str">
        <f>ДАННЫЕ!$I1714&amp;"b"&amp;ДАННЫЕ!$BI1714&amp;"r"&amp;ДАННЫЕ!$BJ1714&amp;"CD"&amp;IF(ДАННЫЕ!BF1714&gt;0,IF(ДАННЫЕ!BF1714&lt;200,1,IF(ДАННЫЕ!BF1714&lt;350,2,3)),0)&amp;"h"&amp;IF(ДАННЫЕ!$BK1714+ДАННЫЕ!$BL1714+ДАННЫЕ!$BM1714&gt;0,1,0)&amp;"x"&amp;ДАННЫЕ!$BK1714&amp;"y"&amp;ДАННЫЕ!$BL1714&amp;"z"&amp;ДАННЫЕ!$BM1714&amp;"c"&amp;IF(ДАННЫЕ!$BK1714+ДАННЫЕ!$BL1714+ДАННЫЕ!$BM1714=3,1,0)&amp;"a"&amp;IF(ДАННЫЕ!$BQ1714+ДАННЫЕ!$BR1714&gt;0,1,0)&amp;"d"&amp;ДАННЫЕ!$BQ1714&amp;"v"&amp;ДАННЫЕ!$BR1714&amp;"p"&amp;ДАННЫЕ!$BS1714&amp;"n"&amp;ДАННЫЕ!$BU1714&amp;"t"&amp;ДАННЫЕ!$BV1714&amp;"o"&amp;ДАННЫЕ!$BT1714&amp;"l"&amp;IF(ДАННЫЕ!$BN1714&gt;0,1,0)&amp;ДАННЫЕ!$BN1714&amp;"g"&amp;ДАННЫЕ!$BO1714&amp;"s"&amp;ДАННЫЕ!$BP1714&amp;"DZ"&amp;IF(ДАННЫЕ!B1714-ДАННЫЕ!G1714 &lt; 60,IF(ДАННЫЕ!B1714-ДАННЫЕ!G1714 &gt;= 0,1,0),0)&amp;"u"&amp;IF(ДАННЫЕ!$CJ1714&gt;0,1,0)</f>
        <v>brCD0h0xyzc0a0dvpntol0gsDZ1u0</v>
      </c>
      <c r="N1714" s="28" t="str">
        <f ca="1">ДАННЫЕ!$F1714&amp;ДАННЫЕ!$I1714&amp;"g"&amp;B1714&amp;"cf"&amp;D1714&amp;"a"&amp;IF(ДАННЫЕ!$BX1714&gt;0,1,0)&amp;IF(ДАННЫЕ!$BF1714&gt;500,1,IF(ДАННЫЕ!$BF1714&gt;350,2,IF(ДАННЫЕ!$BF1714&gt;=200,3,IF(ДАННЫЕ!$BF1714&gt;=100,4,IF(ДАННЫЕ!$BF1714&gt;=50,5,IF(ДАННЫЕ!$BF1714&lt;50,6,0))))))&amp;"AR"&amp;IF(DATEDIF(ДАННЫЕ!$BX1714,ДАННЫЕ!$F$1,"y")&gt;1,1,0)&amp;"VG"&amp;IF(ДАННЫЕ!$BH1714="0",1,0)&amp;"o"&amp;IF(T1714+ДАННЫЕ!$AF1714+ДАННЫЕ!$AG1714+ДАННЫЕ!$AH1714+ДАННЫЕ!$AI1714+ДАННЫЕ!$AJ1714+ДАННЫЕ!$AP1714+ДАННЫЕ!$AQ1714+ДАННЫЕ!$AR1714+ДАННЫЕ!$AU1714+ДАННЫЕ!$AW1714+ДАННЫЕ!$AS1714+ДАННЫЕ!$AT1714&gt;0,1,0)&amp;"x"&amp;ДАННЫЕ!$AG1714&amp;"p"&amp;IF(ДАННЫЕ!$BY1714&gt;0,1,0)&amp;"v"&amp;IF(ДАННЫЕ!$BZ1714&gt;0,1,0)&amp;"n"&amp;ДАННЫЕ!$CA1714&amp;"t"&amp;ДАННЫЕ!$AY1714&amp;"k"&amp;ДАННЫЕ!$CB1714&amp;"q"&amp;ДАННЫЕ!$CC1714&amp;"w"&amp;ДАННЫЕ!$CD1714&amp;"e"&amp;ДАННЫЕ!$CE1714&amp;"m"&amp;ДАННЫЕ!$CF1714&amp;"c"&amp;ДАННЫЕ!$CG1714&amp;"z"&amp;ДАННЫЕ!$CH1714&amp;"d"&amp;IF(H1714=4,1,0)&amp;"s"&amp;IF(ДАННЫЕ!$J1714=1,0,1)&amp;"u"&amp;IF(ДАННЫЕ!$CJ1714&gt;0,1,0)</f>
        <v>g0cf0a06AR1VG0o0xp0v0ntkqwemczd0s1u0</v>
      </c>
      <c r="O1714" s="28" t="str">
        <f>ДАННЫЕ!$I1714&amp;"g"&amp;B1714&amp;A1714&amp;"f"&amp;P1714&amp;"c"&amp;IF(ДАННЫЕ!$U1714&gt;0,1,0)&amp;"s"&amp;IF(ДАННЫЕ!$Q1714&gt;0,IF(YEAR(ДАННЫЕ!$F$1)=YEAR(ДАННЫЕ!$Q1714),IF(MONTH(ДАННЫЕ!$F$1)=MONTH(ДАННЫЕ!$Q1714),111,11),1),0)&amp;"i"&amp;IF(ДАННЫЕ!$R1714+ДАННЫЕ!$S1714+ДАННЫЕ!$T1714=0,0,1)&amp;"h"&amp;IF(ДАННЫЕ!$P1714&gt;0,1,0)&amp;"p"&amp;IF(ДАННЫЕ!$CI1714&gt;0,IF(YEAR(ДАННЫЕ!$F$1)=YEAR(ДАННЫЕ!$CI1714),IF(MONTH(ДАННЫЕ!$F$1)=MONTH(ДАННЫЕ!$CI1714),111,11),1),0)&amp;"d"&amp;IF(ДАННЫЕ!$CJ1714&gt;0,IF(YEAR(ДАННЫЕ!$F$1)=YEAR(ДАННЫЕ!$CJ1714),IF(MONTH(ДАННЫЕ!$F$1)=MONTH(ДАННЫЕ!$CJ1714),111,11),1),0)&amp;"o"&amp;IF(ДАННЫЕ!$CK1714&gt;0,IF(MONTH(ДАННЫЕ!$F$1)=MONTH(ДАННЫЕ!$CK1714),111,11),0)&amp;"v"&amp;IF(ДАННЫЕ!$BE1714&gt;0,IF(MONTH(ДАННЫЕ!$F$1)=MONTH(ДАННЫЕ!$BE1714),111,11),0)</f>
        <v>g00f0c0s0i0h0p0d0o0v0</v>
      </c>
      <c r="P1714" s="15">
        <f t="shared" si="83"/>
        <v>0</v>
      </c>
      <c r="Q1714" s="15">
        <f>IF(ДАННЫЕ!$F$1&gt;ДАННЫЕ!$N1714,IF(YEAR(ДАННЫЕ!$F$1)=YEAR(ДАННЫЕ!M1714),1,0),0)</f>
        <v>0</v>
      </c>
      <c r="R1714" s="15">
        <f>IF(ДАННЫЕ!$F$1&gt;ДАННЫЕ!$N1714,IF(YEAR(ДАННЫЕ!$F$1)=YEAR(ДАННЫЕ!N1714),1,0),0)</f>
        <v>0</v>
      </c>
      <c r="S1714" s="15">
        <f>IF(ДАННЫЕ!$AA1714="2А",1,IF(ДАННЫЕ!$AA1714="2Б",2,IF(ДАННЫЕ!$AA1714="2В",3,IF(ДАННЫЕ!$AA1714=3,4,IF(ДАННЫЕ!$AA1714="4А",5,IF(ДАННЫЕ!$AA1714="4Б",6,IF(ДАННЫЕ!$AA1714="4В",7,IF(ДАННЫЕ!$AA1714=5,8,0))))))))</f>
        <v>0</v>
      </c>
      <c r="T1714" s="15">
        <f>IF(OR(ДАННЫЕ!$AC1714=2,ДАННЫЕ!$AD1714=2,ДАННЫЕ!$AE1714=2),2,IF(OR(ДАННЫЕ!$AC1714=1,ДАННЫЕ!$AD1714=1,ДАННЫЕ!$AE1714=1),1,0))</f>
        <v>0</v>
      </c>
    </row>
    <row r="1715" spans="1:20" x14ac:dyDescent="0.2">
      <c r="A1715" s="78">
        <f>IF(B1715&gt;0,IF(MONTH(ДАННЫЕ!$F$1)=MONTH(ДАННЫЕ!$B1715),1,0),0)</f>
        <v>0</v>
      </c>
      <c r="B1715" s="14">
        <f>IF(ДАННЫЕ!$B1715&gt;0,IF(YEAR(ДАННЫЕ!$F$1)=YEAR(ДАННЫЕ!$B1715),1,0),0)</f>
        <v>0</v>
      </c>
      <c r="C1715" s="14">
        <f>IF(ДАННЫЕ!$CM1715&gt;0,IF(YEAR(ДАННЫЕ!$F$1)=YEAR(ДАННЫЕ!$CM1715),1,0),0)</f>
        <v>0</v>
      </c>
      <c r="D1715" s="14">
        <f>IF(ДАННЫЕ!$CJ1715&gt;0,IF(ДАННЫЕ!$CL1715&gt;ДАННЫЕ!$F$1,1,IF(ДАННЫЕ!$CL1715&gt;0,0,1)),0)</f>
        <v>0</v>
      </c>
      <c r="E1715" s="43" t="str">
        <f ca="1">IF(ДАННЫЕ!$F$1&gt;0,IF(ДАННЫЕ!$G1715&gt;0,DATEDIF(ДАННЫЕ!$G1715,ДАННЫЕ!$F$1,"y"),""),IF(ДАННЫЕ!$G1715&gt;0,DATEDIF(ДАННЫЕ!$G1715,TODAY(),"y"),""))</f>
        <v/>
      </c>
      <c r="F1715" s="43" t="str">
        <f xml:space="preserve"> IF(ДАННЫЕ!$F1715="М",IF(E1715&gt;=18,IF(E1715&lt;60,1,""),""),"")&amp;IF(ДАННЫЕ!$F1715="Ж",IF(E1715&gt;=18,IF(E1715&lt;55,1,""),""),"")</f>
        <v/>
      </c>
      <c r="G1715" s="43" t="str">
        <f xml:space="preserve"> IF(ДАННЫЕ!$F1715="М",IF(E1715&gt;=60,2,""),"")&amp;IF(ДАННЫЕ!$F1715="Ж",IF(E1715&gt;=55,2,""),"")</f>
        <v/>
      </c>
      <c r="H1715" s="43" t="str">
        <f t="shared" ca="1" si="81"/>
        <v/>
      </c>
      <c r="I1715" s="43" t="str">
        <f t="shared" ca="1" si="82"/>
        <v>03</v>
      </c>
      <c r="J1715" s="28" t="str">
        <f ca="1">ДАННЫЕ!$F1715&amp;H1715&amp;I1715&amp;ДАННЫЕ!$I1715&amp;"m"&amp;IF(ДАННЫЕ!$I1715&gt;0,IF(ДАННЫЕ!$J1715&gt;0,0,1),"")&amp;"f"&amp;IF(ДАННЫЕ!$R1715&gt;0,IF(YEAR(ДАННЫЕ!$F$1)=YEAR(ДАННЫЕ!$R1715),1,0),0)&amp;"z"&amp;ДАННЫЕ!$R1715&amp;"p"&amp;ДАННЫЕ!$S1715&amp;"i"&amp;ДАННЫЕ!$T1715&amp;"h"&amp;ДАННЫЕ!$K1715&amp;"be"&amp;ДАННЫЕ!$BI1715&amp;"CD"&amp;IF(ДАННЫЕ!BF1715&gt;500,4,IF(ДАННЫЕ!BF1715&gt;350,3,IF(ДАННЫЕ!BF1715&gt;200,2,IF(ДАННЫЕ!BF1715&gt;0,1,0))))&amp;"g"&amp;B1715&amp;"d"&amp;H1715&amp;"l"&amp;ДАННЫЕ!AT1715&amp;"a"&amp;ДАННЫЕ!$V1715&amp;"v"&amp;R1715&amp;"k"&amp;ДАННЫЕ!$U1715&amp;"s"&amp;ДАННЫЕ!$Y1715&amp;"t"&amp;ДАННЫЕ!$X1715&amp;"b"&amp;IF(ДАННЫЕ!$Q1715&gt;1,1,0)&amp;"PP"&amp;ДАННЫЕ!Z1715&amp;"c"&amp;S1715&amp;"x"&amp;IF(ДАННЫЕ!$BY1715&gt;0,IF(YEAR(ДАННЫЕ!$F$1)=YEAR(ДАННЫЕ!$BY1715),1,0),0)&amp;"n"&amp;IF(ДАННЫЕ!$BZ1715&gt;0,IF(YEAR(ДАННЫЕ!$F$1)=YEAR(ДАННЫЕ!$BZ1715),1,0),0)&amp;"u"&amp;D1715&amp;"z"&amp;IF(ДАННЫЕ!$CL1715&gt;0,IF(YEAR(ДАННЫЕ!$F$1)&gt;YEAR(ДАННЫЕ!$CL1715),11,12),0)</f>
        <v>03mf0zpihbeCD0g0dlav0kstb0PPc0x0n0u0z0</v>
      </c>
      <c r="K1715" s="28" t="str">
        <f ca="1">ДАННЫЕ!$I1715&amp;"x"&amp;B1715&amp;"w"&amp;IF(T1715+ДАННЫЕ!AD1715+ДАННЫЕ!AE1715+ДАННЫЕ!AF1715+ДАННЫЕ!AG1715+ДАННЫЕ!AH1715+ДАННЫЕ!$AL1715+ДАННЫЕ!AI1715+ДАННЫЕ!AJ1715+ДАННЫЕ!AK1715+ДАННЫЕ!AP1715+ДАННЫЕ!AQ1715+ДАННЫЕ!AR1715+ДАННЫЕ!$AM1715+ДАННЫЕ!$AN1715+ДАННЫЕ!AS1715+ДАННЫЕ!AT1715&gt;0,1,0)&amp;IF(OR(T1715=2,ДАННЫЕ!AD1715=2,ДАННЫЕ!AE1715=2,ДАННЫЕ!AF1715=2,ДАННЫЕ!AG1715=2,ДАННЫЕ!AH1715=2,ДАННЫЕ!$AL1715=2,ДАННЫЕ!AI1715=2,ДАННЫЕ!AJ1715=2,ДАННЫЕ!AK1715=2,ДАННЫЕ!AP1715=2,ДАННЫЕ!AQ1715=2,ДАННЫЕ!AR1715=2,ДАННЫЕ!$AM1715=2,ДАННЫЕ!$AN1715=2,ДАННЫЕ!AS1715=2,ДАННЫЕ!AT1715=2),2,0)&amp;"t"&amp;IF(T1715&gt;0,"1"&amp;T1715,"00")&amp;"f"&amp;IF(ДАННЫЕ!$AC1715,"1"&amp;ДАННЫЕ!$AC1715,"00")&amp;"b"&amp;IF(ДАННЫЕ!$AD1715,"1"&amp;ДАННЫЕ!$AD1715,"00")&amp;"g"&amp;IF(ДАННЫЕ!$AF1715,"1"&amp;ДАННЫЕ!$AF1715,"00")&amp;"c"&amp;IF(ДАННЫЕ!$AG1715,"1"&amp;ДАННЫЕ!$AG1715,"00")&amp;"i"&amp;IF(ДАННЫЕ!$AH1715,"1"&amp;ДАННЫЕ!$AH1715,"00")&amp;"r"&amp;IF(ДАННЫЕ!$AL1715,"1"&amp;ДАННЫЕ!$AL1715,"00")&amp;"m"&amp;IF(ДАННЫЕ!$AI1715,"1"&amp;ДАННЫЕ!$AI1715,"00")&amp;"hS"&amp;IF(ДАННЫЕ!$AJ1715,"1"&amp;ДАННЫЕ!$AJ1715,"00")&amp;"hZ"&amp;IF(ДАННЫЕ!$AK1715,"1"&amp;ДАННЫЕ!$AK1715,"00")&amp;"p"&amp;IF(ДАННЫЕ!$AP1715,"1"&amp;ДАННЫЕ!$AP1715,"00")&amp;"k"&amp;IF(ДАННЫЕ!$AQ1715,"1"&amp;ДАННЫЕ!$AQ1715,"00")&amp;"z"&amp;IF(ДАННЫЕ!$AR1715,"1"&amp;ДАННЫЕ!$AR1715,"00")&amp;"j"&amp;IF(ДАННЫЕ!$AM1715,"1"&amp;ДАННЫЕ!$AM1715,"00")&amp;"n"&amp;IF(ДАННЫЕ!$AN1715,"1"&amp;ДАННЫЕ!$AN1715,"00")&amp;"E"&amp;ДАННЫЕ!BI1715&amp;"L"&amp;ДАННЫЕ!AO1715&amp;"h"&amp;IF(ДАННЫЕ!$AU1715&gt;0,1,0)&amp;"v"&amp;IF(ДАННЫЕ!$AW1715&gt;0,1,0)&amp;"a"&amp;IF(ДАННЫЕ!$AS1715,"1"&amp;ДАННЫЕ!$AS1715,"00")&amp;"s"&amp;IF(ДАННЫЕ!$AT1715,"1"&amp;ДАННЫЕ!$AT1715,"00")&amp;"u"&amp;IF(ДАННЫЕ!$CJ1715&gt;0,1,0)&amp;"y"&amp;B1715&amp;"d"&amp;H1715&amp;"e"&amp;F1715&amp;G1715</f>
        <v>x0w00t00f00b00g00c00i00r00m00hS00hZ00p00k00z00j00n00ELh0v0a00s00u0y0de</v>
      </c>
      <c r="L1715" s="28" t="str">
        <f ca="1">ДАННЫЕ!$I1715&amp;"VN"&amp;IF(ДАННЫЕ!AW1715&gt;0,11,10)&amp;"CD"&amp;IF(ДАННЫЕ!BF1715&gt;500,16,IF(ДАННЫЕ!BF1715&gt;350,15,IF(ДАННЫЕ!BF1715&gt;=200,14,IF(ДАННЫЕ!BF1715&gt;=100,13,IF(ДАННЫЕ!BF1715&gt;=50,12,IF(ДАННЫЕ!BF1715&gt;0,11,10))))))&amp;"AR"&amp;IF(ДАННЫЕ!BX1715&gt;0,1,0)&amp;"GD"&amp;B1715&amp;"VV"&amp;IF(E1715&gt;=5,IF(E1715&lt;18,1,0),0)</f>
        <v>VN10CD10AR0GD0VV0</v>
      </c>
      <c r="M1715" s="28" t="str">
        <f>ДАННЫЕ!$I1715&amp;"b"&amp;ДАННЫЕ!$BI1715&amp;"r"&amp;ДАННЫЕ!$BJ1715&amp;"CD"&amp;IF(ДАННЫЕ!BF1715&gt;0,IF(ДАННЫЕ!BF1715&lt;200,1,IF(ДАННЫЕ!BF1715&lt;350,2,3)),0)&amp;"h"&amp;IF(ДАННЫЕ!$BK1715+ДАННЫЕ!$BL1715+ДАННЫЕ!$BM1715&gt;0,1,0)&amp;"x"&amp;ДАННЫЕ!$BK1715&amp;"y"&amp;ДАННЫЕ!$BL1715&amp;"z"&amp;ДАННЫЕ!$BM1715&amp;"c"&amp;IF(ДАННЫЕ!$BK1715+ДАННЫЕ!$BL1715+ДАННЫЕ!$BM1715=3,1,0)&amp;"a"&amp;IF(ДАННЫЕ!$BQ1715+ДАННЫЕ!$BR1715&gt;0,1,0)&amp;"d"&amp;ДАННЫЕ!$BQ1715&amp;"v"&amp;ДАННЫЕ!$BR1715&amp;"p"&amp;ДАННЫЕ!$BS1715&amp;"n"&amp;ДАННЫЕ!$BU1715&amp;"t"&amp;ДАННЫЕ!$BV1715&amp;"o"&amp;ДАННЫЕ!$BT1715&amp;"l"&amp;IF(ДАННЫЕ!$BN1715&gt;0,1,0)&amp;ДАННЫЕ!$BN1715&amp;"g"&amp;ДАННЫЕ!$BO1715&amp;"s"&amp;ДАННЫЕ!$BP1715&amp;"DZ"&amp;IF(ДАННЫЕ!B1715-ДАННЫЕ!G1715 &lt; 60,IF(ДАННЫЕ!B1715-ДАННЫЕ!G1715 &gt;= 0,1,0),0)&amp;"u"&amp;IF(ДАННЫЕ!$CJ1715&gt;0,1,0)</f>
        <v>brCD0h0xyzc0a0dvpntol0gsDZ1u0</v>
      </c>
      <c r="N1715" s="28" t="str">
        <f ca="1">ДАННЫЕ!$F1715&amp;ДАННЫЕ!$I1715&amp;"g"&amp;B1715&amp;"cf"&amp;D1715&amp;"a"&amp;IF(ДАННЫЕ!$BX1715&gt;0,1,0)&amp;IF(ДАННЫЕ!$BF1715&gt;500,1,IF(ДАННЫЕ!$BF1715&gt;350,2,IF(ДАННЫЕ!$BF1715&gt;=200,3,IF(ДАННЫЕ!$BF1715&gt;=100,4,IF(ДАННЫЕ!$BF1715&gt;=50,5,IF(ДАННЫЕ!$BF1715&lt;50,6,0))))))&amp;"AR"&amp;IF(DATEDIF(ДАННЫЕ!$BX1715,ДАННЫЕ!$F$1,"y")&gt;1,1,0)&amp;"VG"&amp;IF(ДАННЫЕ!$BH1715="0",1,0)&amp;"o"&amp;IF(T1715+ДАННЫЕ!$AF1715+ДАННЫЕ!$AG1715+ДАННЫЕ!$AH1715+ДАННЫЕ!$AI1715+ДАННЫЕ!$AJ1715+ДАННЫЕ!$AP1715+ДАННЫЕ!$AQ1715+ДАННЫЕ!$AR1715+ДАННЫЕ!$AU1715+ДАННЫЕ!$AW1715+ДАННЫЕ!$AS1715+ДАННЫЕ!$AT1715&gt;0,1,0)&amp;"x"&amp;ДАННЫЕ!$AG1715&amp;"p"&amp;IF(ДАННЫЕ!$BY1715&gt;0,1,0)&amp;"v"&amp;IF(ДАННЫЕ!$BZ1715&gt;0,1,0)&amp;"n"&amp;ДАННЫЕ!$CA1715&amp;"t"&amp;ДАННЫЕ!$AY1715&amp;"k"&amp;ДАННЫЕ!$CB1715&amp;"q"&amp;ДАННЫЕ!$CC1715&amp;"w"&amp;ДАННЫЕ!$CD1715&amp;"e"&amp;ДАННЫЕ!$CE1715&amp;"m"&amp;ДАННЫЕ!$CF1715&amp;"c"&amp;ДАННЫЕ!$CG1715&amp;"z"&amp;ДАННЫЕ!$CH1715&amp;"d"&amp;IF(H1715=4,1,0)&amp;"s"&amp;IF(ДАННЫЕ!$J1715=1,0,1)&amp;"u"&amp;IF(ДАННЫЕ!$CJ1715&gt;0,1,0)</f>
        <v>g0cf0a06AR1VG0o0xp0v0ntkqwemczd0s1u0</v>
      </c>
      <c r="O1715" s="28" t="str">
        <f>ДАННЫЕ!$I1715&amp;"g"&amp;B1715&amp;A1715&amp;"f"&amp;P1715&amp;"c"&amp;IF(ДАННЫЕ!$U1715&gt;0,1,0)&amp;"s"&amp;IF(ДАННЫЕ!$Q1715&gt;0,IF(YEAR(ДАННЫЕ!$F$1)=YEAR(ДАННЫЕ!$Q1715),IF(MONTH(ДАННЫЕ!$F$1)=MONTH(ДАННЫЕ!$Q1715),111,11),1),0)&amp;"i"&amp;IF(ДАННЫЕ!$R1715+ДАННЫЕ!$S1715+ДАННЫЕ!$T1715=0,0,1)&amp;"h"&amp;IF(ДАННЫЕ!$P1715&gt;0,1,0)&amp;"p"&amp;IF(ДАННЫЕ!$CI1715&gt;0,IF(YEAR(ДАННЫЕ!$F$1)=YEAR(ДАННЫЕ!$CI1715),IF(MONTH(ДАННЫЕ!$F$1)=MONTH(ДАННЫЕ!$CI1715),111,11),1),0)&amp;"d"&amp;IF(ДАННЫЕ!$CJ1715&gt;0,IF(YEAR(ДАННЫЕ!$F$1)=YEAR(ДАННЫЕ!$CJ1715),IF(MONTH(ДАННЫЕ!$F$1)=MONTH(ДАННЫЕ!$CJ1715),111,11),1),0)&amp;"o"&amp;IF(ДАННЫЕ!$CK1715&gt;0,IF(MONTH(ДАННЫЕ!$F$1)=MONTH(ДАННЫЕ!$CK1715),111,11),0)&amp;"v"&amp;IF(ДАННЫЕ!$BE1715&gt;0,IF(MONTH(ДАННЫЕ!$F$1)=MONTH(ДАННЫЕ!$BE1715),111,11),0)</f>
        <v>g00f0c0s0i0h0p0d0o0v0</v>
      </c>
      <c r="P1715" s="15">
        <f t="shared" si="83"/>
        <v>0</v>
      </c>
      <c r="Q1715" s="15">
        <f>IF(ДАННЫЕ!$F$1&gt;ДАННЫЕ!$N1715,IF(YEAR(ДАННЫЕ!$F$1)=YEAR(ДАННЫЕ!M1715),1,0),0)</f>
        <v>0</v>
      </c>
      <c r="R1715" s="15">
        <f>IF(ДАННЫЕ!$F$1&gt;ДАННЫЕ!$N1715,IF(YEAR(ДАННЫЕ!$F$1)=YEAR(ДАННЫЕ!N1715),1,0),0)</f>
        <v>0</v>
      </c>
      <c r="S1715" s="15">
        <f>IF(ДАННЫЕ!$AA1715="2А",1,IF(ДАННЫЕ!$AA1715="2Б",2,IF(ДАННЫЕ!$AA1715="2В",3,IF(ДАННЫЕ!$AA1715=3,4,IF(ДАННЫЕ!$AA1715="4А",5,IF(ДАННЫЕ!$AA1715="4Б",6,IF(ДАННЫЕ!$AA1715="4В",7,IF(ДАННЫЕ!$AA1715=5,8,0))))))))</f>
        <v>0</v>
      </c>
      <c r="T1715" s="15">
        <f>IF(OR(ДАННЫЕ!$AC1715=2,ДАННЫЕ!$AD1715=2,ДАННЫЕ!$AE1715=2),2,IF(OR(ДАННЫЕ!$AC1715=1,ДАННЫЕ!$AD1715=1,ДАННЫЕ!$AE1715=1),1,0))</f>
        <v>0</v>
      </c>
    </row>
    <row r="1716" spans="1:20" x14ac:dyDescent="0.2">
      <c r="A1716" s="78">
        <f>IF(B1716&gt;0,IF(MONTH(ДАННЫЕ!$F$1)=MONTH(ДАННЫЕ!$B1716),1,0),0)</f>
        <v>0</v>
      </c>
      <c r="B1716" s="14">
        <f>IF(ДАННЫЕ!$B1716&gt;0,IF(YEAR(ДАННЫЕ!$F$1)=YEAR(ДАННЫЕ!$B1716),1,0),0)</f>
        <v>0</v>
      </c>
      <c r="C1716" s="14">
        <f>IF(ДАННЫЕ!$CM1716&gt;0,IF(YEAR(ДАННЫЕ!$F$1)=YEAR(ДАННЫЕ!$CM1716),1,0),0)</f>
        <v>0</v>
      </c>
      <c r="D1716" s="14">
        <f>IF(ДАННЫЕ!$CJ1716&gt;0,IF(ДАННЫЕ!$CL1716&gt;ДАННЫЕ!$F$1,1,IF(ДАННЫЕ!$CL1716&gt;0,0,1)),0)</f>
        <v>0</v>
      </c>
      <c r="E1716" s="43" t="str">
        <f ca="1">IF(ДАННЫЕ!$F$1&gt;0,IF(ДАННЫЕ!$G1716&gt;0,DATEDIF(ДАННЫЕ!$G1716,ДАННЫЕ!$F$1,"y"),""),IF(ДАННЫЕ!$G1716&gt;0,DATEDIF(ДАННЫЕ!$G1716,TODAY(),"y"),""))</f>
        <v/>
      </c>
      <c r="F1716" s="43" t="str">
        <f xml:space="preserve"> IF(ДАННЫЕ!$F1716="М",IF(E1716&gt;=18,IF(E1716&lt;60,1,""),""),"")&amp;IF(ДАННЫЕ!$F1716="Ж",IF(E1716&gt;=18,IF(E1716&lt;55,1,""),""),"")</f>
        <v/>
      </c>
      <c r="G1716" s="43" t="str">
        <f xml:space="preserve"> IF(ДАННЫЕ!$F1716="М",IF(E1716&gt;=60,2,""),"")&amp;IF(ДАННЫЕ!$F1716="Ж",IF(E1716&gt;=55,2,""),"")</f>
        <v/>
      </c>
      <c r="H1716" s="43" t="str">
        <f t="shared" ca="1" si="81"/>
        <v/>
      </c>
      <c r="I1716" s="43" t="str">
        <f t="shared" ca="1" si="82"/>
        <v>03</v>
      </c>
      <c r="J1716" s="28" t="str">
        <f ca="1">ДАННЫЕ!$F1716&amp;H1716&amp;I1716&amp;ДАННЫЕ!$I1716&amp;"m"&amp;IF(ДАННЫЕ!$I1716&gt;0,IF(ДАННЫЕ!$J1716&gt;0,0,1),"")&amp;"f"&amp;IF(ДАННЫЕ!$R1716&gt;0,IF(YEAR(ДАННЫЕ!$F$1)=YEAR(ДАННЫЕ!$R1716),1,0),0)&amp;"z"&amp;ДАННЫЕ!$R1716&amp;"p"&amp;ДАННЫЕ!$S1716&amp;"i"&amp;ДАННЫЕ!$T1716&amp;"h"&amp;ДАННЫЕ!$K1716&amp;"be"&amp;ДАННЫЕ!$BI1716&amp;"CD"&amp;IF(ДАННЫЕ!BF1716&gt;500,4,IF(ДАННЫЕ!BF1716&gt;350,3,IF(ДАННЫЕ!BF1716&gt;200,2,IF(ДАННЫЕ!BF1716&gt;0,1,0))))&amp;"g"&amp;B1716&amp;"d"&amp;H1716&amp;"l"&amp;ДАННЫЕ!AT1716&amp;"a"&amp;ДАННЫЕ!$V1716&amp;"v"&amp;R1716&amp;"k"&amp;ДАННЫЕ!$U1716&amp;"s"&amp;ДАННЫЕ!$Y1716&amp;"t"&amp;ДАННЫЕ!$X1716&amp;"b"&amp;IF(ДАННЫЕ!$Q1716&gt;1,1,0)&amp;"PP"&amp;ДАННЫЕ!Z1716&amp;"c"&amp;S1716&amp;"x"&amp;IF(ДАННЫЕ!$BY1716&gt;0,IF(YEAR(ДАННЫЕ!$F$1)=YEAR(ДАННЫЕ!$BY1716),1,0),0)&amp;"n"&amp;IF(ДАННЫЕ!$BZ1716&gt;0,IF(YEAR(ДАННЫЕ!$F$1)=YEAR(ДАННЫЕ!$BZ1716),1,0),0)&amp;"u"&amp;D1716&amp;"z"&amp;IF(ДАННЫЕ!$CL1716&gt;0,IF(YEAR(ДАННЫЕ!$F$1)&gt;YEAR(ДАННЫЕ!$CL1716),11,12),0)</f>
        <v>03mf0zpihbeCD0g0dlav0kstb0PPc0x0n0u0z0</v>
      </c>
      <c r="K1716" s="28" t="str">
        <f ca="1">ДАННЫЕ!$I1716&amp;"x"&amp;B1716&amp;"w"&amp;IF(T1716+ДАННЫЕ!AD1716+ДАННЫЕ!AE1716+ДАННЫЕ!AF1716+ДАННЫЕ!AG1716+ДАННЫЕ!AH1716+ДАННЫЕ!$AL1716+ДАННЫЕ!AI1716+ДАННЫЕ!AJ1716+ДАННЫЕ!AK1716+ДАННЫЕ!AP1716+ДАННЫЕ!AQ1716+ДАННЫЕ!AR1716+ДАННЫЕ!$AM1716+ДАННЫЕ!$AN1716+ДАННЫЕ!AS1716+ДАННЫЕ!AT1716&gt;0,1,0)&amp;IF(OR(T1716=2,ДАННЫЕ!AD1716=2,ДАННЫЕ!AE1716=2,ДАННЫЕ!AF1716=2,ДАННЫЕ!AG1716=2,ДАННЫЕ!AH1716=2,ДАННЫЕ!$AL1716=2,ДАННЫЕ!AI1716=2,ДАННЫЕ!AJ1716=2,ДАННЫЕ!AK1716=2,ДАННЫЕ!AP1716=2,ДАННЫЕ!AQ1716=2,ДАННЫЕ!AR1716=2,ДАННЫЕ!$AM1716=2,ДАННЫЕ!$AN1716=2,ДАННЫЕ!AS1716=2,ДАННЫЕ!AT1716=2),2,0)&amp;"t"&amp;IF(T1716&gt;0,"1"&amp;T1716,"00")&amp;"f"&amp;IF(ДАННЫЕ!$AC1716,"1"&amp;ДАННЫЕ!$AC1716,"00")&amp;"b"&amp;IF(ДАННЫЕ!$AD1716,"1"&amp;ДАННЫЕ!$AD1716,"00")&amp;"g"&amp;IF(ДАННЫЕ!$AF1716,"1"&amp;ДАННЫЕ!$AF1716,"00")&amp;"c"&amp;IF(ДАННЫЕ!$AG1716,"1"&amp;ДАННЫЕ!$AG1716,"00")&amp;"i"&amp;IF(ДАННЫЕ!$AH1716,"1"&amp;ДАННЫЕ!$AH1716,"00")&amp;"r"&amp;IF(ДАННЫЕ!$AL1716,"1"&amp;ДАННЫЕ!$AL1716,"00")&amp;"m"&amp;IF(ДАННЫЕ!$AI1716,"1"&amp;ДАННЫЕ!$AI1716,"00")&amp;"hS"&amp;IF(ДАННЫЕ!$AJ1716,"1"&amp;ДАННЫЕ!$AJ1716,"00")&amp;"hZ"&amp;IF(ДАННЫЕ!$AK1716,"1"&amp;ДАННЫЕ!$AK1716,"00")&amp;"p"&amp;IF(ДАННЫЕ!$AP1716,"1"&amp;ДАННЫЕ!$AP1716,"00")&amp;"k"&amp;IF(ДАННЫЕ!$AQ1716,"1"&amp;ДАННЫЕ!$AQ1716,"00")&amp;"z"&amp;IF(ДАННЫЕ!$AR1716,"1"&amp;ДАННЫЕ!$AR1716,"00")&amp;"j"&amp;IF(ДАННЫЕ!$AM1716,"1"&amp;ДАННЫЕ!$AM1716,"00")&amp;"n"&amp;IF(ДАННЫЕ!$AN1716,"1"&amp;ДАННЫЕ!$AN1716,"00")&amp;"E"&amp;ДАННЫЕ!BI1716&amp;"L"&amp;ДАННЫЕ!AO1716&amp;"h"&amp;IF(ДАННЫЕ!$AU1716&gt;0,1,0)&amp;"v"&amp;IF(ДАННЫЕ!$AW1716&gt;0,1,0)&amp;"a"&amp;IF(ДАННЫЕ!$AS1716,"1"&amp;ДАННЫЕ!$AS1716,"00")&amp;"s"&amp;IF(ДАННЫЕ!$AT1716,"1"&amp;ДАННЫЕ!$AT1716,"00")&amp;"u"&amp;IF(ДАННЫЕ!$CJ1716&gt;0,1,0)&amp;"y"&amp;B1716&amp;"d"&amp;H1716&amp;"e"&amp;F1716&amp;G1716</f>
        <v>x0w00t00f00b00g00c00i00r00m00hS00hZ00p00k00z00j00n00ELh0v0a00s00u0y0de</v>
      </c>
      <c r="L1716" s="28" t="str">
        <f ca="1">ДАННЫЕ!$I1716&amp;"VN"&amp;IF(ДАННЫЕ!AW1716&gt;0,11,10)&amp;"CD"&amp;IF(ДАННЫЕ!BF1716&gt;500,16,IF(ДАННЫЕ!BF1716&gt;350,15,IF(ДАННЫЕ!BF1716&gt;=200,14,IF(ДАННЫЕ!BF1716&gt;=100,13,IF(ДАННЫЕ!BF1716&gt;=50,12,IF(ДАННЫЕ!BF1716&gt;0,11,10))))))&amp;"AR"&amp;IF(ДАННЫЕ!BX1716&gt;0,1,0)&amp;"GD"&amp;B1716&amp;"VV"&amp;IF(E1716&gt;=5,IF(E1716&lt;18,1,0),0)</f>
        <v>VN10CD10AR0GD0VV0</v>
      </c>
      <c r="M1716" s="28" t="str">
        <f>ДАННЫЕ!$I1716&amp;"b"&amp;ДАННЫЕ!$BI1716&amp;"r"&amp;ДАННЫЕ!$BJ1716&amp;"CD"&amp;IF(ДАННЫЕ!BF1716&gt;0,IF(ДАННЫЕ!BF1716&lt;200,1,IF(ДАННЫЕ!BF1716&lt;350,2,3)),0)&amp;"h"&amp;IF(ДАННЫЕ!$BK1716+ДАННЫЕ!$BL1716+ДАННЫЕ!$BM1716&gt;0,1,0)&amp;"x"&amp;ДАННЫЕ!$BK1716&amp;"y"&amp;ДАННЫЕ!$BL1716&amp;"z"&amp;ДАННЫЕ!$BM1716&amp;"c"&amp;IF(ДАННЫЕ!$BK1716+ДАННЫЕ!$BL1716+ДАННЫЕ!$BM1716=3,1,0)&amp;"a"&amp;IF(ДАННЫЕ!$BQ1716+ДАННЫЕ!$BR1716&gt;0,1,0)&amp;"d"&amp;ДАННЫЕ!$BQ1716&amp;"v"&amp;ДАННЫЕ!$BR1716&amp;"p"&amp;ДАННЫЕ!$BS1716&amp;"n"&amp;ДАННЫЕ!$BU1716&amp;"t"&amp;ДАННЫЕ!$BV1716&amp;"o"&amp;ДАННЫЕ!$BT1716&amp;"l"&amp;IF(ДАННЫЕ!$BN1716&gt;0,1,0)&amp;ДАННЫЕ!$BN1716&amp;"g"&amp;ДАННЫЕ!$BO1716&amp;"s"&amp;ДАННЫЕ!$BP1716&amp;"DZ"&amp;IF(ДАННЫЕ!B1716-ДАННЫЕ!G1716 &lt; 60,IF(ДАННЫЕ!B1716-ДАННЫЕ!G1716 &gt;= 0,1,0),0)&amp;"u"&amp;IF(ДАННЫЕ!$CJ1716&gt;0,1,0)</f>
        <v>brCD0h0xyzc0a0dvpntol0gsDZ1u0</v>
      </c>
      <c r="N1716" s="28" t="str">
        <f ca="1">ДАННЫЕ!$F1716&amp;ДАННЫЕ!$I1716&amp;"g"&amp;B1716&amp;"cf"&amp;D1716&amp;"a"&amp;IF(ДАННЫЕ!$BX1716&gt;0,1,0)&amp;IF(ДАННЫЕ!$BF1716&gt;500,1,IF(ДАННЫЕ!$BF1716&gt;350,2,IF(ДАННЫЕ!$BF1716&gt;=200,3,IF(ДАННЫЕ!$BF1716&gt;=100,4,IF(ДАННЫЕ!$BF1716&gt;=50,5,IF(ДАННЫЕ!$BF1716&lt;50,6,0))))))&amp;"AR"&amp;IF(DATEDIF(ДАННЫЕ!$BX1716,ДАННЫЕ!$F$1,"y")&gt;1,1,0)&amp;"VG"&amp;IF(ДАННЫЕ!$BH1716="0",1,0)&amp;"o"&amp;IF(T1716+ДАННЫЕ!$AF1716+ДАННЫЕ!$AG1716+ДАННЫЕ!$AH1716+ДАННЫЕ!$AI1716+ДАННЫЕ!$AJ1716+ДАННЫЕ!$AP1716+ДАННЫЕ!$AQ1716+ДАННЫЕ!$AR1716+ДАННЫЕ!$AU1716+ДАННЫЕ!$AW1716+ДАННЫЕ!$AS1716+ДАННЫЕ!$AT1716&gt;0,1,0)&amp;"x"&amp;ДАННЫЕ!$AG1716&amp;"p"&amp;IF(ДАННЫЕ!$BY1716&gt;0,1,0)&amp;"v"&amp;IF(ДАННЫЕ!$BZ1716&gt;0,1,0)&amp;"n"&amp;ДАННЫЕ!$CA1716&amp;"t"&amp;ДАННЫЕ!$AY1716&amp;"k"&amp;ДАННЫЕ!$CB1716&amp;"q"&amp;ДАННЫЕ!$CC1716&amp;"w"&amp;ДАННЫЕ!$CD1716&amp;"e"&amp;ДАННЫЕ!$CE1716&amp;"m"&amp;ДАННЫЕ!$CF1716&amp;"c"&amp;ДАННЫЕ!$CG1716&amp;"z"&amp;ДАННЫЕ!$CH1716&amp;"d"&amp;IF(H1716=4,1,0)&amp;"s"&amp;IF(ДАННЫЕ!$J1716=1,0,1)&amp;"u"&amp;IF(ДАННЫЕ!$CJ1716&gt;0,1,0)</f>
        <v>g0cf0a06AR1VG0o0xp0v0ntkqwemczd0s1u0</v>
      </c>
      <c r="O1716" s="28" t="str">
        <f>ДАННЫЕ!$I1716&amp;"g"&amp;B1716&amp;A1716&amp;"f"&amp;P1716&amp;"c"&amp;IF(ДАННЫЕ!$U1716&gt;0,1,0)&amp;"s"&amp;IF(ДАННЫЕ!$Q1716&gt;0,IF(YEAR(ДАННЫЕ!$F$1)=YEAR(ДАННЫЕ!$Q1716),IF(MONTH(ДАННЫЕ!$F$1)=MONTH(ДАННЫЕ!$Q1716),111,11),1),0)&amp;"i"&amp;IF(ДАННЫЕ!$R1716+ДАННЫЕ!$S1716+ДАННЫЕ!$T1716=0,0,1)&amp;"h"&amp;IF(ДАННЫЕ!$P1716&gt;0,1,0)&amp;"p"&amp;IF(ДАННЫЕ!$CI1716&gt;0,IF(YEAR(ДАННЫЕ!$F$1)=YEAR(ДАННЫЕ!$CI1716),IF(MONTH(ДАННЫЕ!$F$1)=MONTH(ДАННЫЕ!$CI1716),111,11),1),0)&amp;"d"&amp;IF(ДАННЫЕ!$CJ1716&gt;0,IF(YEAR(ДАННЫЕ!$F$1)=YEAR(ДАННЫЕ!$CJ1716),IF(MONTH(ДАННЫЕ!$F$1)=MONTH(ДАННЫЕ!$CJ1716),111,11),1),0)&amp;"o"&amp;IF(ДАННЫЕ!$CK1716&gt;0,IF(MONTH(ДАННЫЕ!$F$1)=MONTH(ДАННЫЕ!$CK1716),111,11),0)&amp;"v"&amp;IF(ДАННЫЕ!$BE1716&gt;0,IF(MONTH(ДАННЫЕ!$F$1)=MONTH(ДАННЫЕ!$BE1716),111,11),0)</f>
        <v>g00f0c0s0i0h0p0d0o0v0</v>
      </c>
      <c r="P1716" s="15">
        <f t="shared" si="83"/>
        <v>0</v>
      </c>
      <c r="Q1716" s="15">
        <f>IF(ДАННЫЕ!$F$1&gt;ДАННЫЕ!$N1716,IF(YEAR(ДАННЫЕ!$F$1)=YEAR(ДАННЫЕ!M1716),1,0),0)</f>
        <v>0</v>
      </c>
      <c r="R1716" s="15">
        <f>IF(ДАННЫЕ!$F$1&gt;ДАННЫЕ!$N1716,IF(YEAR(ДАННЫЕ!$F$1)=YEAR(ДАННЫЕ!N1716),1,0),0)</f>
        <v>0</v>
      </c>
      <c r="S1716" s="15">
        <f>IF(ДАННЫЕ!$AA1716="2А",1,IF(ДАННЫЕ!$AA1716="2Б",2,IF(ДАННЫЕ!$AA1716="2В",3,IF(ДАННЫЕ!$AA1716=3,4,IF(ДАННЫЕ!$AA1716="4А",5,IF(ДАННЫЕ!$AA1716="4Б",6,IF(ДАННЫЕ!$AA1716="4В",7,IF(ДАННЫЕ!$AA1716=5,8,0))))))))</f>
        <v>0</v>
      </c>
      <c r="T1716" s="15">
        <f>IF(OR(ДАННЫЕ!$AC1716=2,ДАННЫЕ!$AD1716=2,ДАННЫЕ!$AE1716=2),2,IF(OR(ДАННЫЕ!$AC1716=1,ДАННЫЕ!$AD1716=1,ДАННЫЕ!$AE1716=1),1,0))</f>
        <v>0</v>
      </c>
    </row>
    <row r="1717" spans="1:20" x14ac:dyDescent="0.2">
      <c r="A1717" s="78">
        <f>IF(B1717&gt;0,IF(MONTH(ДАННЫЕ!$F$1)=MONTH(ДАННЫЕ!$B1717),1,0),0)</f>
        <v>0</v>
      </c>
      <c r="B1717" s="14">
        <f>IF(ДАННЫЕ!$B1717&gt;0,IF(YEAR(ДАННЫЕ!$F$1)=YEAR(ДАННЫЕ!$B1717),1,0),0)</f>
        <v>0</v>
      </c>
      <c r="C1717" s="14">
        <f>IF(ДАННЫЕ!$CM1717&gt;0,IF(YEAR(ДАННЫЕ!$F$1)=YEAR(ДАННЫЕ!$CM1717),1,0),0)</f>
        <v>0</v>
      </c>
      <c r="D1717" s="14">
        <f>IF(ДАННЫЕ!$CJ1717&gt;0,IF(ДАННЫЕ!$CL1717&gt;ДАННЫЕ!$F$1,1,IF(ДАННЫЕ!$CL1717&gt;0,0,1)),0)</f>
        <v>0</v>
      </c>
      <c r="E1717" s="43" t="str">
        <f ca="1">IF(ДАННЫЕ!$F$1&gt;0,IF(ДАННЫЕ!$G1717&gt;0,DATEDIF(ДАННЫЕ!$G1717,ДАННЫЕ!$F$1,"y"),""),IF(ДАННЫЕ!$G1717&gt;0,DATEDIF(ДАННЫЕ!$G1717,TODAY(),"y"),""))</f>
        <v/>
      </c>
      <c r="F1717" s="43" t="str">
        <f xml:space="preserve"> IF(ДАННЫЕ!$F1717="М",IF(E1717&gt;=18,IF(E1717&lt;60,1,""),""),"")&amp;IF(ДАННЫЕ!$F1717="Ж",IF(E1717&gt;=18,IF(E1717&lt;55,1,""),""),"")</f>
        <v/>
      </c>
      <c r="G1717" s="43" t="str">
        <f xml:space="preserve"> IF(ДАННЫЕ!$F1717="М",IF(E1717&gt;=60,2,""),"")&amp;IF(ДАННЫЕ!$F1717="Ж",IF(E1717&gt;=55,2,""),"")</f>
        <v/>
      </c>
      <c r="H1717" s="43" t="str">
        <f t="shared" ca="1" si="81"/>
        <v/>
      </c>
      <c r="I1717" s="43" t="str">
        <f t="shared" ca="1" si="82"/>
        <v>03</v>
      </c>
      <c r="J1717" s="28" t="str">
        <f ca="1">ДАННЫЕ!$F1717&amp;H1717&amp;I1717&amp;ДАННЫЕ!$I1717&amp;"m"&amp;IF(ДАННЫЕ!$I1717&gt;0,IF(ДАННЫЕ!$J1717&gt;0,0,1),"")&amp;"f"&amp;IF(ДАННЫЕ!$R1717&gt;0,IF(YEAR(ДАННЫЕ!$F$1)=YEAR(ДАННЫЕ!$R1717),1,0),0)&amp;"z"&amp;ДАННЫЕ!$R1717&amp;"p"&amp;ДАННЫЕ!$S1717&amp;"i"&amp;ДАННЫЕ!$T1717&amp;"h"&amp;ДАННЫЕ!$K1717&amp;"be"&amp;ДАННЫЕ!$BI1717&amp;"CD"&amp;IF(ДАННЫЕ!BF1717&gt;500,4,IF(ДАННЫЕ!BF1717&gt;350,3,IF(ДАННЫЕ!BF1717&gt;200,2,IF(ДАННЫЕ!BF1717&gt;0,1,0))))&amp;"g"&amp;B1717&amp;"d"&amp;H1717&amp;"l"&amp;ДАННЫЕ!AT1717&amp;"a"&amp;ДАННЫЕ!$V1717&amp;"v"&amp;R1717&amp;"k"&amp;ДАННЫЕ!$U1717&amp;"s"&amp;ДАННЫЕ!$Y1717&amp;"t"&amp;ДАННЫЕ!$X1717&amp;"b"&amp;IF(ДАННЫЕ!$Q1717&gt;1,1,0)&amp;"PP"&amp;ДАННЫЕ!Z1717&amp;"c"&amp;S1717&amp;"x"&amp;IF(ДАННЫЕ!$BY1717&gt;0,IF(YEAR(ДАННЫЕ!$F$1)=YEAR(ДАННЫЕ!$BY1717),1,0),0)&amp;"n"&amp;IF(ДАННЫЕ!$BZ1717&gt;0,IF(YEAR(ДАННЫЕ!$F$1)=YEAR(ДАННЫЕ!$BZ1717),1,0),0)&amp;"u"&amp;D1717&amp;"z"&amp;IF(ДАННЫЕ!$CL1717&gt;0,IF(YEAR(ДАННЫЕ!$F$1)&gt;YEAR(ДАННЫЕ!$CL1717),11,12),0)</f>
        <v>03mf0zpihbeCD0g0dlav0kstb0PPc0x0n0u0z0</v>
      </c>
      <c r="K1717" s="28" t="str">
        <f ca="1">ДАННЫЕ!$I1717&amp;"x"&amp;B1717&amp;"w"&amp;IF(T1717+ДАННЫЕ!AD1717+ДАННЫЕ!AE1717+ДАННЫЕ!AF1717+ДАННЫЕ!AG1717+ДАННЫЕ!AH1717+ДАННЫЕ!$AL1717+ДАННЫЕ!AI1717+ДАННЫЕ!AJ1717+ДАННЫЕ!AK1717+ДАННЫЕ!AP1717+ДАННЫЕ!AQ1717+ДАННЫЕ!AR1717+ДАННЫЕ!$AM1717+ДАННЫЕ!$AN1717+ДАННЫЕ!AS1717+ДАННЫЕ!AT1717&gt;0,1,0)&amp;IF(OR(T1717=2,ДАННЫЕ!AD1717=2,ДАННЫЕ!AE1717=2,ДАННЫЕ!AF1717=2,ДАННЫЕ!AG1717=2,ДАННЫЕ!AH1717=2,ДАННЫЕ!$AL1717=2,ДАННЫЕ!AI1717=2,ДАННЫЕ!AJ1717=2,ДАННЫЕ!AK1717=2,ДАННЫЕ!AP1717=2,ДАННЫЕ!AQ1717=2,ДАННЫЕ!AR1717=2,ДАННЫЕ!$AM1717=2,ДАННЫЕ!$AN1717=2,ДАННЫЕ!AS1717=2,ДАННЫЕ!AT1717=2),2,0)&amp;"t"&amp;IF(T1717&gt;0,"1"&amp;T1717,"00")&amp;"f"&amp;IF(ДАННЫЕ!$AC1717,"1"&amp;ДАННЫЕ!$AC1717,"00")&amp;"b"&amp;IF(ДАННЫЕ!$AD1717,"1"&amp;ДАННЫЕ!$AD1717,"00")&amp;"g"&amp;IF(ДАННЫЕ!$AF1717,"1"&amp;ДАННЫЕ!$AF1717,"00")&amp;"c"&amp;IF(ДАННЫЕ!$AG1717,"1"&amp;ДАННЫЕ!$AG1717,"00")&amp;"i"&amp;IF(ДАННЫЕ!$AH1717,"1"&amp;ДАННЫЕ!$AH1717,"00")&amp;"r"&amp;IF(ДАННЫЕ!$AL1717,"1"&amp;ДАННЫЕ!$AL1717,"00")&amp;"m"&amp;IF(ДАННЫЕ!$AI1717,"1"&amp;ДАННЫЕ!$AI1717,"00")&amp;"hS"&amp;IF(ДАННЫЕ!$AJ1717,"1"&amp;ДАННЫЕ!$AJ1717,"00")&amp;"hZ"&amp;IF(ДАННЫЕ!$AK1717,"1"&amp;ДАННЫЕ!$AK1717,"00")&amp;"p"&amp;IF(ДАННЫЕ!$AP1717,"1"&amp;ДАННЫЕ!$AP1717,"00")&amp;"k"&amp;IF(ДАННЫЕ!$AQ1717,"1"&amp;ДАННЫЕ!$AQ1717,"00")&amp;"z"&amp;IF(ДАННЫЕ!$AR1717,"1"&amp;ДАННЫЕ!$AR1717,"00")&amp;"j"&amp;IF(ДАННЫЕ!$AM1717,"1"&amp;ДАННЫЕ!$AM1717,"00")&amp;"n"&amp;IF(ДАННЫЕ!$AN1717,"1"&amp;ДАННЫЕ!$AN1717,"00")&amp;"E"&amp;ДАННЫЕ!BI1717&amp;"L"&amp;ДАННЫЕ!AO1717&amp;"h"&amp;IF(ДАННЫЕ!$AU1717&gt;0,1,0)&amp;"v"&amp;IF(ДАННЫЕ!$AW1717&gt;0,1,0)&amp;"a"&amp;IF(ДАННЫЕ!$AS1717,"1"&amp;ДАННЫЕ!$AS1717,"00")&amp;"s"&amp;IF(ДАННЫЕ!$AT1717,"1"&amp;ДАННЫЕ!$AT1717,"00")&amp;"u"&amp;IF(ДАННЫЕ!$CJ1717&gt;0,1,0)&amp;"y"&amp;B1717&amp;"d"&amp;H1717&amp;"e"&amp;F1717&amp;G1717</f>
        <v>x0w00t00f00b00g00c00i00r00m00hS00hZ00p00k00z00j00n00ELh0v0a00s00u0y0de</v>
      </c>
      <c r="L1717" s="28" t="str">
        <f ca="1">ДАННЫЕ!$I1717&amp;"VN"&amp;IF(ДАННЫЕ!AW1717&gt;0,11,10)&amp;"CD"&amp;IF(ДАННЫЕ!BF1717&gt;500,16,IF(ДАННЫЕ!BF1717&gt;350,15,IF(ДАННЫЕ!BF1717&gt;=200,14,IF(ДАННЫЕ!BF1717&gt;=100,13,IF(ДАННЫЕ!BF1717&gt;=50,12,IF(ДАННЫЕ!BF1717&gt;0,11,10))))))&amp;"AR"&amp;IF(ДАННЫЕ!BX1717&gt;0,1,0)&amp;"GD"&amp;B1717&amp;"VV"&amp;IF(E1717&gt;=5,IF(E1717&lt;18,1,0),0)</f>
        <v>VN10CD10AR0GD0VV0</v>
      </c>
      <c r="M1717" s="28" t="str">
        <f>ДАННЫЕ!$I1717&amp;"b"&amp;ДАННЫЕ!$BI1717&amp;"r"&amp;ДАННЫЕ!$BJ1717&amp;"CD"&amp;IF(ДАННЫЕ!BF1717&gt;0,IF(ДАННЫЕ!BF1717&lt;200,1,IF(ДАННЫЕ!BF1717&lt;350,2,3)),0)&amp;"h"&amp;IF(ДАННЫЕ!$BK1717+ДАННЫЕ!$BL1717+ДАННЫЕ!$BM1717&gt;0,1,0)&amp;"x"&amp;ДАННЫЕ!$BK1717&amp;"y"&amp;ДАННЫЕ!$BL1717&amp;"z"&amp;ДАННЫЕ!$BM1717&amp;"c"&amp;IF(ДАННЫЕ!$BK1717+ДАННЫЕ!$BL1717+ДАННЫЕ!$BM1717=3,1,0)&amp;"a"&amp;IF(ДАННЫЕ!$BQ1717+ДАННЫЕ!$BR1717&gt;0,1,0)&amp;"d"&amp;ДАННЫЕ!$BQ1717&amp;"v"&amp;ДАННЫЕ!$BR1717&amp;"p"&amp;ДАННЫЕ!$BS1717&amp;"n"&amp;ДАННЫЕ!$BU1717&amp;"t"&amp;ДАННЫЕ!$BV1717&amp;"o"&amp;ДАННЫЕ!$BT1717&amp;"l"&amp;IF(ДАННЫЕ!$BN1717&gt;0,1,0)&amp;ДАННЫЕ!$BN1717&amp;"g"&amp;ДАННЫЕ!$BO1717&amp;"s"&amp;ДАННЫЕ!$BP1717&amp;"DZ"&amp;IF(ДАННЫЕ!B1717-ДАННЫЕ!G1717 &lt; 60,IF(ДАННЫЕ!B1717-ДАННЫЕ!G1717 &gt;= 0,1,0),0)&amp;"u"&amp;IF(ДАННЫЕ!$CJ1717&gt;0,1,0)</f>
        <v>brCD0h0xyzc0a0dvpntol0gsDZ1u0</v>
      </c>
      <c r="N1717" s="28" t="str">
        <f ca="1">ДАННЫЕ!$F1717&amp;ДАННЫЕ!$I1717&amp;"g"&amp;B1717&amp;"cf"&amp;D1717&amp;"a"&amp;IF(ДАННЫЕ!$BX1717&gt;0,1,0)&amp;IF(ДАННЫЕ!$BF1717&gt;500,1,IF(ДАННЫЕ!$BF1717&gt;350,2,IF(ДАННЫЕ!$BF1717&gt;=200,3,IF(ДАННЫЕ!$BF1717&gt;=100,4,IF(ДАННЫЕ!$BF1717&gt;=50,5,IF(ДАННЫЕ!$BF1717&lt;50,6,0))))))&amp;"AR"&amp;IF(DATEDIF(ДАННЫЕ!$BX1717,ДАННЫЕ!$F$1,"y")&gt;1,1,0)&amp;"VG"&amp;IF(ДАННЫЕ!$BH1717="0",1,0)&amp;"o"&amp;IF(T1717+ДАННЫЕ!$AF1717+ДАННЫЕ!$AG1717+ДАННЫЕ!$AH1717+ДАННЫЕ!$AI1717+ДАННЫЕ!$AJ1717+ДАННЫЕ!$AP1717+ДАННЫЕ!$AQ1717+ДАННЫЕ!$AR1717+ДАННЫЕ!$AU1717+ДАННЫЕ!$AW1717+ДАННЫЕ!$AS1717+ДАННЫЕ!$AT1717&gt;0,1,0)&amp;"x"&amp;ДАННЫЕ!$AG1717&amp;"p"&amp;IF(ДАННЫЕ!$BY1717&gt;0,1,0)&amp;"v"&amp;IF(ДАННЫЕ!$BZ1717&gt;0,1,0)&amp;"n"&amp;ДАННЫЕ!$CA1717&amp;"t"&amp;ДАННЫЕ!$AY1717&amp;"k"&amp;ДАННЫЕ!$CB1717&amp;"q"&amp;ДАННЫЕ!$CC1717&amp;"w"&amp;ДАННЫЕ!$CD1717&amp;"e"&amp;ДАННЫЕ!$CE1717&amp;"m"&amp;ДАННЫЕ!$CF1717&amp;"c"&amp;ДАННЫЕ!$CG1717&amp;"z"&amp;ДАННЫЕ!$CH1717&amp;"d"&amp;IF(H1717=4,1,0)&amp;"s"&amp;IF(ДАННЫЕ!$J1717=1,0,1)&amp;"u"&amp;IF(ДАННЫЕ!$CJ1717&gt;0,1,0)</f>
        <v>g0cf0a06AR1VG0o0xp0v0ntkqwemczd0s1u0</v>
      </c>
      <c r="O1717" s="28" t="str">
        <f>ДАННЫЕ!$I1717&amp;"g"&amp;B1717&amp;A1717&amp;"f"&amp;P1717&amp;"c"&amp;IF(ДАННЫЕ!$U1717&gt;0,1,0)&amp;"s"&amp;IF(ДАННЫЕ!$Q1717&gt;0,IF(YEAR(ДАННЫЕ!$F$1)=YEAR(ДАННЫЕ!$Q1717),IF(MONTH(ДАННЫЕ!$F$1)=MONTH(ДАННЫЕ!$Q1717),111,11),1),0)&amp;"i"&amp;IF(ДАННЫЕ!$R1717+ДАННЫЕ!$S1717+ДАННЫЕ!$T1717=0,0,1)&amp;"h"&amp;IF(ДАННЫЕ!$P1717&gt;0,1,0)&amp;"p"&amp;IF(ДАННЫЕ!$CI1717&gt;0,IF(YEAR(ДАННЫЕ!$F$1)=YEAR(ДАННЫЕ!$CI1717),IF(MONTH(ДАННЫЕ!$F$1)=MONTH(ДАННЫЕ!$CI1717),111,11),1),0)&amp;"d"&amp;IF(ДАННЫЕ!$CJ1717&gt;0,IF(YEAR(ДАННЫЕ!$F$1)=YEAR(ДАННЫЕ!$CJ1717),IF(MONTH(ДАННЫЕ!$F$1)=MONTH(ДАННЫЕ!$CJ1717),111,11),1),0)&amp;"o"&amp;IF(ДАННЫЕ!$CK1717&gt;0,IF(MONTH(ДАННЫЕ!$F$1)=MONTH(ДАННЫЕ!$CK1717),111,11),0)&amp;"v"&amp;IF(ДАННЫЕ!$BE1717&gt;0,IF(MONTH(ДАННЫЕ!$F$1)=MONTH(ДАННЫЕ!$BE1717),111,11),0)</f>
        <v>g00f0c0s0i0h0p0d0o0v0</v>
      </c>
      <c r="P1717" s="15">
        <f t="shared" si="83"/>
        <v>0</v>
      </c>
      <c r="Q1717" s="15">
        <f>IF(ДАННЫЕ!$F$1&gt;ДАННЫЕ!$N1717,IF(YEAR(ДАННЫЕ!$F$1)=YEAR(ДАННЫЕ!M1717),1,0),0)</f>
        <v>0</v>
      </c>
      <c r="R1717" s="15">
        <f>IF(ДАННЫЕ!$F$1&gt;ДАННЫЕ!$N1717,IF(YEAR(ДАННЫЕ!$F$1)=YEAR(ДАННЫЕ!N1717),1,0),0)</f>
        <v>0</v>
      </c>
      <c r="S1717" s="15">
        <f>IF(ДАННЫЕ!$AA1717="2А",1,IF(ДАННЫЕ!$AA1717="2Б",2,IF(ДАННЫЕ!$AA1717="2В",3,IF(ДАННЫЕ!$AA1717=3,4,IF(ДАННЫЕ!$AA1717="4А",5,IF(ДАННЫЕ!$AA1717="4Б",6,IF(ДАННЫЕ!$AA1717="4В",7,IF(ДАННЫЕ!$AA1717=5,8,0))))))))</f>
        <v>0</v>
      </c>
      <c r="T1717" s="15">
        <f>IF(OR(ДАННЫЕ!$AC1717=2,ДАННЫЕ!$AD1717=2,ДАННЫЕ!$AE1717=2),2,IF(OR(ДАННЫЕ!$AC1717=1,ДАННЫЕ!$AD1717=1,ДАННЫЕ!$AE1717=1),1,0))</f>
        <v>0</v>
      </c>
    </row>
    <row r="1718" spans="1:20" x14ac:dyDescent="0.2">
      <c r="A1718" s="78">
        <f>IF(B1718&gt;0,IF(MONTH(ДАННЫЕ!$F$1)=MONTH(ДАННЫЕ!$B1718),1,0),0)</f>
        <v>0</v>
      </c>
      <c r="B1718" s="14">
        <f>IF(ДАННЫЕ!$B1718&gt;0,IF(YEAR(ДАННЫЕ!$F$1)=YEAR(ДАННЫЕ!$B1718),1,0),0)</f>
        <v>0</v>
      </c>
      <c r="C1718" s="14">
        <f>IF(ДАННЫЕ!$CM1718&gt;0,IF(YEAR(ДАННЫЕ!$F$1)=YEAR(ДАННЫЕ!$CM1718),1,0),0)</f>
        <v>0</v>
      </c>
      <c r="D1718" s="14">
        <f>IF(ДАННЫЕ!$CJ1718&gt;0,IF(ДАННЫЕ!$CL1718&gt;ДАННЫЕ!$F$1,1,IF(ДАННЫЕ!$CL1718&gt;0,0,1)),0)</f>
        <v>0</v>
      </c>
      <c r="E1718" s="43" t="str">
        <f ca="1">IF(ДАННЫЕ!$F$1&gt;0,IF(ДАННЫЕ!$G1718&gt;0,DATEDIF(ДАННЫЕ!$G1718,ДАННЫЕ!$F$1,"y"),""),IF(ДАННЫЕ!$G1718&gt;0,DATEDIF(ДАННЫЕ!$G1718,TODAY(),"y"),""))</f>
        <v/>
      </c>
      <c r="F1718" s="43" t="str">
        <f xml:space="preserve"> IF(ДАННЫЕ!$F1718="М",IF(E1718&gt;=18,IF(E1718&lt;60,1,""),""),"")&amp;IF(ДАННЫЕ!$F1718="Ж",IF(E1718&gt;=18,IF(E1718&lt;55,1,""),""),"")</f>
        <v/>
      </c>
      <c r="G1718" s="43" t="str">
        <f xml:space="preserve"> IF(ДАННЫЕ!$F1718="М",IF(E1718&gt;=60,2,""),"")&amp;IF(ДАННЫЕ!$F1718="Ж",IF(E1718&gt;=55,2,""),"")</f>
        <v/>
      </c>
      <c r="H1718" s="43" t="str">
        <f t="shared" ca="1" si="81"/>
        <v/>
      </c>
      <c r="I1718" s="43" t="str">
        <f t="shared" ca="1" si="82"/>
        <v>03</v>
      </c>
      <c r="J1718" s="28" t="str">
        <f ca="1">ДАННЫЕ!$F1718&amp;H1718&amp;I1718&amp;ДАННЫЕ!$I1718&amp;"m"&amp;IF(ДАННЫЕ!$I1718&gt;0,IF(ДАННЫЕ!$J1718&gt;0,0,1),"")&amp;"f"&amp;IF(ДАННЫЕ!$R1718&gt;0,IF(YEAR(ДАННЫЕ!$F$1)=YEAR(ДАННЫЕ!$R1718),1,0),0)&amp;"z"&amp;ДАННЫЕ!$R1718&amp;"p"&amp;ДАННЫЕ!$S1718&amp;"i"&amp;ДАННЫЕ!$T1718&amp;"h"&amp;ДАННЫЕ!$K1718&amp;"be"&amp;ДАННЫЕ!$BI1718&amp;"CD"&amp;IF(ДАННЫЕ!BF1718&gt;500,4,IF(ДАННЫЕ!BF1718&gt;350,3,IF(ДАННЫЕ!BF1718&gt;200,2,IF(ДАННЫЕ!BF1718&gt;0,1,0))))&amp;"g"&amp;B1718&amp;"d"&amp;H1718&amp;"l"&amp;ДАННЫЕ!AT1718&amp;"a"&amp;ДАННЫЕ!$V1718&amp;"v"&amp;R1718&amp;"k"&amp;ДАННЫЕ!$U1718&amp;"s"&amp;ДАННЫЕ!$Y1718&amp;"t"&amp;ДАННЫЕ!$X1718&amp;"b"&amp;IF(ДАННЫЕ!$Q1718&gt;1,1,0)&amp;"PP"&amp;ДАННЫЕ!Z1718&amp;"c"&amp;S1718&amp;"x"&amp;IF(ДАННЫЕ!$BY1718&gt;0,IF(YEAR(ДАННЫЕ!$F$1)=YEAR(ДАННЫЕ!$BY1718),1,0),0)&amp;"n"&amp;IF(ДАННЫЕ!$BZ1718&gt;0,IF(YEAR(ДАННЫЕ!$F$1)=YEAR(ДАННЫЕ!$BZ1718),1,0),0)&amp;"u"&amp;D1718&amp;"z"&amp;IF(ДАННЫЕ!$CL1718&gt;0,IF(YEAR(ДАННЫЕ!$F$1)&gt;YEAR(ДАННЫЕ!$CL1718),11,12),0)</f>
        <v>03mf0zpihbeCD0g0dlav0kstb0PPc0x0n0u0z0</v>
      </c>
      <c r="K1718" s="28" t="str">
        <f ca="1">ДАННЫЕ!$I1718&amp;"x"&amp;B1718&amp;"w"&amp;IF(T1718+ДАННЫЕ!AD1718+ДАННЫЕ!AE1718+ДАННЫЕ!AF1718+ДАННЫЕ!AG1718+ДАННЫЕ!AH1718+ДАННЫЕ!$AL1718+ДАННЫЕ!AI1718+ДАННЫЕ!AJ1718+ДАННЫЕ!AK1718+ДАННЫЕ!AP1718+ДАННЫЕ!AQ1718+ДАННЫЕ!AR1718+ДАННЫЕ!$AM1718+ДАННЫЕ!$AN1718+ДАННЫЕ!AS1718+ДАННЫЕ!AT1718&gt;0,1,0)&amp;IF(OR(T1718=2,ДАННЫЕ!AD1718=2,ДАННЫЕ!AE1718=2,ДАННЫЕ!AF1718=2,ДАННЫЕ!AG1718=2,ДАННЫЕ!AH1718=2,ДАННЫЕ!$AL1718=2,ДАННЫЕ!AI1718=2,ДАННЫЕ!AJ1718=2,ДАННЫЕ!AK1718=2,ДАННЫЕ!AP1718=2,ДАННЫЕ!AQ1718=2,ДАННЫЕ!AR1718=2,ДАННЫЕ!$AM1718=2,ДАННЫЕ!$AN1718=2,ДАННЫЕ!AS1718=2,ДАННЫЕ!AT1718=2),2,0)&amp;"t"&amp;IF(T1718&gt;0,"1"&amp;T1718,"00")&amp;"f"&amp;IF(ДАННЫЕ!$AC1718,"1"&amp;ДАННЫЕ!$AC1718,"00")&amp;"b"&amp;IF(ДАННЫЕ!$AD1718,"1"&amp;ДАННЫЕ!$AD1718,"00")&amp;"g"&amp;IF(ДАННЫЕ!$AF1718,"1"&amp;ДАННЫЕ!$AF1718,"00")&amp;"c"&amp;IF(ДАННЫЕ!$AG1718,"1"&amp;ДАННЫЕ!$AG1718,"00")&amp;"i"&amp;IF(ДАННЫЕ!$AH1718,"1"&amp;ДАННЫЕ!$AH1718,"00")&amp;"r"&amp;IF(ДАННЫЕ!$AL1718,"1"&amp;ДАННЫЕ!$AL1718,"00")&amp;"m"&amp;IF(ДАННЫЕ!$AI1718,"1"&amp;ДАННЫЕ!$AI1718,"00")&amp;"hS"&amp;IF(ДАННЫЕ!$AJ1718,"1"&amp;ДАННЫЕ!$AJ1718,"00")&amp;"hZ"&amp;IF(ДАННЫЕ!$AK1718,"1"&amp;ДАННЫЕ!$AK1718,"00")&amp;"p"&amp;IF(ДАННЫЕ!$AP1718,"1"&amp;ДАННЫЕ!$AP1718,"00")&amp;"k"&amp;IF(ДАННЫЕ!$AQ1718,"1"&amp;ДАННЫЕ!$AQ1718,"00")&amp;"z"&amp;IF(ДАННЫЕ!$AR1718,"1"&amp;ДАННЫЕ!$AR1718,"00")&amp;"j"&amp;IF(ДАННЫЕ!$AM1718,"1"&amp;ДАННЫЕ!$AM1718,"00")&amp;"n"&amp;IF(ДАННЫЕ!$AN1718,"1"&amp;ДАННЫЕ!$AN1718,"00")&amp;"E"&amp;ДАННЫЕ!BI1718&amp;"L"&amp;ДАННЫЕ!AO1718&amp;"h"&amp;IF(ДАННЫЕ!$AU1718&gt;0,1,0)&amp;"v"&amp;IF(ДАННЫЕ!$AW1718&gt;0,1,0)&amp;"a"&amp;IF(ДАННЫЕ!$AS1718,"1"&amp;ДАННЫЕ!$AS1718,"00")&amp;"s"&amp;IF(ДАННЫЕ!$AT1718,"1"&amp;ДАННЫЕ!$AT1718,"00")&amp;"u"&amp;IF(ДАННЫЕ!$CJ1718&gt;0,1,0)&amp;"y"&amp;B1718&amp;"d"&amp;H1718&amp;"e"&amp;F1718&amp;G1718</f>
        <v>x0w00t00f00b00g00c00i00r00m00hS00hZ00p00k00z00j00n00ELh0v0a00s00u0y0de</v>
      </c>
      <c r="L1718" s="28" t="str">
        <f ca="1">ДАННЫЕ!$I1718&amp;"VN"&amp;IF(ДАННЫЕ!AW1718&gt;0,11,10)&amp;"CD"&amp;IF(ДАННЫЕ!BF1718&gt;500,16,IF(ДАННЫЕ!BF1718&gt;350,15,IF(ДАННЫЕ!BF1718&gt;=200,14,IF(ДАННЫЕ!BF1718&gt;=100,13,IF(ДАННЫЕ!BF1718&gt;=50,12,IF(ДАННЫЕ!BF1718&gt;0,11,10))))))&amp;"AR"&amp;IF(ДАННЫЕ!BX1718&gt;0,1,0)&amp;"GD"&amp;B1718&amp;"VV"&amp;IF(E1718&gt;=5,IF(E1718&lt;18,1,0),0)</f>
        <v>VN10CD10AR0GD0VV0</v>
      </c>
      <c r="M1718" s="28" t="str">
        <f>ДАННЫЕ!$I1718&amp;"b"&amp;ДАННЫЕ!$BI1718&amp;"r"&amp;ДАННЫЕ!$BJ1718&amp;"CD"&amp;IF(ДАННЫЕ!BF1718&gt;0,IF(ДАННЫЕ!BF1718&lt;200,1,IF(ДАННЫЕ!BF1718&lt;350,2,3)),0)&amp;"h"&amp;IF(ДАННЫЕ!$BK1718+ДАННЫЕ!$BL1718+ДАННЫЕ!$BM1718&gt;0,1,0)&amp;"x"&amp;ДАННЫЕ!$BK1718&amp;"y"&amp;ДАННЫЕ!$BL1718&amp;"z"&amp;ДАННЫЕ!$BM1718&amp;"c"&amp;IF(ДАННЫЕ!$BK1718+ДАННЫЕ!$BL1718+ДАННЫЕ!$BM1718=3,1,0)&amp;"a"&amp;IF(ДАННЫЕ!$BQ1718+ДАННЫЕ!$BR1718&gt;0,1,0)&amp;"d"&amp;ДАННЫЕ!$BQ1718&amp;"v"&amp;ДАННЫЕ!$BR1718&amp;"p"&amp;ДАННЫЕ!$BS1718&amp;"n"&amp;ДАННЫЕ!$BU1718&amp;"t"&amp;ДАННЫЕ!$BV1718&amp;"o"&amp;ДАННЫЕ!$BT1718&amp;"l"&amp;IF(ДАННЫЕ!$BN1718&gt;0,1,0)&amp;ДАННЫЕ!$BN1718&amp;"g"&amp;ДАННЫЕ!$BO1718&amp;"s"&amp;ДАННЫЕ!$BP1718&amp;"DZ"&amp;IF(ДАННЫЕ!B1718-ДАННЫЕ!G1718 &lt; 60,IF(ДАННЫЕ!B1718-ДАННЫЕ!G1718 &gt;= 0,1,0),0)&amp;"u"&amp;IF(ДАННЫЕ!$CJ1718&gt;0,1,0)</f>
        <v>brCD0h0xyzc0a0dvpntol0gsDZ1u0</v>
      </c>
      <c r="N1718" s="28" t="str">
        <f ca="1">ДАННЫЕ!$F1718&amp;ДАННЫЕ!$I1718&amp;"g"&amp;B1718&amp;"cf"&amp;D1718&amp;"a"&amp;IF(ДАННЫЕ!$BX1718&gt;0,1,0)&amp;IF(ДАННЫЕ!$BF1718&gt;500,1,IF(ДАННЫЕ!$BF1718&gt;350,2,IF(ДАННЫЕ!$BF1718&gt;=200,3,IF(ДАННЫЕ!$BF1718&gt;=100,4,IF(ДАННЫЕ!$BF1718&gt;=50,5,IF(ДАННЫЕ!$BF1718&lt;50,6,0))))))&amp;"AR"&amp;IF(DATEDIF(ДАННЫЕ!$BX1718,ДАННЫЕ!$F$1,"y")&gt;1,1,0)&amp;"VG"&amp;IF(ДАННЫЕ!$BH1718="0",1,0)&amp;"o"&amp;IF(T1718+ДАННЫЕ!$AF1718+ДАННЫЕ!$AG1718+ДАННЫЕ!$AH1718+ДАННЫЕ!$AI1718+ДАННЫЕ!$AJ1718+ДАННЫЕ!$AP1718+ДАННЫЕ!$AQ1718+ДАННЫЕ!$AR1718+ДАННЫЕ!$AU1718+ДАННЫЕ!$AW1718+ДАННЫЕ!$AS1718+ДАННЫЕ!$AT1718&gt;0,1,0)&amp;"x"&amp;ДАННЫЕ!$AG1718&amp;"p"&amp;IF(ДАННЫЕ!$BY1718&gt;0,1,0)&amp;"v"&amp;IF(ДАННЫЕ!$BZ1718&gt;0,1,0)&amp;"n"&amp;ДАННЫЕ!$CA1718&amp;"t"&amp;ДАННЫЕ!$AY1718&amp;"k"&amp;ДАННЫЕ!$CB1718&amp;"q"&amp;ДАННЫЕ!$CC1718&amp;"w"&amp;ДАННЫЕ!$CD1718&amp;"e"&amp;ДАННЫЕ!$CE1718&amp;"m"&amp;ДАННЫЕ!$CF1718&amp;"c"&amp;ДАННЫЕ!$CG1718&amp;"z"&amp;ДАННЫЕ!$CH1718&amp;"d"&amp;IF(H1718=4,1,0)&amp;"s"&amp;IF(ДАННЫЕ!$J1718=1,0,1)&amp;"u"&amp;IF(ДАННЫЕ!$CJ1718&gt;0,1,0)</f>
        <v>g0cf0a06AR1VG0o0xp0v0ntkqwemczd0s1u0</v>
      </c>
      <c r="O1718" s="28" t="str">
        <f>ДАННЫЕ!$I1718&amp;"g"&amp;B1718&amp;A1718&amp;"f"&amp;P1718&amp;"c"&amp;IF(ДАННЫЕ!$U1718&gt;0,1,0)&amp;"s"&amp;IF(ДАННЫЕ!$Q1718&gt;0,IF(YEAR(ДАННЫЕ!$F$1)=YEAR(ДАННЫЕ!$Q1718),IF(MONTH(ДАННЫЕ!$F$1)=MONTH(ДАННЫЕ!$Q1718),111,11),1),0)&amp;"i"&amp;IF(ДАННЫЕ!$R1718+ДАННЫЕ!$S1718+ДАННЫЕ!$T1718=0,0,1)&amp;"h"&amp;IF(ДАННЫЕ!$P1718&gt;0,1,0)&amp;"p"&amp;IF(ДАННЫЕ!$CI1718&gt;0,IF(YEAR(ДАННЫЕ!$F$1)=YEAR(ДАННЫЕ!$CI1718),IF(MONTH(ДАННЫЕ!$F$1)=MONTH(ДАННЫЕ!$CI1718),111,11),1),0)&amp;"d"&amp;IF(ДАННЫЕ!$CJ1718&gt;0,IF(YEAR(ДАННЫЕ!$F$1)=YEAR(ДАННЫЕ!$CJ1718),IF(MONTH(ДАННЫЕ!$F$1)=MONTH(ДАННЫЕ!$CJ1718),111,11),1),0)&amp;"o"&amp;IF(ДАННЫЕ!$CK1718&gt;0,IF(MONTH(ДАННЫЕ!$F$1)=MONTH(ДАННЫЕ!$CK1718),111,11),0)&amp;"v"&amp;IF(ДАННЫЕ!$BE1718&gt;0,IF(MONTH(ДАННЫЕ!$F$1)=MONTH(ДАННЫЕ!$BE1718),111,11),0)</f>
        <v>g00f0c0s0i0h0p0d0o0v0</v>
      </c>
      <c r="P1718" s="15">
        <f t="shared" si="83"/>
        <v>0</v>
      </c>
      <c r="Q1718" s="15">
        <f>IF(ДАННЫЕ!$F$1&gt;ДАННЫЕ!$N1718,IF(YEAR(ДАННЫЕ!$F$1)=YEAR(ДАННЫЕ!M1718),1,0),0)</f>
        <v>0</v>
      </c>
      <c r="R1718" s="15">
        <f>IF(ДАННЫЕ!$F$1&gt;ДАННЫЕ!$N1718,IF(YEAR(ДАННЫЕ!$F$1)=YEAR(ДАННЫЕ!N1718),1,0),0)</f>
        <v>0</v>
      </c>
      <c r="S1718" s="15">
        <f>IF(ДАННЫЕ!$AA1718="2А",1,IF(ДАННЫЕ!$AA1718="2Б",2,IF(ДАННЫЕ!$AA1718="2В",3,IF(ДАННЫЕ!$AA1718=3,4,IF(ДАННЫЕ!$AA1718="4А",5,IF(ДАННЫЕ!$AA1718="4Б",6,IF(ДАННЫЕ!$AA1718="4В",7,IF(ДАННЫЕ!$AA1718=5,8,0))))))))</f>
        <v>0</v>
      </c>
      <c r="T1718" s="15">
        <f>IF(OR(ДАННЫЕ!$AC1718=2,ДАННЫЕ!$AD1718=2,ДАННЫЕ!$AE1718=2),2,IF(OR(ДАННЫЕ!$AC1718=1,ДАННЫЕ!$AD1718=1,ДАННЫЕ!$AE1718=1),1,0))</f>
        <v>0</v>
      </c>
    </row>
    <row r="1719" spans="1:20" x14ac:dyDescent="0.2">
      <c r="A1719" s="78">
        <f>IF(B1719&gt;0,IF(MONTH(ДАННЫЕ!$F$1)=MONTH(ДАННЫЕ!$B1719),1,0),0)</f>
        <v>0</v>
      </c>
      <c r="B1719" s="14">
        <f>IF(ДАННЫЕ!$B1719&gt;0,IF(YEAR(ДАННЫЕ!$F$1)=YEAR(ДАННЫЕ!$B1719),1,0),0)</f>
        <v>0</v>
      </c>
      <c r="C1719" s="14">
        <f>IF(ДАННЫЕ!$CM1719&gt;0,IF(YEAR(ДАННЫЕ!$F$1)=YEAR(ДАННЫЕ!$CM1719),1,0),0)</f>
        <v>0</v>
      </c>
      <c r="D1719" s="14">
        <f>IF(ДАННЫЕ!$CJ1719&gt;0,IF(ДАННЫЕ!$CL1719&gt;ДАННЫЕ!$F$1,1,IF(ДАННЫЕ!$CL1719&gt;0,0,1)),0)</f>
        <v>0</v>
      </c>
      <c r="E1719" s="43" t="str">
        <f ca="1">IF(ДАННЫЕ!$F$1&gt;0,IF(ДАННЫЕ!$G1719&gt;0,DATEDIF(ДАННЫЕ!$G1719,ДАННЫЕ!$F$1,"y"),""),IF(ДАННЫЕ!$G1719&gt;0,DATEDIF(ДАННЫЕ!$G1719,TODAY(),"y"),""))</f>
        <v/>
      </c>
      <c r="F1719" s="43" t="str">
        <f xml:space="preserve"> IF(ДАННЫЕ!$F1719="М",IF(E1719&gt;=18,IF(E1719&lt;60,1,""),""),"")&amp;IF(ДАННЫЕ!$F1719="Ж",IF(E1719&gt;=18,IF(E1719&lt;55,1,""),""),"")</f>
        <v/>
      </c>
      <c r="G1719" s="43" t="str">
        <f xml:space="preserve"> IF(ДАННЫЕ!$F1719="М",IF(E1719&gt;=60,2,""),"")&amp;IF(ДАННЫЕ!$F1719="Ж",IF(E1719&gt;=55,2,""),"")</f>
        <v/>
      </c>
      <c r="H1719" s="43" t="str">
        <f t="shared" ca="1" si="81"/>
        <v/>
      </c>
      <c r="I1719" s="43" t="str">
        <f t="shared" ca="1" si="82"/>
        <v>03</v>
      </c>
      <c r="J1719" s="28" t="str">
        <f ca="1">ДАННЫЕ!$F1719&amp;H1719&amp;I1719&amp;ДАННЫЕ!$I1719&amp;"m"&amp;IF(ДАННЫЕ!$I1719&gt;0,IF(ДАННЫЕ!$J1719&gt;0,0,1),"")&amp;"f"&amp;IF(ДАННЫЕ!$R1719&gt;0,IF(YEAR(ДАННЫЕ!$F$1)=YEAR(ДАННЫЕ!$R1719),1,0),0)&amp;"z"&amp;ДАННЫЕ!$R1719&amp;"p"&amp;ДАННЫЕ!$S1719&amp;"i"&amp;ДАННЫЕ!$T1719&amp;"h"&amp;ДАННЫЕ!$K1719&amp;"be"&amp;ДАННЫЕ!$BI1719&amp;"CD"&amp;IF(ДАННЫЕ!BF1719&gt;500,4,IF(ДАННЫЕ!BF1719&gt;350,3,IF(ДАННЫЕ!BF1719&gt;200,2,IF(ДАННЫЕ!BF1719&gt;0,1,0))))&amp;"g"&amp;B1719&amp;"d"&amp;H1719&amp;"l"&amp;ДАННЫЕ!AT1719&amp;"a"&amp;ДАННЫЕ!$V1719&amp;"v"&amp;R1719&amp;"k"&amp;ДАННЫЕ!$U1719&amp;"s"&amp;ДАННЫЕ!$Y1719&amp;"t"&amp;ДАННЫЕ!$X1719&amp;"b"&amp;IF(ДАННЫЕ!$Q1719&gt;1,1,0)&amp;"PP"&amp;ДАННЫЕ!Z1719&amp;"c"&amp;S1719&amp;"x"&amp;IF(ДАННЫЕ!$BY1719&gt;0,IF(YEAR(ДАННЫЕ!$F$1)=YEAR(ДАННЫЕ!$BY1719),1,0),0)&amp;"n"&amp;IF(ДАННЫЕ!$BZ1719&gt;0,IF(YEAR(ДАННЫЕ!$F$1)=YEAR(ДАННЫЕ!$BZ1719),1,0),0)&amp;"u"&amp;D1719&amp;"z"&amp;IF(ДАННЫЕ!$CL1719&gt;0,IF(YEAR(ДАННЫЕ!$F$1)&gt;YEAR(ДАННЫЕ!$CL1719),11,12),0)</f>
        <v>03mf0zpihbeCD0g0dlav0kstb0PPc0x0n0u0z0</v>
      </c>
      <c r="K1719" s="28" t="str">
        <f ca="1">ДАННЫЕ!$I1719&amp;"x"&amp;B1719&amp;"w"&amp;IF(T1719+ДАННЫЕ!AD1719+ДАННЫЕ!AE1719+ДАННЫЕ!AF1719+ДАННЫЕ!AG1719+ДАННЫЕ!AH1719+ДАННЫЕ!$AL1719+ДАННЫЕ!AI1719+ДАННЫЕ!AJ1719+ДАННЫЕ!AK1719+ДАННЫЕ!AP1719+ДАННЫЕ!AQ1719+ДАННЫЕ!AR1719+ДАННЫЕ!$AM1719+ДАННЫЕ!$AN1719+ДАННЫЕ!AS1719+ДАННЫЕ!AT1719&gt;0,1,0)&amp;IF(OR(T1719=2,ДАННЫЕ!AD1719=2,ДАННЫЕ!AE1719=2,ДАННЫЕ!AF1719=2,ДАННЫЕ!AG1719=2,ДАННЫЕ!AH1719=2,ДАННЫЕ!$AL1719=2,ДАННЫЕ!AI1719=2,ДАННЫЕ!AJ1719=2,ДАННЫЕ!AK1719=2,ДАННЫЕ!AP1719=2,ДАННЫЕ!AQ1719=2,ДАННЫЕ!AR1719=2,ДАННЫЕ!$AM1719=2,ДАННЫЕ!$AN1719=2,ДАННЫЕ!AS1719=2,ДАННЫЕ!AT1719=2),2,0)&amp;"t"&amp;IF(T1719&gt;0,"1"&amp;T1719,"00")&amp;"f"&amp;IF(ДАННЫЕ!$AC1719,"1"&amp;ДАННЫЕ!$AC1719,"00")&amp;"b"&amp;IF(ДАННЫЕ!$AD1719,"1"&amp;ДАННЫЕ!$AD1719,"00")&amp;"g"&amp;IF(ДАННЫЕ!$AF1719,"1"&amp;ДАННЫЕ!$AF1719,"00")&amp;"c"&amp;IF(ДАННЫЕ!$AG1719,"1"&amp;ДАННЫЕ!$AG1719,"00")&amp;"i"&amp;IF(ДАННЫЕ!$AH1719,"1"&amp;ДАННЫЕ!$AH1719,"00")&amp;"r"&amp;IF(ДАННЫЕ!$AL1719,"1"&amp;ДАННЫЕ!$AL1719,"00")&amp;"m"&amp;IF(ДАННЫЕ!$AI1719,"1"&amp;ДАННЫЕ!$AI1719,"00")&amp;"hS"&amp;IF(ДАННЫЕ!$AJ1719,"1"&amp;ДАННЫЕ!$AJ1719,"00")&amp;"hZ"&amp;IF(ДАННЫЕ!$AK1719,"1"&amp;ДАННЫЕ!$AK1719,"00")&amp;"p"&amp;IF(ДАННЫЕ!$AP1719,"1"&amp;ДАННЫЕ!$AP1719,"00")&amp;"k"&amp;IF(ДАННЫЕ!$AQ1719,"1"&amp;ДАННЫЕ!$AQ1719,"00")&amp;"z"&amp;IF(ДАННЫЕ!$AR1719,"1"&amp;ДАННЫЕ!$AR1719,"00")&amp;"j"&amp;IF(ДАННЫЕ!$AM1719,"1"&amp;ДАННЫЕ!$AM1719,"00")&amp;"n"&amp;IF(ДАННЫЕ!$AN1719,"1"&amp;ДАННЫЕ!$AN1719,"00")&amp;"E"&amp;ДАННЫЕ!BI1719&amp;"L"&amp;ДАННЫЕ!AO1719&amp;"h"&amp;IF(ДАННЫЕ!$AU1719&gt;0,1,0)&amp;"v"&amp;IF(ДАННЫЕ!$AW1719&gt;0,1,0)&amp;"a"&amp;IF(ДАННЫЕ!$AS1719,"1"&amp;ДАННЫЕ!$AS1719,"00")&amp;"s"&amp;IF(ДАННЫЕ!$AT1719,"1"&amp;ДАННЫЕ!$AT1719,"00")&amp;"u"&amp;IF(ДАННЫЕ!$CJ1719&gt;0,1,0)&amp;"y"&amp;B1719&amp;"d"&amp;H1719&amp;"e"&amp;F1719&amp;G1719</f>
        <v>x0w00t00f00b00g00c00i00r00m00hS00hZ00p00k00z00j00n00ELh0v0a00s00u0y0de</v>
      </c>
      <c r="L1719" s="28" t="str">
        <f ca="1">ДАННЫЕ!$I1719&amp;"VN"&amp;IF(ДАННЫЕ!AW1719&gt;0,11,10)&amp;"CD"&amp;IF(ДАННЫЕ!BF1719&gt;500,16,IF(ДАННЫЕ!BF1719&gt;350,15,IF(ДАННЫЕ!BF1719&gt;=200,14,IF(ДАННЫЕ!BF1719&gt;=100,13,IF(ДАННЫЕ!BF1719&gt;=50,12,IF(ДАННЫЕ!BF1719&gt;0,11,10))))))&amp;"AR"&amp;IF(ДАННЫЕ!BX1719&gt;0,1,0)&amp;"GD"&amp;B1719&amp;"VV"&amp;IF(E1719&gt;=5,IF(E1719&lt;18,1,0),0)</f>
        <v>VN10CD10AR0GD0VV0</v>
      </c>
      <c r="M1719" s="28" t="str">
        <f>ДАННЫЕ!$I1719&amp;"b"&amp;ДАННЫЕ!$BI1719&amp;"r"&amp;ДАННЫЕ!$BJ1719&amp;"CD"&amp;IF(ДАННЫЕ!BF1719&gt;0,IF(ДАННЫЕ!BF1719&lt;200,1,IF(ДАННЫЕ!BF1719&lt;350,2,3)),0)&amp;"h"&amp;IF(ДАННЫЕ!$BK1719+ДАННЫЕ!$BL1719+ДАННЫЕ!$BM1719&gt;0,1,0)&amp;"x"&amp;ДАННЫЕ!$BK1719&amp;"y"&amp;ДАННЫЕ!$BL1719&amp;"z"&amp;ДАННЫЕ!$BM1719&amp;"c"&amp;IF(ДАННЫЕ!$BK1719+ДАННЫЕ!$BL1719+ДАННЫЕ!$BM1719=3,1,0)&amp;"a"&amp;IF(ДАННЫЕ!$BQ1719+ДАННЫЕ!$BR1719&gt;0,1,0)&amp;"d"&amp;ДАННЫЕ!$BQ1719&amp;"v"&amp;ДАННЫЕ!$BR1719&amp;"p"&amp;ДАННЫЕ!$BS1719&amp;"n"&amp;ДАННЫЕ!$BU1719&amp;"t"&amp;ДАННЫЕ!$BV1719&amp;"o"&amp;ДАННЫЕ!$BT1719&amp;"l"&amp;IF(ДАННЫЕ!$BN1719&gt;0,1,0)&amp;ДАННЫЕ!$BN1719&amp;"g"&amp;ДАННЫЕ!$BO1719&amp;"s"&amp;ДАННЫЕ!$BP1719&amp;"DZ"&amp;IF(ДАННЫЕ!B1719-ДАННЫЕ!G1719 &lt; 60,IF(ДАННЫЕ!B1719-ДАННЫЕ!G1719 &gt;= 0,1,0),0)&amp;"u"&amp;IF(ДАННЫЕ!$CJ1719&gt;0,1,0)</f>
        <v>brCD0h0xyzc0a0dvpntol0gsDZ1u0</v>
      </c>
      <c r="N1719" s="28" t="str">
        <f ca="1">ДАННЫЕ!$F1719&amp;ДАННЫЕ!$I1719&amp;"g"&amp;B1719&amp;"cf"&amp;D1719&amp;"a"&amp;IF(ДАННЫЕ!$BX1719&gt;0,1,0)&amp;IF(ДАННЫЕ!$BF1719&gt;500,1,IF(ДАННЫЕ!$BF1719&gt;350,2,IF(ДАННЫЕ!$BF1719&gt;=200,3,IF(ДАННЫЕ!$BF1719&gt;=100,4,IF(ДАННЫЕ!$BF1719&gt;=50,5,IF(ДАННЫЕ!$BF1719&lt;50,6,0))))))&amp;"AR"&amp;IF(DATEDIF(ДАННЫЕ!$BX1719,ДАННЫЕ!$F$1,"y")&gt;1,1,0)&amp;"VG"&amp;IF(ДАННЫЕ!$BH1719="0",1,0)&amp;"o"&amp;IF(T1719+ДАННЫЕ!$AF1719+ДАННЫЕ!$AG1719+ДАННЫЕ!$AH1719+ДАННЫЕ!$AI1719+ДАННЫЕ!$AJ1719+ДАННЫЕ!$AP1719+ДАННЫЕ!$AQ1719+ДАННЫЕ!$AR1719+ДАННЫЕ!$AU1719+ДАННЫЕ!$AW1719+ДАННЫЕ!$AS1719+ДАННЫЕ!$AT1719&gt;0,1,0)&amp;"x"&amp;ДАННЫЕ!$AG1719&amp;"p"&amp;IF(ДАННЫЕ!$BY1719&gt;0,1,0)&amp;"v"&amp;IF(ДАННЫЕ!$BZ1719&gt;0,1,0)&amp;"n"&amp;ДАННЫЕ!$CA1719&amp;"t"&amp;ДАННЫЕ!$AY1719&amp;"k"&amp;ДАННЫЕ!$CB1719&amp;"q"&amp;ДАННЫЕ!$CC1719&amp;"w"&amp;ДАННЫЕ!$CD1719&amp;"e"&amp;ДАННЫЕ!$CE1719&amp;"m"&amp;ДАННЫЕ!$CF1719&amp;"c"&amp;ДАННЫЕ!$CG1719&amp;"z"&amp;ДАННЫЕ!$CH1719&amp;"d"&amp;IF(H1719=4,1,0)&amp;"s"&amp;IF(ДАННЫЕ!$J1719=1,0,1)&amp;"u"&amp;IF(ДАННЫЕ!$CJ1719&gt;0,1,0)</f>
        <v>g0cf0a06AR1VG0o0xp0v0ntkqwemczd0s1u0</v>
      </c>
      <c r="O1719" s="28" t="str">
        <f>ДАННЫЕ!$I1719&amp;"g"&amp;B1719&amp;A1719&amp;"f"&amp;P1719&amp;"c"&amp;IF(ДАННЫЕ!$U1719&gt;0,1,0)&amp;"s"&amp;IF(ДАННЫЕ!$Q1719&gt;0,IF(YEAR(ДАННЫЕ!$F$1)=YEAR(ДАННЫЕ!$Q1719),IF(MONTH(ДАННЫЕ!$F$1)=MONTH(ДАННЫЕ!$Q1719),111,11),1),0)&amp;"i"&amp;IF(ДАННЫЕ!$R1719+ДАННЫЕ!$S1719+ДАННЫЕ!$T1719=0,0,1)&amp;"h"&amp;IF(ДАННЫЕ!$P1719&gt;0,1,0)&amp;"p"&amp;IF(ДАННЫЕ!$CI1719&gt;0,IF(YEAR(ДАННЫЕ!$F$1)=YEAR(ДАННЫЕ!$CI1719),IF(MONTH(ДАННЫЕ!$F$1)=MONTH(ДАННЫЕ!$CI1719),111,11),1),0)&amp;"d"&amp;IF(ДАННЫЕ!$CJ1719&gt;0,IF(YEAR(ДАННЫЕ!$F$1)=YEAR(ДАННЫЕ!$CJ1719),IF(MONTH(ДАННЫЕ!$F$1)=MONTH(ДАННЫЕ!$CJ1719),111,11),1),0)&amp;"o"&amp;IF(ДАННЫЕ!$CK1719&gt;0,IF(MONTH(ДАННЫЕ!$F$1)=MONTH(ДАННЫЕ!$CK1719),111,11),0)&amp;"v"&amp;IF(ДАННЫЕ!$BE1719&gt;0,IF(MONTH(ДАННЫЕ!$F$1)=MONTH(ДАННЫЕ!$BE1719),111,11),0)</f>
        <v>g00f0c0s0i0h0p0d0o0v0</v>
      </c>
      <c r="P1719" s="15">
        <f t="shared" si="83"/>
        <v>0</v>
      </c>
      <c r="Q1719" s="15">
        <f>IF(ДАННЫЕ!$F$1&gt;ДАННЫЕ!$N1719,IF(YEAR(ДАННЫЕ!$F$1)=YEAR(ДАННЫЕ!M1719),1,0),0)</f>
        <v>0</v>
      </c>
      <c r="R1719" s="15">
        <f>IF(ДАННЫЕ!$F$1&gt;ДАННЫЕ!$N1719,IF(YEAR(ДАННЫЕ!$F$1)=YEAR(ДАННЫЕ!N1719),1,0),0)</f>
        <v>0</v>
      </c>
      <c r="S1719" s="15">
        <f>IF(ДАННЫЕ!$AA1719="2А",1,IF(ДАННЫЕ!$AA1719="2Б",2,IF(ДАННЫЕ!$AA1719="2В",3,IF(ДАННЫЕ!$AA1719=3,4,IF(ДАННЫЕ!$AA1719="4А",5,IF(ДАННЫЕ!$AA1719="4Б",6,IF(ДАННЫЕ!$AA1719="4В",7,IF(ДАННЫЕ!$AA1719=5,8,0))))))))</f>
        <v>0</v>
      </c>
      <c r="T1719" s="15">
        <f>IF(OR(ДАННЫЕ!$AC1719=2,ДАННЫЕ!$AD1719=2,ДАННЫЕ!$AE1719=2),2,IF(OR(ДАННЫЕ!$AC1719=1,ДАННЫЕ!$AD1719=1,ДАННЫЕ!$AE1719=1),1,0))</f>
        <v>0</v>
      </c>
    </row>
    <row r="1720" spans="1:20" x14ac:dyDescent="0.2">
      <c r="A1720" s="78">
        <f>IF(B1720&gt;0,IF(MONTH(ДАННЫЕ!$F$1)=MONTH(ДАННЫЕ!$B1720),1,0),0)</f>
        <v>0</v>
      </c>
      <c r="B1720" s="14">
        <f>IF(ДАННЫЕ!$B1720&gt;0,IF(YEAR(ДАННЫЕ!$F$1)=YEAR(ДАННЫЕ!$B1720),1,0),0)</f>
        <v>0</v>
      </c>
      <c r="C1720" s="14">
        <f>IF(ДАННЫЕ!$CM1720&gt;0,IF(YEAR(ДАННЫЕ!$F$1)=YEAR(ДАННЫЕ!$CM1720),1,0),0)</f>
        <v>0</v>
      </c>
      <c r="D1720" s="14">
        <f>IF(ДАННЫЕ!$CJ1720&gt;0,IF(ДАННЫЕ!$CL1720&gt;ДАННЫЕ!$F$1,1,IF(ДАННЫЕ!$CL1720&gt;0,0,1)),0)</f>
        <v>0</v>
      </c>
      <c r="E1720" s="43" t="str">
        <f ca="1">IF(ДАННЫЕ!$F$1&gt;0,IF(ДАННЫЕ!$G1720&gt;0,DATEDIF(ДАННЫЕ!$G1720,ДАННЫЕ!$F$1,"y"),""),IF(ДАННЫЕ!$G1720&gt;0,DATEDIF(ДАННЫЕ!$G1720,TODAY(),"y"),""))</f>
        <v/>
      </c>
      <c r="F1720" s="43" t="str">
        <f xml:space="preserve"> IF(ДАННЫЕ!$F1720="М",IF(E1720&gt;=18,IF(E1720&lt;60,1,""),""),"")&amp;IF(ДАННЫЕ!$F1720="Ж",IF(E1720&gt;=18,IF(E1720&lt;55,1,""),""),"")</f>
        <v/>
      </c>
      <c r="G1720" s="43" t="str">
        <f xml:space="preserve"> IF(ДАННЫЕ!$F1720="М",IF(E1720&gt;=60,2,""),"")&amp;IF(ДАННЫЕ!$F1720="Ж",IF(E1720&gt;=55,2,""),"")</f>
        <v/>
      </c>
      <c r="H1720" s="43" t="str">
        <f t="shared" ca="1" si="81"/>
        <v/>
      </c>
      <c r="I1720" s="43" t="str">
        <f t="shared" ca="1" si="82"/>
        <v>03</v>
      </c>
      <c r="J1720" s="28" t="str">
        <f ca="1">ДАННЫЕ!$F1720&amp;H1720&amp;I1720&amp;ДАННЫЕ!$I1720&amp;"m"&amp;IF(ДАННЫЕ!$I1720&gt;0,IF(ДАННЫЕ!$J1720&gt;0,0,1),"")&amp;"f"&amp;IF(ДАННЫЕ!$R1720&gt;0,IF(YEAR(ДАННЫЕ!$F$1)=YEAR(ДАННЫЕ!$R1720),1,0),0)&amp;"z"&amp;ДАННЫЕ!$R1720&amp;"p"&amp;ДАННЫЕ!$S1720&amp;"i"&amp;ДАННЫЕ!$T1720&amp;"h"&amp;ДАННЫЕ!$K1720&amp;"be"&amp;ДАННЫЕ!$BI1720&amp;"CD"&amp;IF(ДАННЫЕ!BF1720&gt;500,4,IF(ДАННЫЕ!BF1720&gt;350,3,IF(ДАННЫЕ!BF1720&gt;200,2,IF(ДАННЫЕ!BF1720&gt;0,1,0))))&amp;"g"&amp;B1720&amp;"d"&amp;H1720&amp;"l"&amp;ДАННЫЕ!AT1720&amp;"a"&amp;ДАННЫЕ!$V1720&amp;"v"&amp;R1720&amp;"k"&amp;ДАННЫЕ!$U1720&amp;"s"&amp;ДАННЫЕ!$Y1720&amp;"t"&amp;ДАННЫЕ!$X1720&amp;"b"&amp;IF(ДАННЫЕ!$Q1720&gt;1,1,0)&amp;"PP"&amp;ДАННЫЕ!Z1720&amp;"c"&amp;S1720&amp;"x"&amp;IF(ДАННЫЕ!$BY1720&gt;0,IF(YEAR(ДАННЫЕ!$F$1)=YEAR(ДАННЫЕ!$BY1720),1,0),0)&amp;"n"&amp;IF(ДАННЫЕ!$BZ1720&gt;0,IF(YEAR(ДАННЫЕ!$F$1)=YEAR(ДАННЫЕ!$BZ1720),1,0),0)&amp;"u"&amp;D1720&amp;"z"&amp;IF(ДАННЫЕ!$CL1720&gt;0,IF(YEAR(ДАННЫЕ!$F$1)&gt;YEAR(ДАННЫЕ!$CL1720),11,12),0)</f>
        <v>03mf0zpihbeCD0g0dlav0kstb0PPc0x0n0u0z0</v>
      </c>
      <c r="K1720" s="28" t="str">
        <f ca="1">ДАННЫЕ!$I1720&amp;"x"&amp;B1720&amp;"w"&amp;IF(T1720+ДАННЫЕ!AD1720+ДАННЫЕ!AE1720+ДАННЫЕ!AF1720+ДАННЫЕ!AG1720+ДАННЫЕ!AH1720+ДАННЫЕ!$AL1720+ДАННЫЕ!AI1720+ДАННЫЕ!AJ1720+ДАННЫЕ!AK1720+ДАННЫЕ!AP1720+ДАННЫЕ!AQ1720+ДАННЫЕ!AR1720+ДАННЫЕ!$AM1720+ДАННЫЕ!$AN1720+ДАННЫЕ!AS1720+ДАННЫЕ!AT1720&gt;0,1,0)&amp;IF(OR(T1720=2,ДАННЫЕ!AD1720=2,ДАННЫЕ!AE1720=2,ДАННЫЕ!AF1720=2,ДАННЫЕ!AG1720=2,ДАННЫЕ!AH1720=2,ДАННЫЕ!$AL1720=2,ДАННЫЕ!AI1720=2,ДАННЫЕ!AJ1720=2,ДАННЫЕ!AK1720=2,ДАННЫЕ!AP1720=2,ДАННЫЕ!AQ1720=2,ДАННЫЕ!AR1720=2,ДАННЫЕ!$AM1720=2,ДАННЫЕ!$AN1720=2,ДАННЫЕ!AS1720=2,ДАННЫЕ!AT1720=2),2,0)&amp;"t"&amp;IF(T1720&gt;0,"1"&amp;T1720,"00")&amp;"f"&amp;IF(ДАННЫЕ!$AC1720,"1"&amp;ДАННЫЕ!$AC1720,"00")&amp;"b"&amp;IF(ДАННЫЕ!$AD1720,"1"&amp;ДАННЫЕ!$AD1720,"00")&amp;"g"&amp;IF(ДАННЫЕ!$AF1720,"1"&amp;ДАННЫЕ!$AF1720,"00")&amp;"c"&amp;IF(ДАННЫЕ!$AG1720,"1"&amp;ДАННЫЕ!$AG1720,"00")&amp;"i"&amp;IF(ДАННЫЕ!$AH1720,"1"&amp;ДАННЫЕ!$AH1720,"00")&amp;"r"&amp;IF(ДАННЫЕ!$AL1720,"1"&amp;ДАННЫЕ!$AL1720,"00")&amp;"m"&amp;IF(ДАННЫЕ!$AI1720,"1"&amp;ДАННЫЕ!$AI1720,"00")&amp;"hS"&amp;IF(ДАННЫЕ!$AJ1720,"1"&amp;ДАННЫЕ!$AJ1720,"00")&amp;"hZ"&amp;IF(ДАННЫЕ!$AK1720,"1"&amp;ДАННЫЕ!$AK1720,"00")&amp;"p"&amp;IF(ДАННЫЕ!$AP1720,"1"&amp;ДАННЫЕ!$AP1720,"00")&amp;"k"&amp;IF(ДАННЫЕ!$AQ1720,"1"&amp;ДАННЫЕ!$AQ1720,"00")&amp;"z"&amp;IF(ДАННЫЕ!$AR1720,"1"&amp;ДАННЫЕ!$AR1720,"00")&amp;"j"&amp;IF(ДАННЫЕ!$AM1720,"1"&amp;ДАННЫЕ!$AM1720,"00")&amp;"n"&amp;IF(ДАННЫЕ!$AN1720,"1"&amp;ДАННЫЕ!$AN1720,"00")&amp;"E"&amp;ДАННЫЕ!BI1720&amp;"L"&amp;ДАННЫЕ!AO1720&amp;"h"&amp;IF(ДАННЫЕ!$AU1720&gt;0,1,0)&amp;"v"&amp;IF(ДАННЫЕ!$AW1720&gt;0,1,0)&amp;"a"&amp;IF(ДАННЫЕ!$AS1720,"1"&amp;ДАННЫЕ!$AS1720,"00")&amp;"s"&amp;IF(ДАННЫЕ!$AT1720,"1"&amp;ДАННЫЕ!$AT1720,"00")&amp;"u"&amp;IF(ДАННЫЕ!$CJ1720&gt;0,1,0)&amp;"y"&amp;B1720&amp;"d"&amp;H1720&amp;"e"&amp;F1720&amp;G1720</f>
        <v>x0w00t00f00b00g00c00i00r00m00hS00hZ00p00k00z00j00n00ELh0v0a00s00u0y0de</v>
      </c>
      <c r="L1720" s="28" t="str">
        <f ca="1">ДАННЫЕ!$I1720&amp;"VN"&amp;IF(ДАННЫЕ!AW1720&gt;0,11,10)&amp;"CD"&amp;IF(ДАННЫЕ!BF1720&gt;500,16,IF(ДАННЫЕ!BF1720&gt;350,15,IF(ДАННЫЕ!BF1720&gt;=200,14,IF(ДАННЫЕ!BF1720&gt;=100,13,IF(ДАННЫЕ!BF1720&gt;=50,12,IF(ДАННЫЕ!BF1720&gt;0,11,10))))))&amp;"AR"&amp;IF(ДАННЫЕ!BX1720&gt;0,1,0)&amp;"GD"&amp;B1720&amp;"VV"&amp;IF(E1720&gt;=5,IF(E1720&lt;18,1,0),0)</f>
        <v>VN10CD10AR0GD0VV0</v>
      </c>
      <c r="M1720" s="28" t="str">
        <f>ДАННЫЕ!$I1720&amp;"b"&amp;ДАННЫЕ!$BI1720&amp;"r"&amp;ДАННЫЕ!$BJ1720&amp;"CD"&amp;IF(ДАННЫЕ!BF1720&gt;0,IF(ДАННЫЕ!BF1720&lt;200,1,IF(ДАННЫЕ!BF1720&lt;350,2,3)),0)&amp;"h"&amp;IF(ДАННЫЕ!$BK1720+ДАННЫЕ!$BL1720+ДАННЫЕ!$BM1720&gt;0,1,0)&amp;"x"&amp;ДАННЫЕ!$BK1720&amp;"y"&amp;ДАННЫЕ!$BL1720&amp;"z"&amp;ДАННЫЕ!$BM1720&amp;"c"&amp;IF(ДАННЫЕ!$BK1720+ДАННЫЕ!$BL1720+ДАННЫЕ!$BM1720=3,1,0)&amp;"a"&amp;IF(ДАННЫЕ!$BQ1720+ДАННЫЕ!$BR1720&gt;0,1,0)&amp;"d"&amp;ДАННЫЕ!$BQ1720&amp;"v"&amp;ДАННЫЕ!$BR1720&amp;"p"&amp;ДАННЫЕ!$BS1720&amp;"n"&amp;ДАННЫЕ!$BU1720&amp;"t"&amp;ДАННЫЕ!$BV1720&amp;"o"&amp;ДАННЫЕ!$BT1720&amp;"l"&amp;IF(ДАННЫЕ!$BN1720&gt;0,1,0)&amp;ДАННЫЕ!$BN1720&amp;"g"&amp;ДАННЫЕ!$BO1720&amp;"s"&amp;ДАННЫЕ!$BP1720&amp;"DZ"&amp;IF(ДАННЫЕ!B1720-ДАННЫЕ!G1720 &lt; 60,IF(ДАННЫЕ!B1720-ДАННЫЕ!G1720 &gt;= 0,1,0),0)&amp;"u"&amp;IF(ДАННЫЕ!$CJ1720&gt;0,1,0)</f>
        <v>brCD0h0xyzc0a0dvpntol0gsDZ1u0</v>
      </c>
      <c r="N1720" s="28" t="str">
        <f ca="1">ДАННЫЕ!$F1720&amp;ДАННЫЕ!$I1720&amp;"g"&amp;B1720&amp;"cf"&amp;D1720&amp;"a"&amp;IF(ДАННЫЕ!$BX1720&gt;0,1,0)&amp;IF(ДАННЫЕ!$BF1720&gt;500,1,IF(ДАННЫЕ!$BF1720&gt;350,2,IF(ДАННЫЕ!$BF1720&gt;=200,3,IF(ДАННЫЕ!$BF1720&gt;=100,4,IF(ДАННЫЕ!$BF1720&gt;=50,5,IF(ДАННЫЕ!$BF1720&lt;50,6,0))))))&amp;"AR"&amp;IF(DATEDIF(ДАННЫЕ!$BX1720,ДАННЫЕ!$F$1,"y")&gt;1,1,0)&amp;"VG"&amp;IF(ДАННЫЕ!$BH1720="0",1,0)&amp;"o"&amp;IF(T1720+ДАННЫЕ!$AF1720+ДАННЫЕ!$AG1720+ДАННЫЕ!$AH1720+ДАННЫЕ!$AI1720+ДАННЫЕ!$AJ1720+ДАННЫЕ!$AP1720+ДАННЫЕ!$AQ1720+ДАННЫЕ!$AR1720+ДАННЫЕ!$AU1720+ДАННЫЕ!$AW1720+ДАННЫЕ!$AS1720+ДАННЫЕ!$AT1720&gt;0,1,0)&amp;"x"&amp;ДАННЫЕ!$AG1720&amp;"p"&amp;IF(ДАННЫЕ!$BY1720&gt;0,1,0)&amp;"v"&amp;IF(ДАННЫЕ!$BZ1720&gt;0,1,0)&amp;"n"&amp;ДАННЫЕ!$CA1720&amp;"t"&amp;ДАННЫЕ!$AY1720&amp;"k"&amp;ДАННЫЕ!$CB1720&amp;"q"&amp;ДАННЫЕ!$CC1720&amp;"w"&amp;ДАННЫЕ!$CD1720&amp;"e"&amp;ДАННЫЕ!$CE1720&amp;"m"&amp;ДАННЫЕ!$CF1720&amp;"c"&amp;ДАННЫЕ!$CG1720&amp;"z"&amp;ДАННЫЕ!$CH1720&amp;"d"&amp;IF(H1720=4,1,0)&amp;"s"&amp;IF(ДАННЫЕ!$J1720=1,0,1)&amp;"u"&amp;IF(ДАННЫЕ!$CJ1720&gt;0,1,0)</f>
        <v>g0cf0a06AR1VG0o0xp0v0ntkqwemczd0s1u0</v>
      </c>
      <c r="O1720" s="28" t="str">
        <f>ДАННЫЕ!$I1720&amp;"g"&amp;B1720&amp;A1720&amp;"f"&amp;P1720&amp;"c"&amp;IF(ДАННЫЕ!$U1720&gt;0,1,0)&amp;"s"&amp;IF(ДАННЫЕ!$Q1720&gt;0,IF(YEAR(ДАННЫЕ!$F$1)=YEAR(ДАННЫЕ!$Q1720),IF(MONTH(ДАННЫЕ!$F$1)=MONTH(ДАННЫЕ!$Q1720),111,11),1),0)&amp;"i"&amp;IF(ДАННЫЕ!$R1720+ДАННЫЕ!$S1720+ДАННЫЕ!$T1720=0,0,1)&amp;"h"&amp;IF(ДАННЫЕ!$P1720&gt;0,1,0)&amp;"p"&amp;IF(ДАННЫЕ!$CI1720&gt;0,IF(YEAR(ДАННЫЕ!$F$1)=YEAR(ДАННЫЕ!$CI1720),IF(MONTH(ДАННЫЕ!$F$1)=MONTH(ДАННЫЕ!$CI1720),111,11),1),0)&amp;"d"&amp;IF(ДАННЫЕ!$CJ1720&gt;0,IF(YEAR(ДАННЫЕ!$F$1)=YEAR(ДАННЫЕ!$CJ1720),IF(MONTH(ДАННЫЕ!$F$1)=MONTH(ДАННЫЕ!$CJ1720),111,11),1),0)&amp;"o"&amp;IF(ДАННЫЕ!$CK1720&gt;0,IF(MONTH(ДАННЫЕ!$F$1)=MONTH(ДАННЫЕ!$CK1720),111,11),0)&amp;"v"&amp;IF(ДАННЫЕ!$BE1720&gt;0,IF(MONTH(ДАННЫЕ!$F$1)=MONTH(ДАННЫЕ!$BE1720),111,11),0)</f>
        <v>g00f0c0s0i0h0p0d0o0v0</v>
      </c>
      <c r="P1720" s="15">
        <f t="shared" si="83"/>
        <v>0</v>
      </c>
      <c r="Q1720" s="15">
        <f>IF(ДАННЫЕ!$F$1&gt;ДАННЫЕ!$N1720,IF(YEAR(ДАННЫЕ!$F$1)=YEAR(ДАННЫЕ!M1720),1,0),0)</f>
        <v>0</v>
      </c>
      <c r="R1720" s="15">
        <f>IF(ДАННЫЕ!$F$1&gt;ДАННЫЕ!$N1720,IF(YEAR(ДАННЫЕ!$F$1)=YEAR(ДАННЫЕ!N1720),1,0),0)</f>
        <v>0</v>
      </c>
      <c r="S1720" s="15">
        <f>IF(ДАННЫЕ!$AA1720="2А",1,IF(ДАННЫЕ!$AA1720="2Б",2,IF(ДАННЫЕ!$AA1720="2В",3,IF(ДАННЫЕ!$AA1720=3,4,IF(ДАННЫЕ!$AA1720="4А",5,IF(ДАННЫЕ!$AA1720="4Б",6,IF(ДАННЫЕ!$AA1720="4В",7,IF(ДАННЫЕ!$AA1720=5,8,0))))))))</f>
        <v>0</v>
      </c>
      <c r="T1720" s="15">
        <f>IF(OR(ДАННЫЕ!$AC1720=2,ДАННЫЕ!$AD1720=2,ДАННЫЕ!$AE1720=2),2,IF(OR(ДАННЫЕ!$AC1720=1,ДАННЫЕ!$AD1720=1,ДАННЫЕ!$AE1720=1),1,0))</f>
        <v>0</v>
      </c>
    </row>
    <row r="1721" spans="1:20" x14ac:dyDescent="0.2">
      <c r="A1721" s="78">
        <f>IF(B1721&gt;0,IF(MONTH(ДАННЫЕ!$F$1)=MONTH(ДАННЫЕ!$B1721),1,0),0)</f>
        <v>0</v>
      </c>
      <c r="B1721" s="14">
        <f>IF(ДАННЫЕ!$B1721&gt;0,IF(YEAR(ДАННЫЕ!$F$1)=YEAR(ДАННЫЕ!$B1721),1,0),0)</f>
        <v>0</v>
      </c>
      <c r="C1721" s="14">
        <f>IF(ДАННЫЕ!$CM1721&gt;0,IF(YEAR(ДАННЫЕ!$F$1)=YEAR(ДАННЫЕ!$CM1721),1,0),0)</f>
        <v>0</v>
      </c>
      <c r="D1721" s="14">
        <f>IF(ДАННЫЕ!$CJ1721&gt;0,IF(ДАННЫЕ!$CL1721&gt;ДАННЫЕ!$F$1,1,IF(ДАННЫЕ!$CL1721&gt;0,0,1)),0)</f>
        <v>0</v>
      </c>
      <c r="E1721" s="43" t="str">
        <f ca="1">IF(ДАННЫЕ!$F$1&gt;0,IF(ДАННЫЕ!$G1721&gt;0,DATEDIF(ДАННЫЕ!$G1721,ДАННЫЕ!$F$1,"y"),""),IF(ДАННЫЕ!$G1721&gt;0,DATEDIF(ДАННЫЕ!$G1721,TODAY(),"y"),""))</f>
        <v/>
      </c>
      <c r="F1721" s="43" t="str">
        <f xml:space="preserve"> IF(ДАННЫЕ!$F1721="М",IF(E1721&gt;=18,IF(E1721&lt;60,1,""),""),"")&amp;IF(ДАННЫЕ!$F1721="Ж",IF(E1721&gt;=18,IF(E1721&lt;55,1,""),""),"")</f>
        <v/>
      </c>
      <c r="G1721" s="43" t="str">
        <f xml:space="preserve"> IF(ДАННЫЕ!$F1721="М",IF(E1721&gt;=60,2,""),"")&amp;IF(ДАННЫЕ!$F1721="Ж",IF(E1721&gt;=55,2,""),"")</f>
        <v/>
      </c>
      <c r="H1721" s="43" t="str">
        <f t="shared" ca="1" si="81"/>
        <v/>
      </c>
      <c r="I1721" s="43" t="str">
        <f t="shared" ca="1" si="82"/>
        <v>03</v>
      </c>
      <c r="J1721" s="28" t="str">
        <f ca="1">ДАННЫЕ!$F1721&amp;H1721&amp;I1721&amp;ДАННЫЕ!$I1721&amp;"m"&amp;IF(ДАННЫЕ!$I1721&gt;0,IF(ДАННЫЕ!$J1721&gt;0,0,1),"")&amp;"f"&amp;IF(ДАННЫЕ!$R1721&gt;0,IF(YEAR(ДАННЫЕ!$F$1)=YEAR(ДАННЫЕ!$R1721),1,0),0)&amp;"z"&amp;ДАННЫЕ!$R1721&amp;"p"&amp;ДАННЫЕ!$S1721&amp;"i"&amp;ДАННЫЕ!$T1721&amp;"h"&amp;ДАННЫЕ!$K1721&amp;"be"&amp;ДАННЫЕ!$BI1721&amp;"CD"&amp;IF(ДАННЫЕ!BF1721&gt;500,4,IF(ДАННЫЕ!BF1721&gt;350,3,IF(ДАННЫЕ!BF1721&gt;200,2,IF(ДАННЫЕ!BF1721&gt;0,1,0))))&amp;"g"&amp;B1721&amp;"d"&amp;H1721&amp;"l"&amp;ДАННЫЕ!AT1721&amp;"a"&amp;ДАННЫЕ!$V1721&amp;"v"&amp;R1721&amp;"k"&amp;ДАННЫЕ!$U1721&amp;"s"&amp;ДАННЫЕ!$Y1721&amp;"t"&amp;ДАННЫЕ!$X1721&amp;"b"&amp;IF(ДАННЫЕ!$Q1721&gt;1,1,0)&amp;"PP"&amp;ДАННЫЕ!Z1721&amp;"c"&amp;S1721&amp;"x"&amp;IF(ДАННЫЕ!$BY1721&gt;0,IF(YEAR(ДАННЫЕ!$F$1)=YEAR(ДАННЫЕ!$BY1721),1,0),0)&amp;"n"&amp;IF(ДАННЫЕ!$BZ1721&gt;0,IF(YEAR(ДАННЫЕ!$F$1)=YEAR(ДАННЫЕ!$BZ1721),1,0),0)&amp;"u"&amp;D1721&amp;"z"&amp;IF(ДАННЫЕ!$CL1721&gt;0,IF(YEAR(ДАННЫЕ!$F$1)&gt;YEAR(ДАННЫЕ!$CL1721),11,12),0)</f>
        <v>03mf0zpihbeCD0g0dlav0kstb0PPc0x0n0u0z0</v>
      </c>
      <c r="K1721" s="28" t="str">
        <f ca="1">ДАННЫЕ!$I1721&amp;"x"&amp;B1721&amp;"w"&amp;IF(T1721+ДАННЫЕ!AD1721+ДАННЫЕ!AE1721+ДАННЫЕ!AF1721+ДАННЫЕ!AG1721+ДАННЫЕ!AH1721+ДАННЫЕ!$AL1721+ДАННЫЕ!AI1721+ДАННЫЕ!AJ1721+ДАННЫЕ!AK1721+ДАННЫЕ!AP1721+ДАННЫЕ!AQ1721+ДАННЫЕ!AR1721+ДАННЫЕ!$AM1721+ДАННЫЕ!$AN1721+ДАННЫЕ!AS1721+ДАННЫЕ!AT1721&gt;0,1,0)&amp;IF(OR(T1721=2,ДАННЫЕ!AD1721=2,ДАННЫЕ!AE1721=2,ДАННЫЕ!AF1721=2,ДАННЫЕ!AG1721=2,ДАННЫЕ!AH1721=2,ДАННЫЕ!$AL1721=2,ДАННЫЕ!AI1721=2,ДАННЫЕ!AJ1721=2,ДАННЫЕ!AK1721=2,ДАННЫЕ!AP1721=2,ДАННЫЕ!AQ1721=2,ДАННЫЕ!AR1721=2,ДАННЫЕ!$AM1721=2,ДАННЫЕ!$AN1721=2,ДАННЫЕ!AS1721=2,ДАННЫЕ!AT1721=2),2,0)&amp;"t"&amp;IF(T1721&gt;0,"1"&amp;T1721,"00")&amp;"f"&amp;IF(ДАННЫЕ!$AC1721,"1"&amp;ДАННЫЕ!$AC1721,"00")&amp;"b"&amp;IF(ДАННЫЕ!$AD1721,"1"&amp;ДАННЫЕ!$AD1721,"00")&amp;"g"&amp;IF(ДАННЫЕ!$AF1721,"1"&amp;ДАННЫЕ!$AF1721,"00")&amp;"c"&amp;IF(ДАННЫЕ!$AG1721,"1"&amp;ДАННЫЕ!$AG1721,"00")&amp;"i"&amp;IF(ДАННЫЕ!$AH1721,"1"&amp;ДАННЫЕ!$AH1721,"00")&amp;"r"&amp;IF(ДАННЫЕ!$AL1721,"1"&amp;ДАННЫЕ!$AL1721,"00")&amp;"m"&amp;IF(ДАННЫЕ!$AI1721,"1"&amp;ДАННЫЕ!$AI1721,"00")&amp;"hS"&amp;IF(ДАННЫЕ!$AJ1721,"1"&amp;ДАННЫЕ!$AJ1721,"00")&amp;"hZ"&amp;IF(ДАННЫЕ!$AK1721,"1"&amp;ДАННЫЕ!$AK1721,"00")&amp;"p"&amp;IF(ДАННЫЕ!$AP1721,"1"&amp;ДАННЫЕ!$AP1721,"00")&amp;"k"&amp;IF(ДАННЫЕ!$AQ1721,"1"&amp;ДАННЫЕ!$AQ1721,"00")&amp;"z"&amp;IF(ДАННЫЕ!$AR1721,"1"&amp;ДАННЫЕ!$AR1721,"00")&amp;"j"&amp;IF(ДАННЫЕ!$AM1721,"1"&amp;ДАННЫЕ!$AM1721,"00")&amp;"n"&amp;IF(ДАННЫЕ!$AN1721,"1"&amp;ДАННЫЕ!$AN1721,"00")&amp;"E"&amp;ДАННЫЕ!BI1721&amp;"L"&amp;ДАННЫЕ!AO1721&amp;"h"&amp;IF(ДАННЫЕ!$AU1721&gt;0,1,0)&amp;"v"&amp;IF(ДАННЫЕ!$AW1721&gt;0,1,0)&amp;"a"&amp;IF(ДАННЫЕ!$AS1721,"1"&amp;ДАННЫЕ!$AS1721,"00")&amp;"s"&amp;IF(ДАННЫЕ!$AT1721,"1"&amp;ДАННЫЕ!$AT1721,"00")&amp;"u"&amp;IF(ДАННЫЕ!$CJ1721&gt;0,1,0)&amp;"y"&amp;B1721&amp;"d"&amp;H1721&amp;"e"&amp;F1721&amp;G1721</f>
        <v>x0w00t00f00b00g00c00i00r00m00hS00hZ00p00k00z00j00n00ELh0v0a00s00u0y0de</v>
      </c>
      <c r="L1721" s="28" t="str">
        <f ca="1">ДАННЫЕ!$I1721&amp;"VN"&amp;IF(ДАННЫЕ!AW1721&gt;0,11,10)&amp;"CD"&amp;IF(ДАННЫЕ!BF1721&gt;500,16,IF(ДАННЫЕ!BF1721&gt;350,15,IF(ДАННЫЕ!BF1721&gt;=200,14,IF(ДАННЫЕ!BF1721&gt;=100,13,IF(ДАННЫЕ!BF1721&gt;=50,12,IF(ДАННЫЕ!BF1721&gt;0,11,10))))))&amp;"AR"&amp;IF(ДАННЫЕ!BX1721&gt;0,1,0)&amp;"GD"&amp;B1721&amp;"VV"&amp;IF(E1721&gt;=5,IF(E1721&lt;18,1,0),0)</f>
        <v>VN10CD10AR0GD0VV0</v>
      </c>
      <c r="M1721" s="28" t="str">
        <f>ДАННЫЕ!$I1721&amp;"b"&amp;ДАННЫЕ!$BI1721&amp;"r"&amp;ДАННЫЕ!$BJ1721&amp;"CD"&amp;IF(ДАННЫЕ!BF1721&gt;0,IF(ДАННЫЕ!BF1721&lt;200,1,IF(ДАННЫЕ!BF1721&lt;350,2,3)),0)&amp;"h"&amp;IF(ДАННЫЕ!$BK1721+ДАННЫЕ!$BL1721+ДАННЫЕ!$BM1721&gt;0,1,0)&amp;"x"&amp;ДАННЫЕ!$BK1721&amp;"y"&amp;ДАННЫЕ!$BL1721&amp;"z"&amp;ДАННЫЕ!$BM1721&amp;"c"&amp;IF(ДАННЫЕ!$BK1721+ДАННЫЕ!$BL1721+ДАННЫЕ!$BM1721=3,1,0)&amp;"a"&amp;IF(ДАННЫЕ!$BQ1721+ДАННЫЕ!$BR1721&gt;0,1,0)&amp;"d"&amp;ДАННЫЕ!$BQ1721&amp;"v"&amp;ДАННЫЕ!$BR1721&amp;"p"&amp;ДАННЫЕ!$BS1721&amp;"n"&amp;ДАННЫЕ!$BU1721&amp;"t"&amp;ДАННЫЕ!$BV1721&amp;"o"&amp;ДАННЫЕ!$BT1721&amp;"l"&amp;IF(ДАННЫЕ!$BN1721&gt;0,1,0)&amp;ДАННЫЕ!$BN1721&amp;"g"&amp;ДАННЫЕ!$BO1721&amp;"s"&amp;ДАННЫЕ!$BP1721&amp;"DZ"&amp;IF(ДАННЫЕ!B1721-ДАННЫЕ!G1721 &lt; 60,IF(ДАННЫЕ!B1721-ДАННЫЕ!G1721 &gt;= 0,1,0),0)&amp;"u"&amp;IF(ДАННЫЕ!$CJ1721&gt;0,1,0)</f>
        <v>brCD0h0xyzc0a0dvpntol0gsDZ1u0</v>
      </c>
      <c r="N1721" s="28" t="str">
        <f ca="1">ДАННЫЕ!$F1721&amp;ДАННЫЕ!$I1721&amp;"g"&amp;B1721&amp;"cf"&amp;D1721&amp;"a"&amp;IF(ДАННЫЕ!$BX1721&gt;0,1,0)&amp;IF(ДАННЫЕ!$BF1721&gt;500,1,IF(ДАННЫЕ!$BF1721&gt;350,2,IF(ДАННЫЕ!$BF1721&gt;=200,3,IF(ДАННЫЕ!$BF1721&gt;=100,4,IF(ДАННЫЕ!$BF1721&gt;=50,5,IF(ДАННЫЕ!$BF1721&lt;50,6,0))))))&amp;"AR"&amp;IF(DATEDIF(ДАННЫЕ!$BX1721,ДАННЫЕ!$F$1,"y")&gt;1,1,0)&amp;"VG"&amp;IF(ДАННЫЕ!$BH1721="0",1,0)&amp;"o"&amp;IF(T1721+ДАННЫЕ!$AF1721+ДАННЫЕ!$AG1721+ДАННЫЕ!$AH1721+ДАННЫЕ!$AI1721+ДАННЫЕ!$AJ1721+ДАННЫЕ!$AP1721+ДАННЫЕ!$AQ1721+ДАННЫЕ!$AR1721+ДАННЫЕ!$AU1721+ДАННЫЕ!$AW1721+ДАННЫЕ!$AS1721+ДАННЫЕ!$AT1721&gt;0,1,0)&amp;"x"&amp;ДАННЫЕ!$AG1721&amp;"p"&amp;IF(ДАННЫЕ!$BY1721&gt;0,1,0)&amp;"v"&amp;IF(ДАННЫЕ!$BZ1721&gt;0,1,0)&amp;"n"&amp;ДАННЫЕ!$CA1721&amp;"t"&amp;ДАННЫЕ!$AY1721&amp;"k"&amp;ДАННЫЕ!$CB1721&amp;"q"&amp;ДАННЫЕ!$CC1721&amp;"w"&amp;ДАННЫЕ!$CD1721&amp;"e"&amp;ДАННЫЕ!$CE1721&amp;"m"&amp;ДАННЫЕ!$CF1721&amp;"c"&amp;ДАННЫЕ!$CG1721&amp;"z"&amp;ДАННЫЕ!$CH1721&amp;"d"&amp;IF(H1721=4,1,0)&amp;"s"&amp;IF(ДАННЫЕ!$J1721=1,0,1)&amp;"u"&amp;IF(ДАННЫЕ!$CJ1721&gt;0,1,0)</f>
        <v>g0cf0a06AR1VG0o0xp0v0ntkqwemczd0s1u0</v>
      </c>
      <c r="O1721" s="28" t="str">
        <f>ДАННЫЕ!$I1721&amp;"g"&amp;B1721&amp;A1721&amp;"f"&amp;P1721&amp;"c"&amp;IF(ДАННЫЕ!$U1721&gt;0,1,0)&amp;"s"&amp;IF(ДАННЫЕ!$Q1721&gt;0,IF(YEAR(ДАННЫЕ!$F$1)=YEAR(ДАННЫЕ!$Q1721),IF(MONTH(ДАННЫЕ!$F$1)=MONTH(ДАННЫЕ!$Q1721),111,11),1),0)&amp;"i"&amp;IF(ДАННЫЕ!$R1721+ДАННЫЕ!$S1721+ДАННЫЕ!$T1721=0,0,1)&amp;"h"&amp;IF(ДАННЫЕ!$P1721&gt;0,1,0)&amp;"p"&amp;IF(ДАННЫЕ!$CI1721&gt;0,IF(YEAR(ДАННЫЕ!$F$1)=YEAR(ДАННЫЕ!$CI1721),IF(MONTH(ДАННЫЕ!$F$1)=MONTH(ДАННЫЕ!$CI1721),111,11),1),0)&amp;"d"&amp;IF(ДАННЫЕ!$CJ1721&gt;0,IF(YEAR(ДАННЫЕ!$F$1)=YEAR(ДАННЫЕ!$CJ1721),IF(MONTH(ДАННЫЕ!$F$1)=MONTH(ДАННЫЕ!$CJ1721),111,11),1),0)&amp;"o"&amp;IF(ДАННЫЕ!$CK1721&gt;0,IF(MONTH(ДАННЫЕ!$F$1)=MONTH(ДАННЫЕ!$CK1721),111,11),0)&amp;"v"&amp;IF(ДАННЫЕ!$BE1721&gt;0,IF(MONTH(ДАННЫЕ!$F$1)=MONTH(ДАННЫЕ!$BE1721),111,11),0)</f>
        <v>g00f0c0s0i0h0p0d0o0v0</v>
      </c>
      <c r="P1721" s="15">
        <f t="shared" si="83"/>
        <v>0</v>
      </c>
      <c r="Q1721" s="15">
        <f>IF(ДАННЫЕ!$F$1&gt;ДАННЫЕ!$N1721,IF(YEAR(ДАННЫЕ!$F$1)=YEAR(ДАННЫЕ!M1721),1,0),0)</f>
        <v>0</v>
      </c>
      <c r="R1721" s="15">
        <f>IF(ДАННЫЕ!$F$1&gt;ДАННЫЕ!$N1721,IF(YEAR(ДАННЫЕ!$F$1)=YEAR(ДАННЫЕ!N1721),1,0),0)</f>
        <v>0</v>
      </c>
      <c r="S1721" s="15">
        <f>IF(ДАННЫЕ!$AA1721="2А",1,IF(ДАННЫЕ!$AA1721="2Б",2,IF(ДАННЫЕ!$AA1721="2В",3,IF(ДАННЫЕ!$AA1721=3,4,IF(ДАННЫЕ!$AA1721="4А",5,IF(ДАННЫЕ!$AA1721="4Б",6,IF(ДАННЫЕ!$AA1721="4В",7,IF(ДАННЫЕ!$AA1721=5,8,0))))))))</f>
        <v>0</v>
      </c>
      <c r="T1721" s="15">
        <f>IF(OR(ДАННЫЕ!$AC1721=2,ДАННЫЕ!$AD1721=2,ДАННЫЕ!$AE1721=2),2,IF(OR(ДАННЫЕ!$AC1721=1,ДАННЫЕ!$AD1721=1,ДАННЫЕ!$AE1721=1),1,0))</f>
        <v>0</v>
      </c>
    </row>
    <row r="1722" spans="1:20" x14ac:dyDescent="0.2">
      <c r="A1722" s="78">
        <f>IF(B1722&gt;0,IF(MONTH(ДАННЫЕ!$F$1)=MONTH(ДАННЫЕ!$B1722),1,0),0)</f>
        <v>0</v>
      </c>
      <c r="B1722" s="14">
        <f>IF(ДАННЫЕ!$B1722&gt;0,IF(YEAR(ДАННЫЕ!$F$1)=YEAR(ДАННЫЕ!$B1722),1,0),0)</f>
        <v>0</v>
      </c>
      <c r="C1722" s="14">
        <f>IF(ДАННЫЕ!$CM1722&gt;0,IF(YEAR(ДАННЫЕ!$F$1)=YEAR(ДАННЫЕ!$CM1722),1,0),0)</f>
        <v>0</v>
      </c>
      <c r="D1722" s="14">
        <f>IF(ДАННЫЕ!$CJ1722&gt;0,IF(ДАННЫЕ!$CL1722&gt;ДАННЫЕ!$F$1,1,IF(ДАННЫЕ!$CL1722&gt;0,0,1)),0)</f>
        <v>0</v>
      </c>
      <c r="E1722" s="43" t="str">
        <f ca="1">IF(ДАННЫЕ!$F$1&gt;0,IF(ДАННЫЕ!$G1722&gt;0,DATEDIF(ДАННЫЕ!$G1722,ДАННЫЕ!$F$1,"y"),""),IF(ДАННЫЕ!$G1722&gt;0,DATEDIF(ДАННЫЕ!$G1722,TODAY(),"y"),""))</f>
        <v/>
      </c>
      <c r="F1722" s="43" t="str">
        <f xml:space="preserve"> IF(ДАННЫЕ!$F1722="М",IF(E1722&gt;=18,IF(E1722&lt;60,1,""),""),"")&amp;IF(ДАННЫЕ!$F1722="Ж",IF(E1722&gt;=18,IF(E1722&lt;55,1,""),""),"")</f>
        <v/>
      </c>
      <c r="G1722" s="43" t="str">
        <f xml:space="preserve"> IF(ДАННЫЕ!$F1722="М",IF(E1722&gt;=60,2,""),"")&amp;IF(ДАННЫЕ!$F1722="Ж",IF(E1722&gt;=55,2,""),"")</f>
        <v/>
      </c>
      <c r="H1722" s="43" t="str">
        <f t="shared" ca="1" si="81"/>
        <v/>
      </c>
      <c r="I1722" s="43" t="str">
        <f t="shared" ca="1" si="82"/>
        <v>03</v>
      </c>
      <c r="J1722" s="28" t="str">
        <f ca="1">ДАННЫЕ!$F1722&amp;H1722&amp;I1722&amp;ДАННЫЕ!$I1722&amp;"m"&amp;IF(ДАННЫЕ!$I1722&gt;0,IF(ДАННЫЕ!$J1722&gt;0,0,1),"")&amp;"f"&amp;IF(ДАННЫЕ!$R1722&gt;0,IF(YEAR(ДАННЫЕ!$F$1)=YEAR(ДАННЫЕ!$R1722),1,0),0)&amp;"z"&amp;ДАННЫЕ!$R1722&amp;"p"&amp;ДАННЫЕ!$S1722&amp;"i"&amp;ДАННЫЕ!$T1722&amp;"h"&amp;ДАННЫЕ!$K1722&amp;"be"&amp;ДАННЫЕ!$BI1722&amp;"CD"&amp;IF(ДАННЫЕ!BF1722&gt;500,4,IF(ДАННЫЕ!BF1722&gt;350,3,IF(ДАННЫЕ!BF1722&gt;200,2,IF(ДАННЫЕ!BF1722&gt;0,1,0))))&amp;"g"&amp;B1722&amp;"d"&amp;H1722&amp;"l"&amp;ДАННЫЕ!AT1722&amp;"a"&amp;ДАННЫЕ!$V1722&amp;"v"&amp;R1722&amp;"k"&amp;ДАННЫЕ!$U1722&amp;"s"&amp;ДАННЫЕ!$Y1722&amp;"t"&amp;ДАННЫЕ!$X1722&amp;"b"&amp;IF(ДАННЫЕ!$Q1722&gt;1,1,0)&amp;"PP"&amp;ДАННЫЕ!Z1722&amp;"c"&amp;S1722&amp;"x"&amp;IF(ДАННЫЕ!$BY1722&gt;0,IF(YEAR(ДАННЫЕ!$F$1)=YEAR(ДАННЫЕ!$BY1722),1,0),0)&amp;"n"&amp;IF(ДАННЫЕ!$BZ1722&gt;0,IF(YEAR(ДАННЫЕ!$F$1)=YEAR(ДАННЫЕ!$BZ1722),1,0),0)&amp;"u"&amp;D1722&amp;"z"&amp;IF(ДАННЫЕ!$CL1722&gt;0,IF(YEAR(ДАННЫЕ!$F$1)&gt;YEAR(ДАННЫЕ!$CL1722),11,12),0)</f>
        <v>03mf0zpihbeCD0g0dlav0kstb0PPc0x0n0u0z0</v>
      </c>
      <c r="K1722" s="28" t="str">
        <f ca="1">ДАННЫЕ!$I1722&amp;"x"&amp;B1722&amp;"w"&amp;IF(T1722+ДАННЫЕ!AD1722+ДАННЫЕ!AE1722+ДАННЫЕ!AF1722+ДАННЫЕ!AG1722+ДАННЫЕ!AH1722+ДАННЫЕ!$AL1722+ДАННЫЕ!AI1722+ДАННЫЕ!AJ1722+ДАННЫЕ!AK1722+ДАННЫЕ!AP1722+ДАННЫЕ!AQ1722+ДАННЫЕ!AR1722+ДАННЫЕ!$AM1722+ДАННЫЕ!$AN1722+ДАННЫЕ!AS1722+ДАННЫЕ!AT1722&gt;0,1,0)&amp;IF(OR(T1722=2,ДАННЫЕ!AD1722=2,ДАННЫЕ!AE1722=2,ДАННЫЕ!AF1722=2,ДАННЫЕ!AG1722=2,ДАННЫЕ!AH1722=2,ДАННЫЕ!$AL1722=2,ДАННЫЕ!AI1722=2,ДАННЫЕ!AJ1722=2,ДАННЫЕ!AK1722=2,ДАННЫЕ!AP1722=2,ДАННЫЕ!AQ1722=2,ДАННЫЕ!AR1722=2,ДАННЫЕ!$AM1722=2,ДАННЫЕ!$AN1722=2,ДАННЫЕ!AS1722=2,ДАННЫЕ!AT1722=2),2,0)&amp;"t"&amp;IF(T1722&gt;0,"1"&amp;T1722,"00")&amp;"f"&amp;IF(ДАННЫЕ!$AC1722,"1"&amp;ДАННЫЕ!$AC1722,"00")&amp;"b"&amp;IF(ДАННЫЕ!$AD1722,"1"&amp;ДАННЫЕ!$AD1722,"00")&amp;"g"&amp;IF(ДАННЫЕ!$AF1722,"1"&amp;ДАННЫЕ!$AF1722,"00")&amp;"c"&amp;IF(ДАННЫЕ!$AG1722,"1"&amp;ДАННЫЕ!$AG1722,"00")&amp;"i"&amp;IF(ДАННЫЕ!$AH1722,"1"&amp;ДАННЫЕ!$AH1722,"00")&amp;"r"&amp;IF(ДАННЫЕ!$AL1722,"1"&amp;ДАННЫЕ!$AL1722,"00")&amp;"m"&amp;IF(ДАННЫЕ!$AI1722,"1"&amp;ДАННЫЕ!$AI1722,"00")&amp;"hS"&amp;IF(ДАННЫЕ!$AJ1722,"1"&amp;ДАННЫЕ!$AJ1722,"00")&amp;"hZ"&amp;IF(ДАННЫЕ!$AK1722,"1"&amp;ДАННЫЕ!$AK1722,"00")&amp;"p"&amp;IF(ДАННЫЕ!$AP1722,"1"&amp;ДАННЫЕ!$AP1722,"00")&amp;"k"&amp;IF(ДАННЫЕ!$AQ1722,"1"&amp;ДАННЫЕ!$AQ1722,"00")&amp;"z"&amp;IF(ДАННЫЕ!$AR1722,"1"&amp;ДАННЫЕ!$AR1722,"00")&amp;"j"&amp;IF(ДАННЫЕ!$AM1722,"1"&amp;ДАННЫЕ!$AM1722,"00")&amp;"n"&amp;IF(ДАННЫЕ!$AN1722,"1"&amp;ДАННЫЕ!$AN1722,"00")&amp;"E"&amp;ДАННЫЕ!BI1722&amp;"L"&amp;ДАННЫЕ!AO1722&amp;"h"&amp;IF(ДАННЫЕ!$AU1722&gt;0,1,0)&amp;"v"&amp;IF(ДАННЫЕ!$AW1722&gt;0,1,0)&amp;"a"&amp;IF(ДАННЫЕ!$AS1722,"1"&amp;ДАННЫЕ!$AS1722,"00")&amp;"s"&amp;IF(ДАННЫЕ!$AT1722,"1"&amp;ДАННЫЕ!$AT1722,"00")&amp;"u"&amp;IF(ДАННЫЕ!$CJ1722&gt;0,1,0)&amp;"y"&amp;B1722&amp;"d"&amp;H1722&amp;"e"&amp;F1722&amp;G1722</f>
        <v>x0w00t00f00b00g00c00i00r00m00hS00hZ00p00k00z00j00n00ELh0v0a00s00u0y0de</v>
      </c>
      <c r="L1722" s="28" t="str">
        <f ca="1">ДАННЫЕ!$I1722&amp;"VN"&amp;IF(ДАННЫЕ!AW1722&gt;0,11,10)&amp;"CD"&amp;IF(ДАННЫЕ!BF1722&gt;500,16,IF(ДАННЫЕ!BF1722&gt;350,15,IF(ДАННЫЕ!BF1722&gt;=200,14,IF(ДАННЫЕ!BF1722&gt;=100,13,IF(ДАННЫЕ!BF1722&gt;=50,12,IF(ДАННЫЕ!BF1722&gt;0,11,10))))))&amp;"AR"&amp;IF(ДАННЫЕ!BX1722&gt;0,1,0)&amp;"GD"&amp;B1722&amp;"VV"&amp;IF(E1722&gt;=5,IF(E1722&lt;18,1,0),0)</f>
        <v>VN10CD10AR0GD0VV0</v>
      </c>
      <c r="M1722" s="28" t="str">
        <f>ДАННЫЕ!$I1722&amp;"b"&amp;ДАННЫЕ!$BI1722&amp;"r"&amp;ДАННЫЕ!$BJ1722&amp;"CD"&amp;IF(ДАННЫЕ!BF1722&gt;0,IF(ДАННЫЕ!BF1722&lt;200,1,IF(ДАННЫЕ!BF1722&lt;350,2,3)),0)&amp;"h"&amp;IF(ДАННЫЕ!$BK1722+ДАННЫЕ!$BL1722+ДАННЫЕ!$BM1722&gt;0,1,0)&amp;"x"&amp;ДАННЫЕ!$BK1722&amp;"y"&amp;ДАННЫЕ!$BL1722&amp;"z"&amp;ДАННЫЕ!$BM1722&amp;"c"&amp;IF(ДАННЫЕ!$BK1722+ДАННЫЕ!$BL1722+ДАННЫЕ!$BM1722=3,1,0)&amp;"a"&amp;IF(ДАННЫЕ!$BQ1722+ДАННЫЕ!$BR1722&gt;0,1,0)&amp;"d"&amp;ДАННЫЕ!$BQ1722&amp;"v"&amp;ДАННЫЕ!$BR1722&amp;"p"&amp;ДАННЫЕ!$BS1722&amp;"n"&amp;ДАННЫЕ!$BU1722&amp;"t"&amp;ДАННЫЕ!$BV1722&amp;"o"&amp;ДАННЫЕ!$BT1722&amp;"l"&amp;IF(ДАННЫЕ!$BN1722&gt;0,1,0)&amp;ДАННЫЕ!$BN1722&amp;"g"&amp;ДАННЫЕ!$BO1722&amp;"s"&amp;ДАННЫЕ!$BP1722&amp;"DZ"&amp;IF(ДАННЫЕ!B1722-ДАННЫЕ!G1722 &lt; 60,IF(ДАННЫЕ!B1722-ДАННЫЕ!G1722 &gt;= 0,1,0),0)&amp;"u"&amp;IF(ДАННЫЕ!$CJ1722&gt;0,1,0)</f>
        <v>brCD0h0xyzc0a0dvpntol0gsDZ1u0</v>
      </c>
      <c r="N1722" s="28" t="str">
        <f ca="1">ДАННЫЕ!$F1722&amp;ДАННЫЕ!$I1722&amp;"g"&amp;B1722&amp;"cf"&amp;D1722&amp;"a"&amp;IF(ДАННЫЕ!$BX1722&gt;0,1,0)&amp;IF(ДАННЫЕ!$BF1722&gt;500,1,IF(ДАННЫЕ!$BF1722&gt;350,2,IF(ДАННЫЕ!$BF1722&gt;=200,3,IF(ДАННЫЕ!$BF1722&gt;=100,4,IF(ДАННЫЕ!$BF1722&gt;=50,5,IF(ДАННЫЕ!$BF1722&lt;50,6,0))))))&amp;"AR"&amp;IF(DATEDIF(ДАННЫЕ!$BX1722,ДАННЫЕ!$F$1,"y")&gt;1,1,0)&amp;"VG"&amp;IF(ДАННЫЕ!$BH1722="0",1,0)&amp;"o"&amp;IF(T1722+ДАННЫЕ!$AF1722+ДАННЫЕ!$AG1722+ДАННЫЕ!$AH1722+ДАННЫЕ!$AI1722+ДАННЫЕ!$AJ1722+ДАННЫЕ!$AP1722+ДАННЫЕ!$AQ1722+ДАННЫЕ!$AR1722+ДАННЫЕ!$AU1722+ДАННЫЕ!$AW1722+ДАННЫЕ!$AS1722+ДАННЫЕ!$AT1722&gt;0,1,0)&amp;"x"&amp;ДАННЫЕ!$AG1722&amp;"p"&amp;IF(ДАННЫЕ!$BY1722&gt;0,1,0)&amp;"v"&amp;IF(ДАННЫЕ!$BZ1722&gt;0,1,0)&amp;"n"&amp;ДАННЫЕ!$CA1722&amp;"t"&amp;ДАННЫЕ!$AY1722&amp;"k"&amp;ДАННЫЕ!$CB1722&amp;"q"&amp;ДАННЫЕ!$CC1722&amp;"w"&amp;ДАННЫЕ!$CD1722&amp;"e"&amp;ДАННЫЕ!$CE1722&amp;"m"&amp;ДАННЫЕ!$CF1722&amp;"c"&amp;ДАННЫЕ!$CG1722&amp;"z"&amp;ДАННЫЕ!$CH1722&amp;"d"&amp;IF(H1722=4,1,0)&amp;"s"&amp;IF(ДАННЫЕ!$J1722=1,0,1)&amp;"u"&amp;IF(ДАННЫЕ!$CJ1722&gt;0,1,0)</f>
        <v>g0cf0a06AR1VG0o0xp0v0ntkqwemczd0s1u0</v>
      </c>
      <c r="O1722" s="28" t="str">
        <f>ДАННЫЕ!$I1722&amp;"g"&amp;B1722&amp;A1722&amp;"f"&amp;P1722&amp;"c"&amp;IF(ДАННЫЕ!$U1722&gt;0,1,0)&amp;"s"&amp;IF(ДАННЫЕ!$Q1722&gt;0,IF(YEAR(ДАННЫЕ!$F$1)=YEAR(ДАННЫЕ!$Q1722),IF(MONTH(ДАННЫЕ!$F$1)=MONTH(ДАННЫЕ!$Q1722),111,11),1),0)&amp;"i"&amp;IF(ДАННЫЕ!$R1722+ДАННЫЕ!$S1722+ДАННЫЕ!$T1722=0,0,1)&amp;"h"&amp;IF(ДАННЫЕ!$P1722&gt;0,1,0)&amp;"p"&amp;IF(ДАННЫЕ!$CI1722&gt;0,IF(YEAR(ДАННЫЕ!$F$1)=YEAR(ДАННЫЕ!$CI1722),IF(MONTH(ДАННЫЕ!$F$1)=MONTH(ДАННЫЕ!$CI1722),111,11),1),0)&amp;"d"&amp;IF(ДАННЫЕ!$CJ1722&gt;0,IF(YEAR(ДАННЫЕ!$F$1)=YEAR(ДАННЫЕ!$CJ1722),IF(MONTH(ДАННЫЕ!$F$1)=MONTH(ДАННЫЕ!$CJ1722),111,11),1),0)&amp;"o"&amp;IF(ДАННЫЕ!$CK1722&gt;0,IF(MONTH(ДАННЫЕ!$F$1)=MONTH(ДАННЫЕ!$CK1722),111,11),0)&amp;"v"&amp;IF(ДАННЫЕ!$BE1722&gt;0,IF(MONTH(ДАННЫЕ!$F$1)=MONTH(ДАННЫЕ!$BE1722),111,11),0)</f>
        <v>g00f0c0s0i0h0p0d0o0v0</v>
      </c>
      <c r="P1722" s="15">
        <f t="shared" si="83"/>
        <v>0</v>
      </c>
      <c r="Q1722" s="15">
        <f>IF(ДАННЫЕ!$F$1&gt;ДАННЫЕ!$N1722,IF(YEAR(ДАННЫЕ!$F$1)=YEAR(ДАННЫЕ!M1722),1,0),0)</f>
        <v>0</v>
      </c>
      <c r="R1722" s="15">
        <f>IF(ДАННЫЕ!$F$1&gt;ДАННЫЕ!$N1722,IF(YEAR(ДАННЫЕ!$F$1)=YEAR(ДАННЫЕ!N1722),1,0),0)</f>
        <v>0</v>
      </c>
      <c r="S1722" s="15">
        <f>IF(ДАННЫЕ!$AA1722="2А",1,IF(ДАННЫЕ!$AA1722="2Б",2,IF(ДАННЫЕ!$AA1722="2В",3,IF(ДАННЫЕ!$AA1722=3,4,IF(ДАННЫЕ!$AA1722="4А",5,IF(ДАННЫЕ!$AA1722="4Б",6,IF(ДАННЫЕ!$AA1722="4В",7,IF(ДАННЫЕ!$AA1722=5,8,0))))))))</f>
        <v>0</v>
      </c>
      <c r="T1722" s="15">
        <f>IF(OR(ДАННЫЕ!$AC1722=2,ДАННЫЕ!$AD1722=2,ДАННЫЕ!$AE1722=2),2,IF(OR(ДАННЫЕ!$AC1722=1,ДАННЫЕ!$AD1722=1,ДАННЫЕ!$AE1722=1),1,0))</f>
        <v>0</v>
      </c>
    </row>
    <row r="1723" spans="1:20" x14ac:dyDescent="0.2">
      <c r="A1723" s="78">
        <f>IF(B1723&gt;0,IF(MONTH(ДАННЫЕ!$F$1)=MONTH(ДАННЫЕ!$B1723),1,0),0)</f>
        <v>0</v>
      </c>
      <c r="B1723" s="14">
        <f>IF(ДАННЫЕ!$B1723&gt;0,IF(YEAR(ДАННЫЕ!$F$1)=YEAR(ДАННЫЕ!$B1723),1,0),0)</f>
        <v>0</v>
      </c>
      <c r="C1723" s="14">
        <f>IF(ДАННЫЕ!$CM1723&gt;0,IF(YEAR(ДАННЫЕ!$F$1)=YEAR(ДАННЫЕ!$CM1723),1,0),0)</f>
        <v>0</v>
      </c>
      <c r="D1723" s="14">
        <f>IF(ДАННЫЕ!$CJ1723&gt;0,IF(ДАННЫЕ!$CL1723&gt;ДАННЫЕ!$F$1,1,IF(ДАННЫЕ!$CL1723&gt;0,0,1)),0)</f>
        <v>0</v>
      </c>
      <c r="E1723" s="43" t="str">
        <f ca="1">IF(ДАННЫЕ!$F$1&gt;0,IF(ДАННЫЕ!$G1723&gt;0,DATEDIF(ДАННЫЕ!$G1723,ДАННЫЕ!$F$1,"y"),""),IF(ДАННЫЕ!$G1723&gt;0,DATEDIF(ДАННЫЕ!$G1723,TODAY(),"y"),""))</f>
        <v/>
      </c>
      <c r="F1723" s="43" t="str">
        <f xml:space="preserve"> IF(ДАННЫЕ!$F1723="М",IF(E1723&gt;=18,IF(E1723&lt;60,1,""),""),"")&amp;IF(ДАННЫЕ!$F1723="Ж",IF(E1723&gt;=18,IF(E1723&lt;55,1,""),""),"")</f>
        <v/>
      </c>
      <c r="G1723" s="43" t="str">
        <f xml:space="preserve"> IF(ДАННЫЕ!$F1723="М",IF(E1723&gt;=60,2,""),"")&amp;IF(ДАННЫЕ!$F1723="Ж",IF(E1723&gt;=55,2,""),"")</f>
        <v/>
      </c>
      <c r="H1723" s="43" t="str">
        <f t="shared" ca="1" si="81"/>
        <v/>
      </c>
      <c r="I1723" s="43" t="str">
        <f t="shared" ca="1" si="82"/>
        <v>03</v>
      </c>
      <c r="J1723" s="28" t="str">
        <f ca="1">ДАННЫЕ!$F1723&amp;H1723&amp;I1723&amp;ДАННЫЕ!$I1723&amp;"m"&amp;IF(ДАННЫЕ!$I1723&gt;0,IF(ДАННЫЕ!$J1723&gt;0,0,1),"")&amp;"f"&amp;IF(ДАННЫЕ!$R1723&gt;0,IF(YEAR(ДАННЫЕ!$F$1)=YEAR(ДАННЫЕ!$R1723),1,0),0)&amp;"z"&amp;ДАННЫЕ!$R1723&amp;"p"&amp;ДАННЫЕ!$S1723&amp;"i"&amp;ДАННЫЕ!$T1723&amp;"h"&amp;ДАННЫЕ!$K1723&amp;"be"&amp;ДАННЫЕ!$BI1723&amp;"CD"&amp;IF(ДАННЫЕ!BF1723&gt;500,4,IF(ДАННЫЕ!BF1723&gt;350,3,IF(ДАННЫЕ!BF1723&gt;200,2,IF(ДАННЫЕ!BF1723&gt;0,1,0))))&amp;"g"&amp;B1723&amp;"d"&amp;H1723&amp;"l"&amp;ДАННЫЕ!AT1723&amp;"a"&amp;ДАННЫЕ!$V1723&amp;"v"&amp;R1723&amp;"k"&amp;ДАННЫЕ!$U1723&amp;"s"&amp;ДАННЫЕ!$Y1723&amp;"t"&amp;ДАННЫЕ!$X1723&amp;"b"&amp;IF(ДАННЫЕ!$Q1723&gt;1,1,0)&amp;"PP"&amp;ДАННЫЕ!Z1723&amp;"c"&amp;S1723&amp;"x"&amp;IF(ДАННЫЕ!$BY1723&gt;0,IF(YEAR(ДАННЫЕ!$F$1)=YEAR(ДАННЫЕ!$BY1723),1,0),0)&amp;"n"&amp;IF(ДАННЫЕ!$BZ1723&gt;0,IF(YEAR(ДАННЫЕ!$F$1)=YEAR(ДАННЫЕ!$BZ1723),1,0),0)&amp;"u"&amp;D1723&amp;"z"&amp;IF(ДАННЫЕ!$CL1723&gt;0,IF(YEAR(ДАННЫЕ!$F$1)&gt;YEAR(ДАННЫЕ!$CL1723),11,12),0)</f>
        <v>03mf0zpihbeCD0g0dlav0kstb0PPc0x0n0u0z0</v>
      </c>
      <c r="K1723" s="28" t="str">
        <f ca="1">ДАННЫЕ!$I1723&amp;"x"&amp;B1723&amp;"w"&amp;IF(T1723+ДАННЫЕ!AD1723+ДАННЫЕ!AE1723+ДАННЫЕ!AF1723+ДАННЫЕ!AG1723+ДАННЫЕ!AH1723+ДАННЫЕ!$AL1723+ДАННЫЕ!AI1723+ДАННЫЕ!AJ1723+ДАННЫЕ!AK1723+ДАННЫЕ!AP1723+ДАННЫЕ!AQ1723+ДАННЫЕ!AR1723+ДАННЫЕ!$AM1723+ДАННЫЕ!$AN1723+ДАННЫЕ!AS1723+ДАННЫЕ!AT1723&gt;0,1,0)&amp;IF(OR(T1723=2,ДАННЫЕ!AD1723=2,ДАННЫЕ!AE1723=2,ДАННЫЕ!AF1723=2,ДАННЫЕ!AG1723=2,ДАННЫЕ!AH1723=2,ДАННЫЕ!$AL1723=2,ДАННЫЕ!AI1723=2,ДАННЫЕ!AJ1723=2,ДАННЫЕ!AK1723=2,ДАННЫЕ!AP1723=2,ДАННЫЕ!AQ1723=2,ДАННЫЕ!AR1723=2,ДАННЫЕ!$AM1723=2,ДАННЫЕ!$AN1723=2,ДАННЫЕ!AS1723=2,ДАННЫЕ!AT1723=2),2,0)&amp;"t"&amp;IF(T1723&gt;0,"1"&amp;T1723,"00")&amp;"f"&amp;IF(ДАННЫЕ!$AC1723,"1"&amp;ДАННЫЕ!$AC1723,"00")&amp;"b"&amp;IF(ДАННЫЕ!$AD1723,"1"&amp;ДАННЫЕ!$AD1723,"00")&amp;"g"&amp;IF(ДАННЫЕ!$AF1723,"1"&amp;ДАННЫЕ!$AF1723,"00")&amp;"c"&amp;IF(ДАННЫЕ!$AG1723,"1"&amp;ДАННЫЕ!$AG1723,"00")&amp;"i"&amp;IF(ДАННЫЕ!$AH1723,"1"&amp;ДАННЫЕ!$AH1723,"00")&amp;"r"&amp;IF(ДАННЫЕ!$AL1723,"1"&amp;ДАННЫЕ!$AL1723,"00")&amp;"m"&amp;IF(ДАННЫЕ!$AI1723,"1"&amp;ДАННЫЕ!$AI1723,"00")&amp;"hS"&amp;IF(ДАННЫЕ!$AJ1723,"1"&amp;ДАННЫЕ!$AJ1723,"00")&amp;"hZ"&amp;IF(ДАННЫЕ!$AK1723,"1"&amp;ДАННЫЕ!$AK1723,"00")&amp;"p"&amp;IF(ДАННЫЕ!$AP1723,"1"&amp;ДАННЫЕ!$AP1723,"00")&amp;"k"&amp;IF(ДАННЫЕ!$AQ1723,"1"&amp;ДАННЫЕ!$AQ1723,"00")&amp;"z"&amp;IF(ДАННЫЕ!$AR1723,"1"&amp;ДАННЫЕ!$AR1723,"00")&amp;"j"&amp;IF(ДАННЫЕ!$AM1723,"1"&amp;ДАННЫЕ!$AM1723,"00")&amp;"n"&amp;IF(ДАННЫЕ!$AN1723,"1"&amp;ДАННЫЕ!$AN1723,"00")&amp;"E"&amp;ДАННЫЕ!BI1723&amp;"L"&amp;ДАННЫЕ!AO1723&amp;"h"&amp;IF(ДАННЫЕ!$AU1723&gt;0,1,0)&amp;"v"&amp;IF(ДАННЫЕ!$AW1723&gt;0,1,0)&amp;"a"&amp;IF(ДАННЫЕ!$AS1723,"1"&amp;ДАННЫЕ!$AS1723,"00")&amp;"s"&amp;IF(ДАННЫЕ!$AT1723,"1"&amp;ДАННЫЕ!$AT1723,"00")&amp;"u"&amp;IF(ДАННЫЕ!$CJ1723&gt;0,1,0)&amp;"y"&amp;B1723&amp;"d"&amp;H1723&amp;"e"&amp;F1723&amp;G1723</f>
        <v>x0w00t00f00b00g00c00i00r00m00hS00hZ00p00k00z00j00n00ELh0v0a00s00u0y0de</v>
      </c>
      <c r="L1723" s="28" t="str">
        <f ca="1">ДАННЫЕ!$I1723&amp;"VN"&amp;IF(ДАННЫЕ!AW1723&gt;0,11,10)&amp;"CD"&amp;IF(ДАННЫЕ!BF1723&gt;500,16,IF(ДАННЫЕ!BF1723&gt;350,15,IF(ДАННЫЕ!BF1723&gt;=200,14,IF(ДАННЫЕ!BF1723&gt;=100,13,IF(ДАННЫЕ!BF1723&gt;=50,12,IF(ДАННЫЕ!BF1723&gt;0,11,10))))))&amp;"AR"&amp;IF(ДАННЫЕ!BX1723&gt;0,1,0)&amp;"GD"&amp;B1723&amp;"VV"&amp;IF(E1723&gt;=5,IF(E1723&lt;18,1,0),0)</f>
        <v>VN10CD10AR0GD0VV0</v>
      </c>
      <c r="M1723" s="28" t="str">
        <f>ДАННЫЕ!$I1723&amp;"b"&amp;ДАННЫЕ!$BI1723&amp;"r"&amp;ДАННЫЕ!$BJ1723&amp;"CD"&amp;IF(ДАННЫЕ!BF1723&gt;0,IF(ДАННЫЕ!BF1723&lt;200,1,IF(ДАННЫЕ!BF1723&lt;350,2,3)),0)&amp;"h"&amp;IF(ДАННЫЕ!$BK1723+ДАННЫЕ!$BL1723+ДАННЫЕ!$BM1723&gt;0,1,0)&amp;"x"&amp;ДАННЫЕ!$BK1723&amp;"y"&amp;ДАННЫЕ!$BL1723&amp;"z"&amp;ДАННЫЕ!$BM1723&amp;"c"&amp;IF(ДАННЫЕ!$BK1723+ДАННЫЕ!$BL1723+ДАННЫЕ!$BM1723=3,1,0)&amp;"a"&amp;IF(ДАННЫЕ!$BQ1723+ДАННЫЕ!$BR1723&gt;0,1,0)&amp;"d"&amp;ДАННЫЕ!$BQ1723&amp;"v"&amp;ДАННЫЕ!$BR1723&amp;"p"&amp;ДАННЫЕ!$BS1723&amp;"n"&amp;ДАННЫЕ!$BU1723&amp;"t"&amp;ДАННЫЕ!$BV1723&amp;"o"&amp;ДАННЫЕ!$BT1723&amp;"l"&amp;IF(ДАННЫЕ!$BN1723&gt;0,1,0)&amp;ДАННЫЕ!$BN1723&amp;"g"&amp;ДАННЫЕ!$BO1723&amp;"s"&amp;ДАННЫЕ!$BP1723&amp;"DZ"&amp;IF(ДАННЫЕ!B1723-ДАННЫЕ!G1723 &lt; 60,IF(ДАННЫЕ!B1723-ДАННЫЕ!G1723 &gt;= 0,1,0),0)&amp;"u"&amp;IF(ДАННЫЕ!$CJ1723&gt;0,1,0)</f>
        <v>brCD0h0xyzc0a0dvpntol0gsDZ1u0</v>
      </c>
      <c r="N1723" s="28" t="str">
        <f ca="1">ДАННЫЕ!$F1723&amp;ДАННЫЕ!$I1723&amp;"g"&amp;B1723&amp;"cf"&amp;D1723&amp;"a"&amp;IF(ДАННЫЕ!$BX1723&gt;0,1,0)&amp;IF(ДАННЫЕ!$BF1723&gt;500,1,IF(ДАННЫЕ!$BF1723&gt;350,2,IF(ДАННЫЕ!$BF1723&gt;=200,3,IF(ДАННЫЕ!$BF1723&gt;=100,4,IF(ДАННЫЕ!$BF1723&gt;=50,5,IF(ДАННЫЕ!$BF1723&lt;50,6,0))))))&amp;"AR"&amp;IF(DATEDIF(ДАННЫЕ!$BX1723,ДАННЫЕ!$F$1,"y")&gt;1,1,0)&amp;"VG"&amp;IF(ДАННЫЕ!$BH1723="0",1,0)&amp;"o"&amp;IF(T1723+ДАННЫЕ!$AF1723+ДАННЫЕ!$AG1723+ДАННЫЕ!$AH1723+ДАННЫЕ!$AI1723+ДАННЫЕ!$AJ1723+ДАННЫЕ!$AP1723+ДАННЫЕ!$AQ1723+ДАННЫЕ!$AR1723+ДАННЫЕ!$AU1723+ДАННЫЕ!$AW1723+ДАННЫЕ!$AS1723+ДАННЫЕ!$AT1723&gt;0,1,0)&amp;"x"&amp;ДАННЫЕ!$AG1723&amp;"p"&amp;IF(ДАННЫЕ!$BY1723&gt;0,1,0)&amp;"v"&amp;IF(ДАННЫЕ!$BZ1723&gt;0,1,0)&amp;"n"&amp;ДАННЫЕ!$CA1723&amp;"t"&amp;ДАННЫЕ!$AY1723&amp;"k"&amp;ДАННЫЕ!$CB1723&amp;"q"&amp;ДАННЫЕ!$CC1723&amp;"w"&amp;ДАННЫЕ!$CD1723&amp;"e"&amp;ДАННЫЕ!$CE1723&amp;"m"&amp;ДАННЫЕ!$CF1723&amp;"c"&amp;ДАННЫЕ!$CG1723&amp;"z"&amp;ДАННЫЕ!$CH1723&amp;"d"&amp;IF(H1723=4,1,0)&amp;"s"&amp;IF(ДАННЫЕ!$J1723=1,0,1)&amp;"u"&amp;IF(ДАННЫЕ!$CJ1723&gt;0,1,0)</f>
        <v>g0cf0a06AR1VG0o0xp0v0ntkqwemczd0s1u0</v>
      </c>
      <c r="O1723" s="28" t="str">
        <f>ДАННЫЕ!$I1723&amp;"g"&amp;B1723&amp;A1723&amp;"f"&amp;P1723&amp;"c"&amp;IF(ДАННЫЕ!$U1723&gt;0,1,0)&amp;"s"&amp;IF(ДАННЫЕ!$Q1723&gt;0,IF(YEAR(ДАННЫЕ!$F$1)=YEAR(ДАННЫЕ!$Q1723),IF(MONTH(ДАННЫЕ!$F$1)=MONTH(ДАННЫЕ!$Q1723),111,11),1),0)&amp;"i"&amp;IF(ДАННЫЕ!$R1723+ДАННЫЕ!$S1723+ДАННЫЕ!$T1723=0,0,1)&amp;"h"&amp;IF(ДАННЫЕ!$P1723&gt;0,1,0)&amp;"p"&amp;IF(ДАННЫЕ!$CI1723&gt;0,IF(YEAR(ДАННЫЕ!$F$1)=YEAR(ДАННЫЕ!$CI1723),IF(MONTH(ДАННЫЕ!$F$1)=MONTH(ДАННЫЕ!$CI1723),111,11),1),0)&amp;"d"&amp;IF(ДАННЫЕ!$CJ1723&gt;0,IF(YEAR(ДАННЫЕ!$F$1)=YEAR(ДАННЫЕ!$CJ1723),IF(MONTH(ДАННЫЕ!$F$1)=MONTH(ДАННЫЕ!$CJ1723),111,11),1),0)&amp;"o"&amp;IF(ДАННЫЕ!$CK1723&gt;0,IF(MONTH(ДАННЫЕ!$F$1)=MONTH(ДАННЫЕ!$CK1723),111,11),0)&amp;"v"&amp;IF(ДАННЫЕ!$BE1723&gt;0,IF(MONTH(ДАННЫЕ!$F$1)=MONTH(ДАННЫЕ!$BE1723),111,11),0)</f>
        <v>g00f0c0s0i0h0p0d0o0v0</v>
      </c>
      <c r="P1723" s="15">
        <f t="shared" si="83"/>
        <v>0</v>
      </c>
      <c r="Q1723" s="15">
        <f>IF(ДАННЫЕ!$F$1&gt;ДАННЫЕ!$N1723,IF(YEAR(ДАННЫЕ!$F$1)=YEAR(ДАННЫЕ!M1723),1,0),0)</f>
        <v>0</v>
      </c>
      <c r="R1723" s="15">
        <f>IF(ДАННЫЕ!$F$1&gt;ДАННЫЕ!$N1723,IF(YEAR(ДАННЫЕ!$F$1)=YEAR(ДАННЫЕ!N1723),1,0),0)</f>
        <v>0</v>
      </c>
      <c r="S1723" s="15">
        <f>IF(ДАННЫЕ!$AA1723="2А",1,IF(ДАННЫЕ!$AA1723="2Б",2,IF(ДАННЫЕ!$AA1723="2В",3,IF(ДАННЫЕ!$AA1723=3,4,IF(ДАННЫЕ!$AA1723="4А",5,IF(ДАННЫЕ!$AA1723="4Б",6,IF(ДАННЫЕ!$AA1723="4В",7,IF(ДАННЫЕ!$AA1723=5,8,0))))))))</f>
        <v>0</v>
      </c>
      <c r="T1723" s="15">
        <f>IF(OR(ДАННЫЕ!$AC1723=2,ДАННЫЕ!$AD1723=2,ДАННЫЕ!$AE1723=2),2,IF(OR(ДАННЫЕ!$AC1723=1,ДАННЫЕ!$AD1723=1,ДАННЫЕ!$AE1723=1),1,0))</f>
        <v>0</v>
      </c>
    </row>
    <row r="1724" spans="1:20" x14ac:dyDescent="0.2">
      <c r="A1724" s="78">
        <f>IF(B1724&gt;0,IF(MONTH(ДАННЫЕ!$F$1)=MONTH(ДАННЫЕ!$B1724),1,0),0)</f>
        <v>0</v>
      </c>
      <c r="B1724" s="14">
        <f>IF(ДАННЫЕ!$B1724&gt;0,IF(YEAR(ДАННЫЕ!$F$1)=YEAR(ДАННЫЕ!$B1724),1,0),0)</f>
        <v>0</v>
      </c>
      <c r="C1724" s="14">
        <f>IF(ДАННЫЕ!$CM1724&gt;0,IF(YEAR(ДАННЫЕ!$F$1)=YEAR(ДАННЫЕ!$CM1724),1,0),0)</f>
        <v>0</v>
      </c>
      <c r="D1724" s="14">
        <f>IF(ДАННЫЕ!$CJ1724&gt;0,IF(ДАННЫЕ!$CL1724&gt;ДАННЫЕ!$F$1,1,IF(ДАННЫЕ!$CL1724&gt;0,0,1)),0)</f>
        <v>0</v>
      </c>
      <c r="E1724" s="43" t="str">
        <f ca="1">IF(ДАННЫЕ!$F$1&gt;0,IF(ДАННЫЕ!$G1724&gt;0,DATEDIF(ДАННЫЕ!$G1724,ДАННЫЕ!$F$1,"y"),""),IF(ДАННЫЕ!$G1724&gt;0,DATEDIF(ДАННЫЕ!$G1724,TODAY(),"y"),""))</f>
        <v/>
      </c>
      <c r="F1724" s="43" t="str">
        <f xml:space="preserve"> IF(ДАННЫЕ!$F1724="М",IF(E1724&gt;=18,IF(E1724&lt;60,1,""),""),"")&amp;IF(ДАННЫЕ!$F1724="Ж",IF(E1724&gt;=18,IF(E1724&lt;55,1,""),""),"")</f>
        <v/>
      </c>
      <c r="G1724" s="43" t="str">
        <f xml:space="preserve"> IF(ДАННЫЕ!$F1724="М",IF(E1724&gt;=60,2,""),"")&amp;IF(ДАННЫЕ!$F1724="Ж",IF(E1724&gt;=55,2,""),"")</f>
        <v/>
      </c>
      <c r="H1724" s="43" t="str">
        <f t="shared" ca="1" si="81"/>
        <v/>
      </c>
      <c r="I1724" s="43" t="str">
        <f t="shared" ca="1" si="82"/>
        <v>03</v>
      </c>
      <c r="J1724" s="28" t="str">
        <f ca="1">ДАННЫЕ!$F1724&amp;H1724&amp;I1724&amp;ДАННЫЕ!$I1724&amp;"m"&amp;IF(ДАННЫЕ!$I1724&gt;0,IF(ДАННЫЕ!$J1724&gt;0,0,1),"")&amp;"f"&amp;IF(ДАННЫЕ!$R1724&gt;0,IF(YEAR(ДАННЫЕ!$F$1)=YEAR(ДАННЫЕ!$R1724),1,0),0)&amp;"z"&amp;ДАННЫЕ!$R1724&amp;"p"&amp;ДАННЫЕ!$S1724&amp;"i"&amp;ДАННЫЕ!$T1724&amp;"h"&amp;ДАННЫЕ!$K1724&amp;"be"&amp;ДАННЫЕ!$BI1724&amp;"CD"&amp;IF(ДАННЫЕ!BF1724&gt;500,4,IF(ДАННЫЕ!BF1724&gt;350,3,IF(ДАННЫЕ!BF1724&gt;200,2,IF(ДАННЫЕ!BF1724&gt;0,1,0))))&amp;"g"&amp;B1724&amp;"d"&amp;H1724&amp;"l"&amp;ДАННЫЕ!AT1724&amp;"a"&amp;ДАННЫЕ!$V1724&amp;"v"&amp;R1724&amp;"k"&amp;ДАННЫЕ!$U1724&amp;"s"&amp;ДАННЫЕ!$Y1724&amp;"t"&amp;ДАННЫЕ!$X1724&amp;"b"&amp;IF(ДАННЫЕ!$Q1724&gt;1,1,0)&amp;"PP"&amp;ДАННЫЕ!Z1724&amp;"c"&amp;S1724&amp;"x"&amp;IF(ДАННЫЕ!$BY1724&gt;0,IF(YEAR(ДАННЫЕ!$F$1)=YEAR(ДАННЫЕ!$BY1724),1,0),0)&amp;"n"&amp;IF(ДАННЫЕ!$BZ1724&gt;0,IF(YEAR(ДАННЫЕ!$F$1)=YEAR(ДАННЫЕ!$BZ1724),1,0),0)&amp;"u"&amp;D1724&amp;"z"&amp;IF(ДАННЫЕ!$CL1724&gt;0,IF(YEAR(ДАННЫЕ!$F$1)&gt;YEAR(ДАННЫЕ!$CL1724),11,12),0)</f>
        <v>03mf0zpihbeCD0g0dlav0kstb0PPc0x0n0u0z0</v>
      </c>
      <c r="K1724" s="28" t="str">
        <f ca="1">ДАННЫЕ!$I1724&amp;"x"&amp;B1724&amp;"w"&amp;IF(T1724+ДАННЫЕ!AD1724+ДАННЫЕ!AE1724+ДАННЫЕ!AF1724+ДАННЫЕ!AG1724+ДАННЫЕ!AH1724+ДАННЫЕ!$AL1724+ДАННЫЕ!AI1724+ДАННЫЕ!AJ1724+ДАННЫЕ!AK1724+ДАННЫЕ!AP1724+ДАННЫЕ!AQ1724+ДАННЫЕ!AR1724+ДАННЫЕ!$AM1724+ДАННЫЕ!$AN1724+ДАННЫЕ!AS1724+ДАННЫЕ!AT1724&gt;0,1,0)&amp;IF(OR(T1724=2,ДАННЫЕ!AD1724=2,ДАННЫЕ!AE1724=2,ДАННЫЕ!AF1724=2,ДАННЫЕ!AG1724=2,ДАННЫЕ!AH1724=2,ДАННЫЕ!$AL1724=2,ДАННЫЕ!AI1724=2,ДАННЫЕ!AJ1724=2,ДАННЫЕ!AK1724=2,ДАННЫЕ!AP1724=2,ДАННЫЕ!AQ1724=2,ДАННЫЕ!AR1724=2,ДАННЫЕ!$AM1724=2,ДАННЫЕ!$AN1724=2,ДАННЫЕ!AS1724=2,ДАННЫЕ!AT1724=2),2,0)&amp;"t"&amp;IF(T1724&gt;0,"1"&amp;T1724,"00")&amp;"f"&amp;IF(ДАННЫЕ!$AC1724,"1"&amp;ДАННЫЕ!$AC1724,"00")&amp;"b"&amp;IF(ДАННЫЕ!$AD1724,"1"&amp;ДАННЫЕ!$AD1724,"00")&amp;"g"&amp;IF(ДАННЫЕ!$AF1724,"1"&amp;ДАННЫЕ!$AF1724,"00")&amp;"c"&amp;IF(ДАННЫЕ!$AG1724,"1"&amp;ДАННЫЕ!$AG1724,"00")&amp;"i"&amp;IF(ДАННЫЕ!$AH1724,"1"&amp;ДАННЫЕ!$AH1724,"00")&amp;"r"&amp;IF(ДАННЫЕ!$AL1724,"1"&amp;ДАННЫЕ!$AL1724,"00")&amp;"m"&amp;IF(ДАННЫЕ!$AI1724,"1"&amp;ДАННЫЕ!$AI1724,"00")&amp;"hS"&amp;IF(ДАННЫЕ!$AJ1724,"1"&amp;ДАННЫЕ!$AJ1724,"00")&amp;"hZ"&amp;IF(ДАННЫЕ!$AK1724,"1"&amp;ДАННЫЕ!$AK1724,"00")&amp;"p"&amp;IF(ДАННЫЕ!$AP1724,"1"&amp;ДАННЫЕ!$AP1724,"00")&amp;"k"&amp;IF(ДАННЫЕ!$AQ1724,"1"&amp;ДАННЫЕ!$AQ1724,"00")&amp;"z"&amp;IF(ДАННЫЕ!$AR1724,"1"&amp;ДАННЫЕ!$AR1724,"00")&amp;"j"&amp;IF(ДАННЫЕ!$AM1724,"1"&amp;ДАННЫЕ!$AM1724,"00")&amp;"n"&amp;IF(ДАННЫЕ!$AN1724,"1"&amp;ДАННЫЕ!$AN1724,"00")&amp;"E"&amp;ДАННЫЕ!BI1724&amp;"L"&amp;ДАННЫЕ!AO1724&amp;"h"&amp;IF(ДАННЫЕ!$AU1724&gt;0,1,0)&amp;"v"&amp;IF(ДАННЫЕ!$AW1724&gt;0,1,0)&amp;"a"&amp;IF(ДАННЫЕ!$AS1724,"1"&amp;ДАННЫЕ!$AS1724,"00")&amp;"s"&amp;IF(ДАННЫЕ!$AT1724,"1"&amp;ДАННЫЕ!$AT1724,"00")&amp;"u"&amp;IF(ДАННЫЕ!$CJ1724&gt;0,1,0)&amp;"y"&amp;B1724&amp;"d"&amp;H1724&amp;"e"&amp;F1724&amp;G1724</f>
        <v>x0w00t00f00b00g00c00i00r00m00hS00hZ00p00k00z00j00n00ELh0v0a00s00u0y0de</v>
      </c>
      <c r="L1724" s="28" t="str">
        <f ca="1">ДАННЫЕ!$I1724&amp;"VN"&amp;IF(ДАННЫЕ!AW1724&gt;0,11,10)&amp;"CD"&amp;IF(ДАННЫЕ!BF1724&gt;500,16,IF(ДАННЫЕ!BF1724&gt;350,15,IF(ДАННЫЕ!BF1724&gt;=200,14,IF(ДАННЫЕ!BF1724&gt;=100,13,IF(ДАННЫЕ!BF1724&gt;=50,12,IF(ДАННЫЕ!BF1724&gt;0,11,10))))))&amp;"AR"&amp;IF(ДАННЫЕ!BX1724&gt;0,1,0)&amp;"GD"&amp;B1724&amp;"VV"&amp;IF(E1724&gt;=5,IF(E1724&lt;18,1,0),0)</f>
        <v>VN10CD10AR0GD0VV0</v>
      </c>
      <c r="M1724" s="28" t="str">
        <f>ДАННЫЕ!$I1724&amp;"b"&amp;ДАННЫЕ!$BI1724&amp;"r"&amp;ДАННЫЕ!$BJ1724&amp;"CD"&amp;IF(ДАННЫЕ!BF1724&gt;0,IF(ДАННЫЕ!BF1724&lt;200,1,IF(ДАННЫЕ!BF1724&lt;350,2,3)),0)&amp;"h"&amp;IF(ДАННЫЕ!$BK1724+ДАННЫЕ!$BL1724+ДАННЫЕ!$BM1724&gt;0,1,0)&amp;"x"&amp;ДАННЫЕ!$BK1724&amp;"y"&amp;ДАННЫЕ!$BL1724&amp;"z"&amp;ДАННЫЕ!$BM1724&amp;"c"&amp;IF(ДАННЫЕ!$BK1724+ДАННЫЕ!$BL1724+ДАННЫЕ!$BM1724=3,1,0)&amp;"a"&amp;IF(ДАННЫЕ!$BQ1724+ДАННЫЕ!$BR1724&gt;0,1,0)&amp;"d"&amp;ДАННЫЕ!$BQ1724&amp;"v"&amp;ДАННЫЕ!$BR1724&amp;"p"&amp;ДАННЫЕ!$BS1724&amp;"n"&amp;ДАННЫЕ!$BU1724&amp;"t"&amp;ДАННЫЕ!$BV1724&amp;"o"&amp;ДАННЫЕ!$BT1724&amp;"l"&amp;IF(ДАННЫЕ!$BN1724&gt;0,1,0)&amp;ДАННЫЕ!$BN1724&amp;"g"&amp;ДАННЫЕ!$BO1724&amp;"s"&amp;ДАННЫЕ!$BP1724&amp;"DZ"&amp;IF(ДАННЫЕ!B1724-ДАННЫЕ!G1724 &lt; 60,IF(ДАННЫЕ!B1724-ДАННЫЕ!G1724 &gt;= 0,1,0),0)&amp;"u"&amp;IF(ДАННЫЕ!$CJ1724&gt;0,1,0)</f>
        <v>brCD0h0xyzc0a0dvpntol0gsDZ1u0</v>
      </c>
      <c r="N1724" s="28" t="str">
        <f ca="1">ДАННЫЕ!$F1724&amp;ДАННЫЕ!$I1724&amp;"g"&amp;B1724&amp;"cf"&amp;D1724&amp;"a"&amp;IF(ДАННЫЕ!$BX1724&gt;0,1,0)&amp;IF(ДАННЫЕ!$BF1724&gt;500,1,IF(ДАННЫЕ!$BF1724&gt;350,2,IF(ДАННЫЕ!$BF1724&gt;=200,3,IF(ДАННЫЕ!$BF1724&gt;=100,4,IF(ДАННЫЕ!$BF1724&gt;=50,5,IF(ДАННЫЕ!$BF1724&lt;50,6,0))))))&amp;"AR"&amp;IF(DATEDIF(ДАННЫЕ!$BX1724,ДАННЫЕ!$F$1,"y")&gt;1,1,0)&amp;"VG"&amp;IF(ДАННЫЕ!$BH1724="0",1,0)&amp;"o"&amp;IF(T1724+ДАННЫЕ!$AF1724+ДАННЫЕ!$AG1724+ДАННЫЕ!$AH1724+ДАННЫЕ!$AI1724+ДАННЫЕ!$AJ1724+ДАННЫЕ!$AP1724+ДАННЫЕ!$AQ1724+ДАННЫЕ!$AR1724+ДАННЫЕ!$AU1724+ДАННЫЕ!$AW1724+ДАННЫЕ!$AS1724+ДАННЫЕ!$AT1724&gt;0,1,0)&amp;"x"&amp;ДАННЫЕ!$AG1724&amp;"p"&amp;IF(ДАННЫЕ!$BY1724&gt;0,1,0)&amp;"v"&amp;IF(ДАННЫЕ!$BZ1724&gt;0,1,0)&amp;"n"&amp;ДАННЫЕ!$CA1724&amp;"t"&amp;ДАННЫЕ!$AY1724&amp;"k"&amp;ДАННЫЕ!$CB1724&amp;"q"&amp;ДАННЫЕ!$CC1724&amp;"w"&amp;ДАННЫЕ!$CD1724&amp;"e"&amp;ДАННЫЕ!$CE1724&amp;"m"&amp;ДАННЫЕ!$CF1724&amp;"c"&amp;ДАННЫЕ!$CG1724&amp;"z"&amp;ДАННЫЕ!$CH1724&amp;"d"&amp;IF(H1724=4,1,0)&amp;"s"&amp;IF(ДАННЫЕ!$J1724=1,0,1)&amp;"u"&amp;IF(ДАННЫЕ!$CJ1724&gt;0,1,0)</f>
        <v>g0cf0a06AR1VG0o0xp0v0ntkqwemczd0s1u0</v>
      </c>
      <c r="O1724" s="28" t="str">
        <f>ДАННЫЕ!$I1724&amp;"g"&amp;B1724&amp;A1724&amp;"f"&amp;P1724&amp;"c"&amp;IF(ДАННЫЕ!$U1724&gt;0,1,0)&amp;"s"&amp;IF(ДАННЫЕ!$Q1724&gt;0,IF(YEAR(ДАННЫЕ!$F$1)=YEAR(ДАННЫЕ!$Q1724),IF(MONTH(ДАННЫЕ!$F$1)=MONTH(ДАННЫЕ!$Q1724),111,11),1),0)&amp;"i"&amp;IF(ДАННЫЕ!$R1724+ДАННЫЕ!$S1724+ДАННЫЕ!$T1724=0,0,1)&amp;"h"&amp;IF(ДАННЫЕ!$P1724&gt;0,1,0)&amp;"p"&amp;IF(ДАННЫЕ!$CI1724&gt;0,IF(YEAR(ДАННЫЕ!$F$1)=YEAR(ДАННЫЕ!$CI1724),IF(MONTH(ДАННЫЕ!$F$1)=MONTH(ДАННЫЕ!$CI1724),111,11),1),0)&amp;"d"&amp;IF(ДАННЫЕ!$CJ1724&gt;0,IF(YEAR(ДАННЫЕ!$F$1)=YEAR(ДАННЫЕ!$CJ1724),IF(MONTH(ДАННЫЕ!$F$1)=MONTH(ДАННЫЕ!$CJ1724),111,11),1),0)&amp;"o"&amp;IF(ДАННЫЕ!$CK1724&gt;0,IF(MONTH(ДАННЫЕ!$F$1)=MONTH(ДАННЫЕ!$CK1724),111,11),0)&amp;"v"&amp;IF(ДАННЫЕ!$BE1724&gt;0,IF(MONTH(ДАННЫЕ!$F$1)=MONTH(ДАННЫЕ!$BE1724),111,11),0)</f>
        <v>g00f0c0s0i0h0p0d0o0v0</v>
      </c>
      <c r="P1724" s="15">
        <f t="shared" si="83"/>
        <v>0</v>
      </c>
      <c r="Q1724" s="15">
        <f>IF(ДАННЫЕ!$F$1&gt;ДАННЫЕ!$N1724,IF(YEAR(ДАННЫЕ!$F$1)=YEAR(ДАННЫЕ!M1724),1,0),0)</f>
        <v>0</v>
      </c>
      <c r="R1724" s="15">
        <f>IF(ДАННЫЕ!$F$1&gt;ДАННЫЕ!$N1724,IF(YEAR(ДАННЫЕ!$F$1)=YEAR(ДАННЫЕ!N1724),1,0),0)</f>
        <v>0</v>
      </c>
      <c r="S1724" s="15">
        <f>IF(ДАННЫЕ!$AA1724="2А",1,IF(ДАННЫЕ!$AA1724="2Б",2,IF(ДАННЫЕ!$AA1724="2В",3,IF(ДАННЫЕ!$AA1724=3,4,IF(ДАННЫЕ!$AA1724="4А",5,IF(ДАННЫЕ!$AA1724="4Б",6,IF(ДАННЫЕ!$AA1724="4В",7,IF(ДАННЫЕ!$AA1724=5,8,0))))))))</f>
        <v>0</v>
      </c>
      <c r="T1724" s="15">
        <f>IF(OR(ДАННЫЕ!$AC1724=2,ДАННЫЕ!$AD1724=2,ДАННЫЕ!$AE1724=2),2,IF(OR(ДАННЫЕ!$AC1724=1,ДАННЫЕ!$AD1724=1,ДАННЫЕ!$AE1724=1),1,0))</f>
        <v>0</v>
      </c>
    </row>
    <row r="1725" spans="1:20" x14ac:dyDescent="0.2">
      <c r="A1725" s="78">
        <f>IF(B1725&gt;0,IF(MONTH(ДАННЫЕ!$F$1)=MONTH(ДАННЫЕ!$B1725),1,0),0)</f>
        <v>0</v>
      </c>
      <c r="B1725" s="14">
        <f>IF(ДАННЫЕ!$B1725&gt;0,IF(YEAR(ДАННЫЕ!$F$1)=YEAR(ДАННЫЕ!$B1725),1,0),0)</f>
        <v>0</v>
      </c>
      <c r="C1725" s="14">
        <f>IF(ДАННЫЕ!$CM1725&gt;0,IF(YEAR(ДАННЫЕ!$F$1)=YEAR(ДАННЫЕ!$CM1725),1,0),0)</f>
        <v>0</v>
      </c>
      <c r="D1725" s="14">
        <f>IF(ДАННЫЕ!$CJ1725&gt;0,IF(ДАННЫЕ!$CL1725&gt;ДАННЫЕ!$F$1,1,IF(ДАННЫЕ!$CL1725&gt;0,0,1)),0)</f>
        <v>0</v>
      </c>
      <c r="E1725" s="43" t="str">
        <f ca="1">IF(ДАННЫЕ!$F$1&gt;0,IF(ДАННЫЕ!$G1725&gt;0,DATEDIF(ДАННЫЕ!$G1725,ДАННЫЕ!$F$1,"y"),""),IF(ДАННЫЕ!$G1725&gt;0,DATEDIF(ДАННЫЕ!$G1725,TODAY(),"y"),""))</f>
        <v/>
      </c>
      <c r="F1725" s="43" t="str">
        <f xml:space="preserve"> IF(ДАННЫЕ!$F1725="М",IF(E1725&gt;=18,IF(E1725&lt;60,1,""),""),"")&amp;IF(ДАННЫЕ!$F1725="Ж",IF(E1725&gt;=18,IF(E1725&lt;55,1,""),""),"")</f>
        <v/>
      </c>
      <c r="G1725" s="43" t="str">
        <f xml:space="preserve"> IF(ДАННЫЕ!$F1725="М",IF(E1725&gt;=60,2,""),"")&amp;IF(ДАННЫЕ!$F1725="Ж",IF(E1725&gt;=55,2,""),"")</f>
        <v/>
      </c>
      <c r="H1725" s="43" t="str">
        <f t="shared" ca="1" si="81"/>
        <v/>
      </c>
      <c r="I1725" s="43" t="str">
        <f t="shared" ca="1" si="82"/>
        <v>03</v>
      </c>
      <c r="J1725" s="28" t="str">
        <f ca="1">ДАННЫЕ!$F1725&amp;H1725&amp;I1725&amp;ДАННЫЕ!$I1725&amp;"m"&amp;IF(ДАННЫЕ!$I1725&gt;0,IF(ДАННЫЕ!$J1725&gt;0,0,1),"")&amp;"f"&amp;IF(ДАННЫЕ!$R1725&gt;0,IF(YEAR(ДАННЫЕ!$F$1)=YEAR(ДАННЫЕ!$R1725),1,0),0)&amp;"z"&amp;ДАННЫЕ!$R1725&amp;"p"&amp;ДАННЫЕ!$S1725&amp;"i"&amp;ДАННЫЕ!$T1725&amp;"h"&amp;ДАННЫЕ!$K1725&amp;"be"&amp;ДАННЫЕ!$BI1725&amp;"CD"&amp;IF(ДАННЫЕ!BF1725&gt;500,4,IF(ДАННЫЕ!BF1725&gt;350,3,IF(ДАННЫЕ!BF1725&gt;200,2,IF(ДАННЫЕ!BF1725&gt;0,1,0))))&amp;"g"&amp;B1725&amp;"d"&amp;H1725&amp;"l"&amp;ДАННЫЕ!AT1725&amp;"a"&amp;ДАННЫЕ!$V1725&amp;"v"&amp;R1725&amp;"k"&amp;ДАННЫЕ!$U1725&amp;"s"&amp;ДАННЫЕ!$Y1725&amp;"t"&amp;ДАННЫЕ!$X1725&amp;"b"&amp;IF(ДАННЫЕ!$Q1725&gt;1,1,0)&amp;"PP"&amp;ДАННЫЕ!Z1725&amp;"c"&amp;S1725&amp;"x"&amp;IF(ДАННЫЕ!$BY1725&gt;0,IF(YEAR(ДАННЫЕ!$F$1)=YEAR(ДАННЫЕ!$BY1725),1,0),0)&amp;"n"&amp;IF(ДАННЫЕ!$BZ1725&gt;0,IF(YEAR(ДАННЫЕ!$F$1)=YEAR(ДАННЫЕ!$BZ1725),1,0),0)&amp;"u"&amp;D1725&amp;"z"&amp;IF(ДАННЫЕ!$CL1725&gt;0,IF(YEAR(ДАННЫЕ!$F$1)&gt;YEAR(ДАННЫЕ!$CL1725),11,12),0)</f>
        <v>03mf0zpihbeCD0g0dlav0kstb0PPc0x0n0u0z0</v>
      </c>
      <c r="K1725" s="28" t="str">
        <f ca="1">ДАННЫЕ!$I1725&amp;"x"&amp;B1725&amp;"w"&amp;IF(T1725+ДАННЫЕ!AD1725+ДАННЫЕ!AE1725+ДАННЫЕ!AF1725+ДАННЫЕ!AG1725+ДАННЫЕ!AH1725+ДАННЫЕ!$AL1725+ДАННЫЕ!AI1725+ДАННЫЕ!AJ1725+ДАННЫЕ!AK1725+ДАННЫЕ!AP1725+ДАННЫЕ!AQ1725+ДАННЫЕ!AR1725+ДАННЫЕ!$AM1725+ДАННЫЕ!$AN1725+ДАННЫЕ!AS1725+ДАННЫЕ!AT1725&gt;0,1,0)&amp;IF(OR(T1725=2,ДАННЫЕ!AD1725=2,ДАННЫЕ!AE1725=2,ДАННЫЕ!AF1725=2,ДАННЫЕ!AG1725=2,ДАННЫЕ!AH1725=2,ДАННЫЕ!$AL1725=2,ДАННЫЕ!AI1725=2,ДАННЫЕ!AJ1725=2,ДАННЫЕ!AK1725=2,ДАННЫЕ!AP1725=2,ДАННЫЕ!AQ1725=2,ДАННЫЕ!AR1725=2,ДАННЫЕ!$AM1725=2,ДАННЫЕ!$AN1725=2,ДАННЫЕ!AS1725=2,ДАННЫЕ!AT1725=2),2,0)&amp;"t"&amp;IF(T1725&gt;0,"1"&amp;T1725,"00")&amp;"f"&amp;IF(ДАННЫЕ!$AC1725,"1"&amp;ДАННЫЕ!$AC1725,"00")&amp;"b"&amp;IF(ДАННЫЕ!$AD1725,"1"&amp;ДАННЫЕ!$AD1725,"00")&amp;"g"&amp;IF(ДАННЫЕ!$AF1725,"1"&amp;ДАННЫЕ!$AF1725,"00")&amp;"c"&amp;IF(ДАННЫЕ!$AG1725,"1"&amp;ДАННЫЕ!$AG1725,"00")&amp;"i"&amp;IF(ДАННЫЕ!$AH1725,"1"&amp;ДАННЫЕ!$AH1725,"00")&amp;"r"&amp;IF(ДАННЫЕ!$AL1725,"1"&amp;ДАННЫЕ!$AL1725,"00")&amp;"m"&amp;IF(ДАННЫЕ!$AI1725,"1"&amp;ДАННЫЕ!$AI1725,"00")&amp;"hS"&amp;IF(ДАННЫЕ!$AJ1725,"1"&amp;ДАННЫЕ!$AJ1725,"00")&amp;"hZ"&amp;IF(ДАННЫЕ!$AK1725,"1"&amp;ДАННЫЕ!$AK1725,"00")&amp;"p"&amp;IF(ДАННЫЕ!$AP1725,"1"&amp;ДАННЫЕ!$AP1725,"00")&amp;"k"&amp;IF(ДАННЫЕ!$AQ1725,"1"&amp;ДАННЫЕ!$AQ1725,"00")&amp;"z"&amp;IF(ДАННЫЕ!$AR1725,"1"&amp;ДАННЫЕ!$AR1725,"00")&amp;"j"&amp;IF(ДАННЫЕ!$AM1725,"1"&amp;ДАННЫЕ!$AM1725,"00")&amp;"n"&amp;IF(ДАННЫЕ!$AN1725,"1"&amp;ДАННЫЕ!$AN1725,"00")&amp;"E"&amp;ДАННЫЕ!BI1725&amp;"L"&amp;ДАННЫЕ!AO1725&amp;"h"&amp;IF(ДАННЫЕ!$AU1725&gt;0,1,0)&amp;"v"&amp;IF(ДАННЫЕ!$AW1725&gt;0,1,0)&amp;"a"&amp;IF(ДАННЫЕ!$AS1725,"1"&amp;ДАННЫЕ!$AS1725,"00")&amp;"s"&amp;IF(ДАННЫЕ!$AT1725,"1"&amp;ДАННЫЕ!$AT1725,"00")&amp;"u"&amp;IF(ДАННЫЕ!$CJ1725&gt;0,1,0)&amp;"y"&amp;B1725&amp;"d"&amp;H1725&amp;"e"&amp;F1725&amp;G1725</f>
        <v>x0w00t00f00b00g00c00i00r00m00hS00hZ00p00k00z00j00n00ELh0v0a00s00u0y0de</v>
      </c>
      <c r="L1725" s="28" t="str">
        <f ca="1">ДАННЫЕ!$I1725&amp;"VN"&amp;IF(ДАННЫЕ!AW1725&gt;0,11,10)&amp;"CD"&amp;IF(ДАННЫЕ!BF1725&gt;500,16,IF(ДАННЫЕ!BF1725&gt;350,15,IF(ДАННЫЕ!BF1725&gt;=200,14,IF(ДАННЫЕ!BF1725&gt;=100,13,IF(ДАННЫЕ!BF1725&gt;=50,12,IF(ДАННЫЕ!BF1725&gt;0,11,10))))))&amp;"AR"&amp;IF(ДАННЫЕ!BX1725&gt;0,1,0)&amp;"GD"&amp;B1725&amp;"VV"&amp;IF(E1725&gt;=5,IF(E1725&lt;18,1,0),0)</f>
        <v>VN10CD10AR0GD0VV0</v>
      </c>
      <c r="M1725" s="28" t="str">
        <f>ДАННЫЕ!$I1725&amp;"b"&amp;ДАННЫЕ!$BI1725&amp;"r"&amp;ДАННЫЕ!$BJ1725&amp;"CD"&amp;IF(ДАННЫЕ!BF1725&gt;0,IF(ДАННЫЕ!BF1725&lt;200,1,IF(ДАННЫЕ!BF1725&lt;350,2,3)),0)&amp;"h"&amp;IF(ДАННЫЕ!$BK1725+ДАННЫЕ!$BL1725+ДАННЫЕ!$BM1725&gt;0,1,0)&amp;"x"&amp;ДАННЫЕ!$BK1725&amp;"y"&amp;ДАННЫЕ!$BL1725&amp;"z"&amp;ДАННЫЕ!$BM1725&amp;"c"&amp;IF(ДАННЫЕ!$BK1725+ДАННЫЕ!$BL1725+ДАННЫЕ!$BM1725=3,1,0)&amp;"a"&amp;IF(ДАННЫЕ!$BQ1725+ДАННЫЕ!$BR1725&gt;0,1,0)&amp;"d"&amp;ДАННЫЕ!$BQ1725&amp;"v"&amp;ДАННЫЕ!$BR1725&amp;"p"&amp;ДАННЫЕ!$BS1725&amp;"n"&amp;ДАННЫЕ!$BU1725&amp;"t"&amp;ДАННЫЕ!$BV1725&amp;"o"&amp;ДАННЫЕ!$BT1725&amp;"l"&amp;IF(ДАННЫЕ!$BN1725&gt;0,1,0)&amp;ДАННЫЕ!$BN1725&amp;"g"&amp;ДАННЫЕ!$BO1725&amp;"s"&amp;ДАННЫЕ!$BP1725&amp;"DZ"&amp;IF(ДАННЫЕ!B1725-ДАННЫЕ!G1725 &lt; 60,IF(ДАННЫЕ!B1725-ДАННЫЕ!G1725 &gt;= 0,1,0),0)&amp;"u"&amp;IF(ДАННЫЕ!$CJ1725&gt;0,1,0)</f>
        <v>brCD0h0xyzc0a0dvpntol0gsDZ1u0</v>
      </c>
      <c r="N1725" s="28" t="str">
        <f ca="1">ДАННЫЕ!$F1725&amp;ДАННЫЕ!$I1725&amp;"g"&amp;B1725&amp;"cf"&amp;D1725&amp;"a"&amp;IF(ДАННЫЕ!$BX1725&gt;0,1,0)&amp;IF(ДАННЫЕ!$BF1725&gt;500,1,IF(ДАННЫЕ!$BF1725&gt;350,2,IF(ДАННЫЕ!$BF1725&gt;=200,3,IF(ДАННЫЕ!$BF1725&gt;=100,4,IF(ДАННЫЕ!$BF1725&gt;=50,5,IF(ДАННЫЕ!$BF1725&lt;50,6,0))))))&amp;"AR"&amp;IF(DATEDIF(ДАННЫЕ!$BX1725,ДАННЫЕ!$F$1,"y")&gt;1,1,0)&amp;"VG"&amp;IF(ДАННЫЕ!$BH1725="0",1,0)&amp;"o"&amp;IF(T1725+ДАННЫЕ!$AF1725+ДАННЫЕ!$AG1725+ДАННЫЕ!$AH1725+ДАННЫЕ!$AI1725+ДАННЫЕ!$AJ1725+ДАННЫЕ!$AP1725+ДАННЫЕ!$AQ1725+ДАННЫЕ!$AR1725+ДАННЫЕ!$AU1725+ДАННЫЕ!$AW1725+ДАННЫЕ!$AS1725+ДАННЫЕ!$AT1725&gt;0,1,0)&amp;"x"&amp;ДАННЫЕ!$AG1725&amp;"p"&amp;IF(ДАННЫЕ!$BY1725&gt;0,1,0)&amp;"v"&amp;IF(ДАННЫЕ!$BZ1725&gt;0,1,0)&amp;"n"&amp;ДАННЫЕ!$CA1725&amp;"t"&amp;ДАННЫЕ!$AY1725&amp;"k"&amp;ДАННЫЕ!$CB1725&amp;"q"&amp;ДАННЫЕ!$CC1725&amp;"w"&amp;ДАННЫЕ!$CD1725&amp;"e"&amp;ДАННЫЕ!$CE1725&amp;"m"&amp;ДАННЫЕ!$CF1725&amp;"c"&amp;ДАННЫЕ!$CG1725&amp;"z"&amp;ДАННЫЕ!$CH1725&amp;"d"&amp;IF(H1725=4,1,0)&amp;"s"&amp;IF(ДАННЫЕ!$J1725=1,0,1)&amp;"u"&amp;IF(ДАННЫЕ!$CJ1725&gt;0,1,0)</f>
        <v>g0cf0a06AR1VG0o0xp0v0ntkqwemczd0s1u0</v>
      </c>
      <c r="O1725" s="28" t="str">
        <f>ДАННЫЕ!$I1725&amp;"g"&amp;B1725&amp;A1725&amp;"f"&amp;P1725&amp;"c"&amp;IF(ДАННЫЕ!$U1725&gt;0,1,0)&amp;"s"&amp;IF(ДАННЫЕ!$Q1725&gt;0,IF(YEAR(ДАННЫЕ!$F$1)=YEAR(ДАННЫЕ!$Q1725),IF(MONTH(ДАННЫЕ!$F$1)=MONTH(ДАННЫЕ!$Q1725),111,11),1),0)&amp;"i"&amp;IF(ДАННЫЕ!$R1725+ДАННЫЕ!$S1725+ДАННЫЕ!$T1725=0,0,1)&amp;"h"&amp;IF(ДАННЫЕ!$P1725&gt;0,1,0)&amp;"p"&amp;IF(ДАННЫЕ!$CI1725&gt;0,IF(YEAR(ДАННЫЕ!$F$1)=YEAR(ДАННЫЕ!$CI1725),IF(MONTH(ДАННЫЕ!$F$1)=MONTH(ДАННЫЕ!$CI1725),111,11),1),0)&amp;"d"&amp;IF(ДАННЫЕ!$CJ1725&gt;0,IF(YEAR(ДАННЫЕ!$F$1)=YEAR(ДАННЫЕ!$CJ1725),IF(MONTH(ДАННЫЕ!$F$1)=MONTH(ДАННЫЕ!$CJ1725),111,11),1),0)&amp;"o"&amp;IF(ДАННЫЕ!$CK1725&gt;0,IF(MONTH(ДАННЫЕ!$F$1)=MONTH(ДАННЫЕ!$CK1725),111,11),0)&amp;"v"&amp;IF(ДАННЫЕ!$BE1725&gt;0,IF(MONTH(ДАННЫЕ!$F$1)=MONTH(ДАННЫЕ!$BE1725),111,11),0)</f>
        <v>g00f0c0s0i0h0p0d0o0v0</v>
      </c>
      <c r="P1725" s="15">
        <f t="shared" si="83"/>
        <v>0</v>
      </c>
      <c r="Q1725" s="15">
        <f>IF(ДАННЫЕ!$F$1&gt;ДАННЫЕ!$N1725,IF(YEAR(ДАННЫЕ!$F$1)=YEAR(ДАННЫЕ!M1725),1,0),0)</f>
        <v>0</v>
      </c>
      <c r="R1725" s="15">
        <f>IF(ДАННЫЕ!$F$1&gt;ДАННЫЕ!$N1725,IF(YEAR(ДАННЫЕ!$F$1)=YEAR(ДАННЫЕ!N1725),1,0),0)</f>
        <v>0</v>
      </c>
      <c r="S1725" s="15">
        <f>IF(ДАННЫЕ!$AA1725="2А",1,IF(ДАННЫЕ!$AA1725="2Б",2,IF(ДАННЫЕ!$AA1725="2В",3,IF(ДАННЫЕ!$AA1725=3,4,IF(ДАННЫЕ!$AA1725="4А",5,IF(ДАННЫЕ!$AA1725="4Б",6,IF(ДАННЫЕ!$AA1725="4В",7,IF(ДАННЫЕ!$AA1725=5,8,0))))))))</f>
        <v>0</v>
      </c>
      <c r="T1725" s="15">
        <f>IF(OR(ДАННЫЕ!$AC1725=2,ДАННЫЕ!$AD1725=2,ДАННЫЕ!$AE1725=2),2,IF(OR(ДАННЫЕ!$AC1725=1,ДАННЫЕ!$AD1725=1,ДАННЫЕ!$AE1725=1),1,0))</f>
        <v>0</v>
      </c>
    </row>
    <row r="1726" spans="1:20" x14ac:dyDescent="0.2">
      <c r="A1726" s="78">
        <f>IF(B1726&gt;0,IF(MONTH(ДАННЫЕ!$F$1)=MONTH(ДАННЫЕ!$B1726),1,0),0)</f>
        <v>0</v>
      </c>
      <c r="B1726" s="14">
        <f>IF(ДАННЫЕ!$B1726&gt;0,IF(YEAR(ДАННЫЕ!$F$1)=YEAR(ДАННЫЕ!$B1726),1,0),0)</f>
        <v>0</v>
      </c>
      <c r="C1726" s="14">
        <f>IF(ДАННЫЕ!$CM1726&gt;0,IF(YEAR(ДАННЫЕ!$F$1)=YEAR(ДАННЫЕ!$CM1726),1,0),0)</f>
        <v>0</v>
      </c>
      <c r="D1726" s="14">
        <f>IF(ДАННЫЕ!$CJ1726&gt;0,IF(ДАННЫЕ!$CL1726&gt;ДАННЫЕ!$F$1,1,IF(ДАННЫЕ!$CL1726&gt;0,0,1)),0)</f>
        <v>0</v>
      </c>
      <c r="E1726" s="43" t="str">
        <f ca="1">IF(ДАННЫЕ!$F$1&gt;0,IF(ДАННЫЕ!$G1726&gt;0,DATEDIF(ДАННЫЕ!$G1726,ДАННЫЕ!$F$1,"y"),""),IF(ДАННЫЕ!$G1726&gt;0,DATEDIF(ДАННЫЕ!$G1726,TODAY(),"y"),""))</f>
        <v/>
      </c>
      <c r="F1726" s="43" t="str">
        <f xml:space="preserve"> IF(ДАННЫЕ!$F1726="М",IF(E1726&gt;=18,IF(E1726&lt;60,1,""),""),"")&amp;IF(ДАННЫЕ!$F1726="Ж",IF(E1726&gt;=18,IF(E1726&lt;55,1,""),""),"")</f>
        <v/>
      </c>
      <c r="G1726" s="43" t="str">
        <f xml:space="preserve"> IF(ДАННЫЕ!$F1726="М",IF(E1726&gt;=60,2,""),"")&amp;IF(ДАННЫЕ!$F1726="Ж",IF(E1726&gt;=55,2,""),"")</f>
        <v/>
      </c>
      <c r="H1726" s="43" t="str">
        <f t="shared" ca="1" si="81"/>
        <v/>
      </c>
      <c r="I1726" s="43" t="str">
        <f t="shared" ca="1" si="82"/>
        <v>03</v>
      </c>
      <c r="J1726" s="28" t="str">
        <f ca="1">ДАННЫЕ!$F1726&amp;H1726&amp;I1726&amp;ДАННЫЕ!$I1726&amp;"m"&amp;IF(ДАННЫЕ!$I1726&gt;0,IF(ДАННЫЕ!$J1726&gt;0,0,1),"")&amp;"f"&amp;IF(ДАННЫЕ!$R1726&gt;0,IF(YEAR(ДАННЫЕ!$F$1)=YEAR(ДАННЫЕ!$R1726),1,0),0)&amp;"z"&amp;ДАННЫЕ!$R1726&amp;"p"&amp;ДАННЫЕ!$S1726&amp;"i"&amp;ДАННЫЕ!$T1726&amp;"h"&amp;ДАННЫЕ!$K1726&amp;"be"&amp;ДАННЫЕ!$BI1726&amp;"CD"&amp;IF(ДАННЫЕ!BF1726&gt;500,4,IF(ДАННЫЕ!BF1726&gt;350,3,IF(ДАННЫЕ!BF1726&gt;200,2,IF(ДАННЫЕ!BF1726&gt;0,1,0))))&amp;"g"&amp;B1726&amp;"d"&amp;H1726&amp;"l"&amp;ДАННЫЕ!AT1726&amp;"a"&amp;ДАННЫЕ!$V1726&amp;"v"&amp;R1726&amp;"k"&amp;ДАННЫЕ!$U1726&amp;"s"&amp;ДАННЫЕ!$Y1726&amp;"t"&amp;ДАННЫЕ!$X1726&amp;"b"&amp;IF(ДАННЫЕ!$Q1726&gt;1,1,0)&amp;"PP"&amp;ДАННЫЕ!Z1726&amp;"c"&amp;S1726&amp;"x"&amp;IF(ДАННЫЕ!$BY1726&gt;0,IF(YEAR(ДАННЫЕ!$F$1)=YEAR(ДАННЫЕ!$BY1726),1,0),0)&amp;"n"&amp;IF(ДАННЫЕ!$BZ1726&gt;0,IF(YEAR(ДАННЫЕ!$F$1)=YEAR(ДАННЫЕ!$BZ1726),1,0),0)&amp;"u"&amp;D1726&amp;"z"&amp;IF(ДАННЫЕ!$CL1726&gt;0,IF(YEAR(ДАННЫЕ!$F$1)&gt;YEAR(ДАННЫЕ!$CL1726),11,12),0)</f>
        <v>03mf0zpihbeCD0g0dlav0kstb0PPc0x0n0u0z0</v>
      </c>
      <c r="K1726" s="28" t="str">
        <f ca="1">ДАННЫЕ!$I1726&amp;"x"&amp;B1726&amp;"w"&amp;IF(T1726+ДАННЫЕ!AD1726+ДАННЫЕ!AE1726+ДАННЫЕ!AF1726+ДАННЫЕ!AG1726+ДАННЫЕ!AH1726+ДАННЫЕ!$AL1726+ДАННЫЕ!AI1726+ДАННЫЕ!AJ1726+ДАННЫЕ!AK1726+ДАННЫЕ!AP1726+ДАННЫЕ!AQ1726+ДАННЫЕ!AR1726+ДАННЫЕ!$AM1726+ДАННЫЕ!$AN1726+ДАННЫЕ!AS1726+ДАННЫЕ!AT1726&gt;0,1,0)&amp;IF(OR(T1726=2,ДАННЫЕ!AD1726=2,ДАННЫЕ!AE1726=2,ДАННЫЕ!AF1726=2,ДАННЫЕ!AG1726=2,ДАННЫЕ!AH1726=2,ДАННЫЕ!$AL1726=2,ДАННЫЕ!AI1726=2,ДАННЫЕ!AJ1726=2,ДАННЫЕ!AK1726=2,ДАННЫЕ!AP1726=2,ДАННЫЕ!AQ1726=2,ДАННЫЕ!AR1726=2,ДАННЫЕ!$AM1726=2,ДАННЫЕ!$AN1726=2,ДАННЫЕ!AS1726=2,ДАННЫЕ!AT1726=2),2,0)&amp;"t"&amp;IF(T1726&gt;0,"1"&amp;T1726,"00")&amp;"f"&amp;IF(ДАННЫЕ!$AC1726,"1"&amp;ДАННЫЕ!$AC1726,"00")&amp;"b"&amp;IF(ДАННЫЕ!$AD1726,"1"&amp;ДАННЫЕ!$AD1726,"00")&amp;"g"&amp;IF(ДАННЫЕ!$AF1726,"1"&amp;ДАННЫЕ!$AF1726,"00")&amp;"c"&amp;IF(ДАННЫЕ!$AG1726,"1"&amp;ДАННЫЕ!$AG1726,"00")&amp;"i"&amp;IF(ДАННЫЕ!$AH1726,"1"&amp;ДАННЫЕ!$AH1726,"00")&amp;"r"&amp;IF(ДАННЫЕ!$AL1726,"1"&amp;ДАННЫЕ!$AL1726,"00")&amp;"m"&amp;IF(ДАННЫЕ!$AI1726,"1"&amp;ДАННЫЕ!$AI1726,"00")&amp;"hS"&amp;IF(ДАННЫЕ!$AJ1726,"1"&amp;ДАННЫЕ!$AJ1726,"00")&amp;"hZ"&amp;IF(ДАННЫЕ!$AK1726,"1"&amp;ДАННЫЕ!$AK1726,"00")&amp;"p"&amp;IF(ДАННЫЕ!$AP1726,"1"&amp;ДАННЫЕ!$AP1726,"00")&amp;"k"&amp;IF(ДАННЫЕ!$AQ1726,"1"&amp;ДАННЫЕ!$AQ1726,"00")&amp;"z"&amp;IF(ДАННЫЕ!$AR1726,"1"&amp;ДАННЫЕ!$AR1726,"00")&amp;"j"&amp;IF(ДАННЫЕ!$AM1726,"1"&amp;ДАННЫЕ!$AM1726,"00")&amp;"n"&amp;IF(ДАННЫЕ!$AN1726,"1"&amp;ДАННЫЕ!$AN1726,"00")&amp;"E"&amp;ДАННЫЕ!BI1726&amp;"L"&amp;ДАННЫЕ!AO1726&amp;"h"&amp;IF(ДАННЫЕ!$AU1726&gt;0,1,0)&amp;"v"&amp;IF(ДАННЫЕ!$AW1726&gt;0,1,0)&amp;"a"&amp;IF(ДАННЫЕ!$AS1726,"1"&amp;ДАННЫЕ!$AS1726,"00")&amp;"s"&amp;IF(ДАННЫЕ!$AT1726,"1"&amp;ДАННЫЕ!$AT1726,"00")&amp;"u"&amp;IF(ДАННЫЕ!$CJ1726&gt;0,1,0)&amp;"y"&amp;B1726&amp;"d"&amp;H1726&amp;"e"&amp;F1726&amp;G1726</f>
        <v>x0w00t00f00b00g00c00i00r00m00hS00hZ00p00k00z00j00n00ELh0v0a00s00u0y0de</v>
      </c>
      <c r="L1726" s="28" t="str">
        <f ca="1">ДАННЫЕ!$I1726&amp;"VN"&amp;IF(ДАННЫЕ!AW1726&gt;0,11,10)&amp;"CD"&amp;IF(ДАННЫЕ!BF1726&gt;500,16,IF(ДАННЫЕ!BF1726&gt;350,15,IF(ДАННЫЕ!BF1726&gt;=200,14,IF(ДАННЫЕ!BF1726&gt;=100,13,IF(ДАННЫЕ!BF1726&gt;=50,12,IF(ДАННЫЕ!BF1726&gt;0,11,10))))))&amp;"AR"&amp;IF(ДАННЫЕ!BX1726&gt;0,1,0)&amp;"GD"&amp;B1726&amp;"VV"&amp;IF(E1726&gt;=5,IF(E1726&lt;18,1,0),0)</f>
        <v>VN10CD10AR0GD0VV0</v>
      </c>
      <c r="M1726" s="28" t="str">
        <f>ДАННЫЕ!$I1726&amp;"b"&amp;ДАННЫЕ!$BI1726&amp;"r"&amp;ДАННЫЕ!$BJ1726&amp;"CD"&amp;IF(ДАННЫЕ!BF1726&gt;0,IF(ДАННЫЕ!BF1726&lt;200,1,IF(ДАННЫЕ!BF1726&lt;350,2,3)),0)&amp;"h"&amp;IF(ДАННЫЕ!$BK1726+ДАННЫЕ!$BL1726+ДАННЫЕ!$BM1726&gt;0,1,0)&amp;"x"&amp;ДАННЫЕ!$BK1726&amp;"y"&amp;ДАННЫЕ!$BL1726&amp;"z"&amp;ДАННЫЕ!$BM1726&amp;"c"&amp;IF(ДАННЫЕ!$BK1726+ДАННЫЕ!$BL1726+ДАННЫЕ!$BM1726=3,1,0)&amp;"a"&amp;IF(ДАННЫЕ!$BQ1726+ДАННЫЕ!$BR1726&gt;0,1,0)&amp;"d"&amp;ДАННЫЕ!$BQ1726&amp;"v"&amp;ДАННЫЕ!$BR1726&amp;"p"&amp;ДАННЫЕ!$BS1726&amp;"n"&amp;ДАННЫЕ!$BU1726&amp;"t"&amp;ДАННЫЕ!$BV1726&amp;"o"&amp;ДАННЫЕ!$BT1726&amp;"l"&amp;IF(ДАННЫЕ!$BN1726&gt;0,1,0)&amp;ДАННЫЕ!$BN1726&amp;"g"&amp;ДАННЫЕ!$BO1726&amp;"s"&amp;ДАННЫЕ!$BP1726&amp;"DZ"&amp;IF(ДАННЫЕ!B1726-ДАННЫЕ!G1726 &lt; 60,IF(ДАННЫЕ!B1726-ДАННЫЕ!G1726 &gt;= 0,1,0),0)&amp;"u"&amp;IF(ДАННЫЕ!$CJ1726&gt;0,1,0)</f>
        <v>brCD0h0xyzc0a0dvpntol0gsDZ1u0</v>
      </c>
      <c r="N1726" s="28" t="str">
        <f ca="1">ДАННЫЕ!$F1726&amp;ДАННЫЕ!$I1726&amp;"g"&amp;B1726&amp;"cf"&amp;D1726&amp;"a"&amp;IF(ДАННЫЕ!$BX1726&gt;0,1,0)&amp;IF(ДАННЫЕ!$BF1726&gt;500,1,IF(ДАННЫЕ!$BF1726&gt;350,2,IF(ДАННЫЕ!$BF1726&gt;=200,3,IF(ДАННЫЕ!$BF1726&gt;=100,4,IF(ДАННЫЕ!$BF1726&gt;=50,5,IF(ДАННЫЕ!$BF1726&lt;50,6,0))))))&amp;"AR"&amp;IF(DATEDIF(ДАННЫЕ!$BX1726,ДАННЫЕ!$F$1,"y")&gt;1,1,0)&amp;"VG"&amp;IF(ДАННЫЕ!$BH1726="0",1,0)&amp;"o"&amp;IF(T1726+ДАННЫЕ!$AF1726+ДАННЫЕ!$AG1726+ДАННЫЕ!$AH1726+ДАННЫЕ!$AI1726+ДАННЫЕ!$AJ1726+ДАННЫЕ!$AP1726+ДАННЫЕ!$AQ1726+ДАННЫЕ!$AR1726+ДАННЫЕ!$AU1726+ДАННЫЕ!$AW1726+ДАННЫЕ!$AS1726+ДАННЫЕ!$AT1726&gt;0,1,0)&amp;"x"&amp;ДАННЫЕ!$AG1726&amp;"p"&amp;IF(ДАННЫЕ!$BY1726&gt;0,1,0)&amp;"v"&amp;IF(ДАННЫЕ!$BZ1726&gt;0,1,0)&amp;"n"&amp;ДАННЫЕ!$CA1726&amp;"t"&amp;ДАННЫЕ!$AY1726&amp;"k"&amp;ДАННЫЕ!$CB1726&amp;"q"&amp;ДАННЫЕ!$CC1726&amp;"w"&amp;ДАННЫЕ!$CD1726&amp;"e"&amp;ДАННЫЕ!$CE1726&amp;"m"&amp;ДАННЫЕ!$CF1726&amp;"c"&amp;ДАННЫЕ!$CG1726&amp;"z"&amp;ДАННЫЕ!$CH1726&amp;"d"&amp;IF(H1726=4,1,0)&amp;"s"&amp;IF(ДАННЫЕ!$J1726=1,0,1)&amp;"u"&amp;IF(ДАННЫЕ!$CJ1726&gt;0,1,0)</f>
        <v>g0cf0a06AR1VG0o0xp0v0ntkqwemczd0s1u0</v>
      </c>
      <c r="O1726" s="28" t="str">
        <f>ДАННЫЕ!$I1726&amp;"g"&amp;B1726&amp;A1726&amp;"f"&amp;P1726&amp;"c"&amp;IF(ДАННЫЕ!$U1726&gt;0,1,0)&amp;"s"&amp;IF(ДАННЫЕ!$Q1726&gt;0,IF(YEAR(ДАННЫЕ!$F$1)=YEAR(ДАННЫЕ!$Q1726),IF(MONTH(ДАННЫЕ!$F$1)=MONTH(ДАННЫЕ!$Q1726),111,11),1),0)&amp;"i"&amp;IF(ДАННЫЕ!$R1726+ДАННЫЕ!$S1726+ДАННЫЕ!$T1726=0,0,1)&amp;"h"&amp;IF(ДАННЫЕ!$P1726&gt;0,1,0)&amp;"p"&amp;IF(ДАННЫЕ!$CI1726&gt;0,IF(YEAR(ДАННЫЕ!$F$1)=YEAR(ДАННЫЕ!$CI1726),IF(MONTH(ДАННЫЕ!$F$1)=MONTH(ДАННЫЕ!$CI1726),111,11),1),0)&amp;"d"&amp;IF(ДАННЫЕ!$CJ1726&gt;0,IF(YEAR(ДАННЫЕ!$F$1)=YEAR(ДАННЫЕ!$CJ1726),IF(MONTH(ДАННЫЕ!$F$1)=MONTH(ДАННЫЕ!$CJ1726),111,11),1),0)&amp;"o"&amp;IF(ДАННЫЕ!$CK1726&gt;0,IF(MONTH(ДАННЫЕ!$F$1)=MONTH(ДАННЫЕ!$CK1726),111,11),0)&amp;"v"&amp;IF(ДАННЫЕ!$BE1726&gt;0,IF(MONTH(ДАННЫЕ!$F$1)=MONTH(ДАННЫЕ!$BE1726),111,11),0)</f>
        <v>g00f0c0s0i0h0p0d0o0v0</v>
      </c>
      <c r="P1726" s="15">
        <f t="shared" si="83"/>
        <v>0</v>
      </c>
      <c r="Q1726" s="15">
        <f>IF(ДАННЫЕ!$F$1&gt;ДАННЫЕ!$N1726,IF(YEAR(ДАННЫЕ!$F$1)=YEAR(ДАННЫЕ!M1726),1,0),0)</f>
        <v>0</v>
      </c>
      <c r="R1726" s="15">
        <f>IF(ДАННЫЕ!$F$1&gt;ДАННЫЕ!$N1726,IF(YEAR(ДАННЫЕ!$F$1)=YEAR(ДАННЫЕ!N1726),1,0),0)</f>
        <v>0</v>
      </c>
      <c r="S1726" s="15">
        <f>IF(ДАННЫЕ!$AA1726="2А",1,IF(ДАННЫЕ!$AA1726="2Б",2,IF(ДАННЫЕ!$AA1726="2В",3,IF(ДАННЫЕ!$AA1726=3,4,IF(ДАННЫЕ!$AA1726="4А",5,IF(ДАННЫЕ!$AA1726="4Б",6,IF(ДАННЫЕ!$AA1726="4В",7,IF(ДАННЫЕ!$AA1726=5,8,0))))))))</f>
        <v>0</v>
      </c>
      <c r="T1726" s="15">
        <f>IF(OR(ДАННЫЕ!$AC1726=2,ДАННЫЕ!$AD1726=2,ДАННЫЕ!$AE1726=2),2,IF(OR(ДАННЫЕ!$AC1726=1,ДАННЫЕ!$AD1726=1,ДАННЫЕ!$AE1726=1),1,0))</f>
        <v>0</v>
      </c>
    </row>
    <row r="1727" spans="1:20" x14ac:dyDescent="0.2">
      <c r="A1727" s="78">
        <f>IF(B1727&gt;0,IF(MONTH(ДАННЫЕ!$F$1)=MONTH(ДАННЫЕ!$B1727),1,0),0)</f>
        <v>0</v>
      </c>
      <c r="B1727" s="14">
        <f>IF(ДАННЫЕ!$B1727&gt;0,IF(YEAR(ДАННЫЕ!$F$1)=YEAR(ДАННЫЕ!$B1727),1,0),0)</f>
        <v>0</v>
      </c>
      <c r="C1727" s="14">
        <f>IF(ДАННЫЕ!$CM1727&gt;0,IF(YEAR(ДАННЫЕ!$F$1)=YEAR(ДАННЫЕ!$CM1727),1,0),0)</f>
        <v>0</v>
      </c>
      <c r="D1727" s="14">
        <f>IF(ДАННЫЕ!$CJ1727&gt;0,IF(ДАННЫЕ!$CL1727&gt;ДАННЫЕ!$F$1,1,IF(ДАННЫЕ!$CL1727&gt;0,0,1)),0)</f>
        <v>0</v>
      </c>
      <c r="E1727" s="43" t="str">
        <f ca="1">IF(ДАННЫЕ!$F$1&gt;0,IF(ДАННЫЕ!$G1727&gt;0,DATEDIF(ДАННЫЕ!$G1727,ДАННЫЕ!$F$1,"y"),""),IF(ДАННЫЕ!$G1727&gt;0,DATEDIF(ДАННЫЕ!$G1727,TODAY(),"y"),""))</f>
        <v/>
      </c>
      <c r="F1727" s="43" t="str">
        <f xml:space="preserve"> IF(ДАННЫЕ!$F1727="М",IF(E1727&gt;=18,IF(E1727&lt;60,1,""),""),"")&amp;IF(ДАННЫЕ!$F1727="Ж",IF(E1727&gt;=18,IF(E1727&lt;55,1,""),""),"")</f>
        <v/>
      </c>
      <c r="G1727" s="43" t="str">
        <f xml:space="preserve"> IF(ДАННЫЕ!$F1727="М",IF(E1727&gt;=60,2,""),"")&amp;IF(ДАННЫЕ!$F1727="Ж",IF(E1727&gt;=55,2,""),"")</f>
        <v/>
      </c>
      <c r="H1727" s="43" t="str">
        <f t="shared" ca="1" si="81"/>
        <v/>
      </c>
      <c r="I1727" s="43" t="str">
        <f t="shared" ca="1" si="82"/>
        <v>03</v>
      </c>
      <c r="J1727" s="28" t="str">
        <f ca="1">ДАННЫЕ!$F1727&amp;H1727&amp;I1727&amp;ДАННЫЕ!$I1727&amp;"m"&amp;IF(ДАННЫЕ!$I1727&gt;0,IF(ДАННЫЕ!$J1727&gt;0,0,1),"")&amp;"f"&amp;IF(ДАННЫЕ!$R1727&gt;0,IF(YEAR(ДАННЫЕ!$F$1)=YEAR(ДАННЫЕ!$R1727),1,0),0)&amp;"z"&amp;ДАННЫЕ!$R1727&amp;"p"&amp;ДАННЫЕ!$S1727&amp;"i"&amp;ДАННЫЕ!$T1727&amp;"h"&amp;ДАННЫЕ!$K1727&amp;"be"&amp;ДАННЫЕ!$BI1727&amp;"CD"&amp;IF(ДАННЫЕ!BF1727&gt;500,4,IF(ДАННЫЕ!BF1727&gt;350,3,IF(ДАННЫЕ!BF1727&gt;200,2,IF(ДАННЫЕ!BF1727&gt;0,1,0))))&amp;"g"&amp;B1727&amp;"d"&amp;H1727&amp;"l"&amp;ДАННЫЕ!AT1727&amp;"a"&amp;ДАННЫЕ!$V1727&amp;"v"&amp;R1727&amp;"k"&amp;ДАННЫЕ!$U1727&amp;"s"&amp;ДАННЫЕ!$Y1727&amp;"t"&amp;ДАННЫЕ!$X1727&amp;"b"&amp;IF(ДАННЫЕ!$Q1727&gt;1,1,0)&amp;"PP"&amp;ДАННЫЕ!Z1727&amp;"c"&amp;S1727&amp;"x"&amp;IF(ДАННЫЕ!$BY1727&gt;0,IF(YEAR(ДАННЫЕ!$F$1)=YEAR(ДАННЫЕ!$BY1727),1,0),0)&amp;"n"&amp;IF(ДАННЫЕ!$BZ1727&gt;0,IF(YEAR(ДАННЫЕ!$F$1)=YEAR(ДАННЫЕ!$BZ1727),1,0),0)&amp;"u"&amp;D1727&amp;"z"&amp;IF(ДАННЫЕ!$CL1727&gt;0,IF(YEAR(ДАННЫЕ!$F$1)&gt;YEAR(ДАННЫЕ!$CL1727),11,12),0)</f>
        <v>03mf0zpihbeCD0g0dlav0kstb0PPc0x0n0u0z0</v>
      </c>
      <c r="K1727" s="28" t="str">
        <f ca="1">ДАННЫЕ!$I1727&amp;"x"&amp;B1727&amp;"w"&amp;IF(T1727+ДАННЫЕ!AD1727+ДАННЫЕ!AE1727+ДАННЫЕ!AF1727+ДАННЫЕ!AG1727+ДАННЫЕ!AH1727+ДАННЫЕ!$AL1727+ДАННЫЕ!AI1727+ДАННЫЕ!AJ1727+ДАННЫЕ!AK1727+ДАННЫЕ!AP1727+ДАННЫЕ!AQ1727+ДАННЫЕ!AR1727+ДАННЫЕ!$AM1727+ДАННЫЕ!$AN1727+ДАННЫЕ!AS1727+ДАННЫЕ!AT1727&gt;0,1,0)&amp;IF(OR(T1727=2,ДАННЫЕ!AD1727=2,ДАННЫЕ!AE1727=2,ДАННЫЕ!AF1727=2,ДАННЫЕ!AG1727=2,ДАННЫЕ!AH1727=2,ДАННЫЕ!$AL1727=2,ДАННЫЕ!AI1727=2,ДАННЫЕ!AJ1727=2,ДАННЫЕ!AK1727=2,ДАННЫЕ!AP1727=2,ДАННЫЕ!AQ1727=2,ДАННЫЕ!AR1727=2,ДАННЫЕ!$AM1727=2,ДАННЫЕ!$AN1727=2,ДАННЫЕ!AS1727=2,ДАННЫЕ!AT1727=2),2,0)&amp;"t"&amp;IF(T1727&gt;0,"1"&amp;T1727,"00")&amp;"f"&amp;IF(ДАННЫЕ!$AC1727,"1"&amp;ДАННЫЕ!$AC1727,"00")&amp;"b"&amp;IF(ДАННЫЕ!$AD1727,"1"&amp;ДАННЫЕ!$AD1727,"00")&amp;"g"&amp;IF(ДАННЫЕ!$AF1727,"1"&amp;ДАННЫЕ!$AF1727,"00")&amp;"c"&amp;IF(ДАННЫЕ!$AG1727,"1"&amp;ДАННЫЕ!$AG1727,"00")&amp;"i"&amp;IF(ДАННЫЕ!$AH1727,"1"&amp;ДАННЫЕ!$AH1727,"00")&amp;"r"&amp;IF(ДАННЫЕ!$AL1727,"1"&amp;ДАННЫЕ!$AL1727,"00")&amp;"m"&amp;IF(ДАННЫЕ!$AI1727,"1"&amp;ДАННЫЕ!$AI1727,"00")&amp;"hS"&amp;IF(ДАННЫЕ!$AJ1727,"1"&amp;ДАННЫЕ!$AJ1727,"00")&amp;"hZ"&amp;IF(ДАННЫЕ!$AK1727,"1"&amp;ДАННЫЕ!$AK1727,"00")&amp;"p"&amp;IF(ДАННЫЕ!$AP1727,"1"&amp;ДАННЫЕ!$AP1727,"00")&amp;"k"&amp;IF(ДАННЫЕ!$AQ1727,"1"&amp;ДАННЫЕ!$AQ1727,"00")&amp;"z"&amp;IF(ДАННЫЕ!$AR1727,"1"&amp;ДАННЫЕ!$AR1727,"00")&amp;"j"&amp;IF(ДАННЫЕ!$AM1727,"1"&amp;ДАННЫЕ!$AM1727,"00")&amp;"n"&amp;IF(ДАННЫЕ!$AN1727,"1"&amp;ДАННЫЕ!$AN1727,"00")&amp;"E"&amp;ДАННЫЕ!BI1727&amp;"L"&amp;ДАННЫЕ!AO1727&amp;"h"&amp;IF(ДАННЫЕ!$AU1727&gt;0,1,0)&amp;"v"&amp;IF(ДАННЫЕ!$AW1727&gt;0,1,0)&amp;"a"&amp;IF(ДАННЫЕ!$AS1727,"1"&amp;ДАННЫЕ!$AS1727,"00")&amp;"s"&amp;IF(ДАННЫЕ!$AT1727,"1"&amp;ДАННЫЕ!$AT1727,"00")&amp;"u"&amp;IF(ДАННЫЕ!$CJ1727&gt;0,1,0)&amp;"y"&amp;B1727&amp;"d"&amp;H1727&amp;"e"&amp;F1727&amp;G1727</f>
        <v>x0w00t00f00b00g00c00i00r00m00hS00hZ00p00k00z00j00n00ELh0v0a00s00u0y0de</v>
      </c>
      <c r="L1727" s="28" t="str">
        <f ca="1">ДАННЫЕ!$I1727&amp;"VN"&amp;IF(ДАННЫЕ!AW1727&gt;0,11,10)&amp;"CD"&amp;IF(ДАННЫЕ!BF1727&gt;500,16,IF(ДАННЫЕ!BF1727&gt;350,15,IF(ДАННЫЕ!BF1727&gt;=200,14,IF(ДАННЫЕ!BF1727&gt;=100,13,IF(ДАННЫЕ!BF1727&gt;=50,12,IF(ДАННЫЕ!BF1727&gt;0,11,10))))))&amp;"AR"&amp;IF(ДАННЫЕ!BX1727&gt;0,1,0)&amp;"GD"&amp;B1727&amp;"VV"&amp;IF(E1727&gt;=5,IF(E1727&lt;18,1,0),0)</f>
        <v>VN10CD10AR0GD0VV0</v>
      </c>
      <c r="M1727" s="28" t="str">
        <f>ДАННЫЕ!$I1727&amp;"b"&amp;ДАННЫЕ!$BI1727&amp;"r"&amp;ДАННЫЕ!$BJ1727&amp;"CD"&amp;IF(ДАННЫЕ!BF1727&gt;0,IF(ДАННЫЕ!BF1727&lt;200,1,IF(ДАННЫЕ!BF1727&lt;350,2,3)),0)&amp;"h"&amp;IF(ДАННЫЕ!$BK1727+ДАННЫЕ!$BL1727+ДАННЫЕ!$BM1727&gt;0,1,0)&amp;"x"&amp;ДАННЫЕ!$BK1727&amp;"y"&amp;ДАННЫЕ!$BL1727&amp;"z"&amp;ДАННЫЕ!$BM1727&amp;"c"&amp;IF(ДАННЫЕ!$BK1727+ДАННЫЕ!$BL1727+ДАННЫЕ!$BM1727=3,1,0)&amp;"a"&amp;IF(ДАННЫЕ!$BQ1727+ДАННЫЕ!$BR1727&gt;0,1,0)&amp;"d"&amp;ДАННЫЕ!$BQ1727&amp;"v"&amp;ДАННЫЕ!$BR1727&amp;"p"&amp;ДАННЫЕ!$BS1727&amp;"n"&amp;ДАННЫЕ!$BU1727&amp;"t"&amp;ДАННЫЕ!$BV1727&amp;"o"&amp;ДАННЫЕ!$BT1727&amp;"l"&amp;IF(ДАННЫЕ!$BN1727&gt;0,1,0)&amp;ДАННЫЕ!$BN1727&amp;"g"&amp;ДАННЫЕ!$BO1727&amp;"s"&amp;ДАННЫЕ!$BP1727&amp;"DZ"&amp;IF(ДАННЫЕ!B1727-ДАННЫЕ!G1727 &lt; 60,IF(ДАННЫЕ!B1727-ДАННЫЕ!G1727 &gt;= 0,1,0),0)&amp;"u"&amp;IF(ДАННЫЕ!$CJ1727&gt;0,1,0)</f>
        <v>brCD0h0xyzc0a0dvpntol0gsDZ1u0</v>
      </c>
      <c r="N1727" s="28" t="str">
        <f ca="1">ДАННЫЕ!$F1727&amp;ДАННЫЕ!$I1727&amp;"g"&amp;B1727&amp;"cf"&amp;D1727&amp;"a"&amp;IF(ДАННЫЕ!$BX1727&gt;0,1,0)&amp;IF(ДАННЫЕ!$BF1727&gt;500,1,IF(ДАННЫЕ!$BF1727&gt;350,2,IF(ДАННЫЕ!$BF1727&gt;=200,3,IF(ДАННЫЕ!$BF1727&gt;=100,4,IF(ДАННЫЕ!$BF1727&gt;=50,5,IF(ДАННЫЕ!$BF1727&lt;50,6,0))))))&amp;"AR"&amp;IF(DATEDIF(ДАННЫЕ!$BX1727,ДАННЫЕ!$F$1,"y")&gt;1,1,0)&amp;"VG"&amp;IF(ДАННЫЕ!$BH1727="0",1,0)&amp;"o"&amp;IF(T1727+ДАННЫЕ!$AF1727+ДАННЫЕ!$AG1727+ДАННЫЕ!$AH1727+ДАННЫЕ!$AI1727+ДАННЫЕ!$AJ1727+ДАННЫЕ!$AP1727+ДАННЫЕ!$AQ1727+ДАННЫЕ!$AR1727+ДАННЫЕ!$AU1727+ДАННЫЕ!$AW1727+ДАННЫЕ!$AS1727+ДАННЫЕ!$AT1727&gt;0,1,0)&amp;"x"&amp;ДАННЫЕ!$AG1727&amp;"p"&amp;IF(ДАННЫЕ!$BY1727&gt;0,1,0)&amp;"v"&amp;IF(ДАННЫЕ!$BZ1727&gt;0,1,0)&amp;"n"&amp;ДАННЫЕ!$CA1727&amp;"t"&amp;ДАННЫЕ!$AY1727&amp;"k"&amp;ДАННЫЕ!$CB1727&amp;"q"&amp;ДАННЫЕ!$CC1727&amp;"w"&amp;ДАННЫЕ!$CD1727&amp;"e"&amp;ДАННЫЕ!$CE1727&amp;"m"&amp;ДАННЫЕ!$CF1727&amp;"c"&amp;ДАННЫЕ!$CG1727&amp;"z"&amp;ДАННЫЕ!$CH1727&amp;"d"&amp;IF(H1727=4,1,0)&amp;"s"&amp;IF(ДАННЫЕ!$J1727=1,0,1)&amp;"u"&amp;IF(ДАННЫЕ!$CJ1727&gt;0,1,0)</f>
        <v>g0cf0a06AR1VG0o0xp0v0ntkqwemczd0s1u0</v>
      </c>
      <c r="O1727" s="28" t="str">
        <f>ДАННЫЕ!$I1727&amp;"g"&amp;B1727&amp;A1727&amp;"f"&amp;P1727&amp;"c"&amp;IF(ДАННЫЕ!$U1727&gt;0,1,0)&amp;"s"&amp;IF(ДАННЫЕ!$Q1727&gt;0,IF(YEAR(ДАННЫЕ!$F$1)=YEAR(ДАННЫЕ!$Q1727),IF(MONTH(ДАННЫЕ!$F$1)=MONTH(ДАННЫЕ!$Q1727),111,11),1),0)&amp;"i"&amp;IF(ДАННЫЕ!$R1727+ДАННЫЕ!$S1727+ДАННЫЕ!$T1727=0,0,1)&amp;"h"&amp;IF(ДАННЫЕ!$P1727&gt;0,1,0)&amp;"p"&amp;IF(ДАННЫЕ!$CI1727&gt;0,IF(YEAR(ДАННЫЕ!$F$1)=YEAR(ДАННЫЕ!$CI1727),IF(MONTH(ДАННЫЕ!$F$1)=MONTH(ДАННЫЕ!$CI1727),111,11),1),0)&amp;"d"&amp;IF(ДАННЫЕ!$CJ1727&gt;0,IF(YEAR(ДАННЫЕ!$F$1)=YEAR(ДАННЫЕ!$CJ1727),IF(MONTH(ДАННЫЕ!$F$1)=MONTH(ДАННЫЕ!$CJ1727),111,11),1),0)&amp;"o"&amp;IF(ДАННЫЕ!$CK1727&gt;0,IF(MONTH(ДАННЫЕ!$F$1)=MONTH(ДАННЫЕ!$CK1727),111,11),0)&amp;"v"&amp;IF(ДАННЫЕ!$BE1727&gt;0,IF(MONTH(ДАННЫЕ!$F$1)=MONTH(ДАННЫЕ!$BE1727),111,11),0)</f>
        <v>g00f0c0s0i0h0p0d0o0v0</v>
      </c>
      <c r="P1727" s="15">
        <f t="shared" si="83"/>
        <v>0</v>
      </c>
      <c r="Q1727" s="15">
        <f>IF(ДАННЫЕ!$F$1&gt;ДАННЫЕ!$N1727,IF(YEAR(ДАННЫЕ!$F$1)=YEAR(ДАННЫЕ!M1727),1,0),0)</f>
        <v>0</v>
      </c>
      <c r="R1727" s="15">
        <f>IF(ДАННЫЕ!$F$1&gt;ДАННЫЕ!$N1727,IF(YEAR(ДАННЫЕ!$F$1)=YEAR(ДАННЫЕ!N1727),1,0),0)</f>
        <v>0</v>
      </c>
      <c r="S1727" s="15">
        <f>IF(ДАННЫЕ!$AA1727="2А",1,IF(ДАННЫЕ!$AA1727="2Б",2,IF(ДАННЫЕ!$AA1727="2В",3,IF(ДАННЫЕ!$AA1727=3,4,IF(ДАННЫЕ!$AA1727="4А",5,IF(ДАННЫЕ!$AA1727="4Б",6,IF(ДАННЫЕ!$AA1727="4В",7,IF(ДАННЫЕ!$AA1727=5,8,0))))))))</f>
        <v>0</v>
      </c>
      <c r="T1727" s="15">
        <f>IF(OR(ДАННЫЕ!$AC1727=2,ДАННЫЕ!$AD1727=2,ДАННЫЕ!$AE1727=2),2,IF(OR(ДАННЫЕ!$AC1727=1,ДАННЫЕ!$AD1727=1,ДАННЫЕ!$AE1727=1),1,0))</f>
        <v>0</v>
      </c>
    </row>
    <row r="1728" spans="1:20" x14ac:dyDescent="0.2">
      <c r="A1728" s="78">
        <f>IF(B1728&gt;0,IF(MONTH(ДАННЫЕ!$F$1)=MONTH(ДАННЫЕ!$B1728),1,0),0)</f>
        <v>0</v>
      </c>
      <c r="B1728" s="14">
        <f>IF(ДАННЫЕ!$B1728&gt;0,IF(YEAR(ДАННЫЕ!$F$1)=YEAR(ДАННЫЕ!$B1728),1,0),0)</f>
        <v>0</v>
      </c>
      <c r="C1728" s="14">
        <f>IF(ДАННЫЕ!$CM1728&gt;0,IF(YEAR(ДАННЫЕ!$F$1)=YEAR(ДАННЫЕ!$CM1728),1,0),0)</f>
        <v>0</v>
      </c>
      <c r="D1728" s="14">
        <f>IF(ДАННЫЕ!$CJ1728&gt;0,IF(ДАННЫЕ!$CL1728&gt;ДАННЫЕ!$F$1,1,IF(ДАННЫЕ!$CL1728&gt;0,0,1)),0)</f>
        <v>0</v>
      </c>
      <c r="E1728" s="43" t="str">
        <f ca="1">IF(ДАННЫЕ!$F$1&gt;0,IF(ДАННЫЕ!$G1728&gt;0,DATEDIF(ДАННЫЕ!$G1728,ДАННЫЕ!$F$1,"y"),""),IF(ДАННЫЕ!$G1728&gt;0,DATEDIF(ДАННЫЕ!$G1728,TODAY(),"y"),""))</f>
        <v/>
      </c>
      <c r="F1728" s="43" t="str">
        <f xml:space="preserve"> IF(ДАННЫЕ!$F1728="М",IF(E1728&gt;=18,IF(E1728&lt;60,1,""),""),"")&amp;IF(ДАННЫЕ!$F1728="Ж",IF(E1728&gt;=18,IF(E1728&lt;55,1,""),""),"")</f>
        <v/>
      </c>
      <c r="G1728" s="43" t="str">
        <f xml:space="preserve"> IF(ДАННЫЕ!$F1728="М",IF(E1728&gt;=60,2,""),"")&amp;IF(ДАННЫЕ!$F1728="Ж",IF(E1728&gt;=55,2,""),"")</f>
        <v/>
      </c>
      <c r="H1728" s="43" t="str">
        <f t="shared" ca="1" si="81"/>
        <v/>
      </c>
      <c r="I1728" s="43" t="str">
        <f t="shared" ca="1" si="82"/>
        <v>03</v>
      </c>
      <c r="J1728" s="28" t="str">
        <f ca="1">ДАННЫЕ!$F1728&amp;H1728&amp;I1728&amp;ДАННЫЕ!$I1728&amp;"m"&amp;IF(ДАННЫЕ!$I1728&gt;0,IF(ДАННЫЕ!$J1728&gt;0,0,1),"")&amp;"f"&amp;IF(ДАННЫЕ!$R1728&gt;0,IF(YEAR(ДАННЫЕ!$F$1)=YEAR(ДАННЫЕ!$R1728),1,0),0)&amp;"z"&amp;ДАННЫЕ!$R1728&amp;"p"&amp;ДАННЫЕ!$S1728&amp;"i"&amp;ДАННЫЕ!$T1728&amp;"h"&amp;ДАННЫЕ!$K1728&amp;"be"&amp;ДАННЫЕ!$BI1728&amp;"CD"&amp;IF(ДАННЫЕ!BF1728&gt;500,4,IF(ДАННЫЕ!BF1728&gt;350,3,IF(ДАННЫЕ!BF1728&gt;200,2,IF(ДАННЫЕ!BF1728&gt;0,1,0))))&amp;"g"&amp;B1728&amp;"d"&amp;H1728&amp;"l"&amp;ДАННЫЕ!AT1728&amp;"a"&amp;ДАННЫЕ!$V1728&amp;"v"&amp;R1728&amp;"k"&amp;ДАННЫЕ!$U1728&amp;"s"&amp;ДАННЫЕ!$Y1728&amp;"t"&amp;ДАННЫЕ!$X1728&amp;"b"&amp;IF(ДАННЫЕ!$Q1728&gt;1,1,0)&amp;"PP"&amp;ДАННЫЕ!Z1728&amp;"c"&amp;S1728&amp;"x"&amp;IF(ДАННЫЕ!$BY1728&gt;0,IF(YEAR(ДАННЫЕ!$F$1)=YEAR(ДАННЫЕ!$BY1728),1,0),0)&amp;"n"&amp;IF(ДАННЫЕ!$BZ1728&gt;0,IF(YEAR(ДАННЫЕ!$F$1)=YEAR(ДАННЫЕ!$BZ1728),1,0),0)&amp;"u"&amp;D1728&amp;"z"&amp;IF(ДАННЫЕ!$CL1728&gt;0,IF(YEAR(ДАННЫЕ!$F$1)&gt;YEAR(ДАННЫЕ!$CL1728),11,12),0)</f>
        <v>03mf0zpihbeCD0g0dlav0kstb0PPc0x0n0u0z0</v>
      </c>
      <c r="K1728" s="28" t="str">
        <f ca="1">ДАННЫЕ!$I1728&amp;"x"&amp;B1728&amp;"w"&amp;IF(T1728+ДАННЫЕ!AD1728+ДАННЫЕ!AE1728+ДАННЫЕ!AF1728+ДАННЫЕ!AG1728+ДАННЫЕ!AH1728+ДАННЫЕ!$AL1728+ДАННЫЕ!AI1728+ДАННЫЕ!AJ1728+ДАННЫЕ!AK1728+ДАННЫЕ!AP1728+ДАННЫЕ!AQ1728+ДАННЫЕ!AR1728+ДАННЫЕ!$AM1728+ДАННЫЕ!$AN1728+ДАННЫЕ!AS1728+ДАННЫЕ!AT1728&gt;0,1,0)&amp;IF(OR(T1728=2,ДАННЫЕ!AD1728=2,ДАННЫЕ!AE1728=2,ДАННЫЕ!AF1728=2,ДАННЫЕ!AG1728=2,ДАННЫЕ!AH1728=2,ДАННЫЕ!$AL1728=2,ДАННЫЕ!AI1728=2,ДАННЫЕ!AJ1728=2,ДАННЫЕ!AK1728=2,ДАННЫЕ!AP1728=2,ДАННЫЕ!AQ1728=2,ДАННЫЕ!AR1728=2,ДАННЫЕ!$AM1728=2,ДАННЫЕ!$AN1728=2,ДАННЫЕ!AS1728=2,ДАННЫЕ!AT1728=2),2,0)&amp;"t"&amp;IF(T1728&gt;0,"1"&amp;T1728,"00")&amp;"f"&amp;IF(ДАННЫЕ!$AC1728,"1"&amp;ДАННЫЕ!$AC1728,"00")&amp;"b"&amp;IF(ДАННЫЕ!$AD1728,"1"&amp;ДАННЫЕ!$AD1728,"00")&amp;"g"&amp;IF(ДАННЫЕ!$AF1728,"1"&amp;ДАННЫЕ!$AF1728,"00")&amp;"c"&amp;IF(ДАННЫЕ!$AG1728,"1"&amp;ДАННЫЕ!$AG1728,"00")&amp;"i"&amp;IF(ДАННЫЕ!$AH1728,"1"&amp;ДАННЫЕ!$AH1728,"00")&amp;"r"&amp;IF(ДАННЫЕ!$AL1728,"1"&amp;ДАННЫЕ!$AL1728,"00")&amp;"m"&amp;IF(ДАННЫЕ!$AI1728,"1"&amp;ДАННЫЕ!$AI1728,"00")&amp;"hS"&amp;IF(ДАННЫЕ!$AJ1728,"1"&amp;ДАННЫЕ!$AJ1728,"00")&amp;"hZ"&amp;IF(ДАННЫЕ!$AK1728,"1"&amp;ДАННЫЕ!$AK1728,"00")&amp;"p"&amp;IF(ДАННЫЕ!$AP1728,"1"&amp;ДАННЫЕ!$AP1728,"00")&amp;"k"&amp;IF(ДАННЫЕ!$AQ1728,"1"&amp;ДАННЫЕ!$AQ1728,"00")&amp;"z"&amp;IF(ДАННЫЕ!$AR1728,"1"&amp;ДАННЫЕ!$AR1728,"00")&amp;"j"&amp;IF(ДАННЫЕ!$AM1728,"1"&amp;ДАННЫЕ!$AM1728,"00")&amp;"n"&amp;IF(ДАННЫЕ!$AN1728,"1"&amp;ДАННЫЕ!$AN1728,"00")&amp;"E"&amp;ДАННЫЕ!BI1728&amp;"L"&amp;ДАННЫЕ!AO1728&amp;"h"&amp;IF(ДАННЫЕ!$AU1728&gt;0,1,0)&amp;"v"&amp;IF(ДАННЫЕ!$AW1728&gt;0,1,0)&amp;"a"&amp;IF(ДАННЫЕ!$AS1728,"1"&amp;ДАННЫЕ!$AS1728,"00")&amp;"s"&amp;IF(ДАННЫЕ!$AT1728,"1"&amp;ДАННЫЕ!$AT1728,"00")&amp;"u"&amp;IF(ДАННЫЕ!$CJ1728&gt;0,1,0)&amp;"y"&amp;B1728&amp;"d"&amp;H1728&amp;"e"&amp;F1728&amp;G1728</f>
        <v>x0w00t00f00b00g00c00i00r00m00hS00hZ00p00k00z00j00n00ELh0v0a00s00u0y0de</v>
      </c>
      <c r="L1728" s="28" t="str">
        <f ca="1">ДАННЫЕ!$I1728&amp;"VN"&amp;IF(ДАННЫЕ!AW1728&gt;0,11,10)&amp;"CD"&amp;IF(ДАННЫЕ!BF1728&gt;500,16,IF(ДАННЫЕ!BF1728&gt;350,15,IF(ДАННЫЕ!BF1728&gt;=200,14,IF(ДАННЫЕ!BF1728&gt;=100,13,IF(ДАННЫЕ!BF1728&gt;=50,12,IF(ДАННЫЕ!BF1728&gt;0,11,10))))))&amp;"AR"&amp;IF(ДАННЫЕ!BX1728&gt;0,1,0)&amp;"GD"&amp;B1728&amp;"VV"&amp;IF(E1728&gt;=5,IF(E1728&lt;18,1,0),0)</f>
        <v>VN10CD10AR0GD0VV0</v>
      </c>
      <c r="M1728" s="28" t="str">
        <f>ДАННЫЕ!$I1728&amp;"b"&amp;ДАННЫЕ!$BI1728&amp;"r"&amp;ДАННЫЕ!$BJ1728&amp;"CD"&amp;IF(ДАННЫЕ!BF1728&gt;0,IF(ДАННЫЕ!BF1728&lt;200,1,IF(ДАННЫЕ!BF1728&lt;350,2,3)),0)&amp;"h"&amp;IF(ДАННЫЕ!$BK1728+ДАННЫЕ!$BL1728+ДАННЫЕ!$BM1728&gt;0,1,0)&amp;"x"&amp;ДАННЫЕ!$BK1728&amp;"y"&amp;ДАННЫЕ!$BL1728&amp;"z"&amp;ДАННЫЕ!$BM1728&amp;"c"&amp;IF(ДАННЫЕ!$BK1728+ДАННЫЕ!$BL1728+ДАННЫЕ!$BM1728=3,1,0)&amp;"a"&amp;IF(ДАННЫЕ!$BQ1728+ДАННЫЕ!$BR1728&gt;0,1,0)&amp;"d"&amp;ДАННЫЕ!$BQ1728&amp;"v"&amp;ДАННЫЕ!$BR1728&amp;"p"&amp;ДАННЫЕ!$BS1728&amp;"n"&amp;ДАННЫЕ!$BU1728&amp;"t"&amp;ДАННЫЕ!$BV1728&amp;"o"&amp;ДАННЫЕ!$BT1728&amp;"l"&amp;IF(ДАННЫЕ!$BN1728&gt;0,1,0)&amp;ДАННЫЕ!$BN1728&amp;"g"&amp;ДАННЫЕ!$BO1728&amp;"s"&amp;ДАННЫЕ!$BP1728&amp;"DZ"&amp;IF(ДАННЫЕ!B1728-ДАННЫЕ!G1728 &lt; 60,IF(ДАННЫЕ!B1728-ДАННЫЕ!G1728 &gt;= 0,1,0),0)&amp;"u"&amp;IF(ДАННЫЕ!$CJ1728&gt;0,1,0)</f>
        <v>brCD0h0xyzc0a0dvpntol0gsDZ1u0</v>
      </c>
      <c r="N1728" s="28" t="str">
        <f ca="1">ДАННЫЕ!$F1728&amp;ДАННЫЕ!$I1728&amp;"g"&amp;B1728&amp;"cf"&amp;D1728&amp;"a"&amp;IF(ДАННЫЕ!$BX1728&gt;0,1,0)&amp;IF(ДАННЫЕ!$BF1728&gt;500,1,IF(ДАННЫЕ!$BF1728&gt;350,2,IF(ДАННЫЕ!$BF1728&gt;=200,3,IF(ДАННЫЕ!$BF1728&gt;=100,4,IF(ДАННЫЕ!$BF1728&gt;=50,5,IF(ДАННЫЕ!$BF1728&lt;50,6,0))))))&amp;"AR"&amp;IF(DATEDIF(ДАННЫЕ!$BX1728,ДАННЫЕ!$F$1,"y")&gt;1,1,0)&amp;"VG"&amp;IF(ДАННЫЕ!$BH1728="0",1,0)&amp;"o"&amp;IF(T1728+ДАННЫЕ!$AF1728+ДАННЫЕ!$AG1728+ДАННЫЕ!$AH1728+ДАННЫЕ!$AI1728+ДАННЫЕ!$AJ1728+ДАННЫЕ!$AP1728+ДАННЫЕ!$AQ1728+ДАННЫЕ!$AR1728+ДАННЫЕ!$AU1728+ДАННЫЕ!$AW1728+ДАННЫЕ!$AS1728+ДАННЫЕ!$AT1728&gt;0,1,0)&amp;"x"&amp;ДАННЫЕ!$AG1728&amp;"p"&amp;IF(ДАННЫЕ!$BY1728&gt;0,1,0)&amp;"v"&amp;IF(ДАННЫЕ!$BZ1728&gt;0,1,0)&amp;"n"&amp;ДАННЫЕ!$CA1728&amp;"t"&amp;ДАННЫЕ!$AY1728&amp;"k"&amp;ДАННЫЕ!$CB1728&amp;"q"&amp;ДАННЫЕ!$CC1728&amp;"w"&amp;ДАННЫЕ!$CD1728&amp;"e"&amp;ДАННЫЕ!$CE1728&amp;"m"&amp;ДАННЫЕ!$CF1728&amp;"c"&amp;ДАННЫЕ!$CG1728&amp;"z"&amp;ДАННЫЕ!$CH1728&amp;"d"&amp;IF(H1728=4,1,0)&amp;"s"&amp;IF(ДАННЫЕ!$J1728=1,0,1)&amp;"u"&amp;IF(ДАННЫЕ!$CJ1728&gt;0,1,0)</f>
        <v>g0cf0a06AR1VG0o0xp0v0ntkqwemczd0s1u0</v>
      </c>
      <c r="O1728" s="28" t="str">
        <f>ДАННЫЕ!$I1728&amp;"g"&amp;B1728&amp;A1728&amp;"f"&amp;P1728&amp;"c"&amp;IF(ДАННЫЕ!$U1728&gt;0,1,0)&amp;"s"&amp;IF(ДАННЫЕ!$Q1728&gt;0,IF(YEAR(ДАННЫЕ!$F$1)=YEAR(ДАННЫЕ!$Q1728),IF(MONTH(ДАННЫЕ!$F$1)=MONTH(ДАННЫЕ!$Q1728),111,11),1),0)&amp;"i"&amp;IF(ДАННЫЕ!$R1728+ДАННЫЕ!$S1728+ДАННЫЕ!$T1728=0,0,1)&amp;"h"&amp;IF(ДАННЫЕ!$P1728&gt;0,1,0)&amp;"p"&amp;IF(ДАННЫЕ!$CI1728&gt;0,IF(YEAR(ДАННЫЕ!$F$1)=YEAR(ДАННЫЕ!$CI1728),IF(MONTH(ДАННЫЕ!$F$1)=MONTH(ДАННЫЕ!$CI1728),111,11),1),0)&amp;"d"&amp;IF(ДАННЫЕ!$CJ1728&gt;0,IF(YEAR(ДАННЫЕ!$F$1)=YEAR(ДАННЫЕ!$CJ1728),IF(MONTH(ДАННЫЕ!$F$1)=MONTH(ДАННЫЕ!$CJ1728),111,11),1),0)&amp;"o"&amp;IF(ДАННЫЕ!$CK1728&gt;0,IF(MONTH(ДАННЫЕ!$F$1)=MONTH(ДАННЫЕ!$CK1728),111,11),0)&amp;"v"&amp;IF(ДАННЫЕ!$BE1728&gt;0,IF(MONTH(ДАННЫЕ!$F$1)=MONTH(ДАННЫЕ!$BE1728),111,11),0)</f>
        <v>g00f0c0s0i0h0p0d0o0v0</v>
      </c>
      <c r="P1728" s="15">
        <f t="shared" si="83"/>
        <v>0</v>
      </c>
      <c r="Q1728" s="15">
        <f>IF(ДАННЫЕ!$F$1&gt;ДАННЫЕ!$N1728,IF(YEAR(ДАННЫЕ!$F$1)=YEAR(ДАННЫЕ!M1728),1,0),0)</f>
        <v>0</v>
      </c>
      <c r="R1728" s="15">
        <f>IF(ДАННЫЕ!$F$1&gt;ДАННЫЕ!$N1728,IF(YEAR(ДАННЫЕ!$F$1)=YEAR(ДАННЫЕ!N1728),1,0),0)</f>
        <v>0</v>
      </c>
      <c r="S1728" s="15">
        <f>IF(ДАННЫЕ!$AA1728="2А",1,IF(ДАННЫЕ!$AA1728="2Б",2,IF(ДАННЫЕ!$AA1728="2В",3,IF(ДАННЫЕ!$AA1728=3,4,IF(ДАННЫЕ!$AA1728="4А",5,IF(ДАННЫЕ!$AA1728="4Б",6,IF(ДАННЫЕ!$AA1728="4В",7,IF(ДАННЫЕ!$AA1728=5,8,0))))))))</f>
        <v>0</v>
      </c>
      <c r="T1728" s="15">
        <f>IF(OR(ДАННЫЕ!$AC1728=2,ДАННЫЕ!$AD1728=2,ДАННЫЕ!$AE1728=2),2,IF(OR(ДАННЫЕ!$AC1728=1,ДАННЫЕ!$AD1728=1,ДАННЫЕ!$AE1728=1),1,0))</f>
        <v>0</v>
      </c>
    </row>
    <row r="1729" spans="1:20" x14ac:dyDescent="0.2">
      <c r="A1729" s="78">
        <f>IF(B1729&gt;0,IF(MONTH(ДАННЫЕ!$F$1)=MONTH(ДАННЫЕ!$B1729),1,0),0)</f>
        <v>0</v>
      </c>
      <c r="B1729" s="14">
        <f>IF(ДАННЫЕ!$B1729&gt;0,IF(YEAR(ДАННЫЕ!$F$1)=YEAR(ДАННЫЕ!$B1729),1,0),0)</f>
        <v>0</v>
      </c>
      <c r="C1729" s="14">
        <f>IF(ДАННЫЕ!$CM1729&gt;0,IF(YEAR(ДАННЫЕ!$F$1)=YEAR(ДАННЫЕ!$CM1729),1,0),0)</f>
        <v>0</v>
      </c>
      <c r="D1729" s="14">
        <f>IF(ДАННЫЕ!$CJ1729&gt;0,IF(ДАННЫЕ!$CL1729&gt;ДАННЫЕ!$F$1,1,IF(ДАННЫЕ!$CL1729&gt;0,0,1)),0)</f>
        <v>0</v>
      </c>
      <c r="E1729" s="43" t="str">
        <f ca="1">IF(ДАННЫЕ!$F$1&gt;0,IF(ДАННЫЕ!$G1729&gt;0,DATEDIF(ДАННЫЕ!$G1729,ДАННЫЕ!$F$1,"y"),""),IF(ДАННЫЕ!$G1729&gt;0,DATEDIF(ДАННЫЕ!$G1729,TODAY(),"y"),""))</f>
        <v/>
      </c>
      <c r="F1729" s="43" t="str">
        <f xml:space="preserve"> IF(ДАННЫЕ!$F1729="М",IF(E1729&gt;=18,IF(E1729&lt;60,1,""),""),"")&amp;IF(ДАННЫЕ!$F1729="Ж",IF(E1729&gt;=18,IF(E1729&lt;55,1,""),""),"")</f>
        <v/>
      </c>
      <c r="G1729" s="43" t="str">
        <f xml:space="preserve"> IF(ДАННЫЕ!$F1729="М",IF(E1729&gt;=60,2,""),"")&amp;IF(ДАННЫЕ!$F1729="Ж",IF(E1729&gt;=55,2,""),"")</f>
        <v/>
      </c>
      <c r="H1729" s="43" t="str">
        <f t="shared" ca="1" si="81"/>
        <v/>
      </c>
      <c r="I1729" s="43" t="str">
        <f t="shared" ca="1" si="82"/>
        <v>03</v>
      </c>
      <c r="J1729" s="28" t="str">
        <f ca="1">ДАННЫЕ!$F1729&amp;H1729&amp;I1729&amp;ДАННЫЕ!$I1729&amp;"m"&amp;IF(ДАННЫЕ!$I1729&gt;0,IF(ДАННЫЕ!$J1729&gt;0,0,1),"")&amp;"f"&amp;IF(ДАННЫЕ!$R1729&gt;0,IF(YEAR(ДАННЫЕ!$F$1)=YEAR(ДАННЫЕ!$R1729),1,0),0)&amp;"z"&amp;ДАННЫЕ!$R1729&amp;"p"&amp;ДАННЫЕ!$S1729&amp;"i"&amp;ДАННЫЕ!$T1729&amp;"h"&amp;ДАННЫЕ!$K1729&amp;"be"&amp;ДАННЫЕ!$BI1729&amp;"CD"&amp;IF(ДАННЫЕ!BF1729&gt;500,4,IF(ДАННЫЕ!BF1729&gt;350,3,IF(ДАННЫЕ!BF1729&gt;200,2,IF(ДАННЫЕ!BF1729&gt;0,1,0))))&amp;"g"&amp;B1729&amp;"d"&amp;H1729&amp;"l"&amp;ДАННЫЕ!AT1729&amp;"a"&amp;ДАННЫЕ!$V1729&amp;"v"&amp;R1729&amp;"k"&amp;ДАННЫЕ!$U1729&amp;"s"&amp;ДАННЫЕ!$Y1729&amp;"t"&amp;ДАННЫЕ!$X1729&amp;"b"&amp;IF(ДАННЫЕ!$Q1729&gt;1,1,0)&amp;"PP"&amp;ДАННЫЕ!Z1729&amp;"c"&amp;S1729&amp;"x"&amp;IF(ДАННЫЕ!$BY1729&gt;0,IF(YEAR(ДАННЫЕ!$F$1)=YEAR(ДАННЫЕ!$BY1729),1,0),0)&amp;"n"&amp;IF(ДАННЫЕ!$BZ1729&gt;0,IF(YEAR(ДАННЫЕ!$F$1)=YEAR(ДАННЫЕ!$BZ1729),1,0),0)&amp;"u"&amp;D1729&amp;"z"&amp;IF(ДАННЫЕ!$CL1729&gt;0,IF(YEAR(ДАННЫЕ!$F$1)&gt;YEAR(ДАННЫЕ!$CL1729),11,12),0)</f>
        <v>03mf0zpihbeCD0g0dlav0kstb0PPc0x0n0u0z0</v>
      </c>
      <c r="K1729" s="28" t="str">
        <f ca="1">ДАННЫЕ!$I1729&amp;"x"&amp;B1729&amp;"w"&amp;IF(T1729+ДАННЫЕ!AD1729+ДАННЫЕ!AE1729+ДАННЫЕ!AF1729+ДАННЫЕ!AG1729+ДАННЫЕ!AH1729+ДАННЫЕ!$AL1729+ДАННЫЕ!AI1729+ДАННЫЕ!AJ1729+ДАННЫЕ!AK1729+ДАННЫЕ!AP1729+ДАННЫЕ!AQ1729+ДАННЫЕ!AR1729+ДАННЫЕ!$AM1729+ДАННЫЕ!$AN1729+ДАННЫЕ!AS1729+ДАННЫЕ!AT1729&gt;0,1,0)&amp;IF(OR(T1729=2,ДАННЫЕ!AD1729=2,ДАННЫЕ!AE1729=2,ДАННЫЕ!AF1729=2,ДАННЫЕ!AG1729=2,ДАННЫЕ!AH1729=2,ДАННЫЕ!$AL1729=2,ДАННЫЕ!AI1729=2,ДАННЫЕ!AJ1729=2,ДАННЫЕ!AK1729=2,ДАННЫЕ!AP1729=2,ДАННЫЕ!AQ1729=2,ДАННЫЕ!AR1729=2,ДАННЫЕ!$AM1729=2,ДАННЫЕ!$AN1729=2,ДАННЫЕ!AS1729=2,ДАННЫЕ!AT1729=2),2,0)&amp;"t"&amp;IF(T1729&gt;0,"1"&amp;T1729,"00")&amp;"f"&amp;IF(ДАННЫЕ!$AC1729,"1"&amp;ДАННЫЕ!$AC1729,"00")&amp;"b"&amp;IF(ДАННЫЕ!$AD1729,"1"&amp;ДАННЫЕ!$AD1729,"00")&amp;"g"&amp;IF(ДАННЫЕ!$AF1729,"1"&amp;ДАННЫЕ!$AF1729,"00")&amp;"c"&amp;IF(ДАННЫЕ!$AG1729,"1"&amp;ДАННЫЕ!$AG1729,"00")&amp;"i"&amp;IF(ДАННЫЕ!$AH1729,"1"&amp;ДАННЫЕ!$AH1729,"00")&amp;"r"&amp;IF(ДАННЫЕ!$AL1729,"1"&amp;ДАННЫЕ!$AL1729,"00")&amp;"m"&amp;IF(ДАННЫЕ!$AI1729,"1"&amp;ДАННЫЕ!$AI1729,"00")&amp;"hS"&amp;IF(ДАННЫЕ!$AJ1729,"1"&amp;ДАННЫЕ!$AJ1729,"00")&amp;"hZ"&amp;IF(ДАННЫЕ!$AK1729,"1"&amp;ДАННЫЕ!$AK1729,"00")&amp;"p"&amp;IF(ДАННЫЕ!$AP1729,"1"&amp;ДАННЫЕ!$AP1729,"00")&amp;"k"&amp;IF(ДАННЫЕ!$AQ1729,"1"&amp;ДАННЫЕ!$AQ1729,"00")&amp;"z"&amp;IF(ДАННЫЕ!$AR1729,"1"&amp;ДАННЫЕ!$AR1729,"00")&amp;"j"&amp;IF(ДАННЫЕ!$AM1729,"1"&amp;ДАННЫЕ!$AM1729,"00")&amp;"n"&amp;IF(ДАННЫЕ!$AN1729,"1"&amp;ДАННЫЕ!$AN1729,"00")&amp;"E"&amp;ДАННЫЕ!BI1729&amp;"L"&amp;ДАННЫЕ!AO1729&amp;"h"&amp;IF(ДАННЫЕ!$AU1729&gt;0,1,0)&amp;"v"&amp;IF(ДАННЫЕ!$AW1729&gt;0,1,0)&amp;"a"&amp;IF(ДАННЫЕ!$AS1729,"1"&amp;ДАННЫЕ!$AS1729,"00")&amp;"s"&amp;IF(ДАННЫЕ!$AT1729,"1"&amp;ДАННЫЕ!$AT1729,"00")&amp;"u"&amp;IF(ДАННЫЕ!$CJ1729&gt;0,1,0)&amp;"y"&amp;B1729&amp;"d"&amp;H1729&amp;"e"&amp;F1729&amp;G1729</f>
        <v>x0w00t00f00b00g00c00i00r00m00hS00hZ00p00k00z00j00n00ELh0v0a00s00u0y0de</v>
      </c>
      <c r="L1729" s="28" t="str">
        <f ca="1">ДАННЫЕ!$I1729&amp;"VN"&amp;IF(ДАННЫЕ!AW1729&gt;0,11,10)&amp;"CD"&amp;IF(ДАННЫЕ!BF1729&gt;500,16,IF(ДАННЫЕ!BF1729&gt;350,15,IF(ДАННЫЕ!BF1729&gt;=200,14,IF(ДАННЫЕ!BF1729&gt;=100,13,IF(ДАННЫЕ!BF1729&gt;=50,12,IF(ДАННЫЕ!BF1729&gt;0,11,10))))))&amp;"AR"&amp;IF(ДАННЫЕ!BX1729&gt;0,1,0)&amp;"GD"&amp;B1729&amp;"VV"&amp;IF(E1729&gt;=5,IF(E1729&lt;18,1,0),0)</f>
        <v>VN10CD10AR0GD0VV0</v>
      </c>
      <c r="M1729" s="28" t="str">
        <f>ДАННЫЕ!$I1729&amp;"b"&amp;ДАННЫЕ!$BI1729&amp;"r"&amp;ДАННЫЕ!$BJ1729&amp;"CD"&amp;IF(ДАННЫЕ!BF1729&gt;0,IF(ДАННЫЕ!BF1729&lt;200,1,IF(ДАННЫЕ!BF1729&lt;350,2,3)),0)&amp;"h"&amp;IF(ДАННЫЕ!$BK1729+ДАННЫЕ!$BL1729+ДАННЫЕ!$BM1729&gt;0,1,0)&amp;"x"&amp;ДАННЫЕ!$BK1729&amp;"y"&amp;ДАННЫЕ!$BL1729&amp;"z"&amp;ДАННЫЕ!$BM1729&amp;"c"&amp;IF(ДАННЫЕ!$BK1729+ДАННЫЕ!$BL1729+ДАННЫЕ!$BM1729=3,1,0)&amp;"a"&amp;IF(ДАННЫЕ!$BQ1729+ДАННЫЕ!$BR1729&gt;0,1,0)&amp;"d"&amp;ДАННЫЕ!$BQ1729&amp;"v"&amp;ДАННЫЕ!$BR1729&amp;"p"&amp;ДАННЫЕ!$BS1729&amp;"n"&amp;ДАННЫЕ!$BU1729&amp;"t"&amp;ДАННЫЕ!$BV1729&amp;"o"&amp;ДАННЫЕ!$BT1729&amp;"l"&amp;IF(ДАННЫЕ!$BN1729&gt;0,1,0)&amp;ДАННЫЕ!$BN1729&amp;"g"&amp;ДАННЫЕ!$BO1729&amp;"s"&amp;ДАННЫЕ!$BP1729&amp;"DZ"&amp;IF(ДАННЫЕ!B1729-ДАННЫЕ!G1729 &lt; 60,IF(ДАННЫЕ!B1729-ДАННЫЕ!G1729 &gt;= 0,1,0),0)&amp;"u"&amp;IF(ДАННЫЕ!$CJ1729&gt;0,1,0)</f>
        <v>brCD0h0xyzc0a0dvpntol0gsDZ1u0</v>
      </c>
      <c r="N1729" s="28" t="str">
        <f ca="1">ДАННЫЕ!$F1729&amp;ДАННЫЕ!$I1729&amp;"g"&amp;B1729&amp;"cf"&amp;D1729&amp;"a"&amp;IF(ДАННЫЕ!$BX1729&gt;0,1,0)&amp;IF(ДАННЫЕ!$BF1729&gt;500,1,IF(ДАННЫЕ!$BF1729&gt;350,2,IF(ДАННЫЕ!$BF1729&gt;=200,3,IF(ДАННЫЕ!$BF1729&gt;=100,4,IF(ДАННЫЕ!$BF1729&gt;=50,5,IF(ДАННЫЕ!$BF1729&lt;50,6,0))))))&amp;"AR"&amp;IF(DATEDIF(ДАННЫЕ!$BX1729,ДАННЫЕ!$F$1,"y")&gt;1,1,0)&amp;"VG"&amp;IF(ДАННЫЕ!$BH1729="0",1,0)&amp;"o"&amp;IF(T1729+ДАННЫЕ!$AF1729+ДАННЫЕ!$AG1729+ДАННЫЕ!$AH1729+ДАННЫЕ!$AI1729+ДАННЫЕ!$AJ1729+ДАННЫЕ!$AP1729+ДАННЫЕ!$AQ1729+ДАННЫЕ!$AR1729+ДАННЫЕ!$AU1729+ДАННЫЕ!$AW1729+ДАННЫЕ!$AS1729+ДАННЫЕ!$AT1729&gt;0,1,0)&amp;"x"&amp;ДАННЫЕ!$AG1729&amp;"p"&amp;IF(ДАННЫЕ!$BY1729&gt;0,1,0)&amp;"v"&amp;IF(ДАННЫЕ!$BZ1729&gt;0,1,0)&amp;"n"&amp;ДАННЫЕ!$CA1729&amp;"t"&amp;ДАННЫЕ!$AY1729&amp;"k"&amp;ДАННЫЕ!$CB1729&amp;"q"&amp;ДАННЫЕ!$CC1729&amp;"w"&amp;ДАННЫЕ!$CD1729&amp;"e"&amp;ДАННЫЕ!$CE1729&amp;"m"&amp;ДАННЫЕ!$CF1729&amp;"c"&amp;ДАННЫЕ!$CG1729&amp;"z"&amp;ДАННЫЕ!$CH1729&amp;"d"&amp;IF(H1729=4,1,0)&amp;"s"&amp;IF(ДАННЫЕ!$J1729=1,0,1)&amp;"u"&amp;IF(ДАННЫЕ!$CJ1729&gt;0,1,0)</f>
        <v>g0cf0a06AR1VG0o0xp0v0ntkqwemczd0s1u0</v>
      </c>
      <c r="O1729" s="28" t="str">
        <f>ДАННЫЕ!$I1729&amp;"g"&amp;B1729&amp;A1729&amp;"f"&amp;P1729&amp;"c"&amp;IF(ДАННЫЕ!$U1729&gt;0,1,0)&amp;"s"&amp;IF(ДАННЫЕ!$Q1729&gt;0,IF(YEAR(ДАННЫЕ!$F$1)=YEAR(ДАННЫЕ!$Q1729),IF(MONTH(ДАННЫЕ!$F$1)=MONTH(ДАННЫЕ!$Q1729),111,11),1),0)&amp;"i"&amp;IF(ДАННЫЕ!$R1729+ДАННЫЕ!$S1729+ДАННЫЕ!$T1729=0,0,1)&amp;"h"&amp;IF(ДАННЫЕ!$P1729&gt;0,1,0)&amp;"p"&amp;IF(ДАННЫЕ!$CI1729&gt;0,IF(YEAR(ДАННЫЕ!$F$1)=YEAR(ДАННЫЕ!$CI1729),IF(MONTH(ДАННЫЕ!$F$1)=MONTH(ДАННЫЕ!$CI1729),111,11),1),0)&amp;"d"&amp;IF(ДАННЫЕ!$CJ1729&gt;0,IF(YEAR(ДАННЫЕ!$F$1)=YEAR(ДАННЫЕ!$CJ1729),IF(MONTH(ДАННЫЕ!$F$1)=MONTH(ДАННЫЕ!$CJ1729),111,11),1),0)&amp;"o"&amp;IF(ДАННЫЕ!$CK1729&gt;0,IF(MONTH(ДАННЫЕ!$F$1)=MONTH(ДАННЫЕ!$CK1729),111,11),0)&amp;"v"&amp;IF(ДАННЫЕ!$BE1729&gt;0,IF(MONTH(ДАННЫЕ!$F$1)=MONTH(ДАННЫЕ!$BE1729),111,11),0)</f>
        <v>g00f0c0s0i0h0p0d0o0v0</v>
      </c>
      <c r="P1729" s="15">
        <f t="shared" si="83"/>
        <v>0</v>
      </c>
      <c r="Q1729" s="15">
        <f>IF(ДАННЫЕ!$F$1&gt;ДАННЫЕ!$N1729,IF(YEAR(ДАННЫЕ!$F$1)=YEAR(ДАННЫЕ!M1729),1,0),0)</f>
        <v>0</v>
      </c>
      <c r="R1729" s="15">
        <f>IF(ДАННЫЕ!$F$1&gt;ДАННЫЕ!$N1729,IF(YEAR(ДАННЫЕ!$F$1)=YEAR(ДАННЫЕ!N1729),1,0),0)</f>
        <v>0</v>
      </c>
      <c r="S1729" s="15">
        <f>IF(ДАННЫЕ!$AA1729="2А",1,IF(ДАННЫЕ!$AA1729="2Б",2,IF(ДАННЫЕ!$AA1729="2В",3,IF(ДАННЫЕ!$AA1729=3,4,IF(ДАННЫЕ!$AA1729="4А",5,IF(ДАННЫЕ!$AA1729="4Б",6,IF(ДАННЫЕ!$AA1729="4В",7,IF(ДАННЫЕ!$AA1729=5,8,0))))))))</f>
        <v>0</v>
      </c>
      <c r="T1729" s="15">
        <f>IF(OR(ДАННЫЕ!$AC1729=2,ДАННЫЕ!$AD1729=2,ДАННЫЕ!$AE1729=2),2,IF(OR(ДАННЫЕ!$AC1729=1,ДАННЫЕ!$AD1729=1,ДАННЫЕ!$AE1729=1),1,0))</f>
        <v>0</v>
      </c>
    </row>
    <row r="1730" spans="1:20" x14ac:dyDescent="0.2">
      <c r="A1730" s="78">
        <f>IF(B1730&gt;0,IF(MONTH(ДАННЫЕ!$F$1)=MONTH(ДАННЫЕ!$B1730),1,0),0)</f>
        <v>0</v>
      </c>
      <c r="B1730" s="14">
        <f>IF(ДАННЫЕ!$B1730&gt;0,IF(YEAR(ДАННЫЕ!$F$1)=YEAR(ДАННЫЕ!$B1730),1,0),0)</f>
        <v>0</v>
      </c>
      <c r="C1730" s="14">
        <f>IF(ДАННЫЕ!$CM1730&gt;0,IF(YEAR(ДАННЫЕ!$F$1)=YEAR(ДАННЫЕ!$CM1730),1,0),0)</f>
        <v>0</v>
      </c>
      <c r="D1730" s="14">
        <f>IF(ДАННЫЕ!$CJ1730&gt;0,IF(ДАННЫЕ!$CL1730&gt;ДАННЫЕ!$F$1,1,IF(ДАННЫЕ!$CL1730&gt;0,0,1)),0)</f>
        <v>0</v>
      </c>
      <c r="E1730" s="43" t="str">
        <f ca="1">IF(ДАННЫЕ!$F$1&gt;0,IF(ДАННЫЕ!$G1730&gt;0,DATEDIF(ДАННЫЕ!$G1730,ДАННЫЕ!$F$1,"y"),""),IF(ДАННЫЕ!$G1730&gt;0,DATEDIF(ДАННЫЕ!$G1730,TODAY(),"y"),""))</f>
        <v/>
      </c>
      <c r="F1730" s="43" t="str">
        <f xml:space="preserve"> IF(ДАННЫЕ!$F1730="М",IF(E1730&gt;=18,IF(E1730&lt;60,1,""),""),"")&amp;IF(ДАННЫЕ!$F1730="Ж",IF(E1730&gt;=18,IF(E1730&lt;55,1,""),""),"")</f>
        <v/>
      </c>
      <c r="G1730" s="43" t="str">
        <f xml:space="preserve"> IF(ДАННЫЕ!$F1730="М",IF(E1730&gt;=60,2,""),"")&amp;IF(ДАННЫЕ!$F1730="Ж",IF(E1730&gt;=55,2,""),"")</f>
        <v/>
      </c>
      <c r="H1730" s="43" t="str">
        <f t="shared" ca="1" si="81"/>
        <v/>
      </c>
      <c r="I1730" s="43" t="str">
        <f t="shared" ca="1" si="82"/>
        <v>03</v>
      </c>
      <c r="J1730" s="28" t="str">
        <f ca="1">ДАННЫЕ!$F1730&amp;H1730&amp;I1730&amp;ДАННЫЕ!$I1730&amp;"m"&amp;IF(ДАННЫЕ!$I1730&gt;0,IF(ДАННЫЕ!$J1730&gt;0,0,1),"")&amp;"f"&amp;IF(ДАННЫЕ!$R1730&gt;0,IF(YEAR(ДАННЫЕ!$F$1)=YEAR(ДАННЫЕ!$R1730),1,0),0)&amp;"z"&amp;ДАННЫЕ!$R1730&amp;"p"&amp;ДАННЫЕ!$S1730&amp;"i"&amp;ДАННЫЕ!$T1730&amp;"h"&amp;ДАННЫЕ!$K1730&amp;"be"&amp;ДАННЫЕ!$BI1730&amp;"CD"&amp;IF(ДАННЫЕ!BF1730&gt;500,4,IF(ДАННЫЕ!BF1730&gt;350,3,IF(ДАННЫЕ!BF1730&gt;200,2,IF(ДАННЫЕ!BF1730&gt;0,1,0))))&amp;"g"&amp;B1730&amp;"d"&amp;H1730&amp;"l"&amp;ДАННЫЕ!AT1730&amp;"a"&amp;ДАННЫЕ!$V1730&amp;"v"&amp;R1730&amp;"k"&amp;ДАННЫЕ!$U1730&amp;"s"&amp;ДАННЫЕ!$Y1730&amp;"t"&amp;ДАННЫЕ!$X1730&amp;"b"&amp;IF(ДАННЫЕ!$Q1730&gt;1,1,0)&amp;"PP"&amp;ДАННЫЕ!Z1730&amp;"c"&amp;S1730&amp;"x"&amp;IF(ДАННЫЕ!$BY1730&gt;0,IF(YEAR(ДАННЫЕ!$F$1)=YEAR(ДАННЫЕ!$BY1730),1,0),0)&amp;"n"&amp;IF(ДАННЫЕ!$BZ1730&gt;0,IF(YEAR(ДАННЫЕ!$F$1)=YEAR(ДАННЫЕ!$BZ1730),1,0),0)&amp;"u"&amp;D1730&amp;"z"&amp;IF(ДАННЫЕ!$CL1730&gt;0,IF(YEAR(ДАННЫЕ!$F$1)&gt;YEAR(ДАННЫЕ!$CL1730),11,12),0)</f>
        <v>03mf0zpihbeCD0g0dlav0kstb0PPc0x0n0u0z0</v>
      </c>
      <c r="K1730" s="28" t="str">
        <f ca="1">ДАННЫЕ!$I1730&amp;"x"&amp;B1730&amp;"w"&amp;IF(T1730+ДАННЫЕ!AD1730+ДАННЫЕ!AE1730+ДАННЫЕ!AF1730+ДАННЫЕ!AG1730+ДАННЫЕ!AH1730+ДАННЫЕ!$AL1730+ДАННЫЕ!AI1730+ДАННЫЕ!AJ1730+ДАННЫЕ!AK1730+ДАННЫЕ!AP1730+ДАННЫЕ!AQ1730+ДАННЫЕ!AR1730+ДАННЫЕ!$AM1730+ДАННЫЕ!$AN1730+ДАННЫЕ!AS1730+ДАННЫЕ!AT1730&gt;0,1,0)&amp;IF(OR(T1730=2,ДАННЫЕ!AD1730=2,ДАННЫЕ!AE1730=2,ДАННЫЕ!AF1730=2,ДАННЫЕ!AG1730=2,ДАННЫЕ!AH1730=2,ДАННЫЕ!$AL1730=2,ДАННЫЕ!AI1730=2,ДАННЫЕ!AJ1730=2,ДАННЫЕ!AK1730=2,ДАННЫЕ!AP1730=2,ДАННЫЕ!AQ1730=2,ДАННЫЕ!AR1730=2,ДАННЫЕ!$AM1730=2,ДАННЫЕ!$AN1730=2,ДАННЫЕ!AS1730=2,ДАННЫЕ!AT1730=2),2,0)&amp;"t"&amp;IF(T1730&gt;0,"1"&amp;T1730,"00")&amp;"f"&amp;IF(ДАННЫЕ!$AC1730,"1"&amp;ДАННЫЕ!$AC1730,"00")&amp;"b"&amp;IF(ДАННЫЕ!$AD1730,"1"&amp;ДАННЫЕ!$AD1730,"00")&amp;"g"&amp;IF(ДАННЫЕ!$AF1730,"1"&amp;ДАННЫЕ!$AF1730,"00")&amp;"c"&amp;IF(ДАННЫЕ!$AG1730,"1"&amp;ДАННЫЕ!$AG1730,"00")&amp;"i"&amp;IF(ДАННЫЕ!$AH1730,"1"&amp;ДАННЫЕ!$AH1730,"00")&amp;"r"&amp;IF(ДАННЫЕ!$AL1730,"1"&amp;ДАННЫЕ!$AL1730,"00")&amp;"m"&amp;IF(ДАННЫЕ!$AI1730,"1"&amp;ДАННЫЕ!$AI1730,"00")&amp;"hS"&amp;IF(ДАННЫЕ!$AJ1730,"1"&amp;ДАННЫЕ!$AJ1730,"00")&amp;"hZ"&amp;IF(ДАННЫЕ!$AK1730,"1"&amp;ДАННЫЕ!$AK1730,"00")&amp;"p"&amp;IF(ДАННЫЕ!$AP1730,"1"&amp;ДАННЫЕ!$AP1730,"00")&amp;"k"&amp;IF(ДАННЫЕ!$AQ1730,"1"&amp;ДАННЫЕ!$AQ1730,"00")&amp;"z"&amp;IF(ДАННЫЕ!$AR1730,"1"&amp;ДАННЫЕ!$AR1730,"00")&amp;"j"&amp;IF(ДАННЫЕ!$AM1730,"1"&amp;ДАННЫЕ!$AM1730,"00")&amp;"n"&amp;IF(ДАННЫЕ!$AN1730,"1"&amp;ДАННЫЕ!$AN1730,"00")&amp;"E"&amp;ДАННЫЕ!BI1730&amp;"L"&amp;ДАННЫЕ!AO1730&amp;"h"&amp;IF(ДАННЫЕ!$AU1730&gt;0,1,0)&amp;"v"&amp;IF(ДАННЫЕ!$AW1730&gt;0,1,0)&amp;"a"&amp;IF(ДАННЫЕ!$AS1730,"1"&amp;ДАННЫЕ!$AS1730,"00")&amp;"s"&amp;IF(ДАННЫЕ!$AT1730,"1"&amp;ДАННЫЕ!$AT1730,"00")&amp;"u"&amp;IF(ДАННЫЕ!$CJ1730&gt;0,1,0)&amp;"y"&amp;B1730&amp;"d"&amp;H1730&amp;"e"&amp;F1730&amp;G1730</f>
        <v>x0w00t00f00b00g00c00i00r00m00hS00hZ00p00k00z00j00n00ELh0v0a00s00u0y0de</v>
      </c>
      <c r="L1730" s="28" t="str">
        <f ca="1">ДАННЫЕ!$I1730&amp;"VN"&amp;IF(ДАННЫЕ!AW1730&gt;0,11,10)&amp;"CD"&amp;IF(ДАННЫЕ!BF1730&gt;500,16,IF(ДАННЫЕ!BF1730&gt;350,15,IF(ДАННЫЕ!BF1730&gt;=200,14,IF(ДАННЫЕ!BF1730&gt;=100,13,IF(ДАННЫЕ!BF1730&gt;=50,12,IF(ДАННЫЕ!BF1730&gt;0,11,10))))))&amp;"AR"&amp;IF(ДАННЫЕ!BX1730&gt;0,1,0)&amp;"GD"&amp;B1730&amp;"VV"&amp;IF(E1730&gt;=5,IF(E1730&lt;18,1,0),0)</f>
        <v>VN10CD10AR0GD0VV0</v>
      </c>
      <c r="M1730" s="28" t="str">
        <f>ДАННЫЕ!$I1730&amp;"b"&amp;ДАННЫЕ!$BI1730&amp;"r"&amp;ДАННЫЕ!$BJ1730&amp;"CD"&amp;IF(ДАННЫЕ!BF1730&gt;0,IF(ДАННЫЕ!BF1730&lt;200,1,IF(ДАННЫЕ!BF1730&lt;350,2,3)),0)&amp;"h"&amp;IF(ДАННЫЕ!$BK1730+ДАННЫЕ!$BL1730+ДАННЫЕ!$BM1730&gt;0,1,0)&amp;"x"&amp;ДАННЫЕ!$BK1730&amp;"y"&amp;ДАННЫЕ!$BL1730&amp;"z"&amp;ДАННЫЕ!$BM1730&amp;"c"&amp;IF(ДАННЫЕ!$BK1730+ДАННЫЕ!$BL1730+ДАННЫЕ!$BM1730=3,1,0)&amp;"a"&amp;IF(ДАННЫЕ!$BQ1730+ДАННЫЕ!$BR1730&gt;0,1,0)&amp;"d"&amp;ДАННЫЕ!$BQ1730&amp;"v"&amp;ДАННЫЕ!$BR1730&amp;"p"&amp;ДАННЫЕ!$BS1730&amp;"n"&amp;ДАННЫЕ!$BU1730&amp;"t"&amp;ДАННЫЕ!$BV1730&amp;"o"&amp;ДАННЫЕ!$BT1730&amp;"l"&amp;IF(ДАННЫЕ!$BN1730&gt;0,1,0)&amp;ДАННЫЕ!$BN1730&amp;"g"&amp;ДАННЫЕ!$BO1730&amp;"s"&amp;ДАННЫЕ!$BP1730&amp;"DZ"&amp;IF(ДАННЫЕ!B1730-ДАННЫЕ!G1730 &lt; 60,IF(ДАННЫЕ!B1730-ДАННЫЕ!G1730 &gt;= 0,1,0),0)&amp;"u"&amp;IF(ДАННЫЕ!$CJ1730&gt;0,1,0)</f>
        <v>brCD0h0xyzc0a0dvpntol0gsDZ1u0</v>
      </c>
      <c r="N1730" s="28" t="str">
        <f ca="1">ДАННЫЕ!$F1730&amp;ДАННЫЕ!$I1730&amp;"g"&amp;B1730&amp;"cf"&amp;D1730&amp;"a"&amp;IF(ДАННЫЕ!$BX1730&gt;0,1,0)&amp;IF(ДАННЫЕ!$BF1730&gt;500,1,IF(ДАННЫЕ!$BF1730&gt;350,2,IF(ДАННЫЕ!$BF1730&gt;=200,3,IF(ДАННЫЕ!$BF1730&gt;=100,4,IF(ДАННЫЕ!$BF1730&gt;=50,5,IF(ДАННЫЕ!$BF1730&lt;50,6,0))))))&amp;"AR"&amp;IF(DATEDIF(ДАННЫЕ!$BX1730,ДАННЫЕ!$F$1,"y")&gt;1,1,0)&amp;"VG"&amp;IF(ДАННЫЕ!$BH1730="0",1,0)&amp;"o"&amp;IF(T1730+ДАННЫЕ!$AF1730+ДАННЫЕ!$AG1730+ДАННЫЕ!$AH1730+ДАННЫЕ!$AI1730+ДАННЫЕ!$AJ1730+ДАННЫЕ!$AP1730+ДАННЫЕ!$AQ1730+ДАННЫЕ!$AR1730+ДАННЫЕ!$AU1730+ДАННЫЕ!$AW1730+ДАННЫЕ!$AS1730+ДАННЫЕ!$AT1730&gt;0,1,0)&amp;"x"&amp;ДАННЫЕ!$AG1730&amp;"p"&amp;IF(ДАННЫЕ!$BY1730&gt;0,1,0)&amp;"v"&amp;IF(ДАННЫЕ!$BZ1730&gt;0,1,0)&amp;"n"&amp;ДАННЫЕ!$CA1730&amp;"t"&amp;ДАННЫЕ!$AY1730&amp;"k"&amp;ДАННЫЕ!$CB1730&amp;"q"&amp;ДАННЫЕ!$CC1730&amp;"w"&amp;ДАННЫЕ!$CD1730&amp;"e"&amp;ДАННЫЕ!$CE1730&amp;"m"&amp;ДАННЫЕ!$CF1730&amp;"c"&amp;ДАННЫЕ!$CG1730&amp;"z"&amp;ДАННЫЕ!$CH1730&amp;"d"&amp;IF(H1730=4,1,0)&amp;"s"&amp;IF(ДАННЫЕ!$J1730=1,0,1)&amp;"u"&amp;IF(ДАННЫЕ!$CJ1730&gt;0,1,0)</f>
        <v>g0cf0a06AR1VG0o0xp0v0ntkqwemczd0s1u0</v>
      </c>
      <c r="O1730" s="28" t="str">
        <f>ДАННЫЕ!$I1730&amp;"g"&amp;B1730&amp;A1730&amp;"f"&amp;P1730&amp;"c"&amp;IF(ДАННЫЕ!$U1730&gt;0,1,0)&amp;"s"&amp;IF(ДАННЫЕ!$Q1730&gt;0,IF(YEAR(ДАННЫЕ!$F$1)=YEAR(ДАННЫЕ!$Q1730),IF(MONTH(ДАННЫЕ!$F$1)=MONTH(ДАННЫЕ!$Q1730),111,11),1),0)&amp;"i"&amp;IF(ДАННЫЕ!$R1730+ДАННЫЕ!$S1730+ДАННЫЕ!$T1730=0,0,1)&amp;"h"&amp;IF(ДАННЫЕ!$P1730&gt;0,1,0)&amp;"p"&amp;IF(ДАННЫЕ!$CI1730&gt;0,IF(YEAR(ДАННЫЕ!$F$1)=YEAR(ДАННЫЕ!$CI1730),IF(MONTH(ДАННЫЕ!$F$1)=MONTH(ДАННЫЕ!$CI1730),111,11),1),0)&amp;"d"&amp;IF(ДАННЫЕ!$CJ1730&gt;0,IF(YEAR(ДАННЫЕ!$F$1)=YEAR(ДАННЫЕ!$CJ1730),IF(MONTH(ДАННЫЕ!$F$1)=MONTH(ДАННЫЕ!$CJ1730),111,11),1),0)&amp;"o"&amp;IF(ДАННЫЕ!$CK1730&gt;0,IF(MONTH(ДАННЫЕ!$F$1)=MONTH(ДАННЫЕ!$CK1730),111,11),0)&amp;"v"&amp;IF(ДАННЫЕ!$BE1730&gt;0,IF(MONTH(ДАННЫЕ!$F$1)=MONTH(ДАННЫЕ!$BE1730),111,11),0)</f>
        <v>g00f0c0s0i0h0p0d0o0v0</v>
      </c>
      <c r="P1730" s="15">
        <f t="shared" si="83"/>
        <v>0</v>
      </c>
      <c r="Q1730" s="15">
        <f>IF(ДАННЫЕ!$F$1&gt;ДАННЫЕ!$N1730,IF(YEAR(ДАННЫЕ!$F$1)=YEAR(ДАННЫЕ!M1730),1,0),0)</f>
        <v>0</v>
      </c>
      <c r="R1730" s="15">
        <f>IF(ДАННЫЕ!$F$1&gt;ДАННЫЕ!$N1730,IF(YEAR(ДАННЫЕ!$F$1)=YEAR(ДАННЫЕ!N1730),1,0),0)</f>
        <v>0</v>
      </c>
      <c r="S1730" s="15">
        <f>IF(ДАННЫЕ!$AA1730="2А",1,IF(ДАННЫЕ!$AA1730="2Б",2,IF(ДАННЫЕ!$AA1730="2В",3,IF(ДАННЫЕ!$AA1730=3,4,IF(ДАННЫЕ!$AA1730="4А",5,IF(ДАННЫЕ!$AA1730="4Б",6,IF(ДАННЫЕ!$AA1730="4В",7,IF(ДАННЫЕ!$AA1730=5,8,0))))))))</f>
        <v>0</v>
      </c>
      <c r="T1730" s="15">
        <f>IF(OR(ДАННЫЕ!$AC1730=2,ДАННЫЕ!$AD1730=2,ДАННЫЕ!$AE1730=2),2,IF(OR(ДАННЫЕ!$AC1730=1,ДАННЫЕ!$AD1730=1,ДАННЫЕ!$AE1730=1),1,0))</f>
        <v>0</v>
      </c>
    </row>
    <row r="1731" spans="1:20" x14ac:dyDescent="0.2">
      <c r="A1731" s="78">
        <f>IF(B1731&gt;0,IF(MONTH(ДАННЫЕ!$F$1)=MONTH(ДАННЫЕ!$B1731),1,0),0)</f>
        <v>0</v>
      </c>
      <c r="B1731" s="14">
        <f>IF(ДАННЫЕ!$B1731&gt;0,IF(YEAR(ДАННЫЕ!$F$1)=YEAR(ДАННЫЕ!$B1731),1,0),0)</f>
        <v>0</v>
      </c>
      <c r="C1731" s="14">
        <f>IF(ДАННЫЕ!$CM1731&gt;0,IF(YEAR(ДАННЫЕ!$F$1)=YEAR(ДАННЫЕ!$CM1731),1,0),0)</f>
        <v>0</v>
      </c>
      <c r="D1731" s="14">
        <f>IF(ДАННЫЕ!$CJ1731&gt;0,IF(ДАННЫЕ!$CL1731&gt;ДАННЫЕ!$F$1,1,IF(ДАННЫЕ!$CL1731&gt;0,0,1)),0)</f>
        <v>0</v>
      </c>
      <c r="E1731" s="43" t="str">
        <f ca="1">IF(ДАННЫЕ!$F$1&gt;0,IF(ДАННЫЕ!$G1731&gt;0,DATEDIF(ДАННЫЕ!$G1731,ДАННЫЕ!$F$1,"y"),""),IF(ДАННЫЕ!$G1731&gt;0,DATEDIF(ДАННЫЕ!$G1731,TODAY(),"y"),""))</f>
        <v/>
      </c>
      <c r="F1731" s="43" t="str">
        <f xml:space="preserve"> IF(ДАННЫЕ!$F1731="М",IF(E1731&gt;=18,IF(E1731&lt;60,1,""),""),"")&amp;IF(ДАННЫЕ!$F1731="Ж",IF(E1731&gt;=18,IF(E1731&lt;55,1,""),""),"")</f>
        <v/>
      </c>
      <c r="G1731" s="43" t="str">
        <f xml:space="preserve"> IF(ДАННЫЕ!$F1731="М",IF(E1731&gt;=60,2,""),"")&amp;IF(ДАННЫЕ!$F1731="Ж",IF(E1731&gt;=55,2,""),"")</f>
        <v/>
      </c>
      <c r="H1731" s="43" t="str">
        <f t="shared" ca="1" si="81"/>
        <v/>
      </c>
      <c r="I1731" s="43" t="str">
        <f t="shared" ca="1" si="82"/>
        <v>03</v>
      </c>
      <c r="J1731" s="28" t="str">
        <f ca="1">ДАННЫЕ!$F1731&amp;H1731&amp;I1731&amp;ДАННЫЕ!$I1731&amp;"m"&amp;IF(ДАННЫЕ!$I1731&gt;0,IF(ДАННЫЕ!$J1731&gt;0,0,1),"")&amp;"f"&amp;IF(ДАННЫЕ!$R1731&gt;0,IF(YEAR(ДАННЫЕ!$F$1)=YEAR(ДАННЫЕ!$R1731),1,0),0)&amp;"z"&amp;ДАННЫЕ!$R1731&amp;"p"&amp;ДАННЫЕ!$S1731&amp;"i"&amp;ДАННЫЕ!$T1731&amp;"h"&amp;ДАННЫЕ!$K1731&amp;"be"&amp;ДАННЫЕ!$BI1731&amp;"CD"&amp;IF(ДАННЫЕ!BF1731&gt;500,4,IF(ДАННЫЕ!BF1731&gt;350,3,IF(ДАННЫЕ!BF1731&gt;200,2,IF(ДАННЫЕ!BF1731&gt;0,1,0))))&amp;"g"&amp;B1731&amp;"d"&amp;H1731&amp;"l"&amp;ДАННЫЕ!AT1731&amp;"a"&amp;ДАННЫЕ!$V1731&amp;"v"&amp;R1731&amp;"k"&amp;ДАННЫЕ!$U1731&amp;"s"&amp;ДАННЫЕ!$Y1731&amp;"t"&amp;ДАННЫЕ!$X1731&amp;"b"&amp;IF(ДАННЫЕ!$Q1731&gt;1,1,0)&amp;"PP"&amp;ДАННЫЕ!Z1731&amp;"c"&amp;S1731&amp;"x"&amp;IF(ДАННЫЕ!$BY1731&gt;0,IF(YEAR(ДАННЫЕ!$F$1)=YEAR(ДАННЫЕ!$BY1731),1,0),0)&amp;"n"&amp;IF(ДАННЫЕ!$BZ1731&gt;0,IF(YEAR(ДАННЫЕ!$F$1)=YEAR(ДАННЫЕ!$BZ1731),1,0),0)&amp;"u"&amp;D1731&amp;"z"&amp;IF(ДАННЫЕ!$CL1731&gt;0,IF(YEAR(ДАННЫЕ!$F$1)&gt;YEAR(ДАННЫЕ!$CL1731),11,12),0)</f>
        <v>03mf0zpihbeCD0g0dlav0kstb0PPc0x0n0u0z0</v>
      </c>
      <c r="K1731" s="28" t="str">
        <f ca="1">ДАННЫЕ!$I1731&amp;"x"&amp;B1731&amp;"w"&amp;IF(T1731+ДАННЫЕ!AD1731+ДАННЫЕ!AE1731+ДАННЫЕ!AF1731+ДАННЫЕ!AG1731+ДАННЫЕ!AH1731+ДАННЫЕ!$AL1731+ДАННЫЕ!AI1731+ДАННЫЕ!AJ1731+ДАННЫЕ!AK1731+ДАННЫЕ!AP1731+ДАННЫЕ!AQ1731+ДАННЫЕ!AR1731+ДАННЫЕ!$AM1731+ДАННЫЕ!$AN1731+ДАННЫЕ!AS1731+ДАННЫЕ!AT1731&gt;0,1,0)&amp;IF(OR(T1731=2,ДАННЫЕ!AD1731=2,ДАННЫЕ!AE1731=2,ДАННЫЕ!AF1731=2,ДАННЫЕ!AG1731=2,ДАННЫЕ!AH1731=2,ДАННЫЕ!$AL1731=2,ДАННЫЕ!AI1731=2,ДАННЫЕ!AJ1731=2,ДАННЫЕ!AK1731=2,ДАННЫЕ!AP1731=2,ДАННЫЕ!AQ1731=2,ДАННЫЕ!AR1731=2,ДАННЫЕ!$AM1731=2,ДАННЫЕ!$AN1731=2,ДАННЫЕ!AS1731=2,ДАННЫЕ!AT1731=2),2,0)&amp;"t"&amp;IF(T1731&gt;0,"1"&amp;T1731,"00")&amp;"f"&amp;IF(ДАННЫЕ!$AC1731,"1"&amp;ДАННЫЕ!$AC1731,"00")&amp;"b"&amp;IF(ДАННЫЕ!$AD1731,"1"&amp;ДАННЫЕ!$AD1731,"00")&amp;"g"&amp;IF(ДАННЫЕ!$AF1731,"1"&amp;ДАННЫЕ!$AF1731,"00")&amp;"c"&amp;IF(ДАННЫЕ!$AG1731,"1"&amp;ДАННЫЕ!$AG1731,"00")&amp;"i"&amp;IF(ДАННЫЕ!$AH1731,"1"&amp;ДАННЫЕ!$AH1731,"00")&amp;"r"&amp;IF(ДАННЫЕ!$AL1731,"1"&amp;ДАННЫЕ!$AL1731,"00")&amp;"m"&amp;IF(ДАННЫЕ!$AI1731,"1"&amp;ДАННЫЕ!$AI1731,"00")&amp;"hS"&amp;IF(ДАННЫЕ!$AJ1731,"1"&amp;ДАННЫЕ!$AJ1731,"00")&amp;"hZ"&amp;IF(ДАННЫЕ!$AK1731,"1"&amp;ДАННЫЕ!$AK1731,"00")&amp;"p"&amp;IF(ДАННЫЕ!$AP1731,"1"&amp;ДАННЫЕ!$AP1731,"00")&amp;"k"&amp;IF(ДАННЫЕ!$AQ1731,"1"&amp;ДАННЫЕ!$AQ1731,"00")&amp;"z"&amp;IF(ДАННЫЕ!$AR1731,"1"&amp;ДАННЫЕ!$AR1731,"00")&amp;"j"&amp;IF(ДАННЫЕ!$AM1731,"1"&amp;ДАННЫЕ!$AM1731,"00")&amp;"n"&amp;IF(ДАННЫЕ!$AN1731,"1"&amp;ДАННЫЕ!$AN1731,"00")&amp;"E"&amp;ДАННЫЕ!BI1731&amp;"L"&amp;ДАННЫЕ!AO1731&amp;"h"&amp;IF(ДАННЫЕ!$AU1731&gt;0,1,0)&amp;"v"&amp;IF(ДАННЫЕ!$AW1731&gt;0,1,0)&amp;"a"&amp;IF(ДАННЫЕ!$AS1731,"1"&amp;ДАННЫЕ!$AS1731,"00")&amp;"s"&amp;IF(ДАННЫЕ!$AT1731,"1"&amp;ДАННЫЕ!$AT1731,"00")&amp;"u"&amp;IF(ДАННЫЕ!$CJ1731&gt;0,1,0)&amp;"y"&amp;B1731&amp;"d"&amp;H1731&amp;"e"&amp;F1731&amp;G1731</f>
        <v>x0w00t00f00b00g00c00i00r00m00hS00hZ00p00k00z00j00n00ELh0v0a00s00u0y0de</v>
      </c>
      <c r="L1731" s="28" t="str">
        <f ca="1">ДАННЫЕ!$I1731&amp;"VN"&amp;IF(ДАННЫЕ!AW1731&gt;0,11,10)&amp;"CD"&amp;IF(ДАННЫЕ!BF1731&gt;500,16,IF(ДАННЫЕ!BF1731&gt;350,15,IF(ДАННЫЕ!BF1731&gt;=200,14,IF(ДАННЫЕ!BF1731&gt;=100,13,IF(ДАННЫЕ!BF1731&gt;=50,12,IF(ДАННЫЕ!BF1731&gt;0,11,10))))))&amp;"AR"&amp;IF(ДАННЫЕ!BX1731&gt;0,1,0)&amp;"GD"&amp;B1731&amp;"VV"&amp;IF(E1731&gt;=5,IF(E1731&lt;18,1,0),0)</f>
        <v>VN10CD10AR0GD0VV0</v>
      </c>
      <c r="M1731" s="28" t="str">
        <f>ДАННЫЕ!$I1731&amp;"b"&amp;ДАННЫЕ!$BI1731&amp;"r"&amp;ДАННЫЕ!$BJ1731&amp;"CD"&amp;IF(ДАННЫЕ!BF1731&gt;0,IF(ДАННЫЕ!BF1731&lt;200,1,IF(ДАННЫЕ!BF1731&lt;350,2,3)),0)&amp;"h"&amp;IF(ДАННЫЕ!$BK1731+ДАННЫЕ!$BL1731+ДАННЫЕ!$BM1731&gt;0,1,0)&amp;"x"&amp;ДАННЫЕ!$BK1731&amp;"y"&amp;ДАННЫЕ!$BL1731&amp;"z"&amp;ДАННЫЕ!$BM1731&amp;"c"&amp;IF(ДАННЫЕ!$BK1731+ДАННЫЕ!$BL1731+ДАННЫЕ!$BM1731=3,1,0)&amp;"a"&amp;IF(ДАННЫЕ!$BQ1731+ДАННЫЕ!$BR1731&gt;0,1,0)&amp;"d"&amp;ДАННЫЕ!$BQ1731&amp;"v"&amp;ДАННЫЕ!$BR1731&amp;"p"&amp;ДАННЫЕ!$BS1731&amp;"n"&amp;ДАННЫЕ!$BU1731&amp;"t"&amp;ДАННЫЕ!$BV1731&amp;"o"&amp;ДАННЫЕ!$BT1731&amp;"l"&amp;IF(ДАННЫЕ!$BN1731&gt;0,1,0)&amp;ДАННЫЕ!$BN1731&amp;"g"&amp;ДАННЫЕ!$BO1731&amp;"s"&amp;ДАННЫЕ!$BP1731&amp;"DZ"&amp;IF(ДАННЫЕ!B1731-ДАННЫЕ!G1731 &lt; 60,IF(ДАННЫЕ!B1731-ДАННЫЕ!G1731 &gt;= 0,1,0),0)&amp;"u"&amp;IF(ДАННЫЕ!$CJ1731&gt;0,1,0)</f>
        <v>brCD0h0xyzc0a0dvpntol0gsDZ1u0</v>
      </c>
      <c r="N1731" s="28" t="str">
        <f ca="1">ДАННЫЕ!$F1731&amp;ДАННЫЕ!$I1731&amp;"g"&amp;B1731&amp;"cf"&amp;D1731&amp;"a"&amp;IF(ДАННЫЕ!$BX1731&gt;0,1,0)&amp;IF(ДАННЫЕ!$BF1731&gt;500,1,IF(ДАННЫЕ!$BF1731&gt;350,2,IF(ДАННЫЕ!$BF1731&gt;=200,3,IF(ДАННЫЕ!$BF1731&gt;=100,4,IF(ДАННЫЕ!$BF1731&gt;=50,5,IF(ДАННЫЕ!$BF1731&lt;50,6,0))))))&amp;"AR"&amp;IF(DATEDIF(ДАННЫЕ!$BX1731,ДАННЫЕ!$F$1,"y")&gt;1,1,0)&amp;"VG"&amp;IF(ДАННЫЕ!$BH1731="0",1,0)&amp;"o"&amp;IF(T1731+ДАННЫЕ!$AF1731+ДАННЫЕ!$AG1731+ДАННЫЕ!$AH1731+ДАННЫЕ!$AI1731+ДАННЫЕ!$AJ1731+ДАННЫЕ!$AP1731+ДАННЫЕ!$AQ1731+ДАННЫЕ!$AR1731+ДАННЫЕ!$AU1731+ДАННЫЕ!$AW1731+ДАННЫЕ!$AS1731+ДАННЫЕ!$AT1731&gt;0,1,0)&amp;"x"&amp;ДАННЫЕ!$AG1731&amp;"p"&amp;IF(ДАННЫЕ!$BY1731&gt;0,1,0)&amp;"v"&amp;IF(ДАННЫЕ!$BZ1731&gt;0,1,0)&amp;"n"&amp;ДАННЫЕ!$CA1731&amp;"t"&amp;ДАННЫЕ!$AY1731&amp;"k"&amp;ДАННЫЕ!$CB1731&amp;"q"&amp;ДАННЫЕ!$CC1731&amp;"w"&amp;ДАННЫЕ!$CD1731&amp;"e"&amp;ДАННЫЕ!$CE1731&amp;"m"&amp;ДАННЫЕ!$CF1731&amp;"c"&amp;ДАННЫЕ!$CG1731&amp;"z"&amp;ДАННЫЕ!$CH1731&amp;"d"&amp;IF(H1731=4,1,0)&amp;"s"&amp;IF(ДАННЫЕ!$J1731=1,0,1)&amp;"u"&amp;IF(ДАННЫЕ!$CJ1731&gt;0,1,0)</f>
        <v>g0cf0a06AR1VG0o0xp0v0ntkqwemczd0s1u0</v>
      </c>
      <c r="O1731" s="28" t="str">
        <f>ДАННЫЕ!$I1731&amp;"g"&amp;B1731&amp;A1731&amp;"f"&amp;P1731&amp;"c"&amp;IF(ДАННЫЕ!$U1731&gt;0,1,0)&amp;"s"&amp;IF(ДАННЫЕ!$Q1731&gt;0,IF(YEAR(ДАННЫЕ!$F$1)=YEAR(ДАННЫЕ!$Q1731),IF(MONTH(ДАННЫЕ!$F$1)=MONTH(ДАННЫЕ!$Q1731),111,11),1),0)&amp;"i"&amp;IF(ДАННЫЕ!$R1731+ДАННЫЕ!$S1731+ДАННЫЕ!$T1731=0,0,1)&amp;"h"&amp;IF(ДАННЫЕ!$P1731&gt;0,1,0)&amp;"p"&amp;IF(ДАННЫЕ!$CI1731&gt;0,IF(YEAR(ДАННЫЕ!$F$1)=YEAR(ДАННЫЕ!$CI1731),IF(MONTH(ДАННЫЕ!$F$1)=MONTH(ДАННЫЕ!$CI1731),111,11),1),0)&amp;"d"&amp;IF(ДАННЫЕ!$CJ1731&gt;0,IF(YEAR(ДАННЫЕ!$F$1)=YEAR(ДАННЫЕ!$CJ1731),IF(MONTH(ДАННЫЕ!$F$1)=MONTH(ДАННЫЕ!$CJ1731),111,11),1),0)&amp;"o"&amp;IF(ДАННЫЕ!$CK1731&gt;0,IF(MONTH(ДАННЫЕ!$F$1)=MONTH(ДАННЫЕ!$CK1731),111,11),0)&amp;"v"&amp;IF(ДАННЫЕ!$BE1731&gt;0,IF(MONTH(ДАННЫЕ!$F$1)=MONTH(ДАННЫЕ!$BE1731),111,11),0)</f>
        <v>g00f0c0s0i0h0p0d0o0v0</v>
      </c>
      <c r="P1731" s="15">
        <f t="shared" si="83"/>
        <v>0</v>
      </c>
      <c r="Q1731" s="15">
        <f>IF(ДАННЫЕ!$F$1&gt;ДАННЫЕ!$N1731,IF(YEAR(ДАННЫЕ!$F$1)=YEAR(ДАННЫЕ!M1731),1,0),0)</f>
        <v>0</v>
      </c>
      <c r="R1731" s="15">
        <f>IF(ДАННЫЕ!$F$1&gt;ДАННЫЕ!$N1731,IF(YEAR(ДАННЫЕ!$F$1)=YEAR(ДАННЫЕ!N1731),1,0),0)</f>
        <v>0</v>
      </c>
      <c r="S1731" s="15">
        <f>IF(ДАННЫЕ!$AA1731="2А",1,IF(ДАННЫЕ!$AA1731="2Б",2,IF(ДАННЫЕ!$AA1731="2В",3,IF(ДАННЫЕ!$AA1731=3,4,IF(ДАННЫЕ!$AA1731="4А",5,IF(ДАННЫЕ!$AA1731="4Б",6,IF(ДАННЫЕ!$AA1731="4В",7,IF(ДАННЫЕ!$AA1731=5,8,0))))))))</f>
        <v>0</v>
      </c>
      <c r="T1731" s="15">
        <f>IF(OR(ДАННЫЕ!$AC1731=2,ДАННЫЕ!$AD1731=2,ДАННЫЕ!$AE1731=2),2,IF(OR(ДАННЫЕ!$AC1731=1,ДАННЫЕ!$AD1731=1,ДАННЫЕ!$AE1731=1),1,0))</f>
        <v>0</v>
      </c>
    </row>
    <row r="1732" spans="1:20" x14ac:dyDescent="0.2">
      <c r="A1732" s="78">
        <f>IF(B1732&gt;0,IF(MONTH(ДАННЫЕ!$F$1)=MONTH(ДАННЫЕ!$B1732),1,0),0)</f>
        <v>0</v>
      </c>
      <c r="B1732" s="14">
        <f>IF(ДАННЫЕ!$B1732&gt;0,IF(YEAR(ДАННЫЕ!$F$1)=YEAR(ДАННЫЕ!$B1732),1,0),0)</f>
        <v>0</v>
      </c>
      <c r="C1732" s="14">
        <f>IF(ДАННЫЕ!$CM1732&gt;0,IF(YEAR(ДАННЫЕ!$F$1)=YEAR(ДАННЫЕ!$CM1732),1,0),0)</f>
        <v>0</v>
      </c>
      <c r="D1732" s="14">
        <f>IF(ДАННЫЕ!$CJ1732&gt;0,IF(ДАННЫЕ!$CL1732&gt;ДАННЫЕ!$F$1,1,IF(ДАННЫЕ!$CL1732&gt;0,0,1)),0)</f>
        <v>0</v>
      </c>
      <c r="E1732" s="43" t="str">
        <f ca="1">IF(ДАННЫЕ!$F$1&gt;0,IF(ДАННЫЕ!$G1732&gt;0,DATEDIF(ДАННЫЕ!$G1732,ДАННЫЕ!$F$1,"y"),""),IF(ДАННЫЕ!$G1732&gt;0,DATEDIF(ДАННЫЕ!$G1732,TODAY(),"y"),""))</f>
        <v/>
      </c>
      <c r="F1732" s="43" t="str">
        <f xml:space="preserve"> IF(ДАННЫЕ!$F1732="М",IF(E1732&gt;=18,IF(E1732&lt;60,1,""),""),"")&amp;IF(ДАННЫЕ!$F1732="Ж",IF(E1732&gt;=18,IF(E1732&lt;55,1,""),""),"")</f>
        <v/>
      </c>
      <c r="G1732" s="43" t="str">
        <f xml:space="preserve"> IF(ДАННЫЕ!$F1732="М",IF(E1732&gt;=60,2,""),"")&amp;IF(ДАННЫЕ!$F1732="Ж",IF(E1732&gt;=55,2,""),"")</f>
        <v/>
      </c>
      <c r="H1732" s="43" t="str">
        <f t="shared" ca="1" si="81"/>
        <v/>
      </c>
      <c r="I1732" s="43" t="str">
        <f t="shared" ca="1" si="82"/>
        <v>03</v>
      </c>
      <c r="J1732" s="28" t="str">
        <f ca="1">ДАННЫЕ!$F1732&amp;H1732&amp;I1732&amp;ДАННЫЕ!$I1732&amp;"m"&amp;IF(ДАННЫЕ!$I1732&gt;0,IF(ДАННЫЕ!$J1732&gt;0,0,1),"")&amp;"f"&amp;IF(ДАННЫЕ!$R1732&gt;0,IF(YEAR(ДАННЫЕ!$F$1)=YEAR(ДАННЫЕ!$R1732),1,0),0)&amp;"z"&amp;ДАННЫЕ!$R1732&amp;"p"&amp;ДАННЫЕ!$S1732&amp;"i"&amp;ДАННЫЕ!$T1732&amp;"h"&amp;ДАННЫЕ!$K1732&amp;"be"&amp;ДАННЫЕ!$BI1732&amp;"CD"&amp;IF(ДАННЫЕ!BF1732&gt;500,4,IF(ДАННЫЕ!BF1732&gt;350,3,IF(ДАННЫЕ!BF1732&gt;200,2,IF(ДАННЫЕ!BF1732&gt;0,1,0))))&amp;"g"&amp;B1732&amp;"d"&amp;H1732&amp;"l"&amp;ДАННЫЕ!AT1732&amp;"a"&amp;ДАННЫЕ!$V1732&amp;"v"&amp;R1732&amp;"k"&amp;ДАННЫЕ!$U1732&amp;"s"&amp;ДАННЫЕ!$Y1732&amp;"t"&amp;ДАННЫЕ!$X1732&amp;"b"&amp;IF(ДАННЫЕ!$Q1732&gt;1,1,0)&amp;"PP"&amp;ДАННЫЕ!Z1732&amp;"c"&amp;S1732&amp;"x"&amp;IF(ДАННЫЕ!$BY1732&gt;0,IF(YEAR(ДАННЫЕ!$F$1)=YEAR(ДАННЫЕ!$BY1732),1,0),0)&amp;"n"&amp;IF(ДАННЫЕ!$BZ1732&gt;0,IF(YEAR(ДАННЫЕ!$F$1)=YEAR(ДАННЫЕ!$BZ1732),1,0),0)&amp;"u"&amp;D1732&amp;"z"&amp;IF(ДАННЫЕ!$CL1732&gt;0,IF(YEAR(ДАННЫЕ!$F$1)&gt;YEAR(ДАННЫЕ!$CL1732),11,12),0)</f>
        <v>03mf0zpihbeCD0g0dlav0kstb0PPc0x0n0u0z0</v>
      </c>
      <c r="K1732" s="28" t="str">
        <f ca="1">ДАННЫЕ!$I1732&amp;"x"&amp;B1732&amp;"w"&amp;IF(T1732+ДАННЫЕ!AD1732+ДАННЫЕ!AE1732+ДАННЫЕ!AF1732+ДАННЫЕ!AG1732+ДАННЫЕ!AH1732+ДАННЫЕ!$AL1732+ДАННЫЕ!AI1732+ДАННЫЕ!AJ1732+ДАННЫЕ!AK1732+ДАННЫЕ!AP1732+ДАННЫЕ!AQ1732+ДАННЫЕ!AR1732+ДАННЫЕ!$AM1732+ДАННЫЕ!$AN1732+ДАННЫЕ!AS1732+ДАННЫЕ!AT1732&gt;0,1,0)&amp;IF(OR(T1732=2,ДАННЫЕ!AD1732=2,ДАННЫЕ!AE1732=2,ДАННЫЕ!AF1732=2,ДАННЫЕ!AG1732=2,ДАННЫЕ!AH1732=2,ДАННЫЕ!$AL1732=2,ДАННЫЕ!AI1732=2,ДАННЫЕ!AJ1732=2,ДАННЫЕ!AK1732=2,ДАННЫЕ!AP1732=2,ДАННЫЕ!AQ1732=2,ДАННЫЕ!AR1732=2,ДАННЫЕ!$AM1732=2,ДАННЫЕ!$AN1732=2,ДАННЫЕ!AS1732=2,ДАННЫЕ!AT1732=2),2,0)&amp;"t"&amp;IF(T1732&gt;0,"1"&amp;T1732,"00")&amp;"f"&amp;IF(ДАННЫЕ!$AC1732,"1"&amp;ДАННЫЕ!$AC1732,"00")&amp;"b"&amp;IF(ДАННЫЕ!$AD1732,"1"&amp;ДАННЫЕ!$AD1732,"00")&amp;"g"&amp;IF(ДАННЫЕ!$AF1732,"1"&amp;ДАННЫЕ!$AF1732,"00")&amp;"c"&amp;IF(ДАННЫЕ!$AG1732,"1"&amp;ДАННЫЕ!$AG1732,"00")&amp;"i"&amp;IF(ДАННЫЕ!$AH1732,"1"&amp;ДАННЫЕ!$AH1732,"00")&amp;"r"&amp;IF(ДАННЫЕ!$AL1732,"1"&amp;ДАННЫЕ!$AL1732,"00")&amp;"m"&amp;IF(ДАННЫЕ!$AI1732,"1"&amp;ДАННЫЕ!$AI1732,"00")&amp;"hS"&amp;IF(ДАННЫЕ!$AJ1732,"1"&amp;ДАННЫЕ!$AJ1732,"00")&amp;"hZ"&amp;IF(ДАННЫЕ!$AK1732,"1"&amp;ДАННЫЕ!$AK1732,"00")&amp;"p"&amp;IF(ДАННЫЕ!$AP1732,"1"&amp;ДАННЫЕ!$AP1732,"00")&amp;"k"&amp;IF(ДАННЫЕ!$AQ1732,"1"&amp;ДАННЫЕ!$AQ1732,"00")&amp;"z"&amp;IF(ДАННЫЕ!$AR1732,"1"&amp;ДАННЫЕ!$AR1732,"00")&amp;"j"&amp;IF(ДАННЫЕ!$AM1732,"1"&amp;ДАННЫЕ!$AM1732,"00")&amp;"n"&amp;IF(ДАННЫЕ!$AN1732,"1"&amp;ДАННЫЕ!$AN1732,"00")&amp;"E"&amp;ДАННЫЕ!BI1732&amp;"L"&amp;ДАННЫЕ!AO1732&amp;"h"&amp;IF(ДАННЫЕ!$AU1732&gt;0,1,0)&amp;"v"&amp;IF(ДАННЫЕ!$AW1732&gt;0,1,0)&amp;"a"&amp;IF(ДАННЫЕ!$AS1732,"1"&amp;ДАННЫЕ!$AS1732,"00")&amp;"s"&amp;IF(ДАННЫЕ!$AT1732,"1"&amp;ДАННЫЕ!$AT1732,"00")&amp;"u"&amp;IF(ДАННЫЕ!$CJ1732&gt;0,1,0)&amp;"y"&amp;B1732&amp;"d"&amp;H1732&amp;"e"&amp;F1732&amp;G1732</f>
        <v>x0w00t00f00b00g00c00i00r00m00hS00hZ00p00k00z00j00n00ELh0v0a00s00u0y0de</v>
      </c>
      <c r="L1732" s="28" t="str">
        <f ca="1">ДАННЫЕ!$I1732&amp;"VN"&amp;IF(ДАННЫЕ!AW1732&gt;0,11,10)&amp;"CD"&amp;IF(ДАННЫЕ!BF1732&gt;500,16,IF(ДАННЫЕ!BF1732&gt;350,15,IF(ДАННЫЕ!BF1732&gt;=200,14,IF(ДАННЫЕ!BF1732&gt;=100,13,IF(ДАННЫЕ!BF1732&gt;=50,12,IF(ДАННЫЕ!BF1732&gt;0,11,10))))))&amp;"AR"&amp;IF(ДАННЫЕ!BX1732&gt;0,1,0)&amp;"GD"&amp;B1732&amp;"VV"&amp;IF(E1732&gt;=5,IF(E1732&lt;18,1,0),0)</f>
        <v>VN10CD10AR0GD0VV0</v>
      </c>
      <c r="M1732" s="28" t="str">
        <f>ДАННЫЕ!$I1732&amp;"b"&amp;ДАННЫЕ!$BI1732&amp;"r"&amp;ДАННЫЕ!$BJ1732&amp;"CD"&amp;IF(ДАННЫЕ!BF1732&gt;0,IF(ДАННЫЕ!BF1732&lt;200,1,IF(ДАННЫЕ!BF1732&lt;350,2,3)),0)&amp;"h"&amp;IF(ДАННЫЕ!$BK1732+ДАННЫЕ!$BL1732+ДАННЫЕ!$BM1732&gt;0,1,0)&amp;"x"&amp;ДАННЫЕ!$BK1732&amp;"y"&amp;ДАННЫЕ!$BL1732&amp;"z"&amp;ДАННЫЕ!$BM1732&amp;"c"&amp;IF(ДАННЫЕ!$BK1732+ДАННЫЕ!$BL1732+ДАННЫЕ!$BM1732=3,1,0)&amp;"a"&amp;IF(ДАННЫЕ!$BQ1732+ДАННЫЕ!$BR1732&gt;0,1,0)&amp;"d"&amp;ДАННЫЕ!$BQ1732&amp;"v"&amp;ДАННЫЕ!$BR1732&amp;"p"&amp;ДАННЫЕ!$BS1732&amp;"n"&amp;ДАННЫЕ!$BU1732&amp;"t"&amp;ДАННЫЕ!$BV1732&amp;"o"&amp;ДАННЫЕ!$BT1732&amp;"l"&amp;IF(ДАННЫЕ!$BN1732&gt;0,1,0)&amp;ДАННЫЕ!$BN1732&amp;"g"&amp;ДАННЫЕ!$BO1732&amp;"s"&amp;ДАННЫЕ!$BP1732&amp;"DZ"&amp;IF(ДАННЫЕ!B1732-ДАННЫЕ!G1732 &lt; 60,IF(ДАННЫЕ!B1732-ДАННЫЕ!G1732 &gt;= 0,1,0),0)&amp;"u"&amp;IF(ДАННЫЕ!$CJ1732&gt;0,1,0)</f>
        <v>brCD0h0xyzc0a0dvpntol0gsDZ1u0</v>
      </c>
      <c r="N1732" s="28" t="str">
        <f ca="1">ДАННЫЕ!$F1732&amp;ДАННЫЕ!$I1732&amp;"g"&amp;B1732&amp;"cf"&amp;D1732&amp;"a"&amp;IF(ДАННЫЕ!$BX1732&gt;0,1,0)&amp;IF(ДАННЫЕ!$BF1732&gt;500,1,IF(ДАННЫЕ!$BF1732&gt;350,2,IF(ДАННЫЕ!$BF1732&gt;=200,3,IF(ДАННЫЕ!$BF1732&gt;=100,4,IF(ДАННЫЕ!$BF1732&gt;=50,5,IF(ДАННЫЕ!$BF1732&lt;50,6,0))))))&amp;"AR"&amp;IF(DATEDIF(ДАННЫЕ!$BX1732,ДАННЫЕ!$F$1,"y")&gt;1,1,0)&amp;"VG"&amp;IF(ДАННЫЕ!$BH1732="0",1,0)&amp;"o"&amp;IF(T1732+ДАННЫЕ!$AF1732+ДАННЫЕ!$AG1732+ДАННЫЕ!$AH1732+ДАННЫЕ!$AI1732+ДАННЫЕ!$AJ1732+ДАННЫЕ!$AP1732+ДАННЫЕ!$AQ1732+ДАННЫЕ!$AR1732+ДАННЫЕ!$AU1732+ДАННЫЕ!$AW1732+ДАННЫЕ!$AS1732+ДАННЫЕ!$AT1732&gt;0,1,0)&amp;"x"&amp;ДАННЫЕ!$AG1732&amp;"p"&amp;IF(ДАННЫЕ!$BY1732&gt;0,1,0)&amp;"v"&amp;IF(ДАННЫЕ!$BZ1732&gt;0,1,0)&amp;"n"&amp;ДАННЫЕ!$CA1732&amp;"t"&amp;ДАННЫЕ!$AY1732&amp;"k"&amp;ДАННЫЕ!$CB1732&amp;"q"&amp;ДАННЫЕ!$CC1732&amp;"w"&amp;ДАННЫЕ!$CD1732&amp;"e"&amp;ДАННЫЕ!$CE1732&amp;"m"&amp;ДАННЫЕ!$CF1732&amp;"c"&amp;ДАННЫЕ!$CG1732&amp;"z"&amp;ДАННЫЕ!$CH1732&amp;"d"&amp;IF(H1732=4,1,0)&amp;"s"&amp;IF(ДАННЫЕ!$J1732=1,0,1)&amp;"u"&amp;IF(ДАННЫЕ!$CJ1732&gt;0,1,0)</f>
        <v>g0cf0a06AR1VG0o0xp0v0ntkqwemczd0s1u0</v>
      </c>
      <c r="O1732" s="28" t="str">
        <f>ДАННЫЕ!$I1732&amp;"g"&amp;B1732&amp;A1732&amp;"f"&amp;P1732&amp;"c"&amp;IF(ДАННЫЕ!$U1732&gt;0,1,0)&amp;"s"&amp;IF(ДАННЫЕ!$Q1732&gt;0,IF(YEAR(ДАННЫЕ!$F$1)=YEAR(ДАННЫЕ!$Q1732),IF(MONTH(ДАННЫЕ!$F$1)=MONTH(ДАННЫЕ!$Q1732),111,11),1),0)&amp;"i"&amp;IF(ДАННЫЕ!$R1732+ДАННЫЕ!$S1732+ДАННЫЕ!$T1732=0,0,1)&amp;"h"&amp;IF(ДАННЫЕ!$P1732&gt;0,1,0)&amp;"p"&amp;IF(ДАННЫЕ!$CI1732&gt;0,IF(YEAR(ДАННЫЕ!$F$1)=YEAR(ДАННЫЕ!$CI1732),IF(MONTH(ДАННЫЕ!$F$1)=MONTH(ДАННЫЕ!$CI1732),111,11),1),0)&amp;"d"&amp;IF(ДАННЫЕ!$CJ1732&gt;0,IF(YEAR(ДАННЫЕ!$F$1)=YEAR(ДАННЫЕ!$CJ1732),IF(MONTH(ДАННЫЕ!$F$1)=MONTH(ДАННЫЕ!$CJ1732),111,11),1),0)&amp;"o"&amp;IF(ДАННЫЕ!$CK1732&gt;0,IF(MONTH(ДАННЫЕ!$F$1)=MONTH(ДАННЫЕ!$CK1732),111,11),0)&amp;"v"&amp;IF(ДАННЫЕ!$BE1732&gt;0,IF(MONTH(ДАННЫЕ!$F$1)=MONTH(ДАННЫЕ!$BE1732),111,11),0)</f>
        <v>g00f0c0s0i0h0p0d0o0v0</v>
      </c>
      <c r="P1732" s="15">
        <f t="shared" si="83"/>
        <v>0</v>
      </c>
      <c r="Q1732" s="15">
        <f>IF(ДАННЫЕ!$F$1&gt;ДАННЫЕ!$N1732,IF(YEAR(ДАННЫЕ!$F$1)=YEAR(ДАННЫЕ!M1732),1,0),0)</f>
        <v>0</v>
      </c>
      <c r="R1732" s="15">
        <f>IF(ДАННЫЕ!$F$1&gt;ДАННЫЕ!$N1732,IF(YEAR(ДАННЫЕ!$F$1)=YEAR(ДАННЫЕ!N1732),1,0),0)</f>
        <v>0</v>
      </c>
      <c r="S1732" s="15">
        <f>IF(ДАННЫЕ!$AA1732="2А",1,IF(ДАННЫЕ!$AA1732="2Б",2,IF(ДАННЫЕ!$AA1732="2В",3,IF(ДАННЫЕ!$AA1732=3,4,IF(ДАННЫЕ!$AA1732="4А",5,IF(ДАННЫЕ!$AA1732="4Б",6,IF(ДАННЫЕ!$AA1732="4В",7,IF(ДАННЫЕ!$AA1732=5,8,0))))))))</f>
        <v>0</v>
      </c>
      <c r="T1732" s="15">
        <f>IF(OR(ДАННЫЕ!$AC1732=2,ДАННЫЕ!$AD1732=2,ДАННЫЕ!$AE1732=2),2,IF(OR(ДАННЫЕ!$AC1732=1,ДАННЫЕ!$AD1732=1,ДАННЫЕ!$AE1732=1),1,0))</f>
        <v>0</v>
      </c>
    </row>
    <row r="1733" spans="1:20" x14ac:dyDescent="0.2">
      <c r="A1733" s="78">
        <f>IF(B1733&gt;0,IF(MONTH(ДАННЫЕ!$F$1)=MONTH(ДАННЫЕ!$B1733),1,0),0)</f>
        <v>0</v>
      </c>
      <c r="B1733" s="14">
        <f>IF(ДАННЫЕ!$B1733&gt;0,IF(YEAR(ДАННЫЕ!$F$1)=YEAR(ДАННЫЕ!$B1733),1,0),0)</f>
        <v>0</v>
      </c>
      <c r="C1733" s="14">
        <f>IF(ДАННЫЕ!$CM1733&gt;0,IF(YEAR(ДАННЫЕ!$F$1)=YEAR(ДАННЫЕ!$CM1733),1,0),0)</f>
        <v>0</v>
      </c>
      <c r="D1733" s="14">
        <f>IF(ДАННЫЕ!$CJ1733&gt;0,IF(ДАННЫЕ!$CL1733&gt;ДАННЫЕ!$F$1,1,IF(ДАННЫЕ!$CL1733&gt;0,0,1)),0)</f>
        <v>0</v>
      </c>
      <c r="E1733" s="43" t="str">
        <f ca="1">IF(ДАННЫЕ!$F$1&gt;0,IF(ДАННЫЕ!$G1733&gt;0,DATEDIF(ДАННЫЕ!$G1733,ДАННЫЕ!$F$1,"y"),""),IF(ДАННЫЕ!$G1733&gt;0,DATEDIF(ДАННЫЕ!$G1733,TODAY(),"y"),""))</f>
        <v/>
      </c>
      <c r="F1733" s="43" t="str">
        <f xml:space="preserve"> IF(ДАННЫЕ!$F1733="М",IF(E1733&gt;=18,IF(E1733&lt;60,1,""),""),"")&amp;IF(ДАННЫЕ!$F1733="Ж",IF(E1733&gt;=18,IF(E1733&lt;55,1,""),""),"")</f>
        <v/>
      </c>
      <c r="G1733" s="43" t="str">
        <f xml:space="preserve"> IF(ДАННЫЕ!$F1733="М",IF(E1733&gt;=60,2,""),"")&amp;IF(ДАННЫЕ!$F1733="Ж",IF(E1733&gt;=55,2,""),"")</f>
        <v/>
      </c>
      <c r="H1733" s="43" t="str">
        <f t="shared" ca="1" si="81"/>
        <v/>
      </c>
      <c r="I1733" s="43" t="str">
        <f t="shared" ca="1" si="82"/>
        <v>03</v>
      </c>
      <c r="J1733" s="28" t="str">
        <f ca="1">ДАННЫЕ!$F1733&amp;H1733&amp;I1733&amp;ДАННЫЕ!$I1733&amp;"m"&amp;IF(ДАННЫЕ!$I1733&gt;0,IF(ДАННЫЕ!$J1733&gt;0,0,1),"")&amp;"f"&amp;IF(ДАННЫЕ!$R1733&gt;0,IF(YEAR(ДАННЫЕ!$F$1)=YEAR(ДАННЫЕ!$R1733),1,0),0)&amp;"z"&amp;ДАННЫЕ!$R1733&amp;"p"&amp;ДАННЫЕ!$S1733&amp;"i"&amp;ДАННЫЕ!$T1733&amp;"h"&amp;ДАННЫЕ!$K1733&amp;"be"&amp;ДАННЫЕ!$BI1733&amp;"CD"&amp;IF(ДАННЫЕ!BF1733&gt;500,4,IF(ДАННЫЕ!BF1733&gt;350,3,IF(ДАННЫЕ!BF1733&gt;200,2,IF(ДАННЫЕ!BF1733&gt;0,1,0))))&amp;"g"&amp;B1733&amp;"d"&amp;H1733&amp;"l"&amp;ДАННЫЕ!AT1733&amp;"a"&amp;ДАННЫЕ!$V1733&amp;"v"&amp;R1733&amp;"k"&amp;ДАННЫЕ!$U1733&amp;"s"&amp;ДАННЫЕ!$Y1733&amp;"t"&amp;ДАННЫЕ!$X1733&amp;"b"&amp;IF(ДАННЫЕ!$Q1733&gt;1,1,0)&amp;"PP"&amp;ДАННЫЕ!Z1733&amp;"c"&amp;S1733&amp;"x"&amp;IF(ДАННЫЕ!$BY1733&gt;0,IF(YEAR(ДАННЫЕ!$F$1)=YEAR(ДАННЫЕ!$BY1733),1,0),0)&amp;"n"&amp;IF(ДАННЫЕ!$BZ1733&gt;0,IF(YEAR(ДАННЫЕ!$F$1)=YEAR(ДАННЫЕ!$BZ1733),1,0),0)&amp;"u"&amp;D1733&amp;"z"&amp;IF(ДАННЫЕ!$CL1733&gt;0,IF(YEAR(ДАННЫЕ!$F$1)&gt;YEAR(ДАННЫЕ!$CL1733),11,12),0)</f>
        <v>03mf0zpihbeCD0g0dlav0kstb0PPc0x0n0u0z0</v>
      </c>
      <c r="K1733" s="28" t="str">
        <f ca="1">ДАННЫЕ!$I1733&amp;"x"&amp;B1733&amp;"w"&amp;IF(T1733+ДАННЫЕ!AD1733+ДАННЫЕ!AE1733+ДАННЫЕ!AF1733+ДАННЫЕ!AG1733+ДАННЫЕ!AH1733+ДАННЫЕ!$AL1733+ДАННЫЕ!AI1733+ДАННЫЕ!AJ1733+ДАННЫЕ!AK1733+ДАННЫЕ!AP1733+ДАННЫЕ!AQ1733+ДАННЫЕ!AR1733+ДАННЫЕ!$AM1733+ДАННЫЕ!$AN1733+ДАННЫЕ!AS1733+ДАННЫЕ!AT1733&gt;0,1,0)&amp;IF(OR(T1733=2,ДАННЫЕ!AD1733=2,ДАННЫЕ!AE1733=2,ДАННЫЕ!AF1733=2,ДАННЫЕ!AG1733=2,ДАННЫЕ!AH1733=2,ДАННЫЕ!$AL1733=2,ДАННЫЕ!AI1733=2,ДАННЫЕ!AJ1733=2,ДАННЫЕ!AK1733=2,ДАННЫЕ!AP1733=2,ДАННЫЕ!AQ1733=2,ДАННЫЕ!AR1733=2,ДАННЫЕ!$AM1733=2,ДАННЫЕ!$AN1733=2,ДАННЫЕ!AS1733=2,ДАННЫЕ!AT1733=2),2,0)&amp;"t"&amp;IF(T1733&gt;0,"1"&amp;T1733,"00")&amp;"f"&amp;IF(ДАННЫЕ!$AC1733,"1"&amp;ДАННЫЕ!$AC1733,"00")&amp;"b"&amp;IF(ДАННЫЕ!$AD1733,"1"&amp;ДАННЫЕ!$AD1733,"00")&amp;"g"&amp;IF(ДАННЫЕ!$AF1733,"1"&amp;ДАННЫЕ!$AF1733,"00")&amp;"c"&amp;IF(ДАННЫЕ!$AG1733,"1"&amp;ДАННЫЕ!$AG1733,"00")&amp;"i"&amp;IF(ДАННЫЕ!$AH1733,"1"&amp;ДАННЫЕ!$AH1733,"00")&amp;"r"&amp;IF(ДАННЫЕ!$AL1733,"1"&amp;ДАННЫЕ!$AL1733,"00")&amp;"m"&amp;IF(ДАННЫЕ!$AI1733,"1"&amp;ДАННЫЕ!$AI1733,"00")&amp;"hS"&amp;IF(ДАННЫЕ!$AJ1733,"1"&amp;ДАННЫЕ!$AJ1733,"00")&amp;"hZ"&amp;IF(ДАННЫЕ!$AK1733,"1"&amp;ДАННЫЕ!$AK1733,"00")&amp;"p"&amp;IF(ДАННЫЕ!$AP1733,"1"&amp;ДАННЫЕ!$AP1733,"00")&amp;"k"&amp;IF(ДАННЫЕ!$AQ1733,"1"&amp;ДАННЫЕ!$AQ1733,"00")&amp;"z"&amp;IF(ДАННЫЕ!$AR1733,"1"&amp;ДАННЫЕ!$AR1733,"00")&amp;"j"&amp;IF(ДАННЫЕ!$AM1733,"1"&amp;ДАННЫЕ!$AM1733,"00")&amp;"n"&amp;IF(ДАННЫЕ!$AN1733,"1"&amp;ДАННЫЕ!$AN1733,"00")&amp;"E"&amp;ДАННЫЕ!BI1733&amp;"L"&amp;ДАННЫЕ!AO1733&amp;"h"&amp;IF(ДАННЫЕ!$AU1733&gt;0,1,0)&amp;"v"&amp;IF(ДАННЫЕ!$AW1733&gt;0,1,0)&amp;"a"&amp;IF(ДАННЫЕ!$AS1733,"1"&amp;ДАННЫЕ!$AS1733,"00")&amp;"s"&amp;IF(ДАННЫЕ!$AT1733,"1"&amp;ДАННЫЕ!$AT1733,"00")&amp;"u"&amp;IF(ДАННЫЕ!$CJ1733&gt;0,1,0)&amp;"y"&amp;B1733&amp;"d"&amp;H1733&amp;"e"&amp;F1733&amp;G1733</f>
        <v>x0w00t00f00b00g00c00i00r00m00hS00hZ00p00k00z00j00n00ELh0v0a00s00u0y0de</v>
      </c>
      <c r="L1733" s="28" t="str">
        <f ca="1">ДАННЫЕ!$I1733&amp;"VN"&amp;IF(ДАННЫЕ!AW1733&gt;0,11,10)&amp;"CD"&amp;IF(ДАННЫЕ!BF1733&gt;500,16,IF(ДАННЫЕ!BF1733&gt;350,15,IF(ДАННЫЕ!BF1733&gt;=200,14,IF(ДАННЫЕ!BF1733&gt;=100,13,IF(ДАННЫЕ!BF1733&gt;=50,12,IF(ДАННЫЕ!BF1733&gt;0,11,10))))))&amp;"AR"&amp;IF(ДАННЫЕ!BX1733&gt;0,1,0)&amp;"GD"&amp;B1733&amp;"VV"&amp;IF(E1733&gt;=5,IF(E1733&lt;18,1,0),0)</f>
        <v>VN10CD10AR0GD0VV0</v>
      </c>
      <c r="M1733" s="28" t="str">
        <f>ДАННЫЕ!$I1733&amp;"b"&amp;ДАННЫЕ!$BI1733&amp;"r"&amp;ДАННЫЕ!$BJ1733&amp;"CD"&amp;IF(ДАННЫЕ!BF1733&gt;0,IF(ДАННЫЕ!BF1733&lt;200,1,IF(ДАННЫЕ!BF1733&lt;350,2,3)),0)&amp;"h"&amp;IF(ДАННЫЕ!$BK1733+ДАННЫЕ!$BL1733+ДАННЫЕ!$BM1733&gt;0,1,0)&amp;"x"&amp;ДАННЫЕ!$BK1733&amp;"y"&amp;ДАННЫЕ!$BL1733&amp;"z"&amp;ДАННЫЕ!$BM1733&amp;"c"&amp;IF(ДАННЫЕ!$BK1733+ДАННЫЕ!$BL1733+ДАННЫЕ!$BM1733=3,1,0)&amp;"a"&amp;IF(ДАННЫЕ!$BQ1733+ДАННЫЕ!$BR1733&gt;0,1,0)&amp;"d"&amp;ДАННЫЕ!$BQ1733&amp;"v"&amp;ДАННЫЕ!$BR1733&amp;"p"&amp;ДАННЫЕ!$BS1733&amp;"n"&amp;ДАННЫЕ!$BU1733&amp;"t"&amp;ДАННЫЕ!$BV1733&amp;"o"&amp;ДАННЫЕ!$BT1733&amp;"l"&amp;IF(ДАННЫЕ!$BN1733&gt;0,1,0)&amp;ДАННЫЕ!$BN1733&amp;"g"&amp;ДАННЫЕ!$BO1733&amp;"s"&amp;ДАННЫЕ!$BP1733&amp;"DZ"&amp;IF(ДАННЫЕ!B1733-ДАННЫЕ!G1733 &lt; 60,IF(ДАННЫЕ!B1733-ДАННЫЕ!G1733 &gt;= 0,1,0),0)&amp;"u"&amp;IF(ДАННЫЕ!$CJ1733&gt;0,1,0)</f>
        <v>brCD0h0xyzc0a0dvpntol0gsDZ1u0</v>
      </c>
      <c r="N1733" s="28" t="str">
        <f ca="1">ДАННЫЕ!$F1733&amp;ДАННЫЕ!$I1733&amp;"g"&amp;B1733&amp;"cf"&amp;D1733&amp;"a"&amp;IF(ДАННЫЕ!$BX1733&gt;0,1,0)&amp;IF(ДАННЫЕ!$BF1733&gt;500,1,IF(ДАННЫЕ!$BF1733&gt;350,2,IF(ДАННЫЕ!$BF1733&gt;=200,3,IF(ДАННЫЕ!$BF1733&gt;=100,4,IF(ДАННЫЕ!$BF1733&gt;=50,5,IF(ДАННЫЕ!$BF1733&lt;50,6,0))))))&amp;"AR"&amp;IF(DATEDIF(ДАННЫЕ!$BX1733,ДАННЫЕ!$F$1,"y")&gt;1,1,0)&amp;"VG"&amp;IF(ДАННЫЕ!$BH1733="0",1,0)&amp;"o"&amp;IF(T1733+ДАННЫЕ!$AF1733+ДАННЫЕ!$AG1733+ДАННЫЕ!$AH1733+ДАННЫЕ!$AI1733+ДАННЫЕ!$AJ1733+ДАННЫЕ!$AP1733+ДАННЫЕ!$AQ1733+ДАННЫЕ!$AR1733+ДАННЫЕ!$AU1733+ДАННЫЕ!$AW1733+ДАННЫЕ!$AS1733+ДАННЫЕ!$AT1733&gt;0,1,0)&amp;"x"&amp;ДАННЫЕ!$AG1733&amp;"p"&amp;IF(ДАННЫЕ!$BY1733&gt;0,1,0)&amp;"v"&amp;IF(ДАННЫЕ!$BZ1733&gt;0,1,0)&amp;"n"&amp;ДАННЫЕ!$CA1733&amp;"t"&amp;ДАННЫЕ!$AY1733&amp;"k"&amp;ДАННЫЕ!$CB1733&amp;"q"&amp;ДАННЫЕ!$CC1733&amp;"w"&amp;ДАННЫЕ!$CD1733&amp;"e"&amp;ДАННЫЕ!$CE1733&amp;"m"&amp;ДАННЫЕ!$CF1733&amp;"c"&amp;ДАННЫЕ!$CG1733&amp;"z"&amp;ДАННЫЕ!$CH1733&amp;"d"&amp;IF(H1733=4,1,0)&amp;"s"&amp;IF(ДАННЫЕ!$J1733=1,0,1)&amp;"u"&amp;IF(ДАННЫЕ!$CJ1733&gt;0,1,0)</f>
        <v>g0cf0a06AR1VG0o0xp0v0ntkqwemczd0s1u0</v>
      </c>
      <c r="O1733" s="28" t="str">
        <f>ДАННЫЕ!$I1733&amp;"g"&amp;B1733&amp;A1733&amp;"f"&amp;P1733&amp;"c"&amp;IF(ДАННЫЕ!$U1733&gt;0,1,0)&amp;"s"&amp;IF(ДАННЫЕ!$Q1733&gt;0,IF(YEAR(ДАННЫЕ!$F$1)=YEAR(ДАННЫЕ!$Q1733),IF(MONTH(ДАННЫЕ!$F$1)=MONTH(ДАННЫЕ!$Q1733),111,11),1),0)&amp;"i"&amp;IF(ДАННЫЕ!$R1733+ДАННЫЕ!$S1733+ДАННЫЕ!$T1733=0,0,1)&amp;"h"&amp;IF(ДАННЫЕ!$P1733&gt;0,1,0)&amp;"p"&amp;IF(ДАННЫЕ!$CI1733&gt;0,IF(YEAR(ДАННЫЕ!$F$1)=YEAR(ДАННЫЕ!$CI1733),IF(MONTH(ДАННЫЕ!$F$1)=MONTH(ДАННЫЕ!$CI1733),111,11),1),0)&amp;"d"&amp;IF(ДАННЫЕ!$CJ1733&gt;0,IF(YEAR(ДАННЫЕ!$F$1)=YEAR(ДАННЫЕ!$CJ1733),IF(MONTH(ДАННЫЕ!$F$1)=MONTH(ДАННЫЕ!$CJ1733),111,11),1),0)&amp;"o"&amp;IF(ДАННЫЕ!$CK1733&gt;0,IF(MONTH(ДАННЫЕ!$F$1)=MONTH(ДАННЫЕ!$CK1733),111,11),0)&amp;"v"&amp;IF(ДАННЫЕ!$BE1733&gt;0,IF(MONTH(ДАННЫЕ!$F$1)=MONTH(ДАННЫЕ!$BE1733),111,11),0)</f>
        <v>g00f0c0s0i0h0p0d0o0v0</v>
      </c>
      <c r="P1733" s="15">
        <f t="shared" si="83"/>
        <v>0</v>
      </c>
      <c r="Q1733" s="15">
        <f>IF(ДАННЫЕ!$F$1&gt;ДАННЫЕ!$N1733,IF(YEAR(ДАННЫЕ!$F$1)=YEAR(ДАННЫЕ!M1733),1,0),0)</f>
        <v>0</v>
      </c>
      <c r="R1733" s="15">
        <f>IF(ДАННЫЕ!$F$1&gt;ДАННЫЕ!$N1733,IF(YEAR(ДАННЫЕ!$F$1)=YEAR(ДАННЫЕ!N1733),1,0),0)</f>
        <v>0</v>
      </c>
      <c r="S1733" s="15">
        <f>IF(ДАННЫЕ!$AA1733="2А",1,IF(ДАННЫЕ!$AA1733="2Б",2,IF(ДАННЫЕ!$AA1733="2В",3,IF(ДАННЫЕ!$AA1733=3,4,IF(ДАННЫЕ!$AA1733="4А",5,IF(ДАННЫЕ!$AA1733="4Б",6,IF(ДАННЫЕ!$AA1733="4В",7,IF(ДАННЫЕ!$AA1733=5,8,0))))))))</f>
        <v>0</v>
      </c>
      <c r="T1733" s="15">
        <f>IF(OR(ДАННЫЕ!$AC1733=2,ДАННЫЕ!$AD1733=2,ДАННЫЕ!$AE1733=2),2,IF(OR(ДАННЫЕ!$AC1733=1,ДАННЫЕ!$AD1733=1,ДАННЫЕ!$AE1733=1),1,0))</f>
        <v>0</v>
      </c>
    </row>
    <row r="1734" spans="1:20" x14ac:dyDescent="0.2">
      <c r="A1734" s="78">
        <f>IF(B1734&gt;0,IF(MONTH(ДАННЫЕ!$F$1)=MONTH(ДАННЫЕ!$B1734),1,0),0)</f>
        <v>0</v>
      </c>
      <c r="B1734" s="14">
        <f>IF(ДАННЫЕ!$B1734&gt;0,IF(YEAR(ДАННЫЕ!$F$1)=YEAR(ДАННЫЕ!$B1734),1,0),0)</f>
        <v>0</v>
      </c>
      <c r="C1734" s="14">
        <f>IF(ДАННЫЕ!$CM1734&gt;0,IF(YEAR(ДАННЫЕ!$F$1)=YEAR(ДАННЫЕ!$CM1734),1,0),0)</f>
        <v>0</v>
      </c>
      <c r="D1734" s="14">
        <f>IF(ДАННЫЕ!$CJ1734&gt;0,IF(ДАННЫЕ!$CL1734&gt;ДАННЫЕ!$F$1,1,IF(ДАННЫЕ!$CL1734&gt;0,0,1)),0)</f>
        <v>0</v>
      </c>
      <c r="E1734" s="43" t="str">
        <f ca="1">IF(ДАННЫЕ!$F$1&gt;0,IF(ДАННЫЕ!$G1734&gt;0,DATEDIF(ДАННЫЕ!$G1734,ДАННЫЕ!$F$1,"y"),""),IF(ДАННЫЕ!$G1734&gt;0,DATEDIF(ДАННЫЕ!$G1734,TODAY(),"y"),""))</f>
        <v/>
      </c>
      <c r="F1734" s="43" t="str">
        <f xml:space="preserve"> IF(ДАННЫЕ!$F1734="М",IF(E1734&gt;=18,IF(E1734&lt;60,1,""),""),"")&amp;IF(ДАННЫЕ!$F1734="Ж",IF(E1734&gt;=18,IF(E1734&lt;55,1,""),""),"")</f>
        <v/>
      </c>
      <c r="G1734" s="43" t="str">
        <f xml:space="preserve"> IF(ДАННЫЕ!$F1734="М",IF(E1734&gt;=60,2,""),"")&amp;IF(ДАННЫЕ!$F1734="Ж",IF(E1734&gt;=55,2,""),"")</f>
        <v/>
      </c>
      <c r="H1734" s="43" t="str">
        <f t="shared" ca="1" si="81"/>
        <v/>
      </c>
      <c r="I1734" s="43" t="str">
        <f t="shared" ca="1" si="82"/>
        <v>03</v>
      </c>
      <c r="J1734" s="28" t="str">
        <f ca="1">ДАННЫЕ!$F1734&amp;H1734&amp;I1734&amp;ДАННЫЕ!$I1734&amp;"m"&amp;IF(ДАННЫЕ!$I1734&gt;0,IF(ДАННЫЕ!$J1734&gt;0,0,1),"")&amp;"f"&amp;IF(ДАННЫЕ!$R1734&gt;0,IF(YEAR(ДАННЫЕ!$F$1)=YEAR(ДАННЫЕ!$R1734),1,0),0)&amp;"z"&amp;ДАННЫЕ!$R1734&amp;"p"&amp;ДАННЫЕ!$S1734&amp;"i"&amp;ДАННЫЕ!$T1734&amp;"h"&amp;ДАННЫЕ!$K1734&amp;"be"&amp;ДАННЫЕ!$BI1734&amp;"CD"&amp;IF(ДАННЫЕ!BF1734&gt;500,4,IF(ДАННЫЕ!BF1734&gt;350,3,IF(ДАННЫЕ!BF1734&gt;200,2,IF(ДАННЫЕ!BF1734&gt;0,1,0))))&amp;"g"&amp;B1734&amp;"d"&amp;H1734&amp;"l"&amp;ДАННЫЕ!AT1734&amp;"a"&amp;ДАННЫЕ!$V1734&amp;"v"&amp;R1734&amp;"k"&amp;ДАННЫЕ!$U1734&amp;"s"&amp;ДАННЫЕ!$Y1734&amp;"t"&amp;ДАННЫЕ!$X1734&amp;"b"&amp;IF(ДАННЫЕ!$Q1734&gt;1,1,0)&amp;"PP"&amp;ДАННЫЕ!Z1734&amp;"c"&amp;S1734&amp;"x"&amp;IF(ДАННЫЕ!$BY1734&gt;0,IF(YEAR(ДАННЫЕ!$F$1)=YEAR(ДАННЫЕ!$BY1734),1,0),0)&amp;"n"&amp;IF(ДАННЫЕ!$BZ1734&gt;0,IF(YEAR(ДАННЫЕ!$F$1)=YEAR(ДАННЫЕ!$BZ1734),1,0),0)&amp;"u"&amp;D1734&amp;"z"&amp;IF(ДАННЫЕ!$CL1734&gt;0,IF(YEAR(ДАННЫЕ!$F$1)&gt;YEAR(ДАННЫЕ!$CL1734),11,12),0)</f>
        <v>03mf0zpihbeCD0g0dlav0kstb0PPc0x0n0u0z0</v>
      </c>
      <c r="K1734" s="28" t="str">
        <f ca="1">ДАННЫЕ!$I1734&amp;"x"&amp;B1734&amp;"w"&amp;IF(T1734+ДАННЫЕ!AD1734+ДАННЫЕ!AE1734+ДАННЫЕ!AF1734+ДАННЫЕ!AG1734+ДАННЫЕ!AH1734+ДАННЫЕ!$AL1734+ДАННЫЕ!AI1734+ДАННЫЕ!AJ1734+ДАННЫЕ!AK1734+ДАННЫЕ!AP1734+ДАННЫЕ!AQ1734+ДАННЫЕ!AR1734+ДАННЫЕ!$AM1734+ДАННЫЕ!$AN1734+ДАННЫЕ!AS1734+ДАННЫЕ!AT1734&gt;0,1,0)&amp;IF(OR(T1734=2,ДАННЫЕ!AD1734=2,ДАННЫЕ!AE1734=2,ДАННЫЕ!AF1734=2,ДАННЫЕ!AG1734=2,ДАННЫЕ!AH1734=2,ДАННЫЕ!$AL1734=2,ДАННЫЕ!AI1734=2,ДАННЫЕ!AJ1734=2,ДАННЫЕ!AK1734=2,ДАННЫЕ!AP1734=2,ДАННЫЕ!AQ1734=2,ДАННЫЕ!AR1734=2,ДАННЫЕ!$AM1734=2,ДАННЫЕ!$AN1734=2,ДАННЫЕ!AS1734=2,ДАННЫЕ!AT1734=2),2,0)&amp;"t"&amp;IF(T1734&gt;0,"1"&amp;T1734,"00")&amp;"f"&amp;IF(ДАННЫЕ!$AC1734,"1"&amp;ДАННЫЕ!$AC1734,"00")&amp;"b"&amp;IF(ДАННЫЕ!$AD1734,"1"&amp;ДАННЫЕ!$AD1734,"00")&amp;"g"&amp;IF(ДАННЫЕ!$AF1734,"1"&amp;ДАННЫЕ!$AF1734,"00")&amp;"c"&amp;IF(ДАННЫЕ!$AG1734,"1"&amp;ДАННЫЕ!$AG1734,"00")&amp;"i"&amp;IF(ДАННЫЕ!$AH1734,"1"&amp;ДАННЫЕ!$AH1734,"00")&amp;"r"&amp;IF(ДАННЫЕ!$AL1734,"1"&amp;ДАННЫЕ!$AL1734,"00")&amp;"m"&amp;IF(ДАННЫЕ!$AI1734,"1"&amp;ДАННЫЕ!$AI1734,"00")&amp;"hS"&amp;IF(ДАННЫЕ!$AJ1734,"1"&amp;ДАННЫЕ!$AJ1734,"00")&amp;"hZ"&amp;IF(ДАННЫЕ!$AK1734,"1"&amp;ДАННЫЕ!$AK1734,"00")&amp;"p"&amp;IF(ДАННЫЕ!$AP1734,"1"&amp;ДАННЫЕ!$AP1734,"00")&amp;"k"&amp;IF(ДАННЫЕ!$AQ1734,"1"&amp;ДАННЫЕ!$AQ1734,"00")&amp;"z"&amp;IF(ДАННЫЕ!$AR1734,"1"&amp;ДАННЫЕ!$AR1734,"00")&amp;"j"&amp;IF(ДАННЫЕ!$AM1734,"1"&amp;ДАННЫЕ!$AM1734,"00")&amp;"n"&amp;IF(ДАННЫЕ!$AN1734,"1"&amp;ДАННЫЕ!$AN1734,"00")&amp;"E"&amp;ДАННЫЕ!BI1734&amp;"L"&amp;ДАННЫЕ!AO1734&amp;"h"&amp;IF(ДАННЫЕ!$AU1734&gt;0,1,0)&amp;"v"&amp;IF(ДАННЫЕ!$AW1734&gt;0,1,0)&amp;"a"&amp;IF(ДАННЫЕ!$AS1734,"1"&amp;ДАННЫЕ!$AS1734,"00")&amp;"s"&amp;IF(ДАННЫЕ!$AT1734,"1"&amp;ДАННЫЕ!$AT1734,"00")&amp;"u"&amp;IF(ДАННЫЕ!$CJ1734&gt;0,1,0)&amp;"y"&amp;B1734&amp;"d"&amp;H1734&amp;"e"&amp;F1734&amp;G1734</f>
        <v>x0w00t00f00b00g00c00i00r00m00hS00hZ00p00k00z00j00n00ELh0v0a00s00u0y0de</v>
      </c>
      <c r="L1734" s="28" t="str">
        <f ca="1">ДАННЫЕ!$I1734&amp;"VN"&amp;IF(ДАННЫЕ!AW1734&gt;0,11,10)&amp;"CD"&amp;IF(ДАННЫЕ!BF1734&gt;500,16,IF(ДАННЫЕ!BF1734&gt;350,15,IF(ДАННЫЕ!BF1734&gt;=200,14,IF(ДАННЫЕ!BF1734&gt;=100,13,IF(ДАННЫЕ!BF1734&gt;=50,12,IF(ДАННЫЕ!BF1734&gt;0,11,10))))))&amp;"AR"&amp;IF(ДАННЫЕ!BX1734&gt;0,1,0)&amp;"GD"&amp;B1734&amp;"VV"&amp;IF(E1734&gt;=5,IF(E1734&lt;18,1,0),0)</f>
        <v>VN10CD10AR0GD0VV0</v>
      </c>
      <c r="M1734" s="28" t="str">
        <f>ДАННЫЕ!$I1734&amp;"b"&amp;ДАННЫЕ!$BI1734&amp;"r"&amp;ДАННЫЕ!$BJ1734&amp;"CD"&amp;IF(ДАННЫЕ!BF1734&gt;0,IF(ДАННЫЕ!BF1734&lt;200,1,IF(ДАННЫЕ!BF1734&lt;350,2,3)),0)&amp;"h"&amp;IF(ДАННЫЕ!$BK1734+ДАННЫЕ!$BL1734+ДАННЫЕ!$BM1734&gt;0,1,0)&amp;"x"&amp;ДАННЫЕ!$BK1734&amp;"y"&amp;ДАННЫЕ!$BL1734&amp;"z"&amp;ДАННЫЕ!$BM1734&amp;"c"&amp;IF(ДАННЫЕ!$BK1734+ДАННЫЕ!$BL1734+ДАННЫЕ!$BM1734=3,1,0)&amp;"a"&amp;IF(ДАННЫЕ!$BQ1734+ДАННЫЕ!$BR1734&gt;0,1,0)&amp;"d"&amp;ДАННЫЕ!$BQ1734&amp;"v"&amp;ДАННЫЕ!$BR1734&amp;"p"&amp;ДАННЫЕ!$BS1734&amp;"n"&amp;ДАННЫЕ!$BU1734&amp;"t"&amp;ДАННЫЕ!$BV1734&amp;"o"&amp;ДАННЫЕ!$BT1734&amp;"l"&amp;IF(ДАННЫЕ!$BN1734&gt;0,1,0)&amp;ДАННЫЕ!$BN1734&amp;"g"&amp;ДАННЫЕ!$BO1734&amp;"s"&amp;ДАННЫЕ!$BP1734&amp;"DZ"&amp;IF(ДАННЫЕ!B1734-ДАННЫЕ!G1734 &lt; 60,IF(ДАННЫЕ!B1734-ДАННЫЕ!G1734 &gt;= 0,1,0),0)&amp;"u"&amp;IF(ДАННЫЕ!$CJ1734&gt;0,1,0)</f>
        <v>brCD0h0xyzc0a0dvpntol0gsDZ1u0</v>
      </c>
      <c r="N1734" s="28" t="str">
        <f ca="1">ДАННЫЕ!$F1734&amp;ДАННЫЕ!$I1734&amp;"g"&amp;B1734&amp;"cf"&amp;D1734&amp;"a"&amp;IF(ДАННЫЕ!$BX1734&gt;0,1,0)&amp;IF(ДАННЫЕ!$BF1734&gt;500,1,IF(ДАННЫЕ!$BF1734&gt;350,2,IF(ДАННЫЕ!$BF1734&gt;=200,3,IF(ДАННЫЕ!$BF1734&gt;=100,4,IF(ДАННЫЕ!$BF1734&gt;=50,5,IF(ДАННЫЕ!$BF1734&lt;50,6,0))))))&amp;"AR"&amp;IF(DATEDIF(ДАННЫЕ!$BX1734,ДАННЫЕ!$F$1,"y")&gt;1,1,0)&amp;"VG"&amp;IF(ДАННЫЕ!$BH1734="0",1,0)&amp;"o"&amp;IF(T1734+ДАННЫЕ!$AF1734+ДАННЫЕ!$AG1734+ДАННЫЕ!$AH1734+ДАННЫЕ!$AI1734+ДАННЫЕ!$AJ1734+ДАННЫЕ!$AP1734+ДАННЫЕ!$AQ1734+ДАННЫЕ!$AR1734+ДАННЫЕ!$AU1734+ДАННЫЕ!$AW1734+ДАННЫЕ!$AS1734+ДАННЫЕ!$AT1734&gt;0,1,0)&amp;"x"&amp;ДАННЫЕ!$AG1734&amp;"p"&amp;IF(ДАННЫЕ!$BY1734&gt;0,1,0)&amp;"v"&amp;IF(ДАННЫЕ!$BZ1734&gt;0,1,0)&amp;"n"&amp;ДАННЫЕ!$CA1734&amp;"t"&amp;ДАННЫЕ!$AY1734&amp;"k"&amp;ДАННЫЕ!$CB1734&amp;"q"&amp;ДАННЫЕ!$CC1734&amp;"w"&amp;ДАННЫЕ!$CD1734&amp;"e"&amp;ДАННЫЕ!$CE1734&amp;"m"&amp;ДАННЫЕ!$CF1734&amp;"c"&amp;ДАННЫЕ!$CG1734&amp;"z"&amp;ДАННЫЕ!$CH1734&amp;"d"&amp;IF(H1734=4,1,0)&amp;"s"&amp;IF(ДАННЫЕ!$J1734=1,0,1)&amp;"u"&amp;IF(ДАННЫЕ!$CJ1734&gt;0,1,0)</f>
        <v>g0cf0a06AR1VG0o0xp0v0ntkqwemczd0s1u0</v>
      </c>
      <c r="O1734" s="28" t="str">
        <f>ДАННЫЕ!$I1734&amp;"g"&amp;B1734&amp;A1734&amp;"f"&amp;P1734&amp;"c"&amp;IF(ДАННЫЕ!$U1734&gt;0,1,0)&amp;"s"&amp;IF(ДАННЫЕ!$Q1734&gt;0,IF(YEAR(ДАННЫЕ!$F$1)=YEAR(ДАННЫЕ!$Q1734),IF(MONTH(ДАННЫЕ!$F$1)=MONTH(ДАННЫЕ!$Q1734),111,11),1),0)&amp;"i"&amp;IF(ДАННЫЕ!$R1734+ДАННЫЕ!$S1734+ДАННЫЕ!$T1734=0,0,1)&amp;"h"&amp;IF(ДАННЫЕ!$P1734&gt;0,1,0)&amp;"p"&amp;IF(ДАННЫЕ!$CI1734&gt;0,IF(YEAR(ДАННЫЕ!$F$1)=YEAR(ДАННЫЕ!$CI1734),IF(MONTH(ДАННЫЕ!$F$1)=MONTH(ДАННЫЕ!$CI1734),111,11),1),0)&amp;"d"&amp;IF(ДАННЫЕ!$CJ1734&gt;0,IF(YEAR(ДАННЫЕ!$F$1)=YEAR(ДАННЫЕ!$CJ1734),IF(MONTH(ДАННЫЕ!$F$1)=MONTH(ДАННЫЕ!$CJ1734),111,11),1),0)&amp;"o"&amp;IF(ДАННЫЕ!$CK1734&gt;0,IF(MONTH(ДАННЫЕ!$F$1)=MONTH(ДАННЫЕ!$CK1734),111,11),0)&amp;"v"&amp;IF(ДАННЫЕ!$BE1734&gt;0,IF(MONTH(ДАННЫЕ!$F$1)=MONTH(ДАННЫЕ!$BE1734),111,11),0)</f>
        <v>g00f0c0s0i0h0p0d0o0v0</v>
      </c>
      <c r="P1734" s="15">
        <f t="shared" si="83"/>
        <v>0</v>
      </c>
      <c r="Q1734" s="15">
        <f>IF(ДАННЫЕ!$F$1&gt;ДАННЫЕ!$N1734,IF(YEAR(ДАННЫЕ!$F$1)=YEAR(ДАННЫЕ!M1734),1,0),0)</f>
        <v>0</v>
      </c>
      <c r="R1734" s="15">
        <f>IF(ДАННЫЕ!$F$1&gt;ДАННЫЕ!$N1734,IF(YEAR(ДАННЫЕ!$F$1)=YEAR(ДАННЫЕ!N1734),1,0),0)</f>
        <v>0</v>
      </c>
      <c r="S1734" s="15">
        <f>IF(ДАННЫЕ!$AA1734="2А",1,IF(ДАННЫЕ!$AA1734="2Б",2,IF(ДАННЫЕ!$AA1734="2В",3,IF(ДАННЫЕ!$AA1734=3,4,IF(ДАННЫЕ!$AA1734="4А",5,IF(ДАННЫЕ!$AA1734="4Б",6,IF(ДАННЫЕ!$AA1734="4В",7,IF(ДАННЫЕ!$AA1734=5,8,0))))))))</f>
        <v>0</v>
      </c>
      <c r="T1734" s="15">
        <f>IF(OR(ДАННЫЕ!$AC1734=2,ДАННЫЕ!$AD1734=2,ДАННЫЕ!$AE1734=2),2,IF(OR(ДАННЫЕ!$AC1734=1,ДАННЫЕ!$AD1734=1,ДАННЫЕ!$AE1734=1),1,0))</f>
        <v>0</v>
      </c>
    </row>
    <row r="1735" spans="1:20" x14ac:dyDescent="0.2">
      <c r="A1735" s="78">
        <f>IF(B1735&gt;0,IF(MONTH(ДАННЫЕ!$F$1)=MONTH(ДАННЫЕ!$B1735),1,0),0)</f>
        <v>0</v>
      </c>
      <c r="B1735" s="14">
        <f>IF(ДАННЫЕ!$B1735&gt;0,IF(YEAR(ДАННЫЕ!$F$1)=YEAR(ДАННЫЕ!$B1735),1,0),0)</f>
        <v>0</v>
      </c>
      <c r="C1735" s="14">
        <f>IF(ДАННЫЕ!$CM1735&gt;0,IF(YEAR(ДАННЫЕ!$F$1)=YEAR(ДАННЫЕ!$CM1735),1,0),0)</f>
        <v>0</v>
      </c>
      <c r="D1735" s="14">
        <f>IF(ДАННЫЕ!$CJ1735&gt;0,IF(ДАННЫЕ!$CL1735&gt;ДАННЫЕ!$F$1,1,IF(ДАННЫЕ!$CL1735&gt;0,0,1)),0)</f>
        <v>0</v>
      </c>
      <c r="E1735" s="43" t="str">
        <f ca="1">IF(ДАННЫЕ!$F$1&gt;0,IF(ДАННЫЕ!$G1735&gt;0,DATEDIF(ДАННЫЕ!$G1735,ДАННЫЕ!$F$1,"y"),""),IF(ДАННЫЕ!$G1735&gt;0,DATEDIF(ДАННЫЕ!$G1735,TODAY(),"y"),""))</f>
        <v/>
      </c>
      <c r="F1735" s="43" t="str">
        <f xml:space="preserve"> IF(ДАННЫЕ!$F1735="М",IF(E1735&gt;=18,IF(E1735&lt;60,1,""),""),"")&amp;IF(ДАННЫЕ!$F1735="Ж",IF(E1735&gt;=18,IF(E1735&lt;55,1,""),""),"")</f>
        <v/>
      </c>
      <c r="G1735" s="43" t="str">
        <f xml:space="preserve"> IF(ДАННЫЕ!$F1735="М",IF(E1735&gt;=60,2,""),"")&amp;IF(ДАННЫЕ!$F1735="Ж",IF(E1735&gt;=55,2,""),"")</f>
        <v/>
      </c>
      <c r="H1735" s="43" t="str">
        <f t="shared" ca="1" si="81"/>
        <v/>
      </c>
      <c r="I1735" s="43" t="str">
        <f t="shared" ca="1" si="82"/>
        <v>03</v>
      </c>
      <c r="J1735" s="28" t="str">
        <f ca="1">ДАННЫЕ!$F1735&amp;H1735&amp;I1735&amp;ДАННЫЕ!$I1735&amp;"m"&amp;IF(ДАННЫЕ!$I1735&gt;0,IF(ДАННЫЕ!$J1735&gt;0,0,1),"")&amp;"f"&amp;IF(ДАННЫЕ!$R1735&gt;0,IF(YEAR(ДАННЫЕ!$F$1)=YEAR(ДАННЫЕ!$R1735),1,0),0)&amp;"z"&amp;ДАННЫЕ!$R1735&amp;"p"&amp;ДАННЫЕ!$S1735&amp;"i"&amp;ДАННЫЕ!$T1735&amp;"h"&amp;ДАННЫЕ!$K1735&amp;"be"&amp;ДАННЫЕ!$BI1735&amp;"CD"&amp;IF(ДАННЫЕ!BF1735&gt;500,4,IF(ДАННЫЕ!BF1735&gt;350,3,IF(ДАННЫЕ!BF1735&gt;200,2,IF(ДАННЫЕ!BF1735&gt;0,1,0))))&amp;"g"&amp;B1735&amp;"d"&amp;H1735&amp;"l"&amp;ДАННЫЕ!AT1735&amp;"a"&amp;ДАННЫЕ!$V1735&amp;"v"&amp;R1735&amp;"k"&amp;ДАННЫЕ!$U1735&amp;"s"&amp;ДАННЫЕ!$Y1735&amp;"t"&amp;ДАННЫЕ!$X1735&amp;"b"&amp;IF(ДАННЫЕ!$Q1735&gt;1,1,0)&amp;"PP"&amp;ДАННЫЕ!Z1735&amp;"c"&amp;S1735&amp;"x"&amp;IF(ДАННЫЕ!$BY1735&gt;0,IF(YEAR(ДАННЫЕ!$F$1)=YEAR(ДАННЫЕ!$BY1735),1,0),0)&amp;"n"&amp;IF(ДАННЫЕ!$BZ1735&gt;0,IF(YEAR(ДАННЫЕ!$F$1)=YEAR(ДАННЫЕ!$BZ1735),1,0),0)&amp;"u"&amp;D1735&amp;"z"&amp;IF(ДАННЫЕ!$CL1735&gt;0,IF(YEAR(ДАННЫЕ!$F$1)&gt;YEAR(ДАННЫЕ!$CL1735),11,12),0)</f>
        <v>03mf0zpihbeCD0g0dlav0kstb0PPc0x0n0u0z0</v>
      </c>
      <c r="K1735" s="28" t="str">
        <f ca="1">ДАННЫЕ!$I1735&amp;"x"&amp;B1735&amp;"w"&amp;IF(T1735+ДАННЫЕ!AD1735+ДАННЫЕ!AE1735+ДАННЫЕ!AF1735+ДАННЫЕ!AG1735+ДАННЫЕ!AH1735+ДАННЫЕ!$AL1735+ДАННЫЕ!AI1735+ДАННЫЕ!AJ1735+ДАННЫЕ!AK1735+ДАННЫЕ!AP1735+ДАННЫЕ!AQ1735+ДАННЫЕ!AR1735+ДАННЫЕ!$AM1735+ДАННЫЕ!$AN1735+ДАННЫЕ!AS1735+ДАННЫЕ!AT1735&gt;0,1,0)&amp;IF(OR(T1735=2,ДАННЫЕ!AD1735=2,ДАННЫЕ!AE1735=2,ДАННЫЕ!AF1735=2,ДАННЫЕ!AG1735=2,ДАННЫЕ!AH1735=2,ДАННЫЕ!$AL1735=2,ДАННЫЕ!AI1735=2,ДАННЫЕ!AJ1735=2,ДАННЫЕ!AK1735=2,ДАННЫЕ!AP1735=2,ДАННЫЕ!AQ1735=2,ДАННЫЕ!AR1735=2,ДАННЫЕ!$AM1735=2,ДАННЫЕ!$AN1735=2,ДАННЫЕ!AS1735=2,ДАННЫЕ!AT1735=2),2,0)&amp;"t"&amp;IF(T1735&gt;0,"1"&amp;T1735,"00")&amp;"f"&amp;IF(ДАННЫЕ!$AC1735,"1"&amp;ДАННЫЕ!$AC1735,"00")&amp;"b"&amp;IF(ДАННЫЕ!$AD1735,"1"&amp;ДАННЫЕ!$AD1735,"00")&amp;"g"&amp;IF(ДАННЫЕ!$AF1735,"1"&amp;ДАННЫЕ!$AF1735,"00")&amp;"c"&amp;IF(ДАННЫЕ!$AG1735,"1"&amp;ДАННЫЕ!$AG1735,"00")&amp;"i"&amp;IF(ДАННЫЕ!$AH1735,"1"&amp;ДАННЫЕ!$AH1735,"00")&amp;"r"&amp;IF(ДАННЫЕ!$AL1735,"1"&amp;ДАННЫЕ!$AL1735,"00")&amp;"m"&amp;IF(ДАННЫЕ!$AI1735,"1"&amp;ДАННЫЕ!$AI1735,"00")&amp;"hS"&amp;IF(ДАННЫЕ!$AJ1735,"1"&amp;ДАННЫЕ!$AJ1735,"00")&amp;"hZ"&amp;IF(ДАННЫЕ!$AK1735,"1"&amp;ДАННЫЕ!$AK1735,"00")&amp;"p"&amp;IF(ДАННЫЕ!$AP1735,"1"&amp;ДАННЫЕ!$AP1735,"00")&amp;"k"&amp;IF(ДАННЫЕ!$AQ1735,"1"&amp;ДАННЫЕ!$AQ1735,"00")&amp;"z"&amp;IF(ДАННЫЕ!$AR1735,"1"&amp;ДАННЫЕ!$AR1735,"00")&amp;"j"&amp;IF(ДАННЫЕ!$AM1735,"1"&amp;ДАННЫЕ!$AM1735,"00")&amp;"n"&amp;IF(ДАННЫЕ!$AN1735,"1"&amp;ДАННЫЕ!$AN1735,"00")&amp;"E"&amp;ДАННЫЕ!BI1735&amp;"L"&amp;ДАННЫЕ!AO1735&amp;"h"&amp;IF(ДАННЫЕ!$AU1735&gt;0,1,0)&amp;"v"&amp;IF(ДАННЫЕ!$AW1735&gt;0,1,0)&amp;"a"&amp;IF(ДАННЫЕ!$AS1735,"1"&amp;ДАННЫЕ!$AS1735,"00")&amp;"s"&amp;IF(ДАННЫЕ!$AT1735,"1"&amp;ДАННЫЕ!$AT1735,"00")&amp;"u"&amp;IF(ДАННЫЕ!$CJ1735&gt;0,1,0)&amp;"y"&amp;B1735&amp;"d"&amp;H1735&amp;"e"&amp;F1735&amp;G1735</f>
        <v>x0w00t00f00b00g00c00i00r00m00hS00hZ00p00k00z00j00n00ELh0v0a00s00u0y0de</v>
      </c>
      <c r="L1735" s="28" t="str">
        <f ca="1">ДАННЫЕ!$I1735&amp;"VN"&amp;IF(ДАННЫЕ!AW1735&gt;0,11,10)&amp;"CD"&amp;IF(ДАННЫЕ!BF1735&gt;500,16,IF(ДАННЫЕ!BF1735&gt;350,15,IF(ДАННЫЕ!BF1735&gt;=200,14,IF(ДАННЫЕ!BF1735&gt;=100,13,IF(ДАННЫЕ!BF1735&gt;=50,12,IF(ДАННЫЕ!BF1735&gt;0,11,10))))))&amp;"AR"&amp;IF(ДАННЫЕ!BX1735&gt;0,1,0)&amp;"GD"&amp;B1735&amp;"VV"&amp;IF(E1735&gt;=5,IF(E1735&lt;18,1,0),0)</f>
        <v>VN10CD10AR0GD0VV0</v>
      </c>
      <c r="M1735" s="28" t="str">
        <f>ДАННЫЕ!$I1735&amp;"b"&amp;ДАННЫЕ!$BI1735&amp;"r"&amp;ДАННЫЕ!$BJ1735&amp;"CD"&amp;IF(ДАННЫЕ!BF1735&gt;0,IF(ДАННЫЕ!BF1735&lt;200,1,IF(ДАННЫЕ!BF1735&lt;350,2,3)),0)&amp;"h"&amp;IF(ДАННЫЕ!$BK1735+ДАННЫЕ!$BL1735+ДАННЫЕ!$BM1735&gt;0,1,0)&amp;"x"&amp;ДАННЫЕ!$BK1735&amp;"y"&amp;ДАННЫЕ!$BL1735&amp;"z"&amp;ДАННЫЕ!$BM1735&amp;"c"&amp;IF(ДАННЫЕ!$BK1735+ДАННЫЕ!$BL1735+ДАННЫЕ!$BM1735=3,1,0)&amp;"a"&amp;IF(ДАННЫЕ!$BQ1735+ДАННЫЕ!$BR1735&gt;0,1,0)&amp;"d"&amp;ДАННЫЕ!$BQ1735&amp;"v"&amp;ДАННЫЕ!$BR1735&amp;"p"&amp;ДАННЫЕ!$BS1735&amp;"n"&amp;ДАННЫЕ!$BU1735&amp;"t"&amp;ДАННЫЕ!$BV1735&amp;"o"&amp;ДАННЫЕ!$BT1735&amp;"l"&amp;IF(ДАННЫЕ!$BN1735&gt;0,1,0)&amp;ДАННЫЕ!$BN1735&amp;"g"&amp;ДАННЫЕ!$BO1735&amp;"s"&amp;ДАННЫЕ!$BP1735&amp;"DZ"&amp;IF(ДАННЫЕ!B1735-ДАННЫЕ!G1735 &lt; 60,IF(ДАННЫЕ!B1735-ДАННЫЕ!G1735 &gt;= 0,1,0),0)&amp;"u"&amp;IF(ДАННЫЕ!$CJ1735&gt;0,1,0)</f>
        <v>brCD0h0xyzc0a0dvpntol0gsDZ1u0</v>
      </c>
      <c r="N1735" s="28" t="str">
        <f ca="1">ДАННЫЕ!$F1735&amp;ДАННЫЕ!$I1735&amp;"g"&amp;B1735&amp;"cf"&amp;D1735&amp;"a"&amp;IF(ДАННЫЕ!$BX1735&gt;0,1,0)&amp;IF(ДАННЫЕ!$BF1735&gt;500,1,IF(ДАННЫЕ!$BF1735&gt;350,2,IF(ДАННЫЕ!$BF1735&gt;=200,3,IF(ДАННЫЕ!$BF1735&gt;=100,4,IF(ДАННЫЕ!$BF1735&gt;=50,5,IF(ДАННЫЕ!$BF1735&lt;50,6,0))))))&amp;"AR"&amp;IF(DATEDIF(ДАННЫЕ!$BX1735,ДАННЫЕ!$F$1,"y")&gt;1,1,0)&amp;"VG"&amp;IF(ДАННЫЕ!$BH1735="0",1,0)&amp;"o"&amp;IF(T1735+ДАННЫЕ!$AF1735+ДАННЫЕ!$AG1735+ДАННЫЕ!$AH1735+ДАННЫЕ!$AI1735+ДАННЫЕ!$AJ1735+ДАННЫЕ!$AP1735+ДАННЫЕ!$AQ1735+ДАННЫЕ!$AR1735+ДАННЫЕ!$AU1735+ДАННЫЕ!$AW1735+ДАННЫЕ!$AS1735+ДАННЫЕ!$AT1735&gt;0,1,0)&amp;"x"&amp;ДАННЫЕ!$AG1735&amp;"p"&amp;IF(ДАННЫЕ!$BY1735&gt;0,1,0)&amp;"v"&amp;IF(ДАННЫЕ!$BZ1735&gt;0,1,0)&amp;"n"&amp;ДАННЫЕ!$CA1735&amp;"t"&amp;ДАННЫЕ!$AY1735&amp;"k"&amp;ДАННЫЕ!$CB1735&amp;"q"&amp;ДАННЫЕ!$CC1735&amp;"w"&amp;ДАННЫЕ!$CD1735&amp;"e"&amp;ДАННЫЕ!$CE1735&amp;"m"&amp;ДАННЫЕ!$CF1735&amp;"c"&amp;ДАННЫЕ!$CG1735&amp;"z"&amp;ДАННЫЕ!$CH1735&amp;"d"&amp;IF(H1735=4,1,0)&amp;"s"&amp;IF(ДАННЫЕ!$J1735=1,0,1)&amp;"u"&amp;IF(ДАННЫЕ!$CJ1735&gt;0,1,0)</f>
        <v>g0cf0a06AR1VG0o0xp0v0ntkqwemczd0s1u0</v>
      </c>
      <c r="O1735" s="28" t="str">
        <f>ДАННЫЕ!$I1735&amp;"g"&amp;B1735&amp;A1735&amp;"f"&amp;P1735&amp;"c"&amp;IF(ДАННЫЕ!$U1735&gt;0,1,0)&amp;"s"&amp;IF(ДАННЫЕ!$Q1735&gt;0,IF(YEAR(ДАННЫЕ!$F$1)=YEAR(ДАННЫЕ!$Q1735),IF(MONTH(ДАННЫЕ!$F$1)=MONTH(ДАННЫЕ!$Q1735),111,11),1),0)&amp;"i"&amp;IF(ДАННЫЕ!$R1735+ДАННЫЕ!$S1735+ДАННЫЕ!$T1735=0,0,1)&amp;"h"&amp;IF(ДАННЫЕ!$P1735&gt;0,1,0)&amp;"p"&amp;IF(ДАННЫЕ!$CI1735&gt;0,IF(YEAR(ДАННЫЕ!$F$1)=YEAR(ДАННЫЕ!$CI1735),IF(MONTH(ДАННЫЕ!$F$1)=MONTH(ДАННЫЕ!$CI1735),111,11),1),0)&amp;"d"&amp;IF(ДАННЫЕ!$CJ1735&gt;0,IF(YEAR(ДАННЫЕ!$F$1)=YEAR(ДАННЫЕ!$CJ1735),IF(MONTH(ДАННЫЕ!$F$1)=MONTH(ДАННЫЕ!$CJ1735),111,11),1),0)&amp;"o"&amp;IF(ДАННЫЕ!$CK1735&gt;0,IF(MONTH(ДАННЫЕ!$F$1)=MONTH(ДАННЫЕ!$CK1735),111,11),0)&amp;"v"&amp;IF(ДАННЫЕ!$BE1735&gt;0,IF(MONTH(ДАННЫЕ!$F$1)=MONTH(ДАННЫЕ!$BE1735),111,11),0)</f>
        <v>g00f0c0s0i0h0p0d0o0v0</v>
      </c>
      <c r="P1735" s="15">
        <f t="shared" si="83"/>
        <v>0</v>
      </c>
      <c r="Q1735" s="15">
        <f>IF(ДАННЫЕ!$F$1&gt;ДАННЫЕ!$N1735,IF(YEAR(ДАННЫЕ!$F$1)=YEAR(ДАННЫЕ!M1735),1,0),0)</f>
        <v>0</v>
      </c>
      <c r="R1735" s="15">
        <f>IF(ДАННЫЕ!$F$1&gt;ДАННЫЕ!$N1735,IF(YEAR(ДАННЫЕ!$F$1)=YEAR(ДАННЫЕ!N1735),1,0),0)</f>
        <v>0</v>
      </c>
      <c r="S1735" s="15">
        <f>IF(ДАННЫЕ!$AA1735="2А",1,IF(ДАННЫЕ!$AA1735="2Б",2,IF(ДАННЫЕ!$AA1735="2В",3,IF(ДАННЫЕ!$AA1735=3,4,IF(ДАННЫЕ!$AA1735="4А",5,IF(ДАННЫЕ!$AA1735="4Б",6,IF(ДАННЫЕ!$AA1735="4В",7,IF(ДАННЫЕ!$AA1735=5,8,0))))))))</f>
        <v>0</v>
      </c>
      <c r="T1735" s="15">
        <f>IF(OR(ДАННЫЕ!$AC1735=2,ДАННЫЕ!$AD1735=2,ДАННЫЕ!$AE1735=2),2,IF(OR(ДАННЫЕ!$AC1735=1,ДАННЫЕ!$AD1735=1,ДАННЫЕ!$AE1735=1),1,0))</f>
        <v>0</v>
      </c>
    </row>
    <row r="1736" spans="1:20" x14ac:dyDescent="0.2">
      <c r="A1736" s="78">
        <f>IF(B1736&gt;0,IF(MONTH(ДАННЫЕ!$F$1)=MONTH(ДАННЫЕ!$B1736),1,0),0)</f>
        <v>0</v>
      </c>
      <c r="B1736" s="14">
        <f>IF(ДАННЫЕ!$B1736&gt;0,IF(YEAR(ДАННЫЕ!$F$1)=YEAR(ДАННЫЕ!$B1736),1,0),0)</f>
        <v>0</v>
      </c>
      <c r="C1736" s="14">
        <f>IF(ДАННЫЕ!$CM1736&gt;0,IF(YEAR(ДАННЫЕ!$F$1)=YEAR(ДАННЫЕ!$CM1736),1,0),0)</f>
        <v>0</v>
      </c>
      <c r="D1736" s="14">
        <f>IF(ДАННЫЕ!$CJ1736&gt;0,IF(ДАННЫЕ!$CL1736&gt;ДАННЫЕ!$F$1,1,IF(ДАННЫЕ!$CL1736&gt;0,0,1)),0)</f>
        <v>0</v>
      </c>
      <c r="E1736" s="43" t="str">
        <f ca="1">IF(ДАННЫЕ!$F$1&gt;0,IF(ДАННЫЕ!$G1736&gt;0,DATEDIF(ДАННЫЕ!$G1736,ДАННЫЕ!$F$1,"y"),""),IF(ДАННЫЕ!$G1736&gt;0,DATEDIF(ДАННЫЕ!$G1736,TODAY(),"y"),""))</f>
        <v/>
      </c>
      <c r="F1736" s="43" t="str">
        <f xml:space="preserve"> IF(ДАННЫЕ!$F1736="М",IF(E1736&gt;=18,IF(E1736&lt;60,1,""),""),"")&amp;IF(ДАННЫЕ!$F1736="Ж",IF(E1736&gt;=18,IF(E1736&lt;55,1,""),""),"")</f>
        <v/>
      </c>
      <c r="G1736" s="43" t="str">
        <f xml:space="preserve"> IF(ДАННЫЕ!$F1736="М",IF(E1736&gt;=60,2,""),"")&amp;IF(ДАННЫЕ!$F1736="Ж",IF(E1736&gt;=55,2,""),"")</f>
        <v/>
      </c>
      <c r="H1736" s="43" t="str">
        <f t="shared" ca="1" si="81"/>
        <v/>
      </c>
      <c r="I1736" s="43" t="str">
        <f t="shared" ca="1" si="82"/>
        <v>03</v>
      </c>
      <c r="J1736" s="28" t="str">
        <f ca="1">ДАННЫЕ!$F1736&amp;H1736&amp;I1736&amp;ДАННЫЕ!$I1736&amp;"m"&amp;IF(ДАННЫЕ!$I1736&gt;0,IF(ДАННЫЕ!$J1736&gt;0,0,1),"")&amp;"f"&amp;IF(ДАННЫЕ!$R1736&gt;0,IF(YEAR(ДАННЫЕ!$F$1)=YEAR(ДАННЫЕ!$R1736),1,0),0)&amp;"z"&amp;ДАННЫЕ!$R1736&amp;"p"&amp;ДАННЫЕ!$S1736&amp;"i"&amp;ДАННЫЕ!$T1736&amp;"h"&amp;ДАННЫЕ!$K1736&amp;"be"&amp;ДАННЫЕ!$BI1736&amp;"CD"&amp;IF(ДАННЫЕ!BF1736&gt;500,4,IF(ДАННЫЕ!BF1736&gt;350,3,IF(ДАННЫЕ!BF1736&gt;200,2,IF(ДАННЫЕ!BF1736&gt;0,1,0))))&amp;"g"&amp;B1736&amp;"d"&amp;H1736&amp;"l"&amp;ДАННЫЕ!AT1736&amp;"a"&amp;ДАННЫЕ!$V1736&amp;"v"&amp;R1736&amp;"k"&amp;ДАННЫЕ!$U1736&amp;"s"&amp;ДАННЫЕ!$Y1736&amp;"t"&amp;ДАННЫЕ!$X1736&amp;"b"&amp;IF(ДАННЫЕ!$Q1736&gt;1,1,0)&amp;"PP"&amp;ДАННЫЕ!Z1736&amp;"c"&amp;S1736&amp;"x"&amp;IF(ДАННЫЕ!$BY1736&gt;0,IF(YEAR(ДАННЫЕ!$F$1)=YEAR(ДАННЫЕ!$BY1736),1,0),0)&amp;"n"&amp;IF(ДАННЫЕ!$BZ1736&gt;0,IF(YEAR(ДАННЫЕ!$F$1)=YEAR(ДАННЫЕ!$BZ1736),1,0),0)&amp;"u"&amp;D1736&amp;"z"&amp;IF(ДАННЫЕ!$CL1736&gt;0,IF(YEAR(ДАННЫЕ!$F$1)&gt;YEAR(ДАННЫЕ!$CL1736),11,12),0)</f>
        <v>03mf0zpihbeCD0g0dlav0kstb0PPc0x0n0u0z0</v>
      </c>
      <c r="K1736" s="28" t="str">
        <f ca="1">ДАННЫЕ!$I1736&amp;"x"&amp;B1736&amp;"w"&amp;IF(T1736+ДАННЫЕ!AD1736+ДАННЫЕ!AE1736+ДАННЫЕ!AF1736+ДАННЫЕ!AG1736+ДАННЫЕ!AH1736+ДАННЫЕ!$AL1736+ДАННЫЕ!AI1736+ДАННЫЕ!AJ1736+ДАННЫЕ!AK1736+ДАННЫЕ!AP1736+ДАННЫЕ!AQ1736+ДАННЫЕ!AR1736+ДАННЫЕ!$AM1736+ДАННЫЕ!$AN1736+ДАННЫЕ!AS1736+ДАННЫЕ!AT1736&gt;0,1,0)&amp;IF(OR(T1736=2,ДАННЫЕ!AD1736=2,ДАННЫЕ!AE1736=2,ДАННЫЕ!AF1736=2,ДАННЫЕ!AG1736=2,ДАННЫЕ!AH1736=2,ДАННЫЕ!$AL1736=2,ДАННЫЕ!AI1736=2,ДАННЫЕ!AJ1736=2,ДАННЫЕ!AK1736=2,ДАННЫЕ!AP1736=2,ДАННЫЕ!AQ1736=2,ДАННЫЕ!AR1736=2,ДАННЫЕ!$AM1736=2,ДАННЫЕ!$AN1736=2,ДАННЫЕ!AS1736=2,ДАННЫЕ!AT1736=2),2,0)&amp;"t"&amp;IF(T1736&gt;0,"1"&amp;T1736,"00")&amp;"f"&amp;IF(ДАННЫЕ!$AC1736,"1"&amp;ДАННЫЕ!$AC1736,"00")&amp;"b"&amp;IF(ДАННЫЕ!$AD1736,"1"&amp;ДАННЫЕ!$AD1736,"00")&amp;"g"&amp;IF(ДАННЫЕ!$AF1736,"1"&amp;ДАННЫЕ!$AF1736,"00")&amp;"c"&amp;IF(ДАННЫЕ!$AG1736,"1"&amp;ДАННЫЕ!$AG1736,"00")&amp;"i"&amp;IF(ДАННЫЕ!$AH1736,"1"&amp;ДАННЫЕ!$AH1736,"00")&amp;"r"&amp;IF(ДАННЫЕ!$AL1736,"1"&amp;ДАННЫЕ!$AL1736,"00")&amp;"m"&amp;IF(ДАННЫЕ!$AI1736,"1"&amp;ДАННЫЕ!$AI1736,"00")&amp;"hS"&amp;IF(ДАННЫЕ!$AJ1736,"1"&amp;ДАННЫЕ!$AJ1736,"00")&amp;"hZ"&amp;IF(ДАННЫЕ!$AK1736,"1"&amp;ДАННЫЕ!$AK1736,"00")&amp;"p"&amp;IF(ДАННЫЕ!$AP1736,"1"&amp;ДАННЫЕ!$AP1736,"00")&amp;"k"&amp;IF(ДАННЫЕ!$AQ1736,"1"&amp;ДАННЫЕ!$AQ1736,"00")&amp;"z"&amp;IF(ДАННЫЕ!$AR1736,"1"&amp;ДАННЫЕ!$AR1736,"00")&amp;"j"&amp;IF(ДАННЫЕ!$AM1736,"1"&amp;ДАННЫЕ!$AM1736,"00")&amp;"n"&amp;IF(ДАННЫЕ!$AN1736,"1"&amp;ДАННЫЕ!$AN1736,"00")&amp;"E"&amp;ДАННЫЕ!BI1736&amp;"L"&amp;ДАННЫЕ!AO1736&amp;"h"&amp;IF(ДАННЫЕ!$AU1736&gt;0,1,0)&amp;"v"&amp;IF(ДАННЫЕ!$AW1736&gt;0,1,0)&amp;"a"&amp;IF(ДАННЫЕ!$AS1736,"1"&amp;ДАННЫЕ!$AS1736,"00")&amp;"s"&amp;IF(ДАННЫЕ!$AT1736,"1"&amp;ДАННЫЕ!$AT1736,"00")&amp;"u"&amp;IF(ДАННЫЕ!$CJ1736&gt;0,1,0)&amp;"y"&amp;B1736&amp;"d"&amp;H1736&amp;"e"&amp;F1736&amp;G1736</f>
        <v>x0w00t00f00b00g00c00i00r00m00hS00hZ00p00k00z00j00n00ELh0v0a00s00u0y0de</v>
      </c>
      <c r="L1736" s="28" t="str">
        <f ca="1">ДАННЫЕ!$I1736&amp;"VN"&amp;IF(ДАННЫЕ!AW1736&gt;0,11,10)&amp;"CD"&amp;IF(ДАННЫЕ!BF1736&gt;500,16,IF(ДАННЫЕ!BF1736&gt;350,15,IF(ДАННЫЕ!BF1736&gt;=200,14,IF(ДАННЫЕ!BF1736&gt;=100,13,IF(ДАННЫЕ!BF1736&gt;=50,12,IF(ДАННЫЕ!BF1736&gt;0,11,10))))))&amp;"AR"&amp;IF(ДАННЫЕ!BX1736&gt;0,1,0)&amp;"GD"&amp;B1736&amp;"VV"&amp;IF(E1736&gt;=5,IF(E1736&lt;18,1,0),0)</f>
        <v>VN10CD10AR0GD0VV0</v>
      </c>
      <c r="M1736" s="28" t="str">
        <f>ДАННЫЕ!$I1736&amp;"b"&amp;ДАННЫЕ!$BI1736&amp;"r"&amp;ДАННЫЕ!$BJ1736&amp;"CD"&amp;IF(ДАННЫЕ!BF1736&gt;0,IF(ДАННЫЕ!BF1736&lt;200,1,IF(ДАННЫЕ!BF1736&lt;350,2,3)),0)&amp;"h"&amp;IF(ДАННЫЕ!$BK1736+ДАННЫЕ!$BL1736+ДАННЫЕ!$BM1736&gt;0,1,0)&amp;"x"&amp;ДАННЫЕ!$BK1736&amp;"y"&amp;ДАННЫЕ!$BL1736&amp;"z"&amp;ДАННЫЕ!$BM1736&amp;"c"&amp;IF(ДАННЫЕ!$BK1736+ДАННЫЕ!$BL1736+ДАННЫЕ!$BM1736=3,1,0)&amp;"a"&amp;IF(ДАННЫЕ!$BQ1736+ДАННЫЕ!$BR1736&gt;0,1,0)&amp;"d"&amp;ДАННЫЕ!$BQ1736&amp;"v"&amp;ДАННЫЕ!$BR1736&amp;"p"&amp;ДАННЫЕ!$BS1736&amp;"n"&amp;ДАННЫЕ!$BU1736&amp;"t"&amp;ДАННЫЕ!$BV1736&amp;"o"&amp;ДАННЫЕ!$BT1736&amp;"l"&amp;IF(ДАННЫЕ!$BN1736&gt;0,1,0)&amp;ДАННЫЕ!$BN1736&amp;"g"&amp;ДАННЫЕ!$BO1736&amp;"s"&amp;ДАННЫЕ!$BP1736&amp;"DZ"&amp;IF(ДАННЫЕ!B1736-ДАННЫЕ!G1736 &lt; 60,IF(ДАННЫЕ!B1736-ДАННЫЕ!G1736 &gt;= 0,1,0),0)&amp;"u"&amp;IF(ДАННЫЕ!$CJ1736&gt;0,1,0)</f>
        <v>brCD0h0xyzc0a0dvpntol0gsDZ1u0</v>
      </c>
      <c r="N1736" s="28" t="str">
        <f ca="1">ДАННЫЕ!$F1736&amp;ДАННЫЕ!$I1736&amp;"g"&amp;B1736&amp;"cf"&amp;D1736&amp;"a"&amp;IF(ДАННЫЕ!$BX1736&gt;0,1,0)&amp;IF(ДАННЫЕ!$BF1736&gt;500,1,IF(ДАННЫЕ!$BF1736&gt;350,2,IF(ДАННЫЕ!$BF1736&gt;=200,3,IF(ДАННЫЕ!$BF1736&gt;=100,4,IF(ДАННЫЕ!$BF1736&gt;=50,5,IF(ДАННЫЕ!$BF1736&lt;50,6,0))))))&amp;"AR"&amp;IF(DATEDIF(ДАННЫЕ!$BX1736,ДАННЫЕ!$F$1,"y")&gt;1,1,0)&amp;"VG"&amp;IF(ДАННЫЕ!$BH1736="0",1,0)&amp;"o"&amp;IF(T1736+ДАННЫЕ!$AF1736+ДАННЫЕ!$AG1736+ДАННЫЕ!$AH1736+ДАННЫЕ!$AI1736+ДАННЫЕ!$AJ1736+ДАННЫЕ!$AP1736+ДАННЫЕ!$AQ1736+ДАННЫЕ!$AR1736+ДАННЫЕ!$AU1736+ДАННЫЕ!$AW1736+ДАННЫЕ!$AS1736+ДАННЫЕ!$AT1736&gt;0,1,0)&amp;"x"&amp;ДАННЫЕ!$AG1736&amp;"p"&amp;IF(ДАННЫЕ!$BY1736&gt;0,1,0)&amp;"v"&amp;IF(ДАННЫЕ!$BZ1736&gt;0,1,0)&amp;"n"&amp;ДАННЫЕ!$CA1736&amp;"t"&amp;ДАННЫЕ!$AY1736&amp;"k"&amp;ДАННЫЕ!$CB1736&amp;"q"&amp;ДАННЫЕ!$CC1736&amp;"w"&amp;ДАННЫЕ!$CD1736&amp;"e"&amp;ДАННЫЕ!$CE1736&amp;"m"&amp;ДАННЫЕ!$CF1736&amp;"c"&amp;ДАННЫЕ!$CG1736&amp;"z"&amp;ДАННЫЕ!$CH1736&amp;"d"&amp;IF(H1736=4,1,0)&amp;"s"&amp;IF(ДАННЫЕ!$J1736=1,0,1)&amp;"u"&amp;IF(ДАННЫЕ!$CJ1736&gt;0,1,0)</f>
        <v>g0cf0a06AR1VG0o0xp0v0ntkqwemczd0s1u0</v>
      </c>
      <c r="O1736" s="28" t="str">
        <f>ДАННЫЕ!$I1736&amp;"g"&amp;B1736&amp;A1736&amp;"f"&amp;P1736&amp;"c"&amp;IF(ДАННЫЕ!$U1736&gt;0,1,0)&amp;"s"&amp;IF(ДАННЫЕ!$Q1736&gt;0,IF(YEAR(ДАННЫЕ!$F$1)=YEAR(ДАННЫЕ!$Q1736),IF(MONTH(ДАННЫЕ!$F$1)=MONTH(ДАННЫЕ!$Q1736),111,11),1),0)&amp;"i"&amp;IF(ДАННЫЕ!$R1736+ДАННЫЕ!$S1736+ДАННЫЕ!$T1736=0,0,1)&amp;"h"&amp;IF(ДАННЫЕ!$P1736&gt;0,1,0)&amp;"p"&amp;IF(ДАННЫЕ!$CI1736&gt;0,IF(YEAR(ДАННЫЕ!$F$1)=YEAR(ДАННЫЕ!$CI1736),IF(MONTH(ДАННЫЕ!$F$1)=MONTH(ДАННЫЕ!$CI1736),111,11),1),0)&amp;"d"&amp;IF(ДАННЫЕ!$CJ1736&gt;0,IF(YEAR(ДАННЫЕ!$F$1)=YEAR(ДАННЫЕ!$CJ1736),IF(MONTH(ДАННЫЕ!$F$1)=MONTH(ДАННЫЕ!$CJ1736),111,11),1),0)&amp;"o"&amp;IF(ДАННЫЕ!$CK1736&gt;0,IF(MONTH(ДАННЫЕ!$F$1)=MONTH(ДАННЫЕ!$CK1736),111,11),0)&amp;"v"&amp;IF(ДАННЫЕ!$BE1736&gt;0,IF(MONTH(ДАННЫЕ!$F$1)=MONTH(ДАННЫЕ!$BE1736),111,11),0)</f>
        <v>g00f0c0s0i0h0p0d0o0v0</v>
      </c>
      <c r="P1736" s="15">
        <f t="shared" si="83"/>
        <v>0</v>
      </c>
      <c r="Q1736" s="15">
        <f>IF(ДАННЫЕ!$F$1&gt;ДАННЫЕ!$N1736,IF(YEAR(ДАННЫЕ!$F$1)=YEAR(ДАННЫЕ!M1736),1,0),0)</f>
        <v>0</v>
      </c>
      <c r="R1736" s="15">
        <f>IF(ДАННЫЕ!$F$1&gt;ДАННЫЕ!$N1736,IF(YEAR(ДАННЫЕ!$F$1)=YEAR(ДАННЫЕ!N1736),1,0),0)</f>
        <v>0</v>
      </c>
      <c r="S1736" s="15">
        <f>IF(ДАННЫЕ!$AA1736="2А",1,IF(ДАННЫЕ!$AA1736="2Б",2,IF(ДАННЫЕ!$AA1736="2В",3,IF(ДАННЫЕ!$AA1736=3,4,IF(ДАННЫЕ!$AA1736="4А",5,IF(ДАННЫЕ!$AA1736="4Б",6,IF(ДАННЫЕ!$AA1736="4В",7,IF(ДАННЫЕ!$AA1736=5,8,0))))))))</f>
        <v>0</v>
      </c>
      <c r="T1736" s="15">
        <f>IF(OR(ДАННЫЕ!$AC1736=2,ДАННЫЕ!$AD1736=2,ДАННЫЕ!$AE1736=2),2,IF(OR(ДАННЫЕ!$AC1736=1,ДАННЫЕ!$AD1736=1,ДАННЫЕ!$AE1736=1),1,0))</f>
        <v>0</v>
      </c>
    </row>
    <row r="1737" spans="1:20" x14ac:dyDescent="0.2">
      <c r="A1737" s="78">
        <f>IF(B1737&gt;0,IF(MONTH(ДАННЫЕ!$F$1)=MONTH(ДАННЫЕ!$B1737),1,0),0)</f>
        <v>0</v>
      </c>
      <c r="B1737" s="14">
        <f>IF(ДАННЫЕ!$B1737&gt;0,IF(YEAR(ДАННЫЕ!$F$1)=YEAR(ДАННЫЕ!$B1737),1,0),0)</f>
        <v>0</v>
      </c>
      <c r="C1737" s="14">
        <f>IF(ДАННЫЕ!$CM1737&gt;0,IF(YEAR(ДАННЫЕ!$F$1)=YEAR(ДАННЫЕ!$CM1737),1,0),0)</f>
        <v>0</v>
      </c>
      <c r="D1737" s="14">
        <f>IF(ДАННЫЕ!$CJ1737&gt;0,IF(ДАННЫЕ!$CL1737&gt;ДАННЫЕ!$F$1,1,IF(ДАННЫЕ!$CL1737&gt;0,0,1)),0)</f>
        <v>0</v>
      </c>
      <c r="E1737" s="43" t="str">
        <f ca="1">IF(ДАННЫЕ!$F$1&gt;0,IF(ДАННЫЕ!$G1737&gt;0,DATEDIF(ДАННЫЕ!$G1737,ДАННЫЕ!$F$1,"y"),""),IF(ДАННЫЕ!$G1737&gt;0,DATEDIF(ДАННЫЕ!$G1737,TODAY(),"y"),""))</f>
        <v/>
      </c>
      <c r="F1737" s="43" t="str">
        <f xml:space="preserve"> IF(ДАННЫЕ!$F1737="М",IF(E1737&gt;=18,IF(E1737&lt;60,1,""),""),"")&amp;IF(ДАННЫЕ!$F1737="Ж",IF(E1737&gt;=18,IF(E1737&lt;55,1,""),""),"")</f>
        <v/>
      </c>
      <c r="G1737" s="43" t="str">
        <f xml:space="preserve"> IF(ДАННЫЕ!$F1737="М",IF(E1737&gt;=60,2,""),"")&amp;IF(ДАННЫЕ!$F1737="Ж",IF(E1737&gt;=55,2,""),"")</f>
        <v/>
      </c>
      <c r="H1737" s="43" t="str">
        <f t="shared" ca="1" si="81"/>
        <v/>
      </c>
      <c r="I1737" s="43" t="str">
        <f t="shared" ca="1" si="82"/>
        <v>03</v>
      </c>
      <c r="J1737" s="28" t="str">
        <f ca="1">ДАННЫЕ!$F1737&amp;H1737&amp;I1737&amp;ДАННЫЕ!$I1737&amp;"m"&amp;IF(ДАННЫЕ!$I1737&gt;0,IF(ДАННЫЕ!$J1737&gt;0,0,1),"")&amp;"f"&amp;IF(ДАННЫЕ!$R1737&gt;0,IF(YEAR(ДАННЫЕ!$F$1)=YEAR(ДАННЫЕ!$R1737),1,0),0)&amp;"z"&amp;ДАННЫЕ!$R1737&amp;"p"&amp;ДАННЫЕ!$S1737&amp;"i"&amp;ДАННЫЕ!$T1737&amp;"h"&amp;ДАННЫЕ!$K1737&amp;"be"&amp;ДАННЫЕ!$BI1737&amp;"CD"&amp;IF(ДАННЫЕ!BF1737&gt;500,4,IF(ДАННЫЕ!BF1737&gt;350,3,IF(ДАННЫЕ!BF1737&gt;200,2,IF(ДАННЫЕ!BF1737&gt;0,1,0))))&amp;"g"&amp;B1737&amp;"d"&amp;H1737&amp;"l"&amp;ДАННЫЕ!AT1737&amp;"a"&amp;ДАННЫЕ!$V1737&amp;"v"&amp;R1737&amp;"k"&amp;ДАННЫЕ!$U1737&amp;"s"&amp;ДАННЫЕ!$Y1737&amp;"t"&amp;ДАННЫЕ!$X1737&amp;"b"&amp;IF(ДАННЫЕ!$Q1737&gt;1,1,0)&amp;"PP"&amp;ДАННЫЕ!Z1737&amp;"c"&amp;S1737&amp;"x"&amp;IF(ДАННЫЕ!$BY1737&gt;0,IF(YEAR(ДАННЫЕ!$F$1)=YEAR(ДАННЫЕ!$BY1737),1,0),0)&amp;"n"&amp;IF(ДАННЫЕ!$BZ1737&gt;0,IF(YEAR(ДАННЫЕ!$F$1)=YEAR(ДАННЫЕ!$BZ1737),1,0),0)&amp;"u"&amp;D1737&amp;"z"&amp;IF(ДАННЫЕ!$CL1737&gt;0,IF(YEAR(ДАННЫЕ!$F$1)&gt;YEAR(ДАННЫЕ!$CL1737),11,12),0)</f>
        <v>03mf0zpihbeCD0g0dlav0kstb0PPc0x0n0u0z0</v>
      </c>
      <c r="K1737" s="28" t="str">
        <f ca="1">ДАННЫЕ!$I1737&amp;"x"&amp;B1737&amp;"w"&amp;IF(T1737+ДАННЫЕ!AD1737+ДАННЫЕ!AE1737+ДАННЫЕ!AF1737+ДАННЫЕ!AG1737+ДАННЫЕ!AH1737+ДАННЫЕ!$AL1737+ДАННЫЕ!AI1737+ДАННЫЕ!AJ1737+ДАННЫЕ!AK1737+ДАННЫЕ!AP1737+ДАННЫЕ!AQ1737+ДАННЫЕ!AR1737+ДАННЫЕ!$AM1737+ДАННЫЕ!$AN1737+ДАННЫЕ!AS1737+ДАННЫЕ!AT1737&gt;0,1,0)&amp;IF(OR(T1737=2,ДАННЫЕ!AD1737=2,ДАННЫЕ!AE1737=2,ДАННЫЕ!AF1737=2,ДАННЫЕ!AG1737=2,ДАННЫЕ!AH1737=2,ДАННЫЕ!$AL1737=2,ДАННЫЕ!AI1737=2,ДАННЫЕ!AJ1737=2,ДАННЫЕ!AK1737=2,ДАННЫЕ!AP1737=2,ДАННЫЕ!AQ1737=2,ДАННЫЕ!AR1737=2,ДАННЫЕ!$AM1737=2,ДАННЫЕ!$AN1737=2,ДАННЫЕ!AS1737=2,ДАННЫЕ!AT1737=2),2,0)&amp;"t"&amp;IF(T1737&gt;0,"1"&amp;T1737,"00")&amp;"f"&amp;IF(ДАННЫЕ!$AC1737,"1"&amp;ДАННЫЕ!$AC1737,"00")&amp;"b"&amp;IF(ДАННЫЕ!$AD1737,"1"&amp;ДАННЫЕ!$AD1737,"00")&amp;"g"&amp;IF(ДАННЫЕ!$AF1737,"1"&amp;ДАННЫЕ!$AF1737,"00")&amp;"c"&amp;IF(ДАННЫЕ!$AG1737,"1"&amp;ДАННЫЕ!$AG1737,"00")&amp;"i"&amp;IF(ДАННЫЕ!$AH1737,"1"&amp;ДАННЫЕ!$AH1737,"00")&amp;"r"&amp;IF(ДАННЫЕ!$AL1737,"1"&amp;ДАННЫЕ!$AL1737,"00")&amp;"m"&amp;IF(ДАННЫЕ!$AI1737,"1"&amp;ДАННЫЕ!$AI1737,"00")&amp;"hS"&amp;IF(ДАННЫЕ!$AJ1737,"1"&amp;ДАННЫЕ!$AJ1737,"00")&amp;"hZ"&amp;IF(ДАННЫЕ!$AK1737,"1"&amp;ДАННЫЕ!$AK1737,"00")&amp;"p"&amp;IF(ДАННЫЕ!$AP1737,"1"&amp;ДАННЫЕ!$AP1737,"00")&amp;"k"&amp;IF(ДАННЫЕ!$AQ1737,"1"&amp;ДАННЫЕ!$AQ1737,"00")&amp;"z"&amp;IF(ДАННЫЕ!$AR1737,"1"&amp;ДАННЫЕ!$AR1737,"00")&amp;"j"&amp;IF(ДАННЫЕ!$AM1737,"1"&amp;ДАННЫЕ!$AM1737,"00")&amp;"n"&amp;IF(ДАННЫЕ!$AN1737,"1"&amp;ДАННЫЕ!$AN1737,"00")&amp;"E"&amp;ДАННЫЕ!BI1737&amp;"L"&amp;ДАННЫЕ!AO1737&amp;"h"&amp;IF(ДАННЫЕ!$AU1737&gt;0,1,0)&amp;"v"&amp;IF(ДАННЫЕ!$AW1737&gt;0,1,0)&amp;"a"&amp;IF(ДАННЫЕ!$AS1737,"1"&amp;ДАННЫЕ!$AS1737,"00")&amp;"s"&amp;IF(ДАННЫЕ!$AT1737,"1"&amp;ДАННЫЕ!$AT1737,"00")&amp;"u"&amp;IF(ДАННЫЕ!$CJ1737&gt;0,1,0)&amp;"y"&amp;B1737&amp;"d"&amp;H1737&amp;"e"&amp;F1737&amp;G1737</f>
        <v>x0w00t00f00b00g00c00i00r00m00hS00hZ00p00k00z00j00n00ELh0v0a00s00u0y0de</v>
      </c>
      <c r="L1737" s="28" t="str">
        <f ca="1">ДАННЫЕ!$I1737&amp;"VN"&amp;IF(ДАННЫЕ!AW1737&gt;0,11,10)&amp;"CD"&amp;IF(ДАННЫЕ!BF1737&gt;500,16,IF(ДАННЫЕ!BF1737&gt;350,15,IF(ДАННЫЕ!BF1737&gt;=200,14,IF(ДАННЫЕ!BF1737&gt;=100,13,IF(ДАННЫЕ!BF1737&gt;=50,12,IF(ДАННЫЕ!BF1737&gt;0,11,10))))))&amp;"AR"&amp;IF(ДАННЫЕ!BX1737&gt;0,1,0)&amp;"GD"&amp;B1737&amp;"VV"&amp;IF(E1737&gt;=5,IF(E1737&lt;18,1,0),0)</f>
        <v>VN10CD10AR0GD0VV0</v>
      </c>
      <c r="M1737" s="28" t="str">
        <f>ДАННЫЕ!$I1737&amp;"b"&amp;ДАННЫЕ!$BI1737&amp;"r"&amp;ДАННЫЕ!$BJ1737&amp;"CD"&amp;IF(ДАННЫЕ!BF1737&gt;0,IF(ДАННЫЕ!BF1737&lt;200,1,IF(ДАННЫЕ!BF1737&lt;350,2,3)),0)&amp;"h"&amp;IF(ДАННЫЕ!$BK1737+ДАННЫЕ!$BL1737+ДАННЫЕ!$BM1737&gt;0,1,0)&amp;"x"&amp;ДАННЫЕ!$BK1737&amp;"y"&amp;ДАННЫЕ!$BL1737&amp;"z"&amp;ДАННЫЕ!$BM1737&amp;"c"&amp;IF(ДАННЫЕ!$BK1737+ДАННЫЕ!$BL1737+ДАННЫЕ!$BM1737=3,1,0)&amp;"a"&amp;IF(ДАННЫЕ!$BQ1737+ДАННЫЕ!$BR1737&gt;0,1,0)&amp;"d"&amp;ДАННЫЕ!$BQ1737&amp;"v"&amp;ДАННЫЕ!$BR1737&amp;"p"&amp;ДАННЫЕ!$BS1737&amp;"n"&amp;ДАННЫЕ!$BU1737&amp;"t"&amp;ДАННЫЕ!$BV1737&amp;"o"&amp;ДАННЫЕ!$BT1737&amp;"l"&amp;IF(ДАННЫЕ!$BN1737&gt;0,1,0)&amp;ДАННЫЕ!$BN1737&amp;"g"&amp;ДАННЫЕ!$BO1737&amp;"s"&amp;ДАННЫЕ!$BP1737&amp;"DZ"&amp;IF(ДАННЫЕ!B1737-ДАННЫЕ!G1737 &lt; 60,IF(ДАННЫЕ!B1737-ДАННЫЕ!G1737 &gt;= 0,1,0),0)&amp;"u"&amp;IF(ДАННЫЕ!$CJ1737&gt;0,1,0)</f>
        <v>brCD0h0xyzc0a0dvpntol0gsDZ1u0</v>
      </c>
      <c r="N1737" s="28" t="str">
        <f ca="1">ДАННЫЕ!$F1737&amp;ДАННЫЕ!$I1737&amp;"g"&amp;B1737&amp;"cf"&amp;D1737&amp;"a"&amp;IF(ДАННЫЕ!$BX1737&gt;0,1,0)&amp;IF(ДАННЫЕ!$BF1737&gt;500,1,IF(ДАННЫЕ!$BF1737&gt;350,2,IF(ДАННЫЕ!$BF1737&gt;=200,3,IF(ДАННЫЕ!$BF1737&gt;=100,4,IF(ДАННЫЕ!$BF1737&gt;=50,5,IF(ДАННЫЕ!$BF1737&lt;50,6,0))))))&amp;"AR"&amp;IF(DATEDIF(ДАННЫЕ!$BX1737,ДАННЫЕ!$F$1,"y")&gt;1,1,0)&amp;"VG"&amp;IF(ДАННЫЕ!$BH1737="0",1,0)&amp;"o"&amp;IF(T1737+ДАННЫЕ!$AF1737+ДАННЫЕ!$AG1737+ДАННЫЕ!$AH1737+ДАННЫЕ!$AI1737+ДАННЫЕ!$AJ1737+ДАННЫЕ!$AP1737+ДАННЫЕ!$AQ1737+ДАННЫЕ!$AR1737+ДАННЫЕ!$AU1737+ДАННЫЕ!$AW1737+ДАННЫЕ!$AS1737+ДАННЫЕ!$AT1737&gt;0,1,0)&amp;"x"&amp;ДАННЫЕ!$AG1737&amp;"p"&amp;IF(ДАННЫЕ!$BY1737&gt;0,1,0)&amp;"v"&amp;IF(ДАННЫЕ!$BZ1737&gt;0,1,0)&amp;"n"&amp;ДАННЫЕ!$CA1737&amp;"t"&amp;ДАННЫЕ!$AY1737&amp;"k"&amp;ДАННЫЕ!$CB1737&amp;"q"&amp;ДАННЫЕ!$CC1737&amp;"w"&amp;ДАННЫЕ!$CD1737&amp;"e"&amp;ДАННЫЕ!$CE1737&amp;"m"&amp;ДАННЫЕ!$CF1737&amp;"c"&amp;ДАННЫЕ!$CG1737&amp;"z"&amp;ДАННЫЕ!$CH1737&amp;"d"&amp;IF(H1737=4,1,0)&amp;"s"&amp;IF(ДАННЫЕ!$J1737=1,0,1)&amp;"u"&amp;IF(ДАННЫЕ!$CJ1737&gt;0,1,0)</f>
        <v>g0cf0a06AR1VG0o0xp0v0ntkqwemczd0s1u0</v>
      </c>
      <c r="O1737" s="28" t="str">
        <f>ДАННЫЕ!$I1737&amp;"g"&amp;B1737&amp;A1737&amp;"f"&amp;P1737&amp;"c"&amp;IF(ДАННЫЕ!$U1737&gt;0,1,0)&amp;"s"&amp;IF(ДАННЫЕ!$Q1737&gt;0,IF(YEAR(ДАННЫЕ!$F$1)=YEAR(ДАННЫЕ!$Q1737),IF(MONTH(ДАННЫЕ!$F$1)=MONTH(ДАННЫЕ!$Q1737),111,11),1),0)&amp;"i"&amp;IF(ДАННЫЕ!$R1737+ДАННЫЕ!$S1737+ДАННЫЕ!$T1737=0,0,1)&amp;"h"&amp;IF(ДАННЫЕ!$P1737&gt;0,1,0)&amp;"p"&amp;IF(ДАННЫЕ!$CI1737&gt;0,IF(YEAR(ДАННЫЕ!$F$1)=YEAR(ДАННЫЕ!$CI1737),IF(MONTH(ДАННЫЕ!$F$1)=MONTH(ДАННЫЕ!$CI1737),111,11),1),0)&amp;"d"&amp;IF(ДАННЫЕ!$CJ1737&gt;0,IF(YEAR(ДАННЫЕ!$F$1)=YEAR(ДАННЫЕ!$CJ1737),IF(MONTH(ДАННЫЕ!$F$1)=MONTH(ДАННЫЕ!$CJ1737),111,11),1),0)&amp;"o"&amp;IF(ДАННЫЕ!$CK1737&gt;0,IF(MONTH(ДАННЫЕ!$F$1)=MONTH(ДАННЫЕ!$CK1737),111,11),0)&amp;"v"&amp;IF(ДАННЫЕ!$BE1737&gt;0,IF(MONTH(ДАННЫЕ!$F$1)=MONTH(ДАННЫЕ!$BE1737),111,11),0)</f>
        <v>g00f0c0s0i0h0p0d0o0v0</v>
      </c>
      <c r="P1737" s="15">
        <f t="shared" si="83"/>
        <v>0</v>
      </c>
      <c r="Q1737" s="15">
        <f>IF(ДАННЫЕ!$F$1&gt;ДАННЫЕ!$N1737,IF(YEAR(ДАННЫЕ!$F$1)=YEAR(ДАННЫЕ!M1737),1,0),0)</f>
        <v>0</v>
      </c>
      <c r="R1737" s="15">
        <f>IF(ДАННЫЕ!$F$1&gt;ДАННЫЕ!$N1737,IF(YEAR(ДАННЫЕ!$F$1)=YEAR(ДАННЫЕ!N1737),1,0),0)</f>
        <v>0</v>
      </c>
      <c r="S1737" s="15">
        <f>IF(ДАННЫЕ!$AA1737="2А",1,IF(ДАННЫЕ!$AA1737="2Б",2,IF(ДАННЫЕ!$AA1737="2В",3,IF(ДАННЫЕ!$AA1737=3,4,IF(ДАННЫЕ!$AA1737="4А",5,IF(ДАННЫЕ!$AA1737="4Б",6,IF(ДАННЫЕ!$AA1737="4В",7,IF(ДАННЫЕ!$AA1737=5,8,0))))))))</f>
        <v>0</v>
      </c>
      <c r="T1737" s="15">
        <f>IF(OR(ДАННЫЕ!$AC1737=2,ДАННЫЕ!$AD1737=2,ДАННЫЕ!$AE1737=2),2,IF(OR(ДАННЫЕ!$AC1737=1,ДАННЫЕ!$AD1737=1,ДАННЫЕ!$AE1737=1),1,0))</f>
        <v>0</v>
      </c>
    </row>
    <row r="1738" spans="1:20" x14ac:dyDescent="0.2">
      <c r="A1738" s="78">
        <f>IF(B1738&gt;0,IF(MONTH(ДАННЫЕ!$F$1)=MONTH(ДАННЫЕ!$B1738),1,0),0)</f>
        <v>0</v>
      </c>
      <c r="B1738" s="14">
        <f>IF(ДАННЫЕ!$B1738&gt;0,IF(YEAR(ДАННЫЕ!$F$1)=YEAR(ДАННЫЕ!$B1738),1,0),0)</f>
        <v>0</v>
      </c>
      <c r="C1738" s="14">
        <f>IF(ДАННЫЕ!$CM1738&gt;0,IF(YEAR(ДАННЫЕ!$F$1)=YEAR(ДАННЫЕ!$CM1738),1,0),0)</f>
        <v>0</v>
      </c>
      <c r="D1738" s="14">
        <f>IF(ДАННЫЕ!$CJ1738&gt;0,IF(ДАННЫЕ!$CL1738&gt;ДАННЫЕ!$F$1,1,IF(ДАННЫЕ!$CL1738&gt;0,0,1)),0)</f>
        <v>0</v>
      </c>
      <c r="E1738" s="43" t="str">
        <f ca="1">IF(ДАННЫЕ!$F$1&gt;0,IF(ДАННЫЕ!$G1738&gt;0,DATEDIF(ДАННЫЕ!$G1738,ДАННЫЕ!$F$1,"y"),""),IF(ДАННЫЕ!$G1738&gt;0,DATEDIF(ДАННЫЕ!$G1738,TODAY(),"y"),""))</f>
        <v/>
      </c>
      <c r="F1738" s="43" t="str">
        <f xml:space="preserve"> IF(ДАННЫЕ!$F1738="М",IF(E1738&gt;=18,IF(E1738&lt;60,1,""),""),"")&amp;IF(ДАННЫЕ!$F1738="Ж",IF(E1738&gt;=18,IF(E1738&lt;55,1,""),""),"")</f>
        <v/>
      </c>
      <c r="G1738" s="43" t="str">
        <f xml:space="preserve"> IF(ДАННЫЕ!$F1738="М",IF(E1738&gt;=60,2,""),"")&amp;IF(ДАННЫЕ!$F1738="Ж",IF(E1738&gt;=55,2,""),"")</f>
        <v/>
      </c>
      <c r="H1738" s="43" t="str">
        <f t="shared" ca="1" si="81"/>
        <v/>
      </c>
      <c r="I1738" s="43" t="str">
        <f t="shared" ca="1" si="82"/>
        <v>03</v>
      </c>
      <c r="J1738" s="28" t="str">
        <f ca="1">ДАННЫЕ!$F1738&amp;H1738&amp;I1738&amp;ДАННЫЕ!$I1738&amp;"m"&amp;IF(ДАННЫЕ!$I1738&gt;0,IF(ДАННЫЕ!$J1738&gt;0,0,1),"")&amp;"f"&amp;IF(ДАННЫЕ!$R1738&gt;0,IF(YEAR(ДАННЫЕ!$F$1)=YEAR(ДАННЫЕ!$R1738),1,0),0)&amp;"z"&amp;ДАННЫЕ!$R1738&amp;"p"&amp;ДАННЫЕ!$S1738&amp;"i"&amp;ДАННЫЕ!$T1738&amp;"h"&amp;ДАННЫЕ!$K1738&amp;"be"&amp;ДАННЫЕ!$BI1738&amp;"CD"&amp;IF(ДАННЫЕ!BF1738&gt;500,4,IF(ДАННЫЕ!BF1738&gt;350,3,IF(ДАННЫЕ!BF1738&gt;200,2,IF(ДАННЫЕ!BF1738&gt;0,1,0))))&amp;"g"&amp;B1738&amp;"d"&amp;H1738&amp;"l"&amp;ДАННЫЕ!AT1738&amp;"a"&amp;ДАННЫЕ!$V1738&amp;"v"&amp;R1738&amp;"k"&amp;ДАННЫЕ!$U1738&amp;"s"&amp;ДАННЫЕ!$Y1738&amp;"t"&amp;ДАННЫЕ!$X1738&amp;"b"&amp;IF(ДАННЫЕ!$Q1738&gt;1,1,0)&amp;"PP"&amp;ДАННЫЕ!Z1738&amp;"c"&amp;S1738&amp;"x"&amp;IF(ДАННЫЕ!$BY1738&gt;0,IF(YEAR(ДАННЫЕ!$F$1)=YEAR(ДАННЫЕ!$BY1738),1,0),0)&amp;"n"&amp;IF(ДАННЫЕ!$BZ1738&gt;0,IF(YEAR(ДАННЫЕ!$F$1)=YEAR(ДАННЫЕ!$BZ1738),1,0),0)&amp;"u"&amp;D1738&amp;"z"&amp;IF(ДАННЫЕ!$CL1738&gt;0,IF(YEAR(ДАННЫЕ!$F$1)&gt;YEAR(ДАННЫЕ!$CL1738),11,12),0)</f>
        <v>03mf0zpihbeCD0g0dlav0kstb0PPc0x0n0u0z0</v>
      </c>
      <c r="K1738" s="28" t="str">
        <f ca="1">ДАННЫЕ!$I1738&amp;"x"&amp;B1738&amp;"w"&amp;IF(T1738+ДАННЫЕ!AD1738+ДАННЫЕ!AE1738+ДАННЫЕ!AF1738+ДАННЫЕ!AG1738+ДАННЫЕ!AH1738+ДАННЫЕ!$AL1738+ДАННЫЕ!AI1738+ДАННЫЕ!AJ1738+ДАННЫЕ!AK1738+ДАННЫЕ!AP1738+ДАННЫЕ!AQ1738+ДАННЫЕ!AR1738+ДАННЫЕ!$AM1738+ДАННЫЕ!$AN1738+ДАННЫЕ!AS1738+ДАННЫЕ!AT1738&gt;0,1,0)&amp;IF(OR(T1738=2,ДАННЫЕ!AD1738=2,ДАННЫЕ!AE1738=2,ДАННЫЕ!AF1738=2,ДАННЫЕ!AG1738=2,ДАННЫЕ!AH1738=2,ДАННЫЕ!$AL1738=2,ДАННЫЕ!AI1738=2,ДАННЫЕ!AJ1738=2,ДАННЫЕ!AK1738=2,ДАННЫЕ!AP1738=2,ДАННЫЕ!AQ1738=2,ДАННЫЕ!AR1738=2,ДАННЫЕ!$AM1738=2,ДАННЫЕ!$AN1738=2,ДАННЫЕ!AS1738=2,ДАННЫЕ!AT1738=2),2,0)&amp;"t"&amp;IF(T1738&gt;0,"1"&amp;T1738,"00")&amp;"f"&amp;IF(ДАННЫЕ!$AC1738,"1"&amp;ДАННЫЕ!$AC1738,"00")&amp;"b"&amp;IF(ДАННЫЕ!$AD1738,"1"&amp;ДАННЫЕ!$AD1738,"00")&amp;"g"&amp;IF(ДАННЫЕ!$AF1738,"1"&amp;ДАННЫЕ!$AF1738,"00")&amp;"c"&amp;IF(ДАННЫЕ!$AG1738,"1"&amp;ДАННЫЕ!$AG1738,"00")&amp;"i"&amp;IF(ДАННЫЕ!$AH1738,"1"&amp;ДАННЫЕ!$AH1738,"00")&amp;"r"&amp;IF(ДАННЫЕ!$AL1738,"1"&amp;ДАННЫЕ!$AL1738,"00")&amp;"m"&amp;IF(ДАННЫЕ!$AI1738,"1"&amp;ДАННЫЕ!$AI1738,"00")&amp;"hS"&amp;IF(ДАННЫЕ!$AJ1738,"1"&amp;ДАННЫЕ!$AJ1738,"00")&amp;"hZ"&amp;IF(ДАННЫЕ!$AK1738,"1"&amp;ДАННЫЕ!$AK1738,"00")&amp;"p"&amp;IF(ДАННЫЕ!$AP1738,"1"&amp;ДАННЫЕ!$AP1738,"00")&amp;"k"&amp;IF(ДАННЫЕ!$AQ1738,"1"&amp;ДАННЫЕ!$AQ1738,"00")&amp;"z"&amp;IF(ДАННЫЕ!$AR1738,"1"&amp;ДАННЫЕ!$AR1738,"00")&amp;"j"&amp;IF(ДАННЫЕ!$AM1738,"1"&amp;ДАННЫЕ!$AM1738,"00")&amp;"n"&amp;IF(ДАННЫЕ!$AN1738,"1"&amp;ДАННЫЕ!$AN1738,"00")&amp;"E"&amp;ДАННЫЕ!BI1738&amp;"L"&amp;ДАННЫЕ!AO1738&amp;"h"&amp;IF(ДАННЫЕ!$AU1738&gt;0,1,0)&amp;"v"&amp;IF(ДАННЫЕ!$AW1738&gt;0,1,0)&amp;"a"&amp;IF(ДАННЫЕ!$AS1738,"1"&amp;ДАННЫЕ!$AS1738,"00")&amp;"s"&amp;IF(ДАННЫЕ!$AT1738,"1"&amp;ДАННЫЕ!$AT1738,"00")&amp;"u"&amp;IF(ДАННЫЕ!$CJ1738&gt;0,1,0)&amp;"y"&amp;B1738&amp;"d"&amp;H1738&amp;"e"&amp;F1738&amp;G1738</f>
        <v>x0w00t00f00b00g00c00i00r00m00hS00hZ00p00k00z00j00n00ELh0v0a00s00u0y0de</v>
      </c>
      <c r="L1738" s="28" t="str">
        <f ca="1">ДАННЫЕ!$I1738&amp;"VN"&amp;IF(ДАННЫЕ!AW1738&gt;0,11,10)&amp;"CD"&amp;IF(ДАННЫЕ!BF1738&gt;500,16,IF(ДАННЫЕ!BF1738&gt;350,15,IF(ДАННЫЕ!BF1738&gt;=200,14,IF(ДАННЫЕ!BF1738&gt;=100,13,IF(ДАННЫЕ!BF1738&gt;=50,12,IF(ДАННЫЕ!BF1738&gt;0,11,10))))))&amp;"AR"&amp;IF(ДАННЫЕ!BX1738&gt;0,1,0)&amp;"GD"&amp;B1738&amp;"VV"&amp;IF(E1738&gt;=5,IF(E1738&lt;18,1,0),0)</f>
        <v>VN10CD10AR0GD0VV0</v>
      </c>
      <c r="M1738" s="28" t="str">
        <f>ДАННЫЕ!$I1738&amp;"b"&amp;ДАННЫЕ!$BI1738&amp;"r"&amp;ДАННЫЕ!$BJ1738&amp;"CD"&amp;IF(ДАННЫЕ!BF1738&gt;0,IF(ДАННЫЕ!BF1738&lt;200,1,IF(ДАННЫЕ!BF1738&lt;350,2,3)),0)&amp;"h"&amp;IF(ДАННЫЕ!$BK1738+ДАННЫЕ!$BL1738+ДАННЫЕ!$BM1738&gt;0,1,0)&amp;"x"&amp;ДАННЫЕ!$BK1738&amp;"y"&amp;ДАННЫЕ!$BL1738&amp;"z"&amp;ДАННЫЕ!$BM1738&amp;"c"&amp;IF(ДАННЫЕ!$BK1738+ДАННЫЕ!$BL1738+ДАННЫЕ!$BM1738=3,1,0)&amp;"a"&amp;IF(ДАННЫЕ!$BQ1738+ДАННЫЕ!$BR1738&gt;0,1,0)&amp;"d"&amp;ДАННЫЕ!$BQ1738&amp;"v"&amp;ДАННЫЕ!$BR1738&amp;"p"&amp;ДАННЫЕ!$BS1738&amp;"n"&amp;ДАННЫЕ!$BU1738&amp;"t"&amp;ДАННЫЕ!$BV1738&amp;"o"&amp;ДАННЫЕ!$BT1738&amp;"l"&amp;IF(ДАННЫЕ!$BN1738&gt;0,1,0)&amp;ДАННЫЕ!$BN1738&amp;"g"&amp;ДАННЫЕ!$BO1738&amp;"s"&amp;ДАННЫЕ!$BP1738&amp;"DZ"&amp;IF(ДАННЫЕ!B1738-ДАННЫЕ!G1738 &lt; 60,IF(ДАННЫЕ!B1738-ДАННЫЕ!G1738 &gt;= 0,1,0),0)&amp;"u"&amp;IF(ДАННЫЕ!$CJ1738&gt;0,1,0)</f>
        <v>brCD0h0xyzc0a0dvpntol0gsDZ1u0</v>
      </c>
      <c r="N1738" s="28" t="str">
        <f ca="1">ДАННЫЕ!$F1738&amp;ДАННЫЕ!$I1738&amp;"g"&amp;B1738&amp;"cf"&amp;D1738&amp;"a"&amp;IF(ДАННЫЕ!$BX1738&gt;0,1,0)&amp;IF(ДАННЫЕ!$BF1738&gt;500,1,IF(ДАННЫЕ!$BF1738&gt;350,2,IF(ДАННЫЕ!$BF1738&gt;=200,3,IF(ДАННЫЕ!$BF1738&gt;=100,4,IF(ДАННЫЕ!$BF1738&gt;=50,5,IF(ДАННЫЕ!$BF1738&lt;50,6,0))))))&amp;"AR"&amp;IF(DATEDIF(ДАННЫЕ!$BX1738,ДАННЫЕ!$F$1,"y")&gt;1,1,0)&amp;"VG"&amp;IF(ДАННЫЕ!$BH1738="0",1,0)&amp;"o"&amp;IF(T1738+ДАННЫЕ!$AF1738+ДАННЫЕ!$AG1738+ДАННЫЕ!$AH1738+ДАННЫЕ!$AI1738+ДАННЫЕ!$AJ1738+ДАННЫЕ!$AP1738+ДАННЫЕ!$AQ1738+ДАННЫЕ!$AR1738+ДАННЫЕ!$AU1738+ДАННЫЕ!$AW1738+ДАННЫЕ!$AS1738+ДАННЫЕ!$AT1738&gt;0,1,0)&amp;"x"&amp;ДАННЫЕ!$AG1738&amp;"p"&amp;IF(ДАННЫЕ!$BY1738&gt;0,1,0)&amp;"v"&amp;IF(ДАННЫЕ!$BZ1738&gt;0,1,0)&amp;"n"&amp;ДАННЫЕ!$CA1738&amp;"t"&amp;ДАННЫЕ!$AY1738&amp;"k"&amp;ДАННЫЕ!$CB1738&amp;"q"&amp;ДАННЫЕ!$CC1738&amp;"w"&amp;ДАННЫЕ!$CD1738&amp;"e"&amp;ДАННЫЕ!$CE1738&amp;"m"&amp;ДАННЫЕ!$CF1738&amp;"c"&amp;ДАННЫЕ!$CG1738&amp;"z"&amp;ДАННЫЕ!$CH1738&amp;"d"&amp;IF(H1738=4,1,0)&amp;"s"&amp;IF(ДАННЫЕ!$J1738=1,0,1)&amp;"u"&amp;IF(ДАННЫЕ!$CJ1738&gt;0,1,0)</f>
        <v>g0cf0a06AR1VG0o0xp0v0ntkqwemczd0s1u0</v>
      </c>
      <c r="O1738" s="28" t="str">
        <f>ДАННЫЕ!$I1738&amp;"g"&amp;B1738&amp;A1738&amp;"f"&amp;P1738&amp;"c"&amp;IF(ДАННЫЕ!$U1738&gt;0,1,0)&amp;"s"&amp;IF(ДАННЫЕ!$Q1738&gt;0,IF(YEAR(ДАННЫЕ!$F$1)=YEAR(ДАННЫЕ!$Q1738),IF(MONTH(ДАННЫЕ!$F$1)=MONTH(ДАННЫЕ!$Q1738),111,11),1),0)&amp;"i"&amp;IF(ДАННЫЕ!$R1738+ДАННЫЕ!$S1738+ДАННЫЕ!$T1738=0,0,1)&amp;"h"&amp;IF(ДАННЫЕ!$P1738&gt;0,1,0)&amp;"p"&amp;IF(ДАННЫЕ!$CI1738&gt;0,IF(YEAR(ДАННЫЕ!$F$1)=YEAR(ДАННЫЕ!$CI1738),IF(MONTH(ДАННЫЕ!$F$1)=MONTH(ДАННЫЕ!$CI1738),111,11),1),0)&amp;"d"&amp;IF(ДАННЫЕ!$CJ1738&gt;0,IF(YEAR(ДАННЫЕ!$F$1)=YEAR(ДАННЫЕ!$CJ1738),IF(MONTH(ДАННЫЕ!$F$1)=MONTH(ДАННЫЕ!$CJ1738),111,11),1),0)&amp;"o"&amp;IF(ДАННЫЕ!$CK1738&gt;0,IF(MONTH(ДАННЫЕ!$F$1)=MONTH(ДАННЫЕ!$CK1738),111,11),0)&amp;"v"&amp;IF(ДАННЫЕ!$BE1738&gt;0,IF(MONTH(ДАННЫЕ!$F$1)=MONTH(ДАННЫЕ!$BE1738),111,11),0)</f>
        <v>g00f0c0s0i0h0p0d0o0v0</v>
      </c>
      <c r="P1738" s="15">
        <f t="shared" si="83"/>
        <v>0</v>
      </c>
      <c r="Q1738" s="15">
        <f>IF(ДАННЫЕ!$F$1&gt;ДАННЫЕ!$N1738,IF(YEAR(ДАННЫЕ!$F$1)=YEAR(ДАННЫЕ!M1738),1,0),0)</f>
        <v>0</v>
      </c>
      <c r="R1738" s="15">
        <f>IF(ДАННЫЕ!$F$1&gt;ДАННЫЕ!$N1738,IF(YEAR(ДАННЫЕ!$F$1)=YEAR(ДАННЫЕ!N1738),1,0),0)</f>
        <v>0</v>
      </c>
      <c r="S1738" s="15">
        <f>IF(ДАННЫЕ!$AA1738="2А",1,IF(ДАННЫЕ!$AA1738="2Б",2,IF(ДАННЫЕ!$AA1738="2В",3,IF(ДАННЫЕ!$AA1738=3,4,IF(ДАННЫЕ!$AA1738="4А",5,IF(ДАННЫЕ!$AA1738="4Б",6,IF(ДАННЫЕ!$AA1738="4В",7,IF(ДАННЫЕ!$AA1738=5,8,0))))))))</f>
        <v>0</v>
      </c>
      <c r="T1738" s="15">
        <f>IF(OR(ДАННЫЕ!$AC1738=2,ДАННЫЕ!$AD1738=2,ДАННЫЕ!$AE1738=2),2,IF(OR(ДАННЫЕ!$AC1738=1,ДАННЫЕ!$AD1738=1,ДАННЫЕ!$AE1738=1),1,0))</f>
        <v>0</v>
      </c>
    </row>
    <row r="1739" spans="1:20" x14ac:dyDescent="0.2">
      <c r="A1739" s="78">
        <f>IF(B1739&gt;0,IF(MONTH(ДАННЫЕ!$F$1)=MONTH(ДАННЫЕ!$B1739),1,0),0)</f>
        <v>0</v>
      </c>
      <c r="B1739" s="14">
        <f>IF(ДАННЫЕ!$B1739&gt;0,IF(YEAR(ДАННЫЕ!$F$1)=YEAR(ДАННЫЕ!$B1739),1,0),0)</f>
        <v>0</v>
      </c>
      <c r="C1739" s="14">
        <f>IF(ДАННЫЕ!$CM1739&gt;0,IF(YEAR(ДАННЫЕ!$F$1)=YEAR(ДАННЫЕ!$CM1739),1,0),0)</f>
        <v>0</v>
      </c>
      <c r="D1739" s="14">
        <f>IF(ДАННЫЕ!$CJ1739&gt;0,IF(ДАННЫЕ!$CL1739&gt;ДАННЫЕ!$F$1,1,IF(ДАННЫЕ!$CL1739&gt;0,0,1)),0)</f>
        <v>0</v>
      </c>
      <c r="E1739" s="43" t="str">
        <f ca="1">IF(ДАННЫЕ!$F$1&gt;0,IF(ДАННЫЕ!$G1739&gt;0,DATEDIF(ДАННЫЕ!$G1739,ДАННЫЕ!$F$1,"y"),""),IF(ДАННЫЕ!$G1739&gt;0,DATEDIF(ДАННЫЕ!$G1739,TODAY(),"y"),""))</f>
        <v/>
      </c>
      <c r="F1739" s="43" t="str">
        <f xml:space="preserve"> IF(ДАННЫЕ!$F1739="М",IF(E1739&gt;=18,IF(E1739&lt;60,1,""),""),"")&amp;IF(ДАННЫЕ!$F1739="Ж",IF(E1739&gt;=18,IF(E1739&lt;55,1,""),""),"")</f>
        <v/>
      </c>
      <c r="G1739" s="43" t="str">
        <f xml:space="preserve"> IF(ДАННЫЕ!$F1739="М",IF(E1739&gt;=60,2,""),"")&amp;IF(ДАННЫЕ!$F1739="Ж",IF(E1739&gt;=55,2,""),"")</f>
        <v/>
      </c>
      <c r="H1739" s="43" t="str">
        <f t="shared" ca="1" si="81"/>
        <v/>
      </c>
      <c r="I1739" s="43" t="str">
        <f t="shared" ca="1" si="82"/>
        <v>03</v>
      </c>
      <c r="J1739" s="28" t="str">
        <f ca="1">ДАННЫЕ!$F1739&amp;H1739&amp;I1739&amp;ДАННЫЕ!$I1739&amp;"m"&amp;IF(ДАННЫЕ!$I1739&gt;0,IF(ДАННЫЕ!$J1739&gt;0,0,1),"")&amp;"f"&amp;IF(ДАННЫЕ!$R1739&gt;0,IF(YEAR(ДАННЫЕ!$F$1)=YEAR(ДАННЫЕ!$R1739),1,0),0)&amp;"z"&amp;ДАННЫЕ!$R1739&amp;"p"&amp;ДАННЫЕ!$S1739&amp;"i"&amp;ДАННЫЕ!$T1739&amp;"h"&amp;ДАННЫЕ!$K1739&amp;"be"&amp;ДАННЫЕ!$BI1739&amp;"CD"&amp;IF(ДАННЫЕ!BF1739&gt;500,4,IF(ДАННЫЕ!BF1739&gt;350,3,IF(ДАННЫЕ!BF1739&gt;200,2,IF(ДАННЫЕ!BF1739&gt;0,1,0))))&amp;"g"&amp;B1739&amp;"d"&amp;H1739&amp;"l"&amp;ДАННЫЕ!AT1739&amp;"a"&amp;ДАННЫЕ!$V1739&amp;"v"&amp;R1739&amp;"k"&amp;ДАННЫЕ!$U1739&amp;"s"&amp;ДАННЫЕ!$Y1739&amp;"t"&amp;ДАННЫЕ!$X1739&amp;"b"&amp;IF(ДАННЫЕ!$Q1739&gt;1,1,0)&amp;"PP"&amp;ДАННЫЕ!Z1739&amp;"c"&amp;S1739&amp;"x"&amp;IF(ДАННЫЕ!$BY1739&gt;0,IF(YEAR(ДАННЫЕ!$F$1)=YEAR(ДАННЫЕ!$BY1739),1,0),0)&amp;"n"&amp;IF(ДАННЫЕ!$BZ1739&gt;0,IF(YEAR(ДАННЫЕ!$F$1)=YEAR(ДАННЫЕ!$BZ1739),1,0),0)&amp;"u"&amp;D1739&amp;"z"&amp;IF(ДАННЫЕ!$CL1739&gt;0,IF(YEAR(ДАННЫЕ!$F$1)&gt;YEAR(ДАННЫЕ!$CL1739),11,12),0)</f>
        <v>03mf0zpihbeCD0g0dlav0kstb0PPc0x0n0u0z0</v>
      </c>
      <c r="K1739" s="28" t="str">
        <f ca="1">ДАННЫЕ!$I1739&amp;"x"&amp;B1739&amp;"w"&amp;IF(T1739+ДАННЫЕ!AD1739+ДАННЫЕ!AE1739+ДАННЫЕ!AF1739+ДАННЫЕ!AG1739+ДАННЫЕ!AH1739+ДАННЫЕ!$AL1739+ДАННЫЕ!AI1739+ДАННЫЕ!AJ1739+ДАННЫЕ!AK1739+ДАННЫЕ!AP1739+ДАННЫЕ!AQ1739+ДАННЫЕ!AR1739+ДАННЫЕ!$AM1739+ДАННЫЕ!$AN1739+ДАННЫЕ!AS1739+ДАННЫЕ!AT1739&gt;0,1,0)&amp;IF(OR(T1739=2,ДАННЫЕ!AD1739=2,ДАННЫЕ!AE1739=2,ДАННЫЕ!AF1739=2,ДАННЫЕ!AG1739=2,ДАННЫЕ!AH1739=2,ДАННЫЕ!$AL1739=2,ДАННЫЕ!AI1739=2,ДАННЫЕ!AJ1739=2,ДАННЫЕ!AK1739=2,ДАННЫЕ!AP1739=2,ДАННЫЕ!AQ1739=2,ДАННЫЕ!AR1739=2,ДАННЫЕ!$AM1739=2,ДАННЫЕ!$AN1739=2,ДАННЫЕ!AS1739=2,ДАННЫЕ!AT1739=2),2,0)&amp;"t"&amp;IF(T1739&gt;0,"1"&amp;T1739,"00")&amp;"f"&amp;IF(ДАННЫЕ!$AC1739,"1"&amp;ДАННЫЕ!$AC1739,"00")&amp;"b"&amp;IF(ДАННЫЕ!$AD1739,"1"&amp;ДАННЫЕ!$AD1739,"00")&amp;"g"&amp;IF(ДАННЫЕ!$AF1739,"1"&amp;ДАННЫЕ!$AF1739,"00")&amp;"c"&amp;IF(ДАННЫЕ!$AG1739,"1"&amp;ДАННЫЕ!$AG1739,"00")&amp;"i"&amp;IF(ДАННЫЕ!$AH1739,"1"&amp;ДАННЫЕ!$AH1739,"00")&amp;"r"&amp;IF(ДАННЫЕ!$AL1739,"1"&amp;ДАННЫЕ!$AL1739,"00")&amp;"m"&amp;IF(ДАННЫЕ!$AI1739,"1"&amp;ДАННЫЕ!$AI1739,"00")&amp;"hS"&amp;IF(ДАННЫЕ!$AJ1739,"1"&amp;ДАННЫЕ!$AJ1739,"00")&amp;"hZ"&amp;IF(ДАННЫЕ!$AK1739,"1"&amp;ДАННЫЕ!$AK1739,"00")&amp;"p"&amp;IF(ДАННЫЕ!$AP1739,"1"&amp;ДАННЫЕ!$AP1739,"00")&amp;"k"&amp;IF(ДАННЫЕ!$AQ1739,"1"&amp;ДАННЫЕ!$AQ1739,"00")&amp;"z"&amp;IF(ДАННЫЕ!$AR1739,"1"&amp;ДАННЫЕ!$AR1739,"00")&amp;"j"&amp;IF(ДАННЫЕ!$AM1739,"1"&amp;ДАННЫЕ!$AM1739,"00")&amp;"n"&amp;IF(ДАННЫЕ!$AN1739,"1"&amp;ДАННЫЕ!$AN1739,"00")&amp;"E"&amp;ДАННЫЕ!BI1739&amp;"L"&amp;ДАННЫЕ!AO1739&amp;"h"&amp;IF(ДАННЫЕ!$AU1739&gt;0,1,0)&amp;"v"&amp;IF(ДАННЫЕ!$AW1739&gt;0,1,0)&amp;"a"&amp;IF(ДАННЫЕ!$AS1739,"1"&amp;ДАННЫЕ!$AS1739,"00")&amp;"s"&amp;IF(ДАННЫЕ!$AT1739,"1"&amp;ДАННЫЕ!$AT1739,"00")&amp;"u"&amp;IF(ДАННЫЕ!$CJ1739&gt;0,1,0)&amp;"y"&amp;B1739&amp;"d"&amp;H1739&amp;"e"&amp;F1739&amp;G1739</f>
        <v>x0w00t00f00b00g00c00i00r00m00hS00hZ00p00k00z00j00n00ELh0v0a00s00u0y0de</v>
      </c>
      <c r="L1739" s="28" t="str">
        <f ca="1">ДАННЫЕ!$I1739&amp;"VN"&amp;IF(ДАННЫЕ!AW1739&gt;0,11,10)&amp;"CD"&amp;IF(ДАННЫЕ!BF1739&gt;500,16,IF(ДАННЫЕ!BF1739&gt;350,15,IF(ДАННЫЕ!BF1739&gt;=200,14,IF(ДАННЫЕ!BF1739&gt;=100,13,IF(ДАННЫЕ!BF1739&gt;=50,12,IF(ДАННЫЕ!BF1739&gt;0,11,10))))))&amp;"AR"&amp;IF(ДАННЫЕ!BX1739&gt;0,1,0)&amp;"GD"&amp;B1739&amp;"VV"&amp;IF(E1739&gt;=5,IF(E1739&lt;18,1,0),0)</f>
        <v>VN10CD10AR0GD0VV0</v>
      </c>
      <c r="M1739" s="28" t="str">
        <f>ДАННЫЕ!$I1739&amp;"b"&amp;ДАННЫЕ!$BI1739&amp;"r"&amp;ДАННЫЕ!$BJ1739&amp;"CD"&amp;IF(ДАННЫЕ!BF1739&gt;0,IF(ДАННЫЕ!BF1739&lt;200,1,IF(ДАННЫЕ!BF1739&lt;350,2,3)),0)&amp;"h"&amp;IF(ДАННЫЕ!$BK1739+ДАННЫЕ!$BL1739+ДАННЫЕ!$BM1739&gt;0,1,0)&amp;"x"&amp;ДАННЫЕ!$BK1739&amp;"y"&amp;ДАННЫЕ!$BL1739&amp;"z"&amp;ДАННЫЕ!$BM1739&amp;"c"&amp;IF(ДАННЫЕ!$BK1739+ДАННЫЕ!$BL1739+ДАННЫЕ!$BM1739=3,1,0)&amp;"a"&amp;IF(ДАННЫЕ!$BQ1739+ДАННЫЕ!$BR1739&gt;0,1,0)&amp;"d"&amp;ДАННЫЕ!$BQ1739&amp;"v"&amp;ДАННЫЕ!$BR1739&amp;"p"&amp;ДАННЫЕ!$BS1739&amp;"n"&amp;ДАННЫЕ!$BU1739&amp;"t"&amp;ДАННЫЕ!$BV1739&amp;"o"&amp;ДАННЫЕ!$BT1739&amp;"l"&amp;IF(ДАННЫЕ!$BN1739&gt;0,1,0)&amp;ДАННЫЕ!$BN1739&amp;"g"&amp;ДАННЫЕ!$BO1739&amp;"s"&amp;ДАННЫЕ!$BP1739&amp;"DZ"&amp;IF(ДАННЫЕ!B1739-ДАННЫЕ!G1739 &lt; 60,IF(ДАННЫЕ!B1739-ДАННЫЕ!G1739 &gt;= 0,1,0),0)&amp;"u"&amp;IF(ДАННЫЕ!$CJ1739&gt;0,1,0)</f>
        <v>brCD0h0xyzc0a0dvpntol0gsDZ1u0</v>
      </c>
      <c r="N1739" s="28" t="str">
        <f ca="1">ДАННЫЕ!$F1739&amp;ДАННЫЕ!$I1739&amp;"g"&amp;B1739&amp;"cf"&amp;D1739&amp;"a"&amp;IF(ДАННЫЕ!$BX1739&gt;0,1,0)&amp;IF(ДАННЫЕ!$BF1739&gt;500,1,IF(ДАННЫЕ!$BF1739&gt;350,2,IF(ДАННЫЕ!$BF1739&gt;=200,3,IF(ДАННЫЕ!$BF1739&gt;=100,4,IF(ДАННЫЕ!$BF1739&gt;=50,5,IF(ДАННЫЕ!$BF1739&lt;50,6,0))))))&amp;"AR"&amp;IF(DATEDIF(ДАННЫЕ!$BX1739,ДАННЫЕ!$F$1,"y")&gt;1,1,0)&amp;"VG"&amp;IF(ДАННЫЕ!$BH1739="0",1,0)&amp;"o"&amp;IF(T1739+ДАННЫЕ!$AF1739+ДАННЫЕ!$AG1739+ДАННЫЕ!$AH1739+ДАННЫЕ!$AI1739+ДАННЫЕ!$AJ1739+ДАННЫЕ!$AP1739+ДАННЫЕ!$AQ1739+ДАННЫЕ!$AR1739+ДАННЫЕ!$AU1739+ДАННЫЕ!$AW1739+ДАННЫЕ!$AS1739+ДАННЫЕ!$AT1739&gt;0,1,0)&amp;"x"&amp;ДАННЫЕ!$AG1739&amp;"p"&amp;IF(ДАННЫЕ!$BY1739&gt;0,1,0)&amp;"v"&amp;IF(ДАННЫЕ!$BZ1739&gt;0,1,0)&amp;"n"&amp;ДАННЫЕ!$CA1739&amp;"t"&amp;ДАННЫЕ!$AY1739&amp;"k"&amp;ДАННЫЕ!$CB1739&amp;"q"&amp;ДАННЫЕ!$CC1739&amp;"w"&amp;ДАННЫЕ!$CD1739&amp;"e"&amp;ДАННЫЕ!$CE1739&amp;"m"&amp;ДАННЫЕ!$CF1739&amp;"c"&amp;ДАННЫЕ!$CG1739&amp;"z"&amp;ДАННЫЕ!$CH1739&amp;"d"&amp;IF(H1739=4,1,0)&amp;"s"&amp;IF(ДАННЫЕ!$J1739=1,0,1)&amp;"u"&amp;IF(ДАННЫЕ!$CJ1739&gt;0,1,0)</f>
        <v>g0cf0a06AR1VG0o0xp0v0ntkqwemczd0s1u0</v>
      </c>
      <c r="O1739" s="28" t="str">
        <f>ДАННЫЕ!$I1739&amp;"g"&amp;B1739&amp;A1739&amp;"f"&amp;P1739&amp;"c"&amp;IF(ДАННЫЕ!$U1739&gt;0,1,0)&amp;"s"&amp;IF(ДАННЫЕ!$Q1739&gt;0,IF(YEAR(ДАННЫЕ!$F$1)=YEAR(ДАННЫЕ!$Q1739),IF(MONTH(ДАННЫЕ!$F$1)=MONTH(ДАННЫЕ!$Q1739),111,11),1),0)&amp;"i"&amp;IF(ДАННЫЕ!$R1739+ДАННЫЕ!$S1739+ДАННЫЕ!$T1739=0,0,1)&amp;"h"&amp;IF(ДАННЫЕ!$P1739&gt;0,1,0)&amp;"p"&amp;IF(ДАННЫЕ!$CI1739&gt;0,IF(YEAR(ДАННЫЕ!$F$1)=YEAR(ДАННЫЕ!$CI1739),IF(MONTH(ДАННЫЕ!$F$1)=MONTH(ДАННЫЕ!$CI1739),111,11),1),0)&amp;"d"&amp;IF(ДАННЫЕ!$CJ1739&gt;0,IF(YEAR(ДАННЫЕ!$F$1)=YEAR(ДАННЫЕ!$CJ1739),IF(MONTH(ДАННЫЕ!$F$1)=MONTH(ДАННЫЕ!$CJ1739),111,11),1),0)&amp;"o"&amp;IF(ДАННЫЕ!$CK1739&gt;0,IF(MONTH(ДАННЫЕ!$F$1)=MONTH(ДАННЫЕ!$CK1739),111,11),0)&amp;"v"&amp;IF(ДАННЫЕ!$BE1739&gt;0,IF(MONTH(ДАННЫЕ!$F$1)=MONTH(ДАННЫЕ!$BE1739),111,11),0)</f>
        <v>g00f0c0s0i0h0p0d0o0v0</v>
      </c>
      <c r="P1739" s="15">
        <f t="shared" si="83"/>
        <v>0</v>
      </c>
      <c r="Q1739" s="15">
        <f>IF(ДАННЫЕ!$F$1&gt;ДАННЫЕ!$N1739,IF(YEAR(ДАННЫЕ!$F$1)=YEAR(ДАННЫЕ!M1739),1,0),0)</f>
        <v>0</v>
      </c>
      <c r="R1739" s="15">
        <f>IF(ДАННЫЕ!$F$1&gt;ДАННЫЕ!$N1739,IF(YEAR(ДАННЫЕ!$F$1)=YEAR(ДАННЫЕ!N1739),1,0),0)</f>
        <v>0</v>
      </c>
      <c r="S1739" s="15">
        <f>IF(ДАННЫЕ!$AA1739="2А",1,IF(ДАННЫЕ!$AA1739="2Б",2,IF(ДАННЫЕ!$AA1739="2В",3,IF(ДАННЫЕ!$AA1739=3,4,IF(ДАННЫЕ!$AA1739="4А",5,IF(ДАННЫЕ!$AA1739="4Б",6,IF(ДАННЫЕ!$AA1739="4В",7,IF(ДАННЫЕ!$AA1739=5,8,0))))))))</f>
        <v>0</v>
      </c>
      <c r="T1739" s="15">
        <f>IF(OR(ДАННЫЕ!$AC1739=2,ДАННЫЕ!$AD1739=2,ДАННЫЕ!$AE1739=2),2,IF(OR(ДАННЫЕ!$AC1739=1,ДАННЫЕ!$AD1739=1,ДАННЫЕ!$AE1739=1),1,0))</f>
        <v>0</v>
      </c>
    </row>
    <row r="1740" spans="1:20" x14ac:dyDescent="0.2">
      <c r="A1740" s="78">
        <f>IF(B1740&gt;0,IF(MONTH(ДАННЫЕ!$F$1)=MONTH(ДАННЫЕ!$B1740),1,0),0)</f>
        <v>0</v>
      </c>
      <c r="B1740" s="14">
        <f>IF(ДАННЫЕ!$B1740&gt;0,IF(YEAR(ДАННЫЕ!$F$1)=YEAR(ДАННЫЕ!$B1740),1,0),0)</f>
        <v>0</v>
      </c>
      <c r="C1740" s="14">
        <f>IF(ДАННЫЕ!$CM1740&gt;0,IF(YEAR(ДАННЫЕ!$F$1)=YEAR(ДАННЫЕ!$CM1740),1,0),0)</f>
        <v>0</v>
      </c>
      <c r="D1740" s="14">
        <f>IF(ДАННЫЕ!$CJ1740&gt;0,IF(ДАННЫЕ!$CL1740&gt;ДАННЫЕ!$F$1,1,IF(ДАННЫЕ!$CL1740&gt;0,0,1)),0)</f>
        <v>0</v>
      </c>
      <c r="E1740" s="43" t="str">
        <f ca="1">IF(ДАННЫЕ!$F$1&gt;0,IF(ДАННЫЕ!$G1740&gt;0,DATEDIF(ДАННЫЕ!$G1740,ДАННЫЕ!$F$1,"y"),""),IF(ДАННЫЕ!$G1740&gt;0,DATEDIF(ДАННЫЕ!$G1740,TODAY(),"y"),""))</f>
        <v/>
      </c>
      <c r="F1740" s="43" t="str">
        <f xml:space="preserve"> IF(ДАННЫЕ!$F1740="М",IF(E1740&gt;=18,IF(E1740&lt;60,1,""),""),"")&amp;IF(ДАННЫЕ!$F1740="Ж",IF(E1740&gt;=18,IF(E1740&lt;55,1,""),""),"")</f>
        <v/>
      </c>
      <c r="G1740" s="43" t="str">
        <f xml:space="preserve"> IF(ДАННЫЕ!$F1740="М",IF(E1740&gt;=60,2,""),"")&amp;IF(ДАННЫЕ!$F1740="Ж",IF(E1740&gt;=55,2,""),"")</f>
        <v/>
      </c>
      <c r="H1740" s="43" t="str">
        <f t="shared" ca="1" si="81"/>
        <v/>
      </c>
      <c r="I1740" s="43" t="str">
        <f t="shared" ca="1" si="82"/>
        <v>03</v>
      </c>
      <c r="J1740" s="28" t="str">
        <f ca="1">ДАННЫЕ!$F1740&amp;H1740&amp;I1740&amp;ДАННЫЕ!$I1740&amp;"m"&amp;IF(ДАННЫЕ!$I1740&gt;0,IF(ДАННЫЕ!$J1740&gt;0,0,1),"")&amp;"f"&amp;IF(ДАННЫЕ!$R1740&gt;0,IF(YEAR(ДАННЫЕ!$F$1)=YEAR(ДАННЫЕ!$R1740),1,0),0)&amp;"z"&amp;ДАННЫЕ!$R1740&amp;"p"&amp;ДАННЫЕ!$S1740&amp;"i"&amp;ДАННЫЕ!$T1740&amp;"h"&amp;ДАННЫЕ!$K1740&amp;"be"&amp;ДАННЫЕ!$BI1740&amp;"CD"&amp;IF(ДАННЫЕ!BF1740&gt;500,4,IF(ДАННЫЕ!BF1740&gt;350,3,IF(ДАННЫЕ!BF1740&gt;200,2,IF(ДАННЫЕ!BF1740&gt;0,1,0))))&amp;"g"&amp;B1740&amp;"d"&amp;H1740&amp;"l"&amp;ДАННЫЕ!AT1740&amp;"a"&amp;ДАННЫЕ!$V1740&amp;"v"&amp;R1740&amp;"k"&amp;ДАННЫЕ!$U1740&amp;"s"&amp;ДАННЫЕ!$Y1740&amp;"t"&amp;ДАННЫЕ!$X1740&amp;"b"&amp;IF(ДАННЫЕ!$Q1740&gt;1,1,0)&amp;"PP"&amp;ДАННЫЕ!Z1740&amp;"c"&amp;S1740&amp;"x"&amp;IF(ДАННЫЕ!$BY1740&gt;0,IF(YEAR(ДАННЫЕ!$F$1)=YEAR(ДАННЫЕ!$BY1740),1,0),0)&amp;"n"&amp;IF(ДАННЫЕ!$BZ1740&gt;0,IF(YEAR(ДАННЫЕ!$F$1)=YEAR(ДАННЫЕ!$BZ1740),1,0),0)&amp;"u"&amp;D1740&amp;"z"&amp;IF(ДАННЫЕ!$CL1740&gt;0,IF(YEAR(ДАННЫЕ!$F$1)&gt;YEAR(ДАННЫЕ!$CL1740),11,12),0)</f>
        <v>03mf0zpihbeCD0g0dlav0kstb0PPc0x0n0u0z0</v>
      </c>
      <c r="K1740" s="28" t="str">
        <f ca="1">ДАННЫЕ!$I1740&amp;"x"&amp;B1740&amp;"w"&amp;IF(T1740+ДАННЫЕ!AD1740+ДАННЫЕ!AE1740+ДАННЫЕ!AF1740+ДАННЫЕ!AG1740+ДАННЫЕ!AH1740+ДАННЫЕ!$AL1740+ДАННЫЕ!AI1740+ДАННЫЕ!AJ1740+ДАННЫЕ!AK1740+ДАННЫЕ!AP1740+ДАННЫЕ!AQ1740+ДАННЫЕ!AR1740+ДАННЫЕ!$AM1740+ДАННЫЕ!$AN1740+ДАННЫЕ!AS1740+ДАННЫЕ!AT1740&gt;0,1,0)&amp;IF(OR(T1740=2,ДАННЫЕ!AD1740=2,ДАННЫЕ!AE1740=2,ДАННЫЕ!AF1740=2,ДАННЫЕ!AG1740=2,ДАННЫЕ!AH1740=2,ДАННЫЕ!$AL1740=2,ДАННЫЕ!AI1740=2,ДАННЫЕ!AJ1740=2,ДАННЫЕ!AK1740=2,ДАННЫЕ!AP1740=2,ДАННЫЕ!AQ1740=2,ДАННЫЕ!AR1740=2,ДАННЫЕ!$AM1740=2,ДАННЫЕ!$AN1740=2,ДАННЫЕ!AS1740=2,ДАННЫЕ!AT1740=2),2,0)&amp;"t"&amp;IF(T1740&gt;0,"1"&amp;T1740,"00")&amp;"f"&amp;IF(ДАННЫЕ!$AC1740,"1"&amp;ДАННЫЕ!$AC1740,"00")&amp;"b"&amp;IF(ДАННЫЕ!$AD1740,"1"&amp;ДАННЫЕ!$AD1740,"00")&amp;"g"&amp;IF(ДАННЫЕ!$AF1740,"1"&amp;ДАННЫЕ!$AF1740,"00")&amp;"c"&amp;IF(ДАННЫЕ!$AG1740,"1"&amp;ДАННЫЕ!$AG1740,"00")&amp;"i"&amp;IF(ДАННЫЕ!$AH1740,"1"&amp;ДАННЫЕ!$AH1740,"00")&amp;"r"&amp;IF(ДАННЫЕ!$AL1740,"1"&amp;ДАННЫЕ!$AL1740,"00")&amp;"m"&amp;IF(ДАННЫЕ!$AI1740,"1"&amp;ДАННЫЕ!$AI1740,"00")&amp;"hS"&amp;IF(ДАННЫЕ!$AJ1740,"1"&amp;ДАННЫЕ!$AJ1740,"00")&amp;"hZ"&amp;IF(ДАННЫЕ!$AK1740,"1"&amp;ДАННЫЕ!$AK1740,"00")&amp;"p"&amp;IF(ДАННЫЕ!$AP1740,"1"&amp;ДАННЫЕ!$AP1740,"00")&amp;"k"&amp;IF(ДАННЫЕ!$AQ1740,"1"&amp;ДАННЫЕ!$AQ1740,"00")&amp;"z"&amp;IF(ДАННЫЕ!$AR1740,"1"&amp;ДАННЫЕ!$AR1740,"00")&amp;"j"&amp;IF(ДАННЫЕ!$AM1740,"1"&amp;ДАННЫЕ!$AM1740,"00")&amp;"n"&amp;IF(ДАННЫЕ!$AN1740,"1"&amp;ДАННЫЕ!$AN1740,"00")&amp;"E"&amp;ДАННЫЕ!BI1740&amp;"L"&amp;ДАННЫЕ!AO1740&amp;"h"&amp;IF(ДАННЫЕ!$AU1740&gt;0,1,0)&amp;"v"&amp;IF(ДАННЫЕ!$AW1740&gt;0,1,0)&amp;"a"&amp;IF(ДАННЫЕ!$AS1740,"1"&amp;ДАННЫЕ!$AS1740,"00")&amp;"s"&amp;IF(ДАННЫЕ!$AT1740,"1"&amp;ДАННЫЕ!$AT1740,"00")&amp;"u"&amp;IF(ДАННЫЕ!$CJ1740&gt;0,1,0)&amp;"y"&amp;B1740&amp;"d"&amp;H1740&amp;"e"&amp;F1740&amp;G1740</f>
        <v>x0w00t00f00b00g00c00i00r00m00hS00hZ00p00k00z00j00n00ELh0v0a00s00u0y0de</v>
      </c>
      <c r="L1740" s="28" t="str">
        <f ca="1">ДАННЫЕ!$I1740&amp;"VN"&amp;IF(ДАННЫЕ!AW1740&gt;0,11,10)&amp;"CD"&amp;IF(ДАННЫЕ!BF1740&gt;500,16,IF(ДАННЫЕ!BF1740&gt;350,15,IF(ДАННЫЕ!BF1740&gt;=200,14,IF(ДАННЫЕ!BF1740&gt;=100,13,IF(ДАННЫЕ!BF1740&gt;=50,12,IF(ДАННЫЕ!BF1740&gt;0,11,10))))))&amp;"AR"&amp;IF(ДАННЫЕ!BX1740&gt;0,1,0)&amp;"GD"&amp;B1740&amp;"VV"&amp;IF(E1740&gt;=5,IF(E1740&lt;18,1,0),0)</f>
        <v>VN10CD10AR0GD0VV0</v>
      </c>
      <c r="M1740" s="28" t="str">
        <f>ДАННЫЕ!$I1740&amp;"b"&amp;ДАННЫЕ!$BI1740&amp;"r"&amp;ДАННЫЕ!$BJ1740&amp;"CD"&amp;IF(ДАННЫЕ!BF1740&gt;0,IF(ДАННЫЕ!BF1740&lt;200,1,IF(ДАННЫЕ!BF1740&lt;350,2,3)),0)&amp;"h"&amp;IF(ДАННЫЕ!$BK1740+ДАННЫЕ!$BL1740+ДАННЫЕ!$BM1740&gt;0,1,0)&amp;"x"&amp;ДАННЫЕ!$BK1740&amp;"y"&amp;ДАННЫЕ!$BL1740&amp;"z"&amp;ДАННЫЕ!$BM1740&amp;"c"&amp;IF(ДАННЫЕ!$BK1740+ДАННЫЕ!$BL1740+ДАННЫЕ!$BM1740=3,1,0)&amp;"a"&amp;IF(ДАННЫЕ!$BQ1740+ДАННЫЕ!$BR1740&gt;0,1,0)&amp;"d"&amp;ДАННЫЕ!$BQ1740&amp;"v"&amp;ДАННЫЕ!$BR1740&amp;"p"&amp;ДАННЫЕ!$BS1740&amp;"n"&amp;ДАННЫЕ!$BU1740&amp;"t"&amp;ДАННЫЕ!$BV1740&amp;"o"&amp;ДАННЫЕ!$BT1740&amp;"l"&amp;IF(ДАННЫЕ!$BN1740&gt;0,1,0)&amp;ДАННЫЕ!$BN1740&amp;"g"&amp;ДАННЫЕ!$BO1740&amp;"s"&amp;ДАННЫЕ!$BP1740&amp;"DZ"&amp;IF(ДАННЫЕ!B1740-ДАННЫЕ!G1740 &lt; 60,IF(ДАННЫЕ!B1740-ДАННЫЕ!G1740 &gt;= 0,1,0),0)&amp;"u"&amp;IF(ДАННЫЕ!$CJ1740&gt;0,1,0)</f>
        <v>brCD0h0xyzc0a0dvpntol0gsDZ1u0</v>
      </c>
      <c r="N1740" s="28" t="str">
        <f ca="1">ДАННЫЕ!$F1740&amp;ДАННЫЕ!$I1740&amp;"g"&amp;B1740&amp;"cf"&amp;D1740&amp;"a"&amp;IF(ДАННЫЕ!$BX1740&gt;0,1,0)&amp;IF(ДАННЫЕ!$BF1740&gt;500,1,IF(ДАННЫЕ!$BF1740&gt;350,2,IF(ДАННЫЕ!$BF1740&gt;=200,3,IF(ДАННЫЕ!$BF1740&gt;=100,4,IF(ДАННЫЕ!$BF1740&gt;=50,5,IF(ДАННЫЕ!$BF1740&lt;50,6,0))))))&amp;"AR"&amp;IF(DATEDIF(ДАННЫЕ!$BX1740,ДАННЫЕ!$F$1,"y")&gt;1,1,0)&amp;"VG"&amp;IF(ДАННЫЕ!$BH1740="0",1,0)&amp;"o"&amp;IF(T1740+ДАННЫЕ!$AF1740+ДАННЫЕ!$AG1740+ДАННЫЕ!$AH1740+ДАННЫЕ!$AI1740+ДАННЫЕ!$AJ1740+ДАННЫЕ!$AP1740+ДАННЫЕ!$AQ1740+ДАННЫЕ!$AR1740+ДАННЫЕ!$AU1740+ДАННЫЕ!$AW1740+ДАННЫЕ!$AS1740+ДАННЫЕ!$AT1740&gt;0,1,0)&amp;"x"&amp;ДАННЫЕ!$AG1740&amp;"p"&amp;IF(ДАННЫЕ!$BY1740&gt;0,1,0)&amp;"v"&amp;IF(ДАННЫЕ!$BZ1740&gt;0,1,0)&amp;"n"&amp;ДАННЫЕ!$CA1740&amp;"t"&amp;ДАННЫЕ!$AY1740&amp;"k"&amp;ДАННЫЕ!$CB1740&amp;"q"&amp;ДАННЫЕ!$CC1740&amp;"w"&amp;ДАННЫЕ!$CD1740&amp;"e"&amp;ДАННЫЕ!$CE1740&amp;"m"&amp;ДАННЫЕ!$CF1740&amp;"c"&amp;ДАННЫЕ!$CG1740&amp;"z"&amp;ДАННЫЕ!$CH1740&amp;"d"&amp;IF(H1740=4,1,0)&amp;"s"&amp;IF(ДАННЫЕ!$J1740=1,0,1)&amp;"u"&amp;IF(ДАННЫЕ!$CJ1740&gt;0,1,0)</f>
        <v>g0cf0a06AR1VG0o0xp0v0ntkqwemczd0s1u0</v>
      </c>
      <c r="O1740" s="28" t="str">
        <f>ДАННЫЕ!$I1740&amp;"g"&amp;B1740&amp;A1740&amp;"f"&amp;P1740&amp;"c"&amp;IF(ДАННЫЕ!$U1740&gt;0,1,0)&amp;"s"&amp;IF(ДАННЫЕ!$Q1740&gt;0,IF(YEAR(ДАННЫЕ!$F$1)=YEAR(ДАННЫЕ!$Q1740),IF(MONTH(ДАННЫЕ!$F$1)=MONTH(ДАННЫЕ!$Q1740),111,11),1),0)&amp;"i"&amp;IF(ДАННЫЕ!$R1740+ДАННЫЕ!$S1740+ДАННЫЕ!$T1740=0,0,1)&amp;"h"&amp;IF(ДАННЫЕ!$P1740&gt;0,1,0)&amp;"p"&amp;IF(ДАННЫЕ!$CI1740&gt;0,IF(YEAR(ДАННЫЕ!$F$1)=YEAR(ДАННЫЕ!$CI1740),IF(MONTH(ДАННЫЕ!$F$1)=MONTH(ДАННЫЕ!$CI1740),111,11),1),0)&amp;"d"&amp;IF(ДАННЫЕ!$CJ1740&gt;0,IF(YEAR(ДАННЫЕ!$F$1)=YEAR(ДАННЫЕ!$CJ1740),IF(MONTH(ДАННЫЕ!$F$1)=MONTH(ДАННЫЕ!$CJ1740),111,11),1),0)&amp;"o"&amp;IF(ДАННЫЕ!$CK1740&gt;0,IF(MONTH(ДАННЫЕ!$F$1)=MONTH(ДАННЫЕ!$CK1740),111,11),0)&amp;"v"&amp;IF(ДАННЫЕ!$BE1740&gt;0,IF(MONTH(ДАННЫЕ!$F$1)=MONTH(ДАННЫЕ!$BE1740),111,11),0)</f>
        <v>g00f0c0s0i0h0p0d0o0v0</v>
      </c>
      <c r="P1740" s="15">
        <f t="shared" si="83"/>
        <v>0</v>
      </c>
      <c r="Q1740" s="15">
        <f>IF(ДАННЫЕ!$F$1&gt;ДАННЫЕ!$N1740,IF(YEAR(ДАННЫЕ!$F$1)=YEAR(ДАННЫЕ!M1740),1,0),0)</f>
        <v>0</v>
      </c>
      <c r="R1740" s="15">
        <f>IF(ДАННЫЕ!$F$1&gt;ДАННЫЕ!$N1740,IF(YEAR(ДАННЫЕ!$F$1)=YEAR(ДАННЫЕ!N1740),1,0),0)</f>
        <v>0</v>
      </c>
      <c r="S1740" s="15">
        <f>IF(ДАННЫЕ!$AA1740="2А",1,IF(ДАННЫЕ!$AA1740="2Б",2,IF(ДАННЫЕ!$AA1740="2В",3,IF(ДАННЫЕ!$AA1740=3,4,IF(ДАННЫЕ!$AA1740="4А",5,IF(ДАННЫЕ!$AA1740="4Б",6,IF(ДАННЫЕ!$AA1740="4В",7,IF(ДАННЫЕ!$AA1740=5,8,0))))))))</f>
        <v>0</v>
      </c>
      <c r="T1740" s="15">
        <f>IF(OR(ДАННЫЕ!$AC1740=2,ДАННЫЕ!$AD1740=2,ДАННЫЕ!$AE1740=2),2,IF(OR(ДАННЫЕ!$AC1740=1,ДАННЫЕ!$AD1740=1,ДАННЫЕ!$AE1740=1),1,0))</f>
        <v>0</v>
      </c>
    </row>
    <row r="1741" spans="1:20" x14ac:dyDescent="0.2">
      <c r="A1741" s="78">
        <f>IF(B1741&gt;0,IF(MONTH(ДАННЫЕ!$F$1)=MONTH(ДАННЫЕ!$B1741),1,0),0)</f>
        <v>0</v>
      </c>
      <c r="B1741" s="14">
        <f>IF(ДАННЫЕ!$B1741&gt;0,IF(YEAR(ДАННЫЕ!$F$1)=YEAR(ДАННЫЕ!$B1741),1,0),0)</f>
        <v>0</v>
      </c>
      <c r="C1741" s="14">
        <f>IF(ДАННЫЕ!$CM1741&gt;0,IF(YEAR(ДАННЫЕ!$F$1)=YEAR(ДАННЫЕ!$CM1741),1,0),0)</f>
        <v>0</v>
      </c>
      <c r="D1741" s="14">
        <f>IF(ДАННЫЕ!$CJ1741&gt;0,IF(ДАННЫЕ!$CL1741&gt;ДАННЫЕ!$F$1,1,IF(ДАННЫЕ!$CL1741&gt;0,0,1)),0)</f>
        <v>0</v>
      </c>
      <c r="E1741" s="43" t="str">
        <f ca="1">IF(ДАННЫЕ!$F$1&gt;0,IF(ДАННЫЕ!$G1741&gt;0,DATEDIF(ДАННЫЕ!$G1741,ДАННЫЕ!$F$1,"y"),""),IF(ДАННЫЕ!$G1741&gt;0,DATEDIF(ДАННЫЕ!$G1741,TODAY(),"y"),""))</f>
        <v/>
      </c>
      <c r="F1741" s="43" t="str">
        <f xml:space="preserve"> IF(ДАННЫЕ!$F1741="М",IF(E1741&gt;=18,IF(E1741&lt;60,1,""),""),"")&amp;IF(ДАННЫЕ!$F1741="Ж",IF(E1741&gt;=18,IF(E1741&lt;55,1,""),""),"")</f>
        <v/>
      </c>
      <c r="G1741" s="43" t="str">
        <f xml:space="preserve"> IF(ДАННЫЕ!$F1741="М",IF(E1741&gt;=60,2,""),"")&amp;IF(ДАННЫЕ!$F1741="Ж",IF(E1741&gt;=55,2,""),"")</f>
        <v/>
      </c>
      <c r="H1741" s="43" t="str">
        <f t="shared" ca="1" si="81"/>
        <v/>
      </c>
      <c r="I1741" s="43" t="str">
        <f t="shared" ca="1" si="82"/>
        <v>03</v>
      </c>
      <c r="J1741" s="28" t="str">
        <f ca="1">ДАННЫЕ!$F1741&amp;H1741&amp;I1741&amp;ДАННЫЕ!$I1741&amp;"m"&amp;IF(ДАННЫЕ!$I1741&gt;0,IF(ДАННЫЕ!$J1741&gt;0,0,1),"")&amp;"f"&amp;IF(ДАННЫЕ!$R1741&gt;0,IF(YEAR(ДАННЫЕ!$F$1)=YEAR(ДАННЫЕ!$R1741),1,0),0)&amp;"z"&amp;ДАННЫЕ!$R1741&amp;"p"&amp;ДАННЫЕ!$S1741&amp;"i"&amp;ДАННЫЕ!$T1741&amp;"h"&amp;ДАННЫЕ!$K1741&amp;"be"&amp;ДАННЫЕ!$BI1741&amp;"CD"&amp;IF(ДАННЫЕ!BF1741&gt;500,4,IF(ДАННЫЕ!BF1741&gt;350,3,IF(ДАННЫЕ!BF1741&gt;200,2,IF(ДАННЫЕ!BF1741&gt;0,1,0))))&amp;"g"&amp;B1741&amp;"d"&amp;H1741&amp;"l"&amp;ДАННЫЕ!AT1741&amp;"a"&amp;ДАННЫЕ!$V1741&amp;"v"&amp;R1741&amp;"k"&amp;ДАННЫЕ!$U1741&amp;"s"&amp;ДАННЫЕ!$Y1741&amp;"t"&amp;ДАННЫЕ!$X1741&amp;"b"&amp;IF(ДАННЫЕ!$Q1741&gt;1,1,0)&amp;"PP"&amp;ДАННЫЕ!Z1741&amp;"c"&amp;S1741&amp;"x"&amp;IF(ДАННЫЕ!$BY1741&gt;0,IF(YEAR(ДАННЫЕ!$F$1)=YEAR(ДАННЫЕ!$BY1741),1,0),0)&amp;"n"&amp;IF(ДАННЫЕ!$BZ1741&gt;0,IF(YEAR(ДАННЫЕ!$F$1)=YEAR(ДАННЫЕ!$BZ1741),1,0),0)&amp;"u"&amp;D1741&amp;"z"&amp;IF(ДАННЫЕ!$CL1741&gt;0,IF(YEAR(ДАННЫЕ!$F$1)&gt;YEAR(ДАННЫЕ!$CL1741),11,12),0)</f>
        <v>03mf0zpihbeCD0g0dlav0kstb0PPc0x0n0u0z0</v>
      </c>
      <c r="K1741" s="28" t="str">
        <f ca="1">ДАННЫЕ!$I1741&amp;"x"&amp;B1741&amp;"w"&amp;IF(T1741+ДАННЫЕ!AD1741+ДАННЫЕ!AE1741+ДАННЫЕ!AF1741+ДАННЫЕ!AG1741+ДАННЫЕ!AH1741+ДАННЫЕ!$AL1741+ДАННЫЕ!AI1741+ДАННЫЕ!AJ1741+ДАННЫЕ!AK1741+ДАННЫЕ!AP1741+ДАННЫЕ!AQ1741+ДАННЫЕ!AR1741+ДАННЫЕ!$AM1741+ДАННЫЕ!$AN1741+ДАННЫЕ!AS1741+ДАННЫЕ!AT1741&gt;0,1,0)&amp;IF(OR(T1741=2,ДАННЫЕ!AD1741=2,ДАННЫЕ!AE1741=2,ДАННЫЕ!AF1741=2,ДАННЫЕ!AG1741=2,ДАННЫЕ!AH1741=2,ДАННЫЕ!$AL1741=2,ДАННЫЕ!AI1741=2,ДАННЫЕ!AJ1741=2,ДАННЫЕ!AK1741=2,ДАННЫЕ!AP1741=2,ДАННЫЕ!AQ1741=2,ДАННЫЕ!AR1741=2,ДАННЫЕ!$AM1741=2,ДАННЫЕ!$AN1741=2,ДАННЫЕ!AS1741=2,ДАННЫЕ!AT1741=2),2,0)&amp;"t"&amp;IF(T1741&gt;0,"1"&amp;T1741,"00")&amp;"f"&amp;IF(ДАННЫЕ!$AC1741,"1"&amp;ДАННЫЕ!$AC1741,"00")&amp;"b"&amp;IF(ДАННЫЕ!$AD1741,"1"&amp;ДАННЫЕ!$AD1741,"00")&amp;"g"&amp;IF(ДАННЫЕ!$AF1741,"1"&amp;ДАННЫЕ!$AF1741,"00")&amp;"c"&amp;IF(ДАННЫЕ!$AG1741,"1"&amp;ДАННЫЕ!$AG1741,"00")&amp;"i"&amp;IF(ДАННЫЕ!$AH1741,"1"&amp;ДАННЫЕ!$AH1741,"00")&amp;"r"&amp;IF(ДАННЫЕ!$AL1741,"1"&amp;ДАННЫЕ!$AL1741,"00")&amp;"m"&amp;IF(ДАННЫЕ!$AI1741,"1"&amp;ДАННЫЕ!$AI1741,"00")&amp;"hS"&amp;IF(ДАННЫЕ!$AJ1741,"1"&amp;ДАННЫЕ!$AJ1741,"00")&amp;"hZ"&amp;IF(ДАННЫЕ!$AK1741,"1"&amp;ДАННЫЕ!$AK1741,"00")&amp;"p"&amp;IF(ДАННЫЕ!$AP1741,"1"&amp;ДАННЫЕ!$AP1741,"00")&amp;"k"&amp;IF(ДАННЫЕ!$AQ1741,"1"&amp;ДАННЫЕ!$AQ1741,"00")&amp;"z"&amp;IF(ДАННЫЕ!$AR1741,"1"&amp;ДАННЫЕ!$AR1741,"00")&amp;"j"&amp;IF(ДАННЫЕ!$AM1741,"1"&amp;ДАННЫЕ!$AM1741,"00")&amp;"n"&amp;IF(ДАННЫЕ!$AN1741,"1"&amp;ДАННЫЕ!$AN1741,"00")&amp;"E"&amp;ДАННЫЕ!BI1741&amp;"L"&amp;ДАННЫЕ!AO1741&amp;"h"&amp;IF(ДАННЫЕ!$AU1741&gt;0,1,0)&amp;"v"&amp;IF(ДАННЫЕ!$AW1741&gt;0,1,0)&amp;"a"&amp;IF(ДАННЫЕ!$AS1741,"1"&amp;ДАННЫЕ!$AS1741,"00")&amp;"s"&amp;IF(ДАННЫЕ!$AT1741,"1"&amp;ДАННЫЕ!$AT1741,"00")&amp;"u"&amp;IF(ДАННЫЕ!$CJ1741&gt;0,1,0)&amp;"y"&amp;B1741&amp;"d"&amp;H1741&amp;"e"&amp;F1741&amp;G1741</f>
        <v>x0w00t00f00b00g00c00i00r00m00hS00hZ00p00k00z00j00n00ELh0v0a00s00u0y0de</v>
      </c>
      <c r="L1741" s="28" t="str">
        <f ca="1">ДАННЫЕ!$I1741&amp;"VN"&amp;IF(ДАННЫЕ!AW1741&gt;0,11,10)&amp;"CD"&amp;IF(ДАННЫЕ!BF1741&gt;500,16,IF(ДАННЫЕ!BF1741&gt;350,15,IF(ДАННЫЕ!BF1741&gt;=200,14,IF(ДАННЫЕ!BF1741&gt;=100,13,IF(ДАННЫЕ!BF1741&gt;=50,12,IF(ДАННЫЕ!BF1741&gt;0,11,10))))))&amp;"AR"&amp;IF(ДАННЫЕ!BX1741&gt;0,1,0)&amp;"GD"&amp;B1741&amp;"VV"&amp;IF(E1741&gt;=5,IF(E1741&lt;18,1,0),0)</f>
        <v>VN10CD10AR0GD0VV0</v>
      </c>
      <c r="M1741" s="28" t="str">
        <f>ДАННЫЕ!$I1741&amp;"b"&amp;ДАННЫЕ!$BI1741&amp;"r"&amp;ДАННЫЕ!$BJ1741&amp;"CD"&amp;IF(ДАННЫЕ!BF1741&gt;0,IF(ДАННЫЕ!BF1741&lt;200,1,IF(ДАННЫЕ!BF1741&lt;350,2,3)),0)&amp;"h"&amp;IF(ДАННЫЕ!$BK1741+ДАННЫЕ!$BL1741+ДАННЫЕ!$BM1741&gt;0,1,0)&amp;"x"&amp;ДАННЫЕ!$BK1741&amp;"y"&amp;ДАННЫЕ!$BL1741&amp;"z"&amp;ДАННЫЕ!$BM1741&amp;"c"&amp;IF(ДАННЫЕ!$BK1741+ДАННЫЕ!$BL1741+ДАННЫЕ!$BM1741=3,1,0)&amp;"a"&amp;IF(ДАННЫЕ!$BQ1741+ДАННЫЕ!$BR1741&gt;0,1,0)&amp;"d"&amp;ДАННЫЕ!$BQ1741&amp;"v"&amp;ДАННЫЕ!$BR1741&amp;"p"&amp;ДАННЫЕ!$BS1741&amp;"n"&amp;ДАННЫЕ!$BU1741&amp;"t"&amp;ДАННЫЕ!$BV1741&amp;"o"&amp;ДАННЫЕ!$BT1741&amp;"l"&amp;IF(ДАННЫЕ!$BN1741&gt;0,1,0)&amp;ДАННЫЕ!$BN1741&amp;"g"&amp;ДАННЫЕ!$BO1741&amp;"s"&amp;ДАННЫЕ!$BP1741&amp;"DZ"&amp;IF(ДАННЫЕ!B1741-ДАННЫЕ!G1741 &lt; 60,IF(ДАННЫЕ!B1741-ДАННЫЕ!G1741 &gt;= 0,1,0),0)&amp;"u"&amp;IF(ДАННЫЕ!$CJ1741&gt;0,1,0)</f>
        <v>brCD0h0xyzc0a0dvpntol0gsDZ1u0</v>
      </c>
      <c r="N1741" s="28" t="str">
        <f ca="1">ДАННЫЕ!$F1741&amp;ДАННЫЕ!$I1741&amp;"g"&amp;B1741&amp;"cf"&amp;D1741&amp;"a"&amp;IF(ДАННЫЕ!$BX1741&gt;0,1,0)&amp;IF(ДАННЫЕ!$BF1741&gt;500,1,IF(ДАННЫЕ!$BF1741&gt;350,2,IF(ДАННЫЕ!$BF1741&gt;=200,3,IF(ДАННЫЕ!$BF1741&gt;=100,4,IF(ДАННЫЕ!$BF1741&gt;=50,5,IF(ДАННЫЕ!$BF1741&lt;50,6,0))))))&amp;"AR"&amp;IF(DATEDIF(ДАННЫЕ!$BX1741,ДАННЫЕ!$F$1,"y")&gt;1,1,0)&amp;"VG"&amp;IF(ДАННЫЕ!$BH1741="0",1,0)&amp;"o"&amp;IF(T1741+ДАННЫЕ!$AF1741+ДАННЫЕ!$AG1741+ДАННЫЕ!$AH1741+ДАННЫЕ!$AI1741+ДАННЫЕ!$AJ1741+ДАННЫЕ!$AP1741+ДАННЫЕ!$AQ1741+ДАННЫЕ!$AR1741+ДАННЫЕ!$AU1741+ДАННЫЕ!$AW1741+ДАННЫЕ!$AS1741+ДАННЫЕ!$AT1741&gt;0,1,0)&amp;"x"&amp;ДАННЫЕ!$AG1741&amp;"p"&amp;IF(ДАННЫЕ!$BY1741&gt;0,1,0)&amp;"v"&amp;IF(ДАННЫЕ!$BZ1741&gt;0,1,0)&amp;"n"&amp;ДАННЫЕ!$CA1741&amp;"t"&amp;ДАННЫЕ!$AY1741&amp;"k"&amp;ДАННЫЕ!$CB1741&amp;"q"&amp;ДАННЫЕ!$CC1741&amp;"w"&amp;ДАННЫЕ!$CD1741&amp;"e"&amp;ДАННЫЕ!$CE1741&amp;"m"&amp;ДАННЫЕ!$CF1741&amp;"c"&amp;ДАННЫЕ!$CG1741&amp;"z"&amp;ДАННЫЕ!$CH1741&amp;"d"&amp;IF(H1741=4,1,0)&amp;"s"&amp;IF(ДАННЫЕ!$J1741=1,0,1)&amp;"u"&amp;IF(ДАННЫЕ!$CJ1741&gt;0,1,0)</f>
        <v>g0cf0a06AR1VG0o0xp0v0ntkqwemczd0s1u0</v>
      </c>
      <c r="O1741" s="28" t="str">
        <f>ДАННЫЕ!$I1741&amp;"g"&amp;B1741&amp;A1741&amp;"f"&amp;P1741&amp;"c"&amp;IF(ДАННЫЕ!$U1741&gt;0,1,0)&amp;"s"&amp;IF(ДАННЫЕ!$Q1741&gt;0,IF(YEAR(ДАННЫЕ!$F$1)=YEAR(ДАННЫЕ!$Q1741),IF(MONTH(ДАННЫЕ!$F$1)=MONTH(ДАННЫЕ!$Q1741),111,11),1),0)&amp;"i"&amp;IF(ДАННЫЕ!$R1741+ДАННЫЕ!$S1741+ДАННЫЕ!$T1741=0,0,1)&amp;"h"&amp;IF(ДАННЫЕ!$P1741&gt;0,1,0)&amp;"p"&amp;IF(ДАННЫЕ!$CI1741&gt;0,IF(YEAR(ДАННЫЕ!$F$1)=YEAR(ДАННЫЕ!$CI1741),IF(MONTH(ДАННЫЕ!$F$1)=MONTH(ДАННЫЕ!$CI1741),111,11),1),0)&amp;"d"&amp;IF(ДАННЫЕ!$CJ1741&gt;0,IF(YEAR(ДАННЫЕ!$F$1)=YEAR(ДАННЫЕ!$CJ1741),IF(MONTH(ДАННЫЕ!$F$1)=MONTH(ДАННЫЕ!$CJ1741),111,11),1),0)&amp;"o"&amp;IF(ДАННЫЕ!$CK1741&gt;0,IF(MONTH(ДАННЫЕ!$F$1)=MONTH(ДАННЫЕ!$CK1741),111,11),0)&amp;"v"&amp;IF(ДАННЫЕ!$BE1741&gt;0,IF(MONTH(ДАННЫЕ!$F$1)=MONTH(ДАННЫЕ!$BE1741),111,11),0)</f>
        <v>g00f0c0s0i0h0p0d0o0v0</v>
      </c>
      <c r="P1741" s="15">
        <f t="shared" si="83"/>
        <v>0</v>
      </c>
      <c r="Q1741" s="15">
        <f>IF(ДАННЫЕ!$F$1&gt;ДАННЫЕ!$N1741,IF(YEAR(ДАННЫЕ!$F$1)=YEAR(ДАННЫЕ!M1741),1,0),0)</f>
        <v>0</v>
      </c>
      <c r="R1741" s="15">
        <f>IF(ДАННЫЕ!$F$1&gt;ДАННЫЕ!$N1741,IF(YEAR(ДАННЫЕ!$F$1)=YEAR(ДАННЫЕ!N1741),1,0),0)</f>
        <v>0</v>
      </c>
      <c r="S1741" s="15">
        <f>IF(ДАННЫЕ!$AA1741="2А",1,IF(ДАННЫЕ!$AA1741="2Б",2,IF(ДАННЫЕ!$AA1741="2В",3,IF(ДАННЫЕ!$AA1741=3,4,IF(ДАННЫЕ!$AA1741="4А",5,IF(ДАННЫЕ!$AA1741="4Б",6,IF(ДАННЫЕ!$AA1741="4В",7,IF(ДАННЫЕ!$AA1741=5,8,0))))))))</f>
        <v>0</v>
      </c>
      <c r="T1741" s="15">
        <f>IF(OR(ДАННЫЕ!$AC1741=2,ДАННЫЕ!$AD1741=2,ДАННЫЕ!$AE1741=2),2,IF(OR(ДАННЫЕ!$AC1741=1,ДАННЫЕ!$AD1741=1,ДАННЫЕ!$AE1741=1),1,0))</f>
        <v>0</v>
      </c>
    </row>
    <row r="1742" spans="1:20" x14ac:dyDescent="0.2">
      <c r="A1742" s="78">
        <f>IF(B1742&gt;0,IF(MONTH(ДАННЫЕ!$F$1)=MONTH(ДАННЫЕ!$B1742),1,0),0)</f>
        <v>0</v>
      </c>
      <c r="B1742" s="14">
        <f>IF(ДАННЫЕ!$B1742&gt;0,IF(YEAR(ДАННЫЕ!$F$1)=YEAR(ДАННЫЕ!$B1742),1,0),0)</f>
        <v>0</v>
      </c>
      <c r="C1742" s="14">
        <f>IF(ДАННЫЕ!$CM1742&gt;0,IF(YEAR(ДАННЫЕ!$F$1)=YEAR(ДАННЫЕ!$CM1742),1,0),0)</f>
        <v>0</v>
      </c>
      <c r="D1742" s="14">
        <f>IF(ДАННЫЕ!$CJ1742&gt;0,IF(ДАННЫЕ!$CL1742&gt;ДАННЫЕ!$F$1,1,IF(ДАННЫЕ!$CL1742&gt;0,0,1)),0)</f>
        <v>0</v>
      </c>
      <c r="E1742" s="43" t="str">
        <f ca="1">IF(ДАННЫЕ!$F$1&gt;0,IF(ДАННЫЕ!$G1742&gt;0,DATEDIF(ДАННЫЕ!$G1742,ДАННЫЕ!$F$1,"y"),""),IF(ДАННЫЕ!$G1742&gt;0,DATEDIF(ДАННЫЕ!$G1742,TODAY(),"y"),""))</f>
        <v/>
      </c>
      <c r="F1742" s="43" t="str">
        <f xml:space="preserve"> IF(ДАННЫЕ!$F1742="М",IF(E1742&gt;=18,IF(E1742&lt;60,1,""),""),"")&amp;IF(ДАННЫЕ!$F1742="Ж",IF(E1742&gt;=18,IF(E1742&lt;55,1,""),""),"")</f>
        <v/>
      </c>
      <c r="G1742" s="43" t="str">
        <f xml:space="preserve"> IF(ДАННЫЕ!$F1742="М",IF(E1742&gt;=60,2,""),"")&amp;IF(ДАННЫЕ!$F1742="Ж",IF(E1742&gt;=55,2,""),"")</f>
        <v/>
      </c>
      <c r="H1742" s="43" t="str">
        <f t="shared" ca="1" si="81"/>
        <v/>
      </c>
      <c r="I1742" s="43" t="str">
        <f t="shared" ca="1" si="82"/>
        <v>03</v>
      </c>
      <c r="J1742" s="28" t="str">
        <f ca="1">ДАННЫЕ!$F1742&amp;H1742&amp;I1742&amp;ДАННЫЕ!$I1742&amp;"m"&amp;IF(ДАННЫЕ!$I1742&gt;0,IF(ДАННЫЕ!$J1742&gt;0,0,1),"")&amp;"f"&amp;IF(ДАННЫЕ!$R1742&gt;0,IF(YEAR(ДАННЫЕ!$F$1)=YEAR(ДАННЫЕ!$R1742),1,0),0)&amp;"z"&amp;ДАННЫЕ!$R1742&amp;"p"&amp;ДАННЫЕ!$S1742&amp;"i"&amp;ДАННЫЕ!$T1742&amp;"h"&amp;ДАННЫЕ!$K1742&amp;"be"&amp;ДАННЫЕ!$BI1742&amp;"CD"&amp;IF(ДАННЫЕ!BF1742&gt;500,4,IF(ДАННЫЕ!BF1742&gt;350,3,IF(ДАННЫЕ!BF1742&gt;200,2,IF(ДАННЫЕ!BF1742&gt;0,1,0))))&amp;"g"&amp;B1742&amp;"d"&amp;H1742&amp;"l"&amp;ДАННЫЕ!AT1742&amp;"a"&amp;ДАННЫЕ!$V1742&amp;"v"&amp;R1742&amp;"k"&amp;ДАННЫЕ!$U1742&amp;"s"&amp;ДАННЫЕ!$Y1742&amp;"t"&amp;ДАННЫЕ!$X1742&amp;"b"&amp;IF(ДАННЫЕ!$Q1742&gt;1,1,0)&amp;"PP"&amp;ДАННЫЕ!Z1742&amp;"c"&amp;S1742&amp;"x"&amp;IF(ДАННЫЕ!$BY1742&gt;0,IF(YEAR(ДАННЫЕ!$F$1)=YEAR(ДАННЫЕ!$BY1742),1,0),0)&amp;"n"&amp;IF(ДАННЫЕ!$BZ1742&gt;0,IF(YEAR(ДАННЫЕ!$F$1)=YEAR(ДАННЫЕ!$BZ1742),1,0),0)&amp;"u"&amp;D1742&amp;"z"&amp;IF(ДАННЫЕ!$CL1742&gt;0,IF(YEAR(ДАННЫЕ!$F$1)&gt;YEAR(ДАННЫЕ!$CL1742),11,12),0)</f>
        <v>03mf0zpihbeCD0g0dlav0kstb0PPc0x0n0u0z0</v>
      </c>
      <c r="K1742" s="28" t="str">
        <f ca="1">ДАННЫЕ!$I1742&amp;"x"&amp;B1742&amp;"w"&amp;IF(T1742+ДАННЫЕ!AD1742+ДАННЫЕ!AE1742+ДАННЫЕ!AF1742+ДАННЫЕ!AG1742+ДАННЫЕ!AH1742+ДАННЫЕ!$AL1742+ДАННЫЕ!AI1742+ДАННЫЕ!AJ1742+ДАННЫЕ!AK1742+ДАННЫЕ!AP1742+ДАННЫЕ!AQ1742+ДАННЫЕ!AR1742+ДАННЫЕ!$AM1742+ДАННЫЕ!$AN1742+ДАННЫЕ!AS1742+ДАННЫЕ!AT1742&gt;0,1,0)&amp;IF(OR(T1742=2,ДАННЫЕ!AD1742=2,ДАННЫЕ!AE1742=2,ДАННЫЕ!AF1742=2,ДАННЫЕ!AG1742=2,ДАННЫЕ!AH1742=2,ДАННЫЕ!$AL1742=2,ДАННЫЕ!AI1742=2,ДАННЫЕ!AJ1742=2,ДАННЫЕ!AK1742=2,ДАННЫЕ!AP1742=2,ДАННЫЕ!AQ1742=2,ДАННЫЕ!AR1742=2,ДАННЫЕ!$AM1742=2,ДАННЫЕ!$AN1742=2,ДАННЫЕ!AS1742=2,ДАННЫЕ!AT1742=2),2,0)&amp;"t"&amp;IF(T1742&gt;0,"1"&amp;T1742,"00")&amp;"f"&amp;IF(ДАННЫЕ!$AC1742,"1"&amp;ДАННЫЕ!$AC1742,"00")&amp;"b"&amp;IF(ДАННЫЕ!$AD1742,"1"&amp;ДАННЫЕ!$AD1742,"00")&amp;"g"&amp;IF(ДАННЫЕ!$AF1742,"1"&amp;ДАННЫЕ!$AF1742,"00")&amp;"c"&amp;IF(ДАННЫЕ!$AG1742,"1"&amp;ДАННЫЕ!$AG1742,"00")&amp;"i"&amp;IF(ДАННЫЕ!$AH1742,"1"&amp;ДАННЫЕ!$AH1742,"00")&amp;"r"&amp;IF(ДАННЫЕ!$AL1742,"1"&amp;ДАННЫЕ!$AL1742,"00")&amp;"m"&amp;IF(ДАННЫЕ!$AI1742,"1"&amp;ДАННЫЕ!$AI1742,"00")&amp;"hS"&amp;IF(ДАННЫЕ!$AJ1742,"1"&amp;ДАННЫЕ!$AJ1742,"00")&amp;"hZ"&amp;IF(ДАННЫЕ!$AK1742,"1"&amp;ДАННЫЕ!$AK1742,"00")&amp;"p"&amp;IF(ДАННЫЕ!$AP1742,"1"&amp;ДАННЫЕ!$AP1742,"00")&amp;"k"&amp;IF(ДАННЫЕ!$AQ1742,"1"&amp;ДАННЫЕ!$AQ1742,"00")&amp;"z"&amp;IF(ДАННЫЕ!$AR1742,"1"&amp;ДАННЫЕ!$AR1742,"00")&amp;"j"&amp;IF(ДАННЫЕ!$AM1742,"1"&amp;ДАННЫЕ!$AM1742,"00")&amp;"n"&amp;IF(ДАННЫЕ!$AN1742,"1"&amp;ДАННЫЕ!$AN1742,"00")&amp;"E"&amp;ДАННЫЕ!BI1742&amp;"L"&amp;ДАННЫЕ!AO1742&amp;"h"&amp;IF(ДАННЫЕ!$AU1742&gt;0,1,0)&amp;"v"&amp;IF(ДАННЫЕ!$AW1742&gt;0,1,0)&amp;"a"&amp;IF(ДАННЫЕ!$AS1742,"1"&amp;ДАННЫЕ!$AS1742,"00")&amp;"s"&amp;IF(ДАННЫЕ!$AT1742,"1"&amp;ДАННЫЕ!$AT1742,"00")&amp;"u"&amp;IF(ДАННЫЕ!$CJ1742&gt;0,1,0)&amp;"y"&amp;B1742&amp;"d"&amp;H1742&amp;"e"&amp;F1742&amp;G1742</f>
        <v>x0w00t00f00b00g00c00i00r00m00hS00hZ00p00k00z00j00n00ELh0v0a00s00u0y0de</v>
      </c>
      <c r="L1742" s="28" t="str">
        <f ca="1">ДАННЫЕ!$I1742&amp;"VN"&amp;IF(ДАННЫЕ!AW1742&gt;0,11,10)&amp;"CD"&amp;IF(ДАННЫЕ!BF1742&gt;500,16,IF(ДАННЫЕ!BF1742&gt;350,15,IF(ДАННЫЕ!BF1742&gt;=200,14,IF(ДАННЫЕ!BF1742&gt;=100,13,IF(ДАННЫЕ!BF1742&gt;=50,12,IF(ДАННЫЕ!BF1742&gt;0,11,10))))))&amp;"AR"&amp;IF(ДАННЫЕ!BX1742&gt;0,1,0)&amp;"GD"&amp;B1742&amp;"VV"&amp;IF(E1742&gt;=5,IF(E1742&lt;18,1,0),0)</f>
        <v>VN10CD10AR0GD0VV0</v>
      </c>
      <c r="M1742" s="28" t="str">
        <f>ДАННЫЕ!$I1742&amp;"b"&amp;ДАННЫЕ!$BI1742&amp;"r"&amp;ДАННЫЕ!$BJ1742&amp;"CD"&amp;IF(ДАННЫЕ!BF1742&gt;0,IF(ДАННЫЕ!BF1742&lt;200,1,IF(ДАННЫЕ!BF1742&lt;350,2,3)),0)&amp;"h"&amp;IF(ДАННЫЕ!$BK1742+ДАННЫЕ!$BL1742+ДАННЫЕ!$BM1742&gt;0,1,0)&amp;"x"&amp;ДАННЫЕ!$BK1742&amp;"y"&amp;ДАННЫЕ!$BL1742&amp;"z"&amp;ДАННЫЕ!$BM1742&amp;"c"&amp;IF(ДАННЫЕ!$BK1742+ДАННЫЕ!$BL1742+ДАННЫЕ!$BM1742=3,1,0)&amp;"a"&amp;IF(ДАННЫЕ!$BQ1742+ДАННЫЕ!$BR1742&gt;0,1,0)&amp;"d"&amp;ДАННЫЕ!$BQ1742&amp;"v"&amp;ДАННЫЕ!$BR1742&amp;"p"&amp;ДАННЫЕ!$BS1742&amp;"n"&amp;ДАННЫЕ!$BU1742&amp;"t"&amp;ДАННЫЕ!$BV1742&amp;"o"&amp;ДАННЫЕ!$BT1742&amp;"l"&amp;IF(ДАННЫЕ!$BN1742&gt;0,1,0)&amp;ДАННЫЕ!$BN1742&amp;"g"&amp;ДАННЫЕ!$BO1742&amp;"s"&amp;ДАННЫЕ!$BP1742&amp;"DZ"&amp;IF(ДАННЫЕ!B1742-ДАННЫЕ!G1742 &lt; 60,IF(ДАННЫЕ!B1742-ДАННЫЕ!G1742 &gt;= 0,1,0),0)&amp;"u"&amp;IF(ДАННЫЕ!$CJ1742&gt;0,1,0)</f>
        <v>brCD0h0xyzc0a0dvpntol0gsDZ1u0</v>
      </c>
      <c r="N1742" s="28" t="str">
        <f ca="1">ДАННЫЕ!$F1742&amp;ДАННЫЕ!$I1742&amp;"g"&amp;B1742&amp;"cf"&amp;D1742&amp;"a"&amp;IF(ДАННЫЕ!$BX1742&gt;0,1,0)&amp;IF(ДАННЫЕ!$BF1742&gt;500,1,IF(ДАННЫЕ!$BF1742&gt;350,2,IF(ДАННЫЕ!$BF1742&gt;=200,3,IF(ДАННЫЕ!$BF1742&gt;=100,4,IF(ДАННЫЕ!$BF1742&gt;=50,5,IF(ДАННЫЕ!$BF1742&lt;50,6,0))))))&amp;"AR"&amp;IF(DATEDIF(ДАННЫЕ!$BX1742,ДАННЫЕ!$F$1,"y")&gt;1,1,0)&amp;"VG"&amp;IF(ДАННЫЕ!$BH1742="0",1,0)&amp;"o"&amp;IF(T1742+ДАННЫЕ!$AF1742+ДАННЫЕ!$AG1742+ДАННЫЕ!$AH1742+ДАННЫЕ!$AI1742+ДАННЫЕ!$AJ1742+ДАННЫЕ!$AP1742+ДАННЫЕ!$AQ1742+ДАННЫЕ!$AR1742+ДАННЫЕ!$AU1742+ДАННЫЕ!$AW1742+ДАННЫЕ!$AS1742+ДАННЫЕ!$AT1742&gt;0,1,0)&amp;"x"&amp;ДАННЫЕ!$AG1742&amp;"p"&amp;IF(ДАННЫЕ!$BY1742&gt;0,1,0)&amp;"v"&amp;IF(ДАННЫЕ!$BZ1742&gt;0,1,0)&amp;"n"&amp;ДАННЫЕ!$CA1742&amp;"t"&amp;ДАННЫЕ!$AY1742&amp;"k"&amp;ДАННЫЕ!$CB1742&amp;"q"&amp;ДАННЫЕ!$CC1742&amp;"w"&amp;ДАННЫЕ!$CD1742&amp;"e"&amp;ДАННЫЕ!$CE1742&amp;"m"&amp;ДАННЫЕ!$CF1742&amp;"c"&amp;ДАННЫЕ!$CG1742&amp;"z"&amp;ДАННЫЕ!$CH1742&amp;"d"&amp;IF(H1742=4,1,0)&amp;"s"&amp;IF(ДАННЫЕ!$J1742=1,0,1)&amp;"u"&amp;IF(ДАННЫЕ!$CJ1742&gt;0,1,0)</f>
        <v>g0cf0a06AR1VG0o0xp0v0ntkqwemczd0s1u0</v>
      </c>
      <c r="O1742" s="28" t="str">
        <f>ДАННЫЕ!$I1742&amp;"g"&amp;B1742&amp;A1742&amp;"f"&amp;P1742&amp;"c"&amp;IF(ДАННЫЕ!$U1742&gt;0,1,0)&amp;"s"&amp;IF(ДАННЫЕ!$Q1742&gt;0,IF(YEAR(ДАННЫЕ!$F$1)=YEAR(ДАННЫЕ!$Q1742),IF(MONTH(ДАННЫЕ!$F$1)=MONTH(ДАННЫЕ!$Q1742),111,11),1),0)&amp;"i"&amp;IF(ДАННЫЕ!$R1742+ДАННЫЕ!$S1742+ДАННЫЕ!$T1742=0,0,1)&amp;"h"&amp;IF(ДАННЫЕ!$P1742&gt;0,1,0)&amp;"p"&amp;IF(ДАННЫЕ!$CI1742&gt;0,IF(YEAR(ДАННЫЕ!$F$1)=YEAR(ДАННЫЕ!$CI1742),IF(MONTH(ДАННЫЕ!$F$1)=MONTH(ДАННЫЕ!$CI1742),111,11),1),0)&amp;"d"&amp;IF(ДАННЫЕ!$CJ1742&gt;0,IF(YEAR(ДАННЫЕ!$F$1)=YEAR(ДАННЫЕ!$CJ1742),IF(MONTH(ДАННЫЕ!$F$1)=MONTH(ДАННЫЕ!$CJ1742),111,11),1),0)&amp;"o"&amp;IF(ДАННЫЕ!$CK1742&gt;0,IF(MONTH(ДАННЫЕ!$F$1)=MONTH(ДАННЫЕ!$CK1742),111,11),0)&amp;"v"&amp;IF(ДАННЫЕ!$BE1742&gt;0,IF(MONTH(ДАННЫЕ!$F$1)=MONTH(ДАННЫЕ!$BE1742),111,11),0)</f>
        <v>g00f0c0s0i0h0p0d0o0v0</v>
      </c>
      <c r="P1742" s="15">
        <f t="shared" si="83"/>
        <v>0</v>
      </c>
      <c r="Q1742" s="15">
        <f>IF(ДАННЫЕ!$F$1&gt;ДАННЫЕ!$N1742,IF(YEAR(ДАННЫЕ!$F$1)=YEAR(ДАННЫЕ!M1742),1,0),0)</f>
        <v>0</v>
      </c>
      <c r="R1742" s="15">
        <f>IF(ДАННЫЕ!$F$1&gt;ДАННЫЕ!$N1742,IF(YEAR(ДАННЫЕ!$F$1)=YEAR(ДАННЫЕ!N1742),1,0),0)</f>
        <v>0</v>
      </c>
      <c r="S1742" s="15">
        <f>IF(ДАННЫЕ!$AA1742="2А",1,IF(ДАННЫЕ!$AA1742="2Б",2,IF(ДАННЫЕ!$AA1742="2В",3,IF(ДАННЫЕ!$AA1742=3,4,IF(ДАННЫЕ!$AA1742="4А",5,IF(ДАННЫЕ!$AA1742="4Б",6,IF(ДАННЫЕ!$AA1742="4В",7,IF(ДАННЫЕ!$AA1742=5,8,0))))))))</f>
        <v>0</v>
      </c>
      <c r="T1742" s="15">
        <f>IF(OR(ДАННЫЕ!$AC1742=2,ДАННЫЕ!$AD1742=2,ДАННЫЕ!$AE1742=2),2,IF(OR(ДАННЫЕ!$AC1742=1,ДАННЫЕ!$AD1742=1,ДАННЫЕ!$AE1742=1),1,0))</f>
        <v>0</v>
      </c>
    </row>
    <row r="1743" spans="1:20" x14ac:dyDescent="0.2">
      <c r="A1743" s="78">
        <f>IF(B1743&gt;0,IF(MONTH(ДАННЫЕ!$F$1)=MONTH(ДАННЫЕ!$B1743),1,0),0)</f>
        <v>0</v>
      </c>
      <c r="B1743" s="14">
        <f>IF(ДАННЫЕ!$B1743&gt;0,IF(YEAR(ДАННЫЕ!$F$1)=YEAR(ДАННЫЕ!$B1743),1,0),0)</f>
        <v>0</v>
      </c>
      <c r="C1743" s="14">
        <f>IF(ДАННЫЕ!$CM1743&gt;0,IF(YEAR(ДАННЫЕ!$F$1)=YEAR(ДАННЫЕ!$CM1743),1,0),0)</f>
        <v>0</v>
      </c>
      <c r="D1743" s="14">
        <f>IF(ДАННЫЕ!$CJ1743&gt;0,IF(ДАННЫЕ!$CL1743&gt;ДАННЫЕ!$F$1,1,IF(ДАННЫЕ!$CL1743&gt;0,0,1)),0)</f>
        <v>0</v>
      </c>
      <c r="E1743" s="43" t="str">
        <f ca="1">IF(ДАННЫЕ!$F$1&gt;0,IF(ДАННЫЕ!$G1743&gt;0,DATEDIF(ДАННЫЕ!$G1743,ДАННЫЕ!$F$1,"y"),""),IF(ДАННЫЕ!$G1743&gt;0,DATEDIF(ДАННЫЕ!$G1743,TODAY(),"y"),""))</f>
        <v/>
      </c>
      <c r="F1743" s="43" t="str">
        <f xml:space="preserve"> IF(ДАННЫЕ!$F1743="М",IF(E1743&gt;=18,IF(E1743&lt;60,1,""),""),"")&amp;IF(ДАННЫЕ!$F1743="Ж",IF(E1743&gt;=18,IF(E1743&lt;55,1,""),""),"")</f>
        <v/>
      </c>
      <c r="G1743" s="43" t="str">
        <f xml:space="preserve"> IF(ДАННЫЕ!$F1743="М",IF(E1743&gt;=60,2,""),"")&amp;IF(ДАННЫЕ!$F1743="Ж",IF(E1743&gt;=55,2,""),"")</f>
        <v/>
      </c>
      <c r="H1743" s="43" t="str">
        <f t="shared" ca="1" si="81"/>
        <v/>
      </c>
      <c r="I1743" s="43" t="str">
        <f t="shared" ca="1" si="82"/>
        <v>03</v>
      </c>
      <c r="J1743" s="28" t="str">
        <f ca="1">ДАННЫЕ!$F1743&amp;H1743&amp;I1743&amp;ДАННЫЕ!$I1743&amp;"m"&amp;IF(ДАННЫЕ!$I1743&gt;0,IF(ДАННЫЕ!$J1743&gt;0,0,1),"")&amp;"f"&amp;IF(ДАННЫЕ!$R1743&gt;0,IF(YEAR(ДАННЫЕ!$F$1)=YEAR(ДАННЫЕ!$R1743),1,0),0)&amp;"z"&amp;ДАННЫЕ!$R1743&amp;"p"&amp;ДАННЫЕ!$S1743&amp;"i"&amp;ДАННЫЕ!$T1743&amp;"h"&amp;ДАННЫЕ!$K1743&amp;"be"&amp;ДАННЫЕ!$BI1743&amp;"CD"&amp;IF(ДАННЫЕ!BF1743&gt;500,4,IF(ДАННЫЕ!BF1743&gt;350,3,IF(ДАННЫЕ!BF1743&gt;200,2,IF(ДАННЫЕ!BF1743&gt;0,1,0))))&amp;"g"&amp;B1743&amp;"d"&amp;H1743&amp;"l"&amp;ДАННЫЕ!AT1743&amp;"a"&amp;ДАННЫЕ!$V1743&amp;"v"&amp;R1743&amp;"k"&amp;ДАННЫЕ!$U1743&amp;"s"&amp;ДАННЫЕ!$Y1743&amp;"t"&amp;ДАННЫЕ!$X1743&amp;"b"&amp;IF(ДАННЫЕ!$Q1743&gt;1,1,0)&amp;"PP"&amp;ДАННЫЕ!Z1743&amp;"c"&amp;S1743&amp;"x"&amp;IF(ДАННЫЕ!$BY1743&gt;0,IF(YEAR(ДАННЫЕ!$F$1)=YEAR(ДАННЫЕ!$BY1743),1,0),0)&amp;"n"&amp;IF(ДАННЫЕ!$BZ1743&gt;0,IF(YEAR(ДАННЫЕ!$F$1)=YEAR(ДАННЫЕ!$BZ1743),1,0),0)&amp;"u"&amp;D1743&amp;"z"&amp;IF(ДАННЫЕ!$CL1743&gt;0,IF(YEAR(ДАННЫЕ!$F$1)&gt;YEAR(ДАННЫЕ!$CL1743),11,12),0)</f>
        <v>03mf0zpihbeCD0g0dlav0kstb0PPc0x0n0u0z0</v>
      </c>
      <c r="K1743" s="28" t="str">
        <f ca="1">ДАННЫЕ!$I1743&amp;"x"&amp;B1743&amp;"w"&amp;IF(T1743+ДАННЫЕ!AD1743+ДАННЫЕ!AE1743+ДАННЫЕ!AF1743+ДАННЫЕ!AG1743+ДАННЫЕ!AH1743+ДАННЫЕ!$AL1743+ДАННЫЕ!AI1743+ДАННЫЕ!AJ1743+ДАННЫЕ!AK1743+ДАННЫЕ!AP1743+ДАННЫЕ!AQ1743+ДАННЫЕ!AR1743+ДАННЫЕ!$AM1743+ДАННЫЕ!$AN1743+ДАННЫЕ!AS1743+ДАННЫЕ!AT1743&gt;0,1,0)&amp;IF(OR(T1743=2,ДАННЫЕ!AD1743=2,ДАННЫЕ!AE1743=2,ДАННЫЕ!AF1743=2,ДАННЫЕ!AG1743=2,ДАННЫЕ!AH1743=2,ДАННЫЕ!$AL1743=2,ДАННЫЕ!AI1743=2,ДАННЫЕ!AJ1743=2,ДАННЫЕ!AK1743=2,ДАННЫЕ!AP1743=2,ДАННЫЕ!AQ1743=2,ДАННЫЕ!AR1743=2,ДАННЫЕ!$AM1743=2,ДАННЫЕ!$AN1743=2,ДАННЫЕ!AS1743=2,ДАННЫЕ!AT1743=2),2,0)&amp;"t"&amp;IF(T1743&gt;0,"1"&amp;T1743,"00")&amp;"f"&amp;IF(ДАННЫЕ!$AC1743,"1"&amp;ДАННЫЕ!$AC1743,"00")&amp;"b"&amp;IF(ДАННЫЕ!$AD1743,"1"&amp;ДАННЫЕ!$AD1743,"00")&amp;"g"&amp;IF(ДАННЫЕ!$AF1743,"1"&amp;ДАННЫЕ!$AF1743,"00")&amp;"c"&amp;IF(ДАННЫЕ!$AG1743,"1"&amp;ДАННЫЕ!$AG1743,"00")&amp;"i"&amp;IF(ДАННЫЕ!$AH1743,"1"&amp;ДАННЫЕ!$AH1743,"00")&amp;"r"&amp;IF(ДАННЫЕ!$AL1743,"1"&amp;ДАННЫЕ!$AL1743,"00")&amp;"m"&amp;IF(ДАННЫЕ!$AI1743,"1"&amp;ДАННЫЕ!$AI1743,"00")&amp;"hS"&amp;IF(ДАННЫЕ!$AJ1743,"1"&amp;ДАННЫЕ!$AJ1743,"00")&amp;"hZ"&amp;IF(ДАННЫЕ!$AK1743,"1"&amp;ДАННЫЕ!$AK1743,"00")&amp;"p"&amp;IF(ДАННЫЕ!$AP1743,"1"&amp;ДАННЫЕ!$AP1743,"00")&amp;"k"&amp;IF(ДАННЫЕ!$AQ1743,"1"&amp;ДАННЫЕ!$AQ1743,"00")&amp;"z"&amp;IF(ДАННЫЕ!$AR1743,"1"&amp;ДАННЫЕ!$AR1743,"00")&amp;"j"&amp;IF(ДАННЫЕ!$AM1743,"1"&amp;ДАННЫЕ!$AM1743,"00")&amp;"n"&amp;IF(ДАННЫЕ!$AN1743,"1"&amp;ДАННЫЕ!$AN1743,"00")&amp;"E"&amp;ДАННЫЕ!BI1743&amp;"L"&amp;ДАННЫЕ!AO1743&amp;"h"&amp;IF(ДАННЫЕ!$AU1743&gt;0,1,0)&amp;"v"&amp;IF(ДАННЫЕ!$AW1743&gt;0,1,0)&amp;"a"&amp;IF(ДАННЫЕ!$AS1743,"1"&amp;ДАННЫЕ!$AS1743,"00")&amp;"s"&amp;IF(ДАННЫЕ!$AT1743,"1"&amp;ДАННЫЕ!$AT1743,"00")&amp;"u"&amp;IF(ДАННЫЕ!$CJ1743&gt;0,1,0)&amp;"y"&amp;B1743&amp;"d"&amp;H1743&amp;"e"&amp;F1743&amp;G1743</f>
        <v>x0w00t00f00b00g00c00i00r00m00hS00hZ00p00k00z00j00n00ELh0v0a00s00u0y0de</v>
      </c>
      <c r="L1743" s="28" t="str">
        <f ca="1">ДАННЫЕ!$I1743&amp;"VN"&amp;IF(ДАННЫЕ!AW1743&gt;0,11,10)&amp;"CD"&amp;IF(ДАННЫЕ!BF1743&gt;500,16,IF(ДАННЫЕ!BF1743&gt;350,15,IF(ДАННЫЕ!BF1743&gt;=200,14,IF(ДАННЫЕ!BF1743&gt;=100,13,IF(ДАННЫЕ!BF1743&gt;=50,12,IF(ДАННЫЕ!BF1743&gt;0,11,10))))))&amp;"AR"&amp;IF(ДАННЫЕ!BX1743&gt;0,1,0)&amp;"GD"&amp;B1743&amp;"VV"&amp;IF(E1743&gt;=5,IF(E1743&lt;18,1,0),0)</f>
        <v>VN10CD10AR0GD0VV0</v>
      </c>
      <c r="M1743" s="28" t="str">
        <f>ДАННЫЕ!$I1743&amp;"b"&amp;ДАННЫЕ!$BI1743&amp;"r"&amp;ДАННЫЕ!$BJ1743&amp;"CD"&amp;IF(ДАННЫЕ!BF1743&gt;0,IF(ДАННЫЕ!BF1743&lt;200,1,IF(ДАННЫЕ!BF1743&lt;350,2,3)),0)&amp;"h"&amp;IF(ДАННЫЕ!$BK1743+ДАННЫЕ!$BL1743+ДАННЫЕ!$BM1743&gt;0,1,0)&amp;"x"&amp;ДАННЫЕ!$BK1743&amp;"y"&amp;ДАННЫЕ!$BL1743&amp;"z"&amp;ДАННЫЕ!$BM1743&amp;"c"&amp;IF(ДАННЫЕ!$BK1743+ДАННЫЕ!$BL1743+ДАННЫЕ!$BM1743=3,1,0)&amp;"a"&amp;IF(ДАННЫЕ!$BQ1743+ДАННЫЕ!$BR1743&gt;0,1,0)&amp;"d"&amp;ДАННЫЕ!$BQ1743&amp;"v"&amp;ДАННЫЕ!$BR1743&amp;"p"&amp;ДАННЫЕ!$BS1743&amp;"n"&amp;ДАННЫЕ!$BU1743&amp;"t"&amp;ДАННЫЕ!$BV1743&amp;"o"&amp;ДАННЫЕ!$BT1743&amp;"l"&amp;IF(ДАННЫЕ!$BN1743&gt;0,1,0)&amp;ДАННЫЕ!$BN1743&amp;"g"&amp;ДАННЫЕ!$BO1743&amp;"s"&amp;ДАННЫЕ!$BP1743&amp;"DZ"&amp;IF(ДАННЫЕ!B1743-ДАННЫЕ!G1743 &lt; 60,IF(ДАННЫЕ!B1743-ДАННЫЕ!G1743 &gt;= 0,1,0),0)&amp;"u"&amp;IF(ДАННЫЕ!$CJ1743&gt;0,1,0)</f>
        <v>brCD0h0xyzc0a0dvpntol0gsDZ1u0</v>
      </c>
      <c r="N1743" s="28" t="str">
        <f ca="1">ДАННЫЕ!$F1743&amp;ДАННЫЕ!$I1743&amp;"g"&amp;B1743&amp;"cf"&amp;D1743&amp;"a"&amp;IF(ДАННЫЕ!$BX1743&gt;0,1,0)&amp;IF(ДАННЫЕ!$BF1743&gt;500,1,IF(ДАННЫЕ!$BF1743&gt;350,2,IF(ДАННЫЕ!$BF1743&gt;=200,3,IF(ДАННЫЕ!$BF1743&gt;=100,4,IF(ДАННЫЕ!$BF1743&gt;=50,5,IF(ДАННЫЕ!$BF1743&lt;50,6,0))))))&amp;"AR"&amp;IF(DATEDIF(ДАННЫЕ!$BX1743,ДАННЫЕ!$F$1,"y")&gt;1,1,0)&amp;"VG"&amp;IF(ДАННЫЕ!$BH1743="0",1,0)&amp;"o"&amp;IF(T1743+ДАННЫЕ!$AF1743+ДАННЫЕ!$AG1743+ДАННЫЕ!$AH1743+ДАННЫЕ!$AI1743+ДАННЫЕ!$AJ1743+ДАННЫЕ!$AP1743+ДАННЫЕ!$AQ1743+ДАННЫЕ!$AR1743+ДАННЫЕ!$AU1743+ДАННЫЕ!$AW1743+ДАННЫЕ!$AS1743+ДАННЫЕ!$AT1743&gt;0,1,0)&amp;"x"&amp;ДАННЫЕ!$AG1743&amp;"p"&amp;IF(ДАННЫЕ!$BY1743&gt;0,1,0)&amp;"v"&amp;IF(ДАННЫЕ!$BZ1743&gt;0,1,0)&amp;"n"&amp;ДАННЫЕ!$CA1743&amp;"t"&amp;ДАННЫЕ!$AY1743&amp;"k"&amp;ДАННЫЕ!$CB1743&amp;"q"&amp;ДАННЫЕ!$CC1743&amp;"w"&amp;ДАННЫЕ!$CD1743&amp;"e"&amp;ДАННЫЕ!$CE1743&amp;"m"&amp;ДАННЫЕ!$CF1743&amp;"c"&amp;ДАННЫЕ!$CG1743&amp;"z"&amp;ДАННЫЕ!$CH1743&amp;"d"&amp;IF(H1743=4,1,0)&amp;"s"&amp;IF(ДАННЫЕ!$J1743=1,0,1)&amp;"u"&amp;IF(ДАННЫЕ!$CJ1743&gt;0,1,0)</f>
        <v>g0cf0a06AR1VG0o0xp0v0ntkqwemczd0s1u0</v>
      </c>
      <c r="O1743" s="28" t="str">
        <f>ДАННЫЕ!$I1743&amp;"g"&amp;B1743&amp;A1743&amp;"f"&amp;P1743&amp;"c"&amp;IF(ДАННЫЕ!$U1743&gt;0,1,0)&amp;"s"&amp;IF(ДАННЫЕ!$Q1743&gt;0,IF(YEAR(ДАННЫЕ!$F$1)=YEAR(ДАННЫЕ!$Q1743),IF(MONTH(ДАННЫЕ!$F$1)=MONTH(ДАННЫЕ!$Q1743),111,11),1),0)&amp;"i"&amp;IF(ДАННЫЕ!$R1743+ДАННЫЕ!$S1743+ДАННЫЕ!$T1743=0,0,1)&amp;"h"&amp;IF(ДАННЫЕ!$P1743&gt;0,1,0)&amp;"p"&amp;IF(ДАННЫЕ!$CI1743&gt;0,IF(YEAR(ДАННЫЕ!$F$1)=YEAR(ДАННЫЕ!$CI1743),IF(MONTH(ДАННЫЕ!$F$1)=MONTH(ДАННЫЕ!$CI1743),111,11),1),0)&amp;"d"&amp;IF(ДАННЫЕ!$CJ1743&gt;0,IF(YEAR(ДАННЫЕ!$F$1)=YEAR(ДАННЫЕ!$CJ1743),IF(MONTH(ДАННЫЕ!$F$1)=MONTH(ДАННЫЕ!$CJ1743),111,11),1),0)&amp;"o"&amp;IF(ДАННЫЕ!$CK1743&gt;0,IF(MONTH(ДАННЫЕ!$F$1)=MONTH(ДАННЫЕ!$CK1743),111,11),0)&amp;"v"&amp;IF(ДАННЫЕ!$BE1743&gt;0,IF(MONTH(ДАННЫЕ!$F$1)=MONTH(ДАННЫЕ!$BE1743),111,11),0)</f>
        <v>g00f0c0s0i0h0p0d0o0v0</v>
      </c>
      <c r="P1743" s="15">
        <f t="shared" si="83"/>
        <v>0</v>
      </c>
      <c r="Q1743" s="15">
        <f>IF(ДАННЫЕ!$F$1&gt;ДАННЫЕ!$N1743,IF(YEAR(ДАННЫЕ!$F$1)=YEAR(ДАННЫЕ!M1743),1,0),0)</f>
        <v>0</v>
      </c>
      <c r="R1743" s="15">
        <f>IF(ДАННЫЕ!$F$1&gt;ДАННЫЕ!$N1743,IF(YEAR(ДАННЫЕ!$F$1)=YEAR(ДАННЫЕ!N1743),1,0),0)</f>
        <v>0</v>
      </c>
      <c r="S1743" s="15">
        <f>IF(ДАННЫЕ!$AA1743="2А",1,IF(ДАННЫЕ!$AA1743="2Б",2,IF(ДАННЫЕ!$AA1743="2В",3,IF(ДАННЫЕ!$AA1743=3,4,IF(ДАННЫЕ!$AA1743="4А",5,IF(ДАННЫЕ!$AA1743="4Б",6,IF(ДАННЫЕ!$AA1743="4В",7,IF(ДАННЫЕ!$AA1743=5,8,0))))))))</f>
        <v>0</v>
      </c>
      <c r="T1743" s="15">
        <f>IF(OR(ДАННЫЕ!$AC1743=2,ДАННЫЕ!$AD1743=2,ДАННЫЕ!$AE1743=2),2,IF(OR(ДАННЫЕ!$AC1743=1,ДАННЫЕ!$AD1743=1,ДАННЫЕ!$AE1743=1),1,0))</f>
        <v>0</v>
      </c>
    </row>
    <row r="1744" spans="1:20" x14ac:dyDescent="0.2">
      <c r="A1744" s="78">
        <f>IF(B1744&gt;0,IF(MONTH(ДАННЫЕ!$F$1)=MONTH(ДАННЫЕ!$B1744),1,0),0)</f>
        <v>0</v>
      </c>
      <c r="B1744" s="14">
        <f>IF(ДАННЫЕ!$B1744&gt;0,IF(YEAR(ДАННЫЕ!$F$1)=YEAR(ДАННЫЕ!$B1744),1,0),0)</f>
        <v>0</v>
      </c>
      <c r="C1744" s="14">
        <f>IF(ДАННЫЕ!$CM1744&gt;0,IF(YEAR(ДАННЫЕ!$F$1)=YEAR(ДАННЫЕ!$CM1744),1,0),0)</f>
        <v>0</v>
      </c>
      <c r="D1744" s="14">
        <f>IF(ДАННЫЕ!$CJ1744&gt;0,IF(ДАННЫЕ!$CL1744&gt;ДАННЫЕ!$F$1,1,IF(ДАННЫЕ!$CL1744&gt;0,0,1)),0)</f>
        <v>0</v>
      </c>
      <c r="E1744" s="43" t="str">
        <f ca="1">IF(ДАННЫЕ!$F$1&gt;0,IF(ДАННЫЕ!$G1744&gt;0,DATEDIF(ДАННЫЕ!$G1744,ДАННЫЕ!$F$1,"y"),""),IF(ДАННЫЕ!$G1744&gt;0,DATEDIF(ДАННЫЕ!$G1744,TODAY(),"y"),""))</f>
        <v/>
      </c>
      <c r="F1744" s="43" t="str">
        <f xml:space="preserve"> IF(ДАННЫЕ!$F1744="М",IF(E1744&gt;=18,IF(E1744&lt;60,1,""),""),"")&amp;IF(ДАННЫЕ!$F1744="Ж",IF(E1744&gt;=18,IF(E1744&lt;55,1,""),""),"")</f>
        <v/>
      </c>
      <c r="G1744" s="43" t="str">
        <f xml:space="preserve"> IF(ДАННЫЕ!$F1744="М",IF(E1744&gt;=60,2,""),"")&amp;IF(ДАННЫЕ!$F1744="Ж",IF(E1744&gt;=55,2,""),"")</f>
        <v/>
      </c>
      <c r="H1744" s="43" t="str">
        <f t="shared" ca="1" si="81"/>
        <v/>
      </c>
      <c r="I1744" s="43" t="str">
        <f t="shared" ca="1" si="82"/>
        <v>03</v>
      </c>
      <c r="J1744" s="28" t="str">
        <f ca="1">ДАННЫЕ!$F1744&amp;H1744&amp;I1744&amp;ДАННЫЕ!$I1744&amp;"m"&amp;IF(ДАННЫЕ!$I1744&gt;0,IF(ДАННЫЕ!$J1744&gt;0,0,1),"")&amp;"f"&amp;IF(ДАННЫЕ!$R1744&gt;0,IF(YEAR(ДАННЫЕ!$F$1)=YEAR(ДАННЫЕ!$R1744),1,0),0)&amp;"z"&amp;ДАННЫЕ!$R1744&amp;"p"&amp;ДАННЫЕ!$S1744&amp;"i"&amp;ДАННЫЕ!$T1744&amp;"h"&amp;ДАННЫЕ!$K1744&amp;"be"&amp;ДАННЫЕ!$BI1744&amp;"CD"&amp;IF(ДАННЫЕ!BF1744&gt;500,4,IF(ДАННЫЕ!BF1744&gt;350,3,IF(ДАННЫЕ!BF1744&gt;200,2,IF(ДАННЫЕ!BF1744&gt;0,1,0))))&amp;"g"&amp;B1744&amp;"d"&amp;H1744&amp;"l"&amp;ДАННЫЕ!AT1744&amp;"a"&amp;ДАННЫЕ!$V1744&amp;"v"&amp;R1744&amp;"k"&amp;ДАННЫЕ!$U1744&amp;"s"&amp;ДАННЫЕ!$Y1744&amp;"t"&amp;ДАННЫЕ!$X1744&amp;"b"&amp;IF(ДАННЫЕ!$Q1744&gt;1,1,0)&amp;"PP"&amp;ДАННЫЕ!Z1744&amp;"c"&amp;S1744&amp;"x"&amp;IF(ДАННЫЕ!$BY1744&gt;0,IF(YEAR(ДАННЫЕ!$F$1)=YEAR(ДАННЫЕ!$BY1744),1,0),0)&amp;"n"&amp;IF(ДАННЫЕ!$BZ1744&gt;0,IF(YEAR(ДАННЫЕ!$F$1)=YEAR(ДАННЫЕ!$BZ1744),1,0),0)&amp;"u"&amp;D1744&amp;"z"&amp;IF(ДАННЫЕ!$CL1744&gt;0,IF(YEAR(ДАННЫЕ!$F$1)&gt;YEAR(ДАННЫЕ!$CL1744),11,12),0)</f>
        <v>03mf0zpihbeCD0g0dlav0kstb0PPc0x0n0u0z0</v>
      </c>
      <c r="K1744" s="28" t="str">
        <f ca="1">ДАННЫЕ!$I1744&amp;"x"&amp;B1744&amp;"w"&amp;IF(T1744+ДАННЫЕ!AD1744+ДАННЫЕ!AE1744+ДАННЫЕ!AF1744+ДАННЫЕ!AG1744+ДАННЫЕ!AH1744+ДАННЫЕ!$AL1744+ДАННЫЕ!AI1744+ДАННЫЕ!AJ1744+ДАННЫЕ!AK1744+ДАННЫЕ!AP1744+ДАННЫЕ!AQ1744+ДАННЫЕ!AR1744+ДАННЫЕ!$AM1744+ДАННЫЕ!$AN1744+ДАННЫЕ!AS1744+ДАННЫЕ!AT1744&gt;0,1,0)&amp;IF(OR(T1744=2,ДАННЫЕ!AD1744=2,ДАННЫЕ!AE1744=2,ДАННЫЕ!AF1744=2,ДАННЫЕ!AG1744=2,ДАННЫЕ!AH1744=2,ДАННЫЕ!$AL1744=2,ДАННЫЕ!AI1744=2,ДАННЫЕ!AJ1744=2,ДАННЫЕ!AK1744=2,ДАННЫЕ!AP1744=2,ДАННЫЕ!AQ1744=2,ДАННЫЕ!AR1744=2,ДАННЫЕ!$AM1744=2,ДАННЫЕ!$AN1744=2,ДАННЫЕ!AS1744=2,ДАННЫЕ!AT1744=2),2,0)&amp;"t"&amp;IF(T1744&gt;0,"1"&amp;T1744,"00")&amp;"f"&amp;IF(ДАННЫЕ!$AC1744,"1"&amp;ДАННЫЕ!$AC1744,"00")&amp;"b"&amp;IF(ДАННЫЕ!$AD1744,"1"&amp;ДАННЫЕ!$AD1744,"00")&amp;"g"&amp;IF(ДАННЫЕ!$AF1744,"1"&amp;ДАННЫЕ!$AF1744,"00")&amp;"c"&amp;IF(ДАННЫЕ!$AG1744,"1"&amp;ДАННЫЕ!$AG1744,"00")&amp;"i"&amp;IF(ДАННЫЕ!$AH1744,"1"&amp;ДАННЫЕ!$AH1744,"00")&amp;"r"&amp;IF(ДАННЫЕ!$AL1744,"1"&amp;ДАННЫЕ!$AL1744,"00")&amp;"m"&amp;IF(ДАННЫЕ!$AI1744,"1"&amp;ДАННЫЕ!$AI1744,"00")&amp;"hS"&amp;IF(ДАННЫЕ!$AJ1744,"1"&amp;ДАННЫЕ!$AJ1744,"00")&amp;"hZ"&amp;IF(ДАННЫЕ!$AK1744,"1"&amp;ДАННЫЕ!$AK1744,"00")&amp;"p"&amp;IF(ДАННЫЕ!$AP1744,"1"&amp;ДАННЫЕ!$AP1744,"00")&amp;"k"&amp;IF(ДАННЫЕ!$AQ1744,"1"&amp;ДАННЫЕ!$AQ1744,"00")&amp;"z"&amp;IF(ДАННЫЕ!$AR1744,"1"&amp;ДАННЫЕ!$AR1744,"00")&amp;"j"&amp;IF(ДАННЫЕ!$AM1744,"1"&amp;ДАННЫЕ!$AM1744,"00")&amp;"n"&amp;IF(ДАННЫЕ!$AN1744,"1"&amp;ДАННЫЕ!$AN1744,"00")&amp;"E"&amp;ДАННЫЕ!BI1744&amp;"L"&amp;ДАННЫЕ!AO1744&amp;"h"&amp;IF(ДАННЫЕ!$AU1744&gt;0,1,0)&amp;"v"&amp;IF(ДАННЫЕ!$AW1744&gt;0,1,0)&amp;"a"&amp;IF(ДАННЫЕ!$AS1744,"1"&amp;ДАННЫЕ!$AS1744,"00")&amp;"s"&amp;IF(ДАННЫЕ!$AT1744,"1"&amp;ДАННЫЕ!$AT1744,"00")&amp;"u"&amp;IF(ДАННЫЕ!$CJ1744&gt;0,1,0)&amp;"y"&amp;B1744&amp;"d"&amp;H1744&amp;"e"&amp;F1744&amp;G1744</f>
        <v>x0w00t00f00b00g00c00i00r00m00hS00hZ00p00k00z00j00n00ELh0v0a00s00u0y0de</v>
      </c>
      <c r="L1744" s="28" t="str">
        <f ca="1">ДАННЫЕ!$I1744&amp;"VN"&amp;IF(ДАННЫЕ!AW1744&gt;0,11,10)&amp;"CD"&amp;IF(ДАННЫЕ!BF1744&gt;500,16,IF(ДАННЫЕ!BF1744&gt;350,15,IF(ДАННЫЕ!BF1744&gt;=200,14,IF(ДАННЫЕ!BF1744&gt;=100,13,IF(ДАННЫЕ!BF1744&gt;=50,12,IF(ДАННЫЕ!BF1744&gt;0,11,10))))))&amp;"AR"&amp;IF(ДАННЫЕ!BX1744&gt;0,1,0)&amp;"GD"&amp;B1744&amp;"VV"&amp;IF(E1744&gt;=5,IF(E1744&lt;18,1,0),0)</f>
        <v>VN10CD10AR0GD0VV0</v>
      </c>
      <c r="M1744" s="28" t="str">
        <f>ДАННЫЕ!$I1744&amp;"b"&amp;ДАННЫЕ!$BI1744&amp;"r"&amp;ДАННЫЕ!$BJ1744&amp;"CD"&amp;IF(ДАННЫЕ!BF1744&gt;0,IF(ДАННЫЕ!BF1744&lt;200,1,IF(ДАННЫЕ!BF1744&lt;350,2,3)),0)&amp;"h"&amp;IF(ДАННЫЕ!$BK1744+ДАННЫЕ!$BL1744+ДАННЫЕ!$BM1744&gt;0,1,0)&amp;"x"&amp;ДАННЫЕ!$BK1744&amp;"y"&amp;ДАННЫЕ!$BL1744&amp;"z"&amp;ДАННЫЕ!$BM1744&amp;"c"&amp;IF(ДАННЫЕ!$BK1744+ДАННЫЕ!$BL1744+ДАННЫЕ!$BM1744=3,1,0)&amp;"a"&amp;IF(ДАННЫЕ!$BQ1744+ДАННЫЕ!$BR1744&gt;0,1,0)&amp;"d"&amp;ДАННЫЕ!$BQ1744&amp;"v"&amp;ДАННЫЕ!$BR1744&amp;"p"&amp;ДАННЫЕ!$BS1744&amp;"n"&amp;ДАННЫЕ!$BU1744&amp;"t"&amp;ДАННЫЕ!$BV1744&amp;"o"&amp;ДАННЫЕ!$BT1744&amp;"l"&amp;IF(ДАННЫЕ!$BN1744&gt;0,1,0)&amp;ДАННЫЕ!$BN1744&amp;"g"&amp;ДАННЫЕ!$BO1744&amp;"s"&amp;ДАННЫЕ!$BP1744&amp;"DZ"&amp;IF(ДАННЫЕ!B1744-ДАННЫЕ!G1744 &lt; 60,IF(ДАННЫЕ!B1744-ДАННЫЕ!G1744 &gt;= 0,1,0),0)&amp;"u"&amp;IF(ДАННЫЕ!$CJ1744&gt;0,1,0)</f>
        <v>brCD0h0xyzc0a0dvpntol0gsDZ1u0</v>
      </c>
      <c r="N1744" s="28" t="str">
        <f ca="1">ДАННЫЕ!$F1744&amp;ДАННЫЕ!$I1744&amp;"g"&amp;B1744&amp;"cf"&amp;D1744&amp;"a"&amp;IF(ДАННЫЕ!$BX1744&gt;0,1,0)&amp;IF(ДАННЫЕ!$BF1744&gt;500,1,IF(ДАННЫЕ!$BF1744&gt;350,2,IF(ДАННЫЕ!$BF1744&gt;=200,3,IF(ДАННЫЕ!$BF1744&gt;=100,4,IF(ДАННЫЕ!$BF1744&gt;=50,5,IF(ДАННЫЕ!$BF1744&lt;50,6,0))))))&amp;"AR"&amp;IF(DATEDIF(ДАННЫЕ!$BX1744,ДАННЫЕ!$F$1,"y")&gt;1,1,0)&amp;"VG"&amp;IF(ДАННЫЕ!$BH1744="0",1,0)&amp;"o"&amp;IF(T1744+ДАННЫЕ!$AF1744+ДАННЫЕ!$AG1744+ДАННЫЕ!$AH1744+ДАННЫЕ!$AI1744+ДАННЫЕ!$AJ1744+ДАННЫЕ!$AP1744+ДАННЫЕ!$AQ1744+ДАННЫЕ!$AR1744+ДАННЫЕ!$AU1744+ДАННЫЕ!$AW1744+ДАННЫЕ!$AS1744+ДАННЫЕ!$AT1744&gt;0,1,0)&amp;"x"&amp;ДАННЫЕ!$AG1744&amp;"p"&amp;IF(ДАННЫЕ!$BY1744&gt;0,1,0)&amp;"v"&amp;IF(ДАННЫЕ!$BZ1744&gt;0,1,0)&amp;"n"&amp;ДАННЫЕ!$CA1744&amp;"t"&amp;ДАННЫЕ!$AY1744&amp;"k"&amp;ДАННЫЕ!$CB1744&amp;"q"&amp;ДАННЫЕ!$CC1744&amp;"w"&amp;ДАННЫЕ!$CD1744&amp;"e"&amp;ДАННЫЕ!$CE1744&amp;"m"&amp;ДАННЫЕ!$CF1744&amp;"c"&amp;ДАННЫЕ!$CG1744&amp;"z"&amp;ДАННЫЕ!$CH1744&amp;"d"&amp;IF(H1744=4,1,0)&amp;"s"&amp;IF(ДАННЫЕ!$J1744=1,0,1)&amp;"u"&amp;IF(ДАННЫЕ!$CJ1744&gt;0,1,0)</f>
        <v>g0cf0a06AR1VG0o0xp0v0ntkqwemczd0s1u0</v>
      </c>
      <c r="O1744" s="28" t="str">
        <f>ДАННЫЕ!$I1744&amp;"g"&amp;B1744&amp;A1744&amp;"f"&amp;P1744&amp;"c"&amp;IF(ДАННЫЕ!$U1744&gt;0,1,0)&amp;"s"&amp;IF(ДАННЫЕ!$Q1744&gt;0,IF(YEAR(ДАННЫЕ!$F$1)=YEAR(ДАННЫЕ!$Q1744),IF(MONTH(ДАННЫЕ!$F$1)=MONTH(ДАННЫЕ!$Q1744),111,11),1),0)&amp;"i"&amp;IF(ДАННЫЕ!$R1744+ДАННЫЕ!$S1744+ДАННЫЕ!$T1744=0,0,1)&amp;"h"&amp;IF(ДАННЫЕ!$P1744&gt;0,1,0)&amp;"p"&amp;IF(ДАННЫЕ!$CI1744&gt;0,IF(YEAR(ДАННЫЕ!$F$1)=YEAR(ДАННЫЕ!$CI1744),IF(MONTH(ДАННЫЕ!$F$1)=MONTH(ДАННЫЕ!$CI1744),111,11),1),0)&amp;"d"&amp;IF(ДАННЫЕ!$CJ1744&gt;0,IF(YEAR(ДАННЫЕ!$F$1)=YEAR(ДАННЫЕ!$CJ1744),IF(MONTH(ДАННЫЕ!$F$1)=MONTH(ДАННЫЕ!$CJ1744),111,11),1),0)&amp;"o"&amp;IF(ДАННЫЕ!$CK1744&gt;0,IF(MONTH(ДАННЫЕ!$F$1)=MONTH(ДАННЫЕ!$CK1744),111,11),0)&amp;"v"&amp;IF(ДАННЫЕ!$BE1744&gt;0,IF(MONTH(ДАННЫЕ!$F$1)=MONTH(ДАННЫЕ!$BE1744),111,11),0)</f>
        <v>g00f0c0s0i0h0p0d0o0v0</v>
      </c>
      <c r="P1744" s="15">
        <f t="shared" si="83"/>
        <v>0</v>
      </c>
      <c r="Q1744" s="15">
        <f>IF(ДАННЫЕ!$F$1&gt;ДАННЫЕ!$N1744,IF(YEAR(ДАННЫЕ!$F$1)=YEAR(ДАННЫЕ!M1744),1,0),0)</f>
        <v>0</v>
      </c>
      <c r="R1744" s="15">
        <f>IF(ДАННЫЕ!$F$1&gt;ДАННЫЕ!$N1744,IF(YEAR(ДАННЫЕ!$F$1)=YEAR(ДАННЫЕ!N1744),1,0),0)</f>
        <v>0</v>
      </c>
      <c r="S1744" s="15">
        <f>IF(ДАННЫЕ!$AA1744="2А",1,IF(ДАННЫЕ!$AA1744="2Б",2,IF(ДАННЫЕ!$AA1744="2В",3,IF(ДАННЫЕ!$AA1744=3,4,IF(ДАННЫЕ!$AA1744="4А",5,IF(ДАННЫЕ!$AA1744="4Б",6,IF(ДАННЫЕ!$AA1744="4В",7,IF(ДАННЫЕ!$AA1744=5,8,0))))))))</f>
        <v>0</v>
      </c>
      <c r="T1744" s="15">
        <f>IF(OR(ДАННЫЕ!$AC1744=2,ДАННЫЕ!$AD1744=2,ДАННЫЕ!$AE1744=2),2,IF(OR(ДАННЫЕ!$AC1744=1,ДАННЫЕ!$AD1744=1,ДАННЫЕ!$AE1744=1),1,0))</f>
        <v>0</v>
      </c>
    </row>
    <row r="1745" spans="1:20" x14ac:dyDescent="0.2">
      <c r="A1745" s="78">
        <f>IF(B1745&gt;0,IF(MONTH(ДАННЫЕ!$F$1)=MONTH(ДАННЫЕ!$B1745),1,0),0)</f>
        <v>0</v>
      </c>
      <c r="B1745" s="14">
        <f>IF(ДАННЫЕ!$B1745&gt;0,IF(YEAR(ДАННЫЕ!$F$1)=YEAR(ДАННЫЕ!$B1745),1,0),0)</f>
        <v>0</v>
      </c>
      <c r="C1745" s="14">
        <f>IF(ДАННЫЕ!$CM1745&gt;0,IF(YEAR(ДАННЫЕ!$F$1)=YEAR(ДАННЫЕ!$CM1745),1,0),0)</f>
        <v>0</v>
      </c>
      <c r="D1745" s="14">
        <f>IF(ДАННЫЕ!$CJ1745&gt;0,IF(ДАННЫЕ!$CL1745&gt;ДАННЫЕ!$F$1,1,IF(ДАННЫЕ!$CL1745&gt;0,0,1)),0)</f>
        <v>0</v>
      </c>
      <c r="E1745" s="43" t="str">
        <f ca="1">IF(ДАННЫЕ!$F$1&gt;0,IF(ДАННЫЕ!$G1745&gt;0,DATEDIF(ДАННЫЕ!$G1745,ДАННЫЕ!$F$1,"y"),""),IF(ДАННЫЕ!$G1745&gt;0,DATEDIF(ДАННЫЕ!$G1745,TODAY(),"y"),""))</f>
        <v/>
      </c>
      <c r="F1745" s="43" t="str">
        <f xml:space="preserve"> IF(ДАННЫЕ!$F1745="М",IF(E1745&gt;=18,IF(E1745&lt;60,1,""),""),"")&amp;IF(ДАННЫЕ!$F1745="Ж",IF(E1745&gt;=18,IF(E1745&lt;55,1,""),""),"")</f>
        <v/>
      </c>
      <c r="G1745" s="43" t="str">
        <f xml:space="preserve"> IF(ДАННЫЕ!$F1745="М",IF(E1745&gt;=60,2,""),"")&amp;IF(ДАННЫЕ!$F1745="Ж",IF(E1745&gt;=55,2,""),"")</f>
        <v/>
      </c>
      <c r="H1745" s="43" t="str">
        <f t="shared" ca="1" si="81"/>
        <v/>
      </c>
      <c r="I1745" s="43" t="str">
        <f t="shared" ca="1" si="82"/>
        <v>03</v>
      </c>
      <c r="J1745" s="28" t="str">
        <f ca="1">ДАННЫЕ!$F1745&amp;H1745&amp;I1745&amp;ДАННЫЕ!$I1745&amp;"m"&amp;IF(ДАННЫЕ!$I1745&gt;0,IF(ДАННЫЕ!$J1745&gt;0,0,1),"")&amp;"f"&amp;IF(ДАННЫЕ!$R1745&gt;0,IF(YEAR(ДАННЫЕ!$F$1)=YEAR(ДАННЫЕ!$R1745),1,0),0)&amp;"z"&amp;ДАННЫЕ!$R1745&amp;"p"&amp;ДАННЫЕ!$S1745&amp;"i"&amp;ДАННЫЕ!$T1745&amp;"h"&amp;ДАННЫЕ!$K1745&amp;"be"&amp;ДАННЫЕ!$BI1745&amp;"CD"&amp;IF(ДАННЫЕ!BF1745&gt;500,4,IF(ДАННЫЕ!BF1745&gt;350,3,IF(ДАННЫЕ!BF1745&gt;200,2,IF(ДАННЫЕ!BF1745&gt;0,1,0))))&amp;"g"&amp;B1745&amp;"d"&amp;H1745&amp;"l"&amp;ДАННЫЕ!AT1745&amp;"a"&amp;ДАННЫЕ!$V1745&amp;"v"&amp;R1745&amp;"k"&amp;ДАННЫЕ!$U1745&amp;"s"&amp;ДАННЫЕ!$Y1745&amp;"t"&amp;ДАННЫЕ!$X1745&amp;"b"&amp;IF(ДАННЫЕ!$Q1745&gt;1,1,0)&amp;"PP"&amp;ДАННЫЕ!Z1745&amp;"c"&amp;S1745&amp;"x"&amp;IF(ДАННЫЕ!$BY1745&gt;0,IF(YEAR(ДАННЫЕ!$F$1)=YEAR(ДАННЫЕ!$BY1745),1,0),0)&amp;"n"&amp;IF(ДАННЫЕ!$BZ1745&gt;0,IF(YEAR(ДАННЫЕ!$F$1)=YEAR(ДАННЫЕ!$BZ1745),1,0),0)&amp;"u"&amp;D1745&amp;"z"&amp;IF(ДАННЫЕ!$CL1745&gt;0,IF(YEAR(ДАННЫЕ!$F$1)&gt;YEAR(ДАННЫЕ!$CL1745),11,12),0)</f>
        <v>03mf0zpihbeCD0g0dlav0kstb0PPc0x0n0u0z0</v>
      </c>
      <c r="K1745" s="28" t="str">
        <f ca="1">ДАННЫЕ!$I1745&amp;"x"&amp;B1745&amp;"w"&amp;IF(T1745+ДАННЫЕ!AD1745+ДАННЫЕ!AE1745+ДАННЫЕ!AF1745+ДАННЫЕ!AG1745+ДАННЫЕ!AH1745+ДАННЫЕ!$AL1745+ДАННЫЕ!AI1745+ДАННЫЕ!AJ1745+ДАННЫЕ!AK1745+ДАННЫЕ!AP1745+ДАННЫЕ!AQ1745+ДАННЫЕ!AR1745+ДАННЫЕ!$AM1745+ДАННЫЕ!$AN1745+ДАННЫЕ!AS1745+ДАННЫЕ!AT1745&gt;0,1,0)&amp;IF(OR(T1745=2,ДАННЫЕ!AD1745=2,ДАННЫЕ!AE1745=2,ДАННЫЕ!AF1745=2,ДАННЫЕ!AG1745=2,ДАННЫЕ!AH1745=2,ДАННЫЕ!$AL1745=2,ДАННЫЕ!AI1745=2,ДАННЫЕ!AJ1745=2,ДАННЫЕ!AK1745=2,ДАННЫЕ!AP1745=2,ДАННЫЕ!AQ1745=2,ДАННЫЕ!AR1745=2,ДАННЫЕ!$AM1745=2,ДАННЫЕ!$AN1745=2,ДАННЫЕ!AS1745=2,ДАННЫЕ!AT1745=2),2,0)&amp;"t"&amp;IF(T1745&gt;0,"1"&amp;T1745,"00")&amp;"f"&amp;IF(ДАННЫЕ!$AC1745,"1"&amp;ДАННЫЕ!$AC1745,"00")&amp;"b"&amp;IF(ДАННЫЕ!$AD1745,"1"&amp;ДАННЫЕ!$AD1745,"00")&amp;"g"&amp;IF(ДАННЫЕ!$AF1745,"1"&amp;ДАННЫЕ!$AF1745,"00")&amp;"c"&amp;IF(ДАННЫЕ!$AG1745,"1"&amp;ДАННЫЕ!$AG1745,"00")&amp;"i"&amp;IF(ДАННЫЕ!$AH1745,"1"&amp;ДАННЫЕ!$AH1745,"00")&amp;"r"&amp;IF(ДАННЫЕ!$AL1745,"1"&amp;ДАННЫЕ!$AL1745,"00")&amp;"m"&amp;IF(ДАННЫЕ!$AI1745,"1"&amp;ДАННЫЕ!$AI1745,"00")&amp;"hS"&amp;IF(ДАННЫЕ!$AJ1745,"1"&amp;ДАННЫЕ!$AJ1745,"00")&amp;"hZ"&amp;IF(ДАННЫЕ!$AK1745,"1"&amp;ДАННЫЕ!$AK1745,"00")&amp;"p"&amp;IF(ДАННЫЕ!$AP1745,"1"&amp;ДАННЫЕ!$AP1745,"00")&amp;"k"&amp;IF(ДАННЫЕ!$AQ1745,"1"&amp;ДАННЫЕ!$AQ1745,"00")&amp;"z"&amp;IF(ДАННЫЕ!$AR1745,"1"&amp;ДАННЫЕ!$AR1745,"00")&amp;"j"&amp;IF(ДАННЫЕ!$AM1745,"1"&amp;ДАННЫЕ!$AM1745,"00")&amp;"n"&amp;IF(ДАННЫЕ!$AN1745,"1"&amp;ДАННЫЕ!$AN1745,"00")&amp;"E"&amp;ДАННЫЕ!BI1745&amp;"L"&amp;ДАННЫЕ!AO1745&amp;"h"&amp;IF(ДАННЫЕ!$AU1745&gt;0,1,0)&amp;"v"&amp;IF(ДАННЫЕ!$AW1745&gt;0,1,0)&amp;"a"&amp;IF(ДАННЫЕ!$AS1745,"1"&amp;ДАННЫЕ!$AS1745,"00")&amp;"s"&amp;IF(ДАННЫЕ!$AT1745,"1"&amp;ДАННЫЕ!$AT1745,"00")&amp;"u"&amp;IF(ДАННЫЕ!$CJ1745&gt;0,1,0)&amp;"y"&amp;B1745&amp;"d"&amp;H1745&amp;"e"&amp;F1745&amp;G1745</f>
        <v>x0w00t00f00b00g00c00i00r00m00hS00hZ00p00k00z00j00n00ELh0v0a00s00u0y0de</v>
      </c>
      <c r="L1745" s="28" t="str">
        <f ca="1">ДАННЫЕ!$I1745&amp;"VN"&amp;IF(ДАННЫЕ!AW1745&gt;0,11,10)&amp;"CD"&amp;IF(ДАННЫЕ!BF1745&gt;500,16,IF(ДАННЫЕ!BF1745&gt;350,15,IF(ДАННЫЕ!BF1745&gt;=200,14,IF(ДАННЫЕ!BF1745&gt;=100,13,IF(ДАННЫЕ!BF1745&gt;=50,12,IF(ДАННЫЕ!BF1745&gt;0,11,10))))))&amp;"AR"&amp;IF(ДАННЫЕ!BX1745&gt;0,1,0)&amp;"GD"&amp;B1745&amp;"VV"&amp;IF(E1745&gt;=5,IF(E1745&lt;18,1,0),0)</f>
        <v>VN10CD10AR0GD0VV0</v>
      </c>
      <c r="M1745" s="28" t="str">
        <f>ДАННЫЕ!$I1745&amp;"b"&amp;ДАННЫЕ!$BI1745&amp;"r"&amp;ДАННЫЕ!$BJ1745&amp;"CD"&amp;IF(ДАННЫЕ!BF1745&gt;0,IF(ДАННЫЕ!BF1745&lt;200,1,IF(ДАННЫЕ!BF1745&lt;350,2,3)),0)&amp;"h"&amp;IF(ДАННЫЕ!$BK1745+ДАННЫЕ!$BL1745+ДАННЫЕ!$BM1745&gt;0,1,0)&amp;"x"&amp;ДАННЫЕ!$BK1745&amp;"y"&amp;ДАННЫЕ!$BL1745&amp;"z"&amp;ДАННЫЕ!$BM1745&amp;"c"&amp;IF(ДАННЫЕ!$BK1745+ДАННЫЕ!$BL1745+ДАННЫЕ!$BM1745=3,1,0)&amp;"a"&amp;IF(ДАННЫЕ!$BQ1745+ДАННЫЕ!$BR1745&gt;0,1,0)&amp;"d"&amp;ДАННЫЕ!$BQ1745&amp;"v"&amp;ДАННЫЕ!$BR1745&amp;"p"&amp;ДАННЫЕ!$BS1745&amp;"n"&amp;ДАННЫЕ!$BU1745&amp;"t"&amp;ДАННЫЕ!$BV1745&amp;"o"&amp;ДАННЫЕ!$BT1745&amp;"l"&amp;IF(ДАННЫЕ!$BN1745&gt;0,1,0)&amp;ДАННЫЕ!$BN1745&amp;"g"&amp;ДАННЫЕ!$BO1745&amp;"s"&amp;ДАННЫЕ!$BP1745&amp;"DZ"&amp;IF(ДАННЫЕ!B1745-ДАННЫЕ!G1745 &lt; 60,IF(ДАННЫЕ!B1745-ДАННЫЕ!G1745 &gt;= 0,1,0),0)&amp;"u"&amp;IF(ДАННЫЕ!$CJ1745&gt;0,1,0)</f>
        <v>brCD0h0xyzc0a0dvpntol0gsDZ1u0</v>
      </c>
      <c r="N1745" s="28" t="str">
        <f ca="1">ДАННЫЕ!$F1745&amp;ДАННЫЕ!$I1745&amp;"g"&amp;B1745&amp;"cf"&amp;D1745&amp;"a"&amp;IF(ДАННЫЕ!$BX1745&gt;0,1,0)&amp;IF(ДАННЫЕ!$BF1745&gt;500,1,IF(ДАННЫЕ!$BF1745&gt;350,2,IF(ДАННЫЕ!$BF1745&gt;=200,3,IF(ДАННЫЕ!$BF1745&gt;=100,4,IF(ДАННЫЕ!$BF1745&gt;=50,5,IF(ДАННЫЕ!$BF1745&lt;50,6,0))))))&amp;"AR"&amp;IF(DATEDIF(ДАННЫЕ!$BX1745,ДАННЫЕ!$F$1,"y")&gt;1,1,0)&amp;"VG"&amp;IF(ДАННЫЕ!$BH1745="0",1,0)&amp;"o"&amp;IF(T1745+ДАННЫЕ!$AF1745+ДАННЫЕ!$AG1745+ДАННЫЕ!$AH1745+ДАННЫЕ!$AI1745+ДАННЫЕ!$AJ1745+ДАННЫЕ!$AP1745+ДАННЫЕ!$AQ1745+ДАННЫЕ!$AR1745+ДАННЫЕ!$AU1745+ДАННЫЕ!$AW1745+ДАННЫЕ!$AS1745+ДАННЫЕ!$AT1745&gt;0,1,0)&amp;"x"&amp;ДАННЫЕ!$AG1745&amp;"p"&amp;IF(ДАННЫЕ!$BY1745&gt;0,1,0)&amp;"v"&amp;IF(ДАННЫЕ!$BZ1745&gt;0,1,0)&amp;"n"&amp;ДАННЫЕ!$CA1745&amp;"t"&amp;ДАННЫЕ!$AY1745&amp;"k"&amp;ДАННЫЕ!$CB1745&amp;"q"&amp;ДАННЫЕ!$CC1745&amp;"w"&amp;ДАННЫЕ!$CD1745&amp;"e"&amp;ДАННЫЕ!$CE1745&amp;"m"&amp;ДАННЫЕ!$CF1745&amp;"c"&amp;ДАННЫЕ!$CG1745&amp;"z"&amp;ДАННЫЕ!$CH1745&amp;"d"&amp;IF(H1745=4,1,0)&amp;"s"&amp;IF(ДАННЫЕ!$J1745=1,0,1)&amp;"u"&amp;IF(ДАННЫЕ!$CJ1745&gt;0,1,0)</f>
        <v>g0cf0a06AR1VG0o0xp0v0ntkqwemczd0s1u0</v>
      </c>
      <c r="O1745" s="28" t="str">
        <f>ДАННЫЕ!$I1745&amp;"g"&amp;B1745&amp;A1745&amp;"f"&amp;P1745&amp;"c"&amp;IF(ДАННЫЕ!$U1745&gt;0,1,0)&amp;"s"&amp;IF(ДАННЫЕ!$Q1745&gt;0,IF(YEAR(ДАННЫЕ!$F$1)=YEAR(ДАННЫЕ!$Q1745),IF(MONTH(ДАННЫЕ!$F$1)=MONTH(ДАННЫЕ!$Q1745),111,11),1),0)&amp;"i"&amp;IF(ДАННЫЕ!$R1745+ДАННЫЕ!$S1745+ДАННЫЕ!$T1745=0,0,1)&amp;"h"&amp;IF(ДАННЫЕ!$P1745&gt;0,1,0)&amp;"p"&amp;IF(ДАННЫЕ!$CI1745&gt;0,IF(YEAR(ДАННЫЕ!$F$1)=YEAR(ДАННЫЕ!$CI1745),IF(MONTH(ДАННЫЕ!$F$1)=MONTH(ДАННЫЕ!$CI1745),111,11),1),0)&amp;"d"&amp;IF(ДАННЫЕ!$CJ1745&gt;0,IF(YEAR(ДАННЫЕ!$F$1)=YEAR(ДАННЫЕ!$CJ1745),IF(MONTH(ДАННЫЕ!$F$1)=MONTH(ДАННЫЕ!$CJ1745),111,11),1),0)&amp;"o"&amp;IF(ДАННЫЕ!$CK1745&gt;0,IF(MONTH(ДАННЫЕ!$F$1)=MONTH(ДАННЫЕ!$CK1745),111,11),0)&amp;"v"&amp;IF(ДАННЫЕ!$BE1745&gt;0,IF(MONTH(ДАННЫЕ!$F$1)=MONTH(ДАННЫЕ!$BE1745),111,11),0)</f>
        <v>g00f0c0s0i0h0p0d0o0v0</v>
      </c>
      <c r="P1745" s="15">
        <f t="shared" si="83"/>
        <v>0</v>
      </c>
      <c r="Q1745" s="15">
        <f>IF(ДАННЫЕ!$F$1&gt;ДАННЫЕ!$N1745,IF(YEAR(ДАННЫЕ!$F$1)=YEAR(ДАННЫЕ!M1745),1,0),0)</f>
        <v>0</v>
      </c>
      <c r="R1745" s="15">
        <f>IF(ДАННЫЕ!$F$1&gt;ДАННЫЕ!$N1745,IF(YEAR(ДАННЫЕ!$F$1)=YEAR(ДАННЫЕ!N1745),1,0),0)</f>
        <v>0</v>
      </c>
      <c r="S1745" s="15">
        <f>IF(ДАННЫЕ!$AA1745="2А",1,IF(ДАННЫЕ!$AA1745="2Б",2,IF(ДАННЫЕ!$AA1745="2В",3,IF(ДАННЫЕ!$AA1745=3,4,IF(ДАННЫЕ!$AA1745="4А",5,IF(ДАННЫЕ!$AA1745="4Б",6,IF(ДАННЫЕ!$AA1745="4В",7,IF(ДАННЫЕ!$AA1745=5,8,0))))))))</f>
        <v>0</v>
      </c>
      <c r="T1745" s="15">
        <f>IF(OR(ДАННЫЕ!$AC1745=2,ДАННЫЕ!$AD1745=2,ДАННЫЕ!$AE1745=2),2,IF(OR(ДАННЫЕ!$AC1745=1,ДАННЫЕ!$AD1745=1,ДАННЫЕ!$AE1745=1),1,0))</f>
        <v>0</v>
      </c>
    </row>
    <row r="1746" spans="1:20" x14ac:dyDescent="0.2">
      <c r="A1746" s="78">
        <f>IF(B1746&gt;0,IF(MONTH(ДАННЫЕ!$F$1)=MONTH(ДАННЫЕ!$B1746),1,0),0)</f>
        <v>0</v>
      </c>
      <c r="B1746" s="14">
        <f>IF(ДАННЫЕ!$B1746&gt;0,IF(YEAR(ДАННЫЕ!$F$1)=YEAR(ДАННЫЕ!$B1746),1,0),0)</f>
        <v>0</v>
      </c>
      <c r="C1746" s="14">
        <f>IF(ДАННЫЕ!$CM1746&gt;0,IF(YEAR(ДАННЫЕ!$F$1)=YEAR(ДАННЫЕ!$CM1746),1,0),0)</f>
        <v>0</v>
      </c>
      <c r="D1746" s="14">
        <f>IF(ДАННЫЕ!$CJ1746&gt;0,IF(ДАННЫЕ!$CL1746&gt;ДАННЫЕ!$F$1,1,IF(ДАННЫЕ!$CL1746&gt;0,0,1)),0)</f>
        <v>0</v>
      </c>
      <c r="E1746" s="43" t="str">
        <f ca="1">IF(ДАННЫЕ!$F$1&gt;0,IF(ДАННЫЕ!$G1746&gt;0,DATEDIF(ДАННЫЕ!$G1746,ДАННЫЕ!$F$1,"y"),""),IF(ДАННЫЕ!$G1746&gt;0,DATEDIF(ДАННЫЕ!$G1746,TODAY(),"y"),""))</f>
        <v/>
      </c>
      <c r="F1746" s="43" t="str">
        <f xml:space="preserve"> IF(ДАННЫЕ!$F1746="М",IF(E1746&gt;=18,IF(E1746&lt;60,1,""),""),"")&amp;IF(ДАННЫЕ!$F1746="Ж",IF(E1746&gt;=18,IF(E1746&lt;55,1,""),""),"")</f>
        <v/>
      </c>
      <c r="G1746" s="43" t="str">
        <f xml:space="preserve"> IF(ДАННЫЕ!$F1746="М",IF(E1746&gt;=60,2,""),"")&amp;IF(ДАННЫЕ!$F1746="Ж",IF(E1746&gt;=55,2,""),"")</f>
        <v/>
      </c>
      <c r="H1746" s="43" t="str">
        <f t="shared" ca="1" si="81"/>
        <v/>
      </c>
      <c r="I1746" s="43" t="str">
        <f t="shared" ca="1" si="82"/>
        <v>03</v>
      </c>
      <c r="J1746" s="28" t="str">
        <f ca="1">ДАННЫЕ!$F1746&amp;H1746&amp;I1746&amp;ДАННЫЕ!$I1746&amp;"m"&amp;IF(ДАННЫЕ!$I1746&gt;0,IF(ДАННЫЕ!$J1746&gt;0,0,1),"")&amp;"f"&amp;IF(ДАННЫЕ!$R1746&gt;0,IF(YEAR(ДАННЫЕ!$F$1)=YEAR(ДАННЫЕ!$R1746),1,0),0)&amp;"z"&amp;ДАННЫЕ!$R1746&amp;"p"&amp;ДАННЫЕ!$S1746&amp;"i"&amp;ДАННЫЕ!$T1746&amp;"h"&amp;ДАННЫЕ!$K1746&amp;"be"&amp;ДАННЫЕ!$BI1746&amp;"CD"&amp;IF(ДАННЫЕ!BF1746&gt;500,4,IF(ДАННЫЕ!BF1746&gt;350,3,IF(ДАННЫЕ!BF1746&gt;200,2,IF(ДАННЫЕ!BF1746&gt;0,1,0))))&amp;"g"&amp;B1746&amp;"d"&amp;H1746&amp;"l"&amp;ДАННЫЕ!AT1746&amp;"a"&amp;ДАННЫЕ!$V1746&amp;"v"&amp;R1746&amp;"k"&amp;ДАННЫЕ!$U1746&amp;"s"&amp;ДАННЫЕ!$Y1746&amp;"t"&amp;ДАННЫЕ!$X1746&amp;"b"&amp;IF(ДАННЫЕ!$Q1746&gt;1,1,0)&amp;"PP"&amp;ДАННЫЕ!Z1746&amp;"c"&amp;S1746&amp;"x"&amp;IF(ДАННЫЕ!$BY1746&gt;0,IF(YEAR(ДАННЫЕ!$F$1)=YEAR(ДАННЫЕ!$BY1746),1,0),0)&amp;"n"&amp;IF(ДАННЫЕ!$BZ1746&gt;0,IF(YEAR(ДАННЫЕ!$F$1)=YEAR(ДАННЫЕ!$BZ1746),1,0),0)&amp;"u"&amp;D1746&amp;"z"&amp;IF(ДАННЫЕ!$CL1746&gt;0,IF(YEAR(ДАННЫЕ!$F$1)&gt;YEAR(ДАННЫЕ!$CL1746),11,12),0)</f>
        <v>03mf0zpihbeCD0g0dlav0kstb0PPc0x0n0u0z0</v>
      </c>
      <c r="K1746" s="28" t="str">
        <f ca="1">ДАННЫЕ!$I1746&amp;"x"&amp;B1746&amp;"w"&amp;IF(T1746+ДАННЫЕ!AD1746+ДАННЫЕ!AE1746+ДАННЫЕ!AF1746+ДАННЫЕ!AG1746+ДАННЫЕ!AH1746+ДАННЫЕ!$AL1746+ДАННЫЕ!AI1746+ДАННЫЕ!AJ1746+ДАННЫЕ!AK1746+ДАННЫЕ!AP1746+ДАННЫЕ!AQ1746+ДАННЫЕ!AR1746+ДАННЫЕ!$AM1746+ДАННЫЕ!$AN1746+ДАННЫЕ!AS1746+ДАННЫЕ!AT1746&gt;0,1,0)&amp;IF(OR(T1746=2,ДАННЫЕ!AD1746=2,ДАННЫЕ!AE1746=2,ДАННЫЕ!AF1746=2,ДАННЫЕ!AG1746=2,ДАННЫЕ!AH1746=2,ДАННЫЕ!$AL1746=2,ДАННЫЕ!AI1746=2,ДАННЫЕ!AJ1746=2,ДАННЫЕ!AK1746=2,ДАННЫЕ!AP1746=2,ДАННЫЕ!AQ1746=2,ДАННЫЕ!AR1746=2,ДАННЫЕ!$AM1746=2,ДАННЫЕ!$AN1746=2,ДАННЫЕ!AS1746=2,ДАННЫЕ!AT1746=2),2,0)&amp;"t"&amp;IF(T1746&gt;0,"1"&amp;T1746,"00")&amp;"f"&amp;IF(ДАННЫЕ!$AC1746,"1"&amp;ДАННЫЕ!$AC1746,"00")&amp;"b"&amp;IF(ДАННЫЕ!$AD1746,"1"&amp;ДАННЫЕ!$AD1746,"00")&amp;"g"&amp;IF(ДАННЫЕ!$AF1746,"1"&amp;ДАННЫЕ!$AF1746,"00")&amp;"c"&amp;IF(ДАННЫЕ!$AG1746,"1"&amp;ДАННЫЕ!$AG1746,"00")&amp;"i"&amp;IF(ДАННЫЕ!$AH1746,"1"&amp;ДАННЫЕ!$AH1746,"00")&amp;"r"&amp;IF(ДАННЫЕ!$AL1746,"1"&amp;ДАННЫЕ!$AL1746,"00")&amp;"m"&amp;IF(ДАННЫЕ!$AI1746,"1"&amp;ДАННЫЕ!$AI1746,"00")&amp;"hS"&amp;IF(ДАННЫЕ!$AJ1746,"1"&amp;ДАННЫЕ!$AJ1746,"00")&amp;"hZ"&amp;IF(ДАННЫЕ!$AK1746,"1"&amp;ДАННЫЕ!$AK1746,"00")&amp;"p"&amp;IF(ДАННЫЕ!$AP1746,"1"&amp;ДАННЫЕ!$AP1746,"00")&amp;"k"&amp;IF(ДАННЫЕ!$AQ1746,"1"&amp;ДАННЫЕ!$AQ1746,"00")&amp;"z"&amp;IF(ДАННЫЕ!$AR1746,"1"&amp;ДАННЫЕ!$AR1746,"00")&amp;"j"&amp;IF(ДАННЫЕ!$AM1746,"1"&amp;ДАННЫЕ!$AM1746,"00")&amp;"n"&amp;IF(ДАННЫЕ!$AN1746,"1"&amp;ДАННЫЕ!$AN1746,"00")&amp;"E"&amp;ДАННЫЕ!BI1746&amp;"L"&amp;ДАННЫЕ!AO1746&amp;"h"&amp;IF(ДАННЫЕ!$AU1746&gt;0,1,0)&amp;"v"&amp;IF(ДАННЫЕ!$AW1746&gt;0,1,0)&amp;"a"&amp;IF(ДАННЫЕ!$AS1746,"1"&amp;ДАННЫЕ!$AS1746,"00")&amp;"s"&amp;IF(ДАННЫЕ!$AT1746,"1"&amp;ДАННЫЕ!$AT1746,"00")&amp;"u"&amp;IF(ДАННЫЕ!$CJ1746&gt;0,1,0)&amp;"y"&amp;B1746&amp;"d"&amp;H1746&amp;"e"&amp;F1746&amp;G1746</f>
        <v>x0w00t00f00b00g00c00i00r00m00hS00hZ00p00k00z00j00n00ELh0v0a00s00u0y0de</v>
      </c>
      <c r="L1746" s="28" t="str">
        <f ca="1">ДАННЫЕ!$I1746&amp;"VN"&amp;IF(ДАННЫЕ!AW1746&gt;0,11,10)&amp;"CD"&amp;IF(ДАННЫЕ!BF1746&gt;500,16,IF(ДАННЫЕ!BF1746&gt;350,15,IF(ДАННЫЕ!BF1746&gt;=200,14,IF(ДАННЫЕ!BF1746&gt;=100,13,IF(ДАННЫЕ!BF1746&gt;=50,12,IF(ДАННЫЕ!BF1746&gt;0,11,10))))))&amp;"AR"&amp;IF(ДАННЫЕ!BX1746&gt;0,1,0)&amp;"GD"&amp;B1746&amp;"VV"&amp;IF(E1746&gt;=5,IF(E1746&lt;18,1,0),0)</f>
        <v>VN10CD10AR0GD0VV0</v>
      </c>
      <c r="M1746" s="28" t="str">
        <f>ДАННЫЕ!$I1746&amp;"b"&amp;ДАННЫЕ!$BI1746&amp;"r"&amp;ДАННЫЕ!$BJ1746&amp;"CD"&amp;IF(ДАННЫЕ!BF1746&gt;0,IF(ДАННЫЕ!BF1746&lt;200,1,IF(ДАННЫЕ!BF1746&lt;350,2,3)),0)&amp;"h"&amp;IF(ДАННЫЕ!$BK1746+ДАННЫЕ!$BL1746+ДАННЫЕ!$BM1746&gt;0,1,0)&amp;"x"&amp;ДАННЫЕ!$BK1746&amp;"y"&amp;ДАННЫЕ!$BL1746&amp;"z"&amp;ДАННЫЕ!$BM1746&amp;"c"&amp;IF(ДАННЫЕ!$BK1746+ДАННЫЕ!$BL1746+ДАННЫЕ!$BM1746=3,1,0)&amp;"a"&amp;IF(ДАННЫЕ!$BQ1746+ДАННЫЕ!$BR1746&gt;0,1,0)&amp;"d"&amp;ДАННЫЕ!$BQ1746&amp;"v"&amp;ДАННЫЕ!$BR1746&amp;"p"&amp;ДАННЫЕ!$BS1746&amp;"n"&amp;ДАННЫЕ!$BU1746&amp;"t"&amp;ДАННЫЕ!$BV1746&amp;"o"&amp;ДАННЫЕ!$BT1746&amp;"l"&amp;IF(ДАННЫЕ!$BN1746&gt;0,1,0)&amp;ДАННЫЕ!$BN1746&amp;"g"&amp;ДАННЫЕ!$BO1746&amp;"s"&amp;ДАННЫЕ!$BP1746&amp;"DZ"&amp;IF(ДАННЫЕ!B1746-ДАННЫЕ!G1746 &lt; 60,IF(ДАННЫЕ!B1746-ДАННЫЕ!G1746 &gt;= 0,1,0),0)&amp;"u"&amp;IF(ДАННЫЕ!$CJ1746&gt;0,1,0)</f>
        <v>brCD0h0xyzc0a0dvpntol0gsDZ1u0</v>
      </c>
      <c r="N1746" s="28" t="str">
        <f ca="1">ДАННЫЕ!$F1746&amp;ДАННЫЕ!$I1746&amp;"g"&amp;B1746&amp;"cf"&amp;D1746&amp;"a"&amp;IF(ДАННЫЕ!$BX1746&gt;0,1,0)&amp;IF(ДАННЫЕ!$BF1746&gt;500,1,IF(ДАННЫЕ!$BF1746&gt;350,2,IF(ДАННЫЕ!$BF1746&gt;=200,3,IF(ДАННЫЕ!$BF1746&gt;=100,4,IF(ДАННЫЕ!$BF1746&gt;=50,5,IF(ДАННЫЕ!$BF1746&lt;50,6,0))))))&amp;"AR"&amp;IF(DATEDIF(ДАННЫЕ!$BX1746,ДАННЫЕ!$F$1,"y")&gt;1,1,0)&amp;"VG"&amp;IF(ДАННЫЕ!$BH1746="0",1,0)&amp;"o"&amp;IF(T1746+ДАННЫЕ!$AF1746+ДАННЫЕ!$AG1746+ДАННЫЕ!$AH1746+ДАННЫЕ!$AI1746+ДАННЫЕ!$AJ1746+ДАННЫЕ!$AP1746+ДАННЫЕ!$AQ1746+ДАННЫЕ!$AR1746+ДАННЫЕ!$AU1746+ДАННЫЕ!$AW1746+ДАННЫЕ!$AS1746+ДАННЫЕ!$AT1746&gt;0,1,0)&amp;"x"&amp;ДАННЫЕ!$AG1746&amp;"p"&amp;IF(ДАННЫЕ!$BY1746&gt;0,1,0)&amp;"v"&amp;IF(ДАННЫЕ!$BZ1746&gt;0,1,0)&amp;"n"&amp;ДАННЫЕ!$CA1746&amp;"t"&amp;ДАННЫЕ!$AY1746&amp;"k"&amp;ДАННЫЕ!$CB1746&amp;"q"&amp;ДАННЫЕ!$CC1746&amp;"w"&amp;ДАННЫЕ!$CD1746&amp;"e"&amp;ДАННЫЕ!$CE1746&amp;"m"&amp;ДАННЫЕ!$CF1746&amp;"c"&amp;ДАННЫЕ!$CG1746&amp;"z"&amp;ДАННЫЕ!$CH1746&amp;"d"&amp;IF(H1746=4,1,0)&amp;"s"&amp;IF(ДАННЫЕ!$J1746=1,0,1)&amp;"u"&amp;IF(ДАННЫЕ!$CJ1746&gt;0,1,0)</f>
        <v>g0cf0a06AR1VG0o0xp0v0ntkqwemczd0s1u0</v>
      </c>
      <c r="O1746" s="28" t="str">
        <f>ДАННЫЕ!$I1746&amp;"g"&amp;B1746&amp;A1746&amp;"f"&amp;P1746&amp;"c"&amp;IF(ДАННЫЕ!$U1746&gt;0,1,0)&amp;"s"&amp;IF(ДАННЫЕ!$Q1746&gt;0,IF(YEAR(ДАННЫЕ!$F$1)=YEAR(ДАННЫЕ!$Q1746),IF(MONTH(ДАННЫЕ!$F$1)=MONTH(ДАННЫЕ!$Q1746),111,11),1),0)&amp;"i"&amp;IF(ДАННЫЕ!$R1746+ДАННЫЕ!$S1746+ДАННЫЕ!$T1746=0,0,1)&amp;"h"&amp;IF(ДАННЫЕ!$P1746&gt;0,1,0)&amp;"p"&amp;IF(ДАННЫЕ!$CI1746&gt;0,IF(YEAR(ДАННЫЕ!$F$1)=YEAR(ДАННЫЕ!$CI1746),IF(MONTH(ДАННЫЕ!$F$1)=MONTH(ДАННЫЕ!$CI1746),111,11),1),0)&amp;"d"&amp;IF(ДАННЫЕ!$CJ1746&gt;0,IF(YEAR(ДАННЫЕ!$F$1)=YEAR(ДАННЫЕ!$CJ1746),IF(MONTH(ДАННЫЕ!$F$1)=MONTH(ДАННЫЕ!$CJ1746),111,11),1),0)&amp;"o"&amp;IF(ДАННЫЕ!$CK1746&gt;0,IF(MONTH(ДАННЫЕ!$F$1)=MONTH(ДАННЫЕ!$CK1746),111,11),0)&amp;"v"&amp;IF(ДАННЫЕ!$BE1746&gt;0,IF(MONTH(ДАННЫЕ!$F$1)=MONTH(ДАННЫЕ!$BE1746),111,11),0)</f>
        <v>g00f0c0s0i0h0p0d0o0v0</v>
      </c>
      <c r="P1746" s="15">
        <f t="shared" si="83"/>
        <v>0</v>
      </c>
      <c r="Q1746" s="15">
        <f>IF(ДАННЫЕ!$F$1&gt;ДАННЫЕ!$N1746,IF(YEAR(ДАННЫЕ!$F$1)=YEAR(ДАННЫЕ!M1746),1,0),0)</f>
        <v>0</v>
      </c>
      <c r="R1746" s="15">
        <f>IF(ДАННЫЕ!$F$1&gt;ДАННЫЕ!$N1746,IF(YEAR(ДАННЫЕ!$F$1)=YEAR(ДАННЫЕ!N1746),1,0),0)</f>
        <v>0</v>
      </c>
      <c r="S1746" s="15">
        <f>IF(ДАННЫЕ!$AA1746="2А",1,IF(ДАННЫЕ!$AA1746="2Б",2,IF(ДАННЫЕ!$AA1746="2В",3,IF(ДАННЫЕ!$AA1746=3,4,IF(ДАННЫЕ!$AA1746="4А",5,IF(ДАННЫЕ!$AA1746="4Б",6,IF(ДАННЫЕ!$AA1746="4В",7,IF(ДАННЫЕ!$AA1746=5,8,0))))))))</f>
        <v>0</v>
      </c>
      <c r="T1746" s="15">
        <f>IF(OR(ДАННЫЕ!$AC1746=2,ДАННЫЕ!$AD1746=2,ДАННЫЕ!$AE1746=2),2,IF(OR(ДАННЫЕ!$AC1746=1,ДАННЫЕ!$AD1746=1,ДАННЫЕ!$AE1746=1),1,0))</f>
        <v>0</v>
      </c>
    </row>
    <row r="1747" spans="1:20" x14ac:dyDescent="0.2">
      <c r="A1747" s="78">
        <f>IF(B1747&gt;0,IF(MONTH(ДАННЫЕ!$F$1)=MONTH(ДАННЫЕ!$B1747),1,0),0)</f>
        <v>0</v>
      </c>
      <c r="B1747" s="14">
        <f>IF(ДАННЫЕ!$B1747&gt;0,IF(YEAR(ДАННЫЕ!$F$1)=YEAR(ДАННЫЕ!$B1747),1,0),0)</f>
        <v>0</v>
      </c>
      <c r="C1747" s="14">
        <f>IF(ДАННЫЕ!$CM1747&gt;0,IF(YEAR(ДАННЫЕ!$F$1)=YEAR(ДАННЫЕ!$CM1747),1,0),0)</f>
        <v>0</v>
      </c>
      <c r="D1747" s="14">
        <f>IF(ДАННЫЕ!$CJ1747&gt;0,IF(ДАННЫЕ!$CL1747&gt;ДАННЫЕ!$F$1,1,IF(ДАННЫЕ!$CL1747&gt;0,0,1)),0)</f>
        <v>0</v>
      </c>
      <c r="E1747" s="43" t="str">
        <f ca="1">IF(ДАННЫЕ!$F$1&gt;0,IF(ДАННЫЕ!$G1747&gt;0,DATEDIF(ДАННЫЕ!$G1747,ДАННЫЕ!$F$1,"y"),""),IF(ДАННЫЕ!$G1747&gt;0,DATEDIF(ДАННЫЕ!$G1747,TODAY(),"y"),""))</f>
        <v/>
      </c>
      <c r="F1747" s="43" t="str">
        <f xml:space="preserve"> IF(ДАННЫЕ!$F1747="М",IF(E1747&gt;=18,IF(E1747&lt;60,1,""),""),"")&amp;IF(ДАННЫЕ!$F1747="Ж",IF(E1747&gt;=18,IF(E1747&lt;55,1,""),""),"")</f>
        <v/>
      </c>
      <c r="G1747" s="43" t="str">
        <f xml:space="preserve"> IF(ДАННЫЕ!$F1747="М",IF(E1747&gt;=60,2,""),"")&amp;IF(ДАННЫЕ!$F1747="Ж",IF(E1747&gt;=55,2,""),"")</f>
        <v/>
      </c>
      <c r="H1747" s="43" t="str">
        <f t="shared" ca="1" si="81"/>
        <v/>
      </c>
      <c r="I1747" s="43" t="str">
        <f t="shared" ca="1" si="82"/>
        <v>03</v>
      </c>
      <c r="J1747" s="28" t="str">
        <f ca="1">ДАННЫЕ!$F1747&amp;H1747&amp;I1747&amp;ДАННЫЕ!$I1747&amp;"m"&amp;IF(ДАННЫЕ!$I1747&gt;0,IF(ДАННЫЕ!$J1747&gt;0,0,1),"")&amp;"f"&amp;IF(ДАННЫЕ!$R1747&gt;0,IF(YEAR(ДАННЫЕ!$F$1)=YEAR(ДАННЫЕ!$R1747),1,0),0)&amp;"z"&amp;ДАННЫЕ!$R1747&amp;"p"&amp;ДАННЫЕ!$S1747&amp;"i"&amp;ДАННЫЕ!$T1747&amp;"h"&amp;ДАННЫЕ!$K1747&amp;"be"&amp;ДАННЫЕ!$BI1747&amp;"CD"&amp;IF(ДАННЫЕ!BF1747&gt;500,4,IF(ДАННЫЕ!BF1747&gt;350,3,IF(ДАННЫЕ!BF1747&gt;200,2,IF(ДАННЫЕ!BF1747&gt;0,1,0))))&amp;"g"&amp;B1747&amp;"d"&amp;H1747&amp;"l"&amp;ДАННЫЕ!AT1747&amp;"a"&amp;ДАННЫЕ!$V1747&amp;"v"&amp;R1747&amp;"k"&amp;ДАННЫЕ!$U1747&amp;"s"&amp;ДАННЫЕ!$Y1747&amp;"t"&amp;ДАННЫЕ!$X1747&amp;"b"&amp;IF(ДАННЫЕ!$Q1747&gt;1,1,0)&amp;"PP"&amp;ДАННЫЕ!Z1747&amp;"c"&amp;S1747&amp;"x"&amp;IF(ДАННЫЕ!$BY1747&gt;0,IF(YEAR(ДАННЫЕ!$F$1)=YEAR(ДАННЫЕ!$BY1747),1,0),0)&amp;"n"&amp;IF(ДАННЫЕ!$BZ1747&gt;0,IF(YEAR(ДАННЫЕ!$F$1)=YEAR(ДАННЫЕ!$BZ1747),1,0),0)&amp;"u"&amp;D1747&amp;"z"&amp;IF(ДАННЫЕ!$CL1747&gt;0,IF(YEAR(ДАННЫЕ!$F$1)&gt;YEAR(ДАННЫЕ!$CL1747),11,12),0)</f>
        <v>03mf0zpihbeCD0g0dlav0kstb0PPc0x0n0u0z0</v>
      </c>
      <c r="K1747" s="28" t="str">
        <f ca="1">ДАННЫЕ!$I1747&amp;"x"&amp;B1747&amp;"w"&amp;IF(T1747+ДАННЫЕ!AD1747+ДАННЫЕ!AE1747+ДАННЫЕ!AF1747+ДАННЫЕ!AG1747+ДАННЫЕ!AH1747+ДАННЫЕ!$AL1747+ДАННЫЕ!AI1747+ДАННЫЕ!AJ1747+ДАННЫЕ!AK1747+ДАННЫЕ!AP1747+ДАННЫЕ!AQ1747+ДАННЫЕ!AR1747+ДАННЫЕ!$AM1747+ДАННЫЕ!$AN1747+ДАННЫЕ!AS1747+ДАННЫЕ!AT1747&gt;0,1,0)&amp;IF(OR(T1747=2,ДАННЫЕ!AD1747=2,ДАННЫЕ!AE1747=2,ДАННЫЕ!AF1747=2,ДАННЫЕ!AG1747=2,ДАННЫЕ!AH1747=2,ДАННЫЕ!$AL1747=2,ДАННЫЕ!AI1747=2,ДАННЫЕ!AJ1747=2,ДАННЫЕ!AK1747=2,ДАННЫЕ!AP1747=2,ДАННЫЕ!AQ1747=2,ДАННЫЕ!AR1747=2,ДАННЫЕ!$AM1747=2,ДАННЫЕ!$AN1747=2,ДАННЫЕ!AS1747=2,ДАННЫЕ!AT1747=2),2,0)&amp;"t"&amp;IF(T1747&gt;0,"1"&amp;T1747,"00")&amp;"f"&amp;IF(ДАННЫЕ!$AC1747,"1"&amp;ДАННЫЕ!$AC1747,"00")&amp;"b"&amp;IF(ДАННЫЕ!$AD1747,"1"&amp;ДАННЫЕ!$AD1747,"00")&amp;"g"&amp;IF(ДАННЫЕ!$AF1747,"1"&amp;ДАННЫЕ!$AF1747,"00")&amp;"c"&amp;IF(ДАННЫЕ!$AG1747,"1"&amp;ДАННЫЕ!$AG1747,"00")&amp;"i"&amp;IF(ДАННЫЕ!$AH1747,"1"&amp;ДАННЫЕ!$AH1747,"00")&amp;"r"&amp;IF(ДАННЫЕ!$AL1747,"1"&amp;ДАННЫЕ!$AL1747,"00")&amp;"m"&amp;IF(ДАННЫЕ!$AI1747,"1"&amp;ДАННЫЕ!$AI1747,"00")&amp;"hS"&amp;IF(ДАННЫЕ!$AJ1747,"1"&amp;ДАННЫЕ!$AJ1747,"00")&amp;"hZ"&amp;IF(ДАННЫЕ!$AK1747,"1"&amp;ДАННЫЕ!$AK1747,"00")&amp;"p"&amp;IF(ДАННЫЕ!$AP1747,"1"&amp;ДАННЫЕ!$AP1747,"00")&amp;"k"&amp;IF(ДАННЫЕ!$AQ1747,"1"&amp;ДАННЫЕ!$AQ1747,"00")&amp;"z"&amp;IF(ДАННЫЕ!$AR1747,"1"&amp;ДАННЫЕ!$AR1747,"00")&amp;"j"&amp;IF(ДАННЫЕ!$AM1747,"1"&amp;ДАННЫЕ!$AM1747,"00")&amp;"n"&amp;IF(ДАННЫЕ!$AN1747,"1"&amp;ДАННЫЕ!$AN1747,"00")&amp;"E"&amp;ДАННЫЕ!BI1747&amp;"L"&amp;ДАННЫЕ!AO1747&amp;"h"&amp;IF(ДАННЫЕ!$AU1747&gt;0,1,0)&amp;"v"&amp;IF(ДАННЫЕ!$AW1747&gt;0,1,0)&amp;"a"&amp;IF(ДАННЫЕ!$AS1747,"1"&amp;ДАННЫЕ!$AS1747,"00")&amp;"s"&amp;IF(ДАННЫЕ!$AT1747,"1"&amp;ДАННЫЕ!$AT1747,"00")&amp;"u"&amp;IF(ДАННЫЕ!$CJ1747&gt;0,1,0)&amp;"y"&amp;B1747&amp;"d"&amp;H1747&amp;"e"&amp;F1747&amp;G1747</f>
        <v>x0w00t00f00b00g00c00i00r00m00hS00hZ00p00k00z00j00n00ELh0v0a00s00u0y0de</v>
      </c>
      <c r="L1747" s="28" t="str">
        <f ca="1">ДАННЫЕ!$I1747&amp;"VN"&amp;IF(ДАННЫЕ!AW1747&gt;0,11,10)&amp;"CD"&amp;IF(ДАННЫЕ!BF1747&gt;500,16,IF(ДАННЫЕ!BF1747&gt;350,15,IF(ДАННЫЕ!BF1747&gt;=200,14,IF(ДАННЫЕ!BF1747&gt;=100,13,IF(ДАННЫЕ!BF1747&gt;=50,12,IF(ДАННЫЕ!BF1747&gt;0,11,10))))))&amp;"AR"&amp;IF(ДАННЫЕ!BX1747&gt;0,1,0)&amp;"GD"&amp;B1747&amp;"VV"&amp;IF(E1747&gt;=5,IF(E1747&lt;18,1,0),0)</f>
        <v>VN10CD10AR0GD0VV0</v>
      </c>
      <c r="M1747" s="28" t="str">
        <f>ДАННЫЕ!$I1747&amp;"b"&amp;ДАННЫЕ!$BI1747&amp;"r"&amp;ДАННЫЕ!$BJ1747&amp;"CD"&amp;IF(ДАННЫЕ!BF1747&gt;0,IF(ДАННЫЕ!BF1747&lt;200,1,IF(ДАННЫЕ!BF1747&lt;350,2,3)),0)&amp;"h"&amp;IF(ДАННЫЕ!$BK1747+ДАННЫЕ!$BL1747+ДАННЫЕ!$BM1747&gt;0,1,0)&amp;"x"&amp;ДАННЫЕ!$BK1747&amp;"y"&amp;ДАННЫЕ!$BL1747&amp;"z"&amp;ДАННЫЕ!$BM1747&amp;"c"&amp;IF(ДАННЫЕ!$BK1747+ДАННЫЕ!$BL1747+ДАННЫЕ!$BM1747=3,1,0)&amp;"a"&amp;IF(ДАННЫЕ!$BQ1747+ДАННЫЕ!$BR1747&gt;0,1,0)&amp;"d"&amp;ДАННЫЕ!$BQ1747&amp;"v"&amp;ДАННЫЕ!$BR1747&amp;"p"&amp;ДАННЫЕ!$BS1747&amp;"n"&amp;ДАННЫЕ!$BU1747&amp;"t"&amp;ДАННЫЕ!$BV1747&amp;"o"&amp;ДАННЫЕ!$BT1747&amp;"l"&amp;IF(ДАННЫЕ!$BN1747&gt;0,1,0)&amp;ДАННЫЕ!$BN1747&amp;"g"&amp;ДАННЫЕ!$BO1747&amp;"s"&amp;ДАННЫЕ!$BP1747&amp;"DZ"&amp;IF(ДАННЫЕ!B1747-ДАННЫЕ!G1747 &lt; 60,IF(ДАННЫЕ!B1747-ДАННЫЕ!G1747 &gt;= 0,1,0),0)&amp;"u"&amp;IF(ДАННЫЕ!$CJ1747&gt;0,1,0)</f>
        <v>brCD0h0xyzc0a0dvpntol0gsDZ1u0</v>
      </c>
      <c r="N1747" s="28" t="str">
        <f ca="1">ДАННЫЕ!$F1747&amp;ДАННЫЕ!$I1747&amp;"g"&amp;B1747&amp;"cf"&amp;D1747&amp;"a"&amp;IF(ДАННЫЕ!$BX1747&gt;0,1,0)&amp;IF(ДАННЫЕ!$BF1747&gt;500,1,IF(ДАННЫЕ!$BF1747&gt;350,2,IF(ДАННЫЕ!$BF1747&gt;=200,3,IF(ДАННЫЕ!$BF1747&gt;=100,4,IF(ДАННЫЕ!$BF1747&gt;=50,5,IF(ДАННЫЕ!$BF1747&lt;50,6,0))))))&amp;"AR"&amp;IF(DATEDIF(ДАННЫЕ!$BX1747,ДАННЫЕ!$F$1,"y")&gt;1,1,0)&amp;"VG"&amp;IF(ДАННЫЕ!$BH1747="0",1,0)&amp;"o"&amp;IF(T1747+ДАННЫЕ!$AF1747+ДАННЫЕ!$AG1747+ДАННЫЕ!$AH1747+ДАННЫЕ!$AI1747+ДАННЫЕ!$AJ1747+ДАННЫЕ!$AP1747+ДАННЫЕ!$AQ1747+ДАННЫЕ!$AR1747+ДАННЫЕ!$AU1747+ДАННЫЕ!$AW1747+ДАННЫЕ!$AS1747+ДАННЫЕ!$AT1747&gt;0,1,0)&amp;"x"&amp;ДАННЫЕ!$AG1747&amp;"p"&amp;IF(ДАННЫЕ!$BY1747&gt;0,1,0)&amp;"v"&amp;IF(ДАННЫЕ!$BZ1747&gt;0,1,0)&amp;"n"&amp;ДАННЫЕ!$CA1747&amp;"t"&amp;ДАННЫЕ!$AY1747&amp;"k"&amp;ДАННЫЕ!$CB1747&amp;"q"&amp;ДАННЫЕ!$CC1747&amp;"w"&amp;ДАННЫЕ!$CD1747&amp;"e"&amp;ДАННЫЕ!$CE1747&amp;"m"&amp;ДАННЫЕ!$CF1747&amp;"c"&amp;ДАННЫЕ!$CG1747&amp;"z"&amp;ДАННЫЕ!$CH1747&amp;"d"&amp;IF(H1747=4,1,0)&amp;"s"&amp;IF(ДАННЫЕ!$J1747=1,0,1)&amp;"u"&amp;IF(ДАННЫЕ!$CJ1747&gt;0,1,0)</f>
        <v>g0cf0a06AR1VG0o0xp0v0ntkqwemczd0s1u0</v>
      </c>
      <c r="O1747" s="28" t="str">
        <f>ДАННЫЕ!$I1747&amp;"g"&amp;B1747&amp;A1747&amp;"f"&amp;P1747&amp;"c"&amp;IF(ДАННЫЕ!$U1747&gt;0,1,0)&amp;"s"&amp;IF(ДАННЫЕ!$Q1747&gt;0,IF(YEAR(ДАННЫЕ!$F$1)=YEAR(ДАННЫЕ!$Q1747),IF(MONTH(ДАННЫЕ!$F$1)=MONTH(ДАННЫЕ!$Q1747),111,11),1),0)&amp;"i"&amp;IF(ДАННЫЕ!$R1747+ДАННЫЕ!$S1747+ДАННЫЕ!$T1747=0,0,1)&amp;"h"&amp;IF(ДАННЫЕ!$P1747&gt;0,1,0)&amp;"p"&amp;IF(ДАННЫЕ!$CI1747&gt;0,IF(YEAR(ДАННЫЕ!$F$1)=YEAR(ДАННЫЕ!$CI1747),IF(MONTH(ДАННЫЕ!$F$1)=MONTH(ДАННЫЕ!$CI1747),111,11),1),0)&amp;"d"&amp;IF(ДАННЫЕ!$CJ1747&gt;0,IF(YEAR(ДАННЫЕ!$F$1)=YEAR(ДАННЫЕ!$CJ1747),IF(MONTH(ДАННЫЕ!$F$1)=MONTH(ДАННЫЕ!$CJ1747),111,11),1),0)&amp;"o"&amp;IF(ДАННЫЕ!$CK1747&gt;0,IF(MONTH(ДАННЫЕ!$F$1)=MONTH(ДАННЫЕ!$CK1747),111,11),0)&amp;"v"&amp;IF(ДАННЫЕ!$BE1747&gt;0,IF(MONTH(ДАННЫЕ!$F$1)=MONTH(ДАННЫЕ!$BE1747),111,11),0)</f>
        <v>g00f0c0s0i0h0p0d0o0v0</v>
      </c>
      <c r="P1747" s="15">
        <f t="shared" si="83"/>
        <v>0</v>
      </c>
      <c r="Q1747" s="15">
        <f>IF(ДАННЫЕ!$F$1&gt;ДАННЫЕ!$N1747,IF(YEAR(ДАННЫЕ!$F$1)=YEAR(ДАННЫЕ!M1747),1,0),0)</f>
        <v>0</v>
      </c>
      <c r="R1747" s="15">
        <f>IF(ДАННЫЕ!$F$1&gt;ДАННЫЕ!$N1747,IF(YEAR(ДАННЫЕ!$F$1)=YEAR(ДАННЫЕ!N1747),1,0),0)</f>
        <v>0</v>
      </c>
      <c r="S1747" s="15">
        <f>IF(ДАННЫЕ!$AA1747="2А",1,IF(ДАННЫЕ!$AA1747="2Б",2,IF(ДАННЫЕ!$AA1747="2В",3,IF(ДАННЫЕ!$AA1747=3,4,IF(ДАННЫЕ!$AA1747="4А",5,IF(ДАННЫЕ!$AA1747="4Б",6,IF(ДАННЫЕ!$AA1747="4В",7,IF(ДАННЫЕ!$AA1747=5,8,0))))))))</f>
        <v>0</v>
      </c>
      <c r="T1747" s="15">
        <f>IF(OR(ДАННЫЕ!$AC1747=2,ДАННЫЕ!$AD1747=2,ДАННЫЕ!$AE1747=2),2,IF(OR(ДАННЫЕ!$AC1747=1,ДАННЫЕ!$AD1747=1,ДАННЫЕ!$AE1747=1),1,0))</f>
        <v>0</v>
      </c>
    </row>
    <row r="1748" spans="1:20" x14ac:dyDescent="0.2">
      <c r="A1748" s="78">
        <f>IF(B1748&gt;0,IF(MONTH(ДАННЫЕ!$F$1)=MONTH(ДАННЫЕ!$B1748),1,0),0)</f>
        <v>0</v>
      </c>
      <c r="B1748" s="14">
        <f>IF(ДАННЫЕ!$B1748&gt;0,IF(YEAR(ДАННЫЕ!$F$1)=YEAR(ДАННЫЕ!$B1748),1,0),0)</f>
        <v>0</v>
      </c>
      <c r="C1748" s="14">
        <f>IF(ДАННЫЕ!$CM1748&gt;0,IF(YEAR(ДАННЫЕ!$F$1)=YEAR(ДАННЫЕ!$CM1748),1,0),0)</f>
        <v>0</v>
      </c>
      <c r="D1748" s="14">
        <f>IF(ДАННЫЕ!$CJ1748&gt;0,IF(ДАННЫЕ!$CL1748&gt;ДАННЫЕ!$F$1,1,IF(ДАННЫЕ!$CL1748&gt;0,0,1)),0)</f>
        <v>0</v>
      </c>
      <c r="E1748" s="43" t="str">
        <f ca="1">IF(ДАННЫЕ!$F$1&gt;0,IF(ДАННЫЕ!$G1748&gt;0,DATEDIF(ДАННЫЕ!$G1748,ДАННЫЕ!$F$1,"y"),""),IF(ДАННЫЕ!$G1748&gt;0,DATEDIF(ДАННЫЕ!$G1748,TODAY(),"y"),""))</f>
        <v/>
      </c>
      <c r="F1748" s="43" t="str">
        <f xml:space="preserve"> IF(ДАННЫЕ!$F1748="М",IF(E1748&gt;=18,IF(E1748&lt;60,1,""),""),"")&amp;IF(ДАННЫЕ!$F1748="Ж",IF(E1748&gt;=18,IF(E1748&lt;55,1,""),""),"")</f>
        <v/>
      </c>
      <c r="G1748" s="43" t="str">
        <f xml:space="preserve"> IF(ДАННЫЕ!$F1748="М",IF(E1748&gt;=60,2,""),"")&amp;IF(ДАННЫЕ!$F1748="Ж",IF(E1748&gt;=55,2,""),"")</f>
        <v/>
      </c>
      <c r="H1748" s="43" t="str">
        <f t="shared" ca="1" si="81"/>
        <v/>
      </c>
      <c r="I1748" s="43" t="str">
        <f t="shared" ca="1" si="82"/>
        <v>03</v>
      </c>
      <c r="J1748" s="28" t="str">
        <f ca="1">ДАННЫЕ!$F1748&amp;H1748&amp;I1748&amp;ДАННЫЕ!$I1748&amp;"m"&amp;IF(ДАННЫЕ!$I1748&gt;0,IF(ДАННЫЕ!$J1748&gt;0,0,1),"")&amp;"f"&amp;IF(ДАННЫЕ!$R1748&gt;0,IF(YEAR(ДАННЫЕ!$F$1)=YEAR(ДАННЫЕ!$R1748),1,0),0)&amp;"z"&amp;ДАННЫЕ!$R1748&amp;"p"&amp;ДАННЫЕ!$S1748&amp;"i"&amp;ДАННЫЕ!$T1748&amp;"h"&amp;ДАННЫЕ!$K1748&amp;"be"&amp;ДАННЫЕ!$BI1748&amp;"CD"&amp;IF(ДАННЫЕ!BF1748&gt;500,4,IF(ДАННЫЕ!BF1748&gt;350,3,IF(ДАННЫЕ!BF1748&gt;200,2,IF(ДАННЫЕ!BF1748&gt;0,1,0))))&amp;"g"&amp;B1748&amp;"d"&amp;H1748&amp;"l"&amp;ДАННЫЕ!AT1748&amp;"a"&amp;ДАННЫЕ!$V1748&amp;"v"&amp;R1748&amp;"k"&amp;ДАННЫЕ!$U1748&amp;"s"&amp;ДАННЫЕ!$Y1748&amp;"t"&amp;ДАННЫЕ!$X1748&amp;"b"&amp;IF(ДАННЫЕ!$Q1748&gt;1,1,0)&amp;"PP"&amp;ДАННЫЕ!Z1748&amp;"c"&amp;S1748&amp;"x"&amp;IF(ДАННЫЕ!$BY1748&gt;0,IF(YEAR(ДАННЫЕ!$F$1)=YEAR(ДАННЫЕ!$BY1748),1,0),0)&amp;"n"&amp;IF(ДАННЫЕ!$BZ1748&gt;0,IF(YEAR(ДАННЫЕ!$F$1)=YEAR(ДАННЫЕ!$BZ1748),1,0),0)&amp;"u"&amp;D1748&amp;"z"&amp;IF(ДАННЫЕ!$CL1748&gt;0,IF(YEAR(ДАННЫЕ!$F$1)&gt;YEAR(ДАННЫЕ!$CL1748),11,12),0)</f>
        <v>03mf0zpihbeCD0g0dlav0kstb0PPc0x0n0u0z0</v>
      </c>
      <c r="K1748" s="28" t="str">
        <f ca="1">ДАННЫЕ!$I1748&amp;"x"&amp;B1748&amp;"w"&amp;IF(T1748+ДАННЫЕ!AD1748+ДАННЫЕ!AE1748+ДАННЫЕ!AF1748+ДАННЫЕ!AG1748+ДАННЫЕ!AH1748+ДАННЫЕ!$AL1748+ДАННЫЕ!AI1748+ДАННЫЕ!AJ1748+ДАННЫЕ!AK1748+ДАННЫЕ!AP1748+ДАННЫЕ!AQ1748+ДАННЫЕ!AR1748+ДАННЫЕ!$AM1748+ДАННЫЕ!$AN1748+ДАННЫЕ!AS1748+ДАННЫЕ!AT1748&gt;0,1,0)&amp;IF(OR(T1748=2,ДАННЫЕ!AD1748=2,ДАННЫЕ!AE1748=2,ДАННЫЕ!AF1748=2,ДАННЫЕ!AG1748=2,ДАННЫЕ!AH1748=2,ДАННЫЕ!$AL1748=2,ДАННЫЕ!AI1748=2,ДАННЫЕ!AJ1748=2,ДАННЫЕ!AK1748=2,ДАННЫЕ!AP1748=2,ДАННЫЕ!AQ1748=2,ДАННЫЕ!AR1748=2,ДАННЫЕ!$AM1748=2,ДАННЫЕ!$AN1748=2,ДАННЫЕ!AS1748=2,ДАННЫЕ!AT1748=2),2,0)&amp;"t"&amp;IF(T1748&gt;0,"1"&amp;T1748,"00")&amp;"f"&amp;IF(ДАННЫЕ!$AC1748,"1"&amp;ДАННЫЕ!$AC1748,"00")&amp;"b"&amp;IF(ДАННЫЕ!$AD1748,"1"&amp;ДАННЫЕ!$AD1748,"00")&amp;"g"&amp;IF(ДАННЫЕ!$AF1748,"1"&amp;ДАННЫЕ!$AF1748,"00")&amp;"c"&amp;IF(ДАННЫЕ!$AG1748,"1"&amp;ДАННЫЕ!$AG1748,"00")&amp;"i"&amp;IF(ДАННЫЕ!$AH1748,"1"&amp;ДАННЫЕ!$AH1748,"00")&amp;"r"&amp;IF(ДАННЫЕ!$AL1748,"1"&amp;ДАННЫЕ!$AL1748,"00")&amp;"m"&amp;IF(ДАННЫЕ!$AI1748,"1"&amp;ДАННЫЕ!$AI1748,"00")&amp;"hS"&amp;IF(ДАННЫЕ!$AJ1748,"1"&amp;ДАННЫЕ!$AJ1748,"00")&amp;"hZ"&amp;IF(ДАННЫЕ!$AK1748,"1"&amp;ДАННЫЕ!$AK1748,"00")&amp;"p"&amp;IF(ДАННЫЕ!$AP1748,"1"&amp;ДАННЫЕ!$AP1748,"00")&amp;"k"&amp;IF(ДАННЫЕ!$AQ1748,"1"&amp;ДАННЫЕ!$AQ1748,"00")&amp;"z"&amp;IF(ДАННЫЕ!$AR1748,"1"&amp;ДАННЫЕ!$AR1748,"00")&amp;"j"&amp;IF(ДАННЫЕ!$AM1748,"1"&amp;ДАННЫЕ!$AM1748,"00")&amp;"n"&amp;IF(ДАННЫЕ!$AN1748,"1"&amp;ДАННЫЕ!$AN1748,"00")&amp;"E"&amp;ДАННЫЕ!BI1748&amp;"L"&amp;ДАННЫЕ!AO1748&amp;"h"&amp;IF(ДАННЫЕ!$AU1748&gt;0,1,0)&amp;"v"&amp;IF(ДАННЫЕ!$AW1748&gt;0,1,0)&amp;"a"&amp;IF(ДАННЫЕ!$AS1748,"1"&amp;ДАННЫЕ!$AS1748,"00")&amp;"s"&amp;IF(ДАННЫЕ!$AT1748,"1"&amp;ДАННЫЕ!$AT1748,"00")&amp;"u"&amp;IF(ДАННЫЕ!$CJ1748&gt;0,1,0)&amp;"y"&amp;B1748&amp;"d"&amp;H1748&amp;"e"&amp;F1748&amp;G1748</f>
        <v>x0w00t00f00b00g00c00i00r00m00hS00hZ00p00k00z00j00n00ELh0v0a00s00u0y0de</v>
      </c>
      <c r="L1748" s="28" t="str">
        <f ca="1">ДАННЫЕ!$I1748&amp;"VN"&amp;IF(ДАННЫЕ!AW1748&gt;0,11,10)&amp;"CD"&amp;IF(ДАННЫЕ!BF1748&gt;500,16,IF(ДАННЫЕ!BF1748&gt;350,15,IF(ДАННЫЕ!BF1748&gt;=200,14,IF(ДАННЫЕ!BF1748&gt;=100,13,IF(ДАННЫЕ!BF1748&gt;=50,12,IF(ДАННЫЕ!BF1748&gt;0,11,10))))))&amp;"AR"&amp;IF(ДАННЫЕ!BX1748&gt;0,1,0)&amp;"GD"&amp;B1748&amp;"VV"&amp;IF(E1748&gt;=5,IF(E1748&lt;18,1,0),0)</f>
        <v>VN10CD10AR0GD0VV0</v>
      </c>
      <c r="M1748" s="28" t="str">
        <f>ДАННЫЕ!$I1748&amp;"b"&amp;ДАННЫЕ!$BI1748&amp;"r"&amp;ДАННЫЕ!$BJ1748&amp;"CD"&amp;IF(ДАННЫЕ!BF1748&gt;0,IF(ДАННЫЕ!BF1748&lt;200,1,IF(ДАННЫЕ!BF1748&lt;350,2,3)),0)&amp;"h"&amp;IF(ДАННЫЕ!$BK1748+ДАННЫЕ!$BL1748+ДАННЫЕ!$BM1748&gt;0,1,0)&amp;"x"&amp;ДАННЫЕ!$BK1748&amp;"y"&amp;ДАННЫЕ!$BL1748&amp;"z"&amp;ДАННЫЕ!$BM1748&amp;"c"&amp;IF(ДАННЫЕ!$BK1748+ДАННЫЕ!$BL1748+ДАННЫЕ!$BM1748=3,1,0)&amp;"a"&amp;IF(ДАННЫЕ!$BQ1748+ДАННЫЕ!$BR1748&gt;0,1,0)&amp;"d"&amp;ДАННЫЕ!$BQ1748&amp;"v"&amp;ДАННЫЕ!$BR1748&amp;"p"&amp;ДАННЫЕ!$BS1748&amp;"n"&amp;ДАННЫЕ!$BU1748&amp;"t"&amp;ДАННЫЕ!$BV1748&amp;"o"&amp;ДАННЫЕ!$BT1748&amp;"l"&amp;IF(ДАННЫЕ!$BN1748&gt;0,1,0)&amp;ДАННЫЕ!$BN1748&amp;"g"&amp;ДАННЫЕ!$BO1748&amp;"s"&amp;ДАННЫЕ!$BP1748&amp;"DZ"&amp;IF(ДАННЫЕ!B1748-ДАННЫЕ!G1748 &lt; 60,IF(ДАННЫЕ!B1748-ДАННЫЕ!G1748 &gt;= 0,1,0),0)&amp;"u"&amp;IF(ДАННЫЕ!$CJ1748&gt;0,1,0)</f>
        <v>brCD0h0xyzc0a0dvpntol0gsDZ1u0</v>
      </c>
      <c r="N1748" s="28" t="str">
        <f ca="1">ДАННЫЕ!$F1748&amp;ДАННЫЕ!$I1748&amp;"g"&amp;B1748&amp;"cf"&amp;D1748&amp;"a"&amp;IF(ДАННЫЕ!$BX1748&gt;0,1,0)&amp;IF(ДАННЫЕ!$BF1748&gt;500,1,IF(ДАННЫЕ!$BF1748&gt;350,2,IF(ДАННЫЕ!$BF1748&gt;=200,3,IF(ДАННЫЕ!$BF1748&gt;=100,4,IF(ДАННЫЕ!$BF1748&gt;=50,5,IF(ДАННЫЕ!$BF1748&lt;50,6,0))))))&amp;"AR"&amp;IF(DATEDIF(ДАННЫЕ!$BX1748,ДАННЫЕ!$F$1,"y")&gt;1,1,0)&amp;"VG"&amp;IF(ДАННЫЕ!$BH1748="0",1,0)&amp;"o"&amp;IF(T1748+ДАННЫЕ!$AF1748+ДАННЫЕ!$AG1748+ДАННЫЕ!$AH1748+ДАННЫЕ!$AI1748+ДАННЫЕ!$AJ1748+ДАННЫЕ!$AP1748+ДАННЫЕ!$AQ1748+ДАННЫЕ!$AR1748+ДАННЫЕ!$AU1748+ДАННЫЕ!$AW1748+ДАННЫЕ!$AS1748+ДАННЫЕ!$AT1748&gt;0,1,0)&amp;"x"&amp;ДАННЫЕ!$AG1748&amp;"p"&amp;IF(ДАННЫЕ!$BY1748&gt;0,1,0)&amp;"v"&amp;IF(ДАННЫЕ!$BZ1748&gt;0,1,0)&amp;"n"&amp;ДАННЫЕ!$CA1748&amp;"t"&amp;ДАННЫЕ!$AY1748&amp;"k"&amp;ДАННЫЕ!$CB1748&amp;"q"&amp;ДАННЫЕ!$CC1748&amp;"w"&amp;ДАННЫЕ!$CD1748&amp;"e"&amp;ДАННЫЕ!$CE1748&amp;"m"&amp;ДАННЫЕ!$CF1748&amp;"c"&amp;ДАННЫЕ!$CG1748&amp;"z"&amp;ДАННЫЕ!$CH1748&amp;"d"&amp;IF(H1748=4,1,0)&amp;"s"&amp;IF(ДАННЫЕ!$J1748=1,0,1)&amp;"u"&amp;IF(ДАННЫЕ!$CJ1748&gt;0,1,0)</f>
        <v>g0cf0a06AR1VG0o0xp0v0ntkqwemczd0s1u0</v>
      </c>
      <c r="O1748" s="28" t="str">
        <f>ДАННЫЕ!$I1748&amp;"g"&amp;B1748&amp;A1748&amp;"f"&amp;P1748&amp;"c"&amp;IF(ДАННЫЕ!$U1748&gt;0,1,0)&amp;"s"&amp;IF(ДАННЫЕ!$Q1748&gt;0,IF(YEAR(ДАННЫЕ!$F$1)=YEAR(ДАННЫЕ!$Q1748),IF(MONTH(ДАННЫЕ!$F$1)=MONTH(ДАННЫЕ!$Q1748),111,11),1),0)&amp;"i"&amp;IF(ДАННЫЕ!$R1748+ДАННЫЕ!$S1748+ДАННЫЕ!$T1748=0,0,1)&amp;"h"&amp;IF(ДАННЫЕ!$P1748&gt;0,1,0)&amp;"p"&amp;IF(ДАННЫЕ!$CI1748&gt;0,IF(YEAR(ДАННЫЕ!$F$1)=YEAR(ДАННЫЕ!$CI1748),IF(MONTH(ДАННЫЕ!$F$1)=MONTH(ДАННЫЕ!$CI1748),111,11),1),0)&amp;"d"&amp;IF(ДАННЫЕ!$CJ1748&gt;0,IF(YEAR(ДАННЫЕ!$F$1)=YEAR(ДАННЫЕ!$CJ1748),IF(MONTH(ДАННЫЕ!$F$1)=MONTH(ДАННЫЕ!$CJ1748),111,11),1),0)&amp;"o"&amp;IF(ДАННЫЕ!$CK1748&gt;0,IF(MONTH(ДАННЫЕ!$F$1)=MONTH(ДАННЫЕ!$CK1748),111,11),0)&amp;"v"&amp;IF(ДАННЫЕ!$BE1748&gt;0,IF(MONTH(ДАННЫЕ!$F$1)=MONTH(ДАННЫЕ!$BE1748),111,11),0)</f>
        <v>g00f0c0s0i0h0p0d0o0v0</v>
      </c>
      <c r="P1748" s="15">
        <f t="shared" si="83"/>
        <v>0</v>
      </c>
      <c r="Q1748" s="15">
        <f>IF(ДАННЫЕ!$F$1&gt;ДАННЫЕ!$N1748,IF(YEAR(ДАННЫЕ!$F$1)=YEAR(ДАННЫЕ!M1748),1,0),0)</f>
        <v>0</v>
      </c>
      <c r="R1748" s="15">
        <f>IF(ДАННЫЕ!$F$1&gt;ДАННЫЕ!$N1748,IF(YEAR(ДАННЫЕ!$F$1)=YEAR(ДАННЫЕ!N1748),1,0),0)</f>
        <v>0</v>
      </c>
      <c r="S1748" s="15">
        <f>IF(ДАННЫЕ!$AA1748="2А",1,IF(ДАННЫЕ!$AA1748="2Б",2,IF(ДАННЫЕ!$AA1748="2В",3,IF(ДАННЫЕ!$AA1748=3,4,IF(ДАННЫЕ!$AA1748="4А",5,IF(ДАННЫЕ!$AA1748="4Б",6,IF(ДАННЫЕ!$AA1748="4В",7,IF(ДАННЫЕ!$AA1748=5,8,0))))))))</f>
        <v>0</v>
      </c>
      <c r="T1748" s="15">
        <f>IF(OR(ДАННЫЕ!$AC1748=2,ДАННЫЕ!$AD1748=2,ДАННЫЕ!$AE1748=2),2,IF(OR(ДАННЫЕ!$AC1748=1,ДАННЫЕ!$AD1748=1,ДАННЫЕ!$AE1748=1),1,0))</f>
        <v>0</v>
      </c>
    </row>
    <row r="1749" spans="1:20" x14ac:dyDescent="0.2">
      <c r="A1749" s="78">
        <f>IF(B1749&gt;0,IF(MONTH(ДАННЫЕ!$F$1)=MONTH(ДАННЫЕ!$B1749),1,0),0)</f>
        <v>0</v>
      </c>
      <c r="B1749" s="14">
        <f>IF(ДАННЫЕ!$B1749&gt;0,IF(YEAR(ДАННЫЕ!$F$1)=YEAR(ДАННЫЕ!$B1749),1,0),0)</f>
        <v>0</v>
      </c>
      <c r="C1749" s="14">
        <f>IF(ДАННЫЕ!$CM1749&gt;0,IF(YEAR(ДАННЫЕ!$F$1)=YEAR(ДАННЫЕ!$CM1749),1,0),0)</f>
        <v>0</v>
      </c>
      <c r="D1749" s="14">
        <f>IF(ДАННЫЕ!$CJ1749&gt;0,IF(ДАННЫЕ!$CL1749&gt;ДАННЫЕ!$F$1,1,IF(ДАННЫЕ!$CL1749&gt;0,0,1)),0)</f>
        <v>0</v>
      </c>
      <c r="E1749" s="43" t="str">
        <f ca="1">IF(ДАННЫЕ!$F$1&gt;0,IF(ДАННЫЕ!$G1749&gt;0,DATEDIF(ДАННЫЕ!$G1749,ДАННЫЕ!$F$1,"y"),""),IF(ДАННЫЕ!$G1749&gt;0,DATEDIF(ДАННЫЕ!$G1749,TODAY(),"y"),""))</f>
        <v/>
      </c>
      <c r="F1749" s="43" t="str">
        <f xml:space="preserve"> IF(ДАННЫЕ!$F1749="М",IF(E1749&gt;=18,IF(E1749&lt;60,1,""),""),"")&amp;IF(ДАННЫЕ!$F1749="Ж",IF(E1749&gt;=18,IF(E1749&lt;55,1,""),""),"")</f>
        <v/>
      </c>
      <c r="G1749" s="43" t="str">
        <f xml:space="preserve"> IF(ДАННЫЕ!$F1749="М",IF(E1749&gt;=60,2,""),"")&amp;IF(ДАННЫЕ!$F1749="Ж",IF(E1749&gt;=55,2,""),"")</f>
        <v/>
      </c>
      <c r="H1749" s="43" t="str">
        <f t="shared" ca="1" si="81"/>
        <v/>
      </c>
      <c r="I1749" s="43" t="str">
        <f t="shared" ca="1" si="82"/>
        <v>03</v>
      </c>
      <c r="J1749" s="28" t="str">
        <f ca="1">ДАННЫЕ!$F1749&amp;H1749&amp;I1749&amp;ДАННЫЕ!$I1749&amp;"m"&amp;IF(ДАННЫЕ!$I1749&gt;0,IF(ДАННЫЕ!$J1749&gt;0,0,1),"")&amp;"f"&amp;IF(ДАННЫЕ!$R1749&gt;0,IF(YEAR(ДАННЫЕ!$F$1)=YEAR(ДАННЫЕ!$R1749),1,0),0)&amp;"z"&amp;ДАННЫЕ!$R1749&amp;"p"&amp;ДАННЫЕ!$S1749&amp;"i"&amp;ДАННЫЕ!$T1749&amp;"h"&amp;ДАННЫЕ!$K1749&amp;"be"&amp;ДАННЫЕ!$BI1749&amp;"CD"&amp;IF(ДАННЫЕ!BF1749&gt;500,4,IF(ДАННЫЕ!BF1749&gt;350,3,IF(ДАННЫЕ!BF1749&gt;200,2,IF(ДАННЫЕ!BF1749&gt;0,1,0))))&amp;"g"&amp;B1749&amp;"d"&amp;H1749&amp;"l"&amp;ДАННЫЕ!AT1749&amp;"a"&amp;ДАННЫЕ!$V1749&amp;"v"&amp;R1749&amp;"k"&amp;ДАННЫЕ!$U1749&amp;"s"&amp;ДАННЫЕ!$Y1749&amp;"t"&amp;ДАННЫЕ!$X1749&amp;"b"&amp;IF(ДАННЫЕ!$Q1749&gt;1,1,0)&amp;"PP"&amp;ДАННЫЕ!Z1749&amp;"c"&amp;S1749&amp;"x"&amp;IF(ДАННЫЕ!$BY1749&gt;0,IF(YEAR(ДАННЫЕ!$F$1)=YEAR(ДАННЫЕ!$BY1749),1,0),0)&amp;"n"&amp;IF(ДАННЫЕ!$BZ1749&gt;0,IF(YEAR(ДАННЫЕ!$F$1)=YEAR(ДАННЫЕ!$BZ1749),1,0),0)&amp;"u"&amp;D1749&amp;"z"&amp;IF(ДАННЫЕ!$CL1749&gt;0,IF(YEAR(ДАННЫЕ!$F$1)&gt;YEAR(ДАННЫЕ!$CL1749),11,12),0)</f>
        <v>03mf0zpihbeCD0g0dlav0kstb0PPc0x0n0u0z0</v>
      </c>
      <c r="K1749" s="28" t="str">
        <f ca="1">ДАННЫЕ!$I1749&amp;"x"&amp;B1749&amp;"w"&amp;IF(T1749+ДАННЫЕ!AD1749+ДАННЫЕ!AE1749+ДАННЫЕ!AF1749+ДАННЫЕ!AG1749+ДАННЫЕ!AH1749+ДАННЫЕ!$AL1749+ДАННЫЕ!AI1749+ДАННЫЕ!AJ1749+ДАННЫЕ!AK1749+ДАННЫЕ!AP1749+ДАННЫЕ!AQ1749+ДАННЫЕ!AR1749+ДАННЫЕ!$AM1749+ДАННЫЕ!$AN1749+ДАННЫЕ!AS1749+ДАННЫЕ!AT1749&gt;0,1,0)&amp;IF(OR(T1749=2,ДАННЫЕ!AD1749=2,ДАННЫЕ!AE1749=2,ДАННЫЕ!AF1749=2,ДАННЫЕ!AG1749=2,ДАННЫЕ!AH1749=2,ДАННЫЕ!$AL1749=2,ДАННЫЕ!AI1749=2,ДАННЫЕ!AJ1749=2,ДАННЫЕ!AK1749=2,ДАННЫЕ!AP1749=2,ДАННЫЕ!AQ1749=2,ДАННЫЕ!AR1749=2,ДАННЫЕ!$AM1749=2,ДАННЫЕ!$AN1749=2,ДАННЫЕ!AS1749=2,ДАННЫЕ!AT1749=2),2,0)&amp;"t"&amp;IF(T1749&gt;0,"1"&amp;T1749,"00")&amp;"f"&amp;IF(ДАННЫЕ!$AC1749,"1"&amp;ДАННЫЕ!$AC1749,"00")&amp;"b"&amp;IF(ДАННЫЕ!$AD1749,"1"&amp;ДАННЫЕ!$AD1749,"00")&amp;"g"&amp;IF(ДАННЫЕ!$AF1749,"1"&amp;ДАННЫЕ!$AF1749,"00")&amp;"c"&amp;IF(ДАННЫЕ!$AG1749,"1"&amp;ДАННЫЕ!$AG1749,"00")&amp;"i"&amp;IF(ДАННЫЕ!$AH1749,"1"&amp;ДАННЫЕ!$AH1749,"00")&amp;"r"&amp;IF(ДАННЫЕ!$AL1749,"1"&amp;ДАННЫЕ!$AL1749,"00")&amp;"m"&amp;IF(ДАННЫЕ!$AI1749,"1"&amp;ДАННЫЕ!$AI1749,"00")&amp;"hS"&amp;IF(ДАННЫЕ!$AJ1749,"1"&amp;ДАННЫЕ!$AJ1749,"00")&amp;"hZ"&amp;IF(ДАННЫЕ!$AK1749,"1"&amp;ДАННЫЕ!$AK1749,"00")&amp;"p"&amp;IF(ДАННЫЕ!$AP1749,"1"&amp;ДАННЫЕ!$AP1749,"00")&amp;"k"&amp;IF(ДАННЫЕ!$AQ1749,"1"&amp;ДАННЫЕ!$AQ1749,"00")&amp;"z"&amp;IF(ДАННЫЕ!$AR1749,"1"&amp;ДАННЫЕ!$AR1749,"00")&amp;"j"&amp;IF(ДАННЫЕ!$AM1749,"1"&amp;ДАННЫЕ!$AM1749,"00")&amp;"n"&amp;IF(ДАННЫЕ!$AN1749,"1"&amp;ДАННЫЕ!$AN1749,"00")&amp;"E"&amp;ДАННЫЕ!BI1749&amp;"L"&amp;ДАННЫЕ!AO1749&amp;"h"&amp;IF(ДАННЫЕ!$AU1749&gt;0,1,0)&amp;"v"&amp;IF(ДАННЫЕ!$AW1749&gt;0,1,0)&amp;"a"&amp;IF(ДАННЫЕ!$AS1749,"1"&amp;ДАННЫЕ!$AS1749,"00")&amp;"s"&amp;IF(ДАННЫЕ!$AT1749,"1"&amp;ДАННЫЕ!$AT1749,"00")&amp;"u"&amp;IF(ДАННЫЕ!$CJ1749&gt;0,1,0)&amp;"y"&amp;B1749&amp;"d"&amp;H1749&amp;"e"&amp;F1749&amp;G1749</f>
        <v>x0w00t00f00b00g00c00i00r00m00hS00hZ00p00k00z00j00n00ELh0v0a00s00u0y0de</v>
      </c>
      <c r="L1749" s="28" t="str">
        <f ca="1">ДАННЫЕ!$I1749&amp;"VN"&amp;IF(ДАННЫЕ!AW1749&gt;0,11,10)&amp;"CD"&amp;IF(ДАННЫЕ!BF1749&gt;500,16,IF(ДАННЫЕ!BF1749&gt;350,15,IF(ДАННЫЕ!BF1749&gt;=200,14,IF(ДАННЫЕ!BF1749&gt;=100,13,IF(ДАННЫЕ!BF1749&gt;=50,12,IF(ДАННЫЕ!BF1749&gt;0,11,10))))))&amp;"AR"&amp;IF(ДАННЫЕ!BX1749&gt;0,1,0)&amp;"GD"&amp;B1749&amp;"VV"&amp;IF(E1749&gt;=5,IF(E1749&lt;18,1,0),0)</f>
        <v>VN10CD10AR0GD0VV0</v>
      </c>
      <c r="M1749" s="28" t="str">
        <f>ДАННЫЕ!$I1749&amp;"b"&amp;ДАННЫЕ!$BI1749&amp;"r"&amp;ДАННЫЕ!$BJ1749&amp;"CD"&amp;IF(ДАННЫЕ!BF1749&gt;0,IF(ДАННЫЕ!BF1749&lt;200,1,IF(ДАННЫЕ!BF1749&lt;350,2,3)),0)&amp;"h"&amp;IF(ДАННЫЕ!$BK1749+ДАННЫЕ!$BL1749+ДАННЫЕ!$BM1749&gt;0,1,0)&amp;"x"&amp;ДАННЫЕ!$BK1749&amp;"y"&amp;ДАННЫЕ!$BL1749&amp;"z"&amp;ДАННЫЕ!$BM1749&amp;"c"&amp;IF(ДАННЫЕ!$BK1749+ДАННЫЕ!$BL1749+ДАННЫЕ!$BM1749=3,1,0)&amp;"a"&amp;IF(ДАННЫЕ!$BQ1749+ДАННЫЕ!$BR1749&gt;0,1,0)&amp;"d"&amp;ДАННЫЕ!$BQ1749&amp;"v"&amp;ДАННЫЕ!$BR1749&amp;"p"&amp;ДАННЫЕ!$BS1749&amp;"n"&amp;ДАННЫЕ!$BU1749&amp;"t"&amp;ДАННЫЕ!$BV1749&amp;"o"&amp;ДАННЫЕ!$BT1749&amp;"l"&amp;IF(ДАННЫЕ!$BN1749&gt;0,1,0)&amp;ДАННЫЕ!$BN1749&amp;"g"&amp;ДАННЫЕ!$BO1749&amp;"s"&amp;ДАННЫЕ!$BP1749&amp;"DZ"&amp;IF(ДАННЫЕ!B1749-ДАННЫЕ!G1749 &lt; 60,IF(ДАННЫЕ!B1749-ДАННЫЕ!G1749 &gt;= 0,1,0),0)&amp;"u"&amp;IF(ДАННЫЕ!$CJ1749&gt;0,1,0)</f>
        <v>brCD0h0xyzc0a0dvpntol0gsDZ1u0</v>
      </c>
      <c r="N1749" s="28" t="str">
        <f ca="1">ДАННЫЕ!$F1749&amp;ДАННЫЕ!$I1749&amp;"g"&amp;B1749&amp;"cf"&amp;D1749&amp;"a"&amp;IF(ДАННЫЕ!$BX1749&gt;0,1,0)&amp;IF(ДАННЫЕ!$BF1749&gt;500,1,IF(ДАННЫЕ!$BF1749&gt;350,2,IF(ДАННЫЕ!$BF1749&gt;=200,3,IF(ДАННЫЕ!$BF1749&gt;=100,4,IF(ДАННЫЕ!$BF1749&gt;=50,5,IF(ДАННЫЕ!$BF1749&lt;50,6,0))))))&amp;"AR"&amp;IF(DATEDIF(ДАННЫЕ!$BX1749,ДАННЫЕ!$F$1,"y")&gt;1,1,0)&amp;"VG"&amp;IF(ДАННЫЕ!$BH1749="0",1,0)&amp;"o"&amp;IF(T1749+ДАННЫЕ!$AF1749+ДАННЫЕ!$AG1749+ДАННЫЕ!$AH1749+ДАННЫЕ!$AI1749+ДАННЫЕ!$AJ1749+ДАННЫЕ!$AP1749+ДАННЫЕ!$AQ1749+ДАННЫЕ!$AR1749+ДАННЫЕ!$AU1749+ДАННЫЕ!$AW1749+ДАННЫЕ!$AS1749+ДАННЫЕ!$AT1749&gt;0,1,0)&amp;"x"&amp;ДАННЫЕ!$AG1749&amp;"p"&amp;IF(ДАННЫЕ!$BY1749&gt;0,1,0)&amp;"v"&amp;IF(ДАННЫЕ!$BZ1749&gt;0,1,0)&amp;"n"&amp;ДАННЫЕ!$CA1749&amp;"t"&amp;ДАННЫЕ!$AY1749&amp;"k"&amp;ДАННЫЕ!$CB1749&amp;"q"&amp;ДАННЫЕ!$CC1749&amp;"w"&amp;ДАННЫЕ!$CD1749&amp;"e"&amp;ДАННЫЕ!$CE1749&amp;"m"&amp;ДАННЫЕ!$CF1749&amp;"c"&amp;ДАННЫЕ!$CG1749&amp;"z"&amp;ДАННЫЕ!$CH1749&amp;"d"&amp;IF(H1749=4,1,0)&amp;"s"&amp;IF(ДАННЫЕ!$J1749=1,0,1)&amp;"u"&amp;IF(ДАННЫЕ!$CJ1749&gt;0,1,0)</f>
        <v>g0cf0a06AR1VG0o0xp0v0ntkqwemczd0s1u0</v>
      </c>
      <c r="O1749" s="28" t="str">
        <f>ДАННЫЕ!$I1749&amp;"g"&amp;B1749&amp;A1749&amp;"f"&amp;P1749&amp;"c"&amp;IF(ДАННЫЕ!$U1749&gt;0,1,0)&amp;"s"&amp;IF(ДАННЫЕ!$Q1749&gt;0,IF(YEAR(ДАННЫЕ!$F$1)=YEAR(ДАННЫЕ!$Q1749),IF(MONTH(ДАННЫЕ!$F$1)=MONTH(ДАННЫЕ!$Q1749),111,11),1),0)&amp;"i"&amp;IF(ДАННЫЕ!$R1749+ДАННЫЕ!$S1749+ДАННЫЕ!$T1749=0,0,1)&amp;"h"&amp;IF(ДАННЫЕ!$P1749&gt;0,1,0)&amp;"p"&amp;IF(ДАННЫЕ!$CI1749&gt;0,IF(YEAR(ДАННЫЕ!$F$1)=YEAR(ДАННЫЕ!$CI1749),IF(MONTH(ДАННЫЕ!$F$1)=MONTH(ДАННЫЕ!$CI1749),111,11),1),0)&amp;"d"&amp;IF(ДАННЫЕ!$CJ1749&gt;0,IF(YEAR(ДАННЫЕ!$F$1)=YEAR(ДАННЫЕ!$CJ1749),IF(MONTH(ДАННЫЕ!$F$1)=MONTH(ДАННЫЕ!$CJ1749),111,11),1),0)&amp;"o"&amp;IF(ДАННЫЕ!$CK1749&gt;0,IF(MONTH(ДАННЫЕ!$F$1)=MONTH(ДАННЫЕ!$CK1749),111,11),0)&amp;"v"&amp;IF(ДАННЫЕ!$BE1749&gt;0,IF(MONTH(ДАННЫЕ!$F$1)=MONTH(ДАННЫЕ!$BE1749),111,11),0)</f>
        <v>g00f0c0s0i0h0p0d0o0v0</v>
      </c>
      <c r="P1749" s="15">
        <f t="shared" si="83"/>
        <v>0</v>
      </c>
      <c r="Q1749" s="15">
        <f>IF(ДАННЫЕ!$F$1&gt;ДАННЫЕ!$N1749,IF(YEAR(ДАННЫЕ!$F$1)=YEAR(ДАННЫЕ!M1749),1,0),0)</f>
        <v>0</v>
      </c>
      <c r="R1749" s="15">
        <f>IF(ДАННЫЕ!$F$1&gt;ДАННЫЕ!$N1749,IF(YEAR(ДАННЫЕ!$F$1)=YEAR(ДАННЫЕ!N1749),1,0),0)</f>
        <v>0</v>
      </c>
      <c r="S1749" s="15">
        <f>IF(ДАННЫЕ!$AA1749="2А",1,IF(ДАННЫЕ!$AA1749="2Б",2,IF(ДАННЫЕ!$AA1749="2В",3,IF(ДАННЫЕ!$AA1749=3,4,IF(ДАННЫЕ!$AA1749="4А",5,IF(ДАННЫЕ!$AA1749="4Б",6,IF(ДАННЫЕ!$AA1749="4В",7,IF(ДАННЫЕ!$AA1749=5,8,0))))))))</f>
        <v>0</v>
      </c>
      <c r="T1749" s="15">
        <f>IF(OR(ДАННЫЕ!$AC1749=2,ДАННЫЕ!$AD1749=2,ДАННЫЕ!$AE1749=2),2,IF(OR(ДАННЫЕ!$AC1749=1,ДАННЫЕ!$AD1749=1,ДАННЫЕ!$AE1749=1),1,0))</f>
        <v>0</v>
      </c>
    </row>
    <row r="1750" spans="1:20" x14ac:dyDescent="0.2">
      <c r="A1750" s="78">
        <f>IF(B1750&gt;0,IF(MONTH(ДАННЫЕ!$F$1)=MONTH(ДАННЫЕ!$B1750),1,0),0)</f>
        <v>0</v>
      </c>
      <c r="B1750" s="14">
        <f>IF(ДАННЫЕ!$B1750&gt;0,IF(YEAR(ДАННЫЕ!$F$1)=YEAR(ДАННЫЕ!$B1750),1,0),0)</f>
        <v>0</v>
      </c>
      <c r="C1750" s="14">
        <f>IF(ДАННЫЕ!$CM1750&gt;0,IF(YEAR(ДАННЫЕ!$F$1)=YEAR(ДАННЫЕ!$CM1750),1,0),0)</f>
        <v>0</v>
      </c>
      <c r="D1750" s="14">
        <f>IF(ДАННЫЕ!$CJ1750&gt;0,IF(ДАННЫЕ!$CL1750&gt;ДАННЫЕ!$F$1,1,IF(ДАННЫЕ!$CL1750&gt;0,0,1)),0)</f>
        <v>0</v>
      </c>
      <c r="E1750" s="43" t="str">
        <f ca="1">IF(ДАННЫЕ!$F$1&gt;0,IF(ДАННЫЕ!$G1750&gt;0,DATEDIF(ДАННЫЕ!$G1750,ДАННЫЕ!$F$1,"y"),""),IF(ДАННЫЕ!$G1750&gt;0,DATEDIF(ДАННЫЕ!$G1750,TODAY(),"y"),""))</f>
        <v/>
      </c>
      <c r="F1750" s="43" t="str">
        <f xml:space="preserve"> IF(ДАННЫЕ!$F1750="М",IF(E1750&gt;=18,IF(E1750&lt;60,1,""),""),"")&amp;IF(ДАННЫЕ!$F1750="Ж",IF(E1750&gt;=18,IF(E1750&lt;55,1,""),""),"")</f>
        <v/>
      </c>
      <c r="G1750" s="43" t="str">
        <f xml:space="preserve"> IF(ДАННЫЕ!$F1750="М",IF(E1750&gt;=60,2,""),"")&amp;IF(ДАННЫЕ!$F1750="Ж",IF(E1750&gt;=55,2,""),"")</f>
        <v/>
      </c>
      <c r="H1750" s="43" t="str">
        <f t="shared" ca="1" si="81"/>
        <v/>
      </c>
      <c r="I1750" s="43" t="str">
        <f t="shared" ca="1" si="82"/>
        <v>03</v>
      </c>
      <c r="J1750" s="28" t="str">
        <f ca="1">ДАННЫЕ!$F1750&amp;H1750&amp;I1750&amp;ДАННЫЕ!$I1750&amp;"m"&amp;IF(ДАННЫЕ!$I1750&gt;0,IF(ДАННЫЕ!$J1750&gt;0,0,1),"")&amp;"f"&amp;IF(ДАННЫЕ!$R1750&gt;0,IF(YEAR(ДАННЫЕ!$F$1)=YEAR(ДАННЫЕ!$R1750),1,0),0)&amp;"z"&amp;ДАННЫЕ!$R1750&amp;"p"&amp;ДАННЫЕ!$S1750&amp;"i"&amp;ДАННЫЕ!$T1750&amp;"h"&amp;ДАННЫЕ!$K1750&amp;"be"&amp;ДАННЫЕ!$BI1750&amp;"CD"&amp;IF(ДАННЫЕ!BF1750&gt;500,4,IF(ДАННЫЕ!BF1750&gt;350,3,IF(ДАННЫЕ!BF1750&gt;200,2,IF(ДАННЫЕ!BF1750&gt;0,1,0))))&amp;"g"&amp;B1750&amp;"d"&amp;H1750&amp;"l"&amp;ДАННЫЕ!AT1750&amp;"a"&amp;ДАННЫЕ!$V1750&amp;"v"&amp;R1750&amp;"k"&amp;ДАННЫЕ!$U1750&amp;"s"&amp;ДАННЫЕ!$Y1750&amp;"t"&amp;ДАННЫЕ!$X1750&amp;"b"&amp;IF(ДАННЫЕ!$Q1750&gt;1,1,0)&amp;"PP"&amp;ДАННЫЕ!Z1750&amp;"c"&amp;S1750&amp;"x"&amp;IF(ДАННЫЕ!$BY1750&gt;0,IF(YEAR(ДАННЫЕ!$F$1)=YEAR(ДАННЫЕ!$BY1750),1,0),0)&amp;"n"&amp;IF(ДАННЫЕ!$BZ1750&gt;0,IF(YEAR(ДАННЫЕ!$F$1)=YEAR(ДАННЫЕ!$BZ1750),1,0),0)&amp;"u"&amp;D1750&amp;"z"&amp;IF(ДАННЫЕ!$CL1750&gt;0,IF(YEAR(ДАННЫЕ!$F$1)&gt;YEAR(ДАННЫЕ!$CL1750),11,12),0)</f>
        <v>03mf0zpihbeCD0g0dlav0kstb0PPc0x0n0u0z0</v>
      </c>
      <c r="K1750" s="28" t="str">
        <f ca="1">ДАННЫЕ!$I1750&amp;"x"&amp;B1750&amp;"w"&amp;IF(T1750+ДАННЫЕ!AD1750+ДАННЫЕ!AE1750+ДАННЫЕ!AF1750+ДАННЫЕ!AG1750+ДАННЫЕ!AH1750+ДАННЫЕ!$AL1750+ДАННЫЕ!AI1750+ДАННЫЕ!AJ1750+ДАННЫЕ!AK1750+ДАННЫЕ!AP1750+ДАННЫЕ!AQ1750+ДАННЫЕ!AR1750+ДАННЫЕ!$AM1750+ДАННЫЕ!$AN1750+ДАННЫЕ!AS1750+ДАННЫЕ!AT1750&gt;0,1,0)&amp;IF(OR(T1750=2,ДАННЫЕ!AD1750=2,ДАННЫЕ!AE1750=2,ДАННЫЕ!AF1750=2,ДАННЫЕ!AG1750=2,ДАННЫЕ!AH1750=2,ДАННЫЕ!$AL1750=2,ДАННЫЕ!AI1750=2,ДАННЫЕ!AJ1750=2,ДАННЫЕ!AK1750=2,ДАННЫЕ!AP1750=2,ДАННЫЕ!AQ1750=2,ДАННЫЕ!AR1750=2,ДАННЫЕ!$AM1750=2,ДАННЫЕ!$AN1750=2,ДАННЫЕ!AS1750=2,ДАННЫЕ!AT1750=2),2,0)&amp;"t"&amp;IF(T1750&gt;0,"1"&amp;T1750,"00")&amp;"f"&amp;IF(ДАННЫЕ!$AC1750,"1"&amp;ДАННЫЕ!$AC1750,"00")&amp;"b"&amp;IF(ДАННЫЕ!$AD1750,"1"&amp;ДАННЫЕ!$AD1750,"00")&amp;"g"&amp;IF(ДАННЫЕ!$AF1750,"1"&amp;ДАННЫЕ!$AF1750,"00")&amp;"c"&amp;IF(ДАННЫЕ!$AG1750,"1"&amp;ДАННЫЕ!$AG1750,"00")&amp;"i"&amp;IF(ДАННЫЕ!$AH1750,"1"&amp;ДАННЫЕ!$AH1750,"00")&amp;"r"&amp;IF(ДАННЫЕ!$AL1750,"1"&amp;ДАННЫЕ!$AL1750,"00")&amp;"m"&amp;IF(ДАННЫЕ!$AI1750,"1"&amp;ДАННЫЕ!$AI1750,"00")&amp;"hS"&amp;IF(ДАННЫЕ!$AJ1750,"1"&amp;ДАННЫЕ!$AJ1750,"00")&amp;"hZ"&amp;IF(ДАННЫЕ!$AK1750,"1"&amp;ДАННЫЕ!$AK1750,"00")&amp;"p"&amp;IF(ДАННЫЕ!$AP1750,"1"&amp;ДАННЫЕ!$AP1750,"00")&amp;"k"&amp;IF(ДАННЫЕ!$AQ1750,"1"&amp;ДАННЫЕ!$AQ1750,"00")&amp;"z"&amp;IF(ДАННЫЕ!$AR1750,"1"&amp;ДАННЫЕ!$AR1750,"00")&amp;"j"&amp;IF(ДАННЫЕ!$AM1750,"1"&amp;ДАННЫЕ!$AM1750,"00")&amp;"n"&amp;IF(ДАННЫЕ!$AN1750,"1"&amp;ДАННЫЕ!$AN1750,"00")&amp;"E"&amp;ДАННЫЕ!BI1750&amp;"L"&amp;ДАННЫЕ!AO1750&amp;"h"&amp;IF(ДАННЫЕ!$AU1750&gt;0,1,0)&amp;"v"&amp;IF(ДАННЫЕ!$AW1750&gt;0,1,0)&amp;"a"&amp;IF(ДАННЫЕ!$AS1750,"1"&amp;ДАННЫЕ!$AS1750,"00")&amp;"s"&amp;IF(ДАННЫЕ!$AT1750,"1"&amp;ДАННЫЕ!$AT1750,"00")&amp;"u"&amp;IF(ДАННЫЕ!$CJ1750&gt;0,1,0)&amp;"y"&amp;B1750&amp;"d"&amp;H1750&amp;"e"&amp;F1750&amp;G1750</f>
        <v>x0w00t00f00b00g00c00i00r00m00hS00hZ00p00k00z00j00n00ELh0v0a00s00u0y0de</v>
      </c>
      <c r="L1750" s="28" t="str">
        <f ca="1">ДАННЫЕ!$I1750&amp;"VN"&amp;IF(ДАННЫЕ!AW1750&gt;0,11,10)&amp;"CD"&amp;IF(ДАННЫЕ!BF1750&gt;500,16,IF(ДАННЫЕ!BF1750&gt;350,15,IF(ДАННЫЕ!BF1750&gt;=200,14,IF(ДАННЫЕ!BF1750&gt;=100,13,IF(ДАННЫЕ!BF1750&gt;=50,12,IF(ДАННЫЕ!BF1750&gt;0,11,10))))))&amp;"AR"&amp;IF(ДАННЫЕ!BX1750&gt;0,1,0)&amp;"GD"&amp;B1750&amp;"VV"&amp;IF(E1750&gt;=5,IF(E1750&lt;18,1,0),0)</f>
        <v>VN10CD10AR0GD0VV0</v>
      </c>
      <c r="M1750" s="28" t="str">
        <f>ДАННЫЕ!$I1750&amp;"b"&amp;ДАННЫЕ!$BI1750&amp;"r"&amp;ДАННЫЕ!$BJ1750&amp;"CD"&amp;IF(ДАННЫЕ!BF1750&gt;0,IF(ДАННЫЕ!BF1750&lt;200,1,IF(ДАННЫЕ!BF1750&lt;350,2,3)),0)&amp;"h"&amp;IF(ДАННЫЕ!$BK1750+ДАННЫЕ!$BL1750+ДАННЫЕ!$BM1750&gt;0,1,0)&amp;"x"&amp;ДАННЫЕ!$BK1750&amp;"y"&amp;ДАННЫЕ!$BL1750&amp;"z"&amp;ДАННЫЕ!$BM1750&amp;"c"&amp;IF(ДАННЫЕ!$BK1750+ДАННЫЕ!$BL1750+ДАННЫЕ!$BM1750=3,1,0)&amp;"a"&amp;IF(ДАННЫЕ!$BQ1750+ДАННЫЕ!$BR1750&gt;0,1,0)&amp;"d"&amp;ДАННЫЕ!$BQ1750&amp;"v"&amp;ДАННЫЕ!$BR1750&amp;"p"&amp;ДАННЫЕ!$BS1750&amp;"n"&amp;ДАННЫЕ!$BU1750&amp;"t"&amp;ДАННЫЕ!$BV1750&amp;"o"&amp;ДАННЫЕ!$BT1750&amp;"l"&amp;IF(ДАННЫЕ!$BN1750&gt;0,1,0)&amp;ДАННЫЕ!$BN1750&amp;"g"&amp;ДАННЫЕ!$BO1750&amp;"s"&amp;ДАННЫЕ!$BP1750&amp;"DZ"&amp;IF(ДАННЫЕ!B1750-ДАННЫЕ!G1750 &lt; 60,IF(ДАННЫЕ!B1750-ДАННЫЕ!G1750 &gt;= 0,1,0),0)&amp;"u"&amp;IF(ДАННЫЕ!$CJ1750&gt;0,1,0)</f>
        <v>brCD0h0xyzc0a0dvpntol0gsDZ1u0</v>
      </c>
      <c r="N1750" s="28" t="str">
        <f ca="1">ДАННЫЕ!$F1750&amp;ДАННЫЕ!$I1750&amp;"g"&amp;B1750&amp;"cf"&amp;D1750&amp;"a"&amp;IF(ДАННЫЕ!$BX1750&gt;0,1,0)&amp;IF(ДАННЫЕ!$BF1750&gt;500,1,IF(ДАННЫЕ!$BF1750&gt;350,2,IF(ДАННЫЕ!$BF1750&gt;=200,3,IF(ДАННЫЕ!$BF1750&gt;=100,4,IF(ДАННЫЕ!$BF1750&gt;=50,5,IF(ДАННЫЕ!$BF1750&lt;50,6,0))))))&amp;"AR"&amp;IF(DATEDIF(ДАННЫЕ!$BX1750,ДАННЫЕ!$F$1,"y")&gt;1,1,0)&amp;"VG"&amp;IF(ДАННЫЕ!$BH1750="0",1,0)&amp;"o"&amp;IF(T1750+ДАННЫЕ!$AF1750+ДАННЫЕ!$AG1750+ДАННЫЕ!$AH1750+ДАННЫЕ!$AI1750+ДАННЫЕ!$AJ1750+ДАННЫЕ!$AP1750+ДАННЫЕ!$AQ1750+ДАННЫЕ!$AR1750+ДАННЫЕ!$AU1750+ДАННЫЕ!$AW1750+ДАННЫЕ!$AS1750+ДАННЫЕ!$AT1750&gt;0,1,0)&amp;"x"&amp;ДАННЫЕ!$AG1750&amp;"p"&amp;IF(ДАННЫЕ!$BY1750&gt;0,1,0)&amp;"v"&amp;IF(ДАННЫЕ!$BZ1750&gt;0,1,0)&amp;"n"&amp;ДАННЫЕ!$CA1750&amp;"t"&amp;ДАННЫЕ!$AY1750&amp;"k"&amp;ДАННЫЕ!$CB1750&amp;"q"&amp;ДАННЫЕ!$CC1750&amp;"w"&amp;ДАННЫЕ!$CD1750&amp;"e"&amp;ДАННЫЕ!$CE1750&amp;"m"&amp;ДАННЫЕ!$CF1750&amp;"c"&amp;ДАННЫЕ!$CG1750&amp;"z"&amp;ДАННЫЕ!$CH1750&amp;"d"&amp;IF(H1750=4,1,0)&amp;"s"&amp;IF(ДАННЫЕ!$J1750=1,0,1)&amp;"u"&amp;IF(ДАННЫЕ!$CJ1750&gt;0,1,0)</f>
        <v>g0cf0a06AR1VG0o0xp0v0ntkqwemczd0s1u0</v>
      </c>
      <c r="O1750" s="28" t="str">
        <f>ДАННЫЕ!$I1750&amp;"g"&amp;B1750&amp;A1750&amp;"f"&amp;P1750&amp;"c"&amp;IF(ДАННЫЕ!$U1750&gt;0,1,0)&amp;"s"&amp;IF(ДАННЫЕ!$Q1750&gt;0,IF(YEAR(ДАННЫЕ!$F$1)=YEAR(ДАННЫЕ!$Q1750),IF(MONTH(ДАННЫЕ!$F$1)=MONTH(ДАННЫЕ!$Q1750),111,11),1),0)&amp;"i"&amp;IF(ДАННЫЕ!$R1750+ДАННЫЕ!$S1750+ДАННЫЕ!$T1750=0,0,1)&amp;"h"&amp;IF(ДАННЫЕ!$P1750&gt;0,1,0)&amp;"p"&amp;IF(ДАННЫЕ!$CI1750&gt;0,IF(YEAR(ДАННЫЕ!$F$1)=YEAR(ДАННЫЕ!$CI1750),IF(MONTH(ДАННЫЕ!$F$1)=MONTH(ДАННЫЕ!$CI1750),111,11),1),0)&amp;"d"&amp;IF(ДАННЫЕ!$CJ1750&gt;0,IF(YEAR(ДАННЫЕ!$F$1)=YEAR(ДАННЫЕ!$CJ1750),IF(MONTH(ДАННЫЕ!$F$1)=MONTH(ДАННЫЕ!$CJ1750),111,11),1),0)&amp;"o"&amp;IF(ДАННЫЕ!$CK1750&gt;0,IF(MONTH(ДАННЫЕ!$F$1)=MONTH(ДАННЫЕ!$CK1750),111,11),0)&amp;"v"&amp;IF(ДАННЫЕ!$BE1750&gt;0,IF(MONTH(ДАННЫЕ!$F$1)=MONTH(ДАННЫЕ!$BE1750),111,11),0)</f>
        <v>g00f0c0s0i0h0p0d0o0v0</v>
      </c>
      <c r="P1750" s="15">
        <f t="shared" si="83"/>
        <v>0</v>
      </c>
      <c r="Q1750" s="15">
        <f>IF(ДАННЫЕ!$F$1&gt;ДАННЫЕ!$N1750,IF(YEAR(ДАННЫЕ!$F$1)=YEAR(ДАННЫЕ!M1750),1,0),0)</f>
        <v>0</v>
      </c>
      <c r="R1750" s="15">
        <f>IF(ДАННЫЕ!$F$1&gt;ДАННЫЕ!$N1750,IF(YEAR(ДАННЫЕ!$F$1)=YEAR(ДАННЫЕ!N1750),1,0),0)</f>
        <v>0</v>
      </c>
      <c r="S1750" s="15">
        <f>IF(ДАННЫЕ!$AA1750="2А",1,IF(ДАННЫЕ!$AA1750="2Б",2,IF(ДАННЫЕ!$AA1750="2В",3,IF(ДАННЫЕ!$AA1750=3,4,IF(ДАННЫЕ!$AA1750="4А",5,IF(ДАННЫЕ!$AA1750="4Б",6,IF(ДАННЫЕ!$AA1750="4В",7,IF(ДАННЫЕ!$AA1750=5,8,0))))))))</f>
        <v>0</v>
      </c>
      <c r="T1750" s="15">
        <f>IF(OR(ДАННЫЕ!$AC1750=2,ДАННЫЕ!$AD1750=2,ДАННЫЕ!$AE1750=2),2,IF(OR(ДАННЫЕ!$AC1750=1,ДАННЫЕ!$AD1750=1,ДАННЫЕ!$AE1750=1),1,0))</f>
        <v>0</v>
      </c>
    </row>
    <row r="1751" spans="1:20" x14ac:dyDescent="0.2">
      <c r="A1751" s="78">
        <f>IF(B1751&gt;0,IF(MONTH(ДАННЫЕ!$F$1)=MONTH(ДАННЫЕ!$B1751),1,0),0)</f>
        <v>0</v>
      </c>
      <c r="B1751" s="14">
        <f>IF(ДАННЫЕ!$B1751&gt;0,IF(YEAR(ДАННЫЕ!$F$1)=YEAR(ДАННЫЕ!$B1751),1,0),0)</f>
        <v>0</v>
      </c>
      <c r="C1751" s="14">
        <f>IF(ДАННЫЕ!$CM1751&gt;0,IF(YEAR(ДАННЫЕ!$F$1)=YEAR(ДАННЫЕ!$CM1751),1,0),0)</f>
        <v>0</v>
      </c>
      <c r="D1751" s="14">
        <f>IF(ДАННЫЕ!$CJ1751&gt;0,IF(ДАННЫЕ!$CL1751&gt;ДАННЫЕ!$F$1,1,IF(ДАННЫЕ!$CL1751&gt;0,0,1)),0)</f>
        <v>0</v>
      </c>
      <c r="E1751" s="43" t="str">
        <f ca="1">IF(ДАННЫЕ!$F$1&gt;0,IF(ДАННЫЕ!$G1751&gt;0,DATEDIF(ДАННЫЕ!$G1751,ДАННЫЕ!$F$1,"y"),""),IF(ДАННЫЕ!$G1751&gt;0,DATEDIF(ДАННЫЕ!$G1751,TODAY(),"y"),""))</f>
        <v/>
      </c>
      <c r="F1751" s="43" t="str">
        <f xml:space="preserve"> IF(ДАННЫЕ!$F1751="М",IF(E1751&gt;=18,IF(E1751&lt;60,1,""),""),"")&amp;IF(ДАННЫЕ!$F1751="Ж",IF(E1751&gt;=18,IF(E1751&lt;55,1,""),""),"")</f>
        <v/>
      </c>
      <c r="G1751" s="43" t="str">
        <f xml:space="preserve"> IF(ДАННЫЕ!$F1751="М",IF(E1751&gt;=60,2,""),"")&amp;IF(ДАННЫЕ!$F1751="Ж",IF(E1751&gt;=55,2,""),"")</f>
        <v/>
      </c>
      <c r="H1751" s="43" t="str">
        <f t="shared" ca="1" si="81"/>
        <v/>
      </c>
      <c r="I1751" s="43" t="str">
        <f t="shared" ca="1" si="82"/>
        <v>03</v>
      </c>
      <c r="J1751" s="28" t="str">
        <f ca="1">ДАННЫЕ!$F1751&amp;H1751&amp;I1751&amp;ДАННЫЕ!$I1751&amp;"m"&amp;IF(ДАННЫЕ!$I1751&gt;0,IF(ДАННЫЕ!$J1751&gt;0,0,1),"")&amp;"f"&amp;IF(ДАННЫЕ!$R1751&gt;0,IF(YEAR(ДАННЫЕ!$F$1)=YEAR(ДАННЫЕ!$R1751),1,0),0)&amp;"z"&amp;ДАННЫЕ!$R1751&amp;"p"&amp;ДАННЫЕ!$S1751&amp;"i"&amp;ДАННЫЕ!$T1751&amp;"h"&amp;ДАННЫЕ!$K1751&amp;"be"&amp;ДАННЫЕ!$BI1751&amp;"CD"&amp;IF(ДАННЫЕ!BF1751&gt;500,4,IF(ДАННЫЕ!BF1751&gt;350,3,IF(ДАННЫЕ!BF1751&gt;200,2,IF(ДАННЫЕ!BF1751&gt;0,1,0))))&amp;"g"&amp;B1751&amp;"d"&amp;H1751&amp;"l"&amp;ДАННЫЕ!AT1751&amp;"a"&amp;ДАННЫЕ!$V1751&amp;"v"&amp;R1751&amp;"k"&amp;ДАННЫЕ!$U1751&amp;"s"&amp;ДАННЫЕ!$Y1751&amp;"t"&amp;ДАННЫЕ!$X1751&amp;"b"&amp;IF(ДАННЫЕ!$Q1751&gt;1,1,0)&amp;"PP"&amp;ДАННЫЕ!Z1751&amp;"c"&amp;S1751&amp;"x"&amp;IF(ДАННЫЕ!$BY1751&gt;0,IF(YEAR(ДАННЫЕ!$F$1)=YEAR(ДАННЫЕ!$BY1751),1,0),0)&amp;"n"&amp;IF(ДАННЫЕ!$BZ1751&gt;0,IF(YEAR(ДАННЫЕ!$F$1)=YEAR(ДАННЫЕ!$BZ1751),1,0),0)&amp;"u"&amp;D1751&amp;"z"&amp;IF(ДАННЫЕ!$CL1751&gt;0,IF(YEAR(ДАННЫЕ!$F$1)&gt;YEAR(ДАННЫЕ!$CL1751),11,12),0)</f>
        <v>03mf0zpihbeCD0g0dlav0kstb0PPc0x0n0u0z0</v>
      </c>
      <c r="K1751" s="28" t="str">
        <f ca="1">ДАННЫЕ!$I1751&amp;"x"&amp;B1751&amp;"w"&amp;IF(T1751+ДАННЫЕ!AD1751+ДАННЫЕ!AE1751+ДАННЫЕ!AF1751+ДАННЫЕ!AG1751+ДАННЫЕ!AH1751+ДАННЫЕ!$AL1751+ДАННЫЕ!AI1751+ДАННЫЕ!AJ1751+ДАННЫЕ!AK1751+ДАННЫЕ!AP1751+ДАННЫЕ!AQ1751+ДАННЫЕ!AR1751+ДАННЫЕ!$AM1751+ДАННЫЕ!$AN1751+ДАННЫЕ!AS1751+ДАННЫЕ!AT1751&gt;0,1,0)&amp;IF(OR(T1751=2,ДАННЫЕ!AD1751=2,ДАННЫЕ!AE1751=2,ДАННЫЕ!AF1751=2,ДАННЫЕ!AG1751=2,ДАННЫЕ!AH1751=2,ДАННЫЕ!$AL1751=2,ДАННЫЕ!AI1751=2,ДАННЫЕ!AJ1751=2,ДАННЫЕ!AK1751=2,ДАННЫЕ!AP1751=2,ДАННЫЕ!AQ1751=2,ДАННЫЕ!AR1751=2,ДАННЫЕ!$AM1751=2,ДАННЫЕ!$AN1751=2,ДАННЫЕ!AS1751=2,ДАННЫЕ!AT1751=2),2,0)&amp;"t"&amp;IF(T1751&gt;0,"1"&amp;T1751,"00")&amp;"f"&amp;IF(ДАННЫЕ!$AC1751,"1"&amp;ДАННЫЕ!$AC1751,"00")&amp;"b"&amp;IF(ДАННЫЕ!$AD1751,"1"&amp;ДАННЫЕ!$AD1751,"00")&amp;"g"&amp;IF(ДАННЫЕ!$AF1751,"1"&amp;ДАННЫЕ!$AF1751,"00")&amp;"c"&amp;IF(ДАННЫЕ!$AG1751,"1"&amp;ДАННЫЕ!$AG1751,"00")&amp;"i"&amp;IF(ДАННЫЕ!$AH1751,"1"&amp;ДАННЫЕ!$AH1751,"00")&amp;"r"&amp;IF(ДАННЫЕ!$AL1751,"1"&amp;ДАННЫЕ!$AL1751,"00")&amp;"m"&amp;IF(ДАННЫЕ!$AI1751,"1"&amp;ДАННЫЕ!$AI1751,"00")&amp;"hS"&amp;IF(ДАННЫЕ!$AJ1751,"1"&amp;ДАННЫЕ!$AJ1751,"00")&amp;"hZ"&amp;IF(ДАННЫЕ!$AK1751,"1"&amp;ДАННЫЕ!$AK1751,"00")&amp;"p"&amp;IF(ДАННЫЕ!$AP1751,"1"&amp;ДАННЫЕ!$AP1751,"00")&amp;"k"&amp;IF(ДАННЫЕ!$AQ1751,"1"&amp;ДАННЫЕ!$AQ1751,"00")&amp;"z"&amp;IF(ДАННЫЕ!$AR1751,"1"&amp;ДАННЫЕ!$AR1751,"00")&amp;"j"&amp;IF(ДАННЫЕ!$AM1751,"1"&amp;ДАННЫЕ!$AM1751,"00")&amp;"n"&amp;IF(ДАННЫЕ!$AN1751,"1"&amp;ДАННЫЕ!$AN1751,"00")&amp;"E"&amp;ДАННЫЕ!BI1751&amp;"L"&amp;ДАННЫЕ!AO1751&amp;"h"&amp;IF(ДАННЫЕ!$AU1751&gt;0,1,0)&amp;"v"&amp;IF(ДАННЫЕ!$AW1751&gt;0,1,0)&amp;"a"&amp;IF(ДАННЫЕ!$AS1751,"1"&amp;ДАННЫЕ!$AS1751,"00")&amp;"s"&amp;IF(ДАННЫЕ!$AT1751,"1"&amp;ДАННЫЕ!$AT1751,"00")&amp;"u"&amp;IF(ДАННЫЕ!$CJ1751&gt;0,1,0)&amp;"y"&amp;B1751&amp;"d"&amp;H1751&amp;"e"&amp;F1751&amp;G1751</f>
        <v>x0w00t00f00b00g00c00i00r00m00hS00hZ00p00k00z00j00n00ELh0v0a00s00u0y0de</v>
      </c>
      <c r="L1751" s="28" t="str">
        <f ca="1">ДАННЫЕ!$I1751&amp;"VN"&amp;IF(ДАННЫЕ!AW1751&gt;0,11,10)&amp;"CD"&amp;IF(ДАННЫЕ!BF1751&gt;500,16,IF(ДАННЫЕ!BF1751&gt;350,15,IF(ДАННЫЕ!BF1751&gt;=200,14,IF(ДАННЫЕ!BF1751&gt;=100,13,IF(ДАННЫЕ!BF1751&gt;=50,12,IF(ДАННЫЕ!BF1751&gt;0,11,10))))))&amp;"AR"&amp;IF(ДАННЫЕ!BX1751&gt;0,1,0)&amp;"GD"&amp;B1751&amp;"VV"&amp;IF(E1751&gt;=5,IF(E1751&lt;18,1,0),0)</f>
        <v>VN10CD10AR0GD0VV0</v>
      </c>
      <c r="M1751" s="28" t="str">
        <f>ДАННЫЕ!$I1751&amp;"b"&amp;ДАННЫЕ!$BI1751&amp;"r"&amp;ДАННЫЕ!$BJ1751&amp;"CD"&amp;IF(ДАННЫЕ!BF1751&gt;0,IF(ДАННЫЕ!BF1751&lt;200,1,IF(ДАННЫЕ!BF1751&lt;350,2,3)),0)&amp;"h"&amp;IF(ДАННЫЕ!$BK1751+ДАННЫЕ!$BL1751+ДАННЫЕ!$BM1751&gt;0,1,0)&amp;"x"&amp;ДАННЫЕ!$BK1751&amp;"y"&amp;ДАННЫЕ!$BL1751&amp;"z"&amp;ДАННЫЕ!$BM1751&amp;"c"&amp;IF(ДАННЫЕ!$BK1751+ДАННЫЕ!$BL1751+ДАННЫЕ!$BM1751=3,1,0)&amp;"a"&amp;IF(ДАННЫЕ!$BQ1751+ДАННЫЕ!$BR1751&gt;0,1,0)&amp;"d"&amp;ДАННЫЕ!$BQ1751&amp;"v"&amp;ДАННЫЕ!$BR1751&amp;"p"&amp;ДАННЫЕ!$BS1751&amp;"n"&amp;ДАННЫЕ!$BU1751&amp;"t"&amp;ДАННЫЕ!$BV1751&amp;"o"&amp;ДАННЫЕ!$BT1751&amp;"l"&amp;IF(ДАННЫЕ!$BN1751&gt;0,1,0)&amp;ДАННЫЕ!$BN1751&amp;"g"&amp;ДАННЫЕ!$BO1751&amp;"s"&amp;ДАННЫЕ!$BP1751&amp;"DZ"&amp;IF(ДАННЫЕ!B1751-ДАННЫЕ!G1751 &lt; 60,IF(ДАННЫЕ!B1751-ДАННЫЕ!G1751 &gt;= 0,1,0),0)&amp;"u"&amp;IF(ДАННЫЕ!$CJ1751&gt;0,1,0)</f>
        <v>brCD0h0xyzc0a0dvpntol0gsDZ1u0</v>
      </c>
      <c r="N1751" s="28" t="str">
        <f ca="1">ДАННЫЕ!$F1751&amp;ДАННЫЕ!$I1751&amp;"g"&amp;B1751&amp;"cf"&amp;D1751&amp;"a"&amp;IF(ДАННЫЕ!$BX1751&gt;0,1,0)&amp;IF(ДАННЫЕ!$BF1751&gt;500,1,IF(ДАННЫЕ!$BF1751&gt;350,2,IF(ДАННЫЕ!$BF1751&gt;=200,3,IF(ДАННЫЕ!$BF1751&gt;=100,4,IF(ДАННЫЕ!$BF1751&gt;=50,5,IF(ДАННЫЕ!$BF1751&lt;50,6,0))))))&amp;"AR"&amp;IF(DATEDIF(ДАННЫЕ!$BX1751,ДАННЫЕ!$F$1,"y")&gt;1,1,0)&amp;"VG"&amp;IF(ДАННЫЕ!$BH1751="0",1,0)&amp;"o"&amp;IF(T1751+ДАННЫЕ!$AF1751+ДАННЫЕ!$AG1751+ДАННЫЕ!$AH1751+ДАННЫЕ!$AI1751+ДАННЫЕ!$AJ1751+ДАННЫЕ!$AP1751+ДАННЫЕ!$AQ1751+ДАННЫЕ!$AR1751+ДАННЫЕ!$AU1751+ДАННЫЕ!$AW1751+ДАННЫЕ!$AS1751+ДАННЫЕ!$AT1751&gt;0,1,0)&amp;"x"&amp;ДАННЫЕ!$AG1751&amp;"p"&amp;IF(ДАННЫЕ!$BY1751&gt;0,1,0)&amp;"v"&amp;IF(ДАННЫЕ!$BZ1751&gt;0,1,0)&amp;"n"&amp;ДАННЫЕ!$CA1751&amp;"t"&amp;ДАННЫЕ!$AY1751&amp;"k"&amp;ДАННЫЕ!$CB1751&amp;"q"&amp;ДАННЫЕ!$CC1751&amp;"w"&amp;ДАННЫЕ!$CD1751&amp;"e"&amp;ДАННЫЕ!$CE1751&amp;"m"&amp;ДАННЫЕ!$CF1751&amp;"c"&amp;ДАННЫЕ!$CG1751&amp;"z"&amp;ДАННЫЕ!$CH1751&amp;"d"&amp;IF(H1751=4,1,0)&amp;"s"&amp;IF(ДАННЫЕ!$J1751=1,0,1)&amp;"u"&amp;IF(ДАННЫЕ!$CJ1751&gt;0,1,0)</f>
        <v>g0cf0a06AR1VG0o0xp0v0ntkqwemczd0s1u0</v>
      </c>
      <c r="O1751" s="28" t="str">
        <f>ДАННЫЕ!$I1751&amp;"g"&amp;B1751&amp;A1751&amp;"f"&amp;P1751&amp;"c"&amp;IF(ДАННЫЕ!$U1751&gt;0,1,0)&amp;"s"&amp;IF(ДАННЫЕ!$Q1751&gt;0,IF(YEAR(ДАННЫЕ!$F$1)=YEAR(ДАННЫЕ!$Q1751),IF(MONTH(ДАННЫЕ!$F$1)=MONTH(ДАННЫЕ!$Q1751),111,11),1),0)&amp;"i"&amp;IF(ДАННЫЕ!$R1751+ДАННЫЕ!$S1751+ДАННЫЕ!$T1751=0,0,1)&amp;"h"&amp;IF(ДАННЫЕ!$P1751&gt;0,1,0)&amp;"p"&amp;IF(ДАННЫЕ!$CI1751&gt;0,IF(YEAR(ДАННЫЕ!$F$1)=YEAR(ДАННЫЕ!$CI1751),IF(MONTH(ДАННЫЕ!$F$1)=MONTH(ДАННЫЕ!$CI1751),111,11),1),0)&amp;"d"&amp;IF(ДАННЫЕ!$CJ1751&gt;0,IF(YEAR(ДАННЫЕ!$F$1)=YEAR(ДАННЫЕ!$CJ1751),IF(MONTH(ДАННЫЕ!$F$1)=MONTH(ДАННЫЕ!$CJ1751),111,11),1),0)&amp;"o"&amp;IF(ДАННЫЕ!$CK1751&gt;0,IF(MONTH(ДАННЫЕ!$F$1)=MONTH(ДАННЫЕ!$CK1751),111,11),0)&amp;"v"&amp;IF(ДАННЫЕ!$BE1751&gt;0,IF(MONTH(ДАННЫЕ!$F$1)=MONTH(ДАННЫЕ!$BE1751),111,11),0)</f>
        <v>g00f0c0s0i0h0p0d0o0v0</v>
      </c>
      <c r="P1751" s="15">
        <f t="shared" si="83"/>
        <v>0</v>
      </c>
      <c r="Q1751" s="15">
        <f>IF(ДАННЫЕ!$F$1&gt;ДАННЫЕ!$N1751,IF(YEAR(ДАННЫЕ!$F$1)=YEAR(ДАННЫЕ!M1751),1,0),0)</f>
        <v>0</v>
      </c>
      <c r="R1751" s="15">
        <f>IF(ДАННЫЕ!$F$1&gt;ДАННЫЕ!$N1751,IF(YEAR(ДАННЫЕ!$F$1)=YEAR(ДАННЫЕ!N1751),1,0),0)</f>
        <v>0</v>
      </c>
      <c r="S1751" s="15">
        <f>IF(ДАННЫЕ!$AA1751="2А",1,IF(ДАННЫЕ!$AA1751="2Б",2,IF(ДАННЫЕ!$AA1751="2В",3,IF(ДАННЫЕ!$AA1751=3,4,IF(ДАННЫЕ!$AA1751="4А",5,IF(ДАННЫЕ!$AA1751="4Б",6,IF(ДАННЫЕ!$AA1751="4В",7,IF(ДАННЫЕ!$AA1751=5,8,0))))))))</f>
        <v>0</v>
      </c>
      <c r="T1751" s="15">
        <f>IF(OR(ДАННЫЕ!$AC1751=2,ДАННЫЕ!$AD1751=2,ДАННЫЕ!$AE1751=2),2,IF(OR(ДАННЫЕ!$AC1751=1,ДАННЫЕ!$AD1751=1,ДАННЫЕ!$AE1751=1),1,0))</f>
        <v>0</v>
      </c>
    </row>
    <row r="1752" spans="1:20" x14ac:dyDescent="0.2">
      <c r="A1752" s="78">
        <f>IF(B1752&gt;0,IF(MONTH(ДАННЫЕ!$F$1)=MONTH(ДАННЫЕ!$B1752),1,0),0)</f>
        <v>0</v>
      </c>
      <c r="B1752" s="14">
        <f>IF(ДАННЫЕ!$B1752&gt;0,IF(YEAR(ДАННЫЕ!$F$1)=YEAR(ДАННЫЕ!$B1752),1,0),0)</f>
        <v>0</v>
      </c>
      <c r="C1752" s="14">
        <f>IF(ДАННЫЕ!$CM1752&gt;0,IF(YEAR(ДАННЫЕ!$F$1)=YEAR(ДАННЫЕ!$CM1752),1,0),0)</f>
        <v>0</v>
      </c>
      <c r="D1752" s="14">
        <f>IF(ДАННЫЕ!$CJ1752&gt;0,IF(ДАННЫЕ!$CL1752&gt;ДАННЫЕ!$F$1,1,IF(ДАННЫЕ!$CL1752&gt;0,0,1)),0)</f>
        <v>0</v>
      </c>
      <c r="E1752" s="43" t="str">
        <f ca="1">IF(ДАННЫЕ!$F$1&gt;0,IF(ДАННЫЕ!$G1752&gt;0,DATEDIF(ДАННЫЕ!$G1752,ДАННЫЕ!$F$1,"y"),""),IF(ДАННЫЕ!$G1752&gt;0,DATEDIF(ДАННЫЕ!$G1752,TODAY(),"y"),""))</f>
        <v/>
      </c>
      <c r="F1752" s="43" t="str">
        <f xml:space="preserve"> IF(ДАННЫЕ!$F1752="М",IF(E1752&gt;=18,IF(E1752&lt;60,1,""),""),"")&amp;IF(ДАННЫЕ!$F1752="Ж",IF(E1752&gt;=18,IF(E1752&lt;55,1,""),""),"")</f>
        <v/>
      </c>
      <c r="G1752" s="43" t="str">
        <f xml:space="preserve"> IF(ДАННЫЕ!$F1752="М",IF(E1752&gt;=60,2,""),"")&amp;IF(ДАННЫЕ!$F1752="Ж",IF(E1752&gt;=55,2,""),"")</f>
        <v/>
      </c>
      <c r="H1752" s="43" t="str">
        <f t="shared" ca="1" si="81"/>
        <v/>
      </c>
      <c r="I1752" s="43" t="str">
        <f t="shared" ca="1" si="82"/>
        <v>03</v>
      </c>
      <c r="J1752" s="28" t="str">
        <f ca="1">ДАННЫЕ!$F1752&amp;H1752&amp;I1752&amp;ДАННЫЕ!$I1752&amp;"m"&amp;IF(ДАННЫЕ!$I1752&gt;0,IF(ДАННЫЕ!$J1752&gt;0,0,1),"")&amp;"f"&amp;IF(ДАННЫЕ!$R1752&gt;0,IF(YEAR(ДАННЫЕ!$F$1)=YEAR(ДАННЫЕ!$R1752),1,0),0)&amp;"z"&amp;ДАННЫЕ!$R1752&amp;"p"&amp;ДАННЫЕ!$S1752&amp;"i"&amp;ДАННЫЕ!$T1752&amp;"h"&amp;ДАННЫЕ!$K1752&amp;"be"&amp;ДАННЫЕ!$BI1752&amp;"CD"&amp;IF(ДАННЫЕ!BF1752&gt;500,4,IF(ДАННЫЕ!BF1752&gt;350,3,IF(ДАННЫЕ!BF1752&gt;200,2,IF(ДАННЫЕ!BF1752&gt;0,1,0))))&amp;"g"&amp;B1752&amp;"d"&amp;H1752&amp;"l"&amp;ДАННЫЕ!AT1752&amp;"a"&amp;ДАННЫЕ!$V1752&amp;"v"&amp;R1752&amp;"k"&amp;ДАННЫЕ!$U1752&amp;"s"&amp;ДАННЫЕ!$Y1752&amp;"t"&amp;ДАННЫЕ!$X1752&amp;"b"&amp;IF(ДАННЫЕ!$Q1752&gt;1,1,0)&amp;"PP"&amp;ДАННЫЕ!Z1752&amp;"c"&amp;S1752&amp;"x"&amp;IF(ДАННЫЕ!$BY1752&gt;0,IF(YEAR(ДАННЫЕ!$F$1)=YEAR(ДАННЫЕ!$BY1752),1,0),0)&amp;"n"&amp;IF(ДАННЫЕ!$BZ1752&gt;0,IF(YEAR(ДАННЫЕ!$F$1)=YEAR(ДАННЫЕ!$BZ1752),1,0),0)&amp;"u"&amp;D1752&amp;"z"&amp;IF(ДАННЫЕ!$CL1752&gt;0,IF(YEAR(ДАННЫЕ!$F$1)&gt;YEAR(ДАННЫЕ!$CL1752),11,12),0)</f>
        <v>03mf0zpihbeCD0g0dlav0kstb0PPc0x0n0u0z0</v>
      </c>
      <c r="K1752" s="28" t="str">
        <f ca="1">ДАННЫЕ!$I1752&amp;"x"&amp;B1752&amp;"w"&amp;IF(T1752+ДАННЫЕ!AD1752+ДАННЫЕ!AE1752+ДАННЫЕ!AF1752+ДАННЫЕ!AG1752+ДАННЫЕ!AH1752+ДАННЫЕ!$AL1752+ДАННЫЕ!AI1752+ДАННЫЕ!AJ1752+ДАННЫЕ!AK1752+ДАННЫЕ!AP1752+ДАННЫЕ!AQ1752+ДАННЫЕ!AR1752+ДАННЫЕ!$AM1752+ДАННЫЕ!$AN1752+ДАННЫЕ!AS1752+ДАННЫЕ!AT1752&gt;0,1,0)&amp;IF(OR(T1752=2,ДАННЫЕ!AD1752=2,ДАННЫЕ!AE1752=2,ДАННЫЕ!AF1752=2,ДАННЫЕ!AG1752=2,ДАННЫЕ!AH1752=2,ДАННЫЕ!$AL1752=2,ДАННЫЕ!AI1752=2,ДАННЫЕ!AJ1752=2,ДАННЫЕ!AK1752=2,ДАННЫЕ!AP1752=2,ДАННЫЕ!AQ1752=2,ДАННЫЕ!AR1752=2,ДАННЫЕ!$AM1752=2,ДАННЫЕ!$AN1752=2,ДАННЫЕ!AS1752=2,ДАННЫЕ!AT1752=2),2,0)&amp;"t"&amp;IF(T1752&gt;0,"1"&amp;T1752,"00")&amp;"f"&amp;IF(ДАННЫЕ!$AC1752,"1"&amp;ДАННЫЕ!$AC1752,"00")&amp;"b"&amp;IF(ДАННЫЕ!$AD1752,"1"&amp;ДАННЫЕ!$AD1752,"00")&amp;"g"&amp;IF(ДАННЫЕ!$AF1752,"1"&amp;ДАННЫЕ!$AF1752,"00")&amp;"c"&amp;IF(ДАННЫЕ!$AG1752,"1"&amp;ДАННЫЕ!$AG1752,"00")&amp;"i"&amp;IF(ДАННЫЕ!$AH1752,"1"&amp;ДАННЫЕ!$AH1752,"00")&amp;"r"&amp;IF(ДАННЫЕ!$AL1752,"1"&amp;ДАННЫЕ!$AL1752,"00")&amp;"m"&amp;IF(ДАННЫЕ!$AI1752,"1"&amp;ДАННЫЕ!$AI1752,"00")&amp;"hS"&amp;IF(ДАННЫЕ!$AJ1752,"1"&amp;ДАННЫЕ!$AJ1752,"00")&amp;"hZ"&amp;IF(ДАННЫЕ!$AK1752,"1"&amp;ДАННЫЕ!$AK1752,"00")&amp;"p"&amp;IF(ДАННЫЕ!$AP1752,"1"&amp;ДАННЫЕ!$AP1752,"00")&amp;"k"&amp;IF(ДАННЫЕ!$AQ1752,"1"&amp;ДАННЫЕ!$AQ1752,"00")&amp;"z"&amp;IF(ДАННЫЕ!$AR1752,"1"&amp;ДАННЫЕ!$AR1752,"00")&amp;"j"&amp;IF(ДАННЫЕ!$AM1752,"1"&amp;ДАННЫЕ!$AM1752,"00")&amp;"n"&amp;IF(ДАННЫЕ!$AN1752,"1"&amp;ДАННЫЕ!$AN1752,"00")&amp;"E"&amp;ДАННЫЕ!BI1752&amp;"L"&amp;ДАННЫЕ!AO1752&amp;"h"&amp;IF(ДАННЫЕ!$AU1752&gt;0,1,0)&amp;"v"&amp;IF(ДАННЫЕ!$AW1752&gt;0,1,0)&amp;"a"&amp;IF(ДАННЫЕ!$AS1752,"1"&amp;ДАННЫЕ!$AS1752,"00")&amp;"s"&amp;IF(ДАННЫЕ!$AT1752,"1"&amp;ДАННЫЕ!$AT1752,"00")&amp;"u"&amp;IF(ДАННЫЕ!$CJ1752&gt;0,1,0)&amp;"y"&amp;B1752&amp;"d"&amp;H1752&amp;"e"&amp;F1752&amp;G1752</f>
        <v>x0w00t00f00b00g00c00i00r00m00hS00hZ00p00k00z00j00n00ELh0v0a00s00u0y0de</v>
      </c>
      <c r="L1752" s="28" t="str">
        <f ca="1">ДАННЫЕ!$I1752&amp;"VN"&amp;IF(ДАННЫЕ!AW1752&gt;0,11,10)&amp;"CD"&amp;IF(ДАННЫЕ!BF1752&gt;500,16,IF(ДАННЫЕ!BF1752&gt;350,15,IF(ДАННЫЕ!BF1752&gt;=200,14,IF(ДАННЫЕ!BF1752&gt;=100,13,IF(ДАННЫЕ!BF1752&gt;=50,12,IF(ДАННЫЕ!BF1752&gt;0,11,10))))))&amp;"AR"&amp;IF(ДАННЫЕ!BX1752&gt;0,1,0)&amp;"GD"&amp;B1752&amp;"VV"&amp;IF(E1752&gt;=5,IF(E1752&lt;18,1,0),0)</f>
        <v>VN10CD10AR0GD0VV0</v>
      </c>
      <c r="M1752" s="28" t="str">
        <f>ДАННЫЕ!$I1752&amp;"b"&amp;ДАННЫЕ!$BI1752&amp;"r"&amp;ДАННЫЕ!$BJ1752&amp;"CD"&amp;IF(ДАННЫЕ!BF1752&gt;0,IF(ДАННЫЕ!BF1752&lt;200,1,IF(ДАННЫЕ!BF1752&lt;350,2,3)),0)&amp;"h"&amp;IF(ДАННЫЕ!$BK1752+ДАННЫЕ!$BL1752+ДАННЫЕ!$BM1752&gt;0,1,0)&amp;"x"&amp;ДАННЫЕ!$BK1752&amp;"y"&amp;ДАННЫЕ!$BL1752&amp;"z"&amp;ДАННЫЕ!$BM1752&amp;"c"&amp;IF(ДАННЫЕ!$BK1752+ДАННЫЕ!$BL1752+ДАННЫЕ!$BM1752=3,1,0)&amp;"a"&amp;IF(ДАННЫЕ!$BQ1752+ДАННЫЕ!$BR1752&gt;0,1,0)&amp;"d"&amp;ДАННЫЕ!$BQ1752&amp;"v"&amp;ДАННЫЕ!$BR1752&amp;"p"&amp;ДАННЫЕ!$BS1752&amp;"n"&amp;ДАННЫЕ!$BU1752&amp;"t"&amp;ДАННЫЕ!$BV1752&amp;"o"&amp;ДАННЫЕ!$BT1752&amp;"l"&amp;IF(ДАННЫЕ!$BN1752&gt;0,1,0)&amp;ДАННЫЕ!$BN1752&amp;"g"&amp;ДАННЫЕ!$BO1752&amp;"s"&amp;ДАННЫЕ!$BP1752&amp;"DZ"&amp;IF(ДАННЫЕ!B1752-ДАННЫЕ!G1752 &lt; 60,IF(ДАННЫЕ!B1752-ДАННЫЕ!G1752 &gt;= 0,1,0),0)&amp;"u"&amp;IF(ДАННЫЕ!$CJ1752&gt;0,1,0)</f>
        <v>brCD0h0xyzc0a0dvpntol0gsDZ1u0</v>
      </c>
      <c r="N1752" s="28" t="str">
        <f ca="1">ДАННЫЕ!$F1752&amp;ДАННЫЕ!$I1752&amp;"g"&amp;B1752&amp;"cf"&amp;D1752&amp;"a"&amp;IF(ДАННЫЕ!$BX1752&gt;0,1,0)&amp;IF(ДАННЫЕ!$BF1752&gt;500,1,IF(ДАННЫЕ!$BF1752&gt;350,2,IF(ДАННЫЕ!$BF1752&gt;=200,3,IF(ДАННЫЕ!$BF1752&gt;=100,4,IF(ДАННЫЕ!$BF1752&gt;=50,5,IF(ДАННЫЕ!$BF1752&lt;50,6,0))))))&amp;"AR"&amp;IF(DATEDIF(ДАННЫЕ!$BX1752,ДАННЫЕ!$F$1,"y")&gt;1,1,0)&amp;"VG"&amp;IF(ДАННЫЕ!$BH1752="0",1,0)&amp;"o"&amp;IF(T1752+ДАННЫЕ!$AF1752+ДАННЫЕ!$AG1752+ДАННЫЕ!$AH1752+ДАННЫЕ!$AI1752+ДАННЫЕ!$AJ1752+ДАННЫЕ!$AP1752+ДАННЫЕ!$AQ1752+ДАННЫЕ!$AR1752+ДАННЫЕ!$AU1752+ДАННЫЕ!$AW1752+ДАННЫЕ!$AS1752+ДАННЫЕ!$AT1752&gt;0,1,0)&amp;"x"&amp;ДАННЫЕ!$AG1752&amp;"p"&amp;IF(ДАННЫЕ!$BY1752&gt;0,1,0)&amp;"v"&amp;IF(ДАННЫЕ!$BZ1752&gt;0,1,0)&amp;"n"&amp;ДАННЫЕ!$CA1752&amp;"t"&amp;ДАННЫЕ!$AY1752&amp;"k"&amp;ДАННЫЕ!$CB1752&amp;"q"&amp;ДАННЫЕ!$CC1752&amp;"w"&amp;ДАННЫЕ!$CD1752&amp;"e"&amp;ДАННЫЕ!$CE1752&amp;"m"&amp;ДАННЫЕ!$CF1752&amp;"c"&amp;ДАННЫЕ!$CG1752&amp;"z"&amp;ДАННЫЕ!$CH1752&amp;"d"&amp;IF(H1752=4,1,0)&amp;"s"&amp;IF(ДАННЫЕ!$J1752=1,0,1)&amp;"u"&amp;IF(ДАННЫЕ!$CJ1752&gt;0,1,0)</f>
        <v>g0cf0a06AR1VG0o0xp0v0ntkqwemczd0s1u0</v>
      </c>
      <c r="O1752" s="28" t="str">
        <f>ДАННЫЕ!$I1752&amp;"g"&amp;B1752&amp;A1752&amp;"f"&amp;P1752&amp;"c"&amp;IF(ДАННЫЕ!$U1752&gt;0,1,0)&amp;"s"&amp;IF(ДАННЫЕ!$Q1752&gt;0,IF(YEAR(ДАННЫЕ!$F$1)=YEAR(ДАННЫЕ!$Q1752),IF(MONTH(ДАННЫЕ!$F$1)=MONTH(ДАННЫЕ!$Q1752),111,11),1),0)&amp;"i"&amp;IF(ДАННЫЕ!$R1752+ДАННЫЕ!$S1752+ДАННЫЕ!$T1752=0,0,1)&amp;"h"&amp;IF(ДАННЫЕ!$P1752&gt;0,1,0)&amp;"p"&amp;IF(ДАННЫЕ!$CI1752&gt;0,IF(YEAR(ДАННЫЕ!$F$1)=YEAR(ДАННЫЕ!$CI1752),IF(MONTH(ДАННЫЕ!$F$1)=MONTH(ДАННЫЕ!$CI1752),111,11),1),0)&amp;"d"&amp;IF(ДАННЫЕ!$CJ1752&gt;0,IF(YEAR(ДАННЫЕ!$F$1)=YEAR(ДАННЫЕ!$CJ1752),IF(MONTH(ДАННЫЕ!$F$1)=MONTH(ДАННЫЕ!$CJ1752),111,11),1),0)&amp;"o"&amp;IF(ДАННЫЕ!$CK1752&gt;0,IF(MONTH(ДАННЫЕ!$F$1)=MONTH(ДАННЫЕ!$CK1752),111,11),0)&amp;"v"&amp;IF(ДАННЫЕ!$BE1752&gt;0,IF(MONTH(ДАННЫЕ!$F$1)=MONTH(ДАННЫЕ!$BE1752),111,11),0)</f>
        <v>g00f0c0s0i0h0p0d0o0v0</v>
      </c>
      <c r="P1752" s="15">
        <f t="shared" si="83"/>
        <v>0</v>
      </c>
      <c r="Q1752" s="15">
        <f>IF(ДАННЫЕ!$F$1&gt;ДАННЫЕ!$N1752,IF(YEAR(ДАННЫЕ!$F$1)=YEAR(ДАННЫЕ!M1752),1,0),0)</f>
        <v>0</v>
      </c>
      <c r="R1752" s="15">
        <f>IF(ДАННЫЕ!$F$1&gt;ДАННЫЕ!$N1752,IF(YEAR(ДАННЫЕ!$F$1)=YEAR(ДАННЫЕ!N1752),1,0),0)</f>
        <v>0</v>
      </c>
      <c r="S1752" s="15">
        <f>IF(ДАННЫЕ!$AA1752="2А",1,IF(ДАННЫЕ!$AA1752="2Б",2,IF(ДАННЫЕ!$AA1752="2В",3,IF(ДАННЫЕ!$AA1752=3,4,IF(ДАННЫЕ!$AA1752="4А",5,IF(ДАННЫЕ!$AA1752="4Б",6,IF(ДАННЫЕ!$AA1752="4В",7,IF(ДАННЫЕ!$AA1752=5,8,0))))))))</f>
        <v>0</v>
      </c>
      <c r="T1752" s="15">
        <f>IF(OR(ДАННЫЕ!$AC1752=2,ДАННЫЕ!$AD1752=2,ДАННЫЕ!$AE1752=2),2,IF(OR(ДАННЫЕ!$AC1752=1,ДАННЫЕ!$AD1752=1,ДАННЫЕ!$AE1752=1),1,0))</f>
        <v>0</v>
      </c>
    </row>
    <row r="1753" spans="1:20" x14ac:dyDescent="0.2">
      <c r="A1753" s="78">
        <f>IF(B1753&gt;0,IF(MONTH(ДАННЫЕ!$F$1)=MONTH(ДАННЫЕ!$B1753),1,0),0)</f>
        <v>0</v>
      </c>
      <c r="B1753" s="14">
        <f>IF(ДАННЫЕ!$B1753&gt;0,IF(YEAR(ДАННЫЕ!$F$1)=YEAR(ДАННЫЕ!$B1753),1,0),0)</f>
        <v>0</v>
      </c>
      <c r="C1753" s="14">
        <f>IF(ДАННЫЕ!$CM1753&gt;0,IF(YEAR(ДАННЫЕ!$F$1)=YEAR(ДАННЫЕ!$CM1753),1,0),0)</f>
        <v>0</v>
      </c>
      <c r="D1753" s="14">
        <f>IF(ДАННЫЕ!$CJ1753&gt;0,IF(ДАННЫЕ!$CL1753&gt;ДАННЫЕ!$F$1,1,IF(ДАННЫЕ!$CL1753&gt;0,0,1)),0)</f>
        <v>0</v>
      </c>
      <c r="E1753" s="43" t="str">
        <f ca="1">IF(ДАННЫЕ!$F$1&gt;0,IF(ДАННЫЕ!$G1753&gt;0,DATEDIF(ДАННЫЕ!$G1753,ДАННЫЕ!$F$1,"y"),""),IF(ДАННЫЕ!$G1753&gt;0,DATEDIF(ДАННЫЕ!$G1753,TODAY(),"y"),""))</f>
        <v/>
      </c>
      <c r="F1753" s="43" t="str">
        <f xml:space="preserve"> IF(ДАННЫЕ!$F1753="М",IF(E1753&gt;=18,IF(E1753&lt;60,1,""),""),"")&amp;IF(ДАННЫЕ!$F1753="Ж",IF(E1753&gt;=18,IF(E1753&lt;55,1,""),""),"")</f>
        <v/>
      </c>
      <c r="G1753" s="43" t="str">
        <f xml:space="preserve"> IF(ДАННЫЕ!$F1753="М",IF(E1753&gt;=60,2,""),"")&amp;IF(ДАННЫЕ!$F1753="Ж",IF(E1753&gt;=55,2,""),"")</f>
        <v/>
      </c>
      <c r="H1753" s="43" t="str">
        <f t="shared" ca="1" si="81"/>
        <v/>
      </c>
      <c r="I1753" s="43" t="str">
        <f t="shared" ca="1" si="82"/>
        <v>03</v>
      </c>
      <c r="J1753" s="28" t="str">
        <f ca="1">ДАННЫЕ!$F1753&amp;H1753&amp;I1753&amp;ДАННЫЕ!$I1753&amp;"m"&amp;IF(ДАННЫЕ!$I1753&gt;0,IF(ДАННЫЕ!$J1753&gt;0,0,1),"")&amp;"f"&amp;IF(ДАННЫЕ!$R1753&gt;0,IF(YEAR(ДАННЫЕ!$F$1)=YEAR(ДАННЫЕ!$R1753),1,0),0)&amp;"z"&amp;ДАННЫЕ!$R1753&amp;"p"&amp;ДАННЫЕ!$S1753&amp;"i"&amp;ДАННЫЕ!$T1753&amp;"h"&amp;ДАННЫЕ!$K1753&amp;"be"&amp;ДАННЫЕ!$BI1753&amp;"CD"&amp;IF(ДАННЫЕ!BF1753&gt;500,4,IF(ДАННЫЕ!BF1753&gt;350,3,IF(ДАННЫЕ!BF1753&gt;200,2,IF(ДАННЫЕ!BF1753&gt;0,1,0))))&amp;"g"&amp;B1753&amp;"d"&amp;H1753&amp;"l"&amp;ДАННЫЕ!AT1753&amp;"a"&amp;ДАННЫЕ!$V1753&amp;"v"&amp;R1753&amp;"k"&amp;ДАННЫЕ!$U1753&amp;"s"&amp;ДАННЫЕ!$Y1753&amp;"t"&amp;ДАННЫЕ!$X1753&amp;"b"&amp;IF(ДАННЫЕ!$Q1753&gt;1,1,0)&amp;"PP"&amp;ДАННЫЕ!Z1753&amp;"c"&amp;S1753&amp;"x"&amp;IF(ДАННЫЕ!$BY1753&gt;0,IF(YEAR(ДАННЫЕ!$F$1)=YEAR(ДАННЫЕ!$BY1753),1,0),0)&amp;"n"&amp;IF(ДАННЫЕ!$BZ1753&gt;0,IF(YEAR(ДАННЫЕ!$F$1)=YEAR(ДАННЫЕ!$BZ1753),1,0),0)&amp;"u"&amp;D1753&amp;"z"&amp;IF(ДАННЫЕ!$CL1753&gt;0,IF(YEAR(ДАННЫЕ!$F$1)&gt;YEAR(ДАННЫЕ!$CL1753),11,12),0)</f>
        <v>03mf0zpihbeCD0g0dlav0kstb0PPc0x0n0u0z0</v>
      </c>
      <c r="K1753" s="28" t="str">
        <f ca="1">ДАННЫЕ!$I1753&amp;"x"&amp;B1753&amp;"w"&amp;IF(T1753+ДАННЫЕ!AD1753+ДАННЫЕ!AE1753+ДАННЫЕ!AF1753+ДАННЫЕ!AG1753+ДАННЫЕ!AH1753+ДАННЫЕ!$AL1753+ДАННЫЕ!AI1753+ДАННЫЕ!AJ1753+ДАННЫЕ!AK1753+ДАННЫЕ!AP1753+ДАННЫЕ!AQ1753+ДАННЫЕ!AR1753+ДАННЫЕ!$AM1753+ДАННЫЕ!$AN1753+ДАННЫЕ!AS1753+ДАННЫЕ!AT1753&gt;0,1,0)&amp;IF(OR(T1753=2,ДАННЫЕ!AD1753=2,ДАННЫЕ!AE1753=2,ДАННЫЕ!AF1753=2,ДАННЫЕ!AG1753=2,ДАННЫЕ!AH1753=2,ДАННЫЕ!$AL1753=2,ДАННЫЕ!AI1753=2,ДАННЫЕ!AJ1753=2,ДАННЫЕ!AK1753=2,ДАННЫЕ!AP1753=2,ДАННЫЕ!AQ1753=2,ДАННЫЕ!AR1753=2,ДАННЫЕ!$AM1753=2,ДАННЫЕ!$AN1753=2,ДАННЫЕ!AS1753=2,ДАННЫЕ!AT1753=2),2,0)&amp;"t"&amp;IF(T1753&gt;0,"1"&amp;T1753,"00")&amp;"f"&amp;IF(ДАННЫЕ!$AC1753,"1"&amp;ДАННЫЕ!$AC1753,"00")&amp;"b"&amp;IF(ДАННЫЕ!$AD1753,"1"&amp;ДАННЫЕ!$AD1753,"00")&amp;"g"&amp;IF(ДАННЫЕ!$AF1753,"1"&amp;ДАННЫЕ!$AF1753,"00")&amp;"c"&amp;IF(ДАННЫЕ!$AG1753,"1"&amp;ДАННЫЕ!$AG1753,"00")&amp;"i"&amp;IF(ДАННЫЕ!$AH1753,"1"&amp;ДАННЫЕ!$AH1753,"00")&amp;"r"&amp;IF(ДАННЫЕ!$AL1753,"1"&amp;ДАННЫЕ!$AL1753,"00")&amp;"m"&amp;IF(ДАННЫЕ!$AI1753,"1"&amp;ДАННЫЕ!$AI1753,"00")&amp;"hS"&amp;IF(ДАННЫЕ!$AJ1753,"1"&amp;ДАННЫЕ!$AJ1753,"00")&amp;"hZ"&amp;IF(ДАННЫЕ!$AK1753,"1"&amp;ДАННЫЕ!$AK1753,"00")&amp;"p"&amp;IF(ДАННЫЕ!$AP1753,"1"&amp;ДАННЫЕ!$AP1753,"00")&amp;"k"&amp;IF(ДАННЫЕ!$AQ1753,"1"&amp;ДАННЫЕ!$AQ1753,"00")&amp;"z"&amp;IF(ДАННЫЕ!$AR1753,"1"&amp;ДАННЫЕ!$AR1753,"00")&amp;"j"&amp;IF(ДАННЫЕ!$AM1753,"1"&amp;ДАННЫЕ!$AM1753,"00")&amp;"n"&amp;IF(ДАННЫЕ!$AN1753,"1"&amp;ДАННЫЕ!$AN1753,"00")&amp;"E"&amp;ДАННЫЕ!BI1753&amp;"L"&amp;ДАННЫЕ!AO1753&amp;"h"&amp;IF(ДАННЫЕ!$AU1753&gt;0,1,0)&amp;"v"&amp;IF(ДАННЫЕ!$AW1753&gt;0,1,0)&amp;"a"&amp;IF(ДАННЫЕ!$AS1753,"1"&amp;ДАННЫЕ!$AS1753,"00")&amp;"s"&amp;IF(ДАННЫЕ!$AT1753,"1"&amp;ДАННЫЕ!$AT1753,"00")&amp;"u"&amp;IF(ДАННЫЕ!$CJ1753&gt;0,1,0)&amp;"y"&amp;B1753&amp;"d"&amp;H1753&amp;"e"&amp;F1753&amp;G1753</f>
        <v>x0w00t00f00b00g00c00i00r00m00hS00hZ00p00k00z00j00n00ELh0v0a00s00u0y0de</v>
      </c>
      <c r="L1753" s="28" t="str">
        <f ca="1">ДАННЫЕ!$I1753&amp;"VN"&amp;IF(ДАННЫЕ!AW1753&gt;0,11,10)&amp;"CD"&amp;IF(ДАННЫЕ!BF1753&gt;500,16,IF(ДАННЫЕ!BF1753&gt;350,15,IF(ДАННЫЕ!BF1753&gt;=200,14,IF(ДАННЫЕ!BF1753&gt;=100,13,IF(ДАННЫЕ!BF1753&gt;=50,12,IF(ДАННЫЕ!BF1753&gt;0,11,10))))))&amp;"AR"&amp;IF(ДАННЫЕ!BX1753&gt;0,1,0)&amp;"GD"&amp;B1753&amp;"VV"&amp;IF(E1753&gt;=5,IF(E1753&lt;18,1,0),0)</f>
        <v>VN10CD10AR0GD0VV0</v>
      </c>
      <c r="M1753" s="28" t="str">
        <f>ДАННЫЕ!$I1753&amp;"b"&amp;ДАННЫЕ!$BI1753&amp;"r"&amp;ДАННЫЕ!$BJ1753&amp;"CD"&amp;IF(ДАННЫЕ!BF1753&gt;0,IF(ДАННЫЕ!BF1753&lt;200,1,IF(ДАННЫЕ!BF1753&lt;350,2,3)),0)&amp;"h"&amp;IF(ДАННЫЕ!$BK1753+ДАННЫЕ!$BL1753+ДАННЫЕ!$BM1753&gt;0,1,0)&amp;"x"&amp;ДАННЫЕ!$BK1753&amp;"y"&amp;ДАННЫЕ!$BL1753&amp;"z"&amp;ДАННЫЕ!$BM1753&amp;"c"&amp;IF(ДАННЫЕ!$BK1753+ДАННЫЕ!$BL1753+ДАННЫЕ!$BM1753=3,1,0)&amp;"a"&amp;IF(ДАННЫЕ!$BQ1753+ДАННЫЕ!$BR1753&gt;0,1,0)&amp;"d"&amp;ДАННЫЕ!$BQ1753&amp;"v"&amp;ДАННЫЕ!$BR1753&amp;"p"&amp;ДАННЫЕ!$BS1753&amp;"n"&amp;ДАННЫЕ!$BU1753&amp;"t"&amp;ДАННЫЕ!$BV1753&amp;"o"&amp;ДАННЫЕ!$BT1753&amp;"l"&amp;IF(ДАННЫЕ!$BN1753&gt;0,1,0)&amp;ДАННЫЕ!$BN1753&amp;"g"&amp;ДАННЫЕ!$BO1753&amp;"s"&amp;ДАННЫЕ!$BP1753&amp;"DZ"&amp;IF(ДАННЫЕ!B1753-ДАННЫЕ!G1753 &lt; 60,IF(ДАННЫЕ!B1753-ДАННЫЕ!G1753 &gt;= 0,1,0),0)&amp;"u"&amp;IF(ДАННЫЕ!$CJ1753&gt;0,1,0)</f>
        <v>brCD0h0xyzc0a0dvpntol0gsDZ1u0</v>
      </c>
      <c r="N1753" s="28" t="str">
        <f ca="1">ДАННЫЕ!$F1753&amp;ДАННЫЕ!$I1753&amp;"g"&amp;B1753&amp;"cf"&amp;D1753&amp;"a"&amp;IF(ДАННЫЕ!$BX1753&gt;0,1,0)&amp;IF(ДАННЫЕ!$BF1753&gt;500,1,IF(ДАННЫЕ!$BF1753&gt;350,2,IF(ДАННЫЕ!$BF1753&gt;=200,3,IF(ДАННЫЕ!$BF1753&gt;=100,4,IF(ДАННЫЕ!$BF1753&gt;=50,5,IF(ДАННЫЕ!$BF1753&lt;50,6,0))))))&amp;"AR"&amp;IF(DATEDIF(ДАННЫЕ!$BX1753,ДАННЫЕ!$F$1,"y")&gt;1,1,0)&amp;"VG"&amp;IF(ДАННЫЕ!$BH1753="0",1,0)&amp;"o"&amp;IF(T1753+ДАННЫЕ!$AF1753+ДАННЫЕ!$AG1753+ДАННЫЕ!$AH1753+ДАННЫЕ!$AI1753+ДАННЫЕ!$AJ1753+ДАННЫЕ!$AP1753+ДАННЫЕ!$AQ1753+ДАННЫЕ!$AR1753+ДАННЫЕ!$AU1753+ДАННЫЕ!$AW1753+ДАННЫЕ!$AS1753+ДАННЫЕ!$AT1753&gt;0,1,0)&amp;"x"&amp;ДАННЫЕ!$AG1753&amp;"p"&amp;IF(ДАННЫЕ!$BY1753&gt;0,1,0)&amp;"v"&amp;IF(ДАННЫЕ!$BZ1753&gt;0,1,0)&amp;"n"&amp;ДАННЫЕ!$CA1753&amp;"t"&amp;ДАННЫЕ!$AY1753&amp;"k"&amp;ДАННЫЕ!$CB1753&amp;"q"&amp;ДАННЫЕ!$CC1753&amp;"w"&amp;ДАННЫЕ!$CD1753&amp;"e"&amp;ДАННЫЕ!$CE1753&amp;"m"&amp;ДАННЫЕ!$CF1753&amp;"c"&amp;ДАННЫЕ!$CG1753&amp;"z"&amp;ДАННЫЕ!$CH1753&amp;"d"&amp;IF(H1753=4,1,0)&amp;"s"&amp;IF(ДАННЫЕ!$J1753=1,0,1)&amp;"u"&amp;IF(ДАННЫЕ!$CJ1753&gt;0,1,0)</f>
        <v>g0cf0a06AR1VG0o0xp0v0ntkqwemczd0s1u0</v>
      </c>
      <c r="O1753" s="28" t="str">
        <f>ДАННЫЕ!$I1753&amp;"g"&amp;B1753&amp;A1753&amp;"f"&amp;P1753&amp;"c"&amp;IF(ДАННЫЕ!$U1753&gt;0,1,0)&amp;"s"&amp;IF(ДАННЫЕ!$Q1753&gt;0,IF(YEAR(ДАННЫЕ!$F$1)=YEAR(ДАННЫЕ!$Q1753),IF(MONTH(ДАННЫЕ!$F$1)=MONTH(ДАННЫЕ!$Q1753),111,11),1),0)&amp;"i"&amp;IF(ДАННЫЕ!$R1753+ДАННЫЕ!$S1753+ДАННЫЕ!$T1753=0,0,1)&amp;"h"&amp;IF(ДАННЫЕ!$P1753&gt;0,1,0)&amp;"p"&amp;IF(ДАННЫЕ!$CI1753&gt;0,IF(YEAR(ДАННЫЕ!$F$1)=YEAR(ДАННЫЕ!$CI1753),IF(MONTH(ДАННЫЕ!$F$1)=MONTH(ДАННЫЕ!$CI1753),111,11),1),0)&amp;"d"&amp;IF(ДАННЫЕ!$CJ1753&gt;0,IF(YEAR(ДАННЫЕ!$F$1)=YEAR(ДАННЫЕ!$CJ1753),IF(MONTH(ДАННЫЕ!$F$1)=MONTH(ДАННЫЕ!$CJ1753),111,11),1),0)&amp;"o"&amp;IF(ДАННЫЕ!$CK1753&gt;0,IF(MONTH(ДАННЫЕ!$F$1)=MONTH(ДАННЫЕ!$CK1753),111,11),0)&amp;"v"&amp;IF(ДАННЫЕ!$BE1753&gt;0,IF(MONTH(ДАННЫЕ!$F$1)=MONTH(ДАННЫЕ!$BE1753),111,11),0)</f>
        <v>g00f0c0s0i0h0p0d0o0v0</v>
      </c>
      <c r="P1753" s="15">
        <f t="shared" si="83"/>
        <v>0</v>
      </c>
      <c r="Q1753" s="15">
        <f>IF(ДАННЫЕ!$F$1&gt;ДАННЫЕ!$N1753,IF(YEAR(ДАННЫЕ!$F$1)=YEAR(ДАННЫЕ!M1753),1,0),0)</f>
        <v>0</v>
      </c>
      <c r="R1753" s="15">
        <f>IF(ДАННЫЕ!$F$1&gt;ДАННЫЕ!$N1753,IF(YEAR(ДАННЫЕ!$F$1)=YEAR(ДАННЫЕ!N1753),1,0),0)</f>
        <v>0</v>
      </c>
      <c r="S1753" s="15">
        <f>IF(ДАННЫЕ!$AA1753="2А",1,IF(ДАННЫЕ!$AA1753="2Б",2,IF(ДАННЫЕ!$AA1753="2В",3,IF(ДАННЫЕ!$AA1753=3,4,IF(ДАННЫЕ!$AA1753="4А",5,IF(ДАННЫЕ!$AA1753="4Б",6,IF(ДАННЫЕ!$AA1753="4В",7,IF(ДАННЫЕ!$AA1753=5,8,0))))))))</f>
        <v>0</v>
      </c>
      <c r="T1753" s="15">
        <f>IF(OR(ДАННЫЕ!$AC1753=2,ДАННЫЕ!$AD1753=2,ДАННЫЕ!$AE1753=2),2,IF(OR(ДАННЫЕ!$AC1753=1,ДАННЫЕ!$AD1753=1,ДАННЫЕ!$AE1753=1),1,0))</f>
        <v>0</v>
      </c>
    </row>
    <row r="1754" spans="1:20" x14ac:dyDescent="0.2">
      <c r="A1754" s="78">
        <f>IF(B1754&gt;0,IF(MONTH(ДАННЫЕ!$F$1)=MONTH(ДАННЫЕ!$B1754),1,0),0)</f>
        <v>0</v>
      </c>
      <c r="B1754" s="14">
        <f>IF(ДАННЫЕ!$B1754&gt;0,IF(YEAR(ДАННЫЕ!$F$1)=YEAR(ДАННЫЕ!$B1754),1,0),0)</f>
        <v>0</v>
      </c>
      <c r="C1754" s="14">
        <f>IF(ДАННЫЕ!$CM1754&gt;0,IF(YEAR(ДАННЫЕ!$F$1)=YEAR(ДАННЫЕ!$CM1754),1,0),0)</f>
        <v>0</v>
      </c>
      <c r="D1754" s="14">
        <f>IF(ДАННЫЕ!$CJ1754&gt;0,IF(ДАННЫЕ!$CL1754&gt;ДАННЫЕ!$F$1,1,IF(ДАННЫЕ!$CL1754&gt;0,0,1)),0)</f>
        <v>0</v>
      </c>
      <c r="E1754" s="43" t="str">
        <f ca="1">IF(ДАННЫЕ!$F$1&gt;0,IF(ДАННЫЕ!$G1754&gt;0,DATEDIF(ДАННЫЕ!$G1754,ДАННЫЕ!$F$1,"y"),""),IF(ДАННЫЕ!$G1754&gt;0,DATEDIF(ДАННЫЕ!$G1754,TODAY(),"y"),""))</f>
        <v/>
      </c>
      <c r="F1754" s="43" t="str">
        <f xml:space="preserve"> IF(ДАННЫЕ!$F1754="М",IF(E1754&gt;=18,IF(E1754&lt;60,1,""),""),"")&amp;IF(ДАННЫЕ!$F1754="Ж",IF(E1754&gt;=18,IF(E1754&lt;55,1,""),""),"")</f>
        <v/>
      </c>
      <c r="G1754" s="43" t="str">
        <f xml:space="preserve"> IF(ДАННЫЕ!$F1754="М",IF(E1754&gt;=60,2,""),"")&amp;IF(ДАННЫЕ!$F1754="Ж",IF(E1754&gt;=55,2,""),"")</f>
        <v/>
      </c>
      <c r="H1754" s="43" t="str">
        <f t="shared" ca="1" si="81"/>
        <v/>
      </c>
      <c r="I1754" s="43" t="str">
        <f t="shared" ca="1" si="82"/>
        <v>03</v>
      </c>
      <c r="J1754" s="28" t="str">
        <f ca="1">ДАННЫЕ!$F1754&amp;H1754&amp;I1754&amp;ДАННЫЕ!$I1754&amp;"m"&amp;IF(ДАННЫЕ!$I1754&gt;0,IF(ДАННЫЕ!$J1754&gt;0,0,1),"")&amp;"f"&amp;IF(ДАННЫЕ!$R1754&gt;0,IF(YEAR(ДАННЫЕ!$F$1)=YEAR(ДАННЫЕ!$R1754),1,0),0)&amp;"z"&amp;ДАННЫЕ!$R1754&amp;"p"&amp;ДАННЫЕ!$S1754&amp;"i"&amp;ДАННЫЕ!$T1754&amp;"h"&amp;ДАННЫЕ!$K1754&amp;"be"&amp;ДАННЫЕ!$BI1754&amp;"CD"&amp;IF(ДАННЫЕ!BF1754&gt;500,4,IF(ДАННЫЕ!BF1754&gt;350,3,IF(ДАННЫЕ!BF1754&gt;200,2,IF(ДАННЫЕ!BF1754&gt;0,1,0))))&amp;"g"&amp;B1754&amp;"d"&amp;H1754&amp;"l"&amp;ДАННЫЕ!AT1754&amp;"a"&amp;ДАННЫЕ!$V1754&amp;"v"&amp;R1754&amp;"k"&amp;ДАННЫЕ!$U1754&amp;"s"&amp;ДАННЫЕ!$Y1754&amp;"t"&amp;ДАННЫЕ!$X1754&amp;"b"&amp;IF(ДАННЫЕ!$Q1754&gt;1,1,0)&amp;"PP"&amp;ДАННЫЕ!Z1754&amp;"c"&amp;S1754&amp;"x"&amp;IF(ДАННЫЕ!$BY1754&gt;0,IF(YEAR(ДАННЫЕ!$F$1)=YEAR(ДАННЫЕ!$BY1754),1,0),0)&amp;"n"&amp;IF(ДАННЫЕ!$BZ1754&gt;0,IF(YEAR(ДАННЫЕ!$F$1)=YEAR(ДАННЫЕ!$BZ1754),1,0),0)&amp;"u"&amp;D1754&amp;"z"&amp;IF(ДАННЫЕ!$CL1754&gt;0,IF(YEAR(ДАННЫЕ!$F$1)&gt;YEAR(ДАННЫЕ!$CL1754),11,12),0)</f>
        <v>03mf0zpihbeCD0g0dlav0kstb0PPc0x0n0u0z0</v>
      </c>
      <c r="K1754" s="28" t="str">
        <f ca="1">ДАННЫЕ!$I1754&amp;"x"&amp;B1754&amp;"w"&amp;IF(T1754+ДАННЫЕ!AD1754+ДАННЫЕ!AE1754+ДАННЫЕ!AF1754+ДАННЫЕ!AG1754+ДАННЫЕ!AH1754+ДАННЫЕ!$AL1754+ДАННЫЕ!AI1754+ДАННЫЕ!AJ1754+ДАННЫЕ!AK1754+ДАННЫЕ!AP1754+ДАННЫЕ!AQ1754+ДАННЫЕ!AR1754+ДАННЫЕ!$AM1754+ДАННЫЕ!$AN1754+ДАННЫЕ!AS1754+ДАННЫЕ!AT1754&gt;0,1,0)&amp;IF(OR(T1754=2,ДАННЫЕ!AD1754=2,ДАННЫЕ!AE1754=2,ДАННЫЕ!AF1754=2,ДАННЫЕ!AG1754=2,ДАННЫЕ!AH1754=2,ДАННЫЕ!$AL1754=2,ДАННЫЕ!AI1754=2,ДАННЫЕ!AJ1754=2,ДАННЫЕ!AK1754=2,ДАННЫЕ!AP1754=2,ДАННЫЕ!AQ1754=2,ДАННЫЕ!AR1754=2,ДАННЫЕ!$AM1754=2,ДАННЫЕ!$AN1754=2,ДАННЫЕ!AS1754=2,ДАННЫЕ!AT1754=2),2,0)&amp;"t"&amp;IF(T1754&gt;0,"1"&amp;T1754,"00")&amp;"f"&amp;IF(ДАННЫЕ!$AC1754,"1"&amp;ДАННЫЕ!$AC1754,"00")&amp;"b"&amp;IF(ДАННЫЕ!$AD1754,"1"&amp;ДАННЫЕ!$AD1754,"00")&amp;"g"&amp;IF(ДАННЫЕ!$AF1754,"1"&amp;ДАННЫЕ!$AF1754,"00")&amp;"c"&amp;IF(ДАННЫЕ!$AG1754,"1"&amp;ДАННЫЕ!$AG1754,"00")&amp;"i"&amp;IF(ДАННЫЕ!$AH1754,"1"&amp;ДАННЫЕ!$AH1754,"00")&amp;"r"&amp;IF(ДАННЫЕ!$AL1754,"1"&amp;ДАННЫЕ!$AL1754,"00")&amp;"m"&amp;IF(ДАННЫЕ!$AI1754,"1"&amp;ДАННЫЕ!$AI1754,"00")&amp;"hS"&amp;IF(ДАННЫЕ!$AJ1754,"1"&amp;ДАННЫЕ!$AJ1754,"00")&amp;"hZ"&amp;IF(ДАННЫЕ!$AK1754,"1"&amp;ДАННЫЕ!$AK1754,"00")&amp;"p"&amp;IF(ДАННЫЕ!$AP1754,"1"&amp;ДАННЫЕ!$AP1754,"00")&amp;"k"&amp;IF(ДАННЫЕ!$AQ1754,"1"&amp;ДАННЫЕ!$AQ1754,"00")&amp;"z"&amp;IF(ДАННЫЕ!$AR1754,"1"&amp;ДАННЫЕ!$AR1754,"00")&amp;"j"&amp;IF(ДАННЫЕ!$AM1754,"1"&amp;ДАННЫЕ!$AM1754,"00")&amp;"n"&amp;IF(ДАННЫЕ!$AN1754,"1"&amp;ДАННЫЕ!$AN1754,"00")&amp;"E"&amp;ДАННЫЕ!BI1754&amp;"L"&amp;ДАННЫЕ!AO1754&amp;"h"&amp;IF(ДАННЫЕ!$AU1754&gt;0,1,0)&amp;"v"&amp;IF(ДАННЫЕ!$AW1754&gt;0,1,0)&amp;"a"&amp;IF(ДАННЫЕ!$AS1754,"1"&amp;ДАННЫЕ!$AS1754,"00")&amp;"s"&amp;IF(ДАННЫЕ!$AT1754,"1"&amp;ДАННЫЕ!$AT1754,"00")&amp;"u"&amp;IF(ДАННЫЕ!$CJ1754&gt;0,1,0)&amp;"y"&amp;B1754&amp;"d"&amp;H1754&amp;"e"&amp;F1754&amp;G1754</f>
        <v>x0w00t00f00b00g00c00i00r00m00hS00hZ00p00k00z00j00n00ELh0v0a00s00u0y0de</v>
      </c>
      <c r="L1754" s="28" t="str">
        <f ca="1">ДАННЫЕ!$I1754&amp;"VN"&amp;IF(ДАННЫЕ!AW1754&gt;0,11,10)&amp;"CD"&amp;IF(ДАННЫЕ!BF1754&gt;500,16,IF(ДАННЫЕ!BF1754&gt;350,15,IF(ДАННЫЕ!BF1754&gt;=200,14,IF(ДАННЫЕ!BF1754&gt;=100,13,IF(ДАННЫЕ!BF1754&gt;=50,12,IF(ДАННЫЕ!BF1754&gt;0,11,10))))))&amp;"AR"&amp;IF(ДАННЫЕ!BX1754&gt;0,1,0)&amp;"GD"&amp;B1754&amp;"VV"&amp;IF(E1754&gt;=5,IF(E1754&lt;18,1,0),0)</f>
        <v>VN10CD10AR0GD0VV0</v>
      </c>
      <c r="M1754" s="28" t="str">
        <f>ДАННЫЕ!$I1754&amp;"b"&amp;ДАННЫЕ!$BI1754&amp;"r"&amp;ДАННЫЕ!$BJ1754&amp;"CD"&amp;IF(ДАННЫЕ!BF1754&gt;0,IF(ДАННЫЕ!BF1754&lt;200,1,IF(ДАННЫЕ!BF1754&lt;350,2,3)),0)&amp;"h"&amp;IF(ДАННЫЕ!$BK1754+ДАННЫЕ!$BL1754+ДАННЫЕ!$BM1754&gt;0,1,0)&amp;"x"&amp;ДАННЫЕ!$BK1754&amp;"y"&amp;ДАННЫЕ!$BL1754&amp;"z"&amp;ДАННЫЕ!$BM1754&amp;"c"&amp;IF(ДАННЫЕ!$BK1754+ДАННЫЕ!$BL1754+ДАННЫЕ!$BM1754=3,1,0)&amp;"a"&amp;IF(ДАННЫЕ!$BQ1754+ДАННЫЕ!$BR1754&gt;0,1,0)&amp;"d"&amp;ДАННЫЕ!$BQ1754&amp;"v"&amp;ДАННЫЕ!$BR1754&amp;"p"&amp;ДАННЫЕ!$BS1754&amp;"n"&amp;ДАННЫЕ!$BU1754&amp;"t"&amp;ДАННЫЕ!$BV1754&amp;"o"&amp;ДАННЫЕ!$BT1754&amp;"l"&amp;IF(ДАННЫЕ!$BN1754&gt;0,1,0)&amp;ДАННЫЕ!$BN1754&amp;"g"&amp;ДАННЫЕ!$BO1754&amp;"s"&amp;ДАННЫЕ!$BP1754&amp;"DZ"&amp;IF(ДАННЫЕ!B1754-ДАННЫЕ!G1754 &lt; 60,IF(ДАННЫЕ!B1754-ДАННЫЕ!G1754 &gt;= 0,1,0),0)&amp;"u"&amp;IF(ДАННЫЕ!$CJ1754&gt;0,1,0)</f>
        <v>brCD0h0xyzc0a0dvpntol0gsDZ1u0</v>
      </c>
      <c r="N1754" s="28" t="str">
        <f ca="1">ДАННЫЕ!$F1754&amp;ДАННЫЕ!$I1754&amp;"g"&amp;B1754&amp;"cf"&amp;D1754&amp;"a"&amp;IF(ДАННЫЕ!$BX1754&gt;0,1,0)&amp;IF(ДАННЫЕ!$BF1754&gt;500,1,IF(ДАННЫЕ!$BF1754&gt;350,2,IF(ДАННЫЕ!$BF1754&gt;=200,3,IF(ДАННЫЕ!$BF1754&gt;=100,4,IF(ДАННЫЕ!$BF1754&gt;=50,5,IF(ДАННЫЕ!$BF1754&lt;50,6,0))))))&amp;"AR"&amp;IF(DATEDIF(ДАННЫЕ!$BX1754,ДАННЫЕ!$F$1,"y")&gt;1,1,0)&amp;"VG"&amp;IF(ДАННЫЕ!$BH1754="0",1,0)&amp;"o"&amp;IF(T1754+ДАННЫЕ!$AF1754+ДАННЫЕ!$AG1754+ДАННЫЕ!$AH1754+ДАННЫЕ!$AI1754+ДАННЫЕ!$AJ1754+ДАННЫЕ!$AP1754+ДАННЫЕ!$AQ1754+ДАННЫЕ!$AR1754+ДАННЫЕ!$AU1754+ДАННЫЕ!$AW1754+ДАННЫЕ!$AS1754+ДАННЫЕ!$AT1754&gt;0,1,0)&amp;"x"&amp;ДАННЫЕ!$AG1754&amp;"p"&amp;IF(ДАННЫЕ!$BY1754&gt;0,1,0)&amp;"v"&amp;IF(ДАННЫЕ!$BZ1754&gt;0,1,0)&amp;"n"&amp;ДАННЫЕ!$CA1754&amp;"t"&amp;ДАННЫЕ!$AY1754&amp;"k"&amp;ДАННЫЕ!$CB1754&amp;"q"&amp;ДАННЫЕ!$CC1754&amp;"w"&amp;ДАННЫЕ!$CD1754&amp;"e"&amp;ДАННЫЕ!$CE1754&amp;"m"&amp;ДАННЫЕ!$CF1754&amp;"c"&amp;ДАННЫЕ!$CG1754&amp;"z"&amp;ДАННЫЕ!$CH1754&amp;"d"&amp;IF(H1754=4,1,0)&amp;"s"&amp;IF(ДАННЫЕ!$J1754=1,0,1)&amp;"u"&amp;IF(ДАННЫЕ!$CJ1754&gt;0,1,0)</f>
        <v>g0cf0a06AR1VG0o0xp0v0ntkqwemczd0s1u0</v>
      </c>
      <c r="O1754" s="28" t="str">
        <f>ДАННЫЕ!$I1754&amp;"g"&amp;B1754&amp;A1754&amp;"f"&amp;P1754&amp;"c"&amp;IF(ДАННЫЕ!$U1754&gt;0,1,0)&amp;"s"&amp;IF(ДАННЫЕ!$Q1754&gt;0,IF(YEAR(ДАННЫЕ!$F$1)=YEAR(ДАННЫЕ!$Q1754),IF(MONTH(ДАННЫЕ!$F$1)=MONTH(ДАННЫЕ!$Q1754),111,11),1),0)&amp;"i"&amp;IF(ДАННЫЕ!$R1754+ДАННЫЕ!$S1754+ДАННЫЕ!$T1754=0,0,1)&amp;"h"&amp;IF(ДАННЫЕ!$P1754&gt;0,1,0)&amp;"p"&amp;IF(ДАННЫЕ!$CI1754&gt;0,IF(YEAR(ДАННЫЕ!$F$1)=YEAR(ДАННЫЕ!$CI1754),IF(MONTH(ДАННЫЕ!$F$1)=MONTH(ДАННЫЕ!$CI1754),111,11),1),0)&amp;"d"&amp;IF(ДАННЫЕ!$CJ1754&gt;0,IF(YEAR(ДАННЫЕ!$F$1)=YEAR(ДАННЫЕ!$CJ1754),IF(MONTH(ДАННЫЕ!$F$1)=MONTH(ДАННЫЕ!$CJ1754),111,11),1),0)&amp;"o"&amp;IF(ДАННЫЕ!$CK1754&gt;0,IF(MONTH(ДАННЫЕ!$F$1)=MONTH(ДАННЫЕ!$CK1754),111,11),0)&amp;"v"&amp;IF(ДАННЫЕ!$BE1754&gt;0,IF(MONTH(ДАННЫЕ!$F$1)=MONTH(ДАННЫЕ!$BE1754),111,11),0)</f>
        <v>g00f0c0s0i0h0p0d0o0v0</v>
      </c>
      <c r="P1754" s="15">
        <f t="shared" si="83"/>
        <v>0</v>
      </c>
      <c r="Q1754" s="15">
        <f>IF(ДАННЫЕ!$F$1&gt;ДАННЫЕ!$N1754,IF(YEAR(ДАННЫЕ!$F$1)=YEAR(ДАННЫЕ!M1754),1,0),0)</f>
        <v>0</v>
      </c>
      <c r="R1754" s="15">
        <f>IF(ДАННЫЕ!$F$1&gt;ДАННЫЕ!$N1754,IF(YEAR(ДАННЫЕ!$F$1)=YEAR(ДАННЫЕ!N1754),1,0),0)</f>
        <v>0</v>
      </c>
      <c r="S1754" s="15">
        <f>IF(ДАННЫЕ!$AA1754="2А",1,IF(ДАННЫЕ!$AA1754="2Б",2,IF(ДАННЫЕ!$AA1754="2В",3,IF(ДАННЫЕ!$AA1754=3,4,IF(ДАННЫЕ!$AA1754="4А",5,IF(ДАННЫЕ!$AA1754="4Б",6,IF(ДАННЫЕ!$AA1754="4В",7,IF(ДАННЫЕ!$AA1754=5,8,0))))))))</f>
        <v>0</v>
      </c>
      <c r="T1754" s="15">
        <f>IF(OR(ДАННЫЕ!$AC1754=2,ДАННЫЕ!$AD1754=2,ДАННЫЕ!$AE1754=2),2,IF(OR(ДАННЫЕ!$AC1754=1,ДАННЫЕ!$AD1754=1,ДАННЫЕ!$AE1754=1),1,0))</f>
        <v>0</v>
      </c>
    </row>
    <row r="1755" spans="1:20" x14ac:dyDescent="0.2">
      <c r="A1755" s="78">
        <f>IF(B1755&gt;0,IF(MONTH(ДАННЫЕ!$F$1)=MONTH(ДАННЫЕ!$B1755),1,0),0)</f>
        <v>0</v>
      </c>
      <c r="B1755" s="14">
        <f>IF(ДАННЫЕ!$B1755&gt;0,IF(YEAR(ДАННЫЕ!$F$1)=YEAR(ДАННЫЕ!$B1755),1,0),0)</f>
        <v>0</v>
      </c>
      <c r="C1755" s="14">
        <f>IF(ДАННЫЕ!$CM1755&gt;0,IF(YEAR(ДАННЫЕ!$F$1)=YEAR(ДАННЫЕ!$CM1755),1,0),0)</f>
        <v>0</v>
      </c>
      <c r="D1755" s="14">
        <f>IF(ДАННЫЕ!$CJ1755&gt;0,IF(ДАННЫЕ!$CL1755&gt;ДАННЫЕ!$F$1,1,IF(ДАННЫЕ!$CL1755&gt;0,0,1)),0)</f>
        <v>0</v>
      </c>
      <c r="E1755" s="43" t="str">
        <f ca="1">IF(ДАННЫЕ!$F$1&gt;0,IF(ДАННЫЕ!$G1755&gt;0,DATEDIF(ДАННЫЕ!$G1755,ДАННЫЕ!$F$1,"y"),""),IF(ДАННЫЕ!$G1755&gt;0,DATEDIF(ДАННЫЕ!$G1755,TODAY(),"y"),""))</f>
        <v/>
      </c>
      <c r="F1755" s="43" t="str">
        <f xml:space="preserve"> IF(ДАННЫЕ!$F1755="М",IF(E1755&gt;=18,IF(E1755&lt;60,1,""),""),"")&amp;IF(ДАННЫЕ!$F1755="Ж",IF(E1755&gt;=18,IF(E1755&lt;55,1,""),""),"")</f>
        <v/>
      </c>
      <c r="G1755" s="43" t="str">
        <f xml:space="preserve"> IF(ДАННЫЕ!$F1755="М",IF(E1755&gt;=60,2,""),"")&amp;IF(ДАННЫЕ!$F1755="Ж",IF(E1755&gt;=55,2,""),"")</f>
        <v/>
      </c>
      <c r="H1755" s="43" t="str">
        <f t="shared" ca="1" si="81"/>
        <v/>
      </c>
      <c r="I1755" s="43" t="str">
        <f t="shared" ca="1" si="82"/>
        <v>03</v>
      </c>
      <c r="J1755" s="28" t="str">
        <f ca="1">ДАННЫЕ!$F1755&amp;H1755&amp;I1755&amp;ДАННЫЕ!$I1755&amp;"m"&amp;IF(ДАННЫЕ!$I1755&gt;0,IF(ДАННЫЕ!$J1755&gt;0,0,1),"")&amp;"f"&amp;IF(ДАННЫЕ!$R1755&gt;0,IF(YEAR(ДАННЫЕ!$F$1)=YEAR(ДАННЫЕ!$R1755),1,0),0)&amp;"z"&amp;ДАННЫЕ!$R1755&amp;"p"&amp;ДАННЫЕ!$S1755&amp;"i"&amp;ДАННЫЕ!$T1755&amp;"h"&amp;ДАННЫЕ!$K1755&amp;"be"&amp;ДАННЫЕ!$BI1755&amp;"CD"&amp;IF(ДАННЫЕ!BF1755&gt;500,4,IF(ДАННЫЕ!BF1755&gt;350,3,IF(ДАННЫЕ!BF1755&gt;200,2,IF(ДАННЫЕ!BF1755&gt;0,1,0))))&amp;"g"&amp;B1755&amp;"d"&amp;H1755&amp;"l"&amp;ДАННЫЕ!AT1755&amp;"a"&amp;ДАННЫЕ!$V1755&amp;"v"&amp;R1755&amp;"k"&amp;ДАННЫЕ!$U1755&amp;"s"&amp;ДАННЫЕ!$Y1755&amp;"t"&amp;ДАННЫЕ!$X1755&amp;"b"&amp;IF(ДАННЫЕ!$Q1755&gt;1,1,0)&amp;"PP"&amp;ДАННЫЕ!Z1755&amp;"c"&amp;S1755&amp;"x"&amp;IF(ДАННЫЕ!$BY1755&gt;0,IF(YEAR(ДАННЫЕ!$F$1)=YEAR(ДАННЫЕ!$BY1755),1,0),0)&amp;"n"&amp;IF(ДАННЫЕ!$BZ1755&gt;0,IF(YEAR(ДАННЫЕ!$F$1)=YEAR(ДАННЫЕ!$BZ1755),1,0),0)&amp;"u"&amp;D1755&amp;"z"&amp;IF(ДАННЫЕ!$CL1755&gt;0,IF(YEAR(ДАННЫЕ!$F$1)&gt;YEAR(ДАННЫЕ!$CL1755),11,12),0)</f>
        <v>03mf0zpihbeCD0g0dlav0kstb0PPc0x0n0u0z0</v>
      </c>
      <c r="K1755" s="28" t="str">
        <f ca="1">ДАННЫЕ!$I1755&amp;"x"&amp;B1755&amp;"w"&amp;IF(T1755+ДАННЫЕ!AD1755+ДАННЫЕ!AE1755+ДАННЫЕ!AF1755+ДАННЫЕ!AG1755+ДАННЫЕ!AH1755+ДАННЫЕ!$AL1755+ДАННЫЕ!AI1755+ДАННЫЕ!AJ1755+ДАННЫЕ!AK1755+ДАННЫЕ!AP1755+ДАННЫЕ!AQ1755+ДАННЫЕ!AR1755+ДАННЫЕ!$AM1755+ДАННЫЕ!$AN1755+ДАННЫЕ!AS1755+ДАННЫЕ!AT1755&gt;0,1,0)&amp;IF(OR(T1755=2,ДАННЫЕ!AD1755=2,ДАННЫЕ!AE1755=2,ДАННЫЕ!AF1755=2,ДАННЫЕ!AG1755=2,ДАННЫЕ!AH1755=2,ДАННЫЕ!$AL1755=2,ДАННЫЕ!AI1755=2,ДАННЫЕ!AJ1755=2,ДАННЫЕ!AK1755=2,ДАННЫЕ!AP1755=2,ДАННЫЕ!AQ1755=2,ДАННЫЕ!AR1755=2,ДАННЫЕ!$AM1755=2,ДАННЫЕ!$AN1755=2,ДАННЫЕ!AS1755=2,ДАННЫЕ!AT1755=2),2,0)&amp;"t"&amp;IF(T1755&gt;0,"1"&amp;T1755,"00")&amp;"f"&amp;IF(ДАННЫЕ!$AC1755,"1"&amp;ДАННЫЕ!$AC1755,"00")&amp;"b"&amp;IF(ДАННЫЕ!$AD1755,"1"&amp;ДАННЫЕ!$AD1755,"00")&amp;"g"&amp;IF(ДАННЫЕ!$AF1755,"1"&amp;ДАННЫЕ!$AF1755,"00")&amp;"c"&amp;IF(ДАННЫЕ!$AG1755,"1"&amp;ДАННЫЕ!$AG1755,"00")&amp;"i"&amp;IF(ДАННЫЕ!$AH1755,"1"&amp;ДАННЫЕ!$AH1755,"00")&amp;"r"&amp;IF(ДАННЫЕ!$AL1755,"1"&amp;ДАННЫЕ!$AL1755,"00")&amp;"m"&amp;IF(ДАННЫЕ!$AI1755,"1"&amp;ДАННЫЕ!$AI1755,"00")&amp;"hS"&amp;IF(ДАННЫЕ!$AJ1755,"1"&amp;ДАННЫЕ!$AJ1755,"00")&amp;"hZ"&amp;IF(ДАННЫЕ!$AK1755,"1"&amp;ДАННЫЕ!$AK1755,"00")&amp;"p"&amp;IF(ДАННЫЕ!$AP1755,"1"&amp;ДАННЫЕ!$AP1755,"00")&amp;"k"&amp;IF(ДАННЫЕ!$AQ1755,"1"&amp;ДАННЫЕ!$AQ1755,"00")&amp;"z"&amp;IF(ДАННЫЕ!$AR1755,"1"&amp;ДАННЫЕ!$AR1755,"00")&amp;"j"&amp;IF(ДАННЫЕ!$AM1755,"1"&amp;ДАННЫЕ!$AM1755,"00")&amp;"n"&amp;IF(ДАННЫЕ!$AN1755,"1"&amp;ДАННЫЕ!$AN1755,"00")&amp;"E"&amp;ДАННЫЕ!BI1755&amp;"L"&amp;ДАННЫЕ!AO1755&amp;"h"&amp;IF(ДАННЫЕ!$AU1755&gt;0,1,0)&amp;"v"&amp;IF(ДАННЫЕ!$AW1755&gt;0,1,0)&amp;"a"&amp;IF(ДАННЫЕ!$AS1755,"1"&amp;ДАННЫЕ!$AS1755,"00")&amp;"s"&amp;IF(ДАННЫЕ!$AT1755,"1"&amp;ДАННЫЕ!$AT1755,"00")&amp;"u"&amp;IF(ДАННЫЕ!$CJ1755&gt;0,1,0)&amp;"y"&amp;B1755&amp;"d"&amp;H1755&amp;"e"&amp;F1755&amp;G1755</f>
        <v>x0w00t00f00b00g00c00i00r00m00hS00hZ00p00k00z00j00n00ELh0v0a00s00u0y0de</v>
      </c>
      <c r="L1755" s="28" t="str">
        <f ca="1">ДАННЫЕ!$I1755&amp;"VN"&amp;IF(ДАННЫЕ!AW1755&gt;0,11,10)&amp;"CD"&amp;IF(ДАННЫЕ!BF1755&gt;500,16,IF(ДАННЫЕ!BF1755&gt;350,15,IF(ДАННЫЕ!BF1755&gt;=200,14,IF(ДАННЫЕ!BF1755&gt;=100,13,IF(ДАННЫЕ!BF1755&gt;=50,12,IF(ДАННЫЕ!BF1755&gt;0,11,10))))))&amp;"AR"&amp;IF(ДАННЫЕ!BX1755&gt;0,1,0)&amp;"GD"&amp;B1755&amp;"VV"&amp;IF(E1755&gt;=5,IF(E1755&lt;18,1,0),0)</f>
        <v>VN10CD10AR0GD0VV0</v>
      </c>
      <c r="M1755" s="28" t="str">
        <f>ДАННЫЕ!$I1755&amp;"b"&amp;ДАННЫЕ!$BI1755&amp;"r"&amp;ДАННЫЕ!$BJ1755&amp;"CD"&amp;IF(ДАННЫЕ!BF1755&gt;0,IF(ДАННЫЕ!BF1755&lt;200,1,IF(ДАННЫЕ!BF1755&lt;350,2,3)),0)&amp;"h"&amp;IF(ДАННЫЕ!$BK1755+ДАННЫЕ!$BL1755+ДАННЫЕ!$BM1755&gt;0,1,0)&amp;"x"&amp;ДАННЫЕ!$BK1755&amp;"y"&amp;ДАННЫЕ!$BL1755&amp;"z"&amp;ДАННЫЕ!$BM1755&amp;"c"&amp;IF(ДАННЫЕ!$BK1755+ДАННЫЕ!$BL1755+ДАННЫЕ!$BM1755=3,1,0)&amp;"a"&amp;IF(ДАННЫЕ!$BQ1755+ДАННЫЕ!$BR1755&gt;0,1,0)&amp;"d"&amp;ДАННЫЕ!$BQ1755&amp;"v"&amp;ДАННЫЕ!$BR1755&amp;"p"&amp;ДАННЫЕ!$BS1755&amp;"n"&amp;ДАННЫЕ!$BU1755&amp;"t"&amp;ДАННЫЕ!$BV1755&amp;"o"&amp;ДАННЫЕ!$BT1755&amp;"l"&amp;IF(ДАННЫЕ!$BN1755&gt;0,1,0)&amp;ДАННЫЕ!$BN1755&amp;"g"&amp;ДАННЫЕ!$BO1755&amp;"s"&amp;ДАННЫЕ!$BP1755&amp;"DZ"&amp;IF(ДАННЫЕ!B1755-ДАННЫЕ!G1755 &lt; 60,IF(ДАННЫЕ!B1755-ДАННЫЕ!G1755 &gt;= 0,1,0),0)&amp;"u"&amp;IF(ДАННЫЕ!$CJ1755&gt;0,1,0)</f>
        <v>brCD0h0xyzc0a0dvpntol0gsDZ1u0</v>
      </c>
      <c r="N1755" s="28" t="str">
        <f ca="1">ДАННЫЕ!$F1755&amp;ДАННЫЕ!$I1755&amp;"g"&amp;B1755&amp;"cf"&amp;D1755&amp;"a"&amp;IF(ДАННЫЕ!$BX1755&gt;0,1,0)&amp;IF(ДАННЫЕ!$BF1755&gt;500,1,IF(ДАННЫЕ!$BF1755&gt;350,2,IF(ДАННЫЕ!$BF1755&gt;=200,3,IF(ДАННЫЕ!$BF1755&gt;=100,4,IF(ДАННЫЕ!$BF1755&gt;=50,5,IF(ДАННЫЕ!$BF1755&lt;50,6,0))))))&amp;"AR"&amp;IF(DATEDIF(ДАННЫЕ!$BX1755,ДАННЫЕ!$F$1,"y")&gt;1,1,0)&amp;"VG"&amp;IF(ДАННЫЕ!$BH1755="0",1,0)&amp;"o"&amp;IF(T1755+ДАННЫЕ!$AF1755+ДАННЫЕ!$AG1755+ДАННЫЕ!$AH1755+ДАННЫЕ!$AI1755+ДАННЫЕ!$AJ1755+ДАННЫЕ!$AP1755+ДАННЫЕ!$AQ1755+ДАННЫЕ!$AR1755+ДАННЫЕ!$AU1755+ДАННЫЕ!$AW1755+ДАННЫЕ!$AS1755+ДАННЫЕ!$AT1755&gt;0,1,0)&amp;"x"&amp;ДАННЫЕ!$AG1755&amp;"p"&amp;IF(ДАННЫЕ!$BY1755&gt;0,1,0)&amp;"v"&amp;IF(ДАННЫЕ!$BZ1755&gt;0,1,0)&amp;"n"&amp;ДАННЫЕ!$CA1755&amp;"t"&amp;ДАННЫЕ!$AY1755&amp;"k"&amp;ДАННЫЕ!$CB1755&amp;"q"&amp;ДАННЫЕ!$CC1755&amp;"w"&amp;ДАННЫЕ!$CD1755&amp;"e"&amp;ДАННЫЕ!$CE1755&amp;"m"&amp;ДАННЫЕ!$CF1755&amp;"c"&amp;ДАННЫЕ!$CG1755&amp;"z"&amp;ДАННЫЕ!$CH1755&amp;"d"&amp;IF(H1755=4,1,0)&amp;"s"&amp;IF(ДАННЫЕ!$J1755=1,0,1)&amp;"u"&amp;IF(ДАННЫЕ!$CJ1755&gt;0,1,0)</f>
        <v>g0cf0a06AR1VG0o0xp0v0ntkqwemczd0s1u0</v>
      </c>
      <c r="O1755" s="28" t="str">
        <f>ДАННЫЕ!$I1755&amp;"g"&amp;B1755&amp;A1755&amp;"f"&amp;P1755&amp;"c"&amp;IF(ДАННЫЕ!$U1755&gt;0,1,0)&amp;"s"&amp;IF(ДАННЫЕ!$Q1755&gt;0,IF(YEAR(ДАННЫЕ!$F$1)=YEAR(ДАННЫЕ!$Q1755),IF(MONTH(ДАННЫЕ!$F$1)=MONTH(ДАННЫЕ!$Q1755),111,11),1),0)&amp;"i"&amp;IF(ДАННЫЕ!$R1755+ДАННЫЕ!$S1755+ДАННЫЕ!$T1755=0,0,1)&amp;"h"&amp;IF(ДАННЫЕ!$P1755&gt;0,1,0)&amp;"p"&amp;IF(ДАННЫЕ!$CI1755&gt;0,IF(YEAR(ДАННЫЕ!$F$1)=YEAR(ДАННЫЕ!$CI1755),IF(MONTH(ДАННЫЕ!$F$1)=MONTH(ДАННЫЕ!$CI1755),111,11),1),0)&amp;"d"&amp;IF(ДАННЫЕ!$CJ1755&gt;0,IF(YEAR(ДАННЫЕ!$F$1)=YEAR(ДАННЫЕ!$CJ1755),IF(MONTH(ДАННЫЕ!$F$1)=MONTH(ДАННЫЕ!$CJ1755),111,11),1),0)&amp;"o"&amp;IF(ДАННЫЕ!$CK1755&gt;0,IF(MONTH(ДАННЫЕ!$F$1)=MONTH(ДАННЫЕ!$CK1755),111,11),0)&amp;"v"&amp;IF(ДАННЫЕ!$BE1755&gt;0,IF(MONTH(ДАННЫЕ!$F$1)=MONTH(ДАННЫЕ!$BE1755),111,11),0)</f>
        <v>g00f0c0s0i0h0p0d0o0v0</v>
      </c>
      <c r="P1755" s="15">
        <f t="shared" si="83"/>
        <v>0</v>
      </c>
      <c r="Q1755" s="15">
        <f>IF(ДАННЫЕ!$F$1&gt;ДАННЫЕ!$N1755,IF(YEAR(ДАННЫЕ!$F$1)=YEAR(ДАННЫЕ!M1755),1,0),0)</f>
        <v>0</v>
      </c>
      <c r="R1755" s="15">
        <f>IF(ДАННЫЕ!$F$1&gt;ДАННЫЕ!$N1755,IF(YEAR(ДАННЫЕ!$F$1)=YEAR(ДАННЫЕ!N1755),1,0),0)</f>
        <v>0</v>
      </c>
      <c r="S1755" s="15">
        <f>IF(ДАННЫЕ!$AA1755="2А",1,IF(ДАННЫЕ!$AA1755="2Б",2,IF(ДАННЫЕ!$AA1755="2В",3,IF(ДАННЫЕ!$AA1755=3,4,IF(ДАННЫЕ!$AA1755="4А",5,IF(ДАННЫЕ!$AA1755="4Б",6,IF(ДАННЫЕ!$AA1755="4В",7,IF(ДАННЫЕ!$AA1755=5,8,0))))))))</f>
        <v>0</v>
      </c>
      <c r="T1755" s="15">
        <f>IF(OR(ДАННЫЕ!$AC1755=2,ДАННЫЕ!$AD1755=2,ДАННЫЕ!$AE1755=2),2,IF(OR(ДАННЫЕ!$AC1755=1,ДАННЫЕ!$AD1755=1,ДАННЫЕ!$AE1755=1),1,0))</f>
        <v>0</v>
      </c>
    </row>
    <row r="1756" spans="1:20" x14ac:dyDescent="0.2">
      <c r="A1756" s="78">
        <f>IF(B1756&gt;0,IF(MONTH(ДАННЫЕ!$F$1)=MONTH(ДАННЫЕ!$B1756),1,0),0)</f>
        <v>0</v>
      </c>
      <c r="B1756" s="14">
        <f>IF(ДАННЫЕ!$B1756&gt;0,IF(YEAR(ДАННЫЕ!$F$1)=YEAR(ДАННЫЕ!$B1756),1,0),0)</f>
        <v>0</v>
      </c>
      <c r="C1756" s="14">
        <f>IF(ДАННЫЕ!$CM1756&gt;0,IF(YEAR(ДАННЫЕ!$F$1)=YEAR(ДАННЫЕ!$CM1756),1,0),0)</f>
        <v>0</v>
      </c>
      <c r="D1756" s="14">
        <f>IF(ДАННЫЕ!$CJ1756&gt;0,IF(ДАННЫЕ!$CL1756&gt;ДАННЫЕ!$F$1,1,IF(ДАННЫЕ!$CL1756&gt;0,0,1)),0)</f>
        <v>0</v>
      </c>
      <c r="E1756" s="43" t="str">
        <f ca="1">IF(ДАННЫЕ!$F$1&gt;0,IF(ДАННЫЕ!$G1756&gt;0,DATEDIF(ДАННЫЕ!$G1756,ДАННЫЕ!$F$1,"y"),""),IF(ДАННЫЕ!$G1756&gt;0,DATEDIF(ДАННЫЕ!$G1756,TODAY(),"y"),""))</f>
        <v/>
      </c>
      <c r="F1756" s="43" t="str">
        <f xml:space="preserve"> IF(ДАННЫЕ!$F1756="М",IF(E1756&gt;=18,IF(E1756&lt;60,1,""),""),"")&amp;IF(ДАННЫЕ!$F1756="Ж",IF(E1756&gt;=18,IF(E1756&lt;55,1,""),""),"")</f>
        <v/>
      </c>
      <c r="G1756" s="43" t="str">
        <f xml:space="preserve"> IF(ДАННЫЕ!$F1756="М",IF(E1756&gt;=60,2,""),"")&amp;IF(ДАННЫЕ!$F1756="Ж",IF(E1756&gt;=55,2,""),"")</f>
        <v/>
      </c>
      <c r="H1756" s="43" t="str">
        <f t="shared" ca="1" si="81"/>
        <v/>
      </c>
      <c r="I1756" s="43" t="str">
        <f t="shared" ca="1" si="82"/>
        <v>03</v>
      </c>
      <c r="J1756" s="28" t="str">
        <f ca="1">ДАННЫЕ!$F1756&amp;H1756&amp;I1756&amp;ДАННЫЕ!$I1756&amp;"m"&amp;IF(ДАННЫЕ!$I1756&gt;0,IF(ДАННЫЕ!$J1756&gt;0,0,1),"")&amp;"f"&amp;IF(ДАННЫЕ!$R1756&gt;0,IF(YEAR(ДАННЫЕ!$F$1)=YEAR(ДАННЫЕ!$R1756),1,0),0)&amp;"z"&amp;ДАННЫЕ!$R1756&amp;"p"&amp;ДАННЫЕ!$S1756&amp;"i"&amp;ДАННЫЕ!$T1756&amp;"h"&amp;ДАННЫЕ!$K1756&amp;"be"&amp;ДАННЫЕ!$BI1756&amp;"CD"&amp;IF(ДАННЫЕ!BF1756&gt;500,4,IF(ДАННЫЕ!BF1756&gt;350,3,IF(ДАННЫЕ!BF1756&gt;200,2,IF(ДАННЫЕ!BF1756&gt;0,1,0))))&amp;"g"&amp;B1756&amp;"d"&amp;H1756&amp;"l"&amp;ДАННЫЕ!AT1756&amp;"a"&amp;ДАННЫЕ!$V1756&amp;"v"&amp;R1756&amp;"k"&amp;ДАННЫЕ!$U1756&amp;"s"&amp;ДАННЫЕ!$Y1756&amp;"t"&amp;ДАННЫЕ!$X1756&amp;"b"&amp;IF(ДАННЫЕ!$Q1756&gt;1,1,0)&amp;"PP"&amp;ДАННЫЕ!Z1756&amp;"c"&amp;S1756&amp;"x"&amp;IF(ДАННЫЕ!$BY1756&gt;0,IF(YEAR(ДАННЫЕ!$F$1)=YEAR(ДАННЫЕ!$BY1756),1,0),0)&amp;"n"&amp;IF(ДАННЫЕ!$BZ1756&gt;0,IF(YEAR(ДАННЫЕ!$F$1)=YEAR(ДАННЫЕ!$BZ1756),1,0),0)&amp;"u"&amp;D1756&amp;"z"&amp;IF(ДАННЫЕ!$CL1756&gt;0,IF(YEAR(ДАННЫЕ!$F$1)&gt;YEAR(ДАННЫЕ!$CL1756),11,12),0)</f>
        <v>03mf0zpihbeCD0g0dlav0kstb0PPc0x0n0u0z0</v>
      </c>
      <c r="K1756" s="28" t="str">
        <f ca="1">ДАННЫЕ!$I1756&amp;"x"&amp;B1756&amp;"w"&amp;IF(T1756+ДАННЫЕ!AD1756+ДАННЫЕ!AE1756+ДАННЫЕ!AF1756+ДАННЫЕ!AG1756+ДАННЫЕ!AH1756+ДАННЫЕ!$AL1756+ДАННЫЕ!AI1756+ДАННЫЕ!AJ1756+ДАННЫЕ!AK1756+ДАННЫЕ!AP1756+ДАННЫЕ!AQ1756+ДАННЫЕ!AR1756+ДАННЫЕ!$AM1756+ДАННЫЕ!$AN1756+ДАННЫЕ!AS1756+ДАННЫЕ!AT1756&gt;0,1,0)&amp;IF(OR(T1756=2,ДАННЫЕ!AD1756=2,ДАННЫЕ!AE1756=2,ДАННЫЕ!AF1756=2,ДАННЫЕ!AG1756=2,ДАННЫЕ!AH1756=2,ДАННЫЕ!$AL1756=2,ДАННЫЕ!AI1756=2,ДАННЫЕ!AJ1756=2,ДАННЫЕ!AK1756=2,ДАННЫЕ!AP1756=2,ДАННЫЕ!AQ1756=2,ДАННЫЕ!AR1756=2,ДАННЫЕ!$AM1756=2,ДАННЫЕ!$AN1756=2,ДАННЫЕ!AS1756=2,ДАННЫЕ!AT1756=2),2,0)&amp;"t"&amp;IF(T1756&gt;0,"1"&amp;T1756,"00")&amp;"f"&amp;IF(ДАННЫЕ!$AC1756,"1"&amp;ДАННЫЕ!$AC1756,"00")&amp;"b"&amp;IF(ДАННЫЕ!$AD1756,"1"&amp;ДАННЫЕ!$AD1756,"00")&amp;"g"&amp;IF(ДАННЫЕ!$AF1756,"1"&amp;ДАННЫЕ!$AF1756,"00")&amp;"c"&amp;IF(ДАННЫЕ!$AG1756,"1"&amp;ДАННЫЕ!$AG1756,"00")&amp;"i"&amp;IF(ДАННЫЕ!$AH1756,"1"&amp;ДАННЫЕ!$AH1756,"00")&amp;"r"&amp;IF(ДАННЫЕ!$AL1756,"1"&amp;ДАННЫЕ!$AL1756,"00")&amp;"m"&amp;IF(ДАННЫЕ!$AI1756,"1"&amp;ДАННЫЕ!$AI1756,"00")&amp;"hS"&amp;IF(ДАННЫЕ!$AJ1756,"1"&amp;ДАННЫЕ!$AJ1756,"00")&amp;"hZ"&amp;IF(ДАННЫЕ!$AK1756,"1"&amp;ДАННЫЕ!$AK1756,"00")&amp;"p"&amp;IF(ДАННЫЕ!$AP1756,"1"&amp;ДАННЫЕ!$AP1756,"00")&amp;"k"&amp;IF(ДАННЫЕ!$AQ1756,"1"&amp;ДАННЫЕ!$AQ1756,"00")&amp;"z"&amp;IF(ДАННЫЕ!$AR1756,"1"&amp;ДАННЫЕ!$AR1756,"00")&amp;"j"&amp;IF(ДАННЫЕ!$AM1756,"1"&amp;ДАННЫЕ!$AM1756,"00")&amp;"n"&amp;IF(ДАННЫЕ!$AN1756,"1"&amp;ДАННЫЕ!$AN1756,"00")&amp;"E"&amp;ДАННЫЕ!BI1756&amp;"L"&amp;ДАННЫЕ!AO1756&amp;"h"&amp;IF(ДАННЫЕ!$AU1756&gt;0,1,0)&amp;"v"&amp;IF(ДАННЫЕ!$AW1756&gt;0,1,0)&amp;"a"&amp;IF(ДАННЫЕ!$AS1756,"1"&amp;ДАННЫЕ!$AS1756,"00")&amp;"s"&amp;IF(ДАННЫЕ!$AT1756,"1"&amp;ДАННЫЕ!$AT1756,"00")&amp;"u"&amp;IF(ДАННЫЕ!$CJ1756&gt;0,1,0)&amp;"y"&amp;B1756&amp;"d"&amp;H1756&amp;"e"&amp;F1756&amp;G1756</f>
        <v>x0w00t00f00b00g00c00i00r00m00hS00hZ00p00k00z00j00n00ELh0v0a00s00u0y0de</v>
      </c>
      <c r="L1756" s="28" t="str">
        <f ca="1">ДАННЫЕ!$I1756&amp;"VN"&amp;IF(ДАННЫЕ!AW1756&gt;0,11,10)&amp;"CD"&amp;IF(ДАННЫЕ!BF1756&gt;500,16,IF(ДАННЫЕ!BF1756&gt;350,15,IF(ДАННЫЕ!BF1756&gt;=200,14,IF(ДАННЫЕ!BF1756&gt;=100,13,IF(ДАННЫЕ!BF1756&gt;=50,12,IF(ДАННЫЕ!BF1756&gt;0,11,10))))))&amp;"AR"&amp;IF(ДАННЫЕ!BX1756&gt;0,1,0)&amp;"GD"&amp;B1756&amp;"VV"&amp;IF(E1756&gt;=5,IF(E1756&lt;18,1,0),0)</f>
        <v>VN10CD10AR0GD0VV0</v>
      </c>
      <c r="M1756" s="28" t="str">
        <f>ДАННЫЕ!$I1756&amp;"b"&amp;ДАННЫЕ!$BI1756&amp;"r"&amp;ДАННЫЕ!$BJ1756&amp;"CD"&amp;IF(ДАННЫЕ!BF1756&gt;0,IF(ДАННЫЕ!BF1756&lt;200,1,IF(ДАННЫЕ!BF1756&lt;350,2,3)),0)&amp;"h"&amp;IF(ДАННЫЕ!$BK1756+ДАННЫЕ!$BL1756+ДАННЫЕ!$BM1756&gt;0,1,0)&amp;"x"&amp;ДАННЫЕ!$BK1756&amp;"y"&amp;ДАННЫЕ!$BL1756&amp;"z"&amp;ДАННЫЕ!$BM1756&amp;"c"&amp;IF(ДАННЫЕ!$BK1756+ДАННЫЕ!$BL1756+ДАННЫЕ!$BM1756=3,1,0)&amp;"a"&amp;IF(ДАННЫЕ!$BQ1756+ДАННЫЕ!$BR1756&gt;0,1,0)&amp;"d"&amp;ДАННЫЕ!$BQ1756&amp;"v"&amp;ДАННЫЕ!$BR1756&amp;"p"&amp;ДАННЫЕ!$BS1756&amp;"n"&amp;ДАННЫЕ!$BU1756&amp;"t"&amp;ДАННЫЕ!$BV1756&amp;"o"&amp;ДАННЫЕ!$BT1756&amp;"l"&amp;IF(ДАННЫЕ!$BN1756&gt;0,1,0)&amp;ДАННЫЕ!$BN1756&amp;"g"&amp;ДАННЫЕ!$BO1756&amp;"s"&amp;ДАННЫЕ!$BP1756&amp;"DZ"&amp;IF(ДАННЫЕ!B1756-ДАННЫЕ!G1756 &lt; 60,IF(ДАННЫЕ!B1756-ДАННЫЕ!G1756 &gt;= 0,1,0),0)&amp;"u"&amp;IF(ДАННЫЕ!$CJ1756&gt;0,1,0)</f>
        <v>brCD0h0xyzc0a0dvpntol0gsDZ1u0</v>
      </c>
      <c r="N1756" s="28" t="str">
        <f ca="1">ДАННЫЕ!$F1756&amp;ДАННЫЕ!$I1756&amp;"g"&amp;B1756&amp;"cf"&amp;D1756&amp;"a"&amp;IF(ДАННЫЕ!$BX1756&gt;0,1,0)&amp;IF(ДАННЫЕ!$BF1756&gt;500,1,IF(ДАННЫЕ!$BF1756&gt;350,2,IF(ДАННЫЕ!$BF1756&gt;=200,3,IF(ДАННЫЕ!$BF1756&gt;=100,4,IF(ДАННЫЕ!$BF1756&gt;=50,5,IF(ДАННЫЕ!$BF1756&lt;50,6,0))))))&amp;"AR"&amp;IF(DATEDIF(ДАННЫЕ!$BX1756,ДАННЫЕ!$F$1,"y")&gt;1,1,0)&amp;"VG"&amp;IF(ДАННЫЕ!$BH1756="0",1,0)&amp;"o"&amp;IF(T1756+ДАННЫЕ!$AF1756+ДАННЫЕ!$AG1756+ДАННЫЕ!$AH1756+ДАННЫЕ!$AI1756+ДАННЫЕ!$AJ1756+ДАННЫЕ!$AP1756+ДАННЫЕ!$AQ1756+ДАННЫЕ!$AR1756+ДАННЫЕ!$AU1756+ДАННЫЕ!$AW1756+ДАННЫЕ!$AS1756+ДАННЫЕ!$AT1756&gt;0,1,0)&amp;"x"&amp;ДАННЫЕ!$AG1756&amp;"p"&amp;IF(ДАННЫЕ!$BY1756&gt;0,1,0)&amp;"v"&amp;IF(ДАННЫЕ!$BZ1756&gt;0,1,0)&amp;"n"&amp;ДАННЫЕ!$CA1756&amp;"t"&amp;ДАННЫЕ!$AY1756&amp;"k"&amp;ДАННЫЕ!$CB1756&amp;"q"&amp;ДАННЫЕ!$CC1756&amp;"w"&amp;ДАННЫЕ!$CD1756&amp;"e"&amp;ДАННЫЕ!$CE1756&amp;"m"&amp;ДАННЫЕ!$CF1756&amp;"c"&amp;ДАННЫЕ!$CG1756&amp;"z"&amp;ДАННЫЕ!$CH1756&amp;"d"&amp;IF(H1756=4,1,0)&amp;"s"&amp;IF(ДАННЫЕ!$J1756=1,0,1)&amp;"u"&amp;IF(ДАННЫЕ!$CJ1756&gt;0,1,0)</f>
        <v>g0cf0a06AR1VG0o0xp0v0ntkqwemczd0s1u0</v>
      </c>
      <c r="O1756" s="28" t="str">
        <f>ДАННЫЕ!$I1756&amp;"g"&amp;B1756&amp;A1756&amp;"f"&amp;P1756&amp;"c"&amp;IF(ДАННЫЕ!$U1756&gt;0,1,0)&amp;"s"&amp;IF(ДАННЫЕ!$Q1756&gt;0,IF(YEAR(ДАННЫЕ!$F$1)=YEAR(ДАННЫЕ!$Q1756),IF(MONTH(ДАННЫЕ!$F$1)=MONTH(ДАННЫЕ!$Q1756),111,11),1),0)&amp;"i"&amp;IF(ДАННЫЕ!$R1756+ДАННЫЕ!$S1756+ДАННЫЕ!$T1756=0,0,1)&amp;"h"&amp;IF(ДАННЫЕ!$P1756&gt;0,1,0)&amp;"p"&amp;IF(ДАННЫЕ!$CI1756&gt;0,IF(YEAR(ДАННЫЕ!$F$1)=YEAR(ДАННЫЕ!$CI1756),IF(MONTH(ДАННЫЕ!$F$1)=MONTH(ДАННЫЕ!$CI1756),111,11),1),0)&amp;"d"&amp;IF(ДАННЫЕ!$CJ1756&gt;0,IF(YEAR(ДАННЫЕ!$F$1)=YEAR(ДАННЫЕ!$CJ1756),IF(MONTH(ДАННЫЕ!$F$1)=MONTH(ДАННЫЕ!$CJ1756),111,11),1),0)&amp;"o"&amp;IF(ДАННЫЕ!$CK1756&gt;0,IF(MONTH(ДАННЫЕ!$F$1)=MONTH(ДАННЫЕ!$CK1756),111,11),0)&amp;"v"&amp;IF(ДАННЫЕ!$BE1756&gt;0,IF(MONTH(ДАННЫЕ!$F$1)=MONTH(ДАННЫЕ!$BE1756),111,11),0)</f>
        <v>g00f0c0s0i0h0p0d0o0v0</v>
      </c>
      <c r="P1756" s="15">
        <f t="shared" si="83"/>
        <v>0</v>
      </c>
      <c r="Q1756" s="15">
        <f>IF(ДАННЫЕ!$F$1&gt;ДАННЫЕ!$N1756,IF(YEAR(ДАННЫЕ!$F$1)=YEAR(ДАННЫЕ!M1756),1,0),0)</f>
        <v>0</v>
      </c>
      <c r="R1756" s="15">
        <f>IF(ДАННЫЕ!$F$1&gt;ДАННЫЕ!$N1756,IF(YEAR(ДАННЫЕ!$F$1)=YEAR(ДАННЫЕ!N1756),1,0),0)</f>
        <v>0</v>
      </c>
      <c r="S1756" s="15">
        <f>IF(ДАННЫЕ!$AA1756="2А",1,IF(ДАННЫЕ!$AA1756="2Б",2,IF(ДАННЫЕ!$AA1756="2В",3,IF(ДАННЫЕ!$AA1756=3,4,IF(ДАННЫЕ!$AA1756="4А",5,IF(ДАННЫЕ!$AA1756="4Б",6,IF(ДАННЫЕ!$AA1756="4В",7,IF(ДАННЫЕ!$AA1756=5,8,0))))))))</f>
        <v>0</v>
      </c>
      <c r="T1756" s="15">
        <f>IF(OR(ДАННЫЕ!$AC1756=2,ДАННЫЕ!$AD1756=2,ДАННЫЕ!$AE1756=2),2,IF(OR(ДАННЫЕ!$AC1756=1,ДАННЫЕ!$AD1756=1,ДАННЫЕ!$AE1756=1),1,0))</f>
        <v>0</v>
      </c>
    </row>
    <row r="1757" spans="1:20" x14ac:dyDescent="0.2">
      <c r="A1757" s="78">
        <f>IF(B1757&gt;0,IF(MONTH(ДАННЫЕ!$F$1)=MONTH(ДАННЫЕ!$B1757),1,0),0)</f>
        <v>0</v>
      </c>
      <c r="B1757" s="14">
        <f>IF(ДАННЫЕ!$B1757&gt;0,IF(YEAR(ДАННЫЕ!$F$1)=YEAR(ДАННЫЕ!$B1757),1,0),0)</f>
        <v>0</v>
      </c>
      <c r="C1757" s="14">
        <f>IF(ДАННЫЕ!$CM1757&gt;0,IF(YEAR(ДАННЫЕ!$F$1)=YEAR(ДАННЫЕ!$CM1757),1,0),0)</f>
        <v>0</v>
      </c>
      <c r="D1757" s="14">
        <f>IF(ДАННЫЕ!$CJ1757&gt;0,IF(ДАННЫЕ!$CL1757&gt;ДАННЫЕ!$F$1,1,IF(ДАННЫЕ!$CL1757&gt;0,0,1)),0)</f>
        <v>0</v>
      </c>
      <c r="E1757" s="43" t="str">
        <f ca="1">IF(ДАННЫЕ!$F$1&gt;0,IF(ДАННЫЕ!$G1757&gt;0,DATEDIF(ДАННЫЕ!$G1757,ДАННЫЕ!$F$1,"y"),""),IF(ДАННЫЕ!$G1757&gt;0,DATEDIF(ДАННЫЕ!$G1757,TODAY(),"y"),""))</f>
        <v/>
      </c>
      <c r="F1757" s="43" t="str">
        <f xml:space="preserve"> IF(ДАННЫЕ!$F1757="М",IF(E1757&gt;=18,IF(E1757&lt;60,1,""),""),"")&amp;IF(ДАННЫЕ!$F1757="Ж",IF(E1757&gt;=18,IF(E1757&lt;55,1,""),""),"")</f>
        <v/>
      </c>
      <c r="G1757" s="43" t="str">
        <f xml:space="preserve"> IF(ДАННЫЕ!$F1757="М",IF(E1757&gt;=60,2,""),"")&amp;IF(ДАННЫЕ!$F1757="Ж",IF(E1757&gt;=55,2,""),"")</f>
        <v/>
      </c>
      <c r="H1757" s="43" t="str">
        <f t="shared" ca="1" si="81"/>
        <v/>
      </c>
      <c r="I1757" s="43" t="str">
        <f t="shared" ca="1" si="82"/>
        <v>03</v>
      </c>
      <c r="J1757" s="28" t="str">
        <f ca="1">ДАННЫЕ!$F1757&amp;H1757&amp;I1757&amp;ДАННЫЕ!$I1757&amp;"m"&amp;IF(ДАННЫЕ!$I1757&gt;0,IF(ДАННЫЕ!$J1757&gt;0,0,1),"")&amp;"f"&amp;IF(ДАННЫЕ!$R1757&gt;0,IF(YEAR(ДАННЫЕ!$F$1)=YEAR(ДАННЫЕ!$R1757),1,0),0)&amp;"z"&amp;ДАННЫЕ!$R1757&amp;"p"&amp;ДАННЫЕ!$S1757&amp;"i"&amp;ДАННЫЕ!$T1757&amp;"h"&amp;ДАННЫЕ!$K1757&amp;"be"&amp;ДАННЫЕ!$BI1757&amp;"CD"&amp;IF(ДАННЫЕ!BF1757&gt;500,4,IF(ДАННЫЕ!BF1757&gt;350,3,IF(ДАННЫЕ!BF1757&gt;200,2,IF(ДАННЫЕ!BF1757&gt;0,1,0))))&amp;"g"&amp;B1757&amp;"d"&amp;H1757&amp;"l"&amp;ДАННЫЕ!AT1757&amp;"a"&amp;ДАННЫЕ!$V1757&amp;"v"&amp;R1757&amp;"k"&amp;ДАННЫЕ!$U1757&amp;"s"&amp;ДАННЫЕ!$Y1757&amp;"t"&amp;ДАННЫЕ!$X1757&amp;"b"&amp;IF(ДАННЫЕ!$Q1757&gt;1,1,0)&amp;"PP"&amp;ДАННЫЕ!Z1757&amp;"c"&amp;S1757&amp;"x"&amp;IF(ДАННЫЕ!$BY1757&gt;0,IF(YEAR(ДАННЫЕ!$F$1)=YEAR(ДАННЫЕ!$BY1757),1,0),0)&amp;"n"&amp;IF(ДАННЫЕ!$BZ1757&gt;0,IF(YEAR(ДАННЫЕ!$F$1)=YEAR(ДАННЫЕ!$BZ1757),1,0),0)&amp;"u"&amp;D1757&amp;"z"&amp;IF(ДАННЫЕ!$CL1757&gt;0,IF(YEAR(ДАННЫЕ!$F$1)&gt;YEAR(ДАННЫЕ!$CL1757),11,12),0)</f>
        <v>03mf0zpihbeCD0g0dlav0kstb0PPc0x0n0u0z0</v>
      </c>
      <c r="K1757" s="28" t="str">
        <f ca="1">ДАННЫЕ!$I1757&amp;"x"&amp;B1757&amp;"w"&amp;IF(T1757+ДАННЫЕ!AD1757+ДАННЫЕ!AE1757+ДАННЫЕ!AF1757+ДАННЫЕ!AG1757+ДАННЫЕ!AH1757+ДАННЫЕ!$AL1757+ДАННЫЕ!AI1757+ДАННЫЕ!AJ1757+ДАННЫЕ!AK1757+ДАННЫЕ!AP1757+ДАННЫЕ!AQ1757+ДАННЫЕ!AR1757+ДАННЫЕ!$AM1757+ДАННЫЕ!$AN1757+ДАННЫЕ!AS1757+ДАННЫЕ!AT1757&gt;0,1,0)&amp;IF(OR(T1757=2,ДАННЫЕ!AD1757=2,ДАННЫЕ!AE1757=2,ДАННЫЕ!AF1757=2,ДАННЫЕ!AG1757=2,ДАННЫЕ!AH1757=2,ДАННЫЕ!$AL1757=2,ДАННЫЕ!AI1757=2,ДАННЫЕ!AJ1757=2,ДАННЫЕ!AK1757=2,ДАННЫЕ!AP1757=2,ДАННЫЕ!AQ1757=2,ДАННЫЕ!AR1757=2,ДАННЫЕ!$AM1757=2,ДАННЫЕ!$AN1757=2,ДАННЫЕ!AS1757=2,ДАННЫЕ!AT1757=2),2,0)&amp;"t"&amp;IF(T1757&gt;0,"1"&amp;T1757,"00")&amp;"f"&amp;IF(ДАННЫЕ!$AC1757,"1"&amp;ДАННЫЕ!$AC1757,"00")&amp;"b"&amp;IF(ДАННЫЕ!$AD1757,"1"&amp;ДАННЫЕ!$AD1757,"00")&amp;"g"&amp;IF(ДАННЫЕ!$AF1757,"1"&amp;ДАННЫЕ!$AF1757,"00")&amp;"c"&amp;IF(ДАННЫЕ!$AG1757,"1"&amp;ДАННЫЕ!$AG1757,"00")&amp;"i"&amp;IF(ДАННЫЕ!$AH1757,"1"&amp;ДАННЫЕ!$AH1757,"00")&amp;"r"&amp;IF(ДАННЫЕ!$AL1757,"1"&amp;ДАННЫЕ!$AL1757,"00")&amp;"m"&amp;IF(ДАННЫЕ!$AI1757,"1"&amp;ДАННЫЕ!$AI1757,"00")&amp;"hS"&amp;IF(ДАННЫЕ!$AJ1757,"1"&amp;ДАННЫЕ!$AJ1757,"00")&amp;"hZ"&amp;IF(ДАННЫЕ!$AK1757,"1"&amp;ДАННЫЕ!$AK1757,"00")&amp;"p"&amp;IF(ДАННЫЕ!$AP1757,"1"&amp;ДАННЫЕ!$AP1757,"00")&amp;"k"&amp;IF(ДАННЫЕ!$AQ1757,"1"&amp;ДАННЫЕ!$AQ1757,"00")&amp;"z"&amp;IF(ДАННЫЕ!$AR1757,"1"&amp;ДАННЫЕ!$AR1757,"00")&amp;"j"&amp;IF(ДАННЫЕ!$AM1757,"1"&amp;ДАННЫЕ!$AM1757,"00")&amp;"n"&amp;IF(ДАННЫЕ!$AN1757,"1"&amp;ДАННЫЕ!$AN1757,"00")&amp;"E"&amp;ДАННЫЕ!BI1757&amp;"L"&amp;ДАННЫЕ!AO1757&amp;"h"&amp;IF(ДАННЫЕ!$AU1757&gt;0,1,0)&amp;"v"&amp;IF(ДАННЫЕ!$AW1757&gt;0,1,0)&amp;"a"&amp;IF(ДАННЫЕ!$AS1757,"1"&amp;ДАННЫЕ!$AS1757,"00")&amp;"s"&amp;IF(ДАННЫЕ!$AT1757,"1"&amp;ДАННЫЕ!$AT1757,"00")&amp;"u"&amp;IF(ДАННЫЕ!$CJ1757&gt;0,1,0)&amp;"y"&amp;B1757&amp;"d"&amp;H1757&amp;"e"&amp;F1757&amp;G1757</f>
        <v>x0w00t00f00b00g00c00i00r00m00hS00hZ00p00k00z00j00n00ELh0v0a00s00u0y0de</v>
      </c>
      <c r="L1757" s="28" t="str">
        <f ca="1">ДАННЫЕ!$I1757&amp;"VN"&amp;IF(ДАННЫЕ!AW1757&gt;0,11,10)&amp;"CD"&amp;IF(ДАННЫЕ!BF1757&gt;500,16,IF(ДАННЫЕ!BF1757&gt;350,15,IF(ДАННЫЕ!BF1757&gt;=200,14,IF(ДАННЫЕ!BF1757&gt;=100,13,IF(ДАННЫЕ!BF1757&gt;=50,12,IF(ДАННЫЕ!BF1757&gt;0,11,10))))))&amp;"AR"&amp;IF(ДАННЫЕ!BX1757&gt;0,1,0)&amp;"GD"&amp;B1757&amp;"VV"&amp;IF(E1757&gt;=5,IF(E1757&lt;18,1,0),0)</f>
        <v>VN10CD10AR0GD0VV0</v>
      </c>
      <c r="M1757" s="28" t="str">
        <f>ДАННЫЕ!$I1757&amp;"b"&amp;ДАННЫЕ!$BI1757&amp;"r"&amp;ДАННЫЕ!$BJ1757&amp;"CD"&amp;IF(ДАННЫЕ!BF1757&gt;0,IF(ДАННЫЕ!BF1757&lt;200,1,IF(ДАННЫЕ!BF1757&lt;350,2,3)),0)&amp;"h"&amp;IF(ДАННЫЕ!$BK1757+ДАННЫЕ!$BL1757+ДАННЫЕ!$BM1757&gt;0,1,0)&amp;"x"&amp;ДАННЫЕ!$BK1757&amp;"y"&amp;ДАННЫЕ!$BL1757&amp;"z"&amp;ДАННЫЕ!$BM1757&amp;"c"&amp;IF(ДАННЫЕ!$BK1757+ДАННЫЕ!$BL1757+ДАННЫЕ!$BM1757=3,1,0)&amp;"a"&amp;IF(ДАННЫЕ!$BQ1757+ДАННЫЕ!$BR1757&gt;0,1,0)&amp;"d"&amp;ДАННЫЕ!$BQ1757&amp;"v"&amp;ДАННЫЕ!$BR1757&amp;"p"&amp;ДАННЫЕ!$BS1757&amp;"n"&amp;ДАННЫЕ!$BU1757&amp;"t"&amp;ДАННЫЕ!$BV1757&amp;"o"&amp;ДАННЫЕ!$BT1757&amp;"l"&amp;IF(ДАННЫЕ!$BN1757&gt;0,1,0)&amp;ДАННЫЕ!$BN1757&amp;"g"&amp;ДАННЫЕ!$BO1757&amp;"s"&amp;ДАННЫЕ!$BP1757&amp;"DZ"&amp;IF(ДАННЫЕ!B1757-ДАННЫЕ!G1757 &lt; 60,IF(ДАННЫЕ!B1757-ДАННЫЕ!G1757 &gt;= 0,1,0),0)&amp;"u"&amp;IF(ДАННЫЕ!$CJ1757&gt;0,1,0)</f>
        <v>brCD0h0xyzc0a0dvpntol0gsDZ1u0</v>
      </c>
      <c r="N1757" s="28" t="str">
        <f ca="1">ДАННЫЕ!$F1757&amp;ДАННЫЕ!$I1757&amp;"g"&amp;B1757&amp;"cf"&amp;D1757&amp;"a"&amp;IF(ДАННЫЕ!$BX1757&gt;0,1,0)&amp;IF(ДАННЫЕ!$BF1757&gt;500,1,IF(ДАННЫЕ!$BF1757&gt;350,2,IF(ДАННЫЕ!$BF1757&gt;=200,3,IF(ДАННЫЕ!$BF1757&gt;=100,4,IF(ДАННЫЕ!$BF1757&gt;=50,5,IF(ДАННЫЕ!$BF1757&lt;50,6,0))))))&amp;"AR"&amp;IF(DATEDIF(ДАННЫЕ!$BX1757,ДАННЫЕ!$F$1,"y")&gt;1,1,0)&amp;"VG"&amp;IF(ДАННЫЕ!$BH1757="0",1,0)&amp;"o"&amp;IF(T1757+ДАННЫЕ!$AF1757+ДАННЫЕ!$AG1757+ДАННЫЕ!$AH1757+ДАННЫЕ!$AI1757+ДАННЫЕ!$AJ1757+ДАННЫЕ!$AP1757+ДАННЫЕ!$AQ1757+ДАННЫЕ!$AR1757+ДАННЫЕ!$AU1757+ДАННЫЕ!$AW1757+ДАННЫЕ!$AS1757+ДАННЫЕ!$AT1757&gt;0,1,0)&amp;"x"&amp;ДАННЫЕ!$AG1757&amp;"p"&amp;IF(ДАННЫЕ!$BY1757&gt;0,1,0)&amp;"v"&amp;IF(ДАННЫЕ!$BZ1757&gt;0,1,0)&amp;"n"&amp;ДАННЫЕ!$CA1757&amp;"t"&amp;ДАННЫЕ!$AY1757&amp;"k"&amp;ДАННЫЕ!$CB1757&amp;"q"&amp;ДАННЫЕ!$CC1757&amp;"w"&amp;ДАННЫЕ!$CD1757&amp;"e"&amp;ДАННЫЕ!$CE1757&amp;"m"&amp;ДАННЫЕ!$CF1757&amp;"c"&amp;ДАННЫЕ!$CG1757&amp;"z"&amp;ДАННЫЕ!$CH1757&amp;"d"&amp;IF(H1757=4,1,0)&amp;"s"&amp;IF(ДАННЫЕ!$J1757=1,0,1)&amp;"u"&amp;IF(ДАННЫЕ!$CJ1757&gt;0,1,0)</f>
        <v>g0cf0a06AR1VG0o0xp0v0ntkqwemczd0s1u0</v>
      </c>
      <c r="O1757" s="28" t="str">
        <f>ДАННЫЕ!$I1757&amp;"g"&amp;B1757&amp;A1757&amp;"f"&amp;P1757&amp;"c"&amp;IF(ДАННЫЕ!$U1757&gt;0,1,0)&amp;"s"&amp;IF(ДАННЫЕ!$Q1757&gt;0,IF(YEAR(ДАННЫЕ!$F$1)=YEAR(ДАННЫЕ!$Q1757),IF(MONTH(ДАННЫЕ!$F$1)=MONTH(ДАННЫЕ!$Q1757),111,11),1),0)&amp;"i"&amp;IF(ДАННЫЕ!$R1757+ДАННЫЕ!$S1757+ДАННЫЕ!$T1757=0,0,1)&amp;"h"&amp;IF(ДАННЫЕ!$P1757&gt;0,1,0)&amp;"p"&amp;IF(ДАННЫЕ!$CI1757&gt;0,IF(YEAR(ДАННЫЕ!$F$1)=YEAR(ДАННЫЕ!$CI1757),IF(MONTH(ДАННЫЕ!$F$1)=MONTH(ДАННЫЕ!$CI1757),111,11),1),0)&amp;"d"&amp;IF(ДАННЫЕ!$CJ1757&gt;0,IF(YEAR(ДАННЫЕ!$F$1)=YEAR(ДАННЫЕ!$CJ1757),IF(MONTH(ДАННЫЕ!$F$1)=MONTH(ДАННЫЕ!$CJ1757),111,11),1),0)&amp;"o"&amp;IF(ДАННЫЕ!$CK1757&gt;0,IF(MONTH(ДАННЫЕ!$F$1)=MONTH(ДАННЫЕ!$CK1757),111,11),0)&amp;"v"&amp;IF(ДАННЫЕ!$BE1757&gt;0,IF(MONTH(ДАННЫЕ!$F$1)=MONTH(ДАННЫЕ!$BE1757),111,11),0)</f>
        <v>g00f0c0s0i0h0p0d0o0v0</v>
      </c>
      <c r="P1757" s="15">
        <f t="shared" si="83"/>
        <v>0</v>
      </c>
      <c r="Q1757" s="15">
        <f>IF(ДАННЫЕ!$F$1&gt;ДАННЫЕ!$N1757,IF(YEAR(ДАННЫЕ!$F$1)=YEAR(ДАННЫЕ!M1757),1,0),0)</f>
        <v>0</v>
      </c>
      <c r="R1757" s="15">
        <f>IF(ДАННЫЕ!$F$1&gt;ДАННЫЕ!$N1757,IF(YEAR(ДАННЫЕ!$F$1)=YEAR(ДАННЫЕ!N1757),1,0),0)</f>
        <v>0</v>
      </c>
      <c r="S1757" s="15">
        <f>IF(ДАННЫЕ!$AA1757="2А",1,IF(ДАННЫЕ!$AA1757="2Б",2,IF(ДАННЫЕ!$AA1757="2В",3,IF(ДАННЫЕ!$AA1757=3,4,IF(ДАННЫЕ!$AA1757="4А",5,IF(ДАННЫЕ!$AA1757="4Б",6,IF(ДАННЫЕ!$AA1757="4В",7,IF(ДАННЫЕ!$AA1757=5,8,0))))))))</f>
        <v>0</v>
      </c>
      <c r="T1757" s="15">
        <f>IF(OR(ДАННЫЕ!$AC1757=2,ДАННЫЕ!$AD1757=2,ДАННЫЕ!$AE1757=2),2,IF(OR(ДАННЫЕ!$AC1757=1,ДАННЫЕ!$AD1757=1,ДАННЫЕ!$AE1757=1),1,0))</f>
        <v>0</v>
      </c>
    </row>
    <row r="1758" spans="1:20" x14ac:dyDescent="0.2">
      <c r="A1758" s="78">
        <f>IF(B1758&gt;0,IF(MONTH(ДАННЫЕ!$F$1)=MONTH(ДАННЫЕ!$B1758),1,0),0)</f>
        <v>0</v>
      </c>
      <c r="B1758" s="14">
        <f>IF(ДАННЫЕ!$B1758&gt;0,IF(YEAR(ДАННЫЕ!$F$1)=YEAR(ДАННЫЕ!$B1758),1,0),0)</f>
        <v>0</v>
      </c>
      <c r="C1758" s="14">
        <f>IF(ДАННЫЕ!$CM1758&gt;0,IF(YEAR(ДАННЫЕ!$F$1)=YEAR(ДАННЫЕ!$CM1758),1,0),0)</f>
        <v>0</v>
      </c>
      <c r="D1758" s="14">
        <f>IF(ДАННЫЕ!$CJ1758&gt;0,IF(ДАННЫЕ!$CL1758&gt;ДАННЫЕ!$F$1,1,IF(ДАННЫЕ!$CL1758&gt;0,0,1)),0)</f>
        <v>0</v>
      </c>
      <c r="E1758" s="43" t="str">
        <f ca="1">IF(ДАННЫЕ!$F$1&gt;0,IF(ДАННЫЕ!$G1758&gt;0,DATEDIF(ДАННЫЕ!$G1758,ДАННЫЕ!$F$1,"y"),""),IF(ДАННЫЕ!$G1758&gt;0,DATEDIF(ДАННЫЕ!$G1758,TODAY(),"y"),""))</f>
        <v/>
      </c>
      <c r="F1758" s="43" t="str">
        <f xml:space="preserve"> IF(ДАННЫЕ!$F1758="М",IF(E1758&gt;=18,IF(E1758&lt;60,1,""),""),"")&amp;IF(ДАННЫЕ!$F1758="Ж",IF(E1758&gt;=18,IF(E1758&lt;55,1,""),""),"")</f>
        <v/>
      </c>
      <c r="G1758" s="43" t="str">
        <f xml:space="preserve"> IF(ДАННЫЕ!$F1758="М",IF(E1758&gt;=60,2,""),"")&amp;IF(ДАННЫЕ!$F1758="Ж",IF(E1758&gt;=55,2,""),"")</f>
        <v/>
      </c>
      <c r="H1758" s="43" t="str">
        <f t="shared" ca="1" si="81"/>
        <v/>
      </c>
      <c r="I1758" s="43" t="str">
        <f t="shared" ca="1" si="82"/>
        <v>03</v>
      </c>
      <c r="J1758" s="28" t="str">
        <f ca="1">ДАННЫЕ!$F1758&amp;H1758&amp;I1758&amp;ДАННЫЕ!$I1758&amp;"m"&amp;IF(ДАННЫЕ!$I1758&gt;0,IF(ДАННЫЕ!$J1758&gt;0,0,1),"")&amp;"f"&amp;IF(ДАННЫЕ!$R1758&gt;0,IF(YEAR(ДАННЫЕ!$F$1)=YEAR(ДАННЫЕ!$R1758),1,0),0)&amp;"z"&amp;ДАННЫЕ!$R1758&amp;"p"&amp;ДАННЫЕ!$S1758&amp;"i"&amp;ДАННЫЕ!$T1758&amp;"h"&amp;ДАННЫЕ!$K1758&amp;"be"&amp;ДАННЫЕ!$BI1758&amp;"CD"&amp;IF(ДАННЫЕ!BF1758&gt;500,4,IF(ДАННЫЕ!BF1758&gt;350,3,IF(ДАННЫЕ!BF1758&gt;200,2,IF(ДАННЫЕ!BF1758&gt;0,1,0))))&amp;"g"&amp;B1758&amp;"d"&amp;H1758&amp;"l"&amp;ДАННЫЕ!AT1758&amp;"a"&amp;ДАННЫЕ!$V1758&amp;"v"&amp;R1758&amp;"k"&amp;ДАННЫЕ!$U1758&amp;"s"&amp;ДАННЫЕ!$Y1758&amp;"t"&amp;ДАННЫЕ!$X1758&amp;"b"&amp;IF(ДАННЫЕ!$Q1758&gt;1,1,0)&amp;"PP"&amp;ДАННЫЕ!Z1758&amp;"c"&amp;S1758&amp;"x"&amp;IF(ДАННЫЕ!$BY1758&gt;0,IF(YEAR(ДАННЫЕ!$F$1)=YEAR(ДАННЫЕ!$BY1758),1,0),0)&amp;"n"&amp;IF(ДАННЫЕ!$BZ1758&gt;0,IF(YEAR(ДАННЫЕ!$F$1)=YEAR(ДАННЫЕ!$BZ1758),1,0),0)&amp;"u"&amp;D1758&amp;"z"&amp;IF(ДАННЫЕ!$CL1758&gt;0,IF(YEAR(ДАННЫЕ!$F$1)&gt;YEAR(ДАННЫЕ!$CL1758),11,12),0)</f>
        <v>03mf0zpihbeCD0g0dlav0kstb0PPc0x0n0u0z0</v>
      </c>
      <c r="K1758" s="28" t="str">
        <f ca="1">ДАННЫЕ!$I1758&amp;"x"&amp;B1758&amp;"w"&amp;IF(T1758+ДАННЫЕ!AD1758+ДАННЫЕ!AE1758+ДАННЫЕ!AF1758+ДАННЫЕ!AG1758+ДАННЫЕ!AH1758+ДАННЫЕ!$AL1758+ДАННЫЕ!AI1758+ДАННЫЕ!AJ1758+ДАННЫЕ!AK1758+ДАННЫЕ!AP1758+ДАННЫЕ!AQ1758+ДАННЫЕ!AR1758+ДАННЫЕ!$AM1758+ДАННЫЕ!$AN1758+ДАННЫЕ!AS1758+ДАННЫЕ!AT1758&gt;0,1,0)&amp;IF(OR(T1758=2,ДАННЫЕ!AD1758=2,ДАННЫЕ!AE1758=2,ДАННЫЕ!AF1758=2,ДАННЫЕ!AG1758=2,ДАННЫЕ!AH1758=2,ДАННЫЕ!$AL1758=2,ДАННЫЕ!AI1758=2,ДАННЫЕ!AJ1758=2,ДАННЫЕ!AK1758=2,ДАННЫЕ!AP1758=2,ДАННЫЕ!AQ1758=2,ДАННЫЕ!AR1758=2,ДАННЫЕ!$AM1758=2,ДАННЫЕ!$AN1758=2,ДАННЫЕ!AS1758=2,ДАННЫЕ!AT1758=2),2,0)&amp;"t"&amp;IF(T1758&gt;0,"1"&amp;T1758,"00")&amp;"f"&amp;IF(ДАННЫЕ!$AC1758,"1"&amp;ДАННЫЕ!$AC1758,"00")&amp;"b"&amp;IF(ДАННЫЕ!$AD1758,"1"&amp;ДАННЫЕ!$AD1758,"00")&amp;"g"&amp;IF(ДАННЫЕ!$AF1758,"1"&amp;ДАННЫЕ!$AF1758,"00")&amp;"c"&amp;IF(ДАННЫЕ!$AG1758,"1"&amp;ДАННЫЕ!$AG1758,"00")&amp;"i"&amp;IF(ДАННЫЕ!$AH1758,"1"&amp;ДАННЫЕ!$AH1758,"00")&amp;"r"&amp;IF(ДАННЫЕ!$AL1758,"1"&amp;ДАННЫЕ!$AL1758,"00")&amp;"m"&amp;IF(ДАННЫЕ!$AI1758,"1"&amp;ДАННЫЕ!$AI1758,"00")&amp;"hS"&amp;IF(ДАННЫЕ!$AJ1758,"1"&amp;ДАННЫЕ!$AJ1758,"00")&amp;"hZ"&amp;IF(ДАННЫЕ!$AK1758,"1"&amp;ДАННЫЕ!$AK1758,"00")&amp;"p"&amp;IF(ДАННЫЕ!$AP1758,"1"&amp;ДАННЫЕ!$AP1758,"00")&amp;"k"&amp;IF(ДАННЫЕ!$AQ1758,"1"&amp;ДАННЫЕ!$AQ1758,"00")&amp;"z"&amp;IF(ДАННЫЕ!$AR1758,"1"&amp;ДАННЫЕ!$AR1758,"00")&amp;"j"&amp;IF(ДАННЫЕ!$AM1758,"1"&amp;ДАННЫЕ!$AM1758,"00")&amp;"n"&amp;IF(ДАННЫЕ!$AN1758,"1"&amp;ДАННЫЕ!$AN1758,"00")&amp;"E"&amp;ДАННЫЕ!BI1758&amp;"L"&amp;ДАННЫЕ!AO1758&amp;"h"&amp;IF(ДАННЫЕ!$AU1758&gt;0,1,0)&amp;"v"&amp;IF(ДАННЫЕ!$AW1758&gt;0,1,0)&amp;"a"&amp;IF(ДАННЫЕ!$AS1758,"1"&amp;ДАННЫЕ!$AS1758,"00")&amp;"s"&amp;IF(ДАННЫЕ!$AT1758,"1"&amp;ДАННЫЕ!$AT1758,"00")&amp;"u"&amp;IF(ДАННЫЕ!$CJ1758&gt;0,1,0)&amp;"y"&amp;B1758&amp;"d"&amp;H1758&amp;"e"&amp;F1758&amp;G1758</f>
        <v>x0w00t00f00b00g00c00i00r00m00hS00hZ00p00k00z00j00n00ELh0v0a00s00u0y0de</v>
      </c>
      <c r="L1758" s="28" t="str">
        <f ca="1">ДАННЫЕ!$I1758&amp;"VN"&amp;IF(ДАННЫЕ!AW1758&gt;0,11,10)&amp;"CD"&amp;IF(ДАННЫЕ!BF1758&gt;500,16,IF(ДАННЫЕ!BF1758&gt;350,15,IF(ДАННЫЕ!BF1758&gt;=200,14,IF(ДАННЫЕ!BF1758&gt;=100,13,IF(ДАННЫЕ!BF1758&gt;=50,12,IF(ДАННЫЕ!BF1758&gt;0,11,10))))))&amp;"AR"&amp;IF(ДАННЫЕ!BX1758&gt;0,1,0)&amp;"GD"&amp;B1758&amp;"VV"&amp;IF(E1758&gt;=5,IF(E1758&lt;18,1,0),0)</f>
        <v>VN10CD10AR0GD0VV0</v>
      </c>
      <c r="M1758" s="28" t="str">
        <f>ДАННЫЕ!$I1758&amp;"b"&amp;ДАННЫЕ!$BI1758&amp;"r"&amp;ДАННЫЕ!$BJ1758&amp;"CD"&amp;IF(ДАННЫЕ!BF1758&gt;0,IF(ДАННЫЕ!BF1758&lt;200,1,IF(ДАННЫЕ!BF1758&lt;350,2,3)),0)&amp;"h"&amp;IF(ДАННЫЕ!$BK1758+ДАННЫЕ!$BL1758+ДАННЫЕ!$BM1758&gt;0,1,0)&amp;"x"&amp;ДАННЫЕ!$BK1758&amp;"y"&amp;ДАННЫЕ!$BL1758&amp;"z"&amp;ДАННЫЕ!$BM1758&amp;"c"&amp;IF(ДАННЫЕ!$BK1758+ДАННЫЕ!$BL1758+ДАННЫЕ!$BM1758=3,1,0)&amp;"a"&amp;IF(ДАННЫЕ!$BQ1758+ДАННЫЕ!$BR1758&gt;0,1,0)&amp;"d"&amp;ДАННЫЕ!$BQ1758&amp;"v"&amp;ДАННЫЕ!$BR1758&amp;"p"&amp;ДАННЫЕ!$BS1758&amp;"n"&amp;ДАННЫЕ!$BU1758&amp;"t"&amp;ДАННЫЕ!$BV1758&amp;"o"&amp;ДАННЫЕ!$BT1758&amp;"l"&amp;IF(ДАННЫЕ!$BN1758&gt;0,1,0)&amp;ДАННЫЕ!$BN1758&amp;"g"&amp;ДАННЫЕ!$BO1758&amp;"s"&amp;ДАННЫЕ!$BP1758&amp;"DZ"&amp;IF(ДАННЫЕ!B1758-ДАННЫЕ!G1758 &lt; 60,IF(ДАННЫЕ!B1758-ДАННЫЕ!G1758 &gt;= 0,1,0),0)&amp;"u"&amp;IF(ДАННЫЕ!$CJ1758&gt;0,1,0)</f>
        <v>brCD0h0xyzc0a0dvpntol0gsDZ1u0</v>
      </c>
      <c r="N1758" s="28" t="str">
        <f ca="1">ДАННЫЕ!$F1758&amp;ДАННЫЕ!$I1758&amp;"g"&amp;B1758&amp;"cf"&amp;D1758&amp;"a"&amp;IF(ДАННЫЕ!$BX1758&gt;0,1,0)&amp;IF(ДАННЫЕ!$BF1758&gt;500,1,IF(ДАННЫЕ!$BF1758&gt;350,2,IF(ДАННЫЕ!$BF1758&gt;=200,3,IF(ДАННЫЕ!$BF1758&gt;=100,4,IF(ДАННЫЕ!$BF1758&gt;=50,5,IF(ДАННЫЕ!$BF1758&lt;50,6,0))))))&amp;"AR"&amp;IF(DATEDIF(ДАННЫЕ!$BX1758,ДАННЫЕ!$F$1,"y")&gt;1,1,0)&amp;"VG"&amp;IF(ДАННЫЕ!$BH1758="0",1,0)&amp;"o"&amp;IF(T1758+ДАННЫЕ!$AF1758+ДАННЫЕ!$AG1758+ДАННЫЕ!$AH1758+ДАННЫЕ!$AI1758+ДАННЫЕ!$AJ1758+ДАННЫЕ!$AP1758+ДАННЫЕ!$AQ1758+ДАННЫЕ!$AR1758+ДАННЫЕ!$AU1758+ДАННЫЕ!$AW1758+ДАННЫЕ!$AS1758+ДАННЫЕ!$AT1758&gt;0,1,0)&amp;"x"&amp;ДАННЫЕ!$AG1758&amp;"p"&amp;IF(ДАННЫЕ!$BY1758&gt;0,1,0)&amp;"v"&amp;IF(ДАННЫЕ!$BZ1758&gt;0,1,0)&amp;"n"&amp;ДАННЫЕ!$CA1758&amp;"t"&amp;ДАННЫЕ!$AY1758&amp;"k"&amp;ДАННЫЕ!$CB1758&amp;"q"&amp;ДАННЫЕ!$CC1758&amp;"w"&amp;ДАННЫЕ!$CD1758&amp;"e"&amp;ДАННЫЕ!$CE1758&amp;"m"&amp;ДАННЫЕ!$CF1758&amp;"c"&amp;ДАННЫЕ!$CG1758&amp;"z"&amp;ДАННЫЕ!$CH1758&amp;"d"&amp;IF(H1758=4,1,0)&amp;"s"&amp;IF(ДАННЫЕ!$J1758=1,0,1)&amp;"u"&amp;IF(ДАННЫЕ!$CJ1758&gt;0,1,0)</f>
        <v>g0cf0a06AR1VG0o0xp0v0ntkqwemczd0s1u0</v>
      </c>
      <c r="O1758" s="28" t="str">
        <f>ДАННЫЕ!$I1758&amp;"g"&amp;B1758&amp;A1758&amp;"f"&amp;P1758&amp;"c"&amp;IF(ДАННЫЕ!$U1758&gt;0,1,0)&amp;"s"&amp;IF(ДАННЫЕ!$Q1758&gt;0,IF(YEAR(ДАННЫЕ!$F$1)=YEAR(ДАННЫЕ!$Q1758),IF(MONTH(ДАННЫЕ!$F$1)=MONTH(ДАННЫЕ!$Q1758),111,11),1),0)&amp;"i"&amp;IF(ДАННЫЕ!$R1758+ДАННЫЕ!$S1758+ДАННЫЕ!$T1758=0,0,1)&amp;"h"&amp;IF(ДАННЫЕ!$P1758&gt;0,1,0)&amp;"p"&amp;IF(ДАННЫЕ!$CI1758&gt;0,IF(YEAR(ДАННЫЕ!$F$1)=YEAR(ДАННЫЕ!$CI1758),IF(MONTH(ДАННЫЕ!$F$1)=MONTH(ДАННЫЕ!$CI1758),111,11),1),0)&amp;"d"&amp;IF(ДАННЫЕ!$CJ1758&gt;0,IF(YEAR(ДАННЫЕ!$F$1)=YEAR(ДАННЫЕ!$CJ1758),IF(MONTH(ДАННЫЕ!$F$1)=MONTH(ДАННЫЕ!$CJ1758),111,11),1),0)&amp;"o"&amp;IF(ДАННЫЕ!$CK1758&gt;0,IF(MONTH(ДАННЫЕ!$F$1)=MONTH(ДАННЫЕ!$CK1758),111,11),0)&amp;"v"&amp;IF(ДАННЫЕ!$BE1758&gt;0,IF(MONTH(ДАННЫЕ!$F$1)=MONTH(ДАННЫЕ!$BE1758),111,11),0)</f>
        <v>g00f0c0s0i0h0p0d0o0v0</v>
      </c>
      <c r="P1758" s="15">
        <f t="shared" si="83"/>
        <v>0</v>
      </c>
      <c r="Q1758" s="15">
        <f>IF(ДАННЫЕ!$F$1&gt;ДАННЫЕ!$N1758,IF(YEAR(ДАННЫЕ!$F$1)=YEAR(ДАННЫЕ!M1758),1,0),0)</f>
        <v>0</v>
      </c>
      <c r="R1758" s="15">
        <f>IF(ДАННЫЕ!$F$1&gt;ДАННЫЕ!$N1758,IF(YEAR(ДАННЫЕ!$F$1)=YEAR(ДАННЫЕ!N1758),1,0),0)</f>
        <v>0</v>
      </c>
      <c r="S1758" s="15">
        <f>IF(ДАННЫЕ!$AA1758="2А",1,IF(ДАННЫЕ!$AA1758="2Б",2,IF(ДАННЫЕ!$AA1758="2В",3,IF(ДАННЫЕ!$AA1758=3,4,IF(ДАННЫЕ!$AA1758="4А",5,IF(ДАННЫЕ!$AA1758="4Б",6,IF(ДАННЫЕ!$AA1758="4В",7,IF(ДАННЫЕ!$AA1758=5,8,0))))))))</f>
        <v>0</v>
      </c>
      <c r="T1758" s="15">
        <f>IF(OR(ДАННЫЕ!$AC1758=2,ДАННЫЕ!$AD1758=2,ДАННЫЕ!$AE1758=2),2,IF(OR(ДАННЫЕ!$AC1758=1,ДАННЫЕ!$AD1758=1,ДАННЫЕ!$AE1758=1),1,0))</f>
        <v>0</v>
      </c>
    </row>
    <row r="1759" spans="1:20" x14ac:dyDescent="0.2">
      <c r="A1759" s="78">
        <f>IF(B1759&gt;0,IF(MONTH(ДАННЫЕ!$F$1)=MONTH(ДАННЫЕ!$B1759),1,0),0)</f>
        <v>0</v>
      </c>
      <c r="B1759" s="14">
        <f>IF(ДАННЫЕ!$B1759&gt;0,IF(YEAR(ДАННЫЕ!$F$1)=YEAR(ДАННЫЕ!$B1759),1,0),0)</f>
        <v>0</v>
      </c>
      <c r="C1759" s="14">
        <f>IF(ДАННЫЕ!$CM1759&gt;0,IF(YEAR(ДАННЫЕ!$F$1)=YEAR(ДАННЫЕ!$CM1759),1,0),0)</f>
        <v>0</v>
      </c>
      <c r="D1759" s="14">
        <f>IF(ДАННЫЕ!$CJ1759&gt;0,IF(ДАННЫЕ!$CL1759&gt;ДАННЫЕ!$F$1,1,IF(ДАННЫЕ!$CL1759&gt;0,0,1)),0)</f>
        <v>0</v>
      </c>
      <c r="E1759" s="43" t="str">
        <f ca="1">IF(ДАННЫЕ!$F$1&gt;0,IF(ДАННЫЕ!$G1759&gt;0,DATEDIF(ДАННЫЕ!$G1759,ДАННЫЕ!$F$1,"y"),""),IF(ДАННЫЕ!$G1759&gt;0,DATEDIF(ДАННЫЕ!$G1759,TODAY(),"y"),""))</f>
        <v/>
      </c>
      <c r="F1759" s="43" t="str">
        <f xml:space="preserve"> IF(ДАННЫЕ!$F1759="М",IF(E1759&gt;=18,IF(E1759&lt;60,1,""),""),"")&amp;IF(ДАННЫЕ!$F1759="Ж",IF(E1759&gt;=18,IF(E1759&lt;55,1,""),""),"")</f>
        <v/>
      </c>
      <c r="G1759" s="43" t="str">
        <f xml:space="preserve"> IF(ДАННЫЕ!$F1759="М",IF(E1759&gt;=60,2,""),"")&amp;IF(ДАННЫЕ!$F1759="Ж",IF(E1759&gt;=55,2,""),"")</f>
        <v/>
      </c>
      <c r="H1759" s="43" t="str">
        <f t="shared" ca="1" si="81"/>
        <v/>
      </c>
      <c r="I1759" s="43" t="str">
        <f t="shared" ca="1" si="82"/>
        <v>03</v>
      </c>
      <c r="J1759" s="28" t="str">
        <f ca="1">ДАННЫЕ!$F1759&amp;H1759&amp;I1759&amp;ДАННЫЕ!$I1759&amp;"m"&amp;IF(ДАННЫЕ!$I1759&gt;0,IF(ДАННЫЕ!$J1759&gt;0,0,1),"")&amp;"f"&amp;IF(ДАННЫЕ!$R1759&gt;0,IF(YEAR(ДАННЫЕ!$F$1)=YEAR(ДАННЫЕ!$R1759),1,0),0)&amp;"z"&amp;ДАННЫЕ!$R1759&amp;"p"&amp;ДАННЫЕ!$S1759&amp;"i"&amp;ДАННЫЕ!$T1759&amp;"h"&amp;ДАННЫЕ!$K1759&amp;"be"&amp;ДАННЫЕ!$BI1759&amp;"CD"&amp;IF(ДАННЫЕ!BF1759&gt;500,4,IF(ДАННЫЕ!BF1759&gt;350,3,IF(ДАННЫЕ!BF1759&gt;200,2,IF(ДАННЫЕ!BF1759&gt;0,1,0))))&amp;"g"&amp;B1759&amp;"d"&amp;H1759&amp;"l"&amp;ДАННЫЕ!AT1759&amp;"a"&amp;ДАННЫЕ!$V1759&amp;"v"&amp;R1759&amp;"k"&amp;ДАННЫЕ!$U1759&amp;"s"&amp;ДАННЫЕ!$Y1759&amp;"t"&amp;ДАННЫЕ!$X1759&amp;"b"&amp;IF(ДАННЫЕ!$Q1759&gt;1,1,0)&amp;"PP"&amp;ДАННЫЕ!Z1759&amp;"c"&amp;S1759&amp;"x"&amp;IF(ДАННЫЕ!$BY1759&gt;0,IF(YEAR(ДАННЫЕ!$F$1)=YEAR(ДАННЫЕ!$BY1759),1,0),0)&amp;"n"&amp;IF(ДАННЫЕ!$BZ1759&gt;0,IF(YEAR(ДАННЫЕ!$F$1)=YEAR(ДАННЫЕ!$BZ1759),1,0),0)&amp;"u"&amp;D1759&amp;"z"&amp;IF(ДАННЫЕ!$CL1759&gt;0,IF(YEAR(ДАННЫЕ!$F$1)&gt;YEAR(ДАННЫЕ!$CL1759),11,12),0)</f>
        <v>03mf0zpihbeCD0g0dlav0kstb0PPc0x0n0u0z0</v>
      </c>
      <c r="K1759" s="28" t="str">
        <f ca="1">ДАННЫЕ!$I1759&amp;"x"&amp;B1759&amp;"w"&amp;IF(T1759+ДАННЫЕ!AD1759+ДАННЫЕ!AE1759+ДАННЫЕ!AF1759+ДАННЫЕ!AG1759+ДАННЫЕ!AH1759+ДАННЫЕ!$AL1759+ДАННЫЕ!AI1759+ДАННЫЕ!AJ1759+ДАННЫЕ!AK1759+ДАННЫЕ!AP1759+ДАННЫЕ!AQ1759+ДАННЫЕ!AR1759+ДАННЫЕ!$AM1759+ДАННЫЕ!$AN1759+ДАННЫЕ!AS1759+ДАННЫЕ!AT1759&gt;0,1,0)&amp;IF(OR(T1759=2,ДАННЫЕ!AD1759=2,ДАННЫЕ!AE1759=2,ДАННЫЕ!AF1759=2,ДАННЫЕ!AG1759=2,ДАННЫЕ!AH1759=2,ДАННЫЕ!$AL1759=2,ДАННЫЕ!AI1759=2,ДАННЫЕ!AJ1759=2,ДАННЫЕ!AK1759=2,ДАННЫЕ!AP1759=2,ДАННЫЕ!AQ1759=2,ДАННЫЕ!AR1759=2,ДАННЫЕ!$AM1759=2,ДАННЫЕ!$AN1759=2,ДАННЫЕ!AS1759=2,ДАННЫЕ!AT1759=2),2,0)&amp;"t"&amp;IF(T1759&gt;0,"1"&amp;T1759,"00")&amp;"f"&amp;IF(ДАННЫЕ!$AC1759,"1"&amp;ДАННЫЕ!$AC1759,"00")&amp;"b"&amp;IF(ДАННЫЕ!$AD1759,"1"&amp;ДАННЫЕ!$AD1759,"00")&amp;"g"&amp;IF(ДАННЫЕ!$AF1759,"1"&amp;ДАННЫЕ!$AF1759,"00")&amp;"c"&amp;IF(ДАННЫЕ!$AG1759,"1"&amp;ДАННЫЕ!$AG1759,"00")&amp;"i"&amp;IF(ДАННЫЕ!$AH1759,"1"&amp;ДАННЫЕ!$AH1759,"00")&amp;"r"&amp;IF(ДАННЫЕ!$AL1759,"1"&amp;ДАННЫЕ!$AL1759,"00")&amp;"m"&amp;IF(ДАННЫЕ!$AI1759,"1"&amp;ДАННЫЕ!$AI1759,"00")&amp;"hS"&amp;IF(ДАННЫЕ!$AJ1759,"1"&amp;ДАННЫЕ!$AJ1759,"00")&amp;"hZ"&amp;IF(ДАННЫЕ!$AK1759,"1"&amp;ДАННЫЕ!$AK1759,"00")&amp;"p"&amp;IF(ДАННЫЕ!$AP1759,"1"&amp;ДАННЫЕ!$AP1759,"00")&amp;"k"&amp;IF(ДАННЫЕ!$AQ1759,"1"&amp;ДАННЫЕ!$AQ1759,"00")&amp;"z"&amp;IF(ДАННЫЕ!$AR1759,"1"&amp;ДАННЫЕ!$AR1759,"00")&amp;"j"&amp;IF(ДАННЫЕ!$AM1759,"1"&amp;ДАННЫЕ!$AM1759,"00")&amp;"n"&amp;IF(ДАННЫЕ!$AN1759,"1"&amp;ДАННЫЕ!$AN1759,"00")&amp;"E"&amp;ДАННЫЕ!BI1759&amp;"L"&amp;ДАННЫЕ!AO1759&amp;"h"&amp;IF(ДАННЫЕ!$AU1759&gt;0,1,0)&amp;"v"&amp;IF(ДАННЫЕ!$AW1759&gt;0,1,0)&amp;"a"&amp;IF(ДАННЫЕ!$AS1759,"1"&amp;ДАННЫЕ!$AS1759,"00")&amp;"s"&amp;IF(ДАННЫЕ!$AT1759,"1"&amp;ДАННЫЕ!$AT1759,"00")&amp;"u"&amp;IF(ДАННЫЕ!$CJ1759&gt;0,1,0)&amp;"y"&amp;B1759&amp;"d"&amp;H1759&amp;"e"&amp;F1759&amp;G1759</f>
        <v>x0w00t00f00b00g00c00i00r00m00hS00hZ00p00k00z00j00n00ELh0v0a00s00u0y0de</v>
      </c>
      <c r="L1759" s="28" t="str">
        <f ca="1">ДАННЫЕ!$I1759&amp;"VN"&amp;IF(ДАННЫЕ!AW1759&gt;0,11,10)&amp;"CD"&amp;IF(ДАННЫЕ!BF1759&gt;500,16,IF(ДАННЫЕ!BF1759&gt;350,15,IF(ДАННЫЕ!BF1759&gt;=200,14,IF(ДАННЫЕ!BF1759&gt;=100,13,IF(ДАННЫЕ!BF1759&gt;=50,12,IF(ДАННЫЕ!BF1759&gt;0,11,10))))))&amp;"AR"&amp;IF(ДАННЫЕ!BX1759&gt;0,1,0)&amp;"GD"&amp;B1759&amp;"VV"&amp;IF(E1759&gt;=5,IF(E1759&lt;18,1,0),0)</f>
        <v>VN10CD10AR0GD0VV0</v>
      </c>
      <c r="M1759" s="28" t="str">
        <f>ДАННЫЕ!$I1759&amp;"b"&amp;ДАННЫЕ!$BI1759&amp;"r"&amp;ДАННЫЕ!$BJ1759&amp;"CD"&amp;IF(ДАННЫЕ!BF1759&gt;0,IF(ДАННЫЕ!BF1759&lt;200,1,IF(ДАННЫЕ!BF1759&lt;350,2,3)),0)&amp;"h"&amp;IF(ДАННЫЕ!$BK1759+ДАННЫЕ!$BL1759+ДАННЫЕ!$BM1759&gt;0,1,0)&amp;"x"&amp;ДАННЫЕ!$BK1759&amp;"y"&amp;ДАННЫЕ!$BL1759&amp;"z"&amp;ДАННЫЕ!$BM1759&amp;"c"&amp;IF(ДАННЫЕ!$BK1759+ДАННЫЕ!$BL1759+ДАННЫЕ!$BM1759=3,1,0)&amp;"a"&amp;IF(ДАННЫЕ!$BQ1759+ДАННЫЕ!$BR1759&gt;0,1,0)&amp;"d"&amp;ДАННЫЕ!$BQ1759&amp;"v"&amp;ДАННЫЕ!$BR1759&amp;"p"&amp;ДАННЫЕ!$BS1759&amp;"n"&amp;ДАННЫЕ!$BU1759&amp;"t"&amp;ДАННЫЕ!$BV1759&amp;"o"&amp;ДАННЫЕ!$BT1759&amp;"l"&amp;IF(ДАННЫЕ!$BN1759&gt;0,1,0)&amp;ДАННЫЕ!$BN1759&amp;"g"&amp;ДАННЫЕ!$BO1759&amp;"s"&amp;ДАННЫЕ!$BP1759&amp;"DZ"&amp;IF(ДАННЫЕ!B1759-ДАННЫЕ!G1759 &lt; 60,IF(ДАННЫЕ!B1759-ДАННЫЕ!G1759 &gt;= 0,1,0),0)&amp;"u"&amp;IF(ДАННЫЕ!$CJ1759&gt;0,1,0)</f>
        <v>brCD0h0xyzc0a0dvpntol0gsDZ1u0</v>
      </c>
      <c r="N1759" s="28" t="str">
        <f ca="1">ДАННЫЕ!$F1759&amp;ДАННЫЕ!$I1759&amp;"g"&amp;B1759&amp;"cf"&amp;D1759&amp;"a"&amp;IF(ДАННЫЕ!$BX1759&gt;0,1,0)&amp;IF(ДАННЫЕ!$BF1759&gt;500,1,IF(ДАННЫЕ!$BF1759&gt;350,2,IF(ДАННЫЕ!$BF1759&gt;=200,3,IF(ДАННЫЕ!$BF1759&gt;=100,4,IF(ДАННЫЕ!$BF1759&gt;=50,5,IF(ДАННЫЕ!$BF1759&lt;50,6,0))))))&amp;"AR"&amp;IF(DATEDIF(ДАННЫЕ!$BX1759,ДАННЫЕ!$F$1,"y")&gt;1,1,0)&amp;"VG"&amp;IF(ДАННЫЕ!$BH1759="0",1,0)&amp;"o"&amp;IF(T1759+ДАННЫЕ!$AF1759+ДАННЫЕ!$AG1759+ДАННЫЕ!$AH1759+ДАННЫЕ!$AI1759+ДАННЫЕ!$AJ1759+ДАННЫЕ!$AP1759+ДАННЫЕ!$AQ1759+ДАННЫЕ!$AR1759+ДАННЫЕ!$AU1759+ДАННЫЕ!$AW1759+ДАННЫЕ!$AS1759+ДАННЫЕ!$AT1759&gt;0,1,0)&amp;"x"&amp;ДАННЫЕ!$AG1759&amp;"p"&amp;IF(ДАННЫЕ!$BY1759&gt;0,1,0)&amp;"v"&amp;IF(ДАННЫЕ!$BZ1759&gt;0,1,0)&amp;"n"&amp;ДАННЫЕ!$CA1759&amp;"t"&amp;ДАННЫЕ!$AY1759&amp;"k"&amp;ДАННЫЕ!$CB1759&amp;"q"&amp;ДАННЫЕ!$CC1759&amp;"w"&amp;ДАННЫЕ!$CD1759&amp;"e"&amp;ДАННЫЕ!$CE1759&amp;"m"&amp;ДАННЫЕ!$CF1759&amp;"c"&amp;ДАННЫЕ!$CG1759&amp;"z"&amp;ДАННЫЕ!$CH1759&amp;"d"&amp;IF(H1759=4,1,0)&amp;"s"&amp;IF(ДАННЫЕ!$J1759=1,0,1)&amp;"u"&amp;IF(ДАННЫЕ!$CJ1759&gt;0,1,0)</f>
        <v>g0cf0a06AR1VG0o0xp0v0ntkqwemczd0s1u0</v>
      </c>
      <c r="O1759" s="28" t="str">
        <f>ДАННЫЕ!$I1759&amp;"g"&amp;B1759&amp;A1759&amp;"f"&amp;P1759&amp;"c"&amp;IF(ДАННЫЕ!$U1759&gt;0,1,0)&amp;"s"&amp;IF(ДАННЫЕ!$Q1759&gt;0,IF(YEAR(ДАННЫЕ!$F$1)=YEAR(ДАННЫЕ!$Q1759),IF(MONTH(ДАННЫЕ!$F$1)=MONTH(ДАННЫЕ!$Q1759),111,11),1),0)&amp;"i"&amp;IF(ДАННЫЕ!$R1759+ДАННЫЕ!$S1759+ДАННЫЕ!$T1759=0,0,1)&amp;"h"&amp;IF(ДАННЫЕ!$P1759&gt;0,1,0)&amp;"p"&amp;IF(ДАННЫЕ!$CI1759&gt;0,IF(YEAR(ДАННЫЕ!$F$1)=YEAR(ДАННЫЕ!$CI1759),IF(MONTH(ДАННЫЕ!$F$1)=MONTH(ДАННЫЕ!$CI1759),111,11),1),0)&amp;"d"&amp;IF(ДАННЫЕ!$CJ1759&gt;0,IF(YEAR(ДАННЫЕ!$F$1)=YEAR(ДАННЫЕ!$CJ1759),IF(MONTH(ДАННЫЕ!$F$1)=MONTH(ДАННЫЕ!$CJ1759),111,11),1),0)&amp;"o"&amp;IF(ДАННЫЕ!$CK1759&gt;0,IF(MONTH(ДАННЫЕ!$F$1)=MONTH(ДАННЫЕ!$CK1759),111,11),0)&amp;"v"&amp;IF(ДАННЫЕ!$BE1759&gt;0,IF(MONTH(ДАННЫЕ!$F$1)=MONTH(ДАННЫЕ!$BE1759),111,11),0)</f>
        <v>g00f0c0s0i0h0p0d0o0v0</v>
      </c>
      <c r="P1759" s="15">
        <f t="shared" si="83"/>
        <v>0</v>
      </c>
      <c r="Q1759" s="15">
        <f>IF(ДАННЫЕ!$F$1&gt;ДАННЫЕ!$N1759,IF(YEAR(ДАННЫЕ!$F$1)=YEAR(ДАННЫЕ!M1759),1,0),0)</f>
        <v>0</v>
      </c>
      <c r="R1759" s="15">
        <f>IF(ДАННЫЕ!$F$1&gt;ДАННЫЕ!$N1759,IF(YEAR(ДАННЫЕ!$F$1)=YEAR(ДАННЫЕ!N1759),1,0),0)</f>
        <v>0</v>
      </c>
      <c r="S1759" s="15">
        <f>IF(ДАННЫЕ!$AA1759="2А",1,IF(ДАННЫЕ!$AA1759="2Б",2,IF(ДАННЫЕ!$AA1759="2В",3,IF(ДАННЫЕ!$AA1759=3,4,IF(ДАННЫЕ!$AA1759="4А",5,IF(ДАННЫЕ!$AA1759="4Б",6,IF(ДАННЫЕ!$AA1759="4В",7,IF(ДАННЫЕ!$AA1759=5,8,0))))))))</f>
        <v>0</v>
      </c>
      <c r="T1759" s="15">
        <f>IF(OR(ДАННЫЕ!$AC1759=2,ДАННЫЕ!$AD1759=2,ДАННЫЕ!$AE1759=2),2,IF(OR(ДАННЫЕ!$AC1759=1,ДАННЫЕ!$AD1759=1,ДАННЫЕ!$AE1759=1),1,0))</f>
        <v>0</v>
      </c>
    </row>
    <row r="1760" spans="1:20" x14ac:dyDescent="0.2">
      <c r="A1760" s="78">
        <f>IF(B1760&gt;0,IF(MONTH(ДАННЫЕ!$F$1)=MONTH(ДАННЫЕ!$B1760),1,0),0)</f>
        <v>0</v>
      </c>
      <c r="B1760" s="14">
        <f>IF(ДАННЫЕ!$B1760&gt;0,IF(YEAR(ДАННЫЕ!$F$1)=YEAR(ДАННЫЕ!$B1760),1,0),0)</f>
        <v>0</v>
      </c>
      <c r="C1760" s="14">
        <f>IF(ДАННЫЕ!$CM1760&gt;0,IF(YEAR(ДАННЫЕ!$F$1)=YEAR(ДАННЫЕ!$CM1760),1,0),0)</f>
        <v>0</v>
      </c>
      <c r="D1760" s="14">
        <f>IF(ДАННЫЕ!$CJ1760&gt;0,IF(ДАННЫЕ!$CL1760&gt;ДАННЫЕ!$F$1,1,IF(ДАННЫЕ!$CL1760&gt;0,0,1)),0)</f>
        <v>0</v>
      </c>
      <c r="E1760" s="43" t="str">
        <f ca="1">IF(ДАННЫЕ!$F$1&gt;0,IF(ДАННЫЕ!$G1760&gt;0,DATEDIF(ДАННЫЕ!$G1760,ДАННЫЕ!$F$1,"y"),""),IF(ДАННЫЕ!$G1760&gt;0,DATEDIF(ДАННЫЕ!$G1760,TODAY(),"y"),""))</f>
        <v/>
      </c>
      <c r="F1760" s="43" t="str">
        <f xml:space="preserve"> IF(ДАННЫЕ!$F1760="М",IF(E1760&gt;=18,IF(E1760&lt;60,1,""),""),"")&amp;IF(ДАННЫЕ!$F1760="Ж",IF(E1760&gt;=18,IF(E1760&lt;55,1,""),""),"")</f>
        <v/>
      </c>
      <c r="G1760" s="43" t="str">
        <f xml:space="preserve"> IF(ДАННЫЕ!$F1760="М",IF(E1760&gt;=60,2,""),"")&amp;IF(ДАННЫЕ!$F1760="Ж",IF(E1760&gt;=55,2,""),"")</f>
        <v/>
      </c>
      <c r="H1760" s="43" t="str">
        <f t="shared" ca="1" si="81"/>
        <v/>
      </c>
      <c r="I1760" s="43" t="str">
        <f t="shared" ca="1" si="82"/>
        <v>03</v>
      </c>
      <c r="J1760" s="28" t="str">
        <f ca="1">ДАННЫЕ!$F1760&amp;H1760&amp;I1760&amp;ДАННЫЕ!$I1760&amp;"m"&amp;IF(ДАННЫЕ!$I1760&gt;0,IF(ДАННЫЕ!$J1760&gt;0,0,1),"")&amp;"f"&amp;IF(ДАННЫЕ!$R1760&gt;0,IF(YEAR(ДАННЫЕ!$F$1)=YEAR(ДАННЫЕ!$R1760),1,0),0)&amp;"z"&amp;ДАННЫЕ!$R1760&amp;"p"&amp;ДАННЫЕ!$S1760&amp;"i"&amp;ДАННЫЕ!$T1760&amp;"h"&amp;ДАННЫЕ!$K1760&amp;"be"&amp;ДАННЫЕ!$BI1760&amp;"CD"&amp;IF(ДАННЫЕ!BF1760&gt;500,4,IF(ДАННЫЕ!BF1760&gt;350,3,IF(ДАННЫЕ!BF1760&gt;200,2,IF(ДАННЫЕ!BF1760&gt;0,1,0))))&amp;"g"&amp;B1760&amp;"d"&amp;H1760&amp;"l"&amp;ДАННЫЕ!AT1760&amp;"a"&amp;ДАННЫЕ!$V1760&amp;"v"&amp;R1760&amp;"k"&amp;ДАННЫЕ!$U1760&amp;"s"&amp;ДАННЫЕ!$Y1760&amp;"t"&amp;ДАННЫЕ!$X1760&amp;"b"&amp;IF(ДАННЫЕ!$Q1760&gt;1,1,0)&amp;"PP"&amp;ДАННЫЕ!Z1760&amp;"c"&amp;S1760&amp;"x"&amp;IF(ДАННЫЕ!$BY1760&gt;0,IF(YEAR(ДАННЫЕ!$F$1)=YEAR(ДАННЫЕ!$BY1760),1,0),0)&amp;"n"&amp;IF(ДАННЫЕ!$BZ1760&gt;0,IF(YEAR(ДАННЫЕ!$F$1)=YEAR(ДАННЫЕ!$BZ1760),1,0),0)&amp;"u"&amp;D1760&amp;"z"&amp;IF(ДАННЫЕ!$CL1760&gt;0,IF(YEAR(ДАННЫЕ!$F$1)&gt;YEAR(ДАННЫЕ!$CL1760),11,12),0)</f>
        <v>03mf0zpihbeCD0g0dlav0kstb0PPc0x0n0u0z0</v>
      </c>
      <c r="K1760" s="28" t="str">
        <f ca="1">ДАННЫЕ!$I1760&amp;"x"&amp;B1760&amp;"w"&amp;IF(T1760+ДАННЫЕ!AD1760+ДАННЫЕ!AE1760+ДАННЫЕ!AF1760+ДАННЫЕ!AG1760+ДАННЫЕ!AH1760+ДАННЫЕ!$AL1760+ДАННЫЕ!AI1760+ДАННЫЕ!AJ1760+ДАННЫЕ!AK1760+ДАННЫЕ!AP1760+ДАННЫЕ!AQ1760+ДАННЫЕ!AR1760+ДАННЫЕ!$AM1760+ДАННЫЕ!$AN1760+ДАННЫЕ!AS1760+ДАННЫЕ!AT1760&gt;0,1,0)&amp;IF(OR(T1760=2,ДАННЫЕ!AD1760=2,ДАННЫЕ!AE1760=2,ДАННЫЕ!AF1760=2,ДАННЫЕ!AG1760=2,ДАННЫЕ!AH1760=2,ДАННЫЕ!$AL1760=2,ДАННЫЕ!AI1760=2,ДАННЫЕ!AJ1760=2,ДАННЫЕ!AK1760=2,ДАННЫЕ!AP1760=2,ДАННЫЕ!AQ1760=2,ДАННЫЕ!AR1760=2,ДАННЫЕ!$AM1760=2,ДАННЫЕ!$AN1760=2,ДАННЫЕ!AS1760=2,ДАННЫЕ!AT1760=2),2,0)&amp;"t"&amp;IF(T1760&gt;0,"1"&amp;T1760,"00")&amp;"f"&amp;IF(ДАННЫЕ!$AC1760,"1"&amp;ДАННЫЕ!$AC1760,"00")&amp;"b"&amp;IF(ДАННЫЕ!$AD1760,"1"&amp;ДАННЫЕ!$AD1760,"00")&amp;"g"&amp;IF(ДАННЫЕ!$AF1760,"1"&amp;ДАННЫЕ!$AF1760,"00")&amp;"c"&amp;IF(ДАННЫЕ!$AG1760,"1"&amp;ДАННЫЕ!$AG1760,"00")&amp;"i"&amp;IF(ДАННЫЕ!$AH1760,"1"&amp;ДАННЫЕ!$AH1760,"00")&amp;"r"&amp;IF(ДАННЫЕ!$AL1760,"1"&amp;ДАННЫЕ!$AL1760,"00")&amp;"m"&amp;IF(ДАННЫЕ!$AI1760,"1"&amp;ДАННЫЕ!$AI1760,"00")&amp;"hS"&amp;IF(ДАННЫЕ!$AJ1760,"1"&amp;ДАННЫЕ!$AJ1760,"00")&amp;"hZ"&amp;IF(ДАННЫЕ!$AK1760,"1"&amp;ДАННЫЕ!$AK1760,"00")&amp;"p"&amp;IF(ДАННЫЕ!$AP1760,"1"&amp;ДАННЫЕ!$AP1760,"00")&amp;"k"&amp;IF(ДАННЫЕ!$AQ1760,"1"&amp;ДАННЫЕ!$AQ1760,"00")&amp;"z"&amp;IF(ДАННЫЕ!$AR1760,"1"&amp;ДАННЫЕ!$AR1760,"00")&amp;"j"&amp;IF(ДАННЫЕ!$AM1760,"1"&amp;ДАННЫЕ!$AM1760,"00")&amp;"n"&amp;IF(ДАННЫЕ!$AN1760,"1"&amp;ДАННЫЕ!$AN1760,"00")&amp;"E"&amp;ДАННЫЕ!BI1760&amp;"L"&amp;ДАННЫЕ!AO1760&amp;"h"&amp;IF(ДАННЫЕ!$AU1760&gt;0,1,0)&amp;"v"&amp;IF(ДАННЫЕ!$AW1760&gt;0,1,0)&amp;"a"&amp;IF(ДАННЫЕ!$AS1760,"1"&amp;ДАННЫЕ!$AS1760,"00")&amp;"s"&amp;IF(ДАННЫЕ!$AT1760,"1"&amp;ДАННЫЕ!$AT1760,"00")&amp;"u"&amp;IF(ДАННЫЕ!$CJ1760&gt;0,1,0)&amp;"y"&amp;B1760&amp;"d"&amp;H1760&amp;"e"&amp;F1760&amp;G1760</f>
        <v>x0w00t00f00b00g00c00i00r00m00hS00hZ00p00k00z00j00n00ELh0v0a00s00u0y0de</v>
      </c>
      <c r="L1760" s="28" t="str">
        <f ca="1">ДАННЫЕ!$I1760&amp;"VN"&amp;IF(ДАННЫЕ!AW1760&gt;0,11,10)&amp;"CD"&amp;IF(ДАННЫЕ!BF1760&gt;500,16,IF(ДАННЫЕ!BF1760&gt;350,15,IF(ДАННЫЕ!BF1760&gt;=200,14,IF(ДАННЫЕ!BF1760&gt;=100,13,IF(ДАННЫЕ!BF1760&gt;=50,12,IF(ДАННЫЕ!BF1760&gt;0,11,10))))))&amp;"AR"&amp;IF(ДАННЫЕ!BX1760&gt;0,1,0)&amp;"GD"&amp;B1760&amp;"VV"&amp;IF(E1760&gt;=5,IF(E1760&lt;18,1,0),0)</f>
        <v>VN10CD10AR0GD0VV0</v>
      </c>
      <c r="M1760" s="28" t="str">
        <f>ДАННЫЕ!$I1760&amp;"b"&amp;ДАННЫЕ!$BI1760&amp;"r"&amp;ДАННЫЕ!$BJ1760&amp;"CD"&amp;IF(ДАННЫЕ!BF1760&gt;0,IF(ДАННЫЕ!BF1760&lt;200,1,IF(ДАННЫЕ!BF1760&lt;350,2,3)),0)&amp;"h"&amp;IF(ДАННЫЕ!$BK1760+ДАННЫЕ!$BL1760+ДАННЫЕ!$BM1760&gt;0,1,0)&amp;"x"&amp;ДАННЫЕ!$BK1760&amp;"y"&amp;ДАННЫЕ!$BL1760&amp;"z"&amp;ДАННЫЕ!$BM1760&amp;"c"&amp;IF(ДАННЫЕ!$BK1760+ДАННЫЕ!$BL1760+ДАННЫЕ!$BM1760=3,1,0)&amp;"a"&amp;IF(ДАННЫЕ!$BQ1760+ДАННЫЕ!$BR1760&gt;0,1,0)&amp;"d"&amp;ДАННЫЕ!$BQ1760&amp;"v"&amp;ДАННЫЕ!$BR1760&amp;"p"&amp;ДАННЫЕ!$BS1760&amp;"n"&amp;ДАННЫЕ!$BU1760&amp;"t"&amp;ДАННЫЕ!$BV1760&amp;"o"&amp;ДАННЫЕ!$BT1760&amp;"l"&amp;IF(ДАННЫЕ!$BN1760&gt;0,1,0)&amp;ДАННЫЕ!$BN1760&amp;"g"&amp;ДАННЫЕ!$BO1760&amp;"s"&amp;ДАННЫЕ!$BP1760&amp;"DZ"&amp;IF(ДАННЫЕ!B1760-ДАННЫЕ!G1760 &lt; 60,IF(ДАННЫЕ!B1760-ДАННЫЕ!G1760 &gt;= 0,1,0),0)&amp;"u"&amp;IF(ДАННЫЕ!$CJ1760&gt;0,1,0)</f>
        <v>brCD0h0xyzc0a0dvpntol0gsDZ1u0</v>
      </c>
      <c r="N1760" s="28" t="str">
        <f ca="1">ДАННЫЕ!$F1760&amp;ДАННЫЕ!$I1760&amp;"g"&amp;B1760&amp;"cf"&amp;D1760&amp;"a"&amp;IF(ДАННЫЕ!$BX1760&gt;0,1,0)&amp;IF(ДАННЫЕ!$BF1760&gt;500,1,IF(ДАННЫЕ!$BF1760&gt;350,2,IF(ДАННЫЕ!$BF1760&gt;=200,3,IF(ДАННЫЕ!$BF1760&gt;=100,4,IF(ДАННЫЕ!$BF1760&gt;=50,5,IF(ДАННЫЕ!$BF1760&lt;50,6,0))))))&amp;"AR"&amp;IF(DATEDIF(ДАННЫЕ!$BX1760,ДАННЫЕ!$F$1,"y")&gt;1,1,0)&amp;"VG"&amp;IF(ДАННЫЕ!$BH1760="0",1,0)&amp;"o"&amp;IF(T1760+ДАННЫЕ!$AF1760+ДАННЫЕ!$AG1760+ДАННЫЕ!$AH1760+ДАННЫЕ!$AI1760+ДАННЫЕ!$AJ1760+ДАННЫЕ!$AP1760+ДАННЫЕ!$AQ1760+ДАННЫЕ!$AR1760+ДАННЫЕ!$AU1760+ДАННЫЕ!$AW1760+ДАННЫЕ!$AS1760+ДАННЫЕ!$AT1760&gt;0,1,0)&amp;"x"&amp;ДАННЫЕ!$AG1760&amp;"p"&amp;IF(ДАННЫЕ!$BY1760&gt;0,1,0)&amp;"v"&amp;IF(ДАННЫЕ!$BZ1760&gt;0,1,0)&amp;"n"&amp;ДАННЫЕ!$CA1760&amp;"t"&amp;ДАННЫЕ!$AY1760&amp;"k"&amp;ДАННЫЕ!$CB1760&amp;"q"&amp;ДАННЫЕ!$CC1760&amp;"w"&amp;ДАННЫЕ!$CD1760&amp;"e"&amp;ДАННЫЕ!$CE1760&amp;"m"&amp;ДАННЫЕ!$CF1760&amp;"c"&amp;ДАННЫЕ!$CG1760&amp;"z"&amp;ДАННЫЕ!$CH1760&amp;"d"&amp;IF(H1760=4,1,0)&amp;"s"&amp;IF(ДАННЫЕ!$J1760=1,0,1)&amp;"u"&amp;IF(ДАННЫЕ!$CJ1760&gt;0,1,0)</f>
        <v>g0cf0a06AR1VG0o0xp0v0ntkqwemczd0s1u0</v>
      </c>
      <c r="O1760" s="28" t="str">
        <f>ДАННЫЕ!$I1760&amp;"g"&amp;B1760&amp;A1760&amp;"f"&amp;P1760&amp;"c"&amp;IF(ДАННЫЕ!$U1760&gt;0,1,0)&amp;"s"&amp;IF(ДАННЫЕ!$Q1760&gt;0,IF(YEAR(ДАННЫЕ!$F$1)=YEAR(ДАННЫЕ!$Q1760),IF(MONTH(ДАННЫЕ!$F$1)=MONTH(ДАННЫЕ!$Q1760),111,11),1),0)&amp;"i"&amp;IF(ДАННЫЕ!$R1760+ДАННЫЕ!$S1760+ДАННЫЕ!$T1760=0,0,1)&amp;"h"&amp;IF(ДАННЫЕ!$P1760&gt;0,1,0)&amp;"p"&amp;IF(ДАННЫЕ!$CI1760&gt;0,IF(YEAR(ДАННЫЕ!$F$1)=YEAR(ДАННЫЕ!$CI1760),IF(MONTH(ДАННЫЕ!$F$1)=MONTH(ДАННЫЕ!$CI1760),111,11),1),0)&amp;"d"&amp;IF(ДАННЫЕ!$CJ1760&gt;0,IF(YEAR(ДАННЫЕ!$F$1)=YEAR(ДАННЫЕ!$CJ1760),IF(MONTH(ДАННЫЕ!$F$1)=MONTH(ДАННЫЕ!$CJ1760),111,11),1),0)&amp;"o"&amp;IF(ДАННЫЕ!$CK1760&gt;0,IF(MONTH(ДАННЫЕ!$F$1)=MONTH(ДАННЫЕ!$CK1760),111,11),0)&amp;"v"&amp;IF(ДАННЫЕ!$BE1760&gt;0,IF(MONTH(ДАННЫЕ!$F$1)=MONTH(ДАННЫЕ!$BE1760),111,11),0)</f>
        <v>g00f0c0s0i0h0p0d0o0v0</v>
      </c>
      <c r="P1760" s="15">
        <f t="shared" si="83"/>
        <v>0</v>
      </c>
      <c r="Q1760" s="15">
        <f>IF(ДАННЫЕ!$F$1&gt;ДАННЫЕ!$N1760,IF(YEAR(ДАННЫЕ!$F$1)=YEAR(ДАННЫЕ!M1760),1,0),0)</f>
        <v>0</v>
      </c>
      <c r="R1760" s="15">
        <f>IF(ДАННЫЕ!$F$1&gt;ДАННЫЕ!$N1760,IF(YEAR(ДАННЫЕ!$F$1)=YEAR(ДАННЫЕ!N1760),1,0),0)</f>
        <v>0</v>
      </c>
      <c r="S1760" s="15">
        <f>IF(ДАННЫЕ!$AA1760="2А",1,IF(ДАННЫЕ!$AA1760="2Б",2,IF(ДАННЫЕ!$AA1760="2В",3,IF(ДАННЫЕ!$AA1760=3,4,IF(ДАННЫЕ!$AA1760="4А",5,IF(ДАННЫЕ!$AA1760="4Б",6,IF(ДАННЫЕ!$AA1760="4В",7,IF(ДАННЫЕ!$AA1760=5,8,0))))))))</f>
        <v>0</v>
      </c>
      <c r="T1760" s="15">
        <f>IF(OR(ДАННЫЕ!$AC1760=2,ДАННЫЕ!$AD1760=2,ДАННЫЕ!$AE1760=2),2,IF(OR(ДАННЫЕ!$AC1760=1,ДАННЫЕ!$AD1760=1,ДАННЫЕ!$AE1760=1),1,0))</f>
        <v>0</v>
      </c>
    </row>
    <row r="1761" spans="1:20" x14ac:dyDescent="0.2">
      <c r="A1761" s="78">
        <f>IF(B1761&gt;0,IF(MONTH(ДАННЫЕ!$F$1)=MONTH(ДАННЫЕ!$B1761),1,0),0)</f>
        <v>0</v>
      </c>
      <c r="B1761" s="14">
        <f>IF(ДАННЫЕ!$B1761&gt;0,IF(YEAR(ДАННЫЕ!$F$1)=YEAR(ДАННЫЕ!$B1761),1,0),0)</f>
        <v>0</v>
      </c>
      <c r="C1761" s="14">
        <f>IF(ДАННЫЕ!$CM1761&gt;0,IF(YEAR(ДАННЫЕ!$F$1)=YEAR(ДАННЫЕ!$CM1761),1,0),0)</f>
        <v>0</v>
      </c>
      <c r="D1761" s="14">
        <f>IF(ДАННЫЕ!$CJ1761&gt;0,IF(ДАННЫЕ!$CL1761&gt;ДАННЫЕ!$F$1,1,IF(ДАННЫЕ!$CL1761&gt;0,0,1)),0)</f>
        <v>0</v>
      </c>
      <c r="E1761" s="43" t="str">
        <f ca="1">IF(ДАННЫЕ!$F$1&gt;0,IF(ДАННЫЕ!$G1761&gt;0,DATEDIF(ДАННЫЕ!$G1761,ДАННЫЕ!$F$1,"y"),""),IF(ДАННЫЕ!$G1761&gt;0,DATEDIF(ДАННЫЕ!$G1761,TODAY(),"y"),""))</f>
        <v/>
      </c>
      <c r="F1761" s="43" t="str">
        <f xml:space="preserve"> IF(ДАННЫЕ!$F1761="М",IF(E1761&gt;=18,IF(E1761&lt;60,1,""),""),"")&amp;IF(ДАННЫЕ!$F1761="Ж",IF(E1761&gt;=18,IF(E1761&lt;55,1,""),""),"")</f>
        <v/>
      </c>
      <c r="G1761" s="43" t="str">
        <f xml:space="preserve"> IF(ДАННЫЕ!$F1761="М",IF(E1761&gt;=60,2,""),"")&amp;IF(ДАННЫЕ!$F1761="Ж",IF(E1761&gt;=55,2,""),"")</f>
        <v/>
      </c>
      <c r="H1761" s="43" t="str">
        <f t="shared" ca="1" si="81"/>
        <v/>
      </c>
      <c r="I1761" s="43" t="str">
        <f t="shared" ca="1" si="82"/>
        <v>03</v>
      </c>
      <c r="J1761" s="28" t="str">
        <f ca="1">ДАННЫЕ!$F1761&amp;H1761&amp;I1761&amp;ДАННЫЕ!$I1761&amp;"m"&amp;IF(ДАННЫЕ!$I1761&gt;0,IF(ДАННЫЕ!$J1761&gt;0,0,1),"")&amp;"f"&amp;IF(ДАННЫЕ!$R1761&gt;0,IF(YEAR(ДАННЫЕ!$F$1)=YEAR(ДАННЫЕ!$R1761),1,0),0)&amp;"z"&amp;ДАННЫЕ!$R1761&amp;"p"&amp;ДАННЫЕ!$S1761&amp;"i"&amp;ДАННЫЕ!$T1761&amp;"h"&amp;ДАННЫЕ!$K1761&amp;"be"&amp;ДАННЫЕ!$BI1761&amp;"CD"&amp;IF(ДАННЫЕ!BF1761&gt;500,4,IF(ДАННЫЕ!BF1761&gt;350,3,IF(ДАННЫЕ!BF1761&gt;200,2,IF(ДАННЫЕ!BF1761&gt;0,1,0))))&amp;"g"&amp;B1761&amp;"d"&amp;H1761&amp;"l"&amp;ДАННЫЕ!AT1761&amp;"a"&amp;ДАННЫЕ!$V1761&amp;"v"&amp;R1761&amp;"k"&amp;ДАННЫЕ!$U1761&amp;"s"&amp;ДАННЫЕ!$Y1761&amp;"t"&amp;ДАННЫЕ!$X1761&amp;"b"&amp;IF(ДАННЫЕ!$Q1761&gt;1,1,0)&amp;"PP"&amp;ДАННЫЕ!Z1761&amp;"c"&amp;S1761&amp;"x"&amp;IF(ДАННЫЕ!$BY1761&gt;0,IF(YEAR(ДАННЫЕ!$F$1)=YEAR(ДАННЫЕ!$BY1761),1,0),0)&amp;"n"&amp;IF(ДАННЫЕ!$BZ1761&gt;0,IF(YEAR(ДАННЫЕ!$F$1)=YEAR(ДАННЫЕ!$BZ1761),1,0),0)&amp;"u"&amp;D1761&amp;"z"&amp;IF(ДАННЫЕ!$CL1761&gt;0,IF(YEAR(ДАННЫЕ!$F$1)&gt;YEAR(ДАННЫЕ!$CL1761),11,12),0)</f>
        <v>03mf0zpihbeCD0g0dlav0kstb0PPc0x0n0u0z0</v>
      </c>
      <c r="K1761" s="28" t="str">
        <f ca="1">ДАННЫЕ!$I1761&amp;"x"&amp;B1761&amp;"w"&amp;IF(T1761+ДАННЫЕ!AD1761+ДАННЫЕ!AE1761+ДАННЫЕ!AF1761+ДАННЫЕ!AG1761+ДАННЫЕ!AH1761+ДАННЫЕ!$AL1761+ДАННЫЕ!AI1761+ДАННЫЕ!AJ1761+ДАННЫЕ!AK1761+ДАННЫЕ!AP1761+ДАННЫЕ!AQ1761+ДАННЫЕ!AR1761+ДАННЫЕ!$AM1761+ДАННЫЕ!$AN1761+ДАННЫЕ!AS1761+ДАННЫЕ!AT1761&gt;0,1,0)&amp;IF(OR(T1761=2,ДАННЫЕ!AD1761=2,ДАННЫЕ!AE1761=2,ДАННЫЕ!AF1761=2,ДАННЫЕ!AG1761=2,ДАННЫЕ!AH1761=2,ДАННЫЕ!$AL1761=2,ДАННЫЕ!AI1761=2,ДАННЫЕ!AJ1761=2,ДАННЫЕ!AK1761=2,ДАННЫЕ!AP1761=2,ДАННЫЕ!AQ1761=2,ДАННЫЕ!AR1761=2,ДАННЫЕ!$AM1761=2,ДАННЫЕ!$AN1761=2,ДАННЫЕ!AS1761=2,ДАННЫЕ!AT1761=2),2,0)&amp;"t"&amp;IF(T1761&gt;0,"1"&amp;T1761,"00")&amp;"f"&amp;IF(ДАННЫЕ!$AC1761,"1"&amp;ДАННЫЕ!$AC1761,"00")&amp;"b"&amp;IF(ДАННЫЕ!$AD1761,"1"&amp;ДАННЫЕ!$AD1761,"00")&amp;"g"&amp;IF(ДАННЫЕ!$AF1761,"1"&amp;ДАННЫЕ!$AF1761,"00")&amp;"c"&amp;IF(ДАННЫЕ!$AG1761,"1"&amp;ДАННЫЕ!$AG1761,"00")&amp;"i"&amp;IF(ДАННЫЕ!$AH1761,"1"&amp;ДАННЫЕ!$AH1761,"00")&amp;"r"&amp;IF(ДАННЫЕ!$AL1761,"1"&amp;ДАННЫЕ!$AL1761,"00")&amp;"m"&amp;IF(ДАННЫЕ!$AI1761,"1"&amp;ДАННЫЕ!$AI1761,"00")&amp;"hS"&amp;IF(ДАННЫЕ!$AJ1761,"1"&amp;ДАННЫЕ!$AJ1761,"00")&amp;"hZ"&amp;IF(ДАННЫЕ!$AK1761,"1"&amp;ДАННЫЕ!$AK1761,"00")&amp;"p"&amp;IF(ДАННЫЕ!$AP1761,"1"&amp;ДАННЫЕ!$AP1761,"00")&amp;"k"&amp;IF(ДАННЫЕ!$AQ1761,"1"&amp;ДАННЫЕ!$AQ1761,"00")&amp;"z"&amp;IF(ДАННЫЕ!$AR1761,"1"&amp;ДАННЫЕ!$AR1761,"00")&amp;"j"&amp;IF(ДАННЫЕ!$AM1761,"1"&amp;ДАННЫЕ!$AM1761,"00")&amp;"n"&amp;IF(ДАННЫЕ!$AN1761,"1"&amp;ДАННЫЕ!$AN1761,"00")&amp;"E"&amp;ДАННЫЕ!BI1761&amp;"L"&amp;ДАННЫЕ!AO1761&amp;"h"&amp;IF(ДАННЫЕ!$AU1761&gt;0,1,0)&amp;"v"&amp;IF(ДАННЫЕ!$AW1761&gt;0,1,0)&amp;"a"&amp;IF(ДАННЫЕ!$AS1761,"1"&amp;ДАННЫЕ!$AS1761,"00")&amp;"s"&amp;IF(ДАННЫЕ!$AT1761,"1"&amp;ДАННЫЕ!$AT1761,"00")&amp;"u"&amp;IF(ДАННЫЕ!$CJ1761&gt;0,1,0)&amp;"y"&amp;B1761&amp;"d"&amp;H1761&amp;"e"&amp;F1761&amp;G1761</f>
        <v>x0w00t00f00b00g00c00i00r00m00hS00hZ00p00k00z00j00n00ELh0v0a00s00u0y0de</v>
      </c>
      <c r="L1761" s="28" t="str">
        <f ca="1">ДАННЫЕ!$I1761&amp;"VN"&amp;IF(ДАННЫЕ!AW1761&gt;0,11,10)&amp;"CD"&amp;IF(ДАННЫЕ!BF1761&gt;500,16,IF(ДАННЫЕ!BF1761&gt;350,15,IF(ДАННЫЕ!BF1761&gt;=200,14,IF(ДАННЫЕ!BF1761&gt;=100,13,IF(ДАННЫЕ!BF1761&gt;=50,12,IF(ДАННЫЕ!BF1761&gt;0,11,10))))))&amp;"AR"&amp;IF(ДАННЫЕ!BX1761&gt;0,1,0)&amp;"GD"&amp;B1761&amp;"VV"&amp;IF(E1761&gt;=5,IF(E1761&lt;18,1,0),0)</f>
        <v>VN10CD10AR0GD0VV0</v>
      </c>
      <c r="M1761" s="28" t="str">
        <f>ДАННЫЕ!$I1761&amp;"b"&amp;ДАННЫЕ!$BI1761&amp;"r"&amp;ДАННЫЕ!$BJ1761&amp;"CD"&amp;IF(ДАННЫЕ!BF1761&gt;0,IF(ДАННЫЕ!BF1761&lt;200,1,IF(ДАННЫЕ!BF1761&lt;350,2,3)),0)&amp;"h"&amp;IF(ДАННЫЕ!$BK1761+ДАННЫЕ!$BL1761+ДАННЫЕ!$BM1761&gt;0,1,0)&amp;"x"&amp;ДАННЫЕ!$BK1761&amp;"y"&amp;ДАННЫЕ!$BL1761&amp;"z"&amp;ДАННЫЕ!$BM1761&amp;"c"&amp;IF(ДАННЫЕ!$BK1761+ДАННЫЕ!$BL1761+ДАННЫЕ!$BM1761=3,1,0)&amp;"a"&amp;IF(ДАННЫЕ!$BQ1761+ДАННЫЕ!$BR1761&gt;0,1,0)&amp;"d"&amp;ДАННЫЕ!$BQ1761&amp;"v"&amp;ДАННЫЕ!$BR1761&amp;"p"&amp;ДАННЫЕ!$BS1761&amp;"n"&amp;ДАННЫЕ!$BU1761&amp;"t"&amp;ДАННЫЕ!$BV1761&amp;"o"&amp;ДАННЫЕ!$BT1761&amp;"l"&amp;IF(ДАННЫЕ!$BN1761&gt;0,1,0)&amp;ДАННЫЕ!$BN1761&amp;"g"&amp;ДАННЫЕ!$BO1761&amp;"s"&amp;ДАННЫЕ!$BP1761&amp;"DZ"&amp;IF(ДАННЫЕ!B1761-ДАННЫЕ!G1761 &lt; 60,IF(ДАННЫЕ!B1761-ДАННЫЕ!G1761 &gt;= 0,1,0),0)&amp;"u"&amp;IF(ДАННЫЕ!$CJ1761&gt;0,1,0)</f>
        <v>brCD0h0xyzc0a0dvpntol0gsDZ1u0</v>
      </c>
      <c r="N1761" s="28" t="str">
        <f ca="1">ДАННЫЕ!$F1761&amp;ДАННЫЕ!$I1761&amp;"g"&amp;B1761&amp;"cf"&amp;D1761&amp;"a"&amp;IF(ДАННЫЕ!$BX1761&gt;0,1,0)&amp;IF(ДАННЫЕ!$BF1761&gt;500,1,IF(ДАННЫЕ!$BF1761&gt;350,2,IF(ДАННЫЕ!$BF1761&gt;=200,3,IF(ДАННЫЕ!$BF1761&gt;=100,4,IF(ДАННЫЕ!$BF1761&gt;=50,5,IF(ДАННЫЕ!$BF1761&lt;50,6,0))))))&amp;"AR"&amp;IF(DATEDIF(ДАННЫЕ!$BX1761,ДАННЫЕ!$F$1,"y")&gt;1,1,0)&amp;"VG"&amp;IF(ДАННЫЕ!$BH1761="0",1,0)&amp;"o"&amp;IF(T1761+ДАННЫЕ!$AF1761+ДАННЫЕ!$AG1761+ДАННЫЕ!$AH1761+ДАННЫЕ!$AI1761+ДАННЫЕ!$AJ1761+ДАННЫЕ!$AP1761+ДАННЫЕ!$AQ1761+ДАННЫЕ!$AR1761+ДАННЫЕ!$AU1761+ДАННЫЕ!$AW1761+ДАННЫЕ!$AS1761+ДАННЫЕ!$AT1761&gt;0,1,0)&amp;"x"&amp;ДАННЫЕ!$AG1761&amp;"p"&amp;IF(ДАННЫЕ!$BY1761&gt;0,1,0)&amp;"v"&amp;IF(ДАННЫЕ!$BZ1761&gt;0,1,0)&amp;"n"&amp;ДАННЫЕ!$CA1761&amp;"t"&amp;ДАННЫЕ!$AY1761&amp;"k"&amp;ДАННЫЕ!$CB1761&amp;"q"&amp;ДАННЫЕ!$CC1761&amp;"w"&amp;ДАННЫЕ!$CD1761&amp;"e"&amp;ДАННЫЕ!$CE1761&amp;"m"&amp;ДАННЫЕ!$CF1761&amp;"c"&amp;ДАННЫЕ!$CG1761&amp;"z"&amp;ДАННЫЕ!$CH1761&amp;"d"&amp;IF(H1761=4,1,0)&amp;"s"&amp;IF(ДАННЫЕ!$J1761=1,0,1)&amp;"u"&amp;IF(ДАННЫЕ!$CJ1761&gt;0,1,0)</f>
        <v>g0cf0a06AR1VG0o0xp0v0ntkqwemczd0s1u0</v>
      </c>
      <c r="O1761" s="28" t="str">
        <f>ДАННЫЕ!$I1761&amp;"g"&amp;B1761&amp;A1761&amp;"f"&amp;P1761&amp;"c"&amp;IF(ДАННЫЕ!$U1761&gt;0,1,0)&amp;"s"&amp;IF(ДАННЫЕ!$Q1761&gt;0,IF(YEAR(ДАННЫЕ!$F$1)=YEAR(ДАННЫЕ!$Q1761),IF(MONTH(ДАННЫЕ!$F$1)=MONTH(ДАННЫЕ!$Q1761),111,11),1),0)&amp;"i"&amp;IF(ДАННЫЕ!$R1761+ДАННЫЕ!$S1761+ДАННЫЕ!$T1761=0,0,1)&amp;"h"&amp;IF(ДАННЫЕ!$P1761&gt;0,1,0)&amp;"p"&amp;IF(ДАННЫЕ!$CI1761&gt;0,IF(YEAR(ДАННЫЕ!$F$1)=YEAR(ДАННЫЕ!$CI1761),IF(MONTH(ДАННЫЕ!$F$1)=MONTH(ДАННЫЕ!$CI1761),111,11),1),0)&amp;"d"&amp;IF(ДАННЫЕ!$CJ1761&gt;0,IF(YEAR(ДАННЫЕ!$F$1)=YEAR(ДАННЫЕ!$CJ1761),IF(MONTH(ДАННЫЕ!$F$1)=MONTH(ДАННЫЕ!$CJ1761),111,11),1),0)&amp;"o"&amp;IF(ДАННЫЕ!$CK1761&gt;0,IF(MONTH(ДАННЫЕ!$F$1)=MONTH(ДАННЫЕ!$CK1761),111,11),0)&amp;"v"&amp;IF(ДАННЫЕ!$BE1761&gt;0,IF(MONTH(ДАННЫЕ!$F$1)=MONTH(ДАННЫЕ!$BE1761),111,11),0)</f>
        <v>g00f0c0s0i0h0p0d0o0v0</v>
      </c>
      <c r="P1761" s="15">
        <f t="shared" si="83"/>
        <v>0</v>
      </c>
      <c r="Q1761" s="15">
        <f>IF(ДАННЫЕ!$F$1&gt;ДАННЫЕ!$N1761,IF(YEAR(ДАННЫЕ!$F$1)=YEAR(ДАННЫЕ!M1761),1,0),0)</f>
        <v>0</v>
      </c>
      <c r="R1761" s="15">
        <f>IF(ДАННЫЕ!$F$1&gt;ДАННЫЕ!$N1761,IF(YEAR(ДАННЫЕ!$F$1)=YEAR(ДАННЫЕ!N1761),1,0),0)</f>
        <v>0</v>
      </c>
      <c r="S1761" s="15">
        <f>IF(ДАННЫЕ!$AA1761="2А",1,IF(ДАННЫЕ!$AA1761="2Б",2,IF(ДАННЫЕ!$AA1761="2В",3,IF(ДАННЫЕ!$AA1761=3,4,IF(ДАННЫЕ!$AA1761="4А",5,IF(ДАННЫЕ!$AA1761="4Б",6,IF(ДАННЫЕ!$AA1761="4В",7,IF(ДАННЫЕ!$AA1761=5,8,0))))))))</f>
        <v>0</v>
      </c>
      <c r="T1761" s="15">
        <f>IF(OR(ДАННЫЕ!$AC1761=2,ДАННЫЕ!$AD1761=2,ДАННЫЕ!$AE1761=2),2,IF(OR(ДАННЫЕ!$AC1761=1,ДАННЫЕ!$AD1761=1,ДАННЫЕ!$AE1761=1),1,0))</f>
        <v>0</v>
      </c>
    </row>
    <row r="1762" spans="1:20" x14ac:dyDescent="0.2">
      <c r="A1762" s="78">
        <f>IF(B1762&gt;0,IF(MONTH(ДАННЫЕ!$F$1)=MONTH(ДАННЫЕ!$B1762),1,0),0)</f>
        <v>0</v>
      </c>
      <c r="B1762" s="14">
        <f>IF(ДАННЫЕ!$B1762&gt;0,IF(YEAR(ДАННЫЕ!$F$1)=YEAR(ДАННЫЕ!$B1762),1,0),0)</f>
        <v>0</v>
      </c>
      <c r="C1762" s="14">
        <f>IF(ДАННЫЕ!$CM1762&gt;0,IF(YEAR(ДАННЫЕ!$F$1)=YEAR(ДАННЫЕ!$CM1762),1,0),0)</f>
        <v>0</v>
      </c>
      <c r="D1762" s="14">
        <f>IF(ДАННЫЕ!$CJ1762&gt;0,IF(ДАННЫЕ!$CL1762&gt;ДАННЫЕ!$F$1,1,IF(ДАННЫЕ!$CL1762&gt;0,0,1)),0)</f>
        <v>0</v>
      </c>
      <c r="E1762" s="43" t="str">
        <f ca="1">IF(ДАННЫЕ!$F$1&gt;0,IF(ДАННЫЕ!$G1762&gt;0,DATEDIF(ДАННЫЕ!$G1762,ДАННЫЕ!$F$1,"y"),""),IF(ДАННЫЕ!$G1762&gt;0,DATEDIF(ДАННЫЕ!$G1762,TODAY(),"y"),""))</f>
        <v/>
      </c>
      <c r="F1762" s="43" t="str">
        <f xml:space="preserve"> IF(ДАННЫЕ!$F1762="М",IF(E1762&gt;=18,IF(E1762&lt;60,1,""),""),"")&amp;IF(ДАННЫЕ!$F1762="Ж",IF(E1762&gt;=18,IF(E1762&lt;55,1,""),""),"")</f>
        <v/>
      </c>
      <c r="G1762" s="43" t="str">
        <f xml:space="preserve"> IF(ДАННЫЕ!$F1762="М",IF(E1762&gt;=60,2,""),"")&amp;IF(ДАННЫЕ!$F1762="Ж",IF(E1762&gt;=55,2,""),"")</f>
        <v/>
      </c>
      <c r="H1762" s="43" t="str">
        <f t="shared" ca="1" si="81"/>
        <v/>
      </c>
      <c r="I1762" s="43" t="str">
        <f t="shared" ca="1" si="82"/>
        <v>03</v>
      </c>
      <c r="J1762" s="28" t="str">
        <f ca="1">ДАННЫЕ!$F1762&amp;H1762&amp;I1762&amp;ДАННЫЕ!$I1762&amp;"m"&amp;IF(ДАННЫЕ!$I1762&gt;0,IF(ДАННЫЕ!$J1762&gt;0,0,1),"")&amp;"f"&amp;IF(ДАННЫЕ!$R1762&gt;0,IF(YEAR(ДАННЫЕ!$F$1)=YEAR(ДАННЫЕ!$R1762),1,0),0)&amp;"z"&amp;ДАННЫЕ!$R1762&amp;"p"&amp;ДАННЫЕ!$S1762&amp;"i"&amp;ДАННЫЕ!$T1762&amp;"h"&amp;ДАННЫЕ!$K1762&amp;"be"&amp;ДАННЫЕ!$BI1762&amp;"CD"&amp;IF(ДАННЫЕ!BF1762&gt;500,4,IF(ДАННЫЕ!BF1762&gt;350,3,IF(ДАННЫЕ!BF1762&gt;200,2,IF(ДАННЫЕ!BF1762&gt;0,1,0))))&amp;"g"&amp;B1762&amp;"d"&amp;H1762&amp;"l"&amp;ДАННЫЕ!AT1762&amp;"a"&amp;ДАННЫЕ!$V1762&amp;"v"&amp;R1762&amp;"k"&amp;ДАННЫЕ!$U1762&amp;"s"&amp;ДАННЫЕ!$Y1762&amp;"t"&amp;ДАННЫЕ!$X1762&amp;"b"&amp;IF(ДАННЫЕ!$Q1762&gt;1,1,0)&amp;"PP"&amp;ДАННЫЕ!Z1762&amp;"c"&amp;S1762&amp;"x"&amp;IF(ДАННЫЕ!$BY1762&gt;0,IF(YEAR(ДАННЫЕ!$F$1)=YEAR(ДАННЫЕ!$BY1762),1,0),0)&amp;"n"&amp;IF(ДАННЫЕ!$BZ1762&gt;0,IF(YEAR(ДАННЫЕ!$F$1)=YEAR(ДАННЫЕ!$BZ1762),1,0),0)&amp;"u"&amp;D1762&amp;"z"&amp;IF(ДАННЫЕ!$CL1762&gt;0,IF(YEAR(ДАННЫЕ!$F$1)&gt;YEAR(ДАННЫЕ!$CL1762),11,12),0)</f>
        <v>03mf0zpihbeCD0g0dlav0kstb0PPc0x0n0u0z0</v>
      </c>
      <c r="K1762" s="28" t="str">
        <f ca="1">ДАННЫЕ!$I1762&amp;"x"&amp;B1762&amp;"w"&amp;IF(T1762+ДАННЫЕ!AD1762+ДАННЫЕ!AE1762+ДАННЫЕ!AF1762+ДАННЫЕ!AG1762+ДАННЫЕ!AH1762+ДАННЫЕ!$AL1762+ДАННЫЕ!AI1762+ДАННЫЕ!AJ1762+ДАННЫЕ!AK1762+ДАННЫЕ!AP1762+ДАННЫЕ!AQ1762+ДАННЫЕ!AR1762+ДАННЫЕ!$AM1762+ДАННЫЕ!$AN1762+ДАННЫЕ!AS1762+ДАННЫЕ!AT1762&gt;0,1,0)&amp;IF(OR(T1762=2,ДАННЫЕ!AD1762=2,ДАННЫЕ!AE1762=2,ДАННЫЕ!AF1762=2,ДАННЫЕ!AG1762=2,ДАННЫЕ!AH1762=2,ДАННЫЕ!$AL1762=2,ДАННЫЕ!AI1762=2,ДАННЫЕ!AJ1762=2,ДАННЫЕ!AK1762=2,ДАННЫЕ!AP1762=2,ДАННЫЕ!AQ1762=2,ДАННЫЕ!AR1762=2,ДАННЫЕ!$AM1762=2,ДАННЫЕ!$AN1762=2,ДАННЫЕ!AS1762=2,ДАННЫЕ!AT1762=2),2,0)&amp;"t"&amp;IF(T1762&gt;0,"1"&amp;T1762,"00")&amp;"f"&amp;IF(ДАННЫЕ!$AC1762,"1"&amp;ДАННЫЕ!$AC1762,"00")&amp;"b"&amp;IF(ДАННЫЕ!$AD1762,"1"&amp;ДАННЫЕ!$AD1762,"00")&amp;"g"&amp;IF(ДАННЫЕ!$AF1762,"1"&amp;ДАННЫЕ!$AF1762,"00")&amp;"c"&amp;IF(ДАННЫЕ!$AG1762,"1"&amp;ДАННЫЕ!$AG1762,"00")&amp;"i"&amp;IF(ДАННЫЕ!$AH1762,"1"&amp;ДАННЫЕ!$AH1762,"00")&amp;"r"&amp;IF(ДАННЫЕ!$AL1762,"1"&amp;ДАННЫЕ!$AL1762,"00")&amp;"m"&amp;IF(ДАННЫЕ!$AI1762,"1"&amp;ДАННЫЕ!$AI1762,"00")&amp;"hS"&amp;IF(ДАННЫЕ!$AJ1762,"1"&amp;ДАННЫЕ!$AJ1762,"00")&amp;"hZ"&amp;IF(ДАННЫЕ!$AK1762,"1"&amp;ДАННЫЕ!$AK1762,"00")&amp;"p"&amp;IF(ДАННЫЕ!$AP1762,"1"&amp;ДАННЫЕ!$AP1762,"00")&amp;"k"&amp;IF(ДАННЫЕ!$AQ1762,"1"&amp;ДАННЫЕ!$AQ1762,"00")&amp;"z"&amp;IF(ДАННЫЕ!$AR1762,"1"&amp;ДАННЫЕ!$AR1762,"00")&amp;"j"&amp;IF(ДАННЫЕ!$AM1762,"1"&amp;ДАННЫЕ!$AM1762,"00")&amp;"n"&amp;IF(ДАННЫЕ!$AN1762,"1"&amp;ДАННЫЕ!$AN1762,"00")&amp;"E"&amp;ДАННЫЕ!BI1762&amp;"L"&amp;ДАННЫЕ!AO1762&amp;"h"&amp;IF(ДАННЫЕ!$AU1762&gt;0,1,0)&amp;"v"&amp;IF(ДАННЫЕ!$AW1762&gt;0,1,0)&amp;"a"&amp;IF(ДАННЫЕ!$AS1762,"1"&amp;ДАННЫЕ!$AS1762,"00")&amp;"s"&amp;IF(ДАННЫЕ!$AT1762,"1"&amp;ДАННЫЕ!$AT1762,"00")&amp;"u"&amp;IF(ДАННЫЕ!$CJ1762&gt;0,1,0)&amp;"y"&amp;B1762&amp;"d"&amp;H1762&amp;"e"&amp;F1762&amp;G1762</f>
        <v>x0w00t00f00b00g00c00i00r00m00hS00hZ00p00k00z00j00n00ELh0v0a00s00u0y0de</v>
      </c>
      <c r="L1762" s="28" t="str">
        <f ca="1">ДАННЫЕ!$I1762&amp;"VN"&amp;IF(ДАННЫЕ!AW1762&gt;0,11,10)&amp;"CD"&amp;IF(ДАННЫЕ!BF1762&gt;500,16,IF(ДАННЫЕ!BF1762&gt;350,15,IF(ДАННЫЕ!BF1762&gt;=200,14,IF(ДАННЫЕ!BF1762&gt;=100,13,IF(ДАННЫЕ!BF1762&gt;=50,12,IF(ДАННЫЕ!BF1762&gt;0,11,10))))))&amp;"AR"&amp;IF(ДАННЫЕ!BX1762&gt;0,1,0)&amp;"GD"&amp;B1762&amp;"VV"&amp;IF(E1762&gt;=5,IF(E1762&lt;18,1,0),0)</f>
        <v>VN10CD10AR0GD0VV0</v>
      </c>
      <c r="M1762" s="28" t="str">
        <f>ДАННЫЕ!$I1762&amp;"b"&amp;ДАННЫЕ!$BI1762&amp;"r"&amp;ДАННЫЕ!$BJ1762&amp;"CD"&amp;IF(ДАННЫЕ!BF1762&gt;0,IF(ДАННЫЕ!BF1762&lt;200,1,IF(ДАННЫЕ!BF1762&lt;350,2,3)),0)&amp;"h"&amp;IF(ДАННЫЕ!$BK1762+ДАННЫЕ!$BL1762+ДАННЫЕ!$BM1762&gt;0,1,0)&amp;"x"&amp;ДАННЫЕ!$BK1762&amp;"y"&amp;ДАННЫЕ!$BL1762&amp;"z"&amp;ДАННЫЕ!$BM1762&amp;"c"&amp;IF(ДАННЫЕ!$BK1762+ДАННЫЕ!$BL1762+ДАННЫЕ!$BM1762=3,1,0)&amp;"a"&amp;IF(ДАННЫЕ!$BQ1762+ДАННЫЕ!$BR1762&gt;0,1,0)&amp;"d"&amp;ДАННЫЕ!$BQ1762&amp;"v"&amp;ДАННЫЕ!$BR1762&amp;"p"&amp;ДАННЫЕ!$BS1762&amp;"n"&amp;ДАННЫЕ!$BU1762&amp;"t"&amp;ДАННЫЕ!$BV1762&amp;"o"&amp;ДАННЫЕ!$BT1762&amp;"l"&amp;IF(ДАННЫЕ!$BN1762&gt;0,1,0)&amp;ДАННЫЕ!$BN1762&amp;"g"&amp;ДАННЫЕ!$BO1762&amp;"s"&amp;ДАННЫЕ!$BP1762&amp;"DZ"&amp;IF(ДАННЫЕ!B1762-ДАННЫЕ!G1762 &lt; 60,IF(ДАННЫЕ!B1762-ДАННЫЕ!G1762 &gt;= 0,1,0),0)&amp;"u"&amp;IF(ДАННЫЕ!$CJ1762&gt;0,1,0)</f>
        <v>brCD0h0xyzc0a0dvpntol0gsDZ1u0</v>
      </c>
      <c r="N1762" s="28" t="str">
        <f ca="1">ДАННЫЕ!$F1762&amp;ДАННЫЕ!$I1762&amp;"g"&amp;B1762&amp;"cf"&amp;D1762&amp;"a"&amp;IF(ДАННЫЕ!$BX1762&gt;0,1,0)&amp;IF(ДАННЫЕ!$BF1762&gt;500,1,IF(ДАННЫЕ!$BF1762&gt;350,2,IF(ДАННЫЕ!$BF1762&gt;=200,3,IF(ДАННЫЕ!$BF1762&gt;=100,4,IF(ДАННЫЕ!$BF1762&gt;=50,5,IF(ДАННЫЕ!$BF1762&lt;50,6,0))))))&amp;"AR"&amp;IF(DATEDIF(ДАННЫЕ!$BX1762,ДАННЫЕ!$F$1,"y")&gt;1,1,0)&amp;"VG"&amp;IF(ДАННЫЕ!$BH1762="0",1,0)&amp;"o"&amp;IF(T1762+ДАННЫЕ!$AF1762+ДАННЫЕ!$AG1762+ДАННЫЕ!$AH1762+ДАННЫЕ!$AI1762+ДАННЫЕ!$AJ1762+ДАННЫЕ!$AP1762+ДАННЫЕ!$AQ1762+ДАННЫЕ!$AR1762+ДАННЫЕ!$AU1762+ДАННЫЕ!$AW1762+ДАННЫЕ!$AS1762+ДАННЫЕ!$AT1762&gt;0,1,0)&amp;"x"&amp;ДАННЫЕ!$AG1762&amp;"p"&amp;IF(ДАННЫЕ!$BY1762&gt;0,1,0)&amp;"v"&amp;IF(ДАННЫЕ!$BZ1762&gt;0,1,0)&amp;"n"&amp;ДАННЫЕ!$CA1762&amp;"t"&amp;ДАННЫЕ!$AY1762&amp;"k"&amp;ДАННЫЕ!$CB1762&amp;"q"&amp;ДАННЫЕ!$CC1762&amp;"w"&amp;ДАННЫЕ!$CD1762&amp;"e"&amp;ДАННЫЕ!$CE1762&amp;"m"&amp;ДАННЫЕ!$CF1762&amp;"c"&amp;ДАННЫЕ!$CG1762&amp;"z"&amp;ДАННЫЕ!$CH1762&amp;"d"&amp;IF(H1762=4,1,0)&amp;"s"&amp;IF(ДАННЫЕ!$J1762=1,0,1)&amp;"u"&amp;IF(ДАННЫЕ!$CJ1762&gt;0,1,0)</f>
        <v>g0cf0a06AR1VG0o0xp0v0ntkqwemczd0s1u0</v>
      </c>
      <c r="O1762" s="28" t="str">
        <f>ДАННЫЕ!$I1762&amp;"g"&amp;B1762&amp;A1762&amp;"f"&amp;P1762&amp;"c"&amp;IF(ДАННЫЕ!$U1762&gt;0,1,0)&amp;"s"&amp;IF(ДАННЫЕ!$Q1762&gt;0,IF(YEAR(ДАННЫЕ!$F$1)=YEAR(ДАННЫЕ!$Q1762),IF(MONTH(ДАННЫЕ!$F$1)=MONTH(ДАННЫЕ!$Q1762),111,11),1),0)&amp;"i"&amp;IF(ДАННЫЕ!$R1762+ДАННЫЕ!$S1762+ДАННЫЕ!$T1762=0,0,1)&amp;"h"&amp;IF(ДАННЫЕ!$P1762&gt;0,1,0)&amp;"p"&amp;IF(ДАННЫЕ!$CI1762&gt;0,IF(YEAR(ДАННЫЕ!$F$1)=YEAR(ДАННЫЕ!$CI1762),IF(MONTH(ДАННЫЕ!$F$1)=MONTH(ДАННЫЕ!$CI1762),111,11),1),0)&amp;"d"&amp;IF(ДАННЫЕ!$CJ1762&gt;0,IF(YEAR(ДАННЫЕ!$F$1)=YEAR(ДАННЫЕ!$CJ1762),IF(MONTH(ДАННЫЕ!$F$1)=MONTH(ДАННЫЕ!$CJ1762),111,11),1),0)&amp;"o"&amp;IF(ДАННЫЕ!$CK1762&gt;0,IF(MONTH(ДАННЫЕ!$F$1)=MONTH(ДАННЫЕ!$CK1762),111,11),0)&amp;"v"&amp;IF(ДАННЫЕ!$BE1762&gt;0,IF(MONTH(ДАННЫЕ!$F$1)=MONTH(ДАННЫЕ!$BE1762),111,11),0)</f>
        <v>g00f0c0s0i0h0p0d0o0v0</v>
      </c>
      <c r="P1762" s="15">
        <f t="shared" si="83"/>
        <v>0</v>
      </c>
      <c r="Q1762" s="15">
        <f>IF(ДАННЫЕ!$F$1&gt;ДАННЫЕ!$N1762,IF(YEAR(ДАННЫЕ!$F$1)=YEAR(ДАННЫЕ!M1762),1,0),0)</f>
        <v>0</v>
      </c>
      <c r="R1762" s="15">
        <f>IF(ДАННЫЕ!$F$1&gt;ДАННЫЕ!$N1762,IF(YEAR(ДАННЫЕ!$F$1)=YEAR(ДАННЫЕ!N1762),1,0),0)</f>
        <v>0</v>
      </c>
      <c r="S1762" s="15">
        <f>IF(ДАННЫЕ!$AA1762="2А",1,IF(ДАННЫЕ!$AA1762="2Б",2,IF(ДАННЫЕ!$AA1762="2В",3,IF(ДАННЫЕ!$AA1762=3,4,IF(ДАННЫЕ!$AA1762="4А",5,IF(ДАННЫЕ!$AA1762="4Б",6,IF(ДАННЫЕ!$AA1762="4В",7,IF(ДАННЫЕ!$AA1762=5,8,0))))))))</f>
        <v>0</v>
      </c>
      <c r="T1762" s="15">
        <f>IF(OR(ДАННЫЕ!$AC1762=2,ДАННЫЕ!$AD1762=2,ДАННЫЕ!$AE1762=2),2,IF(OR(ДАННЫЕ!$AC1762=1,ДАННЫЕ!$AD1762=1,ДАННЫЕ!$AE1762=1),1,0))</f>
        <v>0</v>
      </c>
    </row>
    <row r="1763" spans="1:20" x14ac:dyDescent="0.2">
      <c r="A1763" s="78">
        <f>IF(B1763&gt;0,IF(MONTH(ДАННЫЕ!$F$1)=MONTH(ДАННЫЕ!$B1763),1,0),0)</f>
        <v>0</v>
      </c>
      <c r="B1763" s="14">
        <f>IF(ДАННЫЕ!$B1763&gt;0,IF(YEAR(ДАННЫЕ!$F$1)=YEAR(ДАННЫЕ!$B1763),1,0),0)</f>
        <v>0</v>
      </c>
      <c r="C1763" s="14">
        <f>IF(ДАННЫЕ!$CM1763&gt;0,IF(YEAR(ДАННЫЕ!$F$1)=YEAR(ДАННЫЕ!$CM1763),1,0),0)</f>
        <v>0</v>
      </c>
      <c r="D1763" s="14">
        <f>IF(ДАННЫЕ!$CJ1763&gt;0,IF(ДАННЫЕ!$CL1763&gt;ДАННЫЕ!$F$1,1,IF(ДАННЫЕ!$CL1763&gt;0,0,1)),0)</f>
        <v>0</v>
      </c>
      <c r="E1763" s="43" t="str">
        <f ca="1">IF(ДАННЫЕ!$F$1&gt;0,IF(ДАННЫЕ!$G1763&gt;0,DATEDIF(ДАННЫЕ!$G1763,ДАННЫЕ!$F$1,"y"),""),IF(ДАННЫЕ!$G1763&gt;0,DATEDIF(ДАННЫЕ!$G1763,TODAY(),"y"),""))</f>
        <v/>
      </c>
      <c r="F1763" s="43" t="str">
        <f xml:space="preserve"> IF(ДАННЫЕ!$F1763="М",IF(E1763&gt;=18,IF(E1763&lt;60,1,""),""),"")&amp;IF(ДАННЫЕ!$F1763="Ж",IF(E1763&gt;=18,IF(E1763&lt;55,1,""),""),"")</f>
        <v/>
      </c>
      <c r="G1763" s="43" t="str">
        <f xml:space="preserve"> IF(ДАННЫЕ!$F1763="М",IF(E1763&gt;=60,2,""),"")&amp;IF(ДАННЫЕ!$F1763="Ж",IF(E1763&gt;=55,2,""),"")</f>
        <v/>
      </c>
      <c r="H1763" s="43" t="str">
        <f t="shared" ca="1" si="81"/>
        <v/>
      </c>
      <c r="I1763" s="43" t="str">
        <f t="shared" ca="1" si="82"/>
        <v>03</v>
      </c>
      <c r="J1763" s="28" t="str">
        <f ca="1">ДАННЫЕ!$F1763&amp;H1763&amp;I1763&amp;ДАННЫЕ!$I1763&amp;"m"&amp;IF(ДАННЫЕ!$I1763&gt;0,IF(ДАННЫЕ!$J1763&gt;0,0,1),"")&amp;"f"&amp;IF(ДАННЫЕ!$R1763&gt;0,IF(YEAR(ДАННЫЕ!$F$1)=YEAR(ДАННЫЕ!$R1763),1,0),0)&amp;"z"&amp;ДАННЫЕ!$R1763&amp;"p"&amp;ДАННЫЕ!$S1763&amp;"i"&amp;ДАННЫЕ!$T1763&amp;"h"&amp;ДАННЫЕ!$K1763&amp;"be"&amp;ДАННЫЕ!$BI1763&amp;"CD"&amp;IF(ДАННЫЕ!BF1763&gt;500,4,IF(ДАННЫЕ!BF1763&gt;350,3,IF(ДАННЫЕ!BF1763&gt;200,2,IF(ДАННЫЕ!BF1763&gt;0,1,0))))&amp;"g"&amp;B1763&amp;"d"&amp;H1763&amp;"l"&amp;ДАННЫЕ!AT1763&amp;"a"&amp;ДАННЫЕ!$V1763&amp;"v"&amp;R1763&amp;"k"&amp;ДАННЫЕ!$U1763&amp;"s"&amp;ДАННЫЕ!$Y1763&amp;"t"&amp;ДАННЫЕ!$X1763&amp;"b"&amp;IF(ДАННЫЕ!$Q1763&gt;1,1,0)&amp;"PP"&amp;ДАННЫЕ!Z1763&amp;"c"&amp;S1763&amp;"x"&amp;IF(ДАННЫЕ!$BY1763&gt;0,IF(YEAR(ДАННЫЕ!$F$1)=YEAR(ДАННЫЕ!$BY1763),1,0),0)&amp;"n"&amp;IF(ДАННЫЕ!$BZ1763&gt;0,IF(YEAR(ДАННЫЕ!$F$1)=YEAR(ДАННЫЕ!$BZ1763),1,0),0)&amp;"u"&amp;D1763&amp;"z"&amp;IF(ДАННЫЕ!$CL1763&gt;0,IF(YEAR(ДАННЫЕ!$F$1)&gt;YEAR(ДАННЫЕ!$CL1763),11,12),0)</f>
        <v>03mf0zpihbeCD0g0dlav0kstb0PPc0x0n0u0z0</v>
      </c>
      <c r="K1763" s="28" t="str">
        <f ca="1">ДАННЫЕ!$I1763&amp;"x"&amp;B1763&amp;"w"&amp;IF(T1763+ДАННЫЕ!AD1763+ДАННЫЕ!AE1763+ДАННЫЕ!AF1763+ДАННЫЕ!AG1763+ДАННЫЕ!AH1763+ДАННЫЕ!$AL1763+ДАННЫЕ!AI1763+ДАННЫЕ!AJ1763+ДАННЫЕ!AK1763+ДАННЫЕ!AP1763+ДАННЫЕ!AQ1763+ДАННЫЕ!AR1763+ДАННЫЕ!$AM1763+ДАННЫЕ!$AN1763+ДАННЫЕ!AS1763+ДАННЫЕ!AT1763&gt;0,1,0)&amp;IF(OR(T1763=2,ДАННЫЕ!AD1763=2,ДАННЫЕ!AE1763=2,ДАННЫЕ!AF1763=2,ДАННЫЕ!AG1763=2,ДАННЫЕ!AH1763=2,ДАННЫЕ!$AL1763=2,ДАННЫЕ!AI1763=2,ДАННЫЕ!AJ1763=2,ДАННЫЕ!AK1763=2,ДАННЫЕ!AP1763=2,ДАННЫЕ!AQ1763=2,ДАННЫЕ!AR1763=2,ДАННЫЕ!$AM1763=2,ДАННЫЕ!$AN1763=2,ДАННЫЕ!AS1763=2,ДАННЫЕ!AT1763=2),2,0)&amp;"t"&amp;IF(T1763&gt;0,"1"&amp;T1763,"00")&amp;"f"&amp;IF(ДАННЫЕ!$AC1763,"1"&amp;ДАННЫЕ!$AC1763,"00")&amp;"b"&amp;IF(ДАННЫЕ!$AD1763,"1"&amp;ДАННЫЕ!$AD1763,"00")&amp;"g"&amp;IF(ДАННЫЕ!$AF1763,"1"&amp;ДАННЫЕ!$AF1763,"00")&amp;"c"&amp;IF(ДАННЫЕ!$AG1763,"1"&amp;ДАННЫЕ!$AG1763,"00")&amp;"i"&amp;IF(ДАННЫЕ!$AH1763,"1"&amp;ДАННЫЕ!$AH1763,"00")&amp;"r"&amp;IF(ДАННЫЕ!$AL1763,"1"&amp;ДАННЫЕ!$AL1763,"00")&amp;"m"&amp;IF(ДАННЫЕ!$AI1763,"1"&amp;ДАННЫЕ!$AI1763,"00")&amp;"hS"&amp;IF(ДАННЫЕ!$AJ1763,"1"&amp;ДАННЫЕ!$AJ1763,"00")&amp;"hZ"&amp;IF(ДАННЫЕ!$AK1763,"1"&amp;ДАННЫЕ!$AK1763,"00")&amp;"p"&amp;IF(ДАННЫЕ!$AP1763,"1"&amp;ДАННЫЕ!$AP1763,"00")&amp;"k"&amp;IF(ДАННЫЕ!$AQ1763,"1"&amp;ДАННЫЕ!$AQ1763,"00")&amp;"z"&amp;IF(ДАННЫЕ!$AR1763,"1"&amp;ДАННЫЕ!$AR1763,"00")&amp;"j"&amp;IF(ДАННЫЕ!$AM1763,"1"&amp;ДАННЫЕ!$AM1763,"00")&amp;"n"&amp;IF(ДАННЫЕ!$AN1763,"1"&amp;ДАННЫЕ!$AN1763,"00")&amp;"E"&amp;ДАННЫЕ!BI1763&amp;"L"&amp;ДАННЫЕ!AO1763&amp;"h"&amp;IF(ДАННЫЕ!$AU1763&gt;0,1,0)&amp;"v"&amp;IF(ДАННЫЕ!$AW1763&gt;0,1,0)&amp;"a"&amp;IF(ДАННЫЕ!$AS1763,"1"&amp;ДАННЫЕ!$AS1763,"00")&amp;"s"&amp;IF(ДАННЫЕ!$AT1763,"1"&amp;ДАННЫЕ!$AT1763,"00")&amp;"u"&amp;IF(ДАННЫЕ!$CJ1763&gt;0,1,0)&amp;"y"&amp;B1763&amp;"d"&amp;H1763&amp;"e"&amp;F1763&amp;G1763</f>
        <v>x0w00t00f00b00g00c00i00r00m00hS00hZ00p00k00z00j00n00ELh0v0a00s00u0y0de</v>
      </c>
      <c r="L1763" s="28" t="str">
        <f ca="1">ДАННЫЕ!$I1763&amp;"VN"&amp;IF(ДАННЫЕ!AW1763&gt;0,11,10)&amp;"CD"&amp;IF(ДАННЫЕ!BF1763&gt;500,16,IF(ДАННЫЕ!BF1763&gt;350,15,IF(ДАННЫЕ!BF1763&gt;=200,14,IF(ДАННЫЕ!BF1763&gt;=100,13,IF(ДАННЫЕ!BF1763&gt;=50,12,IF(ДАННЫЕ!BF1763&gt;0,11,10))))))&amp;"AR"&amp;IF(ДАННЫЕ!BX1763&gt;0,1,0)&amp;"GD"&amp;B1763&amp;"VV"&amp;IF(E1763&gt;=5,IF(E1763&lt;18,1,0),0)</f>
        <v>VN10CD10AR0GD0VV0</v>
      </c>
      <c r="M1763" s="28" t="str">
        <f>ДАННЫЕ!$I1763&amp;"b"&amp;ДАННЫЕ!$BI1763&amp;"r"&amp;ДАННЫЕ!$BJ1763&amp;"CD"&amp;IF(ДАННЫЕ!BF1763&gt;0,IF(ДАННЫЕ!BF1763&lt;200,1,IF(ДАННЫЕ!BF1763&lt;350,2,3)),0)&amp;"h"&amp;IF(ДАННЫЕ!$BK1763+ДАННЫЕ!$BL1763+ДАННЫЕ!$BM1763&gt;0,1,0)&amp;"x"&amp;ДАННЫЕ!$BK1763&amp;"y"&amp;ДАННЫЕ!$BL1763&amp;"z"&amp;ДАННЫЕ!$BM1763&amp;"c"&amp;IF(ДАННЫЕ!$BK1763+ДАННЫЕ!$BL1763+ДАННЫЕ!$BM1763=3,1,0)&amp;"a"&amp;IF(ДАННЫЕ!$BQ1763+ДАННЫЕ!$BR1763&gt;0,1,0)&amp;"d"&amp;ДАННЫЕ!$BQ1763&amp;"v"&amp;ДАННЫЕ!$BR1763&amp;"p"&amp;ДАННЫЕ!$BS1763&amp;"n"&amp;ДАННЫЕ!$BU1763&amp;"t"&amp;ДАННЫЕ!$BV1763&amp;"o"&amp;ДАННЫЕ!$BT1763&amp;"l"&amp;IF(ДАННЫЕ!$BN1763&gt;0,1,0)&amp;ДАННЫЕ!$BN1763&amp;"g"&amp;ДАННЫЕ!$BO1763&amp;"s"&amp;ДАННЫЕ!$BP1763&amp;"DZ"&amp;IF(ДАННЫЕ!B1763-ДАННЫЕ!G1763 &lt; 60,IF(ДАННЫЕ!B1763-ДАННЫЕ!G1763 &gt;= 0,1,0),0)&amp;"u"&amp;IF(ДАННЫЕ!$CJ1763&gt;0,1,0)</f>
        <v>brCD0h0xyzc0a0dvpntol0gsDZ1u0</v>
      </c>
      <c r="N1763" s="28" t="str">
        <f ca="1">ДАННЫЕ!$F1763&amp;ДАННЫЕ!$I1763&amp;"g"&amp;B1763&amp;"cf"&amp;D1763&amp;"a"&amp;IF(ДАННЫЕ!$BX1763&gt;0,1,0)&amp;IF(ДАННЫЕ!$BF1763&gt;500,1,IF(ДАННЫЕ!$BF1763&gt;350,2,IF(ДАННЫЕ!$BF1763&gt;=200,3,IF(ДАННЫЕ!$BF1763&gt;=100,4,IF(ДАННЫЕ!$BF1763&gt;=50,5,IF(ДАННЫЕ!$BF1763&lt;50,6,0))))))&amp;"AR"&amp;IF(DATEDIF(ДАННЫЕ!$BX1763,ДАННЫЕ!$F$1,"y")&gt;1,1,0)&amp;"VG"&amp;IF(ДАННЫЕ!$BH1763="0",1,0)&amp;"o"&amp;IF(T1763+ДАННЫЕ!$AF1763+ДАННЫЕ!$AG1763+ДАННЫЕ!$AH1763+ДАННЫЕ!$AI1763+ДАННЫЕ!$AJ1763+ДАННЫЕ!$AP1763+ДАННЫЕ!$AQ1763+ДАННЫЕ!$AR1763+ДАННЫЕ!$AU1763+ДАННЫЕ!$AW1763+ДАННЫЕ!$AS1763+ДАННЫЕ!$AT1763&gt;0,1,0)&amp;"x"&amp;ДАННЫЕ!$AG1763&amp;"p"&amp;IF(ДАННЫЕ!$BY1763&gt;0,1,0)&amp;"v"&amp;IF(ДАННЫЕ!$BZ1763&gt;0,1,0)&amp;"n"&amp;ДАННЫЕ!$CA1763&amp;"t"&amp;ДАННЫЕ!$AY1763&amp;"k"&amp;ДАННЫЕ!$CB1763&amp;"q"&amp;ДАННЫЕ!$CC1763&amp;"w"&amp;ДАННЫЕ!$CD1763&amp;"e"&amp;ДАННЫЕ!$CE1763&amp;"m"&amp;ДАННЫЕ!$CF1763&amp;"c"&amp;ДАННЫЕ!$CG1763&amp;"z"&amp;ДАННЫЕ!$CH1763&amp;"d"&amp;IF(H1763=4,1,0)&amp;"s"&amp;IF(ДАННЫЕ!$J1763=1,0,1)&amp;"u"&amp;IF(ДАННЫЕ!$CJ1763&gt;0,1,0)</f>
        <v>g0cf0a06AR1VG0o0xp0v0ntkqwemczd0s1u0</v>
      </c>
      <c r="O1763" s="28" t="str">
        <f>ДАННЫЕ!$I1763&amp;"g"&amp;B1763&amp;A1763&amp;"f"&amp;P1763&amp;"c"&amp;IF(ДАННЫЕ!$U1763&gt;0,1,0)&amp;"s"&amp;IF(ДАННЫЕ!$Q1763&gt;0,IF(YEAR(ДАННЫЕ!$F$1)=YEAR(ДАННЫЕ!$Q1763),IF(MONTH(ДАННЫЕ!$F$1)=MONTH(ДАННЫЕ!$Q1763),111,11),1),0)&amp;"i"&amp;IF(ДАННЫЕ!$R1763+ДАННЫЕ!$S1763+ДАННЫЕ!$T1763=0,0,1)&amp;"h"&amp;IF(ДАННЫЕ!$P1763&gt;0,1,0)&amp;"p"&amp;IF(ДАННЫЕ!$CI1763&gt;0,IF(YEAR(ДАННЫЕ!$F$1)=YEAR(ДАННЫЕ!$CI1763),IF(MONTH(ДАННЫЕ!$F$1)=MONTH(ДАННЫЕ!$CI1763),111,11),1),0)&amp;"d"&amp;IF(ДАННЫЕ!$CJ1763&gt;0,IF(YEAR(ДАННЫЕ!$F$1)=YEAR(ДАННЫЕ!$CJ1763),IF(MONTH(ДАННЫЕ!$F$1)=MONTH(ДАННЫЕ!$CJ1763),111,11),1),0)&amp;"o"&amp;IF(ДАННЫЕ!$CK1763&gt;0,IF(MONTH(ДАННЫЕ!$F$1)=MONTH(ДАННЫЕ!$CK1763),111,11),0)&amp;"v"&amp;IF(ДАННЫЕ!$BE1763&gt;0,IF(MONTH(ДАННЫЕ!$F$1)=MONTH(ДАННЫЕ!$BE1763),111,11),0)</f>
        <v>g00f0c0s0i0h0p0d0o0v0</v>
      </c>
      <c r="P1763" s="15">
        <f t="shared" si="83"/>
        <v>0</v>
      </c>
      <c r="Q1763" s="15">
        <f>IF(ДАННЫЕ!$F$1&gt;ДАННЫЕ!$N1763,IF(YEAR(ДАННЫЕ!$F$1)=YEAR(ДАННЫЕ!M1763),1,0),0)</f>
        <v>0</v>
      </c>
      <c r="R1763" s="15">
        <f>IF(ДАННЫЕ!$F$1&gt;ДАННЫЕ!$N1763,IF(YEAR(ДАННЫЕ!$F$1)=YEAR(ДАННЫЕ!N1763),1,0),0)</f>
        <v>0</v>
      </c>
      <c r="S1763" s="15">
        <f>IF(ДАННЫЕ!$AA1763="2А",1,IF(ДАННЫЕ!$AA1763="2Б",2,IF(ДАННЫЕ!$AA1763="2В",3,IF(ДАННЫЕ!$AA1763=3,4,IF(ДАННЫЕ!$AA1763="4А",5,IF(ДАННЫЕ!$AA1763="4Б",6,IF(ДАННЫЕ!$AA1763="4В",7,IF(ДАННЫЕ!$AA1763=5,8,0))))))))</f>
        <v>0</v>
      </c>
      <c r="T1763" s="15">
        <f>IF(OR(ДАННЫЕ!$AC1763=2,ДАННЫЕ!$AD1763=2,ДАННЫЕ!$AE1763=2),2,IF(OR(ДАННЫЕ!$AC1763=1,ДАННЫЕ!$AD1763=1,ДАННЫЕ!$AE1763=1),1,0))</f>
        <v>0</v>
      </c>
    </row>
    <row r="1764" spans="1:20" x14ac:dyDescent="0.2">
      <c r="A1764" s="78">
        <f>IF(B1764&gt;0,IF(MONTH(ДАННЫЕ!$F$1)=MONTH(ДАННЫЕ!$B1764),1,0),0)</f>
        <v>0</v>
      </c>
      <c r="B1764" s="14">
        <f>IF(ДАННЫЕ!$B1764&gt;0,IF(YEAR(ДАННЫЕ!$F$1)=YEAR(ДАННЫЕ!$B1764),1,0),0)</f>
        <v>0</v>
      </c>
      <c r="C1764" s="14">
        <f>IF(ДАННЫЕ!$CM1764&gt;0,IF(YEAR(ДАННЫЕ!$F$1)=YEAR(ДАННЫЕ!$CM1764),1,0),0)</f>
        <v>0</v>
      </c>
      <c r="D1764" s="14">
        <f>IF(ДАННЫЕ!$CJ1764&gt;0,IF(ДАННЫЕ!$CL1764&gt;ДАННЫЕ!$F$1,1,IF(ДАННЫЕ!$CL1764&gt;0,0,1)),0)</f>
        <v>0</v>
      </c>
      <c r="E1764" s="43" t="str">
        <f ca="1">IF(ДАННЫЕ!$F$1&gt;0,IF(ДАННЫЕ!$G1764&gt;0,DATEDIF(ДАННЫЕ!$G1764,ДАННЫЕ!$F$1,"y"),""),IF(ДАННЫЕ!$G1764&gt;0,DATEDIF(ДАННЫЕ!$G1764,TODAY(),"y"),""))</f>
        <v/>
      </c>
      <c r="F1764" s="43" t="str">
        <f xml:space="preserve"> IF(ДАННЫЕ!$F1764="М",IF(E1764&gt;=18,IF(E1764&lt;60,1,""),""),"")&amp;IF(ДАННЫЕ!$F1764="Ж",IF(E1764&gt;=18,IF(E1764&lt;55,1,""),""),"")</f>
        <v/>
      </c>
      <c r="G1764" s="43" t="str">
        <f xml:space="preserve"> IF(ДАННЫЕ!$F1764="М",IF(E1764&gt;=60,2,""),"")&amp;IF(ДАННЫЕ!$F1764="Ж",IF(E1764&gt;=55,2,""),"")</f>
        <v/>
      </c>
      <c r="H1764" s="43" t="str">
        <f t="shared" ca="1" si="81"/>
        <v/>
      </c>
      <c r="I1764" s="43" t="str">
        <f t="shared" ca="1" si="82"/>
        <v>03</v>
      </c>
      <c r="J1764" s="28" t="str">
        <f ca="1">ДАННЫЕ!$F1764&amp;H1764&amp;I1764&amp;ДАННЫЕ!$I1764&amp;"m"&amp;IF(ДАННЫЕ!$I1764&gt;0,IF(ДАННЫЕ!$J1764&gt;0,0,1),"")&amp;"f"&amp;IF(ДАННЫЕ!$R1764&gt;0,IF(YEAR(ДАННЫЕ!$F$1)=YEAR(ДАННЫЕ!$R1764),1,0),0)&amp;"z"&amp;ДАННЫЕ!$R1764&amp;"p"&amp;ДАННЫЕ!$S1764&amp;"i"&amp;ДАННЫЕ!$T1764&amp;"h"&amp;ДАННЫЕ!$K1764&amp;"be"&amp;ДАННЫЕ!$BI1764&amp;"CD"&amp;IF(ДАННЫЕ!BF1764&gt;500,4,IF(ДАННЫЕ!BF1764&gt;350,3,IF(ДАННЫЕ!BF1764&gt;200,2,IF(ДАННЫЕ!BF1764&gt;0,1,0))))&amp;"g"&amp;B1764&amp;"d"&amp;H1764&amp;"l"&amp;ДАННЫЕ!AT1764&amp;"a"&amp;ДАННЫЕ!$V1764&amp;"v"&amp;R1764&amp;"k"&amp;ДАННЫЕ!$U1764&amp;"s"&amp;ДАННЫЕ!$Y1764&amp;"t"&amp;ДАННЫЕ!$X1764&amp;"b"&amp;IF(ДАННЫЕ!$Q1764&gt;1,1,0)&amp;"PP"&amp;ДАННЫЕ!Z1764&amp;"c"&amp;S1764&amp;"x"&amp;IF(ДАННЫЕ!$BY1764&gt;0,IF(YEAR(ДАННЫЕ!$F$1)=YEAR(ДАННЫЕ!$BY1764),1,0),0)&amp;"n"&amp;IF(ДАННЫЕ!$BZ1764&gt;0,IF(YEAR(ДАННЫЕ!$F$1)=YEAR(ДАННЫЕ!$BZ1764),1,0),0)&amp;"u"&amp;D1764&amp;"z"&amp;IF(ДАННЫЕ!$CL1764&gt;0,IF(YEAR(ДАННЫЕ!$F$1)&gt;YEAR(ДАННЫЕ!$CL1764),11,12),0)</f>
        <v>03mf0zpihbeCD0g0dlav0kstb0PPc0x0n0u0z0</v>
      </c>
      <c r="K1764" s="28" t="str">
        <f ca="1">ДАННЫЕ!$I1764&amp;"x"&amp;B1764&amp;"w"&amp;IF(T1764+ДАННЫЕ!AD1764+ДАННЫЕ!AE1764+ДАННЫЕ!AF1764+ДАННЫЕ!AG1764+ДАННЫЕ!AH1764+ДАННЫЕ!$AL1764+ДАННЫЕ!AI1764+ДАННЫЕ!AJ1764+ДАННЫЕ!AK1764+ДАННЫЕ!AP1764+ДАННЫЕ!AQ1764+ДАННЫЕ!AR1764+ДАННЫЕ!$AM1764+ДАННЫЕ!$AN1764+ДАННЫЕ!AS1764+ДАННЫЕ!AT1764&gt;0,1,0)&amp;IF(OR(T1764=2,ДАННЫЕ!AD1764=2,ДАННЫЕ!AE1764=2,ДАННЫЕ!AF1764=2,ДАННЫЕ!AG1764=2,ДАННЫЕ!AH1764=2,ДАННЫЕ!$AL1764=2,ДАННЫЕ!AI1764=2,ДАННЫЕ!AJ1764=2,ДАННЫЕ!AK1764=2,ДАННЫЕ!AP1764=2,ДАННЫЕ!AQ1764=2,ДАННЫЕ!AR1764=2,ДАННЫЕ!$AM1764=2,ДАННЫЕ!$AN1764=2,ДАННЫЕ!AS1764=2,ДАННЫЕ!AT1764=2),2,0)&amp;"t"&amp;IF(T1764&gt;0,"1"&amp;T1764,"00")&amp;"f"&amp;IF(ДАННЫЕ!$AC1764,"1"&amp;ДАННЫЕ!$AC1764,"00")&amp;"b"&amp;IF(ДАННЫЕ!$AD1764,"1"&amp;ДАННЫЕ!$AD1764,"00")&amp;"g"&amp;IF(ДАННЫЕ!$AF1764,"1"&amp;ДАННЫЕ!$AF1764,"00")&amp;"c"&amp;IF(ДАННЫЕ!$AG1764,"1"&amp;ДАННЫЕ!$AG1764,"00")&amp;"i"&amp;IF(ДАННЫЕ!$AH1764,"1"&amp;ДАННЫЕ!$AH1764,"00")&amp;"r"&amp;IF(ДАННЫЕ!$AL1764,"1"&amp;ДАННЫЕ!$AL1764,"00")&amp;"m"&amp;IF(ДАННЫЕ!$AI1764,"1"&amp;ДАННЫЕ!$AI1764,"00")&amp;"hS"&amp;IF(ДАННЫЕ!$AJ1764,"1"&amp;ДАННЫЕ!$AJ1764,"00")&amp;"hZ"&amp;IF(ДАННЫЕ!$AK1764,"1"&amp;ДАННЫЕ!$AK1764,"00")&amp;"p"&amp;IF(ДАННЫЕ!$AP1764,"1"&amp;ДАННЫЕ!$AP1764,"00")&amp;"k"&amp;IF(ДАННЫЕ!$AQ1764,"1"&amp;ДАННЫЕ!$AQ1764,"00")&amp;"z"&amp;IF(ДАННЫЕ!$AR1764,"1"&amp;ДАННЫЕ!$AR1764,"00")&amp;"j"&amp;IF(ДАННЫЕ!$AM1764,"1"&amp;ДАННЫЕ!$AM1764,"00")&amp;"n"&amp;IF(ДАННЫЕ!$AN1764,"1"&amp;ДАННЫЕ!$AN1764,"00")&amp;"E"&amp;ДАННЫЕ!BI1764&amp;"L"&amp;ДАННЫЕ!AO1764&amp;"h"&amp;IF(ДАННЫЕ!$AU1764&gt;0,1,0)&amp;"v"&amp;IF(ДАННЫЕ!$AW1764&gt;0,1,0)&amp;"a"&amp;IF(ДАННЫЕ!$AS1764,"1"&amp;ДАННЫЕ!$AS1764,"00")&amp;"s"&amp;IF(ДАННЫЕ!$AT1764,"1"&amp;ДАННЫЕ!$AT1764,"00")&amp;"u"&amp;IF(ДАННЫЕ!$CJ1764&gt;0,1,0)&amp;"y"&amp;B1764&amp;"d"&amp;H1764&amp;"e"&amp;F1764&amp;G1764</f>
        <v>x0w00t00f00b00g00c00i00r00m00hS00hZ00p00k00z00j00n00ELh0v0a00s00u0y0de</v>
      </c>
      <c r="L1764" s="28" t="str">
        <f ca="1">ДАННЫЕ!$I1764&amp;"VN"&amp;IF(ДАННЫЕ!AW1764&gt;0,11,10)&amp;"CD"&amp;IF(ДАННЫЕ!BF1764&gt;500,16,IF(ДАННЫЕ!BF1764&gt;350,15,IF(ДАННЫЕ!BF1764&gt;=200,14,IF(ДАННЫЕ!BF1764&gt;=100,13,IF(ДАННЫЕ!BF1764&gt;=50,12,IF(ДАННЫЕ!BF1764&gt;0,11,10))))))&amp;"AR"&amp;IF(ДАННЫЕ!BX1764&gt;0,1,0)&amp;"GD"&amp;B1764&amp;"VV"&amp;IF(E1764&gt;=5,IF(E1764&lt;18,1,0),0)</f>
        <v>VN10CD10AR0GD0VV0</v>
      </c>
      <c r="M1764" s="28" t="str">
        <f>ДАННЫЕ!$I1764&amp;"b"&amp;ДАННЫЕ!$BI1764&amp;"r"&amp;ДАННЫЕ!$BJ1764&amp;"CD"&amp;IF(ДАННЫЕ!BF1764&gt;0,IF(ДАННЫЕ!BF1764&lt;200,1,IF(ДАННЫЕ!BF1764&lt;350,2,3)),0)&amp;"h"&amp;IF(ДАННЫЕ!$BK1764+ДАННЫЕ!$BL1764+ДАННЫЕ!$BM1764&gt;0,1,0)&amp;"x"&amp;ДАННЫЕ!$BK1764&amp;"y"&amp;ДАННЫЕ!$BL1764&amp;"z"&amp;ДАННЫЕ!$BM1764&amp;"c"&amp;IF(ДАННЫЕ!$BK1764+ДАННЫЕ!$BL1764+ДАННЫЕ!$BM1764=3,1,0)&amp;"a"&amp;IF(ДАННЫЕ!$BQ1764+ДАННЫЕ!$BR1764&gt;0,1,0)&amp;"d"&amp;ДАННЫЕ!$BQ1764&amp;"v"&amp;ДАННЫЕ!$BR1764&amp;"p"&amp;ДАННЫЕ!$BS1764&amp;"n"&amp;ДАННЫЕ!$BU1764&amp;"t"&amp;ДАННЫЕ!$BV1764&amp;"o"&amp;ДАННЫЕ!$BT1764&amp;"l"&amp;IF(ДАННЫЕ!$BN1764&gt;0,1,0)&amp;ДАННЫЕ!$BN1764&amp;"g"&amp;ДАННЫЕ!$BO1764&amp;"s"&amp;ДАННЫЕ!$BP1764&amp;"DZ"&amp;IF(ДАННЫЕ!B1764-ДАННЫЕ!G1764 &lt; 60,IF(ДАННЫЕ!B1764-ДАННЫЕ!G1764 &gt;= 0,1,0),0)&amp;"u"&amp;IF(ДАННЫЕ!$CJ1764&gt;0,1,0)</f>
        <v>brCD0h0xyzc0a0dvpntol0gsDZ1u0</v>
      </c>
      <c r="N1764" s="28" t="str">
        <f ca="1">ДАННЫЕ!$F1764&amp;ДАННЫЕ!$I1764&amp;"g"&amp;B1764&amp;"cf"&amp;D1764&amp;"a"&amp;IF(ДАННЫЕ!$BX1764&gt;0,1,0)&amp;IF(ДАННЫЕ!$BF1764&gt;500,1,IF(ДАННЫЕ!$BF1764&gt;350,2,IF(ДАННЫЕ!$BF1764&gt;=200,3,IF(ДАННЫЕ!$BF1764&gt;=100,4,IF(ДАННЫЕ!$BF1764&gt;=50,5,IF(ДАННЫЕ!$BF1764&lt;50,6,0))))))&amp;"AR"&amp;IF(DATEDIF(ДАННЫЕ!$BX1764,ДАННЫЕ!$F$1,"y")&gt;1,1,0)&amp;"VG"&amp;IF(ДАННЫЕ!$BH1764="0",1,0)&amp;"o"&amp;IF(T1764+ДАННЫЕ!$AF1764+ДАННЫЕ!$AG1764+ДАННЫЕ!$AH1764+ДАННЫЕ!$AI1764+ДАННЫЕ!$AJ1764+ДАННЫЕ!$AP1764+ДАННЫЕ!$AQ1764+ДАННЫЕ!$AR1764+ДАННЫЕ!$AU1764+ДАННЫЕ!$AW1764+ДАННЫЕ!$AS1764+ДАННЫЕ!$AT1764&gt;0,1,0)&amp;"x"&amp;ДАННЫЕ!$AG1764&amp;"p"&amp;IF(ДАННЫЕ!$BY1764&gt;0,1,0)&amp;"v"&amp;IF(ДАННЫЕ!$BZ1764&gt;0,1,0)&amp;"n"&amp;ДАННЫЕ!$CA1764&amp;"t"&amp;ДАННЫЕ!$AY1764&amp;"k"&amp;ДАННЫЕ!$CB1764&amp;"q"&amp;ДАННЫЕ!$CC1764&amp;"w"&amp;ДАННЫЕ!$CD1764&amp;"e"&amp;ДАННЫЕ!$CE1764&amp;"m"&amp;ДАННЫЕ!$CF1764&amp;"c"&amp;ДАННЫЕ!$CG1764&amp;"z"&amp;ДАННЫЕ!$CH1764&amp;"d"&amp;IF(H1764=4,1,0)&amp;"s"&amp;IF(ДАННЫЕ!$J1764=1,0,1)&amp;"u"&amp;IF(ДАННЫЕ!$CJ1764&gt;0,1,0)</f>
        <v>g0cf0a06AR1VG0o0xp0v0ntkqwemczd0s1u0</v>
      </c>
      <c r="O1764" s="28" t="str">
        <f>ДАННЫЕ!$I1764&amp;"g"&amp;B1764&amp;A1764&amp;"f"&amp;P1764&amp;"c"&amp;IF(ДАННЫЕ!$U1764&gt;0,1,0)&amp;"s"&amp;IF(ДАННЫЕ!$Q1764&gt;0,IF(YEAR(ДАННЫЕ!$F$1)=YEAR(ДАННЫЕ!$Q1764),IF(MONTH(ДАННЫЕ!$F$1)=MONTH(ДАННЫЕ!$Q1764),111,11),1),0)&amp;"i"&amp;IF(ДАННЫЕ!$R1764+ДАННЫЕ!$S1764+ДАННЫЕ!$T1764=0,0,1)&amp;"h"&amp;IF(ДАННЫЕ!$P1764&gt;0,1,0)&amp;"p"&amp;IF(ДАННЫЕ!$CI1764&gt;0,IF(YEAR(ДАННЫЕ!$F$1)=YEAR(ДАННЫЕ!$CI1764),IF(MONTH(ДАННЫЕ!$F$1)=MONTH(ДАННЫЕ!$CI1764),111,11),1),0)&amp;"d"&amp;IF(ДАННЫЕ!$CJ1764&gt;0,IF(YEAR(ДАННЫЕ!$F$1)=YEAR(ДАННЫЕ!$CJ1764),IF(MONTH(ДАННЫЕ!$F$1)=MONTH(ДАННЫЕ!$CJ1764),111,11),1),0)&amp;"o"&amp;IF(ДАННЫЕ!$CK1764&gt;0,IF(MONTH(ДАННЫЕ!$F$1)=MONTH(ДАННЫЕ!$CK1764),111,11),0)&amp;"v"&amp;IF(ДАННЫЕ!$BE1764&gt;0,IF(MONTH(ДАННЫЕ!$F$1)=MONTH(ДАННЫЕ!$BE1764),111,11),0)</f>
        <v>g00f0c0s0i0h0p0d0o0v0</v>
      </c>
      <c r="P1764" s="15">
        <f t="shared" si="83"/>
        <v>0</v>
      </c>
      <c r="Q1764" s="15">
        <f>IF(ДАННЫЕ!$F$1&gt;ДАННЫЕ!$N1764,IF(YEAR(ДАННЫЕ!$F$1)=YEAR(ДАННЫЕ!M1764),1,0),0)</f>
        <v>0</v>
      </c>
      <c r="R1764" s="15">
        <f>IF(ДАННЫЕ!$F$1&gt;ДАННЫЕ!$N1764,IF(YEAR(ДАННЫЕ!$F$1)=YEAR(ДАННЫЕ!N1764),1,0),0)</f>
        <v>0</v>
      </c>
      <c r="S1764" s="15">
        <f>IF(ДАННЫЕ!$AA1764="2А",1,IF(ДАННЫЕ!$AA1764="2Б",2,IF(ДАННЫЕ!$AA1764="2В",3,IF(ДАННЫЕ!$AA1764=3,4,IF(ДАННЫЕ!$AA1764="4А",5,IF(ДАННЫЕ!$AA1764="4Б",6,IF(ДАННЫЕ!$AA1764="4В",7,IF(ДАННЫЕ!$AA1764=5,8,0))))))))</f>
        <v>0</v>
      </c>
      <c r="T1764" s="15">
        <f>IF(OR(ДАННЫЕ!$AC1764=2,ДАННЫЕ!$AD1764=2,ДАННЫЕ!$AE1764=2),2,IF(OR(ДАННЫЕ!$AC1764=1,ДАННЫЕ!$AD1764=1,ДАННЫЕ!$AE1764=1),1,0))</f>
        <v>0</v>
      </c>
    </row>
    <row r="1765" spans="1:20" x14ac:dyDescent="0.2">
      <c r="A1765" s="78">
        <f>IF(B1765&gt;0,IF(MONTH(ДАННЫЕ!$F$1)=MONTH(ДАННЫЕ!$B1765),1,0),0)</f>
        <v>0</v>
      </c>
      <c r="B1765" s="14">
        <f>IF(ДАННЫЕ!$B1765&gt;0,IF(YEAR(ДАННЫЕ!$F$1)=YEAR(ДАННЫЕ!$B1765),1,0),0)</f>
        <v>0</v>
      </c>
      <c r="C1765" s="14">
        <f>IF(ДАННЫЕ!$CM1765&gt;0,IF(YEAR(ДАННЫЕ!$F$1)=YEAR(ДАННЫЕ!$CM1765),1,0),0)</f>
        <v>0</v>
      </c>
      <c r="D1765" s="14">
        <f>IF(ДАННЫЕ!$CJ1765&gt;0,IF(ДАННЫЕ!$CL1765&gt;ДАННЫЕ!$F$1,1,IF(ДАННЫЕ!$CL1765&gt;0,0,1)),0)</f>
        <v>0</v>
      </c>
      <c r="E1765" s="43" t="str">
        <f ca="1">IF(ДАННЫЕ!$F$1&gt;0,IF(ДАННЫЕ!$G1765&gt;0,DATEDIF(ДАННЫЕ!$G1765,ДАННЫЕ!$F$1,"y"),""),IF(ДАННЫЕ!$G1765&gt;0,DATEDIF(ДАННЫЕ!$G1765,TODAY(),"y"),""))</f>
        <v/>
      </c>
      <c r="F1765" s="43" t="str">
        <f xml:space="preserve"> IF(ДАННЫЕ!$F1765="М",IF(E1765&gt;=18,IF(E1765&lt;60,1,""),""),"")&amp;IF(ДАННЫЕ!$F1765="Ж",IF(E1765&gt;=18,IF(E1765&lt;55,1,""),""),"")</f>
        <v/>
      </c>
      <c r="G1765" s="43" t="str">
        <f xml:space="preserve"> IF(ДАННЫЕ!$F1765="М",IF(E1765&gt;=60,2,""),"")&amp;IF(ДАННЫЕ!$F1765="Ж",IF(E1765&gt;=55,2,""),"")</f>
        <v/>
      </c>
      <c r="H1765" s="43" t="str">
        <f t="shared" ca="1" si="81"/>
        <v/>
      </c>
      <c r="I1765" s="43" t="str">
        <f t="shared" ca="1" si="82"/>
        <v>03</v>
      </c>
      <c r="J1765" s="28" t="str">
        <f ca="1">ДАННЫЕ!$F1765&amp;H1765&amp;I1765&amp;ДАННЫЕ!$I1765&amp;"m"&amp;IF(ДАННЫЕ!$I1765&gt;0,IF(ДАННЫЕ!$J1765&gt;0,0,1),"")&amp;"f"&amp;IF(ДАННЫЕ!$R1765&gt;0,IF(YEAR(ДАННЫЕ!$F$1)=YEAR(ДАННЫЕ!$R1765),1,0),0)&amp;"z"&amp;ДАННЫЕ!$R1765&amp;"p"&amp;ДАННЫЕ!$S1765&amp;"i"&amp;ДАННЫЕ!$T1765&amp;"h"&amp;ДАННЫЕ!$K1765&amp;"be"&amp;ДАННЫЕ!$BI1765&amp;"CD"&amp;IF(ДАННЫЕ!BF1765&gt;500,4,IF(ДАННЫЕ!BF1765&gt;350,3,IF(ДАННЫЕ!BF1765&gt;200,2,IF(ДАННЫЕ!BF1765&gt;0,1,0))))&amp;"g"&amp;B1765&amp;"d"&amp;H1765&amp;"l"&amp;ДАННЫЕ!AT1765&amp;"a"&amp;ДАННЫЕ!$V1765&amp;"v"&amp;R1765&amp;"k"&amp;ДАННЫЕ!$U1765&amp;"s"&amp;ДАННЫЕ!$Y1765&amp;"t"&amp;ДАННЫЕ!$X1765&amp;"b"&amp;IF(ДАННЫЕ!$Q1765&gt;1,1,0)&amp;"PP"&amp;ДАННЫЕ!Z1765&amp;"c"&amp;S1765&amp;"x"&amp;IF(ДАННЫЕ!$BY1765&gt;0,IF(YEAR(ДАННЫЕ!$F$1)=YEAR(ДАННЫЕ!$BY1765),1,0),0)&amp;"n"&amp;IF(ДАННЫЕ!$BZ1765&gt;0,IF(YEAR(ДАННЫЕ!$F$1)=YEAR(ДАННЫЕ!$BZ1765),1,0),0)&amp;"u"&amp;D1765&amp;"z"&amp;IF(ДАННЫЕ!$CL1765&gt;0,IF(YEAR(ДАННЫЕ!$F$1)&gt;YEAR(ДАННЫЕ!$CL1765),11,12),0)</f>
        <v>03mf0zpihbeCD0g0dlav0kstb0PPc0x0n0u0z0</v>
      </c>
      <c r="K1765" s="28" t="str">
        <f ca="1">ДАННЫЕ!$I1765&amp;"x"&amp;B1765&amp;"w"&amp;IF(T1765+ДАННЫЕ!AD1765+ДАННЫЕ!AE1765+ДАННЫЕ!AF1765+ДАННЫЕ!AG1765+ДАННЫЕ!AH1765+ДАННЫЕ!$AL1765+ДАННЫЕ!AI1765+ДАННЫЕ!AJ1765+ДАННЫЕ!AK1765+ДАННЫЕ!AP1765+ДАННЫЕ!AQ1765+ДАННЫЕ!AR1765+ДАННЫЕ!$AM1765+ДАННЫЕ!$AN1765+ДАННЫЕ!AS1765+ДАННЫЕ!AT1765&gt;0,1,0)&amp;IF(OR(T1765=2,ДАННЫЕ!AD1765=2,ДАННЫЕ!AE1765=2,ДАННЫЕ!AF1765=2,ДАННЫЕ!AG1765=2,ДАННЫЕ!AH1765=2,ДАННЫЕ!$AL1765=2,ДАННЫЕ!AI1765=2,ДАННЫЕ!AJ1765=2,ДАННЫЕ!AK1765=2,ДАННЫЕ!AP1765=2,ДАННЫЕ!AQ1765=2,ДАННЫЕ!AR1765=2,ДАННЫЕ!$AM1765=2,ДАННЫЕ!$AN1765=2,ДАННЫЕ!AS1765=2,ДАННЫЕ!AT1765=2),2,0)&amp;"t"&amp;IF(T1765&gt;0,"1"&amp;T1765,"00")&amp;"f"&amp;IF(ДАННЫЕ!$AC1765,"1"&amp;ДАННЫЕ!$AC1765,"00")&amp;"b"&amp;IF(ДАННЫЕ!$AD1765,"1"&amp;ДАННЫЕ!$AD1765,"00")&amp;"g"&amp;IF(ДАННЫЕ!$AF1765,"1"&amp;ДАННЫЕ!$AF1765,"00")&amp;"c"&amp;IF(ДАННЫЕ!$AG1765,"1"&amp;ДАННЫЕ!$AG1765,"00")&amp;"i"&amp;IF(ДАННЫЕ!$AH1765,"1"&amp;ДАННЫЕ!$AH1765,"00")&amp;"r"&amp;IF(ДАННЫЕ!$AL1765,"1"&amp;ДАННЫЕ!$AL1765,"00")&amp;"m"&amp;IF(ДАННЫЕ!$AI1765,"1"&amp;ДАННЫЕ!$AI1765,"00")&amp;"hS"&amp;IF(ДАННЫЕ!$AJ1765,"1"&amp;ДАННЫЕ!$AJ1765,"00")&amp;"hZ"&amp;IF(ДАННЫЕ!$AK1765,"1"&amp;ДАННЫЕ!$AK1765,"00")&amp;"p"&amp;IF(ДАННЫЕ!$AP1765,"1"&amp;ДАННЫЕ!$AP1765,"00")&amp;"k"&amp;IF(ДАННЫЕ!$AQ1765,"1"&amp;ДАННЫЕ!$AQ1765,"00")&amp;"z"&amp;IF(ДАННЫЕ!$AR1765,"1"&amp;ДАННЫЕ!$AR1765,"00")&amp;"j"&amp;IF(ДАННЫЕ!$AM1765,"1"&amp;ДАННЫЕ!$AM1765,"00")&amp;"n"&amp;IF(ДАННЫЕ!$AN1765,"1"&amp;ДАННЫЕ!$AN1765,"00")&amp;"E"&amp;ДАННЫЕ!BI1765&amp;"L"&amp;ДАННЫЕ!AO1765&amp;"h"&amp;IF(ДАННЫЕ!$AU1765&gt;0,1,0)&amp;"v"&amp;IF(ДАННЫЕ!$AW1765&gt;0,1,0)&amp;"a"&amp;IF(ДАННЫЕ!$AS1765,"1"&amp;ДАННЫЕ!$AS1765,"00")&amp;"s"&amp;IF(ДАННЫЕ!$AT1765,"1"&amp;ДАННЫЕ!$AT1765,"00")&amp;"u"&amp;IF(ДАННЫЕ!$CJ1765&gt;0,1,0)&amp;"y"&amp;B1765&amp;"d"&amp;H1765&amp;"e"&amp;F1765&amp;G1765</f>
        <v>x0w00t00f00b00g00c00i00r00m00hS00hZ00p00k00z00j00n00ELh0v0a00s00u0y0de</v>
      </c>
      <c r="L1765" s="28" t="str">
        <f ca="1">ДАННЫЕ!$I1765&amp;"VN"&amp;IF(ДАННЫЕ!AW1765&gt;0,11,10)&amp;"CD"&amp;IF(ДАННЫЕ!BF1765&gt;500,16,IF(ДАННЫЕ!BF1765&gt;350,15,IF(ДАННЫЕ!BF1765&gt;=200,14,IF(ДАННЫЕ!BF1765&gt;=100,13,IF(ДАННЫЕ!BF1765&gt;=50,12,IF(ДАННЫЕ!BF1765&gt;0,11,10))))))&amp;"AR"&amp;IF(ДАННЫЕ!BX1765&gt;0,1,0)&amp;"GD"&amp;B1765&amp;"VV"&amp;IF(E1765&gt;=5,IF(E1765&lt;18,1,0),0)</f>
        <v>VN10CD10AR0GD0VV0</v>
      </c>
      <c r="M1765" s="28" t="str">
        <f>ДАННЫЕ!$I1765&amp;"b"&amp;ДАННЫЕ!$BI1765&amp;"r"&amp;ДАННЫЕ!$BJ1765&amp;"CD"&amp;IF(ДАННЫЕ!BF1765&gt;0,IF(ДАННЫЕ!BF1765&lt;200,1,IF(ДАННЫЕ!BF1765&lt;350,2,3)),0)&amp;"h"&amp;IF(ДАННЫЕ!$BK1765+ДАННЫЕ!$BL1765+ДАННЫЕ!$BM1765&gt;0,1,0)&amp;"x"&amp;ДАННЫЕ!$BK1765&amp;"y"&amp;ДАННЫЕ!$BL1765&amp;"z"&amp;ДАННЫЕ!$BM1765&amp;"c"&amp;IF(ДАННЫЕ!$BK1765+ДАННЫЕ!$BL1765+ДАННЫЕ!$BM1765=3,1,0)&amp;"a"&amp;IF(ДАННЫЕ!$BQ1765+ДАННЫЕ!$BR1765&gt;0,1,0)&amp;"d"&amp;ДАННЫЕ!$BQ1765&amp;"v"&amp;ДАННЫЕ!$BR1765&amp;"p"&amp;ДАННЫЕ!$BS1765&amp;"n"&amp;ДАННЫЕ!$BU1765&amp;"t"&amp;ДАННЫЕ!$BV1765&amp;"o"&amp;ДАННЫЕ!$BT1765&amp;"l"&amp;IF(ДАННЫЕ!$BN1765&gt;0,1,0)&amp;ДАННЫЕ!$BN1765&amp;"g"&amp;ДАННЫЕ!$BO1765&amp;"s"&amp;ДАННЫЕ!$BP1765&amp;"DZ"&amp;IF(ДАННЫЕ!B1765-ДАННЫЕ!G1765 &lt; 60,IF(ДАННЫЕ!B1765-ДАННЫЕ!G1765 &gt;= 0,1,0),0)&amp;"u"&amp;IF(ДАННЫЕ!$CJ1765&gt;0,1,0)</f>
        <v>brCD0h0xyzc0a0dvpntol0gsDZ1u0</v>
      </c>
      <c r="N1765" s="28" t="str">
        <f ca="1">ДАННЫЕ!$F1765&amp;ДАННЫЕ!$I1765&amp;"g"&amp;B1765&amp;"cf"&amp;D1765&amp;"a"&amp;IF(ДАННЫЕ!$BX1765&gt;0,1,0)&amp;IF(ДАННЫЕ!$BF1765&gt;500,1,IF(ДАННЫЕ!$BF1765&gt;350,2,IF(ДАННЫЕ!$BF1765&gt;=200,3,IF(ДАННЫЕ!$BF1765&gt;=100,4,IF(ДАННЫЕ!$BF1765&gt;=50,5,IF(ДАННЫЕ!$BF1765&lt;50,6,0))))))&amp;"AR"&amp;IF(DATEDIF(ДАННЫЕ!$BX1765,ДАННЫЕ!$F$1,"y")&gt;1,1,0)&amp;"VG"&amp;IF(ДАННЫЕ!$BH1765="0",1,0)&amp;"o"&amp;IF(T1765+ДАННЫЕ!$AF1765+ДАННЫЕ!$AG1765+ДАННЫЕ!$AH1765+ДАННЫЕ!$AI1765+ДАННЫЕ!$AJ1765+ДАННЫЕ!$AP1765+ДАННЫЕ!$AQ1765+ДАННЫЕ!$AR1765+ДАННЫЕ!$AU1765+ДАННЫЕ!$AW1765+ДАННЫЕ!$AS1765+ДАННЫЕ!$AT1765&gt;0,1,0)&amp;"x"&amp;ДАННЫЕ!$AG1765&amp;"p"&amp;IF(ДАННЫЕ!$BY1765&gt;0,1,0)&amp;"v"&amp;IF(ДАННЫЕ!$BZ1765&gt;0,1,0)&amp;"n"&amp;ДАННЫЕ!$CA1765&amp;"t"&amp;ДАННЫЕ!$AY1765&amp;"k"&amp;ДАННЫЕ!$CB1765&amp;"q"&amp;ДАННЫЕ!$CC1765&amp;"w"&amp;ДАННЫЕ!$CD1765&amp;"e"&amp;ДАННЫЕ!$CE1765&amp;"m"&amp;ДАННЫЕ!$CF1765&amp;"c"&amp;ДАННЫЕ!$CG1765&amp;"z"&amp;ДАННЫЕ!$CH1765&amp;"d"&amp;IF(H1765=4,1,0)&amp;"s"&amp;IF(ДАННЫЕ!$J1765=1,0,1)&amp;"u"&amp;IF(ДАННЫЕ!$CJ1765&gt;0,1,0)</f>
        <v>g0cf0a06AR1VG0o0xp0v0ntkqwemczd0s1u0</v>
      </c>
      <c r="O1765" s="28" t="str">
        <f>ДАННЫЕ!$I1765&amp;"g"&amp;B1765&amp;A1765&amp;"f"&amp;P1765&amp;"c"&amp;IF(ДАННЫЕ!$U1765&gt;0,1,0)&amp;"s"&amp;IF(ДАННЫЕ!$Q1765&gt;0,IF(YEAR(ДАННЫЕ!$F$1)=YEAR(ДАННЫЕ!$Q1765),IF(MONTH(ДАННЫЕ!$F$1)=MONTH(ДАННЫЕ!$Q1765),111,11),1),0)&amp;"i"&amp;IF(ДАННЫЕ!$R1765+ДАННЫЕ!$S1765+ДАННЫЕ!$T1765=0,0,1)&amp;"h"&amp;IF(ДАННЫЕ!$P1765&gt;0,1,0)&amp;"p"&amp;IF(ДАННЫЕ!$CI1765&gt;0,IF(YEAR(ДАННЫЕ!$F$1)=YEAR(ДАННЫЕ!$CI1765),IF(MONTH(ДАННЫЕ!$F$1)=MONTH(ДАННЫЕ!$CI1765),111,11),1),0)&amp;"d"&amp;IF(ДАННЫЕ!$CJ1765&gt;0,IF(YEAR(ДАННЫЕ!$F$1)=YEAR(ДАННЫЕ!$CJ1765),IF(MONTH(ДАННЫЕ!$F$1)=MONTH(ДАННЫЕ!$CJ1765),111,11),1),0)&amp;"o"&amp;IF(ДАННЫЕ!$CK1765&gt;0,IF(MONTH(ДАННЫЕ!$F$1)=MONTH(ДАННЫЕ!$CK1765),111,11),0)&amp;"v"&amp;IF(ДАННЫЕ!$BE1765&gt;0,IF(MONTH(ДАННЫЕ!$F$1)=MONTH(ДАННЫЕ!$BE1765),111,11),0)</f>
        <v>g00f0c0s0i0h0p0d0o0v0</v>
      </c>
      <c r="P1765" s="15">
        <f t="shared" si="83"/>
        <v>0</v>
      </c>
      <c r="Q1765" s="15">
        <f>IF(ДАННЫЕ!$F$1&gt;ДАННЫЕ!$N1765,IF(YEAR(ДАННЫЕ!$F$1)=YEAR(ДАННЫЕ!M1765),1,0),0)</f>
        <v>0</v>
      </c>
      <c r="R1765" s="15">
        <f>IF(ДАННЫЕ!$F$1&gt;ДАННЫЕ!$N1765,IF(YEAR(ДАННЫЕ!$F$1)=YEAR(ДАННЫЕ!N1765),1,0),0)</f>
        <v>0</v>
      </c>
      <c r="S1765" s="15">
        <f>IF(ДАННЫЕ!$AA1765="2А",1,IF(ДАННЫЕ!$AA1765="2Б",2,IF(ДАННЫЕ!$AA1765="2В",3,IF(ДАННЫЕ!$AA1765=3,4,IF(ДАННЫЕ!$AA1765="4А",5,IF(ДАННЫЕ!$AA1765="4Б",6,IF(ДАННЫЕ!$AA1765="4В",7,IF(ДАННЫЕ!$AA1765=5,8,0))))))))</f>
        <v>0</v>
      </c>
      <c r="T1765" s="15">
        <f>IF(OR(ДАННЫЕ!$AC1765=2,ДАННЫЕ!$AD1765=2,ДАННЫЕ!$AE1765=2),2,IF(OR(ДАННЫЕ!$AC1765=1,ДАННЫЕ!$AD1765=1,ДАННЫЕ!$AE1765=1),1,0))</f>
        <v>0</v>
      </c>
    </row>
    <row r="1766" spans="1:20" x14ac:dyDescent="0.2">
      <c r="A1766" s="78">
        <f>IF(B1766&gt;0,IF(MONTH(ДАННЫЕ!$F$1)=MONTH(ДАННЫЕ!$B1766),1,0),0)</f>
        <v>0</v>
      </c>
      <c r="B1766" s="14">
        <f>IF(ДАННЫЕ!$B1766&gt;0,IF(YEAR(ДАННЫЕ!$F$1)=YEAR(ДАННЫЕ!$B1766),1,0),0)</f>
        <v>0</v>
      </c>
      <c r="C1766" s="14">
        <f>IF(ДАННЫЕ!$CM1766&gt;0,IF(YEAR(ДАННЫЕ!$F$1)=YEAR(ДАННЫЕ!$CM1766),1,0),0)</f>
        <v>0</v>
      </c>
      <c r="D1766" s="14">
        <f>IF(ДАННЫЕ!$CJ1766&gt;0,IF(ДАННЫЕ!$CL1766&gt;ДАННЫЕ!$F$1,1,IF(ДАННЫЕ!$CL1766&gt;0,0,1)),0)</f>
        <v>0</v>
      </c>
      <c r="E1766" s="43" t="str">
        <f ca="1">IF(ДАННЫЕ!$F$1&gt;0,IF(ДАННЫЕ!$G1766&gt;0,DATEDIF(ДАННЫЕ!$G1766,ДАННЫЕ!$F$1,"y"),""),IF(ДАННЫЕ!$G1766&gt;0,DATEDIF(ДАННЫЕ!$G1766,TODAY(),"y"),""))</f>
        <v/>
      </c>
      <c r="F1766" s="43" t="str">
        <f xml:space="preserve"> IF(ДАННЫЕ!$F1766="М",IF(E1766&gt;=18,IF(E1766&lt;60,1,""),""),"")&amp;IF(ДАННЫЕ!$F1766="Ж",IF(E1766&gt;=18,IF(E1766&lt;55,1,""),""),"")</f>
        <v/>
      </c>
      <c r="G1766" s="43" t="str">
        <f xml:space="preserve"> IF(ДАННЫЕ!$F1766="М",IF(E1766&gt;=60,2,""),"")&amp;IF(ДАННЫЕ!$F1766="Ж",IF(E1766&gt;=55,2,""),"")</f>
        <v/>
      </c>
      <c r="H1766" s="43" t="str">
        <f t="shared" ca="1" si="81"/>
        <v/>
      </c>
      <c r="I1766" s="43" t="str">
        <f t="shared" ca="1" si="82"/>
        <v>03</v>
      </c>
      <c r="J1766" s="28" t="str">
        <f ca="1">ДАННЫЕ!$F1766&amp;H1766&amp;I1766&amp;ДАННЫЕ!$I1766&amp;"m"&amp;IF(ДАННЫЕ!$I1766&gt;0,IF(ДАННЫЕ!$J1766&gt;0,0,1),"")&amp;"f"&amp;IF(ДАННЫЕ!$R1766&gt;0,IF(YEAR(ДАННЫЕ!$F$1)=YEAR(ДАННЫЕ!$R1766),1,0),0)&amp;"z"&amp;ДАННЫЕ!$R1766&amp;"p"&amp;ДАННЫЕ!$S1766&amp;"i"&amp;ДАННЫЕ!$T1766&amp;"h"&amp;ДАННЫЕ!$K1766&amp;"be"&amp;ДАННЫЕ!$BI1766&amp;"CD"&amp;IF(ДАННЫЕ!BF1766&gt;500,4,IF(ДАННЫЕ!BF1766&gt;350,3,IF(ДАННЫЕ!BF1766&gt;200,2,IF(ДАННЫЕ!BF1766&gt;0,1,0))))&amp;"g"&amp;B1766&amp;"d"&amp;H1766&amp;"l"&amp;ДАННЫЕ!AT1766&amp;"a"&amp;ДАННЫЕ!$V1766&amp;"v"&amp;R1766&amp;"k"&amp;ДАННЫЕ!$U1766&amp;"s"&amp;ДАННЫЕ!$Y1766&amp;"t"&amp;ДАННЫЕ!$X1766&amp;"b"&amp;IF(ДАННЫЕ!$Q1766&gt;1,1,0)&amp;"PP"&amp;ДАННЫЕ!Z1766&amp;"c"&amp;S1766&amp;"x"&amp;IF(ДАННЫЕ!$BY1766&gt;0,IF(YEAR(ДАННЫЕ!$F$1)=YEAR(ДАННЫЕ!$BY1766),1,0),0)&amp;"n"&amp;IF(ДАННЫЕ!$BZ1766&gt;0,IF(YEAR(ДАННЫЕ!$F$1)=YEAR(ДАННЫЕ!$BZ1766),1,0),0)&amp;"u"&amp;D1766&amp;"z"&amp;IF(ДАННЫЕ!$CL1766&gt;0,IF(YEAR(ДАННЫЕ!$F$1)&gt;YEAR(ДАННЫЕ!$CL1766),11,12),0)</f>
        <v>03mf0zpihbeCD0g0dlav0kstb0PPc0x0n0u0z0</v>
      </c>
      <c r="K1766" s="28" t="str">
        <f ca="1">ДАННЫЕ!$I1766&amp;"x"&amp;B1766&amp;"w"&amp;IF(T1766+ДАННЫЕ!AD1766+ДАННЫЕ!AE1766+ДАННЫЕ!AF1766+ДАННЫЕ!AG1766+ДАННЫЕ!AH1766+ДАННЫЕ!$AL1766+ДАННЫЕ!AI1766+ДАННЫЕ!AJ1766+ДАННЫЕ!AK1766+ДАННЫЕ!AP1766+ДАННЫЕ!AQ1766+ДАННЫЕ!AR1766+ДАННЫЕ!$AM1766+ДАННЫЕ!$AN1766+ДАННЫЕ!AS1766+ДАННЫЕ!AT1766&gt;0,1,0)&amp;IF(OR(T1766=2,ДАННЫЕ!AD1766=2,ДАННЫЕ!AE1766=2,ДАННЫЕ!AF1766=2,ДАННЫЕ!AG1766=2,ДАННЫЕ!AH1766=2,ДАННЫЕ!$AL1766=2,ДАННЫЕ!AI1766=2,ДАННЫЕ!AJ1766=2,ДАННЫЕ!AK1766=2,ДАННЫЕ!AP1766=2,ДАННЫЕ!AQ1766=2,ДАННЫЕ!AR1766=2,ДАННЫЕ!$AM1766=2,ДАННЫЕ!$AN1766=2,ДАННЫЕ!AS1766=2,ДАННЫЕ!AT1766=2),2,0)&amp;"t"&amp;IF(T1766&gt;0,"1"&amp;T1766,"00")&amp;"f"&amp;IF(ДАННЫЕ!$AC1766,"1"&amp;ДАННЫЕ!$AC1766,"00")&amp;"b"&amp;IF(ДАННЫЕ!$AD1766,"1"&amp;ДАННЫЕ!$AD1766,"00")&amp;"g"&amp;IF(ДАННЫЕ!$AF1766,"1"&amp;ДАННЫЕ!$AF1766,"00")&amp;"c"&amp;IF(ДАННЫЕ!$AG1766,"1"&amp;ДАННЫЕ!$AG1766,"00")&amp;"i"&amp;IF(ДАННЫЕ!$AH1766,"1"&amp;ДАННЫЕ!$AH1766,"00")&amp;"r"&amp;IF(ДАННЫЕ!$AL1766,"1"&amp;ДАННЫЕ!$AL1766,"00")&amp;"m"&amp;IF(ДАННЫЕ!$AI1766,"1"&amp;ДАННЫЕ!$AI1766,"00")&amp;"hS"&amp;IF(ДАННЫЕ!$AJ1766,"1"&amp;ДАННЫЕ!$AJ1766,"00")&amp;"hZ"&amp;IF(ДАННЫЕ!$AK1766,"1"&amp;ДАННЫЕ!$AK1766,"00")&amp;"p"&amp;IF(ДАННЫЕ!$AP1766,"1"&amp;ДАННЫЕ!$AP1766,"00")&amp;"k"&amp;IF(ДАННЫЕ!$AQ1766,"1"&amp;ДАННЫЕ!$AQ1766,"00")&amp;"z"&amp;IF(ДАННЫЕ!$AR1766,"1"&amp;ДАННЫЕ!$AR1766,"00")&amp;"j"&amp;IF(ДАННЫЕ!$AM1766,"1"&amp;ДАННЫЕ!$AM1766,"00")&amp;"n"&amp;IF(ДАННЫЕ!$AN1766,"1"&amp;ДАННЫЕ!$AN1766,"00")&amp;"E"&amp;ДАННЫЕ!BI1766&amp;"L"&amp;ДАННЫЕ!AO1766&amp;"h"&amp;IF(ДАННЫЕ!$AU1766&gt;0,1,0)&amp;"v"&amp;IF(ДАННЫЕ!$AW1766&gt;0,1,0)&amp;"a"&amp;IF(ДАННЫЕ!$AS1766,"1"&amp;ДАННЫЕ!$AS1766,"00")&amp;"s"&amp;IF(ДАННЫЕ!$AT1766,"1"&amp;ДАННЫЕ!$AT1766,"00")&amp;"u"&amp;IF(ДАННЫЕ!$CJ1766&gt;0,1,0)&amp;"y"&amp;B1766&amp;"d"&amp;H1766&amp;"e"&amp;F1766&amp;G1766</f>
        <v>x0w00t00f00b00g00c00i00r00m00hS00hZ00p00k00z00j00n00ELh0v0a00s00u0y0de</v>
      </c>
      <c r="L1766" s="28" t="str">
        <f ca="1">ДАННЫЕ!$I1766&amp;"VN"&amp;IF(ДАННЫЕ!AW1766&gt;0,11,10)&amp;"CD"&amp;IF(ДАННЫЕ!BF1766&gt;500,16,IF(ДАННЫЕ!BF1766&gt;350,15,IF(ДАННЫЕ!BF1766&gt;=200,14,IF(ДАННЫЕ!BF1766&gt;=100,13,IF(ДАННЫЕ!BF1766&gt;=50,12,IF(ДАННЫЕ!BF1766&gt;0,11,10))))))&amp;"AR"&amp;IF(ДАННЫЕ!BX1766&gt;0,1,0)&amp;"GD"&amp;B1766&amp;"VV"&amp;IF(E1766&gt;=5,IF(E1766&lt;18,1,0),0)</f>
        <v>VN10CD10AR0GD0VV0</v>
      </c>
      <c r="M1766" s="28" t="str">
        <f>ДАННЫЕ!$I1766&amp;"b"&amp;ДАННЫЕ!$BI1766&amp;"r"&amp;ДАННЫЕ!$BJ1766&amp;"CD"&amp;IF(ДАННЫЕ!BF1766&gt;0,IF(ДАННЫЕ!BF1766&lt;200,1,IF(ДАННЫЕ!BF1766&lt;350,2,3)),0)&amp;"h"&amp;IF(ДАННЫЕ!$BK1766+ДАННЫЕ!$BL1766+ДАННЫЕ!$BM1766&gt;0,1,0)&amp;"x"&amp;ДАННЫЕ!$BK1766&amp;"y"&amp;ДАННЫЕ!$BL1766&amp;"z"&amp;ДАННЫЕ!$BM1766&amp;"c"&amp;IF(ДАННЫЕ!$BK1766+ДАННЫЕ!$BL1766+ДАННЫЕ!$BM1766=3,1,0)&amp;"a"&amp;IF(ДАННЫЕ!$BQ1766+ДАННЫЕ!$BR1766&gt;0,1,0)&amp;"d"&amp;ДАННЫЕ!$BQ1766&amp;"v"&amp;ДАННЫЕ!$BR1766&amp;"p"&amp;ДАННЫЕ!$BS1766&amp;"n"&amp;ДАННЫЕ!$BU1766&amp;"t"&amp;ДАННЫЕ!$BV1766&amp;"o"&amp;ДАННЫЕ!$BT1766&amp;"l"&amp;IF(ДАННЫЕ!$BN1766&gt;0,1,0)&amp;ДАННЫЕ!$BN1766&amp;"g"&amp;ДАННЫЕ!$BO1766&amp;"s"&amp;ДАННЫЕ!$BP1766&amp;"DZ"&amp;IF(ДАННЫЕ!B1766-ДАННЫЕ!G1766 &lt; 60,IF(ДАННЫЕ!B1766-ДАННЫЕ!G1766 &gt;= 0,1,0),0)&amp;"u"&amp;IF(ДАННЫЕ!$CJ1766&gt;0,1,0)</f>
        <v>brCD0h0xyzc0a0dvpntol0gsDZ1u0</v>
      </c>
      <c r="N1766" s="28" t="str">
        <f ca="1">ДАННЫЕ!$F1766&amp;ДАННЫЕ!$I1766&amp;"g"&amp;B1766&amp;"cf"&amp;D1766&amp;"a"&amp;IF(ДАННЫЕ!$BX1766&gt;0,1,0)&amp;IF(ДАННЫЕ!$BF1766&gt;500,1,IF(ДАННЫЕ!$BF1766&gt;350,2,IF(ДАННЫЕ!$BF1766&gt;=200,3,IF(ДАННЫЕ!$BF1766&gt;=100,4,IF(ДАННЫЕ!$BF1766&gt;=50,5,IF(ДАННЫЕ!$BF1766&lt;50,6,0))))))&amp;"AR"&amp;IF(DATEDIF(ДАННЫЕ!$BX1766,ДАННЫЕ!$F$1,"y")&gt;1,1,0)&amp;"VG"&amp;IF(ДАННЫЕ!$BH1766="0",1,0)&amp;"o"&amp;IF(T1766+ДАННЫЕ!$AF1766+ДАННЫЕ!$AG1766+ДАННЫЕ!$AH1766+ДАННЫЕ!$AI1766+ДАННЫЕ!$AJ1766+ДАННЫЕ!$AP1766+ДАННЫЕ!$AQ1766+ДАННЫЕ!$AR1766+ДАННЫЕ!$AU1766+ДАННЫЕ!$AW1766+ДАННЫЕ!$AS1766+ДАННЫЕ!$AT1766&gt;0,1,0)&amp;"x"&amp;ДАННЫЕ!$AG1766&amp;"p"&amp;IF(ДАННЫЕ!$BY1766&gt;0,1,0)&amp;"v"&amp;IF(ДАННЫЕ!$BZ1766&gt;0,1,0)&amp;"n"&amp;ДАННЫЕ!$CA1766&amp;"t"&amp;ДАННЫЕ!$AY1766&amp;"k"&amp;ДАННЫЕ!$CB1766&amp;"q"&amp;ДАННЫЕ!$CC1766&amp;"w"&amp;ДАННЫЕ!$CD1766&amp;"e"&amp;ДАННЫЕ!$CE1766&amp;"m"&amp;ДАННЫЕ!$CF1766&amp;"c"&amp;ДАННЫЕ!$CG1766&amp;"z"&amp;ДАННЫЕ!$CH1766&amp;"d"&amp;IF(H1766=4,1,0)&amp;"s"&amp;IF(ДАННЫЕ!$J1766=1,0,1)&amp;"u"&amp;IF(ДАННЫЕ!$CJ1766&gt;0,1,0)</f>
        <v>g0cf0a06AR1VG0o0xp0v0ntkqwemczd0s1u0</v>
      </c>
      <c r="O1766" s="28" t="str">
        <f>ДАННЫЕ!$I1766&amp;"g"&amp;B1766&amp;A1766&amp;"f"&amp;P1766&amp;"c"&amp;IF(ДАННЫЕ!$U1766&gt;0,1,0)&amp;"s"&amp;IF(ДАННЫЕ!$Q1766&gt;0,IF(YEAR(ДАННЫЕ!$F$1)=YEAR(ДАННЫЕ!$Q1766),IF(MONTH(ДАННЫЕ!$F$1)=MONTH(ДАННЫЕ!$Q1766),111,11),1),0)&amp;"i"&amp;IF(ДАННЫЕ!$R1766+ДАННЫЕ!$S1766+ДАННЫЕ!$T1766=0,0,1)&amp;"h"&amp;IF(ДАННЫЕ!$P1766&gt;0,1,0)&amp;"p"&amp;IF(ДАННЫЕ!$CI1766&gt;0,IF(YEAR(ДАННЫЕ!$F$1)=YEAR(ДАННЫЕ!$CI1766),IF(MONTH(ДАННЫЕ!$F$1)=MONTH(ДАННЫЕ!$CI1766),111,11),1),0)&amp;"d"&amp;IF(ДАННЫЕ!$CJ1766&gt;0,IF(YEAR(ДАННЫЕ!$F$1)=YEAR(ДАННЫЕ!$CJ1766),IF(MONTH(ДАННЫЕ!$F$1)=MONTH(ДАННЫЕ!$CJ1766),111,11),1),0)&amp;"o"&amp;IF(ДАННЫЕ!$CK1766&gt;0,IF(MONTH(ДАННЫЕ!$F$1)=MONTH(ДАННЫЕ!$CK1766),111,11),0)&amp;"v"&amp;IF(ДАННЫЕ!$BE1766&gt;0,IF(MONTH(ДАННЫЕ!$F$1)=MONTH(ДАННЫЕ!$BE1766),111,11),0)</f>
        <v>g00f0c0s0i0h0p0d0o0v0</v>
      </c>
      <c r="P1766" s="15">
        <f t="shared" si="83"/>
        <v>0</v>
      </c>
      <c r="Q1766" s="15">
        <f>IF(ДАННЫЕ!$F$1&gt;ДАННЫЕ!$N1766,IF(YEAR(ДАННЫЕ!$F$1)=YEAR(ДАННЫЕ!M1766),1,0),0)</f>
        <v>0</v>
      </c>
      <c r="R1766" s="15">
        <f>IF(ДАННЫЕ!$F$1&gt;ДАННЫЕ!$N1766,IF(YEAR(ДАННЫЕ!$F$1)=YEAR(ДАННЫЕ!N1766),1,0),0)</f>
        <v>0</v>
      </c>
      <c r="S1766" s="15">
        <f>IF(ДАННЫЕ!$AA1766="2А",1,IF(ДАННЫЕ!$AA1766="2Б",2,IF(ДАННЫЕ!$AA1766="2В",3,IF(ДАННЫЕ!$AA1766=3,4,IF(ДАННЫЕ!$AA1766="4А",5,IF(ДАННЫЕ!$AA1766="4Б",6,IF(ДАННЫЕ!$AA1766="4В",7,IF(ДАННЫЕ!$AA1766=5,8,0))))))))</f>
        <v>0</v>
      </c>
      <c r="T1766" s="15">
        <f>IF(OR(ДАННЫЕ!$AC1766=2,ДАННЫЕ!$AD1766=2,ДАННЫЕ!$AE1766=2),2,IF(OR(ДАННЫЕ!$AC1766=1,ДАННЫЕ!$AD1766=1,ДАННЫЕ!$AE1766=1),1,0))</f>
        <v>0</v>
      </c>
    </row>
    <row r="1767" spans="1:20" x14ac:dyDescent="0.2">
      <c r="A1767" s="78">
        <f>IF(B1767&gt;0,IF(MONTH(ДАННЫЕ!$F$1)=MONTH(ДАННЫЕ!$B1767),1,0),0)</f>
        <v>0</v>
      </c>
      <c r="B1767" s="14">
        <f>IF(ДАННЫЕ!$B1767&gt;0,IF(YEAR(ДАННЫЕ!$F$1)=YEAR(ДАННЫЕ!$B1767),1,0),0)</f>
        <v>0</v>
      </c>
      <c r="C1767" s="14">
        <f>IF(ДАННЫЕ!$CM1767&gt;0,IF(YEAR(ДАННЫЕ!$F$1)=YEAR(ДАННЫЕ!$CM1767),1,0),0)</f>
        <v>0</v>
      </c>
      <c r="D1767" s="14">
        <f>IF(ДАННЫЕ!$CJ1767&gt;0,IF(ДАННЫЕ!$CL1767&gt;ДАННЫЕ!$F$1,1,IF(ДАННЫЕ!$CL1767&gt;0,0,1)),0)</f>
        <v>0</v>
      </c>
      <c r="E1767" s="43" t="str">
        <f ca="1">IF(ДАННЫЕ!$F$1&gt;0,IF(ДАННЫЕ!$G1767&gt;0,DATEDIF(ДАННЫЕ!$G1767,ДАННЫЕ!$F$1,"y"),""),IF(ДАННЫЕ!$G1767&gt;0,DATEDIF(ДАННЫЕ!$G1767,TODAY(),"y"),""))</f>
        <v/>
      </c>
      <c r="F1767" s="43" t="str">
        <f xml:space="preserve"> IF(ДАННЫЕ!$F1767="М",IF(E1767&gt;=18,IF(E1767&lt;60,1,""),""),"")&amp;IF(ДАННЫЕ!$F1767="Ж",IF(E1767&gt;=18,IF(E1767&lt;55,1,""),""),"")</f>
        <v/>
      </c>
      <c r="G1767" s="43" t="str">
        <f xml:space="preserve"> IF(ДАННЫЕ!$F1767="М",IF(E1767&gt;=60,2,""),"")&amp;IF(ДАННЫЕ!$F1767="Ж",IF(E1767&gt;=55,2,""),"")</f>
        <v/>
      </c>
      <c r="H1767" s="43" t="str">
        <f t="shared" ca="1" si="81"/>
        <v/>
      </c>
      <c r="I1767" s="43" t="str">
        <f t="shared" ca="1" si="82"/>
        <v>03</v>
      </c>
      <c r="J1767" s="28" t="str">
        <f ca="1">ДАННЫЕ!$F1767&amp;H1767&amp;I1767&amp;ДАННЫЕ!$I1767&amp;"m"&amp;IF(ДАННЫЕ!$I1767&gt;0,IF(ДАННЫЕ!$J1767&gt;0,0,1),"")&amp;"f"&amp;IF(ДАННЫЕ!$R1767&gt;0,IF(YEAR(ДАННЫЕ!$F$1)=YEAR(ДАННЫЕ!$R1767),1,0),0)&amp;"z"&amp;ДАННЫЕ!$R1767&amp;"p"&amp;ДАННЫЕ!$S1767&amp;"i"&amp;ДАННЫЕ!$T1767&amp;"h"&amp;ДАННЫЕ!$K1767&amp;"be"&amp;ДАННЫЕ!$BI1767&amp;"CD"&amp;IF(ДАННЫЕ!BF1767&gt;500,4,IF(ДАННЫЕ!BF1767&gt;350,3,IF(ДАННЫЕ!BF1767&gt;200,2,IF(ДАННЫЕ!BF1767&gt;0,1,0))))&amp;"g"&amp;B1767&amp;"d"&amp;H1767&amp;"l"&amp;ДАННЫЕ!AT1767&amp;"a"&amp;ДАННЫЕ!$V1767&amp;"v"&amp;R1767&amp;"k"&amp;ДАННЫЕ!$U1767&amp;"s"&amp;ДАННЫЕ!$Y1767&amp;"t"&amp;ДАННЫЕ!$X1767&amp;"b"&amp;IF(ДАННЫЕ!$Q1767&gt;1,1,0)&amp;"PP"&amp;ДАННЫЕ!Z1767&amp;"c"&amp;S1767&amp;"x"&amp;IF(ДАННЫЕ!$BY1767&gt;0,IF(YEAR(ДАННЫЕ!$F$1)=YEAR(ДАННЫЕ!$BY1767),1,0),0)&amp;"n"&amp;IF(ДАННЫЕ!$BZ1767&gt;0,IF(YEAR(ДАННЫЕ!$F$1)=YEAR(ДАННЫЕ!$BZ1767),1,0),0)&amp;"u"&amp;D1767&amp;"z"&amp;IF(ДАННЫЕ!$CL1767&gt;0,IF(YEAR(ДАННЫЕ!$F$1)&gt;YEAR(ДАННЫЕ!$CL1767),11,12),0)</f>
        <v>03mf0zpihbeCD0g0dlav0kstb0PPc0x0n0u0z0</v>
      </c>
      <c r="K1767" s="28" t="str">
        <f ca="1">ДАННЫЕ!$I1767&amp;"x"&amp;B1767&amp;"w"&amp;IF(T1767+ДАННЫЕ!AD1767+ДАННЫЕ!AE1767+ДАННЫЕ!AF1767+ДАННЫЕ!AG1767+ДАННЫЕ!AH1767+ДАННЫЕ!$AL1767+ДАННЫЕ!AI1767+ДАННЫЕ!AJ1767+ДАННЫЕ!AK1767+ДАННЫЕ!AP1767+ДАННЫЕ!AQ1767+ДАННЫЕ!AR1767+ДАННЫЕ!$AM1767+ДАННЫЕ!$AN1767+ДАННЫЕ!AS1767+ДАННЫЕ!AT1767&gt;0,1,0)&amp;IF(OR(T1767=2,ДАННЫЕ!AD1767=2,ДАННЫЕ!AE1767=2,ДАННЫЕ!AF1767=2,ДАННЫЕ!AG1767=2,ДАННЫЕ!AH1767=2,ДАННЫЕ!$AL1767=2,ДАННЫЕ!AI1767=2,ДАННЫЕ!AJ1767=2,ДАННЫЕ!AK1767=2,ДАННЫЕ!AP1767=2,ДАННЫЕ!AQ1767=2,ДАННЫЕ!AR1767=2,ДАННЫЕ!$AM1767=2,ДАННЫЕ!$AN1767=2,ДАННЫЕ!AS1767=2,ДАННЫЕ!AT1767=2),2,0)&amp;"t"&amp;IF(T1767&gt;0,"1"&amp;T1767,"00")&amp;"f"&amp;IF(ДАННЫЕ!$AC1767,"1"&amp;ДАННЫЕ!$AC1767,"00")&amp;"b"&amp;IF(ДАННЫЕ!$AD1767,"1"&amp;ДАННЫЕ!$AD1767,"00")&amp;"g"&amp;IF(ДАННЫЕ!$AF1767,"1"&amp;ДАННЫЕ!$AF1767,"00")&amp;"c"&amp;IF(ДАННЫЕ!$AG1767,"1"&amp;ДАННЫЕ!$AG1767,"00")&amp;"i"&amp;IF(ДАННЫЕ!$AH1767,"1"&amp;ДАННЫЕ!$AH1767,"00")&amp;"r"&amp;IF(ДАННЫЕ!$AL1767,"1"&amp;ДАННЫЕ!$AL1767,"00")&amp;"m"&amp;IF(ДАННЫЕ!$AI1767,"1"&amp;ДАННЫЕ!$AI1767,"00")&amp;"hS"&amp;IF(ДАННЫЕ!$AJ1767,"1"&amp;ДАННЫЕ!$AJ1767,"00")&amp;"hZ"&amp;IF(ДАННЫЕ!$AK1767,"1"&amp;ДАННЫЕ!$AK1767,"00")&amp;"p"&amp;IF(ДАННЫЕ!$AP1767,"1"&amp;ДАННЫЕ!$AP1767,"00")&amp;"k"&amp;IF(ДАННЫЕ!$AQ1767,"1"&amp;ДАННЫЕ!$AQ1767,"00")&amp;"z"&amp;IF(ДАННЫЕ!$AR1767,"1"&amp;ДАННЫЕ!$AR1767,"00")&amp;"j"&amp;IF(ДАННЫЕ!$AM1767,"1"&amp;ДАННЫЕ!$AM1767,"00")&amp;"n"&amp;IF(ДАННЫЕ!$AN1767,"1"&amp;ДАННЫЕ!$AN1767,"00")&amp;"E"&amp;ДАННЫЕ!BI1767&amp;"L"&amp;ДАННЫЕ!AO1767&amp;"h"&amp;IF(ДАННЫЕ!$AU1767&gt;0,1,0)&amp;"v"&amp;IF(ДАННЫЕ!$AW1767&gt;0,1,0)&amp;"a"&amp;IF(ДАННЫЕ!$AS1767,"1"&amp;ДАННЫЕ!$AS1767,"00")&amp;"s"&amp;IF(ДАННЫЕ!$AT1767,"1"&amp;ДАННЫЕ!$AT1767,"00")&amp;"u"&amp;IF(ДАННЫЕ!$CJ1767&gt;0,1,0)&amp;"y"&amp;B1767&amp;"d"&amp;H1767&amp;"e"&amp;F1767&amp;G1767</f>
        <v>x0w00t00f00b00g00c00i00r00m00hS00hZ00p00k00z00j00n00ELh0v0a00s00u0y0de</v>
      </c>
      <c r="L1767" s="28" t="str">
        <f ca="1">ДАННЫЕ!$I1767&amp;"VN"&amp;IF(ДАННЫЕ!AW1767&gt;0,11,10)&amp;"CD"&amp;IF(ДАННЫЕ!BF1767&gt;500,16,IF(ДАННЫЕ!BF1767&gt;350,15,IF(ДАННЫЕ!BF1767&gt;=200,14,IF(ДАННЫЕ!BF1767&gt;=100,13,IF(ДАННЫЕ!BF1767&gt;=50,12,IF(ДАННЫЕ!BF1767&gt;0,11,10))))))&amp;"AR"&amp;IF(ДАННЫЕ!BX1767&gt;0,1,0)&amp;"GD"&amp;B1767&amp;"VV"&amp;IF(E1767&gt;=5,IF(E1767&lt;18,1,0),0)</f>
        <v>VN10CD10AR0GD0VV0</v>
      </c>
      <c r="M1767" s="28" t="str">
        <f>ДАННЫЕ!$I1767&amp;"b"&amp;ДАННЫЕ!$BI1767&amp;"r"&amp;ДАННЫЕ!$BJ1767&amp;"CD"&amp;IF(ДАННЫЕ!BF1767&gt;0,IF(ДАННЫЕ!BF1767&lt;200,1,IF(ДАННЫЕ!BF1767&lt;350,2,3)),0)&amp;"h"&amp;IF(ДАННЫЕ!$BK1767+ДАННЫЕ!$BL1767+ДАННЫЕ!$BM1767&gt;0,1,0)&amp;"x"&amp;ДАННЫЕ!$BK1767&amp;"y"&amp;ДАННЫЕ!$BL1767&amp;"z"&amp;ДАННЫЕ!$BM1767&amp;"c"&amp;IF(ДАННЫЕ!$BK1767+ДАННЫЕ!$BL1767+ДАННЫЕ!$BM1767=3,1,0)&amp;"a"&amp;IF(ДАННЫЕ!$BQ1767+ДАННЫЕ!$BR1767&gt;0,1,0)&amp;"d"&amp;ДАННЫЕ!$BQ1767&amp;"v"&amp;ДАННЫЕ!$BR1767&amp;"p"&amp;ДАННЫЕ!$BS1767&amp;"n"&amp;ДАННЫЕ!$BU1767&amp;"t"&amp;ДАННЫЕ!$BV1767&amp;"o"&amp;ДАННЫЕ!$BT1767&amp;"l"&amp;IF(ДАННЫЕ!$BN1767&gt;0,1,0)&amp;ДАННЫЕ!$BN1767&amp;"g"&amp;ДАННЫЕ!$BO1767&amp;"s"&amp;ДАННЫЕ!$BP1767&amp;"DZ"&amp;IF(ДАННЫЕ!B1767-ДАННЫЕ!G1767 &lt; 60,IF(ДАННЫЕ!B1767-ДАННЫЕ!G1767 &gt;= 0,1,0),0)&amp;"u"&amp;IF(ДАННЫЕ!$CJ1767&gt;0,1,0)</f>
        <v>brCD0h0xyzc0a0dvpntol0gsDZ1u0</v>
      </c>
      <c r="N1767" s="28" t="str">
        <f ca="1">ДАННЫЕ!$F1767&amp;ДАННЫЕ!$I1767&amp;"g"&amp;B1767&amp;"cf"&amp;D1767&amp;"a"&amp;IF(ДАННЫЕ!$BX1767&gt;0,1,0)&amp;IF(ДАННЫЕ!$BF1767&gt;500,1,IF(ДАННЫЕ!$BF1767&gt;350,2,IF(ДАННЫЕ!$BF1767&gt;=200,3,IF(ДАННЫЕ!$BF1767&gt;=100,4,IF(ДАННЫЕ!$BF1767&gt;=50,5,IF(ДАННЫЕ!$BF1767&lt;50,6,0))))))&amp;"AR"&amp;IF(DATEDIF(ДАННЫЕ!$BX1767,ДАННЫЕ!$F$1,"y")&gt;1,1,0)&amp;"VG"&amp;IF(ДАННЫЕ!$BH1767="0",1,0)&amp;"o"&amp;IF(T1767+ДАННЫЕ!$AF1767+ДАННЫЕ!$AG1767+ДАННЫЕ!$AH1767+ДАННЫЕ!$AI1767+ДАННЫЕ!$AJ1767+ДАННЫЕ!$AP1767+ДАННЫЕ!$AQ1767+ДАННЫЕ!$AR1767+ДАННЫЕ!$AU1767+ДАННЫЕ!$AW1767+ДАННЫЕ!$AS1767+ДАННЫЕ!$AT1767&gt;0,1,0)&amp;"x"&amp;ДАННЫЕ!$AG1767&amp;"p"&amp;IF(ДАННЫЕ!$BY1767&gt;0,1,0)&amp;"v"&amp;IF(ДАННЫЕ!$BZ1767&gt;0,1,0)&amp;"n"&amp;ДАННЫЕ!$CA1767&amp;"t"&amp;ДАННЫЕ!$AY1767&amp;"k"&amp;ДАННЫЕ!$CB1767&amp;"q"&amp;ДАННЫЕ!$CC1767&amp;"w"&amp;ДАННЫЕ!$CD1767&amp;"e"&amp;ДАННЫЕ!$CE1767&amp;"m"&amp;ДАННЫЕ!$CF1767&amp;"c"&amp;ДАННЫЕ!$CG1767&amp;"z"&amp;ДАННЫЕ!$CH1767&amp;"d"&amp;IF(H1767=4,1,0)&amp;"s"&amp;IF(ДАННЫЕ!$J1767=1,0,1)&amp;"u"&amp;IF(ДАННЫЕ!$CJ1767&gt;0,1,0)</f>
        <v>g0cf0a06AR1VG0o0xp0v0ntkqwemczd0s1u0</v>
      </c>
      <c r="O1767" s="28" t="str">
        <f>ДАННЫЕ!$I1767&amp;"g"&amp;B1767&amp;A1767&amp;"f"&amp;P1767&amp;"c"&amp;IF(ДАННЫЕ!$U1767&gt;0,1,0)&amp;"s"&amp;IF(ДАННЫЕ!$Q1767&gt;0,IF(YEAR(ДАННЫЕ!$F$1)=YEAR(ДАННЫЕ!$Q1767),IF(MONTH(ДАННЫЕ!$F$1)=MONTH(ДАННЫЕ!$Q1767),111,11),1),0)&amp;"i"&amp;IF(ДАННЫЕ!$R1767+ДАННЫЕ!$S1767+ДАННЫЕ!$T1767=0,0,1)&amp;"h"&amp;IF(ДАННЫЕ!$P1767&gt;0,1,0)&amp;"p"&amp;IF(ДАННЫЕ!$CI1767&gt;0,IF(YEAR(ДАННЫЕ!$F$1)=YEAR(ДАННЫЕ!$CI1767),IF(MONTH(ДАННЫЕ!$F$1)=MONTH(ДАННЫЕ!$CI1767),111,11),1),0)&amp;"d"&amp;IF(ДАННЫЕ!$CJ1767&gt;0,IF(YEAR(ДАННЫЕ!$F$1)=YEAR(ДАННЫЕ!$CJ1767),IF(MONTH(ДАННЫЕ!$F$1)=MONTH(ДАННЫЕ!$CJ1767),111,11),1),0)&amp;"o"&amp;IF(ДАННЫЕ!$CK1767&gt;0,IF(MONTH(ДАННЫЕ!$F$1)=MONTH(ДАННЫЕ!$CK1767),111,11),0)&amp;"v"&amp;IF(ДАННЫЕ!$BE1767&gt;0,IF(MONTH(ДАННЫЕ!$F$1)=MONTH(ДАННЫЕ!$BE1767),111,11),0)</f>
        <v>g00f0c0s0i0h0p0d0o0v0</v>
      </c>
      <c r="P1767" s="15">
        <f t="shared" si="83"/>
        <v>0</v>
      </c>
      <c r="Q1767" s="15">
        <f>IF(ДАННЫЕ!$F$1&gt;ДАННЫЕ!$N1767,IF(YEAR(ДАННЫЕ!$F$1)=YEAR(ДАННЫЕ!M1767),1,0),0)</f>
        <v>0</v>
      </c>
      <c r="R1767" s="15">
        <f>IF(ДАННЫЕ!$F$1&gt;ДАННЫЕ!$N1767,IF(YEAR(ДАННЫЕ!$F$1)=YEAR(ДАННЫЕ!N1767),1,0),0)</f>
        <v>0</v>
      </c>
      <c r="S1767" s="15">
        <f>IF(ДАННЫЕ!$AA1767="2А",1,IF(ДАННЫЕ!$AA1767="2Б",2,IF(ДАННЫЕ!$AA1767="2В",3,IF(ДАННЫЕ!$AA1767=3,4,IF(ДАННЫЕ!$AA1767="4А",5,IF(ДАННЫЕ!$AA1767="4Б",6,IF(ДАННЫЕ!$AA1767="4В",7,IF(ДАННЫЕ!$AA1767=5,8,0))))))))</f>
        <v>0</v>
      </c>
      <c r="T1767" s="15">
        <f>IF(OR(ДАННЫЕ!$AC1767=2,ДАННЫЕ!$AD1767=2,ДАННЫЕ!$AE1767=2),2,IF(OR(ДАННЫЕ!$AC1767=1,ДАННЫЕ!$AD1767=1,ДАННЫЕ!$AE1767=1),1,0))</f>
        <v>0</v>
      </c>
    </row>
    <row r="1768" spans="1:20" x14ac:dyDescent="0.2">
      <c r="A1768" s="78">
        <f>IF(B1768&gt;0,IF(MONTH(ДАННЫЕ!$F$1)=MONTH(ДАННЫЕ!$B1768),1,0),0)</f>
        <v>0</v>
      </c>
      <c r="B1768" s="14">
        <f>IF(ДАННЫЕ!$B1768&gt;0,IF(YEAR(ДАННЫЕ!$F$1)=YEAR(ДАННЫЕ!$B1768),1,0),0)</f>
        <v>0</v>
      </c>
      <c r="C1768" s="14">
        <f>IF(ДАННЫЕ!$CM1768&gt;0,IF(YEAR(ДАННЫЕ!$F$1)=YEAR(ДАННЫЕ!$CM1768),1,0),0)</f>
        <v>0</v>
      </c>
      <c r="D1768" s="14">
        <f>IF(ДАННЫЕ!$CJ1768&gt;0,IF(ДАННЫЕ!$CL1768&gt;ДАННЫЕ!$F$1,1,IF(ДАННЫЕ!$CL1768&gt;0,0,1)),0)</f>
        <v>0</v>
      </c>
      <c r="E1768" s="43" t="str">
        <f ca="1">IF(ДАННЫЕ!$F$1&gt;0,IF(ДАННЫЕ!$G1768&gt;0,DATEDIF(ДАННЫЕ!$G1768,ДАННЫЕ!$F$1,"y"),""),IF(ДАННЫЕ!$G1768&gt;0,DATEDIF(ДАННЫЕ!$G1768,TODAY(),"y"),""))</f>
        <v/>
      </c>
      <c r="F1768" s="43" t="str">
        <f xml:space="preserve"> IF(ДАННЫЕ!$F1768="М",IF(E1768&gt;=18,IF(E1768&lt;60,1,""),""),"")&amp;IF(ДАННЫЕ!$F1768="Ж",IF(E1768&gt;=18,IF(E1768&lt;55,1,""),""),"")</f>
        <v/>
      </c>
      <c r="G1768" s="43" t="str">
        <f xml:space="preserve"> IF(ДАННЫЕ!$F1768="М",IF(E1768&gt;=60,2,""),"")&amp;IF(ДАННЫЕ!$F1768="Ж",IF(E1768&gt;=55,2,""),"")</f>
        <v/>
      </c>
      <c r="H1768" s="43" t="str">
        <f t="shared" ca="1" si="81"/>
        <v/>
      </c>
      <c r="I1768" s="43" t="str">
        <f t="shared" ca="1" si="82"/>
        <v>03</v>
      </c>
      <c r="J1768" s="28" t="str">
        <f ca="1">ДАННЫЕ!$F1768&amp;H1768&amp;I1768&amp;ДАННЫЕ!$I1768&amp;"m"&amp;IF(ДАННЫЕ!$I1768&gt;0,IF(ДАННЫЕ!$J1768&gt;0,0,1),"")&amp;"f"&amp;IF(ДАННЫЕ!$R1768&gt;0,IF(YEAR(ДАННЫЕ!$F$1)=YEAR(ДАННЫЕ!$R1768),1,0),0)&amp;"z"&amp;ДАННЫЕ!$R1768&amp;"p"&amp;ДАННЫЕ!$S1768&amp;"i"&amp;ДАННЫЕ!$T1768&amp;"h"&amp;ДАННЫЕ!$K1768&amp;"be"&amp;ДАННЫЕ!$BI1768&amp;"CD"&amp;IF(ДАННЫЕ!BF1768&gt;500,4,IF(ДАННЫЕ!BF1768&gt;350,3,IF(ДАННЫЕ!BF1768&gt;200,2,IF(ДАННЫЕ!BF1768&gt;0,1,0))))&amp;"g"&amp;B1768&amp;"d"&amp;H1768&amp;"l"&amp;ДАННЫЕ!AT1768&amp;"a"&amp;ДАННЫЕ!$V1768&amp;"v"&amp;R1768&amp;"k"&amp;ДАННЫЕ!$U1768&amp;"s"&amp;ДАННЫЕ!$Y1768&amp;"t"&amp;ДАННЫЕ!$X1768&amp;"b"&amp;IF(ДАННЫЕ!$Q1768&gt;1,1,0)&amp;"PP"&amp;ДАННЫЕ!Z1768&amp;"c"&amp;S1768&amp;"x"&amp;IF(ДАННЫЕ!$BY1768&gt;0,IF(YEAR(ДАННЫЕ!$F$1)=YEAR(ДАННЫЕ!$BY1768),1,0),0)&amp;"n"&amp;IF(ДАННЫЕ!$BZ1768&gt;0,IF(YEAR(ДАННЫЕ!$F$1)=YEAR(ДАННЫЕ!$BZ1768),1,0),0)&amp;"u"&amp;D1768&amp;"z"&amp;IF(ДАННЫЕ!$CL1768&gt;0,IF(YEAR(ДАННЫЕ!$F$1)&gt;YEAR(ДАННЫЕ!$CL1768),11,12),0)</f>
        <v>03mf0zpihbeCD0g0dlav0kstb0PPc0x0n0u0z0</v>
      </c>
      <c r="K1768" s="28" t="str">
        <f ca="1">ДАННЫЕ!$I1768&amp;"x"&amp;B1768&amp;"w"&amp;IF(T1768+ДАННЫЕ!AD1768+ДАННЫЕ!AE1768+ДАННЫЕ!AF1768+ДАННЫЕ!AG1768+ДАННЫЕ!AH1768+ДАННЫЕ!$AL1768+ДАННЫЕ!AI1768+ДАННЫЕ!AJ1768+ДАННЫЕ!AK1768+ДАННЫЕ!AP1768+ДАННЫЕ!AQ1768+ДАННЫЕ!AR1768+ДАННЫЕ!$AM1768+ДАННЫЕ!$AN1768+ДАННЫЕ!AS1768+ДАННЫЕ!AT1768&gt;0,1,0)&amp;IF(OR(T1768=2,ДАННЫЕ!AD1768=2,ДАННЫЕ!AE1768=2,ДАННЫЕ!AF1768=2,ДАННЫЕ!AG1768=2,ДАННЫЕ!AH1768=2,ДАННЫЕ!$AL1768=2,ДАННЫЕ!AI1768=2,ДАННЫЕ!AJ1768=2,ДАННЫЕ!AK1768=2,ДАННЫЕ!AP1768=2,ДАННЫЕ!AQ1768=2,ДАННЫЕ!AR1768=2,ДАННЫЕ!$AM1768=2,ДАННЫЕ!$AN1768=2,ДАННЫЕ!AS1768=2,ДАННЫЕ!AT1768=2),2,0)&amp;"t"&amp;IF(T1768&gt;0,"1"&amp;T1768,"00")&amp;"f"&amp;IF(ДАННЫЕ!$AC1768,"1"&amp;ДАННЫЕ!$AC1768,"00")&amp;"b"&amp;IF(ДАННЫЕ!$AD1768,"1"&amp;ДАННЫЕ!$AD1768,"00")&amp;"g"&amp;IF(ДАННЫЕ!$AF1768,"1"&amp;ДАННЫЕ!$AF1768,"00")&amp;"c"&amp;IF(ДАННЫЕ!$AG1768,"1"&amp;ДАННЫЕ!$AG1768,"00")&amp;"i"&amp;IF(ДАННЫЕ!$AH1768,"1"&amp;ДАННЫЕ!$AH1768,"00")&amp;"r"&amp;IF(ДАННЫЕ!$AL1768,"1"&amp;ДАННЫЕ!$AL1768,"00")&amp;"m"&amp;IF(ДАННЫЕ!$AI1768,"1"&amp;ДАННЫЕ!$AI1768,"00")&amp;"hS"&amp;IF(ДАННЫЕ!$AJ1768,"1"&amp;ДАННЫЕ!$AJ1768,"00")&amp;"hZ"&amp;IF(ДАННЫЕ!$AK1768,"1"&amp;ДАННЫЕ!$AK1768,"00")&amp;"p"&amp;IF(ДАННЫЕ!$AP1768,"1"&amp;ДАННЫЕ!$AP1768,"00")&amp;"k"&amp;IF(ДАННЫЕ!$AQ1768,"1"&amp;ДАННЫЕ!$AQ1768,"00")&amp;"z"&amp;IF(ДАННЫЕ!$AR1768,"1"&amp;ДАННЫЕ!$AR1768,"00")&amp;"j"&amp;IF(ДАННЫЕ!$AM1768,"1"&amp;ДАННЫЕ!$AM1768,"00")&amp;"n"&amp;IF(ДАННЫЕ!$AN1768,"1"&amp;ДАННЫЕ!$AN1768,"00")&amp;"E"&amp;ДАННЫЕ!BI1768&amp;"L"&amp;ДАННЫЕ!AO1768&amp;"h"&amp;IF(ДАННЫЕ!$AU1768&gt;0,1,0)&amp;"v"&amp;IF(ДАННЫЕ!$AW1768&gt;0,1,0)&amp;"a"&amp;IF(ДАННЫЕ!$AS1768,"1"&amp;ДАННЫЕ!$AS1768,"00")&amp;"s"&amp;IF(ДАННЫЕ!$AT1768,"1"&amp;ДАННЫЕ!$AT1768,"00")&amp;"u"&amp;IF(ДАННЫЕ!$CJ1768&gt;0,1,0)&amp;"y"&amp;B1768&amp;"d"&amp;H1768&amp;"e"&amp;F1768&amp;G1768</f>
        <v>x0w00t00f00b00g00c00i00r00m00hS00hZ00p00k00z00j00n00ELh0v0a00s00u0y0de</v>
      </c>
      <c r="L1768" s="28" t="str">
        <f ca="1">ДАННЫЕ!$I1768&amp;"VN"&amp;IF(ДАННЫЕ!AW1768&gt;0,11,10)&amp;"CD"&amp;IF(ДАННЫЕ!BF1768&gt;500,16,IF(ДАННЫЕ!BF1768&gt;350,15,IF(ДАННЫЕ!BF1768&gt;=200,14,IF(ДАННЫЕ!BF1768&gt;=100,13,IF(ДАННЫЕ!BF1768&gt;=50,12,IF(ДАННЫЕ!BF1768&gt;0,11,10))))))&amp;"AR"&amp;IF(ДАННЫЕ!BX1768&gt;0,1,0)&amp;"GD"&amp;B1768&amp;"VV"&amp;IF(E1768&gt;=5,IF(E1768&lt;18,1,0),0)</f>
        <v>VN10CD10AR0GD0VV0</v>
      </c>
      <c r="M1768" s="28" t="str">
        <f>ДАННЫЕ!$I1768&amp;"b"&amp;ДАННЫЕ!$BI1768&amp;"r"&amp;ДАННЫЕ!$BJ1768&amp;"CD"&amp;IF(ДАННЫЕ!BF1768&gt;0,IF(ДАННЫЕ!BF1768&lt;200,1,IF(ДАННЫЕ!BF1768&lt;350,2,3)),0)&amp;"h"&amp;IF(ДАННЫЕ!$BK1768+ДАННЫЕ!$BL1768+ДАННЫЕ!$BM1768&gt;0,1,0)&amp;"x"&amp;ДАННЫЕ!$BK1768&amp;"y"&amp;ДАННЫЕ!$BL1768&amp;"z"&amp;ДАННЫЕ!$BM1768&amp;"c"&amp;IF(ДАННЫЕ!$BK1768+ДАННЫЕ!$BL1768+ДАННЫЕ!$BM1768=3,1,0)&amp;"a"&amp;IF(ДАННЫЕ!$BQ1768+ДАННЫЕ!$BR1768&gt;0,1,0)&amp;"d"&amp;ДАННЫЕ!$BQ1768&amp;"v"&amp;ДАННЫЕ!$BR1768&amp;"p"&amp;ДАННЫЕ!$BS1768&amp;"n"&amp;ДАННЫЕ!$BU1768&amp;"t"&amp;ДАННЫЕ!$BV1768&amp;"o"&amp;ДАННЫЕ!$BT1768&amp;"l"&amp;IF(ДАННЫЕ!$BN1768&gt;0,1,0)&amp;ДАННЫЕ!$BN1768&amp;"g"&amp;ДАННЫЕ!$BO1768&amp;"s"&amp;ДАННЫЕ!$BP1768&amp;"DZ"&amp;IF(ДАННЫЕ!B1768-ДАННЫЕ!G1768 &lt; 60,IF(ДАННЫЕ!B1768-ДАННЫЕ!G1768 &gt;= 0,1,0),0)&amp;"u"&amp;IF(ДАННЫЕ!$CJ1768&gt;0,1,0)</f>
        <v>brCD0h0xyzc0a0dvpntol0gsDZ1u0</v>
      </c>
      <c r="N1768" s="28" t="str">
        <f ca="1">ДАННЫЕ!$F1768&amp;ДАННЫЕ!$I1768&amp;"g"&amp;B1768&amp;"cf"&amp;D1768&amp;"a"&amp;IF(ДАННЫЕ!$BX1768&gt;0,1,0)&amp;IF(ДАННЫЕ!$BF1768&gt;500,1,IF(ДАННЫЕ!$BF1768&gt;350,2,IF(ДАННЫЕ!$BF1768&gt;=200,3,IF(ДАННЫЕ!$BF1768&gt;=100,4,IF(ДАННЫЕ!$BF1768&gt;=50,5,IF(ДАННЫЕ!$BF1768&lt;50,6,0))))))&amp;"AR"&amp;IF(DATEDIF(ДАННЫЕ!$BX1768,ДАННЫЕ!$F$1,"y")&gt;1,1,0)&amp;"VG"&amp;IF(ДАННЫЕ!$BH1768="0",1,0)&amp;"o"&amp;IF(T1768+ДАННЫЕ!$AF1768+ДАННЫЕ!$AG1768+ДАННЫЕ!$AH1768+ДАННЫЕ!$AI1768+ДАННЫЕ!$AJ1768+ДАННЫЕ!$AP1768+ДАННЫЕ!$AQ1768+ДАННЫЕ!$AR1768+ДАННЫЕ!$AU1768+ДАННЫЕ!$AW1768+ДАННЫЕ!$AS1768+ДАННЫЕ!$AT1768&gt;0,1,0)&amp;"x"&amp;ДАННЫЕ!$AG1768&amp;"p"&amp;IF(ДАННЫЕ!$BY1768&gt;0,1,0)&amp;"v"&amp;IF(ДАННЫЕ!$BZ1768&gt;0,1,0)&amp;"n"&amp;ДАННЫЕ!$CA1768&amp;"t"&amp;ДАННЫЕ!$AY1768&amp;"k"&amp;ДАННЫЕ!$CB1768&amp;"q"&amp;ДАННЫЕ!$CC1768&amp;"w"&amp;ДАННЫЕ!$CD1768&amp;"e"&amp;ДАННЫЕ!$CE1768&amp;"m"&amp;ДАННЫЕ!$CF1768&amp;"c"&amp;ДАННЫЕ!$CG1768&amp;"z"&amp;ДАННЫЕ!$CH1768&amp;"d"&amp;IF(H1768=4,1,0)&amp;"s"&amp;IF(ДАННЫЕ!$J1768=1,0,1)&amp;"u"&amp;IF(ДАННЫЕ!$CJ1768&gt;0,1,0)</f>
        <v>g0cf0a06AR1VG0o0xp0v0ntkqwemczd0s1u0</v>
      </c>
      <c r="O1768" s="28" t="str">
        <f>ДАННЫЕ!$I1768&amp;"g"&amp;B1768&amp;A1768&amp;"f"&amp;P1768&amp;"c"&amp;IF(ДАННЫЕ!$U1768&gt;0,1,0)&amp;"s"&amp;IF(ДАННЫЕ!$Q1768&gt;0,IF(YEAR(ДАННЫЕ!$F$1)=YEAR(ДАННЫЕ!$Q1768),IF(MONTH(ДАННЫЕ!$F$1)=MONTH(ДАННЫЕ!$Q1768),111,11),1),0)&amp;"i"&amp;IF(ДАННЫЕ!$R1768+ДАННЫЕ!$S1768+ДАННЫЕ!$T1768=0,0,1)&amp;"h"&amp;IF(ДАННЫЕ!$P1768&gt;0,1,0)&amp;"p"&amp;IF(ДАННЫЕ!$CI1768&gt;0,IF(YEAR(ДАННЫЕ!$F$1)=YEAR(ДАННЫЕ!$CI1768),IF(MONTH(ДАННЫЕ!$F$1)=MONTH(ДАННЫЕ!$CI1768),111,11),1),0)&amp;"d"&amp;IF(ДАННЫЕ!$CJ1768&gt;0,IF(YEAR(ДАННЫЕ!$F$1)=YEAR(ДАННЫЕ!$CJ1768),IF(MONTH(ДАННЫЕ!$F$1)=MONTH(ДАННЫЕ!$CJ1768),111,11),1),0)&amp;"o"&amp;IF(ДАННЫЕ!$CK1768&gt;0,IF(MONTH(ДАННЫЕ!$F$1)=MONTH(ДАННЫЕ!$CK1768),111,11),0)&amp;"v"&amp;IF(ДАННЫЕ!$BE1768&gt;0,IF(MONTH(ДАННЫЕ!$F$1)=MONTH(ДАННЫЕ!$BE1768),111,11),0)</f>
        <v>g00f0c0s0i0h0p0d0o0v0</v>
      </c>
      <c r="P1768" s="15">
        <f t="shared" si="83"/>
        <v>0</v>
      </c>
      <c r="Q1768" s="15">
        <f>IF(ДАННЫЕ!$F$1&gt;ДАННЫЕ!$N1768,IF(YEAR(ДАННЫЕ!$F$1)=YEAR(ДАННЫЕ!M1768),1,0),0)</f>
        <v>0</v>
      </c>
      <c r="R1768" s="15">
        <f>IF(ДАННЫЕ!$F$1&gt;ДАННЫЕ!$N1768,IF(YEAR(ДАННЫЕ!$F$1)=YEAR(ДАННЫЕ!N1768),1,0),0)</f>
        <v>0</v>
      </c>
      <c r="S1768" s="15">
        <f>IF(ДАННЫЕ!$AA1768="2А",1,IF(ДАННЫЕ!$AA1768="2Б",2,IF(ДАННЫЕ!$AA1768="2В",3,IF(ДАННЫЕ!$AA1768=3,4,IF(ДАННЫЕ!$AA1768="4А",5,IF(ДАННЫЕ!$AA1768="4Б",6,IF(ДАННЫЕ!$AA1768="4В",7,IF(ДАННЫЕ!$AA1768=5,8,0))))))))</f>
        <v>0</v>
      </c>
      <c r="T1768" s="15">
        <f>IF(OR(ДАННЫЕ!$AC1768=2,ДАННЫЕ!$AD1768=2,ДАННЫЕ!$AE1768=2),2,IF(OR(ДАННЫЕ!$AC1768=1,ДАННЫЕ!$AD1768=1,ДАННЫЕ!$AE1768=1),1,0))</f>
        <v>0</v>
      </c>
    </row>
    <row r="1769" spans="1:20" x14ac:dyDescent="0.2">
      <c r="A1769" s="78">
        <f>IF(B1769&gt;0,IF(MONTH(ДАННЫЕ!$F$1)=MONTH(ДАННЫЕ!$B1769),1,0),0)</f>
        <v>0</v>
      </c>
      <c r="B1769" s="14">
        <f>IF(ДАННЫЕ!$B1769&gt;0,IF(YEAR(ДАННЫЕ!$F$1)=YEAR(ДАННЫЕ!$B1769),1,0),0)</f>
        <v>0</v>
      </c>
      <c r="C1769" s="14">
        <f>IF(ДАННЫЕ!$CM1769&gt;0,IF(YEAR(ДАННЫЕ!$F$1)=YEAR(ДАННЫЕ!$CM1769),1,0),0)</f>
        <v>0</v>
      </c>
      <c r="D1769" s="14">
        <f>IF(ДАННЫЕ!$CJ1769&gt;0,IF(ДАННЫЕ!$CL1769&gt;ДАННЫЕ!$F$1,1,IF(ДАННЫЕ!$CL1769&gt;0,0,1)),0)</f>
        <v>0</v>
      </c>
      <c r="E1769" s="43" t="str">
        <f ca="1">IF(ДАННЫЕ!$F$1&gt;0,IF(ДАННЫЕ!$G1769&gt;0,DATEDIF(ДАННЫЕ!$G1769,ДАННЫЕ!$F$1,"y"),""),IF(ДАННЫЕ!$G1769&gt;0,DATEDIF(ДАННЫЕ!$G1769,TODAY(),"y"),""))</f>
        <v/>
      </c>
      <c r="F1769" s="43" t="str">
        <f xml:space="preserve"> IF(ДАННЫЕ!$F1769="М",IF(E1769&gt;=18,IF(E1769&lt;60,1,""),""),"")&amp;IF(ДАННЫЕ!$F1769="Ж",IF(E1769&gt;=18,IF(E1769&lt;55,1,""),""),"")</f>
        <v/>
      </c>
      <c r="G1769" s="43" t="str">
        <f xml:space="preserve"> IF(ДАННЫЕ!$F1769="М",IF(E1769&gt;=60,2,""),"")&amp;IF(ДАННЫЕ!$F1769="Ж",IF(E1769&gt;=55,2,""),"")</f>
        <v/>
      </c>
      <c r="H1769" s="43" t="str">
        <f t="shared" ca="1" si="81"/>
        <v/>
      </c>
      <c r="I1769" s="43" t="str">
        <f t="shared" ca="1" si="82"/>
        <v>03</v>
      </c>
      <c r="J1769" s="28" t="str">
        <f ca="1">ДАННЫЕ!$F1769&amp;H1769&amp;I1769&amp;ДАННЫЕ!$I1769&amp;"m"&amp;IF(ДАННЫЕ!$I1769&gt;0,IF(ДАННЫЕ!$J1769&gt;0,0,1),"")&amp;"f"&amp;IF(ДАННЫЕ!$R1769&gt;0,IF(YEAR(ДАННЫЕ!$F$1)=YEAR(ДАННЫЕ!$R1769),1,0),0)&amp;"z"&amp;ДАННЫЕ!$R1769&amp;"p"&amp;ДАННЫЕ!$S1769&amp;"i"&amp;ДАННЫЕ!$T1769&amp;"h"&amp;ДАННЫЕ!$K1769&amp;"be"&amp;ДАННЫЕ!$BI1769&amp;"CD"&amp;IF(ДАННЫЕ!BF1769&gt;500,4,IF(ДАННЫЕ!BF1769&gt;350,3,IF(ДАННЫЕ!BF1769&gt;200,2,IF(ДАННЫЕ!BF1769&gt;0,1,0))))&amp;"g"&amp;B1769&amp;"d"&amp;H1769&amp;"l"&amp;ДАННЫЕ!AT1769&amp;"a"&amp;ДАННЫЕ!$V1769&amp;"v"&amp;R1769&amp;"k"&amp;ДАННЫЕ!$U1769&amp;"s"&amp;ДАННЫЕ!$Y1769&amp;"t"&amp;ДАННЫЕ!$X1769&amp;"b"&amp;IF(ДАННЫЕ!$Q1769&gt;1,1,0)&amp;"PP"&amp;ДАННЫЕ!Z1769&amp;"c"&amp;S1769&amp;"x"&amp;IF(ДАННЫЕ!$BY1769&gt;0,IF(YEAR(ДАННЫЕ!$F$1)=YEAR(ДАННЫЕ!$BY1769),1,0),0)&amp;"n"&amp;IF(ДАННЫЕ!$BZ1769&gt;0,IF(YEAR(ДАННЫЕ!$F$1)=YEAR(ДАННЫЕ!$BZ1769),1,0),0)&amp;"u"&amp;D1769&amp;"z"&amp;IF(ДАННЫЕ!$CL1769&gt;0,IF(YEAR(ДАННЫЕ!$F$1)&gt;YEAR(ДАННЫЕ!$CL1769),11,12),0)</f>
        <v>03mf0zpihbeCD0g0dlav0kstb0PPc0x0n0u0z0</v>
      </c>
      <c r="K1769" s="28" t="str">
        <f ca="1">ДАННЫЕ!$I1769&amp;"x"&amp;B1769&amp;"w"&amp;IF(T1769+ДАННЫЕ!AD1769+ДАННЫЕ!AE1769+ДАННЫЕ!AF1769+ДАННЫЕ!AG1769+ДАННЫЕ!AH1769+ДАННЫЕ!$AL1769+ДАННЫЕ!AI1769+ДАННЫЕ!AJ1769+ДАННЫЕ!AK1769+ДАННЫЕ!AP1769+ДАННЫЕ!AQ1769+ДАННЫЕ!AR1769+ДАННЫЕ!$AM1769+ДАННЫЕ!$AN1769+ДАННЫЕ!AS1769+ДАННЫЕ!AT1769&gt;0,1,0)&amp;IF(OR(T1769=2,ДАННЫЕ!AD1769=2,ДАННЫЕ!AE1769=2,ДАННЫЕ!AF1769=2,ДАННЫЕ!AG1769=2,ДАННЫЕ!AH1769=2,ДАННЫЕ!$AL1769=2,ДАННЫЕ!AI1769=2,ДАННЫЕ!AJ1769=2,ДАННЫЕ!AK1769=2,ДАННЫЕ!AP1769=2,ДАННЫЕ!AQ1769=2,ДАННЫЕ!AR1769=2,ДАННЫЕ!$AM1769=2,ДАННЫЕ!$AN1769=2,ДАННЫЕ!AS1769=2,ДАННЫЕ!AT1769=2),2,0)&amp;"t"&amp;IF(T1769&gt;0,"1"&amp;T1769,"00")&amp;"f"&amp;IF(ДАННЫЕ!$AC1769,"1"&amp;ДАННЫЕ!$AC1769,"00")&amp;"b"&amp;IF(ДАННЫЕ!$AD1769,"1"&amp;ДАННЫЕ!$AD1769,"00")&amp;"g"&amp;IF(ДАННЫЕ!$AF1769,"1"&amp;ДАННЫЕ!$AF1769,"00")&amp;"c"&amp;IF(ДАННЫЕ!$AG1769,"1"&amp;ДАННЫЕ!$AG1769,"00")&amp;"i"&amp;IF(ДАННЫЕ!$AH1769,"1"&amp;ДАННЫЕ!$AH1769,"00")&amp;"r"&amp;IF(ДАННЫЕ!$AL1769,"1"&amp;ДАННЫЕ!$AL1769,"00")&amp;"m"&amp;IF(ДАННЫЕ!$AI1769,"1"&amp;ДАННЫЕ!$AI1769,"00")&amp;"hS"&amp;IF(ДАННЫЕ!$AJ1769,"1"&amp;ДАННЫЕ!$AJ1769,"00")&amp;"hZ"&amp;IF(ДАННЫЕ!$AK1769,"1"&amp;ДАННЫЕ!$AK1769,"00")&amp;"p"&amp;IF(ДАННЫЕ!$AP1769,"1"&amp;ДАННЫЕ!$AP1769,"00")&amp;"k"&amp;IF(ДАННЫЕ!$AQ1769,"1"&amp;ДАННЫЕ!$AQ1769,"00")&amp;"z"&amp;IF(ДАННЫЕ!$AR1769,"1"&amp;ДАННЫЕ!$AR1769,"00")&amp;"j"&amp;IF(ДАННЫЕ!$AM1769,"1"&amp;ДАННЫЕ!$AM1769,"00")&amp;"n"&amp;IF(ДАННЫЕ!$AN1769,"1"&amp;ДАННЫЕ!$AN1769,"00")&amp;"E"&amp;ДАННЫЕ!BI1769&amp;"L"&amp;ДАННЫЕ!AO1769&amp;"h"&amp;IF(ДАННЫЕ!$AU1769&gt;0,1,0)&amp;"v"&amp;IF(ДАННЫЕ!$AW1769&gt;0,1,0)&amp;"a"&amp;IF(ДАННЫЕ!$AS1769,"1"&amp;ДАННЫЕ!$AS1769,"00")&amp;"s"&amp;IF(ДАННЫЕ!$AT1769,"1"&amp;ДАННЫЕ!$AT1769,"00")&amp;"u"&amp;IF(ДАННЫЕ!$CJ1769&gt;0,1,0)&amp;"y"&amp;B1769&amp;"d"&amp;H1769&amp;"e"&amp;F1769&amp;G1769</f>
        <v>x0w00t00f00b00g00c00i00r00m00hS00hZ00p00k00z00j00n00ELh0v0a00s00u0y0de</v>
      </c>
      <c r="L1769" s="28" t="str">
        <f ca="1">ДАННЫЕ!$I1769&amp;"VN"&amp;IF(ДАННЫЕ!AW1769&gt;0,11,10)&amp;"CD"&amp;IF(ДАННЫЕ!BF1769&gt;500,16,IF(ДАННЫЕ!BF1769&gt;350,15,IF(ДАННЫЕ!BF1769&gt;=200,14,IF(ДАННЫЕ!BF1769&gt;=100,13,IF(ДАННЫЕ!BF1769&gt;=50,12,IF(ДАННЫЕ!BF1769&gt;0,11,10))))))&amp;"AR"&amp;IF(ДАННЫЕ!BX1769&gt;0,1,0)&amp;"GD"&amp;B1769&amp;"VV"&amp;IF(E1769&gt;=5,IF(E1769&lt;18,1,0),0)</f>
        <v>VN10CD10AR0GD0VV0</v>
      </c>
      <c r="M1769" s="28" t="str">
        <f>ДАННЫЕ!$I1769&amp;"b"&amp;ДАННЫЕ!$BI1769&amp;"r"&amp;ДАННЫЕ!$BJ1769&amp;"CD"&amp;IF(ДАННЫЕ!BF1769&gt;0,IF(ДАННЫЕ!BF1769&lt;200,1,IF(ДАННЫЕ!BF1769&lt;350,2,3)),0)&amp;"h"&amp;IF(ДАННЫЕ!$BK1769+ДАННЫЕ!$BL1769+ДАННЫЕ!$BM1769&gt;0,1,0)&amp;"x"&amp;ДАННЫЕ!$BK1769&amp;"y"&amp;ДАННЫЕ!$BL1769&amp;"z"&amp;ДАННЫЕ!$BM1769&amp;"c"&amp;IF(ДАННЫЕ!$BK1769+ДАННЫЕ!$BL1769+ДАННЫЕ!$BM1769=3,1,0)&amp;"a"&amp;IF(ДАННЫЕ!$BQ1769+ДАННЫЕ!$BR1769&gt;0,1,0)&amp;"d"&amp;ДАННЫЕ!$BQ1769&amp;"v"&amp;ДАННЫЕ!$BR1769&amp;"p"&amp;ДАННЫЕ!$BS1769&amp;"n"&amp;ДАННЫЕ!$BU1769&amp;"t"&amp;ДАННЫЕ!$BV1769&amp;"o"&amp;ДАННЫЕ!$BT1769&amp;"l"&amp;IF(ДАННЫЕ!$BN1769&gt;0,1,0)&amp;ДАННЫЕ!$BN1769&amp;"g"&amp;ДАННЫЕ!$BO1769&amp;"s"&amp;ДАННЫЕ!$BP1769&amp;"DZ"&amp;IF(ДАННЫЕ!B1769-ДАННЫЕ!G1769 &lt; 60,IF(ДАННЫЕ!B1769-ДАННЫЕ!G1769 &gt;= 0,1,0),0)&amp;"u"&amp;IF(ДАННЫЕ!$CJ1769&gt;0,1,0)</f>
        <v>brCD0h0xyzc0a0dvpntol0gsDZ1u0</v>
      </c>
      <c r="N1769" s="28" t="str">
        <f ca="1">ДАННЫЕ!$F1769&amp;ДАННЫЕ!$I1769&amp;"g"&amp;B1769&amp;"cf"&amp;D1769&amp;"a"&amp;IF(ДАННЫЕ!$BX1769&gt;0,1,0)&amp;IF(ДАННЫЕ!$BF1769&gt;500,1,IF(ДАННЫЕ!$BF1769&gt;350,2,IF(ДАННЫЕ!$BF1769&gt;=200,3,IF(ДАННЫЕ!$BF1769&gt;=100,4,IF(ДАННЫЕ!$BF1769&gt;=50,5,IF(ДАННЫЕ!$BF1769&lt;50,6,0))))))&amp;"AR"&amp;IF(DATEDIF(ДАННЫЕ!$BX1769,ДАННЫЕ!$F$1,"y")&gt;1,1,0)&amp;"VG"&amp;IF(ДАННЫЕ!$BH1769="0",1,0)&amp;"o"&amp;IF(T1769+ДАННЫЕ!$AF1769+ДАННЫЕ!$AG1769+ДАННЫЕ!$AH1769+ДАННЫЕ!$AI1769+ДАННЫЕ!$AJ1769+ДАННЫЕ!$AP1769+ДАННЫЕ!$AQ1769+ДАННЫЕ!$AR1769+ДАННЫЕ!$AU1769+ДАННЫЕ!$AW1769+ДАННЫЕ!$AS1769+ДАННЫЕ!$AT1769&gt;0,1,0)&amp;"x"&amp;ДАННЫЕ!$AG1769&amp;"p"&amp;IF(ДАННЫЕ!$BY1769&gt;0,1,0)&amp;"v"&amp;IF(ДАННЫЕ!$BZ1769&gt;0,1,0)&amp;"n"&amp;ДАННЫЕ!$CA1769&amp;"t"&amp;ДАННЫЕ!$AY1769&amp;"k"&amp;ДАННЫЕ!$CB1769&amp;"q"&amp;ДАННЫЕ!$CC1769&amp;"w"&amp;ДАННЫЕ!$CD1769&amp;"e"&amp;ДАННЫЕ!$CE1769&amp;"m"&amp;ДАННЫЕ!$CF1769&amp;"c"&amp;ДАННЫЕ!$CG1769&amp;"z"&amp;ДАННЫЕ!$CH1769&amp;"d"&amp;IF(H1769=4,1,0)&amp;"s"&amp;IF(ДАННЫЕ!$J1769=1,0,1)&amp;"u"&amp;IF(ДАННЫЕ!$CJ1769&gt;0,1,0)</f>
        <v>g0cf0a06AR1VG0o0xp0v0ntkqwemczd0s1u0</v>
      </c>
      <c r="O1769" s="28" t="str">
        <f>ДАННЫЕ!$I1769&amp;"g"&amp;B1769&amp;A1769&amp;"f"&amp;P1769&amp;"c"&amp;IF(ДАННЫЕ!$U1769&gt;0,1,0)&amp;"s"&amp;IF(ДАННЫЕ!$Q1769&gt;0,IF(YEAR(ДАННЫЕ!$F$1)=YEAR(ДАННЫЕ!$Q1769),IF(MONTH(ДАННЫЕ!$F$1)=MONTH(ДАННЫЕ!$Q1769),111,11),1),0)&amp;"i"&amp;IF(ДАННЫЕ!$R1769+ДАННЫЕ!$S1769+ДАННЫЕ!$T1769=0,0,1)&amp;"h"&amp;IF(ДАННЫЕ!$P1769&gt;0,1,0)&amp;"p"&amp;IF(ДАННЫЕ!$CI1769&gt;0,IF(YEAR(ДАННЫЕ!$F$1)=YEAR(ДАННЫЕ!$CI1769),IF(MONTH(ДАННЫЕ!$F$1)=MONTH(ДАННЫЕ!$CI1769),111,11),1),0)&amp;"d"&amp;IF(ДАННЫЕ!$CJ1769&gt;0,IF(YEAR(ДАННЫЕ!$F$1)=YEAR(ДАННЫЕ!$CJ1769),IF(MONTH(ДАННЫЕ!$F$1)=MONTH(ДАННЫЕ!$CJ1769),111,11),1),0)&amp;"o"&amp;IF(ДАННЫЕ!$CK1769&gt;0,IF(MONTH(ДАННЫЕ!$F$1)=MONTH(ДАННЫЕ!$CK1769),111,11),0)&amp;"v"&amp;IF(ДАННЫЕ!$BE1769&gt;0,IF(MONTH(ДАННЫЕ!$F$1)=MONTH(ДАННЫЕ!$BE1769),111,11),0)</f>
        <v>g00f0c0s0i0h0p0d0o0v0</v>
      </c>
      <c r="P1769" s="15">
        <f t="shared" si="83"/>
        <v>0</v>
      </c>
      <c r="Q1769" s="15">
        <f>IF(ДАННЫЕ!$F$1&gt;ДАННЫЕ!$N1769,IF(YEAR(ДАННЫЕ!$F$1)=YEAR(ДАННЫЕ!M1769),1,0),0)</f>
        <v>0</v>
      </c>
      <c r="R1769" s="15">
        <f>IF(ДАННЫЕ!$F$1&gt;ДАННЫЕ!$N1769,IF(YEAR(ДАННЫЕ!$F$1)=YEAR(ДАННЫЕ!N1769),1,0),0)</f>
        <v>0</v>
      </c>
      <c r="S1769" s="15">
        <f>IF(ДАННЫЕ!$AA1769="2А",1,IF(ДАННЫЕ!$AA1769="2Б",2,IF(ДАННЫЕ!$AA1769="2В",3,IF(ДАННЫЕ!$AA1769=3,4,IF(ДАННЫЕ!$AA1769="4А",5,IF(ДАННЫЕ!$AA1769="4Б",6,IF(ДАННЫЕ!$AA1769="4В",7,IF(ДАННЫЕ!$AA1769=5,8,0))))))))</f>
        <v>0</v>
      </c>
      <c r="T1769" s="15">
        <f>IF(OR(ДАННЫЕ!$AC1769=2,ДАННЫЕ!$AD1769=2,ДАННЫЕ!$AE1769=2),2,IF(OR(ДАННЫЕ!$AC1769=1,ДАННЫЕ!$AD1769=1,ДАННЫЕ!$AE1769=1),1,0))</f>
        <v>0</v>
      </c>
    </row>
    <row r="1770" spans="1:20" x14ac:dyDescent="0.2">
      <c r="A1770" s="78">
        <f>IF(B1770&gt;0,IF(MONTH(ДАННЫЕ!$F$1)=MONTH(ДАННЫЕ!$B1770),1,0),0)</f>
        <v>0</v>
      </c>
      <c r="B1770" s="14">
        <f>IF(ДАННЫЕ!$B1770&gt;0,IF(YEAR(ДАННЫЕ!$F$1)=YEAR(ДАННЫЕ!$B1770),1,0),0)</f>
        <v>0</v>
      </c>
      <c r="C1770" s="14">
        <f>IF(ДАННЫЕ!$CM1770&gt;0,IF(YEAR(ДАННЫЕ!$F$1)=YEAR(ДАННЫЕ!$CM1770),1,0),0)</f>
        <v>0</v>
      </c>
      <c r="D1770" s="14">
        <f>IF(ДАННЫЕ!$CJ1770&gt;0,IF(ДАННЫЕ!$CL1770&gt;ДАННЫЕ!$F$1,1,IF(ДАННЫЕ!$CL1770&gt;0,0,1)),0)</f>
        <v>0</v>
      </c>
      <c r="E1770" s="43" t="str">
        <f ca="1">IF(ДАННЫЕ!$F$1&gt;0,IF(ДАННЫЕ!$G1770&gt;0,DATEDIF(ДАННЫЕ!$G1770,ДАННЫЕ!$F$1,"y"),""),IF(ДАННЫЕ!$G1770&gt;0,DATEDIF(ДАННЫЕ!$G1770,TODAY(),"y"),""))</f>
        <v/>
      </c>
      <c r="F1770" s="43" t="str">
        <f xml:space="preserve"> IF(ДАННЫЕ!$F1770="М",IF(E1770&gt;=18,IF(E1770&lt;60,1,""),""),"")&amp;IF(ДАННЫЕ!$F1770="Ж",IF(E1770&gt;=18,IF(E1770&lt;55,1,""),""),"")</f>
        <v/>
      </c>
      <c r="G1770" s="43" t="str">
        <f xml:space="preserve"> IF(ДАННЫЕ!$F1770="М",IF(E1770&gt;=60,2,""),"")&amp;IF(ДАННЫЕ!$F1770="Ж",IF(E1770&gt;=55,2,""),"")</f>
        <v/>
      </c>
      <c r="H1770" s="43" t="str">
        <f t="shared" ref="H1770:H1833" ca="1" si="84">IF(E1770&lt;0,"-1",IF(E1770&lt;1,11,IF(E1770&lt;3,12,IF(E1770&lt;5,13,IF(E1770&lt;10,14,IF(E1770&lt;15,15,IF(E1770&lt;18,16,"")))))))</f>
        <v/>
      </c>
      <c r="I1770" s="43" t="str">
        <f t="shared" ref="I1770:I1833" ca="1" si="85">IF(E1770&gt;=60,"03",IF(E1770&gt;=50,"02",IF(E1770&gt;=45,"01",IF(E1770&gt;=35,9,IF(E1770&gt;=25,8,IF(E1770&gt;=18,7,""))))))</f>
        <v>03</v>
      </c>
      <c r="J1770" s="28" t="str">
        <f ca="1">ДАННЫЕ!$F1770&amp;H1770&amp;I1770&amp;ДАННЫЕ!$I1770&amp;"m"&amp;IF(ДАННЫЕ!$I1770&gt;0,IF(ДАННЫЕ!$J1770&gt;0,0,1),"")&amp;"f"&amp;IF(ДАННЫЕ!$R1770&gt;0,IF(YEAR(ДАННЫЕ!$F$1)=YEAR(ДАННЫЕ!$R1770),1,0),0)&amp;"z"&amp;ДАННЫЕ!$R1770&amp;"p"&amp;ДАННЫЕ!$S1770&amp;"i"&amp;ДАННЫЕ!$T1770&amp;"h"&amp;ДАННЫЕ!$K1770&amp;"be"&amp;ДАННЫЕ!$BI1770&amp;"CD"&amp;IF(ДАННЫЕ!BF1770&gt;500,4,IF(ДАННЫЕ!BF1770&gt;350,3,IF(ДАННЫЕ!BF1770&gt;200,2,IF(ДАННЫЕ!BF1770&gt;0,1,0))))&amp;"g"&amp;B1770&amp;"d"&amp;H1770&amp;"l"&amp;ДАННЫЕ!AT1770&amp;"a"&amp;ДАННЫЕ!$V1770&amp;"v"&amp;R1770&amp;"k"&amp;ДАННЫЕ!$U1770&amp;"s"&amp;ДАННЫЕ!$Y1770&amp;"t"&amp;ДАННЫЕ!$X1770&amp;"b"&amp;IF(ДАННЫЕ!$Q1770&gt;1,1,0)&amp;"PP"&amp;ДАННЫЕ!Z1770&amp;"c"&amp;S1770&amp;"x"&amp;IF(ДАННЫЕ!$BY1770&gt;0,IF(YEAR(ДАННЫЕ!$F$1)=YEAR(ДАННЫЕ!$BY1770),1,0),0)&amp;"n"&amp;IF(ДАННЫЕ!$BZ1770&gt;0,IF(YEAR(ДАННЫЕ!$F$1)=YEAR(ДАННЫЕ!$BZ1770),1,0),0)&amp;"u"&amp;D1770&amp;"z"&amp;IF(ДАННЫЕ!$CL1770&gt;0,IF(YEAR(ДАННЫЕ!$F$1)&gt;YEAR(ДАННЫЕ!$CL1770),11,12),0)</f>
        <v>03mf0zpihbeCD0g0dlav0kstb0PPc0x0n0u0z0</v>
      </c>
      <c r="K1770" s="28" t="str">
        <f ca="1">ДАННЫЕ!$I1770&amp;"x"&amp;B1770&amp;"w"&amp;IF(T1770+ДАННЫЕ!AD1770+ДАННЫЕ!AE1770+ДАННЫЕ!AF1770+ДАННЫЕ!AG1770+ДАННЫЕ!AH1770+ДАННЫЕ!$AL1770+ДАННЫЕ!AI1770+ДАННЫЕ!AJ1770+ДАННЫЕ!AK1770+ДАННЫЕ!AP1770+ДАННЫЕ!AQ1770+ДАННЫЕ!AR1770+ДАННЫЕ!$AM1770+ДАННЫЕ!$AN1770+ДАННЫЕ!AS1770+ДАННЫЕ!AT1770&gt;0,1,0)&amp;IF(OR(T1770=2,ДАННЫЕ!AD1770=2,ДАННЫЕ!AE1770=2,ДАННЫЕ!AF1770=2,ДАННЫЕ!AG1770=2,ДАННЫЕ!AH1770=2,ДАННЫЕ!$AL1770=2,ДАННЫЕ!AI1770=2,ДАННЫЕ!AJ1770=2,ДАННЫЕ!AK1770=2,ДАННЫЕ!AP1770=2,ДАННЫЕ!AQ1770=2,ДАННЫЕ!AR1770=2,ДАННЫЕ!$AM1770=2,ДАННЫЕ!$AN1770=2,ДАННЫЕ!AS1770=2,ДАННЫЕ!AT1770=2),2,0)&amp;"t"&amp;IF(T1770&gt;0,"1"&amp;T1770,"00")&amp;"f"&amp;IF(ДАННЫЕ!$AC1770,"1"&amp;ДАННЫЕ!$AC1770,"00")&amp;"b"&amp;IF(ДАННЫЕ!$AD1770,"1"&amp;ДАННЫЕ!$AD1770,"00")&amp;"g"&amp;IF(ДАННЫЕ!$AF1770,"1"&amp;ДАННЫЕ!$AF1770,"00")&amp;"c"&amp;IF(ДАННЫЕ!$AG1770,"1"&amp;ДАННЫЕ!$AG1770,"00")&amp;"i"&amp;IF(ДАННЫЕ!$AH1770,"1"&amp;ДАННЫЕ!$AH1770,"00")&amp;"r"&amp;IF(ДАННЫЕ!$AL1770,"1"&amp;ДАННЫЕ!$AL1770,"00")&amp;"m"&amp;IF(ДАННЫЕ!$AI1770,"1"&amp;ДАННЫЕ!$AI1770,"00")&amp;"hS"&amp;IF(ДАННЫЕ!$AJ1770,"1"&amp;ДАННЫЕ!$AJ1770,"00")&amp;"hZ"&amp;IF(ДАННЫЕ!$AK1770,"1"&amp;ДАННЫЕ!$AK1770,"00")&amp;"p"&amp;IF(ДАННЫЕ!$AP1770,"1"&amp;ДАННЫЕ!$AP1770,"00")&amp;"k"&amp;IF(ДАННЫЕ!$AQ1770,"1"&amp;ДАННЫЕ!$AQ1770,"00")&amp;"z"&amp;IF(ДАННЫЕ!$AR1770,"1"&amp;ДАННЫЕ!$AR1770,"00")&amp;"j"&amp;IF(ДАННЫЕ!$AM1770,"1"&amp;ДАННЫЕ!$AM1770,"00")&amp;"n"&amp;IF(ДАННЫЕ!$AN1770,"1"&amp;ДАННЫЕ!$AN1770,"00")&amp;"E"&amp;ДАННЫЕ!BI1770&amp;"L"&amp;ДАННЫЕ!AO1770&amp;"h"&amp;IF(ДАННЫЕ!$AU1770&gt;0,1,0)&amp;"v"&amp;IF(ДАННЫЕ!$AW1770&gt;0,1,0)&amp;"a"&amp;IF(ДАННЫЕ!$AS1770,"1"&amp;ДАННЫЕ!$AS1770,"00")&amp;"s"&amp;IF(ДАННЫЕ!$AT1770,"1"&amp;ДАННЫЕ!$AT1770,"00")&amp;"u"&amp;IF(ДАННЫЕ!$CJ1770&gt;0,1,0)&amp;"y"&amp;B1770&amp;"d"&amp;H1770&amp;"e"&amp;F1770&amp;G1770</f>
        <v>x0w00t00f00b00g00c00i00r00m00hS00hZ00p00k00z00j00n00ELh0v0a00s00u0y0de</v>
      </c>
      <c r="L1770" s="28" t="str">
        <f ca="1">ДАННЫЕ!$I1770&amp;"VN"&amp;IF(ДАННЫЕ!AW1770&gt;0,11,10)&amp;"CD"&amp;IF(ДАННЫЕ!BF1770&gt;500,16,IF(ДАННЫЕ!BF1770&gt;350,15,IF(ДАННЫЕ!BF1770&gt;=200,14,IF(ДАННЫЕ!BF1770&gt;=100,13,IF(ДАННЫЕ!BF1770&gt;=50,12,IF(ДАННЫЕ!BF1770&gt;0,11,10))))))&amp;"AR"&amp;IF(ДАННЫЕ!BX1770&gt;0,1,0)&amp;"GD"&amp;B1770&amp;"VV"&amp;IF(E1770&gt;=5,IF(E1770&lt;18,1,0),0)</f>
        <v>VN10CD10AR0GD0VV0</v>
      </c>
      <c r="M1770" s="28" t="str">
        <f>ДАННЫЕ!$I1770&amp;"b"&amp;ДАННЫЕ!$BI1770&amp;"r"&amp;ДАННЫЕ!$BJ1770&amp;"CD"&amp;IF(ДАННЫЕ!BF1770&gt;0,IF(ДАННЫЕ!BF1770&lt;200,1,IF(ДАННЫЕ!BF1770&lt;350,2,3)),0)&amp;"h"&amp;IF(ДАННЫЕ!$BK1770+ДАННЫЕ!$BL1770+ДАННЫЕ!$BM1770&gt;0,1,0)&amp;"x"&amp;ДАННЫЕ!$BK1770&amp;"y"&amp;ДАННЫЕ!$BL1770&amp;"z"&amp;ДАННЫЕ!$BM1770&amp;"c"&amp;IF(ДАННЫЕ!$BK1770+ДАННЫЕ!$BL1770+ДАННЫЕ!$BM1770=3,1,0)&amp;"a"&amp;IF(ДАННЫЕ!$BQ1770+ДАННЫЕ!$BR1770&gt;0,1,0)&amp;"d"&amp;ДАННЫЕ!$BQ1770&amp;"v"&amp;ДАННЫЕ!$BR1770&amp;"p"&amp;ДАННЫЕ!$BS1770&amp;"n"&amp;ДАННЫЕ!$BU1770&amp;"t"&amp;ДАННЫЕ!$BV1770&amp;"o"&amp;ДАННЫЕ!$BT1770&amp;"l"&amp;IF(ДАННЫЕ!$BN1770&gt;0,1,0)&amp;ДАННЫЕ!$BN1770&amp;"g"&amp;ДАННЫЕ!$BO1770&amp;"s"&amp;ДАННЫЕ!$BP1770&amp;"DZ"&amp;IF(ДАННЫЕ!B1770-ДАННЫЕ!G1770 &lt; 60,IF(ДАННЫЕ!B1770-ДАННЫЕ!G1770 &gt;= 0,1,0),0)&amp;"u"&amp;IF(ДАННЫЕ!$CJ1770&gt;0,1,0)</f>
        <v>brCD0h0xyzc0a0dvpntol0gsDZ1u0</v>
      </c>
      <c r="N1770" s="28" t="str">
        <f ca="1">ДАННЫЕ!$F1770&amp;ДАННЫЕ!$I1770&amp;"g"&amp;B1770&amp;"cf"&amp;D1770&amp;"a"&amp;IF(ДАННЫЕ!$BX1770&gt;0,1,0)&amp;IF(ДАННЫЕ!$BF1770&gt;500,1,IF(ДАННЫЕ!$BF1770&gt;350,2,IF(ДАННЫЕ!$BF1770&gt;=200,3,IF(ДАННЫЕ!$BF1770&gt;=100,4,IF(ДАННЫЕ!$BF1770&gt;=50,5,IF(ДАННЫЕ!$BF1770&lt;50,6,0))))))&amp;"AR"&amp;IF(DATEDIF(ДАННЫЕ!$BX1770,ДАННЫЕ!$F$1,"y")&gt;1,1,0)&amp;"VG"&amp;IF(ДАННЫЕ!$BH1770="0",1,0)&amp;"o"&amp;IF(T1770+ДАННЫЕ!$AF1770+ДАННЫЕ!$AG1770+ДАННЫЕ!$AH1770+ДАННЫЕ!$AI1770+ДАННЫЕ!$AJ1770+ДАННЫЕ!$AP1770+ДАННЫЕ!$AQ1770+ДАННЫЕ!$AR1770+ДАННЫЕ!$AU1770+ДАННЫЕ!$AW1770+ДАННЫЕ!$AS1770+ДАННЫЕ!$AT1770&gt;0,1,0)&amp;"x"&amp;ДАННЫЕ!$AG1770&amp;"p"&amp;IF(ДАННЫЕ!$BY1770&gt;0,1,0)&amp;"v"&amp;IF(ДАННЫЕ!$BZ1770&gt;0,1,0)&amp;"n"&amp;ДАННЫЕ!$CA1770&amp;"t"&amp;ДАННЫЕ!$AY1770&amp;"k"&amp;ДАННЫЕ!$CB1770&amp;"q"&amp;ДАННЫЕ!$CC1770&amp;"w"&amp;ДАННЫЕ!$CD1770&amp;"e"&amp;ДАННЫЕ!$CE1770&amp;"m"&amp;ДАННЫЕ!$CF1770&amp;"c"&amp;ДАННЫЕ!$CG1770&amp;"z"&amp;ДАННЫЕ!$CH1770&amp;"d"&amp;IF(H1770=4,1,0)&amp;"s"&amp;IF(ДАННЫЕ!$J1770=1,0,1)&amp;"u"&amp;IF(ДАННЫЕ!$CJ1770&gt;0,1,0)</f>
        <v>g0cf0a06AR1VG0o0xp0v0ntkqwemczd0s1u0</v>
      </c>
      <c r="O1770" s="28" t="str">
        <f>ДАННЫЕ!$I1770&amp;"g"&amp;B1770&amp;A1770&amp;"f"&amp;P1770&amp;"c"&amp;IF(ДАННЫЕ!$U1770&gt;0,1,0)&amp;"s"&amp;IF(ДАННЫЕ!$Q1770&gt;0,IF(YEAR(ДАННЫЕ!$F$1)=YEAR(ДАННЫЕ!$Q1770),IF(MONTH(ДАННЫЕ!$F$1)=MONTH(ДАННЫЕ!$Q1770),111,11),1),0)&amp;"i"&amp;IF(ДАННЫЕ!$R1770+ДАННЫЕ!$S1770+ДАННЫЕ!$T1770=0,0,1)&amp;"h"&amp;IF(ДАННЫЕ!$P1770&gt;0,1,0)&amp;"p"&amp;IF(ДАННЫЕ!$CI1770&gt;0,IF(YEAR(ДАННЫЕ!$F$1)=YEAR(ДАННЫЕ!$CI1770),IF(MONTH(ДАННЫЕ!$F$1)=MONTH(ДАННЫЕ!$CI1770),111,11),1),0)&amp;"d"&amp;IF(ДАННЫЕ!$CJ1770&gt;0,IF(YEAR(ДАННЫЕ!$F$1)=YEAR(ДАННЫЕ!$CJ1770),IF(MONTH(ДАННЫЕ!$F$1)=MONTH(ДАННЫЕ!$CJ1770),111,11),1),0)&amp;"o"&amp;IF(ДАННЫЕ!$CK1770&gt;0,IF(MONTH(ДАННЫЕ!$F$1)=MONTH(ДАННЫЕ!$CK1770),111,11),0)&amp;"v"&amp;IF(ДАННЫЕ!$BE1770&gt;0,IF(MONTH(ДАННЫЕ!$F$1)=MONTH(ДАННЫЕ!$BE1770),111,11),0)</f>
        <v>g00f0c0s0i0h0p0d0o0v0</v>
      </c>
      <c r="P1770" s="15">
        <f t="shared" ref="P1770:P1833" si="86">IF(Q1770&gt;R1770,1,0)</f>
        <v>0</v>
      </c>
      <c r="Q1770" s="15">
        <f>IF(ДАННЫЕ!$F$1&gt;ДАННЫЕ!$N1770,IF(YEAR(ДАННЫЕ!$F$1)=YEAR(ДАННЫЕ!M1770),1,0),0)</f>
        <v>0</v>
      </c>
      <c r="R1770" s="15">
        <f>IF(ДАННЫЕ!$F$1&gt;ДАННЫЕ!$N1770,IF(YEAR(ДАННЫЕ!$F$1)=YEAR(ДАННЫЕ!N1770),1,0),0)</f>
        <v>0</v>
      </c>
      <c r="S1770" s="15">
        <f>IF(ДАННЫЕ!$AA1770="2А",1,IF(ДАННЫЕ!$AA1770="2Б",2,IF(ДАННЫЕ!$AA1770="2В",3,IF(ДАННЫЕ!$AA1770=3,4,IF(ДАННЫЕ!$AA1770="4А",5,IF(ДАННЫЕ!$AA1770="4Б",6,IF(ДАННЫЕ!$AA1770="4В",7,IF(ДАННЫЕ!$AA1770=5,8,0))))))))</f>
        <v>0</v>
      </c>
      <c r="T1770" s="15">
        <f>IF(OR(ДАННЫЕ!$AC1770=2,ДАННЫЕ!$AD1770=2,ДАННЫЕ!$AE1770=2),2,IF(OR(ДАННЫЕ!$AC1770=1,ДАННЫЕ!$AD1770=1,ДАННЫЕ!$AE1770=1),1,0))</f>
        <v>0</v>
      </c>
    </row>
    <row r="1771" spans="1:20" x14ac:dyDescent="0.2">
      <c r="A1771" s="78">
        <f>IF(B1771&gt;0,IF(MONTH(ДАННЫЕ!$F$1)=MONTH(ДАННЫЕ!$B1771),1,0),0)</f>
        <v>0</v>
      </c>
      <c r="B1771" s="14">
        <f>IF(ДАННЫЕ!$B1771&gt;0,IF(YEAR(ДАННЫЕ!$F$1)=YEAR(ДАННЫЕ!$B1771),1,0),0)</f>
        <v>0</v>
      </c>
      <c r="C1771" s="14">
        <f>IF(ДАННЫЕ!$CM1771&gt;0,IF(YEAR(ДАННЫЕ!$F$1)=YEAR(ДАННЫЕ!$CM1771),1,0),0)</f>
        <v>0</v>
      </c>
      <c r="D1771" s="14">
        <f>IF(ДАННЫЕ!$CJ1771&gt;0,IF(ДАННЫЕ!$CL1771&gt;ДАННЫЕ!$F$1,1,IF(ДАННЫЕ!$CL1771&gt;0,0,1)),0)</f>
        <v>0</v>
      </c>
      <c r="E1771" s="43" t="str">
        <f ca="1">IF(ДАННЫЕ!$F$1&gt;0,IF(ДАННЫЕ!$G1771&gt;0,DATEDIF(ДАННЫЕ!$G1771,ДАННЫЕ!$F$1,"y"),""),IF(ДАННЫЕ!$G1771&gt;0,DATEDIF(ДАННЫЕ!$G1771,TODAY(),"y"),""))</f>
        <v/>
      </c>
      <c r="F1771" s="43" t="str">
        <f xml:space="preserve"> IF(ДАННЫЕ!$F1771="М",IF(E1771&gt;=18,IF(E1771&lt;60,1,""),""),"")&amp;IF(ДАННЫЕ!$F1771="Ж",IF(E1771&gt;=18,IF(E1771&lt;55,1,""),""),"")</f>
        <v/>
      </c>
      <c r="G1771" s="43" t="str">
        <f xml:space="preserve"> IF(ДАННЫЕ!$F1771="М",IF(E1771&gt;=60,2,""),"")&amp;IF(ДАННЫЕ!$F1771="Ж",IF(E1771&gt;=55,2,""),"")</f>
        <v/>
      </c>
      <c r="H1771" s="43" t="str">
        <f t="shared" ca="1" si="84"/>
        <v/>
      </c>
      <c r="I1771" s="43" t="str">
        <f t="shared" ca="1" si="85"/>
        <v>03</v>
      </c>
      <c r="J1771" s="28" t="str">
        <f ca="1">ДАННЫЕ!$F1771&amp;H1771&amp;I1771&amp;ДАННЫЕ!$I1771&amp;"m"&amp;IF(ДАННЫЕ!$I1771&gt;0,IF(ДАННЫЕ!$J1771&gt;0,0,1),"")&amp;"f"&amp;IF(ДАННЫЕ!$R1771&gt;0,IF(YEAR(ДАННЫЕ!$F$1)=YEAR(ДАННЫЕ!$R1771),1,0),0)&amp;"z"&amp;ДАННЫЕ!$R1771&amp;"p"&amp;ДАННЫЕ!$S1771&amp;"i"&amp;ДАННЫЕ!$T1771&amp;"h"&amp;ДАННЫЕ!$K1771&amp;"be"&amp;ДАННЫЕ!$BI1771&amp;"CD"&amp;IF(ДАННЫЕ!BF1771&gt;500,4,IF(ДАННЫЕ!BF1771&gt;350,3,IF(ДАННЫЕ!BF1771&gt;200,2,IF(ДАННЫЕ!BF1771&gt;0,1,0))))&amp;"g"&amp;B1771&amp;"d"&amp;H1771&amp;"l"&amp;ДАННЫЕ!AT1771&amp;"a"&amp;ДАННЫЕ!$V1771&amp;"v"&amp;R1771&amp;"k"&amp;ДАННЫЕ!$U1771&amp;"s"&amp;ДАННЫЕ!$Y1771&amp;"t"&amp;ДАННЫЕ!$X1771&amp;"b"&amp;IF(ДАННЫЕ!$Q1771&gt;1,1,0)&amp;"PP"&amp;ДАННЫЕ!Z1771&amp;"c"&amp;S1771&amp;"x"&amp;IF(ДАННЫЕ!$BY1771&gt;0,IF(YEAR(ДАННЫЕ!$F$1)=YEAR(ДАННЫЕ!$BY1771),1,0),0)&amp;"n"&amp;IF(ДАННЫЕ!$BZ1771&gt;0,IF(YEAR(ДАННЫЕ!$F$1)=YEAR(ДАННЫЕ!$BZ1771),1,0),0)&amp;"u"&amp;D1771&amp;"z"&amp;IF(ДАННЫЕ!$CL1771&gt;0,IF(YEAR(ДАННЫЕ!$F$1)&gt;YEAR(ДАННЫЕ!$CL1771),11,12),0)</f>
        <v>03mf0zpihbeCD0g0dlav0kstb0PPc0x0n0u0z0</v>
      </c>
      <c r="K1771" s="28" t="str">
        <f ca="1">ДАННЫЕ!$I1771&amp;"x"&amp;B1771&amp;"w"&amp;IF(T1771+ДАННЫЕ!AD1771+ДАННЫЕ!AE1771+ДАННЫЕ!AF1771+ДАННЫЕ!AG1771+ДАННЫЕ!AH1771+ДАННЫЕ!$AL1771+ДАННЫЕ!AI1771+ДАННЫЕ!AJ1771+ДАННЫЕ!AK1771+ДАННЫЕ!AP1771+ДАННЫЕ!AQ1771+ДАННЫЕ!AR1771+ДАННЫЕ!$AM1771+ДАННЫЕ!$AN1771+ДАННЫЕ!AS1771+ДАННЫЕ!AT1771&gt;0,1,0)&amp;IF(OR(T1771=2,ДАННЫЕ!AD1771=2,ДАННЫЕ!AE1771=2,ДАННЫЕ!AF1771=2,ДАННЫЕ!AG1771=2,ДАННЫЕ!AH1771=2,ДАННЫЕ!$AL1771=2,ДАННЫЕ!AI1771=2,ДАННЫЕ!AJ1771=2,ДАННЫЕ!AK1771=2,ДАННЫЕ!AP1771=2,ДАННЫЕ!AQ1771=2,ДАННЫЕ!AR1771=2,ДАННЫЕ!$AM1771=2,ДАННЫЕ!$AN1771=2,ДАННЫЕ!AS1771=2,ДАННЫЕ!AT1771=2),2,0)&amp;"t"&amp;IF(T1771&gt;0,"1"&amp;T1771,"00")&amp;"f"&amp;IF(ДАННЫЕ!$AC1771,"1"&amp;ДАННЫЕ!$AC1771,"00")&amp;"b"&amp;IF(ДАННЫЕ!$AD1771,"1"&amp;ДАННЫЕ!$AD1771,"00")&amp;"g"&amp;IF(ДАННЫЕ!$AF1771,"1"&amp;ДАННЫЕ!$AF1771,"00")&amp;"c"&amp;IF(ДАННЫЕ!$AG1771,"1"&amp;ДАННЫЕ!$AG1771,"00")&amp;"i"&amp;IF(ДАННЫЕ!$AH1771,"1"&amp;ДАННЫЕ!$AH1771,"00")&amp;"r"&amp;IF(ДАННЫЕ!$AL1771,"1"&amp;ДАННЫЕ!$AL1771,"00")&amp;"m"&amp;IF(ДАННЫЕ!$AI1771,"1"&amp;ДАННЫЕ!$AI1771,"00")&amp;"hS"&amp;IF(ДАННЫЕ!$AJ1771,"1"&amp;ДАННЫЕ!$AJ1771,"00")&amp;"hZ"&amp;IF(ДАННЫЕ!$AK1771,"1"&amp;ДАННЫЕ!$AK1771,"00")&amp;"p"&amp;IF(ДАННЫЕ!$AP1771,"1"&amp;ДАННЫЕ!$AP1771,"00")&amp;"k"&amp;IF(ДАННЫЕ!$AQ1771,"1"&amp;ДАННЫЕ!$AQ1771,"00")&amp;"z"&amp;IF(ДАННЫЕ!$AR1771,"1"&amp;ДАННЫЕ!$AR1771,"00")&amp;"j"&amp;IF(ДАННЫЕ!$AM1771,"1"&amp;ДАННЫЕ!$AM1771,"00")&amp;"n"&amp;IF(ДАННЫЕ!$AN1771,"1"&amp;ДАННЫЕ!$AN1771,"00")&amp;"E"&amp;ДАННЫЕ!BI1771&amp;"L"&amp;ДАННЫЕ!AO1771&amp;"h"&amp;IF(ДАННЫЕ!$AU1771&gt;0,1,0)&amp;"v"&amp;IF(ДАННЫЕ!$AW1771&gt;0,1,0)&amp;"a"&amp;IF(ДАННЫЕ!$AS1771,"1"&amp;ДАННЫЕ!$AS1771,"00")&amp;"s"&amp;IF(ДАННЫЕ!$AT1771,"1"&amp;ДАННЫЕ!$AT1771,"00")&amp;"u"&amp;IF(ДАННЫЕ!$CJ1771&gt;0,1,0)&amp;"y"&amp;B1771&amp;"d"&amp;H1771&amp;"e"&amp;F1771&amp;G1771</f>
        <v>x0w00t00f00b00g00c00i00r00m00hS00hZ00p00k00z00j00n00ELh0v0a00s00u0y0de</v>
      </c>
      <c r="L1771" s="28" t="str">
        <f ca="1">ДАННЫЕ!$I1771&amp;"VN"&amp;IF(ДАННЫЕ!AW1771&gt;0,11,10)&amp;"CD"&amp;IF(ДАННЫЕ!BF1771&gt;500,16,IF(ДАННЫЕ!BF1771&gt;350,15,IF(ДАННЫЕ!BF1771&gt;=200,14,IF(ДАННЫЕ!BF1771&gt;=100,13,IF(ДАННЫЕ!BF1771&gt;=50,12,IF(ДАННЫЕ!BF1771&gt;0,11,10))))))&amp;"AR"&amp;IF(ДАННЫЕ!BX1771&gt;0,1,0)&amp;"GD"&amp;B1771&amp;"VV"&amp;IF(E1771&gt;=5,IF(E1771&lt;18,1,0),0)</f>
        <v>VN10CD10AR0GD0VV0</v>
      </c>
      <c r="M1771" s="28" t="str">
        <f>ДАННЫЕ!$I1771&amp;"b"&amp;ДАННЫЕ!$BI1771&amp;"r"&amp;ДАННЫЕ!$BJ1771&amp;"CD"&amp;IF(ДАННЫЕ!BF1771&gt;0,IF(ДАННЫЕ!BF1771&lt;200,1,IF(ДАННЫЕ!BF1771&lt;350,2,3)),0)&amp;"h"&amp;IF(ДАННЫЕ!$BK1771+ДАННЫЕ!$BL1771+ДАННЫЕ!$BM1771&gt;0,1,0)&amp;"x"&amp;ДАННЫЕ!$BK1771&amp;"y"&amp;ДАННЫЕ!$BL1771&amp;"z"&amp;ДАННЫЕ!$BM1771&amp;"c"&amp;IF(ДАННЫЕ!$BK1771+ДАННЫЕ!$BL1771+ДАННЫЕ!$BM1771=3,1,0)&amp;"a"&amp;IF(ДАННЫЕ!$BQ1771+ДАННЫЕ!$BR1771&gt;0,1,0)&amp;"d"&amp;ДАННЫЕ!$BQ1771&amp;"v"&amp;ДАННЫЕ!$BR1771&amp;"p"&amp;ДАННЫЕ!$BS1771&amp;"n"&amp;ДАННЫЕ!$BU1771&amp;"t"&amp;ДАННЫЕ!$BV1771&amp;"o"&amp;ДАННЫЕ!$BT1771&amp;"l"&amp;IF(ДАННЫЕ!$BN1771&gt;0,1,0)&amp;ДАННЫЕ!$BN1771&amp;"g"&amp;ДАННЫЕ!$BO1771&amp;"s"&amp;ДАННЫЕ!$BP1771&amp;"DZ"&amp;IF(ДАННЫЕ!B1771-ДАННЫЕ!G1771 &lt; 60,IF(ДАННЫЕ!B1771-ДАННЫЕ!G1771 &gt;= 0,1,0),0)&amp;"u"&amp;IF(ДАННЫЕ!$CJ1771&gt;0,1,0)</f>
        <v>brCD0h0xyzc0a0dvpntol0gsDZ1u0</v>
      </c>
      <c r="N1771" s="28" t="str">
        <f ca="1">ДАННЫЕ!$F1771&amp;ДАННЫЕ!$I1771&amp;"g"&amp;B1771&amp;"cf"&amp;D1771&amp;"a"&amp;IF(ДАННЫЕ!$BX1771&gt;0,1,0)&amp;IF(ДАННЫЕ!$BF1771&gt;500,1,IF(ДАННЫЕ!$BF1771&gt;350,2,IF(ДАННЫЕ!$BF1771&gt;=200,3,IF(ДАННЫЕ!$BF1771&gt;=100,4,IF(ДАННЫЕ!$BF1771&gt;=50,5,IF(ДАННЫЕ!$BF1771&lt;50,6,0))))))&amp;"AR"&amp;IF(DATEDIF(ДАННЫЕ!$BX1771,ДАННЫЕ!$F$1,"y")&gt;1,1,0)&amp;"VG"&amp;IF(ДАННЫЕ!$BH1771="0",1,0)&amp;"o"&amp;IF(T1771+ДАННЫЕ!$AF1771+ДАННЫЕ!$AG1771+ДАННЫЕ!$AH1771+ДАННЫЕ!$AI1771+ДАННЫЕ!$AJ1771+ДАННЫЕ!$AP1771+ДАННЫЕ!$AQ1771+ДАННЫЕ!$AR1771+ДАННЫЕ!$AU1771+ДАННЫЕ!$AW1771+ДАННЫЕ!$AS1771+ДАННЫЕ!$AT1771&gt;0,1,0)&amp;"x"&amp;ДАННЫЕ!$AG1771&amp;"p"&amp;IF(ДАННЫЕ!$BY1771&gt;0,1,0)&amp;"v"&amp;IF(ДАННЫЕ!$BZ1771&gt;0,1,0)&amp;"n"&amp;ДАННЫЕ!$CA1771&amp;"t"&amp;ДАННЫЕ!$AY1771&amp;"k"&amp;ДАННЫЕ!$CB1771&amp;"q"&amp;ДАННЫЕ!$CC1771&amp;"w"&amp;ДАННЫЕ!$CD1771&amp;"e"&amp;ДАННЫЕ!$CE1771&amp;"m"&amp;ДАННЫЕ!$CF1771&amp;"c"&amp;ДАННЫЕ!$CG1771&amp;"z"&amp;ДАННЫЕ!$CH1771&amp;"d"&amp;IF(H1771=4,1,0)&amp;"s"&amp;IF(ДАННЫЕ!$J1771=1,0,1)&amp;"u"&amp;IF(ДАННЫЕ!$CJ1771&gt;0,1,0)</f>
        <v>g0cf0a06AR1VG0o0xp0v0ntkqwemczd0s1u0</v>
      </c>
      <c r="O1771" s="28" t="str">
        <f>ДАННЫЕ!$I1771&amp;"g"&amp;B1771&amp;A1771&amp;"f"&amp;P1771&amp;"c"&amp;IF(ДАННЫЕ!$U1771&gt;0,1,0)&amp;"s"&amp;IF(ДАННЫЕ!$Q1771&gt;0,IF(YEAR(ДАННЫЕ!$F$1)=YEAR(ДАННЫЕ!$Q1771),IF(MONTH(ДАННЫЕ!$F$1)=MONTH(ДАННЫЕ!$Q1771),111,11),1),0)&amp;"i"&amp;IF(ДАННЫЕ!$R1771+ДАННЫЕ!$S1771+ДАННЫЕ!$T1771=0,0,1)&amp;"h"&amp;IF(ДАННЫЕ!$P1771&gt;0,1,0)&amp;"p"&amp;IF(ДАННЫЕ!$CI1771&gt;0,IF(YEAR(ДАННЫЕ!$F$1)=YEAR(ДАННЫЕ!$CI1771),IF(MONTH(ДАННЫЕ!$F$1)=MONTH(ДАННЫЕ!$CI1771),111,11),1),0)&amp;"d"&amp;IF(ДАННЫЕ!$CJ1771&gt;0,IF(YEAR(ДАННЫЕ!$F$1)=YEAR(ДАННЫЕ!$CJ1771),IF(MONTH(ДАННЫЕ!$F$1)=MONTH(ДАННЫЕ!$CJ1771),111,11),1),0)&amp;"o"&amp;IF(ДАННЫЕ!$CK1771&gt;0,IF(MONTH(ДАННЫЕ!$F$1)=MONTH(ДАННЫЕ!$CK1771),111,11),0)&amp;"v"&amp;IF(ДАННЫЕ!$BE1771&gt;0,IF(MONTH(ДАННЫЕ!$F$1)=MONTH(ДАННЫЕ!$BE1771),111,11),0)</f>
        <v>g00f0c0s0i0h0p0d0o0v0</v>
      </c>
      <c r="P1771" s="15">
        <f t="shared" si="86"/>
        <v>0</v>
      </c>
      <c r="Q1771" s="15">
        <f>IF(ДАННЫЕ!$F$1&gt;ДАННЫЕ!$N1771,IF(YEAR(ДАННЫЕ!$F$1)=YEAR(ДАННЫЕ!M1771),1,0),0)</f>
        <v>0</v>
      </c>
      <c r="R1771" s="15">
        <f>IF(ДАННЫЕ!$F$1&gt;ДАННЫЕ!$N1771,IF(YEAR(ДАННЫЕ!$F$1)=YEAR(ДАННЫЕ!N1771),1,0),0)</f>
        <v>0</v>
      </c>
      <c r="S1771" s="15">
        <f>IF(ДАННЫЕ!$AA1771="2А",1,IF(ДАННЫЕ!$AA1771="2Б",2,IF(ДАННЫЕ!$AA1771="2В",3,IF(ДАННЫЕ!$AA1771=3,4,IF(ДАННЫЕ!$AA1771="4А",5,IF(ДАННЫЕ!$AA1771="4Б",6,IF(ДАННЫЕ!$AA1771="4В",7,IF(ДАННЫЕ!$AA1771=5,8,0))))))))</f>
        <v>0</v>
      </c>
      <c r="T1771" s="15">
        <f>IF(OR(ДАННЫЕ!$AC1771=2,ДАННЫЕ!$AD1771=2,ДАННЫЕ!$AE1771=2),2,IF(OR(ДАННЫЕ!$AC1771=1,ДАННЫЕ!$AD1771=1,ДАННЫЕ!$AE1771=1),1,0))</f>
        <v>0</v>
      </c>
    </row>
    <row r="1772" spans="1:20" x14ac:dyDescent="0.2">
      <c r="A1772" s="78">
        <f>IF(B1772&gt;0,IF(MONTH(ДАННЫЕ!$F$1)=MONTH(ДАННЫЕ!$B1772),1,0),0)</f>
        <v>0</v>
      </c>
      <c r="B1772" s="14">
        <f>IF(ДАННЫЕ!$B1772&gt;0,IF(YEAR(ДАННЫЕ!$F$1)=YEAR(ДАННЫЕ!$B1772),1,0),0)</f>
        <v>0</v>
      </c>
      <c r="C1772" s="14">
        <f>IF(ДАННЫЕ!$CM1772&gt;0,IF(YEAR(ДАННЫЕ!$F$1)=YEAR(ДАННЫЕ!$CM1772),1,0),0)</f>
        <v>0</v>
      </c>
      <c r="D1772" s="14">
        <f>IF(ДАННЫЕ!$CJ1772&gt;0,IF(ДАННЫЕ!$CL1772&gt;ДАННЫЕ!$F$1,1,IF(ДАННЫЕ!$CL1772&gt;0,0,1)),0)</f>
        <v>0</v>
      </c>
      <c r="E1772" s="43" t="str">
        <f ca="1">IF(ДАННЫЕ!$F$1&gt;0,IF(ДАННЫЕ!$G1772&gt;0,DATEDIF(ДАННЫЕ!$G1772,ДАННЫЕ!$F$1,"y"),""),IF(ДАННЫЕ!$G1772&gt;0,DATEDIF(ДАННЫЕ!$G1772,TODAY(),"y"),""))</f>
        <v/>
      </c>
      <c r="F1772" s="43" t="str">
        <f xml:space="preserve"> IF(ДАННЫЕ!$F1772="М",IF(E1772&gt;=18,IF(E1772&lt;60,1,""),""),"")&amp;IF(ДАННЫЕ!$F1772="Ж",IF(E1772&gt;=18,IF(E1772&lt;55,1,""),""),"")</f>
        <v/>
      </c>
      <c r="G1772" s="43" t="str">
        <f xml:space="preserve"> IF(ДАННЫЕ!$F1772="М",IF(E1772&gt;=60,2,""),"")&amp;IF(ДАННЫЕ!$F1772="Ж",IF(E1772&gt;=55,2,""),"")</f>
        <v/>
      </c>
      <c r="H1772" s="43" t="str">
        <f t="shared" ca="1" si="84"/>
        <v/>
      </c>
      <c r="I1772" s="43" t="str">
        <f t="shared" ca="1" si="85"/>
        <v>03</v>
      </c>
      <c r="J1772" s="28" t="str">
        <f ca="1">ДАННЫЕ!$F1772&amp;H1772&amp;I1772&amp;ДАННЫЕ!$I1772&amp;"m"&amp;IF(ДАННЫЕ!$I1772&gt;0,IF(ДАННЫЕ!$J1772&gt;0,0,1),"")&amp;"f"&amp;IF(ДАННЫЕ!$R1772&gt;0,IF(YEAR(ДАННЫЕ!$F$1)=YEAR(ДАННЫЕ!$R1772),1,0),0)&amp;"z"&amp;ДАННЫЕ!$R1772&amp;"p"&amp;ДАННЫЕ!$S1772&amp;"i"&amp;ДАННЫЕ!$T1772&amp;"h"&amp;ДАННЫЕ!$K1772&amp;"be"&amp;ДАННЫЕ!$BI1772&amp;"CD"&amp;IF(ДАННЫЕ!BF1772&gt;500,4,IF(ДАННЫЕ!BF1772&gt;350,3,IF(ДАННЫЕ!BF1772&gt;200,2,IF(ДАННЫЕ!BF1772&gt;0,1,0))))&amp;"g"&amp;B1772&amp;"d"&amp;H1772&amp;"l"&amp;ДАННЫЕ!AT1772&amp;"a"&amp;ДАННЫЕ!$V1772&amp;"v"&amp;R1772&amp;"k"&amp;ДАННЫЕ!$U1772&amp;"s"&amp;ДАННЫЕ!$Y1772&amp;"t"&amp;ДАННЫЕ!$X1772&amp;"b"&amp;IF(ДАННЫЕ!$Q1772&gt;1,1,0)&amp;"PP"&amp;ДАННЫЕ!Z1772&amp;"c"&amp;S1772&amp;"x"&amp;IF(ДАННЫЕ!$BY1772&gt;0,IF(YEAR(ДАННЫЕ!$F$1)=YEAR(ДАННЫЕ!$BY1772),1,0),0)&amp;"n"&amp;IF(ДАННЫЕ!$BZ1772&gt;0,IF(YEAR(ДАННЫЕ!$F$1)=YEAR(ДАННЫЕ!$BZ1772),1,0),0)&amp;"u"&amp;D1772&amp;"z"&amp;IF(ДАННЫЕ!$CL1772&gt;0,IF(YEAR(ДАННЫЕ!$F$1)&gt;YEAR(ДАННЫЕ!$CL1772),11,12),0)</f>
        <v>03mf0zpihbeCD0g0dlav0kstb0PPc0x0n0u0z0</v>
      </c>
      <c r="K1772" s="28" t="str">
        <f ca="1">ДАННЫЕ!$I1772&amp;"x"&amp;B1772&amp;"w"&amp;IF(T1772+ДАННЫЕ!AD1772+ДАННЫЕ!AE1772+ДАННЫЕ!AF1772+ДАННЫЕ!AG1772+ДАННЫЕ!AH1772+ДАННЫЕ!$AL1772+ДАННЫЕ!AI1772+ДАННЫЕ!AJ1772+ДАННЫЕ!AK1772+ДАННЫЕ!AP1772+ДАННЫЕ!AQ1772+ДАННЫЕ!AR1772+ДАННЫЕ!$AM1772+ДАННЫЕ!$AN1772+ДАННЫЕ!AS1772+ДАННЫЕ!AT1772&gt;0,1,0)&amp;IF(OR(T1772=2,ДАННЫЕ!AD1772=2,ДАННЫЕ!AE1772=2,ДАННЫЕ!AF1772=2,ДАННЫЕ!AG1772=2,ДАННЫЕ!AH1772=2,ДАННЫЕ!$AL1772=2,ДАННЫЕ!AI1772=2,ДАННЫЕ!AJ1772=2,ДАННЫЕ!AK1772=2,ДАННЫЕ!AP1772=2,ДАННЫЕ!AQ1772=2,ДАННЫЕ!AR1772=2,ДАННЫЕ!$AM1772=2,ДАННЫЕ!$AN1772=2,ДАННЫЕ!AS1772=2,ДАННЫЕ!AT1772=2),2,0)&amp;"t"&amp;IF(T1772&gt;0,"1"&amp;T1772,"00")&amp;"f"&amp;IF(ДАННЫЕ!$AC1772,"1"&amp;ДАННЫЕ!$AC1772,"00")&amp;"b"&amp;IF(ДАННЫЕ!$AD1772,"1"&amp;ДАННЫЕ!$AD1772,"00")&amp;"g"&amp;IF(ДАННЫЕ!$AF1772,"1"&amp;ДАННЫЕ!$AF1772,"00")&amp;"c"&amp;IF(ДАННЫЕ!$AG1772,"1"&amp;ДАННЫЕ!$AG1772,"00")&amp;"i"&amp;IF(ДАННЫЕ!$AH1772,"1"&amp;ДАННЫЕ!$AH1772,"00")&amp;"r"&amp;IF(ДАННЫЕ!$AL1772,"1"&amp;ДАННЫЕ!$AL1772,"00")&amp;"m"&amp;IF(ДАННЫЕ!$AI1772,"1"&amp;ДАННЫЕ!$AI1772,"00")&amp;"hS"&amp;IF(ДАННЫЕ!$AJ1772,"1"&amp;ДАННЫЕ!$AJ1772,"00")&amp;"hZ"&amp;IF(ДАННЫЕ!$AK1772,"1"&amp;ДАННЫЕ!$AK1772,"00")&amp;"p"&amp;IF(ДАННЫЕ!$AP1772,"1"&amp;ДАННЫЕ!$AP1772,"00")&amp;"k"&amp;IF(ДАННЫЕ!$AQ1772,"1"&amp;ДАННЫЕ!$AQ1772,"00")&amp;"z"&amp;IF(ДАННЫЕ!$AR1772,"1"&amp;ДАННЫЕ!$AR1772,"00")&amp;"j"&amp;IF(ДАННЫЕ!$AM1772,"1"&amp;ДАННЫЕ!$AM1772,"00")&amp;"n"&amp;IF(ДАННЫЕ!$AN1772,"1"&amp;ДАННЫЕ!$AN1772,"00")&amp;"E"&amp;ДАННЫЕ!BI1772&amp;"L"&amp;ДАННЫЕ!AO1772&amp;"h"&amp;IF(ДАННЫЕ!$AU1772&gt;0,1,0)&amp;"v"&amp;IF(ДАННЫЕ!$AW1772&gt;0,1,0)&amp;"a"&amp;IF(ДАННЫЕ!$AS1772,"1"&amp;ДАННЫЕ!$AS1772,"00")&amp;"s"&amp;IF(ДАННЫЕ!$AT1772,"1"&amp;ДАННЫЕ!$AT1772,"00")&amp;"u"&amp;IF(ДАННЫЕ!$CJ1772&gt;0,1,0)&amp;"y"&amp;B1772&amp;"d"&amp;H1772&amp;"e"&amp;F1772&amp;G1772</f>
        <v>x0w00t00f00b00g00c00i00r00m00hS00hZ00p00k00z00j00n00ELh0v0a00s00u0y0de</v>
      </c>
      <c r="L1772" s="28" t="str">
        <f ca="1">ДАННЫЕ!$I1772&amp;"VN"&amp;IF(ДАННЫЕ!AW1772&gt;0,11,10)&amp;"CD"&amp;IF(ДАННЫЕ!BF1772&gt;500,16,IF(ДАННЫЕ!BF1772&gt;350,15,IF(ДАННЫЕ!BF1772&gt;=200,14,IF(ДАННЫЕ!BF1772&gt;=100,13,IF(ДАННЫЕ!BF1772&gt;=50,12,IF(ДАННЫЕ!BF1772&gt;0,11,10))))))&amp;"AR"&amp;IF(ДАННЫЕ!BX1772&gt;0,1,0)&amp;"GD"&amp;B1772&amp;"VV"&amp;IF(E1772&gt;=5,IF(E1772&lt;18,1,0),0)</f>
        <v>VN10CD10AR0GD0VV0</v>
      </c>
      <c r="M1772" s="28" t="str">
        <f>ДАННЫЕ!$I1772&amp;"b"&amp;ДАННЫЕ!$BI1772&amp;"r"&amp;ДАННЫЕ!$BJ1772&amp;"CD"&amp;IF(ДАННЫЕ!BF1772&gt;0,IF(ДАННЫЕ!BF1772&lt;200,1,IF(ДАННЫЕ!BF1772&lt;350,2,3)),0)&amp;"h"&amp;IF(ДАННЫЕ!$BK1772+ДАННЫЕ!$BL1772+ДАННЫЕ!$BM1772&gt;0,1,0)&amp;"x"&amp;ДАННЫЕ!$BK1772&amp;"y"&amp;ДАННЫЕ!$BL1772&amp;"z"&amp;ДАННЫЕ!$BM1772&amp;"c"&amp;IF(ДАННЫЕ!$BK1772+ДАННЫЕ!$BL1772+ДАННЫЕ!$BM1772=3,1,0)&amp;"a"&amp;IF(ДАННЫЕ!$BQ1772+ДАННЫЕ!$BR1772&gt;0,1,0)&amp;"d"&amp;ДАННЫЕ!$BQ1772&amp;"v"&amp;ДАННЫЕ!$BR1772&amp;"p"&amp;ДАННЫЕ!$BS1772&amp;"n"&amp;ДАННЫЕ!$BU1772&amp;"t"&amp;ДАННЫЕ!$BV1772&amp;"o"&amp;ДАННЫЕ!$BT1772&amp;"l"&amp;IF(ДАННЫЕ!$BN1772&gt;0,1,0)&amp;ДАННЫЕ!$BN1772&amp;"g"&amp;ДАННЫЕ!$BO1772&amp;"s"&amp;ДАННЫЕ!$BP1772&amp;"DZ"&amp;IF(ДАННЫЕ!B1772-ДАННЫЕ!G1772 &lt; 60,IF(ДАННЫЕ!B1772-ДАННЫЕ!G1772 &gt;= 0,1,0),0)&amp;"u"&amp;IF(ДАННЫЕ!$CJ1772&gt;0,1,0)</f>
        <v>brCD0h0xyzc0a0dvpntol0gsDZ1u0</v>
      </c>
      <c r="N1772" s="28" t="str">
        <f ca="1">ДАННЫЕ!$F1772&amp;ДАННЫЕ!$I1772&amp;"g"&amp;B1772&amp;"cf"&amp;D1772&amp;"a"&amp;IF(ДАННЫЕ!$BX1772&gt;0,1,0)&amp;IF(ДАННЫЕ!$BF1772&gt;500,1,IF(ДАННЫЕ!$BF1772&gt;350,2,IF(ДАННЫЕ!$BF1772&gt;=200,3,IF(ДАННЫЕ!$BF1772&gt;=100,4,IF(ДАННЫЕ!$BF1772&gt;=50,5,IF(ДАННЫЕ!$BF1772&lt;50,6,0))))))&amp;"AR"&amp;IF(DATEDIF(ДАННЫЕ!$BX1772,ДАННЫЕ!$F$1,"y")&gt;1,1,0)&amp;"VG"&amp;IF(ДАННЫЕ!$BH1772="0",1,0)&amp;"o"&amp;IF(T1772+ДАННЫЕ!$AF1772+ДАННЫЕ!$AG1772+ДАННЫЕ!$AH1772+ДАННЫЕ!$AI1772+ДАННЫЕ!$AJ1772+ДАННЫЕ!$AP1772+ДАННЫЕ!$AQ1772+ДАННЫЕ!$AR1772+ДАННЫЕ!$AU1772+ДАННЫЕ!$AW1772+ДАННЫЕ!$AS1772+ДАННЫЕ!$AT1772&gt;0,1,0)&amp;"x"&amp;ДАННЫЕ!$AG1772&amp;"p"&amp;IF(ДАННЫЕ!$BY1772&gt;0,1,0)&amp;"v"&amp;IF(ДАННЫЕ!$BZ1772&gt;0,1,0)&amp;"n"&amp;ДАННЫЕ!$CA1772&amp;"t"&amp;ДАННЫЕ!$AY1772&amp;"k"&amp;ДАННЫЕ!$CB1772&amp;"q"&amp;ДАННЫЕ!$CC1772&amp;"w"&amp;ДАННЫЕ!$CD1772&amp;"e"&amp;ДАННЫЕ!$CE1772&amp;"m"&amp;ДАННЫЕ!$CF1772&amp;"c"&amp;ДАННЫЕ!$CG1772&amp;"z"&amp;ДАННЫЕ!$CH1772&amp;"d"&amp;IF(H1772=4,1,0)&amp;"s"&amp;IF(ДАННЫЕ!$J1772=1,0,1)&amp;"u"&amp;IF(ДАННЫЕ!$CJ1772&gt;0,1,0)</f>
        <v>g0cf0a06AR1VG0o0xp0v0ntkqwemczd0s1u0</v>
      </c>
      <c r="O1772" s="28" t="str">
        <f>ДАННЫЕ!$I1772&amp;"g"&amp;B1772&amp;A1772&amp;"f"&amp;P1772&amp;"c"&amp;IF(ДАННЫЕ!$U1772&gt;0,1,0)&amp;"s"&amp;IF(ДАННЫЕ!$Q1772&gt;0,IF(YEAR(ДАННЫЕ!$F$1)=YEAR(ДАННЫЕ!$Q1772),IF(MONTH(ДАННЫЕ!$F$1)=MONTH(ДАННЫЕ!$Q1772),111,11),1),0)&amp;"i"&amp;IF(ДАННЫЕ!$R1772+ДАННЫЕ!$S1772+ДАННЫЕ!$T1772=0,0,1)&amp;"h"&amp;IF(ДАННЫЕ!$P1772&gt;0,1,0)&amp;"p"&amp;IF(ДАННЫЕ!$CI1772&gt;0,IF(YEAR(ДАННЫЕ!$F$1)=YEAR(ДАННЫЕ!$CI1772),IF(MONTH(ДАННЫЕ!$F$1)=MONTH(ДАННЫЕ!$CI1772),111,11),1),0)&amp;"d"&amp;IF(ДАННЫЕ!$CJ1772&gt;0,IF(YEAR(ДАННЫЕ!$F$1)=YEAR(ДАННЫЕ!$CJ1772),IF(MONTH(ДАННЫЕ!$F$1)=MONTH(ДАННЫЕ!$CJ1772),111,11),1),0)&amp;"o"&amp;IF(ДАННЫЕ!$CK1772&gt;0,IF(MONTH(ДАННЫЕ!$F$1)=MONTH(ДАННЫЕ!$CK1772),111,11),0)&amp;"v"&amp;IF(ДАННЫЕ!$BE1772&gt;0,IF(MONTH(ДАННЫЕ!$F$1)=MONTH(ДАННЫЕ!$BE1772),111,11),0)</f>
        <v>g00f0c0s0i0h0p0d0o0v0</v>
      </c>
      <c r="P1772" s="15">
        <f t="shared" si="86"/>
        <v>0</v>
      </c>
      <c r="Q1772" s="15">
        <f>IF(ДАННЫЕ!$F$1&gt;ДАННЫЕ!$N1772,IF(YEAR(ДАННЫЕ!$F$1)=YEAR(ДАННЫЕ!M1772),1,0),0)</f>
        <v>0</v>
      </c>
      <c r="R1772" s="15">
        <f>IF(ДАННЫЕ!$F$1&gt;ДАННЫЕ!$N1772,IF(YEAR(ДАННЫЕ!$F$1)=YEAR(ДАННЫЕ!N1772),1,0),0)</f>
        <v>0</v>
      </c>
      <c r="S1772" s="15">
        <f>IF(ДАННЫЕ!$AA1772="2А",1,IF(ДАННЫЕ!$AA1772="2Б",2,IF(ДАННЫЕ!$AA1772="2В",3,IF(ДАННЫЕ!$AA1772=3,4,IF(ДАННЫЕ!$AA1772="4А",5,IF(ДАННЫЕ!$AA1772="4Б",6,IF(ДАННЫЕ!$AA1772="4В",7,IF(ДАННЫЕ!$AA1772=5,8,0))))))))</f>
        <v>0</v>
      </c>
      <c r="T1772" s="15">
        <f>IF(OR(ДАННЫЕ!$AC1772=2,ДАННЫЕ!$AD1772=2,ДАННЫЕ!$AE1772=2),2,IF(OR(ДАННЫЕ!$AC1772=1,ДАННЫЕ!$AD1772=1,ДАННЫЕ!$AE1772=1),1,0))</f>
        <v>0</v>
      </c>
    </row>
    <row r="1773" spans="1:20" x14ac:dyDescent="0.2">
      <c r="A1773" s="78">
        <f>IF(B1773&gt;0,IF(MONTH(ДАННЫЕ!$F$1)=MONTH(ДАННЫЕ!$B1773),1,0),0)</f>
        <v>0</v>
      </c>
      <c r="B1773" s="14">
        <f>IF(ДАННЫЕ!$B1773&gt;0,IF(YEAR(ДАННЫЕ!$F$1)=YEAR(ДАННЫЕ!$B1773),1,0),0)</f>
        <v>0</v>
      </c>
      <c r="C1773" s="14">
        <f>IF(ДАННЫЕ!$CM1773&gt;0,IF(YEAR(ДАННЫЕ!$F$1)=YEAR(ДАННЫЕ!$CM1773),1,0),0)</f>
        <v>0</v>
      </c>
      <c r="D1773" s="14">
        <f>IF(ДАННЫЕ!$CJ1773&gt;0,IF(ДАННЫЕ!$CL1773&gt;ДАННЫЕ!$F$1,1,IF(ДАННЫЕ!$CL1773&gt;0,0,1)),0)</f>
        <v>0</v>
      </c>
      <c r="E1773" s="43" t="str">
        <f ca="1">IF(ДАННЫЕ!$F$1&gt;0,IF(ДАННЫЕ!$G1773&gt;0,DATEDIF(ДАННЫЕ!$G1773,ДАННЫЕ!$F$1,"y"),""),IF(ДАННЫЕ!$G1773&gt;0,DATEDIF(ДАННЫЕ!$G1773,TODAY(),"y"),""))</f>
        <v/>
      </c>
      <c r="F1773" s="43" t="str">
        <f xml:space="preserve"> IF(ДАННЫЕ!$F1773="М",IF(E1773&gt;=18,IF(E1773&lt;60,1,""),""),"")&amp;IF(ДАННЫЕ!$F1773="Ж",IF(E1773&gt;=18,IF(E1773&lt;55,1,""),""),"")</f>
        <v/>
      </c>
      <c r="G1773" s="43" t="str">
        <f xml:space="preserve"> IF(ДАННЫЕ!$F1773="М",IF(E1773&gt;=60,2,""),"")&amp;IF(ДАННЫЕ!$F1773="Ж",IF(E1773&gt;=55,2,""),"")</f>
        <v/>
      </c>
      <c r="H1773" s="43" t="str">
        <f t="shared" ca="1" si="84"/>
        <v/>
      </c>
      <c r="I1773" s="43" t="str">
        <f t="shared" ca="1" si="85"/>
        <v>03</v>
      </c>
      <c r="J1773" s="28" t="str">
        <f ca="1">ДАННЫЕ!$F1773&amp;H1773&amp;I1773&amp;ДАННЫЕ!$I1773&amp;"m"&amp;IF(ДАННЫЕ!$I1773&gt;0,IF(ДАННЫЕ!$J1773&gt;0,0,1),"")&amp;"f"&amp;IF(ДАННЫЕ!$R1773&gt;0,IF(YEAR(ДАННЫЕ!$F$1)=YEAR(ДАННЫЕ!$R1773),1,0),0)&amp;"z"&amp;ДАННЫЕ!$R1773&amp;"p"&amp;ДАННЫЕ!$S1773&amp;"i"&amp;ДАННЫЕ!$T1773&amp;"h"&amp;ДАННЫЕ!$K1773&amp;"be"&amp;ДАННЫЕ!$BI1773&amp;"CD"&amp;IF(ДАННЫЕ!BF1773&gt;500,4,IF(ДАННЫЕ!BF1773&gt;350,3,IF(ДАННЫЕ!BF1773&gt;200,2,IF(ДАННЫЕ!BF1773&gt;0,1,0))))&amp;"g"&amp;B1773&amp;"d"&amp;H1773&amp;"l"&amp;ДАННЫЕ!AT1773&amp;"a"&amp;ДАННЫЕ!$V1773&amp;"v"&amp;R1773&amp;"k"&amp;ДАННЫЕ!$U1773&amp;"s"&amp;ДАННЫЕ!$Y1773&amp;"t"&amp;ДАННЫЕ!$X1773&amp;"b"&amp;IF(ДАННЫЕ!$Q1773&gt;1,1,0)&amp;"PP"&amp;ДАННЫЕ!Z1773&amp;"c"&amp;S1773&amp;"x"&amp;IF(ДАННЫЕ!$BY1773&gt;0,IF(YEAR(ДАННЫЕ!$F$1)=YEAR(ДАННЫЕ!$BY1773),1,0),0)&amp;"n"&amp;IF(ДАННЫЕ!$BZ1773&gt;0,IF(YEAR(ДАННЫЕ!$F$1)=YEAR(ДАННЫЕ!$BZ1773),1,0),0)&amp;"u"&amp;D1773&amp;"z"&amp;IF(ДАННЫЕ!$CL1773&gt;0,IF(YEAR(ДАННЫЕ!$F$1)&gt;YEAR(ДАННЫЕ!$CL1773),11,12),0)</f>
        <v>03mf0zpihbeCD0g0dlav0kstb0PPc0x0n0u0z0</v>
      </c>
      <c r="K1773" s="28" t="str">
        <f ca="1">ДАННЫЕ!$I1773&amp;"x"&amp;B1773&amp;"w"&amp;IF(T1773+ДАННЫЕ!AD1773+ДАННЫЕ!AE1773+ДАННЫЕ!AF1773+ДАННЫЕ!AG1773+ДАННЫЕ!AH1773+ДАННЫЕ!$AL1773+ДАННЫЕ!AI1773+ДАННЫЕ!AJ1773+ДАННЫЕ!AK1773+ДАННЫЕ!AP1773+ДАННЫЕ!AQ1773+ДАННЫЕ!AR1773+ДАННЫЕ!$AM1773+ДАННЫЕ!$AN1773+ДАННЫЕ!AS1773+ДАННЫЕ!AT1773&gt;0,1,0)&amp;IF(OR(T1773=2,ДАННЫЕ!AD1773=2,ДАННЫЕ!AE1773=2,ДАННЫЕ!AF1773=2,ДАННЫЕ!AG1773=2,ДАННЫЕ!AH1773=2,ДАННЫЕ!$AL1773=2,ДАННЫЕ!AI1773=2,ДАННЫЕ!AJ1773=2,ДАННЫЕ!AK1773=2,ДАННЫЕ!AP1773=2,ДАННЫЕ!AQ1773=2,ДАННЫЕ!AR1773=2,ДАННЫЕ!$AM1773=2,ДАННЫЕ!$AN1773=2,ДАННЫЕ!AS1773=2,ДАННЫЕ!AT1773=2),2,0)&amp;"t"&amp;IF(T1773&gt;0,"1"&amp;T1773,"00")&amp;"f"&amp;IF(ДАННЫЕ!$AC1773,"1"&amp;ДАННЫЕ!$AC1773,"00")&amp;"b"&amp;IF(ДАННЫЕ!$AD1773,"1"&amp;ДАННЫЕ!$AD1773,"00")&amp;"g"&amp;IF(ДАННЫЕ!$AF1773,"1"&amp;ДАННЫЕ!$AF1773,"00")&amp;"c"&amp;IF(ДАННЫЕ!$AG1773,"1"&amp;ДАННЫЕ!$AG1773,"00")&amp;"i"&amp;IF(ДАННЫЕ!$AH1773,"1"&amp;ДАННЫЕ!$AH1773,"00")&amp;"r"&amp;IF(ДАННЫЕ!$AL1773,"1"&amp;ДАННЫЕ!$AL1773,"00")&amp;"m"&amp;IF(ДАННЫЕ!$AI1773,"1"&amp;ДАННЫЕ!$AI1773,"00")&amp;"hS"&amp;IF(ДАННЫЕ!$AJ1773,"1"&amp;ДАННЫЕ!$AJ1773,"00")&amp;"hZ"&amp;IF(ДАННЫЕ!$AK1773,"1"&amp;ДАННЫЕ!$AK1773,"00")&amp;"p"&amp;IF(ДАННЫЕ!$AP1773,"1"&amp;ДАННЫЕ!$AP1773,"00")&amp;"k"&amp;IF(ДАННЫЕ!$AQ1773,"1"&amp;ДАННЫЕ!$AQ1773,"00")&amp;"z"&amp;IF(ДАННЫЕ!$AR1773,"1"&amp;ДАННЫЕ!$AR1773,"00")&amp;"j"&amp;IF(ДАННЫЕ!$AM1773,"1"&amp;ДАННЫЕ!$AM1773,"00")&amp;"n"&amp;IF(ДАННЫЕ!$AN1773,"1"&amp;ДАННЫЕ!$AN1773,"00")&amp;"E"&amp;ДАННЫЕ!BI1773&amp;"L"&amp;ДАННЫЕ!AO1773&amp;"h"&amp;IF(ДАННЫЕ!$AU1773&gt;0,1,0)&amp;"v"&amp;IF(ДАННЫЕ!$AW1773&gt;0,1,0)&amp;"a"&amp;IF(ДАННЫЕ!$AS1773,"1"&amp;ДАННЫЕ!$AS1773,"00")&amp;"s"&amp;IF(ДАННЫЕ!$AT1773,"1"&amp;ДАННЫЕ!$AT1773,"00")&amp;"u"&amp;IF(ДАННЫЕ!$CJ1773&gt;0,1,0)&amp;"y"&amp;B1773&amp;"d"&amp;H1773&amp;"e"&amp;F1773&amp;G1773</f>
        <v>x0w00t00f00b00g00c00i00r00m00hS00hZ00p00k00z00j00n00ELh0v0a00s00u0y0de</v>
      </c>
      <c r="L1773" s="28" t="str">
        <f ca="1">ДАННЫЕ!$I1773&amp;"VN"&amp;IF(ДАННЫЕ!AW1773&gt;0,11,10)&amp;"CD"&amp;IF(ДАННЫЕ!BF1773&gt;500,16,IF(ДАННЫЕ!BF1773&gt;350,15,IF(ДАННЫЕ!BF1773&gt;=200,14,IF(ДАННЫЕ!BF1773&gt;=100,13,IF(ДАННЫЕ!BF1773&gt;=50,12,IF(ДАННЫЕ!BF1773&gt;0,11,10))))))&amp;"AR"&amp;IF(ДАННЫЕ!BX1773&gt;0,1,0)&amp;"GD"&amp;B1773&amp;"VV"&amp;IF(E1773&gt;=5,IF(E1773&lt;18,1,0),0)</f>
        <v>VN10CD10AR0GD0VV0</v>
      </c>
      <c r="M1773" s="28" t="str">
        <f>ДАННЫЕ!$I1773&amp;"b"&amp;ДАННЫЕ!$BI1773&amp;"r"&amp;ДАННЫЕ!$BJ1773&amp;"CD"&amp;IF(ДАННЫЕ!BF1773&gt;0,IF(ДАННЫЕ!BF1773&lt;200,1,IF(ДАННЫЕ!BF1773&lt;350,2,3)),0)&amp;"h"&amp;IF(ДАННЫЕ!$BK1773+ДАННЫЕ!$BL1773+ДАННЫЕ!$BM1773&gt;0,1,0)&amp;"x"&amp;ДАННЫЕ!$BK1773&amp;"y"&amp;ДАННЫЕ!$BL1773&amp;"z"&amp;ДАННЫЕ!$BM1773&amp;"c"&amp;IF(ДАННЫЕ!$BK1773+ДАННЫЕ!$BL1773+ДАННЫЕ!$BM1773=3,1,0)&amp;"a"&amp;IF(ДАННЫЕ!$BQ1773+ДАННЫЕ!$BR1773&gt;0,1,0)&amp;"d"&amp;ДАННЫЕ!$BQ1773&amp;"v"&amp;ДАННЫЕ!$BR1773&amp;"p"&amp;ДАННЫЕ!$BS1773&amp;"n"&amp;ДАННЫЕ!$BU1773&amp;"t"&amp;ДАННЫЕ!$BV1773&amp;"o"&amp;ДАННЫЕ!$BT1773&amp;"l"&amp;IF(ДАННЫЕ!$BN1773&gt;0,1,0)&amp;ДАННЫЕ!$BN1773&amp;"g"&amp;ДАННЫЕ!$BO1773&amp;"s"&amp;ДАННЫЕ!$BP1773&amp;"DZ"&amp;IF(ДАННЫЕ!B1773-ДАННЫЕ!G1773 &lt; 60,IF(ДАННЫЕ!B1773-ДАННЫЕ!G1773 &gt;= 0,1,0),0)&amp;"u"&amp;IF(ДАННЫЕ!$CJ1773&gt;0,1,0)</f>
        <v>brCD0h0xyzc0a0dvpntol0gsDZ1u0</v>
      </c>
      <c r="N1773" s="28" t="str">
        <f ca="1">ДАННЫЕ!$F1773&amp;ДАННЫЕ!$I1773&amp;"g"&amp;B1773&amp;"cf"&amp;D1773&amp;"a"&amp;IF(ДАННЫЕ!$BX1773&gt;0,1,0)&amp;IF(ДАННЫЕ!$BF1773&gt;500,1,IF(ДАННЫЕ!$BF1773&gt;350,2,IF(ДАННЫЕ!$BF1773&gt;=200,3,IF(ДАННЫЕ!$BF1773&gt;=100,4,IF(ДАННЫЕ!$BF1773&gt;=50,5,IF(ДАННЫЕ!$BF1773&lt;50,6,0))))))&amp;"AR"&amp;IF(DATEDIF(ДАННЫЕ!$BX1773,ДАННЫЕ!$F$1,"y")&gt;1,1,0)&amp;"VG"&amp;IF(ДАННЫЕ!$BH1773="0",1,0)&amp;"o"&amp;IF(T1773+ДАННЫЕ!$AF1773+ДАННЫЕ!$AG1773+ДАННЫЕ!$AH1773+ДАННЫЕ!$AI1773+ДАННЫЕ!$AJ1773+ДАННЫЕ!$AP1773+ДАННЫЕ!$AQ1773+ДАННЫЕ!$AR1773+ДАННЫЕ!$AU1773+ДАННЫЕ!$AW1773+ДАННЫЕ!$AS1773+ДАННЫЕ!$AT1773&gt;0,1,0)&amp;"x"&amp;ДАННЫЕ!$AG1773&amp;"p"&amp;IF(ДАННЫЕ!$BY1773&gt;0,1,0)&amp;"v"&amp;IF(ДАННЫЕ!$BZ1773&gt;0,1,0)&amp;"n"&amp;ДАННЫЕ!$CA1773&amp;"t"&amp;ДАННЫЕ!$AY1773&amp;"k"&amp;ДАННЫЕ!$CB1773&amp;"q"&amp;ДАННЫЕ!$CC1773&amp;"w"&amp;ДАННЫЕ!$CD1773&amp;"e"&amp;ДАННЫЕ!$CE1773&amp;"m"&amp;ДАННЫЕ!$CF1773&amp;"c"&amp;ДАННЫЕ!$CG1773&amp;"z"&amp;ДАННЫЕ!$CH1773&amp;"d"&amp;IF(H1773=4,1,0)&amp;"s"&amp;IF(ДАННЫЕ!$J1773=1,0,1)&amp;"u"&amp;IF(ДАННЫЕ!$CJ1773&gt;0,1,0)</f>
        <v>g0cf0a06AR1VG0o0xp0v0ntkqwemczd0s1u0</v>
      </c>
      <c r="O1773" s="28" t="str">
        <f>ДАННЫЕ!$I1773&amp;"g"&amp;B1773&amp;A1773&amp;"f"&amp;P1773&amp;"c"&amp;IF(ДАННЫЕ!$U1773&gt;0,1,0)&amp;"s"&amp;IF(ДАННЫЕ!$Q1773&gt;0,IF(YEAR(ДАННЫЕ!$F$1)=YEAR(ДАННЫЕ!$Q1773),IF(MONTH(ДАННЫЕ!$F$1)=MONTH(ДАННЫЕ!$Q1773),111,11),1),0)&amp;"i"&amp;IF(ДАННЫЕ!$R1773+ДАННЫЕ!$S1773+ДАННЫЕ!$T1773=0,0,1)&amp;"h"&amp;IF(ДАННЫЕ!$P1773&gt;0,1,0)&amp;"p"&amp;IF(ДАННЫЕ!$CI1773&gt;0,IF(YEAR(ДАННЫЕ!$F$1)=YEAR(ДАННЫЕ!$CI1773),IF(MONTH(ДАННЫЕ!$F$1)=MONTH(ДАННЫЕ!$CI1773),111,11),1),0)&amp;"d"&amp;IF(ДАННЫЕ!$CJ1773&gt;0,IF(YEAR(ДАННЫЕ!$F$1)=YEAR(ДАННЫЕ!$CJ1773),IF(MONTH(ДАННЫЕ!$F$1)=MONTH(ДАННЫЕ!$CJ1773),111,11),1),0)&amp;"o"&amp;IF(ДАННЫЕ!$CK1773&gt;0,IF(MONTH(ДАННЫЕ!$F$1)=MONTH(ДАННЫЕ!$CK1773),111,11),0)&amp;"v"&amp;IF(ДАННЫЕ!$BE1773&gt;0,IF(MONTH(ДАННЫЕ!$F$1)=MONTH(ДАННЫЕ!$BE1773),111,11),0)</f>
        <v>g00f0c0s0i0h0p0d0o0v0</v>
      </c>
      <c r="P1773" s="15">
        <f t="shared" si="86"/>
        <v>0</v>
      </c>
      <c r="Q1773" s="15">
        <f>IF(ДАННЫЕ!$F$1&gt;ДАННЫЕ!$N1773,IF(YEAR(ДАННЫЕ!$F$1)=YEAR(ДАННЫЕ!M1773),1,0),0)</f>
        <v>0</v>
      </c>
      <c r="R1773" s="15">
        <f>IF(ДАННЫЕ!$F$1&gt;ДАННЫЕ!$N1773,IF(YEAR(ДАННЫЕ!$F$1)=YEAR(ДАННЫЕ!N1773),1,0),0)</f>
        <v>0</v>
      </c>
      <c r="S1773" s="15">
        <f>IF(ДАННЫЕ!$AA1773="2А",1,IF(ДАННЫЕ!$AA1773="2Б",2,IF(ДАННЫЕ!$AA1773="2В",3,IF(ДАННЫЕ!$AA1773=3,4,IF(ДАННЫЕ!$AA1773="4А",5,IF(ДАННЫЕ!$AA1773="4Б",6,IF(ДАННЫЕ!$AA1773="4В",7,IF(ДАННЫЕ!$AA1773=5,8,0))))))))</f>
        <v>0</v>
      </c>
      <c r="T1773" s="15">
        <f>IF(OR(ДАННЫЕ!$AC1773=2,ДАННЫЕ!$AD1773=2,ДАННЫЕ!$AE1773=2),2,IF(OR(ДАННЫЕ!$AC1773=1,ДАННЫЕ!$AD1773=1,ДАННЫЕ!$AE1773=1),1,0))</f>
        <v>0</v>
      </c>
    </row>
    <row r="1774" spans="1:20" x14ac:dyDescent="0.2">
      <c r="A1774" s="78">
        <f>IF(B1774&gt;0,IF(MONTH(ДАННЫЕ!$F$1)=MONTH(ДАННЫЕ!$B1774),1,0),0)</f>
        <v>0</v>
      </c>
      <c r="B1774" s="14">
        <f>IF(ДАННЫЕ!$B1774&gt;0,IF(YEAR(ДАННЫЕ!$F$1)=YEAR(ДАННЫЕ!$B1774),1,0),0)</f>
        <v>0</v>
      </c>
      <c r="C1774" s="14">
        <f>IF(ДАННЫЕ!$CM1774&gt;0,IF(YEAR(ДАННЫЕ!$F$1)=YEAR(ДАННЫЕ!$CM1774),1,0),0)</f>
        <v>0</v>
      </c>
      <c r="D1774" s="14">
        <f>IF(ДАННЫЕ!$CJ1774&gt;0,IF(ДАННЫЕ!$CL1774&gt;ДАННЫЕ!$F$1,1,IF(ДАННЫЕ!$CL1774&gt;0,0,1)),0)</f>
        <v>0</v>
      </c>
      <c r="E1774" s="43" t="str">
        <f ca="1">IF(ДАННЫЕ!$F$1&gt;0,IF(ДАННЫЕ!$G1774&gt;0,DATEDIF(ДАННЫЕ!$G1774,ДАННЫЕ!$F$1,"y"),""),IF(ДАННЫЕ!$G1774&gt;0,DATEDIF(ДАННЫЕ!$G1774,TODAY(),"y"),""))</f>
        <v/>
      </c>
      <c r="F1774" s="43" t="str">
        <f xml:space="preserve"> IF(ДАННЫЕ!$F1774="М",IF(E1774&gt;=18,IF(E1774&lt;60,1,""),""),"")&amp;IF(ДАННЫЕ!$F1774="Ж",IF(E1774&gt;=18,IF(E1774&lt;55,1,""),""),"")</f>
        <v/>
      </c>
      <c r="G1774" s="43" t="str">
        <f xml:space="preserve"> IF(ДАННЫЕ!$F1774="М",IF(E1774&gt;=60,2,""),"")&amp;IF(ДАННЫЕ!$F1774="Ж",IF(E1774&gt;=55,2,""),"")</f>
        <v/>
      </c>
      <c r="H1774" s="43" t="str">
        <f t="shared" ca="1" si="84"/>
        <v/>
      </c>
      <c r="I1774" s="43" t="str">
        <f t="shared" ca="1" si="85"/>
        <v>03</v>
      </c>
      <c r="J1774" s="28" t="str">
        <f ca="1">ДАННЫЕ!$F1774&amp;H1774&amp;I1774&amp;ДАННЫЕ!$I1774&amp;"m"&amp;IF(ДАННЫЕ!$I1774&gt;0,IF(ДАННЫЕ!$J1774&gt;0,0,1),"")&amp;"f"&amp;IF(ДАННЫЕ!$R1774&gt;0,IF(YEAR(ДАННЫЕ!$F$1)=YEAR(ДАННЫЕ!$R1774),1,0),0)&amp;"z"&amp;ДАННЫЕ!$R1774&amp;"p"&amp;ДАННЫЕ!$S1774&amp;"i"&amp;ДАННЫЕ!$T1774&amp;"h"&amp;ДАННЫЕ!$K1774&amp;"be"&amp;ДАННЫЕ!$BI1774&amp;"CD"&amp;IF(ДАННЫЕ!BF1774&gt;500,4,IF(ДАННЫЕ!BF1774&gt;350,3,IF(ДАННЫЕ!BF1774&gt;200,2,IF(ДАННЫЕ!BF1774&gt;0,1,0))))&amp;"g"&amp;B1774&amp;"d"&amp;H1774&amp;"l"&amp;ДАННЫЕ!AT1774&amp;"a"&amp;ДАННЫЕ!$V1774&amp;"v"&amp;R1774&amp;"k"&amp;ДАННЫЕ!$U1774&amp;"s"&amp;ДАННЫЕ!$Y1774&amp;"t"&amp;ДАННЫЕ!$X1774&amp;"b"&amp;IF(ДАННЫЕ!$Q1774&gt;1,1,0)&amp;"PP"&amp;ДАННЫЕ!Z1774&amp;"c"&amp;S1774&amp;"x"&amp;IF(ДАННЫЕ!$BY1774&gt;0,IF(YEAR(ДАННЫЕ!$F$1)=YEAR(ДАННЫЕ!$BY1774),1,0),0)&amp;"n"&amp;IF(ДАННЫЕ!$BZ1774&gt;0,IF(YEAR(ДАННЫЕ!$F$1)=YEAR(ДАННЫЕ!$BZ1774),1,0),0)&amp;"u"&amp;D1774&amp;"z"&amp;IF(ДАННЫЕ!$CL1774&gt;0,IF(YEAR(ДАННЫЕ!$F$1)&gt;YEAR(ДАННЫЕ!$CL1774),11,12),0)</f>
        <v>03mf0zpihbeCD0g0dlav0kstb0PPc0x0n0u0z0</v>
      </c>
      <c r="K1774" s="28" t="str">
        <f ca="1">ДАННЫЕ!$I1774&amp;"x"&amp;B1774&amp;"w"&amp;IF(T1774+ДАННЫЕ!AD1774+ДАННЫЕ!AE1774+ДАННЫЕ!AF1774+ДАННЫЕ!AG1774+ДАННЫЕ!AH1774+ДАННЫЕ!$AL1774+ДАННЫЕ!AI1774+ДАННЫЕ!AJ1774+ДАННЫЕ!AK1774+ДАННЫЕ!AP1774+ДАННЫЕ!AQ1774+ДАННЫЕ!AR1774+ДАННЫЕ!$AM1774+ДАННЫЕ!$AN1774+ДАННЫЕ!AS1774+ДАННЫЕ!AT1774&gt;0,1,0)&amp;IF(OR(T1774=2,ДАННЫЕ!AD1774=2,ДАННЫЕ!AE1774=2,ДАННЫЕ!AF1774=2,ДАННЫЕ!AG1774=2,ДАННЫЕ!AH1774=2,ДАННЫЕ!$AL1774=2,ДАННЫЕ!AI1774=2,ДАННЫЕ!AJ1774=2,ДАННЫЕ!AK1774=2,ДАННЫЕ!AP1774=2,ДАННЫЕ!AQ1774=2,ДАННЫЕ!AR1774=2,ДАННЫЕ!$AM1774=2,ДАННЫЕ!$AN1774=2,ДАННЫЕ!AS1774=2,ДАННЫЕ!AT1774=2),2,0)&amp;"t"&amp;IF(T1774&gt;0,"1"&amp;T1774,"00")&amp;"f"&amp;IF(ДАННЫЕ!$AC1774,"1"&amp;ДАННЫЕ!$AC1774,"00")&amp;"b"&amp;IF(ДАННЫЕ!$AD1774,"1"&amp;ДАННЫЕ!$AD1774,"00")&amp;"g"&amp;IF(ДАННЫЕ!$AF1774,"1"&amp;ДАННЫЕ!$AF1774,"00")&amp;"c"&amp;IF(ДАННЫЕ!$AG1774,"1"&amp;ДАННЫЕ!$AG1774,"00")&amp;"i"&amp;IF(ДАННЫЕ!$AH1774,"1"&amp;ДАННЫЕ!$AH1774,"00")&amp;"r"&amp;IF(ДАННЫЕ!$AL1774,"1"&amp;ДАННЫЕ!$AL1774,"00")&amp;"m"&amp;IF(ДАННЫЕ!$AI1774,"1"&amp;ДАННЫЕ!$AI1774,"00")&amp;"hS"&amp;IF(ДАННЫЕ!$AJ1774,"1"&amp;ДАННЫЕ!$AJ1774,"00")&amp;"hZ"&amp;IF(ДАННЫЕ!$AK1774,"1"&amp;ДАННЫЕ!$AK1774,"00")&amp;"p"&amp;IF(ДАННЫЕ!$AP1774,"1"&amp;ДАННЫЕ!$AP1774,"00")&amp;"k"&amp;IF(ДАННЫЕ!$AQ1774,"1"&amp;ДАННЫЕ!$AQ1774,"00")&amp;"z"&amp;IF(ДАННЫЕ!$AR1774,"1"&amp;ДАННЫЕ!$AR1774,"00")&amp;"j"&amp;IF(ДАННЫЕ!$AM1774,"1"&amp;ДАННЫЕ!$AM1774,"00")&amp;"n"&amp;IF(ДАННЫЕ!$AN1774,"1"&amp;ДАННЫЕ!$AN1774,"00")&amp;"E"&amp;ДАННЫЕ!BI1774&amp;"L"&amp;ДАННЫЕ!AO1774&amp;"h"&amp;IF(ДАННЫЕ!$AU1774&gt;0,1,0)&amp;"v"&amp;IF(ДАННЫЕ!$AW1774&gt;0,1,0)&amp;"a"&amp;IF(ДАННЫЕ!$AS1774,"1"&amp;ДАННЫЕ!$AS1774,"00")&amp;"s"&amp;IF(ДАННЫЕ!$AT1774,"1"&amp;ДАННЫЕ!$AT1774,"00")&amp;"u"&amp;IF(ДАННЫЕ!$CJ1774&gt;0,1,0)&amp;"y"&amp;B1774&amp;"d"&amp;H1774&amp;"e"&amp;F1774&amp;G1774</f>
        <v>x0w00t00f00b00g00c00i00r00m00hS00hZ00p00k00z00j00n00ELh0v0a00s00u0y0de</v>
      </c>
      <c r="L1774" s="28" t="str">
        <f ca="1">ДАННЫЕ!$I1774&amp;"VN"&amp;IF(ДАННЫЕ!AW1774&gt;0,11,10)&amp;"CD"&amp;IF(ДАННЫЕ!BF1774&gt;500,16,IF(ДАННЫЕ!BF1774&gt;350,15,IF(ДАННЫЕ!BF1774&gt;=200,14,IF(ДАННЫЕ!BF1774&gt;=100,13,IF(ДАННЫЕ!BF1774&gt;=50,12,IF(ДАННЫЕ!BF1774&gt;0,11,10))))))&amp;"AR"&amp;IF(ДАННЫЕ!BX1774&gt;0,1,0)&amp;"GD"&amp;B1774&amp;"VV"&amp;IF(E1774&gt;=5,IF(E1774&lt;18,1,0),0)</f>
        <v>VN10CD10AR0GD0VV0</v>
      </c>
      <c r="M1774" s="28" t="str">
        <f>ДАННЫЕ!$I1774&amp;"b"&amp;ДАННЫЕ!$BI1774&amp;"r"&amp;ДАННЫЕ!$BJ1774&amp;"CD"&amp;IF(ДАННЫЕ!BF1774&gt;0,IF(ДАННЫЕ!BF1774&lt;200,1,IF(ДАННЫЕ!BF1774&lt;350,2,3)),0)&amp;"h"&amp;IF(ДАННЫЕ!$BK1774+ДАННЫЕ!$BL1774+ДАННЫЕ!$BM1774&gt;0,1,0)&amp;"x"&amp;ДАННЫЕ!$BK1774&amp;"y"&amp;ДАННЫЕ!$BL1774&amp;"z"&amp;ДАННЫЕ!$BM1774&amp;"c"&amp;IF(ДАННЫЕ!$BK1774+ДАННЫЕ!$BL1774+ДАННЫЕ!$BM1774=3,1,0)&amp;"a"&amp;IF(ДАННЫЕ!$BQ1774+ДАННЫЕ!$BR1774&gt;0,1,0)&amp;"d"&amp;ДАННЫЕ!$BQ1774&amp;"v"&amp;ДАННЫЕ!$BR1774&amp;"p"&amp;ДАННЫЕ!$BS1774&amp;"n"&amp;ДАННЫЕ!$BU1774&amp;"t"&amp;ДАННЫЕ!$BV1774&amp;"o"&amp;ДАННЫЕ!$BT1774&amp;"l"&amp;IF(ДАННЫЕ!$BN1774&gt;0,1,0)&amp;ДАННЫЕ!$BN1774&amp;"g"&amp;ДАННЫЕ!$BO1774&amp;"s"&amp;ДАННЫЕ!$BP1774&amp;"DZ"&amp;IF(ДАННЫЕ!B1774-ДАННЫЕ!G1774 &lt; 60,IF(ДАННЫЕ!B1774-ДАННЫЕ!G1774 &gt;= 0,1,0),0)&amp;"u"&amp;IF(ДАННЫЕ!$CJ1774&gt;0,1,0)</f>
        <v>brCD0h0xyzc0a0dvpntol0gsDZ1u0</v>
      </c>
      <c r="N1774" s="28" t="str">
        <f ca="1">ДАННЫЕ!$F1774&amp;ДАННЫЕ!$I1774&amp;"g"&amp;B1774&amp;"cf"&amp;D1774&amp;"a"&amp;IF(ДАННЫЕ!$BX1774&gt;0,1,0)&amp;IF(ДАННЫЕ!$BF1774&gt;500,1,IF(ДАННЫЕ!$BF1774&gt;350,2,IF(ДАННЫЕ!$BF1774&gt;=200,3,IF(ДАННЫЕ!$BF1774&gt;=100,4,IF(ДАННЫЕ!$BF1774&gt;=50,5,IF(ДАННЫЕ!$BF1774&lt;50,6,0))))))&amp;"AR"&amp;IF(DATEDIF(ДАННЫЕ!$BX1774,ДАННЫЕ!$F$1,"y")&gt;1,1,0)&amp;"VG"&amp;IF(ДАННЫЕ!$BH1774="0",1,0)&amp;"o"&amp;IF(T1774+ДАННЫЕ!$AF1774+ДАННЫЕ!$AG1774+ДАННЫЕ!$AH1774+ДАННЫЕ!$AI1774+ДАННЫЕ!$AJ1774+ДАННЫЕ!$AP1774+ДАННЫЕ!$AQ1774+ДАННЫЕ!$AR1774+ДАННЫЕ!$AU1774+ДАННЫЕ!$AW1774+ДАННЫЕ!$AS1774+ДАННЫЕ!$AT1774&gt;0,1,0)&amp;"x"&amp;ДАННЫЕ!$AG1774&amp;"p"&amp;IF(ДАННЫЕ!$BY1774&gt;0,1,0)&amp;"v"&amp;IF(ДАННЫЕ!$BZ1774&gt;0,1,0)&amp;"n"&amp;ДАННЫЕ!$CA1774&amp;"t"&amp;ДАННЫЕ!$AY1774&amp;"k"&amp;ДАННЫЕ!$CB1774&amp;"q"&amp;ДАННЫЕ!$CC1774&amp;"w"&amp;ДАННЫЕ!$CD1774&amp;"e"&amp;ДАННЫЕ!$CE1774&amp;"m"&amp;ДАННЫЕ!$CF1774&amp;"c"&amp;ДАННЫЕ!$CG1774&amp;"z"&amp;ДАННЫЕ!$CH1774&amp;"d"&amp;IF(H1774=4,1,0)&amp;"s"&amp;IF(ДАННЫЕ!$J1774=1,0,1)&amp;"u"&amp;IF(ДАННЫЕ!$CJ1774&gt;0,1,0)</f>
        <v>g0cf0a06AR1VG0o0xp0v0ntkqwemczd0s1u0</v>
      </c>
      <c r="O1774" s="28" t="str">
        <f>ДАННЫЕ!$I1774&amp;"g"&amp;B1774&amp;A1774&amp;"f"&amp;P1774&amp;"c"&amp;IF(ДАННЫЕ!$U1774&gt;0,1,0)&amp;"s"&amp;IF(ДАННЫЕ!$Q1774&gt;0,IF(YEAR(ДАННЫЕ!$F$1)=YEAR(ДАННЫЕ!$Q1774),IF(MONTH(ДАННЫЕ!$F$1)=MONTH(ДАННЫЕ!$Q1774),111,11),1),0)&amp;"i"&amp;IF(ДАННЫЕ!$R1774+ДАННЫЕ!$S1774+ДАННЫЕ!$T1774=0,0,1)&amp;"h"&amp;IF(ДАННЫЕ!$P1774&gt;0,1,0)&amp;"p"&amp;IF(ДАННЫЕ!$CI1774&gt;0,IF(YEAR(ДАННЫЕ!$F$1)=YEAR(ДАННЫЕ!$CI1774),IF(MONTH(ДАННЫЕ!$F$1)=MONTH(ДАННЫЕ!$CI1774),111,11),1),0)&amp;"d"&amp;IF(ДАННЫЕ!$CJ1774&gt;0,IF(YEAR(ДАННЫЕ!$F$1)=YEAR(ДАННЫЕ!$CJ1774),IF(MONTH(ДАННЫЕ!$F$1)=MONTH(ДАННЫЕ!$CJ1774),111,11),1),0)&amp;"o"&amp;IF(ДАННЫЕ!$CK1774&gt;0,IF(MONTH(ДАННЫЕ!$F$1)=MONTH(ДАННЫЕ!$CK1774),111,11),0)&amp;"v"&amp;IF(ДАННЫЕ!$BE1774&gt;0,IF(MONTH(ДАННЫЕ!$F$1)=MONTH(ДАННЫЕ!$BE1774),111,11),0)</f>
        <v>g00f0c0s0i0h0p0d0o0v0</v>
      </c>
      <c r="P1774" s="15">
        <f t="shared" si="86"/>
        <v>0</v>
      </c>
      <c r="Q1774" s="15">
        <f>IF(ДАННЫЕ!$F$1&gt;ДАННЫЕ!$N1774,IF(YEAR(ДАННЫЕ!$F$1)=YEAR(ДАННЫЕ!M1774),1,0),0)</f>
        <v>0</v>
      </c>
      <c r="R1774" s="15">
        <f>IF(ДАННЫЕ!$F$1&gt;ДАННЫЕ!$N1774,IF(YEAR(ДАННЫЕ!$F$1)=YEAR(ДАННЫЕ!N1774),1,0),0)</f>
        <v>0</v>
      </c>
      <c r="S1774" s="15">
        <f>IF(ДАННЫЕ!$AA1774="2А",1,IF(ДАННЫЕ!$AA1774="2Б",2,IF(ДАННЫЕ!$AA1774="2В",3,IF(ДАННЫЕ!$AA1774=3,4,IF(ДАННЫЕ!$AA1774="4А",5,IF(ДАННЫЕ!$AA1774="4Б",6,IF(ДАННЫЕ!$AA1774="4В",7,IF(ДАННЫЕ!$AA1774=5,8,0))))))))</f>
        <v>0</v>
      </c>
      <c r="T1774" s="15">
        <f>IF(OR(ДАННЫЕ!$AC1774=2,ДАННЫЕ!$AD1774=2,ДАННЫЕ!$AE1774=2),2,IF(OR(ДАННЫЕ!$AC1774=1,ДАННЫЕ!$AD1774=1,ДАННЫЕ!$AE1774=1),1,0))</f>
        <v>0</v>
      </c>
    </row>
    <row r="1775" spans="1:20" x14ac:dyDescent="0.2">
      <c r="A1775" s="78">
        <f>IF(B1775&gt;0,IF(MONTH(ДАННЫЕ!$F$1)=MONTH(ДАННЫЕ!$B1775),1,0),0)</f>
        <v>0</v>
      </c>
      <c r="B1775" s="14">
        <f>IF(ДАННЫЕ!$B1775&gt;0,IF(YEAR(ДАННЫЕ!$F$1)=YEAR(ДАННЫЕ!$B1775),1,0),0)</f>
        <v>0</v>
      </c>
      <c r="C1775" s="14">
        <f>IF(ДАННЫЕ!$CM1775&gt;0,IF(YEAR(ДАННЫЕ!$F$1)=YEAR(ДАННЫЕ!$CM1775),1,0),0)</f>
        <v>0</v>
      </c>
      <c r="D1775" s="14">
        <f>IF(ДАННЫЕ!$CJ1775&gt;0,IF(ДАННЫЕ!$CL1775&gt;ДАННЫЕ!$F$1,1,IF(ДАННЫЕ!$CL1775&gt;0,0,1)),0)</f>
        <v>0</v>
      </c>
      <c r="E1775" s="43" t="str">
        <f ca="1">IF(ДАННЫЕ!$F$1&gt;0,IF(ДАННЫЕ!$G1775&gt;0,DATEDIF(ДАННЫЕ!$G1775,ДАННЫЕ!$F$1,"y"),""),IF(ДАННЫЕ!$G1775&gt;0,DATEDIF(ДАННЫЕ!$G1775,TODAY(),"y"),""))</f>
        <v/>
      </c>
      <c r="F1775" s="43" t="str">
        <f xml:space="preserve"> IF(ДАННЫЕ!$F1775="М",IF(E1775&gt;=18,IF(E1775&lt;60,1,""),""),"")&amp;IF(ДАННЫЕ!$F1775="Ж",IF(E1775&gt;=18,IF(E1775&lt;55,1,""),""),"")</f>
        <v/>
      </c>
      <c r="G1775" s="43" t="str">
        <f xml:space="preserve"> IF(ДАННЫЕ!$F1775="М",IF(E1775&gt;=60,2,""),"")&amp;IF(ДАННЫЕ!$F1775="Ж",IF(E1775&gt;=55,2,""),"")</f>
        <v/>
      </c>
      <c r="H1775" s="43" t="str">
        <f t="shared" ca="1" si="84"/>
        <v/>
      </c>
      <c r="I1775" s="43" t="str">
        <f t="shared" ca="1" si="85"/>
        <v>03</v>
      </c>
      <c r="J1775" s="28" t="str">
        <f ca="1">ДАННЫЕ!$F1775&amp;H1775&amp;I1775&amp;ДАННЫЕ!$I1775&amp;"m"&amp;IF(ДАННЫЕ!$I1775&gt;0,IF(ДАННЫЕ!$J1775&gt;0,0,1),"")&amp;"f"&amp;IF(ДАННЫЕ!$R1775&gt;0,IF(YEAR(ДАННЫЕ!$F$1)=YEAR(ДАННЫЕ!$R1775),1,0),0)&amp;"z"&amp;ДАННЫЕ!$R1775&amp;"p"&amp;ДАННЫЕ!$S1775&amp;"i"&amp;ДАННЫЕ!$T1775&amp;"h"&amp;ДАННЫЕ!$K1775&amp;"be"&amp;ДАННЫЕ!$BI1775&amp;"CD"&amp;IF(ДАННЫЕ!BF1775&gt;500,4,IF(ДАННЫЕ!BF1775&gt;350,3,IF(ДАННЫЕ!BF1775&gt;200,2,IF(ДАННЫЕ!BF1775&gt;0,1,0))))&amp;"g"&amp;B1775&amp;"d"&amp;H1775&amp;"l"&amp;ДАННЫЕ!AT1775&amp;"a"&amp;ДАННЫЕ!$V1775&amp;"v"&amp;R1775&amp;"k"&amp;ДАННЫЕ!$U1775&amp;"s"&amp;ДАННЫЕ!$Y1775&amp;"t"&amp;ДАННЫЕ!$X1775&amp;"b"&amp;IF(ДАННЫЕ!$Q1775&gt;1,1,0)&amp;"PP"&amp;ДАННЫЕ!Z1775&amp;"c"&amp;S1775&amp;"x"&amp;IF(ДАННЫЕ!$BY1775&gt;0,IF(YEAR(ДАННЫЕ!$F$1)=YEAR(ДАННЫЕ!$BY1775),1,0),0)&amp;"n"&amp;IF(ДАННЫЕ!$BZ1775&gt;0,IF(YEAR(ДАННЫЕ!$F$1)=YEAR(ДАННЫЕ!$BZ1775),1,0),0)&amp;"u"&amp;D1775&amp;"z"&amp;IF(ДАННЫЕ!$CL1775&gt;0,IF(YEAR(ДАННЫЕ!$F$1)&gt;YEAR(ДАННЫЕ!$CL1775),11,12),0)</f>
        <v>03mf0zpihbeCD0g0dlav0kstb0PPc0x0n0u0z0</v>
      </c>
      <c r="K1775" s="28" t="str">
        <f ca="1">ДАННЫЕ!$I1775&amp;"x"&amp;B1775&amp;"w"&amp;IF(T1775+ДАННЫЕ!AD1775+ДАННЫЕ!AE1775+ДАННЫЕ!AF1775+ДАННЫЕ!AG1775+ДАННЫЕ!AH1775+ДАННЫЕ!$AL1775+ДАННЫЕ!AI1775+ДАННЫЕ!AJ1775+ДАННЫЕ!AK1775+ДАННЫЕ!AP1775+ДАННЫЕ!AQ1775+ДАННЫЕ!AR1775+ДАННЫЕ!$AM1775+ДАННЫЕ!$AN1775+ДАННЫЕ!AS1775+ДАННЫЕ!AT1775&gt;0,1,0)&amp;IF(OR(T1775=2,ДАННЫЕ!AD1775=2,ДАННЫЕ!AE1775=2,ДАННЫЕ!AF1775=2,ДАННЫЕ!AG1775=2,ДАННЫЕ!AH1775=2,ДАННЫЕ!$AL1775=2,ДАННЫЕ!AI1775=2,ДАННЫЕ!AJ1775=2,ДАННЫЕ!AK1775=2,ДАННЫЕ!AP1775=2,ДАННЫЕ!AQ1775=2,ДАННЫЕ!AR1775=2,ДАННЫЕ!$AM1775=2,ДАННЫЕ!$AN1775=2,ДАННЫЕ!AS1775=2,ДАННЫЕ!AT1775=2),2,0)&amp;"t"&amp;IF(T1775&gt;0,"1"&amp;T1775,"00")&amp;"f"&amp;IF(ДАННЫЕ!$AC1775,"1"&amp;ДАННЫЕ!$AC1775,"00")&amp;"b"&amp;IF(ДАННЫЕ!$AD1775,"1"&amp;ДАННЫЕ!$AD1775,"00")&amp;"g"&amp;IF(ДАННЫЕ!$AF1775,"1"&amp;ДАННЫЕ!$AF1775,"00")&amp;"c"&amp;IF(ДАННЫЕ!$AG1775,"1"&amp;ДАННЫЕ!$AG1775,"00")&amp;"i"&amp;IF(ДАННЫЕ!$AH1775,"1"&amp;ДАННЫЕ!$AH1775,"00")&amp;"r"&amp;IF(ДАННЫЕ!$AL1775,"1"&amp;ДАННЫЕ!$AL1775,"00")&amp;"m"&amp;IF(ДАННЫЕ!$AI1775,"1"&amp;ДАННЫЕ!$AI1775,"00")&amp;"hS"&amp;IF(ДАННЫЕ!$AJ1775,"1"&amp;ДАННЫЕ!$AJ1775,"00")&amp;"hZ"&amp;IF(ДАННЫЕ!$AK1775,"1"&amp;ДАННЫЕ!$AK1775,"00")&amp;"p"&amp;IF(ДАННЫЕ!$AP1775,"1"&amp;ДАННЫЕ!$AP1775,"00")&amp;"k"&amp;IF(ДАННЫЕ!$AQ1775,"1"&amp;ДАННЫЕ!$AQ1775,"00")&amp;"z"&amp;IF(ДАННЫЕ!$AR1775,"1"&amp;ДАННЫЕ!$AR1775,"00")&amp;"j"&amp;IF(ДАННЫЕ!$AM1775,"1"&amp;ДАННЫЕ!$AM1775,"00")&amp;"n"&amp;IF(ДАННЫЕ!$AN1775,"1"&amp;ДАННЫЕ!$AN1775,"00")&amp;"E"&amp;ДАННЫЕ!BI1775&amp;"L"&amp;ДАННЫЕ!AO1775&amp;"h"&amp;IF(ДАННЫЕ!$AU1775&gt;0,1,0)&amp;"v"&amp;IF(ДАННЫЕ!$AW1775&gt;0,1,0)&amp;"a"&amp;IF(ДАННЫЕ!$AS1775,"1"&amp;ДАННЫЕ!$AS1775,"00")&amp;"s"&amp;IF(ДАННЫЕ!$AT1775,"1"&amp;ДАННЫЕ!$AT1775,"00")&amp;"u"&amp;IF(ДАННЫЕ!$CJ1775&gt;0,1,0)&amp;"y"&amp;B1775&amp;"d"&amp;H1775&amp;"e"&amp;F1775&amp;G1775</f>
        <v>x0w00t00f00b00g00c00i00r00m00hS00hZ00p00k00z00j00n00ELh0v0a00s00u0y0de</v>
      </c>
      <c r="L1775" s="28" t="str">
        <f ca="1">ДАННЫЕ!$I1775&amp;"VN"&amp;IF(ДАННЫЕ!AW1775&gt;0,11,10)&amp;"CD"&amp;IF(ДАННЫЕ!BF1775&gt;500,16,IF(ДАННЫЕ!BF1775&gt;350,15,IF(ДАННЫЕ!BF1775&gt;=200,14,IF(ДАННЫЕ!BF1775&gt;=100,13,IF(ДАННЫЕ!BF1775&gt;=50,12,IF(ДАННЫЕ!BF1775&gt;0,11,10))))))&amp;"AR"&amp;IF(ДАННЫЕ!BX1775&gt;0,1,0)&amp;"GD"&amp;B1775&amp;"VV"&amp;IF(E1775&gt;=5,IF(E1775&lt;18,1,0),0)</f>
        <v>VN10CD10AR0GD0VV0</v>
      </c>
      <c r="M1775" s="28" t="str">
        <f>ДАННЫЕ!$I1775&amp;"b"&amp;ДАННЫЕ!$BI1775&amp;"r"&amp;ДАННЫЕ!$BJ1775&amp;"CD"&amp;IF(ДАННЫЕ!BF1775&gt;0,IF(ДАННЫЕ!BF1775&lt;200,1,IF(ДАННЫЕ!BF1775&lt;350,2,3)),0)&amp;"h"&amp;IF(ДАННЫЕ!$BK1775+ДАННЫЕ!$BL1775+ДАННЫЕ!$BM1775&gt;0,1,0)&amp;"x"&amp;ДАННЫЕ!$BK1775&amp;"y"&amp;ДАННЫЕ!$BL1775&amp;"z"&amp;ДАННЫЕ!$BM1775&amp;"c"&amp;IF(ДАННЫЕ!$BK1775+ДАННЫЕ!$BL1775+ДАННЫЕ!$BM1775=3,1,0)&amp;"a"&amp;IF(ДАННЫЕ!$BQ1775+ДАННЫЕ!$BR1775&gt;0,1,0)&amp;"d"&amp;ДАННЫЕ!$BQ1775&amp;"v"&amp;ДАННЫЕ!$BR1775&amp;"p"&amp;ДАННЫЕ!$BS1775&amp;"n"&amp;ДАННЫЕ!$BU1775&amp;"t"&amp;ДАННЫЕ!$BV1775&amp;"o"&amp;ДАННЫЕ!$BT1775&amp;"l"&amp;IF(ДАННЫЕ!$BN1775&gt;0,1,0)&amp;ДАННЫЕ!$BN1775&amp;"g"&amp;ДАННЫЕ!$BO1775&amp;"s"&amp;ДАННЫЕ!$BP1775&amp;"DZ"&amp;IF(ДАННЫЕ!B1775-ДАННЫЕ!G1775 &lt; 60,IF(ДАННЫЕ!B1775-ДАННЫЕ!G1775 &gt;= 0,1,0),0)&amp;"u"&amp;IF(ДАННЫЕ!$CJ1775&gt;0,1,0)</f>
        <v>brCD0h0xyzc0a0dvpntol0gsDZ1u0</v>
      </c>
      <c r="N1775" s="28" t="str">
        <f ca="1">ДАННЫЕ!$F1775&amp;ДАННЫЕ!$I1775&amp;"g"&amp;B1775&amp;"cf"&amp;D1775&amp;"a"&amp;IF(ДАННЫЕ!$BX1775&gt;0,1,0)&amp;IF(ДАННЫЕ!$BF1775&gt;500,1,IF(ДАННЫЕ!$BF1775&gt;350,2,IF(ДАННЫЕ!$BF1775&gt;=200,3,IF(ДАННЫЕ!$BF1775&gt;=100,4,IF(ДАННЫЕ!$BF1775&gt;=50,5,IF(ДАННЫЕ!$BF1775&lt;50,6,0))))))&amp;"AR"&amp;IF(DATEDIF(ДАННЫЕ!$BX1775,ДАННЫЕ!$F$1,"y")&gt;1,1,0)&amp;"VG"&amp;IF(ДАННЫЕ!$BH1775="0",1,0)&amp;"o"&amp;IF(T1775+ДАННЫЕ!$AF1775+ДАННЫЕ!$AG1775+ДАННЫЕ!$AH1775+ДАННЫЕ!$AI1775+ДАННЫЕ!$AJ1775+ДАННЫЕ!$AP1775+ДАННЫЕ!$AQ1775+ДАННЫЕ!$AR1775+ДАННЫЕ!$AU1775+ДАННЫЕ!$AW1775+ДАННЫЕ!$AS1775+ДАННЫЕ!$AT1775&gt;0,1,0)&amp;"x"&amp;ДАННЫЕ!$AG1775&amp;"p"&amp;IF(ДАННЫЕ!$BY1775&gt;0,1,0)&amp;"v"&amp;IF(ДАННЫЕ!$BZ1775&gt;0,1,0)&amp;"n"&amp;ДАННЫЕ!$CA1775&amp;"t"&amp;ДАННЫЕ!$AY1775&amp;"k"&amp;ДАННЫЕ!$CB1775&amp;"q"&amp;ДАННЫЕ!$CC1775&amp;"w"&amp;ДАННЫЕ!$CD1775&amp;"e"&amp;ДАННЫЕ!$CE1775&amp;"m"&amp;ДАННЫЕ!$CF1775&amp;"c"&amp;ДАННЫЕ!$CG1775&amp;"z"&amp;ДАННЫЕ!$CH1775&amp;"d"&amp;IF(H1775=4,1,0)&amp;"s"&amp;IF(ДАННЫЕ!$J1775=1,0,1)&amp;"u"&amp;IF(ДАННЫЕ!$CJ1775&gt;0,1,0)</f>
        <v>g0cf0a06AR1VG0o0xp0v0ntkqwemczd0s1u0</v>
      </c>
      <c r="O1775" s="28" t="str">
        <f>ДАННЫЕ!$I1775&amp;"g"&amp;B1775&amp;A1775&amp;"f"&amp;P1775&amp;"c"&amp;IF(ДАННЫЕ!$U1775&gt;0,1,0)&amp;"s"&amp;IF(ДАННЫЕ!$Q1775&gt;0,IF(YEAR(ДАННЫЕ!$F$1)=YEAR(ДАННЫЕ!$Q1775),IF(MONTH(ДАННЫЕ!$F$1)=MONTH(ДАННЫЕ!$Q1775),111,11),1),0)&amp;"i"&amp;IF(ДАННЫЕ!$R1775+ДАННЫЕ!$S1775+ДАННЫЕ!$T1775=0,0,1)&amp;"h"&amp;IF(ДАННЫЕ!$P1775&gt;0,1,0)&amp;"p"&amp;IF(ДАННЫЕ!$CI1775&gt;0,IF(YEAR(ДАННЫЕ!$F$1)=YEAR(ДАННЫЕ!$CI1775),IF(MONTH(ДАННЫЕ!$F$1)=MONTH(ДАННЫЕ!$CI1775),111,11),1),0)&amp;"d"&amp;IF(ДАННЫЕ!$CJ1775&gt;0,IF(YEAR(ДАННЫЕ!$F$1)=YEAR(ДАННЫЕ!$CJ1775),IF(MONTH(ДАННЫЕ!$F$1)=MONTH(ДАННЫЕ!$CJ1775),111,11),1),0)&amp;"o"&amp;IF(ДАННЫЕ!$CK1775&gt;0,IF(MONTH(ДАННЫЕ!$F$1)=MONTH(ДАННЫЕ!$CK1775),111,11),0)&amp;"v"&amp;IF(ДАННЫЕ!$BE1775&gt;0,IF(MONTH(ДАННЫЕ!$F$1)=MONTH(ДАННЫЕ!$BE1775),111,11),0)</f>
        <v>g00f0c0s0i0h0p0d0o0v0</v>
      </c>
      <c r="P1775" s="15">
        <f t="shared" si="86"/>
        <v>0</v>
      </c>
      <c r="Q1775" s="15">
        <f>IF(ДАННЫЕ!$F$1&gt;ДАННЫЕ!$N1775,IF(YEAR(ДАННЫЕ!$F$1)=YEAR(ДАННЫЕ!M1775),1,0),0)</f>
        <v>0</v>
      </c>
      <c r="R1775" s="15">
        <f>IF(ДАННЫЕ!$F$1&gt;ДАННЫЕ!$N1775,IF(YEAR(ДАННЫЕ!$F$1)=YEAR(ДАННЫЕ!N1775),1,0),0)</f>
        <v>0</v>
      </c>
      <c r="S1775" s="15">
        <f>IF(ДАННЫЕ!$AA1775="2А",1,IF(ДАННЫЕ!$AA1775="2Б",2,IF(ДАННЫЕ!$AA1775="2В",3,IF(ДАННЫЕ!$AA1775=3,4,IF(ДАННЫЕ!$AA1775="4А",5,IF(ДАННЫЕ!$AA1775="4Б",6,IF(ДАННЫЕ!$AA1775="4В",7,IF(ДАННЫЕ!$AA1775=5,8,0))))))))</f>
        <v>0</v>
      </c>
      <c r="T1775" s="15">
        <f>IF(OR(ДАННЫЕ!$AC1775=2,ДАННЫЕ!$AD1775=2,ДАННЫЕ!$AE1775=2),2,IF(OR(ДАННЫЕ!$AC1775=1,ДАННЫЕ!$AD1775=1,ДАННЫЕ!$AE1775=1),1,0))</f>
        <v>0</v>
      </c>
    </row>
    <row r="1776" spans="1:20" x14ac:dyDescent="0.2">
      <c r="A1776" s="78">
        <f>IF(B1776&gt;0,IF(MONTH(ДАННЫЕ!$F$1)=MONTH(ДАННЫЕ!$B1776),1,0),0)</f>
        <v>0</v>
      </c>
      <c r="B1776" s="14">
        <f>IF(ДАННЫЕ!$B1776&gt;0,IF(YEAR(ДАННЫЕ!$F$1)=YEAR(ДАННЫЕ!$B1776),1,0),0)</f>
        <v>0</v>
      </c>
      <c r="C1776" s="14">
        <f>IF(ДАННЫЕ!$CM1776&gt;0,IF(YEAR(ДАННЫЕ!$F$1)=YEAR(ДАННЫЕ!$CM1776),1,0),0)</f>
        <v>0</v>
      </c>
      <c r="D1776" s="14">
        <f>IF(ДАННЫЕ!$CJ1776&gt;0,IF(ДАННЫЕ!$CL1776&gt;ДАННЫЕ!$F$1,1,IF(ДАННЫЕ!$CL1776&gt;0,0,1)),0)</f>
        <v>0</v>
      </c>
      <c r="E1776" s="43" t="str">
        <f ca="1">IF(ДАННЫЕ!$F$1&gt;0,IF(ДАННЫЕ!$G1776&gt;0,DATEDIF(ДАННЫЕ!$G1776,ДАННЫЕ!$F$1,"y"),""),IF(ДАННЫЕ!$G1776&gt;0,DATEDIF(ДАННЫЕ!$G1776,TODAY(),"y"),""))</f>
        <v/>
      </c>
      <c r="F1776" s="43" t="str">
        <f xml:space="preserve"> IF(ДАННЫЕ!$F1776="М",IF(E1776&gt;=18,IF(E1776&lt;60,1,""),""),"")&amp;IF(ДАННЫЕ!$F1776="Ж",IF(E1776&gt;=18,IF(E1776&lt;55,1,""),""),"")</f>
        <v/>
      </c>
      <c r="G1776" s="43" t="str">
        <f xml:space="preserve"> IF(ДАННЫЕ!$F1776="М",IF(E1776&gt;=60,2,""),"")&amp;IF(ДАННЫЕ!$F1776="Ж",IF(E1776&gt;=55,2,""),"")</f>
        <v/>
      </c>
      <c r="H1776" s="43" t="str">
        <f t="shared" ca="1" si="84"/>
        <v/>
      </c>
      <c r="I1776" s="43" t="str">
        <f t="shared" ca="1" si="85"/>
        <v>03</v>
      </c>
      <c r="J1776" s="28" t="str">
        <f ca="1">ДАННЫЕ!$F1776&amp;H1776&amp;I1776&amp;ДАННЫЕ!$I1776&amp;"m"&amp;IF(ДАННЫЕ!$I1776&gt;0,IF(ДАННЫЕ!$J1776&gt;0,0,1),"")&amp;"f"&amp;IF(ДАННЫЕ!$R1776&gt;0,IF(YEAR(ДАННЫЕ!$F$1)=YEAR(ДАННЫЕ!$R1776),1,0),0)&amp;"z"&amp;ДАННЫЕ!$R1776&amp;"p"&amp;ДАННЫЕ!$S1776&amp;"i"&amp;ДАННЫЕ!$T1776&amp;"h"&amp;ДАННЫЕ!$K1776&amp;"be"&amp;ДАННЫЕ!$BI1776&amp;"CD"&amp;IF(ДАННЫЕ!BF1776&gt;500,4,IF(ДАННЫЕ!BF1776&gt;350,3,IF(ДАННЫЕ!BF1776&gt;200,2,IF(ДАННЫЕ!BF1776&gt;0,1,0))))&amp;"g"&amp;B1776&amp;"d"&amp;H1776&amp;"l"&amp;ДАННЫЕ!AT1776&amp;"a"&amp;ДАННЫЕ!$V1776&amp;"v"&amp;R1776&amp;"k"&amp;ДАННЫЕ!$U1776&amp;"s"&amp;ДАННЫЕ!$Y1776&amp;"t"&amp;ДАННЫЕ!$X1776&amp;"b"&amp;IF(ДАННЫЕ!$Q1776&gt;1,1,0)&amp;"PP"&amp;ДАННЫЕ!Z1776&amp;"c"&amp;S1776&amp;"x"&amp;IF(ДАННЫЕ!$BY1776&gt;0,IF(YEAR(ДАННЫЕ!$F$1)=YEAR(ДАННЫЕ!$BY1776),1,0),0)&amp;"n"&amp;IF(ДАННЫЕ!$BZ1776&gt;0,IF(YEAR(ДАННЫЕ!$F$1)=YEAR(ДАННЫЕ!$BZ1776),1,0),0)&amp;"u"&amp;D1776&amp;"z"&amp;IF(ДАННЫЕ!$CL1776&gt;0,IF(YEAR(ДАННЫЕ!$F$1)&gt;YEAR(ДАННЫЕ!$CL1776),11,12),0)</f>
        <v>03mf0zpihbeCD0g0dlav0kstb0PPc0x0n0u0z0</v>
      </c>
      <c r="K1776" s="28" t="str">
        <f ca="1">ДАННЫЕ!$I1776&amp;"x"&amp;B1776&amp;"w"&amp;IF(T1776+ДАННЫЕ!AD1776+ДАННЫЕ!AE1776+ДАННЫЕ!AF1776+ДАННЫЕ!AG1776+ДАННЫЕ!AH1776+ДАННЫЕ!$AL1776+ДАННЫЕ!AI1776+ДАННЫЕ!AJ1776+ДАННЫЕ!AK1776+ДАННЫЕ!AP1776+ДАННЫЕ!AQ1776+ДАННЫЕ!AR1776+ДАННЫЕ!$AM1776+ДАННЫЕ!$AN1776+ДАННЫЕ!AS1776+ДАННЫЕ!AT1776&gt;0,1,0)&amp;IF(OR(T1776=2,ДАННЫЕ!AD1776=2,ДАННЫЕ!AE1776=2,ДАННЫЕ!AF1776=2,ДАННЫЕ!AG1776=2,ДАННЫЕ!AH1776=2,ДАННЫЕ!$AL1776=2,ДАННЫЕ!AI1776=2,ДАННЫЕ!AJ1776=2,ДАННЫЕ!AK1776=2,ДАННЫЕ!AP1776=2,ДАННЫЕ!AQ1776=2,ДАННЫЕ!AR1776=2,ДАННЫЕ!$AM1776=2,ДАННЫЕ!$AN1776=2,ДАННЫЕ!AS1776=2,ДАННЫЕ!AT1776=2),2,0)&amp;"t"&amp;IF(T1776&gt;0,"1"&amp;T1776,"00")&amp;"f"&amp;IF(ДАННЫЕ!$AC1776,"1"&amp;ДАННЫЕ!$AC1776,"00")&amp;"b"&amp;IF(ДАННЫЕ!$AD1776,"1"&amp;ДАННЫЕ!$AD1776,"00")&amp;"g"&amp;IF(ДАННЫЕ!$AF1776,"1"&amp;ДАННЫЕ!$AF1776,"00")&amp;"c"&amp;IF(ДАННЫЕ!$AG1776,"1"&amp;ДАННЫЕ!$AG1776,"00")&amp;"i"&amp;IF(ДАННЫЕ!$AH1776,"1"&amp;ДАННЫЕ!$AH1776,"00")&amp;"r"&amp;IF(ДАННЫЕ!$AL1776,"1"&amp;ДАННЫЕ!$AL1776,"00")&amp;"m"&amp;IF(ДАННЫЕ!$AI1776,"1"&amp;ДАННЫЕ!$AI1776,"00")&amp;"hS"&amp;IF(ДАННЫЕ!$AJ1776,"1"&amp;ДАННЫЕ!$AJ1776,"00")&amp;"hZ"&amp;IF(ДАННЫЕ!$AK1776,"1"&amp;ДАННЫЕ!$AK1776,"00")&amp;"p"&amp;IF(ДАННЫЕ!$AP1776,"1"&amp;ДАННЫЕ!$AP1776,"00")&amp;"k"&amp;IF(ДАННЫЕ!$AQ1776,"1"&amp;ДАННЫЕ!$AQ1776,"00")&amp;"z"&amp;IF(ДАННЫЕ!$AR1776,"1"&amp;ДАННЫЕ!$AR1776,"00")&amp;"j"&amp;IF(ДАННЫЕ!$AM1776,"1"&amp;ДАННЫЕ!$AM1776,"00")&amp;"n"&amp;IF(ДАННЫЕ!$AN1776,"1"&amp;ДАННЫЕ!$AN1776,"00")&amp;"E"&amp;ДАННЫЕ!BI1776&amp;"L"&amp;ДАННЫЕ!AO1776&amp;"h"&amp;IF(ДАННЫЕ!$AU1776&gt;0,1,0)&amp;"v"&amp;IF(ДАННЫЕ!$AW1776&gt;0,1,0)&amp;"a"&amp;IF(ДАННЫЕ!$AS1776,"1"&amp;ДАННЫЕ!$AS1776,"00")&amp;"s"&amp;IF(ДАННЫЕ!$AT1776,"1"&amp;ДАННЫЕ!$AT1776,"00")&amp;"u"&amp;IF(ДАННЫЕ!$CJ1776&gt;0,1,0)&amp;"y"&amp;B1776&amp;"d"&amp;H1776&amp;"e"&amp;F1776&amp;G1776</f>
        <v>x0w00t00f00b00g00c00i00r00m00hS00hZ00p00k00z00j00n00ELh0v0a00s00u0y0de</v>
      </c>
      <c r="L1776" s="28" t="str">
        <f ca="1">ДАННЫЕ!$I1776&amp;"VN"&amp;IF(ДАННЫЕ!AW1776&gt;0,11,10)&amp;"CD"&amp;IF(ДАННЫЕ!BF1776&gt;500,16,IF(ДАННЫЕ!BF1776&gt;350,15,IF(ДАННЫЕ!BF1776&gt;=200,14,IF(ДАННЫЕ!BF1776&gt;=100,13,IF(ДАННЫЕ!BF1776&gt;=50,12,IF(ДАННЫЕ!BF1776&gt;0,11,10))))))&amp;"AR"&amp;IF(ДАННЫЕ!BX1776&gt;0,1,0)&amp;"GD"&amp;B1776&amp;"VV"&amp;IF(E1776&gt;=5,IF(E1776&lt;18,1,0),0)</f>
        <v>VN10CD10AR0GD0VV0</v>
      </c>
      <c r="M1776" s="28" t="str">
        <f>ДАННЫЕ!$I1776&amp;"b"&amp;ДАННЫЕ!$BI1776&amp;"r"&amp;ДАННЫЕ!$BJ1776&amp;"CD"&amp;IF(ДАННЫЕ!BF1776&gt;0,IF(ДАННЫЕ!BF1776&lt;200,1,IF(ДАННЫЕ!BF1776&lt;350,2,3)),0)&amp;"h"&amp;IF(ДАННЫЕ!$BK1776+ДАННЫЕ!$BL1776+ДАННЫЕ!$BM1776&gt;0,1,0)&amp;"x"&amp;ДАННЫЕ!$BK1776&amp;"y"&amp;ДАННЫЕ!$BL1776&amp;"z"&amp;ДАННЫЕ!$BM1776&amp;"c"&amp;IF(ДАННЫЕ!$BK1776+ДАННЫЕ!$BL1776+ДАННЫЕ!$BM1776=3,1,0)&amp;"a"&amp;IF(ДАННЫЕ!$BQ1776+ДАННЫЕ!$BR1776&gt;0,1,0)&amp;"d"&amp;ДАННЫЕ!$BQ1776&amp;"v"&amp;ДАННЫЕ!$BR1776&amp;"p"&amp;ДАННЫЕ!$BS1776&amp;"n"&amp;ДАННЫЕ!$BU1776&amp;"t"&amp;ДАННЫЕ!$BV1776&amp;"o"&amp;ДАННЫЕ!$BT1776&amp;"l"&amp;IF(ДАННЫЕ!$BN1776&gt;0,1,0)&amp;ДАННЫЕ!$BN1776&amp;"g"&amp;ДАННЫЕ!$BO1776&amp;"s"&amp;ДАННЫЕ!$BP1776&amp;"DZ"&amp;IF(ДАННЫЕ!B1776-ДАННЫЕ!G1776 &lt; 60,IF(ДАННЫЕ!B1776-ДАННЫЕ!G1776 &gt;= 0,1,0),0)&amp;"u"&amp;IF(ДАННЫЕ!$CJ1776&gt;0,1,0)</f>
        <v>brCD0h0xyzc0a0dvpntol0gsDZ1u0</v>
      </c>
      <c r="N1776" s="28" t="str">
        <f ca="1">ДАННЫЕ!$F1776&amp;ДАННЫЕ!$I1776&amp;"g"&amp;B1776&amp;"cf"&amp;D1776&amp;"a"&amp;IF(ДАННЫЕ!$BX1776&gt;0,1,0)&amp;IF(ДАННЫЕ!$BF1776&gt;500,1,IF(ДАННЫЕ!$BF1776&gt;350,2,IF(ДАННЫЕ!$BF1776&gt;=200,3,IF(ДАННЫЕ!$BF1776&gt;=100,4,IF(ДАННЫЕ!$BF1776&gt;=50,5,IF(ДАННЫЕ!$BF1776&lt;50,6,0))))))&amp;"AR"&amp;IF(DATEDIF(ДАННЫЕ!$BX1776,ДАННЫЕ!$F$1,"y")&gt;1,1,0)&amp;"VG"&amp;IF(ДАННЫЕ!$BH1776="0",1,0)&amp;"o"&amp;IF(T1776+ДАННЫЕ!$AF1776+ДАННЫЕ!$AG1776+ДАННЫЕ!$AH1776+ДАННЫЕ!$AI1776+ДАННЫЕ!$AJ1776+ДАННЫЕ!$AP1776+ДАННЫЕ!$AQ1776+ДАННЫЕ!$AR1776+ДАННЫЕ!$AU1776+ДАННЫЕ!$AW1776+ДАННЫЕ!$AS1776+ДАННЫЕ!$AT1776&gt;0,1,0)&amp;"x"&amp;ДАННЫЕ!$AG1776&amp;"p"&amp;IF(ДАННЫЕ!$BY1776&gt;0,1,0)&amp;"v"&amp;IF(ДАННЫЕ!$BZ1776&gt;0,1,0)&amp;"n"&amp;ДАННЫЕ!$CA1776&amp;"t"&amp;ДАННЫЕ!$AY1776&amp;"k"&amp;ДАННЫЕ!$CB1776&amp;"q"&amp;ДАННЫЕ!$CC1776&amp;"w"&amp;ДАННЫЕ!$CD1776&amp;"e"&amp;ДАННЫЕ!$CE1776&amp;"m"&amp;ДАННЫЕ!$CF1776&amp;"c"&amp;ДАННЫЕ!$CG1776&amp;"z"&amp;ДАННЫЕ!$CH1776&amp;"d"&amp;IF(H1776=4,1,0)&amp;"s"&amp;IF(ДАННЫЕ!$J1776=1,0,1)&amp;"u"&amp;IF(ДАННЫЕ!$CJ1776&gt;0,1,0)</f>
        <v>g0cf0a06AR1VG0o0xp0v0ntkqwemczd0s1u0</v>
      </c>
      <c r="O1776" s="28" t="str">
        <f>ДАННЫЕ!$I1776&amp;"g"&amp;B1776&amp;A1776&amp;"f"&amp;P1776&amp;"c"&amp;IF(ДАННЫЕ!$U1776&gt;0,1,0)&amp;"s"&amp;IF(ДАННЫЕ!$Q1776&gt;0,IF(YEAR(ДАННЫЕ!$F$1)=YEAR(ДАННЫЕ!$Q1776),IF(MONTH(ДАННЫЕ!$F$1)=MONTH(ДАННЫЕ!$Q1776),111,11),1),0)&amp;"i"&amp;IF(ДАННЫЕ!$R1776+ДАННЫЕ!$S1776+ДАННЫЕ!$T1776=0,0,1)&amp;"h"&amp;IF(ДАННЫЕ!$P1776&gt;0,1,0)&amp;"p"&amp;IF(ДАННЫЕ!$CI1776&gt;0,IF(YEAR(ДАННЫЕ!$F$1)=YEAR(ДАННЫЕ!$CI1776),IF(MONTH(ДАННЫЕ!$F$1)=MONTH(ДАННЫЕ!$CI1776),111,11),1),0)&amp;"d"&amp;IF(ДАННЫЕ!$CJ1776&gt;0,IF(YEAR(ДАННЫЕ!$F$1)=YEAR(ДАННЫЕ!$CJ1776),IF(MONTH(ДАННЫЕ!$F$1)=MONTH(ДАННЫЕ!$CJ1776),111,11),1),0)&amp;"o"&amp;IF(ДАННЫЕ!$CK1776&gt;0,IF(MONTH(ДАННЫЕ!$F$1)=MONTH(ДАННЫЕ!$CK1776),111,11),0)&amp;"v"&amp;IF(ДАННЫЕ!$BE1776&gt;0,IF(MONTH(ДАННЫЕ!$F$1)=MONTH(ДАННЫЕ!$BE1776),111,11),0)</f>
        <v>g00f0c0s0i0h0p0d0o0v0</v>
      </c>
      <c r="P1776" s="15">
        <f t="shared" si="86"/>
        <v>0</v>
      </c>
      <c r="Q1776" s="15">
        <f>IF(ДАННЫЕ!$F$1&gt;ДАННЫЕ!$N1776,IF(YEAR(ДАННЫЕ!$F$1)=YEAR(ДАННЫЕ!M1776),1,0),0)</f>
        <v>0</v>
      </c>
      <c r="R1776" s="15">
        <f>IF(ДАННЫЕ!$F$1&gt;ДАННЫЕ!$N1776,IF(YEAR(ДАННЫЕ!$F$1)=YEAR(ДАННЫЕ!N1776),1,0),0)</f>
        <v>0</v>
      </c>
      <c r="S1776" s="15">
        <f>IF(ДАННЫЕ!$AA1776="2А",1,IF(ДАННЫЕ!$AA1776="2Б",2,IF(ДАННЫЕ!$AA1776="2В",3,IF(ДАННЫЕ!$AA1776=3,4,IF(ДАННЫЕ!$AA1776="4А",5,IF(ДАННЫЕ!$AA1776="4Б",6,IF(ДАННЫЕ!$AA1776="4В",7,IF(ДАННЫЕ!$AA1776=5,8,0))))))))</f>
        <v>0</v>
      </c>
      <c r="T1776" s="15">
        <f>IF(OR(ДАННЫЕ!$AC1776=2,ДАННЫЕ!$AD1776=2,ДАННЫЕ!$AE1776=2),2,IF(OR(ДАННЫЕ!$AC1776=1,ДАННЫЕ!$AD1776=1,ДАННЫЕ!$AE1776=1),1,0))</f>
        <v>0</v>
      </c>
    </row>
    <row r="1777" spans="1:20" x14ac:dyDescent="0.2">
      <c r="A1777" s="78">
        <f>IF(B1777&gt;0,IF(MONTH(ДАННЫЕ!$F$1)=MONTH(ДАННЫЕ!$B1777),1,0),0)</f>
        <v>0</v>
      </c>
      <c r="B1777" s="14">
        <f>IF(ДАННЫЕ!$B1777&gt;0,IF(YEAR(ДАННЫЕ!$F$1)=YEAR(ДАННЫЕ!$B1777),1,0),0)</f>
        <v>0</v>
      </c>
      <c r="C1777" s="14">
        <f>IF(ДАННЫЕ!$CM1777&gt;0,IF(YEAR(ДАННЫЕ!$F$1)=YEAR(ДАННЫЕ!$CM1777),1,0),0)</f>
        <v>0</v>
      </c>
      <c r="D1777" s="14">
        <f>IF(ДАННЫЕ!$CJ1777&gt;0,IF(ДАННЫЕ!$CL1777&gt;ДАННЫЕ!$F$1,1,IF(ДАННЫЕ!$CL1777&gt;0,0,1)),0)</f>
        <v>0</v>
      </c>
      <c r="E1777" s="43" t="str">
        <f ca="1">IF(ДАННЫЕ!$F$1&gt;0,IF(ДАННЫЕ!$G1777&gt;0,DATEDIF(ДАННЫЕ!$G1777,ДАННЫЕ!$F$1,"y"),""),IF(ДАННЫЕ!$G1777&gt;0,DATEDIF(ДАННЫЕ!$G1777,TODAY(),"y"),""))</f>
        <v/>
      </c>
      <c r="F1777" s="43" t="str">
        <f xml:space="preserve"> IF(ДАННЫЕ!$F1777="М",IF(E1777&gt;=18,IF(E1777&lt;60,1,""),""),"")&amp;IF(ДАННЫЕ!$F1777="Ж",IF(E1777&gt;=18,IF(E1777&lt;55,1,""),""),"")</f>
        <v/>
      </c>
      <c r="G1777" s="43" t="str">
        <f xml:space="preserve"> IF(ДАННЫЕ!$F1777="М",IF(E1777&gt;=60,2,""),"")&amp;IF(ДАННЫЕ!$F1777="Ж",IF(E1777&gt;=55,2,""),"")</f>
        <v/>
      </c>
      <c r="H1777" s="43" t="str">
        <f t="shared" ca="1" si="84"/>
        <v/>
      </c>
      <c r="I1777" s="43" t="str">
        <f t="shared" ca="1" si="85"/>
        <v>03</v>
      </c>
      <c r="J1777" s="28" t="str">
        <f ca="1">ДАННЫЕ!$F1777&amp;H1777&amp;I1777&amp;ДАННЫЕ!$I1777&amp;"m"&amp;IF(ДАННЫЕ!$I1777&gt;0,IF(ДАННЫЕ!$J1777&gt;0,0,1),"")&amp;"f"&amp;IF(ДАННЫЕ!$R1777&gt;0,IF(YEAR(ДАННЫЕ!$F$1)=YEAR(ДАННЫЕ!$R1777),1,0),0)&amp;"z"&amp;ДАННЫЕ!$R1777&amp;"p"&amp;ДАННЫЕ!$S1777&amp;"i"&amp;ДАННЫЕ!$T1777&amp;"h"&amp;ДАННЫЕ!$K1777&amp;"be"&amp;ДАННЫЕ!$BI1777&amp;"CD"&amp;IF(ДАННЫЕ!BF1777&gt;500,4,IF(ДАННЫЕ!BF1777&gt;350,3,IF(ДАННЫЕ!BF1777&gt;200,2,IF(ДАННЫЕ!BF1777&gt;0,1,0))))&amp;"g"&amp;B1777&amp;"d"&amp;H1777&amp;"l"&amp;ДАННЫЕ!AT1777&amp;"a"&amp;ДАННЫЕ!$V1777&amp;"v"&amp;R1777&amp;"k"&amp;ДАННЫЕ!$U1777&amp;"s"&amp;ДАННЫЕ!$Y1777&amp;"t"&amp;ДАННЫЕ!$X1777&amp;"b"&amp;IF(ДАННЫЕ!$Q1777&gt;1,1,0)&amp;"PP"&amp;ДАННЫЕ!Z1777&amp;"c"&amp;S1777&amp;"x"&amp;IF(ДАННЫЕ!$BY1777&gt;0,IF(YEAR(ДАННЫЕ!$F$1)=YEAR(ДАННЫЕ!$BY1777),1,0),0)&amp;"n"&amp;IF(ДАННЫЕ!$BZ1777&gt;0,IF(YEAR(ДАННЫЕ!$F$1)=YEAR(ДАННЫЕ!$BZ1777),1,0),0)&amp;"u"&amp;D1777&amp;"z"&amp;IF(ДАННЫЕ!$CL1777&gt;0,IF(YEAR(ДАННЫЕ!$F$1)&gt;YEAR(ДАННЫЕ!$CL1777),11,12),0)</f>
        <v>03mf0zpihbeCD0g0dlav0kstb0PPc0x0n0u0z0</v>
      </c>
      <c r="K1777" s="28" t="str">
        <f ca="1">ДАННЫЕ!$I1777&amp;"x"&amp;B1777&amp;"w"&amp;IF(T1777+ДАННЫЕ!AD1777+ДАННЫЕ!AE1777+ДАННЫЕ!AF1777+ДАННЫЕ!AG1777+ДАННЫЕ!AH1777+ДАННЫЕ!$AL1777+ДАННЫЕ!AI1777+ДАННЫЕ!AJ1777+ДАННЫЕ!AK1777+ДАННЫЕ!AP1777+ДАННЫЕ!AQ1777+ДАННЫЕ!AR1777+ДАННЫЕ!$AM1777+ДАННЫЕ!$AN1777+ДАННЫЕ!AS1777+ДАННЫЕ!AT1777&gt;0,1,0)&amp;IF(OR(T1777=2,ДАННЫЕ!AD1777=2,ДАННЫЕ!AE1777=2,ДАННЫЕ!AF1777=2,ДАННЫЕ!AG1777=2,ДАННЫЕ!AH1777=2,ДАННЫЕ!$AL1777=2,ДАННЫЕ!AI1777=2,ДАННЫЕ!AJ1777=2,ДАННЫЕ!AK1777=2,ДАННЫЕ!AP1777=2,ДАННЫЕ!AQ1777=2,ДАННЫЕ!AR1777=2,ДАННЫЕ!$AM1777=2,ДАННЫЕ!$AN1777=2,ДАННЫЕ!AS1777=2,ДАННЫЕ!AT1777=2),2,0)&amp;"t"&amp;IF(T1777&gt;0,"1"&amp;T1777,"00")&amp;"f"&amp;IF(ДАННЫЕ!$AC1777,"1"&amp;ДАННЫЕ!$AC1777,"00")&amp;"b"&amp;IF(ДАННЫЕ!$AD1777,"1"&amp;ДАННЫЕ!$AD1777,"00")&amp;"g"&amp;IF(ДАННЫЕ!$AF1777,"1"&amp;ДАННЫЕ!$AF1777,"00")&amp;"c"&amp;IF(ДАННЫЕ!$AG1777,"1"&amp;ДАННЫЕ!$AG1777,"00")&amp;"i"&amp;IF(ДАННЫЕ!$AH1777,"1"&amp;ДАННЫЕ!$AH1777,"00")&amp;"r"&amp;IF(ДАННЫЕ!$AL1777,"1"&amp;ДАННЫЕ!$AL1777,"00")&amp;"m"&amp;IF(ДАННЫЕ!$AI1777,"1"&amp;ДАННЫЕ!$AI1777,"00")&amp;"hS"&amp;IF(ДАННЫЕ!$AJ1777,"1"&amp;ДАННЫЕ!$AJ1777,"00")&amp;"hZ"&amp;IF(ДАННЫЕ!$AK1777,"1"&amp;ДАННЫЕ!$AK1777,"00")&amp;"p"&amp;IF(ДАННЫЕ!$AP1777,"1"&amp;ДАННЫЕ!$AP1777,"00")&amp;"k"&amp;IF(ДАННЫЕ!$AQ1777,"1"&amp;ДАННЫЕ!$AQ1777,"00")&amp;"z"&amp;IF(ДАННЫЕ!$AR1777,"1"&amp;ДАННЫЕ!$AR1777,"00")&amp;"j"&amp;IF(ДАННЫЕ!$AM1777,"1"&amp;ДАННЫЕ!$AM1777,"00")&amp;"n"&amp;IF(ДАННЫЕ!$AN1777,"1"&amp;ДАННЫЕ!$AN1777,"00")&amp;"E"&amp;ДАННЫЕ!BI1777&amp;"L"&amp;ДАННЫЕ!AO1777&amp;"h"&amp;IF(ДАННЫЕ!$AU1777&gt;0,1,0)&amp;"v"&amp;IF(ДАННЫЕ!$AW1777&gt;0,1,0)&amp;"a"&amp;IF(ДАННЫЕ!$AS1777,"1"&amp;ДАННЫЕ!$AS1777,"00")&amp;"s"&amp;IF(ДАННЫЕ!$AT1777,"1"&amp;ДАННЫЕ!$AT1777,"00")&amp;"u"&amp;IF(ДАННЫЕ!$CJ1777&gt;0,1,0)&amp;"y"&amp;B1777&amp;"d"&amp;H1777&amp;"e"&amp;F1777&amp;G1777</f>
        <v>x0w00t00f00b00g00c00i00r00m00hS00hZ00p00k00z00j00n00ELh0v0a00s00u0y0de</v>
      </c>
      <c r="L1777" s="28" t="str">
        <f ca="1">ДАННЫЕ!$I1777&amp;"VN"&amp;IF(ДАННЫЕ!AW1777&gt;0,11,10)&amp;"CD"&amp;IF(ДАННЫЕ!BF1777&gt;500,16,IF(ДАННЫЕ!BF1777&gt;350,15,IF(ДАННЫЕ!BF1777&gt;=200,14,IF(ДАННЫЕ!BF1777&gt;=100,13,IF(ДАННЫЕ!BF1777&gt;=50,12,IF(ДАННЫЕ!BF1777&gt;0,11,10))))))&amp;"AR"&amp;IF(ДАННЫЕ!BX1777&gt;0,1,0)&amp;"GD"&amp;B1777&amp;"VV"&amp;IF(E1777&gt;=5,IF(E1777&lt;18,1,0),0)</f>
        <v>VN10CD10AR0GD0VV0</v>
      </c>
      <c r="M1777" s="28" t="str">
        <f>ДАННЫЕ!$I1777&amp;"b"&amp;ДАННЫЕ!$BI1777&amp;"r"&amp;ДАННЫЕ!$BJ1777&amp;"CD"&amp;IF(ДАННЫЕ!BF1777&gt;0,IF(ДАННЫЕ!BF1777&lt;200,1,IF(ДАННЫЕ!BF1777&lt;350,2,3)),0)&amp;"h"&amp;IF(ДАННЫЕ!$BK1777+ДАННЫЕ!$BL1777+ДАННЫЕ!$BM1777&gt;0,1,0)&amp;"x"&amp;ДАННЫЕ!$BK1777&amp;"y"&amp;ДАННЫЕ!$BL1777&amp;"z"&amp;ДАННЫЕ!$BM1777&amp;"c"&amp;IF(ДАННЫЕ!$BK1777+ДАННЫЕ!$BL1777+ДАННЫЕ!$BM1777=3,1,0)&amp;"a"&amp;IF(ДАННЫЕ!$BQ1777+ДАННЫЕ!$BR1777&gt;0,1,0)&amp;"d"&amp;ДАННЫЕ!$BQ1777&amp;"v"&amp;ДАННЫЕ!$BR1777&amp;"p"&amp;ДАННЫЕ!$BS1777&amp;"n"&amp;ДАННЫЕ!$BU1777&amp;"t"&amp;ДАННЫЕ!$BV1777&amp;"o"&amp;ДАННЫЕ!$BT1777&amp;"l"&amp;IF(ДАННЫЕ!$BN1777&gt;0,1,0)&amp;ДАННЫЕ!$BN1777&amp;"g"&amp;ДАННЫЕ!$BO1777&amp;"s"&amp;ДАННЫЕ!$BP1777&amp;"DZ"&amp;IF(ДАННЫЕ!B1777-ДАННЫЕ!G1777 &lt; 60,IF(ДАННЫЕ!B1777-ДАННЫЕ!G1777 &gt;= 0,1,0),0)&amp;"u"&amp;IF(ДАННЫЕ!$CJ1777&gt;0,1,0)</f>
        <v>brCD0h0xyzc0a0dvpntol0gsDZ1u0</v>
      </c>
      <c r="N1777" s="28" t="str">
        <f ca="1">ДАННЫЕ!$F1777&amp;ДАННЫЕ!$I1777&amp;"g"&amp;B1777&amp;"cf"&amp;D1777&amp;"a"&amp;IF(ДАННЫЕ!$BX1777&gt;0,1,0)&amp;IF(ДАННЫЕ!$BF1777&gt;500,1,IF(ДАННЫЕ!$BF1777&gt;350,2,IF(ДАННЫЕ!$BF1777&gt;=200,3,IF(ДАННЫЕ!$BF1777&gt;=100,4,IF(ДАННЫЕ!$BF1777&gt;=50,5,IF(ДАННЫЕ!$BF1777&lt;50,6,0))))))&amp;"AR"&amp;IF(DATEDIF(ДАННЫЕ!$BX1777,ДАННЫЕ!$F$1,"y")&gt;1,1,0)&amp;"VG"&amp;IF(ДАННЫЕ!$BH1777="0",1,0)&amp;"o"&amp;IF(T1777+ДАННЫЕ!$AF1777+ДАННЫЕ!$AG1777+ДАННЫЕ!$AH1777+ДАННЫЕ!$AI1777+ДАННЫЕ!$AJ1777+ДАННЫЕ!$AP1777+ДАННЫЕ!$AQ1777+ДАННЫЕ!$AR1777+ДАННЫЕ!$AU1777+ДАННЫЕ!$AW1777+ДАННЫЕ!$AS1777+ДАННЫЕ!$AT1777&gt;0,1,0)&amp;"x"&amp;ДАННЫЕ!$AG1777&amp;"p"&amp;IF(ДАННЫЕ!$BY1777&gt;0,1,0)&amp;"v"&amp;IF(ДАННЫЕ!$BZ1777&gt;0,1,0)&amp;"n"&amp;ДАННЫЕ!$CA1777&amp;"t"&amp;ДАННЫЕ!$AY1777&amp;"k"&amp;ДАННЫЕ!$CB1777&amp;"q"&amp;ДАННЫЕ!$CC1777&amp;"w"&amp;ДАННЫЕ!$CD1777&amp;"e"&amp;ДАННЫЕ!$CE1777&amp;"m"&amp;ДАННЫЕ!$CF1777&amp;"c"&amp;ДАННЫЕ!$CG1777&amp;"z"&amp;ДАННЫЕ!$CH1777&amp;"d"&amp;IF(H1777=4,1,0)&amp;"s"&amp;IF(ДАННЫЕ!$J1777=1,0,1)&amp;"u"&amp;IF(ДАННЫЕ!$CJ1777&gt;0,1,0)</f>
        <v>g0cf0a06AR1VG0o0xp0v0ntkqwemczd0s1u0</v>
      </c>
      <c r="O1777" s="28" t="str">
        <f>ДАННЫЕ!$I1777&amp;"g"&amp;B1777&amp;A1777&amp;"f"&amp;P1777&amp;"c"&amp;IF(ДАННЫЕ!$U1777&gt;0,1,0)&amp;"s"&amp;IF(ДАННЫЕ!$Q1777&gt;0,IF(YEAR(ДАННЫЕ!$F$1)=YEAR(ДАННЫЕ!$Q1777),IF(MONTH(ДАННЫЕ!$F$1)=MONTH(ДАННЫЕ!$Q1777),111,11),1),0)&amp;"i"&amp;IF(ДАННЫЕ!$R1777+ДАННЫЕ!$S1777+ДАННЫЕ!$T1777=0,0,1)&amp;"h"&amp;IF(ДАННЫЕ!$P1777&gt;0,1,0)&amp;"p"&amp;IF(ДАННЫЕ!$CI1777&gt;0,IF(YEAR(ДАННЫЕ!$F$1)=YEAR(ДАННЫЕ!$CI1777),IF(MONTH(ДАННЫЕ!$F$1)=MONTH(ДАННЫЕ!$CI1777),111,11),1),0)&amp;"d"&amp;IF(ДАННЫЕ!$CJ1777&gt;0,IF(YEAR(ДАННЫЕ!$F$1)=YEAR(ДАННЫЕ!$CJ1777),IF(MONTH(ДАННЫЕ!$F$1)=MONTH(ДАННЫЕ!$CJ1777),111,11),1),0)&amp;"o"&amp;IF(ДАННЫЕ!$CK1777&gt;0,IF(MONTH(ДАННЫЕ!$F$1)=MONTH(ДАННЫЕ!$CK1777),111,11),0)&amp;"v"&amp;IF(ДАННЫЕ!$BE1777&gt;0,IF(MONTH(ДАННЫЕ!$F$1)=MONTH(ДАННЫЕ!$BE1777),111,11),0)</f>
        <v>g00f0c0s0i0h0p0d0o0v0</v>
      </c>
      <c r="P1777" s="15">
        <f t="shared" si="86"/>
        <v>0</v>
      </c>
      <c r="Q1777" s="15">
        <f>IF(ДАННЫЕ!$F$1&gt;ДАННЫЕ!$N1777,IF(YEAR(ДАННЫЕ!$F$1)=YEAR(ДАННЫЕ!M1777),1,0),0)</f>
        <v>0</v>
      </c>
      <c r="R1777" s="15">
        <f>IF(ДАННЫЕ!$F$1&gt;ДАННЫЕ!$N1777,IF(YEAR(ДАННЫЕ!$F$1)=YEAR(ДАННЫЕ!N1777),1,0),0)</f>
        <v>0</v>
      </c>
      <c r="S1777" s="15">
        <f>IF(ДАННЫЕ!$AA1777="2А",1,IF(ДАННЫЕ!$AA1777="2Б",2,IF(ДАННЫЕ!$AA1777="2В",3,IF(ДАННЫЕ!$AA1777=3,4,IF(ДАННЫЕ!$AA1777="4А",5,IF(ДАННЫЕ!$AA1777="4Б",6,IF(ДАННЫЕ!$AA1777="4В",7,IF(ДАННЫЕ!$AA1777=5,8,0))))))))</f>
        <v>0</v>
      </c>
      <c r="T1777" s="15">
        <f>IF(OR(ДАННЫЕ!$AC1777=2,ДАННЫЕ!$AD1777=2,ДАННЫЕ!$AE1777=2),2,IF(OR(ДАННЫЕ!$AC1777=1,ДАННЫЕ!$AD1777=1,ДАННЫЕ!$AE1777=1),1,0))</f>
        <v>0</v>
      </c>
    </row>
    <row r="1778" spans="1:20" x14ac:dyDescent="0.2">
      <c r="A1778" s="78">
        <f>IF(B1778&gt;0,IF(MONTH(ДАННЫЕ!$F$1)=MONTH(ДАННЫЕ!$B1778),1,0),0)</f>
        <v>0</v>
      </c>
      <c r="B1778" s="14">
        <f>IF(ДАННЫЕ!$B1778&gt;0,IF(YEAR(ДАННЫЕ!$F$1)=YEAR(ДАННЫЕ!$B1778),1,0),0)</f>
        <v>0</v>
      </c>
      <c r="C1778" s="14">
        <f>IF(ДАННЫЕ!$CM1778&gt;0,IF(YEAR(ДАННЫЕ!$F$1)=YEAR(ДАННЫЕ!$CM1778),1,0),0)</f>
        <v>0</v>
      </c>
      <c r="D1778" s="14">
        <f>IF(ДАННЫЕ!$CJ1778&gt;0,IF(ДАННЫЕ!$CL1778&gt;ДАННЫЕ!$F$1,1,IF(ДАННЫЕ!$CL1778&gt;0,0,1)),0)</f>
        <v>0</v>
      </c>
      <c r="E1778" s="43" t="str">
        <f ca="1">IF(ДАННЫЕ!$F$1&gt;0,IF(ДАННЫЕ!$G1778&gt;0,DATEDIF(ДАННЫЕ!$G1778,ДАННЫЕ!$F$1,"y"),""),IF(ДАННЫЕ!$G1778&gt;0,DATEDIF(ДАННЫЕ!$G1778,TODAY(),"y"),""))</f>
        <v/>
      </c>
      <c r="F1778" s="43" t="str">
        <f xml:space="preserve"> IF(ДАННЫЕ!$F1778="М",IF(E1778&gt;=18,IF(E1778&lt;60,1,""),""),"")&amp;IF(ДАННЫЕ!$F1778="Ж",IF(E1778&gt;=18,IF(E1778&lt;55,1,""),""),"")</f>
        <v/>
      </c>
      <c r="G1778" s="43" t="str">
        <f xml:space="preserve"> IF(ДАННЫЕ!$F1778="М",IF(E1778&gt;=60,2,""),"")&amp;IF(ДАННЫЕ!$F1778="Ж",IF(E1778&gt;=55,2,""),"")</f>
        <v/>
      </c>
      <c r="H1778" s="43" t="str">
        <f t="shared" ca="1" si="84"/>
        <v/>
      </c>
      <c r="I1778" s="43" t="str">
        <f t="shared" ca="1" si="85"/>
        <v>03</v>
      </c>
      <c r="J1778" s="28" t="str">
        <f ca="1">ДАННЫЕ!$F1778&amp;H1778&amp;I1778&amp;ДАННЫЕ!$I1778&amp;"m"&amp;IF(ДАННЫЕ!$I1778&gt;0,IF(ДАННЫЕ!$J1778&gt;0,0,1),"")&amp;"f"&amp;IF(ДАННЫЕ!$R1778&gt;0,IF(YEAR(ДАННЫЕ!$F$1)=YEAR(ДАННЫЕ!$R1778),1,0),0)&amp;"z"&amp;ДАННЫЕ!$R1778&amp;"p"&amp;ДАННЫЕ!$S1778&amp;"i"&amp;ДАННЫЕ!$T1778&amp;"h"&amp;ДАННЫЕ!$K1778&amp;"be"&amp;ДАННЫЕ!$BI1778&amp;"CD"&amp;IF(ДАННЫЕ!BF1778&gt;500,4,IF(ДАННЫЕ!BF1778&gt;350,3,IF(ДАННЫЕ!BF1778&gt;200,2,IF(ДАННЫЕ!BF1778&gt;0,1,0))))&amp;"g"&amp;B1778&amp;"d"&amp;H1778&amp;"l"&amp;ДАННЫЕ!AT1778&amp;"a"&amp;ДАННЫЕ!$V1778&amp;"v"&amp;R1778&amp;"k"&amp;ДАННЫЕ!$U1778&amp;"s"&amp;ДАННЫЕ!$Y1778&amp;"t"&amp;ДАННЫЕ!$X1778&amp;"b"&amp;IF(ДАННЫЕ!$Q1778&gt;1,1,0)&amp;"PP"&amp;ДАННЫЕ!Z1778&amp;"c"&amp;S1778&amp;"x"&amp;IF(ДАННЫЕ!$BY1778&gt;0,IF(YEAR(ДАННЫЕ!$F$1)=YEAR(ДАННЫЕ!$BY1778),1,0),0)&amp;"n"&amp;IF(ДАННЫЕ!$BZ1778&gt;0,IF(YEAR(ДАННЫЕ!$F$1)=YEAR(ДАННЫЕ!$BZ1778),1,0),0)&amp;"u"&amp;D1778&amp;"z"&amp;IF(ДАННЫЕ!$CL1778&gt;0,IF(YEAR(ДАННЫЕ!$F$1)&gt;YEAR(ДАННЫЕ!$CL1778),11,12),0)</f>
        <v>03mf0zpihbeCD0g0dlav0kstb0PPc0x0n0u0z0</v>
      </c>
      <c r="K1778" s="28" t="str">
        <f ca="1">ДАННЫЕ!$I1778&amp;"x"&amp;B1778&amp;"w"&amp;IF(T1778+ДАННЫЕ!AD1778+ДАННЫЕ!AE1778+ДАННЫЕ!AF1778+ДАННЫЕ!AG1778+ДАННЫЕ!AH1778+ДАННЫЕ!$AL1778+ДАННЫЕ!AI1778+ДАННЫЕ!AJ1778+ДАННЫЕ!AK1778+ДАННЫЕ!AP1778+ДАННЫЕ!AQ1778+ДАННЫЕ!AR1778+ДАННЫЕ!$AM1778+ДАННЫЕ!$AN1778+ДАННЫЕ!AS1778+ДАННЫЕ!AT1778&gt;0,1,0)&amp;IF(OR(T1778=2,ДАННЫЕ!AD1778=2,ДАННЫЕ!AE1778=2,ДАННЫЕ!AF1778=2,ДАННЫЕ!AG1778=2,ДАННЫЕ!AH1778=2,ДАННЫЕ!$AL1778=2,ДАННЫЕ!AI1778=2,ДАННЫЕ!AJ1778=2,ДАННЫЕ!AK1778=2,ДАННЫЕ!AP1778=2,ДАННЫЕ!AQ1778=2,ДАННЫЕ!AR1778=2,ДАННЫЕ!$AM1778=2,ДАННЫЕ!$AN1778=2,ДАННЫЕ!AS1778=2,ДАННЫЕ!AT1778=2),2,0)&amp;"t"&amp;IF(T1778&gt;0,"1"&amp;T1778,"00")&amp;"f"&amp;IF(ДАННЫЕ!$AC1778,"1"&amp;ДАННЫЕ!$AC1778,"00")&amp;"b"&amp;IF(ДАННЫЕ!$AD1778,"1"&amp;ДАННЫЕ!$AD1778,"00")&amp;"g"&amp;IF(ДАННЫЕ!$AF1778,"1"&amp;ДАННЫЕ!$AF1778,"00")&amp;"c"&amp;IF(ДАННЫЕ!$AG1778,"1"&amp;ДАННЫЕ!$AG1778,"00")&amp;"i"&amp;IF(ДАННЫЕ!$AH1778,"1"&amp;ДАННЫЕ!$AH1778,"00")&amp;"r"&amp;IF(ДАННЫЕ!$AL1778,"1"&amp;ДАННЫЕ!$AL1778,"00")&amp;"m"&amp;IF(ДАННЫЕ!$AI1778,"1"&amp;ДАННЫЕ!$AI1778,"00")&amp;"hS"&amp;IF(ДАННЫЕ!$AJ1778,"1"&amp;ДАННЫЕ!$AJ1778,"00")&amp;"hZ"&amp;IF(ДАННЫЕ!$AK1778,"1"&amp;ДАННЫЕ!$AK1778,"00")&amp;"p"&amp;IF(ДАННЫЕ!$AP1778,"1"&amp;ДАННЫЕ!$AP1778,"00")&amp;"k"&amp;IF(ДАННЫЕ!$AQ1778,"1"&amp;ДАННЫЕ!$AQ1778,"00")&amp;"z"&amp;IF(ДАННЫЕ!$AR1778,"1"&amp;ДАННЫЕ!$AR1778,"00")&amp;"j"&amp;IF(ДАННЫЕ!$AM1778,"1"&amp;ДАННЫЕ!$AM1778,"00")&amp;"n"&amp;IF(ДАННЫЕ!$AN1778,"1"&amp;ДАННЫЕ!$AN1778,"00")&amp;"E"&amp;ДАННЫЕ!BI1778&amp;"L"&amp;ДАННЫЕ!AO1778&amp;"h"&amp;IF(ДАННЫЕ!$AU1778&gt;0,1,0)&amp;"v"&amp;IF(ДАННЫЕ!$AW1778&gt;0,1,0)&amp;"a"&amp;IF(ДАННЫЕ!$AS1778,"1"&amp;ДАННЫЕ!$AS1778,"00")&amp;"s"&amp;IF(ДАННЫЕ!$AT1778,"1"&amp;ДАННЫЕ!$AT1778,"00")&amp;"u"&amp;IF(ДАННЫЕ!$CJ1778&gt;0,1,0)&amp;"y"&amp;B1778&amp;"d"&amp;H1778&amp;"e"&amp;F1778&amp;G1778</f>
        <v>x0w00t00f00b00g00c00i00r00m00hS00hZ00p00k00z00j00n00ELh0v0a00s00u0y0de</v>
      </c>
      <c r="L1778" s="28" t="str">
        <f ca="1">ДАННЫЕ!$I1778&amp;"VN"&amp;IF(ДАННЫЕ!AW1778&gt;0,11,10)&amp;"CD"&amp;IF(ДАННЫЕ!BF1778&gt;500,16,IF(ДАННЫЕ!BF1778&gt;350,15,IF(ДАННЫЕ!BF1778&gt;=200,14,IF(ДАННЫЕ!BF1778&gt;=100,13,IF(ДАННЫЕ!BF1778&gt;=50,12,IF(ДАННЫЕ!BF1778&gt;0,11,10))))))&amp;"AR"&amp;IF(ДАННЫЕ!BX1778&gt;0,1,0)&amp;"GD"&amp;B1778&amp;"VV"&amp;IF(E1778&gt;=5,IF(E1778&lt;18,1,0),0)</f>
        <v>VN10CD10AR0GD0VV0</v>
      </c>
      <c r="M1778" s="28" t="str">
        <f>ДАННЫЕ!$I1778&amp;"b"&amp;ДАННЫЕ!$BI1778&amp;"r"&amp;ДАННЫЕ!$BJ1778&amp;"CD"&amp;IF(ДАННЫЕ!BF1778&gt;0,IF(ДАННЫЕ!BF1778&lt;200,1,IF(ДАННЫЕ!BF1778&lt;350,2,3)),0)&amp;"h"&amp;IF(ДАННЫЕ!$BK1778+ДАННЫЕ!$BL1778+ДАННЫЕ!$BM1778&gt;0,1,0)&amp;"x"&amp;ДАННЫЕ!$BK1778&amp;"y"&amp;ДАННЫЕ!$BL1778&amp;"z"&amp;ДАННЫЕ!$BM1778&amp;"c"&amp;IF(ДАННЫЕ!$BK1778+ДАННЫЕ!$BL1778+ДАННЫЕ!$BM1778=3,1,0)&amp;"a"&amp;IF(ДАННЫЕ!$BQ1778+ДАННЫЕ!$BR1778&gt;0,1,0)&amp;"d"&amp;ДАННЫЕ!$BQ1778&amp;"v"&amp;ДАННЫЕ!$BR1778&amp;"p"&amp;ДАННЫЕ!$BS1778&amp;"n"&amp;ДАННЫЕ!$BU1778&amp;"t"&amp;ДАННЫЕ!$BV1778&amp;"o"&amp;ДАННЫЕ!$BT1778&amp;"l"&amp;IF(ДАННЫЕ!$BN1778&gt;0,1,0)&amp;ДАННЫЕ!$BN1778&amp;"g"&amp;ДАННЫЕ!$BO1778&amp;"s"&amp;ДАННЫЕ!$BP1778&amp;"DZ"&amp;IF(ДАННЫЕ!B1778-ДАННЫЕ!G1778 &lt; 60,IF(ДАННЫЕ!B1778-ДАННЫЕ!G1778 &gt;= 0,1,0),0)&amp;"u"&amp;IF(ДАННЫЕ!$CJ1778&gt;0,1,0)</f>
        <v>brCD0h0xyzc0a0dvpntol0gsDZ1u0</v>
      </c>
      <c r="N1778" s="28" t="str">
        <f ca="1">ДАННЫЕ!$F1778&amp;ДАННЫЕ!$I1778&amp;"g"&amp;B1778&amp;"cf"&amp;D1778&amp;"a"&amp;IF(ДАННЫЕ!$BX1778&gt;0,1,0)&amp;IF(ДАННЫЕ!$BF1778&gt;500,1,IF(ДАННЫЕ!$BF1778&gt;350,2,IF(ДАННЫЕ!$BF1778&gt;=200,3,IF(ДАННЫЕ!$BF1778&gt;=100,4,IF(ДАННЫЕ!$BF1778&gt;=50,5,IF(ДАННЫЕ!$BF1778&lt;50,6,0))))))&amp;"AR"&amp;IF(DATEDIF(ДАННЫЕ!$BX1778,ДАННЫЕ!$F$1,"y")&gt;1,1,0)&amp;"VG"&amp;IF(ДАННЫЕ!$BH1778="0",1,0)&amp;"o"&amp;IF(T1778+ДАННЫЕ!$AF1778+ДАННЫЕ!$AG1778+ДАННЫЕ!$AH1778+ДАННЫЕ!$AI1778+ДАННЫЕ!$AJ1778+ДАННЫЕ!$AP1778+ДАННЫЕ!$AQ1778+ДАННЫЕ!$AR1778+ДАННЫЕ!$AU1778+ДАННЫЕ!$AW1778+ДАННЫЕ!$AS1778+ДАННЫЕ!$AT1778&gt;0,1,0)&amp;"x"&amp;ДАННЫЕ!$AG1778&amp;"p"&amp;IF(ДАННЫЕ!$BY1778&gt;0,1,0)&amp;"v"&amp;IF(ДАННЫЕ!$BZ1778&gt;0,1,0)&amp;"n"&amp;ДАННЫЕ!$CA1778&amp;"t"&amp;ДАННЫЕ!$AY1778&amp;"k"&amp;ДАННЫЕ!$CB1778&amp;"q"&amp;ДАННЫЕ!$CC1778&amp;"w"&amp;ДАННЫЕ!$CD1778&amp;"e"&amp;ДАННЫЕ!$CE1778&amp;"m"&amp;ДАННЫЕ!$CF1778&amp;"c"&amp;ДАННЫЕ!$CG1778&amp;"z"&amp;ДАННЫЕ!$CH1778&amp;"d"&amp;IF(H1778=4,1,0)&amp;"s"&amp;IF(ДАННЫЕ!$J1778=1,0,1)&amp;"u"&amp;IF(ДАННЫЕ!$CJ1778&gt;0,1,0)</f>
        <v>g0cf0a06AR1VG0o0xp0v0ntkqwemczd0s1u0</v>
      </c>
      <c r="O1778" s="28" t="str">
        <f>ДАННЫЕ!$I1778&amp;"g"&amp;B1778&amp;A1778&amp;"f"&amp;P1778&amp;"c"&amp;IF(ДАННЫЕ!$U1778&gt;0,1,0)&amp;"s"&amp;IF(ДАННЫЕ!$Q1778&gt;0,IF(YEAR(ДАННЫЕ!$F$1)=YEAR(ДАННЫЕ!$Q1778),IF(MONTH(ДАННЫЕ!$F$1)=MONTH(ДАННЫЕ!$Q1778),111,11),1),0)&amp;"i"&amp;IF(ДАННЫЕ!$R1778+ДАННЫЕ!$S1778+ДАННЫЕ!$T1778=0,0,1)&amp;"h"&amp;IF(ДАННЫЕ!$P1778&gt;0,1,0)&amp;"p"&amp;IF(ДАННЫЕ!$CI1778&gt;0,IF(YEAR(ДАННЫЕ!$F$1)=YEAR(ДАННЫЕ!$CI1778),IF(MONTH(ДАННЫЕ!$F$1)=MONTH(ДАННЫЕ!$CI1778),111,11),1),0)&amp;"d"&amp;IF(ДАННЫЕ!$CJ1778&gt;0,IF(YEAR(ДАННЫЕ!$F$1)=YEAR(ДАННЫЕ!$CJ1778),IF(MONTH(ДАННЫЕ!$F$1)=MONTH(ДАННЫЕ!$CJ1778),111,11),1),0)&amp;"o"&amp;IF(ДАННЫЕ!$CK1778&gt;0,IF(MONTH(ДАННЫЕ!$F$1)=MONTH(ДАННЫЕ!$CK1778),111,11),0)&amp;"v"&amp;IF(ДАННЫЕ!$BE1778&gt;0,IF(MONTH(ДАННЫЕ!$F$1)=MONTH(ДАННЫЕ!$BE1778),111,11),0)</f>
        <v>g00f0c0s0i0h0p0d0o0v0</v>
      </c>
      <c r="P1778" s="15">
        <f t="shared" si="86"/>
        <v>0</v>
      </c>
      <c r="Q1778" s="15">
        <f>IF(ДАННЫЕ!$F$1&gt;ДАННЫЕ!$N1778,IF(YEAR(ДАННЫЕ!$F$1)=YEAR(ДАННЫЕ!M1778),1,0),0)</f>
        <v>0</v>
      </c>
      <c r="R1778" s="15">
        <f>IF(ДАННЫЕ!$F$1&gt;ДАННЫЕ!$N1778,IF(YEAR(ДАННЫЕ!$F$1)=YEAR(ДАННЫЕ!N1778),1,0),0)</f>
        <v>0</v>
      </c>
      <c r="S1778" s="15">
        <f>IF(ДАННЫЕ!$AA1778="2А",1,IF(ДАННЫЕ!$AA1778="2Б",2,IF(ДАННЫЕ!$AA1778="2В",3,IF(ДАННЫЕ!$AA1778=3,4,IF(ДАННЫЕ!$AA1778="4А",5,IF(ДАННЫЕ!$AA1778="4Б",6,IF(ДАННЫЕ!$AA1778="4В",7,IF(ДАННЫЕ!$AA1778=5,8,0))))))))</f>
        <v>0</v>
      </c>
      <c r="T1778" s="15">
        <f>IF(OR(ДАННЫЕ!$AC1778=2,ДАННЫЕ!$AD1778=2,ДАННЫЕ!$AE1778=2),2,IF(OR(ДАННЫЕ!$AC1778=1,ДАННЫЕ!$AD1778=1,ДАННЫЕ!$AE1778=1),1,0))</f>
        <v>0</v>
      </c>
    </row>
    <row r="1779" spans="1:20" x14ac:dyDescent="0.2">
      <c r="A1779" s="78">
        <f>IF(B1779&gt;0,IF(MONTH(ДАННЫЕ!$F$1)=MONTH(ДАННЫЕ!$B1779),1,0),0)</f>
        <v>0</v>
      </c>
      <c r="B1779" s="14">
        <f>IF(ДАННЫЕ!$B1779&gt;0,IF(YEAR(ДАННЫЕ!$F$1)=YEAR(ДАННЫЕ!$B1779),1,0),0)</f>
        <v>0</v>
      </c>
      <c r="C1779" s="14">
        <f>IF(ДАННЫЕ!$CM1779&gt;0,IF(YEAR(ДАННЫЕ!$F$1)=YEAR(ДАННЫЕ!$CM1779),1,0),0)</f>
        <v>0</v>
      </c>
      <c r="D1779" s="14">
        <f>IF(ДАННЫЕ!$CJ1779&gt;0,IF(ДАННЫЕ!$CL1779&gt;ДАННЫЕ!$F$1,1,IF(ДАННЫЕ!$CL1779&gt;0,0,1)),0)</f>
        <v>0</v>
      </c>
      <c r="E1779" s="43" t="str">
        <f ca="1">IF(ДАННЫЕ!$F$1&gt;0,IF(ДАННЫЕ!$G1779&gt;0,DATEDIF(ДАННЫЕ!$G1779,ДАННЫЕ!$F$1,"y"),""),IF(ДАННЫЕ!$G1779&gt;0,DATEDIF(ДАННЫЕ!$G1779,TODAY(),"y"),""))</f>
        <v/>
      </c>
      <c r="F1779" s="43" t="str">
        <f xml:space="preserve"> IF(ДАННЫЕ!$F1779="М",IF(E1779&gt;=18,IF(E1779&lt;60,1,""),""),"")&amp;IF(ДАННЫЕ!$F1779="Ж",IF(E1779&gt;=18,IF(E1779&lt;55,1,""),""),"")</f>
        <v/>
      </c>
      <c r="G1779" s="43" t="str">
        <f xml:space="preserve"> IF(ДАННЫЕ!$F1779="М",IF(E1779&gt;=60,2,""),"")&amp;IF(ДАННЫЕ!$F1779="Ж",IF(E1779&gt;=55,2,""),"")</f>
        <v/>
      </c>
      <c r="H1779" s="43" t="str">
        <f t="shared" ca="1" si="84"/>
        <v/>
      </c>
      <c r="I1779" s="43" t="str">
        <f t="shared" ca="1" si="85"/>
        <v>03</v>
      </c>
      <c r="J1779" s="28" t="str">
        <f ca="1">ДАННЫЕ!$F1779&amp;H1779&amp;I1779&amp;ДАННЫЕ!$I1779&amp;"m"&amp;IF(ДАННЫЕ!$I1779&gt;0,IF(ДАННЫЕ!$J1779&gt;0,0,1),"")&amp;"f"&amp;IF(ДАННЫЕ!$R1779&gt;0,IF(YEAR(ДАННЫЕ!$F$1)=YEAR(ДАННЫЕ!$R1779),1,0),0)&amp;"z"&amp;ДАННЫЕ!$R1779&amp;"p"&amp;ДАННЫЕ!$S1779&amp;"i"&amp;ДАННЫЕ!$T1779&amp;"h"&amp;ДАННЫЕ!$K1779&amp;"be"&amp;ДАННЫЕ!$BI1779&amp;"CD"&amp;IF(ДАННЫЕ!BF1779&gt;500,4,IF(ДАННЫЕ!BF1779&gt;350,3,IF(ДАННЫЕ!BF1779&gt;200,2,IF(ДАННЫЕ!BF1779&gt;0,1,0))))&amp;"g"&amp;B1779&amp;"d"&amp;H1779&amp;"l"&amp;ДАННЫЕ!AT1779&amp;"a"&amp;ДАННЫЕ!$V1779&amp;"v"&amp;R1779&amp;"k"&amp;ДАННЫЕ!$U1779&amp;"s"&amp;ДАННЫЕ!$Y1779&amp;"t"&amp;ДАННЫЕ!$X1779&amp;"b"&amp;IF(ДАННЫЕ!$Q1779&gt;1,1,0)&amp;"PP"&amp;ДАННЫЕ!Z1779&amp;"c"&amp;S1779&amp;"x"&amp;IF(ДАННЫЕ!$BY1779&gt;0,IF(YEAR(ДАННЫЕ!$F$1)=YEAR(ДАННЫЕ!$BY1779),1,0),0)&amp;"n"&amp;IF(ДАННЫЕ!$BZ1779&gt;0,IF(YEAR(ДАННЫЕ!$F$1)=YEAR(ДАННЫЕ!$BZ1779),1,0),0)&amp;"u"&amp;D1779&amp;"z"&amp;IF(ДАННЫЕ!$CL1779&gt;0,IF(YEAR(ДАННЫЕ!$F$1)&gt;YEAR(ДАННЫЕ!$CL1779),11,12),0)</f>
        <v>03mf0zpihbeCD0g0dlav0kstb0PPc0x0n0u0z0</v>
      </c>
      <c r="K1779" s="28" t="str">
        <f ca="1">ДАННЫЕ!$I1779&amp;"x"&amp;B1779&amp;"w"&amp;IF(T1779+ДАННЫЕ!AD1779+ДАННЫЕ!AE1779+ДАННЫЕ!AF1779+ДАННЫЕ!AG1779+ДАННЫЕ!AH1779+ДАННЫЕ!$AL1779+ДАННЫЕ!AI1779+ДАННЫЕ!AJ1779+ДАННЫЕ!AK1779+ДАННЫЕ!AP1779+ДАННЫЕ!AQ1779+ДАННЫЕ!AR1779+ДАННЫЕ!$AM1779+ДАННЫЕ!$AN1779+ДАННЫЕ!AS1779+ДАННЫЕ!AT1779&gt;0,1,0)&amp;IF(OR(T1779=2,ДАННЫЕ!AD1779=2,ДАННЫЕ!AE1779=2,ДАННЫЕ!AF1779=2,ДАННЫЕ!AG1779=2,ДАННЫЕ!AH1779=2,ДАННЫЕ!$AL1779=2,ДАННЫЕ!AI1779=2,ДАННЫЕ!AJ1779=2,ДАННЫЕ!AK1779=2,ДАННЫЕ!AP1779=2,ДАННЫЕ!AQ1779=2,ДАННЫЕ!AR1779=2,ДАННЫЕ!$AM1779=2,ДАННЫЕ!$AN1779=2,ДАННЫЕ!AS1779=2,ДАННЫЕ!AT1779=2),2,0)&amp;"t"&amp;IF(T1779&gt;0,"1"&amp;T1779,"00")&amp;"f"&amp;IF(ДАННЫЕ!$AC1779,"1"&amp;ДАННЫЕ!$AC1779,"00")&amp;"b"&amp;IF(ДАННЫЕ!$AD1779,"1"&amp;ДАННЫЕ!$AD1779,"00")&amp;"g"&amp;IF(ДАННЫЕ!$AF1779,"1"&amp;ДАННЫЕ!$AF1779,"00")&amp;"c"&amp;IF(ДАННЫЕ!$AG1779,"1"&amp;ДАННЫЕ!$AG1779,"00")&amp;"i"&amp;IF(ДАННЫЕ!$AH1779,"1"&amp;ДАННЫЕ!$AH1779,"00")&amp;"r"&amp;IF(ДАННЫЕ!$AL1779,"1"&amp;ДАННЫЕ!$AL1779,"00")&amp;"m"&amp;IF(ДАННЫЕ!$AI1779,"1"&amp;ДАННЫЕ!$AI1779,"00")&amp;"hS"&amp;IF(ДАННЫЕ!$AJ1779,"1"&amp;ДАННЫЕ!$AJ1779,"00")&amp;"hZ"&amp;IF(ДАННЫЕ!$AK1779,"1"&amp;ДАННЫЕ!$AK1779,"00")&amp;"p"&amp;IF(ДАННЫЕ!$AP1779,"1"&amp;ДАННЫЕ!$AP1779,"00")&amp;"k"&amp;IF(ДАННЫЕ!$AQ1779,"1"&amp;ДАННЫЕ!$AQ1779,"00")&amp;"z"&amp;IF(ДАННЫЕ!$AR1779,"1"&amp;ДАННЫЕ!$AR1779,"00")&amp;"j"&amp;IF(ДАННЫЕ!$AM1779,"1"&amp;ДАННЫЕ!$AM1779,"00")&amp;"n"&amp;IF(ДАННЫЕ!$AN1779,"1"&amp;ДАННЫЕ!$AN1779,"00")&amp;"E"&amp;ДАННЫЕ!BI1779&amp;"L"&amp;ДАННЫЕ!AO1779&amp;"h"&amp;IF(ДАННЫЕ!$AU1779&gt;0,1,0)&amp;"v"&amp;IF(ДАННЫЕ!$AW1779&gt;0,1,0)&amp;"a"&amp;IF(ДАННЫЕ!$AS1779,"1"&amp;ДАННЫЕ!$AS1779,"00")&amp;"s"&amp;IF(ДАННЫЕ!$AT1779,"1"&amp;ДАННЫЕ!$AT1779,"00")&amp;"u"&amp;IF(ДАННЫЕ!$CJ1779&gt;0,1,0)&amp;"y"&amp;B1779&amp;"d"&amp;H1779&amp;"e"&amp;F1779&amp;G1779</f>
        <v>x0w00t00f00b00g00c00i00r00m00hS00hZ00p00k00z00j00n00ELh0v0a00s00u0y0de</v>
      </c>
      <c r="L1779" s="28" t="str">
        <f ca="1">ДАННЫЕ!$I1779&amp;"VN"&amp;IF(ДАННЫЕ!AW1779&gt;0,11,10)&amp;"CD"&amp;IF(ДАННЫЕ!BF1779&gt;500,16,IF(ДАННЫЕ!BF1779&gt;350,15,IF(ДАННЫЕ!BF1779&gt;=200,14,IF(ДАННЫЕ!BF1779&gt;=100,13,IF(ДАННЫЕ!BF1779&gt;=50,12,IF(ДАННЫЕ!BF1779&gt;0,11,10))))))&amp;"AR"&amp;IF(ДАННЫЕ!BX1779&gt;0,1,0)&amp;"GD"&amp;B1779&amp;"VV"&amp;IF(E1779&gt;=5,IF(E1779&lt;18,1,0),0)</f>
        <v>VN10CD10AR0GD0VV0</v>
      </c>
      <c r="M1779" s="28" t="str">
        <f>ДАННЫЕ!$I1779&amp;"b"&amp;ДАННЫЕ!$BI1779&amp;"r"&amp;ДАННЫЕ!$BJ1779&amp;"CD"&amp;IF(ДАННЫЕ!BF1779&gt;0,IF(ДАННЫЕ!BF1779&lt;200,1,IF(ДАННЫЕ!BF1779&lt;350,2,3)),0)&amp;"h"&amp;IF(ДАННЫЕ!$BK1779+ДАННЫЕ!$BL1779+ДАННЫЕ!$BM1779&gt;0,1,0)&amp;"x"&amp;ДАННЫЕ!$BK1779&amp;"y"&amp;ДАННЫЕ!$BL1779&amp;"z"&amp;ДАННЫЕ!$BM1779&amp;"c"&amp;IF(ДАННЫЕ!$BK1779+ДАННЫЕ!$BL1779+ДАННЫЕ!$BM1779=3,1,0)&amp;"a"&amp;IF(ДАННЫЕ!$BQ1779+ДАННЫЕ!$BR1779&gt;0,1,0)&amp;"d"&amp;ДАННЫЕ!$BQ1779&amp;"v"&amp;ДАННЫЕ!$BR1779&amp;"p"&amp;ДАННЫЕ!$BS1779&amp;"n"&amp;ДАННЫЕ!$BU1779&amp;"t"&amp;ДАННЫЕ!$BV1779&amp;"o"&amp;ДАННЫЕ!$BT1779&amp;"l"&amp;IF(ДАННЫЕ!$BN1779&gt;0,1,0)&amp;ДАННЫЕ!$BN1779&amp;"g"&amp;ДАННЫЕ!$BO1779&amp;"s"&amp;ДАННЫЕ!$BP1779&amp;"DZ"&amp;IF(ДАННЫЕ!B1779-ДАННЫЕ!G1779 &lt; 60,IF(ДАННЫЕ!B1779-ДАННЫЕ!G1779 &gt;= 0,1,0),0)&amp;"u"&amp;IF(ДАННЫЕ!$CJ1779&gt;0,1,0)</f>
        <v>brCD0h0xyzc0a0dvpntol0gsDZ1u0</v>
      </c>
      <c r="N1779" s="28" t="str">
        <f ca="1">ДАННЫЕ!$F1779&amp;ДАННЫЕ!$I1779&amp;"g"&amp;B1779&amp;"cf"&amp;D1779&amp;"a"&amp;IF(ДАННЫЕ!$BX1779&gt;0,1,0)&amp;IF(ДАННЫЕ!$BF1779&gt;500,1,IF(ДАННЫЕ!$BF1779&gt;350,2,IF(ДАННЫЕ!$BF1779&gt;=200,3,IF(ДАННЫЕ!$BF1779&gt;=100,4,IF(ДАННЫЕ!$BF1779&gt;=50,5,IF(ДАННЫЕ!$BF1779&lt;50,6,0))))))&amp;"AR"&amp;IF(DATEDIF(ДАННЫЕ!$BX1779,ДАННЫЕ!$F$1,"y")&gt;1,1,0)&amp;"VG"&amp;IF(ДАННЫЕ!$BH1779="0",1,0)&amp;"o"&amp;IF(T1779+ДАННЫЕ!$AF1779+ДАННЫЕ!$AG1779+ДАННЫЕ!$AH1779+ДАННЫЕ!$AI1779+ДАННЫЕ!$AJ1779+ДАННЫЕ!$AP1779+ДАННЫЕ!$AQ1779+ДАННЫЕ!$AR1779+ДАННЫЕ!$AU1779+ДАННЫЕ!$AW1779+ДАННЫЕ!$AS1779+ДАННЫЕ!$AT1779&gt;0,1,0)&amp;"x"&amp;ДАННЫЕ!$AG1779&amp;"p"&amp;IF(ДАННЫЕ!$BY1779&gt;0,1,0)&amp;"v"&amp;IF(ДАННЫЕ!$BZ1779&gt;0,1,0)&amp;"n"&amp;ДАННЫЕ!$CA1779&amp;"t"&amp;ДАННЫЕ!$AY1779&amp;"k"&amp;ДАННЫЕ!$CB1779&amp;"q"&amp;ДАННЫЕ!$CC1779&amp;"w"&amp;ДАННЫЕ!$CD1779&amp;"e"&amp;ДАННЫЕ!$CE1779&amp;"m"&amp;ДАННЫЕ!$CF1779&amp;"c"&amp;ДАННЫЕ!$CG1779&amp;"z"&amp;ДАННЫЕ!$CH1779&amp;"d"&amp;IF(H1779=4,1,0)&amp;"s"&amp;IF(ДАННЫЕ!$J1779=1,0,1)&amp;"u"&amp;IF(ДАННЫЕ!$CJ1779&gt;0,1,0)</f>
        <v>g0cf0a06AR1VG0o0xp0v0ntkqwemczd0s1u0</v>
      </c>
      <c r="O1779" s="28" t="str">
        <f>ДАННЫЕ!$I1779&amp;"g"&amp;B1779&amp;A1779&amp;"f"&amp;P1779&amp;"c"&amp;IF(ДАННЫЕ!$U1779&gt;0,1,0)&amp;"s"&amp;IF(ДАННЫЕ!$Q1779&gt;0,IF(YEAR(ДАННЫЕ!$F$1)=YEAR(ДАННЫЕ!$Q1779),IF(MONTH(ДАННЫЕ!$F$1)=MONTH(ДАННЫЕ!$Q1779),111,11),1),0)&amp;"i"&amp;IF(ДАННЫЕ!$R1779+ДАННЫЕ!$S1779+ДАННЫЕ!$T1779=0,0,1)&amp;"h"&amp;IF(ДАННЫЕ!$P1779&gt;0,1,0)&amp;"p"&amp;IF(ДАННЫЕ!$CI1779&gt;0,IF(YEAR(ДАННЫЕ!$F$1)=YEAR(ДАННЫЕ!$CI1779),IF(MONTH(ДАННЫЕ!$F$1)=MONTH(ДАННЫЕ!$CI1779),111,11),1),0)&amp;"d"&amp;IF(ДАННЫЕ!$CJ1779&gt;0,IF(YEAR(ДАННЫЕ!$F$1)=YEAR(ДАННЫЕ!$CJ1779),IF(MONTH(ДАННЫЕ!$F$1)=MONTH(ДАННЫЕ!$CJ1779),111,11),1),0)&amp;"o"&amp;IF(ДАННЫЕ!$CK1779&gt;0,IF(MONTH(ДАННЫЕ!$F$1)=MONTH(ДАННЫЕ!$CK1779),111,11),0)&amp;"v"&amp;IF(ДАННЫЕ!$BE1779&gt;0,IF(MONTH(ДАННЫЕ!$F$1)=MONTH(ДАННЫЕ!$BE1779),111,11),0)</f>
        <v>g00f0c0s0i0h0p0d0o0v0</v>
      </c>
      <c r="P1779" s="15">
        <f t="shared" si="86"/>
        <v>0</v>
      </c>
      <c r="Q1779" s="15">
        <f>IF(ДАННЫЕ!$F$1&gt;ДАННЫЕ!$N1779,IF(YEAR(ДАННЫЕ!$F$1)=YEAR(ДАННЫЕ!M1779),1,0),0)</f>
        <v>0</v>
      </c>
      <c r="R1779" s="15">
        <f>IF(ДАННЫЕ!$F$1&gt;ДАННЫЕ!$N1779,IF(YEAR(ДАННЫЕ!$F$1)=YEAR(ДАННЫЕ!N1779),1,0),0)</f>
        <v>0</v>
      </c>
      <c r="S1779" s="15">
        <f>IF(ДАННЫЕ!$AA1779="2А",1,IF(ДАННЫЕ!$AA1779="2Б",2,IF(ДАННЫЕ!$AA1779="2В",3,IF(ДАННЫЕ!$AA1779=3,4,IF(ДАННЫЕ!$AA1779="4А",5,IF(ДАННЫЕ!$AA1779="4Б",6,IF(ДАННЫЕ!$AA1779="4В",7,IF(ДАННЫЕ!$AA1779=5,8,0))))))))</f>
        <v>0</v>
      </c>
      <c r="T1779" s="15">
        <f>IF(OR(ДАННЫЕ!$AC1779=2,ДАННЫЕ!$AD1779=2,ДАННЫЕ!$AE1779=2),2,IF(OR(ДАННЫЕ!$AC1779=1,ДАННЫЕ!$AD1779=1,ДАННЫЕ!$AE1779=1),1,0))</f>
        <v>0</v>
      </c>
    </row>
    <row r="1780" spans="1:20" x14ac:dyDescent="0.2">
      <c r="A1780" s="78">
        <f>IF(B1780&gt;0,IF(MONTH(ДАННЫЕ!$F$1)=MONTH(ДАННЫЕ!$B1780),1,0),0)</f>
        <v>0</v>
      </c>
      <c r="B1780" s="14">
        <f>IF(ДАННЫЕ!$B1780&gt;0,IF(YEAR(ДАННЫЕ!$F$1)=YEAR(ДАННЫЕ!$B1780),1,0),0)</f>
        <v>0</v>
      </c>
      <c r="C1780" s="14">
        <f>IF(ДАННЫЕ!$CM1780&gt;0,IF(YEAR(ДАННЫЕ!$F$1)=YEAR(ДАННЫЕ!$CM1780),1,0),0)</f>
        <v>0</v>
      </c>
      <c r="D1780" s="14">
        <f>IF(ДАННЫЕ!$CJ1780&gt;0,IF(ДАННЫЕ!$CL1780&gt;ДАННЫЕ!$F$1,1,IF(ДАННЫЕ!$CL1780&gt;0,0,1)),0)</f>
        <v>0</v>
      </c>
      <c r="E1780" s="43" t="str">
        <f ca="1">IF(ДАННЫЕ!$F$1&gt;0,IF(ДАННЫЕ!$G1780&gt;0,DATEDIF(ДАННЫЕ!$G1780,ДАННЫЕ!$F$1,"y"),""),IF(ДАННЫЕ!$G1780&gt;0,DATEDIF(ДАННЫЕ!$G1780,TODAY(),"y"),""))</f>
        <v/>
      </c>
      <c r="F1780" s="43" t="str">
        <f xml:space="preserve"> IF(ДАННЫЕ!$F1780="М",IF(E1780&gt;=18,IF(E1780&lt;60,1,""),""),"")&amp;IF(ДАННЫЕ!$F1780="Ж",IF(E1780&gt;=18,IF(E1780&lt;55,1,""),""),"")</f>
        <v/>
      </c>
      <c r="G1780" s="43" t="str">
        <f xml:space="preserve"> IF(ДАННЫЕ!$F1780="М",IF(E1780&gt;=60,2,""),"")&amp;IF(ДАННЫЕ!$F1780="Ж",IF(E1780&gt;=55,2,""),"")</f>
        <v/>
      </c>
      <c r="H1780" s="43" t="str">
        <f t="shared" ca="1" si="84"/>
        <v/>
      </c>
      <c r="I1780" s="43" t="str">
        <f t="shared" ca="1" si="85"/>
        <v>03</v>
      </c>
      <c r="J1780" s="28" t="str">
        <f ca="1">ДАННЫЕ!$F1780&amp;H1780&amp;I1780&amp;ДАННЫЕ!$I1780&amp;"m"&amp;IF(ДАННЫЕ!$I1780&gt;0,IF(ДАННЫЕ!$J1780&gt;0,0,1),"")&amp;"f"&amp;IF(ДАННЫЕ!$R1780&gt;0,IF(YEAR(ДАННЫЕ!$F$1)=YEAR(ДАННЫЕ!$R1780),1,0),0)&amp;"z"&amp;ДАННЫЕ!$R1780&amp;"p"&amp;ДАННЫЕ!$S1780&amp;"i"&amp;ДАННЫЕ!$T1780&amp;"h"&amp;ДАННЫЕ!$K1780&amp;"be"&amp;ДАННЫЕ!$BI1780&amp;"CD"&amp;IF(ДАННЫЕ!BF1780&gt;500,4,IF(ДАННЫЕ!BF1780&gt;350,3,IF(ДАННЫЕ!BF1780&gt;200,2,IF(ДАННЫЕ!BF1780&gt;0,1,0))))&amp;"g"&amp;B1780&amp;"d"&amp;H1780&amp;"l"&amp;ДАННЫЕ!AT1780&amp;"a"&amp;ДАННЫЕ!$V1780&amp;"v"&amp;R1780&amp;"k"&amp;ДАННЫЕ!$U1780&amp;"s"&amp;ДАННЫЕ!$Y1780&amp;"t"&amp;ДАННЫЕ!$X1780&amp;"b"&amp;IF(ДАННЫЕ!$Q1780&gt;1,1,0)&amp;"PP"&amp;ДАННЫЕ!Z1780&amp;"c"&amp;S1780&amp;"x"&amp;IF(ДАННЫЕ!$BY1780&gt;0,IF(YEAR(ДАННЫЕ!$F$1)=YEAR(ДАННЫЕ!$BY1780),1,0),0)&amp;"n"&amp;IF(ДАННЫЕ!$BZ1780&gt;0,IF(YEAR(ДАННЫЕ!$F$1)=YEAR(ДАННЫЕ!$BZ1780),1,0),0)&amp;"u"&amp;D1780&amp;"z"&amp;IF(ДАННЫЕ!$CL1780&gt;0,IF(YEAR(ДАННЫЕ!$F$1)&gt;YEAR(ДАННЫЕ!$CL1780),11,12),0)</f>
        <v>03mf0zpihbeCD0g0dlav0kstb0PPc0x0n0u0z0</v>
      </c>
      <c r="K1780" s="28" t="str">
        <f ca="1">ДАННЫЕ!$I1780&amp;"x"&amp;B1780&amp;"w"&amp;IF(T1780+ДАННЫЕ!AD1780+ДАННЫЕ!AE1780+ДАННЫЕ!AF1780+ДАННЫЕ!AG1780+ДАННЫЕ!AH1780+ДАННЫЕ!$AL1780+ДАННЫЕ!AI1780+ДАННЫЕ!AJ1780+ДАННЫЕ!AK1780+ДАННЫЕ!AP1780+ДАННЫЕ!AQ1780+ДАННЫЕ!AR1780+ДАННЫЕ!$AM1780+ДАННЫЕ!$AN1780+ДАННЫЕ!AS1780+ДАННЫЕ!AT1780&gt;0,1,0)&amp;IF(OR(T1780=2,ДАННЫЕ!AD1780=2,ДАННЫЕ!AE1780=2,ДАННЫЕ!AF1780=2,ДАННЫЕ!AG1780=2,ДАННЫЕ!AH1780=2,ДАННЫЕ!$AL1780=2,ДАННЫЕ!AI1780=2,ДАННЫЕ!AJ1780=2,ДАННЫЕ!AK1780=2,ДАННЫЕ!AP1780=2,ДАННЫЕ!AQ1780=2,ДАННЫЕ!AR1780=2,ДАННЫЕ!$AM1780=2,ДАННЫЕ!$AN1780=2,ДАННЫЕ!AS1780=2,ДАННЫЕ!AT1780=2),2,0)&amp;"t"&amp;IF(T1780&gt;0,"1"&amp;T1780,"00")&amp;"f"&amp;IF(ДАННЫЕ!$AC1780,"1"&amp;ДАННЫЕ!$AC1780,"00")&amp;"b"&amp;IF(ДАННЫЕ!$AD1780,"1"&amp;ДАННЫЕ!$AD1780,"00")&amp;"g"&amp;IF(ДАННЫЕ!$AF1780,"1"&amp;ДАННЫЕ!$AF1780,"00")&amp;"c"&amp;IF(ДАННЫЕ!$AG1780,"1"&amp;ДАННЫЕ!$AG1780,"00")&amp;"i"&amp;IF(ДАННЫЕ!$AH1780,"1"&amp;ДАННЫЕ!$AH1780,"00")&amp;"r"&amp;IF(ДАННЫЕ!$AL1780,"1"&amp;ДАННЫЕ!$AL1780,"00")&amp;"m"&amp;IF(ДАННЫЕ!$AI1780,"1"&amp;ДАННЫЕ!$AI1780,"00")&amp;"hS"&amp;IF(ДАННЫЕ!$AJ1780,"1"&amp;ДАННЫЕ!$AJ1780,"00")&amp;"hZ"&amp;IF(ДАННЫЕ!$AK1780,"1"&amp;ДАННЫЕ!$AK1780,"00")&amp;"p"&amp;IF(ДАННЫЕ!$AP1780,"1"&amp;ДАННЫЕ!$AP1780,"00")&amp;"k"&amp;IF(ДАННЫЕ!$AQ1780,"1"&amp;ДАННЫЕ!$AQ1780,"00")&amp;"z"&amp;IF(ДАННЫЕ!$AR1780,"1"&amp;ДАННЫЕ!$AR1780,"00")&amp;"j"&amp;IF(ДАННЫЕ!$AM1780,"1"&amp;ДАННЫЕ!$AM1780,"00")&amp;"n"&amp;IF(ДАННЫЕ!$AN1780,"1"&amp;ДАННЫЕ!$AN1780,"00")&amp;"E"&amp;ДАННЫЕ!BI1780&amp;"L"&amp;ДАННЫЕ!AO1780&amp;"h"&amp;IF(ДАННЫЕ!$AU1780&gt;0,1,0)&amp;"v"&amp;IF(ДАННЫЕ!$AW1780&gt;0,1,0)&amp;"a"&amp;IF(ДАННЫЕ!$AS1780,"1"&amp;ДАННЫЕ!$AS1780,"00")&amp;"s"&amp;IF(ДАННЫЕ!$AT1780,"1"&amp;ДАННЫЕ!$AT1780,"00")&amp;"u"&amp;IF(ДАННЫЕ!$CJ1780&gt;0,1,0)&amp;"y"&amp;B1780&amp;"d"&amp;H1780&amp;"e"&amp;F1780&amp;G1780</f>
        <v>x0w00t00f00b00g00c00i00r00m00hS00hZ00p00k00z00j00n00ELh0v0a00s00u0y0de</v>
      </c>
      <c r="L1780" s="28" t="str">
        <f ca="1">ДАННЫЕ!$I1780&amp;"VN"&amp;IF(ДАННЫЕ!AW1780&gt;0,11,10)&amp;"CD"&amp;IF(ДАННЫЕ!BF1780&gt;500,16,IF(ДАННЫЕ!BF1780&gt;350,15,IF(ДАННЫЕ!BF1780&gt;=200,14,IF(ДАННЫЕ!BF1780&gt;=100,13,IF(ДАННЫЕ!BF1780&gt;=50,12,IF(ДАННЫЕ!BF1780&gt;0,11,10))))))&amp;"AR"&amp;IF(ДАННЫЕ!BX1780&gt;0,1,0)&amp;"GD"&amp;B1780&amp;"VV"&amp;IF(E1780&gt;=5,IF(E1780&lt;18,1,0),0)</f>
        <v>VN10CD10AR0GD0VV0</v>
      </c>
      <c r="M1780" s="28" t="str">
        <f>ДАННЫЕ!$I1780&amp;"b"&amp;ДАННЫЕ!$BI1780&amp;"r"&amp;ДАННЫЕ!$BJ1780&amp;"CD"&amp;IF(ДАННЫЕ!BF1780&gt;0,IF(ДАННЫЕ!BF1780&lt;200,1,IF(ДАННЫЕ!BF1780&lt;350,2,3)),0)&amp;"h"&amp;IF(ДАННЫЕ!$BK1780+ДАННЫЕ!$BL1780+ДАННЫЕ!$BM1780&gt;0,1,0)&amp;"x"&amp;ДАННЫЕ!$BK1780&amp;"y"&amp;ДАННЫЕ!$BL1780&amp;"z"&amp;ДАННЫЕ!$BM1780&amp;"c"&amp;IF(ДАННЫЕ!$BK1780+ДАННЫЕ!$BL1780+ДАННЫЕ!$BM1780=3,1,0)&amp;"a"&amp;IF(ДАННЫЕ!$BQ1780+ДАННЫЕ!$BR1780&gt;0,1,0)&amp;"d"&amp;ДАННЫЕ!$BQ1780&amp;"v"&amp;ДАННЫЕ!$BR1780&amp;"p"&amp;ДАННЫЕ!$BS1780&amp;"n"&amp;ДАННЫЕ!$BU1780&amp;"t"&amp;ДАННЫЕ!$BV1780&amp;"o"&amp;ДАННЫЕ!$BT1780&amp;"l"&amp;IF(ДАННЫЕ!$BN1780&gt;0,1,0)&amp;ДАННЫЕ!$BN1780&amp;"g"&amp;ДАННЫЕ!$BO1780&amp;"s"&amp;ДАННЫЕ!$BP1780&amp;"DZ"&amp;IF(ДАННЫЕ!B1780-ДАННЫЕ!G1780 &lt; 60,IF(ДАННЫЕ!B1780-ДАННЫЕ!G1780 &gt;= 0,1,0),0)&amp;"u"&amp;IF(ДАННЫЕ!$CJ1780&gt;0,1,0)</f>
        <v>brCD0h0xyzc0a0dvpntol0gsDZ1u0</v>
      </c>
      <c r="N1780" s="28" t="str">
        <f ca="1">ДАННЫЕ!$F1780&amp;ДАННЫЕ!$I1780&amp;"g"&amp;B1780&amp;"cf"&amp;D1780&amp;"a"&amp;IF(ДАННЫЕ!$BX1780&gt;0,1,0)&amp;IF(ДАННЫЕ!$BF1780&gt;500,1,IF(ДАННЫЕ!$BF1780&gt;350,2,IF(ДАННЫЕ!$BF1780&gt;=200,3,IF(ДАННЫЕ!$BF1780&gt;=100,4,IF(ДАННЫЕ!$BF1780&gt;=50,5,IF(ДАННЫЕ!$BF1780&lt;50,6,0))))))&amp;"AR"&amp;IF(DATEDIF(ДАННЫЕ!$BX1780,ДАННЫЕ!$F$1,"y")&gt;1,1,0)&amp;"VG"&amp;IF(ДАННЫЕ!$BH1780="0",1,0)&amp;"o"&amp;IF(T1780+ДАННЫЕ!$AF1780+ДАННЫЕ!$AG1780+ДАННЫЕ!$AH1780+ДАННЫЕ!$AI1780+ДАННЫЕ!$AJ1780+ДАННЫЕ!$AP1780+ДАННЫЕ!$AQ1780+ДАННЫЕ!$AR1780+ДАННЫЕ!$AU1780+ДАННЫЕ!$AW1780+ДАННЫЕ!$AS1780+ДАННЫЕ!$AT1780&gt;0,1,0)&amp;"x"&amp;ДАННЫЕ!$AG1780&amp;"p"&amp;IF(ДАННЫЕ!$BY1780&gt;0,1,0)&amp;"v"&amp;IF(ДАННЫЕ!$BZ1780&gt;0,1,0)&amp;"n"&amp;ДАННЫЕ!$CA1780&amp;"t"&amp;ДАННЫЕ!$AY1780&amp;"k"&amp;ДАННЫЕ!$CB1780&amp;"q"&amp;ДАННЫЕ!$CC1780&amp;"w"&amp;ДАННЫЕ!$CD1780&amp;"e"&amp;ДАННЫЕ!$CE1780&amp;"m"&amp;ДАННЫЕ!$CF1780&amp;"c"&amp;ДАННЫЕ!$CG1780&amp;"z"&amp;ДАННЫЕ!$CH1780&amp;"d"&amp;IF(H1780=4,1,0)&amp;"s"&amp;IF(ДАННЫЕ!$J1780=1,0,1)&amp;"u"&amp;IF(ДАННЫЕ!$CJ1780&gt;0,1,0)</f>
        <v>g0cf0a06AR1VG0o0xp0v0ntkqwemczd0s1u0</v>
      </c>
      <c r="O1780" s="28" t="str">
        <f>ДАННЫЕ!$I1780&amp;"g"&amp;B1780&amp;A1780&amp;"f"&amp;P1780&amp;"c"&amp;IF(ДАННЫЕ!$U1780&gt;0,1,0)&amp;"s"&amp;IF(ДАННЫЕ!$Q1780&gt;0,IF(YEAR(ДАННЫЕ!$F$1)=YEAR(ДАННЫЕ!$Q1780),IF(MONTH(ДАННЫЕ!$F$1)=MONTH(ДАННЫЕ!$Q1780),111,11),1),0)&amp;"i"&amp;IF(ДАННЫЕ!$R1780+ДАННЫЕ!$S1780+ДАННЫЕ!$T1780=0,0,1)&amp;"h"&amp;IF(ДАННЫЕ!$P1780&gt;0,1,0)&amp;"p"&amp;IF(ДАННЫЕ!$CI1780&gt;0,IF(YEAR(ДАННЫЕ!$F$1)=YEAR(ДАННЫЕ!$CI1780),IF(MONTH(ДАННЫЕ!$F$1)=MONTH(ДАННЫЕ!$CI1780),111,11),1),0)&amp;"d"&amp;IF(ДАННЫЕ!$CJ1780&gt;0,IF(YEAR(ДАННЫЕ!$F$1)=YEAR(ДАННЫЕ!$CJ1780),IF(MONTH(ДАННЫЕ!$F$1)=MONTH(ДАННЫЕ!$CJ1780),111,11),1),0)&amp;"o"&amp;IF(ДАННЫЕ!$CK1780&gt;0,IF(MONTH(ДАННЫЕ!$F$1)=MONTH(ДАННЫЕ!$CK1780),111,11),0)&amp;"v"&amp;IF(ДАННЫЕ!$BE1780&gt;0,IF(MONTH(ДАННЫЕ!$F$1)=MONTH(ДАННЫЕ!$BE1780),111,11),0)</f>
        <v>g00f0c0s0i0h0p0d0o0v0</v>
      </c>
      <c r="P1780" s="15">
        <f t="shared" si="86"/>
        <v>0</v>
      </c>
      <c r="Q1780" s="15">
        <f>IF(ДАННЫЕ!$F$1&gt;ДАННЫЕ!$N1780,IF(YEAR(ДАННЫЕ!$F$1)=YEAR(ДАННЫЕ!M1780),1,0),0)</f>
        <v>0</v>
      </c>
      <c r="R1780" s="15">
        <f>IF(ДАННЫЕ!$F$1&gt;ДАННЫЕ!$N1780,IF(YEAR(ДАННЫЕ!$F$1)=YEAR(ДАННЫЕ!N1780),1,0),0)</f>
        <v>0</v>
      </c>
      <c r="S1780" s="15">
        <f>IF(ДАННЫЕ!$AA1780="2А",1,IF(ДАННЫЕ!$AA1780="2Б",2,IF(ДАННЫЕ!$AA1780="2В",3,IF(ДАННЫЕ!$AA1780=3,4,IF(ДАННЫЕ!$AA1780="4А",5,IF(ДАННЫЕ!$AA1780="4Б",6,IF(ДАННЫЕ!$AA1780="4В",7,IF(ДАННЫЕ!$AA1780=5,8,0))))))))</f>
        <v>0</v>
      </c>
      <c r="T1780" s="15">
        <f>IF(OR(ДАННЫЕ!$AC1780=2,ДАННЫЕ!$AD1780=2,ДАННЫЕ!$AE1780=2),2,IF(OR(ДАННЫЕ!$AC1780=1,ДАННЫЕ!$AD1780=1,ДАННЫЕ!$AE1780=1),1,0))</f>
        <v>0</v>
      </c>
    </row>
    <row r="1781" spans="1:20" x14ac:dyDescent="0.2">
      <c r="A1781" s="78">
        <f>IF(B1781&gt;0,IF(MONTH(ДАННЫЕ!$F$1)=MONTH(ДАННЫЕ!$B1781),1,0),0)</f>
        <v>0</v>
      </c>
      <c r="B1781" s="14">
        <f>IF(ДАННЫЕ!$B1781&gt;0,IF(YEAR(ДАННЫЕ!$F$1)=YEAR(ДАННЫЕ!$B1781),1,0),0)</f>
        <v>0</v>
      </c>
      <c r="C1781" s="14">
        <f>IF(ДАННЫЕ!$CM1781&gt;0,IF(YEAR(ДАННЫЕ!$F$1)=YEAR(ДАННЫЕ!$CM1781),1,0),0)</f>
        <v>0</v>
      </c>
      <c r="D1781" s="14">
        <f>IF(ДАННЫЕ!$CJ1781&gt;0,IF(ДАННЫЕ!$CL1781&gt;ДАННЫЕ!$F$1,1,IF(ДАННЫЕ!$CL1781&gt;0,0,1)),0)</f>
        <v>0</v>
      </c>
      <c r="E1781" s="43" t="str">
        <f ca="1">IF(ДАННЫЕ!$F$1&gt;0,IF(ДАННЫЕ!$G1781&gt;0,DATEDIF(ДАННЫЕ!$G1781,ДАННЫЕ!$F$1,"y"),""),IF(ДАННЫЕ!$G1781&gt;0,DATEDIF(ДАННЫЕ!$G1781,TODAY(),"y"),""))</f>
        <v/>
      </c>
      <c r="F1781" s="43" t="str">
        <f xml:space="preserve"> IF(ДАННЫЕ!$F1781="М",IF(E1781&gt;=18,IF(E1781&lt;60,1,""),""),"")&amp;IF(ДАННЫЕ!$F1781="Ж",IF(E1781&gt;=18,IF(E1781&lt;55,1,""),""),"")</f>
        <v/>
      </c>
      <c r="G1781" s="43" t="str">
        <f xml:space="preserve"> IF(ДАННЫЕ!$F1781="М",IF(E1781&gt;=60,2,""),"")&amp;IF(ДАННЫЕ!$F1781="Ж",IF(E1781&gt;=55,2,""),"")</f>
        <v/>
      </c>
      <c r="H1781" s="43" t="str">
        <f t="shared" ca="1" si="84"/>
        <v/>
      </c>
      <c r="I1781" s="43" t="str">
        <f t="shared" ca="1" si="85"/>
        <v>03</v>
      </c>
      <c r="J1781" s="28" t="str">
        <f ca="1">ДАННЫЕ!$F1781&amp;H1781&amp;I1781&amp;ДАННЫЕ!$I1781&amp;"m"&amp;IF(ДАННЫЕ!$I1781&gt;0,IF(ДАННЫЕ!$J1781&gt;0,0,1),"")&amp;"f"&amp;IF(ДАННЫЕ!$R1781&gt;0,IF(YEAR(ДАННЫЕ!$F$1)=YEAR(ДАННЫЕ!$R1781),1,0),0)&amp;"z"&amp;ДАННЫЕ!$R1781&amp;"p"&amp;ДАННЫЕ!$S1781&amp;"i"&amp;ДАННЫЕ!$T1781&amp;"h"&amp;ДАННЫЕ!$K1781&amp;"be"&amp;ДАННЫЕ!$BI1781&amp;"CD"&amp;IF(ДАННЫЕ!BF1781&gt;500,4,IF(ДАННЫЕ!BF1781&gt;350,3,IF(ДАННЫЕ!BF1781&gt;200,2,IF(ДАННЫЕ!BF1781&gt;0,1,0))))&amp;"g"&amp;B1781&amp;"d"&amp;H1781&amp;"l"&amp;ДАННЫЕ!AT1781&amp;"a"&amp;ДАННЫЕ!$V1781&amp;"v"&amp;R1781&amp;"k"&amp;ДАННЫЕ!$U1781&amp;"s"&amp;ДАННЫЕ!$Y1781&amp;"t"&amp;ДАННЫЕ!$X1781&amp;"b"&amp;IF(ДАННЫЕ!$Q1781&gt;1,1,0)&amp;"PP"&amp;ДАННЫЕ!Z1781&amp;"c"&amp;S1781&amp;"x"&amp;IF(ДАННЫЕ!$BY1781&gt;0,IF(YEAR(ДАННЫЕ!$F$1)=YEAR(ДАННЫЕ!$BY1781),1,0),0)&amp;"n"&amp;IF(ДАННЫЕ!$BZ1781&gt;0,IF(YEAR(ДАННЫЕ!$F$1)=YEAR(ДАННЫЕ!$BZ1781),1,0),0)&amp;"u"&amp;D1781&amp;"z"&amp;IF(ДАННЫЕ!$CL1781&gt;0,IF(YEAR(ДАННЫЕ!$F$1)&gt;YEAR(ДАННЫЕ!$CL1781),11,12),0)</f>
        <v>03mf0zpihbeCD0g0dlav0kstb0PPc0x0n0u0z0</v>
      </c>
      <c r="K1781" s="28" t="str">
        <f ca="1">ДАННЫЕ!$I1781&amp;"x"&amp;B1781&amp;"w"&amp;IF(T1781+ДАННЫЕ!AD1781+ДАННЫЕ!AE1781+ДАННЫЕ!AF1781+ДАННЫЕ!AG1781+ДАННЫЕ!AH1781+ДАННЫЕ!$AL1781+ДАННЫЕ!AI1781+ДАННЫЕ!AJ1781+ДАННЫЕ!AK1781+ДАННЫЕ!AP1781+ДАННЫЕ!AQ1781+ДАННЫЕ!AR1781+ДАННЫЕ!$AM1781+ДАННЫЕ!$AN1781+ДАННЫЕ!AS1781+ДАННЫЕ!AT1781&gt;0,1,0)&amp;IF(OR(T1781=2,ДАННЫЕ!AD1781=2,ДАННЫЕ!AE1781=2,ДАННЫЕ!AF1781=2,ДАННЫЕ!AG1781=2,ДАННЫЕ!AH1781=2,ДАННЫЕ!$AL1781=2,ДАННЫЕ!AI1781=2,ДАННЫЕ!AJ1781=2,ДАННЫЕ!AK1781=2,ДАННЫЕ!AP1781=2,ДАННЫЕ!AQ1781=2,ДАННЫЕ!AR1781=2,ДАННЫЕ!$AM1781=2,ДАННЫЕ!$AN1781=2,ДАННЫЕ!AS1781=2,ДАННЫЕ!AT1781=2),2,0)&amp;"t"&amp;IF(T1781&gt;0,"1"&amp;T1781,"00")&amp;"f"&amp;IF(ДАННЫЕ!$AC1781,"1"&amp;ДАННЫЕ!$AC1781,"00")&amp;"b"&amp;IF(ДАННЫЕ!$AD1781,"1"&amp;ДАННЫЕ!$AD1781,"00")&amp;"g"&amp;IF(ДАННЫЕ!$AF1781,"1"&amp;ДАННЫЕ!$AF1781,"00")&amp;"c"&amp;IF(ДАННЫЕ!$AG1781,"1"&amp;ДАННЫЕ!$AG1781,"00")&amp;"i"&amp;IF(ДАННЫЕ!$AH1781,"1"&amp;ДАННЫЕ!$AH1781,"00")&amp;"r"&amp;IF(ДАННЫЕ!$AL1781,"1"&amp;ДАННЫЕ!$AL1781,"00")&amp;"m"&amp;IF(ДАННЫЕ!$AI1781,"1"&amp;ДАННЫЕ!$AI1781,"00")&amp;"hS"&amp;IF(ДАННЫЕ!$AJ1781,"1"&amp;ДАННЫЕ!$AJ1781,"00")&amp;"hZ"&amp;IF(ДАННЫЕ!$AK1781,"1"&amp;ДАННЫЕ!$AK1781,"00")&amp;"p"&amp;IF(ДАННЫЕ!$AP1781,"1"&amp;ДАННЫЕ!$AP1781,"00")&amp;"k"&amp;IF(ДАННЫЕ!$AQ1781,"1"&amp;ДАННЫЕ!$AQ1781,"00")&amp;"z"&amp;IF(ДАННЫЕ!$AR1781,"1"&amp;ДАННЫЕ!$AR1781,"00")&amp;"j"&amp;IF(ДАННЫЕ!$AM1781,"1"&amp;ДАННЫЕ!$AM1781,"00")&amp;"n"&amp;IF(ДАННЫЕ!$AN1781,"1"&amp;ДАННЫЕ!$AN1781,"00")&amp;"E"&amp;ДАННЫЕ!BI1781&amp;"L"&amp;ДАННЫЕ!AO1781&amp;"h"&amp;IF(ДАННЫЕ!$AU1781&gt;0,1,0)&amp;"v"&amp;IF(ДАННЫЕ!$AW1781&gt;0,1,0)&amp;"a"&amp;IF(ДАННЫЕ!$AS1781,"1"&amp;ДАННЫЕ!$AS1781,"00")&amp;"s"&amp;IF(ДАННЫЕ!$AT1781,"1"&amp;ДАННЫЕ!$AT1781,"00")&amp;"u"&amp;IF(ДАННЫЕ!$CJ1781&gt;0,1,0)&amp;"y"&amp;B1781&amp;"d"&amp;H1781&amp;"e"&amp;F1781&amp;G1781</f>
        <v>x0w00t00f00b00g00c00i00r00m00hS00hZ00p00k00z00j00n00ELh0v0a00s00u0y0de</v>
      </c>
      <c r="L1781" s="28" t="str">
        <f ca="1">ДАННЫЕ!$I1781&amp;"VN"&amp;IF(ДАННЫЕ!AW1781&gt;0,11,10)&amp;"CD"&amp;IF(ДАННЫЕ!BF1781&gt;500,16,IF(ДАННЫЕ!BF1781&gt;350,15,IF(ДАННЫЕ!BF1781&gt;=200,14,IF(ДАННЫЕ!BF1781&gt;=100,13,IF(ДАННЫЕ!BF1781&gt;=50,12,IF(ДАННЫЕ!BF1781&gt;0,11,10))))))&amp;"AR"&amp;IF(ДАННЫЕ!BX1781&gt;0,1,0)&amp;"GD"&amp;B1781&amp;"VV"&amp;IF(E1781&gt;=5,IF(E1781&lt;18,1,0),0)</f>
        <v>VN10CD10AR0GD0VV0</v>
      </c>
      <c r="M1781" s="28" t="str">
        <f>ДАННЫЕ!$I1781&amp;"b"&amp;ДАННЫЕ!$BI1781&amp;"r"&amp;ДАННЫЕ!$BJ1781&amp;"CD"&amp;IF(ДАННЫЕ!BF1781&gt;0,IF(ДАННЫЕ!BF1781&lt;200,1,IF(ДАННЫЕ!BF1781&lt;350,2,3)),0)&amp;"h"&amp;IF(ДАННЫЕ!$BK1781+ДАННЫЕ!$BL1781+ДАННЫЕ!$BM1781&gt;0,1,0)&amp;"x"&amp;ДАННЫЕ!$BK1781&amp;"y"&amp;ДАННЫЕ!$BL1781&amp;"z"&amp;ДАННЫЕ!$BM1781&amp;"c"&amp;IF(ДАННЫЕ!$BK1781+ДАННЫЕ!$BL1781+ДАННЫЕ!$BM1781=3,1,0)&amp;"a"&amp;IF(ДАННЫЕ!$BQ1781+ДАННЫЕ!$BR1781&gt;0,1,0)&amp;"d"&amp;ДАННЫЕ!$BQ1781&amp;"v"&amp;ДАННЫЕ!$BR1781&amp;"p"&amp;ДАННЫЕ!$BS1781&amp;"n"&amp;ДАННЫЕ!$BU1781&amp;"t"&amp;ДАННЫЕ!$BV1781&amp;"o"&amp;ДАННЫЕ!$BT1781&amp;"l"&amp;IF(ДАННЫЕ!$BN1781&gt;0,1,0)&amp;ДАННЫЕ!$BN1781&amp;"g"&amp;ДАННЫЕ!$BO1781&amp;"s"&amp;ДАННЫЕ!$BP1781&amp;"DZ"&amp;IF(ДАННЫЕ!B1781-ДАННЫЕ!G1781 &lt; 60,IF(ДАННЫЕ!B1781-ДАННЫЕ!G1781 &gt;= 0,1,0),0)&amp;"u"&amp;IF(ДАННЫЕ!$CJ1781&gt;0,1,0)</f>
        <v>brCD0h0xyzc0a0dvpntol0gsDZ1u0</v>
      </c>
      <c r="N1781" s="28" t="str">
        <f ca="1">ДАННЫЕ!$F1781&amp;ДАННЫЕ!$I1781&amp;"g"&amp;B1781&amp;"cf"&amp;D1781&amp;"a"&amp;IF(ДАННЫЕ!$BX1781&gt;0,1,0)&amp;IF(ДАННЫЕ!$BF1781&gt;500,1,IF(ДАННЫЕ!$BF1781&gt;350,2,IF(ДАННЫЕ!$BF1781&gt;=200,3,IF(ДАННЫЕ!$BF1781&gt;=100,4,IF(ДАННЫЕ!$BF1781&gt;=50,5,IF(ДАННЫЕ!$BF1781&lt;50,6,0))))))&amp;"AR"&amp;IF(DATEDIF(ДАННЫЕ!$BX1781,ДАННЫЕ!$F$1,"y")&gt;1,1,0)&amp;"VG"&amp;IF(ДАННЫЕ!$BH1781="0",1,0)&amp;"o"&amp;IF(T1781+ДАННЫЕ!$AF1781+ДАННЫЕ!$AG1781+ДАННЫЕ!$AH1781+ДАННЫЕ!$AI1781+ДАННЫЕ!$AJ1781+ДАННЫЕ!$AP1781+ДАННЫЕ!$AQ1781+ДАННЫЕ!$AR1781+ДАННЫЕ!$AU1781+ДАННЫЕ!$AW1781+ДАННЫЕ!$AS1781+ДАННЫЕ!$AT1781&gt;0,1,0)&amp;"x"&amp;ДАННЫЕ!$AG1781&amp;"p"&amp;IF(ДАННЫЕ!$BY1781&gt;0,1,0)&amp;"v"&amp;IF(ДАННЫЕ!$BZ1781&gt;0,1,0)&amp;"n"&amp;ДАННЫЕ!$CA1781&amp;"t"&amp;ДАННЫЕ!$AY1781&amp;"k"&amp;ДАННЫЕ!$CB1781&amp;"q"&amp;ДАННЫЕ!$CC1781&amp;"w"&amp;ДАННЫЕ!$CD1781&amp;"e"&amp;ДАННЫЕ!$CE1781&amp;"m"&amp;ДАННЫЕ!$CF1781&amp;"c"&amp;ДАННЫЕ!$CG1781&amp;"z"&amp;ДАННЫЕ!$CH1781&amp;"d"&amp;IF(H1781=4,1,0)&amp;"s"&amp;IF(ДАННЫЕ!$J1781=1,0,1)&amp;"u"&amp;IF(ДАННЫЕ!$CJ1781&gt;0,1,0)</f>
        <v>g0cf0a06AR1VG0o0xp0v0ntkqwemczd0s1u0</v>
      </c>
      <c r="O1781" s="28" t="str">
        <f>ДАННЫЕ!$I1781&amp;"g"&amp;B1781&amp;A1781&amp;"f"&amp;P1781&amp;"c"&amp;IF(ДАННЫЕ!$U1781&gt;0,1,0)&amp;"s"&amp;IF(ДАННЫЕ!$Q1781&gt;0,IF(YEAR(ДАННЫЕ!$F$1)=YEAR(ДАННЫЕ!$Q1781),IF(MONTH(ДАННЫЕ!$F$1)=MONTH(ДАННЫЕ!$Q1781),111,11),1),0)&amp;"i"&amp;IF(ДАННЫЕ!$R1781+ДАННЫЕ!$S1781+ДАННЫЕ!$T1781=0,0,1)&amp;"h"&amp;IF(ДАННЫЕ!$P1781&gt;0,1,0)&amp;"p"&amp;IF(ДАННЫЕ!$CI1781&gt;0,IF(YEAR(ДАННЫЕ!$F$1)=YEAR(ДАННЫЕ!$CI1781),IF(MONTH(ДАННЫЕ!$F$1)=MONTH(ДАННЫЕ!$CI1781),111,11),1),0)&amp;"d"&amp;IF(ДАННЫЕ!$CJ1781&gt;0,IF(YEAR(ДАННЫЕ!$F$1)=YEAR(ДАННЫЕ!$CJ1781),IF(MONTH(ДАННЫЕ!$F$1)=MONTH(ДАННЫЕ!$CJ1781),111,11),1),0)&amp;"o"&amp;IF(ДАННЫЕ!$CK1781&gt;0,IF(MONTH(ДАННЫЕ!$F$1)=MONTH(ДАННЫЕ!$CK1781),111,11),0)&amp;"v"&amp;IF(ДАННЫЕ!$BE1781&gt;0,IF(MONTH(ДАННЫЕ!$F$1)=MONTH(ДАННЫЕ!$BE1781),111,11),0)</f>
        <v>g00f0c0s0i0h0p0d0o0v0</v>
      </c>
      <c r="P1781" s="15">
        <f t="shared" si="86"/>
        <v>0</v>
      </c>
      <c r="Q1781" s="15">
        <f>IF(ДАННЫЕ!$F$1&gt;ДАННЫЕ!$N1781,IF(YEAR(ДАННЫЕ!$F$1)=YEAR(ДАННЫЕ!M1781),1,0),0)</f>
        <v>0</v>
      </c>
      <c r="R1781" s="15">
        <f>IF(ДАННЫЕ!$F$1&gt;ДАННЫЕ!$N1781,IF(YEAR(ДАННЫЕ!$F$1)=YEAR(ДАННЫЕ!N1781),1,0),0)</f>
        <v>0</v>
      </c>
      <c r="S1781" s="15">
        <f>IF(ДАННЫЕ!$AA1781="2А",1,IF(ДАННЫЕ!$AA1781="2Б",2,IF(ДАННЫЕ!$AA1781="2В",3,IF(ДАННЫЕ!$AA1781=3,4,IF(ДАННЫЕ!$AA1781="4А",5,IF(ДАННЫЕ!$AA1781="4Б",6,IF(ДАННЫЕ!$AA1781="4В",7,IF(ДАННЫЕ!$AA1781=5,8,0))))))))</f>
        <v>0</v>
      </c>
      <c r="T1781" s="15">
        <f>IF(OR(ДАННЫЕ!$AC1781=2,ДАННЫЕ!$AD1781=2,ДАННЫЕ!$AE1781=2),2,IF(OR(ДАННЫЕ!$AC1781=1,ДАННЫЕ!$AD1781=1,ДАННЫЕ!$AE1781=1),1,0))</f>
        <v>0</v>
      </c>
    </row>
    <row r="1782" spans="1:20" x14ac:dyDescent="0.2">
      <c r="A1782" s="78">
        <f>IF(B1782&gt;0,IF(MONTH(ДАННЫЕ!$F$1)=MONTH(ДАННЫЕ!$B1782),1,0),0)</f>
        <v>0</v>
      </c>
      <c r="B1782" s="14">
        <f>IF(ДАННЫЕ!$B1782&gt;0,IF(YEAR(ДАННЫЕ!$F$1)=YEAR(ДАННЫЕ!$B1782),1,0),0)</f>
        <v>0</v>
      </c>
      <c r="C1782" s="14">
        <f>IF(ДАННЫЕ!$CM1782&gt;0,IF(YEAR(ДАННЫЕ!$F$1)=YEAR(ДАННЫЕ!$CM1782),1,0),0)</f>
        <v>0</v>
      </c>
      <c r="D1782" s="14">
        <f>IF(ДАННЫЕ!$CJ1782&gt;0,IF(ДАННЫЕ!$CL1782&gt;ДАННЫЕ!$F$1,1,IF(ДАННЫЕ!$CL1782&gt;0,0,1)),0)</f>
        <v>0</v>
      </c>
      <c r="E1782" s="43" t="str">
        <f ca="1">IF(ДАННЫЕ!$F$1&gt;0,IF(ДАННЫЕ!$G1782&gt;0,DATEDIF(ДАННЫЕ!$G1782,ДАННЫЕ!$F$1,"y"),""),IF(ДАННЫЕ!$G1782&gt;0,DATEDIF(ДАННЫЕ!$G1782,TODAY(),"y"),""))</f>
        <v/>
      </c>
      <c r="F1782" s="43" t="str">
        <f xml:space="preserve"> IF(ДАННЫЕ!$F1782="М",IF(E1782&gt;=18,IF(E1782&lt;60,1,""),""),"")&amp;IF(ДАННЫЕ!$F1782="Ж",IF(E1782&gt;=18,IF(E1782&lt;55,1,""),""),"")</f>
        <v/>
      </c>
      <c r="G1782" s="43" t="str">
        <f xml:space="preserve"> IF(ДАННЫЕ!$F1782="М",IF(E1782&gt;=60,2,""),"")&amp;IF(ДАННЫЕ!$F1782="Ж",IF(E1782&gt;=55,2,""),"")</f>
        <v/>
      </c>
      <c r="H1782" s="43" t="str">
        <f t="shared" ca="1" si="84"/>
        <v/>
      </c>
      <c r="I1782" s="43" t="str">
        <f t="shared" ca="1" si="85"/>
        <v>03</v>
      </c>
      <c r="J1782" s="28" t="str">
        <f ca="1">ДАННЫЕ!$F1782&amp;H1782&amp;I1782&amp;ДАННЫЕ!$I1782&amp;"m"&amp;IF(ДАННЫЕ!$I1782&gt;0,IF(ДАННЫЕ!$J1782&gt;0,0,1),"")&amp;"f"&amp;IF(ДАННЫЕ!$R1782&gt;0,IF(YEAR(ДАННЫЕ!$F$1)=YEAR(ДАННЫЕ!$R1782),1,0),0)&amp;"z"&amp;ДАННЫЕ!$R1782&amp;"p"&amp;ДАННЫЕ!$S1782&amp;"i"&amp;ДАННЫЕ!$T1782&amp;"h"&amp;ДАННЫЕ!$K1782&amp;"be"&amp;ДАННЫЕ!$BI1782&amp;"CD"&amp;IF(ДАННЫЕ!BF1782&gt;500,4,IF(ДАННЫЕ!BF1782&gt;350,3,IF(ДАННЫЕ!BF1782&gt;200,2,IF(ДАННЫЕ!BF1782&gt;0,1,0))))&amp;"g"&amp;B1782&amp;"d"&amp;H1782&amp;"l"&amp;ДАННЫЕ!AT1782&amp;"a"&amp;ДАННЫЕ!$V1782&amp;"v"&amp;R1782&amp;"k"&amp;ДАННЫЕ!$U1782&amp;"s"&amp;ДАННЫЕ!$Y1782&amp;"t"&amp;ДАННЫЕ!$X1782&amp;"b"&amp;IF(ДАННЫЕ!$Q1782&gt;1,1,0)&amp;"PP"&amp;ДАННЫЕ!Z1782&amp;"c"&amp;S1782&amp;"x"&amp;IF(ДАННЫЕ!$BY1782&gt;0,IF(YEAR(ДАННЫЕ!$F$1)=YEAR(ДАННЫЕ!$BY1782),1,0),0)&amp;"n"&amp;IF(ДАННЫЕ!$BZ1782&gt;0,IF(YEAR(ДАННЫЕ!$F$1)=YEAR(ДАННЫЕ!$BZ1782),1,0),0)&amp;"u"&amp;D1782&amp;"z"&amp;IF(ДАННЫЕ!$CL1782&gt;0,IF(YEAR(ДАННЫЕ!$F$1)&gt;YEAR(ДАННЫЕ!$CL1782),11,12),0)</f>
        <v>03mf0zpihbeCD0g0dlav0kstb0PPc0x0n0u0z0</v>
      </c>
      <c r="K1782" s="28" t="str">
        <f ca="1">ДАННЫЕ!$I1782&amp;"x"&amp;B1782&amp;"w"&amp;IF(T1782+ДАННЫЕ!AD1782+ДАННЫЕ!AE1782+ДАННЫЕ!AF1782+ДАННЫЕ!AG1782+ДАННЫЕ!AH1782+ДАННЫЕ!$AL1782+ДАННЫЕ!AI1782+ДАННЫЕ!AJ1782+ДАННЫЕ!AK1782+ДАННЫЕ!AP1782+ДАННЫЕ!AQ1782+ДАННЫЕ!AR1782+ДАННЫЕ!$AM1782+ДАННЫЕ!$AN1782+ДАННЫЕ!AS1782+ДАННЫЕ!AT1782&gt;0,1,0)&amp;IF(OR(T1782=2,ДАННЫЕ!AD1782=2,ДАННЫЕ!AE1782=2,ДАННЫЕ!AF1782=2,ДАННЫЕ!AG1782=2,ДАННЫЕ!AH1782=2,ДАННЫЕ!$AL1782=2,ДАННЫЕ!AI1782=2,ДАННЫЕ!AJ1782=2,ДАННЫЕ!AK1782=2,ДАННЫЕ!AP1782=2,ДАННЫЕ!AQ1782=2,ДАННЫЕ!AR1782=2,ДАННЫЕ!$AM1782=2,ДАННЫЕ!$AN1782=2,ДАННЫЕ!AS1782=2,ДАННЫЕ!AT1782=2),2,0)&amp;"t"&amp;IF(T1782&gt;0,"1"&amp;T1782,"00")&amp;"f"&amp;IF(ДАННЫЕ!$AC1782,"1"&amp;ДАННЫЕ!$AC1782,"00")&amp;"b"&amp;IF(ДАННЫЕ!$AD1782,"1"&amp;ДАННЫЕ!$AD1782,"00")&amp;"g"&amp;IF(ДАННЫЕ!$AF1782,"1"&amp;ДАННЫЕ!$AF1782,"00")&amp;"c"&amp;IF(ДАННЫЕ!$AG1782,"1"&amp;ДАННЫЕ!$AG1782,"00")&amp;"i"&amp;IF(ДАННЫЕ!$AH1782,"1"&amp;ДАННЫЕ!$AH1782,"00")&amp;"r"&amp;IF(ДАННЫЕ!$AL1782,"1"&amp;ДАННЫЕ!$AL1782,"00")&amp;"m"&amp;IF(ДАННЫЕ!$AI1782,"1"&amp;ДАННЫЕ!$AI1782,"00")&amp;"hS"&amp;IF(ДАННЫЕ!$AJ1782,"1"&amp;ДАННЫЕ!$AJ1782,"00")&amp;"hZ"&amp;IF(ДАННЫЕ!$AK1782,"1"&amp;ДАННЫЕ!$AK1782,"00")&amp;"p"&amp;IF(ДАННЫЕ!$AP1782,"1"&amp;ДАННЫЕ!$AP1782,"00")&amp;"k"&amp;IF(ДАННЫЕ!$AQ1782,"1"&amp;ДАННЫЕ!$AQ1782,"00")&amp;"z"&amp;IF(ДАННЫЕ!$AR1782,"1"&amp;ДАННЫЕ!$AR1782,"00")&amp;"j"&amp;IF(ДАННЫЕ!$AM1782,"1"&amp;ДАННЫЕ!$AM1782,"00")&amp;"n"&amp;IF(ДАННЫЕ!$AN1782,"1"&amp;ДАННЫЕ!$AN1782,"00")&amp;"E"&amp;ДАННЫЕ!BI1782&amp;"L"&amp;ДАННЫЕ!AO1782&amp;"h"&amp;IF(ДАННЫЕ!$AU1782&gt;0,1,0)&amp;"v"&amp;IF(ДАННЫЕ!$AW1782&gt;0,1,0)&amp;"a"&amp;IF(ДАННЫЕ!$AS1782,"1"&amp;ДАННЫЕ!$AS1782,"00")&amp;"s"&amp;IF(ДАННЫЕ!$AT1782,"1"&amp;ДАННЫЕ!$AT1782,"00")&amp;"u"&amp;IF(ДАННЫЕ!$CJ1782&gt;0,1,0)&amp;"y"&amp;B1782&amp;"d"&amp;H1782&amp;"e"&amp;F1782&amp;G1782</f>
        <v>x0w00t00f00b00g00c00i00r00m00hS00hZ00p00k00z00j00n00ELh0v0a00s00u0y0de</v>
      </c>
      <c r="L1782" s="28" t="str">
        <f ca="1">ДАННЫЕ!$I1782&amp;"VN"&amp;IF(ДАННЫЕ!AW1782&gt;0,11,10)&amp;"CD"&amp;IF(ДАННЫЕ!BF1782&gt;500,16,IF(ДАННЫЕ!BF1782&gt;350,15,IF(ДАННЫЕ!BF1782&gt;=200,14,IF(ДАННЫЕ!BF1782&gt;=100,13,IF(ДАННЫЕ!BF1782&gt;=50,12,IF(ДАННЫЕ!BF1782&gt;0,11,10))))))&amp;"AR"&amp;IF(ДАННЫЕ!BX1782&gt;0,1,0)&amp;"GD"&amp;B1782&amp;"VV"&amp;IF(E1782&gt;=5,IF(E1782&lt;18,1,0),0)</f>
        <v>VN10CD10AR0GD0VV0</v>
      </c>
      <c r="M1782" s="28" t="str">
        <f>ДАННЫЕ!$I1782&amp;"b"&amp;ДАННЫЕ!$BI1782&amp;"r"&amp;ДАННЫЕ!$BJ1782&amp;"CD"&amp;IF(ДАННЫЕ!BF1782&gt;0,IF(ДАННЫЕ!BF1782&lt;200,1,IF(ДАННЫЕ!BF1782&lt;350,2,3)),0)&amp;"h"&amp;IF(ДАННЫЕ!$BK1782+ДАННЫЕ!$BL1782+ДАННЫЕ!$BM1782&gt;0,1,0)&amp;"x"&amp;ДАННЫЕ!$BK1782&amp;"y"&amp;ДАННЫЕ!$BL1782&amp;"z"&amp;ДАННЫЕ!$BM1782&amp;"c"&amp;IF(ДАННЫЕ!$BK1782+ДАННЫЕ!$BL1782+ДАННЫЕ!$BM1782=3,1,0)&amp;"a"&amp;IF(ДАННЫЕ!$BQ1782+ДАННЫЕ!$BR1782&gt;0,1,0)&amp;"d"&amp;ДАННЫЕ!$BQ1782&amp;"v"&amp;ДАННЫЕ!$BR1782&amp;"p"&amp;ДАННЫЕ!$BS1782&amp;"n"&amp;ДАННЫЕ!$BU1782&amp;"t"&amp;ДАННЫЕ!$BV1782&amp;"o"&amp;ДАННЫЕ!$BT1782&amp;"l"&amp;IF(ДАННЫЕ!$BN1782&gt;0,1,0)&amp;ДАННЫЕ!$BN1782&amp;"g"&amp;ДАННЫЕ!$BO1782&amp;"s"&amp;ДАННЫЕ!$BP1782&amp;"DZ"&amp;IF(ДАННЫЕ!B1782-ДАННЫЕ!G1782 &lt; 60,IF(ДАННЫЕ!B1782-ДАННЫЕ!G1782 &gt;= 0,1,0),0)&amp;"u"&amp;IF(ДАННЫЕ!$CJ1782&gt;0,1,0)</f>
        <v>brCD0h0xyzc0a0dvpntol0gsDZ1u0</v>
      </c>
      <c r="N1782" s="28" t="str">
        <f ca="1">ДАННЫЕ!$F1782&amp;ДАННЫЕ!$I1782&amp;"g"&amp;B1782&amp;"cf"&amp;D1782&amp;"a"&amp;IF(ДАННЫЕ!$BX1782&gt;0,1,0)&amp;IF(ДАННЫЕ!$BF1782&gt;500,1,IF(ДАННЫЕ!$BF1782&gt;350,2,IF(ДАННЫЕ!$BF1782&gt;=200,3,IF(ДАННЫЕ!$BF1782&gt;=100,4,IF(ДАННЫЕ!$BF1782&gt;=50,5,IF(ДАННЫЕ!$BF1782&lt;50,6,0))))))&amp;"AR"&amp;IF(DATEDIF(ДАННЫЕ!$BX1782,ДАННЫЕ!$F$1,"y")&gt;1,1,0)&amp;"VG"&amp;IF(ДАННЫЕ!$BH1782="0",1,0)&amp;"o"&amp;IF(T1782+ДАННЫЕ!$AF1782+ДАННЫЕ!$AG1782+ДАННЫЕ!$AH1782+ДАННЫЕ!$AI1782+ДАННЫЕ!$AJ1782+ДАННЫЕ!$AP1782+ДАННЫЕ!$AQ1782+ДАННЫЕ!$AR1782+ДАННЫЕ!$AU1782+ДАННЫЕ!$AW1782+ДАННЫЕ!$AS1782+ДАННЫЕ!$AT1782&gt;0,1,0)&amp;"x"&amp;ДАННЫЕ!$AG1782&amp;"p"&amp;IF(ДАННЫЕ!$BY1782&gt;0,1,0)&amp;"v"&amp;IF(ДАННЫЕ!$BZ1782&gt;0,1,0)&amp;"n"&amp;ДАННЫЕ!$CA1782&amp;"t"&amp;ДАННЫЕ!$AY1782&amp;"k"&amp;ДАННЫЕ!$CB1782&amp;"q"&amp;ДАННЫЕ!$CC1782&amp;"w"&amp;ДАННЫЕ!$CD1782&amp;"e"&amp;ДАННЫЕ!$CE1782&amp;"m"&amp;ДАННЫЕ!$CF1782&amp;"c"&amp;ДАННЫЕ!$CG1782&amp;"z"&amp;ДАННЫЕ!$CH1782&amp;"d"&amp;IF(H1782=4,1,0)&amp;"s"&amp;IF(ДАННЫЕ!$J1782=1,0,1)&amp;"u"&amp;IF(ДАННЫЕ!$CJ1782&gt;0,1,0)</f>
        <v>g0cf0a06AR1VG0o0xp0v0ntkqwemczd0s1u0</v>
      </c>
      <c r="O1782" s="28" t="str">
        <f>ДАННЫЕ!$I1782&amp;"g"&amp;B1782&amp;A1782&amp;"f"&amp;P1782&amp;"c"&amp;IF(ДАННЫЕ!$U1782&gt;0,1,0)&amp;"s"&amp;IF(ДАННЫЕ!$Q1782&gt;0,IF(YEAR(ДАННЫЕ!$F$1)=YEAR(ДАННЫЕ!$Q1782),IF(MONTH(ДАННЫЕ!$F$1)=MONTH(ДАННЫЕ!$Q1782),111,11),1),0)&amp;"i"&amp;IF(ДАННЫЕ!$R1782+ДАННЫЕ!$S1782+ДАННЫЕ!$T1782=0,0,1)&amp;"h"&amp;IF(ДАННЫЕ!$P1782&gt;0,1,0)&amp;"p"&amp;IF(ДАННЫЕ!$CI1782&gt;0,IF(YEAR(ДАННЫЕ!$F$1)=YEAR(ДАННЫЕ!$CI1782),IF(MONTH(ДАННЫЕ!$F$1)=MONTH(ДАННЫЕ!$CI1782),111,11),1),0)&amp;"d"&amp;IF(ДАННЫЕ!$CJ1782&gt;0,IF(YEAR(ДАННЫЕ!$F$1)=YEAR(ДАННЫЕ!$CJ1782),IF(MONTH(ДАННЫЕ!$F$1)=MONTH(ДАННЫЕ!$CJ1782),111,11),1),0)&amp;"o"&amp;IF(ДАННЫЕ!$CK1782&gt;0,IF(MONTH(ДАННЫЕ!$F$1)=MONTH(ДАННЫЕ!$CK1782),111,11),0)&amp;"v"&amp;IF(ДАННЫЕ!$BE1782&gt;0,IF(MONTH(ДАННЫЕ!$F$1)=MONTH(ДАННЫЕ!$BE1782),111,11),0)</f>
        <v>g00f0c0s0i0h0p0d0o0v0</v>
      </c>
      <c r="P1782" s="15">
        <f t="shared" si="86"/>
        <v>0</v>
      </c>
      <c r="Q1782" s="15">
        <f>IF(ДАННЫЕ!$F$1&gt;ДАННЫЕ!$N1782,IF(YEAR(ДАННЫЕ!$F$1)=YEAR(ДАННЫЕ!M1782),1,0),0)</f>
        <v>0</v>
      </c>
      <c r="R1782" s="15">
        <f>IF(ДАННЫЕ!$F$1&gt;ДАННЫЕ!$N1782,IF(YEAR(ДАННЫЕ!$F$1)=YEAR(ДАННЫЕ!N1782),1,0),0)</f>
        <v>0</v>
      </c>
      <c r="S1782" s="15">
        <f>IF(ДАННЫЕ!$AA1782="2А",1,IF(ДАННЫЕ!$AA1782="2Б",2,IF(ДАННЫЕ!$AA1782="2В",3,IF(ДАННЫЕ!$AA1782=3,4,IF(ДАННЫЕ!$AA1782="4А",5,IF(ДАННЫЕ!$AA1782="4Б",6,IF(ДАННЫЕ!$AA1782="4В",7,IF(ДАННЫЕ!$AA1782=5,8,0))))))))</f>
        <v>0</v>
      </c>
      <c r="T1782" s="15">
        <f>IF(OR(ДАННЫЕ!$AC1782=2,ДАННЫЕ!$AD1782=2,ДАННЫЕ!$AE1782=2),2,IF(OR(ДАННЫЕ!$AC1782=1,ДАННЫЕ!$AD1782=1,ДАННЫЕ!$AE1782=1),1,0))</f>
        <v>0</v>
      </c>
    </row>
    <row r="1783" spans="1:20" x14ac:dyDescent="0.2">
      <c r="A1783" s="78">
        <f>IF(B1783&gt;0,IF(MONTH(ДАННЫЕ!$F$1)=MONTH(ДАННЫЕ!$B1783),1,0),0)</f>
        <v>0</v>
      </c>
      <c r="B1783" s="14">
        <f>IF(ДАННЫЕ!$B1783&gt;0,IF(YEAR(ДАННЫЕ!$F$1)=YEAR(ДАННЫЕ!$B1783),1,0),0)</f>
        <v>0</v>
      </c>
      <c r="C1783" s="14">
        <f>IF(ДАННЫЕ!$CM1783&gt;0,IF(YEAR(ДАННЫЕ!$F$1)=YEAR(ДАННЫЕ!$CM1783),1,0),0)</f>
        <v>0</v>
      </c>
      <c r="D1783" s="14">
        <f>IF(ДАННЫЕ!$CJ1783&gt;0,IF(ДАННЫЕ!$CL1783&gt;ДАННЫЕ!$F$1,1,IF(ДАННЫЕ!$CL1783&gt;0,0,1)),0)</f>
        <v>0</v>
      </c>
      <c r="E1783" s="43" t="str">
        <f ca="1">IF(ДАННЫЕ!$F$1&gt;0,IF(ДАННЫЕ!$G1783&gt;0,DATEDIF(ДАННЫЕ!$G1783,ДАННЫЕ!$F$1,"y"),""),IF(ДАННЫЕ!$G1783&gt;0,DATEDIF(ДАННЫЕ!$G1783,TODAY(),"y"),""))</f>
        <v/>
      </c>
      <c r="F1783" s="43" t="str">
        <f xml:space="preserve"> IF(ДАННЫЕ!$F1783="М",IF(E1783&gt;=18,IF(E1783&lt;60,1,""),""),"")&amp;IF(ДАННЫЕ!$F1783="Ж",IF(E1783&gt;=18,IF(E1783&lt;55,1,""),""),"")</f>
        <v/>
      </c>
      <c r="G1783" s="43" t="str">
        <f xml:space="preserve"> IF(ДАННЫЕ!$F1783="М",IF(E1783&gt;=60,2,""),"")&amp;IF(ДАННЫЕ!$F1783="Ж",IF(E1783&gt;=55,2,""),"")</f>
        <v/>
      </c>
      <c r="H1783" s="43" t="str">
        <f t="shared" ca="1" si="84"/>
        <v/>
      </c>
      <c r="I1783" s="43" t="str">
        <f t="shared" ca="1" si="85"/>
        <v>03</v>
      </c>
      <c r="J1783" s="28" t="str">
        <f ca="1">ДАННЫЕ!$F1783&amp;H1783&amp;I1783&amp;ДАННЫЕ!$I1783&amp;"m"&amp;IF(ДАННЫЕ!$I1783&gt;0,IF(ДАННЫЕ!$J1783&gt;0,0,1),"")&amp;"f"&amp;IF(ДАННЫЕ!$R1783&gt;0,IF(YEAR(ДАННЫЕ!$F$1)=YEAR(ДАННЫЕ!$R1783),1,0),0)&amp;"z"&amp;ДАННЫЕ!$R1783&amp;"p"&amp;ДАННЫЕ!$S1783&amp;"i"&amp;ДАННЫЕ!$T1783&amp;"h"&amp;ДАННЫЕ!$K1783&amp;"be"&amp;ДАННЫЕ!$BI1783&amp;"CD"&amp;IF(ДАННЫЕ!BF1783&gt;500,4,IF(ДАННЫЕ!BF1783&gt;350,3,IF(ДАННЫЕ!BF1783&gt;200,2,IF(ДАННЫЕ!BF1783&gt;0,1,0))))&amp;"g"&amp;B1783&amp;"d"&amp;H1783&amp;"l"&amp;ДАННЫЕ!AT1783&amp;"a"&amp;ДАННЫЕ!$V1783&amp;"v"&amp;R1783&amp;"k"&amp;ДАННЫЕ!$U1783&amp;"s"&amp;ДАННЫЕ!$Y1783&amp;"t"&amp;ДАННЫЕ!$X1783&amp;"b"&amp;IF(ДАННЫЕ!$Q1783&gt;1,1,0)&amp;"PP"&amp;ДАННЫЕ!Z1783&amp;"c"&amp;S1783&amp;"x"&amp;IF(ДАННЫЕ!$BY1783&gt;0,IF(YEAR(ДАННЫЕ!$F$1)=YEAR(ДАННЫЕ!$BY1783),1,0),0)&amp;"n"&amp;IF(ДАННЫЕ!$BZ1783&gt;0,IF(YEAR(ДАННЫЕ!$F$1)=YEAR(ДАННЫЕ!$BZ1783),1,0),0)&amp;"u"&amp;D1783&amp;"z"&amp;IF(ДАННЫЕ!$CL1783&gt;0,IF(YEAR(ДАННЫЕ!$F$1)&gt;YEAR(ДАННЫЕ!$CL1783),11,12),0)</f>
        <v>03mf0zpihbeCD0g0dlav0kstb0PPc0x0n0u0z0</v>
      </c>
      <c r="K1783" s="28" t="str">
        <f ca="1">ДАННЫЕ!$I1783&amp;"x"&amp;B1783&amp;"w"&amp;IF(T1783+ДАННЫЕ!AD1783+ДАННЫЕ!AE1783+ДАННЫЕ!AF1783+ДАННЫЕ!AG1783+ДАННЫЕ!AH1783+ДАННЫЕ!$AL1783+ДАННЫЕ!AI1783+ДАННЫЕ!AJ1783+ДАННЫЕ!AK1783+ДАННЫЕ!AP1783+ДАННЫЕ!AQ1783+ДАННЫЕ!AR1783+ДАННЫЕ!$AM1783+ДАННЫЕ!$AN1783+ДАННЫЕ!AS1783+ДАННЫЕ!AT1783&gt;0,1,0)&amp;IF(OR(T1783=2,ДАННЫЕ!AD1783=2,ДАННЫЕ!AE1783=2,ДАННЫЕ!AF1783=2,ДАННЫЕ!AG1783=2,ДАННЫЕ!AH1783=2,ДАННЫЕ!$AL1783=2,ДАННЫЕ!AI1783=2,ДАННЫЕ!AJ1783=2,ДАННЫЕ!AK1783=2,ДАННЫЕ!AP1783=2,ДАННЫЕ!AQ1783=2,ДАННЫЕ!AR1783=2,ДАННЫЕ!$AM1783=2,ДАННЫЕ!$AN1783=2,ДАННЫЕ!AS1783=2,ДАННЫЕ!AT1783=2),2,0)&amp;"t"&amp;IF(T1783&gt;0,"1"&amp;T1783,"00")&amp;"f"&amp;IF(ДАННЫЕ!$AC1783,"1"&amp;ДАННЫЕ!$AC1783,"00")&amp;"b"&amp;IF(ДАННЫЕ!$AD1783,"1"&amp;ДАННЫЕ!$AD1783,"00")&amp;"g"&amp;IF(ДАННЫЕ!$AF1783,"1"&amp;ДАННЫЕ!$AF1783,"00")&amp;"c"&amp;IF(ДАННЫЕ!$AG1783,"1"&amp;ДАННЫЕ!$AG1783,"00")&amp;"i"&amp;IF(ДАННЫЕ!$AH1783,"1"&amp;ДАННЫЕ!$AH1783,"00")&amp;"r"&amp;IF(ДАННЫЕ!$AL1783,"1"&amp;ДАННЫЕ!$AL1783,"00")&amp;"m"&amp;IF(ДАННЫЕ!$AI1783,"1"&amp;ДАННЫЕ!$AI1783,"00")&amp;"hS"&amp;IF(ДАННЫЕ!$AJ1783,"1"&amp;ДАННЫЕ!$AJ1783,"00")&amp;"hZ"&amp;IF(ДАННЫЕ!$AK1783,"1"&amp;ДАННЫЕ!$AK1783,"00")&amp;"p"&amp;IF(ДАННЫЕ!$AP1783,"1"&amp;ДАННЫЕ!$AP1783,"00")&amp;"k"&amp;IF(ДАННЫЕ!$AQ1783,"1"&amp;ДАННЫЕ!$AQ1783,"00")&amp;"z"&amp;IF(ДАННЫЕ!$AR1783,"1"&amp;ДАННЫЕ!$AR1783,"00")&amp;"j"&amp;IF(ДАННЫЕ!$AM1783,"1"&amp;ДАННЫЕ!$AM1783,"00")&amp;"n"&amp;IF(ДАННЫЕ!$AN1783,"1"&amp;ДАННЫЕ!$AN1783,"00")&amp;"E"&amp;ДАННЫЕ!BI1783&amp;"L"&amp;ДАННЫЕ!AO1783&amp;"h"&amp;IF(ДАННЫЕ!$AU1783&gt;0,1,0)&amp;"v"&amp;IF(ДАННЫЕ!$AW1783&gt;0,1,0)&amp;"a"&amp;IF(ДАННЫЕ!$AS1783,"1"&amp;ДАННЫЕ!$AS1783,"00")&amp;"s"&amp;IF(ДАННЫЕ!$AT1783,"1"&amp;ДАННЫЕ!$AT1783,"00")&amp;"u"&amp;IF(ДАННЫЕ!$CJ1783&gt;0,1,0)&amp;"y"&amp;B1783&amp;"d"&amp;H1783&amp;"e"&amp;F1783&amp;G1783</f>
        <v>x0w00t00f00b00g00c00i00r00m00hS00hZ00p00k00z00j00n00ELh0v0a00s00u0y0de</v>
      </c>
      <c r="L1783" s="28" t="str">
        <f ca="1">ДАННЫЕ!$I1783&amp;"VN"&amp;IF(ДАННЫЕ!AW1783&gt;0,11,10)&amp;"CD"&amp;IF(ДАННЫЕ!BF1783&gt;500,16,IF(ДАННЫЕ!BF1783&gt;350,15,IF(ДАННЫЕ!BF1783&gt;=200,14,IF(ДАННЫЕ!BF1783&gt;=100,13,IF(ДАННЫЕ!BF1783&gt;=50,12,IF(ДАННЫЕ!BF1783&gt;0,11,10))))))&amp;"AR"&amp;IF(ДАННЫЕ!BX1783&gt;0,1,0)&amp;"GD"&amp;B1783&amp;"VV"&amp;IF(E1783&gt;=5,IF(E1783&lt;18,1,0),0)</f>
        <v>VN10CD10AR0GD0VV0</v>
      </c>
      <c r="M1783" s="28" t="str">
        <f>ДАННЫЕ!$I1783&amp;"b"&amp;ДАННЫЕ!$BI1783&amp;"r"&amp;ДАННЫЕ!$BJ1783&amp;"CD"&amp;IF(ДАННЫЕ!BF1783&gt;0,IF(ДАННЫЕ!BF1783&lt;200,1,IF(ДАННЫЕ!BF1783&lt;350,2,3)),0)&amp;"h"&amp;IF(ДАННЫЕ!$BK1783+ДАННЫЕ!$BL1783+ДАННЫЕ!$BM1783&gt;0,1,0)&amp;"x"&amp;ДАННЫЕ!$BK1783&amp;"y"&amp;ДАННЫЕ!$BL1783&amp;"z"&amp;ДАННЫЕ!$BM1783&amp;"c"&amp;IF(ДАННЫЕ!$BK1783+ДАННЫЕ!$BL1783+ДАННЫЕ!$BM1783=3,1,0)&amp;"a"&amp;IF(ДАННЫЕ!$BQ1783+ДАННЫЕ!$BR1783&gt;0,1,0)&amp;"d"&amp;ДАННЫЕ!$BQ1783&amp;"v"&amp;ДАННЫЕ!$BR1783&amp;"p"&amp;ДАННЫЕ!$BS1783&amp;"n"&amp;ДАННЫЕ!$BU1783&amp;"t"&amp;ДАННЫЕ!$BV1783&amp;"o"&amp;ДАННЫЕ!$BT1783&amp;"l"&amp;IF(ДАННЫЕ!$BN1783&gt;0,1,0)&amp;ДАННЫЕ!$BN1783&amp;"g"&amp;ДАННЫЕ!$BO1783&amp;"s"&amp;ДАННЫЕ!$BP1783&amp;"DZ"&amp;IF(ДАННЫЕ!B1783-ДАННЫЕ!G1783 &lt; 60,IF(ДАННЫЕ!B1783-ДАННЫЕ!G1783 &gt;= 0,1,0),0)&amp;"u"&amp;IF(ДАННЫЕ!$CJ1783&gt;0,1,0)</f>
        <v>brCD0h0xyzc0a0dvpntol0gsDZ1u0</v>
      </c>
      <c r="N1783" s="28" t="str">
        <f ca="1">ДАННЫЕ!$F1783&amp;ДАННЫЕ!$I1783&amp;"g"&amp;B1783&amp;"cf"&amp;D1783&amp;"a"&amp;IF(ДАННЫЕ!$BX1783&gt;0,1,0)&amp;IF(ДАННЫЕ!$BF1783&gt;500,1,IF(ДАННЫЕ!$BF1783&gt;350,2,IF(ДАННЫЕ!$BF1783&gt;=200,3,IF(ДАННЫЕ!$BF1783&gt;=100,4,IF(ДАННЫЕ!$BF1783&gt;=50,5,IF(ДАННЫЕ!$BF1783&lt;50,6,0))))))&amp;"AR"&amp;IF(DATEDIF(ДАННЫЕ!$BX1783,ДАННЫЕ!$F$1,"y")&gt;1,1,0)&amp;"VG"&amp;IF(ДАННЫЕ!$BH1783="0",1,0)&amp;"o"&amp;IF(T1783+ДАННЫЕ!$AF1783+ДАННЫЕ!$AG1783+ДАННЫЕ!$AH1783+ДАННЫЕ!$AI1783+ДАННЫЕ!$AJ1783+ДАННЫЕ!$AP1783+ДАННЫЕ!$AQ1783+ДАННЫЕ!$AR1783+ДАННЫЕ!$AU1783+ДАННЫЕ!$AW1783+ДАННЫЕ!$AS1783+ДАННЫЕ!$AT1783&gt;0,1,0)&amp;"x"&amp;ДАННЫЕ!$AG1783&amp;"p"&amp;IF(ДАННЫЕ!$BY1783&gt;0,1,0)&amp;"v"&amp;IF(ДАННЫЕ!$BZ1783&gt;0,1,0)&amp;"n"&amp;ДАННЫЕ!$CA1783&amp;"t"&amp;ДАННЫЕ!$AY1783&amp;"k"&amp;ДАННЫЕ!$CB1783&amp;"q"&amp;ДАННЫЕ!$CC1783&amp;"w"&amp;ДАННЫЕ!$CD1783&amp;"e"&amp;ДАННЫЕ!$CE1783&amp;"m"&amp;ДАННЫЕ!$CF1783&amp;"c"&amp;ДАННЫЕ!$CG1783&amp;"z"&amp;ДАННЫЕ!$CH1783&amp;"d"&amp;IF(H1783=4,1,0)&amp;"s"&amp;IF(ДАННЫЕ!$J1783=1,0,1)&amp;"u"&amp;IF(ДАННЫЕ!$CJ1783&gt;0,1,0)</f>
        <v>g0cf0a06AR1VG0o0xp0v0ntkqwemczd0s1u0</v>
      </c>
      <c r="O1783" s="28" t="str">
        <f>ДАННЫЕ!$I1783&amp;"g"&amp;B1783&amp;A1783&amp;"f"&amp;P1783&amp;"c"&amp;IF(ДАННЫЕ!$U1783&gt;0,1,0)&amp;"s"&amp;IF(ДАННЫЕ!$Q1783&gt;0,IF(YEAR(ДАННЫЕ!$F$1)=YEAR(ДАННЫЕ!$Q1783),IF(MONTH(ДАННЫЕ!$F$1)=MONTH(ДАННЫЕ!$Q1783),111,11),1),0)&amp;"i"&amp;IF(ДАННЫЕ!$R1783+ДАННЫЕ!$S1783+ДАННЫЕ!$T1783=0,0,1)&amp;"h"&amp;IF(ДАННЫЕ!$P1783&gt;0,1,0)&amp;"p"&amp;IF(ДАННЫЕ!$CI1783&gt;0,IF(YEAR(ДАННЫЕ!$F$1)=YEAR(ДАННЫЕ!$CI1783),IF(MONTH(ДАННЫЕ!$F$1)=MONTH(ДАННЫЕ!$CI1783),111,11),1),0)&amp;"d"&amp;IF(ДАННЫЕ!$CJ1783&gt;0,IF(YEAR(ДАННЫЕ!$F$1)=YEAR(ДАННЫЕ!$CJ1783),IF(MONTH(ДАННЫЕ!$F$1)=MONTH(ДАННЫЕ!$CJ1783),111,11),1),0)&amp;"o"&amp;IF(ДАННЫЕ!$CK1783&gt;0,IF(MONTH(ДАННЫЕ!$F$1)=MONTH(ДАННЫЕ!$CK1783),111,11),0)&amp;"v"&amp;IF(ДАННЫЕ!$BE1783&gt;0,IF(MONTH(ДАННЫЕ!$F$1)=MONTH(ДАННЫЕ!$BE1783),111,11),0)</f>
        <v>g00f0c0s0i0h0p0d0o0v0</v>
      </c>
      <c r="P1783" s="15">
        <f t="shared" si="86"/>
        <v>0</v>
      </c>
      <c r="Q1783" s="15">
        <f>IF(ДАННЫЕ!$F$1&gt;ДАННЫЕ!$N1783,IF(YEAR(ДАННЫЕ!$F$1)=YEAR(ДАННЫЕ!M1783),1,0),0)</f>
        <v>0</v>
      </c>
      <c r="R1783" s="15">
        <f>IF(ДАННЫЕ!$F$1&gt;ДАННЫЕ!$N1783,IF(YEAR(ДАННЫЕ!$F$1)=YEAR(ДАННЫЕ!N1783),1,0),0)</f>
        <v>0</v>
      </c>
      <c r="S1783" s="15">
        <f>IF(ДАННЫЕ!$AA1783="2А",1,IF(ДАННЫЕ!$AA1783="2Б",2,IF(ДАННЫЕ!$AA1783="2В",3,IF(ДАННЫЕ!$AA1783=3,4,IF(ДАННЫЕ!$AA1783="4А",5,IF(ДАННЫЕ!$AA1783="4Б",6,IF(ДАННЫЕ!$AA1783="4В",7,IF(ДАННЫЕ!$AA1783=5,8,0))))))))</f>
        <v>0</v>
      </c>
      <c r="T1783" s="15">
        <f>IF(OR(ДАННЫЕ!$AC1783=2,ДАННЫЕ!$AD1783=2,ДАННЫЕ!$AE1783=2),2,IF(OR(ДАННЫЕ!$AC1783=1,ДАННЫЕ!$AD1783=1,ДАННЫЕ!$AE1783=1),1,0))</f>
        <v>0</v>
      </c>
    </row>
    <row r="1784" spans="1:20" x14ac:dyDescent="0.2">
      <c r="A1784" s="78">
        <f>IF(B1784&gt;0,IF(MONTH(ДАННЫЕ!$F$1)=MONTH(ДАННЫЕ!$B1784),1,0),0)</f>
        <v>0</v>
      </c>
      <c r="B1784" s="14">
        <f>IF(ДАННЫЕ!$B1784&gt;0,IF(YEAR(ДАННЫЕ!$F$1)=YEAR(ДАННЫЕ!$B1784),1,0),0)</f>
        <v>0</v>
      </c>
      <c r="C1784" s="14">
        <f>IF(ДАННЫЕ!$CM1784&gt;0,IF(YEAR(ДАННЫЕ!$F$1)=YEAR(ДАННЫЕ!$CM1784),1,0),0)</f>
        <v>0</v>
      </c>
      <c r="D1784" s="14">
        <f>IF(ДАННЫЕ!$CJ1784&gt;0,IF(ДАННЫЕ!$CL1784&gt;ДАННЫЕ!$F$1,1,IF(ДАННЫЕ!$CL1784&gt;0,0,1)),0)</f>
        <v>0</v>
      </c>
      <c r="E1784" s="43" t="str">
        <f ca="1">IF(ДАННЫЕ!$F$1&gt;0,IF(ДАННЫЕ!$G1784&gt;0,DATEDIF(ДАННЫЕ!$G1784,ДАННЫЕ!$F$1,"y"),""),IF(ДАННЫЕ!$G1784&gt;0,DATEDIF(ДАННЫЕ!$G1784,TODAY(),"y"),""))</f>
        <v/>
      </c>
      <c r="F1784" s="43" t="str">
        <f xml:space="preserve"> IF(ДАННЫЕ!$F1784="М",IF(E1784&gt;=18,IF(E1784&lt;60,1,""),""),"")&amp;IF(ДАННЫЕ!$F1784="Ж",IF(E1784&gt;=18,IF(E1784&lt;55,1,""),""),"")</f>
        <v/>
      </c>
      <c r="G1784" s="43" t="str">
        <f xml:space="preserve"> IF(ДАННЫЕ!$F1784="М",IF(E1784&gt;=60,2,""),"")&amp;IF(ДАННЫЕ!$F1784="Ж",IF(E1784&gt;=55,2,""),"")</f>
        <v/>
      </c>
      <c r="H1784" s="43" t="str">
        <f t="shared" ca="1" si="84"/>
        <v/>
      </c>
      <c r="I1784" s="43" t="str">
        <f t="shared" ca="1" si="85"/>
        <v>03</v>
      </c>
      <c r="J1784" s="28" t="str">
        <f ca="1">ДАННЫЕ!$F1784&amp;H1784&amp;I1784&amp;ДАННЫЕ!$I1784&amp;"m"&amp;IF(ДАННЫЕ!$I1784&gt;0,IF(ДАННЫЕ!$J1784&gt;0,0,1),"")&amp;"f"&amp;IF(ДАННЫЕ!$R1784&gt;0,IF(YEAR(ДАННЫЕ!$F$1)=YEAR(ДАННЫЕ!$R1784),1,0),0)&amp;"z"&amp;ДАННЫЕ!$R1784&amp;"p"&amp;ДАННЫЕ!$S1784&amp;"i"&amp;ДАННЫЕ!$T1784&amp;"h"&amp;ДАННЫЕ!$K1784&amp;"be"&amp;ДАННЫЕ!$BI1784&amp;"CD"&amp;IF(ДАННЫЕ!BF1784&gt;500,4,IF(ДАННЫЕ!BF1784&gt;350,3,IF(ДАННЫЕ!BF1784&gt;200,2,IF(ДАННЫЕ!BF1784&gt;0,1,0))))&amp;"g"&amp;B1784&amp;"d"&amp;H1784&amp;"l"&amp;ДАННЫЕ!AT1784&amp;"a"&amp;ДАННЫЕ!$V1784&amp;"v"&amp;R1784&amp;"k"&amp;ДАННЫЕ!$U1784&amp;"s"&amp;ДАННЫЕ!$Y1784&amp;"t"&amp;ДАННЫЕ!$X1784&amp;"b"&amp;IF(ДАННЫЕ!$Q1784&gt;1,1,0)&amp;"PP"&amp;ДАННЫЕ!Z1784&amp;"c"&amp;S1784&amp;"x"&amp;IF(ДАННЫЕ!$BY1784&gt;0,IF(YEAR(ДАННЫЕ!$F$1)=YEAR(ДАННЫЕ!$BY1784),1,0),0)&amp;"n"&amp;IF(ДАННЫЕ!$BZ1784&gt;0,IF(YEAR(ДАННЫЕ!$F$1)=YEAR(ДАННЫЕ!$BZ1784),1,0),0)&amp;"u"&amp;D1784&amp;"z"&amp;IF(ДАННЫЕ!$CL1784&gt;0,IF(YEAR(ДАННЫЕ!$F$1)&gt;YEAR(ДАННЫЕ!$CL1784),11,12),0)</f>
        <v>03mf0zpihbeCD0g0dlav0kstb0PPc0x0n0u0z0</v>
      </c>
      <c r="K1784" s="28" t="str">
        <f ca="1">ДАННЫЕ!$I1784&amp;"x"&amp;B1784&amp;"w"&amp;IF(T1784+ДАННЫЕ!AD1784+ДАННЫЕ!AE1784+ДАННЫЕ!AF1784+ДАННЫЕ!AG1784+ДАННЫЕ!AH1784+ДАННЫЕ!$AL1784+ДАННЫЕ!AI1784+ДАННЫЕ!AJ1784+ДАННЫЕ!AK1784+ДАННЫЕ!AP1784+ДАННЫЕ!AQ1784+ДАННЫЕ!AR1784+ДАННЫЕ!$AM1784+ДАННЫЕ!$AN1784+ДАННЫЕ!AS1784+ДАННЫЕ!AT1784&gt;0,1,0)&amp;IF(OR(T1784=2,ДАННЫЕ!AD1784=2,ДАННЫЕ!AE1784=2,ДАННЫЕ!AF1784=2,ДАННЫЕ!AG1784=2,ДАННЫЕ!AH1784=2,ДАННЫЕ!$AL1784=2,ДАННЫЕ!AI1784=2,ДАННЫЕ!AJ1784=2,ДАННЫЕ!AK1784=2,ДАННЫЕ!AP1784=2,ДАННЫЕ!AQ1784=2,ДАННЫЕ!AR1784=2,ДАННЫЕ!$AM1784=2,ДАННЫЕ!$AN1784=2,ДАННЫЕ!AS1784=2,ДАННЫЕ!AT1784=2),2,0)&amp;"t"&amp;IF(T1784&gt;0,"1"&amp;T1784,"00")&amp;"f"&amp;IF(ДАННЫЕ!$AC1784,"1"&amp;ДАННЫЕ!$AC1784,"00")&amp;"b"&amp;IF(ДАННЫЕ!$AD1784,"1"&amp;ДАННЫЕ!$AD1784,"00")&amp;"g"&amp;IF(ДАННЫЕ!$AF1784,"1"&amp;ДАННЫЕ!$AF1784,"00")&amp;"c"&amp;IF(ДАННЫЕ!$AG1784,"1"&amp;ДАННЫЕ!$AG1784,"00")&amp;"i"&amp;IF(ДАННЫЕ!$AH1784,"1"&amp;ДАННЫЕ!$AH1784,"00")&amp;"r"&amp;IF(ДАННЫЕ!$AL1784,"1"&amp;ДАННЫЕ!$AL1784,"00")&amp;"m"&amp;IF(ДАННЫЕ!$AI1784,"1"&amp;ДАННЫЕ!$AI1784,"00")&amp;"hS"&amp;IF(ДАННЫЕ!$AJ1784,"1"&amp;ДАННЫЕ!$AJ1784,"00")&amp;"hZ"&amp;IF(ДАННЫЕ!$AK1784,"1"&amp;ДАННЫЕ!$AK1784,"00")&amp;"p"&amp;IF(ДАННЫЕ!$AP1784,"1"&amp;ДАННЫЕ!$AP1784,"00")&amp;"k"&amp;IF(ДАННЫЕ!$AQ1784,"1"&amp;ДАННЫЕ!$AQ1784,"00")&amp;"z"&amp;IF(ДАННЫЕ!$AR1784,"1"&amp;ДАННЫЕ!$AR1784,"00")&amp;"j"&amp;IF(ДАННЫЕ!$AM1784,"1"&amp;ДАННЫЕ!$AM1784,"00")&amp;"n"&amp;IF(ДАННЫЕ!$AN1784,"1"&amp;ДАННЫЕ!$AN1784,"00")&amp;"E"&amp;ДАННЫЕ!BI1784&amp;"L"&amp;ДАННЫЕ!AO1784&amp;"h"&amp;IF(ДАННЫЕ!$AU1784&gt;0,1,0)&amp;"v"&amp;IF(ДАННЫЕ!$AW1784&gt;0,1,0)&amp;"a"&amp;IF(ДАННЫЕ!$AS1784,"1"&amp;ДАННЫЕ!$AS1784,"00")&amp;"s"&amp;IF(ДАННЫЕ!$AT1784,"1"&amp;ДАННЫЕ!$AT1784,"00")&amp;"u"&amp;IF(ДАННЫЕ!$CJ1784&gt;0,1,0)&amp;"y"&amp;B1784&amp;"d"&amp;H1784&amp;"e"&amp;F1784&amp;G1784</f>
        <v>x0w00t00f00b00g00c00i00r00m00hS00hZ00p00k00z00j00n00ELh0v0a00s00u0y0de</v>
      </c>
      <c r="L1784" s="28" t="str">
        <f ca="1">ДАННЫЕ!$I1784&amp;"VN"&amp;IF(ДАННЫЕ!AW1784&gt;0,11,10)&amp;"CD"&amp;IF(ДАННЫЕ!BF1784&gt;500,16,IF(ДАННЫЕ!BF1784&gt;350,15,IF(ДАННЫЕ!BF1784&gt;=200,14,IF(ДАННЫЕ!BF1784&gt;=100,13,IF(ДАННЫЕ!BF1784&gt;=50,12,IF(ДАННЫЕ!BF1784&gt;0,11,10))))))&amp;"AR"&amp;IF(ДАННЫЕ!BX1784&gt;0,1,0)&amp;"GD"&amp;B1784&amp;"VV"&amp;IF(E1784&gt;=5,IF(E1784&lt;18,1,0),0)</f>
        <v>VN10CD10AR0GD0VV0</v>
      </c>
      <c r="M1784" s="28" t="str">
        <f>ДАННЫЕ!$I1784&amp;"b"&amp;ДАННЫЕ!$BI1784&amp;"r"&amp;ДАННЫЕ!$BJ1784&amp;"CD"&amp;IF(ДАННЫЕ!BF1784&gt;0,IF(ДАННЫЕ!BF1784&lt;200,1,IF(ДАННЫЕ!BF1784&lt;350,2,3)),0)&amp;"h"&amp;IF(ДАННЫЕ!$BK1784+ДАННЫЕ!$BL1784+ДАННЫЕ!$BM1784&gt;0,1,0)&amp;"x"&amp;ДАННЫЕ!$BK1784&amp;"y"&amp;ДАННЫЕ!$BL1784&amp;"z"&amp;ДАННЫЕ!$BM1784&amp;"c"&amp;IF(ДАННЫЕ!$BK1784+ДАННЫЕ!$BL1784+ДАННЫЕ!$BM1784=3,1,0)&amp;"a"&amp;IF(ДАННЫЕ!$BQ1784+ДАННЫЕ!$BR1784&gt;0,1,0)&amp;"d"&amp;ДАННЫЕ!$BQ1784&amp;"v"&amp;ДАННЫЕ!$BR1784&amp;"p"&amp;ДАННЫЕ!$BS1784&amp;"n"&amp;ДАННЫЕ!$BU1784&amp;"t"&amp;ДАННЫЕ!$BV1784&amp;"o"&amp;ДАННЫЕ!$BT1784&amp;"l"&amp;IF(ДАННЫЕ!$BN1784&gt;0,1,0)&amp;ДАННЫЕ!$BN1784&amp;"g"&amp;ДАННЫЕ!$BO1784&amp;"s"&amp;ДАННЫЕ!$BP1784&amp;"DZ"&amp;IF(ДАННЫЕ!B1784-ДАННЫЕ!G1784 &lt; 60,IF(ДАННЫЕ!B1784-ДАННЫЕ!G1784 &gt;= 0,1,0),0)&amp;"u"&amp;IF(ДАННЫЕ!$CJ1784&gt;0,1,0)</f>
        <v>brCD0h0xyzc0a0dvpntol0gsDZ1u0</v>
      </c>
      <c r="N1784" s="28" t="str">
        <f ca="1">ДАННЫЕ!$F1784&amp;ДАННЫЕ!$I1784&amp;"g"&amp;B1784&amp;"cf"&amp;D1784&amp;"a"&amp;IF(ДАННЫЕ!$BX1784&gt;0,1,0)&amp;IF(ДАННЫЕ!$BF1784&gt;500,1,IF(ДАННЫЕ!$BF1784&gt;350,2,IF(ДАННЫЕ!$BF1784&gt;=200,3,IF(ДАННЫЕ!$BF1784&gt;=100,4,IF(ДАННЫЕ!$BF1784&gt;=50,5,IF(ДАННЫЕ!$BF1784&lt;50,6,0))))))&amp;"AR"&amp;IF(DATEDIF(ДАННЫЕ!$BX1784,ДАННЫЕ!$F$1,"y")&gt;1,1,0)&amp;"VG"&amp;IF(ДАННЫЕ!$BH1784="0",1,0)&amp;"o"&amp;IF(T1784+ДАННЫЕ!$AF1784+ДАННЫЕ!$AG1784+ДАННЫЕ!$AH1784+ДАННЫЕ!$AI1784+ДАННЫЕ!$AJ1784+ДАННЫЕ!$AP1784+ДАННЫЕ!$AQ1784+ДАННЫЕ!$AR1784+ДАННЫЕ!$AU1784+ДАННЫЕ!$AW1784+ДАННЫЕ!$AS1784+ДАННЫЕ!$AT1784&gt;0,1,0)&amp;"x"&amp;ДАННЫЕ!$AG1784&amp;"p"&amp;IF(ДАННЫЕ!$BY1784&gt;0,1,0)&amp;"v"&amp;IF(ДАННЫЕ!$BZ1784&gt;0,1,0)&amp;"n"&amp;ДАННЫЕ!$CA1784&amp;"t"&amp;ДАННЫЕ!$AY1784&amp;"k"&amp;ДАННЫЕ!$CB1784&amp;"q"&amp;ДАННЫЕ!$CC1784&amp;"w"&amp;ДАННЫЕ!$CD1784&amp;"e"&amp;ДАННЫЕ!$CE1784&amp;"m"&amp;ДАННЫЕ!$CF1784&amp;"c"&amp;ДАННЫЕ!$CG1784&amp;"z"&amp;ДАННЫЕ!$CH1784&amp;"d"&amp;IF(H1784=4,1,0)&amp;"s"&amp;IF(ДАННЫЕ!$J1784=1,0,1)&amp;"u"&amp;IF(ДАННЫЕ!$CJ1784&gt;0,1,0)</f>
        <v>g0cf0a06AR1VG0o0xp0v0ntkqwemczd0s1u0</v>
      </c>
      <c r="O1784" s="28" t="str">
        <f>ДАННЫЕ!$I1784&amp;"g"&amp;B1784&amp;A1784&amp;"f"&amp;P1784&amp;"c"&amp;IF(ДАННЫЕ!$U1784&gt;0,1,0)&amp;"s"&amp;IF(ДАННЫЕ!$Q1784&gt;0,IF(YEAR(ДАННЫЕ!$F$1)=YEAR(ДАННЫЕ!$Q1784),IF(MONTH(ДАННЫЕ!$F$1)=MONTH(ДАННЫЕ!$Q1784),111,11),1),0)&amp;"i"&amp;IF(ДАННЫЕ!$R1784+ДАННЫЕ!$S1784+ДАННЫЕ!$T1784=0,0,1)&amp;"h"&amp;IF(ДАННЫЕ!$P1784&gt;0,1,0)&amp;"p"&amp;IF(ДАННЫЕ!$CI1784&gt;0,IF(YEAR(ДАННЫЕ!$F$1)=YEAR(ДАННЫЕ!$CI1784),IF(MONTH(ДАННЫЕ!$F$1)=MONTH(ДАННЫЕ!$CI1784),111,11),1),0)&amp;"d"&amp;IF(ДАННЫЕ!$CJ1784&gt;0,IF(YEAR(ДАННЫЕ!$F$1)=YEAR(ДАННЫЕ!$CJ1784),IF(MONTH(ДАННЫЕ!$F$1)=MONTH(ДАННЫЕ!$CJ1784),111,11),1),0)&amp;"o"&amp;IF(ДАННЫЕ!$CK1784&gt;0,IF(MONTH(ДАННЫЕ!$F$1)=MONTH(ДАННЫЕ!$CK1784),111,11),0)&amp;"v"&amp;IF(ДАННЫЕ!$BE1784&gt;0,IF(MONTH(ДАННЫЕ!$F$1)=MONTH(ДАННЫЕ!$BE1784),111,11),0)</f>
        <v>g00f0c0s0i0h0p0d0o0v0</v>
      </c>
      <c r="P1784" s="15">
        <f t="shared" si="86"/>
        <v>0</v>
      </c>
      <c r="Q1784" s="15">
        <f>IF(ДАННЫЕ!$F$1&gt;ДАННЫЕ!$N1784,IF(YEAR(ДАННЫЕ!$F$1)=YEAR(ДАННЫЕ!M1784),1,0),0)</f>
        <v>0</v>
      </c>
      <c r="R1784" s="15">
        <f>IF(ДАННЫЕ!$F$1&gt;ДАННЫЕ!$N1784,IF(YEAR(ДАННЫЕ!$F$1)=YEAR(ДАННЫЕ!N1784),1,0),0)</f>
        <v>0</v>
      </c>
      <c r="S1784" s="15">
        <f>IF(ДАННЫЕ!$AA1784="2А",1,IF(ДАННЫЕ!$AA1784="2Б",2,IF(ДАННЫЕ!$AA1784="2В",3,IF(ДАННЫЕ!$AA1784=3,4,IF(ДАННЫЕ!$AA1784="4А",5,IF(ДАННЫЕ!$AA1784="4Б",6,IF(ДАННЫЕ!$AA1784="4В",7,IF(ДАННЫЕ!$AA1784=5,8,0))))))))</f>
        <v>0</v>
      </c>
      <c r="T1784" s="15">
        <f>IF(OR(ДАННЫЕ!$AC1784=2,ДАННЫЕ!$AD1784=2,ДАННЫЕ!$AE1784=2),2,IF(OR(ДАННЫЕ!$AC1784=1,ДАННЫЕ!$AD1784=1,ДАННЫЕ!$AE1784=1),1,0))</f>
        <v>0</v>
      </c>
    </row>
    <row r="1785" spans="1:20" x14ac:dyDescent="0.2">
      <c r="A1785" s="78">
        <f>IF(B1785&gt;0,IF(MONTH(ДАННЫЕ!$F$1)=MONTH(ДАННЫЕ!$B1785),1,0),0)</f>
        <v>0</v>
      </c>
      <c r="B1785" s="14">
        <f>IF(ДАННЫЕ!$B1785&gt;0,IF(YEAR(ДАННЫЕ!$F$1)=YEAR(ДАННЫЕ!$B1785),1,0),0)</f>
        <v>0</v>
      </c>
      <c r="C1785" s="14">
        <f>IF(ДАННЫЕ!$CM1785&gt;0,IF(YEAR(ДАННЫЕ!$F$1)=YEAR(ДАННЫЕ!$CM1785),1,0),0)</f>
        <v>0</v>
      </c>
      <c r="D1785" s="14">
        <f>IF(ДАННЫЕ!$CJ1785&gt;0,IF(ДАННЫЕ!$CL1785&gt;ДАННЫЕ!$F$1,1,IF(ДАННЫЕ!$CL1785&gt;0,0,1)),0)</f>
        <v>0</v>
      </c>
      <c r="E1785" s="43" t="str">
        <f ca="1">IF(ДАННЫЕ!$F$1&gt;0,IF(ДАННЫЕ!$G1785&gt;0,DATEDIF(ДАННЫЕ!$G1785,ДАННЫЕ!$F$1,"y"),""),IF(ДАННЫЕ!$G1785&gt;0,DATEDIF(ДАННЫЕ!$G1785,TODAY(),"y"),""))</f>
        <v/>
      </c>
      <c r="F1785" s="43" t="str">
        <f xml:space="preserve"> IF(ДАННЫЕ!$F1785="М",IF(E1785&gt;=18,IF(E1785&lt;60,1,""),""),"")&amp;IF(ДАННЫЕ!$F1785="Ж",IF(E1785&gt;=18,IF(E1785&lt;55,1,""),""),"")</f>
        <v/>
      </c>
      <c r="G1785" s="43" t="str">
        <f xml:space="preserve"> IF(ДАННЫЕ!$F1785="М",IF(E1785&gt;=60,2,""),"")&amp;IF(ДАННЫЕ!$F1785="Ж",IF(E1785&gt;=55,2,""),"")</f>
        <v/>
      </c>
      <c r="H1785" s="43" t="str">
        <f t="shared" ca="1" si="84"/>
        <v/>
      </c>
      <c r="I1785" s="43" t="str">
        <f t="shared" ca="1" si="85"/>
        <v>03</v>
      </c>
      <c r="J1785" s="28" t="str">
        <f ca="1">ДАННЫЕ!$F1785&amp;H1785&amp;I1785&amp;ДАННЫЕ!$I1785&amp;"m"&amp;IF(ДАННЫЕ!$I1785&gt;0,IF(ДАННЫЕ!$J1785&gt;0,0,1),"")&amp;"f"&amp;IF(ДАННЫЕ!$R1785&gt;0,IF(YEAR(ДАННЫЕ!$F$1)=YEAR(ДАННЫЕ!$R1785),1,0),0)&amp;"z"&amp;ДАННЫЕ!$R1785&amp;"p"&amp;ДАННЫЕ!$S1785&amp;"i"&amp;ДАННЫЕ!$T1785&amp;"h"&amp;ДАННЫЕ!$K1785&amp;"be"&amp;ДАННЫЕ!$BI1785&amp;"CD"&amp;IF(ДАННЫЕ!BF1785&gt;500,4,IF(ДАННЫЕ!BF1785&gt;350,3,IF(ДАННЫЕ!BF1785&gt;200,2,IF(ДАННЫЕ!BF1785&gt;0,1,0))))&amp;"g"&amp;B1785&amp;"d"&amp;H1785&amp;"l"&amp;ДАННЫЕ!AT1785&amp;"a"&amp;ДАННЫЕ!$V1785&amp;"v"&amp;R1785&amp;"k"&amp;ДАННЫЕ!$U1785&amp;"s"&amp;ДАННЫЕ!$Y1785&amp;"t"&amp;ДАННЫЕ!$X1785&amp;"b"&amp;IF(ДАННЫЕ!$Q1785&gt;1,1,0)&amp;"PP"&amp;ДАННЫЕ!Z1785&amp;"c"&amp;S1785&amp;"x"&amp;IF(ДАННЫЕ!$BY1785&gt;0,IF(YEAR(ДАННЫЕ!$F$1)=YEAR(ДАННЫЕ!$BY1785),1,0),0)&amp;"n"&amp;IF(ДАННЫЕ!$BZ1785&gt;0,IF(YEAR(ДАННЫЕ!$F$1)=YEAR(ДАННЫЕ!$BZ1785),1,0),0)&amp;"u"&amp;D1785&amp;"z"&amp;IF(ДАННЫЕ!$CL1785&gt;0,IF(YEAR(ДАННЫЕ!$F$1)&gt;YEAR(ДАННЫЕ!$CL1785),11,12),0)</f>
        <v>03mf0zpihbeCD0g0dlav0kstb0PPc0x0n0u0z0</v>
      </c>
      <c r="K1785" s="28" t="str">
        <f ca="1">ДАННЫЕ!$I1785&amp;"x"&amp;B1785&amp;"w"&amp;IF(T1785+ДАННЫЕ!AD1785+ДАННЫЕ!AE1785+ДАННЫЕ!AF1785+ДАННЫЕ!AG1785+ДАННЫЕ!AH1785+ДАННЫЕ!$AL1785+ДАННЫЕ!AI1785+ДАННЫЕ!AJ1785+ДАННЫЕ!AK1785+ДАННЫЕ!AP1785+ДАННЫЕ!AQ1785+ДАННЫЕ!AR1785+ДАННЫЕ!$AM1785+ДАННЫЕ!$AN1785+ДАННЫЕ!AS1785+ДАННЫЕ!AT1785&gt;0,1,0)&amp;IF(OR(T1785=2,ДАННЫЕ!AD1785=2,ДАННЫЕ!AE1785=2,ДАННЫЕ!AF1785=2,ДАННЫЕ!AG1785=2,ДАННЫЕ!AH1785=2,ДАННЫЕ!$AL1785=2,ДАННЫЕ!AI1785=2,ДАННЫЕ!AJ1785=2,ДАННЫЕ!AK1785=2,ДАННЫЕ!AP1785=2,ДАННЫЕ!AQ1785=2,ДАННЫЕ!AR1785=2,ДАННЫЕ!$AM1785=2,ДАННЫЕ!$AN1785=2,ДАННЫЕ!AS1785=2,ДАННЫЕ!AT1785=2),2,0)&amp;"t"&amp;IF(T1785&gt;0,"1"&amp;T1785,"00")&amp;"f"&amp;IF(ДАННЫЕ!$AC1785,"1"&amp;ДАННЫЕ!$AC1785,"00")&amp;"b"&amp;IF(ДАННЫЕ!$AD1785,"1"&amp;ДАННЫЕ!$AD1785,"00")&amp;"g"&amp;IF(ДАННЫЕ!$AF1785,"1"&amp;ДАННЫЕ!$AF1785,"00")&amp;"c"&amp;IF(ДАННЫЕ!$AG1785,"1"&amp;ДАННЫЕ!$AG1785,"00")&amp;"i"&amp;IF(ДАННЫЕ!$AH1785,"1"&amp;ДАННЫЕ!$AH1785,"00")&amp;"r"&amp;IF(ДАННЫЕ!$AL1785,"1"&amp;ДАННЫЕ!$AL1785,"00")&amp;"m"&amp;IF(ДАННЫЕ!$AI1785,"1"&amp;ДАННЫЕ!$AI1785,"00")&amp;"hS"&amp;IF(ДАННЫЕ!$AJ1785,"1"&amp;ДАННЫЕ!$AJ1785,"00")&amp;"hZ"&amp;IF(ДАННЫЕ!$AK1785,"1"&amp;ДАННЫЕ!$AK1785,"00")&amp;"p"&amp;IF(ДАННЫЕ!$AP1785,"1"&amp;ДАННЫЕ!$AP1785,"00")&amp;"k"&amp;IF(ДАННЫЕ!$AQ1785,"1"&amp;ДАННЫЕ!$AQ1785,"00")&amp;"z"&amp;IF(ДАННЫЕ!$AR1785,"1"&amp;ДАННЫЕ!$AR1785,"00")&amp;"j"&amp;IF(ДАННЫЕ!$AM1785,"1"&amp;ДАННЫЕ!$AM1785,"00")&amp;"n"&amp;IF(ДАННЫЕ!$AN1785,"1"&amp;ДАННЫЕ!$AN1785,"00")&amp;"E"&amp;ДАННЫЕ!BI1785&amp;"L"&amp;ДАННЫЕ!AO1785&amp;"h"&amp;IF(ДАННЫЕ!$AU1785&gt;0,1,0)&amp;"v"&amp;IF(ДАННЫЕ!$AW1785&gt;0,1,0)&amp;"a"&amp;IF(ДАННЫЕ!$AS1785,"1"&amp;ДАННЫЕ!$AS1785,"00")&amp;"s"&amp;IF(ДАННЫЕ!$AT1785,"1"&amp;ДАННЫЕ!$AT1785,"00")&amp;"u"&amp;IF(ДАННЫЕ!$CJ1785&gt;0,1,0)&amp;"y"&amp;B1785&amp;"d"&amp;H1785&amp;"e"&amp;F1785&amp;G1785</f>
        <v>x0w00t00f00b00g00c00i00r00m00hS00hZ00p00k00z00j00n00ELh0v0a00s00u0y0de</v>
      </c>
      <c r="L1785" s="28" t="str">
        <f ca="1">ДАННЫЕ!$I1785&amp;"VN"&amp;IF(ДАННЫЕ!AW1785&gt;0,11,10)&amp;"CD"&amp;IF(ДАННЫЕ!BF1785&gt;500,16,IF(ДАННЫЕ!BF1785&gt;350,15,IF(ДАННЫЕ!BF1785&gt;=200,14,IF(ДАННЫЕ!BF1785&gt;=100,13,IF(ДАННЫЕ!BF1785&gt;=50,12,IF(ДАННЫЕ!BF1785&gt;0,11,10))))))&amp;"AR"&amp;IF(ДАННЫЕ!BX1785&gt;0,1,0)&amp;"GD"&amp;B1785&amp;"VV"&amp;IF(E1785&gt;=5,IF(E1785&lt;18,1,0),0)</f>
        <v>VN10CD10AR0GD0VV0</v>
      </c>
      <c r="M1785" s="28" t="str">
        <f>ДАННЫЕ!$I1785&amp;"b"&amp;ДАННЫЕ!$BI1785&amp;"r"&amp;ДАННЫЕ!$BJ1785&amp;"CD"&amp;IF(ДАННЫЕ!BF1785&gt;0,IF(ДАННЫЕ!BF1785&lt;200,1,IF(ДАННЫЕ!BF1785&lt;350,2,3)),0)&amp;"h"&amp;IF(ДАННЫЕ!$BK1785+ДАННЫЕ!$BL1785+ДАННЫЕ!$BM1785&gt;0,1,0)&amp;"x"&amp;ДАННЫЕ!$BK1785&amp;"y"&amp;ДАННЫЕ!$BL1785&amp;"z"&amp;ДАННЫЕ!$BM1785&amp;"c"&amp;IF(ДАННЫЕ!$BK1785+ДАННЫЕ!$BL1785+ДАННЫЕ!$BM1785=3,1,0)&amp;"a"&amp;IF(ДАННЫЕ!$BQ1785+ДАННЫЕ!$BR1785&gt;0,1,0)&amp;"d"&amp;ДАННЫЕ!$BQ1785&amp;"v"&amp;ДАННЫЕ!$BR1785&amp;"p"&amp;ДАННЫЕ!$BS1785&amp;"n"&amp;ДАННЫЕ!$BU1785&amp;"t"&amp;ДАННЫЕ!$BV1785&amp;"o"&amp;ДАННЫЕ!$BT1785&amp;"l"&amp;IF(ДАННЫЕ!$BN1785&gt;0,1,0)&amp;ДАННЫЕ!$BN1785&amp;"g"&amp;ДАННЫЕ!$BO1785&amp;"s"&amp;ДАННЫЕ!$BP1785&amp;"DZ"&amp;IF(ДАННЫЕ!B1785-ДАННЫЕ!G1785 &lt; 60,IF(ДАННЫЕ!B1785-ДАННЫЕ!G1785 &gt;= 0,1,0),0)&amp;"u"&amp;IF(ДАННЫЕ!$CJ1785&gt;0,1,0)</f>
        <v>brCD0h0xyzc0a0dvpntol0gsDZ1u0</v>
      </c>
      <c r="N1785" s="28" t="str">
        <f ca="1">ДАННЫЕ!$F1785&amp;ДАННЫЕ!$I1785&amp;"g"&amp;B1785&amp;"cf"&amp;D1785&amp;"a"&amp;IF(ДАННЫЕ!$BX1785&gt;0,1,0)&amp;IF(ДАННЫЕ!$BF1785&gt;500,1,IF(ДАННЫЕ!$BF1785&gt;350,2,IF(ДАННЫЕ!$BF1785&gt;=200,3,IF(ДАННЫЕ!$BF1785&gt;=100,4,IF(ДАННЫЕ!$BF1785&gt;=50,5,IF(ДАННЫЕ!$BF1785&lt;50,6,0))))))&amp;"AR"&amp;IF(DATEDIF(ДАННЫЕ!$BX1785,ДАННЫЕ!$F$1,"y")&gt;1,1,0)&amp;"VG"&amp;IF(ДАННЫЕ!$BH1785="0",1,0)&amp;"o"&amp;IF(T1785+ДАННЫЕ!$AF1785+ДАННЫЕ!$AG1785+ДАННЫЕ!$AH1785+ДАННЫЕ!$AI1785+ДАННЫЕ!$AJ1785+ДАННЫЕ!$AP1785+ДАННЫЕ!$AQ1785+ДАННЫЕ!$AR1785+ДАННЫЕ!$AU1785+ДАННЫЕ!$AW1785+ДАННЫЕ!$AS1785+ДАННЫЕ!$AT1785&gt;0,1,0)&amp;"x"&amp;ДАННЫЕ!$AG1785&amp;"p"&amp;IF(ДАННЫЕ!$BY1785&gt;0,1,0)&amp;"v"&amp;IF(ДАННЫЕ!$BZ1785&gt;0,1,0)&amp;"n"&amp;ДАННЫЕ!$CA1785&amp;"t"&amp;ДАННЫЕ!$AY1785&amp;"k"&amp;ДАННЫЕ!$CB1785&amp;"q"&amp;ДАННЫЕ!$CC1785&amp;"w"&amp;ДАННЫЕ!$CD1785&amp;"e"&amp;ДАННЫЕ!$CE1785&amp;"m"&amp;ДАННЫЕ!$CF1785&amp;"c"&amp;ДАННЫЕ!$CG1785&amp;"z"&amp;ДАННЫЕ!$CH1785&amp;"d"&amp;IF(H1785=4,1,0)&amp;"s"&amp;IF(ДАННЫЕ!$J1785=1,0,1)&amp;"u"&amp;IF(ДАННЫЕ!$CJ1785&gt;0,1,0)</f>
        <v>g0cf0a06AR1VG0o0xp0v0ntkqwemczd0s1u0</v>
      </c>
      <c r="O1785" s="28" t="str">
        <f>ДАННЫЕ!$I1785&amp;"g"&amp;B1785&amp;A1785&amp;"f"&amp;P1785&amp;"c"&amp;IF(ДАННЫЕ!$U1785&gt;0,1,0)&amp;"s"&amp;IF(ДАННЫЕ!$Q1785&gt;0,IF(YEAR(ДАННЫЕ!$F$1)=YEAR(ДАННЫЕ!$Q1785),IF(MONTH(ДАННЫЕ!$F$1)=MONTH(ДАННЫЕ!$Q1785),111,11),1),0)&amp;"i"&amp;IF(ДАННЫЕ!$R1785+ДАННЫЕ!$S1785+ДАННЫЕ!$T1785=0,0,1)&amp;"h"&amp;IF(ДАННЫЕ!$P1785&gt;0,1,0)&amp;"p"&amp;IF(ДАННЫЕ!$CI1785&gt;0,IF(YEAR(ДАННЫЕ!$F$1)=YEAR(ДАННЫЕ!$CI1785),IF(MONTH(ДАННЫЕ!$F$1)=MONTH(ДАННЫЕ!$CI1785),111,11),1),0)&amp;"d"&amp;IF(ДАННЫЕ!$CJ1785&gt;0,IF(YEAR(ДАННЫЕ!$F$1)=YEAR(ДАННЫЕ!$CJ1785),IF(MONTH(ДАННЫЕ!$F$1)=MONTH(ДАННЫЕ!$CJ1785),111,11),1),0)&amp;"o"&amp;IF(ДАННЫЕ!$CK1785&gt;0,IF(MONTH(ДАННЫЕ!$F$1)=MONTH(ДАННЫЕ!$CK1785),111,11),0)&amp;"v"&amp;IF(ДАННЫЕ!$BE1785&gt;0,IF(MONTH(ДАННЫЕ!$F$1)=MONTH(ДАННЫЕ!$BE1785),111,11),0)</f>
        <v>g00f0c0s0i0h0p0d0o0v0</v>
      </c>
      <c r="P1785" s="15">
        <f t="shared" si="86"/>
        <v>0</v>
      </c>
      <c r="Q1785" s="15">
        <f>IF(ДАННЫЕ!$F$1&gt;ДАННЫЕ!$N1785,IF(YEAR(ДАННЫЕ!$F$1)=YEAR(ДАННЫЕ!M1785),1,0),0)</f>
        <v>0</v>
      </c>
      <c r="R1785" s="15">
        <f>IF(ДАННЫЕ!$F$1&gt;ДАННЫЕ!$N1785,IF(YEAR(ДАННЫЕ!$F$1)=YEAR(ДАННЫЕ!N1785),1,0),0)</f>
        <v>0</v>
      </c>
      <c r="S1785" s="15">
        <f>IF(ДАННЫЕ!$AA1785="2А",1,IF(ДАННЫЕ!$AA1785="2Б",2,IF(ДАННЫЕ!$AA1785="2В",3,IF(ДАННЫЕ!$AA1785=3,4,IF(ДАННЫЕ!$AA1785="4А",5,IF(ДАННЫЕ!$AA1785="4Б",6,IF(ДАННЫЕ!$AA1785="4В",7,IF(ДАННЫЕ!$AA1785=5,8,0))))))))</f>
        <v>0</v>
      </c>
      <c r="T1785" s="15">
        <f>IF(OR(ДАННЫЕ!$AC1785=2,ДАННЫЕ!$AD1785=2,ДАННЫЕ!$AE1785=2),2,IF(OR(ДАННЫЕ!$AC1785=1,ДАННЫЕ!$AD1785=1,ДАННЫЕ!$AE1785=1),1,0))</f>
        <v>0</v>
      </c>
    </row>
    <row r="1786" spans="1:20" x14ac:dyDescent="0.2">
      <c r="A1786" s="78">
        <f>IF(B1786&gt;0,IF(MONTH(ДАННЫЕ!$F$1)=MONTH(ДАННЫЕ!$B1786),1,0),0)</f>
        <v>0</v>
      </c>
      <c r="B1786" s="14">
        <f>IF(ДАННЫЕ!$B1786&gt;0,IF(YEAR(ДАННЫЕ!$F$1)=YEAR(ДАННЫЕ!$B1786),1,0),0)</f>
        <v>0</v>
      </c>
      <c r="C1786" s="14">
        <f>IF(ДАННЫЕ!$CM1786&gt;0,IF(YEAR(ДАННЫЕ!$F$1)=YEAR(ДАННЫЕ!$CM1786),1,0),0)</f>
        <v>0</v>
      </c>
      <c r="D1786" s="14">
        <f>IF(ДАННЫЕ!$CJ1786&gt;0,IF(ДАННЫЕ!$CL1786&gt;ДАННЫЕ!$F$1,1,IF(ДАННЫЕ!$CL1786&gt;0,0,1)),0)</f>
        <v>0</v>
      </c>
      <c r="E1786" s="43" t="str">
        <f ca="1">IF(ДАННЫЕ!$F$1&gt;0,IF(ДАННЫЕ!$G1786&gt;0,DATEDIF(ДАННЫЕ!$G1786,ДАННЫЕ!$F$1,"y"),""),IF(ДАННЫЕ!$G1786&gt;0,DATEDIF(ДАННЫЕ!$G1786,TODAY(),"y"),""))</f>
        <v/>
      </c>
      <c r="F1786" s="43" t="str">
        <f xml:space="preserve"> IF(ДАННЫЕ!$F1786="М",IF(E1786&gt;=18,IF(E1786&lt;60,1,""),""),"")&amp;IF(ДАННЫЕ!$F1786="Ж",IF(E1786&gt;=18,IF(E1786&lt;55,1,""),""),"")</f>
        <v/>
      </c>
      <c r="G1786" s="43" t="str">
        <f xml:space="preserve"> IF(ДАННЫЕ!$F1786="М",IF(E1786&gt;=60,2,""),"")&amp;IF(ДАННЫЕ!$F1786="Ж",IF(E1786&gt;=55,2,""),"")</f>
        <v/>
      </c>
      <c r="H1786" s="43" t="str">
        <f t="shared" ca="1" si="84"/>
        <v/>
      </c>
      <c r="I1786" s="43" t="str">
        <f t="shared" ca="1" si="85"/>
        <v>03</v>
      </c>
      <c r="J1786" s="28" t="str">
        <f ca="1">ДАННЫЕ!$F1786&amp;H1786&amp;I1786&amp;ДАННЫЕ!$I1786&amp;"m"&amp;IF(ДАННЫЕ!$I1786&gt;0,IF(ДАННЫЕ!$J1786&gt;0,0,1),"")&amp;"f"&amp;IF(ДАННЫЕ!$R1786&gt;0,IF(YEAR(ДАННЫЕ!$F$1)=YEAR(ДАННЫЕ!$R1786),1,0),0)&amp;"z"&amp;ДАННЫЕ!$R1786&amp;"p"&amp;ДАННЫЕ!$S1786&amp;"i"&amp;ДАННЫЕ!$T1786&amp;"h"&amp;ДАННЫЕ!$K1786&amp;"be"&amp;ДАННЫЕ!$BI1786&amp;"CD"&amp;IF(ДАННЫЕ!BF1786&gt;500,4,IF(ДАННЫЕ!BF1786&gt;350,3,IF(ДАННЫЕ!BF1786&gt;200,2,IF(ДАННЫЕ!BF1786&gt;0,1,0))))&amp;"g"&amp;B1786&amp;"d"&amp;H1786&amp;"l"&amp;ДАННЫЕ!AT1786&amp;"a"&amp;ДАННЫЕ!$V1786&amp;"v"&amp;R1786&amp;"k"&amp;ДАННЫЕ!$U1786&amp;"s"&amp;ДАННЫЕ!$Y1786&amp;"t"&amp;ДАННЫЕ!$X1786&amp;"b"&amp;IF(ДАННЫЕ!$Q1786&gt;1,1,0)&amp;"PP"&amp;ДАННЫЕ!Z1786&amp;"c"&amp;S1786&amp;"x"&amp;IF(ДАННЫЕ!$BY1786&gt;0,IF(YEAR(ДАННЫЕ!$F$1)=YEAR(ДАННЫЕ!$BY1786),1,0),0)&amp;"n"&amp;IF(ДАННЫЕ!$BZ1786&gt;0,IF(YEAR(ДАННЫЕ!$F$1)=YEAR(ДАННЫЕ!$BZ1786),1,0),0)&amp;"u"&amp;D1786&amp;"z"&amp;IF(ДАННЫЕ!$CL1786&gt;0,IF(YEAR(ДАННЫЕ!$F$1)&gt;YEAR(ДАННЫЕ!$CL1786),11,12),0)</f>
        <v>03mf0zpihbeCD0g0dlav0kstb0PPc0x0n0u0z0</v>
      </c>
      <c r="K1786" s="28" t="str">
        <f ca="1">ДАННЫЕ!$I1786&amp;"x"&amp;B1786&amp;"w"&amp;IF(T1786+ДАННЫЕ!AD1786+ДАННЫЕ!AE1786+ДАННЫЕ!AF1786+ДАННЫЕ!AG1786+ДАННЫЕ!AH1786+ДАННЫЕ!$AL1786+ДАННЫЕ!AI1786+ДАННЫЕ!AJ1786+ДАННЫЕ!AK1786+ДАННЫЕ!AP1786+ДАННЫЕ!AQ1786+ДАННЫЕ!AR1786+ДАННЫЕ!$AM1786+ДАННЫЕ!$AN1786+ДАННЫЕ!AS1786+ДАННЫЕ!AT1786&gt;0,1,0)&amp;IF(OR(T1786=2,ДАННЫЕ!AD1786=2,ДАННЫЕ!AE1786=2,ДАННЫЕ!AF1786=2,ДАННЫЕ!AG1786=2,ДАННЫЕ!AH1786=2,ДАННЫЕ!$AL1786=2,ДАННЫЕ!AI1786=2,ДАННЫЕ!AJ1786=2,ДАННЫЕ!AK1786=2,ДАННЫЕ!AP1786=2,ДАННЫЕ!AQ1786=2,ДАННЫЕ!AR1786=2,ДАННЫЕ!$AM1786=2,ДАННЫЕ!$AN1786=2,ДАННЫЕ!AS1786=2,ДАННЫЕ!AT1786=2),2,0)&amp;"t"&amp;IF(T1786&gt;0,"1"&amp;T1786,"00")&amp;"f"&amp;IF(ДАННЫЕ!$AC1786,"1"&amp;ДАННЫЕ!$AC1786,"00")&amp;"b"&amp;IF(ДАННЫЕ!$AD1786,"1"&amp;ДАННЫЕ!$AD1786,"00")&amp;"g"&amp;IF(ДАННЫЕ!$AF1786,"1"&amp;ДАННЫЕ!$AF1786,"00")&amp;"c"&amp;IF(ДАННЫЕ!$AG1786,"1"&amp;ДАННЫЕ!$AG1786,"00")&amp;"i"&amp;IF(ДАННЫЕ!$AH1786,"1"&amp;ДАННЫЕ!$AH1786,"00")&amp;"r"&amp;IF(ДАННЫЕ!$AL1786,"1"&amp;ДАННЫЕ!$AL1786,"00")&amp;"m"&amp;IF(ДАННЫЕ!$AI1786,"1"&amp;ДАННЫЕ!$AI1786,"00")&amp;"hS"&amp;IF(ДАННЫЕ!$AJ1786,"1"&amp;ДАННЫЕ!$AJ1786,"00")&amp;"hZ"&amp;IF(ДАННЫЕ!$AK1786,"1"&amp;ДАННЫЕ!$AK1786,"00")&amp;"p"&amp;IF(ДАННЫЕ!$AP1786,"1"&amp;ДАННЫЕ!$AP1786,"00")&amp;"k"&amp;IF(ДАННЫЕ!$AQ1786,"1"&amp;ДАННЫЕ!$AQ1786,"00")&amp;"z"&amp;IF(ДАННЫЕ!$AR1786,"1"&amp;ДАННЫЕ!$AR1786,"00")&amp;"j"&amp;IF(ДАННЫЕ!$AM1786,"1"&amp;ДАННЫЕ!$AM1786,"00")&amp;"n"&amp;IF(ДАННЫЕ!$AN1786,"1"&amp;ДАННЫЕ!$AN1786,"00")&amp;"E"&amp;ДАННЫЕ!BI1786&amp;"L"&amp;ДАННЫЕ!AO1786&amp;"h"&amp;IF(ДАННЫЕ!$AU1786&gt;0,1,0)&amp;"v"&amp;IF(ДАННЫЕ!$AW1786&gt;0,1,0)&amp;"a"&amp;IF(ДАННЫЕ!$AS1786,"1"&amp;ДАННЫЕ!$AS1786,"00")&amp;"s"&amp;IF(ДАННЫЕ!$AT1786,"1"&amp;ДАННЫЕ!$AT1786,"00")&amp;"u"&amp;IF(ДАННЫЕ!$CJ1786&gt;0,1,0)&amp;"y"&amp;B1786&amp;"d"&amp;H1786&amp;"e"&amp;F1786&amp;G1786</f>
        <v>x0w00t00f00b00g00c00i00r00m00hS00hZ00p00k00z00j00n00ELh0v0a00s00u0y0de</v>
      </c>
      <c r="L1786" s="28" t="str">
        <f ca="1">ДАННЫЕ!$I1786&amp;"VN"&amp;IF(ДАННЫЕ!AW1786&gt;0,11,10)&amp;"CD"&amp;IF(ДАННЫЕ!BF1786&gt;500,16,IF(ДАННЫЕ!BF1786&gt;350,15,IF(ДАННЫЕ!BF1786&gt;=200,14,IF(ДАННЫЕ!BF1786&gt;=100,13,IF(ДАННЫЕ!BF1786&gt;=50,12,IF(ДАННЫЕ!BF1786&gt;0,11,10))))))&amp;"AR"&amp;IF(ДАННЫЕ!BX1786&gt;0,1,0)&amp;"GD"&amp;B1786&amp;"VV"&amp;IF(E1786&gt;=5,IF(E1786&lt;18,1,0),0)</f>
        <v>VN10CD10AR0GD0VV0</v>
      </c>
      <c r="M1786" s="28" t="str">
        <f>ДАННЫЕ!$I1786&amp;"b"&amp;ДАННЫЕ!$BI1786&amp;"r"&amp;ДАННЫЕ!$BJ1786&amp;"CD"&amp;IF(ДАННЫЕ!BF1786&gt;0,IF(ДАННЫЕ!BF1786&lt;200,1,IF(ДАННЫЕ!BF1786&lt;350,2,3)),0)&amp;"h"&amp;IF(ДАННЫЕ!$BK1786+ДАННЫЕ!$BL1786+ДАННЫЕ!$BM1786&gt;0,1,0)&amp;"x"&amp;ДАННЫЕ!$BK1786&amp;"y"&amp;ДАННЫЕ!$BL1786&amp;"z"&amp;ДАННЫЕ!$BM1786&amp;"c"&amp;IF(ДАННЫЕ!$BK1786+ДАННЫЕ!$BL1786+ДАННЫЕ!$BM1786=3,1,0)&amp;"a"&amp;IF(ДАННЫЕ!$BQ1786+ДАННЫЕ!$BR1786&gt;0,1,0)&amp;"d"&amp;ДАННЫЕ!$BQ1786&amp;"v"&amp;ДАННЫЕ!$BR1786&amp;"p"&amp;ДАННЫЕ!$BS1786&amp;"n"&amp;ДАННЫЕ!$BU1786&amp;"t"&amp;ДАННЫЕ!$BV1786&amp;"o"&amp;ДАННЫЕ!$BT1786&amp;"l"&amp;IF(ДАННЫЕ!$BN1786&gt;0,1,0)&amp;ДАННЫЕ!$BN1786&amp;"g"&amp;ДАННЫЕ!$BO1786&amp;"s"&amp;ДАННЫЕ!$BP1786&amp;"DZ"&amp;IF(ДАННЫЕ!B1786-ДАННЫЕ!G1786 &lt; 60,IF(ДАННЫЕ!B1786-ДАННЫЕ!G1786 &gt;= 0,1,0),0)&amp;"u"&amp;IF(ДАННЫЕ!$CJ1786&gt;0,1,0)</f>
        <v>brCD0h0xyzc0a0dvpntol0gsDZ1u0</v>
      </c>
      <c r="N1786" s="28" t="str">
        <f ca="1">ДАННЫЕ!$F1786&amp;ДАННЫЕ!$I1786&amp;"g"&amp;B1786&amp;"cf"&amp;D1786&amp;"a"&amp;IF(ДАННЫЕ!$BX1786&gt;0,1,0)&amp;IF(ДАННЫЕ!$BF1786&gt;500,1,IF(ДАННЫЕ!$BF1786&gt;350,2,IF(ДАННЫЕ!$BF1786&gt;=200,3,IF(ДАННЫЕ!$BF1786&gt;=100,4,IF(ДАННЫЕ!$BF1786&gt;=50,5,IF(ДАННЫЕ!$BF1786&lt;50,6,0))))))&amp;"AR"&amp;IF(DATEDIF(ДАННЫЕ!$BX1786,ДАННЫЕ!$F$1,"y")&gt;1,1,0)&amp;"VG"&amp;IF(ДАННЫЕ!$BH1786="0",1,0)&amp;"o"&amp;IF(T1786+ДАННЫЕ!$AF1786+ДАННЫЕ!$AG1786+ДАННЫЕ!$AH1786+ДАННЫЕ!$AI1786+ДАННЫЕ!$AJ1786+ДАННЫЕ!$AP1786+ДАННЫЕ!$AQ1786+ДАННЫЕ!$AR1786+ДАННЫЕ!$AU1786+ДАННЫЕ!$AW1786+ДАННЫЕ!$AS1786+ДАННЫЕ!$AT1786&gt;0,1,0)&amp;"x"&amp;ДАННЫЕ!$AG1786&amp;"p"&amp;IF(ДАННЫЕ!$BY1786&gt;0,1,0)&amp;"v"&amp;IF(ДАННЫЕ!$BZ1786&gt;0,1,0)&amp;"n"&amp;ДАННЫЕ!$CA1786&amp;"t"&amp;ДАННЫЕ!$AY1786&amp;"k"&amp;ДАННЫЕ!$CB1786&amp;"q"&amp;ДАННЫЕ!$CC1786&amp;"w"&amp;ДАННЫЕ!$CD1786&amp;"e"&amp;ДАННЫЕ!$CE1786&amp;"m"&amp;ДАННЫЕ!$CF1786&amp;"c"&amp;ДАННЫЕ!$CG1786&amp;"z"&amp;ДАННЫЕ!$CH1786&amp;"d"&amp;IF(H1786=4,1,0)&amp;"s"&amp;IF(ДАННЫЕ!$J1786=1,0,1)&amp;"u"&amp;IF(ДАННЫЕ!$CJ1786&gt;0,1,0)</f>
        <v>g0cf0a06AR1VG0o0xp0v0ntkqwemczd0s1u0</v>
      </c>
      <c r="O1786" s="28" t="str">
        <f>ДАННЫЕ!$I1786&amp;"g"&amp;B1786&amp;A1786&amp;"f"&amp;P1786&amp;"c"&amp;IF(ДАННЫЕ!$U1786&gt;0,1,0)&amp;"s"&amp;IF(ДАННЫЕ!$Q1786&gt;0,IF(YEAR(ДАННЫЕ!$F$1)=YEAR(ДАННЫЕ!$Q1786),IF(MONTH(ДАННЫЕ!$F$1)=MONTH(ДАННЫЕ!$Q1786),111,11),1),0)&amp;"i"&amp;IF(ДАННЫЕ!$R1786+ДАННЫЕ!$S1786+ДАННЫЕ!$T1786=0,0,1)&amp;"h"&amp;IF(ДАННЫЕ!$P1786&gt;0,1,0)&amp;"p"&amp;IF(ДАННЫЕ!$CI1786&gt;0,IF(YEAR(ДАННЫЕ!$F$1)=YEAR(ДАННЫЕ!$CI1786),IF(MONTH(ДАННЫЕ!$F$1)=MONTH(ДАННЫЕ!$CI1786),111,11),1),0)&amp;"d"&amp;IF(ДАННЫЕ!$CJ1786&gt;0,IF(YEAR(ДАННЫЕ!$F$1)=YEAR(ДАННЫЕ!$CJ1786),IF(MONTH(ДАННЫЕ!$F$1)=MONTH(ДАННЫЕ!$CJ1786),111,11),1),0)&amp;"o"&amp;IF(ДАННЫЕ!$CK1786&gt;0,IF(MONTH(ДАННЫЕ!$F$1)=MONTH(ДАННЫЕ!$CK1786),111,11),0)&amp;"v"&amp;IF(ДАННЫЕ!$BE1786&gt;0,IF(MONTH(ДАННЫЕ!$F$1)=MONTH(ДАННЫЕ!$BE1786),111,11),0)</f>
        <v>g00f0c0s0i0h0p0d0o0v0</v>
      </c>
      <c r="P1786" s="15">
        <f t="shared" si="86"/>
        <v>0</v>
      </c>
      <c r="Q1786" s="15">
        <f>IF(ДАННЫЕ!$F$1&gt;ДАННЫЕ!$N1786,IF(YEAR(ДАННЫЕ!$F$1)=YEAR(ДАННЫЕ!M1786),1,0),0)</f>
        <v>0</v>
      </c>
      <c r="R1786" s="15">
        <f>IF(ДАННЫЕ!$F$1&gt;ДАННЫЕ!$N1786,IF(YEAR(ДАННЫЕ!$F$1)=YEAR(ДАННЫЕ!N1786),1,0),0)</f>
        <v>0</v>
      </c>
      <c r="S1786" s="15">
        <f>IF(ДАННЫЕ!$AA1786="2А",1,IF(ДАННЫЕ!$AA1786="2Б",2,IF(ДАННЫЕ!$AA1786="2В",3,IF(ДАННЫЕ!$AA1786=3,4,IF(ДАННЫЕ!$AA1786="4А",5,IF(ДАННЫЕ!$AA1786="4Б",6,IF(ДАННЫЕ!$AA1786="4В",7,IF(ДАННЫЕ!$AA1786=5,8,0))))))))</f>
        <v>0</v>
      </c>
      <c r="T1786" s="15">
        <f>IF(OR(ДАННЫЕ!$AC1786=2,ДАННЫЕ!$AD1786=2,ДАННЫЕ!$AE1786=2),2,IF(OR(ДАННЫЕ!$AC1786=1,ДАННЫЕ!$AD1786=1,ДАННЫЕ!$AE1786=1),1,0))</f>
        <v>0</v>
      </c>
    </row>
    <row r="1787" spans="1:20" x14ac:dyDescent="0.2">
      <c r="A1787" s="78">
        <f>IF(B1787&gt;0,IF(MONTH(ДАННЫЕ!$F$1)=MONTH(ДАННЫЕ!$B1787),1,0),0)</f>
        <v>0</v>
      </c>
      <c r="B1787" s="14">
        <f>IF(ДАННЫЕ!$B1787&gt;0,IF(YEAR(ДАННЫЕ!$F$1)=YEAR(ДАННЫЕ!$B1787),1,0),0)</f>
        <v>0</v>
      </c>
      <c r="C1787" s="14">
        <f>IF(ДАННЫЕ!$CM1787&gt;0,IF(YEAR(ДАННЫЕ!$F$1)=YEAR(ДАННЫЕ!$CM1787),1,0),0)</f>
        <v>0</v>
      </c>
      <c r="D1787" s="14">
        <f>IF(ДАННЫЕ!$CJ1787&gt;0,IF(ДАННЫЕ!$CL1787&gt;ДАННЫЕ!$F$1,1,IF(ДАННЫЕ!$CL1787&gt;0,0,1)),0)</f>
        <v>0</v>
      </c>
      <c r="E1787" s="43" t="str">
        <f ca="1">IF(ДАННЫЕ!$F$1&gt;0,IF(ДАННЫЕ!$G1787&gt;0,DATEDIF(ДАННЫЕ!$G1787,ДАННЫЕ!$F$1,"y"),""),IF(ДАННЫЕ!$G1787&gt;0,DATEDIF(ДАННЫЕ!$G1787,TODAY(),"y"),""))</f>
        <v/>
      </c>
      <c r="F1787" s="43" t="str">
        <f xml:space="preserve"> IF(ДАННЫЕ!$F1787="М",IF(E1787&gt;=18,IF(E1787&lt;60,1,""),""),"")&amp;IF(ДАННЫЕ!$F1787="Ж",IF(E1787&gt;=18,IF(E1787&lt;55,1,""),""),"")</f>
        <v/>
      </c>
      <c r="G1787" s="43" t="str">
        <f xml:space="preserve"> IF(ДАННЫЕ!$F1787="М",IF(E1787&gt;=60,2,""),"")&amp;IF(ДАННЫЕ!$F1787="Ж",IF(E1787&gt;=55,2,""),"")</f>
        <v/>
      </c>
      <c r="H1787" s="43" t="str">
        <f t="shared" ca="1" si="84"/>
        <v/>
      </c>
      <c r="I1787" s="43" t="str">
        <f t="shared" ca="1" si="85"/>
        <v>03</v>
      </c>
      <c r="J1787" s="28" t="str">
        <f ca="1">ДАННЫЕ!$F1787&amp;H1787&amp;I1787&amp;ДАННЫЕ!$I1787&amp;"m"&amp;IF(ДАННЫЕ!$I1787&gt;0,IF(ДАННЫЕ!$J1787&gt;0,0,1),"")&amp;"f"&amp;IF(ДАННЫЕ!$R1787&gt;0,IF(YEAR(ДАННЫЕ!$F$1)=YEAR(ДАННЫЕ!$R1787),1,0),0)&amp;"z"&amp;ДАННЫЕ!$R1787&amp;"p"&amp;ДАННЫЕ!$S1787&amp;"i"&amp;ДАННЫЕ!$T1787&amp;"h"&amp;ДАННЫЕ!$K1787&amp;"be"&amp;ДАННЫЕ!$BI1787&amp;"CD"&amp;IF(ДАННЫЕ!BF1787&gt;500,4,IF(ДАННЫЕ!BF1787&gt;350,3,IF(ДАННЫЕ!BF1787&gt;200,2,IF(ДАННЫЕ!BF1787&gt;0,1,0))))&amp;"g"&amp;B1787&amp;"d"&amp;H1787&amp;"l"&amp;ДАННЫЕ!AT1787&amp;"a"&amp;ДАННЫЕ!$V1787&amp;"v"&amp;R1787&amp;"k"&amp;ДАННЫЕ!$U1787&amp;"s"&amp;ДАННЫЕ!$Y1787&amp;"t"&amp;ДАННЫЕ!$X1787&amp;"b"&amp;IF(ДАННЫЕ!$Q1787&gt;1,1,0)&amp;"PP"&amp;ДАННЫЕ!Z1787&amp;"c"&amp;S1787&amp;"x"&amp;IF(ДАННЫЕ!$BY1787&gt;0,IF(YEAR(ДАННЫЕ!$F$1)=YEAR(ДАННЫЕ!$BY1787),1,0),0)&amp;"n"&amp;IF(ДАННЫЕ!$BZ1787&gt;0,IF(YEAR(ДАННЫЕ!$F$1)=YEAR(ДАННЫЕ!$BZ1787),1,0),0)&amp;"u"&amp;D1787&amp;"z"&amp;IF(ДАННЫЕ!$CL1787&gt;0,IF(YEAR(ДАННЫЕ!$F$1)&gt;YEAR(ДАННЫЕ!$CL1787),11,12),0)</f>
        <v>03mf0zpihbeCD0g0dlav0kstb0PPc0x0n0u0z0</v>
      </c>
      <c r="K1787" s="28" t="str">
        <f ca="1">ДАННЫЕ!$I1787&amp;"x"&amp;B1787&amp;"w"&amp;IF(T1787+ДАННЫЕ!AD1787+ДАННЫЕ!AE1787+ДАННЫЕ!AF1787+ДАННЫЕ!AG1787+ДАННЫЕ!AH1787+ДАННЫЕ!$AL1787+ДАННЫЕ!AI1787+ДАННЫЕ!AJ1787+ДАННЫЕ!AK1787+ДАННЫЕ!AP1787+ДАННЫЕ!AQ1787+ДАННЫЕ!AR1787+ДАННЫЕ!$AM1787+ДАННЫЕ!$AN1787+ДАННЫЕ!AS1787+ДАННЫЕ!AT1787&gt;0,1,0)&amp;IF(OR(T1787=2,ДАННЫЕ!AD1787=2,ДАННЫЕ!AE1787=2,ДАННЫЕ!AF1787=2,ДАННЫЕ!AG1787=2,ДАННЫЕ!AH1787=2,ДАННЫЕ!$AL1787=2,ДАННЫЕ!AI1787=2,ДАННЫЕ!AJ1787=2,ДАННЫЕ!AK1787=2,ДАННЫЕ!AP1787=2,ДАННЫЕ!AQ1787=2,ДАННЫЕ!AR1787=2,ДАННЫЕ!$AM1787=2,ДАННЫЕ!$AN1787=2,ДАННЫЕ!AS1787=2,ДАННЫЕ!AT1787=2),2,0)&amp;"t"&amp;IF(T1787&gt;0,"1"&amp;T1787,"00")&amp;"f"&amp;IF(ДАННЫЕ!$AC1787,"1"&amp;ДАННЫЕ!$AC1787,"00")&amp;"b"&amp;IF(ДАННЫЕ!$AD1787,"1"&amp;ДАННЫЕ!$AD1787,"00")&amp;"g"&amp;IF(ДАННЫЕ!$AF1787,"1"&amp;ДАННЫЕ!$AF1787,"00")&amp;"c"&amp;IF(ДАННЫЕ!$AG1787,"1"&amp;ДАННЫЕ!$AG1787,"00")&amp;"i"&amp;IF(ДАННЫЕ!$AH1787,"1"&amp;ДАННЫЕ!$AH1787,"00")&amp;"r"&amp;IF(ДАННЫЕ!$AL1787,"1"&amp;ДАННЫЕ!$AL1787,"00")&amp;"m"&amp;IF(ДАННЫЕ!$AI1787,"1"&amp;ДАННЫЕ!$AI1787,"00")&amp;"hS"&amp;IF(ДАННЫЕ!$AJ1787,"1"&amp;ДАННЫЕ!$AJ1787,"00")&amp;"hZ"&amp;IF(ДАННЫЕ!$AK1787,"1"&amp;ДАННЫЕ!$AK1787,"00")&amp;"p"&amp;IF(ДАННЫЕ!$AP1787,"1"&amp;ДАННЫЕ!$AP1787,"00")&amp;"k"&amp;IF(ДАННЫЕ!$AQ1787,"1"&amp;ДАННЫЕ!$AQ1787,"00")&amp;"z"&amp;IF(ДАННЫЕ!$AR1787,"1"&amp;ДАННЫЕ!$AR1787,"00")&amp;"j"&amp;IF(ДАННЫЕ!$AM1787,"1"&amp;ДАННЫЕ!$AM1787,"00")&amp;"n"&amp;IF(ДАННЫЕ!$AN1787,"1"&amp;ДАННЫЕ!$AN1787,"00")&amp;"E"&amp;ДАННЫЕ!BI1787&amp;"L"&amp;ДАННЫЕ!AO1787&amp;"h"&amp;IF(ДАННЫЕ!$AU1787&gt;0,1,0)&amp;"v"&amp;IF(ДАННЫЕ!$AW1787&gt;0,1,0)&amp;"a"&amp;IF(ДАННЫЕ!$AS1787,"1"&amp;ДАННЫЕ!$AS1787,"00")&amp;"s"&amp;IF(ДАННЫЕ!$AT1787,"1"&amp;ДАННЫЕ!$AT1787,"00")&amp;"u"&amp;IF(ДАННЫЕ!$CJ1787&gt;0,1,0)&amp;"y"&amp;B1787&amp;"d"&amp;H1787&amp;"e"&amp;F1787&amp;G1787</f>
        <v>x0w00t00f00b00g00c00i00r00m00hS00hZ00p00k00z00j00n00ELh0v0a00s00u0y0de</v>
      </c>
      <c r="L1787" s="28" t="str">
        <f ca="1">ДАННЫЕ!$I1787&amp;"VN"&amp;IF(ДАННЫЕ!AW1787&gt;0,11,10)&amp;"CD"&amp;IF(ДАННЫЕ!BF1787&gt;500,16,IF(ДАННЫЕ!BF1787&gt;350,15,IF(ДАННЫЕ!BF1787&gt;=200,14,IF(ДАННЫЕ!BF1787&gt;=100,13,IF(ДАННЫЕ!BF1787&gt;=50,12,IF(ДАННЫЕ!BF1787&gt;0,11,10))))))&amp;"AR"&amp;IF(ДАННЫЕ!BX1787&gt;0,1,0)&amp;"GD"&amp;B1787&amp;"VV"&amp;IF(E1787&gt;=5,IF(E1787&lt;18,1,0),0)</f>
        <v>VN10CD10AR0GD0VV0</v>
      </c>
      <c r="M1787" s="28" t="str">
        <f>ДАННЫЕ!$I1787&amp;"b"&amp;ДАННЫЕ!$BI1787&amp;"r"&amp;ДАННЫЕ!$BJ1787&amp;"CD"&amp;IF(ДАННЫЕ!BF1787&gt;0,IF(ДАННЫЕ!BF1787&lt;200,1,IF(ДАННЫЕ!BF1787&lt;350,2,3)),0)&amp;"h"&amp;IF(ДАННЫЕ!$BK1787+ДАННЫЕ!$BL1787+ДАННЫЕ!$BM1787&gt;0,1,0)&amp;"x"&amp;ДАННЫЕ!$BK1787&amp;"y"&amp;ДАННЫЕ!$BL1787&amp;"z"&amp;ДАННЫЕ!$BM1787&amp;"c"&amp;IF(ДАННЫЕ!$BK1787+ДАННЫЕ!$BL1787+ДАННЫЕ!$BM1787=3,1,0)&amp;"a"&amp;IF(ДАННЫЕ!$BQ1787+ДАННЫЕ!$BR1787&gt;0,1,0)&amp;"d"&amp;ДАННЫЕ!$BQ1787&amp;"v"&amp;ДАННЫЕ!$BR1787&amp;"p"&amp;ДАННЫЕ!$BS1787&amp;"n"&amp;ДАННЫЕ!$BU1787&amp;"t"&amp;ДАННЫЕ!$BV1787&amp;"o"&amp;ДАННЫЕ!$BT1787&amp;"l"&amp;IF(ДАННЫЕ!$BN1787&gt;0,1,0)&amp;ДАННЫЕ!$BN1787&amp;"g"&amp;ДАННЫЕ!$BO1787&amp;"s"&amp;ДАННЫЕ!$BP1787&amp;"DZ"&amp;IF(ДАННЫЕ!B1787-ДАННЫЕ!G1787 &lt; 60,IF(ДАННЫЕ!B1787-ДАННЫЕ!G1787 &gt;= 0,1,0),0)&amp;"u"&amp;IF(ДАННЫЕ!$CJ1787&gt;0,1,0)</f>
        <v>brCD0h0xyzc0a0dvpntol0gsDZ1u0</v>
      </c>
      <c r="N1787" s="28" t="str">
        <f ca="1">ДАННЫЕ!$F1787&amp;ДАННЫЕ!$I1787&amp;"g"&amp;B1787&amp;"cf"&amp;D1787&amp;"a"&amp;IF(ДАННЫЕ!$BX1787&gt;0,1,0)&amp;IF(ДАННЫЕ!$BF1787&gt;500,1,IF(ДАННЫЕ!$BF1787&gt;350,2,IF(ДАННЫЕ!$BF1787&gt;=200,3,IF(ДАННЫЕ!$BF1787&gt;=100,4,IF(ДАННЫЕ!$BF1787&gt;=50,5,IF(ДАННЫЕ!$BF1787&lt;50,6,0))))))&amp;"AR"&amp;IF(DATEDIF(ДАННЫЕ!$BX1787,ДАННЫЕ!$F$1,"y")&gt;1,1,0)&amp;"VG"&amp;IF(ДАННЫЕ!$BH1787="0",1,0)&amp;"o"&amp;IF(T1787+ДАННЫЕ!$AF1787+ДАННЫЕ!$AG1787+ДАННЫЕ!$AH1787+ДАННЫЕ!$AI1787+ДАННЫЕ!$AJ1787+ДАННЫЕ!$AP1787+ДАННЫЕ!$AQ1787+ДАННЫЕ!$AR1787+ДАННЫЕ!$AU1787+ДАННЫЕ!$AW1787+ДАННЫЕ!$AS1787+ДАННЫЕ!$AT1787&gt;0,1,0)&amp;"x"&amp;ДАННЫЕ!$AG1787&amp;"p"&amp;IF(ДАННЫЕ!$BY1787&gt;0,1,0)&amp;"v"&amp;IF(ДАННЫЕ!$BZ1787&gt;0,1,0)&amp;"n"&amp;ДАННЫЕ!$CA1787&amp;"t"&amp;ДАННЫЕ!$AY1787&amp;"k"&amp;ДАННЫЕ!$CB1787&amp;"q"&amp;ДАННЫЕ!$CC1787&amp;"w"&amp;ДАННЫЕ!$CD1787&amp;"e"&amp;ДАННЫЕ!$CE1787&amp;"m"&amp;ДАННЫЕ!$CF1787&amp;"c"&amp;ДАННЫЕ!$CG1787&amp;"z"&amp;ДАННЫЕ!$CH1787&amp;"d"&amp;IF(H1787=4,1,0)&amp;"s"&amp;IF(ДАННЫЕ!$J1787=1,0,1)&amp;"u"&amp;IF(ДАННЫЕ!$CJ1787&gt;0,1,0)</f>
        <v>g0cf0a06AR1VG0o0xp0v0ntkqwemczd0s1u0</v>
      </c>
      <c r="O1787" s="28" t="str">
        <f>ДАННЫЕ!$I1787&amp;"g"&amp;B1787&amp;A1787&amp;"f"&amp;P1787&amp;"c"&amp;IF(ДАННЫЕ!$U1787&gt;0,1,0)&amp;"s"&amp;IF(ДАННЫЕ!$Q1787&gt;0,IF(YEAR(ДАННЫЕ!$F$1)=YEAR(ДАННЫЕ!$Q1787),IF(MONTH(ДАННЫЕ!$F$1)=MONTH(ДАННЫЕ!$Q1787),111,11),1),0)&amp;"i"&amp;IF(ДАННЫЕ!$R1787+ДАННЫЕ!$S1787+ДАННЫЕ!$T1787=0,0,1)&amp;"h"&amp;IF(ДАННЫЕ!$P1787&gt;0,1,0)&amp;"p"&amp;IF(ДАННЫЕ!$CI1787&gt;0,IF(YEAR(ДАННЫЕ!$F$1)=YEAR(ДАННЫЕ!$CI1787),IF(MONTH(ДАННЫЕ!$F$1)=MONTH(ДАННЫЕ!$CI1787),111,11),1),0)&amp;"d"&amp;IF(ДАННЫЕ!$CJ1787&gt;0,IF(YEAR(ДАННЫЕ!$F$1)=YEAR(ДАННЫЕ!$CJ1787),IF(MONTH(ДАННЫЕ!$F$1)=MONTH(ДАННЫЕ!$CJ1787),111,11),1),0)&amp;"o"&amp;IF(ДАННЫЕ!$CK1787&gt;0,IF(MONTH(ДАННЫЕ!$F$1)=MONTH(ДАННЫЕ!$CK1787),111,11),0)&amp;"v"&amp;IF(ДАННЫЕ!$BE1787&gt;0,IF(MONTH(ДАННЫЕ!$F$1)=MONTH(ДАННЫЕ!$BE1787),111,11),0)</f>
        <v>g00f0c0s0i0h0p0d0o0v0</v>
      </c>
      <c r="P1787" s="15">
        <f t="shared" si="86"/>
        <v>0</v>
      </c>
      <c r="Q1787" s="15">
        <f>IF(ДАННЫЕ!$F$1&gt;ДАННЫЕ!$N1787,IF(YEAR(ДАННЫЕ!$F$1)=YEAR(ДАННЫЕ!M1787),1,0),0)</f>
        <v>0</v>
      </c>
      <c r="R1787" s="15">
        <f>IF(ДАННЫЕ!$F$1&gt;ДАННЫЕ!$N1787,IF(YEAR(ДАННЫЕ!$F$1)=YEAR(ДАННЫЕ!N1787),1,0),0)</f>
        <v>0</v>
      </c>
      <c r="S1787" s="15">
        <f>IF(ДАННЫЕ!$AA1787="2А",1,IF(ДАННЫЕ!$AA1787="2Б",2,IF(ДАННЫЕ!$AA1787="2В",3,IF(ДАННЫЕ!$AA1787=3,4,IF(ДАННЫЕ!$AA1787="4А",5,IF(ДАННЫЕ!$AA1787="4Б",6,IF(ДАННЫЕ!$AA1787="4В",7,IF(ДАННЫЕ!$AA1787=5,8,0))))))))</f>
        <v>0</v>
      </c>
      <c r="T1787" s="15">
        <f>IF(OR(ДАННЫЕ!$AC1787=2,ДАННЫЕ!$AD1787=2,ДАННЫЕ!$AE1787=2),2,IF(OR(ДАННЫЕ!$AC1787=1,ДАННЫЕ!$AD1787=1,ДАННЫЕ!$AE1787=1),1,0))</f>
        <v>0</v>
      </c>
    </row>
    <row r="1788" spans="1:20" x14ac:dyDescent="0.2">
      <c r="A1788" s="78">
        <f>IF(B1788&gt;0,IF(MONTH(ДАННЫЕ!$F$1)=MONTH(ДАННЫЕ!$B1788),1,0),0)</f>
        <v>0</v>
      </c>
      <c r="B1788" s="14">
        <f>IF(ДАННЫЕ!$B1788&gt;0,IF(YEAR(ДАННЫЕ!$F$1)=YEAR(ДАННЫЕ!$B1788),1,0),0)</f>
        <v>0</v>
      </c>
      <c r="C1788" s="14">
        <f>IF(ДАННЫЕ!$CM1788&gt;0,IF(YEAR(ДАННЫЕ!$F$1)=YEAR(ДАННЫЕ!$CM1788),1,0),0)</f>
        <v>0</v>
      </c>
      <c r="D1788" s="14">
        <f>IF(ДАННЫЕ!$CJ1788&gt;0,IF(ДАННЫЕ!$CL1788&gt;ДАННЫЕ!$F$1,1,IF(ДАННЫЕ!$CL1788&gt;0,0,1)),0)</f>
        <v>0</v>
      </c>
      <c r="E1788" s="43" t="str">
        <f ca="1">IF(ДАННЫЕ!$F$1&gt;0,IF(ДАННЫЕ!$G1788&gt;0,DATEDIF(ДАННЫЕ!$G1788,ДАННЫЕ!$F$1,"y"),""),IF(ДАННЫЕ!$G1788&gt;0,DATEDIF(ДАННЫЕ!$G1788,TODAY(),"y"),""))</f>
        <v/>
      </c>
      <c r="F1788" s="43" t="str">
        <f xml:space="preserve"> IF(ДАННЫЕ!$F1788="М",IF(E1788&gt;=18,IF(E1788&lt;60,1,""),""),"")&amp;IF(ДАННЫЕ!$F1788="Ж",IF(E1788&gt;=18,IF(E1788&lt;55,1,""),""),"")</f>
        <v/>
      </c>
      <c r="G1788" s="43" t="str">
        <f xml:space="preserve"> IF(ДАННЫЕ!$F1788="М",IF(E1788&gt;=60,2,""),"")&amp;IF(ДАННЫЕ!$F1788="Ж",IF(E1788&gt;=55,2,""),"")</f>
        <v/>
      </c>
      <c r="H1788" s="43" t="str">
        <f t="shared" ca="1" si="84"/>
        <v/>
      </c>
      <c r="I1788" s="43" t="str">
        <f t="shared" ca="1" si="85"/>
        <v>03</v>
      </c>
      <c r="J1788" s="28" t="str">
        <f ca="1">ДАННЫЕ!$F1788&amp;H1788&amp;I1788&amp;ДАННЫЕ!$I1788&amp;"m"&amp;IF(ДАННЫЕ!$I1788&gt;0,IF(ДАННЫЕ!$J1788&gt;0,0,1),"")&amp;"f"&amp;IF(ДАННЫЕ!$R1788&gt;0,IF(YEAR(ДАННЫЕ!$F$1)=YEAR(ДАННЫЕ!$R1788),1,0),0)&amp;"z"&amp;ДАННЫЕ!$R1788&amp;"p"&amp;ДАННЫЕ!$S1788&amp;"i"&amp;ДАННЫЕ!$T1788&amp;"h"&amp;ДАННЫЕ!$K1788&amp;"be"&amp;ДАННЫЕ!$BI1788&amp;"CD"&amp;IF(ДАННЫЕ!BF1788&gt;500,4,IF(ДАННЫЕ!BF1788&gt;350,3,IF(ДАННЫЕ!BF1788&gt;200,2,IF(ДАННЫЕ!BF1788&gt;0,1,0))))&amp;"g"&amp;B1788&amp;"d"&amp;H1788&amp;"l"&amp;ДАННЫЕ!AT1788&amp;"a"&amp;ДАННЫЕ!$V1788&amp;"v"&amp;R1788&amp;"k"&amp;ДАННЫЕ!$U1788&amp;"s"&amp;ДАННЫЕ!$Y1788&amp;"t"&amp;ДАННЫЕ!$X1788&amp;"b"&amp;IF(ДАННЫЕ!$Q1788&gt;1,1,0)&amp;"PP"&amp;ДАННЫЕ!Z1788&amp;"c"&amp;S1788&amp;"x"&amp;IF(ДАННЫЕ!$BY1788&gt;0,IF(YEAR(ДАННЫЕ!$F$1)=YEAR(ДАННЫЕ!$BY1788),1,0),0)&amp;"n"&amp;IF(ДАННЫЕ!$BZ1788&gt;0,IF(YEAR(ДАННЫЕ!$F$1)=YEAR(ДАННЫЕ!$BZ1788),1,0),0)&amp;"u"&amp;D1788&amp;"z"&amp;IF(ДАННЫЕ!$CL1788&gt;0,IF(YEAR(ДАННЫЕ!$F$1)&gt;YEAR(ДАННЫЕ!$CL1788),11,12),0)</f>
        <v>03mf0zpihbeCD0g0dlav0kstb0PPc0x0n0u0z0</v>
      </c>
      <c r="K1788" s="28" t="str">
        <f ca="1">ДАННЫЕ!$I1788&amp;"x"&amp;B1788&amp;"w"&amp;IF(T1788+ДАННЫЕ!AD1788+ДАННЫЕ!AE1788+ДАННЫЕ!AF1788+ДАННЫЕ!AG1788+ДАННЫЕ!AH1788+ДАННЫЕ!$AL1788+ДАННЫЕ!AI1788+ДАННЫЕ!AJ1788+ДАННЫЕ!AK1788+ДАННЫЕ!AP1788+ДАННЫЕ!AQ1788+ДАННЫЕ!AR1788+ДАННЫЕ!$AM1788+ДАННЫЕ!$AN1788+ДАННЫЕ!AS1788+ДАННЫЕ!AT1788&gt;0,1,0)&amp;IF(OR(T1788=2,ДАННЫЕ!AD1788=2,ДАННЫЕ!AE1788=2,ДАННЫЕ!AF1788=2,ДАННЫЕ!AG1788=2,ДАННЫЕ!AH1788=2,ДАННЫЕ!$AL1788=2,ДАННЫЕ!AI1788=2,ДАННЫЕ!AJ1788=2,ДАННЫЕ!AK1788=2,ДАННЫЕ!AP1788=2,ДАННЫЕ!AQ1788=2,ДАННЫЕ!AR1788=2,ДАННЫЕ!$AM1788=2,ДАННЫЕ!$AN1788=2,ДАННЫЕ!AS1788=2,ДАННЫЕ!AT1788=2),2,0)&amp;"t"&amp;IF(T1788&gt;0,"1"&amp;T1788,"00")&amp;"f"&amp;IF(ДАННЫЕ!$AC1788,"1"&amp;ДАННЫЕ!$AC1788,"00")&amp;"b"&amp;IF(ДАННЫЕ!$AD1788,"1"&amp;ДАННЫЕ!$AD1788,"00")&amp;"g"&amp;IF(ДАННЫЕ!$AF1788,"1"&amp;ДАННЫЕ!$AF1788,"00")&amp;"c"&amp;IF(ДАННЫЕ!$AG1788,"1"&amp;ДАННЫЕ!$AG1788,"00")&amp;"i"&amp;IF(ДАННЫЕ!$AH1788,"1"&amp;ДАННЫЕ!$AH1788,"00")&amp;"r"&amp;IF(ДАННЫЕ!$AL1788,"1"&amp;ДАННЫЕ!$AL1788,"00")&amp;"m"&amp;IF(ДАННЫЕ!$AI1788,"1"&amp;ДАННЫЕ!$AI1788,"00")&amp;"hS"&amp;IF(ДАННЫЕ!$AJ1788,"1"&amp;ДАННЫЕ!$AJ1788,"00")&amp;"hZ"&amp;IF(ДАННЫЕ!$AK1788,"1"&amp;ДАННЫЕ!$AK1788,"00")&amp;"p"&amp;IF(ДАННЫЕ!$AP1788,"1"&amp;ДАННЫЕ!$AP1788,"00")&amp;"k"&amp;IF(ДАННЫЕ!$AQ1788,"1"&amp;ДАННЫЕ!$AQ1788,"00")&amp;"z"&amp;IF(ДАННЫЕ!$AR1788,"1"&amp;ДАННЫЕ!$AR1788,"00")&amp;"j"&amp;IF(ДАННЫЕ!$AM1788,"1"&amp;ДАННЫЕ!$AM1788,"00")&amp;"n"&amp;IF(ДАННЫЕ!$AN1788,"1"&amp;ДАННЫЕ!$AN1788,"00")&amp;"E"&amp;ДАННЫЕ!BI1788&amp;"L"&amp;ДАННЫЕ!AO1788&amp;"h"&amp;IF(ДАННЫЕ!$AU1788&gt;0,1,0)&amp;"v"&amp;IF(ДАННЫЕ!$AW1788&gt;0,1,0)&amp;"a"&amp;IF(ДАННЫЕ!$AS1788,"1"&amp;ДАННЫЕ!$AS1788,"00")&amp;"s"&amp;IF(ДАННЫЕ!$AT1788,"1"&amp;ДАННЫЕ!$AT1788,"00")&amp;"u"&amp;IF(ДАННЫЕ!$CJ1788&gt;0,1,0)&amp;"y"&amp;B1788&amp;"d"&amp;H1788&amp;"e"&amp;F1788&amp;G1788</f>
        <v>x0w00t00f00b00g00c00i00r00m00hS00hZ00p00k00z00j00n00ELh0v0a00s00u0y0de</v>
      </c>
      <c r="L1788" s="28" t="str">
        <f ca="1">ДАННЫЕ!$I1788&amp;"VN"&amp;IF(ДАННЫЕ!AW1788&gt;0,11,10)&amp;"CD"&amp;IF(ДАННЫЕ!BF1788&gt;500,16,IF(ДАННЫЕ!BF1788&gt;350,15,IF(ДАННЫЕ!BF1788&gt;=200,14,IF(ДАННЫЕ!BF1788&gt;=100,13,IF(ДАННЫЕ!BF1788&gt;=50,12,IF(ДАННЫЕ!BF1788&gt;0,11,10))))))&amp;"AR"&amp;IF(ДАННЫЕ!BX1788&gt;0,1,0)&amp;"GD"&amp;B1788&amp;"VV"&amp;IF(E1788&gt;=5,IF(E1788&lt;18,1,0),0)</f>
        <v>VN10CD10AR0GD0VV0</v>
      </c>
      <c r="M1788" s="28" t="str">
        <f>ДАННЫЕ!$I1788&amp;"b"&amp;ДАННЫЕ!$BI1788&amp;"r"&amp;ДАННЫЕ!$BJ1788&amp;"CD"&amp;IF(ДАННЫЕ!BF1788&gt;0,IF(ДАННЫЕ!BF1788&lt;200,1,IF(ДАННЫЕ!BF1788&lt;350,2,3)),0)&amp;"h"&amp;IF(ДАННЫЕ!$BK1788+ДАННЫЕ!$BL1788+ДАННЫЕ!$BM1788&gt;0,1,0)&amp;"x"&amp;ДАННЫЕ!$BK1788&amp;"y"&amp;ДАННЫЕ!$BL1788&amp;"z"&amp;ДАННЫЕ!$BM1788&amp;"c"&amp;IF(ДАННЫЕ!$BK1788+ДАННЫЕ!$BL1788+ДАННЫЕ!$BM1788=3,1,0)&amp;"a"&amp;IF(ДАННЫЕ!$BQ1788+ДАННЫЕ!$BR1788&gt;0,1,0)&amp;"d"&amp;ДАННЫЕ!$BQ1788&amp;"v"&amp;ДАННЫЕ!$BR1788&amp;"p"&amp;ДАННЫЕ!$BS1788&amp;"n"&amp;ДАННЫЕ!$BU1788&amp;"t"&amp;ДАННЫЕ!$BV1788&amp;"o"&amp;ДАННЫЕ!$BT1788&amp;"l"&amp;IF(ДАННЫЕ!$BN1788&gt;0,1,0)&amp;ДАННЫЕ!$BN1788&amp;"g"&amp;ДАННЫЕ!$BO1788&amp;"s"&amp;ДАННЫЕ!$BP1788&amp;"DZ"&amp;IF(ДАННЫЕ!B1788-ДАННЫЕ!G1788 &lt; 60,IF(ДАННЫЕ!B1788-ДАННЫЕ!G1788 &gt;= 0,1,0),0)&amp;"u"&amp;IF(ДАННЫЕ!$CJ1788&gt;0,1,0)</f>
        <v>brCD0h0xyzc0a0dvpntol0gsDZ1u0</v>
      </c>
      <c r="N1788" s="28" t="str">
        <f ca="1">ДАННЫЕ!$F1788&amp;ДАННЫЕ!$I1788&amp;"g"&amp;B1788&amp;"cf"&amp;D1788&amp;"a"&amp;IF(ДАННЫЕ!$BX1788&gt;0,1,0)&amp;IF(ДАННЫЕ!$BF1788&gt;500,1,IF(ДАННЫЕ!$BF1788&gt;350,2,IF(ДАННЫЕ!$BF1788&gt;=200,3,IF(ДАННЫЕ!$BF1788&gt;=100,4,IF(ДАННЫЕ!$BF1788&gt;=50,5,IF(ДАННЫЕ!$BF1788&lt;50,6,0))))))&amp;"AR"&amp;IF(DATEDIF(ДАННЫЕ!$BX1788,ДАННЫЕ!$F$1,"y")&gt;1,1,0)&amp;"VG"&amp;IF(ДАННЫЕ!$BH1788="0",1,0)&amp;"o"&amp;IF(T1788+ДАННЫЕ!$AF1788+ДАННЫЕ!$AG1788+ДАННЫЕ!$AH1788+ДАННЫЕ!$AI1788+ДАННЫЕ!$AJ1788+ДАННЫЕ!$AP1788+ДАННЫЕ!$AQ1788+ДАННЫЕ!$AR1788+ДАННЫЕ!$AU1788+ДАННЫЕ!$AW1788+ДАННЫЕ!$AS1788+ДАННЫЕ!$AT1788&gt;0,1,0)&amp;"x"&amp;ДАННЫЕ!$AG1788&amp;"p"&amp;IF(ДАННЫЕ!$BY1788&gt;0,1,0)&amp;"v"&amp;IF(ДАННЫЕ!$BZ1788&gt;0,1,0)&amp;"n"&amp;ДАННЫЕ!$CA1788&amp;"t"&amp;ДАННЫЕ!$AY1788&amp;"k"&amp;ДАННЫЕ!$CB1788&amp;"q"&amp;ДАННЫЕ!$CC1788&amp;"w"&amp;ДАННЫЕ!$CD1788&amp;"e"&amp;ДАННЫЕ!$CE1788&amp;"m"&amp;ДАННЫЕ!$CF1788&amp;"c"&amp;ДАННЫЕ!$CG1788&amp;"z"&amp;ДАННЫЕ!$CH1788&amp;"d"&amp;IF(H1788=4,1,0)&amp;"s"&amp;IF(ДАННЫЕ!$J1788=1,0,1)&amp;"u"&amp;IF(ДАННЫЕ!$CJ1788&gt;0,1,0)</f>
        <v>g0cf0a06AR1VG0o0xp0v0ntkqwemczd0s1u0</v>
      </c>
      <c r="O1788" s="28" t="str">
        <f>ДАННЫЕ!$I1788&amp;"g"&amp;B1788&amp;A1788&amp;"f"&amp;P1788&amp;"c"&amp;IF(ДАННЫЕ!$U1788&gt;0,1,0)&amp;"s"&amp;IF(ДАННЫЕ!$Q1788&gt;0,IF(YEAR(ДАННЫЕ!$F$1)=YEAR(ДАННЫЕ!$Q1788),IF(MONTH(ДАННЫЕ!$F$1)=MONTH(ДАННЫЕ!$Q1788),111,11),1),0)&amp;"i"&amp;IF(ДАННЫЕ!$R1788+ДАННЫЕ!$S1788+ДАННЫЕ!$T1788=0,0,1)&amp;"h"&amp;IF(ДАННЫЕ!$P1788&gt;0,1,0)&amp;"p"&amp;IF(ДАННЫЕ!$CI1788&gt;0,IF(YEAR(ДАННЫЕ!$F$1)=YEAR(ДАННЫЕ!$CI1788),IF(MONTH(ДАННЫЕ!$F$1)=MONTH(ДАННЫЕ!$CI1788),111,11),1),0)&amp;"d"&amp;IF(ДАННЫЕ!$CJ1788&gt;0,IF(YEAR(ДАННЫЕ!$F$1)=YEAR(ДАННЫЕ!$CJ1788),IF(MONTH(ДАННЫЕ!$F$1)=MONTH(ДАННЫЕ!$CJ1788),111,11),1),0)&amp;"o"&amp;IF(ДАННЫЕ!$CK1788&gt;0,IF(MONTH(ДАННЫЕ!$F$1)=MONTH(ДАННЫЕ!$CK1788),111,11),0)&amp;"v"&amp;IF(ДАННЫЕ!$BE1788&gt;0,IF(MONTH(ДАННЫЕ!$F$1)=MONTH(ДАННЫЕ!$BE1788),111,11),0)</f>
        <v>g00f0c0s0i0h0p0d0o0v0</v>
      </c>
      <c r="P1788" s="15">
        <f t="shared" si="86"/>
        <v>0</v>
      </c>
      <c r="Q1788" s="15">
        <f>IF(ДАННЫЕ!$F$1&gt;ДАННЫЕ!$N1788,IF(YEAR(ДАННЫЕ!$F$1)=YEAR(ДАННЫЕ!M1788),1,0),0)</f>
        <v>0</v>
      </c>
      <c r="R1788" s="15">
        <f>IF(ДАННЫЕ!$F$1&gt;ДАННЫЕ!$N1788,IF(YEAR(ДАННЫЕ!$F$1)=YEAR(ДАННЫЕ!N1788),1,0),0)</f>
        <v>0</v>
      </c>
      <c r="S1788" s="15">
        <f>IF(ДАННЫЕ!$AA1788="2А",1,IF(ДАННЫЕ!$AA1788="2Б",2,IF(ДАННЫЕ!$AA1788="2В",3,IF(ДАННЫЕ!$AA1788=3,4,IF(ДАННЫЕ!$AA1788="4А",5,IF(ДАННЫЕ!$AA1788="4Б",6,IF(ДАННЫЕ!$AA1788="4В",7,IF(ДАННЫЕ!$AA1788=5,8,0))))))))</f>
        <v>0</v>
      </c>
      <c r="T1788" s="15">
        <f>IF(OR(ДАННЫЕ!$AC1788=2,ДАННЫЕ!$AD1788=2,ДАННЫЕ!$AE1788=2),2,IF(OR(ДАННЫЕ!$AC1788=1,ДАННЫЕ!$AD1788=1,ДАННЫЕ!$AE1788=1),1,0))</f>
        <v>0</v>
      </c>
    </row>
    <row r="1789" spans="1:20" x14ac:dyDescent="0.2">
      <c r="A1789" s="78">
        <f>IF(B1789&gt;0,IF(MONTH(ДАННЫЕ!$F$1)=MONTH(ДАННЫЕ!$B1789),1,0),0)</f>
        <v>0</v>
      </c>
      <c r="B1789" s="14">
        <f>IF(ДАННЫЕ!$B1789&gt;0,IF(YEAR(ДАННЫЕ!$F$1)=YEAR(ДАННЫЕ!$B1789),1,0),0)</f>
        <v>0</v>
      </c>
      <c r="C1789" s="14">
        <f>IF(ДАННЫЕ!$CM1789&gt;0,IF(YEAR(ДАННЫЕ!$F$1)=YEAR(ДАННЫЕ!$CM1789),1,0),0)</f>
        <v>0</v>
      </c>
      <c r="D1789" s="14">
        <f>IF(ДАННЫЕ!$CJ1789&gt;0,IF(ДАННЫЕ!$CL1789&gt;ДАННЫЕ!$F$1,1,IF(ДАННЫЕ!$CL1789&gt;0,0,1)),0)</f>
        <v>0</v>
      </c>
      <c r="E1789" s="43" t="str">
        <f ca="1">IF(ДАННЫЕ!$F$1&gt;0,IF(ДАННЫЕ!$G1789&gt;0,DATEDIF(ДАННЫЕ!$G1789,ДАННЫЕ!$F$1,"y"),""),IF(ДАННЫЕ!$G1789&gt;0,DATEDIF(ДАННЫЕ!$G1789,TODAY(),"y"),""))</f>
        <v/>
      </c>
      <c r="F1789" s="43" t="str">
        <f xml:space="preserve"> IF(ДАННЫЕ!$F1789="М",IF(E1789&gt;=18,IF(E1789&lt;60,1,""),""),"")&amp;IF(ДАННЫЕ!$F1789="Ж",IF(E1789&gt;=18,IF(E1789&lt;55,1,""),""),"")</f>
        <v/>
      </c>
      <c r="G1789" s="43" t="str">
        <f xml:space="preserve"> IF(ДАННЫЕ!$F1789="М",IF(E1789&gt;=60,2,""),"")&amp;IF(ДАННЫЕ!$F1789="Ж",IF(E1789&gt;=55,2,""),"")</f>
        <v/>
      </c>
      <c r="H1789" s="43" t="str">
        <f t="shared" ca="1" si="84"/>
        <v/>
      </c>
      <c r="I1789" s="43" t="str">
        <f t="shared" ca="1" si="85"/>
        <v>03</v>
      </c>
      <c r="J1789" s="28" t="str">
        <f ca="1">ДАННЫЕ!$F1789&amp;H1789&amp;I1789&amp;ДАННЫЕ!$I1789&amp;"m"&amp;IF(ДАННЫЕ!$I1789&gt;0,IF(ДАННЫЕ!$J1789&gt;0,0,1),"")&amp;"f"&amp;IF(ДАННЫЕ!$R1789&gt;0,IF(YEAR(ДАННЫЕ!$F$1)=YEAR(ДАННЫЕ!$R1789),1,0),0)&amp;"z"&amp;ДАННЫЕ!$R1789&amp;"p"&amp;ДАННЫЕ!$S1789&amp;"i"&amp;ДАННЫЕ!$T1789&amp;"h"&amp;ДАННЫЕ!$K1789&amp;"be"&amp;ДАННЫЕ!$BI1789&amp;"CD"&amp;IF(ДАННЫЕ!BF1789&gt;500,4,IF(ДАННЫЕ!BF1789&gt;350,3,IF(ДАННЫЕ!BF1789&gt;200,2,IF(ДАННЫЕ!BF1789&gt;0,1,0))))&amp;"g"&amp;B1789&amp;"d"&amp;H1789&amp;"l"&amp;ДАННЫЕ!AT1789&amp;"a"&amp;ДАННЫЕ!$V1789&amp;"v"&amp;R1789&amp;"k"&amp;ДАННЫЕ!$U1789&amp;"s"&amp;ДАННЫЕ!$Y1789&amp;"t"&amp;ДАННЫЕ!$X1789&amp;"b"&amp;IF(ДАННЫЕ!$Q1789&gt;1,1,0)&amp;"PP"&amp;ДАННЫЕ!Z1789&amp;"c"&amp;S1789&amp;"x"&amp;IF(ДАННЫЕ!$BY1789&gt;0,IF(YEAR(ДАННЫЕ!$F$1)=YEAR(ДАННЫЕ!$BY1789),1,0),0)&amp;"n"&amp;IF(ДАННЫЕ!$BZ1789&gt;0,IF(YEAR(ДАННЫЕ!$F$1)=YEAR(ДАННЫЕ!$BZ1789),1,0),0)&amp;"u"&amp;D1789&amp;"z"&amp;IF(ДАННЫЕ!$CL1789&gt;0,IF(YEAR(ДАННЫЕ!$F$1)&gt;YEAR(ДАННЫЕ!$CL1789),11,12),0)</f>
        <v>03mf0zpihbeCD0g0dlav0kstb0PPc0x0n0u0z0</v>
      </c>
      <c r="K1789" s="28" t="str">
        <f ca="1">ДАННЫЕ!$I1789&amp;"x"&amp;B1789&amp;"w"&amp;IF(T1789+ДАННЫЕ!AD1789+ДАННЫЕ!AE1789+ДАННЫЕ!AF1789+ДАННЫЕ!AG1789+ДАННЫЕ!AH1789+ДАННЫЕ!$AL1789+ДАННЫЕ!AI1789+ДАННЫЕ!AJ1789+ДАННЫЕ!AK1789+ДАННЫЕ!AP1789+ДАННЫЕ!AQ1789+ДАННЫЕ!AR1789+ДАННЫЕ!$AM1789+ДАННЫЕ!$AN1789+ДАННЫЕ!AS1789+ДАННЫЕ!AT1789&gt;0,1,0)&amp;IF(OR(T1789=2,ДАННЫЕ!AD1789=2,ДАННЫЕ!AE1789=2,ДАННЫЕ!AF1789=2,ДАННЫЕ!AG1789=2,ДАННЫЕ!AH1789=2,ДАННЫЕ!$AL1789=2,ДАННЫЕ!AI1789=2,ДАННЫЕ!AJ1789=2,ДАННЫЕ!AK1789=2,ДАННЫЕ!AP1789=2,ДАННЫЕ!AQ1789=2,ДАННЫЕ!AR1789=2,ДАННЫЕ!$AM1789=2,ДАННЫЕ!$AN1789=2,ДАННЫЕ!AS1789=2,ДАННЫЕ!AT1789=2),2,0)&amp;"t"&amp;IF(T1789&gt;0,"1"&amp;T1789,"00")&amp;"f"&amp;IF(ДАННЫЕ!$AC1789,"1"&amp;ДАННЫЕ!$AC1789,"00")&amp;"b"&amp;IF(ДАННЫЕ!$AD1789,"1"&amp;ДАННЫЕ!$AD1789,"00")&amp;"g"&amp;IF(ДАННЫЕ!$AF1789,"1"&amp;ДАННЫЕ!$AF1789,"00")&amp;"c"&amp;IF(ДАННЫЕ!$AG1789,"1"&amp;ДАННЫЕ!$AG1789,"00")&amp;"i"&amp;IF(ДАННЫЕ!$AH1789,"1"&amp;ДАННЫЕ!$AH1789,"00")&amp;"r"&amp;IF(ДАННЫЕ!$AL1789,"1"&amp;ДАННЫЕ!$AL1789,"00")&amp;"m"&amp;IF(ДАННЫЕ!$AI1789,"1"&amp;ДАННЫЕ!$AI1789,"00")&amp;"hS"&amp;IF(ДАННЫЕ!$AJ1789,"1"&amp;ДАННЫЕ!$AJ1789,"00")&amp;"hZ"&amp;IF(ДАННЫЕ!$AK1789,"1"&amp;ДАННЫЕ!$AK1789,"00")&amp;"p"&amp;IF(ДАННЫЕ!$AP1789,"1"&amp;ДАННЫЕ!$AP1789,"00")&amp;"k"&amp;IF(ДАННЫЕ!$AQ1789,"1"&amp;ДАННЫЕ!$AQ1789,"00")&amp;"z"&amp;IF(ДАННЫЕ!$AR1789,"1"&amp;ДАННЫЕ!$AR1789,"00")&amp;"j"&amp;IF(ДАННЫЕ!$AM1789,"1"&amp;ДАННЫЕ!$AM1789,"00")&amp;"n"&amp;IF(ДАННЫЕ!$AN1789,"1"&amp;ДАННЫЕ!$AN1789,"00")&amp;"E"&amp;ДАННЫЕ!BI1789&amp;"L"&amp;ДАННЫЕ!AO1789&amp;"h"&amp;IF(ДАННЫЕ!$AU1789&gt;0,1,0)&amp;"v"&amp;IF(ДАННЫЕ!$AW1789&gt;0,1,0)&amp;"a"&amp;IF(ДАННЫЕ!$AS1789,"1"&amp;ДАННЫЕ!$AS1789,"00")&amp;"s"&amp;IF(ДАННЫЕ!$AT1789,"1"&amp;ДАННЫЕ!$AT1789,"00")&amp;"u"&amp;IF(ДАННЫЕ!$CJ1789&gt;0,1,0)&amp;"y"&amp;B1789&amp;"d"&amp;H1789&amp;"e"&amp;F1789&amp;G1789</f>
        <v>x0w00t00f00b00g00c00i00r00m00hS00hZ00p00k00z00j00n00ELh0v0a00s00u0y0de</v>
      </c>
      <c r="L1789" s="28" t="str">
        <f ca="1">ДАННЫЕ!$I1789&amp;"VN"&amp;IF(ДАННЫЕ!AW1789&gt;0,11,10)&amp;"CD"&amp;IF(ДАННЫЕ!BF1789&gt;500,16,IF(ДАННЫЕ!BF1789&gt;350,15,IF(ДАННЫЕ!BF1789&gt;=200,14,IF(ДАННЫЕ!BF1789&gt;=100,13,IF(ДАННЫЕ!BF1789&gt;=50,12,IF(ДАННЫЕ!BF1789&gt;0,11,10))))))&amp;"AR"&amp;IF(ДАННЫЕ!BX1789&gt;0,1,0)&amp;"GD"&amp;B1789&amp;"VV"&amp;IF(E1789&gt;=5,IF(E1789&lt;18,1,0),0)</f>
        <v>VN10CD10AR0GD0VV0</v>
      </c>
      <c r="M1789" s="28" t="str">
        <f>ДАННЫЕ!$I1789&amp;"b"&amp;ДАННЫЕ!$BI1789&amp;"r"&amp;ДАННЫЕ!$BJ1789&amp;"CD"&amp;IF(ДАННЫЕ!BF1789&gt;0,IF(ДАННЫЕ!BF1789&lt;200,1,IF(ДАННЫЕ!BF1789&lt;350,2,3)),0)&amp;"h"&amp;IF(ДАННЫЕ!$BK1789+ДАННЫЕ!$BL1789+ДАННЫЕ!$BM1789&gt;0,1,0)&amp;"x"&amp;ДАННЫЕ!$BK1789&amp;"y"&amp;ДАННЫЕ!$BL1789&amp;"z"&amp;ДАННЫЕ!$BM1789&amp;"c"&amp;IF(ДАННЫЕ!$BK1789+ДАННЫЕ!$BL1789+ДАННЫЕ!$BM1789=3,1,0)&amp;"a"&amp;IF(ДАННЫЕ!$BQ1789+ДАННЫЕ!$BR1789&gt;0,1,0)&amp;"d"&amp;ДАННЫЕ!$BQ1789&amp;"v"&amp;ДАННЫЕ!$BR1789&amp;"p"&amp;ДАННЫЕ!$BS1789&amp;"n"&amp;ДАННЫЕ!$BU1789&amp;"t"&amp;ДАННЫЕ!$BV1789&amp;"o"&amp;ДАННЫЕ!$BT1789&amp;"l"&amp;IF(ДАННЫЕ!$BN1789&gt;0,1,0)&amp;ДАННЫЕ!$BN1789&amp;"g"&amp;ДАННЫЕ!$BO1789&amp;"s"&amp;ДАННЫЕ!$BP1789&amp;"DZ"&amp;IF(ДАННЫЕ!B1789-ДАННЫЕ!G1789 &lt; 60,IF(ДАННЫЕ!B1789-ДАННЫЕ!G1789 &gt;= 0,1,0),0)&amp;"u"&amp;IF(ДАННЫЕ!$CJ1789&gt;0,1,0)</f>
        <v>brCD0h0xyzc0a0dvpntol0gsDZ1u0</v>
      </c>
      <c r="N1789" s="28" t="str">
        <f ca="1">ДАННЫЕ!$F1789&amp;ДАННЫЕ!$I1789&amp;"g"&amp;B1789&amp;"cf"&amp;D1789&amp;"a"&amp;IF(ДАННЫЕ!$BX1789&gt;0,1,0)&amp;IF(ДАННЫЕ!$BF1789&gt;500,1,IF(ДАННЫЕ!$BF1789&gt;350,2,IF(ДАННЫЕ!$BF1789&gt;=200,3,IF(ДАННЫЕ!$BF1789&gt;=100,4,IF(ДАННЫЕ!$BF1789&gt;=50,5,IF(ДАННЫЕ!$BF1789&lt;50,6,0))))))&amp;"AR"&amp;IF(DATEDIF(ДАННЫЕ!$BX1789,ДАННЫЕ!$F$1,"y")&gt;1,1,0)&amp;"VG"&amp;IF(ДАННЫЕ!$BH1789="0",1,0)&amp;"o"&amp;IF(T1789+ДАННЫЕ!$AF1789+ДАННЫЕ!$AG1789+ДАННЫЕ!$AH1789+ДАННЫЕ!$AI1789+ДАННЫЕ!$AJ1789+ДАННЫЕ!$AP1789+ДАННЫЕ!$AQ1789+ДАННЫЕ!$AR1789+ДАННЫЕ!$AU1789+ДАННЫЕ!$AW1789+ДАННЫЕ!$AS1789+ДАННЫЕ!$AT1789&gt;0,1,0)&amp;"x"&amp;ДАННЫЕ!$AG1789&amp;"p"&amp;IF(ДАННЫЕ!$BY1789&gt;0,1,0)&amp;"v"&amp;IF(ДАННЫЕ!$BZ1789&gt;0,1,0)&amp;"n"&amp;ДАННЫЕ!$CA1789&amp;"t"&amp;ДАННЫЕ!$AY1789&amp;"k"&amp;ДАННЫЕ!$CB1789&amp;"q"&amp;ДАННЫЕ!$CC1789&amp;"w"&amp;ДАННЫЕ!$CD1789&amp;"e"&amp;ДАННЫЕ!$CE1789&amp;"m"&amp;ДАННЫЕ!$CF1789&amp;"c"&amp;ДАННЫЕ!$CG1789&amp;"z"&amp;ДАННЫЕ!$CH1789&amp;"d"&amp;IF(H1789=4,1,0)&amp;"s"&amp;IF(ДАННЫЕ!$J1789=1,0,1)&amp;"u"&amp;IF(ДАННЫЕ!$CJ1789&gt;0,1,0)</f>
        <v>g0cf0a06AR1VG0o0xp0v0ntkqwemczd0s1u0</v>
      </c>
      <c r="O1789" s="28" t="str">
        <f>ДАННЫЕ!$I1789&amp;"g"&amp;B1789&amp;A1789&amp;"f"&amp;P1789&amp;"c"&amp;IF(ДАННЫЕ!$U1789&gt;0,1,0)&amp;"s"&amp;IF(ДАННЫЕ!$Q1789&gt;0,IF(YEAR(ДАННЫЕ!$F$1)=YEAR(ДАННЫЕ!$Q1789),IF(MONTH(ДАННЫЕ!$F$1)=MONTH(ДАННЫЕ!$Q1789),111,11),1),0)&amp;"i"&amp;IF(ДАННЫЕ!$R1789+ДАННЫЕ!$S1789+ДАННЫЕ!$T1789=0,0,1)&amp;"h"&amp;IF(ДАННЫЕ!$P1789&gt;0,1,0)&amp;"p"&amp;IF(ДАННЫЕ!$CI1789&gt;0,IF(YEAR(ДАННЫЕ!$F$1)=YEAR(ДАННЫЕ!$CI1789),IF(MONTH(ДАННЫЕ!$F$1)=MONTH(ДАННЫЕ!$CI1789),111,11),1),0)&amp;"d"&amp;IF(ДАННЫЕ!$CJ1789&gt;0,IF(YEAR(ДАННЫЕ!$F$1)=YEAR(ДАННЫЕ!$CJ1789),IF(MONTH(ДАННЫЕ!$F$1)=MONTH(ДАННЫЕ!$CJ1789),111,11),1),0)&amp;"o"&amp;IF(ДАННЫЕ!$CK1789&gt;0,IF(MONTH(ДАННЫЕ!$F$1)=MONTH(ДАННЫЕ!$CK1789),111,11),0)&amp;"v"&amp;IF(ДАННЫЕ!$BE1789&gt;0,IF(MONTH(ДАННЫЕ!$F$1)=MONTH(ДАННЫЕ!$BE1789),111,11),0)</f>
        <v>g00f0c0s0i0h0p0d0o0v0</v>
      </c>
      <c r="P1789" s="15">
        <f t="shared" si="86"/>
        <v>0</v>
      </c>
      <c r="Q1789" s="15">
        <f>IF(ДАННЫЕ!$F$1&gt;ДАННЫЕ!$N1789,IF(YEAR(ДАННЫЕ!$F$1)=YEAR(ДАННЫЕ!M1789),1,0),0)</f>
        <v>0</v>
      </c>
      <c r="R1789" s="15">
        <f>IF(ДАННЫЕ!$F$1&gt;ДАННЫЕ!$N1789,IF(YEAR(ДАННЫЕ!$F$1)=YEAR(ДАННЫЕ!N1789),1,0),0)</f>
        <v>0</v>
      </c>
      <c r="S1789" s="15">
        <f>IF(ДАННЫЕ!$AA1789="2А",1,IF(ДАННЫЕ!$AA1789="2Б",2,IF(ДАННЫЕ!$AA1789="2В",3,IF(ДАННЫЕ!$AA1789=3,4,IF(ДАННЫЕ!$AA1789="4А",5,IF(ДАННЫЕ!$AA1789="4Б",6,IF(ДАННЫЕ!$AA1789="4В",7,IF(ДАННЫЕ!$AA1789=5,8,0))))))))</f>
        <v>0</v>
      </c>
      <c r="T1789" s="15">
        <f>IF(OR(ДАННЫЕ!$AC1789=2,ДАННЫЕ!$AD1789=2,ДАННЫЕ!$AE1789=2),2,IF(OR(ДАННЫЕ!$AC1789=1,ДАННЫЕ!$AD1789=1,ДАННЫЕ!$AE1789=1),1,0))</f>
        <v>0</v>
      </c>
    </row>
    <row r="1790" spans="1:20" x14ac:dyDescent="0.2">
      <c r="A1790" s="78">
        <f>IF(B1790&gt;0,IF(MONTH(ДАННЫЕ!$F$1)=MONTH(ДАННЫЕ!$B1790),1,0),0)</f>
        <v>0</v>
      </c>
      <c r="B1790" s="14">
        <f>IF(ДАННЫЕ!$B1790&gt;0,IF(YEAR(ДАННЫЕ!$F$1)=YEAR(ДАННЫЕ!$B1790),1,0),0)</f>
        <v>0</v>
      </c>
      <c r="C1790" s="14">
        <f>IF(ДАННЫЕ!$CM1790&gt;0,IF(YEAR(ДАННЫЕ!$F$1)=YEAR(ДАННЫЕ!$CM1790),1,0),0)</f>
        <v>0</v>
      </c>
      <c r="D1790" s="14">
        <f>IF(ДАННЫЕ!$CJ1790&gt;0,IF(ДАННЫЕ!$CL1790&gt;ДАННЫЕ!$F$1,1,IF(ДАННЫЕ!$CL1790&gt;0,0,1)),0)</f>
        <v>0</v>
      </c>
      <c r="E1790" s="43" t="str">
        <f ca="1">IF(ДАННЫЕ!$F$1&gt;0,IF(ДАННЫЕ!$G1790&gt;0,DATEDIF(ДАННЫЕ!$G1790,ДАННЫЕ!$F$1,"y"),""),IF(ДАННЫЕ!$G1790&gt;0,DATEDIF(ДАННЫЕ!$G1790,TODAY(),"y"),""))</f>
        <v/>
      </c>
      <c r="F1790" s="43" t="str">
        <f xml:space="preserve"> IF(ДАННЫЕ!$F1790="М",IF(E1790&gt;=18,IF(E1790&lt;60,1,""),""),"")&amp;IF(ДАННЫЕ!$F1790="Ж",IF(E1790&gt;=18,IF(E1790&lt;55,1,""),""),"")</f>
        <v/>
      </c>
      <c r="G1790" s="43" t="str">
        <f xml:space="preserve"> IF(ДАННЫЕ!$F1790="М",IF(E1790&gt;=60,2,""),"")&amp;IF(ДАННЫЕ!$F1790="Ж",IF(E1790&gt;=55,2,""),"")</f>
        <v/>
      </c>
      <c r="H1790" s="43" t="str">
        <f t="shared" ca="1" si="84"/>
        <v/>
      </c>
      <c r="I1790" s="43" t="str">
        <f t="shared" ca="1" si="85"/>
        <v>03</v>
      </c>
      <c r="J1790" s="28" t="str">
        <f ca="1">ДАННЫЕ!$F1790&amp;H1790&amp;I1790&amp;ДАННЫЕ!$I1790&amp;"m"&amp;IF(ДАННЫЕ!$I1790&gt;0,IF(ДАННЫЕ!$J1790&gt;0,0,1),"")&amp;"f"&amp;IF(ДАННЫЕ!$R1790&gt;0,IF(YEAR(ДАННЫЕ!$F$1)=YEAR(ДАННЫЕ!$R1790),1,0),0)&amp;"z"&amp;ДАННЫЕ!$R1790&amp;"p"&amp;ДАННЫЕ!$S1790&amp;"i"&amp;ДАННЫЕ!$T1790&amp;"h"&amp;ДАННЫЕ!$K1790&amp;"be"&amp;ДАННЫЕ!$BI1790&amp;"CD"&amp;IF(ДАННЫЕ!BF1790&gt;500,4,IF(ДАННЫЕ!BF1790&gt;350,3,IF(ДАННЫЕ!BF1790&gt;200,2,IF(ДАННЫЕ!BF1790&gt;0,1,0))))&amp;"g"&amp;B1790&amp;"d"&amp;H1790&amp;"l"&amp;ДАННЫЕ!AT1790&amp;"a"&amp;ДАННЫЕ!$V1790&amp;"v"&amp;R1790&amp;"k"&amp;ДАННЫЕ!$U1790&amp;"s"&amp;ДАННЫЕ!$Y1790&amp;"t"&amp;ДАННЫЕ!$X1790&amp;"b"&amp;IF(ДАННЫЕ!$Q1790&gt;1,1,0)&amp;"PP"&amp;ДАННЫЕ!Z1790&amp;"c"&amp;S1790&amp;"x"&amp;IF(ДАННЫЕ!$BY1790&gt;0,IF(YEAR(ДАННЫЕ!$F$1)=YEAR(ДАННЫЕ!$BY1790),1,0),0)&amp;"n"&amp;IF(ДАННЫЕ!$BZ1790&gt;0,IF(YEAR(ДАННЫЕ!$F$1)=YEAR(ДАННЫЕ!$BZ1790),1,0),0)&amp;"u"&amp;D1790&amp;"z"&amp;IF(ДАННЫЕ!$CL1790&gt;0,IF(YEAR(ДАННЫЕ!$F$1)&gt;YEAR(ДАННЫЕ!$CL1790),11,12),0)</f>
        <v>03mf0zpihbeCD0g0dlav0kstb0PPc0x0n0u0z0</v>
      </c>
      <c r="K1790" s="28" t="str">
        <f ca="1">ДАННЫЕ!$I1790&amp;"x"&amp;B1790&amp;"w"&amp;IF(T1790+ДАННЫЕ!AD1790+ДАННЫЕ!AE1790+ДАННЫЕ!AF1790+ДАННЫЕ!AG1790+ДАННЫЕ!AH1790+ДАННЫЕ!$AL1790+ДАННЫЕ!AI1790+ДАННЫЕ!AJ1790+ДАННЫЕ!AK1790+ДАННЫЕ!AP1790+ДАННЫЕ!AQ1790+ДАННЫЕ!AR1790+ДАННЫЕ!$AM1790+ДАННЫЕ!$AN1790+ДАННЫЕ!AS1790+ДАННЫЕ!AT1790&gt;0,1,0)&amp;IF(OR(T1790=2,ДАННЫЕ!AD1790=2,ДАННЫЕ!AE1790=2,ДАННЫЕ!AF1790=2,ДАННЫЕ!AG1790=2,ДАННЫЕ!AH1790=2,ДАННЫЕ!$AL1790=2,ДАННЫЕ!AI1790=2,ДАННЫЕ!AJ1790=2,ДАННЫЕ!AK1790=2,ДАННЫЕ!AP1790=2,ДАННЫЕ!AQ1790=2,ДАННЫЕ!AR1790=2,ДАННЫЕ!$AM1790=2,ДАННЫЕ!$AN1790=2,ДАННЫЕ!AS1790=2,ДАННЫЕ!AT1790=2),2,0)&amp;"t"&amp;IF(T1790&gt;0,"1"&amp;T1790,"00")&amp;"f"&amp;IF(ДАННЫЕ!$AC1790,"1"&amp;ДАННЫЕ!$AC1790,"00")&amp;"b"&amp;IF(ДАННЫЕ!$AD1790,"1"&amp;ДАННЫЕ!$AD1790,"00")&amp;"g"&amp;IF(ДАННЫЕ!$AF1790,"1"&amp;ДАННЫЕ!$AF1790,"00")&amp;"c"&amp;IF(ДАННЫЕ!$AG1790,"1"&amp;ДАННЫЕ!$AG1790,"00")&amp;"i"&amp;IF(ДАННЫЕ!$AH1790,"1"&amp;ДАННЫЕ!$AH1790,"00")&amp;"r"&amp;IF(ДАННЫЕ!$AL1790,"1"&amp;ДАННЫЕ!$AL1790,"00")&amp;"m"&amp;IF(ДАННЫЕ!$AI1790,"1"&amp;ДАННЫЕ!$AI1790,"00")&amp;"hS"&amp;IF(ДАННЫЕ!$AJ1790,"1"&amp;ДАННЫЕ!$AJ1790,"00")&amp;"hZ"&amp;IF(ДАННЫЕ!$AK1790,"1"&amp;ДАННЫЕ!$AK1790,"00")&amp;"p"&amp;IF(ДАННЫЕ!$AP1790,"1"&amp;ДАННЫЕ!$AP1790,"00")&amp;"k"&amp;IF(ДАННЫЕ!$AQ1790,"1"&amp;ДАННЫЕ!$AQ1790,"00")&amp;"z"&amp;IF(ДАННЫЕ!$AR1790,"1"&amp;ДАННЫЕ!$AR1790,"00")&amp;"j"&amp;IF(ДАННЫЕ!$AM1790,"1"&amp;ДАННЫЕ!$AM1790,"00")&amp;"n"&amp;IF(ДАННЫЕ!$AN1790,"1"&amp;ДАННЫЕ!$AN1790,"00")&amp;"E"&amp;ДАННЫЕ!BI1790&amp;"L"&amp;ДАННЫЕ!AO1790&amp;"h"&amp;IF(ДАННЫЕ!$AU1790&gt;0,1,0)&amp;"v"&amp;IF(ДАННЫЕ!$AW1790&gt;0,1,0)&amp;"a"&amp;IF(ДАННЫЕ!$AS1790,"1"&amp;ДАННЫЕ!$AS1790,"00")&amp;"s"&amp;IF(ДАННЫЕ!$AT1790,"1"&amp;ДАННЫЕ!$AT1790,"00")&amp;"u"&amp;IF(ДАННЫЕ!$CJ1790&gt;0,1,0)&amp;"y"&amp;B1790&amp;"d"&amp;H1790&amp;"e"&amp;F1790&amp;G1790</f>
        <v>x0w00t00f00b00g00c00i00r00m00hS00hZ00p00k00z00j00n00ELh0v0a00s00u0y0de</v>
      </c>
      <c r="L1790" s="28" t="str">
        <f ca="1">ДАННЫЕ!$I1790&amp;"VN"&amp;IF(ДАННЫЕ!AW1790&gt;0,11,10)&amp;"CD"&amp;IF(ДАННЫЕ!BF1790&gt;500,16,IF(ДАННЫЕ!BF1790&gt;350,15,IF(ДАННЫЕ!BF1790&gt;=200,14,IF(ДАННЫЕ!BF1790&gt;=100,13,IF(ДАННЫЕ!BF1790&gt;=50,12,IF(ДАННЫЕ!BF1790&gt;0,11,10))))))&amp;"AR"&amp;IF(ДАННЫЕ!BX1790&gt;0,1,0)&amp;"GD"&amp;B1790&amp;"VV"&amp;IF(E1790&gt;=5,IF(E1790&lt;18,1,0),0)</f>
        <v>VN10CD10AR0GD0VV0</v>
      </c>
      <c r="M1790" s="28" t="str">
        <f>ДАННЫЕ!$I1790&amp;"b"&amp;ДАННЫЕ!$BI1790&amp;"r"&amp;ДАННЫЕ!$BJ1790&amp;"CD"&amp;IF(ДАННЫЕ!BF1790&gt;0,IF(ДАННЫЕ!BF1790&lt;200,1,IF(ДАННЫЕ!BF1790&lt;350,2,3)),0)&amp;"h"&amp;IF(ДАННЫЕ!$BK1790+ДАННЫЕ!$BL1790+ДАННЫЕ!$BM1790&gt;0,1,0)&amp;"x"&amp;ДАННЫЕ!$BK1790&amp;"y"&amp;ДАННЫЕ!$BL1790&amp;"z"&amp;ДАННЫЕ!$BM1790&amp;"c"&amp;IF(ДАННЫЕ!$BK1790+ДАННЫЕ!$BL1790+ДАННЫЕ!$BM1790=3,1,0)&amp;"a"&amp;IF(ДАННЫЕ!$BQ1790+ДАННЫЕ!$BR1790&gt;0,1,0)&amp;"d"&amp;ДАННЫЕ!$BQ1790&amp;"v"&amp;ДАННЫЕ!$BR1790&amp;"p"&amp;ДАННЫЕ!$BS1790&amp;"n"&amp;ДАННЫЕ!$BU1790&amp;"t"&amp;ДАННЫЕ!$BV1790&amp;"o"&amp;ДАННЫЕ!$BT1790&amp;"l"&amp;IF(ДАННЫЕ!$BN1790&gt;0,1,0)&amp;ДАННЫЕ!$BN1790&amp;"g"&amp;ДАННЫЕ!$BO1790&amp;"s"&amp;ДАННЫЕ!$BP1790&amp;"DZ"&amp;IF(ДАННЫЕ!B1790-ДАННЫЕ!G1790 &lt; 60,IF(ДАННЫЕ!B1790-ДАННЫЕ!G1790 &gt;= 0,1,0),0)&amp;"u"&amp;IF(ДАННЫЕ!$CJ1790&gt;0,1,0)</f>
        <v>brCD0h0xyzc0a0dvpntol0gsDZ1u0</v>
      </c>
      <c r="N1790" s="28" t="str">
        <f ca="1">ДАННЫЕ!$F1790&amp;ДАННЫЕ!$I1790&amp;"g"&amp;B1790&amp;"cf"&amp;D1790&amp;"a"&amp;IF(ДАННЫЕ!$BX1790&gt;0,1,0)&amp;IF(ДАННЫЕ!$BF1790&gt;500,1,IF(ДАННЫЕ!$BF1790&gt;350,2,IF(ДАННЫЕ!$BF1790&gt;=200,3,IF(ДАННЫЕ!$BF1790&gt;=100,4,IF(ДАННЫЕ!$BF1790&gt;=50,5,IF(ДАННЫЕ!$BF1790&lt;50,6,0))))))&amp;"AR"&amp;IF(DATEDIF(ДАННЫЕ!$BX1790,ДАННЫЕ!$F$1,"y")&gt;1,1,0)&amp;"VG"&amp;IF(ДАННЫЕ!$BH1790="0",1,0)&amp;"o"&amp;IF(T1790+ДАННЫЕ!$AF1790+ДАННЫЕ!$AG1790+ДАННЫЕ!$AH1790+ДАННЫЕ!$AI1790+ДАННЫЕ!$AJ1790+ДАННЫЕ!$AP1790+ДАННЫЕ!$AQ1790+ДАННЫЕ!$AR1790+ДАННЫЕ!$AU1790+ДАННЫЕ!$AW1790+ДАННЫЕ!$AS1790+ДАННЫЕ!$AT1790&gt;0,1,0)&amp;"x"&amp;ДАННЫЕ!$AG1790&amp;"p"&amp;IF(ДАННЫЕ!$BY1790&gt;0,1,0)&amp;"v"&amp;IF(ДАННЫЕ!$BZ1790&gt;0,1,0)&amp;"n"&amp;ДАННЫЕ!$CA1790&amp;"t"&amp;ДАННЫЕ!$AY1790&amp;"k"&amp;ДАННЫЕ!$CB1790&amp;"q"&amp;ДАННЫЕ!$CC1790&amp;"w"&amp;ДАННЫЕ!$CD1790&amp;"e"&amp;ДАННЫЕ!$CE1790&amp;"m"&amp;ДАННЫЕ!$CF1790&amp;"c"&amp;ДАННЫЕ!$CG1790&amp;"z"&amp;ДАННЫЕ!$CH1790&amp;"d"&amp;IF(H1790=4,1,0)&amp;"s"&amp;IF(ДАННЫЕ!$J1790=1,0,1)&amp;"u"&amp;IF(ДАННЫЕ!$CJ1790&gt;0,1,0)</f>
        <v>g0cf0a06AR1VG0o0xp0v0ntkqwemczd0s1u0</v>
      </c>
      <c r="O1790" s="28" t="str">
        <f>ДАННЫЕ!$I1790&amp;"g"&amp;B1790&amp;A1790&amp;"f"&amp;P1790&amp;"c"&amp;IF(ДАННЫЕ!$U1790&gt;0,1,0)&amp;"s"&amp;IF(ДАННЫЕ!$Q1790&gt;0,IF(YEAR(ДАННЫЕ!$F$1)=YEAR(ДАННЫЕ!$Q1790),IF(MONTH(ДАННЫЕ!$F$1)=MONTH(ДАННЫЕ!$Q1790),111,11),1),0)&amp;"i"&amp;IF(ДАННЫЕ!$R1790+ДАННЫЕ!$S1790+ДАННЫЕ!$T1790=0,0,1)&amp;"h"&amp;IF(ДАННЫЕ!$P1790&gt;0,1,0)&amp;"p"&amp;IF(ДАННЫЕ!$CI1790&gt;0,IF(YEAR(ДАННЫЕ!$F$1)=YEAR(ДАННЫЕ!$CI1790),IF(MONTH(ДАННЫЕ!$F$1)=MONTH(ДАННЫЕ!$CI1790),111,11),1),0)&amp;"d"&amp;IF(ДАННЫЕ!$CJ1790&gt;0,IF(YEAR(ДАННЫЕ!$F$1)=YEAR(ДАННЫЕ!$CJ1790),IF(MONTH(ДАННЫЕ!$F$1)=MONTH(ДАННЫЕ!$CJ1790),111,11),1),0)&amp;"o"&amp;IF(ДАННЫЕ!$CK1790&gt;0,IF(MONTH(ДАННЫЕ!$F$1)=MONTH(ДАННЫЕ!$CK1790),111,11),0)&amp;"v"&amp;IF(ДАННЫЕ!$BE1790&gt;0,IF(MONTH(ДАННЫЕ!$F$1)=MONTH(ДАННЫЕ!$BE1790),111,11),0)</f>
        <v>g00f0c0s0i0h0p0d0o0v0</v>
      </c>
      <c r="P1790" s="15">
        <f t="shared" si="86"/>
        <v>0</v>
      </c>
      <c r="Q1790" s="15">
        <f>IF(ДАННЫЕ!$F$1&gt;ДАННЫЕ!$N1790,IF(YEAR(ДАННЫЕ!$F$1)=YEAR(ДАННЫЕ!M1790),1,0),0)</f>
        <v>0</v>
      </c>
      <c r="R1790" s="15">
        <f>IF(ДАННЫЕ!$F$1&gt;ДАННЫЕ!$N1790,IF(YEAR(ДАННЫЕ!$F$1)=YEAR(ДАННЫЕ!N1790),1,0),0)</f>
        <v>0</v>
      </c>
      <c r="S1790" s="15">
        <f>IF(ДАННЫЕ!$AA1790="2А",1,IF(ДАННЫЕ!$AA1790="2Б",2,IF(ДАННЫЕ!$AA1790="2В",3,IF(ДАННЫЕ!$AA1790=3,4,IF(ДАННЫЕ!$AA1790="4А",5,IF(ДАННЫЕ!$AA1790="4Б",6,IF(ДАННЫЕ!$AA1790="4В",7,IF(ДАННЫЕ!$AA1790=5,8,0))))))))</f>
        <v>0</v>
      </c>
      <c r="T1790" s="15">
        <f>IF(OR(ДАННЫЕ!$AC1790=2,ДАННЫЕ!$AD1790=2,ДАННЫЕ!$AE1790=2),2,IF(OR(ДАННЫЕ!$AC1790=1,ДАННЫЕ!$AD1790=1,ДАННЫЕ!$AE1790=1),1,0))</f>
        <v>0</v>
      </c>
    </row>
    <row r="1791" spans="1:20" x14ac:dyDescent="0.2">
      <c r="A1791" s="78">
        <f>IF(B1791&gt;0,IF(MONTH(ДАННЫЕ!$F$1)=MONTH(ДАННЫЕ!$B1791),1,0),0)</f>
        <v>0</v>
      </c>
      <c r="B1791" s="14">
        <f>IF(ДАННЫЕ!$B1791&gt;0,IF(YEAR(ДАННЫЕ!$F$1)=YEAR(ДАННЫЕ!$B1791),1,0),0)</f>
        <v>0</v>
      </c>
      <c r="C1791" s="14">
        <f>IF(ДАННЫЕ!$CM1791&gt;0,IF(YEAR(ДАННЫЕ!$F$1)=YEAR(ДАННЫЕ!$CM1791),1,0),0)</f>
        <v>0</v>
      </c>
      <c r="D1791" s="14">
        <f>IF(ДАННЫЕ!$CJ1791&gt;0,IF(ДАННЫЕ!$CL1791&gt;ДАННЫЕ!$F$1,1,IF(ДАННЫЕ!$CL1791&gt;0,0,1)),0)</f>
        <v>0</v>
      </c>
      <c r="E1791" s="43" t="str">
        <f ca="1">IF(ДАННЫЕ!$F$1&gt;0,IF(ДАННЫЕ!$G1791&gt;0,DATEDIF(ДАННЫЕ!$G1791,ДАННЫЕ!$F$1,"y"),""),IF(ДАННЫЕ!$G1791&gt;0,DATEDIF(ДАННЫЕ!$G1791,TODAY(),"y"),""))</f>
        <v/>
      </c>
      <c r="F1791" s="43" t="str">
        <f xml:space="preserve"> IF(ДАННЫЕ!$F1791="М",IF(E1791&gt;=18,IF(E1791&lt;60,1,""),""),"")&amp;IF(ДАННЫЕ!$F1791="Ж",IF(E1791&gt;=18,IF(E1791&lt;55,1,""),""),"")</f>
        <v/>
      </c>
      <c r="G1791" s="43" t="str">
        <f xml:space="preserve"> IF(ДАННЫЕ!$F1791="М",IF(E1791&gt;=60,2,""),"")&amp;IF(ДАННЫЕ!$F1791="Ж",IF(E1791&gt;=55,2,""),"")</f>
        <v/>
      </c>
      <c r="H1791" s="43" t="str">
        <f t="shared" ca="1" si="84"/>
        <v/>
      </c>
      <c r="I1791" s="43" t="str">
        <f t="shared" ca="1" si="85"/>
        <v>03</v>
      </c>
      <c r="J1791" s="28" t="str">
        <f ca="1">ДАННЫЕ!$F1791&amp;H1791&amp;I1791&amp;ДАННЫЕ!$I1791&amp;"m"&amp;IF(ДАННЫЕ!$I1791&gt;0,IF(ДАННЫЕ!$J1791&gt;0,0,1),"")&amp;"f"&amp;IF(ДАННЫЕ!$R1791&gt;0,IF(YEAR(ДАННЫЕ!$F$1)=YEAR(ДАННЫЕ!$R1791),1,0),0)&amp;"z"&amp;ДАННЫЕ!$R1791&amp;"p"&amp;ДАННЫЕ!$S1791&amp;"i"&amp;ДАННЫЕ!$T1791&amp;"h"&amp;ДАННЫЕ!$K1791&amp;"be"&amp;ДАННЫЕ!$BI1791&amp;"CD"&amp;IF(ДАННЫЕ!BF1791&gt;500,4,IF(ДАННЫЕ!BF1791&gt;350,3,IF(ДАННЫЕ!BF1791&gt;200,2,IF(ДАННЫЕ!BF1791&gt;0,1,0))))&amp;"g"&amp;B1791&amp;"d"&amp;H1791&amp;"l"&amp;ДАННЫЕ!AT1791&amp;"a"&amp;ДАННЫЕ!$V1791&amp;"v"&amp;R1791&amp;"k"&amp;ДАННЫЕ!$U1791&amp;"s"&amp;ДАННЫЕ!$Y1791&amp;"t"&amp;ДАННЫЕ!$X1791&amp;"b"&amp;IF(ДАННЫЕ!$Q1791&gt;1,1,0)&amp;"PP"&amp;ДАННЫЕ!Z1791&amp;"c"&amp;S1791&amp;"x"&amp;IF(ДАННЫЕ!$BY1791&gt;0,IF(YEAR(ДАННЫЕ!$F$1)=YEAR(ДАННЫЕ!$BY1791),1,0),0)&amp;"n"&amp;IF(ДАННЫЕ!$BZ1791&gt;0,IF(YEAR(ДАННЫЕ!$F$1)=YEAR(ДАННЫЕ!$BZ1791),1,0),0)&amp;"u"&amp;D1791&amp;"z"&amp;IF(ДАННЫЕ!$CL1791&gt;0,IF(YEAR(ДАННЫЕ!$F$1)&gt;YEAR(ДАННЫЕ!$CL1791),11,12),0)</f>
        <v>03mf0zpihbeCD0g0dlav0kstb0PPc0x0n0u0z0</v>
      </c>
      <c r="K1791" s="28" t="str">
        <f ca="1">ДАННЫЕ!$I1791&amp;"x"&amp;B1791&amp;"w"&amp;IF(T1791+ДАННЫЕ!AD1791+ДАННЫЕ!AE1791+ДАННЫЕ!AF1791+ДАННЫЕ!AG1791+ДАННЫЕ!AH1791+ДАННЫЕ!$AL1791+ДАННЫЕ!AI1791+ДАННЫЕ!AJ1791+ДАННЫЕ!AK1791+ДАННЫЕ!AP1791+ДАННЫЕ!AQ1791+ДАННЫЕ!AR1791+ДАННЫЕ!$AM1791+ДАННЫЕ!$AN1791+ДАННЫЕ!AS1791+ДАННЫЕ!AT1791&gt;0,1,0)&amp;IF(OR(T1791=2,ДАННЫЕ!AD1791=2,ДАННЫЕ!AE1791=2,ДАННЫЕ!AF1791=2,ДАННЫЕ!AG1791=2,ДАННЫЕ!AH1791=2,ДАННЫЕ!$AL1791=2,ДАННЫЕ!AI1791=2,ДАННЫЕ!AJ1791=2,ДАННЫЕ!AK1791=2,ДАННЫЕ!AP1791=2,ДАННЫЕ!AQ1791=2,ДАННЫЕ!AR1791=2,ДАННЫЕ!$AM1791=2,ДАННЫЕ!$AN1791=2,ДАННЫЕ!AS1791=2,ДАННЫЕ!AT1791=2),2,0)&amp;"t"&amp;IF(T1791&gt;0,"1"&amp;T1791,"00")&amp;"f"&amp;IF(ДАННЫЕ!$AC1791,"1"&amp;ДАННЫЕ!$AC1791,"00")&amp;"b"&amp;IF(ДАННЫЕ!$AD1791,"1"&amp;ДАННЫЕ!$AD1791,"00")&amp;"g"&amp;IF(ДАННЫЕ!$AF1791,"1"&amp;ДАННЫЕ!$AF1791,"00")&amp;"c"&amp;IF(ДАННЫЕ!$AG1791,"1"&amp;ДАННЫЕ!$AG1791,"00")&amp;"i"&amp;IF(ДАННЫЕ!$AH1791,"1"&amp;ДАННЫЕ!$AH1791,"00")&amp;"r"&amp;IF(ДАННЫЕ!$AL1791,"1"&amp;ДАННЫЕ!$AL1791,"00")&amp;"m"&amp;IF(ДАННЫЕ!$AI1791,"1"&amp;ДАННЫЕ!$AI1791,"00")&amp;"hS"&amp;IF(ДАННЫЕ!$AJ1791,"1"&amp;ДАННЫЕ!$AJ1791,"00")&amp;"hZ"&amp;IF(ДАННЫЕ!$AK1791,"1"&amp;ДАННЫЕ!$AK1791,"00")&amp;"p"&amp;IF(ДАННЫЕ!$AP1791,"1"&amp;ДАННЫЕ!$AP1791,"00")&amp;"k"&amp;IF(ДАННЫЕ!$AQ1791,"1"&amp;ДАННЫЕ!$AQ1791,"00")&amp;"z"&amp;IF(ДАННЫЕ!$AR1791,"1"&amp;ДАННЫЕ!$AR1791,"00")&amp;"j"&amp;IF(ДАННЫЕ!$AM1791,"1"&amp;ДАННЫЕ!$AM1791,"00")&amp;"n"&amp;IF(ДАННЫЕ!$AN1791,"1"&amp;ДАННЫЕ!$AN1791,"00")&amp;"E"&amp;ДАННЫЕ!BI1791&amp;"L"&amp;ДАННЫЕ!AO1791&amp;"h"&amp;IF(ДАННЫЕ!$AU1791&gt;0,1,0)&amp;"v"&amp;IF(ДАННЫЕ!$AW1791&gt;0,1,0)&amp;"a"&amp;IF(ДАННЫЕ!$AS1791,"1"&amp;ДАННЫЕ!$AS1791,"00")&amp;"s"&amp;IF(ДАННЫЕ!$AT1791,"1"&amp;ДАННЫЕ!$AT1791,"00")&amp;"u"&amp;IF(ДАННЫЕ!$CJ1791&gt;0,1,0)&amp;"y"&amp;B1791&amp;"d"&amp;H1791&amp;"e"&amp;F1791&amp;G1791</f>
        <v>x0w00t00f00b00g00c00i00r00m00hS00hZ00p00k00z00j00n00ELh0v0a00s00u0y0de</v>
      </c>
      <c r="L1791" s="28" t="str">
        <f ca="1">ДАННЫЕ!$I1791&amp;"VN"&amp;IF(ДАННЫЕ!AW1791&gt;0,11,10)&amp;"CD"&amp;IF(ДАННЫЕ!BF1791&gt;500,16,IF(ДАННЫЕ!BF1791&gt;350,15,IF(ДАННЫЕ!BF1791&gt;=200,14,IF(ДАННЫЕ!BF1791&gt;=100,13,IF(ДАННЫЕ!BF1791&gt;=50,12,IF(ДАННЫЕ!BF1791&gt;0,11,10))))))&amp;"AR"&amp;IF(ДАННЫЕ!BX1791&gt;0,1,0)&amp;"GD"&amp;B1791&amp;"VV"&amp;IF(E1791&gt;=5,IF(E1791&lt;18,1,0),0)</f>
        <v>VN10CD10AR0GD0VV0</v>
      </c>
      <c r="M1791" s="28" t="str">
        <f>ДАННЫЕ!$I1791&amp;"b"&amp;ДАННЫЕ!$BI1791&amp;"r"&amp;ДАННЫЕ!$BJ1791&amp;"CD"&amp;IF(ДАННЫЕ!BF1791&gt;0,IF(ДАННЫЕ!BF1791&lt;200,1,IF(ДАННЫЕ!BF1791&lt;350,2,3)),0)&amp;"h"&amp;IF(ДАННЫЕ!$BK1791+ДАННЫЕ!$BL1791+ДАННЫЕ!$BM1791&gt;0,1,0)&amp;"x"&amp;ДАННЫЕ!$BK1791&amp;"y"&amp;ДАННЫЕ!$BL1791&amp;"z"&amp;ДАННЫЕ!$BM1791&amp;"c"&amp;IF(ДАННЫЕ!$BK1791+ДАННЫЕ!$BL1791+ДАННЫЕ!$BM1791=3,1,0)&amp;"a"&amp;IF(ДАННЫЕ!$BQ1791+ДАННЫЕ!$BR1791&gt;0,1,0)&amp;"d"&amp;ДАННЫЕ!$BQ1791&amp;"v"&amp;ДАННЫЕ!$BR1791&amp;"p"&amp;ДАННЫЕ!$BS1791&amp;"n"&amp;ДАННЫЕ!$BU1791&amp;"t"&amp;ДАННЫЕ!$BV1791&amp;"o"&amp;ДАННЫЕ!$BT1791&amp;"l"&amp;IF(ДАННЫЕ!$BN1791&gt;0,1,0)&amp;ДАННЫЕ!$BN1791&amp;"g"&amp;ДАННЫЕ!$BO1791&amp;"s"&amp;ДАННЫЕ!$BP1791&amp;"DZ"&amp;IF(ДАННЫЕ!B1791-ДАННЫЕ!G1791 &lt; 60,IF(ДАННЫЕ!B1791-ДАННЫЕ!G1791 &gt;= 0,1,0),0)&amp;"u"&amp;IF(ДАННЫЕ!$CJ1791&gt;0,1,0)</f>
        <v>brCD0h0xyzc0a0dvpntol0gsDZ1u0</v>
      </c>
      <c r="N1791" s="28" t="str">
        <f ca="1">ДАННЫЕ!$F1791&amp;ДАННЫЕ!$I1791&amp;"g"&amp;B1791&amp;"cf"&amp;D1791&amp;"a"&amp;IF(ДАННЫЕ!$BX1791&gt;0,1,0)&amp;IF(ДАННЫЕ!$BF1791&gt;500,1,IF(ДАННЫЕ!$BF1791&gt;350,2,IF(ДАННЫЕ!$BF1791&gt;=200,3,IF(ДАННЫЕ!$BF1791&gt;=100,4,IF(ДАННЫЕ!$BF1791&gt;=50,5,IF(ДАННЫЕ!$BF1791&lt;50,6,0))))))&amp;"AR"&amp;IF(DATEDIF(ДАННЫЕ!$BX1791,ДАННЫЕ!$F$1,"y")&gt;1,1,0)&amp;"VG"&amp;IF(ДАННЫЕ!$BH1791="0",1,0)&amp;"o"&amp;IF(T1791+ДАННЫЕ!$AF1791+ДАННЫЕ!$AG1791+ДАННЫЕ!$AH1791+ДАННЫЕ!$AI1791+ДАННЫЕ!$AJ1791+ДАННЫЕ!$AP1791+ДАННЫЕ!$AQ1791+ДАННЫЕ!$AR1791+ДАННЫЕ!$AU1791+ДАННЫЕ!$AW1791+ДАННЫЕ!$AS1791+ДАННЫЕ!$AT1791&gt;0,1,0)&amp;"x"&amp;ДАННЫЕ!$AG1791&amp;"p"&amp;IF(ДАННЫЕ!$BY1791&gt;0,1,0)&amp;"v"&amp;IF(ДАННЫЕ!$BZ1791&gt;0,1,0)&amp;"n"&amp;ДАННЫЕ!$CA1791&amp;"t"&amp;ДАННЫЕ!$AY1791&amp;"k"&amp;ДАННЫЕ!$CB1791&amp;"q"&amp;ДАННЫЕ!$CC1791&amp;"w"&amp;ДАННЫЕ!$CD1791&amp;"e"&amp;ДАННЫЕ!$CE1791&amp;"m"&amp;ДАННЫЕ!$CF1791&amp;"c"&amp;ДАННЫЕ!$CG1791&amp;"z"&amp;ДАННЫЕ!$CH1791&amp;"d"&amp;IF(H1791=4,1,0)&amp;"s"&amp;IF(ДАННЫЕ!$J1791=1,0,1)&amp;"u"&amp;IF(ДАННЫЕ!$CJ1791&gt;0,1,0)</f>
        <v>g0cf0a06AR1VG0o0xp0v0ntkqwemczd0s1u0</v>
      </c>
      <c r="O1791" s="28" t="str">
        <f>ДАННЫЕ!$I1791&amp;"g"&amp;B1791&amp;A1791&amp;"f"&amp;P1791&amp;"c"&amp;IF(ДАННЫЕ!$U1791&gt;0,1,0)&amp;"s"&amp;IF(ДАННЫЕ!$Q1791&gt;0,IF(YEAR(ДАННЫЕ!$F$1)=YEAR(ДАННЫЕ!$Q1791),IF(MONTH(ДАННЫЕ!$F$1)=MONTH(ДАННЫЕ!$Q1791),111,11),1),0)&amp;"i"&amp;IF(ДАННЫЕ!$R1791+ДАННЫЕ!$S1791+ДАННЫЕ!$T1791=0,0,1)&amp;"h"&amp;IF(ДАННЫЕ!$P1791&gt;0,1,0)&amp;"p"&amp;IF(ДАННЫЕ!$CI1791&gt;0,IF(YEAR(ДАННЫЕ!$F$1)=YEAR(ДАННЫЕ!$CI1791),IF(MONTH(ДАННЫЕ!$F$1)=MONTH(ДАННЫЕ!$CI1791),111,11),1),0)&amp;"d"&amp;IF(ДАННЫЕ!$CJ1791&gt;0,IF(YEAR(ДАННЫЕ!$F$1)=YEAR(ДАННЫЕ!$CJ1791),IF(MONTH(ДАННЫЕ!$F$1)=MONTH(ДАННЫЕ!$CJ1791),111,11),1),0)&amp;"o"&amp;IF(ДАННЫЕ!$CK1791&gt;0,IF(MONTH(ДАННЫЕ!$F$1)=MONTH(ДАННЫЕ!$CK1791),111,11),0)&amp;"v"&amp;IF(ДАННЫЕ!$BE1791&gt;0,IF(MONTH(ДАННЫЕ!$F$1)=MONTH(ДАННЫЕ!$BE1791),111,11),0)</f>
        <v>g00f0c0s0i0h0p0d0o0v0</v>
      </c>
      <c r="P1791" s="15">
        <f t="shared" si="86"/>
        <v>0</v>
      </c>
      <c r="Q1791" s="15">
        <f>IF(ДАННЫЕ!$F$1&gt;ДАННЫЕ!$N1791,IF(YEAR(ДАННЫЕ!$F$1)=YEAR(ДАННЫЕ!M1791),1,0),0)</f>
        <v>0</v>
      </c>
      <c r="R1791" s="15">
        <f>IF(ДАННЫЕ!$F$1&gt;ДАННЫЕ!$N1791,IF(YEAR(ДАННЫЕ!$F$1)=YEAR(ДАННЫЕ!N1791),1,0),0)</f>
        <v>0</v>
      </c>
      <c r="S1791" s="15">
        <f>IF(ДАННЫЕ!$AA1791="2А",1,IF(ДАННЫЕ!$AA1791="2Б",2,IF(ДАННЫЕ!$AA1791="2В",3,IF(ДАННЫЕ!$AA1791=3,4,IF(ДАННЫЕ!$AA1791="4А",5,IF(ДАННЫЕ!$AA1791="4Б",6,IF(ДАННЫЕ!$AA1791="4В",7,IF(ДАННЫЕ!$AA1791=5,8,0))))))))</f>
        <v>0</v>
      </c>
      <c r="T1791" s="15">
        <f>IF(OR(ДАННЫЕ!$AC1791=2,ДАННЫЕ!$AD1791=2,ДАННЫЕ!$AE1791=2),2,IF(OR(ДАННЫЕ!$AC1791=1,ДАННЫЕ!$AD1791=1,ДАННЫЕ!$AE1791=1),1,0))</f>
        <v>0</v>
      </c>
    </row>
    <row r="1792" spans="1:20" x14ac:dyDescent="0.2">
      <c r="A1792" s="78">
        <f>IF(B1792&gt;0,IF(MONTH(ДАННЫЕ!$F$1)=MONTH(ДАННЫЕ!$B1792),1,0),0)</f>
        <v>0</v>
      </c>
      <c r="B1792" s="14">
        <f>IF(ДАННЫЕ!$B1792&gt;0,IF(YEAR(ДАННЫЕ!$F$1)=YEAR(ДАННЫЕ!$B1792),1,0),0)</f>
        <v>0</v>
      </c>
      <c r="C1792" s="14">
        <f>IF(ДАННЫЕ!$CM1792&gt;0,IF(YEAR(ДАННЫЕ!$F$1)=YEAR(ДАННЫЕ!$CM1792),1,0),0)</f>
        <v>0</v>
      </c>
      <c r="D1792" s="14">
        <f>IF(ДАННЫЕ!$CJ1792&gt;0,IF(ДАННЫЕ!$CL1792&gt;ДАННЫЕ!$F$1,1,IF(ДАННЫЕ!$CL1792&gt;0,0,1)),0)</f>
        <v>0</v>
      </c>
      <c r="E1792" s="43" t="str">
        <f ca="1">IF(ДАННЫЕ!$F$1&gt;0,IF(ДАННЫЕ!$G1792&gt;0,DATEDIF(ДАННЫЕ!$G1792,ДАННЫЕ!$F$1,"y"),""),IF(ДАННЫЕ!$G1792&gt;0,DATEDIF(ДАННЫЕ!$G1792,TODAY(),"y"),""))</f>
        <v/>
      </c>
      <c r="F1792" s="43" t="str">
        <f xml:space="preserve"> IF(ДАННЫЕ!$F1792="М",IF(E1792&gt;=18,IF(E1792&lt;60,1,""),""),"")&amp;IF(ДАННЫЕ!$F1792="Ж",IF(E1792&gt;=18,IF(E1792&lt;55,1,""),""),"")</f>
        <v/>
      </c>
      <c r="G1792" s="43" t="str">
        <f xml:space="preserve"> IF(ДАННЫЕ!$F1792="М",IF(E1792&gt;=60,2,""),"")&amp;IF(ДАННЫЕ!$F1792="Ж",IF(E1792&gt;=55,2,""),"")</f>
        <v/>
      </c>
      <c r="H1792" s="43" t="str">
        <f t="shared" ca="1" si="84"/>
        <v/>
      </c>
      <c r="I1792" s="43" t="str">
        <f t="shared" ca="1" si="85"/>
        <v>03</v>
      </c>
      <c r="J1792" s="28" t="str">
        <f ca="1">ДАННЫЕ!$F1792&amp;H1792&amp;I1792&amp;ДАННЫЕ!$I1792&amp;"m"&amp;IF(ДАННЫЕ!$I1792&gt;0,IF(ДАННЫЕ!$J1792&gt;0,0,1),"")&amp;"f"&amp;IF(ДАННЫЕ!$R1792&gt;0,IF(YEAR(ДАННЫЕ!$F$1)=YEAR(ДАННЫЕ!$R1792),1,0),0)&amp;"z"&amp;ДАННЫЕ!$R1792&amp;"p"&amp;ДАННЫЕ!$S1792&amp;"i"&amp;ДАННЫЕ!$T1792&amp;"h"&amp;ДАННЫЕ!$K1792&amp;"be"&amp;ДАННЫЕ!$BI1792&amp;"CD"&amp;IF(ДАННЫЕ!BF1792&gt;500,4,IF(ДАННЫЕ!BF1792&gt;350,3,IF(ДАННЫЕ!BF1792&gt;200,2,IF(ДАННЫЕ!BF1792&gt;0,1,0))))&amp;"g"&amp;B1792&amp;"d"&amp;H1792&amp;"l"&amp;ДАННЫЕ!AT1792&amp;"a"&amp;ДАННЫЕ!$V1792&amp;"v"&amp;R1792&amp;"k"&amp;ДАННЫЕ!$U1792&amp;"s"&amp;ДАННЫЕ!$Y1792&amp;"t"&amp;ДАННЫЕ!$X1792&amp;"b"&amp;IF(ДАННЫЕ!$Q1792&gt;1,1,0)&amp;"PP"&amp;ДАННЫЕ!Z1792&amp;"c"&amp;S1792&amp;"x"&amp;IF(ДАННЫЕ!$BY1792&gt;0,IF(YEAR(ДАННЫЕ!$F$1)=YEAR(ДАННЫЕ!$BY1792),1,0),0)&amp;"n"&amp;IF(ДАННЫЕ!$BZ1792&gt;0,IF(YEAR(ДАННЫЕ!$F$1)=YEAR(ДАННЫЕ!$BZ1792),1,0),0)&amp;"u"&amp;D1792&amp;"z"&amp;IF(ДАННЫЕ!$CL1792&gt;0,IF(YEAR(ДАННЫЕ!$F$1)&gt;YEAR(ДАННЫЕ!$CL1792),11,12),0)</f>
        <v>03mf0zpihbeCD0g0dlav0kstb0PPc0x0n0u0z0</v>
      </c>
      <c r="K1792" s="28" t="str">
        <f ca="1">ДАННЫЕ!$I1792&amp;"x"&amp;B1792&amp;"w"&amp;IF(T1792+ДАННЫЕ!AD1792+ДАННЫЕ!AE1792+ДАННЫЕ!AF1792+ДАННЫЕ!AG1792+ДАННЫЕ!AH1792+ДАННЫЕ!$AL1792+ДАННЫЕ!AI1792+ДАННЫЕ!AJ1792+ДАННЫЕ!AK1792+ДАННЫЕ!AP1792+ДАННЫЕ!AQ1792+ДАННЫЕ!AR1792+ДАННЫЕ!$AM1792+ДАННЫЕ!$AN1792+ДАННЫЕ!AS1792+ДАННЫЕ!AT1792&gt;0,1,0)&amp;IF(OR(T1792=2,ДАННЫЕ!AD1792=2,ДАННЫЕ!AE1792=2,ДАННЫЕ!AF1792=2,ДАННЫЕ!AG1792=2,ДАННЫЕ!AH1792=2,ДАННЫЕ!$AL1792=2,ДАННЫЕ!AI1792=2,ДАННЫЕ!AJ1792=2,ДАННЫЕ!AK1792=2,ДАННЫЕ!AP1792=2,ДАННЫЕ!AQ1792=2,ДАННЫЕ!AR1792=2,ДАННЫЕ!$AM1792=2,ДАННЫЕ!$AN1792=2,ДАННЫЕ!AS1792=2,ДАННЫЕ!AT1792=2),2,0)&amp;"t"&amp;IF(T1792&gt;0,"1"&amp;T1792,"00")&amp;"f"&amp;IF(ДАННЫЕ!$AC1792,"1"&amp;ДАННЫЕ!$AC1792,"00")&amp;"b"&amp;IF(ДАННЫЕ!$AD1792,"1"&amp;ДАННЫЕ!$AD1792,"00")&amp;"g"&amp;IF(ДАННЫЕ!$AF1792,"1"&amp;ДАННЫЕ!$AF1792,"00")&amp;"c"&amp;IF(ДАННЫЕ!$AG1792,"1"&amp;ДАННЫЕ!$AG1792,"00")&amp;"i"&amp;IF(ДАННЫЕ!$AH1792,"1"&amp;ДАННЫЕ!$AH1792,"00")&amp;"r"&amp;IF(ДАННЫЕ!$AL1792,"1"&amp;ДАННЫЕ!$AL1792,"00")&amp;"m"&amp;IF(ДАННЫЕ!$AI1792,"1"&amp;ДАННЫЕ!$AI1792,"00")&amp;"hS"&amp;IF(ДАННЫЕ!$AJ1792,"1"&amp;ДАННЫЕ!$AJ1792,"00")&amp;"hZ"&amp;IF(ДАННЫЕ!$AK1792,"1"&amp;ДАННЫЕ!$AK1792,"00")&amp;"p"&amp;IF(ДАННЫЕ!$AP1792,"1"&amp;ДАННЫЕ!$AP1792,"00")&amp;"k"&amp;IF(ДАННЫЕ!$AQ1792,"1"&amp;ДАННЫЕ!$AQ1792,"00")&amp;"z"&amp;IF(ДАННЫЕ!$AR1792,"1"&amp;ДАННЫЕ!$AR1792,"00")&amp;"j"&amp;IF(ДАННЫЕ!$AM1792,"1"&amp;ДАННЫЕ!$AM1792,"00")&amp;"n"&amp;IF(ДАННЫЕ!$AN1792,"1"&amp;ДАННЫЕ!$AN1792,"00")&amp;"E"&amp;ДАННЫЕ!BI1792&amp;"L"&amp;ДАННЫЕ!AO1792&amp;"h"&amp;IF(ДАННЫЕ!$AU1792&gt;0,1,0)&amp;"v"&amp;IF(ДАННЫЕ!$AW1792&gt;0,1,0)&amp;"a"&amp;IF(ДАННЫЕ!$AS1792,"1"&amp;ДАННЫЕ!$AS1792,"00")&amp;"s"&amp;IF(ДАННЫЕ!$AT1792,"1"&amp;ДАННЫЕ!$AT1792,"00")&amp;"u"&amp;IF(ДАННЫЕ!$CJ1792&gt;0,1,0)&amp;"y"&amp;B1792&amp;"d"&amp;H1792&amp;"e"&amp;F1792&amp;G1792</f>
        <v>x0w00t00f00b00g00c00i00r00m00hS00hZ00p00k00z00j00n00ELh0v0a00s00u0y0de</v>
      </c>
      <c r="L1792" s="28" t="str">
        <f ca="1">ДАННЫЕ!$I1792&amp;"VN"&amp;IF(ДАННЫЕ!AW1792&gt;0,11,10)&amp;"CD"&amp;IF(ДАННЫЕ!BF1792&gt;500,16,IF(ДАННЫЕ!BF1792&gt;350,15,IF(ДАННЫЕ!BF1792&gt;=200,14,IF(ДАННЫЕ!BF1792&gt;=100,13,IF(ДАННЫЕ!BF1792&gt;=50,12,IF(ДАННЫЕ!BF1792&gt;0,11,10))))))&amp;"AR"&amp;IF(ДАННЫЕ!BX1792&gt;0,1,0)&amp;"GD"&amp;B1792&amp;"VV"&amp;IF(E1792&gt;=5,IF(E1792&lt;18,1,0),0)</f>
        <v>VN10CD10AR0GD0VV0</v>
      </c>
      <c r="M1792" s="28" t="str">
        <f>ДАННЫЕ!$I1792&amp;"b"&amp;ДАННЫЕ!$BI1792&amp;"r"&amp;ДАННЫЕ!$BJ1792&amp;"CD"&amp;IF(ДАННЫЕ!BF1792&gt;0,IF(ДАННЫЕ!BF1792&lt;200,1,IF(ДАННЫЕ!BF1792&lt;350,2,3)),0)&amp;"h"&amp;IF(ДАННЫЕ!$BK1792+ДАННЫЕ!$BL1792+ДАННЫЕ!$BM1792&gt;0,1,0)&amp;"x"&amp;ДАННЫЕ!$BK1792&amp;"y"&amp;ДАННЫЕ!$BL1792&amp;"z"&amp;ДАННЫЕ!$BM1792&amp;"c"&amp;IF(ДАННЫЕ!$BK1792+ДАННЫЕ!$BL1792+ДАННЫЕ!$BM1792=3,1,0)&amp;"a"&amp;IF(ДАННЫЕ!$BQ1792+ДАННЫЕ!$BR1792&gt;0,1,0)&amp;"d"&amp;ДАННЫЕ!$BQ1792&amp;"v"&amp;ДАННЫЕ!$BR1792&amp;"p"&amp;ДАННЫЕ!$BS1792&amp;"n"&amp;ДАННЫЕ!$BU1792&amp;"t"&amp;ДАННЫЕ!$BV1792&amp;"o"&amp;ДАННЫЕ!$BT1792&amp;"l"&amp;IF(ДАННЫЕ!$BN1792&gt;0,1,0)&amp;ДАННЫЕ!$BN1792&amp;"g"&amp;ДАННЫЕ!$BO1792&amp;"s"&amp;ДАННЫЕ!$BP1792&amp;"DZ"&amp;IF(ДАННЫЕ!B1792-ДАННЫЕ!G1792 &lt; 60,IF(ДАННЫЕ!B1792-ДАННЫЕ!G1792 &gt;= 0,1,0),0)&amp;"u"&amp;IF(ДАННЫЕ!$CJ1792&gt;0,1,0)</f>
        <v>brCD0h0xyzc0a0dvpntol0gsDZ1u0</v>
      </c>
      <c r="N1792" s="28" t="str">
        <f ca="1">ДАННЫЕ!$F1792&amp;ДАННЫЕ!$I1792&amp;"g"&amp;B1792&amp;"cf"&amp;D1792&amp;"a"&amp;IF(ДАННЫЕ!$BX1792&gt;0,1,0)&amp;IF(ДАННЫЕ!$BF1792&gt;500,1,IF(ДАННЫЕ!$BF1792&gt;350,2,IF(ДАННЫЕ!$BF1792&gt;=200,3,IF(ДАННЫЕ!$BF1792&gt;=100,4,IF(ДАННЫЕ!$BF1792&gt;=50,5,IF(ДАННЫЕ!$BF1792&lt;50,6,0))))))&amp;"AR"&amp;IF(DATEDIF(ДАННЫЕ!$BX1792,ДАННЫЕ!$F$1,"y")&gt;1,1,0)&amp;"VG"&amp;IF(ДАННЫЕ!$BH1792="0",1,0)&amp;"o"&amp;IF(T1792+ДАННЫЕ!$AF1792+ДАННЫЕ!$AG1792+ДАННЫЕ!$AH1792+ДАННЫЕ!$AI1792+ДАННЫЕ!$AJ1792+ДАННЫЕ!$AP1792+ДАННЫЕ!$AQ1792+ДАННЫЕ!$AR1792+ДАННЫЕ!$AU1792+ДАННЫЕ!$AW1792+ДАННЫЕ!$AS1792+ДАННЫЕ!$AT1792&gt;0,1,0)&amp;"x"&amp;ДАННЫЕ!$AG1792&amp;"p"&amp;IF(ДАННЫЕ!$BY1792&gt;0,1,0)&amp;"v"&amp;IF(ДАННЫЕ!$BZ1792&gt;0,1,0)&amp;"n"&amp;ДАННЫЕ!$CA1792&amp;"t"&amp;ДАННЫЕ!$AY1792&amp;"k"&amp;ДАННЫЕ!$CB1792&amp;"q"&amp;ДАННЫЕ!$CC1792&amp;"w"&amp;ДАННЫЕ!$CD1792&amp;"e"&amp;ДАННЫЕ!$CE1792&amp;"m"&amp;ДАННЫЕ!$CF1792&amp;"c"&amp;ДАННЫЕ!$CG1792&amp;"z"&amp;ДАННЫЕ!$CH1792&amp;"d"&amp;IF(H1792=4,1,0)&amp;"s"&amp;IF(ДАННЫЕ!$J1792=1,0,1)&amp;"u"&amp;IF(ДАННЫЕ!$CJ1792&gt;0,1,0)</f>
        <v>g0cf0a06AR1VG0o0xp0v0ntkqwemczd0s1u0</v>
      </c>
      <c r="O1792" s="28" t="str">
        <f>ДАННЫЕ!$I1792&amp;"g"&amp;B1792&amp;A1792&amp;"f"&amp;P1792&amp;"c"&amp;IF(ДАННЫЕ!$U1792&gt;0,1,0)&amp;"s"&amp;IF(ДАННЫЕ!$Q1792&gt;0,IF(YEAR(ДАННЫЕ!$F$1)=YEAR(ДАННЫЕ!$Q1792),IF(MONTH(ДАННЫЕ!$F$1)=MONTH(ДАННЫЕ!$Q1792),111,11),1),0)&amp;"i"&amp;IF(ДАННЫЕ!$R1792+ДАННЫЕ!$S1792+ДАННЫЕ!$T1792=0,0,1)&amp;"h"&amp;IF(ДАННЫЕ!$P1792&gt;0,1,0)&amp;"p"&amp;IF(ДАННЫЕ!$CI1792&gt;0,IF(YEAR(ДАННЫЕ!$F$1)=YEAR(ДАННЫЕ!$CI1792),IF(MONTH(ДАННЫЕ!$F$1)=MONTH(ДАННЫЕ!$CI1792),111,11),1),0)&amp;"d"&amp;IF(ДАННЫЕ!$CJ1792&gt;0,IF(YEAR(ДАННЫЕ!$F$1)=YEAR(ДАННЫЕ!$CJ1792),IF(MONTH(ДАННЫЕ!$F$1)=MONTH(ДАННЫЕ!$CJ1792),111,11),1),0)&amp;"o"&amp;IF(ДАННЫЕ!$CK1792&gt;0,IF(MONTH(ДАННЫЕ!$F$1)=MONTH(ДАННЫЕ!$CK1792),111,11),0)&amp;"v"&amp;IF(ДАННЫЕ!$BE1792&gt;0,IF(MONTH(ДАННЫЕ!$F$1)=MONTH(ДАННЫЕ!$BE1792),111,11),0)</f>
        <v>g00f0c0s0i0h0p0d0o0v0</v>
      </c>
      <c r="P1792" s="15">
        <f t="shared" si="86"/>
        <v>0</v>
      </c>
      <c r="Q1792" s="15">
        <f>IF(ДАННЫЕ!$F$1&gt;ДАННЫЕ!$N1792,IF(YEAR(ДАННЫЕ!$F$1)=YEAR(ДАННЫЕ!M1792),1,0),0)</f>
        <v>0</v>
      </c>
      <c r="R1792" s="15">
        <f>IF(ДАННЫЕ!$F$1&gt;ДАННЫЕ!$N1792,IF(YEAR(ДАННЫЕ!$F$1)=YEAR(ДАННЫЕ!N1792),1,0),0)</f>
        <v>0</v>
      </c>
      <c r="S1792" s="15">
        <f>IF(ДАННЫЕ!$AA1792="2А",1,IF(ДАННЫЕ!$AA1792="2Б",2,IF(ДАННЫЕ!$AA1792="2В",3,IF(ДАННЫЕ!$AA1792=3,4,IF(ДАННЫЕ!$AA1792="4А",5,IF(ДАННЫЕ!$AA1792="4Б",6,IF(ДАННЫЕ!$AA1792="4В",7,IF(ДАННЫЕ!$AA1792=5,8,0))))))))</f>
        <v>0</v>
      </c>
      <c r="T1792" s="15">
        <f>IF(OR(ДАННЫЕ!$AC1792=2,ДАННЫЕ!$AD1792=2,ДАННЫЕ!$AE1792=2),2,IF(OR(ДАННЫЕ!$AC1792=1,ДАННЫЕ!$AD1792=1,ДАННЫЕ!$AE1792=1),1,0))</f>
        <v>0</v>
      </c>
    </row>
    <row r="1793" spans="1:20" x14ac:dyDescent="0.2">
      <c r="A1793" s="78">
        <f>IF(B1793&gt;0,IF(MONTH(ДАННЫЕ!$F$1)=MONTH(ДАННЫЕ!$B1793),1,0),0)</f>
        <v>0</v>
      </c>
      <c r="B1793" s="14">
        <f>IF(ДАННЫЕ!$B1793&gt;0,IF(YEAR(ДАННЫЕ!$F$1)=YEAR(ДАННЫЕ!$B1793),1,0),0)</f>
        <v>0</v>
      </c>
      <c r="C1793" s="14">
        <f>IF(ДАННЫЕ!$CM1793&gt;0,IF(YEAR(ДАННЫЕ!$F$1)=YEAR(ДАННЫЕ!$CM1793),1,0),0)</f>
        <v>0</v>
      </c>
      <c r="D1793" s="14">
        <f>IF(ДАННЫЕ!$CJ1793&gt;0,IF(ДАННЫЕ!$CL1793&gt;ДАННЫЕ!$F$1,1,IF(ДАННЫЕ!$CL1793&gt;0,0,1)),0)</f>
        <v>0</v>
      </c>
      <c r="E1793" s="43" t="str">
        <f ca="1">IF(ДАННЫЕ!$F$1&gt;0,IF(ДАННЫЕ!$G1793&gt;0,DATEDIF(ДАННЫЕ!$G1793,ДАННЫЕ!$F$1,"y"),""),IF(ДАННЫЕ!$G1793&gt;0,DATEDIF(ДАННЫЕ!$G1793,TODAY(),"y"),""))</f>
        <v/>
      </c>
      <c r="F1793" s="43" t="str">
        <f xml:space="preserve"> IF(ДАННЫЕ!$F1793="М",IF(E1793&gt;=18,IF(E1793&lt;60,1,""),""),"")&amp;IF(ДАННЫЕ!$F1793="Ж",IF(E1793&gt;=18,IF(E1793&lt;55,1,""),""),"")</f>
        <v/>
      </c>
      <c r="G1793" s="43" t="str">
        <f xml:space="preserve"> IF(ДАННЫЕ!$F1793="М",IF(E1793&gt;=60,2,""),"")&amp;IF(ДАННЫЕ!$F1793="Ж",IF(E1793&gt;=55,2,""),"")</f>
        <v/>
      </c>
      <c r="H1793" s="43" t="str">
        <f t="shared" ca="1" si="84"/>
        <v/>
      </c>
      <c r="I1793" s="43" t="str">
        <f t="shared" ca="1" si="85"/>
        <v>03</v>
      </c>
      <c r="J1793" s="28" t="str">
        <f ca="1">ДАННЫЕ!$F1793&amp;H1793&amp;I1793&amp;ДАННЫЕ!$I1793&amp;"m"&amp;IF(ДАННЫЕ!$I1793&gt;0,IF(ДАННЫЕ!$J1793&gt;0,0,1),"")&amp;"f"&amp;IF(ДАННЫЕ!$R1793&gt;0,IF(YEAR(ДАННЫЕ!$F$1)=YEAR(ДАННЫЕ!$R1793),1,0),0)&amp;"z"&amp;ДАННЫЕ!$R1793&amp;"p"&amp;ДАННЫЕ!$S1793&amp;"i"&amp;ДАННЫЕ!$T1793&amp;"h"&amp;ДАННЫЕ!$K1793&amp;"be"&amp;ДАННЫЕ!$BI1793&amp;"CD"&amp;IF(ДАННЫЕ!BF1793&gt;500,4,IF(ДАННЫЕ!BF1793&gt;350,3,IF(ДАННЫЕ!BF1793&gt;200,2,IF(ДАННЫЕ!BF1793&gt;0,1,0))))&amp;"g"&amp;B1793&amp;"d"&amp;H1793&amp;"l"&amp;ДАННЫЕ!AT1793&amp;"a"&amp;ДАННЫЕ!$V1793&amp;"v"&amp;R1793&amp;"k"&amp;ДАННЫЕ!$U1793&amp;"s"&amp;ДАННЫЕ!$Y1793&amp;"t"&amp;ДАННЫЕ!$X1793&amp;"b"&amp;IF(ДАННЫЕ!$Q1793&gt;1,1,0)&amp;"PP"&amp;ДАННЫЕ!Z1793&amp;"c"&amp;S1793&amp;"x"&amp;IF(ДАННЫЕ!$BY1793&gt;0,IF(YEAR(ДАННЫЕ!$F$1)=YEAR(ДАННЫЕ!$BY1793),1,0),0)&amp;"n"&amp;IF(ДАННЫЕ!$BZ1793&gt;0,IF(YEAR(ДАННЫЕ!$F$1)=YEAR(ДАННЫЕ!$BZ1793),1,0),0)&amp;"u"&amp;D1793&amp;"z"&amp;IF(ДАННЫЕ!$CL1793&gt;0,IF(YEAR(ДАННЫЕ!$F$1)&gt;YEAR(ДАННЫЕ!$CL1793),11,12),0)</f>
        <v>03mf0zpihbeCD0g0dlav0kstb0PPc0x0n0u0z0</v>
      </c>
      <c r="K1793" s="28" t="str">
        <f ca="1">ДАННЫЕ!$I1793&amp;"x"&amp;B1793&amp;"w"&amp;IF(T1793+ДАННЫЕ!AD1793+ДАННЫЕ!AE1793+ДАННЫЕ!AF1793+ДАННЫЕ!AG1793+ДАННЫЕ!AH1793+ДАННЫЕ!$AL1793+ДАННЫЕ!AI1793+ДАННЫЕ!AJ1793+ДАННЫЕ!AK1793+ДАННЫЕ!AP1793+ДАННЫЕ!AQ1793+ДАННЫЕ!AR1793+ДАННЫЕ!$AM1793+ДАННЫЕ!$AN1793+ДАННЫЕ!AS1793+ДАННЫЕ!AT1793&gt;0,1,0)&amp;IF(OR(T1793=2,ДАННЫЕ!AD1793=2,ДАННЫЕ!AE1793=2,ДАННЫЕ!AF1793=2,ДАННЫЕ!AG1793=2,ДАННЫЕ!AH1793=2,ДАННЫЕ!$AL1793=2,ДАННЫЕ!AI1793=2,ДАННЫЕ!AJ1793=2,ДАННЫЕ!AK1793=2,ДАННЫЕ!AP1793=2,ДАННЫЕ!AQ1793=2,ДАННЫЕ!AR1793=2,ДАННЫЕ!$AM1793=2,ДАННЫЕ!$AN1793=2,ДАННЫЕ!AS1793=2,ДАННЫЕ!AT1793=2),2,0)&amp;"t"&amp;IF(T1793&gt;0,"1"&amp;T1793,"00")&amp;"f"&amp;IF(ДАННЫЕ!$AC1793,"1"&amp;ДАННЫЕ!$AC1793,"00")&amp;"b"&amp;IF(ДАННЫЕ!$AD1793,"1"&amp;ДАННЫЕ!$AD1793,"00")&amp;"g"&amp;IF(ДАННЫЕ!$AF1793,"1"&amp;ДАННЫЕ!$AF1793,"00")&amp;"c"&amp;IF(ДАННЫЕ!$AG1793,"1"&amp;ДАННЫЕ!$AG1793,"00")&amp;"i"&amp;IF(ДАННЫЕ!$AH1793,"1"&amp;ДАННЫЕ!$AH1793,"00")&amp;"r"&amp;IF(ДАННЫЕ!$AL1793,"1"&amp;ДАННЫЕ!$AL1793,"00")&amp;"m"&amp;IF(ДАННЫЕ!$AI1793,"1"&amp;ДАННЫЕ!$AI1793,"00")&amp;"hS"&amp;IF(ДАННЫЕ!$AJ1793,"1"&amp;ДАННЫЕ!$AJ1793,"00")&amp;"hZ"&amp;IF(ДАННЫЕ!$AK1793,"1"&amp;ДАННЫЕ!$AK1793,"00")&amp;"p"&amp;IF(ДАННЫЕ!$AP1793,"1"&amp;ДАННЫЕ!$AP1793,"00")&amp;"k"&amp;IF(ДАННЫЕ!$AQ1793,"1"&amp;ДАННЫЕ!$AQ1793,"00")&amp;"z"&amp;IF(ДАННЫЕ!$AR1793,"1"&amp;ДАННЫЕ!$AR1793,"00")&amp;"j"&amp;IF(ДАННЫЕ!$AM1793,"1"&amp;ДАННЫЕ!$AM1793,"00")&amp;"n"&amp;IF(ДАННЫЕ!$AN1793,"1"&amp;ДАННЫЕ!$AN1793,"00")&amp;"E"&amp;ДАННЫЕ!BI1793&amp;"L"&amp;ДАННЫЕ!AO1793&amp;"h"&amp;IF(ДАННЫЕ!$AU1793&gt;0,1,0)&amp;"v"&amp;IF(ДАННЫЕ!$AW1793&gt;0,1,0)&amp;"a"&amp;IF(ДАННЫЕ!$AS1793,"1"&amp;ДАННЫЕ!$AS1793,"00")&amp;"s"&amp;IF(ДАННЫЕ!$AT1793,"1"&amp;ДАННЫЕ!$AT1793,"00")&amp;"u"&amp;IF(ДАННЫЕ!$CJ1793&gt;0,1,0)&amp;"y"&amp;B1793&amp;"d"&amp;H1793&amp;"e"&amp;F1793&amp;G1793</f>
        <v>x0w00t00f00b00g00c00i00r00m00hS00hZ00p00k00z00j00n00ELh0v0a00s00u0y0de</v>
      </c>
      <c r="L1793" s="28" t="str">
        <f ca="1">ДАННЫЕ!$I1793&amp;"VN"&amp;IF(ДАННЫЕ!AW1793&gt;0,11,10)&amp;"CD"&amp;IF(ДАННЫЕ!BF1793&gt;500,16,IF(ДАННЫЕ!BF1793&gt;350,15,IF(ДАННЫЕ!BF1793&gt;=200,14,IF(ДАННЫЕ!BF1793&gt;=100,13,IF(ДАННЫЕ!BF1793&gt;=50,12,IF(ДАННЫЕ!BF1793&gt;0,11,10))))))&amp;"AR"&amp;IF(ДАННЫЕ!BX1793&gt;0,1,0)&amp;"GD"&amp;B1793&amp;"VV"&amp;IF(E1793&gt;=5,IF(E1793&lt;18,1,0),0)</f>
        <v>VN10CD10AR0GD0VV0</v>
      </c>
      <c r="M1793" s="28" t="str">
        <f>ДАННЫЕ!$I1793&amp;"b"&amp;ДАННЫЕ!$BI1793&amp;"r"&amp;ДАННЫЕ!$BJ1793&amp;"CD"&amp;IF(ДАННЫЕ!BF1793&gt;0,IF(ДАННЫЕ!BF1793&lt;200,1,IF(ДАННЫЕ!BF1793&lt;350,2,3)),0)&amp;"h"&amp;IF(ДАННЫЕ!$BK1793+ДАННЫЕ!$BL1793+ДАННЫЕ!$BM1793&gt;0,1,0)&amp;"x"&amp;ДАННЫЕ!$BK1793&amp;"y"&amp;ДАННЫЕ!$BL1793&amp;"z"&amp;ДАННЫЕ!$BM1793&amp;"c"&amp;IF(ДАННЫЕ!$BK1793+ДАННЫЕ!$BL1793+ДАННЫЕ!$BM1793=3,1,0)&amp;"a"&amp;IF(ДАННЫЕ!$BQ1793+ДАННЫЕ!$BR1793&gt;0,1,0)&amp;"d"&amp;ДАННЫЕ!$BQ1793&amp;"v"&amp;ДАННЫЕ!$BR1793&amp;"p"&amp;ДАННЫЕ!$BS1793&amp;"n"&amp;ДАННЫЕ!$BU1793&amp;"t"&amp;ДАННЫЕ!$BV1793&amp;"o"&amp;ДАННЫЕ!$BT1793&amp;"l"&amp;IF(ДАННЫЕ!$BN1793&gt;0,1,0)&amp;ДАННЫЕ!$BN1793&amp;"g"&amp;ДАННЫЕ!$BO1793&amp;"s"&amp;ДАННЫЕ!$BP1793&amp;"DZ"&amp;IF(ДАННЫЕ!B1793-ДАННЫЕ!G1793 &lt; 60,IF(ДАННЫЕ!B1793-ДАННЫЕ!G1793 &gt;= 0,1,0),0)&amp;"u"&amp;IF(ДАННЫЕ!$CJ1793&gt;0,1,0)</f>
        <v>brCD0h0xyzc0a0dvpntol0gsDZ1u0</v>
      </c>
      <c r="N1793" s="28" t="str">
        <f ca="1">ДАННЫЕ!$F1793&amp;ДАННЫЕ!$I1793&amp;"g"&amp;B1793&amp;"cf"&amp;D1793&amp;"a"&amp;IF(ДАННЫЕ!$BX1793&gt;0,1,0)&amp;IF(ДАННЫЕ!$BF1793&gt;500,1,IF(ДАННЫЕ!$BF1793&gt;350,2,IF(ДАННЫЕ!$BF1793&gt;=200,3,IF(ДАННЫЕ!$BF1793&gt;=100,4,IF(ДАННЫЕ!$BF1793&gt;=50,5,IF(ДАННЫЕ!$BF1793&lt;50,6,0))))))&amp;"AR"&amp;IF(DATEDIF(ДАННЫЕ!$BX1793,ДАННЫЕ!$F$1,"y")&gt;1,1,0)&amp;"VG"&amp;IF(ДАННЫЕ!$BH1793="0",1,0)&amp;"o"&amp;IF(T1793+ДАННЫЕ!$AF1793+ДАННЫЕ!$AG1793+ДАННЫЕ!$AH1793+ДАННЫЕ!$AI1793+ДАННЫЕ!$AJ1793+ДАННЫЕ!$AP1793+ДАННЫЕ!$AQ1793+ДАННЫЕ!$AR1793+ДАННЫЕ!$AU1793+ДАННЫЕ!$AW1793+ДАННЫЕ!$AS1793+ДАННЫЕ!$AT1793&gt;0,1,0)&amp;"x"&amp;ДАННЫЕ!$AG1793&amp;"p"&amp;IF(ДАННЫЕ!$BY1793&gt;0,1,0)&amp;"v"&amp;IF(ДАННЫЕ!$BZ1793&gt;0,1,0)&amp;"n"&amp;ДАННЫЕ!$CA1793&amp;"t"&amp;ДАННЫЕ!$AY1793&amp;"k"&amp;ДАННЫЕ!$CB1793&amp;"q"&amp;ДАННЫЕ!$CC1793&amp;"w"&amp;ДАННЫЕ!$CD1793&amp;"e"&amp;ДАННЫЕ!$CE1793&amp;"m"&amp;ДАННЫЕ!$CF1793&amp;"c"&amp;ДАННЫЕ!$CG1793&amp;"z"&amp;ДАННЫЕ!$CH1793&amp;"d"&amp;IF(H1793=4,1,0)&amp;"s"&amp;IF(ДАННЫЕ!$J1793=1,0,1)&amp;"u"&amp;IF(ДАННЫЕ!$CJ1793&gt;0,1,0)</f>
        <v>g0cf0a06AR1VG0o0xp0v0ntkqwemczd0s1u0</v>
      </c>
      <c r="O1793" s="28" t="str">
        <f>ДАННЫЕ!$I1793&amp;"g"&amp;B1793&amp;A1793&amp;"f"&amp;P1793&amp;"c"&amp;IF(ДАННЫЕ!$U1793&gt;0,1,0)&amp;"s"&amp;IF(ДАННЫЕ!$Q1793&gt;0,IF(YEAR(ДАННЫЕ!$F$1)=YEAR(ДАННЫЕ!$Q1793),IF(MONTH(ДАННЫЕ!$F$1)=MONTH(ДАННЫЕ!$Q1793),111,11),1),0)&amp;"i"&amp;IF(ДАННЫЕ!$R1793+ДАННЫЕ!$S1793+ДАННЫЕ!$T1793=0,0,1)&amp;"h"&amp;IF(ДАННЫЕ!$P1793&gt;0,1,0)&amp;"p"&amp;IF(ДАННЫЕ!$CI1793&gt;0,IF(YEAR(ДАННЫЕ!$F$1)=YEAR(ДАННЫЕ!$CI1793),IF(MONTH(ДАННЫЕ!$F$1)=MONTH(ДАННЫЕ!$CI1793),111,11),1),0)&amp;"d"&amp;IF(ДАННЫЕ!$CJ1793&gt;0,IF(YEAR(ДАННЫЕ!$F$1)=YEAR(ДАННЫЕ!$CJ1793),IF(MONTH(ДАННЫЕ!$F$1)=MONTH(ДАННЫЕ!$CJ1793),111,11),1),0)&amp;"o"&amp;IF(ДАННЫЕ!$CK1793&gt;0,IF(MONTH(ДАННЫЕ!$F$1)=MONTH(ДАННЫЕ!$CK1793),111,11),0)&amp;"v"&amp;IF(ДАННЫЕ!$BE1793&gt;0,IF(MONTH(ДАННЫЕ!$F$1)=MONTH(ДАННЫЕ!$BE1793),111,11),0)</f>
        <v>g00f0c0s0i0h0p0d0o0v0</v>
      </c>
      <c r="P1793" s="15">
        <f t="shared" si="86"/>
        <v>0</v>
      </c>
      <c r="Q1793" s="15">
        <f>IF(ДАННЫЕ!$F$1&gt;ДАННЫЕ!$N1793,IF(YEAR(ДАННЫЕ!$F$1)=YEAR(ДАННЫЕ!M1793),1,0),0)</f>
        <v>0</v>
      </c>
      <c r="R1793" s="15">
        <f>IF(ДАННЫЕ!$F$1&gt;ДАННЫЕ!$N1793,IF(YEAR(ДАННЫЕ!$F$1)=YEAR(ДАННЫЕ!N1793),1,0),0)</f>
        <v>0</v>
      </c>
      <c r="S1793" s="15">
        <f>IF(ДАННЫЕ!$AA1793="2А",1,IF(ДАННЫЕ!$AA1793="2Б",2,IF(ДАННЫЕ!$AA1793="2В",3,IF(ДАННЫЕ!$AA1793=3,4,IF(ДАННЫЕ!$AA1793="4А",5,IF(ДАННЫЕ!$AA1793="4Б",6,IF(ДАННЫЕ!$AA1793="4В",7,IF(ДАННЫЕ!$AA1793=5,8,0))))))))</f>
        <v>0</v>
      </c>
      <c r="T1793" s="15">
        <f>IF(OR(ДАННЫЕ!$AC1793=2,ДАННЫЕ!$AD1793=2,ДАННЫЕ!$AE1793=2),2,IF(OR(ДАННЫЕ!$AC1793=1,ДАННЫЕ!$AD1793=1,ДАННЫЕ!$AE1793=1),1,0))</f>
        <v>0</v>
      </c>
    </row>
    <row r="1794" spans="1:20" x14ac:dyDescent="0.2">
      <c r="A1794" s="78">
        <f>IF(B1794&gt;0,IF(MONTH(ДАННЫЕ!$F$1)=MONTH(ДАННЫЕ!$B1794),1,0),0)</f>
        <v>0</v>
      </c>
      <c r="B1794" s="14">
        <f>IF(ДАННЫЕ!$B1794&gt;0,IF(YEAR(ДАННЫЕ!$F$1)=YEAR(ДАННЫЕ!$B1794),1,0),0)</f>
        <v>0</v>
      </c>
      <c r="C1794" s="14">
        <f>IF(ДАННЫЕ!$CM1794&gt;0,IF(YEAR(ДАННЫЕ!$F$1)=YEAR(ДАННЫЕ!$CM1794),1,0),0)</f>
        <v>0</v>
      </c>
      <c r="D1794" s="14">
        <f>IF(ДАННЫЕ!$CJ1794&gt;0,IF(ДАННЫЕ!$CL1794&gt;ДАННЫЕ!$F$1,1,IF(ДАННЫЕ!$CL1794&gt;0,0,1)),0)</f>
        <v>0</v>
      </c>
      <c r="E1794" s="43" t="str">
        <f ca="1">IF(ДАННЫЕ!$F$1&gt;0,IF(ДАННЫЕ!$G1794&gt;0,DATEDIF(ДАННЫЕ!$G1794,ДАННЫЕ!$F$1,"y"),""),IF(ДАННЫЕ!$G1794&gt;0,DATEDIF(ДАННЫЕ!$G1794,TODAY(),"y"),""))</f>
        <v/>
      </c>
      <c r="F1794" s="43" t="str">
        <f xml:space="preserve"> IF(ДАННЫЕ!$F1794="М",IF(E1794&gt;=18,IF(E1794&lt;60,1,""),""),"")&amp;IF(ДАННЫЕ!$F1794="Ж",IF(E1794&gt;=18,IF(E1794&lt;55,1,""),""),"")</f>
        <v/>
      </c>
      <c r="G1794" s="43" t="str">
        <f xml:space="preserve"> IF(ДАННЫЕ!$F1794="М",IF(E1794&gt;=60,2,""),"")&amp;IF(ДАННЫЕ!$F1794="Ж",IF(E1794&gt;=55,2,""),"")</f>
        <v/>
      </c>
      <c r="H1794" s="43" t="str">
        <f t="shared" ca="1" si="84"/>
        <v/>
      </c>
      <c r="I1794" s="43" t="str">
        <f t="shared" ca="1" si="85"/>
        <v>03</v>
      </c>
      <c r="J1794" s="28" t="str">
        <f ca="1">ДАННЫЕ!$F1794&amp;H1794&amp;I1794&amp;ДАННЫЕ!$I1794&amp;"m"&amp;IF(ДАННЫЕ!$I1794&gt;0,IF(ДАННЫЕ!$J1794&gt;0,0,1),"")&amp;"f"&amp;IF(ДАННЫЕ!$R1794&gt;0,IF(YEAR(ДАННЫЕ!$F$1)=YEAR(ДАННЫЕ!$R1794),1,0),0)&amp;"z"&amp;ДАННЫЕ!$R1794&amp;"p"&amp;ДАННЫЕ!$S1794&amp;"i"&amp;ДАННЫЕ!$T1794&amp;"h"&amp;ДАННЫЕ!$K1794&amp;"be"&amp;ДАННЫЕ!$BI1794&amp;"CD"&amp;IF(ДАННЫЕ!BF1794&gt;500,4,IF(ДАННЫЕ!BF1794&gt;350,3,IF(ДАННЫЕ!BF1794&gt;200,2,IF(ДАННЫЕ!BF1794&gt;0,1,0))))&amp;"g"&amp;B1794&amp;"d"&amp;H1794&amp;"l"&amp;ДАННЫЕ!AT1794&amp;"a"&amp;ДАННЫЕ!$V1794&amp;"v"&amp;R1794&amp;"k"&amp;ДАННЫЕ!$U1794&amp;"s"&amp;ДАННЫЕ!$Y1794&amp;"t"&amp;ДАННЫЕ!$X1794&amp;"b"&amp;IF(ДАННЫЕ!$Q1794&gt;1,1,0)&amp;"PP"&amp;ДАННЫЕ!Z1794&amp;"c"&amp;S1794&amp;"x"&amp;IF(ДАННЫЕ!$BY1794&gt;0,IF(YEAR(ДАННЫЕ!$F$1)=YEAR(ДАННЫЕ!$BY1794),1,0),0)&amp;"n"&amp;IF(ДАННЫЕ!$BZ1794&gt;0,IF(YEAR(ДАННЫЕ!$F$1)=YEAR(ДАННЫЕ!$BZ1794),1,0),0)&amp;"u"&amp;D1794&amp;"z"&amp;IF(ДАННЫЕ!$CL1794&gt;0,IF(YEAR(ДАННЫЕ!$F$1)&gt;YEAR(ДАННЫЕ!$CL1794),11,12),0)</f>
        <v>03mf0zpihbeCD0g0dlav0kstb0PPc0x0n0u0z0</v>
      </c>
      <c r="K1794" s="28" t="str">
        <f ca="1">ДАННЫЕ!$I1794&amp;"x"&amp;B1794&amp;"w"&amp;IF(T1794+ДАННЫЕ!AD1794+ДАННЫЕ!AE1794+ДАННЫЕ!AF1794+ДАННЫЕ!AG1794+ДАННЫЕ!AH1794+ДАННЫЕ!$AL1794+ДАННЫЕ!AI1794+ДАННЫЕ!AJ1794+ДАННЫЕ!AK1794+ДАННЫЕ!AP1794+ДАННЫЕ!AQ1794+ДАННЫЕ!AR1794+ДАННЫЕ!$AM1794+ДАННЫЕ!$AN1794+ДАННЫЕ!AS1794+ДАННЫЕ!AT1794&gt;0,1,0)&amp;IF(OR(T1794=2,ДАННЫЕ!AD1794=2,ДАННЫЕ!AE1794=2,ДАННЫЕ!AF1794=2,ДАННЫЕ!AG1794=2,ДАННЫЕ!AH1794=2,ДАННЫЕ!$AL1794=2,ДАННЫЕ!AI1794=2,ДАННЫЕ!AJ1794=2,ДАННЫЕ!AK1794=2,ДАННЫЕ!AP1794=2,ДАННЫЕ!AQ1794=2,ДАННЫЕ!AR1794=2,ДАННЫЕ!$AM1794=2,ДАННЫЕ!$AN1794=2,ДАННЫЕ!AS1794=2,ДАННЫЕ!AT1794=2),2,0)&amp;"t"&amp;IF(T1794&gt;0,"1"&amp;T1794,"00")&amp;"f"&amp;IF(ДАННЫЕ!$AC1794,"1"&amp;ДАННЫЕ!$AC1794,"00")&amp;"b"&amp;IF(ДАННЫЕ!$AD1794,"1"&amp;ДАННЫЕ!$AD1794,"00")&amp;"g"&amp;IF(ДАННЫЕ!$AF1794,"1"&amp;ДАННЫЕ!$AF1794,"00")&amp;"c"&amp;IF(ДАННЫЕ!$AG1794,"1"&amp;ДАННЫЕ!$AG1794,"00")&amp;"i"&amp;IF(ДАННЫЕ!$AH1794,"1"&amp;ДАННЫЕ!$AH1794,"00")&amp;"r"&amp;IF(ДАННЫЕ!$AL1794,"1"&amp;ДАННЫЕ!$AL1794,"00")&amp;"m"&amp;IF(ДАННЫЕ!$AI1794,"1"&amp;ДАННЫЕ!$AI1794,"00")&amp;"hS"&amp;IF(ДАННЫЕ!$AJ1794,"1"&amp;ДАННЫЕ!$AJ1794,"00")&amp;"hZ"&amp;IF(ДАННЫЕ!$AK1794,"1"&amp;ДАННЫЕ!$AK1794,"00")&amp;"p"&amp;IF(ДАННЫЕ!$AP1794,"1"&amp;ДАННЫЕ!$AP1794,"00")&amp;"k"&amp;IF(ДАННЫЕ!$AQ1794,"1"&amp;ДАННЫЕ!$AQ1794,"00")&amp;"z"&amp;IF(ДАННЫЕ!$AR1794,"1"&amp;ДАННЫЕ!$AR1794,"00")&amp;"j"&amp;IF(ДАННЫЕ!$AM1794,"1"&amp;ДАННЫЕ!$AM1794,"00")&amp;"n"&amp;IF(ДАННЫЕ!$AN1794,"1"&amp;ДАННЫЕ!$AN1794,"00")&amp;"E"&amp;ДАННЫЕ!BI1794&amp;"L"&amp;ДАННЫЕ!AO1794&amp;"h"&amp;IF(ДАННЫЕ!$AU1794&gt;0,1,0)&amp;"v"&amp;IF(ДАННЫЕ!$AW1794&gt;0,1,0)&amp;"a"&amp;IF(ДАННЫЕ!$AS1794,"1"&amp;ДАННЫЕ!$AS1794,"00")&amp;"s"&amp;IF(ДАННЫЕ!$AT1794,"1"&amp;ДАННЫЕ!$AT1794,"00")&amp;"u"&amp;IF(ДАННЫЕ!$CJ1794&gt;0,1,0)&amp;"y"&amp;B1794&amp;"d"&amp;H1794&amp;"e"&amp;F1794&amp;G1794</f>
        <v>x0w00t00f00b00g00c00i00r00m00hS00hZ00p00k00z00j00n00ELh0v0a00s00u0y0de</v>
      </c>
      <c r="L1794" s="28" t="str">
        <f ca="1">ДАННЫЕ!$I1794&amp;"VN"&amp;IF(ДАННЫЕ!AW1794&gt;0,11,10)&amp;"CD"&amp;IF(ДАННЫЕ!BF1794&gt;500,16,IF(ДАННЫЕ!BF1794&gt;350,15,IF(ДАННЫЕ!BF1794&gt;=200,14,IF(ДАННЫЕ!BF1794&gt;=100,13,IF(ДАННЫЕ!BF1794&gt;=50,12,IF(ДАННЫЕ!BF1794&gt;0,11,10))))))&amp;"AR"&amp;IF(ДАННЫЕ!BX1794&gt;0,1,0)&amp;"GD"&amp;B1794&amp;"VV"&amp;IF(E1794&gt;=5,IF(E1794&lt;18,1,0),0)</f>
        <v>VN10CD10AR0GD0VV0</v>
      </c>
      <c r="M1794" s="28" t="str">
        <f>ДАННЫЕ!$I1794&amp;"b"&amp;ДАННЫЕ!$BI1794&amp;"r"&amp;ДАННЫЕ!$BJ1794&amp;"CD"&amp;IF(ДАННЫЕ!BF1794&gt;0,IF(ДАННЫЕ!BF1794&lt;200,1,IF(ДАННЫЕ!BF1794&lt;350,2,3)),0)&amp;"h"&amp;IF(ДАННЫЕ!$BK1794+ДАННЫЕ!$BL1794+ДАННЫЕ!$BM1794&gt;0,1,0)&amp;"x"&amp;ДАННЫЕ!$BK1794&amp;"y"&amp;ДАННЫЕ!$BL1794&amp;"z"&amp;ДАННЫЕ!$BM1794&amp;"c"&amp;IF(ДАННЫЕ!$BK1794+ДАННЫЕ!$BL1794+ДАННЫЕ!$BM1794=3,1,0)&amp;"a"&amp;IF(ДАННЫЕ!$BQ1794+ДАННЫЕ!$BR1794&gt;0,1,0)&amp;"d"&amp;ДАННЫЕ!$BQ1794&amp;"v"&amp;ДАННЫЕ!$BR1794&amp;"p"&amp;ДАННЫЕ!$BS1794&amp;"n"&amp;ДАННЫЕ!$BU1794&amp;"t"&amp;ДАННЫЕ!$BV1794&amp;"o"&amp;ДАННЫЕ!$BT1794&amp;"l"&amp;IF(ДАННЫЕ!$BN1794&gt;0,1,0)&amp;ДАННЫЕ!$BN1794&amp;"g"&amp;ДАННЫЕ!$BO1794&amp;"s"&amp;ДАННЫЕ!$BP1794&amp;"DZ"&amp;IF(ДАННЫЕ!B1794-ДАННЫЕ!G1794 &lt; 60,IF(ДАННЫЕ!B1794-ДАННЫЕ!G1794 &gt;= 0,1,0),0)&amp;"u"&amp;IF(ДАННЫЕ!$CJ1794&gt;0,1,0)</f>
        <v>brCD0h0xyzc0a0dvpntol0gsDZ1u0</v>
      </c>
      <c r="N1794" s="28" t="str">
        <f ca="1">ДАННЫЕ!$F1794&amp;ДАННЫЕ!$I1794&amp;"g"&amp;B1794&amp;"cf"&amp;D1794&amp;"a"&amp;IF(ДАННЫЕ!$BX1794&gt;0,1,0)&amp;IF(ДАННЫЕ!$BF1794&gt;500,1,IF(ДАННЫЕ!$BF1794&gt;350,2,IF(ДАННЫЕ!$BF1794&gt;=200,3,IF(ДАННЫЕ!$BF1794&gt;=100,4,IF(ДАННЫЕ!$BF1794&gt;=50,5,IF(ДАННЫЕ!$BF1794&lt;50,6,0))))))&amp;"AR"&amp;IF(DATEDIF(ДАННЫЕ!$BX1794,ДАННЫЕ!$F$1,"y")&gt;1,1,0)&amp;"VG"&amp;IF(ДАННЫЕ!$BH1794="0",1,0)&amp;"o"&amp;IF(T1794+ДАННЫЕ!$AF1794+ДАННЫЕ!$AG1794+ДАННЫЕ!$AH1794+ДАННЫЕ!$AI1794+ДАННЫЕ!$AJ1794+ДАННЫЕ!$AP1794+ДАННЫЕ!$AQ1794+ДАННЫЕ!$AR1794+ДАННЫЕ!$AU1794+ДАННЫЕ!$AW1794+ДАННЫЕ!$AS1794+ДАННЫЕ!$AT1794&gt;0,1,0)&amp;"x"&amp;ДАННЫЕ!$AG1794&amp;"p"&amp;IF(ДАННЫЕ!$BY1794&gt;0,1,0)&amp;"v"&amp;IF(ДАННЫЕ!$BZ1794&gt;0,1,0)&amp;"n"&amp;ДАННЫЕ!$CA1794&amp;"t"&amp;ДАННЫЕ!$AY1794&amp;"k"&amp;ДАННЫЕ!$CB1794&amp;"q"&amp;ДАННЫЕ!$CC1794&amp;"w"&amp;ДАННЫЕ!$CD1794&amp;"e"&amp;ДАННЫЕ!$CE1794&amp;"m"&amp;ДАННЫЕ!$CF1794&amp;"c"&amp;ДАННЫЕ!$CG1794&amp;"z"&amp;ДАННЫЕ!$CH1794&amp;"d"&amp;IF(H1794=4,1,0)&amp;"s"&amp;IF(ДАННЫЕ!$J1794=1,0,1)&amp;"u"&amp;IF(ДАННЫЕ!$CJ1794&gt;0,1,0)</f>
        <v>g0cf0a06AR1VG0o0xp0v0ntkqwemczd0s1u0</v>
      </c>
      <c r="O1794" s="28" t="str">
        <f>ДАННЫЕ!$I1794&amp;"g"&amp;B1794&amp;A1794&amp;"f"&amp;P1794&amp;"c"&amp;IF(ДАННЫЕ!$U1794&gt;0,1,0)&amp;"s"&amp;IF(ДАННЫЕ!$Q1794&gt;0,IF(YEAR(ДАННЫЕ!$F$1)=YEAR(ДАННЫЕ!$Q1794),IF(MONTH(ДАННЫЕ!$F$1)=MONTH(ДАННЫЕ!$Q1794),111,11),1),0)&amp;"i"&amp;IF(ДАННЫЕ!$R1794+ДАННЫЕ!$S1794+ДАННЫЕ!$T1794=0,0,1)&amp;"h"&amp;IF(ДАННЫЕ!$P1794&gt;0,1,0)&amp;"p"&amp;IF(ДАННЫЕ!$CI1794&gt;0,IF(YEAR(ДАННЫЕ!$F$1)=YEAR(ДАННЫЕ!$CI1794),IF(MONTH(ДАННЫЕ!$F$1)=MONTH(ДАННЫЕ!$CI1794),111,11),1),0)&amp;"d"&amp;IF(ДАННЫЕ!$CJ1794&gt;0,IF(YEAR(ДАННЫЕ!$F$1)=YEAR(ДАННЫЕ!$CJ1794),IF(MONTH(ДАННЫЕ!$F$1)=MONTH(ДАННЫЕ!$CJ1794),111,11),1),0)&amp;"o"&amp;IF(ДАННЫЕ!$CK1794&gt;0,IF(MONTH(ДАННЫЕ!$F$1)=MONTH(ДАННЫЕ!$CK1794),111,11),0)&amp;"v"&amp;IF(ДАННЫЕ!$BE1794&gt;0,IF(MONTH(ДАННЫЕ!$F$1)=MONTH(ДАННЫЕ!$BE1794),111,11),0)</f>
        <v>g00f0c0s0i0h0p0d0o0v0</v>
      </c>
      <c r="P1794" s="15">
        <f t="shared" si="86"/>
        <v>0</v>
      </c>
      <c r="Q1794" s="15">
        <f>IF(ДАННЫЕ!$F$1&gt;ДАННЫЕ!$N1794,IF(YEAR(ДАННЫЕ!$F$1)=YEAR(ДАННЫЕ!M1794),1,0),0)</f>
        <v>0</v>
      </c>
      <c r="R1794" s="15">
        <f>IF(ДАННЫЕ!$F$1&gt;ДАННЫЕ!$N1794,IF(YEAR(ДАННЫЕ!$F$1)=YEAR(ДАННЫЕ!N1794),1,0),0)</f>
        <v>0</v>
      </c>
      <c r="S1794" s="15">
        <f>IF(ДАННЫЕ!$AA1794="2А",1,IF(ДАННЫЕ!$AA1794="2Б",2,IF(ДАННЫЕ!$AA1794="2В",3,IF(ДАННЫЕ!$AA1794=3,4,IF(ДАННЫЕ!$AA1794="4А",5,IF(ДАННЫЕ!$AA1794="4Б",6,IF(ДАННЫЕ!$AA1794="4В",7,IF(ДАННЫЕ!$AA1794=5,8,0))))))))</f>
        <v>0</v>
      </c>
      <c r="T1794" s="15">
        <f>IF(OR(ДАННЫЕ!$AC1794=2,ДАННЫЕ!$AD1794=2,ДАННЫЕ!$AE1794=2),2,IF(OR(ДАННЫЕ!$AC1794=1,ДАННЫЕ!$AD1794=1,ДАННЫЕ!$AE1794=1),1,0))</f>
        <v>0</v>
      </c>
    </row>
    <row r="1795" spans="1:20" x14ac:dyDescent="0.2">
      <c r="A1795" s="78">
        <f>IF(B1795&gt;0,IF(MONTH(ДАННЫЕ!$F$1)=MONTH(ДАННЫЕ!$B1795),1,0),0)</f>
        <v>0</v>
      </c>
      <c r="B1795" s="14">
        <f>IF(ДАННЫЕ!$B1795&gt;0,IF(YEAR(ДАННЫЕ!$F$1)=YEAR(ДАННЫЕ!$B1795),1,0),0)</f>
        <v>0</v>
      </c>
      <c r="C1795" s="14">
        <f>IF(ДАННЫЕ!$CM1795&gt;0,IF(YEAR(ДАННЫЕ!$F$1)=YEAR(ДАННЫЕ!$CM1795),1,0),0)</f>
        <v>0</v>
      </c>
      <c r="D1795" s="14">
        <f>IF(ДАННЫЕ!$CJ1795&gt;0,IF(ДАННЫЕ!$CL1795&gt;ДАННЫЕ!$F$1,1,IF(ДАННЫЕ!$CL1795&gt;0,0,1)),0)</f>
        <v>0</v>
      </c>
      <c r="E1795" s="43" t="str">
        <f ca="1">IF(ДАННЫЕ!$F$1&gt;0,IF(ДАННЫЕ!$G1795&gt;0,DATEDIF(ДАННЫЕ!$G1795,ДАННЫЕ!$F$1,"y"),""),IF(ДАННЫЕ!$G1795&gt;0,DATEDIF(ДАННЫЕ!$G1795,TODAY(),"y"),""))</f>
        <v/>
      </c>
      <c r="F1795" s="43" t="str">
        <f xml:space="preserve"> IF(ДАННЫЕ!$F1795="М",IF(E1795&gt;=18,IF(E1795&lt;60,1,""),""),"")&amp;IF(ДАННЫЕ!$F1795="Ж",IF(E1795&gt;=18,IF(E1795&lt;55,1,""),""),"")</f>
        <v/>
      </c>
      <c r="G1795" s="43" t="str">
        <f xml:space="preserve"> IF(ДАННЫЕ!$F1795="М",IF(E1795&gt;=60,2,""),"")&amp;IF(ДАННЫЕ!$F1795="Ж",IF(E1795&gt;=55,2,""),"")</f>
        <v/>
      </c>
      <c r="H1795" s="43" t="str">
        <f t="shared" ca="1" si="84"/>
        <v/>
      </c>
      <c r="I1795" s="43" t="str">
        <f t="shared" ca="1" si="85"/>
        <v>03</v>
      </c>
      <c r="J1795" s="28" t="str">
        <f ca="1">ДАННЫЕ!$F1795&amp;H1795&amp;I1795&amp;ДАННЫЕ!$I1795&amp;"m"&amp;IF(ДАННЫЕ!$I1795&gt;0,IF(ДАННЫЕ!$J1795&gt;0,0,1),"")&amp;"f"&amp;IF(ДАННЫЕ!$R1795&gt;0,IF(YEAR(ДАННЫЕ!$F$1)=YEAR(ДАННЫЕ!$R1795),1,0),0)&amp;"z"&amp;ДАННЫЕ!$R1795&amp;"p"&amp;ДАННЫЕ!$S1795&amp;"i"&amp;ДАННЫЕ!$T1795&amp;"h"&amp;ДАННЫЕ!$K1795&amp;"be"&amp;ДАННЫЕ!$BI1795&amp;"CD"&amp;IF(ДАННЫЕ!BF1795&gt;500,4,IF(ДАННЫЕ!BF1795&gt;350,3,IF(ДАННЫЕ!BF1795&gt;200,2,IF(ДАННЫЕ!BF1795&gt;0,1,0))))&amp;"g"&amp;B1795&amp;"d"&amp;H1795&amp;"l"&amp;ДАННЫЕ!AT1795&amp;"a"&amp;ДАННЫЕ!$V1795&amp;"v"&amp;R1795&amp;"k"&amp;ДАННЫЕ!$U1795&amp;"s"&amp;ДАННЫЕ!$Y1795&amp;"t"&amp;ДАННЫЕ!$X1795&amp;"b"&amp;IF(ДАННЫЕ!$Q1795&gt;1,1,0)&amp;"PP"&amp;ДАННЫЕ!Z1795&amp;"c"&amp;S1795&amp;"x"&amp;IF(ДАННЫЕ!$BY1795&gt;0,IF(YEAR(ДАННЫЕ!$F$1)=YEAR(ДАННЫЕ!$BY1795),1,0),0)&amp;"n"&amp;IF(ДАННЫЕ!$BZ1795&gt;0,IF(YEAR(ДАННЫЕ!$F$1)=YEAR(ДАННЫЕ!$BZ1795),1,0),0)&amp;"u"&amp;D1795&amp;"z"&amp;IF(ДАННЫЕ!$CL1795&gt;0,IF(YEAR(ДАННЫЕ!$F$1)&gt;YEAR(ДАННЫЕ!$CL1795),11,12),0)</f>
        <v>03mf0zpihbeCD0g0dlav0kstb0PPc0x0n0u0z0</v>
      </c>
      <c r="K1795" s="28" t="str">
        <f ca="1">ДАННЫЕ!$I1795&amp;"x"&amp;B1795&amp;"w"&amp;IF(T1795+ДАННЫЕ!AD1795+ДАННЫЕ!AE1795+ДАННЫЕ!AF1795+ДАННЫЕ!AG1795+ДАННЫЕ!AH1795+ДАННЫЕ!$AL1795+ДАННЫЕ!AI1795+ДАННЫЕ!AJ1795+ДАННЫЕ!AK1795+ДАННЫЕ!AP1795+ДАННЫЕ!AQ1795+ДАННЫЕ!AR1795+ДАННЫЕ!$AM1795+ДАННЫЕ!$AN1795+ДАННЫЕ!AS1795+ДАННЫЕ!AT1795&gt;0,1,0)&amp;IF(OR(T1795=2,ДАННЫЕ!AD1795=2,ДАННЫЕ!AE1795=2,ДАННЫЕ!AF1795=2,ДАННЫЕ!AG1795=2,ДАННЫЕ!AH1795=2,ДАННЫЕ!$AL1795=2,ДАННЫЕ!AI1795=2,ДАННЫЕ!AJ1795=2,ДАННЫЕ!AK1795=2,ДАННЫЕ!AP1795=2,ДАННЫЕ!AQ1795=2,ДАННЫЕ!AR1795=2,ДАННЫЕ!$AM1795=2,ДАННЫЕ!$AN1795=2,ДАННЫЕ!AS1795=2,ДАННЫЕ!AT1795=2),2,0)&amp;"t"&amp;IF(T1795&gt;0,"1"&amp;T1795,"00")&amp;"f"&amp;IF(ДАННЫЕ!$AC1795,"1"&amp;ДАННЫЕ!$AC1795,"00")&amp;"b"&amp;IF(ДАННЫЕ!$AD1795,"1"&amp;ДАННЫЕ!$AD1795,"00")&amp;"g"&amp;IF(ДАННЫЕ!$AF1795,"1"&amp;ДАННЫЕ!$AF1795,"00")&amp;"c"&amp;IF(ДАННЫЕ!$AG1795,"1"&amp;ДАННЫЕ!$AG1795,"00")&amp;"i"&amp;IF(ДАННЫЕ!$AH1795,"1"&amp;ДАННЫЕ!$AH1795,"00")&amp;"r"&amp;IF(ДАННЫЕ!$AL1795,"1"&amp;ДАННЫЕ!$AL1795,"00")&amp;"m"&amp;IF(ДАННЫЕ!$AI1795,"1"&amp;ДАННЫЕ!$AI1795,"00")&amp;"hS"&amp;IF(ДАННЫЕ!$AJ1795,"1"&amp;ДАННЫЕ!$AJ1795,"00")&amp;"hZ"&amp;IF(ДАННЫЕ!$AK1795,"1"&amp;ДАННЫЕ!$AK1795,"00")&amp;"p"&amp;IF(ДАННЫЕ!$AP1795,"1"&amp;ДАННЫЕ!$AP1795,"00")&amp;"k"&amp;IF(ДАННЫЕ!$AQ1795,"1"&amp;ДАННЫЕ!$AQ1795,"00")&amp;"z"&amp;IF(ДАННЫЕ!$AR1795,"1"&amp;ДАННЫЕ!$AR1795,"00")&amp;"j"&amp;IF(ДАННЫЕ!$AM1795,"1"&amp;ДАННЫЕ!$AM1795,"00")&amp;"n"&amp;IF(ДАННЫЕ!$AN1795,"1"&amp;ДАННЫЕ!$AN1795,"00")&amp;"E"&amp;ДАННЫЕ!BI1795&amp;"L"&amp;ДАННЫЕ!AO1795&amp;"h"&amp;IF(ДАННЫЕ!$AU1795&gt;0,1,0)&amp;"v"&amp;IF(ДАННЫЕ!$AW1795&gt;0,1,0)&amp;"a"&amp;IF(ДАННЫЕ!$AS1795,"1"&amp;ДАННЫЕ!$AS1795,"00")&amp;"s"&amp;IF(ДАННЫЕ!$AT1795,"1"&amp;ДАННЫЕ!$AT1795,"00")&amp;"u"&amp;IF(ДАННЫЕ!$CJ1795&gt;0,1,0)&amp;"y"&amp;B1795&amp;"d"&amp;H1795&amp;"e"&amp;F1795&amp;G1795</f>
        <v>x0w00t00f00b00g00c00i00r00m00hS00hZ00p00k00z00j00n00ELh0v0a00s00u0y0de</v>
      </c>
      <c r="L1795" s="28" t="str">
        <f ca="1">ДАННЫЕ!$I1795&amp;"VN"&amp;IF(ДАННЫЕ!AW1795&gt;0,11,10)&amp;"CD"&amp;IF(ДАННЫЕ!BF1795&gt;500,16,IF(ДАННЫЕ!BF1795&gt;350,15,IF(ДАННЫЕ!BF1795&gt;=200,14,IF(ДАННЫЕ!BF1795&gt;=100,13,IF(ДАННЫЕ!BF1795&gt;=50,12,IF(ДАННЫЕ!BF1795&gt;0,11,10))))))&amp;"AR"&amp;IF(ДАННЫЕ!BX1795&gt;0,1,0)&amp;"GD"&amp;B1795&amp;"VV"&amp;IF(E1795&gt;=5,IF(E1795&lt;18,1,0),0)</f>
        <v>VN10CD10AR0GD0VV0</v>
      </c>
      <c r="M1795" s="28" t="str">
        <f>ДАННЫЕ!$I1795&amp;"b"&amp;ДАННЫЕ!$BI1795&amp;"r"&amp;ДАННЫЕ!$BJ1795&amp;"CD"&amp;IF(ДАННЫЕ!BF1795&gt;0,IF(ДАННЫЕ!BF1795&lt;200,1,IF(ДАННЫЕ!BF1795&lt;350,2,3)),0)&amp;"h"&amp;IF(ДАННЫЕ!$BK1795+ДАННЫЕ!$BL1795+ДАННЫЕ!$BM1795&gt;0,1,0)&amp;"x"&amp;ДАННЫЕ!$BK1795&amp;"y"&amp;ДАННЫЕ!$BL1795&amp;"z"&amp;ДАННЫЕ!$BM1795&amp;"c"&amp;IF(ДАННЫЕ!$BK1795+ДАННЫЕ!$BL1795+ДАННЫЕ!$BM1795=3,1,0)&amp;"a"&amp;IF(ДАННЫЕ!$BQ1795+ДАННЫЕ!$BR1795&gt;0,1,0)&amp;"d"&amp;ДАННЫЕ!$BQ1795&amp;"v"&amp;ДАННЫЕ!$BR1795&amp;"p"&amp;ДАННЫЕ!$BS1795&amp;"n"&amp;ДАННЫЕ!$BU1795&amp;"t"&amp;ДАННЫЕ!$BV1795&amp;"o"&amp;ДАННЫЕ!$BT1795&amp;"l"&amp;IF(ДАННЫЕ!$BN1795&gt;0,1,0)&amp;ДАННЫЕ!$BN1795&amp;"g"&amp;ДАННЫЕ!$BO1795&amp;"s"&amp;ДАННЫЕ!$BP1795&amp;"DZ"&amp;IF(ДАННЫЕ!B1795-ДАННЫЕ!G1795 &lt; 60,IF(ДАННЫЕ!B1795-ДАННЫЕ!G1795 &gt;= 0,1,0),0)&amp;"u"&amp;IF(ДАННЫЕ!$CJ1795&gt;0,1,0)</f>
        <v>brCD0h0xyzc0a0dvpntol0gsDZ1u0</v>
      </c>
      <c r="N1795" s="28" t="str">
        <f ca="1">ДАННЫЕ!$F1795&amp;ДАННЫЕ!$I1795&amp;"g"&amp;B1795&amp;"cf"&amp;D1795&amp;"a"&amp;IF(ДАННЫЕ!$BX1795&gt;0,1,0)&amp;IF(ДАННЫЕ!$BF1795&gt;500,1,IF(ДАННЫЕ!$BF1795&gt;350,2,IF(ДАННЫЕ!$BF1795&gt;=200,3,IF(ДАННЫЕ!$BF1795&gt;=100,4,IF(ДАННЫЕ!$BF1795&gt;=50,5,IF(ДАННЫЕ!$BF1795&lt;50,6,0))))))&amp;"AR"&amp;IF(DATEDIF(ДАННЫЕ!$BX1795,ДАННЫЕ!$F$1,"y")&gt;1,1,0)&amp;"VG"&amp;IF(ДАННЫЕ!$BH1795="0",1,0)&amp;"o"&amp;IF(T1795+ДАННЫЕ!$AF1795+ДАННЫЕ!$AG1795+ДАННЫЕ!$AH1795+ДАННЫЕ!$AI1795+ДАННЫЕ!$AJ1795+ДАННЫЕ!$AP1795+ДАННЫЕ!$AQ1795+ДАННЫЕ!$AR1795+ДАННЫЕ!$AU1795+ДАННЫЕ!$AW1795+ДАННЫЕ!$AS1795+ДАННЫЕ!$AT1795&gt;0,1,0)&amp;"x"&amp;ДАННЫЕ!$AG1795&amp;"p"&amp;IF(ДАННЫЕ!$BY1795&gt;0,1,0)&amp;"v"&amp;IF(ДАННЫЕ!$BZ1795&gt;0,1,0)&amp;"n"&amp;ДАННЫЕ!$CA1795&amp;"t"&amp;ДАННЫЕ!$AY1795&amp;"k"&amp;ДАННЫЕ!$CB1795&amp;"q"&amp;ДАННЫЕ!$CC1795&amp;"w"&amp;ДАННЫЕ!$CD1795&amp;"e"&amp;ДАННЫЕ!$CE1795&amp;"m"&amp;ДАННЫЕ!$CF1795&amp;"c"&amp;ДАННЫЕ!$CG1795&amp;"z"&amp;ДАННЫЕ!$CH1795&amp;"d"&amp;IF(H1795=4,1,0)&amp;"s"&amp;IF(ДАННЫЕ!$J1795=1,0,1)&amp;"u"&amp;IF(ДАННЫЕ!$CJ1795&gt;0,1,0)</f>
        <v>g0cf0a06AR1VG0o0xp0v0ntkqwemczd0s1u0</v>
      </c>
      <c r="O1795" s="28" t="str">
        <f>ДАННЫЕ!$I1795&amp;"g"&amp;B1795&amp;A1795&amp;"f"&amp;P1795&amp;"c"&amp;IF(ДАННЫЕ!$U1795&gt;0,1,0)&amp;"s"&amp;IF(ДАННЫЕ!$Q1795&gt;0,IF(YEAR(ДАННЫЕ!$F$1)=YEAR(ДАННЫЕ!$Q1795),IF(MONTH(ДАННЫЕ!$F$1)=MONTH(ДАННЫЕ!$Q1795),111,11),1),0)&amp;"i"&amp;IF(ДАННЫЕ!$R1795+ДАННЫЕ!$S1795+ДАННЫЕ!$T1795=0,0,1)&amp;"h"&amp;IF(ДАННЫЕ!$P1795&gt;0,1,0)&amp;"p"&amp;IF(ДАННЫЕ!$CI1795&gt;0,IF(YEAR(ДАННЫЕ!$F$1)=YEAR(ДАННЫЕ!$CI1795),IF(MONTH(ДАННЫЕ!$F$1)=MONTH(ДАННЫЕ!$CI1795),111,11),1),0)&amp;"d"&amp;IF(ДАННЫЕ!$CJ1795&gt;0,IF(YEAR(ДАННЫЕ!$F$1)=YEAR(ДАННЫЕ!$CJ1795),IF(MONTH(ДАННЫЕ!$F$1)=MONTH(ДАННЫЕ!$CJ1795),111,11),1),0)&amp;"o"&amp;IF(ДАННЫЕ!$CK1795&gt;0,IF(MONTH(ДАННЫЕ!$F$1)=MONTH(ДАННЫЕ!$CK1795),111,11),0)&amp;"v"&amp;IF(ДАННЫЕ!$BE1795&gt;0,IF(MONTH(ДАННЫЕ!$F$1)=MONTH(ДАННЫЕ!$BE1795),111,11),0)</f>
        <v>g00f0c0s0i0h0p0d0o0v0</v>
      </c>
      <c r="P1795" s="15">
        <f t="shared" si="86"/>
        <v>0</v>
      </c>
      <c r="Q1795" s="15">
        <f>IF(ДАННЫЕ!$F$1&gt;ДАННЫЕ!$N1795,IF(YEAR(ДАННЫЕ!$F$1)=YEAR(ДАННЫЕ!M1795),1,0),0)</f>
        <v>0</v>
      </c>
      <c r="R1795" s="15">
        <f>IF(ДАННЫЕ!$F$1&gt;ДАННЫЕ!$N1795,IF(YEAR(ДАННЫЕ!$F$1)=YEAR(ДАННЫЕ!N1795),1,0),0)</f>
        <v>0</v>
      </c>
      <c r="S1795" s="15">
        <f>IF(ДАННЫЕ!$AA1795="2А",1,IF(ДАННЫЕ!$AA1795="2Б",2,IF(ДАННЫЕ!$AA1795="2В",3,IF(ДАННЫЕ!$AA1795=3,4,IF(ДАННЫЕ!$AA1795="4А",5,IF(ДАННЫЕ!$AA1795="4Б",6,IF(ДАННЫЕ!$AA1795="4В",7,IF(ДАННЫЕ!$AA1795=5,8,0))))))))</f>
        <v>0</v>
      </c>
      <c r="T1795" s="15">
        <f>IF(OR(ДАННЫЕ!$AC1795=2,ДАННЫЕ!$AD1795=2,ДАННЫЕ!$AE1795=2),2,IF(OR(ДАННЫЕ!$AC1795=1,ДАННЫЕ!$AD1795=1,ДАННЫЕ!$AE1795=1),1,0))</f>
        <v>0</v>
      </c>
    </row>
    <row r="1796" spans="1:20" x14ac:dyDescent="0.2">
      <c r="A1796" s="78">
        <f>IF(B1796&gt;0,IF(MONTH(ДАННЫЕ!$F$1)=MONTH(ДАННЫЕ!$B1796),1,0),0)</f>
        <v>0</v>
      </c>
      <c r="B1796" s="14">
        <f>IF(ДАННЫЕ!$B1796&gt;0,IF(YEAR(ДАННЫЕ!$F$1)=YEAR(ДАННЫЕ!$B1796),1,0),0)</f>
        <v>0</v>
      </c>
      <c r="C1796" s="14">
        <f>IF(ДАННЫЕ!$CM1796&gt;0,IF(YEAR(ДАННЫЕ!$F$1)=YEAR(ДАННЫЕ!$CM1796),1,0),0)</f>
        <v>0</v>
      </c>
      <c r="D1796" s="14">
        <f>IF(ДАННЫЕ!$CJ1796&gt;0,IF(ДАННЫЕ!$CL1796&gt;ДАННЫЕ!$F$1,1,IF(ДАННЫЕ!$CL1796&gt;0,0,1)),0)</f>
        <v>0</v>
      </c>
      <c r="E1796" s="43" t="str">
        <f ca="1">IF(ДАННЫЕ!$F$1&gt;0,IF(ДАННЫЕ!$G1796&gt;0,DATEDIF(ДАННЫЕ!$G1796,ДАННЫЕ!$F$1,"y"),""),IF(ДАННЫЕ!$G1796&gt;0,DATEDIF(ДАННЫЕ!$G1796,TODAY(),"y"),""))</f>
        <v/>
      </c>
      <c r="F1796" s="43" t="str">
        <f xml:space="preserve"> IF(ДАННЫЕ!$F1796="М",IF(E1796&gt;=18,IF(E1796&lt;60,1,""),""),"")&amp;IF(ДАННЫЕ!$F1796="Ж",IF(E1796&gt;=18,IF(E1796&lt;55,1,""),""),"")</f>
        <v/>
      </c>
      <c r="G1796" s="43" t="str">
        <f xml:space="preserve"> IF(ДАННЫЕ!$F1796="М",IF(E1796&gt;=60,2,""),"")&amp;IF(ДАННЫЕ!$F1796="Ж",IF(E1796&gt;=55,2,""),"")</f>
        <v/>
      </c>
      <c r="H1796" s="43" t="str">
        <f t="shared" ca="1" si="84"/>
        <v/>
      </c>
      <c r="I1796" s="43" t="str">
        <f t="shared" ca="1" si="85"/>
        <v>03</v>
      </c>
      <c r="J1796" s="28" t="str">
        <f ca="1">ДАННЫЕ!$F1796&amp;H1796&amp;I1796&amp;ДАННЫЕ!$I1796&amp;"m"&amp;IF(ДАННЫЕ!$I1796&gt;0,IF(ДАННЫЕ!$J1796&gt;0,0,1),"")&amp;"f"&amp;IF(ДАННЫЕ!$R1796&gt;0,IF(YEAR(ДАННЫЕ!$F$1)=YEAR(ДАННЫЕ!$R1796),1,0),0)&amp;"z"&amp;ДАННЫЕ!$R1796&amp;"p"&amp;ДАННЫЕ!$S1796&amp;"i"&amp;ДАННЫЕ!$T1796&amp;"h"&amp;ДАННЫЕ!$K1796&amp;"be"&amp;ДАННЫЕ!$BI1796&amp;"CD"&amp;IF(ДАННЫЕ!BF1796&gt;500,4,IF(ДАННЫЕ!BF1796&gt;350,3,IF(ДАННЫЕ!BF1796&gt;200,2,IF(ДАННЫЕ!BF1796&gt;0,1,0))))&amp;"g"&amp;B1796&amp;"d"&amp;H1796&amp;"l"&amp;ДАННЫЕ!AT1796&amp;"a"&amp;ДАННЫЕ!$V1796&amp;"v"&amp;R1796&amp;"k"&amp;ДАННЫЕ!$U1796&amp;"s"&amp;ДАННЫЕ!$Y1796&amp;"t"&amp;ДАННЫЕ!$X1796&amp;"b"&amp;IF(ДАННЫЕ!$Q1796&gt;1,1,0)&amp;"PP"&amp;ДАННЫЕ!Z1796&amp;"c"&amp;S1796&amp;"x"&amp;IF(ДАННЫЕ!$BY1796&gt;0,IF(YEAR(ДАННЫЕ!$F$1)=YEAR(ДАННЫЕ!$BY1796),1,0),0)&amp;"n"&amp;IF(ДАННЫЕ!$BZ1796&gt;0,IF(YEAR(ДАННЫЕ!$F$1)=YEAR(ДАННЫЕ!$BZ1796),1,0),0)&amp;"u"&amp;D1796&amp;"z"&amp;IF(ДАННЫЕ!$CL1796&gt;0,IF(YEAR(ДАННЫЕ!$F$1)&gt;YEAR(ДАННЫЕ!$CL1796),11,12),0)</f>
        <v>03mf0zpihbeCD0g0dlav0kstb0PPc0x0n0u0z0</v>
      </c>
      <c r="K1796" s="28" t="str">
        <f ca="1">ДАННЫЕ!$I1796&amp;"x"&amp;B1796&amp;"w"&amp;IF(T1796+ДАННЫЕ!AD1796+ДАННЫЕ!AE1796+ДАННЫЕ!AF1796+ДАННЫЕ!AG1796+ДАННЫЕ!AH1796+ДАННЫЕ!$AL1796+ДАННЫЕ!AI1796+ДАННЫЕ!AJ1796+ДАННЫЕ!AK1796+ДАННЫЕ!AP1796+ДАННЫЕ!AQ1796+ДАННЫЕ!AR1796+ДАННЫЕ!$AM1796+ДАННЫЕ!$AN1796+ДАННЫЕ!AS1796+ДАННЫЕ!AT1796&gt;0,1,0)&amp;IF(OR(T1796=2,ДАННЫЕ!AD1796=2,ДАННЫЕ!AE1796=2,ДАННЫЕ!AF1796=2,ДАННЫЕ!AG1796=2,ДАННЫЕ!AH1796=2,ДАННЫЕ!$AL1796=2,ДАННЫЕ!AI1796=2,ДАННЫЕ!AJ1796=2,ДАННЫЕ!AK1796=2,ДАННЫЕ!AP1796=2,ДАННЫЕ!AQ1796=2,ДАННЫЕ!AR1796=2,ДАННЫЕ!$AM1796=2,ДАННЫЕ!$AN1796=2,ДАННЫЕ!AS1796=2,ДАННЫЕ!AT1796=2),2,0)&amp;"t"&amp;IF(T1796&gt;0,"1"&amp;T1796,"00")&amp;"f"&amp;IF(ДАННЫЕ!$AC1796,"1"&amp;ДАННЫЕ!$AC1796,"00")&amp;"b"&amp;IF(ДАННЫЕ!$AD1796,"1"&amp;ДАННЫЕ!$AD1796,"00")&amp;"g"&amp;IF(ДАННЫЕ!$AF1796,"1"&amp;ДАННЫЕ!$AF1796,"00")&amp;"c"&amp;IF(ДАННЫЕ!$AG1796,"1"&amp;ДАННЫЕ!$AG1796,"00")&amp;"i"&amp;IF(ДАННЫЕ!$AH1796,"1"&amp;ДАННЫЕ!$AH1796,"00")&amp;"r"&amp;IF(ДАННЫЕ!$AL1796,"1"&amp;ДАННЫЕ!$AL1796,"00")&amp;"m"&amp;IF(ДАННЫЕ!$AI1796,"1"&amp;ДАННЫЕ!$AI1796,"00")&amp;"hS"&amp;IF(ДАННЫЕ!$AJ1796,"1"&amp;ДАННЫЕ!$AJ1796,"00")&amp;"hZ"&amp;IF(ДАННЫЕ!$AK1796,"1"&amp;ДАННЫЕ!$AK1796,"00")&amp;"p"&amp;IF(ДАННЫЕ!$AP1796,"1"&amp;ДАННЫЕ!$AP1796,"00")&amp;"k"&amp;IF(ДАННЫЕ!$AQ1796,"1"&amp;ДАННЫЕ!$AQ1796,"00")&amp;"z"&amp;IF(ДАННЫЕ!$AR1796,"1"&amp;ДАННЫЕ!$AR1796,"00")&amp;"j"&amp;IF(ДАННЫЕ!$AM1796,"1"&amp;ДАННЫЕ!$AM1796,"00")&amp;"n"&amp;IF(ДАННЫЕ!$AN1796,"1"&amp;ДАННЫЕ!$AN1796,"00")&amp;"E"&amp;ДАННЫЕ!BI1796&amp;"L"&amp;ДАННЫЕ!AO1796&amp;"h"&amp;IF(ДАННЫЕ!$AU1796&gt;0,1,0)&amp;"v"&amp;IF(ДАННЫЕ!$AW1796&gt;0,1,0)&amp;"a"&amp;IF(ДАННЫЕ!$AS1796,"1"&amp;ДАННЫЕ!$AS1796,"00")&amp;"s"&amp;IF(ДАННЫЕ!$AT1796,"1"&amp;ДАННЫЕ!$AT1796,"00")&amp;"u"&amp;IF(ДАННЫЕ!$CJ1796&gt;0,1,0)&amp;"y"&amp;B1796&amp;"d"&amp;H1796&amp;"e"&amp;F1796&amp;G1796</f>
        <v>x0w00t00f00b00g00c00i00r00m00hS00hZ00p00k00z00j00n00ELh0v0a00s00u0y0de</v>
      </c>
      <c r="L1796" s="28" t="str">
        <f ca="1">ДАННЫЕ!$I1796&amp;"VN"&amp;IF(ДАННЫЕ!AW1796&gt;0,11,10)&amp;"CD"&amp;IF(ДАННЫЕ!BF1796&gt;500,16,IF(ДАННЫЕ!BF1796&gt;350,15,IF(ДАННЫЕ!BF1796&gt;=200,14,IF(ДАННЫЕ!BF1796&gt;=100,13,IF(ДАННЫЕ!BF1796&gt;=50,12,IF(ДАННЫЕ!BF1796&gt;0,11,10))))))&amp;"AR"&amp;IF(ДАННЫЕ!BX1796&gt;0,1,0)&amp;"GD"&amp;B1796&amp;"VV"&amp;IF(E1796&gt;=5,IF(E1796&lt;18,1,0),0)</f>
        <v>VN10CD10AR0GD0VV0</v>
      </c>
      <c r="M1796" s="28" t="str">
        <f>ДАННЫЕ!$I1796&amp;"b"&amp;ДАННЫЕ!$BI1796&amp;"r"&amp;ДАННЫЕ!$BJ1796&amp;"CD"&amp;IF(ДАННЫЕ!BF1796&gt;0,IF(ДАННЫЕ!BF1796&lt;200,1,IF(ДАННЫЕ!BF1796&lt;350,2,3)),0)&amp;"h"&amp;IF(ДАННЫЕ!$BK1796+ДАННЫЕ!$BL1796+ДАННЫЕ!$BM1796&gt;0,1,0)&amp;"x"&amp;ДАННЫЕ!$BK1796&amp;"y"&amp;ДАННЫЕ!$BL1796&amp;"z"&amp;ДАННЫЕ!$BM1796&amp;"c"&amp;IF(ДАННЫЕ!$BK1796+ДАННЫЕ!$BL1796+ДАННЫЕ!$BM1796=3,1,0)&amp;"a"&amp;IF(ДАННЫЕ!$BQ1796+ДАННЫЕ!$BR1796&gt;0,1,0)&amp;"d"&amp;ДАННЫЕ!$BQ1796&amp;"v"&amp;ДАННЫЕ!$BR1796&amp;"p"&amp;ДАННЫЕ!$BS1796&amp;"n"&amp;ДАННЫЕ!$BU1796&amp;"t"&amp;ДАННЫЕ!$BV1796&amp;"o"&amp;ДАННЫЕ!$BT1796&amp;"l"&amp;IF(ДАННЫЕ!$BN1796&gt;0,1,0)&amp;ДАННЫЕ!$BN1796&amp;"g"&amp;ДАННЫЕ!$BO1796&amp;"s"&amp;ДАННЫЕ!$BP1796&amp;"DZ"&amp;IF(ДАННЫЕ!B1796-ДАННЫЕ!G1796 &lt; 60,IF(ДАННЫЕ!B1796-ДАННЫЕ!G1796 &gt;= 0,1,0),0)&amp;"u"&amp;IF(ДАННЫЕ!$CJ1796&gt;0,1,0)</f>
        <v>brCD0h0xyzc0a0dvpntol0gsDZ1u0</v>
      </c>
      <c r="N1796" s="28" t="str">
        <f ca="1">ДАННЫЕ!$F1796&amp;ДАННЫЕ!$I1796&amp;"g"&amp;B1796&amp;"cf"&amp;D1796&amp;"a"&amp;IF(ДАННЫЕ!$BX1796&gt;0,1,0)&amp;IF(ДАННЫЕ!$BF1796&gt;500,1,IF(ДАННЫЕ!$BF1796&gt;350,2,IF(ДАННЫЕ!$BF1796&gt;=200,3,IF(ДАННЫЕ!$BF1796&gt;=100,4,IF(ДАННЫЕ!$BF1796&gt;=50,5,IF(ДАННЫЕ!$BF1796&lt;50,6,0))))))&amp;"AR"&amp;IF(DATEDIF(ДАННЫЕ!$BX1796,ДАННЫЕ!$F$1,"y")&gt;1,1,0)&amp;"VG"&amp;IF(ДАННЫЕ!$BH1796="0",1,0)&amp;"o"&amp;IF(T1796+ДАННЫЕ!$AF1796+ДАННЫЕ!$AG1796+ДАННЫЕ!$AH1796+ДАННЫЕ!$AI1796+ДАННЫЕ!$AJ1796+ДАННЫЕ!$AP1796+ДАННЫЕ!$AQ1796+ДАННЫЕ!$AR1796+ДАННЫЕ!$AU1796+ДАННЫЕ!$AW1796+ДАННЫЕ!$AS1796+ДАННЫЕ!$AT1796&gt;0,1,0)&amp;"x"&amp;ДАННЫЕ!$AG1796&amp;"p"&amp;IF(ДАННЫЕ!$BY1796&gt;0,1,0)&amp;"v"&amp;IF(ДАННЫЕ!$BZ1796&gt;0,1,0)&amp;"n"&amp;ДАННЫЕ!$CA1796&amp;"t"&amp;ДАННЫЕ!$AY1796&amp;"k"&amp;ДАННЫЕ!$CB1796&amp;"q"&amp;ДАННЫЕ!$CC1796&amp;"w"&amp;ДАННЫЕ!$CD1796&amp;"e"&amp;ДАННЫЕ!$CE1796&amp;"m"&amp;ДАННЫЕ!$CF1796&amp;"c"&amp;ДАННЫЕ!$CG1796&amp;"z"&amp;ДАННЫЕ!$CH1796&amp;"d"&amp;IF(H1796=4,1,0)&amp;"s"&amp;IF(ДАННЫЕ!$J1796=1,0,1)&amp;"u"&amp;IF(ДАННЫЕ!$CJ1796&gt;0,1,0)</f>
        <v>g0cf0a06AR1VG0o0xp0v0ntkqwemczd0s1u0</v>
      </c>
      <c r="O1796" s="28" t="str">
        <f>ДАННЫЕ!$I1796&amp;"g"&amp;B1796&amp;A1796&amp;"f"&amp;P1796&amp;"c"&amp;IF(ДАННЫЕ!$U1796&gt;0,1,0)&amp;"s"&amp;IF(ДАННЫЕ!$Q1796&gt;0,IF(YEAR(ДАННЫЕ!$F$1)=YEAR(ДАННЫЕ!$Q1796),IF(MONTH(ДАННЫЕ!$F$1)=MONTH(ДАННЫЕ!$Q1796),111,11),1),0)&amp;"i"&amp;IF(ДАННЫЕ!$R1796+ДАННЫЕ!$S1796+ДАННЫЕ!$T1796=0,0,1)&amp;"h"&amp;IF(ДАННЫЕ!$P1796&gt;0,1,0)&amp;"p"&amp;IF(ДАННЫЕ!$CI1796&gt;0,IF(YEAR(ДАННЫЕ!$F$1)=YEAR(ДАННЫЕ!$CI1796),IF(MONTH(ДАННЫЕ!$F$1)=MONTH(ДАННЫЕ!$CI1796),111,11),1),0)&amp;"d"&amp;IF(ДАННЫЕ!$CJ1796&gt;0,IF(YEAR(ДАННЫЕ!$F$1)=YEAR(ДАННЫЕ!$CJ1796),IF(MONTH(ДАННЫЕ!$F$1)=MONTH(ДАННЫЕ!$CJ1796),111,11),1),0)&amp;"o"&amp;IF(ДАННЫЕ!$CK1796&gt;0,IF(MONTH(ДАННЫЕ!$F$1)=MONTH(ДАННЫЕ!$CK1796),111,11),0)&amp;"v"&amp;IF(ДАННЫЕ!$BE1796&gt;0,IF(MONTH(ДАННЫЕ!$F$1)=MONTH(ДАННЫЕ!$BE1796),111,11),0)</f>
        <v>g00f0c0s0i0h0p0d0o0v0</v>
      </c>
      <c r="P1796" s="15">
        <f t="shared" si="86"/>
        <v>0</v>
      </c>
      <c r="Q1796" s="15">
        <f>IF(ДАННЫЕ!$F$1&gt;ДАННЫЕ!$N1796,IF(YEAR(ДАННЫЕ!$F$1)=YEAR(ДАННЫЕ!M1796),1,0),0)</f>
        <v>0</v>
      </c>
      <c r="R1796" s="15">
        <f>IF(ДАННЫЕ!$F$1&gt;ДАННЫЕ!$N1796,IF(YEAR(ДАННЫЕ!$F$1)=YEAR(ДАННЫЕ!N1796),1,0),0)</f>
        <v>0</v>
      </c>
      <c r="S1796" s="15">
        <f>IF(ДАННЫЕ!$AA1796="2А",1,IF(ДАННЫЕ!$AA1796="2Б",2,IF(ДАННЫЕ!$AA1796="2В",3,IF(ДАННЫЕ!$AA1796=3,4,IF(ДАННЫЕ!$AA1796="4А",5,IF(ДАННЫЕ!$AA1796="4Б",6,IF(ДАННЫЕ!$AA1796="4В",7,IF(ДАННЫЕ!$AA1796=5,8,0))))))))</f>
        <v>0</v>
      </c>
      <c r="T1796" s="15">
        <f>IF(OR(ДАННЫЕ!$AC1796=2,ДАННЫЕ!$AD1796=2,ДАННЫЕ!$AE1796=2),2,IF(OR(ДАННЫЕ!$AC1796=1,ДАННЫЕ!$AD1796=1,ДАННЫЕ!$AE1796=1),1,0))</f>
        <v>0</v>
      </c>
    </row>
    <row r="1797" spans="1:20" x14ac:dyDescent="0.2">
      <c r="A1797" s="78">
        <f>IF(B1797&gt;0,IF(MONTH(ДАННЫЕ!$F$1)=MONTH(ДАННЫЕ!$B1797),1,0),0)</f>
        <v>0</v>
      </c>
      <c r="B1797" s="14">
        <f>IF(ДАННЫЕ!$B1797&gt;0,IF(YEAR(ДАННЫЕ!$F$1)=YEAR(ДАННЫЕ!$B1797),1,0),0)</f>
        <v>0</v>
      </c>
      <c r="C1797" s="14">
        <f>IF(ДАННЫЕ!$CM1797&gt;0,IF(YEAR(ДАННЫЕ!$F$1)=YEAR(ДАННЫЕ!$CM1797),1,0),0)</f>
        <v>0</v>
      </c>
      <c r="D1797" s="14">
        <f>IF(ДАННЫЕ!$CJ1797&gt;0,IF(ДАННЫЕ!$CL1797&gt;ДАННЫЕ!$F$1,1,IF(ДАННЫЕ!$CL1797&gt;0,0,1)),0)</f>
        <v>0</v>
      </c>
      <c r="E1797" s="43" t="str">
        <f ca="1">IF(ДАННЫЕ!$F$1&gt;0,IF(ДАННЫЕ!$G1797&gt;0,DATEDIF(ДАННЫЕ!$G1797,ДАННЫЕ!$F$1,"y"),""),IF(ДАННЫЕ!$G1797&gt;0,DATEDIF(ДАННЫЕ!$G1797,TODAY(),"y"),""))</f>
        <v/>
      </c>
      <c r="F1797" s="43" t="str">
        <f xml:space="preserve"> IF(ДАННЫЕ!$F1797="М",IF(E1797&gt;=18,IF(E1797&lt;60,1,""),""),"")&amp;IF(ДАННЫЕ!$F1797="Ж",IF(E1797&gt;=18,IF(E1797&lt;55,1,""),""),"")</f>
        <v/>
      </c>
      <c r="G1797" s="43" t="str">
        <f xml:space="preserve"> IF(ДАННЫЕ!$F1797="М",IF(E1797&gt;=60,2,""),"")&amp;IF(ДАННЫЕ!$F1797="Ж",IF(E1797&gt;=55,2,""),"")</f>
        <v/>
      </c>
      <c r="H1797" s="43" t="str">
        <f t="shared" ca="1" si="84"/>
        <v/>
      </c>
      <c r="I1797" s="43" t="str">
        <f t="shared" ca="1" si="85"/>
        <v>03</v>
      </c>
      <c r="J1797" s="28" t="str">
        <f ca="1">ДАННЫЕ!$F1797&amp;H1797&amp;I1797&amp;ДАННЫЕ!$I1797&amp;"m"&amp;IF(ДАННЫЕ!$I1797&gt;0,IF(ДАННЫЕ!$J1797&gt;0,0,1),"")&amp;"f"&amp;IF(ДАННЫЕ!$R1797&gt;0,IF(YEAR(ДАННЫЕ!$F$1)=YEAR(ДАННЫЕ!$R1797),1,0),0)&amp;"z"&amp;ДАННЫЕ!$R1797&amp;"p"&amp;ДАННЫЕ!$S1797&amp;"i"&amp;ДАННЫЕ!$T1797&amp;"h"&amp;ДАННЫЕ!$K1797&amp;"be"&amp;ДАННЫЕ!$BI1797&amp;"CD"&amp;IF(ДАННЫЕ!BF1797&gt;500,4,IF(ДАННЫЕ!BF1797&gt;350,3,IF(ДАННЫЕ!BF1797&gt;200,2,IF(ДАННЫЕ!BF1797&gt;0,1,0))))&amp;"g"&amp;B1797&amp;"d"&amp;H1797&amp;"l"&amp;ДАННЫЕ!AT1797&amp;"a"&amp;ДАННЫЕ!$V1797&amp;"v"&amp;R1797&amp;"k"&amp;ДАННЫЕ!$U1797&amp;"s"&amp;ДАННЫЕ!$Y1797&amp;"t"&amp;ДАННЫЕ!$X1797&amp;"b"&amp;IF(ДАННЫЕ!$Q1797&gt;1,1,0)&amp;"PP"&amp;ДАННЫЕ!Z1797&amp;"c"&amp;S1797&amp;"x"&amp;IF(ДАННЫЕ!$BY1797&gt;0,IF(YEAR(ДАННЫЕ!$F$1)=YEAR(ДАННЫЕ!$BY1797),1,0),0)&amp;"n"&amp;IF(ДАННЫЕ!$BZ1797&gt;0,IF(YEAR(ДАННЫЕ!$F$1)=YEAR(ДАННЫЕ!$BZ1797),1,0),0)&amp;"u"&amp;D1797&amp;"z"&amp;IF(ДАННЫЕ!$CL1797&gt;0,IF(YEAR(ДАННЫЕ!$F$1)&gt;YEAR(ДАННЫЕ!$CL1797),11,12),0)</f>
        <v>03mf0zpihbeCD0g0dlav0kstb0PPc0x0n0u0z0</v>
      </c>
      <c r="K1797" s="28" t="str">
        <f ca="1">ДАННЫЕ!$I1797&amp;"x"&amp;B1797&amp;"w"&amp;IF(T1797+ДАННЫЕ!AD1797+ДАННЫЕ!AE1797+ДАННЫЕ!AF1797+ДАННЫЕ!AG1797+ДАННЫЕ!AH1797+ДАННЫЕ!$AL1797+ДАННЫЕ!AI1797+ДАННЫЕ!AJ1797+ДАННЫЕ!AK1797+ДАННЫЕ!AP1797+ДАННЫЕ!AQ1797+ДАННЫЕ!AR1797+ДАННЫЕ!$AM1797+ДАННЫЕ!$AN1797+ДАННЫЕ!AS1797+ДАННЫЕ!AT1797&gt;0,1,0)&amp;IF(OR(T1797=2,ДАННЫЕ!AD1797=2,ДАННЫЕ!AE1797=2,ДАННЫЕ!AF1797=2,ДАННЫЕ!AG1797=2,ДАННЫЕ!AH1797=2,ДАННЫЕ!$AL1797=2,ДАННЫЕ!AI1797=2,ДАННЫЕ!AJ1797=2,ДАННЫЕ!AK1797=2,ДАННЫЕ!AP1797=2,ДАННЫЕ!AQ1797=2,ДАННЫЕ!AR1797=2,ДАННЫЕ!$AM1797=2,ДАННЫЕ!$AN1797=2,ДАННЫЕ!AS1797=2,ДАННЫЕ!AT1797=2),2,0)&amp;"t"&amp;IF(T1797&gt;0,"1"&amp;T1797,"00")&amp;"f"&amp;IF(ДАННЫЕ!$AC1797,"1"&amp;ДАННЫЕ!$AC1797,"00")&amp;"b"&amp;IF(ДАННЫЕ!$AD1797,"1"&amp;ДАННЫЕ!$AD1797,"00")&amp;"g"&amp;IF(ДАННЫЕ!$AF1797,"1"&amp;ДАННЫЕ!$AF1797,"00")&amp;"c"&amp;IF(ДАННЫЕ!$AG1797,"1"&amp;ДАННЫЕ!$AG1797,"00")&amp;"i"&amp;IF(ДАННЫЕ!$AH1797,"1"&amp;ДАННЫЕ!$AH1797,"00")&amp;"r"&amp;IF(ДАННЫЕ!$AL1797,"1"&amp;ДАННЫЕ!$AL1797,"00")&amp;"m"&amp;IF(ДАННЫЕ!$AI1797,"1"&amp;ДАННЫЕ!$AI1797,"00")&amp;"hS"&amp;IF(ДАННЫЕ!$AJ1797,"1"&amp;ДАННЫЕ!$AJ1797,"00")&amp;"hZ"&amp;IF(ДАННЫЕ!$AK1797,"1"&amp;ДАННЫЕ!$AK1797,"00")&amp;"p"&amp;IF(ДАННЫЕ!$AP1797,"1"&amp;ДАННЫЕ!$AP1797,"00")&amp;"k"&amp;IF(ДАННЫЕ!$AQ1797,"1"&amp;ДАННЫЕ!$AQ1797,"00")&amp;"z"&amp;IF(ДАННЫЕ!$AR1797,"1"&amp;ДАННЫЕ!$AR1797,"00")&amp;"j"&amp;IF(ДАННЫЕ!$AM1797,"1"&amp;ДАННЫЕ!$AM1797,"00")&amp;"n"&amp;IF(ДАННЫЕ!$AN1797,"1"&amp;ДАННЫЕ!$AN1797,"00")&amp;"E"&amp;ДАННЫЕ!BI1797&amp;"L"&amp;ДАННЫЕ!AO1797&amp;"h"&amp;IF(ДАННЫЕ!$AU1797&gt;0,1,0)&amp;"v"&amp;IF(ДАННЫЕ!$AW1797&gt;0,1,0)&amp;"a"&amp;IF(ДАННЫЕ!$AS1797,"1"&amp;ДАННЫЕ!$AS1797,"00")&amp;"s"&amp;IF(ДАННЫЕ!$AT1797,"1"&amp;ДАННЫЕ!$AT1797,"00")&amp;"u"&amp;IF(ДАННЫЕ!$CJ1797&gt;0,1,0)&amp;"y"&amp;B1797&amp;"d"&amp;H1797&amp;"e"&amp;F1797&amp;G1797</f>
        <v>x0w00t00f00b00g00c00i00r00m00hS00hZ00p00k00z00j00n00ELh0v0a00s00u0y0de</v>
      </c>
      <c r="L1797" s="28" t="str">
        <f ca="1">ДАННЫЕ!$I1797&amp;"VN"&amp;IF(ДАННЫЕ!AW1797&gt;0,11,10)&amp;"CD"&amp;IF(ДАННЫЕ!BF1797&gt;500,16,IF(ДАННЫЕ!BF1797&gt;350,15,IF(ДАННЫЕ!BF1797&gt;=200,14,IF(ДАННЫЕ!BF1797&gt;=100,13,IF(ДАННЫЕ!BF1797&gt;=50,12,IF(ДАННЫЕ!BF1797&gt;0,11,10))))))&amp;"AR"&amp;IF(ДАННЫЕ!BX1797&gt;0,1,0)&amp;"GD"&amp;B1797&amp;"VV"&amp;IF(E1797&gt;=5,IF(E1797&lt;18,1,0),0)</f>
        <v>VN10CD10AR0GD0VV0</v>
      </c>
      <c r="M1797" s="28" t="str">
        <f>ДАННЫЕ!$I1797&amp;"b"&amp;ДАННЫЕ!$BI1797&amp;"r"&amp;ДАННЫЕ!$BJ1797&amp;"CD"&amp;IF(ДАННЫЕ!BF1797&gt;0,IF(ДАННЫЕ!BF1797&lt;200,1,IF(ДАННЫЕ!BF1797&lt;350,2,3)),0)&amp;"h"&amp;IF(ДАННЫЕ!$BK1797+ДАННЫЕ!$BL1797+ДАННЫЕ!$BM1797&gt;0,1,0)&amp;"x"&amp;ДАННЫЕ!$BK1797&amp;"y"&amp;ДАННЫЕ!$BL1797&amp;"z"&amp;ДАННЫЕ!$BM1797&amp;"c"&amp;IF(ДАННЫЕ!$BK1797+ДАННЫЕ!$BL1797+ДАННЫЕ!$BM1797=3,1,0)&amp;"a"&amp;IF(ДАННЫЕ!$BQ1797+ДАННЫЕ!$BR1797&gt;0,1,0)&amp;"d"&amp;ДАННЫЕ!$BQ1797&amp;"v"&amp;ДАННЫЕ!$BR1797&amp;"p"&amp;ДАННЫЕ!$BS1797&amp;"n"&amp;ДАННЫЕ!$BU1797&amp;"t"&amp;ДАННЫЕ!$BV1797&amp;"o"&amp;ДАННЫЕ!$BT1797&amp;"l"&amp;IF(ДАННЫЕ!$BN1797&gt;0,1,0)&amp;ДАННЫЕ!$BN1797&amp;"g"&amp;ДАННЫЕ!$BO1797&amp;"s"&amp;ДАННЫЕ!$BP1797&amp;"DZ"&amp;IF(ДАННЫЕ!B1797-ДАННЫЕ!G1797 &lt; 60,IF(ДАННЫЕ!B1797-ДАННЫЕ!G1797 &gt;= 0,1,0),0)&amp;"u"&amp;IF(ДАННЫЕ!$CJ1797&gt;0,1,0)</f>
        <v>brCD0h0xyzc0a0dvpntol0gsDZ1u0</v>
      </c>
      <c r="N1797" s="28" t="str">
        <f ca="1">ДАННЫЕ!$F1797&amp;ДАННЫЕ!$I1797&amp;"g"&amp;B1797&amp;"cf"&amp;D1797&amp;"a"&amp;IF(ДАННЫЕ!$BX1797&gt;0,1,0)&amp;IF(ДАННЫЕ!$BF1797&gt;500,1,IF(ДАННЫЕ!$BF1797&gt;350,2,IF(ДАННЫЕ!$BF1797&gt;=200,3,IF(ДАННЫЕ!$BF1797&gt;=100,4,IF(ДАННЫЕ!$BF1797&gt;=50,5,IF(ДАННЫЕ!$BF1797&lt;50,6,0))))))&amp;"AR"&amp;IF(DATEDIF(ДАННЫЕ!$BX1797,ДАННЫЕ!$F$1,"y")&gt;1,1,0)&amp;"VG"&amp;IF(ДАННЫЕ!$BH1797="0",1,0)&amp;"o"&amp;IF(T1797+ДАННЫЕ!$AF1797+ДАННЫЕ!$AG1797+ДАННЫЕ!$AH1797+ДАННЫЕ!$AI1797+ДАННЫЕ!$AJ1797+ДАННЫЕ!$AP1797+ДАННЫЕ!$AQ1797+ДАННЫЕ!$AR1797+ДАННЫЕ!$AU1797+ДАННЫЕ!$AW1797+ДАННЫЕ!$AS1797+ДАННЫЕ!$AT1797&gt;0,1,0)&amp;"x"&amp;ДАННЫЕ!$AG1797&amp;"p"&amp;IF(ДАННЫЕ!$BY1797&gt;0,1,0)&amp;"v"&amp;IF(ДАННЫЕ!$BZ1797&gt;0,1,0)&amp;"n"&amp;ДАННЫЕ!$CA1797&amp;"t"&amp;ДАННЫЕ!$AY1797&amp;"k"&amp;ДАННЫЕ!$CB1797&amp;"q"&amp;ДАННЫЕ!$CC1797&amp;"w"&amp;ДАННЫЕ!$CD1797&amp;"e"&amp;ДАННЫЕ!$CE1797&amp;"m"&amp;ДАННЫЕ!$CF1797&amp;"c"&amp;ДАННЫЕ!$CG1797&amp;"z"&amp;ДАННЫЕ!$CH1797&amp;"d"&amp;IF(H1797=4,1,0)&amp;"s"&amp;IF(ДАННЫЕ!$J1797=1,0,1)&amp;"u"&amp;IF(ДАННЫЕ!$CJ1797&gt;0,1,0)</f>
        <v>g0cf0a06AR1VG0o0xp0v0ntkqwemczd0s1u0</v>
      </c>
      <c r="O1797" s="28" t="str">
        <f>ДАННЫЕ!$I1797&amp;"g"&amp;B1797&amp;A1797&amp;"f"&amp;P1797&amp;"c"&amp;IF(ДАННЫЕ!$U1797&gt;0,1,0)&amp;"s"&amp;IF(ДАННЫЕ!$Q1797&gt;0,IF(YEAR(ДАННЫЕ!$F$1)=YEAR(ДАННЫЕ!$Q1797),IF(MONTH(ДАННЫЕ!$F$1)=MONTH(ДАННЫЕ!$Q1797),111,11),1),0)&amp;"i"&amp;IF(ДАННЫЕ!$R1797+ДАННЫЕ!$S1797+ДАННЫЕ!$T1797=0,0,1)&amp;"h"&amp;IF(ДАННЫЕ!$P1797&gt;0,1,0)&amp;"p"&amp;IF(ДАННЫЕ!$CI1797&gt;0,IF(YEAR(ДАННЫЕ!$F$1)=YEAR(ДАННЫЕ!$CI1797),IF(MONTH(ДАННЫЕ!$F$1)=MONTH(ДАННЫЕ!$CI1797),111,11),1),0)&amp;"d"&amp;IF(ДАННЫЕ!$CJ1797&gt;0,IF(YEAR(ДАННЫЕ!$F$1)=YEAR(ДАННЫЕ!$CJ1797),IF(MONTH(ДАННЫЕ!$F$1)=MONTH(ДАННЫЕ!$CJ1797),111,11),1),0)&amp;"o"&amp;IF(ДАННЫЕ!$CK1797&gt;0,IF(MONTH(ДАННЫЕ!$F$1)=MONTH(ДАННЫЕ!$CK1797),111,11),0)&amp;"v"&amp;IF(ДАННЫЕ!$BE1797&gt;0,IF(MONTH(ДАННЫЕ!$F$1)=MONTH(ДАННЫЕ!$BE1797),111,11),0)</f>
        <v>g00f0c0s0i0h0p0d0o0v0</v>
      </c>
      <c r="P1797" s="15">
        <f t="shared" si="86"/>
        <v>0</v>
      </c>
      <c r="Q1797" s="15">
        <f>IF(ДАННЫЕ!$F$1&gt;ДАННЫЕ!$N1797,IF(YEAR(ДАННЫЕ!$F$1)=YEAR(ДАННЫЕ!M1797),1,0),0)</f>
        <v>0</v>
      </c>
      <c r="R1797" s="15">
        <f>IF(ДАННЫЕ!$F$1&gt;ДАННЫЕ!$N1797,IF(YEAR(ДАННЫЕ!$F$1)=YEAR(ДАННЫЕ!N1797),1,0),0)</f>
        <v>0</v>
      </c>
      <c r="S1797" s="15">
        <f>IF(ДАННЫЕ!$AA1797="2А",1,IF(ДАННЫЕ!$AA1797="2Б",2,IF(ДАННЫЕ!$AA1797="2В",3,IF(ДАННЫЕ!$AA1797=3,4,IF(ДАННЫЕ!$AA1797="4А",5,IF(ДАННЫЕ!$AA1797="4Б",6,IF(ДАННЫЕ!$AA1797="4В",7,IF(ДАННЫЕ!$AA1797=5,8,0))))))))</f>
        <v>0</v>
      </c>
      <c r="T1797" s="15">
        <f>IF(OR(ДАННЫЕ!$AC1797=2,ДАННЫЕ!$AD1797=2,ДАННЫЕ!$AE1797=2),2,IF(OR(ДАННЫЕ!$AC1797=1,ДАННЫЕ!$AD1797=1,ДАННЫЕ!$AE1797=1),1,0))</f>
        <v>0</v>
      </c>
    </row>
    <row r="1798" spans="1:20" x14ac:dyDescent="0.2">
      <c r="A1798" s="78">
        <f>IF(B1798&gt;0,IF(MONTH(ДАННЫЕ!$F$1)=MONTH(ДАННЫЕ!$B1798),1,0),0)</f>
        <v>0</v>
      </c>
      <c r="B1798" s="14">
        <f>IF(ДАННЫЕ!$B1798&gt;0,IF(YEAR(ДАННЫЕ!$F$1)=YEAR(ДАННЫЕ!$B1798),1,0),0)</f>
        <v>0</v>
      </c>
      <c r="C1798" s="14">
        <f>IF(ДАННЫЕ!$CM1798&gt;0,IF(YEAR(ДАННЫЕ!$F$1)=YEAR(ДАННЫЕ!$CM1798),1,0),0)</f>
        <v>0</v>
      </c>
      <c r="D1798" s="14">
        <f>IF(ДАННЫЕ!$CJ1798&gt;0,IF(ДАННЫЕ!$CL1798&gt;ДАННЫЕ!$F$1,1,IF(ДАННЫЕ!$CL1798&gt;0,0,1)),0)</f>
        <v>0</v>
      </c>
      <c r="E1798" s="43" t="str">
        <f ca="1">IF(ДАННЫЕ!$F$1&gt;0,IF(ДАННЫЕ!$G1798&gt;0,DATEDIF(ДАННЫЕ!$G1798,ДАННЫЕ!$F$1,"y"),""),IF(ДАННЫЕ!$G1798&gt;0,DATEDIF(ДАННЫЕ!$G1798,TODAY(),"y"),""))</f>
        <v/>
      </c>
      <c r="F1798" s="43" t="str">
        <f xml:space="preserve"> IF(ДАННЫЕ!$F1798="М",IF(E1798&gt;=18,IF(E1798&lt;60,1,""),""),"")&amp;IF(ДАННЫЕ!$F1798="Ж",IF(E1798&gt;=18,IF(E1798&lt;55,1,""),""),"")</f>
        <v/>
      </c>
      <c r="G1798" s="43" t="str">
        <f xml:space="preserve"> IF(ДАННЫЕ!$F1798="М",IF(E1798&gt;=60,2,""),"")&amp;IF(ДАННЫЕ!$F1798="Ж",IF(E1798&gt;=55,2,""),"")</f>
        <v/>
      </c>
      <c r="H1798" s="43" t="str">
        <f t="shared" ca="1" si="84"/>
        <v/>
      </c>
      <c r="I1798" s="43" t="str">
        <f t="shared" ca="1" si="85"/>
        <v>03</v>
      </c>
      <c r="J1798" s="28" t="str">
        <f ca="1">ДАННЫЕ!$F1798&amp;H1798&amp;I1798&amp;ДАННЫЕ!$I1798&amp;"m"&amp;IF(ДАННЫЕ!$I1798&gt;0,IF(ДАННЫЕ!$J1798&gt;0,0,1),"")&amp;"f"&amp;IF(ДАННЫЕ!$R1798&gt;0,IF(YEAR(ДАННЫЕ!$F$1)=YEAR(ДАННЫЕ!$R1798),1,0),0)&amp;"z"&amp;ДАННЫЕ!$R1798&amp;"p"&amp;ДАННЫЕ!$S1798&amp;"i"&amp;ДАННЫЕ!$T1798&amp;"h"&amp;ДАННЫЕ!$K1798&amp;"be"&amp;ДАННЫЕ!$BI1798&amp;"CD"&amp;IF(ДАННЫЕ!BF1798&gt;500,4,IF(ДАННЫЕ!BF1798&gt;350,3,IF(ДАННЫЕ!BF1798&gt;200,2,IF(ДАННЫЕ!BF1798&gt;0,1,0))))&amp;"g"&amp;B1798&amp;"d"&amp;H1798&amp;"l"&amp;ДАННЫЕ!AT1798&amp;"a"&amp;ДАННЫЕ!$V1798&amp;"v"&amp;R1798&amp;"k"&amp;ДАННЫЕ!$U1798&amp;"s"&amp;ДАННЫЕ!$Y1798&amp;"t"&amp;ДАННЫЕ!$X1798&amp;"b"&amp;IF(ДАННЫЕ!$Q1798&gt;1,1,0)&amp;"PP"&amp;ДАННЫЕ!Z1798&amp;"c"&amp;S1798&amp;"x"&amp;IF(ДАННЫЕ!$BY1798&gt;0,IF(YEAR(ДАННЫЕ!$F$1)=YEAR(ДАННЫЕ!$BY1798),1,0),0)&amp;"n"&amp;IF(ДАННЫЕ!$BZ1798&gt;0,IF(YEAR(ДАННЫЕ!$F$1)=YEAR(ДАННЫЕ!$BZ1798),1,0),0)&amp;"u"&amp;D1798&amp;"z"&amp;IF(ДАННЫЕ!$CL1798&gt;0,IF(YEAR(ДАННЫЕ!$F$1)&gt;YEAR(ДАННЫЕ!$CL1798),11,12),0)</f>
        <v>03mf0zpihbeCD0g0dlav0kstb0PPc0x0n0u0z0</v>
      </c>
      <c r="K1798" s="28" t="str">
        <f ca="1">ДАННЫЕ!$I1798&amp;"x"&amp;B1798&amp;"w"&amp;IF(T1798+ДАННЫЕ!AD1798+ДАННЫЕ!AE1798+ДАННЫЕ!AF1798+ДАННЫЕ!AG1798+ДАННЫЕ!AH1798+ДАННЫЕ!$AL1798+ДАННЫЕ!AI1798+ДАННЫЕ!AJ1798+ДАННЫЕ!AK1798+ДАННЫЕ!AP1798+ДАННЫЕ!AQ1798+ДАННЫЕ!AR1798+ДАННЫЕ!$AM1798+ДАННЫЕ!$AN1798+ДАННЫЕ!AS1798+ДАННЫЕ!AT1798&gt;0,1,0)&amp;IF(OR(T1798=2,ДАННЫЕ!AD1798=2,ДАННЫЕ!AE1798=2,ДАННЫЕ!AF1798=2,ДАННЫЕ!AG1798=2,ДАННЫЕ!AH1798=2,ДАННЫЕ!$AL1798=2,ДАННЫЕ!AI1798=2,ДАННЫЕ!AJ1798=2,ДАННЫЕ!AK1798=2,ДАННЫЕ!AP1798=2,ДАННЫЕ!AQ1798=2,ДАННЫЕ!AR1798=2,ДАННЫЕ!$AM1798=2,ДАННЫЕ!$AN1798=2,ДАННЫЕ!AS1798=2,ДАННЫЕ!AT1798=2),2,0)&amp;"t"&amp;IF(T1798&gt;0,"1"&amp;T1798,"00")&amp;"f"&amp;IF(ДАННЫЕ!$AC1798,"1"&amp;ДАННЫЕ!$AC1798,"00")&amp;"b"&amp;IF(ДАННЫЕ!$AD1798,"1"&amp;ДАННЫЕ!$AD1798,"00")&amp;"g"&amp;IF(ДАННЫЕ!$AF1798,"1"&amp;ДАННЫЕ!$AF1798,"00")&amp;"c"&amp;IF(ДАННЫЕ!$AG1798,"1"&amp;ДАННЫЕ!$AG1798,"00")&amp;"i"&amp;IF(ДАННЫЕ!$AH1798,"1"&amp;ДАННЫЕ!$AH1798,"00")&amp;"r"&amp;IF(ДАННЫЕ!$AL1798,"1"&amp;ДАННЫЕ!$AL1798,"00")&amp;"m"&amp;IF(ДАННЫЕ!$AI1798,"1"&amp;ДАННЫЕ!$AI1798,"00")&amp;"hS"&amp;IF(ДАННЫЕ!$AJ1798,"1"&amp;ДАННЫЕ!$AJ1798,"00")&amp;"hZ"&amp;IF(ДАННЫЕ!$AK1798,"1"&amp;ДАННЫЕ!$AK1798,"00")&amp;"p"&amp;IF(ДАННЫЕ!$AP1798,"1"&amp;ДАННЫЕ!$AP1798,"00")&amp;"k"&amp;IF(ДАННЫЕ!$AQ1798,"1"&amp;ДАННЫЕ!$AQ1798,"00")&amp;"z"&amp;IF(ДАННЫЕ!$AR1798,"1"&amp;ДАННЫЕ!$AR1798,"00")&amp;"j"&amp;IF(ДАННЫЕ!$AM1798,"1"&amp;ДАННЫЕ!$AM1798,"00")&amp;"n"&amp;IF(ДАННЫЕ!$AN1798,"1"&amp;ДАННЫЕ!$AN1798,"00")&amp;"E"&amp;ДАННЫЕ!BI1798&amp;"L"&amp;ДАННЫЕ!AO1798&amp;"h"&amp;IF(ДАННЫЕ!$AU1798&gt;0,1,0)&amp;"v"&amp;IF(ДАННЫЕ!$AW1798&gt;0,1,0)&amp;"a"&amp;IF(ДАННЫЕ!$AS1798,"1"&amp;ДАННЫЕ!$AS1798,"00")&amp;"s"&amp;IF(ДАННЫЕ!$AT1798,"1"&amp;ДАННЫЕ!$AT1798,"00")&amp;"u"&amp;IF(ДАННЫЕ!$CJ1798&gt;0,1,0)&amp;"y"&amp;B1798&amp;"d"&amp;H1798&amp;"e"&amp;F1798&amp;G1798</f>
        <v>x0w00t00f00b00g00c00i00r00m00hS00hZ00p00k00z00j00n00ELh0v0a00s00u0y0de</v>
      </c>
      <c r="L1798" s="28" t="str">
        <f ca="1">ДАННЫЕ!$I1798&amp;"VN"&amp;IF(ДАННЫЕ!AW1798&gt;0,11,10)&amp;"CD"&amp;IF(ДАННЫЕ!BF1798&gt;500,16,IF(ДАННЫЕ!BF1798&gt;350,15,IF(ДАННЫЕ!BF1798&gt;=200,14,IF(ДАННЫЕ!BF1798&gt;=100,13,IF(ДАННЫЕ!BF1798&gt;=50,12,IF(ДАННЫЕ!BF1798&gt;0,11,10))))))&amp;"AR"&amp;IF(ДАННЫЕ!BX1798&gt;0,1,0)&amp;"GD"&amp;B1798&amp;"VV"&amp;IF(E1798&gt;=5,IF(E1798&lt;18,1,0),0)</f>
        <v>VN10CD10AR0GD0VV0</v>
      </c>
      <c r="M1798" s="28" t="str">
        <f>ДАННЫЕ!$I1798&amp;"b"&amp;ДАННЫЕ!$BI1798&amp;"r"&amp;ДАННЫЕ!$BJ1798&amp;"CD"&amp;IF(ДАННЫЕ!BF1798&gt;0,IF(ДАННЫЕ!BF1798&lt;200,1,IF(ДАННЫЕ!BF1798&lt;350,2,3)),0)&amp;"h"&amp;IF(ДАННЫЕ!$BK1798+ДАННЫЕ!$BL1798+ДАННЫЕ!$BM1798&gt;0,1,0)&amp;"x"&amp;ДАННЫЕ!$BK1798&amp;"y"&amp;ДАННЫЕ!$BL1798&amp;"z"&amp;ДАННЫЕ!$BM1798&amp;"c"&amp;IF(ДАННЫЕ!$BK1798+ДАННЫЕ!$BL1798+ДАННЫЕ!$BM1798=3,1,0)&amp;"a"&amp;IF(ДАННЫЕ!$BQ1798+ДАННЫЕ!$BR1798&gt;0,1,0)&amp;"d"&amp;ДАННЫЕ!$BQ1798&amp;"v"&amp;ДАННЫЕ!$BR1798&amp;"p"&amp;ДАННЫЕ!$BS1798&amp;"n"&amp;ДАННЫЕ!$BU1798&amp;"t"&amp;ДАННЫЕ!$BV1798&amp;"o"&amp;ДАННЫЕ!$BT1798&amp;"l"&amp;IF(ДАННЫЕ!$BN1798&gt;0,1,0)&amp;ДАННЫЕ!$BN1798&amp;"g"&amp;ДАННЫЕ!$BO1798&amp;"s"&amp;ДАННЫЕ!$BP1798&amp;"DZ"&amp;IF(ДАННЫЕ!B1798-ДАННЫЕ!G1798 &lt; 60,IF(ДАННЫЕ!B1798-ДАННЫЕ!G1798 &gt;= 0,1,0),0)&amp;"u"&amp;IF(ДАННЫЕ!$CJ1798&gt;0,1,0)</f>
        <v>brCD0h0xyzc0a0dvpntol0gsDZ1u0</v>
      </c>
      <c r="N1798" s="28" t="str">
        <f ca="1">ДАННЫЕ!$F1798&amp;ДАННЫЕ!$I1798&amp;"g"&amp;B1798&amp;"cf"&amp;D1798&amp;"a"&amp;IF(ДАННЫЕ!$BX1798&gt;0,1,0)&amp;IF(ДАННЫЕ!$BF1798&gt;500,1,IF(ДАННЫЕ!$BF1798&gt;350,2,IF(ДАННЫЕ!$BF1798&gt;=200,3,IF(ДАННЫЕ!$BF1798&gt;=100,4,IF(ДАННЫЕ!$BF1798&gt;=50,5,IF(ДАННЫЕ!$BF1798&lt;50,6,0))))))&amp;"AR"&amp;IF(DATEDIF(ДАННЫЕ!$BX1798,ДАННЫЕ!$F$1,"y")&gt;1,1,0)&amp;"VG"&amp;IF(ДАННЫЕ!$BH1798="0",1,0)&amp;"o"&amp;IF(T1798+ДАННЫЕ!$AF1798+ДАННЫЕ!$AG1798+ДАННЫЕ!$AH1798+ДАННЫЕ!$AI1798+ДАННЫЕ!$AJ1798+ДАННЫЕ!$AP1798+ДАННЫЕ!$AQ1798+ДАННЫЕ!$AR1798+ДАННЫЕ!$AU1798+ДАННЫЕ!$AW1798+ДАННЫЕ!$AS1798+ДАННЫЕ!$AT1798&gt;0,1,0)&amp;"x"&amp;ДАННЫЕ!$AG1798&amp;"p"&amp;IF(ДАННЫЕ!$BY1798&gt;0,1,0)&amp;"v"&amp;IF(ДАННЫЕ!$BZ1798&gt;0,1,0)&amp;"n"&amp;ДАННЫЕ!$CA1798&amp;"t"&amp;ДАННЫЕ!$AY1798&amp;"k"&amp;ДАННЫЕ!$CB1798&amp;"q"&amp;ДАННЫЕ!$CC1798&amp;"w"&amp;ДАННЫЕ!$CD1798&amp;"e"&amp;ДАННЫЕ!$CE1798&amp;"m"&amp;ДАННЫЕ!$CF1798&amp;"c"&amp;ДАННЫЕ!$CG1798&amp;"z"&amp;ДАННЫЕ!$CH1798&amp;"d"&amp;IF(H1798=4,1,0)&amp;"s"&amp;IF(ДАННЫЕ!$J1798=1,0,1)&amp;"u"&amp;IF(ДАННЫЕ!$CJ1798&gt;0,1,0)</f>
        <v>g0cf0a06AR1VG0o0xp0v0ntkqwemczd0s1u0</v>
      </c>
      <c r="O1798" s="28" t="str">
        <f>ДАННЫЕ!$I1798&amp;"g"&amp;B1798&amp;A1798&amp;"f"&amp;P1798&amp;"c"&amp;IF(ДАННЫЕ!$U1798&gt;0,1,0)&amp;"s"&amp;IF(ДАННЫЕ!$Q1798&gt;0,IF(YEAR(ДАННЫЕ!$F$1)=YEAR(ДАННЫЕ!$Q1798),IF(MONTH(ДАННЫЕ!$F$1)=MONTH(ДАННЫЕ!$Q1798),111,11),1),0)&amp;"i"&amp;IF(ДАННЫЕ!$R1798+ДАННЫЕ!$S1798+ДАННЫЕ!$T1798=0,0,1)&amp;"h"&amp;IF(ДАННЫЕ!$P1798&gt;0,1,0)&amp;"p"&amp;IF(ДАННЫЕ!$CI1798&gt;0,IF(YEAR(ДАННЫЕ!$F$1)=YEAR(ДАННЫЕ!$CI1798),IF(MONTH(ДАННЫЕ!$F$1)=MONTH(ДАННЫЕ!$CI1798),111,11),1),0)&amp;"d"&amp;IF(ДАННЫЕ!$CJ1798&gt;0,IF(YEAR(ДАННЫЕ!$F$1)=YEAR(ДАННЫЕ!$CJ1798),IF(MONTH(ДАННЫЕ!$F$1)=MONTH(ДАННЫЕ!$CJ1798),111,11),1),0)&amp;"o"&amp;IF(ДАННЫЕ!$CK1798&gt;0,IF(MONTH(ДАННЫЕ!$F$1)=MONTH(ДАННЫЕ!$CK1798),111,11),0)&amp;"v"&amp;IF(ДАННЫЕ!$BE1798&gt;0,IF(MONTH(ДАННЫЕ!$F$1)=MONTH(ДАННЫЕ!$BE1798),111,11),0)</f>
        <v>g00f0c0s0i0h0p0d0o0v0</v>
      </c>
      <c r="P1798" s="15">
        <f t="shared" si="86"/>
        <v>0</v>
      </c>
      <c r="Q1798" s="15">
        <f>IF(ДАННЫЕ!$F$1&gt;ДАННЫЕ!$N1798,IF(YEAR(ДАННЫЕ!$F$1)=YEAR(ДАННЫЕ!M1798),1,0),0)</f>
        <v>0</v>
      </c>
      <c r="R1798" s="15">
        <f>IF(ДАННЫЕ!$F$1&gt;ДАННЫЕ!$N1798,IF(YEAR(ДАННЫЕ!$F$1)=YEAR(ДАННЫЕ!N1798),1,0),0)</f>
        <v>0</v>
      </c>
      <c r="S1798" s="15">
        <f>IF(ДАННЫЕ!$AA1798="2А",1,IF(ДАННЫЕ!$AA1798="2Б",2,IF(ДАННЫЕ!$AA1798="2В",3,IF(ДАННЫЕ!$AA1798=3,4,IF(ДАННЫЕ!$AA1798="4А",5,IF(ДАННЫЕ!$AA1798="4Б",6,IF(ДАННЫЕ!$AA1798="4В",7,IF(ДАННЫЕ!$AA1798=5,8,0))))))))</f>
        <v>0</v>
      </c>
      <c r="T1798" s="15">
        <f>IF(OR(ДАННЫЕ!$AC1798=2,ДАННЫЕ!$AD1798=2,ДАННЫЕ!$AE1798=2),2,IF(OR(ДАННЫЕ!$AC1798=1,ДАННЫЕ!$AD1798=1,ДАННЫЕ!$AE1798=1),1,0))</f>
        <v>0</v>
      </c>
    </row>
    <row r="1799" spans="1:20" x14ac:dyDescent="0.2">
      <c r="A1799" s="78">
        <f>IF(B1799&gt;0,IF(MONTH(ДАННЫЕ!$F$1)=MONTH(ДАННЫЕ!$B1799),1,0),0)</f>
        <v>0</v>
      </c>
      <c r="B1799" s="14">
        <f>IF(ДАННЫЕ!$B1799&gt;0,IF(YEAR(ДАННЫЕ!$F$1)=YEAR(ДАННЫЕ!$B1799),1,0),0)</f>
        <v>0</v>
      </c>
      <c r="C1799" s="14">
        <f>IF(ДАННЫЕ!$CM1799&gt;0,IF(YEAR(ДАННЫЕ!$F$1)=YEAR(ДАННЫЕ!$CM1799),1,0),0)</f>
        <v>0</v>
      </c>
      <c r="D1799" s="14">
        <f>IF(ДАННЫЕ!$CJ1799&gt;0,IF(ДАННЫЕ!$CL1799&gt;ДАННЫЕ!$F$1,1,IF(ДАННЫЕ!$CL1799&gt;0,0,1)),0)</f>
        <v>0</v>
      </c>
      <c r="E1799" s="43" t="str">
        <f ca="1">IF(ДАННЫЕ!$F$1&gt;0,IF(ДАННЫЕ!$G1799&gt;0,DATEDIF(ДАННЫЕ!$G1799,ДАННЫЕ!$F$1,"y"),""),IF(ДАННЫЕ!$G1799&gt;0,DATEDIF(ДАННЫЕ!$G1799,TODAY(),"y"),""))</f>
        <v/>
      </c>
      <c r="F1799" s="43" t="str">
        <f xml:space="preserve"> IF(ДАННЫЕ!$F1799="М",IF(E1799&gt;=18,IF(E1799&lt;60,1,""),""),"")&amp;IF(ДАННЫЕ!$F1799="Ж",IF(E1799&gt;=18,IF(E1799&lt;55,1,""),""),"")</f>
        <v/>
      </c>
      <c r="G1799" s="43" t="str">
        <f xml:space="preserve"> IF(ДАННЫЕ!$F1799="М",IF(E1799&gt;=60,2,""),"")&amp;IF(ДАННЫЕ!$F1799="Ж",IF(E1799&gt;=55,2,""),"")</f>
        <v/>
      </c>
      <c r="H1799" s="43" t="str">
        <f t="shared" ca="1" si="84"/>
        <v/>
      </c>
      <c r="I1799" s="43" t="str">
        <f t="shared" ca="1" si="85"/>
        <v>03</v>
      </c>
      <c r="J1799" s="28" t="str">
        <f ca="1">ДАННЫЕ!$F1799&amp;H1799&amp;I1799&amp;ДАННЫЕ!$I1799&amp;"m"&amp;IF(ДАННЫЕ!$I1799&gt;0,IF(ДАННЫЕ!$J1799&gt;0,0,1),"")&amp;"f"&amp;IF(ДАННЫЕ!$R1799&gt;0,IF(YEAR(ДАННЫЕ!$F$1)=YEAR(ДАННЫЕ!$R1799),1,0),0)&amp;"z"&amp;ДАННЫЕ!$R1799&amp;"p"&amp;ДАННЫЕ!$S1799&amp;"i"&amp;ДАННЫЕ!$T1799&amp;"h"&amp;ДАННЫЕ!$K1799&amp;"be"&amp;ДАННЫЕ!$BI1799&amp;"CD"&amp;IF(ДАННЫЕ!BF1799&gt;500,4,IF(ДАННЫЕ!BF1799&gt;350,3,IF(ДАННЫЕ!BF1799&gt;200,2,IF(ДАННЫЕ!BF1799&gt;0,1,0))))&amp;"g"&amp;B1799&amp;"d"&amp;H1799&amp;"l"&amp;ДАННЫЕ!AT1799&amp;"a"&amp;ДАННЫЕ!$V1799&amp;"v"&amp;R1799&amp;"k"&amp;ДАННЫЕ!$U1799&amp;"s"&amp;ДАННЫЕ!$Y1799&amp;"t"&amp;ДАННЫЕ!$X1799&amp;"b"&amp;IF(ДАННЫЕ!$Q1799&gt;1,1,0)&amp;"PP"&amp;ДАННЫЕ!Z1799&amp;"c"&amp;S1799&amp;"x"&amp;IF(ДАННЫЕ!$BY1799&gt;0,IF(YEAR(ДАННЫЕ!$F$1)=YEAR(ДАННЫЕ!$BY1799),1,0),0)&amp;"n"&amp;IF(ДАННЫЕ!$BZ1799&gt;0,IF(YEAR(ДАННЫЕ!$F$1)=YEAR(ДАННЫЕ!$BZ1799),1,0),0)&amp;"u"&amp;D1799&amp;"z"&amp;IF(ДАННЫЕ!$CL1799&gt;0,IF(YEAR(ДАННЫЕ!$F$1)&gt;YEAR(ДАННЫЕ!$CL1799),11,12),0)</f>
        <v>03mf0zpihbeCD0g0dlav0kstb0PPc0x0n0u0z0</v>
      </c>
      <c r="K1799" s="28" t="str">
        <f ca="1">ДАННЫЕ!$I1799&amp;"x"&amp;B1799&amp;"w"&amp;IF(T1799+ДАННЫЕ!AD1799+ДАННЫЕ!AE1799+ДАННЫЕ!AF1799+ДАННЫЕ!AG1799+ДАННЫЕ!AH1799+ДАННЫЕ!$AL1799+ДАННЫЕ!AI1799+ДАННЫЕ!AJ1799+ДАННЫЕ!AK1799+ДАННЫЕ!AP1799+ДАННЫЕ!AQ1799+ДАННЫЕ!AR1799+ДАННЫЕ!$AM1799+ДАННЫЕ!$AN1799+ДАННЫЕ!AS1799+ДАННЫЕ!AT1799&gt;0,1,0)&amp;IF(OR(T1799=2,ДАННЫЕ!AD1799=2,ДАННЫЕ!AE1799=2,ДАННЫЕ!AF1799=2,ДАННЫЕ!AG1799=2,ДАННЫЕ!AH1799=2,ДАННЫЕ!$AL1799=2,ДАННЫЕ!AI1799=2,ДАННЫЕ!AJ1799=2,ДАННЫЕ!AK1799=2,ДАННЫЕ!AP1799=2,ДАННЫЕ!AQ1799=2,ДАННЫЕ!AR1799=2,ДАННЫЕ!$AM1799=2,ДАННЫЕ!$AN1799=2,ДАННЫЕ!AS1799=2,ДАННЫЕ!AT1799=2),2,0)&amp;"t"&amp;IF(T1799&gt;0,"1"&amp;T1799,"00")&amp;"f"&amp;IF(ДАННЫЕ!$AC1799,"1"&amp;ДАННЫЕ!$AC1799,"00")&amp;"b"&amp;IF(ДАННЫЕ!$AD1799,"1"&amp;ДАННЫЕ!$AD1799,"00")&amp;"g"&amp;IF(ДАННЫЕ!$AF1799,"1"&amp;ДАННЫЕ!$AF1799,"00")&amp;"c"&amp;IF(ДАННЫЕ!$AG1799,"1"&amp;ДАННЫЕ!$AG1799,"00")&amp;"i"&amp;IF(ДАННЫЕ!$AH1799,"1"&amp;ДАННЫЕ!$AH1799,"00")&amp;"r"&amp;IF(ДАННЫЕ!$AL1799,"1"&amp;ДАННЫЕ!$AL1799,"00")&amp;"m"&amp;IF(ДАННЫЕ!$AI1799,"1"&amp;ДАННЫЕ!$AI1799,"00")&amp;"hS"&amp;IF(ДАННЫЕ!$AJ1799,"1"&amp;ДАННЫЕ!$AJ1799,"00")&amp;"hZ"&amp;IF(ДАННЫЕ!$AK1799,"1"&amp;ДАННЫЕ!$AK1799,"00")&amp;"p"&amp;IF(ДАННЫЕ!$AP1799,"1"&amp;ДАННЫЕ!$AP1799,"00")&amp;"k"&amp;IF(ДАННЫЕ!$AQ1799,"1"&amp;ДАННЫЕ!$AQ1799,"00")&amp;"z"&amp;IF(ДАННЫЕ!$AR1799,"1"&amp;ДАННЫЕ!$AR1799,"00")&amp;"j"&amp;IF(ДАННЫЕ!$AM1799,"1"&amp;ДАННЫЕ!$AM1799,"00")&amp;"n"&amp;IF(ДАННЫЕ!$AN1799,"1"&amp;ДАННЫЕ!$AN1799,"00")&amp;"E"&amp;ДАННЫЕ!BI1799&amp;"L"&amp;ДАННЫЕ!AO1799&amp;"h"&amp;IF(ДАННЫЕ!$AU1799&gt;0,1,0)&amp;"v"&amp;IF(ДАННЫЕ!$AW1799&gt;0,1,0)&amp;"a"&amp;IF(ДАННЫЕ!$AS1799,"1"&amp;ДАННЫЕ!$AS1799,"00")&amp;"s"&amp;IF(ДАННЫЕ!$AT1799,"1"&amp;ДАННЫЕ!$AT1799,"00")&amp;"u"&amp;IF(ДАННЫЕ!$CJ1799&gt;0,1,0)&amp;"y"&amp;B1799&amp;"d"&amp;H1799&amp;"e"&amp;F1799&amp;G1799</f>
        <v>x0w00t00f00b00g00c00i00r00m00hS00hZ00p00k00z00j00n00ELh0v0a00s00u0y0de</v>
      </c>
      <c r="L1799" s="28" t="str">
        <f ca="1">ДАННЫЕ!$I1799&amp;"VN"&amp;IF(ДАННЫЕ!AW1799&gt;0,11,10)&amp;"CD"&amp;IF(ДАННЫЕ!BF1799&gt;500,16,IF(ДАННЫЕ!BF1799&gt;350,15,IF(ДАННЫЕ!BF1799&gt;=200,14,IF(ДАННЫЕ!BF1799&gt;=100,13,IF(ДАННЫЕ!BF1799&gt;=50,12,IF(ДАННЫЕ!BF1799&gt;0,11,10))))))&amp;"AR"&amp;IF(ДАННЫЕ!BX1799&gt;0,1,0)&amp;"GD"&amp;B1799&amp;"VV"&amp;IF(E1799&gt;=5,IF(E1799&lt;18,1,0),0)</f>
        <v>VN10CD10AR0GD0VV0</v>
      </c>
      <c r="M1799" s="28" t="str">
        <f>ДАННЫЕ!$I1799&amp;"b"&amp;ДАННЫЕ!$BI1799&amp;"r"&amp;ДАННЫЕ!$BJ1799&amp;"CD"&amp;IF(ДАННЫЕ!BF1799&gt;0,IF(ДАННЫЕ!BF1799&lt;200,1,IF(ДАННЫЕ!BF1799&lt;350,2,3)),0)&amp;"h"&amp;IF(ДАННЫЕ!$BK1799+ДАННЫЕ!$BL1799+ДАННЫЕ!$BM1799&gt;0,1,0)&amp;"x"&amp;ДАННЫЕ!$BK1799&amp;"y"&amp;ДАННЫЕ!$BL1799&amp;"z"&amp;ДАННЫЕ!$BM1799&amp;"c"&amp;IF(ДАННЫЕ!$BK1799+ДАННЫЕ!$BL1799+ДАННЫЕ!$BM1799=3,1,0)&amp;"a"&amp;IF(ДАННЫЕ!$BQ1799+ДАННЫЕ!$BR1799&gt;0,1,0)&amp;"d"&amp;ДАННЫЕ!$BQ1799&amp;"v"&amp;ДАННЫЕ!$BR1799&amp;"p"&amp;ДАННЫЕ!$BS1799&amp;"n"&amp;ДАННЫЕ!$BU1799&amp;"t"&amp;ДАННЫЕ!$BV1799&amp;"o"&amp;ДАННЫЕ!$BT1799&amp;"l"&amp;IF(ДАННЫЕ!$BN1799&gt;0,1,0)&amp;ДАННЫЕ!$BN1799&amp;"g"&amp;ДАННЫЕ!$BO1799&amp;"s"&amp;ДАННЫЕ!$BP1799&amp;"DZ"&amp;IF(ДАННЫЕ!B1799-ДАННЫЕ!G1799 &lt; 60,IF(ДАННЫЕ!B1799-ДАННЫЕ!G1799 &gt;= 0,1,0),0)&amp;"u"&amp;IF(ДАННЫЕ!$CJ1799&gt;0,1,0)</f>
        <v>brCD0h0xyzc0a0dvpntol0gsDZ1u0</v>
      </c>
      <c r="N1799" s="28" t="str">
        <f ca="1">ДАННЫЕ!$F1799&amp;ДАННЫЕ!$I1799&amp;"g"&amp;B1799&amp;"cf"&amp;D1799&amp;"a"&amp;IF(ДАННЫЕ!$BX1799&gt;0,1,0)&amp;IF(ДАННЫЕ!$BF1799&gt;500,1,IF(ДАННЫЕ!$BF1799&gt;350,2,IF(ДАННЫЕ!$BF1799&gt;=200,3,IF(ДАННЫЕ!$BF1799&gt;=100,4,IF(ДАННЫЕ!$BF1799&gt;=50,5,IF(ДАННЫЕ!$BF1799&lt;50,6,0))))))&amp;"AR"&amp;IF(DATEDIF(ДАННЫЕ!$BX1799,ДАННЫЕ!$F$1,"y")&gt;1,1,0)&amp;"VG"&amp;IF(ДАННЫЕ!$BH1799="0",1,0)&amp;"o"&amp;IF(T1799+ДАННЫЕ!$AF1799+ДАННЫЕ!$AG1799+ДАННЫЕ!$AH1799+ДАННЫЕ!$AI1799+ДАННЫЕ!$AJ1799+ДАННЫЕ!$AP1799+ДАННЫЕ!$AQ1799+ДАННЫЕ!$AR1799+ДАННЫЕ!$AU1799+ДАННЫЕ!$AW1799+ДАННЫЕ!$AS1799+ДАННЫЕ!$AT1799&gt;0,1,0)&amp;"x"&amp;ДАННЫЕ!$AG1799&amp;"p"&amp;IF(ДАННЫЕ!$BY1799&gt;0,1,0)&amp;"v"&amp;IF(ДАННЫЕ!$BZ1799&gt;0,1,0)&amp;"n"&amp;ДАННЫЕ!$CA1799&amp;"t"&amp;ДАННЫЕ!$AY1799&amp;"k"&amp;ДАННЫЕ!$CB1799&amp;"q"&amp;ДАННЫЕ!$CC1799&amp;"w"&amp;ДАННЫЕ!$CD1799&amp;"e"&amp;ДАННЫЕ!$CE1799&amp;"m"&amp;ДАННЫЕ!$CF1799&amp;"c"&amp;ДАННЫЕ!$CG1799&amp;"z"&amp;ДАННЫЕ!$CH1799&amp;"d"&amp;IF(H1799=4,1,0)&amp;"s"&amp;IF(ДАННЫЕ!$J1799=1,0,1)&amp;"u"&amp;IF(ДАННЫЕ!$CJ1799&gt;0,1,0)</f>
        <v>g0cf0a06AR1VG0o0xp0v0ntkqwemczd0s1u0</v>
      </c>
      <c r="O1799" s="28" t="str">
        <f>ДАННЫЕ!$I1799&amp;"g"&amp;B1799&amp;A1799&amp;"f"&amp;P1799&amp;"c"&amp;IF(ДАННЫЕ!$U1799&gt;0,1,0)&amp;"s"&amp;IF(ДАННЫЕ!$Q1799&gt;0,IF(YEAR(ДАННЫЕ!$F$1)=YEAR(ДАННЫЕ!$Q1799),IF(MONTH(ДАННЫЕ!$F$1)=MONTH(ДАННЫЕ!$Q1799),111,11),1),0)&amp;"i"&amp;IF(ДАННЫЕ!$R1799+ДАННЫЕ!$S1799+ДАННЫЕ!$T1799=0,0,1)&amp;"h"&amp;IF(ДАННЫЕ!$P1799&gt;0,1,0)&amp;"p"&amp;IF(ДАННЫЕ!$CI1799&gt;0,IF(YEAR(ДАННЫЕ!$F$1)=YEAR(ДАННЫЕ!$CI1799),IF(MONTH(ДАННЫЕ!$F$1)=MONTH(ДАННЫЕ!$CI1799),111,11),1),0)&amp;"d"&amp;IF(ДАННЫЕ!$CJ1799&gt;0,IF(YEAR(ДАННЫЕ!$F$1)=YEAR(ДАННЫЕ!$CJ1799),IF(MONTH(ДАННЫЕ!$F$1)=MONTH(ДАННЫЕ!$CJ1799),111,11),1),0)&amp;"o"&amp;IF(ДАННЫЕ!$CK1799&gt;0,IF(MONTH(ДАННЫЕ!$F$1)=MONTH(ДАННЫЕ!$CK1799),111,11),0)&amp;"v"&amp;IF(ДАННЫЕ!$BE1799&gt;0,IF(MONTH(ДАННЫЕ!$F$1)=MONTH(ДАННЫЕ!$BE1799),111,11),0)</f>
        <v>g00f0c0s0i0h0p0d0o0v0</v>
      </c>
      <c r="P1799" s="15">
        <f t="shared" si="86"/>
        <v>0</v>
      </c>
      <c r="Q1799" s="15">
        <f>IF(ДАННЫЕ!$F$1&gt;ДАННЫЕ!$N1799,IF(YEAR(ДАННЫЕ!$F$1)=YEAR(ДАННЫЕ!M1799),1,0),0)</f>
        <v>0</v>
      </c>
      <c r="R1799" s="15">
        <f>IF(ДАННЫЕ!$F$1&gt;ДАННЫЕ!$N1799,IF(YEAR(ДАННЫЕ!$F$1)=YEAR(ДАННЫЕ!N1799),1,0),0)</f>
        <v>0</v>
      </c>
      <c r="S1799" s="15">
        <f>IF(ДАННЫЕ!$AA1799="2А",1,IF(ДАННЫЕ!$AA1799="2Б",2,IF(ДАННЫЕ!$AA1799="2В",3,IF(ДАННЫЕ!$AA1799=3,4,IF(ДАННЫЕ!$AA1799="4А",5,IF(ДАННЫЕ!$AA1799="4Б",6,IF(ДАННЫЕ!$AA1799="4В",7,IF(ДАННЫЕ!$AA1799=5,8,0))))))))</f>
        <v>0</v>
      </c>
      <c r="T1799" s="15">
        <f>IF(OR(ДАННЫЕ!$AC1799=2,ДАННЫЕ!$AD1799=2,ДАННЫЕ!$AE1799=2),2,IF(OR(ДАННЫЕ!$AC1799=1,ДАННЫЕ!$AD1799=1,ДАННЫЕ!$AE1799=1),1,0))</f>
        <v>0</v>
      </c>
    </row>
    <row r="1800" spans="1:20" x14ac:dyDescent="0.2">
      <c r="A1800" s="78">
        <f>IF(B1800&gt;0,IF(MONTH(ДАННЫЕ!$F$1)=MONTH(ДАННЫЕ!$B1800),1,0),0)</f>
        <v>0</v>
      </c>
      <c r="B1800" s="14">
        <f>IF(ДАННЫЕ!$B1800&gt;0,IF(YEAR(ДАННЫЕ!$F$1)=YEAR(ДАННЫЕ!$B1800),1,0),0)</f>
        <v>0</v>
      </c>
      <c r="C1800" s="14">
        <f>IF(ДАННЫЕ!$CM1800&gt;0,IF(YEAR(ДАННЫЕ!$F$1)=YEAR(ДАННЫЕ!$CM1800),1,0),0)</f>
        <v>0</v>
      </c>
      <c r="D1800" s="14">
        <f>IF(ДАННЫЕ!$CJ1800&gt;0,IF(ДАННЫЕ!$CL1800&gt;ДАННЫЕ!$F$1,1,IF(ДАННЫЕ!$CL1800&gt;0,0,1)),0)</f>
        <v>0</v>
      </c>
      <c r="E1800" s="43" t="str">
        <f ca="1">IF(ДАННЫЕ!$F$1&gt;0,IF(ДАННЫЕ!$G1800&gt;0,DATEDIF(ДАННЫЕ!$G1800,ДАННЫЕ!$F$1,"y"),""),IF(ДАННЫЕ!$G1800&gt;0,DATEDIF(ДАННЫЕ!$G1800,TODAY(),"y"),""))</f>
        <v/>
      </c>
      <c r="F1800" s="43" t="str">
        <f xml:space="preserve"> IF(ДАННЫЕ!$F1800="М",IF(E1800&gt;=18,IF(E1800&lt;60,1,""),""),"")&amp;IF(ДАННЫЕ!$F1800="Ж",IF(E1800&gt;=18,IF(E1800&lt;55,1,""),""),"")</f>
        <v/>
      </c>
      <c r="G1800" s="43" t="str">
        <f xml:space="preserve"> IF(ДАННЫЕ!$F1800="М",IF(E1800&gt;=60,2,""),"")&amp;IF(ДАННЫЕ!$F1800="Ж",IF(E1800&gt;=55,2,""),"")</f>
        <v/>
      </c>
      <c r="H1800" s="43" t="str">
        <f t="shared" ca="1" si="84"/>
        <v/>
      </c>
      <c r="I1800" s="43" t="str">
        <f t="shared" ca="1" si="85"/>
        <v>03</v>
      </c>
      <c r="J1800" s="28" t="str">
        <f ca="1">ДАННЫЕ!$F1800&amp;H1800&amp;I1800&amp;ДАННЫЕ!$I1800&amp;"m"&amp;IF(ДАННЫЕ!$I1800&gt;0,IF(ДАННЫЕ!$J1800&gt;0,0,1),"")&amp;"f"&amp;IF(ДАННЫЕ!$R1800&gt;0,IF(YEAR(ДАННЫЕ!$F$1)=YEAR(ДАННЫЕ!$R1800),1,0),0)&amp;"z"&amp;ДАННЫЕ!$R1800&amp;"p"&amp;ДАННЫЕ!$S1800&amp;"i"&amp;ДАННЫЕ!$T1800&amp;"h"&amp;ДАННЫЕ!$K1800&amp;"be"&amp;ДАННЫЕ!$BI1800&amp;"CD"&amp;IF(ДАННЫЕ!BF1800&gt;500,4,IF(ДАННЫЕ!BF1800&gt;350,3,IF(ДАННЫЕ!BF1800&gt;200,2,IF(ДАННЫЕ!BF1800&gt;0,1,0))))&amp;"g"&amp;B1800&amp;"d"&amp;H1800&amp;"l"&amp;ДАННЫЕ!AT1800&amp;"a"&amp;ДАННЫЕ!$V1800&amp;"v"&amp;R1800&amp;"k"&amp;ДАННЫЕ!$U1800&amp;"s"&amp;ДАННЫЕ!$Y1800&amp;"t"&amp;ДАННЫЕ!$X1800&amp;"b"&amp;IF(ДАННЫЕ!$Q1800&gt;1,1,0)&amp;"PP"&amp;ДАННЫЕ!Z1800&amp;"c"&amp;S1800&amp;"x"&amp;IF(ДАННЫЕ!$BY1800&gt;0,IF(YEAR(ДАННЫЕ!$F$1)=YEAR(ДАННЫЕ!$BY1800),1,0),0)&amp;"n"&amp;IF(ДАННЫЕ!$BZ1800&gt;0,IF(YEAR(ДАННЫЕ!$F$1)=YEAR(ДАННЫЕ!$BZ1800),1,0),0)&amp;"u"&amp;D1800&amp;"z"&amp;IF(ДАННЫЕ!$CL1800&gt;0,IF(YEAR(ДАННЫЕ!$F$1)&gt;YEAR(ДАННЫЕ!$CL1800),11,12),0)</f>
        <v>03mf0zpihbeCD0g0dlav0kstb0PPc0x0n0u0z0</v>
      </c>
      <c r="K1800" s="28" t="str">
        <f ca="1">ДАННЫЕ!$I1800&amp;"x"&amp;B1800&amp;"w"&amp;IF(T1800+ДАННЫЕ!AD1800+ДАННЫЕ!AE1800+ДАННЫЕ!AF1800+ДАННЫЕ!AG1800+ДАННЫЕ!AH1800+ДАННЫЕ!$AL1800+ДАННЫЕ!AI1800+ДАННЫЕ!AJ1800+ДАННЫЕ!AK1800+ДАННЫЕ!AP1800+ДАННЫЕ!AQ1800+ДАННЫЕ!AR1800+ДАННЫЕ!$AM1800+ДАННЫЕ!$AN1800+ДАННЫЕ!AS1800+ДАННЫЕ!AT1800&gt;0,1,0)&amp;IF(OR(T1800=2,ДАННЫЕ!AD1800=2,ДАННЫЕ!AE1800=2,ДАННЫЕ!AF1800=2,ДАННЫЕ!AG1800=2,ДАННЫЕ!AH1800=2,ДАННЫЕ!$AL1800=2,ДАННЫЕ!AI1800=2,ДАННЫЕ!AJ1800=2,ДАННЫЕ!AK1800=2,ДАННЫЕ!AP1800=2,ДАННЫЕ!AQ1800=2,ДАННЫЕ!AR1800=2,ДАННЫЕ!$AM1800=2,ДАННЫЕ!$AN1800=2,ДАННЫЕ!AS1800=2,ДАННЫЕ!AT1800=2),2,0)&amp;"t"&amp;IF(T1800&gt;0,"1"&amp;T1800,"00")&amp;"f"&amp;IF(ДАННЫЕ!$AC1800,"1"&amp;ДАННЫЕ!$AC1800,"00")&amp;"b"&amp;IF(ДАННЫЕ!$AD1800,"1"&amp;ДАННЫЕ!$AD1800,"00")&amp;"g"&amp;IF(ДАННЫЕ!$AF1800,"1"&amp;ДАННЫЕ!$AF1800,"00")&amp;"c"&amp;IF(ДАННЫЕ!$AG1800,"1"&amp;ДАННЫЕ!$AG1800,"00")&amp;"i"&amp;IF(ДАННЫЕ!$AH1800,"1"&amp;ДАННЫЕ!$AH1800,"00")&amp;"r"&amp;IF(ДАННЫЕ!$AL1800,"1"&amp;ДАННЫЕ!$AL1800,"00")&amp;"m"&amp;IF(ДАННЫЕ!$AI1800,"1"&amp;ДАННЫЕ!$AI1800,"00")&amp;"hS"&amp;IF(ДАННЫЕ!$AJ1800,"1"&amp;ДАННЫЕ!$AJ1800,"00")&amp;"hZ"&amp;IF(ДАННЫЕ!$AK1800,"1"&amp;ДАННЫЕ!$AK1800,"00")&amp;"p"&amp;IF(ДАННЫЕ!$AP1800,"1"&amp;ДАННЫЕ!$AP1800,"00")&amp;"k"&amp;IF(ДАННЫЕ!$AQ1800,"1"&amp;ДАННЫЕ!$AQ1800,"00")&amp;"z"&amp;IF(ДАННЫЕ!$AR1800,"1"&amp;ДАННЫЕ!$AR1800,"00")&amp;"j"&amp;IF(ДАННЫЕ!$AM1800,"1"&amp;ДАННЫЕ!$AM1800,"00")&amp;"n"&amp;IF(ДАННЫЕ!$AN1800,"1"&amp;ДАННЫЕ!$AN1800,"00")&amp;"E"&amp;ДАННЫЕ!BI1800&amp;"L"&amp;ДАННЫЕ!AO1800&amp;"h"&amp;IF(ДАННЫЕ!$AU1800&gt;0,1,0)&amp;"v"&amp;IF(ДАННЫЕ!$AW1800&gt;0,1,0)&amp;"a"&amp;IF(ДАННЫЕ!$AS1800,"1"&amp;ДАННЫЕ!$AS1800,"00")&amp;"s"&amp;IF(ДАННЫЕ!$AT1800,"1"&amp;ДАННЫЕ!$AT1800,"00")&amp;"u"&amp;IF(ДАННЫЕ!$CJ1800&gt;0,1,0)&amp;"y"&amp;B1800&amp;"d"&amp;H1800&amp;"e"&amp;F1800&amp;G1800</f>
        <v>x0w00t00f00b00g00c00i00r00m00hS00hZ00p00k00z00j00n00ELh0v0a00s00u0y0de</v>
      </c>
      <c r="L1800" s="28" t="str">
        <f ca="1">ДАННЫЕ!$I1800&amp;"VN"&amp;IF(ДАННЫЕ!AW1800&gt;0,11,10)&amp;"CD"&amp;IF(ДАННЫЕ!BF1800&gt;500,16,IF(ДАННЫЕ!BF1800&gt;350,15,IF(ДАННЫЕ!BF1800&gt;=200,14,IF(ДАННЫЕ!BF1800&gt;=100,13,IF(ДАННЫЕ!BF1800&gt;=50,12,IF(ДАННЫЕ!BF1800&gt;0,11,10))))))&amp;"AR"&amp;IF(ДАННЫЕ!BX1800&gt;0,1,0)&amp;"GD"&amp;B1800&amp;"VV"&amp;IF(E1800&gt;=5,IF(E1800&lt;18,1,0),0)</f>
        <v>VN10CD10AR0GD0VV0</v>
      </c>
      <c r="M1800" s="28" t="str">
        <f>ДАННЫЕ!$I1800&amp;"b"&amp;ДАННЫЕ!$BI1800&amp;"r"&amp;ДАННЫЕ!$BJ1800&amp;"CD"&amp;IF(ДАННЫЕ!BF1800&gt;0,IF(ДАННЫЕ!BF1800&lt;200,1,IF(ДАННЫЕ!BF1800&lt;350,2,3)),0)&amp;"h"&amp;IF(ДАННЫЕ!$BK1800+ДАННЫЕ!$BL1800+ДАННЫЕ!$BM1800&gt;0,1,0)&amp;"x"&amp;ДАННЫЕ!$BK1800&amp;"y"&amp;ДАННЫЕ!$BL1800&amp;"z"&amp;ДАННЫЕ!$BM1800&amp;"c"&amp;IF(ДАННЫЕ!$BK1800+ДАННЫЕ!$BL1800+ДАННЫЕ!$BM1800=3,1,0)&amp;"a"&amp;IF(ДАННЫЕ!$BQ1800+ДАННЫЕ!$BR1800&gt;0,1,0)&amp;"d"&amp;ДАННЫЕ!$BQ1800&amp;"v"&amp;ДАННЫЕ!$BR1800&amp;"p"&amp;ДАННЫЕ!$BS1800&amp;"n"&amp;ДАННЫЕ!$BU1800&amp;"t"&amp;ДАННЫЕ!$BV1800&amp;"o"&amp;ДАННЫЕ!$BT1800&amp;"l"&amp;IF(ДАННЫЕ!$BN1800&gt;0,1,0)&amp;ДАННЫЕ!$BN1800&amp;"g"&amp;ДАННЫЕ!$BO1800&amp;"s"&amp;ДАННЫЕ!$BP1800&amp;"DZ"&amp;IF(ДАННЫЕ!B1800-ДАННЫЕ!G1800 &lt; 60,IF(ДАННЫЕ!B1800-ДАННЫЕ!G1800 &gt;= 0,1,0),0)&amp;"u"&amp;IF(ДАННЫЕ!$CJ1800&gt;0,1,0)</f>
        <v>brCD0h0xyzc0a0dvpntol0gsDZ1u0</v>
      </c>
      <c r="N1800" s="28" t="str">
        <f ca="1">ДАННЫЕ!$F1800&amp;ДАННЫЕ!$I1800&amp;"g"&amp;B1800&amp;"cf"&amp;D1800&amp;"a"&amp;IF(ДАННЫЕ!$BX1800&gt;0,1,0)&amp;IF(ДАННЫЕ!$BF1800&gt;500,1,IF(ДАННЫЕ!$BF1800&gt;350,2,IF(ДАННЫЕ!$BF1800&gt;=200,3,IF(ДАННЫЕ!$BF1800&gt;=100,4,IF(ДАННЫЕ!$BF1800&gt;=50,5,IF(ДАННЫЕ!$BF1800&lt;50,6,0))))))&amp;"AR"&amp;IF(DATEDIF(ДАННЫЕ!$BX1800,ДАННЫЕ!$F$1,"y")&gt;1,1,0)&amp;"VG"&amp;IF(ДАННЫЕ!$BH1800="0",1,0)&amp;"o"&amp;IF(T1800+ДАННЫЕ!$AF1800+ДАННЫЕ!$AG1800+ДАННЫЕ!$AH1800+ДАННЫЕ!$AI1800+ДАННЫЕ!$AJ1800+ДАННЫЕ!$AP1800+ДАННЫЕ!$AQ1800+ДАННЫЕ!$AR1800+ДАННЫЕ!$AU1800+ДАННЫЕ!$AW1800+ДАННЫЕ!$AS1800+ДАННЫЕ!$AT1800&gt;0,1,0)&amp;"x"&amp;ДАННЫЕ!$AG1800&amp;"p"&amp;IF(ДАННЫЕ!$BY1800&gt;0,1,0)&amp;"v"&amp;IF(ДАННЫЕ!$BZ1800&gt;0,1,0)&amp;"n"&amp;ДАННЫЕ!$CA1800&amp;"t"&amp;ДАННЫЕ!$AY1800&amp;"k"&amp;ДАННЫЕ!$CB1800&amp;"q"&amp;ДАННЫЕ!$CC1800&amp;"w"&amp;ДАННЫЕ!$CD1800&amp;"e"&amp;ДАННЫЕ!$CE1800&amp;"m"&amp;ДАННЫЕ!$CF1800&amp;"c"&amp;ДАННЫЕ!$CG1800&amp;"z"&amp;ДАННЫЕ!$CH1800&amp;"d"&amp;IF(H1800=4,1,0)&amp;"s"&amp;IF(ДАННЫЕ!$J1800=1,0,1)&amp;"u"&amp;IF(ДАННЫЕ!$CJ1800&gt;0,1,0)</f>
        <v>g0cf0a06AR1VG0o0xp0v0ntkqwemczd0s1u0</v>
      </c>
      <c r="O1800" s="28" t="str">
        <f>ДАННЫЕ!$I1800&amp;"g"&amp;B1800&amp;A1800&amp;"f"&amp;P1800&amp;"c"&amp;IF(ДАННЫЕ!$U1800&gt;0,1,0)&amp;"s"&amp;IF(ДАННЫЕ!$Q1800&gt;0,IF(YEAR(ДАННЫЕ!$F$1)=YEAR(ДАННЫЕ!$Q1800),IF(MONTH(ДАННЫЕ!$F$1)=MONTH(ДАННЫЕ!$Q1800),111,11),1),0)&amp;"i"&amp;IF(ДАННЫЕ!$R1800+ДАННЫЕ!$S1800+ДАННЫЕ!$T1800=0,0,1)&amp;"h"&amp;IF(ДАННЫЕ!$P1800&gt;0,1,0)&amp;"p"&amp;IF(ДАННЫЕ!$CI1800&gt;0,IF(YEAR(ДАННЫЕ!$F$1)=YEAR(ДАННЫЕ!$CI1800),IF(MONTH(ДАННЫЕ!$F$1)=MONTH(ДАННЫЕ!$CI1800),111,11),1),0)&amp;"d"&amp;IF(ДАННЫЕ!$CJ1800&gt;0,IF(YEAR(ДАННЫЕ!$F$1)=YEAR(ДАННЫЕ!$CJ1800),IF(MONTH(ДАННЫЕ!$F$1)=MONTH(ДАННЫЕ!$CJ1800),111,11),1),0)&amp;"o"&amp;IF(ДАННЫЕ!$CK1800&gt;0,IF(MONTH(ДАННЫЕ!$F$1)=MONTH(ДАННЫЕ!$CK1800),111,11),0)&amp;"v"&amp;IF(ДАННЫЕ!$BE1800&gt;0,IF(MONTH(ДАННЫЕ!$F$1)=MONTH(ДАННЫЕ!$BE1800),111,11),0)</f>
        <v>g00f0c0s0i0h0p0d0o0v0</v>
      </c>
      <c r="P1800" s="15">
        <f t="shared" si="86"/>
        <v>0</v>
      </c>
      <c r="Q1800" s="15">
        <f>IF(ДАННЫЕ!$F$1&gt;ДАННЫЕ!$N1800,IF(YEAR(ДАННЫЕ!$F$1)=YEAR(ДАННЫЕ!M1800),1,0),0)</f>
        <v>0</v>
      </c>
      <c r="R1800" s="15">
        <f>IF(ДАННЫЕ!$F$1&gt;ДАННЫЕ!$N1800,IF(YEAR(ДАННЫЕ!$F$1)=YEAR(ДАННЫЕ!N1800),1,0),0)</f>
        <v>0</v>
      </c>
      <c r="S1800" s="15">
        <f>IF(ДАННЫЕ!$AA1800="2А",1,IF(ДАННЫЕ!$AA1800="2Б",2,IF(ДАННЫЕ!$AA1800="2В",3,IF(ДАННЫЕ!$AA1800=3,4,IF(ДАННЫЕ!$AA1800="4А",5,IF(ДАННЫЕ!$AA1800="4Б",6,IF(ДАННЫЕ!$AA1800="4В",7,IF(ДАННЫЕ!$AA1800=5,8,0))))))))</f>
        <v>0</v>
      </c>
      <c r="T1800" s="15">
        <f>IF(OR(ДАННЫЕ!$AC1800=2,ДАННЫЕ!$AD1800=2,ДАННЫЕ!$AE1800=2),2,IF(OR(ДАННЫЕ!$AC1800=1,ДАННЫЕ!$AD1800=1,ДАННЫЕ!$AE1800=1),1,0))</f>
        <v>0</v>
      </c>
    </row>
    <row r="1801" spans="1:20" x14ac:dyDescent="0.2">
      <c r="A1801" s="78">
        <f>IF(B1801&gt;0,IF(MONTH(ДАННЫЕ!$F$1)=MONTH(ДАННЫЕ!$B1801),1,0),0)</f>
        <v>0</v>
      </c>
      <c r="B1801" s="14">
        <f>IF(ДАННЫЕ!$B1801&gt;0,IF(YEAR(ДАННЫЕ!$F$1)=YEAR(ДАННЫЕ!$B1801),1,0),0)</f>
        <v>0</v>
      </c>
      <c r="C1801" s="14">
        <f>IF(ДАННЫЕ!$CM1801&gt;0,IF(YEAR(ДАННЫЕ!$F$1)=YEAR(ДАННЫЕ!$CM1801),1,0),0)</f>
        <v>0</v>
      </c>
      <c r="D1801" s="14">
        <f>IF(ДАННЫЕ!$CJ1801&gt;0,IF(ДАННЫЕ!$CL1801&gt;ДАННЫЕ!$F$1,1,IF(ДАННЫЕ!$CL1801&gt;0,0,1)),0)</f>
        <v>0</v>
      </c>
      <c r="E1801" s="43" t="str">
        <f ca="1">IF(ДАННЫЕ!$F$1&gt;0,IF(ДАННЫЕ!$G1801&gt;0,DATEDIF(ДАННЫЕ!$G1801,ДАННЫЕ!$F$1,"y"),""),IF(ДАННЫЕ!$G1801&gt;0,DATEDIF(ДАННЫЕ!$G1801,TODAY(),"y"),""))</f>
        <v/>
      </c>
      <c r="F1801" s="43" t="str">
        <f xml:space="preserve"> IF(ДАННЫЕ!$F1801="М",IF(E1801&gt;=18,IF(E1801&lt;60,1,""),""),"")&amp;IF(ДАННЫЕ!$F1801="Ж",IF(E1801&gt;=18,IF(E1801&lt;55,1,""),""),"")</f>
        <v/>
      </c>
      <c r="G1801" s="43" t="str">
        <f xml:space="preserve"> IF(ДАННЫЕ!$F1801="М",IF(E1801&gt;=60,2,""),"")&amp;IF(ДАННЫЕ!$F1801="Ж",IF(E1801&gt;=55,2,""),"")</f>
        <v/>
      </c>
      <c r="H1801" s="43" t="str">
        <f t="shared" ca="1" si="84"/>
        <v/>
      </c>
      <c r="I1801" s="43" t="str">
        <f t="shared" ca="1" si="85"/>
        <v>03</v>
      </c>
      <c r="J1801" s="28" t="str">
        <f ca="1">ДАННЫЕ!$F1801&amp;H1801&amp;I1801&amp;ДАННЫЕ!$I1801&amp;"m"&amp;IF(ДАННЫЕ!$I1801&gt;0,IF(ДАННЫЕ!$J1801&gt;0,0,1),"")&amp;"f"&amp;IF(ДАННЫЕ!$R1801&gt;0,IF(YEAR(ДАННЫЕ!$F$1)=YEAR(ДАННЫЕ!$R1801),1,0),0)&amp;"z"&amp;ДАННЫЕ!$R1801&amp;"p"&amp;ДАННЫЕ!$S1801&amp;"i"&amp;ДАННЫЕ!$T1801&amp;"h"&amp;ДАННЫЕ!$K1801&amp;"be"&amp;ДАННЫЕ!$BI1801&amp;"CD"&amp;IF(ДАННЫЕ!BF1801&gt;500,4,IF(ДАННЫЕ!BF1801&gt;350,3,IF(ДАННЫЕ!BF1801&gt;200,2,IF(ДАННЫЕ!BF1801&gt;0,1,0))))&amp;"g"&amp;B1801&amp;"d"&amp;H1801&amp;"l"&amp;ДАННЫЕ!AT1801&amp;"a"&amp;ДАННЫЕ!$V1801&amp;"v"&amp;R1801&amp;"k"&amp;ДАННЫЕ!$U1801&amp;"s"&amp;ДАННЫЕ!$Y1801&amp;"t"&amp;ДАННЫЕ!$X1801&amp;"b"&amp;IF(ДАННЫЕ!$Q1801&gt;1,1,0)&amp;"PP"&amp;ДАННЫЕ!Z1801&amp;"c"&amp;S1801&amp;"x"&amp;IF(ДАННЫЕ!$BY1801&gt;0,IF(YEAR(ДАННЫЕ!$F$1)=YEAR(ДАННЫЕ!$BY1801),1,0),0)&amp;"n"&amp;IF(ДАННЫЕ!$BZ1801&gt;0,IF(YEAR(ДАННЫЕ!$F$1)=YEAR(ДАННЫЕ!$BZ1801),1,0),0)&amp;"u"&amp;D1801&amp;"z"&amp;IF(ДАННЫЕ!$CL1801&gt;0,IF(YEAR(ДАННЫЕ!$F$1)&gt;YEAR(ДАННЫЕ!$CL1801),11,12),0)</f>
        <v>03mf0zpihbeCD0g0dlav0kstb0PPc0x0n0u0z0</v>
      </c>
      <c r="K1801" s="28" t="str">
        <f ca="1">ДАННЫЕ!$I1801&amp;"x"&amp;B1801&amp;"w"&amp;IF(T1801+ДАННЫЕ!AD1801+ДАННЫЕ!AE1801+ДАННЫЕ!AF1801+ДАННЫЕ!AG1801+ДАННЫЕ!AH1801+ДАННЫЕ!$AL1801+ДАННЫЕ!AI1801+ДАННЫЕ!AJ1801+ДАННЫЕ!AK1801+ДАННЫЕ!AP1801+ДАННЫЕ!AQ1801+ДАННЫЕ!AR1801+ДАННЫЕ!$AM1801+ДАННЫЕ!$AN1801+ДАННЫЕ!AS1801+ДАННЫЕ!AT1801&gt;0,1,0)&amp;IF(OR(T1801=2,ДАННЫЕ!AD1801=2,ДАННЫЕ!AE1801=2,ДАННЫЕ!AF1801=2,ДАННЫЕ!AG1801=2,ДАННЫЕ!AH1801=2,ДАННЫЕ!$AL1801=2,ДАННЫЕ!AI1801=2,ДАННЫЕ!AJ1801=2,ДАННЫЕ!AK1801=2,ДАННЫЕ!AP1801=2,ДАННЫЕ!AQ1801=2,ДАННЫЕ!AR1801=2,ДАННЫЕ!$AM1801=2,ДАННЫЕ!$AN1801=2,ДАННЫЕ!AS1801=2,ДАННЫЕ!AT1801=2),2,0)&amp;"t"&amp;IF(T1801&gt;0,"1"&amp;T1801,"00")&amp;"f"&amp;IF(ДАННЫЕ!$AC1801,"1"&amp;ДАННЫЕ!$AC1801,"00")&amp;"b"&amp;IF(ДАННЫЕ!$AD1801,"1"&amp;ДАННЫЕ!$AD1801,"00")&amp;"g"&amp;IF(ДАННЫЕ!$AF1801,"1"&amp;ДАННЫЕ!$AF1801,"00")&amp;"c"&amp;IF(ДАННЫЕ!$AG1801,"1"&amp;ДАННЫЕ!$AG1801,"00")&amp;"i"&amp;IF(ДАННЫЕ!$AH1801,"1"&amp;ДАННЫЕ!$AH1801,"00")&amp;"r"&amp;IF(ДАННЫЕ!$AL1801,"1"&amp;ДАННЫЕ!$AL1801,"00")&amp;"m"&amp;IF(ДАННЫЕ!$AI1801,"1"&amp;ДАННЫЕ!$AI1801,"00")&amp;"hS"&amp;IF(ДАННЫЕ!$AJ1801,"1"&amp;ДАННЫЕ!$AJ1801,"00")&amp;"hZ"&amp;IF(ДАННЫЕ!$AK1801,"1"&amp;ДАННЫЕ!$AK1801,"00")&amp;"p"&amp;IF(ДАННЫЕ!$AP1801,"1"&amp;ДАННЫЕ!$AP1801,"00")&amp;"k"&amp;IF(ДАННЫЕ!$AQ1801,"1"&amp;ДАННЫЕ!$AQ1801,"00")&amp;"z"&amp;IF(ДАННЫЕ!$AR1801,"1"&amp;ДАННЫЕ!$AR1801,"00")&amp;"j"&amp;IF(ДАННЫЕ!$AM1801,"1"&amp;ДАННЫЕ!$AM1801,"00")&amp;"n"&amp;IF(ДАННЫЕ!$AN1801,"1"&amp;ДАННЫЕ!$AN1801,"00")&amp;"E"&amp;ДАННЫЕ!BI1801&amp;"L"&amp;ДАННЫЕ!AO1801&amp;"h"&amp;IF(ДАННЫЕ!$AU1801&gt;0,1,0)&amp;"v"&amp;IF(ДАННЫЕ!$AW1801&gt;0,1,0)&amp;"a"&amp;IF(ДАННЫЕ!$AS1801,"1"&amp;ДАННЫЕ!$AS1801,"00")&amp;"s"&amp;IF(ДАННЫЕ!$AT1801,"1"&amp;ДАННЫЕ!$AT1801,"00")&amp;"u"&amp;IF(ДАННЫЕ!$CJ1801&gt;0,1,0)&amp;"y"&amp;B1801&amp;"d"&amp;H1801&amp;"e"&amp;F1801&amp;G1801</f>
        <v>x0w00t00f00b00g00c00i00r00m00hS00hZ00p00k00z00j00n00ELh0v0a00s00u0y0de</v>
      </c>
      <c r="L1801" s="28" t="str">
        <f ca="1">ДАННЫЕ!$I1801&amp;"VN"&amp;IF(ДАННЫЕ!AW1801&gt;0,11,10)&amp;"CD"&amp;IF(ДАННЫЕ!BF1801&gt;500,16,IF(ДАННЫЕ!BF1801&gt;350,15,IF(ДАННЫЕ!BF1801&gt;=200,14,IF(ДАННЫЕ!BF1801&gt;=100,13,IF(ДАННЫЕ!BF1801&gt;=50,12,IF(ДАННЫЕ!BF1801&gt;0,11,10))))))&amp;"AR"&amp;IF(ДАННЫЕ!BX1801&gt;0,1,0)&amp;"GD"&amp;B1801&amp;"VV"&amp;IF(E1801&gt;=5,IF(E1801&lt;18,1,0),0)</f>
        <v>VN10CD10AR0GD0VV0</v>
      </c>
      <c r="M1801" s="28" t="str">
        <f>ДАННЫЕ!$I1801&amp;"b"&amp;ДАННЫЕ!$BI1801&amp;"r"&amp;ДАННЫЕ!$BJ1801&amp;"CD"&amp;IF(ДАННЫЕ!BF1801&gt;0,IF(ДАННЫЕ!BF1801&lt;200,1,IF(ДАННЫЕ!BF1801&lt;350,2,3)),0)&amp;"h"&amp;IF(ДАННЫЕ!$BK1801+ДАННЫЕ!$BL1801+ДАННЫЕ!$BM1801&gt;0,1,0)&amp;"x"&amp;ДАННЫЕ!$BK1801&amp;"y"&amp;ДАННЫЕ!$BL1801&amp;"z"&amp;ДАННЫЕ!$BM1801&amp;"c"&amp;IF(ДАННЫЕ!$BK1801+ДАННЫЕ!$BL1801+ДАННЫЕ!$BM1801=3,1,0)&amp;"a"&amp;IF(ДАННЫЕ!$BQ1801+ДАННЫЕ!$BR1801&gt;0,1,0)&amp;"d"&amp;ДАННЫЕ!$BQ1801&amp;"v"&amp;ДАННЫЕ!$BR1801&amp;"p"&amp;ДАННЫЕ!$BS1801&amp;"n"&amp;ДАННЫЕ!$BU1801&amp;"t"&amp;ДАННЫЕ!$BV1801&amp;"o"&amp;ДАННЫЕ!$BT1801&amp;"l"&amp;IF(ДАННЫЕ!$BN1801&gt;0,1,0)&amp;ДАННЫЕ!$BN1801&amp;"g"&amp;ДАННЫЕ!$BO1801&amp;"s"&amp;ДАННЫЕ!$BP1801&amp;"DZ"&amp;IF(ДАННЫЕ!B1801-ДАННЫЕ!G1801 &lt; 60,IF(ДАННЫЕ!B1801-ДАННЫЕ!G1801 &gt;= 0,1,0),0)&amp;"u"&amp;IF(ДАННЫЕ!$CJ1801&gt;0,1,0)</f>
        <v>brCD0h0xyzc0a0dvpntol0gsDZ1u0</v>
      </c>
      <c r="N1801" s="28" t="str">
        <f ca="1">ДАННЫЕ!$F1801&amp;ДАННЫЕ!$I1801&amp;"g"&amp;B1801&amp;"cf"&amp;D1801&amp;"a"&amp;IF(ДАННЫЕ!$BX1801&gt;0,1,0)&amp;IF(ДАННЫЕ!$BF1801&gt;500,1,IF(ДАННЫЕ!$BF1801&gt;350,2,IF(ДАННЫЕ!$BF1801&gt;=200,3,IF(ДАННЫЕ!$BF1801&gt;=100,4,IF(ДАННЫЕ!$BF1801&gt;=50,5,IF(ДАННЫЕ!$BF1801&lt;50,6,0))))))&amp;"AR"&amp;IF(DATEDIF(ДАННЫЕ!$BX1801,ДАННЫЕ!$F$1,"y")&gt;1,1,0)&amp;"VG"&amp;IF(ДАННЫЕ!$BH1801="0",1,0)&amp;"o"&amp;IF(T1801+ДАННЫЕ!$AF1801+ДАННЫЕ!$AG1801+ДАННЫЕ!$AH1801+ДАННЫЕ!$AI1801+ДАННЫЕ!$AJ1801+ДАННЫЕ!$AP1801+ДАННЫЕ!$AQ1801+ДАННЫЕ!$AR1801+ДАННЫЕ!$AU1801+ДАННЫЕ!$AW1801+ДАННЫЕ!$AS1801+ДАННЫЕ!$AT1801&gt;0,1,0)&amp;"x"&amp;ДАННЫЕ!$AG1801&amp;"p"&amp;IF(ДАННЫЕ!$BY1801&gt;0,1,0)&amp;"v"&amp;IF(ДАННЫЕ!$BZ1801&gt;0,1,0)&amp;"n"&amp;ДАННЫЕ!$CA1801&amp;"t"&amp;ДАННЫЕ!$AY1801&amp;"k"&amp;ДАННЫЕ!$CB1801&amp;"q"&amp;ДАННЫЕ!$CC1801&amp;"w"&amp;ДАННЫЕ!$CD1801&amp;"e"&amp;ДАННЫЕ!$CE1801&amp;"m"&amp;ДАННЫЕ!$CF1801&amp;"c"&amp;ДАННЫЕ!$CG1801&amp;"z"&amp;ДАННЫЕ!$CH1801&amp;"d"&amp;IF(H1801=4,1,0)&amp;"s"&amp;IF(ДАННЫЕ!$J1801=1,0,1)&amp;"u"&amp;IF(ДАННЫЕ!$CJ1801&gt;0,1,0)</f>
        <v>g0cf0a06AR1VG0o0xp0v0ntkqwemczd0s1u0</v>
      </c>
      <c r="O1801" s="28" t="str">
        <f>ДАННЫЕ!$I1801&amp;"g"&amp;B1801&amp;A1801&amp;"f"&amp;P1801&amp;"c"&amp;IF(ДАННЫЕ!$U1801&gt;0,1,0)&amp;"s"&amp;IF(ДАННЫЕ!$Q1801&gt;0,IF(YEAR(ДАННЫЕ!$F$1)=YEAR(ДАННЫЕ!$Q1801),IF(MONTH(ДАННЫЕ!$F$1)=MONTH(ДАННЫЕ!$Q1801),111,11),1),0)&amp;"i"&amp;IF(ДАННЫЕ!$R1801+ДАННЫЕ!$S1801+ДАННЫЕ!$T1801=0,0,1)&amp;"h"&amp;IF(ДАННЫЕ!$P1801&gt;0,1,0)&amp;"p"&amp;IF(ДАННЫЕ!$CI1801&gt;0,IF(YEAR(ДАННЫЕ!$F$1)=YEAR(ДАННЫЕ!$CI1801),IF(MONTH(ДАННЫЕ!$F$1)=MONTH(ДАННЫЕ!$CI1801),111,11),1),0)&amp;"d"&amp;IF(ДАННЫЕ!$CJ1801&gt;0,IF(YEAR(ДАННЫЕ!$F$1)=YEAR(ДАННЫЕ!$CJ1801),IF(MONTH(ДАННЫЕ!$F$1)=MONTH(ДАННЫЕ!$CJ1801),111,11),1),0)&amp;"o"&amp;IF(ДАННЫЕ!$CK1801&gt;0,IF(MONTH(ДАННЫЕ!$F$1)=MONTH(ДАННЫЕ!$CK1801),111,11),0)&amp;"v"&amp;IF(ДАННЫЕ!$BE1801&gt;0,IF(MONTH(ДАННЫЕ!$F$1)=MONTH(ДАННЫЕ!$BE1801),111,11),0)</f>
        <v>g00f0c0s0i0h0p0d0o0v0</v>
      </c>
      <c r="P1801" s="15">
        <f t="shared" si="86"/>
        <v>0</v>
      </c>
      <c r="Q1801" s="15">
        <f>IF(ДАННЫЕ!$F$1&gt;ДАННЫЕ!$N1801,IF(YEAR(ДАННЫЕ!$F$1)=YEAR(ДАННЫЕ!M1801),1,0),0)</f>
        <v>0</v>
      </c>
      <c r="R1801" s="15">
        <f>IF(ДАННЫЕ!$F$1&gt;ДАННЫЕ!$N1801,IF(YEAR(ДАННЫЕ!$F$1)=YEAR(ДАННЫЕ!N1801),1,0),0)</f>
        <v>0</v>
      </c>
      <c r="S1801" s="15">
        <f>IF(ДАННЫЕ!$AA1801="2А",1,IF(ДАННЫЕ!$AA1801="2Б",2,IF(ДАННЫЕ!$AA1801="2В",3,IF(ДАННЫЕ!$AA1801=3,4,IF(ДАННЫЕ!$AA1801="4А",5,IF(ДАННЫЕ!$AA1801="4Б",6,IF(ДАННЫЕ!$AA1801="4В",7,IF(ДАННЫЕ!$AA1801=5,8,0))))))))</f>
        <v>0</v>
      </c>
      <c r="T1801" s="15">
        <f>IF(OR(ДАННЫЕ!$AC1801=2,ДАННЫЕ!$AD1801=2,ДАННЫЕ!$AE1801=2),2,IF(OR(ДАННЫЕ!$AC1801=1,ДАННЫЕ!$AD1801=1,ДАННЫЕ!$AE1801=1),1,0))</f>
        <v>0</v>
      </c>
    </row>
    <row r="1802" spans="1:20" x14ac:dyDescent="0.2">
      <c r="A1802" s="78">
        <f>IF(B1802&gt;0,IF(MONTH(ДАННЫЕ!$F$1)=MONTH(ДАННЫЕ!$B1802),1,0),0)</f>
        <v>0</v>
      </c>
      <c r="B1802" s="14">
        <f>IF(ДАННЫЕ!$B1802&gt;0,IF(YEAR(ДАННЫЕ!$F$1)=YEAR(ДАННЫЕ!$B1802),1,0),0)</f>
        <v>0</v>
      </c>
      <c r="C1802" s="14">
        <f>IF(ДАННЫЕ!$CM1802&gt;0,IF(YEAR(ДАННЫЕ!$F$1)=YEAR(ДАННЫЕ!$CM1802),1,0),0)</f>
        <v>0</v>
      </c>
      <c r="D1802" s="14">
        <f>IF(ДАННЫЕ!$CJ1802&gt;0,IF(ДАННЫЕ!$CL1802&gt;ДАННЫЕ!$F$1,1,IF(ДАННЫЕ!$CL1802&gt;0,0,1)),0)</f>
        <v>0</v>
      </c>
      <c r="E1802" s="43" t="str">
        <f ca="1">IF(ДАННЫЕ!$F$1&gt;0,IF(ДАННЫЕ!$G1802&gt;0,DATEDIF(ДАННЫЕ!$G1802,ДАННЫЕ!$F$1,"y"),""),IF(ДАННЫЕ!$G1802&gt;0,DATEDIF(ДАННЫЕ!$G1802,TODAY(),"y"),""))</f>
        <v/>
      </c>
      <c r="F1802" s="43" t="str">
        <f xml:space="preserve"> IF(ДАННЫЕ!$F1802="М",IF(E1802&gt;=18,IF(E1802&lt;60,1,""),""),"")&amp;IF(ДАННЫЕ!$F1802="Ж",IF(E1802&gt;=18,IF(E1802&lt;55,1,""),""),"")</f>
        <v/>
      </c>
      <c r="G1802" s="43" t="str">
        <f xml:space="preserve"> IF(ДАННЫЕ!$F1802="М",IF(E1802&gt;=60,2,""),"")&amp;IF(ДАННЫЕ!$F1802="Ж",IF(E1802&gt;=55,2,""),"")</f>
        <v/>
      </c>
      <c r="H1802" s="43" t="str">
        <f t="shared" ca="1" si="84"/>
        <v/>
      </c>
      <c r="I1802" s="43" t="str">
        <f t="shared" ca="1" si="85"/>
        <v>03</v>
      </c>
      <c r="J1802" s="28" t="str">
        <f ca="1">ДАННЫЕ!$F1802&amp;H1802&amp;I1802&amp;ДАННЫЕ!$I1802&amp;"m"&amp;IF(ДАННЫЕ!$I1802&gt;0,IF(ДАННЫЕ!$J1802&gt;0,0,1),"")&amp;"f"&amp;IF(ДАННЫЕ!$R1802&gt;0,IF(YEAR(ДАННЫЕ!$F$1)=YEAR(ДАННЫЕ!$R1802),1,0),0)&amp;"z"&amp;ДАННЫЕ!$R1802&amp;"p"&amp;ДАННЫЕ!$S1802&amp;"i"&amp;ДАННЫЕ!$T1802&amp;"h"&amp;ДАННЫЕ!$K1802&amp;"be"&amp;ДАННЫЕ!$BI1802&amp;"CD"&amp;IF(ДАННЫЕ!BF1802&gt;500,4,IF(ДАННЫЕ!BF1802&gt;350,3,IF(ДАННЫЕ!BF1802&gt;200,2,IF(ДАННЫЕ!BF1802&gt;0,1,0))))&amp;"g"&amp;B1802&amp;"d"&amp;H1802&amp;"l"&amp;ДАННЫЕ!AT1802&amp;"a"&amp;ДАННЫЕ!$V1802&amp;"v"&amp;R1802&amp;"k"&amp;ДАННЫЕ!$U1802&amp;"s"&amp;ДАННЫЕ!$Y1802&amp;"t"&amp;ДАННЫЕ!$X1802&amp;"b"&amp;IF(ДАННЫЕ!$Q1802&gt;1,1,0)&amp;"PP"&amp;ДАННЫЕ!Z1802&amp;"c"&amp;S1802&amp;"x"&amp;IF(ДАННЫЕ!$BY1802&gt;0,IF(YEAR(ДАННЫЕ!$F$1)=YEAR(ДАННЫЕ!$BY1802),1,0),0)&amp;"n"&amp;IF(ДАННЫЕ!$BZ1802&gt;0,IF(YEAR(ДАННЫЕ!$F$1)=YEAR(ДАННЫЕ!$BZ1802),1,0),0)&amp;"u"&amp;D1802&amp;"z"&amp;IF(ДАННЫЕ!$CL1802&gt;0,IF(YEAR(ДАННЫЕ!$F$1)&gt;YEAR(ДАННЫЕ!$CL1802),11,12),0)</f>
        <v>03mf0zpihbeCD0g0dlav0kstb0PPc0x0n0u0z0</v>
      </c>
      <c r="K1802" s="28" t="str">
        <f ca="1">ДАННЫЕ!$I1802&amp;"x"&amp;B1802&amp;"w"&amp;IF(T1802+ДАННЫЕ!AD1802+ДАННЫЕ!AE1802+ДАННЫЕ!AF1802+ДАННЫЕ!AG1802+ДАННЫЕ!AH1802+ДАННЫЕ!$AL1802+ДАННЫЕ!AI1802+ДАННЫЕ!AJ1802+ДАННЫЕ!AK1802+ДАННЫЕ!AP1802+ДАННЫЕ!AQ1802+ДАННЫЕ!AR1802+ДАННЫЕ!$AM1802+ДАННЫЕ!$AN1802+ДАННЫЕ!AS1802+ДАННЫЕ!AT1802&gt;0,1,0)&amp;IF(OR(T1802=2,ДАННЫЕ!AD1802=2,ДАННЫЕ!AE1802=2,ДАННЫЕ!AF1802=2,ДАННЫЕ!AG1802=2,ДАННЫЕ!AH1802=2,ДАННЫЕ!$AL1802=2,ДАННЫЕ!AI1802=2,ДАННЫЕ!AJ1802=2,ДАННЫЕ!AK1802=2,ДАННЫЕ!AP1802=2,ДАННЫЕ!AQ1802=2,ДАННЫЕ!AR1802=2,ДАННЫЕ!$AM1802=2,ДАННЫЕ!$AN1802=2,ДАННЫЕ!AS1802=2,ДАННЫЕ!AT1802=2),2,0)&amp;"t"&amp;IF(T1802&gt;0,"1"&amp;T1802,"00")&amp;"f"&amp;IF(ДАННЫЕ!$AC1802,"1"&amp;ДАННЫЕ!$AC1802,"00")&amp;"b"&amp;IF(ДАННЫЕ!$AD1802,"1"&amp;ДАННЫЕ!$AD1802,"00")&amp;"g"&amp;IF(ДАННЫЕ!$AF1802,"1"&amp;ДАННЫЕ!$AF1802,"00")&amp;"c"&amp;IF(ДАННЫЕ!$AG1802,"1"&amp;ДАННЫЕ!$AG1802,"00")&amp;"i"&amp;IF(ДАННЫЕ!$AH1802,"1"&amp;ДАННЫЕ!$AH1802,"00")&amp;"r"&amp;IF(ДАННЫЕ!$AL1802,"1"&amp;ДАННЫЕ!$AL1802,"00")&amp;"m"&amp;IF(ДАННЫЕ!$AI1802,"1"&amp;ДАННЫЕ!$AI1802,"00")&amp;"hS"&amp;IF(ДАННЫЕ!$AJ1802,"1"&amp;ДАННЫЕ!$AJ1802,"00")&amp;"hZ"&amp;IF(ДАННЫЕ!$AK1802,"1"&amp;ДАННЫЕ!$AK1802,"00")&amp;"p"&amp;IF(ДАННЫЕ!$AP1802,"1"&amp;ДАННЫЕ!$AP1802,"00")&amp;"k"&amp;IF(ДАННЫЕ!$AQ1802,"1"&amp;ДАННЫЕ!$AQ1802,"00")&amp;"z"&amp;IF(ДАННЫЕ!$AR1802,"1"&amp;ДАННЫЕ!$AR1802,"00")&amp;"j"&amp;IF(ДАННЫЕ!$AM1802,"1"&amp;ДАННЫЕ!$AM1802,"00")&amp;"n"&amp;IF(ДАННЫЕ!$AN1802,"1"&amp;ДАННЫЕ!$AN1802,"00")&amp;"E"&amp;ДАННЫЕ!BI1802&amp;"L"&amp;ДАННЫЕ!AO1802&amp;"h"&amp;IF(ДАННЫЕ!$AU1802&gt;0,1,0)&amp;"v"&amp;IF(ДАННЫЕ!$AW1802&gt;0,1,0)&amp;"a"&amp;IF(ДАННЫЕ!$AS1802,"1"&amp;ДАННЫЕ!$AS1802,"00")&amp;"s"&amp;IF(ДАННЫЕ!$AT1802,"1"&amp;ДАННЫЕ!$AT1802,"00")&amp;"u"&amp;IF(ДАННЫЕ!$CJ1802&gt;0,1,0)&amp;"y"&amp;B1802&amp;"d"&amp;H1802&amp;"e"&amp;F1802&amp;G1802</f>
        <v>x0w00t00f00b00g00c00i00r00m00hS00hZ00p00k00z00j00n00ELh0v0a00s00u0y0de</v>
      </c>
      <c r="L1802" s="28" t="str">
        <f ca="1">ДАННЫЕ!$I1802&amp;"VN"&amp;IF(ДАННЫЕ!AW1802&gt;0,11,10)&amp;"CD"&amp;IF(ДАННЫЕ!BF1802&gt;500,16,IF(ДАННЫЕ!BF1802&gt;350,15,IF(ДАННЫЕ!BF1802&gt;=200,14,IF(ДАННЫЕ!BF1802&gt;=100,13,IF(ДАННЫЕ!BF1802&gt;=50,12,IF(ДАННЫЕ!BF1802&gt;0,11,10))))))&amp;"AR"&amp;IF(ДАННЫЕ!BX1802&gt;0,1,0)&amp;"GD"&amp;B1802&amp;"VV"&amp;IF(E1802&gt;=5,IF(E1802&lt;18,1,0),0)</f>
        <v>VN10CD10AR0GD0VV0</v>
      </c>
      <c r="M1802" s="28" t="str">
        <f>ДАННЫЕ!$I1802&amp;"b"&amp;ДАННЫЕ!$BI1802&amp;"r"&amp;ДАННЫЕ!$BJ1802&amp;"CD"&amp;IF(ДАННЫЕ!BF1802&gt;0,IF(ДАННЫЕ!BF1802&lt;200,1,IF(ДАННЫЕ!BF1802&lt;350,2,3)),0)&amp;"h"&amp;IF(ДАННЫЕ!$BK1802+ДАННЫЕ!$BL1802+ДАННЫЕ!$BM1802&gt;0,1,0)&amp;"x"&amp;ДАННЫЕ!$BK1802&amp;"y"&amp;ДАННЫЕ!$BL1802&amp;"z"&amp;ДАННЫЕ!$BM1802&amp;"c"&amp;IF(ДАННЫЕ!$BK1802+ДАННЫЕ!$BL1802+ДАННЫЕ!$BM1802=3,1,0)&amp;"a"&amp;IF(ДАННЫЕ!$BQ1802+ДАННЫЕ!$BR1802&gt;0,1,0)&amp;"d"&amp;ДАННЫЕ!$BQ1802&amp;"v"&amp;ДАННЫЕ!$BR1802&amp;"p"&amp;ДАННЫЕ!$BS1802&amp;"n"&amp;ДАННЫЕ!$BU1802&amp;"t"&amp;ДАННЫЕ!$BV1802&amp;"o"&amp;ДАННЫЕ!$BT1802&amp;"l"&amp;IF(ДАННЫЕ!$BN1802&gt;0,1,0)&amp;ДАННЫЕ!$BN1802&amp;"g"&amp;ДАННЫЕ!$BO1802&amp;"s"&amp;ДАННЫЕ!$BP1802&amp;"DZ"&amp;IF(ДАННЫЕ!B1802-ДАННЫЕ!G1802 &lt; 60,IF(ДАННЫЕ!B1802-ДАННЫЕ!G1802 &gt;= 0,1,0),0)&amp;"u"&amp;IF(ДАННЫЕ!$CJ1802&gt;0,1,0)</f>
        <v>brCD0h0xyzc0a0dvpntol0gsDZ1u0</v>
      </c>
      <c r="N1802" s="28" t="str">
        <f ca="1">ДАННЫЕ!$F1802&amp;ДАННЫЕ!$I1802&amp;"g"&amp;B1802&amp;"cf"&amp;D1802&amp;"a"&amp;IF(ДАННЫЕ!$BX1802&gt;0,1,0)&amp;IF(ДАННЫЕ!$BF1802&gt;500,1,IF(ДАННЫЕ!$BF1802&gt;350,2,IF(ДАННЫЕ!$BF1802&gt;=200,3,IF(ДАННЫЕ!$BF1802&gt;=100,4,IF(ДАННЫЕ!$BF1802&gt;=50,5,IF(ДАННЫЕ!$BF1802&lt;50,6,0))))))&amp;"AR"&amp;IF(DATEDIF(ДАННЫЕ!$BX1802,ДАННЫЕ!$F$1,"y")&gt;1,1,0)&amp;"VG"&amp;IF(ДАННЫЕ!$BH1802="0",1,0)&amp;"o"&amp;IF(T1802+ДАННЫЕ!$AF1802+ДАННЫЕ!$AG1802+ДАННЫЕ!$AH1802+ДАННЫЕ!$AI1802+ДАННЫЕ!$AJ1802+ДАННЫЕ!$AP1802+ДАННЫЕ!$AQ1802+ДАННЫЕ!$AR1802+ДАННЫЕ!$AU1802+ДАННЫЕ!$AW1802+ДАННЫЕ!$AS1802+ДАННЫЕ!$AT1802&gt;0,1,0)&amp;"x"&amp;ДАННЫЕ!$AG1802&amp;"p"&amp;IF(ДАННЫЕ!$BY1802&gt;0,1,0)&amp;"v"&amp;IF(ДАННЫЕ!$BZ1802&gt;0,1,0)&amp;"n"&amp;ДАННЫЕ!$CA1802&amp;"t"&amp;ДАННЫЕ!$AY1802&amp;"k"&amp;ДАННЫЕ!$CB1802&amp;"q"&amp;ДАННЫЕ!$CC1802&amp;"w"&amp;ДАННЫЕ!$CD1802&amp;"e"&amp;ДАННЫЕ!$CE1802&amp;"m"&amp;ДАННЫЕ!$CF1802&amp;"c"&amp;ДАННЫЕ!$CG1802&amp;"z"&amp;ДАННЫЕ!$CH1802&amp;"d"&amp;IF(H1802=4,1,0)&amp;"s"&amp;IF(ДАННЫЕ!$J1802=1,0,1)&amp;"u"&amp;IF(ДАННЫЕ!$CJ1802&gt;0,1,0)</f>
        <v>g0cf0a06AR1VG0o0xp0v0ntkqwemczd0s1u0</v>
      </c>
      <c r="O1802" s="28" t="str">
        <f>ДАННЫЕ!$I1802&amp;"g"&amp;B1802&amp;A1802&amp;"f"&amp;P1802&amp;"c"&amp;IF(ДАННЫЕ!$U1802&gt;0,1,0)&amp;"s"&amp;IF(ДАННЫЕ!$Q1802&gt;0,IF(YEAR(ДАННЫЕ!$F$1)=YEAR(ДАННЫЕ!$Q1802),IF(MONTH(ДАННЫЕ!$F$1)=MONTH(ДАННЫЕ!$Q1802),111,11),1),0)&amp;"i"&amp;IF(ДАННЫЕ!$R1802+ДАННЫЕ!$S1802+ДАННЫЕ!$T1802=0,0,1)&amp;"h"&amp;IF(ДАННЫЕ!$P1802&gt;0,1,0)&amp;"p"&amp;IF(ДАННЫЕ!$CI1802&gt;0,IF(YEAR(ДАННЫЕ!$F$1)=YEAR(ДАННЫЕ!$CI1802),IF(MONTH(ДАННЫЕ!$F$1)=MONTH(ДАННЫЕ!$CI1802),111,11),1),0)&amp;"d"&amp;IF(ДАННЫЕ!$CJ1802&gt;0,IF(YEAR(ДАННЫЕ!$F$1)=YEAR(ДАННЫЕ!$CJ1802),IF(MONTH(ДАННЫЕ!$F$1)=MONTH(ДАННЫЕ!$CJ1802),111,11),1),0)&amp;"o"&amp;IF(ДАННЫЕ!$CK1802&gt;0,IF(MONTH(ДАННЫЕ!$F$1)=MONTH(ДАННЫЕ!$CK1802),111,11),0)&amp;"v"&amp;IF(ДАННЫЕ!$BE1802&gt;0,IF(MONTH(ДАННЫЕ!$F$1)=MONTH(ДАННЫЕ!$BE1802),111,11),0)</f>
        <v>g00f0c0s0i0h0p0d0o0v0</v>
      </c>
      <c r="P1802" s="15">
        <f t="shared" si="86"/>
        <v>0</v>
      </c>
      <c r="Q1802" s="15">
        <f>IF(ДАННЫЕ!$F$1&gt;ДАННЫЕ!$N1802,IF(YEAR(ДАННЫЕ!$F$1)=YEAR(ДАННЫЕ!M1802),1,0),0)</f>
        <v>0</v>
      </c>
      <c r="R1802" s="15">
        <f>IF(ДАННЫЕ!$F$1&gt;ДАННЫЕ!$N1802,IF(YEAR(ДАННЫЕ!$F$1)=YEAR(ДАННЫЕ!N1802),1,0),0)</f>
        <v>0</v>
      </c>
      <c r="S1802" s="15">
        <f>IF(ДАННЫЕ!$AA1802="2А",1,IF(ДАННЫЕ!$AA1802="2Б",2,IF(ДАННЫЕ!$AA1802="2В",3,IF(ДАННЫЕ!$AA1802=3,4,IF(ДАННЫЕ!$AA1802="4А",5,IF(ДАННЫЕ!$AA1802="4Б",6,IF(ДАННЫЕ!$AA1802="4В",7,IF(ДАННЫЕ!$AA1802=5,8,0))))))))</f>
        <v>0</v>
      </c>
      <c r="T1802" s="15">
        <f>IF(OR(ДАННЫЕ!$AC1802=2,ДАННЫЕ!$AD1802=2,ДАННЫЕ!$AE1802=2),2,IF(OR(ДАННЫЕ!$AC1802=1,ДАННЫЕ!$AD1802=1,ДАННЫЕ!$AE1802=1),1,0))</f>
        <v>0</v>
      </c>
    </row>
    <row r="1803" spans="1:20" x14ac:dyDescent="0.2">
      <c r="A1803" s="78">
        <f>IF(B1803&gt;0,IF(MONTH(ДАННЫЕ!$F$1)=MONTH(ДАННЫЕ!$B1803),1,0),0)</f>
        <v>0</v>
      </c>
      <c r="B1803" s="14">
        <f>IF(ДАННЫЕ!$B1803&gt;0,IF(YEAR(ДАННЫЕ!$F$1)=YEAR(ДАННЫЕ!$B1803),1,0),0)</f>
        <v>0</v>
      </c>
      <c r="C1803" s="14">
        <f>IF(ДАННЫЕ!$CM1803&gt;0,IF(YEAR(ДАННЫЕ!$F$1)=YEAR(ДАННЫЕ!$CM1803),1,0),0)</f>
        <v>0</v>
      </c>
      <c r="D1803" s="14">
        <f>IF(ДАННЫЕ!$CJ1803&gt;0,IF(ДАННЫЕ!$CL1803&gt;ДАННЫЕ!$F$1,1,IF(ДАННЫЕ!$CL1803&gt;0,0,1)),0)</f>
        <v>0</v>
      </c>
      <c r="E1803" s="43" t="str">
        <f ca="1">IF(ДАННЫЕ!$F$1&gt;0,IF(ДАННЫЕ!$G1803&gt;0,DATEDIF(ДАННЫЕ!$G1803,ДАННЫЕ!$F$1,"y"),""),IF(ДАННЫЕ!$G1803&gt;0,DATEDIF(ДАННЫЕ!$G1803,TODAY(),"y"),""))</f>
        <v/>
      </c>
      <c r="F1803" s="43" t="str">
        <f xml:space="preserve"> IF(ДАННЫЕ!$F1803="М",IF(E1803&gt;=18,IF(E1803&lt;60,1,""),""),"")&amp;IF(ДАННЫЕ!$F1803="Ж",IF(E1803&gt;=18,IF(E1803&lt;55,1,""),""),"")</f>
        <v/>
      </c>
      <c r="G1803" s="43" t="str">
        <f xml:space="preserve"> IF(ДАННЫЕ!$F1803="М",IF(E1803&gt;=60,2,""),"")&amp;IF(ДАННЫЕ!$F1803="Ж",IF(E1803&gt;=55,2,""),"")</f>
        <v/>
      </c>
      <c r="H1803" s="43" t="str">
        <f t="shared" ca="1" si="84"/>
        <v/>
      </c>
      <c r="I1803" s="43" t="str">
        <f t="shared" ca="1" si="85"/>
        <v>03</v>
      </c>
      <c r="J1803" s="28" t="str">
        <f ca="1">ДАННЫЕ!$F1803&amp;H1803&amp;I1803&amp;ДАННЫЕ!$I1803&amp;"m"&amp;IF(ДАННЫЕ!$I1803&gt;0,IF(ДАННЫЕ!$J1803&gt;0,0,1),"")&amp;"f"&amp;IF(ДАННЫЕ!$R1803&gt;0,IF(YEAR(ДАННЫЕ!$F$1)=YEAR(ДАННЫЕ!$R1803),1,0),0)&amp;"z"&amp;ДАННЫЕ!$R1803&amp;"p"&amp;ДАННЫЕ!$S1803&amp;"i"&amp;ДАННЫЕ!$T1803&amp;"h"&amp;ДАННЫЕ!$K1803&amp;"be"&amp;ДАННЫЕ!$BI1803&amp;"CD"&amp;IF(ДАННЫЕ!BF1803&gt;500,4,IF(ДАННЫЕ!BF1803&gt;350,3,IF(ДАННЫЕ!BF1803&gt;200,2,IF(ДАННЫЕ!BF1803&gt;0,1,0))))&amp;"g"&amp;B1803&amp;"d"&amp;H1803&amp;"l"&amp;ДАННЫЕ!AT1803&amp;"a"&amp;ДАННЫЕ!$V1803&amp;"v"&amp;R1803&amp;"k"&amp;ДАННЫЕ!$U1803&amp;"s"&amp;ДАННЫЕ!$Y1803&amp;"t"&amp;ДАННЫЕ!$X1803&amp;"b"&amp;IF(ДАННЫЕ!$Q1803&gt;1,1,0)&amp;"PP"&amp;ДАННЫЕ!Z1803&amp;"c"&amp;S1803&amp;"x"&amp;IF(ДАННЫЕ!$BY1803&gt;0,IF(YEAR(ДАННЫЕ!$F$1)=YEAR(ДАННЫЕ!$BY1803),1,0),0)&amp;"n"&amp;IF(ДАННЫЕ!$BZ1803&gt;0,IF(YEAR(ДАННЫЕ!$F$1)=YEAR(ДАННЫЕ!$BZ1803),1,0),0)&amp;"u"&amp;D1803&amp;"z"&amp;IF(ДАННЫЕ!$CL1803&gt;0,IF(YEAR(ДАННЫЕ!$F$1)&gt;YEAR(ДАННЫЕ!$CL1803),11,12),0)</f>
        <v>03mf0zpihbeCD0g0dlav0kstb0PPc0x0n0u0z0</v>
      </c>
      <c r="K1803" s="28" t="str">
        <f ca="1">ДАННЫЕ!$I1803&amp;"x"&amp;B1803&amp;"w"&amp;IF(T1803+ДАННЫЕ!AD1803+ДАННЫЕ!AE1803+ДАННЫЕ!AF1803+ДАННЫЕ!AG1803+ДАННЫЕ!AH1803+ДАННЫЕ!$AL1803+ДАННЫЕ!AI1803+ДАННЫЕ!AJ1803+ДАННЫЕ!AK1803+ДАННЫЕ!AP1803+ДАННЫЕ!AQ1803+ДАННЫЕ!AR1803+ДАННЫЕ!$AM1803+ДАННЫЕ!$AN1803+ДАННЫЕ!AS1803+ДАННЫЕ!AT1803&gt;0,1,0)&amp;IF(OR(T1803=2,ДАННЫЕ!AD1803=2,ДАННЫЕ!AE1803=2,ДАННЫЕ!AF1803=2,ДАННЫЕ!AG1803=2,ДАННЫЕ!AH1803=2,ДАННЫЕ!$AL1803=2,ДАННЫЕ!AI1803=2,ДАННЫЕ!AJ1803=2,ДАННЫЕ!AK1803=2,ДАННЫЕ!AP1803=2,ДАННЫЕ!AQ1803=2,ДАННЫЕ!AR1803=2,ДАННЫЕ!$AM1803=2,ДАННЫЕ!$AN1803=2,ДАННЫЕ!AS1803=2,ДАННЫЕ!AT1803=2),2,0)&amp;"t"&amp;IF(T1803&gt;0,"1"&amp;T1803,"00")&amp;"f"&amp;IF(ДАННЫЕ!$AC1803,"1"&amp;ДАННЫЕ!$AC1803,"00")&amp;"b"&amp;IF(ДАННЫЕ!$AD1803,"1"&amp;ДАННЫЕ!$AD1803,"00")&amp;"g"&amp;IF(ДАННЫЕ!$AF1803,"1"&amp;ДАННЫЕ!$AF1803,"00")&amp;"c"&amp;IF(ДАННЫЕ!$AG1803,"1"&amp;ДАННЫЕ!$AG1803,"00")&amp;"i"&amp;IF(ДАННЫЕ!$AH1803,"1"&amp;ДАННЫЕ!$AH1803,"00")&amp;"r"&amp;IF(ДАННЫЕ!$AL1803,"1"&amp;ДАННЫЕ!$AL1803,"00")&amp;"m"&amp;IF(ДАННЫЕ!$AI1803,"1"&amp;ДАННЫЕ!$AI1803,"00")&amp;"hS"&amp;IF(ДАННЫЕ!$AJ1803,"1"&amp;ДАННЫЕ!$AJ1803,"00")&amp;"hZ"&amp;IF(ДАННЫЕ!$AK1803,"1"&amp;ДАННЫЕ!$AK1803,"00")&amp;"p"&amp;IF(ДАННЫЕ!$AP1803,"1"&amp;ДАННЫЕ!$AP1803,"00")&amp;"k"&amp;IF(ДАННЫЕ!$AQ1803,"1"&amp;ДАННЫЕ!$AQ1803,"00")&amp;"z"&amp;IF(ДАННЫЕ!$AR1803,"1"&amp;ДАННЫЕ!$AR1803,"00")&amp;"j"&amp;IF(ДАННЫЕ!$AM1803,"1"&amp;ДАННЫЕ!$AM1803,"00")&amp;"n"&amp;IF(ДАННЫЕ!$AN1803,"1"&amp;ДАННЫЕ!$AN1803,"00")&amp;"E"&amp;ДАННЫЕ!BI1803&amp;"L"&amp;ДАННЫЕ!AO1803&amp;"h"&amp;IF(ДАННЫЕ!$AU1803&gt;0,1,0)&amp;"v"&amp;IF(ДАННЫЕ!$AW1803&gt;0,1,0)&amp;"a"&amp;IF(ДАННЫЕ!$AS1803,"1"&amp;ДАННЫЕ!$AS1803,"00")&amp;"s"&amp;IF(ДАННЫЕ!$AT1803,"1"&amp;ДАННЫЕ!$AT1803,"00")&amp;"u"&amp;IF(ДАННЫЕ!$CJ1803&gt;0,1,0)&amp;"y"&amp;B1803&amp;"d"&amp;H1803&amp;"e"&amp;F1803&amp;G1803</f>
        <v>x0w00t00f00b00g00c00i00r00m00hS00hZ00p00k00z00j00n00ELh0v0a00s00u0y0de</v>
      </c>
      <c r="L1803" s="28" t="str">
        <f ca="1">ДАННЫЕ!$I1803&amp;"VN"&amp;IF(ДАННЫЕ!AW1803&gt;0,11,10)&amp;"CD"&amp;IF(ДАННЫЕ!BF1803&gt;500,16,IF(ДАННЫЕ!BF1803&gt;350,15,IF(ДАННЫЕ!BF1803&gt;=200,14,IF(ДАННЫЕ!BF1803&gt;=100,13,IF(ДАННЫЕ!BF1803&gt;=50,12,IF(ДАННЫЕ!BF1803&gt;0,11,10))))))&amp;"AR"&amp;IF(ДАННЫЕ!BX1803&gt;0,1,0)&amp;"GD"&amp;B1803&amp;"VV"&amp;IF(E1803&gt;=5,IF(E1803&lt;18,1,0),0)</f>
        <v>VN10CD10AR0GD0VV0</v>
      </c>
      <c r="M1803" s="28" t="str">
        <f>ДАННЫЕ!$I1803&amp;"b"&amp;ДАННЫЕ!$BI1803&amp;"r"&amp;ДАННЫЕ!$BJ1803&amp;"CD"&amp;IF(ДАННЫЕ!BF1803&gt;0,IF(ДАННЫЕ!BF1803&lt;200,1,IF(ДАННЫЕ!BF1803&lt;350,2,3)),0)&amp;"h"&amp;IF(ДАННЫЕ!$BK1803+ДАННЫЕ!$BL1803+ДАННЫЕ!$BM1803&gt;0,1,0)&amp;"x"&amp;ДАННЫЕ!$BK1803&amp;"y"&amp;ДАННЫЕ!$BL1803&amp;"z"&amp;ДАННЫЕ!$BM1803&amp;"c"&amp;IF(ДАННЫЕ!$BK1803+ДАННЫЕ!$BL1803+ДАННЫЕ!$BM1803=3,1,0)&amp;"a"&amp;IF(ДАННЫЕ!$BQ1803+ДАННЫЕ!$BR1803&gt;0,1,0)&amp;"d"&amp;ДАННЫЕ!$BQ1803&amp;"v"&amp;ДАННЫЕ!$BR1803&amp;"p"&amp;ДАННЫЕ!$BS1803&amp;"n"&amp;ДАННЫЕ!$BU1803&amp;"t"&amp;ДАННЫЕ!$BV1803&amp;"o"&amp;ДАННЫЕ!$BT1803&amp;"l"&amp;IF(ДАННЫЕ!$BN1803&gt;0,1,0)&amp;ДАННЫЕ!$BN1803&amp;"g"&amp;ДАННЫЕ!$BO1803&amp;"s"&amp;ДАННЫЕ!$BP1803&amp;"DZ"&amp;IF(ДАННЫЕ!B1803-ДАННЫЕ!G1803 &lt; 60,IF(ДАННЫЕ!B1803-ДАННЫЕ!G1803 &gt;= 0,1,0),0)&amp;"u"&amp;IF(ДАННЫЕ!$CJ1803&gt;0,1,0)</f>
        <v>brCD0h0xyzc0a0dvpntol0gsDZ1u0</v>
      </c>
      <c r="N1803" s="28" t="str">
        <f ca="1">ДАННЫЕ!$F1803&amp;ДАННЫЕ!$I1803&amp;"g"&amp;B1803&amp;"cf"&amp;D1803&amp;"a"&amp;IF(ДАННЫЕ!$BX1803&gt;0,1,0)&amp;IF(ДАННЫЕ!$BF1803&gt;500,1,IF(ДАННЫЕ!$BF1803&gt;350,2,IF(ДАННЫЕ!$BF1803&gt;=200,3,IF(ДАННЫЕ!$BF1803&gt;=100,4,IF(ДАННЫЕ!$BF1803&gt;=50,5,IF(ДАННЫЕ!$BF1803&lt;50,6,0))))))&amp;"AR"&amp;IF(DATEDIF(ДАННЫЕ!$BX1803,ДАННЫЕ!$F$1,"y")&gt;1,1,0)&amp;"VG"&amp;IF(ДАННЫЕ!$BH1803="0",1,0)&amp;"o"&amp;IF(T1803+ДАННЫЕ!$AF1803+ДАННЫЕ!$AG1803+ДАННЫЕ!$AH1803+ДАННЫЕ!$AI1803+ДАННЫЕ!$AJ1803+ДАННЫЕ!$AP1803+ДАННЫЕ!$AQ1803+ДАННЫЕ!$AR1803+ДАННЫЕ!$AU1803+ДАННЫЕ!$AW1803+ДАННЫЕ!$AS1803+ДАННЫЕ!$AT1803&gt;0,1,0)&amp;"x"&amp;ДАННЫЕ!$AG1803&amp;"p"&amp;IF(ДАННЫЕ!$BY1803&gt;0,1,0)&amp;"v"&amp;IF(ДАННЫЕ!$BZ1803&gt;0,1,0)&amp;"n"&amp;ДАННЫЕ!$CA1803&amp;"t"&amp;ДАННЫЕ!$AY1803&amp;"k"&amp;ДАННЫЕ!$CB1803&amp;"q"&amp;ДАННЫЕ!$CC1803&amp;"w"&amp;ДАННЫЕ!$CD1803&amp;"e"&amp;ДАННЫЕ!$CE1803&amp;"m"&amp;ДАННЫЕ!$CF1803&amp;"c"&amp;ДАННЫЕ!$CG1803&amp;"z"&amp;ДАННЫЕ!$CH1803&amp;"d"&amp;IF(H1803=4,1,0)&amp;"s"&amp;IF(ДАННЫЕ!$J1803=1,0,1)&amp;"u"&amp;IF(ДАННЫЕ!$CJ1803&gt;0,1,0)</f>
        <v>g0cf0a06AR1VG0o0xp0v0ntkqwemczd0s1u0</v>
      </c>
      <c r="O1803" s="28" t="str">
        <f>ДАННЫЕ!$I1803&amp;"g"&amp;B1803&amp;A1803&amp;"f"&amp;P1803&amp;"c"&amp;IF(ДАННЫЕ!$U1803&gt;0,1,0)&amp;"s"&amp;IF(ДАННЫЕ!$Q1803&gt;0,IF(YEAR(ДАННЫЕ!$F$1)=YEAR(ДАННЫЕ!$Q1803),IF(MONTH(ДАННЫЕ!$F$1)=MONTH(ДАННЫЕ!$Q1803),111,11),1),0)&amp;"i"&amp;IF(ДАННЫЕ!$R1803+ДАННЫЕ!$S1803+ДАННЫЕ!$T1803=0,0,1)&amp;"h"&amp;IF(ДАННЫЕ!$P1803&gt;0,1,0)&amp;"p"&amp;IF(ДАННЫЕ!$CI1803&gt;0,IF(YEAR(ДАННЫЕ!$F$1)=YEAR(ДАННЫЕ!$CI1803),IF(MONTH(ДАННЫЕ!$F$1)=MONTH(ДАННЫЕ!$CI1803),111,11),1),0)&amp;"d"&amp;IF(ДАННЫЕ!$CJ1803&gt;0,IF(YEAR(ДАННЫЕ!$F$1)=YEAR(ДАННЫЕ!$CJ1803),IF(MONTH(ДАННЫЕ!$F$1)=MONTH(ДАННЫЕ!$CJ1803),111,11),1),0)&amp;"o"&amp;IF(ДАННЫЕ!$CK1803&gt;0,IF(MONTH(ДАННЫЕ!$F$1)=MONTH(ДАННЫЕ!$CK1803),111,11),0)&amp;"v"&amp;IF(ДАННЫЕ!$BE1803&gt;0,IF(MONTH(ДАННЫЕ!$F$1)=MONTH(ДАННЫЕ!$BE1803),111,11),0)</f>
        <v>g00f0c0s0i0h0p0d0o0v0</v>
      </c>
      <c r="P1803" s="15">
        <f t="shared" si="86"/>
        <v>0</v>
      </c>
      <c r="Q1803" s="15">
        <f>IF(ДАННЫЕ!$F$1&gt;ДАННЫЕ!$N1803,IF(YEAR(ДАННЫЕ!$F$1)=YEAR(ДАННЫЕ!M1803),1,0),0)</f>
        <v>0</v>
      </c>
      <c r="R1803" s="15">
        <f>IF(ДАННЫЕ!$F$1&gt;ДАННЫЕ!$N1803,IF(YEAR(ДАННЫЕ!$F$1)=YEAR(ДАННЫЕ!N1803),1,0),0)</f>
        <v>0</v>
      </c>
      <c r="S1803" s="15">
        <f>IF(ДАННЫЕ!$AA1803="2А",1,IF(ДАННЫЕ!$AA1803="2Б",2,IF(ДАННЫЕ!$AA1803="2В",3,IF(ДАННЫЕ!$AA1803=3,4,IF(ДАННЫЕ!$AA1803="4А",5,IF(ДАННЫЕ!$AA1803="4Б",6,IF(ДАННЫЕ!$AA1803="4В",7,IF(ДАННЫЕ!$AA1803=5,8,0))))))))</f>
        <v>0</v>
      </c>
      <c r="T1803" s="15">
        <f>IF(OR(ДАННЫЕ!$AC1803=2,ДАННЫЕ!$AD1803=2,ДАННЫЕ!$AE1803=2),2,IF(OR(ДАННЫЕ!$AC1803=1,ДАННЫЕ!$AD1803=1,ДАННЫЕ!$AE1803=1),1,0))</f>
        <v>0</v>
      </c>
    </row>
    <row r="1804" spans="1:20" x14ac:dyDescent="0.2">
      <c r="A1804" s="78">
        <f>IF(B1804&gt;0,IF(MONTH(ДАННЫЕ!$F$1)=MONTH(ДАННЫЕ!$B1804),1,0),0)</f>
        <v>0</v>
      </c>
      <c r="B1804" s="14">
        <f>IF(ДАННЫЕ!$B1804&gt;0,IF(YEAR(ДАННЫЕ!$F$1)=YEAR(ДАННЫЕ!$B1804),1,0),0)</f>
        <v>0</v>
      </c>
      <c r="C1804" s="14">
        <f>IF(ДАННЫЕ!$CM1804&gt;0,IF(YEAR(ДАННЫЕ!$F$1)=YEAR(ДАННЫЕ!$CM1804),1,0),0)</f>
        <v>0</v>
      </c>
      <c r="D1804" s="14">
        <f>IF(ДАННЫЕ!$CJ1804&gt;0,IF(ДАННЫЕ!$CL1804&gt;ДАННЫЕ!$F$1,1,IF(ДАННЫЕ!$CL1804&gt;0,0,1)),0)</f>
        <v>0</v>
      </c>
      <c r="E1804" s="43" t="str">
        <f ca="1">IF(ДАННЫЕ!$F$1&gt;0,IF(ДАННЫЕ!$G1804&gt;0,DATEDIF(ДАННЫЕ!$G1804,ДАННЫЕ!$F$1,"y"),""),IF(ДАННЫЕ!$G1804&gt;0,DATEDIF(ДАННЫЕ!$G1804,TODAY(),"y"),""))</f>
        <v/>
      </c>
      <c r="F1804" s="43" t="str">
        <f xml:space="preserve"> IF(ДАННЫЕ!$F1804="М",IF(E1804&gt;=18,IF(E1804&lt;60,1,""),""),"")&amp;IF(ДАННЫЕ!$F1804="Ж",IF(E1804&gt;=18,IF(E1804&lt;55,1,""),""),"")</f>
        <v/>
      </c>
      <c r="G1804" s="43" t="str">
        <f xml:space="preserve"> IF(ДАННЫЕ!$F1804="М",IF(E1804&gt;=60,2,""),"")&amp;IF(ДАННЫЕ!$F1804="Ж",IF(E1804&gt;=55,2,""),"")</f>
        <v/>
      </c>
      <c r="H1804" s="43" t="str">
        <f t="shared" ca="1" si="84"/>
        <v/>
      </c>
      <c r="I1804" s="43" t="str">
        <f t="shared" ca="1" si="85"/>
        <v>03</v>
      </c>
      <c r="J1804" s="28" t="str">
        <f ca="1">ДАННЫЕ!$F1804&amp;H1804&amp;I1804&amp;ДАННЫЕ!$I1804&amp;"m"&amp;IF(ДАННЫЕ!$I1804&gt;0,IF(ДАННЫЕ!$J1804&gt;0,0,1),"")&amp;"f"&amp;IF(ДАННЫЕ!$R1804&gt;0,IF(YEAR(ДАННЫЕ!$F$1)=YEAR(ДАННЫЕ!$R1804),1,0),0)&amp;"z"&amp;ДАННЫЕ!$R1804&amp;"p"&amp;ДАННЫЕ!$S1804&amp;"i"&amp;ДАННЫЕ!$T1804&amp;"h"&amp;ДАННЫЕ!$K1804&amp;"be"&amp;ДАННЫЕ!$BI1804&amp;"CD"&amp;IF(ДАННЫЕ!BF1804&gt;500,4,IF(ДАННЫЕ!BF1804&gt;350,3,IF(ДАННЫЕ!BF1804&gt;200,2,IF(ДАННЫЕ!BF1804&gt;0,1,0))))&amp;"g"&amp;B1804&amp;"d"&amp;H1804&amp;"l"&amp;ДАННЫЕ!AT1804&amp;"a"&amp;ДАННЫЕ!$V1804&amp;"v"&amp;R1804&amp;"k"&amp;ДАННЫЕ!$U1804&amp;"s"&amp;ДАННЫЕ!$Y1804&amp;"t"&amp;ДАННЫЕ!$X1804&amp;"b"&amp;IF(ДАННЫЕ!$Q1804&gt;1,1,0)&amp;"PP"&amp;ДАННЫЕ!Z1804&amp;"c"&amp;S1804&amp;"x"&amp;IF(ДАННЫЕ!$BY1804&gt;0,IF(YEAR(ДАННЫЕ!$F$1)=YEAR(ДАННЫЕ!$BY1804),1,0),0)&amp;"n"&amp;IF(ДАННЫЕ!$BZ1804&gt;0,IF(YEAR(ДАННЫЕ!$F$1)=YEAR(ДАННЫЕ!$BZ1804),1,0),0)&amp;"u"&amp;D1804&amp;"z"&amp;IF(ДАННЫЕ!$CL1804&gt;0,IF(YEAR(ДАННЫЕ!$F$1)&gt;YEAR(ДАННЫЕ!$CL1804),11,12),0)</f>
        <v>03mf0zpihbeCD0g0dlav0kstb0PPc0x0n0u0z0</v>
      </c>
      <c r="K1804" s="28" t="str">
        <f ca="1">ДАННЫЕ!$I1804&amp;"x"&amp;B1804&amp;"w"&amp;IF(T1804+ДАННЫЕ!AD1804+ДАННЫЕ!AE1804+ДАННЫЕ!AF1804+ДАННЫЕ!AG1804+ДАННЫЕ!AH1804+ДАННЫЕ!$AL1804+ДАННЫЕ!AI1804+ДАННЫЕ!AJ1804+ДАННЫЕ!AK1804+ДАННЫЕ!AP1804+ДАННЫЕ!AQ1804+ДАННЫЕ!AR1804+ДАННЫЕ!$AM1804+ДАННЫЕ!$AN1804+ДАННЫЕ!AS1804+ДАННЫЕ!AT1804&gt;0,1,0)&amp;IF(OR(T1804=2,ДАННЫЕ!AD1804=2,ДАННЫЕ!AE1804=2,ДАННЫЕ!AF1804=2,ДАННЫЕ!AG1804=2,ДАННЫЕ!AH1804=2,ДАННЫЕ!$AL1804=2,ДАННЫЕ!AI1804=2,ДАННЫЕ!AJ1804=2,ДАННЫЕ!AK1804=2,ДАННЫЕ!AP1804=2,ДАННЫЕ!AQ1804=2,ДАННЫЕ!AR1804=2,ДАННЫЕ!$AM1804=2,ДАННЫЕ!$AN1804=2,ДАННЫЕ!AS1804=2,ДАННЫЕ!AT1804=2),2,0)&amp;"t"&amp;IF(T1804&gt;0,"1"&amp;T1804,"00")&amp;"f"&amp;IF(ДАННЫЕ!$AC1804,"1"&amp;ДАННЫЕ!$AC1804,"00")&amp;"b"&amp;IF(ДАННЫЕ!$AD1804,"1"&amp;ДАННЫЕ!$AD1804,"00")&amp;"g"&amp;IF(ДАННЫЕ!$AF1804,"1"&amp;ДАННЫЕ!$AF1804,"00")&amp;"c"&amp;IF(ДАННЫЕ!$AG1804,"1"&amp;ДАННЫЕ!$AG1804,"00")&amp;"i"&amp;IF(ДАННЫЕ!$AH1804,"1"&amp;ДАННЫЕ!$AH1804,"00")&amp;"r"&amp;IF(ДАННЫЕ!$AL1804,"1"&amp;ДАННЫЕ!$AL1804,"00")&amp;"m"&amp;IF(ДАННЫЕ!$AI1804,"1"&amp;ДАННЫЕ!$AI1804,"00")&amp;"hS"&amp;IF(ДАННЫЕ!$AJ1804,"1"&amp;ДАННЫЕ!$AJ1804,"00")&amp;"hZ"&amp;IF(ДАННЫЕ!$AK1804,"1"&amp;ДАННЫЕ!$AK1804,"00")&amp;"p"&amp;IF(ДАННЫЕ!$AP1804,"1"&amp;ДАННЫЕ!$AP1804,"00")&amp;"k"&amp;IF(ДАННЫЕ!$AQ1804,"1"&amp;ДАННЫЕ!$AQ1804,"00")&amp;"z"&amp;IF(ДАННЫЕ!$AR1804,"1"&amp;ДАННЫЕ!$AR1804,"00")&amp;"j"&amp;IF(ДАННЫЕ!$AM1804,"1"&amp;ДАННЫЕ!$AM1804,"00")&amp;"n"&amp;IF(ДАННЫЕ!$AN1804,"1"&amp;ДАННЫЕ!$AN1804,"00")&amp;"E"&amp;ДАННЫЕ!BI1804&amp;"L"&amp;ДАННЫЕ!AO1804&amp;"h"&amp;IF(ДАННЫЕ!$AU1804&gt;0,1,0)&amp;"v"&amp;IF(ДАННЫЕ!$AW1804&gt;0,1,0)&amp;"a"&amp;IF(ДАННЫЕ!$AS1804,"1"&amp;ДАННЫЕ!$AS1804,"00")&amp;"s"&amp;IF(ДАННЫЕ!$AT1804,"1"&amp;ДАННЫЕ!$AT1804,"00")&amp;"u"&amp;IF(ДАННЫЕ!$CJ1804&gt;0,1,0)&amp;"y"&amp;B1804&amp;"d"&amp;H1804&amp;"e"&amp;F1804&amp;G1804</f>
        <v>x0w00t00f00b00g00c00i00r00m00hS00hZ00p00k00z00j00n00ELh0v0a00s00u0y0de</v>
      </c>
      <c r="L1804" s="28" t="str">
        <f ca="1">ДАННЫЕ!$I1804&amp;"VN"&amp;IF(ДАННЫЕ!AW1804&gt;0,11,10)&amp;"CD"&amp;IF(ДАННЫЕ!BF1804&gt;500,16,IF(ДАННЫЕ!BF1804&gt;350,15,IF(ДАННЫЕ!BF1804&gt;=200,14,IF(ДАННЫЕ!BF1804&gt;=100,13,IF(ДАННЫЕ!BF1804&gt;=50,12,IF(ДАННЫЕ!BF1804&gt;0,11,10))))))&amp;"AR"&amp;IF(ДАННЫЕ!BX1804&gt;0,1,0)&amp;"GD"&amp;B1804&amp;"VV"&amp;IF(E1804&gt;=5,IF(E1804&lt;18,1,0),0)</f>
        <v>VN10CD10AR0GD0VV0</v>
      </c>
      <c r="M1804" s="28" t="str">
        <f>ДАННЫЕ!$I1804&amp;"b"&amp;ДАННЫЕ!$BI1804&amp;"r"&amp;ДАННЫЕ!$BJ1804&amp;"CD"&amp;IF(ДАННЫЕ!BF1804&gt;0,IF(ДАННЫЕ!BF1804&lt;200,1,IF(ДАННЫЕ!BF1804&lt;350,2,3)),0)&amp;"h"&amp;IF(ДАННЫЕ!$BK1804+ДАННЫЕ!$BL1804+ДАННЫЕ!$BM1804&gt;0,1,0)&amp;"x"&amp;ДАННЫЕ!$BK1804&amp;"y"&amp;ДАННЫЕ!$BL1804&amp;"z"&amp;ДАННЫЕ!$BM1804&amp;"c"&amp;IF(ДАННЫЕ!$BK1804+ДАННЫЕ!$BL1804+ДАННЫЕ!$BM1804=3,1,0)&amp;"a"&amp;IF(ДАННЫЕ!$BQ1804+ДАННЫЕ!$BR1804&gt;0,1,0)&amp;"d"&amp;ДАННЫЕ!$BQ1804&amp;"v"&amp;ДАННЫЕ!$BR1804&amp;"p"&amp;ДАННЫЕ!$BS1804&amp;"n"&amp;ДАННЫЕ!$BU1804&amp;"t"&amp;ДАННЫЕ!$BV1804&amp;"o"&amp;ДАННЫЕ!$BT1804&amp;"l"&amp;IF(ДАННЫЕ!$BN1804&gt;0,1,0)&amp;ДАННЫЕ!$BN1804&amp;"g"&amp;ДАННЫЕ!$BO1804&amp;"s"&amp;ДАННЫЕ!$BP1804&amp;"DZ"&amp;IF(ДАННЫЕ!B1804-ДАННЫЕ!G1804 &lt; 60,IF(ДАННЫЕ!B1804-ДАННЫЕ!G1804 &gt;= 0,1,0),0)&amp;"u"&amp;IF(ДАННЫЕ!$CJ1804&gt;0,1,0)</f>
        <v>brCD0h0xyzc0a0dvpntol0gsDZ1u0</v>
      </c>
      <c r="N1804" s="28" t="str">
        <f ca="1">ДАННЫЕ!$F1804&amp;ДАННЫЕ!$I1804&amp;"g"&amp;B1804&amp;"cf"&amp;D1804&amp;"a"&amp;IF(ДАННЫЕ!$BX1804&gt;0,1,0)&amp;IF(ДАННЫЕ!$BF1804&gt;500,1,IF(ДАННЫЕ!$BF1804&gt;350,2,IF(ДАННЫЕ!$BF1804&gt;=200,3,IF(ДАННЫЕ!$BF1804&gt;=100,4,IF(ДАННЫЕ!$BF1804&gt;=50,5,IF(ДАННЫЕ!$BF1804&lt;50,6,0))))))&amp;"AR"&amp;IF(DATEDIF(ДАННЫЕ!$BX1804,ДАННЫЕ!$F$1,"y")&gt;1,1,0)&amp;"VG"&amp;IF(ДАННЫЕ!$BH1804="0",1,0)&amp;"o"&amp;IF(T1804+ДАННЫЕ!$AF1804+ДАННЫЕ!$AG1804+ДАННЫЕ!$AH1804+ДАННЫЕ!$AI1804+ДАННЫЕ!$AJ1804+ДАННЫЕ!$AP1804+ДАННЫЕ!$AQ1804+ДАННЫЕ!$AR1804+ДАННЫЕ!$AU1804+ДАННЫЕ!$AW1804+ДАННЫЕ!$AS1804+ДАННЫЕ!$AT1804&gt;0,1,0)&amp;"x"&amp;ДАННЫЕ!$AG1804&amp;"p"&amp;IF(ДАННЫЕ!$BY1804&gt;0,1,0)&amp;"v"&amp;IF(ДАННЫЕ!$BZ1804&gt;0,1,0)&amp;"n"&amp;ДАННЫЕ!$CA1804&amp;"t"&amp;ДАННЫЕ!$AY1804&amp;"k"&amp;ДАННЫЕ!$CB1804&amp;"q"&amp;ДАННЫЕ!$CC1804&amp;"w"&amp;ДАННЫЕ!$CD1804&amp;"e"&amp;ДАННЫЕ!$CE1804&amp;"m"&amp;ДАННЫЕ!$CF1804&amp;"c"&amp;ДАННЫЕ!$CG1804&amp;"z"&amp;ДАННЫЕ!$CH1804&amp;"d"&amp;IF(H1804=4,1,0)&amp;"s"&amp;IF(ДАННЫЕ!$J1804=1,0,1)&amp;"u"&amp;IF(ДАННЫЕ!$CJ1804&gt;0,1,0)</f>
        <v>g0cf0a06AR1VG0o0xp0v0ntkqwemczd0s1u0</v>
      </c>
      <c r="O1804" s="28" t="str">
        <f>ДАННЫЕ!$I1804&amp;"g"&amp;B1804&amp;A1804&amp;"f"&amp;P1804&amp;"c"&amp;IF(ДАННЫЕ!$U1804&gt;0,1,0)&amp;"s"&amp;IF(ДАННЫЕ!$Q1804&gt;0,IF(YEAR(ДАННЫЕ!$F$1)=YEAR(ДАННЫЕ!$Q1804),IF(MONTH(ДАННЫЕ!$F$1)=MONTH(ДАННЫЕ!$Q1804),111,11),1),0)&amp;"i"&amp;IF(ДАННЫЕ!$R1804+ДАННЫЕ!$S1804+ДАННЫЕ!$T1804=0,0,1)&amp;"h"&amp;IF(ДАННЫЕ!$P1804&gt;0,1,0)&amp;"p"&amp;IF(ДАННЫЕ!$CI1804&gt;0,IF(YEAR(ДАННЫЕ!$F$1)=YEAR(ДАННЫЕ!$CI1804),IF(MONTH(ДАННЫЕ!$F$1)=MONTH(ДАННЫЕ!$CI1804),111,11),1),0)&amp;"d"&amp;IF(ДАННЫЕ!$CJ1804&gt;0,IF(YEAR(ДАННЫЕ!$F$1)=YEAR(ДАННЫЕ!$CJ1804),IF(MONTH(ДАННЫЕ!$F$1)=MONTH(ДАННЫЕ!$CJ1804),111,11),1),0)&amp;"o"&amp;IF(ДАННЫЕ!$CK1804&gt;0,IF(MONTH(ДАННЫЕ!$F$1)=MONTH(ДАННЫЕ!$CK1804),111,11),0)&amp;"v"&amp;IF(ДАННЫЕ!$BE1804&gt;0,IF(MONTH(ДАННЫЕ!$F$1)=MONTH(ДАННЫЕ!$BE1804),111,11),0)</f>
        <v>g00f0c0s0i0h0p0d0o0v0</v>
      </c>
      <c r="P1804" s="15">
        <f t="shared" si="86"/>
        <v>0</v>
      </c>
      <c r="Q1804" s="15">
        <f>IF(ДАННЫЕ!$F$1&gt;ДАННЫЕ!$N1804,IF(YEAR(ДАННЫЕ!$F$1)=YEAR(ДАННЫЕ!M1804),1,0),0)</f>
        <v>0</v>
      </c>
      <c r="R1804" s="15">
        <f>IF(ДАННЫЕ!$F$1&gt;ДАННЫЕ!$N1804,IF(YEAR(ДАННЫЕ!$F$1)=YEAR(ДАННЫЕ!N1804),1,0),0)</f>
        <v>0</v>
      </c>
      <c r="S1804" s="15">
        <f>IF(ДАННЫЕ!$AA1804="2А",1,IF(ДАННЫЕ!$AA1804="2Б",2,IF(ДАННЫЕ!$AA1804="2В",3,IF(ДАННЫЕ!$AA1804=3,4,IF(ДАННЫЕ!$AA1804="4А",5,IF(ДАННЫЕ!$AA1804="4Б",6,IF(ДАННЫЕ!$AA1804="4В",7,IF(ДАННЫЕ!$AA1804=5,8,0))))))))</f>
        <v>0</v>
      </c>
      <c r="T1804" s="15">
        <f>IF(OR(ДАННЫЕ!$AC1804=2,ДАННЫЕ!$AD1804=2,ДАННЫЕ!$AE1804=2),2,IF(OR(ДАННЫЕ!$AC1804=1,ДАННЫЕ!$AD1804=1,ДАННЫЕ!$AE1804=1),1,0))</f>
        <v>0</v>
      </c>
    </row>
    <row r="1805" spans="1:20" x14ac:dyDescent="0.2">
      <c r="A1805" s="78">
        <f>IF(B1805&gt;0,IF(MONTH(ДАННЫЕ!$F$1)=MONTH(ДАННЫЕ!$B1805),1,0),0)</f>
        <v>0</v>
      </c>
      <c r="B1805" s="14">
        <f>IF(ДАННЫЕ!$B1805&gt;0,IF(YEAR(ДАННЫЕ!$F$1)=YEAR(ДАННЫЕ!$B1805),1,0),0)</f>
        <v>0</v>
      </c>
      <c r="C1805" s="14">
        <f>IF(ДАННЫЕ!$CM1805&gt;0,IF(YEAR(ДАННЫЕ!$F$1)=YEAR(ДАННЫЕ!$CM1805),1,0),0)</f>
        <v>0</v>
      </c>
      <c r="D1805" s="14">
        <f>IF(ДАННЫЕ!$CJ1805&gt;0,IF(ДАННЫЕ!$CL1805&gt;ДАННЫЕ!$F$1,1,IF(ДАННЫЕ!$CL1805&gt;0,0,1)),0)</f>
        <v>0</v>
      </c>
      <c r="E1805" s="43" t="str">
        <f ca="1">IF(ДАННЫЕ!$F$1&gt;0,IF(ДАННЫЕ!$G1805&gt;0,DATEDIF(ДАННЫЕ!$G1805,ДАННЫЕ!$F$1,"y"),""),IF(ДАННЫЕ!$G1805&gt;0,DATEDIF(ДАННЫЕ!$G1805,TODAY(),"y"),""))</f>
        <v/>
      </c>
      <c r="F1805" s="43" t="str">
        <f xml:space="preserve"> IF(ДАННЫЕ!$F1805="М",IF(E1805&gt;=18,IF(E1805&lt;60,1,""),""),"")&amp;IF(ДАННЫЕ!$F1805="Ж",IF(E1805&gt;=18,IF(E1805&lt;55,1,""),""),"")</f>
        <v/>
      </c>
      <c r="G1805" s="43" t="str">
        <f xml:space="preserve"> IF(ДАННЫЕ!$F1805="М",IF(E1805&gt;=60,2,""),"")&amp;IF(ДАННЫЕ!$F1805="Ж",IF(E1805&gt;=55,2,""),"")</f>
        <v/>
      </c>
      <c r="H1805" s="43" t="str">
        <f t="shared" ca="1" si="84"/>
        <v/>
      </c>
      <c r="I1805" s="43" t="str">
        <f t="shared" ca="1" si="85"/>
        <v>03</v>
      </c>
      <c r="J1805" s="28" t="str">
        <f ca="1">ДАННЫЕ!$F1805&amp;H1805&amp;I1805&amp;ДАННЫЕ!$I1805&amp;"m"&amp;IF(ДАННЫЕ!$I1805&gt;0,IF(ДАННЫЕ!$J1805&gt;0,0,1),"")&amp;"f"&amp;IF(ДАННЫЕ!$R1805&gt;0,IF(YEAR(ДАННЫЕ!$F$1)=YEAR(ДАННЫЕ!$R1805),1,0),0)&amp;"z"&amp;ДАННЫЕ!$R1805&amp;"p"&amp;ДАННЫЕ!$S1805&amp;"i"&amp;ДАННЫЕ!$T1805&amp;"h"&amp;ДАННЫЕ!$K1805&amp;"be"&amp;ДАННЫЕ!$BI1805&amp;"CD"&amp;IF(ДАННЫЕ!BF1805&gt;500,4,IF(ДАННЫЕ!BF1805&gt;350,3,IF(ДАННЫЕ!BF1805&gt;200,2,IF(ДАННЫЕ!BF1805&gt;0,1,0))))&amp;"g"&amp;B1805&amp;"d"&amp;H1805&amp;"l"&amp;ДАННЫЕ!AT1805&amp;"a"&amp;ДАННЫЕ!$V1805&amp;"v"&amp;R1805&amp;"k"&amp;ДАННЫЕ!$U1805&amp;"s"&amp;ДАННЫЕ!$Y1805&amp;"t"&amp;ДАННЫЕ!$X1805&amp;"b"&amp;IF(ДАННЫЕ!$Q1805&gt;1,1,0)&amp;"PP"&amp;ДАННЫЕ!Z1805&amp;"c"&amp;S1805&amp;"x"&amp;IF(ДАННЫЕ!$BY1805&gt;0,IF(YEAR(ДАННЫЕ!$F$1)=YEAR(ДАННЫЕ!$BY1805),1,0),0)&amp;"n"&amp;IF(ДАННЫЕ!$BZ1805&gt;0,IF(YEAR(ДАННЫЕ!$F$1)=YEAR(ДАННЫЕ!$BZ1805),1,0),0)&amp;"u"&amp;D1805&amp;"z"&amp;IF(ДАННЫЕ!$CL1805&gt;0,IF(YEAR(ДАННЫЕ!$F$1)&gt;YEAR(ДАННЫЕ!$CL1805),11,12),0)</f>
        <v>03mf0zpihbeCD0g0dlav0kstb0PPc0x0n0u0z0</v>
      </c>
      <c r="K1805" s="28" t="str">
        <f ca="1">ДАННЫЕ!$I1805&amp;"x"&amp;B1805&amp;"w"&amp;IF(T1805+ДАННЫЕ!AD1805+ДАННЫЕ!AE1805+ДАННЫЕ!AF1805+ДАННЫЕ!AG1805+ДАННЫЕ!AH1805+ДАННЫЕ!$AL1805+ДАННЫЕ!AI1805+ДАННЫЕ!AJ1805+ДАННЫЕ!AK1805+ДАННЫЕ!AP1805+ДАННЫЕ!AQ1805+ДАННЫЕ!AR1805+ДАННЫЕ!$AM1805+ДАННЫЕ!$AN1805+ДАННЫЕ!AS1805+ДАННЫЕ!AT1805&gt;0,1,0)&amp;IF(OR(T1805=2,ДАННЫЕ!AD1805=2,ДАННЫЕ!AE1805=2,ДАННЫЕ!AF1805=2,ДАННЫЕ!AG1805=2,ДАННЫЕ!AH1805=2,ДАННЫЕ!$AL1805=2,ДАННЫЕ!AI1805=2,ДАННЫЕ!AJ1805=2,ДАННЫЕ!AK1805=2,ДАННЫЕ!AP1805=2,ДАННЫЕ!AQ1805=2,ДАННЫЕ!AR1805=2,ДАННЫЕ!$AM1805=2,ДАННЫЕ!$AN1805=2,ДАННЫЕ!AS1805=2,ДАННЫЕ!AT1805=2),2,0)&amp;"t"&amp;IF(T1805&gt;0,"1"&amp;T1805,"00")&amp;"f"&amp;IF(ДАННЫЕ!$AC1805,"1"&amp;ДАННЫЕ!$AC1805,"00")&amp;"b"&amp;IF(ДАННЫЕ!$AD1805,"1"&amp;ДАННЫЕ!$AD1805,"00")&amp;"g"&amp;IF(ДАННЫЕ!$AF1805,"1"&amp;ДАННЫЕ!$AF1805,"00")&amp;"c"&amp;IF(ДАННЫЕ!$AG1805,"1"&amp;ДАННЫЕ!$AG1805,"00")&amp;"i"&amp;IF(ДАННЫЕ!$AH1805,"1"&amp;ДАННЫЕ!$AH1805,"00")&amp;"r"&amp;IF(ДАННЫЕ!$AL1805,"1"&amp;ДАННЫЕ!$AL1805,"00")&amp;"m"&amp;IF(ДАННЫЕ!$AI1805,"1"&amp;ДАННЫЕ!$AI1805,"00")&amp;"hS"&amp;IF(ДАННЫЕ!$AJ1805,"1"&amp;ДАННЫЕ!$AJ1805,"00")&amp;"hZ"&amp;IF(ДАННЫЕ!$AK1805,"1"&amp;ДАННЫЕ!$AK1805,"00")&amp;"p"&amp;IF(ДАННЫЕ!$AP1805,"1"&amp;ДАННЫЕ!$AP1805,"00")&amp;"k"&amp;IF(ДАННЫЕ!$AQ1805,"1"&amp;ДАННЫЕ!$AQ1805,"00")&amp;"z"&amp;IF(ДАННЫЕ!$AR1805,"1"&amp;ДАННЫЕ!$AR1805,"00")&amp;"j"&amp;IF(ДАННЫЕ!$AM1805,"1"&amp;ДАННЫЕ!$AM1805,"00")&amp;"n"&amp;IF(ДАННЫЕ!$AN1805,"1"&amp;ДАННЫЕ!$AN1805,"00")&amp;"E"&amp;ДАННЫЕ!BI1805&amp;"L"&amp;ДАННЫЕ!AO1805&amp;"h"&amp;IF(ДАННЫЕ!$AU1805&gt;0,1,0)&amp;"v"&amp;IF(ДАННЫЕ!$AW1805&gt;0,1,0)&amp;"a"&amp;IF(ДАННЫЕ!$AS1805,"1"&amp;ДАННЫЕ!$AS1805,"00")&amp;"s"&amp;IF(ДАННЫЕ!$AT1805,"1"&amp;ДАННЫЕ!$AT1805,"00")&amp;"u"&amp;IF(ДАННЫЕ!$CJ1805&gt;0,1,0)&amp;"y"&amp;B1805&amp;"d"&amp;H1805&amp;"e"&amp;F1805&amp;G1805</f>
        <v>x0w00t00f00b00g00c00i00r00m00hS00hZ00p00k00z00j00n00ELh0v0a00s00u0y0de</v>
      </c>
      <c r="L1805" s="28" t="str">
        <f ca="1">ДАННЫЕ!$I1805&amp;"VN"&amp;IF(ДАННЫЕ!AW1805&gt;0,11,10)&amp;"CD"&amp;IF(ДАННЫЕ!BF1805&gt;500,16,IF(ДАННЫЕ!BF1805&gt;350,15,IF(ДАННЫЕ!BF1805&gt;=200,14,IF(ДАННЫЕ!BF1805&gt;=100,13,IF(ДАННЫЕ!BF1805&gt;=50,12,IF(ДАННЫЕ!BF1805&gt;0,11,10))))))&amp;"AR"&amp;IF(ДАННЫЕ!BX1805&gt;0,1,0)&amp;"GD"&amp;B1805&amp;"VV"&amp;IF(E1805&gt;=5,IF(E1805&lt;18,1,0),0)</f>
        <v>VN10CD10AR0GD0VV0</v>
      </c>
      <c r="M1805" s="28" t="str">
        <f>ДАННЫЕ!$I1805&amp;"b"&amp;ДАННЫЕ!$BI1805&amp;"r"&amp;ДАННЫЕ!$BJ1805&amp;"CD"&amp;IF(ДАННЫЕ!BF1805&gt;0,IF(ДАННЫЕ!BF1805&lt;200,1,IF(ДАННЫЕ!BF1805&lt;350,2,3)),0)&amp;"h"&amp;IF(ДАННЫЕ!$BK1805+ДАННЫЕ!$BL1805+ДАННЫЕ!$BM1805&gt;0,1,0)&amp;"x"&amp;ДАННЫЕ!$BK1805&amp;"y"&amp;ДАННЫЕ!$BL1805&amp;"z"&amp;ДАННЫЕ!$BM1805&amp;"c"&amp;IF(ДАННЫЕ!$BK1805+ДАННЫЕ!$BL1805+ДАННЫЕ!$BM1805=3,1,0)&amp;"a"&amp;IF(ДАННЫЕ!$BQ1805+ДАННЫЕ!$BR1805&gt;0,1,0)&amp;"d"&amp;ДАННЫЕ!$BQ1805&amp;"v"&amp;ДАННЫЕ!$BR1805&amp;"p"&amp;ДАННЫЕ!$BS1805&amp;"n"&amp;ДАННЫЕ!$BU1805&amp;"t"&amp;ДАННЫЕ!$BV1805&amp;"o"&amp;ДАННЫЕ!$BT1805&amp;"l"&amp;IF(ДАННЫЕ!$BN1805&gt;0,1,0)&amp;ДАННЫЕ!$BN1805&amp;"g"&amp;ДАННЫЕ!$BO1805&amp;"s"&amp;ДАННЫЕ!$BP1805&amp;"DZ"&amp;IF(ДАННЫЕ!B1805-ДАННЫЕ!G1805 &lt; 60,IF(ДАННЫЕ!B1805-ДАННЫЕ!G1805 &gt;= 0,1,0),0)&amp;"u"&amp;IF(ДАННЫЕ!$CJ1805&gt;0,1,0)</f>
        <v>brCD0h0xyzc0a0dvpntol0gsDZ1u0</v>
      </c>
      <c r="N1805" s="28" t="str">
        <f ca="1">ДАННЫЕ!$F1805&amp;ДАННЫЕ!$I1805&amp;"g"&amp;B1805&amp;"cf"&amp;D1805&amp;"a"&amp;IF(ДАННЫЕ!$BX1805&gt;0,1,0)&amp;IF(ДАННЫЕ!$BF1805&gt;500,1,IF(ДАННЫЕ!$BF1805&gt;350,2,IF(ДАННЫЕ!$BF1805&gt;=200,3,IF(ДАННЫЕ!$BF1805&gt;=100,4,IF(ДАННЫЕ!$BF1805&gt;=50,5,IF(ДАННЫЕ!$BF1805&lt;50,6,0))))))&amp;"AR"&amp;IF(DATEDIF(ДАННЫЕ!$BX1805,ДАННЫЕ!$F$1,"y")&gt;1,1,0)&amp;"VG"&amp;IF(ДАННЫЕ!$BH1805="0",1,0)&amp;"o"&amp;IF(T1805+ДАННЫЕ!$AF1805+ДАННЫЕ!$AG1805+ДАННЫЕ!$AH1805+ДАННЫЕ!$AI1805+ДАННЫЕ!$AJ1805+ДАННЫЕ!$AP1805+ДАННЫЕ!$AQ1805+ДАННЫЕ!$AR1805+ДАННЫЕ!$AU1805+ДАННЫЕ!$AW1805+ДАННЫЕ!$AS1805+ДАННЫЕ!$AT1805&gt;0,1,0)&amp;"x"&amp;ДАННЫЕ!$AG1805&amp;"p"&amp;IF(ДАННЫЕ!$BY1805&gt;0,1,0)&amp;"v"&amp;IF(ДАННЫЕ!$BZ1805&gt;0,1,0)&amp;"n"&amp;ДАННЫЕ!$CA1805&amp;"t"&amp;ДАННЫЕ!$AY1805&amp;"k"&amp;ДАННЫЕ!$CB1805&amp;"q"&amp;ДАННЫЕ!$CC1805&amp;"w"&amp;ДАННЫЕ!$CD1805&amp;"e"&amp;ДАННЫЕ!$CE1805&amp;"m"&amp;ДАННЫЕ!$CF1805&amp;"c"&amp;ДАННЫЕ!$CG1805&amp;"z"&amp;ДАННЫЕ!$CH1805&amp;"d"&amp;IF(H1805=4,1,0)&amp;"s"&amp;IF(ДАННЫЕ!$J1805=1,0,1)&amp;"u"&amp;IF(ДАННЫЕ!$CJ1805&gt;0,1,0)</f>
        <v>g0cf0a06AR1VG0o0xp0v0ntkqwemczd0s1u0</v>
      </c>
      <c r="O1805" s="28" t="str">
        <f>ДАННЫЕ!$I1805&amp;"g"&amp;B1805&amp;A1805&amp;"f"&amp;P1805&amp;"c"&amp;IF(ДАННЫЕ!$U1805&gt;0,1,0)&amp;"s"&amp;IF(ДАННЫЕ!$Q1805&gt;0,IF(YEAR(ДАННЫЕ!$F$1)=YEAR(ДАННЫЕ!$Q1805),IF(MONTH(ДАННЫЕ!$F$1)=MONTH(ДАННЫЕ!$Q1805),111,11),1),0)&amp;"i"&amp;IF(ДАННЫЕ!$R1805+ДАННЫЕ!$S1805+ДАННЫЕ!$T1805=0,0,1)&amp;"h"&amp;IF(ДАННЫЕ!$P1805&gt;0,1,0)&amp;"p"&amp;IF(ДАННЫЕ!$CI1805&gt;0,IF(YEAR(ДАННЫЕ!$F$1)=YEAR(ДАННЫЕ!$CI1805),IF(MONTH(ДАННЫЕ!$F$1)=MONTH(ДАННЫЕ!$CI1805),111,11),1),0)&amp;"d"&amp;IF(ДАННЫЕ!$CJ1805&gt;0,IF(YEAR(ДАННЫЕ!$F$1)=YEAR(ДАННЫЕ!$CJ1805),IF(MONTH(ДАННЫЕ!$F$1)=MONTH(ДАННЫЕ!$CJ1805),111,11),1),0)&amp;"o"&amp;IF(ДАННЫЕ!$CK1805&gt;0,IF(MONTH(ДАННЫЕ!$F$1)=MONTH(ДАННЫЕ!$CK1805),111,11),0)&amp;"v"&amp;IF(ДАННЫЕ!$BE1805&gt;0,IF(MONTH(ДАННЫЕ!$F$1)=MONTH(ДАННЫЕ!$BE1805),111,11),0)</f>
        <v>g00f0c0s0i0h0p0d0o0v0</v>
      </c>
      <c r="P1805" s="15">
        <f t="shared" si="86"/>
        <v>0</v>
      </c>
      <c r="Q1805" s="15">
        <f>IF(ДАННЫЕ!$F$1&gt;ДАННЫЕ!$N1805,IF(YEAR(ДАННЫЕ!$F$1)=YEAR(ДАННЫЕ!M1805),1,0),0)</f>
        <v>0</v>
      </c>
      <c r="R1805" s="15">
        <f>IF(ДАННЫЕ!$F$1&gt;ДАННЫЕ!$N1805,IF(YEAR(ДАННЫЕ!$F$1)=YEAR(ДАННЫЕ!N1805),1,0),0)</f>
        <v>0</v>
      </c>
      <c r="S1805" s="15">
        <f>IF(ДАННЫЕ!$AA1805="2А",1,IF(ДАННЫЕ!$AA1805="2Б",2,IF(ДАННЫЕ!$AA1805="2В",3,IF(ДАННЫЕ!$AA1805=3,4,IF(ДАННЫЕ!$AA1805="4А",5,IF(ДАННЫЕ!$AA1805="4Б",6,IF(ДАННЫЕ!$AA1805="4В",7,IF(ДАННЫЕ!$AA1805=5,8,0))))))))</f>
        <v>0</v>
      </c>
      <c r="T1805" s="15">
        <f>IF(OR(ДАННЫЕ!$AC1805=2,ДАННЫЕ!$AD1805=2,ДАННЫЕ!$AE1805=2),2,IF(OR(ДАННЫЕ!$AC1805=1,ДАННЫЕ!$AD1805=1,ДАННЫЕ!$AE1805=1),1,0))</f>
        <v>0</v>
      </c>
    </row>
    <row r="1806" spans="1:20" x14ac:dyDescent="0.2">
      <c r="A1806" s="78">
        <f>IF(B1806&gt;0,IF(MONTH(ДАННЫЕ!$F$1)=MONTH(ДАННЫЕ!$B1806),1,0),0)</f>
        <v>0</v>
      </c>
      <c r="B1806" s="14">
        <f>IF(ДАННЫЕ!$B1806&gt;0,IF(YEAR(ДАННЫЕ!$F$1)=YEAR(ДАННЫЕ!$B1806),1,0),0)</f>
        <v>0</v>
      </c>
      <c r="C1806" s="14">
        <f>IF(ДАННЫЕ!$CM1806&gt;0,IF(YEAR(ДАННЫЕ!$F$1)=YEAR(ДАННЫЕ!$CM1806),1,0),0)</f>
        <v>0</v>
      </c>
      <c r="D1806" s="14">
        <f>IF(ДАННЫЕ!$CJ1806&gt;0,IF(ДАННЫЕ!$CL1806&gt;ДАННЫЕ!$F$1,1,IF(ДАННЫЕ!$CL1806&gt;0,0,1)),0)</f>
        <v>0</v>
      </c>
      <c r="E1806" s="43" t="str">
        <f ca="1">IF(ДАННЫЕ!$F$1&gt;0,IF(ДАННЫЕ!$G1806&gt;0,DATEDIF(ДАННЫЕ!$G1806,ДАННЫЕ!$F$1,"y"),""),IF(ДАННЫЕ!$G1806&gt;0,DATEDIF(ДАННЫЕ!$G1806,TODAY(),"y"),""))</f>
        <v/>
      </c>
      <c r="F1806" s="43" t="str">
        <f xml:space="preserve"> IF(ДАННЫЕ!$F1806="М",IF(E1806&gt;=18,IF(E1806&lt;60,1,""),""),"")&amp;IF(ДАННЫЕ!$F1806="Ж",IF(E1806&gt;=18,IF(E1806&lt;55,1,""),""),"")</f>
        <v/>
      </c>
      <c r="G1806" s="43" t="str">
        <f xml:space="preserve"> IF(ДАННЫЕ!$F1806="М",IF(E1806&gt;=60,2,""),"")&amp;IF(ДАННЫЕ!$F1806="Ж",IF(E1806&gt;=55,2,""),"")</f>
        <v/>
      </c>
      <c r="H1806" s="43" t="str">
        <f t="shared" ca="1" si="84"/>
        <v/>
      </c>
      <c r="I1806" s="43" t="str">
        <f t="shared" ca="1" si="85"/>
        <v>03</v>
      </c>
      <c r="J1806" s="28" t="str">
        <f ca="1">ДАННЫЕ!$F1806&amp;H1806&amp;I1806&amp;ДАННЫЕ!$I1806&amp;"m"&amp;IF(ДАННЫЕ!$I1806&gt;0,IF(ДАННЫЕ!$J1806&gt;0,0,1),"")&amp;"f"&amp;IF(ДАННЫЕ!$R1806&gt;0,IF(YEAR(ДАННЫЕ!$F$1)=YEAR(ДАННЫЕ!$R1806),1,0),0)&amp;"z"&amp;ДАННЫЕ!$R1806&amp;"p"&amp;ДАННЫЕ!$S1806&amp;"i"&amp;ДАННЫЕ!$T1806&amp;"h"&amp;ДАННЫЕ!$K1806&amp;"be"&amp;ДАННЫЕ!$BI1806&amp;"CD"&amp;IF(ДАННЫЕ!BF1806&gt;500,4,IF(ДАННЫЕ!BF1806&gt;350,3,IF(ДАННЫЕ!BF1806&gt;200,2,IF(ДАННЫЕ!BF1806&gt;0,1,0))))&amp;"g"&amp;B1806&amp;"d"&amp;H1806&amp;"l"&amp;ДАННЫЕ!AT1806&amp;"a"&amp;ДАННЫЕ!$V1806&amp;"v"&amp;R1806&amp;"k"&amp;ДАННЫЕ!$U1806&amp;"s"&amp;ДАННЫЕ!$Y1806&amp;"t"&amp;ДАННЫЕ!$X1806&amp;"b"&amp;IF(ДАННЫЕ!$Q1806&gt;1,1,0)&amp;"PP"&amp;ДАННЫЕ!Z1806&amp;"c"&amp;S1806&amp;"x"&amp;IF(ДАННЫЕ!$BY1806&gt;0,IF(YEAR(ДАННЫЕ!$F$1)=YEAR(ДАННЫЕ!$BY1806),1,0),0)&amp;"n"&amp;IF(ДАННЫЕ!$BZ1806&gt;0,IF(YEAR(ДАННЫЕ!$F$1)=YEAR(ДАННЫЕ!$BZ1806),1,0),0)&amp;"u"&amp;D1806&amp;"z"&amp;IF(ДАННЫЕ!$CL1806&gt;0,IF(YEAR(ДАННЫЕ!$F$1)&gt;YEAR(ДАННЫЕ!$CL1806),11,12),0)</f>
        <v>03mf0zpihbeCD0g0dlav0kstb0PPc0x0n0u0z0</v>
      </c>
      <c r="K1806" s="28" t="str">
        <f ca="1">ДАННЫЕ!$I1806&amp;"x"&amp;B1806&amp;"w"&amp;IF(T1806+ДАННЫЕ!AD1806+ДАННЫЕ!AE1806+ДАННЫЕ!AF1806+ДАННЫЕ!AG1806+ДАННЫЕ!AH1806+ДАННЫЕ!$AL1806+ДАННЫЕ!AI1806+ДАННЫЕ!AJ1806+ДАННЫЕ!AK1806+ДАННЫЕ!AP1806+ДАННЫЕ!AQ1806+ДАННЫЕ!AR1806+ДАННЫЕ!$AM1806+ДАННЫЕ!$AN1806+ДАННЫЕ!AS1806+ДАННЫЕ!AT1806&gt;0,1,0)&amp;IF(OR(T1806=2,ДАННЫЕ!AD1806=2,ДАННЫЕ!AE1806=2,ДАННЫЕ!AF1806=2,ДАННЫЕ!AG1806=2,ДАННЫЕ!AH1806=2,ДАННЫЕ!$AL1806=2,ДАННЫЕ!AI1806=2,ДАННЫЕ!AJ1806=2,ДАННЫЕ!AK1806=2,ДАННЫЕ!AP1806=2,ДАННЫЕ!AQ1806=2,ДАННЫЕ!AR1806=2,ДАННЫЕ!$AM1806=2,ДАННЫЕ!$AN1806=2,ДАННЫЕ!AS1806=2,ДАННЫЕ!AT1806=2),2,0)&amp;"t"&amp;IF(T1806&gt;0,"1"&amp;T1806,"00")&amp;"f"&amp;IF(ДАННЫЕ!$AC1806,"1"&amp;ДАННЫЕ!$AC1806,"00")&amp;"b"&amp;IF(ДАННЫЕ!$AD1806,"1"&amp;ДАННЫЕ!$AD1806,"00")&amp;"g"&amp;IF(ДАННЫЕ!$AF1806,"1"&amp;ДАННЫЕ!$AF1806,"00")&amp;"c"&amp;IF(ДАННЫЕ!$AG1806,"1"&amp;ДАННЫЕ!$AG1806,"00")&amp;"i"&amp;IF(ДАННЫЕ!$AH1806,"1"&amp;ДАННЫЕ!$AH1806,"00")&amp;"r"&amp;IF(ДАННЫЕ!$AL1806,"1"&amp;ДАННЫЕ!$AL1806,"00")&amp;"m"&amp;IF(ДАННЫЕ!$AI1806,"1"&amp;ДАННЫЕ!$AI1806,"00")&amp;"hS"&amp;IF(ДАННЫЕ!$AJ1806,"1"&amp;ДАННЫЕ!$AJ1806,"00")&amp;"hZ"&amp;IF(ДАННЫЕ!$AK1806,"1"&amp;ДАННЫЕ!$AK1806,"00")&amp;"p"&amp;IF(ДАННЫЕ!$AP1806,"1"&amp;ДАННЫЕ!$AP1806,"00")&amp;"k"&amp;IF(ДАННЫЕ!$AQ1806,"1"&amp;ДАННЫЕ!$AQ1806,"00")&amp;"z"&amp;IF(ДАННЫЕ!$AR1806,"1"&amp;ДАННЫЕ!$AR1806,"00")&amp;"j"&amp;IF(ДАННЫЕ!$AM1806,"1"&amp;ДАННЫЕ!$AM1806,"00")&amp;"n"&amp;IF(ДАННЫЕ!$AN1806,"1"&amp;ДАННЫЕ!$AN1806,"00")&amp;"E"&amp;ДАННЫЕ!BI1806&amp;"L"&amp;ДАННЫЕ!AO1806&amp;"h"&amp;IF(ДАННЫЕ!$AU1806&gt;0,1,0)&amp;"v"&amp;IF(ДАННЫЕ!$AW1806&gt;0,1,0)&amp;"a"&amp;IF(ДАННЫЕ!$AS1806,"1"&amp;ДАННЫЕ!$AS1806,"00")&amp;"s"&amp;IF(ДАННЫЕ!$AT1806,"1"&amp;ДАННЫЕ!$AT1806,"00")&amp;"u"&amp;IF(ДАННЫЕ!$CJ1806&gt;0,1,0)&amp;"y"&amp;B1806&amp;"d"&amp;H1806&amp;"e"&amp;F1806&amp;G1806</f>
        <v>x0w00t00f00b00g00c00i00r00m00hS00hZ00p00k00z00j00n00ELh0v0a00s00u0y0de</v>
      </c>
      <c r="L1806" s="28" t="str">
        <f ca="1">ДАННЫЕ!$I1806&amp;"VN"&amp;IF(ДАННЫЕ!AW1806&gt;0,11,10)&amp;"CD"&amp;IF(ДАННЫЕ!BF1806&gt;500,16,IF(ДАННЫЕ!BF1806&gt;350,15,IF(ДАННЫЕ!BF1806&gt;=200,14,IF(ДАННЫЕ!BF1806&gt;=100,13,IF(ДАННЫЕ!BF1806&gt;=50,12,IF(ДАННЫЕ!BF1806&gt;0,11,10))))))&amp;"AR"&amp;IF(ДАННЫЕ!BX1806&gt;0,1,0)&amp;"GD"&amp;B1806&amp;"VV"&amp;IF(E1806&gt;=5,IF(E1806&lt;18,1,0),0)</f>
        <v>VN10CD10AR0GD0VV0</v>
      </c>
      <c r="M1806" s="28" t="str">
        <f>ДАННЫЕ!$I1806&amp;"b"&amp;ДАННЫЕ!$BI1806&amp;"r"&amp;ДАННЫЕ!$BJ1806&amp;"CD"&amp;IF(ДАННЫЕ!BF1806&gt;0,IF(ДАННЫЕ!BF1806&lt;200,1,IF(ДАННЫЕ!BF1806&lt;350,2,3)),0)&amp;"h"&amp;IF(ДАННЫЕ!$BK1806+ДАННЫЕ!$BL1806+ДАННЫЕ!$BM1806&gt;0,1,0)&amp;"x"&amp;ДАННЫЕ!$BK1806&amp;"y"&amp;ДАННЫЕ!$BL1806&amp;"z"&amp;ДАННЫЕ!$BM1806&amp;"c"&amp;IF(ДАННЫЕ!$BK1806+ДАННЫЕ!$BL1806+ДАННЫЕ!$BM1806=3,1,0)&amp;"a"&amp;IF(ДАННЫЕ!$BQ1806+ДАННЫЕ!$BR1806&gt;0,1,0)&amp;"d"&amp;ДАННЫЕ!$BQ1806&amp;"v"&amp;ДАННЫЕ!$BR1806&amp;"p"&amp;ДАННЫЕ!$BS1806&amp;"n"&amp;ДАННЫЕ!$BU1806&amp;"t"&amp;ДАННЫЕ!$BV1806&amp;"o"&amp;ДАННЫЕ!$BT1806&amp;"l"&amp;IF(ДАННЫЕ!$BN1806&gt;0,1,0)&amp;ДАННЫЕ!$BN1806&amp;"g"&amp;ДАННЫЕ!$BO1806&amp;"s"&amp;ДАННЫЕ!$BP1806&amp;"DZ"&amp;IF(ДАННЫЕ!B1806-ДАННЫЕ!G1806 &lt; 60,IF(ДАННЫЕ!B1806-ДАННЫЕ!G1806 &gt;= 0,1,0),0)&amp;"u"&amp;IF(ДАННЫЕ!$CJ1806&gt;0,1,0)</f>
        <v>brCD0h0xyzc0a0dvpntol0gsDZ1u0</v>
      </c>
      <c r="N1806" s="28" t="str">
        <f ca="1">ДАННЫЕ!$F1806&amp;ДАННЫЕ!$I1806&amp;"g"&amp;B1806&amp;"cf"&amp;D1806&amp;"a"&amp;IF(ДАННЫЕ!$BX1806&gt;0,1,0)&amp;IF(ДАННЫЕ!$BF1806&gt;500,1,IF(ДАННЫЕ!$BF1806&gt;350,2,IF(ДАННЫЕ!$BF1806&gt;=200,3,IF(ДАННЫЕ!$BF1806&gt;=100,4,IF(ДАННЫЕ!$BF1806&gt;=50,5,IF(ДАННЫЕ!$BF1806&lt;50,6,0))))))&amp;"AR"&amp;IF(DATEDIF(ДАННЫЕ!$BX1806,ДАННЫЕ!$F$1,"y")&gt;1,1,0)&amp;"VG"&amp;IF(ДАННЫЕ!$BH1806="0",1,0)&amp;"o"&amp;IF(T1806+ДАННЫЕ!$AF1806+ДАННЫЕ!$AG1806+ДАННЫЕ!$AH1806+ДАННЫЕ!$AI1806+ДАННЫЕ!$AJ1806+ДАННЫЕ!$AP1806+ДАННЫЕ!$AQ1806+ДАННЫЕ!$AR1806+ДАННЫЕ!$AU1806+ДАННЫЕ!$AW1806+ДАННЫЕ!$AS1806+ДАННЫЕ!$AT1806&gt;0,1,0)&amp;"x"&amp;ДАННЫЕ!$AG1806&amp;"p"&amp;IF(ДАННЫЕ!$BY1806&gt;0,1,0)&amp;"v"&amp;IF(ДАННЫЕ!$BZ1806&gt;0,1,0)&amp;"n"&amp;ДАННЫЕ!$CA1806&amp;"t"&amp;ДАННЫЕ!$AY1806&amp;"k"&amp;ДАННЫЕ!$CB1806&amp;"q"&amp;ДАННЫЕ!$CC1806&amp;"w"&amp;ДАННЫЕ!$CD1806&amp;"e"&amp;ДАННЫЕ!$CE1806&amp;"m"&amp;ДАННЫЕ!$CF1806&amp;"c"&amp;ДАННЫЕ!$CG1806&amp;"z"&amp;ДАННЫЕ!$CH1806&amp;"d"&amp;IF(H1806=4,1,0)&amp;"s"&amp;IF(ДАННЫЕ!$J1806=1,0,1)&amp;"u"&amp;IF(ДАННЫЕ!$CJ1806&gt;0,1,0)</f>
        <v>g0cf0a06AR1VG0o0xp0v0ntkqwemczd0s1u0</v>
      </c>
      <c r="O1806" s="28" t="str">
        <f>ДАННЫЕ!$I1806&amp;"g"&amp;B1806&amp;A1806&amp;"f"&amp;P1806&amp;"c"&amp;IF(ДАННЫЕ!$U1806&gt;0,1,0)&amp;"s"&amp;IF(ДАННЫЕ!$Q1806&gt;0,IF(YEAR(ДАННЫЕ!$F$1)=YEAR(ДАННЫЕ!$Q1806),IF(MONTH(ДАННЫЕ!$F$1)=MONTH(ДАННЫЕ!$Q1806),111,11),1),0)&amp;"i"&amp;IF(ДАННЫЕ!$R1806+ДАННЫЕ!$S1806+ДАННЫЕ!$T1806=0,0,1)&amp;"h"&amp;IF(ДАННЫЕ!$P1806&gt;0,1,0)&amp;"p"&amp;IF(ДАННЫЕ!$CI1806&gt;0,IF(YEAR(ДАННЫЕ!$F$1)=YEAR(ДАННЫЕ!$CI1806),IF(MONTH(ДАННЫЕ!$F$1)=MONTH(ДАННЫЕ!$CI1806),111,11),1),0)&amp;"d"&amp;IF(ДАННЫЕ!$CJ1806&gt;0,IF(YEAR(ДАННЫЕ!$F$1)=YEAR(ДАННЫЕ!$CJ1806),IF(MONTH(ДАННЫЕ!$F$1)=MONTH(ДАННЫЕ!$CJ1806),111,11),1),0)&amp;"o"&amp;IF(ДАННЫЕ!$CK1806&gt;0,IF(MONTH(ДАННЫЕ!$F$1)=MONTH(ДАННЫЕ!$CK1806),111,11),0)&amp;"v"&amp;IF(ДАННЫЕ!$BE1806&gt;0,IF(MONTH(ДАННЫЕ!$F$1)=MONTH(ДАННЫЕ!$BE1806),111,11),0)</f>
        <v>g00f0c0s0i0h0p0d0o0v0</v>
      </c>
      <c r="P1806" s="15">
        <f t="shared" si="86"/>
        <v>0</v>
      </c>
      <c r="Q1806" s="15">
        <f>IF(ДАННЫЕ!$F$1&gt;ДАННЫЕ!$N1806,IF(YEAR(ДАННЫЕ!$F$1)=YEAR(ДАННЫЕ!M1806),1,0),0)</f>
        <v>0</v>
      </c>
      <c r="R1806" s="15">
        <f>IF(ДАННЫЕ!$F$1&gt;ДАННЫЕ!$N1806,IF(YEAR(ДАННЫЕ!$F$1)=YEAR(ДАННЫЕ!N1806),1,0),0)</f>
        <v>0</v>
      </c>
      <c r="S1806" s="15">
        <f>IF(ДАННЫЕ!$AA1806="2А",1,IF(ДАННЫЕ!$AA1806="2Б",2,IF(ДАННЫЕ!$AA1806="2В",3,IF(ДАННЫЕ!$AA1806=3,4,IF(ДАННЫЕ!$AA1806="4А",5,IF(ДАННЫЕ!$AA1806="4Б",6,IF(ДАННЫЕ!$AA1806="4В",7,IF(ДАННЫЕ!$AA1806=5,8,0))))))))</f>
        <v>0</v>
      </c>
      <c r="T1806" s="15">
        <f>IF(OR(ДАННЫЕ!$AC1806=2,ДАННЫЕ!$AD1806=2,ДАННЫЕ!$AE1806=2),2,IF(OR(ДАННЫЕ!$AC1806=1,ДАННЫЕ!$AD1806=1,ДАННЫЕ!$AE1806=1),1,0))</f>
        <v>0</v>
      </c>
    </row>
    <row r="1807" spans="1:20" x14ac:dyDescent="0.2">
      <c r="A1807" s="78">
        <f>IF(B1807&gt;0,IF(MONTH(ДАННЫЕ!$F$1)=MONTH(ДАННЫЕ!$B1807),1,0),0)</f>
        <v>0</v>
      </c>
      <c r="B1807" s="14">
        <f>IF(ДАННЫЕ!$B1807&gt;0,IF(YEAR(ДАННЫЕ!$F$1)=YEAR(ДАННЫЕ!$B1807),1,0),0)</f>
        <v>0</v>
      </c>
      <c r="C1807" s="14">
        <f>IF(ДАННЫЕ!$CM1807&gt;0,IF(YEAR(ДАННЫЕ!$F$1)=YEAR(ДАННЫЕ!$CM1807),1,0),0)</f>
        <v>0</v>
      </c>
      <c r="D1807" s="14">
        <f>IF(ДАННЫЕ!$CJ1807&gt;0,IF(ДАННЫЕ!$CL1807&gt;ДАННЫЕ!$F$1,1,IF(ДАННЫЕ!$CL1807&gt;0,0,1)),0)</f>
        <v>0</v>
      </c>
      <c r="E1807" s="43" t="str">
        <f ca="1">IF(ДАННЫЕ!$F$1&gt;0,IF(ДАННЫЕ!$G1807&gt;0,DATEDIF(ДАННЫЕ!$G1807,ДАННЫЕ!$F$1,"y"),""),IF(ДАННЫЕ!$G1807&gt;0,DATEDIF(ДАННЫЕ!$G1807,TODAY(),"y"),""))</f>
        <v/>
      </c>
      <c r="F1807" s="43" t="str">
        <f xml:space="preserve"> IF(ДАННЫЕ!$F1807="М",IF(E1807&gt;=18,IF(E1807&lt;60,1,""),""),"")&amp;IF(ДАННЫЕ!$F1807="Ж",IF(E1807&gt;=18,IF(E1807&lt;55,1,""),""),"")</f>
        <v/>
      </c>
      <c r="G1807" s="43" t="str">
        <f xml:space="preserve"> IF(ДАННЫЕ!$F1807="М",IF(E1807&gt;=60,2,""),"")&amp;IF(ДАННЫЕ!$F1807="Ж",IF(E1807&gt;=55,2,""),"")</f>
        <v/>
      </c>
      <c r="H1807" s="43" t="str">
        <f t="shared" ca="1" si="84"/>
        <v/>
      </c>
      <c r="I1807" s="43" t="str">
        <f t="shared" ca="1" si="85"/>
        <v>03</v>
      </c>
      <c r="J1807" s="28" t="str">
        <f ca="1">ДАННЫЕ!$F1807&amp;H1807&amp;I1807&amp;ДАННЫЕ!$I1807&amp;"m"&amp;IF(ДАННЫЕ!$I1807&gt;0,IF(ДАННЫЕ!$J1807&gt;0,0,1),"")&amp;"f"&amp;IF(ДАННЫЕ!$R1807&gt;0,IF(YEAR(ДАННЫЕ!$F$1)=YEAR(ДАННЫЕ!$R1807),1,0),0)&amp;"z"&amp;ДАННЫЕ!$R1807&amp;"p"&amp;ДАННЫЕ!$S1807&amp;"i"&amp;ДАННЫЕ!$T1807&amp;"h"&amp;ДАННЫЕ!$K1807&amp;"be"&amp;ДАННЫЕ!$BI1807&amp;"CD"&amp;IF(ДАННЫЕ!BF1807&gt;500,4,IF(ДАННЫЕ!BF1807&gt;350,3,IF(ДАННЫЕ!BF1807&gt;200,2,IF(ДАННЫЕ!BF1807&gt;0,1,0))))&amp;"g"&amp;B1807&amp;"d"&amp;H1807&amp;"l"&amp;ДАННЫЕ!AT1807&amp;"a"&amp;ДАННЫЕ!$V1807&amp;"v"&amp;R1807&amp;"k"&amp;ДАННЫЕ!$U1807&amp;"s"&amp;ДАННЫЕ!$Y1807&amp;"t"&amp;ДАННЫЕ!$X1807&amp;"b"&amp;IF(ДАННЫЕ!$Q1807&gt;1,1,0)&amp;"PP"&amp;ДАННЫЕ!Z1807&amp;"c"&amp;S1807&amp;"x"&amp;IF(ДАННЫЕ!$BY1807&gt;0,IF(YEAR(ДАННЫЕ!$F$1)=YEAR(ДАННЫЕ!$BY1807),1,0),0)&amp;"n"&amp;IF(ДАННЫЕ!$BZ1807&gt;0,IF(YEAR(ДАННЫЕ!$F$1)=YEAR(ДАННЫЕ!$BZ1807),1,0),0)&amp;"u"&amp;D1807&amp;"z"&amp;IF(ДАННЫЕ!$CL1807&gt;0,IF(YEAR(ДАННЫЕ!$F$1)&gt;YEAR(ДАННЫЕ!$CL1807),11,12),0)</f>
        <v>03mf0zpihbeCD0g0dlav0kstb0PPc0x0n0u0z0</v>
      </c>
      <c r="K1807" s="28" t="str">
        <f ca="1">ДАННЫЕ!$I1807&amp;"x"&amp;B1807&amp;"w"&amp;IF(T1807+ДАННЫЕ!AD1807+ДАННЫЕ!AE1807+ДАННЫЕ!AF1807+ДАННЫЕ!AG1807+ДАННЫЕ!AH1807+ДАННЫЕ!$AL1807+ДАННЫЕ!AI1807+ДАННЫЕ!AJ1807+ДАННЫЕ!AK1807+ДАННЫЕ!AP1807+ДАННЫЕ!AQ1807+ДАННЫЕ!AR1807+ДАННЫЕ!$AM1807+ДАННЫЕ!$AN1807+ДАННЫЕ!AS1807+ДАННЫЕ!AT1807&gt;0,1,0)&amp;IF(OR(T1807=2,ДАННЫЕ!AD1807=2,ДАННЫЕ!AE1807=2,ДАННЫЕ!AF1807=2,ДАННЫЕ!AG1807=2,ДАННЫЕ!AH1807=2,ДАННЫЕ!$AL1807=2,ДАННЫЕ!AI1807=2,ДАННЫЕ!AJ1807=2,ДАННЫЕ!AK1807=2,ДАННЫЕ!AP1807=2,ДАННЫЕ!AQ1807=2,ДАННЫЕ!AR1807=2,ДАННЫЕ!$AM1807=2,ДАННЫЕ!$AN1807=2,ДАННЫЕ!AS1807=2,ДАННЫЕ!AT1807=2),2,0)&amp;"t"&amp;IF(T1807&gt;0,"1"&amp;T1807,"00")&amp;"f"&amp;IF(ДАННЫЕ!$AC1807,"1"&amp;ДАННЫЕ!$AC1807,"00")&amp;"b"&amp;IF(ДАННЫЕ!$AD1807,"1"&amp;ДАННЫЕ!$AD1807,"00")&amp;"g"&amp;IF(ДАННЫЕ!$AF1807,"1"&amp;ДАННЫЕ!$AF1807,"00")&amp;"c"&amp;IF(ДАННЫЕ!$AG1807,"1"&amp;ДАННЫЕ!$AG1807,"00")&amp;"i"&amp;IF(ДАННЫЕ!$AH1807,"1"&amp;ДАННЫЕ!$AH1807,"00")&amp;"r"&amp;IF(ДАННЫЕ!$AL1807,"1"&amp;ДАННЫЕ!$AL1807,"00")&amp;"m"&amp;IF(ДАННЫЕ!$AI1807,"1"&amp;ДАННЫЕ!$AI1807,"00")&amp;"hS"&amp;IF(ДАННЫЕ!$AJ1807,"1"&amp;ДАННЫЕ!$AJ1807,"00")&amp;"hZ"&amp;IF(ДАННЫЕ!$AK1807,"1"&amp;ДАННЫЕ!$AK1807,"00")&amp;"p"&amp;IF(ДАННЫЕ!$AP1807,"1"&amp;ДАННЫЕ!$AP1807,"00")&amp;"k"&amp;IF(ДАННЫЕ!$AQ1807,"1"&amp;ДАННЫЕ!$AQ1807,"00")&amp;"z"&amp;IF(ДАННЫЕ!$AR1807,"1"&amp;ДАННЫЕ!$AR1807,"00")&amp;"j"&amp;IF(ДАННЫЕ!$AM1807,"1"&amp;ДАННЫЕ!$AM1807,"00")&amp;"n"&amp;IF(ДАННЫЕ!$AN1807,"1"&amp;ДАННЫЕ!$AN1807,"00")&amp;"E"&amp;ДАННЫЕ!BI1807&amp;"L"&amp;ДАННЫЕ!AO1807&amp;"h"&amp;IF(ДАННЫЕ!$AU1807&gt;0,1,0)&amp;"v"&amp;IF(ДАННЫЕ!$AW1807&gt;0,1,0)&amp;"a"&amp;IF(ДАННЫЕ!$AS1807,"1"&amp;ДАННЫЕ!$AS1807,"00")&amp;"s"&amp;IF(ДАННЫЕ!$AT1807,"1"&amp;ДАННЫЕ!$AT1807,"00")&amp;"u"&amp;IF(ДАННЫЕ!$CJ1807&gt;0,1,0)&amp;"y"&amp;B1807&amp;"d"&amp;H1807&amp;"e"&amp;F1807&amp;G1807</f>
        <v>x0w00t00f00b00g00c00i00r00m00hS00hZ00p00k00z00j00n00ELh0v0a00s00u0y0de</v>
      </c>
      <c r="L1807" s="28" t="str">
        <f ca="1">ДАННЫЕ!$I1807&amp;"VN"&amp;IF(ДАННЫЕ!AW1807&gt;0,11,10)&amp;"CD"&amp;IF(ДАННЫЕ!BF1807&gt;500,16,IF(ДАННЫЕ!BF1807&gt;350,15,IF(ДАННЫЕ!BF1807&gt;=200,14,IF(ДАННЫЕ!BF1807&gt;=100,13,IF(ДАННЫЕ!BF1807&gt;=50,12,IF(ДАННЫЕ!BF1807&gt;0,11,10))))))&amp;"AR"&amp;IF(ДАННЫЕ!BX1807&gt;0,1,0)&amp;"GD"&amp;B1807&amp;"VV"&amp;IF(E1807&gt;=5,IF(E1807&lt;18,1,0),0)</f>
        <v>VN10CD10AR0GD0VV0</v>
      </c>
      <c r="M1807" s="28" t="str">
        <f>ДАННЫЕ!$I1807&amp;"b"&amp;ДАННЫЕ!$BI1807&amp;"r"&amp;ДАННЫЕ!$BJ1807&amp;"CD"&amp;IF(ДАННЫЕ!BF1807&gt;0,IF(ДАННЫЕ!BF1807&lt;200,1,IF(ДАННЫЕ!BF1807&lt;350,2,3)),0)&amp;"h"&amp;IF(ДАННЫЕ!$BK1807+ДАННЫЕ!$BL1807+ДАННЫЕ!$BM1807&gt;0,1,0)&amp;"x"&amp;ДАННЫЕ!$BK1807&amp;"y"&amp;ДАННЫЕ!$BL1807&amp;"z"&amp;ДАННЫЕ!$BM1807&amp;"c"&amp;IF(ДАННЫЕ!$BK1807+ДАННЫЕ!$BL1807+ДАННЫЕ!$BM1807=3,1,0)&amp;"a"&amp;IF(ДАННЫЕ!$BQ1807+ДАННЫЕ!$BR1807&gt;0,1,0)&amp;"d"&amp;ДАННЫЕ!$BQ1807&amp;"v"&amp;ДАННЫЕ!$BR1807&amp;"p"&amp;ДАННЫЕ!$BS1807&amp;"n"&amp;ДАННЫЕ!$BU1807&amp;"t"&amp;ДАННЫЕ!$BV1807&amp;"o"&amp;ДАННЫЕ!$BT1807&amp;"l"&amp;IF(ДАННЫЕ!$BN1807&gt;0,1,0)&amp;ДАННЫЕ!$BN1807&amp;"g"&amp;ДАННЫЕ!$BO1807&amp;"s"&amp;ДАННЫЕ!$BP1807&amp;"DZ"&amp;IF(ДАННЫЕ!B1807-ДАННЫЕ!G1807 &lt; 60,IF(ДАННЫЕ!B1807-ДАННЫЕ!G1807 &gt;= 0,1,0),0)&amp;"u"&amp;IF(ДАННЫЕ!$CJ1807&gt;0,1,0)</f>
        <v>brCD0h0xyzc0a0dvpntol0gsDZ1u0</v>
      </c>
      <c r="N1807" s="28" t="str">
        <f ca="1">ДАННЫЕ!$F1807&amp;ДАННЫЕ!$I1807&amp;"g"&amp;B1807&amp;"cf"&amp;D1807&amp;"a"&amp;IF(ДАННЫЕ!$BX1807&gt;0,1,0)&amp;IF(ДАННЫЕ!$BF1807&gt;500,1,IF(ДАННЫЕ!$BF1807&gt;350,2,IF(ДАННЫЕ!$BF1807&gt;=200,3,IF(ДАННЫЕ!$BF1807&gt;=100,4,IF(ДАННЫЕ!$BF1807&gt;=50,5,IF(ДАННЫЕ!$BF1807&lt;50,6,0))))))&amp;"AR"&amp;IF(DATEDIF(ДАННЫЕ!$BX1807,ДАННЫЕ!$F$1,"y")&gt;1,1,0)&amp;"VG"&amp;IF(ДАННЫЕ!$BH1807="0",1,0)&amp;"o"&amp;IF(T1807+ДАННЫЕ!$AF1807+ДАННЫЕ!$AG1807+ДАННЫЕ!$AH1807+ДАННЫЕ!$AI1807+ДАННЫЕ!$AJ1807+ДАННЫЕ!$AP1807+ДАННЫЕ!$AQ1807+ДАННЫЕ!$AR1807+ДАННЫЕ!$AU1807+ДАННЫЕ!$AW1807+ДАННЫЕ!$AS1807+ДАННЫЕ!$AT1807&gt;0,1,0)&amp;"x"&amp;ДАННЫЕ!$AG1807&amp;"p"&amp;IF(ДАННЫЕ!$BY1807&gt;0,1,0)&amp;"v"&amp;IF(ДАННЫЕ!$BZ1807&gt;0,1,0)&amp;"n"&amp;ДАННЫЕ!$CA1807&amp;"t"&amp;ДАННЫЕ!$AY1807&amp;"k"&amp;ДАННЫЕ!$CB1807&amp;"q"&amp;ДАННЫЕ!$CC1807&amp;"w"&amp;ДАННЫЕ!$CD1807&amp;"e"&amp;ДАННЫЕ!$CE1807&amp;"m"&amp;ДАННЫЕ!$CF1807&amp;"c"&amp;ДАННЫЕ!$CG1807&amp;"z"&amp;ДАННЫЕ!$CH1807&amp;"d"&amp;IF(H1807=4,1,0)&amp;"s"&amp;IF(ДАННЫЕ!$J1807=1,0,1)&amp;"u"&amp;IF(ДАННЫЕ!$CJ1807&gt;0,1,0)</f>
        <v>g0cf0a06AR1VG0o0xp0v0ntkqwemczd0s1u0</v>
      </c>
      <c r="O1807" s="28" t="str">
        <f>ДАННЫЕ!$I1807&amp;"g"&amp;B1807&amp;A1807&amp;"f"&amp;P1807&amp;"c"&amp;IF(ДАННЫЕ!$U1807&gt;0,1,0)&amp;"s"&amp;IF(ДАННЫЕ!$Q1807&gt;0,IF(YEAR(ДАННЫЕ!$F$1)=YEAR(ДАННЫЕ!$Q1807),IF(MONTH(ДАННЫЕ!$F$1)=MONTH(ДАННЫЕ!$Q1807),111,11),1),0)&amp;"i"&amp;IF(ДАННЫЕ!$R1807+ДАННЫЕ!$S1807+ДАННЫЕ!$T1807=0,0,1)&amp;"h"&amp;IF(ДАННЫЕ!$P1807&gt;0,1,0)&amp;"p"&amp;IF(ДАННЫЕ!$CI1807&gt;0,IF(YEAR(ДАННЫЕ!$F$1)=YEAR(ДАННЫЕ!$CI1807),IF(MONTH(ДАННЫЕ!$F$1)=MONTH(ДАННЫЕ!$CI1807),111,11),1),0)&amp;"d"&amp;IF(ДАННЫЕ!$CJ1807&gt;0,IF(YEAR(ДАННЫЕ!$F$1)=YEAR(ДАННЫЕ!$CJ1807),IF(MONTH(ДАННЫЕ!$F$1)=MONTH(ДАННЫЕ!$CJ1807),111,11),1),0)&amp;"o"&amp;IF(ДАННЫЕ!$CK1807&gt;0,IF(MONTH(ДАННЫЕ!$F$1)=MONTH(ДАННЫЕ!$CK1807),111,11),0)&amp;"v"&amp;IF(ДАННЫЕ!$BE1807&gt;0,IF(MONTH(ДАННЫЕ!$F$1)=MONTH(ДАННЫЕ!$BE1807),111,11),0)</f>
        <v>g00f0c0s0i0h0p0d0o0v0</v>
      </c>
      <c r="P1807" s="15">
        <f t="shared" si="86"/>
        <v>0</v>
      </c>
      <c r="Q1807" s="15">
        <f>IF(ДАННЫЕ!$F$1&gt;ДАННЫЕ!$N1807,IF(YEAR(ДАННЫЕ!$F$1)=YEAR(ДАННЫЕ!M1807),1,0),0)</f>
        <v>0</v>
      </c>
      <c r="R1807" s="15">
        <f>IF(ДАННЫЕ!$F$1&gt;ДАННЫЕ!$N1807,IF(YEAR(ДАННЫЕ!$F$1)=YEAR(ДАННЫЕ!N1807),1,0),0)</f>
        <v>0</v>
      </c>
      <c r="S1807" s="15">
        <f>IF(ДАННЫЕ!$AA1807="2А",1,IF(ДАННЫЕ!$AA1807="2Б",2,IF(ДАННЫЕ!$AA1807="2В",3,IF(ДАННЫЕ!$AA1807=3,4,IF(ДАННЫЕ!$AA1807="4А",5,IF(ДАННЫЕ!$AA1807="4Б",6,IF(ДАННЫЕ!$AA1807="4В",7,IF(ДАННЫЕ!$AA1807=5,8,0))))))))</f>
        <v>0</v>
      </c>
      <c r="T1807" s="15">
        <f>IF(OR(ДАННЫЕ!$AC1807=2,ДАННЫЕ!$AD1807=2,ДАННЫЕ!$AE1807=2),2,IF(OR(ДАННЫЕ!$AC1807=1,ДАННЫЕ!$AD1807=1,ДАННЫЕ!$AE1807=1),1,0))</f>
        <v>0</v>
      </c>
    </row>
    <row r="1808" spans="1:20" x14ac:dyDescent="0.2">
      <c r="A1808" s="78">
        <f>IF(B1808&gt;0,IF(MONTH(ДАННЫЕ!$F$1)=MONTH(ДАННЫЕ!$B1808),1,0),0)</f>
        <v>0</v>
      </c>
      <c r="B1808" s="14">
        <f>IF(ДАННЫЕ!$B1808&gt;0,IF(YEAR(ДАННЫЕ!$F$1)=YEAR(ДАННЫЕ!$B1808),1,0),0)</f>
        <v>0</v>
      </c>
      <c r="C1808" s="14">
        <f>IF(ДАННЫЕ!$CM1808&gt;0,IF(YEAR(ДАННЫЕ!$F$1)=YEAR(ДАННЫЕ!$CM1808),1,0),0)</f>
        <v>0</v>
      </c>
      <c r="D1808" s="14">
        <f>IF(ДАННЫЕ!$CJ1808&gt;0,IF(ДАННЫЕ!$CL1808&gt;ДАННЫЕ!$F$1,1,IF(ДАННЫЕ!$CL1808&gt;0,0,1)),0)</f>
        <v>0</v>
      </c>
      <c r="E1808" s="43" t="str">
        <f ca="1">IF(ДАННЫЕ!$F$1&gt;0,IF(ДАННЫЕ!$G1808&gt;0,DATEDIF(ДАННЫЕ!$G1808,ДАННЫЕ!$F$1,"y"),""),IF(ДАННЫЕ!$G1808&gt;0,DATEDIF(ДАННЫЕ!$G1808,TODAY(),"y"),""))</f>
        <v/>
      </c>
      <c r="F1808" s="43" t="str">
        <f xml:space="preserve"> IF(ДАННЫЕ!$F1808="М",IF(E1808&gt;=18,IF(E1808&lt;60,1,""),""),"")&amp;IF(ДАННЫЕ!$F1808="Ж",IF(E1808&gt;=18,IF(E1808&lt;55,1,""),""),"")</f>
        <v/>
      </c>
      <c r="G1808" s="43" t="str">
        <f xml:space="preserve"> IF(ДАННЫЕ!$F1808="М",IF(E1808&gt;=60,2,""),"")&amp;IF(ДАННЫЕ!$F1808="Ж",IF(E1808&gt;=55,2,""),"")</f>
        <v/>
      </c>
      <c r="H1808" s="43" t="str">
        <f t="shared" ca="1" si="84"/>
        <v/>
      </c>
      <c r="I1808" s="43" t="str">
        <f t="shared" ca="1" si="85"/>
        <v>03</v>
      </c>
      <c r="J1808" s="28" t="str">
        <f ca="1">ДАННЫЕ!$F1808&amp;H1808&amp;I1808&amp;ДАННЫЕ!$I1808&amp;"m"&amp;IF(ДАННЫЕ!$I1808&gt;0,IF(ДАННЫЕ!$J1808&gt;0,0,1),"")&amp;"f"&amp;IF(ДАННЫЕ!$R1808&gt;0,IF(YEAR(ДАННЫЕ!$F$1)=YEAR(ДАННЫЕ!$R1808),1,0),0)&amp;"z"&amp;ДАННЫЕ!$R1808&amp;"p"&amp;ДАННЫЕ!$S1808&amp;"i"&amp;ДАННЫЕ!$T1808&amp;"h"&amp;ДАННЫЕ!$K1808&amp;"be"&amp;ДАННЫЕ!$BI1808&amp;"CD"&amp;IF(ДАННЫЕ!BF1808&gt;500,4,IF(ДАННЫЕ!BF1808&gt;350,3,IF(ДАННЫЕ!BF1808&gt;200,2,IF(ДАННЫЕ!BF1808&gt;0,1,0))))&amp;"g"&amp;B1808&amp;"d"&amp;H1808&amp;"l"&amp;ДАННЫЕ!AT1808&amp;"a"&amp;ДАННЫЕ!$V1808&amp;"v"&amp;R1808&amp;"k"&amp;ДАННЫЕ!$U1808&amp;"s"&amp;ДАННЫЕ!$Y1808&amp;"t"&amp;ДАННЫЕ!$X1808&amp;"b"&amp;IF(ДАННЫЕ!$Q1808&gt;1,1,0)&amp;"PP"&amp;ДАННЫЕ!Z1808&amp;"c"&amp;S1808&amp;"x"&amp;IF(ДАННЫЕ!$BY1808&gt;0,IF(YEAR(ДАННЫЕ!$F$1)=YEAR(ДАННЫЕ!$BY1808),1,0),0)&amp;"n"&amp;IF(ДАННЫЕ!$BZ1808&gt;0,IF(YEAR(ДАННЫЕ!$F$1)=YEAR(ДАННЫЕ!$BZ1808),1,0),0)&amp;"u"&amp;D1808&amp;"z"&amp;IF(ДАННЫЕ!$CL1808&gt;0,IF(YEAR(ДАННЫЕ!$F$1)&gt;YEAR(ДАННЫЕ!$CL1808),11,12),0)</f>
        <v>03mf0zpihbeCD0g0dlav0kstb0PPc0x0n0u0z0</v>
      </c>
      <c r="K1808" s="28" t="str">
        <f ca="1">ДАННЫЕ!$I1808&amp;"x"&amp;B1808&amp;"w"&amp;IF(T1808+ДАННЫЕ!AD1808+ДАННЫЕ!AE1808+ДАННЫЕ!AF1808+ДАННЫЕ!AG1808+ДАННЫЕ!AH1808+ДАННЫЕ!$AL1808+ДАННЫЕ!AI1808+ДАННЫЕ!AJ1808+ДАННЫЕ!AK1808+ДАННЫЕ!AP1808+ДАННЫЕ!AQ1808+ДАННЫЕ!AR1808+ДАННЫЕ!$AM1808+ДАННЫЕ!$AN1808+ДАННЫЕ!AS1808+ДАННЫЕ!AT1808&gt;0,1,0)&amp;IF(OR(T1808=2,ДАННЫЕ!AD1808=2,ДАННЫЕ!AE1808=2,ДАННЫЕ!AF1808=2,ДАННЫЕ!AG1808=2,ДАННЫЕ!AH1808=2,ДАННЫЕ!$AL1808=2,ДАННЫЕ!AI1808=2,ДАННЫЕ!AJ1808=2,ДАННЫЕ!AK1808=2,ДАННЫЕ!AP1808=2,ДАННЫЕ!AQ1808=2,ДАННЫЕ!AR1808=2,ДАННЫЕ!$AM1808=2,ДАННЫЕ!$AN1808=2,ДАННЫЕ!AS1808=2,ДАННЫЕ!AT1808=2),2,0)&amp;"t"&amp;IF(T1808&gt;0,"1"&amp;T1808,"00")&amp;"f"&amp;IF(ДАННЫЕ!$AC1808,"1"&amp;ДАННЫЕ!$AC1808,"00")&amp;"b"&amp;IF(ДАННЫЕ!$AD1808,"1"&amp;ДАННЫЕ!$AD1808,"00")&amp;"g"&amp;IF(ДАННЫЕ!$AF1808,"1"&amp;ДАННЫЕ!$AF1808,"00")&amp;"c"&amp;IF(ДАННЫЕ!$AG1808,"1"&amp;ДАННЫЕ!$AG1808,"00")&amp;"i"&amp;IF(ДАННЫЕ!$AH1808,"1"&amp;ДАННЫЕ!$AH1808,"00")&amp;"r"&amp;IF(ДАННЫЕ!$AL1808,"1"&amp;ДАННЫЕ!$AL1808,"00")&amp;"m"&amp;IF(ДАННЫЕ!$AI1808,"1"&amp;ДАННЫЕ!$AI1808,"00")&amp;"hS"&amp;IF(ДАННЫЕ!$AJ1808,"1"&amp;ДАННЫЕ!$AJ1808,"00")&amp;"hZ"&amp;IF(ДАННЫЕ!$AK1808,"1"&amp;ДАННЫЕ!$AK1808,"00")&amp;"p"&amp;IF(ДАННЫЕ!$AP1808,"1"&amp;ДАННЫЕ!$AP1808,"00")&amp;"k"&amp;IF(ДАННЫЕ!$AQ1808,"1"&amp;ДАННЫЕ!$AQ1808,"00")&amp;"z"&amp;IF(ДАННЫЕ!$AR1808,"1"&amp;ДАННЫЕ!$AR1808,"00")&amp;"j"&amp;IF(ДАННЫЕ!$AM1808,"1"&amp;ДАННЫЕ!$AM1808,"00")&amp;"n"&amp;IF(ДАННЫЕ!$AN1808,"1"&amp;ДАННЫЕ!$AN1808,"00")&amp;"E"&amp;ДАННЫЕ!BI1808&amp;"L"&amp;ДАННЫЕ!AO1808&amp;"h"&amp;IF(ДАННЫЕ!$AU1808&gt;0,1,0)&amp;"v"&amp;IF(ДАННЫЕ!$AW1808&gt;0,1,0)&amp;"a"&amp;IF(ДАННЫЕ!$AS1808,"1"&amp;ДАННЫЕ!$AS1808,"00")&amp;"s"&amp;IF(ДАННЫЕ!$AT1808,"1"&amp;ДАННЫЕ!$AT1808,"00")&amp;"u"&amp;IF(ДАННЫЕ!$CJ1808&gt;0,1,0)&amp;"y"&amp;B1808&amp;"d"&amp;H1808&amp;"e"&amp;F1808&amp;G1808</f>
        <v>x0w00t00f00b00g00c00i00r00m00hS00hZ00p00k00z00j00n00ELh0v0a00s00u0y0de</v>
      </c>
      <c r="L1808" s="28" t="str">
        <f ca="1">ДАННЫЕ!$I1808&amp;"VN"&amp;IF(ДАННЫЕ!AW1808&gt;0,11,10)&amp;"CD"&amp;IF(ДАННЫЕ!BF1808&gt;500,16,IF(ДАННЫЕ!BF1808&gt;350,15,IF(ДАННЫЕ!BF1808&gt;=200,14,IF(ДАННЫЕ!BF1808&gt;=100,13,IF(ДАННЫЕ!BF1808&gt;=50,12,IF(ДАННЫЕ!BF1808&gt;0,11,10))))))&amp;"AR"&amp;IF(ДАННЫЕ!BX1808&gt;0,1,0)&amp;"GD"&amp;B1808&amp;"VV"&amp;IF(E1808&gt;=5,IF(E1808&lt;18,1,0),0)</f>
        <v>VN10CD10AR0GD0VV0</v>
      </c>
      <c r="M1808" s="28" t="str">
        <f>ДАННЫЕ!$I1808&amp;"b"&amp;ДАННЫЕ!$BI1808&amp;"r"&amp;ДАННЫЕ!$BJ1808&amp;"CD"&amp;IF(ДАННЫЕ!BF1808&gt;0,IF(ДАННЫЕ!BF1808&lt;200,1,IF(ДАННЫЕ!BF1808&lt;350,2,3)),0)&amp;"h"&amp;IF(ДАННЫЕ!$BK1808+ДАННЫЕ!$BL1808+ДАННЫЕ!$BM1808&gt;0,1,0)&amp;"x"&amp;ДАННЫЕ!$BK1808&amp;"y"&amp;ДАННЫЕ!$BL1808&amp;"z"&amp;ДАННЫЕ!$BM1808&amp;"c"&amp;IF(ДАННЫЕ!$BK1808+ДАННЫЕ!$BL1808+ДАННЫЕ!$BM1808=3,1,0)&amp;"a"&amp;IF(ДАННЫЕ!$BQ1808+ДАННЫЕ!$BR1808&gt;0,1,0)&amp;"d"&amp;ДАННЫЕ!$BQ1808&amp;"v"&amp;ДАННЫЕ!$BR1808&amp;"p"&amp;ДАННЫЕ!$BS1808&amp;"n"&amp;ДАННЫЕ!$BU1808&amp;"t"&amp;ДАННЫЕ!$BV1808&amp;"o"&amp;ДАННЫЕ!$BT1808&amp;"l"&amp;IF(ДАННЫЕ!$BN1808&gt;0,1,0)&amp;ДАННЫЕ!$BN1808&amp;"g"&amp;ДАННЫЕ!$BO1808&amp;"s"&amp;ДАННЫЕ!$BP1808&amp;"DZ"&amp;IF(ДАННЫЕ!B1808-ДАННЫЕ!G1808 &lt; 60,IF(ДАННЫЕ!B1808-ДАННЫЕ!G1808 &gt;= 0,1,0),0)&amp;"u"&amp;IF(ДАННЫЕ!$CJ1808&gt;0,1,0)</f>
        <v>brCD0h0xyzc0a0dvpntol0gsDZ1u0</v>
      </c>
      <c r="N1808" s="28" t="str">
        <f ca="1">ДАННЫЕ!$F1808&amp;ДАННЫЕ!$I1808&amp;"g"&amp;B1808&amp;"cf"&amp;D1808&amp;"a"&amp;IF(ДАННЫЕ!$BX1808&gt;0,1,0)&amp;IF(ДАННЫЕ!$BF1808&gt;500,1,IF(ДАННЫЕ!$BF1808&gt;350,2,IF(ДАННЫЕ!$BF1808&gt;=200,3,IF(ДАННЫЕ!$BF1808&gt;=100,4,IF(ДАННЫЕ!$BF1808&gt;=50,5,IF(ДАННЫЕ!$BF1808&lt;50,6,0))))))&amp;"AR"&amp;IF(DATEDIF(ДАННЫЕ!$BX1808,ДАННЫЕ!$F$1,"y")&gt;1,1,0)&amp;"VG"&amp;IF(ДАННЫЕ!$BH1808="0",1,0)&amp;"o"&amp;IF(T1808+ДАННЫЕ!$AF1808+ДАННЫЕ!$AG1808+ДАННЫЕ!$AH1808+ДАННЫЕ!$AI1808+ДАННЫЕ!$AJ1808+ДАННЫЕ!$AP1808+ДАННЫЕ!$AQ1808+ДАННЫЕ!$AR1808+ДАННЫЕ!$AU1808+ДАННЫЕ!$AW1808+ДАННЫЕ!$AS1808+ДАННЫЕ!$AT1808&gt;0,1,0)&amp;"x"&amp;ДАННЫЕ!$AG1808&amp;"p"&amp;IF(ДАННЫЕ!$BY1808&gt;0,1,0)&amp;"v"&amp;IF(ДАННЫЕ!$BZ1808&gt;0,1,0)&amp;"n"&amp;ДАННЫЕ!$CA1808&amp;"t"&amp;ДАННЫЕ!$AY1808&amp;"k"&amp;ДАННЫЕ!$CB1808&amp;"q"&amp;ДАННЫЕ!$CC1808&amp;"w"&amp;ДАННЫЕ!$CD1808&amp;"e"&amp;ДАННЫЕ!$CE1808&amp;"m"&amp;ДАННЫЕ!$CF1808&amp;"c"&amp;ДАННЫЕ!$CG1808&amp;"z"&amp;ДАННЫЕ!$CH1808&amp;"d"&amp;IF(H1808=4,1,0)&amp;"s"&amp;IF(ДАННЫЕ!$J1808=1,0,1)&amp;"u"&amp;IF(ДАННЫЕ!$CJ1808&gt;0,1,0)</f>
        <v>g0cf0a06AR1VG0o0xp0v0ntkqwemczd0s1u0</v>
      </c>
      <c r="O1808" s="28" t="str">
        <f>ДАННЫЕ!$I1808&amp;"g"&amp;B1808&amp;A1808&amp;"f"&amp;P1808&amp;"c"&amp;IF(ДАННЫЕ!$U1808&gt;0,1,0)&amp;"s"&amp;IF(ДАННЫЕ!$Q1808&gt;0,IF(YEAR(ДАННЫЕ!$F$1)=YEAR(ДАННЫЕ!$Q1808),IF(MONTH(ДАННЫЕ!$F$1)=MONTH(ДАННЫЕ!$Q1808),111,11),1),0)&amp;"i"&amp;IF(ДАННЫЕ!$R1808+ДАННЫЕ!$S1808+ДАННЫЕ!$T1808=0,0,1)&amp;"h"&amp;IF(ДАННЫЕ!$P1808&gt;0,1,0)&amp;"p"&amp;IF(ДАННЫЕ!$CI1808&gt;0,IF(YEAR(ДАННЫЕ!$F$1)=YEAR(ДАННЫЕ!$CI1808),IF(MONTH(ДАННЫЕ!$F$1)=MONTH(ДАННЫЕ!$CI1808),111,11),1),0)&amp;"d"&amp;IF(ДАННЫЕ!$CJ1808&gt;0,IF(YEAR(ДАННЫЕ!$F$1)=YEAR(ДАННЫЕ!$CJ1808),IF(MONTH(ДАННЫЕ!$F$1)=MONTH(ДАННЫЕ!$CJ1808),111,11),1),0)&amp;"o"&amp;IF(ДАННЫЕ!$CK1808&gt;0,IF(MONTH(ДАННЫЕ!$F$1)=MONTH(ДАННЫЕ!$CK1808),111,11),0)&amp;"v"&amp;IF(ДАННЫЕ!$BE1808&gt;0,IF(MONTH(ДАННЫЕ!$F$1)=MONTH(ДАННЫЕ!$BE1808),111,11),0)</f>
        <v>g00f0c0s0i0h0p0d0o0v0</v>
      </c>
      <c r="P1808" s="15">
        <f t="shared" si="86"/>
        <v>0</v>
      </c>
      <c r="Q1808" s="15">
        <f>IF(ДАННЫЕ!$F$1&gt;ДАННЫЕ!$N1808,IF(YEAR(ДАННЫЕ!$F$1)=YEAR(ДАННЫЕ!M1808),1,0),0)</f>
        <v>0</v>
      </c>
      <c r="R1808" s="15">
        <f>IF(ДАННЫЕ!$F$1&gt;ДАННЫЕ!$N1808,IF(YEAR(ДАННЫЕ!$F$1)=YEAR(ДАННЫЕ!N1808),1,0),0)</f>
        <v>0</v>
      </c>
      <c r="S1808" s="15">
        <f>IF(ДАННЫЕ!$AA1808="2А",1,IF(ДАННЫЕ!$AA1808="2Б",2,IF(ДАННЫЕ!$AA1808="2В",3,IF(ДАННЫЕ!$AA1808=3,4,IF(ДАННЫЕ!$AA1808="4А",5,IF(ДАННЫЕ!$AA1808="4Б",6,IF(ДАННЫЕ!$AA1808="4В",7,IF(ДАННЫЕ!$AA1808=5,8,0))))))))</f>
        <v>0</v>
      </c>
      <c r="T1808" s="15">
        <f>IF(OR(ДАННЫЕ!$AC1808=2,ДАННЫЕ!$AD1808=2,ДАННЫЕ!$AE1808=2),2,IF(OR(ДАННЫЕ!$AC1808=1,ДАННЫЕ!$AD1808=1,ДАННЫЕ!$AE1808=1),1,0))</f>
        <v>0</v>
      </c>
    </row>
    <row r="1809" spans="1:20" x14ac:dyDescent="0.2">
      <c r="A1809" s="78">
        <f>IF(B1809&gt;0,IF(MONTH(ДАННЫЕ!$F$1)=MONTH(ДАННЫЕ!$B1809),1,0),0)</f>
        <v>0</v>
      </c>
      <c r="B1809" s="14">
        <f>IF(ДАННЫЕ!$B1809&gt;0,IF(YEAR(ДАННЫЕ!$F$1)=YEAR(ДАННЫЕ!$B1809),1,0),0)</f>
        <v>0</v>
      </c>
      <c r="C1809" s="14">
        <f>IF(ДАННЫЕ!$CM1809&gt;0,IF(YEAR(ДАННЫЕ!$F$1)=YEAR(ДАННЫЕ!$CM1809),1,0),0)</f>
        <v>0</v>
      </c>
      <c r="D1809" s="14">
        <f>IF(ДАННЫЕ!$CJ1809&gt;0,IF(ДАННЫЕ!$CL1809&gt;ДАННЫЕ!$F$1,1,IF(ДАННЫЕ!$CL1809&gt;0,0,1)),0)</f>
        <v>0</v>
      </c>
      <c r="E1809" s="43" t="str">
        <f ca="1">IF(ДАННЫЕ!$F$1&gt;0,IF(ДАННЫЕ!$G1809&gt;0,DATEDIF(ДАННЫЕ!$G1809,ДАННЫЕ!$F$1,"y"),""),IF(ДАННЫЕ!$G1809&gt;0,DATEDIF(ДАННЫЕ!$G1809,TODAY(),"y"),""))</f>
        <v/>
      </c>
      <c r="F1809" s="43" t="str">
        <f xml:space="preserve"> IF(ДАННЫЕ!$F1809="М",IF(E1809&gt;=18,IF(E1809&lt;60,1,""),""),"")&amp;IF(ДАННЫЕ!$F1809="Ж",IF(E1809&gt;=18,IF(E1809&lt;55,1,""),""),"")</f>
        <v/>
      </c>
      <c r="G1809" s="43" t="str">
        <f xml:space="preserve"> IF(ДАННЫЕ!$F1809="М",IF(E1809&gt;=60,2,""),"")&amp;IF(ДАННЫЕ!$F1809="Ж",IF(E1809&gt;=55,2,""),"")</f>
        <v/>
      </c>
      <c r="H1809" s="43" t="str">
        <f t="shared" ca="1" si="84"/>
        <v/>
      </c>
      <c r="I1809" s="43" t="str">
        <f t="shared" ca="1" si="85"/>
        <v>03</v>
      </c>
      <c r="J1809" s="28" t="str">
        <f ca="1">ДАННЫЕ!$F1809&amp;H1809&amp;I1809&amp;ДАННЫЕ!$I1809&amp;"m"&amp;IF(ДАННЫЕ!$I1809&gt;0,IF(ДАННЫЕ!$J1809&gt;0,0,1),"")&amp;"f"&amp;IF(ДАННЫЕ!$R1809&gt;0,IF(YEAR(ДАННЫЕ!$F$1)=YEAR(ДАННЫЕ!$R1809),1,0),0)&amp;"z"&amp;ДАННЫЕ!$R1809&amp;"p"&amp;ДАННЫЕ!$S1809&amp;"i"&amp;ДАННЫЕ!$T1809&amp;"h"&amp;ДАННЫЕ!$K1809&amp;"be"&amp;ДАННЫЕ!$BI1809&amp;"CD"&amp;IF(ДАННЫЕ!BF1809&gt;500,4,IF(ДАННЫЕ!BF1809&gt;350,3,IF(ДАННЫЕ!BF1809&gt;200,2,IF(ДАННЫЕ!BF1809&gt;0,1,0))))&amp;"g"&amp;B1809&amp;"d"&amp;H1809&amp;"l"&amp;ДАННЫЕ!AT1809&amp;"a"&amp;ДАННЫЕ!$V1809&amp;"v"&amp;R1809&amp;"k"&amp;ДАННЫЕ!$U1809&amp;"s"&amp;ДАННЫЕ!$Y1809&amp;"t"&amp;ДАННЫЕ!$X1809&amp;"b"&amp;IF(ДАННЫЕ!$Q1809&gt;1,1,0)&amp;"PP"&amp;ДАННЫЕ!Z1809&amp;"c"&amp;S1809&amp;"x"&amp;IF(ДАННЫЕ!$BY1809&gt;0,IF(YEAR(ДАННЫЕ!$F$1)=YEAR(ДАННЫЕ!$BY1809),1,0),0)&amp;"n"&amp;IF(ДАННЫЕ!$BZ1809&gt;0,IF(YEAR(ДАННЫЕ!$F$1)=YEAR(ДАННЫЕ!$BZ1809),1,0),0)&amp;"u"&amp;D1809&amp;"z"&amp;IF(ДАННЫЕ!$CL1809&gt;0,IF(YEAR(ДАННЫЕ!$F$1)&gt;YEAR(ДАННЫЕ!$CL1809),11,12),0)</f>
        <v>03mf0zpihbeCD0g0dlav0kstb0PPc0x0n0u0z0</v>
      </c>
      <c r="K1809" s="28" t="str">
        <f ca="1">ДАННЫЕ!$I1809&amp;"x"&amp;B1809&amp;"w"&amp;IF(T1809+ДАННЫЕ!AD1809+ДАННЫЕ!AE1809+ДАННЫЕ!AF1809+ДАННЫЕ!AG1809+ДАННЫЕ!AH1809+ДАННЫЕ!$AL1809+ДАННЫЕ!AI1809+ДАННЫЕ!AJ1809+ДАННЫЕ!AK1809+ДАННЫЕ!AP1809+ДАННЫЕ!AQ1809+ДАННЫЕ!AR1809+ДАННЫЕ!$AM1809+ДАННЫЕ!$AN1809+ДАННЫЕ!AS1809+ДАННЫЕ!AT1809&gt;0,1,0)&amp;IF(OR(T1809=2,ДАННЫЕ!AD1809=2,ДАННЫЕ!AE1809=2,ДАННЫЕ!AF1809=2,ДАННЫЕ!AG1809=2,ДАННЫЕ!AH1809=2,ДАННЫЕ!$AL1809=2,ДАННЫЕ!AI1809=2,ДАННЫЕ!AJ1809=2,ДАННЫЕ!AK1809=2,ДАННЫЕ!AP1809=2,ДАННЫЕ!AQ1809=2,ДАННЫЕ!AR1809=2,ДАННЫЕ!$AM1809=2,ДАННЫЕ!$AN1809=2,ДАННЫЕ!AS1809=2,ДАННЫЕ!AT1809=2),2,0)&amp;"t"&amp;IF(T1809&gt;0,"1"&amp;T1809,"00")&amp;"f"&amp;IF(ДАННЫЕ!$AC1809,"1"&amp;ДАННЫЕ!$AC1809,"00")&amp;"b"&amp;IF(ДАННЫЕ!$AD1809,"1"&amp;ДАННЫЕ!$AD1809,"00")&amp;"g"&amp;IF(ДАННЫЕ!$AF1809,"1"&amp;ДАННЫЕ!$AF1809,"00")&amp;"c"&amp;IF(ДАННЫЕ!$AG1809,"1"&amp;ДАННЫЕ!$AG1809,"00")&amp;"i"&amp;IF(ДАННЫЕ!$AH1809,"1"&amp;ДАННЫЕ!$AH1809,"00")&amp;"r"&amp;IF(ДАННЫЕ!$AL1809,"1"&amp;ДАННЫЕ!$AL1809,"00")&amp;"m"&amp;IF(ДАННЫЕ!$AI1809,"1"&amp;ДАННЫЕ!$AI1809,"00")&amp;"hS"&amp;IF(ДАННЫЕ!$AJ1809,"1"&amp;ДАННЫЕ!$AJ1809,"00")&amp;"hZ"&amp;IF(ДАННЫЕ!$AK1809,"1"&amp;ДАННЫЕ!$AK1809,"00")&amp;"p"&amp;IF(ДАННЫЕ!$AP1809,"1"&amp;ДАННЫЕ!$AP1809,"00")&amp;"k"&amp;IF(ДАННЫЕ!$AQ1809,"1"&amp;ДАННЫЕ!$AQ1809,"00")&amp;"z"&amp;IF(ДАННЫЕ!$AR1809,"1"&amp;ДАННЫЕ!$AR1809,"00")&amp;"j"&amp;IF(ДАННЫЕ!$AM1809,"1"&amp;ДАННЫЕ!$AM1809,"00")&amp;"n"&amp;IF(ДАННЫЕ!$AN1809,"1"&amp;ДАННЫЕ!$AN1809,"00")&amp;"E"&amp;ДАННЫЕ!BI1809&amp;"L"&amp;ДАННЫЕ!AO1809&amp;"h"&amp;IF(ДАННЫЕ!$AU1809&gt;0,1,0)&amp;"v"&amp;IF(ДАННЫЕ!$AW1809&gt;0,1,0)&amp;"a"&amp;IF(ДАННЫЕ!$AS1809,"1"&amp;ДАННЫЕ!$AS1809,"00")&amp;"s"&amp;IF(ДАННЫЕ!$AT1809,"1"&amp;ДАННЫЕ!$AT1809,"00")&amp;"u"&amp;IF(ДАННЫЕ!$CJ1809&gt;0,1,0)&amp;"y"&amp;B1809&amp;"d"&amp;H1809&amp;"e"&amp;F1809&amp;G1809</f>
        <v>x0w00t00f00b00g00c00i00r00m00hS00hZ00p00k00z00j00n00ELh0v0a00s00u0y0de</v>
      </c>
      <c r="L1809" s="28" t="str">
        <f ca="1">ДАННЫЕ!$I1809&amp;"VN"&amp;IF(ДАННЫЕ!AW1809&gt;0,11,10)&amp;"CD"&amp;IF(ДАННЫЕ!BF1809&gt;500,16,IF(ДАННЫЕ!BF1809&gt;350,15,IF(ДАННЫЕ!BF1809&gt;=200,14,IF(ДАННЫЕ!BF1809&gt;=100,13,IF(ДАННЫЕ!BF1809&gt;=50,12,IF(ДАННЫЕ!BF1809&gt;0,11,10))))))&amp;"AR"&amp;IF(ДАННЫЕ!BX1809&gt;0,1,0)&amp;"GD"&amp;B1809&amp;"VV"&amp;IF(E1809&gt;=5,IF(E1809&lt;18,1,0),0)</f>
        <v>VN10CD10AR0GD0VV0</v>
      </c>
      <c r="M1809" s="28" t="str">
        <f>ДАННЫЕ!$I1809&amp;"b"&amp;ДАННЫЕ!$BI1809&amp;"r"&amp;ДАННЫЕ!$BJ1809&amp;"CD"&amp;IF(ДАННЫЕ!BF1809&gt;0,IF(ДАННЫЕ!BF1809&lt;200,1,IF(ДАННЫЕ!BF1809&lt;350,2,3)),0)&amp;"h"&amp;IF(ДАННЫЕ!$BK1809+ДАННЫЕ!$BL1809+ДАННЫЕ!$BM1809&gt;0,1,0)&amp;"x"&amp;ДАННЫЕ!$BK1809&amp;"y"&amp;ДАННЫЕ!$BL1809&amp;"z"&amp;ДАННЫЕ!$BM1809&amp;"c"&amp;IF(ДАННЫЕ!$BK1809+ДАННЫЕ!$BL1809+ДАННЫЕ!$BM1809=3,1,0)&amp;"a"&amp;IF(ДАННЫЕ!$BQ1809+ДАННЫЕ!$BR1809&gt;0,1,0)&amp;"d"&amp;ДАННЫЕ!$BQ1809&amp;"v"&amp;ДАННЫЕ!$BR1809&amp;"p"&amp;ДАННЫЕ!$BS1809&amp;"n"&amp;ДАННЫЕ!$BU1809&amp;"t"&amp;ДАННЫЕ!$BV1809&amp;"o"&amp;ДАННЫЕ!$BT1809&amp;"l"&amp;IF(ДАННЫЕ!$BN1809&gt;0,1,0)&amp;ДАННЫЕ!$BN1809&amp;"g"&amp;ДАННЫЕ!$BO1809&amp;"s"&amp;ДАННЫЕ!$BP1809&amp;"DZ"&amp;IF(ДАННЫЕ!B1809-ДАННЫЕ!G1809 &lt; 60,IF(ДАННЫЕ!B1809-ДАННЫЕ!G1809 &gt;= 0,1,0),0)&amp;"u"&amp;IF(ДАННЫЕ!$CJ1809&gt;0,1,0)</f>
        <v>brCD0h0xyzc0a0dvpntol0gsDZ1u0</v>
      </c>
      <c r="N1809" s="28" t="str">
        <f ca="1">ДАННЫЕ!$F1809&amp;ДАННЫЕ!$I1809&amp;"g"&amp;B1809&amp;"cf"&amp;D1809&amp;"a"&amp;IF(ДАННЫЕ!$BX1809&gt;0,1,0)&amp;IF(ДАННЫЕ!$BF1809&gt;500,1,IF(ДАННЫЕ!$BF1809&gt;350,2,IF(ДАННЫЕ!$BF1809&gt;=200,3,IF(ДАННЫЕ!$BF1809&gt;=100,4,IF(ДАННЫЕ!$BF1809&gt;=50,5,IF(ДАННЫЕ!$BF1809&lt;50,6,0))))))&amp;"AR"&amp;IF(DATEDIF(ДАННЫЕ!$BX1809,ДАННЫЕ!$F$1,"y")&gt;1,1,0)&amp;"VG"&amp;IF(ДАННЫЕ!$BH1809="0",1,0)&amp;"o"&amp;IF(T1809+ДАННЫЕ!$AF1809+ДАННЫЕ!$AG1809+ДАННЫЕ!$AH1809+ДАННЫЕ!$AI1809+ДАННЫЕ!$AJ1809+ДАННЫЕ!$AP1809+ДАННЫЕ!$AQ1809+ДАННЫЕ!$AR1809+ДАННЫЕ!$AU1809+ДАННЫЕ!$AW1809+ДАННЫЕ!$AS1809+ДАННЫЕ!$AT1809&gt;0,1,0)&amp;"x"&amp;ДАННЫЕ!$AG1809&amp;"p"&amp;IF(ДАННЫЕ!$BY1809&gt;0,1,0)&amp;"v"&amp;IF(ДАННЫЕ!$BZ1809&gt;0,1,0)&amp;"n"&amp;ДАННЫЕ!$CA1809&amp;"t"&amp;ДАННЫЕ!$AY1809&amp;"k"&amp;ДАННЫЕ!$CB1809&amp;"q"&amp;ДАННЫЕ!$CC1809&amp;"w"&amp;ДАННЫЕ!$CD1809&amp;"e"&amp;ДАННЫЕ!$CE1809&amp;"m"&amp;ДАННЫЕ!$CF1809&amp;"c"&amp;ДАННЫЕ!$CG1809&amp;"z"&amp;ДАННЫЕ!$CH1809&amp;"d"&amp;IF(H1809=4,1,0)&amp;"s"&amp;IF(ДАННЫЕ!$J1809=1,0,1)&amp;"u"&amp;IF(ДАННЫЕ!$CJ1809&gt;0,1,0)</f>
        <v>g0cf0a06AR1VG0o0xp0v0ntkqwemczd0s1u0</v>
      </c>
      <c r="O1809" s="28" t="str">
        <f>ДАННЫЕ!$I1809&amp;"g"&amp;B1809&amp;A1809&amp;"f"&amp;P1809&amp;"c"&amp;IF(ДАННЫЕ!$U1809&gt;0,1,0)&amp;"s"&amp;IF(ДАННЫЕ!$Q1809&gt;0,IF(YEAR(ДАННЫЕ!$F$1)=YEAR(ДАННЫЕ!$Q1809),IF(MONTH(ДАННЫЕ!$F$1)=MONTH(ДАННЫЕ!$Q1809),111,11),1),0)&amp;"i"&amp;IF(ДАННЫЕ!$R1809+ДАННЫЕ!$S1809+ДАННЫЕ!$T1809=0,0,1)&amp;"h"&amp;IF(ДАННЫЕ!$P1809&gt;0,1,0)&amp;"p"&amp;IF(ДАННЫЕ!$CI1809&gt;0,IF(YEAR(ДАННЫЕ!$F$1)=YEAR(ДАННЫЕ!$CI1809),IF(MONTH(ДАННЫЕ!$F$1)=MONTH(ДАННЫЕ!$CI1809),111,11),1),0)&amp;"d"&amp;IF(ДАННЫЕ!$CJ1809&gt;0,IF(YEAR(ДАННЫЕ!$F$1)=YEAR(ДАННЫЕ!$CJ1809),IF(MONTH(ДАННЫЕ!$F$1)=MONTH(ДАННЫЕ!$CJ1809),111,11),1),0)&amp;"o"&amp;IF(ДАННЫЕ!$CK1809&gt;0,IF(MONTH(ДАННЫЕ!$F$1)=MONTH(ДАННЫЕ!$CK1809),111,11),0)&amp;"v"&amp;IF(ДАННЫЕ!$BE1809&gt;0,IF(MONTH(ДАННЫЕ!$F$1)=MONTH(ДАННЫЕ!$BE1809),111,11),0)</f>
        <v>g00f0c0s0i0h0p0d0o0v0</v>
      </c>
      <c r="P1809" s="15">
        <f t="shared" si="86"/>
        <v>0</v>
      </c>
      <c r="Q1809" s="15">
        <f>IF(ДАННЫЕ!$F$1&gt;ДАННЫЕ!$N1809,IF(YEAR(ДАННЫЕ!$F$1)=YEAR(ДАННЫЕ!M1809),1,0),0)</f>
        <v>0</v>
      </c>
      <c r="R1809" s="15">
        <f>IF(ДАННЫЕ!$F$1&gt;ДАННЫЕ!$N1809,IF(YEAR(ДАННЫЕ!$F$1)=YEAR(ДАННЫЕ!N1809),1,0),0)</f>
        <v>0</v>
      </c>
      <c r="S1809" s="15">
        <f>IF(ДАННЫЕ!$AA1809="2А",1,IF(ДАННЫЕ!$AA1809="2Б",2,IF(ДАННЫЕ!$AA1809="2В",3,IF(ДАННЫЕ!$AA1809=3,4,IF(ДАННЫЕ!$AA1809="4А",5,IF(ДАННЫЕ!$AA1809="4Б",6,IF(ДАННЫЕ!$AA1809="4В",7,IF(ДАННЫЕ!$AA1809=5,8,0))))))))</f>
        <v>0</v>
      </c>
      <c r="T1809" s="15">
        <f>IF(OR(ДАННЫЕ!$AC1809=2,ДАННЫЕ!$AD1809=2,ДАННЫЕ!$AE1809=2),2,IF(OR(ДАННЫЕ!$AC1809=1,ДАННЫЕ!$AD1809=1,ДАННЫЕ!$AE1809=1),1,0))</f>
        <v>0</v>
      </c>
    </row>
    <row r="1810" spans="1:20" x14ac:dyDescent="0.2">
      <c r="A1810" s="78">
        <f>IF(B1810&gt;0,IF(MONTH(ДАННЫЕ!$F$1)=MONTH(ДАННЫЕ!$B1810),1,0),0)</f>
        <v>0</v>
      </c>
      <c r="B1810" s="14">
        <f>IF(ДАННЫЕ!$B1810&gt;0,IF(YEAR(ДАННЫЕ!$F$1)=YEAR(ДАННЫЕ!$B1810),1,0),0)</f>
        <v>0</v>
      </c>
      <c r="C1810" s="14">
        <f>IF(ДАННЫЕ!$CM1810&gt;0,IF(YEAR(ДАННЫЕ!$F$1)=YEAR(ДАННЫЕ!$CM1810),1,0),0)</f>
        <v>0</v>
      </c>
      <c r="D1810" s="14">
        <f>IF(ДАННЫЕ!$CJ1810&gt;0,IF(ДАННЫЕ!$CL1810&gt;ДАННЫЕ!$F$1,1,IF(ДАННЫЕ!$CL1810&gt;0,0,1)),0)</f>
        <v>0</v>
      </c>
      <c r="E1810" s="43" t="str">
        <f ca="1">IF(ДАННЫЕ!$F$1&gt;0,IF(ДАННЫЕ!$G1810&gt;0,DATEDIF(ДАННЫЕ!$G1810,ДАННЫЕ!$F$1,"y"),""),IF(ДАННЫЕ!$G1810&gt;0,DATEDIF(ДАННЫЕ!$G1810,TODAY(),"y"),""))</f>
        <v/>
      </c>
      <c r="F1810" s="43" t="str">
        <f xml:space="preserve"> IF(ДАННЫЕ!$F1810="М",IF(E1810&gt;=18,IF(E1810&lt;60,1,""),""),"")&amp;IF(ДАННЫЕ!$F1810="Ж",IF(E1810&gt;=18,IF(E1810&lt;55,1,""),""),"")</f>
        <v/>
      </c>
      <c r="G1810" s="43" t="str">
        <f xml:space="preserve"> IF(ДАННЫЕ!$F1810="М",IF(E1810&gt;=60,2,""),"")&amp;IF(ДАННЫЕ!$F1810="Ж",IF(E1810&gt;=55,2,""),"")</f>
        <v/>
      </c>
      <c r="H1810" s="43" t="str">
        <f t="shared" ca="1" si="84"/>
        <v/>
      </c>
      <c r="I1810" s="43" t="str">
        <f t="shared" ca="1" si="85"/>
        <v>03</v>
      </c>
      <c r="J1810" s="28" t="str">
        <f ca="1">ДАННЫЕ!$F1810&amp;H1810&amp;I1810&amp;ДАННЫЕ!$I1810&amp;"m"&amp;IF(ДАННЫЕ!$I1810&gt;0,IF(ДАННЫЕ!$J1810&gt;0,0,1),"")&amp;"f"&amp;IF(ДАННЫЕ!$R1810&gt;0,IF(YEAR(ДАННЫЕ!$F$1)=YEAR(ДАННЫЕ!$R1810),1,0),0)&amp;"z"&amp;ДАННЫЕ!$R1810&amp;"p"&amp;ДАННЫЕ!$S1810&amp;"i"&amp;ДАННЫЕ!$T1810&amp;"h"&amp;ДАННЫЕ!$K1810&amp;"be"&amp;ДАННЫЕ!$BI1810&amp;"CD"&amp;IF(ДАННЫЕ!BF1810&gt;500,4,IF(ДАННЫЕ!BF1810&gt;350,3,IF(ДАННЫЕ!BF1810&gt;200,2,IF(ДАННЫЕ!BF1810&gt;0,1,0))))&amp;"g"&amp;B1810&amp;"d"&amp;H1810&amp;"l"&amp;ДАННЫЕ!AT1810&amp;"a"&amp;ДАННЫЕ!$V1810&amp;"v"&amp;R1810&amp;"k"&amp;ДАННЫЕ!$U1810&amp;"s"&amp;ДАННЫЕ!$Y1810&amp;"t"&amp;ДАННЫЕ!$X1810&amp;"b"&amp;IF(ДАННЫЕ!$Q1810&gt;1,1,0)&amp;"PP"&amp;ДАННЫЕ!Z1810&amp;"c"&amp;S1810&amp;"x"&amp;IF(ДАННЫЕ!$BY1810&gt;0,IF(YEAR(ДАННЫЕ!$F$1)=YEAR(ДАННЫЕ!$BY1810),1,0),0)&amp;"n"&amp;IF(ДАННЫЕ!$BZ1810&gt;0,IF(YEAR(ДАННЫЕ!$F$1)=YEAR(ДАННЫЕ!$BZ1810),1,0),0)&amp;"u"&amp;D1810&amp;"z"&amp;IF(ДАННЫЕ!$CL1810&gt;0,IF(YEAR(ДАННЫЕ!$F$1)&gt;YEAR(ДАННЫЕ!$CL1810),11,12),0)</f>
        <v>03mf0zpihbeCD0g0dlav0kstb0PPc0x0n0u0z0</v>
      </c>
      <c r="K1810" s="28" t="str">
        <f ca="1">ДАННЫЕ!$I1810&amp;"x"&amp;B1810&amp;"w"&amp;IF(T1810+ДАННЫЕ!AD1810+ДАННЫЕ!AE1810+ДАННЫЕ!AF1810+ДАННЫЕ!AG1810+ДАННЫЕ!AH1810+ДАННЫЕ!$AL1810+ДАННЫЕ!AI1810+ДАННЫЕ!AJ1810+ДАННЫЕ!AK1810+ДАННЫЕ!AP1810+ДАННЫЕ!AQ1810+ДАННЫЕ!AR1810+ДАННЫЕ!$AM1810+ДАННЫЕ!$AN1810+ДАННЫЕ!AS1810+ДАННЫЕ!AT1810&gt;0,1,0)&amp;IF(OR(T1810=2,ДАННЫЕ!AD1810=2,ДАННЫЕ!AE1810=2,ДАННЫЕ!AF1810=2,ДАННЫЕ!AG1810=2,ДАННЫЕ!AH1810=2,ДАННЫЕ!$AL1810=2,ДАННЫЕ!AI1810=2,ДАННЫЕ!AJ1810=2,ДАННЫЕ!AK1810=2,ДАННЫЕ!AP1810=2,ДАННЫЕ!AQ1810=2,ДАННЫЕ!AR1810=2,ДАННЫЕ!$AM1810=2,ДАННЫЕ!$AN1810=2,ДАННЫЕ!AS1810=2,ДАННЫЕ!AT1810=2),2,0)&amp;"t"&amp;IF(T1810&gt;0,"1"&amp;T1810,"00")&amp;"f"&amp;IF(ДАННЫЕ!$AC1810,"1"&amp;ДАННЫЕ!$AC1810,"00")&amp;"b"&amp;IF(ДАННЫЕ!$AD1810,"1"&amp;ДАННЫЕ!$AD1810,"00")&amp;"g"&amp;IF(ДАННЫЕ!$AF1810,"1"&amp;ДАННЫЕ!$AF1810,"00")&amp;"c"&amp;IF(ДАННЫЕ!$AG1810,"1"&amp;ДАННЫЕ!$AG1810,"00")&amp;"i"&amp;IF(ДАННЫЕ!$AH1810,"1"&amp;ДАННЫЕ!$AH1810,"00")&amp;"r"&amp;IF(ДАННЫЕ!$AL1810,"1"&amp;ДАННЫЕ!$AL1810,"00")&amp;"m"&amp;IF(ДАННЫЕ!$AI1810,"1"&amp;ДАННЫЕ!$AI1810,"00")&amp;"hS"&amp;IF(ДАННЫЕ!$AJ1810,"1"&amp;ДАННЫЕ!$AJ1810,"00")&amp;"hZ"&amp;IF(ДАННЫЕ!$AK1810,"1"&amp;ДАННЫЕ!$AK1810,"00")&amp;"p"&amp;IF(ДАННЫЕ!$AP1810,"1"&amp;ДАННЫЕ!$AP1810,"00")&amp;"k"&amp;IF(ДАННЫЕ!$AQ1810,"1"&amp;ДАННЫЕ!$AQ1810,"00")&amp;"z"&amp;IF(ДАННЫЕ!$AR1810,"1"&amp;ДАННЫЕ!$AR1810,"00")&amp;"j"&amp;IF(ДАННЫЕ!$AM1810,"1"&amp;ДАННЫЕ!$AM1810,"00")&amp;"n"&amp;IF(ДАННЫЕ!$AN1810,"1"&amp;ДАННЫЕ!$AN1810,"00")&amp;"E"&amp;ДАННЫЕ!BI1810&amp;"L"&amp;ДАННЫЕ!AO1810&amp;"h"&amp;IF(ДАННЫЕ!$AU1810&gt;0,1,0)&amp;"v"&amp;IF(ДАННЫЕ!$AW1810&gt;0,1,0)&amp;"a"&amp;IF(ДАННЫЕ!$AS1810,"1"&amp;ДАННЫЕ!$AS1810,"00")&amp;"s"&amp;IF(ДАННЫЕ!$AT1810,"1"&amp;ДАННЫЕ!$AT1810,"00")&amp;"u"&amp;IF(ДАННЫЕ!$CJ1810&gt;0,1,0)&amp;"y"&amp;B1810&amp;"d"&amp;H1810&amp;"e"&amp;F1810&amp;G1810</f>
        <v>x0w00t00f00b00g00c00i00r00m00hS00hZ00p00k00z00j00n00ELh0v0a00s00u0y0de</v>
      </c>
      <c r="L1810" s="28" t="str">
        <f ca="1">ДАННЫЕ!$I1810&amp;"VN"&amp;IF(ДАННЫЕ!AW1810&gt;0,11,10)&amp;"CD"&amp;IF(ДАННЫЕ!BF1810&gt;500,16,IF(ДАННЫЕ!BF1810&gt;350,15,IF(ДАННЫЕ!BF1810&gt;=200,14,IF(ДАННЫЕ!BF1810&gt;=100,13,IF(ДАННЫЕ!BF1810&gt;=50,12,IF(ДАННЫЕ!BF1810&gt;0,11,10))))))&amp;"AR"&amp;IF(ДАННЫЕ!BX1810&gt;0,1,0)&amp;"GD"&amp;B1810&amp;"VV"&amp;IF(E1810&gt;=5,IF(E1810&lt;18,1,0),0)</f>
        <v>VN10CD10AR0GD0VV0</v>
      </c>
      <c r="M1810" s="28" t="str">
        <f>ДАННЫЕ!$I1810&amp;"b"&amp;ДАННЫЕ!$BI1810&amp;"r"&amp;ДАННЫЕ!$BJ1810&amp;"CD"&amp;IF(ДАННЫЕ!BF1810&gt;0,IF(ДАННЫЕ!BF1810&lt;200,1,IF(ДАННЫЕ!BF1810&lt;350,2,3)),0)&amp;"h"&amp;IF(ДАННЫЕ!$BK1810+ДАННЫЕ!$BL1810+ДАННЫЕ!$BM1810&gt;0,1,0)&amp;"x"&amp;ДАННЫЕ!$BK1810&amp;"y"&amp;ДАННЫЕ!$BL1810&amp;"z"&amp;ДАННЫЕ!$BM1810&amp;"c"&amp;IF(ДАННЫЕ!$BK1810+ДАННЫЕ!$BL1810+ДАННЫЕ!$BM1810=3,1,0)&amp;"a"&amp;IF(ДАННЫЕ!$BQ1810+ДАННЫЕ!$BR1810&gt;0,1,0)&amp;"d"&amp;ДАННЫЕ!$BQ1810&amp;"v"&amp;ДАННЫЕ!$BR1810&amp;"p"&amp;ДАННЫЕ!$BS1810&amp;"n"&amp;ДАННЫЕ!$BU1810&amp;"t"&amp;ДАННЫЕ!$BV1810&amp;"o"&amp;ДАННЫЕ!$BT1810&amp;"l"&amp;IF(ДАННЫЕ!$BN1810&gt;0,1,0)&amp;ДАННЫЕ!$BN1810&amp;"g"&amp;ДАННЫЕ!$BO1810&amp;"s"&amp;ДАННЫЕ!$BP1810&amp;"DZ"&amp;IF(ДАННЫЕ!B1810-ДАННЫЕ!G1810 &lt; 60,IF(ДАННЫЕ!B1810-ДАННЫЕ!G1810 &gt;= 0,1,0),0)&amp;"u"&amp;IF(ДАННЫЕ!$CJ1810&gt;0,1,0)</f>
        <v>brCD0h0xyzc0a0dvpntol0gsDZ1u0</v>
      </c>
      <c r="N1810" s="28" t="str">
        <f ca="1">ДАННЫЕ!$F1810&amp;ДАННЫЕ!$I1810&amp;"g"&amp;B1810&amp;"cf"&amp;D1810&amp;"a"&amp;IF(ДАННЫЕ!$BX1810&gt;0,1,0)&amp;IF(ДАННЫЕ!$BF1810&gt;500,1,IF(ДАННЫЕ!$BF1810&gt;350,2,IF(ДАННЫЕ!$BF1810&gt;=200,3,IF(ДАННЫЕ!$BF1810&gt;=100,4,IF(ДАННЫЕ!$BF1810&gt;=50,5,IF(ДАННЫЕ!$BF1810&lt;50,6,0))))))&amp;"AR"&amp;IF(DATEDIF(ДАННЫЕ!$BX1810,ДАННЫЕ!$F$1,"y")&gt;1,1,0)&amp;"VG"&amp;IF(ДАННЫЕ!$BH1810="0",1,0)&amp;"o"&amp;IF(T1810+ДАННЫЕ!$AF1810+ДАННЫЕ!$AG1810+ДАННЫЕ!$AH1810+ДАННЫЕ!$AI1810+ДАННЫЕ!$AJ1810+ДАННЫЕ!$AP1810+ДАННЫЕ!$AQ1810+ДАННЫЕ!$AR1810+ДАННЫЕ!$AU1810+ДАННЫЕ!$AW1810+ДАННЫЕ!$AS1810+ДАННЫЕ!$AT1810&gt;0,1,0)&amp;"x"&amp;ДАННЫЕ!$AG1810&amp;"p"&amp;IF(ДАННЫЕ!$BY1810&gt;0,1,0)&amp;"v"&amp;IF(ДАННЫЕ!$BZ1810&gt;0,1,0)&amp;"n"&amp;ДАННЫЕ!$CA1810&amp;"t"&amp;ДАННЫЕ!$AY1810&amp;"k"&amp;ДАННЫЕ!$CB1810&amp;"q"&amp;ДАННЫЕ!$CC1810&amp;"w"&amp;ДАННЫЕ!$CD1810&amp;"e"&amp;ДАННЫЕ!$CE1810&amp;"m"&amp;ДАННЫЕ!$CF1810&amp;"c"&amp;ДАННЫЕ!$CG1810&amp;"z"&amp;ДАННЫЕ!$CH1810&amp;"d"&amp;IF(H1810=4,1,0)&amp;"s"&amp;IF(ДАННЫЕ!$J1810=1,0,1)&amp;"u"&amp;IF(ДАННЫЕ!$CJ1810&gt;0,1,0)</f>
        <v>g0cf0a06AR1VG0o0xp0v0ntkqwemczd0s1u0</v>
      </c>
      <c r="O1810" s="28" t="str">
        <f>ДАННЫЕ!$I1810&amp;"g"&amp;B1810&amp;A1810&amp;"f"&amp;P1810&amp;"c"&amp;IF(ДАННЫЕ!$U1810&gt;0,1,0)&amp;"s"&amp;IF(ДАННЫЕ!$Q1810&gt;0,IF(YEAR(ДАННЫЕ!$F$1)=YEAR(ДАННЫЕ!$Q1810),IF(MONTH(ДАННЫЕ!$F$1)=MONTH(ДАННЫЕ!$Q1810),111,11),1),0)&amp;"i"&amp;IF(ДАННЫЕ!$R1810+ДАННЫЕ!$S1810+ДАННЫЕ!$T1810=0,0,1)&amp;"h"&amp;IF(ДАННЫЕ!$P1810&gt;0,1,0)&amp;"p"&amp;IF(ДАННЫЕ!$CI1810&gt;0,IF(YEAR(ДАННЫЕ!$F$1)=YEAR(ДАННЫЕ!$CI1810),IF(MONTH(ДАННЫЕ!$F$1)=MONTH(ДАННЫЕ!$CI1810),111,11),1),0)&amp;"d"&amp;IF(ДАННЫЕ!$CJ1810&gt;0,IF(YEAR(ДАННЫЕ!$F$1)=YEAR(ДАННЫЕ!$CJ1810),IF(MONTH(ДАННЫЕ!$F$1)=MONTH(ДАННЫЕ!$CJ1810),111,11),1),0)&amp;"o"&amp;IF(ДАННЫЕ!$CK1810&gt;0,IF(MONTH(ДАННЫЕ!$F$1)=MONTH(ДАННЫЕ!$CK1810),111,11),0)&amp;"v"&amp;IF(ДАННЫЕ!$BE1810&gt;0,IF(MONTH(ДАННЫЕ!$F$1)=MONTH(ДАННЫЕ!$BE1810),111,11),0)</f>
        <v>g00f0c0s0i0h0p0d0o0v0</v>
      </c>
      <c r="P1810" s="15">
        <f t="shared" si="86"/>
        <v>0</v>
      </c>
      <c r="Q1810" s="15">
        <f>IF(ДАННЫЕ!$F$1&gt;ДАННЫЕ!$N1810,IF(YEAR(ДАННЫЕ!$F$1)=YEAR(ДАННЫЕ!M1810),1,0),0)</f>
        <v>0</v>
      </c>
      <c r="R1810" s="15">
        <f>IF(ДАННЫЕ!$F$1&gt;ДАННЫЕ!$N1810,IF(YEAR(ДАННЫЕ!$F$1)=YEAR(ДАННЫЕ!N1810),1,0),0)</f>
        <v>0</v>
      </c>
      <c r="S1810" s="15">
        <f>IF(ДАННЫЕ!$AA1810="2А",1,IF(ДАННЫЕ!$AA1810="2Б",2,IF(ДАННЫЕ!$AA1810="2В",3,IF(ДАННЫЕ!$AA1810=3,4,IF(ДАННЫЕ!$AA1810="4А",5,IF(ДАННЫЕ!$AA1810="4Б",6,IF(ДАННЫЕ!$AA1810="4В",7,IF(ДАННЫЕ!$AA1810=5,8,0))))))))</f>
        <v>0</v>
      </c>
      <c r="T1810" s="15">
        <f>IF(OR(ДАННЫЕ!$AC1810=2,ДАННЫЕ!$AD1810=2,ДАННЫЕ!$AE1810=2),2,IF(OR(ДАННЫЕ!$AC1810=1,ДАННЫЕ!$AD1810=1,ДАННЫЕ!$AE1810=1),1,0))</f>
        <v>0</v>
      </c>
    </row>
    <row r="1811" spans="1:20" x14ac:dyDescent="0.2">
      <c r="A1811" s="78">
        <f>IF(B1811&gt;0,IF(MONTH(ДАННЫЕ!$F$1)=MONTH(ДАННЫЕ!$B1811),1,0),0)</f>
        <v>0</v>
      </c>
      <c r="B1811" s="14">
        <f>IF(ДАННЫЕ!$B1811&gt;0,IF(YEAR(ДАННЫЕ!$F$1)=YEAR(ДАННЫЕ!$B1811),1,0),0)</f>
        <v>0</v>
      </c>
      <c r="C1811" s="14">
        <f>IF(ДАННЫЕ!$CM1811&gt;0,IF(YEAR(ДАННЫЕ!$F$1)=YEAR(ДАННЫЕ!$CM1811),1,0),0)</f>
        <v>0</v>
      </c>
      <c r="D1811" s="14">
        <f>IF(ДАННЫЕ!$CJ1811&gt;0,IF(ДАННЫЕ!$CL1811&gt;ДАННЫЕ!$F$1,1,IF(ДАННЫЕ!$CL1811&gt;0,0,1)),0)</f>
        <v>0</v>
      </c>
      <c r="E1811" s="43" t="str">
        <f ca="1">IF(ДАННЫЕ!$F$1&gt;0,IF(ДАННЫЕ!$G1811&gt;0,DATEDIF(ДАННЫЕ!$G1811,ДАННЫЕ!$F$1,"y"),""),IF(ДАННЫЕ!$G1811&gt;0,DATEDIF(ДАННЫЕ!$G1811,TODAY(),"y"),""))</f>
        <v/>
      </c>
      <c r="F1811" s="43" t="str">
        <f xml:space="preserve"> IF(ДАННЫЕ!$F1811="М",IF(E1811&gt;=18,IF(E1811&lt;60,1,""),""),"")&amp;IF(ДАННЫЕ!$F1811="Ж",IF(E1811&gt;=18,IF(E1811&lt;55,1,""),""),"")</f>
        <v/>
      </c>
      <c r="G1811" s="43" t="str">
        <f xml:space="preserve"> IF(ДАННЫЕ!$F1811="М",IF(E1811&gt;=60,2,""),"")&amp;IF(ДАННЫЕ!$F1811="Ж",IF(E1811&gt;=55,2,""),"")</f>
        <v/>
      </c>
      <c r="H1811" s="43" t="str">
        <f t="shared" ca="1" si="84"/>
        <v/>
      </c>
      <c r="I1811" s="43" t="str">
        <f t="shared" ca="1" si="85"/>
        <v>03</v>
      </c>
      <c r="J1811" s="28" t="str">
        <f ca="1">ДАННЫЕ!$F1811&amp;H1811&amp;I1811&amp;ДАННЫЕ!$I1811&amp;"m"&amp;IF(ДАННЫЕ!$I1811&gt;0,IF(ДАННЫЕ!$J1811&gt;0,0,1),"")&amp;"f"&amp;IF(ДАННЫЕ!$R1811&gt;0,IF(YEAR(ДАННЫЕ!$F$1)=YEAR(ДАННЫЕ!$R1811),1,0),0)&amp;"z"&amp;ДАННЫЕ!$R1811&amp;"p"&amp;ДАННЫЕ!$S1811&amp;"i"&amp;ДАННЫЕ!$T1811&amp;"h"&amp;ДАННЫЕ!$K1811&amp;"be"&amp;ДАННЫЕ!$BI1811&amp;"CD"&amp;IF(ДАННЫЕ!BF1811&gt;500,4,IF(ДАННЫЕ!BF1811&gt;350,3,IF(ДАННЫЕ!BF1811&gt;200,2,IF(ДАННЫЕ!BF1811&gt;0,1,0))))&amp;"g"&amp;B1811&amp;"d"&amp;H1811&amp;"l"&amp;ДАННЫЕ!AT1811&amp;"a"&amp;ДАННЫЕ!$V1811&amp;"v"&amp;R1811&amp;"k"&amp;ДАННЫЕ!$U1811&amp;"s"&amp;ДАННЫЕ!$Y1811&amp;"t"&amp;ДАННЫЕ!$X1811&amp;"b"&amp;IF(ДАННЫЕ!$Q1811&gt;1,1,0)&amp;"PP"&amp;ДАННЫЕ!Z1811&amp;"c"&amp;S1811&amp;"x"&amp;IF(ДАННЫЕ!$BY1811&gt;0,IF(YEAR(ДАННЫЕ!$F$1)=YEAR(ДАННЫЕ!$BY1811),1,0),0)&amp;"n"&amp;IF(ДАННЫЕ!$BZ1811&gt;0,IF(YEAR(ДАННЫЕ!$F$1)=YEAR(ДАННЫЕ!$BZ1811),1,0),0)&amp;"u"&amp;D1811&amp;"z"&amp;IF(ДАННЫЕ!$CL1811&gt;0,IF(YEAR(ДАННЫЕ!$F$1)&gt;YEAR(ДАННЫЕ!$CL1811),11,12),0)</f>
        <v>03mf0zpihbeCD0g0dlav0kstb0PPc0x0n0u0z0</v>
      </c>
      <c r="K1811" s="28" t="str">
        <f ca="1">ДАННЫЕ!$I1811&amp;"x"&amp;B1811&amp;"w"&amp;IF(T1811+ДАННЫЕ!AD1811+ДАННЫЕ!AE1811+ДАННЫЕ!AF1811+ДАННЫЕ!AG1811+ДАННЫЕ!AH1811+ДАННЫЕ!$AL1811+ДАННЫЕ!AI1811+ДАННЫЕ!AJ1811+ДАННЫЕ!AK1811+ДАННЫЕ!AP1811+ДАННЫЕ!AQ1811+ДАННЫЕ!AR1811+ДАННЫЕ!$AM1811+ДАННЫЕ!$AN1811+ДАННЫЕ!AS1811+ДАННЫЕ!AT1811&gt;0,1,0)&amp;IF(OR(T1811=2,ДАННЫЕ!AD1811=2,ДАННЫЕ!AE1811=2,ДАННЫЕ!AF1811=2,ДАННЫЕ!AG1811=2,ДАННЫЕ!AH1811=2,ДАННЫЕ!$AL1811=2,ДАННЫЕ!AI1811=2,ДАННЫЕ!AJ1811=2,ДАННЫЕ!AK1811=2,ДАННЫЕ!AP1811=2,ДАННЫЕ!AQ1811=2,ДАННЫЕ!AR1811=2,ДАННЫЕ!$AM1811=2,ДАННЫЕ!$AN1811=2,ДАННЫЕ!AS1811=2,ДАННЫЕ!AT1811=2),2,0)&amp;"t"&amp;IF(T1811&gt;0,"1"&amp;T1811,"00")&amp;"f"&amp;IF(ДАННЫЕ!$AC1811,"1"&amp;ДАННЫЕ!$AC1811,"00")&amp;"b"&amp;IF(ДАННЫЕ!$AD1811,"1"&amp;ДАННЫЕ!$AD1811,"00")&amp;"g"&amp;IF(ДАННЫЕ!$AF1811,"1"&amp;ДАННЫЕ!$AF1811,"00")&amp;"c"&amp;IF(ДАННЫЕ!$AG1811,"1"&amp;ДАННЫЕ!$AG1811,"00")&amp;"i"&amp;IF(ДАННЫЕ!$AH1811,"1"&amp;ДАННЫЕ!$AH1811,"00")&amp;"r"&amp;IF(ДАННЫЕ!$AL1811,"1"&amp;ДАННЫЕ!$AL1811,"00")&amp;"m"&amp;IF(ДАННЫЕ!$AI1811,"1"&amp;ДАННЫЕ!$AI1811,"00")&amp;"hS"&amp;IF(ДАННЫЕ!$AJ1811,"1"&amp;ДАННЫЕ!$AJ1811,"00")&amp;"hZ"&amp;IF(ДАННЫЕ!$AK1811,"1"&amp;ДАННЫЕ!$AK1811,"00")&amp;"p"&amp;IF(ДАННЫЕ!$AP1811,"1"&amp;ДАННЫЕ!$AP1811,"00")&amp;"k"&amp;IF(ДАННЫЕ!$AQ1811,"1"&amp;ДАННЫЕ!$AQ1811,"00")&amp;"z"&amp;IF(ДАННЫЕ!$AR1811,"1"&amp;ДАННЫЕ!$AR1811,"00")&amp;"j"&amp;IF(ДАННЫЕ!$AM1811,"1"&amp;ДАННЫЕ!$AM1811,"00")&amp;"n"&amp;IF(ДАННЫЕ!$AN1811,"1"&amp;ДАННЫЕ!$AN1811,"00")&amp;"E"&amp;ДАННЫЕ!BI1811&amp;"L"&amp;ДАННЫЕ!AO1811&amp;"h"&amp;IF(ДАННЫЕ!$AU1811&gt;0,1,0)&amp;"v"&amp;IF(ДАННЫЕ!$AW1811&gt;0,1,0)&amp;"a"&amp;IF(ДАННЫЕ!$AS1811,"1"&amp;ДАННЫЕ!$AS1811,"00")&amp;"s"&amp;IF(ДАННЫЕ!$AT1811,"1"&amp;ДАННЫЕ!$AT1811,"00")&amp;"u"&amp;IF(ДАННЫЕ!$CJ1811&gt;0,1,0)&amp;"y"&amp;B1811&amp;"d"&amp;H1811&amp;"e"&amp;F1811&amp;G1811</f>
        <v>x0w00t00f00b00g00c00i00r00m00hS00hZ00p00k00z00j00n00ELh0v0a00s00u0y0de</v>
      </c>
      <c r="L1811" s="28" t="str">
        <f ca="1">ДАННЫЕ!$I1811&amp;"VN"&amp;IF(ДАННЫЕ!AW1811&gt;0,11,10)&amp;"CD"&amp;IF(ДАННЫЕ!BF1811&gt;500,16,IF(ДАННЫЕ!BF1811&gt;350,15,IF(ДАННЫЕ!BF1811&gt;=200,14,IF(ДАННЫЕ!BF1811&gt;=100,13,IF(ДАННЫЕ!BF1811&gt;=50,12,IF(ДАННЫЕ!BF1811&gt;0,11,10))))))&amp;"AR"&amp;IF(ДАННЫЕ!BX1811&gt;0,1,0)&amp;"GD"&amp;B1811&amp;"VV"&amp;IF(E1811&gt;=5,IF(E1811&lt;18,1,0),0)</f>
        <v>VN10CD10AR0GD0VV0</v>
      </c>
      <c r="M1811" s="28" t="str">
        <f>ДАННЫЕ!$I1811&amp;"b"&amp;ДАННЫЕ!$BI1811&amp;"r"&amp;ДАННЫЕ!$BJ1811&amp;"CD"&amp;IF(ДАННЫЕ!BF1811&gt;0,IF(ДАННЫЕ!BF1811&lt;200,1,IF(ДАННЫЕ!BF1811&lt;350,2,3)),0)&amp;"h"&amp;IF(ДАННЫЕ!$BK1811+ДАННЫЕ!$BL1811+ДАННЫЕ!$BM1811&gt;0,1,0)&amp;"x"&amp;ДАННЫЕ!$BK1811&amp;"y"&amp;ДАННЫЕ!$BL1811&amp;"z"&amp;ДАННЫЕ!$BM1811&amp;"c"&amp;IF(ДАННЫЕ!$BK1811+ДАННЫЕ!$BL1811+ДАННЫЕ!$BM1811=3,1,0)&amp;"a"&amp;IF(ДАННЫЕ!$BQ1811+ДАННЫЕ!$BR1811&gt;0,1,0)&amp;"d"&amp;ДАННЫЕ!$BQ1811&amp;"v"&amp;ДАННЫЕ!$BR1811&amp;"p"&amp;ДАННЫЕ!$BS1811&amp;"n"&amp;ДАННЫЕ!$BU1811&amp;"t"&amp;ДАННЫЕ!$BV1811&amp;"o"&amp;ДАННЫЕ!$BT1811&amp;"l"&amp;IF(ДАННЫЕ!$BN1811&gt;0,1,0)&amp;ДАННЫЕ!$BN1811&amp;"g"&amp;ДАННЫЕ!$BO1811&amp;"s"&amp;ДАННЫЕ!$BP1811&amp;"DZ"&amp;IF(ДАННЫЕ!B1811-ДАННЫЕ!G1811 &lt; 60,IF(ДАННЫЕ!B1811-ДАННЫЕ!G1811 &gt;= 0,1,0),0)&amp;"u"&amp;IF(ДАННЫЕ!$CJ1811&gt;0,1,0)</f>
        <v>brCD0h0xyzc0a0dvpntol0gsDZ1u0</v>
      </c>
      <c r="N1811" s="28" t="str">
        <f ca="1">ДАННЫЕ!$F1811&amp;ДАННЫЕ!$I1811&amp;"g"&amp;B1811&amp;"cf"&amp;D1811&amp;"a"&amp;IF(ДАННЫЕ!$BX1811&gt;0,1,0)&amp;IF(ДАННЫЕ!$BF1811&gt;500,1,IF(ДАННЫЕ!$BF1811&gt;350,2,IF(ДАННЫЕ!$BF1811&gt;=200,3,IF(ДАННЫЕ!$BF1811&gt;=100,4,IF(ДАННЫЕ!$BF1811&gt;=50,5,IF(ДАННЫЕ!$BF1811&lt;50,6,0))))))&amp;"AR"&amp;IF(DATEDIF(ДАННЫЕ!$BX1811,ДАННЫЕ!$F$1,"y")&gt;1,1,0)&amp;"VG"&amp;IF(ДАННЫЕ!$BH1811="0",1,0)&amp;"o"&amp;IF(T1811+ДАННЫЕ!$AF1811+ДАННЫЕ!$AG1811+ДАННЫЕ!$AH1811+ДАННЫЕ!$AI1811+ДАННЫЕ!$AJ1811+ДАННЫЕ!$AP1811+ДАННЫЕ!$AQ1811+ДАННЫЕ!$AR1811+ДАННЫЕ!$AU1811+ДАННЫЕ!$AW1811+ДАННЫЕ!$AS1811+ДАННЫЕ!$AT1811&gt;0,1,0)&amp;"x"&amp;ДАННЫЕ!$AG1811&amp;"p"&amp;IF(ДАННЫЕ!$BY1811&gt;0,1,0)&amp;"v"&amp;IF(ДАННЫЕ!$BZ1811&gt;0,1,0)&amp;"n"&amp;ДАННЫЕ!$CA1811&amp;"t"&amp;ДАННЫЕ!$AY1811&amp;"k"&amp;ДАННЫЕ!$CB1811&amp;"q"&amp;ДАННЫЕ!$CC1811&amp;"w"&amp;ДАННЫЕ!$CD1811&amp;"e"&amp;ДАННЫЕ!$CE1811&amp;"m"&amp;ДАННЫЕ!$CF1811&amp;"c"&amp;ДАННЫЕ!$CG1811&amp;"z"&amp;ДАННЫЕ!$CH1811&amp;"d"&amp;IF(H1811=4,1,0)&amp;"s"&amp;IF(ДАННЫЕ!$J1811=1,0,1)&amp;"u"&amp;IF(ДАННЫЕ!$CJ1811&gt;0,1,0)</f>
        <v>g0cf0a06AR1VG0o0xp0v0ntkqwemczd0s1u0</v>
      </c>
      <c r="O1811" s="28" t="str">
        <f>ДАННЫЕ!$I1811&amp;"g"&amp;B1811&amp;A1811&amp;"f"&amp;P1811&amp;"c"&amp;IF(ДАННЫЕ!$U1811&gt;0,1,0)&amp;"s"&amp;IF(ДАННЫЕ!$Q1811&gt;0,IF(YEAR(ДАННЫЕ!$F$1)=YEAR(ДАННЫЕ!$Q1811),IF(MONTH(ДАННЫЕ!$F$1)=MONTH(ДАННЫЕ!$Q1811),111,11),1),0)&amp;"i"&amp;IF(ДАННЫЕ!$R1811+ДАННЫЕ!$S1811+ДАННЫЕ!$T1811=0,0,1)&amp;"h"&amp;IF(ДАННЫЕ!$P1811&gt;0,1,0)&amp;"p"&amp;IF(ДАННЫЕ!$CI1811&gt;0,IF(YEAR(ДАННЫЕ!$F$1)=YEAR(ДАННЫЕ!$CI1811),IF(MONTH(ДАННЫЕ!$F$1)=MONTH(ДАННЫЕ!$CI1811),111,11),1),0)&amp;"d"&amp;IF(ДАННЫЕ!$CJ1811&gt;0,IF(YEAR(ДАННЫЕ!$F$1)=YEAR(ДАННЫЕ!$CJ1811),IF(MONTH(ДАННЫЕ!$F$1)=MONTH(ДАННЫЕ!$CJ1811),111,11),1),0)&amp;"o"&amp;IF(ДАННЫЕ!$CK1811&gt;0,IF(MONTH(ДАННЫЕ!$F$1)=MONTH(ДАННЫЕ!$CK1811),111,11),0)&amp;"v"&amp;IF(ДАННЫЕ!$BE1811&gt;0,IF(MONTH(ДАННЫЕ!$F$1)=MONTH(ДАННЫЕ!$BE1811),111,11),0)</f>
        <v>g00f0c0s0i0h0p0d0o0v0</v>
      </c>
      <c r="P1811" s="15">
        <f t="shared" si="86"/>
        <v>0</v>
      </c>
      <c r="Q1811" s="15">
        <f>IF(ДАННЫЕ!$F$1&gt;ДАННЫЕ!$N1811,IF(YEAR(ДАННЫЕ!$F$1)=YEAR(ДАННЫЕ!M1811),1,0),0)</f>
        <v>0</v>
      </c>
      <c r="R1811" s="15">
        <f>IF(ДАННЫЕ!$F$1&gt;ДАННЫЕ!$N1811,IF(YEAR(ДАННЫЕ!$F$1)=YEAR(ДАННЫЕ!N1811),1,0),0)</f>
        <v>0</v>
      </c>
      <c r="S1811" s="15">
        <f>IF(ДАННЫЕ!$AA1811="2А",1,IF(ДАННЫЕ!$AA1811="2Б",2,IF(ДАННЫЕ!$AA1811="2В",3,IF(ДАННЫЕ!$AA1811=3,4,IF(ДАННЫЕ!$AA1811="4А",5,IF(ДАННЫЕ!$AA1811="4Б",6,IF(ДАННЫЕ!$AA1811="4В",7,IF(ДАННЫЕ!$AA1811=5,8,0))))))))</f>
        <v>0</v>
      </c>
      <c r="T1811" s="15">
        <f>IF(OR(ДАННЫЕ!$AC1811=2,ДАННЫЕ!$AD1811=2,ДАННЫЕ!$AE1811=2),2,IF(OR(ДАННЫЕ!$AC1811=1,ДАННЫЕ!$AD1811=1,ДАННЫЕ!$AE1811=1),1,0))</f>
        <v>0</v>
      </c>
    </row>
    <row r="1812" spans="1:20" x14ac:dyDescent="0.2">
      <c r="A1812" s="78">
        <f>IF(B1812&gt;0,IF(MONTH(ДАННЫЕ!$F$1)=MONTH(ДАННЫЕ!$B1812),1,0),0)</f>
        <v>0</v>
      </c>
      <c r="B1812" s="14">
        <f>IF(ДАННЫЕ!$B1812&gt;0,IF(YEAR(ДАННЫЕ!$F$1)=YEAR(ДАННЫЕ!$B1812),1,0),0)</f>
        <v>0</v>
      </c>
      <c r="C1812" s="14">
        <f>IF(ДАННЫЕ!$CM1812&gt;0,IF(YEAR(ДАННЫЕ!$F$1)=YEAR(ДАННЫЕ!$CM1812),1,0),0)</f>
        <v>0</v>
      </c>
      <c r="D1812" s="14">
        <f>IF(ДАННЫЕ!$CJ1812&gt;0,IF(ДАННЫЕ!$CL1812&gt;ДАННЫЕ!$F$1,1,IF(ДАННЫЕ!$CL1812&gt;0,0,1)),0)</f>
        <v>0</v>
      </c>
      <c r="E1812" s="43" t="str">
        <f ca="1">IF(ДАННЫЕ!$F$1&gt;0,IF(ДАННЫЕ!$G1812&gt;0,DATEDIF(ДАННЫЕ!$G1812,ДАННЫЕ!$F$1,"y"),""),IF(ДАННЫЕ!$G1812&gt;0,DATEDIF(ДАННЫЕ!$G1812,TODAY(),"y"),""))</f>
        <v/>
      </c>
      <c r="F1812" s="43" t="str">
        <f xml:space="preserve"> IF(ДАННЫЕ!$F1812="М",IF(E1812&gt;=18,IF(E1812&lt;60,1,""),""),"")&amp;IF(ДАННЫЕ!$F1812="Ж",IF(E1812&gt;=18,IF(E1812&lt;55,1,""),""),"")</f>
        <v/>
      </c>
      <c r="G1812" s="43" t="str">
        <f xml:space="preserve"> IF(ДАННЫЕ!$F1812="М",IF(E1812&gt;=60,2,""),"")&amp;IF(ДАННЫЕ!$F1812="Ж",IF(E1812&gt;=55,2,""),"")</f>
        <v/>
      </c>
      <c r="H1812" s="43" t="str">
        <f t="shared" ca="1" si="84"/>
        <v/>
      </c>
      <c r="I1812" s="43" t="str">
        <f t="shared" ca="1" si="85"/>
        <v>03</v>
      </c>
      <c r="J1812" s="28" t="str">
        <f ca="1">ДАННЫЕ!$F1812&amp;H1812&amp;I1812&amp;ДАННЫЕ!$I1812&amp;"m"&amp;IF(ДАННЫЕ!$I1812&gt;0,IF(ДАННЫЕ!$J1812&gt;0,0,1),"")&amp;"f"&amp;IF(ДАННЫЕ!$R1812&gt;0,IF(YEAR(ДАННЫЕ!$F$1)=YEAR(ДАННЫЕ!$R1812),1,0),0)&amp;"z"&amp;ДАННЫЕ!$R1812&amp;"p"&amp;ДАННЫЕ!$S1812&amp;"i"&amp;ДАННЫЕ!$T1812&amp;"h"&amp;ДАННЫЕ!$K1812&amp;"be"&amp;ДАННЫЕ!$BI1812&amp;"CD"&amp;IF(ДАННЫЕ!BF1812&gt;500,4,IF(ДАННЫЕ!BF1812&gt;350,3,IF(ДАННЫЕ!BF1812&gt;200,2,IF(ДАННЫЕ!BF1812&gt;0,1,0))))&amp;"g"&amp;B1812&amp;"d"&amp;H1812&amp;"l"&amp;ДАННЫЕ!AT1812&amp;"a"&amp;ДАННЫЕ!$V1812&amp;"v"&amp;R1812&amp;"k"&amp;ДАННЫЕ!$U1812&amp;"s"&amp;ДАННЫЕ!$Y1812&amp;"t"&amp;ДАННЫЕ!$X1812&amp;"b"&amp;IF(ДАННЫЕ!$Q1812&gt;1,1,0)&amp;"PP"&amp;ДАННЫЕ!Z1812&amp;"c"&amp;S1812&amp;"x"&amp;IF(ДАННЫЕ!$BY1812&gt;0,IF(YEAR(ДАННЫЕ!$F$1)=YEAR(ДАННЫЕ!$BY1812),1,0),0)&amp;"n"&amp;IF(ДАННЫЕ!$BZ1812&gt;0,IF(YEAR(ДАННЫЕ!$F$1)=YEAR(ДАННЫЕ!$BZ1812),1,0),0)&amp;"u"&amp;D1812&amp;"z"&amp;IF(ДАННЫЕ!$CL1812&gt;0,IF(YEAR(ДАННЫЕ!$F$1)&gt;YEAR(ДАННЫЕ!$CL1812),11,12),0)</f>
        <v>03mf0zpihbeCD0g0dlav0kstb0PPc0x0n0u0z0</v>
      </c>
      <c r="K1812" s="28" t="str">
        <f ca="1">ДАННЫЕ!$I1812&amp;"x"&amp;B1812&amp;"w"&amp;IF(T1812+ДАННЫЕ!AD1812+ДАННЫЕ!AE1812+ДАННЫЕ!AF1812+ДАННЫЕ!AG1812+ДАННЫЕ!AH1812+ДАННЫЕ!$AL1812+ДАННЫЕ!AI1812+ДАННЫЕ!AJ1812+ДАННЫЕ!AK1812+ДАННЫЕ!AP1812+ДАННЫЕ!AQ1812+ДАННЫЕ!AR1812+ДАННЫЕ!$AM1812+ДАННЫЕ!$AN1812+ДАННЫЕ!AS1812+ДАННЫЕ!AT1812&gt;0,1,0)&amp;IF(OR(T1812=2,ДАННЫЕ!AD1812=2,ДАННЫЕ!AE1812=2,ДАННЫЕ!AF1812=2,ДАННЫЕ!AG1812=2,ДАННЫЕ!AH1812=2,ДАННЫЕ!$AL1812=2,ДАННЫЕ!AI1812=2,ДАННЫЕ!AJ1812=2,ДАННЫЕ!AK1812=2,ДАННЫЕ!AP1812=2,ДАННЫЕ!AQ1812=2,ДАННЫЕ!AR1812=2,ДАННЫЕ!$AM1812=2,ДАННЫЕ!$AN1812=2,ДАННЫЕ!AS1812=2,ДАННЫЕ!AT1812=2),2,0)&amp;"t"&amp;IF(T1812&gt;0,"1"&amp;T1812,"00")&amp;"f"&amp;IF(ДАННЫЕ!$AC1812,"1"&amp;ДАННЫЕ!$AC1812,"00")&amp;"b"&amp;IF(ДАННЫЕ!$AD1812,"1"&amp;ДАННЫЕ!$AD1812,"00")&amp;"g"&amp;IF(ДАННЫЕ!$AF1812,"1"&amp;ДАННЫЕ!$AF1812,"00")&amp;"c"&amp;IF(ДАННЫЕ!$AG1812,"1"&amp;ДАННЫЕ!$AG1812,"00")&amp;"i"&amp;IF(ДАННЫЕ!$AH1812,"1"&amp;ДАННЫЕ!$AH1812,"00")&amp;"r"&amp;IF(ДАННЫЕ!$AL1812,"1"&amp;ДАННЫЕ!$AL1812,"00")&amp;"m"&amp;IF(ДАННЫЕ!$AI1812,"1"&amp;ДАННЫЕ!$AI1812,"00")&amp;"hS"&amp;IF(ДАННЫЕ!$AJ1812,"1"&amp;ДАННЫЕ!$AJ1812,"00")&amp;"hZ"&amp;IF(ДАННЫЕ!$AK1812,"1"&amp;ДАННЫЕ!$AK1812,"00")&amp;"p"&amp;IF(ДАННЫЕ!$AP1812,"1"&amp;ДАННЫЕ!$AP1812,"00")&amp;"k"&amp;IF(ДАННЫЕ!$AQ1812,"1"&amp;ДАННЫЕ!$AQ1812,"00")&amp;"z"&amp;IF(ДАННЫЕ!$AR1812,"1"&amp;ДАННЫЕ!$AR1812,"00")&amp;"j"&amp;IF(ДАННЫЕ!$AM1812,"1"&amp;ДАННЫЕ!$AM1812,"00")&amp;"n"&amp;IF(ДАННЫЕ!$AN1812,"1"&amp;ДАННЫЕ!$AN1812,"00")&amp;"E"&amp;ДАННЫЕ!BI1812&amp;"L"&amp;ДАННЫЕ!AO1812&amp;"h"&amp;IF(ДАННЫЕ!$AU1812&gt;0,1,0)&amp;"v"&amp;IF(ДАННЫЕ!$AW1812&gt;0,1,0)&amp;"a"&amp;IF(ДАННЫЕ!$AS1812,"1"&amp;ДАННЫЕ!$AS1812,"00")&amp;"s"&amp;IF(ДАННЫЕ!$AT1812,"1"&amp;ДАННЫЕ!$AT1812,"00")&amp;"u"&amp;IF(ДАННЫЕ!$CJ1812&gt;0,1,0)&amp;"y"&amp;B1812&amp;"d"&amp;H1812&amp;"e"&amp;F1812&amp;G1812</f>
        <v>x0w00t00f00b00g00c00i00r00m00hS00hZ00p00k00z00j00n00ELh0v0a00s00u0y0de</v>
      </c>
      <c r="L1812" s="28" t="str">
        <f ca="1">ДАННЫЕ!$I1812&amp;"VN"&amp;IF(ДАННЫЕ!AW1812&gt;0,11,10)&amp;"CD"&amp;IF(ДАННЫЕ!BF1812&gt;500,16,IF(ДАННЫЕ!BF1812&gt;350,15,IF(ДАННЫЕ!BF1812&gt;=200,14,IF(ДАННЫЕ!BF1812&gt;=100,13,IF(ДАННЫЕ!BF1812&gt;=50,12,IF(ДАННЫЕ!BF1812&gt;0,11,10))))))&amp;"AR"&amp;IF(ДАННЫЕ!BX1812&gt;0,1,0)&amp;"GD"&amp;B1812&amp;"VV"&amp;IF(E1812&gt;=5,IF(E1812&lt;18,1,0),0)</f>
        <v>VN10CD10AR0GD0VV0</v>
      </c>
      <c r="M1812" s="28" t="str">
        <f>ДАННЫЕ!$I1812&amp;"b"&amp;ДАННЫЕ!$BI1812&amp;"r"&amp;ДАННЫЕ!$BJ1812&amp;"CD"&amp;IF(ДАННЫЕ!BF1812&gt;0,IF(ДАННЫЕ!BF1812&lt;200,1,IF(ДАННЫЕ!BF1812&lt;350,2,3)),0)&amp;"h"&amp;IF(ДАННЫЕ!$BK1812+ДАННЫЕ!$BL1812+ДАННЫЕ!$BM1812&gt;0,1,0)&amp;"x"&amp;ДАННЫЕ!$BK1812&amp;"y"&amp;ДАННЫЕ!$BL1812&amp;"z"&amp;ДАННЫЕ!$BM1812&amp;"c"&amp;IF(ДАННЫЕ!$BK1812+ДАННЫЕ!$BL1812+ДАННЫЕ!$BM1812=3,1,0)&amp;"a"&amp;IF(ДАННЫЕ!$BQ1812+ДАННЫЕ!$BR1812&gt;0,1,0)&amp;"d"&amp;ДАННЫЕ!$BQ1812&amp;"v"&amp;ДАННЫЕ!$BR1812&amp;"p"&amp;ДАННЫЕ!$BS1812&amp;"n"&amp;ДАННЫЕ!$BU1812&amp;"t"&amp;ДАННЫЕ!$BV1812&amp;"o"&amp;ДАННЫЕ!$BT1812&amp;"l"&amp;IF(ДАННЫЕ!$BN1812&gt;0,1,0)&amp;ДАННЫЕ!$BN1812&amp;"g"&amp;ДАННЫЕ!$BO1812&amp;"s"&amp;ДАННЫЕ!$BP1812&amp;"DZ"&amp;IF(ДАННЫЕ!B1812-ДАННЫЕ!G1812 &lt; 60,IF(ДАННЫЕ!B1812-ДАННЫЕ!G1812 &gt;= 0,1,0),0)&amp;"u"&amp;IF(ДАННЫЕ!$CJ1812&gt;0,1,0)</f>
        <v>brCD0h0xyzc0a0dvpntol0gsDZ1u0</v>
      </c>
      <c r="N1812" s="28" t="str">
        <f ca="1">ДАННЫЕ!$F1812&amp;ДАННЫЕ!$I1812&amp;"g"&amp;B1812&amp;"cf"&amp;D1812&amp;"a"&amp;IF(ДАННЫЕ!$BX1812&gt;0,1,0)&amp;IF(ДАННЫЕ!$BF1812&gt;500,1,IF(ДАННЫЕ!$BF1812&gt;350,2,IF(ДАННЫЕ!$BF1812&gt;=200,3,IF(ДАННЫЕ!$BF1812&gt;=100,4,IF(ДАННЫЕ!$BF1812&gt;=50,5,IF(ДАННЫЕ!$BF1812&lt;50,6,0))))))&amp;"AR"&amp;IF(DATEDIF(ДАННЫЕ!$BX1812,ДАННЫЕ!$F$1,"y")&gt;1,1,0)&amp;"VG"&amp;IF(ДАННЫЕ!$BH1812="0",1,0)&amp;"o"&amp;IF(T1812+ДАННЫЕ!$AF1812+ДАННЫЕ!$AG1812+ДАННЫЕ!$AH1812+ДАННЫЕ!$AI1812+ДАННЫЕ!$AJ1812+ДАННЫЕ!$AP1812+ДАННЫЕ!$AQ1812+ДАННЫЕ!$AR1812+ДАННЫЕ!$AU1812+ДАННЫЕ!$AW1812+ДАННЫЕ!$AS1812+ДАННЫЕ!$AT1812&gt;0,1,0)&amp;"x"&amp;ДАННЫЕ!$AG1812&amp;"p"&amp;IF(ДАННЫЕ!$BY1812&gt;0,1,0)&amp;"v"&amp;IF(ДАННЫЕ!$BZ1812&gt;0,1,0)&amp;"n"&amp;ДАННЫЕ!$CA1812&amp;"t"&amp;ДАННЫЕ!$AY1812&amp;"k"&amp;ДАННЫЕ!$CB1812&amp;"q"&amp;ДАННЫЕ!$CC1812&amp;"w"&amp;ДАННЫЕ!$CD1812&amp;"e"&amp;ДАННЫЕ!$CE1812&amp;"m"&amp;ДАННЫЕ!$CF1812&amp;"c"&amp;ДАННЫЕ!$CG1812&amp;"z"&amp;ДАННЫЕ!$CH1812&amp;"d"&amp;IF(H1812=4,1,0)&amp;"s"&amp;IF(ДАННЫЕ!$J1812=1,0,1)&amp;"u"&amp;IF(ДАННЫЕ!$CJ1812&gt;0,1,0)</f>
        <v>g0cf0a06AR1VG0o0xp0v0ntkqwemczd0s1u0</v>
      </c>
      <c r="O1812" s="28" t="str">
        <f>ДАННЫЕ!$I1812&amp;"g"&amp;B1812&amp;A1812&amp;"f"&amp;P1812&amp;"c"&amp;IF(ДАННЫЕ!$U1812&gt;0,1,0)&amp;"s"&amp;IF(ДАННЫЕ!$Q1812&gt;0,IF(YEAR(ДАННЫЕ!$F$1)=YEAR(ДАННЫЕ!$Q1812),IF(MONTH(ДАННЫЕ!$F$1)=MONTH(ДАННЫЕ!$Q1812),111,11),1),0)&amp;"i"&amp;IF(ДАННЫЕ!$R1812+ДАННЫЕ!$S1812+ДАННЫЕ!$T1812=0,0,1)&amp;"h"&amp;IF(ДАННЫЕ!$P1812&gt;0,1,0)&amp;"p"&amp;IF(ДАННЫЕ!$CI1812&gt;0,IF(YEAR(ДАННЫЕ!$F$1)=YEAR(ДАННЫЕ!$CI1812),IF(MONTH(ДАННЫЕ!$F$1)=MONTH(ДАННЫЕ!$CI1812),111,11),1),0)&amp;"d"&amp;IF(ДАННЫЕ!$CJ1812&gt;0,IF(YEAR(ДАННЫЕ!$F$1)=YEAR(ДАННЫЕ!$CJ1812),IF(MONTH(ДАННЫЕ!$F$1)=MONTH(ДАННЫЕ!$CJ1812),111,11),1),0)&amp;"o"&amp;IF(ДАННЫЕ!$CK1812&gt;0,IF(MONTH(ДАННЫЕ!$F$1)=MONTH(ДАННЫЕ!$CK1812),111,11),0)&amp;"v"&amp;IF(ДАННЫЕ!$BE1812&gt;0,IF(MONTH(ДАННЫЕ!$F$1)=MONTH(ДАННЫЕ!$BE1812),111,11),0)</f>
        <v>g00f0c0s0i0h0p0d0o0v0</v>
      </c>
      <c r="P1812" s="15">
        <f t="shared" si="86"/>
        <v>0</v>
      </c>
      <c r="Q1812" s="15">
        <f>IF(ДАННЫЕ!$F$1&gt;ДАННЫЕ!$N1812,IF(YEAR(ДАННЫЕ!$F$1)=YEAR(ДАННЫЕ!M1812),1,0),0)</f>
        <v>0</v>
      </c>
      <c r="R1812" s="15">
        <f>IF(ДАННЫЕ!$F$1&gt;ДАННЫЕ!$N1812,IF(YEAR(ДАННЫЕ!$F$1)=YEAR(ДАННЫЕ!N1812),1,0),0)</f>
        <v>0</v>
      </c>
      <c r="S1812" s="15">
        <f>IF(ДАННЫЕ!$AA1812="2А",1,IF(ДАННЫЕ!$AA1812="2Б",2,IF(ДАННЫЕ!$AA1812="2В",3,IF(ДАННЫЕ!$AA1812=3,4,IF(ДАННЫЕ!$AA1812="4А",5,IF(ДАННЫЕ!$AA1812="4Б",6,IF(ДАННЫЕ!$AA1812="4В",7,IF(ДАННЫЕ!$AA1812=5,8,0))))))))</f>
        <v>0</v>
      </c>
      <c r="T1812" s="15">
        <f>IF(OR(ДАННЫЕ!$AC1812=2,ДАННЫЕ!$AD1812=2,ДАННЫЕ!$AE1812=2),2,IF(OR(ДАННЫЕ!$AC1812=1,ДАННЫЕ!$AD1812=1,ДАННЫЕ!$AE1812=1),1,0))</f>
        <v>0</v>
      </c>
    </row>
    <row r="1813" spans="1:20" x14ac:dyDescent="0.2">
      <c r="A1813" s="78">
        <f>IF(B1813&gt;0,IF(MONTH(ДАННЫЕ!$F$1)=MONTH(ДАННЫЕ!$B1813),1,0),0)</f>
        <v>0</v>
      </c>
      <c r="B1813" s="14">
        <f>IF(ДАННЫЕ!$B1813&gt;0,IF(YEAR(ДАННЫЕ!$F$1)=YEAR(ДАННЫЕ!$B1813),1,0),0)</f>
        <v>0</v>
      </c>
      <c r="C1813" s="14">
        <f>IF(ДАННЫЕ!$CM1813&gt;0,IF(YEAR(ДАННЫЕ!$F$1)=YEAR(ДАННЫЕ!$CM1813),1,0),0)</f>
        <v>0</v>
      </c>
      <c r="D1813" s="14">
        <f>IF(ДАННЫЕ!$CJ1813&gt;0,IF(ДАННЫЕ!$CL1813&gt;ДАННЫЕ!$F$1,1,IF(ДАННЫЕ!$CL1813&gt;0,0,1)),0)</f>
        <v>0</v>
      </c>
      <c r="E1813" s="43" t="str">
        <f ca="1">IF(ДАННЫЕ!$F$1&gt;0,IF(ДАННЫЕ!$G1813&gt;0,DATEDIF(ДАННЫЕ!$G1813,ДАННЫЕ!$F$1,"y"),""),IF(ДАННЫЕ!$G1813&gt;0,DATEDIF(ДАННЫЕ!$G1813,TODAY(),"y"),""))</f>
        <v/>
      </c>
      <c r="F1813" s="43" t="str">
        <f xml:space="preserve"> IF(ДАННЫЕ!$F1813="М",IF(E1813&gt;=18,IF(E1813&lt;60,1,""),""),"")&amp;IF(ДАННЫЕ!$F1813="Ж",IF(E1813&gt;=18,IF(E1813&lt;55,1,""),""),"")</f>
        <v/>
      </c>
      <c r="G1813" s="43" t="str">
        <f xml:space="preserve"> IF(ДАННЫЕ!$F1813="М",IF(E1813&gt;=60,2,""),"")&amp;IF(ДАННЫЕ!$F1813="Ж",IF(E1813&gt;=55,2,""),"")</f>
        <v/>
      </c>
      <c r="H1813" s="43" t="str">
        <f t="shared" ca="1" si="84"/>
        <v/>
      </c>
      <c r="I1813" s="43" t="str">
        <f t="shared" ca="1" si="85"/>
        <v>03</v>
      </c>
      <c r="J1813" s="28" t="str">
        <f ca="1">ДАННЫЕ!$F1813&amp;H1813&amp;I1813&amp;ДАННЫЕ!$I1813&amp;"m"&amp;IF(ДАННЫЕ!$I1813&gt;0,IF(ДАННЫЕ!$J1813&gt;0,0,1),"")&amp;"f"&amp;IF(ДАННЫЕ!$R1813&gt;0,IF(YEAR(ДАННЫЕ!$F$1)=YEAR(ДАННЫЕ!$R1813),1,0),0)&amp;"z"&amp;ДАННЫЕ!$R1813&amp;"p"&amp;ДАННЫЕ!$S1813&amp;"i"&amp;ДАННЫЕ!$T1813&amp;"h"&amp;ДАННЫЕ!$K1813&amp;"be"&amp;ДАННЫЕ!$BI1813&amp;"CD"&amp;IF(ДАННЫЕ!BF1813&gt;500,4,IF(ДАННЫЕ!BF1813&gt;350,3,IF(ДАННЫЕ!BF1813&gt;200,2,IF(ДАННЫЕ!BF1813&gt;0,1,0))))&amp;"g"&amp;B1813&amp;"d"&amp;H1813&amp;"l"&amp;ДАННЫЕ!AT1813&amp;"a"&amp;ДАННЫЕ!$V1813&amp;"v"&amp;R1813&amp;"k"&amp;ДАННЫЕ!$U1813&amp;"s"&amp;ДАННЫЕ!$Y1813&amp;"t"&amp;ДАННЫЕ!$X1813&amp;"b"&amp;IF(ДАННЫЕ!$Q1813&gt;1,1,0)&amp;"PP"&amp;ДАННЫЕ!Z1813&amp;"c"&amp;S1813&amp;"x"&amp;IF(ДАННЫЕ!$BY1813&gt;0,IF(YEAR(ДАННЫЕ!$F$1)=YEAR(ДАННЫЕ!$BY1813),1,0),0)&amp;"n"&amp;IF(ДАННЫЕ!$BZ1813&gt;0,IF(YEAR(ДАННЫЕ!$F$1)=YEAR(ДАННЫЕ!$BZ1813),1,0),0)&amp;"u"&amp;D1813&amp;"z"&amp;IF(ДАННЫЕ!$CL1813&gt;0,IF(YEAR(ДАННЫЕ!$F$1)&gt;YEAR(ДАННЫЕ!$CL1813),11,12),0)</f>
        <v>03mf0zpihbeCD0g0dlav0kstb0PPc0x0n0u0z0</v>
      </c>
      <c r="K1813" s="28" t="str">
        <f ca="1">ДАННЫЕ!$I1813&amp;"x"&amp;B1813&amp;"w"&amp;IF(T1813+ДАННЫЕ!AD1813+ДАННЫЕ!AE1813+ДАННЫЕ!AF1813+ДАННЫЕ!AG1813+ДАННЫЕ!AH1813+ДАННЫЕ!$AL1813+ДАННЫЕ!AI1813+ДАННЫЕ!AJ1813+ДАННЫЕ!AK1813+ДАННЫЕ!AP1813+ДАННЫЕ!AQ1813+ДАННЫЕ!AR1813+ДАННЫЕ!$AM1813+ДАННЫЕ!$AN1813+ДАННЫЕ!AS1813+ДАННЫЕ!AT1813&gt;0,1,0)&amp;IF(OR(T1813=2,ДАННЫЕ!AD1813=2,ДАННЫЕ!AE1813=2,ДАННЫЕ!AF1813=2,ДАННЫЕ!AG1813=2,ДАННЫЕ!AH1813=2,ДАННЫЕ!$AL1813=2,ДАННЫЕ!AI1813=2,ДАННЫЕ!AJ1813=2,ДАННЫЕ!AK1813=2,ДАННЫЕ!AP1813=2,ДАННЫЕ!AQ1813=2,ДАННЫЕ!AR1813=2,ДАННЫЕ!$AM1813=2,ДАННЫЕ!$AN1813=2,ДАННЫЕ!AS1813=2,ДАННЫЕ!AT1813=2),2,0)&amp;"t"&amp;IF(T1813&gt;0,"1"&amp;T1813,"00")&amp;"f"&amp;IF(ДАННЫЕ!$AC1813,"1"&amp;ДАННЫЕ!$AC1813,"00")&amp;"b"&amp;IF(ДАННЫЕ!$AD1813,"1"&amp;ДАННЫЕ!$AD1813,"00")&amp;"g"&amp;IF(ДАННЫЕ!$AF1813,"1"&amp;ДАННЫЕ!$AF1813,"00")&amp;"c"&amp;IF(ДАННЫЕ!$AG1813,"1"&amp;ДАННЫЕ!$AG1813,"00")&amp;"i"&amp;IF(ДАННЫЕ!$AH1813,"1"&amp;ДАННЫЕ!$AH1813,"00")&amp;"r"&amp;IF(ДАННЫЕ!$AL1813,"1"&amp;ДАННЫЕ!$AL1813,"00")&amp;"m"&amp;IF(ДАННЫЕ!$AI1813,"1"&amp;ДАННЫЕ!$AI1813,"00")&amp;"hS"&amp;IF(ДАННЫЕ!$AJ1813,"1"&amp;ДАННЫЕ!$AJ1813,"00")&amp;"hZ"&amp;IF(ДАННЫЕ!$AK1813,"1"&amp;ДАННЫЕ!$AK1813,"00")&amp;"p"&amp;IF(ДАННЫЕ!$AP1813,"1"&amp;ДАННЫЕ!$AP1813,"00")&amp;"k"&amp;IF(ДАННЫЕ!$AQ1813,"1"&amp;ДАННЫЕ!$AQ1813,"00")&amp;"z"&amp;IF(ДАННЫЕ!$AR1813,"1"&amp;ДАННЫЕ!$AR1813,"00")&amp;"j"&amp;IF(ДАННЫЕ!$AM1813,"1"&amp;ДАННЫЕ!$AM1813,"00")&amp;"n"&amp;IF(ДАННЫЕ!$AN1813,"1"&amp;ДАННЫЕ!$AN1813,"00")&amp;"E"&amp;ДАННЫЕ!BI1813&amp;"L"&amp;ДАННЫЕ!AO1813&amp;"h"&amp;IF(ДАННЫЕ!$AU1813&gt;0,1,0)&amp;"v"&amp;IF(ДАННЫЕ!$AW1813&gt;0,1,0)&amp;"a"&amp;IF(ДАННЫЕ!$AS1813,"1"&amp;ДАННЫЕ!$AS1813,"00")&amp;"s"&amp;IF(ДАННЫЕ!$AT1813,"1"&amp;ДАННЫЕ!$AT1813,"00")&amp;"u"&amp;IF(ДАННЫЕ!$CJ1813&gt;0,1,0)&amp;"y"&amp;B1813&amp;"d"&amp;H1813&amp;"e"&amp;F1813&amp;G1813</f>
        <v>x0w00t00f00b00g00c00i00r00m00hS00hZ00p00k00z00j00n00ELh0v0a00s00u0y0de</v>
      </c>
      <c r="L1813" s="28" t="str">
        <f ca="1">ДАННЫЕ!$I1813&amp;"VN"&amp;IF(ДАННЫЕ!AW1813&gt;0,11,10)&amp;"CD"&amp;IF(ДАННЫЕ!BF1813&gt;500,16,IF(ДАННЫЕ!BF1813&gt;350,15,IF(ДАННЫЕ!BF1813&gt;=200,14,IF(ДАННЫЕ!BF1813&gt;=100,13,IF(ДАННЫЕ!BF1813&gt;=50,12,IF(ДАННЫЕ!BF1813&gt;0,11,10))))))&amp;"AR"&amp;IF(ДАННЫЕ!BX1813&gt;0,1,0)&amp;"GD"&amp;B1813&amp;"VV"&amp;IF(E1813&gt;=5,IF(E1813&lt;18,1,0),0)</f>
        <v>VN10CD10AR0GD0VV0</v>
      </c>
      <c r="M1813" s="28" t="str">
        <f>ДАННЫЕ!$I1813&amp;"b"&amp;ДАННЫЕ!$BI1813&amp;"r"&amp;ДАННЫЕ!$BJ1813&amp;"CD"&amp;IF(ДАННЫЕ!BF1813&gt;0,IF(ДАННЫЕ!BF1813&lt;200,1,IF(ДАННЫЕ!BF1813&lt;350,2,3)),0)&amp;"h"&amp;IF(ДАННЫЕ!$BK1813+ДАННЫЕ!$BL1813+ДАННЫЕ!$BM1813&gt;0,1,0)&amp;"x"&amp;ДАННЫЕ!$BK1813&amp;"y"&amp;ДАННЫЕ!$BL1813&amp;"z"&amp;ДАННЫЕ!$BM1813&amp;"c"&amp;IF(ДАННЫЕ!$BK1813+ДАННЫЕ!$BL1813+ДАННЫЕ!$BM1813=3,1,0)&amp;"a"&amp;IF(ДАННЫЕ!$BQ1813+ДАННЫЕ!$BR1813&gt;0,1,0)&amp;"d"&amp;ДАННЫЕ!$BQ1813&amp;"v"&amp;ДАННЫЕ!$BR1813&amp;"p"&amp;ДАННЫЕ!$BS1813&amp;"n"&amp;ДАННЫЕ!$BU1813&amp;"t"&amp;ДАННЫЕ!$BV1813&amp;"o"&amp;ДАННЫЕ!$BT1813&amp;"l"&amp;IF(ДАННЫЕ!$BN1813&gt;0,1,0)&amp;ДАННЫЕ!$BN1813&amp;"g"&amp;ДАННЫЕ!$BO1813&amp;"s"&amp;ДАННЫЕ!$BP1813&amp;"DZ"&amp;IF(ДАННЫЕ!B1813-ДАННЫЕ!G1813 &lt; 60,IF(ДАННЫЕ!B1813-ДАННЫЕ!G1813 &gt;= 0,1,0),0)&amp;"u"&amp;IF(ДАННЫЕ!$CJ1813&gt;0,1,0)</f>
        <v>brCD0h0xyzc0a0dvpntol0gsDZ1u0</v>
      </c>
      <c r="N1813" s="28" t="str">
        <f ca="1">ДАННЫЕ!$F1813&amp;ДАННЫЕ!$I1813&amp;"g"&amp;B1813&amp;"cf"&amp;D1813&amp;"a"&amp;IF(ДАННЫЕ!$BX1813&gt;0,1,0)&amp;IF(ДАННЫЕ!$BF1813&gt;500,1,IF(ДАННЫЕ!$BF1813&gt;350,2,IF(ДАННЫЕ!$BF1813&gt;=200,3,IF(ДАННЫЕ!$BF1813&gt;=100,4,IF(ДАННЫЕ!$BF1813&gt;=50,5,IF(ДАННЫЕ!$BF1813&lt;50,6,0))))))&amp;"AR"&amp;IF(DATEDIF(ДАННЫЕ!$BX1813,ДАННЫЕ!$F$1,"y")&gt;1,1,0)&amp;"VG"&amp;IF(ДАННЫЕ!$BH1813="0",1,0)&amp;"o"&amp;IF(T1813+ДАННЫЕ!$AF1813+ДАННЫЕ!$AG1813+ДАННЫЕ!$AH1813+ДАННЫЕ!$AI1813+ДАННЫЕ!$AJ1813+ДАННЫЕ!$AP1813+ДАННЫЕ!$AQ1813+ДАННЫЕ!$AR1813+ДАННЫЕ!$AU1813+ДАННЫЕ!$AW1813+ДАННЫЕ!$AS1813+ДАННЫЕ!$AT1813&gt;0,1,0)&amp;"x"&amp;ДАННЫЕ!$AG1813&amp;"p"&amp;IF(ДАННЫЕ!$BY1813&gt;0,1,0)&amp;"v"&amp;IF(ДАННЫЕ!$BZ1813&gt;0,1,0)&amp;"n"&amp;ДАННЫЕ!$CA1813&amp;"t"&amp;ДАННЫЕ!$AY1813&amp;"k"&amp;ДАННЫЕ!$CB1813&amp;"q"&amp;ДАННЫЕ!$CC1813&amp;"w"&amp;ДАННЫЕ!$CD1813&amp;"e"&amp;ДАННЫЕ!$CE1813&amp;"m"&amp;ДАННЫЕ!$CF1813&amp;"c"&amp;ДАННЫЕ!$CG1813&amp;"z"&amp;ДАННЫЕ!$CH1813&amp;"d"&amp;IF(H1813=4,1,0)&amp;"s"&amp;IF(ДАННЫЕ!$J1813=1,0,1)&amp;"u"&amp;IF(ДАННЫЕ!$CJ1813&gt;0,1,0)</f>
        <v>g0cf0a06AR1VG0o0xp0v0ntkqwemczd0s1u0</v>
      </c>
      <c r="O1813" s="28" t="str">
        <f>ДАННЫЕ!$I1813&amp;"g"&amp;B1813&amp;A1813&amp;"f"&amp;P1813&amp;"c"&amp;IF(ДАННЫЕ!$U1813&gt;0,1,0)&amp;"s"&amp;IF(ДАННЫЕ!$Q1813&gt;0,IF(YEAR(ДАННЫЕ!$F$1)=YEAR(ДАННЫЕ!$Q1813),IF(MONTH(ДАННЫЕ!$F$1)=MONTH(ДАННЫЕ!$Q1813),111,11),1),0)&amp;"i"&amp;IF(ДАННЫЕ!$R1813+ДАННЫЕ!$S1813+ДАННЫЕ!$T1813=0,0,1)&amp;"h"&amp;IF(ДАННЫЕ!$P1813&gt;0,1,0)&amp;"p"&amp;IF(ДАННЫЕ!$CI1813&gt;0,IF(YEAR(ДАННЫЕ!$F$1)=YEAR(ДАННЫЕ!$CI1813),IF(MONTH(ДАННЫЕ!$F$1)=MONTH(ДАННЫЕ!$CI1813),111,11),1),0)&amp;"d"&amp;IF(ДАННЫЕ!$CJ1813&gt;0,IF(YEAR(ДАННЫЕ!$F$1)=YEAR(ДАННЫЕ!$CJ1813),IF(MONTH(ДАННЫЕ!$F$1)=MONTH(ДАННЫЕ!$CJ1813),111,11),1),0)&amp;"o"&amp;IF(ДАННЫЕ!$CK1813&gt;0,IF(MONTH(ДАННЫЕ!$F$1)=MONTH(ДАННЫЕ!$CK1813),111,11),0)&amp;"v"&amp;IF(ДАННЫЕ!$BE1813&gt;0,IF(MONTH(ДАННЫЕ!$F$1)=MONTH(ДАННЫЕ!$BE1813),111,11),0)</f>
        <v>g00f0c0s0i0h0p0d0o0v0</v>
      </c>
      <c r="P1813" s="15">
        <f t="shared" si="86"/>
        <v>0</v>
      </c>
      <c r="Q1813" s="15">
        <f>IF(ДАННЫЕ!$F$1&gt;ДАННЫЕ!$N1813,IF(YEAR(ДАННЫЕ!$F$1)=YEAR(ДАННЫЕ!M1813),1,0),0)</f>
        <v>0</v>
      </c>
      <c r="R1813" s="15">
        <f>IF(ДАННЫЕ!$F$1&gt;ДАННЫЕ!$N1813,IF(YEAR(ДАННЫЕ!$F$1)=YEAR(ДАННЫЕ!N1813),1,0),0)</f>
        <v>0</v>
      </c>
      <c r="S1813" s="15">
        <f>IF(ДАННЫЕ!$AA1813="2А",1,IF(ДАННЫЕ!$AA1813="2Б",2,IF(ДАННЫЕ!$AA1813="2В",3,IF(ДАННЫЕ!$AA1813=3,4,IF(ДАННЫЕ!$AA1813="4А",5,IF(ДАННЫЕ!$AA1813="4Б",6,IF(ДАННЫЕ!$AA1813="4В",7,IF(ДАННЫЕ!$AA1813=5,8,0))))))))</f>
        <v>0</v>
      </c>
      <c r="T1813" s="15">
        <f>IF(OR(ДАННЫЕ!$AC1813=2,ДАННЫЕ!$AD1813=2,ДАННЫЕ!$AE1813=2),2,IF(OR(ДАННЫЕ!$AC1813=1,ДАННЫЕ!$AD1813=1,ДАННЫЕ!$AE1813=1),1,0))</f>
        <v>0</v>
      </c>
    </row>
    <row r="1814" spans="1:20" x14ac:dyDescent="0.2">
      <c r="A1814" s="78">
        <f>IF(B1814&gt;0,IF(MONTH(ДАННЫЕ!$F$1)=MONTH(ДАННЫЕ!$B1814),1,0),0)</f>
        <v>0</v>
      </c>
      <c r="B1814" s="14">
        <f>IF(ДАННЫЕ!$B1814&gt;0,IF(YEAR(ДАННЫЕ!$F$1)=YEAR(ДАННЫЕ!$B1814),1,0),0)</f>
        <v>0</v>
      </c>
      <c r="C1814" s="14">
        <f>IF(ДАННЫЕ!$CM1814&gt;0,IF(YEAR(ДАННЫЕ!$F$1)=YEAR(ДАННЫЕ!$CM1814),1,0),0)</f>
        <v>0</v>
      </c>
      <c r="D1814" s="14">
        <f>IF(ДАННЫЕ!$CJ1814&gt;0,IF(ДАННЫЕ!$CL1814&gt;ДАННЫЕ!$F$1,1,IF(ДАННЫЕ!$CL1814&gt;0,0,1)),0)</f>
        <v>0</v>
      </c>
      <c r="E1814" s="43" t="str">
        <f ca="1">IF(ДАННЫЕ!$F$1&gt;0,IF(ДАННЫЕ!$G1814&gt;0,DATEDIF(ДАННЫЕ!$G1814,ДАННЫЕ!$F$1,"y"),""),IF(ДАННЫЕ!$G1814&gt;0,DATEDIF(ДАННЫЕ!$G1814,TODAY(),"y"),""))</f>
        <v/>
      </c>
      <c r="F1814" s="43" t="str">
        <f xml:space="preserve"> IF(ДАННЫЕ!$F1814="М",IF(E1814&gt;=18,IF(E1814&lt;60,1,""),""),"")&amp;IF(ДАННЫЕ!$F1814="Ж",IF(E1814&gt;=18,IF(E1814&lt;55,1,""),""),"")</f>
        <v/>
      </c>
      <c r="G1814" s="43" t="str">
        <f xml:space="preserve"> IF(ДАННЫЕ!$F1814="М",IF(E1814&gt;=60,2,""),"")&amp;IF(ДАННЫЕ!$F1814="Ж",IF(E1814&gt;=55,2,""),"")</f>
        <v/>
      </c>
      <c r="H1814" s="43" t="str">
        <f t="shared" ca="1" si="84"/>
        <v/>
      </c>
      <c r="I1814" s="43" t="str">
        <f t="shared" ca="1" si="85"/>
        <v>03</v>
      </c>
      <c r="J1814" s="28" t="str">
        <f ca="1">ДАННЫЕ!$F1814&amp;H1814&amp;I1814&amp;ДАННЫЕ!$I1814&amp;"m"&amp;IF(ДАННЫЕ!$I1814&gt;0,IF(ДАННЫЕ!$J1814&gt;0,0,1),"")&amp;"f"&amp;IF(ДАННЫЕ!$R1814&gt;0,IF(YEAR(ДАННЫЕ!$F$1)=YEAR(ДАННЫЕ!$R1814),1,0),0)&amp;"z"&amp;ДАННЫЕ!$R1814&amp;"p"&amp;ДАННЫЕ!$S1814&amp;"i"&amp;ДАННЫЕ!$T1814&amp;"h"&amp;ДАННЫЕ!$K1814&amp;"be"&amp;ДАННЫЕ!$BI1814&amp;"CD"&amp;IF(ДАННЫЕ!BF1814&gt;500,4,IF(ДАННЫЕ!BF1814&gt;350,3,IF(ДАННЫЕ!BF1814&gt;200,2,IF(ДАННЫЕ!BF1814&gt;0,1,0))))&amp;"g"&amp;B1814&amp;"d"&amp;H1814&amp;"l"&amp;ДАННЫЕ!AT1814&amp;"a"&amp;ДАННЫЕ!$V1814&amp;"v"&amp;R1814&amp;"k"&amp;ДАННЫЕ!$U1814&amp;"s"&amp;ДАННЫЕ!$Y1814&amp;"t"&amp;ДАННЫЕ!$X1814&amp;"b"&amp;IF(ДАННЫЕ!$Q1814&gt;1,1,0)&amp;"PP"&amp;ДАННЫЕ!Z1814&amp;"c"&amp;S1814&amp;"x"&amp;IF(ДАННЫЕ!$BY1814&gt;0,IF(YEAR(ДАННЫЕ!$F$1)=YEAR(ДАННЫЕ!$BY1814),1,0),0)&amp;"n"&amp;IF(ДАННЫЕ!$BZ1814&gt;0,IF(YEAR(ДАННЫЕ!$F$1)=YEAR(ДАННЫЕ!$BZ1814),1,0),0)&amp;"u"&amp;D1814&amp;"z"&amp;IF(ДАННЫЕ!$CL1814&gt;0,IF(YEAR(ДАННЫЕ!$F$1)&gt;YEAR(ДАННЫЕ!$CL1814),11,12),0)</f>
        <v>03mf0zpihbeCD0g0dlav0kstb0PPc0x0n0u0z0</v>
      </c>
      <c r="K1814" s="28" t="str">
        <f ca="1">ДАННЫЕ!$I1814&amp;"x"&amp;B1814&amp;"w"&amp;IF(T1814+ДАННЫЕ!AD1814+ДАННЫЕ!AE1814+ДАННЫЕ!AF1814+ДАННЫЕ!AG1814+ДАННЫЕ!AH1814+ДАННЫЕ!$AL1814+ДАННЫЕ!AI1814+ДАННЫЕ!AJ1814+ДАННЫЕ!AK1814+ДАННЫЕ!AP1814+ДАННЫЕ!AQ1814+ДАННЫЕ!AR1814+ДАННЫЕ!$AM1814+ДАННЫЕ!$AN1814+ДАННЫЕ!AS1814+ДАННЫЕ!AT1814&gt;0,1,0)&amp;IF(OR(T1814=2,ДАННЫЕ!AD1814=2,ДАННЫЕ!AE1814=2,ДАННЫЕ!AF1814=2,ДАННЫЕ!AG1814=2,ДАННЫЕ!AH1814=2,ДАННЫЕ!$AL1814=2,ДАННЫЕ!AI1814=2,ДАННЫЕ!AJ1814=2,ДАННЫЕ!AK1814=2,ДАННЫЕ!AP1814=2,ДАННЫЕ!AQ1814=2,ДАННЫЕ!AR1814=2,ДАННЫЕ!$AM1814=2,ДАННЫЕ!$AN1814=2,ДАННЫЕ!AS1814=2,ДАННЫЕ!AT1814=2),2,0)&amp;"t"&amp;IF(T1814&gt;0,"1"&amp;T1814,"00")&amp;"f"&amp;IF(ДАННЫЕ!$AC1814,"1"&amp;ДАННЫЕ!$AC1814,"00")&amp;"b"&amp;IF(ДАННЫЕ!$AD1814,"1"&amp;ДАННЫЕ!$AD1814,"00")&amp;"g"&amp;IF(ДАННЫЕ!$AF1814,"1"&amp;ДАННЫЕ!$AF1814,"00")&amp;"c"&amp;IF(ДАННЫЕ!$AG1814,"1"&amp;ДАННЫЕ!$AG1814,"00")&amp;"i"&amp;IF(ДАННЫЕ!$AH1814,"1"&amp;ДАННЫЕ!$AH1814,"00")&amp;"r"&amp;IF(ДАННЫЕ!$AL1814,"1"&amp;ДАННЫЕ!$AL1814,"00")&amp;"m"&amp;IF(ДАННЫЕ!$AI1814,"1"&amp;ДАННЫЕ!$AI1814,"00")&amp;"hS"&amp;IF(ДАННЫЕ!$AJ1814,"1"&amp;ДАННЫЕ!$AJ1814,"00")&amp;"hZ"&amp;IF(ДАННЫЕ!$AK1814,"1"&amp;ДАННЫЕ!$AK1814,"00")&amp;"p"&amp;IF(ДАННЫЕ!$AP1814,"1"&amp;ДАННЫЕ!$AP1814,"00")&amp;"k"&amp;IF(ДАННЫЕ!$AQ1814,"1"&amp;ДАННЫЕ!$AQ1814,"00")&amp;"z"&amp;IF(ДАННЫЕ!$AR1814,"1"&amp;ДАННЫЕ!$AR1814,"00")&amp;"j"&amp;IF(ДАННЫЕ!$AM1814,"1"&amp;ДАННЫЕ!$AM1814,"00")&amp;"n"&amp;IF(ДАННЫЕ!$AN1814,"1"&amp;ДАННЫЕ!$AN1814,"00")&amp;"E"&amp;ДАННЫЕ!BI1814&amp;"L"&amp;ДАННЫЕ!AO1814&amp;"h"&amp;IF(ДАННЫЕ!$AU1814&gt;0,1,0)&amp;"v"&amp;IF(ДАННЫЕ!$AW1814&gt;0,1,0)&amp;"a"&amp;IF(ДАННЫЕ!$AS1814,"1"&amp;ДАННЫЕ!$AS1814,"00")&amp;"s"&amp;IF(ДАННЫЕ!$AT1814,"1"&amp;ДАННЫЕ!$AT1814,"00")&amp;"u"&amp;IF(ДАННЫЕ!$CJ1814&gt;0,1,0)&amp;"y"&amp;B1814&amp;"d"&amp;H1814&amp;"e"&amp;F1814&amp;G1814</f>
        <v>x0w00t00f00b00g00c00i00r00m00hS00hZ00p00k00z00j00n00ELh0v0a00s00u0y0de</v>
      </c>
      <c r="L1814" s="28" t="str">
        <f ca="1">ДАННЫЕ!$I1814&amp;"VN"&amp;IF(ДАННЫЕ!AW1814&gt;0,11,10)&amp;"CD"&amp;IF(ДАННЫЕ!BF1814&gt;500,16,IF(ДАННЫЕ!BF1814&gt;350,15,IF(ДАННЫЕ!BF1814&gt;=200,14,IF(ДАННЫЕ!BF1814&gt;=100,13,IF(ДАННЫЕ!BF1814&gt;=50,12,IF(ДАННЫЕ!BF1814&gt;0,11,10))))))&amp;"AR"&amp;IF(ДАННЫЕ!BX1814&gt;0,1,0)&amp;"GD"&amp;B1814&amp;"VV"&amp;IF(E1814&gt;=5,IF(E1814&lt;18,1,0),0)</f>
        <v>VN10CD10AR0GD0VV0</v>
      </c>
      <c r="M1814" s="28" t="str">
        <f>ДАННЫЕ!$I1814&amp;"b"&amp;ДАННЫЕ!$BI1814&amp;"r"&amp;ДАННЫЕ!$BJ1814&amp;"CD"&amp;IF(ДАННЫЕ!BF1814&gt;0,IF(ДАННЫЕ!BF1814&lt;200,1,IF(ДАННЫЕ!BF1814&lt;350,2,3)),0)&amp;"h"&amp;IF(ДАННЫЕ!$BK1814+ДАННЫЕ!$BL1814+ДАННЫЕ!$BM1814&gt;0,1,0)&amp;"x"&amp;ДАННЫЕ!$BK1814&amp;"y"&amp;ДАННЫЕ!$BL1814&amp;"z"&amp;ДАННЫЕ!$BM1814&amp;"c"&amp;IF(ДАННЫЕ!$BK1814+ДАННЫЕ!$BL1814+ДАННЫЕ!$BM1814=3,1,0)&amp;"a"&amp;IF(ДАННЫЕ!$BQ1814+ДАННЫЕ!$BR1814&gt;0,1,0)&amp;"d"&amp;ДАННЫЕ!$BQ1814&amp;"v"&amp;ДАННЫЕ!$BR1814&amp;"p"&amp;ДАННЫЕ!$BS1814&amp;"n"&amp;ДАННЫЕ!$BU1814&amp;"t"&amp;ДАННЫЕ!$BV1814&amp;"o"&amp;ДАННЫЕ!$BT1814&amp;"l"&amp;IF(ДАННЫЕ!$BN1814&gt;0,1,0)&amp;ДАННЫЕ!$BN1814&amp;"g"&amp;ДАННЫЕ!$BO1814&amp;"s"&amp;ДАННЫЕ!$BP1814&amp;"DZ"&amp;IF(ДАННЫЕ!B1814-ДАННЫЕ!G1814 &lt; 60,IF(ДАННЫЕ!B1814-ДАННЫЕ!G1814 &gt;= 0,1,0),0)&amp;"u"&amp;IF(ДАННЫЕ!$CJ1814&gt;0,1,0)</f>
        <v>brCD0h0xyzc0a0dvpntol0gsDZ1u0</v>
      </c>
      <c r="N1814" s="28" t="str">
        <f ca="1">ДАННЫЕ!$F1814&amp;ДАННЫЕ!$I1814&amp;"g"&amp;B1814&amp;"cf"&amp;D1814&amp;"a"&amp;IF(ДАННЫЕ!$BX1814&gt;0,1,0)&amp;IF(ДАННЫЕ!$BF1814&gt;500,1,IF(ДАННЫЕ!$BF1814&gt;350,2,IF(ДАННЫЕ!$BF1814&gt;=200,3,IF(ДАННЫЕ!$BF1814&gt;=100,4,IF(ДАННЫЕ!$BF1814&gt;=50,5,IF(ДАННЫЕ!$BF1814&lt;50,6,0))))))&amp;"AR"&amp;IF(DATEDIF(ДАННЫЕ!$BX1814,ДАННЫЕ!$F$1,"y")&gt;1,1,0)&amp;"VG"&amp;IF(ДАННЫЕ!$BH1814="0",1,0)&amp;"o"&amp;IF(T1814+ДАННЫЕ!$AF1814+ДАННЫЕ!$AG1814+ДАННЫЕ!$AH1814+ДАННЫЕ!$AI1814+ДАННЫЕ!$AJ1814+ДАННЫЕ!$AP1814+ДАННЫЕ!$AQ1814+ДАННЫЕ!$AR1814+ДАННЫЕ!$AU1814+ДАННЫЕ!$AW1814+ДАННЫЕ!$AS1814+ДАННЫЕ!$AT1814&gt;0,1,0)&amp;"x"&amp;ДАННЫЕ!$AG1814&amp;"p"&amp;IF(ДАННЫЕ!$BY1814&gt;0,1,0)&amp;"v"&amp;IF(ДАННЫЕ!$BZ1814&gt;0,1,0)&amp;"n"&amp;ДАННЫЕ!$CA1814&amp;"t"&amp;ДАННЫЕ!$AY1814&amp;"k"&amp;ДАННЫЕ!$CB1814&amp;"q"&amp;ДАННЫЕ!$CC1814&amp;"w"&amp;ДАННЫЕ!$CD1814&amp;"e"&amp;ДАННЫЕ!$CE1814&amp;"m"&amp;ДАННЫЕ!$CF1814&amp;"c"&amp;ДАННЫЕ!$CG1814&amp;"z"&amp;ДАННЫЕ!$CH1814&amp;"d"&amp;IF(H1814=4,1,0)&amp;"s"&amp;IF(ДАННЫЕ!$J1814=1,0,1)&amp;"u"&amp;IF(ДАННЫЕ!$CJ1814&gt;0,1,0)</f>
        <v>g0cf0a06AR1VG0o0xp0v0ntkqwemczd0s1u0</v>
      </c>
      <c r="O1814" s="28" t="str">
        <f>ДАННЫЕ!$I1814&amp;"g"&amp;B1814&amp;A1814&amp;"f"&amp;P1814&amp;"c"&amp;IF(ДАННЫЕ!$U1814&gt;0,1,0)&amp;"s"&amp;IF(ДАННЫЕ!$Q1814&gt;0,IF(YEAR(ДАННЫЕ!$F$1)=YEAR(ДАННЫЕ!$Q1814),IF(MONTH(ДАННЫЕ!$F$1)=MONTH(ДАННЫЕ!$Q1814),111,11),1),0)&amp;"i"&amp;IF(ДАННЫЕ!$R1814+ДАННЫЕ!$S1814+ДАННЫЕ!$T1814=0,0,1)&amp;"h"&amp;IF(ДАННЫЕ!$P1814&gt;0,1,0)&amp;"p"&amp;IF(ДАННЫЕ!$CI1814&gt;0,IF(YEAR(ДАННЫЕ!$F$1)=YEAR(ДАННЫЕ!$CI1814),IF(MONTH(ДАННЫЕ!$F$1)=MONTH(ДАННЫЕ!$CI1814),111,11),1),0)&amp;"d"&amp;IF(ДАННЫЕ!$CJ1814&gt;0,IF(YEAR(ДАННЫЕ!$F$1)=YEAR(ДАННЫЕ!$CJ1814),IF(MONTH(ДАННЫЕ!$F$1)=MONTH(ДАННЫЕ!$CJ1814),111,11),1),0)&amp;"o"&amp;IF(ДАННЫЕ!$CK1814&gt;0,IF(MONTH(ДАННЫЕ!$F$1)=MONTH(ДАННЫЕ!$CK1814),111,11),0)&amp;"v"&amp;IF(ДАННЫЕ!$BE1814&gt;0,IF(MONTH(ДАННЫЕ!$F$1)=MONTH(ДАННЫЕ!$BE1814),111,11),0)</f>
        <v>g00f0c0s0i0h0p0d0o0v0</v>
      </c>
      <c r="P1814" s="15">
        <f t="shared" si="86"/>
        <v>0</v>
      </c>
      <c r="Q1814" s="15">
        <f>IF(ДАННЫЕ!$F$1&gt;ДАННЫЕ!$N1814,IF(YEAR(ДАННЫЕ!$F$1)=YEAR(ДАННЫЕ!M1814),1,0),0)</f>
        <v>0</v>
      </c>
      <c r="R1814" s="15">
        <f>IF(ДАННЫЕ!$F$1&gt;ДАННЫЕ!$N1814,IF(YEAR(ДАННЫЕ!$F$1)=YEAR(ДАННЫЕ!N1814),1,0),0)</f>
        <v>0</v>
      </c>
      <c r="S1814" s="15">
        <f>IF(ДАННЫЕ!$AA1814="2А",1,IF(ДАННЫЕ!$AA1814="2Б",2,IF(ДАННЫЕ!$AA1814="2В",3,IF(ДАННЫЕ!$AA1814=3,4,IF(ДАННЫЕ!$AA1814="4А",5,IF(ДАННЫЕ!$AA1814="4Б",6,IF(ДАННЫЕ!$AA1814="4В",7,IF(ДАННЫЕ!$AA1814=5,8,0))))))))</f>
        <v>0</v>
      </c>
      <c r="T1814" s="15">
        <f>IF(OR(ДАННЫЕ!$AC1814=2,ДАННЫЕ!$AD1814=2,ДАННЫЕ!$AE1814=2),2,IF(OR(ДАННЫЕ!$AC1814=1,ДАННЫЕ!$AD1814=1,ДАННЫЕ!$AE1814=1),1,0))</f>
        <v>0</v>
      </c>
    </row>
    <row r="1815" spans="1:20" x14ac:dyDescent="0.2">
      <c r="A1815" s="78">
        <f>IF(B1815&gt;0,IF(MONTH(ДАННЫЕ!$F$1)=MONTH(ДАННЫЕ!$B1815),1,0),0)</f>
        <v>0</v>
      </c>
      <c r="B1815" s="14">
        <f>IF(ДАННЫЕ!$B1815&gt;0,IF(YEAR(ДАННЫЕ!$F$1)=YEAR(ДАННЫЕ!$B1815),1,0),0)</f>
        <v>0</v>
      </c>
      <c r="C1815" s="14">
        <f>IF(ДАННЫЕ!$CM1815&gt;0,IF(YEAR(ДАННЫЕ!$F$1)=YEAR(ДАННЫЕ!$CM1815),1,0),0)</f>
        <v>0</v>
      </c>
      <c r="D1815" s="14">
        <f>IF(ДАННЫЕ!$CJ1815&gt;0,IF(ДАННЫЕ!$CL1815&gt;ДАННЫЕ!$F$1,1,IF(ДАННЫЕ!$CL1815&gt;0,0,1)),0)</f>
        <v>0</v>
      </c>
      <c r="E1815" s="43" t="str">
        <f ca="1">IF(ДАННЫЕ!$F$1&gt;0,IF(ДАННЫЕ!$G1815&gt;0,DATEDIF(ДАННЫЕ!$G1815,ДАННЫЕ!$F$1,"y"),""),IF(ДАННЫЕ!$G1815&gt;0,DATEDIF(ДАННЫЕ!$G1815,TODAY(),"y"),""))</f>
        <v/>
      </c>
      <c r="F1815" s="43" t="str">
        <f xml:space="preserve"> IF(ДАННЫЕ!$F1815="М",IF(E1815&gt;=18,IF(E1815&lt;60,1,""),""),"")&amp;IF(ДАННЫЕ!$F1815="Ж",IF(E1815&gt;=18,IF(E1815&lt;55,1,""),""),"")</f>
        <v/>
      </c>
      <c r="G1815" s="43" t="str">
        <f xml:space="preserve"> IF(ДАННЫЕ!$F1815="М",IF(E1815&gt;=60,2,""),"")&amp;IF(ДАННЫЕ!$F1815="Ж",IF(E1815&gt;=55,2,""),"")</f>
        <v/>
      </c>
      <c r="H1815" s="43" t="str">
        <f t="shared" ca="1" si="84"/>
        <v/>
      </c>
      <c r="I1815" s="43" t="str">
        <f t="shared" ca="1" si="85"/>
        <v>03</v>
      </c>
      <c r="J1815" s="28" t="str">
        <f ca="1">ДАННЫЕ!$F1815&amp;H1815&amp;I1815&amp;ДАННЫЕ!$I1815&amp;"m"&amp;IF(ДАННЫЕ!$I1815&gt;0,IF(ДАННЫЕ!$J1815&gt;0,0,1),"")&amp;"f"&amp;IF(ДАННЫЕ!$R1815&gt;0,IF(YEAR(ДАННЫЕ!$F$1)=YEAR(ДАННЫЕ!$R1815),1,0),0)&amp;"z"&amp;ДАННЫЕ!$R1815&amp;"p"&amp;ДАННЫЕ!$S1815&amp;"i"&amp;ДАННЫЕ!$T1815&amp;"h"&amp;ДАННЫЕ!$K1815&amp;"be"&amp;ДАННЫЕ!$BI1815&amp;"CD"&amp;IF(ДАННЫЕ!BF1815&gt;500,4,IF(ДАННЫЕ!BF1815&gt;350,3,IF(ДАННЫЕ!BF1815&gt;200,2,IF(ДАННЫЕ!BF1815&gt;0,1,0))))&amp;"g"&amp;B1815&amp;"d"&amp;H1815&amp;"l"&amp;ДАННЫЕ!AT1815&amp;"a"&amp;ДАННЫЕ!$V1815&amp;"v"&amp;R1815&amp;"k"&amp;ДАННЫЕ!$U1815&amp;"s"&amp;ДАННЫЕ!$Y1815&amp;"t"&amp;ДАННЫЕ!$X1815&amp;"b"&amp;IF(ДАННЫЕ!$Q1815&gt;1,1,0)&amp;"PP"&amp;ДАННЫЕ!Z1815&amp;"c"&amp;S1815&amp;"x"&amp;IF(ДАННЫЕ!$BY1815&gt;0,IF(YEAR(ДАННЫЕ!$F$1)=YEAR(ДАННЫЕ!$BY1815),1,0),0)&amp;"n"&amp;IF(ДАННЫЕ!$BZ1815&gt;0,IF(YEAR(ДАННЫЕ!$F$1)=YEAR(ДАННЫЕ!$BZ1815),1,0),0)&amp;"u"&amp;D1815&amp;"z"&amp;IF(ДАННЫЕ!$CL1815&gt;0,IF(YEAR(ДАННЫЕ!$F$1)&gt;YEAR(ДАННЫЕ!$CL1815),11,12),0)</f>
        <v>03mf0zpihbeCD0g0dlav0kstb0PPc0x0n0u0z0</v>
      </c>
      <c r="K1815" s="28" t="str">
        <f ca="1">ДАННЫЕ!$I1815&amp;"x"&amp;B1815&amp;"w"&amp;IF(T1815+ДАННЫЕ!AD1815+ДАННЫЕ!AE1815+ДАННЫЕ!AF1815+ДАННЫЕ!AG1815+ДАННЫЕ!AH1815+ДАННЫЕ!$AL1815+ДАННЫЕ!AI1815+ДАННЫЕ!AJ1815+ДАННЫЕ!AK1815+ДАННЫЕ!AP1815+ДАННЫЕ!AQ1815+ДАННЫЕ!AR1815+ДАННЫЕ!$AM1815+ДАННЫЕ!$AN1815+ДАННЫЕ!AS1815+ДАННЫЕ!AT1815&gt;0,1,0)&amp;IF(OR(T1815=2,ДАННЫЕ!AD1815=2,ДАННЫЕ!AE1815=2,ДАННЫЕ!AF1815=2,ДАННЫЕ!AG1815=2,ДАННЫЕ!AH1815=2,ДАННЫЕ!$AL1815=2,ДАННЫЕ!AI1815=2,ДАННЫЕ!AJ1815=2,ДАННЫЕ!AK1815=2,ДАННЫЕ!AP1815=2,ДАННЫЕ!AQ1815=2,ДАННЫЕ!AR1815=2,ДАННЫЕ!$AM1815=2,ДАННЫЕ!$AN1815=2,ДАННЫЕ!AS1815=2,ДАННЫЕ!AT1815=2),2,0)&amp;"t"&amp;IF(T1815&gt;0,"1"&amp;T1815,"00")&amp;"f"&amp;IF(ДАННЫЕ!$AC1815,"1"&amp;ДАННЫЕ!$AC1815,"00")&amp;"b"&amp;IF(ДАННЫЕ!$AD1815,"1"&amp;ДАННЫЕ!$AD1815,"00")&amp;"g"&amp;IF(ДАННЫЕ!$AF1815,"1"&amp;ДАННЫЕ!$AF1815,"00")&amp;"c"&amp;IF(ДАННЫЕ!$AG1815,"1"&amp;ДАННЫЕ!$AG1815,"00")&amp;"i"&amp;IF(ДАННЫЕ!$AH1815,"1"&amp;ДАННЫЕ!$AH1815,"00")&amp;"r"&amp;IF(ДАННЫЕ!$AL1815,"1"&amp;ДАННЫЕ!$AL1815,"00")&amp;"m"&amp;IF(ДАННЫЕ!$AI1815,"1"&amp;ДАННЫЕ!$AI1815,"00")&amp;"hS"&amp;IF(ДАННЫЕ!$AJ1815,"1"&amp;ДАННЫЕ!$AJ1815,"00")&amp;"hZ"&amp;IF(ДАННЫЕ!$AK1815,"1"&amp;ДАННЫЕ!$AK1815,"00")&amp;"p"&amp;IF(ДАННЫЕ!$AP1815,"1"&amp;ДАННЫЕ!$AP1815,"00")&amp;"k"&amp;IF(ДАННЫЕ!$AQ1815,"1"&amp;ДАННЫЕ!$AQ1815,"00")&amp;"z"&amp;IF(ДАННЫЕ!$AR1815,"1"&amp;ДАННЫЕ!$AR1815,"00")&amp;"j"&amp;IF(ДАННЫЕ!$AM1815,"1"&amp;ДАННЫЕ!$AM1815,"00")&amp;"n"&amp;IF(ДАННЫЕ!$AN1815,"1"&amp;ДАННЫЕ!$AN1815,"00")&amp;"E"&amp;ДАННЫЕ!BI1815&amp;"L"&amp;ДАННЫЕ!AO1815&amp;"h"&amp;IF(ДАННЫЕ!$AU1815&gt;0,1,0)&amp;"v"&amp;IF(ДАННЫЕ!$AW1815&gt;0,1,0)&amp;"a"&amp;IF(ДАННЫЕ!$AS1815,"1"&amp;ДАННЫЕ!$AS1815,"00")&amp;"s"&amp;IF(ДАННЫЕ!$AT1815,"1"&amp;ДАННЫЕ!$AT1815,"00")&amp;"u"&amp;IF(ДАННЫЕ!$CJ1815&gt;0,1,0)&amp;"y"&amp;B1815&amp;"d"&amp;H1815&amp;"e"&amp;F1815&amp;G1815</f>
        <v>x0w00t00f00b00g00c00i00r00m00hS00hZ00p00k00z00j00n00ELh0v0a00s00u0y0de</v>
      </c>
      <c r="L1815" s="28" t="str">
        <f ca="1">ДАННЫЕ!$I1815&amp;"VN"&amp;IF(ДАННЫЕ!AW1815&gt;0,11,10)&amp;"CD"&amp;IF(ДАННЫЕ!BF1815&gt;500,16,IF(ДАННЫЕ!BF1815&gt;350,15,IF(ДАННЫЕ!BF1815&gt;=200,14,IF(ДАННЫЕ!BF1815&gt;=100,13,IF(ДАННЫЕ!BF1815&gt;=50,12,IF(ДАННЫЕ!BF1815&gt;0,11,10))))))&amp;"AR"&amp;IF(ДАННЫЕ!BX1815&gt;0,1,0)&amp;"GD"&amp;B1815&amp;"VV"&amp;IF(E1815&gt;=5,IF(E1815&lt;18,1,0),0)</f>
        <v>VN10CD10AR0GD0VV0</v>
      </c>
      <c r="M1815" s="28" t="str">
        <f>ДАННЫЕ!$I1815&amp;"b"&amp;ДАННЫЕ!$BI1815&amp;"r"&amp;ДАННЫЕ!$BJ1815&amp;"CD"&amp;IF(ДАННЫЕ!BF1815&gt;0,IF(ДАННЫЕ!BF1815&lt;200,1,IF(ДАННЫЕ!BF1815&lt;350,2,3)),0)&amp;"h"&amp;IF(ДАННЫЕ!$BK1815+ДАННЫЕ!$BL1815+ДАННЫЕ!$BM1815&gt;0,1,0)&amp;"x"&amp;ДАННЫЕ!$BK1815&amp;"y"&amp;ДАННЫЕ!$BL1815&amp;"z"&amp;ДАННЫЕ!$BM1815&amp;"c"&amp;IF(ДАННЫЕ!$BK1815+ДАННЫЕ!$BL1815+ДАННЫЕ!$BM1815=3,1,0)&amp;"a"&amp;IF(ДАННЫЕ!$BQ1815+ДАННЫЕ!$BR1815&gt;0,1,0)&amp;"d"&amp;ДАННЫЕ!$BQ1815&amp;"v"&amp;ДАННЫЕ!$BR1815&amp;"p"&amp;ДАННЫЕ!$BS1815&amp;"n"&amp;ДАННЫЕ!$BU1815&amp;"t"&amp;ДАННЫЕ!$BV1815&amp;"o"&amp;ДАННЫЕ!$BT1815&amp;"l"&amp;IF(ДАННЫЕ!$BN1815&gt;0,1,0)&amp;ДАННЫЕ!$BN1815&amp;"g"&amp;ДАННЫЕ!$BO1815&amp;"s"&amp;ДАННЫЕ!$BP1815&amp;"DZ"&amp;IF(ДАННЫЕ!B1815-ДАННЫЕ!G1815 &lt; 60,IF(ДАННЫЕ!B1815-ДАННЫЕ!G1815 &gt;= 0,1,0),0)&amp;"u"&amp;IF(ДАННЫЕ!$CJ1815&gt;0,1,0)</f>
        <v>brCD0h0xyzc0a0dvpntol0gsDZ1u0</v>
      </c>
      <c r="N1815" s="28" t="str">
        <f ca="1">ДАННЫЕ!$F1815&amp;ДАННЫЕ!$I1815&amp;"g"&amp;B1815&amp;"cf"&amp;D1815&amp;"a"&amp;IF(ДАННЫЕ!$BX1815&gt;0,1,0)&amp;IF(ДАННЫЕ!$BF1815&gt;500,1,IF(ДАННЫЕ!$BF1815&gt;350,2,IF(ДАННЫЕ!$BF1815&gt;=200,3,IF(ДАННЫЕ!$BF1815&gt;=100,4,IF(ДАННЫЕ!$BF1815&gt;=50,5,IF(ДАННЫЕ!$BF1815&lt;50,6,0))))))&amp;"AR"&amp;IF(DATEDIF(ДАННЫЕ!$BX1815,ДАННЫЕ!$F$1,"y")&gt;1,1,0)&amp;"VG"&amp;IF(ДАННЫЕ!$BH1815="0",1,0)&amp;"o"&amp;IF(T1815+ДАННЫЕ!$AF1815+ДАННЫЕ!$AG1815+ДАННЫЕ!$AH1815+ДАННЫЕ!$AI1815+ДАННЫЕ!$AJ1815+ДАННЫЕ!$AP1815+ДАННЫЕ!$AQ1815+ДАННЫЕ!$AR1815+ДАННЫЕ!$AU1815+ДАННЫЕ!$AW1815+ДАННЫЕ!$AS1815+ДАННЫЕ!$AT1815&gt;0,1,0)&amp;"x"&amp;ДАННЫЕ!$AG1815&amp;"p"&amp;IF(ДАННЫЕ!$BY1815&gt;0,1,0)&amp;"v"&amp;IF(ДАННЫЕ!$BZ1815&gt;0,1,0)&amp;"n"&amp;ДАННЫЕ!$CA1815&amp;"t"&amp;ДАННЫЕ!$AY1815&amp;"k"&amp;ДАННЫЕ!$CB1815&amp;"q"&amp;ДАННЫЕ!$CC1815&amp;"w"&amp;ДАННЫЕ!$CD1815&amp;"e"&amp;ДАННЫЕ!$CE1815&amp;"m"&amp;ДАННЫЕ!$CF1815&amp;"c"&amp;ДАННЫЕ!$CG1815&amp;"z"&amp;ДАННЫЕ!$CH1815&amp;"d"&amp;IF(H1815=4,1,0)&amp;"s"&amp;IF(ДАННЫЕ!$J1815=1,0,1)&amp;"u"&amp;IF(ДАННЫЕ!$CJ1815&gt;0,1,0)</f>
        <v>g0cf0a06AR1VG0o0xp0v0ntkqwemczd0s1u0</v>
      </c>
      <c r="O1815" s="28" t="str">
        <f>ДАННЫЕ!$I1815&amp;"g"&amp;B1815&amp;A1815&amp;"f"&amp;P1815&amp;"c"&amp;IF(ДАННЫЕ!$U1815&gt;0,1,0)&amp;"s"&amp;IF(ДАННЫЕ!$Q1815&gt;0,IF(YEAR(ДАННЫЕ!$F$1)=YEAR(ДАННЫЕ!$Q1815),IF(MONTH(ДАННЫЕ!$F$1)=MONTH(ДАННЫЕ!$Q1815),111,11),1),0)&amp;"i"&amp;IF(ДАННЫЕ!$R1815+ДАННЫЕ!$S1815+ДАННЫЕ!$T1815=0,0,1)&amp;"h"&amp;IF(ДАННЫЕ!$P1815&gt;0,1,0)&amp;"p"&amp;IF(ДАННЫЕ!$CI1815&gt;0,IF(YEAR(ДАННЫЕ!$F$1)=YEAR(ДАННЫЕ!$CI1815),IF(MONTH(ДАННЫЕ!$F$1)=MONTH(ДАННЫЕ!$CI1815),111,11),1),0)&amp;"d"&amp;IF(ДАННЫЕ!$CJ1815&gt;0,IF(YEAR(ДАННЫЕ!$F$1)=YEAR(ДАННЫЕ!$CJ1815),IF(MONTH(ДАННЫЕ!$F$1)=MONTH(ДАННЫЕ!$CJ1815),111,11),1),0)&amp;"o"&amp;IF(ДАННЫЕ!$CK1815&gt;0,IF(MONTH(ДАННЫЕ!$F$1)=MONTH(ДАННЫЕ!$CK1815),111,11),0)&amp;"v"&amp;IF(ДАННЫЕ!$BE1815&gt;0,IF(MONTH(ДАННЫЕ!$F$1)=MONTH(ДАННЫЕ!$BE1815),111,11),0)</f>
        <v>g00f0c0s0i0h0p0d0o0v0</v>
      </c>
      <c r="P1815" s="15">
        <f t="shared" si="86"/>
        <v>0</v>
      </c>
      <c r="Q1815" s="15">
        <f>IF(ДАННЫЕ!$F$1&gt;ДАННЫЕ!$N1815,IF(YEAR(ДАННЫЕ!$F$1)=YEAR(ДАННЫЕ!M1815),1,0),0)</f>
        <v>0</v>
      </c>
      <c r="R1815" s="15">
        <f>IF(ДАННЫЕ!$F$1&gt;ДАННЫЕ!$N1815,IF(YEAR(ДАННЫЕ!$F$1)=YEAR(ДАННЫЕ!N1815),1,0),0)</f>
        <v>0</v>
      </c>
      <c r="S1815" s="15">
        <f>IF(ДАННЫЕ!$AA1815="2А",1,IF(ДАННЫЕ!$AA1815="2Б",2,IF(ДАННЫЕ!$AA1815="2В",3,IF(ДАННЫЕ!$AA1815=3,4,IF(ДАННЫЕ!$AA1815="4А",5,IF(ДАННЫЕ!$AA1815="4Б",6,IF(ДАННЫЕ!$AA1815="4В",7,IF(ДАННЫЕ!$AA1815=5,8,0))))))))</f>
        <v>0</v>
      </c>
      <c r="T1815" s="15">
        <f>IF(OR(ДАННЫЕ!$AC1815=2,ДАННЫЕ!$AD1815=2,ДАННЫЕ!$AE1815=2),2,IF(OR(ДАННЫЕ!$AC1815=1,ДАННЫЕ!$AD1815=1,ДАННЫЕ!$AE1815=1),1,0))</f>
        <v>0</v>
      </c>
    </row>
    <row r="1816" spans="1:20" x14ac:dyDescent="0.2">
      <c r="A1816" s="78">
        <f>IF(B1816&gt;0,IF(MONTH(ДАННЫЕ!$F$1)=MONTH(ДАННЫЕ!$B1816),1,0),0)</f>
        <v>0</v>
      </c>
      <c r="B1816" s="14">
        <f>IF(ДАННЫЕ!$B1816&gt;0,IF(YEAR(ДАННЫЕ!$F$1)=YEAR(ДАННЫЕ!$B1816),1,0),0)</f>
        <v>0</v>
      </c>
      <c r="C1816" s="14">
        <f>IF(ДАННЫЕ!$CM1816&gt;0,IF(YEAR(ДАННЫЕ!$F$1)=YEAR(ДАННЫЕ!$CM1816),1,0),0)</f>
        <v>0</v>
      </c>
      <c r="D1816" s="14">
        <f>IF(ДАННЫЕ!$CJ1816&gt;0,IF(ДАННЫЕ!$CL1816&gt;ДАННЫЕ!$F$1,1,IF(ДАННЫЕ!$CL1816&gt;0,0,1)),0)</f>
        <v>0</v>
      </c>
      <c r="E1816" s="43" t="str">
        <f ca="1">IF(ДАННЫЕ!$F$1&gt;0,IF(ДАННЫЕ!$G1816&gt;0,DATEDIF(ДАННЫЕ!$G1816,ДАННЫЕ!$F$1,"y"),""),IF(ДАННЫЕ!$G1816&gt;0,DATEDIF(ДАННЫЕ!$G1816,TODAY(),"y"),""))</f>
        <v/>
      </c>
      <c r="F1816" s="43" t="str">
        <f xml:space="preserve"> IF(ДАННЫЕ!$F1816="М",IF(E1816&gt;=18,IF(E1816&lt;60,1,""),""),"")&amp;IF(ДАННЫЕ!$F1816="Ж",IF(E1816&gt;=18,IF(E1816&lt;55,1,""),""),"")</f>
        <v/>
      </c>
      <c r="G1816" s="43" t="str">
        <f xml:space="preserve"> IF(ДАННЫЕ!$F1816="М",IF(E1816&gt;=60,2,""),"")&amp;IF(ДАННЫЕ!$F1816="Ж",IF(E1816&gt;=55,2,""),"")</f>
        <v/>
      </c>
      <c r="H1816" s="43" t="str">
        <f t="shared" ca="1" si="84"/>
        <v/>
      </c>
      <c r="I1816" s="43" t="str">
        <f t="shared" ca="1" si="85"/>
        <v>03</v>
      </c>
      <c r="J1816" s="28" t="str">
        <f ca="1">ДАННЫЕ!$F1816&amp;H1816&amp;I1816&amp;ДАННЫЕ!$I1816&amp;"m"&amp;IF(ДАННЫЕ!$I1816&gt;0,IF(ДАННЫЕ!$J1816&gt;0,0,1),"")&amp;"f"&amp;IF(ДАННЫЕ!$R1816&gt;0,IF(YEAR(ДАННЫЕ!$F$1)=YEAR(ДАННЫЕ!$R1816),1,0),0)&amp;"z"&amp;ДАННЫЕ!$R1816&amp;"p"&amp;ДАННЫЕ!$S1816&amp;"i"&amp;ДАННЫЕ!$T1816&amp;"h"&amp;ДАННЫЕ!$K1816&amp;"be"&amp;ДАННЫЕ!$BI1816&amp;"CD"&amp;IF(ДАННЫЕ!BF1816&gt;500,4,IF(ДАННЫЕ!BF1816&gt;350,3,IF(ДАННЫЕ!BF1816&gt;200,2,IF(ДАННЫЕ!BF1816&gt;0,1,0))))&amp;"g"&amp;B1816&amp;"d"&amp;H1816&amp;"l"&amp;ДАННЫЕ!AT1816&amp;"a"&amp;ДАННЫЕ!$V1816&amp;"v"&amp;R1816&amp;"k"&amp;ДАННЫЕ!$U1816&amp;"s"&amp;ДАННЫЕ!$Y1816&amp;"t"&amp;ДАННЫЕ!$X1816&amp;"b"&amp;IF(ДАННЫЕ!$Q1816&gt;1,1,0)&amp;"PP"&amp;ДАННЫЕ!Z1816&amp;"c"&amp;S1816&amp;"x"&amp;IF(ДАННЫЕ!$BY1816&gt;0,IF(YEAR(ДАННЫЕ!$F$1)=YEAR(ДАННЫЕ!$BY1816),1,0),0)&amp;"n"&amp;IF(ДАННЫЕ!$BZ1816&gt;0,IF(YEAR(ДАННЫЕ!$F$1)=YEAR(ДАННЫЕ!$BZ1816),1,0),0)&amp;"u"&amp;D1816&amp;"z"&amp;IF(ДАННЫЕ!$CL1816&gt;0,IF(YEAR(ДАННЫЕ!$F$1)&gt;YEAR(ДАННЫЕ!$CL1816),11,12),0)</f>
        <v>03mf0zpihbeCD0g0dlav0kstb0PPc0x0n0u0z0</v>
      </c>
      <c r="K1816" s="28" t="str">
        <f ca="1">ДАННЫЕ!$I1816&amp;"x"&amp;B1816&amp;"w"&amp;IF(T1816+ДАННЫЕ!AD1816+ДАННЫЕ!AE1816+ДАННЫЕ!AF1816+ДАННЫЕ!AG1816+ДАННЫЕ!AH1816+ДАННЫЕ!$AL1816+ДАННЫЕ!AI1816+ДАННЫЕ!AJ1816+ДАННЫЕ!AK1816+ДАННЫЕ!AP1816+ДАННЫЕ!AQ1816+ДАННЫЕ!AR1816+ДАННЫЕ!$AM1816+ДАННЫЕ!$AN1816+ДАННЫЕ!AS1816+ДАННЫЕ!AT1816&gt;0,1,0)&amp;IF(OR(T1816=2,ДАННЫЕ!AD1816=2,ДАННЫЕ!AE1816=2,ДАННЫЕ!AF1816=2,ДАННЫЕ!AG1816=2,ДАННЫЕ!AH1816=2,ДАННЫЕ!$AL1816=2,ДАННЫЕ!AI1816=2,ДАННЫЕ!AJ1816=2,ДАННЫЕ!AK1816=2,ДАННЫЕ!AP1816=2,ДАННЫЕ!AQ1816=2,ДАННЫЕ!AR1816=2,ДАННЫЕ!$AM1816=2,ДАННЫЕ!$AN1816=2,ДАННЫЕ!AS1816=2,ДАННЫЕ!AT1816=2),2,0)&amp;"t"&amp;IF(T1816&gt;0,"1"&amp;T1816,"00")&amp;"f"&amp;IF(ДАННЫЕ!$AC1816,"1"&amp;ДАННЫЕ!$AC1816,"00")&amp;"b"&amp;IF(ДАННЫЕ!$AD1816,"1"&amp;ДАННЫЕ!$AD1816,"00")&amp;"g"&amp;IF(ДАННЫЕ!$AF1816,"1"&amp;ДАННЫЕ!$AF1816,"00")&amp;"c"&amp;IF(ДАННЫЕ!$AG1816,"1"&amp;ДАННЫЕ!$AG1816,"00")&amp;"i"&amp;IF(ДАННЫЕ!$AH1816,"1"&amp;ДАННЫЕ!$AH1816,"00")&amp;"r"&amp;IF(ДАННЫЕ!$AL1816,"1"&amp;ДАННЫЕ!$AL1816,"00")&amp;"m"&amp;IF(ДАННЫЕ!$AI1816,"1"&amp;ДАННЫЕ!$AI1816,"00")&amp;"hS"&amp;IF(ДАННЫЕ!$AJ1816,"1"&amp;ДАННЫЕ!$AJ1816,"00")&amp;"hZ"&amp;IF(ДАННЫЕ!$AK1816,"1"&amp;ДАННЫЕ!$AK1816,"00")&amp;"p"&amp;IF(ДАННЫЕ!$AP1816,"1"&amp;ДАННЫЕ!$AP1816,"00")&amp;"k"&amp;IF(ДАННЫЕ!$AQ1816,"1"&amp;ДАННЫЕ!$AQ1816,"00")&amp;"z"&amp;IF(ДАННЫЕ!$AR1816,"1"&amp;ДАННЫЕ!$AR1816,"00")&amp;"j"&amp;IF(ДАННЫЕ!$AM1816,"1"&amp;ДАННЫЕ!$AM1816,"00")&amp;"n"&amp;IF(ДАННЫЕ!$AN1816,"1"&amp;ДАННЫЕ!$AN1816,"00")&amp;"E"&amp;ДАННЫЕ!BI1816&amp;"L"&amp;ДАННЫЕ!AO1816&amp;"h"&amp;IF(ДАННЫЕ!$AU1816&gt;0,1,0)&amp;"v"&amp;IF(ДАННЫЕ!$AW1816&gt;0,1,0)&amp;"a"&amp;IF(ДАННЫЕ!$AS1816,"1"&amp;ДАННЫЕ!$AS1816,"00")&amp;"s"&amp;IF(ДАННЫЕ!$AT1816,"1"&amp;ДАННЫЕ!$AT1816,"00")&amp;"u"&amp;IF(ДАННЫЕ!$CJ1816&gt;0,1,0)&amp;"y"&amp;B1816&amp;"d"&amp;H1816&amp;"e"&amp;F1816&amp;G1816</f>
        <v>x0w00t00f00b00g00c00i00r00m00hS00hZ00p00k00z00j00n00ELh0v0a00s00u0y0de</v>
      </c>
      <c r="L1816" s="28" t="str">
        <f ca="1">ДАННЫЕ!$I1816&amp;"VN"&amp;IF(ДАННЫЕ!AW1816&gt;0,11,10)&amp;"CD"&amp;IF(ДАННЫЕ!BF1816&gt;500,16,IF(ДАННЫЕ!BF1816&gt;350,15,IF(ДАННЫЕ!BF1816&gt;=200,14,IF(ДАННЫЕ!BF1816&gt;=100,13,IF(ДАННЫЕ!BF1816&gt;=50,12,IF(ДАННЫЕ!BF1816&gt;0,11,10))))))&amp;"AR"&amp;IF(ДАННЫЕ!BX1816&gt;0,1,0)&amp;"GD"&amp;B1816&amp;"VV"&amp;IF(E1816&gt;=5,IF(E1816&lt;18,1,0),0)</f>
        <v>VN10CD10AR0GD0VV0</v>
      </c>
      <c r="M1816" s="28" t="str">
        <f>ДАННЫЕ!$I1816&amp;"b"&amp;ДАННЫЕ!$BI1816&amp;"r"&amp;ДАННЫЕ!$BJ1816&amp;"CD"&amp;IF(ДАННЫЕ!BF1816&gt;0,IF(ДАННЫЕ!BF1816&lt;200,1,IF(ДАННЫЕ!BF1816&lt;350,2,3)),0)&amp;"h"&amp;IF(ДАННЫЕ!$BK1816+ДАННЫЕ!$BL1816+ДАННЫЕ!$BM1816&gt;0,1,0)&amp;"x"&amp;ДАННЫЕ!$BK1816&amp;"y"&amp;ДАННЫЕ!$BL1816&amp;"z"&amp;ДАННЫЕ!$BM1816&amp;"c"&amp;IF(ДАННЫЕ!$BK1816+ДАННЫЕ!$BL1816+ДАННЫЕ!$BM1816=3,1,0)&amp;"a"&amp;IF(ДАННЫЕ!$BQ1816+ДАННЫЕ!$BR1816&gt;0,1,0)&amp;"d"&amp;ДАННЫЕ!$BQ1816&amp;"v"&amp;ДАННЫЕ!$BR1816&amp;"p"&amp;ДАННЫЕ!$BS1816&amp;"n"&amp;ДАННЫЕ!$BU1816&amp;"t"&amp;ДАННЫЕ!$BV1816&amp;"o"&amp;ДАННЫЕ!$BT1816&amp;"l"&amp;IF(ДАННЫЕ!$BN1816&gt;0,1,0)&amp;ДАННЫЕ!$BN1816&amp;"g"&amp;ДАННЫЕ!$BO1816&amp;"s"&amp;ДАННЫЕ!$BP1816&amp;"DZ"&amp;IF(ДАННЫЕ!B1816-ДАННЫЕ!G1816 &lt; 60,IF(ДАННЫЕ!B1816-ДАННЫЕ!G1816 &gt;= 0,1,0),0)&amp;"u"&amp;IF(ДАННЫЕ!$CJ1816&gt;0,1,0)</f>
        <v>brCD0h0xyzc0a0dvpntol0gsDZ1u0</v>
      </c>
      <c r="N1816" s="28" t="str">
        <f ca="1">ДАННЫЕ!$F1816&amp;ДАННЫЕ!$I1816&amp;"g"&amp;B1816&amp;"cf"&amp;D1816&amp;"a"&amp;IF(ДАННЫЕ!$BX1816&gt;0,1,0)&amp;IF(ДАННЫЕ!$BF1816&gt;500,1,IF(ДАННЫЕ!$BF1816&gt;350,2,IF(ДАННЫЕ!$BF1816&gt;=200,3,IF(ДАННЫЕ!$BF1816&gt;=100,4,IF(ДАННЫЕ!$BF1816&gt;=50,5,IF(ДАННЫЕ!$BF1816&lt;50,6,0))))))&amp;"AR"&amp;IF(DATEDIF(ДАННЫЕ!$BX1816,ДАННЫЕ!$F$1,"y")&gt;1,1,0)&amp;"VG"&amp;IF(ДАННЫЕ!$BH1816="0",1,0)&amp;"o"&amp;IF(T1816+ДАННЫЕ!$AF1816+ДАННЫЕ!$AG1816+ДАННЫЕ!$AH1816+ДАННЫЕ!$AI1816+ДАННЫЕ!$AJ1816+ДАННЫЕ!$AP1816+ДАННЫЕ!$AQ1816+ДАННЫЕ!$AR1816+ДАННЫЕ!$AU1816+ДАННЫЕ!$AW1816+ДАННЫЕ!$AS1816+ДАННЫЕ!$AT1816&gt;0,1,0)&amp;"x"&amp;ДАННЫЕ!$AG1816&amp;"p"&amp;IF(ДАННЫЕ!$BY1816&gt;0,1,0)&amp;"v"&amp;IF(ДАННЫЕ!$BZ1816&gt;0,1,0)&amp;"n"&amp;ДАННЫЕ!$CA1816&amp;"t"&amp;ДАННЫЕ!$AY1816&amp;"k"&amp;ДАННЫЕ!$CB1816&amp;"q"&amp;ДАННЫЕ!$CC1816&amp;"w"&amp;ДАННЫЕ!$CD1816&amp;"e"&amp;ДАННЫЕ!$CE1816&amp;"m"&amp;ДАННЫЕ!$CF1816&amp;"c"&amp;ДАННЫЕ!$CG1816&amp;"z"&amp;ДАННЫЕ!$CH1816&amp;"d"&amp;IF(H1816=4,1,0)&amp;"s"&amp;IF(ДАННЫЕ!$J1816=1,0,1)&amp;"u"&amp;IF(ДАННЫЕ!$CJ1816&gt;0,1,0)</f>
        <v>g0cf0a06AR1VG0o0xp0v0ntkqwemczd0s1u0</v>
      </c>
      <c r="O1816" s="28" t="str">
        <f>ДАННЫЕ!$I1816&amp;"g"&amp;B1816&amp;A1816&amp;"f"&amp;P1816&amp;"c"&amp;IF(ДАННЫЕ!$U1816&gt;0,1,0)&amp;"s"&amp;IF(ДАННЫЕ!$Q1816&gt;0,IF(YEAR(ДАННЫЕ!$F$1)=YEAR(ДАННЫЕ!$Q1816),IF(MONTH(ДАННЫЕ!$F$1)=MONTH(ДАННЫЕ!$Q1816),111,11),1),0)&amp;"i"&amp;IF(ДАННЫЕ!$R1816+ДАННЫЕ!$S1816+ДАННЫЕ!$T1816=0,0,1)&amp;"h"&amp;IF(ДАННЫЕ!$P1816&gt;0,1,0)&amp;"p"&amp;IF(ДАННЫЕ!$CI1816&gt;0,IF(YEAR(ДАННЫЕ!$F$1)=YEAR(ДАННЫЕ!$CI1816),IF(MONTH(ДАННЫЕ!$F$1)=MONTH(ДАННЫЕ!$CI1816),111,11),1),0)&amp;"d"&amp;IF(ДАННЫЕ!$CJ1816&gt;0,IF(YEAR(ДАННЫЕ!$F$1)=YEAR(ДАННЫЕ!$CJ1816),IF(MONTH(ДАННЫЕ!$F$1)=MONTH(ДАННЫЕ!$CJ1816),111,11),1),0)&amp;"o"&amp;IF(ДАННЫЕ!$CK1816&gt;0,IF(MONTH(ДАННЫЕ!$F$1)=MONTH(ДАННЫЕ!$CK1816),111,11),0)&amp;"v"&amp;IF(ДАННЫЕ!$BE1816&gt;0,IF(MONTH(ДАННЫЕ!$F$1)=MONTH(ДАННЫЕ!$BE1816),111,11),0)</f>
        <v>g00f0c0s0i0h0p0d0o0v0</v>
      </c>
      <c r="P1816" s="15">
        <f t="shared" si="86"/>
        <v>0</v>
      </c>
      <c r="Q1816" s="15">
        <f>IF(ДАННЫЕ!$F$1&gt;ДАННЫЕ!$N1816,IF(YEAR(ДАННЫЕ!$F$1)=YEAR(ДАННЫЕ!M1816),1,0),0)</f>
        <v>0</v>
      </c>
      <c r="R1816" s="15">
        <f>IF(ДАННЫЕ!$F$1&gt;ДАННЫЕ!$N1816,IF(YEAR(ДАННЫЕ!$F$1)=YEAR(ДАННЫЕ!N1816),1,0),0)</f>
        <v>0</v>
      </c>
      <c r="S1816" s="15">
        <f>IF(ДАННЫЕ!$AA1816="2А",1,IF(ДАННЫЕ!$AA1816="2Б",2,IF(ДАННЫЕ!$AA1816="2В",3,IF(ДАННЫЕ!$AA1816=3,4,IF(ДАННЫЕ!$AA1816="4А",5,IF(ДАННЫЕ!$AA1816="4Б",6,IF(ДАННЫЕ!$AA1816="4В",7,IF(ДАННЫЕ!$AA1816=5,8,0))))))))</f>
        <v>0</v>
      </c>
      <c r="T1816" s="15">
        <f>IF(OR(ДАННЫЕ!$AC1816=2,ДАННЫЕ!$AD1816=2,ДАННЫЕ!$AE1816=2),2,IF(OR(ДАННЫЕ!$AC1816=1,ДАННЫЕ!$AD1816=1,ДАННЫЕ!$AE1816=1),1,0))</f>
        <v>0</v>
      </c>
    </row>
    <row r="1817" spans="1:20" x14ac:dyDescent="0.2">
      <c r="A1817" s="78">
        <f>IF(B1817&gt;0,IF(MONTH(ДАННЫЕ!$F$1)=MONTH(ДАННЫЕ!$B1817),1,0),0)</f>
        <v>0</v>
      </c>
      <c r="B1817" s="14">
        <f>IF(ДАННЫЕ!$B1817&gt;0,IF(YEAR(ДАННЫЕ!$F$1)=YEAR(ДАННЫЕ!$B1817),1,0),0)</f>
        <v>0</v>
      </c>
      <c r="C1817" s="14">
        <f>IF(ДАННЫЕ!$CM1817&gt;0,IF(YEAR(ДАННЫЕ!$F$1)=YEAR(ДАННЫЕ!$CM1817),1,0),0)</f>
        <v>0</v>
      </c>
      <c r="D1817" s="14">
        <f>IF(ДАННЫЕ!$CJ1817&gt;0,IF(ДАННЫЕ!$CL1817&gt;ДАННЫЕ!$F$1,1,IF(ДАННЫЕ!$CL1817&gt;0,0,1)),0)</f>
        <v>0</v>
      </c>
      <c r="E1817" s="43" t="str">
        <f ca="1">IF(ДАННЫЕ!$F$1&gt;0,IF(ДАННЫЕ!$G1817&gt;0,DATEDIF(ДАННЫЕ!$G1817,ДАННЫЕ!$F$1,"y"),""),IF(ДАННЫЕ!$G1817&gt;0,DATEDIF(ДАННЫЕ!$G1817,TODAY(),"y"),""))</f>
        <v/>
      </c>
      <c r="F1817" s="43" t="str">
        <f xml:space="preserve"> IF(ДАННЫЕ!$F1817="М",IF(E1817&gt;=18,IF(E1817&lt;60,1,""),""),"")&amp;IF(ДАННЫЕ!$F1817="Ж",IF(E1817&gt;=18,IF(E1817&lt;55,1,""),""),"")</f>
        <v/>
      </c>
      <c r="G1817" s="43" t="str">
        <f xml:space="preserve"> IF(ДАННЫЕ!$F1817="М",IF(E1817&gt;=60,2,""),"")&amp;IF(ДАННЫЕ!$F1817="Ж",IF(E1817&gt;=55,2,""),"")</f>
        <v/>
      </c>
      <c r="H1817" s="43" t="str">
        <f t="shared" ca="1" si="84"/>
        <v/>
      </c>
      <c r="I1817" s="43" t="str">
        <f t="shared" ca="1" si="85"/>
        <v>03</v>
      </c>
      <c r="J1817" s="28" t="str">
        <f ca="1">ДАННЫЕ!$F1817&amp;H1817&amp;I1817&amp;ДАННЫЕ!$I1817&amp;"m"&amp;IF(ДАННЫЕ!$I1817&gt;0,IF(ДАННЫЕ!$J1817&gt;0,0,1),"")&amp;"f"&amp;IF(ДАННЫЕ!$R1817&gt;0,IF(YEAR(ДАННЫЕ!$F$1)=YEAR(ДАННЫЕ!$R1817),1,0),0)&amp;"z"&amp;ДАННЫЕ!$R1817&amp;"p"&amp;ДАННЫЕ!$S1817&amp;"i"&amp;ДАННЫЕ!$T1817&amp;"h"&amp;ДАННЫЕ!$K1817&amp;"be"&amp;ДАННЫЕ!$BI1817&amp;"CD"&amp;IF(ДАННЫЕ!BF1817&gt;500,4,IF(ДАННЫЕ!BF1817&gt;350,3,IF(ДАННЫЕ!BF1817&gt;200,2,IF(ДАННЫЕ!BF1817&gt;0,1,0))))&amp;"g"&amp;B1817&amp;"d"&amp;H1817&amp;"l"&amp;ДАННЫЕ!AT1817&amp;"a"&amp;ДАННЫЕ!$V1817&amp;"v"&amp;R1817&amp;"k"&amp;ДАННЫЕ!$U1817&amp;"s"&amp;ДАННЫЕ!$Y1817&amp;"t"&amp;ДАННЫЕ!$X1817&amp;"b"&amp;IF(ДАННЫЕ!$Q1817&gt;1,1,0)&amp;"PP"&amp;ДАННЫЕ!Z1817&amp;"c"&amp;S1817&amp;"x"&amp;IF(ДАННЫЕ!$BY1817&gt;0,IF(YEAR(ДАННЫЕ!$F$1)=YEAR(ДАННЫЕ!$BY1817),1,0),0)&amp;"n"&amp;IF(ДАННЫЕ!$BZ1817&gt;0,IF(YEAR(ДАННЫЕ!$F$1)=YEAR(ДАННЫЕ!$BZ1817),1,0),0)&amp;"u"&amp;D1817&amp;"z"&amp;IF(ДАННЫЕ!$CL1817&gt;0,IF(YEAR(ДАННЫЕ!$F$1)&gt;YEAR(ДАННЫЕ!$CL1817),11,12),0)</f>
        <v>03mf0zpihbeCD0g0dlav0kstb0PPc0x0n0u0z0</v>
      </c>
      <c r="K1817" s="28" t="str">
        <f ca="1">ДАННЫЕ!$I1817&amp;"x"&amp;B1817&amp;"w"&amp;IF(T1817+ДАННЫЕ!AD1817+ДАННЫЕ!AE1817+ДАННЫЕ!AF1817+ДАННЫЕ!AG1817+ДАННЫЕ!AH1817+ДАННЫЕ!$AL1817+ДАННЫЕ!AI1817+ДАННЫЕ!AJ1817+ДАННЫЕ!AK1817+ДАННЫЕ!AP1817+ДАННЫЕ!AQ1817+ДАННЫЕ!AR1817+ДАННЫЕ!$AM1817+ДАННЫЕ!$AN1817+ДАННЫЕ!AS1817+ДАННЫЕ!AT1817&gt;0,1,0)&amp;IF(OR(T1817=2,ДАННЫЕ!AD1817=2,ДАННЫЕ!AE1817=2,ДАННЫЕ!AF1817=2,ДАННЫЕ!AG1817=2,ДАННЫЕ!AH1817=2,ДАННЫЕ!$AL1817=2,ДАННЫЕ!AI1817=2,ДАННЫЕ!AJ1817=2,ДАННЫЕ!AK1817=2,ДАННЫЕ!AP1817=2,ДАННЫЕ!AQ1817=2,ДАННЫЕ!AR1817=2,ДАННЫЕ!$AM1817=2,ДАННЫЕ!$AN1817=2,ДАННЫЕ!AS1817=2,ДАННЫЕ!AT1817=2),2,0)&amp;"t"&amp;IF(T1817&gt;0,"1"&amp;T1817,"00")&amp;"f"&amp;IF(ДАННЫЕ!$AC1817,"1"&amp;ДАННЫЕ!$AC1817,"00")&amp;"b"&amp;IF(ДАННЫЕ!$AD1817,"1"&amp;ДАННЫЕ!$AD1817,"00")&amp;"g"&amp;IF(ДАННЫЕ!$AF1817,"1"&amp;ДАННЫЕ!$AF1817,"00")&amp;"c"&amp;IF(ДАННЫЕ!$AG1817,"1"&amp;ДАННЫЕ!$AG1817,"00")&amp;"i"&amp;IF(ДАННЫЕ!$AH1817,"1"&amp;ДАННЫЕ!$AH1817,"00")&amp;"r"&amp;IF(ДАННЫЕ!$AL1817,"1"&amp;ДАННЫЕ!$AL1817,"00")&amp;"m"&amp;IF(ДАННЫЕ!$AI1817,"1"&amp;ДАННЫЕ!$AI1817,"00")&amp;"hS"&amp;IF(ДАННЫЕ!$AJ1817,"1"&amp;ДАННЫЕ!$AJ1817,"00")&amp;"hZ"&amp;IF(ДАННЫЕ!$AK1817,"1"&amp;ДАННЫЕ!$AK1817,"00")&amp;"p"&amp;IF(ДАННЫЕ!$AP1817,"1"&amp;ДАННЫЕ!$AP1817,"00")&amp;"k"&amp;IF(ДАННЫЕ!$AQ1817,"1"&amp;ДАННЫЕ!$AQ1817,"00")&amp;"z"&amp;IF(ДАННЫЕ!$AR1817,"1"&amp;ДАННЫЕ!$AR1817,"00")&amp;"j"&amp;IF(ДАННЫЕ!$AM1817,"1"&amp;ДАННЫЕ!$AM1817,"00")&amp;"n"&amp;IF(ДАННЫЕ!$AN1817,"1"&amp;ДАННЫЕ!$AN1817,"00")&amp;"E"&amp;ДАННЫЕ!BI1817&amp;"L"&amp;ДАННЫЕ!AO1817&amp;"h"&amp;IF(ДАННЫЕ!$AU1817&gt;0,1,0)&amp;"v"&amp;IF(ДАННЫЕ!$AW1817&gt;0,1,0)&amp;"a"&amp;IF(ДАННЫЕ!$AS1817,"1"&amp;ДАННЫЕ!$AS1817,"00")&amp;"s"&amp;IF(ДАННЫЕ!$AT1817,"1"&amp;ДАННЫЕ!$AT1817,"00")&amp;"u"&amp;IF(ДАННЫЕ!$CJ1817&gt;0,1,0)&amp;"y"&amp;B1817&amp;"d"&amp;H1817&amp;"e"&amp;F1817&amp;G1817</f>
        <v>x0w00t00f00b00g00c00i00r00m00hS00hZ00p00k00z00j00n00ELh0v0a00s00u0y0de</v>
      </c>
      <c r="L1817" s="28" t="str">
        <f ca="1">ДАННЫЕ!$I1817&amp;"VN"&amp;IF(ДАННЫЕ!AW1817&gt;0,11,10)&amp;"CD"&amp;IF(ДАННЫЕ!BF1817&gt;500,16,IF(ДАННЫЕ!BF1817&gt;350,15,IF(ДАННЫЕ!BF1817&gt;=200,14,IF(ДАННЫЕ!BF1817&gt;=100,13,IF(ДАННЫЕ!BF1817&gt;=50,12,IF(ДАННЫЕ!BF1817&gt;0,11,10))))))&amp;"AR"&amp;IF(ДАННЫЕ!BX1817&gt;0,1,0)&amp;"GD"&amp;B1817&amp;"VV"&amp;IF(E1817&gt;=5,IF(E1817&lt;18,1,0),0)</f>
        <v>VN10CD10AR0GD0VV0</v>
      </c>
      <c r="M1817" s="28" t="str">
        <f>ДАННЫЕ!$I1817&amp;"b"&amp;ДАННЫЕ!$BI1817&amp;"r"&amp;ДАННЫЕ!$BJ1817&amp;"CD"&amp;IF(ДАННЫЕ!BF1817&gt;0,IF(ДАННЫЕ!BF1817&lt;200,1,IF(ДАННЫЕ!BF1817&lt;350,2,3)),0)&amp;"h"&amp;IF(ДАННЫЕ!$BK1817+ДАННЫЕ!$BL1817+ДАННЫЕ!$BM1817&gt;0,1,0)&amp;"x"&amp;ДАННЫЕ!$BK1817&amp;"y"&amp;ДАННЫЕ!$BL1817&amp;"z"&amp;ДАННЫЕ!$BM1817&amp;"c"&amp;IF(ДАННЫЕ!$BK1817+ДАННЫЕ!$BL1817+ДАННЫЕ!$BM1817=3,1,0)&amp;"a"&amp;IF(ДАННЫЕ!$BQ1817+ДАННЫЕ!$BR1817&gt;0,1,0)&amp;"d"&amp;ДАННЫЕ!$BQ1817&amp;"v"&amp;ДАННЫЕ!$BR1817&amp;"p"&amp;ДАННЫЕ!$BS1817&amp;"n"&amp;ДАННЫЕ!$BU1817&amp;"t"&amp;ДАННЫЕ!$BV1817&amp;"o"&amp;ДАННЫЕ!$BT1817&amp;"l"&amp;IF(ДАННЫЕ!$BN1817&gt;0,1,0)&amp;ДАННЫЕ!$BN1817&amp;"g"&amp;ДАННЫЕ!$BO1817&amp;"s"&amp;ДАННЫЕ!$BP1817&amp;"DZ"&amp;IF(ДАННЫЕ!B1817-ДАННЫЕ!G1817 &lt; 60,IF(ДАННЫЕ!B1817-ДАННЫЕ!G1817 &gt;= 0,1,0),0)&amp;"u"&amp;IF(ДАННЫЕ!$CJ1817&gt;0,1,0)</f>
        <v>brCD0h0xyzc0a0dvpntol0gsDZ1u0</v>
      </c>
      <c r="N1817" s="28" t="str">
        <f ca="1">ДАННЫЕ!$F1817&amp;ДАННЫЕ!$I1817&amp;"g"&amp;B1817&amp;"cf"&amp;D1817&amp;"a"&amp;IF(ДАННЫЕ!$BX1817&gt;0,1,0)&amp;IF(ДАННЫЕ!$BF1817&gt;500,1,IF(ДАННЫЕ!$BF1817&gt;350,2,IF(ДАННЫЕ!$BF1817&gt;=200,3,IF(ДАННЫЕ!$BF1817&gt;=100,4,IF(ДАННЫЕ!$BF1817&gt;=50,5,IF(ДАННЫЕ!$BF1817&lt;50,6,0))))))&amp;"AR"&amp;IF(DATEDIF(ДАННЫЕ!$BX1817,ДАННЫЕ!$F$1,"y")&gt;1,1,0)&amp;"VG"&amp;IF(ДАННЫЕ!$BH1817="0",1,0)&amp;"o"&amp;IF(T1817+ДАННЫЕ!$AF1817+ДАННЫЕ!$AG1817+ДАННЫЕ!$AH1817+ДАННЫЕ!$AI1817+ДАННЫЕ!$AJ1817+ДАННЫЕ!$AP1817+ДАННЫЕ!$AQ1817+ДАННЫЕ!$AR1817+ДАННЫЕ!$AU1817+ДАННЫЕ!$AW1817+ДАННЫЕ!$AS1817+ДАННЫЕ!$AT1817&gt;0,1,0)&amp;"x"&amp;ДАННЫЕ!$AG1817&amp;"p"&amp;IF(ДАННЫЕ!$BY1817&gt;0,1,0)&amp;"v"&amp;IF(ДАННЫЕ!$BZ1817&gt;0,1,0)&amp;"n"&amp;ДАННЫЕ!$CA1817&amp;"t"&amp;ДАННЫЕ!$AY1817&amp;"k"&amp;ДАННЫЕ!$CB1817&amp;"q"&amp;ДАННЫЕ!$CC1817&amp;"w"&amp;ДАННЫЕ!$CD1817&amp;"e"&amp;ДАННЫЕ!$CE1817&amp;"m"&amp;ДАННЫЕ!$CF1817&amp;"c"&amp;ДАННЫЕ!$CG1817&amp;"z"&amp;ДАННЫЕ!$CH1817&amp;"d"&amp;IF(H1817=4,1,0)&amp;"s"&amp;IF(ДАННЫЕ!$J1817=1,0,1)&amp;"u"&amp;IF(ДАННЫЕ!$CJ1817&gt;0,1,0)</f>
        <v>g0cf0a06AR1VG0o0xp0v0ntkqwemczd0s1u0</v>
      </c>
      <c r="O1817" s="28" t="str">
        <f>ДАННЫЕ!$I1817&amp;"g"&amp;B1817&amp;A1817&amp;"f"&amp;P1817&amp;"c"&amp;IF(ДАННЫЕ!$U1817&gt;0,1,0)&amp;"s"&amp;IF(ДАННЫЕ!$Q1817&gt;0,IF(YEAR(ДАННЫЕ!$F$1)=YEAR(ДАННЫЕ!$Q1817),IF(MONTH(ДАННЫЕ!$F$1)=MONTH(ДАННЫЕ!$Q1817),111,11),1),0)&amp;"i"&amp;IF(ДАННЫЕ!$R1817+ДАННЫЕ!$S1817+ДАННЫЕ!$T1817=0,0,1)&amp;"h"&amp;IF(ДАННЫЕ!$P1817&gt;0,1,0)&amp;"p"&amp;IF(ДАННЫЕ!$CI1817&gt;0,IF(YEAR(ДАННЫЕ!$F$1)=YEAR(ДАННЫЕ!$CI1817),IF(MONTH(ДАННЫЕ!$F$1)=MONTH(ДАННЫЕ!$CI1817),111,11),1),0)&amp;"d"&amp;IF(ДАННЫЕ!$CJ1817&gt;0,IF(YEAR(ДАННЫЕ!$F$1)=YEAR(ДАННЫЕ!$CJ1817),IF(MONTH(ДАННЫЕ!$F$1)=MONTH(ДАННЫЕ!$CJ1817),111,11),1),0)&amp;"o"&amp;IF(ДАННЫЕ!$CK1817&gt;0,IF(MONTH(ДАННЫЕ!$F$1)=MONTH(ДАННЫЕ!$CK1817),111,11),0)&amp;"v"&amp;IF(ДАННЫЕ!$BE1817&gt;0,IF(MONTH(ДАННЫЕ!$F$1)=MONTH(ДАННЫЕ!$BE1817),111,11),0)</f>
        <v>g00f0c0s0i0h0p0d0o0v0</v>
      </c>
      <c r="P1817" s="15">
        <f t="shared" si="86"/>
        <v>0</v>
      </c>
      <c r="Q1817" s="15">
        <f>IF(ДАННЫЕ!$F$1&gt;ДАННЫЕ!$N1817,IF(YEAR(ДАННЫЕ!$F$1)=YEAR(ДАННЫЕ!M1817),1,0),0)</f>
        <v>0</v>
      </c>
      <c r="R1817" s="15">
        <f>IF(ДАННЫЕ!$F$1&gt;ДАННЫЕ!$N1817,IF(YEAR(ДАННЫЕ!$F$1)=YEAR(ДАННЫЕ!N1817),1,0),0)</f>
        <v>0</v>
      </c>
      <c r="S1817" s="15">
        <f>IF(ДАННЫЕ!$AA1817="2А",1,IF(ДАННЫЕ!$AA1817="2Б",2,IF(ДАННЫЕ!$AA1817="2В",3,IF(ДАННЫЕ!$AA1817=3,4,IF(ДАННЫЕ!$AA1817="4А",5,IF(ДАННЫЕ!$AA1817="4Б",6,IF(ДАННЫЕ!$AA1817="4В",7,IF(ДАННЫЕ!$AA1817=5,8,0))))))))</f>
        <v>0</v>
      </c>
      <c r="T1817" s="15">
        <f>IF(OR(ДАННЫЕ!$AC1817=2,ДАННЫЕ!$AD1817=2,ДАННЫЕ!$AE1817=2),2,IF(OR(ДАННЫЕ!$AC1817=1,ДАННЫЕ!$AD1817=1,ДАННЫЕ!$AE1817=1),1,0))</f>
        <v>0</v>
      </c>
    </row>
    <row r="1818" spans="1:20" x14ac:dyDescent="0.2">
      <c r="A1818" s="78">
        <f>IF(B1818&gt;0,IF(MONTH(ДАННЫЕ!$F$1)=MONTH(ДАННЫЕ!$B1818),1,0),0)</f>
        <v>0</v>
      </c>
      <c r="B1818" s="14">
        <f>IF(ДАННЫЕ!$B1818&gt;0,IF(YEAR(ДАННЫЕ!$F$1)=YEAR(ДАННЫЕ!$B1818),1,0),0)</f>
        <v>0</v>
      </c>
      <c r="C1818" s="14">
        <f>IF(ДАННЫЕ!$CM1818&gt;0,IF(YEAR(ДАННЫЕ!$F$1)=YEAR(ДАННЫЕ!$CM1818),1,0),0)</f>
        <v>0</v>
      </c>
      <c r="D1818" s="14">
        <f>IF(ДАННЫЕ!$CJ1818&gt;0,IF(ДАННЫЕ!$CL1818&gt;ДАННЫЕ!$F$1,1,IF(ДАННЫЕ!$CL1818&gt;0,0,1)),0)</f>
        <v>0</v>
      </c>
      <c r="E1818" s="43" t="str">
        <f ca="1">IF(ДАННЫЕ!$F$1&gt;0,IF(ДАННЫЕ!$G1818&gt;0,DATEDIF(ДАННЫЕ!$G1818,ДАННЫЕ!$F$1,"y"),""),IF(ДАННЫЕ!$G1818&gt;0,DATEDIF(ДАННЫЕ!$G1818,TODAY(),"y"),""))</f>
        <v/>
      </c>
      <c r="F1818" s="43" t="str">
        <f xml:space="preserve"> IF(ДАННЫЕ!$F1818="М",IF(E1818&gt;=18,IF(E1818&lt;60,1,""),""),"")&amp;IF(ДАННЫЕ!$F1818="Ж",IF(E1818&gt;=18,IF(E1818&lt;55,1,""),""),"")</f>
        <v/>
      </c>
      <c r="G1818" s="43" t="str">
        <f xml:space="preserve"> IF(ДАННЫЕ!$F1818="М",IF(E1818&gt;=60,2,""),"")&amp;IF(ДАННЫЕ!$F1818="Ж",IF(E1818&gt;=55,2,""),"")</f>
        <v/>
      </c>
      <c r="H1818" s="43" t="str">
        <f t="shared" ca="1" si="84"/>
        <v/>
      </c>
      <c r="I1818" s="43" t="str">
        <f t="shared" ca="1" si="85"/>
        <v>03</v>
      </c>
      <c r="J1818" s="28" t="str">
        <f ca="1">ДАННЫЕ!$F1818&amp;H1818&amp;I1818&amp;ДАННЫЕ!$I1818&amp;"m"&amp;IF(ДАННЫЕ!$I1818&gt;0,IF(ДАННЫЕ!$J1818&gt;0,0,1),"")&amp;"f"&amp;IF(ДАННЫЕ!$R1818&gt;0,IF(YEAR(ДАННЫЕ!$F$1)=YEAR(ДАННЫЕ!$R1818),1,0),0)&amp;"z"&amp;ДАННЫЕ!$R1818&amp;"p"&amp;ДАННЫЕ!$S1818&amp;"i"&amp;ДАННЫЕ!$T1818&amp;"h"&amp;ДАННЫЕ!$K1818&amp;"be"&amp;ДАННЫЕ!$BI1818&amp;"CD"&amp;IF(ДАННЫЕ!BF1818&gt;500,4,IF(ДАННЫЕ!BF1818&gt;350,3,IF(ДАННЫЕ!BF1818&gt;200,2,IF(ДАННЫЕ!BF1818&gt;0,1,0))))&amp;"g"&amp;B1818&amp;"d"&amp;H1818&amp;"l"&amp;ДАННЫЕ!AT1818&amp;"a"&amp;ДАННЫЕ!$V1818&amp;"v"&amp;R1818&amp;"k"&amp;ДАННЫЕ!$U1818&amp;"s"&amp;ДАННЫЕ!$Y1818&amp;"t"&amp;ДАННЫЕ!$X1818&amp;"b"&amp;IF(ДАННЫЕ!$Q1818&gt;1,1,0)&amp;"PP"&amp;ДАННЫЕ!Z1818&amp;"c"&amp;S1818&amp;"x"&amp;IF(ДАННЫЕ!$BY1818&gt;0,IF(YEAR(ДАННЫЕ!$F$1)=YEAR(ДАННЫЕ!$BY1818),1,0),0)&amp;"n"&amp;IF(ДАННЫЕ!$BZ1818&gt;0,IF(YEAR(ДАННЫЕ!$F$1)=YEAR(ДАННЫЕ!$BZ1818),1,0),0)&amp;"u"&amp;D1818&amp;"z"&amp;IF(ДАННЫЕ!$CL1818&gt;0,IF(YEAR(ДАННЫЕ!$F$1)&gt;YEAR(ДАННЫЕ!$CL1818),11,12),0)</f>
        <v>03mf0zpihbeCD0g0dlav0kstb0PPc0x0n0u0z0</v>
      </c>
      <c r="K1818" s="28" t="str">
        <f ca="1">ДАННЫЕ!$I1818&amp;"x"&amp;B1818&amp;"w"&amp;IF(T1818+ДАННЫЕ!AD1818+ДАННЫЕ!AE1818+ДАННЫЕ!AF1818+ДАННЫЕ!AG1818+ДАННЫЕ!AH1818+ДАННЫЕ!$AL1818+ДАННЫЕ!AI1818+ДАННЫЕ!AJ1818+ДАННЫЕ!AK1818+ДАННЫЕ!AP1818+ДАННЫЕ!AQ1818+ДАННЫЕ!AR1818+ДАННЫЕ!$AM1818+ДАННЫЕ!$AN1818+ДАННЫЕ!AS1818+ДАННЫЕ!AT1818&gt;0,1,0)&amp;IF(OR(T1818=2,ДАННЫЕ!AD1818=2,ДАННЫЕ!AE1818=2,ДАННЫЕ!AF1818=2,ДАННЫЕ!AG1818=2,ДАННЫЕ!AH1818=2,ДАННЫЕ!$AL1818=2,ДАННЫЕ!AI1818=2,ДАННЫЕ!AJ1818=2,ДАННЫЕ!AK1818=2,ДАННЫЕ!AP1818=2,ДАННЫЕ!AQ1818=2,ДАННЫЕ!AR1818=2,ДАННЫЕ!$AM1818=2,ДАННЫЕ!$AN1818=2,ДАННЫЕ!AS1818=2,ДАННЫЕ!AT1818=2),2,0)&amp;"t"&amp;IF(T1818&gt;0,"1"&amp;T1818,"00")&amp;"f"&amp;IF(ДАННЫЕ!$AC1818,"1"&amp;ДАННЫЕ!$AC1818,"00")&amp;"b"&amp;IF(ДАННЫЕ!$AD1818,"1"&amp;ДАННЫЕ!$AD1818,"00")&amp;"g"&amp;IF(ДАННЫЕ!$AF1818,"1"&amp;ДАННЫЕ!$AF1818,"00")&amp;"c"&amp;IF(ДАННЫЕ!$AG1818,"1"&amp;ДАННЫЕ!$AG1818,"00")&amp;"i"&amp;IF(ДАННЫЕ!$AH1818,"1"&amp;ДАННЫЕ!$AH1818,"00")&amp;"r"&amp;IF(ДАННЫЕ!$AL1818,"1"&amp;ДАННЫЕ!$AL1818,"00")&amp;"m"&amp;IF(ДАННЫЕ!$AI1818,"1"&amp;ДАННЫЕ!$AI1818,"00")&amp;"hS"&amp;IF(ДАННЫЕ!$AJ1818,"1"&amp;ДАННЫЕ!$AJ1818,"00")&amp;"hZ"&amp;IF(ДАННЫЕ!$AK1818,"1"&amp;ДАННЫЕ!$AK1818,"00")&amp;"p"&amp;IF(ДАННЫЕ!$AP1818,"1"&amp;ДАННЫЕ!$AP1818,"00")&amp;"k"&amp;IF(ДАННЫЕ!$AQ1818,"1"&amp;ДАННЫЕ!$AQ1818,"00")&amp;"z"&amp;IF(ДАННЫЕ!$AR1818,"1"&amp;ДАННЫЕ!$AR1818,"00")&amp;"j"&amp;IF(ДАННЫЕ!$AM1818,"1"&amp;ДАННЫЕ!$AM1818,"00")&amp;"n"&amp;IF(ДАННЫЕ!$AN1818,"1"&amp;ДАННЫЕ!$AN1818,"00")&amp;"E"&amp;ДАННЫЕ!BI1818&amp;"L"&amp;ДАННЫЕ!AO1818&amp;"h"&amp;IF(ДАННЫЕ!$AU1818&gt;0,1,0)&amp;"v"&amp;IF(ДАННЫЕ!$AW1818&gt;0,1,0)&amp;"a"&amp;IF(ДАННЫЕ!$AS1818,"1"&amp;ДАННЫЕ!$AS1818,"00")&amp;"s"&amp;IF(ДАННЫЕ!$AT1818,"1"&amp;ДАННЫЕ!$AT1818,"00")&amp;"u"&amp;IF(ДАННЫЕ!$CJ1818&gt;0,1,0)&amp;"y"&amp;B1818&amp;"d"&amp;H1818&amp;"e"&amp;F1818&amp;G1818</f>
        <v>x0w00t00f00b00g00c00i00r00m00hS00hZ00p00k00z00j00n00ELh0v0a00s00u0y0de</v>
      </c>
      <c r="L1818" s="28" t="str">
        <f ca="1">ДАННЫЕ!$I1818&amp;"VN"&amp;IF(ДАННЫЕ!AW1818&gt;0,11,10)&amp;"CD"&amp;IF(ДАННЫЕ!BF1818&gt;500,16,IF(ДАННЫЕ!BF1818&gt;350,15,IF(ДАННЫЕ!BF1818&gt;=200,14,IF(ДАННЫЕ!BF1818&gt;=100,13,IF(ДАННЫЕ!BF1818&gt;=50,12,IF(ДАННЫЕ!BF1818&gt;0,11,10))))))&amp;"AR"&amp;IF(ДАННЫЕ!BX1818&gt;0,1,0)&amp;"GD"&amp;B1818&amp;"VV"&amp;IF(E1818&gt;=5,IF(E1818&lt;18,1,0),0)</f>
        <v>VN10CD10AR0GD0VV0</v>
      </c>
      <c r="M1818" s="28" t="str">
        <f>ДАННЫЕ!$I1818&amp;"b"&amp;ДАННЫЕ!$BI1818&amp;"r"&amp;ДАННЫЕ!$BJ1818&amp;"CD"&amp;IF(ДАННЫЕ!BF1818&gt;0,IF(ДАННЫЕ!BF1818&lt;200,1,IF(ДАННЫЕ!BF1818&lt;350,2,3)),0)&amp;"h"&amp;IF(ДАННЫЕ!$BK1818+ДАННЫЕ!$BL1818+ДАННЫЕ!$BM1818&gt;0,1,0)&amp;"x"&amp;ДАННЫЕ!$BK1818&amp;"y"&amp;ДАННЫЕ!$BL1818&amp;"z"&amp;ДАННЫЕ!$BM1818&amp;"c"&amp;IF(ДАННЫЕ!$BK1818+ДАННЫЕ!$BL1818+ДАННЫЕ!$BM1818=3,1,0)&amp;"a"&amp;IF(ДАННЫЕ!$BQ1818+ДАННЫЕ!$BR1818&gt;0,1,0)&amp;"d"&amp;ДАННЫЕ!$BQ1818&amp;"v"&amp;ДАННЫЕ!$BR1818&amp;"p"&amp;ДАННЫЕ!$BS1818&amp;"n"&amp;ДАННЫЕ!$BU1818&amp;"t"&amp;ДАННЫЕ!$BV1818&amp;"o"&amp;ДАННЫЕ!$BT1818&amp;"l"&amp;IF(ДАННЫЕ!$BN1818&gt;0,1,0)&amp;ДАННЫЕ!$BN1818&amp;"g"&amp;ДАННЫЕ!$BO1818&amp;"s"&amp;ДАННЫЕ!$BP1818&amp;"DZ"&amp;IF(ДАННЫЕ!B1818-ДАННЫЕ!G1818 &lt; 60,IF(ДАННЫЕ!B1818-ДАННЫЕ!G1818 &gt;= 0,1,0),0)&amp;"u"&amp;IF(ДАННЫЕ!$CJ1818&gt;0,1,0)</f>
        <v>brCD0h0xyzc0a0dvpntol0gsDZ1u0</v>
      </c>
      <c r="N1818" s="28" t="str">
        <f ca="1">ДАННЫЕ!$F1818&amp;ДАННЫЕ!$I1818&amp;"g"&amp;B1818&amp;"cf"&amp;D1818&amp;"a"&amp;IF(ДАННЫЕ!$BX1818&gt;0,1,0)&amp;IF(ДАННЫЕ!$BF1818&gt;500,1,IF(ДАННЫЕ!$BF1818&gt;350,2,IF(ДАННЫЕ!$BF1818&gt;=200,3,IF(ДАННЫЕ!$BF1818&gt;=100,4,IF(ДАННЫЕ!$BF1818&gt;=50,5,IF(ДАННЫЕ!$BF1818&lt;50,6,0))))))&amp;"AR"&amp;IF(DATEDIF(ДАННЫЕ!$BX1818,ДАННЫЕ!$F$1,"y")&gt;1,1,0)&amp;"VG"&amp;IF(ДАННЫЕ!$BH1818="0",1,0)&amp;"o"&amp;IF(T1818+ДАННЫЕ!$AF1818+ДАННЫЕ!$AG1818+ДАННЫЕ!$AH1818+ДАННЫЕ!$AI1818+ДАННЫЕ!$AJ1818+ДАННЫЕ!$AP1818+ДАННЫЕ!$AQ1818+ДАННЫЕ!$AR1818+ДАННЫЕ!$AU1818+ДАННЫЕ!$AW1818+ДАННЫЕ!$AS1818+ДАННЫЕ!$AT1818&gt;0,1,0)&amp;"x"&amp;ДАННЫЕ!$AG1818&amp;"p"&amp;IF(ДАННЫЕ!$BY1818&gt;0,1,0)&amp;"v"&amp;IF(ДАННЫЕ!$BZ1818&gt;0,1,0)&amp;"n"&amp;ДАННЫЕ!$CA1818&amp;"t"&amp;ДАННЫЕ!$AY1818&amp;"k"&amp;ДАННЫЕ!$CB1818&amp;"q"&amp;ДАННЫЕ!$CC1818&amp;"w"&amp;ДАННЫЕ!$CD1818&amp;"e"&amp;ДАННЫЕ!$CE1818&amp;"m"&amp;ДАННЫЕ!$CF1818&amp;"c"&amp;ДАННЫЕ!$CG1818&amp;"z"&amp;ДАННЫЕ!$CH1818&amp;"d"&amp;IF(H1818=4,1,0)&amp;"s"&amp;IF(ДАННЫЕ!$J1818=1,0,1)&amp;"u"&amp;IF(ДАННЫЕ!$CJ1818&gt;0,1,0)</f>
        <v>g0cf0a06AR1VG0o0xp0v0ntkqwemczd0s1u0</v>
      </c>
      <c r="O1818" s="28" t="str">
        <f>ДАННЫЕ!$I1818&amp;"g"&amp;B1818&amp;A1818&amp;"f"&amp;P1818&amp;"c"&amp;IF(ДАННЫЕ!$U1818&gt;0,1,0)&amp;"s"&amp;IF(ДАННЫЕ!$Q1818&gt;0,IF(YEAR(ДАННЫЕ!$F$1)=YEAR(ДАННЫЕ!$Q1818),IF(MONTH(ДАННЫЕ!$F$1)=MONTH(ДАННЫЕ!$Q1818),111,11),1),0)&amp;"i"&amp;IF(ДАННЫЕ!$R1818+ДАННЫЕ!$S1818+ДАННЫЕ!$T1818=0,0,1)&amp;"h"&amp;IF(ДАННЫЕ!$P1818&gt;0,1,0)&amp;"p"&amp;IF(ДАННЫЕ!$CI1818&gt;0,IF(YEAR(ДАННЫЕ!$F$1)=YEAR(ДАННЫЕ!$CI1818),IF(MONTH(ДАННЫЕ!$F$1)=MONTH(ДАННЫЕ!$CI1818),111,11),1),0)&amp;"d"&amp;IF(ДАННЫЕ!$CJ1818&gt;0,IF(YEAR(ДАННЫЕ!$F$1)=YEAR(ДАННЫЕ!$CJ1818),IF(MONTH(ДАННЫЕ!$F$1)=MONTH(ДАННЫЕ!$CJ1818),111,11),1),0)&amp;"o"&amp;IF(ДАННЫЕ!$CK1818&gt;0,IF(MONTH(ДАННЫЕ!$F$1)=MONTH(ДАННЫЕ!$CK1818),111,11),0)&amp;"v"&amp;IF(ДАННЫЕ!$BE1818&gt;0,IF(MONTH(ДАННЫЕ!$F$1)=MONTH(ДАННЫЕ!$BE1818),111,11),0)</f>
        <v>g00f0c0s0i0h0p0d0o0v0</v>
      </c>
      <c r="P1818" s="15">
        <f t="shared" si="86"/>
        <v>0</v>
      </c>
      <c r="Q1818" s="15">
        <f>IF(ДАННЫЕ!$F$1&gt;ДАННЫЕ!$N1818,IF(YEAR(ДАННЫЕ!$F$1)=YEAR(ДАННЫЕ!M1818),1,0),0)</f>
        <v>0</v>
      </c>
      <c r="R1818" s="15">
        <f>IF(ДАННЫЕ!$F$1&gt;ДАННЫЕ!$N1818,IF(YEAR(ДАННЫЕ!$F$1)=YEAR(ДАННЫЕ!N1818),1,0),0)</f>
        <v>0</v>
      </c>
      <c r="S1818" s="15">
        <f>IF(ДАННЫЕ!$AA1818="2А",1,IF(ДАННЫЕ!$AA1818="2Б",2,IF(ДАННЫЕ!$AA1818="2В",3,IF(ДАННЫЕ!$AA1818=3,4,IF(ДАННЫЕ!$AA1818="4А",5,IF(ДАННЫЕ!$AA1818="4Б",6,IF(ДАННЫЕ!$AA1818="4В",7,IF(ДАННЫЕ!$AA1818=5,8,0))))))))</f>
        <v>0</v>
      </c>
      <c r="T1818" s="15">
        <f>IF(OR(ДАННЫЕ!$AC1818=2,ДАННЫЕ!$AD1818=2,ДАННЫЕ!$AE1818=2),2,IF(OR(ДАННЫЕ!$AC1818=1,ДАННЫЕ!$AD1818=1,ДАННЫЕ!$AE1818=1),1,0))</f>
        <v>0</v>
      </c>
    </row>
    <row r="1819" spans="1:20" x14ac:dyDescent="0.2">
      <c r="A1819" s="78">
        <f>IF(B1819&gt;0,IF(MONTH(ДАННЫЕ!$F$1)=MONTH(ДАННЫЕ!$B1819),1,0),0)</f>
        <v>0</v>
      </c>
      <c r="B1819" s="14">
        <f>IF(ДАННЫЕ!$B1819&gt;0,IF(YEAR(ДАННЫЕ!$F$1)=YEAR(ДАННЫЕ!$B1819),1,0),0)</f>
        <v>0</v>
      </c>
      <c r="C1819" s="14">
        <f>IF(ДАННЫЕ!$CM1819&gt;0,IF(YEAR(ДАННЫЕ!$F$1)=YEAR(ДАННЫЕ!$CM1819),1,0),0)</f>
        <v>0</v>
      </c>
      <c r="D1819" s="14">
        <f>IF(ДАННЫЕ!$CJ1819&gt;0,IF(ДАННЫЕ!$CL1819&gt;ДАННЫЕ!$F$1,1,IF(ДАННЫЕ!$CL1819&gt;0,0,1)),0)</f>
        <v>0</v>
      </c>
      <c r="E1819" s="43" t="str">
        <f ca="1">IF(ДАННЫЕ!$F$1&gt;0,IF(ДАННЫЕ!$G1819&gt;0,DATEDIF(ДАННЫЕ!$G1819,ДАННЫЕ!$F$1,"y"),""),IF(ДАННЫЕ!$G1819&gt;0,DATEDIF(ДАННЫЕ!$G1819,TODAY(),"y"),""))</f>
        <v/>
      </c>
      <c r="F1819" s="43" t="str">
        <f xml:space="preserve"> IF(ДАННЫЕ!$F1819="М",IF(E1819&gt;=18,IF(E1819&lt;60,1,""),""),"")&amp;IF(ДАННЫЕ!$F1819="Ж",IF(E1819&gt;=18,IF(E1819&lt;55,1,""),""),"")</f>
        <v/>
      </c>
      <c r="G1819" s="43" t="str">
        <f xml:space="preserve"> IF(ДАННЫЕ!$F1819="М",IF(E1819&gt;=60,2,""),"")&amp;IF(ДАННЫЕ!$F1819="Ж",IF(E1819&gt;=55,2,""),"")</f>
        <v/>
      </c>
      <c r="H1819" s="43" t="str">
        <f t="shared" ca="1" si="84"/>
        <v/>
      </c>
      <c r="I1819" s="43" t="str">
        <f t="shared" ca="1" si="85"/>
        <v>03</v>
      </c>
      <c r="J1819" s="28" t="str">
        <f ca="1">ДАННЫЕ!$F1819&amp;H1819&amp;I1819&amp;ДАННЫЕ!$I1819&amp;"m"&amp;IF(ДАННЫЕ!$I1819&gt;0,IF(ДАННЫЕ!$J1819&gt;0,0,1),"")&amp;"f"&amp;IF(ДАННЫЕ!$R1819&gt;0,IF(YEAR(ДАННЫЕ!$F$1)=YEAR(ДАННЫЕ!$R1819),1,0),0)&amp;"z"&amp;ДАННЫЕ!$R1819&amp;"p"&amp;ДАННЫЕ!$S1819&amp;"i"&amp;ДАННЫЕ!$T1819&amp;"h"&amp;ДАННЫЕ!$K1819&amp;"be"&amp;ДАННЫЕ!$BI1819&amp;"CD"&amp;IF(ДАННЫЕ!BF1819&gt;500,4,IF(ДАННЫЕ!BF1819&gt;350,3,IF(ДАННЫЕ!BF1819&gt;200,2,IF(ДАННЫЕ!BF1819&gt;0,1,0))))&amp;"g"&amp;B1819&amp;"d"&amp;H1819&amp;"l"&amp;ДАННЫЕ!AT1819&amp;"a"&amp;ДАННЫЕ!$V1819&amp;"v"&amp;R1819&amp;"k"&amp;ДАННЫЕ!$U1819&amp;"s"&amp;ДАННЫЕ!$Y1819&amp;"t"&amp;ДАННЫЕ!$X1819&amp;"b"&amp;IF(ДАННЫЕ!$Q1819&gt;1,1,0)&amp;"PP"&amp;ДАННЫЕ!Z1819&amp;"c"&amp;S1819&amp;"x"&amp;IF(ДАННЫЕ!$BY1819&gt;0,IF(YEAR(ДАННЫЕ!$F$1)=YEAR(ДАННЫЕ!$BY1819),1,0),0)&amp;"n"&amp;IF(ДАННЫЕ!$BZ1819&gt;0,IF(YEAR(ДАННЫЕ!$F$1)=YEAR(ДАННЫЕ!$BZ1819),1,0),0)&amp;"u"&amp;D1819&amp;"z"&amp;IF(ДАННЫЕ!$CL1819&gt;0,IF(YEAR(ДАННЫЕ!$F$1)&gt;YEAR(ДАННЫЕ!$CL1819),11,12),0)</f>
        <v>03mf0zpihbeCD0g0dlav0kstb0PPc0x0n0u0z0</v>
      </c>
      <c r="K1819" s="28" t="str">
        <f ca="1">ДАННЫЕ!$I1819&amp;"x"&amp;B1819&amp;"w"&amp;IF(T1819+ДАННЫЕ!AD1819+ДАННЫЕ!AE1819+ДАННЫЕ!AF1819+ДАННЫЕ!AG1819+ДАННЫЕ!AH1819+ДАННЫЕ!$AL1819+ДАННЫЕ!AI1819+ДАННЫЕ!AJ1819+ДАННЫЕ!AK1819+ДАННЫЕ!AP1819+ДАННЫЕ!AQ1819+ДАННЫЕ!AR1819+ДАННЫЕ!$AM1819+ДАННЫЕ!$AN1819+ДАННЫЕ!AS1819+ДАННЫЕ!AT1819&gt;0,1,0)&amp;IF(OR(T1819=2,ДАННЫЕ!AD1819=2,ДАННЫЕ!AE1819=2,ДАННЫЕ!AF1819=2,ДАННЫЕ!AG1819=2,ДАННЫЕ!AH1819=2,ДАННЫЕ!$AL1819=2,ДАННЫЕ!AI1819=2,ДАННЫЕ!AJ1819=2,ДАННЫЕ!AK1819=2,ДАННЫЕ!AP1819=2,ДАННЫЕ!AQ1819=2,ДАННЫЕ!AR1819=2,ДАННЫЕ!$AM1819=2,ДАННЫЕ!$AN1819=2,ДАННЫЕ!AS1819=2,ДАННЫЕ!AT1819=2),2,0)&amp;"t"&amp;IF(T1819&gt;0,"1"&amp;T1819,"00")&amp;"f"&amp;IF(ДАННЫЕ!$AC1819,"1"&amp;ДАННЫЕ!$AC1819,"00")&amp;"b"&amp;IF(ДАННЫЕ!$AD1819,"1"&amp;ДАННЫЕ!$AD1819,"00")&amp;"g"&amp;IF(ДАННЫЕ!$AF1819,"1"&amp;ДАННЫЕ!$AF1819,"00")&amp;"c"&amp;IF(ДАННЫЕ!$AG1819,"1"&amp;ДАННЫЕ!$AG1819,"00")&amp;"i"&amp;IF(ДАННЫЕ!$AH1819,"1"&amp;ДАННЫЕ!$AH1819,"00")&amp;"r"&amp;IF(ДАННЫЕ!$AL1819,"1"&amp;ДАННЫЕ!$AL1819,"00")&amp;"m"&amp;IF(ДАННЫЕ!$AI1819,"1"&amp;ДАННЫЕ!$AI1819,"00")&amp;"hS"&amp;IF(ДАННЫЕ!$AJ1819,"1"&amp;ДАННЫЕ!$AJ1819,"00")&amp;"hZ"&amp;IF(ДАННЫЕ!$AK1819,"1"&amp;ДАННЫЕ!$AK1819,"00")&amp;"p"&amp;IF(ДАННЫЕ!$AP1819,"1"&amp;ДАННЫЕ!$AP1819,"00")&amp;"k"&amp;IF(ДАННЫЕ!$AQ1819,"1"&amp;ДАННЫЕ!$AQ1819,"00")&amp;"z"&amp;IF(ДАННЫЕ!$AR1819,"1"&amp;ДАННЫЕ!$AR1819,"00")&amp;"j"&amp;IF(ДАННЫЕ!$AM1819,"1"&amp;ДАННЫЕ!$AM1819,"00")&amp;"n"&amp;IF(ДАННЫЕ!$AN1819,"1"&amp;ДАННЫЕ!$AN1819,"00")&amp;"E"&amp;ДАННЫЕ!BI1819&amp;"L"&amp;ДАННЫЕ!AO1819&amp;"h"&amp;IF(ДАННЫЕ!$AU1819&gt;0,1,0)&amp;"v"&amp;IF(ДАННЫЕ!$AW1819&gt;0,1,0)&amp;"a"&amp;IF(ДАННЫЕ!$AS1819,"1"&amp;ДАННЫЕ!$AS1819,"00")&amp;"s"&amp;IF(ДАННЫЕ!$AT1819,"1"&amp;ДАННЫЕ!$AT1819,"00")&amp;"u"&amp;IF(ДАННЫЕ!$CJ1819&gt;0,1,0)&amp;"y"&amp;B1819&amp;"d"&amp;H1819&amp;"e"&amp;F1819&amp;G1819</f>
        <v>x0w00t00f00b00g00c00i00r00m00hS00hZ00p00k00z00j00n00ELh0v0a00s00u0y0de</v>
      </c>
      <c r="L1819" s="28" t="str">
        <f ca="1">ДАННЫЕ!$I1819&amp;"VN"&amp;IF(ДАННЫЕ!AW1819&gt;0,11,10)&amp;"CD"&amp;IF(ДАННЫЕ!BF1819&gt;500,16,IF(ДАННЫЕ!BF1819&gt;350,15,IF(ДАННЫЕ!BF1819&gt;=200,14,IF(ДАННЫЕ!BF1819&gt;=100,13,IF(ДАННЫЕ!BF1819&gt;=50,12,IF(ДАННЫЕ!BF1819&gt;0,11,10))))))&amp;"AR"&amp;IF(ДАННЫЕ!BX1819&gt;0,1,0)&amp;"GD"&amp;B1819&amp;"VV"&amp;IF(E1819&gt;=5,IF(E1819&lt;18,1,0),0)</f>
        <v>VN10CD10AR0GD0VV0</v>
      </c>
      <c r="M1819" s="28" t="str">
        <f>ДАННЫЕ!$I1819&amp;"b"&amp;ДАННЫЕ!$BI1819&amp;"r"&amp;ДАННЫЕ!$BJ1819&amp;"CD"&amp;IF(ДАННЫЕ!BF1819&gt;0,IF(ДАННЫЕ!BF1819&lt;200,1,IF(ДАННЫЕ!BF1819&lt;350,2,3)),0)&amp;"h"&amp;IF(ДАННЫЕ!$BK1819+ДАННЫЕ!$BL1819+ДАННЫЕ!$BM1819&gt;0,1,0)&amp;"x"&amp;ДАННЫЕ!$BK1819&amp;"y"&amp;ДАННЫЕ!$BL1819&amp;"z"&amp;ДАННЫЕ!$BM1819&amp;"c"&amp;IF(ДАННЫЕ!$BK1819+ДАННЫЕ!$BL1819+ДАННЫЕ!$BM1819=3,1,0)&amp;"a"&amp;IF(ДАННЫЕ!$BQ1819+ДАННЫЕ!$BR1819&gt;0,1,0)&amp;"d"&amp;ДАННЫЕ!$BQ1819&amp;"v"&amp;ДАННЫЕ!$BR1819&amp;"p"&amp;ДАННЫЕ!$BS1819&amp;"n"&amp;ДАННЫЕ!$BU1819&amp;"t"&amp;ДАННЫЕ!$BV1819&amp;"o"&amp;ДАННЫЕ!$BT1819&amp;"l"&amp;IF(ДАННЫЕ!$BN1819&gt;0,1,0)&amp;ДАННЫЕ!$BN1819&amp;"g"&amp;ДАННЫЕ!$BO1819&amp;"s"&amp;ДАННЫЕ!$BP1819&amp;"DZ"&amp;IF(ДАННЫЕ!B1819-ДАННЫЕ!G1819 &lt; 60,IF(ДАННЫЕ!B1819-ДАННЫЕ!G1819 &gt;= 0,1,0),0)&amp;"u"&amp;IF(ДАННЫЕ!$CJ1819&gt;0,1,0)</f>
        <v>brCD0h0xyzc0a0dvpntol0gsDZ1u0</v>
      </c>
      <c r="N1819" s="28" t="str">
        <f ca="1">ДАННЫЕ!$F1819&amp;ДАННЫЕ!$I1819&amp;"g"&amp;B1819&amp;"cf"&amp;D1819&amp;"a"&amp;IF(ДАННЫЕ!$BX1819&gt;0,1,0)&amp;IF(ДАННЫЕ!$BF1819&gt;500,1,IF(ДАННЫЕ!$BF1819&gt;350,2,IF(ДАННЫЕ!$BF1819&gt;=200,3,IF(ДАННЫЕ!$BF1819&gt;=100,4,IF(ДАННЫЕ!$BF1819&gt;=50,5,IF(ДАННЫЕ!$BF1819&lt;50,6,0))))))&amp;"AR"&amp;IF(DATEDIF(ДАННЫЕ!$BX1819,ДАННЫЕ!$F$1,"y")&gt;1,1,0)&amp;"VG"&amp;IF(ДАННЫЕ!$BH1819="0",1,0)&amp;"o"&amp;IF(T1819+ДАННЫЕ!$AF1819+ДАННЫЕ!$AG1819+ДАННЫЕ!$AH1819+ДАННЫЕ!$AI1819+ДАННЫЕ!$AJ1819+ДАННЫЕ!$AP1819+ДАННЫЕ!$AQ1819+ДАННЫЕ!$AR1819+ДАННЫЕ!$AU1819+ДАННЫЕ!$AW1819+ДАННЫЕ!$AS1819+ДАННЫЕ!$AT1819&gt;0,1,0)&amp;"x"&amp;ДАННЫЕ!$AG1819&amp;"p"&amp;IF(ДАННЫЕ!$BY1819&gt;0,1,0)&amp;"v"&amp;IF(ДАННЫЕ!$BZ1819&gt;0,1,0)&amp;"n"&amp;ДАННЫЕ!$CA1819&amp;"t"&amp;ДАННЫЕ!$AY1819&amp;"k"&amp;ДАННЫЕ!$CB1819&amp;"q"&amp;ДАННЫЕ!$CC1819&amp;"w"&amp;ДАННЫЕ!$CD1819&amp;"e"&amp;ДАННЫЕ!$CE1819&amp;"m"&amp;ДАННЫЕ!$CF1819&amp;"c"&amp;ДАННЫЕ!$CG1819&amp;"z"&amp;ДАННЫЕ!$CH1819&amp;"d"&amp;IF(H1819=4,1,0)&amp;"s"&amp;IF(ДАННЫЕ!$J1819=1,0,1)&amp;"u"&amp;IF(ДАННЫЕ!$CJ1819&gt;0,1,0)</f>
        <v>g0cf0a06AR1VG0o0xp0v0ntkqwemczd0s1u0</v>
      </c>
      <c r="O1819" s="28" t="str">
        <f>ДАННЫЕ!$I1819&amp;"g"&amp;B1819&amp;A1819&amp;"f"&amp;P1819&amp;"c"&amp;IF(ДАННЫЕ!$U1819&gt;0,1,0)&amp;"s"&amp;IF(ДАННЫЕ!$Q1819&gt;0,IF(YEAR(ДАННЫЕ!$F$1)=YEAR(ДАННЫЕ!$Q1819),IF(MONTH(ДАННЫЕ!$F$1)=MONTH(ДАННЫЕ!$Q1819),111,11),1),0)&amp;"i"&amp;IF(ДАННЫЕ!$R1819+ДАННЫЕ!$S1819+ДАННЫЕ!$T1819=0,0,1)&amp;"h"&amp;IF(ДАННЫЕ!$P1819&gt;0,1,0)&amp;"p"&amp;IF(ДАННЫЕ!$CI1819&gt;0,IF(YEAR(ДАННЫЕ!$F$1)=YEAR(ДАННЫЕ!$CI1819),IF(MONTH(ДАННЫЕ!$F$1)=MONTH(ДАННЫЕ!$CI1819),111,11),1),0)&amp;"d"&amp;IF(ДАННЫЕ!$CJ1819&gt;0,IF(YEAR(ДАННЫЕ!$F$1)=YEAR(ДАННЫЕ!$CJ1819),IF(MONTH(ДАННЫЕ!$F$1)=MONTH(ДАННЫЕ!$CJ1819),111,11),1),0)&amp;"o"&amp;IF(ДАННЫЕ!$CK1819&gt;0,IF(MONTH(ДАННЫЕ!$F$1)=MONTH(ДАННЫЕ!$CK1819),111,11),0)&amp;"v"&amp;IF(ДАННЫЕ!$BE1819&gt;0,IF(MONTH(ДАННЫЕ!$F$1)=MONTH(ДАННЫЕ!$BE1819),111,11),0)</f>
        <v>g00f0c0s0i0h0p0d0o0v0</v>
      </c>
      <c r="P1819" s="15">
        <f t="shared" si="86"/>
        <v>0</v>
      </c>
      <c r="Q1819" s="15">
        <f>IF(ДАННЫЕ!$F$1&gt;ДАННЫЕ!$N1819,IF(YEAR(ДАННЫЕ!$F$1)=YEAR(ДАННЫЕ!M1819),1,0),0)</f>
        <v>0</v>
      </c>
      <c r="R1819" s="15">
        <f>IF(ДАННЫЕ!$F$1&gt;ДАННЫЕ!$N1819,IF(YEAR(ДАННЫЕ!$F$1)=YEAR(ДАННЫЕ!N1819),1,0),0)</f>
        <v>0</v>
      </c>
      <c r="S1819" s="15">
        <f>IF(ДАННЫЕ!$AA1819="2А",1,IF(ДАННЫЕ!$AA1819="2Б",2,IF(ДАННЫЕ!$AA1819="2В",3,IF(ДАННЫЕ!$AA1819=3,4,IF(ДАННЫЕ!$AA1819="4А",5,IF(ДАННЫЕ!$AA1819="4Б",6,IF(ДАННЫЕ!$AA1819="4В",7,IF(ДАННЫЕ!$AA1819=5,8,0))))))))</f>
        <v>0</v>
      </c>
      <c r="T1819" s="15">
        <f>IF(OR(ДАННЫЕ!$AC1819=2,ДАННЫЕ!$AD1819=2,ДАННЫЕ!$AE1819=2),2,IF(OR(ДАННЫЕ!$AC1819=1,ДАННЫЕ!$AD1819=1,ДАННЫЕ!$AE1819=1),1,0))</f>
        <v>0</v>
      </c>
    </row>
    <row r="1820" spans="1:20" x14ac:dyDescent="0.2">
      <c r="A1820" s="78">
        <f>IF(B1820&gt;0,IF(MONTH(ДАННЫЕ!$F$1)=MONTH(ДАННЫЕ!$B1820),1,0),0)</f>
        <v>0</v>
      </c>
      <c r="B1820" s="14">
        <f>IF(ДАННЫЕ!$B1820&gt;0,IF(YEAR(ДАННЫЕ!$F$1)=YEAR(ДАННЫЕ!$B1820),1,0),0)</f>
        <v>0</v>
      </c>
      <c r="C1820" s="14">
        <f>IF(ДАННЫЕ!$CM1820&gt;0,IF(YEAR(ДАННЫЕ!$F$1)=YEAR(ДАННЫЕ!$CM1820),1,0),0)</f>
        <v>0</v>
      </c>
      <c r="D1820" s="14">
        <f>IF(ДАННЫЕ!$CJ1820&gt;0,IF(ДАННЫЕ!$CL1820&gt;ДАННЫЕ!$F$1,1,IF(ДАННЫЕ!$CL1820&gt;0,0,1)),0)</f>
        <v>0</v>
      </c>
      <c r="E1820" s="43" t="str">
        <f ca="1">IF(ДАННЫЕ!$F$1&gt;0,IF(ДАННЫЕ!$G1820&gt;0,DATEDIF(ДАННЫЕ!$G1820,ДАННЫЕ!$F$1,"y"),""),IF(ДАННЫЕ!$G1820&gt;0,DATEDIF(ДАННЫЕ!$G1820,TODAY(),"y"),""))</f>
        <v/>
      </c>
      <c r="F1820" s="43" t="str">
        <f xml:space="preserve"> IF(ДАННЫЕ!$F1820="М",IF(E1820&gt;=18,IF(E1820&lt;60,1,""),""),"")&amp;IF(ДАННЫЕ!$F1820="Ж",IF(E1820&gt;=18,IF(E1820&lt;55,1,""),""),"")</f>
        <v/>
      </c>
      <c r="G1820" s="43" t="str">
        <f xml:space="preserve"> IF(ДАННЫЕ!$F1820="М",IF(E1820&gt;=60,2,""),"")&amp;IF(ДАННЫЕ!$F1820="Ж",IF(E1820&gt;=55,2,""),"")</f>
        <v/>
      </c>
      <c r="H1820" s="43" t="str">
        <f t="shared" ca="1" si="84"/>
        <v/>
      </c>
      <c r="I1820" s="43" t="str">
        <f t="shared" ca="1" si="85"/>
        <v>03</v>
      </c>
      <c r="J1820" s="28" t="str">
        <f ca="1">ДАННЫЕ!$F1820&amp;H1820&amp;I1820&amp;ДАННЫЕ!$I1820&amp;"m"&amp;IF(ДАННЫЕ!$I1820&gt;0,IF(ДАННЫЕ!$J1820&gt;0,0,1),"")&amp;"f"&amp;IF(ДАННЫЕ!$R1820&gt;0,IF(YEAR(ДАННЫЕ!$F$1)=YEAR(ДАННЫЕ!$R1820),1,0),0)&amp;"z"&amp;ДАННЫЕ!$R1820&amp;"p"&amp;ДАННЫЕ!$S1820&amp;"i"&amp;ДАННЫЕ!$T1820&amp;"h"&amp;ДАННЫЕ!$K1820&amp;"be"&amp;ДАННЫЕ!$BI1820&amp;"CD"&amp;IF(ДАННЫЕ!BF1820&gt;500,4,IF(ДАННЫЕ!BF1820&gt;350,3,IF(ДАННЫЕ!BF1820&gt;200,2,IF(ДАННЫЕ!BF1820&gt;0,1,0))))&amp;"g"&amp;B1820&amp;"d"&amp;H1820&amp;"l"&amp;ДАННЫЕ!AT1820&amp;"a"&amp;ДАННЫЕ!$V1820&amp;"v"&amp;R1820&amp;"k"&amp;ДАННЫЕ!$U1820&amp;"s"&amp;ДАННЫЕ!$Y1820&amp;"t"&amp;ДАННЫЕ!$X1820&amp;"b"&amp;IF(ДАННЫЕ!$Q1820&gt;1,1,0)&amp;"PP"&amp;ДАННЫЕ!Z1820&amp;"c"&amp;S1820&amp;"x"&amp;IF(ДАННЫЕ!$BY1820&gt;0,IF(YEAR(ДАННЫЕ!$F$1)=YEAR(ДАННЫЕ!$BY1820),1,0),0)&amp;"n"&amp;IF(ДАННЫЕ!$BZ1820&gt;0,IF(YEAR(ДАННЫЕ!$F$1)=YEAR(ДАННЫЕ!$BZ1820),1,0),0)&amp;"u"&amp;D1820&amp;"z"&amp;IF(ДАННЫЕ!$CL1820&gt;0,IF(YEAR(ДАННЫЕ!$F$1)&gt;YEAR(ДАННЫЕ!$CL1820),11,12),0)</f>
        <v>03mf0zpihbeCD0g0dlav0kstb0PPc0x0n0u0z0</v>
      </c>
      <c r="K1820" s="28" t="str">
        <f ca="1">ДАННЫЕ!$I1820&amp;"x"&amp;B1820&amp;"w"&amp;IF(T1820+ДАННЫЕ!AD1820+ДАННЫЕ!AE1820+ДАННЫЕ!AF1820+ДАННЫЕ!AG1820+ДАННЫЕ!AH1820+ДАННЫЕ!$AL1820+ДАННЫЕ!AI1820+ДАННЫЕ!AJ1820+ДАННЫЕ!AK1820+ДАННЫЕ!AP1820+ДАННЫЕ!AQ1820+ДАННЫЕ!AR1820+ДАННЫЕ!$AM1820+ДАННЫЕ!$AN1820+ДАННЫЕ!AS1820+ДАННЫЕ!AT1820&gt;0,1,0)&amp;IF(OR(T1820=2,ДАННЫЕ!AD1820=2,ДАННЫЕ!AE1820=2,ДАННЫЕ!AF1820=2,ДАННЫЕ!AG1820=2,ДАННЫЕ!AH1820=2,ДАННЫЕ!$AL1820=2,ДАННЫЕ!AI1820=2,ДАННЫЕ!AJ1820=2,ДАННЫЕ!AK1820=2,ДАННЫЕ!AP1820=2,ДАННЫЕ!AQ1820=2,ДАННЫЕ!AR1820=2,ДАННЫЕ!$AM1820=2,ДАННЫЕ!$AN1820=2,ДАННЫЕ!AS1820=2,ДАННЫЕ!AT1820=2),2,0)&amp;"t"&amp;IF(T1820&gt;0,"1"&amp;T1820,"00")&amp;"f"&amp;IF(ДАННЫЕ!$AC1820,"1"&amp;ДАННЫЕ!$AC1820,"00")&amp;"b"&amp;IF(ДАННЫЕ!$AD1820,"1"&amp;ДАННЫЕ!$AD1820,"00")&amp;"g"&amp;IF(ДАННЫЕ!$AF1820,"1"&amp;ДАННЫЕ!$AF1820,"00")&amp;"c"&amp;IF(ДАННЫЕ!$AG1820,"1"&amp;ДАННЫЕ!$AG1820,"00")&amp;"i"&amp;IF(ДАННЫЕ!$AH1820,"1"&amp;ДАННЫЕ!$AH1820,"00")&amp;"r"&amp;IF(ДАННЫЕ!$AL1820,"1"&amp;ДАННЫЕ!$AL1820,"00")&amp;"m"&amp;IF(ДАННЫЕ!$AI1820,"1"&amp;ДАННЫЕ!$AI1820,"00")&amp;"hS"&amp;IF(ДАННЫЕ!$AJ1820,"1"&amp;ДАННЫЕ!$AJ1820,"00")&amp;"hZ"&amp;IF(ДАННЫЕ!$AK1820,"1"&amp;ДАННЫЕ!$AK1820,"00")&amp;"p"&amp;IF(ДАННЫЕ!$AP1820,"1"&amp;ДАННЫЕ!$AP1820,"00")&amp;"k"&amp;IF(ДАННЫЕ!$AQ1820,"1"&amp;ДАННЫЕ!$AQ1820,"00")&amp;"z"&amp;IF(ДАННЫЕ!$AR1820,"1"&amp;ДАННЫЕ!$AR1820,"00")&amp;"j"&amp;IF(ДАННЫЕ!$AM1820,"1"&amp;ДАННЫЕ!$AM1820,"00")&amp;"n"&amp;IF(ДАННЫЕ!$AN1820,"1"&amp;ДАННЫЕ!$AN1820,"00")&amp;"E"&amp;ДАННЫЕ!BI1820&amp;"L"&amp;ДАННЫЕ!AO1820&amp;"h"&amp;IF(ДАННЫЕ!$AU1820&gt;0,1,0)&amp;"v"&amp;IF(ДАННЫЕ!$AW1820&gt;0,1,0)&amp;"a"&amp;IF(ДАННЫЕ!$AS1820,"1"&amp;ДАННЫЕ!$AS1820,"00")&amp;"s"&amp;IF(ДАННЫЕ!$AT1820,"1"&amp;ДАННЫЕ!$AT1820,"00")&amp;"u"&amp;IF(ДАННЫЕ!$CJ1820&gt;0,1,0)&amp;"y"&amp;B1820&amp;"d"&amp;H1820&amp;"e"&amp;F1820&amp;G1820</f>
        <v>x0w00t00f00b00g00c00i00r00m00hS00hZ00p00k00z00j00n00ELh0v0a00s00u0y0de</v>
      </c>
      <c r="L1820" s="28" t="str">
        <f ca="1">ДАННЫЕ!$I1820&amp;"VN"&amp;IF(ДАННЫЕ!AW1820&gt;0,11,10)&amp;"CD"&amp;IF(ДАННЫЕ!BF1820&gt;500,16,IF(ДАННЫЕ!BF1820&gt;350,15,IF(ДАННЫЕ!BF1820&gt;=200,14,IF(ДАННЫЕ!BF1820&gt;=100,13,IF(ДАННЫЕ!BF1820&gt;=50,12,IF(ДАННЫЕ!BF1820&gt;0,11,10))))))&amp;"AR"&amp;IF(ДАННЫЕ!BX1820&gt;0,1,0)&amp;"GD"&amp;B1820&amp;"VV"&amp;IF(E1820&gt;=5,IF(E1820&lt;18,1,0),0)</f>
        <v>VN10CD10AR0GD0VV0</v>
      </c>
      <c r="M1820" s="28" t="str">
        <f>ДАННЫЕ!$I1820&amp;"b"&amp;ДАННЫЕ!$BI1820&amp;"r"&amp;ДАННЫЕ!$BJ1820&amp;"CD"&amp;IF(ДАННЫЕ!BF1820&gt;0,IF(ДАННЫЕ!BF1820&lt;200,1,IF(ДАННЫЕ!BF1820&lt;350,2,3)),0)&amp;"h"&amp;IF(ДАННЫЕ!$BK1820+ДАННЫЕ!$BL1820+ДАННЫЕ!$BM1820&gt;0,1,0)&amp;"x"&amp;ДАННЫЕ!$BK1820&amp;"y"&amp;ДАННЫЕ!$BL1820&amp;"z"&amp;ДАННЫЕ!$BM1820&amp;"c"&amp;IF(ДАННЫЕ!$BK1820+ДАННЫЕ!$BL1820+ДАННЫЕ!$BM1820=3,1,0)&amp;"a"&amp;IF(ДАННЫЕ!$BQ1820+ДАННЫЕ!$BR1820&gt;0,1,0)&amp;"d"&amp;ДАННЫЕ!$BQ1820&amp;"v"&amp;ДАННЫЕ!$BR1820&amp;"p"&amp;ДАННЫЕ!$BS1820&amp;"n"&amp;ДАННЫЕ!$BU1820&amp;"t"&amp;ДАННЫЕ!$BV1820&amp;"o"&amp;ДАННЫЕ!$BT1820&amp;"l"&amp;IF(ДАННЫЕ!$BN1820&gt;0,1,0)&amp;ДАННЫЕ!$BN1820&amp;"g"&amp;ДАННЫЕ!$BO1820&amp;"s"&amp;ДАННЫЕ!$BP1820&amp;"DZ"&amp;IF(ДАННЫЕ!B1820-ДАННЫЕ!G1820 &lt; 60,IF(ДАННЫЕ!B1820-ДАННЫЕ!G1820 &gt;= 0,1,0),0)&amp;"u"&amp;IF(ДАННЫЕ!$CJ1820&gt;0,1,0)</f>
        <v>brCD0h0xyzc0a0dvpntol0gsDZ1u0</v>
      </c>
      <c r="N1820" s="28" t="str">
        <f ca="1">ДАННЫЕ!$F1820&amp;ДАННЫЕ!$I1820&amp;"g"&amp;B1820&amp;"cf"&amp;D1820&amp;"a"&amp;IF(ДАННЫЕ!$BX1820&gt;0,1,0)&amp;IF(ДАННЫЕ!$BF1820&gt;500,1,IF(ДАННЫЕ!$BF1820&gt;350,2,IF(ДАННЫЕ!$BF1820&gt;=200,3,IF(ДАННЫЕ!$BF1820&gt;=100,4,IF(ДАННЫЕ!$BF1820&gt;=50,5,IF(ДАННЫЕ!$BF1820&lt;50,6,0))))))&amp;"AR"&amp;IF(DATEDIF(ДАННЫЕ!$BX1820,ДАННЫЕ!$F$1,"y")&gt;1,1,0)&amp;"VG"&amp;IF(ДАННЫЕ!$BH1820="0",1,0)&amp;"o"&amp;IF(T1820+ДАННЫЕ!$AF1820+ДАННЫЕ!$AG1820+ДАННЫЕ!$AH1820+ДАННЫЕ!$AI1820+ДАННЫЕ!$AJ1820+ДАННЫЕ!$AP1820+ДАННЫЕ!$AQ1820+ДАННЫЕ!$AR1820+ДАННЫЕ!$AU1820+ДАННЫЕ!$AW1820+ДАННЫЕ!$AS1820+ДАННЫЕ!$AT1820&gt;0,1,0)&amp;"x"&amp;ДАННЫЕ!$AG1820&amp;"p"&amp;IF(ДАННЫЕ!$BY1820&gt;0,1,0)&amp;"v"&amp;IF(ДАННЫЕ!$BZ1820&gt;0,1,0)&amp;"n"&amp;ДАННЫЕ!$CA1820&amp;"t"&amp;ДАННЫЕ!$AY1820&amp;"k"&amp;ДАННЫЕ!$CB1820&amp;"q"&amp;ДАННЫЕ!$CC1820&amp;"w"&amp;ДАННЫЕ!$CD1820&amp;"e"&amp;ДАННЫЕ!$CE1820&amp;"m"&amp;ДАННЫЕ!$CF1820&amp;"c"&amp;ДАННЫЕ!$CG1820&amp;"z"&amp;ДАННЫЕ!$CH1820&amp;"d"&amp;IF(H1820=4,1,0)&amp;"s"&amp;IF(ДАННЫЕ!$J1820=1,0,1)&amp;"u"&amp;IF(ДАННЫЕ!$CJ1820&gt;0,1,0)</f>
        <v>g0cf0a06AR1VG0o0xp0v0ntkqwemczd0s1u0</v>
      </c>
      <c r="O1820" s="28" t="str">
        <f>ДАННЫЕ!$I1820&amp;"g"&amp;B1820&amp;A1820&amp;"f"&amp;P1820&amp;"c"&amp;IF(ДАННЫЕ!$U1820&gt;0,1,0)&amp;"s"&amp;IF(ДАННЫЕ!$Q1820&gt;0,IF(YEAR(ДАННЫЕ!$F$1)=YEAR(ДАННЫЕ!$Q1820),IF(MONTH(ДАННЫЕ!$F$1)=MONTH(ДАННЫЕ!$Q1820),111,11),1),0)&amp;"i"&amp;IF(ДАННЫЕ!$R1820+ДАННЫЕ!$S1820+ДАННЫЕ!$T1820=0,0,1)&amp;"h"&amp;IF(ДАННЫЕ!$P1820&gt;0,1,0)&amp;"p"&amp;IF(ДАННЫЕ!$CI1820&gt;0,IF(YEAR(ДАННЫЕ!$F$1)=YEAR(ДАННЫЕ!$CI1820),IF(MONTH(ДАННЫЕ!$F$1)=MONTH(ДАННЫЕ!$CI1820),111,11),1),0)&amp;"d"&amp;IF(ДАННЫЕ!$CJ1820&gt;0,IF(YEAR(ДАННЫЕ!$F$1)=YEAR(ДАННЫЕ!$CJ1820),IF(MONTH(ДАННЫЕ!$F$1)=MONTH(ДАННЫЕ!$CJ1820),111,11),1),0)&amp;"o"&amp;IF(ДАННЫЕ!$CK1820&gt;0,IF(MONTH(ДАННЫЕ!$F$1)=MONTH(ДАННЫЕ!$CK1820),111,11),0)&amp;"v"&amp;IF(ДАННЫЕ!$BE1820&gt;0,IF(MONTH(ДАННЫЕ!$F$1)=MONTH(ДАННЫЕ!$BE1820),111,11),0)</f>
        <v>g00f0c0s0i0h0p0d0o0v0</v>
      </c>
      <c r="P1820" s="15">
        <f t="shared" si="86"/>
        <v>0</v>
      </c>
      <c r="Q1820" s="15">
        <f>IF(ДАННЫЕ!$F$1&gt;ДАННЫЕ!$N1820,IF(YEAR(ДАННЫЕ!$F$1)=YEAR(ДАННЫЕ!M1820),1,0),0)</f>
        <v>0</v>
      </c>
      <c r="R1820" s="15">
        <f>IF(ДАННЫЕ!$F$1&gt;ДАННЫЕ!$N1820,IF(YEAR(ДАННЫЕ!$F$1)=YEAR(ДАННЫЕ!N1820),1,0),0)</f>
        <v>0</v>
      </c>
      <c r="S1820" s="15">
        <f>IF(ДАННЫЕ!$AA1820="2А",1,IF(ДАННЫЕ!$AA1820="2Б",2,IF(ДАННЫЕ!$AA1820="2В",3,IF(ДАННЫЕ!$AA1820=3,4,IF(ДАННЫЕ!$AA1820="4А",5,IF(ДАННЫЕ!$AA1820="4Б",6,IF(ДАННЫЕ!$AA1820="4В",7,IF(ДАННЫЕ!$AA1820=5,8,0))))))))</f>
        <v>0</v>
      </c>
      <c r="T1820" s="15">
        <f>IF(OR(ДАННЫЕ!$AC1820=2,ДАННЫЕ!$AD1820=2,ДАННЫЕ!$AE1820=2),2,IF(OR(ДАННЫЕ!$AC1820=1,ДАННЫЕ!$AD1820=1,ДАННЫЕ!$AE1820=1),1,0))</f>
        <v>0</v>
      </c>
    </row>
    <row r="1821" spans="1:20" x14ac:dyDescent="0.2">
      <c r="A1821" s="78">
        <f>IF(B1821&gt;0,IF(MONTH(ДАННЫЕ!$F$1)=MONTH(ДАННЫЕ!$B1821),1,0),0)</f>
        <v>0</v>
      </c>
      <c r="B1821" s="14">
        <f>IF(ДАННЫЕ!$B1821&gt;0,IF(YEAR(ДАННЫЕ!$F$1)=YEAR(ДАННЫЕ!$B1821),1,0),0)</f>
        <v>0</v>
      </c>
      <c r="C1821" s="14">
        <f>IF(ДАННЫЕ!$CM1821&gt;0,IF(YEAR(ДАННЫЕ!$F$1)=YEAR(ДАННЫЕ!$CM1821),1,0),0)</f>
        <v>0</v>
      </c>
      <c r="D1821" s="14">
        <f>IF(ДАННЫЕ!$CJ1821&gt;0,IF(ДАННЫЕ!$CL1821&gt;ДАННЫЕ!$F$1,1,IF(ДАННЫЕ!$CL1821&gt;0,0,1)),0)</f>
        <v>0</v>
      </c>
      <c r="E1821" s="43" t="str">
        <f ca="1">IF(ДАННЫЕ!$F$1&gt;0,IF(ДАННЫЕ!$G1821&gt;0,DATEDIF(ДАННЫЕ!$G1821,ДАННЫЕ!$F$1,"y"),""),IF(ДАННЫЕ!$G1821&gt;0,DATEDIF(ДАННЫЕ!$G1821,TODAY(),"y"),""))</f>
        <v/>
      </c>
      <c r="F1821" s="43" t="str">
        <f xml:space="preserve"> IF(ДАННЫЕ!$F1821="М",IF(E1821&gt;=18,IF(E1821&lt;60,1,""),""),"")&amp;IF(ДАННЫЕ!$F1821="Ж",IF(E1821&gt;=18,IF(E1821&lt;55,1,""),""),"")</f>
        <v/>
      </c>
      <c r="G1821" s="43" t="str">
        <f xml:space="preserve"> IF(ДАННЫЕ!$F1821="М",IF(E1821&gt;=60,2,""),"")&amp;IF(ДАННЫЕ!$F1821="Ж",IF(E1821&gt;=55,2,""),"")</f>
        <v/>
      </c>
      <c r="H1821" s="43" t="str">
        <f t="shared" ca="1" si="84"/>
        <v/>
      </c>
      <c r="I1821" s="43" t="str">
        <f t="shared" ca="1" si="85"/>
        <v>03</v>
      </c>
      <c r="J1821" s="28" t="str">
        <f ca="1">ДАННЫЕ!$F1821&amp;H1821&amp;I1821&amp;ДАННЫЕ!$I1821&amp;"m"&amp;IF(ДАННЫЕ!$I1821&gt;0,IF(ДАННЫЕ!$J1821&gt;0,0,1),"")&amp;"f"&amp;IF(ДАННЫЕ!$R1821&gt;0,IF(YEAR(ДАННЫЕ!$F$1)=YEAR(ДАННЫЕ!$R1821),1,0),0)&amp;"z"&amp;ДАННЫЕ!$R1821&amp;"p"&amp;ДАННЫЕ!$S1821&amp;"i"&amp;ДАННЫЕ!$T1821&amp;"h"&amp;ДАННЫЕ!$K1821&amp;"be"&amp;ДАННЫЕ!$BI1821&amp;"CD"&amp;IF(ДАННЫЕ!BF1821&gt;500,4,IF(ДАННЫЕ!BF1821&gt;350,3,IF(ДАННЫЕ!BF1821&gt;200,2,IF(ДАННЫЕ!BF1821&gt;0,1,0))))&amp;"g"&amp;B1821&amp;"d"&amp;H1821&amp;"l"&amp;ДАННЫЕ!AT1821&amp;"a"&amp;ДАННЫЕ!$V1821&amp;"v"&amp;R1821&amp;"k"&amp;ДАННЫЕ!$U1821&amp;"s"&amp;ДАННЫЕ!$Y1821&amp;"t"&amp;ДАННЫЕ!$X1821&amp;"b"&amp;IF(ДАННЫЕ!$Q1821&gt;1,1,0)&amp;"PP"&amp;ДАННЫЕ!Z1821&amp;"c"&amp;S1821&amp;"x"&amp;IF(ДАННЫЕ!$BY1821&gt;0,IF(YEAR(ДАННЫЕ!$F$1)=YEAR(ДАННЫЕ!$BY1821),1,0),0)&amp;"n"&amp;IF(ДАННЫЕ!$BZ1821&gt;0,IF(YEAR(ДАННЫЕ!$F$1)=YEAR(ДАННЫЕ!$BZ1821),1,0),0)&amp;"u"&amp;D1821&amp;"z"&amp;IF(ДАННЫЕ!$CL1821&gt;0,IF(YEAR(ДАННЫЕ!$F$1)&gt;YEAR(ДАННЫЕ!$CL1821),11,12),0)</f>
        <v>03mf0zpihbeCD0g0dlav0kstb0PPc0x0n0u0z0</v>
      </c>
      <c r="K1821" s="28" t="str">
        <f ca="1">ДАННЫЕ!$I1821&amp;"x"&amp;B1821&amp;"w"&amp;IF(T1821+ДАННЫЕ!AD1821+ДАННЫЕ!AE1821+ДАННЫЕ!AF1821+ДАННЫЕ!AG1821+ДАННЫЕ!AH1821+ДАННЫЕ!$AL1821+ДАННЫЕ!AI1821+ДАННЫЕ!AJ1821+ДАННЫЕ!AK1821+ДАННЫЕ!AP1821+ДАННЫЕ!AQ1821+ДАННЫЕ!AR1821+ДАННЫЕ!$AM1821+ДАННЫЕ!$AN1821+ДАННЫЕ!AS1821+ДАННЫЕ!AT1821&gt;0,1,0)&amp;IF(OR(T1821=2,ДАННЫЕ!AD1821=2,ДАННЫЕ!AE1821=2,ДАННЫЕ!AF1821=2,ДАННЫЕ!AG1821=2,ДАННЫЕ!AH1821=2,ДАННЫЕ!$AL1821=2,ДАННЫЕ!AI1821=2,ДАННЫЕ!AJ1821=2,ДАННЫЕ!AK1821=2,ДАННЫЕ!AP1821=2,ДАННЫЕ!AQ1821=2,ДАННЫЕ!AR1821=2,ДАННЫЕ!$AM1821=2,ДАННЫЕ!$AN1821=2,ДАННЫЕ!AS1821=2,ДАННЫЕ!AT1821=2),2,0)&amp;"t"&amp;IF(T1821&gt;0,"1"&amp;T1821,"00")&amp;"f"&amp;IF(ДАННЫЕ!$AC1821,"1"&amp;ДАННЫЕ!$AC1821,"00")&amp;"b"&amp;IF(ДАННЫЕ!$AD1821,"1"&amp;ДАННЫЕ!$AD1821,"00")&amp;"g"&amp;IF(ДАННЫЕ!$AF1821,"1"&amp;ДАННЫЕ!$AF1821,"00")&amp;"c"&amp;IF(ДАННЫЕ!$AG1821,"1"&amp;ДАННЫЕ!$AG1821,"00")&amp;"i"&amp;IF(ДАННЫЕ!$AH1821,"1"&amp;ДАННЫЕ!$AH1821,"00")&amp;"r"&amp;IF(ДАННЫЕ!$AL1821,"1"&amp;ДАННЫЕ!$AL1821,"00")&amp;"m"&amp;IF(ДАННЫЕ!$AI1821,"1"&amp;ДАННЫЕ!$AI1821,"00")&amp;"hS"&amp;IF(ДАННЫЕ!$AJ1821,"1"&amp;ДАННЫЕ!$AJ1821,"00")&amp;"hZ"&amp;IF(ДАННЫЕ!$AK1821,"1"&amp;ДАННЫЕ!$AK1821,"00")&amp;"p"&amp;IF(ДАННЫЕ!$AP1821,"1"&amp;ДАННЫЕ!$AP1821,"00")&amp;"k"&amp;IF(ДАННЫЕ!$AQ1821,"1"&amp;ДАННЫЕ!$AQ1821,"00")&amp;"z"&amp;IF(ДАННЫЕ!$AR1821,"1"&amp;ДАННЫЕ!$AR1821,"00")&amp;"j"&amp;IF(ДАННЫЕ!$AM1821,"1"&amp;ДАННЫЕ!$AM1821,"00")&amp;"n"&amp;IF(ДАННЫЕ!$AN1821,"1"&amp;ДАННЫЕ!$AN1821,"00")&amp;"E"&amp;ДАННЫЕ!BI1821&amp;"L"&amp;ДАННЫЕ!AO1821&amp;"h"&amp;IF(ДАННЫЕ!$AU1821&gt;0,1,0)&amp;"v"&amp;IF(ДАННЫЕ!$AW1821&gt;0,1,0)&amp;"a"&amp;IF(ДАННЫЕ!$AS1821,"1"&amp;ДАННЫЕ!$AS1821,"00")&amp;"s"&amp;IF(ДАННЫЕ!$AT1821,"1"&amp;ДАННЫЕ!$AT1821,"00")&amp;"u"&amp;IF(ДАННЫЕ!$CJ1821&gt;0,1,0)&amp;"y"&amp;B1821&amp;"d"&amp;H1821&amp;"e"&amp;F1821&amp;G1821</f>
        <v>x0w00t00f00b00g00c00i00r00m00hS00hZ00p00k00z00j00n00ELh0v0a00s00u0y0de</v>
      </c>
      <c r="L1821" s="28" t="str">
        <f ca="1">ДАННЫЕ!$I1821&amp;"VN"&amp;IF(ДАННЫЕ!AW1821&gt;0,11,10)&amp;"CD"&amp;IF(ДАННЫЕ!BF1821&gt;500,16,IF(ДАННЫЕ!BF1821&gt;350,15,IF(ДАННЫЕ!BF1821&gt;=200,14,IF(ДАННЫЕ!BF1821&gt;=100,13,IF(ДАННЫЕ!BF1821&gt;=50,12,IF(ДАННЫЕ!BF1821&gt;0,11,10))))))&amp;"AR"&amp;IF(ДАННЫЕ!BX1821&gt;0,1,0)&amp;"GD"&amp;B1821&amp;"VV"&amp;IF(E1821&gt;=5,IF(E1821&lt;18,1,0),0)</f>
        <v>VN10CD10AR0GD0VV0</v>
      </c>
      <c r="M1821" s="28" t="str">
        <f>ДАННЫЕ!$I1821&amp;"b"&amp;ДАННЫЕ!$BI1821&amp;"r"&amp;ДАННЫЕ!$BJ1821&amp;"CD"&amp;IF(ДАННЫЕ!BF1821&gt;0,IF(ДАННЫЕ!BF1821&lt;200,1,IF(ДАННЫЕ!BF1821&lt;350,2,3)),0)&amp;"h"&amp;IF(ДАННЫЕ!$BK1821+ДАННЫЕ!$BL1821+ДАННЫЕ!$BM1821&gt;0,1,0)&amp;"x"&amp;ДАННЫЕ!$BK1821&amp;"y"&amp;ДАННЫЕ!$BL1821&amp;"z"&amp;ДАННЫЕ!$BM1821&amp;"c"&amp;IF(ДАННЫЕ!$BK1821+ДАННЫЕ!$BL1821+ДАННЫЕ!$BM1821=3,1,0)&amp;"a"&amp;IF(ДАННЫЕ!$BQ1821+ДАННЫЕ!$BR1821&gt;0,1,0)&amp;"d"&amp;ДАННЫЕ!$BQ1821&amp;"v"&amp;ДАННЫЕ!$BR1821&amp;"p"&amp;ДАННЫЕ!$BS1821&amp;"n"&amp;ДАННЫЕ!$BU1821&amp;"t"&amp;ДАННЫЕ!$BV1821&amp;"o"&amp;ДАННЫЕ!$BT1821&amp;"l"&amp;IF(ДАННЫЕ!$BN1821&gt;0,1,0)&amp;ДАННЫЕ!$BN1821&amp;"g"&amp;ДАННЫЕ!$BO1821&amp;"s"&amp;ДАННЫЕ!$BP1821&amp;"DZ"&amp;IF(ДАННЫЕ!B1821-ДАННЫЕ!G1821 &lt; 60,IF(ДАННЫЕ!B1821-ДАННЫЕ!G1821 &gt;= 0,1,0),0)&amp;"u"&amp;IF(ДАННЫЕ!$CJ1821&gt;0,1,0)</f>
        <v>brCD0h0xyzc0a0dvpntol0gsDZ1u0</v>
      </c>
      <c r="N1821" s="28" t="str">
        <f ca="1">ДАННЫЕ!$F1821&amp;ДАННЫЕ!$I1821&amp;"g"&amp;B1821&amp;"cf"&amp;D1821&amp;"a"&amp;IF(ДАННЫЕ!$BX1821&gt;0,1,0)&amp;IF(ДАННЫЕ!$BF1821&gt;500,1,IF(ДАННЫЕ!$BF1821&gt;350,2,IF(ДАННЫЕ!$BF1821&gt;=200,3,IF(ДАННЫЕ!$BF1821&gt;=100,4,IF(ДАННЫЕ!$BF1821&gt;=50,5,IF(ДАННЫЕ!$BF1821&lt;50,6,0))))))&amp;"AR"&amp;IF(DATEDIF(ДАННЫЕ!$BX1821,ДАННЫЕ!$F$1,"y")&gt;1,1,0)&amp;"VG"&amp;IF(ДАННЫЕ!$BH1821="0",1,0)&amp;"o"&amp;IF(T1821+ДАННЫЕ!$AF1821+ДАННЫЕ!$AG1821+ДАННЫЕ!$AH1821+ДАННЫЕ!$AI1821+ДАННЫЕ!$AJ1821+ДАННЫЕ!$AP1821+ДАННЫЕ!$AQ1821+ДАННЫЕ!$AR1821+ДАННЫЕ!$AU1821+ДАННЫЕ!$AW1821+ДАННЫЕ!$AS1821+ДАННЫЕ!$AT1821&gt;0,1,0)&amp;"x"&amp;ДАННЫЕ!$AG1821&amp;"p"&amp;IF(ДАННЫЕ!$BY1821&gt;0,1,0)&amp;"v"&amp;IF(ДАННЫЕ!$BZ1821&gt;0,1,0)&amp;"n"&amp;ДАННЫЕ!$CA1821&amp;"t"&amp;ДАННЫЕ!$AY1821&amp;"k"&amp;ДАННЫЕ!$CB1821&amp;"q"&amp;ДАННЫЕ!$CC1821&amp;"w"&amp;ДАННЫЕ!$CD1821&amp;"e"&amp;ДАННЫЕ!$CE1821&amp;"m"&amp;ДАННЫЕ!$CF1821&amp;"c"&amp;ДАННЫЕ!$CG1821&amp;"z"&amp;ДАННЫЕ!$CH1821&amp;"d"&amp;IF(H1821=4,1,0)&amp;"s"&amp;IF(ДАННЫЕ!$J1821=1,0,1)&amp;"u"&amp;IF(ДАННЫЕ!$CJ1821&gt;0,1,0)</f>
        <v>g0cf0a06AR1VG0o0xp0v0ntkqwemczd0s1u0</v>
      </c>
      <c r="O1821" s="28" t="str">
        <f>ДАННЫЕ!$I1821&amp;"g"&amp;B1821&amp;A1821&amp;"f"&amp;P1821&amp;"c"&amp;IF(ДАННЫЕ!$U1821&gt;0,1,0)&amp;"s"&amp;IF(ДАННЫЕ!$Q1821&gt;0,IF(YEAR(ДАННЫЕ!$F$1)=YEAR(ДАННЫЕ!$Q1821),IF(MONTH(ДАННЫЕ!$F$1)=MONTH(ДАННЫЕ!$Q1821),111,11),1),0)&amp;"i"&amp;IF(ДАННЫЕ!$R1821+ДАННЫЕ!$S1821+ДАННЫЕ!$T1821=0,0,1)&amp;"h"&amp;IF(ДАННЫЕ!$P1821&gt;0,1,0)&amp;"p"&amp;IF(ДАННЫЕ!$CI1821&gt;0,IF(YEAR(ДАННЫЕ!$F$1)=YEAR(ДАННЫЕ!$CI1821),IF(MONTH(ДАННЫЕ!$F$1)=MONTH(ДАННЫЕ!$CI1821),111,11),1),0)&amp;"d"&amp;IF(ДАННЫЕ!$CJ1821&gt;0,IF(YEAR(ДАННЫЕ!$F$1)=YEAR(ДАННЫЕ!$CJ1821),IF(MONTH(ДАННЫЕ!$F$1)=MONTH(ДАННЫЕ!$CJ1821),111,11),1),0)&amp;"o"&amp;IF(ДАННЫЕ!$CK1821&gt;0,IF(MONTH(ДАННЫЕ!$F$1)=MONTH(ДАННЫЕ!$CK1821),111,11),0)&amp;"v"&amp;IF(ДАННЫЕ!$BE1821&gt;0,IF(MONTH(ДАННЫЕ!$F$1)=MONTH(ДАННЫЕ!$BE1821),111,11),0)</f>
        <v>g00f0c0s0i0h0p0d0o0v0</v>
      </c>
      <c r="P1821" s="15">
        <f t="shared" si="86"/>
        <v>0</v>
      </c>
      <c r="Q1821" s="15">
        <f>IF(ДАННЫЕ!$F$1&gt;ДАННЫЕ!$N1821,IF(YEAR(ДАННЫЕ!$F$1)=YEAR(ДАННЫЕ!M1821),1,0),0)</f>
        <v>0</v>
      </c>
      <c r="R1821" s="15">
        <f>IF(ДАННЫЕ!$F$1&gt;ДАННЫЕ!$N1821,IF(YEAR(ДАННЫЕ!$F$1)=YEAR(ДАННЫЕ!N1821),1,0),0)</f>
        <v>0</v>
      </c>
      <c r="S1821" s="15">
        <f>IF(ДАННЫЕ!$AA1821="2А",1,IF(ДАННЫЕ!$AA1821="2Б",2,IF(ДАННЫЕ!$AA1821="2В",3,IF(ДАННЫЕ!$AA1821=3,4,IF(ДАННЫЕ!$AA1821="4А",5,IF(ДАННЫЕ!$AA1821="4Б",6,IF(ДАННЫЕ!$AA1821="4В",7,IF(ДАННЫЕ!$AA1821=5,8,0))))))))</f>
        <v>0</v>
      </c>
      <c r="T1821" s="15">
        <f>IF(OR(ДАННЫЕ!$AC1821=2,ДАННЫЕ!$AD1821=2,ДАННЫЕ!$AE1821=2),2,IF(OR(ДАННЫЕ!$AC1821=1,ДАННЫЕ!$AD1821=1,ДАННЫЕ!$AE1821=1),1,0))</f>
        <v>0</v>
      </c>
    </row>
    <row r="1822" spans="1:20" x14ac:dyDescent="0.2">
      <c r="A1822" s="78">
        <f>IF(B1822&gt;0,IF(MONTH(ДАННЫЕ!$F$1)=MONTH(ДАННЫЕ!$B1822),1,0),0)</f>
        <v>0</v>
      </c>
      <c r="B1822" s="14">
        <f>IF(ДАННЫЕ!$B1822&gt;0,IF(YEAR(ДАННЫЕ!$F$1)=YEAR(ДАННЫЕ!$B1822),1,0),0)</f>
        <v>0</v>
      </c>
      <c r="C1822" s="14">
        <f>IF(ДАННЫЕ!$CM1822&gt;0,IF(YEAR(ДАННЫЕ!$F$1)=YEAR(ДАННЫЕ!$CM1822),1,0),0)</f>
        <v>0</v>
      </c>
      <c r="D1822" s="14">
        <f>IF(ДАННЫЕ!$CJ1822&gt;0,IF(ДАННЫЕ!$CL1822&gt;ДАННЫЕ!$F$1,1,IF(ДАННЫЕ!$CL1822&gt;0,0,1)),0)</f>
        <v>0</v>
      </c>
      <c r="E1822" s="43" t="str">
        <f ca="1">IF(ДАННЫЕ!$F$1&gt;0,IF(ДАННЫЕ!$G1822&gt;0,DATEDIF(ДАННЫЕ!$G1822,ДАННЫЕ!$F$1,"y"),""),IF(ДАННЫЕ!$G1822&gt;0,DATEDIF(ДАННЫЕ!$G1822,TODAY(),"y"),""))</f>
        <v/>
      </c>
      <c r="F1822" s="43" t="str">
        <f xml:space="preserve"> IF(ДАННЫЕ!$F1822="М",IF(E1822&gt;=18,IF(E1822&lt;60,1,""),""),"")&amp;IF(ДАННЫЕ!$F1822="Ж",IF(E1822&gt;=18,IF(E1822&lt;55,1,""),""),"")</f>
        <v/>
      </c>
      <c r="G1822" s="43" t="str">
        <f xml:space="preserve"> IF(ДАННЫЕ!$F1822="М",IF(E1822&gt;=60,2,""),"")&amp;IF(ДАННЫЕ!$F1822="Ж",IF(E1822&gt;=55,2,""),"")</f>
        <v/>
      </c>
      <c r="H1822" s="43" t="str">
        <f t="shared" ca="1" si="84"/>
        <v/>
      </c>
      <c r="I1822" s="43" t="str">
        <f t="shared" ca="1" si="85"/>
        <v>03</v>
      </c>
      <c r="J1822" s="28" t="str">
        <f ca="1">ДАННЫЕ!$F1822&amp;H1822&amp;I1822&amp;ДАННЫЕ!$I1822&amp;"m"&amp;IF(ДАННЫЕ!$I1822&gt;0,IF(ДАННЫЕ!$J1822&gt;0,0,1),"")&amp;"f"&amp;IF(ДАННЫЕ!$R1822&gt;0,IF(YEAR(ДАННЫЕ!$F$1)=YEAR(ДАННЫЕ!$R1822),1,0),0)&amp;"z"&amp;ДАННЫЕ!$R1822&amp;"p"&amp;ДАННЫЕ!$S1822&amp;"i"&amp;ДАННЫЕ!$T1822&amp;"h"&amp;ДАННЫЕ!$K1822&amp;"be"&amp;ДАННЫЕ!$BI1822&amp;"CD"&amp;IF(ДАННЫЕ!BF1822&gt;500,4,IF(ДАННЫЕ!BF1822&gt;350,3,IF(ДАННЫЕ!BF1822&gt;200,2,IF(ДАННЫЕ!BF1822&gt;0,1,0))))&amp;"g"&amp;B1822&amp;"d"&amp;H1822&amp;"l"&amp;ДАННЫЕ!AT1822&amp;"a"&amp;ДАННЫЕ!$V1822&amp;"v"&amp;R1822&amp;"k"&amp;ДАННЫЕ!$U1822&amp;"s"&amp;ДАННЫЕ!$Y1822&amp;"t"&amp;ДАННЫЕ!$X1822&amp;"b"&amp;IF(ДАННЫЕ!$Q1822&gt;1,1,0)&amp;"PP"&amp;ДАННЫЕ!Z1822&amp;"c"&amp;S1822&amp;"x"&amp;IF(ДАННЫЕ!$BY1822&gt;0,IF(YEAR(ДАННЫЕ!$F$1)=YEAR(ДАННЫЕ!$BY1822),1,0),0)&amp;"n"&amp;IF(ДАННЫЕ!$BZ1822&gt;0,IF(YEAR(ДАННЫЕ!$F$1)=YEAR(ДАННЫЕ!$BZ1822),1,0),0)&amp;"u"&amp;D1822&amp;"z"&amp;IF(ДАННЫЕ!$CL1822&gt;0,IF(YEAR(ДАННЫЕ!$F$1)&gt;YEAR(ДАННЫЕ!$CL1822),11,12),0)</f>
        <v>03mf0zpihbeCD0g0dlav0kstb0PPc0x0n0u0z0</v>
      </c>
      <c r="K1822" s="28" t="str">
        <f ca="1">ДАННЫЕ!$I1822&amp;"x"&amp;B1822&amp;"w"&amp;IF(T1822+ДАННЫЕ!AD1822+ДАННЫЕ!AE1822+ДАННЫЕ!AF1822+ДАННЫЕ!AG1822+ДАННЫЕ!AH1822+ДАННЫЕ!$AL1822+ДАННЫЕ!AI1822+ДАННЫЕ!AJ1822+ДАННЫЕ!AK1822+ДАННЫЕ!AP1822+ДАННЫЕ!AQ1822+ДАННЫЕ!AR1822+ДАННЫЕ!$AM1822+ДАННЫЕ!$AN1822+ДАННЫЕ!AS1822+ДАННЫЕ!AT1822&gt;0,1,0)&amp;IF(OR(T1822=2,ДАННЫЕ!AD1822=2,ДАННЫЕ!AE1822=2,ДАННЫЕ!AF1822=2,ДАННЫЕ!AG1822=2,ДАННЫЕ!AH1822=2,ДАННЫЕ!$AL1822=2,ДАННЫЕ!AI1822=2,ДАННЫЕ!AJ1822=2,ДАННЫЕ!AK1822=2,ДАННЫЕ!AP1822=2,ДАННЫЕ!AQ1822=2,ДАННЫЕ!AR1822=2,ДАННЫЕ!$AM1822=2,ДАННЫЕ!$AN1822=2,ДАННЫЕ!AS1822=2,ДАННЫЕ!AT1822=2),2,0)&amp;"t"&amp;IF(T1822&gt;0,"1"&amp;T1822,"00")&amp;"f"&amp;IF(ДАННЫЕ!$AC1822,"1"&amp;ДАННЫЕ!$AC1822,"00")&amp;"b"&amp;IF(ДАННЫЕ!$AD1822,"1"&amp;ДАННЫЕ!$AD1822,"00")&amp;"g"&amp;IF(ДАННЫЕ!$AF1822,"1"&amp;ДАННЫЕ!$AF1822,"00")&amp;"c"&amp;IF(ДАННЫЕ!$AG1822,"1"&amp;ДАННЫЕ!$AG1822,"00")&amp;"i"&amp;IF(ДАННЫЕ!$AH1822,"1"&amp;ДАННЫЕ!$AH1822,"00")&amp;"r"&amp;IF(ДАННЫЕ!$AL1822,"1"&amp;ДАННЫЕ!$AL1822,"00")&amp;"m"&amp;IF(ДАННЫЕ!$AI1822,"1"&amp;ДАННЫЕ!$AI1822,"00")&amp;"hS"&amp;IF(ДАННЫЕ!$AJ1822,"1"&amp;ДАННЫЕ!$AJ1822,"00")&amp;"hZ"&amp;IF(ДАННЫЕ!$AK1822,"1"&amp;ДАННЫЕ!$AK1822,"00")&amp;"p"&amp;IF(ДАННЫЕ!$AP1822,"1"&amp;ДАННЫЕ!$AP1822,"00")&amp;"k"&amp;IF(ДАННЫЕ!$AQ1822,"1"&amp;ДАННЫЕ!$AQ1822,"00")&amp;"z"&amp;IF(ДАННЫЕ!$AR1822,"1"&amp;ДАННЫЕ!$AR1822,"00")&amp;"j"&amp;IF(ДАННЫЕ!$AM1822,"1"&amp;ДАННЫЕ!$AM1822,"00")&amp;"n"&amp;IF(ДАННЫЕ!$AN1822,"1"&amp;ДАННЫЕ!$AN1822,"00")&amp;"E"&amp;ДАННЫЕ!BI1822&amp;"L"&amp;ДАННЫЕ!AO1822&amp;"h"&amp;IF(ДАННЫЕ!$AU1822&gt;0,1,0)&amp;"v"&amp;IF(ДАННЫЕ!$AW1822&gt;0,1,0)&amp;"a"&amp;IF(ДАННЫЕ!$AS1822,"1"&amp;ДАННЫЕ!$AS1822,"00")&amp;"s"&amp;IF(ДАННЫЕ!$AT1822,"1"&amp;ДАННЫЕ!$AT1822,"00")&amp;"u"&amp;IF(ДАННЫЕ!$CJ1822&gt;0,1,0)&amp;"y"&amp;B1822&amp;"d"&amp;H1822&amp;"e"&amp;F1822&amp;G1822</f>
        <v>x0w00t00f00b00g00c00i00r00m00hS00hZ00p00k00z00j00n00ELh0v0a00s00u0y0de</v>
      </c>
      <c r="L1822" s="28" t="str">
        <f ca="1">ДАННЫЕ!$I1822&amp;"VN"&amp;IF(ДАННЫЕ!AW1822&gt;0,11,10)&amp;"CD"&amp;IF(ДАННЫЕ!BF1822&gt;500,16,IF(ДАННЫЕ!BF1822&gt;350,15,IF(ДАННЫЕ!BF1822&gt;=200,14,IF(ДАННЫЕ!BF1822&gt;=100,13,IF(ДАННЫЕ!BF1822&gt;=50,12,IF(ДАННЫЕ!BF1822&gt;0,11,10))))))&amp;"AR"&amp;IF(ДАННЫЕ!BX1822&gt;0,1,0)&amp;"GD"&amp;B1822&amp;"VV"&amp;IF(E1822&gt;=5,IF(E1822&lt;18,1,0),0)</f>
        <v>VN10CD10AR0GD0VV0</v>
      </c>
      <c r="M1822" s="28" t="str">
        <f>ДАННЫЕ!$I1822&amp;"b"&amp;ДАННЫЕ!$BI1822&amp;"r"&amp;ДАННЫЕ!$BJ1822&amp;"CD"&amp;IF(ДАННЫЕ!BF1822&gt;0,IF(ДАННЫЕ!BF1822&lt;200,1,IF(ДАННЫЕ!BF1822&lt;350,2,3)),0)&amp;"h"&amp;IF(ДАННЫЕ!$BK1822+ДАННЫЕ!$BL1822+ДАННЫЕ!$BM1822&gt;0,1,0)&amp;"x"&amp;ДАННЫЕ!$BK1822&amp;"y"&amp;ДАННЫЕ!$BL1822&amp;"z"&amp;ДАННЫЕ!$BM1822&amp;"c"&amp;IF(ДАННЫЕ!$BK1822+ДАННЫЕ!$BL1822+ДАННЫЕ!$BM1822=3,1,0)&amp;"a"&amp;IF(ДАННЫЕ!$BQ1822+ДАННЫЕ!$BR1822&gt;0,1,0)&amp;"d"&amp;ДАННЫЕ!$BQ1822&amp;"v"&amp;ДАННЫЕ!$BR1822&amp;"p"&amp;ДАННЫЕ!$BS1822&amp;"n"&amp;ДАННЫЕ!$BU1822&amp;"t"&amp;ДАННЫЕ!$BV1822&amp;"o"&amp;ДАННЫЕ!$BT1822&amp;"l"&amp;IF(ДАННЫЕ!$BN1822&gt;0,1,0)&amp;ДАННЫЕ!$BN1822&amp;"g"&amp;ДАННЫЕ!$BO1822&amp;"s"&amp;ДАННЫЕ!$BP1822&amp;"DZ"&amp;IF(ДАННЫЕ!B1822-ДАННЫЕ!G1822 &lt; 60,IF(ДАННЫЕ!B1822-ДАННЫЕ!G1822 &gt;= 0,1,0),0)&amp;"u"&amp;IF(ДАННЫЕ!$CJ1822&gt;0,1,0)</f>
        <v>brCD0h0xyzc0a0dvpntol0gsDZ1u0</v>
      </c>
      <c r="N1822" s="28" t="str">
        <f ca="1">ДАННЫЕ!$F1822&amp;ДАННЫЕ!$I1822&amp;"g"&amp;B1822&amp;"cf"&amp;D1822&amp;"a"&amp;IF(ДАННЫЕ!$BX1822&gt;0,1,0)&amp;IF(ДАННЫЕ!$BF1822&gt;500,1,IF(ДАННЫЕ!$BF1822&gt;350,2,IF(ДАННЫЕ!$BF1822&gt;=200,3,IF(ДАННЫЕ!$BF1822&gt;=100,4,IF(ДАННЫЕ!$BF1822&gt;=50,5,IF(ДАННЫЕ!$BF1822&lt;50,6,0))))))&amp;"AR"&amp;IF(DATEDIF(ДАННЫЕ!$BX1822,ДАННЫЕ!$F$1,"y")&gt;1,1,0)&amp;"VG"&amp;IF(ДАННЫЕ!$BH1822="0",1,0)&amp;"o"&amp;IF(T1822+ДАННЫЕ!$AF1822+ДАННЫЕ!$AG1822+ДАННЫЕ!$AH1822+ДАННЫЕ!$AI1822+ДАННЫЕ!$AJ1822+ДАННЫЕ!$AP1822+ДАННЫЕ!$AQ1822+ДАННЫЕ!$AR1822+ДАННЫЕ!$AU1822+ДАННЫЕ!$AW1822+ДАННЫЕ!$AS1822+ДАННЫЕ!$AT1822&gt;0,1,0)&amp;"x"&amp;ДАННЫЕ!$AG1822&amp;"p"&amp;IF(ДАННЫЕ!$BY1822&gt;0,1,0)&amp;"v"&amp;IF(ДАННЫЕ!$BZ1822&gt;0,1,0)&amp;"n"&amp;ДАННЫЕ!$CA1822&amp;"t"&amp;ДАННЫЕ!$AY1822&amp;"k"&amp;ДАННЫЕ!$CB1822&amp;"q"&amp;ДАННЫЕ!$CC1822&amp;"w"&amp;ДАННЫЕ!$CD1822&amp;"e"&amp;ДАННЫЕ!$CE1822&amp;"m"&amp;ДАННЫЕ!$CF1822&amp;"c"&amp;ДАННЫЕ!$CG1822&amp;"z"&amp;ДАННЫЕ!$CH1822&amp;"d"&amp;IF(H1822=4,1,0)&amp;"s"&amp;IF(ДАННЫЕ!$J1822=1,0,1)&amp;"u"&amp;IF(ДАННЫЕ!$CJ1822&gt;0,1,0)</f>
        <v>g0cf0a06AR1VG0o0xp0v0ntkqwemczd0s1u0</v>
      </c>
      <c r="O1822" s="28" t="str">
        <f>ДАННЫЕ!$I1822&amp;"g"&amp;B1822&amp;A1822&amp;"f"&amp;P1822&amp;"c"&amp;IF(ДАННЫЕ!$U1822&gt;0,1,0)&amp;"s"&amp;IF(ДАННЫЕ!$Q1822&gt;0,IF(YEAR(ДАННЫЕ!$F$1)=YEAR(ДАННЫЕ!$Q1822),IF(MONTH(ДАННЫЕ!$F$1)=MONTH(ДАННЫЕ!$Q1822),111,11),1),0)&amp;"i"&amp;IF(ДАННЫЕ!$R1822+ДАННЫЕ!$S1822+ДАННЫЕ!$T1822=0,0,1)&amp;"h"&amp;IF(ДАННЫЕ!$P1822&gt;0,1,0)&amp;"p"&amp;IF(ДАННЫЕ!$CI1822&gt;0,IF(YEAR(ДАННЫЕ!$F$1)=YEAR(ДАННЫЕ!$CI1822),IF(MONTH(ДАННЫЕ!$F$1)=MONTH(ДАННЫЕ!$CI1822),111,11),1),0)&amp;"d"&amp;IF(ДАННЫЕ!$CJ1822&gt;0,IF(YEAR(ДАННЫЕ!$F$1)=YEAR(ДАННЫЕ!$CJ1822),IF(MONTH(ДАННЫЕ!$F$1)=MONTH(ДАННЫЕ!$CJ1822),111,11),1),0)&amp;"o"&amp;IF(ДАННЫЕ!$CK1822&gt;0,IF(MONTH(ДАННЫЕ!$F$1)=MONTH(ДАННЫЕ!$CK1822),111,11),0)&amp;"v"&amp;IF(ДАННЫЕ!$BE1822&gt;0,IF(MONTH(ДАННЫЕ!$F$1)=MONTH(ДАННЫЕ!$BE1822),111,11),0)</f>
        <v>g00f0c0s0i0h0p0d0o0v0</v>
      </c>
      <c r="P1822" s="15">
        <f t="shared" si="86"/>
        <v>0</v>
      </c>
      <c r="Q1822" s="15">
        <f>IF(ДАННЫЕ!$F$1&gt;ДАННЫЕ!$N1822,IF(YEAR(ДАННЫЕ!$F$1)=YEAR(ДАННЫЕ!M1822),1,0),0)</f>
        <v>0</v>
      </c>
      <c r="R1822" s="15">
        <f>IF(ДАННЫЕ!$F$1&gt;ДАННЫЕ!$N1822,IF(YEAR(ДАННЫЕ!$F$1)=YEAR(ДАННЫЕ!N1822),1,0),0)</f>
        <v>0</v>
      </c>
      <c r="S1822" s="15">
        <f>IF(ДАННЫЕ!$AA1822="2А",1,IF(ДАННЫЕ!$AA1822="2Б",2,IF(ДАННЫЕ!$AA1822="2В",3,IF(ДАННЫЕ!$AA1822=3,4,IF(ДАННЫЕ!$AA1822="4А",5,IF(ДАННЫЕ!$AA1822="4Б",6,IF(ДАННЫЕ!$AA1822="4В",7,IF(ДАННЫЕ!$AA1822=5,8,0))))))))</f>
        <v>0</v>
      </c>
      <c r="T1822" s="15">
        <f>IF(OR(ДАННЫЕ!$AC1822=2,ДАННЫЕ!$AD1822=2,ДАННЫЕ!$AE1822=2),2,IF(OR(ДАННЫЕ!$AC1822=1,ДАННЫЕ!$AD1822=1,ДАННЫЕ!$AE1822=1),1,0))</f>
        <v>0</v>
      </c>
    </row>
    <row r="1823" spans="1:20" x14ac:dyDescent="0.2">
      <c r="A1823" s="78">
        <f>IF(B1823&gt;0,IF(MONTH(ДАННЫЕ!$F$1)=MONTH(ДАННЫЕ!$B1823),1,0),0)</f>
        <v>0</v>
      </c>
      <c r="B1823" s="14">
        <f>IF(ДАННЫЕ!$B1823&gt;0,IF(YEAR(ДАННЫЕ!$F$1)=YEAR(ДАННЫЕ!$B1823),1,0),0)</f>
        <v>0</v>
      </c>
      <c r="C1823" s="14">
        <f>IF(ДАННЫЕ!$CM1823&gt;0,IF(YEAR(ДАННЫЕ!$F$1)=YEAR(ДАННЫЕ!$CM1823),1,0),0)</f>
        <v>0</v>
      </c>
      <c r="D1823" s="14">
        <f>IF(ДАННЫЕ!$CJ1823&gt;0,IF(ДАННЫЕ!$CL1823&gt;ДАННЫЕ!$F$1,1,IF(ДАННЫЕ!$CL1823&gt;0,0,1)),0)</f>
        <v>0</v>
      </c>
      <c r="E1823" s="43" t="str">
        <f ca="1">IF(ДАННЫЕ!$F$1&gt;0,IF(ДАННЫЕ!$G1823&gt;0,DATEDIF(ДАННЫЕ!$G1823,ДАННЫЕ!$F$1,"y"),""),IF(ДАННЫЕ!$G1823&gt;0,DATEDIF(ДАННЫЕ!$G1823,TODAY(),"y"),""))</f>
        <v/>
      </c>
      <c r="F1823" s="43" t="str">
        <f xml:space="preserve"> IF(ДАННЫЕ!$F1823="М",IF(E1823&gt;=18,IF(E1823&lt;60,1,""),""),"")&amp;IF(ДАННЫЕ!$F1823="Ж",IF(E1823&gt;=18,IF(E1823&lt;55,1,""),""),"")</f>
        <v/>
      </c>
      <c r="G1823" s="43" t="str">
        <f xml:space="preserve"> IF(ДАННЫЕ!$F1823="М",IF(E1823&gt;=60,2,""),"")&amp;IF(ДАННЫЕ!$F1823="Ж",IF(E1823&gt;=55,2,""),"")</f>
        <v/>
      </c>
      <c r="H1823" s="43" t="str">
        <f t="shared" ca="1" si="84"/>
        <v/>
      </c>
      <c r="I1823" s="43" t="str">
        <f t="shared" ca="1" si="85"/>
        <v>03</v>
      </c>
      <c r="J1823" s="28" t="str">
        <f ca="1">ДАННЫЕ!$F1823&amp;H1823&amp;I1823&amp;ДАННЫЕ!$I1823&amp;"m"&amp;IF(ДАННЫЕ!$I1823&gt;0,IF(ДАННЫЕ!$J1823&gt;0,0,1),"")&amp;"f"&amp;IF(ДАННЫЕ!$R1823&gt;0,IF(YEAR(ДАННЫЕ!$F$1)=YEAR(ДАННЫЕ!$R1823),1,0),0)&amp;"z"&amp;ДАННЫЕ!$R1823&amp;"p"&amp;ДАННЫЕ!$S1823&amp;"i"&amp;ДАННЫЕ!$T1823&amp;"h"&amp;ДАННЫЕ!$K1823&amp;"be"&amp;ДАННЫЕ!$BI1823&amp;"CD"&amp;IF(ДАННЫЕ!BF1823&gt;500,4,IF(ДАННЫЕ!BF1823&gt;350,3,IF(ДАННЫЕ!BF1823&gt;200,2,IF(ДАННЫЕ!BF1823&gt;0,1,0))))&amp;"g"&amp;B1823&amp;"d"&amp;H1823&amp;"l"&amp;ДАННЫЕ!AT1823&amp;"a"&amp;ДАННЫЕ!$V1823&amp;"v"&amp;R1823&amp;"k"&amp;ДАННЫЕ!$U1823&amp;"s"&amp;ДАННЫЕ!$Y1823&amp;"t"&amp;ДАННЫЕ!$X1823&amp;"b"&amp;IF(ДАННЫЕ!$Q1823&gt;1,1,0)&amp;"PP"&amp;ДАННЫЕ!Z1823&amp;"c"&amp;S1823&amp;"x"&amp;IF(ДАННЫЕ!$BY1823&gt;0,IF(YEAR(ДАННЫЕ!$F$1)=YEAR(ДАННЫЕ!$BY1823),1,0),0)&amp;"n"&amp;IF(ДАННЫЕ!$BZ1823&gt;0,IF(YEAR(ДАННЫЕ!$F$1)=YEAR(ДАННЫЕ!$BZ1823),1,0),0)&amp;"u"&amp;D1823&amp;"z"&amp;IF(ДАННЫЕ!$CL1823&gt;0,IF(YEAR(ДАННЫЕ!$F$1)&gt;YEAR(ДАННЫЕ!$CL1823),11,12),0)</f>
        <v>03mf0zpihbeCD0g0dlav0kstb0PPc0x0n0u0z0</v>
      </c>
      <c r="K1823" s="28" t="str">
        <f ca="1">ДАННЫЕ!$I1823&amp;"x"&amp;B1823&amp;"w"&amp;IF(T1823+ДАННЫЕ!AD1823+ДАННЫЕ!AE1823+ДАННЫЕ!AF1823+ДАННЫЕ!AG1823+ДАННЫЕ!AH1823+ДАННЫЕ!$AL1823+ДАННЫЕ!AI1823+ДАННЫЕ!AJ1823+ДАННЫЕ!AK1823+ДАННЫЕ!AP1823+ДАННЫЕ!AQ1823+ДАННЫЕ!AR1823+ДАННЫЕ!$AM1823+ДАННЫЕ!$AN1823+ДАННЫЕ!AS1823+ДАННЫЕ!AT1823&gt;0,1,0)&amp;IF(OR(T1823=2,ДАННЫЕ!AD1823=2,ДАННЫЕ!AE1823=2,ДАННЫЕ!AF1823=2,ДАННЫЕ!AG1823=2,ДАННЫЕ!AH1823=2,ДАННЫЕ!$AL1823=2,ДАННЫЕ!AI1823=2,ДАННЫЕ!AJ1823=2,ДАННЫЕ!AK1823=2,ДАННЫЕ!AP1823=2,ДАННЫЕ!AQ1823=2,ДАННЫЕ!AR1823=2,ДАННЫЕ!$AM1823=2,ДАННЫЕ!$AN1823=2,ДАННЫЕ!AS1823=2,ДАННЫЕ!AT1823=2),2,0)&amp;"t"&amp;IF(T1823&gt;0,"1"&amp;T1823,"00")&amp;"f"&amp;IF(ДАННЫЕ!$AC1823,"1"&amp;ДАННЫЕ!$AC1823,"00")&amp;"b"&amp;IF(ДАННЫЕ!$AD1823,"1"&amp;ДАННЫЕ!$AD1823,"00")&amp;"g"&amp;IF(ДАННЫЕ!$AF1823,"1"&amp;ДАННЫЕ!$AF1823,"00")&amp;"c"&amp;IF(ДАННЫЕ!$AG1823,"1"&amp;ДАННЫЕ!$AG1823,"00")&amp;"i"&amp;IF(ДАННЫЕ!$AH1823,"1"&amp;ДАННЫЕ!$AH1823,"00")&amp;"r"&amp;IF(ДАННЫЕ!$AL1823,"1"&amp;ДАННЫЕ!$AL1823,"00")&amp;"m"&amp;IF(ДАННЫЕ!$AI1823,"1"&amp;ДАННЫЕ!$AI1823,"00")&amp;"hS"&amp;IF(ДАННЫЕ!$AJ1823,"1"&amp;ДАННЫЕ!$AJ1823,"00")&amp;"hZ"&amp;IF(ДАННЫЕ!$AK1823,"1"&amp;ДАННЫЕ!$AK1823,"00")&amp;"p"&amp;IF(ДАННЫЕ!$AP1823,"1"&amp;ДАННЫЕ!$AP1823,"00")&amp;"k"&amp;IF(ДАННЫЕ!$AQ1823,"1"&amp;ДАННЫЕ!$AQ1823,"00")&amp;"z"&amp;IF(ДАННЫЕ!$AR1823,"1"&amp;ДАННЫЕ!$AR1823,"00")&amp;"j"&amp;IF(ДАННЫЕ!$AM1823,"1"&amp;ДАННЫЕ!$AM1823,"00")&amp;"n"&amp;IF(ДАННЫЕ!$AN1823,"1"&amp;ДАННЫЕ!$AN1823,"00")&amp;"E"&amp;ДАННЫЕ!BI1823&amp;"L"&amp;ДАННЫЕ!AO1823&amp;"h"&amp;IF(ДАННЫЕ!$AU1823&gt;0,1,0)&amp;"v"&amp;IF(ДАННЫЕ!$AW1823&gt;0,1,0)&amp;"a"&amp;IF(ДАННЫЕ!$AS1823,"1"&amp;ДАННЫЕ!$AS1823,"00")&amp;"s"&amp;IF(ДАННЫЕ!$AT1823,"1"&amp;ДАННЫЕ!$AT1823,"00")&amp;"u"&amp;IF(ДАННЫЕ!$CJ1823&gt;0,1,0)&amp;"y"&amp;B1823&amp;"d"&amp;H1823&amp;"e"&amp;F1823&amp;G1823</f>
        <v>x0w00t00f00b00g00c00i00r00m00hS00hZ00p00k00z00j00n00ELh0v0a00s00u0y0de</v>
      </c>
      <c r="L1823" s="28" t="str">
        <f ca="1">ДАННЫЕ!$I1823&amp;"VN"&amp;IF(ДАННЫЕ!AW1823&gt;0,11,10)&amp;"CD"&amp;IF(ДАННЫЕ!BF1823&gt;500,16,IF(ДАННЫЕ!BF1823&gt;350,15,IF(ДАННЫЕ!BF1823&gt;=200,14,IF(ДАННЫЕ!BF1823&gt;=100,13,IF(ДАННЫЕ!BF1823&gt;=50,12,IF(ДАННЫЕ!BF1823&gt;0,11,10))))))&amp;"AR"&amp;IF(ДАННЫЕ!BX1823&gt;0,1,0)&amp;"GD"&amp;B1823&amp;"VV"&amp;IF(E1823&gt;=5,IF(E1823&lt;18,1,0),0)</f>
        <v>VN10CD10AR0GD0VV0</v>
      </c>
      <c r="M1823" s="28" t="str">
        <f>ДАННЫЕ!$I1823&amp;"b"&amp;ДАННЫЕ!$BI1823&amp;"r"&amp;ДАННЫЕ!$BJ1823&amp;"CD"&amp;IF(ДАННЫЕ!BF1823&gt;0,IF(ДАННЫЕ!BF1823&lt;200,1,IF(ДАННЫЕ!BF1823&lt;350,2,3)),0)&amp;"h"&amp;IF(ДАННЫЕ!$BK1823+ДАННЫЕ!$BL1823+ДАННЫЕ!$BM1823&gt;0,1,0)&amp;"x"&amp;ДАННЫЕ!$BK1823&amp;"y"&amp;ДАННЫЕ!$BL1823&amp;"z"&amp;ДАННЫЕ!$BM1823&amp;"c"&amp;IF(ДАННЫЕ!$BK1823+ДАННЫЕ!$BL1823+ДАННЫЕ!$BM1823=3,1,0)&amp;"a"&amp;IF(ДАННЫЕ!$BQ1823+ДАННЫЕ!$BR1823&gt;0,1,0)&amp;"d"&amp;ДАННЫЕ!$BQ1823&amp;"v"&amp;ДАННЫЕ!$BR1823&amp;"p"&amp;ДАННЫЕ!$BS1823&amp;"n"&amp;ДАННЫЕ!$BU1823&amp;"t"&amp;ДАННЫЕ!$BV1823&amp;"o"&amp;ДАННЫЕ!$BT1823&amp;"l"&amp;IF(ДАННЫЕ!$BN1823&gt;0,1,0)&amp;ДАННЫЕ!$BN1823&amp;"g"&amp;ДАННЫЕ!$BO1823&amp;"s"&amp;ДАННЫЕ!$BP1823&amp;"DZ"&amp;IF(ДАННЫЕ!B1823-ДАННЫЕ!G1823 &lt; 60,IF(ДАННЫЕ!B1823-ДАННЫЕ!G1823 &gt;= 0,1,0),0)&amp;"u"&amp;IF(ДАННЫЕ!$CJ1823&gt;0,1,0)</f>
        <v>brCD0h0xyzc0a0dvpntol0gsDZ1u0</v>
      </c>
      <c r="N1823" s="28" t="str">
        <f ca="1">ДАННЫЕ!$F1823&amp;ДАННЫЕ!$I1823&amp;"g"&amp;B1823&amp;"cf"&amp;D1823&amp;"a"&amp;IF(ДАННЫЕ!$BX1823&gt;0,1,0)&amp;IF(ДАННЫЕ!$BF1823&gt;500,1,IF(ДАННЫЕ!$BF1823&gt;350,2,IF(ДАННЫЕ!$BF1823&gt;=200,3,IF(ДАННЫЕ!$BF1823&gt;=100,4,IF(ДАННЫЕ!$BF1823&gt;=50,5,IF(ДАННЫЕ!$BF1823&lt;50,6,0))))))&amp;"AR"&amp;IF(DATEDIF(ДАННЫЕ!$BX1823,ДАННЫЕ!$F$1,"y")&gt;1,1,0)&amp;"VG"&amp;IF(ДАННЫЕ!$BH1823="0",1,0)&amp;"o"&amp;IF(T1823+ДАННЫЕ!$AF1823+ДАННЫЕ!$AG1823+ДАННЫЕ!$AH1823+ДАННЫЕ!$AI1823+ДАННЫЕ!$AJ1823+ДАННЫЕ!$AP1823+ДАННЫЕ!$AQ1823+ДАННЫЕ!$AR1823+ДАННЫЕ!$AU1823+ДАННЫЕ!$AW1823+ДАННЫЕ!$AS1823+ДАННЫЕ!$AT1823&gt;0,1,0)&amp;"x"&amp;ДАННЫЕ!$AG1823&amp;"p"&amp;IF(ДАННЫЕ!$BY1823&gt;0,1,0)&amp;"v"&amp;IF(ДАННЫЕ!$BZ1823&gt;0,1,0)&amp;"n"&amp;ДАННЫЕ!$CA1823&amp;"t"&amp;ДАННЫЕ!$AY1823&amp;"k"&amp;ДАННЫЕ!$CB1823&amp;"q"&amp;ДАННЫЕ!$CC1823&amp;"w"&amp;ДАННЫЕ!$CD1823&amp;"e"&amp;ДАННЫЕ!$CE1823&amp;"m"&amp;ДАННЫЕ!$CF1823&amp;"c"&amp;ДАННЫЕ!$CG1823&amp;"z"&amp;ДАННЫЕ!$CH1823&amp;"d"&amp;IF(H1823=4,1,0)&amp;"s"&amp;IF(ДАННЫЕ!$J1823=1,0,1)&amp;"u"&amp;IF(ДАННЫЕ!$CJ1823&gt;0,1,0)</f>
        <v>g0cf0a06AR1VG0o0xp0v0ntkqwemczd0s1u0</v>
      </c>
      <c r="O1823" s="28" t="str">
        <f>ДАННЫЕ!$I1823&amp;"g"&amp;B1823&amp;A1823&amp;"f"&amp;P1823&amp;"c"&amp;IF(ДАННЫЕ!$U1823&gt;0,1,0)&amp;"s"&amp;IF(ДАННЫЕ!$Q1823&gt;0,IF(YEAR(ДАННЫЕ!$F$1)=YEAR(ДАННЫЕ!$Q1823),IF(MONTH(ДАННЫЕ!$F$1)=MONTH(ДАННЫЕ!$Q1823),111,11),1),0)&amp;"i"&amp;IF(ДАННЫЕ!$R1823+ДАННЫЕ!$S1823+ДАННЫЕ!$T1823=0,0,1)&amp;"h"&amp;IF(ДАННЫЕ!$P1823&gt;0,1,0)&amp;"p"&amp;IF(ДАННЫЕ!$CI1823&gt;0,IF(YEAR(ДАННЫЕ!$F$1)=YEAR(ДАННЫЕ!$CI1823),IF(MONTH(ДАННЫЕ!$F$1)=MONTH(ДАННЫЕ!$CI1823),111,11),1),0)&amp;"d"&amp;IF(ДАННЫЕ!$CJ1823&gt;0,IF(YEAR(ДАННЫЕ!$F$1)=YEAR(ДАННЫЕ!$CJ1823),IF(MONTH(ДАННЫЕ!$F$1)=MONTH(ДАННЫЕ!$CJ1823),111,11),1),0)&amp;"o"&amp;IF(ДАННЫЕ!$CK1823&gt;0,IF(MONTH(ДАННЫЕ!$F$1)=MONTH(ДАННЫЕ!$CK1823),111,11),0)&amp;"v"&amp;IF(ДАННЫЕ!$BE1823&gt;0,IF(MONTH(ДАННЫЕ!$F$1)=MONTH(ДАННЫЕ!$BE1823),111,11),0)</f>
        <v>g00f0c0s0i0h0p0d0o0v0</v>
      </c>
      <c r="P1823" s="15">
        <f t="shared" si="86"/>
        <v>0</v>
      </c>
      <c r="Q1823" s="15">
        <f>IF(ДАННЫЕ!$F$1&gt;ДАННЫЕ!$N1823,IF(YEAR(ДАННЫЕ!$F$1)=YEAR(ДАННЫЕ!M1823),1,0),0)</f>
        <v>0</v>
      </c>
      <c r="R1823" s="15">
        <f>IF(ДАННЫЕ!$F$1&gt;ДАННЫЕ!$N1823,IF(YEAR(ДАННЫЕ!$F$1)=YEAR(ДАННЫЕ!N1823),1,0),0)</f>
        <v>0</v>
      </c>
      <c r="S1823" s="15">
        <f>IF(ДАННЫЕ!$AA1823="2А",1,IF(ДАННЫЕ!$AA1823="2Б",2,IF(ДАННЫЕ!$AA1823="2В",3,IF(ДАННЫЕ!$AA1823=3,4,IF(ДАННЫЕ!$AA1823="4А",5,IF(ДАННЫЕ!$AA1823="4Б",6,IF(ДАННЫЕ!$AA1823="4В",7,IF(ДАННЫЕ!$AA1823=5,8,0))))))))</f>
        <v>0</v>
      </c>
      <c r="T1823" s="15">
        <f>IF(OR(ДАННЫЕ!$AC1823=2,ДАННЫЕ!$AD1823=2,ДАННЫЕ!$AE1823=2),2,IF(OR(ДАННЫЕ!$AC1823=1,ДАННЫЕ!$AD1823=1,ДАННЫЕ!$AE1823=1),1,0))</f>
        <v>0</v>
      </c>
    </row>
    <row r="1824" spans="1:20" x14ac:dyDescent="0.2">
      <c r="A1824" s="78">
        <f>IF(B1824&gt;0,IF(MONTH(ДАННЫЕ!$F$1)=MONTH(ДАННЫЕ!$B1824),1,0),0)</f>
        <v>0</v>
      </c>
      <c r="B1824" s="14">
        <f>IF(ДАННЫЕ!$B1824&gt;0,IF(YEAR(ДАННЫЕ!$F$1)=YEAR(ДАННЫЕ!$B1824),1,0),0)</f>
        <v>0</v>
      </c>
      <c r="C1824" s="14">
        <f>IF(ДАННЫЕ!$CM1824&gt;0,IF(YEAR(ДАННЫЕ!$F$1)=YEAR(ДАННЫЕ!$CM1824),1,0),0)</f>
        <v>0</v>
      </c>
      <c r="D1824" s="14">
        <f>IF(ДАННЫЕ!$CJ1824&gt;0,IF(ДАННЫЕ!$CL1824&gt;ДАННЫЕ!$F$1,1,IF(ДАННЫЕ!$CL1824&gt;0,0,1)),0)</f>
        <v>0</v>
      </c>
      <c r="E1824" s="43" t="str">
        <f ca="1">IF(ДАННЫЕ!$F$1&gt;0,IF(ДАННЫЕ!$G1824&gt;0,DATEDIF(ДАННЫЕ!$G1824,ДАННЫЕ!$F$1,"y"),""),IF(ДАННЫЕ!$G1824&gt;0,DATEDIF(ДАННЫЕ!$G1824,TODAY(),"y"),""))</f>
        <v/>
      </c>
      <c r="F1824" s="43" t="str">
        <f xml:space="preserve"> IF(ДАННЫЕ!$F1824="М",IF(E1824&gt;=18,IF(E1824&lt;60,1,""),""),"")&amp;IF(ДАННЫЕ!$F1824="Ж",IF(E1824&gt;=18,IF(E1824&lt;55,1,""),""),"")</f>
        <v/>
      </c>
      <c r="G1824" s="43" t="str">
        <f xml:space="preserve"> IF(ДАННЫЕ!$F1824="М",IF(E1824&gt;=60,2,""),"")&amp;IF(ДАННЫЕ!$F1824="Ж",IF(E1824&gt;=55,2,""),"")</f>
        <v/>
      </c>
      <c r="H1824" s="43" t="str">
        <f t="shared" ca="1" si="84"/>
        <v/>
      </c>
      <c r="I1824" s="43" t="str">
        <f t="shared" ca="1" si="85"/>
        <v>03</v>
      </c>
      <c r="J1824" s="28" t="str">
        <f ca="1">ДАННЫЕ!$F1824&amp;H1824&amp;I1824&amp;ДАННЫЕ!$I1824&amp;"m"&amp;IF(ДАННЫЕ!$I1824&gt;0,IF(ДАННЫЕ!$J1824&gt;0,0,1),"")&amp;"f"&amp;IF(ДАННЫЕ!$R1824&gt;0,IF(YEAR(ДАННЫЕ!$F$1)=YEAR(ДАННЫЕ!$R1824),1,0),0)&amp;"z"&amp;ДАННЫЕ!$R1824&amp;"p"&amp;ДАННЫЕ!$S1824&amp;"i"&amp;ДАННЫЕ!$T1824&amp;"h"&amp;ДАННЫЕ!$K1824&amp;"be"&amp;ДАННЫЕ!$BI1824&amp;"CD"&amp;IF(ДАННЫЕ!BF1824&gt;500,4,IF(ДАННЫЕ!BF1824&gt;350,3,IF(ДАННЫЕ!BF1824&gt;200,2,IF(ДАННЫЕ!BF1824&gt;0,1,0))))&amp;"g"&amp;B1824&amp;"d"&amp;H1824&amp;"l"&amp;ДАННЫЕ!AT1824&amp;"a"&amp;ДАННЫЕ!$V1824&amp;"v"&amp;R1824&amp;"k"&amp;ДАННЫЕ!$U1824&amp;"s"&amp;ДАННЫЕ!$Y1824&amp;"t"&amp;ДАННЫЕ!$X1824&amp;"b"&amp;IF(ДАННЫЕ!$Q1824&gt;1,1,0)&amp;"PP"&amp;ДАННЫЕ!Z1824&amp;"c"&amp;S1824&amp;"x"&amp;IF(ДАННЫЕ!$BY1824&gt;0,IF(YEAR(ДАННЫЕ!$F$1)=YEAR(ДАННЫЕ!$BY1824),1,0),0)&amp;"n"&amp;IF(ДАННЫЕ!$BZ1824&gt;0,IF(YEAR(ДАННЫЕ!$F$1)=YEAR(ДАННЫЕ!$BZ1824),1,0),0)&amp;"u"&amp;D1824&amp;"z"&amp;IF(ДАННЫЕ!$CL1824&gt;0,IF(YEAR(ДАННЫЕ!$F$1)&gt;YEAR(ДАННЫЕ!$CL1824),11,12),0)</f>
        <v>03mf0zpihbeCD0g0dlav0kstb0PPc0x0n0u0z0</v>
      </c>
      <c r="K1824" s="28" t="str">
        <f ca="1">ДАННЫЕ!$I1824&amp;"x"&amp;B1824&amp;"w"&amp;IF(T1824+ДАННЫЕ!AD1824+ДАННЫЕ!AE1824+ДАННЫЕ!AF1824+ДАННЫЕ!AG1824+ДАННЫЕ!AH1824+ДАННЫЕ!$AL1824+ДАННЫЕ!AI1824+ДАННЫЕ!AJ1824+ДАННЫЕ!AK1824+ДАННЫЕ!AP1824+ДАННЫЕ!AQ1824+ДАННЫЕ!AR1824+ДАННЫЕ!$AM1824+ДАННЫЕ!$AN1824+ДАННЫЕ!AS1824+ДАННЫЕ!AT1824&gt;0,1,0)&amp;IF(OR(T1824=2,ДАННЫЕ!AD1824=2,ДАННЫЕ!AE1824=2,ДАННЫЕ!AF1824=2,ДАННЫЕ!AG1824=2,ДАННЫЕ!AH1824=2,ДАННЫЕ!$AL1824=2,ДАННЫЕ!AI1824=2,ДАННЫЕ!AJ1824=2,ДАННЫЕ!AK1824=2,ДАННЫЕ!AP1824=2,ДАННЫЕ!AQ1824=2,ДАННЫЕ!AR1824=2,ДАННЫЕ!$AM1824=2,ДАННЫЕ!$AN1824=2,ДАННЫЕ!AS1824=2,ДАННЫЕ!AT1824=2),2,0)&amp;"t"&amp;IF(T1824&gt;0,"1"&amp;T1824,"00")&amp;"f"&amp;IF(ДАННЫЕ!$AC1824,"1"&amp;ДАННЫЕ!$AC1824,"00")&amp;"b"&amp;IF(ДАННЫЕ!$AD1824,"1"&amp;ДАННЫЕ!$AD1824,"00")&amp;"g"&amp;IF(ДАННЫЕ!$AF1824,"1"&amp;ДАННЫЕ!$AF1824,"00")&amp;"c"&amp;IF(ДАННЫЕ!$AG1824,"1"&amp;ДАННЫЕ!$AG1824,"00")&amp;"i"&amp;IF(ДАННЫЕ!$AH1824,"1"&amp;ДАННЫЕ!$AH1824,"00")&amp;"r"&amp;IF(ДАННЫЕ!$AL1824,"1"&amp;ДАННЫЕ!$AL1824,"00")&amp;"m"&amp;IF(ДАННЫЕ!$AI1824,"1"&amp;ДАННЫЕ!$AI1824,"00")&amp;"hS"&amp;IF(ДАННЫЕ!$AJ1824,"1"&amp;ДАННЫЕ!$AJ1824,"00")&amp;"hZ"&amp;IF(ДАННЫЕ!$AK1824,"1"&amp;ДАННЫЕ!$AK1824,"00")&amp;"p"&amp;IF(ДАННЫЕ!$AP1824,"1"&amp;ДАННЫЕ!$AP1824,"00")&amp;"k"&amp;IF(ДАННЫЕ!$AQ1824,"1"&amp;ДАННЫЕ!$AQ1824,"00")&amp;"z"&amp;IF(ДАННЫЕ!$AR1824,"1"&amp;ДАННЫЕ!$AR1824,"00")&amp;"j"&amp;IF(ДАННЫЕ!$AM1824,"1"&amp;ДАННЫЕ!$AM1824,"00")&amp;"n"&amp;IF(ДАННЫЕ!$AN1824,"1"&amp;ДАННЫЕ!$AN1824,"00")&amp;"E"&amp;ДАННЫЕ!BI1824&amp;"L"&amp;ДАННЫЕ!AO1824&amp;"h"&amp;IF(ДАННЫЕ!$AU1824&gt;0,1,0)&amp;"v"&amp;IF(ДАННЫЕ!$AW1824&gt;0,1,0)&amp;"a"&amp;IF(ДАННЫЕ!$AS1824,"1"&amp;ДАННЫЕ!$AS1824,"00")&amp;"s"&amp;IF(ДАННЫЕ!$AT1824,"1"&amp;ДАННЫЕ!$AT1824,"00")&amp;"u"&amp;IF(ДАННЫЕ!$CJ1824&gt;0,1,0)&amp;"y"&amp;B1824&amp;"d"&amp;H1824&amp;"e"&amp;F1824&amp;G1824</f>
        <v>x0w00t00f00b00g00c00i00r00m00hS00hZ00p00k00z00j00n00ELh0v0a00s00u0y0de</v>
      </c>
      <c r="L1824" s="28" t="str">
        <f ca="1">ДАННЫЕ!$I1824&amp;"VN"&amp;IF(ДАННЫЕ!AW1824&gt;0,11,10)&amp;"CD"&amp;IF(ДАННЫЕ!BF1824&gt;500,16,IF(ДАННЫЕ!BF1824&gt;350,15,IF(ДАННЫЕ!BF1824&gt;=200,14,IF(ДАННЫЕ!BF1824&gt;=100,13,IF(ДАННЫЕ!BF1824&gt;=50,12,IF(ДАННЫЕ!BF1824&gt;0,11,10))))))&amp;"AR"&amp;IF(ДАННЫЕ!BX1824&gt;0,1,0)&amp;"GD"&amp;B1824&amp;"VV"&amp;IF(E1824&gt;=5,IF(E1824&lt;18,1,0),0)</f>
        <v>VN10CD10AR0GD0VV0</v>
      </c>
      <c r="M1824" s="28" t="str">
        <f>ДАННЫЕ!$I1824&amp;"b"&amp;ДАННЫЕ!$BI1824&amp;"r"&amp;ДАННЫЕ!$BJ1824&amp;"CD"&amp;IF(ДАННЫЕ!BF1824&gt;0,IF(ДАННЫЕ!BF1824&lt;200,1,IF(ДАННЫЕ!BF1824&lt;350,2,3)),0)&amp;"h"&amp;IF(ДАННЫЕ!$BK1824+ДАННЫЕ!$BL1824+ДАННЫЕ!$BM1824&gt;0,1,0)&amp;"x"&amp;ДАННЫЕ!$BK1824&amp;"y"&amp;ДАННЫЕ!$BL1824&amp;"z"&amp;ДАННЫЕ!$BM1824&amp;"c"&amp;IF(ДАННЫЕ!$BK1824+ДАННЫЕ!$BL1824+ДАННЫЕ!$BM1824=3,1,0)&amp;"a"&amp;IF(ДАННЫЕ!$BQ1824+ДАННЫЕ!$BR1824&gt;0,1,0)&amp;"d"&amp;ДАННЫЕ!$BQ1824&amp;"v"&amp;ДАННЫЕ!$BR1824&amp;"p"&amp;ДАННЫЕ!$BS1824&amp;"n"&amp;ДАННЫЕ!$BU1824&amp;"t"&amp;ДАННЫЕ!$BV1824&amp;"o"&amp;ДАННЫЕ!$BT1824&amp;"l"&amp;IF(ДАННЫЕ!$BN1824&gt;0,1,0)&amp;ДАННЫЕ!$BN1824&amp;"g"&amp;ДАННЫЕ!$BO1824&amp;"s"&amp;ДАННЫЕ!$BP1824&amp;"DZ"&amp;IF(ДАННЫЕ!B1824-ДАННЫЕ!G1824 &lt; 60,IF(ДАННЫЕ!B1824-ДАННЫЕ!G1824 &gt;= 0,1,0),0)&amp;"u"&amp;IF(ДАННЫЕ!$CJ1824&gt;0,1,0)</f>
        <v>brCD0h0xyzc0a0dvpntol0gsDZ1u0</v>
      </c>
      <c r="N1824" s="28" t="str">
        <f ca="1">ДАННЫЕ!$F1824&amp;ДАННЫЕ!$I1824&amp;"g"&amp;B1824&amp;"cf"&amp;D1824&amp;"a"&amp;IF(ДАННЫЕ!$BX1824&gt;0,1,0)&amp;IF(ДАННЫЕ!$BF1824&gt;500,1,IF(ДАННЫЕ!$BF1824&gt;350,2,IF(ДАННЫЕ!$BF1824&gt;=200,3,IF(ДАННЫЕ!$BF1824&gt;=100,4,IF(ДАННЫЕ!$BF1824&gt;=50,5,IF(ДАННЫЕ!$BF1824&lt;50,6,0))))))&amp;"AR"&amp;IF(DATEDIF(ДАННЫЕ!$BX1824,ДАННЫЕ!$F$1,"y")&gt;1,1,0)&amp;"VG"&amp;IF(ДАННЫЕ!$BH1824="0",1,0)&amp;"o"&amp;IF(T1824+ДАННЫЕ!$AF1824+ДАННЫЕ!$AG1824+ДАННЫЕ!$AH1824+ДАННЫЕ!$AI1824+ДАННЫЕ!$AJ1824+ДАННЫЕ!$AP1824+ДАННЫЕ!$AQ1824+ДАННЫЕ!$AR1824+ДАННЫЕ!$AU1824+ДАННЫЕ!$AW1824+ДАННЫЕ!$AS1824+ДАННЫЕ!$AT1824&gt;0,1,0)&amp;"x"&amp;ДАННЫЕ!$AG1824&amp;"p"&amp;IF(ДАННЫЕ!$BY1824&gt;0,1,0)&amp;"v"&amp;IF(ДАННЫЕ!$BZ1824&gt;0,1,0)&amp;"n"&amp;ДАННЫЕ!$CA1824&amp;"t"&amp;ДАННЫЕ!$AY1824&amp;"k"&amp;ДАННЫЕ!$CB1824&amp;"q"&amp;ДАННЫЕ!$CC1824&amp;"w"&amp;ДАННЫЕ!$CD1824&amp;"e"&amp;ДАННЫЕ!$CE1824&amp;"m"&amp;ДАННЫЕ!$CF1824&amp;"c"&amp;ДАННЫЕ!$CG1824&amp;"z"&amp;ДАННЫЕ!$CH1824&amp;"d"&amp;IF(H1824=4,1,0)&amp;"s"&amp;IF(ДАННЫЕ!$J1824=1,0,1)&amp;"u"&amp;IF(ДАННЫЕ!$CJ1824&gt;0,1,0)</f>
        <v>g0cf0a06AR1VG0o0xp0v0ntkqwemczd0s1u0</v>
      </c>
      <c r="O1824" s="28" t="str">
        <f>ДАННЫЕ!$I1824&amp;"g"&amp;B1824&amp;A1824&amp;"f"&amp;P1824&amp;"c"&amp;IF(ДАННЫЕ!$U1824&gt;0,1,0)&amp;"s"&amp;IF(ДАННЫЕ!$Q1824&gt;0,IF(YEAR(ДАННЫЕ!$F$1)=YEAR(ДАННЫЕ!$Q1824),IF(MONTH(ДАННЫЕ!$F$1)=MONTH(ДАННЫЕ!$Q1824),111,11),1),0)&amp;"i"&amp;IF(ДАННЫЕ!$R1824+ДАННЫЕ!$S1824+ДАННЫЕ!$T1824=0,0,1)&amp;"h"&amp;IF(ДАННЫЕ!$P1824&gt;0,1,0)&amp;"p"&amp;IF(ДАННЫЕ!$CI1824&gt;0,IF(YEAR(ДАННЫЕ!$F$1)=YEAR(ДАННЫЕ!$CI1824),IF(MONTH(ДАННЫЕ!$F$1)=MONTH(ДАННЫЕ!$CI1824),111,11),1),0)&amp;"d"&amp;IF(ДАННЫЕ!$CJ1824&gt;0,IF(YEAR(ДАННЫЕ!$F$1)=YEAR(ДАННЫЕ!$CJ1824),IF(MONTH(ДАННЫЕ!$F$1)=MONTH(ДАННЫЕ!$CJ1824),111,11),1),0)&amp;"o"&amp;IF(ДАННЫЕ!$CK1824&gt;0,IF(MONTH(ДАННЫЕ!$F$1)=MONTH(ДАННЫЕ!$CK1824),111,11),0)&amp;"v"&amp;IF(ДАННЫЕ!$BE1824&gt;0,IF(MONTH(ДАННЫЕ!$F$1)=MONTH(ДАННЫЕ!$BE1824),111,11),0)</f>
        <v>g00f0c0s0i0h0p0d0o0v0</v>
      </c>
      <c r="P1824" s="15">
        <f t="shared" si="86"/>
        <v>0</v>
      </c>
      <c r="Q1824" s="15">
        <f>IF(ДАННЫЕ!$F$1&gt;ДАННЫЕ!$N1824,IF(YEAR(ДАННЫЕ!$F$1)=YEAR(ДАННЫЕ!M1824),1,0),0)</f>
        <v>0</v>
      </c>
      <c r="R1824" s="15">
        <f>IF(ДАННЫЕ!$F$1&gt;ДАННЫЕ!$N1824,IF(YEAR(ДАННЫЕ!$F$1)=YEAR(ДАННЫЕ!N1824),1,0),0)</f>
        <v>0</v>
      </c>
      <c r="S1824" s="15">
        <f>IF(ДАННЫЕ!$AA1824="2А",1,IF(ДАННЫЕ!$AA1824="2Б",2,IF(ДАННЫЕ!$AA1824="2В",3,IF(ДАННЫЕ!$AA1824=3,4,IF(ДАННЫЕ!$AA1824="4А",5,IF(ДАННЫЕ!$AA1824="4Б",6,IF(ДАННЫЕ!$AA1824="4В",7,IF(ДАННЫЕ!$AA1824=5,8,0))))))))</f>
        <v>0</v>
      </c>
      <c r="T1824" s="15">
        <f>IF(OR(ДАННЫЕ!$AC1824=2,ДАННЫЕ!$AD1824=2,ДАННЫЕ!$AE1824=2),2,IF(OR(ДАННЫЕ!$AC1824=1,ДАННЫЕ!$AD1824=1,ДАННЫЕ!$AE1824=1),1,0))</f>
        <v>0</v>
      </c>
    </row>
    <row r="1825" spans="1:20" x14ac:dyDescent="0.2">
      <c r="A1825" s="78">
        <f>IF(B1825&gt;0,IF(MONTH(ДАННЫЕ!$F$1)=MONTH(ДАННЫЕ!$B1825),1,0),0)</f>
        <v>0</v>
      </c>
      <c r="B1825" s="14">
        <f>IF(ДАННЫЕ!$B1825&gt;0,IF(YEAR(ДАННЫЕ!$F$1)=YEAR(ДАННЫЕ!$B1825),1,0),0)</f>
        <v>0</v>
      </c>
      <c r="C1825" s="14">
        <f>IF(ДАННЫЕ!$CM1825&gt;0,IF(YEAR(ДАННЫЕ!$F$1)=YEAR(ДАННЫЕ!$CM1825),1,0),0)</f>
        <v>0</v>
      </c>
      <c r="D1825" s="14">
        <f>IF(ДАННЫЕ!$CJ1825&gt;0,IF(ДАННЫЕ!$CL1825&gt;ДАННЫЕ!$F$1,1,IF(ДАННЫЕ!$CL1825&gt;0,0,1)),0)</f>
        <v>0</v>
      </c>
      <c r="E1825" s="43" t="str">
        <f ca="1">IF(ДАННЫЕ!$F$1&gt;0,IF(ДАННЫЕ!$G1825&gt;0,DATEDIF(ДАННЫЕ!$G1825,ДАННЫЕ!$F$1,"y"),""),IF(ДАННЫЕ!$G1825&gt;0,DATEDIF(ДАННЫЕ!$G1825,TODAY(),"y"),""))</f>
        <v/>
      </c>
      <c r="F1825" s="43" t="str">
        <f xml:space="preserve"> IF(ДАННЫЕ!$F1825="М",IF(E1825&gt;=18,IF(E1825&lt;60,1,""),""),"")&amp;IF(ДАННЫЕ!$F1825="Ж",IF(E1825&gt;=18,IF(E1825&lt;55,1,""),""),"")</f>
        <v/>
      </c>
      <c r="G1825" s="43" t="str">
        <f xml:space="preserve"> IF(ДАННЫЕ!$F1825="М",IF(E1825&gt;=60,2,""),"")&amp;IF(ДАННЫЕ!$F1825="Ж",IF(E1825&gt;=55,2,""),"")</f>
        <v/>
      </c>
      <c r="H1825" s="43" t="str">
        <f t="shared" ca="1" si="84"/>
        <v/>
      </c>
      <c r="I1825" s="43" t="str">
        <f t="shared" ca="1" si="85"/>
        <v>03</v>
      </c>
      <c r="J1825" s="28" t="str">
        <f ca="1">ДАННЫЕ!$F1825&amp;H1825&amp;I1825&amp;ДАННЫЕ!$I1825&amp;"m"&amp;IF(ДАННЫЕ!$I1825&gt;0,IF(ДАННЫЕ!$J1825&gt;0,0,1),"")&amp;"f"&amp;IF(ДАННЫЕ!$R1825&gt;0,IF(YEAR(ДАННЫЕ!$F$1)=YEAR(ДАННЫЕ!$R1825),1,0),0)&amp;"z"&amp;ДАННЫЕ!$R1825&amp;"p"&amp;ДАННЫЕ!$S1825&amp;"i"&amp;ДАННЫЕ!$T1825&amp;"h"&amp;ДАННЫЕ!$K1825&amp;"be"&amp;ДАННЫЕ!$BI1825&amp;"CD"&amp;IF(ДАННЫЕ!BF1825&gt;500,4,IF(ДАННЫЕ!BF1825&gt;350,3,IF(ДАННЫЕ!BF1825&gt;200,2,IF(ДАННЫЕ!BF1825&gt;0,1,0))))&amp;"g"&amp;B1825&amp;"d"&amp;H1825&amp;"l"&amp;ДАННЫЕ!AT1825&amp;"a"&amp;ДАННЫЕ!$V1825&amp;"v"&amp;R1825&amp;"k"&amp;ДАННЫЕ!$U1825&amp;"s"&amp;ДАННЫЕ!$Y1825&amp;"t"&amp;ДАННЫЕ!$X1825&amp;"b"&amp;IF(ДАННЫЕ!$Q1825&gt;1,1,0)&amp;"PP"&amp;ДАННЫЕ!Z1825&amp;"c"&amp;S1825&amp;"x"&amp;IF(ДАННЫЕ!$BY1825&gt;0,IF(YEAR(ДАННЫЕ!$F$1)=YEAR(ДАННЫЕ!$BY1825),1,0),0)&amp;"n"&amp;IF(ДАННЫЕ!$BZ1825&gt;0,IF(YEAR(ДАННЫЕ!$F$1)=YEAR(ДАННЫЕ!$BZ1825),1,0),0)&amp;"u"&amp;D1825&amp;"z"&amp;IF(ДАННЫЕ!$CL1825&gt;0,IF(YEAR(ДАННЫЕ!$F$1)&gt;YEAR(ДАННЫЕ!$CL1825),11,12),0)</f>
        <v>03mf0zpihbeCD0g0dlav0kstb0PPc0x0n0u0z0</v>
      </c>
      <c r="K1825" s="28" t="str">
        <f ca="1">ДАННЫЕ!$I1825&amp;"x"&amp;B1825&amp;"w"&amp;IF(T1825+ДАННЫЕ!AD1825+ДАННЫЕ!AE1825+ДАННЫЕ!AF1825+ДАННЫЕ!AG1825+ДАННЫЕ!AH1825+ДАННЫЕ!$AL1825+ДАННЫЕ!AI1825+ДАННЫЕ!AJ1825+ДАННЫЕ!AK1825+ДАННЫЕ!AP1825+ДАННЫЕ!AQ1825+ДАННЫЕ!AR1825+ДАННЫЕ!$AM1825+ДАННЫЕ!$AN1825+ДАННЫЕ!AS1825+ДАННЫЕ!AT1825&gt;0,1,0)&amp;IF(OR(T1825=2,ДАННЫЕ!AD1825=2,ДАННЫЕ!AE1825=2,ДАННЫЕ!AF1825=2,ДАННЫЕ!AG1825=2,ДАННЫЕ!AH1825=2,ДАННЫЕ!$AL1825=2,ДАННЫЕ!AI1825=2,ДАННЫЕ!AJ1825=2,ДАННЫЕ!AK1825=2,ДАННЫЕ!AP1825=2,ДАННЫЕ!AQ1825=2,ДАННЫЕ!AR1825=2,ДАННЫЕ!$AM1825=2,ДАННЫЕ!$AN1825=2,ДАННЫЕ!AS1825=2,ДАННЫЕ!AT1825=2),2,0)&amp;"t"&amp;IF(T1825&gt;0,"1"&amp;T1825,"00")&amp;"f"&amp;IF(ДАННЫЕ!$AC1825,"1"&amp;ДАННЫЕ!$AC1825,"00")&amp;"b"&amp;IF(ДАННЫЕ!$AD1825,"1"&amp;ДАННЫЕ!$AD1825,"00")&amp;"g"&amp;IF(ДАННЫЕ!$AF1825,"1"&amp;ДАННЫЕ!$AF1825,"00")&amp;"c"&amp;IF(ДАННЫЕ!$AG1825,"1"&amp;ДАННЫЕ!$AG1825,"00")&amp;"i"&amp;IF(ДАННЫЕ!$AH1825,"1"&amp;ДАННЫЕ!$AH1825,"00")&amp;"r"&amp;IF(ДАННЫЕ!$AL1825,"1"&amp;ДАННЫЕ!$AL1825,"00")&amp;"m"&amp;IF(ДАННЫЕ!$AI1825,"1"&amp;ДАННЫЕ!$AI1825,"00")&amp;"hS"&amp;IF(ДАННЫЕ!$AJ1825,"1"&amp;ДАННЫЕ!$AJ1825,"00")&amp;"hZ"&amp;IF(ДАННЫЕ!$AK1825,"1"&amp;ДАННЫЕ!$AK1825,"00")&amp;"p"&amp;IF(ДАННЫЕ!$AP1825,"1"&amp;ДАННЫЕ!$AP1825,"00")&amp;"k"&amp;IF(ДАННЫЕ!$AQ1825,"1"&amp;ДАННЫЕ!$AQ1825,"00")&amp;"z"&amp;IF(ДАННЫЕ!$AR1825,"1"&amp;ДАННЫЕ!$AR1825,"00")&amp;"j"&amp;IF(ДАННЫЕ!$AM1825,"1"&amp;ДАННЫЕ!$AM1825,"00")&amp;"n"&amp;IF(ДАННЫЕ!$AN1825,"1"&amp;ДАННЫЕ!$AN1825,"00")&amp;"E"&amp;ДАННЫЕ!BI1825&amp;"L"&amp;ДАННЫЕ!AO1825&amp;"h"&amp;IF(ДАННЫЕ!$AU1825&gt;0,1,0)&amp;"v"&amp;IF(ДАННЫЕ!$AW1825&gt;0,1,0)&amp;"a"&amp;IF(ДАННЫЕ!$AS1825,"1"&amp;ДАННЫЕ!$AS1825,"00")&amp;"s"&amp;IF(ДАННЫЕ!$AT1825,"1"&amp;ДАННЫЕ!$AT1825,"00")&amp;"u"&amp;IF(ДАННЫЕ!$CJ1825&gt;0,1,0)&amp;"y"&amp;B1825&amp;"d"&amp;H1825&amp;"e"&amp;F1825&amp;G1825</f>
        <v>x0w00t00f00b00g00c00i00r00m00hS00hZ00p00k00z00j00n00ELh0v0a00s00u0y0de</v>
      </c>
      <c r="L1825" s="28" t="str">
        <f ca="1">ДАННЫЕ!$I1825&amp;"VN"&amp;IF(ДАННЫЕ!AW1825&gt;0,11,10)&amp;"CD"&amp;IF(ДАННЫЕ!BF1825&gt;500,16,IF(ДАННЫЕ!BF1825&gt;350,15,IF(ДАННЫЕ!BF1825&gt;=200,14,IF(ДАННЫЕ!BF1825&gt;=100,13,IF(ДАННЫЕ!BF1825&gt;=50,12,IF(ДАННЫЕ!BF1825&gt;0,11,10))))))&amp;"AR"&amp;IF(ДАННЫЕ!BX1825&gt;0,1,0)&amp;"GD"&amp;B1825&amp;"VV"&amp;IF(E1825&gt;=5,IF(E1825&lt;18,1,0),0)</f>
        <v>VN10CD10AR0GD0VV0</v>
      </c>
      <c r="M1825" s="28" t="str">
        <f>ДАННЫЕ!$I1825&amp;"b"&amp;ДАННЫЕ!$BI1825&amp;"r"&amp;ДАННЫЕ!$BJ1825&amp;"CD"&amp;IF(ДАННЫЕ!BF1825&gt;0,IF(ДАННЫЕ!BF1825&lt;200,1,IF(ДАННЫЕ!BF1825&lt;350,2,3)),0)&amp;"h"&amp;IF(ДАННЫЕ!$BK1825+ДАННЫЕ!$BL1825+ДАННЫЕ!$BM1825&gt;0,1,0)&amp;"x"&amp;ДАННЫЕ!$BK1825&amp;"y"&amp;ДАННЫЕ!$BL1825&amp;"z"&amp;ДАННЫЕ!$BM1825&amp;"c"&amp;IF(ДАННЫЕ!$BK1825+ДАННЫЕ!$BL1825+ДАННЫЕ!$BM1825=3,1,0)&amp;"a"&amp;IF(ДАННЫЕ!$BQ1825+ДАННЫЕ!$BR1825&gt;0,1,0)&amp;"d"&amp;ДАННЫЕ!$BQ1825&amp;"v"&amp;ДАННЫЕ!$BR1825&amp;"p"&amp;ДАННЫЕ!$BS1825&amp;"n"&amp;ДАННЫЕ!$BU1825&amp;"t"&amp;ДАННЫЕ!$BV1825&amp;"o"&amp;ДАННЫЕ!$BT1825&amp;"l"&amp;IF(ДАННЫЕ!$BN1825&gt;0,1,0)&amp;ДАННЫЕ!$BN1825&amp;"g"&amp;ДАННЫЕ!$BO1825&amp;"s"&amp;ДАННЫЕ!$BP1825&amp;"DZ"&amp;IF(ДАННЫЕ!B1825-ДАННЫЕ!G1825 &lt; 60,IF(ДАННЫЕ!B1825-ДАННЫЕ!G1825 &gt;= 0,1,0),0)&amp;"u"&amp;IF(ДАННЫЕ!$CJ1825&gt;0,1,0)</f>
        <v>brCD0h0xyzc0a0dvpntol0gsDZ1u0</v>
      </c>
      <c r="N1825" s="28" t="str">
        <f ca="1">ДАННЫЕ!$F1825&amp;ДАННЫЕ!$I1825&amp;"g"&amp;B1825&amp;"cf"&amp;D1825&amp;"a"&amp;IF(ДАННЫЕ!$BX1825&gt;0,1,0)&amp;IF(ДАННЫЕ!$BF1825&gt;500,1,IF(ДАННЫЕ!$BF1825&gt;350,2,IF(ДАННЫЕ!$BF1825&gt;=200,3,IF(ДАННЫЕ!$BF1825&gt;=100,4,IF(ДАННЫЕ!$BF1825&gt;=50,5,IF(ДАННЫЕ!$BF1825&lt;50,6,0))))))&amp;"AR"&amp;IF(DATEDIF(ДАННЫЕ!$BX1825,ДАННЫЕ!$F$1,"y")&gt;1,1,0)&amp;"VG"&amp;IF(ДАННЫЕ!$BH1825="0",1,0)&amp;"o"&amp;IF(T1825+ДАННЫЕ!$AF1825+ДАННЫЕ!$AG1825+ДАННЫЕ!$AH1825+ДАННЫЕ!$AI1825+ДАННЫЕ!$AJ1825+ДАННЫЕ!$AP1825+ДАННЫЕ!$AQ1825+ДАННЫЕ!$AR1825+ДАННЫЕ!$AU1825+ДАННЫЕ!$AW1825+ДАННЫЕ!$AS1825+ДАННЫЕ!$AT1825&gt;0,1,0)&amp;"x"&amp;ДАННЫЕ!$AG1825&amp;"p"&amp;IF(ДАННЫЕ!$BY1825&gt;0,1,0)&amp;"v"&amp;IF(ДАННЫЕ!$BZ1825&gt;0,1,0)&amp;"n"&amp;ДАННЫЕ!$CA1825&amp;"t"&amp;ДАННЫЕ!$AY1825&amp;"k"&amp;ДАННЫЕ!$CB1825&amp;"q"&amp;ДАННЫЕ!$CC1825&amp;"w"&amp;ДАННЫЕ!$CD1825&amp;"e"&amp;ДАННЫЕ!$CE1825&amp;"m"&amp;ДАННЫЕ!$CF1825&amp;"c"&amp;ДАННЫЕ!$CG1825&amp;"z"&amp;ДАННЫЕ!$CH1825&amp;"d"&amp;IF(H1825=4,1,0)&amp;"s"&amp;IF(ДАННЫЕ!$J1825=1,0,1)&amp;"u"&amp;IF(ДАННЫЕ!$CJ1825&gt;0,1,0)</f>
        <v>g0cf0a06AR1VG0o0xp0v0ntkqwemczd0s1u0</v>
      </c>
      <c r="O1825" s="28" t="str">
        <f>ДАННЫЕ!$I1825&amp;"g"&amp;B1825&amp;A1825&amp;"f"&amp;P1825&amp;"c"&amp;IF(ДАННЫЕ!$U1825&gt;0,1,0)&amp;"s"&amp;IF(ДАННЫЕ!$Q1825&gt;0,IF(YEAR(ДАННЫЕ!$F$1)=YEAR(ДАННЫЕ!$Q1825),IF(MONTH(ДАННЫЕ!$F$1)=MONTH(ДАННЫЕ!$Q1825),111,11),1),0)&amp;"i"&amp;IF(ДАННЫЕ!$R1825+ДАННЫЕ!$S1825+ДАННЫЕ!$T1825=0,0,1)&amp;"h"&amp;IF(ДАННЫЕ!$P1825&gt;0,1,0)&amp;"p"&amp;IF(ДАННЫЕ!$CI1825&gt;0,IF(YEAR(ДАННЫЕ!$F$1)=YEAR(ДАННЫЕ!$CI1825),IF(MONTH(ДАННЫЕ!$F$1)=MONTH(ДАННЫЕ!$CI1825),111,11),1),0)&amp;"d"&amp;IF(ДАННЫЕ!$CJ1825&gt;0,IF(YEAR(ДАННЫЕ!$F$1)=YEAR(ДАННЫЕ!$CJ1825),IF(MONTH(ДАННЫЕ!$F$1)=MONTH(ДАННЫЕ!$CJ1825),111,11),1),0)&amp;"o"&amp;IF(ДАННЫЕ!$CK1825&gt;0,IF(MONTH(ДАННЫЕ!$F$1)=MONTH(ДАННЫЕ!$CK1825),111,11),0)&amp;"v"&amp;IF(ДАННЫЕ!$BE1825&gt;0,IF(MONTH(ДАННЫЕ!$F$1)=MONTH(ДАННЫЕ!$BE1825),111,11),0)</f>
        <v>g00f0c0s0i0h0p0d0o0v0</v>
      </c>
      <c r="P1825" s="15">
        <f t="shared" si="86"/>
        <v>0</v>
      </c>
      <c r="Q1825" s="15">
        <f>IF(ДАННЫЕ!$F$1&gt;ДАННЫЕ!$N1825,IF(YEAR(ДАННЫЕ!$F$1)=YEAR(ДАННЫЕ!M1825),1,0),0)</f>
        <v>0</v>
      </c>
      <c r="R1825" s="15">
        <f>IF(ДАННЫЕ!$F$1&gt;ДАННЫЕ!$N1825,IF(YEAR(ДАННЫЕ!$F$1)=YEAR(ДАННЫЕ!N1825),1,0),0)</f>
        <v>0</v>
      </c>
      <c r="S1825" s="15">
        <f>IF(ДАННЫЕ!$AA1825="2А",1,IF(ДАННЫЕ!$AA1825="2Б",2,IF(ДАННЫЕ!$AA1825="2В",3,IF(ДАННЫЕ!$AA1825=3,4,IF(ДАННЫЕ!$AA1825="4А",5,IF(ДАННЫЕ!$AA1825="4Б",6,IF(ДАННЫЕ!$AA1825="4В",7,IF(ДАННЫЕ!$AA1825=5,8,0))))))))</f>
        <v>0</v>
      </c>
      <c r="T1825" s="15">
        <f>IF(OR(ДАННЫЕ!$AC1825=2,ДАННЫЕ!$AD1825=2,ДАННЫЕ!$AE1825=2),2,IF(OR(ДАННЫЕ!$AC1825=1,ДАННЫЕ!$AD1825=1,ДАННЫЕ!$AE1825=1),1,0))</f>
        <v>0</v>
      </c>
    </row>
    <row r="1826" spans="1:20" x14ac:dyDescent="0.2">
      <c r="A1826" s="78">
        <f>IF(B1826&gt;0,IF(MONTH(ДАННЫЕ!$F$1)=MONTH(ДАННЫЕ!$B1826),1,0),0)</f>
        <v>0</v>
      </c>
      <c r="B1826" s="14">
        <f>IF(ДАННЫЕ!$B1826&gt;0,IF(YEAR(ДАННЫЕ!$F$1)=YEAR(ДАННЫЕ!$B1826),1,0),0)</f>
        <v>0</v>
      </c>
      <c r="C1826" s="14">
        <f>IF(ДАННЫЕ!$CM1826&gt;0,IF(YEAR(ДАННЫЕ!$F$1)=YEAR(ДАННЫЕ!$CM1826),1,0),0)</f>
        <v>0</v>
      </c>
      <c r="D1826" s="14">
        <f>IF(ДАННЫЕ!$CJ1826&gt;0,IF(ДАННЫЕ!$CL1826&gt;ДАННЫЕ!$F$1,1,IF(ДАННЫЕ!$CL1826&gt;0,0,1)),0)</f>
        <v>0</v>
      </c>
      <c r="E1826" s="43" t="str">
        <f ca="1">IF(ДАННЫЕ!$F$1&gt;0,IF(ДАННЫЕ!$G1826&gt;0,DATEDIF(ДАННЫЕ!$G1826,ДАННЫЕ!$F$1,"y"),""),IF(ДАННЫЕ!$G1826&gt;0,DATEDIF(ДАННЫЕ!$G1826,TODAY(),"y"),""))</f>
        <v/>
      </c>
      <c r="F1826" s="43" t="str">
        <f xml:space="preserve"> IF(ДАННЫЕ!$F1826="М",IF(E1826&gt;=18,IF(E1826&lt;60,1,""),""),"")&amp;IF(ДАННЫЕ!$F1826="Ж",IF(E1826&gt;=18,IF(E1826&lt;55,1,""),""),"")</f>
        <v/>
      </c>
      <c r="G1826" s="43" t="str">
        <f xml:space="preserve"> IF(ДАННЫЕ!$F1826="М",IF(E1826&gt;=60,2,""),"")&amp;IF(ДАННЫЕ!$F1826="Ж",IF(E1826&gt;=55,2,""),"")</f>
        <v/>
      </c>
      <c r="H1826" s="43" t="str">
        <f t="shared" ca="1" si="84"/>
        <v/>
      </c>
      <c r="I1826" s="43" t="str">
        <f t="shared" ca="1" si="85"/>
        <v>03</v>
      </c>
      <c r="J1826" s="28" t="str">
        <f ca="1">ДАННЫЕ!$F1826&amp;H1826&amp;I1826&amp;ДАННЫЕ!$I1826&amp;"m"&amp;IF(ДАННЫЕ!$I1826&gt;0,IF(ДАННЫЕ!$J1826&gt;0,0,1),"")&amp;"f"&amp;IF(ДАННЫЕ!$R1826&gt;0,IF(YEAR(ДАННЫЕ!$F$1)=YEAR(ДАННЫЕ!$R1826),1,0),0)&amp;"z"&amp;ДАННЫЕ!$R1826&amp;"p"&amp;ДАННЫЕ!$S1826&amp;"i"&amp;ДАННЫЕ!$T1826&amp;"h"&amp;ДАННЫЕ!$K1826&amp;"be"&amp;ДАННЫЕ!$BI1826&amp;"CD"&amp;IF(ДАННЫЕ!BF1826&gt;500,4,IF(ДАННЫЕ!BF1826&gt;350,3,IF(ДАННЫЕ!BF1826&gt;200,2,IF(ДАННЫЕ!BF1826&gt;0,1,0))))&amp;"g"&amp;B1826&amp;"d"&amp;H1826&amp;"l"&amp;ДАННЫЕ!AT1826&amp;"a"&amp;ДАННЫЕ!$V1826&amp;"v"&amp;R1826&amp;"k"&amp;ДАННЫЕ!$U1826&amp;"s"&amp;ДАННЫЕ!$Y1826&amp;"t"&amp;ДАННЫЕ!$X1826&amp;"b"&amp;IF(ДАННЫЕ!$Q1826&gt;1,1,0)&amp;"PP"&amp;ДАННЫЕ!Z1826&amp;"c"&amp;S1826&amp;"x"&amp;IF(ДАННЫЕ!$BY1826&gt;0,IF(YEAR(ДАННЫЕ!$F$1)=YEAR(ДАННЫЕ!$BY1826),1,0),0)&amp;"n"&amp;IF(ДАННЫЕ!$BZ1826&gt;0,IF(YEAR(ДАННЫЕ!$F$1)=YEAR(ДАННЫЕ!$BZ1826),1,0),0)&amp;"u"&amp;D1826&amp;"z"&amp;IF(ДАННЫЕ!$CL1826&gt;0,IF(YEAR(ДАННЫЕ!$F$1)&gt;YEAR(ДАННЫЕ!$CL1826),11,12),0)</f>
        <v>03mf0zpihbeCD0g0dlav0kstb0PPc0x0n0u0z0</v>
      </c>
      <c r="K1826" s="28" t="str">
        <f ca="1">ДАННЫЕ!$I1826&amp;"x"&amp;B1826&amp;"w"&amp;IF(T1826+ДАННЫЕ!AD1826+ДАННЫЕ!AE1826+ДАННЫЕ!AF1826+ДАННЫЕ!AG1826+ДАННЫЕ!AH1826+ДАННЫЕ!$AL1826+ДАННЫЕ!AI1826+ДАННЫЕ!AJ1826+ДАННЫЕ!AK1826+ДАННЫЕ!AP1826+ДАННЫЕ!AQ1826+ДАННЫЕ!AR1826+ДАННЫЕ!$AM1826+ДАННЫЕ!$AN1826+ДАННЫЕ!AS1826+ДАННЫЕ!AT1826&gt;0,1,0)&amp;IF(OR(T1826=2,ДАННЫЕ!AD1826=2,ДАННЫЕ!AE1826=2,ДАННЫЕ!AF1826=2,ДАННЫЕ!AG1826=2,ДАННЫЕ!AH1826=2,ДАННЫЕ!$AL1826=2,ДАННЫЕ!AI1826=2,ДАННЫЕ!AJ1826=2,ДАННЫЕ!AK1826=2,ДАННЫЕ!AP1826=2,ДАННЫЕ!AQ1826=2,ДАННЫЕ!AR1826=2,ДАННЫЕ!$AM1826=2,ДАННЫЕ!$AN1826=2,ДАННЫЕ!AS1826=2,ДАННЫЕ!AT1826=2),2,0)&amp;"t"&amp;IF(T1826&gt;0,"1"&amp;T1826,"00")&amp;"f"&amp;IF(ДАННЫЕ!$AC1826,"1"&amp;ДАННЫЕ!$AC1826,"00")&amp;"b"&amp;IF(ДАННЫЕ!$AD1826,"1"&amp;ДАННЫЕ!$AD1826,"00")&amp;"g"&amp;IF(ДАННЫЕ!$AF1826,"1"&amp;ДАННЫЕ!$AF1826,"00")&amp;"c"&amp;IF(ДАННЫЕ!$AG1826,"1"&amp;ДАННЫЕ!$AG1826,"00")&amp;"i"&amp;IF(ДАННЫЕ!$AH1826,"1"&amp;ДАННЫЕ!$AH1826,"00")&amp;"r"&amp;IF(ДАННЫЕ!$AL1826,"1"&amp;ДАННЫЕ!$AL1826,"00")&amp;"m"&amp;IF(ДАННЫЕ!$AI1826,"1"&amp;ДАННЫЕ!$AI1826,"00")&amp;"hS"&amp;IF(ДАННЫЕ!$AJ1826,"1"&amp;ДАННЫЕ!$AJ1826,"00")&amp;"hZ"&amp;IF(ДАННЫЕ!$AK1826,"1"&amp;ДАННЫЕ!$AK1826,"00")&amp;"p"&amp;IF(ДАННЫЕ!$AP1826,"1"&amp;ДАННЫЕ!$AP1826,"00")&amp;"k"&amp;IF(ДАННЫЕ!$AQ1826,"1"&amp;ДАННЫЕ!$AQ1826,"00")&amp;"z"&amp;IF(ДАННЫЕ!$AR1826,"1"&amp;ДАННЫЕ!$AR1826,"00")&amp;"j"&amp;IF(ДАННЫЕ!$AM1826,"1"&amp;ДАННЫЕ!$AM1826,"00")&amp;"n"&amp;IF(ДАННЫЕ!$AN1826,"1"&amp;ДАННЫЕ!$AN1826,"00")&amp;"E"&amp;ДАННЫЕ!BI1826&amp;"L"&amp;ДАННЫЕ!AO1826&amp;"h"&amp;IF(ДАННЫЕ!$AU1826&gt;0,1,0)&amp;"v"&amp;IF(ДАННЫЕ!$AW1826&gt;0,1,0)&amp;"a"&amp;IF(ДАННЫЕ!$AS1826,"1"&amp;ДАННЫЕ!$AS1826,"00")&amp;"s"&amp;IF(ДАННЫЕ!$AT1826,"1"&amp;ДАННЫЕ!$AT1826,"00")&amp;"u"&amp;IF(ДАННЫЕ!$CJ1826&gt;0,1,0)&amp;"y"&amp;B1826&amp;"d"&amp;H1826&amp;"e"&amp;F1826&amp;G1826</f>
        <v>x0w00t00f00b00g00c00i00r00m00hS00hZ00p00k00z00j00n00ELh0v0a00s00u0y0de</v>
      </c>
      <c r="L1826" s="28" t="str">
        <f ca="1">ДАННЫЕ!$I1826&amp;"VN"&amp;IF(ДАННЫЕ!AW1826&gt;0,11,10)&amp;"CD"&amp;IF(ДАННЫЕ!BF1826&gt;500,16,IF(ДАННЫЕ!BF1826&gt;350,15,IF(ДАННЫЕ!BF1826&gt;=200,14,IF(ДАННЫЕ!BF1826&gt;=100,13,IF(ДАННЫЕ!BF1826&gt;=50,12,IF(ДАННЫЕ!BF1826&gt;0,11,10))))))&amp;"AR"&amp;IF(ДАННЫЕ!BX1826&gt;0,1,0)&amp;"GD"&amp;B1826&amp;"VV"&amp;IF(E1826&gt;=5,IF(E1826&lt;18,1,0),0)</f>
        <v>VN10CD10AR0GD0VV0</v>
      </c>
      <c r="M1826" s="28" t="str">
        <f>ДАННЫЕ!$I1826&amp;"b"&amp;ДАННЫЕ!$BI1826&amp;"r"&amp;ДАННЫЕ!$BJ1826&amp;"CD"&amp;IF(ДАННЫЕ!BF1826&gt;0,IF(ДАННЫЕ!BF1826&lt;200,1,IF(ДАННЫЕ!BF1826&lt;350,2,3)),0)&amp;"h"&amp;IF(ДАННЫЕ!$BK1826+ДАННЫЕ!$BL1826+ДАННЫЕ!$BM1826&gt;0,1,0)&amp;"x"&amp;ДАННЫЕ!$BK1826&amp;"y"&amp;ДАННЫЕ!$BL1826&amp;"z"&amp;ДАННЫЕ!$BM1826&amp;"c"&amp;IF(ДАННЫЕ!$BK1826+ДАННЫЕ!$BL1826+ДАННЫЕ!$BM1826=3,1,0)&amp;"a"&amp;IF(ДАННЫЕ!$BQ1826+ДАННЫЕ!$BR1826&gt;0,1,0)&amp;"d"&amp;ДАННЫЕ!$BQ1826&amp;"v"&amp;ДАННЫЕ!$BR1826&amp;"p"&amp;ДАННЫЕ!$BS1826&amp;"n"&amp;ДАННЫЕ!$BU1826&amp;"t"&amp;ДАННЫЕ!$BV1826&amp;"o"&amp;ДАННЫЕ!$BT1826&amp;"l"&amp;IF(ДАННЫЕ!$BN1826&gt;0,1,0)&amp;ДАННЫЕ!$BN1826&amp;"g"&amp;ДАННЫЕ!$BO1826&amp;"s"&amp;ДАННЫЕ!$BP1826&amp;"DZ"&amp;IF(ДАННЫЕ!B1826-ДАННЫЕ!G1826 &lt; 60,IF(ДАННЫЕ!B1826-ДАННЫЕ!G1826 &gt;= 0,1,0),0)&amp;"u"&amp;IF(ДАННЫЕ!$CJ1826&gt;0,1,0)</f>
        <v>brCD0h0xyzc0a0dvpntol0gsDZ1u0</v>
      </c>
      <c r="N1826" s="28" t="str">
        <f ca="1">ДАННЫЕ!$F1826&amp;ДАННЫЕ!$I1826&amp;"g"&amp;B1826&amp;"cf"&amp;D1826&amp;"a"&amp;IF(ДАННЫЕ!$BX1826&gt;0,1,0)&amp;IF(ДАННЫЕ!$BF1826&gt;500,1,IF(ДАННЫЕ!$BF1826&gt;350,2,IF(ДАННЫЕ!$BF1826&gt;=200,3,IF(ДАННЫЕ!$BF1826&gt;=100,4,IF(ДАННЫЕ!$BF1826&gt;=50,5,IF(ДАННЫЕ!$BF1826&lt;50,6,0))))))&amp;"AR"&amp;IF(DATEDIF(ДАННЫЕ!$BX1826,ДАННЫЕ!$F$1,"y")&gt;1,1,0)&amp;"VG"&amp;IF(ДАННЫЕ!$BH1826="0",1,0)&amp;"o"&amp;IF(T1826+ДАННЫЕ!$AF1826+ДАННЫЕ!$AG1826+ДАННЫЕ!$AH1826+ДАННЫЕ!$AI1826+ДАННЫЕ!$AJ1826+ДАННЫЕ!$AP1826+ДАННЫЕ!$AQ1826+ДАННЫЕ!$AR1826+ДАННЫЕ!$AU1826+ДАННЫЕ!$AW1826+ДАННЫЕ!$AS1826+ДАННЫЕ!$AT1826&gt;0,1,0)&amp;"x"&amp;ДАННЫЕ!$AG1826&amp;"p"&amp;IF(ДАННЫЕ!$BY1826&gt;0,1,0)&amp;"v"&amp;IF(ДАННЫЕ!$BZ1826&gt;0,1,0)&amp;"n"&amp;ДАННЫЕ!$CA1826&amp;"t"&amp;ДАННЫЕ!$AY1826&amp;"k"&amp;ДАННЫЕ!$CB1826&amp;"q"&amp;ДАННЫЕ!$CC1826&amp;"w"&amp;ДАННЫЕ!$CD1826&amp;"e"&amp;ДАННЫЕ!$CE1826&amp;"m"&amp;ДАННЫЕ!$CF1826&amp;"c"&amp;ДАННЫЕ!$CG1826&amp;"z"&amp;ДАННЫЕ!$CH1826&amp;"d"&amp;IF(H1826=4,1,0)&amp;"s"&amp;IF(ДАННЫЕ!$J1826=1,0,1)&amp;"u"&amp;IF(ДАННЫЕ!$CJ1826&gt;0,1,0)</f>
        <v>g0cf0a06AR1VG0o0xp0v0ntkqwemczd0s1u0</v>
      </c>
      <c r="O1826" s="28" t="str">
        <f>ДАННЫЕ!$I1826&amp;"g"&amp;B1826&amp;A1826&amp;"f"&amp;P1826&amp;"c"&amp;IF(ДАННЫЕ!$U1826&gt;0,1,0)&amp;"s"&amp;IF(ДАННЫЕ!$Q1826&gt;0,IF(YEAR(ДАННЫЕ!$F$1)=YEAR(ДАННЫЕ!$Q1826),IF(MONTH(ДАННЫЕ!$F$1)=MONTH(ДАННЫЕ!$Q1826),111,11),1),0)&amp;"i"&amp;IF(ДАННЫЕ!$R1826+ДАННЫЕ!$S1826+ДАННЫЕ!$T1826=0,0,1)&amp;"h"&amp;IF(ДАННЫЕ!$P1826&gt;0,1,0)&amp;"p"&amp;IF(ДАННЫЕ!$CI1826&gt;0,IF(YEAR(ДАННЫЕ!$F$1)=YEAR(ДАННЫЕ!$CI1826),IF(MONTH(ДАННЫЕ!$F$1)=MONTH(ДАННЫЕ!$CI1826),111,11),1),0)&amp;"d"&amp;IF(ДАННЫЕ!$CJ1826&gt;0,IF(YEAR(ДАННЫЕ!$F$1)=YEAR(ДАННЫЕ!$CJ1826),IF(MONTH(ДАННЫЕ!$F$1)=MONTH(ДАННЫЕ!$CJ1826),111,11),1),0)&amp;"o"&amp;IF(ДАННЫЕ!$CK1826&gt;0,IF(MONTH(ДАННЫЕ!$F$1)=MONTH(ДАННЫЕ!$CK1826),111,11),0)&amp;"v"&amp;IF(ДАННЫЕ!$BE1826&gt;0,IF(MONTH(ДАННЫЕ!$F$1)=MONTH(ДАННЫЕ!$BE1826),111,11),0)</f>
        <v>g00f0c0s0i0h0p0d0o0v0</v>
      </c>
      <c r="P1826" s="15">
        <f t="shared" si="86"/>
        <v>0</v>
      </c>
      <c r="Q1826" s="15">
        <f>IF(ДАННЫЕ!$F$1&gt;ДАННЫЕ!$N1826,IF(YEAR(ДАННЫЕ!$F$1)=YEAR(ДАННЫЕ!M1826),1,0),0)</f>
        <v>0</v>
      </c>
      <c r="R1826" s="15">
        <f>IF(ДАННЫЕ!$F$1&gt;ДАННЫЕ!$N1826,IF(YEAR(ДАННЫЕ!$F$1)=YEAR(ДАННЫЕ!N1826),1,0),0)</f>
        <v>0</v>
      </c>
      <c r="S1826" s="15">
        <f>IF(ДАННЫЕ!$AA1826="2А",1,IF(ДАННЫЕ!$AA1826="2Б",2,IF(ДАННЫЕ!$AA1826="2В",3,IF(ДАННЫЕ!$AA1826=3,4,IF(ДАННЫЕ!$AA1826="4А",5,IF(ДАННЫЕ!$AA1826="4Б",6,IF(ДАННЫЕ!$AA1826="4В",7,IF(ДАННЫЕ!$AA1826=5,8,0))))))))</f>
        <v>0</v>
      </c>
      <c r="T1826" s="15">
        <f>IF(OR(ДАННЫЕ!$AC1826=2,ДАННЫЕ!$AD1826=2,ДАННЫЕ!$AE1826=2),2,IF(OR(ДАННЫЕ!$AC1826=1,ДАННЫЕ!$AD1826=1,ДАННЫЕ!$AE1826=1),1,0))</f>
        <v>0</v>
      </c>
    </row>
    <row r="1827" spans="1:20" x14ac:dyDescent="0.2">
      <c r="A1827" s="78">
        <f>IF(B1827&gt;0,IF(MONTH(ДАННЫЕ!$F$1)=MONTH(ДАННЫЕ!$B1827),1,0),0)</f>
        <v>0</v>
      </c>
      <c r="B1827" s="14">
        <f>IF(ДАННЫЕ!$B1827&gt;0,IF(YEAR(ДАННЫЕ!$F$1)=YEAR(ДАННЫЕ!$B1827),1,0),0)</f>
        <v>0</v>
      </c>
      <c r="C1827" s="14">
        <f>IF(ДАННЫЕ!$CM1827&gt;0,IF(YEAR(ДАННЫЕ!$F$1)=YEAR(ДАННЫЕ!$CM1827),1,0),0)</f>
        <v>0</v>
      </c>
      <c r="D1827" s="14">
        <f>IF(ДАННЫЕ!$CJ1827&gt;0,IF(ДАННЫЕ!$CL1827&gt;ДАННЫЕ!$F$1,1,IF(ДАННЫЕ!$CL1827&gt;0,0,1)),0)</f>
        <v>0</v>
      </c>
      <c r="E1827" s="43" t="str">
        <f ca="1">IF(ДАННЫЕ!$F$1&gt;0,IF(ДАННЫЕ!$G1827&gt;0,DATEDIF(ДАННЫЕ!$G1827,ДАННЫЕ!$F$1,"y"),""),IF(ДАННЫЕ!$G1827&gt;0,DATEDIF(ДАННЫЕ!$G1827,TODAY(),"y"),""))</f>
        <v/>
      </c>
      <c r="F1827" s="43" t="str">
        <f xml:space="preserve"> IF(ДАННЫЕ!$F1827="М",IF(E1827&gt;=18,IF(E1827&lt;60,1,""),""),"")&amp;IF(ДАННЫЕ!$F1827="Ж",IF(E1827&gt;=18,IF(E1827&lt;55,1,""),""),"")</f>
        <v/>
      </c>
      <c r="G1827" s="43" t="str">
        <f xml:space="preserve"> IF(ДАННЫЕ!$F1827="М",IF(E1827&gt;=60,2,""),"")&amp;IF(ДАННЫЕ!$F1827="Ж",IF(E1827&gt;=55,2,""),"")</f>
        <v/>
      </c>
      <c r="H1827" s="43" t="str">
        <f t="shared" ca="1" si="84"/>
        <v/>
      </c>
      <c r="I1827" s="43" t="str">
        <f t="shared" ca="1" si="85"/>
        <v>03</v>
      </c>
      <c r="J1827" s="28" t="str">
        <f ca="1">ДАННЫЕ!$F1827&amp;H1827&amp;I1827&amp;ДАННЫЕ!$I1827&amp;"m"&amp;IF(ДАННЫЕ!$I1827&gt;0,IF(ДАННЫЕ!$J1827&gt;0,0,1),"")&amp;"f"&amp;IF(ДАННЫЕ!$R1827&gt;0,IF(YEAR(ДАННЫЕ!$F$1)=YEAR(ДАННЫЕ!$R1827),1,0),0)&amp;"z"&amp;ДАННЫЕ!$R1827&amp;"p"&amp;ДАННЫЕ!$S1827&amp;"i"&amp;ДАННЫЕ!$T1827&amp;"h"&amp;ДАННЫЕ!$K1827&amp;"be"&amp;ДАННЫЕ!$BI1827&amp;"CD"&amp;IF(ДАННЫЕ!BF1827&gt;500,4,IF(ДАННЫЕ!BF1827&gt;350,3,IF(ДАННЫЕ!BF1827&gt;200,2,IF(ДАННЫЕ!BF1827&gt;0,1,0))))&amp;"g"&amp;B1827&amp;"d"&amp;H1827&amp;"l"&amp;ДАННЫЕ!AT1827&amp;"a"&amp;ДАННЫЕ!$V1827&amp;"v"&amp;R1827&amp;"k"&amp;ДАННЫЕ!$U1827&amp;"s"&amp;ДАННЫЕ!$Y1827&amp;"t"&amp;ДАННЫЕ!$X1827&amp;"b"&amp;IF(ДАННЫЕ!$Q1827&gt;1,1,0)&amp;"PP"&amp;ДАННЫЕ!Z1827&amp;"c"&amp;S1827&amp;"x"&amp;IF(ДАННЫЕ!$BY1827&gt;0,IF(YEAR(ДАННЫЕ!$F$1)=YEAR(ДАННЫЕ!$BY1827),1,0),0)&amp;"n"&amp;IF(ДАННЫЕ!$BZ1827&gt;0,IF(YEAR(ДАННЫЕ!$F$1)=YEAR(ДАННЫЕ!$BZ1827),1,0),0)&amp;"u"&amp;D1827&amp;"z"&amp;IF(ДАННЫЕ!$CL1827&gt;0,IF(YEAR(ДАННЫЕ!$F$1)&gt;YEAR(ДАННЫЕ!$CL1827),11,12),0)</f>
        <v>03mf0zpihbeCD0g0dlav0kstb0PPc0x0n0u0z0</v>
      </c>
      <c r="K1827" s="28" t="str">
        <f ca="1">ДАННЫЕ!$I1827&amp;"x"&amp;B1827&amp;"w"&amp;IF(T1827+ДАННЫЕ!AD1827+ДАННЫЕ!AE1827+ДАННЫЕ!AF1827+ДАННЫЕ!AG1827+ДАННЫЕ!AH1827+ДАННЫЕ!$AL1827+ДАННЫЕ!AI1827+ДАННЫЕ!AJ1827+ДАННЫЕ!AK1827+ДАННЫЕ!AP1827+ДАННЫЕ!AQ1827+ДАННЫЕ!AR1827+ДАННЫЕ!$AM1827+ДАННЫЕ!$AN1827+ДАННЫЕ!AS1827+ДАННЫЕ!AT1827&gt;0,1,0)&amp;IF(OR(T1827=2,ДАННЫЕ!AD1827=2,ДАННЫЕ!AE1827=2,ДАННЫЕ!AF1827=2,ДАННЫЕ!AG1827=2,ДАННЫЕ!AH1827=2,ДАННЫЕ!$AL1827=2,ДАННЫЕ!AI1827=2,ДАННЫЕ!AJ1827=2,ДАННЫЕ!AK1827=2,ДАННЫЕ!AP1827=2,ДАННЫЕ!AQ1827=2,ДАННЫЕ!AR1827=2,ДАННЫЕ!$AM1827=2,ДАННЫЕ!$AN1827=2,ДАННЫЕ!AS1827=2,ДАННЫЕ!AT1827=2),2,0)&amp;"t"&amp;IF(T1827&gt;0,"1"&amp;T1827,"00")&amp;"f"&amp;IF(ДАННЫЕ!$AC1827,"1"&amp;ДАННЫЕ!$AC1827,"00")&amp;"b"&amp;IF(ДАННЫЕ!$AD1827,"1"&amp;ДАННЫЕ!$AD1827,"00")&amp;"g"&amp;IF(ДАННЫЕ!$AF1827,"1"&amp;ДАННЫЕ!$AF1827,"00")&amp;"c"&amp;IF(ДАННЫЕ!$AG1827,"1"&amp;ДАННЫЕ!$AG1827,"00")&amp;"i"&amp;IF(ДАННЫЕ!$AH1827,"1"&amp;ДАННЫЕ!$AH1827,"00")&amp;"r"&amp;IF(ДАННЫЕ!$AL1827,"1"&amp;ДАННЫЕ!$AL1827,"00")&amp;"m"&amp;IF(ДАННЫЕ!$AI1827,"1"&amp;ДАННЫЕ!$AI1827,"00")&amp;"hS"&amp;IF(ДАННЫЕ!$AJ1827,"1"&amp;ДАННЫЕ!$AJ1827,"00")&amp;"hZ"&amp;IF(ДАННЫЕ!$AK1827,"1"&amp;ДАННЫЕ!$AK1827,"00")&amp;"p"&amp;IF(ДАННЫЕ!$AP1827,"1"&amp;ДАННЫЕ!$AP1827,"00")&amp;"k"&amp;IF(ДАННЫЕ!$AQ1827,"1"&amp;ДАННЫЕ!$AQ1827,"00")&amp;"z"&amp;IF(ДАННЫЕ!$AR1827,"1"&amp;ДАННЫЕ!$AR1827,"00")&amp;"j"&amp;IF(ДАННЫЕ!$AM1827,"1"&amp;ДАННЫЕ!$AM1827,"00")&amp;"n"&amp;IF(ДАННЫЕ!$AN1827,"1"&amp;ДАННЫЕ!$AN1827,"00")&amp;"E"&amp;ДАННЫЕ!BI1827&amp;"L"&amp;ДАННЫЕ!AO1827&amp;"h"&amp;IF(ДАННЫЕ!$AU1827&gt;0,1,0)&amp;"v"&amp;IF(ДАННЫЕ!$AW1827&gt;0,1,0)&amp;"a"&amp;IF(ДАННЫЕ!$AS1827,"1"&amp;ДАННЫЕ!$AS1827,"00")&amp;"s"&amp;IF(ДАННЫЕ!$AT1827,"1"&amp;ДАННЫЕ!$AT1827,"00")&amp;"u"&amp;IF(ДАННЫЕ!$CJ1827&gt;0,1,0)&amp;"y"&amp;B1827&amp;"d"&amp;H1827&amp;"e"&amp;F1827&amp;G1827</f>
        <v>x0w00t00f00b00g00c00i00r00m00hS00hZ00p00k00z00j00n00ELh0v0a00s00u0y0de</v>
      </c>
      <c r="L1827" s="28" t="str">
        <f ca="1">ДАННЫЕ!$I1827&amp;"VN"&amp;IF(ДАННЫЕ!AW1827&gt;0,11,10)&amp;"CD"&amp;IF(ДАННЫЕ!BF1827&gt;500,16,IF(ДАННЫЕ!BF1827&gt;350,15,IF(ДАННЫЕ!BF1827&gt;=200,14,IF(ДАННЫЕ!BF1827&gt;=100,13,IF(ДАННЫЕ!BF1827&gt;=50,12,IF(ДАННЫЕ!BF1827&gt;0,11,10))))))&amp;"AR"&amp;IF(ДАННЫЕ!BX1827&gt;0,1,0)&amp;"GD"&amp;B1827&amp;"VV"&amp;IF(E1827&gt;=5,IF(E1827&lt;18,1,0),0)</f>
        <v>VN10CD10AR0GD0VV0</v>
      </c>
      <c r="M1827" s="28" t="str">
        <f>ДАННЫЕ!$I1827&amp;"b"&amp;ДАННЫЕ!$BI1827&amp;"r"&amp;ДАННЫЕ!$BJ1827&amp;"CD"&amp;IF(ДАННЫЕ!BF1827&gt;0,IF(ДАННЫЕ!BF1827&lt;200,1,IF(ДАННЫЕ!BF1827&lt;350,2,3)),0)&amp;"h"&amp;IF(ДАННЫЕ!$BK1827+ДАННЫЕ!$BL1827+ДАННЫЕ!$BM1827&gt;0,1,0)&amp;"x"&amp;ДАННЫЕ!$BK1827&amp;"y"&amp;ДАННЫЕ!$BL1827&amp;"z"&amp;ДАННЫЕ!$BM1827&amp;"c"&amp;IF(ДАННЫЕ!$BK1827+ДАННЫЕ!$BL1827+ДАННЫЕ!$BM1827=3,1,0)&amp;"a"&amp;IF(ДАННЫЕ!$BQ1827+ДАННЫЕ!$BR1827&gt;0,1,0)&amp;"d"&amp;ДАННЫЕ!$BQ1827&amp;"v"&amp;ДАННЫЕ!$BR1827&amp;"p"&amp;ДАННЫЕ!$BS1827&amp;"n"&amp;ДАННЫЕ!$BU1827&amp;"t"&amp;ДАННЫЕ!$BV1827&amp;"o"&amp;ДАННЫЕ!$BT1827&amp;"l"&amp;IF(ДАННЫЕ!$BN1827&gt;0,1,0)&amp;ДАННЫЕ!$BN1827&amp;"g"&amp;ДАННЫЕ!$BO1827&amp;"s"&amp;ДАННЫЕ!$BP1827&amp;"DZ"&amp;IF(ДАННЫЕ!B1827-ДАННЫЕ!G1827 &lt; 60,IF(ДАННЫЕ!B1827-ДАННЫЕ!G1827 &gt;= 0,1,0),0)&amp;"u"&amp;IF(ДАННЫЕ!$CJ1827&gt;0,1,0)</f>
        <v>brCD0h0xyzc0a0dvpntol0gsDZ1u0</v>
      </c>
      <c r="N1827" s="28" t="str">
        <f ca="1">ДАННЫЕ!$F1827&amp;ДАННЫЕ!$I1827&amp;"g"&amp;B1827&amp;"cf"&amp;D1827&amp;"a"&amp;IF(ДАННЫЕ!$BX1827&gt;0,1,0)&amp;IF(ДАННЫЕ!$BF1827&gt;500,1,IF(ДАННЫЕ!$BF1827&gt;350,2,IF(ДАННЫЕ!$BF1827&gt;=200,3,IF(ДАННЫЕ!$BF1827&gt;=100,4,IF(ДАННЫЕ!$BF1827&gt;=50,5,IF(ДАННЫЕ!$BF1827&lt;50,6,0))))))&amp;"AR"&amp;IF(DATEDIF(ДАННЫЕ!$BX1827,ДАННЫЕ!$F$1,"y")&gt;1,1,0)&amp;"VG"&amp;IF(ДАННЫЕ!$BH1827="0",1,0)&amp;"o"&amp;IF(T1827+ДАННЫЕ!$AF1827+ДАННЫЕ!$AG1827+ДАННЫЕ!$AH1827+ДАННЫЕ!$AI1827+ДАННЫЕ!$AJ1827+ДАННЫЕ!$AP1827+ДАННЫЕ!$AQ1827+ДАННЫЕ!$AR1827+ДАННЫЕ!$AU1827+ДАННЫЕ!$AW1827+ДАННЫЕ!$AS1827+ДАННЫЕ!$AT1827&gt;0,1,0)&amp;"x"&amp;ДАННЫЕ!$AG1827&amp;"p"&amp;IF(ДАННЫЕ!$BY1827&gt;0,1,0)&amp;"v"&amp;IF(ДАННЫЕ!$BZ1827&gt;0,1,0)&amp;"n"&amp;ДАННЫЕ!$CA1827&amp;"t"&amp;ДАННЫЕ!$AY1827&amp;"k"&amp;ДАННЫЕ!$CB1827&amp;"q"&amp;ДАННЫЕ!$CC1827&amp;"w"&amp;ДАННЫЕ!$CD1827&amp;"e"&amp;ДАННЫЕ!$CE1827&amp;"m"&amp;ДАННЫЕ!$CF1827&amp;"c"&amp;ДАННЫЕ!$CG1827&amp;"z"&amp;ДАННЫЕ!$CH1827&amp;"d"&amp;IF(H1827=4,1,0)&amp;"s"&amp;IF(ДАННЫЕ!$J1827=1,0,1)&amp;"u"&amp;IF(ДАННЫЕ!$CJ1827&gt;0,1,0)</f>
        <v>g0cf0a06AR1VG0o0xp0v0ntkqwemczd0s1u0</v>
      </c>
      <c r="O1827" s="28" t="str">
        <f>ДАННЫЕ!$I1827&amp;"g"&amp;B1827&amp;A1827&amp;"f"&amp;P1827&amp;"c"&amp;IF(ДАННЫЕ!$U1827&gt;0,1,0)&amp;"s"&amp;IF(ДАННЫЕ!$Q1827&gt;0,IF(YEAR(ДАННЫЕ!$F$1)=YEAR(ДАННЫЕ!$Q1827),IF(MONTH(ДАННЫЕ!$F$1)=MONTH(ДАННЫЕ!$Q1827),111,11),1),0)&amp;"i"&amp;IF(ДАННЫЕ!$R1827+ДАННЫЕ!$S1827+ДАННЫЕ!$T1827=0,0,1)&amp;"h"&amp;IF(ДАННЫЕ!$P1827&gt;0,1,0)&amp;"p"&amp;IF(ДАННЫЕ!$CI1827&gt;0,IF(YEAR(ДАННЫЕ!$F$1)=YEAR(ДАННЫЕ!$CI1827),IF(MONTH(ДАННЫЕ!$F$1)=MONTH(ДАННЫЕ!$CI1827),111,11),1),0)&amp;"d"&amp;IF(ДАННЫЕ!$CJ1827&gt;0,IF(YEAR(ДАННЫЕ!$F$1)=YEAR(ДАННЫЕ!$CJ1827),IF(MONTH(ДАННЫЕ!$F$1)=MONTH(ДАННЫЕ!$CJ1827),111,11),1),0)&amp;"o"&amp;IF(ДАННЫЕ!$CK1827&gt;0,IF(MONTH(ДАННЫЕ!$F$1)=MONTH(ДАННЫЕ!$CK1827),111,11),0)&amp;"v"&amp;IF(ДАННЫЕ!$BE1827&gt;0,IF(MONTH(ДАННЫЕ!$F$1)=MONTH(ДАННЫЕ!$BE1827),111,11),0)</f>
        <v>g00f0c0s0i0h0p0d0o0v0</v>
      </c>
      <c r="P1827" s="15">
        <f t="shared" si="86"/>
        <v>0</v>
      </c>
      <c r="Q1827" s="15">
        <f>IF(ДАННЫЕ!$F$1&gt;ДАННЫЕ!$N1827,IF(YEAR(ДАННЫЕ!$F$1)=YEAR(ДАННЫЕ!M1827),1,0),0)</f>
        <v>0</v>
      </c>
      <c r="R1827" s="15">
        <f>IF(ДАННЫЕ!$F$1&gt;ДАННЫЕ!$N1827,IF(YEAR(ДАННЫЕ!$F$1)=YEAR(ДАННЫЕ!N1827),1,0),0)</f>
        <v>0</v>
      </c>
      <c r="S1827" s="15">
        <f>IF(ДАННЫЕ!$AA1827="2А",1,IF(ДАННЫЕ!$AA1827="2Б",2,IF(ДАННЫЕ!$AA1827="2В",3,IF(ДАННЫЕ!$AA1827=3,4,IF(ДАННЫЕ!$AA1827="4А",5,IF(ДАННЫЕ!$AA1827="4Б",6,IF(ДАННЫЕ!$AA1827="4В",7,IF(ДАННЫЕ!$AA1827=5,8,0))))))))</f>
        <v>0</v>
      </c>
      <c r="T1827" s="15">
        <f>IF(OR(ДАННЫЕ!$AC1827=2,ДАННЫЕ!$AD1827=2,ДАННЫЕ!$AE1827=2),2,IF(OR(ДАННЫЕ!$AC1827=1,ДАННЫЕ!$AD1827=1,ДАННЫЕ!$AE1827=1),1,0))</f>
        <v>0</v>
      </c>
    </row>
    <row r="1828" spans="1:20" x14ac:dyDescent="0.2">
      <c r="A1828" s="78">
        <f>IF(B1828&gt;0,IF(MONTH(ДАННЫЕ!$F$1)=MONTH(ДАННЫЕ!$B1828),1,0),0)</f>
        <v>0</v>
      </c>
      <c r="B1828" s="14">
        <f>IF(ДАННЫЕ!$B1828&gt;0,IF(YEAR(ДАННЫЕ!$F$1)=YEAR(ДАННЫЕ!$B1828),1,0),0)</f>
        <v>0</v>
      </c>
      <c r="C1828" s="14">
        <f>IF(ДАННЫЕ!$CM1828&gt;0,IF(YEAR(ДАННЫЕ!$F$1)=YEAR(ДАННЫЕ!$CM1828),1,0),0)</f>
        <v>0</v>
      </c>
      <c r="D1828" s="14">
        <f>IF(ДАННЫЕ!$CJ1828&gt;0,IF(ДАННЫЕ!$CL1828&gt;ДАННЫЕ!$F$1,1,IF(ДАННЫЕ!$CL1828&gt;0,0,1)),0)</f>
        <v>0</v>
      </c>
      <c r="E1828" s="43" t="str">
        <f ca="1">IF(ДАННЫЕ!$F$1&gt;0,IF(ДАННЫЕ!$G1828&gt;0,DATEDIF(ДАННЫЕ!$G1828,ДАННЫЕ!$F$1,"y"),""),IF(ДАННЫЕ!$G1828&gt;0,DATEDIF(ДАННЫЕ!$G1828,TODAY(),"y"),""))</f>
        <v/>
      </c>
      <c r="F1828" s="43" t="str">
        <f xml:space="preserve"> IF(ДАННЫЕ!$F1828="М",IF(E1828&gt;=18,IF(E1828&lt;60,1,""),""),"")&amp;IF(ДАННЫЕ!$F1828="Ж",IF(E1828&gt;=18,IF(E1828&lt;55,1,""),""),"")</f>
        <v/>
      </c>
      <c r="G1828" s="43" t="str">
        <f xml:space="preserve"> IF(ДАННЫЕ!$F1828="М",IF(E1828&gt;=60,2,""),"")&amp;IF(ДАННЫЕ!$F1828="Ж",IF(E1828&gt;=55,2,""),"")</f>
        <v/>
      </c>
      <c r="H1828" s="43" t="str">
        <f t="shared" ca="1" si="84"/>
        <v/>
      </c>
      <c r="I1828" s="43" t="str">
        <f t="shared" ca="1" si="85"/>
        <v>03</v>
      </c>
      <c r="J1828" s="28" t="str">
        <f ca="1">ДАННЫЕ!$F1828&amp;H1828&amp;I1828&amp;ДАННЫЕ!$I1828&amp;"m"&amp;IF(ДАННЫЕ!$I1828&gt;0,IF(ДАННЫЕ!$J1828&gt;0,0,1),"")&amp;"f"&amp;IF(ДАННЫЕ!$R1828&gt;0,IF(YEAR(ДАННЫЕ!$F$1)=YEAR(ДАННЫЕ!$R1828),1,0),0)&amp;"z"&amp;ДАННЫЕ!$R1828&amp;"p"&amp;ДАННЫЕ!$S1828&amp;"i"&amp;ДАННЫЕ!$T1828&amp;"h"&amp;ДАННЫЕ!$K1828&amp;"be"&amp;ДАННЫЕ!$BI1828&amp;"CD"&amp;IF(ДАННЫЕ!BF1828&gt;500,4,IF(ДАННЫЕ!BF1828&gt;350,3,IF(ДАННЫЕ!BF1828&gt;200,2,IF(ДАННЫЕ!BF1828&gt;0,1,0))))&amp;"g"&amp;B1828&amp;"d"&amp;H1828&amp;"l"&amp;ДАННЫЕ!AT1828&amp;"a"&amp;ДАННЫЕ!$V1828&amp;"v"&amp;R1828&amp;"k"&amp;ДАННЫЕ!$U1828&amp;"s"&amp;ДАННЫЕ!$Y1828&amp;"t"&amp;ДАННЫЕ!$X1828&amp;"b"&amp;IF(ДАННЫЕ!$Q1828&gt;1,1,0)&amp;"PP"&amp;ДАННЫЕ!Z1828&amp;"c"&amp;S1828&amp;"x"&amp;IF(ДАННЫЕ!$BY1828&gt;0,IF(YEAR(ДАННЫЕ!$F$1)=YEAR(ДАННЫЕ!$BY1828),1,0),0)&amp;"n"&amp;IF(ДАННЫЕ!$BZ1828&gt;0,IF(YEAR(ДАННЫЕ!$F$1)=YEAR(ДАННЫЕ!$BZ1828),1,0),0)&amp;"u"&amp;D1828&amp;"z"&amp;IF(ДАННЫЕ!$CL1828&gt;0,IF(YEAR(ДАННЫЕ!$F$1)&gt;YEAR(ДАННЫЕ!$CL1828),11,12),0)</f>
        <v>03mf0zpihbeCD0g0dlav0kstb0PPc0x0n0u0z0</v>
      </c>
      <c r="K1828" s="28" t="str">
        <f ca="1">ДАННЫЕ!$I1828&amp;"x"&amp;B1828&amp;"w"&amp;IF(T1828+ДАННЫЕ!AD1828+ДАННЫЕ!AE1828+ДАННЫЕ!AF1828+ДАННЫЕ!AG1828+ДАННЫЕ!AH1828+ДАННЫЕ!$AL1828+ДАННЫЕ!AI1828+ДАННЫЕ!AJ1828+ДАННЫЕ!AK1828+ДАННЫЕ!AP1828+ДАННЫЕ!AQ1828+ДАННЫЕ!AR1828+ДАННЫЕ!$AM1828+ДАННЫЕ!$AN1828+ДАННЫЕ!AS1828+ДАННЫЕ!AT1828&gt;0,1,0)&amp;IF(OR(T1828=2,ДАННЫЕ!AD1828=2,ДАННЫЕ!AE1828=2,ДАННЫЕ!AF1828=2,ДАННЫЕ!AG1828=2,ДАННЫЕ!AH1828=2,ДАННЫЕ!$AL1828=2,ДАННЫЕ!AI1828=2,ДАННЫЕ!AJ1828=2,ДАННЫЕ!AK1828=2,ДАННЫЕ!AP1828=2,ДАННЫЕ!AQ1828=2,ДАННЫЕ!AR1828=2,ДАННЫЕ!$AM1828=2,ДАННЫЕ!$AN1828=2,ДАННЫЕ!AS1828=2,ДАННЫЕ!AT1828=2),2,0)&amp;"t"&amp;IF(T1828&gt;0,"1"&amp;T1828,"00")&amp;"f"&amp;IF(ДАННЫЕ!$AC1828,"1"&amp;ДАННЫЕ!$AC1828,"00")&amp;"b"&amp;IF(ДАННЫЕ!$AD1828,"1"&amp;ДАННЫЕ!$AD1828,"00")&amp;"g"&amp;IF(ДАННЫЕ!$AF1828,"1"&amp;ДАННЫЕ!$AF1828,"00")&amp;"c"&amp;IF(ДАННЫЕ!$AG1828,"1"&amp;ДАННЫЕ!$AG1828,"00")&amp;"i"&amp;IF(ДАННЫЕ!$AH1828,"1"&amp;ДАННЫЕ!$AH1828,"00")&amp;"r"&amp;IF(ДАННЫЕ!$AL1828,"1"&amp;ДАННЫЕ!$AL1828,"00")&amp;"m"&amp;IF(ДАННЫЕ!$AI1828,"1"&amp;ДАННЫЕ!$AI1828,"00")&amp;"hS"&amp;IF(ДАННЫЕ!$AJ1828,"1"&amp;ДАННЫЕ!$AJ1828,"00")&amp;"hZ"&amp;IF(ДАННЫЕ!$AK1828,"1"&amp;ДАННЫЕ!$AK1828,"00")&amp;"p"&amp;IF(ДАННЫЕ!$AP1828,"1"&amp;ДАННЫЕ!$AP1828,"00")&amp;"k"&amp;IF(ДАННЫЕ!$AQ1828,"1"&amp;ДАННЫЕ!$AQ1828,"00")&amp;"z"&amp;IF(ДАННЫЕ!$AR1828,"1"&amp;ДАННЫЕ!$AR1828,"00")&amp;"j"&amp;IF(ДАННЫЕ!$AM1828,"1"&amp;ДАННЫЕ!$AM1828,"00")&amp;"n"&amp;IF(ДАННЫЕ!$AN1828,"1"&amp;ДАННЫЕ!$AN1828,"00")&amp;"E"&amp;ДАННЫЕ!BI1828&amp;"L"&amp;ДАННЫЕ!AO1828&amp;"h"&amp;IF(ДАННЫЕ!$AU1828&gt;0,1,0)&amp;"v"&amp;IF(ДАННЫЕ!$AW1828&gt;0,1,0)&amp;"a"&amp;IF(ДАННЫЕ!$AS1828,"1"&amp;ДАННЫЕ!$AS1828,"00")&amp;"s"&amp;IF(ДАННЫЕ!$AT1828,"1"&amp;ДАННЫЕ!$AT1828,"00")&amp;"u"&amp;IF(ДАННЫЕ!$CJ1828&gt;0,1,0)&amp;"y"&amp;B1828&amp;"d"&amp;H1828&amp;"e"&amp;F1828&amp;G1828</f>
        <v>x0w00t00f00b00g00c00i00r00m00hS00hZ00p00k00z00j00n00ELh0v0a00s00u0y0de</v>
      </c>
      <c r="L1828" s="28" t="str">
        <f ca="1">ДАННЫЕ!$I1828&amp;"VN"&amp;IF(ДАННЫЕ!AW1828&gt;0,11,10)&amp;"CD"&amp;IF(ДАННЫЕ!BF1828&gt;500,16,IF(ДАННЫЕ!BF1828&gt;350,15,IF(ДАННЫЕ!BF1828&gt;=200,14,IF(ДАННЫЕ!BF1828&gt;=100,13,IF(ДАННЫЕ!BF1828&gt;=50,12,IF(ДАННЫЕ!BF1828&gt;0,11,10))))))&amp;"AR"&amp;IF(ДАННЫЕ!BX1828&gt;0,1,0)&amp;"GD"&amp;B1828&amp;"VV"&amp;IF(E1828&gt;=5,IF(E1828&lt;18,1,0),0)</f>
        <v>VN10CD10AR0GD0VV0</v>
      </c>
      <c r="M1828" s="28" t="str">
        <f>ДАННЫЕ!$I1828&amp;"b"&amp;ДАННЫЕ!$BI1828&amp;"r"&amp;ДАННЫЕ!$BJ1828&amp;"CD"&amp;IF(ДАННЫЕ!BF1828&gt;0,IF(ДАННЫЕ!BF1828&lt;200,1,IF(ДАННЫЕ!BF1828&lt;350,2,3)),0)&amp;"h"&amp;IF(ДАННЫЕ!$BK1828+ДАННЫЕ!$BL1828+ДАННЫЕ!$BM1828&gt;0,1,0)&amp;"x"&amp;ДАННЫЕ!$BK1828&amp;"y"&amp;ДАННЫЕ!$BL1828&amp;"z"&amp;ДАННЫЕ!$BM1828&amp;"c"&amp;IF(ДАННЫЕ!$BK1828+ДАННЫЕ!$BL1828+ДАННЫЕ!$BM1828=3,1,0)&amp;"a"&amp;IF(ДАННЫЕ!$BQ1828+ДАННЫЕ!$BR1828&gt;0,1,0)&amp;"d"&amp;ДАННЫЕ!$BQ1828&amp;"v"&amp;ДАННЫЕ!$BR1828&amp;"p"&amp;ДАННЫЕ!$BS1828&amp;"n"&amp;ДАННЫЕ!$BU1828&amp;"t"&amp;ДАННЫЕ!$BV1828&amp;"o"&amp;ДАННЫЕ!$BT1828&amp;"l"&amp;IF(ДАННЫЕ!$BN1828&gt;0,1,0)&amp;ДАННЫЕ!$BN1828&amp;"g"&amp;ДАННЫЕ!$BO1828&amp;"s"&amp;ДАННЫЕ!$BP1828&amp;"DZ"&amp;IF(ДАННЫЕ!B1828-ДАННЫЕ!G1828 &lt; 60,IF(ДАННЫЕ!B1828-ДАННЫЕ!G1828 &gt;= 0,1,0),0)&amp;"u"&amp;IF(ДАННЫЕ!$CJ1828&gt;0,1,0)</f>
        <v>brCD0h0xyzc0a0dvpntol0gsDZ1u0</v>
      </c>
      <c r="N1828" s="28" t="str">
        <f ca="1">ДАННЫЕ!$F1828&amp;ДАННЫЕ!$I1828&amp;"g"&amp;B1828&amp;"cf"&amp;D1828&amp;"a"&amp;IF(ДАННЫЕ!$BX1828&gt;0,1,0)&amp;IF(ДАННЫЕ!$BF1828&gt;500,1,IF(ДАННЫЕ!$BF1828&gt;350,2,IF(ДАННЫЕ!$BF1828&gt;=200,3,IF(ДАННЫЕ!$BF1828&gt;=100,4,IF(ДАННЫЕ!$BF1828&gt;=50,5,IF(ДАННЫЕ!$BF1828&lt;50,6,0))))))&amp;"AR"&amp;IF(DATEDIF(ДАННЫЕ!$BX1828,ДАННЫЕ!$F$1,"y")&gt;1,1,0)&amp;"VG"&amp;IF(ДАННЫЕ!$BH1828="0",1,0)&amp;"o"&amp;IF(T1828+ДАННЫЕ!$AF1828+ДАННЫЕ!$AG1828+ДАННЫЕ!$AH1828+ДАННЫЕ!$AI1828+ДАННЫЕ!$AJ1828+ДАННЫЕ!$AP1828+ДАННЫЕ!$AQ1828+ДАННЫЕ!$AR1828+ДАННЫЕ!$AU1828+ДАННЫЕ!$AW1828+ДАННЫЕ!$AS1828+ДАННЫЕ!$AT1828&gt;0,1,0)&amp;"x"&amp;ДАННЫЕ!$AG1828&amp;"p"&amp;IF(ДАННЫЕ!$BY1828&gt;0,1,0)&amp;"v"&amp;IF(ДАННЫЕ!$BZ1828&gt;0,1,0)&amp;"n"&amp;ДАННЫЕ!$CA1828&amp;"t"&amp;ДАННЫЕ!$AY1828&amp;"k"&amp;ДАННЫЕ!$CB1828&amp;"q"&amp;ДАННЫЕ!$CC1828&amp;"w"&amp;ДАННЫЕ!$CD1828&amp;"e"&amp;ДАННЫЕ!$CE1828&amp;"m"&amp;ДАННЫЕ!$CF1828&amp;"c"&amp;ДАННЫЕ!$CG1828&amp;"z"&amp;ДАННЫЕ!$CH1828&amp;"d"&amp;IF(H1828=4,1,0)&amp;"s"&amp;IF(ДАННЫЕ!$J1828=1,0,1)&amp;"u"&amp;IF(ДАННЫЕ!$CJ1828&gt;0,1,0)</f>
        <v>g0cf0a06AR1VG0o0xp0v0ntkqwemczd0s1u0</v>
      </c>
      <c r="O1828" s="28" t="str">
        <f>ДАННЫЕ!$I1828&amp;"g"&amp;B1828&amp;A1828&amp;"f"&amp;P1828&amp;"c"&amp;IF(ДАННЫЕ!$U1828&gt;0,1,0)&amp;"s"&amp;IF(ДАННЫЕ!$Q1828&gt;0,IF(YEAR(ДАННЫЕ!$F$1)=YEAR(ДАННЫЕ!$Q1828),IF(MONTH(ДАННЫЕ!$F$1)=MONTH(ДАННЫЕ!$Q1828),111,11),1),0)&amp;"i"&amp;IF(ДАННЫЕ!$R1828+ДАННЫЕ!$S1828+ДАННЫЕ!$T1828=0,0,1)&amp;"h"&amp;IF(ДАННЫЕ!$P1828&gt;0,1,0)&amp;"p"&amp;IF(ДАННЫЕ!$CI1828&gt;0,IF(YEAR(ДАННЫЕ!$F$1)=YEAR(ДАННЫЕ!$CI1828),IF(MONTH(ДАННЫЕ!$F$1)=MONTH(ДАННЫЕ!$CI1828),111,11),1),0)&amp;"d"&amp;IF(ДАННЫЕ!$CJ1828&gt;0,IF(YEAR(ДАННЫЕ!$F$1)=YEAR(ДАННЫЕ!$CJ1828),IF(MONTH(ДАННЫЕ!$F$1)=MONTH(ДАННЫЕ!$CJ1828),111,11),1),0)&amp;"o"&amp;IF(ДАННЫЕ!$CK1828&gt;0,IF(MONTH(ДАННЫЕ!$F$1)=MONTH(ДАННЫЕ!$CK1828),111,11),0)&amp;"v"&amp;IF(ДАННЫЕ!$BE1828&gt;0,IF(MONTH(ДАННЫЕ!$F$1)=MONTH(ДАННЫЕ!$BE1828),111,11),0)</f>
        <v>g00f0c0s0i0h0p0d0o0v0</v>
      </c>
      <c r="P1828" s="15">
        <f t="shared" si="86"/>
        <v>0</v>
      </c>
      <c r="Q1828" s="15">
        <f>IF(ДАННЫЕ!$F$1&gt;ДАННЫЕ!$N1828,IF(YEAR(ДАННЫЕ!$F$1)=YEAR(ДАННЫЕ!M1828),1,0),0)</f>
        <v>0</v>
      </c>
      <c r="R1828" s="15">
        <f>IF(ДАННЫЕ!$F$1&gt;ДАННЫЕ!$N1828,IF(YEAR(ДАННЫЕ!$F$1)=YEAR(ДАННЫЕ!N1828),1,0),0)</f>
        <v>0</v>
      </c>
      <c r="S1828" s="15">
        <f>IF(ДАННЫЕ!$AA1828="2А",1,IF(ДАННЫЕ!$AA1828="2Б",2,IF(ДАННЫЕ!$AA1828="2В",3,IF(ДАННЫЕ!$AA1828=3,4,IF(ДАННЫЕ!$AA1828="4А",5,IF(ДАННЫЕ!$AA1828="4Б",6,IF(ДАННЫЕ!$AA1828="4В",7,IF(ДАННЫЕ!$AA1828=5,8,0))))))))</f>
        <v>0</v>
      </c>
      <c r="T1828" s="15">
        <f>IF(OR(ДАННЫЕ!$AC1828=2,ДАННЫЕ!$AD1828=2,ДАННЫЕ!$AE1828=2),2,IF(OR(ДАННЫЕ!$AC1828=1,ДАННЫЕ!$AD1828=1,ДАННЫЕ!$AE1828=1),1,0))</f>
        <v>0</v>
      </c>
    </row>
    <row r="1829" spans="1:20" x14ac:dyDescent="0.2">
      <c r="A1829" s="78">
        <f>IF(B1829&gt;0,IF(MONTH(ДАННЫЕ!$F$1)=MONTH(ДАННЫЕ!$B1829),1,0),0)</f>
        <v>0</v>
      </c>
      <c r="B1829" s="14">
        <f>IF(ДАННЫЕ!$B1829&gt;0,IF(YEAR(ДАННЫЕ!$F$1)=YEAR(ДАННЫЕ!$B1829),1,0),0)</f>
        <v>0</v>
      </c>
      <c r="C1829" s="14">
        <f>IF(ДАННЫЕ!$CM1829&gt;0,IF(YEAR(ДАННЫЕ!$F$1)=YEAR(ДАННЫЕ!$CM1829),1,0),0)</f>
        <v>0</v>
      </c>
      <c r="D1829" s="14">
        <f>IF(ДАННЫЕ!$CJ1829&gt;0,IF(ДАННЫЕ!$CL1829&gt;ДАННЫЕ!$F$1,1,IF(ДАННЫЕ!$CL1829&gt;0,0,1)),0)</f>
        <v>0</v>
      </c>
      <c r="E1829" s="43" t="str">
        <f ca="1">IF(ДАННЫЕ!$F$1&gt;0,IF(ДАННЫЕ!$G1829&gt;0,DATEDIF(ДАННЫЕ!$G1829,ДАННЫЕ!$F$1,"y"),""),IF(ДАННЫЕ!$G1829&gt;0,DATEDIF(ДАННЫЕ!$G1829,TODAY(),"y"),""))</f>
        <v/>
      </c>
      <c r="F1829" s="43" t="str">
        <f xml:space="preserve"> IF(ДАННЫЕ!$F1829="М",IF(E1829&gt;=18,IF(E1829&lt;60,1,""),""),"")&amp;IF(ДАННЫЕ!$F1829="Ж",IF(E1829&gt;=18,IF(E1829&lt;55,1,""),""),"")</f>
        <v/>
      </c>
      <c r="G1829" s="43" t="str">
        <f xml:space="preserve"> IF(ДАННЫЕ!$F1829="М",IF(E1829&gt;=60,2,""),"")&amp;IF(ДАННЫЕ!$F1829="Ж",IF(E1829&gt;=55,2,""),"")</f>
        <v/>
      </c>
      <c r="H1829" s="43" t="str">
        <f t="shared" ca="1" si="84"/>
        <v/>
      </c>
      <c r="I1829" s="43" t="str">
        <f t="shared" ca="1" si="85"/>
        <v>03</v>
      </c>
      <c r="J1829" s="28" t="str">
        <f ca="1">ДАННЫЕ!$F1829&amp;H1829&amp;I1829&amp;ДАННЫЕ!$I1829&amp;"m"&amp;IF(ДАННЫЕ!$I1829&gt;0,IF(ДАННЫЕ!$J1829&gt;0,0,1),"")&amp;"f"&amp;IF(ДАННЫЕ!$R1829&gt;0,IF(YEAR(ДАННЫЕ!$F$1)=YEAR(ДАННЫЕ!$R1829),1,0),0)&amp;"z"&amp;ДАННЫЕ!$R1829&amp;"p"&amp;ДАННЫЕ!$S1829&amp;"i"&amp;ДАННЫЕ!$T1829&amp;"h"&amp;ДАННЫЕ!$K1829&amp;"be"&amp;ДАННЫЕ!$BI1829&amp;"CD"&amp;IF(ДАННЫЕ!BF1829&gt;500,4,IF(ДАННЫЕ!BF1829&gt;350,3,IF(ДАННЫЕ!BF1829&gt;200,2,IF(ДАННЫЕ!BF1829&gt;0,1,0))))&amp;"g"&amp;B1829&amp;"d"&amp;H1829&amp;"l"&amp;ДАННЫЕ!AT1829&amp;"a"&amp;ДАННЫЕ!$V1829&amp;"v"&amp;R1829&amp;"k"&amp;ДАННЫЕ!$U1829&amp;"s"&amp;ДАННЫЕ!$Y1829&amp;"t"&amp;ДАННЫЕ!$X1829&amp;"b"&amp;IF(ДАННЫЕ!$Q1829&gt;1,1,0)&amp;"PP"&amp;ДАННЫЕ!Z1829&amp;"c"&amp;S1829&amp;"x"&amp;IF(ДАННЫЕ!$BY1829&gt;0,IF(YEAR(ДАННЫЕ!$F$1)=YEAR(ДАННЫЕ!$BY1829),1,0),0)&amp;"n"&amp;IF(ДАННЫЕ!$BZ1829&gt;0,IF(YEAR(ДАННЫЕ!$F$1)=YEAR(ДАННЫЕ!$BZ1829),1,0),0)&amp;"u"&amp;D1829&amp;"z"&amp;IF(ДАННЫЕ!$CL1829&gt;0,IF(YEAR(ДАННЫЕ!$F$1)&gt;YEAR(ДАННЫЕ!$CL1829),11,12),0)</f>
        <v>03mf0zpihbeCD0g0dlav0kstb0PPc0x0n0u0z0</v>
      </c>
      <c r="K1829" s="28" t="str">
        <f ca="1">ДАННЫЕ!$I1829&amp;"x"&amp;B1829&amp;"w"&amp;IF(T1829+ДАННЫЕ!AD1829+ДАННЫЕ!AE1829+ДАННЫЕ!AF1829+ДАННЫЕ!AG1829+ДАННЫЕ!AH1829+ДАННЫЕ!$AL1829+ДАННЫЕ!AI1829+ДАННЫЕ!AJ1829+ДАННЫЕ!AK1829+ДАННЫЕ!AP1829+ДАННЫЕ!AQ1829+ДАННЫЕ!AR1829+ДАННЫЕ!$AM1829+ДАННЫЕ!$AN1829+ДАННЫЕ!AS1829+ДАННЫЕ!AT1829&gt;0,1,0)&amp;IF(OR(T1829=2,ДАННЫЕ!AD1829=2,ДАННЫЕ!AE1829=2,ДАННЫЕ!AF1829=2,ДАННЫЕ!AG1829=2,ДАННЫЕ!AH1829=2,ДАННЫЕ!$AL1829=2,ДАННЫЕ!AI1829=2,ДАННЫЕ!AJ1829=2,ДАННЫЕ!AK1829=2,ДАННЫЕ!AP1829=2,ДАННЫЕ!AQ1829=2,ДАННЫЕ!AR1829=2,ДАННЫЕ!$AM1829=2,ДАННЫЕ!$AN1829=2,ДАННЫЕ!AS1829=2,ДАННЫЕ!AT1829=2),2,0)&amp;"t"&amp;IF(T1829&gt;0,"1"&amp;T1829,"00")&amp;"f"&amp;IF(ДАННЫЕ!$AC1829,"1"&amp;ДАННЫЕ!$AC1829,"00")&amp;"b"&amp;IF(ДАННЫЕ!$AD1829,"1"&amp;ДАННЫЕ!$AD1829,"00")&amp;"g"&amp;IF(ДАННЫЕ!$AF1829,"1"&amp;ДАННЫЕ!$AF1829,"00")&amp;"c"&amp;IF(ДАННЫЕ!$AG1829,"1"&amp;ДАННЫЕ!$AG1829,"00")&amp;"i"&amp;IF(ДАННЫЕ!$AH1829,"1"&amp;ДАННЫЕ!$AH1829,"00")&amp;"r"&amp;IF(ДАННЫЕ!$AL1829,"1"&amp;ДАННЫЕ!$AL1829,"00")&amp;"m"&amp;IF(ДАННЫЕ!$AI1829,"1"&amp;ДАННЫЕ!$AI1829,"00")&amp;"hS"&amp;IF(ДАННЫЕ!$AJ1829,"1"&amp;ДАННЫЕ!$AJ1829,"00")&amp;"hZ"&amp;IF(ДАННЫЕ!$AK1829,"1"&amp;ДАННЫЕ!$AK1829,"00")&amp;"p"&amp;IF(ДАННЫЕ!$AP1829,"1"&amp;ДАННЫЕ!$AP1829,"00")&amp;"k"&amp;IF(ДАННЫЕ!$AQ1829,"1"&amp;ДАННЫЕ!$AQ1829,"00")&amp;"z"&amp;IF(ДАННЫЕ!$AR1829,"1"&amp;ДАННЫЕ!$AR1829,"00")&amp;"j"&amp;IF(ДАННЫЕ!$AM1829,"1"&amp;ДАННЫЕ!$AM1829,"00")&amp;"n"&amp;IF(ДАННЫЕ!$AN1829,"1"&amp;ДАННЫЕ!$AN1829,"00")&amp;"E"&amp;ДАННЫЕ!BI1829&amp;"L"&amp;ДАННЫЕ!AO1829&amp;"h"&amp;IF(ДАННЫЕ!$AU1829&gt;0,1,0)&amp;"v"&amp;IF(ДАННЫЕ!$AW1829&gt;0,1,0)&amp;"a"&amp;IF(ДАННЫЕ!$AS1829,"1"&amp;ДАННЫЕ!$AS1829,"00")&amp;"s"&amp;IF(ДАННЫЕ!$AT1829,"1"&amp;ДАННЫЕ!$AT1829,"00")&amp;"u"&amp;IF(ДАННЫЕ!$CJ1829&gt;0,1,0)&amp;"y"&amp;B1829&amp;"d"&amp;H1829&amp;"e"&amp;F1829&amp;G1829</f>
        <v>x0w00t00f00b00g00c00i00r00m00hS00hZ00p00k00z00j00n00ELh0v0a00s00u0y0de</v>
      </c>
      <c r="L1829" s="28" t="str">
        <f ca="1">ДАННЫЕ!$I1829&amp;"VN"&amp;IF(ДАННЫЕ!AW1829&gt;0,11,10)&amp;"CD"&amp;IF(ДАННЫЕ!BF1829&gt;500,16,IF(ДАННЫЕ!BF1829&gt;350,15,IF(ДАННЫЕ!BF1829&gt;=200,14,IF(ДАННЫЕ!BF1829&gt;=100,13,IF(ДАННЫЕ!BF1829&gt;=50,12,IF(ДАННЫЕ!BF1829&gt;0,11,10))))))&amp;"AR"&amp;IF(ДАННЫЕ!BX1829&gt;0,1,0)&amp;"GD"&amp;B1829&amp;"VV"&amp;IF(E1829&gt;=5,IF(E1829&lt;18,1,0),0)</f>
        <v>VN10CD10AR0GD0VV0</v>
      </c>
      <c r="M1829" s="28" t="str">
        <f>ДАННЫЕ!$I1829&amp;"b"&amp;ДАННЫЕ!$BI1829&amp;"r"&amp;ДАННЫЕ!$BJ1829&amp;"CD"&amp;IF(ДАННЫЕ!BF1829&gt;0,IF(ДАННЫЕ!BF1829&lt;200,1,IF(ДАННЫЕ!BF1829&lt;350,2,3)),0)&amp;"h"&amp;IF(ДАННЫЕ!$BK1829+ДАННЫЕ!$BL1829+ДАННЫЕ!$BM1829&gt;0,1,0)&amp;"x"&amp;ДАННЫЕ!$BK1829&amp;"y"&amp;ДАННЫЕ!$BL1829&amp;"z"&amp;ДАННЫЕ!$BM1829&amp;"c"&amp;IF(ДАННЫЕ!$BK1829+ДАННЫЕ!$BL1829+ДАННЫЕ!$BM1829=3,1,0)&amp;"a"&amp;IF(ДАННЫЕ!$BQ1829+ДАННЫЕ!$BR1829&gt;0,1,0)&amp;"d"&amp;ДАННЫЕ!$BQ1829&amp;"v"&amp;ДАННЫЕ!$BR1829&amp;"p"&amp;ДАННЫЕ!$BS1829&amp;"n"&amp;ДАННЫЕ!$BU1829&amp;"t"&amp;ДАННЫЕ!$BV1829&amp;"o"&amp;ДАННЫЕ!$BT1829&amp;"l"&amp;IF(ДАННЫЕ!$BN1829&gt;0,1,0)&amp;ДАННЫЕ!$BN1829&amp;"g"&amp;ДАННЫЕ!$BO1829&amp;"s"&amp;ДАННЫЕ!$BP1829&amp;"DZ"&amp;IF(ДАННЫЕ!B1829-ДАННЫЕ!G1829 &lt; 60,IF(ДАННЫЕ!B1829-ДАННЫЕ!G1829 &gt;= 0,1,0),0)&amp;"u"&amp;IF(ДАННЫЕ!$CJ1829&gt;0,1,0)</f>
        <v>brCD0h0xyzc0a0dvpntol0gsDZ1u0</v>
      </c>
      <c r="N1829" s="28" t="str">
        <f ca="1">ДАННЫЕ!$F1829&amp;ДАННЫЕ!$I1829&amp;"g"&amp;B1829&amp;"cf"&amp;D1829&amp;"a"&amp;IF(ДАННЫЕ!$BX1829&gt;0,1,0)&amp;IF(ДАННЫЕ!$BF1829&gt;500,1,IF(ДАННЫЕ!$BF1829&gt;350,2,IF(ДАННЫЕ!$BF1829&gt;=200,3,IF(ДАННЫЕ!$BF1829&gt;=100,4,IF(ДАННЫЕ!$BF1829&gt;=50,5,IF(ДАННЫЕ!$BF1829&lt;50,6,0))))))&amp;"AR"&amp;IF(DATEDIF(ДАННЫЕ!$BX1829,ДАННЫЕ!$F$1,"y")&gt;1,1,0)&amp;"VG"&amp;IF(ДАННЫЕ!$BH1829="0",1,0)&amp;"o"&amp;IF(T1829+ДАННЫЕ!$AF1829+ДАННЫЕ!$AG1829+ДАННЫЕ!$AH1829+ДАННЫЕ!$AI1829+ДАННЫЕ!$AJ1829+ДАННЫЕ!$AP1829+ДАННЫЕ!$AQ1829+ДАННЫЕ!$AR1829+ДАННЫЕ!$AU1829+ДАННЫЕ!$AW1829+ДАННЫЕ!$AS1829+ДАННЫЕ!$AT1829&gt;0,1,0)&amp;"x"&amp;ДАННЫЕ!$AG1829&amp;"p"&amp;IF(ДАННЫЕ!$BY1829&gt;0,1,0)&amp;"v"&amp;IF(ДАННЫЕ!$BZ1829&gt;0,1,0)&amp;"n"&amp;ДАННЫЕ!$CA1829&amp;"t"&amp;ДАННЫЕ!$AY1829&amp;"k"&amp;ДАННЫЕ!$CB1829&amp;"q"&amp;ДАННЫЕ!$CC1829&amp;"w"&amp;ДАННЫЕ!$CD1829&amp;"e"&amp;ДАННЫЕ!$CE1829&amp;"m"&amp;ДАННЫЕ!$CF1829&amp;"c"&amp;ДАННЫЕ!$CG1829&amp;"z"&amp;ДАННЫЕ!$CH1829&amp;"d"&amp;IF(H1829=4,1,0)&amp;"s"&amp;IF(ДАННЫЕ!$J1829=1,0,1)&amp;"u"&amp;IF(ДАННЫЕ!$CJ1829&gt;0,1,0)</f>
        <v>g0cf0a06AR1VG0o0xp0v0ntkqwemczd0s1u0</v>
      </c>
      <c r="O1829" s="28" t="str">
        <f>ДАННЫЕ!$I1829&amp;"g"&amp;B1829&amp;A1829&amp;"f"&amp;P1829&amp;"c"&amp;IF(ДАННЫЕ!$U1829&gt;0,1,0)&amp;"s"&amp;IF(ДАННЫЕ!$Q1829&gt;0,IF(YEAR(ДАННЫЕ!$F$1)=YEAR(ДАННЫЕ!$Q1829),IF(MONTH(ДАННЫЕ!$F$1)=MONTH(ДАННЫЕ!$Q1829),111,11),1),0)&amp;"i"&amp;IF(ДАННЫЕ!$R1829+ДАННЫЕ!$S1829+ДАННЫЕ!$T1829=0,0,1)&amp;"h"&amp;IF(ДАННЫЕ!$P1829&gt;0,1,0)&amp;"p"&amp;IF(ДАННЫЕ!$CI1829&gt;0,IF(YEAR(ДАННЫЕ!$F$1)=YEAR(ДАННЫЕ!$CI1829),IF(MONTH(ДАННЫЕ!$F$1)=MONTH(ДАННЫЕ!$CI1829),111,11),1),0)&amp;"d"&amp;IF(ДАННЫЕ!$CJ1829&gt;0,IF(YEAR(ДАННЫЕ!$F$1)=YEAR(ДАННЫЕ!$CJ1829),IF(MONTH(ДАННЫЕ!$F$1)=MONTH(ДАННЫЕ!$CJ1829),111,11),1),0)&amp;"o"&amp;IF(ДАННЫЕ!$CK1829&gt;0,IF(MONTH(ДАННЫЕ!$F$1)=MONTH(ДАННЫЕ!$CK1829),111,11),0)&amp;"v"&amp;IF(ДАННЫЕ!$BE1829&gt;0,IF(MONTH(ДАННЫЕ!$F$1)=MONTH(ДАННЫЕ!$BE1829),111,11),0)</f>
        <v>g00f0c0s0i0h0p0d0o0v0</v>
      </c>
      <c r="P1829" s="15">
        <f t="shared" si="86"/>
        <v>0</v>
      </c>
      <c r="Q1829" s="15">
        <f>IF(ДАННЫЕ!$F$1&gt;ДАННЫЕ!$N1829,IF(YEAR(ДАННЫЕ!$F$1)=YEAR(ДАННЫЕ!M1829),1,0),0)</f>
        <v>0</v>
      </c>
      <c r="R1829" s="15">
        <f>IF(ДАННЫЕ!$F$1&gt;ДАННЫЕ!$N1829,IF(YEAR(ДАННЫЕ!$F$1)=YEAR(ДАННЫЕ!N1829),1,0),0)</f>
        <v>0</v>
      </c>
      <c r="S1829" s="15">
        <f>IF(ДАННЫЕ!$AA1829="2А",1,IF(ДАННЫЕ!$AA1829="2Б",2,IF(ДАННЫЕ!$AA1829="2В",3,IF(ДАННЫЕ!$AA1829=3,4,IF(ДАННЫЕ!$AA1829="4А",5,IF(ДАННЫЕ!$AA1829="4Б",6,IF(ДАННЫЕ!$AA1829="4В",7,IF(ДАННЫЕ!$AA1829=5,8,0))))))))</f>
        <v>0</v>
      </c>
      <c r="T1829" s="15">
        <f>IF(OR(ДАННЫЕ!$AC1829=2,ДАННЫЕ!$AD1829=2,ДАННЫЕ!$AE1829=2),2,IF(OR(ДАННЫЕ!$AC1829=1,ДАННЫЕ!$AD1829=1,ДАННЫЕ!$AE1829=1),1,0))</f>
        <v>0</v>
      </c>
    </row>
    <row r="1830" spans="1:20" x14ac:dyDescent="0.2">
      <c r="A1830" s="78">
        <f>IF(B1830&gt;0,IF(MONTH(ДАННЫЕ!$F$1)=MONTH(ДАННЫЕ!$B1830),1,0),0)</f>
        <v>0</v>
      </c>
      <c r="B1830" s="14">
        <f>IF(ДАННЫЕ!$B1830&gt;0,IF(YEAR(ДАННЫЕ!$F$1)=YEAR(ДАННЫЕ!$B1830),1,0),0)</f>
        <v>0</v>
      </c>
      <c r="C1830" s="14">
        <f>IF(ДАННЫЕ!$CM1830&gt;0,IF(YEAR(ДАННЫЕ!$F$1)=YEAR(ДАННЫЕ!$CM1830),1,0),0)</f>
        <v>0</v>
      </c>
      <c r="D1830" s="14">
        <f>IF(ДАННЫЕ!$CJ1830&gt;0,IF(ДАННЫЕ!$CL1830&gt;ДАННЫЕ!$F$1,1,IF(ДАННЫЕ!$CL1830&gt;0,0,1)),0)</f>
        <v>0</v>
      </c>
      <c r="E1830" s="43" t="str">
        <f ca="1">IF(ДАННЫЕ!$F$1&gt;0,IF(ДАННЫЕ!$G1830&gt;0,DATEDIF(ДАННЫЕ!$G1830,ДАННЫЕ!$F$1,"y"),""),IF(ДАННЫЕ!$G1830&gt;0,DATEDIF(ДАННЫЕ!$G1830,TODAY(),"y"),""))</f>
        <v/>
      </c>
      <c r="F1830" s="43" t="str">
        <f xml:space="preserve"> IF(ДАННЫЕ!$F1830="М",IF(E1830&gt;=18,IF(E1830&lt;60,1,""),""),"")&amp;IF(ДАННЫЕ!$F1830="Ж",IF(E1830&gt;=18,IF(E1830&lt;55,1,""),""),"")</f>
        <v/>
      </c>
      <c r="G1830" s="43" t="str">
        <f xml:space="preserve"> IF(ДАННЫЕ!$F1830="М",IF(E1830&gt;=60,2,""),"")&amp;IF(ДАННЫЕ!$F1830="Ж",IF(E1830&gt;=55,2,""),"")</f>
        <v/>
      </c>
      <c r="H1830" s="43" t="str">
        <f t="shared" ca="1" si="84"/>
        <v/>
      </c>
      <c r="I1830" s="43" t="str">
        <f t="shared" ca="1" si="85"/>
        <v>03</v>
      </c>
      <c r="J1830" s="28" t="str">
        <f ca="1">ДАННЫЕ!$F1830&amp;H1830&amp;I1830&amp;ДАННЫЕ!$I1830&amp;"m"&amp;IF(ДАННЫЕ!$I1830&gt;0,IF(ДАННЫЕ!$J1830&gt;0,0,1),"")&amp;"f"&amp;IF(ДАННЫЕ!$R1830&gt;0,IF(YEAR(ДАННЫЕ!$F$1)=YEAR(ДАННЫЕ!$R1830),1,0),0)&amp;"z"&amp;ДАННЫЕ!$R1830&amp;"p"&amp;ДАННЫЕ!$S1830&amp;"i"&amp;ДАННЫЕ!$T1830&amp;"h"&amp;ДАННЫЕ!$K1830&amp;"be"&amp;ДАННЫЕ!$BI1830&amp;"CD"&amp;IF(ДАННЫЕ!BF1830&gt;500,4,IF(ДАННЫЕ!BF1830&gt;350,3,IF(ДАННЫЕ!BF1830&gt;200,2,IF(ДАННЫЕ!BF1830&gt;0,1,0))))&amp;"g"&amp;B1830&amp;"d"&amp;H1830&amp;"l"&amp;ДАННЫЕ!AT1830&amp;"a"&amp;ДАННЫЕ!$V1830&amp;"v"&amp;R1830&amp;"k"&amp;ДАННЫЕ!$U1830&amp;"s"&amp;ДАННЫЕ!$Y1830&amp;"t"&amp;ДАННЫЕ!$X1830&amp;"b"&amp;IF(ДАННЫЕ!$Q1830&gt;1,1,0)&amp;"PP"&amp;ДАННЫЕ!Z1830&amp;"c"&amp;S1830&amp;"x"&amp;IF(ДАННЫЕ!$BY1830&gt;0,IF(YEAR(ДАННЫЕ!$F$1)=YEAR(ДАННЫЕ!$BY1830),1,0),0)&amp;"n"&amp;IF(ДАННЫЕ!$BZ1830&gt;0,IF(YEAR(ДАННЫЕ!$F$1)=YEAR(ДАННЫЕ!$BZ1830),1,0),0)&amp;"u"&amp;D1830&amp;"z"&amp;IF(ДАННЫЕ!$CL1830&gt;0,IF(YEAR(ДАННЫЕ!$F$1)&gt;YEAR(ДАННЫЕ!$CL1830),11,12),0)</f>
        <v>03mf0zpihbeCD0g0dlav0kstb0PPc0x0n0u0z0</v>
      </c>
      <c r="K1830" s="28" t="str">
        <f ca="1">ДАННЫЕ!$I1830&amp;"x"&amp;B1830&amp;"w"&amp;IF(T1830+ДАННЫЕ!AD1830+ДАННЫЕ!AE1830+ДАННЫЕ!AF1830+ДАННЫЕ!AG1830+ДАННЫЕ!AH1830+ДАННЫЕ!$AL1830+ДАННЫЕ!AI1830+ДАННЫЕ!AJ1830+ДАННЫЕ!AK1830+ДАННЫЕ!AP1830+ДАННЫЕ!AQ1830+ДАННЫЕ!AR1830+ДАННЫЕ!$AM1830+ДАННЫЕ!$AN1830+ДАННЫЕ!AS1830+ДАННЫЕ!AT1830&gt;0,1,0)&amp;IF(OR(T1830=2,ДАННЫЕ!AD1830=2,ДАННЫЕ!AE1830=2,ДАННЫЕ!AF1830=2,ДАННЫЕ!AG1830=2,ДАННЫЕ!AH1830=2,ДАННЫЕ!$AL1830=2,ДАННЫЕ!AI1830=2,ДАННЫЕ!AJ1830=2,ДАННЫЕ!AK1830=2,ДАННЫЕ!AP1830=2,ДАННЫЕ!AQ1830=2,ДАННЫЕ!AR1830=2,ДАННЫЕ!$AM1830=2,ДАННЫЕ!$AN1830=2,ДАННЫЕ!AS1830=2,ДАННЫЕ!AT1830=2),2,0)&amp;"t"&amp;IF(T1830&gt;0,"1"&amp;T1830,"00")&amp;"f"&amp;IF(ДАННЫЕ!$AC1830,"1"&amp;ДАННЫЕ!$AC1830,"00")&amp;"b"&amp;IF(ДАННЫЕ!$AD1830,"1"&amp;ДАННЫЕ!$AD1830,"00")&amp;"g"&amp;IF(ДАННЫЕ!$AF1830,"1"&amp;ДАННЫЕ!$AF1830,"00")&amp;"c"&amp;IF(ДАННЫЕ!$AG1830,"1"&amp;ДАННЫЕ!$AG1830,"00")&amp;"i"&amp;IF(ДАННЫЕ!$AH1830,"1"&amp;ДАННЫЕ!$AH1830,"00")&amp;"r"&amp;IF(ДАННЫЕ!$AL1830,"1"&amp;ДАННЫЕ!$AL1830,"00")&amp;"m"&amp;IF(ДАННЫЕ!$AI1830,"1"&amp;ДАННЫЕ!$AI1830,"00")&amp;"hS"&amp;IF(ДАННЫЕ!$AJ1830,"1"&amp;ДАННЫЕ!$AJ1830,"00")&amp;"hZ"&amp;IF(ДАННЫЕ!$AK1830,"1"&amp;ДАННЫЕ!$AK1830,"00")&amp;"p"&amp;IF(ДАННЫЕ!$AP1830,"1"&amp;ДАННЫЕ!$AP1830,"00")&amp;"k"&amp;IF(ДАННЫЕ!$AQ1830,"1"&amp;ДАННЫЕ!$AQ1830,"00")&amp;"z"&amp;IF(ДАННЫЕ!$AR1830,"1"&amp;ДАННЫЕ!$AR1830,"00")&amp;"j"&amp;IF(ДАННЫЕ!$AM1830,"1"&amp;ДАННЫЕ!$AM1830,"00")&amp;"n"&amp;IF(ДАННЫЕ!$AN1830,"1"&amp;ДАННЫЕ!$AN1830,"00")&amp;"E"&amp;ДАННЫЕ!BI1830&amp;"L"&amp;ДАННЫЕ!AO1830&amp;"h"&amp;IF(ДАННЫЕ!$AU1830&gt;0,1,0)&amp;"v"&amp;IF(ДАННЫЕ!$AW1830&gt;0,1,0)&amp;"a"&amp;IF(ДАННЫЕ!$AS1830,"1"&amp;ДАННЫЕ!$AS1830,"00")&amp;"s"&amp;IF(ДАННЫЕ!$AT1830,"1"&amp;ДАННЫЕ!$AT1830,"00")&amp;"u"&amp;IF(ДАННЫЕ!$CJ1830&gt;0,1,0)&amp;"y"&amp;B1830&amp;"d"&amp;H1830&amp;"e"&amp;F1830&amp;G1830</f>
        <v>x0w00t00f00b00g00c00i00r00m00hS00hZ00p00k00z00j00n00ELh0v0a00s00u0y0de</v>
      </c>
      <c r="L1830" s="28" t="str">
        <f ca="1">ДАННЫЕ!$I1830&amp;"VN"&amp;IF(ДАННЫЕ!AW1830&gt;0,11,10)&amp;"CD"&amp;IF(ДАННЫЕ!BF1830&gt;500,16,IF(ДАННЫЕ!BF1830&gt;350,15,IF(ДАННЫЕ!BF1830&gt;=200,14,IF(ДАННЫЕ!BF1830&gt;=100,13,IF(ДАННЫЕ!BF1830&gt;=50,12,IF(ДАННЫЕ!BF1830&gt;0,11,10))))))&amp;"AR"&amp;IF(ДАННЫЕ!BX1830&gt;0,1,0)&amp;"GD"&amp;B1830&amp;"VV"&amp;IF(E1830&gt;=5,IF(E1830&lt;18,1,0),0)</f>
        <v>VN10CD10AR0GD0VV0</v>
      </c>
      <c r="M1830" s="28" t="str">
        <f>ДАННЫЕ!$I1830&amp;"b"&amp;ДАННЫЕ!$BI1830&amp;"r"&amp;ДАННЫЕ!$BJ1830&amp;"CD"&amp;IF(ДАННЫЕ!BF1830&gt;0,IF(ДАННЫЕ!BF1830&lt;200,1,IF(ДАННЫЕ!BF1830&lt;350,2,3)),0)&amp;"h"&amp;IF(ДАННЫЕ!$BK1830+ДАННЫЕ!$BL1830+ДАННЫЕ!$BM1830&gt;0,1,0)&amp;"x"&amp;ДАННЫЕ!$BK1830&amp;"y"&amp;ДАННЫЕ!$BL1830&amp;"z"&amp;ДАННЫЕ!$BM1830&amp;"c"&amp;IF(ДАННЫЕ!$BK1830+ДАННЫЕ!$BL1830+ДАННЫЕ!$BM1830=3,1,0)&amp;"a"&amp;IF(ДАННЫЕ!$BQ1830+ДАННЫЕ!$BR1830&gt;0,1,0)&amp;"d"&amp;ДАННЫЕ!$BQ1830&amp;"v"&amp;ДАННЫЕ!$BR1830&amp;"p"&amp;ДАННЫЕ!$BS1830&amp;"n"&amp;ДАННЫЕ!$BU1830&amp;"t"&amp;ДАННЫЕ!$BV1830&amp;"o"&amp;ДАННЫЕ!$BT1830&amp;"l"&amp;IF(ДАННЫЕ!$BN1830&gt;0,1,0)&amp;ДАННЫЕ!$BN1830&amp;"g"&amp;ДАННЫЕ!$BO1830&amp;"s"&amp;ДАННЫЕ!$BP1830&amp;"DZ"&amp;IF(ДАННЫЕ!B1830-ДАННЫЕ!G1830 &lt; 60,IF(ДАННЫЕ!B1830-ДАННЫЕ!G1830 &gt;= 0,1,0),0)&amp;"u"&amp;IF(ДАННЫЕ!$CJ1830&gt;0,1,0)</f>
        <v>brCD0h0xyzc0a0dvpntol0gsDZ1u0</v>
      </c>
      <c r="N1830" s="28" t="str">
        <f ca="1">ДАННЫЕ!$F1830&amp;ДАННЫЕ!$I1830&amp;"g"&amp;B1830&amp;"cf"&amp;D1830&amp;"a"&amp;IF(ДАННЫЕ!$BX1830&gt;0,1,0)&amp;IF(ДАННЫЕ!$BF1830&gt;500,1,IF(ДАННЫЕ!$BF1830&gt;350,2,IF(ДАННЫЕ!$BF1830&gt;=200,3,IF(ДАННЫЕ!$BF1830&gt;=100,4,IF(ДАННЫЕ!$BF1830&gt;=50,5,IF(ДАННЫЕ!$BF1830&lt;50,6,0))))))&amp;"AR"&amp;IF(DATEDIF(ДАННЫЕ!$BX1830,ДАННЫЕ!$F$1,"y")&gt;1,1,0)&amp;"VG"&amp;IF(ДАННЫЕ!$BH1830="0",1,0)&amp;"o"&amp;IF(T1830+ДАННЫЕ!$AF1830+ДАННЫЕ!$AG1830+ДАННЫЕ!$AH1830+ДАННЫЕ!$AI1830+ДАННЫЕ!$AJ1830+ДАННЫЕ!$AP1830+ДАННЫЕ!$AQ1830+ДАННЫЕ!$AR1830+ДАННЫЕ!$AU1830+ДАННЫЕ!$AW1830+ДАННЫЕ!$AS1830+ДАННЫЕ!$AT1830&gt;0,1,0)&amp;"x"&amp;ДАННЫЕ!$AG1830&amp;"p"&amp;IF(ДАННЫЕ!$BY1830&gt;0,1,0)&amp;"v"&amp;IF(ДАННЫЕ!$BZ1830&gt;0,1,0)&amp;"n"&amp;ДАННЫЕ!$CA1830&amp;"t"&amp;ДАННЫЕ!$AY1830&amp;"k"&amp;ДАННЫЕ!$CB1830&amp;"q"&amp;ДАННЫЕ!$CC1830&amp;"w"&amp;ДАННЫЕ!$CD1830&amp;"e"&amp;ДАННЫЕ!$CE1830&amp;"m"&amp;ДАННЫЕ!$CF1830&amp;"c"&amp;ДАННЫЕ!$CG1830&amp;"z"&amp;ДАННЫЕ!$CH1830&amp;"d"&amp;IF(H1830=4,1,0)&amp;"s"&amp;IF(ДАННЫЕ!$J1830=1,0,1)&amp;"u"&amp;IF(ДАННЫЕ!$CJ1830&gt;0,1,0)</f>
        <v>g0cf0a06AR1VG0o0xp0v0ntkqwemczd0s1u0</v>
      </c>
      <c r="O1830" s="28" t="str">
        <f>ДАННЫЕ!$I1830&amp;"g"&amp;B1830&amp;A1830&amp;"f"&amp;P1830&amp;"c"&amp;IF(ДАННЫЕ!$U1830&gt;0,1,0)&amp;"s"&amp;IF(ДАННЫЕ!$Q1830&gt;0,IF(YEAR(ДАННЫЕ!$F$1)=YEAR(ДАННЫЕ!$Q1830),IF(MONTH(ДАННЫЕ!$F$1)=MONTH(ДАННЫЕ!$Q1830),111,11),1),0)&amp;"i"&amp;IF(ДАННЫЕ!$R1830+ДАННЫЕ!$S1830+ДАННЫЕ!$T1830=0,0,1)&amp;"h"&amp;IF(ДАННЫЕ!$P1830&gt;0,1,0)&amp;"p"&amp;IF(ДАННЫЕ!$CI1830&gt;0,IF(YEAR(ДАННЫЕ!$F$1)=YEAR(ДАННЫЕ!$CI1830),IF(MONTH(ДАННЫЕ!$F$1)=MONTH(ДАННЫЕ!$CI1830),111,11),1),0)&amp;"d"&amp;IF(ДАННЫЕ!$CJ1830&gt;0,IF(YEAR(ДАННЫЕ!$F$1)=YEAR(ДАННЫЕ!$CJ1830),IF(MONTH(ДАННЫЕ!$F$1)=MONTH(ДАННЫЕ!$CJ1830),111,11),1),0)&amp;"o"&amp;IF(ДАННЫЕ!$CK1830&gt;0,IF(MONTH(ДАННЫЕ!$F$1)=MONTH(ДАННЫЕ!$CK1830),111,11),0)&amp;"v"&amp;IF(ДАННЫЕ!$BE1830&gt;0,IF(MONTH(ДАННЫЕ!$F$1)=MONTH(ДАННЫЕ!$BE1830),111,11),0)</f>
        <v>g00f0c0s0i0h0p0d0o0v0</v>
      </c>
      <c r="P1830" s="15">
        <f t="shared" si="86"/>
        <v>0</v>
      </c>
      <c r="Q1830" s="15">
        <f>IF(ДАННЫЕ!$F$1&gt;ДАННЫЕ!$N1830,IF(YEAR(ДАННЫЕ!$F$1)=YEAR(ДАННЫЕ!M1830),1,0),0)</f>
        <v>0</v>
      </c>
      <c r="R1830" s="15">
        <f>IF(ДАННЫЕ!$F$1&gt;ДАННЫЕ!$N1830,IF(YEAR(ДАННЫЕ!$F$1)=YEAR(ДАННЫЕ!N1830),1,0),0)</f>
        <v>0</v>
      </c>
      <c r="S1830" s="15">
        <f>IF(ДАННЫЕ!$AA1830="2А",1,IF(ДАННЫЕ!$AA1830="2Б",2,IF(ДАННЫЕ!$AA1830="2В",3,IF(ДАННЫЕ!$AA1830=3,4,IF(ДАННЫЕ!$AA1830="4А",5,IF(ДАННЫЕ!$AA1830="4Б",6,IF(ДАННЫЕ!$AA1830="4В",7,IF(ДАННЫЕ!$AA1830=5,8,0))))))))</f>
        <v>0</v>
      </c>
      <c r="T1830" s="15">
        <f>IF(OR(ДАННЫЕ!$AC1830=2,ДАННЫЕ!$AD1830=2,ДАННЫЕ!$AE1830=2),2,IF(OR(ДАННЫЕ!$AC1830=1,ДАННЫЕ!$AD1830=1,ДАННЫЕ!$AE1830=1),1,0))</f>
        <v>0</v>
      </c>
    </row>
    <row r="1831" spans="1:20" x14ac:dyDescent="0.2">
      <c r="A1831" s="78">
        <f>IF(B1831&gt;0,IF(MONTH(ДАННЫЕ!$F$1)=MONTH(ДАННЫЕ!$B1831),1,0),0)</f>
        <v>0</v>
      </c>
      <c r="B1831" s="14">
        <f>IF(ДАННЫЕ!$B1831&gt;0,IF(YEAR(ДАННЫЕ!$F$1)=YEAR(ДАННЫЕ!$B1831),1,0),0)</f>
        <v>0</v>
      </c>
      <c r="C1831" s="14">
        <f>IF(ДАННЫЕ!$CM1831&gt;0,IF(YEAR(ДАННЫЕ!$F$1)=YEAR(ДАННЫЕ!$CM1831),1,0),0)</f>
        <v>0</v>
      </c>
      <c r="D1831" s="14">
        <f>IF(ДАННЫЕ!$CJ1831&gt;0,IF(ДАННЫЕ!$CL1831&gt;ДАННЫЕ!$F$1,1,IF(ДАННЫЕ!$CL1831&gt;0,0,1)),0)</f>
        <v>0</v>
      </c>
      <c r="E1831" s="43" t="str">
        <f ca="1">IF(ДАННЫЕ!$F$1&gt;0,IF(ДАННЫЕ!$G1831&gt;0,DATEDIF(ДАННЫЕ!$G1831,ДАННЫЕ!$F$1,"y"),""),IF(ДАННЫЕ!$G1831&gt;0,DATEDIF(ДАННЫЕ!$G1831,TODAY(),"y"),""))</f>
        <v/>
      </c>
      <c r="F1831" s="43" t="str">
        <f xml:space="preserve"> IF(ДАННЫЕ!$F1831="М",IF(E1831&gt;=18,IF(E1831&lt;60,1,""),""),"")&amp;IF(ДАННЫЕ!$F1831="Ж",IF(E1831&gt;=18,IF(E1831&lt;55,1,""),""),"")</f>
        <v/>
      </c>
      <c r="G1831" s="43" t="str">
        <f xml:space="preserve"> IF(ДАННЫЕ!$F1831="М",IF(E1831&gt;=60,2,""),"")&amp;IF(ДАННЫЕ!$F1831="Ж",IF(E1831&gt;=55,2,""),"")</f>
        <v/>
      </c>
      <c r="H1831" s="43" t="str">
        <f t="shared" ca="1" si="84"/>
        <v/>
      </c>
      <c r="I1831" s="43" t="str">
        <f t="shared" ca="1" si="85"/>
        <v>03</v>
      </c>
      <c r="J1831" s="28" t="str">
        <f ca="1">ДАННЫЕ!$F1831&amp;H1831&amp;I1831&amp;ДАННЫЕ!$I1831&amp;"m"&amp;IF(ДАННЫЕ!$I1831&gt;0,IF(ДАННЫЕ!$J1831&gt;0,0,1),"")&amp;"f"&amp;IF(ДАННЫЕ!$R1831&gt;0,IF(YEAR(ДАННЫЕ!$F$1)=YEAR(ДАННЫЕ!$R1831),1,0),0)&amp;"z"&amp;ДАННЫЕ!$R1831&amp;"p"&amp;ДАННЫЕ!$S1831&amp;"i"&amp;ДАННЫЕ!$T1831&amp;"h"&amp;ДАННЫЕ!$K1831&amp;"be"&amp;ДАННЫЕ!$BI1831&amp;"CD"&amp;IF(ДАННЫЕ!BF1831&gt;500,4,IF(ДАННЫЕ!BF1831&gt;350,3,IF(ДАННЫЕ!BF1831&gt;200,2,IF(ДАННЫЕ!BF1831&gt;0,1,0))))&amp;"g"&amp;B1831&amp;"d"&amp;H1831&amp;"l"&amp;ДАННЫЕ!AT1831&amp;"a"&amp;ДАННЫЕ!$V1831&amp;"v"&amp;R1831&amp;"k"&amp;ДАННЫЕ!$U1831&amp;"s"&amp;ДАННЫЕ!$Y1831&amp;"t"&amp;ДАННЫЕ!$X1831&amp;"b"&amp;IF(ДАННЫЕ!$Q1831&gt;1,1,0)&amp;"PP"&amp;ДАННЫЕ!Z1831&amp;"c"&amp;S1831&amp;"x"&amp;IF(ДАННЫЕ!$BY1831&gt;0,IF(YEAR(ДАННЫЕ!$F$1)=YEAR(ДАННЫЕ!$BY1831),1,0),0)&amp;"n"&amp;IF(ДАННЫЕ!$BZ1831&gt;0,IF(YEAR(ДАННЫЕ!$F$1)=YEAR(ДАННЫЕ!$BZ1831),1,0),0)&amp;"u"&amp;D1831&amp;"z"&amp;IF(ДАННЫЕ!$CL1831&gt;0,IF(YEAR(ДАННЫЕ!$F$1)&gt;YEAR(ДАННЫЕ!$CL1831),11,12),0)</f>
        <v>03mf0zpihbeCD0g0dlav0kstb0PPc0x0n0u0z0</v>
      </c>
      <c r="K1831" s="28" t="str">
        <f ca="1">ДАННЫЕ!$I1831&amp;"x"&amp;B1831&amp;"w"&amp;IF(T1831+ДАННЫЕ!AD1831+ДАННЫЕ!AE1831+ДАННЫЕ!AF1831+ДАННЫЕ!AG1831+ДАННЫЕ!AH1831+ДАННЫЕ!$AL1831+ДАННЫЕ!AI1831+ДАННЫЕ!AJ1831+ДАННЫЕ!AK1831+ДАННЫЕ!AP1831+ДАННЫЕ!AQ1831+ДАННЫЕ!AR1831+ДАННЫЕ!$AM1831+ДАННЫЕ!$AN1831+ДАННЫЕ!AS1831+ДАННЫЕ!AT1831&gt;0,1,0)&amp;IF(OR(T1831=2,ДАННЫЕ!AD1831=2,ДАННЫЕ!AE1831=2,ДАННЫЕ!AF1831=2,ДАННЫЕ!AG1831=2,ДАННЫЕ!AH1831=2,ДАННЫЕ!$AL1831=2,ДАННЫЕ!AI1831=2,ДАННЫЕ!AJ1831=2,ДАННЫЕ!AK1831=2,ДАННЫЕ!AP1831=2,ДАННЫЕ!AQ1831=2,ДАННЫЕ!AR1831=2,ДАННЫЕ!$AM1831=2,ДАННЫЕ!$AN1831=2,ДАННЫЕ!AS1831=2,ДАННЫЕ!AT1831=2),2,0)&amp;"t"&amp;IF(T1831&gt;0,"1"&amp;T1831,"00")&amp;"f"&amp;IF(ДАННЫЕ!$AC1831,"1"&amp;ДАННЫЕ!$AC1831,"00")&amp;"b"&amp;IF(ДАННЫЕ!$AD1831,"1"&amp;ДАННЫЕ!$AD1831,"00")&amp;"g"&amp;IF(ДАННЫЕ!$AF1831,"1"&amp;ДАННЫЕ!$AF1831,"00")&amp;"c"&amp;IF(ДАННЫЕ!$AG1831,"1"&amp;ДАННЫЕ!$AG1831,"00")&amp;"i"&amp;IF(ДАННЫЕ!$AH1831,"1"&amp;ДАННЫЕ!$AH1831,"00")&amp;"r"&amp;IF(ДАННЫЕ!$AL1831,"1"&amp;ДАННЫЕ!$AL1831,"00")&amp;"m"&amp;IF(ДАННЫЕ!$AI1831,"1"&amp;ДАННЫЕ!$AI1831,"00")&amp;"hS"&amp;IF(ДАННЫЕ!$AJ1831,"1"&amp;ДАННЫЕ!$AJ1831,"00")&amp;"hZ"&amp;IF(ДАННЫЕ!$AK1831,"1"&amp;ДАННЫЕ!$AK1831,"00")&amp;"p"&amp;IF(ДАННЫЕ!$AP1831,"1"&amp;ДАННЫЕ!$AP1831,"00")&amp;"k"&amp;IF(ДАННЫЕ!$AQ1831,"1"&amp;ДАННЫЕ!$AQ1831,"00")&amp;"z"&amp;IF(ДАННЫЕ!$AR1831,"1"&amp;ДАННЫЕ!$AR1831,"00")&amp;"j"&amp;IF(ДАННЫЕ!$AM1831,"1"&amp;ДАННЫЕ!$AM1831,"00")&amp;"n"&amp;IF(ДАННЫЕ!$AN1831,"1"&amp;ДАННЫЕ!$AN1831,"00")&amp;"E"&amp;ДАННЫЕ!BI1831&amp;"L"&amp;ДАННЫЕ!AO1831&amp;"h"&amp;IF(ДАННЫЕ!$AU1831&gt;0,1,0)&amp;"v"&amp;IF(ДАННЫЕ!$AW1831&gt;0,1,0)&amp;"a"&amp;IF(ДАННЫЕ!$AS1831,"1"&amp;ДАННЫЕ!$AS1831,"00")&amp;"s"&amp;IF(ДАННЫЕ!$AT1831,"1"&amp;ДАННЫЕ!$AT1831,"00")&amp;"u"&amp;IF(ДАННЫЕ!$CJ1831&gt;0,1,0)&amp;"y"&amp;B1831&amp;"d"&amp;H1831&amp;"e"&amp;F1831&amp;G1831</f>
        <v>x0w00t00f00b00g00c00i00r00m00hS00hZ00p00k00z00j00n00ELh0v0a00s00u0y0de</v>
      </c>
      <c r="L1831" s="28" t="str">
        <f ca="1">ДАННЫЕ!$I1831&amp;"VN"&amp;IF(ДАННЫЕ!AW1831&gt;0,11,10)&amp;"CD"&amp;IF(ДАННЫЕ!BF1831&gt;500,16,IF(ДАННЫЕ!BF1831&gt;350,15,IF(ДАННЫЕ!BF1831&gt;=200,14,IF(ДАННЫЕ!BF1831&gt;=100,13,IF(ДАННЫЕ!BF1831&gt;=50,12,IF(ДАННЫЕ!BF1831&gt;0,11,10))))))&amp;"AR"&amp;IF(ДАННЫЕ!BX1831&gt;0,1,0)&amp;"GD"&amp;B1831&amp;"VV"&amp;IF(E1831&gt;=5,IF(E1831&lt;18,1,0),0)</f>
        <v>VN10CD10AR0GD0VV0</v>
      </c>
      <c r="M1831" s="28" t="str">
        <f>ДАННЫЕ!$I1831&amp;"b"&amp;ДАННЫЕ!$BI1831&amp;"r"&amp;ДАННЫЕ!$BJ1831&amp;"CD"&amp;IF(ДАННЫЕ!BF1831&gt;0,IF(ДАННЫЕ!BF1831&lt;200,1,IF(ДАННЫЕ!BF1831&lt;350,2,3)),0)&amp;"h"&amp;IF(ДАННЫЕ!$BK1831+ДАННЫЕ!$BL1831+ДАННЫЕ!$BM1831&gt;0,1,0)&amp;"x"&amp;ДАННЫЕ!$BK1831&amp;"y"&amp;ДАННЫЕ!$BL1831&amp;"z"&amp;ДАННЫЕ!$BM1831&amp;"c"&amp;IF(ДАННЫЕ!$BK1831+ДАННЫЕ!$BL1831+ДАННЫЕ!$BM1831=3,1,0)&amp;"a"&amp;IF(ДАННЫЕ!$BQ1831+ДАННЫЕ!$BR1831&gt;0,1,0)&amp;"d"&amp;ДАННЫЕ!$BQ1831&amp;"v"&amp;ДАННЫЕ!$BR1831&amp;"p"&amp;ДАННЫЕ!$BS1831&amp;"n"&amp;ДАННЫЕ!$BU1831&amp;"t"&amp;ДАННЫЕ!$BV1831&amp;"o"&amp;ДАННЫЕ!$BT1831&amp;"l"&amp;IF(ДАННЫЕ!$BN1831&gt;0,1,0)&amp;ДАННЫЕ!$BN1831&amp;"g"&amp;ДАННЫЕ!$BO1831&amp;"s"&amp;ДАННЫЕ!$BP1831&amp;"DZ"&amp;IF(ДАННЫЕ!B1831-ДАННЫЕ!G1831 &lt; 60,IF(ДАННЫЕ!B1831-ДАННЫЕ!G1831 &gt;= 0,1,0),0)&amp;"u"&amp;IF(ДАННЫЕ!$CJ1831&gt;0,1,0)</f>
        <v>brCD0h0xyzc0a0dvpntol0gsDZ1u0</v>
      </c>
      <c r="N1831" s="28" t="str">
        <f ca="1">ДАННЫЕ!$F1831&amp;ДАННЫЕ!$I1831&amp;"g"&amp;B1831&amp;"cf"&amp;D1831&amp;"a"&amp;IF(ДАННЫЕ!$BX1831&gt;0,1,0)&amp;IF(ДАННЫЕ!$BF1831&gt;500,1,IF(ДАННЫЕ!$BF1831&gt;350,2,IF(ДАННЫЕ!$BF1831&gt;=200,3,IF(ДАННЫЕ!$BF1831&gt;=100,4,IF(ДАННЫЕ!$BF1831&gt;=50,5,IF(ДАННЫЕ!$BF1831&lt;50,6,0))))))&amp;"AR"&amp;IF(DATEDIF(ДАННЫЕ!$BX1831,ДАННЫЕ!$F$1,"y")&gt;1,1,0)&amp;"VG"&amp;IF(ДАННЫЕ!$BH1831="0",1,0)&amp;"o"&amp;IF(T1831+ДАННЫЕ!$AF1831+ДАННЫЕ!$AG1831+ДАННЫЕ!$AH1831+ДАННЫЕ!$AI1831+ДАННЫЕ!$AJ1831+ДАННЫЕ!$AP1831+ДАННЫЕ!$AQ1831+ДАННЫЕ!$AR1831+ДАННЫЕ!$AU1831+ДАННЫЕ!$AW1831+ДАННЫЕ!$AS1831+ДАННЫЕ!$AT1831&gt;0,1,0)&amp;"x"&amp;ДАННЫЕ!$AG1831&amp;"p"&amp;IF(ДАННЫЕ!$BY1831&gt;0,1,0)&amp;"v"&amp;IF(ДАННЫЕ!$BZ1831&gt;0,1,0)&amp;"n"&amp;ДАННЫЕ!$CA1831&amp;"t"&amp;ДАННЫЕ!$AY1831&amp;"k"&amp;ДАННЫЕ!$CB1831&amp;"q"&amp;ДАННЫЕ!$CC1831&amp;"w"&amp;ДАННЫЕ!$CD1831&amp;"e"&amp;ДАННЫЕ!$CE1831&amp;"m"&amp;ДАННЫЕ!$CF1831&amp;"c"&amp;ДАННЫЕ!$CG1831&amp;"z"&amp;ДАННЫЕ!$CH1831&amp;"d"&amp;IF(H1831=4,1,0)&amp;"s"&amp;IF(ДАННЫЕ!$J1831=1,0,1)&amp;"u"&amp;IF(ДАННЫЕ!$CJ1831&gt;0,1,0)</f>
        <v>g0cf0a06AR1VG0o0xp0v0ntkqwemczd0s1u0</v>
      </c>
      <c r="O1831" s="28" t="str">
        <f>ДАННЫЕ!$I1831&amp;"g"&amp;B1831&amp;A1831&amp;"f"&amp;P1831&amp;"c"&amp;IF(ДАННЫЕ!$U1831&gt;0,1,0)&amp;"s"&amp;IF(ДАННЫЕ!$Q1831&gt;0,IF(YEAR(ДАННЫЕ!$F$1)=YEAR(ДАННЫЕ!$Q1831),IF(MONTH(ДАННЫЕ!$F$1)=MONTH(ДАННЫЕ!$Q1831),111,11),1),0)&amp;"i"&amp;IF(ДАННЫЕ!$R1831+ДАННЫЕ!$S1831+ДАННЫЕ!$T1831=0,0,1)&amp;"h"&amp;IF(ДАННЫЕ!$P1831&gt;0,1,0)&amp;"p"&amp;IF(ДАННЫЕ!$CI1831&gt;0,IF(YEAR(ДАННЫЕ!$F$1)=YEAR(ДАННЫЕ!$CI1831),IF(MONTH(ДАННЫЕ!$F$1)=MONTH(ДАННЫЕ!$CI1831),111,11),1),0)&amp;"d"&amp;IF(ДАННЫЕ!$CJ1831&gt;0,IF(YEAR(ДАННЫЕ!$F$1)=YEAR(ДАННЫЕ!$CJ1831),IF(MONTH(ДАННЫЕ!$F$1)=MONTH(ДАННЫЕ!$CJ1831),111,11),1),0)&amp;"o"&amp;IF(ДАННЫЕ!$CK1831&gt;0,IF(MONTH(ДАННЫЕ!$F$1)=MONTH(ДАННЫЕ!$CK1831),111,11),0)&amp;"v"&amp;IF(ДАННЫЕ!$BE1831&gt;0,IF(MONTH(ДАННЫЕ!$F$1)=MONTH(ДАННЫЕ!$BE1831),111,11),0)</f>
        <v>g00f0c0s0i0h0p0d0o0v0</v>
      </c>
      <c r="P1831" s="15">
        <f t="shared" si="86"/>
        <v>0</v>
      </c>
      <c r="Q1831" s="15">
        <f>IF(ДАННЫЕ!$F$1&gt;ДАННЫЕ!$N1831,IF(YEAR(ДАННЫЕ!$F$1)=YEAR(ДАННЫЕ!M1831),1,0),0)</f>
        <v>0</v>
      </c>
      <c r="R1831" s="15">
        <f>IF(ДАННЫЕ!$F$1&gt;ДАННЫЕ!$N1831,IF(YEAR(ДАННЫЕ!$F$1)=YEAR(ДАННЫЕ!N1831),1,0),0)</f>
        <v>0</v>
      </c>
      <c r="S1831" s="15">
        <f>IF(ДАННЫЕ!$AA1831="2А",1,IF(ДАННЫЕ!$AA1831="2Б",2,IF(ДАННЫЕ!$AA1831="2В",3,IF(ДАННЫЕ!$AA1831=3,4,IF(ДАННЫЕ!$AA1831="4А",5,IF(ДАННЫЕ!$AA1831="4Б",6,IF(ДАННЫЕ!$AA1831="4В",7,IF(ДАННЫЕ!$AA1831=5,8,0))))))))</f>
        <v>0</v>
      </c>
      <c r="T1831" s="15">
        <f>IF(OR(ДАННЫЕ!$AC1831=2,ДАННЫЕ!$AD1831=2,ДАННЫЕ!$AE1831=2),2,IF(OR(ДАННЫЕ!$AC1831=1,ДАННЫЕ!$AD1831=1,ДАННЫЕ!$AE1831=1),1,0))</f>
        <v>0</v>
      </c>
    </row>
    <row r="1832" spans="1:20" x14ac:dyDescent="0.2">
      <c r="A1832" s="78">
        <f>IF(B1832&gt;0,IF(MONTH(ДАННЫЕ!$F$1)=MONTH(ДАННЫЕ!$B1832),1,0),0)</f>
        <v>0</v>
      </c>
      <c r="B1832" s="14">
        <f>IF(ДАННЫЕ!$B1832&gt;0,IF(YEAR(ДАННЫЕ!$F$1)=YEAR(ДАННЫЕ!$B1832),1,0),0)</f>
        <v>0</v>
      </c>
      <c r="C1832" s="14">
        <f>IF(ДАННЫЕ!$CM1832&gt;0,IF(YEAR(ДАННЫЕ!$F$1)=YEAR(ДАННЫЕ!$CM1832),1,0),0)</f>
        <v>0</v>
      </c>
      <c r="D1832" s="14">
        <f>IF(ДАННЫЕ!$CJ1832&gt;0,IF(ДАННЫЕ!$CL1832&gt;ДАННЫЕ!$F$1,1,IF(ДАННЫЕ!$CL1832&gt;0,0,1)),0)</f>
        <v>0</v>
      </c>
      <c r="E1832" s="43" t="str">
        <f ca="1">IF(ДАННЫЕ!$F$1&gt;0,IF(ДАННЫЕ!$G1832&gt;0,DATEDIF(ДАННЫЕ!$G1832,ДАННЫЕ!$F$1,"y"),""),IF(ДАННЫЕ!$G1832&gt;0,DATEDIF(ДАННЫЕ!$G1832,TODAY(),"y"),""))</f>
        <v/>
      </c>
      <c r="F1832" s="43" t="str">
        <f xml:space="preserve"> IF(ДАННЫЕ!$F1832="М",IF(E1832&gt;=18,IF(E1832&lt;60,1,""),""),"")&amp;IF(ДАННЫЕ!$F1832="Ж",IF(E1832&gt;=18,IF(E1832&lt;55,1,""),""),"")</f>
        <v/>
      </c>
      <c r="G1832" s="43" t="str">
        <f xml:space="preserve"> IF(ДАННЫЕ!$F1832="М",IF(E1832&gt;=60,2,""),"")&amp;IF(ДАННЫЕ!$F1832="Ж",IF(E1832&gt;=55,2,""),"")</f>
        <v/>
      </c>
      <c r="H1832" s="43" t="str">
        <f t="shared" ca="1" si="84"/>
        <v/>
      </c>
      <c r="I1832" s="43" t="str">
        <f t="shared" ca="1" si="85"/>
        <v>03</v>
      </c>
      <c r="J1832" s="28" t="str">
        <f ca="1">ДАННЫЕ!$F1832&amp;H1832&amp;I1832&amp;ДАННЫЕ!$I1832&amp;"m"&amp;IF(ДАННЫЕ!$I1832&gt;0,IF(ДАННЫЕ!$J1832&gt;0,0,1),"")&amp;"f"&amp;IF(ДАННЫЕ!$R1832&gt;0,IF(YEAR(ДАННЫЕ!$F$1)=YEAR(ДАННЫЕ!$R1832),1,0),0)&amp;"z"&amp;ДАННЫЕ!$R1832&amp;"p"&amp;ДАННЫЕ!$S1832&amp;"i"&amp;ДАННЫЕ!$T1832&amp;"h"&amp;ДАННЫЕ!$K1832&amp;"be"&amp;ДАННЫЕ!$BI1832&amp;"CD"&amp;IF(ДАННЫЕ!BF1832&gt;500,4,IF(ДАННЫЕ!BF1832&gt;350,3,IF(ДАННЫЕ!BF1832&gt;200,2,IF(ДАННЫЕ!BF1832&gt;0,1,0))))&amp;"g"&amp;B1832&amp;"d"&amp;H1832&amp;"l"&amp;ДАННЫЕ!AT1832&amp;"a"&amp;ДАННЫЕ!$V1832&amp;"v"&amp;R1832&amp;"k"&amp;ДАННЫЕ!$U1832&amp;"s"&amp;ДАННЫЕ!$Y1832&amp;"t"&amp;ДАННЫЕ!$X1832&amp;"b"&amp;IF(ДАННЫЕ!$Q1832&gt;1,1,0)&amp;"PP"&amp;ДАННЫЕ!Z1832&amp;"c"&amp;S1832&amp;"x"&amp;IF(ДАННЫЕ!$BY1832&gt;0,IF(YEAR(ДАННЫЕ!$F$1)=YEAR(ДАННЫЕ!$BY1832),1,0),0)&amp;"n"&amp;IF(ДАННЫЕ!$BZ1832&gt;0,IF(YEAR(ДАННЫЕ!$F$1)=YEAR(ДАННЫЕ!$BZ1832),1,0),0)&amp;"u"&amp;D1832&amp;"z"&amp;IF(ДАННЫЕ!$CL1832&gt;0,IF(YEAR(ДАННЫЕ!$F$1)&gt;YEAR(ДАННЫЕ!$CL1832),11,12),0)</f>
        <v>03mf0zpihbeCD0g0dlav0kstb0PPc0x0n0u0z0</v>
      </c>
      <c r="K1832" s="28" t="str">
        <f ca="1">ДАННЫЕ!$I1832&amp;"x"&amp;B1832&amp;"w"&amp;IF(T1832+ДАННЫЕ!AD1832+ДАННЫЕ!AE1832+ДАННЫЕ!AF1832+ДАННЫЕ!AG1832+ДАННЫЕ!AH1832+ДАННЫЕ!$AL1832+ДАННЫЕ!AI1832+ДАННЫЕ!AJ1832+ДАННЫЕ!AK1832+ДАННЫЕ!AP1832+ДАННЫЕ!AQ1832+ДАННЫЕ!AR1832+ДАННЫЕ!$AM1832+ДАННЫЕ!$AN1832+ДАННЫЕ!AS1832+ДАННЫЕ!AT1832&gt;0,1,0)&amp;IF(OR(T1832=2,ДАННЫЕ!AD1832=2,ДАННЫЕ!AE1832=2,ДАННЫЕ!AF1832=2,ДАННЫЕ!AG1832=2,ДАННЫЕ!AH1832=2,ДАННЫЕ!$AL1832=2,ДАННЫЕ!AI1832=2,ДАННЫЕ!AJ1832=2,ДАННЫЕ!AK1832=2,ДАННЫЕ!AP1832=2,ДАННЫЕ!AQ1832=2,ДАННЫЕ!AR1832=2,ДАННЫЕ!$AM1832=2,ДАННЫЕ!$AN1832=2,ДАННЫЕ!AS1832=2,ДАННЫЕ!AT1832=2),2,0)&amp;"t"&amp;IF(T1832&gt;0,"1"&amp;T1832,"00")&amp;"f"&amp;IF(ДАННЫЕ!$AC1832,"1"&amp;ДАННЫЕ!$AC1832,"00")&amp;"b"&amp;IF(ДАННЫЕ!$AD1832,"1"&amp;ДАННЫЕ!$AD1832,"00")&amp;"g"&amp;IF(ДАННЫЕ!$AF1832,"1"&amp;ДАННЫЕ!$AF1832,"00")&amp;"c"&amp;IF(ДАННЫЕ!$AG1832,"1"&amp;ДАННЫЕ!$AG1832,"00")&amp;"i"&amp;IF(ДАННЫЕ!$AH1832,"1"&amp;ДАННЫЕ!$AH1832,"00")&amp;"r"&amp;IF(ДАННЫЕ!$AL1832,"1"&amp;ДАННЫЕ!$AL1832,"00")&amp;"m"&amp;IF(ДАННЫЕ!$AI1832,"1"&amp;ДАННЫЕ!$AI1832,"00")&amp;"hS"&amp;IF(ДАННЫЕ!$AJ1832,"1"&amp;ДАННЫЕ!$AJ1832,"00")&amp;"hZ"&amp;IF(ДАННЫЕ!$AK1832,"1"&amp;ДАННЫЕ!$AK1832,"00")&amp;"p"&amp;IF(ДАННЫЕ!$AP1832,"1"&amp;ДАННЫЕ!$AP1832,"00")&amp;"k"&amp;IF(ДАННЫЕ!$AQ1832,"1"&amp;ДАННЫЕ!$AQ1832,"00")&amp;"z"&amp;IF(ДАННЫЕ!$AR1832,"1"&amp;ДАННЫЕ!$AR1832,"00")&amp;"j"&amp;IF(ДАННЫЕ!$AM1832,"1"&amp;ДАННЫЕ!$AM1832,"00")&amp;"n"&amp;IF(ДАННЫЕ!$AN1832,"1"&amp;ДАННЫЕ!$AN1832,"00")&amp;"E"&amp;ДАННЫЕ!BI1832&amp;"L"&amp;ДАННЫЕ!AO1832&amp;"h"&amp;IF(ДАННЫЕ!$AU1832&gt;0,1,0)&amp;"v"&amp;IF(ДАННЫЕ!$AW1832&gt;0,1,0)&amp;"a"&amp;IF(ДАННЫЕ!$AS1832,"1"&amp;ДАННЫЕ!$AS1832,"00")&amp;"s"&amp;IF(ДАННЫЕ!$AT1832,"1"&amp;ДАННЫЕ!$AT1832,"00")&amp;"u"&amp;IF(ДАННЫЕ!$CJ1832&gt;0,1,0)&amp;"y"&amp;B1832&amp;"d"&amp;H1832&amp;"e"&amp;F1832&amp;G1832</f>
        <v>x0w00t00f00b00g00c00i00r00m00hS00hZ00p00k00z00j00n00ELh0v0a00s00u0y0de</v>
      </c>
      <c r="L1832" s="28" t="str">
        <f ca="1">ДАННЫЕ!$I1832&amp;"VN"&amp;IF(ДАННЫЕ!AW1832&gt;0,11,10)&amp;"CD"&amp;IF(ДАННЫЕ!BF1832&gt;500,16,IF(ДАННЫЕ!BF1832&gt;350,15,IF(ДАННЫЕ!BF1832&gt;=200,14,IF(ДАННЫЕ!BF1832&gt;=100,13,IF(ДАННЫЕ!BF1832&gt;=50,12,IF(ДАННЫЕ!BF1832&gt;0,11,10))))))&amp;"AR"&amp;IF(ДАННЫЕ!BX1832&gt;0,1,0)&amp;"GD"&amp;B1832&amp;"VV"&amp;IF(E1832&gt;=5,IF(E1832&lt;18,1,0),0)</f>
        <v>VN10CD10AR0GD0VV0</v>
      </c>
      <c r="M1832" s="28" t="str">
        <f>ДАННЫЕ!$I1832&amp;"b"&amp;ДАННЫЕ!$BI1832&amp;"r"&amp;ДАННЫЕ!$BJ1832&amp;"CD"&amp;IF(ДАННЫЕ!BF1832&gt;0,IF(ДАННЫЕ!BF1832&lt;200,1,IF(ДАННЫЕ!BF1832&lt;350,2,3)),0)&amp;"h"&amp;IF(ДАННЫЕ!$BK1832+ДАННЫЕ!$BL1832+ДАННЫЕ!$BM1832&gt;0,1,0)&amp;"x"&amp;ДАННЫЕ!$BK1832&amp;"y"&amp;ДАННЫЕ!$BL1832&amp;"z"&amp;ДАННЫЕ!$BM1832&amp;"c"&amp;IF(ДАННЫЕ!$BK1832+ДАННЫЕ!$BL1832+ДАННЫЕ!$BM1832=3,1,0)&amp;"a"&amp;IF(ДАННЫЕ!$BQ1832+ДАННЫЕ!$BR1832&gt;0,1,0)&amp;"d"&amp;ДАННЫЕ!$BQ1832&amp;"v"&amp;ДАННЫЕ!$BR1832&amp;"p"&amp;ДАННЫЕ!$BS1832&amp;"n"&amp;ДАННЫЕ!$BU1832&amp;"t"&amp;ДАННЫЕ!$BV1832&amp;"o"&amp;ДАННЫЕ!$BT1832&amp;"l"&amp;IF(ДАННЫЕ!$BN1832&gt;0,1,0)&amp;ДАННЫЕ!$BN1832&amp;"g"&amp;ДАННЫЕ!$BO1832&amp;"s"&amp;ДАННЫЕ!$BP1832&amp;"DZ"&amp;IF(ДАННЫЕ!B1832-ДАННЫЕ!G1832 &lt; 60,IF(ДАННЫЕ!B1832-ДАННЫЕ!G1832 &gt;= 0,1,0),0)&amp;"u"&amp;IF(ДАННЫЕ!$CJ1832&gt;0,1,0)</f>
        <v>brCD0h0xyzc0a0dvpntol0gsDZ1u0</v>
      </c>
      <c r="N1832" s="28" t="str">
        <f ca="1">ДАННЫЕ!$F1832&amp;ДАННЫЕ!$I1832&amp;"g"&amp;B1832&amp;"cf"&amp;D1832&amp;"a"&amp;IF(ДАННЫЕ!$BX1832&gt;0,1,0)&amp;IF(ДАННЫЕ!$BF1832&gt;500,1,IF(ДАННЫЕ!$BF1832&gt;350,2,IF(ДАННЫЕ!$BF1832&gt;=200,3,IF(ДАННЫЕ!$BF1832&gt;=100,4,IF(ДАННЫЕ!$BF1832&gt;=50,5,IF(ДАННЫЕ!$BF1832&lt;50,6,0))))))&amp;"AR"&amp;IF(DATEDIF(ДАННЫЕ!$BX1832,ДАННЫЕ!$F$1,"y")&gt;1,1,0)&amp;"VG"&amp;IF(ДАННЫЕ!$BH1832="0",1,0)&amp;"o"&amp;IF(T1832+ДАННЫЕ!$AF1832+ДАННЫЕ!$AG1832+ДАННЫЕ!$AH1832+ДАННЫЕ!$AI1832+ДАННЫЕ!$AJ1832+ДАННЫЕ!$AP1832+ДАННЫЕ!$AQ1832+ДАННЫЕ!$AR1832+ДАННЫЕ!$AU1832+ДАННЫЕ!$AW1832+ДАННЫЕ!$AS1832+ДАННЫЕ!$AT1832&gt;0,1,0)&amp;"x"&amp;ДАННЫЕ!$AG1832&amp;"p"&amp;IF(ДАННЫЕ!$BY1832&gt;0,1,0)&amp;"v"&amp;IF(ДАННЫЕ!$BZ1832&gt;0,1,0)&amp;"n"&amp;ДАННЫЕ!$CA1832&amp;"t"&amp;ДАННЫЕ!$AY1832&amp;"k"&amp;ДАННЫЕ!$CB1832&amp;"q"&amp;ДАННЫЕ!$CC1832&amp;"w"&amp;ДАННЫЕ!$CD1832&amp;"e"&amp;ДАННЫЕ!$CE1832&amp;"m"&amp;ДАННЫЕ!$CF1832&amp;"c"&amp;ДАННЫЕ!$CG1832&amp;"z"&amp;ДАННЫЕ!$CH1832&amp;"d"&amp;IF(H1832=4,1,0)&amp;"s"&amp;IF(ДАННЫЕ!$J1832=1,0,1)&amp;"u"&amp;IF(ДАННЫЕ!$CJ1832&gt;0,1,0)</f>
        <v>g0cf0a06AR1VG0o0xp0v0ntkqwemczd0s1u0</v>
      </c>
      <c r="O1832" s="28" t="str">
        <f>ДАННЫЕ!$I1832&amp;"g"&amp;B1832&amp;A1832&amp;"f"&amp;P1832&amp;"c"&amp;IF(ДАННЫЕ!$U1832&gt;0,1,0)&amp;"s"&amp;IF(ДАННЫЕ!$Q1832&gt;0,IF(YEAR(ДАННЫЕ!$F$1)=YEAR(ДАННЫЕ!$Q1832),IF(MONTH(ДАННЫЕ!$F$1)=MONTH(ДАННЫЕ!$Q1832),111,11),1),0)&amp;"i"&amp;IF(ДАННЫЕ!$R1832+ДАННЫЕ!$S1832+ДАННЫЕ!$T1832=0,0,1)&amp;"h"&amp;IF(ДАННЫЕ!$P1832&gt;0,1,0)&amp;"p"&amp;IF(ДАННЫЕ!$CI1832&gt;0,IF(YEAR(ДАННЫЕ!$F$1)=YEAR(ДАННЫЕ!$CI1832),IF(MONTH(ДАННЫЕ!$F$1)=MONTH(ДАННЫЕ!$CI1832),111,11),1),0)&amp;"d"&amp;IF(ДАННЫЕ!$CJ1832&gt;0,IF(YEAR(ДАННЫЕ!$F$1)=YEAR(ДАННЫЕ!$CJ1832),IF(MONTH(ДАННЫЕ!$F$1)=MONTH(ДАННЫЕ!$CJ1832),111,11),1),0)&amp;"o"&amp;IF(ДАННЫЕ!$CK1832&gt;0,IF(MONTH(ДАННЫЕ!$F$1)=MONTH(ДАННЫЕ!$CK1832),111,11),0)&amp;"v"&amp;IF(ДАННЫЕ!$BE1832&gt;0,IF(MONTH(ДАННЫЕ!$F$1)=MONTH(ДАННЫЕ!$BE1832),111,11),0)</f>
        <v>g00f0c0s0i0h0p0d0o0v0</v>
      </c>
      <c r="P1832" s="15">
        <f t="shared" si="86"/>
        <v>0</v>
      </c>
      <c r="Q1832" s="15">
        <f>IF(ДАННЫЕ!$F$1&gt;ДАННЫЕ!$N1832,IF(YEAR(ДАННЫЕ!$F$1)=YEAR(ДАННЫЕ!M1832),1,0),0)</f>
        <v>0</v>
      </c>
      <c r="R1832" s="15">
        <f>IF(ДАННЫЕ!$F$1&gt;ДАННЫЕ!$N1832,IF(YEAR(ДАННЫЕ!$F$1)=YEAR(ДАННЫЕ!N1832),1,0),0)</f>
        <v>0</v>
      </c>
      <c r="S1832" s="15">
        <f>IF(ДАННЫЕ!$AA1832="2А",1,IF(ДАННЫЕ!$AA1832="2Б",2,IF(ДАННЫЕ!$AA1832="2В",3,IF(ДАННЫЕ!$AA1832=3,4,IF(ДАННЫЕ!$AA1832="4А",5,IF(ДАННЫЕ!$AA1832="4Б",6,IF(ДАННЫЕ!$AA1832="4В",7,IF(ДАННЫЕ!$AA1832=5,8,0))))))))</f>
        <v>0</v>
      </c>
      <c r="T1832" s="15">
        <f>IF(OR(ДАННЫЕ!$AC1832=2,ДАННЫЕ!$AD1832=2,ДАННЫЕ!$AE1832=2),2,IF(OR(ДАННЫЕ!$AC1832=1,ДАННЫЕ!$AD1832=1,ДАННЫЕ!$AE1832=1),1,0))</f>
        <v>0</v>
      </c>
    </row>
    <row r="1833" spans="1:20" x14ac:dyDescent="0.2">
      <c r="A1833" s="78">
        <f>IF(B1833&gt;0,IF(MONTH(ДАННЫЕ!$F$1)=MONTH(ДАННЫЕ!$B1833),1,0),0)</f>
        <v>0</v>
      </c>
      <c r="B1833" s="14">
        <f>IF(ДАННЫЕ!$B1833&gt;0,IF(YEAR(ДАННЫЕ!$F$1)=YEAR(ДАННЫЕ!$B1833),1,0),0)</f>
        <v>0</v>
      </c>
      <c r="C1833" s="14">
        <f>IF(ДАННЫЕ!$CM1833&gt;0,IF(YEAR(ДАННЫЕ!$F$1)=YEAR(ДАННЫЕ!$CM1833),1,0),0)</f>
        <v>0</v>
      </c>
      <c r="D1833" s="14">
        <f>IF(ДАННЫЕ!$CJ1833&gt;0,IF(ДАННЫЕ!$CL1833&gt;ДАННЫЕ!$F$1,1,IF(ДАННЫЕ!$CL1833&gt;0,0,1)),0)</f>
        <v>0</v>
      </c>
      <c r="E1833" s="43" t="str">
        <f ca="1">IF(ДАННЫЕ!$F$1&gt;0,IF(ДАННЫЕ!$G1833&gt;0,DATEDIF(ДАННЫЕ!$G1833,ДАННЫЕ!$F$1,"y"),""),IF(ДАННЫЕ!$G1833&gt;0,DATEDIF(ДАННЫЕ!$G1833,TODAY(),"y"),""))</f>
        <v/>
      </c>
      <c r="F1833" s="43" t="str">
        <f xml:space="preserve"> IF(ДАННЫЕ!$F1833="М",IF(E1833&gt;=18,IF(E1833&lt;60,1,""),""),"")&amp;IF(ДАННЫЕ!$F1833="Ж",IF(E1833&gt;=18,IF(E1833&lt;55,1,""),""),"")</f>
        <v/>
      </c>
      <c r="G1833" s="43" t="str">
        <f xml:space="preserve"> IF(ДАННЫЕ!$F1833="М",IF(E1833&gt;=60,2,""),"")&amp;IF(ДАННЫЕ!$F1833="Ж",IF(E1833&gt;=55,2,""),"")</f>
        <v/>
      </c>
      <c r="H1833" s="43" t="str">
        <f t="shared" ca="1" si="84"/>
        <v/>
      </c>
      <c r="I1833" s="43" t="str">
        <f t="shared" ca="1" si="85"/>
        <v>03</v>
      </c>
      <c r="J1833" s="28" t="str">
        <f ca="1">ДАННЫЕ!$F1833&amp;H1833&amp;I1833&amp;ДАННЫЕ!$I1833&amp;"m"&amp;IF(ДАННЫЕ!$I1833&gt;0,IF(ДАННЫЕ!$J1833&gt;0,0,1),"")&amp;"f"&amp;IF(ДАННЫЕ!$R1833&gt;0,IF(YEAR(ДАННЫЕ!$F$1)=YEAR(ДАННЫЕ!$R1833),1,0),0)&amp;"z"&amp;ДАННЫЕ!$R1833&amp;"p"&amp;ДАННЫЕ!$S1833&amp;"i"&amp;ДАННЫЕ!$T1833&amp;"h"&amp;ДАННЫЕ!$K1833&amp;"be"&amp;ДАННЫЕ!$BI1833&amp;"CD"&amp;IF(ДАННЫЕ!BF1833&gt;500,4,IF(ДАННЫЕ!BF1833&gt;350,3,IF(ДАННЫЕ!BF1833&gt;200,2,IF(ДАННЫЕ!BF1833&gt;0,1,0))))&amp;"g"&amp;B1833&amp;"d"&amp;H1833&amp;"l"&amp;ДАННЫЕ!AT1833&amp;"a"&amp;ДАННЫЕ!$V1833&amp;"v"&amp;R1833&amp;"k"&amp;ДАННЫЕ!$U1833&amp;"s"&amp;ДАННЫЕ!$Y1833&amp;"t"&amp;ДАННЫЕ!$X1833&amp;"b"&amp;IF(ДАННЫЕ!$Q1833&gt;1,1,0)&amp;"PP"&amp;ДАННЫЕ!Z1833&amp;"c"&amp;S1833&amp;"x"&amp;IF(ДАННЫЕ!$BY1833&gt;0,IF(YEAR(ДАННЫЕ!$F$1)=YEAR(ДАННЫЕ!$BY1833),1,0),0)&amp;"n"&amp;IF(ДАННЫЕ!$BZ1833&gt;0,IF(YEAR(ДАННЫЕ!$F$1)=YEAR(ДАННЫЕ!$BZ1833),1,0),0)&amp;"u"&amp;D1833&amp;"z"&amp;IF(ДАННЫЕ!$CL1833&gt;0,IF(YEAR(ДАННЫЕ!$F$1)&gt;YEAR(ДАННЫЕ!$CL1833),11,12),0)</f>
        <v>03mf0zpihbeCD0g0dlav0kstb0PPc0x0n0u0z0</v>
      </c>
      <c r="K1833" s="28" t="str">
        <f ca="1">ДАННЫЕ!$I1833&amp;"x"&amp;B1833&amp;"w"&amp;IF(T1833+ДАННЫЕ!AD1833+ДАННЫЕ!AE1833+ДАННЫЕ!AF1833+ДАННЫЕ!AG1833+ДАННЫЕ!AH1833+ДАННЫЕ!$AL1833+ДАННЫЕ!AI1833+ДАННЫЕ!AJ1833+ДАННЫЕ!AK1833+ДАННЫЕ!AP1833+ДАННЫЕ!AQ1833+ДАННЫЕ!AR1833+ДАННЫЕ!$AM1833+ДАННЫЕ!$AN1833+ДАННЫЕ!AS1833+ДАННЫЕ!AT1833&gt;0,1,0)&amp;IF(OR(T1833=2,ДАННЫЕ!AD1833=2,ДАННЫЕ!AE1833=2,ДАННЫЕ!AF1833=2,ДАННЫЕ!AG1833=2,ДАННЫЕ!AH1833=2,ДАННЫЕ!$AL1833=2,ДАННЫЕ!AI1833=2,ДАННЫЕ!AJ1833=2,ДАННЫЕ!AK1833=2,ДАННЫЕ!AP1833=2,ДАННЫЕ!AQ1833=2,ДАННЫЕ!AR1833=2,ДАННЫЕ!$AM1833=2,ДАННЫЕ!$AN1833=2,ДАННЫЕ!AS1833=2,ДАННЫЕ!AT1833=2),2,0)&amp;"t"&amp;IF(T1833&gt;0,"1"&amp;T1833,"00")&amp;"f"&amp;IF(ДАННЫЕ!$AC1833,"1"&amp;ДАННЫЕ!$AC1833,"00")&amp;"b"&amp;IF(ДАННЫЕ!$AD1833,"1"&amp;ДАННЫЕ!$AD1833,"00")&amp;"g"&amp;IF(ДАННЫЕ!$AF1833,"1"&amp;ДАННЫЕ!$AF1833,"00")&amp;"c"&amp;IF(ДАННЫЕ!$AG1833,"1"&amp;ДАННЫЕ!$AG1833,"00")&amp;"i"&amp;IF(ДАННЫЕ!$AH1833,"1"&amp;ДАННЫЕ!$AH1833,"00")&amp;"r"&amp;IF(ДАННЫЕ!$AL1833,"1"&amp;ДАННЫЕ!$AL1833,"00")&amp;"m"&amp;IF(ДАННЫЕ!$AI1833,"1"&amp;ДАННЫЕ!$AI1833,"00")&amp;"hS"&amp;IF(ДАННЫЕ!$AJ1833,"1"&amp;ДАННЫЕ!$AJ1833,"00")&amp;"hZ"&amp;IF(ДАННЫЕ!$AK1833,"1"&amp;ДАННЫЕ!$AK1833,"00")&amp;"p"&amp;IF(ДАННЫЕ!$AP1833,"1"&amp;ДАННЫЕ!$AP1833,"00")&amp;"k"&amp;IF(ДАННЫЕ!$AQ1833,"1"&amp;ДАННЫЕ!$AQ1833,"00")&amp;"z"&amp;IF(ДАННЫЕ!$AR1833,"1"&amp;ДАННЫЕ!$AR1833,"00")&amp;"j"&amp;IF(ДАННЫЕ!$AM1833,"1"&amp;ДАННЫЕ!$AM1833,"00")&amp;"n"&amp;IF(ДАННЫЕ!$AN1833,"1"&amp;ДАННЫЕ!$AN1833,"00")&amp;"E"&amp;ДАННЫЕ!BI1833&amp;"L"&amp;ДАННЫЕ!AO1833&amp;"h"&amp;IF(ДАННЫЕ!$AU1833&gt;0,1,0)&amp;"v"&amp;IF(ДАННЫЕ!$AW1833&gt;0,1,0)&amp;"a"&amp;IF(ДАННЫЕ!$AS1833,"1"&amp;ДАННЫЕ!$AS1833,"00")&amp;"s"&amp;IF(ДАННЫЕ!$AT1833,"1"&amp;ДАННЫЕ!$AT1833,"00")&amp;"u"&amp;IF(ДАННЫЕ!$CJ1833&gt;0,1,0)&amp;"y"&amp;B1833&amp;"d"&amp;H1833&amp;"e"&amp;F1833&amp;G1833</f>
        <v>x0w00t00f00b00g00c00i00r00m00hS00hZ00p00k00z00j00n00ELh0v0a00s00u0y0de</v>
      </c>
      <c r="L1833" s="28" t="str">
        <f ca="1">ДАННЫЕ!$I1833&amp;"VN"&amp;IF(ДАННЫЕ!AW1833&gt;0,11,10)&amp;"CD"&amp;IF(ДАННЫЕ!BF1833&gt;500,16,IF(ДАННЫЕ!BF1833&gt;350,15,IF(ДАННЫЕ!BF1833&gt;=200,14,IF(ДАННЫЕ!BF1833&gt;=100,13,IF(ДАННЫЕ!BF1833&gt;=50,12,IF(ДАННЫЕ!BF1833&gt;0,11,10))))))&amp;"AR"&amp;IF(ДАННЫЕ!BX1833&gt;0,1,0)&amp;"GD"&amp;B1833&amp;"VV"&amp;IF(E1833&gt;=5,IF(E1833&lt;18,1,0),0)</f>
        <v>VN10CD10AR0GD0VV0</v>
      </c>
      <c r="M1833" s="28" t="str">
        <f>ДАННЫЕ!$I1833&amp;"b"&amp;ДАННЫЕ!$BI1833&amp;"r"&amp;ДАННЫЕ!$BJ1833&amp;"CD"&amp;IF(ДАННЫЕ!BF1833&gt;0,IF(ДАННЫЕ!BF1833&lt;200,1,IF(ДАННЫЕ!BF1833&lt;350,2,3)),0)&amp;"h"&amp;IF(ДАННЫЕ!$BK1833+ДАННЫЕ!$BL1833+ДАННЫЕ!$BM1833&gt;0,1,0)&amp;"x"&amp;ДАННЫЕ!$BK1833&amp;"y"&amp;ДАННЫЕ!$BL1833&amp;"z"&amp;ДАННЫЕ!$BM1833&amp;"c"&amp;IF(ДАННЫЕ!$BK1833+ДАННЫЕ!$BL1833+ДАННЫЕ!$BM1833=3,1,0)&amp;"a"&amp;IF(ДАННЫЕ!$BQ1833+ДАННЫЕ!$BR1833&gt;0,1,0)&amp;"d"&amp;ДАННЫЕ!$BQ1833&amp;"v"&amp;ДАННЫЕ!$BR1833&amp;"p"&amp;ДАННЫЕ!$BS1833&amp;"n"&amp;ДАННЫЕ!$BU1833&amp;"t"&amp;ДАННЫЕ!$BV1833&amp;"o"&amp;ДАННЫЕ!$BT1833&amp;"l"&amp;IF(ДАННЫЕ!$BN1833&gt;0,1,0)&amp;ДАННЫЕ!$BN1833&amp;"g"&amp;ДАННЫЕ!$BO1833&amp;"s"&amp;ДАННЫЕ!$BP1833&amp;"DZ"&amp;IF(ДАННЫЕ!B1833-ДАННЫЕ!G1833 &lt; 60,IF(ДАННЫЕ!B1833-ДАННЫЕ!G1833 &gt;= 0,1,0),0)&amp;"u"&amp;IF(ДАННЫЕ!$CJ1833&gt;0,1,0)</f>
        <v>brCD0h0xyzc0a0dvpntol0gsDZ1u0</v>
      </c>
      <c r="N1833" s="28" t="str">
        <f ca="1">ДАННЫЕ!$F1833&amp;ДАННЫЕ!$I1833&amp;"g"&amp;B1833&amp;"cf"&amp;D1833&amp;"a"&amp;IF(ДАННЫЕ!$BX1833&gt;0,1,0)&amp;IF(ДАННЫЕ!$BF1833&gt;500,1,IF(ДАННЫЕ!$BF1833&gt;350,2,IF(ДАННЫЕ!$BF1833&gt;=200,3,IF(ДАННЫЕ!$BF1833&gt;=100,4,IF(ДАННЫЕ!$BF1833&gt;=50,5,IF(ДАННЫЕ!$BF1833&lt;50,6,0))))))&amp;"AR"&amp;IF(DATEDIF(ДАННЫЕ!$BX1833,ДАННЫЕ!$F$1,"y")&gt;1,1,0)&amp;"VG"&amp;IF(ДАННЫЕ!$BH1833="0",1,0)&amp;"o"&amp;IF(T1833+ДАННЫЕ!$AF1833+ДАННЫЕ!$AG1833+ДАННЫЕ!$AH1833+ДАННЫЕ!$AI1833+ДАННЫЕ!$AJ1833+ДАННЫЕ!$AP1833+ДАННЫЕ!$AQ1833+ДАННЫЕ!$AR1833+ДАННЫЕ!$AU1833+ДАННЫЕ!$AW1833+ДАННЫЕ!$AS1833+ДАННЫЕ!$AT1833&gt;0,1,0)&amp;"x"&amp;ДАННЫЕ!$AG1833&amp;"p"&amp;IF(ДАННЫЕ!$BY1833&gt;0,1,0)&amp;"v"&amp;IF(ДАННЫЕ!$BZ1833&gt;0,1,0)&amp;"n"&amp;ДАННЫЕ!$CA1833&amp;"t"&amp;ДАННЫЕ!$AY1833&amp;"k"&amp;ДАННЫЕ!$CB1833&amp;"q"&amp;ДАННЫЕ!$CC1833&amp;"w"&amp;ДАННЫЕ!$CD1833&amp;"e"&amp;ДАННЫЕ!$CE1833&amp;"m"&amp;ДАННЫЕ!$CF1833&amp;"c"&amp;ДАННЫЕ!$CG1833&amp;"z"&amp;ДАННЫЕ!$CH1833&amp;"d"&amp;IF(H1833=4,1,0)&amp;"s"&amp;IF(ДАННЫЕ!$J1833=1,0,1)&amp;"u"&amp;IF(ДАННЫЕ!$CJ1833&gt;0,1,0)</f>
        <v>g0cf0a06AR1VG0o0xp0v0ntkqwemczd0s1u0</v>
      </c>
      <c r="O1833" s="28" t="str">
        <f>ДАННЫЕ!$I1833&amp;"g"&amp;B1833&amp;A1833&amp;"f"&amp;P1833&amp;"c"&amp;IF(ДАННЫЕ!$U1833&gt;0,1,0)&amp;"s"&amp;IF(ДАННЫЕ!$Q1833&gt;0,IF(YEAR(ДАННЫЕ!$F$1)=YEAR(ДАННЫЕ!$Q1833),IF(MONTH(ДАННЫЕ!$F$1)=MONTH(ДАННЫЕ!$Q1833),111,11),1),0)&amp;"i"&amp;IF(ДАННЫЕ!$R1833+ДАННЫЕ!$S1833+ДАННЫЕ!$T1833=0,0,1)&amp;"h"&amp;IF(ДАННЫЕ!$P1833&gt;0,1,0)&amp;"p"&amp;IF(ДАННЫЕ!$CI1833&gt;0,IF(YEAR(ДАННЫЕ!$F$1)=YEAR(ДАННЫЕ!$CI1833),IF(MONTH(ДАННЫЕ!$F$1)=MONTH(ДАННЫЕ!$CI1833),111,11),1),0)&amp;"d"&amp;IF(ДАННЫЕ!$CJ1833&gt;0,IF(YEAR(ДАННЫЕ!$F$1)=YEAR(ДАННЫЕ!$CJ1833),IF(MONTH(ДАННЫЕ!$F$1)=MONTH(ДАННЫЕ!$CJ1833),111,11),1),0)&amp;"o"&amp;IF(ДАННЫЕ!$CK1833&gt;0,IF(MONTH(ДАННЫЕ!$F$1)=MONTH(ДАННЫЕ!$CK1833),111,11),0)&amp;"v"&amp;IF(ДАННЫЕ!$BE1833&gt;0,IF(MONTH(ДАННЫЕ!$F$1)=MONTH(ДАННЫЕ!$BE1833),111,11),0)</f>
        <v>g00f0c0s0i0h0p0d0o0v0</v>
      </c>
      <c r="P1833" s="15">
        <f t="shared" si="86"/>
        <v>0</v>
      </c>
      <c r="Q1833" s="15">
        <f>IF(ДАННЫЕ!$F$1&gt;ДАННЫЕ!$N1833,IF(YEAR(ДАННЫЕ!$F$1)=YEAR(ДАННЫЕ!M1833),1,0),0)</f>
        <v>0</v>
      </c>
      <c r="R1833" s="15">
        <f>IF(ДАННЫЕ!$F$1&gt;ДАННЫЕ!$N1833,IF(YEAR(ДАННЫЕ!$F$1)=YEAR(ДАННЫЕ!N1833),1,0),0)</f>
        <v>0</v>
      </c>
      <c r="S1833" s="15">
        <f>IF(ДАННЫЕ!$AA1833="2А",1,IF(ДАННЫЕ!$AA1833="2Б",2,IF(ДАННЫЕ!$AA1833="2В",3,IF(ДАННЫЕ!$AA1833=3,4,IF(ДАННЫЕ!$AA1833="4А",5,IF(ДАННЫЕ!$AA1833="4Б",6,IF(ДАННЫЕ!$AA1833="4В",7,IF(ДАННЫЕ!$AA1833=5,8,0))))))))</f>
        <v>0</v>
      </c>
      <c r="T1833" s="15">
        <f>IF(OR(ДАННЫЕ!$AC1833=2,ДАННЫЕ!$AD1833=2,ДАННЫЕ!$AE1833=2),2,IF(OR(ДАННЫЕ!$AC1833=1,ДАННЫЕ!$AD1833=1,ДАННЫЕ!$AE1833=1),1,0))</f>
        <v>0</v>
      </c>
    </row>
    <row r="1834" spans="1:20" x14ac:dyDescent="0.2">
      <c r="A1834" s="78">
        <f>IF(B1834&gt;0,IF(MONTH(ДАННЫЕ!$F$1)=MONTH(ДАННЫЕ!$B1834),1,0),0)</f>
        <v>0</v>
      </c>
      <c r="B1834" s="14">
        <f>IF(ДАННЫЕ!$B1834&gt;0,IF(YEAR(ДАННЫЕ!$F$1)=YEAR(ДАННЫЕ!$B1834),1,0),0)</f>
        <v>0</v>
      </c>
      <c r="C1834" s="14">
        <f>IF(ДАННЫЕ!$CM1834&gt;0,IF(YEAR(ДАННЫЕ!$F$1)=YEAR(ДАННЫЕ!$CM1834),1,0),0)</f>
        <v>0</v>
      </c>
      <c r="D1834" s="14">
        <f>IF(ДАННЫЕ!$CJ1834&gt;0,IF(ДАННЫЕ!$CL1834&gt;ДАННЫЕ!$F$1,1,IF(ДАННЫЕ!$CL1834&gt;0,0,1)),0)</f>
        <v>0</v>
      </c>
      <c r="E1834" s="43" t="str">
        <f ca="1">IF(ДАННЫЕ!$F$1&gt;0,IF(ДАННЫЕ!$G1834&gt;0,DATEDIF(ДАННЫЕ!$G1834,ДАННЫЕ!$F$1,"y"),""),IF(ДАННЫЕ!$G1834&gt;0,DATEDIF(ДАННЫЕ!$G1834,TODAY(),"y"),""))</f>
        <v/>
      </c>
      <c r="F1834" s="43" t="str">
        <f xml:space="preserve"> IF(ДАННЫЕ!$F1834="М",IF(E1834&gt;=18,IF(E1834&lt;60,1,""),""),"")&amp;IF(ДАННЫЕ!$F1834="Ж",IF(E1834&gt;=18,IF(E1834&lt;55,1,""),""),"")</f>
        <v/>
      </c>
      <c r="G1834" s="43" t="str">
        <f xml:space="preserve"> IF(ДАННЫЕ!$F1834="М",IF(E1834&gt;=60,2,""),"")&amp;IF(ДАННЫЕ!$F1834="Ж",IF(E1834&gt;=55,2,""),"")</f>
        <v/>
      </c>
      <c r="H1834" s="43" t="str">
        <f t="shared" ref="H1834:H1897" ca="1" si="87">IF(E1834&lt;0,"-1",IF(E1834&lt;1,11,IF(E1834&lt;3,12,IF(E1834&lt;5,13,IF(E1834&lt;10,14,IF(E1834&lt;15,15,IF(E1834&lt;18,16,"")))))))</f>
        <v/>
      </c>
      <c r="I1834" s="43" t="str">
        <f t="shared" ref="I1834:I1897" ca="1" si="88">IF(E1834&gt;=60,"03",IF(E1834&gt;=50,"02",IF(E1834&gt;=45,"01",IF(E1834&gt;=35,9,IF(E1834&gt;=25,8,IF(E1834&gt;=18,7,""))))))</f>
        <v>03</v>
      </c>
      <c r="J1834" s="28" t="str">
        <f ca="1">ДАННЫЕ!$F1834&amp;H1834&amp;I1834&amp;ДАННЫЕ!$I1834&amp;"m"&amp;IF(ДАННЫЕ!$I1834&gt;0,IF(ДАННЫЕ!$J1834&gt;0,0,1),"")&amp;"f"&amp;IF(ДАННЫЕ!$R1834&gt;0,IF(YEAR(ДАННЫЕ!$F$1)=YEAR(ДАННЫЕ!$R1834),1,0),0)&amp;"z"&amp;ДАННЫЕ!$R1834&amp;"p"&amp;ДАННЫЕ!$S1834&amp;"i"&amp;ДАННЫЕ!$T1834&amp;"h"&amp;ДАННЫЕ!$K1834&amp;"be"&amp;ДАННЫЕ!$BI1834&amp;"CD"&amp;IF(ДАННЫЕ!BF1834&gt;500,4,IF(ДАННЫЕ!BF1834&gt;350,3,IF(ДАННЫЕ!BF1834&gt;200,2,IF(ДАННЫЕ!BF1834&gt;0,1,0))))&amp;"g"&amp;B1834&amp;"d"&amp;H1834&amp;"l"&amp;ДАННЫЕ!AT1834&amp;"a"&amp;ДАННЫЕ!$V1834&amp;"v"&amp;R1834&amp;"k"&amp;ДАННЫЕ!$U1834&amp;"s"&amp;ДАННЫЕ!$Y1834&amp;"t"&amp;ДАННЫЕ!$X1834&amp;"b"&amp;IF(ДАННЫЕ!$Q1834&gt;1,1,0)&amp;"PP"&amp;ДАННЫЕ!Z1834&amp;"c"&amp;S1834&amp;"x"&amp;IF(ДАННЫЕ!$BY1834&gt;0,IF(YEAR(ДАННЫЕ!$F$1)=YEAR(ДАННЫЕ!$BY1834),1,0),0)&amp;"n"&amp;IF(ДАННЫЕ!$BZ1834&gt;0,IF(YEAR(ДАННЫЕ!$F$1)=YEAR(ДАННЫЕ!$BZ1834),1,0),0)&amp;"u"&amp;D1834&amp;"z"&amp;IF(ДАННЫЕ!$CL1834&gt;0,IF(YEAR(ДАННЫЕ!$F$1)&gt;YEAR(ДАННЫЕ!$CL1834),11,12),0)</f>
        <v>03mf0zpihbeCD0g0dlav0kstb0PPc0x0n0u0z0</v>
      </c>
      <c r="K1834" s="28" t="str">
        <f ca="1">ДАННЫЕ!$I1834&amp;"x"&amp;B1834&amp;"w"&amp;IF(T1834+ДАННЫЕ!AD1834+ДАННЫЕ!AE1834+ДАННЫЕ!AF1834+ДАННЫЕ!AG1834+ДАННЫЕ!AH1834+ДАННЫЕ!$AL1834+ДАННЫЕ!AI1834+ДАННЫЕ!AJ1834+ДАННЫЕ!AK1834+ДАННЫЕ!AP1834+ДАННЫЕ!AQ1834+ДАННЫЕ!AR1834+ДАННЫЕ!$AM1834+ДАННЫЕ!$AN1834+ДАННЫЕ!AS1834+ДАННЫЕ!AT1834&gt;0,1,0)&amp;IF(OR(T1834=2,ДАННЫЕ!AD1834=2,ДАННЫЕ!AE1834=2,ДАННЫЕ!AF1834=2,ДАННЫЕ!AG1834=2,ДАННЫЕ!AH1834=2,ДАННЫЕ!$AL1834=2,ДАННЫЕ!AI1834=2,ДАННЫЕ!AJ1834=2,ДАННЫЕ!AK1834=2,ДАННЫЕ!AP1834=2,ДАННЫЕ!AQ1834=2,ДАННЫЕ!AR1834=2,ДАННЫЕ!$AM1834=2,ДАННЫЕ!$AN1834=2,ДАННЫЕ!AS1834=2,ДАННЫЕ!AT1834=2),2,0)&amp;"t"&amp;IF(T1834&gt;0,"1"&amp;T1834,"00")&amp;"f"&amp;IF(ДАННЫЕ!$AC1834,"1"&amp;ДАННЫЕ!$AC1834,"00")&amp;"b"&amp;IF(ДАННЫЕ!$AD1834,"1"&amp;ДАННЫЕ!$AD1834,"00")&amp;"g"&amp;IF(ДАННЫЕ!$AF1834,"1"&amp;ДАННЫЕ!$AF1834,"00")&amp;"c"&amp;IF(ДАННЫЕ!$AG1834,"1"&amp;ДАННЫЕ!$AG1834,"00")&amp;"i"&amp;IF(ДАННЫЕ!$AH1834,"1"&amp;ДАННЫЕ!$AH1834,"00")&amp;"r"&amp;IF(ДАННЫЕ!$AL1834,"1"&amp;ДАННЫЕ!$AL1834,"00")&amp;"m"&amp;IF(ДАННЫЕ!$AI1834,"1"&amp;ДАННЫЕ!$AI1834,"00")&amp;"hS"&amp;IF(ДАННЫЕ!$AJ1834,"1"&amp;ДАННЫЕ!$AJ1834,"00")&amp;"hZ"&amp;IF(ДАННЫЕ!$AK1834,"1"&amp;ДАННЫЕ!$AK1834,"00")&amp;"p"&amp;IF(ДАННЫЕ!$AP1834,"1"&amp;ДАННЫЕ!$AP1834,"00")&amp;"k"&amp;IF(ДАННЫЕ!$AQ1834,"1"&amp;ДАННЫЕ!$AQ1834,"00")&amp;"z"&amp;IF(ДАННЫЕ!$AR1834,"1"&amp;ДАННЫЕ!$AR1834,"00")&amp;"j"&amp;IF(ДАННЫЕ!$AM1834,"1"&amp;ДАННЫЕ!$AM1834,"00")&amp;"n"&amp;IF(ДАННЫЕ!$AN1834,"1"&amp;ДАННЫЕ!$AN1834,"00")&amp;"E"&amp;ДАННЫЕ!BI1834&amp;"L"&amp;ДАННЫЕ!AO1834&amp;"h"&amp;IF(ДАННЫЕ!$AU1834&gt;0,1,0)&amp;"v"&amp;IF(ДАННЫЕ!$AW1834&gt;0,1,0)&amp;"a"&amp;IF(ДАННЫЕ!$AS1834,"1"&amp;ДАННЫЕ!$AS1834,"00")&amp;"s"&amp;IF(ДАННЫЕ!$AT1834,"1"&amp;ДАННЫЕ!$AT1834,"00")&amp;"u"&amp;IF(ДАННЫЕ!$CJ1834&gt;0,1,0)&amp;"y"&amp;B1834&amp;"d"&amp;H1834&amp;"e"&amp;F1834&amp;G1834</f>
        <v>x0w00t00f00b00g00c00i00r00m00hS00hZ00p00k00z00j00n00ELh0v0a00s00u0y0de</v>
      </c>
      <c r="L1834" s="28" t="str">
        <f ca="1">ДАННЫЕ!$I1834&amp;"VN"&amp;IF(ДАННЫЕ!AW1834&gt;0,11,10)&amp;"CD"&amp;IF(ДАННЫЕ!BF1834&gt;500,16,IF(ДАННЫЕ!BF1834&gt;350,15,IF(ДАННЫЕ!BF1834&gt;=200,14,IF(ДАННЫЕ!BF1834&gt;=100,13,IF(ДАННЫЕ!BF1834&gt;=50,12,IF(ДАННЫЕ!BF1834&gt;0,11,10))))))&amp;"AR"&amp;IF(ДАННЫЕ!BX1834&gt;0,1,0)&amp;"GD"&amp;B1834&amp;"VV"&amp;IF(E1834&gt;=5,IF(E1834&lt;18,1,0),0)</f>
        <v>VN10CD10AR0GD0VV0</v>
      </c>
      <c r="M1834" s="28" t="str">
        <f>ДАННЫЕ!$I1834&amp;"b"&amp;ДАННЫЕ!$BI1834&amp;"r"&amp;ДАННЫЕ!$BJ1834&amp;"CD"&amp;IF(ДАННЫЕ!BF1834&gt;0,IF(ДАННЫЕ!BF1834&lt;200,1,IF(ДАННЫЕ!BF1834&lt;350,2,3)),0)&amp;"h"&amp;IF(ДАННЫЕ!$BK1834+ДАННЫЕ!$BL1834+ДАННЫЕ!$BM1834&gt;0,1,0)&amp;"x"&amp;ДАННЫЕ!$BK1834&amp;"y"&amp;ДАННЫЕ!$BL1834&amp;"z"&amp;ДАННЫЕ!$BM1834&amp;"c"&amp;IF(ДАННЫЕ!$BK1834+ДАННЫЕ!$BL1834+ДАННЫЕ!$BM1834=3,1,0)&amp;"a"&amp;IF(ДАННЫЕ!$BQ1834+ДАННЫЕ!$BR1834&gt;0,1,0)&amp;"d"&amp;ДАННЫЕ!$BQ1834&amp;"v"&amp;ДАННЫЕ!$BR1834&amp;"p"&amp;ДАННЫЕ!$BS1834&amp;"n"&amp;ДАННЫЕ!$BU1834&amp;"t"&amp;ДАННЫЕ!$BV1834&amp;"o"&amp;ДАННЫЕ!$BT1834&amp;"l"&amp;IF(ДАННЫЕ!$BN1834&gt;0,1,0)&amp;ДАННЫЕ!$BN1834&amp;"g"&amp;ДАННЫЕ!$BO1834&amp;"s"&amp;ДАННЫЕ!$BP1834&amp;"DZ"&amp;IF(ДАННЫЕ!B1834-ДАННЫЕ!G1834 &lt; 60,IF(ДАННЫЕ!B1834-ДАННЫЕ!G1834 &gt;= 0,1,0),0)&amp;"u"&amp;IF(ДАННЫЕ!$CJ1834&gt;0,1,0)</f>
        <v>brCD0h0xyzc0a0dvpntol0gsDZ1u0</v>
      </c>
      <c r="N1834" s="28" t="str">
        <f ca="1">ДАННЫЕ!$F1834&amp;ДАННЫЕ!$I1834&amp;"g"&amp;B1834&amp;"cf"&amp;D1834&amp;"a"&amp;IF(ДАННЫЕ!$BX1834&gt;0,1,0)&amp;IF(ДАННЫЕ!$BF1834&gt;500,1,IF(ДАННЫЕ!$BF1834&gt;350,2,IF(ДАННЫЕ!$BF1834&gt;=200,3,IF(ДАННЫЕ!$BF1834&gt;=100,4,IF(ДАННЫЕ!$BF1834&gt;=50,5,IF(ДАННЫЕ!$BF1834&lt;50,6,0))))))&amp;"AR"&amp;IF(DATEDIF(ДАННЫЕ!$BX1834,ДАННЫЕ!$F$1,"y")&gt;1,1,0)&amp;"VG"&amp;IF(ДАННЫЕ!$BH1834="0",1,0)&amp;"o"&amp;IF(T1834+ДАННЫЕ!$AF1834+ДАННЫЕ!$AG1834+ДАННЫЕ!$AH1834+ДАННЫЕ!$AI1834+ДАННЫЕ!$AJ1834+ДАННЫЕ!$AP1834+ДАННЫЕ!$AQ1834+ДАННЫЕ!$AR1834+ДАННЫЕ!$AU1834+ДАННЫЕ!$AW1834+ДАННЫЕ!$AS1834+ДАННЫЕ!$AT1834&gt;0,1,0)&amp;"x"&amp;ДАННЫЕ!$AG1834&amp;"p"&amp;IF(ДАННЫЕ!$BY1834&gt;0,1,0)&amp;"v"&amp;IF(ДАННЫЕ!$BZ1834&gt;0,1,0)&amp;"n"&amp;ДАННЫЕ!$CA1834&amp;"t"&amp;ДАННЫЕ!$AY1834&amp;"k"&amp;ДАННЫЕ!$CB1834&amp;"q"&amp;ДАННЫЕ!$CC1834&amp;"w"&amp;ДАННЫЕ!$CD1834&amp;"e"&amp;ДАННЫЕ!$CE1834&amp;"m"&amp;ДАННЫЕ!$CF1834&amp;"c"&amp;ДАННЫЕ!$CG1834&amp;"z"&amp;ДАННЫЕ!$CH1834&amp;"d"&amp;IF(H1834=4,1,0)&amp;"s"&amp;IF(ДАННЫЕ!$J1834=1,0,1)&amp;"u"&amp;IF(ДАННЫЕ!$CJ1834&gt;0,1,0)</f>
        <v>g0cf0a06AR1VG0o0xp0v0ntkqwemczd0s1u0</v>
      </c>
      <c r="O1834" s="28" t="str">
        <f>ДАННЫЕ!$I1834&amp;"g"&amp;B1834&amp;A1834&amp;"f"&amp;P1834&amp;"c"&amp;IF(ДАННЫЕ!$U1834&gt;0,1,0)&amp;"s"&amp;IF(ДАННЫЕ!$Q1834&gt;0,IF(YEAR(ДАННЫЕ!$F$1)=YEAR(ДАННЫЕ!$Q1834),IF(MONTH(ДАННЫЕ!$F$1)=MONTH(ДАННЫЕ!$Q1834),111,11),1),0)&amp;"i"&amp;IF(ДАННЫЕ!$R1834+ДАННЫЕ!$S1834+ДАННЫЕ!$T1834=0,0,1)&amp;"h"&amp;IF(ДАННЫЕ!$P1834&gt;0,1,0)&amp;"p"&amp;IF(ДАННЫЕ!$CI1834&gt;0,IF(YEAR(ДАННЫЕ!$F$1)=YEAR(ДАННЫЕ!$CI1834),IF(MONTH(ДАННЫЕ!$F$1)=MONTH(ДАННЫЕ!$CI1834),111,11),1),0)&amp;"d"&amp;IF(ДАННЫЕ!$CJ1834&gt;0,IF(YEAR(ДАННЫЕ!$F$1)=YEAR(ДАННЫЕ!$CJ1834),IF(MONTH(ДАННЫЕ!$F$1)=MONTH(ДАННЫЕ!$CJ1834),111,11),1),0)&amp;"o"&amp;IF(ДАННЫЕ!$CK1834&gt;0,IF(MONTH(ДАННЫЕ!$F$1)=MONTH(ДАННЫЕ!$CK1834),111,11),0)&amp;"v"&amp;IF(ДАННЫЕ!$BE1834&gt;0,IF(MONTH(ДАННЫЕ!$F$1)=MONTH(ДАННЫЕ!$BE1834),111,11),0)</f>
        <v>g00f0c0s0i0h0p0d0o0v0</v>
      </c>
      <c r="P1834" s="15">
        <f t="shared" ref="P1834:P1897" si="89">IF(Q1834&gt;R1834,1,0)</f>
        <v>0</v>
      </c>
      <c r="Q1834" s="15">
        <f>IF(ДАННЫЕ!$F$1&gt;ДАННЫЕ!$N1834,IF(YEAR(ДАННЫЕ!$F$1)=YEAR(ДАННЫЕ!M1834),1,0),0)</f>
        <v>0</v>
      </c>
      <c r="R1834" s="15">
        <f>IF(ДАННЫЕ!$F$1&gt;ДАННЫЕ!$N1834,IF(YEAR(ДАННЫЕ!$F$1)=YEAR(ДАННЫЕ!N1834),1,0),0)</f>
        <v>0</v>
      </c>
      <c r="S1834" s="15">
        <f>IF(ДАННЫЕ!$AA1834="2А",1,IF(ДАННЫЕ!$AA1834="2Б",2,IF(ДАННЫЕ!$AA1834="2В",3,IF(ДАННЫЕ!$AA1834=3,4,IF(ДАННЫЕ!$AA1834="4А",5,IF(ДАННЫЕ!$AA1834="4Б",6,IF(ДАННЫЕ!$AA1834="4В",7,IF(ДАННЫЕ!$AA1834=5,8,0))))))))</f>
        <v>0</v>
      </c>
      <c r="T1834" s="15">
        <f>IF(OR(ДАННЫЕ!$AC1834=2,ДАННЫЕ!$AD1834=2,ДАННЫЕ!$AE1834=2),2,IF(OR(ДАННЫЕ!$AC1834=1,ДАННЫЕ!$AD1834=1,ДАННЫЕ!$AE1834=1),1,0))</f>
        <v>0</v>
      </c>
    </row>
    <row r="1835" spans="1:20" x14ac:dyDescent="0.2">
      <c r="A1835" s="78">
        <f>IF(B1835&gt;0,IF(MONTH(ДАННЫЕ!$F$1)=MONTH(ДАННЫЕ!$B1835),1,0),0)</f>
        <v>0</v>
      </c>
      <c r="B1835" s="14">
        <f>IF(ДАННЫЕ!$B1835&gt;0,IF(YEAR(ДАННЫЕ!$F$1)=YEAR(ДАННЫЕ!$B1835),1,0),0)</f>
        <v>0</v>
      </c>
      <c r="C1835" s="14">
        <f>IF(ДАННЫЕ!$CM1835&gt;0,IF(YEAR(ДАННЫЕ!$F$1)=YEAR(ДАННЫЕ!$CM1835),1,0),0)</f>
        <v>0</v>
      </c>
      <c r="D1835" s="14">
        <f>IF(ДАННЫЕ!$CJ1835&gt;0,IF(ДАННЫЕ!$CL1835&gt;ДАННЫЕ!$F$1,1,IF(ДАННЫЕ!$CL1835&gt;0,0,1)),0)</f>
        <v>0</v>
      </c>
      <c r="E1835" s="43" t="str">
        <f ca="1">IF(ДАННЫЕ!$F$1&gt;0,IF(ДАННЫЕ!$G1835&gt;0,DATEDIF(ДАННЫЕ!$G1835,ДАННЫЕ!$F$1,"y"),""),IF(ДАННЫЕ!$G1835&gt;0,DATEDIF(ДАННЫЕ!$G1835,TODAY(),"y"),""))</f>
        <v/>
      </c>
      <c r="F1835" s="43" t="str">
        <f xml:space="preserve"> IF(ДАННЫЕ!$F1835="М",IF(E1835&gt;=18,IF(E1835&lt;60,1,""),""),"")&amp;IF(ДАННЫЕ!$F1835="Ж",IF(E1835&gt;=18,IF(E1835&lt;55,1,""),""),"")</f>
        <v/>
      </c>
      <c r="G1835" s="43" t="str">
        <f xml:space="preserve"> IF(ДАННЫЕ!$F1835="М",IF(E1835&gt;=60,2,""),"")&amp;IF(ДАННЫЕ!$F1835="Ж",IF(E1835&gt;=55,2,""),"")</f>
        <v/>
      </c>
      <c r="H1835" s="43" t="str">
        <f t="shared" ca="1" si="87"/>
        <v/>
      </c>
      <c r="I1835" s="43" t="str">
        <f t="shared" ca="1" si="88"/>
        <v>03</v>
      </c>
      <c r="J1835" s="28" t="str">
        <f ca="1">ДАННЫЕ!$F1835&amp;H1835&amp;I1835&amp;ДАННЫЕ!$I1835&amp;"m"&amp;IF(ДАННЫЕ!$I1835&gt;0,IF(ДАННЫЕ!$J1835&gt;0,0,1),"")&amp;"f"&amp;IF(ДАННЫЕ!$R1835&gt;0,IF(YEAR(ДАННЫЕ!$F$1)=YEAR(ДАННЫЕ!$R1835),1,0),0)&amp;"z"&amp;ДАННЫЕ!$R1835&amp;"p"&amp;ДАННЫЕ!$S1835&amp;"i"&amp;ДАННЫЕ!$T1835&amp;"h"&amp;ДАННЫЕ!$K1835&amp;"be"&amp;ДАННЫЕ!$BI1835&amp;"CD"&amp;IF(ДАННЫЕ!BF1835&gt;500,4,IF(ДАННЫЕ!BF1835&gt;350,3,IF(ДАННЫЕ!BF1835&gt;200,2,IF(ДАННЫЕ!BF1835&gt;0,1,0))))&amp;"g"&amp;B1835&amp;"d"&amp;H1835&amp;"l"&amp;ДАННЫЕ!AT1835&amp;"a"&amp;ДАННЫЕ!$V1835&amp;"v"&amp;R1835&amp;"k"&amp;ДАННЫЕ!$U1835&amp;"s"&amp;ДАННЫЕ!$Y1835&amp;"t"&amp;ДАННЫЕ!$X1835&amp;"b"&amp;IF(ДАННЫЕ!$Q1835&gt;1,1,0)&amp;"PP"&amp;ДАННЫЕ!Z1835&amp;"c"&amp;S1835&amp;"x"&amp;IF(ДАННЫЕ!$BY1835&gt;0,IF(YEAR(ДАННЫЕ!$F$1)=YEAR(ДАННЫЕ!$BY1835),1,0),0)&amp;"n"&amp;IF(ДАННЫЕ!$BZ1835&gt;0,IF(YEAR(ДАННЫЕ!$F$1)=YEAR(ДАННЫЕ!$BZ1835),1,0),0)&amp;"u"&amp;D1835&amp;"z"&amp;IF(ДАННЫЕ!$CL1835&gt;0,IF(YEAR(ДАННЫЕ!$F$1)&gt;YEAR(ДАННЫЕ!$CL1835),11,12),0)</f>
        <v>03mf0zpihbeCD0g0dlav0kstb0PPc0x0n0u0z0</v>
      </c>
      <c r="K1835" s="28" t="str">
        <f ca="1">ДАННЫЕ!$I1835&amp;"x"&amp;B1835&amp;"w"&amp;IF(T1835+ДАННЫЕ!AD1835+ДАННЫЕ!AE1835+ДАННЫЕ!AF1835+ДАННЫЕ!AG1835+ДАННЫЕ!AH1835+ДАННЫЕ!$AL1835+ДАННЫЕ!AI1835+ДАННЫЕ!AJ1835+ДАННЫЕ!AK1835+ДАННЫЕ!AP1835+ДАННЫЕ!AQ1835+ДАННЫЕ!AR1835+ДАННЫЕ!$AM1835+ДАННЫЕ!$AN1835+ДАННЫЕ!AS1835+ДАННЫЕ!AT1835&gt;0,1,0)&amp;IF(OR(T1835=2,ДАННЫЕ!AD1835=2,ДАННЫЕ!AE1835=2,ДАННЫЕ!AF1835=2,ДАННЫЕ!AG1835=2,ДАННЫЕ!AH1835=2,ДАННЫЕ!$AL1835=2,ДАННЫЕ!AI1835=2,ДАННЫЕ!AJ1835=2,ДАННЫЕ!AK1835=2,ДАННЫЕ!AP1835=2,ДАННЫЕ!AQ1835=2,ДАННЫЕ!AR1835=2,ДАННЫЕ!$AM1835=2,ДАННЫЕ!$AN1835=2,ДАННЫЕ!AS1835=2,ДАННЫЕ!AT1835=2),2,0)&amp;"t"&amp;IF(T1835&gt;0,"1"&amp;T1835,"00")&amp;"f"&amp;IF(ДАННЫЕ!$AC1835,"1"&amp;ДАННЫЕ!$AC1835,"00")&amp;"b"&amp;IF(ДАННЫЕ!$AD1835,"1"&amp;ДАННЫЕ!$AD1835,"00")&amp;"g"&amp;IF(ДАННЫЕ!$AF1835,"1"&amp;ДАННЫЕ!$AF1835,"00")&amp;"c"&amp;IF(ДАННЫЕ!$AG1835,"1"&amp;ДАННЫЕ!$AG1835,"00")&amp;"i"&amp;IF(ДАННЫЕ!$AH1835,"1"&amp;ДАННЫЕ!$AH1835,"00")&amp;"r"&amp;IF(ДАННЫЕ!$AL1835,"1"&amp;ДАННЫЕ!$AL1835,"00")&amp;"m"&amp;IF(ДАННЫЕ!$AI1835,"1"&amp;ДАННЫЕ!$AI1835,"00")&amp;"hS"&amp;IF(ДАННЫЕ!$AJ1835,"1"&amp;ДАННЫЕ!$AJ1835,"00")&amp;"hZ"&amp;IF(ДАННЫЕ!$AK1835,"1"&amp;ДАННЫЕ!$AK1835,"00")&amp;"p"&amp;IF(ДАННЫЕ!$AP1835,"1"&amp;ДАННЫЕ!$AP1835,"00")&amp;"k"&amp;IF(ДАННЫЕ!$AQ1835,"1"&amp;ДАННЫЕ!$AQ1835,"00")&amp;"z"&amp;IF(ДАННЫЕ!$AR1835,"1"&amp;ДАННЫЕ!$AR1835,"00")&amp;"j"&amp;IF(ДАННЫЕ!$AM1835,"1"&amp;ДАННЫЕ!$AM1835,"00")&amp;"n"&amp;IF(ДАННЫЕ!$AN1835,"1"&amp;ДАННЫЕ!$AN1835,"00")&amp;"E"&amp;ДАННЫЕ!BI1835&amp;"L"&amp;ДАННЫЕ!AO1835&amp;"h"&amp;IF(ДАННЫЕ!$AU1835&gt;0,1,0)&amp;"v"&amp;IF(ДАННЫЕ!$AW1835&gt;0,1,0)&amp;"a"&amp;IF(ДАННЫЕ!$AS1835,"1"&amp;ДАННЫЕ!$AS1835,"00")&amp;"s"&amp;IF(ДАННЫЕ!$AT1835,"1"&amp;ДАННЫЕ!$AT1835,"00")&amp;"u"&amp;IF(ДАННЫЕ!$CJ1835&gt;0,1,0)&amp;"y"&amp;B1835&amp;"d"&amp;H1835&amp;"e"&amp;F1835&amp;G1835</f>
        <v>x0w00t00f00b00g00c00i00r00m00hS00hZ00p00k00z00j00n00ELh0v0a00s00u0y0de</v>
      </c>
      <c r="L1835" s="28" t="str">
        <f ca="1">ДАННЫЕ!$I1835&amp;"VN"&amp;IF(ДАННЫЕ!AW1835&gt;0,11,10)&amp;"CD"&amp;IF(ДАННЫЕ!BF1835&gt;500,16,IF(ДАННЫЕ!BF1835&gt;350,15,IF(ДАННЫЕ!BF1835&gt;=200,14,IF(ДАННЫЕ!BF1835&gt;=100,13,IF(ДАННЫЕ!BF1835&gt;=50,12,IF(ДАННЫЕ!BF1835&gt;0,11,10))))))&amp;"AR"&amp;IF(ДАННЫЕ!BX1835&gt;0,1,0)&amp;"GD"&amp;B1835&amp;"VV"&amp;IF(E1835&gt;=5,IF(E1835&lt;18,1,0),0)</f>
        <v>VN10CD10AR0GD0VV0</v>
      </c>
      <c r="M1835" s="28" t="str">
        <f>ДАННЫЕ!$I1835&amp;"b"&amp;ДАННЫЕ!$BI1835&amp;"r"&amp;ДАННЫЕ!$BJ1835&amp;"CD"&amp;IF(ДАННЫЕ!BF1835&gt;0,IF(ДАННЫЕ!BF1835&lt;200,1,IF(ДАННЫЕ!BF1835&lt;350,2,3)),0)&amp;"h"&amp;IF(ДАННЫЕ!$BK1835+ДАННЫЕ!$BL1835+ДАННЫЕ!$BM1835&gt;0,1,0)&amp;"x"&amp;ДАННЫЕ!$BK1835&amp;"y"&amp;ДАННЫЕ!$BL1835&amp;"z"&amp;ДАННЫЕ!$BM1835&amp;"c"&amp;IF(ДАННЫЕ!$BK1835+ДАННЫЕ!$BL1835+ДАННЫЕ!$BM1835=3,1,0)&amp;"a"&amp;IF(ДАННЫЕ!$BQ1835+ДАННЫЕ!$BR1835&gt;0,1,0)&amp;"d"&amp;ДАННЫЕ!$BQ1835&amp;"v"&amp;ДАННЫЕ!$BR1835&amp;"p"&amp;ДАННЫЕ!$BS1835&amp;"n"&amp;ДАННЫЕ!$BU1835&amp;"t"&amp;ДАННЫЕ!$BV1835&amp;"o"&amp;ДАННЫЕ!$BT1835&amp;"l"&amp;IF(ДАННЫЕ!$BN1835&gt;0,1,0)&amp;ДАННЫЕ!$BN1835&amp;"g"&amp;ДАННЫЕ!$BO1835&amp;"s"&amp;ДАННЫЕ!$BP1835&amp;"DZ"&amp;IF(ДАННЫЕ!B1835-ДАННЫЕ!G1835 &lt; 60,IF(ДАННЫЕ!B1835-ДАННЫЕ!G1835 &gt;= 0,1,0),0)&amp;"u"&amp;IF(ДАННЫЕ!$CJ1835&gt;0,1,0)</f>
        <v>brCD0h0xyzc0a0dvpntol0gsDZ1u0</v>
      </c>
      <c r="N1835" s="28" t="str">
        <f ca="1">ДАННЫЕ!$F1835&amp;ДАННЫЕ!$I1835&amp;"g"&amp;B1835&amp;"cf"&amp;D1835&amp;"a"&amp;IF(ДАННЫЕ!$BX1835&gt;0,1,0)&amp;IF(ДАННЫЕ!$BF1835&gt;500,1,IF(ДАННЫЕ!$BF1835&gt;350,2,IF(ДАННЫЕ!$BF1835&gt;=200,3,IF(ДАННЫЕ!$BF1835&gt;=100,4,IF(ДАННЫЕ!$BF1835&gt;=50,5,IF(ДАННЫЕ!$BF1835&lt;50,6,0))))))&amp;"AR"&amp;IF(DATEDIF(ДАННЫЕ!$BX1835,ДАННЫЕ!$F$1,"y")&gt;1,1,0)&amp;"VG"&amp;IF(ДАННЫЕ!$BH1835="0",1,0)&amp;"o"&amp;IF(T1835+ДАННЫЕ!$AF1835+ДАННЫЕ!$AG1835+ДАННЫЕ!$AH1835+ДАННЫЕ!$AI1835+ДАННЫЕ!$AJ1835+ДАННЫЕ!$AP1835+ДАННЫЕ!$AQ1835+ДАННЫЕ!$AR1835+ДАННЫЕ!$AU1835+ДАННЫЕ!$AW1835+ДАННЫЕ!$AS1835+ДАННЫЕ!$AT1835&gt;0,1,0)&amp;"x"&amp;ДАННЫЕ!$AG1835&amp;"p"&amp;IF(ДАННЫЕ!$BY1835&gt;0,1,0)&amp;"v"&amp;IF(ДАННЫЕ!$BZ1835&gt;0,1,0)&amp;"n"&amp;ДАННЫЕ!$CA1835&amp;"t"&amp;ДАННЫЕ!$AY1835&amp;"k"&amp;ДАННЫЕ!$CB1835&amp;"q"&amp;ДАННЫЕ!$CC1835&amp;"w"&amp;ДАННЫЕ!$CD1835&amp;"e"&amp;ДАННЫЕ!$CE1835&amp;"m"&amp;ДАННЫЕ!$CF1835&amp;"c"&amp;ДАННЫЕ!$CG1835&amp;"z"&amp;ДАННЫЕ!$CH1835&amp;"d"&amp;IF(H1835=4,1,0)&amp;"s"&amp;IF(ДАННЫЕ!$J1835=1,0,1)&amp;"u"&amp;IF(ДАННЫЕ!$CJ1835&gt;0,1,0)</f>
        <v>g0cf0a06AR1VG0o0xp0v0ntkqwemczd0s1u0</v>
      </c>
      <c r="O1835" s="28" t="str">
        <f>ДАННЫЕ!$I1835&amp;"g"&amp;B1835&amp;A1835&amp;"f"&amp;P1835&amp;"c"&amp;IF(ДАННЫЕ!$U1835&gt;0,1,0)&amp;"s"&amp;IF(ДАННЫЕ!$Q1835&gt;0,IF(YEAR(ДАННЫЕ!$F$1)=YEAR(ДАННЫЕ!$Q1835),IF(MONTH(ДАННЫЕ!$F$1)=MONTH(ДАННЫЕ!$Q1835),111,11),1),0)&amp;"i"&amp;IF(ДАННЫЕ!$R1835+ДАННЫЕ!$S1835+ДАННЫЕ!$T1835=0,0,1)&amp;"h"&amp;IF(ДАННЫЕ!$P1835&gt;0,1,0)&amp;"p"&amp;IF(ДАННЫЕ!$CI1835&gt;0,IF(YEAR(ДАННЫЕ!$F$1)=YEAR(ДАННЫЕ!$CI1835),IF(MONTH(ДАННЫЕ!$F$1)=MONTH(ДАННЫЕ!$CI1835),111,11),1),0)&amp;"d"&amp;IF(ДАННЫЕ!$CJ1835&gt;0,IF(YEAR(ДАННЫЕ!$F$1)=YEAR(ДАННЫЕ!$CJ1835),IF(MONTH(ДАННЫЕ!$F$1)=MONTH(ДАННЫЕ!$CJ1835),111,11),1),0)&amp;"o"&amp;IF(ДАННЫЕ!$CK1835&gt;0,IF(MONTH(ДАННЫЕ!$F$1)=MONTH(ДАННЫЕ!$CK1835),111,11),0)&amp;"v"&amp;IF(ДАННЫЕ!$BE1835&gt;0,IF(MONTH(ДАННЫЕ!$F$1)=MONTH(ДАННЫЕ!$BE1835),111,11),0)</f>
        <v>g00f0c0s0i0h0p0d0o0v0</v>
      </c>
      <c r="P1835" s="15">
        <f t="shared" si="89"/>
        <v>0</v>
      </c>
      <c r="Q1835" s="15">
        <f>IF(ДАННЫЕ!$F$1&gt;ДАННЫЕ!$N1835,IF(YEAR(ДАННЫЕ!$F$1)=YEAR(ДАННЫЕ!M1835),1,0),0)</f>
        <v>0</v>
      </c>
      <c r="R1835" s="15">
        <f>IF(ДАННЫЕ!$F$1&gt;ДАННЫЕ!$N1835,IF(YEAR(ДАННЫЕ!$F$1)=YEAR(ДАННЫЕ!N1835),1,0),0)</f>
        <v>0</v>
      </c>
      <c r="S1835" s="15">
        <f>IF(ДАННЫЕ!$AA1835="2А",1,IF(ДАННЫЕ!$AA1835="2Б",2,IF(ДАННЫЕ!$AA1835="2В",3,IF(ДАННЫЕ!$AA1835=3,4,IF(ДАННЫЕ!$AA1835="4А",5,IF(ДАННЫЕ!$AA1835="4Б",6,IF(ДАННЫЕ!$AA1835="4В",7,IF(ДАННЫЕ!$AA1835=5,8,0))))))))</f>
        <v>0</v>
      </c>
      <c r="T1835" s="15">
        <f>IF(OR(ДАННЫЕ!$AC1835=2,ДАННЫЕ!$AD1835=2,ДАННЫЕ!$AE1835=2),2,IF(OR(ДАННЫЕ!$AC1835=1,ДАННЫЕ!$AD1835=1,ДАННЫЕ!$AE1835=1),1,0))</f>
        <v>0</v>
      </c>
    </row>
    <row r="1836" spans="1:20" x14ac:dyDescent="0.2">
      <c r="A1836" s="78">
        <f>IF(B1836&gt;0,IF(MONTH(ДАННЫЕ!$F$1)=MONTH(ДАННЫЕ!$B1836),1,0),0)</f>
        <v>0</v>
      </c>
      <c r="B1836" s="14">
        <f>IF(ДАННЫЕ!$B1836&gt;0,IF(YEAR(ДАННЫЕ!$F$1)=YEAR(ДАННЫЕ!$B1836),1,0),0)</f>
        <v>0</v>
      </c>
      <c r="C1836" s="14">
        <f>IF(ДАННЫЕ!$CM1836&gt;0,IF(YEAR(ДАННЫЕ!$F$1)=YEAR(ДАННЫЕ!$CM1836),1,0),0)</f>
        <v>0</v>
      </c>
      <c r="D1836" s="14">
        <f>IF(ДАННЫЕ!$CJ1836&gt;0,IF(ДАННЫЕ!$CL1836&gt;ДАННЫЕ!$F$1,1,IF(ДАННЫЕ!$CL1836&gt;0,0,1)),0)</f>
        <v>0</v>
      </c>
      <c r="E1836" s="43" t="str">
        <f ca="1">IF(ДАННЫЕ!$F$1&gt;0,IF(ДАННЫЕ!$G1836&gt;0,DATEDIF(ДАННЫЕ!$G1836,ДАННЫЕ!$F$1,"y"),""),IF(ДАННЫЕ!$G1836&gt;0,DATEDIF(ДАННЫЕ!$G1836,TODAY(),"y"),""))</f>
        <v/>
      </c>
      <c r="F1836" s="43" t="str">
        <f xml:space="preserve"> IF(ДАННЫЕ!$F1836="М",IF(E1836&gt;=18,IF(E1836&lt;60,1,""),""),"")&amp;IF(ДАННЫЕ!$F1836="Ж",IF(E1836&gt;=18,IF(E1836&lt;55,1,""),""),"")</f>
        <v/>
      </c>
      <c r="G1836" s="43" t="str">
        <f xml:space="preserve"> IF(ДАННЫЕ!$F1836="М",IF(E1836&gt;=60,2,""),"")&amp;IF(ДАННЫЕ!$F1836="Ж",IF(E1836&gt;=55,2,""),"")</f>
        <v/>
      </c>
      <c r="H1836" s="43" t="str">
        <f t="shared" ca="1" si="87"/>
        <v/>
      </c>
      <c r="I1836" s="43" t="str">
        <f t="shared" ca="1" si="88"/>
        <v>03</v>
      </c>
      <c r="J1836" s="28" t="str">
        <f ca="1">ДАННЫЕ!$F1836&amp;H1836&amp;I1836&amp;ДАННЫЕ!$I1836&amp;"m"&amp;IF(ДАННЫЕ!$I1836&gt;0,IF(ДАННЫЕ!$J1836&gt;0,0,1),"")&amp;"f"&amp;IF(ДАННЫЕ!$R1836&gt;0,IF(YEAR(ДАННЫЕ!$F$1)=YEAR(ДАННЫЕ!$R1836),1,0),0)&amp;"z"&amp;ДАННЫЕ!$R1836&amp;"p"&amp;ДАННЫЕ!$S1836&amp;"i"&amp;ДАННЫЕ!$T1836&amp;"h"&amp;ДАННЫЕ!$K1836&amp;"be"&amp;ДАННЫЕ!$BI1836&amp;"CD"&amp;IF(ДАННЫЕ!BF1836&gt;500,4,IF(ДАННЫЕ!BF1836&gt;350,3,IF(ДАННЫЕ!BF1836&gt;200,2,IF(ДАННЫЕ!BF1836&gt;0,1,0))))&amp;"g"&amp;B1836&amp;"d"&amp;H1836&amp;"l"&amp;ДАННЫЕ!AT1836&amp;"a"&amp;ДАННЫЕ!$V1836&amp;"v"&amp;R1836&amp;"k"&amp;ДАННЫЕ!$U1836&amp;"s"&amp;ДАННЫЕ!$Y1836&amp;"t"&amp;ДАННЫЕ!$X1836&amp;"b"&amp;IF(ДАННЫЕ!$Q1836&gt;1,1,0)&amp;"PP"&amp;ДАННЫЕ!Z1836&amp;"c"&amp;S1836&amp;"x"&amp;IF(ДАННЫЕ!$BY1836&gt;0,IF(YEAR(ДАННЫЕ!$F$1)=YEAR(ДАННЫЕ!$BY1836),1,0),0)&amp;"n"&amp;IF(ДАННЫЕ!$BZ1836&gt;0,IF(YEAR(ДАННЫЕ!$F$1)=YEAR(ДАННЫЕ!$BZ1836),1,0),0)&amp;"u"&amp;D1836&amp;"z"&amp;IF(ДАННЫЕ!$CL1836&gt;0,IF(YEAR(ДАННЫЕ!$F$1)&gt;YEAR(ДАННЫЕ!$CL1836),11,12),0)</f>
        <v>03mf0zpihbeCD0g0dlav0kstb0PPc0x0n0u0z0</v>
      </c>
      <c r="K1836" s="28" t="str">
        <f ca="1">ДАННЫЕ!$I1836&amp;"x"&amp;B1836&amp;"w"&amp;IF(T1836+ДАННЫЕ!AD1836+ДАННЫЕ!AE1836+ДАННЫЕ!AF1836+ДАННЫЕ!AG1836+ДАННЫЕ!AH1836+ДАННЫЕ!$AL1836+ДАННЫЕ!AI1836+ДАННЫЕ!AJ1836+ДАННЫЕ!AK1836+ДАННЫЕ!AP1836+ДАННЫЕ!AQ1836+ДАННЫЕ!AR1836+ДАННЫЕ!$AM1836+ДАННЫЕ!$AN1836+ДАННЫЕ!AS1836+ДАННЫЕ!AT1836&gt;0,1,0)&amp;IF(OR(T1836=2,ДАННЫЕ!AD1836=2,ДАННЫЕ!AE1836=2,ДАННЫЕ!AF1836=2,ДАННЫЕ!AG1836=2,ДАННЫЕ!AH1836=2,ДАННЫЕ!$AL1836=2,ДАННЫЕ!AI1836=2,ДАННЫЕ!AJ1836=2,ДАННЫЕ!AK1836=2,ДАННЫЕ!AP1836=2,ДАННЫЕ!AQ1836=2,ДАННЫЕ!AR1836=2,ДАННЫЕ!$AM1836=2,ДАННЫЕ!$AN1836=2,ДАННЫЕ!AS1836=2,ДАННЫЕ!AT1836=2),2,0)&amp;"t"&amp;IF(T1836&gt;0,"1"&amp;T1836,"00")&amp;"f"&amp;IF(ДАННЫЕ!$AC1836,"1"&amp;ДАННЫЕ!$AC1836,"00")&amp;"b"&amp;IF(ДАННЫЕ!$AD1836,"1"&amp;ДАННЫЕ!$AD1836,"00")&amp;"g"&amp;IF(ДАННЫЕ!$AF1836,"1"&amp;ДАННЫЕ!$AF1836,"00")&amp;"c"&amp;IF(ДАННЫЕ!$AG1836,"1"&amp;ДАННЫЕ!$AG1836,"00")&amp;"i"&amp;IF(ДАННЫЕ!$AH1836,"1"&amp;ДАННЫЕ!$AH1836,"00")&amp;"r"&amp;IF(ДАННЫЕ!$AL1836,"1"&amp;ДАННЫЕ!$AL1836,"00")&amp;"m"&amp;IF(ДАННЫЕ!$AI1836,"1"&amp;ДАННЫЕ!$AI1836,"00")&amp;"hS"&amp;IF(ДАННЫЕ!$AJ1836,"1"&amp;ДАННЫЕ!$AJ1836,"00")&amp;"hZ"&amp;IF(ДАННЫЕ!$AK1836,"1"&amp;ДАННЫЕ!$AK1836,"00")&amp;"p"&amp;IF(ДАННЫЕ!$AP1836,"1"&amp;ДАННЫЕ!$AP1836,"00")&amp;"k"&amp;IF(ДАННЫЕ!$AQ1836,"1"&amp;ДАННЫЕ!$AQ1836,"00")&amp;"z"&amp;IF(ДАННЫЕ!$AR1836,"1"&amp;ДАННЫЕ!$AR1836,"00")&amp;"j"&amp;IF(ДАННЫЕ!$AM1836,"1"&amp;ДАННЫЕ!$AM1836,"00")&amp;"n"&amp;IF(ДАННЫЕ!$AN1836,"1"&amp;ДАННЫЕ!$AN1836,"00")&amp;"E"&amp;ДАННЫЕ!BI1836&amp;"L"&amp;ДАННЫЕ!AO1836&amp;"h"&amp;IF(ДАННЫЕ!$AU1836&gt;0,1,0)&amp;"v"&amp;IF(ДАННЫЕ!$AW1836&gt;0,1,0)&amp;"a"&amp;IF(ДАННЫЕ!$AS1836,"1"&amp;ДАННЫЕ!$AS1836,"00")&amp;"s"&amp;IF(ДАННЫЕ!$AT1836,"1"&amp;ДАННЫЕ!$AT1836,"00")&amp;"u"&amp;IF(ДАННЫЕ!$CJ1836&gt;0,1,0)&amp;"y"&amp;B1836&amp;"d"&amp;H1836&amp;"e"&amp;F1836&amp;G1836</f>
        <v>x0w00t00f00b00g00c00i00r00m00hS00hZ00p00k00z00j00n00ELh0v0a00s00u0y0de</v>
      </c>
      <c r="L1836" s="28" t="str">
        <f ca="1">ДАННЫЕ!$I1836&amp;"VN"&amp;IF(ДАННЫЕ!AW1836&gt;0,11,10)&amp;"CD"&amp;IF(ДАННЫЕ!BF1836&gt;500,16,IF(ДАННЫЕ!BF1836&gt;350,15,IF(ДАННЫЕ!BF1836&gt;=200,14,IF(ДАННЫЕ!BF1836&gt;=100,13,IF(ДАННЫЕ!BF1836&gt;=50,12,IF(ДАННЫЕ!BF1836&gt;0,11,10))))))&amp;"AR"&amp;IF(ДАННЫЕ!BX1836&gt;0,1,0)&amp;"GD"&amp;B1836&amp;"VV"&amp;IF(E1836&gt;=5,IF(E1836&lt;18,1,0),0)</f>
        <v>VN10CD10AR0GD0VV0</v>
      </c>
      <c r="M1836" s="28" t="str">
        <f>ДАННЫЕ!$I1836&amp;"b"&amp;ДАННЫЕ!$BI1836&amp;"r"&amp;ДАННЫЕ!$BJ1836&amp;"CD"&amp;IF(ДАННЫЕ!BF1836&gt;0,IF(ДАННЫЕ!BF1836&lt;200,1,IF(ДАННЫЕ!BF1836&lt;350,2,3)),0)&amp;"h"&amp;IF(ДАННЫЕ!$BK1836+ДАННЫЕ!$BL1836+ДАННЫЕ!$BM1836&gt;0,1,0)&amp;"x"&amp;ДАННЫЕ!$BK1836&amp;"y"&amp;ДАННЫЕ!$BL1836&amp;"z"&amp;ДАННЫЕ!$BM1836&amp;"c"&amp;IF(ДАННЫЕ!$BK1836+ДАННЫЕ!$BL1836+ДАННЫЕ!$BM1836=3,1,0)&amp;"a"&amp;IF(ДАННЫЕ!$BQ1836+ДАННЫЕ!$BR1836&gt;0,1,0)&amp;"d"&amp;ДАННЫЕ!$BQ1836&amp;"v"&amp;ДАННЫЕ!$BR1836&amp;"p"&amp;ДАННЫЕ!$BS1836&amp;"n"&amp;ДАННЫЕ!$BU1836&amp;"t"&amp;ДАННЫЕ!$BV1836&amp;"o"&amp;ДАННЫЕ!$BT1836&amp;"l"&amp;IF(ДАННЫЕ!$BN1836&gt;0,1,0)&amp;ДАННЫЕ!$BN1836&amp;"g"&amp;ДАННЫЕ!$BO1836&amp;"s"&amp;ДАННЫЕ!$BP1836&amp;"DZ"&amp;IF(ДАННЫЕ!B1836-ДАННЫЕ!G1836 &lt; 60,IF(ДАННЫЕ!B1836-ДАННЫЕ!G1836 &gt;= 0,1,0),0)&amp;"u"&amp;IF(ДАННЫЕ!$CJ1836&gt;0,1,0)</f>
        <v>brCD0h0xyzc0a0dvpntol0gsDZ1u0</v>
      </c>
      <c r="N1836" s="28" t="str">
        <f ca="1">ДАННЫЕ!$F1836&amp;ДАННЫЕ!$I1836&amp;"g"&amp;B1836&amp;"cf"&amp;D1836&amp;"a"&amp;IF(ДАННЫЕ!$BX1836&gt;0,1,0)&amp;IF(ДАННЫЕ!$BF1836&gt;500,1,IF(ДАННЫЕ!$BF1836&gt;350,2,IF(ДАННЫЕ!$BF1836&gt;=200,3,IF(ДАННЫЕ!$BF1836&gt;=100,4,IF(ДАННЫЕ!$BF1836&gt;=50,5,IF(ДАННЫЕ!$BF1836&lt;50,6,0))))))&amp;"AR"&amp;IF(DATEDIF(ДАННЫЕ!$BX1836,ДАННЫЕ!$F$1,"y")&gt;1,1,0)&amp;"VG"&amp;IF(ДАННЫЕ!$BH1836="0",1,0)&amp;"o"&amp;IF(T1836+ДАННЫЕ!$AF1836+ДАННЫЕ!$AG1836+ДАННЫЕ!$AH1836+ДАННЫЕ!$AI1836+ДАННЫЕ!$AJ1836+ДАННЫЕ!$AP1836+ДАННЫЕ!$AQ1836+ДАННЫЕ!$AR1836+ДАННЫЕ!$AU1836+ДАННЫЕ!$AW1836+ДАННЫЕ!$AS1836+ДАННЫЕ!$AT1836&gt;0,1,0)&amp;"x"&amp;ДАННЫЕ!$AG1836&amp;"p"&amp;IF(ДАННЫЕ!$BY1836&gt;0,1,0)&amp;"v"&amp;IF(ДАННЫЕ!$BZ1836&gt;0,1,0)&amp;"n"&amp;ДАННЫЕ!$CA1836&amp;"t"&amp;ДАННЫЕ!$AY1836&amp;"k"&amp;ДАННЫЕ!$CB1836&amp;"q"&amp;ДАННЫЕ!$CC1836&amp;"w"&amp;ДАННЫЕ!$CD1836&amp;"e"&amp;ДАННЫЕ!$CE1836&amp;"m"&amp;ДАННЫЕ!$CF1836&amp;"c"&amp;ДАННЫЕ!$CG1836&amp;"z"&amp;ДАННЫЕ!$CH1836&amp;"d"&amp;IF(H1836=4,1,0)&amp;"s"&amp;IF(ДАННЫЕ!$J1836=1,0,1)&amp;"u"&amp;IF(ДАННЫЕ!$CJ1836&gt;0,1,0)</f>
        <v>g0cf0a06AR1VG0o0xp0v0ntkqwemczd0s1u0</v>
      </c>
      <c r="O1836" s="28" t="str">
        <f>ДАННЫЕ!$I1836&amp;"g"&amp;B1836&amp;A1836&amp;"f"&amp;P1836&amp;"c"&amp;IF(ДАННЫЕ!$U1836&gt;0,1,0)&amp;"s"&amp;IF(ДАННЫЕ!$Q1836&gt;0,IF(YEAR(ДАННЫЕ!$F$1)=YEAR(ДАННЫЕ!$Q1836),IF(MONTH(ДАННЫЕ!$F$1)=MONTH(ДАННЫЕ!$Q1836),111,11),1),0)&amp;"i"&amp;IF(ДАННЫЕ!$R1836+ДАННЫЕ!$S1836+ДАННЫЕ!$T1836=0,0,1)&amp;"h"&amp;IF(ДАННЫЕ!$P1836&gt;0,1,0)&amp;"p"&amp;IF(ДАННЫЕ!$CI1836&gt;0,IF(YEAR(ДАННЫЕ!$F$1)=YEAR(ДАННЫЕ!$CI1836),IF(MONTH(ДАННЫЕ!$F$1)=MONTH(ДАННЫЕ!$CI1836),111,11),1),0)&amp;"d"&amp;IF(ДАННЫЕ!$CJ1836&gt;0,IF(YEAR(ДАННЫЕ!$F$1)=YEAR(ДАННЫЕ!$CJ1836),IF(MONTH(ДАННЫЕ!$F$1)=MONTH(ДАННЫЕ!$CJ1836),111,11),1),0)&amp;"o"&amp;IF(ДАННЫЕ!$CK1836&gt;0,IF(MONTH(ДАННЫЕ!$F$1)=MONTH(ДАННЫЕ!$CK1836),111,11),0)&amp;"v"&amp;IF(ДАННЫЕ!$BE1836&gt;0,IF(MONTH(ДАННЫЕ!$F$1)=MONTH(ДАННЫЕ!$BE1836),111,11),0)</f>
        <v>g00f0c0s0i0h0p0d0o0v0</v>
      </c>
      <c r="P1836" s="15">
        <f t="shared" si="89"/>
        <v>0</v>
      </c>
      <c r="Q1836" s="15">
        <f>IF(ДАННЫЕ!$F$1&gt;ДАННЫЕ!$N1836,IF(YEAR(ДАННЫЕ!$F$1)=YEAR(ДАННЫЕ!M1836),1,0),0)</f>
        <v>0</v>
      </c>
      <c r="R1836" s="15">
        <f>IF(ДАННЫЕ!$F$1&gt;ДАННЫЕ!$N1836,IF(YEAR(ДАННЫЕ!$F$1)=YEAR(ДАННЫЕ!N1836),1,0),0)</f>
        <v>0</v>
      </c>
      <c r="S1836" s="15">
        <f>IF(ДАННЫЕ!$AA1836="2А",1,IF(ДАННЫЕ!$AA1836="2Б",2,IF(ДАННЫЕ!$AA1836="2В",3,IF(ДАННЫЕ!$AA1836=3,4,IF(ДАННЫЕ!$AA1836="4А",5,IF(ДАННЫЕ!$AA1836="4Б",6,IF(ДАННЫЕ!$AA1836="4В",7,IF(ДАННЫЕ!$AA1836=5,8,0))))))))</f>
        <v>0</v>
      </c>
      <c r="T1836" s="15">
        <f>IF(OR(ДАННЫЕ!$AC1836=2,ДАННЫЕ!$AD1836=2,ДАННЫЕ!$AE1836=2),2,IF(OR(ДАННЫЕ!$AC1836=1,ДАННЫЕ!$AD1836=1,ДАННЫЕ!$AE1836=1),1,0))</f>
        <v>0</v>
      </c>
    </row>
    <row r="1837" spans="1:20" x14ac:dyDescent="0.2">
      <c r="A1837" s="78">
        <f>IF(B1837&gt;0,IF(MONTH(ДАННЫЕ!$F$1)=MONTH(ДАННЫЕ!$B1837),1,0),0)</f>
        <v>0</v>
      </c>
      <c r="B1837" s="14">
        <f>IF(ДАННЫЕ!$B1837&gt;0,IF(YEAR(ДАННЫЕ!$F$1)=YEAR(ДАННЫЕ!$B1837),1,0),0)</f>
        <v>0</v>
      </c>
      <c r="C1837" s="14">
        <f>IF(ДАННЫЕ!$CM1837&gt;0,IF(YEAR(ДАННЫЕ!$F$1)=YEAR(ДАННЫЕ!$CM1837),1,0),0)</f>
        <v>0</v>
      </c>
      <c r="D1837" s="14">
        <f>IF(ДАННЫЕ!$CJ1837&gt;0,IF(ДАННЫЕ!$CL1837&gt;ДАННЫЕ!$F$1,1,IF(ДАННЫЕ!$CL1837&gt;0,0,1)),0)</f>
        <v>0</v>
      </c>
      <c r="E1837" s="43" t="str">
        <f ca="1">IF(ДАННЫЕ!$F$1&gt;0,IF(ДАННЫЕ!$G1837&gt;0,DATEDIF(ДАННЫЕ!$G1837,ДАННЫЕ!$F$1,"y"),""),IF(ДАННЫЕ!$G1837&gt;0,DATEDIF(ДАННЫЕ!$G1837,TODAY(),"y"),""))</f>
        <v/>
      </c>
      <c r="F1837" s="43" t="str">
        <f xml:space="preserve"> IF(ДАННЫЕ!$F1837="М",IF(E1837&gt;=18,IF(E1837&lt;60,1,""),""),"")&amp;IF(ДАННЫЕ!$F1837="Ж",IF(E1837&gt;=18,IF(E1837&lt;55,1,""),""),"")</f>
        <v/>
      </c>
      <c r="G1837" s="43" t="str">
        <f xml:space="preserve"> IF(ДАННЫЕ!$F1837="М",IF(E1837&gt;=60,2,""),"")&amp;IF(ДАННЫЕ!$F1837="Ж",IF(E1837&gt;=55,2,""),"")</f>
        <v/>
      </c>
      <c r="H1837" s="43" t="str">
        <f t="shared" ca="1" si="87"/>
        <v/>
      </c>
      <c r="I1837" s="43" t="str">
        <f t="shared" ca="1" si="88"/>
        <v>03</v>
      </c>
      <c r="J1837" s="28" t="str">
        <f ca="1">ДАННЫЕ!$F1837&amp;H1837&amp;I1837&amp;ДАННЫЕ!$I1837&amp;"m"&amp;IF(ДАННЫЕ!$I1837&gt;0,IF(ДАННЫЕ!$J1837&gt;0,0,1),"")&amp;"f"&amp;IF(ДАННЫЕ!$R1837&gt;0,IF(YEAR(ДАННЫЕ!$F$1)=YEAR(ДАННЫЕ!$R1837),1,0),0)&amp;"z"&amp;ДАННЫЕ!$R1837&amp;"p"&amp;ДАННЫЕ!$S1837&amp;"i"&amp;ДАННЫЕ!$T1837&amp;"h"&amp;ДАННЫЕ!$K1837&amp;"be"&amp;ДАННЫЕ!$BI1837&amp;"CD"&amp;IF(ДАННЫЕ!BF1837&gt;500,4,IF(ДАННЫЕ!BF1837&gt;350,3,IF(ДАННЫЕ!BF1837&gt;200,2,IF(ДАННЫЕ!BF1837&gt;0,1,0))))&amp;"g"&amp;B1837&amp;"d"&amp;H1837&amp;"l"&amp;ДАННЫЕ!AT1837&amp;"a"&amp;ДАННЫЕ!$V1837&amp;"v"&amp;R1837&amp;"k"&amp;ДАННЫЕ!$U1837&amp;"s"&amp;ДАННЫЕ!$Y1837&amp;"t"&amp;ДАННЫЕ!$X1837&amp;"b"&amp;IF(ДАННЫЕ!$Q1837&gt;1,1,0)&amp;"PP"&amp;ДАННЫЕ!Z1837&amp;"c"&amp;S1837&amp;"x"&amp;IF(ДАННЫЕ!$BY1837&gt;0,IF(YEAR(ДАННЫЕ!$F$1)=YEAR(ДАННЫЕ!$BY1837),1,0),0)&amp;"n"&amp;IF(ДАННЫЕ!$BZ1837&gt;0,IF(YEAR(ДАННЫЕ!$F$1)=YEAR(ДАННЫЕ!$BZ1837),1,0),0)&amp;"u"&amp;D1837&amp;"z"&amp;IF(ДАННЫЕ!$CL1837&gt;0,IF(YEAR(ДАННЫЕ!$F$1)&gt;YEAR(ДАННЫЕ!$CL1837),11,12),0)</f>
        <v>03mf0zpihbeCD0g0dlav0kstb0PPc0x0n0u0z0</v>
      </c>
      <c r="K1837" s="28" t="str">
        <f ca="1">ДАННЫЕ!$I1837&amp;"x"&amp;B1837&amp;"w"&amp;IF(T1837+ДАННЫЕ!AD1837+ДАННЫЕ!AE1837+ДАННЫЕ!AF1837+ДАННЫЕ!AG1837+ДАННЫЕ!AH1837+ДАННЫЕ!$AL1837+ДАННЫЕ!AI1837+ДАННЫЕ!AJ1837+ДАННЫЕ!AK1837+ДАННЫЕ!AP1837+ДАННЫЕ!AQ1837+ДАННЫЕ!AR1837+ДАННЫЕ!$AM1837+ДАННЫЕ!$AN1837+ДАННЫЕ!AS1837+ДАННЫЕ!AT1837&gt;0,1,0)&amp;IF(OR(T1837=2,ДАННЫЕ!AD1837=2,ДАННЫЕ!AE1837=2,ДАННЫЕ!AF1837=2,ДАННЫЕ!AG1837=2,ДАННЫЕ!AH1837=2,ДАННЫЕ!$AL1837=2,ДАННЫЕ!AI1837=2,ДАННЫЕ!AJ1837=2,ДАННЫЕ!AK1837=2,ДАННЫЕ!AP1837=2,ДАННЫЕ!AQ1837=2,ДАННЫЕ!AR1837=2,ДАННЫЕ!$AM1837=2,ДАННЫЕ!$AN1837=2,ДАННЫЕ!AS1837=2,ДАННЫЕ!AT1837=2),2,0)&amp;"t"&amp;IF(T1837&gt;0,"1"&amp;T1837,"00")&amp;"f"&amp;IF(ДАННЫЕ!$AC1837,"1"&amp;ДАННЫЕ!$AC1837,"00")&amp;"b"&amp;IF(ДАННЫЕ!$AD1837,"1"&amp;ДАННЫЕ!$AD1837,"00")&amp;"g"&amp;IF(ДАННЫЕ!$AF1837,"1"&amp;ДАННЫЕ!$AF1837,"00")&amp;"c"&amp;IF(ДАННЫЕ!$AG1837,"1"&amp;ДАННЫЕ!$AG1837,"00")&amp;"i"&amp;IF(ДАННЫЕ!$AH1837,"1"&amp;ДАННЫЕ!$AH1837,"00")&amp;"r"&amp;IF(ДАННЫЕ!$AL1837,"1"&amp;ДАННЫЕ!$AL1837,"00")&amp;"m"&amp;IF(ДАННЫЕ!$AI1837,"1"&amp;ДАННЫЕ!$AI1837,"00")&amp;"hS"&amp;IF(ДАННЫЕ!$AJ1837,"1"&amp;ДАННЫЕ!$AJ1837,"00")&amp;"hZ"&amp;IF(ДАННЫЕ!$AK1837,"1"&amp;ДАННЫЕ!$AK1837,"00")&amp;"p"&amp;IF(ДАННЫЕ!$AP1837,"1"&amp;ДАННЫЕ!$AP1837,"00")&amp;"k"&amp;IF(ДАННЫЕ!$AQ1837,"1"&amp;ДАННЫЕ!$AQ1837,"00")&amp;"z"&amp;IF(ДАННЫЕ!$AR1837,"1"&amp;ДАННЫЕ!$AR1837,"00")&amp;"j"&amp;IF(ДАННЫЕ!$AM1837,"1"&amp;ДАННЫЕ!$AM1837,"00")&amp;"n"&amp;IF(ДАННЫЕ!$AN1837,"1"&amp;ДАННЫЕ!$AN1837,"00")&amp;"E"&amp;ДАННЫЕ!BI1837&amp;"L"&amp;ДАННЫЕ!AO1837&amp;"h"&amp;IF(ДАННЫЕ!$AU1837&gt;0,1,0)&amp;"v"&amp;IF(ДАННЫЕ!$AW1837&gt;0,1,0)&amp;"a"&amp;IF(ДАННЫЕ!$AS1837,"1"&amp;ДАННЫЕ!$AS1837,"00")&amp;"s"&amp;IF(ДАННЫЕ!$AT1837,"1"&amp;ДАННЫЕ!$AT1837,"00")&amp;"u"&amp;IF(ДАННЫЕ!$CJ1837&gt;0,1,0)&amp;"y"&amp;B1837&amp;"d"&amp;H1837&amp;"e"&amp;F1837&amp;G1837</f>
        <v>x0w00t00f00b00g00c00i00r00m00hS00hZ00p00k00z00j00n00ELh0v0a00s00u0y0de</v>
      </c>
      <c r="L1837" s="28" t="str">
        <f ca="1">ДАННЫЕ!$I1837&amp;"VN"&amp;IF(ДАННЫЕ!AW1837&gt;0,11,10)&amp;"CD"&amp;IF(ДАННЫЕ!BF1837&gt;500,16,IF(ДАННЫЕ!BF1837&gt;350,15,IF(ДАННЫЕ!BF1837&gt;=200,14,IF(ДАННЫЕ!BF1837&gt;=100,13,IF(ДАННЫЕ!BF1837&gt;=50,12,IF(ДАННЫЕ!BF1837&gt;0,11,10))))))&amp;"AR"&amp;IF(ДАННЫЕ!BX1837&gt;0,1,0)&amp;"GD"&amp;B1837&amp;"VV"&amp;IF(E1837&gt;=5,IF(E1837&lt;18,1,0),0)</f>
        <v>VN10CD10AR0GD0VV0</v>
      </c>
      <c r="M1837" s="28" t="str">
        <f>ДАННЫЕ!$I1837&amp;"b"&amp;ДАННЫЕ!$BI1837&amp;"r"&amp;ДАННЫЕ!$BJ1837&amp;"CD"&amp;IF(ДАННЫЕ!BF1837&gt;0,IF(ДАННЫЕ!BF1837&lt;200,1,IF(ДАННЫЕ!BF1837&lt;350,2,3)),0)&amp;"h"&amp;IF(ДАННЫЕ!$BK1837+ДАННЫЕ!$BL1837+ДАННЫЕ!$BM1837&gt;0,1,0)&amp;"x"&amp;ДАННЫЕ!$BK1837&amp;"y"&amp;ДАННЫЕ!$BL1837&amp;"z"&amp;ДАННЫЕ!$BM1837&amp;"c"&amp;IF(ДАННЫЕ!$BK1837+ДАННЫЕ!$BL1837+ДАННЫЕ!$BM1837=3,1,0)&amp;"a"&amp;IF(ДАННЫЕ!$BQ1837+ДАННЫЕ!$BR1837&gt;0,1,0)&amp;"d"&amp;ДАННЫЕ!$BQ1837&amp;"v"&amp;ДАННЫЕ!$BR1837&amp;"p"&amp;ДАННЫЕ!$BS1837&amp;"n"&amp;ДАННЫЕ!$BU1837&amp;"t"&amp;ДАННЫЕ!$BV1837&amp;"o"&amp;ДАННЫЕ!$BT1837&amp;"l"&amp;IF(ДАННЫЕ!$BN1837&gt;0,1,0)&amp;ДАННЫЕ!$BN1837&amp;"g"&amp;ДАННЫЕ!$BO1837&amp;"s"&amp;ДАННЫЕ!$BP1837&amp;"DZ"&amp;IF(ДАННЫЕ!B1837-ДАННЫЕ!G1837 &lt; 60,IF(ДАННЫЕ!B1837-ДАННЫЕ!G1837 &gt;= 0,1,0),0)&amp;"u"&amp;IF(ДАННЫЕ!$CJ1837&gt;0,1,0)</f>
        <v>brCD0h0xyzc0a0dvpntol0gsDZ1u0</v>
      </c>
      <c r="N1837" s="28" t="str">
        <f ca="1">ДАННЫЕ!$F1837&amp;ДАННЫЕ!$I1837&amp;"g"&amp;B1837&amp;"cf"&amp;D1837&amp;"a"&amp;IF(ДАННЫЕ!$BX1837&gt;0,1,0)&amp;IF(ДАННЫЕ!$BF1837&gt;500,1,IF(ДАННЫЕ!$BF1837&gt;350,2,IF(ДАННЫЕ!$BF1837&gt;=200,3,IF(ДАННЫЕ!$BF1837&gt;=100,4,IF(ДАННЫЕ!$BF1837&gt;=50,5,IF(ДАННЫЕ!$BF1837&lt;50,6,0))))))&amp;"AR"&amp;IF(DATEDIF(ДАННЫЕ!$BX1837,ДАННЫЕ!$F$1,"y")&gt;1,1,0)&amp;"VG"&amp;IF(ДАННЫЕ!$BH1837="0",1,0)&amp;"o"&amp;IF(T1837+ДАННЫЕ!$AF1837+ДАННЫЕ!$AG1837+ДАННЫЕ!$AH1837+ДАННЫЕ!$AI1837+ДАННЫЕ!$AJ1837+ДАННЫЕ!$AP1837+ДАННЫЕ!$AQ1837+ДАННЫЕ!$AR1837+ДАННЫЕ!$AU1837+ДАННЫЕ!$AW1837+ДАННЫЕ!$AS1837+ДАННЫЕ!$AT1837&gt;0,1,0)&amp;"x"&amp;ДАННЫЕ!$AG1837&amp;"p"&amp;IF(ДАННЫЕ!$BY1837&gt;0,1,0)&amp;"v"&amp;IF(ДАННЫЕ!$BZ1837&gt;0,1,0)&amp;"n"&amp;ДАННЫЕ!$CA1837&amp;"t"&amp;ДАННЫЕ!$AY1837&amp;"k"&amp;ДАННЫЕ!$CB1837&amp;"q"&amp;ДАННЫЕ!$CC1837&amp;"w"&amp;ДАННЫЕ!$CD1837&amp;"e"&amp;ДАННЫЕ!$CE1837&amp;"m"&amp;ДАННЫЕ!$CF1837&amp;"c"&amp;ДАННЫЕ!$CG1837&amp;"z"&amp;ДАННЫЕ!$CH1837&amp;"d"&amp;IF(H1837=4,1,0)&amp;"s"&amp;IF(ДАННЫЕ!$J1837=1,0,1)&amp;"u"&amp;IF(ДАННЫЕ!$CJ1837&gt;0,1,0)</f>
        <v>g0cf0a06AR1VG0o0xp0v0ntkqwemczd0s1u0</v>
      </c>
      <c r="O1837" s="28" t="str">
        <f>ДАННЫЕ!$I1837&amp;"g"&amp;B1837&amp;A1837&amp;"f"&amp;P1837&amp;"c"&amp;IF(ДАННЫЕ!$U1837&gt;0,1,0)&amp;"s"&amp;IF(ДАННЫЕ!$Q1837&gt;0,IF(YEAR(ДАННЫЕ!$F$1)=YEAR(ДАННЫЕ!$Q1837),IF(MONTH(ДАННЫЕ!$F$1)=MONTH(ДАННЫЕ!$Q1837),111,11),1),0)&amp;"i"&amp;IF(ДАННЫЕ!$R1837+ДАННЫЕ!$S1837+ДАННЫЕ!$T1837=0,0,1)&amp;"h"&amp;IF(ДАННЫЕ!$P1837&gt;0,1,0)&amp;"p"&amp;IF(ДАННЫЕ!$CI1837&gt;0,IF(YEAR(ДАННЫЕ!$F$1)=YEAR(ДАННЫЕ!$CI1837),IF(MONTH(ДАННЫЕ!$F$1)=MONTH(ДАННЫЕ!$CI1837),111,11),1),0)&amp;"d"&amp;IF(ДАННЫЕ!$CJ1837&gt;0,IF(YEAR(ДАННЫЕ!$F$1)=YEAR(ДАННЫЕ!$CJ1837),IF(MONTH(ДАННЫЕ!$F$1)=MONTH(ДАННЫЕ!$CJ1837),111,11),1),0)&amp;"o"&amp;IF(ДАННЫЕ!$CK1837&gt;0,IF(MONTH(ДАННЫЕ!$F$1)=MONTH(ДАННЫЕ!$CK1837),111,11),0)&amp;"v"&amp;IF(ДАННЫЕ!$BE1837&gt;0,IF(MONTH(ДАННЫЕ!$F$1)=MONTH(ДАННЫЕ!$BE1837),111,11),0)</f>
        <v>g00f0c0s0i0h0p0d0o0v0</v>
      </c>
      <c r="P1837" s="15">
        <f t="shared" si="89"/>
        <v>0</v>
      </c>
      <c r="Q1837" s="15">
        <f>IF(ДАННЫЕ!$F$1&gt;ДАННЫЕ!$N1837,IF(YEAR(ДАННЫЕ!$F$1)=YEAR(ДАННЫЕ!M1837),1,0),0)</f>
        <v>0</v>
      </c>
      <c r="R1837" s="15">
        <f>IF(ДАННЫЕ!$F$1&gt;ДАННЫЕ!$N1837,IF(YEAR(ДАННЫЕ!$F$1)=YEAR(ДАННЫЕ!N1837),1,0),0)</f>
        <v>0</v>
      </c>
      <c r="S1837" s="15">
        <f>IF(ДАННЫЕ!$AA1837="2А",1,IF(ДАННЫЕ!$AA1837="2Б",2,IF(ДАННЫЕ!$AA1837="2В",3,IF(ДАННЫЕ!$AA1837=3,4,IF(ДАННЫЕ!$AA1837="4А",5,IF(ДАННЫЕ!$AA1837="4Б",6,IF(ДАННЫЕ!$AA1837="4В",7,IF(ДАННЫЕ!$AA1837=5,8,0))))))))</f>
        <v>0</v>
      </c>
      <c r="T1837" s="15">
        <f>IF(OR(ДАННЫЕ!$AC1837=2,ДАННЫЕ!$AD1837=2,ДАННЫЕ!$AE1837=2),2,IF(OR(ДАННЫЕ!$AC1837=1,ДАННЫЕ!$AD1837=1,ДАННЫЕ!$AE1837=1),1,0))</f>
        <v>0</v>
      </c>
    </row>
    <row r="1838" spans="1:20" x14ac:dyDescent="0.2">
      <c r="A1838" s="78">
        <f>IF(B1838&gt;0,IF(MONTH(ДАННЫЕ!$F$1)=MONTH(ДАННЫЕ!$B1838),1,0),0)</f>
        <v>0</v>
      </c>
      <c r="B1838" s="14">
        <f>IF(ДАННЫЕ!$B1838&gt;0,IF(YEAR(ДАННЫЕ!$F$1)=YEAR(ДАННЫЕ!$B1838),1,0),0)</f>
        <v>0</v>
      </c>
      <c r="C1838" s="14">
        <f>IF(ДАННЫЕ!$CM1838&gt;0,IF(YEAR(ДАННЫЕ!$F$1)=YEAR(ДАННЫЕ!$CM1838),1,0),0)</f>
        <v>0</v>
      </c>
      <c r="D1838" s="14">
        <f>IF(ДАННЫЕ!$CJ1838&gt;0,IF(ДАННЫЕ!$CL1838&gt;ДАННЫЕ!$F$1,1,IF(ДАННЫЕ!$CL1838&gt;0,0,1)),0)</f>
        <v>0</v>
      </c>
      <c r="E1838" s="43" t="str">
        <f ca="1">IF(ДАННЫЕ!$F$1&gt;0,IF(ДАННЫЕ!$G1838&gt;0,DATEDIF(ДАННЫЕ!$G1838,ДАННЫЕ!$F$1,"y"),""),IF(ДАННЫЕ!$G1838&gt;0,DATEDIF(ДАННЫЕ!$G1838,TODAY(),"y"),""))</f>
        <v/>
      </c>
      <c r="F1838" s="43" t="str">
        <f xml:space="preserve"> IF(ДАННЫЕ!$F1838="М",IF(E1838&gt;=18,IF(E1838&lt;60,1,""),""),"")&amp;IF(ДАННЫЕ!$F1838="Ж",IF(E1838&gt;=18,IF(E1838&lt;55,1,""),""),"")</f>
        <v/>
      </c>
      <c r="G1838" s="43" t="str">
        <f xml:space="preserve"> IF(ДАННЫЕ!$F1838="М",IF(E1838&gt;=60,2,""),"")&amp;IF(ДАННЫЕ!$F1838="Ж",IF(E1838&gt;=55,2,""),"")</f>
        <v/>
      </c>
      <c r="H1838" s="43" t="str">
        <f t="shared" ca="1" si="87"/>
        <v/>
      </c>
      <c r="I1838" s="43" t="str">
        <f t="shared" ca="1" si="88"/>
        <v>03</v>
      </c>
      <c r="J1838" s="28" t="str">
        <f ca="1">ДАННЫЕ!$F1838&amp;H1838&amp;I1838&amp;ДАННЫЕ!$I1838&amp;"m"&amp;IF(ДАННЫЕ!$I1838&gt;0,IF(ДАННЫЕ!$J1838&gt;0,0,1),"")&amp;"f"&amp;IF(ДАННЫЕ!$R1838&gt;0,IF(YEAR(ДАННЫЕ!$F$1)=YEAR(ДАННЫЕ!$R1838),1,0),0)&amp;"z"&amp;ДАННЫЕ!$R1838&amp;"p"&amp;ДАННЫЕ!$S1838&amp;"i"&amp;ДАННЫЕ!$T1838&amp;"h"&amp;ДАННЫЕ!$K1838&amp;"be"&amp;ДАННЫЕ!$BI1838&amp;"CD"&amp;IF(ДАННЫЕ!BF1838&gt;500,4,IF(ДАННЫЕ!BF1838&gt;350,3,IF(ДАННЫЕ!BF1838&gt;200,2,IF(ДАННЫЕ!BF1838&gt;0,1,0))))&amp;"g"&amp;B1838&amp;"d"&amp;H1838&amp;"l"&amp;ДАННЫЕ!AT1838&amp;"a"&amp;ДАННЫЕ!$V1838&amp;"v"&amp;R1838&amp;"k"&amp;ДАННЫЕ!$U1838&amp;"s"&amp;ДАННЫЕ!$Y1838&amp;"t"&amp;ДАННЫЕ!$X1838&amp;"b"&amp;IF(ДАННЫЕ!$Q1838&gt;1,1,0)&amp;"PP"&amp;ДАННЫЕ!Z1838&amp;"c"&amp;S1838&amp;"x"&amp;IF(ДАННЫЕ!$BY1838&gt;0,IF(YEAR(ДАННЫЕ!$F$1)=YEAR(ДАННЫЕ!$BY1838),1,0),0)&amp;"n"&amp;IF(ДАННЫЕ!$BZ1838&gt;0,IF(YEAR(ДАННЫЕ!$F$1)=YEAR(ДАННЫЕ!$BZ1838),1,0),0)&amp;"u"&amp;D1838&amp;"z"&amp;IF(ДАННЫЕ!$CL1838&gt;0,IF(YEAR(ДАННЫЕ!$F$1)&gt;YEAR(ДАННЫЕ!$CL1838),11,12),0)</f>
        <v>03mf0zpihbeCD0g0dlav0kstb0PPc0x0n0u0z0</v>
      </c>
      <c r="K1838" s="28" t="str">
        <f ca="1">ДАННЫЕ!$I1838&amp;"x"&amp;B1838&amp;"w"&amp;IF(T1838+ДАННЫЕ!AD1838+ДАННЫЕ!AE1838+ДАННЫЕ!AF1838+ДАННЫЕ!AG1838+ДАННЫЕ!AH1838+ДАННЫЕ!$AL1838+ДАННЫЕ!AI1838+ДАННЫЕ!AJ1838+ДАННЫЕ!AK1838+ДАННЫЕ!AP1838+ДАННЫЕ!AQ1838+ДАННЫЕ!AR1838+ДАННЫЕ!$AM1838+ДАННЫЕ!$AN1838+ДАННЫЕ!AS1838+ДАННЫЕ!AT1838&gt;0,1,0)&amp;IF(OR(T1838=2,ДАННЫЕ!AD1838=2,ДАННЫЕ!AE1838=2,ДАННЫЕ!AF1838=2,ДАННЫЕ!AG1838=2,ДАННЫЕ!AH1838=2,ДАННЫЕ!$AL1838=2,ДАННЫЕ!AI1838=2,ДАННЫЕ!AJ1838=2,ДАННЫЕ!AK1838=2,ДАННЫЕ!AP1838=2,ДАННЫЕ!AQ1838=2,ДАННЫЕ!AR1838=2,ДАННЫЕ!$AM1838=2,ДАННЫЕ!$AN1838=2,ДАННЫЕ!AS1838=2,ДАННЫЕ!AT1838=2),2,0)&amp;"t"&amp;IF(T1838&gt;0,"1"&amp;T1838,"00")&amp;"f"&amp;IF(ДАННЫЕ!$AC1838,"1"&amp;ДАННЫЕ!$AC1838,"00")&amp;"b"&amp;IF(ДАННЫЕ!$AD1838,"1"&amp;ДАННЫЕ!$AD1838,"00")&amp;"g"&amp;IF(ДАННЫЕ!$AF1838,"1"&amp;ДАННЫЕ!$AF1838,"00")&amp;"c"&amp;IF(ДАННЫЕ!$AG1838,"1"&amp;ДАННЫЕ!$AG1838,"00")&amp;"i"&amp;IF(ДАННЫЕ!$AH1838,"1"&amp;ДАННЫЕ!$AH1838,"00")&amp;"r"&amp;IF(ДАННЫЕ!$AL1838,"1"&amp;ДАННЫЕ!$AL1838,"00")&amp;"m"&amp;IF(ДАННЫЕ!$AI1838,"1"&amp;ДАННЫЕ!$AI1838,"00")&amp;"hS"&amp;IF(ДАННЫЕ!$AJ1838,"1"&amp;ДАННЫЕ!$AJ1838,"00")&amp;"hZ"&amp;IF(ДАННЫЕ!$AK1838,"1"&amp;ДАННЫЕ!$AK1838,"00")&amp;"p"&amp;IF(ДАННЫЕ!$AP1838,"1"&amp;ДАННЫЕ!$AP1838,"00")&amp;"k"&amp;IF(ДАННЫЕ!$AQ1838,"1"&amp;ДАННЫЕ!$AQ1838,"00")&amp;"z"&amp;IF(ДАННЫЕ!$AR1838,"1"&amp;ДАННЫЕ!$AR1838,"00")&amp;"j"&amp;IF(ДАННЫЕ!$AM1838,"1"&amp;ДАННЫЕ!$AM1838,"00")&amp;"n"&amp;IF(ДАННЫЕ!$AN1838,"1"&amp;ДАННЫЕ!$AN1838,"00")&amp;"E"&amp;ДАННЫЕ!BI1838&amp;"L"&amp;ДАННЫЕ!AO1838&amp;"h"&amp;IF(ДАННЫЕ!$AU1838&gt;0,1,0)&amp;"v"&amp;IF(ДАННЫЕ!$AW1838&gt;0,1,0)&amp;"a"&amp;IF(ДАННЫЕ!$AS1838,"1"&amp;ДАННЫЕ!$AS1838,"00")&amp;"s"&amp;IF(ДАННЫЕ!$AT1838,"1"&amp;ДАННЫЕ!$AT1838,"00")&amp;"u"&amp;IF(ДАННЫЕ!$CJ1838&gt;0,1,0)&amp;"y"&amp;B1838&amp;"d"&amp;H1838&amp;"e"&amp;F1838&amp;G1838</f>
        <v>x0w00t00f00b00g00c00i00r00m00hS00hZ00p00k00z00j00n00ELh0v0a00s00u0y0de</v>
      </c>
      <c r="L1838" s="28" t="str">
        <f ca="1">ДАННЫЕ!$I1838&amp;"VN"&amp;IF(ДАННЫЕ!AW1838&gt;0,11,10)&amp;"CD"&amp;IF(ДАННЫЕ!BF1838&gt;500,16,IF(ДАННЫЕ!BF1838&gt;350,15,IF(ДАННЫЕ!BF1838&gt;=200,14,IF(ДАННЫЕ!BF1838&gt;=100,13,IF(ДАННЫЕ!BF1838&gt;=50,12,IF(ДАННЫЕ!BF1838&gt;0,11,10))))))&amp;"AR"&amp;IF(ДАННЫЕ!BX1838&gt;0,1,0)&amp;"GD"&amp;B1838&amp;"VV"&amp;IF(E1838&gt;=5,IF(E1838&lt;18,1,0),0)</f>
        <v>VN10CD10AR0GD0VV0</v>
      </c>
      <c r="M1838" s="28" t="str">
        <f>ДАННЫЕ!$I1838&amp;"b"&amp;ДАННЫЕ!$BI1838&amp;"r"&amp;ДАННЫЕ!$BJ1838&amp;"CD"&amp;IF(ДАННЫЕ!BF1838&gt;0,IF(ДАННЫЕ!BF1838&lt;200,1,IF(ДАННЫЕ!BF1838&lt;350,2,3)),0)&amp;"h"&amp;IF(ДАННЫЕ!$BK1838+ДАННЫЕ!$BL1838+ДАННЫЕ!$BM1838&gt;0,1,0)&amp;"x"&amp;ДАННЫЕ!$BK1838&amp;"y"&amp;ДАННЫЕ!$BL1838&amp;"z"&amp;ДАННЫЕ!$BM1838&amp;"c"&amp;IF(ДАННЫЕ!$BK1838+ДАННЫЕ!$BL1838+ДАННЫЕ!$BM1838=3,1,0)&amp;"a"&amp;IF(ДАННЫЕ!$BQ1838+ДАННЫЕ!$BR1838&gt;0,1,0)&amp;"d"&amp;ДАННЫЕ!$BQ1838&amp;"v"&amp;ДАННЫЕ!$BR1838&amp;"p"&amp;ДАННЫЕ!$BS1838&amp;"n"&amp;ДАННЫЕ!$BU1838&amp;"t"&amp;ДАННЫЕ!$BV1838&amp;"o"&amp;ДАННЫЕ!$BT1838&amp;"l"&amp;IF(ДАННЫЕ!$BN1838&gt;0,1,0)&amp;ДАННЫЕ!$BN1838&amp;"g"&amp;ДАННЫЕ!$BO1838&amp;"s"&amp;ДАННЫЕ!$BP1838&amp;"DZ"&amp;IF(ДАННЫЕ!B1838-ДАННЫЕ!G1838 &lt; 60,IF(ДАННЫЕ!B1838-ДАННЫЕ!G1838 &gt;= 0,1,0),0)&amp;"u"&amp;IF(ДАННЫЕ!$CJ1838&gt;0,1,0)</f>
        <v>brCD0h0xyzc0a0dvpntol0gsDZ1u0</v>
      </c>
      <c r="N1838" s="28" t="str">
        <f ca="1">ДАННЫЕ!$F1838&amp;ДАННЫЕ!$I1838&amp;"g"&amp;B1838&amp;"cf"&amp;D1838&amp;"a"&amp;IF(ДАННЫЕ!$BX1838&gt;0,1,0)&amp;IF(ДАННЫЕ!$BF1838&gt;500,1,IF(ДАННЫЕ!$BF1838&gt;350,2,IF(ДАННЫЕ!$BF1838&gt;=200,3,IF(ДАННЫЕ!$BF1838&gt;=100,4,IF(ДАННЫЕ!$BF1838&gt;=50,5,IF(ДАННЫЕ!$BF1838&lt;50,6,0))))))&amp;"AR"&amp;IF(DATEDIF(ДАННЫЕ!$BX1838,ДАННЫЕ!$F$1,"y")&gt;1,1,0)&amp;"VG"&amp;IF(ДАННЫЕ!$BH1838="0",1,0)&amp;"o"&amp;IF(T1838+ДАННЫЕ!$AF1838+ДАННЫЕ!$AG1838+ДАННЫЕ!$AH1838+ДАННЫЕ!$AI1838+ДАННЫЕ!$AJ1838+ДАННЫЕ!$AP1838+ДАННЫЕ!$AQ1838+ДАННЫЕ!$AR1838+ДАННЫЕ!$AU1838+ДАННЫЕ!$AW1838+ДАННЫЕ!$AS1838+ДАННЫЕ!$AT1838&gt;0,1,0)&amp;"x"&amp;ДАННЫЕ!$AG1838&amp;"p"&amp;IF(ДАННЫЕ!$BY1838&gt;0,1,0)&amp;"v"&amp;IF(ДАННЫЕ!$BZ1838&gt;0,1,0)&amp;"n"&amp;ДАННЫЕ!$CA1838&amp;"t"&amp;ДАННЫЕ!$AY1838&amp;"k"&amp;ДАННЫЕ!$CB1838&amp;"q"&amp;ДАННЫЕ!$CC1838&amp;"w"&amp;ДАННЫЕ!$CD1838&amp;"e"&amp;ДАННЫЕ!$CE1838&amp;"m"&amp;ДАННЫЕ!$CF1838&amp;"c"&amp;ДАННЫЕ!$CG1838&amp;"z"&amp;ДАННЫЕ!$CH1838&amp;"d"&amp;IF(H1838=4,1,0)&amp;"s"&amp;IF(ДАННЫЕ!$J1838=1,0,1)&amp;"u"&amp;IF(ДАННЫЕ!$CJ1838&gt;0,1,0)</f>
        <v>g0cf0a06AR1VG0o0xp0v0ntkqwemczd0s1u0</v>
      </c>
      <c r="O1838" s="28" t="str">
        <f>ДАННЫЕ!$I1838&amp;"g"&amp;B1838&amp;A1838&amp;"f"&amp;P1838&amp;"c"&amp;IF(ДАННЫЕ!$U1838&gt;0,1,0)&amp;"s"&amp;IF(ДАННЫЕ!$Q1838&gt;0,IF(YEAR(ДАННЫЕ!$F$1)=YEAR(ДАННЫЕ!$Q1838),IF(MONTH(ДАННЫЕ!$F$1)=MONTH(ДАННЫЕ!$Q1838),111,11),1),0)&amp;"i"&amp;IF(ДАННЫЕ!$R1838+ДАННЫЕ!$S1838+ДАННЫЕ!$T1838=0,0,1)&amp;"h"&amp;IF(ДАННЫЕ!$P1838&gt;0,1,0)&amp;"p"&amp;IF(ДАННЫЕ!$CI1838&gt;0,IF(YEAR(ДАННЫЕ!$F$1)=YEAR(ДАННЫЕ!$CI1838),IF(MONTH(ДАННЫЕ!$F$1)=MONTH(ДАННЫЕ!$CI1838),111,11),1),0)&amp;"d"&amp;IF(ДАННЫЕ!$CJ1838&gt;0,IF(YEAR(ДАННЫЕ!$F$1)=YEAR(ДАННЫЕ!$CJ1838),IF(MONTH(ДАННЫЕ!$F$1)=MONTH(ДАННЫЕ!$CJ1838),111,11),1),0)&amp;"o"&amp;IF(ДАННЫЕ!$CK1838&gt;0,IF(MONTH(ДАННЫЕ!$F$1)=MONTH(ДАННЫЕ!$CK1838),111,11),0)&amp;"v"&amp;IF(ДАННЫЕ!$BE1838&gt;0,IF(MONTH(ДАННЫЕ!$F$1)=MONTH(ДАННЫЕ!$BE1838),111,11),0)</f>
        <v>g00f0c0s0i0h0p0d0o0v0</v>
      </c>
      <c r="P1838" s="15">
        <f t="shared" si="89"/>
        <v>0</v>
      </c>
      <c r="Q1838" s="15">
        <f>IF(ДАННЫЕ!$F$1&gt;ДАННЫЕ!$N1838,IF(YEAR(ДАННЫЕ!$F$1)=YEAR(ДАННЫЕ!M1838),1,0),0)</f>
        <v>0</v>
      </c>
      <c r="R1838" s="15">
        <f>IF(ДАННЫЕ!$F$1&gt;ДАННЫЕ!$N1838,IF(YEAR(ДАННЫЕ!$F$1)=YEAR(ДАННЫЕ!N1838),1,0),0)</f>
        <v>0</v>
      </c>
      <c r="S1838" s="15">
        <f>IF(ДАННЫЕ!$AA1838="2А",1,IF(ДАННЫЕ!$AA1838="2Б",2,IF(ДАННЫЕ!$AA1838="2В",3,IF(ДАННЫЕ!$AA1838=3,4,IF(ДАННЫЕ!$AA1838="4А",5,IF(ДАННЫЕ!$AA1838="4Б",6,IF(ДАННЫЕ!$AA1838="4В",7,IF(ДАННЫЕ!$AA1838=5,8,0))))))))</f>
        <v>0</v>
      </c>
      <c r="T1838" s="15">
        <f>IF(OR(ДАННЫЕ!$AC1838=2,ДАННЫЕ!$AD1838=2,ДАННЫЕ!$AE1838=2),2,IF(OR(ДАННЫЕ!$AC1838=1,ДАННЫЕ!$AD1838=1,ДАННЫЕ!$AE1838=1),1,0))</f>
        <v>0</v>
      </c>
    </row>
    <row r="1839" spans="1:20" x14ac:dyDescent="0.2">
      <c r="A1839" s="78">
        <f>IF(B1839&gt;0,IF(MONTH(ДАННЫЕ!$F$1)=MONTH(ДАННЫЕ!$B1839),1,0),0)</f>
        <v>0</v>
      </c>
      <c r="B1839" s="14">
        <f>IF(ДАННЫЕ!$B1839&gt;0,IF(YEAR(ДАННЫЕ!$F$1)=YEAR(ДАННЫЕ!$B1839),1,0),0)</f>
        <v>0</v>
      </c>
      <c r="C1839" s="14">
        <f>IF(ДАННЫЕ!$CM1839&gt;0,IF(YEAR(ДАННЫЕ!$F$1)=YEAR(ДАННЫЕ!$CM1839),1,0),0)</f>
        <v>0</v>
      </c>
      <c r="D1839" s="14">
        <f>IF(ДАННЫЕ!$CJ1839&gt;0,IF(ДАННЫЕ!$CL1839&gt;ДАННЫЕ!$F$1,1,IF(ДАННЫЕ!$CL1839&gt;0,0,1)),0)</f>
        <v>0</v>
      </c>
      <c r="E1839" s="43" t="str">
        <f ca="1">IF(ДАННЫЕ!$F$1&gt;0,IF(ДАННЫЕ!$G1839&gt;0,DATEDIF(ДАННЫЕ!$G1839,ДАННЫЕ!$F$1,"y"),""),IF(ДАННЫЕ!$G1839&gt;0,DATEDIF(ДАННЫЕ!$G1839,TODAY(),"y"),""))</f>
        <v/>
      </c>
      <c r="F1839" s="43" t="str">
        <f xml:space="preserve"> IF(ДАННЫЕ!$F1839="М",IF(E1839&gt;=18,IF(E1839&lt;60,1,""),""),"")&amp;IF(ДАННЫЕ!$F1839="Ж",IF(E1839&gt;=18,IF(E1839&lt;55,1,""),""),"")</f>
        <v/>
      </c>
      <c r="G1839" s="43" t="str">
        <f xml:space="preserve"> IF(ДАННЫЕ!$F1839="М",IF(E1839&gt;=60,2,""),"")&amp;IF(ДАННЫЕ!$F1839="Ж",IF(E1839&gt;=55,2,""),"")</f>
        <v/>
      </c>
      <c r="H1839" s="43" t="str">
        <f t="shared" ca="1" si="87"/>
        <v/>
      </c>
      <c r="I1839" s="43" t="str">
        <f t="shared" ca="1" si="88"/>
        <v>03</v>
      </c>
      <c r="J1839" s="28" t="str">
        <f ca="1">ДАННЫЕ!$F1839&amp;H1839&amp;I1839&amp;ДАННЫЕ!$I1839&amp;"m"&amp;IF(ДАННЫЕ!$I1839&gt;0,IF(ДАННЫЕ!$J1839&gt;0,0,1),"")&amp;"f"&amp;IF(ДАННЫЕ!$R1839&gt;0,IF(YEAR(ДАННЫЕ!$F$1)=YEAR(ДАННЫЕ!$R1839),1,0),0)&amp;"z"&amp;ДАННЫЕ!$R1839&amp;"p"&amp;ДАННЫЕ!$S1839&amp;"i"&amp;ДАННЫЕ!$T1839&amp;"h"&amp;ДАННЫЕ!$K1839&amp;"be"&amp;ДАННЫЕ!$BI1839&amp;"CD"&amp;IF(ДАННЫЕ!BF1839&gt;500,4,IF(ДАННЫЕ!BF1839&gt;350,3,IF(ДАННЫЕ!BF1839&gt;200,2,IF(ДАННЫЕ!BF1839&gt;0,1,0))))&amp;"g"&amp;B1839&amp;"d"&amp;H1839&amp;"l"&amp;ДАННЫЕ!AT1839&amp;"a"&amp;ДАННЫЕ!$V1839&amp;"v"&amp;R1839&amp;"k"&amp;ДАННЫЕ!$U1839&amp;"s"&amp;ДАННЫЕ!$Y1839&amp;"t"&amp;ДАННЫЕ!$X1839&amp;"b"&amp;IF(ДАННЫЕ!$Q1839&gt;1,1,0)&amp;"PP"&amp;ДАННЫЕ!Z1839&amp;"c"&amp;S1839&amp;"x"&amp;IF(ДАННЫЕ!$BY1839&gt;0,IF(YEAR(ДАННЫЕ!$F$1)=YEAR(ДАННЫЕ!$BY1839),1,0),0)&amp;"n"&amp;IF(ДАННЫЕ!$BZ1839&gt;0,IF(YEAR(ДАННЫЕ!$F$1)=YEAR(ДАННЫЕ!$BZ1839),1,0),0)&amp;"u"&amp;D1839&amp;"z"&amp;IF(ДАННЫЕ!$CL1839&gt;0,IF(YEAR(ДАННЫЕ!$F$1)&gt;YEAR(ДАННЫЕ!$CL1839),11,12),0)</f>
        <v>03mf0zpihbeCD0g0dlav0kstb0PPc0x0n0u0z0</v>
      </c>
      <c r="K1839" s="28" t="str">
        <f ca="1">ДАННЫЕ!$I1839&amp;"x"&amp;B1839&amp;"w"&amp;IF(T1839+ДАННЫЕ!AD1839+ДАННЫЕ!AE1839+ДАННЫЕ!AF1839+ДАННЫЕ!AG1839+ДАННЫЕ!AH1839+ДАННЫЕ!$AL1839+ДАННЫЕ!AI1839+ДАННЫЕ!AJ1839+ДАННЫЕ!AK1839+ДАННЫЕ!AP1839+ДАННЫЕ!AQ1839+ДАННЫЕ!AR1839+ДАННЫЕ!$AM1839+ДАННЫЕ!$AN1839+ДАННЫЕ!AS1839+ДАННЫЕ!AT1839&gt;0,1,0)&amp;IF(OR(T1839=2,ДАННЫЕ!AD1839=2,ДАННЫЕ!AE1839=2,ДАННЫЕ!AF1839=2,ДАННЫЕ!AG1839=2,ДАННЫЕ!AH1839=2,ДАННЫЕ!$AL1839=2,ДАННЫЕ!AI1839=2,ДАННЫЕ!AJ1839=2,ДАННЫЕ!AK1839=2,ДАННЫЕ!AP1839=2,ДАННЫЕ!AQ1839=2,ДАННЫЕ!AR1839=2,ДАННЫЕ!$AM1839=2,ДАННЫЕ!$AN1839=2,ДАННЫЕ!AS1839=2,ДАННЫЕ!AT1839=2),2,0)&amp;"t"&amp;IF(T1839&gt;0,"1"&amp;T1839,"00")&amp;"f"&amp;IF(ДАННЫЕ!$AC1839,"1"&amp;ДАННЫЕ!$AC1839,"00")&amp;"b"&amp;IF(ДАННЫЕ!$AD1839,"1"&amp;ДАННЫЕ!$AD1839,"00")&amp;"g"&amp;IF(ДАННЫЕ!$AF1839,"1"&amp;ДАННЫЕ!$AF1839,"00")&amp;"c"&amp;IF(ДАННЫЕ!$AG1839,"1"&amp;ДАННЫЕ!$AG1839,"00")&amp;"i"&amp;IF(ДАННЫЕ!$AH1839,"1"&amp;ДАННЫЕ!$AH1839,"00")&amp;"r"&amp;IF(ДАННЫЕ!$AL1839,"1"&amp;ДАННЫЕ!$AL1839,"00")&amp;"m"&amp;IF(ДАННЫЕ!$AI1839,"1"&amp;ДАННЫЕ!$AI1839,"00")&amp;"hS"&amp;IF(ДАННЫЕ!$AJ1839,"1"&amp;ДАННЫЕ!$AJ1839,"00")&amp;"hZ"&amp;IF(ДАННЫЕ!$AK1839,"1"&amp;ДАННЫЕ!$AK1839,"00")&amp;"p"&amp;IF(ДАННЫЕ!$AP1839,"1"&amp;ДАННЫЕ!$AP1839,"00")&amp;"k"&amp;IF(ДАННЫЕ!$AQ1839,"1"&amp;ДАННЫЕ!$AQ1839,"00")&amp;"z"&amp;IF(ДАННЫЕ!$AR1839,"1"&amp;ДАННЫЕ!$AR1839,"00")&amp;"j"&amp;IF(ДАННЫЕ!$AM1839,"1"&amp;ДАННЫЕ!$AM1839,"00")&amp;"n"&amp;IF(ДАННЫЕ!$AN1839,"1"&amp;ДАННЫЕ!$AN1839,"00")&amp;"E"&amp;ДАННЫЕ!BI1839&amp;"L"&amp;ДАННЫЕ!AO1839&amp;"h"&amp;IF(ДАННЫЕ!$AU1839&gt;0,1,0)&amp;"v"&amp;IF(ДАННЫЕ!$AW1839&gt;0,1,0)&amp;"a"&amp;IF(ДАННЫЕ!$AS1839,"1"&amp;ДАННЫЕ!$AS1839,"00")&amp;"s"&amp;IF(ДАННЫЕ!$AT1839,"1"&amp;ДАННЫЕ!$AT1839,"00")&amp;"u"&amp;IF(ДАННЫЕ!$CJ1839&gt;0,1,0)&amp;"y"&amp;B1839&amp;"d"&amp;H1839&amp;"e"&amp;F1839&amp;G1839</f>
        <v>x0w00t00f00b00g00c00i00r00m00hS00hZ00p00k00z00j00n00ELh0v0a00s00u0y0de</v>
      </c>
      <c r="L1839" s="28" t="str">
        <f ca="1">ДАННЫЕ!$I1839&amp;"VN"&amp;IF(ДАННЫЕ!AW1839&gt;0,11,10)&amp;"CD"&amp;IF(ДАННЫЕ!BF1839&gt;500,16,IF(ДАННЫЕ!BF1839&gt;350,15,IF(ДАННЫЕ!BF1839&gt;=200,14,IF(ДАННЫЕ!BF1839&gt;=100,13,IF(ДАННЫЕ!BF1839&gt;=50,12,IF(ДАННЫЕ!BF1839&gt;0,11,10))))))&amp;"AR"&amp;IF(ДАННЫЕ!BX1839&gt;0,1,0)&amp;"GD"&amp;B1839&amp;"VV"&amp;IF(E1839&gt;=5,IF(E1839&lt;18,1,0),0)</f>
        <v>VN10CD10AR0GD0VV0</v>
      </c>
      <c r="M1839" s="28" t="str">
        <f>ДАННЫЕ!$I1839&amp;"b"&amp;ДАННЫЕ!$BI1839&amp;"r"&amp;ДАННЫЕ!$BJ1839&amp;"CD"&amp;IF(ДАННЫЕ!BF1839&gt;0,IF(ДАННЫЕ!BF1839&lt;200,1,IF(ДАННЫЕ!BF1839&lt;350,2,3)),0)&amp;"h"&amp;IF(ДАННЫЕ!$BK1839+ДАННЫЕ!$BL1839+ДАННЫЕ!$BM1839&gt;0,1,0)&amp;"x"&amp;ДАННЫЕ!$BK1839&amp;"y"&amp;ДАННЫЕ!$BL1839&amp;"z"&amp;ДАННЫЕ!$BM1839&amp;"c"&amp;IF(ДАННЫЕ!$BK1839+ДАННЫЕ!$BL1839+ДАННЫЕ!$BM1839=3,1,0)&amp;"a"&amp;IF(ДАННЫЕ!$BQ1839+ДАННЫЕ!$BR1839&gt;0,1,0)&amp;"d"&amp;ДАННЫЕ!$BQ1839&amp;"v"&amp;ДАННЫЕ!$BR1839&amp;"p"&amp;ДАННЫЕ!$BS1839&amp;"n"&amp;ДАННЫЕ!$BU1839&amp;"t"&amp;ДАННЫЕ!$BV1839&amp;"o"&amp;ДАННЫЕ!$BT1839&amp;"l"&amp;IF(ДАННЫЕ!$BN1839&gt;0,1,0)&amp;ДАННЫЕ!$BN1839&amp;"g"&amp;ДАННЫЕ!$BO1839&amp;"s"&amp;ДАННЫЕ!$BP1839&amp;"DZ"&amp;IF(ДАННЫЕ!B1839-ДАННЫЕ!G1839 &lt; 60,IF(ДАННЫЕ!B1839-ДАННЫЕ!G1839 &gt;= 0,1,0),0)&amp;"u"&amp;IF(ДАННЫЕ!$CJ1839&gt;0,1,0)</f>
        <v>brCD0h0xyzc0a0dvpntol0gsDZ1u0</v>
      </c>
      <c r="N1839" s="28" t="str">
        <f ca="1">ДАННЫЕ!$F1839&amp;ДАННЫЕ!$I1839&amp;"g"&amp;B1839&amp;"cf"&amp;D1839&amp;"a"&amp;IF(ДАННЫЕ!$BX1839&gt;0,1,0)&amp;IF(ДАННЫЕ!$BF1839&gt;500,1,IF(ДАННЫЕ!$BF1839&gt;350,2,IF(ДАННЫЕ!$BF1839&gt;=200,3,IF(ДАННЫЕ!$BF1839&gt;=100,4,IF(ДАННЫЕ!$BF1839&gt;=50,5,IF(ДАННЫЕ!$BF1839&lt;50,6,0))))))&amp;"AR"&amp;IF(DATEDIF(ДАННЫЕ!$BX1839,ДАННЫЕ!$F$1,"y")&gt;1,1,0)&amp;"VG"&amp;IF(ДАННЫЕ!$BH1839="0",1,0)&amp;"o"&amp;IF(T1839+ДАННЫЕ!$AF1839+ДАННЫЕ!$AG1839+ДАННЫЕ!$AH1839+ДАННЫЕ!$AI1839+ДАННЫЕ!$AJ1839+ДАННЫЕ!$AP1839+ДАННЫЕ!$AQ1839+ДАННЫЕ!$AR1839+ДАННЫЕ!$AU1839+ДАННЫЕ!$AW1839+ДАННЫЕ!$AS1839+ДАННЫЕ!$AT1839&gt;0,1,0)&amp;"x"&amp;ДАННЫЕ!$AG1839&amp;"p"&amp;IF(ДАННЫЕ!$BY1839&gt;0,1,0)&amp;"v"&amp;IF(ДАННЫЕ!$BZ1839&gt;0,1,0)&amp;"n"&amp;ДАННЫЕ!$CA1839&amp;"t"&amp;ДАННЫЕ!$AY1839&amp;"k"&amp;ДАННЫЕ!$CB1839&amp;"q"&amp;ДАННЫЕ!$CC1839&amp;"w"&amp;ДАННЫЕ!$CD1839&amp;"e"&amp;ДАННЫЕ!$CE1839&amp;"m"&amp;ДАННЫЕ!$CF1839&amp;"c"&amp;ДАННЫЕ!$CG1839&amp;"z"&amp;ДАННЫЕ!$CH1839&amp;"d"&amp;IF(H1839=4,1,0)&amp;"s"&amp;IF(ДАННЫЕ!$J1839=1,0,1)&amp;"u"&amp;IF(ДАННЫЕ!$CJ1839&gt;0,1,0)</f>
        <v>g0cf0a06AR1VG0o0xp0v0ntkqwemczd0s1u0</v>
      </c>
      <c r="O1839" s="28" t="str">
        <f>ДАННЫЕ!$I1839&amp;"g"&amp;B1839&amp;A1839&amp;"f"&amp;P1839&amp;"c"&amp;IF(ДАННЫЕ!$U1839&gt;0,1,0)&amp;"s"&amp;IF(ДАННЫЕ!$Q1839&gt;0,IF(YEAR(ДАННЫЕ!$F$1)=YEAR(ДАННЫЕ!$Q1839),IF(MONTH(ДАННЫЕ!$F$1)=MONTH(ДАННЫЕ!$Q1839),111,11),1),0)&amp;"i"&amp;IF(ДАННЫЕ!$R1839+ДАННЫЕ!$S1839+ДАННЫЕ!$T1839=0,0,1)&amp;"h"&amp;IF(ДАННЫЕ!$P1839&gt;0,1,0)&amp;"p"&amp;IF(ДАННЫЕ!$CI1839&gt;0,IF(YEAR(ДАННЫЕ!$F$1)=YEAR(ДАННЫЕ!$CI1839),IF(MONTH(ДАННЫЕ!$F$1)=MONTH(ДАННЫЕ!$CI1839),111,11),1),0)&amp;"d"&amp;IF(ДАННЫЕ!$CJ1839&gt;0,IF(YEAR(ДАННЫЕ!$F$1)=YEAR(ДАННЫЕ!$CJ1839),IF(MONTH(ДАННЫЕ!$F$1)=MONTH(ДАННЫЕ!$CJ1839),111,11),1),0)&amp;"o"&amp;IF(ДАННЫЕ!$CK1839&gt;0,IF(MONTH(ДАННЫЕ!$F$1)=MONTH(ДАННЫЕ!$CK1839),111,11),0)&amp;"v"&amp;IF(ДАННЫЕ!$BE1839&gt;0,IF(MONTH(ДАННЫЕ!$F$1)=MONTH(ДАННЫЕ!$BE1839),111,11),0)</f>
        <v>g00f0c0s0i0h0p0d0o0v0</v>
      </c>
      <c r="P1839" s="15">
        <f t="shared" si="89"/>
        <v>0</v>
      </c>
      <c r="Q1839" s="15">
        <f>IF(ДАННЫЕ!$F$1&gt;ДАННЫЕ!$N1839,IF(YEAR(ДАННЫЕ!$F$1)=YEAR(ДАННЫЕ!M1839),1,0),0)</f>
        <v>0</v>
      </c>
      <c r="R1839" s="15">
        <f>IF(ДАННЫЕ!$F$1&gt;ДАННЫЕ!$N1839,IF(YEAR(ДАННЫЕ!$F$1)=YEAR(ДАННЫЕ!N1839),1,0),0)</f>
        <v>0</v>
      </c>
      <c r="S1839" s="15">
        <f>IF(ДАННЫЕ!$AA1839="2А",1,IF(ДАННЫЕ!$AA1839="2Б",2,IF(ДАННЫЕ!$AA1839="2В",3,IF(ДАННЫЕ!$AA1839=3,4,IF(ДАННЫЕ!$AA1839="4А",5,IF(ДАННЫЕ!$AA1839="4Б",6,IF(ДАННЫЕ!$AA1839="4В",7,IF(ДАННЫЕ!$AA1839=5,8,0))))))))</f>
        <v>0</v>
      </c>
      <c r="T1839" s="15">
        <f>IF(OR(ДАННЫЕ!$AC1839=2,ДАННЫЕ!$AD1839=2,ДАННЫЕ!$AE1839=2),2,IF(OR(ДАННЫЕ!$AC1839=1,ДАННЫЕ!$AD1839=1,ДАННЫЕ!$AE1839=1),1,0))</f>
        <v>0</v>
      </c>
    </row>
    <row r="1840" spans="1:20" x14ac:dyDescent="0.2">
      <c r="A1840" s="78">
        <f>IF(B1840&gt;0,IF(MONTH(ДАННЫЕ!$F$1)=MONTH(ДАННЫЕ!$B1840),1,0),0)</f>
        <v>0</v>
      </c>
      <c r="B1840" s="14">
        <f>IF(ДАННЫЕ!$B1840&gt;0,IF(YEAR(ДАННЫЕ!$F$1)=YEAR(ДАННЫЕ!$B1840),1,0),0)</f>
        <v>0</v>
      </c>
      <c r="C1840" s="14">
        <f>IF(ДАННЫЕ!$CM1840&gt;0,IF(YEAR(ДАННЫЕ!$F$1)=YEAR(ДАННЫЕ!$CM1840),1,0),0)</f>
        <v>0</v>
      </c>
      <c r="D1840" s="14">
        <f>IF(ДАННЫЕ!$CJ1840&gt;0,IF(ДАННЫЕ!$CL1840&gt;ДАННЫЕ!$F$1,1,IF(ДАННЫЕ!$CL1840&gt;0,0,1)),0)</f>
        <v>0</v>
      </c>
      <c r="E1840" s="43" t="str">
        <f ca="1">IF(ДАННЫЕ!$F$1&gt;0,IF(ДАННЫЕ!$G1840&gt;0,DATEDIF(ДАННЫЕ!$G1840,ДАННЫЕ!$F$1,"y"),""),IF(ДАННЫЕ!$G1840&gt;0,DATEDIF(ДАННЫЕ!$G1840,TODAY(),"y"),""))</f>
        <v/>
      </c>
      <c r="F1840" s="43" t="str">
        <f xml:space="preserve"> IF(ДАННЫЕ!$F1840="М",IF(E1840&gt;=18,IF(E1840&lt;60,1,""),""),"")&amp;IF(ДАННЫЕ!$F1840="Ж",IF(E1840&gt;=18,IF(E1840&lt;55,1,""),""),"")</f>
        <v/>
      </c>
      <c r="G1840" s="43" t="str">
        <f xml:space="preserve"> IF(ДАННЫЕ!$F1840="М",IF(E1840&gt;=60,2,""),"")&amp;IF(ДАННЫЕ!$F1840="Ж",IF(E1840&gt;=55,2,""),"")</f>
        <v/>
      </c>
      <c r="H1840" s="43" t="str">
        <f t="shared" ca="1" si="87"/>
        <v/>
      </c>
      <c r="I1840" s="43" t="str">
        <f t="shared" ca="1" si="88"/>
        <v>03</v>
      </c>
      <c r="J1840" s="28" t="str">
        <f ca="1">ДАННЫЕ!$F1840&amp;H1840&amp;I1840&amp;ДАННЫЕ!$I1840&amp;"m"&amp;IF(ДАННЫЕ!$I1840&gt;0,IF(ДАННЫЕ!$J1840&gt;0,0,1),"")&amp;"f"&amp;IF(ДАННЫЕ!$R1840&gt;0,IF(YEAR(ДАННЫЕ!$F$1)=YEAR(ДАННЫЕ!$R1840),1,0),0)&amp;"z"&amp;ДАННЫЕ!$R1840&amp;"p"&amp;ДАННЫЕ!$S1840&amp;"i"&amp;ДАННЫЕ!$T1840&amp;"h"&amp;ДАННЫЕ!$K1840&amp;"be"&amp;ДАННЫЕ!$BI1840&amp;"CD"&amp;IF(ДАННЫЕ!BF1840&gt;500,4,IF(ДАННЫЕ!BF1840&gt;350,3,IF(ДАННЫЕ!BF1840&gt;200,2,IF(ДАННЫЕ!BF1840&gt;0,1,0))))&amp;"g"&amp;B1840&amp;"d"&amp;H1840&amp;"l"&amp;ДАННЫЕ!AT1840&amp;"a"&amp;ДАННЫЕ!$V1840&amp;"v"&amp;R1840&amp;"k"&amp;ДАННЫЕ!$U1840&amp;"s"&amp;ДАННЫЕ!$Y1840&amp;"t"&amp;ДАННЫЕ!$X1840&amp;"b"&amp;IF(ДАННЫЕ!$Q1840&gt;1,1,0)&amp;"PP"&amp;ДАННЫЕ!Z1840&amp;"c"&amp;S1840&amp;"x"&amp;IF(ДАННЫЕ!$BY1840&gt;0,IF(YEAR(ДАННЫЕ!$F$1)=YEAR(ДАННЫЕ!$BY1840),1,0),0)&amp;"n"&amp;IF(ДАННЫЕ!$BZ1840&gt;0,IF(YEAR(ДАННЫЕ!$F$1)=YEAR(ДАННЫЕ!$BZ1840),1,0),0)&amp;"u"&amp;D1840&amp;"z"&amp;IF(ДАННЫЕ!$CL1840&gt;0,IF(YEAR(ДАННЫЕ!$F$1)&gt;YEAR(ДАННЫЕ!$CL1840),11,12),0)</f>
        <v>03mf0zpihbeCD0g0dlav0kstb0PPc0x0n0u0z0</v>
      </c>
      <c r="K1840" s="28" t="str">
        <f ca="1">ДАННЫЕ!$I1840&amp;"x"&amp;B1840&amp;"w"&amp;IF(T1840+ДАННЫЕ!AD1840+ДАННЫЕ!AE1840+ДАННЫЕ!AF1840+ДАННЫЕ!AG1840+ДАННЫЕ!AH1840+ДАННЫЕ!$AL1840+ДАННЫЕ!AI1840+ДАННЫЕ!AJ1840+ДАННЫЕ!AK1840+ДАННЫЕ!AP1840+ДАННЫЕ!AQ1840+ДАННЫЕ!AR1840+ДАННЫЕ!$AM1840+ДАННЫЕ!$AN1840+ДАННЫЕ!AS1840+ДАННЫЕ!AT1840&gt;0,1,0)&amp;IF(OR(T1840=2,ДАННЫЕ!AD1840=2,ДАННЫЕ!AE1840=2,ДАННЫЕ!AF1840=2,ДАННЫЕ!AG1840=2,ДАННЫЕ!AH1840=2,ДАННЫЕ!$AL1840=2,ДАННЫЕ!AI1840=2,ДАННЫЕ!AJ1840=2,ДАННЫЕ!AK1840=2,ДАННЫЕ!AP1840=2,ДАННЫЕ!AQ1840=2,ДАННЫЕ!AR1840=2,ДАННЫЕ!$AM1840=2,ДАННЫЕ!$AN1840=2,ДАННЫЕ!AS1840=2,ДАННЫЕ!AT1840=2),2,0)&amp;"t"&amp;IF(T1840&gt;0,"1"&amp;T1840,"00")&amp;"f"&amp;IF(ДАННЫЕ!$AC1840,"1"&amp;ДАННЫЕ!$AC1840,"00")&amp;"b"&amp;IF(ДАННЫЕ!$AD1840,"1"&amp;ДАННЫЕ!$AD1840,"00")&amp;"g"&amp;IF(ДАННЫЕ!$AF1840,"1"&amp;ДАННЫЕ!$AF1840,"00")&amp;"c"&amp;IF(ДАННЫЕ!$AG1840,"1"&amp;ДАННЫЕ!$AG1840,"00")&amp;"i"&amp;IF(ДАННЫЕ!$AH1840,"1"&amp;ДАННЫЕ!$AH1840,"00")&amp;"r"&amp;IF(ДАННЫЕ!$AL1840,"1"&amp;ДАННЫЕ!$AL1840,"00")&amp;"m"&amp;IF(ДАННЫЕ!$AI1840,"1"&amp;ДАННЫЕ!$AI1840,"00")&amp;"hS"&amp;IF(ДАННЫЕ!$AJ1840,"1"&amp;ДАННЫЕ!$AJ1840,"00")&amp;"hZ"&amp;IF(ДАННЫЕ!$AK1840,"1"&amp;ДАННЫЕ!$AK1840,"00")&amp;"p"&amp;IF(ДАННЫЕ!$AP1840,"1"&amp;ДАННЫЕ!$AP1840,"00")&amp;"k"&amp;IF(ДАННЫЕ!$AQ1840,"1"&amp;ДАННЫЕ!$AQ1840,"00")&amp;"z"&amp;IF(ДАННЫЕ!$AR1840,"1"&amp;ДАННЫЕ!$AR1840,"00")&amp;"j"&amp;IF(ДАННЫЕ!$AM1840,"1"&amp;ДАННЫЕ!$AM1840,"00")&amp;"n"&amp;IF(ДАННЫЕ!$AN1840,"1"&amp;ДАННЫЕ!$AN1840,"00")&amp;"E"&amp;ДАННЫЕ!BI1840&amp;"L"&amp;ДАННЫЕ!AO1840&amp;"h"&amp;IF(ДАННЫЕ!$AU1840&gt;0,1,0)&amp;"v"&amp;IF(ДАННЫЕ!$AW1840&gt;0,1,0)&amp;"a"&amp;IF(ДАННЫЕ!$AS1840,"1"&amp;ДАННЫЕ!$AS1840,"00")&amp;"s"&amp;IF(ДАННЫЕ!$AT1840,"1"&amp;ДАННЫЕ!$AT1840,"00")&amp;"u"&amp;IF(ДАННЫЕ!$CJ1840&gt;0,1,0)&amp;"y"&amp;B1840&amp;"d"&amp;H1840&amp;"e"&amp;F1840&amp;G1840</f>
        <v>x0w00t00f00b00g00c00i00r00m00hS00hZ00p00k00z00j00n00ELh0v0a00s00u0y0de</v>
      </c>
      <c r="L1840" s="28" t="str">
        <f ca="1">ДАННЫЕ!$I1840&amp;"VN"&amp;IF(ДАННЫЕ!AW1840&gt;0,11,10)&amp;"CD"&amp;IF(ДАННЫЕ!BF1840&gt;500,16,IF(ДАННЫЕ!BF1840&gt;350,15,IF(ДАННЫЕ!BF1840&gt;=200,14,IF(ДАННЫЕ!BF1840&gt;=100,13,IF(ДАННЫЕ!BF1840&gt;=50,12,IF(ДАННЫЕ!BF1840&gt;0,11,10))))))&amp;"AR"&amp;IF(ДАННЫЕ!BX1840&gt;0,1,0)&amp;"GD"&amp;B1840&amp;"VV"&amp;IF(E1840&gt;=5,IF(E1840&lt;18,1,0),0)</f>
        <v>VN10CD10AR0GD0VV0</v>
      </c>
      <c r="M1840" s="28" t="str">
        <f>ДАННЫЕ!$I1840&amp;"b"&amp;ДАННЫЕ!$BI1840&amp;"r"&amp;ДАННЫЕ!$BJ1840&amp;"CD"&amp;IF(ДАННЫЕ!BF1840&gt;0,IF(ДАННЫЕ!BF1840&lt;200,1,IF(ДАННЫЕ!BF1840&lt;350,2,3)),0)&amp;"h"&amp;IF(ДАННЫЕ!$BK1840+ДАННЫЕ!$BL1840+ДАННЫЕ!$BM1840&gt;0,1,0)&amp;"x"&amp;ДАННЫЕ!$BK1840&amp;"y"&amp;ДАННЫЕ!$BL1840&amp;"z"&amp;ДАННЫЕ!$BM1840&amp;"c"&amp;IF(ДАННЫЕ!$BK1840+ДАННЫЕ!$BL1840+ДАННЫЕ!$BM1840=3,1,0)&amp;"a"&amp;IF(ДАННЫЕ!$BQ1840+ДАННЫЕ!$BR1840&gt;0,1,0)&amp;"d"&amp;ДАННЫЕ!$BQ1840&amp;"v"&amp;ДАННЫЕ!$BR1840&amp;"p"&amp;ДАННЫЕ!$BS1840&amp;"n"&amp;ДАННЫЕ!$BU1840&amp;"t"&amp;ДАННЫЕ!$BV1840&amp;"o"&amp;ДАННЫЕ!$BT1840&amp;"l"&amp;IF(ДАННЫЕ!$BN1840&gt;0,1,0)&amp;ДАННЫЕ!$BN1840&amp;"g"&amp;ДАННЫЕ!$BO1840&amp;"s"&amp;ДАННЫЕ!$BP1840&amp;"DZ"&amp;IF(ДАННЫЕ!B1840-ДАННЫЕ!G1840 &lt; 60,IF(ДАННЫЕ!B1840-ДАННЫЕ!G1840 &gt;= 0,1,0),0)&amp;"u"&amp;IF(ДАННЫЕ!$CJ1840&gt;0,1,0)</f>
        <v>brCD0h0xyzc0a0dvpntol0gsDZ1u0</v>
      </c>
      <c r="N1840" s="28" t="str">
        <f ca="1">ДАННЫЕ!$F1840&amp;ДАННЫЕ!$I1840&amp;"g"&amp;B1840&amp;"cf"&amp;D1840&amp;"a"&amp;IF(ДАННЫЕ!$BX1840&gt;0,1,0)&amp;IF(ДАННЫЕ!$BF1840&gt;500,1,IF(ДАННЫЕ!$BF1840&gt;350,2,IF(ДАННЫЕ!$BF1840&gt;=200,3,IF(ДАННЫЕ!$BF1840&gt;=100,4,IF(ДАННЫЕ!$BF1840&gt;=50,5,IF(ДАННЫЕ!$BF1840&lt;50,6,0))))))&amp;"AR"&amp;IF(DATEDIF(ДАННЫЕ!$BX1840,ДАННЫЕ!$F$1,"y")&gt;1,1,0)&amp;"VG"&amp;IF(ДАННЫЕ!$BH1840="0",1,0)&amp;"o"&amp;IF(T1840+ДАННЫЕ!$AF1840+ДАННЫЕ!$AG1840+ДАННЫЕ!$AH1840+ДАННЫЕ!$AI1840+ДАННЫЕ!$AJ1840+ДАННЫЕ!$AP1840+ДАННЫЕ!$AQ1840+ДАННЫЕ!$AR1840+ДАННЫЕ!$AU1840+ДАННЫЕ!$AW1840+ДАННЫЕ!$AS1840+ДАННЫЕ!$AT1840&gt;0,1,0)&amp;"x"&amp;ДАННЫЕ!$AG1840&amp;"p"&amp;IF(ДАННЫЕ!$BY1840&gt;0,1,0)&amp;"v"&amp;IF(ДАННЫЕ!$BZ1840&gt;0,1,0)&amp;"n"&amp;ДАННЫЕ!$CA1840&amp;"t"&amp;ДАННЫЕ!$AY1840&amp;"k"&amp;ДАННЫЕ!$CB1840&amp;"q"&amp;ДАННЫЕ!$CC1840&amp;"w"&amp;ДАННЫЕ!$CD1840&amp;"e"&amp;ДАННЫЕ!$CE1840&amp;"m"&amp;ДАННЫЕ!$CF1840&amp;"c"&amp;ДАННЫЕ!$CG1840&amp;"z"&amp;ДАННЫЕ!$CH1840&amp;"d"&amp;IF(H1840=4,1,0)&amp;"s"&amp;IF(ДАННЫЕ!$J1840=1,0,1)&amp;"u"&amp;IF(ДАННЫЕ!$CJ1840&gt;0,1,0)</f>
        <v>g0cf0a06AR1VG0o0xp0v0ntkqwemczd0s1u0</v>
      </c>
      <c r="O1840" s="28" t="str">
        <f>ДАННЫЕ!$I1840&amp;"g"&amp;B1840&amp;A1840&amp;"f"&amp;P1840&amp;"c"&amp;IF(ДАННЫЕ!$U1840&gt;0,1,0)&amp;"s"&amp;IF(ДАННЫЕ!$Q1840&gt;0,IF(YEAR(ДАННЫЕ!$F$1)=YEAR(ДАННЫЕ!$Q1840),IF(MONTH(ДАННЫЕ!$F$1)=MONTH(ДАННЫЕ!$Q1840),111,11),1),0)&amp;"i"&amp;IF(ДАННЫЕ!$R1840+ДАННЫЕ!$S1840+ДАННЫЕ!$T1840=0,0,1)&amp;"h"&amp;IF(ДАННЫЕ!$P1840&gt;0,1,0)&amp;"p"&amp;IF(ДАННЫЕ!$CI1840&gt;0,IF(YEAR(ДАННЫЕ!$F$1)=YEAR(ДАННЫЕ!$CI1840),IF(MONTH(ДАННЫЕ!$F$1)=MONTH(ДАННЫЕ!$CI1840),111,11),1),0)&amp;"d"&amp;IF(ДАННЫЕ!$CJ1840&gt;0,IF(YEAR(ДАННЫЕ!$F$1)=YEAR(ДАННЫЕ!$CJ1840),IF(MONTH(ДАННЫЕ!$F$1)=MONTH(ДАННЫЕ!$CJ1840),111,11),1),0)&amp;"o"&amp;IF(ДАННЫЕ!$CK1840&gt;0,IF(MONTH(ДАННЫЕ!$F$1)=MONTH(ДАННЫЕ!$CK1840),111,11),0)&amp;"v"&amp;IF(ДАННЫЕ!$BE1840&gt;0,IF(MONTH(ДАННЫЕ!$F$1)=MONTH(ДАННЫЕ!$BE1840),111,11),0)</f>
        <v>g00f0c0s0i0h0p0d0o0v0</v>
      </c>
      <c r="P1840" s="15">
        <f t="shared" si="89"/>
        <v>0</v>
      </c>
      <c r="Q1840" s="15">
        <f>IF(ДАННЫЕ!$F$1&gt;ДАННЫЕ!$N1840,IF(YEAR(ДАННЫЕ!$F$1)=YEAR(ДАННЫЕ!M1840),1,0),0)</f>
        <v>0</v>
      </c>
      <c r="R1840" s="15">
        <f>IF(ДАННЫЕ!$F$1&gt;ДАННЫЕ!$N1840,IF(YEAR(ДАННЫЕ!$F$1)=YEAR(ДАННЫЕ!N1840),1,0),0)</f>
        <v>0</v>
      </c>
      <c r="S1840" s="15">
        <f>IF(ДАННЫЕ!$AA1840="2А",1,IF(ДАННЫЕ!$AA1840="2Б",2,IF(ДАННЫЕ!$AA1840="2В",3,IF(ДАННЫЕ!$AA1840=3,4,IF(ДАННЫЕ!$AA1840="4А",5,IF(ДАННЫЕ!$AA1840="4Б",6,IF(ДАННЫЕ!$AA1840="4В",7,IF(ДАННЫЕ!$AA1840=5,8,0))))))))</f>
        <v>0</v>
      </c>
      <c r="T1840" s="15">
        <f>IF(OR(ДАННЫЕ!$AC1840=2,ДАННЫЕ!$AD1840=2,ДАННЫЕ!$AE1840=2),2,IF(OR(ДАННЫЕ!$AC1840=1,ДАННЫЕ!$AD1840=1,ДАННЫЕ!$AE1840=1),1,0))</f>
        <v>0</v>
      </c>
    </row>
    <row r="1841" spans="1:20" x14ac:dyDescent="0.2">
      <c r="A1841" s="78">
        <f>IF(B1841&gt;0,IF(MONTH(ДАННЫЕ!$F$1)=MONTH(ДАННЫЕ!$B1841),1,0),0)</f>
        <v>0</v>
      </c>
      <c r="B1841" s="14">
        <f>IF(ДАННЫЕ!$B1841&gt;0,IF(YEAR(ДАННЫЕ!$F$1)=YEAR(ДАННЫЕ!$B1841),1,0),0)</f>
        <v>0</v>
      </c>
      <c r="C1841" s="14">
        <f>IF(ДАННЫЕ!$CM1841&gt;0,IF(YEAR(ДАННЫЕ!$F$1)=YEAR(ДАННЫЕ!$CM1841),1,0),0)</f>
        <v>0</v>
      </c>
      <c r="D1841" s="14">
        <f>IF(ДАННЫЕ!$CJ1841&gt;0,IF(ДАННЫЕ!$CL1841&gt;ДАННЫЕ!$F$1,1,IF(ДАННЫЕ!$CL1841&gt;0,0,1)),0)</f>
        <v>0</v>
      </c>
      <c r="E1841" s="43" t="str">
        <f ca="1">IF(ДАННЫЕ!$F$1&gt;0,IF(ДАННЫЕ!$G1841&gt;0,DATEDIF(ДАННЫЕ!$G1841,ДАННЫЕ!$F$1,"y"),""),IF(ДАННЫЕ!$G1841&gt;0,DATEDIF(ДАННЫЕ!$G1841,TODAY(),"y"),""))</f>
        <v/>
      </c>
      <c r="F1841" s="43" t="str">
        <f xml:space="preserve"> IF(ДАННЫЕ!$F1841="М",IF(E1841&gt;=18,IF(E1841&lt;60,1,""),""),"")&amp;IF(ДАННЫЕ!$F1841="Ж",IF(E1841&gt;=18,IF(E1841&lt;55,1,""),""),"")</f>
        <v/>
      </c>
      <c r="G1841" s="43" t="str">
        <f xml:space="preserve"> IF(ДАННЫЕ!$F1841="М",IF(E1841&gt;=60,2,""),"")&amp;IF(ДАННЫЕ!$F1841="Ж",IF(E1841&gt;=55,2,""),"")</f>
        <v/>
      </c>
      <c r="H1841" s="43" t="str">
        <f t="shared" ca="1" si="87"/>
        <v/>
      </c>
      <c r="I1841" s="43" t="str">
        <f t="shared" ca="1" si="88"/>
        <v>03</v>
      </c>
      <c r="J1841" s="28" t="str">
        <f ca="1">ДАННЫЕ!$F1841&amp;H1841&amp;I1841&amp;ДАННЫЕ!$I1841&amp;"m"&amp;IF(ДАННЫЕ!$I1841&gt;0,IF(ДАННЫЕ!$J1841&gt;0,0,1),"")&amp;"f"&amp;IF(ДАННЫЕ!$R1841&gt;0,IF(YEAR(ДАННЫЕ!$F$1)=YEAR(ДАННЫЕ!$R1841),1,0),0)&amp;"z"&amp;ДАННЫЕ!$R1841&amp;"p"&amp;ДАННЫЕ!$S1841&amp;"i"&amp;ДАННЫЕ!$T1841&amp;"h"&amp;ДАННЫЕ!$K1841&amp;"be"&amp;ДАННЫЕ!$BI1841&amp;"CD"&amp;IF(ДАННЫЕ!BF1841&gt;500,4,IF(ДАННЫЕ!BF1841&gt;350,3,IF(ДАННЫЕ!BF1841&gt;200,2,IF(ДАННЫЕ!BF1841&gt;0,1,0))))&amp;"g"&amp;B1841&amp;"d"&amp;H1841&amp;"l"&amp;ДАННЫЕ!AT1841&amp;"a"&amp;ДАННЫЕ!$V1841&amp;"v"&amp;R1841&amp;"k"&amp;ДАННЫЕ!$U1841&amp;"s"&amp;ДАННЫЕ!$Y1841&amp;"t"&amp;ДАННЫЕ!$X1841&amp;"b"&amp;IF(ДАННЫЕ!$Q1841&gt;1,1,0)&amp;"PP"&amp;ДАННЫЕ!Z1841&amp;"c"&amp;S1841&amp;"x"&amp;IF(ДАННЫЕ!$BY1841&gt;0,IF(YEAR(ДАННЫЕ!$F$1)=YEAR(ДАННЫЕ!$BY1841),1,0),0)&amp;"n"&amp;IF(ДАННЫЕ!$BZ1841&gt;0,IF(YEAR(ДАННЫЕ!$F$1)=YEAR(ДАННЫЕ!$BZ1841),1,0),0)&amp;"u"&amp;D1841&amp;"z"&amp;IF(ДАННЫЕ!$CL1841&gt;0,IF(YEAR(ДАННЫЕ!$F$1)&gt;YEAR(ДАННЫЕ!$CL1841),11,12),0)</f>
        <v>03mf0zpihbeCD0g0dlav0kstb0PPc0x0n0u0z0</v>
      </c>
      <c r="K1841" s="28" t="str">
        <f ca="1">ДАННЫЕ!$I1841&amp;"x"&amp;B1841&amp;"w"&amp;IF(T1841+ДАННЫЕ!AD1841+ДАННЫЕ!AE1841+ДАННЫЕ!AF1841+ДАННЫЕ!AG1841+ДАННЫЕ!AH1841+ДАННЫЕ!$AL1841+ДАННЫЕ!AI1841+ДАННЫЕ!AJ1841+ДАННЫЕ!AK1841+ДАННЫЕ!AP1841+ДАННЫЕ!AQ1841+ДАННЫЕ!AR1841+ДАННЫЕ!$AM1841+ДАННЫЕ!$AN1841+ДАННЫЕ!AS1841+ДАННЫЕ!AT1841&gt;0,1,0)&amp;IF(OR(T1841=2,ДАННЫЕ!AD1841=2,ДАННЫЕ!AE1841=2,ДАННЫЕ!AF1841=2,ДАННЫЕ!AG1841=2,ДАННЫЕ!AH1841=2,ДАННЫЕ!$AL1841=2,ДАННЫЕ!AI1841=2,ДАННЫЕ!AJ1841=2,ДАННЫЕ!AK1841=2,ДАННЫЕ!AP1841=2,ДАННЫЕ!AQ1841=2,ДАННЫЕ!AR1841=2,ДАННЫЕ!$AM1841=2,ДАННЫЕ!$AN1841=2,ДАННЫЕ!AS1841=2,ДАННЫЕ!AT1841=2),2,0)&amp;"t"&amp;IF(T1841&gt;0,"1"&amp;T1841,"00")&amp;"f"&amp;IF(ДАННЫЕ!$AC1841,"1"&amp;ДАННЫЕ!$AC1841,"00")&amp;"b"&amp;IF(ДАННЫЕ!$AD1841,"1"&amp;ДАННЫЕ!$AD1841,"00")&amp;"g"&amp;IF(ДАННЫЕ!$AF1841,"1"&amp;ДАННЫЕ!$AF1841,"00")&amp;"c"&amp;IF(ДАННЫЕ!$AG1841,"1"&amp;ДАННЫЕ!$AG1841,"00")&amp;"i"&amp;IF(ДАННЫЕ!$AH1841,"1"&amp;ДАННЫЕ!$AH1841,"00")&amp;"r"&amp;IF(ДАННЫЕ!$AL1841,"1"&amp;ДАННЫЕ!$AL1841,"00")&amp;"m"&amp;IF(ДАННЫЕ!$AI1841,"1"&amp;ДАННЫЕ!$AI1841,"00")&amp;"hS"&amp;IF(ДАННЫЕ!$AJ1841,"1"&amp;ДАННЫЕ!$AJ1841,"00")&amp;"hZ"&amp;IF(ДАННЫЕ!$AK1841,"1"&amp;ДАННЫЕ!$AK1841,"00")&amp;"p"&amp;IF(ДАННЫЕ!$AP1841,"1"&amp;ДАННЫЕ!$AP1841,"00")&amp;"k"&amp;IF(ДАННЫЕ!$AQ1841,"1"&amp;ДАННЫЕ!$AQ1841,"00")&amp;"z"&amp;IF(ДАННЫЕ!$AR1841,"1"&amp;ДАННЫЕ!$AR1841,"00")&amp;"j"&amp;IF(ДАННЫЕ!$AM1841,"1"&amp;ДАННЫЕ!$AM1841,"00")&amp;"n"&amp;IF(ДАННЫЕ!$AN1841,"1"&amp;ДАННЫЕ!$AN1841,"00")&amp;"E"&amp;ДАННЫЕ!BI1841&amp;"L"&amp;ДАННЫЕ!AO1841&amp;"h"&amp;IF(ДАННЫЕ!$AU1841&gt;0,1,0)&amp;"v"&amp;IF(ДАННЫЕ!$AW1841&gt;0,1,0)&amp;"a"&amp;IF(ДАННЫЕ!$AS1841,"1"&amp;ДАННЫЕ!$AS1841,"00")&amp;"s"&amp;IF(ДАННЫЕ!$AT1841,"1"&amp;ДАННЫЕ!$AT1841,"00")&amp;"u"&amp;IF(ДАННЫЕ!$CJ1841&gt;0,1,0)&amp;"y"&amp;B1841&amp;"d"&amp;H1841&amp;"e"&amp;F1841&amp;G1841</f>
        <v>x0w00t00f00b00g00c00i00r00m00hS00hZ00p00k00z00j00n00ELh0v0a00s00u0y0de</v>
      </c>
      <c r="L1841" s="28" t="str">
        <f ca="1">ДАННЫЕ!$I1841&amp;"VN"&amp;IF(ДАННЫЕ!AW1841&gt;0,11,10)&amp;"CD"&amp;IF(ДАННЫЕ!BF1841&gt;500,16,IF(ДАННЫЕ!BF1841&gt;350,15,IF(ДАННЫЕ!BF1841&gt;=200,14,IF(ДАННЫЕ!BF1841&gt;=100,13,IF(ДАННЫЕ!BF1841&gt;=50,12,IF(ДАННЫЕ!BF1841&gt;0,11,10))))))&amp;"AR"&amp;IF(ДАННЫЕ!BX1841&gt;0,1,0)&amp;"GD"&amp;B1841&amp;"VV"&amp;IF(E1841&gt;=5,IF(E1841&lt;18,1,0),0)</f>
        <v>VN10CD10AR0GD0VV0</v>
      </c>
      <c r="M1841" s="28" t="str">
        <f>ДАННЫЕ!$I1841&amp;"b"&amp;ДАННЫЕ!$BI1841&amp;"r"&amp;ДАННЫЕ!$BJ1841&amp;"CD"&amp;IF(ДАННЫЕ!BF1841&gt;0,IF(ДАННЫЕ!BF1841&lt;200,1,IF(ДАННЫЕ!BF1841&lt;350,2,3)),0)&amp;"h"&amp;IF(ДАННЫЕ!$BK1841+ДАННЫЕ!$BL1841+ДАННЫЕ!$BM1841&gt;0,1,0)&amp;"x"&amp;ДАННЫЕ!$BK1841&amp;"y"&amp;ДАННЫЕ!$BL1841&amp;"z"&amp;ДАННЫЕ!$BM1841&amp;"c"&amp;IF(ДАННЫЕ!$BK1841+ДАННЫЕ!$BL1841+ДАННЫЕ!$BM1841=3,1,0)&amp;"a"&amp;IF(ДАННЫЕ!$BQ1841+ДАННЫЕ!$BR1841&gt;0,1,0)&amp;"d"&amp;ДАННЫЕ!$BQ1841&amp;"v"&amp;ДАННЫЕ!$BR1841&amp;"p"&amp;ДАННЫЕ!$BS1841&amp;"n"&amp;ДАННЫЕ!$BU1841&amp;"t"&amp;ДАННЫЕ!$BV1841&amp;"o"&amp;ДАННЫЕ!$BT1841&amp;"l"&amp;IF(ДАННЫЕ!$BN1841&gt;0,1,0)&amp;ДАННЫЕ!$BN1841&amp;"g"&amp;ДАННЫЕ!$BO1841&amp;"s"&amp;ДАННЫЕ!$BP1841&amp;"DZ"&amp;IF(ДАННЫЕ!B1841-ДАННЫЕ!G1841 &lt; 60,IF(ДАННЫЕ!B1841-ДАННЫЕ!G1841 &gt;= 0,1,0),0)&amp;"u"&amp;IF(ДАННЫЕ!$CJ1841&gt;0,1,0)</f>
        <v>brCD0h0xyzc0a0dvpntol0gsDZ1u0</v>
      </c>
      <c r="N1841" s="28" t="str">
        <f ca="1">ДАННЫЕ!$F1841&amp;ДАННЫЕ!$I1841&amp;"g"&amp;B1841&amp;"cf"&amp;D1841&amp;"a"&amp;IF(ДАННЫЕ!$BX1841&gt;0,1,0)&amp;IF(ДАННЫЕ!$BF1841&gt;500,1,IF(ДАННЫЕ!$BF1841&gt;350,2,IF(ДАННЫЕ!$BF1841&gt;=200,3,IF(ДАННЫЕ!$BF1841&gt;=100,4,IF(ДАННЫЕ!$BF1841&gt;=50,5,IF(ДАННЫЕ!$BF1841&lt;50,6,0))))))&amp;"AR"&amp;IF(DATEDIF(ДАННЫЕ!$BX1841,ДАННЫЕ!$F$1,"y")&gt;1,1,0)&amp;"VG"&amp;IF(ДАННЫЕ!$BH1841="0",1,0)&amp;"o"&amp;IF(T1841+ДАННЫЕ!$AF1841+ДАННЫЕ!$AG1841+ДАННЫЕ!$AH1841+ДАННЫЕ!$AI1841+ДАННЫЕ!$AJ1841+ДАННЫЕ!$AP1841+ДАННЫЕ!$AQ1841+ДАННЫЕ!$AR1841+ДАННЫЕ!$AU1841+ДАННЫЕ!$AW1841+ДАННЫЕ!$AS1841+ДАННЫЕ!$AT1841&gt;0,1,0)&amp;"x"&amp;ДАННЫЕ!$AG1841&amp;"p"&amp;IF(ДАННЫЕ!$BY1841&gt;0,1,0)&amp;"v"&amp;IF(ДАННЫЕ!$BZ1841&gt;0,1,0)&amp;"n"&amp;ДАННЫЕ!$CA1841&amp;"t"&amp;ДАННЫЕ!$AY1841&amp;"k"&amp;ДАННЫЕ!$CB1841&amp;"q"&amp;ДАННЫЕ!$CC1841&amp;"w"&amp;ДАННЫЕ!$CD1841&amp;"e"&amp;ДАННЫЕ!$CE1841&amp;"m"&amp;ДАННЫЕ!$CF1841&amp;"c"&amp;ДАННЫЕ!$CG1841&amp;"z"&amp;ДАННЫЕ!$CH1841&amp;"d"&amp;IF(H1841=4,1,0)&amp;"s"&amp;IF(ДАННЫЕ!$J1841=1,0,1)&amp;"u"&amp;IF(ДАННЫЕ!$CJ1841&gt;0,1,0)</f>
        <v>g0cf0a06AR1VG0o0xp0v0ntkqwemczd0s1u0</v>
      </c>
      <c r="O1841" s="28" t="str">
        <f>ДАННЫЕ!$I1841&amp;"g"&amp;B1841&amp;A1841&amp;"f"&amp;P1841&amp;"c"&amp;IF(ДАННЫЕ!$U1841&gt;0,1,0)&amp;"s"&amp;IF(ДАННЫЕ!$Q1841&gt;0,IF(YEAR(ДАННЫЕ!$F$1)=YEAR(ДАННЫЕ!$Q1841),IF(MONTH(ДАННЫЕ!$F$1)=MONTH(ДАННЫЕ!$Q1841),111,11),1),0)&amp;"i"&amp;IF(ДАННЫЕ!$R1841+ДАННЫЕ!$S1841+ДАННЫЕ!$T1841=0,0,1)&amp;"h"&amp;IF(ДАННЫЕ!$P1841&gt;0,1,0)&amp;"p"&amp;IF(ДАННЫЕ!$CI1841&gt;0,IF(YEAR(ДАННЫЕ!$F$1)=YEAR(ДАННЫЕ!$CI1841),IF(MONTH(ДАННЫЕ!$F$1)=MONTH(ДАННЫЕ!$CI1841),111,11),1),0)&amp;"d"&amp;IF(ДАННЫЕ!$CJ1841&gt;0,IF(YEAR(ДАННЫЕ!$F$1)=YEAR(ДАННЫЕ!$CJ1841),IF(MONTH(ДАННЫЕ!$F$1)=MONTH(ДАННЫЕ!$CJ1841),111,11),1),0)&amp;"o"&amp;IF(ДАННЫЕ!$CK1841&gt;0,IF(MONTH(ДАННЫЕ!$F$1)=MONTH(ДАННЫЕ!$CK1841),111,11),0)&amp;"v"&amp;IF(ДАННЫЕ!$BE1841&gt;0,IF(MONTH(ДАННЫЕ!$F$1)=MONTH(ДАННЫЕ!$BE1841),111,11),0)</f>
        <v>g00f0c0s0i0h0p0d0o0v0</v>
      </c>
      <c r="P1841" s="15">
        <f t="shared" si="89"/>
        <v>0</v>
      </c>
      <c r="Q1841" s="15">
        <f>IF(ДАННЫЕ!$F$1&gt;ДАННЫЕ!$N1841,IF(YEAR(ДАННЫЕ!$F$1)=YEAR(ДАННЫЕ!M1841),1,0),0)</f>
        <v>0</v>
      </c>
      <c r="R1841" s="15">
        <f>IF(ДАННЫЕ!$F$1&gt;ДАННЫЕ!$N1841,IF(YEAR(ДАННЫЕ!$F$1)=YEAR(ДАННЫЕ!N1841),1,0),0)</f>
        <v>0</v>
      </c>
      <c r="S1841" s="15">
        <f>IF(ДАННЫЕ!$AA1841="2А",1,IF(ДАННЫЕ!$AA1841="2Б",2,IF(ДАННЫЕ!$AA1841="2В",3,IF(ДАННЫЕ!$AA1841=3,4,IF(ДАННЫЕ!$AA1841="4А",5,IF(ДАННЫЕ!$AA1841="4Б",6,IF(ДАННЫЕ!$AA1841="4В",7,IF(ДАННЫЕ!$AA1841=5,8,0))))))))</f>
        <v>0</v>
      </c>
      <c r="T1841" s="15">
        <f>IF(OR(ДАННЫЕ!$AC1841=2,ДАННЫЕ!$AD1841=2,ДАННЫЕ!$AE1841=2),2,IF(OR(ДАННЫЕ!$AC1841=1,ДАННЫЕ!$AD1841=1,ДАННЫЕ!$AE1841=1),1,0))</f>
        <v>0</v>
      </c>
    </row>
    <row r="1842" spans="1:20" x14ac:dyDescent="0.2">
      <c r="A1842" s="78">
        <f>IF(B1842&gt;0,IF(MONTH(ДАННЫЕ!$F$1)=MONTH(ДАННЫЕ!$B1842),1,0),0)</f>
        <v>0</v>
      </c>
      <c r="B1842" s="14">
        <f>IF(ДАННЫЕ!$B1842&gt;0,IF(YEAR(ДАННЫЕ!$F$1)=YEAR(ДАННЫЕ!$B1842),1,0),0)</f>
        <v>0</v>
      </c>
      <c r="C1842" s="14">
        <f>IF(ДАННЫЕ!$CM1842&gt;0,IF(YEAR(ДАННЫЕ!$F$1)=YEAR(ДАННЫЕ!$CM1842),1,0),0)</f>
        <v>0</v>
      </c>
      <c r="D1842" s="14">
        <f>IF(ДАННЫЕ!$CJ1842&gt;0,IF(ДАННЫЕ!$CL1842&gt;ДАННЫЕ!$F$1,1,IF(ДАННЫЕ!$CL1842&gt;0,0,1)),0)</f>
        <v>0</v>
      </c>
      <c r="E1842" s="43" t="str">
        <f ca="1">IF(ДАННЫЕ!$F$1&gt;0,IF(ДАННЫЕ!$G1842&gt;0,DATEDIF(ДАННЫЕ!$G1842,ДАННЫЕ!$F$1,"y"),""),IF(ДАННЫЕ!$G1842&gt;0,DATEDIF(ДАННЫЕ!$G1842,TODAY(),"y"),""))</f>
        <v/>
      </c>
      <c r="F1842" s="43" t="str">
        <f xml:space="preserve"> IF(ДАННЫЕ!$F1842="М",IF(E1842&gt;=18,IF(E1842&lt;60,1,""),""),"")&amp;IF(ДАННЫЕ!$F1842="Ж",IF(E1842&gt;=18,IF(E1842&lt;55,1,""),""),"")</f>
        <v/>
      </c>
      <c r="G1842" s="43" t="str">
        <f xml:space="preserve"> IF(ДАННЫЕ!$F1842="М",IF(E1842&gt;=60,2,""),"")&amp;IF(ДАННЫЕ!$F1842="Ж",IF(E1842&gt;=55,2,""),"")</f>
        <v/>
      </c>
      <c r="H1842" s="43" t="str">
        <f t="shared" ca="1" si="87"/>
        <v/>
      </c>
      <c r="I1842" s="43" t="str">
        <f t="shared" ca="1" si="88"/>
        <v>03</v>
      </c>
      <c r="J1842" s="28" t="str">
        <f ca="1">ДАННЫЕ!$F1842&amp;H1842&amp;I1842&amp;ДАННЫЕ!$I1842&amp;"m"&amp;IF(ДАННЫЕ!$I1842&gt;0,IF(ДАННЫЕ!$J1842&gt;0,0,1),"")&amp;"f"&amp;IF(ДАННЫЕ!$R1842&gt;0,IF(YEAR(ДАННЫЕ!$F$1)=YEAR(ДАННЫЕ!$R1842),1,0),0)&amp;"z"&amp;ДАННЫЕ!$R1842&amp;"p"&amp;ДАННЫЕ!$S1842&amp;"i"&amp;ДАННЫЕ!$T1842&amp;"h"&amp;ДАННЫЕ!$K1842&amp;"be"&amp;ДАННЫЕ!$BI1842&amp;"CD"&amp;IF(ДАННЫЕ!BF1842&gt;500,4,IF(ДАННЫЕ!BF1842&gt;350,3,IF(ДАННЫЕ!BF1842&gt;200,2,IF(ДАННЫЕ!BF1842&gt;0,1,0))))&amp;"g"&amp;B1842&amp;"d"&amp;H1842&amp;"l"&amp;ДАННЫЕ!AT1842&amp;"a"&amp;ДАННЫЕ!$V1842&amp;"v"&amp;R1842&amp;"k"&amp;ДАННЫЕ!$U1842&amp;"s"&amp;ДАННЫЕ!$Y1842&amp;"t"&amp;ДАННЫЕ!$X1842&amp;"b"&amp;IF(ДАННЫЕ!$Q1842&gt;1,1,0)&amp;"PP"&amp;ДАННЫЕ!Z1842&amp;"c"&amp;S1842&amp;"x"&amp;IF(ДАННЫЕ!$BY1842&gt;0,IF(YEAR(ДАННЫЕ!$F$1)=YEAR(ДАННЫЕ!$BY1842),1,0),0)&amp;"n"&amp;IF(ДАННЫЕ!$BZ1842&gt;0,IF(YEAR(ДАННЫЕ!$F$1)=YEAR(ДАННЫЕ!$BZ1842),1,0),0)&amp;"u"&amp;D1842&amp;"z"&amp;IF(ДАННЫЕ!$CL1842&gt;0,IF(YEAR(ДАННЫЕ!$F$1)&gt;YEAR(ДАННЫЕ!$CL1842),11,12),0)</f>
        <v>03mf0zpihbeCD0g0dlav0kstb0PPc0x0n0u0z0</v>
      </c>
      <c r="K1842" s="28" t="str">
        <f ca="1">ДАННЫЕ!$I1842&amp;"x"&amp;B1842&amp;"w"&amp;IF(T1842+ДАННЫЕ!AD1842+ДАННЫЕ!AE1842+ДАННЫЕ!AF1842+ДАННЫЕ!AG1842+ДАННЫЕ!AH1842+ДАННЫЕ!$AL1842+ДАННЫЕ!AI1842+ДАННЫЕ!AJ1842+ДАННЫЕ!AK1842+ДАННЫЕ!AP1842+ДАННЫЕ!AQ1842+ДАННЫЕ!AR1842+ДАННЫЕ!$AM1842+ДАННЫЕ!$AN1842+ДАННЫЕ!AS1842+ДАННЫЕ!AT1842&gt;0,1,0)&amp;IF(OR(T1842=2,ДАННЫЕ!AD1842=2,ДАННЫЕ!AE1842=2,ДАННЫЕ!AF1842=2,ДАННЫЕ!AG1842=2,ДАННЫЕ!AH1842=2,ДАННЫЕ!$AL1842=2,ДАННЫЕ!AI1842=2,ДАННЫЕ!AJ1842=2,ДАННЫЕ!AK1842=2,ДАННЫЕ!AP1842=2,ДАННЫЕ!AQ1842=2,ДАННЫЕ!AR1842=2,ДАННЫЕ!$AM1842=2,ДАННЫЕ!$AN1842=2,ДАННЫЕ!AS1842=2,ДАННЫЕ!AT1842=2),2,0)&amp;"t"&amp;IF(T1842&gt;0,"1"&amp;T1842,"00")&amp;"f"&amp;IF(ДАННЫЕ!$AC1842,"1"&amp;ДАННЫЕ!$AC1842,"00")&amp;"b"&amp;IF(ДАННЫЕ!$AD1842,"1"&amp;ДАННЫЕ!$AD1842,"00")&amp;"g"&amp;IF(ДАННЫЕ!$AF1842,"1"&amp;ДАННЫЕ!$AF1842,"00")&amp;"c"&amp;IF(ДАННЫЕ!$AG1842,"1"&amp;ДАННЫЕ!$AG1842,"00")&amp;"i"&amp;IF(ДАННЫЕ!$AH1842,"1"&amp;ДАННЫЕ!$AH1842,"00")&amp;"r"&amp;IF(ДАННЫЕ!$AL1842,"1"&amp;ДАННЫЕ!$AL1842,"00")&amp;"m"&amp;IF(ДАННЫЕ!$AI1842,"1"&amp;ДАННЫЕ!$AI1842,"00")&amp;"hS"&amp;IF(ДАННЫЕ!$AJ1842,"1"&amp;ДАННЫЕ!$AJ1842,"00")&amp;"hZ"&amp;IF(ДАННЫЕ!$AK1842,"1"&amp;ДАННЫЕ!$AK1842,"00")&amp;"p"&amp;IF(ДАННЫЕ!$AP1842,"1"&amp;ДАННЫЕ!$AP1842,"00")&amp;"k"&amp;IF(ДАННЫЕ!$AQ1842,"1"&amp;ДАННЫЕ!$AQ1842,"00")&amp;"z"&amp;IF(ДАННЫЕ!$AR1842,"1"&amp;ДАННЫЕ!$AR1842,"00")&amp;"j"&amp;IF(ДАННЫЕ!$AM1842,"1"&amp;ДАННЫЕ!$AM1842,"00")&amp;"n"&amp;IF(ДАННЫЕ!$AN1842,"1"&amp;ДАННЫЕ!$AN1842,"00")&amp;"E"&amp;ДАННЫЕ!BI1842&amp;"L"&amp;ДАННЫЕ!AO1842&amp;"h"&amp;IF(ДАННЫЕ!$AU1842&gt;0,1,0)&amp;"v"&amp;IF(ДАННЫЕ!$AW1842&gt;0,1,0)&amp;"a"&amp;IF(ДАННЫЕ!$AS1842,"1"&amp;ДАННЫЕ!$AS1842,"00")&amp;"s"&amp;IF(ДАННЫЕ!$AT1842,"1"&amp;ДАННЫЕ!$AT1842,"00")&amp;"u"&amp;IF(ДАННЫЕ!$CJ1842&gt;0,1,0)&amp;"y"&amp;B1842&amp;"d"&amp;H1842&amp;"e"&amp;F1842&amp;G1842</f>
        <v>x0w00t00f00b00g00c00i00r00m00hS00hZ00p00k00z00j00n00ELh0v0a00s00u0y0de</v>
      </c>
      <c r="L1842" s="28" t="str">
        <f ca="1">ДАННЫЕ!$I1842&amp;"VN"&amp;IF(ДАННЫЕ!AW1842&gt;0,11,10)&amp;"CD"&amp;IF(ДАННЫЕ!BF1842&gt;500,16,IF(ДАННЫЕ!BF1842&gt;350,15,IF(ДАННЫЕ!BF1842&gt;=200,14,IF(ДАННЫЕ!BF1842&gt;=100,13,IF(ДАННЫЕ!BF1842&gt;=50,12,IF(ДАННЫЕ!BF1842&gt;0,11,10))))))&amp;"AR"&amp;IF(ДАННЫЕ!BX1842&gt;0,1,0)&amp;"GD"&amp;B1842&amp;"VV"&amp;IF(E1842&gt;=5,IF(E1842&lt;18,1,0),0)</f>
        <v>VN10CD10AR0GD0VV0</v>
      </c>
      <c r="M1842" s="28" t="str">
        <f>ДАННЫЕ!$I1842&amp;"b"&amp;ДАННЫЕ!$BI1842&amp;"r"&amp;ДАННЫЕ!$BJ1842&amp;"CD"&amp;IF(ДАННЫЕ!BF1842&gt;0,IF(ДАННЫЕ!BF1842&lt;200,1,IF(ДАННЫЕ!BF1842&lt;350,2,3)),0)&amp;"h"&amp;IF(ДАННЫЕ!$BK1842+ДАННЫЕ!$BL1842+ДАННЫЕ!$BM1842&gt;0,1,0)&amp;"x"&amp;ДАННЫЕ!$BK1842&amp;"y"&amp;ДАННЫЕ!$BL1842&amp;"z"&amp;ДАННЫЕ!$BM1842&amp;"c"&amp;IF(ДАННЫЕ!$BK1842+ДАННЫЕ!$BL1842+ДАННЫЕ!$BM1842=3,1,0)&amp;"a"&amp;IF(ДАННЫЕ!$BQ1842+ДАННЫЕ!$BR1842&gt;0,1,0)&amp;"d"&amp;ДАННЫЕ!$BQ1842&amp;"v"&amp;ДАННЫЕ!$BR1842&amp;"p"&amp;ДАННЫЕ!$BS1842&amp;"n"&amp;ДАННЫЕ!$BU1842&amp;"t"&amp;ДАННЫЕ!$BV1842&amp;"o"&amp;ДАННЫЕ!$BT1842&amp;"l"&amp;IF(ДАННЫЕ!$BN1842&gt;0,1,0)&amp;ДАННЫЕ!$BN1842&amp;"g"&amp;ДАННЫЕ!$BO1842&amp;"s"&amp;ДАННЫЕ!$BP1842&amp;"DZ"&amp;IF(ДАННЫЕ!B1842-ДАННЫЕ!G1842 &lt; 60,IF(ДАННЫЕ!B1842-ДАННЫЕ!G1842 &gt;= 0,1,0),0)&amp;"u"&amp;IF(ДАННЫЕ!$CJ1842&gt;0,1,0)</f>
        <v>brCD0h0xyzc0a0dvpntol0gsDZ1u0</v>
      </c>
      <c r="N1842" s="28" t="str">
        <f ca="1">ДАННЫЕ!$F1842&amp;ДАННЫЕ!$I1842&amp;"g"&amp;B1842&amp;"cf"&amp;D1842&amp;"a"&amp;IF(ДАННЫЕ!$BX1842&gt;0,1,0)&amp;IF(ДАННЫЕ!$BF1842&gt;500,1,IF(ДАННЫЕ!$BF1842&gt;350,2,IF(ДАННЫЕ!$BF1842&gt;=200,3,IF(ДАННЫЕ!$BF1842&gt;=100,4,IF(ДАННЫЕ!$BF1842&gt;=50,5,IF(ДАННЫЕ!$BF1842&lt;50,6,0))))))&amp;"AR"&amp;IF(DATEDIF(ДАННЫЕ!$BX1842,ДАННЫЕ!$F$1,"y")&gt;1,1,0)&amp;"VG"&amp;IF(ДАННЫЕ!$BH1842="0",1,0)&amp;"o"&amp;IF(T1842+ДАННЫЕ!$AF1842+ДАННЫЕ!$AG1842+ДАННЫЕ!$AH1842+ДАННЫЕ!$AI1842+ДАННЫЕ!$AJ1842+ДАННЫЕ!$AP1842+ДАННЫЕ!$AQ1842+ДАННЫЕ!$AR1842+ДАННЫЕ!$AU1842+ДАННЫЕ!$AW1842+ДАННЫЕ!$AS1842+ДАННЫЕ!$AT1842&gt;0,1,0)&amp;"x"&amp;ДАННЫЕ!$AG1842&amp;"p"&amp;IF(ДАННЫЕ!$BY1842&gt;0,1,0)&amp;"v"&amp;IF(ДАННЫЕ!$BZ1842&gt;0,1,0)&amp;"n"&amp;ДАННЫЕ!$CA1842&amp;"t"&amp;ДАННЫЕ!$AY1842&amp;"k"&amp;ДАННЫЕ!$CB1842&amp;"q"&amp;ДАННЫЕ!$CC1842&amp;"w"&amp;ДАННЫЕ!$CD1842&amp;"e"&amp;ДАННЫЕ!$CE1842&amp;"m"&amp;ДАННЫЕ!$CF1842&amp;"c"&amp;ДАННЫЕ!$CG1842&amp;"z"&amp;ДАННЫЕ!$CH1842&amp;"d"&amp;IF(H1842=4,1,0)&amp;"s"&amp;IF(ДАННЫЕ!$J1842=1,0,1)&amp;"u"&amp;IF(ДАННЫЕ!$CJ1842&gt;0,1,0)</f>
        <v>g0cf0a06AR1VG0o0xp0v0ntkqwemczd0s1u0</v>
      </c>
      <c r="O1842" s="28" t="str">
        <f>ДАННЫЕ!$I1842&amp;"g"&amp;B1842&amp;A1842&amp;"f"&amp;P1842&amp;"c"&amp;IF(ДАННЫЕ!$U1842&gt;0,1,0)&amp;"s"&amp;IF(ДАННЫЕ!$Q1842&gt;0,IF(YEAR(ДАННЫЕ!$F$1)=YEAR(ДАННЫЕ!$Q1842),IF(MONTH(ДАННЫЕ!$F$1)=MONTH(ДАННЫЕ!$Q1842),111,11),1),0)&amp;"i"&amp;IF(ДАННЫЕ!$R1842+ДАННЫЕ!$S1842+ДАННЫЕ!$T1842=0,0,1)&amp;"h"&amp;IF(ДАННЫЕ!$P1842&gt;0,1,0)&amp;"p"&amp;IF(ДАННЫЕ!$CI1842&gt;0,IF(YEAR(ДАННЫЕ!$F$1)=YEAR(ДАННЫЕ!$CI1842),IF(MONTH(ДАННЫЕ!$F$1)=MONTH(ДАННЫЕ!$CI1842),111,11),1),0)&amp;"d"&amp;IF(ДАННЫЕ!$CJ1842&gt;0,IF(YEAR(ДАННЫЕ!$F$1)=YEAR(ДАННЫЕ!$CJ1842),IF(MONTH(ДАННЫЕ!$F$1)=MONTH(ДАННЫЕ!$CJ1842),111,11),1),0)&amp;"o"&amp;IF(ДАННЫЕ!$CK1842&gt;0,IF(MONTH(ДАННЫЕ!$F$1)=MONTH(ДАННЫЕ!$CK1842),111,11),0)&amp;"v"&amp;IF(ДАННЫЕ!$BE1842&gt;0,IF(MONTH(ДАННЫЕ!$F$1)=MONTH(ДАННЫЕ!$BE1842),111,11),0)</f>
        <v>g00f0c0s0i0h0p0d0o0v0</v>
      </c>
      <c r="P1842" s="15">
        <f t="shared" si="89"/>
        <v>0</v>
      </c>
      <c r="Q1842" s="15">
        <f>IF(ДАННЫЕ!$F$1&gt;ДАННЫЕ!$N1842,IF(YEAR(ДАННЫЕ!$F$1)=YEAR(ДАННЫЕ!M1842),1,0),0)</f>
        <v>0</v>
      </c>
      <c r="R1842" s="15">
        <f>IF(ДАННЫЕ!$F$1&gt;ДАННЫЕ!$N1842,IF(YEAR(ДАННЫЕ!$F$1)=YEAR(ДАННЫЕ!N1842),1,0),0)</f>
        <v>0</v>
      </c>
      <c r="S1842" s="15">
        <f>IF(ДАННЫЕ!$AA1842="2А",1,IF(ДАННЫЕ!$AA1842="2Б",2,IF(ДАННЫЕ!$AA1842="2В",3,IF(ДАННЫЕ!$AA1842=3,4,IF(ДАННЫЕ!$AA1842="4А",5,IF(ДАННЫЕ!$AA1842="4Б",6,IF(ДАННЫЕ!$AA1842="4В",7,IF(ДАННЫЕ!$AA1842=5,8,0))))))))</f>
        <v>0</v>
      </c>
      <c r="T1842" s="15">
        <f>IF(OR(ДАННЫЕ!$AC1842=2,ДАННЫЕ!$AD1842=2,ДАННЫЕ!$AE1842=2),2,IF(OR(ДАННЫЕ!$AC1842=1,ДАННЫЕ!$AD1842=1,ДАННЫЕ!$AE1842=1),1,0))</f>
        <v>0</v>
      </c>
    </row>
    <row r="1843" spans="1:20" x14ac:dyDescent="0.2">
      <c r="A1843" s="78">
        <f>IF(B1843&gt;0,IF(MONTH(ДАННЫЕ!$F$1)=MONTH(ДАННЫЕ!$B1843),1,0),0)</f>
        <v>0</v>
      </c>
      <c r="B1843" s="14">
        <f>IF(ДАННЫЕ!$B1843&gt;0,IF(YEAR(ДАННЫЕ!$F$1)=YEAR(ДАННЫЕ!$B1843),1,0),0)</f>
        <v>0</v>
      </c>
      <c r="C1843" s="14">
        <f>IF(ДАННЫЕ!$CM1843&gt;0,IF(YEAR(ДАННЫЕ!$F$1)=YEAR(ДАННЫЕ!$CM1843),1,0),0)</f>
        <v>0</v>
      </c>
      <c r="D1843" s="14">
        <f>IF(ДАННЫЕ!$CJ1843&gt;0,IF(ДАННЫЕ!$CL1843&gt;ДАННЫЕ!$F$1,1,IF(ДАННЫЕ!$CL1843&gt;0,0,1)),0)</f>
        <v>0</v>
      </c>
      <c r="E1843" s="43" t="str">
        <f ca="1">IF(ДАННЫЕ!$F$1&gt;0,IF(ДАННЫЕ!$G1843&gt;0,DATEDIF(ДАННЫЕ!$G1843,ДАННЫЕ!$F$1,"y"),""),IF(ДАННЫЕ!$G1843&gt;0,DATEDIF(ДАННЫЕ!$G1843,TODAY(),"y"),""))</f>
        <v/>
      </c>
      <c r="F1843" s="43" t="str">
        <f xml:space="preserve"> IF(ДАННЫЕ!$F1843="М",IF(E1843&gt;=18,IF(E1843&lt;60,1,""),""),"")&amp;IF(ДАННЫЕ!$F1843="Ж",IF(E1843&gt;=18,IF(E1843&lt;55,1,""),""),"")</f>
        <v/>
      </c>
      <c r="G1843" s="43" t="str">
        <f xml:space="preserve"> IF(ДАННЫЕ!$F1843="М",IF(E1843&gt;=60,2,""),"")&amp;IF(ДАННЫЕ!$F1843="Ж",IF(E1843&gt;=55,2,""),"")</f>
        <v/>
      </c>
      <c r="H1843" s="43" t="str">
        <f t="shared" ca="1" si="87"/>
        <v/>
      </c>
      <c r="I1843" s="43" t="str">
        <f t="shared" ca="1" si="88"/>
        <v>03</v>
      </c>
      <c r="J1843" s="28" t="str">
        <f ca="1">ДАННЫЕ!$F1843&amp;H1843&amp;I1843&amp;ДАННЫЕ!$I1843&amp;"m"&amp;IF(ДАННЫЕ!$I1843&gt;0,IF(ДАННЫЕ!$J1843&gt;0,0,1),"")&amp;"f"&amp;IF(ДАННЫЕ!$R1843&gt;0,IF(YEAR(ДАННЫЕ!$F$1)=YEAR(ДАННЫЕ!$R1843),1,0),0)&amp;"z"&amp;ДАННЫЕ!$R1843&amp;"p"&amp;ДАННЫЕ!$S1843&amp;"i"&amp;ДАННЫЕ!$T1843&amp;"h"&amp;ДАННЫЕ!$K1843&amp;"be"&amp;ДАННЫЕ!$BI1843&amp;"CD"&amp;IF(ДАННЫЕ!BF1843&gt;500,4,IF(ДАННЫЕ!BF1843&gt;350,3,IF(ДАННЫЕ!BF1843&gt;200,2,IF(ДАННЫЕ!BF1843&gt;0,1,0))))&amp;"g"&amp;B1843&amp;"d"&amp;H1843&amp;"l"&amp;ДАННЫЕ!AT1843&amp;"a"&amp;ДАННЫЕ!$V1843&amp;"v"&amp;R1843&amp;"k"&amp;ДАННЫЕ!$U1843&amp;"s"&amp;ДАННЫЕ!$Y1843&amp;"t"&amp;ДАННЫЕ!$X1843&amp;"b"&amp;IF(ДАННЫЕ!$Q1843&gt;1,1,0)&amp;"PP"&amp;ДАННЫЕ!Z1843&amp;"c"&amp;S1843&amp;"x"&amp;IF(ДАННЫЕ!$BY1843&gt;0,IF(YEAR(ДАННЫЕ!$F$1)=YEAR(ДАННЫЕ!$BY1843),1,0),0)&amp;"n"&amp;IF(ДАННЫЕ!$BZ1843&gt;0,IF(YEAR(ДАННЫЕ!$F$1)=YEAR(ДАННЫЕ!$BZ1843),1,0),0)&amp;"u"&amp;D1843&amp;"z"&amp;IF(ДАННЫЕ!$CL1843&gt;0,IF(YEAR(ДАННЫЕ!$F$1)&gt;YEAR(ДАННЫЕ!$CL1843),11,12),0)</f>
        <v>03mf0zpihbeCD0g0dlav0kstb0PPc0x0n0u0z0</v>
      </c>
      <c r="K1843" s="28" t="str">
        <f ca="1">ДАННЫЕ!$I1843&amp;"x"&amp;B1843&amp;"w"&amp;IF(T1843+ДАННЫЕ!AD1843+ДАННЫЕ!AE1843+ДАННЫЕ!AF1843+ДАННЫЕ!AG1843+ДАННЫЕ!AH1843+ДАННЫЕ!$AL1843+ДАННЫЕ!AI1843+ДАННЫЕ!AJ1843+ДАННЫЕ!AK1843+ДАННЫЕ!AP1843+ДАННЫЕ!AQ1843+ДАННЫЕ!AR1843+ДАННЫЕ!$AM1843+ДАННЫЕ!$AN1843+ДАННЫЕ!AS1843+ДАННЫЕ!AT1843&gt;0,1,0)&amp;IF(OR(T1843=2,ДАННЫЕ!AD1843=2,ДАННЫЕ!AE1843=2,ДАННЫЕ!AF1843=2,ДАННЫЕ!AG1843=2,ДАННЫЕ!AH1843=2,ДАННЫЕ!$AL1843=2,ДАННЫЕ!AI1843=2,ДАННЫЕ!AJ1843=2,ДАННЫЕ!AK1843=2,ДАННЫЕ!AP1843=2,ДАННЫЕ!AQ1843=2,ДАННЫЕ!AR1843=2,ДАННЫЕ!$AM1843=2,ДАННЫЕ!$AN1843=2,ДАННЫЕ!AS1843=2,ДАННЫЕ!AT1843=2),2,0)&amp;"t"&amp;IF(T1843&gt;0,"1"&amp;T1843,"00")&amp;"f"&amp;IF(ДАННЫЕ!$AC1843,"1"&amp;ДАННЫЕ!$AC1843,"00")&amp;"b"&amp;IF(ДАННЫЕ!$AD1843,"1"&amp;ДАННЫЕ!$AD1843,"00")&amp;"g"&amp;IF(ДАННЫЕ!$AF1843,"1"&amp;ДАННЫЕ!$AF1843,"00")&amp;"c"&amp;IF(ДАННЫЕ!$AG1843,"1"&amp;ДАННЫЕ!$AG1843,"00")&amp;"i"&amp;IF(ДАННЫЕ!$AH1843,"1"&amp;ДАННЫЕ!$AH1843,"00")&amp;"r"&amp;IF(ДАННЫЕ!$AL1843,"1"&amp;ДАННЫЕ!$AL1843,"00")&amp;"m"&amp;IF(ДАННЫЕ!$AI1843,"1"&amp;ДАННЫЕ!$AI1843,"00")&amp;"hS"&amp;IF(ДАННЫЕ!$AJ1843,"1"&amp;ДАННЫЕ!$AJ1843,"00")&amp;"hZ"&amp;IF(ДАННЫЕ!$AK1843,"1"&amp;ДАННЫЕ!$AK1843,"00")&amp;"p"&amp;IF(ДАННЫЕ!$AP1843,"1"&amp;ДАННЫЕ!$AP1843,"00")&amp;"k"&amp;IF(ДАННЫЕ!$AQ1843,"1"&amp;ДАННЫЕ!$AQ1843,"00")&amp;"z"&amp;IF(ДАННЫЕ!$AR1843,"1"&amp;ДАННЫЕ!$AR1843,"00")&amp;"j"&amp;IF(ДАННЫЕ!$AM1843,"1"&amp;ДАННЫЕ!$AM1843,"00")&amp;"n"&amp;IF(ДАННЫЕ!$AN1843,"1"&amp;ДАННЫЕ!$AN1843,"00")&amp;"E"&amp;ДАННЫЕ!BI1843&amp;"L"&amp;ДАННЫЕ!AO1843&amp;"h"&amp;IF(ДАННЫЕ!$AU1843&gt;0,1,0)&amp;"v"&amp;IF(ДАННЫЕ!$AW1843&gt;0,1,0)&amp;"a"&amp;IF(ДАННЫЕ!$AS1843,"1"&amp;ДАННЫЕ!$AS1843,"00")&amp;"s"&amp;IF(ДАННЫЕ!$AT1843,"1"&amp;ДАННЫЕ!$AT1843,"00")&amp;"u"&amp;IF(ДАННЫЕ!$CJ1843&gt;0,1,0)&amp;"y"&amp;B1843&amp;"d"&amp;H1843&amp;"e"&amp;F1843&amp;G1843</f>
        <v>x0w00t00f00b00g00c00i00r00m00hS00hZ00p00k00z00j00n00ELh0v0a00s00u0y0de</v>
      </c>
      <c r="L1843" s="28" t="str">
        <f ca="1">ДАННЫЕ!$I1843&amp;"VN"&amp;IF(ДАННЫЕ!AW1843&gt;0,11,10)&amp;"CD"&amp;IF(ДАННЫЕ!BF1843&gt;500,16,IF(ДАННЫЕ!BF1843&gt;350,15,IF(ДАННЫЕ!BF1843&gt;=200,14,IF(ДАННЫЕ!BF1843&gt;=100,13,IF(ДАННЫЕ!BF1843&gt;=50,12,IF(ДАННЫЕ!BF1843&gt;0,11,10))))))&amp;"AR"&amp;IF(ДАННЫЕ!BX1843&gt;0,1,0)&amp;"GD"&amp;B1843&amp;"VV"&amp;IF(E1843&gt;=5,IF(E1843&lt;18,1,0),0)</f>
        <v>VN10CD10AR0GD0VV0</v>
      </c>
      <c r="M1843" s="28" t="str">
        <f>ДАННЫЕ!$I1843&amp;"b"&amp;ДАННЫЕ!$BI1843&amp;"r"&amp;ДАННЫЕ!$BJ1843&amp;"CD"&amp;IF(ДАННЫЕ!BF1843&gt;0,IF(ДАННЫЕ!BF1843&lt;200,1,IF(ДАННЫЕ!BF1843&lt;350,2,3)),0)&amp;"h"&amp;IF(ДАННЫЕ!$BK1843+ДАННЫЕ!$BL1843+ДАННЫЕ!$BM1843&gt;0,1,0)&amp;"x"&amp;ДАННЫЕ!$BK1843&amp;"y"&amp;ДАННЫЕ!$BL1843&amp;"z"&amp;ДАННЫЕ!$BM1843&amp;"c"&amp;IF(ДАННЫЕ!$BK1843+ДАННЫЕ!$BL1843+ДАННЫЕ!$BM1843=3,1,0)&amp;"a"&amp;IF(ДАННЫЕ!$BQ1843+ДАННЫЕ!$BR1843&gt;0,1,0)&amp;"d"&amp;ДАННЫЕ!$BQ1843&amp;"v"&amp;ДАННЫЕ!$BR1843&amp;"p"&amp;ДАННЫЕ!$BS1843&amp;"n"&amp;ДАННЫЕ!$BU1843&amp;"t"&amp;ДАННЫЕ!$BV1843&amp;"o"&amp;ДАННЫЕ!$BT1843&amp;"l"&amp;IF(ДАННЫЕ!$BN1843&gt;0,1,0)&amp;ДАННЫЕ!$BN1843&amp;"g"&amp;ДАННЫЕ!$BO1843&amp;"s"&amp;ДАННЫЕ!$BP1843&amp;"DZ"&amp;IF(ДАННЫЕ!B1843-ДАННЫЕ!G1843 &lt; 60,IF(ДАННЫЕ!B1843-ДАННЫЕ!G1843 &gt;= 0,1,0),0)&amp;"u"&amp;IF(ДАННЫЕ!$CJ1843&gt;0,1,0)</f>
        <v>brCD0h0xyzc0a0dvpntol0gsDZ1u0</v>
      </c>
      <c r="N1843" s="28" t="str">
        <f ca="1">ДАННЫЕ!$F1843&amp;ДАННЫЕ!$I1843&amp;"g"&amp;B1843&amp;"cf"&amp;D1843&amp;"a"&amp;IF(ДАННЫЕ!$BX1843&gt;0,1,0)&amp;IF(ДАННЫЕ!$BF1843&gt;500,1,IF(ДАННЫЕ!$BF1843&gt;350,2,IF(ДАННЫЕ!$BF1843&gt;=200,3,IF(ДАННЫЕ!$BF1843&gt;=100,4,IF(ДАННЫЕ!$BF1843&gt;=50,5,IF(ДАННЫЕ!$BF1843&lt;50,6,0))))))&amp;"AR"&amp;IF(DATEDIF(ДАННЫЕ!$BX1843,ДАННЫЕ!$F$1,"y")&gt;1,1,0)&amp;"VG"&amp;IF(ДАННЫЕ!$BH1843="0",1,0)&amp;"o"&amp;IF(T1843+ДАННЫЕ!$AF1843+ДАННЫЕ!$AG1843+ДАННЫЕ!$AH1843+ДАННЫЕ!$AI1843+ДАННЫЕ!$AJ1843+ДАННЫЕ!$AP1843+ДАННЫЕ!$AQ1843+ДАННЫЕ!$AR1843+ДАННЫЕ!$AU1843+ДАННЫЕ!$AW1843+ДАННЫЕ!$AS1843+ДАННЫЕ!$AT1843&gt;0,1,0)&amp;"x"&amp;ДАННЫЕ!$AG1843&amp;"p"&amp;IF(ДАННЫЕ!$BY1843&gt;0,1,0)&amp;"v"&amp;IF(ДАННЫЕ!$BZ1843&gt;0,1,0)&amp;"n"&amp;ДАННЫЕ!$CA1843&amp;"t"&amp;ДАННЫЕ!$AY1843&amp;"k"&amp;ДАННЫЕ!$CB1843&amp;"q"&amp;ДАННЫЕ!$CC1843&amp;"w"&amp;ДАННЫЕ!$CD1843&amp;"e"&amp;ДАННЫЕ!$CE1843&amp;"m"&amp;ДАННЫЕ!$CF1843&amp;"c"&amp;ДАННЫЕ!$CG1843&amp;"z"&amp;ДАННЫЕ!$CH1843&amp;"d"&amp;IF(H1843=4,1,0)&amp;"s"&amp;IF(ДАННЫЕ!$J1843=1,0,1)&amp;"u"&amp;IF(ДАННЫЕ!$CJ1843&gt;0,1,0)</f>
        <v>g0cf0a06AR1VG0o0xp0v0ntkqwemczd0s1u0</v>
      </c>
      <c r="O1843" s="28" t="str">
        <f>ДАННЫЕ!$I1843&amp;"g"&amp;B1843&amp;A1843&amp;"f"&amp;P1843&amp;"c"&amp;IF(ДАННЫЕ!$U1843&gt;0,1,0)&amp;"s"&amp;IF(ДАННЫЕ!$Q1843&gt;0,IF(YEAR(ДАННЫЕ!$F$1)=YEAR(ДАННЫЕ!$Q1843),IF(MONTH(ДАННЫЕ!$F$1)=MONTH(ДАННЫЕ!$Q1843),111,11),1),0)&amp;"i"&amp;IF(ДАННЫЕ!$R1843+ДАННЫЕ!$S1843+ДАННЫЕ!$T1843=0,0,1)&amp;"h"&amp;IF(ДАННЫЕ!$P1843&gt;0,1,0)&amp;"p"&amp;IF(ДАННЫЕ!$CI1843&gt;0,IF(YEAR(ДАННЫЕ!$F$1)=YEAR(ДАННЫЕ!$CI1843),IF(MONTH(ДАННЫЕ!$F$1)=MONTH(ДАННЫЕ!$CI1843),111,11),1),0)&amp;"d"&amp;IF(ДАННЫЕ!$CJ1843&gt;0,IF(YEAR(ДАННЫЕ!$F$1)=YEAR(ДАННЫЕ!$CJ1843),IF(MONTH(ДАННЫЕ!$F$1)=MONTH(ДАННЫЕ!$CJ1843),111,11),1),0)&amp;"o"&amp;IF(ДАННЫЕ!$CK1843&gt;0,IF(MONTH(ДАННЫЕ!$F$1)=MONTH(ДАННЫЕ!$CK1843),111,11),0)&amp;"v"&amp;IF(ДАННЫЕ!$BE1843&gt;0,IF(MONTH(ДАННЫЕ!$F$1)=MONTH(ДАННЫЕ!$BE1843),111,11),0)</f>
        <v>g00f0c0s0i0h0p0d0o0v0</v>
      </c>
      <c r="P1843" s="15">
        <f t="shared" si="89"/>
        <v>0</v>
      </c>
      <c r="Q1843" s="15">
        <f>IF(ДАННЫЕ!$F$1&gt;ДАННЫЕ!$N1843,IF(YEAR(ДАННЫЕ!$F$1)=YEAR(ДАННЫЕ!M1843),1,0),0)</f>
        <v>0</v>
      </c>
      <c r="R1843" s="15">
        <f>IF(ДАННЫЕ!$F$1&gt;ДАННЫЕ!$N1843,IF(YEAR(ДАННЫЕ!$F$1)=YEAR(ДАННЫЕ!N1843),1,0),0)</f>
        <v>0</v>
      </c>
      <c r="S1843" s="15">
        <f>IF(ДАННЫЕ!$AA1843="2А",1,IF(ДАННЫЕ!$AA1843="2Б",2,IF(ДАННЫЕ!$AA1843="2В",3,IF(ДАННЫЕ!$AA1843=3,4,IF(ДАННЫЕ!$AA1843="4А",5,IF(ДАННЫЕ!$AA1843="4Б",6,IF(ДАННЫЕ!$AA1843="4В",7,IF(ДАННЫЕ!$AA1843=5,8,0))))))))</f>
        <v>0</v>
      </c>
      <c r="T1843" s="15">
        <f>IF(OR(ДАННЫЕ!$AC1843=2,ДАННЫЕ!$AD1843=2,ДАННЫЕ!$AE1843=2),2,IF(OR(ДАННЫЕ!$AC1843=1,ДАННЫЕ!$AD1843=1,ДАННЫЕ!$AE1843=1),1,0))</f>
        <v>0</v>
      </c>
    </row>
    <row r="1844" spans="1:20" x14ac:dyDescent="0.2">
      <c r="A1844" s="78">
        <f>IF(B1844&gt;0,IF(MONTH(ДАННЫЕ!$F$1)=MONTH(ДАННЫЕ!$B1844),1,0),0)</f>
        <v>0</v>
      </c>
      <c r="B1844" s="14">
        <f>IF(ДАННЫЕ!$B1844&gt;0,IF(YEAR(ДАННЫЕ!$F$1)=YEAR(ДАННЫЕ!$B1844),1,0),0)</f>
        <v>0</v>
      </c>
      <c r="C1844" s="14">
        <f>IF(ДАННЫЕ!$CM1844&gt;0,IF(YEAR(ДАННЫЕ!$F$1)=YEAR(ДАННЫЕ!$CM1844),1,0),0)</f>
        <v>0</v>
      </c>
      <c r="D1844" s="14">
        <f>IF(ДАННЫЕ!$CJ1844&gt;0,IF(ДАННЫЕ!$CL1844&gt;ДАННЫЕ!$F$1,1,IF(ДАННЫЕ!$CL1844&gt;0,0,1)),0)</f>
        <v>0</v>
      </c>
      <c r="E1844" s="43" t="str">
        <f ca="1">IF(ДАННЫЕ!$F$1&gt;0,IF(ДАННЫЕ!$G1844&gt;0,DATEDIF(ДАННЫЕ!$G1844,ДАННЫЕ!$F$1,"y"),""),IF(ДАННЫЕ!$G1844&gt;0,DATEDIF(ДАННЫЕ!$G1844,TODAY(),"y"),""))</f>
        <v/>
      </c>
      <c r="F1844" s="43" t="str">
        <f xml:space="preserve"> IF(ДАННЫЕ!$F1844="М",IF(E1844&gt;=18,IF(E1844&lt;60,1,""),""),"")&amp;IF(ДАННЫЕ!$F1844="Ж",IF(E1844&gt;=18,IF(E1844&lt;55,1,""),""),"")</f>
        <v/>
      </c>
      <c r="G1844" s="43" t="str">
        <f xml:space="preserve"> IF(ДАННЫЕ!$F1844="М",IF(E1844&gt;=60,2,""),"")&amp;IF(ДАННЫЕ!$F1844="Ж",IF(E1844&gt;=55,2,""),"")</f>
        <v/>
      </c>
      <c r="H1844" s="43" t="str">
        <f t="shared" ca="1" si="87"/>
        <v/>
      </c>
      <c r="I1844" s="43" t="str">
        <f t="shared" ca="1" si="88"/>
        <v>03</v>
      </c>
      <c r="J1844" s="28" t="str">
        <f ca="1">ДАННЫЕ!$F1844&amp;H1844&amp;I1844&amp;ДАННЫЕ!$I1844&amp;"m"&amp;IF(ДАННЫЕ!$I1844&gt;0,IF(ДАННЫЕ!$J1844&gt;0,0,1),"")&amp;"f"&amp;IF(ДАННЫЕ!$R1844&gt;0,IF(YEAR(ДАННЫЕ!$F$1)=YEAR(ДАННЫЕ!$R1844),1,0),0)&amp;"z"&amp;ДАННЫЕ!$R1844&amp;"p"&amp;ДАННЫЕ!$S1844&amp;"i"&amp;ДАННЫЕ!$T1844&amp;"h"&amp;ДАННЫЕ!$K1844&amp;"be"&amp;ДАННЫЕ!$BI1844&amp;"CD"&amp;IF(ДАННЫЕ!BF1844&gt;500,4,IF(ДАННЫЕ!BF1844&gt;350,3,IF(ДАННЫЕ!BF1844&gt;200,2,IF(ДАННЫЕ!BF1844&gt;0,1,0))))&amp;"g"&amp;B1844&amp;"d"&amp;H1844&amp;"l"&amp;ДАННЫЕ!AT1844&amp;"a"&amp;ДАННЫЕ!$V1844&amp;"v"&amp;R1844&amp;"k"&amp;ДАННЫЕ!$U1844&amp;"s"&amp;ДАННЫЕ!$Y1844&amp;"t"&amp;ДАННЫЕ!$X1844&amp;"b"&amp;IF(ДАННЫЕ!$Q1844&gt;1,1,0)&amp;"PP"&amp;ДАННЫЕ!Z1844&amp;"c"&amp;S1844&amp;"x"&amp;IF(ДАННЫЕ!$BY1844&gt;0,IF(YEAR(ДАННЫЕ!$F$1)=YEAR(ДАННЫЕ!$BY1844),1,0),0)&amp;"n"&amp;IF(ДАННЫЕ!$BZ1844&gt;0,IF(YEAR(ДАННЫЕ!$F$1)=YEAR(ДАННЫЕ!$BZ1844),1,0),0)&amp;"u"&amp;D1844&amp;"z"&amp;IF(ДАННЫЕ!$CL1844&gt;0,IF(YEAR(ДАННЫЕ!$F$1)&gt;YEAR(ДАННЫЕ!$CL1844),11,12),0)</f>
        <v>03mf0zpihbeCD0g0dlav0kstb0PPc0x0n0u0z0</v>
      </c>
      <c r="K1844" s="28" t="str">
        <f ca="1">ДАННЫЕ!$I1844&amp;"x"&amp;B1844&amp;"w"&amp;IF(T1844+ДАННЫЕ!AD1844+ДАННЫЕ!AE1844+ДАННЫЕ!AF1844+ДАННЫЕ!AG1844+ДАННЫЕ!AH1844+ДАННЫЕ!$AL1844+ДАННЫЕ!AI1844+ДАННЫЕ!AJ1844+ДАННЫЕ!AK1844+ДАННЫЕ!AP1844+ДАННЫЕ!AQ1844+ДАННЫЕ!AR1844+ДАННЫЕ!$AM1844+ДАННЫЕ!$AN1844+ДАННЫЕ!AS1844+ДАННЫЕ!AT1844&gt;0,1,0)&amp;IF(OR(T1844=2,ДАННЫЕ!AD1844=2,ДАННЫЕ!AE1844=2,ДАННЫЕ!AF1844=2,ДАННЫЕ!AG1844=2,ДАННЫЕ!AH1844=2,ДАННЫЕ!$AL1844=2,ДАННЫЕ!AI1844=2,ДАННЫЕ!AJ1844=2,ДАННЫЕ!AK1844=2,ДАННЫЕ!AP1844=2,ДАННЫЕ!AQ1844=2,ДАННЫЕ!AR1844=2,ДАННЫЕ!$AM1844=2,ДАННЫЕ!$AN1844=2,ДАННЫЕ!AS1844=2,ДАННЫЕ!AT1844=2),2,0)&amp;"t"&amp;IF(T1844&gt;0,"1"&amp;T1844,"00")&amp;"f"&amp;IF(ДАННЫЕ!$AC1844,"1"&amp;ДАННЫЕ!$AC1844,"00")&amp;"b"&amp;IF(ДАННЫЕ!$AD1844,"1"&amp;ДАННЫЕ!$AD1844,"00")&amp;"g"&amp;IF(ДАННЫЕ!$AF1844,"1"&amp;ДАННЫЕ!$AF1844,"00")&amp;"c"&amp;IF(ДАННЫЕ!$AG1844,"1"&amp;ДАННЫЕ!$AG1844,"00")&amp;"i"&amp;IF(ДАННЫЕ!$AH1844,"1"&amp;ДАННЫЕ!$AH1844,"00")&amp;"r"&amp;IF(ДАННЫЕ!$AL1844,"1"&amp;ДАННЫЕ!$AL1844,"00")&amp;"m"&amp;IF(ДАННЫЕ!$AI1844,"1"&amp;ДАННЫЕ!$AI1844,"00")&amp;"hS"&amp;IF(ДАННЫЕ!$AJ1844,"1"&amp;ДАННЫЕ!$AJ1844,"00")&amp;"hZ"&amp;IF(ДАННЫЕ!$AK1844,"1"&amp;ДАННЫЕ!$AK1844,"00")&amp;"p"&amp;IF(ДАННЫЕ!$AP1844,"1"&amp;ДАННЫЕ!$AP1844,"00")&amp;"k"&amp;IF(ДАННЫЕ!$AQ1844,"1"&amp;ДАННЫЕ!$AQ1844,"00")&amp;"z"&amp;IF(ДАННЫЕ!$AR1844,"1"&amp;ДАННЫЕ!$AR1844,"00")&amp;"j"&amp;IF(ДАННЫЕ!$AM1844,"1"&amp;ДАННЫЕ!$AM1844,"00")&amp;"n"&amp;IF(ДАННЫЕ!$AN1844,"1"&amp;ДАННЫЕ!$AN1844,"00")&amp;"E"&amp;ДАННЫЕ!BI1844&amp;"L"&amp;ДАННЫЕ!AO1844&amp;"h"&amp;IF(ДАННЫЕ!$AU1844&gt;0,1,0)&amp;"v"&amp;IF(ДАННЫЕ!$AW1844&gt;0,1,0)&amp;"a"&amp;IF(ДАННЫЕ!$AS1844,"1"&amp;ДАННЫЕ!$AS1844,"00")&amp;"s"&amp;IF(ДАННЫЕ!$AT1844,"1"&amp;ДАННЫЕ!$AT1844,"00")&amp;"u"&amp;IF(ДАННЫЕ!$CJ1844&gt;0,1,0)&amp;"y"&amp;B1844&amp;"d"&amp;H1844&amp;"e"&amp;F1844&amp;G1844</f>
        <v>x0w00t00f00b00g00c00i00r00m00hS00hZ00p00k00z00j00n00ELh0v0a00s00u0y0de</v>
      </c>
      <c r="L1844" s="28" t="str">
        <f ca="1">ДАННЫЕ!$I1844&amp;"VN"&amp;IF(ДАННЫЕ!AW1844&gt;0,11,10)&amp;"CD"&amp;IF(ДАННЫЕ!BF1844&gt;500,16,IF(ДАННЫЕ!BF1844&gt;350,15,IF(ДАННЫЕ!BF1844&gt;=200,14,IF(ДАННЫЕ!BF1844&gt;=100,13,IF(ДАННЫЕ!BF1844&gt;=50,12,IF(ДАННЫЕ!BF1844&gt;0,11,10))))))&amp;"AR"&amp;IF(ДАННЫЕ!BX1844&gt;0,1,0)&amp;"GD"&amp;B1844&amp;"VV"&amp;IF(E1844&gt;=5,IF(E1844&lt;18,1,0),0)</f>
        <v>VN10CD10AR0GD0VV0</v>
      </c>
      <c r="M1844" s="28" t="str">
        <f>ДАННЫЕ!$I1844&amp;"b"&amp;ДАННЫЕ!$BI1844&amp;"r"&amp;ДАННЫЕ!$BJ1844&amp;"CD"&amp;IF(ДАННЫЕ!BF1844&gt;0,IF(ДАННЫЕ!BF1844&lt;200,1,IF(ДАННЫЕ!BF1844&lt;350,2,3)),0)&amp;"h"&amp;IF(ДАННЫЕ!$BK1844+ДАННЫЕ!$BL1844+ДАННЫЕ!$BM1844&gt;0,1,0)&amp;"x"&amp;ДАННЫЕ!$BK1844&amp;"y"&amp;ДАННЫЕ!$BL1844&amp;"z"&amp;ДАННЫЕ!$BM1844&amp;"c"&amp;IF(ДАННЫЕ!$BK1844+ДАННЫЕ!$BL1844+ДАННЫЕ!$BM1844=3,1,0)&amp;"a"&amp;IF(ДАННЫЕ!$BQ1844+ДАННЫЕ!$BR1844&gt;0,1,0)&amp;"d"&amp;ДАННЫЕ!$BQ1844&amp;"v"&amp;ДАННЫЕ!$BR1844&amp;"p"&amp;ДАННЫЕ!$BS1844&amp;"n"&amp;ДАННЫЕ!$BU1844&amp;"t"&amp;ДАННЫЕ!$BV1844&amp;"o"&amp;ДАННЫЕ!$BT1844&amp;"l"&amp;IF(ДАННЫЕ!$BN1844&gt;0,1,0)&amp;ДАННЫЕ!$BN1844&amp;"g"&amp;ДАННЫЕ!$BO1844&amp;"s"&amp;ДАННЫЕ!$BP1844&amp;"DZ"&amp;IF(ДАННЫЕ!B1844-ДАННЫЕ!G1844 &lt; 60,IF(ДАННЫЕ!B1844-ДАННЫЕ!G1844 &gt;= 0,1,0),0)&amp;"u"&amp;IF(ДАННЫЕ!$CJ1844&gt;0,1,0)</f>
        <v>brCD0h0xyzc0a0dvpntol0gsDZ1u0</v>
      </c>
      <c r="N1844" s="28" t="str">
        <f ca="1">ДАННЫЕ!$F1844&amp;ДАННЫЕ!$I1844&amp;"g"&amp;B1844&amp;"cf"&amp;D1844&amp;"a"&amp;IF(ДАННЫЕ!$BX1844&gt;0,1,0)&amp;IF(ДАННЫЕ!$BF1844&gt;500,1,IF(ДАННЫЕ!$BF1844&gt;350,2,IF(ДАННЫЕ!$BF1844&gt;=200,3,IF(ДАННЫЕ!$BF1844&gt;=100,4,IF(ДАННЫЕ!$BF1844&gt;=50,5,IF(ДАННЫЕ!$BF1844&lt;50,6,0))))))&amp;"AR"&amp;IF(DATEDIF(ДАННЫЕ!$BX1844,ДАННЫЕ!$F$1,"y")&gt;1,1,0)&amp;"VG"&amp;IF(ДАННЫЕ!$BH1844="0",1,0)&amp;"o"&amp;IF(T1844+ДАННЫЕ!$AF1844+ДАННЫЕ!$AG1844+ДАННЫЕ!$AH1844+ДАННЫЕ!$AI1844+ДАННЫЕ!$AJ1844+ДАННЫЕ!$AP1844+ДАННЫЕ!$AQ1844+ДАННЫЕ!$AR1844+ДАННЫЕ!$AU1844+ДАННЫЕ!$AW1844+ДАННЫЕ!$AS1844+ДАННЫЕ!$AT1844&gt;0,1,0)&amp;"x"&amp;ДАННЫЕ!$AG1844&amp;"p"&amp;IF(ДАННЫЕ!$BY1844&gt;0,1,0)&amp;"v"&amp;IF(ДАННЫЕ!$BZ1844&gt;0,1,0)&amp;"n"&amp;ДАННЫЕ!$CA1844&amp;"t"&amp;ДАННЫЕ!$AY1844&amp;"k"&amp;ДАННЫЕ!$CB1844&amp;"q"&amp;ДАННЫЕ!$CC1844&amp;"w"&amp;ДАННЫЕ!$CD1844&amp;"e"&amp;ДАННЫЕ!$CE1844&amp;"m"&amp;ДАННЫЕ!$CF1844&amp;"c"&amp;ДАННЫЕ!$CG1844&amp;"z"&amp;ДАННЫЕ!$CH1844&amp;"d"&amp;IF(H1844=4,1,0)&amp;"s"&amp;IF(ДАННЫЕ!$J1844=1,0,1)&amp;"u"&amp;IF(ДАННЫЕ!$CJ1844&gt;0,1,0)</f>
        <v>g0cf0a06AR1VG0o0xp0v0ntkqwemczd0s1u0</v>
      </c>
      <c r="O1844" s="28" t="str">
        <f>ДАННЫЕ!$I1844&amp;"g"&amp;B1844&amp;A1844&amp;"f"&amp;P1844&amp;"c"&amp;IF(ДАННЫЕ!$U1844&gt;0,1,0)&amp;"s"&amp;IF(ДАННЫЕ!$Q1844&gt;0,IF(YEAR(ДАННЫЕ!$F$1)=YEAR(ДАННЫЕ!$Q1844),IF(MONTH(ДАННЫЕ!$F$1)=MONTH(ДАННЫЕ!$Q1844),111,11),1),0)&amp;"i"&amp;IF(ДАННЫЕ!$R1844+ДАННЫЕ!$S1844+ДАННЫЕ!$T1844=0,0,1)&amp;"h"&amp;IF(ДАННЫЕ!$P1844&gt;0,1,0)&amp;"p"&amp;IF(ДАННЫЕ!$CI1844&gt;0,IF(YEAR(ДАННЫЕ!$F$1)=YEAR(ДАННЫЕ!$CI1844),IF(MONTH(ДАННЫЕ!$F$1)=MONTH(ДАННЫЕ!$CI1844),111,11),1),0)&amp;"d"&amp;IF(ДАННЫЕ!$CJ1844&gt;0,IF(YEAR(ДАННЫЕ!$F$1)=YEAR(ДАННЫЕ!$CJ1844),IF(MONTH(ДАННЫЕ!$F$1)=MONTH(ДАННЫЕ!$CJ1844),111,11),1),0)&amp;"o"&amp;IF(ДАННЫЕ!$CK1844&gt;0,IF(MONTH(ДАННЫЕ!$F$1)=MONTH(ДАННЫЕ!$CK1844),111,11),0)&amp;"v"&amp;IF(ДАННЫЕ!$BE1844&gt;0,IF(MONTH(ДАННЫЕ!$F$1)=MONTH(ДАННЫЕ!$BE1844),111,11),0)</f>
        <v>g00f0c0s0i0h0p0d0o0v0</v>
      </c>
      <c r="P1844" s="15">
        <f t="shared" si="89"/>
        <v>0</v>
      </c>
      <c r="Q1844" s="15">
        <f>IF(ДАННЫЕ!$F$1&gt;ДАННЫЕ!$N1844,IF(YEAR(ДАННЫЕ!$F$1)=YEAR(ДАННЫЕ!M1844),1,0),0)</f>
        <v>0</v>
      </c>
      <c r="R1844" s="15">
        <f>IF(ДАННЫЕ!$F$1&gt;ДАННЫЕ!$N1844,IF(YEAR(ДАННЫЕ!$F$1)=YEAR(ДАННЫЕ!N1844),1,0),0)</f>
        <v>0</v>
      </c>
      <c r="S1844" s="15">
        <f>IF(ДАННЫЕ!$AA1844="2А",1,IF(ДАННЫЕ!$AA1844="2Б",2,IF(ДАННЫЕ!$AA1844="2В",3,IF(ДАННЫЕ!$AA1844=3,4,IF(ДАННЫЕ!$AA1844="4А",5,IF(ДАННЫЕ!$AA1844="4Б",6,IF(ДАННЫЕ!$AA1844="4В",7,IF(ДАННЫЕ!$AA1844=5,8,0))))))))</f>
        <v>0</v>
      </c>
      <c r="T1844" s="15">
        <f>IF(OR(ДАННЫЕ!$AC1844=2,ДАННЫЕ!$AD1844=2,ДАННЫЕ!$AE1844=2),2,IF(OR(ДАННЫЕ!$AC1844=1,ДАННЫЕ!$AD1844=1,ДАННЫЕ!$AE1844=1),1,0))</f>
        <v>0</v>
      </c>
    </row>
    <row r="1845" spans="1:20" x14ac:dyDescent="0.2">
      <c r="A1845" s="78">
        <f>IF(B1845&gt;0,IF(MONTH(ДАННЫЕ!$F$1)=MONTH(ДАННЫЕ!$B1845),1,0),0)</f>
        <v>0</v>
      </c>
      <c r="B1845" s="14">
        <f>IF(ДАННЫЕ!$B1845&gt;0,IF(YEAR(ДАННЫЕ!$F$1)=YEAR(ДАННЫЕ!$B1845),1,0),0)</f>
        <v>0</v>
      </c>
      <c r="C1845" s="14">
        <f>IF(ДАННЫЕ!$CM1845&gt;0,IF(YEAR(ДАННЫЕ!$F$1)=YEAR(ДАННЫЕ!$CM1845),1,0),0)</f>
        <v>0</v>
      </c>
      <c r="D1845" s="14">
        <f>IF(ДАННЫЕ!$CJ1845&gt;0,IF(ДАННЫЕ!$CL1845&gt;ДАННЫЕ!$F$1,1,IF(ДАННЫЕ!$CL1845&gt;0,0,1)),0)</f>
        <v>0</v>
      </c>
      <c r="E1845" s="43" t="str">
        <f ca="1">IF(ДАННЫЕ!$F$1&gt;0,IF(ДАННЫЕ!$G1845&gt;0,DATEDIF(ДАННЫЕ!$G1845,ДАННЫЕ!$F$1,"y"),""),IF(ДАННЫЕ!$G1845&gt;0,DATEDIF(ДАННЫЕ!$G1845,TODAY(),"y"),""))</f>
        <v/>
      </c>
      <c r="F1845" s="43" t="str">
        <f xml:space="preserve"> IF(ДАННЫЕ!$F1845="М",IF(E1845&gt;=18,IF(E1845&lt;60,1,""),""),"")&amp;IF(ДАННЫЕ!$F1845="Ж",IF(E1845&gt;=18,IF(E1845&lt;55,1,""),""),"")</f>
        <v/>
      </c>
      <c r="G1845" s="43" t="str">
        <f xml:space="preserve"> IF(ДАННЫЕ!$F1845="М",IF(E1845&gt;=60,2,""),"")&amp;IF(ДАННЫЕ!$F1845="Ж",IF(E1845&gt;=55,2,""),"")</f>
        <v/>
      </c>
      <c r="H1845" s="43" t="str">
        <f t="shared" ca="1" si="87"/>
        <v/>
      </c>
      <c r="I1845" s="43" t="str">
        <f t="shared" ca="1" si="88"/>
        <v>03</v>
      </c>
      <c r="J1845" s="28" t="str">
        <f ca="1">ДАННЫЕ!$F1845&amp;H1845&amp;I1845&amp;ДАННЫЕ!$I1845&amp;"m"&amp;IF(ДАННЫЕ!$I1845&gt;0,IF(ДАННЫЕ!$J1845&gt;0,0,1),"")&amp;"f"&amp;IF(ДАННЫЕ!$R1845&gt;0,IF(YEAR(ДАННЫЕ!$F$1)=YEAR(ДАННЫЕ!$R1845),1,0),0)&amp;"z"&amp;ДАННЫЕ!$R1845&amp;"p"&amp;ДАННЫЕ!$S1845&amp;"i"&amp;ДАННЫЕ!$T1845&amp;"h"&amp;ДАННЫЕ!$K1845&amp;"be"&amp;ДАННЫЕ!$BI1845&amp;"CD"&amp;IF(ДАННЫЕ!BF1845&gt;500,4,IF(ДАННЫЕ!BF1845&gt;350,3,IF(ДАННЫЕ!BF1845&gt;200,2,IF(ДАННЫЕ!BF1845&gt;0,1,0))))&amp;"g"&amp;B1845&amp;"d"&amp;H1845&amp;"l"&amp;ДАННЫЕ!AT1845&amp;"a"&amp;ДАННЫЕ!$V1845&amp;"v"&amp;R1845&amp;"k"&amp;ДАННЫЕ!$U1845&amp;"s"&amp;ДАННЫЕ!$Y1845&amp;"t"&amp;ДАННЫЕ!$X1845&amp;"b"&amp;IF(ДАННЫЕ!$Q1845&gt;1,1,0)&amp;"PP"&amp;ДАННЫЕ!Z1845&amp;"c"&amp;S1845&amp;"x"&amp;IF(ДАННЫЕ!$BY1845&gt;0,IF(YEAR(ДАННЫЕ!$F$1)=YEAR(ДАННЫЕ!$BY1845),1,0),0)&amp;"n"&amp;IF(ДАННЫЕ!$BZ1845&gt;0,IF(YEAR(ДАННЫЕ!$F$1)=YEAR(ДАННЫЕ!$BZ1845),1,0),0)&amp;"u"&amp;D1845&amp;"z"&amp;IF(ДАННЫЕ!$CL1845&gt;0,IF(YEAR(ДАННЫЕ!$F$1)&gt;YEAR(ДАННЫЕ!$CL1845),11,12),0)</f>
        <v>03mf0zpihbeCD0g0dlav0kstb0PPc0x0n0u0z0</v>
      </c>
      <c r="K1845" s="28" t="str">
        <f ca="1">ДАННЫЕ!$I1845&amp;"x"&amp;B1845&amp;"w"&amp;IF(T1845+ДАННЫЕ!AD1845+ДАННЫЕ!AE1845+ДАННЫЕ!AF1845+ДАННЫЕ!AG1845+ДАННЫЕ!AH1845+ДАННЫЕ!$AL1845+ДАННЫЕ!AI1845+ДАННЫЕ!AJ1845+ДАННЫЕ!AK1845+ДАННЫЕ!AP1845+ДАННЫЕ!AQ1845+ДАННЫЕ!AR1845+ДАННЫЕ!$AM1845+ДАННЫЕ!$AN1845+ДАННЫЕ!AS1845+ДАННЫЕ!AT1845&gt;0,1,0)&amp;IF(OR(T1845=2,ДАННЫЕ!AD1845=2,ДАННЫЕ!AE1845=2,ДАННЫЕ!AF1845=2,ДАННЫЕ!AG1845=2,ДАННЫЕ!AH1845=2,ДАННЫЕ!$AL1845=2,ДАННЫЕ!AI1845=2,ДАННЫЕ!AJ1845=2,ДАННЫЕ!AK1845=2,ДАННЫЕ!AP1845=2,ДАННЫЕ!AQ1845=2,ДАННЫЕ!AR1845=2,ДАННЫЕ!$AM1845=2,ДАННЫЕ!$AN1845=2,ДАННЫЕ!AS1845=2,ДАННЫЕ!AT1845=2),2,0)&amp;"t"&amp;IF(T1845&gt;0,"1"&amp;T1845,"00")&amp;"f"&amp;IF(ДАННЫЕ!$AC1845,"1"&amp;ДАННЫЕ!$AC1845,"00")&amp;"b"&amp;IF(ДАННЫЕ!$AD1845,"1"&amp;ДАННЫЕ!$AD1845,"00")&amp;"g"&amp;IF(ДАННЫЕ!$AF1845,"1"&amp;ДАННЫЕ!$AF1845,"00")&amp;"c"&amp;IF(ДАННЫЕ!$AG1845,"1"&amp;ДАННЫЕ!$AG1845,"00")&amp;"i"&amp;IF(ДАННЫЕ!$AH1845,"1"&amp;ДАННЫЕ!$AH1845,"00")&amp;"r"&amp;IF(ДАННЫЕ!$AL1845,"1"&amp;ДАННЫЕ!$AL1845,"00")&amp;"m"&amp;IF(ДАННЫЕ!$AI1845,"1"&amp;ДАННЫЕ!$AI1845,"00")&amp;"hS"&amp;IF(ДАННЫЕ!$AJ1845,"1"&amp;ДАННЫЕ!$AJ1845,"00")&amp;"hZ"&amp;IF(ДАННЫЕ!$AK1845,"1"&amp;ДАННЫЕ!$AK1845,"00")&amp;"p"&amp;IF(ДАННЫЕ!$AP1845,"1"&amp;ДАННЫЕ!$AP1845,"00")&amp;"k"&amp;IF(ДАННЫЕ!$AQ1845,"1"&amp;ДАННЫЕ!$AQ1845,"00")&amp;"z"&amp;IF(ДАННЫЕ!$AR1845,"1"&amp;ДАННЫЕ!$AR1845,"00")&amp;"j"&amp;IF(ДАННЫЕ!$AM1845,"1"&amp;ДАННЫЕ!$AM1845,"00")&amp;"n"&amp;IF(ДАННЫЕ!$AN1845,"1"&amp;ДАННЫЕ!$AN1845,"00")&amp;"E"&amp;ДАННЫЕ!BI1845&amp;"L"&amp;ДАННЫЕ!AO1845&amp;"h"&amp;IF(ДАННЫЕ!$AU1845&gt;0,1,0)&amp;"v"&amp;IF(ДАННЫЕ!$AW1845&gt;0,1,0)&amp;"a"&amp;IF(ДАННЫЕ!$AS1845,"1"&amp;ДАННЫЕ!$AS1845,"00")&amp;"s"&amp;IF(ДАННЫЕ!$AT1845,"1"&amp;ДАННЫЕ!$AT1845,"00")&amp;"u"&amp;IF(ДАННЫЕ!$CJ1845&gt;0,1,0)&amp;"y"&amp;B1845&amp;"d"&amp;H1845&amp;"e"&amp;F1845&amp;G1845</f>
        <v>x0w00t00f00b00g00c00i00r00m00hS00hZ00p00k00z00j00n00ELh0v0a00s00u0y0de</v>
      </c>
      <c r="L1845" s="28" t="str">
        <f ca="1">ДАННЫЕ!$I1845&amp;"VN"&amp;IF(ДАННЫЕ!AW1845&gt;0,11,10)&amp;"CD"&amp;IF(ДАННЫЕ!BF1845&gt;500,16,IF(ДАННЫЕ!BF1845&gt;350,15,IF(ДАННЫЕ!BF1845&gt;=200,14,IF(ДАННЫЕ!BF1845&gt;=100,13,IF(ДАННЫЕ!BF1845&gt;=50,12,IF(ДАННЫЕ!BF1845&gt;0,11,10))))))&amp;"AR"&amp;IF(ДАННЫЕ!BX1845&gt;0,1,0)&amp;"GD"&amp;B1845&amp;"VV"&amp;IF(E1845&gt;=5,IF(E1845&lt;18,1,0),0)</f>
        <v>VN10CD10AR0GD0VV0</v>
      </c>
      <c r="M1845" s="28" t="str">
        <f>ДАННЫЕ!$I1845&amp;"b"&amp;ДАННЫЕ!$BI1845&amp;"r"&amp;ДАННЫЕ!$BJ1845&amp;"CD"&amp;IF(ДАННЫЕ!BF1845&gt;0,IF(ДАННЫЕ!BF1845&lt;200,1,IF(ДАННЫЕ!BF1845&lt;350,2,3)),0)&amp;"h"&amp;IF(ДАННЫЕ!$BK1845+ДАННЫЕ!$BL1845+ДАННЫЕ!$BM1845&gt;0,1,0)&amp;"x"&amp;ДАННЫЕ!$BK1845&amp;"y"&amp;ДАННЫЕ!$BL1845&amp;"z"&amp;ДАННЫЕ!$BM1845&amp;"c"&amp;IF(ДАННЫЕ!$BK1845+ДАННЫЕ!$BL1845+ДАННЫЕ!$BM1845=3,1,0)&amp;"a"&amp;IF(ДАННЫЕ!$BQ1845+ДАННЫЕ!$BR1845&gt;0,1,0)&amp;"d"&amp;ДАННЫЕ!$BQ1845&amp;"v"&amp;ДАННЫЕ!$BR1845&amp;"p"&amp;ДАННЫЕ!$BS1845&amp;"n"&amp;ДАННЫЕ!$BU1845&amp;"t"&amp;ДАННЫЕ!$BV1845&amp;"o"&amp;ДАННЫЕ!$BT1845&amp;"l"&amp;IF(ДАННЫЕ!$BN1845&gt;0,1,0)&amp;ДАННЫЕ!$BN1845&amp;"g"&amp;ДАННЫЕ!$BO1845&amp;"s"&amp;ДАННЫЕ!$BP1845&amp;"DZ"&amp;IF(ДАННЫЕ!B1845-ДАННЫЕ!G1845 &lt; 60,IF(ДАННЫЕ!B1845-ДАННЫЕ!G1845 &gt;= 0,1,0),0)&amp;"u"&amp;IF(ДАННЫЕ!$CJ1845&gt;0,1,0)</f>
        <v>brCD0h0xyzc0a0dvpntol0gsDZ1u0</v>
      </c>
      <c r="N1845" s="28" t="str">
        <f ca="1">ДАННЫЕ!$F1845&amp;ДАННЫЕ!$I1845&amp;"g"&amp;B1845&amp;"cf"&amp;D1845&amp;"a"&amp;IF(ДАННЫЕ!$BX1845&gt;0,1,0)&amp;IF(ДАННЫЕ!$BF1845&gt;500,1,IF(ДАННЫЕ!$BF1845&gt;350,2,IF(ДАННЫЕ!$BF1845&gt;=200,3,IF(ДАННЫЕ!$BF1845&gt;=100,4,IF(ДАННЫЕ!$BF1845&gt;=50,5,IF(ДАННЫЕ!$BF1845&lt;50,6,0))))))&amp;"AR"&amp;IF(DATEDIF(ДАННЫЕ!$BX1845,ДАННЫЕ!$F$1,"y")&gt;1,1,0)&amp;"VG"&amp;IF(ДАННЫЕ!$BH1845="0",1,0)&amp;"o"&amp;IF(T1845+ДАННЫЕ!$AF1845+ДАННЫЕ!$AG1845+ДАННЫЕ!$AH1845+ДАННЫЕ!$AI1845+ДАННЫЕ!$AJ1845+ДАННЫЕ!$AP1845+ДАННЫЕ!$AQ1845+ДАННЫЕ!$AR1845+ДАННЫЕ!$AU1845+ДАННЫЕ!$AW1845+ДАННЫЕ!$AS1845+ДАННЫЕ!$AT1845&gt;0,1,0)&amp;"x"&amp;ДАННЫЕ!$AG1845&amp;"p"&amp;IF(ДАННЫЕ!$BY1845&gt;0,1,0)&amp;"v"&amp;IF(ДАННЫЕ!$BZ1845&gt;0,1,0)&amp;"n"&amp;ДАННЫЕ!$CA1845&amp;"t"&amp;ДАННЫЕ!$AY1845&amp;"k"&amp;ДАННЫЕ!$CB1845&amp;"q"&amp;ДАННЫЕ!$CC1845&amp;"w"&amp;ДАННЫЕ!$CD1845&amp;"e"&amp;ДАННЫЕ!$CE1845&amp;"m"&amp;ДАННЫЕ!$CF1845&amp;"c"&amp;ДАННЫЕ!$CG1845&amp;"z"&amp;ДАННЫЕ!$CH1845&amp;"d"&amp;IF(H1845=4,1,0)&amp;"s"&amp;IF(ДАННЫЕ!$J1845=1,0,1)&amp;"u"&amp;IF(ДАННЫЕ!$CJ1845&gt;0,1,0)</f>
        <v>g0cf0a06AR1VG0o0xp0v0ntkqwemczd0s1u0</v>
      </c>
      <c r="O1845" s="28" t="str">
        <f>ДАННЫЕ!$I1845&amp;"g"&amp;B1845&amp;A1845&amp;"f"&amp;P1845&amp;"c"&amp;IF(ДАННЫЕ!$U1845&gt;0,1,0)&amp;"s"&amp;IF(ДАННЫЕ!$Q1845&gt;0,IF(YEAR(ДАННЫЕ!$F$1)=YEAR(ДАННЫЕ!$Q1845),IF(MONTH(ДАННЫЕ!$F$1)=MONTH(ДАННЫЕ!$Q1845),111,11),1),0)&amp;"i"&amp;IF(ДАННЫЕ!$R1845+ДАННЫЕ!$S1845+ДАННЫЕ!$T1845=0,0,1)&amp;"h"&amp;IF(ДАННЫЕ!$P1845&gt;0,1,0)&amp;"p"&amp;IF(ДАННЫЕ!$CI1845&gt;0,IF(YEAR(ДАННЫЕ!$F$1)=YEAR(ДАННЫЕ!$CI1845),IF(MONTH(ДАННЫЕ!$F$1)=MONTH(ДАННЫЕ!$CI1845),111,11),1),0)&amp;"d"&amp;IF(ДАННЫЕ!$CJ1845&gt;0,IF(YEAR(ДАННЫЕ!$F$1)=YEAR(ДАННЫЕ!$CJ1845),IF(MONTH(ДАННЫЕ!$F$1)=MONTH(ДАННЫЕ!$CJ1845),111,11),1),0)&amp;"o"&amp;IF(ДАННЫЕ!$CK1845&gt;0,IF(MONTH(ДАННЫЕ!$F$1)=MONTH(ДАННЫЕ!$CK1845),111,11),0)&amp;"v"&amp;IF(ДАННЫЕ!$BE1845&gt;0,IF(MONTH(ДАННЫЕ!$F$1)=MONTH(ДАННЫЕ!$BE1845),111,11),0)</f>
        <v>g00f0c0s0i0h0p0d0o0v0</v>
      </c>
      <c r="P1845" s="15">
        <f t="shared" si="89"/>
        <v>0</v>
      </c>
      <c r="Q1845" s="15">
        <f>IF(ДАННЫЕ!$F$1&gt;ДАННЫЕ!$N1845,IF(YEAR(ДАННЫЕ!$F$1)=YEAR(ДАННЫЕ!M1845),1,0),0)</f>
        <v>0</v>
      </c>
      <c r="R1845" s="15">
        <f>IF(ДАННЫЕ!$F$1&gt;ДАННЫЕ!$N1845,IF(YEAR(ДАННЫЕ!$F$1)=YEAR(ДАННЫЕ!N1845),1,0),0)</f>
        <v>0</v>
      </c>
      <c r="S1845" s="15">
        <f>IF(ДАННЫЕ!$AA1845="2А",1,IF(ДАННЫЕ!$AA1845="2Б",2,IF(ДАННЫЕ!$AA1845="2В",3,IF(ДАННЫЕ!$AA1845=3,4,IF(ДАННЫЕ!$AA1845="4А",5,IF(ДАННЫЕ!$AA1845="4Б",6,IF(ДАННЫЕ!$AA1845="4В",7,IF(ДАННЫЕ!$AA1845=5,8,0))))))))</f>
        <v>0</v>
      </c>
      <c r="T1845" s="15">
        <f>IF(OR(ДАННЫЕ!$AC1845=2,ДАННЫЕ!$AD1845=2,ДАННЫЕ!$AE1845=2),2,IF(OR(ДАННЫЕ!$AC1845=1,ДАННЫЕ!$AD1845=1,ДАННЫЕ!$AE1845=1),1,0))</f>
        <v>0</v>
      </c>
    </row>
    <row r="1846" spans="1:20" x14ac:dyDescent="0.2">
      <c r="A1846" s="78">
        <f>IF(B1846&gt;0,IF(MONTH(ДАННЫЕ!$F$1)=MONTH(ДАННЫЕ!$B1846),1,0),0)</f>
        <v>0</v>
      </c>
      <c r="B1846" s="14">
        <f>IF(ДАННЫЕ!$B1846&gt;0,IF(YEAR(ДАННЫЕ!$F$1)=YEAR(ДАННЫЕ!$B1846),1,0),0)</f>
        <v>0</v>
      </c>
      <c r="C1846" s="14">
        <f>IF(ДАННЫЕ!$CM1846&gt;0,IF(YEAR(ДАННЫЕ!$F$1)=YEAR(ДАННЫЕ!$CM1846),1,0),0)</f>
        <v>0</v>
      </c>
      <c r="D1846" s="14">
        <f>IF(ДАННЫЕ!$CJ1846&gt;0,IF(ДАННЫЕ!$CL1846&gt;ДАННЫЕ!$F$1,1,IF(ДАННЫЕ!$CL1846&gt;0,0,1)),0)</f>
        <v>0</v>
      </c>
      <c r="E1846" s="43" t="str">
        <f ca="1">IF(ДАННЫЕ!$F$1&gt;0,IF(ДАННЫЕ!$G1846&gt;0,DATEDIF(ДАННЫЕ!$G1846,ДАННЫЕ!$F$1,"y"),""),IF(ДАННЫЕ!$G1846&gt;0,DATEDIF(ДАННЫЕ!$G1846,TODAY(),"y"),""))</f>
        <v/>
      </c>
      <c r="F1846" s="43" t="str">
        <f xml:space="preserve"> IF(ДАННЫЕ!$F1846="М",IF(E1846&gt;=18,IF(E1846&lt;60,1,""),""),"")&amp;IF(ДАННЫЕ!$F1846="Ж",IF(E1846&gt;=18,IF(E1846&lt;55,1,""),""),"")</f>
        <v/>
      </c>
      <c r="G1846" s="43" t="str">
        <f xml:space="preserve"> IF(ДАННЫЕ!$F1846="М",IF(E1846&gt;=60,2,""),"")&amp;IF(ДАННЫЕ!$F1846="Ж",IF(E1846&gt;=55,2,""),"")</f>
        <v/>
      </c>
      <c r="H1846" s="43" t="str">
        <f t="shared" ca="1" si="87"/>
        <v/>
      </c>
      <c r="I1846" s="43" t="str">
        <f t="shared" ca="1" si="88"/>
        <v>03</v>
      </c>
      <c r="J1846" s="28" t="str">
        <f ca="1">ДАННЫЕ!$F1846&amp;H1846&amp;I1846&amp;ДАННЫЕ!$I1846&amp;"m"&amp;IF(ДАННЫЕ!$I1846&gt;0,IF(ДАННЫЕ!$J1846&gt;0,0,1),"")&amp;"f"&amp;IF(ДАННЫЕ!$R1846&gt;0,IF(YEAR(ДАННЫЕ!$F$1)=YEAR(ДАННЫЕ!$R1846),1,0),0)&amp;"z"&amp;ДАННЫЕ!$R1846&amp;"p"&amp;ДАННЫЕ!$S1846&amp;"i"&amp;ДАННЫЕ!$T1846&amp;"h"&amp;ДАННЫЕ!$K1846&amp;"be"&amp;ДАННЫЕ!$BI1846&amp;"CD"&amp;IF(ДАННЫЕ!BF1846&gt;500,4,IF(ДАННЫЕ!BF1846&gt;350,3,IF(ДАННЫЕ!BF1846&gt;200,2,IF(ДАННЫЕ!BF1846&gt;0,1,0))))&amp;"g"&amp;B1846&amp;"d"&amp;H1846&amp;"l"&amp;ДАННЫЕ!AT1846&amp;"a"&amp;ДАННЫЕ!$V1846&amp;"v"&amp;R1846&amp;"k"&amp;ДАННЫЕ!$U1846&amp;"s"&amp;ДАННЫЕ!$Y1846&amp;"t"&amp;ДАННЫЕ!$X1846&amp;"b"&amp;IF(ДАННЫЕ!$Q1846&gt;1,1,0)&amp;"PP"&amp;ДАННЫЕ!Z1846&amp;"c"&amp;S1846&amp;"x"&amp;IF(ДАННЫЕ!$BY1846&gt;0,IF(YEAR(ДАННЫЕ!$F$1)=YEAR(ДАННЫЕ!$BY1846),1,0),0)&amp;"n"&amp;IF(ДАННЫЕ!$BZ1846&gt;0,IF(YEAR(ДАННЫЕ!$F$1)=YEAR(ДАННЫЕ!$BZ1846),1,0),0)&amp;"u"&amp;D1846&amp;"z"&amp;IF(ДАННЫЕ!$CL1846&gt;0,IF(YEAR(ДАННЫЕ!$F$1)&gt;YEAR(ДАННЫЕ!$CL1846),11,12),0)</f>
        <v>03mf0zpihbeCD0g0dlav0kstb0PPc0x0n0u0z0</v>
      </c>
      <c r="K1846" s="28" t="str">
        <f ca="1">ДАННЫЕ!$I1846&amp;"x"&amp;B1846&amp;"w"&amp;IF(T1846+ДАННЫЕ!AD1846+ДАННЫЕ!AE1846+ДАННЫЕ!AF1846+ДАННЫЕ!AG1846+ДАННЫЕ!AH1846+ДАННЫЕ!$AL1846+ДАННЫЕ!AI1846+ДАННЫЕ!AJ1846+ДАННЫЕ!AK1846+ДАННЫЕ!AP1846+ДАННЫЕ!AQ1846+ДАННЫЕ!AR1846+ДАННЫЕ!$AM1846+ДАННЫЕ!$AN1846+ДАННЫЕ!AS1846+ДАННЫЕ!AT1846&gt;0,1,0)&amp;IF(OR(T1846=2,ДАННЫЕ!AD1846=2,ДАННЫЕ!AE1846=2,ДАННЫЕ!AF1846=2,ДАННЫЕ!AG1846=2,ДАННЫЕ!AH1846=2,ДАННЫЕ!$AL1846=2,ДАННЫЕ!AI1846=2,ДАННЫЕ!AJ1846=2,ДАННЫЕ!AK1846=2,ДАННЫЕ!AP1846=2,ДАННЫЕ!AQ1846=2,ДАННЫЕ!AR1846=2,ДАННЫЕ!$AM1846=2,ДАННЫЕ!$AN1846=2,ДАННЫЕ!AS1846=2,ДАННЫЕ!AT1846=2),2,0)&amp;"t"&amp;IF(T1846&gt;0,"1"&amp;T1846,"00")&amp;"f"&amp;IF(ДАННЫЕ!$AC1846,"1"&amp;ДАННЫЕ!$AC1846,"00")&amp;"b"&amp;IF(ДАННЫЕ!$AD1846,"1"&amp;ДАННЫЕ!$AD1846,"00")&amp;"g"&amp;IF(ДАННЫЕ!$AF1846,"1"&amp;ДАННЫЕ!$AF1846,"00")&amp;"c"&amp;IF(ДАННЫЕ!$AG1846,"1"&amp;ДАННЫЕ!$AG1846,"00")&amp;"i"&amp;IF(ДАННЫЕ!$AH1846,"1"&amp;ДАННЫЕ!$AH1846,"00")&amp;"r"&amp;IF(ДАННЫЕ!$AL1846,"1"&amp;ДАННЫЕ!$AL1846,"00")&amp;"m"&amp;IF(ДАННЫЕ!$AI1846,"1"&amp;ДАННЫЕ!$AI1846,"00")&amp;"hS"&amp;IF(ДАННЫЕ!$AJ1846,"1"&amp;ДАННЫЕ!$AJ1846,"00")&amp;"hZ"&amp;IF(ДАННЫЕ!$AK1846,"1"&amp;ДАННЫЕ!$AK1846,"00")&amp;"p"&amp;IF(ДАННЫЕ!$AP1846,"1"&amp;ДАННЫЕ!$AP1846,"00")&amp;"k"&amp;IF(ДАННЫЕ!$AQ1846,"1"&amp;ДАННЫЕ!$AQ1846,"00")&amp;"z"&amp;IF(ДАННЫЕ!$AR1846,"1"&amp;ДАННЫЕ!$AR1846,"00")&amp;"j"&amp;IF(ДАННЫЕ!$AM1846,"1"&amp;ДАННЫЕ!$AM1846,"00")&amp;"n"&amp;IF(ДАННЫЕ!$AN1846,"1"&amp;ДАННЫЕ!$AN1846,"00")&amp;"E"&amp;ДАННЫЕ!BI1846&amp;"L"&amp;ДАННЫЕ!AO1846&amp;"h"&amp;IF(ДАННЫЕ!$AU1846&gt;0,1,0)&amp;"v"&amp;IF(ДАННЫЕ!$AW1846&gt;0,1,0)&amp;"a"&amp;IF(ДАННЫЕ!$AS1846,"1"&amp;ДАННЫЕ!$AS1846,"00")&amp;"s"&amp;IF(ДАННЫЕ!$AT1846,"1"&amp;ДАННЫЕ!$AT1846,"00")&amp;"u"&amp;IF(ДАННЫЕ!$CJ1846&gt;0,1,0)&amp;"y"&amp;B1846&amp;"d"&amp;H1846&amp;"e"&amp;F1846&amp;G1846</f>
        <v>x0w00t00f00b00g00c00i00r00m00hS00hZ00p00k00z00j00n00ELh0v0a00s00u0y0de</v>
      </c>
      <c r="L1846" s="28" t="str">
        <f ca="1">ДАННЫЕ!$I1846&amp;"VN"&amp;IF(ДАННЫЕ!AW1846&gt;0,11,10)&amp;"CD"&amp;IF(ДАННЫЕ!BF1846&gt;500,16,IF(ДАННЫЕ!BF1846&gt;350,15,IF(ДАННЫЕ!BF1846&gt;=200,14,IF(ДАННЫЕ!BF1846&gt;=100,13,IF(ДАННЫЕ!BF1846&gt;=50,12,IF(ДАННЫЕ!BF1846&gt;0,11,10))))))&amp;"AR"&amp;IF(ДАННЫЕ!BX1846&gt;0,1,0)&amp;"GD"&amp;B1846&amp;"VV"&amp;IF(E1846&gt;=5,IF(E1846&lt;18,1,0),0)</f>
        <v>VN10CD10AR0GD0VV0</v>
      </c>
      <c r="M1846" s="28" t="str">
        <f>ДАННЫЕ!$I1846&amp;"b"&amp;ДАННЫЕ!$BI1846&amp;"r"&amp;ДАННЫЕ!$BJ1846&amp;"CD"&amp;IF(ДАННЫЕ!BF1846&gt;0,IF(ДАННЫЕ!BF1846&lt;200,1,IF(ДАННЫЕ!BF1846&lt;350,2,3)),0)&amp;"h"&amp;IF(ДАННЫЕ!$BK1846+ДАННЫЕ!$BL1846+ДАННЫЕ!$BM1846&gt;0,1,0)&amp;"x"&amp;ДАННЫЕ!$BK1846&amp;"y"&amp;ДАННЫЕ!$BL1846&amp;"z"&amp;ДАННЫЕ!$BM1846&amp;"c"&amp;IF(ДАННЫЕ!$BK1846+ДАННЫЕ!$BL1846+ДАННЫЕ!$BM1846=3,1,0)&amp;"a"&amp;IF(ДАННЫЕ!$BQ1846+ДАННЫЕ!$BR1846&gt;0,1,0)&amp;"d"&amp;ДАННЫЕ!$BQ1846&amp;"v"&amp;ДАННЫЕ!$BR1846&amp;"p"&amp;ДАННЫЕ!$BS1846&amp;"n"&amp;ДАННЫЕ!$BU1846&amp;"t"&amp;ДАННЫЕ!$BV1846&amp;"o"&amp;ДАННЫЕ!$BT1846&amp;"l"&amp;IF(ДАННЫЕ!$BN1846&gt;0,1,0)&amp;ДАННЫЕ!$BN1846&amp;"g"&amp;ДАННЫЕ!$BO1846&amp;"s"&amp;ДАННЫЕ!$BP1846&amp;"DZ"&amp;IF(ДАННЫЕ!B1846-ДАННЫЕ!G1846 &lt; 60,IF(ДАННЫЕ!B1846-ДАННЫЕ!G1846 &gt;= 0,1,0),0)&amp;"u"&amp;IF(ДАННЫЕ!$CJ1846&gt;0,1,0)</f>
        <v>brCD0h0xyzc0a0dvpntol0gsDZ1u0</v>
      </c>
      <c r="N1846" s="28" t="str">
        <f ca="1">ДАННЫЕ!$F1846&amp;ДАННЫЕ!$I1846&amp;"g"&amp;B1846&amp;"cf"&amp;D1846&amp;"a"&amp;IF(ДАННЫЕ!$BX1846&gt;0,1,0)&amp;IF(ДАННЫЕ!$BF1846&gt;500,1,IF(ДАННЫЕ!$BF1846&gt;350,2,IF(ДАННЫЕ!$BF1846&gt;=200,3,IF(ДАННЫЕ!$BF1846&gt;=100,4,IF(ДАННЫЕ!$BF1846&gt;=50,5,IF(ДАННЫЕ!$BF1846&lt;50,6,0))))))&amp;"AR"&amp;IF(DATEDIF(ДАННЫЕ!$BX1846,ДАННЫЕ!$F$1,"y")&gt;1,1,0)&amp;"VG"&amp;IF(ДАННЫЕ!$BH1846="0",1,0)&amp;"o"&amp;IF(T1846+ДАННЫЕ!$AF1846+ДАННЫЕ!$AG1846+ДАННЫЕ!$AH1846+ДАННЫЕ!$AI1846+ДАННЫЕ!$AJ1846+ДАННЫЕ!$AP1846+ДАННЫЕ!$AQ1846+ДАННЫЕ!$AR1846+ДАННЫЕ!$AU1846+ДАННЫЕ!$AW1846+ДАННЫЕ!$AS1846+ДАННЫЕ!$AT1846&gt;0,1,0)&amp;"x"&amp;ДАННЫЕ!$AG1846&amp;"p"&amp;IF(ДАННЫЕ!$BY1846&gt;0,1,0)&amp;"v"&amp;IF(ДАННЫЕ!$BZ1846&gt;0,1,0)&amp;"n"&amp;ДАННЫЕ!$CA1846&amp;"t"&amp;ДАННЫЕ!$AY1846&amp;"k"&amp;ДАННЫЕ!$CB1846&amp;"q"&amp;ДАННЫЕ!$CC1846&amp;"w"&amp;ДАННЫЕ!$CD1846&amp;"e"&amp;ДАННЫЕ!$CE1846&amp;"m"&amp;ДАННЫЕ!$CF1846&amp;"c"&amp;ДАННЫЕ!$CG1846&amp;"z"&amp;ДАННЫЕ!$CH1846&amp;"d"&amp;IF(H1846=4,1,0)&amp;"s"&amp;IF(ДАННЫЕ!$J1846=1,0,1)&amp;"u"&amp;IF(ДАННЫЕ!$CJ1846&gt;0,1,0)</f>
        <v>g0cf0a06AR1VG0o0xp0v0ntkqwemczd0s1u0</v>
      </c>
      <c r="O1846" s="28" t="str">
        <f>ДАННЫЕ!$I1846&amp;"g"&amp;B1846&amp;A1846&amp;"f"&amp;P1846&amp;"c"&amp;IF(ДАННЫЕ!$U1846&gt;0,1,0)&amp;"s"&amp;IF(ДАННЫЕ!$Q1846&gt;0,IF(YEAR(ДАННЫЕ!$F$1)=YEAR(ДАННЫЕ!$Q1846),IF(MONTH(ДАННЫЕ!$F$1)=MONTH(ДАННЫЕ!$Q1846),111,11),1),0)&amp;"i"&amp;IF(ДАННЫЕ!$R1846+ДАННЫЕ!$S1846+ДАННЫЕ!$T1846=0,0,1)&amp;"h"&amp;IF(ДАННЫЕ!$P1846&gt;0,1,0)&amp;"p"&amp;IF(ДАННЫЕ!$CI1846&gt;0,IF(YEAR(ДАННЫЕ!$F$1)=YEAR(ДАННЫЕ!$CI1846),IF(MONTH(ДАННЫЕ!$F$1)=MONTH(ДАННЫЕ!$CI1846),111,11),1),0)&amp;"d"&amp;IF(ДАННЫЕ!$CJ1846&gt;0,IF(YEAR(ДАННЫЕ!$F$1)=YEAR(ДАННЫЕ!$CJ1846),IF(MONTH(ДАННЫЕ!$F$1)=MONTH(ДАННЫЕ!$CJ1846),111,11),1),0)&amp;"o"&amp;IF(ДАННЫЕ!$CK1846&gt;0,IF(MONTH(ДАННЫЕ!$F$1)=MONTH(ДАННЫЕ!$CK1846),111,11),0)&amp;"v"&amp;IF(ДАННЫЕ!$BE1846&gt;0,IF(MONTH(ДАННЫЕ!$F$1)=MONTH(ДАННЫЕ!$BE1846),111,11),0)</f>
        <v>g00f0c0s0i0h0p0d0o0v0</v>
      </c>
      <c r="P1846" s="15">
        <f t="shared" si="89"/>
        <v>0</v>
      </c>
      <c r="Q1846" s="15">
        <f>IF(ДАННЫЕ!$F$1&gt;ДАННЫЕ!$N1846,IF(YEAR(ДАННЫЕ!$F$1)=YEAR(ДАННЫЕ!M1846),1,0),0)</f>
        <v>0</v>
      </c>
      <c r="R1846" s="15">
        <f>IF(ДАННЫЕ!$F$1&gt;ДАННЫЕ!$N1846,IF(YEAR(ДАННЫЕ!$F$1)=YEAR(ДАННЫЕ!N1846),1,0),0)</f>
        <v>0</v>
      </c>
      <c r="S1846" s="15">
        <f>IF(ДАННЫЕ!$AA1846="2А",1,IF(ДАННЫЕ!$AA1846="2Б",2,IF(ДАННЫЕ!$AA1846="2В",3,IF(ДАННЫЕ!$AA1846=3,4,IF(ДАННЫЕ!$AA1846="4А",5,IF(ДАННЫЕ!$AA1846="4Б",6,IF(ДАННЫЕ!$AA1846="4В",7,IF(ДАННЫЕ!$AA1846=5,8,0))))))))</f>
        <v>0</v>
      </c>
      <c r="T1846" s="15">
        <f>IF(OR(ДАННЫЕ!$AC1846=2,ДАННЫЕ!$AD1846=2,ДАННЫЕ!$AE1846=2),2,IF(OR(ДАННЫЕ!$AC1846=1,ДАННЫЕ!$AD1846=1,ДАННЫЕ!$AE1846=1),1,0))</f>
        <v>0</v>
      </c>
    </row>
    <row r="1847" spans="1:20" x14ac:dyDescent="0.2">
      <c r="A1847" s="78">
        <f>IF(B1847&gt;0,IF(MONTH(ДАННЫЕ!$F$1)=MONTH(ДАННЫЕ!$B1847),1,0),0)</f>
        <v>0</v>
      </c>
      <c r="B1847" s="14">
        <f>IF(ДАННЫЕ!$B1847&gt;0,IF(YEAR(ДАННЫЕ!$F$1)=YEAR(ДАННЫЕ!$B1847),1,0),0)</f>
        <v>0</v>
      </c>
      <c r="C1847" s="14">
        <f>IF(ДАННЫЕ!$CM1847&gt;0,IF(YEAR(ДАННЫЕ!$F$1)=YEAR(ДАННЫЕ!$CM1847),1,0),0)</f>
        <v>0</v>
      </c>
      <c r="D1847" s="14">
        <f>IF(ДАННЫЕ!$CJ1847&gt;0,IF(ДАННЫЕ!$CL1847&gt;ДАННЫЕ!$F$1,1,IF(ДАННЫЕ!$CL1847&gt;0,0,1)),0)</f>
        <v>0</v>
      </c>
      <c r="E1847" s="43" t="str">
        <f ca="1">IF(ДАННЫЕ!$F$1&gt;0,IF(ДАННЫЕ!$G1847&gt;0,DATEDIF(ДАННЫЕ!$G1847,ДАННЫЕ!$F$1,"y"),""),IF(ДАННЫЕ!$G1847&gt;0,DATEDIF(ДАННЫЕ!$G1847,TODAY(),"y"),""))</f>
        <v/>
      </c>
      <c r="F1847" s="43" t="str">
        <f xml:space="preserve"> IF(ДАННЫЕ!$F1847="М",IF(E1847&gt;=18,IF(E1847&lt;60,1,""),""),"")&amp;IF(ДАННЫЕ!$F1847="Ж",IF(E1847&gt;=18,IF(E1847&lt;55,1,""),""),"")</f>
        <v/>
      </c>
      <c r="G1847" s="43" t="str">
        <f xml:space="preserve"> IF(ДАННЫЕ!$F1847="М",IF(E1847&gt;=60,2,""),"")&amp;IF(ДАННЫЕ!$F1847="Ж",IF(E1847&gt;=55,2,""),"")</f>
        <v/>
      </c>
      <c r="H1847" s="43" t="str">
        <f t="shared" ca="1" si="87"/>
        <v/>
      </c>
      <c r="I1847" s="43" t="str">
        <f t="shared" ca="1" si="88"/>
        <v>03</v>
      </c>
      <c r="J1847" s="28" t="str">
        <f ca="1">ДАННЫЕ!$F1847&amp;H1847&amp;I1847&amp;ДАННЫЕ!$I1847&amp;"m"&amp;IF(ДАННЫЕ!$I1847&gt;0,IF(ДАННЫЕ!$J1847&gt;0,0,1),"")&amp;"f"&amp;IF(ДАННЫЕ!$R1847&gt;0,IF(YEAR(ДАННЫЕ!$F$1)=YEAR(ДАННЫЕ!$R1847),1,0),0)&amp;"z"&amp;ДАННЫЕ!$R1847&amp;"p"&amp;ДАННЫЕ!$S1847&amp;"i"&amp;ДАННЫЕ!$T1847&amp;"h"&amp;ДАННЫЕ!$K1847&amp;"be"&amp;ДАННЫЕ!$BI1847&amp;"CD"&amp;IF(ДАННЫЕ!BF1847&gt;500,4,IF(ДАННЫЕ!BF1847&gt;350,3,IF(ДАННЫЕ!BF1847&gt;200,2,IF(ДАННЫЕ!BF1847&gt;0,1,0))))&amp;"g"&amp;B1847&amp;"d"&amp;H1847&amp;"l"&amp;ДАННЫЕ!AT1847&amp;"a"&amp;ДАННЫЕ!$V1847&amp;"v"&amp;R1847&amp;"k"&amp;ДАННЫЕ!$U1847&amp;"s"&amp;ДАННЫЕ!$Y1847&amp;"t"&amp;ДАННЫЕ!$X1847&amp;"b"&amp;IF(ДАННЫЕ!$Q1847&gt;1,1,0)&amp;"PP"&amp;ДАННЫЕ!Z1847&amp;"c"&amp;S1847&amp;"x"&amp;IF(ДАННЫЕ!$BY1847&gt;0,IF(YEAR(ДАННЫЕ!$F$1)=YEAR(ДАННЫЕ!$BY1847),1,0),0)&amp;"n"&amp;IF(ДАННЫЕ!$BZ1847&gt;0,IF(YEAR(ДАННЫЕ!$F$1)=YEAR(ДАННЫЕ!$BZ1847),1,0),0)&amp;"u"&amp;D1847&amp;"z"&amp;IF(ДАННЫЕ!$CL1847&gt;0,IF(YEAR(ДАННЫЕ!$F$1)&gt;YEAR(ДАННЫЕ!$CL1847),11,12),0)</f>
        <v>03mf0zpihbeCD0g0dlav0kstb0PPc0x0n0u0z0</v>
      </c>
      <c r="K1847" s="28" t="str">
        <f ca="1">ДАННЫЕ!$I1847&amp;"x"&amp;B1847&amp;"w"&amp;IF(T1847+ДАННЫЕ!AD1847+ДАННЫЕ!AE1847+ДАННЫЕ!AF1847+ДАННЫЕ!AG1847+ДАННЫЕ!AH1847+ДАННЫЕ!$AL1847+ДАННЫЕ!AI1847+ДАННЫЕ!AJ1847+ДАННЫЕ!AK1847+ДАННЫЕ!AP1847+ДАННЫЕ!AQ1847+ДАННЫЕ!AR1847+ДАННЫЕ!$AM1847+ДАННЫЕ!$AN1847+ДАННЫЕ!AS1847+ДАННЫЕ!AT1847&gt;0,1,0)&amp;IF(OR(T1847=2,ДАННЫЕ!AD1847=2,ДАННЫЕ!AE1847=2,ДАННЫЕ!AF1847=2,ДАННЫЕ!AG1847=2,ДАННЫЕ!AH1847=2,ДАННЫЕ!$AL1847=2,ДАННЫЕ!AI1847=2,ДАННЫЕ!AJ1847=2,ДАННЫЕ!AK1847=2,ДАННЫЕ!AP1847=2,ДАННЫЕ!AQ1847=2,ДАННЫЕ!AR1847=2,ДАННЫЕ!$AM1847=2,ДАННЫЕ!$AN1847=2,ДАННЫЕ!AS1847=2,ДАННЫЕ!AT1847=2),2,0)&amp;"t"&amp;IF(T1847&gt;0,"1"&amp;T1847,"00")&amp;"f"&amp;IF(ДАННЫЕ!$AC1847,"1"&amp;ДАННЫЕ!$AC1847,"00")&amp;"b"&amp;IF(ДАННЫЕ!$AD1847,"1"&amp;ДАННЫЕ!$AD1847,"00")&amp;"g"&amp;IF(ДАННЫЕ!$AF1847,"1"&amp;ДАННЫЕ!$AF1847,"00")&amp;"c"&amp;IF(ДАННЫЕ!$AG1847,"1"&amp;ДАННЫЕ!$AG1847,"00")&amp;"i"&amp;IF(ДАННЫЕ!$AH1847,"1"&amp;ДАННЫЕ!$AH1847,"00")&amp;"r"&amp;IF(ДАННЫЕ!$AL1847,"1"&amp;ДАННЫЕ!$AL1847,"00")&amp;"m"&amp;IF(ДАННЫЕ!$AI1847,"1"&amp;ДАННЫЕ!$AI1847,"00")&amp;"hS"&amp;IF(ДАННЫЕ!$AJ1847,"1"&amp;ДАННЫЕ!$AJ1847,"00")&amp;"hZ"&amp;IF(ДАННЫЕ!$AK1847,"1"&amp;ДАННЫЕ!$AK1847,"00")&amp;"p"&amp;IF(ДАННЫЕ!$AP1847,"1"&amp;ДАННЫЕ!$AP1847,"00")&amp;"k"&amp;IF(ДАННЫЕ!$AQ1847,"1"&amp;ДАННЫЕ!$AQ1847,"00")&amp;"z"&amp;IF(ДАННЫЕ!$AR1847,"1"&amp;ДАННЫЕ!$AR1847,"00")&amp;"j"&amp;IF(ДАННЫЕ!$AM1847,"1"&amp;ДАННЫЕ!$AM1847,"00")&amp;"n"&amp;IF(ДАННЫЕ!$AN1847,"1"&amp;ДАННЫЕ!$AN1847,"00")&amp;"E"&amp;ДАННЫЕ!BI1847&amp;"L"&amp;ДАННЫЕ!AO1847&amp;"h"&amp;IF(ДАННЫЕ!$AU1847&gt;0,1,0)&amp;"v"&amp;IF(ДАННЫЕ!$AW1847&gt;0,1,0)&amp;"a"&amp;IF(ДАННЫЕ!$AS1847,"1"&amp;ДАННЫЕ!$AS1847,"00")&amp;"s"&amp;IF(ДАННЫЕ!$AT1847,"1"&amp;ДАННЫЕ!$AT1847,"00")&amp;"u"&amp;IF(ДАННЫЕ!$CJ1847&gt;0,1,0)&amp;"y"&amp;B1847&amp;"d"&amp;H1847&amp;"e"&amp;F1847&amp;G1847</f>
        <v>x0w00t00f00b00g00c00i00r00m00hS00hZ00p00k00z00j00n00ELh0v0a00s00u0y0de</v>
      </c>
      <c r="L1847" s="28" t="str">
        <f ca="1">ДАННЫЕ!$I1847&amp;"VN"&amp;IF(ДАННЫЕ!AW1847&gt;0,11,10)&amp;"CD"&amp;IF(ДАННЫЕ!BF1847&gt;500,16,IF(ДАННЫЕ!BF1847&gt;350,15,IF(ДАННЫЕ!BF1847&gt;=200,14,IF(ДАННЫЕ!BF1847&gt;=100,13,IF(ДАННЫЕ!BF1847&gt;=50,12,IF(ДАННЫЕ!BF1847&gt;0,11,10))))))&amp;"AR"&amp;IF(ДАННЫЕ!BX1847&gt;0,1,0)&amp;"GD"&amp;B1847&amp;"VV"&amp;IF(E1847&gt;=5,IF(E1847&lt;18,1,0),0)</f>
        <v>VN10CD10AR0GD0VV0</v>
      </c>
      <c r="M1847" s="28" t="str">
        <f>ДАННЫЕ!$I1847&amp;"b"&amp;ДАННЫЕ!$BI1847&amp;"r"&amp;ДАННЫЕ!$BJ1847&amp;"CD"&amp;IF(ДАННЫЕ!BF1847&gt;0,IF(ДАННЫЕ!BF1847&lt;200,1,IF(ДАННЫЕ!BF1847&lt;350,2,3)),0)&amp;"h"&amp;IF(ДАННЫЕ!$BK1847+ДАННЫЕ!$BL1847+ДАННЫЕ!$BM1847&gt;0,1,0)&amp;"x"&amp;ДАННЫЕ!$BK1847&amp;"y"&amp;ДАННЫЕ!$BL1847&amp;"z"&amp;ДАННЫЕ!$BM1847&amp;"c"&amp;IF(ДАННЫЕ!$BK1847+ДАННЫЕ!$BL1847+ДАННЫЕ!$BM1847=3,1,0)&amp;"a"&amp;IF(ДАННЫЕ!$BQ1847+ДАННЫЕ!$BR1847&gt;0,1,0)&amp;"d"&amp;ДАННЫЕ!$BQ1847&amp;"v"&amp;ДАННЫЕ!$BR1847&amp;"p"&amp;ДАННЫЕ!$BS1847&amp;"n"&amp;ДАННЫЕ!$BU1847&amp;"t"&amp;ДАННЫЕ!$BV1847&amp;"o"&amp;ДАННЫЕ!$BT1847&amp;"l"&amp;IF(ДАННЫЕ!$BN1847&gt;0,1,0)&amp;ДАННЫЕ!$BN1847&amp;"g"&amp;ДАННЫЕ!$BO1847&amp;"s"&amp;ДАННЫЕ!$BP1847&amp;"DZ"&amp;IF(ДАННЫЕ!B1847-ДАННЫЕ!G1847 &lt; 60,IF(ДАННЫЕ!B1847-ДАННЫЕ!G1847 &gt;= 0,1,0),0)&amp;"u"&amp;IF(ДАННЫЕ!$CJ1847&gt;0,1,0)</f>
        <v>brCD0h0xyzc0a0dvpntol0gsDZ1u0</v>
      </c>
      <c r="N1847" s="28" t="str">
        <f ca="1">ДАННЫЕ!$F1847&amp;ДАННЫЕ!$I1847&amp;"g"&amp;B1847&amp;"cf"&amp;D1847&amp;"a"&amp;IF(ДАННЫЕ!$BX1847&gt;0,1,0)&amp;IF(ДАННЫЕ!$BF1847&gt;500,1,IF(ДАННЫЕ!$BF1847&gt;350,2,IF(ДАННЫЕ!$BF1847&gt;=200,3,IF(ДАННЫЕ!$BF1847&gt;=100,4,IF(ДАННЫЕ!$BF1847&gt;=50,5,IF(ДАННЫЕ!$BF1847&lt;50,6,0))))))&amp;"AR"&amp;IF(DATEDIF(ДАННЫЕ!$BX1847,ДАННЫЕ!$F$1,"y")&gt;1,1,0)&amp;"VG"&amp;IF(ДАННЫЕ!$BH1847="0",1,0)&amp;"o"&amp;IF(T1847+ДАННЫЕ!$AF1847+ДАННЫЕ!$AG1847+ДАННЫЕ!$AH1847+ДАННЫЕ!$AI1847+ДАННЫЕ!$AJ1847+ДАННЫЕ!$AP1847+ДАННЫЕ!$AQ1847+ДАННЫЕ!$AR1847+ДАННЫЕ!$AU1847+ДАННЫЕ!$AW1847+ДАННЫЕ!$AS1847+ДАННЫЕ!$AT1847&gt;0,1,0)&amp;"x"&amp;ДАННЫЕ!$AG1847&amp;"p"&amp;IF(ДАННЫЕ!$BY1847&gt;0,1,0)&amp;"v"&amp;IF(ДАННЫЕ!$BZ1847&gt;0,1,0)&amp;"n"&amp;ДАННЫЕ!$CA1847&amp;"t"&amp;ДАННЫЕ!$AY1847&amp;"k"&amp;ДАННЫЕ!$CB1847&amp;"q"&amp;ДАННЫЕ!$CC1847&amp;"w"&amp;ДАННЫЕ!$CD1847&amp;"e"&amp;ДАННЫЕ!$CE1847&amp;"m"&amp;ДАННЫЕ!$CF1847&amp;"c"&amp;ДАННЫЕ!$CG1847&amp;"z"&amp;ДАННЫЕ!$CH1847&amp;"d"&amp;IF(H1847=4,1,0)&amp;"s"&amp;IF(ДАННЫЕ!$J1847=1,0,1)&amp;"u"&amp;IF(ДАННЫЕ!$CJ1847&gt;0,1,0)</f>
        <v>g0cf0a06AR1VG0o0xp0v0ntkqwemczd0s1u0</v>
      </c>
      <c r="O1847" s="28" t="str">
        <f>ДАННЫЕ!$I1847&amp;"g"&amp;B1847&amp;A1847&amp;"f"&amp;P1847&amp;"c"&amp;IF(ДАННЫЕ!$U1847&gt;0,1,0)&amp;"s"&amp;IF(ДАННЫЕ!$Q1847&gt;0,IF(YEAR(ДАННЫЕ!$F$1)=YEAR(ДАННЫЕ!$Q1847),IF(MONTH(ДАННЫЕ!$F$1)=MONTH(ДАННЫЕ!$Q1847),111,11),1),0)&amp;"i"&amp;IF(ДАННЫЕ!$R1847+ДАННЫЕ!$S1847+ДАННЫЕ!$T1847=0,0,1)&amp;"h"&amp;IF(ДАННЫЕ!$P1847&gt;0,1,0)&amp;"p"&amp;IF(ДАННЫЕ!$CI1847&gt;0,IF(YEAR(ДАННЫЕ!$F$1)=YEAR(ДАННЫЕ!$CI1847),IF(MONTH(ДАННЫЕ!$F$1)=MONTH(ДАННЫЕ!$CI1847),111,11),1),0)&amp;"d"&amp;IF(ДАННЫЕ!$CJ1847&gt;0,IF(YEAR(ДАННЫЕ!$F$1)=YEAR(ДАННЫЕ!$CJ1847),IF(MONTH(ДАННЫЕ!$F$1)=MONTH(ДАННЫЕ!$CJ1847),111,11),1),0)&amp;"o"&amp;IF(ДАННЫЕ!$CK1847&gt;0,IF(MONTH(ДАННЫЕ!$F$1)=MONTH(ДАННЫЕ!$CK1847),111,11),0)&amp;"v"&amp;IF(ДАННЫЕ!$BE1847&gt;0,IF(MONTH(ДАННЫЕ!$F$1)=MONTH(ДАННЫЕ!$BE1847),111,11),0)</f>
        <v>g00f0c0s0i0h0p0d0o0v0</v>
      </c>
      <c r="P1847" s="15">
        <f t="shared" si="89"/>
        <v>0</v>
      </c>
      <c r="Q1847" s="15">
        <f>IF(ДАННЫЕ!$F$1&gt;ДАННЫЕ!$N1847,IF(YEAR(ДАННЫЕ!$F$1)=YEAR(ДАННЫЕ!M1847),1,0),0)</f>
        <v>0</v>
      </c>
      <c r="R1847" s="15">
        <f>IF(ДАННЫЕ!$F$1&gt;ДАННЫЕ!$N1847,IF(YEAR(ДАННЫЕ!$F$1)=YEAR(ДАННЫЕ!N1847),1,0),0)</f>
        <v>0</v>
      </c>
      <c r="S1847" s="15">
        <f>IF(ДАННЫЕ!$AA1847="2А",1,IF(ДАННЫЕ!$AA1847="2Б",2,IF(ДАННЫЕ!$AA1847="2В",3,IF(ДАННЫЕ!$AA1847=3,4,IF(ДАННЫЕ!$AA1847="4А",5,IF(ДАННЫЕ!$AA1847="4Б",6,IF(ДАННЫЕ!$AA1847="4В",7,IF(ДАННЫЕ!$AA1847=5,8,0))))))))</f>
        <v>0</v>
      </c>
      <c r="T1847" s="15">
        <f>IF(OR(ДАННЫЕ!$AC1847=2,ДАННЫЕ!$AD1847=2,ДАННЫЕ!$AE1847=2),2,IF(OR(ДАННЫЕ!$AC1847=1,ДАННЫЕ!$AD1847=1,ДАННЫЕ!$AE1847=1),1,0))</f>
        <v>0</v>
      </c>
    </row>
    <row r="1848" spans="1:20" x14ac:dyDescent="0.2">
      <c r="A1848" s="78">
        <f>IF(B1848&gt;0,IF(MONTH(ДАННЫЕ!$F$1)=MONTH(ДАННЫЕ!$B1848),1,0),0)</f>
        <v>0</v>
      </c>
      <c r="B1848" s="14">
        <f>IF(ДАННЫЕ!$B1848&gt;0,IF(YEAR(ДАННЫЕ!$F$1)=YEAR(ДАННЫЕ!$B1848),1,0),0)</f>
        <v>0</v>
      </c>
      <c r="C1848" s="14">
        <f>IF(ДАННЫЕ!$CM1848&gt;0,IF(YEAR(ДАННЫЕ!$F$1)=YEAR(ДАННЫЕ!$CM1848),1,0),0)</f>
        <v>0</v>
      </c>
      <c r="D1848" s="14">
        <f>IF(ДАННЫЕ!$CJ1848&gt;0,IF(ДАННЫЕ!$CL1848&gt;ДАННЫЕ!$F$1,1,IF(ДАННЫЕ!$CL1848&gt;0,0,1)),0)</f>
        <v>0</v>
      </c>
      <c r="E1848" s="43" t="str">
        <f ca="1">IF(ДАННЫЕ!$F$1&gt;0,IF(ДАННЫЕ!$G1848&gt;0,DATEDIF(ДАННЫЕ!$G1848,ДАННЫЕ!$F$1,"y"),""),IF(ДАННЫЕ!$G1848&gt;0,DATEDIF(ДАННЫЕ!$G1848,TODAY(),"y"),""))</f>
        <v/>
      </c>
      <c r="F1848" s="43" t="str">
        <f xml:space="preserve"> IF(ДАННЫЕ!$F1848="М",IF(E1848&gt;=18,IF(E1848&lt;60,1,""),""),"")&amp;IF(ДАННЫЕ!$F1848="Ж",IF(E1848&gt;=18,IF(E1848&lt;55,1,""),""),"")</f>
        <v/>
      </c>
      <c r="G1848" s="43" t="str">
        <f xml:space="preserve"> IF(ДАННЫЕ!$F1848="М",IF(E1848&gt;=60,2,""),"")&amp;IF(ДАННЫЕ!$F1848="Ж",IF(E1848&gt;=55,2,""),"")</f>
        <v/>
      </c>
      <c r="H1848" s="43" t="str">
        <f t="shared" ca="1" si="87"/>
        <v/>
      </c>
      <c r="I1848" s="43" t="str">
        <f t="shared" ca="1" si="88"/>
        <v>03</v>
      </c>
      <c r="J1848" s="28" t="str">
        <f ca="1">ДАННЫЕ!$F1848&amp;H1848&amp;I1848&amp;ДАННЫЕ!$I1848&amp;"m"&amp;IF(ДАННЫЕ!$I1848&gt;0,IF(ДАННЫЕ!$J1848&gt;0,0,1),"")&amp;"f"&amp;IF(ДАННЫЕ!$R1848&gt;0,IF(YEAR(ДАННЫЕ!$F$1)=YEAR(ДАННЫЕ!$R1848),1,0),0)&amp;"z"&amp;ДАННЫЕ!$R1848&amp;"p"&amp;ДАННЫЕ!$S1848&amp;"i"&amp;ДАННЫЕ!$T1848&amp;"h"&amp;ДАННЫЕ!$K1848&amp;"be"&amp;ДАННЫЕ!$BI1848&amp;"CD"&amp;IF(ДАННЫЕ!BF1848&gt;500,4,IF(ДАННЫЕ!BF1848&gt;350,3,IF(ДАННЫЕ!BF1848&gt;200,2,IF(ДАННЫЕ!BF1848&gt;0,1,0))))&amp;"g"&amp;B1848&amp;"d"&amp;H1848&amp;"l"&amp;ДАННЫЕ!AT1848&amp;"a"&amp;ДАННЫЕ!$V1848&amp;"v"&amp;R1848&amp;"k"&amp;ДАННЫЕ!$U1848&amp;"s"&amp;ДАННЫЕ!$Y1848&amp;"t"&amp;ДАННЫЕ!$X1848&amp;"b"&amp;IF(ДАННЫЕ!$Q1848&gt;1,1,0)&amp;"PP"&amp;ДАННЫЕ!Z1848&amp;"c"&amp;S1848&amp;"x"&amp;IF(ДАННЫЕ!$BY1848&gt;0,IF(YEAR(ДАННЫЕ!$F$1)=YEAR(ДАННЫЕ!$BY1848),1,0),0)&amp;"n"&amp;IF(ДАННЫЕ!$BZ1848&gt;0,IF(YEAR(ДАННЫЕ!$F$1)=YEAR(ДАННЫЕ!$BZ1848),1,0),0)&amp;"u"&amp;D1848&amp;"z"&amp;IF(ДАННЫЕ!$CL1848&gt;0,IF(YEAR(ДАННЫЕ!$F$1)&gt;YEAR(ДАННЫЕ!$CL1848),11,12),0)</f>
        <v>03mf0zpihbeCD0g0dlav0kstb0PPc0x0n0u0z0</v>
      </c>
      <c r="K1848" s="28" t="str">
        <f ca="1">ДАННЫЕ!$I1848&amp;"x"&amp;B1848&amp;"w"&amp;IF(T1848+ДАННЫЕ!AD1848+ДАННЫЕ!AE1848+ДАННЫЕ!AF1848+ДАННЫЕ!AG1848+ДАННЫЕ!AH1848+ДАННЫЕ!$AL1848+ДАННЫЕ!AI1848+ДАННЫЕ!AJ1848+ДАННЫЕ!AK1848+ДАННЫЕ!AP1848+ДАННЫЕ!AQ1848+ДАННЫЕ!AR1848+ДАННЫЕ!$AM1848+ДАННЫЕ!$AN1848+ДАННЫЕ!AS1848+ДАННЫЕ!AT1848&gt;0,1,0)&amp;IF(OR(T1848=2,ДАННЫЕ!AD1848=2,ДАННЫЕ!AE1848=2,ДАННЫЕ!AF1848=2,ДАННЫЕ!AG1848=2,ДАННЫЕ!AH1848=2,ДАННЫЕ!$AL1848=2,ДАННЫЕ!AI1848=2,ДАННЫЕ!AJ1848=2,ДАННЫЕ!AK1848=2,ДАННЫЕ!AP1848=2,ДАННЫЕ!AQ1848=2,ДАННЫЕ!AR1848=2,ДАННЫЕ!$AM1848=2,ДАННЫЕ!$AN1848=2,ДАННЫЕ!AS1848=2,ДАННЫЕ!AT1848=2),2,0)&amp;"t"&amp;IF(T1848&gt;0,"1"&amp;T1848,"00")&amp;"f"&amp;IF(ДАННЫЕ!$AC1848,"1"&amp;ДАННЫЕ!$AC1848,"00")&amp;"b"&amp;IF(ДАННЫЕ!$AD1848,"1"&amp;ДАННЫЕ!$AD1848,"00")&amp;"g"&amp;IF(ДАННЫЕ!$AF1848,"1"&amp;ДАННЫЕ!$AF1848,"00")&amp;"c"&amp;IF(ДАННЫЕ!$AG1848,"1"&amp;ДАННЫЕ!$AG1848,"00")&amp;"i"&amp;IF(ДАННЫЕ!$AH1848,"1"&amp;ДАННЫЕ!$AH1848,"00")&amp;"r"&amp;IF(ДАННЫЕ!$AL1848,"1"&amp;ДАННЫЕ!$AL1848,"00")&amp;"m"&amp;IF(ДАННЫЕ!$AI1848,"1"&amp;ДАННЫЕ!$AI1848,"00")&amp;"hS"&amp;IF(ДАННЫЕ!$AJ1848,"1"&amp;ДАННЫЕ!$AJ1848,"00")&amp;"hZ"&amp;IF(ДАННЫЕ!$AK1848,"1"&amp;ДАННЫЕ!$AK1848,"00")&amp;"p"&amp;IF(ДАННЫЕ!$AP1848,"1"&amp;ДАННЫЕ!$AP1848,"00")&amp;"k"&amp;IF(ДАННЫЕ!$AQ1848,"1"&amp;ДАННЫЕ!$AQ1848,"00")&amp;"z"&amp;IF(ДАННЫЕ!$AR1848,"1"&amp;ДАННЫЕ!$AR1848,"00")&amp;"j"&amp;IF(ДАННЫЕ!$AM1848,"1"&amp;ДАННЫЕ!$AM1848,"00")&amp;"n"&amp;IF(ДАННЫЕ!$AN1848,"1"&amp;ДАННЫЕ!$AN1848,"00")&amp;"E"&amp;ДАННЫЕ!BI1848&amp;"L"&amp;ДАННЫЕ!AO1848&amp;"h"&amp;IF(ДАННЫЕ!$AU1848&gt;0,1,0)&amp;"v"&amp;IF(ДАННЫЕ!$AW1848&gt;0,1,0)&amp;"a"&amp;IF(ДАННЫЕ!$AS1848,"1"&amp;ДАННЫЕ!$AS1848,"00")&amp;"s"&amp;IF(ДАННЫЕ!$AT1848,"1"&amp;ДАННЫЕ!$AT1848,"00")&amp;"u"&amp;IF(ДАННЫЕ!$CJ1848&gt;0,1,0)&amp;"y"&amp;B1848&amp;"d"&amp;H1848&amp;"e"&amp;F1848&amp;G1848</f>
        <v>x0w00t00f00b00g00c00i00r00m00hS00hZ00p00k00z00j00n00ELh0v0a00s00u0y0de</v>
      </c>
      <c r="L1848" s="28" t="str">
        <f ca="1">ДАННЫЕ!$I1848&amp;"VN"&amp;IF(ДАННЫЕ!AW1848&gt;0,11,10)&amp;"CD"&amp;IF(ДАННЫЕ!BF1848&gt;500,16,IF(ДАННЫЕ!BF1848&gt;350,15,IF(ДАННЫЕ!BF1848&gt;=200,14,IF(ДАННЫЕ!BF1848&gt;=100,13,IF(ДАННЫЕ!BF1848&gt;=50,12,IF(ДАННЫЕ!BF1848&gt;0,11,10))))))&amp;"AR"&amp;IF(ДАННЫЕ!BX1848&gt;0,1,0)&amp;"GD"&amp;B1848&amp;"VV"&amp;IF(E1848&gt;=5,IF(E1848&lt;18,1,0),0)</f>
        <v>VN10CD10AR0GD0VV0</v>
      </c>
      <c r="M1848" s="28" t="str">
        <f>ДАННЫЕ!$I1848&amp;"b"&amp;ДАННЫЕ!$BI1848&amp;"r"&amp;ДАННЫЕ!$BJ1848&amp;"CD"&amp;IF(ДАННЫЕ!BF1848&gt;0,IF(ДАННЫЕ!BF1848&lt;200,1,IF(ДАННЫЕ!BF1848&lt;350,2,3)),0)&amp;"h"&amp;IF(ДАННЫЕ!$BK1848+ДАННЫЕ!$BL1848+ДАННЫЕ!$BM1848&gt;0,1,0)&amp;"x"&amp;ДАННЫЕ!$BK1848&amp;"y"&amp;ДАННЫЕ!$BL1848&amp;"z"&amp;ДАННЫЕ!$BM1848&amp;"c"&amp;IF(ДАННЫЕ!$BK1848+ДАННЫЕ!$BL1848+ДАННЫЕ!$BM1848=3,1,0)&amp;"a"&amp;IF(ДАННЫЕ!$BQ1848+ДАННЫЕ!$BR1848&gt;0,1,0)&amp;"d"&amp;ДАННЫЕ!$BQ1848&amp;"v"&amp;ДАННЫЕ!$BR1848&amp;"p"&amp;ДАННЫЕ!$BS1848&amp;"n"&amp;ДАННЫЕ!$BU1848&amp;"t"&amp;ДАННЫЕ!$BV1848&amp;"o"&amp;ДАННЫЕ!$BT1848&amp;"l"&amp;IF(ДАННЫЕ!$BN1848&gt;0,1,0)&amp;ДАННЫЕ!$BN1848&amp;"g"&amp;ДАННЫЕ!$BO1848&amp;"s"&amp;ДАННЫЕ!$BP1848&amp;"DZ"&amp;IF(ДАННЫЕ!B1848-ДАННЫЕ!G1848 &lt; 60,IF(ДАННЫЕ!B1848-ДАННЫЕ!G1848 &gt;= 0,1,0),0)&amp;"u"&amp;IF(ДАННЫЕ!$CJ1848&gt;0,1,0)</f>
        <v>brCD0h0xyzc0a0dvpntol0gsDZ1u0</v>
      </c>
      <c r="N1848" s="28" t="str">
        <f ca="1">ДАННЫЕ!$F1848&amp;ДАННЫЕ!$I1848&amp;"g"&amp;B1848&amp;"cf"&amp;D1848&amp;"a"&amp;IF(ДАННЫЕ!$BX1848&gt;0,1,0)&amp;IF(ДАННЫЕ!$BF1848&gt;500,1,IF(ДАННЫЕ!$BF1848&gt;350,2,IF(ДАННЫЕ!$BF1848&gt;=200,3,IF(ДАННЫЕ!$BF1848&gt;=100,4,IF(ДАННЫЕ!$BF1848&gt;=50,5,IF(ДАННЫЕ!$BF1848&lt;50,6,0))))))&amp;"AR"&amp;IF(DATEDIF(ДАННЫЕ!$BX1848,ДАННЫЕ!$F$1,"y")&gt;1,1,0)&amp;"VG"&amp;IF(ДАННЫЕ!$BH1848="0",1,0)&amp;"o"&amp;IF(T1848+ДАННЫЕ!$AF1848+ДАННЫЕ!$AG1848+ДАННЫЕ!$AH1848+ДАННЫЕ!$AI1848+ДАННЫЕ!$AJ1848+ДАННЫЕ!$AP1848+ДАННЫЕ!$AQ1848+ДАННЫЕ!$AR1848+ДАННЫЕ!$AU1848+ДАННЫЕ!$AW1848+ДАННЫЕ!$AS1848+ДАННЫЕ!$AT1848&gt;0,1,0)&amp;"x"&amp;ДАННЫЕ!$AG1848&amp;"p"&amp;IF(ДАННЫЕ!$BY1848&gt;0,1,0)&amp;"v"&amp;IF(ДАННЫЕ!$BZ1848&gt;0,1,0)&amp;"n"&amp;ДАННЫЕ!$CA1848&amp;"t"&amp;ДАННЫЕ!$AY1848&amp;"k"&amp;ДАННЫЕ!$CB1848&amp;"q"&amp;ДАННЫЕ!$CC1848&amp;"w"&amp;ДАННЫЕ!$CD1848&amp;"e"&amp;ДАННЫЕ!$CE1848&amp;"m"&amp;ДАННЫЕ!$CF1848&amp;"c"&amp;ДАННЫЕ!$CG1848&amp;"z"&amp;ДАННЫЕ!$CH1848&amp;"d"&amp;IF(H1848=4,1,0)&amp;"s"&amp;IF(ДАННЫЕ!$J1848=1,0,1)&amp;"u"&amp;IF(ДАННЫЕ!$CJ1848&gt;0,1,0)</f>
        <v>g0cf0a06AR1VG0o0xp0v0ntkqwemczd0s1u0</v>
      </c>
      <c r="O1848" s="28" t="str">
        <f>ДАННЫЕ!$I1848&amp;"g"&amp;B1848&amp;A1848&amp;"f"&amp;P1848&amp;"c"&amp;IF(ДАННЫЕ!$U1848&gt;0,1,0)&amp;"s"&amp;IF(ДАННЫЕ!$Q1848&gt;0,IF(YEAR(ДАННЫЕ!$F$1)=YEAR(ДАННЫЕ!$Q1848),IF(MONTH(ДАННЫЕ!$F$1)=MONTH(ДАННЫЕ!$Q1848),111,11),1),0)&amp;"i"&amp;IF(ДАННЫЕ!$R1848+ДАННЫЕ!$S1848+ДАННЫЕ!$T1848=0,0,1)&amp;"h"&amp;IF(ДАННЫЕ!$P1848&gt;0,1,0)&amp;"p"&amp;IF(ДАННЫЕ!$CI1848&gt;0,IF(YEAR(ДАННЫЕ!$F$1)=YEAR(ДАННЫЕ!$CI1848),IF(MONTH(ДАННЫЕ!$F$1)=MONTH(ДАННЫЕ!$CI1848),111,11),1),0)&amp;"d"&amp;IF(ДАННЫЕ!$CJ1848&gt;0,IF(YEAR(ДАННЫЕ!$F$1)=YEAR(ДАННЫЕ!$CJ1848),IF(MONTH(ДАННЫЕ!$F$1)=MONTH(ДАННЫЕ!$CJ1848),111,11),1),0)&amp;"o"&amp;IF(ДАННЫЕ!$CK1848&gt;0,IF(MONTH(ДАННЫЕ!$F$1)=MONTH(ДАННЫЕ!$CK1848),111,11),0)&amp;"v"&amp;IF(ДАННЫЕ!$BE1848&gt;0,IF(MONTH(ДАННЫЕ!$F$1)=MONTH(ДАННЫЕ!$BE1848),111,11),0)</f>
        <v>g00f0c0s0i0h0p0d0o0v0</v>
      </c>
      <c r="P1848" s="15">
        <f t="shared" si="89"/>
        <v>0</v>
      </c>
      <c r="Q1848" s="15">
        <f>IF(ДАННЫЕ!$F$1&gt;ДАННЫЕ!$N1848,IF(YEAR(ДАННЫЕ!$F$1)=YEAR(ДАННЫЕ!M1848),1,0),0)</f>
        <v>0</v>
      </c>
      <c r="R1848" s="15">
        <f>IF(ДАННЫЕ!$F$1&gt;ДАННЫЕ!$N1848,IF(YEAR(ДАННЫЕ!$F$1)=YEAR(ДАННЫЕ!N1848),1,0),0)</f>
        <v>0</v>
      </c>
      <c r="S1848" s="15">
        <f>IF(ДАННЫЕ!$AA1848="2А",1,IF(ДАННЫЕ!$AA1848="2Б",2,IF(ДАННЫЕ!$AA1848="2В",3,IF(ДАННЫЕ!$AA1848=3,4,IF(ДАННЫЕ!$AA1848="4А",5,IF(ДАННЫЕ!$AA1848="4Б",6,IF(ДАННЫЕ!$AA1848="4В",7,IF(ДАННЫЕ!$AA1848=5,8,0))))))))</f>
        <v>0</v>
      </c>
      <c r="T1848" s="15">
        <f>IF(OR(ДАННЫЕ!$AC1848=2,ДАННЫЕ!$AD1848=2,ДАННЫЕ!$AE1848=2),2,IF(OR(ДАННЫЕ!$AC1848=1,ДАННЫЕ!$AD1848=1,ДАННЫЕ!$AE1848=1),1,0))</f>
        <v>0</v>
      </c>
    </row>
    <row r="1849" spans="1:20" x14ac:dyDescent="0.2">
      <c r="A1849" s="78">
        <f>IF(B1849&gt;0,IF(MONTH(ДАННЫЕ!$F$1)=MONTH(ДАННЫЕ!$B1849),1,0),0)</f>
        <v>0</v>
      </c>
      <c r="B1849" s="14">
        <f>IF(ДАННЫЕ!$B1849&gt;0,IF(YEAR(ДАННЫЕ!$F$1)=YEAR(ДАННЫЕ!$B1849),1,0),0)</f>
        <v>0</v>
      </c>
      <c r="C1849" s="14">
        <f>IF(ДАННЫЕ!$CM1849&gt;0,IF(YEAR(ДАННЫЕ!$F$1)=YEAR(ДАННЫЕ!$CM1849),1,0),0)</f>
        <v>0</v>
      </c>
      <c r="D1849" s="14">
        <f>IF(ДАННЫЕ!$CJ1849&gt;0,IF(ДАННЫЕ!$CL1849&gt;ДАННЫЕ!$F$1,1,IF(ДАННЫЕ!$CL1849&gt;0,0,1)),0)</f>
        <v>0</v>
      </c>
      <c r="E1849" s="43" t="str">
        <f ca="1">IF(ДАННЫЕ!$F$1&gt;0,IF(ДАННЫЕ!$G1849&gt;0,DATEDIF(ДАННЫЕ!$G1849,ДАННЫЕ!$F$1,"y"),""),IF(ДАННЫЕ!$G1849&gt;0,DATEDIF(ДАННЫЕ!$G1849,TODAY(),"y"),""))</f>
        <v/>
      </c>
      <c r="F1849" s="43" t="str">
        <f xml:space="preserve"> IF(ДАННЫЕ!$F1849="М",IF(E1849&gt;=18,IF(E1849&lt;60,1,""),""),"")&amp;IF(ДАННЫЕ!$F1849="Ж",IF(E1849&gt;=18,IF(E1849&lt;55,1,""),""),"")</f>
        <v/>
      </c>
      <c r="G1849" s="43" t="str">
        <f xml:space="preserve"> IF(ДАННЫЕ!$F1849="М",IF(E1849&gt;=60,2,""),"")&amp;IF(ДАННЫЕ!$F1849="Ж",IF(E1849&gt;=55,2,""),"")</f>
        <v/>
      </c>
      <c r="H1849" s="43" t="str">
        <f t="shared" ca="1" si="87"/>
        <v/>
      </c>
      <c r="I1849" s="43" t="str">
        <f t="shared" ca="1" si="88"/>
        <v>03</v>
      </c>
      <c r="J1849" s="28" t="str">
        <f ca="1">ДАННЫЕ!$F1849&amp;H1849&amp;I1849&amp;ДАННЫЕ!$I1849&amp;"m"&amp;IF(ДАННЫЕ!$I1849&gt;0,IF(ДАННЫЕ!$J1849&gt;0,0,1),"")&amp;"f"&amp;IF(ДАННЫЕ!$R1849&gt;0,IF(YEAR(ДАННЫЕ!$F$1)=YEAR(ДАННЫЕ!$R1849),1,0),0)&amp;"z"&amp;ДАННЫЕ!$R1849&amp;"p"&amp;ДАННЫЕ!$S1849&amp;"i"&amp;ДАННЫЕ!$T1849&amp;"h"&amp;ДАННЫЕ!$K1849&amp;"be"&amp;ДАННЫЕ!$BI1849&amp;"CD"&amp;IF(ДАННЫЕ!BF1849&gt;500,4,IF(ДАННЫЕ!BF1849&gt;350,3,IF(ДАННЫЕ!BF1849&gt;200,2,IF(ДАННЫЕ!BF1849&gt;0,1,0))))&amp;"g"&amp;B1849&amp;"d"&amp;H1849&amp;"l"&amp;ДАННЫЕ!AT1849&amp;"a"&amp;ДАННЫЕ!$V1849&amp;"v"&amp;R1849&amp;"k"&amp;ДАННЫЕ!$U1849&amp;"s"&amp;ДАННЫЕ!$Y1849&amp;"t"&amp;ДАННЫЕ!$X1849&amp;"b"&amp;IF(ДАННЫЕ!$Q1849&gt;1,1,0)&amp;"PP"&amp;ДАННЫЕ!Z1849&amp;"c"&amp;S1849&amp;"x"&amp;IF(ДАННЫЕ!$BY1849&gt;0,IF(YEAR(ДАННЫЕ!$F$1)=YEAR(ДАННЫЕ!$BY1849),1,0),0)&amp;"n"&amp;IF(ДАННЫЕ!$BZ1849&gt;0,IF(YEAR(ДАННЫЕ!$F$1)=YEAR(ДАННЫЕ!$BZ1849),1,0),0)&amp;"u"&amp;D1849&amp;"z"&amp;IF(ДАННЫЕ!$CL1849&gt;0,IF(YEAR(ДАННЫЕ!$F$1)&gt;YEAR(ДАННЫЕ!$CL1849),11,12),0)</f>
        <v>03mf0zpihbeCD0g0dlav0kstb0PPc0x0n0u0z0</v>
      </c>
      <c r="K1849" s="28" t="str">
        <f ca="1">ДАННЫЕ!$I1849&amp;"x"&amp;B1849&amp;"w"&amp;IF(T1849+ДАННЫЕ!AD1849+ДАННЫЕ!AE1849+ДАННЫЕ!AF1849+ДАННЫЕ!AG1849+ДАННЫЕ!AH1849+ДАННЫЕ!$AL1849+ДАННЫЕ!AI1849+ДАННЫЕ!AJ1849+ДАННЫЕ!AK1849+ДАННЫЕ!AP1849+ДАННЫЕ!AQ1849+ДАННЫЕ!AR1849+ДАННЫЕ!$AM1849+ДАННЫЕ!$AN1849+ДАННЫЕ!AS1849+ДАННЫЕ!AT1849&gt;0,1,0)&amp;IF(OR(T1849=2,ДАННЫЕ!AD1849=2,ДАННЫЕ!AE1849=2,ДАННЫЕ!AF1849=2,ДАННЫЕ!AG1849=2,ДАННЫЕ!AH1849=2,ДАННЫЕ!$AL1849=2,ДАННЫЕ!AI1849=2,ДАННЫЕ!AJ1849=2,ДАННЫЕ!AK1849=2,ДАННЫЕ!AP1849=2,ДАННЫЕ!AQ1849=2,ДАННЫЕ!AR1849=2,ДАННЫЕ!$AM1849=2,ДАННЫЕ!$AN1849=2,ДАННЫЕ!AS1849=2,ДАННЫЕ!AT1849=2),2,0)&amp;"t"&amp;IF(T1849&gt;0,"1"&amp;T1849,"00")&amp;"f"&amp;IF(ДАННЫЕ!$AC1849,"1"&amp;ДАННЫЕ!$AC1849,"00")&amp;"b"&amp;IF(ДАННЫЕ!$AD1849,"1"&amp;ДАННЫЕ!$AD1849,"00")&amp;"g"&amp;IF(ДАННЫЕ!$AF1849,"1"&amp;ДАННЫЕ!$AF1849,"00")&amp;"c"&amp;IF(ДАННЫЕ!$AG1849,"1"&amp;ДАННЫЕ!$AG1849,"00")&amp;"i"&amp;IF(ДАННЫЕ!$AH1849,"1"&amp;ДАННЫЕ!$AH1849,"00")&amp;"r"&amp;IF(ДАННЫЕ!$AL1849,"1"&amp;ДАННЫЕ!$AL1849,"00")&amp;"m"&amp;IF(ДАННЫЕ!$AI1849,"1"&amp;ДАННЫЕ!$AI1849,"00")&amp;"hS"&amp;IF(ДАННЫЕ!$AJ1849,"1"&amp;ДАННЫЕ!$AJ1849,"00")&amp;"hZ"&amp;IF(ДАННЫЕ!$AK1849,"1"&amp;ДАННЫЕ!$AK1849,"00")&amp;"p"&amp;IF(ДАННЫЕ!$AP1849,"1"&amp;ДАННЫЕ!$AP1849,"00")&amp;"k"&amp;IF(ДАННЫЕ!$AQ1849,"1"&amp;ДАННЫЕ!$AQ1849,"00")&amp;"z"&amp;IF(ДАННЫЕ!$AR1849,"1"&amp;ДАННЫЕ!$AR1849,"00")&amp;"j"&amp;IF(ДАННЫЕ!$AM1849,"1"&amp;ДАННЫЕ!$AM1849,"00")&amp;"n"&amp;IF(ДАННЫЕ!$AN1849,"1"&amp;ДАННЫЕ!$AN1849,"00")&amp;"E"&amp;ДАННЫЕ!BI1849&amp;"L"&amp;ДАННЫЕ!AO1849&amp;"h"&amp;IF(ДАННЫЕ!$AU1849&gt;0,1,0)&amp;"v"&amp;IF(ДАННЫЕ!$AW1849&gt;0,1,0)&amp;"a"&amp;IF(ДАННЫЕ!$AS1849,"1"&amp;ДАННЫЕ!$AS1849,"00")&amp;"s"&amp;IF(ДАННЫЕ!$AT1849,"1"&amp;ДАННЫЕ!$AT1849,"00")&amp;"u"&amp;IF(ДАННЫЕ!$CJ1849&gt;0,1,0)&amp;"y"&amp;B1849&amp;"d"&amp;H1849&amp;"e"&amp;F1849&amp;G1849</f>
        <v>x0w00t00f00b00g00c00i00r00m00hS00hZ00p00k00z00j00n00ELh0v0a00s00u0y0de</v>
      </c>
      <c r="L1849" s="28" t="str">
        <f ca="1">ДАННЫЕ!$I1849&amp;"VN"&amp;IF(ДАННЫЕ!AW1849&gt;0,11,10)&amp;"CD"&amp;IF(ДАННЫЕ!BF1849&gt;500,16,IF(ДАННЫЕ!BF1849&gt;350,15,IF(ДАННЫЕ!BF1849&gt;=200,14,IF(ДАННЫЕ!BF1849&gt;=100,13,IF(ДАННЫЕ!BF1849&gt;=50,12,IF(ДАННЫЕ!BF1849&gt;0,11,10))))))&amp;"AR"&amp;IF(ДАННЫЕ!BX1849&gt;0,1,0)&amp;"GD"&amp;B1849&amp;"VV"&amp;IF(E1849&gt;=5,IF(E1849&lt;18,1,0),0)</f>
        <v>VN10CD10AR0GD0VV0</v>
      </c>
      <c r="M1849" s="28" t="str">
        <f>ДАННЫЕ!$I1849&amp;"b"&amp;ДАННЫЕ!$BI1849&amp;"r"&amp;ДАННЫЕ!$BJ1849&amp;"CD"&amp;IF(ДАННЫЕ!BF1849&gt;0,IF(ДАННЫЕ!BF1849&lt;200,1,IF(ДАННЫЕ!BF1849&lt;350,2,3)),0)&amp;"h"&amp;IF(ДАННЫЕ!$BK1849+ДАННЫЕ!$BL1849+ДАННЫЕ!$BM1849&gt;0,1,0)&amp;"x"&amp;ДАННЫЕ!$BK1849&amp;"y"&amp;ДАННЫЕ!$BL1849&amp;"z"&amp;ДАННЫЕ!$BM1849&amp;"c"&amp;IF(ДАННЫЕ!$BK1849+ДАННЫЕ!$BL1849+ДАННЫЕ!$BM1849=3,1,0)&amp;"a"&amp;IF(ДАННЫЕ!$BQ1849+ДАННЫЕ!$BR1849&gt;0,1,0)&amp;"d"&amp;ДАННЫЕ!$BQ1849&amp;"v"&amp;ДАННЫЕ!$BR1849&amp;"p"&amp;ДАННЫЕ!$BS1849&amp;"n"&amp;ДАННЫЕ!$BU1849&amp;"t"&amp;ДАННЫЕ!$BV1849&amp;"o"&amp;ДАННЫЕ!$BT1849&amp;"l"&amp;IF(ДАННЫЕ!$BN1849&gt;0,1,0)&amp;ДАННЫЕ!$BN1849&amp;"g"&amp;ДАННЫЕ!$BO1849&amp;"s"&amp;ДАННЫЕ!$BP1849&amp;"DZ"&amp;IF(ДАННЫЕ!B1849-ДАННЫЕ!G1849 &lt; 60,IF(ДАННЫЕ!B1849-ДАННЫЕ!G1849 &gt;= 0,1,0),0)&amp;"u"&amp;IF(ДАННЫЕ!$CJ1849&gt;0,1,0)</f>
        <v>brCD0h0xyzc0a0dvpntol0gsDZ1u0</v>
      </c>
      <c r="N1849" s="28" t="str">
        <f ca="1">ДАННЫЕ!$F1849&amp;ДАННЫЕ!$I1849&amp;"g"&amp;B1849&amp;"cf"&amp;D1849&amp;"a"&amp;IF(ДАННЫЕ!$BX1849&gt;0,1,0)&amp;IF(ДАННЫЕ!$BF1849&gt;500,1,IF(ДАННЫЕ!$BF1849&gt;350,2,IF(ДАННЫЕ!$BF1849&gt;=200,3,IF(ДАННЫЕ!$BF1849&gt;=100,4,IF(ДАННЫЕ!$BF1849&gt;=50,5,IF(ДАННЫЕ!$BF1849&lt;50,6,0))))))&amp;"AR"&amp;IF(DATEDIF(ДАННЫЕ!$BX1849,ДАННЫЕ!$F$1,"y")&gt;1,1,0)&amp;"VG"&amp;IF(ДАННЫЕ!$BH1849="0",1,0)&amp;"o"&amp;IF(T1849+ДАННЫЕ!$AF1849+ДАННЫЕ!$AG1849+ДАННЫЕ!$AH1849+ДАННЫЕ!$AI1849+ДАННЫЕ!$AJ1849+ДАННЫЕ!$AP1849+ДАННЫЕ!$AQ1849+ДАННЫЕ!$AR1849+ДАННЫЕ!$AU1849+ДАННЫЕ!$AW1849+ДАННЫЕ!$AS1849+ДАННЫЕ!$AT1849&gt;0,1,0)&amp;"x"&amp;ДАННЫЕ!$AG1849&amp;"p"&amp;IF(ДАННЫЕ!$BY1849&gt;0,1,0)&amp;"v"&amp;IF(ДАННЫЕ!$BZ1849&gt;0,1,0)&amp;"n"&amp;ДАННЫЕ!$CA1849&amp;"t"&amp;ДАННЫЕ!$AY1849&amp;"k"&amp;ДАННЫЕ!$CB1849&amp;"q"&amp;ДАННЫЕ!$CC1849&amp;"w"&amp;ДАННЫЕ!$CD1849&amp;"e"&amp;ДАННЫЕ!$CE1849&amp;"m"&amp;ДАННЫЕ!$CF1849&amp;"c"&amp;ДАННЫЕ!$CG1849&amp;"z"&amp;ДАННЫЕ!$CH1849&amp;"d"&amp;IF(H1849=4,1,0)&amp;"s"&amp;IF(ДАННЫЕ!$J1849=1,0,1)&amp;"u"&amp;IF(ДАННЫЕ!$CJ1849&gt;0,1,0)</f>
        <v>g0cf0a06AR1VG0o0xp0v0ntkqwemczd0s1u0</v>
      </c>
      <c r="O1849" s="28" t="str">
        <f>ДАННЫЕ!$I1849&amp;"g"&amp;B1849&amp;A1849&amp;"f"&amp;P1849&amp;"c"&amp;IF(ДАННЫЕ!$U1849&gt;0,1,0)&amp;"s"&amp;IF(ДАННЫЕ!$Q1849&gt;0,IF(YEAR(ДАННЫЕ!$F$1)=YEAR(ДАННЫЕ!$Q1849),IF(MONTH(ДАННЫЕ!$F$1)=MONTH(ДАННЫЕ!$Q1849),111,11),1),0)&amp;"i"&amp;IF(ДАННЫЕ!$R1849+ДАННЫЕ!$S1849+ДАННЫЕ!$T1849=0,0,1)&amp;"h"&amp;IF(ДАННЫЕ!$P1849&gt;0,1,0)&amp;"p"&amp;IF(ДАННЫЕ!$CI1849&gt;0,IF(YEAR(ДАННЫЕ!$F$1)=YEAR(ДАННЫЕ!$CI1849),IF(MONTH(ДАННЫЕ!$F$1)=MONTH(ДАННЫЕ!$CI1849),111,11),1),0)&amp;"d"&amp;IF(ДАННЫЕ!$CJ1849&gt;0,IF(YEAR(ДАННЫЕ!$F$1)=YEAR(ДАННЫЕ!$CJ1849),IF(MONTH(ДАННЫЕ!$F$1)=MONTH(ДАННЫЕ!$CJ1849),111,11),1),0)&amp;"o"&amp;IF(ДАННЫЕ!$CK1849&gt;0,IF(MONTH(ДАННЫЕ!$F$1)=MONTH(ДАННЫЕ!$CK1849),111,11),0)&amp;"v"&amp;IF(ДАННЫЕ!$BE1849&gt;0,IF(MONTH(ДАННЫЕ!$F$1)=MONTH(ДАННЫЕ!$BE1849),111,11),0)</f>
        <v>g00f0c0s0i0h0p0d0o0v0</v>
      </c>
      <c r="P1849" s="15">
        <f t="shared" si="89"/>
        <v>0</v>
      </c>
      <c r="Q1849" s="15">
        <f>IF(ДАННЫЕ!$F$1&gt;ДАННЫЕ!$N1849,IF(YEAR(ДАННЫЕ!$F$1)=YEAR(ДАННЫЕ!M1849),1,0),0)</f>
        <v>0</v>
      </c>
      <c r="R1849" s="15">
        <f>IF(ДАННЫЕ!$F$1&gt;ДАННЫЕ!$N1849,IF(YEAR(ДАННЫЕ!$F$1)=YEAR(ДАННЫЕ!N1849),1,0),0)</f>
        <v>0</v>
      </c>
      <c r="S1849" s="15">
        <f>IF(ДАННЫЕ!$AA1849="2А",1,IF(ДАННЫЕ!$AA1849="2Б",2,IF(ДАННЫЕ!$AA1849="2В",3,IF(ДАННЫЕ!$AA1849=3,4,IF(ДАННЫЕ!$AA1849="4А",5,IF(ДАННЫЕ!$AA1849="4Б",6,IF(ДАННЫЕ!$AA1849="4В",7,IF(ДАННЫЕ!$AA1849=5,8,0))))))))</f>
        <v>0</v>
      </c>
      <c r="T1849" s="15">
        <f>IF(OR(ДАННЫЕ!$AC1849=2,ДАННЫЕ!$AD1849=2,ДАННЫЕ!$AE1849=2),2,IF(OR(ДАННЫЕ!$AC1849=1,ДАННЫЕ!$AD1849=1,ДАННЫЕ!$AE1849=1),1,0))</f>
        <v>0</v>
      </c>
    </row>
    <row r="1850" spans="1:20" x14ac:dyDescent="0.2">
      <c r="A1850" s="78">
        <f>IF(B1850&gt;0,IF(MONTH(ДАННЫЕ!$F$1)=MONTH(ДАННЫЕ!$B1850),1,0),0)</f>
        <v>0</v>
      </c>
      <c r="B1850" s="14">
        <f>IF(ДАННЫЕ!$B1850&gt;0,IF(YEAR(ДАННЫЕ!$F$1)=YEAR(ДАННЫЕ!$B1850),1,0),0)</f>
        <v>0</v>
      </c>
      <c r="C1850" s="14">
        <f>IF(ДАННЫЕ!$CM1850&gt;0,IF(YEAR(ДАННЫЕ!$F$1)=YEAR(ДАННЫЕ!$CM1850),1,0),0)</f>
        <v>0</v>
      </c>
      <c r="D1850" s="14">
        <f>IF(ДАННЫЕ!$CJ1850&gt;0,IF(ДАННЫЕ!$CL1850&gt;ДАННЫЕ!$F$1,1,IF(ДАННЫЕ!$CL1850&gt;0,0,1)),0)</f>
        <v>0</v>
      </c>
      <c r="E1850" s="43" t="str">
        <f ca="1">IF(ДАННЫЕ!$F$1&gt;0,IF(ДАННЫЕ!$G1850&gt;0,DATEDIF(ДАННЫЕ!$G1850,ДАННЫЕ!$F$1,"y"),""),IF(ДАННЫЕ!$G1850&gt;0,DATEDIF(ДАННЫЕ!$G1850,TODAY(),"y"),""))</f>
        <v/>
      </c>
      <c r="F1850" s="43" t="str">
        <f xml:space="preserve"> IF(ДАННЫЕ!$F1850="М",IF(E1850&gt;=18,IF(E1850&lt;60,1,""),""),"")&amp;IF(ДАННЫЕ!$F1850="Ж",IF(E1850&gt;=18,IF(E1850&lt;55,1,""),""),"")</f>
        <v/>
      </c>
      <c r="G1850" s="43" t="str">
        <f xml:space="preserve"> IF(ДАННЫЕ!$F1850="М",IF(E1850&gt;=60,2,""),"")&amp;IF(ДАННЫЕ!$F1850="Ж",IF(E1850&gt;=55,2,""),"")</f>
        <v/>
      </c>
      <c r="H1850" s="43" t="str">
        <f t="shared" ca="1" si="87"/>
        <v/>
      </c>
      <c r="I1850" s="43" t="str">
        <f t="shared" ca="1" si="88"/>
        <v>03</v>
      </c>
      <c r="J1850" s="28" t="str">
        <f ca="1">ДАННЫЕ!$F1850&amp;H1850&amp;I1850&amp;ДАННЫЕ!$I1850&amp;"m"&amp;IF(ДАННЫЕ!$I1850&gt;0,IF(ДАННЫЕ!$J1850&gt;0,0,1),"")&amp;"f"&amp;IF(ДАННЫЕ!$R1850&gt;0,IF(YEAR(ДАННЫЕ!$F$1)=YEAR(ДАННЫЕ!$R1850),1,0),0)&amp;"z"&amp;ДАННЫЕ!$R1850&amp;"p"&amp;ДАННЫЕ!$S1850&amp;"i"&amp;ДАННЫЕ!$T1850&amp;"h"&amp;ДАННЫЕ!$K1850&amp;"be"&amp;ДАННЫЕ!$BI1850&amp;"CD"&amp;IF(ДАННЫЕ!BF1850&gt;500,4,IF(ДАННЫЕ!BF1850&gt;350,3,IF(ДАННЫЕ!BF1850&gt;200,2,IF(ДАННЫЕ!BF1850&gt;0,1,0))))&amp;"g"&amp;B1850&amp;"d"&amp;H1850&amp;"l"&amp;ДАННЫЕ!AT1850&amp;"a"&amp;ДАННЫЕ!$V1850&amp;"v"&amp;R1850&amp;"k"&amp;ДАННЫЕ!$U1850&amp;"s"&amp;ДАННЫЕ!$Y1850&amp;"t"&amp;ДАННЫЕ!$X1850&amp;"b"&amp;IF(ДАННЫЕ!$Q1850&gt;1,1,0)&amp;"PP"&amp;ДАННЫЕ!Z1850&amp;"c"&amp;S1850&amp;"x"&amp;IF(ДАННЫЕ!$BY1850&gt;0,IF(YEAR(ДАННЫЕ!$F$1)=YEAR(ДАННЫЕ!$BY1850),1,0),0)&amp;"n"&amp;IF(ДАННЫЕ!$BZ1850&gt;0,IF(YEAR(ДАННЫЕ!$F$1)=YEAR(ДАННЫЕ!$BZ1850),1,0),0)&amp;"u"&amp;D1850&amp;"z"&amp;IF(ДАННЫЕ!$CL1850&gt;0,IF(YEAR(ДАННЫЕ!$F$1)&gt;YEAR(ДАННЫЕ!$CL1850),11,12),0)</f>
        <v>03mf0zpihbeCD0g0dlav0kstb0PPc0x0n0u0z0</v>
      </c>
      <c r="K1850" s="28" t="str">
        <f ca="1">ДАННЫЕ!$I1850&amp;"x"&amp;B1850&amp;"w"&amp;IF(T1850+ДАННЫЕ!AD1850+ДАННЫЕ!AE1850+ДАННЫЕ!AF1850+ДАННЫЕ!AG1850+ДАННЫЕ!AH1850+ДАННЫЕ!$AL1850+ДАННЫЕ!AI1850+ДАННЫЕ!AJ1850+ДАННЫЕ!AK1850+ДАННЫЕ!AP1850+ДАННЫЕ!AQ1850+ДАННЫЕ!AR1850+ДАННЫЕ!$AM1850+ДАННЫЕ!$AN1850+ДАННЫЕ!AS1850+ДАННЫЕ!AT1850&gt;0,1,0)&amp;IF(OR(T1850=2,ДАННЫЕ!AD1850=2,ДАННЫЕ!AE1850=2,ДАННЫЕ!AF1850=2,ДАННЫЕ!AG1850=2,ДАННЫЕ!AH1850=2,ДАННЫЕ!$AL1850=2,ДАННЫЕ!AI1850=2,ДАННЫЕ!AJ1850=2,ДАННЫЕ!AK1850=2,ДАННЫЕ!AP1850=2,ДАННЫЕ!AQ1850=2,ДАННЫЕ!AR1850=2,ДАННЫЕ!$AM1850=2,ДАННЫЕ!$AN1850=2,ДАННЫЕ!AS1850=2,ДАННЫЕ!AT1850=2),2,0)&amp;"t"&amp;IF(T1850&gt;0,"1"&amp;T1850,"00")&amp;"f"&amp;IF(ДАННЫЕ!$AC1850,"1"&amp;ДАННЫЕ!$AC1850,"00")&amp;"b"&amp;IF(ДАННЫЕ!$AD1850,"1"&amp;ДАННЫЕ!$AD1850,"00")&amp;"g"&amp;IF(ДАННЫЕ!$AF1850,"1"&amp;ДАННЫЕ!$AF1850,"00")&amp;"c"&amp;IF(ДАННЫЕ!$AG1850,"1"&amp;ДАННЫЕ!$AG1850,"00")&amp;"i"&amp;IF(ДАННЫЕ!$AH1850,"1"&amp;ДАННЫЕ!$AH1850,"00")&amp;"r"&amp;IF(ДАННЫЕ!$AL1850,"1"&amp;ДАННЫЕ!$AL1850,"00")&amp;"m"&amp;IF(ДАННЫЕ!$AI1850,"1"&amp;ДАННЫЕ!$AI1850,"00")&amp;"hS"&amp;IF(ДАННЫЕ!$AJ1850,"1"&amp;ДАННЫЕ!$AJ1850,"00")&amp;"hZ"&amp;IF(ДАННЫЕ!$AK1850,"1"&amp;ДАННЫЕ!$AK1850,"00")&amp;"p"&amp;IF(ДАННЫЕ!$AP1850,"1"&amp;ДАННЫЕ!$AP1850,"00")&amp;"k"&amp;IF(ДАННЫЕ!$AQ1850,"1"&amp;ДАННЫЕ!$AQ1850,"00")&amp;"z"&amp;IF(ДАННЫЕ!$AR1850,"1"&amp;ДАННЫЕ!$AR1850,"00")&amp;"j"&amp;IF(ДАННЫЕ!$AM1850,"1"&amp;ДАННЫЕ!$AM1850,"00")&amp;"n"&amp;IF(ДАННЫЕ!$AN1850,"1"&amp;ДАННЫЕ!$AN1850,"00")&amp;"E"&amp;ДАННЫЕ!BI1850&amp;"L"&amp;ДАННЫЕ!AO1850&amp;"h"&amp;IF(ДАННЫЕ!$AU1850&gt;0,1,0)&amp;"v"&amp;IF(ДАННЫЕ!$AW1850&gt;0,1,0)&amp;"a"&amp;IF(ДАННЫЕ!$AS1850,"1"&amp;ДАННЫЕ!$AS1850,"00")&amp;"s"&amp;IF(ДАННЫЕ!$AT1850,"1"&amp;ДАННЫЕ!$AT1850,"00")&amp;"u"&amp;IF(ДАННЫЕ!$CJ1850&gt;0,1,0)&amp;"y"&amp;B1850&amp;"d"&amp;H1850&amp;"e"&amp;F1850&amp;G1850</f>
        <v>x0w00t00f00b00g00c00i00r00m00hS00hZ00p00k00z00j00n00ELh0v0a00s00u0y0de</v>
      </c>
      <c r="L1850" s="28" t="str">
        <f ca="1">ДАННЫЕ!$I1850&amp;"VN"&amp;IF(ДАННЫЕ!AW1850&gt;0,11,10)&amp;"CD"&amp;IF(ДАННЫЕ!BF1850&gt;500,16,IF(ДАННЫЕ!BF1850&gt;350,15,IF(ДАННЫЕ!BF1850&gt;=200,14,IF(ДАННЫЕ!BF1850&gt;=100,13,IF(ДАННЫЕ!BF1850&gt;=50,12,IF(ДАННЫЕ!BF1850&gt;0,11,10))))))&amp;"AR"&amp;IF(ДАННЫЕ!BX1850&gt;0,1,0)&amp;"GD"&amp;B1850&amp;"VV"&amp;IF(E1850&gt;=5,IF(E1850&lt;18,1,0),0)</f>
        <v>VN10CD10AR0GD0VV0</v>
      </c>
      <c r="M1850" s="28" t="str">
        <f>ДАННЫЕ!$I1850&amp;"b"&amp;ДАННЫЕ!$BI1850&amp;"r"&amp;ДАННЫЕ!$BJ1850&amp;"CD"&amp;IF(ДАННЫЕ!BF1850&gt;0,IF(ДАННЫЕ!BF1850&lt;200,1,IF(ДАННЫЕ!BF1850&lt;350,2,3)),0)&amp;"h"&amp;IF(ДАННЫЕ!$BK1850+ДАННЫЕ!$BL1850+ДАННЫЕ!$BM1850&gt;0,1,0)&amp;"x"&amp;ДАННЫЕ!$BK1850&amp;"y"&amp;ДАННЫЕ!$BL1850&amp;"z"&amp;ДАННЫЕ!$BM1850&amp;"c"&amp;IF(ДАННЫЕ!$BK1850+ДАННЫЕ!$BL1850+ДАННЫЕ!$BM1850=3,1,0)&amp;"a"&amp;IF(ДАННЫЕ!$BQ1850+ДАННЫЕ!$BR1850&gt;0,1,0)&amp;"d"&amp;ДАННЫЕ!$BQ1850&amp;"v"&amp;ДАННЫЕ!$BR1850&amp;"p"&amp;ДАННЫЕ!$BS1850&amp;"n"&amp;ДАННЫЕ!$BU1850&amp;"t"&amp;ДАННЫЕ!$BV1850&amp;"o"&amp;ДАННЫЕ!$BT1850&amp;"l"&amp;IF(ДАННЫЕ!$BN1850&gt;0,1,0)&amp;ДАННЫЕ!$BN1850&amp;"g"&amp;ДАННЫЕ!$BO1850&amp;"s"&amp;ДАННЫЕ!$BP1850&amp;"DZ"&amp;IF(ДАННЫЕ!B1850-ДАННЫЕ!G1850 &lt; 60,IF(ДАННЫЕ!B1850-ДАННЫЕ!G1850 &gt;= 0,1,0),0)&amp;"u"&amp;IF(ДАННЫЕ!$CJ1850&gt;0,1,0)</f>
        <v>brCD0h0xyzc0a0dvpntol0gsDZ1u0</v>
      </c>
      <c r="N1850" s="28" t="str">
        <f ca="1">ДАННЫЕ!$F1850&amp;ДАННЫЕ!$I1850&amp;"g"&amp;B1850&amp;"cf"&amp;D1850&amp;"a"&amp;IF(ДАННЫЕ!$BX1850&gt;0,1,0)&amp;IF(ДАННЫЕ!$BF1850&gt;500,1,IF(ДАННЫЕ!$BF1850&gt;350,2,IF(ДАННЫЕ!$BF1850&gt;=200,3,IF(ДАННЫЕ!$BF1850&gt;=100,4,IF(ДАННЫЕ!$BF1850&gt;=50,5,IF(ДАННЫЕ!$BF1850&lt;50,6,0))))))&amp;"AR"&amp;IF(DATEDIF(ДАННЫЕ!$BX1850,ДАННЫЕ!$F$1,"y")&gt;1,1,0)&amp;"VG"&amp;IF(ДАННЫЕ!$BH1850="0",1,0)&amp;"o"&amp;IF(T1850+ДАННЫЕ!$AF1850+ДАННЫЕ!$AG1850+ДАННЫЕ!$AH1850+ДАННЫЕ!$AI1850+ДАННЫЕ!$AJ1850+ДАННЫЕ!$AP1850+ДАННЫЕ!$AQ1850+ДАННЫЕ!$AR1850+ДАННЫЕ!$AU1850+ДАННЫЕ!$AW1850+ДАННЫЕ!$AS1850+ДАННЫЕ!$AT1850&gt;0,1,0)&amp;"x"&amp;ДАННЫЕ!$AG1850&amp;"p"&amp;IF(ДАННЫЕ!$BY1850&gt;0,1,0)&amp;"v"&amp;IF(ДАННЫЕ!$BZ1850&gt;0,1,0)&amp;"n"&amp;ДАННЫЕ!$CA1850&amp;"t"&amp;ДАННЫЕ!$AY1850&amp;"k"&amp;ДАННЫЕ!$CB1850&amp;"q"&amp;ДАННЫЕ!$CC1850&amp;"w"&amp;ДАННЫЕ!$CD1850&amp;"e"&amp;ДАННЫЕ!$CE1850&amp;"m"&amp;ДАННЫЕ!$CF1850&amp;"c"&amp;ДАННЫЕ!$CG1850&amp;"z"&amp;ДАННЫЕ!$CH1850&amp;"d"&amp;IF(H1850=4,1,0)&amp;"s"&amp;IF(ДАННЫЕ!$J1850=1,0,1)&amp;"u"&amp;IF(ДАННЫЕ!$CJ1850&gt;0,1,0)</f>
        <v>g0cf0a06AR1VG0o0xp0v0ntkqwemczd0s1u0</v>
      </c>
      <c r="O1850" s="28" t="str">
        <f>ДАННЫЕ!$I1850&amp;"g"&amp;B1850&amp;A1850&amp;"f"&amp;P1850&amp;"c"&amp;IF(ДАННЫЕ!$U1850&gt;0,1,0)&amp;"s"&amp;IF(ДАННЫЕ!$Q1850&gt;0,IF(YEAR(ДАННЫЕ!$F$1)=YEAR(ДАННЫЕ!$Q1850),IF(MONTH(ДАННЫЕ!$F$1)=MONTH(ДАННЫЕ!$Q1850),111,11),1),0)&amp;"i"&amp;IF(ДАННЫЕ!$R1850+ДАННЫЕ!$S1850+ДАННЫЕ!$T1850=0,0,1)&amp;"h"&amp;IF(ДАННЫЕ!$P1850&gt;0,1,0)&amp;"p"&amp;IF(ДАННЫЕ!$CI1850&gt;0,IF(YEAR(ДАННЫЕ!$F$1)=YEAR(ДАННЫЕ!$CI1850),IF(MONTH(ДАННЫЕ!$F$1)=MONTH(ДАННЫЕ!$CI1850),111,11),1),0)&amp;"d"&amp;IF(ДАННЫЕ!$CJ1850&gt;0,IF(YEAR(ДАННЫЕ!$F$1)=YEAR(ДАННЫЕ!$CJ1850),IF(MONTH(ДАННЫЕ!$F$1)=MONTH(ДАННЫЕ!$CJ1850),111,11),1),0)&amp;"o"&amp;IF(ДАННЫЕ!$CK1850&gt;0,IF(MONTH(ДАННЫЕ!$F$1)=MONTH(ДАННЫЕ!$CK1850),111,11),0)&amp;"v"&amp;IF(ДАННЫЕ!$BE1850&gt;0,IF(MONTH(ДАННЫЕ!$F$1)=MONTH(ДАННЫЕ!$BE1850),111,11),0)</f>
        <v>g00f0c0s0i0h0p0d0o0v0</v>
      </c>
      <c r="P1850" s="15">
        <f t="shared" si="89"/>
        <v>0</v>
      </c>
      <c r="Q1850" s="15">
        <f>IF(ДАННЫЕ!$F$1&gt;ДАННЫЕ!$N1850,IF(YEAR(ДАННЫЕ!$F$1)=YEAR(ДАННЫЕ!M1850),1,0),0)</f>
        <v>0</v>
      </c>
      <c r="R1850" s="15">
        <f>IF(ДАННЫЕ!$F$1&gt;ДАННЫЕ!$N1850,IF(YEAR(ДАННЫЕ!$F$1)=YEAR(ДАННЫЕ!N1850),1,0),0)</f>
        <v>0</v>
      </c>
      <c r="S1850" s="15">
        <f>IF(ДАННЫЕ!$AA1850="2А",1,IF(ДАННЫЕ!$AA1850="2Б",2,IF(ДАННЫЕ!$AA1850="2В",3,IF(ДАННЫЕ!$AA1850=3,4,IF(ДАННЫЕ!$AA1850="4А",5,IF(ДАННЫЕ!$AA1850="4Б",6,IF(ДАННЫЕ!$AA1850="4В",7,IF(ДАННЫЕ!$AA1850=5,8,0))))))))</f>
        <v>0</v>
      </c>
      <c r="T1850" s="15">
        <f>IF(OR(ДАННЫЕ!$AC1850=2,ДАННЫЕ!$AD1850=2,ДАННЫЕ!$AE1850=2),2,IF(OR(ДАННЫЕ!$AC1850=1,ДАННЫЕ!$AD1850=1,ДАННЫЕ!$AE1850=1),1,0))</f>
        <v>0</v>
      </c>
    </row>
    <row r="1851" spans="1:20" x14ac:dyDescent="0.2">
      <c r="A1851" s="78">
        <f>IF(B1851&gt;0,IF(MONTH(ДАННЫЕ!$F$1)=MONTH(ДАННЫЕ!$B1851),1,0),0)</f>
        <v>0</v>
      </c>
      <c r="B1851" s="14">
        <f>IF(ДАННЫЕ!$B1851&gt;0,IF(YEAR(ДАННЫЕ!$F$1)=YEAR(ДАННЫЕ!$B1851),1,0),0)</f>
        <v>0</v>
      </c>
      <c r="C1851" s="14">
        <f>IF(ДАННЫЕ!$CM1851&gt;0,IF(YEAR(ДАННЫЕ!$F$1)=YEAR(ДАННЫЕ!$CM1851),1,0),0)</f>
        <v>0</v>
      </c>
      <c r="D1851" s="14">
        <f>IF(ДАННЫЕ!$CJ1851&gt;0,IF(ДАННЫЕ!$CL1851&gt;ДАННЫЕ!$F$1,1,IF(ДАННЫЕ!$CL1851&gt;0,0,1)),0)</f>
        <v>0</v>
      </c>
      <c r="E1851" s="43" t="str">
        <f ca="1">IF(ДАННЫЕ!$F$1&gt;0,IF(ДАННЫЕ!$G1851&gt;0,DATEDIF(ДАННЫЕ!$G1851,ДАННЫЕ!$F$1,"y"),""),IF(ДАННЫЕ!$G1851&gt;0,DATEDIF(ДАННЫЕ!$G1851,TODAY(),"y"),""))</f>
        <v/>
      </c>
      <c r="F1851" s="43" t="str">
        <f xml:space="preserve"> IF(ДАННЫЕ!$F1851="М",IF(E1851&gt;=18,IF(E1851&lt;60,1,""),""),"")&amp;IF(ДАННЫЕ!$F1851="Ж",IF(E1851&gt;=18,IF(E1851&lt;55,1,""),""),"")</f>
        <v/>
      </c>
      <c r="G1851" s="43" t="str">
        <f xml:space="preserve"> IF(ДАННЫЕ!$F1851="М",IF(E1851&gt;=60,2,""),"")&amp;IF(ДАННЫЕ!$F1851="Ж",IF(E1851&gt;=55,2,""),"")</f>
        <v/>
      </c>
      <c r="H1851" s="43" t="str">
        <f t="shared" ca="1" si="87"/>
        <v/>
      </c>
      <c r="I1851" s="43" t="str">
        <f t="shared" ca="1" si="88"/>
        <v>03</v>
      </c>
      <c r="J1851" s="28" t="str">
        <f ca="1">ДАННЫЕ!$F1851&amp;H1851&amp;I1851&amp;ДАННЫЕ!$I1851&amp;"m"&amp;IF(ДАННЫЕ!$I1851&gt;0,IF(ДАННЫЕ!$J1851&gt;0,0,1),"")&amp;"f"&amp;IF(ДАННЫЕ!$R1851&gt;0,IF(YEAR(ДАННЫЕ!$F$1)=YEAR(ДАННЫЕ!$R1851),1,0),0)&amp;"z"&amp;ДАННЫЕ!$R1851&amp;"p"&amp;ДАННЫЕ!$S1851&amp;"i"&amp;ДАННЫЕ!$T1851&amp;"h"&amp;ДАННЫЕ!$K1851&amp;"be"&amp;ДАННЫЕ!$BI1851&amp;"CD"&amp;IF(ДАННЫЕ!BF1851&gt;500,4,IF(ДАННЫЕ!BF1851&gt;350,3,IF(ДАННЫЕ!BF1851&gt;200,2,IF(ДАННЫЕ!BF1851&gt;0,1,0))))&amp;"g"&amp;B1851&amp;"d"&amp;H1851&amp;"l"&amp;ДАННЫЕ!AT1851&amp;"a"&amp;ДАННЫЕ!$V1851&amp;"v"&amp;R1851&amp;"k"&amp;ДАННЫЕ!$U1851&amp;"s"&amp;ДАННЫЕ!$Y1851&amp;"t"&amp;ДАННЫЕ!$X1851&amp;"b"&amp;IF(ДАННЫЕ!$Q1851&gt;1,1,0)&amp;"PP"&amp;ДАННЫЕ!Z1851&amp;"c"&amp;S1851&amp;"x"&amp;IF(ДАННЫЕ!$BY1851&gt;0,IF(YEAR(ДАННЫЕ!$F$1)=YEAR(ДАННЫЕ!$BY1851),1,0),0)&amp;"n"&amp;IF(ДАННЫЕ!$BZ1851&gt;0,IF(YEAR(ДАННЫЕ!$F$1)=YEAR(ДАННЫЕ!$BZ1851),1,0),0)&amp;"u"&amp;D1851&amp;"z"&amp;IF(ДАННЫЕ!$CL1851&gt;0,IF(YEAR(ДАННЫЕ!$F$1)&gt;YEAR(ДАННЫЕ!$CL1851),11,12),0)</f>
        <v>03mf0zpihbeCD0g0dlav0kstb0PPc0x0n0u0z0</v>
      </c>
      <c r="K1851" s="28" t="str">
        <f ca="1">ДАННЫЕ!$I1851&amp;"x"&amp;B1851&amp;"w"&amp;IF(T1851+ДАННЫЕ!AD1851+ДАННЫЕ!AE1851+ДАННЫЕ!AF1851+ДАННЫЕ!AG1851+ДАННЫЕ!AH1851+ДАННЫЕ!$AL1851+ДАННЫЕ!AI1851+ДАННЫЕ!AJ1851+ДАННЫЕ!AK1851+ДАННЫЕ!AP1851+ДАННЫЕ!AQ1851+ДАННЫЕ!AR1851+ДАННЫЕ!$AM1851+ДАННЫЕ!$AN1851+ДАННЫЕ!AS1851+ДАННЫЕ!AT1851&gt;0,1,0)&amp;IF(OR(T1851=2,ДАННЫЕ!AD1851=2,ДАННЫЕ!AE1851=2,ДАННЫЕ!AF1851=2,ДАННЫЕ!AG1851=2,ДАННЫЕ!AH1851=2,ДАННЫЕ!$AL1851=2,ДАННЫЕ!AI1851=2,ДАННЫЕ!AJ1851=2,ДАННЫЕ!AK1851=2,ДАННЫЕ!AP1851=2,ДАННЫЕ!AQ1851=2,ДАННЫЕ!AR1851=2,ДАННЫЕ!$AM1851=2,ДАННЫЕ!$AN1851=2,ДАННЫЕ!AS1851=2,ДАННЫЕ!AT1851=2),2,0)&amp;"t"&amp;IF(T1851&gt;0,"1"&amp;T1851,"00")&amp;"f"&amp;IF(ДАННЫЕ!$AC1851,"1"&amp;ДАННЫЕ!$AC1851,"00")&amp;"b"&amp;IF(ДАННЫЕ!$AD1851,"1"&amp;ДАННЫЕ!$AD1851,"00")&amp;"g"&amp;IF(ДАННЫЕ!$AF1851,"1"&amp;ДАННЫЕ!$AF1851,"00")&amp;"c"&amp;IF(ДАННЫЕ!$AG1851,"1"&amp;ДАННЫЕ!$AG1851,"00")&amp;"i"&amp;IF(ДАННЫЕ!$AH1851,"1"&amp;ДАННЫЕ!$AH1851,"00")&amp;"r"&amp;IF(ДАННЫЕ!$AL1851,"1"&amp;ДАННЫЕ!$AL1851,"00")&amp;"m"&amp;IF(ДАННЫЕ!$AI1851,"1"&amp;ДАННЫЕ!$AI1851,"00")&amp;"hS"&amp;IF(ДАННЫЕ!$AJ1851,"1"&amp;ДАННЫЕ!$AJ1851,"00")&amp;"hZ"&amp;IF(ДАННЫЕ!$AK1851,"1"&amp;ДАННЫЕ!$AK1851,"00")&amp;"p"&amp;IF(ДАННЫЕ!$AP1851,"1"&amp;ДАННЫЕ!$AP1851,"00")&amp;"k"&amp;IF(ДАННЫЕ!$AQ1851,"1"&amp;ДАННЫЕ!$AQ1851,"00")&amp;"z"&amp;IF(ДАННЫЕ!$AR1851,"1"&amp;ДАННЫЕ!$AR1851,"00")&amp;"j"&amp;IF(ДАННЫЕ!$AM1851,"1"&amp;ДАННЫЕ!$AM1851,"00")&amp;"n"&amp;IF(ДАННЫЕ!$AN1851,"1"&amp;ДАННЫЕ!$AN1851,"00")&amp;"E"&amp;ДАННЫЕ!BI1851&amp;"L"&amp;ДАННЫЕ!AO1851&amp;"h"&amp;IF(ДАННЫЕ!$AU1851&gt;0,1,0)&amp;"v"&amp;IF(ДАННЫЕ!$AW1851&gt;0,1,0)&amp;"a"&amp;IF(ДАННЫЕ!$AS1851,"1"&amp;ДАННЫЕ!$AS1851,"00")&amp;"s"&amp;IF(ДАННЫЕ!$AT1851,"1"&amp;ДАННЫЕ!$AT1851,"00")&amp;"u"&amp;IF(ДАННЫЕ!$CJ1851&gt;0,1,0)&amp;"y"&amp;B1851&amp;"d"&amp;H1851&amp;"e"&amp;F1851&amp;G1851</f>
        <v>x0w00t00f00b00g00c00i00r00m00hS00hZ00p00k00z00j00n00ELh0v0a00s00u0y0de</v>
      </c>
      <c r="L1851" s="28" t="str">
        <f ca="1">ДАННЫЕ!$I1851&amp;"VN"&amp;IF(ДАННЫЕ!AW1851&gt;0,11,10)&amp;"CD"&amp;IF(ДАННЫЕ!BF1851&gt;500,16,IF(ДАННЫЕ!BF1851&gt;350,15,IF(ДАННЫЕ!BF1851&gt;=200,14,IF(ДАННЫЕ!BF1851&gt;=100,13,IF(ДАННЫЕ!BF1851&gt;=50,12,IF(ДАННЫЕ!BF1851&gt;0,11,10))))))&amp;"AR"&amp;IF(ДАННЫЕ!BX1851&gt;0,1,0)&amp;"GD"&amp;B1851&amp;"VV"&amp;IF(E1851&gt;=5,IF(E1851&lt;18,1,0),0)</f>
        <v>VN10CD10AR0GD0VV0</v>
      </c>
      <c r="M1851" s="28" t="str">
        <f>ДАННЫЕ!$I1851&amp;"b"&amp;ДАННЫЕ!$BI1851&amp;"r"&amp;ДАННЫЕ!$BJ1851&amp;"CD"&amp;IF(ДАННЫЕ!BF1851&gt;0,IF(ДАННЫЕ!BF1851&lt;200,1,IF(ДАННЫЕ!BF1851&lt;350,2,3)),0)&amp;"h"&amp;IF(ДАННЫЕ!$BK1851+ДАННЫЕ!$BL1851+ДАННЫЕ!$BM1851&gt;0,1,0)&amp;"x"&amp;ДАННЫЕ!$BK1851&amp;"y"&amp;ДАННЫЕ!$BL1851&amp;"z"&amp;ДАННЫЕ!$BM1851&amp;"c"&amp;IF(ДАННЫЕ!$BK1851+ДАННЫЕ!$BL1851+ДАННЫЕ!$BM1851=3,1,0)&amp;"a"&amp;IF(ДАННЫЕ!$BQ1851+ДАННЫЕ!$BR1851&gt;0,1,0)&amp;"d"&amp;ДАННЫЕ!$BQ1851&amp;"v"&amp;ДАННЫЕ!$BR1851&amp;"p"&amp;ДАННЫЕ!$BS1851&amp;"n"&amp;ДАННЫЕ!$BU1851&amp;"t"&amp;ДАННЫЕ!$BV1851&amp;"o"&amp;ДАННЫЕ!$BT1851&amp;"l"&amp;IF(ДАННЫЕ!$BN1851&gt;0,1,0)&amp;ДАННЫЕ!$BN1851&amp;"g"&amp;ДАННЫЕ!$BO1851&amp;"s"&amp;ДАННЫЕ!$BP1851&amp;"DZ"&amp;IF(ДАННЫЕ!B1851-ДАННЫЕ!G1851 &lt; 60,IF(ДАННЫЕ!B1851-ДАННЫЕ!G1851 &gt;= 0,1,0),0)&amp;"u"&amp;IF(ДАННЫЕ!$CJ1851&gt;0,1,0)</f>
        <v>brCD0h0xyzc0a0dvpntol0gsDZ1u0</v>
      </c>
      <c r="N1851" s="28" t="str">
        <f ca="1">ДАННЫЕ!$F1851&amp;ДАННЫЕ!$I1851&amp;"g"&amp;B1851&amp;"cf"&amp;D1851&amp;"a"&amp;IF(ДАННЫЕ!$BX1851&gt;0,1,0)&amp;IF(ДАННЫЕ!$BF1851&gt;500,1,IF(ДАННЫЕ!$BF1851&gt;350,2,IF(ДАННЫЕ!$BF1851&gt;=200,3,IF(ДАННЫЕ!$BF1851&gt;=100,4,IF(ДАННЫЕ!$BF1851&gt;=50,5,IF(ДАННЫЕ!$BF1851&lt;50,6,0))))))&amp;"AR"&amp;IF(DATEDIF(ДАННЫЕ!$BX1851,ДАННЫЕ!$F$1,"y")&gt;1,1,0)&amp;"VG"&amp;IF(ДАННЫЕ!$BH1851="0",1,0)&amp;"o"&amp;IF(T1851+ДАННЫЕ!$AF1851+ДАННЫЕ!$AG1851+ДАННЫЕ!$AH1851+ДАННЫЕ!$AI1851+ДАННЫЕ!$AJ1851+ДАННЫЕ!$AP1851+ДАННЫЕ!$AQ1851+ДАННЫЕ!$AR1851+ДАННЫЕ!$AU1851+ДАННЫЕ!$AW1851+ДАННЫЕ!$AS1851+ДАННЫЕ!$AT1851&gt;0,1,0)&amp;"x"&amp;ДАННЫЕ!$AG1851&amp;"p"&amp;IF(ДАННЫЕ!$BY1851&gt;0,1,0)&amp;"v"&amp;IF(ДАННЫЕ!$BZ1851&gt;0,1,0)&amp;"n"&amp;ДАННЫЕ!$CA1851&amp;"t"&amp;ДАННЫЕ!$AY1851&amp;"k"&amp;ДАННЫЕ!$CB1851&amp;"q"&amp;ДАННЫЕ!$CC1851&amp;"w"&amp;ДАННЫЕ!$CD1851&amp;"e"&amp;ДАННЫЕ!$CE1851&amp;"m"&amp;ДАННЫЕ!$CF1851&amp;"c"&amp;ДАННЫЕ!$CG1851&amp;"z"&amp;ДАННЫЕ!$CH1851&amp;"d"&amp;IF(H1851=4,1,0)&amp;"s"&amp;IF(ДАННЫЕ!$J1851=1,0,1)&amp;"u"&amp;IF(ДАННЫЕ!$CJ1851&gt;0,1,0)</f>
        <v>g0cf0a06AR1VG0o0xp0v0ntkqwemczd0s1u0</v>
      </c>
      <c r="O1851" s="28" t="str">
        <f>ДАННЫЕ!$I1851&amp;"g"&amp;B1851&amp;A1851&amp;"f"&amp;P1851&amp;"c"&amp;IF(ДАННЫЕ!$U1851&gt;0,1,0)&amp;"s"&amp;IF(ДАННЫЕ!$Q1851&gt;0,IF(YEAR(ДАННЫЕ!$F$1)=YEAR(ДАННЫЕ!$Q1851),IF(MONTH(ДАННЫЕ!$F$1)=MONTH(ДАННЫЕ!$Q1851),111,11),1),0)&amp;"i"&amp;IF(ДАННЫЕ!$R1851+ДАННЫЕ!$S1851+ДАННЫЕ!$T1851=0,0,1)&amp;"h"&amp;IF(ДАННЫЕ!$P1851&gt;0,1,0)&amp;"p"&amp;IF(ДАННЫЕ!$CI1851&gt;0,IF(YEAR(ДАННЫЕ!$F$1)=YEAR(ДАННЫЕ!$CI1851),IF(MONTH(ДАННЫЕ!$F$1)=MONTH(ДАННЫЕ!$CI1851),111,11),1),0)&amp;"d"&amp;IF(ДАННЫЕ!$CJ1851&gt;0,IF(YEAR(ДАННЫЕ!$F$1)=YEAR(ДАННЫЕ!$CJ1851),IF(MONTH(ДАННЫЕ!$F$1)=MONTH(ДАННЫЕ!$CJ1851),111,11),1),0)&amp;"o"&amp;IF(ДАННЫЕ!$CK1851&gt;0,IF(MONTH(ДАННЫЕ!$F$1)=MONTH(ДАННЫЕ!$CK1851),111,11),0)&amp;"v"&amp;IF(ДАННЫЕ!$BE1851&gt;0,IF(MONTH(ДАННЫЕ!$F$1)=MONTH(ДАННЫЕ!$BE1851),111,11),0)</f>
        <v>g00f0c0s0i0h0p0d0o0v0</v>
      </c>
      <c r="P1851" s="15">
        <f t="shared" si="89"/>
        <v>0</v>
      </c>
      <c r="Q1851" s="15">
        <f>IF(ДАННЫЕ!$F$1&gt;ДАННЫЕ!$N1851,IF(YEAR(ДАННЫЕ!$F$1)=YEAR(ДАННЫЕ!M1851),1,0),0)</f>
        <v>0</v>
      </c>
      <c r="R1851" s="15">
        <f>IF(ДАННЫЕ!$F$1&gt;ДАННЫЕ!$N1851,IF(YEAR(ДАННЫЕ!$F$1)=YEAR(ДАННЫЕ!N1851),1,0),0)</f>
        <v>0</v>
      </c>
      <c r="S1851" s="15">
        <f>IF(ДАННЫЕ!$AA1851="2А",1,IF(ДАННЫЕ!$AA1851="2Б",2,IF(ДАННЫЕ!$AA1851="2В",3,IF(ДАННЫЕ!$AA1851=3,4,IF(ДАННЫЕ!$AA1851="4А",5,IF(ДАННЫЕ!$AA1851="4Б",6,IF(ДАННЫЕ!$AA1851="4В",7,IF(ДАННЫЕ!$AA1851=5,8,0))))))))</f>
        <v>0</v>
      </c>
      <c r="T1851" s="15">
        <f>IF(OR(ДАННЫЕ!$AC1851=2,ДАННЫЕ!$AD1851=2,ДАННЫЕ!$AE1851=2),2,IF(OR(ДАННЫЕ!$AC1851=1,ДАННЫЕ!$AD1851=1,ДАННЫЕ!$AE1851=1),1,0))</f>
        <v>0</v>
      </c>
    </row>
    <row r="1852" spans="1:20" x14ac:dyDescent="0.2">
      <c r="A1852" s="78">
        <f>IF(B1852&gt;0,IF(MONTH(ДАННЫЕ!$F$1)=MONTH(ДАННЫЕ!$B1852),1,0),0)</f>
        <v>0</v>
      </c>
      <c r="B1852" s="14">
        <f>IF(ДАННЫЕ!$B1852&gt;0,IF(YEAR(ДАННЫЕ!$F$1)=YEAR(ДАННЫЕ!$B1852),1,0),0)</f>
        <v>0</v>
      </c>
      <c r="C1852" s="14">
        <f>IF(ДАННЫЕ!$CM1852&gt;0,IF(YEAR(ДАННЫЕ!$F$1)=YEAR(ДАННЫЕ!$CM1852),1,0),0)</f>
        <v>0</v>
      </c>
      <c r="D1852" s="14">
        <f>IF(ДАННЫЕ!$CJ1852&gt;0,IF(ДАННЫЕ!$CL1852&gt;ДАННЫЕ!$F$1,1,IF(ДАННЫЕ!$CL1852&gt;0,0,1)),0)</f>
        <v>0</v>
      </c>
      <c r="E1852" s="43" t="str">
        <f ca="1">IF(ДАННЫЕ!$F$1&gt;0,IF(ДАННЫЕ!$G1852&gt;0,DATEDIF(ДАННЫЕ!$G1852,ДАННЫЕ!$F$1,"y"),""),IF(ДАННЫЕ!$G1852&gt;0,DATEDIF(ДАННЫЕ!$G1852,TODAY(),"y"),""))</f>
        <v/>
      </c>
      <c r="F1852" s="43" t="str">
        <f xml:space="preserve"> IF(ДАННЫЕ!$F1852="М",IF(E1852&gt;=18,IF(E1852&lt;60,1,""),""),"")&amp;IF(ДАННЫЕ!$F1852="Ж",IF(E1852&gt;=18,IF(E1852&lt;55,1,""),""),"")</f>
        <v/>
      </c>
      <c r="G1852" s="43" t="str">
        <f xml:space="preserve"> IF(ДАННЫЕ!$F1852="М",IF(E1852&gt;=60,2,""),"")&amp;IF(ДАННЫЕ!$F1852="Ж",IF(E1852&gt;=55,2,""),"")</f>
        <v/>
      </c>
      <c r="H1852" s="43" t="str">
        <f t="shared" ca="1" si="87"/>
        <v/>
      </c>
      <c r="I1852" s="43" t="str">
        <f t="shared" ca="1" si="88"/>
        <v>03</v>
      </c>
      <c r="J1852" s="28" t="str">
        <f ca="1">ДАННЫЕ!$F1852&amp;H1852&amp;I1852&amp;ДАННЫЕ!$I1852&amp;"m"&amp;IF(ДАННЫЕ!$I1852&gt;0,IF(ДАННЫЕ!$J1852&gt;0,0,1),"")&amp;"f"&amp;IF(ДАННЫЕ!$R1852&gt;0,IF(YEAR(ДАННЫЕ!$F$1)=YEAR(ДАННЫЕ!$R1852),1,0),0)&amp;"z"&amp;ДАННЫЕ!$R1852&amp;"p"&amp;ДАННЫЕ!$S1852&amp;"i"&amp;ДАННЫЕ!$T1852&amp;"h"&amp;ДАННЫЕ!$K1852&amp;"be"&amp;ДАННЫЕ!$BI1852&amp;"CD"&amp;IF(ДАННЫЕ!BF1852&gt;500,4,IF(ДАННЫЕ!BF1852&gt;350,3,IF(ДАННЫЕ!BF1852&gt;200,2,IF(ДАННЫЕ!BF1852&gt;0,1,0))))&amp;"g"&amp;B1852&amp;"d"&amp;H1852&amp;"l"&amp;ДАННЫЕ!AT1852&amp;"a"&amp;ДАННЫЕ!$V1852&amp;"v"&amp;R1852&amp;"k"&amp;ДАННЫЕ!$U1852&amp;"s"&amp;ДАННЫЕ!$Y1852&amp;"t"&amp;ДАННЫЕ!$X1852&amp;"b"&amp;IF(ДАННЫЕ!$Q1852&gt;1,1,0)&amp;"PP"&amp;ДАННЫЕ!Z1852&amp;"c"&amp;S1852&amp;"x"&amp;IF(ДАННЫЕ!$BY1852&gt;0,IF(YEAR(ДАННЫЕ!$F$1)=YEAR(ДАННЫЕ!$BY1852),1,0),0)&amp;"n"&amp;IF(ДАННЫЕ!$BZ1852&gt;0,IF(YEAR(ДАННЫЕ!$F$1)=YEAR(ДАННЫЕ!$BZ1852),1,0),0)&amp;"u"&amp;D1852&amp;"z"&amp;IF(ДАННЫЕ!$CL1852&gt;0,IF(YEAR(ДАННЫЕ!$F$1)&gt;YEAR(ДАННЫЕ!$CL1852),11,12),0)</f>
        <v>03mf0zpihbeCD0g0dlav0kstb0PPc0x0n0u0z0</v>
      </c>
      <c r="K1852" s="28" t="str">
        <f ca="1">ДАННЫЕ!$I1852&amp;"x"&amp;B1852&amp;"w"&amp;IF(T1852+ДАННЫЕ!AD1852+ДАННЫЕ!AE1852+ДАННЫЕ!AF1852+ДАННЫЕ!AG1852+ДАННЫЕ!AH1852+ДАННЫЕ!$AL1852+ДАННЫЕ!AI1852+ДАННЫЕ!AJ1852+ДАННЫЕ!AK1852+ДАННЫЕ!AP1852+ДАННЫЕ!AQ1852+ДАННЫЕ!AR1852+ДАННЫЕ!$AM1852+ДАННЫЕ!$AN1852+ДАННЫЕ!AS1852+ДАННЫЕ!AT1852&gt;0,1,0)&amp;IF(OR(T1852=2,ДАННЫЕ!AD1852=2,ДАННЫЕ!AE1852=2,ДАННЫЕ!AF1852=2,ДАННЫЕ!AG1852=2,ДАННЫЕ!AH1852=2,ДАННЫЕ!$AL1852=2,ДАННЫЕ!AI1852=2,ДАННЫЕ!AJ1852=2,ДАННЫЕ!AK1852=2,ДАННЫЕ!AP1852=2,ДАННЫЕ!AQ1852=2,ДАННЫЕ!AR1852=2,ДАННЫЕ!$AM1852=2,ДАННЫЕ!$AN1852=2,ДАННЫЕ!AS1852=2,ДАННЫЕ!AT1852=2),2,0)&amp;"t"&amp;IF(T1852&gt;0,"1"&amp;T1852,"00")&amp;"f"&amp;IF(ДАННЫЕ!$AC1852,"1"&amp;ДАННЫЕ!$AC1852,"00")&amp;"b"&amp;IF(ДАННЫЕ!$AD1852,"1"&amp;ДАННЫЕ!$AD1852,"00")&amp;"g"&amp;IF(ДАННЫЕ!$AF1852,"1"&amp;ДАННЫЕ!$AF1852,"00")&amp;"c"&amp;IF(ДАННЫЕ!$AG1852,"1"&amp;ДАННЫЕ!$AG1852,"00")&amp;"i"&amp;IF(ДАННЫЕ!$AH1852,"1"&amp;ДАННЫЕ!$AH1852,"00")&amp;"r"&amp;IF(ДАННЫЕ!$AL1852,"1"&amp;ДАННЫЕ!$AL1852,"00")&amp;"m"&amp;IF(ДАННЫЕ!$AI1852,"1"&amp;ДАННЫЕ!$AI1852,"00")&amp;"hS"&amp;IF(ДАННЫЕ!$AJ1852,"1"&amp;ДАННЫЕ!$AJ1852,"00")&amp;"hZ"&amp;IF(ДАННЫЕ!$AK1852,"1"&amp;ДАННЫЕ!$AK1852,"00")&amp;"p"&amp;IF(ДАННЫЕ!$AP1852,"1"&amp;ДАННЫЕ!$AP1852,"00")&amp;"k"&amp;IF(ДАННЫЕ!$AQ1852,"1"&amp;ДАННЫЕ!$AQ1852,"00")&amp;"z"&amp;IF(ДАННЫЕ!$AR1852,"1"&amp;ДАННЫЕ!$AR1852,"00")&amp;"j"&amp;IF(ДАННЫЕ!$AM1852,"1"&amp;ДАННЫЕ!$AM1852,"00")&amp;"n"&amp;IF(ДАННЫЕ!$AN1852,"1"&amp;ДАННЫЕ!$AN1852,"00")&amp;"E"&amp;ДАННЫЕ!BI1852&amp;"L"&amp;ДАННЫЕ!AO1852&amp;"h"&amp;IF(ДАННЫЕ!$AU1852&gt;0,1,0)&amp;"v"&amp;IF(ДАННЫЕ!$AW1852&gt;0,1,0)&amp;"a"&amp;IF(ДАННЫЕ!$AS1852,"1"&amp;ДАННЫЕ!$AS1852,"00")&amp;"s"&amp;IF(ДАННЫЕ!$AT1852,"1"&amp;ДАННЫЕ!$AT1852,"00")&amp;"u"&amp;IF(ДАННЫЕ!$CJ1852&gt;0,1,0)&amp;"y"&amp;B1852&amp;"d"&amp;H1852&amp;"e"&amp;F1852&amp;G1852</f>
        <v>x0w00t00f00b00g00c00i00r00m00hS00hZ00p00k00z00j00n00ELh0v0a00s00u0y0de</v>
      </c>
      <c r="L1852" s="28" t="str">
        <f ca="1">ДАННЫЕ!$I1852&amp;"VN"&amp;IF(ДАННЫЕ!AW1852&gt;0,11,10)&amp;"CD"&amp;IF(ДАННЫЕ!BF1852&gt;500,16,IF(ДАННЫЕ!BF1852&gt;350,15,IF(ДАННЫЕ!BF1852&gt;=200,14,IF(ДАННЫЕ!BF1852&gt;=100,13,IF(ДАННЫЕ!BF1852&gt;=50,12,IF(ДАННЫЕ!BF1852&gt;0,11,10))))))&amp;"AR"&amp;IF(ДАННЫЕ!BX1852&gt;0,1,0)&amp;"GD"&amp;B1852&amp;"VV"&amp;IF(E1852&gt;=5,IF(E1852&lt;18,1,0),0)</f>
        <v>VN10CD10AR0GD0VV0</v>
      </c>
      <c r="M1852" s="28" t="str">
        <f>ДАННЫЕ!$I1852&amp;"b"&amp;ДАННЫЕ!$BI1852&amp;"r"&amp;ДАННЫЕ!$BJ1852&amp;"CD"&amp;IF(ДАННЫЕ!BF1852&gt;0,IF(ДАННЫЕ!BF1852&lt;200,1,IF(ДАННЫЕ!BF1852&lt;350,2,3)),0)&amp;"h"&amp;IF(ДАННЫЕ!$BK1852+ДАННЫЕ!$BL1852+ДАННЫЕ!$BM1852&gt;0,1,0)&amp;"x"&amp;ДАННЫЕ!$BK1852&amp;"y"&amp;ДАННЫЕ!$BL1852&amp;"z"&amp;ДАННЫЕ!$BM1852&amp;"c"&amp;IF(ДАННЫЕ!$BK1852+ДАННЫЕ!$BL1852+ДАННЫЕ!$BM1852=3,1,0)&amp;"a"&amp;IF(ДАННЫЕ!$BQ1852+ДАННЫЕ!$BR1852&gt;0,1,0)&amp;"d"&amp;ДАННЫЕ!$BQ1852&amp;"v"&amp;ДАННЫЕ!$BR1852&amp;"p"&amp;ДАННЫЕ!$BS1852&amp;"n"&amp;ДАННЫЕ!$BU1852&amp;"t"&amp;ДАННЫЕ!$BV1852&amp;"o"&amp;ДАННЫЕ!$BT1852&amp;"l"&amp;IF(ДАННЫЕ!$BN1852&gt;0,1,0)&amp;ДАННЫЕ!$BN1852&amp;"g"&amp;ДАННЫЕ!$BO1852&amp;"s"&amp;ДАННЫЕ!$BP1852&amp;"DZ"&amp;IF(ДАННЫЕ!B1852-ДАННЫЕ!G1852 &lt; 60,IF(ДАННЫЕ!B1852-ДАННЫЕ!G1852 &gt;= 0,1,0),0)&amp;"u"&amp;IF(ДАННЫЕ!$CJ1852&gt;0,1,0)</f>
        <v>brCD0h0xyzc0a0dvpntol0gsDZ1u0</v>
      </c>
      <c r="N1852" s="28" t="str">
        <f ca="1">ДАННЫЕ!$F1852&amp;ДАННЫЕ!$I1852&amp;"g"&amp;B1852&amp;"cf"&amp;D1852&amp;"a"&amp;IF(ДАННЫЕ!$BX1852&gt;0,1,0)&amp;IF(ДАННЫЕ!$BF1852&gt;500,1,IF(ДАННЫЕ!$BF1852&gt;350,2,IF(ДАННЫЕ!$BF1852&gt;=200,3,IF(ДАННЫЕ!$BF1852&gt;=100,4,IF(ДАННЫЕ!$BF1852&gt;=50,5,IF(ДАННЫЕ!$BF1852&lt;50,6,0))))))&amp;"AR"&amp;IF(DATEDIF(ДАННЫЕ!$BX1852,ДАННЫЕ!$F$1,"y")&gt;1,1,0)&amp;"VG"&amp;IF(ДАННЫЕ!$BH1852="0",1,0)&amp;"o"&amp;IF(T1852+ДАННЫЕ!$AF1852+ДАННЫЕ!$AG1852+ДАННЫЕ!$AH1852+ДАННЫЕ!$AI1852+ДАННЫЕ!$AJ1852+ДАННЫЕ!$AP1852+ДАННЫЕ!$AQ1852+ДАННЫЕ!$AR1852+ДАННЫЕ!$AU1852+ДАННЫЕ!$AW1852+ДАННЫЕ!$AS1852+ДАННЫЕ!$AT1852&gt;0,1,0)&amp;"x"&amp;ДАННЫЕ!$AG1852&amp;"p"&amp;IF(ДАННЫЕ!$BY1852&gt;0,1,0)&amp;"v"&amp;IF(ДАННЫЕ!$BZ1852&gt;0,1,0)&amp;"n"&amp;ДАННЫЕ!$CA1852&amp;"t"&amp;ДАННЫЕ!$AY1852&amp;"k"&amp;ДАННЫЕ!$CB1852&amp;"q"&amp;ДАННЫЕ!$CC1852&amp;"w"&amp;ДАННЫЕ!$CD1852&amp;"e"&amp;ДАННЫЕ!$CE1852&amp;"m"&amp;ДАННЫЕ!$CF1852&amp;"c"&amp;ДАННЫЕ!$CG1852&amp;"z"&amp;ДАННЫЕ!$CH1852&amp;"d"&amp;IF(H1852=4,1,0)&amp;"s"&amp;IF(ДАННЫЕ!$J1852=1,0,1)&amp;"u"&amp;IF(ДАННЫЕ!$CJ1852&gt;0,1,0)</f>
        <v>g0cf0a06AR1VG0o0xp0v0ntkqwemczd0s1u0</v>
      </c>
      <c r="O1852" s="28" t="str">
        <f>ДАННЫЕ!$I1852&amp;"g"&amp;B1852&amp;A1852&amp;"f"&amp;P1852&amp;"c"&amp;IF(ДАННЫЕ!$U1852&gt;0,1,0)&amp;"s"&amp;IF(ДАННЫЕ!$Q1852&gt;0,IF(YEAR(ДАННЫЕ!$F$1)=YEAR(ДАННЫЕ!$Q1852),IF(MONTH(ДАННЫЕ!$F$1)=MONTH(ДАННЫЕ!$Q1852),111,11),1),0)&amp;"i"&amp;IF(ДАННЫЕ!$R1852+ДАННЫЕ!$S1852+ДАННЫЕ!$T1852=0,0,1)&amp;"h"&amp;IF(ДАННЫЕ!$P1852&gt;0,1,0)&amp;"p"&amp;IF(ДАННЫЕ!$CI1852&gt;0,IF(YEAR(ДАННЫЕ!$F$1)=YEAR(ДАННЫЕ!$CI1852),IF(MONTH(ДАННЫЕ!$F$1)=MONTH(ДАННЫЕ!$CI1852),111,11),1),0)&amp;"d"&amp;IF(ДАННЫЕ!$CJ1852&gt;0,IF(YEAR(ДАННЫЕ!$F$1)=YEAR(ДАННЫЕ!$CJ1852),IF(MONTH(ДАННЫЕ!$F$1)=MONTH(ДАННЫЕ!$CJ1852),111,11),1),0)&amp;"o"&amp;IF(ДАННЫЕ!$CK1852&gt;0,IF(MONTH(ДАННЫЕ!$F$1)=MONTH(ДАННЫЕ!$CK1852),111,11),0)&amp;"v"&amp;IF(ДАННЫЕ!$BE1852&gt;0,IF(MONTH(ДАННЫЕ!$F$1)=MONTH(ДАННЫЕ!$BE1852),111,11),0)</f>
        <v>g00f0c0s0i0h0p0d0o0v0</v>
      </c>
      <c r="P1852" s="15">
        <f t="shared" si="89"/>
        <v>0</v>
      </c>
      <c r="Q1852" s="15">
        <f>IF(ДАННЫЕ!$F$1&gt;ДАННЫЕ!$N1852,IF(YEAR(ДАННЫЕ!$F$1)=YEAR(ДАННЫЕ!M1852),1,0),0)</f>
        <v>0</v>
      </c>
      <c r="R1852" s="15">
        <f>IF(ДАННЫЕ!$F$1&gt;ДАННЫЕ!$N1852,IF(YEAR(ДАННЫЕ!$F$1)=YEAR(ДАННЫЕ!N1852),1,0),0)</f>
        <v>0</v>
      </c>
      <c r="S1852" s="15">
        <f>IF(ДАННЫЕ!$AA1852="2А",1,IF(ДАННЫЕ!$AA1852="2Б",2,IF(ДАННЫЕ!$AA1852="2В",3,IF(ДАННЫЕ!$AA1852=3,4,IF(ДАННЫЕ!$AA1852="4А",5,IF(ДАННЫЕ!$AA1852="4Б",6,IF(ДАННЫЕ!$AA1852="4В",7,IF(ДАННЫЕ!$AA1852=5,8,0))))))))</f>
        <v>0</v>
      </c>
      <c r="T1852" s="15">
        <f>IF(OR(ДАННЫЕ!$AC1852=2,ДАННЫЕ!$AD1852=2,ДАННЫЕ!$AE1852=2),2,IF(OR(ДАННЫЕ!$AC1852=1,ДАННЫЕ!$AD1852=1,ДАННЫЕ!$AE1852=1),1,0))</f>
        <v>0</v>
      </c>
    </row>
    <row r="1853" spans="1:20" x14ac:dyDescent="0.2">
      <c r="A1853" s="78">
        <f>IF(B1853&gt;0,IF(MONTH(ДАННЫЕ!$F$1)=MONTH(ДАННЫЕ!$B1853),1,0),0)</f>
        <v>0</v>
      </c>
      <c r="B1853" s="14">
        <f>IF(ДАННЫЕ!$B1853&gt;0,IF(YEAR(ДАННЫЕ!$F$1)=YEAR(ДАННЫЕ!$B1853),1,0),0)</f>
        <v>0</v>
      </c>
      <c r="C1853" s="14">
        <f>IF(ДАННЫЕ!$CM1853&gt;0,IF(YEAR(ДАННЫЕ!$F$1)=YEAR(ДАННЫЕ!$CM1853),1,0),0)</f>
        <v>0</v>
      </c>
      <c r="D1853" s="14">
        <f>IF(ДАННЫЕ!$CJ1853&gt;0,IF(ДАННЫЕ!$CL1853&gt;ДАННЫЕ!$F$1,1,IF(ДАННЫЕ!$CL1853&gt;0,0,1)),0)</f>
        <v>0</v>
      </c>
      <c r="E1853" s="43" t="str">
        <f ca="1">IF(ДАННЫЕ!$F$1&gt;0,IF(ДАННЫЕ!$G1853&gt;0,DATEDIF(ДАННЫЕ!$G1853,ДАННЫЕ!$F$1,"y"),""),IF(ДАННЫЕ!$G1853&gt;0,DATEDIF(ДАННЫЕ!$G1853,TODAY(),"y"),""))</f>
        <v/>
      </c>
      <c r="F1853" s="43" t="str">
        <f xml:space="preserve"> IF(ДАННЫЕ!$F1853="М",IF(E1853&gt;=18,IF(E1853&lt;60,1,""),""),"")&amp;IF(ДАННЫЕ!$F1853="Ж",IF(E1853&gt;=18,IF(E1853&lt;55,1,""),""),"")</f>
        <v/>
      </c>
      <c r="G1853" s="43" t="str">
        <f xml:space="preserve"> IF(ДАННЫЕ!$F1853="М",IF(E1853&gt;=60,2,""),"")&amp;IF(ДАННЫЕ!$F1853="Ж",IF(E1853&gt;=55,2,""),"")</f>
        <v/>
      </c>
      <c r="H1853" s="43" t="str">
        <f t="shared" ca="1" si="87"/>
        <v/>
      </c>
      <c r="I1853" s="43" t="str">
        <f t="shared" ca="1" si="88"/>
        <v>03</v>
      </c>
      <c r="J1853" s="28" t="str">
        <f ca="1">ДАННЫЕ!$F1853&amp;H1853&amp;I1853&amp;ДАННЫЕ!$I1853&amp;"m"&amp;IF(ДАННЫЕ!$I1853&gt;0,IF(ДАННЫЕ!$J1853&gt;0,0,1),"")&amp;"f"&amp;IF(ДАННЫЕ!$R1853&gt;0,IF(YEAR(ДАННЫЕ!$F$1)=YEAR(ДАННЫЕ!$R1853),1,0),0)&amp;"z"&amp;ДАННЫЕ!$R1853&amp;"p"&amp;ДАННЫЕ!$S1853&amp;"i"&amp;ДАННЫЕ!$T1853&amp;"h"&amp;ДАННЫЕ!$K1853&amp;"be"&amp;ДАННЫЕ!$BI1853&amp;"CD"&amp;IF(ДАННЫЕ!BF1853&gt;500,4,IF(ДАННЫЕ!BF1853&gt;350,3,IF(ДАННЫЕ!BF1853&gt;200,2,IF(ДАННЫЕ!BF1853&gt;0,1,0))))&amp;"g"&amp;B1853&amp;"d"&amp;H1853&amp;"l"&amp;ДАННЫЕ!AT1853&amp;"a"&amp;ДАННЫЕ!$V1853&amp;"v"&amp;R1853&amp;"k"&amp;ДАННЫЕ!$U1853&amp;"s"&amp;ДАННЫЕ!$Y1853&amp;"t"&amp;ДАННЫЕ!$X1853&amp;"b"&amp;IF(ДАННЫЕ!$Q1853&gt;1,1,0)&amp;"PP"&amp;ДАННЫЕ!Z1853&amp;"c"&amp;S1853&amp;"x"&amp;IF(ДАННЫЕ!$BY1853&gt;0,IF(YEAR(ДАННЫЕ!$F$1)=YEAR(ДАННЫЕ!$BY1853),1,0),0)&amp;"n"&amp;IF(ДАННЫЕ!$BZ1853&gt;0,IF(YEAR(ДАННЫЕ!$F$1)=YEAR(ДАННЫЕ!$BZ1853),1,0),0)&amp;"u"&amp;D1853&amp;"z"&amp;IF(ДАННЫЕ!$CL1853&gt;0,IF(YEAR(ДАННЫЕ!$F$1)&gt;YEAR(ДАННЫЕ!$CL1853),11,12),0)</f>
        <v>03mf0zpihbeCD0g0dlav0kstb0PPc0x0n0u0z0</v>
      </c>
      <c r="K1853" s="28" t="str">
        <f ca="1">ДАННЫЕ!$I1853&amp;"x"&amp;B1853&amp;"w"&amp;IF(T1853+ДАННЫЕ!AD1853+ДАННЫЕ!AE1853+ДАННЫЕ!AF1853+ДАННЫЕ!AG1853+ДАННЫЕ!AH1853+ДАННЫЕ!$AL1853+ДАННЫЕ!AI1853+ДАННЫЕ!AJ1853+ДАННЫЕ!AK1853+ДАННЫЕ!AP1853+ДАННЫЕ!AQ1853+ДАННЫЕ!AR1853+ДАННЫЕ!$AM1853+ДАННЫЕ!$AN1853+ДАННЫЕ!AS1853+ДАННЫЕ!AT1853&gt;0,1,0)&amp;IF(OR(T1853=2,ДАННЫЕ!AD1853=2,ДАННЫЕ!AE1853=2,ДАННЫЕ!AF1853=2,ДАННЫЕ!AG1853=2,ДАННЫЕ!AH1853=2,ДАННЫЕ!$AL1853=2,ДАННЫЕ!AI1853=2,ДАННЫЕ!AJ1853=2,ДАННЫЕ!AK1853=2,ДАННЫЕ!AP1853=2,ДАННЫЕ!AQ1853=2,ДАННЫЕ!AR1853=2,ДАННЫЕ!$AM1853=2,ДАННЫЕ!$AN1853=2,ДАННЫЕ!AS1853=2,ДАННЫЕ!AT1853=2),2,0)&amp;"t"&amp;IF(T1853&gt;0,"1"&amp;T1853,"00")&amp;"f"&amp;IF(ДАННЫЕ!$AC1853,"1"&amp;ДАННЫЕ!$AC1853,"00")&amp;"b"&amp;IF(ДАННЫЕ!$AD1853,"1"&amp;ДАННЫЕ!$AD1853,"00")&amp;"g"&amp;IF(ДАННЫЕ!$AF1853,"1"&amp;ДАННЫЕ!$AF1853,"00")&amp;"c"&amp;IF(ДАННЫЕ!$AG1853,"1"&amp;ДАННЫЕ!$AG1853,"00")&amp;"i"&amp;IF(ДАННЫЕ!$AH1853,"1"&amp;ДАННЫЕ!$AH1853,"00")&amp;"r"&amp;IF(ДАННЫЕ!$AL1853,"1"&amp;ДАННЫЕ!$AL1853,"00")&amp;"m"&amp;IF(ДАННЫЕ!$AI1853,"1"&amp;ДАННЫЕ!$AI1853,"00")&amp;"hS"&amp;IF(ДАННЫЕ!$AJ1853,"1"&amp;ДАННЫЕ!$AJ1853,"00")&amp;"hZ"&amp;IF(ДАННЫЕ!$AK1853,"1"&amp;ДАННЫЕ!$AK1853,"00")&amp;"p"&amp;IF(ДАННЫЕ!$AP1853,"1"&amp;ДАННЫЕ!$AP1853,"00")&amp;"k"&amp;IF(ДАННЫЕ!$AQ1853,"1"&amp;ДАННЫЕ!$AQ1853,"00")&amp;"z"&amp;IF(ДАННЫЕ!$AR1853,"1"&amp;ДАННЫЕ!$AR1853,"00")&amp;"j"&amp;IF(ДАННЫЕ!$AM1853,"1"&amp;ДАННЫЕ!$AM1853,"00")&amp;"n"&amp;IF(ДАННЫЕ!$AN1853,"1"&amp;ДАННЫЕ!$AN1853,"00")&amp;"E"&amp;ДАННЫЕ!BI1853&amp;"L"&amp;ДАННЫЕ!AO1853&amp;"h"&amp;IF(ДАННЫЕ!$AU1853&gt;0,1,0)&amp;"v"&amp;IF(ДАННЫЕ!$AW1853&gt;0,1,0)&amp;"a"&amp;IF(ДАННЫЕ!$AS1853,"1"&amp;ДАННЫЕ!$AS1853,"00")&amp;"s"&amp;IF(ДАННЫЕ!$AT1853,"1"&amp;ДАННЫЕ!$AT1853,"00")&amp;"u"&amp;IF(ДАННЫЕ!$CJ1853&gt;0,1,0)&amp;"y"&amp;B1853&amp;"d"&amp;H1853&amp;"e"&amp;F1853&amp;G1853</f>
        <v>x0w00t00f00b00g00c00i00r00m00hS00hZ00p00k00z00j00n00ELh0v0a00s00u0y0de</v>
      </c>
      <c r="L1853" s="28" t="str">
        <f ca="1">ДАННЫЕ!$I1853&amp;"VN"&amp;IF(ДАННЫЕ!AW1853&gt;0,11,10)&amp;"CD"&amp;IF(ДАННЫЕ!BF1853&gt;500,16,IF(ДАННЫЕ!BF1853&gt;350,15,IF(ДАННЫЕ!BF1853&gt;=200,14,IF(ДАННЫЕ!BF1853&gt;=100,13,IF(ДАННЫЕ!BF1853&gt;=50,12,IF(ДАННЫЕ!BF1853&gt;0,11,10))))))&amp;"AR"&amp;IF(ДАННЫЕ!BX1853&gt;0,1,0)&amp;"GD"&amp;B1853&amp;"VV"&amp;IF(E1853&gt;=5,IF(E1853&lt;18,1,0),0)</f>
        <v>VN10CD10AR0GD0VV0</v>
      </c>
      <c r="M1853" s="28" t="str">
        <f>ДАННЫЕ!$I1853&amp;"b"&amp;ДАННЫЕ!$BI1853&amp;"r"&amp;ДАННЫЕ!$BJ1853&amp;"CD"&amp;IF(ДАННЫЕ!BF1853&gt;0,IF(ДАННЫЕ!BF1853&lt;200,1,IF(ДАННЫЕ!BF1853&lt;350,2,3)),0)&amp;"h"&amp;IF(ДАННЫЕ!$BK1853+ДАННЫЕ!$BL1853+ДАННЫЕ!$BM1853&gt;0,1,0)&amp;"x"&amp;ДАННЫЕ!$BK1853&amp;"y"&amp;ДАННЫЕ!$BL1853&amp;"z"&amp;ДАННЫЕ!$BM1853&amp;"c"&amp;IF(ДАННЫЕ!$BK1853+ДАННЫЕ!$BL1853+ДАННЫЕ!$BM1853=3,1,0)&amp;"a"&amp;IF(ДАННЫЕ!$BQ1853+ДАННЫЕ!$BR1853&gt;0,1,0)&amp;"d"&amp;ДАННЫЕ!$BQ1853&amp;"v"&amp;ДАННЫЕ!$BR1853&amp;"p"&amp;ДАННЫЕ!$BS1853&amp;"n"&amp;ДАННЫЕ!$BU1853&amp;"t"&amp;ДАННЫЕ!$BV1853&amp;"o"&amp;ДАННЫЕ!$BT1853&amp;"l"&amp;IF(ДАННЫЕ!$BN1853&gt;0,1,0)&amp;ДАННЫЕ!$BN1853&amp;"g"&amp;ДАННЫЕ!$BO1853&amp;"s"&amp;ДАННЫЕ!$BP1853&amp;"DZ"&amp;IF(ДАННЫЕ!B1853-ДАННЫЕ!G1853 &lt; 60,IF(ДАННЫЕ!B1853-ДАННЫЕ!G1853 &gt;= 0,1,0),0)&amp;"u"&amp;IF(ДАННЫЕ!$CJ1853&gt;0,1,0)</f>
        <v>brCD0h0xyzc0a0dvpntol0gsDZ1u0</v>
      </c>
      <c r="N1853" s="28" t="str">
        <f ca="1">ДАННЫЕ!$F1853&amp;ДАННЫЕ!$I1853&amp;"g"&amp;B1853&amp;"cf"&amp;D1853&amp;"a"&amp;IF(ДАННЫЕ!$BX1853&gt;0,1,0)&amp;IF(ДАННЫЕ!$BF1853&gt;500,1,IF(ДАННЫЕ!$BF1853&gt;350,2,IF(ДАННЫЕ!$BF1853&gt;=200,3,IF(ДАННЫЕ!$BF1853&gt;=100,4,IF(ДАННЫЕ!$BF1853&gt;=50,5,IF(ДАННЫЕ!$BF1853&lt;50,6,0))))))&amp;"AR"&amp;IF(DATEDIF(ДАННЫЕ!$BX1853,ДАННЫЕ!$F$1,"y")&gt;1,1,0)&amp;"VG"&amp;IF(ДАННЫЕ!$BH1853="0",1,0)&amp;"o"&amp;IF(T1853+ДАННЫЕ!$AF1853+ДАННЫЕ!$AG1853+ДАННЫЕ!$AH1853+ДАННЫЕ!$AI1853+ДАННЫЕ!$AJ1853+ДАННЫЕ!$AP1853+ДАННЫЕ!$AQ1853+ДАННЫЕ!$AR1853+ДАННЫЕ!$AU1853+ДАННЫЕ!$AW1853+ДАННЫЕ!$AS1853+ДАННЫЕ!$AT1853&gt;0,1,0)&amp;"x"&amp;ДАННЫЕ!$AG1853&amp;"p"&amp;IF(ДАННЫЕ!$BY1853&gt;0,1,0)&amp;"v"&amp;IF(ДАННЫЕ!$BZ1853&gt;0,1,0)&amp;"n"&amp;ДАННЫЕ!$CA1853&amp;"t"&amp;ДАННЫЕ!$AY1853&amp;"k"&amp;ДАННЫЕ!$CB1853&amp;"q"&amp;ДАННЫЕ!$CC1853&amp;"w"&amp;ДАННЫЕ!$CD1853&amp;"e"&amp;ДАННЫЕ!$CE1853&amp;"m"&amp;ДАННЫЕ!$CF1853&amp;"c"&amp;ДАННЫЕ!$CG1853&amp;"z"&amp;ДАННЫЕ!$CH1853&amp;"d"&amp;IF(H1853=4,1,0)&amp;"s"&amp;IF(ДАННЫЕ!$J1853=1,0,1)&amp;"u"&amp;IF(ДАННЫЕ!$CJ1853&gt;0,1,0)</f>
        <v>g0cf0a06AR1VG0o0xp0v0ntkqwemczd0s1u0</v>
      </c>
      <c r="O1853" s="28" t="str">
        <f>ДАННЫЕ!$I1853&amp;"g"&amp;B1853&amp;A1853&amp;"f"&amp;P1853&amp;"c"&amp;IF(ДАННЫЕ!$U1853&gt;0,1,0)&amp;"s"&amp;IF(ДАННЫЕ!$Q1853&gt;0,IF(YEAR(ДАННЫЕ!$F$1)=YEAR(ДАННЫЕ!$Q1853),IF(MONTH(ДАННЫЕ!$F$1)=MONTH(ДАННЫЕ!$Q1853),111,11),1),0)&amp;"i"&amp;IF(ДАННЫЕ!$R1853+ДАННЫЕ!$S1853+ДАННЫЕ!$T1853=0,0,1)&amp;"h"&amp;IF(ДАННЫЕ!$P1853&gt;0,1,0)&amp;"p"&amp;IF(ДАННЫЕ!$CI1853&gt;0,IF(YEAR(ДАННЫЕ!$F$1)=YEAR(ДАННЫЕ!$CI1853),IF(MONTH(ДАННЫЕ!$F$1)=MONTH(ДАННЫЕ!$CI1853),111,11),1),0)&amp;"d"&amp;IF(ДАННЫЕ!$CJ1853&gt;0,IF(YEAR(ДАННЫЕ!$F$1)=YEAR(ДАННЫЕ!$CJ1853),IF(MONTH(ДАННЫЕ!$F$1)=MONTH(ДАННЫЕ!$CJ1853),111,11),1),0)&amp;"o"&amp;IF(ДАННЫЕ!$CK1853&gt;0,IF(MONTH(ДАННЫЕ!$F$1)=MONTH(ДАННЫЕ!$CK1853),111,11),0)&amp;"v"&amp;IF(ДАННЫЕ!$BE1853&gt;0,IF(MONTH(ДАННЫЕ!$F$1)=MONTH(ДАННЫЕ!$BE1853),111,11),0)</f>
        <v>g00f0c0s0i0h0p0d0o0v0</v>
      </c>
      <c r="P1853" s="15">
        <f t="shared" si="89"/>
        <v>0</v>
      </c>
      <c r="Q1853" s="15">
        <f>IF(ДАННЫЕ!$F$1&gt;ДАННЫЕ!$N1853,IF(YEAR(ДАННЫЕ!$F$1)=YEAR(ДАННЫЕ!M1853),1,0),0)</f>
        <v>0</v>
      </c>
      <c r="R1853" s="15">
        <f>IF(ДАННЫЕ!$F$1&gt;ДАННЫЕ!$N1853,IF(YEAR(ДАННЫЕ!$F$1)=YEAR(ДАННЫЕ!N1853),1,0),0)</f>
        <v>0</v>
      </c>
      <c r="S1853" s="15">
        <f>IF(ДАННЫЕ!$AA1853="2А",1,IF(ДАННЫЕ!$AA1853="2Б",2,IF(ДАННЫЕ!$AA1853="2В",3,IF(ДАННЫЕ!$AA1853=3,4,IF(ДАННЫЕ!$AA1853="4А",5,IF(ДАННЫЕ!$AA1853="4Б",6,IF(ДАННЫЕ!$AA1853="4В",7,IF(ДАННЫЕ!$AA1853=5,8,0))))))))</f>
        <v>0</v>
      </c>
      <c r="T1853" s="15">
        <f>IF(OR(ДАННЫЕ!$AC1853=2,ДАННЫЕ!$AD1853=2,ДАННЫЕ!$AE1853=2),2,IF(OR(ДАННЫЕ!$AC1853=1,ДАННЫЕ!$AD1853=1,ДАННЫЕ!$AE1853=1),1,0))</f>
        <v>0</v>
      </c>
    </row>
    <row r="1854" spans="1:20" x14ac:dyDescent="0.2">
      <c r="A1854" s="78">
        <f>IF(B1854&gt;0,IF(MONTH(ДАННЫЕ!$F$1)=MONTH(ДАННЫЕ!$B1854),1,0),0)</f>
        <v>0</v>
      </c>
      <c r="B1854" s="14">
        <f>IF(ДАННЫЕ!$B1854&gt;0,IF(YEAR(ДАННЫЕ!$F$1)=YEAR(ДАННЫЕ!$B1854),1,0),0)</f>
        <v>0</v>
      </c>
      <c r="C1854" s="14">
        <f>IF(ДАННЫЕ!$CM1854&gt;0,IF(YEAR(ДАННЫЕ!$F$1)=YEAR(ДАННЫЕ!$CM1854),1,0),0)</f>
        <v>0</v>
      </c>
      <c r="D1854" s="14">
        <f>IF(ДАННЫЕ!$CJ1854&gt;0,IF(ДАННЫЕ!$CL1854&gt;ДАННЫЕ!$F$1,1,IF(ДАННЫЕ!$CL1854&gt;0,0,1)),0)</f>
        <v>0</v>
      </c>
      <c r="E1854" s="43" t="str">
        <f ca="1">IF(ДАННЫЕ!$F$1&gt;0,IF(ДАННЫЕ!$G1854&gt;0,DATEDIF(ДАННЫЕ!$G1854,ДАННЫЕ!$F$1,"y"),""),IF(ДАННЫЕ!$G1854&gt;0,DATEDIF(ДАННЫЕ!$G1854,TODAY(),"y"),""))</f>
        <v/>
      </c>
      <c r="F1854" s="43" t="str">
        <f xml:space="preserve"> IF(ДАННЫЕ!$F1854="М",IF(E1854&gt;=18,IF(E1854&lt;60,1,""),""),"")&amp;IF(ДАННЫЕ!$F1854="Ж",IF(E1854&gt;=18,IF(E1854&lt;55,1,""),""),"")</f>
        <v/>
      </c>
      <c r="G1854" s="43" t="str">
        <f xml:space="preserve"> IF(ДАННЫЕ!$F1854="М",IF(E1854&gt;=60,2,""),"")&amp;IF(ДАННЫЕ!$F1854="Ж",IF(E1854&gt;=55,2,""),"")</f>
        <v/>
      </c>
      <c r="H1854" s="43" t="str">
        <f t="shared" ca="1" si="87"/>
        <v/>
      </c>
      <c r="I1854" s="43" t="str">
        <f t="shared" ca="1" si="88"/>
        <v>03</v>
      </c>
      <c r="J1854" s="28" t="str">
        <f ca="1">ДАННЫЕ!$F1854&amp;H1854&amp;I1854&amp;ДАННЫЕ!$I1854&amp;"m"&amp;IF(ДАННЫЕ!$I1854&gt;0,IF(ДАННЫЕ!$J1854&gt;0,0,1),"")&amp;"f"&amp;IF(ДАННЫЕ!$R1854&gt;0,IF(YEAR(ДАННЫЕ!$F$1)=YEAR(ДАННЫЕ!$R1854),1,0),0)&amp;"z"&amp;ДАННЫЕ!$R1854&amp;"p"&amp;ДАННЫЕ!$S1854&amp;"i"&amp;ДАННЫЕ!$T1854&amp;"h"&amp;ДАННЫЕ!$K1854&amp;"be"&amp;ДАННЫЕ!$BI1854&amp;"CD"&amp;IF(ДАННЫЕ!BF1854&gt;500,4,IF(ДАННЫЕ!BF1854&gt;350,3,IF(ДАННЫЕ!BF1854&gt;200,2,IF(ДАННЫЕ!BF1854&gt;0,1,0))))&amp;"g"&amp;B1854&amp;"d"&amp;H1854&amp;"l"&amp;ДАННЫЕ!AT1854&amp;"a"&amp;ДАННЫЕ!$V1854&amp;"v"&amp;R1854&amp;"k"&amp;ДАННЫЕ!$U1854&amp;"s"&amp;ДАННЫЕ!$Y1854&amp;"t"&amp;ДАННЫЕ!$X1854&amp;"b"&amp;IF(ДАННЫЕ!$Q1854&gt;1,1,0)&amp;"PP"&amp;ДАННЫЕ!Z1854&amp;"c"&amp;S1854&amp;"x"&amp;IF(ДАННЫЕ!$BY1854&gt;0,IF(YEAR(ДАННЫЕ!$F$1)=YEAR(ДАННЫЕ!$BY1854),1,0),0)&amp;"n"&amp;IF(ДАННЫЕ!$BZ1854&gt;0,IF(YEAR(ДАННЫЕ!$F$1)=YEAR(ДАННЫЕ!$BZ1854),1,0),0)&amp;"u"&amp;D1854&amp;"z"&amp;IF(ДАННЫЕ!$CL1854&gt;0,IF(YEAR(ДАННЫЕ!$F$1)&gt;YEAR(ДАННЫЕ!$CL1854),11,12),0)</f>
        <v>03mf0zpihbeCD0g0dlav0kstb0PPc0x0n0u0z0</v>
      </c>
      <c r="K1854" s="28" t="str">
        <f ca="1">ДАННЫЕ!$I1854&amp;"x"&amp;B1854&amp;"w"&amp;IF(T1854+ДАННЫЕ!AD1854+ДАННЫЕ!AE1854+ДАННЫЕ!AF1854+ДАННЫЕ!AG1854+ДАННЫЕ!AH1854+ДАННЫЕ!$AL1854+ДАННЫЕ!AI1854+ДАННЫЕ!AJ1854+ДАННЫЕ!AK1854+ДАННЫЕ!AP1854+ДАННЫЕ!AQ1854+ДАННЫЕ!AR1854+ДАННЫЕ!$AM1854+ДАННЫЕ!$AN1854+ДАННЫЕ!AS1854+ДАННЫЕ!AT1854&gt;0,1,0)&amp;IF(OR(T1854=2,ДАННЫЕ!AD1854=2,ДАННЫЕ!AE1854=2,ДАННЫЕ!AF1854=2,ДАННЫЕ!AG1854=2,ДАННЫЕ!AH1854=2,ДАННЫЕ!$AL1854=2,ДАННЫЕ!AI1854=2,ДАННЫЕ!AJ1854=2,ДАННЫЕ!AK1854=2,ДАННЫЕ!AP1854=2,ДАННЫЕ!AQ1854=2,ДАННЫЕ!AR1854=2,ДАННЫЕ!$AM1854=2,ДАННЫЕ!$AN1854=2,ДАННЫЕ!AS1854=2,ДАННЫЕ!AT1854=2),2,0)&amp;"t"&amp;IF(T1854&gt;0,"1"&amp;T1854,"00")&amp;"f"&amp;IF(ДАННЫЕ!$AC1854,"1"&amp;ДАННЫЕ!$AC1854,"00")&amp;"b"&amp;IF(ДАННЫЕ!$AD1854,"1"&amp;ДАННЫЕ!$AD1854,"00")&amp;"g"&amp;IF(ДАННЫЕ!$AF1854,"1"&amp;ДАННЫЕ!$AF1854,"00")&amp;"c"&amp;IF(ДАННЫЕ!$AG1854,"1"&amp;ДАННЫЕ!$AG1854,"00")&amp;"i"&amp;IF(ДАННЫЕ!$AH1854,"1"&amp;ДАННЫЕ!$AH1854,"00")&amp;"r"&amp;IF(ДАННЫЕ!$AL1854,"1"&amp;ДАННЫЕ!$AL1854,"00")&amp;"m"&amp;IF(ДАННЫЕ!$AI1854,"1"&amp;ДАННЫЕ!$AI1854,"00")&amp;"hS"&amp;IF(ДАННЫЕ!$AJ1854,"1"&amp;ДАННЫЕ!$AJ1854,"00")&amp;"hZ"&amp;IF(ДАННЫЕ!$AK1854,"1"&amp;ДАННЫЕ!$AK1854,"00")&amp;"p"&amp;IF(ДАННЫЕ!$AP1854,"1"&amp;ДАННЫЕ!$AP1854,"00")&amp;"k"&amp;IF(ДАННЫЕ!$AQ1854,"1"&amp;ДАННЫЕ!$AQ1854,"00")&amp;"z"&amp;IF(ДАННЫЕ!$AR1854,"1"&amp;ДАННЫЕ!$AR1854,"00")&amp;"j"&amp;IF(ДАННЫЕ!$AM1854,"1"&amp;ДАННЫЕ!$AM1854,"00")&amp;"n"&amp;IF(ДАННЫЕ!$AN1854,"1"&amp;ДАННЫЕ!$AN1854,"00")&amp;"E"&amp;ДАННЫЕ!BI1854&amp;"L"&amp;ДАННЫЕ!AO1854&amp;"h"&amp;IF(ДАННЫЕ!$AU1854&gt;0,1,0)&amp;"v"&amp;IF(ДАННЫЕ!$AW1854&gt;0,1,0)&amp;"a"&amp;IF(ДАННЫЕ!$AS1854,"1"&amp;ДАННЫЕ!$AS1854,"00")&amp;"s"&amp;IF(ДАННЫЕ!$AT1854,"1"&amp;ДАННЫЕ!$AT1854,"00")&amp;"u"&amp;IF(ДАННЫЕ!$CJ1854&gt;0,1,0)&amp;"y"&amp;B1854&amp;"d"&amp;H1854&amp;"e"&amp;F1854&amp;G1854</f>
        <v>x0w00t00f00b00g00c00i00r00m00hS00hZ00p00k00z00j00n00ELh0v0a00s00u0y0de</v>
      </c>
      <c r="L1854" s="28" t="str">
        <f ca="1">ДАННЫЕ!$I1854&amp;"VN"&amp;IF(ДАННЫЕ!AW1854&gt;0,11,10)&amp;"CD"&amp;IF(ДАННЫЕ!BF1854&gt;500,16,IF(ДАННЫЕ!BF1854&gt;350,15,IF(ДАННЫЕ!BF1854&gt;=200,14,IF(ДАННЫЕ!BF1854&gt;=100,13,IF(ДАННЫЕ!BF1854&gt;=50,12,IF(ДАННЫЕ!BF1854&gt;0,11,10))))))&amp;"AR"&amp;IF(ДАННЫЕ!BX1854&gt;0,1,0)&amp;"GD"&amp;B1854&amp;"VV"&amp;IF(E1854&gt;=5,IF(E1854&lt;18,1,0),0)</f>
        <v>VN10CD10AR0GD0VV0</v>
      </c>
      <c r="M1854" s="28" t="str">
        <f>ДАННЫЕ!$I1854&amp;"b"&amp;ДАННЫЕ!$BI1854&amp;"r"&amp;ДАННЫЕ!$BJ1854&amp;"CD"&amp;IF(ДАННЫЕ!BF1854&gt;0,IF(ДАННЫЕ!BF1854&lt;200,1,IF(ДАННЫЕ!BF1854&lt;350,2,3)),0)&amp;"h"&amp;IF(ДАННЫЕ!$BK1854+ДАННЫЕ!$BL1854+ДАННЫЕ!$BM1854&gt;0,1,0)&amp;"x"&amp;ДАННЫЕ!$BK1854&amp;"y"&amp;ДАННЫЕ!$BL1854&amp;"z"&amp;ДАННЫЕ!$BM1854&amp;"c"&amp;IF(ДАННЫЕ!$BK1854+ДАННЫЕ!$BL1854+ДАННЫЕ!$BM1854=3,1,0)&amp;"a"&amp;IF(ДАННЫЕ!$BQ1854+ДАННЫЕ!$BR1854&gt;0,1,0)&amp;"d"&amp;ДАННЫЕ!$BQ1854&amp;"v"&amp;ДАННЫЕ!$BR1854&amp;"p"&amp;ДАННЫЕ!$BS1854&amp;"n"&amp;ДАННЫЕ!$BU1854&amp;"t"&amp;ДАННЫЕ!$BV1854&amp;"o"&amp;ДАННЫЕ!$BT1854&amp;"l"&amp;IF(ДАННЫЕ!$BN1854&gt;0,1,0)&amp;ДАННЫЕ!$BN1854&amp;"g"&amp;ДАННЫЕ!$BO1854&amp;"s"&amp;ДАННЫЕ!$BP1854&amp;"DZ"&amp;IF(ДАННЫЕ!B1854-ДАННЫЕ!G1854 &lt; 60,IF(ДАННЫЕ!B1854-ДАННЫЕ!G1854 &gt;= 0,1,0),0)&amp;"u"&amp;IF(ДАННЫЕ!$CJ1854&gt;0,1,0)</f>
        <v>brCD0h0xyzc0a0dvpntol0gsDZ1u0</v>
      </c>
      <c r="N1854" s="28" t="str">
        <f ca="1">ДАННЫЕ!$F1854&amp;ДАННЫЕ!$I1854&amp;"g"&amp;B1854&amp;"cf"&amp;D1854&amp;"a"&amp;IF(ДАННЫЕ!$BX1854&gt;0,1,0)&amp;IF(ДАННЫЕ!$BF1854&gt;500,1,IF(ДАННЫЕ!$BF1854&gt;350,2,IF(ДАННЫЕ!$BF1854&gt;=200,3,IF(ДАННЫЕ!$BF1854&gt;=100,4,IF(ДАННЫЕ!$BF1854&gt;=50,5,IF(ДАННЫЕ!$BF1854&lt;50,6,0))))))&amp;"AR"&amp;IF(DATEDIF(ДАННЫЕ!$BX1854,ДАННЫЕ!$F$1,"y")&gt;1,1,0)&amp;"VG"&amp;IF(ДАННЫЕ!$BH1854="0",1,0)&amp;"o"&amp;IF(T1854+ДАННЫЕ!$AF1854+ДАННЫЕ!$AG1854+ДАННЫЕ!$AH1854+ДАННЫЕ!$AI1854+ДАННЫЕ!$AJ1854+ДАННЫЕ!$AP1854+ДАННЫЕ!$AQ1854+ДАННЫЕ!$AR1854+ДАННЫЕ!$AU1854+ДАННЫЕ!$AW1854+ДАННЫЕ!$AS1854+ДАННЫЕ!$AT1854&gt;0,1,0)&amp;"x"&amp;ДАННЫЕ!$AG1854&amp;"p"&amp;IF(ДАННЫЕ!$BY1854&gt;0,1,0)&amp;"v"&amp;IF(ДАННЫЕ!$BZ1854&gt;0,1,0)&amp;"n"&amp;ДАННЫЕ!$CA1854&amp;"t"&amp;ДАННЫЕ!$AY1854&amp;"k"&amp;ДАННЫЕ!$CB1854&amp;"q"&amp;ДАННЫЕ!$CC1854&amp;"w"&amp;ДАННЫЕ!$CD1854&amp;"e"&amp;ДАННЫЕ!$CE1854&amp;"m"&amp;ДАННЫЕ!$CF1854&amp;"c"&amp;ДАННЫЕ!$CG1854&amp;"z"&amp;ДАННЫЕ!$CH1854&amp;"d"&amp;IF(H1854=4,1,0)&amp;"s"&amp;IF(ДАННЫЕ!$J1854=1,0,1)&amp;"u"&amp;IF(ДАННЫЕ!$CJ1854&gt;0,1,0)</f>
        <v>g0cf0a06AR1VG0o0xp0v0ntkqwemczd0s1u0</v>
      </c>
      <c r="O1854" s="28" t="str">
        <f>ДАННЫЕ!$I1854&amp;"g"&amp;B1854&amp;A1854&amp;"f"&amp;P1854&amp;"c"&amp;IF(ДАННЫЕ!$U1854&gt;0,1,0)&amp;"s"&amp;IF(ДАННЫЕ!$Q1854&gt;0,IF(YEAR(ДАННЫЕ!$F$1)=YEAR(ДАННЫЕ!$Q1854),IF(MONTH(ДАННЫЕ!$F$1)=MONTH(ДАННЫЕ!$Q1854),111,11),1),0)&amp;"i"&amp;IF(ДАННЫЕ!$R1854+ДАННЫЕ!$S1854+ДАННЫЕ!$T1854=0,0,1)&amp;"h"&amp;IF(ДАННЫЕ!$P1854&gt;0,1,0)&amp;"p"&amp;IF(ДАННЫЕ!$CI1854&gt;0,IF(YEAR(ДАННЫЕ!$F$1)=YEAR(ДАННЫЕ!$CI1854),IF(MONTH(ДАННЫЕ!$F$1)=MONTH(ДАННЫЕ!$CI1854),111,11),1),0)&amp;"d"&amp;IF(ДАННЫЕ!$CJ1854&gt;0,IF(YEAR(ДАННЫЕ!$F$1)=YEAR(ДАННЫЕ!$CJ1854),IF(MONTH(ДАННЫЕ!$F$1)=MONTH(ДАННЫЕ!$CJ1854),111,11),1),0)&amp;"o"&amp;IF(ДАННЫЕ!$CK1854&gt;0,IF(MONTH(ДАННЫЕ!$F$1)=MONTH(ДАННЫЕ!$CK1854),111,11),0)&amp;"v"&amp;IF(ДАННЫЕ!$BE1854&gt;0,IF(MONTH(ДАННЫЕ!$F$1)=MONTH(ДАННЫЕ!$BE1854),111,11),0)</f>
        <v>g00f0c0s0i0h0p0d0o0v0</v>
      </c>
      <c r="P1854" s="15">
        <f t="shared" si="89"/>
        <v>0</v>
      </c>
      <c r="Q1854" s="15">
        <f>IF(ДАННЫЕ!$F$1&gt;ДАННЫЕ!$N1854,IF(YEAR(ДАННЫЕ!$F$1)=YEAR(ДАННЫЕ!M1854),1,0),0)</f>
        <v>0</v>
      </c>
      <c r="R1854" s="15">
        <f>IF(ДАННЫЕ!$F$1&gt;ДАННЫЕ!$N1854,IF(YEAR(ДАННЫЕ!$F$1)=YEAR(ДАННЫЕ!N1854),1,0),0)</f>
        <v>0</v>
      </c>
      <c r="S1854" s="15">
        <f>IF(ДАННЫЕ!$AA1854="2А",1,IF(ДАННЫЕ!$AA1854="2Б",2,IF(ДАННЫЕ!$AA1854="2В",3,IF(ДАННЫЕ!$AA1854=3,4,IF(ДАННЫЕ!$AA1854="4А",5,IF(ДАННЫЕ!$AA1854="4Б",6,IF(ДАННЫЕ!$AA1854="4В",7,IF(ДАННЫЕ!$AA1854=5,8,0))))))))</f>
        <v>0</v>
      </c>
      <c r="T1854" s="15">
        <f>IF(OR(ДАННЫЕ!$AC1854=2,ДАННЫЕ!$AD1854=2,ДАННЫЕ!$AE1854=2),2,IF(OR(ДАННЫЕ!$AC1854=1,ДАННЫЕ!$AD1854=1,ДАННЫЕ!$AE1854=1),1,0))</f>
        <v>0</v>
      </c>
    </row>
    <row r="1855" spans="1:20" x14ac:dyDescent="0.2">
      <c r="A1855" s="78">
        <f>IF(B1855&gt;0,IF(MONTH(ДАННЫЕ!$F$1)=MONTH(ДАННЫЕ!$B1855),1,0),0)</f>
        <v>0</v>
      </c>
      <c r="B1855" s="14">
        <f>IF(ДАННЫЕ!$B1855&gt;0,IF(YEAR(ДАННЫЕ!$F$1)=YEAR(ДАННЫЕ!$B1855),1,0),0)</f>
        <v>0</v>
      </c>
      <c r="C1855" s="14">
        <f>IF(ДАННЫЕ!$CM1855&gt;0,IF(YEAR(ДАННЫЕ!$F$1)=YEAR(ДАННЫЕ!$CM1855),1,0),0)</f>
        <v>0</v>
      </c>
      <c r="D1855" s="14">
        <f>IF(ДАННЫЕ!$CJ1855&gt;0,IF(ДАННЫЕ!$CL1855&gt;ДАННЫЕ!$F$1,1,IF(ДАННЫЕ!$CL1855&gt;0,0,1)),0)</f>
        <v>0</v>
      </c>
      <c r="E1855" s="43" t="str">
        <f ca="1">IF(ДАННЫЕ!$F$1&gt;0,IF(ДАННЫЕ!$G1855&gt;0,DATEDIF(ДАННЫЕ!$G1855,ДАННЫЕ!$F$1,"y"),""),IF(ДАННЫЕ!$G1855&gt;0,DATEDIF(ДАННЫЕ!$G1855,TODAY(),"y"),""))</f>
        <v/>
      </c>
      <c r="F1855" s="43" t="str">
        <f xml:space="preserve"> IF(ДАННЫЕ!$F1855="М",IF(E1855&gt;=18,IF(E1855&lt;60,1,""),""),"")&amp;IF(ДАННЫЕ!$F1855="Ж",IF(E1855&gt;=18,IF(E1855&lt;55,1,""),""),"")</f>
        <v/>
      </c>
      <c r="G1855" s="43" t="str">
        <f xml:space="preserve"> IF(ДАННЫЕ!$F1855="М",IF(E1855&gt;=60,2,""),"")&amp;IF(ДАННЫЕ!$F1855="Ж",IF(E1855&gt;=55,2,""),"")</f>
        <v/>
      </c>
      <c r="H1855" s="43" t="str">
        <f t="shared" ca="1" si="87"/>
        <v/>
      </c>
      <c r="I1855" s="43" t="str">
        <f t="shared" ca="1" si="88"/>
        <v>03</v>
      </c>
      <c r="J1855" s="28" t="str">
        <f ca="1">ДАННЫЕ!$F1855&amp;H1855&amp;I1855&amp;ДАННЫЕ!$I1855&amp;"m"&amp;IF(ДАННЫЕ!$I1855&gt;0,IF(ДАННЫЕ!$J1855&gt;0,0,1),"")&amp;"f"&amp;IF(ДАННЫЕ!$R1855&gt;0,IF(YEAR(ДАННЫЕ!$F$1)=YEAR(ДАННЫЕ!$R1855),1,0),0)&amp;"z"&amp;ДАННЫЕ!$R1855&amp;"p"&amp;ДАННЫЕ!$S1855&amp;"i"&amp;ДАННЫЕ!$T1855&amp;"h"&amp;ДАННЫЕ!$K1855&amp;"be"&amp;ДАННЫЕ!$BI1855&amp;"CD"&amp;IF(ДАННЫЕ!BF1855&gt;500,4,IF(ДАННЫЕ!BF1855&gt;350,3,IF(ДАННЫЕ!BF1855&gt;200,2,IF(ДАННЫЕ!BF1855&gt;0,1,0))))&amp;"g"&amp;B1855&amp;"d"&amp;H1855&amp;"l"&amp;ДАННЫЕ!AT1855&amp;"a"&amp;ДАННЫЕ!$V1855&amp;"v"&amp;R1855&amp;"k"&amp;ДАННЫЕ!$U1855&amp;"s"&amp;ДАННЫЕ!$Y1855&amp;"t"&amp;ДАННЫЕ!$X1855&amp;"b"&amp;IF(ДАННЫЕ!$Q1855&gt;1,1,0)&amp;"PP"&amp;ДАННЫЕ!Z1855&amp;"c"&amp;S1855&amp;"x"&amp;IF(ДАННЫЕ!$BY1855&gt;0,IF(YEAR(ДАННЫЕ!$F$1)=YEAR(ДАННЫЕ!$BY1855),1,0),0)&amp;"n"&amp;IF(ДАННЫЕ!$BZ1855&gt;0,IF(YEAR(ДАННЫЕ!$F$1)=YEAR(ДАННЫЕ!$BZ1855),1,0),0)&amp;"u"&amp;D1855&amp;"z"&amp;IF(ДАННЫЕ!$CL1855&gt;0,IF(YEAR(ДАННЫЕ!$F$1)&gt;YEAR(ДАННЫЕ!$CL1855),11,12),0)</f>
        <v>03mf0zpihbeCD0g0dlav0kstb0PPc0x0n0u0z0</v>
      </c>
      <c r="K1855" s="28" t="str">
        <f ca="1">ДАННЫЕ!$I1855&amp;"x"&amp;B1855&amp;"w"&amp;IF(T1855+ДАННЫЕ!AD1855+ДАННЫЕ!AE1855+ДАННЫЕ!AF1855+ДАННЫЕ!AG1855+ДАННЫЕ!AH1855+ДАННЫЕ!$AL1855+ДАННЫЕ!AI1855+ДАННЫЕ!AJ1855+ДАННЫЕ!AK1855+ДАННЫЕ!AP1855+ДАННЫЕ!AQ1855+ДАННЫЕ!AR1855+ДАННЫЕ!$AM1855+ДАННЫЕ!$AN1855+ДАННЫЕ!AS1855+ДАННЫЕ!AT1855&gt;0,1,0)&amp;IF(OR(T1855=2,ДАННЫЕ!AD1855=2,ДАННЫЕ!AE1855=2,ДАННЫЕ!AF1855=2,ДАННЫЕ!AG1855=2,ДАННЫЕ!AH1855=2,ДАННЫЕ!$AL1855=2,ДАННЫЕ!AI1855=2,ДАННЫЕ!AJ1855=2,ДАННЫЕ!AK1855=2,ДАННЫЕ!AP1855=2,ДАННЫЕ!AQ1855=2,ДАННЫЕ!AR1855=2,ДАННЫЕ!$AM1855=2,ДАННЫЕ!$AN1855=2,ДАННЫЕ!AS1855=2,ДАННЫЕ!AT1855=2),2,0)&amp;"t"&amp;IF(T1855&gt;0,"1"&amp;T1855,"00")&amp;"f"&amp;IF(ДАННЫЕ!$AC1855,"1"&amp;ДАННЫЕ!$AC1855,"00")&amp;"b"&amp;IF(ДАННЫЕ!$AD1855,"1"&amp;ДАННЫЕ!$AD1855,"00")&amp;"g"&amp;IF(ДАННЫЕ!$AF1855,"1"&amp;ДАННЫЕ!$AF1855,"00")&amp;"c"&amp;IF(ДАННЫЕ!$AG1855,"1"&amp;ДАННЫЕ!$AG1855,"00")&amp;"i"&amp;IF(ДАННЫЕ!$AH1855,"1"&amp;ДАННЫЕ!$AH1855,"00")&amp;"r"&amp;IF(ДАННЫЕ!$AL1855,"1"&amp;ДАННЫЕ!$AL1855,"00")&amp;"m"&amp;IF(ДАННЫЕ!$AI1855,"1"&amp;ДАННЫЕ!$AI1855,"00")&amp;"hS"&amp;IF(ДАННЫЕ!$AJ1855,"1"&amp;ДАННЫЕ!$AJ1855,"00")&amp;"hZ"&amp;IF(ДАННЫЕ!$AK1855,"1"&amp;ДАННЫЕ!$AK1855,"00")&amp;"p"&amp;IF(ДАННЫЕ!$AP1855,"1"&amp;ДАННЫЕ!$AP1855,"00")&amp;"k"&amp;IF(ДАННЫЕ!$AQ1855,"1"&amp;ДАННЫЕ!$AQ1855,"00")&amp;"z"&amp;IF(ДАННЫЕ!$AR1855,"1"&amp;ДАННЫЕ!$AR1855,"00")&amp;"j"&amp;IF(ДАННЫЕ!$AM1855,"1"&amp;ДАННЫЕ!$AM1855,"00")&amp;"n"&amp;IF(ДАННЫЕ!$AN1855,"1"&amp;ДАННЫЕ!$AN1855,"00")&amp;"E"&amp;ДАННЫЕ!BI1855&amp;"L"&amp;ДАННЫЕ!AO1855&amp;"h"&amp;IF(ДАННЫЕ!$AU1855&gt;0,1,0)&amp;"v"&amp;IF(ДАННЫЕ!$AW1855&gt;0,1,0)&amp;"a"&amp;IF(ДАННЫЕ!$AS1855,"1"&amp;ДАННЫЕ!$AS1855,"00")&amp;"s"&amp;IF(ДАННЫЕ!$AT1855,"1"&amp;ДАННЫЕ!$AT1855,"00")&amp;"u"&amp;IF(ДАННЫЕ!$CJ1855&gt;0,1,0)&amp;"y"&amp;B1855&amp;"d"&amp;H1855&amp;"e"&amp;F1855&amp;G1855</f>
        <v>x0w00t00f00b00g00c00i00r00m00hS00hZ00p00k00z00j00n00ELh0v0a00s00u0y0de</v>
      </c>
      <c r="L1855" s="28" t="str">
        <f ca="1">ДАННЫЕ!$I1855&amp;"VN"&amp;IF(ДАННЫЕ!AW1855&gt;0,11,10)&amp;"CD"&amp;IF(ДАННЫЕ!BF1855&gt;500,16,IF(ДАННЫЕ!BF1855&gt;350,15,IF(ДАННЫЕ!BF1855&gt;=200,14,IF(ДАННЫЕ!BF1855&gt;=100,13,IF(ДАННЫЕ!BF1855&gt;=50,12,IF(ДАННЫЕ!BF1855&gt;0,11,10))))))&amp;"AR"&amp;IF(ДАННЫЕ!BX1855&gt;0,1,0)&amp;"GD"&amp;B1855&amp;"VV"&amp;IF(E1855&gt;=5,IF(E1855&lt;18,1,0),0)</f>
        <v>VN10CD10AR0GD0VV0</v>
      </c>
      <c r="M1855" s="28" t="str">
        <f>ДАННЫЕ!$I1855&amp;"b"&amp;ДАННЫЕ!$BI1855&amp;"r"&amp;ДАННЫЕ!$BJ1855&amp;"CD"&amp;IF(ДАННЫЕ!BF1855&gt;0,IF(ДАННЫЕ!BF1855&lt;200,1,IF(ДАННЫЕ!BF1855&lt;350,2,3)),0)&amp;"h"&amp;IF(ДАННЫЕ!$BK1855+ДАННЫЕ!$BL1855+ДАННЫЕ!$BM1855&gt;0,1,0)&amp;"x"&amp;ДАННЫЕ!$BK1855&amp;"y"&amp;ДАННЫЕ!$BL1855&amp;"z"&amp;ДАННЫЕ!$BM1855&amp;"c"&amp;IF(ДАННЫЕ!$BK1855+ДАННЫЕ!$BL1855+ДАННЫЕ!$BM1855=3,1,0)&amp;"a"&amp;IF(ДАННЫЕ!$BQ1855+ДАННЫЕ!$BR1855&gt;0,1,0)&amp;"d"&amp;ДАННЫЕ!$BQ1855&amp;"v"&amp;ДАННЫЕ!$BR1855&amp;"p"&amp;ДАННЫЕ!$BS1855&amp;"n"&amp;ДАННЫЕ!$BU1855&amp;"t"&amp;ДАННЫЕ!$BV1855&amp;"o"&amp;ДАННЫЕ!$BT1855&amp;"l"&amp;IF(ДАННЫЕ!$BN1855&gt;0,1,0)&amp;ДАННЫЕ!$BN1855&amp;"g"&amp;ДАННЫЕ!$BO1855&amp;"s"&amp;ДАННЫЕ!$BP1855&amp;"DZ"&amp;IF(ДАННЫЕ!B1855-ДАННЫЕ!G1855 &lt; 60,IF(ДАННЫЕ!B1855-ДАННЫЕ!G1855 &gt;= 0,1,0),0)&amp;"u"&amp;IF(ДАННЫЕ!$CJ1855&gt;0,1,0)</f>
        <v>brCD0h0xyzc0a0dvpntol0gsDZ1u0</v>
      </c>
      <c r="N1855" s="28" t="str">
        <f ca="1">ДАННЫЕ!$F1855&amp;ДАННЫЕ!$I1855&amp;"g"&amp;B1855&amp;"cf"&amp;D1855&amp;"a"&amp;IF(ДАННЫЕ!$BX1855&gt;0,1,0)&amp;IF(ДАННЫЕ!$BF1855&gt;500,1,IF(ДАННЫЕ!$BF1855&gt;350,2,IF(ДАННЫЕ!$BF1855&gt;=200,3,IF(ДАННЫЕ!$BF1855&gt;=100,4,IF(ДАННЫЕ!$BF1855&gt;=50,5,IF(ДАННЫЕ!$BF1855&lt;50,6,0))))))&amp;"AR"&amp;IF(DATEDIF(ДАННЫЕ!$BX1855,ДАННЫЕ!$F$1,"y")&gt;1,1,0)&amp;"VG"&amp;IF(ДАННЫЕ!$BH1855="0",1,0)&amp;"o"&amp;IF(T1855+ДАННЫЕ!$AF1855+ДАННЫЕ!$AG1855+ДАННЫЕ!$AH1855+ДАННЫЕ!$AI1855+ДАННЫЕ!$AJ1855+ДАННЫЕ!$AP1855+ДАННЫЕ!$AQ1855+ДАННЫЕ!$AR1855+ДАННЫЕ!$AU1855+ДАННЫЕ!$AW1855+ДАННЫЕ!$AS1855+ДАННЫЕ!$AT1855&gt;0,1,0)&amp;"x"&amp;ДАННЫЕ!$AG1855&amp;"p"&amp;IF(ДАННЫЕ!$BY1855&gt;0,1,0)&amp;"v"&amp;IF(ДАННЫЕ!$BZ1855&gt;0,1,0)&amp;"n"&amp;ДАННЫЕ!$CA1855&amp;"t"&amp;ДАННЫЕ!$AY1855&amp;"k"&amp;ДАННЫЕ!$CB1855&amp;"q"&amp;ДАННЫЕ!$CC1855&amp;"w"&amp;ДАННЫЕ!$CD1855&amp;"e"&amp;ДАННЫЕ!$CE1855&amp;"m"&amp;ДАННЫЕ!$CF1855&amp;"c"&amp;ДАННЫЕ!$CG1855&amp;"z"&amp;ДАННЫЕ!$CH1855&amp;"d"&amp;IF(H1855=4,1,0)&amp;"s"&amp;IF(ДАННЫЕ!$J1855=1,0,1)&amp;"u"&amp;IF(ДАННЫЕ!$CJ1855&gt;0,1,0)</f>
        <v>g0cf0a06AR1VG0o0xp0v0ntkqwemczd0s1u0</v>
      </c>
      <c r="O1855" s="28" t="str">
        <f>ДАННЫЕ!$I1855&amp;"g"&amp;B1855&amp;A1855&amp;"f"&amp;P1855&amp;"c"&amp;IF(ДАННЫЕ!$U1855&gt;0,1,0)&amp;"s"&amp;IF(ДАННЫЕ!$Q1855&gt;0,IF(YEAR(ДАННЫЕ!$F$1)=YEAR(ДАННЫЕ!$Q1855),IF(MONTH(ДАННЫЕ!$F$1)=MONTH(ДАННЫЕ!$Q1855),111,11),1),0)&amp;"i"&amp;IF(ДАННЫЕ!$R1855+ДАННЫЕ!$S1855+ДАННЫЕ!$T1855=0,0,1)&amp;"h"&amp;IF(ДАННЫЕ!$P1855&gt;0,1,0)&amp;"p"&amp;IF(ДАННЫЕ!$CI1855&gt;0,IF(YEAR(ДАННЫЕ!$F$1)=YEAR(ДАННЫЕ!$CI1855),IF(MONTH(ДАННЫЕ!$F$1)=MONTH(ДАННЫЕ!$CI1855),111,11),1),0)&amp;"d"&amp;IF(ДАННЫЕ!$CJ1855&gt;0,IF(YEAR(ДАННЫЕ!$F$1)=YEAR(ДАННЫЕ!$CJ1855),IF(MONTH(ДАННЫЕ!$F$1)=MONTH(ДАННЫЕ!$CJ1855),111,11),1),0)&amp;"o"&amp;IF(ДАННЫЕ!$CK1855&gt;0,IF(MONTH(ДАННЫЕ!$F$1)=MONTH(ДАННЫЕ!$CK1855),111,11),0)&amp;"v"&amp;IF(ДАННЫЕ!$BE1855&gt;0,IF(MONTH(ДАННЫЕ!$F$1)=MONTH(ДАННЫЕ!$BE1855),111,11),0)</f>
        <v>g00f0c0s0i0h0p0d0o0v0</v>
      </c>
      <c r="P1855" s="15">
        <f t="shared" si="89"/>
        <v>0</v>
      </c>
      <c r="Q1855" s="15">
        <f>IF(ДАННЫЕ!$F$1&gt;ДАННЫЕ!$N1855,IF(YEAR(ДАННЫЕ!$F$1)=YEAR(ДАННЫЕ!M1855),1,0),0)</f>
        <v>0</v>
      </c>
      <c r="R1855" s="15">
        <f>IF(ДАННЫЕ!$F$1&gt;ДАННЫЕ!$N1855,IF(YEAR(ДАННЫЕ!$F$1)=YEAR(ДАННЫЕ!N1855),1,0),0)</f>
        <v>0</v>
      </c>
      <c r="S1855" s="15">
        <f>IF(ДАННЫЕ!$AA1855="2А",1,IF(ДАННЫЕ!$AA1855="2Б",2,IF(ДАННЫЕ!$AA1855="2В",3,IF(ДАННЫЕ!$AA1855=3,4,IF(ДАННЫЕ!$AA1855="4А",5,IF(ДАННЫЕ!$AA1855="4Б",6,IF(ДАННЫЕ!$AA1855="4В",7,IF(ДАННЫЕ!$AA1855=5,8,0))))))))</f>
        <v>0</v>
      </c>
      <c r="T1855" s="15">
        <f>IF(OR(ДАННЫЕ!$AC1855=2,ДАННЫЕ!$AD1855=2,ДАННЫЕ!$AE1855=2),2,IF(OR(ДАННЫЕ!$AC1855=1,ДАННЫЕ!$AD1855=1,ДАННЫЕ!$AE1855=1),1,0))</f>
        <v>0</v>
      </c>
    </row>
    <row r="1856" spans="1:20" x14ac:dyDescent="0.2">
      <c r="A1856" s="78">
        <f>IF(B1856&gt;0,IF(MONTH(ДАННЫЕ!$F$1)=MONTH(ДАННЫЕ!$B1856),1,0),0)</f>
        <v>0</v>
      </c>
      <c r="B1856" s="14">
        <f>IF(ДАННЫЕ!$B1856&gt;0,IF(YEAR(ДАННЫЕ!$F$1)=YEAR(ДАННЫЕ!$B1856),1,0),0)</f>
        <v>0</v>
      </c>
      <c r="C1856" s="14">
        <f>IF(ДАННЫЕ!$CM1856&gt;0,IF(YEAR(ДАННЫЕ!$F$1)=YEAR(ДАННЫЕ!$CM1856),1,0),0)</f>
        <v>0</v>
      </c>
      <c r="D1856" s="14">
        <f>IF(ДАННЫЕ!$CJ1856&gt;0,IF(ДАННЫЕ!$CL1856&gt;ДАННЫЕ!$F$1,1,IF(ДАННЫЕ!$CL1856&gt;0,0,1)),0)</f>
        <v>0</v>
      </c>
      <c r="E1856" s="43" t="str">
        <f ca="1">IF(ДАННЫЕ!$F$1&gt;0,IF(ДАННЫЕ!$G1856&gt;0,DATEDIF(ДАННЫЕ!$G1856,ДАННЫЕ!$F$1,"y"),""),IF(ДАННЫЕ!$G1856&gt;0,DATEDIF(ДАННЫЕ!$G1856,TODAY(),"y"),""))</f>
        <v/>
      </c>
      <c r="F1856" s="43" t="str">
        <f xml:space="preserve"> IF(ДАННЫЕ!$F1856="М",IF(E1856&gt;=18,IF(E1856&lt;60,1,""),""),"")&amp;IF(ДАННЫЕ!$F1856="Ж",IF(E1856&gt;=18,IF(E1856&lt;55,1,""),""),"")</f>
        <v/>
      </c>
      <c r="G1856" s="43" t="str">
        <f xml:space="preserve"> IF(ДАННЫЕ!$F1856="М",IF(E1856&gt;=60,2,""),"")&amp;IF(ДАННЫЕ!$F1856="Ж",IF(E1856&gt;=55,2,""),"")</f>
        <v/>
      </c>
      <c r="H1856" s="43" t="str">
        <f t="shared" ca="1" si="87"/>
        <v/>
      </c>
      <c r="I1856" s="43" t="str">
        <f t="shared" ca="1" si="88"/>
        <v>03</v>
      </c>
      <c r="J1856" s="28" t="str">
        <f ca="1">ДАННЫЕ!$F1856&amp;H1856&amp;I1856&amp;ДАННЫЕ!$I1856&amp;"m"&amp;IF(ДАННЫЕ!$I1856&gt;0,IF(ДАННЫЕ!$J1856&gt;0,0,1),"")&amp;"f"&amp;IF(ДАННЫЕ!$R1856&gt;0,IF(YEAR(ДАННЫЕ!$F$1)=YEAR(ДАННЫЕ!$R1856),1,0),0)&amp;"z"&amp;ДАННЫЕ!$R1856&amp;"p"&amp;ДАННЫЕ!$S1856&amp;"i"&amp;ДАННЫЕ!$T1856&amp;"h"&amp;ДАННЫЕ!$K1856&amp;"be"&amp;ДАННЫЕ!$BI1856&amp;"CD"&amp;IF(ДАННЫЕ!BF1856&gt;500,4,IF(ДАННЫЕ!BF1856&gt;350,3,IF(ДАННЫЕ!BF1856&gt;200,2,IF(ДАННЫЕ!BF1856&gt;0,1,0))))&amp;"g"&amp;B1856&amp;"d"&amp;H1856&amp;"l"&amp;ДАННЫЕ!AT1856&amp;"a"&amp;ДАННЫЕ!$V1856&amp;"v"&amp;R1856&amp;"k"&amp;ДАННЫЕ!$U1856&amp;"s"&amp;ДАННЫЕ!$Y1856&amp;"t"&amp;ДАННЫЕ!$X1856&amp;"b"&amp;IF(ДАННЫЕ!$Q1856&gt;1,1,0)&amp;"PP"&amp;ДАННЫЕ!Z1856&amp;"c"&amp;S1856&amp;"x"&amp;IF(ДАННЫЕ!$BY1856&gt;0,IF(YEAR(ДАННЫЕ!$F$1)=YEAR(ДАННЫЕ!$BY1856),1,0),0)&amp;"n"&amp;IF(ДАННЫЕ!$BZ1856&gt;0,IF(YEAR(ДАННЫЕ!$F$1)=YEAR(ДАННЫЕ!$BZ1856),1,0),0)&amp;"u"&amp;D1856&amp;"z"&amp;IF(ДАННЫЕ!$CL1856&gt;0,IF(YEAR(ДАННЫЕ!$F$1)&gt;YEAR(ДАННЫЕ!$CL1856),11,12),0)</f>
        <v>03mf0zpihbeCD0g0dlav0kstb0PPc0x0n0u0z0</v>
      </c>
      <c r="K1856" s="28" t="str">
        <f ca="1">ДАННЫЕ!$I1856&amp;"x"&amp;B1856&amp;"w"&amp;IF(T1856+ДАННЫЕ!AD1856+ДАННЫЕ!AE1856+ДАННЫЕ!AF1856+ДАННЫЕ!AG1856+ДАННЫЕ!AH1856+ДАННЫЕ!$AL1856+ДАННЫЕ!AI1856+ДАННЫЕ!AJ1856+ДАННЫЕ!AK1856+ДАННЫЕ!AP1856+ДАННЫЕ!AQ1856+ДАННЫЕ!AR1856+ДАННЫЕ!$AM1856+ДАННЫЕ!$AN1856+ДАННЫЕ!AS1856+ДАННЫЕ!AT1856&gt;0,1,0)&amp;IF(OR(T1856=2,ДАННЫЕ!AD1856=2,ДАННЫЕ!AE1856=2,ДАННЫЕ!AF1856=2,ДАННЫЕ!AG1856=2,ДАННЫЕ!AH1856=2,ДАННЫЕ!$AL1856=2,ДАННЫЕ!AI1856=2,ДАННЫЕ!AJ1856=2,ДАННЫЕ!AK1856=2,ДАННЫЕ!AP1856=2,ДАННЫЕ!AQ1856=2,ДАННЫЕ!AR1856=2,ДАННЫЕ!$AM1856=2,ДАННЫЕ!$AN1856=2,ДАННЫЕ!AS1856=2,ДАННЫЕ!AT1856=2),2,0)&amp;"t"&amp;IF(T1856&gt;0,"1"&amp;T1856,"00")&amp;"f"&amp;IF(ДАННЫЕ!$AC1856,"1"&amp;ДАННЫЕ!$AC1856,"00")&amp;"b"&amp;IF(ДАННЫЕ!$AD1856,"1"&amp;ДАННЫЕ!$AD1856,"00")&amp;"g"&amp;IF(ДАННЫЕ!$AF1856,"1"&amp;ДАННЫЕ!$AF1856,"00")&amp;"c"&amp;IF(ДАННЫЕ!$AG1856,"1"&amp;ДАННЫЕ!$AG1856,"00")&amp;"i"&amp;IF(ДАННЫЕ!$AH1856,"1"&amp;ДАННЫЕ!$AH1856,"00")&amp;"r"&amp;IF(ДАННЫЕ!$AL1856,"1"&amp;ДАННЫЕ!$AL1856,"00")&amp;"m"&amp;IF(ДАННЫЕ!$AI1856,"1"&amp;ДАННЫЕ!$AI1856,"00")&amp;"hS"&amp;IF(ДАННЫЕ!$AJ1856,"1"&amp;ДАННЫЕ!$AJ1856,"00")&amp;"hZ"&amp;IF(ДАННЫЕ!$AK1856,"1"&amp;ДАННЫЕ!$AK1856,"00")&amp;"p"&amp;IF(ДАННЫЕ!$AP1856,"1"&amp;ДАННЫЕ!$AP1856,"00")&amp;"k"&amp;IF(ДАННЫЕ!$AQ1856,"1"&amp;ДАННЫЕ!$AQ1856,"00")&amp;"z"&amp;IF(ДАННЫЕ!$AR1856,"1"&amp;ДАННЫЕ!$AR1856,"00")&amp;"j"&amp;IF(ДАННЫЕ!$AM1856,"1"&amp;ДАННЫЕ!$AM1856,"00")&amp;"n"&amp;IF(ДАННЫЕ!$AN1856,"1"&amp;ДАННЫЕ!$AN1856,"00")&amp;"E"&amp;ДАННЫЕ!BI1856&amp;"L"&amp;ДАННЫЕ!AO1856&amp;"h"&amp;IF(ДАННЫЕ!$AU1856&gt;0,1,0)&amp;"v"&amp;IF(ДАННЫЕ!$AW1856&gt;0,1,0)&amp;"a"&amp;IF(ДАННЫЕ!$AS1856,"1"&amp;ДАННЫЕ!$AS1856,"00")&amp;"s"&amp;IF(ДАННЫЕ!$AT1856,"1"&amp;ДАННЫЕ!$AT1856,"00")&amp;"u"&amp;IF(ДАННЫЕ!$CJ1856&gt;0,1,0)&amp;"y"&amp;B1856&amp;"d"&amp;H1856&amp;"e"&amp;F1856&amp;G1856</f>
        <v>x0w00t00f00b00g00c00i00r00m00hS00hZ00p00k00z00j00n00ELh0v0a00s00u0y0de</v>
      </c>
      <c r="L1856" s="28" t="str">
        <f ca="1">ДАННЫЕ!$I1856&amp;"VN"&amp;IF(ДАННЫЕ!AW1856&gt;0,11,10)&amp;"CD"&amp;IF(ДАННЫЕ!BF1856&gt;500,16,IF(ДАННЫЕ!BF1856&gt;350,15,IF(ДАННЫЕ!BF1856&gt;=200,14,IF(ДАННЫЕ!BF1856&gt;=100,13,IF(ДАННЫЕ!BF1856&gt;=50,12,IF(ДАННЫЕ!BF1856&gt;0,11,10))))))&amp;"AR"&amp;IF(ДАННЫЕ!BX1856&gt;0,1,0)&amp;"GD"&amp;B1856&amp;"VV"&amp;IF(E1856&gt;=5,IF(E1856&lt;18,1,0),0)</f>
        <v>VN10CD10AR0GD0VV0</v>
      </c>
      <c r="M1856" s="28" t="str">
        <f>ДАННЫЕ!$I1856&amp;"b"&amp;ДАННЫЕ!$BI1856&amp;"r"&amp;ДАННЫЕ!$BJ1856&amp;"CD"&amp;IF(ДАННЫЕ!BF1856&gt;0,IF(ДАННЫЕ!BF1856&lt;200,1,IF(ДАННЫЕ!BF1856&lt;350,2,3)),0)&amp;"h"&amp;IF(ДАННЫЕ!$BK1856+ДАННЫЕ!$BL1856+ДАННЫЕ!$BM1856&gt;0,1,0)&amp;"x"&amp;ДАННЫЕ!$BK1856&amp;"y"&amp;ДАННЫЕ!$BL1856&amp;"z"&amp;ДАННЫЕ!$BM1856&amp;"c"&amp;IF(ДАННЫЕ!$BK1856+ДАННЫЕ!$BL1856+ДАННЫЕ!$BM1856=3,1,0)&amp;"a"&amp;IF(ДАННЫЕ!$BQ1856+ДАННЫЕ!$BR1856&gt;0,1,0)&amp;"d"&amp;ДАННЫЕ!$BQ1856&amp;"v"&amp;ДАННЫЕ!$BR1856&amp;"p"&amp;ДАННЫЕ!$BS1856&amp;"n"&amp;ДАННЫЕ!$BU1856&amp;"t"&amp;ДАННЫЕ!$BV1856&amp;"o"&amp;ДАННЫЕ!$BT1856&amp;"l"&amp;IF(ДАННЫЕ!$BN1856&gt;0,1,0)&amp;ДАННЫЕ!$BN1856&amp;"g"&amp;ДАННЫЕ!$BO1856&amp;"s"&amp;ДАННЫЕ!$BP1856&amp;"DZ"&amp;IF(ДАННЫЕ!B1856-ДАННЫЕ!G1856 &lt; 60,IF(ДАННЫЕ!B1856-ДАННЫЕ!G1856 &gt;= 0,1,0),0)&amp;"u"&amp;IF(ДАННЫЕ!$CJ1856&gt;0,1,0)</f>
        <v>brCD0h0xyzc0a0dvpntol0gsDZ1u0</v>
      </c>
      <c r="N1856" s="28" t="str">
        <f ca="1">ДАННЫЕ!$F1856&amp;ДАННЫЕ!$I1856&amp;"g"&amp;B1856&amp;"cf"&amp;D1856&amp;"a"&amp;IF(ДАННЫЕ!$BX1856&gt;0,1,0)&amp;IF(ДАННЫЕ!$BF1856&gt;500,1,IF(ДАННЫЕ!$BF1856&gt;350,2,IF(ДАННЫЕ!$BF1856&gt;=200,3,IF(ДАННЫЕ!$BF1856&gt;=100,4,IF(ДАННЫЕ!$BF1856&gt;=50,5,IF(ДАННЫЕ!$BF1856&lt;50,6,0))))))&amp;"AR"&amp;IF(DATEDIF(ДАННЫЕ!$BX1856,ДАННЫЕ!$F$1,"y")&gt;1,1,0)&amp;"VG"&amp;IF(ДАННЫЕ!$BH1856="0",1,0)&amp;"o"&amp;IF(T1856+ДАННЫЕ!$AF1856+ДАННЫЕ!$AG1856+ДАННЫЕ!$AH1856+ДАННЫЕ!$AI1856+ДАННЫЕ!$AJ1856+ДАННЫЕ!$AP1856+ДАННЫЕ!$AQ1856+ДАННЫЕ!$AR1856+ДАННЫЕ!$AU1856+ДАННЫЕ!$AW1856+ДАННЫЕ!$AS1856+ДАННЫЕ!$AT1856&gt;0,1,0)&amp;"x"&amp;ДАННЫЕ!$AG1856&amp;"p"&amp;IF(ДАННЫЕ!$BY1856&gt;0,1,0)&amp;"v"&amp;IF(ДАННЫЕ!$BZ1856&gt;0,1,0)&amp;"n"&amp;ДАННЫЕ!$CA1856&amp;"t"&amp;ДАННЫЕ!$AY1856&amp;"k"&amp;ДАННЫЕ!$CB1856&amp;"q"&amp;ДАННЫЕ!$CC1856&amp;"w"&amp;ДАННЫЕ!$CD1856&amp;"e"&amp;ДАННЫЕ!$CE1856&amp;"m"&amp;ДАННЫЕ!$CF1856&amp;"c"&amp;ДАННЫЕ!$CG1856&amp;"z"&amp;ДАННЫЕ!$CH1856&amp;"d"&amp;IF(H1856=4,1,0)&amp;"s"&amp;IF(ДАННЫЕ!$J1856=1,0,1)&amp;"u"&amp;IF(ДАННЫЕ!$CJ1856&gt;0,1,0)</f>
        <v>g0cf0a06AR1VG0o0xp0v0ntkqwemczd0s1u0</v>
      </c>
      <c r="O1856" s="28" t="str">
        <f>ДАННЫЕ!$I1856&amp;"g"&amp;B1856&amp;A1856&amp;"f"&amp;P1856&amp;"c"&amp;IF(ДАННЫЕ!$U1856&gt;0,1,0)&amp;"s"&amp;IF(ДАННЫЕ!$Q1856&gt;0,IF(YEAR(ДАННЫЕ!$F$1)=YEAR(ДАННЫЕ!$Q1856),IF(MONTH(ДАННЫЕ!$F$1)=MONTH(ДАННЫЕ!$Q1856),111,11),1),0)&amp;"i"&amp;IF(ДАННЫЕ!$R1856+ДАННЫЕ!$S1856+ДАННЫЕ!$T1856=0,0,1)&amp;"h"&amp;IF(ДАННЫЕ!$P1856&gt;0,1,0)&amp;"p"&amp;IF(ДАННЫЕ!$CI1856&gt;0,IF(YEAR(ДАННЫЕ!$F$1)=YEAR(ДАННЫЕ!$CI1856),IF(MONTH(ДАННЫЕ!$F$1)=MONTH(ДАННЫЕ!$CI1856),111,11),1),0)&amp;"d"&amp;IF(ДАННЫЕ!$CJ1856&gt;0,IF(YEAR(ДАННЫЕ!$F$1)=YEAR(ДАННЫЕ!$CJ1856),IF(MONTH(ДАННЫЕ!$F$1)=MONTH(ДАННЫЕ!$CJ1856),111,11),1),0)&amp;"o"&amp;IF(ДАННЫЕ!$CK1856&gt;0,IF(MONTH(ДАННЫЕ!$F$1)=MONTH(ДАННЫЕ!$CK1856),111,11),0)&amp;"v"&amp;IF(ДАННЫЕ!$BE1856&gt;0,IF(MONTH(ДАННЫЕ!$F$1)=MONTH(ДАННЫЕ!$BE1856),111,11),0)</f>
        <v>g00f0c0s0i0h0p0d0o0v0</v>
      </c>
      <c r="P1856" s="15">
        <f t="shared" si="89"/>
        <v>0</v>
      </c>
      <c r="Q1856" s="15">
        <f>IF(ДАННЫЕ!$F$1&gt;ДАННЫЕ!$N1856,IF(YEAR(ДАННЫЕ!$F$1)=YEAR(ДАННЫЕ!M1856),1,0),0)</f>
        <v>0</v>
      </c>
      <c r="R1856" s="15">
        <f>IF(ДАННЫЕ!$F$1&gt;ДАННЫЕ!$N1856,IF(YEAR(ДАННЫЕ!$F$1)=YEAR(ДАННЫЕ!N1856),1,0),0)</f>
        <v>0</v>
      </c>
      <c r="S1856" s="15">
        <f>IF(ДАННЫЕ!$AA1856="2А",1,IF(ДАННЫЕ!$AA1856="2Б",2,IF(ДАННЫЕ!$AA1856="2В",3,IF(ДАННЫЕ!$AA1856=3,4,IF(ДАННЫЕ!$AA1856="4А",5,IF(ДАННЫЕ!$AA1856="4Б",6,IF(ДАННЫЕ!$AA1856="4В",7,IF(ДАННЫЕ!$AA1856=5,8,0))))))))</f>
        <v>0</v>
      </c>
      <c r="T1856" s="15">
        <f>IF(OR(ДАННЫЕ!$AC1856=2,ДАННЫЕ!$AD1856=2,ДАННЫЕ!$AE1856=2),2,IF(OR(ДАННЫЕ!$AC1856=1,ДАННЫЕ!$AD1856=1,ДАННЫЕ!$AE1856=1),1,0))</f>
        <v>0</v>
      </c>
    </row>
    <row r="1857" spans="1:20" x14ac:dyDescent="0.2">
      <c r="A1857" s="78">
        <f>IF(B1857&gt;0,IF(MONTH(ДАННЫЕ!$F$1)=MONTH(ДАННЫЕ!$B1857),1,0),0)</f>
        <v>0</v>
      </c>
      <c r="B1857" s="14">
        <f>IF(ДАННЫЕ!$B1857&gt;0,IF(YEAR(ДАННЫЕ!$F$1)=YEAR(ДАННЫЕ!$B1857),1,0),0)</f>
        <v>0</v>
      </c>
      <c r="C1857" s="14">
        <f>IF(ДАННЫЕ!$CM1857&gt;0,IF(YEAR(ДАННЫЕ!$F$1)=YEAR(ДАННЫЕ!$CM1857),1,0),0)</f>
        <v>0</v>
      </c>
      <c r="D1857" s="14">
        <f>IF(ДАННЫЕ!$CJ1857&gt;0,IF(ДАННЫЕ!$CL1857&gt;ДАННЫЕ!$F$1,1,IF(ДАННЫЕ!$CL1857&gt;0,0,1)),0)</f>
        <v>0</v>
      </c>
      <c r="E1857" s="43" t="str">
        <f ca="1">IF(ДАННЫЕ!$F$1&gt;0,IF(ДАННЫЕ!$G1857&gt;0,DATEDIF(ДАННЫЕ!$G1857,ДАННЫЕ!$F$1,"y"),""),IF(ДАННЫЕ!$G1857&gt;0,DATEDIF(ДАННЫЕ!$G1857,TODAY(),"y"),""))</f>
        <v/>
      </c>
      <c r="F1857" s="43" t="str">
        <f xml:space="preserve"> IF(ДАННЫЕ!$F1857="М",IF(E1857&gt;=18,IF(E1857&lt;60,1,""),""),"")&amp;IF(ДАННЫЕ!$F1857="Ж",IF(E1857&gt;=18,IF(E1857&lt;55,1,""),""),"")</f>
        <v/>
      </c>
      <c r="G1857" s="43" t="str">
        <f xml:space="preserve"> IF(ДАННЫЕ!$F1857="М",IF(E1857&gt;=60,2,""),"")&amp;IF(ДАННЫЕ!$F1857="Ж",IF(E1857&gt;=55,2,""),"")</f>
        <v/>
      </c>
      <c r="H1857" s="43" t="str">
        <f t="shared" ca="1" si="87"/>
        <v/>
      </c>
      <c r="I1857" s="43" t="str">
        <f t="shared" ca="1" si="88"/>
        <v>03</v>
      </c>
      <c r="J1857" s="28" t="str">
        <f ca="1">ДАННЫЕ!$F1857&amp;H1857&amp;I1857&amp;ДАННЫЕ!$I1857&amp;"m"&amp;IF(ДАННЫЕ!$I1857&gt;0,IF(ДАННЫЕ!$J1857&gt;0,0,1),"")&amp;"f"&amp;IF(ДАННЫЕ!$R1857&gt;0,IF(YEAR(ДАННЫЕ!$F$1)=YEAR(ДАННЫЕ!$R1857),1,0),0)&amp;"z"&amp;ДАННЫЕ!$R1857&amp;"p"&amp;ДАННЫЕ!$S1857&amp;"i"&amp;ДАННЫЕ!$T1857&amp;"h"&amp;ДАННЫЕ!$K1857&amp;"be"&amp;ДАННЫЕ!$BI1857&amp;"CD"&amp;IF(ДАННЫЕ!BF1857&gt;500,4,IF(ДАННЫЕ!BF1857&gt;350,3,IF(ДАННЫЕ!BF1857&gt;200,2,IF(ДАННЫЕ!BF1857&gt;0,1,0))))&amp;"g"&amp;B1857&amp;"d"&amp;H1857&amp;"l"&amp;ДАННЫЕ!AT1857&amp;"a"&amp;ДАННЫЕ!$V1857&amp;"v"&amp;R1857&amp;"k"&amp;ДАННЫЕ!$U1857&amp;"s"&amp;ДАННЫЕ!$Y1857&amp;"t"&amp;ДАННЫЕ!$X1857&amp;"b"&amp;IF(ДАННЫЕ!$Q1857&gt;1,1,0)&amp;"PP"&amp;ДАННЫЕ!Z1857&amp;"c"&amp;S1857&amp;"x"&amp;IF(ДАННЫЕ!$BY1857&gt;0,IF(YEAR(ДАННЫЕ!$F$1)=YEAR(ДАННЫЕ!$BY1857),1,0),0)&amp;"n"&amp;IF(ДАННЫЕ!$BZ1857&gt;0,IF(YEAR(ДАННЫЕ!$F$1)=YEAR(ДАННЫЕ!$BZ1857),1,0),0)&amp;"u"&amp;D1857&amp;"z"&amp;IF(ДАННЫЕ!$CL1857&gt;0,IF(YEAR(ДАННЫЕ!$F$1)&gt;YEAR(ДАННЫЕ!$CL1857),11,12),0)</f>
        <v>03mf0zpihbeCD0g0dlav0kstb0PPc0x0n0u0z0</v>
      </c>
      <c r="K1857" s="28" t="str">
        <f ca="1">ДАННЫЕ!$I1857&amp;"x"&amp;B1857&amp;"w"&amp;IF(T1857+ДАННЫЕ!AD1857+ДАННЫЕ!AE1857+ДАННЫЕ!AF1857+ДАННЫЕ!AG1857+ДАННЫЕ!AH1857+ДАННЫЕ!$AL1857+ДАННЫЕ!AI1857+ДАННЫЕ!AJ1857+ДАННЫЕ!AK1857+ДАННЫЕ!AP1857+ДАННЫЕ!AQ1857+ДАННЫЕ!AR1857+ДАННЫЕ!$AM1857+ДАННЫЕ!$AN1857+ДАННЫЕ!AS1857+ДАННЫЕ!AT1857&gt;0,1,0)&amp;IF(OR(T1857=2,ДАННЫЕ!AD1857=2,ДАННЫЕ!AE1857=2,ДАННЫЕ!AF1857=2,ДАННЫЕ!AG1857=2,ДАННЫЕ!AH1857=2,ДАННЫЕ!$AL1857=2,ДАННЫЕ!AI1857=2,ДАННЫЕ!AJ1857=2,ДАННЫЕ!AK1857=2,ДАННЫЕ!AP1857=2,ДАННЫЕ!AQ1857=2,ДАННЫЕ!AR1857=2,ДАННЫЕ!$AM1857=2,ДАННЫЕ!$AN1857=2,ДАННЫЕ!AS1857=2,ДАННЫЕ!AT1857=2),2,0)&amp;"t"&amp;IF(T1857&gt;0,"1"&amp;T1857,"00")&amp;"f"&amp;IF(ДАННЫЕ!$AC1857,"1"&amp;ДАННЫЕ!$AC1857,"00")&amp;"b"&amp;IF(ДАННЫЕ!$AD1857,"1"&amp;ДАННЫЕ!$AD1857,"00")&amp;"g"&amp;IF(ДАННЫЕ!$AF1857,"1"&amp;ДАННЫЕ!$AF1857,"00")&amp;"c"&amp;IF(ДАННЫЕ!$AG1857,"1"&amp;ДАННЫЕ!$AG1857,"00")&amp;"i"&amp;IF(ДАННЫЕ!$AH1857,"1"&amp;ДАННЫЕ!$AH1857,"00")&amp;"r"&amp;IF(ДАННЫЕ!$AL1857,"1"&amp;ДАННЫЕ!$AL1857,"00")&amp;"m"&amp;IF(ДАННЫЕ!$AI1857,"1"&amp;ДАННЫЕ!$AI1857,"00")&amp;"hS"&amp;IF(ДАННЫЕ!$AJ1857,"1"&amp;ДАННЫЕ!$AJ1857,"00")&amp;"hZ"&amp;IF(ДАННЫЕ!$AK1857,"1"&amp;ДАННЫЕ!$AK1857,"00")&amp;"p"&amp;IF(ДАННЫЕ!$AP1857,"1"&amp;ДАННЫЕ!$AP1857,"00")&amp;"k"&amp;IF(ДАННЫЕ!$AQ1857,"1"&amp;ДАННЫЕ!$AQ1857,"00")&amp;"z"&amp;IF(ДАННЫЕ!$AR1857,"1"&amp;ДАННЫЕ!$AR1857,"00")&amp;"j"&amp;IF(ДАННЫЕ!$AM1857,"1"&amp;ДАННЫЕ!$AM1857,"00")&amp;"n"&amp;IF(ДАННЫЕ!$AN1857,"1"&amp;ДАННЫЕ!$AN1857,"00")&amp;"E"&amp;ДАННЫЕ!BI1857&amp;"L"&amp;ДАННЫЕ!AO1857&amp;"h"&amp;IF(ДАННЫЕ!$AU1857&gt;0,1,0)&amp;"v"&amp;IF(ДАННЫЕ!$AW1857&gt;0,1,0)&amp;"a"&amp;IF(ДАННЫЕ!$AS1857,"1"&amp;ДАННЫЕ!$AS1857,"00")&amp;"s"&amp;IF(ДАННЫЕ!$AT1857,"1"&amp;ДАННЫЕ!$AT1857,"00")&amp;"u"&amp;IF(ДАННЫЕ!$CJ1857&gt;0,1,0)&amp;"y"&amp;B1857&amp;"d"&amp;H1857&amp;"e"&amp;F1857&amp;G1857</f>
        <v>x0w00t00f00b00g00c00i00r00m00hS00hZ00p00k00z00j00n00ELh0v0a00s00u0y0de</v>
      </c>
      <c r="L1857" s="28" t="str">
        <f ca="1">ДАННЫЕ!$I1857&amp;"VN"&amp;IF(ДАННЫЕ!AW1857&gt;0,11,10)&amp;"CD"&amp;IF(ДАННЫЕ!BF1857&gt;500,16,IF(ДАННЫЕ!BF1857&gt;350,15,IF(ДАННЫЕ!BF1857&gt;=200,14,IF(ДАННЫЕ!BF1857&gt;=100,13,IF(ДАННЫЕ!BF1857&gt;=50,12,IF(ДАННЫЕ!BF1857&gt;0,11,10))))))&amp;"AR"&amp;IF(ДАННЫЕ!BX1857&gt;0,1,0)&amp;"GD"&amp;B1857&amp;"VV"&amp;IF(E1857&gt;=5,IF(E1857&lt;18,1,0),0)</f>
        <v>VN10CD10AR0GD0VV0</v>
      </c>
      <c r="M1857" s="28" t="str">
        <f>ДАННЫЕ!$I1857&amp;"b"&amp;ДАННЫЕ!$BI1857&amp;"r"&amp;ДАННЫЕ!$BJ1857&amp;"CD"&amp;IF(ДАННЫЕ!BF1857&gt;0,IF(ДАННЫЕ!BF1857&lt;200,1,IF(ДАННЫЕ!BF1857&lt;350,2,3)),0)&amp;"h"&amp;IF(ДАННЫЕ!$BK1857+ДАННЫЕ!$BL1857+ДАННЫЕ!$BM1857&gt;0,1,0)&amp;"x"&amp;ДАННЫЕ!$BK1857&amp;"y"&amp;ДАННЫЕ!$BL1857&amp;"z"&amp;ДАННЫЕ!$BM1857&amp;"c"&amp;IF(ДАННЫЕ!$BK1857+ДАННЫЕ!$BL1857+ДАННЫЕ!$BM1857=3,1,0)&amp;"a"&amp;IF(ДАННЫЕ!$BQ1857+ДАННЫЕ!$BR1857&gt;0,1,0)&amp;"d"&amp;ДАННЫЕ!$BQ1857&amp;"v"&amp;ДАННЫЕ!$BR1857&amp;"p"&amp;ДАННЫЕ!$BS1857&amp;"n"&amp;ДАННЫЕ!$BU1857&amp;"t"&amp;ДАННЫЕ!$BV1857&amp;"o"&amp;ДАННЫЕ!$BT1857&amp;"l"&amp;IF(ДАННЫЕ!$BN1857&gt;0,1,0)&amp;ДАННЫЕ!$BN1857&amp;"g"&amp;ДАННЫЕ!$BO1857&amp;"s"&amp;ДАННЫЕ!$BP1857&amp;"DZ"&amp;IF(ДАННЫЕ!B1857-ДАННЫЕ!G1857 &lt; 60,IF(ДАННЫЕ!B1857-ДАННЫЕ!G1857 &gt;= 0,1,0),0)&amp;"u"&amp;IF(ДАННЫЕ!$CJ1857&gt;0,1,0)</f>
        <v>brCD0h0xyzc0a0dvpntol0gsDZ1u0</v>
      </c>
      <c r="N1857" s="28" t="str">
        <f ca="1">ДАННЫЕ!$F1857&amp;ДАННЫЕ!$I1857&amp;"g"&amp;B1857&amp;"cf"&amp;D1857&amp;"a"&amp;IF(ДАННЫЕ!$BX1857&gt;0,1,0)&amp;IF(ДАННЫЕ!$BF1857&gt;500,1,IF(ДАННЫЕ!$BF1857&gt;350,2,IF(ДАННЫЕ!$BF1857&gt;=200,3,IF(ДАННЫЕ!$BF1857&gt;=100,4,IF(ДАННЫЕ!$BF1857&gt;=50,5,IF(ДАННЫЕ!$BF1857&lt;50,6,0))))))&amp;"AR"&amp;IF(DATEDIF(ДАННЫЕ!$BX1857,ДАННЫЕ!$F$1,"y")&gt;1,1,0)&amp;"VG"&amp;IF(ДАННЫЕ!$BH1857="0",1,0)&amp;"o"&amp;IF(T1857+ДАННЫЕ!$AF1857+ДАННЫЕ!$AG1857+ДАННЫЕ!$AH1857+ДАННЫЕ!$AI1857+ДАННЫЕ!$AJ1857+ДАННЫЕ!$AP1857+ДАННЫЕ!$AQ1857+ДАННЫЕ!$AR1857+ДАННЫЕ!$AU1857+ДАННЫЕ!$AW1857+ДАННЫЕ!$AS1857+ДАННЫЕ!$AT1857&gt;0,1,0)&amp;"x"&amp;ДАННЫЕ!$AG1857&amp;"p"&amp;IF(ДАННЫЕ!$BY1857&gt;0,1,0)&amp;"v"&amp;IF(ДАННЫЕ!$BZ1857&gt;0,1,0)&amp;"n"&amp;ДАННЫЕ!$CA1857&amp;"t"&amp;ДАННЫЕ!$AY1857&amp;"k"&amp;ДАННЫЕ!$CB1857&amp;"q"&amp;ДАННЫЕ!$CC1857&amp;"w"&amp;ДАННЫЕ!$CD1857&amp;"e"&amp;ДАННЫЕ!$CE1857&amp;"m"&amp;ДАННЫЕ!$CF1857&amp;"c"&amp;ДАННЫЕ!$CG1857&amp;"z"&amp;ДАННЫЕ!$CH1857&amp;"d"&amp;IF(H1857=4,1,0)&amp;"s"&amp;IF(ДАННЫЕ!$J1857=1,0,1)&amp;"u"&amp;IF(ДАННЫЕ!$CJ1857&gt;0,1,0)</f>
        <v>g0cf0a06AR1VG0o0xp0v0ntkqwemczd0s1u0</v>
      </c>
      <c r="O1857" s="28" t="str">
        <f>ДАННЫЕ!$I1857&amp;"g"&amp;B1857&amp;A1857&amp;"f"&amp;P1857&amp;"c"&amp;IF(ДАННЫЕ!$U1857&gt;0,1,0)&amp;"s"&amp;IF(ДАННЫЕ!$Q1857&gt;0,IF(YEAR(ДАННЫЕ!$F$1)=YEAR(ДАННЫЕ!$Q1857),IF(MONTH(ДАННЫЕ!$F$1)=MONTH(ДАННЫЕ!$Q1857),111,11),1),0)&amp;"i"&amp;IF(ДАННЫЕ!$R1857+ДАННЫЕ!$S1857+ДАННЫЕ!$T1857=0,0,1)&amp;"h"&amp;IF(ДАННЫЕ!$P1857&gt;0,1,0)&amp;"p"&amp;IF(ДАННЫЕ!$CI1857&gt;0,IF(YEAR(ДАННЫЕ!$F$1)=YEAR(ДАННЫЕ!$CI1857),IF(MONTH(ДАННЫЕ!$F$1)=MONTH(ДАННЫЕ!$CI1857),111,11),1),0)&amp;"d"&amp;IF(ДАННЫЕ!$CJ1857&gt;0,IF(YEAR(ДАННЫЕ!$F$1)=YEAR(ДАННЫЕ!$CJ1857),IF(MONTH(ДАННЫЕ!$F$1)=MONTH(ДАННЫЕ!$CJ1857),111,11),1),0)&amp;"o"&amp;IF(ДАННЫЕ!$CK1857&gt;0,IF(MONTH(ДАННЫЕ!$F$1)=MONTH(ДАННЫЕ!$CK1857),111,11),0)&amp;"v"&amp;IF(ДАННЫЕ!$BE1857&gt;0,IF(MONTH(ДАННЫЕ!$F$1)=MONTH(ДАННЫЕ!$BE1857),111,11),0)</f>
        <v>g00f0c0s0i0h0p0d0o0v0</v>
      </c>
      <c r="P1857" s="15">
        <f t="shared" si="89"/>
        <v>0</v>
      </c>
      <c r="Q1857" s="15">
        <f>IF(ДАННЫЕ!$F$1&gt;ДАННЫЕ!$N1857,IF(YEAR(ДАННЫЕ!$F$1)=YEAR(ДАННЫЕ!M1857),1,0),0)</f>
        <v>0</v>
      </c>
      <c r="R1857" s="15">
        <f>IF(ДАННЫЕ!$F$1&gt;ДАННЫЕ!$N1857,IF(YEAR(ДАННЫЕ!$F$1)=YEAR(ДАННЫЕ!N1857),1,0),0)</f>
        <v>0</v>
      </c>
      <c r="S1857" s="15">
        <f>IF(ДАННЫЕ!$AA1857="2А",1,IF(ДАННЫЕ!$AA1857="2Б",2,IF(ДАННЫЕ!$AA1857="2В",3,IF(ДАННЫЕ!$AA1857=3,4,IF(ДАННЫЕ!$AA1857="4А",5,IF(ДАННЫЕ!$AA1857="4Б",6,IF(ДАННЫЕ!$AA1857="4В",7,IF(ДАННЫЕ!$AA1857=5,8,0))))))))</f>
        <v>0</v>
      </c>
      <c r="T1857" s="15">
        <f>IF(OR(ДАННЫЕ!$AC1857=2,ДАННЫЕ!$AD1857=2,ДАННЫЕ!$AE1857=2),2,IF(OR(ДАННЫЕ!$AC1857=1,ДАННЫЕ!$AD1857=1,ДАННЫЕ!$AE1857=1),1,0))</f>
        <v>0</v>
      </c>
    </row>
    <row r="1858" spans="1:20" x14ac:dyDescent="0.2">
      <c r="A1858" s="78">
        <f>IF(B1858&gt;0,IF(MONTH(ДАННЫЕ!$F$1)=MONTH(ДАННЫЕ!$B1858),1,0),0)</f>
        <v>0</v>
      </c>
      <c r="B1858" s="14">
        <f>IF(ДАННЫЕ!$B1858&gt;0,IF(YEAR(ДАННЫЕ!$F$1)=YEAR(ДАННЫЕ!$B1858),1,0),0)</f>
        <v>0</v>
      </c>
      <c r="C1858" s="14">
        <f>IF(ДАННЫЕ!$CM1858&gt;0,IF(YEAR(ДАННЫЕ!$F$1)=YEAR(ДАННЫЕ!$CM1858),1,0),0)</f>
        <v>0</v>
      </c>
      <c r="D1858" s="14">
        <f>IF(ДАННЫЕ!$CJ1858&gt;0,IF(ДАННЫЕ!$CL1858&gt;ДАННЫЕ!$F$1,1,IF(ДАННЫЕ!$CL1858&gt;0,0,1)),0)</f>
        <v>0</v>
      </c>
      <c r="E1858" s="43" t="str">
        <f ca="1">IF(ДАННЫЕ!$F$1&gt;0,IF(ДАННЫЕ!$G1858&gt;0,DATEDIF(ДАННЫЕ!$G1858,ДАННЫЕ!$F$1,"y"),""),IF(ДАННЫЕ!$G1858&gt;0,DATEDIF(ДАННЫЕ!$G1858,TODAY(),"y"),""))</f>
        <v/>
      </c>
      <c r="F1858" s="43" t="str">
        <f xml:space="preserve"> IF(ДАННЫЕ!$F1858="М",IF(E1858&gt;=18,IF(E1858&lt;60,1,""),""),"")&amp;IF(ДАННЫЕ!$F1858="Ж",IF(E1858&gt;=18,IF(E1858&lt;55,1,""),""),"")</f>
        <v/>
      </c>
      <c r="G1858" s="43" t="str">
        <f xml:space="preserve"> IF(ДАННЫЕ!$F1858="М",IF(E1858&gt;=60,2,""),"")&amp;IF(ДАННЫЕ!$F1858="Ж",IF(E1858&gt;=55,2,""),"")</f>
        <v/>
      </c>
      <c r="H1858" s="43" t="str">
        <f t="shared" ca="1" si="87"/>
        <v/>
      </c>
      <c r="I1858" s="43" t="str">
        <f t="shared" ca="1" si="88"/>
        <v>03</v>
      </c>
      <c r="J1858" s="28" t="str">
        <f ca="1">ДАННЫЕ!$F1858&amp;H1858&amp;I1858&amp;ДАННЫЕ!$I1858&amp;"m"&amp;IF(ДАННЫЕ!$I1858&gt;0,IF(ДАННЫЕ!$J1858&gt;0,0,1),"")&amp;"f"&amp;IF(ДАННЫЕ!$R1858&gt;0,IF(YEAR(ДАННЫЕ!$F$1)=YEAR(ДАННЫЕ!$R1858),1,0),0)&amp;"z"&amp;ДАННЫЕ!$R1858&amp;"p"&amp;ДАННЫЕ!$S1858&amp;"i"&amp;ДАННЫЕ!$T1858&amp;"h"&amp;ДАННЫЕ!$K1858&amp;"be"&amp;ДАННЫЕ!$BI1858&amp;"CD"&amp;IF(ДАННЫЕ!BF1858&gt;500,4,IF(ДАННЫЕ!BF1858&gt;350,3,IF(ДАННЫЕ!BF1858&gt;200,2,IF(ДАННЫЕ!BF1858&gt;0,1,0))))&amp;"g"&amp;B1858&amp;"d"&amp;H1858&amp;"l"&amp;ДАННЫЕ!AT1858&amp;"a"&amp;ДАННЫЕ!$V1858&amp;"v"&amp;R1858&amp;"k"&amp;ДАННЫЕ!$U1858&amp;"s"&amp;ДАННЫЕ!$Y1858&amp;"t"&amp;ДАННЫЕ!$X1858&amp;"b"&amp;IF(ДАННЫЕ!$Q1858&gt;1,1,0)&amp;"PP"&amp;ДАННЫЕ!Z1858&amp;"c"&amp;S1858&amp;"x"&amp;IF(ДАННЫЕ!$BY1858&gt;0,IF(YEAR(ДАННЫЕ!$F$1)=YEAR(ДАННЫЕ!$BY1858),1,0),0)&amp;"n"&amp;IF(ДАННЫЕ!$BZ1858&gt;0,IF(YEAR(ДАННЫЕ!$F$1)=YEAR(ДАННЫЕ!$BZ1858),1,0),0)&amp;"u"&amp;D1858&amp;"z"&amp;IF(ДАННЫЕ!$CL1858&gt;0,IF(YEAR(ДАННЫЕ!$F$1)&gt;YEAR(ДАННЫЕ!$CL1858),11,12),0)</f>
        <v>03mf0zpihbeCD0g0dlav0kstb0PPc0x0n0u0z0</v>
      </c>
      <c r="K1858" s="28" t="str">
        <f ca="1">ДАННЫЕ!$I1858&amp;"x"&amp;B1858&amp;"w"&amp;IF(T1858+ДАННЫЕ!AD1858+ДАННЫЕ!AE1858+ДАННЫЕ!AF1858+ДАННЫЕ!AG1858+ДАННЫЕ!AH1858+ДАННЫЕ!$AL1858+ДАННЫЕ!AI1858+ДАННЫЕ!AJ1858+ДАННЫЕ!AK1858+ДАННЫЕ!AP1858+ДАННЫЕ!AQ1858+ДАННЫЕ!AR1858+ДАННЫЕ!$AM1858+ДАННЫЕ!$AN1858+ДАННЫЕ!AS1858+ДАННЫЕ!AT1858&gt;0,1,0)&amp;IF(OR(T1858=2,ДАННЫЕ!AD1858=2,ДАННЫЕ!AE1858=2,ДАННЫЕ!AF1858=2,ДАННЫЕ!AG1858=2,ДАННЫЕ!AH1858=2,ДАННЫЕ!$AL1858=2,ДАННЫЕ!AI1858=2,ДАННЫЕ!AJ1858=2,ДАННЫЕ!AK1858=2,ДАННЫЕ!AP1858=2,ДАННЫЕ!AQ1858=2,ДАННЫЕ!AR1858=2,ДАННЫЕ!$AM1858=2,ДАННЫЕ!$AN1858=2,ДАННЫЕ!AS1858=2,ДАННЫЕ!AT1858=2),2,0)&amp;"t"&amp;IF(T1858&gt;0,"1"&amp;T1858,"00")&amp;"f"&amp;IF(ДАННЫЕ!$AC1858,"1"&amp;ДАННЫЕ!$AC1858,"00")&amp;"b"&amp;IF(ДАННЫЕ!$AD1858,"1"&amp;ДАННЫЕ!$AD1858,"00")&amp;"g"&amp;IF(ДАННЫЕ!$AF1858,"1"&amp;ДАННЫЕ!$AF1858,"00")&amp;"c"&amp;IF(ДАННЫЕ!$AG1858,"1"&amp;ДАННЫЕ!$AG1858,"00")&amp;"i"&amp;IF(ДАННЫЕ!$AH1858,"1"&amp;ДАННЫЕ!$AH1858,"00")&amp;"r"&amp;IF(ДАННЫЕ!$AL1858,"1"&amp;ДАННЫЕ!$AL1858,"00")&amp;"m"&amp;IF(ДАННЫЕ!$AI1858,"1"&amp;ДАННЫЕ!$AI1858,"00")&amp;"hS"&amp;IF(ДАННЫЕ!$AJ1858,"1"&amp;ДАННЫЕ!$AJ1858,"00")&amp;"hZ"&amp;IF(ДАННЫЕ!$AK1858,"1"&amp;ДАННЫЕ!$AK1858,"00")&amp;"p"&amp;IF(ДАННЫЕ!$AP1858,"1"&amp;ДАННЫЕ!$AP1858,"00")&amp;"k"&amp;IF(ДАННЫЕ!$AQ1858,"1"&amp;ДАННЫЕ!$AQ1858,"00")&amp;"z"&amp;IF(ДАННЫЕ!$AR1858,"1"&amp;ДАННЫЕ!$AR1858,"00")&amp;"j"&amp;IF(ДАННЫЕ!$AM1858,"1"&amp;ДАННЫЕ!$AM1858,"00")&amp;"n"&amp;IF(ДАННЫЕ!$AN1858,"1"&amp;ДАННЫЕ!$AN1858,"00")&amp;"E"&amp;ДАННЫЕ!BI1858&amp;"L"&amp;ДАННЫЕ!AO1858&amp;"h"&amp;IF(ДАННЫЕ!$AU1858&gt;0,1,0)&amp;"v"&amp;IF(ДАННЫЕ!$AW1858&gt;0,1,0)&amp;"a"&amp;IF(ДАННЫЕ!$AS1858,"1"&amp;ДАННЫЕ!$AS1858,"00")&amp;"s"&amp;IF(ДАННЫЕ!$AT1858,"1"&amp;ДАННЫЕ!$AT1858,"00")&amp;"u"&amp;IF(ДАННЫЕ!$CJ1858&gt;0,1,0)&amp;"y"&amp;B1858&amp;"d"&amp;H1858&amp;"e"&amp;F1858&amp;G1858</f>
        <v>x0w00t00f00b00g00c00i00r00m00hS00hZ00p00k00z00j00n00ELh0v0a00s00u0y0de</v>
      </c>
      <c r="L1858" s="28" t="str">
        <f ca="1">ДАННЫЕ!$I1858&amp;"VN"&amp;IF(ДАННЫЕ!AW1858&gt;0,11,10)&amp;"CD"&amp;IF(ДАННЫЕ!BF1858&gt;500,16,IF(ДАННЫЕ!BF1858&gt;350,15,IF(ДАННЫЕ!BF1858&gt;=200,14,IF(ДАННЫЕ!BF1858&gt;=100,13,IF(ДАННЫЕ!BF1858&gt;=50,12,IF(ДАННЫЕ!BF1858&gt;0,11,10))))))&amp;"AR"&amp;IF(ДАННЫЕ!BX1858&gt;0,1,0)&amp;"GD"&amp;B1858&amp;"VV"&amp;IF(E1858&gt;=5,IF(E1858&lt;18,1,0),0)</f>
        <v>VN10CD10AR0GD0VV0</v>
      </c>
      <c r="M1858" s="28" t="str">
        <f>ДАННЫЕ!$I1858&amp;"b"&amp;ДАННЫЕ!$BI1858&amp;"r"&amp;ДАННЫЕ!$BJ1858&amp;"CD"&amp;IF(ДАННЫЕ!BF1858&gt;0,IF(ДАННЫЕ!BF1858&lt;200,1,IF(ДАННЫЕ!BF1858&lt;350,2,3)),0)&amp;"h"&amp;IF(ДАННЫЕ!$BK1858+ДАННЫЕ!$BL1858+ДАННЫЕ!$BM1858&gt;0,1,0)&amp;"x"&amp;ДАННЫЕ!$BK1858&amp;"y"&amp;ДАННЫЕ!$BL1858&amp;"z"&amp;ДАННЫЕ!$BM1858&amp;"c"&amp;IF(ДАННЫЕ!$BK1858+ДАННЫЕ!$BL1858+ДАННЫЕ!$BM1858=3,1,0)&amp;"a"&amp;IF(ДАННЫЕ!$BQ1858+ДАННЫЕ!$BR1858&gt;0,1,0)&amp;"d"&amp;ДАННЫЕ!$BQ1858&amp;"v"&amp;ДАННЫЕ!$BR1858&amp;"p"&amp;ДАННЫЕ!$BS1858&amp;"n"&amp;ДАННЫЕ!$BU1858&amp;"t"&amp;ДАННЫЕ!$BV1858&amp;"o"&amp;ДАННЫЕ!$BT1858&amp;"l"&amp;IF(ДАННЫЕ!$BN1858&gt;0,1,0)&amp;ДАННЫЕ!$BN1858&amp;"g"&amp;ДАННЫЕ!$BO1858&amp;"s"&amp;ДАННЫЕ!$BP1858&amp;"DZ"&amp;IF(ДАННЫЕ!B1858-ДАННЫЕ!G1858 &lt; 60,IF(ДАННЫЕ!B1858-ДАННЫЕ!G1858 &gt;= 0,1,0),0)&amp;"u"&amp;IF(ДАННЫЕ!$CJ1858&gt;0,1,0)</f>
        <v>brCD0h0xyzc0a0dvpntol0gsDZ1u0</v>
      </c>
      <c r="N1858" s="28" t="str">
        <f ca="1">ДАННЫЕ!$F1858&amp;ДАННЫЕ!$I1858&amp;"g"&amp;B1858&amp;"cf"&amp;D1858&amp;"a"&amp;IF(ДАННЫЕ!$BX1858&gt;0,1,0)&amp;IF(ДАННЫЕ!$BF1858&gt;500,1,IF(ДАННЫЕ!$BF1858&gt;350,2,IF(ДАННЫЕ!$BF1858&gt;=200,3,IF(ДАННЫЕ!$BF1858&gt;=100,4,IF(ДАННЫЕ!$BF1858&gt;=50,5,IF(ДАННЫЕ!$BF1858&lt;50,6,0))))))&amp;"AR"&amp;IF(DATEDIF(ДАННЫЕ!$BX1858,ДАННЫЕ!$F$1,"y")&gt;1,1,0)&amp;"VG"&amp;IF(ДАННЫЕ!$BH1858="0",1,0)&amp;"o"&amp;IF(T1858+ДАННЫЕ!$AF1858+ДАННЫЕ!$AG1858+ДАННЫЕ!$AH1858+ДАННЫЕ!$AI1858+ДАННЫЕ!$AJ1858+ДАННЫЕ!$AP1858+ДАННЫЕ!$AQ1858+ДАННЫЕ!$AR1858+ДАННЫЕ!$AU1858+ДАННЫЕ!$AW1858+ДАННЫЕ!$AS1858+ДАННЫЕ!$AT1858&gt;0,1,0)&amp;"x"&amp;ДАННЫЕ!$AG1858&amp;"p"&amp;IF(ДАННЫЕ!$BY1858&gt;0,1,0)&amp;"v"&amp;IF(ДАННЫЕ!$BZ1858&gt;0,1,0)&amp;"n"&amp;ДАННЫЕ!$CA1858&amp;"t"&amp;ДАННЫЕ!$AY1858&amp;"k"&amp;ДАННЫЕ!$CB1858&amp;"q"&amp;ДАННЫЕ!$CC1858&amp;"w"&amp;ДАННЫЕ!$CD1858&amp;"e"&amp;ДАННЫЕ!$CE1858&amp;"m"&amp;ДАННЫЕ!$CF1858&amp;"c"&amp;ДАННЫЕ!$CG1858&amp;"z"&amp;ДАННЫЕ!$CH1858&amp;"d"&amp;IF(H1858=4,1,0)&amp;"s"&amp;IF(ДАННЫЕ!$J1858=1,0,1)&amp;"u"&amp;IF(ДАННЫЕ!$CJ1858&gt;0,1,0)</f>
        <v>g0cf0a06AR1VG0o0xp0v0ntkqwemczd0s1u0</v>
      </c>
      <c r="O1858" s="28" t="str">
        <f>ДАННЫЕ!$I1858&amp;"g"&amp;B1858&amp;A1858&amp;"f"&amp;P1858&amp;"c"&amp;IF(ДАННЫЕ!$U1858&gt;0,1,0)&amp;"s"&amp;IF(ДАННЫЕ!$Q1858&gt;0,IF(YEAR(ДАННЫЕ!$F$1)=YEAR(ДАННЫЕ!$Q1858),IF(MONTH(ДАННЫЕ!$F$1)=MONTH(ДАННЫЕ!$Q1858),111,11),1),0)&amp;"i"&amp;IF(ДАННЫЕ!$R1858+ДАННЫЕ!$S1858+ДАННЫЕ!$T1858=0,0,1)&amp;"h"&amp;IF(ДАННЫЕ!$P1858&gt;0,1,0)&amp;"p"&amp;IF(ДАННЫЕ!$CI1858&gt;0,IF(YEAR(ДАННЫЕ!$F$1)=YEAR(ДАННЫЕ!$CI1858),IF(MONTH(ДАННЫЕ!$F$1)=MONTH(ДАННЫЕ!$CI1858),111,11),1),0)&amp;"d"&amp;IF(ДАННЫЕ!$CJ1858&gt;0,IF(YEAR(ДАННЫЕ!$F$1)=YEAR(ДАННЫЕ!$CJ1858),IF(MONTH(ДАННЫЕ!$F$1)=MONTH(ДАННЫЕ!$CJ1858),111,11),1),0)&amp;"o"&amp;IF(ДАННЫЕ!$CK1858&gt;0,IF(MONTH(ДАННЫЕ!$F$1)=MONTH(ДАННЫЕ!$CK1858),111,11),0)&amp;"v"&amp;IF(ДАННЫЕ!$BE1858&gt;0,IF(MONTH(ДАННЫЕ!$F$1)=MONTH(ДАННЫЕ!$BE1858),111,11),0)</f>
        <v>g00f0c0s0i0h0p0d0o0v0</v>
      </c>
      <c r="P1858" s="15">
        <f t="shared" si="89"/>
        <v>0</v>
      </c>
      <c r="Q1858" s="15">
        <f>IF(ДАННЫЕ!$F$1&gt;ДАННЫЕ!$N1858,IF(YEAR(ДАННЫЕ!$F$1)=YEAR(ДАННЫЕ!M1858),1,0),0)</f>
        <v>0</v>
      </c>
      <c r="R1858" s="15">
        <f>IF(ДАННЫЕ!$F$1&gt;ДАННЫЕ!$N1858,IF(YEAR(ДАННЫЕ!$F$1)=YEAR(ДАННЫЕ!N1858),1,0),0)</f>
        <v>0</v>
      </c>
      <c r="S1858" s="15">
        <f>IF(ДАННЫЕ!$AA1858="2А",1,IF(ДАННЫЕ!$AA1858="2Б",2,IF(ДАННЫЕ!$AA1858="2В",3,IF(ДАННЫЕ!$AA1858=3,4,IF(ДАННЫЕ!$AA1858="4А",5,IF(ДАННЫЕ!$AA1858="4Б",6,IF(ДАННЫЕ!$AA1858="4В",7,IF(ДАННЫЕ!$AA1858=5,8,0))))))))</f>
        <v>0</v>
      </c>
      <c r="T1858" s="15">
        <f>IF(OR(ДАННЫЕ!$AC1858=2,ДАННЫЕ!$AD1858=2,ДАННЫЕ!$AE1858=2),2,IF(OR(ДАННЫЕ!$AC1858=1,ДАННЫЕ!$AD1858=1,ДАННЫЕ!$AE1858=1),1,0))</f>
        <v>0</v>
      </c>
    </row>
    <row r="1859" spans="1:20" x14ac:dyDescent="0.2">
      <c r="A1859" s="78">
        <f>IF(B1859&gt;0,IF(MONTH(ДАННЫЕ!$F$1)=MONTH(ДАННЫЕ!$B1859),1,0),0)</f>
        <v>0</v>
      </c>
      <c r="B1859" s="14">
        <f>IF(ДАННЫЕ!$B1859&gt;0,IF(YEAR(ДАННЫЕ!$F$1)=YEAR(ДАННЫЕ!$B1859),1,0),0)</f>
        <v>0</v>
      </c>
      <c r="C1859" s="14">
        <f>IF(ДАННЫЕ!$CM1859&gt;0,IF(YEAR(ДАННЫЕ!$F$1)=YEAR(ДАННЫЕ!$CM1859),1,0),0)</f>
        <v>0</v>
      </c>
      <c r="D1859" s="14">
        <f>IF(ДАННЫЕ!$CJ1859&gt;0,IF(ДАННЫЕ!$CL1859&gt;ДАННЫЕ!$F$1,1,IF(ДАННЫЕ!$CL1859&gt;0,0,1)),0)</f>
        <v>0</v>
      </c>
      <c r="E1859" s="43" t="str">
        <f ca="1">IF(ДАННЫЕ!$F$1&gt;0,IF(ДАННЫЕ!$G1859&gt;0,DATEDIF(ДАННЫЕ!$G1859,ДАННЫЕ!$F$1,"y"),""),IF(ДАННЫЕ!$G1859&gt;0,DATEDIF(ДАННЫЕ!$G1859,TODAY(),"y"),""))</f>
        <v/>
      </c>
      <c r="F1859" s="43" t="str">
        <f xml:space="preserve"> IF(ДАННЫЕ!$F1859="М",IF(E1859&gt;=18,IF(E1859&lt;60,1,""),""),"")&amp;IF(ДАННЫЕ!$F1859="Ж",IF(E1859&gt;=18,IF(E1859&lt;55,1,""),""),"")</f>
        <v/>
      </c>
      <c r="G1859" s="43" t="str">
        <f xml:space="preserve"> IF(ДАННЫЕ!$F1859="М",IF(E1859&gt;=60,2,""),"")&amp;IF(ДАННЫЕ!$F1859="Ж",IF(E1859&gt;=55,2,""),"")</f>
        <v/>
      </c>
      <c r="H1859" s="43" t="str">
        <f t="shared" ca="1" si="87"/>
        <v/>
      </c>
      <c r="I1859" s="43" t="str">
        <f t="shared" ca="1" si="88"/>
        <v>03</v>
      </c>
      <c r="J1859" s="28" t="str">
        <f ca="1">ДАННЫЕ!$F1859&amp;H1859&amp;I1859&amp;ДАННЫЕ!$I1859&amp;"m"&amp;IF(ДАННЫЕ!$I1859&gt;0,IF(ДАННЫЕ!$J1859&gt;0,0,1),"")&amp;"f"&amp;IF(ДАННЫЕ!$R1859&gt;0,IF(YEAR(ДАННЫЕ!$F$1)=YEAR(ДАННЫЕ!$R1859),1,0),0)&amp;"z"&amp;ДАННЫЕ!$R1859&amp;"p"&amp;ДАННЫЕ!$S1859&amp;"i"&amp;ДАННЫЕ!$T1859&amp;"h"&amp;ДАННЫЕ!$K1859&amp;"be"&amp;ДАННЫЕ!$BI1859&amp;"CD"&amp;IF(ДАННЫЕ!BF1859&gt;500,4,IF(ДАННЫЕ!BF1859&gt;350,3,IF(ДАННЫЕ!BF1859&gt;200,2,IF(ДАННЫЕ!BF1859&gt;0,1,0))))&amp;"g"&amp;B1859&amp;"d"&amp;H1859&amp;"l"&amp;ДАННЫЕ!AT1859&amp;"a"&amp;ДАННЫЕ!$V1859&amp;"v"&amp;R1859&amp;"k"&amp;ДАННЫЕ!$U1859&amp;"s"&amp;ДАННЫЕ!$Y1859&amp;"t"&amp;ДАННЫЕ!$X1859&amp;"b"&amp;IF(ДАННЫЕ!$Q1859&gt;1,1,0)&amp;"PP"&amp;ДАННЫЕ!Z1859&amp;"c"&amp;S1859&amp;"x"&amp;IF(ДАННЫЕ!$BY1859&gt;0,IF(YEAR(ДАННЫЕ!$F$1)=YEAR(ДАННЫЕ!$BY1859),1,0),0)&amp;"n"&amp;IF(ДАННЫЕ!$BZ1859&gt;0,IF(YEAR(ДАННЫЕ!$F$1)=YEAR(ДАННЫЕ!$BZ1859),1,0),0)&amp;"u"&amp;D1859&amp;"z"&amp;IF(ДАННЫЕ!$CL1859&gt;0,IF(YEAR(ДАННЫЕ!$F$1)&gt;YEAR(ДАННЫЕ!$CL1859),11,12),0)</f>
        <v>03mf0zpihbeCD0g0dlav0kstb0PPc0x0n0u0z0</v>
      </c>
      <c r="K1859" s="28" t="str">
        <f ca="1">ДАННЫЕ!$I1859&amp;"x"&amp;B1859&amp;"w"&amp;IF(T1859+ДАННЫЕ!AD1859+ДАННЫЕ!AE1859+ДАННЫЕ!AF1859+ДАННЫЕ!AG1859+ДАННЫЕ!AH1859+ДАННЫЕ!$AL1859+ДАННЫЕ!AI1859+ДАННЫЕ!AJ1859+ДАННЫЕ!AK1859+ДАННЫЕ!AP1859+ДАННЫЕ!AQ1859+ДАННЫЕ!AR1859+ДАННЫЕ!$AM1859+ДАННЫЕ!$AN1859+ДАННЫЕ!AS1859+ДАННЫЕ!AT1859&gt;0,1,0)&amp;IF(OR(T1859=2,ДАННЫЕ!AD1859=2,ДАННЫЕ!AE1859=2,ДАННЫЕ!AF1859=2,ДАННЫЕ!AG1859=2,ДАННЫЕ!AH1859=2,ДАННЫЕ!$AL1859=2,ДАННЫЕ!AI1859=2,ДАННЫЕ!AJ1859=2,ДАННЫЕ!AK1859=2,ДАННЫЕ!AP1859=2,ДАННЫЕ!AQ1859=2,ДАННЫЕ!AR1859=2,ДАННЫЕ!$AM1859=2,ДАННЫЕ!$AN1859=2,ДАННЫЕ!AS1859=2,ДАННЫЕ!AT1859=2),2,0)&amp;"t"&amp;IF(T1859&gt;0,"1"&amp;T1859,"00")&amp;"f"&amp;IF(ДАННЫЕ!$AC1859,"1"&amp;ДАННЫЕ!$AC1859,"00")&amp;"b"&amp;IF(ДАННЫЕ!$AD1859,"1"&amp;ДАННЫЕ!$AD1859,"00")&amp;"g"&amp;IF(ДАННЫЕ!$AF1859,"1"&amp;ДАННЫЕ!$AF1859,"00")&amp;"c"&amp;IF(ДАННЫЕ!$AG1859,"1"&amp;ДАННЫЕ!$AG1859,"00")&amp;"i"&amp;IF(ДАННЫЕ!$AH1859,"1"&amp;ДАННЫЕ!$AH1859,"00")&amp;"r"&amp;IF(ДАННЫЕ!$AL1859,"1"&amp;ДАННЫЕ!$AL1859,"00")&amp;"m"&amp;IF(ДАННЫЕ!$AI1859,"1"&amp;ДАННЫЕ!$AI1859,"00")&amp;"hS"&amp;IF(ДАННЫЕ!$AJ1859,"1"&amp;ДАННЫЕ!$AJ1859,"00")&amp;"hZ"&amp;IF(ДАННЫЕ!$AK1859,"1"&amp;ДАННЫЕ!$AK1859,"00")&amp;"p"&amp;IF(ДАННЫЕ!$AP1859,"1"&amp;ДАННЫЕ!$AP1859,"00")&amp;"k"&amp;IF(ДАННЫЕ!$AQ1859,"1"&amp;ДАННЫЕ!$AQ1859,"00")&amp;"z"&amp;IF(ДАННЫЕ!$AR1859,"1"&amp;ДАННЫЕ!$AR1859,"00")&amp;"j"&amp;IF(ДАННЫЕ!$AM1859,"1"&amp;ДАННЫЕ!$AM1859,"00")&amp;"n"&amp;IF(ДАННЫЕ!$AN1859,"1"&amp;ДАННЫЕ!$AN1859,"00")&amp;"E"&amp;ДАННЫЕ!BI1859&amp;"L"&amp;ДАННЫЕ!AO1859&amp;"h"&amp;IF(ДАННЫЕ!$AU1859&gt;0,1,0)&amp;"v"&amp;IF(ДАННЫЕ!$AW1859&gt;0,1,0)&amp;"a"&amp;IF(ДАННЫЕ!$AS1859,"1"&amp;ДАННЫЕ!$AS1859,"00")&amp;"s"&amp;IF(ДАННЫЕ!$AT1859,"1"&amp;ДАННЫЕ!$AT1859,"00")&amp;"u"&amp;IF(ДАННЫЕ!$CJ1859&gt;0,1,0)&amp;"y"&amp;B1859&amp;"d"&amp;H1859&amp;"e"&amp;F1859&amp;G1859</f>
        <v>x0w00t00f00b00g00c00i00r00m00hS00hZ00p00k00z00j00n00ELh0v0a00s00u0y0de</v>
      </c>
      <c r="L1859" s="28" t="str">
        <f ca="1">ДАННЫЕ!$I1859&amp;"VN"&amp;IF(ДАННЫЕ!AW1859&gt;0,11,10)&amp;"CD"&amp;IF(ДАННЫЕ!BF1859&gt;500,16,IF(ДАННЫЕ!BF1859&gt;350,15,IF(ДАННЫЕ!BF1859&gt;=200,14,IF(ДАННЫЕ!BF1859&gt;=100,13,IF(ДАННЫЕ!BF1859&gt;=50,12,IF(ДАННЫЕ!BF1859&gt;0,11,10))))))&amp;"AR"&amp;IF(ДАННЫЕ!BX1859&gt;0,1,0)&amp;"GD"&amp;B1859&amp;"VV"&amp;IF(E1859&gt;=5,IF(E1859&lt;18,1,0),0)</f>
        <v>VN10CD10AR0GD0VV0</v>
      </c>
      <c r="M1859" s="28" t="str">
        <f>ДАННЫЕ!$I1859&amp;"b"&amp;ДАННЫЕ!$BI1859&amp;"r"&amp;ДАННЫЕ!$BJ1859&amp;"CD"&amp;IF(ДАННЫЕ!BF1859&gt;0,IF(ДАННЫЕ!BF1859&lt;200,1,IF(ДАННЫЕ!BF1859&lt;350,2,3)),0)&amp;"h"&amp;IF(ДАННЫЕ!$BK1859+ДАННЫЕ!$BL1859+ДАННЫЕ!$BM1859&gt;0,1,0)&amp;"x"&amp;ДАННЫЕ!$BK1859&amp;"y"&amp;ДАННЫЕ!$BL1859&amp;"z"&amp;ДАННЫЕ!$BM1859&amp;"c"&amp;IF(ДАННЫЕ!$BK1859+ДАННЫЕ!$BL1859+ДАННЫЕ!$BM1859=3,1,0)&amp;"a"&amp;IF(ДАННЫЕ!$BQ1859+ДАННЫЕ!$BR1859&gt;0,1,0)&amp;"d"&amp;ДАННЫЕ!$BQ1859&amp;"v"&amp;ДАННЫЕ!$BR1859&amp;"p"&amp;ДАННЫЕ!$BS1859&amp;"n"&amp;ДАННЫЕ!$BU1859&amp;"t"&amp;ДАННЫЕ!$BV1859&amp;"o"&amp;ДАННЫЕ!$BT1859&amp;"l"&amp;IF(ДАННЫЕ!$BN1859&gt;0,1,0)&amp;ДАННЫЕ!$BN1859&amp;"g"&amp;ДАННЫЕ!$BO1859&amp;"s"&amp;ДАННЫЕ!$BP1859&amp;"DZ"&amp;IF(ДАННЫЕ!B1859-ДАННЫЕ!G1859 &lt; 60,IF(ДАННЫЕ!B1859-ДАННЫЕ!G1859 &gt;= 0,1,0),0)&amp;"u"&amp;IF(ДАННЫЕ!$CJ1859&gt;0,1,0)</f>
        <v>brCD0h0xyzc0a0dvpntol0gsDZ1u0</v>
      </c>
      <c r="N1859" s="28" t="str">
        <f ca="1">ДАННЫЕ!$F1859&amp;ДАННЫЕ!$I1859&amp;"g"&amp;B1859&amp;"cf"&amp;D1859&amp;"a"&amp;IF(ДАННЫЕ!$BX1859&gt;0,1,0)&amp;IF(ДАННЫЕ!$BF1859&gt;500,1,IF(ДАННЫЕ!$BF1859&gt;350,2,IF(ДАННЫЕ!$BF1859&gt;=200,3,IF(ДАННЫЕ!$BF1859&gt;=100,4,IF(ДАННЫЕ!$BF1859&gt;=50,5,IF(ДАННЫЕ!$BF1859&lt;50,6,0))))))&amp;"AR"&amp;IF(DATEDIF(ДАННЫЕ!$BX1859,ДАННЫЕ!$F$1,"y")&gt;1,1,0)&amp;"VG"&amp;IF(ДАННЫЕ!$BH1859="0",1,0)&amp;"o"&amp;IF(T1859+ДАННЫЕ!$AF1859+ДАННЫЕ!$AG1859+ДАННЫЕ!$AH1859+ДАННЫЕ!$AI1859+ДАННЫЕ!$AJ1859+ДАННЫЕ!$AP1859+ДАННЫЕ!$AQ1859+ДАННЫЕ!$AR1859+ДАННЫЕ!$AU1859+ДАННЫЕ!$AW1859+ДАННЫЕ!$AS1859+ДАННЫЕ!$AT1859&gt;0,1,0)&amp;"x"&amp;ДАННЫЕ!$AG1859&amp;"p"&amp;IF(ДАННЫЕ!$BY1859&gt;0,1,0)&amp;"v"&amp;IF(ДАННЫЕ!$BZ1859&gt;0,1,0)&amp;"n"&amp;ДАННЫЕ!$CA1859&amp;"t"&amp;ДАННЫЕ!$AY1859&amp;"k"&amp;ДАННЫЕ!$CB1859&amp;"q"&amp;ДАННЫЕ!$CC1859&amp;"w"&amp;ДАННЫЕ!$CD1859&amp;"e"&amp;ДАННЫЕ!$CE1859&amp;"m"&amp;ДАННЫЕ!$CF1859&amp;"c"&amp;ДАННЫЕ!$CG1859&amp;"z"&amp;ДАННЫЕ!$CH1859&amp;"d"&amp;IF(H1859=4,1,0)&amp;"s"&amp;IF(ДАННЫЕ!$J1859=1,0,1)&amp;"u"&amp;IF(ДАННЫЕ!$CJ1859&gt;0,1,0)</f>
        <v>g0cf0a06AR1VG0o0xp0v0ntkqwemczd0s1u0</v>
      </c>
      <c r="O1859" s="28" t="str">
        <f>ДАННЫЕ!$I1859&amp;"g"&amp;B1859&amp;A1859&amp;"f"&amp;P1859&amp;"c"&amp;IF(ДАННЫЕ!$U1859&gt;0,1,0)&amp;"s"&amp;IF(ДАННЫЕ!$Q1859&gt;0,IF(YEAR(ДАННЫЕ!$F$1)=YEAR(ДАННЫЕ!$Q1859),IF(MONTH(ДАННЫЕ!$F$1)=MONTH(ДАННЫЕ!$Q1859),111,11),1),0)&amp;"i"&amp;IF(ДАННЫЕ!$R1859+ДАННЫЕ!$S1859+ДАННЫЕ!$T1859=0,0,1)&amp;"h"&amp;IF(ДАННЫЕ!$P1859&gt;0,1,0)&amp;"p"&amp;IF(ДАННЫЕ!$CI1859&gt;0,IF(YEAR(ДАННЫЕ!$F$1)=YEAR(ДАННЫЕ!$CI1859),IF(MONTH(ДАННЫЕ!$F$1)=MONTH(ДАННЫЕ!$CI1859),111,11),1),0)&amp;"d"&amp;IF(ДАННЫЕ!$CJ1859&gt;0,IF(YEAR(ДАННЫЕ!$F$1)=YEAR(ДАННЫЕ!$CJ1859),IF(MONTH(ДАННЫЕ!$F$1)=MONTH(ДАННЫЕ!$CJ1859),111,11),1),0)&amp;"o"&amp;IF(ДАННЫЕ!$CK1859&gt;0,IF(MONTH(ДАННЫЕ!$F$1)=MONTH(ДАННЫЕ!$CK1859),111,11),0)&amp;"v"&amp;IF(ДАННЫЕ!$BE1859&gt;0,IF(MONTH(ДАННЫЕ!$F$1)=MONTH(ДАННЫЕ!$BE1859),111,11),0)</f>
        <v>g00f0c0s0i0h0p0d0o0v0</v>
      </c>
      <c r="P1859" s="15">
        <f t="shared" si="89"/>
        <v>0</v>
      </c>
      <c r="Q1859" s="15">
        <f>IF(ДАННЫЕ!$F$1&gt;ДАННЫЕ!$N1859,IF(YEAR(ДАННЫЕ!$F$1)=YEAR(ДАННЫЕ!M1859),1,0),0)</f>
        <v>0</v>
      </c>
      <c r="R1859" s="15">
        <f>IF(ДАННЫЕ!$F$1&gt;ДАННЫЕ!$N1859,IF(YEAR(ДАННЫЕ!$F$1)=YEAR(ДАННЫЕ!N1859),1,0),0)</f>
        <v>0</v>
      </c>
      <c r="S1859" s="15">
        <f>IF(ДАННЫЕ!$AA1859="2А",1,IF(ДАННЫЕ!$AA1859="2Б",2,IF(ДАННЫЕ!$AA1859="2В",3,IF(ДАННЫЕ!$AA1859=3,4,IF(ДАННЫЕ!$AA1859="4А",5,IF(ДАННЫЕ!$AA1859="4Б",6,IF(ДАННЫЕ!$AA1859="4В",7,IF(ДАННЫЕ!$AA1859=5,8,0))))))))</f>
        <v>0</v>
      </c>
      <c r="T1859" s="15">
        <f>IF(OR(ДАННЫЕ!$AC1859=2,ДАННЫЕ!$AD1859=2,ДАННЫЕ!$AE1859=2),2,IF(OR(ДАННЫЕ!$AC1859=1,ДАННЫЕ!$AD1859=1,ДАННЫЕ!$AE1859=1),1,0))</f>
        <v>0</v>
      </c>
    </row>
    <row r="1860" spans="1:20" x14ac:dyDescent="0.2">
      <c r="A1860" s="78">
        <f>IF(B1860&gt;0,IF(MONTH(ДАННЫЕ!$F$1)=MONTH(ДАННЫЕ!$B1860),1,0),0)</f>
        <v>0</v>
      </c>
      <c r="B1860" s="14">
        <f>IF(ДАННЫЕ!$B1860&gt;0,IF(YEAR(ДАННЫЕ!$F$1)=YEAR(ДАННЫЕ!$B1860),1,0),0)</f>
        <v>0</v>
      </c>
      <c r="C1860" s="14">
        <f>IF(ДАННЫЕ!$CM1860&gt;0,IF(YEAR(ДАННЫЕ!$F$1)=YEAR(ДАННЫЕ!$CM1860),1,0),0)</f>
        <v>0</v>
      </c>
      <c r="D1860" s="14">
        <f>IF(ДАННЫЕ!$CJ1860&gt;0,IF(ДАННЫЕ!$CL1860&gt;ДАННЫЕ!$F$1,1,IF(ДАННЫЕ!$CL1860&gt;0,0,1)),0)</f>
        <v>0</v>
      </c>
      <c r="E1860" s="43" t="str">
        <f ca="1">IF(ДАННЫЕ!$F$1&gt;0,IF(ДАННЫЕ!$G1860&gt;0,DATEDIF(ДАННЫЕ!$G1860,ДАННЫЕ!$F$1,"y"),""),IF(ДАННЫЕ!$G1860&gt;0,DATEDIF(ДАННЫЕ!$G1860,TODAY(),"y"),""))</f>
        <v/>
      </c>
      <c r="F1860" s="43" t="str">
        <f xml:space="preserve"> IF(ДАННЫЕ!$F1860="М",IF(E1860&gt;=18,IF(E1860&lt;60,1,""),""),"")&amp;IF(ДАННЫЕ!$F1860="Ж",IF(E1860&gt;=18,IF(E1860&lt;55,1,""),""),"")</f>
        <v/>
      </c>
      <c r="G1860" s="43" t="str">
        <f xml:space="preserve"> IF(ДАННЫЕ!$F1860="М",IF(E1860&gt;=60,2,""),"")&amp;IF(ДАННЫЕ!$F1860="Ж",IF(E1860&gt;=55,2,""),"")</f>
        <v/>
      </c>
      <c r="H1860" s="43" t="str">
        <f t="shared" ca="1" si="87"/>
        <v/>
      </c>
      <c r="I1860" s="43" t="str">
        <f t="shared" ca="1" si="88"/>
        <v>03</v>
      </c>
      <c r="J1860" s="28" t="str">
        <f ca="1">ДАННЫЕ!$F1860&amp;H1860&amp;I1860&amp;ДАННЫЕ!$I1860&amp;"m"&amp;IF(ДАННЫЕ!$I1860&gt;0,IF(ДАННЫЕ!$J1860&gt;0,0,1),"")&amp;"f"&amp;IF(ДАННЫЕ!$R1860&gt;0,IF(YEAR(ДАННЫЕ!$F$1)=YEAR(ДАННЫЕ!$R1860),1,0),0)&amp;"z"&amp;ДАННЫЕ!$R1860&amp;"p"&amp;ДАННЫЕ!$S1860&amp;"i"&amp;ДАННЫЕ!$T1860&amp;"h"&amp;ДАННЫЕ!$K1860&amp;"be"&amp;ДАННЫЕ!$BI1860&amp;"CD"&amp;IF(ДАННЫЕ!BF1860&gt;500,4,IF(ДАННЫЕ!BF1860&gt;350,3,IF(ДАННЫЕ!BF1860&gt;200,2,IF(ДАННЫЕ!BF1860&gt;0,1,0))))&amp;"g"&amp;B1860&amp;"d"&amp;H1860&amp;"l"&amp;ДАННЫЕ!AT1860&amp;"a"&amp;ДАННЫЕ!$V1860&amp;"v"&amp;R1860&amp;"k"&amp;ДАННЫЕ!$U1860&amp;"s"&amp;ДАННЫЕ!$Y1860&amp;"t"&amp;ДАННЫЕ!$X1860&amp;"b"&amp;IF(ДАННЫЕ!$Q1860&gt;1,1,0)&amp;"PP"&amp;ДАННЫЕ!Z1860&amp;"c"&amp;S1860&amp;"x"&amp;IF(ДАННЫЕ!$BY1860&gt;0,IF(YEAR(ДАННЫЕ!$F$1)=YEAR(ДАННЫЕ!$BY1860),1,0),0)&amp;"n"&amp;IF(ДАННЫЕ!$BZ1860&gt;0,IF(YEAR(ДАННЫЕ!$F$1)=YEAR(ДАННЫЕ!$BZ1860),1,0),0)&amp;"u"&amp;D1860&amp;"z"&amp;IF(ДАННЫЕ!$CL1860&gt;0,IF(YEAR(ДАННЫЕ!$F$1)&gt;YEAR(ДАННЫЕ!$CL1860),11,12),0)</f>
        <v>03mf0zpihbeCD0g0dlav0kstb0PPc0x0n0u0z0</v>
      </c>
      <c r="K1860" s="28" t="str">
        <f ca="1">ДАННЫЕ!$I1860&amp;"x"&amp;B1860&amp;"w"&amp;IF(T1860+ДАННЫЕ!AD1860+ДАННЫЕ!AE1860+ДАННЫЕ!AF1860+ДАННЫЕ!AG1860+ДАННЫЕ!AH1860+ДАННЫЕ!$AL1860+ДАННЫЕ!AI1860+ДАННЫЕ!AJ1860+ДАННЫЕ!AK1860+ДАННЫЕ!AP1860+ДАННЫЕ!AQ1860+ДАННЫЕ!AR1860+ДАННЫЕ!$AM1860+ДАННЫЕ!$AN1860+ДАННЫЕ!AS1860+ДАННЫЕ!AT1860&gt;0,1,0)&amp;IF(OR(T1860=2,ДАННЫЕ!AD1860=2,ДАННЫЕ!AE1860=2,ДАННЫЕ!AF1860=2,ДАННЫЕ!AG1860=2,ДАННЫЕ!AH1860=2,ДАННЫЕ!$AL1860=2,ДАННЫЕ!AI1860=2,ДАННЫЕ!AJ1860=2,ДАННЫЕ!AK1860=2,ДАННЫЕ!AP1860=2,ДАННЫЕ!AQ1860=2,ДАННЫЕ!AR1860=2,ДАННЫЕ!$AM1860=2,ДАННЫЕ!$AN1860=2,ДАННЫЕ!AS1860=2,ДАННЫЕ!AT1860=2),2,0)&amp;"t"&amp;IF(T1860&gt;0,"1"&amp;T1860,"00")&amp;"f"&amp;IF(ДАННЫЕ!$AC1860,"1"&amp;ДАННЫЕ!$AC1860,"00")&amp;"b"&amp;IF(ДАННЫЕ!$AD1860,"1"&amp;ДАННЫЕ!$AD1860,"00")&amp;"g"&amp;IF(ДАННЫЕ!$AF1860,"1"&amp;ДАННЫЕ!$AF1860,"00")&amp;"c"&amp;IF(ДАННЫЕ!$AG1860,"1"&amp;ДАННЫЕ!$AG1860,"00")&amp;"i"&amp;IF(ДАННЫЕ!$AH1860,"1"&amp;ДАННЫЕ!$AH1860,"00")&amp;"r"&amp;IF(ДАННЫЕ!$AL1860,"1"&amp;ДАННЫЕ!$AL1860,"00")&amp;"m"&amp;IF(ДАННЫЕ!$AI1860,"1"&amp;ДАННЫЕ!$AI1860,"00")&amp;"hS"&amp;IF(ДАННЫЕ!$AJ1860,"1"&amp;ДАННЫЕ!$AJ1860,"00")&amp;"hZ"&amp;IF(ДАННЫЕ!$AK1860,"1"&amp;ДАННЫЕ!$AK1860,"00")&amp;"p"&amp;IF(ДАННЫЕ!$AP1860,"1"&amp;ДАННЫЕ!$AP1860,"00")&amp;"k"&amp;IF(ДАННЫЕ!$AQ1860,"1"&amp;ДАННЫЕ!$AQ1860,"00")&amp;"z"&amp;IF(ДАННЫЕ!$AR1860,"1"&amp;ДАННЫЕ!$AR1860,"00")&amp;"j"&amp;IF(ДАННЫЕ!$AM1860,"1"&amp;ДАННЫЕ!$AM1860,"00")&amp;"n"&amp;IF(ДАННЫЕ!$AN1860,"1"&amp;ДАННЫЕ!$AN1860,"00")&amp;"E"&amp;ДАННЫЕ!BI1860&amp;"L"&amp;ДАННЫЕ!AO1860&amp;"h"&amp;IF(ДАННЫЕ!$AU1860&gt;0,1,0)&amp;"v"&amp;IF(ДАННЫЕ!$AW1860&gt;0,1,0)&amp;"a"&amp;IF(ДАННЫЕ!$AS1860,"1"&amp;ДАННЫЕ!$AS1860,"00")&amp;"s"&amp;IF(ДАННЫЕ!$AT1860,"1"&amp;ДАННЫЕ!$AT1860,"00")&amp;"u"&amp;IF(ДАННЫЕ!$CJ1860&gt;0,1,0)&amp;"y"&amp;B1860&amp;"d"&amp;H1860&amp;"e"&amp;F1860&amp;G1860</f>
        <v>x0w00t00f00b00g00c00i00r00m00hS00hZ00p00k00z00j00n00ELh0v0a00s00u0y0de</v>
      </c>
      <c r="L1860" s="28" t="str">
        <f ca="1">ДАННЫЕ!$I1860&amp;"VN"&amp;IF(ДАННЫЕ!AW1860&gt;0,11,10)&amp;"CD"&amp;IF(ДАННЫЕ!BF1860&gt;500,16,IF(ДАННЫЕ!BF1860&gt;350,15,IF(ДАННЫЕ!BF1860&gt;=200,14,IF(ДАННЫЕ!BF1860&gt;=100,13,IF(ДАННЫЕ!BF1860&gt;=50,12,IF(ДАННЫЕ!BF1860&gt;0,11,10))))))&amp;"AR"&amp;IF(ДАННЫЕ!BX1860&gt;0,1,0)&amp;"GD"&amp;B1860&amp;"VV"&amp;IF(E1860&gt;=5,IF(E1860&lt;18,1,0),0)</f>
        <v>VN10CD10AR0GD0VV0</v>
      </c>
      <c r="M1860" s="28" t="str">
        <f>ДАННЫЕ!$I1860&amp;"b"&amp;ДАННЫЕ!$BI1860&amp;"r"&amp;ДАННЫЕ!$BJ1860&amp;"CD"&amp;IF(ДАННЫЕ!BF1860&gt;0,IF(ДАННЫЕ!BF1860&lt;200,1,IF(ДАННЫЕ!BF1860&lt;350,2,3)),0)&amp;"h"&amp;IF(ДАННЫЕ!$BK1860+ДАННЫЕ!$BL1860+ДАННЫЕ!$BM1860&gt;0,1,0)&amp;"x"&amp;ДАННЫЕ!$BK1860&amp;"y"&amp;ДАННЫЕ!$BL1860&amp;"z"&amp;ДАННЫЕ!$BM1860&amp;"c"&amp;IF(ДАННЫЕ!$BK1860+ДАННЫЕ!$BL1860+ДАННЫЕ!$BM1860=3,1,0)&amp;"a"&amp;IF(ДАННЫЕ!$BQ1860+ДАННЫЕ!$BR1860&gt;0,1,0)&amp;"d"&amp;ДАННЫЕ!$BQ1860&amp;"v"&amp;ДАННЫЕ!$BR1860&amp;"p"&amp;ДАННЫЕ!$BS1860&amp;"n"&amp;ДАННЫЕ!$BU1860&amp;"t"&amp;ДАННЫЕ!$BV1860&amp;"o"&amp;ДАННЫЕ!$BT1860&amp;"l"&amp;IF(ДАННЫЕ!$BN1860&gt;0,1,0)&amp;ДАННЫЕ!$BN1860&amp;"g"&amp;ДАННЫЕ!$BO1860&amp;"s"&amp;ДАННЫЕ!$BP1860&amp;"DZ"&amp;IF(ДАННЫЕ!B1860-ДАННЫЕ!G1860 &lt; 60,IF(ДАННЫЕ!B1860-ДАННЫЕ!G1860 &gt;= 0,1,0),0)&amp;"u"&amp;IF(ДАННЫЕ!$CJ1860&gt;0,1,0)</f>
        <v>brCD0h0xyzc0a0dvpntol0gsDZ1u0</v>
      </c>
      <c r="N1860" s="28" t="str">
        <f ca="1">ДАННЫЕ!$F1860&amp;ДАННЫЕ!$I1860&amp;"g"&amp;B1860&amp;"cf"&amp;D1860&amp;"a"&amp;IF(ДАННЫЕ!$BX1860&gt;0,1,0)&amp;IF(ДАННЫЕ!$BF1860&gt;500,1,IF(ДАННЫЕ!$BF1860&gt;350,2,IF(ДАННЫЕ!$BF1860&gt;=200,3,IF(ДАННЫЕ!$BF1860&gt;=100,4,IF(ДАННЫЕ!$BF1860&gt;=50,5,IF(ДАННЫЕ!$BF1860&lt;50,6,0))))))&amp;"AR"&amp;IF(DATEDIF(ДАННЫЕ!$BX1860,ДАННЫЕ!$F$1,"y")&gt;1,1,0)&amp;"VG"&amp;IF(ДАННЫЕ!$BH1860="0",1,0)&amp;"o"&amp;IF(T1860+ДАННЫЕ!$AF1860+ДАННЫЕ!$AG1860+ДАННЫЕ!$AH1860+ДАННЫЕ!$AI1860+ДАННЫЕ!$AJ1860+ДАННЫЕ!$AP1860+ДАННЫЕ!$AQ1860+ДАННЫЕ!$AR1860+ДАННЫЕ!$AU1860+ДАННЫЕ!$AW1860+ДАННЫЕ!$AS1860+ДАННЫЕ!$AT1860&gt;0,1,0)&amp;"x"&amp;ДАННЫЕ!$AG1860&amp;"p"&amp;IF(ДАННЫЕ!$BY1860&gt;0,1,0)&amp;"v"&amp;IF(ДАННЫЕ!$BZ1860&gt;0,1,0)&amp;"n"&amp;ДАННЫЕ!$CA1860&amp;"t"&amp;ДАННЫЕ!$AY1860&amp;"k"&amp;ДАННЫЕ!$CB1860&amp;"q"&amp;ДАННЫЕ!$CC1860&amp;"w"&amp;ДАННЫЕ!$CD1860&amp;"e"&amp;ДАННЫЕ!$CE1860&amp;"m"&amp;ДАННЫЕ!$CF1860&amp;"c"&amp;ДАННЫЕ!$CG1860&amp;"z"&amp;ДАННЫЕ!$CH1860&amp;"d"&amp;IF(H1860=4,1,0)&amp;"s"&amp;IF(ДАННЫЕ!$J1860=1,0,1)&amp;"u"&amp;IF(ДАННЫЕ!$CJ1860&gt;0,1,0)</f>
        <v>g0cf0a06AR1VG0o0xp0v0ntkqwemczd0s1u0</v>
      </c>
      <c r="O1860" s="28" t="str">
        <f>ДАННЫЕ!$I1860&amp;"g"&amp;B1860&amp;A1860&amp;"f"&amp;P1860&amp;"c"&amp;IF(ДАННЫЕ!$U1860&gt;0,1,0)&amp;"s"&amp;IF(ДАННЫЕ!$Q1860&gt;0,IF(YEAR(ДАННЫЕ!$F$1)=YEAR(ДАННЫЕ!$Q1860),IF(MONTH(ДАННЫЕ!$F$1)=MONTH(ДАННЫЕ!$Q1860),111,11),1),0)&amp;"i"&amp;IF(ДАННЫЕ!$R1860+ДАННЫЕ!$S1860+ДАННЫЕ!$T1860=0,0,1)&amp;"h"&amp;IF(ДАННЫЕ!$P1860&gt;0,1,0)&amp;"p"&amp;IF(ДАННЫЕ!$CI1860&gt;0,IF(YEAR(ДАННЫЕ!$F$1)=YEAR(ДАННЫЕ!$CI1860),IF(MONTH(ДАННЫЕ!$F$1)=MONTH(ДАННЫЕ!$CI1860),111,11),1),0)&amp;"d"&amp;IF(ДАННЫЕ!$CJ1860&gt;0,IF(YEAR(ДАННЫЕ!$F$1)=YEAR(ДАННЫЕ!$CJ1860),IF(MONTH(ДАННЫЕ!$F$1)=MONTH(ДАННЫЕ!$CJ1860),111,11),1),0)&amp;"o"&amp;IF(ДАННЫЕ!$CK1860&gt;0,IF(MONTH(ДАННЫЕ!$F$1)=MONTH(ДАННЫЕ!$CK1860),111,11),0)&amp;"v"&amp;IF(ДАННЫЕ!$BE1860&gt;0,IF(MONTH(ДАННЫЕ!$F$1)=MONTH(ДАННЫЕ!$BE1860),111,11),0)</f>
        <v>g00f0c0s0i0h0p0d0o0v0</v>
      </c>
      <c r="P1860" s="15">
        <f t="shared" si="89"/>
        <v>0</v>
      </c>
      <c r="Q1860" s="15">
        <f>IF(ДАННЫЕ!$F$1&gt;ДАННЫЕ!$N1860,IF(YEAR(ДАННЫЕ!$F$1)=YEAR(ДАННЫЕ!M1860),1,0),0)</f>
        <v>0</v>
      </c>
      <c r="R1860" s="15">
        <f>IF(ДАННЫЕ!$F$1&gt;ДАННЫЕ!$N1860,IF(YEAR(ДАННЫЕ!$F$1)=YEAR(ДАННЫЕ!N1860),1,0),0)</f>
        <v>0</v>
      </c>
      <c r="S1860" s="15">
        <f>IF(ДАННЫЕ!$AA1860="2А",1,IF(ДАННЫЕ!$AA1860="2Б",2,IF(ДАННЫЕ!$AA1860="2В",3,IF(ДАННЫЕ!$AA1860=3,4,IF(ДАННЫЕ!$AA1860="4А",5,IF(ДАННЫЕ!$AA1860="4Б",6,IF(ДАННЫЕ!$AA1860="4В",7,IF(ДАННЫЕ!$AA1860=5,8,0))))))))</f>
        <v>0</v>
      </c>
      <c r="T1860" s="15">
        <f>IF(OR(ДАННЫЕ!$AC1860=2,ДАННЫЕ!$AD1860=2,ДАННЫЕ!$AE1860=2),2,IF(OR(ДАННЫЕ!$AC1860=1,ДАННЫЕ!$AD1860=1,ДАННЫЕ!$AE1860=1),1,0))</f>
        <v>0</v>
      </c>
    </row>
    <row r="1861" spans="1:20" x14ac:dyDescent="0.2">
      <c r="A1861" s="78">
        <f>IF(B1861&gt;0,IF(MONTH(ДАННЫЕ!$F$1)=MONTH(ДАННЫЕ!$B1861),1,0),0)</f>
        <v>0</v>
      </c>
      <c r="B1861" s="14">
        <f>IF(ДАННЫЕ!$B1861&gt;0,IF(YEAR(ДАННЫЕ!$F$1)=YEAR(ДАННЫЕ!$B1861),1,0),0)</f>
        <v>0</v>
      </c>
      <c r="C1861" s="14">
        <f>IF(ДАННЫЕ!$CM1861&gt;0,IF(YEAR(ДАННЫЕ!$F$1)=YEAR(ДАННЫЕ!$CM1861),1,0),0)</f>
        <v>0</v>
      </c>
      <c r="D1861" s="14">
        <f>IF(ДАННЫЕ!$CJ1861&gt;0,IF(ДАННЫЕ!$CL1861&gt;ДАННЫЕ!$F$1,1,IF(ДАННЫЕ!$CL1861&gt;0,0,1)),0)</f>
        <v>0</v>
      </c>
      <c r="E1861" s="43" t="str">
        <f ca="1">IF(ДАННЫЕ!$F$1&gt;0,IF(ДАННЫЕ!$G1861&gt;0,DATEDIF(ДАННЫЕ!$G1861,ДАННЫЕ!$F$1,"y"),""),IF(ДАННЫЕ!$G1861&gt;0,DATEDIF(ДАННЫЕ!$G1861,TODAY(),"y"),""))</f>
        <v/>
      </c>
      <c r="F1861" s="43" t="str">
        <f xml:space="preserve"> IF(ДАННЫЕ!$F1861="М",IF(E1861&gt;=18,IF(E1861&lt;60,1,""),""),"")&amp;IF(ДАННЫЕ!$F1861="Ж",IF(E1861&gt;=18,IF(E1861&lt;55,1,""),""),"")</f>
        <v/>
      </c>
      <c r="G1861" s="43" t="str">
        <f xml:space="preserve"> IF(ДАННЫЕ!$F1861="М",IF(E1861&gt;=60,2,""),"")&amp;IF(ДАННЫЕ!$F1861="Ж",IF(E1861&gt;=55,2,""),"")</f>
        <v/>
      </c>
      <c r="H1861" s="43" t="str">
        <f t="shared" ca="1" si="87"/>
        <v/>
      </c>
      <c r="I1861" s="43" t="str">
        <f t="shared" ca="1" si="88"/>
        <v>03</v>
      </c>
      <c r="J1861" s="28" t="str">
        <f ca="1">ДАННЫЕ!$F1861&amp;H1861&amp;I1861&amp;ДАННЫЕ!$I1861&amp;"m"&amp;IF(ДАННЫЕ!$I1861&gt;0,IF(ДАННЫЕ!$J1861&gt;0,0,1),"")&amp;"f"&amp;IF(ДАННЫЕ!$R1861&gt;0,IF(YEAR(ДАННЫЕ!$F$1)=YEAR(ДАННЫЕ!$R1861),1,0),0)&amp;"z"&amp;ДАННЫЕ!$R1861&amp;"p"&amp;ДАННЫЕ!$S1861&amp;"i"&amp;ДАННЫЕ!$T1861&amp;"h"&amp;ДАННЫЕ!$K1861&amp;"be"&amp;ДАННЫЕ!$BI1861&amp;"CD"&amp;IF(ДАННЫЕ!BF1861&gt;500,4,IF(ДАННЫЕ!BF1861&gt;350,3,IF(ДАННЫЕ!BF1861&gt;200,2,IF(ДАННЫЕ!BF1861&gt;0,1,0))))&amp;"g"&amp;B1861&amp;"d"&amp;H1861&amp;"l"&amp;ДАННЫЕ!AT1861&amp;"a"&amp;ДАННЫЕ!$V1861&amp;"v"&amp;R1861&amp;"k"&amp;ДАННЫЕ!$U1861&amp;"s"&amp;ДАННЫЕ!$Y1861&amp;"t"&amp;ДАННЫЕ!$X1861&amp;"b"&amp;IF(ДАННЫЕ!$Q1861&gt;1,1,0)&amp;"PP"&amp;ДАННЫЕ!Z1861&amp;"c"&amp;S1861&amp;"x"&amp;IF(ДАННЫЕ!$BY1861&gt;0,IF(YEAR(ДАННЫЕ!$F$1)=YEAR(ДАННЫЕ!$BY1861),1,0),0)&amp;"n"&amp;IF(ДАННЫЕ!$BZ1861&gt;0,IF(YEAR(ДАННЫЕ!$F$1)=YEAR(ДАННЫЕ!$BZ1861),1,0),0)&amp;"u"&amp;D1861&amp;"z"&amp;IF(ДАННЫЕ!$CL1861&gt;0,IF(YEAR(ДАННЫЕ!$F$1)&gt;YEAR(ДАННЫЕ!$CL1861),11,12),0)</f>
        <v>03mf0zpihbeCD0g0dlav0kstb0PPc0x0n0u0z0</v>
      </c>
      <c r="K1861" s="28" t="str">
        <f ca="1">ДАННЫЕ!$I1861&amp;"x"&amp;B1861&amp;"w"&amp;IF(T1861+ДАННЫЕ!AD1861+ДАННЫЕ!AE1861+ДАННЫЕ!AF1861+ДАННЫЕ!AG1861+ДАННЫЕ!AH1861+ДАННЫЕ!$AL1861+ДАННЫЕ!AI1861+ДАННЫЕ!AJ1861+ДАННЫЕ!AK1861+ДАННЫЕ!AP1861+ДАННЫЕ!AQ1861+ДАННЫЕ!AR1861+ДАННЫЕ!$AM1861+ДАННЫЕ!$AN1861+ДАННЫЕ!AS1861+ДАННЫЕ!AT1861&gt;0,1,0)&amp;IF(OR(T1861=2,ДАННЫЕ!AD1861=2,ДАННЫЕ!AE1861=2,ДАННЫЕ!AF1861=2,ДАННЫЕ!AG1861=2,ДАННЫЕ!AH1861=2,ДАННЫЕ!$AL1861=2,ДАННЫЕ!AI1861=2,ДАННЫЕ!AJ1861=2,ДАННЫЕ!AK1861=2,ДАННЫЕ!AP1861=2,ДАННЫЕ!AQ1861=2,ДАННЫЕ!AR1861=2,ДАННЫЕ!$AM1861=2,ДАННЫЕ!$AN1861=2,ДАННЫЕ!AS1861=2,ДАННЫЕ!AT1861=2),2,0)&amp;"t"&amp;IF(T1861&gt;0,"1"&amp;T1861,"00")&amp;"f"&amp;IF(ДАННЫЕ!$AC1861,"1"&amp;ДАННЫЕ!$AC1861,"00")&amp;"b"&amp;IF(ДАННЫЕ!$AD1861,"1"&amp;ДАННЫЕ!$AD1861,"00")&amp;"g"&amp;IF(ДАННЫЕ!$AF1861,"1"&amp;ДАННЫЕ!$AF1861,"00")&amp;"c"&amp;IF(ДАННЫЕ!$AG1861,"1"&amp;ДАННЫЕ!$AG1861,"00")&amp;"i"&amp;IF(ДАННЫЕ!$AH1861,"1"&amp;ДАННЫЕ!$AH1861,"00")&amp;"r"&amp;IF(ДАННЫЕ!$AL1861,"1"&amp;ДАННЫЕ!$AL1861,"00")&amp;"m"&amp;IF(ДАННЫЕ!$AI1861,"1"&amp;ДАННЫЕ!$AI1861,"00")&amp;"hS"&amp;IF(ДАННЫЕ!$AJ1861,"1"&amp;ДАННЫЕ!$AJ1861,"00")&amp;"hZ"&amp;IF(ДАННЫЕ!$AK1861,"1"&amp;ДАННЫЕ!$AK1861,"00")&amp;"p"&amp;IF(ДАННЫЕ!$AP1861,"1"&amp;ДАННЫЕ!$AP1861,"00")&amp;"k"&amp;IF(ДАННЫЕ!$AQ1861,"1"&amp;ДАННЫЕ!$AQ1861,"00")&amp;"z"&amp;IF(ДАННЫЕ!$AR1861,"1"&amp;ДАННЫЕ!$AR1861,"00")&amp;"j"&amp;IF(ДАННЫЕ!$AM1861,"1"&amp;ДАННЫЕ!$AM1861,"00")&amp;"n"&amp;IF(ДАННЫЕ!$AN1861,"1"&amp;ДАННЫЕ!$AN1861,"00")&amp;"E"&amp;ДАННЫЕ!BI1861&amp;"L"&amp;ДАННЫЕ!AO1861&amp;"h"&amp;IF(ДАННЫЕ!$AU1861&gt;0,1,0)&amp;"v"&amp;IF(ДАННЫЕ!$AW1861&gt;0,1,0)&amp;"a"&amp;IF(ДАННЫЕ!$AS1861,"1"&amp;ДАННЫЕ!$AS1861,"00")&amp;"s"&amp;IF(ДАННЫЕ!$AT1861,"1"&amp;ДАННЫЕ!$AT1861,"00")&amp;"u"&amp;IF(ДАННЫЕ!$CJ1861&gt;0,1,0)&amp;"y"&amp;B1861&amp;"d"&amp;H1861&amp;"e"&amp;F1861&amp;G1861</f>
        <v>x0w00t00f00b00g00c00i00r00m00hS00hZ00p00k00z00j00n00ELh0v0a00s00u0y0de</v>
      </c>
      <c r="L1861" s="28" t="str">
        <f ca="1">ДАННЫЕ!$I1861&amp;"VN"&amp;IF(ДАННЫЕ!AW1861&gt;0,11,10)&amp;"CD"&amp;IF(ДАННЫЕ!BF1861&gt;500,16,IF(ДАННЫЕ!BF1861&gt;350,15,IF(ДАННЫЕ!BF1861&gt;=200,14,IF(ДАННЫЕ!BF1861&gt;=100,13,IF(ДАННЫЕ!BF1861&gt;=50,12,IF(ДАННЫЕ!BF1861&gt;0,11,10))))))&amp;"AR"&amp;IF(ДАННЫЕ!BX1861&gt;0,1,0)&amp;"GD"&amp;B1861&amp;"VV"&amp;IF(E1861&gt;=5,IF(E1861&lt;18,1,0),0)</f>
        <v>VN10CD10AR0GD0VV0</v>
      </c>
      <c r="M1861" s="28" t="str">
        <f>ДАННЫЕ!$I1861&amp;"b"&amp;ДАННЫЕ!$BI1861&amp;"r"&amp;ДАННЫЕ!$BJ1861&amp;"CD"&amp;IF(ДАННЫЕ!BF1861&gt;0,IF(ДАННЫЕ!BF1861&lt;200,1,IF(ДАННЫЕ!BF1861&lt;350,2,3)),0)&amp;"h"&amp;IF(ДАННЫЕ!$BK1861+ДАННЫЕ!$BL1861+ДАННЫЕ!$BM1861&gt;0,1,0)&amp;"x"&amp;ДАННЫЕ!$BK1861&amp;"y"&amp;ДАННЫЕ!$BL1861&amp;"z"&amp;ДАННЫЕ!$BM1861&amp;"c"&amp;IF(ДАННЫЕ!$BK1861+ДАННЫЕ!$BL1861+ДАННЫЕ!$BM1861=3,1,0)&amp;"a"&amp;IF(ДАННЫЕ!$BQ1861+ДАННЫЕ!$BR1861&gt;0,1,0)&amp;"d"&amp;ДАННЫЕ!$BQ1861&amp;"v"&amp;ДАННЫЕ!$BR1861&amp;"p"&amp;ДАННЫЕ!$BS1861&amp;"n"&amp;ДАННЫЕ!$BU1861&amp;"t"&amp;ДАННЫЕ!$BV1861&amp;"o"&amp;ДАННЫЕ!$BT1861&amp;"l"&amp;IF(ДАННЫЕ!$BN1861&gt;0,1,0)&amp;ДАННЫЕ!$BN1861&amp;"g"&amp;ДАННЫЕ!$BO1861&amp;"s"&amp;ДАННЫЕ!$BP1861&amp;"DZ"&amp;IF(ДАННЫЕ!B1861-ДАННЫЕ!G1861 &lt; 60,IF(ДАННЫЕ!B1861-ДАННЫЕ!G1861 &gt;= 0,1,0),0)&amp;"u"&amp;IF(ДАННЫЕ!$CJ1861&gt;0,1,0)</f>
        <v>brCD0h0xyzc0a0dvpntol0gsDZ1u0</v>
      </c>
      <c r="N1861" s="28" t="str">
        <f ca="1">ДАННЫЕ!$F1861&amp;ДАННЫЕ!$I1861&amp;"g"&amp;B1861&amp;"cf"&amp;D1861&amp;"a"&amp;IF(ДАННЫЕ!$BX1861&gt;0,1,0)&amp;IF(ДАННЫЕ!$BF1861&gt;500,1,IF(ДАННЫЕ!$BF1861&gt;350,2,IF(ДАННЫЕ!$BF1861&gt;=200,3,IF(ДАННЫЕ!$BF1861&gt;=100,4,IF(ДАННЫЕ!$BF1861&gt;=50,5,IF(ДАННЫЕ!$BF1861&lt;50,6,0))))))&amp;"AR"&amp;IF(DATEDIF(ДАННЫЕ!$BX1861,ДАННЫЕ!$F$1,"y")&gt;1,1,0)&amp;"VG"&amp;IF(ДАННЫЕ!$BH1861="0",1,0)&amp;"o"&amp;IF(T1861+ДАННЫЕ!$AF1861+ДАННЫЕ!$AG1861+ДАННЫЕ!$AH1861+ДАННЫЕ!$AI1861+ДАННЫЕ!$AJ1861+ДАННЫЕ!$AP1861+ДАННЫЕ!$AQ1861+ДАННЫЕ!$AR1861+ДАННЫЕ!$AU1861+ДАННЫЕ!$AW1861+ДАННЫЕ!$AS1861+ДАННЫЕ!$AT1861&gt;0,1,0)&amp;"x"&amp;ДАННЫЕ!$AG1861&amp;"p"&amp;IF(ДАННЫЕ!$BY1861&gt;0,1,0)&amp;"v"&amp;IF(ДАННЫЕ!$BZ1861&gt;0,1,0)&amp;"n"&amp;ДАННЫЕ!$CA1861&amp;"t"&amp;ДАННЫЕ!$AY1861&amp;"k"&amp;ДАННЫЕ!$CB1861&amp;"q"&amp;ДАННЫЕ!$CC1861&amp;"w"&amp;ДАННЫЕ!$CD1861&amp;"e"&amp;ДАННЫЕ!$CE1861&amp;"m"&amp;ДАННЫЕ!$CF1861&amp;"c"&amp;ДАННЫЕ!$CG1861&amp;"z"&amp;ДАННЫЕ!$CH1861&amp;"d"&amp;IF(H1861=4,1,0)&amp;"s"&amp;IF(ДАННЫЕ!$J1861=1,0,1)&amp;"u"&amp;IF(ДАННЫЕ!$CJ1861&gt;0,1,0)</f>
        <v>g0cf0a06AR1VG0o0xp0v0ntkqwemczd0s1u0</v>
      </c>
      <c r="O1861" s="28" t="str">
        <f>ДАННЫЕ!$I1861&amp;"g"&amp;B1861&amp;A1861&amp;"f"&amp;P1861&amp;"c"&amp;IF(ДАННЫЕ!$U1861&gt;0,1,0)&amp;"s"&amp;IF(ДАННЫЕ!$Q1861&gt;0,IF(YEAR(ДАННЫЕ!$F$1)=YEAR(ДАННЫЕ!$Q1861),IF(MONTH(ДАННЫЕ!$F$1)=MONTH(ДАННЫЕ!$Q1861),111,11),1),0)&amp;"i"&amp;IF(ДАННЫЕ!$R1861+ДАННЫЕ!$S1861+ДАННЫЕ!$T1861=0,0,1)&amp;"h"&amp;IF(ДАННЫЕ!$P1861&gt;0,1,0)&amp;"p"&amp;IF(ДАННЫЕ!$CI1861&gt;0,IF(YEAR(ДАННЫЕ!$F$1)=YEAR(ДАННЫЕ!$CI1861),IF(MONTH(ДАННЫЕ!$F$1)=MONTH(ДАННЫЕ!$CI1861),111,11),1),0)&amp;"d"&amp;IF(ДАННЫЕ!$CJ1861&gt;0,IF(YEAR(ДАННЫЕ!$F$1)=YEAR(ДАННЫЕ!$CJ1861),IF(MONTH(ДАННЫЕ!$F$1)=MONTH(ДАННЫЕ!$CJ1861),111,11),1),0)&amp;"o"&amp;IF(ДАННЫЕ!$CK1861&gt;0,IF(MONTH(ДАННЫЕ!$F$1)=MONTH(ДАННЫЕ!$CK1861),111,11),0)&amp;"v"&amp;IF(ДАННЫЕ!$BE1861&gt;0,IF(MONTH(ДАННЫЕ!$F$1)=MONTH(ДАННЫЕ!$BE1861),111,11),0)</f>
        <v>g00f0c0s0i0h0p0d0o0v0</v>
      </c>
      <c r="P1861" s="15">
        <f t="shared" si="89"/>
        <v>0</v>
      </c>
      <c r="Q1861" s="15">
        <f>IF(ДАННЫЕ!$F$1&gt;ДАННЫЕ!$N1861,IF(YEAR(ДАННЫЕ!$F$1)=YEAR(ДАННЫЕ!M1861),1,0),0)</f>
        <v>0</v>
      </c>
      <c r="R1861" s="15">
        <f>IF(ДАННЫЕ!$F$1&gt;ДАННЫЕ!$N1861,IF(YEAR(ДАННЫЕ!$F$1)=YEAR(ДАННЫЕ!N1861),1,0),0)</f>
        <v>0</v>
      </c>
      <c r="S1861" s="15">
        <f>IF(ДАННЫЕ!$AA1861="2А",1,IF(ДАННЫЕ!$AA1861="2Б",2,IF(ДАННЫЕ!$AA1861="2В",3,IF(ДАННЫЕ!$AA1861=3,4,IF(ДАННЫЕ!$AA1861="4А",5,IF(ДАННЫЕ!$AA1861="4Б",6,IF(ДАННЫЕ!$AA1861="4В",7,IF(ДАННЫЕ!$AA1861=5,8,0))))))))</f>
        <v>0</v>
      </c>
      <c r="T1861" s="15">
        <f>IF(OR(ДАННЫЕ!$AC1861=2,ДАННЫЕ!$AD1861=2,ДАННЫЕ!$AE1861=2),2,IF(OR(ДАННЫЕ!$AC1861=1,ДАННЫЕ!$AD1861=1,ДАННЫЕ!$AE1861=1),1,0))</f>
        <v>0</v>
      </c>
    </row>
    <row r="1862" spans="1:20" x14ac:dyDescent="0.2">
      <c r="A1862" s="78">
        <f>IF(B1862&gt;0,IF(MONTH(ДАННЫЕ!$F$1)=MONTH(ДАННЫЕ!$B1862),1,0),0)</f>
        <v>0</v>
      </c>
      <c r="B1862" s="14">
        <f>IF(ДАННЫЕ!$B1862&gt;0,IF(YEAR(ДАННЫЕ!$F$1)=YEAR(ДАННЫЕ!$B1862),1,0),0)</f>
        <v>0</v>
      </c>
      <c r="C1862" s="14">
        <f>IF(ДАННЫЕ!$CM1862&gt;0,IF(YEAR(ДАННЫЕ!$F$1)=YEAR(ДАННЫЕ!$CM1862),1,0),0)</f>
        <v>0</v>
      </c>
      <c r="D1862" s="14">
        <f>IF(ДАННЫЕ!$CJ1862&gt;0,IF(ДАННЫЕ!$CL1862&gt;ДАННЫЕ!$F$1,1,IF(ДАННЫЕ!$CL1862&gt;0,0,1)),0)</f>
        <v>0</v>
      </c>
      <c r="E1862" s="43" t="str">
        <f ca="1">IF(ДАННЫЕ!$F$1&gt;0,IF(ДАННЫЕ!$G1862&gt;0,DATEDIF(ДАННЫЕ!$G1862,ДАННЫЕ!$F$1,"y"),""),IF(ДАННЫЕ!$G1862&gt;0,DATEDIF(ДАННЫЕ!$G1862,TODAY(),"y"),""))</f>
        <v/>
      </c>
      <c r="F1862" s="43" t="str">
        <f xml:space="preserve"> IF(ДАННЫЕ!$F1862="М",IF(E1862&gt;=18,IF(E1862&lt;60,1,""),""),"")&amp;IF(ДАННЫЕ!$F1862="Ж",IF(E1862&gt;=18,IF(E1862&lt;55,1,""),""),"")</f>
        <v/>
      </c>
      <c r="G1862" s="43" t="str">
        <f xml:space="preserve"> IF(ДАННЫЕ!$F1862="М",IF(E1862&gt;=60,2,""),"")&amp;IF(ДАННЫЕ!$F1862="Ж",IF(E1862&gt;=55,2,""),"")</f>
        <v/>
      </c>
      <c r="H1862" s="43" t="str">
        <f t="shared" ca="1" si="87"/>
        <v/>
      </c>
      <c r="I1862" s="43" t="str">
        <f t="shared" ca="1" si="88"/>
        <v>03</v>
      </c>
      <c r="J1862" s="28" t="str">
        <f ca="1">ДАННЫЕ!$F1862&amp;H1862&amp;I1862&amp;ДАННЫЕ!$I1862&amp;"m"&amp;IF(ДАННЫЕ!$I1862&gt;0,IF(ДАННЫЕ!$J1862&gt;0,0,1),"")&amp;"f"&amp;IF(ДАННЫЕ!$R1862&gt;0,IF(YEAR(ДАННЫЕ!$F$1)=YEAR(ДАННЫЕ!$R1862),1,0),0)&amp;"z"&amp;ДАННЫЕ!$R1862&amp;"p"&amp;ДАННЫЕ!$S1862&amp;"i"&amp;ДАННЫЕ!$T1862&amp;"h"&amp;ДАННЫЕ!$K1862&amp;"be"&amp;ДАННЫЕ!$BI1862&amp;"CD"&amp;IF(ДАННЫЕ!BF1862&gt;500,4,IF(ДАННЫЕ!BF1862&gt;350,3,IF(ДАННЫЕ!BF1862&gt;200,2,IF(ДАННЫЕ!BF1862&gt;0,1,0))))&amp;"g"&amp;B1862&amp;"d"&amp;H1862&amp;"l"&amp;ДАННЫЕ!AT1862&amp;"a"&amp;ДАННЫЕ!$V1862&amp;"v"&amp;R1862&amp;"k"&amp;ДАННЫЕ!$U1862&amp;"s"&amp;ДАННЫЕ!$Y1862&amp;"t"&amp;ДАННЫЕ!$X1862&amp;"b"&amp;IF(ДАННЫЕ!$Q1862&gt;1,1,0)&amp;"PP"&amp;ДАННЫЕ!Z1862&amp;"c"&amp;S1862&amp;"x"&amp;IF(ДАННЫЕ!$BY1862&gt;0,IF(YEAR(ДАННЫЕ!$F$1)=YEAR(ДАННЫЕ!$BY1862),1,0),0)&amp;"n"&amp;IF(ДАННЫЕ!$BZ1862&gt;0,IF(YEAR(ДАННЫЕ!$F$1)=YEAR(ДАННЫЕ!$BZ1862),1,0),0)&amp;"u"&amp;D1862&amp;"z"&amp;IF(ДАННЫЕ!$CL1862&gt;0,IF(YEAR(ДАННЫЕ!$F$1)&gt;YEAR(ДАННЫЕ!$CL1862),11,12),0)</f>
        <v>03mf0zpihbeCD0g0dlav0kstb0PPc0x0n0u0z0</v>
      </c>
      <c r="K1862" s="28" t="str">
        <f ca="1">ДАННЫЕ!$I1862&amp;"x"&amp;B1862&amp;"w"&amp;IF(T1862+ДАННЫЕ!AD1862+ДАННЫЕ!AE1862+ДАННЫЕ!AF1862+ДАННЫЕ!AG1862+ДАННЫЕ!AH1862+ДАННЫЕ!$AL1862+ДАННЫЕ!AI1862+ДАННЫЕ!AJ1862+ДАННЫЕ!AK1862+ДАННЫЕ!AP1862+ДАННЫЕ!AQ1862+ДАННЫЕ!AR1862+ДАННЫЕ!$AM1862+ДАННЫЕ!$AN1862+ДАННЫЕ!AS1862+ДАННЫЕ!AT1862&gt;0,1,0)&amp;IF(OR(T1862=2,ДАННЫЕ!AD1862=2,ДАННЫЕ!AE1862=2,ДАННЫЕ!AF1862=2,ДАННЫЕ!AG1862=2,ДАННЫЕ!AH1862=2,ДАННЫЕ!$AL1862=2,ДАННЫЕ!AI1862=2,ДАННЫЕ!AJ1862=2,ДАННЫЕ!AK1862=2,ДАННЫЕ!AP1862=2,ДАННЫЕ!AQ1862=2,ДАННЫЕ!AR1862=2,ДАННЫЕ!$AM1862=2,ДАННЫЕ!$AN1862=2,ДАННЫЕ!AS1862=2,ДАННЫЕ!AT1862=2),2,0)&amp;"t"&amp;IF(T1862&gt;0,"1"&amp;T1862,"00")&amp;"f"&amp;IF(ДАННЫЕ!$AC1862,"1"&amp;ДАННЫЕ!$AC1862,"00")&amp;"b"&amp;IF(ДАННЫЕ!$AD1862,"1"&amp;ДАННЫЕ!$AD1862,"00")&amp;"g"&amp;IF(ДАННЫЕ!$AF1862,"1"&amp;ДАННЫЕ!$AF1862,"00")&amp;"c"&amp;IF(ДАННЫЕ!$AG1862,"1"&amp;ДАННЫЕ!$AG1862,"00")&amp;"i"&amp;IF(ДАННЫЕ!$AH1862,"1"&amp;ДАННЫЕ!$AH1862,"00")&amp;"r"&amp;IF(ДАННЫЕ!$AL1862,"1"&amp;ДАННЫЕ!$AL1862,"00")&amp;"m"&amp;IF(ДАННЫЕ!$AI1862,"1"&amp;ДАННЫЕ!$AI1862,"00")&amp;"hS"&amp;IF(ДАННЫЕ!$AJ1862,"1"&amp;ДАННЫЕ!$AJ1862,"00")&amp;"hZ"&amp;IF(ДАННЫЕ!$AK1862,"1"&amp;ДАННЫЕ!$AK1862,"00")&amp;"p"&amp;IF(ДАННЫЕ!$AP1862,"1"&amp;ДАННЫЕ!$AP1862,"00")&amp;"k"&amp;IF(ДАННЫЕ!$AQ1862,"1"&amp;ДАННЫЕ!$AQ1862,"00")&amp;"z"&amp;IF(ДАННЫЕ!$AR1862,"1"&amp;ДАННЫЕ!$AR1862,"00")&amp;"j"&amp;IF(ДАННЫЕ!$AM1862,"1"&amp;ДАННЫЕ!$AM1862,"00")&amp;"n"&amp;IF(ДАННЫЕ!$AN1862,"1"&amp;ДАННЫЕ!$AN1862,"00")&amp;"E"&amp;ДАННЫЕ!BI1862&amp;"L"&amp;ДАННЫЕ!AO1862&amp;"h"&amp;IF(ДАННЫЕ!$AU1862&gt;0,1,0)&amp;"v"&amp;IF(ДАННЫЕ!$AW1862&gt;0,1,0)&amp;"a"&amp;IF(ДАННЫЕ!$AS1862,"1"&amp;ДАННЫЕ!$AS1862,"00")&amp;"s"&amp;IF(ДАННЫЕ!$AT1862,"1"&amp;ДАННЫЕ!$AT1862,"00")&amp;"u"&amp;IF(ДАННЫЕ!$CJ1862&gt;0,1,0)&amp;"y"&amp;B1862&amp;"d"&amp;H1862&amp;"e"&amp;F1862&amp;G1862</f>
        <v>x0w00t00f00b00g00c00i00r00m00hS00hZ00p00k00z00j00n00ELh0v0a00s00u0y0de</v>
      </c>
      <c r="L1862" s="28" t="str">
        <f ca="1">ДАННЫЕ!$I1862&amp;"VN"&amp;IF(ДАННЫЕ!AW1862&gt;0,11,10)&amp;"CD"&amp;IF(ДАННЫЕ!BF1862&gt;500,16,IF(ДАННЫЕ!BF1862&gt;350,15,IF(ДАННЫЕ!BF1862&gt;=200,14,IF(ДАННЫЕ!BF1862&gt;=100,13,IF(ДАННЫЕ!BF1862&gt;=50,12,IF(ДАННЫЕ!BF1862&gt;0,11,10))))))&amp;"AR"&amp;IF(ДАННЫЕ!BX1862&gt;0,1,0)&amp;"GD"&amp;B1862&amp;"VV"&amp;IF(E1862&gt;=5,IF(E1862&lt;18,1,0),0)</f>
        <v>VN10CD10AR0GD0VV0</v>
      </c>
      <c r="M1862" s="28" t="str">
        <f>ДАННЫЕ!$I1862&amp;"b"&amp;ДАННЫЕ!$BI1862&amp;"r"&amp;ДАННЫЕ!$BJ1862&amp;"CD"&amp;IF(ДАННЫЕ!BF1862&gt;0,IF(ДАННЫЕ!BF1862&lt;200,1,IF(ДАННЫЕ!BF1862&lt;350,2,3)),0)&amp;"h"&amp;IF(ДАННЫЕ!$BK1862+ДАННЫЕ!$BL1862+ДАННЫЕ!$BM1862&gt;0,1,0)&amp;"x"&amp;ДАННЫЕ!$BK1862&amp;"y"&amp;ДАННЫЕ!$BL1862&amp;"z"&amp;ДАННЫЕ!$BM1862&amp;"c"&amp;IF(ДАННЫЕ!$BK1862+ДАННЫЕ!$BL1862+ДАННЫЕ!$BM1862=3,1,0)&amp;"a"&amp;IF(ДАННЫЕ!$BQ1862+ДАННЫЕ!$BR1862&gt;0,1,0)&amp;"d"&amp;ДАННЫЕ!$BQ1862&amp;"v"&amp;ДАННЫЕ!$BR1862&amp;"p"&amp;ДАННЫЕ!$BS1862&amp;"n"&amp;ДАННЫЕ!$BU1862&amp;"t"&amp;ДАННЫЕ!$BV1862&amp;"o"&amp;ДАННЫЕ!$BT1862&amp;"l"&amp;IF(ДАННЫЕ!$BN1862&gt;0,1,0)&amp;ДАННЫЕ!$BN1862&amp;"g"&amp;ДАННЫЕ!$BO1862&amp;"s"&amp;ДАННЫЕ!$BP1862&amp;"DZ"&amp;IF(ДАННЫЕ!B1862-ДАННЫЕ!G1862 &lt; 60,IF(ДАННЫЕ!B1862-ДАННЫЕ!G1862 &gt;= 0,1,0),0)&amp;"u"&amp;IF(ДАННЫЕ!$CJ1862&gt;0,1,0)</f>
        <v>brCD0h0xyzc0a0dvpntol0gsDZ1u0</v>
      </c>
      <c r="N1862" s="28" t="str">
        <f ca="1">ДАННЫЕ!$F1862&amp;ДАННЫЕ!$I1862&amp;"g"&amp;B1862&amp;"cf"&amp;D1862&amp;"a"&amp;IF(ДАННЫЕ!$BX1862&gt;0,1,0)&amp;IF(ДАННЫЕ!$BF1862&gt;500,1,IF(ДАННЫЕ!$BF1862&gt;350,2,IF(ДАННЫЕ!$BF1862&gt;=200,3,IF(ДАННЫЕ!$BF1862&gt;=100,4,IF(ДАННЫЕ!$BF1862&gt;=50,5,IF(ДАННЫЕ!$BF1862&lt;50,6,0))))))&amp;"AR"&amp;IF(DATEDIF(ДАННЫЕ!$BX1862,ДАННЫЕ!$F$1,"y")&gt;1,1,0)&amp;"VG"&amp;IF(ДАННЫЕ!$BH1862="0",1,0)&amp;"o"&amp;IF(T1862+ДАННЫЕ!$AF1862+ДАННЫЕ!$AG1862+ДАННЫЕ!$AH1862+ДАННЫЕ!$AI1862+ДАННЫЕ!$AJ1862+ДАННЫЕ!$AP1862+ДАННЫЕ!$AQ1862+ДАННЫЕ!$AR1862+ДАННЫЕ!$AU1862+ДАННЫЕ!$AW1862+ДАННЫЕ!$AS1862+ДАННЫЕ!$AT1862&gt;0,1,0)&amp;"x"&amp;ДАННЫЕ!$AG1862&amp;"p"&amp;IF(ДАННЫЕ!$BY1862&gt;0,1,0)&amp;"v"&amp;IF(ДАННЫЕ!$BZ1862&gt;0,1,0)&amp;"n"&amp;ДАННЫЕ!$CA1862&amp;"t"&amp;ДАННЫЕ!$AY1862&amp;"k"&amp;ДАННЫЕ!$CB1862&amp;"q"&amp;ДАННЫЕ!$CC1862&amp;"w"&amp;ДАННЫЕ!$CD1862&amp;"e"&amp;ДАННЫЕ!$CE1862&amp;"m"&amp;ДАННЫЕ!$CF1862&amp;"c"&amp;ДАННЫЕ!$CG1862&amp;"z"&amp;ДАННЫЕ!$CH1862&amp;"d"&amp;IF(H1862=4,1,0)&amp;"s"&amp;IF(ДАННЫЕ!$J1862=1,0,1)&amp;"u"&amp;IF(ДАННЫЕ!$CJ1862&gt;0,1,0)</f>
        <v>g0cf0a06AR1VG0o0xp0v0ntkqwemczd0s1u0</v>
      </c>
      <c r="O1862" s="28" t="str">
        <f>ДАННЫЕ!$I1862&amp;"g"&amp;B1862&amp;A1862&amp;"f"&amp;P1862&amp;"c"&amp;IF(ДАННЫЕ!$U1862&gt;0,1,0)&amp;"s"&amp;IF(ДАННЫЕ!$Q1862&gt;0,IF(YEAR(ДАННЫЕ!$F$1)=YEAR(ДАННЫЕ!$Q1862),IF(MONTH(ДАННЫЕ!$F$1)=MONTH(ДАННЫЕ!$Q1862),111,11),1),0)&amp;"i"&amp;IF(ДАННЫЕ!$R1862+ДАННЫЕ!$S1862+ДАННЫЕ!$T1862=0,0,1)&amp;"h"&amp;IF(ДАННЫЕ!$P1862&gt;0,1,0)&amp;"p"&amp;IF(ДАННЫЕ!$CI1862&gt;0,IF(YEAR(ДАННЫЕ!$F$1)=YEAR(ДАННЫЕ!$CI1862),IF(MONTH(ДАННЫЕ!$F$1)=MONTH(ДАННЫЕ!$CI1862),111,11),1),0)&amp;"d"&amp;IF(ДАННЫЕ!$CJ1862&gt;0,IF(YEAR(ДАННЫЕ!$F$1)=YEAR(ДАННЫЕ!$CJ1862),IF(MONTH(ДАННЫЕ!$F$1)=MONTH(ДАННЫЕ!$CJ1862),111,11),1),0)&amp;"o"&amp;IF(ДАННЫЕ!$CK1862&gt;0,IF(MONTH(ДАННЫЕ!$F$1)=MONTH(ДАННЫЕ!$CK1862),111,11),0)&amp;"v"&amp;IF(ДАННЫЕ!$BE1862&gt;0,IF(MONTH(ДАННЫЕ!$F$1)=MONTH(ДАННЫЕ!$BE1862),111,11),0)</f>
        <v>g00f0c0s0i0h0p0d0o0v0</v>
      </c>
      <c r="P1862" s="15">
        <f t="shared" si="89"/>
        <v>0</v>
      </c>
      <c r="Q1862" s="15">
        <f>IF(ДАННЫЕ!$F$1&gt;ДАННЫЕ!$N1862,IF(YEAR(ДАННЫЕ!$F$1)=YEAR(ДАННЫЕ!M1862),1,0),0)</f>
        <v>0</v>
      </c>
      <c r="R1862" s="15">
        <f>IF(ДАННЫЕ!$F$1&gt;ДАННЫЕ!$N1862,IF(YEAR(ДАННЫЕ!$F$1)=YEAR(ДАННЫЕ!N1862),1,0),0)</f>
        <v>0</v>
      </c>
      <c r="S1862" s="15">
        <f>IF(ДАННЫЕ!$AA1862="2А",1,IF(ДАННЫЕ!$AA1862="2Б",2,IF(ДАННЫЕ!$AA1862="2В",3,IF(ДАННЫЕ!$AA1862=3,4,IF(ДАННЫЕ!$AA1862="4А",5,IF(ДАННЫЕ!$AA1862="4Б",6,IF(ДАННЫЕ!$AA1862="4В",7,IF(ДАННЫЕ!$AA1862=5,8,0))))))))</f>
        <v>0</v>
      </c>
      <c r="T1862" s="15">
        <f>IF(OR(ДАННЫЕ!$AC1862=2,ДАННЫЕ!$AD1862=2,ДАННЫЕ!$AE1862=2),2,IF(OR(ДАННЫЕ!$AC1862=1,ДАННЫЕ!$AD1862=1,ДАННЫЕ!$AE1862=1),1,0))</f>
        <v>0</v>
      </c>
    </row>
    <row r="1863" spans="1:20" x14ac:dyDescent="0.2">
      <c r="A1863" s="78">
        <f>IF(B1863&gt;0,IF(MONTH(ДАННЫЕ!$F$1)=MONTH(ДАННЫЕ!$B1863),1,0),0)</f>
        <v>0</v>
      </c>
      <c r="B1863" s="14">
        <f>IF(ДАННЫЕ!$B1863&gt;0,IF(YEAR(ДАННЫЕ!$F$1)=YEAR(ДАННЫЕ!$B1863),1,0),0)</f>
        <v>0</v>
      </c>
      <c r="C1863" s="14">
        <f>IF(ДАННЫЕ!$CM1863&gt;0,IF(YEAR(ДАННЫЕ!$F$1)=YEAR(ДАННЫЕ!$CM1863),1,0),0)</f>
        <v>0</v>
      </c>
      <c r="D1863" s="14">
        <f>IF(ДАННЫЕ!$CJ1863&gt;0,IF(ДАННЫЕ!$CL1863&gt;ДАННЫЕ!$F$1,1,IF(ДАННЫЕ!$CL1863&gt;0,0,1)),0)</f>
        <v>0</v>
      </c>
      <c r="E1863" s="43" t="str">
        <f ca="1">IF(ДАННЫЕ!$F$1&gt;0,IF(ДАННЫЕ!$G1863&gt;0,DATEDIF(ДАННЫЕ!$G1863,ДАННЫЕ!$F$1,"y"),""),IF(ДАННЫЕ!$G1863&gt;0,DATEDIF(ДАННЫЕ!$G1863,TODAY(),"y"),""))</f>
        <v/>
      </c>
      <c r="F1863" s="43" t="str">
        <f xml:space="preserve"> IF(ДАННЫЕ!$F1863="М",IF(E1863&gt;=18,IF(E1863&lt;60,1,""),""),"")&amp;IF(ДАННЫЕ!$F1863="Ж",IF(E1863&gt;=18,IF(E1863&lt;55,1,""),""),"")</f>
        <v/>
      </c>
      <c r="G1863" s="43" t="str">
        <f xml:space="preserve"> IF(ДАННЫЕ!$F1863="М",IF(E1863&gt;=60,2,""),"")&amp;IF(ДАННЫЕ!$F1863="Ж",IF(E1863&gt;=55,2,""),"")</f>
        <v/>
      </c>
      <c r="H1863" s="43" t="str">
        <f t="shared" ca="1" si="87"/>
        <v/>
      </c>
      <c r="I1863" s="43" t="str">
        <f t="shared" ca="1" si="88"/>
        <v>03</v>
      </c>
      <c r="J1863" s="28" t="str">
        <f ca="1">ДАННЫЕ!$F1863&amp;H1863&amp;I1863&amp;ДАННЫЕ!$I1863&amp;"m"&amp;IF(ДАННЫЕ!$I1863&gt;0,IF(ДАННЫЕ!$J1863&gt;0,0,1),"")&amp;"f"&amp;IF(ДАННЫЕ!$R1863&gt;0,IF(YEAR(ДАННЫЕ!$F$1)=YEAR(ДАННЫЕ!$R1863),1,0),0)&amp;"z"&amp;ДАННЫЕ!$R1863&amp;"p"&amp;ДАННЫЕ!$S1863&amp;"i"&amp;ДАННЫЕ!$T1863&amp;"h"&amp;ДАННЫЕ!$K1863&amp;"be"&amp;ДАННЫЕ!$BI1863&amp;"CD"&amp;IF(ДАННЫЕ!BF1863&gt;500,4,IF(ДАННЫЕ!BF1863&gt;350,3,IF(ДАННЫЕ!BF1863&gt;200,2,IF(ДАННЫЕ!BF1863&gt;0,1,0))))&amp;"g"&amp;B1863&amp;"d"&amp;H1863&amp;"l"&amp;ДАННЫЕ!AT1863&amp;"a"&amp;ДАННЫЕ!$V1863&amp;"v"&amp;R1863&amp;"k"&amp;ДАННЫЕ!$U1863&amp;"s"&amp;ДАННЫЕ!$Y1863&amp;"t"&amp;ДАННЫЕ!$X1863&amp;"b"&amp;IF(ДАННЫЕ!$Q1863&gt;1,1,0)&amp;"PP"&amp;ДАННЫЕ!Z1863&amp;"c"&amp;S1863&amp;"x"&amp;IF(ДАННЫЕ!$BY1863&gt;0,IF(YEAR(ДАННЫЕ!$F$1)=YEAR(ДАННЫЕ!$BY1863),1,0),0)&amp;"n"&amp;IF(ДАННЫЕ!$BZ1863&gt;0,IF(YEAR(ДАННЫЕ!$F$1)=YEAR(ДАННЫЕ!$BZ1863),1,0),0)&amp;"u"&amp;D1863&amp;"z"&amp;IF(ДАННЫЕ!$CL1863&gt;0,IF(YEAR(ДАННЫЕ!$F$1)&gt;YEAR(ДАННЫЕ!$CL1863),11,12),0)</f>
        <v>03mf0zpihbeCD0g0dlav0kstb0PPc0x0n0u0z0</v>
      </c>
      <c r="K1863" s="28" t="str">
        <f ca="1">ДАННЫЕ!$I1863&amp;"x"&amp;B1863&amp;"w"&amp;IF(T1863+ДАННЫЕ!AD1863+ДАННЫЕ!AE1863+ДАННЫЕ!AF1863+ДАННЫЕ!AG1863+ДАННЫЕ!AH1863+ДАННЫЕ!$AL1863+ДАННЫЕ!AI1863+ДАННЫЕ!AJ1863+ДАННЫЕ!AK1863+ДАННЫЕ!AP1863+ДАННЫЕ!AQ1863+ДАННЫЕ!AR1863+ДАННЫЕ!$AM1863+ДАННЫЕ!$AN1863+ДАННЫЕ!AS1863+ДАННЫЕ!AT1863&gt;0,1,0)&amp;IF(OR(T1863=2,ДАННЫЕ!AD1863=2,ДАННЫЕ!AE1863=2,ДАННЫЕ!AF1863=2,ДАННЫЕ!AG1863=2,ДАННЫЕ!AH1863=2,ДАННЫЕ!$AL1863=2,ДАННЫЕ!AI1863=2,ДАННЫЕ!AJ1863=2,ДАННЫЕ!AK1863=2,ДАННЫЕ!AP1863=2,ДАННЫЕ!AQ1863=2,ДАННЫЕ!AR1863=2,ДАННЫЕ!$AM1863=2,ДАННЫЕ!$AN1863=2,ДАННЫЕ!AS1863=2,ДАННЫЕ!AT1863=2),2,0)&amp;"t"&amp;IF(T1863&gt;0,"1"&amp;T1863,"00")&amp;"f"&amp;IF(ДАННЫЕ!$AC1863,"1"&amp;ДАННЫЕ!$AC1863,"00")&amp;"b"&amp;IF(ДАННЫЕ!$AD1863,"1"&amp;ДАННЫЕ!$AD1863,"00")&amp;"g"&amp;IF(ДАННЫЕ!$AF1863,"1"&amp;ДАННЫЕ!$AF1863,"00")&amp;"c"&amp;IF(ДАННЫЕ!$AG1863,"1"&amp;ДАННЫЕ!$AG1863,"00")&amp;"i"&amp;IF(ДАННЫЕ!$AH1863,"1"&amp;ДАННЫЕ!$AH1863,"00")&amp;"r"&amp;IF(ДАННЫЕ!$AL1863,"1"&amp;ДАННЫЕ!$AL1863,"00")&amp;"m"&amp;IF(ДАННЫЕ!$AI1863,"1"&amp;ДАННЫЕ!$AI1863,"00")&amp;"hS"&amp;IF(ДАННЫЕ!$AJ1863,"1"&amp;ДАННЫЕ!$AJ1863,"00")&amp;"hZ"&amp;IF(ДАННЫЕ!$AK1863,"1"&amp;ДАННЫЕ!$AK1863,"00")&amp;"p"&amp;IF(ДАННЫЕ!$AP1863,"1"&amp;ДАННЫЕ!$AP1863,"00")&amp;"k"&amp;IF(ДАННЫЕ!$AQ1863,"1"&amp;ДАННЫЕ!$AQ1863,"00")&amp;"z"&amp;IF(ДАННЫЕ!$AR1863,"1"&amp;ДАННЫЕ!$AR1863,"00")&amp;"j"&amp;IF(ДАННЫЕ!$AM1863,"1"&amp;ДАННЫЕ!$AM1863,"00")&amp;"n"&amp;IF(ДАННЫЕ!$AN1863,"1"&amp;ДАННЫЕ!$AN1863,"00")&amp;"E"&amp;ДАННЫЕ!BI1863&amp;"L"&amp;ДАННЫЕ!AO1863&amp;"h"&amp;IF(ДАННЫЕ!$AU1863&gt;0,1,0)&amp;"v"&amp;IF(ДАННЫЕ!$AW1863&gt;0,1,0)&amp;"a"&amp;IF(ДАННЫЕ!$AS1863,"1"&amp;ДАННЫЕ!$AS1863,"00")&amp;"s"&amp;IF(ДАННЫЕ!$AT1863,"1"&amp;ДАННЫЕ!$AT1863,"00")&amp;"u"&amp;IF(ДАННЫЕ!$CJ1863&gt;0,1,0)&amp;"y"&amp;B1863&amp;"d"&amp;H1863&amp;"e"&amp;F1863&amp;G1863</f>
        <v>x0w00t00f00b00g00c00i00r00m00hS00hZ00p00k00z00j00n00ELh0v0a00s00u0y0de</v>
      </c>
      <c r="L1863" s="28" t="str">
        <f ca="1">ДАННЫЕ!$I1863&amp;"VN"&amp;IF(ДАННЫЕ!AW1863&gt;0,11,10)&amp;"CD"&amp;IF(ДАННЫЕ!BF1863&gt;500,16,IF(ДАННЫЕ!BF1863&gt;350,15,IF(ДАННЫЕ!BF1863&gt;=200,14,IF(ДАННЫЕ!BF1863&gt;=100,13,IF(ДАННЫЕ!BF1863&gt;=50,12,IF(ДАННЫЕ!BF1863&gt;0,11,10))))))&amp;"AR"&amp;IF(ДАННЫЕ!BX1863&gt;0,1,0)&amp;"GD"&amp;B1863&amp;"VV"&amp;IF(E1863&gt;=5,IF(E1863&lt;18,1,0),0)</f>
        <v>VN10CD10AR0GD0VV0</v>
      </c>
      <c r="M1863" s="28" t="str">
        <f>ДАННЫЕ!$I1863&amp;"b"&amp;ДАННЫЕ!$BI1863&amp;"r"&amp;ДАННЫЕ!$BJ1863&amp;"CD"&amp;IF(ДАННЫЕ!BF1863&gt;0,IF(ДАННЫЕ!BF1863&lt;200,1,IF(ДАННЫЕ!BF1863&lt;350,2,3)),0)&amp;"h"&amp;IF(ДАННЫЕ!$BK1863+ДАННЫЕ!$BL1863+ДАННЫЕ!$BM1863&gt;0,1,0)&amp;"x"&amp;ДАННЫЕ!$BK1863&amp;"y"&amp;ДАННЫЕ!$BL1863&amp;"z"&amp;ДАННЫЕ!$BM1863&amp;"c"&amp;IF(ДАННЫЕ!$BK1863+ДАННЫЕ!$BL1863+ДАННЫЕ!$BM1863=3,1,0)&amp;"a"&amp;IF(ДАННЫЕ!$BQ1863+ДАННЫЕ!$BR1863&gt;0,1,0)&amp;"d"&amp;ДАННЫЕ!$BQ1863&amp;"v"&amp;ДАННЫЕ!$BR1863&amp;"p"&amp;ДАННЫЕ!$BS1863&amp;"n"&amp;ДАННЫЕ!$BU1863&amp;"t"&amp;ДАННЫЕ!$BV1863&amp;"o"&amp;ДАННЫЕ!$BT1863&amp;"l"&amp;IF(ДАННЫЕ!$BN1863&gt;0,1,0)&amp;ДАННЫЕ!$BN1863&amp;"g"&amp;ДАННЫЕ!$BO1863&amp;"s"&amp;ДАННЫЕ!$BP1863&amp;"DZ"&amp;IF(ДАННЫЕ!B1863-ДАННЫЕ!G1863 &lt; 60,IF(ДАННЫЕ!B1863-ДАННЫЕ!G1863 &gt;= 0,1,0),0)&amp;"u"&amp;IF(ДАННЫЕ!$CJ1863&gt;0,1,0)</f>
        <v>brCD0h0xyzc0a0dvpntol0gsDZ1u0</v>
      </c>
      <c r="N1863" s="28" t="str">
        <f ca="1">ДАННЫЕ!$F1863&amp;ДАННЫЕ!$I1863&amp;"g"&amp;B1863&amp;"cf"&amp;D1863&amp;"a"&amp;IF(ДАННЫЕ!$BX1863&gt;0,1,0)&amp;IF(ДАННЫЕ!$BF1863&gt;500,1,IF(ДАННЫЕ!$BF1863&gt;350,2,IF(ДАННЫЕ!$BF1863&gt;=200,3,IF(ДАННЫЕ!$BF1863&gt;=100,4,IF(ДАННЫЕ!$BF1863&gt;=50,5,IF(ДАННЫЕ!$BF1863&lt;50,6,0))))))&amp;"AR"&amp;IF(DATEDIF(ДАННЫЕ!$BX1863,ДАННЫЕ!$F$1,"y")&gt;1,1,0)&amp;"VG"&amp;IF(ДАННЫЕ!$BH1863="0",1,0)&amp;"o"&amp;IF(T1863+ДАННЫЕ!$AF1863+ДАННЫЕ!$AG1863+ДАННЫЕ!$AH1863+ДАННЫЕ!$AI1863+ДАННЫЕ!$AJ1863+ДАННЫЕ!$AP1863+ДАННЫЕ!$AQ1863+ДАННЫЕ!$AR1863+ДАННЫЕ!$AU1863+ДАННЫЕ!$AW1863+ДАННЫЕ!$AS1863+ДАННЫЕ!$AT1863&gt;0,1,0)&amp;"x"&amp;ДАННЫЕ!$AG1863&amp;"p"&amp;IF(ДАННЫЕ!$BY1863&gt;0,1,0)&amp;"v"&amp;IF(ДАННЫЕ!$BZ1863&gt;0,1,0)&amp;"n"&amp;ДАННЫЕ!$CA1863&amp;"t"&amp;ДАННЫЕ!$AY1863&amp;"k"&amp;ДАННЫЕ!$CB1863&amp;"q"&amp;ДАННЫЕ!$CC1863&amp;"w"&amp;ДАННЫЕ!$CD1863&amp;"e"&amp;ДАННЫЕ!$CE1863&amp;"m"&amp;ДАННЫЕ!$CF1863&amp;"c"&amp;ДАННЫЕ!$CG1863&amp;"z"&amp;ДАННЫЕ!$CH1863&amp;"d"&amp;IF(H1863=4,1,0)&amp;"s"&amp;IF(ДАННЫЕ!$J1863=1,0,1)&amp;"u"&amp;IF(ДАННЫЕ!$CJ1863&gt;0,1,0)</f>
        <v>g0cf0a06AR1VG0o0xp0v0ntkqwemczd0s1u0</v>
      </c>
      <c r="O1863" s="28" t="str">
        <f>ДАННЫЕ!$I1863&amp;"g"&amp;B1863&amp;A1863&amp;"f"&amp;P1863&amp;"c"&amp;IF(ДАННЫЕ!$U1863&gt;0,1,0)&amp;"s"&amp;IF(ДАННЫЕ!$Q1863&gt;0,IF(YEAR(ДАННЫЕ!$F$1)=YEAR(ДАННЫЕ!$Q1863),IF(MONTH(ДАННЫЕ!$F$1)=MONTH(ДАННЫЕ!$Q1863),111,11),1),0)&amp;"i"&amp;IF(ДАННЫЕ!$R1863+ДАННЫЕ!$S1863+ДАННЫЕ!$T1863=0,0,1)&amp;"h"&amp;IF(ДАННЫЕ!$P1863&gt;0,1,0)&amp;"p"&amp;IF(ДАННЫЕ!$CI1863&gt;0,IF(YEAR(ДАННЫЕ!$F$1)=YEAR(ДАННЫЕ!$CI1863),IF(MONTH(ДАННЫЕ!$F$1)=MONTH(ДАННЫЕ!$CI1863),111,11),1),0)&amp;"d"&amp;IF(ДАННЫЕ!$CJ1863&gt;0,IF(YEAR(ДАННЫЕ!$F$1)=YEAR(ДАННЫЕ!$CJ1863),IF(MONTH(ДАННЫЕ!$F$1)=MONTH(ДАННЫЕ!$CJ1863),111,11),1),0)&amp;"o"&amp;IF(ДАННЫЕ!$CK1863&gt;0,IF(MONTH(ДАННЫЕ!$F$1)=MONTH(ДАННЫЕ!$CK1863),111,11),0)&amp;"v"&amp;IF(ДАННЫЕ!$BE1863&gt;0,IF(MONTH(ДАННЫЕ!$F$1)=MONTH(ДАННЫЕ!$BE1863),111,11),0)</f>
        <v>g00f0c0s0i0h0p0d0o0v0</v>
      </c>
      <c r="P1863" s="15">
        <f t="shared" si="89"/>
        <v>0</v>
      </c>
      <c r="Q1863" s="15">
        <f>IF(ДАННЫЕ!$F$1&gt;ДАННЫЕ!$N1863,IF(YEAR(ДАННЫЕ!$F$1)=YEAR(ДАННЫЕ!M1863),1,0),0)</f>
        <v>0</v>
      </c>
      <c r="R1863" s="15">
        <f>IF(ДАННЫЕ!$F$1&gt;ДАННЫЕ!$N1863,IF(YEAR(ДАННЫЕ!$F$1)=YEAR(ДАННЫЕ!N1863),1,0),0)</f>
        <v>0</v>
      </c>
      <c r="S1863" s="15">
        <f>IF(ДАННЫЕ!$AA1863="2А",1,IF(ДАННЫЕ!$AA1863="2Б",2,IF(ДАННЫЕ!$AA1863="2В",3,IF(ДАННЫЕ!$AA1863=3,4,IF(ДАННЫЕ!$AA1863="4А",5,IF(ДАННЫЕ!$AA1863="4Б",6,IF(ДАННЫЕ!$AA1863="4В",7,IF(ДАННЫЕ!$AA1863=5,8,0))))))))</f>
        <v>0</v>
      </c>
      <c r="T1863" s="15">
        <f>IF(OR(ДАННЫЕ!$AC1863=2,ДАННЫЕ!$AD1863=2,ДАННЫЕ!$AE1863=2),2,IF(OR(ДАННЫЕ!$AC1863=1,ДАННЫЕ!$AD1863=1,ДАННЫЕ!$AE1863=1),1,0))</f>
        <v>0</v>
      </c>
    </row>
    <row r="1864" spans="1:20" x14ac:dyDescent="0.2">
      <c r="A1864" s="78">
        <f>IF(B1864&gt;0,IF(MONTH(ДАННЫЕ!$F$1)=MONTH(ДАННЫЕ!$B1864),1,0),0)</f>
        <v>0</v>
      </c>
      <c r="B1864" s="14">
        <f>IF(ДАННЫЕ!$B1864&gt;0,IF(YEAR(ДАННЫЕ!$F$1)=YEAR(ДАННЫЕ!$B1864),1,0),0)</f>
        <v>0</v>
      </c>
      <c r="C1864" s="14">
        <f>IF(ДАННЫЕ!$CM1864&gt;0,IF(YEAR(ДАННЫЕ!$F$1)=YEAR(ДАННЫЕ!$CM1864),1,0),0)</f>
        <v>0</v>
      </c>
      <c r="D1864" s="14">
        <f>IF(ДАННЫЕ!$CJ1864&gt;0,IF(ДАННЫЕ!$CL1864&gt;ДАННЫЕ!$F$1,1,IF(ДАННЫЕ!$CL1864&gt;0,0,1)),0)</f>
        <v>0</v>
      </c>
      <c r="E1864" s="43" t="str">
        <f ca="1">IF(ДАННЫЕ!$F$1&gt;0,IF(ДАННЫЕ!$G1864&gt;0,DATEDIF(ДАННЫЕ!$G1864,ДАННЫЕ!$F$1,"y"),""),IF(ДАННЫЕ!$G1864&gt;0,DATEDIF(ДАННЫЕ!$G1864,TODAY(),"y"),""))</f>
        <v/>
      </c>
      <c r="F1864" s="43" t="str">
        <f xml:space="preserve"> IF(ДАННЫЕ!$F1864="М",IF(E1864&gt;=18,IF(E1864&lt;60,1,""),""),"")&amp;IF(ДАННЫЕ!$F1864="Ж",IF(E1864&gt;=18,IF(E1864&lt;55,1,""),""),"")</f>
        <v/>
      </c>
      <c r="G1864" s="43" t="str">
        <f xml:space="preserve"> IF(ДАННЫЕ!$F1864="М",IF(E1864&gt;=60,2,""),"")&amp;IF(ДАННЫЕ!$F1864="Ж",IF(E1864&gt;=55,2,""),"")</f>
        <v/>
      </c>
      <c r="H1864" s="43" t="str">
        <f t="shared" ca="1" si="87"/>
        <v/>
      </c>
      <c r="I1864" s="43" t="str">
        <f t="shared" ca="1" si="88"/>
        <v>03</v>
      </c>
      <c r="J1864" s="28" t="str">
        <f ca="1">ДАННЫЕ!$F1864&amp;H1864&amp;I1864&amp;ДАННЫЕ!$I1864&amp;"m"&amp;IF(ДАННЫЕ!$I1864&gt;0,IF(ДАННЫЕ!$J1864&gt;0,0,1),"")&amp;"f"&amp;IF(ДАННЫЕ!$R1864&gt;0,IF(YEAR(ДАННЫЕ!$F$1)=YEAR(ДАННЫЕ!$R1864),1,0),0)&amp;"z"&amp;ДАННЫЕ!$R1864&amp;"p"&amp;ДАННЫЕ!$S1864&amp;"i"&amp;ДАННЫЕ!$T1864&amp;"h"&amp;ДАННЫЕ!$K1864&amp;"be"&amp;ДАННЫЕ!$BI1864&amp;"CD"&amp;IF(ДАННЫЕ!BF1864&gt;500,4,IF(ДАННЫЕ!BF1864&gt;350,3,IF(ДАННЫЕ!BF1864&gt;200,2,IF(ДАННЫЕ!BF1864&gt;0,1,0))))&amp;"g"&amp;B1864&amp;"d"&amp;H1864&amp;"l"&amp;ДАННЫЕ!AT1864&amp;"a"&amp;ДАННЫЕ!$V1864&amp;"v"&amp;R1864&amp;"k"&amp;ДАННЫЕ!$U1864&amp;"s"&amp;ДАННЫЕ!$Y1864&amp;"t"&amp;ДАННЫЕ!$X1864&amp;"b"&amp;IF(ДАННЫЕ!$Q1864&gt;1,1,0)&amp;"PP"&amp;ДАННЫЕ!Z1864&amp;"c"&amp;S1864&amp;"x"&amp;IF(ДАННЫЕ!$BY1864&gt;0,IF(YEAR(ДАННЫЕ!$F$1)=YEAR(ДАННЫЕ!$BY1864),1,0),0)&amp;"n"&amp;IF(ДАННЫЕ!$BZ1864&gt;0,IF(YEAR(ДАННЫЕ!$F$1)=YEAR(ДАННЫЕ!$BZ1864),1,0),0)&amp;"u"&amp;D1864&amp;"z"&amp;IF(ДАННЫЕ!$CL1864&gt;0,IF(YEAR(ДАННЫЕ!$F$1)&gt;YEAR(ДАННЫЕ!$CL1864),11,12),0)</f>
        <v>03mf0zpihbeCD0g0dlav0kstb0PPc0x0n0u0z0</v>
      </c>
      <c r="K1864" s="28" t="str">
        <f ca="1">ДАННЫЕ!$I1864&amp;"x"&amp;B1864&amp;"w"&amp;IF(T1864+ДАННЫЕ!AD1864+ДАННЫЕ!AE1864+ДАННЫЕ!AF1864+ДАННЫЕ!AG1864+ДАННЫЕ!AH1864+ДАННЫЕ!$AL1864+ДАННЫЕ!AI1864+ДАННЫЕ!AJ1864+ДАННЫЕ!AK1864+ДАННЫЕ!AP1864+ДАННЫЕ!AQ1864+ДАННЫЕ!AR1864+ДАННЫЕ!$AM1864+ДАННЫЕ!$AN1864+ДАННЫЕ!AS1864+ДАННЫЕ!AT1864&gt;0,1,0)&amp;IF(OR(T1864=2,ДАННЫЕ!AD1864=2,ДАННЫЕ!AE1864=2,ДАННЫЕ!AF1864=2,ДАННЫЕ!AG1864=2,ДАННЫЕ!AH1864=2,ДАННЫЕ!$AL1864=2,ДАННЫЕ!AI1864=2,ДАННЫЕ!AJ1864=2,ДАННЫЕ!AK1864=2,ДАННЫЕ!AP1864=2,ДАННЫЕ!AQ1864=2,ДАННЫЕ!AR1864=2,ДАННЫЕ!$AM1864=2,ДАННЫЕ!$AN1864=2,ДАННЫЕ!AS1864=2,ДАННЫЕ!AT1864=2),2,0)&amp;"t"&amp;IF(T1864&gt;0,"1"&amp;T1864,"00")&amp;"f"&amp;IF(ДАННЫЕ!$AC1864,"1"&amp;ДАННЫЕ!$AC1864,"00")&amp;"b"&amp;IF(ДАННЫЕ!$AD1864,"1"&amp;ДАННЫЕ!$AD1864,"00")&amp;"g"&amp;IF(ДАННЫЕ!$AF1864,"1"&amp;ДАННЫЕ!$AF1864,"00")&amp;"c"&amp;IF(ДАННЫЕ!$AG1864,"1"&amp;ДАННЫЕ!$AG1864,"00")&amp;"i"&amp;IF(ДАННЫЕ!$AH1864,"1"&amp;ДАННЫЕ!$AH1864,"00")&amp;"r"&amp;IF(ДАННЫЕ!$AL1864,"1"&amp;ДАННЫЕ!$AL1864,"00")&amp;"m"&amp;IF(ДАННЫЕ!$AI1864,"1"&amp;ДАННЫЕ!$AI1864,"00")&amp;"hS"&amp;IF(ДАННЫЕ!$AJ1864,"1"&amp;ДАННЫЕ!$AJ1864,"00")&amp;"hZ"&amp;IF(ДАННЫЕ!$AK1864,"1"&amp;ДАННЫЕ!$AK1864,"00")&amp;"p"&amp;IF(ДАННЫЕ!$AP1864,"1"&amp;ДАННЫЕ!$AP1864,"00")&amp;"k"&amp;IF(ДАННЫЕ!$AQ1864,"1"&amp;ДАННЫЕ!$AQ1864,"00")&amp;"z"&amp;IF(ДАННЫЕ!$AR1864,"1"&amp;ДАННЫЕ!$AR1864,"00")&amp;"j"&amp;IF(ДАННЫЕ!$AM1864,"1"&amp;ДАННЫЕ!$AM1864,"00")&amp;"n"&amp;IF(ДАННЫЕ!$AN1864,"1"&amp;ДАННЫЕ!$AN1864,"00")&amp;"E"&amp;ДАННЫЕ!BI1864&amp;"L"&amp;ДАННЫЕ!AO1864&amp;"h"&amp;IF(ДАННЫЕ!$AU1864&gt;0,1,0)&amp;"v"&amp;IF(ДАННЫЕ!$AW1864&gt;0,1,0)&amp;"a"&amp;IF(ДАННЫЕ!$AS1864,"1"&amp;ДАННЫЕ!$AS1864,"00")&amp;"s"&amp;IF(ДАННЫЕ!$AT1864,"1"&amp;ДАННЫЕ!$AT1864,"00")&amp;"u"&amp;IF(ДАННЫЕ!$CJ1864&gt;0,1,0)&amp;"y"&amp;B1864&amp;"d"&amp;H1864&amp;"e"&amp;F1864&amp;G1864</f>
        <v>x0w00t00f00b00g00c00i00r00m00hS00hZ00p00k00z00j00n00ELh0v0a00s00u0y0de</v>
      </c>
      <c r="L1864" s="28" t="str">
        <f ca="1">ДАННЫЕ!$I1864&amp;"VN"&amp;IF(ДАННЫЕ!AW1864&gt;0,11,10)&amp;"CD"&amp;IF(ДАННЫЕ!BF1864&gt;500,16,IF(ДАННЫЕ!BF1864&gt;350,15,IF(ДАННЫЕ!BF1864&gt;=200,14,IF(ДАННЫЕ!BF1864&gt;=100,13,IF(ДАННЫЕ!BF1864&gt;=50,12,IF(ДАННЫЕ!BF1864&gt;0,11,10))))))&amp;"AR"&amp;IF(ДАННЫЕ!BX1864&gt;0,1,0)&amp;"GD"&amp;B1864&amp;"VV"&amp;IF(E1864&gt;=5,IF(E1864&lt;18,1,0),0)</f>
        <v>VN10CD10AR0GD0VV0</v>
      </c>
      <c r="M1864" s="28" t="str">
        <f>ДАННЫЕ!$I1864&amp;"b"&amp;ДАННЫЕ!$BI1864&amp;"r"&amp;ДАННЫЕ!$BJ1864&amp;"CD"&amp;IF(ДАННЫЕ!BF1864&gt;0,IF(ДАННЫЕ!BF1864&lt;200,1,IF(ДАННЫЕ!BF1864&lt;350,2,3)),0)&amp;"h"&amp;IF(ДАННЫЕ!$BK1864+ДАННЫЕ!$BL1864+ДАННЫЕ!$BM1864&gt;0,1,0)&amp;"x"&amp;ДАННЫЕ!$BK1864&amp;"y"&amp;ДАННЫЕ!$BL1864&amp;"z"&amp;ДАННЫЕ!$BM1864&amp;"c"&amp;IF(ДАННЫЕ!$BK1864+ДАННЫЕ!$BL1864+ДАННЫЕ!$BM1864=3,1,0)&amp;"a"&amp;IF(ДАННЫЕ!$BQ1864+ДАННЫЕ!$BR1864&gt;0,1,0)&amp;"d"&amp;ДАННЫЕ!$BQ1864&amp;"v"&amp;ДАННЫЕ!$BR1864&amp;"p"&amp;ДАННЫЕ!$BS1864&amp;"n"&amp;ДАННЫЕ!$BU1864&amp;"t"&amp;ДАННЫЕ!$BV1864&amp;"o"&amp;ДАННЫЕ!$BT1864&amp;"l"&amp;IF(ДАННЫЕ!$BN1864&gt;0,1,0)&amp;ДАННЫЕ!$BN1864&amp;"g"&amp;ДАННЫЕ!$BO1864&amp;"s"&amp;ДАННЫЕ!$BP1864&amp;"DZ"&amp;IF(ДАННЫЕ!B1864-ДАННЫЕ!G1864 &lt; 60,IF(ДАННЫЕ!B1864-ДАННЫЕ!G1864 &gt;= 0,1,0),0)&amp;"u"&amp;IF(ДАННЫЕ!$CJ1864&gt;0,1,0)</f>
        <v>brCD0h0xyzc0a0dvpntol0gsDZ1u0</v>
      </c>
      <c r="N1864" s="28" t="str">
        <f ca="1">ДАННЫЕ!$F1864&amp;ДАННЫЕ!$I1864&amp;"g"&amp;B1864&amp;"cf"&amp;D1864&amp;"a"&amp;IF(ДАННЫЕ!$BX1864&gt;0,1,0)&amp;IF(ДАННЫЕ!$BF1864&gt;500,1,IF(ДАННЫЕ!$BF1864&gt;350,2,IF(ДАННЫЕ!$BF1864&gt;=200,3,IF(ДАННЫЕ!$BF1864&gt;=100,4,IF(ДАННЫЕ!$BF1864&gt;=50,5,IF(ДАННЫЕ!$BF1864&lt;50,6,0))))))&amp;"AR"&amp;IF(DATEDIF(ДАННЫЕ!$BX1864,ДАННЫЕ!$F$1,"y")&gt;1,1,0)&amp;"VG"&amp;IF(ДАННЫЕ!$BH1864="0",1,0)&amp;"o"&amp;IF(T1864+ДАННЫЕ!$AF1864+ДАННЫЕ!$AG1864+ДАННЫЕ!$AH1864+ДАННЫЕ!$AI1864+ДАННЫЕ!$AJ1864+ДАННЫЕ!$AP1864+ДАННЫЕ!$AQ1864+ДАННЫЕ!$AR1864+ДАННЫЕ!$AU1864+ДАННЫЕ!$AW1864+ДАННЫЕ!$AS1864+ДАННЫЕ!$AT1864&gt;0,1,0)&amp;"x"&amp;ДАННЫЕ!$AG1864&amp;"p"&amp;IF(ДАННЫЕ!$BY1864&gt;0,1,0)&amp;"v"&amp;IF(ДАННЫЕ!$BZ1864&gt;0,1,0)&amp;"n"&amp;ДАННЫЕ!$CA1864&amp;"t"&amp;ДАННЫЕ!$AY1864&amp;"k"&amp;ДАННЫЕ!$CB1864&amp;"q"&amp;ДАННЫЕ!$CC1864&amp;"w"&amp;ДАННЫЕ!$CD1864&amp;"e"&amp;ДАННЫЕ!$CE1864&amp;"m"&amp;ДАННЫЕ!$CF1864&amp;"c"&amp;ДАННЫЕ!$CG1864&amp;"z"&amp;ДАННЫЕ!$CH1864&amp;"d"&amp;IF(H1864=4,1,0)&amp;"s"&amp;IF(ДАННЫЕ!$J1864=1,0,1)&amp;"u"&amp;IF(ДАННЫЕ!$CJ1864&gt;0,1,0)</f>
        <v>g0cf0a06AR1VG0o0xp0v0ntkqwemczd0s1u0</v>
      </c>
      <c r="O1864" s="28" t="str">
        <f>ДАННЫЕ!$I1864&amp;"g"&amp;B1864&amp;A1864&amp;"f"&amp;P1864&amp;"c"&amp;IF(ДАННЫЕ!$U1864&gt;0,1,0)&amp;"s"&amp;IF(ДАННЫЕ!$Q1864&gt;0,IF(YEAR(ДАННЫЕ!$F$1)=YEAR(ДАННЫЕ!$Q1864),IF(MONTH(ДАННЫЕ!$F$1)=MONTH(ДАННЫЕ!$Q1864),111,11),1),0)&amp;"i"&amp;IF(ДАННЫЕ!$R1864+ДАННЫЕ!$S1864+ДАННЫЕ!$T1864=0,0,1)&amp;"h"&amp;IF(ДАННЫЕ!$P1864&gt;0,1,0)&amp;"p"&amp;IF(ДАННЫЕ!$CI1864&gt;0,IF(YEAR(ДАННЫЕ!$F$1)=YEAR(ДАННЫЕ!$CI1864),IF(MONTH(ДАННЫЕ!$F$1)=MONTH(ДАННЫЕ!$CI1864),111,11),1),0)&amp;"d"&amp;IF(ДАННЫЕ!$CJ1864&gt;0,IF(YEAR(ДАННЫЕ!$F$1)=YEAR(ДАННЫЕ!$CJ1864),IF(MONTH(ДАННЫЕ!$F$1)=MONTH(ДАННЫЕ!$CJ1864),111,11),1),0)&amp;"o"&amp;IF(ДАННЫЕ!$CK1864&gt;0,IF(MONTH(ДАННЫЕ!$F$1)=MONTH(ДАННЫЕ!$CK1864),111,11),0)&amp;"v"&amp;IF(ДАННЫЕ!$BE1864&gt;0,IF(MONTH(ДАННЫЕ!$F$1)=MONTH(ДАННЫЕ!$BE1864),111,11),0)</f>
        <v>g00f0c0s0i0h0p0d0o0v0</v>
      </c>
      <c r="P1864" s="15">
        <f t="shared" si="89"/>
        <v>0</v>
      </c>
      <c r="Q1864" s="15">
        <f>IF(ДАННЫЕ!$F$1&gt;ДАННЫЕ!$N1864,IF(YEAR(ДАННЫЕ!$F$1)=YEAR(ДАННЫЕ!M1864),1,0),0)</f>
        <v>0</v>
      </c>
      <c r="R1864" s="15">
        <f>IF(ДАННЫЕ!$F$1&gt;ДАННЫЕ!$N1864,IF(YEAR(ДАННЫЕ!$F$1)=YEAR(ДАННЫЕ!N1864),1,0),0)</f>
        <v>0</v>
      </c>
      <c r="S1864" s="15">
        <f>IF(ДАННЫЕ!$AA1864="2А",1,IF(ДАННЫЕ!$AA1864="2Б",2,IF(ДАННЫЕ!$AA1864="2В",3,IF(ДАННЫЕ!$AA1864=3,4,IF(ДАННЫЕ!$AA1864="4А",5,IF(ДАННЫЕ!$AA1864="4Б",6,IF(ДАННЫЕ!$AA1864="4В",7,IF(ДАННЫЕ!$AA1864=5,8,0))))))))</f>
        <v>0</v>
      </c>
      <c r="T1864" s="15">
        <f>IF(OR(ДАННЫЕ!$AC1864=2,ДАННЫЕ!$AD1864=2,ДАННЫЕ!$AE1864=2),2,IF(OR(ДАННЫЕ!$AC1864=1,ДАННЫЕ!$AD1864=1,ДАННЫЕ!$AE1864=1),1,0))</f>
        <v>0</v>
      </c>
    </row>
    <row r="1865" spans="1:20" x14ac:dyDescent="0.2">
      <c r="A1865" s="78">
        <f>IF(B1865&gt;0,IF(MONTH(ДАННЫЕ!$F$1)=MONTH(ДАННЫЕ!$B1865),1,0),0)</f>
        <v>0</v>
      </c>
      <c r="B1865" s="14">
        <f>IF(ДАННЫЕ!$B1865&gt;0,IF(YEAR(ДАННЫЕ!$F$1)=YEAR(ДАННЫЕ!$B1865),1,0),0)</f>
        <v>0</v>
      </c>
      <c r="C1865" s="14">
        <f>IF(ДАННЫЕ!$CM1865&gt;0,IF(YEAR(ДАННЫЕ!$F$1)=YEAR(ДАННЫЕ!$CM1865),1,0),0)</f>
        <v>0</v>
      </c>
      <c r="D1865" s="14">
        <f>IF(ДАННЫЕ!$CJ1865&gt;0,IF(ДАННЫЕ!$CL1865&gt;ДАННЫЕ!$F$1,1,IF(ДАННЫЕ!$CL1865&gt;0,0,1)),0)</f>
        <v>0</v>
      </c>
      <c r="E1865" s="43" t="str">
        <f ca="1">IF(ДАННЫЕ!$F$1&gt;0,IF(ДАННЫЕ!$G1865&gt;0,DATEDIF(ДАННЫЕ!$G1865,ДАННЫЕ!$F$1,"y"),""),IF(ДАННЫЕ!$G1865&gt;0,DATEDIF(ДАННЫЕ!$G1865,TODAY(),"y"),""))</f>
        <v/>
      </c>
      <c r="F1865" s="43" t="str">
        <f xml:space="preserve"> IF(ДАННЫЕ!$F1865="М",IF(E1865&gt;=18,IF(E1865&lt;60,1,""),""),"")&amp;IF(ДАННЫЕ!$F1865="Ж",IF(E1865&gt;=18,IF(E1865&lt;55,1,""),""),"")</f>
        <v/>
      </c>
      <c r="G1865" s="43" t="str">
        <f xml:space="preserve"> IF(ДАННЫЕ!$F1865="М",IF(E1865&gt;=60,2,""),"")&amp;IF(ДАННЫЕ!$F1865="Ж",IF(E1865&gt;=55,2,""),"")</f>
        <v/>
      </c>
      <c r="H1865" s="43" t="str">
        <f t="shared" ca="1" si="87"/>
        <v/>
      </c>
      <c r="I1865" s="43" t="str">
        <f t="shared" ca="1" si="88"/>
        <v>03</v>
      </c>
      <c r="J1865" s="28" t="str">
        <f ca="1">ДАННЫЕ!$F1865&amp;H1865&amp;I1865&amp;ДАННЫЕ!$I1865&amp;"m"&amp;IF(ДАННЫЕ!$I1865&gt;0,IF(ДАННЫЕ!$J1865&gt;0,0,1),"")&amp;"f"&amp;IF(ДАННЫЕ!$R1865&gt;0,IF(YEAR(ДАННЫЕ!$F$1)=YEAR(ДАННЫЕ!$R1865),1,0),0)&amp;"z"&amp;ДАННЫЕ!$R1865&amp;"p"&amp;ДАННЫЕ!$S1865&amp;"i"&amp;ДАННЫЕ!$T1865&amp;"h"&amp;ДАННЫЕ!$K1865&amp;"be"&amp;ДАННЫЕ!$BI1865&amp;"CD"&amp;IF(ДАННЫЕ!BF1865&gt;500,4,IF(ДАННЫЕ!BF1865&gt;350,3,IF(ДАННЫЕ!BF1865&gt;200,2,IF(ДАННЫЕ!BF1865&gt;0,1,0))))&amp;"g"&amp;B1865&amp;"d"&amp;H1865&amp;"l"&amp;ДАННЫЕ!AT1865&amp;"a"&amp;ДАННЫЕ!$V1865&amp;"v"&amp;R1865&amp;"k"&amp;ДАННЫЕ!$U1865&amp;"s"&amp;ДАННЫЕ!$Y1865&amp;"t"&amp;ДАННЫЕ!$X1865&amp;"b"&amp;IF(ДАННЫЕ!$Q1865&gt;1,1,0)&amp;"PP"&amp;ДАННЫЕ!Z1865&amp;"c"&amp;S1865&amp;"x"&amp;IF(ДАННЫЕ!$BY1865&gt;0,IF(YEAR(ДАННЫЕ!$F$1)=YEAR(ДАННЫЕ!$BY1865),1,0),0)&amp;"n"&amp;IF(ДАННЫЕ!$BZ1865&gt;0,IF(YEAR(ДАННЫЕ!$F$1)=YEAR(ДАННЫЕ!$BZ1865),1,0),0)&amp;"u"&amp;D1865&amp;"z"&amp;IF(ДАННЫЕ!$CL1865&gt;0,IF(YEAR(ДАННЫЕ!$F$1)&gt;YEAR(ДАННЫЕ!$CL1865),11,12),0)</f>
        <v>03mf0zpihbeCD0g0dlav0kstb0PPc0x0n0u0z0</v>
      </c>
      <c r="K1865" s="28" t="str">
        <f ca="1">ДАННЫЕ!$I1865&amp;"x"&amp;B1865&amp;"w"&amp;IF(T1865+ДАННЫЕ!AD1865+ДАННЫЕ!AE1865+ДАННЫЕ!AF1865+ДАННЫЕ!AG1865+ДАННЫЕ!AH1865+ДАННЫЕ!$AL1865+ДАННЫЕ!AI1865+ДАННЫЕ!AJ1865+ДАННЫЕ!AK1865+ДАННЫЕ!AP1865+ДАННЫЕ!AQ1865+ДАННЫЕ!AR1865+ДАННЫЕ!$AM1865+ДАННЫЕ!$AN1865+ДАННЫЕ!AS1865+ДАННЫЕ!AT1865&gt;0,1,0)&amp;IF(OR(T1865=2,ДАННЫЕ!AD1865=2,ДАННЫЕ!AE1865=2,ДАННЫЕ!AF1865=2,ДАННЫЕ!AG1865=2,ДАННЫЕ!AH1865=2,ДАННЫЕ!$AL1865=2,ДАННЫЕ!AI1865=2,ДАННЫЕ!AJ1865=2,ДАННЫЕ!AK1865=2,ДАННЫЕ!AP1865=2,ДАННЫЕ!AQ1865=2,ДАННЫЕ!AR1865=2,ДАННЫЕ!$AM1865=2,ДАННЫЕ!$AN1865=2,ДАННЫЕ!AS1865=2,ДАННЫЕ!AT1865=2),2,0)&amp;"t"&amp;IF(T1865&gt;0,"1"&amp;T1865,"00")&amp;"f"&amp;IF(ДАННЫЕ!$AC1865,"1"&amp;ДАННЫЕ!$AC1865,"00")&amp;"b"&amp;IF(ДАННЫЕ!$AD1865,"1"&amp;ДАННЫЕ!$AD1865,"00")&amp;"g"&amp;IF(ДАННЫЕ!$AF1865,"1"&amp;ДАННЫЕ!$AF1865,"00")&amp;"c"&amp;IF(ДАННЫЕ!$AG1865,"1"&amp;ДАННЫЕ!$AG1865,"00")&amp;"i"&amp;IF(ДАННЫЕ!$AH1865,"1"&amp;ДАННЫЕ!$AH1865,"00")&amp;"r"&amp;IF(ДАННЫЕ!$AL1865,"1"&amp;ДАННЫЕ!$AL1865,"00")&amp;"m"&amp;IF(ДАННЫЕ!$AI1865,"1"&amp;ДАННЫЕ!$AI1865,"00")&amp;"hS"&amp;IF(ДАННЫЕ!$AJ1865,"1"&amp;ДАННЫЕ!$AJ1865,"00")&amp;"hZ"&amp;IF(ДАННЫЕ!$AK1865,"1"&amp;ДАННЫЕ!$AK1865,"00")&amp;"p"&amp;IF(ДАННЫЕ!$AP1865,"1"&amp;ДАННЫЕ!$AP1865,"00")&amp;"k"&amp;IF(ДАННЫЕ!$AQ1865,"1"&amp;ДАННЫЕ!$AQ1865,"00")&amp;"z"&amp;IF(ДАННЫЕ!$AR1865,"1"&amp;ДАННЫЕ!$AR1865,"00")&amp;"j"&amp;IF(ДАННЫЕ!$AM1865,"1"&amp;ДАННЫЕ!$AM1865,"00")&amp;"n"&amp;IF(ДАННЫЕ!$AN1865,"1"&amp;ДАННЫЕ!$AN1865,"00")&amp;"E"&amp;ДАННЫЕ!BI1865&amp;"L"&amp;ДАННЫЕ!AO1865&amp;"h"&amp;IF(ДАННЫЕ!$AU1865&gt;0,1,0)&amp;"v"&amp;IF(ДАННЫЕ!$AW1865&gt;0,1,0)&amp;"a"&amp;IF(ДАННЫЕ!$AS1865,"1"&amp;ДАННЫЕ!$AS1865,"00")&amp;"s"&amp;IF(ДАННЫЕ!$AT1865,"1"&amp;ДАННЫЕ!$AT1865,"00")&amp;"u"&amp;IF(ДАННЫЕ!$CJ1865&gt;0,1,0)&amp;"y"&amp;B1865&amp;"d"&amp;H1865&amp;"e"&amp;F1865&amp;G1865</f>
        <v>x0w00t00f00b00g00c00i00r00m00hS00hZ00p00k00z00j00n00ELh0v0a00s00u0y0de</v>
      </c>
      <c r="L1865" s="28" t="str">
        <f ca="1">ДАННЫЕ!$I1865&amp;"VN"&amp;IF(ДАННЫЕ!AW1865&gt;0,11,10)&amp;"CD"&amp;IF(ДАННЫЕ!BF1865&gt;500,16,IF(ДАННЫЕ!BF1865&gt;350,15,IF(ДАННЫЕ!BF1865&gt;=200,14,IF(ДАННЫЕ!BF1865&gt;=100,13,IF(ДАННЫЕ!BF1865&gt;=50,12,IF(ДАННЫЕ!BF1865&gt;0,11,10))))))&amp;"AR"&amp;IF(ДАННЫЕ!BX1865&gt;0,1,0)&amp;"GD"&amp;B1865&amp;"VV"&amp;IF(E1865&gt;=5,IF(E1865&lt;18,1,0),0)</f>
        <v>VN10CD10AR0GD0VV0</v>
      </c>
      <c r="M1865" s="28" t="str">
        <f>ДАННЫЕ!$I1865&amp;"b"&amp;ДАННЫЕ!$BI1865&amp;"r"&amp;ДАННЫЕ!$BJ1865&amp;"CD"&amp;IF(ДАННЫЕ!BF1865&gt;0,IF(ДАННЫЕ!BF1865&lt;200,1,IF(ДАННЫЕ!BF1865&lt;350,2,3)),0)&amp;"h"&amp;IF(ДАННЫЕ!$BK1865+ДАННЫЕ!$BL1865+ДАННЫЕ!$BM1865&gt;0,1,0)&amp;"x"&amp;ДАННЫЕ!$BK1865&amp;"y"&amp;ДАННЫЕ!$BL1865&amp;"z"&amp;ДАННЫЕ!$BM1865&amp;"c"&amp;IF(ДАННЫЕ!$BK1865+ДАННЫЕ!$BL1865+ДАННЫЕ!$BM1865=3,1,0)&amp;"a"&amp;IF(ДАННЫЕ!$BQ1865+ДАННЫЕ!$BR1865&gt;0,1,0)&amp;"d"&amp;ДАННЫЕ!$BQ1865&amp;"v"&amp;ДАННЫЕ!$BR1865&amp;"p"&amp;ДАННЫЕ!$BS1865&amp;"n"&amp;ДАННЫЕ!$BU1865&amp;"t"&amp;ДАННЫЕ!$BV1865&amp;"o"&amp;ДАННЫЕ!$BT1865&amp;"l"&amp;IF(ДАННЫЕ!$BN1865&gt;0,1,0)&amp;ДАННЫЕ!$BN1865&amp;"g"&amp;ДАННЫЕ!$BO1865&amp;"s"&amp;ДАННЫЕ!$BP1865&amp;"DZ"&amp;IF(ДАННЫЕ!B1865-ДАННЫЕ!G1865 &lt; 60,IF(ДАННЫЕ!B1865-ДАННЫЕ!G1865 &gt;= 0,1,0),0)&amp;"u"&amp;IF(ДАННЫЕ!$CJ1865&gt;0,1,0)</f>
        <v>brCD0h0xyzc0a0dvpntol0gsDZ1u0</v>
      </c>
      <c r="N1865" s="28" t="str">
        <f ca="1">ДАННЫЕ!$F1865&amp;ДАННЫЕ!$I1865&amp;"g"&amp;B1865&amp;"cf"&amp;D1865&amp;"a"&amp;IF(ДАННЫЕ!$BX1865&gt;0,1,0)&amp;IF(ДАННЫЕ!$BF1865&gt;500,1,IF(ДАННЫЕ!$BF1865&gt;350,2,IF(ДАННЫЕ!$BF1865&gt;=200,3,IF(ДАННЫЕ!$BF1865&gt;=100,4,IF(ДАННЫЕ!$BF1865&gt;=50,5,IF(ДАННЫЕ!$BF1865&lt;50,6,0))))))&amp;"AR"&amp;IF(DATEDIF(ДАННЫЕ!$BX1865,ДАННЫЕ!$F$1,"y")&gt;1,1,0)&amp;"VG"&amp;IF(ДАННЫЕ!$BH1865="0",1,0)&amp;"o"&amp;IF(T1865+ДАННЫЕ!$AF1865+ДАННЫЕ!$AG1865+ДАННЫЕ!$AH1865+ДАННЫЕ!$AI1865+ДАННЫЕ!$AJ1865+ДАННЫЕ!$AP1865+ДАННЫЕ!$AQ1865+ДАННЫЕ!$AR1865+ДАННЫЕ!$AU1865+ДАННЫЕ!$AW1865+ДАННЫЕ!$AS1865+ДАННЫЕ!$AT1865&gt;0,1,0)&amp;"x"&amp;ДАННЫЕ!$AG1865&amp;"p"&amp;IF(ДАННЫЕ!$BY1865&gt;0,1,0)&amp;"v"&amp;IF(ДАННЫЕ!$BZ1865&gt;0,1,0)&amp;"n"&amp;ДАННЫЕ!$CA1865&amp;"t"&amp;ДАННЫЕ!$AY1865&amp;"k"&amp;ДАННЫЕ!$CB1865&amp;"q"&amp;ДАННЫЕ!$CC1865&amp;"w"&amp;ДАННЫЕ!$CD1865&amp;"e"&amp;ДАННЫЕ!$CE1865&amp;"m"&amp;ДАННЫЕ!$CF1865&amp;"c"&amp;ДАННЫЕ!$CG1865&amp;"z"&amp;ДАННЫЕ!$CH1865&amp;"d"&amp;IF(H1865=4,1,0)&amp;"s"&amp;IF(ДАННЫЕ!$J1865=1,0,1)&amp;"u"&amp;IF(ДАННЫЕ!$CJ1865&gt;0,1,0)</f>
        <v>g0cf0a06AR1VG0o0xp0v0ntkqwemczd0s1u0</v>
      </c>
      <c r="O1865" s="28" t="str">
        <f>ДАННЫЕ!$I1865&amp;"g"&amp;B1865&amp;A1865&amp;"f"&amp;P1865&amp;"c"&amp;IF(ДАННЫЕ!$U1865&gt;0,1,0)&amp;"s"&amp;IF(ДАННЫЕ!$Q1865&gt;0,IF(YEAR(ДАННЫЕ!$F$1)=YEAR(ДАННЫЕ!$Q1865),IF(MONTH(ДАННЫЕ!$F$1)=MONTH(ДАННЫЕ!$Q1865),111,11),1),0)&amp;"i"&amp;IF(ДАННЫЕ!$R1865+ДАННЫЕ!$S1865+ДАННЫЕ!$T1865=0,0,1)&amp;"h"&amp;IF(ДАННЫЕ!$P1865&gt;0,1,0)&amp;"p"&amp;IF(ДАННЫЕ!$CI1865&gt;0,IF(YEAR(ДАННЫЕ!$F$1)=YEAR(ДАННЫЕ!$CI1865),IF(MONTH(ДАННЫЕ!$F$1)=MONTH(ДАННЫЕ!$CI1865),111,11),1),0)&amp;"d"&amp;IF(ДАННЫЕ!$CJ1865&gt;0,IF(YEAR(ДАННЫЕ!$F$1)=YEAR(ДАННЫЕ!$CJ1865),IF(MONTH(ДАННЫЕ!$F$1)=MONTH(ДАННЫЕ!$CJ1865),111,11),1),0)&amp;"o"&amp;IF(ДАННЫЕ!$CK1865&gt;0,IF(MONTH(ДАННЫЕ!$F$1)=MONTH(ДАННЫЕ!$CK1865),111,11),0)&amp;"v"&amp;IF(ДАННЫЕ!$BE1865&gt;0,IF(MONTH(ДАННЫЕ!$F$1)=MONTH(ДАННЫЕ!$BE1865),111,11),0)</f>
        <v>g00f0c0s0i0h0p0d0o0v0</v>
      </c>
      <c r="P1865" s="15">
        <f t="shared" si="89"/>
        <v>0</v>
      </c>
      <c r="Q1865" s="15">
        <f>IF(ДАННЫЕ!$F$1&gt;ДАННЫЕ!$N1865,IF(YEAR(ДАННЫЕ!$F$1)=YEAR(ДАННЫЕ!M1865),1,0),0)</f>
        <v>0</v>
      </c>
      <c r="R1865" s="15">
        <f>IF(ДАННЫЕ!$F$1&gt;ДАННЫЕ!$N1865,IF(YEAR(ДАННЫЕ!$F$1)=YEAR(ДАННЫЕ!N1865),1,0),0)</f>
        <v>0</v>
      </c>
      <c r="S1865" s="15">
        <f>IF(ДАННЫЕ!$AA1865="2А",1,IF(ДАННЫЕ!$AA1865="2Б",2,IF(ДАННЫЕ!$AA1865="2В",3,IF(ДАННЫЕ!$AA1865=3,4,IF(ДАННЫЕ!$AA1865="4А",5,IF(ДАННЫЕ!$AA1865="4Б",6,IF(ДАННЫЕ!$AA1865="4В",7,IF(ДАННЫЕ!$AA1865=5,8,0))))))))</f>
        <v>0</v>
      </c>
      <c r="T1865" s="15">
        <f>IF(OR(ДАННЫЕ!$AC1865=2,ДАННЫЕ!$AD1865=2,ДАННЫЕ!$AE1865=2),2,IF(OR(ДАННЫЕ!$AC1865=1,ДАННЫЕ!$AD1865=1,ДАННЫЕ!$AE1865=1),1,0))</f>
        <v>0</v>
      </c>
    </row>
    <row r="1866" spans="1:20" x14ac:dyDescent="0.2">
      <c r="A1866" s="78">
        <f>IF(B1866&gt;0,IF(MONTH(ДАННЫЕ!$F$1)=MONTH(ДАННЫЕ!$B1866),1,0),0)</f>
        <v>0</v>
      </c>
      <c r="B1866" s="14">
        <f>IF(ДАННЫЕ!$B1866&gt;0,IF(YEAR(ДАННЫЕ!$F$1)=YEAR(ДАННЫЕ!$B1866),1,0),0)</f>
        <v>0</v>
      </c>
      <c r="C1866" s="14">
        <f>IF(ДАННЫЕ!$CM1866&gt;0,IF(YEAR(ДАННЫЕ!$F$1)=YEAR(ДАННЫЕ!$CM1866),1,0),0)</f>
        <v>0</v>
      </c>
      <c r="D1866" s="14">
        <f>IF(ДАННЫЕ!$CJ1866&gt;0,IF(ДАННЫЕ!$CL1866&gt;ДАННЫЕ!$F$1,1,IF(ДАННЫЕ!$CL1866&gt;0,0,1)),0)</f>
        <v>0</v>
      </c>
      <c r="E1866" s="43" t="str">
        <f ca="1">IF(ДАННЫЕ!$F$1&gt;0,IF(ДАННЫЕ!$G1866&gt;0,DATEDIF(ДАННЫЕ!$G1866,ДАННЫЕ!$F$1,"y"),""),IF(ДАННЫЕ!$G1866&gt;0,DATEDIF(ДАННЫЕ!$G1866,TODAY(),"y"),""))</f>
        <v/>
      </c>
      <c r="F1866" s="43" t="str">
        <f xml:space="preserve"> IF(ДАННЫЕ!$F1866="М",IF(E1866&gt;=18,IF(E1866&lt;60,1,""),""),"")&amp;IF(ДАННЫЕ!$F1866="Ж",IF(E1866&gt;=18,IF(E1866&lt;55,1,""),""),"")</f>
        <v/>
      </c>
      <c r="G1866" s="43" t="str">
        <f xml:space="preserve"> IF(ДАННЫЕ!$F1866="М",IF(E1866&gt;=60,2,""),"")&amp;IF(ДАННЫЕ!$F1866="Ж",IF(E1866&gt;=55,2,""),"")</f>
        <v/>
      </c>
      <c r="H1866" s="43" t="str">
        <f t="shared" ca="1" si="87"/>
        <v/>
      </c>
      <c r="I1866" s="43" t="str">
        <f t="shared" ca="1" si="88"/>
        <v>03</v>
      </c>
      <c r="J1866" s="28" t="str">
        <f ca="1">ДАННЫЕ!$F1866&amp;H1866&amp;I1866&amp;ДАННЫЕ!$I1866&amp;"m"&amp;IF(ДАННЫЕ!$I1866&gt;0,IF(ДАННЫЕ!$J1866&gt;0,0,1),"")&amp;"f"&amp;IF(ДАННЫЕ!$R1866&gt;0,IF(YEAR(ДАННЫЕ!$F$1)=YEAR(ДАННЫЕ!$R1866),1,0),0)&amp;"z"&amp;ДАННЫЕ!$R1866&amp;"p"&amp;ДАННЫЕ!$S1866&amp;"i"&amp;ДАННЫЕ!$T1866&amp;"h"&amp;ДАННЫЕ!$K1866&amp;"be"&amp;ДАННЫЕ!$BI1866&amp;"CD"&amp;IF(ДАННЫЕ!BF1866&gt;500,4,IF(ДАННЫЕ!BF1866&gt;350,3,IF(ДАННЫЕ!BF1866&gt;200,2,IF(ДАННЫЕ!BF1866&gt;0,1,0))))&amp;"g"&amp;B1866&amp;"d"&amp;H1866&amp;"l"&amp;ДАННЫЕ!AT1866&amp;"a"&amp;ДАННЫЕ!$V1866&amp;"v"&amp;R1866&amp;"k"&amp;ДАННЫЕ!$U1866&amp;"s"&amp;ДАННЫЕ!$Y1866&amp;"t"&amp;ДАННЫЕ!$X1866&amp;"b"&amp;IF(ДАННЫЕ!$Q1866&gt;1,1,0)&amp;"PP"&amp;ДАННЫЕ!Z1866&amp;"c"&amp;S1866&amp;"x"&amp;IF(ДАННЫЕ!$BY1866&gt;0,IF(YEAR(ДАННЫЕ!$F$1)=YEAR(ДАННЫЕ!$BY1866),1,0),0)&amp;"n"&amp;IF(ДАННЫЕ!$BZ1866&gt;0,IF(YEAR(ДАННЫЕ!$F$1)=YEAR(ДАННЫЕ!$BZ1866),1,0),0)&amp;"u"&amp;D1866&amp;"z"&amp;IF(ДАННЫЕ!$CL1866&gt;0,IF(YEAR(ДАННЫЕ!$F$1)&gt;YEAR(ДАННЫЕ!$CL1866),11,12),0)</f>
        <v>03mf0zpihbeCD0g0dlav0kstb0PPc0x0n0u0z0</v>
      </c>
      <c r="K1866" s="28" t="str">
        <f ca="1">ДАННЫЕ!$I1866&amp;"x"&amp;B1866&amp;"w"&amp;IF(T1866+ДАННЫЕ!AD1866+ДАННЫЕ!AE1866+ДАННЫЕ!AF1866+ДАННЫЕ!AG1866+ДАННЫЕ!AH1866+ДАННЫЕ!$AL1866+ДАННЫЕ!AI1866+ДАННЫЕ!AJ1866+ДАННЫЕ!AK1866+ДАННЫЕ!AP1866+ДАННЫЕ!AQ1866+ДАННЫЕ!AR1866+ДАННЫЕ!$AM1866+ДАННЫЕ!$AN1866+ДАННЫЕ!AS1866+ДАННЫЕ!AT1866&gt;0,1,0)&amp;IF(OR(T1866=2,ДАННЫЕ!AD1866=2,ДАННЫЕ!AE1866=2,ДАННЫЕ!AF1866=2,ДАННЫЕ!AG1866=2,ДАННЫЕ!AH1866=2,ДАННЫЕ!$AL1866=2,ДАННЫЕ!AI1866=2,ДАННЫЕ!AJ1866=2,ДАННЫЕ!AK1866=2,ДАННЫЕ!AP1866=2,ДАННЫЕ!AQ1866=2,ДАННЫЕ!AR1866=2,ДАННЫЕ!$AM1866=2,ДАННЫЕ!$AN1866=2,ДАННЫЕ!AS1866=2,ДАННЫЕ!AT1866=2),2,0)&amp;"t"&amp;IF(T1866&gt;0,"1"&amp;T1866,"00")&amp;"f"&amp;IF(ДАННЫЕ!$AC1866,"1"&amp;ДАННЫЕ!$AC1866,"00")&amp;"b"&amp;IF(ДАННЫЕ!$AD1866,"1"&amp;ДАННЫЕ!$AD1866,"00")&amp;"g"&amp;IF(ДАННЫЕ!$AF1866,"1"&amp;ДАННЫЕ!$AF1866,"00")&amp;"c"&amp;IF(ДАННЫЕ!$AG1866,"1"&amp;ДАННЫЕ!$AG1866,"00")&amp;"i"&amp;IF(ДАННЫЕ!$AH1866,"1"&amp;ДАННЫЕ!$AH1866,"00")&amp;"r"&amp;IF(ДАННЫЕ!$AL1866,"1"&amp;ДАННЫЕ!$AL1866,"00")&amp;"m"&amp;IF(ДАННЫЕ!$AI1866,"1"&amp;ДАННЫЕ!$AI1866,"00")&amp;"hS"&amp;IF(ДАННЫЕ!$AJ1866,"1"&amp;ДАННЫЕ!$AJ1866,"00")&amp;"hZ"&amp;IF(ДАННЫЕ!$AK1866,"1"&amp;ДАННЫЕ!$AK1866,"00")&amp;"p"&amp;IF(ДАННЫЕ!$AP1866,"1"&amp;ДАННЫЕ!$AP1866,"00")&amp;"k"&amp;IF(ДАННЫЕ!$AQ1866,"1"&amp;ДАННЫЕ!$AQ1866,"00")&amp;"z"&amp;IF(ДАННЫЕ!$AR1866,"1"&amp;ДАННЫЕ!$AR1866,"00")&amp;"j"&amp;IF(ДАННЫЕ!$AM1866,"1"&amp;ДАННЫЕ!$AM1866,"00")&amp;"n"&amp;IF(ДАННЫЕ!$AN1866,"1"&amp;ДАННЫЕ!$AN1866,"00")&amp;"E"&amp;ДАННЫЕ!BI1866&amp;"L"&amp;ДАННЫЕ!AO1866&amp;"h"&amp;IF(ДАННЫЕ!$AU1866&gt;0,1,0)&amp;"v"&amp;IF(ДАННЫЕ!$AW1866&gt;0,1,0)&amp;"a"&amp;IF(ДАННЫЕ!$AS1866,"1"&amp;ДАННЫЕ!$AS1866,"00")&amp;"s"&amp;IF(ДАННЫЕ!$AT1866,"1"&amp;ДАННЫЕ!$AT1866,"00")&amp;"u"&amp;IF(ДАННЫЕ!$CJ1866&gt;0,1,0)&amp;"y"&amp;B1866&amp;"d"&amp;H1866&amp;"e"&amp;F1866&amp;G1866</f>
        <v>x0w00t00f00b00g00c00i00r00m00hS00hZ00p00k00z00j00n00ELh0v0a00s00u0y0de</v>
      </c>
      <c r="L1866" s="28" t="str">
        <f ca="1">ДАННЫЕ!$I1866&amp;"VN"&amp;IF(ДАННЫЕ!AW1866&gt;0,11,10)&amp;"CD"&amp;IF(ДАННЫЕ!BF1866&gt;500,16,IF(ДАННЫЕ!BF1866&gt;350,15,IF(ДАННЫЕ!BF1866&gt;=200,14,IF(ДАННЫЕ!BF1866&gt;=100,13,IF(ДАННЫЕ!BF1866&gt;=50,12,IF(ДАННЫЕ!BF1866&gt;0,11,10))))))&amp;"AR"&amp;IF(ДАННЫЕ!BX1866&gt;0,1,0)&amp;"GD"&amp;B1866&amp;"VV"&amp;IF(E1866&gt;=5,IF(E1866&lt;18,1,0),0)</f>
        <v>VN10CD10AR0GD0VV0</v>
      </c>
      <c r="M1866" s="28" t="str">
        <f>ДАННЫЕ!$I1866&amp;"b"&amp;ДАННЫЕ!$BI1866&amp;"r"&amp;ДАННЫЕ!$BJ1866&amp;"CD"&amp;IF(ДАННЫЕ!BF1866&gt;0,IF(ДАННЫЕ!BF1866&lt;200,1,IF(ДАННЫЕ!BF1866&lt;350,2,3)),0)&amp;"h"&amp;IF(ДАННЫЕ!$BK1866+ДАННЫЕ!$BL1866+ДАННЫЕ!$BM1866&gt;0,1,0)&amp;"x"&amp;ДАННЫЕ!$BK1866&amp;"y"&amp;ДАННЫЕ!$BL1866&amp;"z"&amp;ДАННЫЕ!$BM1866&amp;"c"&amp;IF(ДАННЫЕ!$BK1866+ДАННЫЕ!$BL1866+ДАННЫЕ!$BM1866=3,1,0)&amp;"a"&amp;IF(ДАННЫЕ!$BQ1866+ДАННЫЕ!$BR1866&gt;0,1,0)&amp;"d"&amp;ДАННЫЕ!$BQ1866&amp;"v"&amp;ДАННЫЕ!$BR1866&amp;"p"&amp;ДАННЫЕ!$BS1866&amp;"n"&amp;ДАННЫЕ!$BU1866&amp;"t"&amp;ДАННЫЕ!$BV1866&amp;"o"&amp;ДАННЫЕ!$BT1866&amp;"l"&amp;IF(ДАННЫЕ!$BN1866&gt;0,1,0)&amp;ДАННЫЕ!$BN1866&amp;"g"&amp;ДАННЫЕ!$BO1866&amp;"s"&amp;ДАННЫЕ!$BP1866&amp;"DZ"&amp;IF(ДАННЫЕ!B1866-ДАННЫЕ!G1866 &lt; 60,IF(ДАННЫЕ!B1866-ДАННЫЕ!G1866 &gt;= 0,1,0),0)&amp;"u"&amp;IF(ДАННЫЕ!$CJ1866&gt;0,1,0)</f>
        <v>brCD0h0xyzc0a0dvpntol0gsDZ1u0</v>
      </c>
      <c r="N1866" s="28" t="str">
        <f ca="1">ДАННЫЕ!$F1866&amp;ДАННЫЕ!$I1866&amp;"g"&amp;B1866&amp;"cf"&amp;D1866&amp;"a"&amp;IF(ДАННЫЕ!$BX1866&gt;0,1,0)&amp;IF(ДАННЫЕ!$BF1866&gt;500,1,IF(ДАННЫЕ!$BF1866&gt;350,2,IF(ДАННЫЕ!$BF1866&gt;=200,3,IF(ДАННЫЕ!$BF1866&gt;=100,4,IF(ДАННЫЕ!$BF1866&gt;=50,5,IF(ДАННЫЕ!$BF1866&lt;50,6,0))))))&amp;"AR"&amp;IF(DATEDIF(ДАННЫЕ!$BX1866,ДАННЫЕ!$F$1,"y")&gt;1,1,0)&amp;"VG"&amp;IF(ДАННЫЕ!$BH1866="0",1,0)&amp;"o"&amp;IF(T1866+ДАННЫЕ!$AF1866+ДАННЫЕ!$AG1866+ДАННЫЕ!$AH1866+ДАННЫЕ!$AI1866+ДАННЫЕ!$AJ1866+ДАННЫЕ!$AP1866+ДАННЫЕ!$AQ1866+ДАННЫЕ!$AR1866+ДАННЫЕ!$AU1866+ДАННЫЕ!$AW1866+ДАННЫЕ!$AS1866+ДАННЫЕ!$AT1866&gt;0,1,0)&amp;"x"&amp;ДАННЫЕ!$AG1866&amp;"p"&amp;IF(ДАННЫЕ!$BY1866&gt;0,1,0)&amp;"v"&amp;IF(ДАННЫЕ!$BZ1866&gt;0,1,0)&amp;"n"&amp;ДАННЫЕ!$CA1866&amp;"t"&amp;ДАННЫЕ!$AY1866&amp;"k"&amp;ДАННЫЕ!$CB1866&amp;"q"&amp;ДАННЫЕ!$CC1866&amp;"w"&amp;ДАННЫЕ!$CD1866&amp;"e"&amp;ДАННЫЕ!$CE1866&amp;"m"&amp;ДАННЫЕ!$CF1866&amp;"c"&amp;ДАННЫЕ!$CG1866&amp;"z"&amp;ДАННЫЕ!$CH1866&amp;"d"&amp;IF(H1866=4,1,0)&amp;"s"&amp;IF(ДАННЫЕ!$J1866=1,0,1)&amp;"u"&amp;IF(ДАННЫЕ!$CJ1866&gt;0,1,0)</f>
        <v>g0cf0a06AR1VG0o0xp0v0ntkqwemczd0s1u0</v>
      </c>
      <c r="O1866" s="28" t="str">
        <f>ДАННЫЕ!$I1866&amp;"g"&amp;B1866&amp;A1866&amp;"f"&amp;P1866&amp;"c"&amp;IF(ДАННЫЕ!$U1866&gt;0,1,0)&amp;"s"&amp;IF(ДАННЫЕ!$Q1866&gt;0,IF(YEAR(ДАННЫЕ!$F$1)=YEAR(ДАННЫЕ!$Q1866),IF(MONTH(ДАННЫЕ!$F$1)=MONTH(ДАННЫЕ!$Q1866),111,11),1),0)&amp;"i"&amp;IF(ДАННЫЕ!$R1866+ДАННЫЕ!$S1866+ДАННЫЕ!$T1866=0,0,1)&amp;"h"&amp;IF(ДАННЫЕ!$P1866&gt;0,1,0)&amp;"p"&amp;IF(ДАННЫЕ!$CI1866&gt;0,IF(YEAR(ДАННЫЕ!$F$1)=YEAR(ДАННЫЕ!$CI1866),IF(MONTH(ДАННЫЕ!$F$1)=MONTH(ДАННЫЕ!$CI1866),111,11),1),0)&amp;"d"&amp;IF(ДАННЫЕ!$CJ1866&gt;0,IF(YEAR(ДАННЫЕ!$F$1)=YEAR(ДАННЫЕ!$CJ1866),IF(MONTH(ДАННЫЕ!$F$1)=MONTH(ДАННЫЕ!$CJ1866),111,11),1),0)&amp;"o"&amp;IF(ДАННЫЕ!$CK1866&gt;0,IF(MONTH(ДАННЫЕ!$F$1)=MONTH(ДАННЫЕ!$CK1866),111,11),0)&amp;"v"&amp;IF(ДАННЫЕ!$BE1866&gt;0,IF(MONTH(ДАННЫЕ!$F$1)=MONTH(ДАННЫЕ!$BE1866),111,11),0)</f>
        <v>g00f0c0s0i0h0p0d0o0v0</v>
      </c>
      <c r="P1866" s="15">
        <f t="shared" si="89"/>
        <v>0</v>
      </c>
      <c r="Q1866" s="15">
        <f>IF(ДАННЫЕ!$F$1&gt;ДАННЫЕ!$N1866,IF(YEAR(ДАННЫЕ!$F$1)=YEAR(ДАННЫЕ!M1866),1,0),0)</f>
        <v>0</v>
      </c>
      <c r="R1866" s="15">
        <f>IF(ДАННЫЕ!$F$1&gt;ДАННЫЕ!$N1866,IF(YEAR(ДАННЫЕ!$F$1)=YEAR(ДАННЫЕ!N1866),1,0),0)</f>
        <v>0</v>
      </c>
      <c r="S1866" s="15">
        <f>IF(ДАННЫЕ!$AA1866="2А",1,IF(ДАННЫЕ!$AA1866="2Б",2,IF(ДАННЫЕ!$AA1866="2В",3,IF(ДАННЫЕ!$AA1866=3,4,IF(ДАННЫЕ!$AA1866="4А",5,IF(ДАННЫЕ!$AA1866="4Б",6,IF(ДАННЫЕ!$AA1866="4В",7,IF(ДАННЫЕ!$AA1866=5,8,0))))))))</f>
        <v>0</v>
      </c>
      <c r="T1866" s="15">
        <f>IF(OR(ДАННЫЕ!$AC1866=2,ДАННЫЕ!$AD1866=2,ДАННЫЕ!$AE1866=2),2,IF(OR(ДАННЫЕ!$AC1866=1,ДАННЫЕ!$AD1866=1,ДАННЫЕ!$AE1866=1),1,0))</f>
        <v>0</v>
      </c>
    </row>
    <row r="1867" spans="1:20" x14ac:dyDescent="0.2">
      <c r="A1867" s="78">
        <f>IF(B1867&gt;0,IF(MONTH(ДАННЫЕ!$F$1)=MONTH(ДАННЫЕ!$B1867),1,0),0)</f>
        <v>0</v>
      </c>
      <c r="B1867" s="14">
        <f>IF(ДАННЫЕ!$B1867&gt;0,IF(YEAR(ДАННЫЕ!$F$1)=YEAR(ДАННЫЕ!$B1867),1,0),0)</f>
        <v>0</v>
      </c>
      <c r="C1867" s="14">
        <f>IF(ДАННЫЕ!$CM1867&gt;0,IF(YEAR(ДАННЫЕ!$F$1)=YEAR(ДАННЫЕ!$CM1867),1,0),0)</f>
        <v>0</v>
      </c>
      <c r="D1867" s="14">
        <f>IF(ДАННЫЕ!$CJ1867&gt;0,IF(ДАННЫЕ!$CL1867&gt;ДАННЫЕ!$F$1,1,IF(ДАННЫЕ!$CL1867&gt;0,0,1)),0)</f>
        <v>0</v>
      </c>
      <c r="E1867" s="43" t="str">
        <f ca="1">IF(ДАННЫЕ!$F$1&gt;0,IF(ДАННЫЕ!$G1867&gt;0,DATEDIF(ДАННЫЕ!$G1867,ДАННЫЕ!$F$1,"y"),""),IF(ДАННЫЕ!$G1867&gt;0,DATEDIF(ДАННЫЕ!$G1867,TODAY(),"y"),""))</f>
        <v/>
      </c>
      <c r="F1867" s="43" t="str">
        <f xml:space="preserve"> IF(ДАННЫЕ!$F1867="М",IF(E1867&gt;=18,IF(E1867&lt;60,1,""),""),"")&amp;IF(ДАННЫЕ!$F1867="Ж",IF(E1867&gt;=18,IF(E1867&lt;55,1,""),""),"")</f>
        <v/>
      </c>
      <c r="G1867" s="43" t="str">
        <f xml:space="preserve"> IF(ДАННЫЕ!$F1867="М",IF(E1867&gt;=60,2,""),"")&amp;IF(ДАННЫЕ!$F1867="Ж",IF(E1867&gt;=55,2,""),"")</f>
        <v/>
      </c>
      <c r="H1867" s="43" t="str">
        <f t="shared" ca="1" si="87"/>
        <v/>
      </c>
      <c r="I1867" s="43" t="str">
        <f t="shared" ca="1" si="88"/>
        <v>03</v>
      </c>
      <c r="J1867" s="28" t="str">
        <f ca="1">ДАННЫЕ!$F1867&amp;H1867&amp;I1867&amp;ДАННЫЕ!$I1867&amp;"m"&amp;IF(ДАННЫЕ!$I1867&gt;0,IF(ДАННЫЕ!$J1867&gt;0,0,1),"")&amp;"f"&amp;IF(ДАННЫЕ!$R1867&gt;0,IF(YEAR(ДАННЫЕ!$F$1)=YEAR(ДАННЫЕ!$R1867),1,0),0)&amp;"z"&amp;ДАННЫЕ!$R1867&amp;"p"&amp;ДАННЫЕ!$S1867&amp;"i"&amp;ДАННЫЕ!$T1867&amp;"h"&amp;ДАННЫЕ!$K1867&amp;"be"&amp;ДАННЫЕ!$BI1867&amp;"CD"&amp;IF(ДАННЫЕ!BF1867&gt;500,4,IF(ДАННЫЕ!BF1867&gt;350,3,IF(ДАННЫЕ!BF1867&gt;200,2,IF(ДАННЫЕ!BF1867&gt;0,1,0))))&amp;"g"&amp;B1867&amp;"d"&amp;H1867&amp;"l"&amp;ДАННЫЕ!AT1867&amp;"a"&amp;ДАННЫЕ!$V1867&amp;"v"&amp;R1867&amp;"k"&amp;ДАННЫЕ!$U1867&amp;"s"&amp;ДАННЫЕ!$Y1867&amp;"t"&amp;ДАННЫЕ!$X1867&amp;"b"&amp;IF(ДАННЫЕ!$Q1867&gt;1,1,0)&amp;"PP"&amp;ДАННЫЕ!Z1867&amp;"c"&amp;S1867&amp;"x"&amp;IF(ДАННЫЕ!$BY1867&gt;0,IF(YEAR(ДАННЫЕ!$F$1)=YEAR(ДАННЫЕ!$BY1867),1,0),0)&amp;"n"&amp;IF(ДАННЫЕ!$BZ1867&gt;0,IF(YEAR(ДАННЫЕ!$F$1)=YEAR(ДАННЫЕ!$BZ1867),1,0),0)&amp;"u"&amp;D1867&amp;"z"&amp;IF(ДАННЫЕ!$CL1867&gt;0,IF(YEAR(ДАННЫЕ!$F$1)&gt;YEAR(ДАННЫЕ!$CL1867),11,12),0)</f>
        <v>03mf0zpihbeCD0g0dlav0kstb0PPc0x0n0u0z0</v>
      </c>
      <c r="K1867" s="28" t="str">
        <f ca="1">ДАННЫЕ!$I1867&amp;"x"&amp;B1867&amp;"w"&amp;IF(T1867+ДАННЫЕ!AD1867+ДАННЫЕ!AE1867+ДАННЫЕ!AF1867+ДАННЫЕ!AG1867+ДАННЫЕ!AH1867+ДАННЫЕ!$AL1867+ДАННЫЕ!AI1867+ДАННЫЕ!AJ1867+ДАННЫЕ!AK1867+ДАННЫЕ!AP1867+ДАННЫЕ!AQ1867+ДАННЫЕ!AR1867+ДАННЫЕ!$AM1867+ДАННЫЕ!$AN1867+ДАННЫЕ!AS1867+ДАННЫЕ!AT1867&gt;0,1,0)&amp;IF(OR(T1867=2,ДАННЫЕ!AD1867=2,ДАННЫЕ!AE1867=2,ДАННЫЕ!AF1867=2,ДАННЫЕ!AG1867=2,ДАННЫЕ!AH1867=2,ДАННЫЕ!$AL1867=2,ДАННЫЕ!AI1867=2,ДАННЫЕ!AJ1867=2,ДАННЫЕ!AK1867=2,ДАННЫЕ!AP1867=2,ДАННЫЕ!AQ1867=2,ДАННЫЕ!AR1867=2,ДАННЫЕ!$AM1867=2,ДАННЫЕ!$AN1867=2,ДАННЫЕ!AS1867=2,ДАННЫЕ!AT1867=2),2,0)&amp;"t"&amp;IF(T1867&gt;0,"1"&amp;T1867,"00")&amp;"f"&amp;IF(ДАННЫЕ!$AC1867,"1"&amp;ДАННЫЕ!$AC1867,"00")&amp;"b"&amp;IF(ДАННЫЕ!$AD1867,"1"&amp;ДАННЫЕ!$AD1867,"00")&amp;"g"&amp;IF(ДАННЫЕ!$AF1867,"1"&amp;ДАННЫЕ!$AF1867,"00")&amp;"c"&amp;IF(ДАННЫЕ!$AG1867,"1"&amp;ДАННЫЕ!$AG1867,"00")&amp;"i"&amp;IF(ДАННЫЕ!$AH1867,"1"&amp;ДАННЫЕ!$AH1867,"00")&amp;"r"&amp;IF(ДАННЫЕ!$AL1867,"1"&amp;ДАННЫЕ!$AL1867,"00")&amp;"m"&amp;IF(ДАННЫЕ!$AI1867,"1"&amp;ДАННЫЕ!$AI1867,"00")&amp;"hS"&amp;IF(ДАННЫЕ!$AJ1867,"1"&amp;ДАННЫЕ!$AJ1867,"00")&amp;"hZ"&amp;IF(ДАННЫЕ!$AK1867,"1"&amp;ДАННЫЕ!$AK1867,"00")&amp;"p"&amp;IF(ДАННЫЕ!$AP1867,"1"&amp;ДАННЫЕ!$AP1867,"00")&amp;"k"&amp;IF(ДАННЫЕ!$AQ1867,"1"&amp;ДАННЫЕ!$AQ1867,"00")&amp;"z"&amp;IF(ДАННЫЕ!$AR1867,"1"&amp;ДАННЫЕ!$AR1867,"00")&amp;"j"&amp;IF(ДАННЫЕ!$AM1867,"1"&amp;ДАННЫЕ!$AM1867,"00")&amp;"n"&amp;IF(ДАННЫЕ!$AN1867,"1"&amp;ДАННЫЕ!$AN1867,"00")&amp;"E"&amp;ДАННЫЕ!BI1867&amp;"L"&amp;ДАННЫЕ!AO1867&amp;"h"&amp;IF(ДАННЫЕ!$AU1867&gt;0,1,0)&amp;"v"&amp;IF(ДАННЫЕ!$AW1867&gt;0,1,0)&amp;"a"&amp;IF(ДАННЫЕ!$AS1867,"1"&amp;ДАННЫЕ!$AS1867,"00")&amp;"s"&amp;IF(ДАННЫЕ!$AT1867,"1"&amp;ДАННЫЕ!$AT1867,"00")&amp;"u"&amp;IF(ДАННЫЕ!$CJ1867&gt;0,1,0)&amp;"y"&amp;B1867&amp;"d"&amp;H1867&amp;"e"&amp;F1867&amp;G1867</f>
        <v>x0w00t00f00b00g00c00i00r00m00hS00hZ00p00k00z00j00n00ELh0v0a00s00u0y0de</v>
      </c>
      <c r="L1867" s="28" t="str">
        <f ca="1">ДАННЫЕ!$I1867&amp;"VN"&amp;IF(ДАННЫЕ!AW1867&gt;0,11,10)&amp;"CD"&amp;IF(ДАННЫЕ!BF1867&gt;500,16,IF(ДАННЫЕ!BF1867&gt;350,15,IF(ДАННЫЕ!BF1867&gt;=200,14,IF(ДАННЫЕ!BF1867&gt;=100,13,IF(ДАННЫЕ!BF1867&gt;=50,12,IF(ДАННЫЕ!BF1867&gt;0,11,10))))))&amp;"AR"&amp;IF(ДАННЫЕ!BX1867&gt;0,1,0)&amp;"GD"&amp;B1867&amp;"VV"&amp;IF(E1867&gt;=5,IF(E1867&lt;18,1,0),0)</f>
        <v>VN10CD10AR0GD0VV0</v>
      </c>
      <c r="M1867" s="28" t="str">
        <f>ДАННЫЕ!$I1867&amp;"b"&amp;ДАННЫЕ!$BI1867&amp;"r"&amp;ДАННЫЕ!$BJ1867&amp;"CD"&amp;IF(ДАННЫЕ!BF1867&gt;0,IF(ДАННЫЕ!BF1867&lt;200,1,IF(ДАННЫЕ!BF1867&lt;350,2,3)),0)&amp;"h"&amp;IF(ДАННЫЕ!$BK1867+ДАННЫЕ!$BL1867+ДАННЫЕ!$BM1867&gt;0,1,0)&amp;"x"&amp;ДАННЫЕ!$BK1867&amp;"y"&amp;ДАННЫЕ!$BL1867&amp;"z"&amp;ДАННЫЕ!$BM1867&amp;"c"&amp;IF(ДАННЫЕ!$BK1867+ДАННЫЕ!$BL1867+ДАННЫЕ!$BM1867=3,1,0)&amp;"a"&amp;IF(ДАННЫЕ!$BQ1867+ДАННЫЕ!$BR1867&gt;0,1,0)&amp;"d"&amp;ДАННЫЕ!$BQ1867&amp;"v"&amp;ДАННЫЕ!$BR1867&amp;"p"&amp;ДАННЫЕ!$BS1867&amp;"n"&amp;ДАННЫЕ!$BU1867&amp;"t"&amp;ДАННЫЕ!$BV1867&amp;"o"&amp;ДАННЫЕ!$BT1867&amp;"l"&amp;IF(ДАННЫЕ!$BN1867&gt;0,1,0)&amp;ДАННЫЕ!$BN1867&amp;"g"&amp;ДАННЫЕ!$BO1867&amp;"s"&amp;ДАННЫЕ!$BP1867&amp;"DZ"&amp;IF(ДАННЫЕ!B1867-ДАННЫЕ!G1867 &lt; 60,IF(ДАННЫЕ!B1867-ДАННЫЕ!G1867 &gt;= 0,1,0),0)&amp;"u"&amp;IF(ДАННЫЕ!$CJ1867&gt;0,1,0)</f>
        <v>brCD0h0xyzc0a0dvpntol0gsDZ1u0</v>
      </c>
      <c r="N1867" s="28" t="str">
        <f ca="1">ДАННЫЕ!$F1867&amp;ДАННЫЕ!$I1867&amp;"g"&amp;B1867&amp;"cf"&amp;D1867&amp;"a"&amp;IF(ДАННЫЕ!$BX1867&gt;0,1,0)&amp;IF(ДАННЫЕ!$BF1867&gt;500,1,IF(ДАННЫЕ!$BF1867&gt;350,2,IF(ДАННЫЕ!$BF1867&gt;=200,3,IF(ДАННЫЕ!$BF1867&gt;=100,4,IF(ДАННЫЕ!$BF1867&gt;=50,5,IF(ДАННЫЕ!$BF1867&lt;50,6,0))))))&amp;"AR"&amp;IF(DATEDIF(ДАННЫЕ!$BX1867,ДАННЫЕ!$F$1,"y")&gt;1,1,0)&amp;"VG"&amp;IF(ДАННЫЕ!$BH1867="0",1,0)&amp;"o"&amp;IF(T1867+ДАННЫЕ!$AF1867+ДАННЫЕ!$AG1867+ДАННЫЕ!$AH1867+ДАННЫЕ!$AI1867+ДАННЫЕ!$AJ1867+ДАННЫЕ!$AP1867+ДАННЫЕ!$AQ1867+ДАННЫЕ!$AR1867+ДАННЫЕ!$AU1867+ДАННЫЕ!$AW1867+ДАННЫЕ!$AS1867+ДАННЫЕ!$AT1867&gt;0,1,0)&amp;"x"&amp;ДАННЫЕ!$AG1867&amp;"p"&amp;IF(ДАННЫЕ!$BY1867&gt;0,1,0)&amp;"v"&amp;IF(ДАННЫЕ!$BZ1867&gt;0,1,0)&amp;"n"&amp;ДАННЫЕ!$CA1867&amp;"t"&amp;ДАННЫЕ!$AY1867&amp;"k"&amp;ДАННЫЕ!$CB1867&amp;"q"&amp;ДАННЫЕ!$CC1867&amp;"w"&amp;ДАННЫЕ!$CD1867&amp;"e"&amp;ДАННЫЕ!$CE1867&amp;"m"&amp;ДАННЫЕ!$CF1867&amp;"c"&amp;ДАННЫЕ!$CG1867&amp;"z"&amp;ДАННЫЕ!$CH1867&amp;"d"&amp;IF(H1867=4,1,0)&amp;"s"&amp;IF(ДАННЫЕ!$J1867=1,0,1)&amp;"u"&amp;IF(ДАННЫЕ!$CJ1867&gt;0,1,0)</f>
        <v>g0cf0a06AR1VG0o0xp0v0ntkqwemczd0s1u0</v>
      </c>
      <c r="O1867" s="28" t="str">
        <f>ДАННЫЕ!$I1867&amp;"g"&amp;B1867&amp;A1867&amp;"f"&amp;P1867&amp;"c"&amp;IF(ДАННЫЕ!$U1867&gt;0,1,0)&amp;"s"&amp;IF(ДАННЫЕ!$Q1867&gt;0,IF(YEAR(ДАННЫЕ!$F$1)=YEAR(ДАННЫЕ!$Q1867),IF(MONTH(ДАННЫЕ!$F$1)=MONTH(ДАННЫЕ!$Q1867),111,11),1),0)&amp;"i"&amp;IF(ДАННЫЕ!$R1867+ДАННЫЕ!$S1867+ДАННЫЕ!$T1867=0,0,1)&amp;"h"&amp;IF(ДАННЫЕ!$P1867&gt;0,1,0)&amp;"p"&amp;IF(ДАННЫЕ!$CI1867&gt;0,IF(YEAR(ДАННЫЕ!$F$1)=YEAR(ДАННЫЕ!$CI1867),IF(MONTH(ДАННЫЕ!$F$1)=MONTH(ДАННЫЕ!$CI1867),111,11),1),0)&amp;"d"&amp;IF(ДАННЫЕ!$CJ1867&gt;0,IF(YEAR(ДАННЫЕ!$F$1)=YEAR(ДАННЫЕ!$CJ1867),IF(MONTH(ДАННЫЕ!$F$1)=MONTH(ДАННЫЕ!$CJ1867),111,11),1),0)&amp;"o"&amp;IF(ДАННЫЕ!$CK1867&gt;0,IF(MONTH(ДАННЫЕ!$F$1)=MONTH(ДАННЫЕ!$CK1867),111,11),0)&amp;"v"&amp;IF(ДАННЫЕ!$BE1867&gt;0,IF(MONTH(ДАННЫЕ!$F$1)=MONTH(ДАННЫЕ!$BE1867),111,11),0)</f>
        <v>g00f0c0s0i0h0p0d0o0v0</v>
      </c>
      <c r="P1867" s="15">
        <f t="shared" si="89"/>
        <v>0</v>
      </c>
      <c r="Q1867" s="15">
        <f>IF(ДАННЫЕ!$F$1&gt;ДАННЫЕ!$N1867,IF(YEAR(ДАННЫЕ!$F$1)=YEAR(ДАННЫЕ!M1867),1,0),0)</f>
        <v>0</v>
      </c>
      <c r="R1867" s="15">
        <f>IF(ДАННЫЕ!$F$1&gt;ДАННЫЕ!$N1867,IF(YEAR(ДАННЫЕ!$F$1)=YEAR(ДАННЫЕ!N1867),1,0),0)</f>
        <v>0</v>
      </c>
      <c r="S1867" s="15">
        <f>IF(ДАННЫЕ!$AA1867="2А",1,IF(ДАННЫЕ!$AA1867="2Б",2,IF(ДАННЫЕ!$AA1867="2В",3,IF(ДАННЫЕ!$AA1867=3,4,IF(ДАННЫЕ!$AA1867="4А",5,IF(ДАННЫЕ!$AA1867="4Б",6,IF(ДАННЫЕ!$AA1867="4В",7,IF(ДАННЫЕ!$AA1867=5,8,0))))))))</f>
        <v>0</v>
      </c>
      <c r="T1867" s="15">
        <f>IF(OR(ДАННЫЕ!$AC1867=2,ДАННЫЕ!$AD1867=2,ДАННЫЕ!$AE1867=2),2,IF(OR(ДАННЫЕ!$AC1867=1,ДАННЫЕ!$AD1867=1,ДАННЫЕ!$AE1867=1),1,0))</f>
        <v>0</v>
      </c>
    </row>
    <row r="1868" spans="1:20" x14ac:dyDescent="0.2">
      <c r="A1868" s="78">
        <f>IF(B1868&gt;0,IF(MONTH(ДАННЫЕ!$F$1)=MONTH(ДАННЫЕ!$B1868),1,0),0)</f>
        <v>0</v>
      </c>
      <c r="B1868" s="14">
        <f>IF(ДАННЫЕ!$B1868&gt;0,IF(YEAR(ДАННЫЕ!$F$1)=YEAR(ДАННЫЕ!$B1868),1,0),0)</f>
        <v>0</v>
      </c>
      <c r="C1868" s="14">
        <f>IF(ДАННЫЕ!$CM1868&gt;0,IF(YEAR(ДАННЫЕ!$F$1)=YEAR(ДАННЫЕ!$CM1868),1,0),0)</f>
        <v>0</v>
      </c>
      <c r="D1868" s="14">
        <f>IF(ДАННЫЕ!$CJ1868&gt;0,IF(ДАННЫЕ!$CL1868&gt;ДАННЫЕ!$F$1,1,IF(ДАННЫЕ!$CL1868&gt;0,0,1)),0)</f>
        <v>0</v>
      </c>
      <c r="E1868" s="43" t="str">
        <f ca="1">IF(ДАННЫЕ!$F$1&gt;0,IF(ДАННЫЕ!$G1868&gt;0,DATEDIF(ДАННЫЕ!$G1868,ДАННЫЕ!$F$1,"y"),""),IF(ДАННЫЕ!$G1868&gt;0,DATEDIF(ДАННЫЕ!$G1868,TODAY(),"y"),""))</f>
        <v/>
      </c>
      <c r="F1868" s="43" t="str">
        <f xml:space="preserve"> IF(ДАННЫЕ!$F1868="М",IF(E1868&gt;=18,IF(E1868&lt;60,1,""),""),"")&amp;IF(ДАННЫЕ!$F1868="Ж",IF(E1868&gt;=18,IF(E1868&lt;55,1,""),""),"")</f>
        <v/>
      </c>
      <c r="G1868" s="43" t="str">
        <f xml:space="preserve"> IF(ДАННЫЕ!$F1868="М",IF(E1868&gt;=60,2,""),"")&amp;IF(ДАННЫЕ!$F1868="Ж",IF(E1868&gt;=55,2,""),"")</f>
        <v/>
      </c>
      <c r="H1868" s="43" t="str">
        <f t="shared" ca="1" si="87"/>
        <v/>
      </c>
      <c r="I1868" s="43" t="str">
        <f t="shared" ca="1" si="88"/>
        <v>03</v>
      </c>
      <c r="J1868" s="28" t="str">
        <f ca="1">ДАННЫЕ!$F1868&amp;H1868&amp;I1868&amp;ДАННЫЕ!$I1868&amp;"m"&amp;IF(ДАННЫЕ!$I1868&gt;0,IF(ДАННЫЕ!$J1868&gt;0,0,1),"")&amp;"f"&amp;IF(ДАННЫЕ!$R1868&gt;0,IF(YEAR(ДАННЫЕ!$F$1)=YEAR(ДАННЫЕ!$R1868),1,0),0)&amp;"z"&amp;ДАННЫЕ!$R1868&amp;"p"&amp;ДАННЫЕ!$S1868&amp;"i"&amp;ДАННЫЕ!$T1868&amp;"h"&amp;ДАННЫЕ!$K1868&amp;"be"&amp;ДАННЫЕ!$BI1868&amp;"CD"&amp;IF(ДАННЫЕ!BF1868&gt;500,4,IF(ДАННЫЕ!BF1868&gt;350,3,IF(ДАННЫЕ!BF1868&gt;200,2,IF(ДАННЫЕ!BF1868&gt;0,1,0))))&amp;"g"&amp;B1868&amp;"d"&amp;H1868&amp;"l"&amp;ДАННЫЕ!AT1868&amp;"a"&amp;ДАННЫЕ!$V1868&amp;"v"&amp;R1868&amp;"k"&amp;ДАННЫЕ!$U1868&amp;"s"&amp;ДАННЫЕ!$Y1868&amp;"t"&amp;ДАННЫЕ!$X1868&amp;"b"&amp;IF(ДАННЫЕ!$Q1868&gt;1,1,0)&amp;"PP"&amp;ДАННЫЕ!Z1868&amp;"c"&amp;S1868&amp;"x"&amp;IF(ДАННЫЕ!$BY1868&gt;0,IF(YEAR(ДАННЫЕ!$F$1)=YEAR(ДАННЫЕ!$BY1868),1,0),0)&amp;"n"&amp;IF(ДАННЫЕ!$BZ1868&gt;0,IF(YEAR(ДАННЫЕ!$F$1)=YEAR(ДАННЫЕ!$BZ1868),1,0),0)&amp;"u"&amp;D1868&amp;"z"&amp;IF(ДАННЫЕ!$CL1868&gt;0,IF(YEAR(ДАННЫЕ!$F$1)&gt;YEAR(ДАННЫЕ!$CL1868),11,12),0)</f>
        <v>03mf0zpihbeCD0g0dlav0kstb0PPc0x0n0u0z0</v>
      </c>
      <c r="K1868" s="28" t="str">
        <f ca="1">ДАННЫЕ!$I1868&amp;"x"&amp;B1868&amp;"w"&amp;IF(T1868+ДАННЫЕ!AD1868+ДАННЫЕ!AE1868+ДАННЫЕ!AF1868+ДАННЫЕ!AG1868+ДАННЫЕ!AH1868+ДАННЫЕ!$AL1868+ДАННЫЕ!AI1868+ДАННЫЕ!AJ1868+ДАННЫЕ!AK1868+ДАННЫЕ!AP1868+ДАННЫЕ!AQ1868+ДАННЫЕ!AR1868+ДАННЫЕ!$AM1868+ДАННЫЕ!$AN1868+ДАННЫЕ!AS1868+ДАННЫЕ!AT1868&gt;0,1,0)&amp;IF(OR(T1868=2,ДАННЫЕ!AD1868=2,ДАННЫЕ!AE1868=2,ДАННЫЕ!AF1868=2,ДАННЫЕ!AG1868=2,ДАННЫЕ!AH1868=2,ДАННЫЕ!$AL1868=2,ДАННЫЕ!AI1868=2,ДАННЫЕ!AJ1868=2,ДАННЫЕ!AK1868=2,ДАННЫЕ!AP1868=2,ДАННЫЕ!AQ1868=2,ДАННЫЕ!AR1868=2,ДАННЫЕ!$AM1868=2,ДАННЫЕ!$AN1868=2,ДАННЫЕ!AS1868=2,ДАННЫЕ!AT1868=2),2,0)&amp;"t"&amp;IF(T1868&gt;0,"1"&amp;T1868,"00")&amp;"f"&amp;IF(ДАННЫЕ!$AC1868,"1"&amp;ДАННЫЕ!$AC1868,"00")&amp;"b"&amp;IF(ДАННЫЕ!$AD1868,"1"&amp;ДАННЫЕ!$AD1868,"00")&amp;"g"&amp;IF(ДАННЫЕ!$AF1868,"1"&amp;ДАННЫЕ!$AF1868,"00")&amp;"c"&amp;IF(ДАННЫЕ!$AG1868,"1"&amp;ДАННЫЕ!$AG1868,"00")&amp;"i"&amp;IF(ДАННЫЕ!$AH1868,"1"&amp;ДАННЫЕ!$AH1868,"00")&amp;"r"&amp;IF(ДАННЫЕ!$AL1868,"1"&amp;ДАННЫЕ!$AL1868,"00")&amp;"m"&amp;IF(ДАННЫЕ!$AI1868,"1"&amp;ДАННЫЕ!$AI1868,"00")&amp;"hS"&amp;IF(ДАННЫЕ!$AJ1868,"1"&amp;ДАННЫЕ!$AJ1868,"00")&amp;"hZ"&amp;IF(ДАННЫЕ!$AK1868,"1"&amp;ДАННЫЕ!$AK1868,"00")&amp;"p"&amp;IF(ДАННЫЕ!$AP1868,"1"&amp;ДАННЫЕ!$AP1868,"00")&amp;"k"&amp;IF(ДАННЫЕ!$AQ1868,"1"&amp;ДАННЫЕ!$AQ1868,"00")&amp;"z"&amp;IF(ДАННЫЕ!$AR1868,"1"&amp;ДАННЫЕ!$AR1868,"00")&amp;"j"&amp;IF(ДАННЫЕ!$AM1868,"1"&amp;ДАННЫЕ!$AM1868,"00")&amp;"n"&amp;IF(ДАННЫЕ!$AN1868,"1"&amp;ДАННЫЕ!$AN1868,"00")&amp;"E"&amp;ДАННЫЕ!BI1868&amp;"L"&amp;ДАННЫЕ!AO1868&amp;"h"&amp;IF(ДАННЫЕ!$AU1868&gt;0,1,0)&amp;"v"&amp;IF(ДАННЫЕ!$AW1868&gt;0,1,0)&amp;"a"&amp;IF(ДАННЫЕ!$AS1868,"1"&amp;ДАННЫЕ!$AS1868,"00")&amp;"s"&amp;IF(ДАННЫЕ!$AT1868,"1"&amp;ДАННЫЕ!$AT1868,"00")&amp;"u"&amp;IF(ДАННЫЕ!$CJ1868&gt;0,1,0)&amp;"y"&amp;B1868&amp;"d"&amp;H1868&amp;"e"&amp;F1868&amp;G1868</f>
        <v>x0w00t00f00b00g00c00i00r00m00hS00hZ00p00k00z00j00n00ELh0v0a00s00u0y0de</v>
      </c>
      <c r="L1868" s="28" t="str">
        <f ca="1">ДАННЫЕ!$I1868&amp;"VN"&amp;IF(ДАННЫЕ!AW1868&gt;0,11,10)&amp;"CD"&amp;IF(ДАННЫЕ!BF1868&gt;500,16,IF(ДАННЫЕ!BF1868&gt;350,15,IF(ДАННЫЕ!BF1868&gt;=200,14,IF(ДАННЫЕ!BF1868&gt;=100,13,IF(ДАННЫЕ!BF1868&gt;=50,12,IF(ДАННЫЕ!BF1868&gt;0,11,10))))))&amp;"AR"&amp;IF(ДАННЫЕ!BX1868&gt;0,1,0)&amp;"GD"&amp;B1868&amp;"VV"&amp;IF(E1868&gt;=5,IF(E1868&lt;18,1,0),0)</f>
        <v>VN10CD10AR0GD0VV0</v>
      </c>
      <c r="M1868" s="28" t="str">
        <f>ДАННЫЕ!$I1868&amp;"b"&amp;ДАННЫЕ!$BI1868&amp;"r"&amp;ДАННЫЕ!$BJ1868&amp;"CD"&amp;IF(ДАННЫЕ!BF1868&gt;0,IF(ДАННЫЕ!BF1868&lt;200,1,IF(ДАННЫЕ!BF1868&lt;350,2,3)),0)&amp;"h"&amp;IF(ДАННЫЕ!$BK1868+ДАННЫЕ!$BL1868+ДАННЫЕ!$BM1868&gt;0,1,0)&amp;"x"&amp;ДАННЫЕ!$BK1868&amp;"y"&amp;ДАННЫЕ!$BL1868&amp;"z"&amp;ДАННЫЕ!$BM1868&amp;"c"&amp;IF(ДАННЫЕ!$BK1868+ДАННЫЕ!$BL1868+ДАННЫЕ!$BM1868=3,1,0)&amp;"a"&amp;IF(ДАННЫЕ!$BQ1868+ДАННЫЕ!$BR1868&gt;0,1,0)&amp;"d"&amp;ДАННЫЕ!$BQ1868&amp;"v"&amp;ДАННЫЕ!$BR1868&amp;"p"&amp;ДАННЫЕ!$BS1868&amp;"n"&amp;ДАННЫЕ!$BU1868&amp;"t"&amp;ДАННЫЕ!$BV1868&amp;"o"&amp;ДАННЫЕ!$BT1868&amp;"l"&amp;IF(ДАННЫЕ!$BN1868&gt;0,1,0)&amp;ДАННЫЕ!$BN1868&amp;"g"&amp;ДАННЫЕ!$BO1868&amp;"s"&amp;ДАННЫЕ!$BP1868&amp;"DZ"&amp;IF(ДАННЫЕ!B1868-ДАННЫЕ!G1868 &lt; 60,IF(ДАННЫЕ!B1868-ДАННЫЕ!G1868 &gt;= 0,1,0),0)&amp;"u"&amp;IF(ДАННЫЕ!$CJ1868&gt;0,1,0)</f>
        <v>brCD0h0xyzc0a0dvpntol0gsDZ1u0</v>
      </c>
      <c r="N1868" s="28" t="str">
        <f ca="1">ДАННЫЕ!$F1868&amp;ДАННЫЕ!$I1868&amp;"g"&amp;B1868&amp;"cf"&amp;D1868&amp;"a"&amp;IF(ДАННЫЕ!$BX1868&gt;0,1,0)&amp;IF(ДАННЫЕ!$BF1868&gt;500,1,IF(ДАННЫЕ!$BF1868&gt;350,2,IF(ДАННЫЕ!$BF1868&gt;=200,3,IF(ДАННЫЕ!$BF1868&gt;=100,4,IF(ДАННЫЕ!$BF1868&gt;=50,5,IF(ДАННЫЕ!$BF1868&lt;50,6,0))))))&amp;"AR"&amp;IF(DATEDIF(ДАННЫЕ!$BX1868,ДАННЫЕ!$F$1,"y")&gt;1,1,0)&amp;"VG"&amp;IF(ДАННЫЕ!$BH1868="0",1,0)&amp;"o"&amp;IF(T1868+ДАННЫЕ!$AF1868+ДАННЫЕ!$AG1868+ДАННЫЕ!$AH1868+ДАННЫЕ!$AI1868+ДАННЫЕ!$AJ1868+ДАННЫЕ!$AP1868+ДАННЫЕ!$AQ1868+ДАННЫЕ!$AR1868+ДАННЫЕ!$AU1868+ДАННЫЕ!$AW1868+ДАННЫЕ!$AS1868+ДАННЫЕ!$AT1868&gt;0,1,0)&amp;"x"&amp;ДАННЫЕ!$AG1868&amp;"p"&amp;IF(ДАННЫЕ!$BY1868&gt;0,1,0)&amp;"v"&amp;IF(ДАННЫЕ!$BZ1868&gt;0,1,0)&amp;"n"&amp;ДАННЫЕ!$CA1868&amp;"t"&amp;ДАННЫЕ!$AY1868&amp;"k"&amp;ДАННЫЕ!$CB1868&amp;"q"&amp;ДАННЫЕ!$CC1868&amp;"w"&amp;ДАННЫЕ!$CD1868&amp;"e"&amp;ДАННЫЕ!$CE1868&amp;"m"&amp;ДАННЫЕ!$CF1868&amp;"c"&amp;ДАННЫЕ!$CG1868&amp;"z"&amp;ДАННЫЕ!$CH1868&amp;"d"&amp;IF(H1868=4,1,0)&amp;"s"&amp;IF(ДАННЫЕ!$J1868=1,0,1)&amp;"u"&amp;IF(ДАННЫЕ!$CJ1868&gt;0,1,0)</f>
        <v>g0cf0a06AR1VG0o0xp0v0ntkqwemczd0s1u0</v>
      </c>
      <c r="O1868" s="28" t="str">
        <f>ДАННЫЕ!$I1868&amp;"g"&amp;B1868&amp;A1868&amp;"f"&amp;P1868&amp;"c"&amp;IF(ДАННЫЕ!$U1868&gt;0,1,0)&amp;"s"&amp;IF(ДАННЫЕ!$Q1868&gt;0,IF(YEAR(ДАННЫЕ!$F$1)=YEAR(ДАННЫЕ!$Q1868),IF(MONTH(ДАННЫЕ!$F$1)=MONTH(ДАННЫЕ!$Q1868),111,11),1),0)&amp;"i"&amp;IF(ДАННЫЕ!$R1868+ДАННЫЕ!$S1868+ДАННЫЕ!$T1868=0,0,1)&amp;"h"&amp;IF(ДАННЫЕ!$P1868&gt;0,1,0)&amp;"p"&amp;IF(ДАННЫЕ!$CI1868&gt;0,IF(YEAR(ДАННЫЕ!$F$1)=YEAR(ДАННЫЕ!$CI1868),IF(MONTH(ДАННЫЕ!$F$1)=MONTH(ДАННЫЕ!$CI1868),111,11),1),0)&amp;"d"&amp;IF(ДАННЫЕ!$CJ1868&gt;0,IF(YEAR(ДАННЫЕ!$F$1)=YEAR(ДАННЫЕ!$CJ1868),IF(MONTH(ДАННЫЕ!$F$1)=MONTH(ДАННЫЕ!$CJ1868),111,11),1),0)&amp;"o"&amp;IF(ДАННЫЕ!$CK1868&gt;0,IF(MONTH(ДАННЫЕ!$F$1)=MONTH(ДАННЫЕ!$CK1868),111,11),0)&amp;"v"&amp;IF(ДАННЫЕ!$BE1868&gt;0,IF(MONTH(ДАННЫЕ!$F$1)=MONTH(ДАННЫЕ!$BE1868),111,11),0)</f>
        <v>g00f0c0s0i0h0p0d0o0v0</v>
      </c>
      <c r="P1868" s="15">
        <f t="shared" si="89"/>
        <v>0</v>
      </c>
      <c r="Q1868" s="15">
        <f>IF(ДАННЫЕ!$F$1&gt;ДАННЫЕ!$N1868,IF(YEAR(ДАННЫЕ!$F$1)=YEAR(ДАННЫЕ!M1868),1,0),0)</f>
        <v>0</v>
      </c>
      <c r="R1868" s="15">
        <f>IF(ДАННЫЕ!$F$1&gt;ДАННЫЕ!$N1868,IF(YEAR(ДАННЫЕ!$F$1)=YEAR(ДАННЫЕ!N1868),1,0),0)</f>
        <v>0</v>
      </c>
      <c r="S1868" s="15">
        <f>IF(ДАННЫЕ!$AA1868="2А",1,IF(ДАННЫЕ!$AA1868="2Б",2,IF(ДАННЫЕ!$AA1868="2В",3,IF(ДАННЫЕ!$AA1868=3,4,IF(ДАННЫЕ!$AA1868="4А",5,IF(ДАННЫЕ!$AA1868="4Б",6,IF(ДАННЫЕ!$AA1868="4В",7,IF(ДАННЫЕ!$AA1868=5,8,0))))))))</f>
        <v>0</v>
      </c>
      <c r="T1868" s="15">
        <f>IF(OR(ДАННЫЕ!$AC1868=2,ДАННЫЕ!$AD1868=2,ДАННЫЕ!$AE1868=2),2,IF(OR(ДАННЫЕ!$AC1868=1,ДАННЫЕ!$AD1868=1,ДАННЫЕ!$AE1868=1),1,0))</f>
        <v>0</v>
      </c>
    </row>
    <row r="1869" spans="1:20" x14ac:dyDescent="0.2">
      <c r="A1869" s="78">
        <f>IF(B1869&gt;0,IF(MONTH(ДАННЫЕ!$F$1)=MONTH(ДАННЫЕ!$B1869),1,0),0)</f>
        <v>0</v>
      </c>
      <c r="B1869" s="14">
        <f>IF(ДАННЫЕ!$B1869&gt;0,IF(YEAR(ДАННЫЕ!$F$1)=YEAR(ДАННЫЕ!$B1869),1,0),0)</f>
        <v>0</v>
      </c>
      <c r="C1869" s="14">
        <f>IF(ДАННЫЕ!$CM1869&gt;0,IF(YEAR(ДАННЫЕ!$F$1)=YEAR(ДАННЫЕ!$CM1869),1,0),0)</f>
        <v>0</v>
      </c>
      <c r="D1869" s="14">
        <f>IF(ДАННЫЕ!$CJ1869&gt;0,IF(ДАННЫЕ!$CL1869&gt;ДАННЫЕ!$F$1,1,IF(ДАННЫЕ!$CL1869&gt;0,0,1)),0)</f>
        <v>0</v>
      </c>
      <c r="E1869" s="43" t="str">
        <f ca="1">IF(ДАННЫЕ!$F$1&gt;0,IF(ДАННЫЕ!$G1869&gt;0,DATEDIF(ДАННЫЕ!$G1869,ДАННЫЕ!$F$1,"y"),""),IF(ДАННЫЕ!$G1869&gt;0,DATEDIF(ДАННЫЕ!$G1869,TODAY(),"y"),""))</f>
        <v/>
      </c>
      <c r="F1869" s="43" t="str">
        <f xml:space="preserve"> IF(ДАННЫЕ!$F1869="М",IF(E1869&gt;=18,IF(E1869&lt;60,1,""),""),"")&amp;IF(ДАННЫЕ!$F1869="Ж",IF(E1869&gt;=18,IF(E1869&lt;55,1,""),""),"")</f>
        <v/>
      </c>
      <c r="G1869" s="43" t="str">
        <f xml:space="preserve"> IF(ДАННЫЕ!$F1869="М",IF(E1869&gt;=60,2,""),"")&amp;IF(ДАННЫЕ!$F1869="Ж",IF(E1869&gt;=55,2,""),"")</f>
        <v/>
      </c>
      <c r="H1869" s="43" t="str">
        <f t="shared" ca="1" si="87"/>
        <v/>
      </c>
      <c r="I1869" s="43" t="str">
        <f t="shared" ca="1" si="88"/>
        <v>03</v>
      </c>
      <c r="J1869" s="28" t="str">
        <f ca="1">ДАННЫЕ!$F1869&amp;H1869&amp;I1869&amp;ДАННЫЕ!$I1869&amp;"m"&amp;IF(ДАННЫЕ!$I1869&gt;0,IF(ДАННЫЕ!$J1869&gt;0,0,1),"")&amp;"f"&amp;IF(ДАННЫЕ!$R1869&gt;0,IF(YEAR(ДАННЫЕ!$F$1)=YEAR(ДАННЫЕ!$R1869),1,0),0)&amp;"z"&amp;ДАННЫЕ!$R1869&amp;"p"&amp;ДАННЫЕ!$S1869&amp;"i"&amp;ДАННЫЕ!$T1869&amp;"h"&amp;ДАННЫЕ!$K1869&amp;"be"&amp;ДАННЫЕ!$BI1869&amp;"CD"&amp;IF(ДАННЫЕ!BF1869&gt;500,4,IF(ДАННЫЕ!BF1869&gt;350,3,IF(ДАННЫЕ!BF1869&gt;200,2,IF(ДАННЫЕ!BF1869&gt;0,1,0))))&amp;"g"&amp;B1869&amp;"d"&amp;H1869&amp;"l"&amp;ДАННЫЕ!AT1869&amp;"a"&amp;ДАННЫЕ!$V1869&amp;"v"&amp;R1869&amp;"k"&amp;ДАННЫЕ!$U1869&amp;"s"&amp;ДАННЫЕ!$Y1869&amp;"t"&amp;ДАННЫЕ!$X1869&amp;"b"&amp;IF(ДАННЫЕ!$Q1869&gt;1,1,0)&amp;"PP"&amp;ДАННЫЕ!Z1869&amp;"c"&amp;S1869&amp;"x"&amp;IF(ДАННЫЕ!$BY1869&gt;0,IF(YEAR(ДАННЫЕ!$F$1)=YEAR(ДАННЫЕ!$BY1869),1,0),0)&amp;"n"&amp;IF(ДАННЫЕ!$BZ1869&gt;0,IF(YEAR(ДАННЫЕ!$F$1)=YEAR(ДАННЫЕ!$BZ1869),1,0),0)&amp;"u"&amp;D1869&amp;"z"&amp;IF(ДАННЫЕ!$CL1869&gt;0,IF(YEAR(ДАННЫЕ!$F$1)&gt;YEAR(ДАННЫЕ!$CL1869),11,12),0)</f>
        <v>03mf0zpihbeCD0g0dlav0kstb0PPc0x0n0u0z0</v>
      </c>
      <c r="K1869" s="28" t="str">
        <f ca="1">ДАННЫЕ!$I1869&amp;"x"&amp;B1869&amp;"w"&amp;IF(T1869+ДАННЫЕ!AD1869+ДАННЫЕ!AE1869+ДАННЫЕ!AF1869+ДАННЫЕ!AG1869+ДАННЫЕ!AH1869+ДАННЫЕ!$AL1869+ДАННЫЕ!AI1869+ДАННЫЕ!AJ1869+ДАННЫЕ!AK1869+ДАННЫЕ!AP1869+ДАННЫЕ!AQ1869+ДАННЫЕ!AR1869+ДАННЫЕ!$AM1869+ДАННЫЕ!$AN1869+ДАННЫЕ!AS1869+ДАННЫЕ!AT1869&gt;0,1,0)&amp;IF(OR(T1869=2,ДАННЫЕ!AD1869=2,ДАННЫЕ!AE1869=2,ДАННЫЕ!AF1869=2,ДАННЫЕ!AG1869=2,ДАННЫЕ!AH1869=2,ДАННЫЕ!$AL1869=2,ДАННЫЕ!AI1869=2,ДАННЫЕ!AJ1869=2,ДАННЫЕ!AK1869=2,ДАННЫЕ!AP1869=2,ДАННЫЕ!AQ1869=2,ДАННЫЕ!AR1869=2,ДАННЫЕ!$AM1869=2,ДАННЫЕ!$AN1869=2,ДАННЫЕ!AS1869=2,ДАННЫЕ!AT1869=2),2,0)&amp;"t"&amp;IF(T1869&gt;0,"1"&amp;T1869,"00")&amp;"f"&amp;IF(ДАННЫЕ!$AC1869,"1"&amp;ДАННЫЕ!$AC1869,"00")&amp;"b"&amp;IF(ДАННЫЕ!$AD1869,"1"&amp;ДАННЫЕ!$AD1869,"00")&amp;"g"&amp;IF(ДАННЫЕ!$AF1869,"1"&amp;ДАННЫЕ!$AF1869,"00")&amp;"c"&amp;IF(ДАННЫЕ!$AG1869,"1"&amp;ДАННЫЕ!$AG1869,"00")&amp;"i"&amp;IF(ДАННЫЕ!$AH1869,"1"&amp;ДАННЫЕ!$AH1869,"00")&amp;"r"&amp;IF(ДАННЫЕ!$AL1869,"1"&amp;ДАННЫЕ!$AL1869,"00")&amp;"m"&amp;IF(ДАННЫЕ!$AI1869,"1"&amp;ДАННЫЕ!$AI1869,"00")&amp;"hS"&amp;IF(ДАННЫЕ!$AJ1869,"1"&amp;ДАННЫЕ!$AJ1869,"00")&amp;"hZ"&amp;IF(ДАННЫЕ!$AK1869,"1"&amp;ДАННЫЕ!$AK1869,"00")&amp;"p"&amp;IF(ДАННЫЕ!$AP1869,"1"&amp;ДАННЫЕ!$AP1869,"00")&amp;"k"&amp;IF(ДАННЫЕ!$AQ1869,"1"&amp;ДАННЫЕ!$AQ1869,"00")&amp;"z"&amp;IF(ДАННЫЕ!$AR1869,"1"&amp;ДАННЫЕ!$AR1869,"00")&amp;"j"&amp;IF(ДАННЫЕ!$AM1869,"1"&amp;ДАННЫЕ!$AM1869,"00")&amp;"n"&amp;IF(ДАННЫЕ!$AN1869,"1"&amp;ДАННЫЕ!$AN1869,"00")&amp;"E"&amp;ДАННЫЕ!BI1869&amp;"L"&amp;ДАННЫЕ!AO1869&amp;"h"&amp;IF(ДАННЫЕ!$AU1869&gt;0,1,0)&amp;"v"&amp;IF(ДАННЫЕ!$AW1869&gt;0,1,0)&amp;"a"&amp;IF(ДАННЫЕ!$AS1869,"1"&amp;ДАННЫЕ!$AS1869,"00")&amp;"s"&amp;IF(ДАННЫЕ!$AT1869,"1"&amp;ДАННЫЕ!$AT1869,"00")&amp;"u"&amp;IF(ДАННЫЕ!$CJ1869&gt;0,1,0)&amp;"y"&amp;B1869&amp;"d"&amp;H1869&amp;"e"&amp;F1869&amp;G1869</f>
        <v>x0w00t00f00b00g00c00i00r00m00hS00hZ00p00k00z00j00n00ELh0v0a00s00u0y0de</v>
      </c>
      <c r="L1869" s="28" t="str">
        <f ca="1">ДАННЫЕ!$I1869&amp;"VN"&amp;IF(ДАННЫЕ!AW1869&gt;0,11,10)&amp;"CD"&amp;IF(ДАННЫЕ!BF1869&gt;500,16,IF(ДАННЫЕ!BF1869&gt;350,15,IF(ДАННЫЕ!BF1869&gt;=200,14,IF(ДАННЫЕ!BF1869&gt;=100,13,IF(ДАННЫЕ!BF1869&gt;=50,12,IF(ДАННЫЕ!BF1869&gt;0,11,10))))))&amp;"AR"&amp;IF(ДАННЫЕ!BX1869&gt;0,1,0)&amp;"GD"&amp;B1869&amp;"VV"&amp;IF(E1869&gt;=5,IF(E1869&lt;18,1,0),0)</f>
        <v>VN10CD10AR0GD0VV0</v>
      </c>
      <c r="M1869" s="28" t="str">
        <f>ДАННЫЕ!$I1869&amp;"b"&amp;ДАННЫЕ!$BI1869&amp;"r"&amp;ДАННЫЕ!$BJ1869&amp;"CD"&amp;IF(ДАННЫЕ!BF1869&gt;0,IF(ДАННЫЕ!BF1869&lt;200,1,IF(ДАННЫЕ!BF1869&lt;350,2,3)),0)&amp;"h"&amp;IF(ДАННЫЕ!$BK1869+ДАННЫЕ!$BL1869+ДАННЫЕ!$BM1869&gt;0,1,0)&amp;"x"&amp;ДАННЫЕ!$BK1869&amp;"y"&amp;ДАННЫЕ!$BL1869&amp;"z"&amp;ДАННЫЕ!$BM1869&amp;"c"&amp;IF(ДАННЫЕ!$BK1869+ДАННЫЕ!$BL1869+ДАННЫЕ!$BM1869=3,1,0)&amp;"a"&amp;IF(ДАННЫЕ!$BQ1869+ДАННЫЕ!$BR1869&gt;0,1,0)&amp;"d"&amp;ДАННЫЕ!$BQ1869&amp;"v"&amp;ДАННЫЕ!$BR1869&amp;"p"&amp;ДАННЫЕ!$BS1869&amp;"n"&amp;ДАННЫЕ!$BU1869&amp;"t"&amp;ДАННЫЕ!$BV1869&amp;"o"&amp;ДАННЫЕ!$BT1869&amp;"l"&amp;IF(ДАННЫЕ!$BN1869&gt;0,1,0)&amp;ДАННЫЕ!$BN1869&amp;"g"&amp;ДАННЫЕ!$BO1869&amp;"s"&amp;ДАННЫЕ!$BP1869&amp;"DZ"&amp;IF(ДАННЫЕ!B1869-ДАННЫЕ!G1869 &lt; 60,IF(ДАННЫЕ!B1869-ДАННЫЕ!G1869 &gt;= 0,1,0),0)&amp;"u"&amp;IF(ДАННЫЕ!$CJ1869&gt;0,1,0)</f>
        <v>brCD0h0xyzc0a0dvpntol0gsDZ1u0</v>
      </c>
      <c r="N1869" s="28" t="str">
        <f ca="1">ДАННЫЕ!$F1869&amp;ДАННЫЕ!$I1869&amp;"g"&amp;B1869&amp;"cf"&amp;D1869&amp;"a"&amp;IF(ДАННЫЕ!$BX1869&gt;0,1,0)&amp;IF(ДАННЫЕ!$BF1869&gt;500,1,IF(ДАННЫЕ!$BF1869&gt;350,2,IF(ДАННЫЕ!$BF1869&gt;=200,3,IF(ДАННЫЕ!$BF1869&gt;=100,4,IF(ДАННЫЕ!$BF1869&gt;=50,5,IF(ДАННЫЕ!$BF1869&lt;50,6,0))))))&amp;"AR"&amp;IF(DATEDIF(ДАННЫЕ!$BX1869,ДАННЫЕ!$F$1,"y")&gt;1,1,0)&amp;"VG"&amp;IF(ДАННЫЕ!$BH1869="0",1,0)&amp;"o"&amp;IF(T1869+ДАННЫЕ!$AF1869+ДАННЫЕ!$AG1869+ДАННЫЕ!$AH1869+ДАННЫЕ!$AI1869+ДАННЫЕ!$AJ1869+ДАННЫЕ!$AP1869+ДАННЫЕ!$AQ1869+ДАННЫЕ!$AR1869+ДАННЫЕ!$AU1869+ДАННЫЕ!$AW1869+ДАННЫЕ!$AS1869+ДАННЫЕ!$AT1869&gt;0,1,0)&amp;"x"&amp;ДАННЫЕ!$AG1869&amp;"p"&amp;IF(ДАННЫЕ!$BY1869&gt;0,1,0)&amp;"v"&amp;IF(ДАННЫЕ!$BZ1869&gt;0,1,0)&amp;"n"&amp;ДАННЫЕ!$CA1869&amp;"t"&amp;ДАННЫЕ!$AY1869&amp;"k"&amp;ДАННЫЕ!$CB1869&amp;"q"&amp;ДАННЫЕ!$CC1869&amp;"w"&amp;ДАННЫЕ!$CD1869&amp;"e"&amp;ДАННЫЕ!$CE1869&amp;"m"&amp;ДАННЫЕ!$CF1869&amp;"c"&amp;ДАННЫЕ!$CG1869&amp;"z"&amp;ДАННЫЕ!$CH1869&amp;"d"&amp;IF(H1869=4,1,0)&amp;"s"&amp;IF(ДАННЫЕ!$J1869=1,0,1)&amp;"u"&amp;IF(ДАННЫЕ!$CJ1869&gt;0,1,0)</f>
        <v>g0cf0a06AR1VG0o0xp0v0ntkqwemczd0s1u0</v>
      </c>
      <c r="O1869" s="28" t="str">
        <f>ДАННЫЕ!$I1869&amp;"g"&amp;B1869&amp;A1869&amp;"f"&amp;P1869&amp;"c"&amp;IF(ДАННЫЕ!$U1869&gt;0,1,0)&amp;"s"&amp;IF(ДАННЫЕ!$Q1869&gt;0,IF(YEAR(ДАННЫЕ!$F$1)=YEAR(ДАННЫЕ!$Q1869),IF(MONTH(ДАННЫЕ!$F$1)=MONTH(ДАННЫЕ!$Q1869),111,11),1),0)&amp;"i"&amp;IF(ДАННЫЕ!$R1869+ДАННЫЕ!$S1869+ДАННЫЕ!$T1869=0,0,1)&amp;"h"&amp;IF(ДАННЫЕ!$P1869&gt;0,1,0)&amp;"p"&amp;IF(ДАННЫЕ!$CI1869&gt;0,IF(YEAR(ДАННЫЕ!$F$1)=YEAR(ДАННЫЕ!$CI1869),IF(MONTH(ДАННЫЕ!$F$1)=MONTH(ДАННЫЕ!$CI1869),111,11),1),0)&amp;"d"&amp;IF(ДАННЫЕ!$CJ1869&gt;0,IF(YEAR(ДАННЫЕ!$F$1)=YEAR(ДАННЫЕ!$CJ1869),IF(MONTH(ДАННЫЕ!$F$1)=MONTH(ДАННЫЕ!$CJ1869),111,11),1),0)&amp;"o"&amp;IF(ДАННЫЕ!$CK1869&gt;0,IF(MONTH(ДАННЫЕ!$F$1)=MONTH(ДАННЫЕ!$CK1869),111,11),0)&amp;"v"&amp;IF(ДАННЫЕ!$BE1869&gt;0,IF(MONTH(ДАННЫЕ!$F$1)=MONTH(ДАННЫЕ!$BE1869),111,11),0)</f>
        <v>g00f0c0s0i0h0p0d0o0v0</v>
      </c>
      <c r="P1869" s="15">
        <f t="shared" si="89"/>
        <v>0</v>
      </c>
      <c r="Q1869" s="15">
        <f>IF(ДАННЫЕ!$F$1&gt;ДАННЫЕ!$N1869,IF(YEAR(ДАННЫЕ!$F$1)=YEAR(ДАННЫЕ!M1869),1,0),0)</f>
        <v>0</v>
      </c>
      <c r="R1869" s="15">
        <f>IF(ДАННЫЕ!$F$1&gt;ДАННЫЕ!$N1869,IF(YEAR(ДАННЫЕ!$F$1)=YEAR(ДАННЫЕ!N1869),1,0),0)</f>
        <v>0</v>
      </c>
      <c r="S1869" s="15">
        <f>IF(ДАННЫЕ!$AA1869="2А",1,IF(ДАННЫЕ!$AA1869="2Б",2,IF(ДАННЫЕ!$AA1869="2В",3,IF(ДАННЫЕ!$AA1869=3,4,IF(ДАННЫЕ!$AA1869="4А",5,IF(ДАННЫЕ!$AA1869="4Б",6,IF(ДАННЫЕ!$AA1869="4В",7,IF(ДАННЫЕ!$AA1869=5,8,0))))))))</f>
        <v>0</v>
      </c>
      <c r="T1869" s="15">
        <f>IF(OR(ДАННЫЕ!$AC1869=2,ДАННЫЕ!$AD1869=2,ДАННЫЕ!$AE1869=2),2,IF(OR(ДАННЫЕ!$AC1869=1,ДАННЫЕ!$AD1869=1,ДАННЫЕ!$AE1869=1),1,0))</f>
        <v>0</v>
      </c>
    </row>
    <row r="1870" spans="1:20" x14ac:dyDescent="0.2">
      <c r="A1870" s="78">
        <f>IF(B1870&gt;0,IF(MONTH(ДАННЫЕ!$F$1)=MONTH(ДАННЫЕ!$B1870),1,0),0)</f>
        <v>0</v>
      </c>
      <c r="B1870" s="14">
        <f>IF(ДАННЫЕ!$B1870&gt;0,IF(YEAR(ДАННЫЕ!$F$1)=YEAR(ДАННЫЕ!$B1870),1,0),0)</f>
        <v>0</v>
      </c>
      <c r="C1870" s="14">
        <f>IF(ДАННЫЕ!$CM1870&gt;0,IF(YEAR(ДАННЫЕ!$F$1)=YEAR(ДАННЫЕ!$CM1870),1,0),0)</f>
        <v>0</v>
      </c>
      <c r="D1870" s="14">
        <f>IF(ДАННЫЕ!$CJ1870&gt;0,IF(ДАННЫЕ!$CL1870&gt;ДАННЫЕ!$F$1,1,IF(ДАННЫЕ!$CL1870&gt;0,0,1)),0)</f>
        <v>0</v>
      </c>
      <c r="E1870" s="43" t="str">
        <f ca="1">IF(ДАННЫЕ!$F$1&gt;0,IF(ДАННЫЕ!$G1870&gt;0,DATEDIF(ДАННЫЕ!$G1870,ДАННЫЕ!$F$1,"y"),""),IF(ДАННЫЕ!$G1870&gt;0,DATEDIF(ДАННЫЕ!$G1870,TODAY(),"y"),""))</f>
        <v/>
      </c>
      <c r="F1870" s="43" t="str">
        <f xml:space="preserve"> IF(ДАННЫЕ!$F1870="М",IF(E1870&gt;=18,IF(E1870&lt;60,1,""),""),"")&amp;IF(ДАННЫЕ!$F1870="Ж",IF(E1870&gt;=18,IF(E1870&lt;55,1,""),""),"")</f>
        <v/>
      </c>
      <c r="G1870" s="43" t="str">
        <f xml:space="preserve"> IF(ДАННЫЕ!$F1870="М",IF(E1870&gt;=60,2,""),"")&amp;IF(ДАННЫЕ!$F1870="Ж",IF(E1870&gt;=55,2,""),"")</f>
        <v/>
      </c>
      <c r="H1870" s="43" t="str">
        <f t="shared" ca="1" si="87"/>
        <v/>
      </c>
      <c r="I1870" s="43" t="str">
        <f t="shared" ca="1" si="88"/>
        <v>03</v>
      </c>
      <c r="J1870" s="28" t="str">
        <f ca="1">ДАННЫЕ!$F1870&amp;H1870&amp;I1870&amp;ДАННЫЕ!$I1870&amp;"m"&amp;IF(ДАННЫЕ!$I1870&gt;0,IF(ДАННЫЕ!$J1870&gt;0,0,1),"")&amp;"f"&amp;IF(ДАННЫЕ!$R1870&gt;0,IF(YEAR(ДАННЫЕ!$F$1)=YEAR(ДАННЫЕ!$R1870),1,0),0)&amp;"z"&amp;ДАННЫЕ!$R1870&amp;"p"&amp;ДАННЫЕ!$S1870&amp;"i"&amp;ДАННЫЕ!$T1870&amp;"h"&amp;ДАННЫЕ!$K1870&amp;"be"&amp;ДАННЫЕ!$BI1870&amp;"CD"&amp;IF(ДАННЫЕ!BF1870&gt;500,4,IF(ДАННЫЕ!BF1870&gt;350,3,IF(ДАННЫЕ!BF1870&gt;200,2,IF(ДАННЫЕ!BF1870&gt;0,1,0))))&amp;"g"&amp;B1870&amp;"d"&amp;H1870&amp;"l"&amp;ДАННЫЕ!AT1870&amp;"a"&amp;ДАННЫЕ!$V1870&amp;"v"&amp;R1870&amp;"k"&amp;ДАННЫЕ!$U1870&amp;"s"&amp;ДАННЫЕ!$Y1870&amp;"t"&amp;ДАННЫЕ!$X1870&amp;"b"&amp;IF(ДАННЫЕ!$Q1870&gt;1,1,0)&amp;"PP"&amp;ДАННЫЕ!Z1870&amp;"c"&amp;S1870&amp;"x"&amp;IF(ДАННЫЕ!$BY1870&gt;0,IF(YEAR(ДАННЫЕ!$F$1)=YEAR(ДАННЫЕ!$BY1870),1,0),0)&amp;"n"&amp;IF(ДАННЫЕ!$BZ1870&gt;0,IF(YEAR(ДАННЫЕ!$F$1)=YEAR(ДАННЫЕ!$BZ1870),1,0),0)&amp;"u"&amp;D1870&amp;"z"&amp;IF(ДАННЫЕ!$CL1870&gt;0,IF(YEAR(ДАННЫЕ!$F$1)&gt;YEAR(ДАННЫЕ!$CL1870),11,12),0)</f>
        <v>03mf0zpihbeCD0g0dlav0kstb0PPc0x0n0u0z0</v>
      </c>
      <c r="K1870" s="28" t="str">
        <f ca="1">ДАННЫЕ!$I1870&amp;"x"&amp;B1870&amp;"w"&amp;IF(T1870+ДАННЫЕ!AD1870+ДАННЫЕ!AE1870+ДАННЫЕ!AF1870+ДАННЫЕ!AG1870+ДАННЫЕ!AH1870+ДАННЫЕ!$AL1870+ДАННЫЕ!AI1870+ДАННЫЕ!AJ1870+ДАННЫЕ!AK1870+ДАННЫЕ!AP1870+ДАННЫЕ!AQ1870+ДАННЫЕ!AR1870+ДАННЫЕ!$AM1870+ДАННЫЕ!$AN1870+ДАННЫЕ!AS1870+ДАННЫЕ!AT1870&gt;0,1,0)&amp;IF(OR(T1870=2,ДАННЫЕ!AD1870=2,ДАННЫЕ!AE1870=2,ДАННЫЕ!AF1870=2,ДАННЫЕ!AG1870=2,ДАННЫЕ!AH1870=2,ДАННЫЕ!$AL1870=2,ДАННЫЕ!AI1870=2,ДАННЫЕ!AJ1870=2,ДАННЫЕ!AK1870=2,ДАННЫЕ!AP1870=2,ДАННЫЕ!AQ1870=2,ДАННЫЕ!AR1870=2,ДАННЫЕ!$AM1870=2,ДАННЫЕ!$AN1870=2,ДАННЫЕ!AS1870=2,ДАННЫЕ!AT1870=2),2,0)&amp;"t"&amp;IF(T1870&gt;0,"1"&amp;T1870,"00")&amp;"f"&amp;IF(ДАННЫЕ!$AC1870,"1"&amp;ДАННЫЕ!$AC1870,"00")&amp;"b"&amp;IF(ДАННЫЕ!$AD1870,"1"&amp;ДАННЫЕ!$AD1870,"00")&amp;"g"&amp;IF(ДАННЫЕ!$AF1870,"1"&amp;ДАННЫЕ!$AF1870,"00")&amp;"c"&amp;IF(ДАННЫЕ!$AG1870,"1"&amp;ДАННЫЕ!$AG1870,"00")&amp;"i"&amp;IF(ДАННЫЕ!$AH1870,"1"&amp;ДАННЫЕ!$AH1870,"00")&amp;"r"&amp;IF(ДАННЫЕ!$AL1870,"1"&amp;ДАННЫЕ!$AL1870,"00")&amp;"m"&amp;IF(ДАННЫЕ!$AI1870,"1"&amp;ДАННЫЕ!$AI1870,"00")&amp;"hS"&amp;IF(ДАННЫЕ!$AJ1870,"1"&amp;ДАННЫЕ!$AJ1870,"00")&amp;"hZ"&amp;IF(ДАННЫЕ!$AK1870,"1"&amp;ДАННЫЕ!$AK1870,"00")&amp;"p"&amp;IF(ДАННЫЕ!$AP1870,"1"&amp;ДАННЫЕ!$AP1870,"00")&amp;"k"&amp;IF(ДАННЫЕ!$AQ1870,"1"&amp;ДАННЫЕ!$AQ1870,"00")&amp;"z"&amp;IF(ДАННЫЕ!$AR1870,"1"&amp;ДАННЫЕ!$AR1870,"00")&amp;"j"&amp;IF(ДАННЫЕ!$AM1870,"1"&amp;ДАННЫЕ!$AM1870,"00")&amp;"n"&amp;IF(ДАННЫЕ!$AN1870,"1"&amp;ДАННЫЕ!$AN1870,"00")&amp;"E"&amp;ДАННЫЕ!BI1870&amp;"L"&amp;ДАННЫЕ!AO1870&amp;"h"&amp;IF(ДАННЫЕ!$AU1870&gt;0,1,0)&amp;"v"&amp;IF(ДАННЫЕ!$AW1870&gt;0,1,0)&amp;"a"&amp;IF(ДАННЫЕ!$AS1870,"1"&amp;ДАННЫЕ!$AS1870,"00")&amp;"s"&amp;IF(ДАННЫЕ!$AT1870,"1"&amp;ДАННЫЕ!$AT1870,"00")&amp;"u"&amp;IF(ДАННЫЕ!$CJ1870&gt;0,1,0)&amp;"y"&amp;B1870&amp;"d"&amp;H1870&amp;"e"&amp;F1870&amp;G1870</f>
        <v>x0w00t00f00b00g00c00i00r00m00hS00hZ00p00k00z00j00n00ELh0v0a00s00u0y0de</v>
      </c>
      <c r="L1870" s="28" t="str">
        <f ca="1">ДАННЫЕ!$I1870&amp;"VN"&amp;IF(ДАННЫЕ!AW1870&gt;0,11,10)&amp;"CD"&amp;IF(ДАННЫЕ!BF1870&gt;500,16,IF(ДАННЫЕ!BF1870&gt;350,15,IF(ДАННЫЕ!BF1870&gt;=200,14,IF(ДАННЫЕ!BF1870&gt;=100,13,IF(ДАННЫЕ!BF1870&gt;=50,12,IF(ДАННЫЕ!BF1870&gt;0,11,10))))))&amp;"AR"&amp;IF(ДАННЫЕ!BX1870&gt;0,1,0)&amp;"GD"&amp;B1870&amp;"VV"&amp;IF(E1870&gt;=5,IF(E1870&lt;18,1,0),0)</f>
        <v>VN10CD10AR0GD0VV0</v>
      </c>
      <c r="M1870" s="28" t="str">
        <f>ДАННЫЕ!$I1870&amp;"b"&amp;ДАННЫЕ!$BI1870&amp;"r"&amp;ДАННЫЕ!$BJ1870&amp;"CD"&amp;IF(ДАННЫЕ!BF1870&gt;0,IF(ДАННЫЕ!BF1870&lt;200,1,IF(ДАННЫЕ!BF1870&lt;350,2,3)),0)&amp;"h"&amp;IF(ДАННЫЕ!$BK1870+ДАННЫЕ!$BL1870+ДАННЫЕ!$BM1870&gt;0,1,0)&amp;"x"&amp;ДАННЫЕ!$BK1870&amp;"y"&amp;ДАННЫЕ!$BL1870&amp;"z"&amp;ДАННЫЕ!$BM1870&amp;"c"&amp;IF(ДАННЫЕ!$BK1870+ДАННЫЕ!$BL1870+ДАННЫЕ!$BM1870=3,1,0)&amp;"a"&amp;IF(ДАННЫЕ!$BQ1870+ДАННЫЕ!$BR1870&gt;0,1,0)&amp;"d"&amp;ДАННЫЕ!$BQ1870&amp;"v"&amp;ДАННЫЕ!$BR1870&amp;"p"&amp;ДАННЫЕ!$BS1870&amp;"n"&amp;ДАННЫЕ!$BU1870&amp;"t"&amp;ДАННЫЕ!$BV1870&amp;"o"&amp;ДАННЫЕ!$BT1870&amp;"l"&amp;IF(ДАННЫЕ!$BN1870&gt;0,1,0)&amp;ДАННЫЕ!$BN1870&amp;"g"&amp;ДАННЫЕ!$BO1870&amp;"s"&amp;ДАННЫЕ!$BP1870&amp;"DZ"&amp;IF(ДАННЫЕ!B1870-ДАННЫЕ!G1870 &lt; 60,IF(ДАННЫЕ!B1870-ДАННЫЕ!G1870 &gt;= 0,1,0),0)&amp;"u"&amp;IF(ДАННЫЕ!$CJ1870&gt;0,1,0)</f>
        <v>brCD0h0xyzc0a0dvpntol0gsDZ1u0</v>
      </c>
      <c r="N1870" s="28" t="str">
        <f ca="1">ДАННЫЕ!$F1870&amp;ДАННЫЕ!$I1870&amp;"g"&amp;B1870&amp;"cf"&amp;D1870&amp;"a"&amp;IF(ДАННЫЕ!$BX1870&gt;0,1,0)&amp;IF(ДАННЫЕ!$BF1870&gt;500,1,IF(ДАННЫЕ!$BF1870&gt;350,2,IF(ДАННЫЕ!$BF1870&gt;=200,3,IF(ДАННЫЕ!$BF1870&gt;=100,4,IF(ДАННЫЕ!$BF1870&gt;=50,5,IF(ДАННЫЕ!$BF1870&lt;50,6,0))))))&amp;"AR"&amp;IF(DATEDIF(ДАННЫЕ!$BX1870,ДАННЫЕ!$F$1,"y")&gt;1,1,0)&amp;"VG"&amp;IF(ДАННЫЕ!$BH1870="0",1,0)&amp;"o"&amp;IF(T1870+ДАННЫЕ!$AF1870+ДАННЫЕ!$AG1870+ДАННЫЕ!$AH1870+ДАННЫЕ!$AI1870+ДАННЫЕ!$AJ1870+ДАННЫЕ!$AP1870+ДАННЫЕ!$AQ1870+ДАННЫЕ!$AR1870+ДАННЫЕ!$AU1870+ДАННЫЕ!$AW1870+ДАННЫЕ!$AS1870+ДАННЫЕ!$AT1870&gt;0,1,0)&amp;"x"&amp;ДАННЫЕ!$AG1870&amp;"p"&amp;IF(ДАННЫЕ!$BY1870&gt;0,1,0)&amp;"v"&amp;IF(ДАННЫЕ!$BZ1870&gt;0,1,0)&amp;"n"&amp;ДАННЫЕ!$CA1870&amp;"t"&amp;ДАННЫЕ!$AY1870&amp;"k"&amp;ДАННЫЕ!$CB1870&amp;"q"&amp;ДАННЫЕ!$CC1870&amp;"w"&amp;ДАННЫЕ!$CD1870&amp;"e"&amp;ДАННЫЕ!$CE1870&amp;"m"&amp;ДАННЫЕ!$CF1870&amp;"c"&amp;ДАННЫЕ!$CG1870&amp;"z"&amp;ДАННЫЕ!$CH1870&amp;"d"&amp;IF(H1870=4,1,0)&amp;"s"&amp;IF(ДАННЫЕ!$J1870=1,0,1)&amp;"u"&amp;IF(ДАННЫЕ!$CJ1870&gt;0,1,0)</f>
        <v>g0cf0a06AR1VG0o0xp0v0ntkqwemczd0s1u0</v>
      </c>
      <c r="O1870" s="28" t="str">
        <f>ДАННЫЕ!$I1870&amp;"g"&amp;B1870&amp;A1870&amp;"f"&amp;P1870&amp;"c"&amp;IF(ДАННЫЕ!$U1870&gt;0,1,0)&amp;"s"&amp;IF(ДАННЫЕ!$Q1870&gt;0,IF(YEAR(ДАННЫЕ!$F$1)=YEAR(ДАННЫЕ!$Q1870),IF(MONTH(ДАННЫЕ!$F$1)=MONTH(ДАННЫЕ!$Q1870),111,11),1),0)&amp;"i"&amp;IF(ДАННЫЕ!$R1870+ДАННЫЕ!$S1870+ДАННЫЕ!$T1870=0,0,1)&amp;"h"&amp;IF(ДАННЫЕ!$P1870&gt;0,1,0)&amp;"p"&amp;IF(ДАННЫЕ!$CI1870&gt;0,IF(YEAR(ДАННЫЕ!$F$1)=YEAR(ДАННЫЕ!$CI1870),IF(MONTH(ДАННЫЕ!$F$1)=MONTH(ДАННЫЕ!$CI1870),111,11),1),0)&amp;"d"&amp;IF(ДАННЫЕ!$CJ1870&gt;0,IF(YEAR(ДАННЫЕ!$F$1)=YEAR(ДАННЫЕ!$CJ1870),IF(MONTH(ДАННЫЕ!$F$1)=MONTH(ДАННЫЕ!$CJ1870),111,11),1),0)&amp;"o"&amp;IF(ДАННЫЕ!$CK1870&gt;0,IF(MONTH(ДАННЫЕ!$F$1)=MONTH(ДАННЫЕ!$CK1870),111,11),0)&amp;"v"&amp;IF(ДАННЫЕ!$BE1870&gt;0,IF(MONTH(ДАННЫЕ!$F$1)=MONTH(ДАННЫЕ!$BE1870),111,11),0)</f>
        <v>g00f0c0s0i0h0p0d0o0v0</v>
      </c>
      <c r="P1870" s="15">
        <f t="shared" si="89"/>
        <v>0</v>
      </c>
      <c r="Q1870" s="15">
        <f>IF(ДАННЫЕ!$F$1&gt;ДАННЫЕ!$N1870,IF(YEAR(ДАННЫЕ!$F$1)=YEAR(ДАННЫЕ!M1870),1,0),0)</f>
        <v>0</v>
      </c>
      <c r="R1870" s="15">
        <f>IF(ДАННЫЕ!$F$1&gt;ДАННЫЕ!$N1870,IF(YEAR(ДАННЫЕ!$F$1)=YEAR(ДАННЫЕ!N1870),1,0),0)</f>
        <v>0</v>
      </c>
      <c r="S1870" s="15">
        <f>IF(ДАННЫЕ!$AA1870="2А",1,IF(ДАННЫЕ!$AA1870="2Б",2,IF(ДАННЫЕ!$AA1870="2В",3,IF(ДАННЫЕ!$AA1870=3,4,IF(ДАННЫЕ!$AA1870="4А",5,IF(ДАННЫЕ!$AA1870="4Б",6,IF(ДАННЫЕ!$AA1870="4В",7,IF(ДАННЫЕ!$AA1870=5,8,0))))))))</f>
        <v>0</v>
      </c>
      <c r="T1870" s="15">
        <f>IF(OR(ДАННЫЕ!$AC1870=2,ДАННЫЕ!$AD1870=2,ДАННЫЕ!$AE1870=2),2,IF(OR(ДАННЫЕ!$AC1870=1,ДАННЫЕ!$AD1870=1,ДАННЫЕ!$AE1870=1),1,0))</f>
        <v>0</v>
      </c>
    </row>
    <row r="1871" spans="1:20" x14ac:dyDescent="0.2">
      <c r="A1871" s="78">
        <f>IF(B1871&gt;0,IF(MONTH(ДАННЫЕ!$F$1)=MONTH(ДАННЫЕ!$B1871),1,0),0)</f>
        <v>0</v>
      </c>
      <c r="B1871" s="14">
        <f>IF(ДАННЫЕ!$B1871&gt;0,IF(YEAR(ДАННЫЕ!$F$1)=YEAR(ДАННЫЕ!$B1871),1,0),0)</f>
        <v>0</v>
      </c>
      <c r="C1871" s="14">
        <f>IF(ДАННЫЕ!$CM1871&gt;0,IF(YEAR(ДАННЫЕ!$F$1)=YEAR(ДАННЫЕ!$CM1871),1,0),0)</f>
        <v>0</v>
      </c>
      <c r="D1871" s="14">
        <f>IF(ДАННЫЕ!$CJ1871&gt;0,IF(ДАННЫЕ!$CL1871&gt;ДАННЫЕ!$F$1,1,IF(ДАННЫЕ!$CL1871&gt;0,0,1)),0)</f>
        <v>0</v>
      </c>
      <c r="E1871" s="43" t="str">
        <f ca="1">IF(ДАННЫЕ!$F$1&gt;0,IF(ДАННЫЕ!$G1871&gt;0,DATEDIF(ДАННЫЕ!$G1871,ДАННЫЕ!$F$1,"y"),""),IF(ДАННЫЕ!$G1871&gt;0,DATEDIF(ДАННЫЕ!$G1871,TODAY(),"y"),""))</f>
        <v/>
      </c>
      <c r="F1871" s="43" t="str">
        <f xml:space="preserve"> IF(ДАННЫЕ!$F1871="М",IF(E1871&gt;=18,IF(E1871&lt;60,1,""),""),"")&amp;IF(ДАННЫЕ!$F1871="Ж",IF(E1871&gt;=18,IF(E1871&lt;55,1,""),""),"")</f>
        <v/>
      </c>
      <c r="G1871" s="43" t="str">
        <f xml:space="preserve"> IF(ДАННЫЕ!$F1871="М",IF(E1871&gt;=60,2,""),"")&amp;IF(ДАННЫЕ!$F1871="Ж",IF(E1871&gt;=55,2,""),"")</f>
        <v/>
      </c>
      <c r="H1871" s="43" t="str">
        <f t="shared" ca="1" si="87"/>
        <v/>
      </c>
      <c r="I1871" s="43" t="str">
        <f t="shared" ca="1" si="88"/>
        <v>03</v>
      </c>
      <c r="J1871" s="28" t="str">
        <f ca="1">ДАННЫЕ!$F1871&amp;H1871&amp;I1871&amp;ДАННЫЕ!$I1871&amp;"m"&amp;IF(ДАННЫЕ!$I1871&gt;0,IF(ДАННЫЕ!$J1871&gt;0,0,1),"")&amp;"f"&amp;IF(ДАННЫЕ!$R1871&gt;0,IF(YEAR(ДАННЫЕ!$F$1)=YEAR(ДАННЫЕ!$R1871),1,0),0)&amp;"z"&amp;ДАННЫЕ!$R1871&amp;"p"&amp;ДАННЫЕ!$S1871&amp;"i"&amp;ДАННЫЕ!$T1871&amp;"h"&amp;ДАННЫЕ!$K1871&amp;"be"&amp;ДАННЫЕ!$BI1871&amp;"CD"&amp;IF(ДАННЫЕ!BF1871&gt;500,4,IF(ДАННЫЕ!BF1871&gt;350,3,IF(ДАННЫЕ!BF1871&gt;200,2,IF(ДАННЫЕ!BF1871&gt;0,1,0))))&amp;"g"&amp;B1871&amp;"d"&amp;H1871&amp;"l"&amp;ДАННЫЕ!AT1871&amp;"a"&amp;ДАННЫЕ!$V1871&amp;"v"&amp;R1871&amp;"k"&amp;ДАННЫЕ!$U1871&amp;"s"&amp;ДАННЫЕ!$Y1871&amp;"t"&amp;ДАННЫЕ!$X1871&amp;"b"&amp;IF(ДАННЫЕ!$Q1871&gt;1,1,0)&amp;"PP"&amp;ДАННЫЕ!Z1871&amp;"c"&amp;S1871&amp;"x"&amp;IF(ДАННЫЕ!$BY1871&gt;0,IF(YEAR(ДАННЫЕ!$F$1)=YEAR(ДАННЫЕ!$BY1871),1,0),0)&amp;"n"&amp;IF(ДАННЫЕ!$BZ1871&gt;0,IF(YEAR(ДАННЫЕ!$F$1)=YEAR(ДАННЫЕ!$BZ1871),1,0),0)&amp;"u"&amp;D1871&amp;"z"&amp;IF(ДАННЫЕ!$CL1871&gt;0,IF(YEAR(ДАННЫЕ!$F$1)&gt;YEAR(ДАННЫЕ!$CL1871),11,12),0)</f>
        <v>03mf0zpihbeCD0g0dlav0kstb0PPc0x0n0u0z0</v>
      </c>
      <c r="K1871" s="28" t="str">
        <f ca="1">ДАННЫЕ!$I1871&amp;"x"&amp;B1871&amp;"w"&amp;IF(T1871+ДАННЫЕ!AD1871+ДАННЫЕ!AE1871+ДАННЫЕ!AF1871+ДАННЫЕ!AG1871+ДАННЫЕ!AH1871+ДАННЫЕ!$AL1871+ДАННЫЕ!AI1871+ДАННЫЕ!AJ1871+ДАННЫЕ!AK1871+ДАННЫЕ!AP1871+ДАННЫЕ!AQ1871+ДАННЫЕ!AR1871+ДАННЫЕ!$AM1871+ДАННЫЕ!$AN1871+ДАННЫЕ!AS1871+ДАННЫЕ!AT1871&gt;0,1,0)&amp;IF(OR(T1871=2,ДАННЫЕ!AD1871=2,ДАННЫЕ!AE1871=2,ДАННЫЕ!AF1871=2,ДАННЫЕ!AG1871=2,ДАННЫЕ!AH1871=2,ДАННЫЕ!$AL1871=2,ДАННЫЕ!AI1871=2,ДАННЫЕ!AJ1871=2,ДАННЫЕ!AK1871=2,ДАННЫЕ!AP1871=2,ДАННЫЕ!AQ1871=2,ДАННЫЕ!AR1871=2,ДАННЫЕ!$AM1871=2,ДАННЫЕ!$AN1871=2,ДАННЫЕ!AS1871=2,ДАННЫЕ!AT1871=2),2,0)&amp;"t"&amp;IF(T1871&gt;0,"1"&amp;T1871,"00")&amp;"f"&amp;IF(ДАННЫЕ!$AC1871,"1"&amp;ДАННЫЕ!$AC1871,"00")&amp;"b"&amp;IF(ДАННЫЕ!$AD1871,"1"&amp;ДАННЫЕ!$AD1871,"00")&amp;"g"&amp;IF(ДАННЫЕ!$AF1871,"1"&amp;ДАННЫЕ!$AF1871,"00")&amp;"c"&amp;IF(ДАННЫЕ!$AG1871,"1"&amp;ДАННЫЕ!$AG1871,"00")&amp;"i"&amp;IF(ДАННЫЕ!$AH1871,"1"&amp;ДАННЫЕ!$AH1871,"00")&amp;"r"&amp;IF(ДАННЫЕ!$AL1871,"1"&amp;ДАННЫЕ!$AL1871,"00")&amp;"m"&amp;IF(ДАННЫЕ!$AI1871,"1"&amp;ДАННЫЕ!$AI1871,"00")&amp;"hS"&amp;IF(ДАННЫЕ!$AJ1871,"1"&amp;ДАННЫЕ!$AJ1871,"00")&amp;"hZ"&amp;IF(ДАННЫЕ!$AK1871,"1"&amp;ДАННЫЕ!$AK1871,"00")&amp;"p"&amp;IF(ДАННЫЕ!$AP1871,"1"&amp;ДАННЫЕ!$AP1871,"00")&amp;"k"&amp;IF(ДАННЫЕ!$AQ1871,"1"&amp;ДАННЫЕ!$AQ1871,"00")&amp;"z"&amp;IF(ДАННЫЕ!$AR1871,"1"&amp;ДАННЫЕ!$AR1871,"00")&amp;"j"&amp;IF(ДАННЫЕ!$AM1871,"1"&amp;ДАННЫЕ!$AM1871,"00")&amp;"n"&amp;IF(ДАННЫЕ!$AN1871,"1"&amp;ДАННЫЕ!$AN1871,"00")&amp;"E"&amp;ДАННЫЕ!BI1871&amp;"L"&amp;ДАННЫЕ!AO1871&amp;"h"&amp;IF(ДАННЫЕ!$AU1871&gt;0,1,0)&amp;"v"&amp;IF(ДАННЫЕ!$AW1871&gt;0,1,0)&amp;"a"&amp;IF(ДАННЫЕ!$AS1871,"1"&amp;ДАННЫЕ!$AS1871,"00")&amp;"s"&amp;IF(ДАННЫЕ!$AT1871,"1"&amp;ДАННЫЕ!$AT1871,"00")&amp;"u"&amp;IF(ДАННЫЕ!$CJ1871&gt;0,1,0)&amp;"y"&amp;B1871&amp;"d"&amp;H1871&amp;"e"&amp;F1871&amp;G1871</f>
        <v>x0w00t00f00b00g00c00i00r00m00hS00hZ00p00k00z00j00n00ELh0v0a00s00u0y0de</v>
      </c>
      <c r="L1871" s="28" t="str">
        <f ca="1">ДАННЫЕ!$I1871&amp;"VN"&amp;IF(ДАННЫЕ!AW1871&gt;0,11,10)&amp;"CD"&amp;IF(ДАННЫЕ!BF1871&gt;500,16,IF(ДАННЫЕ!BF1871&gt;350,15,IF(ДАННЫЕ!BF1871&gt;=200,14,IF(ДАННЫЕ!BF1871&gt;=100,13,IF(ДАННЫЕ!BF1871&gt;=50,12,IF(ДАННЫЕ!BF1871&gt;0,11,10))))))&amp;"AR"&amp;IF(ДАННЫЕ!BX1871&gt;0,1,0)&amp;"GD"&amp;B1871&amp;"VV"&amp;IF(E1871&gt;=5,IF(E1871&lt;18,1,0),0)</f>
        <v>VN10CD10AR0GD0VV0</v>
      </c>
      <c r="M1871" s="28" t="str">
        <f>ДАННЫЕ!$I1871&amp;"b"&amp;ДАННЫЕ!$BI1871&amp;"r"&amp;ДАННЫЕ!$BJ1871&amp;"CD"&amp;IF(ДАННЫЕ!BF1871&gt;0,IF(ДАННЫЕ!BF1871&lt;200,1,IF(ДАННЫЕ!BF1871&lt;350,2,3)),0)&amp;"h"&amp;IF(ДАННЫЕ!$BK1871+ДАННЫЕ!$BL1871+ДАННЫЕ!$BM1871&gt;0,1,0)&amp;"x"&amp;ДАННЫЕ!$BK1871&amp;"y"&amp;ДАННЫЕ!$BL1871&amp;"z"&amp;ДАННЫЕ!$BM1871&amp;"c"&amp;IF(ДАННЫЕ!$BK1871+ДАННЫЕ!$BL1871+ДАННЫЕ!$BM1871=3,1,0)&amp;"a"&amp;IF(ДАННЫЕ!$BQ1871+ДАННЫЕ!$BR1871&gt;0,1,0)&amp;"d"&amp;ДАННЫЕ!$BQ1871&amp;"v"&amp;ДАННЫЕ!$BR1871&amp;"p"&amp;ДАННЫЕ!$BS1871&amp;"n"&amp;ДАННЫЕ!$BU1871&amp;"t"&amp;ДАННЫЕ!$BV1871&amp;"o"&amp;ДАННЫЕ!$BT1871&amp;"l"&amp;IF(ДАННЫЕ!$BN1871&gt;0,1,0)&amp;ДАННЫЕ!$BN1871&amp;"g"&amp;ДАННЫЕ!$BO1871&amp;"s"&amp;ДАННЫЕ!$BP1871&amp;"DZ"&amp;IF(ДАННЫЕ!B1871-ДАННЫЕ!G1871 &lt; 60,IF(ДАННЫЕ!B1871-ДАННЫЕ!G1871 &gt;= 0,1,0),0)&amp;"u"&amp;IF(ДАННЫЕ!$CJ1871&gt;0,1,0)</f>
        <v>brCD0h0xyzc0a0dvpntol0gsDZ1u0</v>
      </c>
      <c r="N1871" s="28" t="str">
        <f ca="1">ДАННЫЕ!$F1871&amp;ДАННЫЕ!$I1871&amp;"g"&amp;B1871&amp;"cf"&amp;D1871&amp;"a"&amp;IF(ДАННЫЕ!$BX1871&gt;0,1,0)&amp;IF(ДАННЫЕ!$BF1871&gt;500,1,IF(ДАННЫЕ!$BF1871&gt;350,2,IF(ДАННЫЕ!$BF1871&gt;=200,3,IF(ДАННЫЕ!$BF1871&gt;=100,4,IF(ДАННЫЕ!$BF1871&gt;=50,5,IF(ДАННЫЕ!$BF1871&lt;50,6,0))))))&amp;"AR"&amp;IF(DATEDIF(ДАННЫЕ!$BX1871,ДАННЫЕ!$F$1,"y")&gt;1,1,0)&amp;"VG"&amp;IF(ДАННЫЕ!$BH1871="0",1,0)&amp;"o"&amp;IF(T1871+ДАННЫЕ!$AF1871+ДАННЫЕ!$AG1871+ДАННЫЕ!$AH1871+ДАННЫЕ!$AI1871+ДАННЫЕ!$AJ1871+ДАННЫЕ!$AP1871+ДАННЫЕ!$AQ1871+ДАННЫЕ!$AR1871+ДАННЫЕ!$AU1871+ДАННЫЕ!$AW1871+ДАННЫЕ!$AS1871+ДАННЫЕ!$AT1871&gt;0,1,0)&amp;"x"&amp;ДАННЫЕ!$AG1871&amp;"p"&amp;IF(ДАННЫЕ!$BY1871&gt;0,1,0)&amp;"v"&amp;IF(ДАННЫЕ!$BZ1871&gt;0,1,0)&amp;"n"&amp;ДАННЫЕ!$CA1871&amp;"t"&amp;ДАННЫЕ!$AY1871&amp;"k"&amp;ДАННЫЕ!$CB1871&amp;"q"&amp;ДАННЫЕ!$CC1871&amp;"w"&amp;ДАННЫЕ!$CD1871&amp;"e"&amp;ДАННЫЕ!$CE1871&amp;"m"&amp;ДАННЫЕ!$CF1871&amp;"c"&amp;ДАННЫЕ!$CG1871&amp;"z"&amp;ДАННЫЕ!$CH1871&amp;"d"&amp;IF(H1871=4,1,0)&amp;"s"&amp;IF(ДАННЫЕ!$J1871=1,0,1)&amp;"u"&amp;IF(ДАННЫЕ!$CJ1871&gt;0,1,0)</f>
        <v>g0cf0a06AR1VG0o0xp0v0ntkqwemczd0s1u0</v>
      </c>
      <c r="O1871" s="28" t="str">
        <f>ДАННЫЕ!$I1871&amp;"g"&amp;B1871&amp;A1871&amp;"f"&amp;P1871&amp;"c"&amp;IF(ДАННЫЕ!$U1871&gt;0,1,0)&amp;"s"&amp;IF(ДАННЫЕ!$Q1871&gt;0,IF(YEAR(ДАННЫЕ!$F$1)=YEAR(ДАННЫЕ!$Q1871),IF(MONTH(ДАННЫЕ!$F$1)=MONTH(ДАННЫЕ!$Q1871),111,11),1),0)&amp;"i"&amp;IF(ДАННЫЕ!$R1871+ДАННЫЕ!$S1871+ДАННЫЕ!$T1871=0,0,1)&amp;"h"&amp;IF(ДАННЫЕ!$P1871&gt;0,1,0)&amp;"p"&amp;IF(ДАННЫЕ!$CI1871&gt;0,IF(YEAR(ДАННЫЕ!$F$1)=YEAR(ДАННЫЕ!$CI1871),IF(MONTH(ДАННЫЕ!$F$1)=MONTH(ДАННЫЕ!$CI1871),111,11),1),0)&amp;"d"&amp;IF(ДАННЫЕ!$CJ1871&gt;0,IF(YEAR(ДАННЫЕ!$F$1)=YEAR(ДАННЫЕ!$CJ1871),IF(MONTH(ДАННЫЕ!$F$1)=MONTH(ДАННЫЕ!$CJ1871),111,11),1),0)&amp;"o"&amp;IF(ДАННЫЕ!$CK1871&gt;0,IF(MONTH(ДАННЫЕ!$F$1)=MONTH(ДАННЫЕ!$CK1871),111,11),0)&amp;"v"&amp;IF(ДАННЫЕ!$BE1871&gt;0,IF(MONTH(ДАННЫЕ!$F$1)=MONTH(ДАННЫЕ!$BE1871),111,11),0)</f>
        <v>g00f0c0s0i0h0p0d0o0v0</v>
      </c>
      <c r="P1871" s="15">
        <f t="shared" si="89"/>
        <v>0</v>
      </c>
      <c r="Q1871" s="15">
        <f>IF(ДАННЫЕ!$F$1&gt;ДАННЫЕ!$N1871,IF(YEAR(ДАННЫЕ!$F$1)=YEAR(ДАННЫЕ!M1871),1,0),0)</f>
        <v>0</v>
      </c>
      <c r="R1871" s="15">
        <f>IF(ДАННЫЕ!$F$1&gt;ДАННЫЕ!$N1871,IF(YEAR(ДАННЫЕ!$F$1)=YEAR(ДАННЫЕ!N1871),1,0),0)</f>
        <v>0</v>
      </c>
      <c r="S1871" s="15">
        <f>IF(ДАННЫЕ!$AA1871="2А",1,IF(ДАННЫЕ!$AA1871="2Б",2,IF(ДАННЫЕ!$AA1871="2В",3,IF(ДАННЫЕ!$AA1871=3,4,IF(ДАННЫЕ!$AA1871="4А",5,IF(ДАННЫЕ!$AA1871="4Б",6,IF(ДАННЫЕ!$AA1871="4В",7,IF(ДАННЫЕ!$AA1871=5,8,0))))))))</f>
        <v>0</v>
      </c>
      <c r="T1871" s="15">
        <f>IF(OR(ДАННЫЕ!$AC1871=2,ДАННЫЕ!$AD1871=2,ДАННЫЕ!$AE1871=2),2,IF(OR(ДАННЫЕ!$AC1871=1,ДАННЫЕ!$AD1871=1,ДАННЫЕ!$AE1871=1),1,0))</f>
        <v>0</v>
      </c>
    </row>
    <row r="1872" spans="1:20" x14ac:dyDescent="0.2">
      <c r="A1872" s="78">
        <f>IF(B1872&gt;0,IF(MONTH(ДАННЫЕ!$F$1)=MONTH(ДАННЫЕ!$B1872),1,0),0)</f>
        <v>0</v>
      </c>
      <c r="B1872" s="14">
        <f>IF(ДАННЫЕ!$B1872&gt;0,IF(YEAR(ДАННЫЕ!$F$1)=YEAR(ДАННЫЕ!$B1872),1,0),0)</f>
        <v>0</v>
      </c>
      <c r="C1872" s="14">
        <f>IF(ДАННЫЕ!$CM1872&gt;0,IF(YEAR(ДАННЫЕ!$F$1)=YEAR(ДАННЫЕ!$CM1872),1,0),0)</f>
        <v>0</v>
      </c>
      <c r="D1872" s="14">
        <f>IF(ДАННЫЕ!$CJ1872&gt;0,IF(ДАННЫЕ!$CL1872&gt;ДАННЫЕ!$F$1,1,IF(ДАННЫЕ!$CL1872&gt;0,0,1)),0)</f>
        <v>0</v>
      </c>
      <c r="E1872" s="43" t="str">
        <f ca="1">IF(ДАННЫЕ!$F$1&gt;0,IF(ДАННЫЕ!$G1872&gt;0,DATEDIF(ДАННЫЕ!$G1872,ДАННЫЕ!$F$1,"y"),""),IF(ДАННЫЕ!$G1872&gt;0,DATEDIF(ДАННЫЕ!$G1872,TODAY(),"y"),""))</f>
        <v/>
      </c>
      <c r="F1872" s="43" t="str">
        <f xml:space="preserve"> IF(ДАННЫЕ!$F1872="М",IF(E1872&gt;=18,IF(E1872&lt;60,1,""),""),"")&amp;IF(ДАННЫЕ!$F1872="Ж",IF(E1872&gt;=18,IF(E1872&lt;55,1,""),""),"")</f>
        <v/>
      </c>
      <c r="G1872" s="43" t="str">
        <f xml:space="preserve"> IF(ДАННЫЕ!$F1872="М",IF(E1872&gt;=60,2,""),"")&amp;IF(ДАННЫЕ!$F1872="Ж",IF(E1872&gt;=55,2,""),"")</f>
        <v/>
      </c>
      <c r="H1872" s="43" t="str">
        <f t="shared" ca="1" si="87"/>
        <v/>
      </c>
      <c r="I1872" s="43" t="str">
        <f t="shared" ca="1" si="88"/>
        <v>03</v>
      </c>
      <c r="J1872" s="28" t="str">
        <f ca="1">ДАННЫЕ!$F1872&amp;H1872&amp;I1872&amp;ДАННЫЕ!$I1872&amp;"m"&amp;IF(ДАННЫЕ!$I1872&gt;0,IF(ДАННЫЕ!$J1872&gt;0,0,1),"")&amp;"f"&amp;IF(ДАННЫЕ!$R1872&gt;0,IF(YEAR(ДАННЫЕ!$F$1)=YEAR(ДАННЫЕ!$R1872),1,0),0)&amp;"z"&amp;ДАННЫЕ!$R1872&amp;"p"&amp;ДАННЫЕ!$S1872&amp;"i"&amp;ДАННЫЕ!$T1872&amp;"h"&amp;ДАННЫЕ!$K1872&amp;"be"&amp;ДАННЫЕ!$BI1872&amp;"CD"&amp;IF(ДАННЫЕ!BF1872&gt;500,4,IF(ДАННЫЕ!BF1872&gt;350,3,IF(ДАННЫЕ!BF1872&gt;200,2,IF(ДАННЫЕ!BF1872&gt;0,1,0))))&amp;"g"&amp;B1872&amp;"d"&amp;H1872&amp;"l"&amp;ДАННЫЕ!AT1872&amp;"a"&amp;ДАННЫЕ!$V1872&amp;"v"&amp;R1872&amp;"k"&amp;ДАННЫЕ!$U1872&amp;"s"&amp;ДАННЫЕ!$Y1872&amp;"t"&amp;ДАННЫЕ!$X1872&amp;"b"&amp;IF(ДАННЫЕ!$Q1872&gt;1,1,0)&amp;"PP"&amp;ДАННЫЕ!Z1872&amp;"c"&amp;S1872&amp;"x"&amp;IF(ДАННЫЕ!$BY1872&gt;0,IF(YEAR(ДАННЫЕ!$F$1)=YEAR(ДАННЫЕ!$BY1872),1,0),0)&amp;"n"&amp;IF(ДАННЫЕ!$BZ1872&gt;0,IF(YEAR(ДАННЫЕ!$F$1)=YEAR(ДАННЫЕ!$BZ1872),1,0),0)&amp;"u"&amp;D1872&amp;"z"&amp;IF(ДАННЫЕ!$CL1872&gt;0,IF(YEAR(ДАННЫЕ!$F$1)&gt;YEAR(ДАННЫЕ!$CL1872),11,12),0)</f>
        <v>03mf0zpihbeCD0g0dlav0kstb0PPc0x0n0u0z0</v>
      </c>
      <c r="K1872" s="28" t="str">
        <f ca="1">ДАННЫЕ!$I1872&amp;"x"&amp;B1872&amp;"w"&amp;IF(T1872+ДАННЫЕ!AD1872+ДАННЫЕ!AE1872+ДАННЫЕ!AF1872+ДАННЫЕ!AG1872+ДАННЫЕ!AH1872+ДАННЫЕ!$AL1872+ДАННЫЕ!AI1872+ДАННЫЕ!AJ1872+ДАННЫЕ!AK1872+ДАННЫЕ!AP1872+ДАННЫЕ!AQ1872+ДАННЫЕ!AR1872+ДАННЫЕ!$AM1872+ДАННЫЕ!$AN1872+ДАННЫЕ!AS1872+ДАННЫЕ!AT1872&gt;0,1,0)&amp;IF(OR(T1872=2,ДАННЫЕ!AD1872=2,ДАННЫЕ!AE1872=2,ДАННЫЕ!AF1872=2,ДАННЫЕ!AG1872=2,ДАННЫЕ!AH1872=2,ДАННЫЕ!$AL1872=2,ДАННЫЕ!AI1872=2,ДАННЫЕ!AJ1872=2,ДАННЫЕ!AK1872=2,ДАННЫЕ!AP1872=2,ДАННЫЕ!AQ1872=2,ДАННЫЕ!AR1872=2,ДАННЫЕ!$AM1872=2,ДАННЫЕ!$AN1872=2,ДАННЫЕ!AS1872=2,ДАННЫЕ!AT1872=2),2,0)&amp;"t"&amp;IF(T1872&gt;0,"1"&amp;T1872,"00")&amp;"f"&amp;IF(ДАННЫЕ!$AC1872,"1"&amp;ДАННЫЕ!$AC1872,"00")&amp;"b"&amp;IF(ДАННЫЕ!$AD1872,"1"&amp;ДАННЫЕ!$AD1872,"00")&amp;"g"&amp;IF(ДАННЫЕ!$AF1872,"1"&amp;ДАННЫЕ!$AF1872,"00")&amp;"c"&amp;IF(ДАННЫЕ!$AG1872,"1"&amp;ДАННЫЕ!$AG1872,"00")&amp;"i"&amp;IF(ДАННЫЕ!$AH1872,"1"&amp;ДАННЫЕ!$AH1872,"00")&amp;"r"&amp;IF(ДАННЫЕ!$AL1872,"1"&amp;ДАННЫЕ!$AL1872,"00")&amp;"m"&amp;IF(ДАННЫЕ!$AI1872,"1"&amp;ДАННЫЕ!$AI1872,"00")&amp;"hS"&amp;IF(ДАННЫЕ!$AJ1872,"1"&amp;ДАННЫЕ!$AJ1872,"00")&amp;"hZ"&amp;IF(ДАННЫЕ!$AK1872,"1"&amp;ДАННЫЕ!$AK1872,"00")&amp;"p"&amp;IF(ДАННЫЕ!$AP1872,"1"&amp;ДАННЫЕ!$AP1872,"00")&amp;"k"&amp;IF(ДАННЫЕ!$AQ1872,"1"&amp;ДАННЫЕ!$AQ1872,"00")&amp;"z"&amp;IF(ДАННЫЕ!$AR1872,"1"&amp;ДАННЫЕ!$AR1872,"00")&amp;"j"&amp;IF(ДАННЫЕ!$AM1872,"1"&amp;ДАННЫЕ!$AM1872,"00")&amp;"n"&amp;IF(ДАННЫЕ!$AN1872,"1"&amp;ДАННЫЕ!$AN1872,"00")&amp;"E"&amp;ДАННЫЕ!BI1872&amp;"L"&amp;ДАННЫЕ!AO1872&amp;"h"&amp;IF(ДАННЫЕ!$AU1872&gt;0,1,0)&amp;"v"&amp;IF(ДАННЫЕ!$AW1872&gt;0,1,0)&amp;"a"&amp;IF(ДАННЫЕ!$AS1872,"1"&amp;ДАННЫЕ!$AS1872,"00")&amp;"s"&amp;IF(ДАННЫЕ!$AT1872,"1"&amp;ДАННЫЕ!$AT1872,"00")&amp;"u"&amp;IF(ДАННЫЕ!$CJ1872&gt;0,1,0)&amp;"y"&amp;B1872&amp;"d"&amp;H1872&amp;"e"&amp;F1872&amp;G1872</f>
        <v>x0w00t00f00b00g00c00i00r00m00hS00hZ00p00k00z00j00n00ELh0v0a00s00u0y0de</v>
      </c>
      <c r="L1872" s="28" t="str">
        <f ca="1">ДАННЫЕ!$I1872&amp;"VN"&amp;IF(ДАННЫЕ!AW1872&gt;0,11,10)&amp;"CD"&amp;IF(ДАННЫЕ!BF1872&gt;500,16,IF(ДАННЫЕ!BF1872&gt;350,15,IF(ДАННЫЕ!BF1872&gt;=200,14,IF(ДАННЫЕ!BF1872&gt;=100,13,IF(ДАННЫЕ!BF1872&gt;=50,12,IF(ДАННЫЕ!BF1872&gt;0,11,10))))))&amp;"AR"&amp;IF(ДАННЫЕ!BX1872&gt;0,1,0)&amp;"GD"&amp;B1872&amp;"VV"&amp;IF(E1872&gt;=5,IF(E1872&lt;18,1,0),0)</f>
        <v>VN10CD10AR0GD0VV0</v>
      </c>
      <c r="M1872" s="28" t="str">
        <f>ДАННЫЕ!$I1872&amp;"b"&amp;ДАННЫЕ!$BI1872&amp;"r"&amp;ДАННЫЕ!$BJ1872&amp;"CD"&amp;IF(ДАННЫЕ!BF1872&gt;0,IF(ДАННЫЕ!BF1872&lt;200,1,IF(ДАННЫЕ!BF1872&lt;350,2,3)),0)&amp;"h"&amp;IF(ДАННЫЕ!$BK1872+ДАННЫЕ!$BL1872+ДАННЫЕ!$BM1872&gt;0,1,0)&amp;"x"&amp;ДАННЫЕ!$BK1872&amp;"y"&amp;ДАННЫЕ!$BL1872&amp;"z"&amp;ДАННЫЕ!$BM1872&amp;"c"&amp;IF(ДАННЫЕ!$BK1872+ДАННЫЕ!$BL1872+ДАННЫЕ!$BM1872=3,1,0)&amp;"a"&amp;IF(ДАННЫЕ!$BQ1872+ДАННЫЕ!$BR1872&gt;0,1,0)&amp;"d"&amp;ДАННЫЕ!$BQ1872&amp;"v"&amp;ДАННЫЕ!$BR1872&amp;"p"&amp;ДАННЫЕ!$BS1872&amp;"n"&amp;ДАННЫЕ!$BU1872&amp;"t"&amp;ДАННЫЕ!$BV1872&amp;"o"&amp;ДАННЫЕ!$BT1872&amp;"l"&amp;IF(ДАННЫЕ!$BN1872&gt;0,1,0)&amp;ДАННЫЕ!$BN1872&amp;"g"&amp;ДАННЫЕ!$BO1872&amp;"s"&amp;ДАННЫЕ!$BP1872&amp;"DZ"&amp;IF(ДАННЫЕ!B1872-ДАННЫЕ!G1872 &lt; 60,IF(ДАННЫЕ!B1872-ДАННЫЕ!G1872 &gt;= 0,1,0),0)&amp;"u"&amp;IF(ДАННЫЕ!$CJ1872&gt;0,1,0)</f>
        <v>brCD0h0xyzc0a0dvpntol0gsDZ1u0</v>
      </c>
      <c r="N1872" s="28" t="str">
        <f ca="1">ДАННЫЕ!$F1872&amp;ДАННЫЕ!$I1872&amp;"g"&amp;B1872&amp;"cf"&amp;D1872&amp;"a"&amp;IF(ДАННЫЕ!$BX1872&gt;0,1,0)&amp;IF(ДАННЫЕ!$BF1872&gt;500,1,IF(ДАННЫЕ!$BF1872&gt;350,2,IF(ДАННЫЕ!$BF1872&gt;=200,3,IF(ДАННЫЕ!$BF1872&gt;=100,4,IF(ДАННЫЕ!$BF1872&gt;=50,5,IF(ДАННЫЕ!$BF1872&lt;50,6,0))))))&amp;"AR"&amp;IF(DATEDIF(ДАННЫЕ!$BX1872,ДАННЫЕ!$F$1,"y")&gt;1,1,0)&amp;"VG"&amp;IF(ДАННЫЕ!$BH1872="0",1,0)&amp;"o"&amp;IF(T1872+ДАННЫЕ!$AF1872+ДАННЫЕ!$AG1872+ДАННЫЕ!$AH1872+ДАННЫЕ!$AI1872+ДАННЫЕ!$AJ1872+ДАННЫЕ!$AP1872+ДАННЫЕ!$AQ1872+ДАННЫЕ!$AR1872+ДАННЫЕ!$AU1872+ДАННЫЕ!$AW1872+ДАННЫЕ!$AS1872+ДАННЫЕ!$AT1872&gt;0,1,0)&amp;"x"&amp;ДАННЫЕ!$AG1872&amp;"p"&amp;IF(ДАННЫЕ!$BY1872&gt;0,1,0)&amp;"v"&amp;IF(ДАННЫЕ!$BZ1872&gt;0,1,0)&amp;"n"&amp;ДАННЫЕ!$CA1872&amp;"t"&amp;ДАННЫЕ!$AY1872&amp;"k"&amp;ДАННЫЕ!$CB1872&amp;"q"&amp;ДАННЫЕ!$CC1872&amp;"w"&amp;ДАННЫЕ!$CD1872&amp;"e"&amp;ДАННЫЕ!$CE1872&amp;"m"&amp;ДАННЫЕ!$CF1872&amp;"c"&amp;ДАННЫЕ!$CG1872&amp;"z"&amp;ДАННЫЕ!$CH1872&amp;"d"&amp;IF(H1872=4,1,0)&amp;"s"&amp;IF(ДАННЫЕ!$J1872=1,0,1)&amp;"u"&amp;IF(ДАННЫЕ!$CJ1872&gt;0,1,0)</f>
        <v>g0cf0a06AR1VG0o0xp0v0ntkqwemczd0s1u0</v>
      </c>
      <c r="O1872" s="28" t="str">
        <f>ДАННЫЕ!$I1872&amp;"g"&amp;B1872&amp;A1872&amp;"f"&amp;P1872&amp;"c"&amp;IF(ДАННЫЕ!$U1872&gt;0,1,0)&amp;"s"&amp;IF(ДАННЫЕ!$Q1872&gt;0,IF(YEAR(ДАННЫЕ!$F$1)=YEAR(ДАННЫЕ!$Q1872),IF(MONTH(ДАННЫЕ!$F$1)=MONTH(ДАННЫЕ!$Q1872),111,11),1),0)&amp;"i"&amp;IF(ДАННЫЕ!$R1872+ДАННЫЕ!$S1872+ДАННЫЕ!$T1872=0,0,1)&amp;"h"&amp;IF(ДАННЫЕ!$P1872&gt;0,1,0)&amp;"p"&amp;IF(ДАННЫЕ!$CI1872&gt;0,IF(YEAR(ДАННЫЕ!$F$1)=YEAR(ДАННЫЕ!$CI1872),IF(MONTH(ДАННЫЕ!$F$1)=MONTH(ДАННЫЕ!$CI1872),111,11),1),0)&amp;"d"&amp;IF(ДАННЫЕ!$CJ1872&gt;0,IF(YEAR(ДАННЫЕ!$F$1)=YEAR(ДАННЫЕ!$CJ1872),IF(MONTH(ДАННЫЕ!$F$1)=MONTH(ДАННЫЕ!$CJ1872),111,11),1),0)&amp;"o"&amp;IF(ДАННЫЕ!$CK1872&gt;0,IF(MONTH(ДАННЫЕ!$F$1)=MONTH(ДАННЫЕ!$CK1872),111,11),0)&amp;"v"&amp;IF(ДАННЫЕ!$BE1872&gt;0,IF(MONTH(ДАННЫЕ!$F$1)=MONTH(ДАННЫЕ!$BE1872),111,11),0)</f>
        <v>g00f0c0s0i0h0p0d0o0v0</v>
      </c>
      <c r="P1872" s="15">
        <f t="shared" si="89"/>
        <v>0</v>
      </c>
      <c r="Q1872" s="15">
        <f>IF(ДАННЫЕ!$F$1&gt;ДАННЫЕ!$N1872,IF(YEAR(ДАННЫЕ!$F$1)=YEAR(ДАННЫЕ!M1872),1,0),0)</f>
        <v>0</v>
      </c>
      <c r="R1872" s="15">
        <f>IF(ДАННЫЕ!$F$1&gt;ДАННЫЕ!$N1872,IF(YEAR(ДАННЫЕ!$F$1)=YEAR(ДАННЫЕ!N1872),1,0),0)</f>
        <v>0</v>
      </c>
      <c r="S1872" s="15">
        <f>IF(ДАННЫЕ!$AA1872="2А",1,IF(ДАННЫЕ!$AA1872="2Б",2,IF(ДАННЫЕ!$AA1872="2В",3,IF(ДАННЫЕ!$AA1872=3,4,IF(ДАННЫЕ!$AA1872="4А",5,IF(ДАННЫЕ!$AA1872="4Б",6,IF(ДАННЫЕ!$AA1872="4В",7,IF(ДАННЫЕ!$AA1872=5,8,0))))))))</f>
        <v>0</v>
      </c>
      <c r="T1872" s="15">
        <f>IF(OR(ДАННЫЕ!$AC1872=2,ДАННЫЕ!$AD1872=2,ДАННЫЕ!$AE1872=2),2,IF(OR(ДАННЫЕ!$AC1872=1,ДАННЫЕ!$AD1872=1,ДАННЫЕ!$AE1872=1),1,0))</f>
        <v>0</v>
      </c>
    </row>
    <row r="1873" spans="1:20" x14ac:dyDescent="0.2">
      <c r="A1873" s="78">
        <f>IF(B1873&gt;0,IF(MONTH(ДАННЫЕ!$F$1)=MONTH(ДАННЫЕ!$B1873),1,0),0)</f>
        <v>0</v>
      </c>
      <c r="B1873" s="14">
        <f>IF(ДАННЫЕ!$B1873&gt;0,IF(YEAR(ДАННЫЕ!$F$1)=YEAR(ДАННЫЕ!$B1873),1,0),0)</f>
        <v>0</v>
      </c>
      <c r="C1873" s="14">
        <f>IF(ДАННЫЕ!$CM1873&gt;0,IF(YEAR(ДАННЫЕ!$F$1)=YEAR(ДАННЫЕ!$CM1873),1,0),0)</f>
        <v>0</v>
      </c>
      <c r="D1873" s="14">
        <f>IF(ДАННЫЕ!$CJ1873&gt;0,IF(ДАННЫЕ!$CL1873&gt;ДАННЫЕ!$F$1,1,IF(ДАННЫЕ!$CL1873&gt;0,0,1)),0)</f>
        <v>0</v>
      </c>
      <c r="E1873" s="43" t="str">
        <f ca="1">IF(ДАННЫЕ!$F$1&gt;0,IF(ДАННЫЕ!$G1873&gt;0,DATEDIF(ДАННЫЕ!$G1873,ДАННЫЕ!$F$1,"y"),""),IF(ДАННЫЕ!$G1873&gt;0,DATEDIF(ДАННЫЕ!$G1873,TODAY(),"y"),""))</f>
        <v/>
      </c>
      <c r="F1873" s="43" t="str">
        <f xml:space="preserve"> IF(ДАННЫЕ!$F1873="М",IF(E1873&gt;=18,IF(E1873&lt;60,1,""),""),"")&amp;IF(ДАННЫЕ!$F1873="Ж",IF(E1873&gt;=18,IF(E1873&lt;55,1,""),""),"")</f>
        <v/>
      </c>
      <c r="G1873" s="43" t="str">
        <f xml:space="preserve"> IF(ДАННЫЕ!$F1873="М",IF(E1873&gt;=60,2,""),"")&amp;IF(ДАННЫЕ!$F1873="Ж",IF(E1873&gt;=55,2,""),"")</f>
        <v/>
      </c>
      <c r="H1873" s="43" t="str">
        <f t="shared" ca="1" si="87"/>
        <v/>
      </c>
      <c r="I1873" s="43" t="str">
        <f t="shared" ca="1" si="88"/>
        <v>03</v>
      </c>
      <c r="J1873" s="28" t="str">
        <f ca="1">ДАННЫЕ!$F1873&amp;H1873&amp;I1873&amp;ДАННЫЕ!$I1873&amp;"m"&amp;IF(ДАННЫЕ!$I1873&gt;0,IF(ДАННЫЕ!$J1873&gt;0,0,1),"")&amp;"f"&amp;IF(ДАННЫЕ!$R1873&gt;0,IF(YEAR(ДАННЫЕ!$F$1)=YEAR(ДАННЫЕ!$R1873),1,0),0)&amp;"z"&amp;ДАННЫЕ!$R1873&amp;"p"&amp;ДАННЫЕ!$S1873&amp;"i"&amp;ДАННЫЕ!$T1873&amp;"h"&amp;ДАННЫЕ!$K1873&amp;"be"&amp;ДАННЫЕ!$BI1873&amp;"CD"&amp;IF(ДАННЫЕ!BF1873&gt;500,4,IF(ДАННЫЕ!BF1873&gt;350,3,IF(ДАННЫЕ!BF1873&gt;200,2,IF(ДАННЫЕ!BF1873&gt;0,1,0))))&amp;"g"&amp;B1873&amp;"d"&amp;H1873&amp;"l"&amp;ДАННЫЕ!AT1873&amp;"a"&amp;ДАННЫЕ!$V1873&amp;"v"&amp;R1873&amp;"k"&amp;ДАННЫЕ!$U1873&amp;"s"&amp;ДАННЫЕ!$Y1873&amp;"t"&amp;ДАННЫЕ!$X1873&amp;"b"&amp;IF(ДАННЫЕ!$Q1873&gt;1,1,0)&amp;"PP"&amp;ДАННЫЕ!Z1873&amp;"c"&amp;S1873&amp;"x"&amp;IF(ДАННЫЕ!$BY1873&gt;0,IF(YEAR(ДАННЫЕ!$F$1)=YEAR(ДАННЫЕ!$BY1873),1,0),0)&amp;"n"&amp;IF(ДАННЫЕ!$BZ1873&gt;0,IF(YEAR(ДАННЫЕ!$F$1)=YEAR(ДАННЫЕ!$BZ1873),1,0),0)&amp;"u"&amp;D1873&amp;"z"&amp;IF(ДАННЫЕ!$CL1873&gt;0,IF(YEAR(ДАННЫЕ!$F$1)&gt;YEAR(ДАННЫЕ!$CL1873),11,12),0)</f>
        <v>03mf0zpihbeCD0g0dlav0kstb0PPc0x0n0u0z0</v>
      </c>
      <c r="K1873" s="28" t="str">
        <f ca="1">ДАННЫЕ!$I1873&amp;"x"&amp;B1873&amp;"w"&amp;IF(T1873+ДАННЫЕ!AD1873+ДАННЫЕ!AE1873+ДАННЫЕ!AF1873+ДАННЫЕ!AG1873+ДАННЫЕ!AH1873+ДАННЫЕ!$AL1873+ДАННЫЕ!AI1873+ДАННЫЕ!AJ1873+ДАННЫЕ!AK1873+ДАННЫЕ!AP1873+ДАННЫЕ!AQ1873+ДАННЫЕ!AR1873+ДАННЫЕ!$AM1873+ДАННЫЕ!$AN1873+ДАННЫЕ!AS1873+ДАННЫЕ!AT1873&gt;0,1,0)&amp;IF(OR(T1873=2,ДАННЫЕ!AD1873=2,ДАННЫЕ!AE1873=2,ДАННЫЕ!AF1873=2,ДАННЫЕ!AG1873=2,ДАННЫЕ!AH1873=2,ДАННЫЕ!$AL1873=2,ДАННЫЕ!AI1873=2,ДАННЫЕ!AJ1873=2,ДАННЫЕ!AK1873=2,ДАННЫЕ!AP1873=2,ДАННЫЕ!AQ1873=2,ДАННЫЕ!AR1873=2,ДАННЫЕ!$AM1873=2,ДАННЫЕ!$AN1873=2,ДАННЫЕ!AS1873=2,ДАННЫЕ!AT1873=2),2,0)&amp;"t"&amp;IF(T1873&gt;0,"1"&amp;T1873,"00")&amp;"f"&amp;IF(ДАННЫЕ!$AC1873,"1"&amp;ДАННЫЕ!$AC1873,"00")&amp;"b"&amp;IF(ДАННЫЕ!$AD1873,"1"&amp;ДАННЫЕ!$AD1873,"00")&amp;"g"&amp;IF(ДАННЫЕ!$AF1873,"1"&amp;ДАННЫЕ!$AF1873,"00")&amp;"c"&amp;IF(ДАННЫЕ!$AG1873,"1"&amp;ДАННЫЕ!$AG1873,"00")&amp;"i"&amp;IF(ДАННЫЕ!$AH1873,"1"&amp;ДАННЫЕ!$AH1873,"00")&amp;"r"&amp;IF(ДАННЫЕ!$AL1873,"1"&amp;ДАННЫЕ!$AL1873,"00")&amp;"m"&amp;IF(ДАННЫЕ!$AI1873,"1"&amp;ДАННЫЕ!$AI1873,"00")&amp;"hS"&amp;IF(ДАННЫЕ!$AJ1873,"1"&amp;ДАННЫЕ!$AJ1873,"00")&amp;"hZ"&amp;IF(ДАННЫЕ!$AK1873,"1"&amp;ДАННЫЕ!$AK1873,"00")&amp;"p"&amp;IF(ДАННЫЕ!$AP1873,"1"&amp;ДАННЫЕ!$AP1873,"00")&amp;"k"&amp;IF(ДАННЫЕ!$AQ1873,"1"&amp;ДАННЫЕ!$AQ1873,"00")&amp;"z"&amp;IF(ДАННЫЕ!$AR1873,"1"&amp;ДАННЫЕ!$AR1873,"00")&amp;"j"&amp;IF(ДАННЫЕ!$AM1873,"1"&amp;ДАННЫЕ!$AM1873,"00")&amp;"n"&amp;IF(ДАННЫЕ!$AN1873,"1"&amp;ДАННЫЕ!$AN1873,"00")&amp;"E"&amp;ДАННЫЕ!BI1873&amp;"L"&amp;ДАННЫЕ!AO1873&amp;"h"&amp;IF(ДАННЫЕ!$AU1873&gt;0,1,0)&amp;"v"&amp;IF(ДАННЫЕ!$AW1873&gt;0,1,0)&amp;"a"&amp;IF(ДАННЫЕ!$AS1873,"1"&amp;ДАННЫЕ!$AS1873,"00")&amp;"s"&amp;IF(ДАННЫЕ!$AT1873,"1"&amp;ДАННЫЕ!$AT1873,"00")&amp;"u"&amp;IF(ДАННЫЕ!$CJ1873&gt;0,1,0)&amp;"y"&amp;B1873&amp;"d"&amp;H1873&amp;"e"&amp;F1873&amp;G1873</f>
        <v>x0w00t00f00b00g00c00i00r00m00hS00hZ00p00k00z00j00n00ELh0v0a00s00u0y0de</v>
      </c>
      <c r="L1873" s="28" t="str">
        <f ca="1">ДАННЫЕ!$I1873&amp;"VN"&amp;IF(ДАННЫЕ!AW1873&gt;0,11,10)&amp;"CD"&amp;IF(ДАННЫЕ!BF1873&gt;500,16,IF(ДАННЫЕ!BF1873&gt;350,15,IF(ДАННЫЕ!BF1873&gt;=200,14,IF(ДАННЫЕ!BF1873&gt;=100,13,IF(ДАННЫЕ!BF1873&gt;=50,12,IF(ДАННЫЕ!BF1873&gt;0,11,10))))))&amp;"AR"&amp;IF(ДАННЫЕ!BX1873&gt;0,1,0)&amp;"GD"&amp;B1873&amp;"VV"&amp;IF(E1873&gt;=5,IF(E1873&lt;18,1,0),0)</f>
        <v>VN10CD10AR0GD0VV0</v>
      </c>
      <c r="M1873" s="28" t="str">
        <f>ДАННЫЕ!$I1873&amp;"b"&amp;ДАННЫЕ!$BI1873&amp;"r"&amp;ДАННЫЕ!$BJ1873&amp;"CD"&amp;IF(ДАННЫЕ!BF1873&gt;0,IF(ДАННЫЕ!BF1873&lt;200,1,IF(ДАННЫЕ!BF1873&lt;350,2,3)),0)&amp;"h"&amp;IF(ДАННЫЕ!$BK1873+ДАННЫЕ!$BL1873+ДАННЫЕ!$BM1873&gt;0,1,0)&amp;"x"&amp;ДАННЫЕ!$BK1873&amp;"y"&amp;ДАННЫЕ!$BL1873&amp;"z"&amp;ДАННЫЕ!$BM1873&amp;"c"&amp;IF(ДАННЫЕ!$BK1873+ДАННЫЕ!$BL1873+ДАННЫЕ!$BM1873=3,1,0)&amp;"a"&amp;IF(ДАННЫЕ!$BQ1873+ДАННЫЕ!$BR1873&gt;0,1,0)&amp;"d"&amp;ДАННЫЕ!$BQ1873&amp;"v"&amp;ДАННЫЕ!$BR1873&amp;"p"&amp;ДАННЫЕ!$BS1873&amp;"n"&amp;ДАННЫЕ!$BU1873&amp;"t"&amp;ДАННЫЕ!$BV1873&amp;"o"&amp;ДАННЫЕ!$BT1873&amp;"l"&amp;IF(ДАННЫЕ!$BN1873&gt;0,1,0)&amp;ДАННЫЕ!$BN1873&amp;"g"&amp;ДАННЫЕ!$BO1873&amp;"s"&amp;ДАННЫЕ!$BP1873&amp;"DZ"&amp;IF(ДАННЫЕ!B1873-ДАННЫЕ!G1873 &lt; 60,IF(ДАННЫЕ!B1873-ДАННЫЕ!G1873 &gt;= 0,1,0),0)&amp;"u"&amp;IF(ДАННЫЕ!$CJ1873&gt;0,1,0)</f>
        <v>brCD0h0xyzc0a0dvpntol0gsDZ1u0</v>
      </c>
      <c r="N1873" s="28" t="str">
        <f ca="1">ДАННЫЕ!$F1873&amp;ДАННЫЕ!$I1873&amp;"g"&amp;B1873&amp;"cf"&amp;D1873&amp;"a"&amp;IF(ДАННЫЕ!$BX1873&gt;0,1,0)&amp;IF(ДАННЫЕ!$BF1873&gt;500,1,IF(ДАННЫЕ!$BF1873&gt;350,2,IF(ДАННЫЕ!$BF1873&gt;=200,3,IF(ДАННЫЕ!$BF1873&gt;=100,4,IF(ДАННЫЕ!$BF1873&gt;=50,5,IF(ДАННЫЕ!$BF1873&lt;50,6,0))))))&amp;"AR"&amp;IF(DATEDIF(ДАННЫЕ!$BX1873,ДАННЫЕ!$F$1,"y")&gt;1,1,0)&amp;"VG"&amp;IF(ДАННЫЕ!$BH1873="0",1,0)&amp;"o"&amp;IF(T1873+ДАННЫЕ!$AF1873+ДАННЫЕ!$AG1873+ДАННЫЕ!$AH1873+ДАННЫЕ!$AI1873+ДАННЫЕ!$AJ1873+ДАННЫЕ!$AP1873+ДАННЫЕ!$AQ1873+ДАННЫЕ!$AR1873+ДАННЫЕ!$AU1873+ДАННЫЕ!$AW1873+ДАННЫЕ!$AS1873+ДАННЫЕ!$AT1873&gt;0,1,0)&amp;"x"&amp;ДАННЫЕ!$AG1873&amp;"p"&amp;IF(ДАННЫЕ!$BY1873&gt;0,1,0)&amp;"v"&amp;IF(ДАННЫЕ!$BZ1873&gt;0,1,0)&amp;"n"&amp;ДАННЫЕ!$CA1873&amp;"t"&amp;ДАННЫЕ!$AY1873&amp;"k"&amp;ДАННЫЕ!$CB1873&amp;"q"&amp;ДАННЫЕ!$CC1873&amp;"w"&amp;ДАННЫЕ!$CD1873&amp;"e"&amp;ДАННЫЕ!$CE1873&amp;"m"&amp;ДАННЫЕ!$CF1873&amp;"c"&amp;ДАННЫЕ!$CG1873&amp;"z"&amp;ДАННЫЕ!$CH1873&amp;"d"&amp;IF(H1873=4,1,0)&amp;"s"&amp;IF(ДАННЫЕ!$J1873=1,0,1)&amp;"u"&amp;IF(ДАННЫЕ!$CJ1873&gt;0,1,0)</f>
        <v>g0cf0a06AR1VG0o0xp0v0ntkqwemczd0s1u0</v>
      </c>
      <c r="O1873" s="28" t="str">
        <f>ДАННЫЕ!$I1873&amp;"g"&amp;B1873&amp;A1873&amp;"f"&amp;P1873&amp;"c"&amp;IF(ДАННЫЕ!$U1873&gt;0,1,0)&amp;"s"&amp;IF(ДАННЫЕ!$Q1873&gt;0,IF(YEAR(ДАННЫЕ!$F$1)=YEAR(ДАННЫЕ!$Q1873),IF(MONTH(ДАННЫЕ!$F$1)=MONTH(ДАННЫЕ!$Q1873),111,11),1),0)&amp;"i"&amp;IF(ДАННЫЕ!$R1873+ДАННЫЕ!$S1873+ДАННЫЕ!$T1873=0,0,1)&amp;"h"&amp;IF(ДАННЫЕ!$P1873&gt;0,1,0)&amp;"p"&amp;IF(ДАННЫЕ!$CI1873&gt;0,IF(YEAR(ДАННЫЕ!$F$1)=YEAR(ДАННЫЕ!$CI1873),IF(MONTH(ДАННЫЕ!$F$1)=MONTH(ДАННЫЕ!$CI1873),111,11),1),0)&amp;"d"&amp;IF(ДАННЫЕ!$CJ1873&gt;0,IF(YEAR(ДАННЫЕ!$F$1)=YEAR(ДАННЫЕ!$CJ1873),IF(MONTH(ДАННЫЕ!$F$1)=MONTH(ДАННЫЕ!$CJ1873),111,11),1),0)&amp;"o"&amp;IF(ДАННЫЕ!$CK1873&gt;0,IF(MONTH(ДАННЫЕ!$F$1)=MONTH(ДАННЫЕ!$CK1873),111,11),0)&amp;"v"&amp;IF(ДАННЫЕ!$BE1873&gt;0,IF(MONTH(ДАННЫЕ!$F$1)=MONTH(ДАННЫЕ!$BE1873),111,11),0)</f>
        <v>g00f0c0s0i0h0p0d0o0v0</v>
      </c>
      <c r="P1873" s="15">
        <f t="shared" si="89"/>
        <v>0</v>
      </c>
      <c r="Q1873" s="15">
        <f>IF(ДАННЫЕ!$F$1&gt;ДАННЫЕ!$N1873,IF(YEAR(ДАННЫЕ!$F$1)=YEAR(ДАННЫЕ!M1873),1,0),0)</f>
        <v>0</v>
      </c>
      <c r="R1873" s="15">
        <f>IF(ДАННЫЕ!$F$1&gt;ДАННЫЕ!$N1873,IF(YEAR(ДАННЫЕ!$F$1)=YEAR(ДАННЫЕ!N1873),1,0),0)</f>
        <v>0</v>
      </c>
      <c r="S1873" s="15">
        <f>IF(ДАННЫЕ!$AA1873="2А",1,IF(ДАННЫЕ!$AA1873="2Б",2,IF(ДАННЫЕ!$AA1873="2В",3,IF(ДАННЫЕ!$AA1873=3,4,IF(ДАННЫЕ!$AA1873="4А",5,IF(ДАННЫЕ!$AA1873="4Б",6,IF(ДАННЫЕ!$AA1873="4В",7,IF(ДАННЫЕ!$AA1873=5,8,0))))))))</f>
        <v>0</v>
      </c>
      <c r="T1873" s="15">
        <f>IF(OR(ДАННЫЕ!$AC1873=2,ДАННЫЕ!$AD1873=2,ДАННЫЕ!$AE1873=2),2,IF(OR(ДАННЫЕ!$AC1873=1,ДАННЫЕ!$AD1873=1,ДАННЫЕ!$AE1873=1),1,0))</f>
        <v>0</v>
      </c>
    </row>
    <row r="1874" spans="1:20" x14ac:dyDescent="0.2">
      <c r="A1874" s="78">
        <f>IF(B1874&gt;0,IF(MONTH(ДАННЫЕ!$F$1)=MONTH(ДАННЫЕ!$B1874),1,0),0)</f>
        <v>0</v>
      </c>
      <c r="B1874" s="14">
        <f>IF(ДАННЫЕ!$B1874&gt;0,IF(YEAR(ДАННЫЕ!$F$1)=YEAR(ДАННЫЕ!$B1874),1,0),0)</f>
        <v>0</v>
      </c>
      <c r="C1874" s="14">
        <f>IF(ДАННЫЕ!$CM1874&gt;0,IF(YEAR(ДАННЫЕ!$F$1)=YEAR(ДАННЫЕ!$CM1874),1,0),0)</f>
        <v>0</v>
      </c>
      <c r="D1874" s="14">
        <f>IF(ДАННЫЕ!$CJ1874&gt;0,IF(ДАННЫЕ!$CL1874&gt;ДАННЫЕ!$F$1,1,IF(ДАННЫЕ!$CL1874&gt;0,0,1)),0)</f>
        <v>0</v>
      </c>
      <c r="E1874" s="43" t="str">
        <f ca="1">IF(ДАННЫЕ!$F$1&gt;0,IF(ДАННЫЕ!$G1874&gt;0,DATEDIF(ДАННЫЕ!$G1874,ДАННЫЕ!$F$1,"y"),""),IF(ДАННЫЕ!$G1874&gt;0,DATEDIF(ДАННЫЕ!$G1874,TODAY(),"y"),""))</f>
        <v/>
      </c>
      <c r="F1874" s="43" t="str">
        <f xml:space="preserve"> IF(ДАННЫЕ!$F1874="М",IF(E1874&gt;=18,IF(E1874&lt;60,1,""),""),"")&amp;IF(ДАННЫЕ!$F1874="Ж",IF(E1874&gt;=18,IF(E1874&lt;55,1,""),""),"")</f>
        <v/>
      </c>
      <c r="G1874" s="43" t="str">
        <f xml:space="preserve"> IF(ДАННЫЕ!$F1874="М",IF(E1874&gt;=60,2,""),"")&amp;IF(ДАННЫЕ!$F1874="Ж",IF(E1874&gt;=55,2,""),"")</f>
        <v/>
      </c>
      <c r="H1874" s="43" t="str">
        <f t="shared" ca="1" si="87"/>
        <v/>
      </c>
      <c r="I1874" s="43" t="str">
        <f t="shared" ca="1" si="88"/>
        <v>03</v>
      </c>
      <c r="J1874" s="28" t="str">
        <f ca="1">ДАННЫЕ!$F1874&amp;H1874&amp;I1874&amp;ДАННЫЕ!$I1874&amp;"m"&amp;IF(ДАННЫЕ!$I1874&gt;0,IF(ДАННЫЕ!$J1874&gt;0,0,1),"")&amp;"f"&amp;IF(ДАННЫЕ!$R1874&gt;0,IF(YEAR(ДАННЫЕ!$F$1)=YEAR(ДАННЫЕ!$R1874),1,0),0)&amp;"z"&amp;ДАННЫЕ!$R1874&amp;"p"&amp;ДАННЫЕ!$S1874&amp;"i"&amp;ДАННЫЕ!$T1874&amp;"h"&amp;ДАННЫЕ!$K1874&amp;"be"&amp;ДАННЫЕ!$BI1874&amp;"CD"&amp;IF(ДАННЫЕ!BF1874&gt;500,4,IF(ДАННЫЕ!BF1874&gt;350,3,IF(ДАННЫЕ!BF1874&gt;200,2,IF(ДАННЫЕ!BF1874&gt;0,1,0))))&amp;"g"&amp;B1874&amp;"d"&amp;H1874&amp;"l"&amp;ДАННЫЕ!AT1874&amp;"a"&amp;ДАННЫЕ!$V1874&amp;"v"&amp;R1874&amp;"k"&amp;ДАННЫЕ!$U1874&amp;"s"&amp;ДАННЫЕ!$Y1874&amp;"t"&amp;ДАННЫЕ!$X1874&amp;"b"&amp;IF(ДАННЫЕ!$Q1874&gt;1,1,0)&amp;"PP"&amp;ДАННЫЕ!Z1874&amp;"c"&amp;S1874&amp;"x"&amp;IF(ДАННЫЕ!$BY1874&gt;0,IF(YEAR(ДАННЫЕ!$F$1)=YEAR(ДАННЫЕ!$BY1874),1,0),0)&amp;"n"&amp;IF(ДАННЫЕ!$BZ1874&gt;0,IF(YEAR(ДАННЫЕ!$F$1)=YEAR(ДАННЫЕ!$BZ1874),1,0),0)&amp;"u"&amp;D1874&amp;"z"&amp;IF(ДАННЫЕ!$CL1874&gt;0,IF(YEAR(ДАННЫЕ!$F$1)&gt;YEAR(ДАННЫЕ!$CL1874),11,12),0)</f>
        <v>03mf0zpihbeCD0g0dlav0kstb0PPc0x0n0u0z0</v>
      </c>
      <c r="K1874" s="28" t="str">
        <f ca="1">ДАННЫЕ!$I1874&amp;"x"&amp;B1874&amp;"w"&amp;IF(T1874+ДАННЫЕ!AD1874+ДАННЫЕ!AE1874+ДАННЫЕ!AF1874+ДАННЫЕ!AG1874+ДАННЫЕ!AH1874+ДАННЫЕ!$AL1874+ДАННЫЕ!AI1874+ДАННЫЕ!AJ1874+ДАННЫЕ!AK1874+ДАННЫЕ!AP1874+ДАННЫЕ!AQ1874+ДАННЫЕ!AR1874+ДАННЫЕ!$AM1874+ДАННЫЕ!$AN1874+ДАННЫЕ!AS1874+ДАННЫЕ!AT1874&gt;0,1,0)&amp;IF(OR(T1874=2,ДАННЫЕ!AD1874=2,ДАННЫЕ!AE1874=2,ДАННЫЕ!AF1874=2,ДАННЫЕ!AG1874=2,ДАННЫЕ!AH1874=2,ДАННЫЕ!$AL1874=2,ДАННЫЕ!AI1874=2,ДАННЫЕ!AJ1874=2,ДАННЫЕ!AK1874=2,ДАННЫЕ!AP1874=2,ДАННЫЕ!AQ1874=2,ДАННЫЕ!AR1874=2,ДАННЫЕ!$AM1874=2,ДАННЫЕ!$AN1874=2,ДАННЫЕ!AS1874=2,ДАННЫЕ!AT1874=2),2,0)&amp;"t"&amp;IF(T1874&gt;0,"1"&amp;T1874,"00")&amp;"f"&amp;IF(ДАННЫЕ!$AC1874,"1"&amp;ДАННЫЕ!$AC1874,"00")&amp;"b"&amp;IF(ДАННЫЕ!$AD1874,"1"&amp;ДАННЫЕ!$AD1874,"00")&amp;"g"&amp;IF(ДАННЫЕ!$AF1874,"1"&amp;ДАННЫЕ!$AF1874,"00")&amp;"c"&amp;IF(ДАННЫЕ!$AG1874,"1"&amp;ДАННЫЕ!$AG1874,"00")&amp;"i"&amp;IF(ДАННЫЕ!$AH1874,"1"&amp;ДАННЫЕ!$AH1874,"00")&amp;"r"&amp;IF(ДАННЫЕ!$AL1874,"1"&amp;ДАННЫЕ!$AL1874,"00")&amp;"m"&amp;IF(ДАННЫЕ!$AI1874,"1"&amp;ДАННЫЕ!$AI1874,"00")&amp;"hS"&amp;IF(ДАННЫЕ!$AJ1874,"1"&amp;ДАННЫЕ!$AJ1874,"00")&amp;"hZ"&amp;IF(ДАННЫЕ!$AK1874,"1"&amp;ДАННЫЕ!$AK1874,"00")&amp;"p"&amp;IF(ДАННЫЕ!$AP1874,"1"&amp;ДАННЫЕ!$AP1874,"00")&amp;"k"&amp;IF(ДАННЫЕ!$AQ1874,"1"&amp;ДАННЫЕ!$AQ1874,"00")&amp;"z"&amp;IF(ДАННЫЕ!$AR1874,"1"&amp;ДАННЫЕ!$AR1874,"00")&amp;"j"&amp;IF(ДАННЫЕ!$AM1874,"1"&amp;ДАННЫЕ!$AM1874,"00")&amp;"n"&amp;IF(ДАННЫЕ!$AN1874,"1"&amp;ДАННЫЕ!$AN1874,"00")&amp;"E"&amp;ДАННЫЕ!BI1874&amp;"L"&amp;ДАННЫЕ!AO1874&amp;"h"&amp;IF(ДАННЫЕ!$AU1874&gt;0,1,0)&amp;"v"&amp;IF(ДАННЫЕ!$AW1874&gt;0,1,0)&amp;"a"&amp;IF(ДАННЫЕ!$AS1874,"1"&amp;ДАННЫЕ!$AS1874,"00")&amp;"s"&amp;IF(ДАННЫЕ!$AT1874,"1"&amp;ДАННЫЕ!$AT1874,"00")&amp;"u"&amp;IF(ДАННЫЕ!$CJ1874&gt;0,1,0)&amp;"y"&amp;B1874&amp;"d"&amp;H1874&amp;"e"&amp;F1874&amp;G1874</f>
        <v>x0w00t00f00b00g00c00i00r00m00hS00hZ00p00k00z00j00n00ELh0v0a00s00u0y0de</v>
      </c>
      <c r="L1874" s="28" t="str">
        <f ca="1">ДАННЫЕ!$I1874&amp;"VN"&amp;IF(ДАННЫЕ!AW1874&gt;0,11,10)&amp;"CD"&amp;IF(ДАННЫЕ!BF1874&gt;500,16,IF(ДАННЫЕ!BF1874&gt;350,15,IF(ДАННЫЕ!BF1874&gt;=200,14,IF(ДАННЫЕ!BF1874&gt;=100,13,IF(ДАННЫЕ!BF1874&gt;=50,12,IF(ДАННЫЕ!BF1874&gt;0,11,10))))))&amp;"AR"&amp;IF(ДАННЫЕ!BX1874&gt;0,1,0)&amp;"GD"&amp;B1874&amp;"VV"&amp;IF(E1874&gt;=5,IF(E1874&lt;18,1,0),0)</f>
        <v>VN10CD10AR0GD0VV0</v>
      </c>
      <c r="M1874" s="28" t="str">
        <f>ДАННЫЕ!$I1874&amp;"b"&amp;ДАННЫЕ!$BI1874&amp;"r"&amp;ДАННЫЕ!$BJ1874&amp;"CD"&amp;IF(ДАННЫЕ!BF1874&gt;0,IF(ДАННЫЕ!BF1874&lt;200,1,IF(ДАННЫЕ!BF1874&lt;350,2,3)),0)&amp;"h"&amp;IF(ДАННЫЕ!$BK1874+ДАННЫЕ!$BL1874+ДАННЫЕ!$BM1874&gt;0,1,0)&amp;"x"&amp;ДАННЫЕ!$BK1874&amp;"y"&amp;ДАННЫЕ!$BL1874&amp;"z"&amp;ДАННЫЕ!$BM1874&amp;"c"&amp;IF(ДАННЫЕ!$BK1874+ДАННЫЕ!$BL1874+ДАННЫЕ!$BM1874=3,1,0)&amp;"a"&amp;IF(ДАННЫЕ!$BQ1874+ДАННЫЕ!$BR1874&gt;0,1,0)&amp;"d"&amp;ДАННЫЕ!$BQ1874&amp;"v"&amp;ДАННЫЕ!$BR1874&amp;"p"&amp;ДАННЫЕ!$BS1874&amp;"n"&amp;ДАННЫЕ!$BU1874&amp;"t"&amp;ДАННЫЕ!$BV1874&amp;"o"&amp;ДАННЫЕ!$BT1874&amp;"l"&amp;IF(ДАННЫЕ!$BN1874&gt;0,1,0)&amp;ДАННЫЕ!$BN1874&amp;"g"&amp;ДАННЫЕ!$BO1874&amp;"s"&amp;ДАННЫЕ!$BP1874&amp;"DZ"&amp;IF(ДАННЫЕ!B1874-ДАННЫЕ!G1874 &lt; 60,IF(ДАННЫЕ!B1874-ДАННЫЕ!G1874 &gt;= 0,1,0),0)&amp;"u"&amp;IF(ДАННЫЕ!$CJ1874&gt;0,1,0)</f>
        <v>brCD0h0xyzc0a0dvpntol0gsDZ1u0</v>
      </c>
      <c r="N1874" s="28" t="str">
        <f ca="1">ДАННЫЕ!$F1874&amp;ДАННЫЕ!$I1874&amp;"g"&amp;B1874&amp;"cf"&amp;D1874&amp;"a"&amp;IF(ДАННЫЕ!$BX1874&gt;0,1,0)&amp;IF(ДАННЫЕ!$BF1874&gt;500,1,IF(ДАННЫЕ!$BF1874&gt;350,2,IF(ДАННЫЕ!$BF1874&gt;=200,3,IF(ДАННЫЕ!$BF1874&gt;=100,4,IF(ДАННЫЕ!$BF1874&gt;=50,5,IF(ДАННЫЕ!$BF1874&lt;50,6,0))))))&amp;"AR"&amp;IF(DATEDIF(ДАННЫЕ!$BX1874,ДАННЫЕ!$F$1,"y")&gt;1,1,0)&amp;"VG"&amp;IF(ДАННЫЕ!$BH1874="0",1,0)&amp;"o"&amp;IF(T1874+ДАННЫЕ!$AF1874+ДАННЫЕ!$AG1874+ДАННЫЕ!$AH1874+ДАННЫЕ!$AI1874+ДАННЫЕ!$AJ1874+ДАННЫЕ!$AP1874+ДАННЫЕ!$AQ1874+ДАННЫЕ!$AR1874+ДАННЫЕ!$AU1874+ДАННЫЕ!$AW1874+ДАННЫЕ!$AS1874+ДАННЫЕ!$AT1874&gt;0,1,0)&amp;"x"&amp;ДАННЫЕ!$AG1874&amp;"p"&amp;IF(ДАННЫЕ!$BY1874&gt;0,1,0)&amp;"v"&amp;IF(ДАННЫЕ!$BZ1874&gt;0,1,0)&amp;"n"&amp;ДАННЫЕ!$CA1874&amp;"t"&amp;ДАННЫЕ!$AY1874&amp;"k"&amp;ДАННЫЕ!$CB1874&amp;"q"&amp;ДАННЫЕ!$CC1874&amp;"w"&amp;ДАННЫЕ!$CD1874&amp;"e"&amp;ДАННЫЕ!$CE1874&amp;"m"&amp;ДАННЫЕ!$CF1874&amp;"c"&amp;ДАННЫЕ!$CG1874&amp;"z"&amp;ДАННЫЕ!$CH1874&amp;"d"&amp;IF(H1874=4,1,0)&amp;"s"&amp;IF(ДАННЫЕ!$J1874=1,0,1)&amp;"u"&amp;IF(ДАННЫЕ!$CJ1874&gt;0,1,0)</f>
        <v>g0cf0a06AR1VG0o0xp0v0ntkqwemczd0s1u0</v>
      </c>
      <c r="O1874" s="28" t="str">
        <f>ДАННЫЕ!$I1874&amp;"g"&amp;B1874&amp;A1874&amp;"f"&amp;P1874&amp;"c"&amp;IF(ДАННЫЕ!$U1874&gt;0,1,0)&amp;"s"&amp;IF(ДАННЫЕ!$Q1874&gt;0,IF(YEAR(ДАННЫЕ!$F$1)=YEAR(ДАННЫЕ!$Q1874),IF(MONTH(ДАННЫЕ!$F$1)=MONTH(ДАННЫЕ!$Q1874),111,11),1),0)&amp;"i"&amp;IF(ДАННЫЕ!$R1874+ДАННЫЕ!$S1874+ДАННЫЕ!$T1874=0,0,1)&amp;"h"&amp;IF(ДАННЫЕ!$P1874&gt;0,1,0)&amp;"p"&amp;IF(ДАННЫЕ!$CI1874&gt;0,IF(YEAR(ДАННЫЕ!$F$1)=YEAR(ДАННЫЕ!$CI1874),IF(MONTH(ДАННЫЕ!$F$1)=MONTH(ДАННЫЕ!$CI1874),111,11),1),0)&amp;"d"&amp;IF(ДАННЫЕ!$CJ1874&gt;0,IF(YEAR(ДАННЫЕ!$F$1)=YEAR(ДАННЫЕ!$CJ1874),IF(MONTH(ДАННЫЕ!$F$1)=MONTH(ДАННЫЕ!$CJ1874),111,11),1),0)&amp;"o"&amp;IF(ДАННЫЕ!$CK1874&gt;0,IF(MONTH(ДАННЫЕ!$F$1)=MONTH(ДАННЫЕ!$CK1874),111,11),0)&amp;"v"&amp;IF(ДАННЫЕ!$BE1874&gt;0,IF(MONTH(ДАННЫЕ!$F$1)=MONTH(ДАННЫЕ!$BE1874),111,11),0)</f>
        <v>g00f0c0s0i0h0p0d0o0v0</v>
      </c>
      <c r="P1874" s="15">
        <f t="shared" si="89"/>
        <v>0</v>
      </c>
      <c r="Q1874" s="15">
        <f>IF(ДАННЫЕ!$F$1&gt;ДАННЫЕ!$N1874,IF(YEAR(ДАННЫЕ!$F$1)=YEAR(ДАННЫЕ!M1874),1,0),0)</f>
        <v>0</v>
      </c>
      <c r="R1874" s="15">
        <f>IF(ДАННЫЕ!$F$1&gt;ДАННЫЕ!$N1874,IF(YEAR(ДАННЫЕ!$F$1)=YEAR(ДАННЫЕ!N1874),1,0),0)</f>
        <v>0</v>
      </c>
      <c r="S1874" s="15">
        <f>IF(ДАННЫЕ!$AA1874="2А",1,IF(ДАННЫЕ!$AA1874="2Б",2,IF(ДАННЫЕ!$AA1874="2В",3,IF(ДАННЫЕ!$AA1874=3,4,IF(ДАННЫЕ!$AA1874="4А",5,IF(ДАННЫЕ!$AA1874="4Б",6,IF(ДАННЫЕ!$AA1874="4В",7,IF(ДАННЫЕ!$AA1874=5,8,0))))))))</f>
        <v>0</v>
      </c>
      <c r="T1874" s="15">
        <f>IF(OR(ДАННЫЕ!$AC1874=2,ДАННЫЕ!$AD1874=2,ДАННЫЕ!$AE1874=2),2,IF(OR(ДАННЫЕ!$AC1874=1,ДАННЫЕ!$AD1874=1,ДАННЫЕ!$AE1874=1),1,0))</f>
        <v>0</v>
      </c>
    </row>
    <row r="1875" spans="1:20" x14ac:dyDescent="0.2">
      <c r="A1875" s="78">
        <f>IF(B1875&gt;0,IF(MONTH(ДАННЫЕ!$F$1)=MONTH(ДАННЫЕ!$B1875),1,0),0)</f>
        <v>0</v>
      </c>
      <c r="B1875" s="14">
        <f>IF(ДАННЫЕ!$B1875&gt;0,IF(YEAR(ДАННЫЕ!$F$1)=YEAR(ДАННЫЕ!$B1875),1,0),0)</f>
        <v>0</v>
      </c>
      <c r="C1875" s="14">
        <f>IF(ДАННЫЕ!$CM1875&gt;0,IF(YEAR(ДАННЫЕ!$F$1)=YEAR(ДАННЫЕ!$CM1875),1,0),0)</f>
        <v>0</v>
      </c>
      <c r="D1875" s="14">
        <f>IF(ДАННЫЕ!$CJ1875&gt;0,IF(ДАННЫЕ!$CL1875&gt;ДАННЫЕ!$F$1,1,IF(ДАННЫЕ!$CL1875&gt;0,0,1)),0)</f>
        <v>0</v>
      </c>
      <c r="E1875" s="43" t="str">
        <f ca="1">IF(ДАННЫЕ!$F$1&gt;0,IF(ДАННЫЕ!$G1875&gt;0,DATEDIF(ДАННЫЕ!$G1875,ДАННЫЕ!$F$1,"y"),""),IF(ДАННЫЕ!$G1875&gt;0,DATEDIF(ДАННЫЕ!$G1875,TODAY(),"y"),""))</f>
        <v/>
      </c>
      <c r="F1875" s="43" t="str">
        <f xml:space="preserve"> IF(ДАННЫЕ!$F1875="М",IF(E1875&gt;=18,IF(E1875&lt;60,1,""),""),"")&amp;IF(ДАННЫЕ!$F1875="Ж",IF(E1875&gt;=18,IF(E1875&lt;55,1,""),""),"")</f>
        <v/>
      </c>
      <c r="G1875" s="43" t="str">
        <f xml:space="preserve"> IF(ДАННЫЕ!$F1875="М",IF(E1875&gt;=60,2,""),"")&amp;IF(ДАННЫЕ!$F1875="Ж",IF(E1875&gt;=55,2,""),"")</f>
        <v/>
      </c>
      <c r="H1875" s="43" t="str">
        <f t="shared" ca="1" si="87"/>
        <v/>
      </c>
      <c r="I1875" s="43" t="str">
        <f t="shared" ca="1" si="88"/>
        <v>03</v>
      </c>
      <c r="J1875" s="28" t="str">
        <f ca="1">ДАННЫЕ!$F1875&amp;H1875&amp;I1875&amp;ДАННЫЕ!$I1875&amp;"m"&amp;IF(ДАННЫЕ!$I1875&gt;0,IF(ДАННЫЕ!$J1875&gt;0,0,1),"")&amp;"f"&amp;IF(ДАННЫЕ!$R1875&gt;0,IF(YEAR(ДАННЫЕ!$F$1)=YEAR(ДАННЫЕ!$R1875),1,0),0)&amp;"z"&amp;ДАННЫЕ!$R1875&amp;"p"&amp;ДАННЫЕ!$S1875&amp;"i"&amp;ДАННЫЕ!$T1875&amp;"h"&amp;ДАННЫЕ!$K1875&amp;"be"&amp;ДАННЫЕ!$BI1875&amp;"CD"&amp;IF(ДАННЫЕ!BF1875&gt;500,4,IF(ДАННЫЕ!BF1875&gt;350,3,IF(ДАННЫЕ!BF1875&gt;200,2,IF(ДАННЫЕ!BF1875&gt;0,1,0))))&amp;"g"&amp;B1875&amp;"d"&amp;H1875&amp;"l"&amp;ДАННЫЕ!AT1875&amp;"a"&amp;ДАННЫЕ!$V1875&amp;"v"&amp;R1875&amp;"k"&amp;ДАННЫЕ!$U1875&amp;"s"&amp;ДАННЫЕ!$Y1875&amp;"t"&amp;ДАННЫЕ!$X1875&amp;"b"&amp;IF(ДАННЫЕ!$Q1875&gt;1,1,0)&amp;"PP"&amp;ДАННЫЕ!Z1875&amp;"c"&amp;S1875&amp;"x"&amp;IF(ДАННЫЕ!$BY1875&gt;0,IF(YEAR(ДАННЫЕ!$F$1)=YEAR(ДАННЫЕ!$BY1875),1,0),0)&amp;"n"&amp;IF(ДАННЫЕ!$BZ1875&gt;0,IF(YEAR(ДАННЫЕ!$F$1)=YEAR(ДАННЫЕ!$BZ1875),1,0),0)&amp;"u"&amp;D1875&amp;"z"&amp;IF(ДАННЫЕ!$CL1875&gt;0,IF(YEAR(ДАННЫЕ!$F$1)&gt;YEAR(ДАННЫЕ!$CL1875),11,12),0)</f>
        <v>03mf0zpihbeCD0g0dlav0kstb0PPc0x0n0u0z0</v>
      </c>
      <c r="K1875" s="28" t="str">
        <f ca="1">ДАННЫЕ!$I1875&amp;"x"&amp;B1875&amp;"w"&amp;IF(T1875+ДАННЫЕ!AD1875+ДАННЫЕ!AE1875+ДАННЫЕ!AF1875+ДАННЫЕ!AG1875+ДАННЫЕ!AH1875+ДАННЫЕ!$AL1875+ДАННЫЕ!AI1875+ДАННЫЕ!AJ1875+ДАННЫЕ!AK1875+ДАННЫЕ!AP1875+ДАННЫЕ!AQ1875+ДАННЫЕ!AR1875+ДАННЫЕ!$AM1875+ДАННЫЕ!$AN1875+ДАННЫЕ!AS1875+ДАННЫЕ!AT1875&gt;0,1,0)&amp;IF(OR(T1875=2,ДАННЫЕ!AD1875=2,ДАННЫЕ!AE1875=2,ДАННЫЕ!AF1875=2,ДАННЫЕ!AG1875=2,ДАННЫЕ!AH1875=2,ДАННЫЕ!$AL1875=2,ДАННЫЕ!AI1875=2,ДАННЫЕ!AJ1875=2,ДАННЫЕ!AK1875=2,ДАННЫЕ!AP1875=2,ДАННЫЕ!AQ1875=2,ДАННЫЕ!AR1875=2,ДАННЫЕ!$AM1875=2,ДАННЫЕ!$AN1875=2,ДАННЫЕ!AS1875=2,ДАННЫЕ!AT1875=2),2,0)&amp;"t"&amp;IF(T1875&gt;0,"1"&amp;T1875,"00")&amp;"f"&amp;IF(ДАННЫЕ!$AC1875,"1"&amp;ДАННЫЕ!$AC1875,"00")&amp;"b"&amp;IF(ДАННЫЕ!$AD1875,"1"&amp;ДАННЫЕ!$AD1875,"00")&amp;"g"&amp;IF(ДАННЫЕ!$AF1875,"1"&amp;ДАННЫЕ!$AF1875,"00")&amp;"c"&amp;IF(ДАННЫЕ!$AG1875,"1"&amp;ДАННЫЕ!$AG1875,"00")&amp;"i"&amp;IF(ДАННЫЕ!$AH1875,"1"&amp;ДАННЫЕ!$AH1875,"00")&amp;"r"&amp;IF(ДАННЫЕ!$AL1875,"1"&amp;ДАННЫЕ!$AL1875,"00")&amp;"m"&amp;IF(ДАННЫЕ!$AI1875,"1"&amp;ДАННЫЕ!$AI1875,"00")&amp;"hS"&amp;IF(ДАННЫЕ!$AJ1875,"1"&amp;ДАННЫЕ!$AJ1875,"00")&amp;"hZ"&amp;IF(ДАННЫЕ!$AK1875,"1"&amp;ДАННЫЕ!$AK1875,"00")&amp;"p"&amp;IF(ДАННЫЕ!$AP1875,"1"&amp;ДАННЫЕ!$AP1875,"00")&amp;"k"&amp;IF(ДАННЫЕ!$AQ1875,"1"&amp;ДАННЫЕ!$AQ1875,"00")&amp;"z"&amp;IF(ДАННЫЕ!$AR1875,"1"&amp;ДАННЫЕ!$AR1875,"00")&amp;"j"&amp;IF(ДАННЫЕ!$AM1875,"1"&amp;ДАННЫЕ!$AM1875,"00")&amp;"n"&amp;IF(ДАННЫЕ!$AN1875,"1"&amp;ДАННЫЕ!$AN1875,"00")&amp;"E"&amp;ДАННЫЕ!BI1875&amp;"L"&amp;ДАННЫЕ!AO1875&amp;"h"&amp;IF(ДАННЫЕ!$AU1875&gt;0,1,0)&amp;"v"&amp;IF(ДАННЫЕ!$AW1875&gt;0,1,0)&amp;"a"&amp;IF(ДАННЫЕ!$AS1875,"1"&amp;ДАННЫЕ!$AS1875,"00")&amp;"s"&amp;IF(ДАННЫЕ!$AT1875,"1"&amp;ДАННЫЕ!$AT1875,"00")&amp;"u"&amp;IF(ДАННЫЕ!$CJ1875&gt;0,1,0)&amp;"y"&amp;B1875&amp;"d"&amp;H1875&amp;"e"&amp;F1875&amp;G1875</f>
        <v>x0w00t00f00b00g00c00i00r00m00hS00hZ00p00k00z00j00n00ELh0v0a00s00u0y0de</v>
      </c>
      <c r="L1875" s="28" t="str">
        <f ca="1">ДАННЫЕ!$I1875&amp;"VN"&amp;IF(ДАННЫЕ!AW1875&gt;0,11,10)&amp;"CD"&amp;IF(ДАННЫЕ!BF1875&gt;500,16,IF(ДАННЫЕ!BF1875&gt;350,15,IF(ДАННЫЕ!BF1875&gt;=200,14,IF(ДАННЫЕ!BF1875&gt;=100,13,IF(ДАННЫЕ!BF1875&gt;=50,12,IF(ДАННЫЕ!BF1875&gt;0,11,10))))))&amp;"AR"&amp;IF(ДАННЫЕ!BX1875&gt;0,1,0)&amp;"GD"&amp;B1875&amp;"VV"&amp;IF(E1875&gt;=5,IF(E1875&lt;18,1,0),0)</f>
        <v>VN10CD10AR0GD0VV0</v>
      </c>
      <c r="M1875" s="28" t="str">
        <f>ДАННЫЕ!$I1875&amp;"b"&amp;ДАННЫЕ!$BI1875&amp;"r"&amp;ДАННЫЕ!$BJ1875&amp;"CD"&amp;IF(ДАННЫЕ!BF1875&gt;0,IF(ДАННЫЕ!BF1875&lt;200,1,IF(ДАННЫЕ!BF1875&lt;350,2,3)),0)&amp;"h"&amp;IF(ДАННЫЕ!$BK1875+ДАННЫЕ!$BL1875+ДАННЫЕ!$BM1875&gt;0,1,0)&amp;"x"&amp;ДАННЫЕ!$BK1875&amp;"y"&amp;ДАННЫЕ!$BL1875&amp;"z"&amp;ДАННЫЕ!$BM1875&amp;"c"&amp;IF(ДАННЫЕ!$BK1875+ДАННЫЕ!$BL1875+ДАННЫЕ!$BM1875=3,1,0)&amp;"a"&amp;IF(ДАННЫЕ!$BQ1875+ДАННЫЕ!$BR1875&gt;0,1,0)&amp;"d"&amp;ДАННЫЕ!$BQ1875&amp;"v"&amp;ДАННЫЕ!$BR1875&amp;"p"&amp;ДАННЫЕ!$BS1875&amp;"n"&amp;ДАННЫЕ!$BU1875&amp;"t"&amp;ДАННЫЕ!$BV1875&amp;"o"&amp;ДАННЫЕ!$BT1875&amp;"l"&amp;IF(ДАННЫЕ!$BN1875&gt;0,1,0)&amp;ДАННЫЕ!$BN1875&amp;"g"&amp;ДАННЫЕ!$BO1875&amp;"s"&amp;ДАННЫЕ!$BP1875&amp;"DZ"&amp;IF(ДАННЫЕ!B1875-ДАННЫЕ!G1875 &lt; 60,IF(ДАННЫЕ!B1875-ДАННЫЕ!G1875 &gt;= 0,1,0),0)&amp;"u"&amp;IF(ДАННЫЕ!$CJ1875&gt;0,1,0)</f>
        <v>brCD0h0xyzc0a0dvpntol0gsDZ1u0</v>
      </c>
      <c r="N1875" s="28" t="str">
        <f ca="1">ДАННЫЕ!$F1875&amp;ДАННЫЕ!$I1875&amp;"g"&amp;B1875&amp;"cf"&amp;D1875&amp;"a"&amp;IF(ДАННЫЕ!$BX1875&gt;0,1,0)&amp;IF(ДАННЫЕ!$BF1875&gt;500,1,IF(ДАННЫЕ!$BF1875&gt;350,2,IF(ДАННЫЕ!$BF1875&gt;=200,3,IF(ДАННЫЕ!$BF1875&gt;=100,4,IF(ДАННЫЕ!$BF1875&gt;=50,5,IF(ДАННЫЕ!$BF1875&lt;50,6,0))))))&amp;"AR"&amp;IF(DATEDIF(ДАННЫЕ!$BX1875,ДАННЫЕ!$F$1,"y")&gt;1,1,0)&amp;"VG"&amp;IF(ДАННЫЕ!$BH1875="0",1,0)&amp;"o"&amp;IF(T1875+ДАННЫЕ!$AF1875+ДАННЫЕ!$AG1875+ДАННЫЕ!$AH1875+ДАННЫЕ!$AI1875+ДАННЫЕ!$AJ1875+ДАННЫЕ!$AP1875+ДАННЫЕ!$AQ1875+ДАННЫЕ!$AR1875+ДАННЫЕ!$AU1875+ДАННЫЕ!$AW1875+ДАННЫЕ!$AS1875+ДАННЫЕ!$AT1875&gt;0,1,0)&amp;"x"&amp;ДАННЫЕ!$AG1875&amp;"p"&amp;IF(ДАННЫЕ!$BY1875&gt;0,1,0)&amp;"v"&amp;IF(ДАННЫЕ!$BZ1875&gt;0,1,0)&amp;"n"&amp;ДАННЫЕ!$CA1875&amp;"t"&amp;ДАННЫЕ!$AY1875&amp;"k"&amp;ДАННЫЕ!$CB1875&amp;"q"&amp;ДАННЫЕ!$CC1875&amp;"w"&amp;ДАННЫЕ!$CD1875&amp;"e"&amp;ДАННЫЕ!$CE1875&amp;"m"&amp;ДАННЫЕ!$CF1875&amp;"c"&amp;ДАННЫЕ!$CG1875&amp;"z"&amp;ДАННЫЕ!$CH1875&amp;"d"&amp;IF(H1875=4,1,0)&amp;"s"&amp;IF(ДАННЫЕ!$J1875=1,0,1)&amp;"u"&amp;IF(ДАННЫЕ!$CJ1875&gt;0,1,0)</f>
        <v>g0cf0a06AR1VG0o0xp0v0ntkqwemczd0s1u0</v>
      </c>
      <c r="O1875" s="28" t="str">
        <f>ДАННЫЕ!$I1875&amp;"g"&amp;B1875&amp;A1875&amp;"f"&amp;P1875&amp;"c"&amp;IF(ДАННЫЕ!$U1875&gt;0,1,0)&amp;"s"&amp;IF(ДАННЫЕ!$Q1875&gt;0,IF(YEAR(ДАННЫЕ!$F$1)=YEAR(ДАННЫЕ!$Q1875),IF(MONTH(ДАННЫЕ!$F$1)=MONTH(ДАННЫЕ!$Q1875),111,11),1),0)&amp;"i"&amp;IF(ДАННЫЕ!$R1875+ДАННЫЕ!$S1875+ДАННЫЕ!$T1875=0,0,1)&amp;"h"&amp;IF(ДАННЫЕ!$P1875&gt;0,1,0)&amp;"p"&amp;IF(ДАННЫЕ!$CI1875&gt;0,IF(YEAR(ДАННЫЕ!$F$1)=YEAR(ДАННЫЕ!$CI1875),IF(MONTH(ДАННЫЕ!$F$1)=MONTH(ДАННЫЕ!$CI1875),111,11),1),0)&amp;"d"&amp;IF(ДАННЫЕ!$CJ1875&gt;0,IF(YEAR(ДАННЫЕ!$F$1)=YEAR(ДАННЫЕ!$CJ1875),IF(MONTH(ДАННЫЕ!$F$1)=MONTH(ДАННЫЕ!$CJ1875),111,11),1),0)&amp;"o"&amp;IF(ДАННЫЕ!$CK1875&gt;0,IF(MONTH(ДАННЫЕ!$F$1)=MONTH(ДАННЫЕ!$CK1875),111,11),0)&amp;"v"&amp;IF(ДАННЫЕ!$BE1875&gt;0,IF(MONTH(ДАННЫЕ!$F$1)=MONTH(ДАННЫЕ!$BE1875),111,11),0)</f>
        <v>g00f0c0s0i0h0p0d0o0v0</v>
      </c>
      <c r="P1875" s="15">
        <f t="shared" si="89"/>
        <v>0</v>
      </c>
      <c r="Q1875" s="15">
        <f>IF(ДАННЫЕ!$F$1&gt;ДАННЫЕ!$N1875,IF(YEAR(ДАННЫЕ!$F$1)=YEAR(ДАННЫЕ!M1875),1,0),0)</f>
        <v>0</v>
      </c>
      <c r="R1875" s="15">
        <f>IF(ДАННЫЕ!$F$1&gt;ДАННЫЕ!$N1875,IF(YEAR(ДАННЫЕ!$F$1)=YEAR(ДАННЫЕ!N1875),1,0),0)</f>
        <v>0</v>
      </c>
      <c r="S1875" s="15">
        <f>IF(ДАННЫЕ!$AA1875="2А",1,IF(ДАННЫЕ!$AA1875="2Б",2,IF(ДАННЫЕ!$AA1875="2В",3,IF(ДАННЫЕ!$AA1875=3,4,IF(ДАННЫЕ!$AA1875="4А",5,IF(ДАННЫЕ!$AA1875="4Б",6,IF(ДАННЫЕ!$AA1875="4В",7,IF(ДАННЫЕ!$AA1875=5,8,0))))))))</f>
        <v>0</v>
      </c>
      <c r="T1875" s="15">
        <f>IF(OR(ДАННЫЕ!$AC1875=2,ДАННЫЕ!$AD1875=2,ДАННЫЕ!$AE1875=2),2,IF(OR(ДАННЫЕ!$AC1875=1,ДАННЫЕ!$AD1875=1,ДАННЫЕ!$AE1875=1),1,0))</f>
        <v>0</v>
      </c>
    </row>
    <row r="1876" spans="1:20" x14ac:dyDescent="0.2">
      <c r="A1876" s="78">
        <f>IF(B1876&gt;0,IF(MONTH(ДАННЫЕ!$F$1)=MONTH(ДАННЫЕ!$B1876),1,0),0)</f>
        <v>0</v>
      </c>
      <c r="B1876" s="14">
        <f>IF(ДАННЫЕ!$B1876&gt;0,IF(YEAR(ДАННЫЕ!$F$1)=YEAR(ДАННЫЕ!$B1876),1,0),0)</f>
        <v>0</v>
      </c>
      <c r="C1876" s="14">
        <f>IF(ДАННЫЕ!$CM1876&gt;0,IF(YEAR(ДАННЫЕ!$F$1)=YEAR(ДАННЫЕ!$CM1876),1,0),0)</f>
        <v>0</v>
      </c>
      <c r="D1876" s="14">
        <f>IF(ДАННЫЕ!$CJ1876&gt;0,IF(ДАННЫЕ!$CL1876&gt;ДАННЫЕ!$F$1,1,IF(ДАННЫЕ!$CL1876&gt;0,0,1)),0)</f>
        <v>0</v>
      </c>
      <c r="E1876" s="43" t="str">
        <f ca="1">IF(ДАННЫЕ!$F$1&gt;0,IF(ДАННЫЕ!$G1876&gt;0,DATEDIF(ДАННЫЕ!$G1876,ДАННЫЕ!$F$1,"y"),""),IF(ДАННЫЕ!$G1876&gt;0,DATEDIF(ДАННЫЕ!$G1876,TODAY(),"y"),""))</f>
        <v/>
      </c>
      <c r="F1876" s="43" t="str">
        <f xml:space="preserve"> IF(ДАННЫЕ!$F1876="М",IF(E1876&gt;=18,IF(E1876&lt;60,1,""),""),"")&amp;IF(ДАННЫЕ!$F1876="Ж",IF(E1876&gt;=18,IF(E1876&lt;55,1,""),""),"")</f>
        <v/>
      </c>
      <c r="G1876" s="43" t="str">
        <f xml:space="preserve"> IF(ДАННЫЕ!$F1876="М",IF(E1876&gt;=60,2,""),"")&amp;IF(ДАННЫЕ!$F1876="Ж",IF(E1876&gt;=55,2,""),"")</f>
        <v/>
      </c>
      <c r="H1876" s="43" t="str">
        <f t="shared" ca="1" si="87"/>
        <v/>
      </c>
      <c r="I1876" s="43" t="str">
        <f t="shared" ca="1" si="88"/>
        <v>03</v>
      </c>
      <c r="J1876" s="28" t="str">
        <f ca="1">ДАННЫЕ!$F1876&amp;H1876&amp;I1876&amp;ДАННЫЕ!$I1876&amp;"m"&amp;IF(ДАННЫЕ!$I1876&gt;0,IF(ДАННЫЕ!$J1876&gt;0,0,1),"")&amp;"f"&amp;IF(ДАННЫЕ!$R1876&gt;0,IF(YEAR(ДАННЫЕ!$F$1)=YEAR(ДАННЫЕ!$R1876),1,0),0)&amp;"z"&amp;ДАННЫЕ!$R1876&amp;"p"&amp;ДАННЫЕ!$S1876&amp;"i"&amp;ДАННЫЕ!$T1876&amp;"h"&amp;ДАННЫЕ!$K1876&amp;"be"&amp;ДАННЫЕ!$BI1876&amp;"CD"&amp;IF(ДАННЫЕ!BF1876&gt;500,4,IF(ДАННЫЕ!BF1876&gt;350,3,IF(ДАННЫЕ!BF1876&gt;200,2,IF(ДАННЫЕ!BF1876&gt;0,1,0))))&amp;"g"&amp;B1876&amp;"d"&amp;H1876&amp;"l"&amp;ДАННЫЕ!AT1876&amp;"a"&amp;ДАННЫЕ!$V1876&amp;"v"&amp;R1876&amp;"k"&amp;ДАННЫЕ!$U1876&amp;"s"&amp;ДАННЫЕ!$Y1876&amp;"t"&amp;ДАННЫЕ!$X1876&amp;"b"&amp;IF(ДАННЫЕ!$Q1876&gt;1,1,0)&amp;"PP"&amp;ДАННЫЕ!Z1876&amp;"c"&amp;S1876&amp;"x"&amp;IF(ДАННЫЕ!$BY1876&gt;0,IF(YEAR(ДАННЫЕ!$F$1)=YEAR(ДАННЫЕ!$BY1876),1,0),0)&amp;"n"&amp;IF(ДАННЫЕ!$BZ1876&gt;0,IF(YEAR(ДАННЫЕ!$F$1)=YEAR(ДАННЫЕ!$BZ1876),1,0),0)&amp;"u"&amp;D1876&amp;"z"&amp;IF(ДАННЫЕ!$CL1876&gt;0,IF(YEAR(ДАННЫЕ!$F$1)&gt;YEAR(ДАННЫЕ!$CL1876),11,12),0)</f>
        <v>03mf0zpihbeCD0g0dlav0kstb0PPc0x0n0u0z0</v>
      </c>
      <c r="K1876" s="28" t="str">
        <f ca="1">ДАННЫЕ!$I1876&amp;"x"&amp;B1876&amp;"w"&amp;IF(T1876+ДАННЫЕ!AD1876+ДАННЫЕ!AE1876+ДАННЫЕ!AF1876+ДАННЫЕ!AG1876+ДАННЫЕ!AH1876+ДАННЫЕ!$AL1876+ДАННЫЕ!AI1876+ДАННЫЕ!AJ1876+ДАННЫЕ!AK1876+ДАННЫЕ!AP1876+ДАННЫЕ!AQ1876+ДАННЫЕ!AR1876+ДАННЫЕ!$AM1876+ДАННЫЕ!$AN1876+ДАННЫЕ!AS1876+ДАННЫЕ!AT1876&gt;0,1,0)&amp;IF(OR(T1876=2,ДАННЫЕ!AD1876=2,ДАННЫЕ!AE1876=2,ДАННЫЕ!AF1876=2,ДАННЫЕ!AG1876=2,ДАННЫЕ!AH1876=2,ДАННЫЕ!$AL1876=2,ДАННЫЕ!AI1876=2,ДАННЫЕ!AJ1876=2,ДАННЫЕ!AK1876=2,ДАННЫЕ!AP1876=2,ДАННЫЕ!AQ1876=2,ДАННЫЕ!AR1876=2,ДАННЫЕ!$AM1876=2,ДАННЫЕ!$AN1876=2,ДАННЫЕ!AS1876=2,ДАННЫЕ!AT1876=2),2,0)&amp;"t"&amp;IF(T1876&gt;0,"1"&amp;T1876,"00")&amp;"f"&amp;IF(ДАННЫЕ!$AC1876,"1"&amp;ДАННЫЕ!$AC1876,"00")&amp;"b"&amp;IF(ДАННЫЕ!$AD1876,"1"&amp;ДАННЫЕ!$AD1876,"00")&amp;"g"&amp;IF(ДАННЫЕ!$AF1876,"1"&amp;ДАННЫЕ!$AF1876,"00")&amp;"c"&amp;IF(ДАННЫЕ!$AG1876,"1"&amp;ДАННЫЕ!$AG1876,"00")&amp;"i"&amp;IF(ДАННЫЕ!$AH1876,"1"&amp;ДАННЫЕ!$AH1876,"00")&amp;"r"&amp;IF(ДАННЫЕ!$AL1876,"1"&amp;ДАННЫЕ!$AL1876,"00")&amp;"m"&amp;IF(ДАННЫЕ!$AI1876,"1"&amp;ДАННЫЕ!$AI1876,"00")&amp;"hS"&amp;IF(ДАННЫЕ!$AJ1876,"1"&amp;ДАННЫЕ!$AJ1876,"00")&amp;"hZ"&amp;IF(ДАННЫЕ!$AK1876,"1"&amp;ДАННЫЕ!$AK1876,"00")&amp;"p"&amp;IF(ДАННЫЕ!$AP1876,"1"&amp;ДАННЫЕ!$AP1876,"00")&amp;"k"&amp;IF(ДАННЫЕ!$AQ1876,"1"&amp;ДАННЫЕ!$AQ1876,"00")&amp;"z"&amp;IF(ДАННЫЕ!$AR1876,"1"&amp;ДАННЫЕ!$AR1876,"00")&amp;"j"&amp;IF(ДАННЫЕ!$AM1876,"1"&amp;ДАННЫЕ!$AM1876,"00")&amp;"n"&amp;IF(ДАННЫЕ!$AN1876,"1"&amp;ДАННЫЕ!$AN1876,"00")&amp;"E"&amp;ДАННЫЕ!BI1876&amp;"L"&amp;ДАННЫЕ!AO1876&amp;"h"&amp;IF(ДАННЫЕ!$AU1876&gt;0,1,0)&amp;"v"&amp;IF(ДАННЫЕ!$AW1876&gt;0,1,0)&amp;"a"&amp;IF(ДАННЫЕ!$AS1876,"1"&amp;ДАННЫЕ!$AS1876,"00")&amp;"s"&amp;IF(ДАННЫЕ!$AT1876,"1"&amp;ДАННЫЕ!$AT1876,"00")&amp;"u"&amp;IF(ДАННЫЕ!$CJ1876&gt;0,1,0)&amp;"y"&amp;B1876&amp;"d"&amp;H1876&amp;"e"&amp;F1876&amp;G1876</f>
        <v>x0w00t00f00b00g00c00i00r00m00hS00hZ00p00k00z00j00n00ELh0v0a00s00u0y0de</v>
      </c>
      <c r="L1876" s="28" t="str">
        <f ca="1">ДАННЫЕ!$I1876&amp;"VN"&amp;IF(ДАННЫЕ!AW1876&gt;0,11,10)&amp;"CD"&amp;IF(ДАННЫЕ!BF1876&gt;500,16,IF(ДАННЫЕ!BF1876&gt;350,15,IF(ДАННЫЕ!BF1876&gt;=200,14,IF(ДАННЫЕ!BF1876&gt;=100,13,IF(ДАННЫЕ!BF1876&gt;=50,12,IF(ДАННЫЕ!BF1876&gt;0,11,10))))))&amp;"AR"&amp;IF(ДАННЫЕ!BX1876&gt;0,1,0)&amp;"GD"&amp;B1876&amp;"VV"&amp;IF(E1876&gt;=5,IF(E1876&lt;18,1,0),0)</f>
        <v>VN10CD10AR0GD0VV0</v>
      </c>
      <c r="M1876" s="28" t="str">
        <f>ДАННЫЕ!$I1876&amp;"b"&amp;ДАННЫЕ!$BI1876&amp;"r"&amp;ДАННЫЕ!$BJ1876&amp;"CD"&amp;IF(ДАННЫЕ!BF1876&gt;0,IF(ДАННЫЕ!BF1876&lt;200,1,IF(ДАННЫЕ!BF1876&lt;350,2,3)),0)&amp;"h"&amp;IF(ДАННЫЕ!$BK1876+ДАННЫЕ!$BL1876+ДАННЫЕ!$BM1876&gt;0,1,0)&amp;"x"&amp;ДАННЫЕ!$BK1876&amp;"y"&amp;ДАННЫЕ!$BL1876&amp;"z"&amp;ДАННЫЕ!$BM1876&amp;"c"&amp;IF(ДАННЫЕ!$BK1876+ДАННЫЕ!$BL1876+ДАННЫЕ!$BM1876=3,1,0)&amp;"a"&amp;IF(ДАННЫЕ!$BQ1876+ДАННЫЕ!$BR1876&gt;0,1,0)&amp;"d"&amp;ДАННЫЕ!$BQ1876&amp;"v"&amp;ДАННЫЕ!$BR1876&amp;"p"&amp;ДАННЫЕ!$BS1876&amp;"n"&amp;ДАННЫЕ!$BU1876&amp;"t"&amp;ДАННЫЕ!$BV1876&amp;"o"&amp;ДАННЫЕ!$BT1876&amp;"l"&amp;IF(ДАННЫЕ!$BN1876&gt;0,1,0)&amp;ДАННЫЕ!$BN1876&amp;"g"&amp;ДАННЫЕ!$BO1876&amp;"s"&amp;ДАННЫЕ!$BP1876&amp;"DZ"&amp;IF(ДАННЫЕ!B1876-ДАННЫЕ!G1876 &lt; 60,IF(ДАННЫЕ!B1876-ДАННЫЕ!G1876 &gt;= 0,1,0),0)&amp;"u"&amp;IF(ДАННЫЕ!$CJ1876&gt;0,1,0)</f>
        <v>brCD0h0xyzc0a0dvpntol0gsDZ1u0</v>
      </c>
      <c r="N1876" s="28" t="str">
        <f ca="1">ДАННЫЕ!$F1876&amp;ДАННЫЕ!$I1876&amp;"g"&amp;B1876&amp;"cf"&amp;D1876&amp;"a"&amp;IF(ДАННЫЕ!$BX1876&gt;0,1,0)&amp;IF(ДАННЫЕ!$BF1876&gt;500,1,IF(ДАННЫЕ!$BF1876&gt;350,2,IF(ДАННЫЕ!$BF1876&gt;=200,3,IF(ДАННЫЕ!$BF1876&gt;=100,4,IF(ДАННЫЕ!$BF1876&gt;=50,5,IF(ДАННЫЕ!$BF1876&lt;50,6,0))))))&amp;"AR"&amp;IF(DATEDIF(ДАННЫЕ!$BX1876,ДАННЫЕ!$F$1,"y")&gt;1,1,0)&amp;"VG"&amp;IF(ДАННЫЕ!$BH1876="0",1,0)&amp;"o"&amp;IF(T1876+ДАННЫЕ!$AF1876+ДАННЫЕ!$AG1876+ДАННЫЕ!$AH1876+ДАННЫЕ!$AI1876+ДАННЫЕ!$AJ1876+ДАННЫЕ!$AP1876+ДАННЫЕ!$AQ1876+ДАННЫЕ!$AR1876+ДАННЫЕ!$AU1876+ДАННЫЕ!$AW1876+ДАННЫЕ!$AS1876+ДАННЫЕ!$AT1876&gt;0,1,0)&amp;"x"&amp;ДАННЫЕ!$AG1876&amp;"p"&amp;IF(ДАННЫЕ!$BY1876&gt;0,1,0)&amp;"v"&amp;IF(ДАННЫЕ!$BZ1876&gt;0,1,0)&amp;"n"&amp;ДАННЫЕ!$CA1876&amp;"t"&amp;ДАННЫЕ!$AY1876&amp;"k"&amp;ДАННЫЕ!$CB1876&amp;"q"&amp;ДАННЫЕ!$CC1876&amp;"w"&amp;ДАННЫЕ!$CD1876&amp;"e"&amp;ДАННЫЕ!$CE1876&amp;"m"&amp;ДАННЫЕ!$CF1876&amp;"c"&amp;ДАННЫЕ!$CG1876&amp;"z"&amp;ДАННЫЕ!$CH1876&amp;"d"&amp;IF(H1876=4,1,0)&amp;"s"&amp;IF(ДАННЫЕ!$J1876=1,0,1)&amp;"u"&amp;IF(ДАННЫЕ!$CJ1876&gt;0,1,0)</f>
        <v>g0cf0a06AR1VG0o0xp0v0ntkqwemczd0s1u0</v>
      </c>
      <c r="O1876" s="28" t="str">
        <f>ДАННЫЕ!$I1876&amp;"g"&amp;B1876&amp;A1876&amp;"f"&amp;P1876&amp;"c"&amp;IF(ДАННЫЕ!$U1876&gt;0,1,0)&amp;"s"&amp;IF(ДАННЫЕ!$Q1876&gt;0,IF(YEAR(ДАННЫЕ!$F$1)=YEAR(ДАННЫЕ!$Q1876),IF(MONTH(ДАННЫЕ!$F$1)=MONTH(ДАННЫЕ!$Q1876),111,11),1),0)&amp;"i"&amp;IF(ДАННЫЕ!$R1876+ДАННЫЕ!$S1876+ДАННЫЕ!$T1876=0,0,1)&amp;"h"&amp;IF(ДАННЫЕ!$P1876&gt;0,1,0)&amp;"p"&amp;IF(ДАННЫЕ!$CI1876&gt;0,IF(YEAR(ДАННЫЕ!$F$1)=YEAR(ДАННЫЕ!$CI1876),IF(MONTH(ДАННЫЕ!$F$1)=MONTH(ДАННЫЕ!$CI1876),111,11),1),0)&amp;"d"&amp;IF(ДАННЫЕ!$CJ1876&gt;0,IF(YEAR(ДАННЫЕ!$F$1)=YEAR(ДАННЫЕ!$CJ1876),IF(MONTH(ДАННЫЕ!$F$1)=MONTH(ДАННЫЕ!$CJ1876),111,11),1),0)&amp;"o"&amp;IF(ДАННЫЕ!$CK1876&gt;0,IF(MONTH(ДАННЫЕ!$F$1)=MONTH(ДАННЫЕ!$CK1876),111,11),0)&amp;"v"&amp;IF(ДАННЫЕ!$BE1876&gt;0,IF(MONTH(ДАННЫЕ!$F$1)=MONTH(ДАННЫЕ!$BE1876),111,11),0)</f>
        <v>g00f0c0s0i0h0p0d0o0v0</v>
      </c>
      <c r="P1876" s="15">
        <f t="shared" si="89"/>
        <v>0</v>
      </c>
      <c r="Q1876" s="15">
        <f>IF(ДАННЫЕ!$F$1&gt;ДАННЫЕ!$N1876,IF(YEAR(ДАННЫЕ!$F$1)=YEAR(ДАННЫЕ!M1876),1,0),0)</f>
        <v>0</v>
      </c>
      <c r="R1876" s="15">
        <f>IF(ДАННЫЕ!$F$1&gt;ДАННЫЕ!$N1876,IF(YEAR(ДАННЫЕ!$F$1)=YEAR(ДАННЫЕ!N1876),1,0),0)</f>
        <v>0</v>
      </c>
      <c r="S1876" s="15">
        <f>IF(ДАННЫЕ!$AA1876="2А",1,IF(ДАННЫЕ!$AA1876="2Б",2,IF(ДАННЫЕ!$AA1876="2В",3,IF(ДАННЫЕ!$AA1876=3,4,IF(ДАННЫЕ!$AA1876="4А",5,IF(ДАННЫЕ!$AA1876="4Б",6,IF(ДАННЫЕ!$AA1876="4В",7,IF(ДАННЫЕ!$AA1876=5,8,0))))))))</f>
        <v>0</v>
      </c>
      <c r="T1876" s="15">
        <f>IF(OR(ДАННЫЕ!$AC1876=2,ДАННЫЕ!$AD1876=2,ДАННЫЕ!$AE1876=2),2,IF(OR(ДАННЫЕ!$AC1876=1,ДАННЫЕ!$AD1876=1,ДАННЫЕ!$AE1876=1),1,0))</f>
        <v>0</v>
      </c>
    </row>
    <row r="1877" spans="1:20" x14ac:dyDescent="0.2">
      <c r="A1877" s="78">
        <f>IF(B1877&gt;0,IF(MONTH(ДАННЫЕ!$F$1)=MONTH(ДАННЫЕ!$B1877),1,0),0)</f>
        <v>0</v>
      </c>
      <c r="B1877" s="14">
        <f>IF(ДАННЫЕ!$B1877&gt;0,IF(YEAR(ДАННЫЕ!$F$1)=YEAR(ДАННЫЕ!$B1877),1,0),0)</f>
        <v>0</v>
      </c>
      <c r="C1877" s="14">
        <f>IF(ДАННЫЕ!$CM1877&gt;0,IF(YEAR(ДАННЫЕ!$F$1)=YEAR(ДАННЫЕ!$CM1877),1,0),0)</f>
        <v>0</v>
      </c>
      <c r="D1877" s="14">
        <f>IF(ДАННЫЕ!$CJ1877&gt;0,IF(ДАННЫЕ!$CL1877&gt;ДАННЫЕ!$F$1,1,IF(ДАННЫЕ!$CL1877&gt;0,0,1)),0)</f>
        <v>0</v>
      </c>
      <c r="E1877" s="43" t="str">
        <f ca="1">IF(ДАННЫЕ!$F$1&gt;0,IF(ДАННЫЕ!$G1877&gt;0,DATEDIF(ДАННЫЕ!$G1877,ДАННЫЕ!$F$1,"y"),""),IF(ДАННЫЕ!$G1877&gt;0,DATEDIF(ДАННЫЕ!$G1877,TODAY(),"y"),""))</f>
        <v/>
      </c>
      <c r="F1877" s="43" t="str">
        <f xml:space="preserve"> IF(ДАННЫЕ!$F1877="М",IF(E1877&gt;=18,IF(E1877&lt;60,1,""),""),"")&amp;IF(ДАННЫЕ!$F1877="Ж",IF(E1877&gt;=18,IF(E1877&lt;55,1,""),""),"")</f>
        <v/>
      </c>
      <c r="G1877" s="43" t="str">
        <f xml:space="preserve"> IF(ДАННЫЕ!$F1877="М",IF(E1877&gt;=60,2,""),"")&amp;IF(ДАННЫЕ!$F1877="Ж",IF(E1877&gt;=55,2,""),"")</f>
        <v/>
      </c>
      <c r="H1877" s="43" t="str">
        <f t="shared" ca="1" si="87"/>
        <v/>
      </c>
      <c r="I1877" s="43" t="str">
        <f t="shared" ca="1" si="88"/>
        <v>03</v>
      </c>
      <c r="J1877" s="28" t="str">
        <f ca="1">ДАННЫЕ!$F1877&amp;H1877&amp;I1877&amp;ДАННЫЕ!$I1877&amp;"m"&amp;IF(ДАННЫЕ!$I1877&gt;0,IF(ДАННЫЕ!$J1877&gt;0,0,1),"")&amp;"f"&amp;IF(ДАННЫЕ!$R1877&gt;0,IF(YEAR(ДАННЫЕ!$F$1)=YEAR(ДАННЫЕ!$R1877),1,0),0)&amp;"z"&amp;ДАННЫЕ!$R1877&amp;"p"&amp;ДАННЫЕ!$S1877&amp;"i"&amp;ДАННЫЕ!$T1877&amp;"h"&amp;ДАННЫЕ!$K1877&amp;"be"&amp;ДАННЫЕ!$BI1877&amp;"CD"&amp;IF(ДАННЫЕ!BF1877&gt;500,4,IF(ДАННЫЕ!BF1877&gt;350,3,IF(ДАННЫЕ!BF1877&gt;200,2,IF(ДАННЫЕ!BF1877&gt;0,1,0))))&amp;"g"&amp;B1877&amp;"d"&amp;H1877&amp;"l"&amp;ДАННЫЕ!AT1877&amp;"a"&amp;ДАННЫЕ!$V1877&amp;"v"&amp;R1877&amp;"k"&amp;ДАННЫЕ!$U1877&amp;"s"&amp;ДАННЫЕ!$Y1877&amp;"t"&amp;ДАННЫЕ!$X1877&amp;"b"&amp;IF(ДАННЫЕ!$Q1877&gt;1,1,0)&amp;"PP"&amp;ДАННЫЕ!Z1877&amp;"c"&amp;S1877&amp;"x"&amp;IF(ДАННЫЕ!$BY1877&gt;0,IF(YEAR(ДАННЫЕ!$F$1)=YEAR(ДАННЫЕ!$BY1877),1,0),0)&amp;"n"&amp;IF(ДАННЫЕ!$BZ1877&gt;0,IF(YEAR(ДАННЫЕ!$F$1)=YEAR(ДАННЫЕ!$BZ1877),1,0),0)&amp;"u"&amp;D1877&amp;"z"&amp;IF(ДАННЫЕ!$CL1877&gt;0,IF(YEAR(ДАННЫЕ!$F$1)&gt;YEAR(ДАННЫЕ!$CL1877),11,12),0)</f>
        <v>03mf0zpihbeCD0g0dlav0kstb0PPc0x0n0u0z0</v>
      </c>
      <c r="K1877" s="28" t="str">
        <f ca="1">ДАННЫЕ!$I1877&amp;"x"&amp;B1877&amp;"w"&amp;IF(T1877+ДАННЫЕ!AD1877+ДАННЫЕ!AE1877+ДАННЫЕ!AF1877+ДАННЫЕ!AG1877+ДАННЫЕ!AH1877+ДАННЫЕ!$AL1877+ДАННЫЕ!AI1877+ДАННЫЕ!AJ1877+ДАННЫЕ!AK1877+ДАННЫЕ!AP1877+ДАННЫЕ!AQ1877+ДАННЫЕ!AR1877+ДАННЫЕ!$AM1877+ДАННЫЕ!$AN1877+ДАННЫЕ!AS1877+ДАННЫЕ!AT1877&gt;0,1,0)&amp;IF(OR(T1877=2,ДАННЫЕ!AD1877=2,ДАННЫЕ!AE1877=2,ДАННЫЕ!AF1877=2,ДАННЫЕ!AG1877=2,ДАННЫЕ!AH1877=2,ДАННЫЕ!$AL1877=2,ДАННЫЕ!AI1877=2,ДАННЫЕ!AJ1877=2,ДАННЫЕ!AK1877=2,ДАННЫЕ!AP1877=2,ДАННЫЕ!AQ1877=2,ДАННЫЕ!AR1877=2,ДАННЫЕ!$AM1877=2,ДАННЫЕ!$AN1877=2,ДАННЫЕ!AS1877=2,ДАННЫЕ!AT1877=2),2,0)&amp;"t"&amp;IF(T1877&gt;0,"1"&amp;T1877,"00")&amp;"f"&amp;IF(ДАННЫЕ!$AC1877,"1"&amp;ДАННЫЕ!$AC1877,"00")&amp;"b"&amp;IF(ДАННЫЕ!$AD1877,"1"&amp;ДАННЫЕ!$AD1877,"00")&amp;"g"&amp;IF(ДАННЫЕ!$AF1877,"1"&amp;ДАННЫЕ!$AF1877,"00")&amp;"c"&amp;IF(ДАННЫЕ!$AG1877,"1"&amp;ДАННЫЕ!$AG1877,"00")&amp;"i"&amp;IF(ДАННЫЕ!$AH1877,"1"&amp;ДАННЫЕ!$AH1877,"00")&amp;"r"&amp;IF(ДАННЫЕ!$AL1877,"1"&amp;ДАННЫЕ!$AL1877,"00")&amp;"m"&amp;IF(ДАННЫЕ!$AI1877,"1"&amp;ДАННЫЕ!$AI1877,"00")&amp;"hS"&amp;IF(ДАННЫЕ!$AJ1877,"1"&amp;ДАННЫЕ!$AJ1877,"00")&amp;"hZ"&amp;IF(ДАННЫЕ!$AK1877,"1"&amp;ДАННЫЕ!$AK1877,"00")&amp;"p"&amp;IF(ДАННЫЕ!$AP1877,"1"&amp;ДАННЫЕ!$AP1877,"00")&amp;"k"&amp;IF(ДАННЫЕ!$AQ1877,"1"&amp;ДАННЫЕ!$AQ1877,"00")&amp;"z"&amp;IF(ДАННЫЕ!$AR1877,"1"&amp;ДАННЫЕ!$AR1877,"00")&amp;"j"&amp;IF(ДАННЫЕ!$AM1877,"1"&amp;ДАННЫЕ!$AM1877,"00")&amp;"n"&amp;IF(ДАННЫЕ!$AN1877,"1"&amp;ДАННЫЕ!$AN1877,"00")&amp;"E"&amp;ДАННЫЕ!BI1877&amp;"L"&amp;ДАННЫЕ!AO1877&amp;"h"&amp;IF(ДАННЫЕ!$AU1877&gt;0,1,0)&amp;"v"&amp;IF(ДАННЫЕ!$AW1877&gt;0,1,0)&amp;"a"&amp;IF(ДАННЫЕ!$AS1877,"1"&amp;ДАННЫЕ!$AS1877,"00")&amp;"s"&amp;IF(ДАННЫЕ!$AT1877,"1"&amp;ДАННЫЕ!$AT1877,"00")&amp;"u"&amp;IF(ДАННЫЕ!$CJ1877&gt;0,1,0)&amp;"y"&amp;B1877&amp;"d"&amp;H1877&amp;"e"&amp;F1877&amp;G1877</f>
        <v>x0w00t00f00b00g00c00i00r00m00hS00hZ00p00k00z00j00n00ELh0v0a00s00u0y0de</v>
      </c>
      <c r="L1877" s="28" t="str">
        <f ca="1">ДАННЫЕ!$I1877&amp;"VN"&amp;IF(ДАННЫЕ!AW1877&gt;0,11,10)&amp;"CD"&amp;IF(ДАННЫЕ!BF1877&gt;500,16,IF(ДАННЫЕ!BF1877&gt;350,15,IF(ДАННЫЕ!BF1877&gt;=200,14,IF(ДАННЫЕ!BF1877&gt;=100,13,IF(ДАННЫЕ!BF1877&gt;=50,12,IF(ДАННЫЕ!BF1877&gt;0,11,10))))))&amp;"AR"&amp;IF(ДАННЫЕ!BX1877&gt;0,1,0)&amp;"GD"&amp;B1877&amp;"VV"&amp;IF(E1877&gt;=5,IF(E1877&lt;18,1,0),0)</f>
        <v>VN10CD10AR0GD0VV0</v>
      </c>
      <c r="M1877" s="28" t="str">
        <f>ДАННЫЕ!$I1877&amp;"b"&amp;ДАННЫЕ!$BI1877&amp;"r"&amp;ДАННЫЕ!$BJ1877&amp;"CD"&amp;IF(ДАННЫЕ!BF1877&gt;0,IF(ДАННЫЕ!BF1877&lt;200,1,IF(ДАННЫЕ!BF1877&lt;350,2,3)),0)&amp;"h"&amp;IF(ДАННЫЕ!$BK1877+ДАННЫЕ!$BL1877+ДАННЫЕ!$BM1877&gt;0,1,0)&amp;"x"&amp;ДАННЫЕ!$BK1877&amp;"y"&amp;ДАННЫЕ!$BL1877&amp;"z"&amp;ДАННЫЕ!$BM1877&amp;"c"&amp;IF(ДАННЫЕ!$BK1877+ДАННЫЕ!$BL1877+ДАННЫЕ!$BM1877=3,1,0)&amp;"a"&amp;IF(ДАННЫЕ!$BQ1877+ДАННЫЕ!$BR1877&gt;0,1,0)&amp;"d"&amp;ДАННЫЕ!$BQ1877&amp;"v"&amp;ДАННЫЕ!$BR1877&amp;"p"&amp;ДАННЫЕ!$BS1877&amp;"n"&amp;ДАННЫЕ!$BU1877&amp;"t"&amp;ДАННЫЕ!$BV1877&amp;"o"&amp;ДАННЫЕ!$BT1877&amp;"l"&amp;IF(ДАННЫЕ!$BN1877&gt;0,1,0)&amp;ДАННЫЕ!$BN1877&amp;"g"&amp;ДАННЫЕ!$BO1877&amp;"s"&amp;ДАННЫЕ!$BP1877&amp;"DZ"&amp;IF(ДАННЫЕ!B1877-ДАННЫЕ!G1877 &lt; 60,IF(ДАННЫЕ!B1877-ДАННЫЕ!G1877 &gt;= 0,1,0),0)&amp;"u"&amp;IF(ДАННЫЕ!$CJ1877&gt;0,1,0)</f>
        <v>brCD0h0xyzc0a0dvpntol0gsDZ1u0</v>
      </c>
      <c r="N1877" s="28" t="str">
        <f ca="1">ДАННЫЕ!$F1877&amp;ДАННЫЕ!$I1877&amp;"g"&amp;B1877&amp;"cf"&amp;D1877&amp;"a"&amp;IF(ДАННЫЕ!$BX1877&gt;0,1,0)&amp;IF(ДАННЫЕ!$BF1877&gt;500,1,IF(ДАННЫЕ!$BF1877&gt;350,2,IF(ДАННЫЕ!$BF1877&gt;=200,3,IF(ДАННЫЕ!$BF1877&gt;=100,4,IF(ДАННЫЕ!$BF1877&gt;=50,5,IF(ДАННЫЕ!$BF1877&lt;50,6,0))))))&amp;"AR"&amp;IF(DATEDIF(ДАННЫЕ!$BX1877,ДАННЫЕ!$F$1,"y")&gt;1,1,0)&amp;"VG"&amp;IF(ДАННЫЕ!$BH1877="0",1,0)&amp;"o"&amp;IF(T1877+ДАННЫЕ!$AF1877+ДАННЫЕ!$AG1877+ДАННЫЕ!$AH1877+ДАННЫЕ!$AI1877+ДАННЫЕ!$AJ1877+ДАННЫЕ!$AP1877+ДАННЫЕ!$AQ1877+ДАННЫЕ!$AR1877+ДАННЫЕ!$AU1877+ДАННЫЕ!$AW1877+ДАННЫЕ!$AS1877+ДАННЫЕ!$AT1877&gt;0,1,0)&amp;"x"&amp;ДАННЫЕ!$AG1877&amp;"p"&amp;IF(ДАННЫЕ!$BY1877&gt;0,1,0)&amp;"v"&amp;IF(ДАННЫЕ!$BZ1877&gt;0,1,0)&amp;"n"&amp;ДАННЫЕ!$CA1877&amp;"t"&amp;ДАННЫЕ!$AY1877&amp;"k"&amp;ДАННЫЕ!$CB1877&amp;"q"&amp;ДАННЫЕ!$CC1877&amp;"w"&amp;ДАННЫЕ!$CD1877&amp;"e"&amp;ДАННЫЕ!$CE1877&amp;"m"&amp;ДАННЫЕ!$CF1877&amp;"c"&amp;ДАННЫЕ!$CG1877&amp;"z"&amp;ДАННЫЕ!$CH1877&amp;"d"&amp;IF(H1877=4,1,0)&amp;"s"&amp;IF(ДАННЫЕ!$J1877=1,0,1)&amp;"u"&amp;IF(ДАННЫЕ!$CJ1877&gt;0,1,0)</f>
        <v>g0cf0a06AR1VG0o0xp0v0ntkqwemczd0s1u0</v>
      </c>
      <c r="O1877" s="28" t="str">
        <f>ДАННЫЕ!$I1877&amp;"g"&amp;B1877&amp;A1877&amp;"f"&amp;P1877&amp;"c"&amp;IF(ДАННЫЕ!$U1877&gt;0,1,0)&amp;"s"&amp;IF(ДАННЫЕ!$Q1877&gt;0,IF(YEAR(ДАННЫЕ!$F$1)=YEAR(ДАННЫЕ!$Q1877),IF(MONTH(ДАННЫЕ!$F$1)=MONTH(ДАННЫЕ!$Q1877),111,11),1),0)&amp;"i"&amp;IF(ДАННЫЕ!$R1877+ДАННЫЕ!$S1877+ДАННЫЕ!$T1877=0,0,1)&amp;"h"&amp;IF(ДАННЫЕ!$P1877&gt;0,1,0)&amp;"p"&amp;IF(ДАННЫЕ!$CI1877&gt;0,IF(YEAR(ДАННЫЕ!$F$1)=YEAR(ДАННЫЕ!$CI1877),IF(MONTH(ДАННЫЕ!$F$1)=MONTH(ДАННЫЕ!$CI1877),111,11),1),0)&amp;"d"&amp;IF(ДАННЫЕ!$CJ1877&gt;0,IF(YEAR(ДАННЫЕ!$F$1)=YEAR(ДАННЫЕ!$CJ1877),IF(MONTH(ДАННЫЕ!$F$1)=MONTH(ДАННЫЕ!$CJ1877),111,11),1),0)&amp;"o"&amp;IF(ДАННЫЕ!$CK1877&gt;0,IF(MONTH(ДАННЫЕ!$F$1)=MONTH(ДАННЫЕ!$CK1877),111,11),0)&amp;"v"&amp;IF(ДАННЫЕ!$BE1877&gt;0,IF(MONTH(ДАННЫЕ!$F$1)=MONTH(ДАННЫЕ!$BE1877),111,11),0)</f>
        <v>g00f0c0s0i0h0p0d0o0v0</v>
      </c>
      <c r="P1877" s="15">
        <f t="shared" si="89"/>
        <v>0</v>
      </c>
      <c r="Q1877" s="15">
        <f>IF(ДАННЫЕ!$F$1&gt;ДАННЫЕ!$N1877,IF(YEAR(ДАННЫЕ!$F$1)=YEAR(ДАННЫЕ!M1877),1,0),0)</f>
        <v>0</v>
      </c>
      <c r="R1877" s="15">
        <f>IF(ДАННЫЕ!$F$1&gt;ДАННЫЕ!$N1877,IF(YEAR(ДАННЫЕ!$F$1)=YEAR(ДАННЫЕ!N1877),1,0),0)</f>
        <v>0</v>
      </c>
      <c r="S1877" s="15">
        <f>IF(ДАННЫЕ!$AA1877="2А",1,IF(ДАННЫЕ!$AA1877="2Б",2,IF(ДАННЫЕ!$AA1877="2В",3,IF(ДАННЫЕ!$AA1877=3,4,IF(ДАННЫЕ!$AA1877="4А",5,IF(ДАННЫЕ!$AA1877="4Б",6,IF(ДАННЫЕ!$AA1877="4В",7,IF(ДАННЫЕ!$AA1877=5,8,0))))))))</f>
        <v>0</v>
      </c>
      <c r="T1877" s="15">
        <f>IF(OR(ДАННЫЕ!$AC1877=2,ДАННЫЕ!$AD1877=2,ДАННЫЕ!$AE1877=2),2,IF(OR(ДАННЫЕ!$AC1877=1,ДАННЫЕ!$AD1877=1,ДАННЫЕ!$AE1877=1),1,0))</f>
        <v>0</v>
      </c>
    </row>
    <row r="1878" spans="1:20" x14ac:dyDescent="0.2">
      <c r="A1878" s="78">
        <f>IF(B1878&gt;0,IF(MONTH(ДАННЫЕ!$F$1)=MONTH(ДАННЫЕ!$B1878),1,0),0)</f>
        <v>0</v>
      </c>
      <c r="B1878" s="14">
        <f>IF(ДАННЫЕ!$B1878&gt;0,IF(YEAR(ДАННЫЕ!$F$1)=YEAR(ДАННЫЕ!$B1878),1,0),0)</f>
        <v>0</v>
      </c>
      <c r="C1878" s="14">
        <f>IF(ДАННЫЕ!$CM1878&gt;0,IF(YEAR(ДАННЫЕ!$F$1)=YEAR(ДАННЫЕ!$CM1878),1,0),0)</f>
        <v>0</v>
      </c>
      <c r="D1878" s="14">
        <f>IF(ДАННЫЕ!$CJ1878&gt;0,IF(ДАННЫЕ!$CL1878&gt;ДАННЫЕ!$F$1,1,IF(ДАННЫЕ!$CL1878&gt;0,0,1)),0)</f>
        <v>0</v>
      </c>
      <c r="E1878" s="43" t="str">
        <f ca="1">IF(ДАННЫЕ!$F$1&gt;0,IF(ДАННЫЕ!$G1878&gt;0,DATEDIF(ДАННЫЕ!$G1878,ДАННЫЕ!$F$1,"y"),""),IF(ДАННЫЕ!$G1878&gt;0,DATEDIF(ДАННЫЕ!$G1878,TODAY(),"y"),""))</f>
        <v/>
      </c>
      <c r="F1878" s="43" t="str">
        <f xml:space="preserve"> IF(ДАННЫЕ!$F1878="М",IF(E1878&gt;=18,IF(E1878&lt;60,1,""),""),"")&amp;IF(ДАННЫЕ!$F1878="Ж",IF(E1878&gt;=18,IF(E1878&lt;55,1,""),""),"")</f>
        <v/>
      </c>
      <c r="G1878" s="43" t="str">
        <f xml:space="preserve"> IF(ДАННЫЕ!$F1878="М",IF(E1878&gt;=60,2,""),"")&amp;IF(ДАННЫЕ!$F1878="Ж",IF(E1878&gt;=55,2,""),"")</f>
        <v/>
      </c>
      <c r="H1878" s="43" t="str">
        <f t="shared" ca="1" si="87"/>
        <v/>
      </c>
      <c r="I1878" s="43" t="str">
        <f t="shared" ca="1" si="88"/>
        <v>03</v>
      </c>
      <c r="J1878" s="28" t="str">
        <f ca="1">ДАННЫЕ!$F1878&amp;H1878&amp;I1878&amp;ДАННЫЕ!$I1878&amp;"m"&amp;IF(ДАННЫЕ!$I1878&gt;0,IF(ДАННЫЕ!$J1878&gt;0,0,1),"")&amp;"f"&amp;IF(ДАННЫЕ!$R1878&gt;0,IF(YEAR(ДАННЫЕ!$F$1)=YEAR(ДАННЫЕ!$R1878),1,0),0)&amp;"z"&amp;ДАННЫЕ!$R1878&amp;"p"&amp;ДАННЫЕ!$S1878&amp;"i"&amp;ДАННЫЕ!$T1878&amp;"h"&amp;ДАННЫЕ!$K1878&amp;"be"&amp;ДАННЫЕ!$BI1878&amp;"CD"&amp;IF(ДАННЫЕ!BF1878&gt;500,4,IF(ДАННЫЕ!BF1878&gt;350,3,IF(ДАННЫЕ!BF1878&gt;200,2,IF(ДАННЫЕ!BF1878&gt;0,1,0))))&amp;"g"&amp;B1878&amp;"d"&amp;H1878&amp;"l"&amp;ДАННЫЕ!AT1878&amp;"a"&amp;ДАННЫЕ!$V1878&amp;"v"&amp;R1878&amp;"k"&amp;ДАННЫЕ!$U1878&amp;"s"&amp;ДАННЫЕ!$Y1878&amp;"t"&amp;ДАННЫЕ!$X1878&amp;"b"&amp;IF(ДАННЫЕ!$Q1878&gt;1,1,0)&amp;"PP"&amp;ДАННЫЕ!Z1878&amp;"c"&amp;S1878&amp;"x"&amp;IF(ДАННЫЕ!$BY1878&gt;0,IF(YEAR(ДАННЫЕ!$F$1)=YEAR(ДАННЫЕ!$BY1878),1,0),0)&amp;"n"&amp;IF(ДАННЫЕ!$BZ1878&gt;0,IF(YEAR(ДАННЫЕ!$F$1)=YEAR(ДАННЫЕ!$BZ1878),1,0),0)&amp;"u"&amp;D1878&amp;"z"&amp;IF(ДАННЫЕ!$CL1878&gt;0,IF(YEAR(ДАННЫЕ!$F$1)&gt;YEAR(ДАННЫЕ!$CL1878),11,12),0)</f>
        <v>03mf0zpihbeCD0g0dlav0kstb0PPc0x0n0u0z0</v>
      </c>
      <c r="K1878" s="28" t="str">
        <f ca="1">ДАННЫЕ!$I1878&amp;"x"&amp;B1878&amp;"w"&amp;IF(T1878+ДАННЫЕ!AD1878+ДАННЫЕ!AE1878+ДАННЫЕ!AF1878+ДАННЫЕ!AG1878+ДАННЫЕ!AH1878+ДАННЫЕ!$AL1878+ДАННЫЕ!AI1878+ДАННЫЕ!AJ1878+ДАННЫЕ!AK1878+ДАННЫЕ!AP1878+ДАННЫЕ!AQ1878+ДАННЫЕ!AR1878+ДАННЫЕ!$AM1878+ДАННЫЕ!$AN1878+ДАННЫЕ!AS1878+ДАННЫЕ!AT1878&gt;0,1,0)&amp;IF(OR(T1878=2,ДАННЫЕ!AD1878=2,ДАННЫЕ!AE1878=2,ДАННЫЕ!AF1878=2,ДАННЫЕ!AG1878=2,ДАННЫЕ!AH1878=2,ДАННЫЕ!$AL1878=2,ДАННЫЕ!AI1878=2,ДАННЫЕ!AJ1878=2,ДАННЫЕ!AK1878=2,ДАННЫЕ!AP1878=2,ДАННЫЕ!AQ1878=2,ДАННЫЕ!AR1878=2,ДАННЫЕ!$AM1878=2,ДАННЫЕ!$AN1878=2,ДАННЫЕ!AS1878=2,ДАННЫЕ!AT1878=2),2,0)&amp;"t"&amp;IF(T1878&gt;0,"1"&amp;T1878,"00")&amp;"f"&amp;IF(ДАННЫЕ!$AC1878,"1"&amp;ДАННЫЕ!$AC1878,"00")&amp;"b"&amp;IF(ДАННЫЕ!$AD1878,"1"&amp;ДАННЫЕ!$AD1878,"00")&amp;"g"&amp;IF(ДАННЫЕ!$AF1878,"1"&amp;ДАННЫЕ!$AF1878,"00")&amp;"c"&amp;IF(ДАННЫЕ!$AG1878,"1"&amp;ДАННЫЕ!$AG1878,"00")&amp;"i"&amp;IF(ДАННЫЕ!$AH1878,"1"&amp;ДАННЫЕ!$AH1878,"00")&amp;"r"&amp;IF(ДАННЫЕ!$AL1878,"1"&amp;ДАННЫЕ!$AL1878,"00")&amp;"m"&amp;IF(ДАННЫЕ!$AI1878,"1"&amp;ДАННЫЕ!$AI1878,"00")&amp;"hS"&amp;IF(ДАННЫЕ!$AJ1878,"1"&amp;ДАННЫЕ!$AJ1878,"00")&amp;"hZ"&amp;IF(ДАННЫЕ!$AK1878,"1"&amp;ДАННЫЕ!$AK1878,"00")&amp;"p"&amp;IF(ДАННЫЕ!$AP1878,"1"&amp;ДАННЫЕ!$AP1878,"00")&amp;"k"&amp;IF(ДАННЫЕ!$AQ1878,"1"&amp;ДАННЫЕ!$AQ1878,"00")&amp;"z"&amp;IF(ДАННЫЕ!$AR1878,"1"&amp;ДАННЫЕ!$AR1878,"00")&amp;"j"&amp;IF(ДАННЫЕ!$AM1878,"1"&amp;ДАННЫЕ!$AM1878,"00")&amp;"n"&amp;IF(ДАННЫЕ!$AN1878,"1"&amp;ДАННЫЕ!$AN1878,"00")&amp;"E"&amp;ДАННЫЕ!BI1878&amp;"L"&amp;ДАННЫЕ!AO1878&amp;"h"&amp;IF(ДАННЫЕ!$AU1878&gt;0,1,0)&amp;"v"&amp;IF(ДАННЫЕ!$AW1878&gt;0,1,0)&amp;"a"&amp;IF(ДАННЫЕ!$AS1878,"1"&amp;ДАННЫЕ!$AS1878,"00")&amp;"s"&amp;IF(ДАННЫЕ!$AT1878,"1"&amp;ДАННЫЕ!$AT1878,"00")&amp;"u"&amp;IF(ДАННЫЕ!$CJ1878&gt;0,1,0)&amp;"y"&amp;B1878&amp;"d"&amp;H1878&amp;"e"&amp;F1878&amp;G1878</f>
        <v>x0w00t00f00b00g00c00i00r00m00hS00hZ00p00k00z00j00n00ELh0v0a00s00u0y0de</v>
      </c>
      <c r="L1878" s="28" t="str">
        <f ca="1">ДАННЫЕ!$I1878&amp;"VN"&amp;IF(ДАННЫЕ!AW1878&gt;0,11,10)&amp;"CD"&amp;IF(ДАННЫЕ!BF1878&gt;500,16,IF(ДАННЫЕ!BF1878&gt;350,15,IF(ДАННЫЕ!BF1878&gt;=200,14,IF(ДАННЫЕ!BF1878&gt;=100,13,IF(ДАННЫЕ!BF1878&gt;=50,12,IF(ДАННЫЕ!BF1878&gt;0,11,10))))))&amp;"AR"&amp;IF(ДАННЫЕ!BX1878&gt;0,1,0)&amp;"GD"&amp;B1878&amp;"VV"&amp;IF(E1878&gt;=5,IF(E1878&lt;18,1,0),0)</f>
        <v>VN10CD10AR0GD0VV0</v>
      </c>
      <c r="M1878" s="28" t="str">
        <f>ДАННЫЕ!$I1878&amp;"b"&amp;ДАННЫЕ!$BI1878&amp;"r"&amp;ДАННЫЕ!$BJ1878&amp;"CD"&amp;IF(ДАННЫЕ!BF1878&gt;0,IF(ДАННЫЕ!BF1878&lt;200,1,IF(ДАННЫЕ!BF1878&lt;350,2,3)),0)&amp;"h"&amp;IF(ДАННЫЕ!$BK1878+ДАННЫЕ!$BL1878+ДАННЫЕ!$BM1878&gt;0,1,0)&amp;"x"&amp;ДАННЫЕ!$BK1878&amp;"y"&amp;ДАННЫЕ!$BL1878&amp;"z"&amp;ДАННЫЕ!$BM1878&amp;"c"&amp;IF(ДАННЫЕ!$BK1878+ДАННЫЕ!$BL1878+ДАННЫЕ!$BM1878=3,1,0)&amp;"a"&amp;IF(ДАННЫЕ!$BQ1878+ДАННЫЕ!$BR1878&gt;0,1,0)&amp;"d"&amp;ДАННЫЕ!$BQ1878&amp;"v"&amp;ДАННЫЕ!$BR1878&amp;"p"&amp;ДАННЫЕ!$BS1878&amp;"n"&amp;ДАННЫЕ!$BU1878&amp;"t"&amp;ДАННЫЕ!$BV1878&amp;"o"&amp;ДАННЫЕ!$BT1878&amp;"l"&amp;IF(ДАННЫЕ!$BN1878&gt;0,1,0)&amp;ДАННЫЕ!$BN1878&amp;"g"&amp;ДАННЫЕ!$BO1878&amp;"s"&amp;ДАННЫЕ!$BP1878&amp;"DZ"&amp;IF(ДАННЫЕ!B1878-ДАННЫЕ!G1878 &lt; 60,IF(ДАННЫЕ!B1878-ДАННЫЕ!G1878 &gt;= 0,1,0),0)&amp;"u"&amp;IF(ДАННЫЕ!$CJ1878&gt;0,1,0)</f>
        <v>brCD0h0xyzc0a0dvpntol0gsDZ1u0</v>
      </c>
      <c r="N1878" s="28" t="str">
        <f ca="1">ДАННЫЕ!$F1878&amp;ДАННЫЕ!$I1878&amp;"g"&amp;B1878&amp;"cf"&amp;D1878&amp;"a"&amp;IF(ДАННЫЕ!$BX1878&gt;0,1,0)&amp;IF(ДАННЫЕ!$BF1878&gt;500,1,IF(ДАННЫЕ!$BF1878&gt;350,2,IF(ДАННЫЕ!$BF1878&gt;=200,3,IF(ДАННЫЕ!$BF1878&gt;=100,4,IF(ДАННЫЕ!$BF1878&gt;=50,5,IF(ДАННЫЕ!$BF1878&lt;50,6,0))))))&amp;"AR"&amp;IF(DATEDIF(ДАННЫЕ!$BX1878,ДАННЫЕ!$F$1,"y")&gt;1,1,0)&amp;"VG"&amp;IF(ДАННЫЕ!$BH1878="0",1,0)&amp;"o"&amp;IF(T1878+ДАННЫЕ!$AF1878+ДАННЫЕ!$AG1878+ДАННЫЕ!$AH1878+ДАННЫЕ!$AI1878+ДАННЫЕ!$AJ1878+ДАННЫЕ!$AP1878+ДАННЫЕ!$AQ1878+ДАННЫЕ!$AR1878+ДАННЫЕ!$AU1878+ДАННЫЕ!$AW1878+ДАННЫЕ!$AS1878+ДАННЫЕ!$AT1878&gt;0,1,0)&amp;"x"&amp;ДАННЫЕ!$AG1878&amp;"p"&amp;IF(ДАННЫЕ!$BY1878&gt;0,1,0)&amp;"v"&amp;IF(ДАННЫЕ!$BZ1878&gt;0,1,0)&amp;"n"&amp;ДАННЫЕ!$CA1878&amp;"t"&amp;ДАННЫЕ!$AY1878&amp;"k"&amp;ДАННЫЕ!$CB1878&amp;"q"&amp;ДАННЫЕ!$CC1878&amp;"w"&amp;ДАННЫЕ!$CD1878&amp;"e"&amp;ДАННЫЕ!$CE1878&amp;"m"&amp;ДАННЫЕ!$CF1878&amp;"c"&amp;ДАННЫЕ!$CG1878&amp;"z"&amp;ДАННЫЕ!$CH1878&amp;"d"&amp;IF(H1878=4,1,0)&amp;"s"&amp;IF(ДАННЫЕ!$J1878=1,0,1)&amp;"u"&amp;IF(ДАННЫЕ!$CJ1878&gt;0,1,0)</f>
        <v>g0cf0a06AR1VG0o0xp0v0ntkqwemczd0s1u0</v>
      </c>
      <c r="O1878" s="28" t="str">
        <f>ДАННЫЕ!$I1878&amp;"g"&amp;B1878&amp;A1878&amp;"f"&amp;P1878&amp;"c"&amp;IF(ДАННЫЕ!$U1878&gt;0,1,0)&amp;"s"&amp;IF(ДАННЫЕ!$Q1878&gt;0,IF(YEAR(ДАННЫЕ!$F$1)=YEAR(ДАННЫЕ!$Q1878),IF(MONTH(ДАННЫЕ!$F$1)=MONTH(ДАННЫЕ!$Q1878),111,11),1),0)&amp;"i"&amp;IF(ДАННЫЕ!$R1878+ДАННЫЕ!$S1878+ДАННЫЕ!$T1878=0,0,1)&amp;"h"&amp;IF(ДАННЫЕ!$P1878&gt;0,1,0)&amp;"p"&amp;IF(ДАННЫЕ!$CI1878&gt;0,IF(YEAR(ДАННЫЕ!$F$1)=YEAR(ДАННЫЕ!$CI1878),IF(MONTH(ДАННЫЕ!$F$1)=MONTH(ДАННЫЕ!$CI1878),111,11),1),0)&amp;"d"&amp;IF(ДАННЫЕ!$CJ1878&gt;0,IF(YEAR(ДАННЫЕ!$F$1)=YEAR(ДАННЫЕ!$CJ1878),IF(MONTH(ДАННЫЕ!$F$1)=MONTH(ДАННЫЕ!$CJ1878),111,11),1),0)&amp;"o"&amp;IF(ДАННЫЕ!$CK1878&gt;0,IF(MONTH(ДАННЫЕ!$F$1)=MONTH(ДАННЫЕ!$CK1878),111,11),0)&amp;"v"&amp;IF(ДАННЫЕ!$BE1878&gt;0,IF(MONTH(ДАННЫЕ!$F$1)=MONTH(ДАННЫЕ!$BE1878),111,11),0)</f>
        <v>g00f0c0s0i0h0p0d0o0v0</v>
      </c>
      <c r="P1878" s="15">
        <f t="shared" si="89"/>
        <v>0</v>
      </c>
      <c r="Q1878" s="15">
        <f>IF(ДАННЫЕ!$F$1&gt;ДАННЫЕ!$N1878,IF(YEAR(ДАННЫЕ!$F$1)=YEAR(ДАННЫЕ!M1878),1,0),0)</f>
        <v>0</v>
      </c>
      <c r="R1878" s="15">
        <f>IF(ДАННЫЕ!$F$1&gt;ДАННЫЕ!$N1878,IF(YEAR(ДАННЫЕ!$F$1)=YEAR(ДАННЫЕ!N1878),1,0),0)</f>
        <v>0</v>
      </c>
      <c r="S1878" s="15">
        <f>IF(ДАННЫЕ!$AA1878="2А",1,IF(ДАННЫЕ!$AA1878="2Б",2,IF(ДАННЫЕ!$AA1878="2В",3,IF(ДАННЫЕ!$AA1878=3,4,IF(ДАННЫЕ!$AA1878="4А",5,IF(ДАННЫЕ!$AA1878="4Б",6,IF(ДАННЫЕ!$AA1878="4В",7,IF(ДАННЫЕ!$AA1878=5,8,0))))))))</f>
        <v>0</v>
      </c>
      <c r="T1878" s="15">
        <f>IF(OR(ДАННЫЕ!$AC1878=2,ДАННЫЕ!$AD1878=2,ДАННЫЕ!$AE1878=2),2,IF(OR(ДАННЫЕ!$AC1878=1,ДАННЫЕ!$AD1878=1,ДАННЫЕ!$AE1878=1),1,0))</f>
        <v>0</v>
      </c>
    </row>
    <row r="1879" spans="1:20" x14ac:dyDescent="0.2">
      <c r="A1879" s="78">
        <f>IF(B1879&gt;0,IF(MONTH(ДАННЫЕ!$F$1)=MONTH(ДАННЫЕ!$B1879),1,0),0)</f>
        <v>0</v>
      </c>
      <c r="B1879" s="14">
        <f>IF(ДАННЫЕ!$B1879&gt;0,IF(YEAR(ДАННЫЕ!$F$1)=YEAR(ДАННЫЕ!$B1879),1,0),0)</f>
        <v>0</v>
      </c>
      <c r="C1879" s="14">
        <f>IF(ДАННЫЕ!$CM1879&gt;0,IF(YEAR(ДАННЫЕ!$F$1)=YEAR(ДАННЫЕ!$CM1879),1,0),0)</f>
        <v>0</v>
      </c>
      <c r="D1879" s="14">
        <f>IF(ДАННЫЕ!$CJ1879&gt;0,IF(ДАННЫЕ!$CL1879&gt;ДАННЫЕ!$F$1,1,IF(ДАННЫЕ!$CL1879&gt;0,0,1)),0)</f>
        <v>0</v>
      </c>
      <c r="E1879" s="43" t="str">
        <f ca="1">IF(ДАННЫЕ!$F$1&gt;0,IF(ДАННЫЕ!$G1879&gt;0,DATEDIF(ДАННЫЕ!$G1879,ДАННЫЕ!$F$1,"y"),""),IF(ДАННЫЕ!$G1879&gt;0,DATEDIF(ДАННЫЕ!$G1879,TODAY(),"y"),""))</f>
        <v/>
      </c>
      <c r="F1879" s="43" t="str">
        <f xml:space="preserve"> IF(ДАННЫЕ!$F1879="М",IF(E1879&gt;=18,IF(E1879&lt;60,1,""),""),"")&amp;IF(ДАННЫЕ!$F1879="Ж",IF(E1879&gt;=18,IF(E1879&lt;55,1,""),""),"")</f>
        <v/>
      </c>
      <c r="G1879" s="43" t="str">
        <f xml:space="preserve"> IF(ДАННЫЕ!$F1879="М",IF(E1879&gt;=60,2,""),"")&amp;IF(ДАННЫЕ!$F1879="Ж",IF(E1879&gt;=55,2,""),"")</f>
        <v/>
      </c>
      <c r="H1879" s="43" t="str">
        <f t="shared" ca="1" si="87"/>
        <v/>
      </c>
      <c r="I1879" s="43" t="str">
        <f t="shared" ca="1" si="88"/>
        <v>03</v>
      </c>
      <c r="J1879" s="28" t="str">
        <f ca="1">ДАННЫЕ!$F1879&amp;H1879&amp;I1879&amp;ДАННЫЕ!$I1879&amp;"m"&amp;IF(ДАННЫЕ!$I1879&gt;0,IF(ДАННЫЕ!$J1879&gt;0,0,1),"")&amp;"f"&amp;IF(ДАННЫЕ!$R1879&gt;0,IF(YEAR(ДАННЫЕ!$F$1)=YEAR(ДАННЫЕ!$R1879),1,0),0)&amp;"z"&amp;ДАННЫЕ!$R1879&amp;"p"&amp;ДАННЫЕ!$S1879&amp;"i"&amp;ДАННЫЕ!$T1879&amp;"h"&amp;ДАННЫЕ!$K1879&amp;"be"&amp;ДАННЫЕ!$BI1879&amp;"CD"&amp;IF(ДАННЫЕ!BF1879&gt;500,4,IF(ДАННЫЕ!BF1879&gt;350,3,IF(ДАННЫЕ!BF1879&gt;200,2,IF(ДАННЫЕ!BF1879&gt;0,1,0))))&amp;"g"&amp;B1879&amp;"d"&amp;H1879&amp;"l"&amp;ДАННЫЕ!AT1879&amp;"a"&amp;ДАННЫЕ!$V1879&amp;"v"&amp;R1879&amp;"k"&amp;ДАННЫЕ!$U1879&amp;"s"&amp;ДАННЫЕ!$Y1879&amp;"t"&amp;ДАННЫЕ!$X1879&amp;"b"&amp;IF(ДАННЫЕ!$Q1879&gt;1,1,0)&amp;"PP"&amp;ДАННЫЕ!Z1879&amp;"c"&amp;S1879&amp;"x"&amp;IF(ДАННЫЕ!$BY1879&gt;0,IF(YEAR(ДАННЫЕ!$F$1)=YEAR(ДАННЫЕ!$BY1879),1,0),0)&amp;"n"&amp;IF(ДАННЫЕ!$BZ1879&gt;0,IF(YEAR(ДАННЫЕ!$F$1)=YEAR(ДАННЫЕ!$BZ1879),1,0),0)&amp;"u"&amp;D1879&amp;"z"&amp;IF(ДАННЫЕ!$CL1879&gt;0,IF(YEAR(ДАННЫЕ!$F$1)&gt;YEAR(ДАННЫЕ!$CL1879),11,12),0)</f>
        <v>03mf0zpihbeCD0g0dlav0kstb0PPc0x0n0u0z0</v>
      </c>
      <c r="K1879" s="28" t="str">
        <f ca="1">ДАННЫЕ!$I1879&amp;"x"&amp;B1879&amp;"w"&amp;IF(T1879+ДАННЫЕ!AD1879+ДАННЫЕ!AE1879+ДАННЫЕ!AF1879+ДАННЫЕ!AG1879+ДАННЫЕ!AH1879+ДАННЫЕ!$AL1879+ДАННЫЕ!AI1879+ДАННЫЕ!AJ1879+ДАННЫЕ!AK1879+ДАННЫЕ!AP1879+ДАННЫЕ!AQ1879+ДАННЫЕ!AR1879+ДАННЫЕ!$AM1879+ДАННЫЕ!$AN1879+ДАННЫЕ!AS1879+ДАННЫЕ!AT1879&gt;0,1,0)&amp;IF(OR(T1879=2,ДАННЫЕ!AD1879=2,ДАННЫЕ!AE1879=2,ДАННЫЕ!AF1879=2,ДАННЫЕ!AG1879=2,ДАННЫЕ!AH1879=2,ДАННЫЕ!$AL1879=2,ДАННЫЕ!AI1879=2,ДАННЫЕ!AJ1879=2,ДАННЫЕ!AK1879=2,ДАННЫЕ!AP1879=2,ДАННЫЕ!AQ1879=2,ДАННЫЕ!AR1879=2,ДАННЫЕ!$AM1879=2,ДАННЫЕ!$AN1879=2,ДАННЫЕ!AS1879=2,ДАННЫЕ!AT1879=2),2,0)&amp;"t"&amp;IF(T1879&gt;0,"1"&amp;T1879,"00")&amp;"f"&amp;IF(ДАННЫЕ!$AC1879,"1"&amp;ДАННЫЕ!$AC1879,"00")&amp;"b"&amp;IF(ДАННЫЕ!$AD1879,"1"&amp;ДАННЫЕ!$AD1879,"00")&amp;"g"&amp;IF(ДАННЫЕ!$AF1879,"1"&amp;ДАННЫЕ!$AF1879,"00")&amp;"c"&amp;IF(ДАННЫЕ!$AG1879,"1"&amp;ДАННЫЕ!$AG1879,"00")&amp;"i"&amp;IF(ДАННЫЕ!$AH1879,"1"&amp;ДАННЫЕ!$AH1879,"00")&amp;"r"&amp;IF(ДАННЫЕ!$AL1879,"1"&amp;ДАННЫЕ!$AL1879,"00")&amp;"m"&amp;IF(ДАННЫЕ!$AI1879,"1"&amp;ДАННЫЕ!$AI1879,"00")&amp;"hS"&amp;IF(ДАННЫЕ!$AJ1879,"1"&amp;ДАННЫЕ!$AJ1879,"00")&amp;"hZ"&amp;IF(ДАННЫЕ!$AK1879,"1"&amp;ДАННЫЕ!$AK1879,"00")&amp;"p"&amp;IF(ДАННЫЕ!$AP1879,"1"&amp;ДАННЫЕ!$AP1879,"00")&amp;"k"&amp;IF(ДАННЫЕ!$AQ1879,"1"&amp;ДАННЫЕ!$AQ1879,"00")&amp;"z"&amp;IF(ДАННЫЕ!$AR1879,"1"&amp;ДАННЫЕ!$AR1879,"00")&amp;"j"&amp;IF(ДАННЫЕ!$AM1879,"1"&amp;ДАННЫЕ!$AM1879,"00")&amp;"n"&amp;IF(ДАННЫЕ!$AN1879,"1"&amp;ДАННЫЕ!$AN1879,"00")&amp;"E"&amp;ДАННЫЕ!BI1879&amp;"L"&amp;ДАННЫЕ!AO1879&amp;"h"&amp;IF(ДАННЫЕ!$AU1879&gt;0,1,0)&amp;"v"&amp;IF(ДАННЫЕ!$AW1879&gt;0,1,0)&amp;"a"&amp;IF(ДАННЫЕ!$AS1879,"1"&amp;ДАННЫЕ!$AS1879,"00")&amp;"s"&amp;IF(ДАННЫЕ!$AT1879,"1"&amp;ДАННЫЕ!$AT1879,"00")&amp;"u"&amp;IF(ДАННЫЕ!$CJ1879&gt;0,1,0)&amp;"y"&amp;B1879&amp;"d"&amp;H1879&amp;"e"&amp;F1879&amp;G1879</f>
        <v>x0w00t00f00b00g00c00i00r00m00hS00hZ00p00k00z00j00n00ELh0v0a00s00u0y0de</v>
      </c>
      <c r="L1879" s="28" t="str">
        <f ca="1">ДАННЫЕ!$I1879&amp;"VN"&amp;IF(ДАННЫЕ!AW1879&gt;0,11,10)&amp;"CD"&amp;IF(ДАННЫЕ!BF1879&gt;500,16,IF(ДАННЫЕ!BF1879&gt;350,15,IF(ДАННЫЕ!BF1879&gt;=200,14,IF(ДАННЫЕ!BF1879&gt;=100,13,IF(ДАННЫЕ!BF1879&gt;=50,12,IF(ДАННЫЕ!BF1879&gt;0,11,10))))))&amp;"AR"&amp;IF(ДАННЫЕ!BX1879&gt;0,1,0)&amp;"GD"&amp;B1879&amp;"VV"&amp;IF(E1879&gt;=5,IF(E1879&lt;18,1,0),0)</f>
        <v>VN10CD10AR0GD0VV0</v>
      </c>
      <c r="M1879" s="28" t="str">
        <f>ДАННЫЕ!$I1879&amp;"b"&amp;ДАННЫЕ!$BI1879&amp;"r"&amp;ДАННЫЕ!$BJ1879&amp;"CD"&amp;IF(ДАННЫЕ!BF1879&gt;0,IF(ДАННЫЕ!BF1879&lt;200,1,IF(ДАННЫЕ!BF1879&lt;350,2,3)),0)&amp;"h"&amp;IF(ДАННЫЕ!$BK1879+ДАННЫЕ!$BL1879+ДАННЫЕ!$BM1879&gt;0,1,0)&amp;"x"&amp;ДАННЫЕ!$BK1879&amp;"y"&amp;ДАННЫЕ!$BL1879&amp;"z"&amp;ДАННЫЕ!$BM1879&amp;"c"&amp;IF(ДАННЫЕ!$BK1879+ДАННЫЕ!$BL1879+ДАННЫЕ!$BM1879=3,1,0)&amp;"a"&amp;IF(ДАННЫЕ!$BQ1879+ДАННЫЕ!$BR1879&gt;0,1,0)&amp;"d"&amp;ДАННЫЕ!$BQ1879&amp;"v"&amp;ДАННЫЕ!$BR1879&amp;"p"&amp;ДАННЫЕ!$BS1879&amp;"n"&amp;ДАННЫЕ!$BU1879&amp;"t"&amp;ДАННЫЕ!$BV1879&amp;"o"&amp;ДАННЫЕ!$BT1879&amp;"l"&amp;IF(ДАННЫЕ!$BN1879&gt;0,1,0)&amp;ДАННЫЕ!$BN1879&amp;"g"&amp;ДАННЫЕ!$BO1879&amp;"s"&amp;ДАННЫЕ!$BP1879&amp;"DZ"&amp;IF(ДАННЫЕ!B1879-ДАННЫЕ!G1879 &lt; 60,IF(ДАННЫЕ!B1879-ДАННЫЕ!G1879 &gt;= 0,1,0),0)&amp;"u"&amp;IF(ДАННЫЕ!$CJ1879&gt;0,1,0)</f>
        <v>brCD0h0xyzc0a0dvpntol0gsDZ1u0</v>
      </c>
      <c r="N1879" s="28" t="str">
        <f ca="1">ДАННЫЕ!$F1879&amp;ДАННЫЕ!$I1879&amp;"g"&amp;B1879&amp;"cf"&amp;D1879&amp;"a"&amp;IF(ДАННЫЕ!$BX1879&gt;0,1,0)&amp;IF(ДАННЫЕ!$BF1879&gt;500,1,IF(ДАННЫЕ!$BF1879&gt;350,2,IF(ДАННЫЕ!$BF1879&gt;=200,3,IF(ДАННЫЕ!$BF1879&gt;=100,4,IF(ДАННЫЕ!$BF1879&gt;=50,5,IF(ДАННЫЕ!$BF1879&lt;50,6,0))))))&amp;"AR"&amp;IF(DATEDIF(ДАННЫЕ!$BX1879,ДАННЫЕ!$F$1,"y")&gt;1,1,0)&amp;"VG"&amp;IF(ДАННЫЕ!$BH1879="0",1,0)&amp;"o"&amp;IF(T1879+ДАННЫЕ!$AF1879+ДАННЫЕ!$AG1879+ДАННЫЕ!$AH1879+ДАННЫЕ!$AI1879+ДАННЫЕ!$AJ1879+ДАННЫЕ!$AP1879+ДАННЫЕ!$AQ1879+ДАННЫЕ!$AR1879+ДАННЫЕ!$AU1879+ДАННЫЕ!$AW1879+ДАННЫЕ!$AS1879+ДАННЫЕ!$AT1879&gt;0,1,0)&amp;"x"&amp;ДАННЫЕ!$AG1879&amp;"p"&amp;IF(ДАННЫЕ!$BY1879&gt;0,1,0)&amp;"v"&amp;IF(ДАННЫЕ!$BZ1879&gt;0,1,0)&amp;"n"&amp;ДАННЫЕ!$CA1879&amp;"t"&amp;ДАННЫЕ!$AY1879&amp;"k"&amp;ДАННЫЕ!$CB1879&amp;"q"&amp;ДАННЫЕ!$CC1879&amp;"w"&amp;ДАННЫЕ!$CD1879&amp;"e"&amp;ДАННЫЕ!$CE1879&amp;"m"&amp;ДАННЫЕ!$CF1879&amp;"c"&amp;ДАННЫЕ!$CG1879&amp;"z"&amp;ДАННЫЕ!$CH1879&amp;"d"&amp;IF(H1879=4,1,0)&amp;"s"&amp;IF(ДАННЫЕ!$J1879=1,0,1)&amp;"u"&amp;IF(ДАННЫЕ!$CJ1879&gt;0,1,0)</f>
        <v>g0cf0a06AR1VG0o0xp0v0ntkqwemczd0s1u0</v>
      </c>
      <c r="O1879" s="28" t="str">
        <f>ДАННЫЕ!$I1879&amp;"g"&amp;B1879&amp;A1879&amp;"f"&amp;P1879&amp;"c"&amp;IF(ДАННЫЕ!$U1879&gt;0,1,0)&amp;"s"&amp;IF(ДАННЫЕ!$Q1879&gt;0,IF(YEAR(ДАННЫЕ!$F$1)=YEAR(ДАННЫЕ!$Q1879),IF(MONTH(ДАННЫЕ!$F$1)=MONTH(ДАННЫЕ!$Q1879),111,11),1),0)&amp;"i"&amp;IF(ДАННЫЕ!$R1879+ДАННЫЕ!$S1879+ДАННЫЕ!$T1879=0,0,1)&amp;"h"&amp;IF(ДАННЫЕ!$P1879&gt;0,1,0)&amp;"p"&amp;IF(ДАННЫЕ!$CI1879&gt;0,IF(YEAR(ДАННЫЕ!$F$1)=YEAR(ДАННЫЕ!$CI1879),IF(MONTH(ДАННЫЕ!$F$1)=MONTH(ДАННЫЕ!$CI1879),111,11),1),0)&amp;"d"&amp;IF(ДАННЫЕ!$CJ1879&gt;0,IF(YEAR(ДАННЫЕ!$F$1)=YEAR(ДАННЫЕ!$CJ1879),IF(MONTH(ДАННЫЕ!$F$1)=MONTH(ДАННЫЕ!$CJ1879),111,11),1),0)&amp;"o"&amp;IF(ДАННЫЕ!$CK1879&gt;0,IF(MONTH(ДАННЫЕ!$F$1)=MONTH(ДАННЫЕ!$CK1879),111,11),0)&amp;"v"&amp;IF(ДАННЫЕ!$BE1879&gt;0,IF(MONTH(ДАННЫЕ!$F$1)=MONTH(ДАННЫЕ!$BE1879),111,11),0)</f>
        <v>g00f0c0s0i0h0p0d0o0v0</v>
      </c>
      <c r="P1879" s="15">
        <f t="shared" si="89"/>
        <v>0</v>
      </c>
      <c r="Q1879" s="15">
        <f>IF(ДАННЫЕ!$F$1&gt;ДАННЫЕ!$N1879,IF(YEAR(ДАННЫЕ!$F$1)=YEAR(ДАННЫЕ!M1879),1,0),0)</f>
        <v>0</v>
      </c>
      <c r="R1879" s="15">
        <f>IF(ДАННЫЕ!$F$1&gt;ДАННЫЕ!$N1879,IF(YEAR(ДАННЫЕ!$F$1)=YEAR(ДАННЫЕ!N1879),1,0),0)</f>
        <v>0</v>
      </c>
      <c r="S1879" s="15">
        <f>IF(ДАННЫЕ!$AA1879="2А",1,IF(ДАННЫЕ!$AA1879="2Б",2,IF(ДАННЫЕ!$AA1879="2В",3,IF(ДАННЫЕ!$AA1879=3,4,IF(ДАННЫЕ!$AA1879="4А",5,IF(ДАННЫЕ!$AA1879="4Б",6,IF(ДАННЫЕ!$AA1879="4В",7,IF(ДАННЫЕ!$AA1879=5,8,0))))))))</f>
        <v>0</v>
      </c>
      <c r="T1879" s="15">
        <f>IF(OR(ДАННЫЕ!$AC1879=2,ДАННЫЕ!$AD1879=2,ДАННЫЕ!$AE1879=2),2,IF(OR(ДАННЫЕ!$AC1879=1,ДАННЫЕ!$AD1879=1,ДАННЫЕ!$AE1879=1),1,0))</f>
        <v>0</v>
      </c>
    </row>
    <row r="1880" spans="1:20" x14ac:dyDescent="0.2">
      <c r="A1880" s="78">
        <f>IF(B1880&gt;0,IF(MONTH(ДАННЫЕ!$F$1)=MONTH(ДАННЫЕ!$B1880),1,0),0)</f>
        <v>0</v>
      </c>
      <c r="B1880" s="14">
        <f>IF(ДАННЫЕ!$B1880&gt;0,IF(YEAR(ДАННЫЕ!$F$1)=YEAR(ДАННЫЕ!$B1880),1,0),0)</f>
        <v>0</v>
      </c>
      <c r="C1880" s="14">
        <f>IF(ДАННЫЕ!$CM1880&gt;0,IF(YEAR(ДАННЫЕ!$F$1)=YEAR(ДАННЫЕ!$CM1880),1,0),0)</f>
        <v>0</v>
      </c>
      <c r="D1880" s="14">
        <f>IF(ДАННЫЕ!$CJ1880&gt;0,IF(ДАННЫЕ!$CL1880&gt;ДАННЫЕ!$F$1,1,IF(ДАННЫЕ!$CL1880&gt;0,0,1)),0)</f>
        <v>0</v>
      </c>
      <c r="E1880" s="43" t="str">
        <f ca="1">IF(ДАННЫЕ!$F$1&gt;0,IF(ДАННЫЕ!$G1880&gt;0,DATEDIF(ДАННЫЕ!$G1880,ДАННЫЕ!$F$1,"y"),""),IF(ДАННЫЕ!$G1880&gt;0,DATEDIF(ДАННЫЕ!$G1880,TODAY(),"y"),""))</f>
        <v/>
      </c>
      <c r="F1880" s="43" t="str">
        <f xml:space="preserve"> IF(ДАННЫЕ!$F1880="М",IF(E1880&gt;=18,IF(E1880&lt;60,1,""),""),"")&amp;IF(ДАННЫЕ!$F1880="Ж",IF(E1880&gt;=18,IF(E1880&lt;55,1,""),""),"")</f>
        <v/>
      </c>
      <c r="G1880" s="43" t="str">
        <f xml:space="preserve"> IF(ДАННЫЕ!$F1880="М",IF(E1880&gt;=60,2,""),"")&amp;IF(ДАННЫЕ!$F1880="Ж",IF(E1880&gt;=55,2,""),"")</f>
        <v/>
      </c>
      <c r="H1880" s="43" t="str">
        <f t="shared" ca="1" si="87"/>
        <v/>
      </c>
      <c r="I1880" s="43" t="str">
        <f t="shared" ca="1" si="88"/>
        <v>03</v>
      </c>
      <c r="J1880" s="28" t="str">
        <f ca="1">ДАННЫЕ!$F1880&amp;H1880&amp;I1880&amp;ДАННЫЕ!$I1880&amp;"m"&amp;IF(ДАННЫЕ!$I1880&gt;0,IF(ДАННЫЕ!$J1880&gt;0,0,1),"")&amp;"f"&amp;IF(ДАННЫЕ!$R1880&gt;0,IF(YEAR(ДАННЫЕ!$F$1)=YEAR(ДАННЫЕ!$R1880),1,0),0)&amp;"z"&amp;ДАННЫЕ!$R1880&amp;"p"&amp;ДАННЫЕ!$S1880&amp;"i"&amp;ДАННЫЕ!$T1880&amp;"h"&amp;ДАННЫЕ!$K1880&amp;"be"&amp;ДАННЫЕ!$BI1880&amp;"CD"&amp;IF(ДАННЫЕ!BF1880&gt;500,4,IF(ДАННЫЕ!BF1880&gt;350,3,IF(ДАННЫЕ!BF1880&gt;200,2,IF(ДАННЫЕ!BF1880&gt;0,1,0))))&amp;"g"&amp;B1880&amp;"d"&amp;H1880&amp;"l"&amp;ДАННЫЕ!AT1880&amp;"a"&amp;ДАННЫЕ!$V1880&amp;"v"&amp;R1880&amp;"k"&amp;ДАННЫЕ!$U1880&amp;"s"&amp;ДАННЫЕ!$Y1880&amp;"t"&amp;ДАННЫЕ!$X1880&amp;"b"&amp;IF(ДАННЫЕ!$Q1880&gt;1,1,0)&amp;"PP"&amp;ДАННЫЕ!Z1880&amp;"c"&amp;S1880&amp;"x"&amp;IF(ДАННЫЕ!$BY1880&gt;0,IF(YEAR(ДАННЫЕ!$F$1)=YEAR(ДАННЫЕ!$BY1880),1,0),0)&amp;"n"&amp;IF(ДАННЫЕ!$BZ1880&gt;0,IF(YEAR(ДАННЫЕ!$F$1)=YEAR(ДАННЫЕ!$BZ1880),1,0),0)&amp;"u"&amp;D1880&amp;"z"&amp;IF(ДАННЫЕ!$CL1880&gt;0,IF(YEAR(ДАННЫЕ!$F$1)&gt;YEAR(ДАННЫЕ!$CL1880),11,12),0)</f>
        <v>03mf0zpihbeCD0g0dlav0kstb0PPc0x0n0u0z0</v>
      </c>
      <c r="K1880" s="28" t="str">
        <f ca="1">ДАННЫЕ!$I1880&amp;"x"&amp;B1880&amp;"w"&amp;IF(T1880+ДАННЫЕ!AD1880+ДАННЫЕ!AE1880+ДАННЫЕ!AF1880+ДАННЫЕ!AG1880+ДАННЫЕ!AH1880+ДАННЫЕ!$AL1880+ДАННЫЕ!AI1880+ДАННЫЕ!AJ1880+ДАННЫЕ!AK1880+ДАННЫЕ!AP1880+ДАННЫЕ!AQ1880+ДАННЫЕ!AR1880+ДАННЫЕ!$AM1880+ДАННЫЕ!$AN1880+ДАННЫЕ!AS1880+ДАННЫЕ!AT1880&gt;0,1,0)&amp;IF(OR(T1880=2,ДАННЫЕ!AD1880=2,ДАННЫЕ!AE1880=2,ДАННЫЕ!AF1880=2,ДАННЫЕ!AG1880=2,ДАННЫЕ!AH1880=2,ДАННЫЕ!$AL1880=2,ДАННЫЕ!AI1880=2,ДАННЫЕ!AJ1880=2,ДАННЫЕ!AK1880=2,ДАННЫЕ!AP1880=2,ДАННЫЕ!AQ1880=2,ДАННЫЕ!AR1880=2,ДАННЫЕ!$AM1880=2,ДАННЫЕ!$AN1880=2,ДАННЫЕ!AS1880=2,ДАННЫЕ!AT1880=2),2,0)&amp;"t"&amp;IF(T1880&gt;0,"1"&amp;T1880,"00")&amp;"f"&amp;IF(ДАННЫЕ!$AC1880,"1"&amp;ДАННЫЕ!$AC1880,"00")&amp;"b"&amp;IF(ДАННЫЕ!$AD1880,"1"&amp;ДАННЫЕ!$AD1880,"00")&amp;"g"&amp;IF(ДАННЫЕ!$AF1880,"1"&amp;ДАННЫЕ!$AF1880,"00")&amp;"c"&amp;IF(ДАННЫЕ!$AG1880,"1"&amp;ДАННЫЕ!$AG1880,"00")&amp;"i"&amp;IF(ДАННЫЕ!$AH1880,"1"&amp;ДАННЫЕ!$AH1880,"00")&amp;"r"&amp;IF(ДАННЫЕ!$AL1880,"1"&amp;ДАННЫЕ!$AL1880,"00")&amp;"m"&amp;IF(ДАННЫЕ!$AI1880,"1"&amp;ДАННЫЕ!$AI1880,"00")&amp;"hS"&amp;IF(ДАННЫЕ!$AJ1880,"1"&amp;ДАННЫЕ!$AJ1880,"00")&amp;"hZ"&amp;IF(ДАННЫЕ!$AK1880,"1"&amp;ДАННЫЕ!$AK1880,"00")&amp;"p"&amp;IF(ДАННЫЕ!$AP1880,"1"&amp;ДАННЫЕ!$AP1880,"00")&amp;"k"&amp;IF(ДАННЫЕ!$AQ1880,"1"&amp;ДАННЫЕ!$AQ1880,"00")&amp;"z"&amp;IF(ДАННЫЕ!$AR1880,"1"&amp;ДАННЫЕ!$AR1880,"00")&amp;"j"&amp;IF(ДАННЫЕ!$AM1880,"1"&amp;ДАННЫЕ!$AM1880,"00")&amp;"n"&amp;IF(ДАННЫЕ!$AN1880,"1"&amp;ДАННЫЕ!$AN1880,"00")&amp;"E"&amp;ДАННЫЕ!BI1880&amp;"L"&amp;ДАННЫЕ!AO1880&amp;"h"&amp;IF(ДАННЫЕ!$AU1880&gt;0,1,0)&amp;"v"&amp;IF(ДАННЫЕ!$AW1880&gt;0,1,0)&amp;"a"&amp;IF(ДАННЫЕ!$AS1880,"1"&amp;ДАННЫЕ!$AS1880,"00")&amp;"s"&amp;IF(ДАННЫЕ!$AT1880,"1"&amp;ДАННЫЕ!$AT1880,"00")&amp;"u"&amp;IF(ДАННЫЕ!$CJ1880&gt;0,1,0)&amp;"y"&amp;B1880&amp;"d"&amp;H1880&amp;"e"&amp;F1880&amp;G1880</f>
        <v>x0w00t00f00b00g00c00i00r00m00hS00hZ00p00k00z00j00n00ELh0v0a00s00u0y0de</v>
      </c>
      <c r="L1880" s="28" t="str">
        <f ca="1">ДАННЫЕ!$I1880&amp;"VN"&amp;IF(ДАННЫЕ!AW1880&gt;0,11,10)&amp;"CD"&amp;IF(ДАННЫЕ!BF1880&gt;500,16,IF(ДАННЫЕ!BF1880&gt;350,15,IF(ДАННЫЕ!BF1880&gt;=200,14,IF(ДАННЫЕ!BF1880&gt;=100,13,IF(ДАННЫЕ!BF1880&gt;=50,12,IF(ДАННЫЕ!BF1880&gt;0,11,10))))))&amp;"AR"&amp;IF(ДАННЫЕ!BX1880&gt;0,1,0)&amp;"GD"&amp;B1880&amp;"VV"&amp;IF(E1880&gt;=5,IF(E1880&lt;18,1,0),0)</f>
        <v>VN10CD10AR0GD0VV0</v>
      </c>
      <c r="M1880" s="28" t="str">
        <f>ДАННЫЕ!$I1880&amp;"b"&amp;ДАННЫЕ!$BI1880&amp;"r"&amp;ДАННЫЕ!$BJ1880&amp;"CD"&amp;IF(ДАННЫЕ!BF1880&gt;0,IF(ДАННЫЕ!BF1880&lt;200,1,IF(ДАННЫЕ!BF1880&lt;350,2,3)),0)&amp;"h"&amp;IF(ДАННЫЕ!$BK1880+ДАННЫЕ!$BL1880+ДАННЫЕ!$BM1880&gt;0,1,0)&amp;"x"&amp;ДАННЫЕ!$BK1880&amp;"y"&amp;ДАННЫЕ!$BL1880&amp;"z"&amp;ДАННЫЕ!$BM1880&amp;"c"&amp;IF(ДАННЫЕ!$BK1880+ДАННЫЕ!$BL1880+ДАННЫЕ!$BM1880=3,1,0)&amp;"a"&amp;IF(ДАННЫЕ!$BQ1880+ДАННЫЕ!$BR1880&gt;0,1,0)&amp;"d"&amp;ДАННЫЕ!$BQ1880&amp;"v"&amp;ДАННЫЕ!$BR1880&amp;"p"&amp;ДАННЫЕ!$BS1880&amp;"n"&amp;ДАННЫЕ!$BU1880&amp;"t"&amp;ДАННЫЕ!$BV1880&amp;"o"&amp;ДАННЫЕ!$BT1880&amp;"l"&amp;IF(ДАННЫЕ!$BN1880&gt;0,1,0)&amp;ДАННЫЕ!$BN1880&amp;"g"&amp;ДАННЫЕ!$BO1880&amp;"s"&amp;ДАННЫЕ!$BP1880&amp;"DZ"&amp;IF(ДАННЫЕ!B1880-ДАННЫЕ!G1880 &lt; 60,IF(ДАННЫЕ!B1880-ДАННЫЕ!G1880 &gt;= 0,1,0),0)&amp;"u"&amp;IF(ДАННЫЕ!$CJ1880&gt;0,1,0)</f>
        <v>brCD0h0xyzc0a0dvpntol0gsDZ1u0</v>
      </c>
      <c r="N1880" s="28" t="str">
        <f ca="1">ДАННЫЕ!$F1880&amp;ДАННЫЕ!$I1880&amp;"g"&amp;B1880&amp;"cf"&amp;D1880&amp;"a"&amp;IF(ДАННЫЕ!$BX1880&gt;0,1,0)&amp;IF(ДАННЫЕ!$BF1880&gt;500,1,IF(ДАННЫЕ!$BF1880&gt;350,2,IF(ДАННЫЕ!$BF1880&gt;=200,3,IF(ДАННЫЕ!$BF1880&gt;=100,4,IF(ДАННЫЕ!$BF1880&gt;=50,5,IF(ДАННЫЕ!$BF1880&lt;50,6,0))))))&amp;"AR"&amp;IF(DATEDIF(ДАННЫЕ!$BX1880,ДАННЫЕ!$F$1,"y")&gt;1,1,0)&amp;"VG"&amp;IF(ДАННЫЕ!$BH1880="0",1,0)&amp;"o"&amp;IF(T1880+ДАННЫЕ!$AF1880+ДАННЫЕ!$AG1880+ДАННЫЕ!$AH1880+ДАННЫЕ!$AI1880+ДАННЫЕ!$AJ1880+ДАННЫЕ!$AP1880+ДАННЫЕ!$AQ1880+ДАННЫЕ!$AR1880+ДАННЫЕ!$AU1880+ДАННЫЕ!$AW1880+ДАННЫЕ!$AS1880+ДАННЫЕ!$AT1880&gt;0,1,0)&amp;"x"&amp;ДАННЫЕ!$AG1880&amp;"p"&amp;IF(ДАННЫЕ!$BY1880&gt;0,1,0)&amp;"v"&amp;IF(ДАННЫЕ!$BZ1880&gt;0,1,0)&amp;"n"&amp;ДАННЫЕ!$CA1880&amp;"t"&amp;ДАННЫЕ!$AY1880&amp;"k"&amp;ДАННЫЕ!$CB1880&amp;"q"&amp;ДАННЫЕ!$CC1880&amp;"w"&amp;ДАННЫЕ!$CD1880&amp;"e"&amp;ДАННЫЕ!$CE1880&amp;"m"&amp;ДАННЫЕ!$CF1880&amp;"c"&amp;ДАННЫЕ!$CG1880&amp;"z"&amp;ДАННЫЕ!$CH1880&amp;"d"&amp;IF(H1880=4,1,0)&amp;"s"&amp;IF(ДАННЫЕ!$J1880=1,0,1)&amp;"u"&amp;IF(ДАННЫЕ!$CJ1880&gt;0,1,0)</f>
        <v>g0cf0a06AR1VG0o0xp0v0ntkqwemczd0s1u0</v>
      </c>
      <c r="O1880" s="28" t="str">
        <f>ДАННЫЕ!$I1880&amp;"g"&amp;B1880&amp;A1880&amp;"f"&amp;P1880&amp;"c"&amp;IF(ДАННЫЕ!$U1880&gt;0,1,0)&amp;"s"&amp;IF(ДАННЫЕ!$Q1880&gt;0,IF(YEAR(ДАННЫЕ!$F$1)=YEAR(ДАННЫЕ!$Q1880),IF(MONTH(ДАННЫЕ!$F$1)=MONTH(ДАННЫЕ!$Q1880),111,11),1),0)&amp;"i"&amp;IF(ДАННЫЕ!$R1880+ДАННЫЕ!$S1880+ДАННЫЕ!$T1880=0,0,1)&amp;"h"&amp;IF(ДАННЫЕ!$P1880&gt;0,1,0)&amp;"p"&amp;IF(ДАННЫЕ!$CI1880&gt;0,IF(YEAR(ДАННЫЕ!$F$1)=YEAR(ДАННЫЕ!$CI1880),IF(MONTH(ДАННЫЕ!$F$1)=MONTH(ДАННЫЕ!$CI1880),111,11),1),0)&amp;"d"&amp;IF(ДАННЫЕ!$CJ1880&gt;0,IF(YEAR(ДАННЫЕ!$F$1)=YEAR(ДАННЫЕ!$CJ1880),IF(MONTH(ДАННЫЕ!$F$1)=MONTH(ДАННЫЕ!$CJ1880),111,11),1),0)&amp;"o"&amp;IF(ДАННЫЕ!$CK1880&gt;0,IF(MONTH(ДАННЫЕ!$F$1)=MONTH(ДАННЫЕ!$CK1880),111,11),0)&amp;"v"&amp;IF(ДАННЫЕ!$BE1880&gt;0,IF(MONTH(ДАННЫЕ!$F$1)=MONTH(ДАННЫЕ!$BE1880),111,11),0)</f>
        <v>g00f0c0s0i0h0p0d0o0v0</v>
      </c>
      <c r="P1880" s="15">
        <f t="shared" si="89"/>
        <v>0</v>
      </c>
      <c r="Q1880" s="15">
        <f>IF(ДАННЫЕ!$F$1&gt;ДАННЫЕ!$N1880,IF(YEAR(ДАННЫЕ!$F$1)=YEAR(ДАННЫЕ!M1880),1,0),0)</f>
        <v>0</v>
      </c>
      <c r="R1880" s="15">
        <f>IF(ДАННЫЕ!$F$1&gt;ДАННЫЕ!$N1880,IF(YEAR(ДАННЫЕ!$F$1)=YEAR(ДАННЫЕ!N1880),1,0),0)</f>
        <v>0</v>
      </c>
      <c r="S1880" s="15">
        <f>IF(ДАННЫЕ!$AA1880="2А",1,IF(ДАННЫЕ!$AA1880="2Б",2,IF(ДАННЫЕ!$AA1880="2В",3,IF(ДАННЫЕ!$AA1880=3,4,IF(ДАННЫЕ!$AA1880="4А",5,IF(ДАННЫЕ!$AA1880="4Б",6,IF(ДАННЫЕ!$AA1880="4В",7,IF(ДАННЫЕ!$AA1880=5,8,0))))))))</f>
        <v>0</v>
      </c>
      <c r="T1880" s="15">
        <f>IF(OR(ДАННЫЕ!$AC1880=2,ДАННЫЕ!$AD1880=2,ДАННЫЕ!$AE1880=2),2,IF(OR(ДАННЫЕ!$AC1880=1,ДАННЫЕ!$AD1880=1,ДАННЫЕ!$AE1880=1),1,0))</f>
        <v>0</v>
      </c>
    </row>
    <row r="1881" spans="1:20" x14ac:dyDescent="0.2">
      <c r="A1881" s="78">
        <f>IF(B1881&gt;0,IF(MONTH(ДАННЫЕ!$F$1)=MONTH(ДАННЫЕ!$B1881),1,0),0)</f>
        <v>0</v>
      </c>
      <c r="B1881" s="14">
        <f>IF(ДАННЫЕ!$B1881&gt;0,IF(YEAR(ДАННЫЕ!$F$1)=YEAR(ДАННЫЕ!$B1881),1,0),0)</f>
        <v>0</v>
      </c>
      <c r="C1881" s="14">
        <f>IF(ДАННЫЕ!$CM1881&gt;0,IF(YEAR(ДАННЫЕ!$F$1)=YEAR(ДАННЫЕ!$CM1881),1,0),0)</f>
        <v>0</v>
      </c>
      <c r="D1881" s="14">
        <f>IF(ДАННЫЕ!$CJ1881&gt;0,IF(ДАННЫЕ!$CL1881&gt;ДАННЫЕ!$F$1,1,IF(ДАННЫЕ!$CL1881&gt;0,0,1)),0)</f>
        <v>0</v>
      </c>
      <c r="E1881" s="43" t="str">
        <f ca="1">IF(ДАННЫЕ!$F$1&gt;0,IF(ДАННЫЕ!$G1881&gt;0,DATEDIF(ДАННЫЕ!$G1881,ДАННЫЕ!$F$1,"y"),""),IF(ДАННЫЕ!$G1881&gt;0,DATEDIF(ДАННЫЕ!$G1881,TODAY(),"y"),""))</f>
        <v/>
      </c>
      <c r="F1881" s="43" t="str">
        <f xml:space="preserve"> IF(ДАННЫЕ!$F1881="М",IF(E1881&gt;=18,IF(E1881&lt;60,1,""),""),"")&amp;IF(ДАННЫЕ!$F1881="Ж",IF(E1881&gt;=18,IF(E1881&lt;55,1,""),""),"")</f>
        <v/>
      </c>
      <c r="G1881" s="43" t="str">
        <f xml:space="preserve"> IF(ДАННЫЕ!$F1881="М",IF(E1881&gt;=60,2,""),"")&amp;IF(ДАННЫЕ!$F1881="Ж",IF(E1881&gt;=55,2,""),"")</f>
        <v/>
      </c>
      <c r="H1881" s="43" t="str">
        <f t="shared" ca="1" si="87"/>
        <v/>
      </c>
      <c r="I1881" s="43" t="str">
        <f t="shared" ca="1" si="88"/>
        <v>03</v>
      </c>
      <c r="J1881" s="28" t="str">
        <f ca="1">ДАННЫЕ!$F1881&amp;H1881&amp;I1881&amp;ДАННЫЕ!$I1881&amp;"m"&amp;IF(ДАННЫЕ!$I1881&gt;0,IF(ДАННЫЕ!$J1881&gt;0,0,1),"")&amp;"f"&amp;IF(ДАННЫЕ!$R1881&gt;0,IF(YEAR(ДАННЫЕ!$F$1)=YEAR(ДАННЫЕ!$R1881),1,0),0)&amp;"z"&amp;ДАННЫЕ!$R1881&amp;"p"&amp;ДАННЫЕ!$S1881&amp;"i"&amp;ДАННЫЕ!$T1881&amp;"h"&amp;ДАННЫЕ!$K1881&amp;"be"&amp;ДАННЫЕ!$BI1881&amp;"CD"&amp;IF(ДАННЫЕ!BF1881&gt;500,4,IF(ДАННЫЕ!BF1881&gt;350,3,IF(ДАННЫЕ!BF1881&gt;200,2,IF(ДАННЫЕ!BF1881&gt;0,1,0))))&amp;"g"&amp;B1881&amp;"d"&amp;H1881&amp;"l"&amp;ДАННЫЕ!AT1881&amp;"a"&amp;ДАННЫЕ!$V1881&amp;"v"&amp;R1881&amp;"k"&amp;ДАННЫЕ!$U1881&amp;"s"&amp;ДАННЫЕ!$Y1881&amp;"t"&amp;ДАННЫЕ!$X1881&amp;"b"&amp;IF(ДАННЫЕ!$Q1881&gt;1,1,0)&amp;"PP"&amp;ДАННЫЕ!Z1881&amp;"c"&amp;S1881&amp;"x"&amp;IF(ДАННЫЕ!$BY1881&gt;0,IF(YEAR(ДАННЫЕ!$F$1)=YEAR(ДАННЫЕ!$BY1881),1,0),0)&amp;"n"&amp;IF(ДАННЫЕ!$BZ1881&gt;0,IF(YEAR(ДАННЫЕ!$F$1)=YEAR(ДАННЫЕ!$BZ1881),1,0),0)&amp;"u"&amp;D1881&amp;"z"&amp;IF(ДАННЫЕ!$CL1881&gt;0,IF(YEAR(ДАННЫЕ!$F$1)&gt;YEAR(ДАННЫЕ!$CL1881),11,12),0)</f>
        <v>03mf0zpihbeCD0g0dlav0kstb0PPc0x0n0u0z0</v>
      </c>
      <c r="K1881" s="28" t="str">
        <f ca="1">ДАННЫЕ!$I1881&amp;"x"&amp;B1881&amp;"w"&amp;IF(T1881+ДАННЫЕ!AD1881+ДАННЫЕ!AE1881+ДАННЫЕ!AF1881+ДАННЫЕ!AG1881+ДАННЫЕ!AH1881+ДАННЫЕ!$AL1881+ДАННЫЕ!AI1881+ДАННЫЕ!AJ1881+ДАННЫЕ!AK1881+ДАННЫЕ!AP1881+ДАННЫЕ!AQ1881+ДАННЫЕ!AR1881+ДАННЫЕ!$AM1881+ДАННЫЕ!$AN1881+ДАННЫЕ!AS1881+ДАННЫЕ!AT1881&gt;0,1,0)&amp;IF(OR(T1881=2,ДАННЫЕ!AD1881=2,ДАННЫЕ!AE1881=2,ДАННЫЕ!AF1881=2,ДАННЫЕ!AG1881=2,ДАННЫЕ!AH1881=2,ДАННЫЕ!$AL1881=2,ДАННЫЕ!AI1881=2,ДАННЫЕ!AJ1881=2,ДАННЫЕ!AK1881=2,ДАННЫЕ!AP1881=2,ДАННЫЕ!AQ1881=2,ДАННЫЕ!AR1881=2,ДАННЫЕ!$AM1881=2,ДАННЫЕ!$AN1881=2,ДАННЫЕ!AS1881=2,ДАННЫЕ!AT1881=2),2,0)&amp;"t"&amp;IF(T1881&gt;0,"1"&amp;T1881,"00")&amp;"f"&amp;IF(ДАННЫЕ!$AC1881,"1"&amp;ДАННЫЕ!$AC1881,"00")&amp;"b"&amp;IF(ДАННЫЕ!$AD1881,"1"&amp;ДАННЫЕ!$AD1881,"00")&amp;"g"&amp;IF(ДАННЫЕ!$AF1881,"1"&amp;ДАННЫЕ!$AF1881,"00")&amp;"c"&amp;IF(ДАННЫЕ!$AG1881,"1"&amp;ДАННЫЕ!$AG1881,"00")&amp;"i"&amp;IF(ДАННЫЕ!$AH1881,"1"&amp;ДАННЫЕ!$AH1881,"00")&amp;"r"&amp;IF(ДАННЫЕ!$AL1881,"1"&amp;ДАННЫЕ!$AL1881,"00")&amp;"m"&amp;IF(ДАННЫЕ!$AI1881,"1"&amp;ДАННЫЕ!$AI1881,"00")&amp;"hS"&amp;IF(ДАННЫЕ!$AJ1881,"1"&amp;ДАННЫЕ!$AJ1881,"00")&amp;"hZ"&amp;IF(ДАННЫЕ!$AK1881,"1"&amp;ДАННЫЕ!$AK1881,"00")&amp;"p"&amp;IF(ДАННЫЕ!$AP1881,"1"&amp;ДАННЫЕ!$AP1881,"00")&amp;"k"&amp;IF(ДАННЫЕ!$AQ1881,"1"&amp;ДАННЫЕ!$AQ1881,"00")&amp;"z"&amp;IF(ДАННЫЕ!$AR1881,"1"&amp;ДАННЫЕ!$AR1881,"00")&amp;"j"&amp;IF(ДАННЫЕ!$AM1881,"1"&amp;ДАННЫЕ!$AM1881,"00")&amp;"n"&amp;IF(ДАННЫЕ!$AN1881,"1"&amp;ДАННЫЕ!$AN1881,"00")&amp;"E"&amp;ДАННЫЕ!BI1881&amp;"L"&amp;ДАННЫЕ!AO1881&amp;"h"&amp;IF(ДАННЫЕ!$AU1881&gt;0,1,0)&amp;"v"&amp;IF(ДАННЫЕ!$AW1881&gt;0,1,0)&amp;"a"&amp;IF(ДАННЫЕ!$AS1881,"1"&amp;ДАННЫЕ!$AS1881,"00")&amp;"s"&amp;IF(ДАННЫЕ!$AT1881,"1"&amp;ДАННЫЕ!$AT1881,"00")&amp;"u"&amp;IF(ДАННЫЕ!$CJ1881&gt;0,1,0)&amp;"y"&amp;B1881&amp;"d"&amp;H1881&amp;"e"&amp;F1881&amp;G1881</f>
        <v>x0w00t00f00b00g00c00i00r00m00hS00hZ00p00k00z00j00n00ELh0v0a00s00u0y0de</v>
      </c>
      <c r="L1881" s="28" t="str">
        <f ca="1">ДАННЫЕ!$I1881&amp;"VN"&amp;IF(ДАННЫЕ!AW1881&gt;0,11,10)&amp;"CD"&amp;IF(ДАННЫЕ!BF1881&gt;500,16,IF(ДАННЫЕ!BF1881&gt;350,15,IF(ДАННЫЕ!BF1881&gt;=200,14,IF(ДАННЫЕ!BF1881&gt;=100,13,IF(ДАННЫЕ!BF1881&gt;=50,12,IF(ДАННЫЕ!BF1881&gt;0,11,10))))))&amp;"AR"&amp;IF(ДАННЫЕ!BX1881&gt;0,1,0)&amp;"GD"&amp;B1881&amp;"VV"&amp;IF(E1881&gt;=5,IF(E1881&lt;18,1,0),0)</f>
        <v>VN10CD10AR0GD0VV0</v>
      </c>
      <c r="M1881" s="28" t="str">
        <f>ДАННЫЕ!$I1881&amp;"b"&amp;ДАННЫЕ!$BI1881&amp;"r"&amp;ДАННЫЕ!$BJ1881&amp;"CD"&amp;IF(ДАННЫЕ!BF1881&gt;0,IF(ДАННЫЕ!BF1881&lt;200,1,IF(ДАННЫЕ!BF1881&lt;350,2,3)),0)&amp;"h"&amp;IF(ДАННЫЕ!$BK1881+ДАННЫЕ!$BL1881+ДАННЫЕ!$BM1881&gt;0,1,0)&amp;"x"&amp;ДАННЫЕ!$BK1881&amp;"y"&amp;ДАННЫЕ!$BL1881&amp;"z"&amp;ДАННЫЕ!$BM1881&amp;"c"&amp;IF(ДАННЫЕ!$BK1881+ДАННЫЕ!$BL1881+ДАННЫЕ!$BM1881=3,1,0)&amp;"a"&amp;IF(ДАННЫЕ!$BQ1881+ДАННЫЕ!$BR1881&gt;0,1,0)&amp;"d"&amp;ДАННЫЕ!$BQ1881&amp;"v"&amp;ДАННЫЕ!$BR1881&amp;"p"&amp;ДАННЫЕ!$BS1881&amp;"n"&amp;ДАННЫЕ!$BU1881&amp;"t"&amp;ДАННЫЕ!$BV1881&amp;"o"&amp;ДАННЫЕ!$BT1881&amp;"l"&amp;IF(ДАННЫЕ!$BN1881&gt;0,1,0)&amp;ДАННЫЕ!$BN1881&amp;"g"&amp;ДАННЫЕ!$BO1881&amp;"s"&amp;ДАННЫЕ!$BP1881&amp;"DZ"&amp;IF(ДАННЫЕ!B1881-ДАННЫЕ!G1881 &lt; 60,IF(ДАННЫЕ!B1881-ДАННЫЕ!G1881 &gt;= 0,1,0),0)&amp;"u"&amp;IF(ДАННЫЕ!$CJ1881&gt;0,1,0)</f>
        <v>brCD0h0xyzc0a0dvpntol0gsDZ1u0</v>
      </c>
      <c r="N1881" s="28" t="str">
        <f ca="1">ДАННЫЕ!$F1881&amp;ДАННЫЕ!$I1881&amp;"g"&amp;B1881&amp;"cf"&amp;D1881&amp;"a"&amp;IF(ДАННЫЕ!$BX1881&gt;0,1,0)&amp;IF(ДАННЫЕ!$BF1881&gt;500,1,IF(ДАННЫЕ!$BF1881&gt;350,2,IF(ДАННЫЕ!$BF1881&gt;=200,3,IF(ДАННЫЕ!$BF1881&gt;=100,4,IF(ДАННЫЕ!$BF1881&gt;=50,5,IF(ДАННЫЕ!$BF1881&lt;50,6,0))))))&amp;"AR"&amp;IF(DATEDIF(ДАННЫЕ!$BX1881,ДАННЫЕ!$F$1,"y")&gt;1,1,0)&amp;"VG"&amp;IF(ДАННЫЕ!$BH1881="0",1,0)&amp;"o"&amp;IF(T1881+ДАННЫЕ!$AF1881+ДАННЫЕ!$AG1881+ДАННЫЕ!$AH1881+ДАННЫЕ!$AI1881+ДАННЫЕ!$AJ1881+ДАННЫЕ!$AP1881+ДАННЫЕ!$AQ1881+ДАННЫЕ!$AR1881+ДАННЫЕ!$AU1881+ДАННЫЕ!$AW1881+ДАННЫЕ!$AS1881+ДАННЫЕ!$AT1881&gt;0,1,0)&amp;"x"&amp;ДАННЫЕ!$AG1881&amp;"p"&amp;IF(ДАННЫЕ!$BY1881&gt;0,1,0)&amp;"v"&amp;IF(ДАННЫЕ!$BZ1881&gt;0,1,0)&amp;"n"&amp;ДАННЫЕ!$CA1881&amp;"t"&amp;ДАННЫЕ!$AY1881&amp;"k"&amp;ДАННЫЕ!$CB1881&amp;"q"&amp;ДАННЫЕ!$CC1881&amp;"w"&amp;ДАННЫЕ!$CD1881&amp;"e"&amp;ДАННЫЕ!$CE1881&amp;"m"&amp;ДАННЫЕ!$CF1881&amp;"c"&amp;ДАННЫЕ!$CG1881&amp;"z"&amp;ДАННЫЕ!$CH1881&amp;"d"&amp;IF(H1881=4,1,0)&amp;"s"&amp;IF(ДАННЫЕ!$J1881=1,0,1)&amp;"u"&amp;IF(ДАННЫЕ!$CJ1881&gt;0,1,0)</f>
        <v>g0cf0a06AR1VG0o0xp0v0ntkqwemczd0s1u0</v>
      </c>
      <c r="O1881" s="28" t="str">
        <f>ДАННЫЕ!$I1881&amp;"g"&amp;B1881&amp;A1881&amp;"f"&amp;P1881&amp;"c"&amp;IF(ДАННЫЕ!$U1881&gt;0,1,0)&amp;"s"&amp;IF(ДАННЫЕ!$Q1881&gt;0,IF(YEAR(ДАННЫЕ!$F$1)=YEAR(ДАННЫЕ!$Q1881),IF(MONTH(ДАННЫЕ!$F$1)=MONTH(ДАННЫЕ!$Q1881),111,11),1),0)&amp;"i"&amp;IF(ДАННЫЕ!$R1881+ДАННЫЕ!$S1881+ДАННЫЕ!$T1881=0,0,1)&amp;"h"&amp;IF(ДАННЫЕ!$P1881&gt;0,1,0)&amp;"p"&amp;IF(ДАННЫЕ!$CI1881&gt;0,IF(YEAR(ДАННЫЕ!$F$1)=YEAR(ДАННЫЕ!$CI1881),IF(MONTH(ДАННЫЕ!$F$1)=MONTH(ДАННЫЕ!$CI1881),111,11),1),0)&amp;"d"&amp;IF(ДАННЫЕ!$CJ1881&gt;0,IF(YEAR(ДАННЫЕ!$F$1)=YEAR(ДАННЫЕ!$CJ1881),IF(MONTH(ДАННЫЕ!$F$1)=MONTH(ДАННЫЕ!$CJ1881),111,11),1),0)&amp;"o"&amp;IF(ДАННЫЕ!$CK1881&gt;0,IF(MONTH(ДАННЫЕ!$F$1)=MONTH(ДАННЫЕ!$CK1881),111,11),0)&amp;"v"&amp;IF(ДАННЫЕ!$BE1881&gt;0,IF(MONTH(ДАННЫЕ!$F$1)=MONTH(ДАННЫЕ!$BE1881),111,11),0)</f>
        <v>g00f0c0s0i0h0p0d0o0v0</v>
      </c>
      <c r="P1881" s="15">
        <f t="shared" si="89"/>
        <v>0</v>
      </c>
      <c r="Q1881" s="15">
        <f>IF(ДАННЫЕ!$F$1&gt;ДАННЫЕ!$N1881,IF(YEAR(ДАННЫЕ!$F$1)=YEAR(ДАННЫЕ!M1881),1,0),0)</f>
        <v>0</v>
      </c>
      <c r="R1881" s="15">
        <f>IF(ДАННЫЕ!$F$1&gt;ДАННЫЕ!$N1881,IF(YEAR(ДАННЫЕ!$F$1)=YEAR(ДАННЫЕ!N1881),1,0),0)</f>
        <v>0</v>
      </c>
      <c r="S1881" s="15">
        <f>IF(ДАННЫЕ!$AA1881="2А",1,IF(ДАННЫЕ!$AA1881="2Б",2,IF(ДАННЫЕ!$AA1881="2В",3,IF(ДАННЫЕ!$AA1881=3,4,IF(ДАННЫЕ!$AA1881="4А",5,IF(ДАННЫЕ!$AA1881="4Б",6,IF(ДАННЫЕ!$AA1881="4В",7,IF(ДАННЫЕ!$AA1881=5,8,0))))))))</f>
        <v>0</v>
      </c>
      <c r="T1881" s="15">
        <f>IF(OR(ДАННЫЕ!$AC1881=2,ДАННЫЕ!$AD1881=2,ДАННЫЕ!$AE1881=2),2,IF(OR(ДАННЫЕ!$AC1881=1,ДАННЫЕ!$AD1881=1,ДАННЫЕ!$AE1881=1),1,0))</f>
        <v>0</v>
      </c>
    </row>
    <row r="1882" spans="1:20" x14ac:dyDescent="0.2">
      <c r="A1882" s="78">
        <f>IF(B1882&gt;0,IF(MONTH(ДАННЫЕ!$F$1)=MONTH(ДАННЫЕ!$B1882),1,0),0)</f>
        <v>0</v>
      </c>
      <c r="B1882" s="14">
        <f>IF(ДАННЫЕ!$B1882&gt;0,IF(YEAR(ДАННЫЕ!$F$1)=YEAR(ДАННЫЕ!$B1882),1,0),0)</f>
        <v>0</v>
      </c>
      <c r="C1882" s="14">
        <f>IF(ДАННЫЕ!$CM1882&gt;0,IF(YEAR(ДАННЫЕ!$F$1)=YEAR(ДАННЫЕ!$CM1882),1,0),0)</f>
        <v>0</v>
      </c>
      <c r="D1882" s="14">
        <f>IF(ДАННЫЕ!$CJ1882&gt;0,IF(ДАННЫЕ!$CL1882&gt;ДАННЫЕ!$F$1,1,IF(ДАННЫЕ!$CL1882&gt;0,0,1)),0)</f>
        <v>0</v>
      </c>
      <c r="E1882" s="43" t="str">
        <f ca="1">IF(ДАННЫЕ!$F$1&gt;0,IF(ДАННЫЕ!$G1882&gt;0,DATEDIF(ДАННЫЕ!$G1882,ДАННЫЕ!$F$1,"y"),""),IF(ДАННЫЕ!$G1882&gt;0,DATEDIF(ДАННЫЕ!$G1882,TODAY(),"y"),""))</f>
        <v/>
      </c>
      <c r="F1882" s="43" t="str">
        <f xml:space="preserve"> IF(ДАННЫЕ!$F1882="М",IF(E1882&gt;=18,IF(E1882&lt;60,1,""),""),"")&amp;IF(ДАННЫЕ!$F1882="Ж",IF(E1882&gt;=18,IF(E1882&lt;55,1,""),""),"")</f>
        <v/>
      </c>
      <c r="G1882" s="43" t="str">
        <f xml:space="preserve"> IF(ДАННЫЕ!$F1882="М",IF(E1882&gt;=60,2,""),"")&amp;IF(ДАННЫЕ!$F1882="Ж",IF(E1882&gt;=55,2,""),"")</f>
        <v/>
      </c>
      <c r="H1882" s="43" t="str">
        <f t="shared" ca="1" si="87"/>
        <v/>
      </c>
      <c r="I1882" s="43" t="str">
        <f t="shared" ca="1" si="88"/>
        <v>03</v>
      </c>
      <c r="J1882" s="28" t="str">
        <f ca="1">ДАННЫЕ!$F1882&amp;H1882&amp;I1882&amp;ДАННЫЕ!$I1882&amp;"m"&amp;IF(ДАННЫЕ!$I1882&gt;0,IF(ДАННЫЕ!$J1882&gt;0,0,1),"")&amp;"f"&amp;IF(ДАННЫЕ!$R1882&gt;0,IF(YEAR(ДАННЫЕ!$F$1)=YEAR(ДАННЫЕ!$R1882),1,0),0)&amp;"z"&amp;ДАННЫЕ!$R1882&amp;"p"&amp;ДАННЫЕ!$S1882&amp;"i"&amp;ДАННЫЕ!$T1882&amp;"h"&amp;ДАННЫЕ!$K1882&amp;"be"&amp;ДАННЫЕ!$BI1882&amp;"CD"&amp;IF(ДАННЫЕ!BF1882&gt;500,4,IF(ДАННЫЕ!BF1882&gt;350,3,IF(ДАННЫЕ!BF1882&gt;200,2,IF(ДАННЫЕ!BF1882&gt;0,1,0))))&amp;"g"&amp;B1882&amp;"d"&amp;H1882&amp;"l"&amp;ДАННЫЕ!AT1882&amp;"a"&amp;ДАННЫЕ!$V1882&amp;"v"&amp;R1882&amp;"k"&amp;ДАННЫЕ!$U1882&amp;"s"&amp;ДАННЫЕ!$Y1882&amp;"t"&amp;ДАННЫЕ!$X1882&amp;"b"&amp;IF(ДАННЫЕ!$Q1882&gt;1,1,0)&amp;"PP"&amp;ДАННЫЕ!Z1882&amp;"c"&amp;S1882&amp;"x"&amp;IF(ДАННЫЕ!$BY1882&gt;0,IF(YEAR(ДАННЫЕ!$F$1)=YEAR(ДАННЫЕ!$BY1882),1,0),0)&amp;"n"&amp;IF(ДАННЫЕ!$BZ1882&gt;0,IF(YEAR(ДАННЫЕ!$F$1)=YEAR(ДАННЫЕ!$BZ1882),1,0),0)&amp;"u"&amp;D1882&amp;"z"&amp;IF(ДАННЫЕ!$CL1882&gt;0,IF(YEAR(ДАННЫЕ!$F$1)&gt;YEAR(ДАННЫЕ!$CL1882),11,12),0)</f>
        <v>03mf0zpihbeCD0g0dlav0kstb0PPc0x0n0u0z0</v>
      </c>
      <c r="K1882" s="28" t="str">
        <f ca="1">ДАННЫЕ!$I1882&amp;"x"&amp;B1882&amp;"w"&amp;IF(T1882+ДАННЫЕ!AD1882+ДАННЫЕ!AE1882+ДАННЫЕ!AF1882+ДАННЫЕ!AG1882+ДАННЫЕ!AH1882+ДАННЫЕ!$AL1882+ДАННЫЕ!AI1882+ДАННЫЕ!AJ1882+ДАННЫЕ!AK1882+ДАННЫЕ!AP1882+ДАННЫЕ!AQ1882+ДАННЫЕ!AR1882+ДАННЫЕ!$AM1882+ДАННЫЕ!$AN1882+ДАННЫЕ!AS1882+ДАННЫЕ!AT1882&gt;0,1,0)&amp;IF(OR(T1882=2,ДАННЫЕ!AD1882=2,ДАННЫЕ!AE1882=2,ДАННЫЕ!AF1882=2,ДАННЫЕ!AG1882=2,ДАННЫЕ!AH1882=2,ДАННЫЕ!$AL1882=2,ДАННЫЕ!AI1882=2,ДАННЫЕ!AJ1882=2,ДАННЫЕ!AK1882=2,ДАННЫЕ!AP1882=2,ДАННЫЕ!AQ1882=2,ДАННЫЕ!AR1882=2,ДАННЫЕ!$AM1882=2,ДАННЫЕ!$AN1882=2,ДАННЫЕ!AS1882=2,ДАННЫЕ!AT1882=2),2,0)&amp;"t"&amp;IF(T1882&gt;0,"1"&amp;T1882,"00")&amp;"f"&amp;IF(ДАННЫЕ!$AC1882,"1"&amp;ДАННЫЕ!$AC1882,"00")&amp;"b"&amp;IF(ДАННЫЕ!$AD1882,"1"&amp;ДАННЫЕ!$AD1882,"00")&amp;"g"&amp;IF(ДАННЫЕ!$AF1882,"1"&amp;ДАННЫЕ!$AF1882,"00")&amp;"c"&amp;IF(ДАННЫЕ!$AG1882,"1"&amp;ДАННЫЕ!$AG1882,"00")&amp;"i"&amp;IF(ДАННЫЕ!$AH1882,"1"&amp;ДАННЫЕ!$AH1882,"00")&amp;"r"&amp;IF(ДАННЫЕ!$AL1882,"1"&amp;ДАННЫЕ!$AL1882,"00")&amp;"m"&amp;IF(ДАННЫЕ!$AI1882,"1"&amp;ДАННЫЕ!$AI1882,"00")&amp;"hS"&amp;IF(ДАННЫЕ!$AJ1882,"1"&amp;ДАННЫЕ!$AJ1882,"00")&amp;"hZ"&amp;IF(ДАННЫЕ!$AK1882,"1"&amp;ДАННЫЕ!$AK1882,"00")&amp;"p"&amp;IF(ДАННЫЕ!$AP1882,"1"&amp;ДАННЫЕ!$AP1882,"00")&amp;"k"&amp;IF(ДАННЫЕ!$AQ1882,"1"&amp;ДАННЫЕ!$AQ1882,"00")&amp;"z"&amp;IF(ДАННЫЕ!$AR1882,"1"&amp;ДАННЫЕ!$AR1882,"00")&amp;"j"&amp;IF(ДАННЫЕ!$AM1882,"1"&amp;ДАННЫЕ!$AM1882,"00")&amp;"n"&amp;IF(ДАННЫЕ!$AN1882,"1"&amp;ДАННЫЕ!$AN1882,"00")&amp;"E"&amp;ДАННЫЕ!BI1882&amp;"L"&amp;ДАННЫЕ!AO1882&amp;"h"&amp;IF(ДАННЫЕ!$AU1882&gt;0,1,0)&amp;"v"&amp;IF(ДАННЫЕ!$AW1882&gt;0,1,0)&amp;"a"&amp;IF(ДАННЫЕ!$AS1882,"1"&amp;ДАННЫЕ!$AS1882,"00")&amp;"s"&amp;IF(ДАННЫЕ!$AT1882,"1"&amp;ДАННЫЕ!$AT1882,"00")&amp;"u"&amp;IF(ДАННЫЕ!$CJ1882&gt;0,1,0)&amp;"y"&amp;B1882&amp;"d"&amp;H1882&amp;"e"&amp;F1882&amp;G1882</f>
        <v>x0w00t00f00b00g00c00i00r00m00hS00hZ00p00k00z00j00n00ELh0v0a00s00u0y0de</v>
      </c>
      <c r="L1882" s="28" t="str">
        <f ca="1">ДАННЫЕ!$I1882&amp;"VN"&amp;IF(ДАННЫЕ!AW1882&gt;0,11,10)&amp;"CD"&amp;IF(ДАННЫЕ!BF1882&gt;500,16,IF(ДАННЫЕ!BF1882&gt;350,15,IF(ДАННЫЕ!BF1882&gt;=200,14,IF(ДАННЫЕ!BF1882&gt;=100,13,IF(ДАННЫЕ!BF1882&gt;=50,12,IF(ДАННЫЕ!BF1882&gt;0,11,10))))))&amp;"AR"&amp;IF(ДАННЫЕ!BX1882&gt;0,1,0)&amp;"GD"&amp;B1882&amp;"VV"&amp;IF(E1882&gt;=5,IF(E1882&lt;18,1,0),0)</f>
        <v>VN10CD10AR0GD0VV0</v>
      </c>
      <c r="M1882" s="28" t="str">
        <f>ДАННЫЕ!$I1882&amp;"b"&amp;ДАННЫЕ!$BI1882&amp;"r"&amp;ДАННЫЕ!$BJ1882&amp;"CD"&amp;IF(ДАННЫЕ!BF1882&gt;0,IF(ДАННЫЕ!BF1882&lt;200,1,IF(ДАННЫЕ!BF1882&lt;350,2,3)),0)&amp;"h"&amp;IF(ДАННЫЕ!$BK1882+ДАННЫЕ!$BL1882+ДАННЫЕ!$BM1882&gt;0,1,0)&amp;"x"&amp;ДАННЫЕ!$BK1882&amp;"y"&amp;ДАННЫЕ!$BL1882&amp;"z"&amp;ДАННЫЕ!$BM1882&amp;"c"&amp;IF(ДАННЫЕ!$BK1882+ДАННЫЕ!$BL1882+ДАННЫЕ!$BM1882=3,1,0)&amp;"a"&amp;IF(ДАННЫЕ!$BQ1882+ДАННЫЕ!$BR1882&gt;0,1,0)&amp;"d"&amp;ДАННЫЕ!$BQ1882&amp;"v"&amp;ДАННЫЕ!$BR1882&amp;"p"&amp;ДАННЫЕ!$BS1882&amp;"n"&amp;ДАННЫЕ!$BU1882&amp;"t"&amp;ДАННЫЕ!$BV1882&amp;"o"&amp;ДАННЫЕ!$BT1882&amp;"l"&amp;IF(ДАННЫЕ!$BN1882&gt;0,1,0)&amp;ДАННЫЕ!$BN1882&amp;"g"&amp;ДАННЫЕ!$BO1882&amp;"s"&amp;ДАННЫЕ!$BP1882&amp;"DZ"&amp;IF(ДАННЫЕ!B1882-ДАННЫЕ!G1882 &lt; 60,IF(ДАННЫЕ!B1882-ДАННЫЕ!G1882 &gt;= 0,1,0),0)&amp;"u"&amp;IF(ДАННЫЕ!$CJ1882&gt;0,1,0)</f>
        <v>brCD0h0xyzc0a0dvpntol0gsDZ1u0</v>
      </c>
      <c r="N1882" s="28" t="str">
        <f ca="1">ДАННЫЕ!$F1882&amp;ДАННЫЕ!$I1882&amp;"g"&amp;B1882&amp;"cf"&amp;D1882&amp;"a"&amp;IF(ДАННЫЕ!$BX1882&gt;0,1,0)&amp;IF(ДАННЫЕ!$BF1882&gt;500,1,IF(ДАННЫЕ!$BF1882&gt;350,2,IF(ДАННЫЕ!$BF1882&gt;=200,3,IF(ДАННЫЕ!$BF1882&gt;=100,4,IF(ДАННЫЕ!$BF1882&gt;=50,5,IF(ДАННЫЕ!$BF1882&lt;50,6,0))))))&amp;"AR"&amp;IF(DATEDIF(ДАННЫЕ!$BX1882,ДАННЫЕ!$F$1,"y")&gt;1,1,0)&amp;"VG"&amp;IF(ДАННЫЕ!$BH1882="0",1,0)&amp;"o"&amp;IF(T1882+ДАННЫЕ!$AF1882+ДАННЫЕ!$AG1882+ДАННЫЕ!$AH1882+ДАННЫЕ!$AI1882+ДАННЫЕ!$AJ1882+ДАННЫЕ!$AP1882+ДАННЫЕ!$AQ1882+ДАННЫЕ!$AR1882+ДАННЫЕ!$AU1882+ДАННЫЕ!$AW1882+ДАННЫЕ!$AS1882+ДАННЫЕ!$AT1882&gt;0,1,0)&amp;"x"&amp;ДАННЫЕ!$AG1882&amp;"p"&amp;IF(ДАННЫЕ!$BY1882&gt;0,1,0)&amp;"v"&amp;IF(ДАННЫЕ!$BZ1882&gt;0,1,0)&amp;"n"&amp;ДАННЫЕ!$CA1882&amp;"t"&amp;ДАННЫЕ!$AY1882&amp;"k"&amp;ДАННЫЕ!$CB1882&amp;"q"&amp;ДАННЫЕ!$CC1882&amp;"w"&amp;ДАННЫЕ!$CD1882&amp;"e"&amp;ДАННЫЕ!$CE1882&amp;"m"&amp;ДАННЫЕ!$CF1882&amp;"c"&amp;ДАННЫЕ!$CG1882&amp;"z"&amp;ДАННЫЕ!$CH1882&amp;"d"&amp;IF(H1882=4,1,0)&amp;"s"&amp;IF(ДАННЫЕ!$J1882=1,0,1)&amp;"u"&amp;IF(ДАННЫЕ!$CJ1882&gt;0,1,0)</f>
        <v>g0cf0a06AR1VG0o0xp0v0ntkqwemczd0s1u0</v>
      </c>
      <c r="O1882" s="28" t="str">
        <f>ДАННЫЕ!$I1882&amp;"g"&amp;B1882&amp;A1882&amp;"f"&amp;P1882&amp;"c"&amp;IF(ДАННЫЕ!$U1882&gt;0,1,0)&amp;"s"&amp;IF(ДАННЫЕ!$Q1882&gt;0,IF(YEAR(ДАННЫЕ!$F$1)=YEAR(ДАННЫЕ!$Q1882),IF(MONTH(ДАННЫЕ!$F$1)=MONTH(ДАННЫЕ!$Q1882),111,11),1),0)&amp;"i"&amp;IF(ДАННЫЕ!$R1882+ДАННЫЕ!$S1882+ДАННЫЕ!$T1882=0,0,1)&amp;"h"&amp;IF(ДАННЫЕ!$P1882&gt;0,1,0)&amp;"p"&amp;IF(ДАННЫЕ!$CI1882&gt;0,IF(YEAR(ДАННЫЕ!$F$1)=YEAR(ДАННЫЕ!$CI1882),IF(MONTH(ДАННЫЕ!$F$1)=MONTH(ДАННЫЕ!$CI1882),111,11),1),0)&amp;"d"&amp;IF(ДАННЫЕ!$CJ1882&gt;0,IF(YEAR(ДАННЫЕ!$F$1)=YEAR(ДАННЫЕ!$CJ1882),IF(MONTH(ДАННЫЕ!$F$1)=MONTH(ДАННЫЕ!$CJ1882),111,11),1),0)&amp;"o"&amp;IF(ДАННЫЕ!$CK1882&gt;0,IF(MONTH(ДАННЫЕ!$F$1)=MONTH(ДАННЫЕ!$CK1882),111,11),0)&amp;"v"&amp;IF(ДАННЫЕ!$BE1882&gt;0,IF(MONTH(ДАННЫЕ!$F$1)=MONTH(ДАННЫЕ!$BE1882),111,11),0)</f>
        <v>g00f0c0s0i0h0p0d0o0v0</v>
      </c>
      <c r="P1882" s="15">
        <f t="shared" si="89"/>
        <v>0</v>
      </c>
      <c r="Q1882" s="15">
        <f>IF(ДАННЫЕ!$F$1&gt;ДАННЫЕ!$N1882,IF(YEAR(ДАННЫЕ!$F$1)=YEAR(ДАННЫЕ!M1882),1,0),0)</f>
        <v>0</v>
      </c>
      <c r="R1882" s="15">
        <f>IF(ДАННЫЕ!$F$1&gt;ДАННЫЕ!$N1882,IF(YEAR(ДАННЫЕ!$F$1)=YEAR(ДАННЫЕ!N1882),1,0),0)</f>
        <v>0</v>
      </c>
      <c r="S1882" s="15">
        <f>IF(ДАННЫЕ!$AA1882="2А",1,IF(ДАННЫЕ!$AA1882="2Б",2,IF(ДАННЫЕ!$AA1882="2В",3,IF(ДАННЫЕ!$AA1882=3,4,IF(ДАННЫЕ!$AA1882="4А",5,IF(ДАННЫЕ!$AA1882="4Б",6,IF(ДАННЫЕ!$AA1882="4В",7,IF(ДАННЫЕ!$AA1882=5,8,0))))))))</f>
        <v>0</v>
      </c>
      <c r="T1882" s="15">
        <f>IF(OR(ДАННЫЕ!$AC1882=2,ДАННЫЕ!$AD1882=2,ДАННЫЕ!$AE1882=2),2,IF(OR(ДАННЫЕ!$AC1882=1,ДАННЫЕ!$AD1882=1,ДАННЫЕ!$AE1882=1),1,0))</f>
        <v>0</v>
      </c>
    </row>
    <row r="1883" spans="1:20" x14ac:dyDescent="0.2">
      <c r="A1883" s="78">
        <f>IF(B1883&gt;0,IF(MONTH(ДАННЫЕ!$F$1)=MONTH(ДАННЫЕ!$B1883),1,0),0)</f>
        <v>0</v>
      </c>
      <c r="B1883" s="14">
        <f>IF(ДАННЫЕ!$B1883&gt;0,IF(YEAR(ДАННЫЕ!$F$1)=YEAR(ДАННЫЕ!$B1883),1,0),0)</f>
        <v>0</v>
      </c>
      <c r="C1883" s="14">
        <f>IF(ДАННЫЕ!$CM1883&gt;0,IF(YEAR(ДАННЫЕ!$F$1)=YEAR(ДАННЫЕ!$CM1883),1,0),0)</f>
        <v>0</v>
      </c>
      <c r="D1883" s="14">
        <f>IF(ДАННЫЕ!$CJ1883&gt;0,IF(ДАННЫЕ!$CL1883&gt;ДАННЫЕ!$F$1,1,IF(ДАННЫЕ!$CL1883&gt;0,0,1)),0)</f>
        <v>0</v>
      </c>
      <c r="E1883" s="43" t="str">
        <f ca="1">IF(ДАННЫЕ!$F$1&gt;0,IF(ДАННЫЕ!$G1883&gt;0,DATEDIF(ДАННЫЕ!$G1883,ДАННЫЕ!$F$1,"y"),""),IF(ДАННЫЕ!$G1883&gt;0,DATEDIF(ДАННЫЕ!$G1883,TODAY(),"y"),""))</f>
        <v/>
      </c>
      <c r="F1883" s="43" t="str">
        <f xml:space="preserve"> IF(ДАННЫЕ!$F1883="М",IF(E1883&gt;=18,IF(E1883&lt;60,1,""),""),"")&amp;IF(ДАННЫЕ!$F1883="Ж",IF(E1883&gt;=18,IF(E1883&lt;55,1,""),""),"")</f>
        <v/>
      </c>
      <c r="G1883" s="43" t="str">
        <f xml:space="preserve"> IF(ДАННЫЕ!$F1883="М",IF(E1883&gt;=60,2,""),"")&amp;IF(ДАННЫЕ!$F1883="Ж",IF(E1883&gt;=55,2,""),"")</f>
        <v/>
      </c>
      <c r="H1883" s="43" t="str">
        <f t="shared" ca="1" si="87"/>
        <v/>
      </c>
      <c r="I1883" s="43" t="str">
        <f t="shared" ca="1" si="88"/>
        <v>03</v>
      </c>
      <c r="J1883" s="28" t="str">
        <f ca="1">ДАННЫЕ!$F1883&amp;H1883&amp;I1883&amp;ДАННЫЕ!$I1883&amp;"m"&amp;IF(ДАННЫЕ!$I1883&gt;0,IF(ДАННЫЕ!$J1883&gt;0,0,1),"")&amp;"f"&amp;IF(ДАННЫЕ!$R1883&gt;0,IF(YEAR(ДАННЫЕ!$F$1)=YEAR(ДАННЫЕ!$R1883),1,0),0)&amp;"z"&amp;ДАННЫЕ!$R1883&amp;"p"&amp;ДАННЫЕ!$S1883&amp;"i"&amp;ДАННЫЕ!$T1883&amp;"h"&amp;ДАННЫЕ!$K1883&amp;"be"&amp;ДАННЫЕ!$BI1883&amp;"CD"&amp;IF(ДАННЫЕ!BF1883&gt;500,4,IF(ДАННЫЕ!BF1883&gt;350,3,IF(ДАННЫЕ!BF1883&gt;200,2,IF(ДАННЫЕ!BF1883&gt;0,1,0))))&amp;"g"&amp;B1883&amp;"d"&amp;H1883&amp;"l"&amp;ДАННЫЕ!AT1883&amp;"a"&amp;ДАННЫЕ!$V1883&amp;"v"&amp;R1883&amp;"k"&amp;ДАННЫЕ!$U1883&amp;"s"&amp;ДАННЫЕ!$Y1883&amp;"t"&amp;ДАННЫЕ!$X1883&amp;"b"&amp;IF(ДАННЫЕ!$Q1883&gt;1,1,0)&amp;"PP"&amp;ДАННЫЕ!Z1883&amp;"c"&amp;S1883&amp;"x"&amp;IF(ДАННЫЕ!$BY1883&gt;0,IF(YEAR(ДАННЫЕ!$F$1)=YEAR(ДАННЫЕ!$BY1883),1,0),0)&amp;"n"&amp;IF(ДАННЫЕ!$BZ1883&gt;0,IF(YEAR(ДАННЫЕ!$F$1)=YEAR(ДАННЫЕ!$BZ1883),1,0),0)&amp;"u"&amp;D1883&amp;"z"&amp;IF(ДАННЫЕ!$CL1883&gt;0,IF(YEAR(ДАННЫЕ!$F$1)&gt;YEAR(ДАННЫЕ!$CL1883),11,12),0)</f>
        <v>03mf0zpihbeCD0g0dlav0kstb0PPc0x0n0u0z0</v>
      </c>
      <c r="K1883" s="28" t="str">
        <f ca="1">ДАННЫЕ!$I1883&amp;"x"&amp;B1883&amp;"w"&amp;IF(T1883+ДАННЫЕ!AD1883+ДАННЫЕ!AE1883+ДАННЫЕ!AF1883+ДАННЫЕ!AG1883+ДАННЫЕ!AH1883+ДАННЫЕ!$AL1883+ДАННЫЕ!AI1883+ДАННЫЕ!AJ1883+ДАННЫЕ!AK1883+ДАННЫЕ!AP1883+ДАННЫЕ!AQ1883+ДАННЫЕ!AR1883+ДАННЫЕ!$AM1883+ДАННЫЕ!$AN1883+ДАННЫЕ!AS1883+ДАННЫЕ!AT1883&gt;0,1,0)&amp;IF(OR(T1883=2,ДАННЫЕ!AD1883=2,ДАННЫЕ!AE1883=2,ДАННЫЕ!AF1883=2,ДАННЫЕ!AG1883=2,ДАННЫЕ!AH1883=2,ДАННЫЕ!$AL1883=2,ДАННЫЕ!AI1883=2,ДАННЫЕ!AJ1883=2,ДАННЫЕ!AK1883=2,ДАННЫЕ!AP1883=2,ДАННЫЕ!AQ1883=2,ДАННЫЕ!AR1883=2,ДАННЫЕ!$AM1883=2,ДАННЫЕ!$AN1883=2,ДАННЫЕ!AS1883=2,ДАННЫЕ!AT1883=2),2,0)&amp;"t"&amp;IF(T1883&gt;0,"1"&amp;T1883,"00")&amp;"f"&amp;IF(ДАННЫЕ!$AC1883,"1"&amp;ДАННЫЕ!$AC1883,"00")&amp;"b"&amp;IF(ДАННЫЕ!$AD1883,"1"&amp;ДАННЫЕ!$AD1883,"00")&amp;"g"&amp;IF(ДАННЫЕ!$AF1883,"1"&amp;ДАННЫЕ!$AF1883,"00")&amp;"c"&amp;IF(ДАННЫЕ!$AG1883,"1"&amp;ДАННЫЕ!$AG1883,"00")&amp;"i"&amp;IF(ДАННЫЕ!$AH1883,"1"&amp;ДАННЫЕ!$AH1883,"00")&amp;"r"&amp;IF(ДАННЫЕ!$AL1883,"1"&amp;ДАННЫЕ!$AL1883,"00")&amp;"m"&amp;IF(ДАННЫЕ!$AI1883,"1"&amp;ДАННЫЕ!$AI1883,"00")&amp;"hS"&amp;IF(ДАННЫЕ!$AJ1883,"1"&amp;ДАННЫЕ!$AJ1883,"00")&amp;"hZ"&amp;IF(ДАННЫЕ!$AK1883,"1"&amp;ДАННЫЕ!$AK1883,"00")&amp;"p"&amp;IF(ДАННЫЕ!$AP1883,"1"&amp;ДАННЫЕ!$AP1883,"00")&amp;"k"&amp;IF(ДАННЫЕ!$AQ1883,"1"&amp;ДАННЫЕ!$AQ1883,"00")&amp;"z"&amp;IF(ДАННЫЕ!$AR1883,"1"&amp;ДАННЫЕ!$AR1883,"00")&amp;"j"&amp;IF(ДАННЫЕ!$AM1883,"1"&amp;ДАННЫЕ!$AM1883,"00")&amp;"n"&amp;IF(ДАННЫЕ!$AN1883,"1"&amp;ДАННЫЕ!$AN1883,"00")&amp;"E"&amp;ДАННЫЕ!BI1883&amp;"L"&amp;ДАННЫЕ!AO1883&amp;"h"&amp;IF(ДАННЫЕ!$AU1883&gt;0,1,0)&amp;"v"&amp;IF(ДАННЫЕ!$AW1883&gt;0,1,0)&amp;"a"&amp;IF(ДАННЫЕ!$AS1883,"1"&amp;ДАННЫЕ!$AS1883,"00")&amp;"s"&amp;IF(ДАННЫЕ!$AT1883,"1"&amp;ДАННЫЕ!$AT1883,"00")&amp;"u"&amp;IF(ДАННЫЕ!$CJ1883&gt;0,1,0)&amp;"y"&amp;B1883&amp;"d"&amp;H1883&amp;"e"&amp;F1883&amp;G1883</f>
        <v>x0w00t00f00b00g00c00i00r00m00hS00hZ00p00k00z00j00n00ELh0v0a00s00u0y0de</v>
      </c>
      <c r="L1883" s="28" t="str">
        <f ca="1">ДАННЫЕ!$I1883&amp;"VN"&amp;IF(ДАННЫЕ!AW1883&gt;0,11,10)&amp;"CD"&amp;IF(ДАННЫЕ!BF1883&gt;500,16,IF(ДАННЫЕ!BF1883&gt;350,15,IF(ДАННЫЕ!BF1883&gt;=200,14,IF(ДАННЫЕ!BF1883&gt;=100,13,IF(ДАННЫЕ!BF1883&gt;=50,12,IF(ДАННЫЕ!BF1883&gt;0,11,10))))))&amp;"AR"&amp;IF(ДАННЫЕ!BX1883&gt;0,1,0)&amp;"GD"&amp;B1883&amp;"VV"&amp;IF(E1883&gt;=5,IF(E1883&lt;18,1,0),0)</f>
        <v>VN10CD10AR0GD0VV0</v>
      </c>
      <c r="M1883" s="28" t="str">
        <f>ДАННЫЕ!$I1883&amp;"b"&amp;ДАННЫЕ!$BI1883&amp;"r"&amp;ДАННЫЕ!$BJ1883&amp;"CD"&amp;IF(ДАННЫЕ!BF1883&gt;0,IF(ДАННЫЕ!BF1883&lt;200,1,IF(ДАННЫЕ!BF1883&lt;350,2,3)),0)&amp;"h"&amp;IF(ДАННЫЕ!$BK1883+ДАННЫЕ!$BL1883+ДАННЫЕ!$BM1883&gt;0,1,0)&amp;"x"&amp;ДАННЫЕ!$BK1883&amp;"y"&amp;ДАННЫЕ!$BL1883&amp;"z"&amp;ДАННЫЕ!$BM1883&amp;"c"&amp;IF(ДАННЫЕ!$BK1883+ДАННЫЕ!$BL1883+ДАННЫЕ!$BM1883=3,1,0)&amp;"a"&amp;IF(ДАННЫЕ!$BQ1883+ДАННЫЕ!$BR1883&gt;0,1,0)&amp;"d"&amp;ДАННЫЕ!$BQ1883&amp;"v"&amp;ДАННЫЕ!$BR1883&amp;"p"&amp;ДАННЫЕ!$BS1883&amp;"n"&amp;ДАННЫЕ!$BU1883&amp;"t"&amp;ДАННЫЕ!$BV1883&amp;"o"&amp;ДАННЫЕ!$BT1883&amp;"l"&amp;IF(ДАННЫЕ!$BN1883&gt;0,1,0)&amp;ДАННЫЕ!$BN1883&amp;"g"&amp;ДАННЫЕ!$BO1883&amp;"s"&amp;ДАННЫЕ!$BP1883&amp;"DZ"&amp;IF(ДАННЫЕ!B1883-ДАННЫЕ!G1883 &lt; 60,IF(ДАННЫЕ!B1883-ДАННЫЕ!G1883 &gt;= 0,1,0),0)&amp;"u"&amp;IF(ДАННЫЕ!$CJ1883&gt;0,1,0)</f>
        <v>brCD0h0xyzc0a0dvpntol0gsDZ1u0</v>
      </c>
      <c r="N1883" s="28" t="str">
        <f ca="1">ДАННЫЕ!$F1883&amp;ДАННЫЕ!$I1883&amp;"g"&amp;B1883&amp;"cf"&amp;D1883&amp;"a"&amp;IF(ДАННЫЕ!$BX1883&gt;0,1,0)&amp;IF(ДАННЫЕ!$BF1883&gt;500,1,IF(ДАННЫЕ!$BF1883&gt;350,2,IF(ДАННЫЕ!$BF1883&gt;=200,3,IF(ДАННЫЕ!$BF1883&gt;=100,4,IF(ДАННЫЕ!$BF1883&gt;=50,5,IF(ДАННЫЕ!$BF1883&lt;50,6,0))))))&amp;"AR"&amp;IF(DATEDIF(ДАННЫЕ!$BX1883,ДАННЫЕ!$F$1,"y")&gt;1,1,0)&amp;"VG"&amp;IF(ДАННЫЕ!$BH1883="0",1,0)&amp;"o"&amp;IF(T1883+ДАННЫЕ!$AF1883+ДАННЫЕ!$AG1883+ДАННЫЕ!$AH1883+ДАННЫЕ!$AI1883+ДАННЫЕ!$AJ1883+ДАННЫЕ!$AP1883+ДАННЫЕ!$AQ1883+ДАННЫЕ!$AR1883+ДАННЫЕ!$AU1883+ДАННЫЕ!$AW1883+ДАННЫЕ!$AS1883+ДАННЫЕ!$AT1883&gt;0,1,0)&amp;"x"&amp;ДАННЫЕ!$AG1883&amp;"p"&amp;IF(ДАННЫЕ!$BY1883&gt;0,1,0)&amp;"v"&amp;IF(ДАННЫЕ!$BZ1883&gt;0,1,0)&amp;"n"&amp;ДАННЫЕ!$CA1883&amp;"t"&amp;ДАННЫЕ!$AY1883&amp;"k"&amp;ДАННЫЕ!$CB1883&amp;"q"&amp;ДАННЫЕ!$CC1883&amp;"w"&amp;ДАННЫЕ!$CD1883&amp;"e"&amp;ДАННЫЕ!$CE1883&amp;"m"&amp;ДАННЫЕ!$CF1883&amp;"c"&amp;ДАННЫЕ!$CG1883&amp;"z"&amp;ДАННЫЕ!$CH1883&amp;"d"&amp;IF(H1883=4,1,0)&amp;"s"&amp;IF(ДАННЫЕ!$J1883=1,0,1)&amp;"u"&amp;IF(ДАННЫЕ!$CJ1883&gt;0,1,0)</f>
        <v>g0cf0a06AR1VG0o0xp0v0ntkqwemczd0s1u0</v>
      </c>
      <c r="O1883" s="28" t="str">
        <f>ДАННЫЕ!$I1883&amp;"g"&amp;B1883&amp;A1883&amp;"f"&amp;P1883&amp;"c"&amp;IF(ДАННЫЕ!$U1883&gt;0,1,0)&amp;"s"&amp;IF(ДАННЫЕ!$Q1883&gt;0,IF(YEAR(ДАННЫЕ!$F$1)=YEAR(ДАННЫЕ!$Q1883),IF(MONTH(ДАННЫЕ!$F$1)=MONTH(ДАННЫЕ!$Q1883),111,11),1),0)&amp;"i"&amp;IF(ДАННЫЕ!$R1883+ДАННЫЕ!$S1883+ДАННЫЕ!$T1883=0,0,1)&amp;"h"&amp;IF(ДАННЫЕ!$P1883&gt;0,1,0)&amp;"p"&amp;IF(ДАННЫЕ!$CI1883&gt;0,IF(YEAR(ДАННЫЕ!$F$1)=YEAR(ДАННЫЕ!$CI1883),IF(MONTH(ДАННЫЕ!$F$1)=MONTH(ДАННЫЕ!$CI1883),111,11),1),0)&amp;"d"&amp;IF(ДАННЫЕ!$CJ1883&gt;0,IF(YEAR(ДАННЫЕ!$F$1)=YEAR(ДАННЫЕ!$CJ1883),IF(MONTH(ДАННЫЕ!$F$1)=MONTH(ДАННЫЕ!$CJ1883),111,11),1),0)&amp;"o"&amp;IF(ДАННЫЕ!$CK1883&gt;0,IF(MONTH(ДАННЫЕ!$F$1)=MONTH(ДАННЫЕ!$CK1883),111,11),0)&amp;"v"&amp;IF(ДАННЫЕ!$BE1883&gt;0,IF(MONTH(ДАННЫЕ!$F$1)=MONTH(ДАННЫЕ!$BE1883),111,11),0)</f>
        <v>g00f0c0s0i0h0p0d0o0v0</v>
      </c>
      <c r="P1883" s="15">
        <f t="shared" si="89"/>
        <v>0</v>
      </c>
      <c r="Q1883" s="15">
        <f>IF(ДАННЫЕ!$F$1&gt;ДАННЫЕ!$N1883,IF(YEAR(ДАННЫЕ!$F$1)=YEAR(ДАННЫЕ!M1883),1,0),0)</f>
        <v>0</v>
      </c>
      <c r="R1883" s="15">
        <f>IF(ДАННЫЕ!$F$1&gt;ДАННЫЕ!$N1883,IF(YEAR(ДАННЫЕ!$F$1)=YEAR(ДАННЫЕ!N1883),1,0),0)</f>
        <v>0</v>
      </c>
      <c r="S1883" s="15">
        <f>IF(ДАННЫЕ!$AA1883="2А",1,IF(ДАННЫЕ!$AA1883="2Б",2,IF(ДАННЫЕ!$AA1883="2В",3,IF(ДАННЫЕ!$AA1883=3,4,IF(ДАННЫЕ!$AA1883="4А",5,IF(ДАННЫЕ!$AA1883="4Б",6,IF(ДАННЫЕ!$AA1883="4В",7,IF(ДАННЫЕ!$AA1883=5,8,0))))))))</f>
        <v>0</v>
      </c>
      <c r="T1883" s="15">
        <f>IF(OR(ДАННЫЕ!$AC1883=2,ДАННЫЕ!$AD1883=2,ДАННЫЕ!$AE1883=2),2,IF(OR(ДАННЫЕ!$AC1883=1,ДАННЫЕ!$AD1883=1,ДАННЫЕ!$AE1883=1),1,0))</f>
        <v>0</v>
      </c>
    </row>
    <row r="1884" spans="1:20" x14ac:dyDescent="0.2">
      <c r="A1884" s="78">
        <f>IF(B1884&gt;0,IF(MONTH(ДАННЫЕ!$F$1)=MONTH(ДАННЫЕ!$B1884),1,0),0)</f>
        <v>0</v>
      </c>
      <c r="B1884" s="14">
        <f>IF(ДАННЫЕ!$B1884&gt;0,IF(YEAR(ДАННЫЕ!$F$1)=YEAR(ДАННЫЕ!$B1884),1,0),0)</f>
        <v>0</v>
      </c>
      <c r="C1884" s="14">
        <f>IF(ДАННЫЕ!$CM1884&gt;0,IF(YEAR(ДАННЫЕ!$F$1)=YEAR(ДАННЫЕ!$CM1884),1,0),0)</f>
        <v>0</v>
      </c>
      <c r="D1884" s="14">
        <f>IF(ДАННЫЕ!$CJ1884&gt;0,IF(ДАННЫЕ!$CL1884&gt;ДАННЫЕ!$F$1,1,IF(ДАННЫЕ!$CL1884&gt;0,0,1)),0)</f>
        <v>0</v>
      </c>
      <c r="E1884" s="43" t="str">
        <f ca="1">IF(ДАННЫЕ!$F$1&gt;0,IF(ДАННЫЕ!$G1884&gt;0,DATEDIF(ДАННЫЕ!$G1884,ДАННЫЕ!$F$1,"y"),""),IF(ДАННЫЕ!$G1884&gt;0,DATEDIF(ДАННЫЕ!$G1884,TODAY(),"y"),""))</f>
        <v/>
      </c>
      <c r="F1884" s="43" t="str">
        <f xml:space="preserve"> IF(ДАННЫЕ!$F1884="М",IF(E1884&gt;=18,IF(E1884&lt;60,1,""),""),"")&amp;IF(ДАННЫЕ!$F1884="Ж",IF(E1884&gt;=18,IF(E1884&lt;55,1,""),""),"")</f>
        <v/>
      </c>
      <c r="G1884" s="43" t="str">
        <f xml:space="preserve"> IF(ДАННЫЕ!$F1884="М",IF(E1884&gt;=60,2,""),"")&amp;IF(ДАННЫЕ!$F1884="Ж",IF(E1884&gt;=55,2,""),"")</f>
        <v/>
      </c>
      <c r="H1884" s="43" t="str">
        <f t="shared" ca="1" si="87"/>
        <v/>
      </c>
      <c r="I1884" s="43" t="str">
        <f t="shared" ca="1" si="88"/>
        <v>03</v>
      </c>
      <c r="J1884" s="28" t="str">
        <f ca="1">ДАННЫЕ!$F1884&amp;H1884&amp;I1884&amp;ДАННЫЕ!$I1884&amp;"m"&amp;IF(ДАННЫЕ!$I1884&gt;0,IF(ДАННЫЕ!$J1884&gt;0,0,1),"")&amp;"f"&amp;IF(ДАННЫЕ!$R1884&gt;0,IF(YEAR(ДАННЫЕ!$F$1)=YEAR(ДАННЫЕ!$R1884),1,0),0)&amp;"z"&amp;ДАННЫЕ!$R1884&amp;"p"&amp;ДАННЫЕ!$S1884&amp;"i"&amp;ДАННЫЕ!$T1884&amp;"h"&amp;ДАННЫЕ!$K1884&amp;"be"&amp;ДАННЫЕ!$BI1884&amp;"CD"&amp;IF(ДАННЫЕ!BF1884&gt;500,4,IF(ДАННЫЕ!BF1884&gt;350,3,IF(ДАННЫЕ!BF1884&gt;200,2,IF(ДАННЫЕ!BF1884&gt;0,1,0))))&amp;"g"&amp;B1884&amp;"d"&amp;H1884&amp;"l"&amp;ДАННЫЕ!AT1884&amp;"a"&amp;ДАННЫЕ!$V1884&amp;"v"&amp;R1884&amp;"k"&amp;ДАННЫЕ!$U1884&amp;"s"&amp;ДАННЫЕ!$Y1884&amp;"t"&amp;ДАННЫЕ!$X1884&amp;"b"&amp;IF(ДАННЫЕ!$Q1884&gt;1,1,0)&amp;"PP"&amp;ДАННЫЕ!Z1884&amp;"c"&amp;S1884&amp;"x"&amp;IF(ДАННЫЕ!$BY1884&gt;0,IF(YEAR(ДАННЫЕ!$F$1)=YEAR(ДАННЫЕ!$BY1884),1,0),0)&amp;"n"&amp;IF(ДАННЫЕ!$BZ1884&gt;0,IF(YEAR(ДАННЫЕ!$F$1)=YEAR(ДАННЫЕ!$BZ1884),1,0),0)&amp;"u"&amp;D1884&amp;"z"&amp;IF(ДАННЫЕ!$CL1884&gt;0,IF(YEAR(ДАННЫЕ!$F$1)&gt;YEAR(ДАННЫЕ!$CL1884),11,12),0)</f>
        <v>03mf0zpihbeCD0g0dlav0kstb0PPc0x0n0u0z0</v>
      </c>
      <c r="K1884" s="28" t="str">
        <f ca="1">ДАННЫЕ!$I1884&amp;"x"&amp;B1884&amp;"w"&amp;IF(T1884+ДАННЫЕ!AD1884+ДАННЫЕ!AE1884+ДАННЫЕ!AF1884+ДАННЫЕ!AG1884+ДАННЫЕ!AH1884+ДАННЫЕ!$AL1884+ДАННЫЕ!AI1884+ДАННЫЕ!AJ1884+ДАННЫЕ!AK1884+ДАННЫЕ!AP1884+ДАННЫЕ!AQ1884+ДАННЫЕ!AR1884+ДАННЫЕ!$AM1884+ДАННЫЕ!$AN1884+ДАННЫЕ!AS1884+ДАННЫЕ!AT1884&gt;0,1,0)&amp;IF(OR(T1884=2,ДАННЫЕ!AD1884=2,ДАННЫЕ!AE1884=2,ДАННЫЕ!AF1884=2,ДАННЫЕ!AG1884=2,ДАННЫЕ!AH1884=2,ДАННЫЕ!$AL1884=2,ДАННЫЕ!AI1884=2,ДАННЫЕ!AJ1884=2,ДАННЫЕ!AK1884=2,ДАННЫЕ!AP1884=2,ДАННЫЕ!AQ1884=2,ДАННЫЕ!AR1884=2,ДАННЫЕ!$AM1884=2,ДАННЫЕ!$AN1884=2,ДАННЫЕ!AS1884=2,ДАННЫЕ!AT1884=2),2,0)&amp;"t"&amp;IF(T1884&gt;0,"1"&amp;T1884,"00")&amp;"f"&amp;IF(ДАННЫЕ!$AC1884,"1"&amp;ДАННЫЕ!$AC1884,"00")&amp;"b"&amp;IF(ДАННЫЕ!$AD1884,"1"&amp;ДАННЫЕ!$AD1884,"00")&amp;"g"&amp;IF(ДАННЫЕ!$AF1884,"1"&amp;ДАННЫЕ!$AF1884,"00")&amp;"c"&amp;IF(ДАННЫЕ!$AG1884,"1"&amp;ДАННЫЕ!$AG1884,"00")&amp;"i"&amp;IF(ДАННЫЕ!$AH1884,"1"&amp;ДАННЫЕ!$AH1884,"00")&amp;"r"&amp;IF(ДАННЫЕ!$AL1884,"1"&amp;ДАННЫЕ!$AL1884,"00")&amp;"m"&amp;IF(ДАННЫЕ!$AI1884,"1"&amp;ДАННЫЕ!$AI1884,"00")&amp;"hS"&amp;IF(ДАННЫЕ!$AJ1884,"1"&amp;ДАННЫЕ!$AJ1884,"00")&amp;"hZ"&amp;IF(ДАННЫЕ!$AK1884,"1"&amp;ДАННЫЕ!$AK1884,"00")&amp;"p"&amp;IF(ДАННЫЕ!$AP1884,"1"&amp;ДАННЫЕ!$AP1884,"00")&amp;"k"&amp;IF(ДАННЫЕ!$AQ1884,"1"&amp;ДАННЫЕ!$AQ1884,"00")&amp;"z"&amp;IF(ДАННЫЕ!$AR1884,"1"&amp;ДАННЫЕ!$AR1884,"00")&amp;"j"&amp;IF(ДАННЫЕ!$AM1884,"1"&amp;ДАННЫЕ!$AM1884,"00")&amp;"n"&amp;IF(ДАННЫЕ!$AN1884,"1"&amp;ДАННЫЕ!$AN1884,"00")&amp;"E"&amp;ДАННЫЕ!BI1884&amp;"L"&amp;ДАННЫЕ!AO1884&amp;"h"&amp;IF(ДАННЫЕ!$AU1884&gt;0,1,0)&amp;"v"&amp;IF(ДАННЫЕ!$AW1884&gt;0,1,0)&amp;"a"&amp;IF(ДАННЫЕ!$AS1884,"1"&amp;ДАННЫЕ!$AS1884,"00")&amp;"s"&amp;IF(ДАННЫЕ!$AT1884,"1"&amp;ДАННЫЕ!$AT1884,"00")&amp;"u"&amp;IF(ДАННЫЕ!$CJ1884&gt;0,1,0)&amp;"y"&amp;B1884&amp;"d"&amp;H1884&amp;"e"&amp;F1884&amp;G1884</f>
        <v>x0w00t00f00b00g00c00i00r00m00hS00hZ00p00k00z00j00n00ELh0v0a00s00u0y0de</v>
      </c>
      <c r="L1884" s="28" t="str">
        <f ca="1">ДАННЫЕ!$I1884&amp;"VN"&amp;IF(ДАННЫЕ!AW1884&gt;0,11,10)&amp;"CD"&amp;IF(ДАННЫЕ!BF1884&gt;500,16,IF(ДАННЫЕ!BF1884&gt;350,15,IF(ДАННЫЕ!BF1884&gt;=200,14,IF(ДАННЫЕ!BF1884&gt;=100,13,IF(ДАННЫЕ!BF1884&gt;=50,12,IF(ДАННЫЕ!BF1884&gt;0,11,10))))))&amp;"AR"&amp;IF(ДАННЫЕ!BX1884&gt;0,1,0)&amp;"GD"&amp;B1884&amp;"VV"&amp;IF(E1884&gt;=5,IF(E1884&lt;18,1,0),0)</f>
        <v>VN10CD10AR0GD0VV0</v>
      </c>
      <c r="M1884" s="28" t="str">
        <f>ДАННЫЕ!$I1884&amp;"b"&amp;ДАННЫЕ!$BI1884&amp;"r"&amp;ДАННЫЕ!$BJ1884&amp;"CD"&amp;IF(ДАННЫЕ!BF1884&gt;0,IF(ДАННЫЕ!BF1884&lt;200,1,IF(ДАННЫЕ!BF1884&lt;350,2,3)),0)&amp;"h"&amp;IF(ДАННЫЕ!$BK1884+ДАННЫЕ!$BL1884+ДАННЫЕ!$BM1884&gt;0,1,0)&amp;"x"&amp;ДАННЫЕ!$BK1884&amp;"y"&amp;ДАННЫЕ!$BL1884&amp;"z"&amp;ДАННЫЕ!$BM1884&amp;"c"&amp;IF(ДАННЫЕ!$BK1884+ДАННЫЕ!$BL1884+ДАННЫЕ!$BM1884=3,1,0)&amp;"a"&amp;IF(ДАННЫЕ!$BQ1884+ДАННЫЕ!$BR1884&gt;0,1,0)&amp;"d"&amp;ДАННЫЕ!$BQ1884&amp;"v"&amp;ДАННЫЕ!$BR1884&amp;"p"&amp;ДАННЫЕ!$BS1884&amp;"n"&amp;ДАННЫЕ!$BU1884&amp;"t"&amp;ДАННЫЕ!$BV1884&amp;"o"&amp;ДАННЫЕ!$BT1884&amp;"l"&amp;IF(ДАННЫЕ!$BN1884&gt;0,1,0)&amp;ДАННЫЕ!$BN1884&amp;"g"&amp;ДАННЫЕ!$BO1884&amp;"s"&amp;ДАННЫЕ!$BP1884&amp;"DZ"&amp;IF(ДАННЫЕ!B1884-ДАННЫЕ!G1884 &lt; 60,IF(ДАННЫЕ!B1884-ДАННЫЕ!G1884 &gt;= 0,1,0),0)&amp;"u"&amp;IF(ДАННЫЕ!$CJ1884&gt;0,1,0)</f>
        <v>brCD0h0xyzc0a0dvpntol0gsDZ1u0</v>
      </c>
      <c r="N1884" s="28" t="str">
        <f ca="1">ДАННЫЕ!$F1884&amp;ДАННЫЕ!$I1884&amp;"g"&amp;B1884&amp;"cf"&amp;D1884&amp;"a"&amp;IF(ДАННЫЕ!$BX1884&gt;0,1,0)&amp;IF(ДАННЫЕ!$BF1884&gt;500,1,IF(ДАННЫЕ!$BF1884&gt;350,2,IF(ДАННЫЕ!$BF1884&gt;=200,3,IF(ДАННЫЕ!$BF1884&gt;=100,4,IF(ДАННЫЕ!$BF1884&gt;=50,5,IF(ДАННЫЕ!$BF1884&lt;50,6,0))))))&amp;"AR"&amp;IF(DATEDIF(ДАННЫЕ!$BX1884,ДАННЫЕ!$F$1,"y")&gt;1,1,0)&amp;"VG"&amp;IF(ДАННЫЕ!$BH1884="0",1,0)&amp;"o"&amp;IF(T1884+ДАННЫЕ!$AF1884+ДАННЫЕ!$AG1884+ДАННЫЕ!$AH1884+ДАННЫЕ!$AI1884+ДАННЫЕ!$AJ1884+ДАННЫЕ!$AP1884+ДАННЫЕ!$AQ1884+ДАННЫЕ!$AR1884+ДАННЫЕ!$AU1884+ДАННЫЕ!$AW1884+ДАННЫЕ!$AS1884+ДАННЫЕ!$AT1884&gt;0,1,0)&amp;"x"&amp;ДАННЫЕ!$AG1884&amp;"p"&amp;IF(ДАННЫЕ!$BY1884&gt;0,1,0)&amp;"v"&amp;IF(ДАННЫЕ!$BZ1884&gt;0,1,0)&amp;"n"&amp;ДАННЫЕ!$CA1884&amp;"t"&amp;ДАННЫЕ!$AY1884&amp;"k"&amp;ДАННЫЕ!$CB1884&amp;"q"&amp;ДАННЫЕ!$CC1884&amp;"w"&amp;ДАННЫЕ!$CD1884&amp;"e"&amp;ДАННЫЕ!$CE1884&amp;"m"&amp;ДАННЫЕ!$CF1884&amp;"c"&amp;ДАННЫЕ!$CG1884&amp;"z"&amp;ДАННЫЕ!$CH1884&amp;"d"&amp;IF(H1884=4,1,0)&amp;"s"&amp;IF(ДАННЫЕ!$J1884=1,0,1)&amp;"u"&amp;IF(ДАННЫЕ!$CJ1884&gt;0,1,0)</f>
        <v>g0cf0a06AR1VG0o0xp0v0ntkqwemczd0s1u0</v>
      </c>
      <c r="O1884" s="28" t="str">
        <f>ДАННЫЕ!$I1884&amp;"g"&amp;B1884&amp;A1884&amp;"f"&amp;P1884&amp;"c"&amp;IF(ДАННЫЕ!$U1884&gt;0,1,0)&amp;"s"&amp;IF(ДАННЫЕ!$Q1884&gt;0,IF(YEAR(ДАННЫЕ!$F$1)=YEAR(ДАННЫЕ!$Q1884),IF(MONTH(ДАННЫЕ!$F$1)=MONTH(ДАННЫЕ!$Q1884),111,11),1),0)&amp;"i"&amp;IF(ДАННЫЕ!$R1884+ДАННЫЕ!$S1884+ДАННЫЕ!$T1884=0,0,1)&amp;"h"&amp;IF(ДАННЫЕ!$P1884&gt;0,1,0)&amp;"p"&amp;IF(ДАННЫЕ!$CI1884&gt;0,IF(YEAR(ДАННЫЕ!$F$1)=YEAR(ДАННЫЕ!$CI1884),IF(MONTH(ДАННЫЕ!$F$1)=MONTH(ДАННЫЕ!$CI1884),111,11),1),0)&amp;"d"&amp;IF(ДАННЫЕ!$CJ1884&gt;0,IF(YEAR(ДАННЫЕ!$F$1)=YEAR(ДАННЫЕ!$CJ1884),IF(MONTH(ДАННЫЕ!$F$1)=MONTH(ДАННЫЕ!$CJ1884),111,11),1),0)&amp;"o"&amp;IF(ДАННЫЕ!$CK1884&gt;0,IF(MONTH(ДАННЫЕ!$F$1)=MONTH(ДАННЫЕ!$CK1884),111,11),0)&amp;"v"&amp;IF(ДАННЫЕ!$BE1884&gt;0,IF(MONTH(ДАННЫЕ!$F$1)=MONTH(ДАННЫЕ!$BE1884),111,11),0)</f>
        <v>g00f0c0s0i0h0p0d0o0v0</v>
      </c>
      <c r="P1884" s="15">
        <f t="shared" si="89"/>
        <v>0</v>
      </c>
      <c r="Q1884" s="15">
        <f>IF(ДАННЫЕ!$F$1&gt;ДАННЫЕ!$N1884,IF(YEAR(ДАННЫЕ!$F$1)=YEAR(ДАННЫЕ!M1884),1,0),0)</f>
        <v>0</v>
      </c>
      <c r="R1884" s="15">
        <f>IF(ДАННЫЕ!$F$1&gt;ДАННЫЕ!$N1884,IF(YEAR(ДАННЫЕ!$F$1)=YEAR(ДАННЫЕ!N1884),1,0),0)</f>
        <v>0</v>
      </c>
      <c r="S1884" s="15">
        <f>IF(ДАННЫЕ!$AA1884="2А",1,IF(ДАННЫЕ!$AA1884="2Б",2,IF(ДАННЫЕ!$AA1884="2В",3,IF(ДАННЫЕ!$AA1884=3,4,IF(ДАННЫЕ!$AA1884="4А",5,IF(ДАННЫЕ!$AA1884="4Б",6,IF(ДАННЫЕ!$AA1884="4В",7,IF(ДАННЫЕ!$AA1884=5,8,0))))))))</f>
        <v>0</v>
      </c>
      <c r="T1884" s="15">
        <f>IF(OR(ДАННЫЕ!$AC1884=2,ДАННЫЕ!$AD1884=2,ДАННЫЕ!$AE1884=2),2,IF(OR(ДАННЫЕ!$AC1884=1,ДАННЫЕ!$AD1884=1,ДАННЫЕ!$AE1884=1),1,0))</f>
        <v>0</v>
      </c>
    </row>
    <row r="1885" spans="1:20" x14ac:dyDescent="0.2">
      <c r="A1885" s="78">
        <f>IF(B1885&gt;0,IF(MONTH(ДАННЫЕ!$F$1)=MONTH(ДАННЫЕ!$B1885),1,0),0)</f>
        <v>0</v>
      </c>
      <c r="B1885" s="14">
        <f>IF(ДАННЫЕ!$B1885&gt;0,IF(YEAR(ДАННЫЕ!$F$1)=YEAR(ДАННЫЕ!$B1885),1,0),0)</f>
        <v>0</v>
      </c>
      <c r="C1885" s="14">
        <f>IF(ДАННЫЕ!$CM1885&gt;0,IF(YEAR(ДАННЫЕ!$F$1)=YEAR(ДАННЫЕ!$CM1885),1,0),0)</f>
        <v>0</v>
      </c>
      <c r="D1885" s="14">
        <f>IF(ДАННЫЕ!$CJ1885&gt;0,IF(ДАННЫЕ!$CL1885&gt;ДАННЫЕ!$F$1,1,IF(ДАННЫЕ!$CL1885&gt;0,0,1)),0)</f>
        <v>0</v>
      </c>
      <c r="E1885" s="43" t="str">
        <f ca="1">IF(ДАННЫЕ!$F$1&gt;0,IF(ДАННЫЕ!$G1885&gt;0,DATEDIF(ДАННЫЕ!$G1885,ДАННЫЕ!$F$1,"y"),""),IF(ДАННЫЕ!$G1885&gt;0,DATEDIF(ДАННЫЕ!$G1885,TODAY(),"y"),""))</f>
        <v/>
      </c>
      <c r="F1885" s="43" t="str">
        <f xml:space="preserve"> IF(ДАННЫЕ!$F1885="М",IF(E1885&gt;=18,IF(E1885&lt;60,1,""),""),"")&amp;IF(ДАННЫЕ!$F1885="Ж",IF(E1885&gt;=18,IF(E1885&lt;55,1,""),""),"")</f>
        <v/>
      </c>
      <c r="G1885" s="43" t="str">
        <f xml:space="preserve"> IF(ДАННЫЕ!$F1885="М",IF(E1885&gt;=60,2,""),"")&amp;IF(ДАННЫЕ!$F1885="Ж",IF(E1885&gt;=55,2,""),"")</f>
        <v/>
      </c>
      <c r="H1885" s="43" t="str">
        <f t="shared" ca="1" si="87"/>
        <v/>
      </c>
      <c r="I1885" s="43" t="str">
        <f t="shared" ca="1" si="88"/>
        <v>03</v>
      </c>
      <c r="J1885" s="28" t="str">
        <f ca="1">ДАННЫЕ!$F1885&amp;H1885&amp;I1885&amp;ДАННЫЕ!$I1885&amp;"m"&amp;IF(ДАННЫЕ!$I1885&gt;0,IF(ДАННЫЕ!$J1885&gt;0,0,1),"")&amp;"f"&amp;IF(ДАННЫЕ!$R1885&gt;0,IF(YEAR(ДАННЫЕ!$F$1)=YEAR(ДАННЫЕ!$R1885),1,0),0)&amp;"z"&amp;ДАННЫЕ!$R1885&amp;"p"&amp;ДАННЫЕ!$S1885&amp;"i"&amp;ДАННЫЕ!$T1885&amp;"h"&amp;ДАННЫЕ!$K1885&amp;"be"&amp;ДАННЫЕ!$BI1885&amp;"CD"&amp;IF(ДАННЫЕ!BF1885&gt;500,4,IF(ДАННЫЕ!BF1885&gt;350,3,IF(ДАННЫЕ!BF1885&gt;200,2,IF(ДАННЫЕ!BF1885&gt;0,1,0))))&amp;"g"&amp;B1885&amp;"d"&amp;H1885&amp;"l"&amp;ДАННЫЕ!AT1885&amp;"a"&amp;ДАННЫЕ!$V1885&amp;"v"&amp;R1885&amp;"k"&amp;ДАННЫЕ!$U1885&amp;"s"&amp;ДАННЫЕ!$Y1885&amp;"t"&amp;ДАННЫЕ!$X1885&amp;"b"&amp;IF(ДАННЫЕ!$Q1885&gt;1,1,0)&amp;"PP"&amp;ДАННЫЕ!Z1885&amp;"c"&amp;S1885&amp;"x"&amp;IF(ДАННЫЕ!$BY1885&gt;0,IF(YEAR(ДАННЫЕ!$F$1)=YEAR(ДАННЫЕ!$BY1885),1,0),0)&amp;"n"&amp;IF(ДАННЫЕ!$BZ1885&gt;0,IF(YEAR(ДАННЫЕ!$F$1)=YEAR(ДАННЫЕ!$BZ1885),1,0),0)&amp;"u"&amp;D1885&amp;"z"&amp;IF(ДАННЫЕ!$CL1885&gt;0,IF(YEAR(ДАННЫЕ!$F$1)&gt;YEAR(ДАННЫЕ!$CL1885),11,12),0)</f>
        <v>03mf0zpihbeCD0g0dlav0kstb0PPc0x0n0u0z0</v>
      </c>
      <c r="K1885" s="28" t="str">
        <f ca="1">ДАННЫЕ!$I1885&amp;"x"&amp;B1885&amp;"w"&amp;IF(T1885+ДАННЫЕ!AD1885+ДАННЫЕ!AE1885+ДАННЫЕ!AF1885+ДАННЫЕ!AG1885+ДАННЫЕ!AH1885+ДАННЫЕ!$AL1885+ДАННЫЕ!AI1885+ДАННЫЕ!AJ1885+ДАННЫЕ!AK1885+ДАННЫЕ!AP1885+ДАННЫЕ!AQ1885+ДАННЫЕ!AR1885+ДАННЫЕ!$AM1885+ДАННЫЕ!$AN1885+ДАННЫЕ!AS1885+ДАННЫЕ!AT1885&gt;0,1,0)&amp;IF(OR(T1885=2,ДАННЫЕ!AD1885=2,ДАННЫЕ!AE1885=2,ДАННЫЕ!AF1885=2,ДАННЫЕ!AG1885=2,ДАННЫЕ!AH1885=2,ДАННЫЕ!$AL1885=2,ДАННЫЕ!AI1885=2,ДАННЫЕ!AJ1885=2,ДАННЫЕ!AK1885=2,ДАННЫЕ!AP1885=2,ДАННЫЕ!AQ1885=2,ДАННЫЕ!AR1885=2,ДАННЫЕ!$AM1885=2,ДАННЫЕ!$AN1885=2,ДАННЫЕ!AS1885=2,ДАННЫЕ!AT1885=2),2,0)&amp;"t"&amp;IF(T1885&gt;0,"1"&amp;T1885,"00")&amp;"f"&amp;IF(ДАННЫЕ!$AC1885,"1"&amp;ДАННЫЕ!$AC1885,"00")&amp;"b"&amp;IF(ДАННЫЕ!$AD1885,"1"&amp;ДАННЫЕ!$AD1885,"00")&amp;"g"&amp;IF(ДАННЫЕ!$AF1885,"1"&amp;ДАННЫЕ!$AF1885,"00")&amp;"c"&amp;IF(ДАННЫЕ!$AG1885,"1"&amp;ДАННЫЕ!$AG1885,"00")&amp;"i"&amp;IF(ДАННЫЕ!$AH1885,"1"&amp;ДАННЫЕ!$AH1885,"00")&amp;"r"&amp;IF(ДАННЫЕ!$AL1885,"1"&amp;ДАННЫЕ!$AL1885,"00")&amp;"m"&amp;IF(ДАННЫЕ!$AI1885,"1"&amp;ДАННЫЕ!$AI1885,"00")&amp;"hS"&amp;IF(ДАННЫЕ!$AJ1885,"1"&amp;ДАННЫЕ!$AJ1885,"00")&amp;"hZ"&amp;IF(ДАННЫЕ!$AK1885,"1"&amp;ДАННЫЕ!$AK1885,"00")&amp;"p"&amp;IF(ДАННЫЕ!$AP1885,"1"&amp;ДАННЫЕ!$AP1885,"00")&amp;"k"&amp;IF(ДАННЫЕ!$AQ1885,"1"&amp;ДАННЫЕ!$AQ1885,"00")&amp;"z"&amp;IF(ДАННЫЕ!$AR1885,"1"&amp;ДАННЫЕ!$AR1885,"00")&amp;"j"&amp;IF(ДАННЫЕ!$AM1885,"1"&amp;ДАННЫЕ!$AM1885,"00")&amp;"n"&amp;IF(ДАННЫЕ!$AN1885,"1"&amp;ДАННЫЕ!$AN1885,"00")&amp;"E"&amp;ДАННЫЕ!BI1885&amp;"L"&amp;ДАННЫЕ!AO1885&amp;"h"&amp;IF(ДАННЫЕ!$AU1885&gt;0,1,0)&amp;"v"&amp;IF(ДАННЫЕ!$AW1885&gt;0,1,0)&amp;"a"&amp;IF(ДАННЫЕ!$AS1885,"1"&amp;ДАННЫЕ!$AS1885,"00")&amp;"s"&amp;IF(ДАННЫЕ!$AT1885,"1"&amp;ДАННЫЕ!$AT1885,"00")&amp;"u"&amp;IF(ДАННЫЕ!$CJ1885&gt;0,1,0)&amp;"y"&amp;B1885&amp;"d"&amp;H1885&amp;"e"&amp;F1885&amp;G1885</f>
        <v>x0w00t00f00b00g00c00i00r00m00hS00hZ00p00k00z00j00n00ELh0v0a00s00u0y0de</v>
      </c>
      <c r="L1885" s="28" t="str">
        <f ca="1">ДАННЫЕ!$I1885&amp;"VN"&amp;IF(ДАННЫЕ!AW1885&gt;0,11,10)&amp;"CD"&amp;IF(ДАННЫЕ!BF1885&gt;500,16,IF(ДАННЫЕ!BF1885&gt;350,15,IF(ДАННЫЕ!BF1885&gt;=200,14,IF(ДАННЫЕ!BF1885&gt;=100,13,IF(ДАННЫЕ!BF1885&gt;=50,12,IF(ДАННЫЕ!BF1885&gt;0,11,10))))))&amp;"AR"&amp;IF(ДАННЫЕ!BX1885&gt;0,1,0)&amp;"GD"&amp;B1885&amp;"VV"&amp;IF(E1885&gt;=5,IF(E1885&lt;18,1,0),0)</f>
        <v>VN10CD10AR0GD0VV0</v>
      </c>
      <c r="M1885" s="28" t="str">
        <f>ДАННЫЕ!$I1885&amp;"b"&amp;ДАННЫЕ!$BI1885&amp;"r"&amp;ДАННЫЕ!$BJ1885&amp;"CD"&amp;IF(ДАННЫЕ!BF1885&gt;0,IF(ДАННЫЕ!BF1885&lt;200,1,IF(ДАННЫЕ!BF1885&lt;350,2,3)),0)&amp;"h"&amp;IF(ДАННЫЕ!$BK1885+ДАННЫЕ!$BL1885+ДАННЫЕ!$BM1885&gt;0,1,0)&amp;"x"&amp;ДАННЫЕ!$BK1885&amp;"y"&amp;ДАННЫЕ!$BL1885&amp;"z"&amp;ДАННЫЕ!$BM1885&amp;"c"&amp;IF(ДАННЫЕ!$BK1885+ДАННЫЕ!$BL1885+ДАННЫЕ!$BM1885=3,1,0)&amp;"a"&amp;IF(ДАННЫЕ!$BQ1885+ДАННЫЕ!$BR1885&gt;0,1,0)&amp;"d"&amp;ДАННЫЕ!$BQ1885&amp;"v"&amp;ДАННЫЕ!$BR1885&amp;"p"&amp;ДАННЫЕ!$BS1885&amp;"n"&amp;ДАННЫЕ!$BU1885&amp;"t"&amp;ДАННЫЕ!$BV1885&amp;"o"&amp;ДАННЫЕ!$BT1885&amp;"l"&amp;IF(ДАННЫЕ!$BN1885&gt;0,1,0)&amp;ДАННЫЕ!$BN1885&amp;"g"&amp;ДАННЫЕ!$BO1885&amp;"s"&amp;ДАННЫЕ!$BP1885&amp;"DZ"&amp;IF(ДАННЫЕ!B1885-ДАННЫЕ!G1885 &lt; 60,IF(ДАННЫЕ!B1885-ДАННЫЕ!G1885 &gt;= 0,1,0),0)&amp;"u"&amp;IF(ДАННЫЕ!$CJ1885&gt;0,1,0)</f>
        <v>brCD0h0xyzc0a0dvpntol0gsDZ1u0</v>
      </c>
      <c r="N1885" s="28" t="str">
        <f ca="1">ДАННЫЕ!$F1885&amp;ДАННЫЕ!$I1885&amp;"g"&amp;B1885&amp;"cf"&amp;D1885&amp;"a"&amp;IF(ДАННЫЕ!$BX1885&gt;0,1,0)&amp;IF(ДАННЫЕ!$BF1885&gt;500,1,IF(ДАННЫЕ!$BF1885&gt;350,2,IF(ДАННЫЕ!$BF1885&gt;=200,3,IF(ДАННЫЕ!$BF1885&gt;=100,4,IF(ДАННЫЕ!$BF1885&gt;=50,5,IF(ДАННЫЕ!$BF1885&lt;50,6,0))))))&amp;"AR"&amp;IF(DATEDIF(ДАННЫЕ!$BX1885,ДАННЫЕ!$F$1,"y")&gt;1,1,0)&amp;"VG"&amp;IF(ДАННЫЕ!$BH1885="0",1,0)&amp;"o"&amp;IF(T1885+ДАННЫЕ!$AF1885+ДАННЫЕ!$AG1885+ДАННЫЕ!$AH1885+ДАННЫЕ!$AI1885+ДАННЫЕ!$AJ1885+ДАННЫЕ!$AP1885+ДАННЫЕ!$AQ1885+ДАННЫЕ!$AR1885+ДАННЫЕ!$AU1885+ДАННЫЕ!$AW1885+ДАННЫЕ!$AS1885+ДАННЫЕ!$AT1885&gt;0,1,0)&amp;"x"&amp;ДАННЫЕ!$AG1885&amp;"p"&amp;IF(ДАННЫЕ!$BY1885&gt;0,1,0)&amp;"v"&amp;IF(ДАННЫЕ!$BZ1885&gt;0,1,0)&amp;"n"&amp;ДАННЫЕ!$CA1885&amp;"t"&amp;ДАННЫЕ!$AY1885&amp;"k"&amp;ДАННЫЕ!$CB1885&amp;"q"&amp;ДАННЫЕ!$CC1885&amp;"w"&amp;ДАННЫЕ!$CD1885&amp;"e"&amp;ДАННЫЕ!$CE1885&amp;"m"&amp;ДАННЫЕ!$CF1885&amp;"c"&amp;ДАННЫЕ!$CG1885&amp;"z"&amp;ДАННЫЕ!$CH1885&amp;"d"&amp;IF(H1885=4,1,0)&amp;"s"&amp;IF(ДАННЫЕ!$J1885=1,0,1)&amp;"u"&amp;IF(ДАННЫЕ!$CJ1885&gt;0,1,0)</f>
        <v>g0cf0a06AR1VG0o0xp0v0ntkqwemczd0s1u0</v>
      </c>
      <c r="O1885" s="28" t="str">
        <f>ДАННЫЕ!$I1885&amp;"g"&amp;B1885&amp;A1885&amp;"f"&amp;P1885&amp;"c"&amp;IF(ДАННЫЕ!$U1885&gt;0,1,0)&amp;"s"&amp;IF(ДАННЫЕ!$Q1885&gt;0,IF(YEAR(ДАННЫЕ!$F$1)=YEAR(ДАННЫЕ!$Q1885),IF(MONTH(ДАННЫЕ!$F$1)=MONTH(ДАННЫЕ!$Q1885),111,11),1),0)&amp;"i"&amp;IF(ДАННЫЕ!$R1885+ДАННЫЕ!$S1885+ДАННЫЕ!$T1885=0,0,1)&amp;"h"&amp;IF(ДАННЫЕ!$P1885&gt;0,1,0)&amp;"p"&amp;IF(ДАННЫЕ!$CI1885&gt;0,IF(YEAR(ДАННЫЕ!$F$1)=YEAR(ДАННЫЕ!$CI1885),IF(MONTH(ДАННЫЕ!$F$1)=MONTH(ДАННЫЕ!$CI1885),111,11),1),0)&amp;"d"&amp;IF(ДАННЫЕ!$CJ1885&gt;0,IF(YEAR(ДАННЫЕ!$F$1)=YEAR(ДАННЫЕ!$CJ1885),IF(MONTH(ДАННЫЕ!$F$1)=MONTH(ДАННЫЕ!$CJ1885),111,11),1),0)&amp;"o"&amp;IF(ДАННЫЕ!$CK1885&gt;0,IF(MONTH(ДАННЫЕ!$F$1)=MONTH(ДАННЫЕ!$CK1885),111,11),0)&amp;"v"&amp;IF(ДАННЫЕ!$BE1885&gt;0,IF(MONTH(ДАННЫЕ!$F$1)=MONTH(ДАННЫЕ!$BE1885),111,11),0)</f>
        <v>g00f0c0s0i0h0p0d0o0v0</v>
      </c>
      <c r="P1885" s="15">
        <f t="shared" si="89"/>
        <v>0</v>
      </c>
      <c r="Q1885" s="15">
        <f>IF(ДАННЫЕ!$F$1&gt;ДАННЫЕ!$N1885,IF(YEAR(ДАННЫЕ!$F$1)=YEAR(ДАННЫЕ!M1885),1,0),0)</f>
        <v>0</v>
      </c>
      <c r="R1885" s="15">
        <f>IF(ДАННЫЕ!$F$1&gt;ДАННЫЕ!$N1885,IF(YEAR(ДАННЫЕ!$F$1)=YEAR(ДАННЫЕ!N1885),1,0),0)</f>
        <v>0</v>
      </c>
      <c r="S1885" s="15">
        <f>IF(ДАННЫЕ!$AA1885="2А",1,IF(ДАННЫЕ!$AA1885="2Б",2,IF(ДАННЫЕ!$AA1885="2В",3,IF(ДАННЫЕ!$AA1885=3,4,IF(ДАННЫЕ!$AA1885="4А",5,IF(ДАННЫЕ!$AA1885="4Б",6,IF(ДАННЫЕ!$AA1885="4В",7,IF(ДАННЫЕ!$AA1885=5,8,0))))))))</f>
        <v>0</v>
      </c>
      <c r="T1885" s="15">
        <f>IF(OR(ДАННЫЕ!$AC1885=2,ДАННЫЕ!$AD1885=2,ДАННЫЕ!$AE1885=2),2,IF(OR(ДАННЫЕ!$AC1885=1,ДАННЫЕ!$AD1885=1,ДАННЫЕ!$AE1885=1),1,0))</f>
        <v>0</v>
      </c>
    </row>
    <row r="1886" spans="1:20" x14ac:dyDescent="0.2">
      <c r="A1886" s="78">
        <f>IF(B1886&gt;0,IF(MONTH(ДАННЫЕ!$F$1)=MONTH(ДАННЫЕ!$B1886),1,0),0)</f>
        <v>0</v>
      </c>
      <c r="B1886" s="14">
        <f>IF(ДАННЫЕ!$B1886&gt;0,IF(YEAR(ДАННЫЕ!$F$1)=YEAR(ДАННЫЕ!$B1886),1,0),0)</f>
        <v>0</v>
      </c>
      <c r="C1886" s="14">
        <f>IF(ДАННЫЕ!$CM1886&gt;0,IF(YEAR(ДАННЫЕ!$F$1)=YEAR(ДАННЫЕ!$CM1886),1,0),0)</f>
        <v>0</v>
      </c>
      <c r="D1886" s="14">
        <f>IF(ДАННЫЕ!$CJ1886&gt;0,IF(ДАННЫЕ!$CL1886&gt;ДАННЫЕ!$F$1,1,IF(ДАННЫЕ!$CL1886&gt;0,0,1)),0)</f>
        <v>0</v>
      </c>
      <c r="E1886" s="43" t="str">
        <f ca="1">IF(ДАННЫЕ!$F$1&gt;0,IF(ДАННЫЕ!$G1886&gt;0,DATEDIF(ДАННЫЕ!$G1886,ДАННЫЕ!$F$1,"y"),""),IF(ДАННЫЕ!$G1886&gt;0,DATEDIF(ДАННЫЕ!$G1886,TODAY(),"y"),""))</f>
        <v/>
      </c>
      <c r="F1886" s="43" t="str">
        <f xml:space="preserve"> IF(ДАННЫЕ!$F1886="М",IF(E1886&gt;=18,IF(E1886&lt;60,1,""),""),"")&amp;IF(ДАННЫЕ!$F1886="Ж",IF(E1886&gt;=18,IF(E1886&lt;55,1,""),""),"")</f>
        <v/>
      </c>
      <c r="G1886" s="43" t="str">
        <f xml:space="preserve"> IF(ДАННЫЕ!$F1886="М",IF(E1886&gt;=60,2,""),"")&amp;IF(ДАННЫЕ!$F1886="Ж",IF(E1886&gt;=55,2,""),"")</f>
        <v/>
      </c>
      <c r="H1886" s="43" t="str">
        <f t="shared" ca="1" si="87"/>
        <v/>
      </c>
      <c r="I1886" s="43" t="str">
        <f t="shared" ca="1" si="88"/>
        <v>03</v>
      </c>
      <c r="J1886" s="28" t="str">
        <f ca="1">ДАННЫЕ!$F1886&amp;H1886&amp;I1886&amp;ДАННЫЕ!$I1886&amp;"m"&amp;IF(ДАННЫЕ!$I1886&gt;0,IF(ДАННЫЕ!$J1886&gt;0,0,1),"")&amp;"f"&amp;IF(ДАННЫЕ!$R1886&gt;0,IF(YEAR(ДАННЫЕ!$F$1)=YEAR(ДАННЫЕ!$R1886),1,0),0)&amp;"z"&amp;ДАННЫЕ!$R1886&amp;"p"&amp;ДАННЫЕ!$S1886&amp;"i"&amp;ДАННЫЕ!$T1886&amp;"h"&amp;ДАННЫЕ!$K1886&amp;"be"&amp;ДАННЫЕ!$BI1886&amp;"CD"&amp;IF(ДАННЫЕ!BF1886&gt;500,4,IF(ДАННЫЕ!BF1886&gt;350,3,IF(ДАННЫЕ!BF1886&gt;200,2,IF(ДАННЫЕ!BF1886&gt;0,1,0))))&amp;"g"&amp;B1886&amp;"d"&amp;H1886&amp;"l"&amp;ДАННЫЕ!AT1886&amp;"a"&amp;ДАННЫЕ!$V1886&amp;"v"&amp;R1886&amp;"k"&amp;ДАННЫЕ!$U1886&amp;"s"&amp;ДАННЫЕ!$Y1886&amp;"t"&amp;ДАННЫЕ!$X1886&amp;"b"&amp;IF(ДАННЫЕ!$Q1886&gt;1,1,0)&amp;"PP"&amp;ДАННЫЕ!Z1886&amp;"c"&amp;S1886&amp;"x"&amp;IF(ДАННЫЕ!$BY1886&gt;0,IF(YEAR(ДАННЫЕ!$F$1)=YEAR(ДАННЫЕ!$BY1886),1,0),0)&amp;"n"&amp;IF(ДАННЫЕ!$BZ1886&gt;0,IF(YEAR(ДАННЫЕ!$F$1)=YEAR(ДАННЫЕ!$BZ1886),1,0),0)&amp;"u"&amp;D1886&amp;"z"&amp;IF(ДАННЫЕ!$CL1886&gt;0,IF(YEAR(ДАННЫЕ!$F$1)&gt;YEAR(ДАННЫЕ!$CL1886),11,12),0)</f>
        <v>03mf0zpihbeCD0g0dlav0kstb0PPc0x0n0u0z0</v>
      </c>
      <c r="K1886" s="28" t="str">
        <f ca="1">ДАННЫЕ!$I1886&amp;"x"&amp;B1886&amp;"w"&amp;IF(T1886+ДАННЫЕ!AD1886+ДАННЫЕ!AE1886+ДАННЫЕ!AF1886+ДАННЫЕ!AG1886+ДАННЫЕ!AH1886+ДАННЫЕ!$AL1886+ДАННЫЕ!AI1886+ДАННЫЕ!AJ1886+ДАННЫЕ!AK1886+ДАННЫЕ!AP1886+ДАННЫЕ!AQ1886+ДАННЫЕ!AR1886+ДАННЫЕ!$AM1886+ДАННЫЕ!$AN1886+ДАННЫЕ!AS1886+ДАННЫЕ!AT1886&gt;0,1,0)&amp;IF(OR(T1886=2,ДАННЫЕ!AD1886=2,ДАННЫЕ!AE1886=2,ДАННЫЕ!AF1886=2,ДАННЫЕ!AG1886=2,ДАННЫЕ!AH1886=2,ДАННЫЕ!$AL1886=2,ДАННЫЕ!AI1886=2,ДАННЫЕ!AJ1886=2,ДАННЫЕ!AK1886=2,ДАННЫЕ!AP1886=2,ДАННЫЕ!AQ1886=2,ДАННЫЕ!AR1886=2,ДАННЫЕ!$AM1886=2,ДАННЫЕ!$AN1886=2,ДАННЫЕ!AS1886=2,ДАННЫЕ!AT1886=2),2,0)&amp;"t"&amp;IF(T1886&gt;0,"1"&amp;T1886,"00")&amp;"f"&amp;IF(ДАННЫЕ!$AC1886,"1"&amp;ДАННЫЕ!$AC1886,"00")&amp;"b"&amp;IF(ДАННЫЕ!$AD1886,"1"&amp;ДАННЫЕ!$AD1886,"00")&amp;"g"&amp;IF(ДАННЫЕ!$AF1886,"1"&amp;ДАННЫЕ!$AF1886,"00")&amp;"c"&amp;IF(ДАННЫЕ!$AG1886,"1"&amp;ДАННЫЕ!$AG1886,"00")&amp;"i"&amp;IF(ДАННЫЕ!$AH1886,"1"&amp;ДАННЫЕ!$AH1886,"00")&amp;"r"&amp;IF(ДАННЫЕ!$AL1886,"1"&amp;ДАННЫЕ!$AL1886,"00")&amp;"m"&amp;IF(ДАННЫЕ!$AI1886,"1"&amp;ДАННЫЕ!$AI1886,"00")&amp;"hS"&amp;IF(ДАННЫЕ!$AJ1886,"1"&amp;ДАННЫЕ!$AJ1886,"00")&amp;"hZ"&amp;IF(ДАННЫЕ!$AK1886,"1"&amp;ДАННЫЕ!$AK1886,"00")&amp;"p"&amp;IF(ДАННЫЕ!$AP1886,"1"&amp;ДАННЫЕ!$AP1886,"00")&amp;"k"&amp;IF(ДАННЫЕ!$AQ1886,"1"&amp;ДАННЫЕ!$AQ1886,"00")&amp;"z"&amp;IF(ДАННЫЕ!$AR1886,"1"&amp;ДАННЫЕ!$AR1886,"00")&amp;"j"&amp;IF(ДАННЫЕ!$AM1886,"1"&amp;ДАННЫЕ!$AM1886,"00")&amp;"n"&amp;IF(ДАННЫЕ!$AN1886,"1"&amp;ДАННЫЕ!$AN1886,"00")&amp;"E"&amp;ДАННЫЕ!BI1886&amp;"L"&amp;ДАННЫЕ!AO1886&amp;"h"&amp;IF(ДАННЫЕ!$AU1886&gt;0,1,0)&amp;"v"&amp;IF(ДАННЫЕ!$AW1886&gt;0,1,0)&amp;"a"&amp;IF(ДАННЫЕ!$AS1886,"1"&amp;ДАННЫЕ!$AS1886,"00")&amp;"s"&amp;IF(ДАННЫЕ!$AT1886,"1"&amp;ДАННЫЕ!$AT1886,"00")&amp;"u"&amp;IF(ДАННЫЕ!$CJ1886&gt;0,1,0)&amp;"y"&amp;B1886&amp;"d"&amp;H1886&amp;"e"&amp;F1886&amp;G1886</f>
        <v>x0w00t00f00b00g00c00i00r00m00hS00hZ00p00k00z00j00n00ELh0v0a00s00u0y0de</v>
      </c>
      <c r="L1886" s="28" t="str">
        <f ca="1">ДАННЫЕ!$I1886&amp;"VN"&amp;IF(ДАННЫЕ!AW1886&gt;0,11,10)&amp;"CD"&amp;IF(ДАННЫЕ!BF1886&gt;500,16,IF(ДАННЫЕ!BF1886&gt;350,15,IF(ДАННЫЕ!BF1886&gt;=200,14,IF(ДАННЫЕ!BF1886&gt;=100,13,IF(ДАННЫЕ!BF1886&gt;=50,12,IF(ДАННЫЕ!BF1886&gt;0,11,10))))))&amp;"AR"&amp;IF(ДАННЫЕ!BX1886&gt;0,1,0)&amp;"GD"&amp;B1886&amp;"VV"&amp;IF(E1886&gt;=5,IF(E1886&lt;18,1,0),0)</f>
        <v>VN10CD10AR0GD0VV0</v>
      </c>
      <c r="M1886" s="28" t="str">
        <f>ДАННЫЕ!$I1886&amp;"b"&amp;ДАННЫЕ!$BI1886&amp;"r"&amp;ДАННЫЕ!$BJ1886&amp;"CD"&amp;IF(ДАННЫЕ!BF1886&gt;0,IF(ДАННЫЕ!BF1886&lt;200,1,IF(ДАННЫЕ!BF1886&lt;350,2,3)),0)&amp;"h"&amp;IF(ДАННЫЕ!$BK1886+ДАННЫЕ!$BL1886+ДАННЫЕ!$BM1886&gt;0,1,0)&amp;"x"&amp;ДАННЫЕ!$BK1886&amp;"y"&amp;ДАННЫЕ!$BL1886&amp;"z"&amp;ДАННЫЕ!$BM1886&amp;"c"&amp;IF(ДАННЫЕ!$BK1886+ДАННЫЕ!$BL1886+ДАННЫЕ!$BM1886=3,1,0)&amp;"a"&amp;IF(ДАННЫЕ!$BQ1886+ДАННЫЕ!$BR1886&gt;0,1,0)&amp;"d"&amp;ДАННЫЕ!$BQ1886&amp;"v"&amp;ДАННЫЕ!$BR1886&amp;"p"&amp;ДАННЫЕ!$BS1886&amp;"n"&amp;ДАННЫЕ!$BU1886&amp;"t"&amp;ДАННЫЕ!$BV1886&amp;"o"&amp;ДАННЫЕ!$BT1886&amp;"l"&amp;IF(ДАННЫЕ!$BN1886&gt;0,1,0)&amp;ДАННЫЕ!$BN1886&amp;"g"&amp;ДАННЫЕ!$BO1886&amp;"s"&amp;ДАННЫЕ!$BP1886&amp;"DZ"&amp;IF(ДАННЫЕ!B1886-ДАННЫЕ!G1886 &lt; 60,IF(ДАННЫЕ!B1886-ДАННЫЕ!G1886 &gt;= 0,1,0),0)&amp;"u"&amp;IF(ДАННЫЕ!$CJ1886&gt;0,1,0)</f>
        <v>brCD0h0xyzc0a0dvpntol0gsDZ1u0</v>
      </c>
      <c r="N1886" s="28" t="str">
        <f ca="1">ДАННЫЕ!$F1886&amp;ДАННЫЕ!$I1886&amp;"g"&amp;B1886&amp;"cf"&amp;D1886&amp;"a"&amp;IF(ДАННЫЕ!$BX1886&gt;0,1,0)&amp;IF(ДАННЫЕ!$BF1886&gt;500,1,IF(ДАННЫЕ!$BF1886&gt;350,2,IF(ДАННЫЕ!$BF1886&gt;=200,3,IF(ДАННЫЕ!$BF1886&gt;=100,4,IF(ДАННЫЕ!$BF1886&gt;=50,5,IF(ДАННЫЕ!$BF1886&lt;50,6,0))))))&amp;"AR"&amp;IF(DATEDIF(ДАННЫЕ!$BX1886,ДАННЫЕ!$F$1,"y")&gt;1,1,0)&amp;"VG"&amp;IF(ДАННЫЕ!$BH1886="0",1,0)&amp;"o"&amp;IF(T1886+ДАННЫЕ!$AF1886+ДАННЫЕ!$AG1886+ДАННЫЕ!$AH1886+ДАННЫЕ!$AI1886+ДАННЫЕ!$AJ1886+ДАННЫЕ!$AP1886+ДАННЫЕ!$AQ1886+ДАННЫЕ!$AR1886+ДАННЫЕ!$AU1886+ДАННЫЕ!$AW1886+ДАННЫЕ!$AS1886+ДАННЫЕ!$AT1886&gt;0,1,0)&amp;"x"&amp;ДАННЫЕ!$AG1886&amp;"p"&amp;IF(ДАННЫЕ!$BY1886&gt;0,1,0)&amp;"v"&amp;IF(ДАННЫЕ!$BZ1886&gt;0,1,0)&amp;"n"&amp;ДАННЫЕ!$CA1886&amp;"t"&amp;ДАННЫЕ!$AY1886&amp;"k"&amp;ДАННЫЕ!$CB1886&amp;"q"&amp;ДАННЫЕ!$CC1886&amp;"w"&amp;ДАННЫЕ!$CD1886&amp;"e"&amp;ДАННЫЕ!$CE1886&amp;"m"&amp;ДАННЫЕ!$CF1886&amp;"c"&amp;ДАННЫЕ!$CG1886&amp;"z"&amp;ДАННЫЕ!$CH1886&amp;"d"&amp;IF(H1886=4,1,0)&amp;"s"&amp;IF(ДАННЫЕ!$J1886=1,0,1)&amp;"u"&amp;IF(ДАННЫЕ!$CJ1886&gt;0,1,0)</f>
        <v>g0cf0a06AR1VG0o0xp0v0ntkqwemczd0s1u0</v>
      </c>
      <c r="O1886" s="28" t="str">
        <f>ДАННЫЕ!$I1886&amp;"g"&amp;B1886&amp;A1886&amp;"f"&amp;P1886&amp;"c"&amp;IF(ДАННЫЕ!$U1886&gt;0,1,0)&amp;"s"&amp;IF(ДАННЫЕ!$Q1886&gt;0,IF(YEAR(ДАННЫЕ!$F$1)=YEAR(ДАННЫЕ!$Q1886),IF(MONTH(ДАННЫЕ!$F$1)=MONTH(ДАННЫЕ!$Q1886),111,11),1),0)&amp;"i"&amp;IF(ДАННЫЕ!$R1886+ДАННЫЕ!$S1886+ДАННЫЕ!$T1886=0,0,1)&amp;"h"&amp;IF(ДАННЫЕ!$P1886&gt;0,1,0)&amp;"p"&amp;IF(ДАННЫЕ!$CI1886&gt;0,IF(YEAR(ДАННЫЕ!$F$1)=YEAR(ДАННЫЕ!$CI1886),IF(MONTH(ДАННЫЕ!$F$1)=MONTH(ДАННЫЕ!$CI1886),111,11),1),0)&amp;"d"&amp;IF(ДАННЫЕ!$CJ1886&gt;0,IF(YEAR(ДАННЫЕ!$F$1)=YEAR(ДАННЫЕ!$CJ1886),IF(MONTH(ДАННЫЕ!$F$1)=MONTH(ДАННЫЕ!$CJ1886),111,11),1),0)&amp;"o"&amp;IF(ДАННЫЕ!$CK1886&gt;0,IF(MONTH(ДАННЫЕ!$F$1)=MONTH(ДАННЫЕ!$CK1886),111,11),0)&amp;"v"&amp;IF(ДАННЫЕ!$BE1886&gt;0,IF(MONTH(ДАННЫЕ!$F$1)=MONTH(ДАННЫЕ!$BE1886),111,11),0)</f>
        <v>g00f0c0s0i0h0p0d0o0v0</v>
      </c>
      <c r="P1886" s="15">
        <f t="shared" si="89"/>
        <v>0</v>
      </c>
      <c r="Q1886" s="15">
        <f>IF(ДАННЫЕ!$F$1&gt;ДАННЫЕ!$N1886,IF(YEAR(ДАННЫЕ!$F$1)=YEAR(ДАННЫЕ!M1886),1,0),0)</f>
        <v>0</v>
      </c>
      <c r="R1886" s="15">
        <f>IF(ДАННЫЕ!$F$1&gt;ДАННЫЕ!$N1886,IF(YEAR(ДАННЫЕ!$F$1)=YEAR(ДАННЫЕ!N1886),1,0),0)</f>
        <v>0</v>
      </c>
      <c r="S1886" s="15">
        <f>IF(ДАННЫЕ!$AA1886="2А",1,IF(ДАННЫЕ!$AA1886="2Б",2,IF(ДАННЫЕ!$AA1886="2В",3,IF(ДАННЫЕ!$AA1886=3,4,IF(ДАННЫЕ!$AA1886="4А",5,IF(ДАННЫЕ!$AA1886="4Б",6,IF(ДАННЫЕ!$AA1886="4В",7,IF(ДАННЫЕ!$AA1886=5,8,0))))))))</f>
        <v>0</v>
      </c>
      <c r="T1886" s="15">
        <f>IF(OR(ДАННЫЕ!$AC1886=2,ДАННЫЕ!$AD1886=2,ДАННЫЕ!$AE1886=2),2,IF(OR(ДАННЫЕ!$AC1886=1,ДАННЫЕ!$AD1886=1,ДАННЫЕ!$AE1886=1),1,0))</f>
        <v>0</v>
      </c>
    </row>
    <row r="1887" spans="1:20" x14ac:dyDescent="0.2">
      <c r="A1887" s="78">
        <f>IF(B1887&gt;0,IF(MONTH(ДАННЫЕ!$F$1)=MONTH(ДАННЫЕ!$B1887),1,0),0)</f>
        <v>0</v>
      </c>
      <c r="B1887" s="14">
        <f>IF(ДАННЫЕ!$B1887&gt;0,IF(YEAR(ДАННЫЕ!$F$1)=YEAR(ДАННЫЕ!$B1887),1,0),0)</f>
        <v>0</v>
      </c>
      <c r="C1887" s="14">
        <f>IF(ДАННЫЕ!$CM1887&gt;0,IF(YEAR(ДАННЫЕ!$F$1)=YEAR(ДАННЫЕ!$CM1887),1,0),0)</f>
        <v>0</v>
      </c>
      <c r="D1887" s="14">
        <f>IF(ДАННЫЕ!$CJ1887&gt;0,IF(ДАННЫЕ!$CL1887&gt;ДАННЫЕ!$F$1,1,IF(ДАННЫЕ!$CL1887&gt;0,0,1)),0)</f>
        <v>0</v>
      </c>
      <c r="E1887" s="43" t="str">
        <f ca="1">IF(ДАННЫЕ!$F$1&gt;0,IF(ДАННЫЕ!$G1887&gt;0,DATEDIF(ДАННЫЕ!$G1887,ДАННЫЕ!$F$1,"y"),""),IF(ДАННЫЕ!$G1887&gt;0,DATEDIF(ДАННЫЕ!$G1887,TODAY(),"y"),""))</f>
        <v/>
      </c>
      <c r="F1887" s="43" t="str">
        <f xml:space="preserve"> IF(ДАННЫЕ!$F1887="М",IF(E1887&gt;=18,IF(E1887&lt;60,1,""),""),"")&amp;IF(ДАННЫЕ!$F1887="Ж",IF(E1887&gt;=18,IF(E1887&lt;55,1,""),""),"")</f>
        <v/>
      </c>
      <c r="G1887" s="43" t="str">
        <f xml:space="preserve"> IF(ДАННЫЕ!$F1887="М",IF(E1887&gt;=60,2,""),"")&amp;IF(ДАННЫЕ!$F1887="Ж",IF(E1887&gt;=55,2,""),"")</f>
        <v/>
      </c>
      <c r="H1887" s="43" t="str">
        <f t="shared" ca="1" si="87"/>
        <v/>
      </c>
      <c r="I1887" s="43" t="str">
        <f t="shared" ca="1" si="88"/>
        <v>03</v>
      </c>
      <c r="J1887" s="28" t="str">
        <f ca="1">ДАННЫЕ!$F1887&amp;H1887&amp;I1887&amp;ДАННЫЕ!$I1887&amp;"m"&amp;IF(ДАННЫЕ!$I1887&gt;0,IF(ДАННЫЕ!$J1887&gt;0,0,1),"")&amp;"f"&amp;IF(ДАННЫЕ!$R1887&gt;0,IF(YEAR(ДАННЫЕ!$F$1)=YEAR(ДАННЫЕ!$R1887),1,0),0)&amp;"z"&amp;ДАННЫЕ!$R1887&amp;"p"&amp;ДАННЫЕ!$S1887&amp;"i"&amp;ДАННЫЕ!$T1887&amp;"h"&amp;ДАННЫЕ!$K1887&amp;"be"&amp;ДАННЫЕ!$BI1887&amp;"CD"&amp;IF(ДАННЫЕ!BF1887&gt;500,4,IF(ДАННЫЕ!BF1887&gt;350,3,IF(ДАННЫЕ!BF1887&gt;200,2,IF(ДАННЫЕ!BF1887&gt;0,1,0))))&amp;"g"&amp;B1887&amp;"d"&amp;H1887&amp;"l"&amp;ДАННЫЕ!AT1887&amp;"a"&amp;ДАННЫЕ!$V1887&amp;"v"&amp;R1887&amp;"k"&amp;ДАННЫЕ!$U1887&amp;"s"&amp;ДАННЫЕ!$Y1887&amp;"t"&amp;ДАННЫЕ!$X1887&amp;"b"&amp;IF(ДАННЫЕ!$Q1887&gt;1,1,0)&amp;"PP"&amp;ДАННЫЕ!Z1887&amp;"c"&amp;S1887&amp;"x"&amp;IF(ДАННЫЕ!$BY1887&gt;0,IF(YEAR(ДАННЫЕ!$F$1)=YEAR(ДАННЫЕ!$BY1887),1,0),0)&amp;"n"&amp;IF(ДАННЫЕ!$BZ1887&gt;0,IF(YEAR(ДАННЫЕ!$F$1)=YEAR(ДАННЫЕ!$BZ1887),1,0),0)&amp;"u"&amp;D1887&amp;"z"&amp;IF(ДАННЫЕ!$CL1887&gt;0,IF(YEAR(ДАННЫЕ!$F$1)&gt;YEAR(ДАННЫЕ!$CL1887),11,12),0)</f>
        <v>03mf0zpihbeCD0g0dlav0kstb0PPc0x0n0u0z0</v>
      </c>
      <c r="K1887" s="28" t="str">
        <f ca="1">ДАННЫЕ!$I1887&amp;"x"&amp;B1887&amp;"w"&amp;IF(T1887+ДАННЫЕ!AD1887+ДАННЫЕ!AE1887+ДАННЫЕ!AF1887+ДАННЫЕ!AG1887+ДАННЫЕ!AH1887+ДАННЫЕ!$AL1887+ДАННЫЕ!AI1887+ДАННЫЕ!AJ1887+ДАННЫЕ!AK1887+ДАННЫЕ!AP1887+ДАННЫЕ!AQ1887+ДАННЫЕ!AR1887+ДАННЫЕ!$AM1887+ДАННЫЕ!$AN1887+ДАННЫЕ!AS1887+ДАННЫЕ!AT1887&gt;0,1,0)&amp;IF(OR(T1887=2,ДАННЫЕ!AD1887=2,ДАННЫЕ!AE1887=2,ДАННЫЕ!AF1887=2,ДАННЫЕ!AG1887=2,ДАННЫЕ!AH1887=2,ДАННЫЕ!$AL1887=2,ДАННЫЕ!AI1887=2,ДАННЫЕ!AJ1887=2,ДАННЫЕ!AK1887=2,ДАННЫЕ!AP1887=2,ДАННЫЕ!AQ1887=2,ДАННЫЕ!AR1887=2,ДАННЫЕ!$AM1887=2,ДАННЫЕ!$AN1887=2,ДАННЫЕ!AS1887=2,ДАННЫЕ!AT1887=2),2,0)&amp;"t"&amp;IF(T1887&gt;0,"1"&amp;T1887,"00")&amp;"f"&amp;IF(ДАННЫЕ!$AC1887,"1"&amp;ДАННЫЕ!$AC1887,"00")&amp;"b"&amp;IF(ДАННЫЕ!$AD1887,"1"&amp;ДАННЫЕ!$AD1887,"00")&amp;"g"&amp;IF(ДАННЫЕ!$AF1887,"1"&amp;ДАННЫЕ!$AF1887,"00")&amp;"c"&amp;IF(ДАННЫЕ!$AG1887,"1"&amp;ДАННЫЕ!$AG1887,"00")&amp;"i"&amp;IF(ДАННЫЕ!$AH1887,"1"&amp;ДАННЫЕ!$AH1887,"00")&amp;"r"&amp;IF(ДАННЫЕ!$AL1887,"1"&amp;ДАННЫЕ!$AL1887,"00")&amp;"m"&amp;IF(ДАННЫЕ!$AI1887,"1"&amp;ДАННЫЕ!$AI1887,"00")&amp;"hS"&amp;IF(ДАННЫЕ!$AJ1887,"1"&amp;ДАННЫЕ!$AJ1887,"00")&amp;"hZ"&amp;IF(ДАННЫЕ!$AK1887,"1"&amp;ДАННЫЕ!$AK1887,"00")&amp;"p"&amp;IF(ДАННЫЕ!$AP1887,"1"&amp;ДАННЫЕ!$AP1887,"00")&amp;"k"&amp;IF(ДАННЫЕ!$AQ1887,"1"&amp;ДАННЫЕ!$AQ1887,"00")&amp;"z"&amp;IF(ДАННЫЕ!$AR1887,"1"&amp;ДАННЫЕ!$AR1887,"00")&amp;"j"&amp;IF(ДАННЫЕ!$AM1887,"1"&amp;ДАННЫЕ!$AM1887,"00")&amp;"n"&amp;IF(ДАННЫЕ!$AN1887,"1"&amp;ДАННЫЕ!$AN1887,"00")&amp;"E"&amp;ДАННЫЕ!BI1887&amp;"L"&amp;ДАННЫЕ!AO1887&amp;"h"&amp;IF(ДАННЫЕ!$AU1887&gt;0,1,0)&amp;"v"&amp;IF(ДАННЫЕ!$AW1887&gt;0,1,0)&amp;"a"&amp;IF(ДАННЫЕ!$AS1887,"1"&amp;ДАННЫЕ!$AS1887,"00")&amp;"s"&amp;IF(ДАННЫЕ!$AT1887,"1"&amp;ДАННЫЕ!$AT1887,"00")&amp;"u"&amp;IF(ДАННЫЕ!$CJ1887&gt;0,1,0)&amp;"y"&amp;B1887&amp;"d"&amp;H1887&amp;"e"&amp;F1887&amp;G1887</f>
        <v>x0w00t00f00b00g00c00i00r00m00hS00hZ00p00k00z00j00n00ELh0v0a00s00u0y0de</v>
      </c>
      <c r="L1887" s="28" t="str">
        <f ca="1">ДАННЫЕ!$I1887&amp;"VN"&amp;IF(ДАННЫЕ!AW1887&gt;0,11,10)&amp;"CD"&amp;IF(ДАННЫЕ!BF1887&gt;500,16,IF(ДАННЫЕ!BF1887&gt;350,15,IF(ДАННЫЕ!BF1887&gt;=200,14,IF(ДАННЫЕ!BF1887&gt;=100,13,IF(ДАННЫЕ!BF1887&gt;=50,12,IF(ДАННЫЕ!BF1887&gt;0,11,10))))))&amp;"AR"&amp;IF(ДАННЫЕ!BX1887&gt;0,1,0)&amp;"GD"&amp;B1887&amp;"VV"&amp;IF(E1887&gt;=5,IF(E1887&lt;18,1,0),0)</f>
        <v>VN10CD10AR0GD0VV0</v>
      </c>
      <c r="M1887" s="28" t="str">
        <f>ДАННЫЕ!$I1887&amp;"b"&amp;ДАННЫЕ!$BI1887&amp;"r"&amp;ДАННЫЕ!$BJ1887&amp;"CD"&amp;IF(ДАННЫЕ!BF1887&gt;0,IF(ДАННЫЕ!BF1887&lt;200,1,IF(ДАННЫЕ!BF1887&lt;350,2,3)),0)&amp;"h"&amp;IF(ДАННЫЕ!$BK1887+ДАННЫЕ!$BL1887+ДАННЫЕ!$BM1887&gt;0,1,0)&amp;"x"&amp;ДАННЫЕ!$BK1887&amp;"y"&amp;ДАННЫЕ!$BL1887&amp;"z"&amp;ДАННЫЕ!$BM1887&amp;"c"&amp;IF(ДАННЫЕ!$BK1887+ДАННЫЕ!$BL1887+ДАННЫЕ!$BM1887=3,1,0)&amp;"a"&amp;IF(ДАННЫЕ!$BQ1887+ДАННЫЕ!$BR1887&gt;0,1,0)&amp;"d"&amp;ДАННЫЕ!$BQ1887&amp;"v"&amp;ДАННЫЕ!$BR1887&amp;"p"&amp;ДАННЫЕ!$BS1887&amp;"n"&amp;ДАННЫЕ!$BU1887&amp;"t"&amp;ДАННЫЕ!$BV1887&amp;"o"&amp;ДАННЫЕ!$BT1887&amp;"l"&amp;IF(ДАННЫЕ!$BN1887&gt;0,1,0)&amp;ДАННЫЕ!$BN1887&amp;"g"&amp;ДАННЫЕ!$BO1887&amp;"s"&amp;ДАННЫЕ!$BP1887&amp;"DZ"&amp;IF(ДАННЫЕ!B1887-ДАННЫЕ!G1887 &lt; 60,IF(ДАННЫЕ!B1887-ДАННЫЕ!G1887 &gt;= 0,1,0),0)&amp;"u"&amp;IF(ДАННЫЕ!$CJ1887&gt;0,1,0)</f>
        <v>brCD0h0xyzc0a0dvpntol0gsDZ1u0</v>
      </c>
      <c r="N1887" s="28" t="str">
        <f ca="1">ДАННЫЕ!$F1887&amp;ДАННЫЕ!$I1887&amp;"g"&amp;B1887&amp;"cf"&amp;D1887&amp;"a"&amp;IF(ДАННЫЕ!$BX1887&gt;0,1,0)&amp;IF(ДАННЫЕ!$BF1887&gt;500,1,IF(ДАННЫЕ!$BF1887&gt;350,2,IF(ДАННЫЕ!$BF1887&gt;=200,3,IF(ДАННЫЕ!$BF1887&gt;=100,4,IF(ДАННЫЕ!$BF1887&gt;=50,5,IF(ДАННЫЕ!$BF1887&lt;50,6,0))))))&amp;"AR"&amp;IF(DATEDIF(ДАННЫЕ!$BX1887,ДАННЫЕ!$F$1,"y")&gt;1,1,0)&amp;"VG"&amp;IF(ДАННЫЕ!$BH1887="0",1,0)&amp;"o"&amp;IF(T1887+ДАННЫЕ!$AF1887+ДАННЫЕ!$AG1887+ДАННЫЕ!$AH1887+ДАННЫЕ!$AI1887+ДАННЫЕ!$AJ1887+ДАННЫЕ!$AP1887+ДАННЫЕ!$AQ1887+ДАННЫЕ!$AR1887+ДАННЫЕ!$AU1887+ДАННЫЕ!$AW1887+ДАННЫЕ!$AS1887+ДАННЫЕ!$AT1887&gt;0,1,0)&amp;"x"&amp;ДАННЫЕ!$AG1887&amp;"p"&amp;IF(ДАННЫЕ!$BY1887&gt;0,1,0)&amp;"v"&amp;IF(ДАННЫЕ!$BZ1887&gt;0,1,0)&amp;"n"&amp;ДАННЫЕ!$CA1887&amp;"t"&amp;ДАННЫЕ!$AY1887&amp;"k"&amp;ДАННЫЕ!$CB1887&amp;"q"&amp;ДАННЫЕ!$CC1887&amp;"w"&amp;ДАННЫЕ!$CD1887&amp;"e"&amp;ДАННЫЕ!$CE1887&amp;"m"&amp;ДАННЫЕ!$CF1887&amp;"c"&amp;ДАННЫЕ!$CG1887&amp;"z"&amp;ДАННЫЕ!$CH1887&amp;"d"&amp;IF(H1887=4,1,0)&amp;"s"&amp;IF(ДАННЫЕ!$J1887=1,0,1)&amp;"u"&amp;IF(ДАННЫЕ!$CJ1887&gt;0,1,0)</f>
        <v>g0cf0a06AR1VG0o0xp0v0ntkqwemczd0s1u0</v>
      </c>
      <c r="O1887" s="28" t="str">
        <f>ДАННЫЕ!$I1887&amp;"g"&amp;B1887&amp;A1887&amp;"f"&amp;P1887&amp;"c"&amp;IF(ДАННЫЕ!$U1887&gt;0,1,0)&amp;"s"&amp;IF(ДАННЫЕ!$Q1887&gt;0,IF(YEAR(ДАННЫЕ!$F$1)=YEAR(ДАННЫЕ!$Q1887),IF(MONTH(ДАННЫЕ!$F$1)=MONTH(ДАННЫЕ!$Q1887),111,11),1),0)&amp;"i"&amp;IF(ДАННЫЕ!$R1887+ДАННЫЕ!$S1887+ДАННЫЕ!$T1887=0,0,1)&amp;"h"&amp;IF(ДАННЫЕ!$P1887&gt;0,1,0)&amp;"p"&amp;IF(ДАННЫЕ!$CI1887&gt;0,IF(YEAR(ДАННЫЕ!$F$1)=YEAR(ДАННЫЕ!$CI1887),IF(MONTH(ДАННЫЕ!$F$1)=MONTH(ДАННЫЕ!$CI1887),111,11),1),0)&amp;"d"&amp;IF(ДАННЫЕ!$CJ1887&gt;0,IF(YEAR(ДАННЫЕ!$F$1)=YEAR(ДАННЫЕ!$CJ1887),IF(MONTH(ДАННЫЕ!$F$1)=MONTH(ДАННЫЕ!$CJ1887),111,11),1),0)&amp;"o"&amp;IF(ДАННЫЕ!$CK1887&gt;0,IF(MONTH(ДАННЫЕ!$F$1)=MONTH(ДАННЫЕ!$CK1887),111,11),0)&amp;"v"&amp;IF(ДАННЫЕ!$BE1887&gt;0,IF(MONTH(ДАННЫЕ!$F$1)=MONTH(ДАННЫЕ!$BE1887),111,11),0)</f>
        <v>g00f0c0s0i0h0p0d0o0v0</v>
      </c>
      <c r="P1887" s="15">
        <f t="shared" si="89"/>
        <v>0</v>
      </c>
      <c r="Q1887" s="15">
        <f>IF(ДАННЫЕ!$F$1&gt;ДАННЫЕ!$N1887,IF(YEAR(ДАННЫЕ!$F$1)=YEAR(ДАННЫЕ!M1887),1,0),0)</f>
        <v>0</v>
      </c>
      <c r="R1887" s="15">
        <f>IF(ДАННЫЕ!$F$1&gt;ДАННЫЕ!$N1887,IF(YEAR(ДАННЫЕ!$F$1)=YEAR(ДАННЫЕ!N1887),1,0),0)</f>
        <v>0</v>
      </c>
      <c r="S1887" s="15">
        <f>IF(ДАННЫЕ!$AA1887="2А",1,IF(ДАННЫЕ!$AA1887="2Б",2,IF(ДАННЫЕ!$AA1887="2В",3,IF(ДАННЫЕ!$AA1887=3,4,IF(ДАННЫЕ!$AA1887="4А",5,IF(ДАННЫЕ!$AA1887="4Б",6,IF(ДАННЫЕ!$AA1887="4В",7,IF(ДАННЫЕ!$AA1887=5,8,0))))))))</f>
        <v>0</v>
      </c>
      <c r="T1887" s="15">
        <f>IF(OR(ДАННЫЕ!$AC1887=2,ДАННЫЕ!$AD1887=2,ДАННЫЕ!$AE1887=2),2,IF(OR(ДАННЫЕ!$AC1887=1,ДАННЫЕ!$AD1887=1,ДАННЫЕ!$AE1887=1),1,0))</f>
        <v>0</v>
      </c>
    </row>
    <row r="1888" spans="1:20" x14ac:dyDescent="0.2">
      <c r="A1888" s="78">
        <f>IF(B1888&gt;0,IF(MONTH(ДАННЫЕ!$F$1)=MONTH(ДАННЫЕ!$B1888),1,0),0)</f>
        <v>0</v>
      </c>
      <c r="B1888" s="14">
        <f>IF(ДАННЫЕ!$B1888&gt;0,IF(YEAR(ДАННЫЕ!$F$1)=YEAR(ДАННЫЕ!$B1888),1,0),0)</f>
        <v>0</v>
      </c>
      <c r="C1888" s="14">
        <f>IF(ДАННЫЕ!$CM1888&gt;0,IF(YEAR(ДАННЫЕ!$F$1)=YEAR(ДАННЫЕ!$CM1888),1,0),0)</f>
        <v>0</v>
      </c>
      <c r="D1888" s="14">
        <f>IF(ДАННЫЕ!$CJ1888&gt;0,IF(ДАННЫЕ!$CL1888&gt;ДАННЫЕ!$F$1,1,IF(ДАННЫЕ!$CL1888&gt;0,0,1)),0)</f>
        <v>0</v>
      </c>
      <c r="E1888" s="43" t="str">
        <f ca="1">IF(ДАННЫЕ!$F$1&gt;0,IF(ДАННЫЕ!$G1888&gt;0,DATEDIF(ДАННЫЕ!$G1888,ДАННЫЕ!$F$1,"y"),""),IF(ДАННЫЕ!$G1888&gt;0,DATEDIF(ДАННЫЕ!$G1888,TODAY(),"y"),""))</f>
        <v/>
      </c>
      <c r="F1888" s="43" t="str">
        <f xml:space="preserve"> IF(ДАННЫЕ!$F1888="М",IF(E1888&gt;=18,IF(E1888&lt;60,1,""),""),"")&amp;IF(ДАННЫЕ!$F1888="Ж",IF(E1888&gt;=18,IF(E1888&lt;55,1,""),""),"")</f>
        <v/>
      </c>
      <c r="G1888" s="43" t="str">
        <f xml:space="preserve"> IF(ДАННЫЕ!$F1888="М",IF(E1888&gt;=60,2,""),"")&amp;IF(ДАННЫЕ!$F1888="Ж",IF(E1888&gt;=55,2,""),"")</f>
        <v/>
      </c>
      <c r="H1888" s="43" t="str">
        <f t="shared" ca="1" si="87"/>
        <v/>
      </c>
      <c r="I1888" s="43" t="str">
        <f t="shared" ca="1" si="88"/>
        <v>03</v>
      </c>
      <c r="J1888" s="28" t="str">
        <f ca="1">ДАННЫЕ!$F1888&amp;H1888&amp;I1888&amp;ДАННЫЕ!$I1888&amp;"m"&amp;IF(ДАННЫЕ!$I1888&gt;0,IF(ДАННЫЕ!$J1888&gt;0,0,1),"")&amp;"f"&amp;IF(ДАННЫЕ!$R1888&gt;0,IF(YEAR(ДАННЫЕ!$F$1)=YEAR(ДАННЫЕ!$R1888),1,0),0)&amp;"z"&amp;ДАННЫЕ!$R1888&amp;"p"&amp;ДАННЫЕ!$S1888&amp;"i"&amp;ДАННЫЕ!$T1888&amp;"h"&amp;ДАННЫЕ!$K1888&amp;"be"&amp;ДАННЫЕ!$BI1888&amp;"CD"&amp;IF(ДАННЫЕ!BF1888&gt;500,4,IF(ДАННЫЕ!BF1888&gt;350,3,IF(ДАННЫЕ!BF1888&gt;200,2,IF(ДАННЫЕ!BF1888&gt;0,1,0))))&amp;"g"&amp;B1888&amp;"d"&amp;H1888&amp;"l"&amp;ДАННЫЕ!AT1888&amp;"a"&amp;ДАННЫЕ!$V1888&amp;"v"&amp;R1888&amp;"k"&amp;ДАННЫЕ!$U1888&amp;"s"&amp;ДАННЫЕ!$Y1888&amp;"t"&amp;ДАННЫЕ!$X1888&amp;"b"&amp;IF(ДАННЫЕ!$Q1888&gt;1,1,0)&amp;"PP"&amp;ДАННЫЕ!Z1888&amp;"c"&amp;S1888&amp;"x"&amp;IF(ДАННЫЕ!$BY1888&gt;0,IF(YEAR(ДАННЫЕ!$F$1)=YEAR(ДАННЫЕ!$BY1888),1,0),0)&amp;"n"&amp;IF(ДАННЫЕ!$BZ1888&gt;0,IF(YEAR(ДАННЫЕ!$F$1)=YEAR(ДАННЫЕ!$BZ1888),1,0),0)&amp;"u"&amp;D1888&amp;"z"&amp;IF(ДАННЫЕ!$CL1888&gt;0,IF(YEAR(ДАННЫЕ!$F$1)&gt;YEAR(ДАННЫЕ!$CL1888),11,12),0)</f>
        <v>03mf0zpihbeCD0g0dlav0kstb0PPc0x0n0u0z0</v>
      </c>
      <c r="K1888" s="28" t="str">
        <f ca="1">ДАННЫЕ!$I1888&amp;"x"&amp;B1888&amp;"w"&amp;IF(T1888+ДАННЫЕ!AD1888+ДАННЫЕ!AE1888+ДАННЫЕ!AF1888+ДАННЫЕ!AG1888+ДАННЫЕ!AH1888+ДАННЫЕ!$AL1888+ДАННЫЕ!AI1888+ДАННЫЕ!AJ1888+ДАННЫЕ!AK1888+ДАННЫЕ!AP1888+ДАННЫЕ!AQ1888+ДАННЫЕ!AR1888+ДАННЫЕ!$AM1888+ДАННЫЕ!$AN1888+ДАННЫЕ!AS1888+ДАННЫЕ!AT1888&gt;0,1,0)&amp;IF(OR(T1888=2,ДАННЫЕ!AD1888=2,ДАННЫЕ!AE1888=2,ДАННЫЕ!AF1888=2,ДАННЫЕ!AG1888=2,ДАННЫЕ!AH1888=2,ДАННЫЕ!$AL1888=2,ДАННЫЕ!AI1888=2,ДАННЫЕ!AJ1888=2,ДАННЫЕ!AK1888=2,ДАННЫЕ!AP1888=2,ДАННЫЕ!AQ1888=2,ДАННЫЕ!AR1888=2,ДАННЫЕ!$AM1888=2,ДАННЫЕ!$AN1888=2,ДАННЫЕ!AS1888=2,ДАННЫЕ!AT1888=2),2,0)&amp;"t"&amp;IF(T1888&gt;0,"1"&amp;T1888,"00")&amp;"f"&amp;IF(ДАННЫЕ!$AC1888,"1"&amp;ДАННЫЕ!$AC1888,"00")&amp;"b"&amp;IF(ДАННЫЕ!$AD1888,"1"&amp;ДАННЫЕ!$AD1888,"00")&amp;"g"&amp;IF(ДАННЫЕ!$AF1888,"1"&amp;ДАННЫЕ!$AF1888,"00")&amp;"c"&amp;IF(ДАННЫЕ!$AG1888,"1"&amp;ДАННЫЕ!$AG1888,"00")&amp;"i"&amp;IF(ДАННЫЕ!$AH1888,"1"&amp;ДАННЫЕ!$AH1888,"00")&amp;"r"&amp;IF(ДАННЫЕ!$AL1888,"1"&amp;ДАННЫЕ!$AL1888,"00")&amp;"m"&amp;IF(ДАННЫЕ!$AI1888,"1"&amp;ДАННЫЕ!$AI1888,"00")&amp;"hS"&amp;IF(ДАННЫЕ!$AJ1888,"1"&amp;ДАННЫЕ!$AJ1888,"00")&amp;"hZ"&amp;IF(ДАННЫЕ!$AK1888,"1"&amp;ДАННЫЕ!$AK1888,"00")&amp;"p"&amp;IF(ДАННЫЕ!$AP1888,"1"&amp;ДАННЫЕ!$AP1888,"00")&amp;"k"&amp;IF(ДАННЫЕ!$AQ1888,"1"&amp;ДАННЫЕ!$AQ1888,"00")&amp;"z"&amp;IF(ДАННЫЕ!$AR1888,"1"&amp;ДАННЫЕ!$AR1888,"00")&amp;"j"&amp;IF(ДАННЫЕ!$AM1888,"1"&amp;ДАННЫЕ!$AM1888,"00")&amp;"n"&amp;IF(ДАННЫЕ!$AN1888,"1"&amp;ДАННЫЕ!$AN1888,"00")&amp;"E"&amp;ДАННЫЕ!BI1888&amp;"L"&amp;ДАННЫЕ!AO1888&amp;"h"&amp;IF(ДАННЫЕ!$AU1888&gt;0,1,0)&amp;"v"&amp;IF(ДАННЫЕ!$AW1888&gt;0,1,0)&amp;"a"&amp;IF(ДАННЫЕ!$AS1888,"1"&amp;ДАННЫЕ!$AS1888,"00")&amp;"s"&amp;IF(ДАННЫЕ!$AT1888,"1"&amp;ДАННЫЕ!$AT1888,"00")&amp;"u"&amp;IF(ДАННЫЕ!$CJ1888&gt;0,1,0)&amp;"y"&amp;B1888&amp;"d"&amp;H1888&amp;"e"&amp;F1888&amp;G1888</f>
        <v>x0w00t00f00b00g00c00i00r00m00hS00hZ00p00k00z00j00n00ELh0v0a00s00u0y0de</v>
      </c>
      <c r="L1888" s="28" t="str">
        <f ca="1">ДАННЫЕ!$I1888&amp;"VN"&amp;IF(ДАННЫЕ!AW1888&gt;0,11,10)&amp;"CD"&amp;IF(ДАННЫЕ!BF1888&gt;500,16,IF(ДАННЫЕ!BF1888&gt;350,15,IF(ДАННЫЕ!BF1888&gt;=200,14,IF(ДАННЫЕ!BF1888&gt;=100,13,IF(ДАННЫЕ!BF1888&gt;=50,12,IF(ДАННЫЕ!BF1888&gt;0,11,10))))))&amp;"AR"&amp;IF(ДАННЫЕ!BX1888&gt;0,1,0)&amp;"GD"&amp;B1888&amp;"VV"&amp;IF(E1888&gt;=5,IF(E1888&lt;18,1,0),0)</f>
        <v>VN10CD10AR0GD0VV0</v>
      </c>
      <c r="M1888" s="28" t="str">
        <f>ДАННЫЕ!$I1888&amp;"b"&amp;ДАННЫЕ!$BI1888&amp;"r"&amp;ДАННЫЕ!$BJ1888&amp;"CD"&amp;IF(ДАННЫЕ!BF1888&gt;0,IF(ДАННЫЕ!BF1888&lt;200,1,IF(ДАННЫЕ!BF1888&lt;350,2,3)),0)&amp;"h"&amp;IF(ДАННЫЕ!$BK1888+ДАННЫЕ!$BL1888+ДАННЫЕ!$BM1888&gt;0,1,0)&amp;"x"&amp;ДАННЫЕ!$BK1888&amp;"y"&amp;ДАННЫЕ!$BL1888&amp;"z"&amp;ДАННЫЕ!$BM1888&amp;"c"&amp;IF(ДАННЫЕ!$BK1888+ДАННЫЕ!$BL1888+ДАННЫЕ!$BM1888=3,1,0)&amp;"a"&amp;IF(ДАННЫЕ!$BQ1888+ДАННЫЕ!$BR1888&gt;0,1,0)&amp;"d"&amp;ДАННЫЕ!$BQ1888&amp;"v"&amp;ДАННЫЕ!$BR1888&amp;"p"&amp;ДАННЫЕ!$BS1888&amp;"n"&amp;ДАННЫЕ!$BU1888&amp;"t"&amp;ДАННЫЕ!$BV1888&amp;"o"&amp;ДАННЫЕ!$BT1888&amp;"l"&amp;IF(ДАННЫЕ!$BN1888&gt;0,1,0)&amp;ДАННЫЕ!$BN1888&amp;"g"&amp;ДАННЫЕ!$BO1888&amp;"s"&amp;ДАННЫЕ!$BP1888&amp;"DZ"&amp;IF(ДАННЫЕ!B1888-ДАННЫЕ!G1888 &lt; 60,IF(ДАННЫЕ!B1888-ДАННЫЕ!G1888 &gt;= 0,1,0),0)&amp;"u"&amp;IF(ДАННЫЕ!$CJ1888&gt;0,1,0)</f>
        <v>brCD0h0xyzc0a0dvpntol0gsDZ1u0</v>
      </c>
      <c r="N1888" s="28" t="str">
        <f ca="1">ДАННЫЕ!$F1888&amp;ДАННЫЕ!$I1888&amp;"g"&amp;B1888&amp;"cf"&amp;D1888&amp;"a"&amp;IF(ДАННЫЕ!$BX1888&gt;0,1,0)&amp;IF(ДАННЫЕ!$BF1888&gt;500,1,IF(ДАННЫЕ!$BF1888&gt;350,2,IF(ДАННЫЕ!$BF1888&gt;=200,3,IF(ДАННЫЕ!$BF1888&gt;=100,4,IF(ДАННЫЕ!$BF1888&gt;=50,5,IF(ДАННЫЕ!$BF1888&lt;50,6,0))))))&amp;"AR"&amp;IF(DATEDIF(ДАННЫЕ!$BX1888,ДАННЫЕ!$F$1,"y")&gt;1,1,0)&amp;"VG"&amp;IF(ДАННЫЕ!$BH1888="0",1,0)&amp;"o"&amp;IF(T1888+ДАННЫЕ!$AF1888+ДАННЫЕ!$AG1888+ДАННЫЕ!$AH1888+ДАННЫЕ!$AI1888+ДАННЫЕ!$AJ1888+ДАННЫЕ!$AP1888+ДАННЫЕ!$AQ1888+ДАННЫЕ!$AR1888+ДАННЫЕ!$AU1888+ДАННЫЕ!$AW1888+ДАННЫЕ!$AS1888+ДАННЫЕ!$AT1888&gt;0,1,0)&amp;"x"&amp;ДАННЫЕ!$AG1888&amp;"p"&amp;IF(ДАННЫЕ!$BY1888&gt;0,1,0)&amp;"v"&amp;IF(ДАННЫЕ!$BZ1888&gt;0,1,0)&amp;"n"&amp;ДАННЫЕ!$CA1888&amp;"t"&amp;ДАННЫЕ!$AY1888&amp;"k"&amp;ДАННЫЕ!$CB1888&amp;"q"&amp;ДАННЫЕ!$CC1888&amp;"w"&amp;ДАННЫЕ!$CD1888&amp;"e"&amp;ДАННЫЕ!$CE1888&amp;"m"&amp;ДАННЫЕ!$CF1888&amp;"c"&amp;ДАННЫЕ!$CG1888&amp;"z"&amp;ДАННЫЕ!$CH1888&amp;"d"&amp;IF(H1888=4,1,0)&amp;"s"&amp;IF(ДАННЫЕ!$J1888=1,0,1)&amp;"u"&amp;IF(ДАННЫЕ!$CJ1888&gt;0,1,0)</f>
        <v>g0cf0a06AR1VG0o0xp0v0ntkqwemczd0s1u0</v>
      </c>
      <c r="O1888" s="28" t="str">
        <f>ДАННЫЕ!$I1888&amp;"g"&amp;B1888&amp;A1888&amp;"f"&amp;P1888&amp;"c"&amp;IF(ДАННЫЕ!$U1888&gt;0,1,0)&amp;"s"&amp;IF(ДАННЫЕ!$Q1888&gt;0,IF(YEAR(ДАННЫЕ!$F$1)=YEAR(ДАННЫЕ!$Q1888),IF(MONTH(ДАННЫЕ!$F$1)=MONTH(ДАННЫЕ!$Q1888),111,11),1),0)&amp;"i"&amp;IF(ДАННЫЕ!$R1888+ДАННЫЕ!$S1888+ДАННЫЕ!$T1888=0,0,1)&amp;"h"&amp;IF(ДАННЫЕ!$P1888&gt;0,1,0)&amp;"p"&amp;IF(ДАННЫЕ!$CI1888&gt;0,IF(YEAR(ДАННЫЕ!$F$1)=YEAR(ДАННЫЕ!$CI1888),IF(MONTH(ДАННЫЕ!$F$1)=MONTH(ДАННЫЕ!$CI1888),111,11),1),0)&amp;"d"&amp;IF(ДАННЫЕ!$CJ1888&gt;0,IF(YEAR(ДАННЫЕ!$F$1)=YEAR(ДАННЫЕ!$CJ1888),IF(MONTH(ДАННЫЕ!$F$1)=MONTH(ДАННЫЕ!$CJ1888),111,11),1),0)&amp;"o"&amp;IF(ДАННЫЕ!$CK1888&gt;0,IF(MONTH(ДАННЫЕ!$F$1)=MONTH(ДАННЫЕ!$CK1888),111,11),0)&amp;"v"&amp;IF(ДАННЫЕ!$BE1888&gt;0,IF(MONTH(ДАННЫЕ!$F$1)=MONTH(ДАННЫЕ!$BE1888),111,11),0)</f>
        <v>g00f0c0s0i0h0p0d0o0v0</v>
      </c>
      <c r="P1888" s="15">
        <f t="shared" si="89"/>
        <v>0</v>
      </c>
      <c r="Q1888" s="15">
        <f>IF(ДАННЫЕ!$F$1&gt;ДАННЫЕ!$N1888,IF(YEAR(ДАННЫЕ!$F$1)=YEAR(ДАННЫЕ!M1888),1,0),0)</f>
        <v>0</v>
      </c>
      <c r="R1888" s="15">
        <f>IF(ДАННЫЕ!$F$1&gt;ДАННЫЕ!$N1888,IF(YEAR(ДАННЫЕ!$F$1)=YEAR(ДАННЫЕ!N1888),1,0),0)</f>
        <v>0</v>
      </c>
      <c r="S1888" s="15">
        <f>IF(ДАННЫЕ!$AA1888="2А",1,IF(ДАННЫЕ!$AA1888="2Б",2,IF(ДАННЫЕ!$AA1888="2В",3,IF(ДАННЫЕ!$AA1888=3,4,IF(ДАННЫЕ!$AA1888="4А",5,IF(ДАННЫЕ!$AA1888="4Б",6,IF(ДАННЫЕ!$AA1888="4В",7,IF(ДАННЫЕ!$AA1888=5,8,0))))))))</f>
        <v>0</v>
      </c>
      <c r="T1888" s="15">
        <f>IF(OR(ДАННЫЕ!$AC1888=2,ДАННЫЕ!$AD1888=2,ДАННЫЕ!$AE1888=2),2,IF(OR(ДАННЫЕ!$AC1888=1,ДАННЫЕ!$AD1888=1,ДАННЫЕ!$AE1888=1),1,0))</f>
        <v>0</v>
      </c>
    </row>
    <row r="1889" spans="1:20" x14ac:dyDescent="0.2">
      <c r="A1889" s="78">
        <f>IF(B1889&gt;0,IF(MONTH(ДАННЫЕ!$F$1)=MONTH(ДАННЫЕ!$B1889),1,0),0)</f>
        <v>0</v>
      </c>
      <c r="B1889" s="14">
        <f>IF(ДАННЫЕ!$B1889&gt;0,IF(YEAR(ДАННЫЕ!$F$1)=YEAR(ДАННЫЕ!$B1889),1,0),0)</f>
        <v>0</v>
      </c>
      <c r="C1889" s="14">
        <f>IF(ДАННЫЕ!$CM1889&gt;0,IF(YEAR(ДАННЫЕ!$F$1)=YEAR(ДАННЫЕ!$CM1889),1,0),0)</f>
        <v>0</v>
      </c>
      <c r="D1889" s="14">
        <f>IF(ДАННЫЕ!$CJ1889&gt;0,IF(ДАННЫЕ!$CL1889&gt;ДАННЫЕ!$F$1,1,IF(ДАННЫЕ!$CL1889&gt;0,0,1)),0)</f>
        <v>0</v>
      </c>
      <c r="E1889" s="43" t="str">
        <f ca="1">IF(ДАННЫЕ!$F$1&gt;0,IF(ДАННЫЕ!$G1889&gt;0,DATEDIF(ДАННЫЕ!$G1889,ДАННЫЕ!$F$1,"y"),""),IF(ДАННЫЕ!$G1889&gt;0,DATEDIF(ДАННЫЕ!$G1889,TODAY(),"y"),""))</f>
        <v/>
      </c>
      <c r="F1889" s="43" t="str">
        <f xml:space="preserve"> IF(ДАННЫЕ!$F1889="М",IF(E1889&gt;=18,IF(E1889&lt;60,1,""),""),"")&amp;IF(ДАННЫЕ!$F1889="Ж",IF(E1889&gt;=18,IF(E1889&lt;55,1,""),""),"")</f>
        <v/>
      </c>
      <c r="G1889" s="43" t="str">
        <f xml:space="preserve"> IF(ДАННЫЕ!$F1889="М",IF(E1889&gt;=60,2,""),"")&amp;IF(ДАННЫЕ!$F1889="Ж",IF(E1889&gt;=55,2,""),"")</f>
        <v/>
      </c>
      <c r="H1889" s="43" t="str">
        <f t="shared" ca="1" si="87"/>
        <v/>
      </c>
      <c r="I1889" s="43" t="str">
        <f t="shared" ca="1" si="88"/>
        <v>03</v>
      </c>
      <c r="J1889" s="28" t="str">
        <f ca="1">ДАННЫЕ!$F1889&amp;H1889&amp;I1889&amp;ДАННЫЕ!$I1889&amp;"m"&amp;IF(ДАННЫЕ!$I1889&gt;0,IF(ДАННЫЕ!$J1889&gt;0,0,1),"")&amp;"f"&amp;IF(ДАННЫЕ!$R1889&gt;0,IF(YEAR(ДАННЫЕ!$F$1)=YEAR(ДАННЫЕ!$R1889),1,0),0)&amp;"z"&amp;ДАННЫЕ!$R1889&amp;"p"&amp;ДАННЫЕ!$S1889&amp;"i"&amp;ДАННЫЕ!$T1889&amp;"h"&amp;ДАННЫЕ!$K1889&amp;"be"&amp;ДАННЫЕ!$BI1889&amp;"CD"&amp;IF(ДАННЫЕ!BF1889&gt;500,4,IF(ДАННЫЕ!BF1889&gt;350,3,IF(ДАННЫЕ!BF1889&gt;200,2,IF(ДАННЫЕ!BF1889&gt;0,1,0))))&amp;"g"&amp;B1889&amp;"d"&amp;H1889&amp;"l"&amp;ДАННЫЕ!AT1889&amp;"a"&amp;ДАННЫЕ!$V1889&amp;"v"&amp;R1889&amp;"k"&amp;ДАННЫЕ!$U1889&amp;"s"&amp;ДАННЫЕ!$Y1889&amp;"t"&amp;ДАННЫЕ!$X1889&amp;"b"&amp;IF(ДАННЫЕ!$Q1889&gt;1,1,0)&amp;"PP"&amp;ДАННЫЕ!Z1889&amp;"c"&amp;S1889&amp;"x"&amp;IF(ДАННЫЕ!$BY1889&gt;0,IF(YEAR(ДАННЫЕ!$F$1)=YEAR(ДАННЫЕ!$BY1889),1,0),0)&amp;"n"&amp;IF(ДАННЫЕ!$BZ1889&gt;0,IF(YEAR(ДАННЫЕ!$F$1)=YEAR(ДАННЫЕ!$BZ1889),1,0),0)&amp;"u"&amp;D1889&amp;"z"&amp;IF(ДАННЫЕ!$CL1889&gt;0,IF(YEAR(ДАННЫЕ!$F$1)&gt;YEAR(ДАННЫЕ!$CL1889),11,12),0)</f>
        <v>03mf0zpihbeCD0g0dlav0kstb0PPc0x0n0u0z0</v>
      </c>
      <c r="K1889" s="28" t="str">
        <f ca="1">ДАННЫЕ!$I1889&amp;"x"&amp;B1889&amp;"w"&amp;IF(T1889+ДАННЫЕ!AD1889+ДАННЫЕ!AE1889+ДАННЫЕ!AF1889+ДАННЫЕ!AG1889+ДАННЫЕ!AH1889+ДАННЫЕ!$AL1889+ДАННЫЕ!AI1889+ДАННЫЕ!AJ1889+ДАННЫЕ!AK1889+ДАННЫЕ!AP1889+ДАННЫЕ!AQ1889+ДАННЫЕ!AR1889+ДАННЫЕ!$AM1889+ДАННЫЕ!$AN1889+ДАННЫЕ!AS1889+ДАННЫЕ!AT1889&gt;0,1,0)&amp;IF(OR(T1889=2,ДАННЫЕ!AD1889=2,ДАННЫЕ!AE1889=2,ДАННЫЕ!AF1889=2,ДАННЫЕ!AG1889=2,ДАННЫЕ!AH1889=2,ДАННЫЕ!$AL1889=2,ДАННЫЕ!AI1889=2,ДАННЫЕ!AJ1889=2,ДАННЫЕ!AK1889=2,ДАННЫЕ!AP1889=2,ДАННЫЕ!AQ1889=2,ДАННЫЕ!AR1889=2,ДАННЫЕ!$AM1889=2,ДАННЫЕ!$AN1889=2,ДАННЫЕ!AS1889=2,ДАННЫЕ!AT1889=2),2,0)&amp;"t"&amp;IF(T1889&gt;0,"1"&amp;T1889,"00")&amp;"f"&amp;IF(ДАННЫЕ!$AC1889,"1"&amp;ДАННЫЕ!$AC1889,"00")&amp;"b"&amp;IF(ДАННЫЕ!$AD1889,"1"&amp;ДАННЫЕ!$AD1889,"00")&amp;"g"&amp;IF(ДАННЫЕ!$AF1889,"1"&amp;ДАННЫЕ!$AF1889,"00")&amp;"c"&amp;IF(ДАННЫЕ!$AG1889,"1"&amp;ДАННЫЕ!$AG1889,"00")&amp;"i"&amp;IF(ДАННЫЕ!$AH1889,"1"&amp;ДАННЫЕ!$AH1889,"00")&amp;"r"&amp;IF(ДАННЫЕ!$AL1889,"1"&amp;ДАННЫЕ!$AL1889,"00")&amp;"m"&amp;IF(ДАННЫЕ!$AI1889,"1"&amp;ДАННЫЕ!$AI1889,"00")&amp;"hS"&amp;IF(ДАННЫЕ!$AJ1889,"1"&amp;ДАННЫЕ!$AJ1889,"00")&amp;"hZ"&amp;IF(ДАННЫЕ!$AK1889,"1"&amp;ДАННЫЕ!$AK1889,"00")&amp;"p"&amp;IF(ДАННЫЕ!$AP1889,"1"&amp;ДАННЫЕ!$AP1889,"00")&amp;"k"&amp;IF(ДАННЫЕ!$AQ1889,"1"&amp;ДАННЫЕ!$AQ1889,"00")&amp;"z"&amp;IF(ДАННЫЕ!$AR1889,"1"&amp;ДАННЫЕ!$AR1889,"00")&amp;"j"&amp;IF(ДАННЫЕ!$AM1889,"1"&amp;ДАННЫЕ!$AM1889,"00")&amp;"n"&amp;IF(ДАННЫЕ!$AN1889,"1"&amp;ДАННЫЕ!$AN1889,"00")&amp;"E"&amp;ДАННЫЕ!BI1889&amp;"L"&amp;ДАННЫЕ!AO1889&amp;"h"&amp;IF(ДАННЫЕ!$AU1889&gt;0,1,0)&amp;"v"&amp;IF(ДАННЫЕ!$AW1889&gt;0,1,0)&amp;"a"&amp;IF(ДАННЫЕ!$AS1889,"1"&amp;ДАННЫЕ!$AS1889,"00")&amp;"s"&amp;IF(ДАННЫЕ!$AT1889,"1"&amp;ДАННЫЕ!$AT1889,"00")&amp;"u"&amp;IF(ДАННЫЕ!$CJ1889&gt;0,1,0)&amp;"y"&amp;B1889&amp;"d"&amp;H1889&amp;"e"&amp;F1889&amp;G1889</f>
        <v>x0w00t00f00b00g00c00i00r00m00hS00hZ00p00k00z00j00n00ELh0v0a00s00u0y0de</v>
      </c>
      <c r="L1889" s="28" t="str">
        <f ca="1">ДАННЫЕ!$I1889&amp;"VN"&amp;IF(ДАННЫЕ!AW1889&gt;0,11,10)&amp;"CD"&amp;IF(ДАННЫЕ!BF1889&gt;500,16,IF(ДАННЫЕ!BF1889&gt;350,15,IF(ДАННЫЕ!BF1889&gt;=200,14,IF(ДАННЫЕ!BF1889&gt;=100,13,IF(ДАННЫЕ!BF1889&gt;=50,12,IF(ДАННЫЕ!BF1889&gt;0,11,10))))))&amp;"AR"&amp;IF(ДАННЫЕ!BX1889&gt;0,1,0)&amp;"GD"&amp;B1889&amp;"VV"&amp;IF(E1889&gt;=5,IF(E1889&lt;18,1,0),0)</f>
        <v>VN10CD10AR0GD0VV0</v>
      </c>
      <c r="M1889" s="28" t="str">
        <f>ДАННЫЕ!$I1889&amp;"b"&amp;ДАННЫЕ!$BI1889&amp;"r"&amp;ДАННЫЕ!$BJ1889&amp;"CD"&amp;IF(ДАННЫЕ!BF1889&gt;0,IF(ДАННЫЕ!BF1889&lt;200,1,IF(ДАННЫЕ!BF1889&lt;350,2,3)),0)&amp;"h"&amp;IF(ДАННЫЕ!$BK1889+ДАННЫЕ!$BL1889+ДАННЫЕ!$BM1889&gt;0,1,0)&amp;"x"&amp;ДАННЫЕ!$BK1889&amp;"y"&amp;ДАННЫЕ!$BL1889&amp;"z"&amp;ДАННЫЕ!$BM1889&amp;"c"&amp;IF(ДАННЫЕ!$BK1889+ДАННЫЕ!$BL1889+ДАННЫЕ!$BM1889=3,1,0)&amp;"a"&amp;IF(ДАННЫЕ!$BQ1889+ДАННЫЕ!$BR1889&gt;0,1,0)&amp;"d"&amp;ДАННЫЕ!$BQ1889&amp;"v"&amp;ДАННЫЕ!$BR1889&amp;"p"&amp;ДАННЫЕ!$BS1889&amp;"n"&amp;ДАННЫЕ!$BU1889&amp;"t"&amp;ДАННЫЕ!$BV1889&amp;"o"&amp;ДАННЫЕ!$BT1889&amp;"l"&amp;IF(ДАННЫЕ!$BN1889&gt;0,1,0)&amp;ДАННЫЕ!$BN1889&amp;"g"&amp;ДАННЫЕ!$BO1889&amp;"s"&amp;ДАННЫЕ!$BP1889&amp;"DZ"&amp;IF(ДАННЫЕ!B1889-ДАННЫЕ!G1889 &lt; 60,IF(ДАННЫЕ!B1889-ДАННЫЕ!G1889 &gt;= 0,1,0),0)&amp;"u"&amp;IF(ДАННЫЕ!$CJ1889&gt;0,1,0)</f>
        <v>brCD0h0xyzc0a0dvpntol0gsDZ1u0</v>
      </c>
      <c r="N1889" s="28" t="str">
        <f ca="1">ДАННЫЕ!$F1889&amp;ДАННЫЕ!$I1889&amp;"g"&amp;B1889&amp;"cf"&amp;D1889&amp;"a"&amp;IF(ДАННЫЕ!$BX1889&gt;0,1,0)&amp;IF(ДАННЫЕ!$BF1889&gt;500,1,IF(ДАННЫЕ!$BF1889&gt;350,2,IF(ДАННЫЕ!$BF1889&gt;=200,3,IF(ДАННЫЕ!$BF1889&gt;=100,4,IF(ДАННЫЕ!$BF1889&gt;=50,5,IF(ДАННЫЕ!$BF1889&lt;50,6,0))))))&amp;"AR"&amp;IF(DATEDIF(ДАННЫЕ!$BX1889,ДАННЫЕ!$F$1,"y")&gt;1,1,0)&amp;"VG"&amp;IF(ДАННЫЕ!$BH1889="0",1,0)&amp;"o"&amp;IF(T1889+ДАННЫЕ!$AF1889+ДАННЫЕ!$AG1889+ДАННЫЕ!$AH1889+ДАННЫЕ!$AI1889+ДАННЫЕ!$AJ1889+ДАННЫЕ!$AP1889+ДАННЫЕ!$AQ1889+ДАННЫЕ!$AR1889+ДАННЫЕ!$AU1889+ДАННЫЕ!$AW1889+ДАННЫЕ!$AS1889+ДАННЫЕ!$AT1889&gt;0,1,0)&amp;"x"&amp;ДАННЫЕ!$AG1889&amp;"p"&amp;IF(ДАННЫЕ!$BY1889&gt;0,1,0)&amp;"v"&amp;IF(ДАННЫЕ!$BZ1889&gt;0,1,0)&amp;"n"&amp;ДАННЫЕ!$CA1889&amp;"t"&amp;ДАННЫЕ!$AY1889&amp;"k"&amp;ДАННЫЕ!$CB1889&amp;"q"&amp;ДАННЫЕ!$CC1889&amp;"w"&amp;ДАННЫЕ!$CD1889&amp;"e"&amp;ДАННЫЕ!$CE1889&amp;"m"&amp;ДАННЫЕ!$CF1889&amp;"c"&amp;ДАННЫЕ!$CG1889&amp;"z"&amp;ДАННЫЕ!$CH1889&amp;"d"&amp;IF(H1889=4,1,0)&amp;"s"&amp;IF(ДАННЫЕ!$J1889=1,0,1)&amp;"u"&amp;IF(ДАННЫЕ!$CJ1889&gt;0,1,0)</f>
        <v>g0cf0a06AR1VG0o0xp0v0ntkqwemczd0s1u0</v>
      </c>
      <c r="O1889" s="28" t="str">
        <f>ДАННЫЕ!$I1889&amp;"g"&amp;B1889&amp;A1889&amp;"f"&amp;P1889&amp;"c"&amp;IF(ДАННЫЕ!$U1889&gt;0,1,0)&amp;"s"&amp;IF(ДАННЫЕ!$Q1889&gt;0,IF(YEAR(ДАННЫЕ!$F$1)=YEAR(ДАННЫЕ!$Q1889),IF(MONTH(ДАННЫЕ!$F$1)=MONTH(ДАННЫЕ!$Q1889),111,11),1),0)&amp;"i"&amp;IF(ДАННЫЕ!$R1889+ДАННЫЕ!$S1889+ДАННЫЕ!$T1889=0,0,1)&amp;"h"&amp;IF(ДАННЫЕ!$P1889&gt;0,1,0)&amp;"p"&amp;IF(ДАННЫЕ!$CI1889&gt;0,IF(YEAR(ДАННЫЕ!$F$1)=YEAR(ДАННЫЕ!$CI1889),IF(MONTH(ДАННЫЕ!$F$1)=MONTH(ДАННЫЕ!$CI1889),111,11),1),0)&amp;"d"&amp;IF(ДАННЫЕ!$CJ1889&gt;0,IF(YEAR(ДАННЫЕ!$F$1)=YEAR(ДАННЫЕ!$CJ1889),IF(MONTH(ДАННЫЕ!$F$1)=MONTH(ДАННЫЕ!$CJ1889),111,11),1),0)&amp;"o"&amp;IF(ДАННЫЕ!$CK1889&gt;0,IF(MONTH(ДАННЫЕ!$F$1)=MONTH(ДАННЫЕ!$CK1889),111,11),0)&amp;"v"&amp;IF(ДАННЫЕ!$BE1889&gt;0,IF(MONTH(ДАННЫЕ!$F$1)=MONTH(ДАННЫЕ!$BE1889),111,11),0)</f>
        <v>g00f0c0s0i0h0p0d0o0v0</v>
      </c>
      <c r="P1889" s="15">
        <f t="shared" si="89"/>
        <v>0</v>
      </c>
      <c r="Q1889" s="15">
        <f>IF(ДАННЫЕ!$F$1&gt;ДАННЫЕ!$N1889,IF(YEAR(ДАННЫЕ!$F$1)=YEAR(ДАННЫЕ!M1889),1,0),0)</f>
        <v>0</v>
      </c>
      <c r="R1889" s="15">
        <f>IF(ДАННЫЕ!$F$1&gt;ДАННЫЕ!$N1889,IF(YEAR(ДАННЫЕ!$F$1)=YEAR(ДАННЫЕ!N1889),1,0),0)</f>
        <v>0</v>
      </c>
      <c r="S1889" s="15">
        <f>IF(ДАННЫЕ!$AA1889="2А",1,IF(ДАННЫЕ!$AA1889="2Б",2,IF(ДАННЫЕ!$AA1889="2В",3,IF(ДАННЫЕ!$AA1889=3,4,IF(ДАННЫЕ!$AA1889="4А",5,IF(ДАННЫЕ!$AA1889="4Б",6,IF(ДАННЫЕ!$AA1889="4В",7,IF(ДАННЫЕ!$AA1889=5,8,0))))))))</f>
        <v>0</v>
      </c>
      <c r="T1889" s="15">
        <f>IF(OR(ДАННЫЕ!$AC1889=2,ДАННЫЕ!$AD1889=2,ДАННЫЕ!$AE1889=2),2,IF(OR(ДАННЫЕ!$AC1889=1,ДАННЫЕ!$AD1889=1,ДАННЫЕ!$AE1889=1),1,0))</f>
        <v>0</v>
      </c>
    </row>
    <row r="1890" spans="1:20" x14ac:dyDescent="0.2">
      <c r="A1890" s="78">
        <f>IF(B1890&gt;0,IF(MONTH(ДАННЫЕ!$F$1)=MONTH(ДАННЫЕ!$B1890),1,0),0)</f>
        <v>0</v>
      </c>
      <c r="B1890" s="14">
        <f>IF(ДАННЫЕ!$B1890&gt;0,IF(YEAR(ДАННЫЕ!$F$1)=YEAR(ДАННЫЕ!$B1890),1,0),0)</f>
        <v>0</v>
      </c>
      <c r="C1890" s="14">
        <f>IF(ДАННЫЕ!$CM1890&gt;0,IF(YEAR(ДАННЫЕ!$F$1)=YEAR(ДАННЫЕ!$CM1890),1,0),0)</f>
        <v>0</v>
      </c>
      <c r="D1890" s="14">
        <f>IF(ДАННЫЕ!$CJ1890&gt;0,IF(ДАННЫЕ!$CL1890&gt;ДАННЫЕ!$F$1,1,IF(ДАННЫЕ!$CL1890&gt;0,0,1)),0)</f>
        <v>0</v>
      </c>
      <c r="E1890" s="43" t="str">
        <f ca="1">IF(ДАННЫЕ!$F$1&gt;0,IF(ДАННЫЕ!$G1890&gt;0,DATEDIF(ДАННЫЕ!$G1890,ДАННЫЕ!$F$1,"y"),""),IF(ДАННЫЕ!$G1890&gt;0,DATEDIF(ДАННЫЕ!$G1890,TODAY(),"y"),""))</f>
        <v/>
      </c>
      <c r="F1890" s="43" t="str">
        <f xml:space="preserve"> IF(ДАННЫЕ!$F1890="М",IF(E1890&gt;=18,IF(E1890&lt;60,1,""),""),"")&amp;IF(ДАННЫЕ!$F1890="Ж",IF(E1890&gt;=18,IF(E1890&lt;55,1,""),""),"")</f>
        <v/>
      </c>
      <c r="G1890" s="43" t="str">
        <f xml:space="preserve"> IF(ДАННЫЕ!$F1890="М",IF(E1890&gt;=60,2,""),"")&amp;IF(ДАННЫЕ!$F1890="Ж",IF(E1890&gt;=55,2,""),"")</f>
        <v/>
      </c>
      <c r="H1890" s="43" t="str">
        <f t="shared" ca="1" si="87"/>
        <v/>
      </c>
      <c r="I1890" s="43" t="str">
        <f t="shared" ca="1" si="88"/>
        <v>03</v>
      </c>
      <c r="J1890" s="28" t="str">
        <f ca="1">ДАННЫЕ!$F1890&amp;H1890&amp;I1890&amp;ДАННЫЕ!$I1890&amp;"m"&amp;IF(ДАННЫЕ!$I1890&gt;0,IF(ДАННЫЕ!$J1890&gt;0,0,1),"")&amp;"f"&amp;IF(ДАННЫЕ!$R1890&gt;0,IF(YEAR(ДАННЫЕ!$F$1)=YEAR(ДАННЫЕ!$R1890),1,0),0)&amp;"z"&amp;ДАННЫЕ!$R1890&amp;"p"&amp;ДАННЫЕ!$S1890&amp;"i"&amp;ДАННЫЕ!$T1890&amp;"h"&amp;ДАННЫЕ!$K1890&amp;"be"&amp;ДАННЫЕ!$BI1890&amp;"CD"&amp;IF(ДАННЫЕ!BF1890&gt;500,4,IF(ДАННЫЕ!BF1890&gt;350,3,IF(ДАННЫЕ!BF1890&gt;200,2,IF(ДАННЫЕ!BF1890&gt;0,1,0))))&amp;"g"&amp;B1890&amp;"d"&amp;H1890&amp;"l"&amp;ДАННЫЕ!AT1890&amp;"a"&amp;ДАННЫЕ!$V1890&amp;"v"&amp;R1890&amp;"k"&amp;ДАННЫЕ!$U1890&amp;"s"&amp;ДАННЫЕ!$Y1890&amp;"t"&amp;ДАННЫЕ!$X1890&amp;"b"&amp;IF(ДАННЫЕ!$Q1890&gt;1,1,0)&amp;"PP"&amp;ДАННЫЕ!Z1890&amp;"c"&amp;S1890&amp;"x"&amp;IF(ДАННЫЕ!$BY1890&gt;0,IF(YEAR(ДАННЫЕ!$F$1)=YEAR(ДАННЫЕ!$BY1890),1,0),0)&amp;"n"&amp;IF(ДАННЫЕ!$BZ1890&gt;0,IF(YEAR(ДАННЫЕ!$F$1)=YEAR(ДАННЫЕ!$BZ1890),1,0),0)&amp;"u"&amp;D1890&amp;"z"&amp;IF(ДАННЫЕ!$CL1890&gt;0,IF(YEAR(ДАННЫЕ!$F$1)&gt;YEAR(ДАННЫЕ!$CL1890),11,12),0)</f>
        <v>03mf0zpihbeCD0g0dlav0kstb0PPc0x0n0u0z0</v>
      </c>
      <c r="K1890" s="28" t="str">
        <f ca="1">ДАННЫЕ!$I1890&amp;"x"&amp;B1890&amp;"w"&amp;IF(T1890+ДАННЫЕ!AD1890+ДАННЫЕ!AE1890+ДАННЫЕ!AF1890+ДАННЫЕ!AG1890+ДАННЫЕ!AH1890+ДАННЫЕ!$AL1890+ДАННЫЕ!AI1890+ДАННЫЕ!AJ1890+ДАННЫЕ!AK1890+ДАННЫЕ!AP1890+ДАННЫЕ!AQ1890+ДАННЫЕ!AR1890+ДАННЫЕ!$AM1890+ДАННЫЕ!$AN1890+ДАННЫЕ!AS1890+ДАННЫЕ!AT1890&gt;0,1,0)&amp;IF(OR(T1890=2,ДАННЫЕ!AD1890=2,ДАННЫЕ!AE1890=2,ДАННЫЕ!AF1890=2,ДАННЫЕ!AG1890=2,ДАННЫЕ!AH1890=2,ДАННЫЕ!$AL1890=2,ДАННЫЕ!AI1890=2,ДАННЫЕ!AJ1890=2,ДАННЫЕ!AK1890=2,ДАННЫЕ!AP1890=2,ДАННЫЕ!AQ1890=2,ДАННЫЕ!AR1890=2,ДАННЫЕ!$AM1890=2,ДАННЫЕ!$AN1890=2,ДАННЫЕ!AS1890=2,ДАННЫЕ!AT1890=2),2,0)&amp;"t"&amp;IF(T1890&gt;0,"1"&amp;T1890,"00")&amp;"f"&amp;IF(ДАННЫЕ!$AC1890,"1"&amp;ДАННЫЕ!$AC1890,"00")&amp;"b"&amp;IF(ДАННЫЕ!$AD1890,"1"&amp;ДАННЫЕ!$AD1890,"00")&amp;"g"&amp;IF(ДАННЫЕ!$AF1890,"1"&amp;ДАННЫЕ!$AF1890,"00")&amp;"c"&amp;IF(ДАННЫЕ!$AG1890,"1"&amp;ДАННЫЕ!$AG1890,"00")&amp;"i"&amp;IF(ДАННЫЕ!$AH1890,"1"&amp;ДАННЫЕ!$AH1890,"00")&amp;"r"&amp;IF(ДАННЫЕ!$AL1890,"1"&amp;ДАННЫЕ!$AL1890,"00")&amp;"m"&amp;IF(ДАННЫЕ!$AI1890,"1"&amp;ДАННЫЕ!$AI1890,"00")&amp;"hS"&amp;IF(ДАННЫЕ!$AJ1890,"1"&amp;ДАННЫЕ!$AJ1890,"00")&amp;"hZ"&amp;IF(ДАННЫЕ!$AK1890,"1"&amp;ДАННЫЕ!$AK1890,"00")&amp;"p"&amp;IF(ДАННЫЕ!$AP1890,"1"&amp;ДАННЫЕ!$AP1890,"00")&amp;"k"&amp;IF(ДАННЫЕ!$AQ1890,"1"&amp;ДАННЫЕ!$AQ1890,"00")&amp;"z"&amp;IF(ДАННЫЕ!$AR1890,"1"&amp;ДАННЫЕ!$AR1890,"00")&amp;"j"&amp;IF(ДАННЫЕ!$AM1890,"1"&amp;ДАННЫЕ!$AM1890,"00")&amp;"n"&amp;IF(ДАННЫЕ!$AN1890,"1"&amp;ДАННЫЕ!$AN1890,"00")&amp;"E"&amp;ДАННЫЕ!BI1890&amp;"L"&amp;ДАННЫЕ!AO1890&amp;"h"&amp;IF(ДАННЫЕ!$AU1890&gt;0,1,0)&amp;"v"&amp;IF(ДАННЫЕ!$AW1890&gt;0,1,0)&amp;"a"&amp;IF(ДАННЫЕ!$AS1890,"1"&amp;ДАННЫЕ!$AS1890,"00")&amp;"s"&amp;IF(ДАННЫЕ!$AT1890,"1"&amp;ДАННЫЕ!$AT1890,"00")&amp;"u"&amp;IF(ДАННЫЕ!$CJ1890&gt;0,1,0)&amp;"y"&amp;B1890&amp;"d"&amp;H1890&amp;"e"&amp;F1890&amp;G1890</f>
        <v>x0w00t00f00b00g00c00i00r00m00hS00hZ00p00k00z00j00n00ELh0v0a00s00u0y0de</v>
      </c>
      <c r="L1890" s="28" t="str">
        <f ca="1">ДАННЫЕ!$I1890&amp;"VN"&amp;IF(ДАННЫЕ!AW1890&gt;0,11,10)&amp;"CD"&amp;IF(ДАННЫЕ!BF1890&gt;500,16,IF(ДАННЫЕ!BF1890&gt;350,15,IF(ДАННЫЕ!BF1890&gt;=200,14,IF(ДАННЫЕ!BF1890&gt;=100,13,IF(ДАННЫЕ!BF1890&gt;=50,12,IF(ДАННЫЕ!BF1890&gt;0,11,10))))))&amp;"AR"&amp;IF(ДАННЫЕ!BX1890&gt;0,1,0)&amp;"GD"&amp;B1890&amp;"VV"&amp;IF(E1890&gt;=5,IF(E1890&lt;18,1,0),0)</f>
        <v>VN10CD10AR0GD0VV0</v>
      </c>
      <c r="M1890" s="28" t="str">
        <f>ДАННЫЕ!$I1890&amp;"b"&amp;ДАННЫЕ!$BI1890&amp;"r"&amp;ДАННЫЕ!$BJ1890&amp;"CD"&amp;IF(ДАННЫЕ!BF1890&gt;0,IF(ДАННЫЕ!BF1890&lt;200,1,IF(ДАННЫЕ!BF1890&lt;350,2,3)),0)&amp;"h"&amp;IF(ДАННЫЕ!$BK1890+ДАННЫЕ!$BL1890+ДАННЫЕ!$BM1890&gt;0,1,0)&amp;"x"&amp;ДАННЫЕ!$BK1890&amp;"y"&amp;ДАННЫЕ!$BL1890&amp;"z"&amp;ДАННЫЕ!$BM1890&amp;"c"&amp;IF(ДАННЫЕ!$BK1890+ДАННЫЕ!$BL1890+ДАННЫЕ!$BM1890=3,1,0)&amp;"a"&amp;IF(ДАННЫЕ!$BQ1890+ДАННЫЕ!$BR1890&gt;0,1,0)&amp;"d"&amp;ДАННЫЕ!$BQ1890&amp;"v"&amp;ДАННЫЕ!$BR1890&amp;"p"&amp;ДАННЫЕ!$BS1890&amp;"n"&amp;ДАННЫЕ!$BU1890&amp;"t"&amp;ДАННЫЕ!$BV1890&amp;"o"&amp;ДАННЫЕ!$BT1890&amp;"l"&amp;IF(ДАННЫЕ!$BN1890&gt;0,1,0)&amp;ДАННЫЕ!$BN1890&amp;"g"&amp;ДАННЫЕ!$BO1890&amp;"s"&amp;ДАННЫЕ!$BP1890&amp;"DZ"&amp;IF(ДАННЫЕ!B1890-ДАННЫЕ!G1890 &lt; 60,IF(ДАННЫЕ!B1890-ДАННЫЕ!G1890 &gt;= 0,1,0),0)&amp;"u"&amp;IF(ДАННЫЕ!$CJ1890&gt;0,1,0)</f>
        <v>brCD0h0xyzc0a0dvpntol0gsDZ1u0</v>
      </c>
      <c r="N1890" s="28" t="str">
        <f ca="1">ДАННЫЕ!$F1890&amp;ДАННЫЕ!$I1890&amp;"g"&amp;B1890&amp;"cf"&amp;D1890&amp;"a"&amp;IF(ДАННЫЕ!$BX1890&gt;0,1,0)&amp;IF(ДАННЫЕ!$BF1890&gt;500,1,IF(ДАННЫЕ!$BF1890&gt;350,2,IF(ДАННЫЕ!$BF1890&gt;=200,3,IF(ДАННЫЕ!$BF1890&gt;=100,4,IF(ДАННЫЕ!$BF1890&gt;=50,5,IF(ДАННЫЕ!$BF1890&lt;50,6,0))))))&amp;"AR"&amp;IF(DATEDIF(ДАННЫЕ!$BX1890,ДАННЫЕ!$F$1,"y")&gt;1,1,0)&amp;"VG"&amp;IF(ДАННЫЕ!$BH1890="0",1,0)&amp;"o"&amp;IF(T1890+ДАННЫЕ!$AF1890+ДАННЫЕ!$AG1890+ДАННЫЕ!$AH1890+ДАННЫЕ!$AI1890+ДАННЫЕ!$AJ1890+ДАННЫЕ!$AP1890+ДАННЫЕ!$AQ1890+ДАННЫЕ!$AR1890+ДАННЫЕ!$AU1890+ДАННЫЕ!$AW1890+ДАННЫЕ!$AS1890+ДАННЫЕ!$AT1890&gt;0,1,0)&amp;"x"&amp;ДАННЫЕ!$AG1890&amp;"p"&amp;IF(ДАННЫЕ!$BY1890&gt;0,1,0)&amp;"v"&amp;IF(ДАННЫЕ!$BZ1890&gt;0,1,0)&amp;"n"&amp;ДАННЫЕ!$CA1890&amp;"t"&amp;ДАННЫЕ!$AY1890&amp;"k"&amp;ДАННЫЕ!$CB1890&amp;"q"&amp;ДАННЫЕ!$CC1890&amp;"w"&amp;ДАННЫЕ!$CD1890&amp;"e"&amp;ДАННЫЕ!$CE1890&amp;"m"&amp;ДАННЫЕ!$CF1890&amp;"c"&amp;ДАННЫЕ!$CG1890&amp;"z"&amp;ДАННЫЕ!$CH1890&amp;"d"&amp;IF(H1890=4,1,0)&amp;"s"&amp;IF(ДАННЫЕ!$J1890=1,0,1)&amp;"u"&amp;IF(ДАННЫЕ!$CJ1890&gt;0,1,0)</f>
        <v>g0cf0a06AR1VG0o0xp0v0ntkqwemczd0s1u0</v>
      </c>
      <c r="O1890" s="28" t="str">
        <f>ДАННЫЕ!$I1890&amp;"g"&amp;B1890&amp;A1890&amp;"f"&amp;P1890&amp;"c"&amp;IF(ДАННЫЕ!$U1890&gt;0,1,0)&amp;"s"&amp;IF(ДАННЫЕ!$Q1890&gt;0,IF(YEAR(ДАННЫЕ!$F$1)=YEAR(ДАННЫЕ!$Q1890),IF(MONTH(ДАННЫЕ!$F$1)=MONTH(ДАННЫЕ!$Q1890),111,11),1),0)&amp;"i"&amp;IF(ДАННЫЕ!$R1890+ДАННЫЕ!$S1890+ДАННЫЕ!$T1890=0,0,1)&amp;"h"&amp;IF(ДАННЫЕ!$P1890&gt;0,1,0)&amp;"p"&amp;IF(ДАННЫЕ!$CI1890&gt;0,IF(YEAR(ДАННЫЕ!$F$1)=YEAR(ДАННЫЕ!$CI1890),IF(MONTH(ДАННЫЕ!$F$1)=MONTH(ДАННЫЕ!$CI1890),111,11),1),0)&amp;"d"&amp;IF(ДАННЫЕ!$CJ1890&gt;0,IF(YEAR(ДАННЫЕ!$F$1)=YEAR(ДАННЫЕ!$CJ1890),IF(MONTH(ДАННЫЕ!$F$1)=MONTH(ДАННЫЕ!$CJ1890),111,11),1),0)&amp;"o"&amp;IF(ДАННЫЕ!$CK1890&gt;0,IF(MONTH(ДАННЫЕ!$F$1)=MONTH(ДАННЫЕ!$CK1890),111,11),0)&amp;"v"&amp;IF(ДАННЫЕ!$BE1890&gt;0,IF(MONTH(ДАННЫЕ!$F$1)=MONTH(ДАННЫЕ!$BE1890),111,11),0)</f>
        <v>g00f0c0s0i0h0p0d0o0v0</v>
      </c>
      <c r="P1890" s="15">
        <f t="shared" si="89"/>
        <v>0</v>
      </c>
      <c r="Q1890" s="15">
        <f>IF(ДАННЫЕ!$F$1&gt;ДАННЫЕ!$N1890,IF(YEAR(ДАННЫЕ!$F$1)=YEAR(ДАННЫЕ!M1890),1,0),0)</f>
        <v>0</v>
      </c>
      <c r="R1890" s="15">
        <f>IF(ДАННЫЕ!$F$1&gt;ДАННЫЕ!$N1890,IF(YEAR(ДАННЫЕ!$F$1)=YEAR(ДАННЫЕ!N1890),1,0),0)</f>
        <v>0</v>
      </c>
      <c r="S1890" s="15">
        <f>IF(ДАННЫЕ!$AA1890="2А",1,IF(ДАННЫЕ!$AA1890="2Б",2,IF(ДАННЫЕ!$AA1890="2В",3,IF(ДАННЫЕ!$AA1890=3,4,IF(ДАННЫЕ!$AA1890="4А",5,IF(ДАННЫЕ!$AA1890="4Б",6,IF(ДАННЫЕ!$AA1890="4В",7,IF(ДАННЫЕ!$AA1890=5,8,0))))))))</f>
        <v>0</v>
      </c>
      <c r="T1890" s="15">
        <f>IF(OR(ДАННЫЕ!$AC1890=2,ДАННЫЕ!$AD1890=2,ДАННЫЕ!$AE1890=2),2,IF(OR(ДАННЫЕ!$AC1890=1,ДАННЫЕ!$AD1890=1,ДАННЫЕ!$AE1890=1),1,0))</f>
        <v>0</v>
      </c>
    </row>
    <row r="1891" spans="1:20" x14ac:dyDescent="0.2">
      <c r="A1891" s="78">
        <f>IF(B1891&gt;0,IF(MONTH(ДАННЫЕ!$F$1)=MONTH(ДАННЫЕ!$B1891),1,0),0)</f>
        <v>0</v>
      </c>
      <c r="B1891" s="14">
        <f>IF(ДАННЫЕ!$B1891&gt;0,IF(YEAR(ДАННЫЕ!$F$1)=YEAR(ДАННЫЕ!$B1891),1,0),0)</f>
        <v>0</v>
      </c>
      <c r="C1891" s="14">
        <f>IF(ДАННЫЕ!$CM1891&gt;0,IF(YEAR(ДАННЫЕ!$F$1)=YEAR(ДАННЫЕ!$CM1891),1,0),0)</f>
        <v>0</v>
      </c>
      <c r="D1891" s="14">
        <f>IF(ДАННЫЕ!$CJ1891&gt;0,IF(ДАННЫЕ!$CL1891&gt;ДАННЫЕ!$F$1,1,IF(ДАННЫЕ!$CL1891&gt;0,0,1)),0)</f>
        <v>0</v>
      </c>
      <c r="E1891" s="43" t="str">
        <f ca="1">IF(ДАННЫЕ!$F$1&gt;0,IF(ДАННЫЕ!$G1891&gt;0,DATEDIF(ДАННЫЕ!$G1891,ДАННЫЕ!$F$1,"y"),""),IF(ДАННЫЕ!$G1891&gt;0,DATEDIF(ДАННЫЕ!$G1891,TODAY(),"y"),""))</f>
        <v/>
      </c>
      <c r="F1891" s="43" t="str">
        <f xml:space="preserve"> IF(ДАННЫЕ!$F1891="М",IF(E1891&gt;=18,IF(E1891&lt;60,1,""),""),"")&amp;IF(ДАННЫЕ!$F1891="Ж",IF(E1891&gt;=18,IF(E1891&lt;55,1,""),""),"")</f>
        <v/>
      </c>
      <c r="G1891" s="43" t="str">
        <f xml:space="preserve"> IF(ДАННЫЕ!$F1891="М",IF(E1891&gt;=60,2,""),"")&amp;IF(ДАННЫЕ!$F1891="Ж",IF(E1891&gt;=55,2,""),"")</f>
        <v/>
      </c>
      <c r="H1891" s="43" t="str">
        <f t="shared" ca="1" si="87"/>
        <v/>
      </c>
      <c r="I1891" s="43" t="str">
        <f t="shared" ca="1" si="88"/>
        <v>03</v>
      </c>
      <c r="J1891" s="28" t="str">
        <f ca="1">ДАННЫЕ!$F1891&amp;H1891&amp;I1891&amp;ДАННЫЕ!$I1891&amp;"m"&amp;IF(ДАННЫЕ!$I1891&gt;0,IF(ДАННЫЕ!$J1891&gt;0,0,1),"")&amp;"f"&amp;IF(ДАННЫЕ!$R1891&gt;0,IF(YEAR(ДАННЫЕ!$F$1)=YEAR(ДАННЫЕ!$R1891),1,0),0)&amp;"z"&amp;ДАННЫЕ!$R1891&amp;"p"&amp;ДАННЫЕ!$S1891&amp;"i"&amp;ДАННЫЕ!$T1891&amp;"h"&amp;ДАННЫЕ!$K1891&amp;"be"&amp;ДАННЫЕ!$BI1891&amp;"CD"&amp;IF(ДАННЫЕ!BF1891&gt;500,4,IF(ДАННЫЕ!BF1891&gt;350,3,IF(ДАННЫЕ!BF1891&gt;200,2,IF(ДАННЫЕ!BF1891&gt;0,1,0))))&amp;"g"&amp;B1891&amp;"d"&amp;H1891&amp;"l"&amp;ДАННЫЕ!AT1891&amp;"a"&amp;ДАННЫЕ!$V1891&amp;"v"&amp;R1891&amp;"k"&amp;ДАННЫЕ!$U1891&amp;"s"&amp;ДАННЫЕ!$Y1891&amp;"t"&amp;ДАННЫЕ!$X1891&amp;"b"&amp;IF(ДАННЫЕ!$Q1891&gt;1,1,0)&amp;"PP"&amp;ДАННЫЕ!Z1891&amp;"c"&amp;S1891&amp;"x"&amp;IF(ДАННЫЕ!$BY1891&gt;0,IF(YEAR(ДАННЫЕ!$F$1)=YEAR(ДАННЫЕ!$BY1891),1,0),0)&amp;"n"&amp;IF(ДАННЫЕ!$BZ1891&gt;0,IF(YEAR(ДАННЫЕ!$F$1)=YEAR(ДАННЫЕ!$BZ1891),1,0),0)&amp;"u"&amp;D1891&amp;"z"&amp;IF(ДАННЫЕ!$CL1891&gt;0,IF(YEAR(ДАННЫЕ!$F$1)&gt;YEAR(ДАННЫЕ!$CL1891),11,12),0)</f>
        <v>03mf0zpihbeCD0g0dlav0kstb0PPc0x0n0u0z0</v>
      </c>
      <c r="K1891" s="28" t="str">
        <f ca="1">ДАННЫЕ!$I1891&amp;"x"&amp;B1891&amp;"w"&amp;IF(T1891+ДАННЫЕ!AD1891+ДАННЫЕ!AE1891+ДАННЫЕ!AF1891+ДАННЫЕ!AG1891+ДАННЫЕ!AH1891+ДАННЫЕ!$AL1891+ДАННЫЕ!AI1891+ДАННЫЕ!AJ1891+ДАННЫЕ!AK1891+ДАННЫЕ!AP1891+ДАННЫЕ!AQ1891+ДАННЫЕ!AR1891+ДАННЫЕ!$AM1891+ДАННЫЕ!$AN1891+ДАННЫЕ!AS1891+ДАННЫЕ!AT1891&gt;0,1,0)&amp;IF(OR(T1891=2,ДАННЫЕ!AD1891=2,ДАННЫЕ!AE1891=2,ДАННЫЕ!AF1891=2,ДАННЫЕ!AG1891=2,ДАННЫЕ!AH1891=2,ДАННЫЕ!$AL1891=2,ДАННЫЕ!AI1891=2,ДАННЫЕ!AJ1891=2,ДАННЫЕ!AK1891=2,ДАННЫЕ!AP1891=2,ДАННЫЕ!AQ1891=2,ДАННЫЕ!AR1891=2,ДАННЫЕ!$AM1891=2,ДАННЫЕ!$AN1891=2,ДАННЫЕ!AS1891=2,ДАННЫЕ!AT1891=2),2,0)&amp;"t"&amp;IF(T1891&gt;0,"1"&amp;T1891,"00")&amp;"f"&amp;IF(ДАННЫЕ!$AC1891,"1"&amp;ДАННЫЕ!$AC1891,"00")&amp;"b"&amp;IF(ДАННЫЕ!$AD1891,"1"&amp;ДАННЫЕ!$AD1891,"00")&amp;"g"&amp;IF(ДАННЫЕ!$AF1891,"1"&amp;ДАННЫЕ!$AF1891,"00")&amp;"c"&amp;IF(ДАННЫЕ!$AG1891,"1"&amp;ДАННЫЕ!$AG1891,"00")&amp;"i"&amp;IF(ДАННЫЕ!$AH1891,"1"&amp;ДАННЫЕ!$AH1891,"00")&amp;"r"&amp;IF(ДАННЫЕ!$AL1891,"1"&amp;ДАННЫЕ!$AL1891,"00")&amp;"m"&amp;IF(ДАННЫЕ!$AI1891,"1"&amp;ДАННЫЕ!$AI1891,"00")&amp;"hS"&amp;IF(ДАННЫЕ!$AJ1891,"1"&amp;ДАННЫЕ!$AJ1891,"00")&amp;"hZ"&amp;IF(ДАННЫЕ!$AK1891,"1"&amp;ДАННЫЕ!$AK1891,"00")&amp;"p"&amp;IF(ДАННЫЕ!$AP1891,"1"&amp;ДАННЫЕ!$AP1891,"00")&amp;"k"&amp;IF(ДАННЫЕ!$AQ1891,"1"&amp;ДАННЫЕ!$AQ1891,"00")&amp;"z"&amp;IF(ДАННЫЕ!$AR1891,"1"&amp;ДАННЫЕ!$AR1891,"00")&amp;"j"&amp;IF(ДАННЫЕ!$AM1891,"1"&amp;ДАННЫЕ!$AM1891,"00")&amp;"n"&amp;IF(ДАННЫЕ!$AN1891,"1"&amp;ДАННЫЕ!$AN1891,"00")&amp;"E"&amp;ДАННЫЕ!BI1891&amp;"L"&amp;ДАННЫЕ!AO1891&amp;"h"&amp;IF(ДАННЫЕ!$AU1891&gt;0,1,0)&amp;"v"&amp;IF(ДАННЫЕ!$AW1891&gt;0,1,0)&amp;"a"&amp;IF(ДАННЫЕ!$AS1891,"1"&amp;ДАННЫЕ!$AS1891,"00")&amp;"s"&amp;IF(ДАННЫЕ!$AT1891,"1"&amp;ДАННЫЕ!$AT1891,"00")&amp;"u"&amp;IF(ДАННЫЕ!$CJ1891&gt;0,1,0)&amp;"y"&amp;B1891&amp;"d"&amp;H1891&amp;"e"&amp;F1891&amp;G1891</f>
        <v>x0w00t00f00b00g00c00i00r00m00hS00hZ00p00k00z00j00n00ELh0v0a00s00u0y0de</v>
      </c>
      <c r="L1891" s="28" t="str">
        <f ca="1">ДАННЫЕ!$I1891&amp;"VN"&amp;IF(ДАННЫЕ!AW1891&gt;0,11,10)&amp;"CD"&amp;IF(ДАННЫЕ!BF1891&gt;500,16,IF(ДАННЫЕ!BF1891&gt;350,15,IF(ДАННЫЕ!BF1891&gt;=200,14,IF(ДАННЫЕ!BF1891&gt;=100,13,IF(ДАННЫЕ!BF1891&gt;=50,12,IF(ДАННЫЕ!BF1891&gt;0,11,10))))))&amp;"AR"&amp;IF(ДАННЫЕ!BX1891&gt;0,1,0)&amp;"GD"&amp;B1891&amp;"VV"&amp;IF(E1891&gt;=5,IF(E1891&lt;18,1,0),0)</f>
        <v>VN10CD10AR0GD0VV0</v>
      </c>
      <c r="M1891" s="28" t="str">
        <f>ДАННЫЕ!$I1891&amp;"b"&amp;ДАННЫЕ!$BI1891&amp;"r"&amp;ДАННЫЕ!$BJ1891&amp;"CD"&amp;IF(ДАННЫЕ!BF1891&gt;0,IF(ДАННЫЕ!BF1891&lt;200,1,IF(ДАННЫЕ!BF1891&lt;350,2,3)),0)&amp;"h"&amp;IF(ДАННЫЕ!$BK1891+ДАННЫЕ!$BL1891+ДАННЫЕ!$BM1891&gt;0,1,0)&amp;"x"&amp;ДАННЫЕ!$BK1891&amp;"y"&amp;ДАННЫЕ!$BL1891&amp;"z"&amp;ДАННЫЕ!$BM1891&amp;"c"&amp;IF(ДАННЫЕ!$BK1891+ДАННЫЕ!$BL1891+ДАННЫЕ!$BM1891=3,1,0)&amp;"a"&amp;IF(ДАННЫЕ!$BQ1891+ДАННЫЕ!$BR1891&gt;0,1,0)&amp;"d"&amp;ДАННЫЕ!$BQ1891&amp;"v"&amp;ДАННЫЕ!$BR1891&amp;"p"&amp;ДАННЫЕ!$BS1891&amp;"n"&amp;ДАННЫЕ!$BU1891&amp;"t"&amp;ДАННЫЕ!$BV1891&amp;"o"&amp;ДАННЫЕ!$BT1891&amp;"l"&amp;IF(ДАННЫЕ!$BN1891&gt;0,1,0)&amp;ДАННЫЕ!$BN1891&amp;"g"&amp;ДАННЫЕ!$BO1891&amp;"s"&amp;ДАННЫЕ!$BP1891&amp;"DZ"&amp;IF(ДАННЫЕ!B1891-ДАННЫЕ!G1891 &lt; 60,IF(ДАННЫЕ!B1891-ДАННЫЕ!G1891 &gt;= 0,1,0),0)&amp;"u"&amp;IF(ДАННЫЕ!$CJ1891&gt;0,1,0)</f>
        <v>brCD0h0xyzc0a0dvpntol0gsDZ1u0</v>
      </c>
      <c r="N1891" s="28" t="str">
        <f ca="1">ДАННЫЕ!$F1891&amp;ДАННЫЕ!$I1891&amp;"g"&amp;B1891&amp;"cf"&amp;D1891&amp;"a"&amp;IF(ДАННЫЕ!$BX1891&gt;0,1,0)&amp;IF(ДАННЫЕ!$BF1891&gt;500,1,IF(ДАННЫЕ!$BF1891&gt;350,2,IF(ДАННЫЕ!$BF1891&gt;=200,3,IF(ДАННЫЕ!$BF1891&gt;=100,4,IF(ДАННЫЕ!$BF1891&gt;=50,5,IF(ДАННЫЕ!$BF1891&lt;50,6,0))))))&amp;"AR"&amp;IF(DATEDIF(ДАННЫЕ!$BX1891,ДАННЫЕ!$F$1,"y")&gt;1,1,0)&amp;"VG"&amp;IF(ДАННЫЕ!$BH1891="0",1,0)&amp;"o"&amp;IF(T1891+ДАННЫЕ!$AF1891+ДАННЫЕ!$AG1891+ДАННЫЕ!$AH1891+ДАННЫЕ!$AI1891+ДАННЫЕ!$AJ1891+ДАННЫЕ!$AP1891+ДАННЫЕ!$AQ1891+ДАННЫЕ!$AR1891+ДАННЫЕ!$AU1891+ДАННЫЕ!$AW1891+ДАННЫЕ!$AS1891+ДАННЫЕ!$AT1891&gt;0,1,0)&amp;"x"&amp;ДАННЫЕ!$AG1891&amp;"p"&amp;IF(ДАННЫЕ!$BY1891&gt;0,1,0)&amp;"v"&amp;IF(ДАННЫЕ!$BZ1891&gt;0,1,0)&amp;"n"&amp;ДАННЫЕ!$CA1891&amp;"t"&amp;ДАННЫЕ!$AY1891&amp;"k"&amp;ДАННЫЕ!$CB1891&amp;"q"&amp;ДАННЫЕ!$CC1891&amp;"w"&amp;ДАННЫЕ!$CD1891&amp;"e"&amp;ДАННЫЕ!$CE1891&amp;"m"&amp;ДАННЫЕ!$CF1891&amp;"c"&amp;ДАННЫЕ!$CG1891&amp;"z"&amp;ДАННЫЕ!$CH1891&amp;"d"&amp;IF(H1891=4,1,0)&amp;"s"&amp;IF(ДАННЫЕ!$J1891=1,0,1)&amp;"u"&amp;IF(ДАННЫЕ!$CJ1891&gt;0,1,0)</f>
        <v>g0cf0a06AR1VG0o0xp0v0ntkqwemczd0s1u0</v>
      </c>
      <c r="O1891" s="28" t="str">
        <f>ДАННЫЕ!$I1891&amp;"g"&amp;B1891&amp;A1891&amp;"f"&amp;P1891&amp;"c"&amp;IF(ДАННЫЕ!$U1891&gt;0,1,0)&amp;"s"&amp;IF(ДАННЫЕ!$Q1891&gt;0,IF(YEAR(ДАННЫЕ!$F$1)=YEAR(ДАННЫЕ!$Q1891),IF(MONTH(ДАННЫЕ!$F$1)=MONTH(ДАННЫЕ!$Q1891),111,11),1),0)&amp;"i"&amp;IF(ДАННЫЕ!$R1891+ДАННЫЕ!$S1891+ДАННЫЕ!$T1891=0,0,1)&amp;"h"&amp;IF(ДАННЫЕ!$P1891&gt;0,1,0)&amp;"p"&amp;IF(ДАННЫЕ!$CI1891&gt;0,IF(YEAR(ДАННЫЕ!$F$1)=YEAR(ДАННЫЕ!$CI1891),IF(MONTH(ДАННЫЕ!$F$1)=MONTH(ДАННЫЕ!$CI1891),111,11),1),0)&amp;"d"&amp;IF(ДАННЫЕ!$CJ1891&gt;0,IF(YEAR(ДАННЫЕ!$F$1)=YEAR(ДАННЫЕ!$CJ1891),IF(MONTH(ДАННЫЕ!$F$1)=MONTH(ДАННЫЕ!$CJ1891),111,11),1),0)&amp;"o"&amp;IF(ДАННЫЕ!$CK1891&gt;0,IF(MONTH(ДАННЫЕ!$F$1)=MONTH(ДАННЫЕ!$CK1891),111,11),0)&amp;"v"&amp;IF(ДАННЫЕ!$BE1891&gt;0,IF(MONTH(ДАННЫЕ!$F$1)=MONTH(ДАННЫЕ!$BE1891),111,11),0)</f>
        <v>g00f0c0s0i0h0p0d0o0v0</v>
      </c>
      <c r="P1891" s="15">
        <f t="shared" si="89"/>
        <v>0</v>
      </c>
      <c r="Q1891" s="15">
        <f>IF(ДАННЫЕ!$F$1&gt;ДАННЫЕ!$N1891,IF(YEAR(ДАННЫЕ!$F$1)=YEAR(ДАННЫЕ!M1891),1,0),0)</f>
        <v>0</v>
      </c>
      <c r="R1891" s="15">
        <f>IF(ДАННЫЕ!$F$1&gt;ДАННЫЕ!$N1891,IF(YEAR(ДАННЫЕ!$F$1)=YEAR(ДАННЫЕ!N1891),1,0),0)</f>
        <v>0</v>
      </c>
      <c r="S1891" s="15">
        <f>IF(ДАННЫЕ!$AA1891="2А",1,IF(ДАННЫЕ!$AA1891="2Б",2,IF(ДАННЫЕ!$AA1891="2В",3,IF(ДАННЫЕ!$AA1891=3,4,IF(ДАННЫЕ!$AA1891="4А",5,IF(ДАННЫЕ!$AA1891="4Б",6,IF(ДАННЫЕ!$AA1891="4В",7,IF(ДАННЫЕ!$AA1891=5,8,0))))))))</f>
        <v>0</v>
      </c>
      <c r="T1891" s="15">
        <f>IF(OR(ДАННЫЕ!$AC1891=2,ДАННЫЕ!$AD1891=2,ДАННЫЕ!$AE1891=2),2,IF(OR(ДАННЫЕ!$AC1891=1,ДАННЫЕ!$AD1891=1,ДАННЫЕ!$AE1891=1),1,0))</f>
        <v>0</v>
      </c>
    </row>
    <row r="1892" spans="1:20" x14ac:dyDescent="0.2">
      <c r="A1892" s="78">
        <f>IF(B1892&gt;0,IF(MONTH(ДАННЫЕ!$F$1)=MONTH(ДАННЫЕ!$B1892),1,0),0)</f>
        <v>0</v>
      </c>
      <c r="B1892" s="14">
        <f>IF(ДАННЫЕ!$B1892&gt;0,IF(YEAR(ДАННЫЕ!$F$1)=YEAR(ДАННЫЕ!$B1892),1,0),0)</f>
        <v>0</v>
      </c>
      <c r="C1892" s="14">
        <f>IF(ДАННЫЕ!$CM1892&gt;0,IF(YEAR(ДАННЫЕ!$F$1)=YEAR(ДАННЫЕ!$CM1892),1,0),0)</f>
        <v>0</v>
      </c>
      <c r="D1892" s="14">
        <f>IF(ДАННЫЕ!$CJ1892&gt;0,IF(ДАННЫЕ!$CL1892&gt;ДАННЫЕ!$F$1,1,IF(ДАННЫЕ!$CL1892&gt;0,0,1)),0)</f>
        <v>0</v>
      </c>
      <c r="E1892" s="43" t="str">
        <f ca="1">IF(ДАННЫЕ!$F$1&gt;0,IF(ДАННЫЕ!$G1892&gt;0,DATEDIF(ДАННЫЕ!$G1892,ДАННЫЕ!$F$1,"y"),""),IF(ДАННЫЕ!$G1892&gt;0,DATEDIF(ДАННЫЕ!$G1892,TODAY(),"y"),""))</f>
        <v/>
      </c>
      <c r="F1892" s="43" t="str">
        <f xml:space="preserve"> IF(ДАННЫЕ!$F1892="М",IF(E1892&gt;=18,IF(E1892&lt;60,1,""),""),"")&amp;IF(ДАННЫЕ!$F1892="Ж",IF(E1892&gt;=18,IF(E1892&lt;55,1,""),""),"")</f>
        <v/>
      </c>
      <c r="G1892" s="43" t="str">
        <f xml:space="preserve"> IF(ДАННЫЕ!$F1892="М",IF(E1892&gt;=60,2,""),"")&amp;IF(ДАННЫЕ!$F1892="Ж",IF(E1892&gt;=55,2,""),"")</f>
        <v/>
      </c>
      <c r="H1892" s="43" t="str">
        <f t="shared" ca="1" si="87"/>
        <v/>
      </c>
      <c r="I1892" s="43" t="str">
        <f t="shared" ca="1" si="88"/>
        <v>03</v>
      </c>
      <c r="J1892" s="28" t="str">
        <f ca="1">ДАННЫЕ!$F1892&amp;H1892&amp;I1892&amp;ДАННЫЕ!$I1892&amp;"m"&amp;IF(ДАННЫЕ!$I1892&gt;0,IF(ДАННЫЕ!$J1892&gt;0,0,1),"")&amp;"f"&amp;IF(ДАННЫЕ!$R1892&gt;0,IF(YEAR(ДАННЫЕ!$F$1)=YEAR(ДАННЫЕ!$R1892),1,0),0)&amp;"z"&amp;ДАННЫЕ!$R1892&amp;"p"&amp;ДАННЫЕ!$S1892&amp;"i"&amp;ДАННЫЕ!$T1892&amp;"h"&amp;ДАННЫЕ!$K1892&amp;"be"&amp;ДАННЫЕ!$BI1892&amp;"CD"&amp;IF(ДАННЫЕ!BF1892&gt;500,4,IF(ДАННЫЕ!BF1892&gt;350,3,IF(ДАННЫЕ!BF1892&gt;200,2,IF(ДАННЫЕ!BF1892&gt;0,1,0))))&amp;"g"&amp;B1892&amp;"d"&amp;H1892&amp;"l"&amp;ДАННЫЕ!AT1892&amp;"a"&amp;ДАННЫЕ!$V1892&amp;"v"&amp;R1892&amp;"k"&amp;ДАННЫЕ!$U1892&amp;"s"&amp;ДАННЫЕ!$Y1892&amp;"t"&amp;ДАННЫЕ!$X1892&amp;"b"&amp;IF(ДАННЫЕ!$Q1892&gt;1,1,0)&amp;"PP"&amp;ДАННЫЕ!Z1892&amp;"c"&amp;S1892&amp;"x"&amp;IF(ДАННЫЕ!$BY1892&gt;0,IF(YEAR(ДАННЫЕ!$F$1)=YEAR(ДАННЫЕ!$BY1892),1,0),0)&amp;"n"&amp;IF(ДАННЫЕ!$BZ1892&gt;0,IF(YEAR(ДАННЫЕ!$F$1)=YEAR(ДАННЫЕ!$BZ1892),1,0),0)&amp;"u"&amp;D1892&amp;"z"&amp;IF(ДАННЫЕ!$CL1892&gt;0,IF(YEAR(ДАННЫЕ!$F$1)&gt;YEAR(ДАННЫЕ!$CL1892),11,12),0)</f>
        <v>03mf0zpihbeCD0g0dlav0kstb0PPc0x0n0u0z0</v>
      </c>
      <c r="K1892" s="28" t="str">
        <f ca="1">ДАННЫЕ!$I1892&amp;"x"&amp;B1892&amp;"w"&amp;IF(T1892+ДАННЫЕ!AD1892+ДАННЫЕ!AE1892+ДАННЫЕ!AF1892+ДАННЫЕ!AG1892+ДАННЫЕ!AH1892+ДАННЫЕ!$AL1892+ДАННЫЕ!AI1892+ДАННЫЕ!AJ1892+ДАННЫЕ!AK1892+ДАННЫЕ!AP1892+ДАННЫЕ!AQ1892+ДАННЫЕ!AR1892+ДАННЫЕ!$AM1892+ДАННЫЕ!$AN1892+ДАННЫЕ!AS1892+ДАННЫЕ!AT1892&gt;0,1,0)&amp;IF(OR(T1892=2,ДАННЫЕ!AD1892=2,ДАННЫЕ!AE1892=2,ДАННЫЕ!AF1892=2,ДАННЫЕ!AG1892=2,ДАННЫЕ!AH1892=2,ДАННЫЕ!$AL1892=2,ДАННЫЕ!AI1892=2,ДАННЫЕ!AJ1892=2,ДАННЫЕ!AK1892=2,ДАННЫЕ!AP1892=2,ДАННЫЕ!AQ1892=2,ДАННЫЕ!AR1892=2,ДАННЫЕ!$AM1892=2,ДАННЫЕ!$AN1892=2,ДАННЫЕ!AS1892=2,ДАННЫЕ!AT1892=2),2,0)&amp;"t"&amp;IF(T1892&gt;0,"1"&amp;T1892,"00")&amp;"f"&amp;IF(ДАННЫЕ!$AC1892,"1"&amp;ДАННЫЕ!$AC1892,"00")&amp;"b"&amp;IF(ДАННЫЕ!$AD1892,"1"&amp;ДАННЫЕ!$AD1892,"00")&amp;"g"&amp;IF(ДАННЫЕ!$AF1892,"1"&amp;ДАННЫЕ!$AF1892,"00")&amp;"c"&amp;IF(ДАННЫЕ!$AG1892,"1"&amp;ДАННЫЕ!$AG1892,"00")&amp;"i"&amp;IF(ДАННЫЕ!$AH1892,"1"&amp;ДАННЫЕ!$AH1892,"00")&amp;"r"&amp;IF(ДАННЫЕ!$AL1892,"1"&amp;ДАННЫЕ!$AL1892,"00")&amp;"m"&amp;IF(ДАННЫЕ!$AI1892,"1"&amp;ДАННЫЕ!$AI1892,"00")&amp;"hS"&amp;IF(ДАННЫЕ!$AJ1892,"1"&amp;ДАННЫЕ!$AJ1892,"00")&amp;"hZ"&amp;IF(ДАННЫЕ!$AK1892,"1"&amp;ДАННЫЕ!$AK1892,"00")&amp;"p"&amp;IF(ДАННЫЕ!$AP1892,"1"&amp;ДАННЫЕ!$AP1892,"00")&amp;"k"&amp;IF(ДАННЫЕ!$AQ1892,"1"&amp;ДАННЫЕ!$AQ1892,"00")&amp;"z"&amp;IF(ДАННЫЕ!$AR1892,"1"&amp;ДАННЫЕ!$AR1892,"00")&amp;"j"&amp;IF(ДАННЫЕ!$AM1892,"1"&amp;ДАННЫЕ!$AM1892,"00")&amp;"n"&amp;IF(ДАННЫЕ!$AN1892,"1"&amp;ДАННЫЕ!$AN1892,"00")&amp;"E"&amp;ДАННЫЕ!BI1892&amp;"L"&amp;ДАННЫЕ!AO1892&amp;"h"&amp;IF(ДАННЫЕ!$AU1892&gt;0,1,0)&amp;"v"&amp;IF(ДАННЫЕ!$AW1892&gt;0,1,0)&amp;"a"&amp;IF(ДАННЫЕ!$AS1892,"1"&amp;ДАННЫЕ!$AS1892,"00")&amp;"s"&amp;IF(ДАННЫЕ!$AT1892,"1"&amp;ДАННЫЕ!$AT1892,"00")&amp;"u"&amp;IF(ДАННЫЕ!$CJ1892&gt;0,1,0)&amp;"y"&amp;B1892&amp;"d"&amp;H1892&amp;"e"&amp;F1892&amp;G1892</f>
        <v>x0w00t00f00b00g00c00i00r00m00hS00hZ00p00k00z00j00n00ELh0v0a00s00u0y0de</v>
      </c>
      <c r="L1892" s="28" t="str">
        <f ca="1">ДАННЫЕ!$I1892&amp;"VN"&amp;IF(ДАННЫЕ!AW1892&gt;0,11,10)&amp;"CD"&amp;IF(ДАННЫЕ!BF1892&gt;500,16,IF(ДАННЫЕ!BF1892&gt;350,15,IF(ДАННЫЕ!BF1892&gt;=200,14,IF(ДАННЫЕ!BF1892&gt;=100,13,IF(ДАННЫЕ!BF1892&gt;=50,12,IF(ДАННЫЕ!BF1892&gt;0,11,10))))))&amp;"AR"&amp;IF(ДАННЫЕ!BX1892&gt;0,1,0)&amp;"GD"&amp;B1892&amp;"VV"&amp;IF(E1892&gt;=5,IF(E1892&lt;18,1,0),0)</f>
        <v>VN10CD10AR0GD0VV0</v>
      </c>
      <c r="M1892" s="28" t="str">
        <f>ДАННЫЕ!$I1892&amp;"b"&amp;ДАННЫЕ!$BI1892&amp;"r"&amp;ДАННЫЕ!$BJ1892&amp;"CD"&amp;IF(ДАННЫЕ!BF1892&gt;0,IF(ДАННЫЕ!BF1892&lt;200,1,IF(ДАННЫЕ!BF1892&lt;350,2,3)),0)&amp;"h"&amp;IF(ДАННЫЕ!$BK1892+ДАННЫЕ!$BL1892+ДАННЫЕ!$BM1892&gt;0,1,0)&amp;"x"&amp;ДАННЫЕ!$BK1892&amp;"y"&amp;ДАННЫЕ!$BL1892&amp;"z"&amp;ДАННЫЕ!$BM1892&amp;"c"&amp;IF(ДАННЫЕ!$BK1892+ДАННЫЕ!$BL1892+ДАННЫЕ!$BM1892=3,1,0)&amp;"a"&amp;IF(ДАННЫЕ!$BQ1892+ДАННЫЕ!$BR1892&gt;0,1,0)&amp;"d"&amp;ДАННЫЕ!$BQ1892&amp;"v"&amp;ДАННЫЕ!$BR1892&amp;"p"&amp;ДАННЫЕ!$BS1892&amp;"n"&amp;ДАННЫЕ!$BU1892&amp;"t"&amp;ДАННЫЕ!$BV1892&amp;"o"&amp;ДАННЫЕ!$BT1892&amp;"l"&amp;IF(ДАННЫЕ!$BN1892&gt;0,1,0)&amp;ДАННЫЕ!$BN1892&amp;"g"&amp;ДАННЫЕ!$BO1892&amp;"s"&amp;ДАННЫЕ!$BP1892&amp;"DZ"&amp;IF(ДАННЫЕ!B1892-ДАННЫЕ!G1892 &lt; 60,IF(ДАННЫЕ!B1892-ДАННЫЕ!G1892 &gt;= 0,1,0),0)&amp;"u"&amp;IF(ДАННЫЕ!$CJ1892&gt;0,1,0)</f>
        <v>brCD0h0xyzc0a0dvpntol0gsDZ1u0</v>
      </c>
      <c r="N1892" s="28" t="str">
        <f ca="1">ДАННЫЕ!$F1892&amp;ДАННЫЕ!$I1892&amp;"g"&amp;B1892&amp;"cf"&amp;D1892&amp;"a"&amp;IF(ДАННЫЕ!$BX1892&gt;0,1,0)&amp;IF(ДАННЫЕ!$BF1892&gt;500,1,IF(ДАННЫЕ!$BF1892&gt;350,2,IF(ДАННЫЕ!$BF1892&gt;=200,3,IF(ДАННЫЕ!$BF1892&gt;=100,4,IF(ДАННЫЕ!$BF1892&gt;=50,5,IF(ДАННЫЕ!$BF1892&lt;50,6,0))))))&amp;"AR"&amp;IF(DATEDIF(ДАННЫЕ!$BX1892,ДАННЫЕ!$F$1,"y")&gt;1,1,0)&amp;"VG"&amp;IF(ДАННЫЕ!$BH1892="0",1,0)&amp;"o"&amp;IF(T1892+ДАННЫЕ!$AF1892+ДАННЫЕ!$AG1892+ДАННЫЕ!$AH1892+ДАННЫЕ!$AI1892+ДАННЫЕ!$AJ1892+ДАННЫЕ!$AP1892+ДАННЫЕ!$AQ1892+ДАННЫЕ!$AR1892+ДАННЫЕ!$AU1892+ДАННЫЕ!$AW1892+ДАННЫЕ!$AS1892+ДАННЫЕ!$AT1892&gt;0,1,0)&amp;"x"&amp;ДАННЫЕ!$AG1892&amp;"p"&amp;IF(ДАННЫЕ!$BY1892&gt;0,1,0)&amp;"v"&amp;IF(ДАННЫЕ!$BZ1892&gt;0,1,0)&amp;"n"&amp;ДАННЫЕ!$CA1892&amp;"t"&amp;ДАННЫЕ!$AY1892&amp;"k"&amp;ДАННЫЕ!$CB1892&amp;"q"&amp;ДАННЫЕ!$CC1892&amp;"w"&amp;ДАННЫЕ!$CD1892&amp;"e"&amp;ДАННЫЕ!$CE1892&amp;"m"&amp;ДАННЫЕ!$CF1892&amp;"c"&amp;ДАННЫЕ!$CG1892&amp;"z"&amp;ДАННЫЕ!$CH1892&amp;"d"&amp;IF(H1892=4,1,0)&amp;"s"&amp;IF(ДАННЫЕ!$J1892=1,0,1)&amp;"u"&amp;IF(ДАННЫЕ!$CJ1892&gt;0,1,0)</f>
        <v>g0cf0a06AR1VG0o0xp0v0ntkqwemczd0s1u0</v>
      </c>
      <c r="O1892" s="28" t="str">
        <f>ДАННЫЕ!$I1892&amp;"g"&amp;B1892&amp;A1892&amp;"f"&amp;P1892&amp;"c"&amp;IF(ДАННЫЕ!$U1892&gt;0,1,0)&amp;"s"&amp;IF(ДАННЫЕ!$Q1892&gt;0,IF(YEAR(ДАННЫЕ!$F$1)=YEAR(ДАННЫЕ!$Q1892),IF(MONTH(ДАННЫЕ!$F$1)=MONTH(ДАННЫЕ!$Q1892),111,11),1),0)&amp;"i"&amp;IF(ДАННЫЕ!$R1892+ДАННЫЕ!$S1892+ДАННЫЕ!$T1892=0,0,1)&amp;"h"&amp;IF(ДАННЫЕ!$P1892&gt;0,1,0)&amp;"p"&amp;IF(ДАННЫЕ!$CI1892&gt;0,IF(YEAR(ДАННЫЕ!$F$1)=YEAR(ДАННЫЕ!$CI1892),IF(MONTH(ДАННЫЕ!$F$1)=MONTH(ДАННЫЕ!$CI1892),111,11),1),0)&amp;"d"&amp;IF(ДАННЫЕ!$CJ1892&gt;0,IF(YEAR(ДАННЫЕ!$F$1)=YEAR(ДАННЫЕ!$CJ1892),IF(MONTH(ДАННЫЕ!$F$1)=MONTH(ДАННЫЕ!$CJ1892),111,11),1),0)&amp;"o"&amp;IF(ДАННЫЕ!$CK1892&gt;0,IF(MONTH(ДАННЫЕ!$F$1)=MONTH(ДАННЫЕ!$CK1892),111,11),0)&amp;"v"&amp;IF(ДАННЫЕ!$BE1892&gt;0,IF(MONTH(ДАННЫЕ!$F$1)=MONTH(ДАННЫЕ!$BE1892),111,11),0)</f>
        <v>g00f0c0s0i0h0p0d0o0v0</v>
      </c>
      <c r="P1892" s="15">
        <f t="shared" si="89"/>
        <v>0</v>
      </c>
      <c r="Q1892" s="15">
        <f>IF(ДАННЫЕ!$F$1&gt;ДАННЫЕ!$N1892,IF(YEAR(ДАННЫЕ!$F$1)=YEAR(ДАННЫЕ!M1892),1,0),0)</f>
        <v>0</v>
      </c>
      <c r="R1892" s="15">
        <f>IF(ДАННЫЕ!$F$1&gt;ДАННЫЕ!$N1892,IF(YEAR(ДАННЫЕ!$F$1)=YEAR(ДАННЫЕ!N1892),1,0),0)</f>
        <v>0</v>
      </c>
      <c r="S1892" s="15">
        <f>IF(ДАННЫЕ!$AA1892="2А",1,IF(ДАННЫЕ!$AA1892="2Б",2,IF(ДАННЫЕ!$AA1892="2В",3,IF(ДАННЫЕ!$AA1892=3,4,IF(ДАННЫЕ!$AA1892="4А",5,IF(ДАННЫЕ!$AA1892="4Б",6,IF(ДАННЫЕ!$AA1892="4В",7,IF(ДАННЫЕ!$AA1892=5,8,0))))))))</f>
        <v>0</v>
      </c>
      <c r="T1892" s="15">
        <f>IF(OR(ДАННЫЕ!$AC1892=2,ДАННЫЕ!$AD1892=2,ДАННЫЕ!$AE1892=2),2,IF(OR(ДАННЫЕ!$AC1892=1,ДАННЫЕ!$AD1892=1,ДАННЫЕ!$AE1892=1),1,0))</f>
        <v>0</v>
      </c>
    </row>
    <row r="1893" spans="1:20" x14ac:dyDescent="0.2">
      <c r="A1893" s="78">
        <f>IF(B1893&gt;0,IF(MONTH(ДАННЫЕ!$F$1)=MONTH(ДАННЫЕ!$B1893),1,0),0)</f>
        <v>0</v>
      </c>
      <c r="B1893" s="14">
        <f>IF(ДАННЫЕ!$B1893&gt;0,IF(YEAR(ДАННЫЕ!$F$1)=YEAR(ДАННЫЕ!$B1893),1,0),0)</f>
        <v>0</v>
      </c>
      <c r="C1893" s="14">
        <f>IF(ДАННЫЕ!$CM1893&gt;0,IF(YEAR(ДАННЫЕ!$F$1)=YEAR(ДАННЫЕ!$CM1893),1,0),0)</f>
        <v>0</v>
      </c>
      <c r="D1893" s="14">
        <f>IF(ДАННЫЕ!$CJ1893&gt;0,IF(ДАННЫЕ!$CL1893&gt;ДАННЫЕ!$F$1,1,IF(ДАННЫЕ!$CL1893&gt;0,0,1)),0)</f>
        <v>0</v>
      </c>
      <c r="E1893" s="43" t="str">
        <f ca="1">IF(ДАННЫЕ!$F$1&gt;0,IF(ДАННЫЕ!$G1893&gt;0,DATEDIF(ДАННЫЕ!$G1893,ДАННЫЕ!$F$1,"y"),""),IF(ДАННЫЕ!$G1893&gt;0,DATEDIF(ДАННЫЕ!$G1893,TODAY(),"y"),""))</f>
        <v/>
      </c>
      <c r="F1893" s="43" t="str">
        <f xml:space="preserve"> IF(ДАННЫЕ!$F1893="М",IF(E1893&gt;=18,IF(E1893&lt;60,1,""),""),"")&amp;IF(ДАННЫЕ!$F1893="Ж",IF(E1893&gt;=18,IF(E1893&lt;55,1,""),""),"")</f>
        <v/>
      </c>
      <c r="G1893" s="43" t="str">
        <f xml:space="preserve"> IF(ДАННЫЕ!$F1893="М",IF(E1893&gt;=60,2,""),"")&amp;IF(ДАННЫЕ!$F1893="Ж",IF(E1893&gt;=55,2,""),"")</f>
        <v/>
      </c>
      <c r="H1893" s="43" t="str">
        <f t="shared" ca="1" si="87"/>
        <v/>
      </c>
      <c r="I1893" s="43" t="str">
        <f t="shared" ca="1" si="88"/>
        <v>03</v>
      </c>
      <c r="J1893" s="28" t="str">
        <f ca="1">ДАННЫЕ!$F1893&amp;H1893&amp;I1893&amp;ДАННЫЕ!$I1893&amp;"m"&amp;IF(ДАННЫЕ!$I1893&gt;0,IF(ДАННЫЕ!$J1893&gt;0,0,1),"")&amp;"f"&amp;IF(ДАННЫЕ!$R1893&gt;0,IF(YEAR(ДАННЫЕ!$F$1)=YEAR(ДАННЫЕ!$R1893),1,0),0)&amp;"z"&amp;ДАННЫЕ!$R1893&amp;"p"&amp;ДАННЫЕ!$S1893&amp;"i"&amp;ДАННЫЕ!$T1893&amp;"h"&amp;ДАННЫЕ!$K1893&amp;"be"&amp;ДАННЫЕ!$BI1893&amp;"CD"&amp;IF(ДАННЫЕ!BF1893&gt;500,4,IF(ДАННЫЕ!BF1893&gt;350,3,IF(ДАННЫЕ!BF1893&gt;200,2,IF(ДАННЫЕ!BF1893&gt;0,1,0))))&amp;"g"&amp;B1893&amp;"d"&amp;H1893&amp;"l"&amp;ДАННЫЕ!AT1893&amp;"a"&amp;ДАННЫЕ!$V1893&amp;"v"&amp;R1893&amp;"k"&amp;ДАННЫЕ!$U1893&amp;"s"&amp;ДАННЫЕ!$Y1893&amp;"t"&amp;ДАННЫЕ!$X1893&amp;"b"&amp;IF(ДАННЫЕ!$Q1893&gt;1,1,0)&amp;"PP"&amp;ДАННЫЕ!Z1893&amp;"c"&amp;S1893&amp;"x"&amp;IF(ДАННЫЕ!$BY1893&gt;0,IF(YEAR(ДАННЫЕ!$F$1)=YEAR(ДАННЫЕ!$BY1893),1,0),0)&amp;"n"&amp;IF(ДАННЫЕ!$BZ1893&gt;0,IF(YEAR(ДАННЫЕ!$F$1)=YEAR(ДАННЫЕ!$BZ1893),1,0),0)&amp;"u"&amp;D1893&amp;"z"&amp;IF(ДАННЫЕ!$CL1893&gt;0,IF(YEAR(ДАННЫЕ!$F$1)&gt;YEAR(ДАННЫЕ!$CL1893),11,12),0)</f>
        <v>03mf0zpihbeCD0g0dlav0kstb0PPc0x0n0u0z0</v>
      </c>
      <c r="K1893" s="28" t="str">
        <f ca="1">ДАННЫЕ!$I1893&amp;"x"&amp;B1893&amp;"w"&amp;IF(T1893+ДАННЫЕ!AD1893+ДАННЫЕ!AE1893+ДАННЫЕ!AF1893+ДАННЫЕ!AG1893+ДАННЫЕ!AH1893+ДАННЫЕ!$AL1893+ДАННЫЕ!AI1893+ДАННЫЕ!AJ1893+ДАННЫЕ!AK1893+ДАННЫЕ!AP1893+ДАННЫЕ!AQ1893+ДАННЫЕ!AR1893+ДАННЫЕ!$AM1893+ДАННЫЕ!$AN1893+ДАННЫЕ!AS1893+ДАННЫЕ!AT1893&gt;0,1,0)&amp;IF(OR(T1893=2,ДАННЫЕ!AD1893=2,ДАННЫЕ!AE1893=2,ДАННЫЕ!AF1893=2,ДАННЫЕ!AG1893=2,ДАННЫЕ!AH1893=2,ДАННЫЕ!$AL1893=2,ДАННЫЕ!AI1893=2,ДАННЫЕ!AJ1893=2,ДАННЫЕ!AK1893=2,ДАННЫЕ!AP1893=2,ДАННЫЕ!AQ1893=2,ДАННЫЕ!AR1893=2,ДАННЫЕ!$AM1893=2,ДАННЫЕ!$AN1893=2,ДАННЫЕ!AS1893=2,ДАННЫЕ!AT1893=2),2,0)&amp;"t"&amp;IF(T1893&gt;0,"1"&amp;T1893,"00")&amp;"f"&amp;IF(ДАННЫЕ!$AC1893,"1"&amp;ДАННЫЕ!$AC1893,"00")&amp;"b"&amp;IF(ДАННЫЕ!$AD1893,"1"&amp;ДАННЫЕ!$AD1893,"00")&amp;"g"&amp;IF(ДАННЫЕ!$AF1893,"1"&amp;ДАННЫЕ!$AF1893,"00")&amp;"c"&amp;IF(ДАННЫЕ!$AG1893,"1"&amp;ДАННЫЕ!$AG1893,"00")&amp;"i"&amp;IF(ДАННЫЕ!$AH1893,"1"&amp;ДАННЫЕ!$AH1893,"00")&amp;"r"&amp;IF(ДАННЫЕ!$AL1893,"1"&amp;ДАННЫЕ!$AL1893,"00")&amp;"m"&amp;IF(ДАННЫЕ!$AI1893,"1"&amp;ДАННЫЕ!$AI1893,"00")&amp;"hS"&amp;IF(ДАННЫЕ!$AJ1893,"1"&amp;ДАННЫЕ!$AJ1893,"00")&amp;"hZ"&amp;IF(ДАННЫЕ!$AK1893,"1"&amp;ДАННЫЕ!$AK1893,"00")&amp;"p"&amp;IF(ДАННЫЕ!$AP1893,"1"&amp;ДАННЫЕ!$AP1893,"00")&amp;"k"&amp;IF(ДАННЫЕ!$AQ1893,"1"&amp;ДАННЫЕ!$AQ1893,"00")&amp;"z"&amp;IF(ДАННЫЕ!$AR1893,"1"&amp;ДАННЫЕ!$AR1893,"00")&amp;"j"&amp;IF(ДАННЫЕ!$AM1893,"1"&amp;ДАННЫЕ!$AM1893,"00")&amp;"n"&amp;IF(ДАННЫЕ!$AN1893,"1"&amp;ДАННЫЕ!$AN1893,"00")&amp;"E"&amp;ДАННЫЕ!BI1893&amp;"L"&amp;ДАННЫЕ!AO1893&amp;"h"&amp;IF(ДАННЫЕ!$AU1893&gt;0,1,0)&amp;"v"&amp;IF(ДАННЫЕ!$AW1893&gt;0,1,0)&amp;"a"&amp;IF(ДАННЫЕ!$AS1893,"1"&amp;ДАННЫЕ!$AS1893,"00")&amp;"s"&amp;IF(ДАННЫЕ!$AT1893,"1"&amp;ДАННЫЕ!$AT1893,"00")&amp;"u"&amp;IF(ДАННЫЕ!$CJ1893&gt;0,1,0)&amp;"y"&amp;B1893&amp;"d"&amp;H1893&amp;"e"&amp;F1893&amp;G1893</f>
        <v>x0w00t00f00b00g00c00i00r00m00hS00hZ00p00k00z00j00n00ELh0v0a00s00u0y0de</v>
      </c>
      <c r="L1893" s="28" t="str">
        <f ca="1">ДАННЫЕ!$I1893&amp;"VN"&amp;IF(ДАННЫЕ!AW1893&gt;0,11,10)&amp;"CD"&amp;IF(ДАННЫЕ!BF1893&gt;500,16,IF(ДАННЫЕ!BF1893&gt;350,15,IF(ДАННЫЕ!BF1893&gt;=200,14,IF(ДАННЫЕ!BF1893&gt;=100,13,IF(ДАННЫЕ!BF1893&gt;=50,12,IF(ДАННЫЕ!BF1893&gt;0,11,10))))))&amp;"AR"&amp;IF(ДАННЫЕ!BX1893&gt;0,1,0)&amp;"GD"&amp;B1893&amp;"VV"&amp;IF(E1893&gt;=5,IF(E1893&lt;18,1,0),0)</f>
        <v>VN10CD10AR0GD0VV0</v>
      </c>
      <c r="M1893" s="28" t="str">
        <f>ДАННЫЕ!$I1893&amp;"b"&amp;ДАННЫЕ!$BI1893&amp;"r"&amp;ДАННЫЕ!$BJ1893&amp;"CD"&amp;IF(ДАННЫЕ!BF1893&gt;0,IF(ДАННЫЕ!BF1893&lt;200,1,IF(ДАННЫЕ!BF1893&lt;350,2,3)),0)&amp;"h"&amp;IF(ДАННЫЕ!$BK1893+ДАННЫЕ!$BL1893+ДАННЫЕ!$BM1893&gt;0,1,0)&amp;"x"&amp;ДАННЫЕ!$BK1893&amp;"y"&amp;ДАННЫЕ!$BL1893&amp;"z"&amp;ДАННЫЕ!$BM1893&amp;"c"&amp;IF(ДАННЫЕ!$BK1893+ДАННЫЕ!$BL1893+ДАННЫЕ!$BM1893=3,1,0)&amp;"a"&amp;IF(ДАННЫЕ!$BQ1893+ДАННЫЕ!$BR1893&gt;0,1,0)&amp;"d"&amp;ДАННЫЕ!$BQ1893&amp;"v"&amp;ДАННЫЕ!$BR1893&amp;"p"&amp;ДАННЫЕ!$BS1893&amp;"n"&amp;ДАННЫЕ!$BU1893&amp;"t"&amp;ДАННЫЕ!$BV1893&amp;"o"&amp;ДАННЫЕ!$BT1893&amp;"l"&amp;IF(ДАННЫЕ!$BN1893&gt;0,1,0)&amp;ДАННЫЕ!$BN1893&amp;"g"&amp;ДАННЫЕ!$BO1893&amp;"s"&amp;ДАННЫЕ!$BP1893&amp;"DZ"&amp;IF(ДАННЫЕ!B1893-ДАННЫЕ!G1893 &lt; 60,IF(ДАННЫЕ!B1893-ДАННЫЕ!G1893 &gt;= 0,1,0),0)&amp;"u"&amp;IF(ДАННЫЕ!$CJ1893&gt;0,1,0)</f>
        <v>brCD0h0xyzc0a0dvpntol0gsDZ1u0</v>
      </c>
      <c r="N1893" s="28" t="str">
        <f ca="1">ДАННЫЕ!$F1893&amp;ДАННЫЕ!$I1893&amp;"g"&amp;B1893&amp;"cf"&amp;D1893&amp;"a"&amp;IF(ДАННЫЕ!$BX1893&gt;0,1,0)&amp;IF(ДАННЫЕ!$BF1893&gt;500,1,IF(ДАННЫЕ!$BF1893&gt;350,2,IF(ДАННЫЕ!$BF1893&gt;=200,3,IF(ДАННЫЕ!$BF1893&gt;=100,4,IF(ДАННЫЕ!$BF1893&gt;=50,5,IF(ДАННЫЕ!$BF1893&lt;50,6,0))))))&amp;"AR"&amp;IF(DATEDIF(ДАННЫЕ!$BX1893,ДАННЫЕ!$F$1,"y")&gt;1,1,0)&amp;"VG"&amp;IF(ДАННЫЕ!$BH1893="0",1,0)&amp;"o"&amp;IF(T1893+ДАННЫЕ!$AF1893+ДАННЫЕ!$AG1893+ДАННЫЕ!$AH1893+ДАННЫЕ!$AI1893+ДАННЫЕ!$AJ1893+ДАННЫЕ!$AP1893+ДАННЫЕ!$AQ1893+ДАННЫЕ!$AR1893+ДАННЫЕ!$AU1893+ДАННЫЕ!$AW1893+ДАННЫЕ!$AS1893+ДАННЫЕ!$AT1893&gt;0,1,0)&amp;"x"&amp;ДАННЫЕ!$AG1893&amp;"p"&amp;IF(ДАННЫЕ!$BY1893&gt;0,1,0)&amp;"v"&amp;IF(ДАННЫЕ!$BZ1893&gt;0,1,0)&amp;"n"&amp;ДАННЫЕ!$CA1893&amp;"t"&amp;ДАННЫЕ!$AY1893&amp;"k"&amp;ДАННЫЕ!$CB1893&amp;"q"&amp;ДАННЫЕ!$CC1893&amp;"w"&amp;ДАННЫЕ!$CD1893&amp;"e"&amp;ДАННЫЕ!$CE1893&amp;"m"&amp;ДАННЫЕ!$CF1893&amp;"c"&amp;ДАННЫЕ!$CG1893&amp;"z"&amp;ДАННЫЕ!$CH1893&amp;"d"&amp;IF(H1893=4,1,0)&amp;"s"&amp;IF(ДАННЫЕ!$J1893=1,0,1)&amp;"u"&amp;IF(ДАННЫЕ!$CJ1893&gt;0,1,0)</f>
        <v>g0cf0a06AR1VG0o0xp0v0ntkqwemczd0s1u0</v>
      </c>
      <c r="O1893" s="28" t="str">
        <f>ДАННЫЕ!$I1893&amp;"g"&amp;B1893&amp;A1893&amp;"f"&amp;P1893&amp;"c"&amp;IF(ДАННЫЕ!$U1893&gt;0,1,0)&amp;"s"&amp;IF(ДАННЫЕ!$Q1893&gt;0,IF(YEAR(ДАННЫЕ!$F$1)=YEAR(ДАННЫЕ!$Q1893),IF(MONTH(ДАННЫЕ!$F$1)=MONTH(ДАННЫЕ!$Q1893),111,11),1),0)&amp;"i"&amp;IF(ДАННЫЕ!$R1893+ДАННЫЕ!$S1893+ДАННЫЕ!$T1893=0,0,1)&amp;"h"&amp;IF(ДАННЫЕ!$P1893&gt;0,1,0)&amp;"p"&amp;IF(ДАННЫЕ!$CI1893&gt;0,IF(YEAR(ДАННЫЕ!$F$1)=YEAR(ДАННЫЕ!$CI1893),IF(MONTH(ДАННЫЕ!$F$1)=MONTH(ДАННЫЕ!$CI1893),111,11),1),0)&amp;"d"&amp;IF(ДАННЫЕ!$CJ1893&gt;0,IF(YEAR(ДАННЫЕ!$F$1)=YEAR(ДАННЫЕ!$CJ1893),IF(MONTH(ДАННЫЕ!$F$1)=MONTH(ДАННЫЕ!$CJ1893),111,11),1),0)&amp;"o"&amp;IF(ДАННЫЕ!$CK1893&gt;0,IF(MONTH(ДАННЫЕ!$F$1)=MONTH(ДАННЫЕ!$CK1893),111,11),0)&amp;"v"&amp;IF(ДАННЫЕ!$BE1893&gt;0,IF(MONTH(ДАННЫЕ!$F$1)=MONTH(ДАННЫЕ!$BE1893),111,11),0)</f>
        <v>g00f0c0s0i0h0p0d0o0v0</v>
      </c>
      <c r="P1893" s="15">
        <f t="shared" si="89"/>
        <v>0</v>
      </c>
      <c r="Q1893" s="15">
        <f>IF(ДАННЫЕ!$F$1&gt;ДАННЫЕ!$N1893,IF(YEAR(ДАННЫЕ!$F$1)=YEAR(ДАННЫЕ!M1893),1,0),0)</f>
        <v>0</v>
      </c>
      <c r="R1893" s="15">
        <f>IF(ДАННЫЕ!$F$1&gt;ДАННЫЕ!$N1893,IF(YEAR(ДАННЫЕ!$F$1)=YEAR(ДАННЫЕ!N1893),1,0),0)</f>
        <v>0</v>
      </c>
      <c r="S1893" s="15">
        <f>IF(ДАННЫЕ!$AA1893="2А",1,IF(ДАННЫЕ!$AA1893="2Б",2,IF(ДАННЫЕ!$AA1893="2В",3,IF(ДАННЫЕ!$AA1893=3,4,IF(ДАННЫЕ!$AA1893="4А",5,IF(ДАННЫЕ!$AA1893="4Б",6,IF(ДАННЫЕ!$AA1893="4В",7,IF(ДАННЫЕ!$AA1893=5,8,0))))))))</f>
        <v>0</v>
      </c>
      <c r="T1893" s="15">
        <f>IF(OR(ДАННЫЕ!$AC1893=2,ДАННЫЕ!$AD1893=2,ДАННЫЕ!$AE1893=2),2,IF(OR(ДАННЫЕ!$AC1893=1,ДАННЫЕ!$AD1893=1,ДАННЫЕ!$AE1893=1),1,0))</f>
        <v>0</v>
      </c>
    </row>
    <row r="1894" spans="1:20" x14ac:dyDescent="0.2">
      <c r="A1894" s="78">
        <f>IF(B1894&gt;0,IF(MONTH(ДАННЫЕ!$F$1)=MONTH(ДАННЫЕ!$B1894),1,0),0)</f>
        <v>0</v>
      </c>
      <c r="B1894" s="14">
        <f>IF(ДАННЫЕ!$B1894&gt;0,IF(YEAR(ДАННЫЕ!$F$1)=YEAR(ДАННЫЕ!$B1894),1,0),0)</f>
        <v>0</v>
      </c>
      <c r="C1894" s="14">
        <f>IF(ДАННЫЕ!$CM1894&gt;0,IF(YEAR(ДАННЫЕ!$F$1)=YEAR(ДАННЫЕ!$CM1894),1,0),0)</f>
        <v>0</v>
      </c>
      <c r="D1894" s="14">
        <f>IF(ДАННЫЕ!$CJ1894&gt;0,IF(ДАННЫЕ!$CL1894&gt;ДАННЫЕ!$F$1,1,IF(ДАННЫЕ!$CL1894&gt;0,0,1)),0)</f>
        <v>0</v>
      </c>
      <c r="E1894" s="43" t="str">
        <f ca="1">IF(ДАННЫЕ!$F$1&gt;0,IF(ДАННЫЕ!$G1894&gt;0,DATEDIF(ДАННЫЕ!$G1894,ДАННЫЕ!$F$1,"y"),""),IF(ДАННЫЕ!$G1894&gt;0,DATEDIF(ДАННЫЕ!$G1894,TODAY(),"y"),""))</f>
        <v/>
      </c>
      <c r="F1894" s="43" t="str">
        <f xml:space="preserve"> IF(ДАННЫЕ!$F1894="М",IF(E1894&gt;=18,IF(E1894&lt;60,1,""),""),"")&amp;IF(ДАННЫЕ!$F1894="Ж",IF(E1894&gt;=18,IF(E1894&lt;55,1,""),""),"")</f>
        <v/>
      </c>
      <c r="G1894" s="43" t="str">
        <f xml:space="preserve"> IF(ДАННЫЕ!$F1894="М",IF(E1894&gt;=60,2,""),"")&amp;IF(ДАННЫЕ!$F1894="Ж",IF(E1894&gt;=55,2,""),"")</f>
        <v/>
      </c>
      <c r="H1894" s="43" t="str">
        <f t="shared" ca="1" si="87"/>
        <v/>
      </c>
      <c r="I1894" s="43" t="str">
        <f t="shared" ca="1" si="88"/>
        <v>03</v>
      </c>
      <c r="J1894" s="28" t="str">
        <f ca="1">ДАННЫЕ!$F1894&amp;H1894&amp;I1894&amp;ДАННЫЕ!$I1894&amp;"m"&amp;IF(ДАННЫЕ!$I1894&gt;0,IF(ДАННЫЕ!$J1894&gt;0,0,1),"")&amp;"f"&amp;IF(ДАННЫЕ!$R1894&gt;0,IF(YEAR(ДАННЫЕ!$F$1)=YEAR(ДАННЫЕ!$R1894),1,0),0)&amp;"z"&amp;ДАННЫЕ!$R1894&amp;"p"&amp;ДАННЫЕ!$S1894&amp;"i"&amp;ДАННЫЕ!$T1894&amp;"h"&amp;ДАННЫЕ!$K1894&amp;"be"&amp;ДАННЫЕ!$BI1894&amp;"CD"&amp;IF(ДАННЫЕ!BF1894&gt;500,4,IF(ДАННЫЕ!BF1894&gt;350,3,IF(ДАННЫЕ!BF1894&gt;200,2,IF(ДАННЫЕ!BF1894&gt;0,1,0))))&amp;"g"&amp;B1894&amp;"d"&amp;H1894&amp;"l"&amp;ДАННЫЕ!AT1894&amp;"a"&amp;ДАННЫЕ!$V1894&amp;"v"&amp;R1894&amp;"k"&amp;ДАННЫЕ!$U1894&amp;"s"&amp;ДАННЫЕ!$Y1894&amp;"t"&amp;ДАННЫЕ!$X1894&amp;"b"&amp;IF(ДАННЫЕ!$Q1894&gt;1,1,0)&amp;"PP"&amp;ДАННЫЕ!Z1894&amp;"c"&amp;S1894&amp;"x"&amp;IF(ДАННЫЕ!$BY1894&gt;0,IF(YEAR(ДАННЫЕ!$F$1)=YEAR(ДАННЫЕ!$BY1894),1,0),0)&amp;"n"&amp;IF(ДАННЫЕ!$BZ1894&gt;0,IF(YEAR(ДАННЫЕ!$F$1)=YEAR(ДАННЫЕ!$BZ1894),1,0),0)&amp;"u"&amp;D1894&amp;"z"&amp;IF(ДАННЫЕ!$CL1894&gt;0,IF(YEAR(ДАННЫЕ!$F$1)&gt;YEAR(ДАННЫЕ!$CL1894),11,12),0)</f>
        <v>03mf0zpihbeCD0g0dlav0kstb0PPc0x0n0u0z0</v>
      </c>
      <c r="K1894" s="28" t="str">
        <f ca="1">ДАННЫЕ!$I1894&amp;"x"&amp;B1894&amp;"w"&amp;IF(T1894+ДАННЫЕ!AD1894+ДАННЫЕ!AE1894+ДАННЫЕ!AF1894+ДАННЫЕ!AG1894+ДАННЫЕ!AH1894+ДАННЫЕ!$AL1894+ДАННЫЕ!AI1894+ДАННЫЕ!AJ1894+ДАННЫЕ!AK1894+ДАННЫЕ!AP1894+ДАННЫЕ!AQ1894+ДАННЫЕ!AR1894+ДАННЫЕ!$AM1894+ДАННЫЕ!$AN1894+ДАННЫЕ!AS1894+ДАННЫЕ!AT1894&gt;0,1,0)&amp;IF(OR(T1894=2,ДАННЫЕ!AD1894=2,ДАННЫЕ!AE1894=2,ДАННЫЕ!AF1894=2,ДАННЫЕ!AG1894=2,ДАННЫЕ!AH1894=2,ДАННЫЕ!$AL1894=2,ДАННЫЕ!AI1894=2,ДАННЫЕ!AJ1894=2,ДАННЫЕ!AK1894=2,ДАННЫЕ!AP1894=2,ДАННЫЕ!AQ1894=2,ДАННЫЕ!AR1894=2,ДАННЫЕ!$AM1894=2,ДАННЫЕ!$AN1894=2,ДАННЫЕ!AS1894=2,ДАННЫЕ!AT1894=2),2,0)&amp;"t"&amp;IF(T1894&gt;0,"1"&amp;T1894,"00")&amp;"f"&amp;IF(ДАННЫЕ!$AC1894,"1"&amp;ДАННЫЕ!$AC1894,"00")&amp;"b"&amp;IF(ДАННЫЕ!$AD1894,"1"&amp;ДАННЫЕ!$AD1894,"00")&amp;"g"&amp;IF(ДАННЫЕ!$AF1894,"1"&amp;ДАННЫЕ!$AF1894,"00")&amp;"c"&amp;IF(ДАННЫЕ!$AG1894,"1"&amp;ДАННЫЕ!$AG1894,"00")&amp;"i"&amp;IF(ДАННЫЕ!$AH1894,"1"&amp;ДАННЫЕ!$AH1894,"00")&amp;"r"&amp;IF(ДАННЫЕ!$AL1894,"1"&amp;ДАННЫЕ!$AL1894,"00")&amp;"m"&amp;IF(ДАННЫЕ!$AI1894,"1"&amp;ДАННЫЕ!$AI1894,"00")&amp;"hS"&amp;IF(ДАННЫЕ!$AJ1894,"1"&amp;ДАННЫЕ!$AJ1894,"00")&amp;"hZ"&amp;IF(ДАННЫЕ!$AK1894,"1"&amp;ДАННЫЕ!$AK1894,"00")&amp;"p"&amp;IF(ДАННЫЕ!$AP1894,"1"&amp;ДАННЫЕ!$AP1894,"00")&amp;"k"&amp;IF(ДАННЫЕ!$AQ1894,"1"&amp;ДАННЫЕ!$AQ1894,"00")&amp;"z"&amp;IF(ДАННЫЕ!$AR1894,"1"&amp;ДАННЫЕ!$AR1894,"00")&amp;"j"&amp;IF(ДАННЫЕ!$AM1894,"1"&amp;ДАННЫЕ!$AM1894,"00")&amp;"n"&amp;IF(ДАННЫЕ!$AN1894,"1"&amp;ДАННЫЕ!$AN1894,"00")&amp;"E"&amp;ДАННЫЕ!BI1894&amp;"L"&amp;ДАННЫЕ!AO1894&amp;"h"&amp;IF(ДАННЫЕ!$AU1894&gt;0,1,0)&amp;"v"&amp;IF(ДАННЫЕ!$AW1894&gt;0,1,0)&amp;"a"&amp;IF(ДАННЫЕ!$AS1894,"1"&amp;ДАННЫЕ!$AS1894,"00")&amp;"s"&amp;IF(ДАННЫЕ!$AT1894,"1"&amp;ДАННЫЕ!$AT1894,"00")&amp;"u"&amp;IF(ДАННЫЕ!$CJ1894&gt;0,1,0)&amp;"y"&amp;B1894&amp;"d"&amp;H1894&amp;"e"&amp;F1894&amp;G1894</f>
        <v>x0w00t00f00b00g00c00i00r00m00hS00hZ00p00k00z00j00n00ELh0v0a00s00u0y0de</v>
      </c>
      <c r="L1894" s="28" t="str">
        <f ca="1">ДАННЫЕ!$I1894&amp;"VN"&amp;IF(ДАННЫЕ!AW1894&gt;0,11,10)&amp;"CD"&amp;IF(ДАННЫЕ!BF1894&gt;500,16,IF(ДАННЫЕ!BF1894&gt;350,15,IF(ДАННЫЕ!BF1894&gt;=200,14,IF(ДАННЫЕ!BF1894&gt;=100,13,IF(ДАННЫЕ!BF1894&gt;=50,12,IF(ДАННЫЕ!BF1894&gt;0,11,10))))))&amp;"AR"&amp;IF(ДАННЫЕ!BX1894&gt;0,1,0)&amp;"GD"&amp;B1894&amp;"VV"&amp;IF(E1894&gt;=5,IF(E1894&lt;18,1,0),0)</f>
        <v>VN10CD10AR0GD0VV0</v>
      </c>
      <c r="M1894" s="28" t="str">
        <f>ДАННЫЕ!$I1894&amp;"b"&amp;ДАННЫЕ!$BI1894&amp;"r"&amp;ДАННЫЕ!$BJ1894&amp;"CD"&amp;IF(ДАННЫЕ!BF1894&gt;0,IF(ДАННЫЕ!BF1894&lt;200,1,IF(ДАННЫЕ!BF1894&lt;350,2,3)),0)&amp;"h"&amp;IF(ДАННЫЕ!$BK1894+ДАННЫЕ!$BL1894+ДАННЫЕ!$BM1894&gt;0,1,0)&amp;"x"&amp;ДАННЫЕ!$BK1894&amp;"y"&amp;ДАННЫЕ!$BL1894&amp;"z"&amp;ДАННЫЕ!$BM1894&amp;"c"&amp;IF(ДАННЫЕ!$BK1894+ДАННЫЕ!$BL1894+ДАННЫЕ!$BM1894=3,1,0)&amp;"a"&amp;IF(ДАННЫЕ!$BQ1894+ДАННЫЕ!$BR1894&gt;0,1,0)&amp;"d"&amp;ДАННЫЕ!$BQ1894&amp;"v"&amp;ДАННЫЕ!$BR1894&amp;"p"&amp;ДАННЫЕ!$BS1894&amp;"n"&amp;ДАННЫЕ!$BU1894&amp;"t"&amp;ДАННЫЕ!$BV1894&amp;"o"&amp;ДАННЫЕ!$BT1894&amp;"l"&amp;IF(ДАННЫЕ!$BN1894&gt;0,1,0)&amp;ДАННЫЕ!$BN1894&amp;"g"&amp;ДАННЫЕ!$BO1894&amp;"s"&amp;ДАННЫЕ!$BP1894&amp;"DZ"&amp;IF(ДАННЫЕ!B1894-ДАННЫЕ!G1894 &lt; 60,IF(ДАННЫЕ!B1894-ДАННЫЕ!G1894 &gt;= 0,1,0),0)&amp;"u"&amp;IF(ДАННЫЕ!$CJ1894&gt;0,1,0)</f>
        <v>brCD0h0xyzc0a0dvpntol0gsDZ1u0</v>
      </c>
      <c r="N1894" s="28" t="str">
        <f ca="1">ДАННЫЕ!$F1894&amp;ДАННЫЕ!$I1894&amp;"g"&amp;B1894&amp;"cf"&amp;D1894&amp;"a"&amp;IF(ДАННЫЕ!$BX1894&gt;0,1,0)&amp;IF(ДАННЫЕ!$BF1894&gt;500,1,IF(ДАННЫЕ!$BF1894&gt;350,2,IF(ДАННЫЕ!$BF1894&gt;=200,3,IF(ДАННЫЕ!$BF1894&gt;=100,4,IF(ДАННЫЕ!$BF1894&gt;=50,5,IF(ДАННЫЕ!$BF1894&lt;50,6,0))))))&amp;"AR"&amp;IF(DATEDIF(ДАННЫЕ!$BX1894,ДАННЫЕ!$F$1,"y")&gt;1,1,0)&amp;"VG"&amp;IF(ДАННЫЕ!$BH1894="0",1,0)&amp;"o"&amp;IF(T1894+ДАННЫЕ!$AF1894+ДАННЫЕ!$AG1894+ДАННЫЕ!$AH1894+ДАННЫЕ!$AI1894+ДАННЫЕ!$AJ1894+ДАННЫЕ!$AP1894+ДАННЫЕ!$AQ1894+ДАННЫЕ!$AR1894+ДАННЫЕ!$AU1894+ДАННЫЕ!$AW1894+ДАННЫЕ!$AS1894+ДАННЫЕ!$AT1894&gt;0,1,0)&amp;"x"&amp;ДАННЫЕ!$AG1894&amp;"p"&amp;IF(ДАННЫЕ!$BY1894&gt;0,1,0)&amp;"v"&amp;IF(ДАННЫЕ!$BZ1894&gt;0,1,0)&amp;"n"&amp;ДАННЫЕ!$CA1894&amp;"t"&amp;ДАННЫЕ!$AY1894&amp;"k"&amp;ДАННЫЕ!$CB1894&amp;"q"&amp;ДАННЫЕ!$CC1894&amp;"w"&amp;ДАННЫЕ!$CD1894&amp;"e"&amp;ДАННЫЕ!$CE1894&amp;"m"&amp;ДАННЫЕ!$CF1894&amp;"c"&amp;ДАННЫЕ!$CG1894&amp;"z"&amp;ДАННЫЕ!$CH1894&amp;"d"&amp;IF(H1894=4,1,0)&amp;"s"&amp;IF(ДАННЫЕ!$J1894=1,0,1)&amp;"u"&amp;IF(ДАННЫЕ!$CJ1894&gt;0,1,0)</f>
        <v>g0cf0a06AR1VG0o0xp0v0ntkqwemczd0s1u0</v>
      </c>
      <c r="O1894" s="28" t="str">
        <f>ДАННЫЕ!$I1894&amp;"g"&amp;B1894&amp;A1894&amp;"f"&amp;P1894&amp;"c"&amp;IF(ДАННЫЕ!$U1894&gt;0,1,0)&amp;"s"&amp;IF(ДАННЫЕ!$Q1894&gt;0,IF(YEAR(ДАННЫЕ!$F$1)=YEAR(ДАННЫЕ!$Q1894),IF(MONTH(ДАННЫЕ!$F$1)=MONTH(ДАННЫЕ!$Q1894),111,11),1),0)&amp;"i"&amp;IF(ДАННЫЕ!$R1894+ДАННЫЕ!$S1894+ДАННЫЕ!$T1894=0,0,1)&amp;"h"&amp;IF(ДАННЫЕ!$P1894&gt;0,1,0)&amp;"p"&amp;IF(ДАННЫЕ!$CI1894&gt;0,IF(YEAR(ДАННЫЕ!$F$1)=YEAR(ДАННЫЕ!$CI1894),IF(MONTH(ДАННЫЕ!$F$1)=MONTH(ДАННЫЕ!$CI1894),111,11),1),0)&amp;"d"&amp;IF(ДАННЫЕ!$CJ1894&gt;0,IF(YEAR(ДАННЫЕ!$F$1)=YEAR(ДАННЫЕ!$CJ1894),IF(MONTH(ДАННЫЕ!$F$1)=MONTH(ДАННЫЕ!$CJ1894),111,11),1),0)&amp;"o"&amp;IF(ДАННЫЕ!$CK1894&gt;0,IF(MONTH(ДАННЫЕ!$F$1)=MONTH(ДАННЫЕ!$CK1894),111,11),0)&amp;"v"&amp;IF(ДАННЫЕ!$BE1894&gt;0,IF(MONTH(ДАННЫЕ!$F$1)=MONTH(ДАННЫЕ!$BE1894),111,11),0)</f>
        <v>g00f0c0s0i0h0p0d0o0v0</v>
      </c>
      <c r="P1894" s="15">
        <f t="shared" si="89"/>
        <v>0</v>
      </c>
      <c r="Q1894" s="15">
        <f>IF(ДАННЫЕ!$F$1&gt;ДАННЫЕ!$N1894,IF(YEAR(ДАННЫЕ!$F$1)=YEAR(ДАННЫЕ!M1894),1,0),0)</f>
        <v>0</v>
      </c>
      <c r="R1894" s="15">
        <f>IF(ДАННЫЕ!$F$1&gt;ДАННЫЕ!$N1894,IF(YEAR(ДАННЫЕ!$F$1)=YEAR(ДАННЫЕ!N1894),1,0),0)</f>
        <v>0</v>
      </c>
      <c r="S1894" s="15">
        <f>IF(ДАННЫЕ!$AA1894="2А",1,IF(ДАННЫЕ!$AA1894="2Б",2,IF(ДАННЫЕ!$AA1894="2В",3,IF(ДАННЫЕ!$AA1894=3,4,IF(ДАННЫЕ!$AA1894="4А",5,IF(ДАННЫЕ!$AA1894="4Б",6,IF(ДАННЫЕ!$AA1894="4В",7,IF(ДАННЫЕ!$AA1894=5,8,0))))))))</f>
        <v>0</v>
      </c>
      <c r="T1894" s="15">
        <f>IF(OR(ДАННЫЕ!$AC1894=2,ДАННЫЕ!$AD1894=2,ДАННЫЕ!$AE1894=2),2,IF(OR(ДАННЫЕ!$AC1894=1,ДАННЫЕ!$AD1894=1,ДАННЫЕ!$AE1894=1),1,0))</f>
        <v>0</v>
      </c>
    </row>
    <row r="1895" spans="1:20" x14ac:dyDescent="0.2">
      <c r="A1895" s="78">
        <f>IF(B1895&gt;0,IF(MONTH(ДАННЫЕ!$F$1)=MONTH(ДАННЫЕ!$B1895),1,0),0)</f>
        <v>0</v>
      </c>
      <c r="B1895" s="14">
        <f>IF(ДАННЫЕ!$B1895&gt;0,IF(YEAR(ДАННЫЕ!$F$1)=YEAR(ДАННЫЕ!$B1895),1,0),0)</f>
        <v>0</v>
      </c>
      <c r="C1895" s="14">
        <f>IF(ДАННЫЕ!$CM1895&gt;0,IF(YEAR(ДАННЫЕ!$F$1)=YEAR(ДАННЫЕ!$CM1895),1,0),0)</f>
        <v>0</v>
      </c>
      <c r="D1895" s="14">
        <f>IF(ДАННЫЕ!$CJ1895&gt;0,IF(ДАННЫЕ!$CL1895&gt;ДАННЫЕ!$F$1,1,IF(ДАННЫЕ!$CL1895&gt;0,0,1)),0)</f>
        <v>0</v>
      </c>
      <c r="E1895" s="43" t="str">
        <f ca="1">IF(ДАННЫЕ!$F$1&gt;0,IF(ДАННЫЕ!$G1895&gt;0,DATEDIF(ДАННЫЕ!$G1895,ДАННЫЕ!$F$1,"y"),""),IF(ДАННЫЕ!$G1895&gt;0,DATEDIF(ДАННЫЕ!$G1895,TODAY(),"y"),""))</f>
        <v/>
      </c>
      <c r="F1895" s="43" t="str">
        <f xml:space="preserve"> IF(ДАННЫЕ!$F1895="М",IF(E1895&gt;=18,IF(E1895&lt;60,1,""),""),"")&amp;IF(ДАННЫЕ!$F1895="Ж",IF(E1895&gt;=18,IF(E1895&lt;55,1,""),""),"")</f>
        <v/>
      </c>
      <c r="G1895" s="43" t="str">
        <f xml:space="preserve"> IF(ДАННЫЕ!$F1895="М",IF(E1895&gt;=60,2,""),"")&amp;IF(ДАННЫЕ!$F1895="Ж",IF(E1895&gt;=55,2,""),"")</f>
        <v/>
      </c>
      <c r="H1895" s="43" t="str">
        <f t="shared" ca="1" si="87"/>
        <v/>
      </c>
      <c r="I1895" s="43" t="str">
        <f t="shared" ca="1" si="88"/>
        <v>03</v>
      </c>
      <c r="J1895" s="28" t="str">
        <f ca="1">ДАННЫЕ!$F1895&amp;H1895&amp;I1895&amp;ДАННЫЕ!$I1895&amp;"m"&amp;IF(ДАННЫЕ!$I1895&gt;0,IF(ДАННЫЕ!$J1895&gt;0,0,1),"")&amp;"f"&amp;IF(ДАННЫЕ!$R1895&gt;0,IF(YEAR(ДАННЫЕ!$F$1)=YEAR(ДАННЫЕ!$R1895),1,0),0)&amp;"z"&amp;ДАННЫЕ!$R1895&amp;"p"&amp;ДАННЫЕ!$S1895&amp;"i"&amp;ДАННЫЕ!$T1895&amp;"h"&amp;ДАННЫЕ!$K1895&amp;"be"&amp;ДАННЫЕ!$BI1895&amp;"CD"&amp;IF(ДАННЫЕ!BF1895&gt;500,4,IF(ДАННЫЕ!BF1895&gt;350,3,IF(ДАННЫЕ!BF1895&gt;200,2,IF(ДАННЫЕ!BF1895&gt;0,1,0))))&amp;"g"&amp;B1895&amp;"d"&amp;H1895&amp;"l"&amp;ДАННЫЕ!AT1895&amp;"a"&amp;ДАННЫЕ!$V1895&amp;"v"&amp;R1895&amp;"k"&amp;ДАННЫЕ!$U1895&amp;"s"&amp;ДАННЫЕ!$Y1895&amp;"t"&amp;ДАННЫЕ!$X1895&amp;"b"&amp;IF(ДАННЫЕ!$Q1895&gt;1,1,0)&amp;"PP"&amp;ДАННЫЕ!Z1895&amp;"c"&amp;S1895&amp;"x"&amp;IF(ДАННЫЕ!$BY1895&gt;0,IF(YEAR(ДАННЫЕ!$F$1)=YEAR(ДАННЫЕ!$BY1895),1,0),0)&amp;"n"&amp;IF(ДАННЫЕ!$BZ1895&gt;0,IF(YEAR(ДАННЫЕ!$F$1)=YEAR(ДАННЫЕ!$BZ1895),1,0),0)&amp;"u"&amp;D1895&amp;"z"&amp;IF(ДАННЫЕ!$CL1895&gt;0,IF(YEAR(ДАННЫЕ!$F$1)&gt;YEAR(ДАННЫЕ!$CL1895),11,12),0)</f>
        <v>03mf0zpihbeCD0g0dlav0kstb0PPc0x0n0u0z0</v>
      </c>
      <c r="K1895" s="28" t="str">
        <f ca="1">ДАННЫЕ!$I1895&amp;"x"&amp;B1895&amp;"w"&amp;IF(T1895+ДАННЫЕ!AD1895+ДАННЫЕ!AE1895+ДАННЫЕ!AF1895+ДАННЫЕ!AG1895+ДАННЫЕ!AH1895+ДАННЫЕ!$AL1895+ДАННЫЕ!AI1895+ДАННЫЕ!AJ1895+ДАННЫЕ!AK1895+ДАННЫЕ!AP1895+ДАННЫЕ!AQ1895+ДАННЫЕ!AR1895+ДАННЫЕ!$AM1895+ДАННЫЕ!$AN1895+ДАННЫЕ!AS1895+ДАННЫЕ!AT1895&gt;0,1,0)&amp;IF(OR(T1895=2,ДАННЫЕ!AD1895=2,ДАННЫЕ!AE1895=2,ДАННЫЕ!AF1895=2,ДАННЫЕ!AG1895=2,ДАННЫЕ!AH1895=2,ДАННЫЕ!$AL1895=2,ДАННЫЕ!AI1895=2,ДАННЫЕ!AJ1895=2,ДАННЫЕ!AK1895=2,ДАННЫЕ!AP1895=2,ДАННЫЕ!AQ1895=2,ДАННЫЕ!AR1895=2,ДАННЫЕ!$AM1895=2,ДАННЫЕ!$AN1895=2,ДАННЫЕ!AS1895=2,ДАННЫЕ!AT1895=2),2,0)&amp;"t"&amp;IF(T1895&gt;0,"1"&amp;T1895,"00")&amp;"f"&amp;IF(ДАННЫЕ!$AC1895,"1"&amp;ДАННЫЕ!$AC1895,"00")&amp;"b"&amp;IF(ДАННЫЕ!$AD1895,"1"&amp;ДАННЫЕ!$AD1895,"00")&amp;"g"&amp;IF(ДАННЫЕ!$AF1895,"1"&amp;ДАННЫЕ!$AF1895,"00")&amp;"c"&amp;IF(ДАННЫЕ!$AG1895,"1"&amp;ДАННЫЕ!$AG1895,"00")&amp;"i"&amp;IF(ДАННЫЕ!$AH1895,"1"&amp;ДАННЫЕ!$AH1895,"00")&amp;"r"&amp;IF(ДАННЫЕ!$AL1895,"1"&amp;ДАННЫЕ!$AL1895,"00")&amp;"m"&amp;IF(ДАННЫЕ!$AI1895,"1"&amp;ДАННЫЕ!$AI1895,"00")&amp;"hS"&amp;IF(ДАННЫЕ!$AJ1895,"1"&amp;ДАННЫЕ!$AJ1895,"00")&amp;"hZ"&amp;IF(ДАННЫЕ!$AK1895,"1"&amp;ДАННЫЕ!$AK1895,"00")&amp;"p"&amp;IF(ДАННЫЕ!$AP1895,"1"&amp;ДАННЫЕ!$AP1895,"00")&amp;"k"&amp;IF(ДАННЫЕ!$AQ1895,"1"&amp;ДАННЫЕ!$AQ1895,"00")&amp;"z"&amp;IF(ДАННЫЕ!$AR1895,"1"&amp;ДАННЫЕ!$AR1895,"00")&amp;"j"&amp;IF(ДАННЫЕ!$AM1895,"1"&amp;ДАННЫЕ!$AM1895,"00")&amp;"n"&amp;IF(ДАННЫЕ!$AN1895,"1"&amp;ДАННЫЕ!$AN1895,"00")&amp;"E"&amp;ДАННЫЕ!BI1895&amp;"L"&amp;ДАННЫЕ!AO1895&amp;"h"&amp;IF(ДАННЫЕ!$AU1895&gt;0,1,0)&amp;"v"&amp;IF(ДАННЫЕ!$AW1895&gt;0,1,0)&amp;"a"&amp;IF(ДАННЫЕ!$AS1895,"1"&amp;ДАННЫЕ!$AS1895,"00")&amp;"s"&amp;IF(ДАННЫЕ!$AT1895,"1"&amp;ДАННЫЕ!$AT1895,"00")&amp;"u"&amp;IF(ДАННЫЕ!$CJ1895&gt;0,1,0)&amp;"y"&amp;B1895&amp;"d"&amp;H1895&amp;"e"&amp;F1895&amp;G1895</f>
        <v>x0w00t00f00b00g00c00i00r00m00hS00hZ00p00k00z00j00n00ELh0v0a00s00u0y0de</v>
      </c>
      <c r="L1895" s="28" t="str">
        <f ca="1">ДАННЫЕ!$I1895&amp;"VN"&amp;IF(ДАННЫЕ!AW1895&gt;0,11,10)&amp;"CD"&amp;IF(ДАННЫЕ!BF1895&gt;500,16,IF(ДАННЫЕ!BF1895&gt;350,15,IF(ДАННЫЕ!BF1895&gt;=200,14,IF(ДАННЫЕ!BF1895&gt;=100,13,IF(ДАННЫЕ!BF1895&gt;=50,12,IF(ДАННЫЕ!BF1895&gt;0,11,10))))))&amp;"AR"&amp;IF(ДАННЫЕ!BX1895&gt;0,1,0)&amp;"GD"&amp;B1895&amp;"VV"&amp;IF(E1895&gt;=5,IF(E1895&lt;18,1,0),0)</f>
        <v>VN10CD10AR0GD0VV0</v>
      </c>
      <c r="M1895" s="28" t="str">
        <f>ДАННЫЕ!$I1895&amp;"b"&amp;ДАННЫЕ!$BI1895&amp;"r"&amp;ДАННЫЕ!$BJ1895&amp;"CD"&amp;IF(ДАННЫЕ!BF1895&gt;0,IF(ДАННЫЕ!BF1895&lt;200,1,IF(ДАННЫЕ!BF1895&lt;350,2,3)),0)&amp;"h"&amp;IF(ДАННЫЕ!$BK1895+ДАННЫЕ!$BL1895+ДАННЫЕ!$BM1895&gt;0,1,0)&amp;"x"&amp;ДАННЫЕ!$BK1895&amp;"y"&amp;ДАННЫЕ!$BL1895&amp;"z"&amp;ДАННЫЕ!$BM1895&amp;"c"&amp;IF(ДАННЫЕ!$BK1895+ДАННЫЕ!$BL1895+ДАННЫЕ!$BM1895=3,1,0)&amp;"a"&amp;IF(ДАННЫЕ!$BQ1895+ДАННЫЕ!$BR1895&gt;0,1,0)&amp;"d"&amp;ДАННЫЕ!$BQ1895&amp;"v"&amp;ДАННЫЕ!$BR1895&amp;"p"&amp;ДАННЫЕ!$BS1895&amp;"n"&amp;ДАННЫЕ!$BU1895&amp;"t"&amp;ДАННЫЕ!$BV1895&amp;"o"&amp;ДАННЫЕ!$BT1895&amp;"l"&amp;IF(ДАННЫЕ!$BN1895&gt;0,1,0)&amp;ДАННЫЕ!$BN1895&amp;"g"&amp;ДАННЫЕ!$BO1895&amp;"s"&amp;ДАННЫЕ!$BP1895&amp;"DZ"&amp;IF(ДАННЫЕ!B1895-ДАННЫЕ!G1895 &lt; 60,IF(ДАННЫЕ!B1895-ДАННЫЕ!G1895 &gt;= 0,1,0),0)&amp;"u"&amp;IF(ДАННЫЕ!$CJ1895&gt;0,1,0)</f>
        <v>brCD0h0xyzc0a0dvpntol0gsDZ1u0</v>
      </c>
      <c r="N1895" s="28" t="str">
        <f ca="1">ДАННЫЕ!$F1895&amp;ДАННЫЕ!$I1895&amp;"g"&amp;B1895&amp;"cf"&amp;D1895&amp;"a"&amp;IF(ДАННЫЕ!$BX1895&gt;0,1,0)&amp;IF(ДАННЫЕ!$BF1895&gt;500,1,IF(ДАННЫЕ!$BF1895&gt;350,2,IF(ДАННЫЕ!$BF1895&gt;=200,3,IF(ДАННЫЕ!$BF1895&gt;=100,4,IF(ДАННЫЕ!$BF1895&gt;=50,5,IF(ДАННЫЕ!$BF1895&lt;50,6,0))))))&amp;"AR"&amp;IF(DATEDIF(ДАННЫЕ!$BX1895,ДАННЫЕ!$F$1,"y")&gt;1,1,0)&amp;"VG"&amp;IF(ДАННЫЕ!$BH1895="0",1,0)&amp;"o"&amp;IF(T1895+ДАННЫЕ!$AF1895+ДАННЫЕ!$AG1895+ДАННЫЕ!$AH1895+ДАННЫЕ!$AI1895+ДАННЫЕ!$AJ1895+ДАННЫЕ!$AP1895+ДАННЫЕ!$AQ1895+ДАННЫЕ!$AR1895+ДАННЫЕ!$AU1895+ДАННЫЕ!$AW1895+ДАННЫЕ!$AS1895+ДАННЫЕ!$AT1895&gt;0,1,0)&amp;"x"&amp;ДАННЫЕ!$AG1895&amp;"p"&amp;IF(ДАННЫЕ!$BY1895&gt;0,1,0)&amp;"v"&amp;IF(ДАННЫЕ!$BZ1895&gt;0,1,0)&amp;"n"&amp;ДАННЫЕ!$CA1895&amp;"t"&amp;ДАННЫЕ!$AY1895&amp;"k"&amp;ДАННЫЕ!$CB1895&amp;"q"&amp;ДАННЫЕ!$CC1895&amp;"w"&amp;ДАННЫЕ!$CD1895&amp;"e"&amp;ДАННЫЕ!$CE1895&amp;"m"&amp;ДАННЫЕ!$CF1895&amp;"c"&amp;ДАННЫЕ!$CG1895&amp;"z"&amp;ДАННЫЕ!$CH1895&amp;"d"&amp;IF(H1895=4,1,0)&amp;"s"&amp;IF(ДАННЫЕ!$J1895=1,0,1)&amp;"u"&amp;IF(ДАННЫЕ!$CJ1895&gt;0,1,0)</f>
        <v>g0cf0a06AR1VG0o0xp0v0ntkqwemczd0s1u0</v>
      </c>
      <c r="O1895" s="28" t="str">
        <f>ДАННЫЕ!$I1895&amp;"g"&amp;B1895&amp;A1895&amp;"f"&amp;P1895&amp;"c"&amp;IF(ДАННЫЕ!$U1895&gt;0,1,0)&amp;"s"&amp;IF(ДАННЫЕ!$Q1895&gt;0,IF(YEAR(ДАННЫЕ!$F$1)=YEAR(ДАННЫЕ!$Q1895),IF(MONTH(ДАННЫЕ!$F$1)=MONTH(ДАННЫЕ!$Q1895),111,11),1),0)&amp;"i"&amp;IF(ДАННЫЕ!$R1895+ДАННЫЕ!$S1895+ДАННЫЕ!$T1895=0,0,1)&amp;"h"&amp;IF(ДАННЫЕ!$P1895&gt;0,1,0)&amp;"p"&amp;IF(ДАННЫЕ!$CI1895&gt;0,IF(YEAR(ДАННЫЕ!$F$1)=YEAR(ДАННЫЕ!$CI1895),IF(MONTH(ДАННЫЕ!$F$1)=MONTH(ДАННЫЕ!$CI1895),111,11),1),0)&amp;"d"&amp;IF(ДАННЫЕ!$CJ1895&gt;0,IF(YEAR(ДАННЫЕ!$F$1)=YEAR(ДАННЫЕ!$CJ1895),IF(MONTH(ДАННЫЕ!$F$1)=MONTH(ДАННЫЕ!$CJ1895),111,11),1),0)&amp;"o"&amp;IF(ДАННЫЕ!$CK1895&gt;0,IF(MONTH(ДАННЫЕ!$F$1)=MONTH(ДАННЫЕ!$CK1895),111,11),0)&amp;"v"&amp;IF(ДАННЫЕ!$BE1895&gt;0,IF(MONTH(ДАННЫЕ!$F$1)=MONTH(ДАННЫЕ!$BE1895),111,11),0)</f>
        <v>g00f0c0s0i0h0p0d0o0v0</v>
      </c>
      <c r="P1895" s="15">
        <f t="shared" si="89"/>
        <v>0</v>
      </c>
      <c r="Q1895" s="15">
        <f>IF(ДАННЫЕ!$F$1&gt;ДАННЫЕ!$N1895,IF(YEAR(ДАННЫЕ!$F$1)=YEAR(ДАННЫЕ!M1895),1,0),0)</f>
        <v>0</v>
      </c>
      <c r="R1895" s="15">
        <f>IF(ДАННЫЕ!$F$1&gt;ДАННЫЕ!$N1895,IF(YEAR(ДАННЫЕ!$F$1)=YEAR(ДАННЫЕ!N1895),1,0),0)</f>
        <v>0</v>
      </c>
      <c r="S1895" s="15">
        <f>IF(ДАННЫЕ!$AA1895="2А",1,IF(ДАННЫЕ!$AA1895="2Б",2,IF(ДАННЫЕ!$AA1895="2В",3,IF(ДАННЫЕ!$AA1895=3,4,IF(ДАННЫЕ!$AA1895="4А",5,IF(ДАННЫЕ!$AA1895="4Б",6,IF(ДАННЫЕ!$AA1895="4В",7,IF(ДАННЫЕ!$AA1895=5,8,0))))))))</f>
        <v>0</v>
      </c>
      <c r="T1895" s="15">
        <f>IF(OR(ДАННЫЕ!$AC1895=2,ДАННЫЕ!$AD1895=2,ДАННЫЕ!$AE1895=2),2,IF(OR(ДАННЫЕ!$AC1895=1,ДАННЫЕ!$AD1895=1,ДАННЫЕ!$AE1895=1),1,0))</f>
        <v>0</v>
      </c>
    </row>
    <row r="1896" spans="1:20" x14ac:dyDescent="0.2">
      <c r="A1896" s="78">
        <f>IF(B1896&gt;0,IF(MONTH(ДАННЫЕ!$F$1)=MONTH(ДАННЫЕ!$B1896),1,0),0)</f>
        <v>0</v>
      </c>
      <c r="B1896" s="14">
        <f>IF(ДАННЫЕ!$B1896&gt;0,IF(YEAR(ДАННЫЕ!$F$1)=YEAR(ДАННЫЕ!$B1896),1,0),0)</f>
        <v>0</v>
      </c>
      <c r="C1896" s="14">
        <f>IF(ДАННЫЕ!$CM1896&gt;0,IF(YEAR(ДАННЫЕ!$F$1)=YEAR(ДАННЫЕ!$CM1896),1,0),0)</f>
        <v>0</v>
      </c>
      <c r="D1896" s="14">
        <f>IF(ДАННЫЕ!$CJ1896&gt;0,IF(ДАННЫЕ!$CL1896&gt;ДАННЫЕ!$F$1,1,IF(ДАННЫЕ!$CL1896&gt;0,0,1)),0)</f>
        <v>0</v>
      </c>
      <c r="E1896" s="43" t="str">
        <f ca="1">IF(ДАННЫЕ!$F$1&gt;0,IF(ДАННЫЕ!$G1896&gt;0,DATEDIF(ДАННЫЕ!$G1896,ДАННЫЕ!$F$1,"y"),""),IF(ДАННЫЕ!$G1896&gt;0,DATEDIF(ДАННЫЕ!$G1896,TODAY(),"y"),""))</f>
        <v/>
      </c>
      <c r="F1896" s="43" t="str">
        <f xml:space="preserve"> IF(ДАННЫЕ!$F1896="М",IF(E1896&gt;=18,IF(E1896&lt;60,1,""),""),"")&amp;IF(ДАННЫЕ!$F1896="Ж",IF(E1896&gt;=18,IF(E1896&lt;55,1,""),""),"")</f>
        <v/>
      </c>
      <c r="G1896" s="43" t="str">
        <f xml:space="preserve"> IF(ДАННЫЕ!$F1896="М",IF(E1896&gt;=60,2,""),"")&amp;IF(ДАННЫЕ!$F1896="Ж",IF(E1896&gt;=55,2,""),"")</f>
        <v/>
      </c>
      <c r="H1896" s="43" t="str">
        <f t="shared" ca="1" si="87"/>
        <v/>
      </c>
      <c r="I1896" s="43" t="str">
        <f t="shared" ca="1" si="88"/>
        <v>03</v>
      </c>
      <c r="J1896" s="28" t="str">
        <f ca="1">ДАННЫЕ!$F1896&amp;H1896&amp;I1896&amp;ДАННЫЕ!$I1896&amp;"m"&amp;IF(ДАННЫЕ!$I1896&gt;0,IF(ДАННЫЕ!$J1896&gt;0,0,1),"")&amp;"f"&amp;IF(ДАННЫЕ!$R1896&gt;0,IF(YEAR(ДАННЫЕ!$F$1)=YEAR(ДАННЫЕ!$R1896),1,0),0)&amp;"z"&amp;ДАННЫЕ!$R1896&amp;"p"&amp;ДАННЫЕ!$S1896&amp;"i"&amp;ДАННЫЕ!$T1896&amp;"h"&amp;ДАННЫЕ!$K1896&amp;"be"&amp;ДАННЫЕ!$BI1896&amp;"CD"&amp;IF(ДАННЫЕ!BF1896&gt;500,4,IF(ДАННЫЕ!BF1896&gt;350,3,IF(ДАННЫЕ!BF1896&gt;200,2,IF(ДАННЫЕ!BF1896&gt;0,1,0))))&amp;"g"&amp;B1896&amp;"d"&amp;H1896&amp;"l"&amp;ДАННЫЕ!AT1896&amp;"a"&amp;ДАННЫЕ!$V1896&amp;"v"&amp;R1896&amp;"k"&amp;ДАННЫЕ!$U1896&amp;"s"&amp;ДАННЫЕ!$Y1896&amp;"t"&amp;ДАННЫЕ!$X1896&amp;"b"&amp;IF(ДАННЫЕ!$Q1896&gt;1,1,0)&amp;"PP"&amp;ДАННЫЕ!Z1896&amp;"c"&amp;S1896&amp;"x"&amp;IF(ДАННЫЕ!$BY1896&gt;0,IF(YEAR(ДАННЫЕ!$F$1)=YEAR(ДАННЫЕ!$BY1896),1,0),0)&amp;"n"&amp;IF(ДАННЫЕ!$BZ1896&gt;0,IF(YEAR(ДАННЫЕ!$F$1)=YEAR(ДАННЫЕ!$BZ1896),1,0),0)&amp;"u"&amp;D1896&amp;"z"&amp;IF(ДАННЫЕ!$CL1896&gt;0,IF(YEAR(ДАННЫЕ!$F$1)&gt;YEAR(ДАННЫЕ!$CL1896),11,12),0)</f>
        <v>03mf0zpihbeCD0g0dlav0kstb0PPc0x0n0u0z0</v>
      </c>
      <c r="K1896" s="28" t="str">
        <f ca="1">ДАННЫЕ!$I1896&amp;"x"&amp;B1896&amp;"w"&amp;IF(T1896+ДАННЫЕ!AD1896+ДАННЫЕ!AE1896+ДАННЫЕ!AF1896+ДАННЫЕ!AG1896+ДАННЫЕ!AH1896+ДАННЫЕ!$AL1896+ДАННЫЕ!AI1896+ДАННЫЕ!AJ1896+ДАННЫЕ!AK1896+ДАННЫЕ!AP1896+ДАННЫЕ!AQ1896+ДАННЫЕ!AR1896+ДАННЫЕ!$AM1896+ДАННЫЕ!$AN1896+ДАННЫЕ!AS1896+ДАННЫЕ!AT1896&gt;0,1,0)&amp;IF(OR(T1896=2,ДАННЫЕ!AD1896=2,ДАННЫЕ!AE1896=2,ДАННЫЕ!AF1896=2,ДАННЫЕ!AG1896=2,ДАННЫЕ!AH1896=2,ДАННЫЕ!$AL1896=2,ДАННЫЕ!AI1896=2,ДАННЫЕ!AJ1896=2,ДАННЫЕ!AK1896=2,ДАННЫЕ!AP1896=2,ДАННЫЕ!AQ1896=2,ДАННЫЕ!AR1896=2,ДАННЫЕ!$AM1896=2,ДАННЫЕ!$AN1896=2,ДАННЫЕ!AS1896=2,ДАННЫЕ!AT1896=2),2,0)&amp;"t"&amp;IF(T1896&gt;0,"1"&amp;T1896,"00")&amp;"f"&amp;IF(ДАННЫЕ!$AC1896,"1"&amp;ДАННЫЕ!$AC1896,"00")&amp;"b"&amp;IF(ДАННЫЕ!$AD1896,"1"&amp;ДАННЫЕ!$AD1896,"00")&amp;"g"&amp;IF(ДАННЫЕ!$AF1896,"1"&amp;ДАННЫЕ!$AF1896,"00")&amp;"c"&amp;IF(ДАННЫЕ!$AG1896,"1"&amp;ДАННЫЕ!$AG1896,"00")&amp;"i"&amp;IF(ДАННЫЕ!$AH1896,"1"&amp;ДАННЫЕ!$AH1896,"00")&amp;"r"&amp;IF(ДАННЫЕ!$AL1896,"1"&amp;ДАННЫЕ!$AL1896,"00")&amp;"m"&amp;IF(ДАННЫЕ!$AI1896,"1"&amp;ДАННЫЕ!$AI1896,"00")&amp;"hS"&amp;IF(ДАННЫЕ!$AJ1896,"1"&amp;ДАННЫЕ!$AJ1896,"00")&amp;"hZ"&amp;IF(ДАННЫЕ!$AK1896,"1"&amp;ДАННЫЕ!$AK1896,"00")&amp;"p"&amp;IF(ДАННЫЕ!$AP1896,"1"&amp;ДАННЫЕ!$AP1896,"00")&amp;"k"&amp;IF(ДАННЫЕ!$AQ1896,"1"&amp;ДАННЫЕ!$AQ1896,"00")&amp;"z"&amp;IF(ДАННЫЕ!$AR1896,"1"&amp;ДАННЫЕ!$AR1896,"00")&amp;"j"&amp;IF(ДАННЫЕ!$AM1896,"1"&amp;ДАННЫЕ!$AM1896,"00")&amp;"n"&amp;IF(ДАННЫЕ!$AN1896,"1"&amp;ДАННЫЕ!$AN1896,"00")&amp;"E"&amp;ДАННЫЕ!BI1896&amp;"L"&amp;ДАННЫЕ!AO1896&amp;"h"&amp;IF(ДАННЫЕ!$AU1896&gt;0,1,0)&amp;"v"&amp;IF(ДАННЫЕ!$AW1896&gt;0,1,0)&amp;"a"&amp;IF(ДАННЫЕ!$AS1896,"1"&amp;ДАННЫЕ!$AS1896,"00")&amp;"s"&amp;IF(ДАННЫЕ!$AT1896,"1"&amp;ДАННЫЕ!$AT1896,"00")&amp;"u"&amp;IF(ДАННЫЕ!$CJ1896&gt;0,1,0)&amp;"y"&amp;B1896&amp;"d"&amp;H1896&amp;"e"&amp;F1896&amp;G1896</f>
        <v>x0w00t00f00b00g00c00i00r00m00hS00hZ00p00k00z00j00n00ELh0v0a00s00u0y0de</v>
      </c>
      <c r="L1896" s="28" t="str">
        <f ca="1">ДАННЫЕ!$I1896&amp;"VN"&amp;IF(ДАННЫЕ!AW1896&gt;0,11,10)&amp;"CD"&amp;IF(ДАННЫЕ!BF1896&gt;500,16,IF(ДАННЫЕ!BF1896&gt;350,15,IF(ДАННЫЕ!BF1896&gt;=200,14,IF(ДАННЫЕ!BF1896&gt;=100,13,IF(ДАННЫЕ!BF1896&gt;=50,12,IF(ДАННЫЕ!BF1896&gt;0,11,10))))))&amp;"AR"&amp;IF(ДАННЫЕ!BX1896&gt;0,1,0)&amp;"GD"&amp;B1896&amp;"VV"&amp;IF(E1896&gt;=5,IF(E1896&lt;18,1,0),0)</f>
        <v>VN10CD10AR0GD0VV0</v>
      </c>
      <c r="M1896" s="28" t="str">
        <f>ДАННЫЕ!$I1896&amp;"b"&amp;ДАННЫЕ!$BI1896&amp;"r"&amp;ДАННЫЕ!$BJ1896&amp;"CD"&amp;IF(ДАННЫЕ!BF1896&gt;0,IF(ДАННЫЕ!BF1896&lt;200,1,IF(ДАННЫЕ!BF1896&lt;350,2,3)),0)&amp;"h"&amp;IF(ДАННЫЕ!$BK1896+ДАННЫЕ!$BL1896+ДАННЫЕ!$BM1896&gt;0,1,0)&amp;"x"&amp;ДАННЫЕ!$BK1896&amp;"y"&amp;ДАННЫЕ!$BL1896&amp;"z"&amp;ДАННЫЕ!$BM1896&amp;"c"&amp;IF(ДАННЫЕ!$BK1896+ДАННЫЕ!$BL1896+ДАННЫЕ!$BM1896=3,1,0)&amp;"a"&amp;IF(ДАННЫЕ!$BQ1896+ДАННЫЕ!$BR1896&gt;0,1,0)&amp;"d"&amp;ДАННЫЕ!$BQ1896&amp;"v"&amp;ДАННЫЕ!$BR1896&amp;"p"&amp;ДАННЫЕ!$BS1896&amp;"n"&amp;ДАННЫЕ!$BU1896&amp;"t"&amp;ДАННЫЕ!$BV1896&amp;"o"&amp;ДАННЫЕ!$BT1896&amp;"l"&amp;IF(ДАННЫЕ!$BN1896&gt;0,1,0)&amp;ДАННЫЕ!$BN1896&amp;"g"&amp;ДАННЫЕ!$BO1896&amp;"s"&amp;ДАННЫЕ!$BP1896&amp;"DZ"&amp;IF(ДАННЫЕ!B1896-ДАННЫЕ!G1896 &lt; 60,IF(ДАННЫЕ!B1896-ДАННЫЕ!G1896 &gt;= 0,1,0),0)&amp;"u"&amp;IF(ДАННЫЕ!$CJ1896&gt;0,1,0)</f>
        <v>brCD0h0xyzc0a0dvpntol0gsDZ1u0</v>
      </c>
      <c r="N1896" s="28" t="str">
        <f ca="1">ДАННЫЕ!$F1896&amp;ДАННЫЕ!$I1896&amp;"g"&amp;B1896&amp;"cf"&amp;D1896&amp;"a"&amp;IF(ДАННЫЕ!$BX1896&gt;0,1,0)&amp;IF(ДАННЫЕ!$BF1896&gt;500,1,IF(ДАННЫЕ!$BF1896&gt;350,2,IF(ДАННЫЕ!$BF1896&gt;=200,3,IF(ДАННЫЕ!$BF1896&gt;=100,4,IF(ДАННЫЕ!$BF1896&gt;=50,5,IF(ДАННЫЕ!$BF1896&lt;50,6,0))))))&amp;"AR"&amp;IF(DATEDIF(ДАННЫЕ!$BX1896,ДАННЫЕ!$F$1,"y")&gt;1,1,0)&amp;"VG"&amp;IF(ДАННЫЕ!$BH1896="0",1,0)&amp;"o"&amp;IF(T1896+ДАННЫЕ!$AF1896+ДАННЫЕ!$AG1896+ДАННЫЕ!$AH1896+ДАННЫЕ!$AI1896+ДАННЫЕ!$AJ1896+ДАННЫЕ!$AP1896+ДАННЫЕ!$AQ1896+ДАННЫЕ!$AR1896+ДАННЫЕ!$AU1896+ДАННЫЕ!$AW1896+ДАННЫЕ!$AS1896+ДАННЫЕ!$AT1896&gt;0,1,0)&amp;"x"&amp;ДАННЫЕ!$AG1896&amp;"p"&amp;IF(ДАННЫЕ!$BY1896&gt;0,1,0)&amp;"v"&amp;IF(ДАННЫЕ!$BZ1896&gt;0,1,0)&amp;"n"&amp;ДАННЫЕ!$CA1896&amp;"t"&amp;ДАННЫЕ!$AY1896&amp;"k"&amp;ДАННЫЕ!$CB1896&amp;"q"&amp;ДАННЫЕ!$CC1896&amp;"w"&amp;ДАННЫЕ!$CD1896&amp;"e"&amp;ДАННЫЕ!$CE1896&amp;"m"&amp;ДАННЫЕ!$CF1896&amp;"c"&amp;ДАННЫЕ!$CG1896&amp;"z"&amp;ДАННЫЕ!$CH1896&amp;"d"&amp;IF(H1896=4,1,0)&amp;"s"&amp;IF(ДАННЫЕ!$J1896=1,0,1)&amp;"u"&amp;IF(ДАННЫЕ!$CJ1896&gt;0,1,0)</f>
        <v>g0cf0a06AR1VG0o0xp0v0ntkqwemczd0s1u0</v>
      </c>
      <c r="O1896" s="28" t="str">
        <f>ДАННЫЕ!$I1896&amp;"g"&amp;B1896&amp;A1896&amp;"f"&amp;P1896&amp;"c"&amp;IF(ДАННЫЕ!$U1896&gt;0,1,0)&amp;"s"&amp;IF(ДАННЫЕ!$Q1896&gt;0,IF(YEAR(ДАННЫЕ!$F$1)=YEAR(ДАННЫЕ!$Q1896),IF(MONTH(ДАННЫЕ!$F$1)=MONTH(ДАННЫЕ!$Q1896),111,11),1),0)&amp;"i"&amp;IF(ДАННЫЕ!$R1896+ДАННЫЕ!$S1896+ДАННЫЕ!$T1896=0,0,1)&amp;"h"&amp;IF(ДАННЫЕ!$P1896&gt;0,1,0)&amp;"p"&amp;IF(ДАННЫЕ!$CI1896&gt;0,IF(YEAR(ДАННЫЕ!$F$1)=YEAR(ДАННЫЕ!$CI1896),IF(MONTH(ДАННЫЕ!$F$1)=MONTH(ДАННЫЕ!$CI1896),111,11),1),0)&amp;"d"&amp;IF(ДАННЫЕ!$CJ1896&gt;0,IF(YEAR(ДАННЫЕ!$F$1)=YEAR(ДАННЫЕ!$CJ1896),IF(MONTH(ДАННЫЕ!$F$1)=MONTH(ДАННЫЕ!$CJ1896),111,11),1),0)&amp;"o"&amp;IF(ДАННЫЕ!$CK1896&gt;0,IF(MONTH(ДАННЫЕ!$F$1)=MONTH(ДАННЫЕ!$CK1896),111,11),0)&amp;"v"&amp;IF(ДАННЫЕ!$BE1896&gt;0,IF(MONTH(ДАННЫЕ!$F$1)=MONTH(ДАННЫЕ!$BE1896),111,11),0)</f>
        <v>g00f0c0s0i0h0p0d0o0v0</v>
      </c>
      <c r="P1896" s="15">
        <f t="shared" si="89"/>
        <v>0</v>
      </c>
      <c r="Q1896" s="15">
        <f>IF(ДАННЫЕ!$F$1&gt;ДАННЫЕ!$N1896,IF(YEAR(ДАННЫЕ!$F$1)=YEAR(ДАННЫЕ!M1896),1,0),0)</f>
        <v>0</v>
      </c>
      <c r="R1896" s="15">
        <f>IF(ДАННЫЕ!$F$1&gt;ДАННЫЕ!$N1896,IF(YEAR(ДАННЫЕ!$F$1)=YEAR(ДАННЫЕ!N1896),1,0),0)</f>
        <v>0</v>
      </c>
      <c r="S1896" s="15">
        <f>IF(ДАННЫЕ!$AA1896="2А",1,IF(ДАННЫЕ!$AA1896="2Б",2,IF(ДАННЫЕ!$AA1896="2В",3,IF(ДАННЫЕ!$AA1896=3,4,IF(ДАННЫЕ!$AA1896="4А",5,IF(ДАННЫЕ!$AA1896="4Б",6,IF(ДАННЫЕ!$AA1896="4В",7,IF(ДАННЫЕ!$AA1896=5,8,0))))))))</f>
        <v>0</v>
      </c>
      <c r="T1896" s="15">
        <f>IF(OR(ДАННЫЕ!$AC1896=2,ДАННЫЕ!$AD1896=2,ДАННЫЕ!$AE1896=2),2,IF(OR(ДАННЫЕ!$AC1896=1,ДАННЫЕ!$AD1896=1,ДАННЫЕ!$AE1896=1),1,0))</f>
        <v>0</v>
      </c>
    </row>
    <row r="1897" spans="1:20" x14ac:dyDescent="0.2">
      <c r="A1897" s="78">
        <f>IF(B1897&gt;0,IF(MONTH(ДАННЫЕ!$F$1)=MONTH(ДАННЫЕ!$B1897),1,0),0)</f>
        <v>0</v>
      </c>
      <c r="B1897" s="14">
        <f>IF(ДАННЫЕ!$B1897&gt;0,IF(YEAR(ДАННЫЕ!$F$1)=YEAR(ДАННЫЕ!$B1897),1,0),0)</f>
        <v>0</v>
      </c>
      <c r="C1897" s="14">
        <f>IF(ДАННЫЕ!$CM1897&gt;0,IF(YEAR(ДАННЫЕ!$F$1)=YEAR(ДАННЫЕ!$CM1897),1,0),0)</f>
        <v>0</v>
      </c>
      <c r="D1897" s="14">
        <f>IF(ДАННЫЕ!$CJ1897&gt;0,IF(ДАННЫЕ!$CL1897&gt;ДАННЫЕ!$F$1,1,IF(ДАННЫЕ!$CL1897&gt;0,0,1)),0)</f>
        <v>0</v>
      </c>
      <c r="E1897" s="43" t="str">
        <f ca="1">IF(ДАННЫЕ!$F$1&gt;0,IF(ДАННЫЕ!$G1897&gt;0,DATEDIF(ДАННЫЕ!$G1897,ДАННЫЕ!$F$1,"y"),""),IF(ДАННЫЕ!$G1897&gt;0,DATEDIF(ДАННЫЕ!$G1897,TODAY(),"y"),""))</f>
        <v/>
      </c>
      <c r="F1897" s="43" t="str">
        <f xml:space="preserve"> IF(ДАННЫЕ!$F1897="М",IF(E1897&gt;=18,IF(E1897&lt;60,1,""),""),"")&amp;IF(ДАННЫЕ!$F1897="Ж",IF(E1897&gt;=18,IF(E1897&lt;55,1,""),""),"")</f>
        <v/>
      </c>
      <c r="G1897" s="43" t="str">
        <f xml:space="preserve"> IF(ДАННЫЕ!$F1897="М",IF(E1897&gt;=60,2,""),"")&amp;IF(ДАННЫЕ!$F1897="Ж",IF(E1897&gt;=55,2,""),"")</f>
        <v/>
      </c>
      <c r="H1897" s="43" t="str">
        <f t="shared" ca="1" si="87"/>
        <v/>
      </c>
      <c r="I1897" s="43" t="str">
        <f t="shared" ca="1" si="88"/>
        <v>03</v>
      </c>
      <c r="J1897" s="28" t="str">
        <f ca="1">ДАННЫЕ!$F1897&amp;H1897&amp;I1897&amp;ДАННЫЕ!$I1897&amp;"m"&amp;IF(ДАННЫЕ!$I1897&gt;0,IF(ДАННЫЕ!$J1897&gt;0,0,1),"")&amp;"f"&amp;IF(ДАННЫЕ!$R1897&gt;0,IF(YEAR(ДАННЫЕ!$F$1)=YEAR(ДАННЫЕ!$R1897),1,0),0)&amp;"z"&amp;ДАННЫЕ!$R1897&amp;"p"&amp;ДАННЫЕ!$S1897&amp;"i"&amp;ДАННЫЕ!$T1897&amp;"h"&amp;ДАННЫЕ!$K1897&amp;"be"&amp;ДАННЫЕ!$BI1897&amp;"CD"&amp;IF(ДАННЫЕ!BF1897&gt;500,4,IF(ДАННЫЕ!BF1897&gt;350,3,IF(ДАННЫЕ!BF1897&gt;200,2,IF(ДАННЫЕ!BF1897&gt;0,1,0))))&amp;"g"&amp;B1897&amp;"d"&amp;H1897&amp;"l"&amp;ДАННЫЕ!AT1897&amp;"a"&amp;ДАННЫЕ!$V1897&amp;"v"&amp;R1897&amp;"k"&amp;ДАННЫЕ!$U1897&amp;"s"&amp;ДАННЫЕ!$Y1897&amp;"t"&amp;ДАННЫЕ!$X1897&amp;"b"&amp;IF(ДАННЫЕ!$Q1897&gt;1,1,0)&amp;"PP"&amp;ДАННЫЕ!Z1897&amp;"c"&amp;S1897&amp;"x"&amp;IF(ДАННЫЕ!$BY1897&gt;0,IF(YEAR(ДАННЫЕ!$F$1)=YEAR(ДАННЫЕ!$BY1897),1,0),0)&amp;"n"&amp;IF(ДАННЫЕ!$BZ1897&gt;0,IF(YEAR(ДАННЫЕ!$F$1)=YEAR(ДАННЫЕ!$BZ1897),1,0),0)&amp;"u"&amp;D1897&amp;"z"&amp;IF(ДАННЫЕ!$CL1897&gt;0,IF(YEAR(ДАННЫЕ!$F$1)&gt;YEAR(ДАННЫЕ!$CL1897),11,12),0)</f>
        <v>03mf0zpihbeCD0g0dlav0kstb0PPc0x0n0u0z0</v>
      </c>
      <c r="K1897" s="28" t="str">
        <f ca="1">ДАННЫЕ!$I1897&amp;"x"&amp;B1897&amp;"w"&amp;IF(T1897+ДАННЫЕ!AD1897+ДАННЫЕ!AE1897+ДАННЫЕ!AF1897+ДАННЫЕ!AG1897+ДАННЫЕ!AH1897+ДАННЫЕ!$AL1897+ДАННЫЕ!AI1897+ДАННЫЕ!AJ1897+ДАННЫЕ!AK1897+ДАННЫЕ!AP1897+ДАННЫЕ!AQ1897+ДАННЫЕ!AR1897+ДАННЫЕ!$AM1897+ДАННЫЕ!$AN1897+ДАННЫЕ!AS1897+ДАННЫЕ!AT1897&gt;0,1,0)&amp;IF(OR(T1897=2,ДАННЫЕ!AD1897=2,ДАННЫЕ!AE1897=2,ДАННЫЕ!AF1897=2,ДАННЫЕ!AG1897=2,ДАННЫЕ!AH1897=2,ДАННЫЕ!$AL1897=2,ДАННЫЕ!AI1897=2,ДАННЫЕ!AJ1897=2,ДАННЫЕ!AK1897=2,ДАННЫЕ!AP1897=2,ДАННЫЕ!AQ1897=2,ДАННЫЕ!AR1897=2,ДАННЫЕ!$AM1897=2,ДАННЫЕ!$AN1897=2,ДАННЫЕ!AS1897=2,ДАННЫЕ!AT1897=2),2,0)&amp;"t"&amp;IF(T1897&gt;0,"1"&amp;T1897,"00")&amp;"f"&amp;IF(ДАННЫЕ!$AC1897,"1"&amp;ДАННЫЕ!$AC1897,"00")&amp;"b"&amp;IF(ДАННЫЕ!$AD1897,"1"&amp;ДАННЫЕ!$AD1897,"00")&amp;"g"&amp;IF(ДАННЫЕ!$AF1897,"1"&amp;ДАННЫЕ!$AF1897,"00")&amp;"c"&amp;IF(ДАННЫЕ!$AG1897,"1"&amp;ДАННЫЕ!$AG1897,"00")&amp;"i"&amp;IF(ДАННЫЕ!$AH1897,"1"&amp;ДАННЫЕ!$AH1897,"00")&amp;"r"&amp;IF(ДАННЫЕ!$AL1897,"1"&amp;ДАННЫЕ!$AL1897,"00")&amp;"m"&amp;IF(ДАННЫЕ!$AI1897,"1"&amp;ДАННЫЕ!$AI1897,"00")&amp;"hS"&amp;IF(ДАННЫЕ!$AJ1897,"1"&amp;ДАННЫЕ!$AJ1897,"00")&amp;"hZ"&amp;IF(ДАННЫЕ!$AK1897,"1"&amp;ДАННЫЕ!$AK1897,"00")&amp;"p"&amp;IF(ДАННЫЕ!$AP1897,"1"&amp;ДАННЫЕ!$AP1897,"00")&amp;"k"&amp;IF(ДАННЫЕ!$AQ1897,"1"&amp;ДАННЫЕ!$AQ1897,"00")&amp;"z"&amp;IF(ДАННЫЕ!$AR1897,"1"&amp;ДАННЫЕ!$AR1897,"00")&amp;"j"&amp;IF(ДАННЫЕ!$AM1897,"1"&amp;ДАННЫЕ!$AM1897,"00")&amp;"n"&amp;IF(ДАННЫЕ!$AN1897,"1"&amp;ДАННЫЕ!$AN1897,"00")&amp;"E"&amp;ДАННЫЕ!BI1897&amp;"L"&amp;ДАННЫЕ!AO1897&amp;"h"&amp;IF(ДАННЫЕ!$AU1897&gt;0,1,0)&amp;"v"&amp;IF(ДАННЫЕ!$AW1897&gt;0,1,0)&amp;"a"&amp;IF(ДАННЫЕ!$AS1897,"1"&amp;ДАННЫЕ!$AS1897,"00")&amp;"s"&amp;IF(ДАННЫЕ!$AT1897,"1"&amp;ДАННЫЕ!$AT1897,"00")&amp;"u"&amp;IF(ДАННЫЕ!$CJ1897&gt;0,1,0)&amp;"y"&amp;B1897&amp;"d"&amp;H1897&amp;"e"&amp;F1897&amp;G1897</f>
        <v>x0w00t00f00b00g00c00i00r00m00hS00hZ00p00k00z00j00n00ELh0v0a00s00u0y0de</v>
      </c>
      <c r="L1897" s="28" t="str">
        <f ca="1">ДАННЫЕ!$I1897&amp;"VN"&amp;IF(ДАННЫЕ!AW1897&gt;0,11,10)&amp;"CD"&amp;IF(ДАННЫЕ!BF1897&gt;500,16,IF(ДАННЫЕ!BF1897&gt;350,15,IF(ДАННЫЕ!BF1897&gt;=200,14,IF(ДАННЫЕ!BF1897&gt;=100,13,IF(ДАННЫЕ!BF1897&gt;=50,12,IF(ДАННЫЕ!BF1897&gt;0,11,10))))))&amp;"AR"&amp;IF(ДАННЫЕ!BX1897&gt;0,1,0)&amp;"GD"&amp;B1897&amp;"VV"&amp;IF(E1897&gt;=5,IF(E1897&lt;18,1,0),0)</f>
        <v>VN10CD10AR0GD0VV0</v>
      </c>
      <c r="M1897" s="28" t="str">
        <f>ДАННЫЕ!$I1897&amp;"b"&amp;ДАННЫЕ!$BI1897&amp;"r"&amp;ДАННЫЕ!$BJ1897&amp;"CD"&amp;IF(ДАННЫЕ!BF1897&gt;0,IF(ДАННЫЕ!BF1897&lt;200,1,IF(ДАННЫЕ!BF1897&lt;350,2,3)),0)&amp;"h"&amp;IF(ДАННЫЕ!$BK1897+ДАННЫЕ!$BL1897+ДАННЫЕ!$BM1897&gt;0,1,0)&amp;"x"&amp;ДАННЫЕ!$BK1897&amp;"y"&amp;ДАННЫЕ!$BL1897&amp;"z"&amp;ДАННЫЕ!$BM1897&amp;"c"&amp;IF(ДАННЫЕ!$BK1897+ДАННЫЕ!$BL1897+ДАННЫЕ!$BM1897=3,1,0)&amp;"a"&amp;IF(ДАННЫЕ!$BQ1897+ДАННЫЕ!$BR1897&gt;0,1,0)&amp;"d"&amp;ДАННЫЕ!$BQ1897&amp;"v"&amp;ДАННЫЕ!$BR1897&amp;"p"&amp;ДАННЫЕ!$BS1897&amp;"n"&amp;ДАННЫЕ!$BU1897&amp;"t"&amp;ДАННЫЕ!$BV1897&amp;"o"&amp;ДАННЫЕ!$BT1897&amp;"l"&amp;IF(ДАННЫЕ!$BN1897&gt;0,1,0)&amp;ДАННЫЕ!$BN1897&amp;"g"&amp;ДАННЫЕ!$BO1897&amp;"s"&amp;ДАННЫЕ!$BP1897&amp;"DZ"&amp;IF(ДАННЫЕ!B1897-ДАННЫЕ!G1897 &lt; 60,IF(ДАННЫЕ!B1897-ДАННЫЕ!G1897 &gt;= 0,1,0),0)&amp;"u"&amp;IF(ДАННЫЕ!$CJ1897&gt;0,1,0)</f>
        <v>brCD0h0xyzc0a0dvpntol0gsDZ1u0</v>
      </c>
      <c r="N1897" s="28" t="str">
        <f ca="1">ДАННЫЕ!$F1897&amp;ДАННЫЕ!$I1897&amp;"g"&amp;B1897&amp;"cf"&amp;D1897&amp;"a"&amp;IF(ДАННЫЕ!$BX1897&gt;0,1,0)&amp;IF(ДАННЫЕ!$BF1897&gt;500,1,IF(ДАННЫЕ!$BF1897&gt;350,2,IF(ДАННЫЕ!$BF1897&gt;=200,3,IF(ДАННЫЕ!$BF1897&gt;=100,4,IF(ДАННЫЕ!$BF1897&gt;=50,5,IF(ДАННЫЕ!$BF1897&lt;50,6,0))))))&amp;"AR"&amp;IF(DATEDIF(ДАННЫЕ!$BX1897,ДАННЫЕ!$F$1,"y")&gt;1,1,0)&amp;"VG"&amp;IF(ДАННЫЕ!$BH1897="0",1,0)&amp;"o"&amp;IF(T1897+ДАННЫЕ!$AF1897+ДАННЫЕ!$AG1897+ДАННЫЕ!$AH1897+ДАННЫЕ!$AI1897+ДАННЫЕ!$AJ1897+ДАННЫЕ!$AP1897+ДАННЫЕ!$AQ1897+ДАННЫЕ!$AR1897+ДАННЫЕ!$AU1897+ДАННЫЕ!$AW1897+ДАННЫЕ!$AS1897+ДАННЫЕ!$AT1897&gt;0,1,0)&amp;"x"&amp;ДАННЫЕ!$AG1897&amp;"p"&amp;IF(ДАННЫЕ!$BY1897&gt;0,1,0)&amp;"v"&amp;IF(ДАННЫЕ!$BZ1897&gt;0,1,0)&amp;"n"&amp;ДАННЫЕ!$CA1897&amp;"t"&amp;ДАННЫЕ!$AY1897&amp;"k"&amp;ДАННЫЕ!$CB1897&amp;"q"&amp;ДАННЫЕ!$CC1897&amp;"w"&amp;ДАННЫЕ!$CD1897&amp;"e"&amp;ДАННЫЕ!$CE1897&amp;"m"&amp;ДАННЫЕ!$CF1897&amp;"c"&amp;ДАННЫЕ!$CG1897&amp;"z"&amp;ДАННЫЕ!$CH1897&amp;"d"&amp;IF(H1897=4,1,0)&amp;"s"&amp;IF(ДАННЫЕ!$J1897=1,0,1)&amp;"u"&amp;IF(ДАННЫЕ!$CJ1897&gt;0,1,0)</f>
        <v>g0cf0a06AR1VG0o0xp0v0ntkqwemczd0s1u0</v>
      </c>
      <c r="O1897" s="28" t="str">
        <f>ДАННЫЕ!$I1897&amp;"g"&amp;B1897&amp;A1897&amp;"f"&amp;P1897&amp;"c"&amp;IF(ДАННЫЕ!$U1897&gt;0,1,0)&amp;"s"&amp;IF(ДАННЫЕ!$Q1897&gt;0,IF(YEAR(ДАННЫЕ!$F$1)=YEAR(ДАННЫЕ!$Q1897),IF(MONTH(ДАННЫЕ!$F$1)=MONTH(ДАННЫЕ!$Q1897),111,11),1),0)&amp;"i"&amp;IF(ДАННЫЕ!$R1897+ДАННЫЕ!$S1897+ДАННЫЕ!$T1897=0,0,1)&amp;"h"&amp;IF(ДАННЫЕ!$P1897&gt;0,1,0)&amp;"p"&amp;IF(ДАННЫЕ!$CI1897&gt;0,IF(YEAR(ДАННЫЕ!$F$1)=YEAR(ДАННЫЕ!$CI1897),IF(MONTH(ДАННЫЕ!$F$1)=MONTH(ДАННЫЕ!$CI1897),111,11),1),0)&amp;"d"&amp;IF(ДАННЫЕ!$CJ1897&gt;0,IF(YEAR(ДАННЫЕ!$F$1)=YEAR(ДАННЫЕ!$CJ1897),IF(MONTH(ДАННЫЕ!$F$1)=MONTH(ДАННЫЕ!$CJ1897),111,11),1),0)&amp;"o"&amp;IF(ДАННЫЕ!$CK1897&gt;0,IF(MONTH(ДАННЫЕ!$F$1)=MONTH(ДАННЫЕ!$CK1897),111,11),0)&amp;"v"&amp;IF(ДАННЫЕ!$BE1897&gt;0,IF(MONTH(ДАННЫЕ!$F$1)=MONTH(ДАННЫЕ!$BE1897),111,11),0)</f>
        <v>g00f0c0s0i0h0p0d0o0v0</v>
      </c>
      <c r="P1897" s="15">
        <f t="shared" si="89"/>
        <v>0</v>
      </c>
      <c r="Q1897" s="15">
        <f>IF(ДАННЫЕ!$F$1&gt;ДАННЫЕ!$N1897,IF(YEAR(ДАННЫЕ!$F$1)=YEAR(ДАННЫЕ!M1897),1,0),0)</f>
        <v>0</v>
      </c>
      <c r="R1897" s="15">
        <f>IF(ДАННЫЕ!$F$1&gt;ДАННЫЕ!$N1897,IF(YEAR(ДАННЫЕ!$F$1)=YEAR(ДАННЫЕ!N1897),1,0),0)</f>
        <v>0</v>
      </c>
      <c r="S1897" s="15">
        <f>IF(ДАННЫЕ!$AA1897="2А",1,IF(ДАННЫЕ!$AA1897="2Б",2,IF(ДАННЫЕ!$AA1897="2В",3,IF(ДАННЫЕ!$AA1897=3,4,IF(ДАННЫЕ!$AA1897="4А",5,IF(ДАННЫЕ!$AA1897="4Б",6,IF(ДАННЫЕ!$AA1897="4В",7,IF(ДАННЫЕ!$AA1897=5,8,0))))))))</f>
        <v>0</v>
      </c>
      <c r="T1897" s="15">
        <f>IF(OR(ДАННЫЕ!$AC1897=2,ДАННЫЕ!$AD1897=2,ДАННЫЕ!$AE1897=2),2,IF(OR(ДАННЫЕ!$AC1897=1,ДАННЫЕ!$AD1897=1,ДАННЫЕ!$AE1897=1),1,0))</f>
        <v>0</v>
      </c>
    </row>
    <row r="1898" spans="1:20" x14ac:dyDescent="0.2">
      <c r="A1898" s="78">
        <f>IF(B1898&gt;0,IF(MONTH(ДАННЫЕ!$F$1)=MONTH(ДАННЫЕ!$B1898),1,0),0)</f>
        <v>0</v>
      </c>
      <c r="B1898" s="14">
        <f>IF(ДАННЫЕ!$B1898&gt;0,IF(YEAR(ДАННЫЕ!$F$1)=YEAR(ДАННЫЕ!$B1898),1,0),0)</f>
        <v>0</v>
      </c>
      <c r="C1898" s="14">
        <f>IF(ДАННЫЕ!$CM1898&gt;0,IF(YEAR(ДАННЫЕ!$F$1)=YEAR(ДАННЫЕ!$CM1898),1,0),0)</f>
        <v>0</v>
      </c>
      <c r="D1898" s="14">
        <f>IF(ДАННЫЕ!$CJ1898&gt;0,IF(ДАННЫЕ!$CL1898&gt;ДАННЫЕ!$F$1,1,IF(ДАННЫЕ!$CL1898&gt;0,0,1)),0)</f>
        <v>0</v>
      </c>
      <c r="E1898" s="43" t="str">
        <f ca="1">IF(ДАННЫЕ!$F$1&gt;0,IF(ДАННЫЕ!$G1898&gt;0,DATEDIF(ДАННЫЕ!$G1898,ДАННЫЕ!$F$1,"y"),""),IF(ДАННЫЕ!$G1898&gt;0,DATEDIF(ДАННЫЕ!$G1898,TODAY(),"y"),""))</f>
        <v/>
      </c>
      <c r="F1898" s="43" t="str">
        <f xml:space="preserve"> IF(ДАННЫЕ!$F1898="М",IF(E1898&gt;=18,IF(E1898&lt;60,1,""),""),"")&amp;IF(ДАННЫЕ!$F1898="Ж",IF(E1898&gt;=18,IF(E1898&lt;55,1,""),""),"")</f>
        <v/>
      </c>
      <c r="G1898" s="43" t="str">
        <f xml:space="preserve"> IF(ДАННЫЕ!$F1898="М",IF(E1898&gt;=60,2,""),"")&amp;IF(ДАННЫЕ!$F1898="Ж",IF(E1898&gt;=55,2,""),"")</f>
        <v/>
      </c>
      <c r="H1898" s="43" t="str">
        <f t="shared" ref="H1898:H1961" ca="1" si="90">IF(E1898&lt;0,"-1",IF(E1898&lt;1,11,IF(E1898&lt;3,12,IF(E1898&lt;5,13,IF(E1898&lt;10,14,IF(E1898&lt;15,15,IF(E1898&lt;18,16,"")))))))</f>
        <v/>
      </c>
      <c r="I1898" s="43" t="str">
        <f t="shared" ref="I1898:I1961" ca="1" si="91">IF(E1898&gt;=60,"03",IF(E1898&gt;=50,"02",IF(E1898&gt;=45,"01",IF(E1898&gt;=35,9,IF(E1898&gt;=25,8,IF(E1898&gt;=18,7,""))))))</f>
        <v>03</v>
      </c>
      <c r="J1898" s="28" t="str">
        <f ca="1">ДАННЫЕ!$F1898&amp;H1898&amp;I1898&amp;ДАННЫЕ!$I1898&amp;"m"&amp;IF(ДАННЫЕ!$I1898&gt;0,IF(ДАННЫЕ!$J1898&gt;0,0,1),"")&amp;"f"&amp;IF(ДАННЫЕ!$R1898&gt;0,IF(YEAR(ДАННЫЕ!$F$1)=YEAR(ДАННЫЕ!$R1898),1,0),0)&amp;"z"&amp;ДАННЫЕ!$R1898&amp;"p"&amp;ДАННЫЕ!$S1898&amp;"i"&amp;ДАННЫЕ!$T1898&amp;"h"&amp;ДАННЫЕ!$K1898&amp;"be"&amp;ДАННЫЕ!$BI1898&amp;"CD"&amp;IF(ДАННЫЕ!BF1898&gt;500,4,IF(ДАННЫЕ!BF1898&gt;350,3,IF(ДАННЫЕ!BF1898&gt;200,2,IF(ДАННЫЕ!BF1898&gt;0,1,0))))&amp;"g"&amp;B1898&amp;"d"&amp;H1898&amp;"l"&amp;ДАННЫЕ!AT1898&amp;"a"&amp;ДАННЫЕ!$V1898&amp;"v"&amp;R1898&amp;"k"&amp;ДАННЫЕ!$U1898&amp;"s"&amp;ДАННЫЕ!$Y1898&amp;"t"&amp;ДАННЫЕ!$X1898&amp;"b"&amp;IF(ДАННЫЕ!$Q1898&gt;1,1,0)&amp;"PP"&amp;ДАННЫЕ!Z1898&amp;"c"&amp;S1898&amp;"x"&amp;IF(ДАННЫЕ!$BY1898&gt;0,IF(YEAR(ДАННЫЕ!$F$1)=YEAR(ДАННЫЕ!$BY1898),1,0),0)&amp;"n"&amp;IF(ДАННЫЕ!$BZ1898&gt;0,IF(YEAR(ДАННЫЕ!$F$1)=YEAR(ДАННЫЕ!$BZ1898),1,0),0)&amp;"u"&amp;D1898&amp;"z"&amp;IF(ДАННЫЕ!$CL1898&gt;0,IF(YEAR(ДАННЫЕ!$F$1)&gt;YEAR(ДАННЫЕ!$CL1898),11,12),0)</f>
        <v>03mf0zpihbeCD0g0dlav0kstb0PPc0x0n0u0z0</v>
      </c>
      <c r="K1898" s="28" t="str">
        <f ca="1">ДАННЫЕ!$I1898&amp;"x"&amp;B1898&amp;"w"&amp;IF(T1898+ДАННЫЕ!AD1898+ДАННЫЕ!AE1898+ДАННЫЕ!AF1898+ДАННЫЕ!AG1898+ДАННЫЕ!AH1898+ДАННЫЕ!$AL1898+ДАННЫЕ!AI1898+ДАННЫЕ!AJ1898+ДАННЫЕ!AK1898+ДАННЫЕ!AP1898+ДАННЫЕ!AQ1898+ДАННЫЕ!AR1898+ДАННЫЕ!$AM1898+ДАННЫЕ!$AN1898+ДАННЫЕ!AS1898+ДАННЫЕ!AT1898&gt;0,1,0)&amp;IF(OR(T1898=2,ДАННЫЕ!AD1898=2,ДАННЫЕ!AE1898=2,ДАННЫЕ!AF1898=2,ДАННЫЕ!AG1898=2,ДАННЫЕ!AH1898=2,ДАННЫЕ!$AL1898=2,ДАННЫЕ!AI1898=2,ДАННЫЕ!AJ1898=2,ДАННЫЕ!AK1898=2,ДАННЫЕ!AP1898=2,ДАННЫЕ!AQ1898=2,ДАННЫЕ!AR1898=2,ДАННЫЕ!$AM1898=2,ДАННЫЕ!$AN1898=2,ДАННЫЕ!AS1898=2,ДАННЫЕ!AT1898=2),2,0)&amp;"t"&amp;IF(T1898&gt;0,"1"&amp;T1898,"00")&amp;"f"&amp;IF(ДАННЫЕ!$AC1898,"1"&amp;ДАННЫЕ!$AC1898,"00")&amp;"b"&amp;IF(ДАННЫЕ!$AD1898,"1"&amp;ДАННЫЕ!$AD1898,"00")&amp;"g"&amp;IF(ДАННЫЕ!$AF1898,"1"&amp;ДАННЫЕ!$AF1898,"00")&amp;"c"&amp;IF(ДАННЫЕ!$AG1898,"1"&amp;ДАННЫЕ!$AG1898,"00")&amp;"i"&amp;IF(ДАННЫЕ!$AH1898,"1"&amp;ДАННЫЕ!$AH1898,"00")&amp;"r"&amp;IF(ДАННЫЕ!$AL1898,"1"&amp;ДАННЫЕ!$AL1898,"00")&amp;"m"&amp;IF(ДАННЫЕ!$AI1898,"1"&amp;ДАННЫЕ!$AI1898,"00")&amp;"hS"&amp;IF(ДАННЫЕ!$AJ1898,"1"&amp;ДАННЫЕ!$AJ1898,"00")&amp;"hZ"&amp;IF(ДАННЫЕ!$AK1898,"1"&amp;ДАННЫЕ!$AK1898,"00")&amp;"p"&amp;IF(ДАННЫЕ!$AP1898,"1"&amp;ДАННЫЕ!$AP1898,"00")&amp;"k"&amp;IF(ДАННЫЕ!$AQ1898,"1"&amp;ДАННЫЕ!$AQ1898,"00")&amp;"z"&amp;IF(ДАННЫЕ!$AR1898,"1"&amp;ДАННЫЕ!$AR1898,"00")&amp;"j"&amp;IF(ДАННЫЕ!$AM1898,"1"&amp;ДАННЫЕ!$AM1898,"00")&amp;"n"&amp;IF(ДАННЫЕ!$AN1898,"1"&amp;ДАННЫЕ!$AN1898,"00")&amp;"E"&amp;ДАННЫЕ!BI1898&amp;"L"&amp;ДАННЫЕ!AO1898&amp;"h"&amp;IF(ДАННЫЕ!$AU1898&gt;0,1,0)&amp;"v"&amp;IF(ДАННЫЕ!$AW1898&gt;0,1,0)&amp;"a"&amp;IF(ДАННЫЕ!$AS1898,"1"&amp;ДАННЫЕ!$AS1898,"00")&amp;"s"&amp;IF(ДАННЫЕ!$AT1898,"1"&amp;ДАННЫЕ!$AT1898,"00")&amp;"u"&amp;IF(ДАННЫЕ!$CJ1898&gt;0,1,0)&amp;"y"&amp;B1898&amp;"d"&amp;H1898&amp;"e"&amp;F1898&amp;G1898</f>
        <v>x0w00t00f00b00g00c00i00r00m00hS00hZ00p00k00z00j00n00ELh0v0a00s00u0y0de</v>
      </c>
      <c r="L1898" s="28" t="str">
        <f ca="1">ДАННЫЕ!$I1898&amp;"VN"&amp;IF(ДАННЫЕ!AW1898&gt;0,11,10)&amp;"CD"&amp;IF(ДАННЫЕ!BF1898&gt;500,16,IF(ДАННЫЕ!BF1898&gt;350,15,IF(ДАННЫЕ!BF1898&gt;=200,14,IF(ДАННЫЕ!BF1898&gt;=100,13,IF(ДАННЫЕ!BF1898&gt;=50,12,IF(ДАННЫЕ!BF1898&gt;0,11,10))))))&amp;"AR"&amp;IF(ДАННЫЕ!BX1898&gt;0,1,0)&amp;"GD"&amp;B1898&amp;"VV"&amp;IF(E1898&gt;=5,IF(E1898&lt;18,1,0),0)</f>
        <v>VN10CD10AR0GD0VV0</v>
      </c>
      <c r="M1898" s="28" t="str">
        <f>ДАННЫЕ!$I1898&amp;"b"&amp;ДАННЫЕ!$BI1898&amp;"r"&amp;ДАННЫЕ!$BJ1898&amp;"CD"&amp;IF(ДАННЫЕ!BF1898&gt;0,IF(ДАННЫЕ!BF1898&lt;200,1,IF(ДАННЫЕ!BF1898&lt;350,2,3)),0)&amp;"h"&amp;IF(ДАННЫЕ!$BK1898+ДАННЫЕ!$BL1898+ДАННЫЕ!$BM1898&gt;0,1,0)&amp;"x"&amp;ДАННЫЕ!$BK1898&amp;"y"&amp;ДАННЫЕ!$BL1898&amp;"z"&amp;ДАННЫЕ!$BM1898&amp;"c"&amp;IF(ДАННЫЕ!$BK1898+ДАННЫЕ!$BL1898+ДАННЫЕ!$BM1898=3,1,0)&amp;"a"&amp;IF(ДАННЫЕ!$BQ1898+ДАННЫЕ!$BR1898&gt;0,1,0)&amp;"d"&amp;ДАННЫЕ!$BQ1898&amp;"v"&amp;ДАННЫЕ!$BR1898&amp;"p"&amp;ДАННЫЕ!$BS1898&amp;"n"&amp;ДАННЫЕ!$BU1898&amp;"t"&amp;ДАННЫЕ!$BV1898&amp;"o"&amp;ДАННЫЕ!$BT1898&amp;"l"&amp;IF(ДАННЫЕ!$BN1898&gt;0,1,0)&amp;ДАННЫЕ!$BN1898&amp;"g"&amp;ДАННЫЕ!$BO1898&amp;"s"&amp;ДАННЫЕ!$BP1898&amp;"DZ"&amp;IF(ДАННЫЕ!B1898-ДАННЫЕ!G1898 &lt; 60,IF(ДАННЫЕ!B1898-ДАННЫЕ!G1898 &gt;= 0,1,0),0)&amp;"u"&amp;IF(ДАННЫЕ!$CJ1898&gt;0,1,0)</f>
        <v>brCD0h0xyzc0a0dvpntol0gsDZ1u0</v>
      </c>
      <c r="N1898" s="28" t="str">
        <f ca="1">ДАННЫЕ!$F1898&amp;ДАННЫЕ!$I1898&amp;"g"&amp;B1898&amp;"cf"&amp;D1898&amp;"a"&amp;IF(ДАННЫЕ!$BX1898&gt;0,1,0)&amp;IF(ДАННЫЕ!$BF1898&gt;500,1,IF(ДАННЫЕ!$BF1898&gt;350,2,IF(ДАННЫЕ!$BF1898&gt;=200,3,IF(ДАННЫЕ!$BF1898&gt;=100,4,IF(ДАННЫЕ!$BF1898&gt;=50,5,IF(ДАННЫЕ!$BF1898&lt;50,6,0))))))&amp;"AR"&amp;IF(DATEDIF(ДАННЫЕ!$BX1898,ДАННЫЕ!$F$1,"y")&gt;1,1,0)&amp;"VG"&amp;IF(ДАННЫЕ!$BH1898="0",1,0)&amp;"o"&amp;IF(T1898+ДАННЫЕ!$AF1898+ДАННЫЕ!$AG1898+ДАННЫЕ!$AH1898+ДАННЫЕ!$AI1898+ДАННЫЕ!$AJ1898+ДАННЫЕ!$AP1898+ДАННЫЕ!$AQ1898+ДАННЫЕ!$AR1898+ДАННЫЕ!$AU1898+ДАННЫЕ!$AW1898+ДАННЫЕ!$AS1898+ДАННЫЕ!$AT1898&gt;0,1,0)&amp;"x"&amp;ДАННЫЕ!$AG1898&amp;"p"&amp;IF(ДАННЫЕ!$BY1898&gt;0,1,0)&amp;"v"&amp;IF(ДАННЫЕ!$BZ1898&gt;0,1,0)&amp;"n"&amp;ДАННЫЕ!$CA1898&amp;"t"&amp;ДАННЫЕ!$AY1898&amp;"k"&amp;ДАННЫЕ!$CB1898&amp;"q"&amp;ДАННЫЕ!$CC1898&amp;"w"&amp;ДАННЫЕ!$CD1898&amp;"e"&amp;ДАННЫЕ!$CE1898&amp;"m"&amp;ДАННЫЕ!$CF1898&amp;"c"&amp;ДАННЫЕ!$CG1898&amp;"z"&amp;ДАННЫЕ!$CH1898&amp;"d"&amp;IF(H1898=4,1,0)&amp;"s"&amp;IF(ДАННЫЕ!$J1898=1,0,1)&amp;"u"&amp;IF(ДАННЫЕ!$CJ1898&gt;0,1,0)</f>
        <v>g0cf0a06AR1VG0o0xp0v0ntkqwemczd0s1u0</v>
      </c>
      <c r="O1898" s="28" t="str">
        <f>ДАННЫЕ!$I1898&amp;"g"&amp;B1898&amp;A1898&amp;"f"&amp;P1898&amp;"c"&amp;IF(ДАННЫЕ!$U1898&gt;0,1,0)&amp;"s"&amp;IF(ДАННЫЕ!$Q1898&gt;0,IF(YEAR(ДАННЫЕ!$F$1)=YEAR(ДАННЫЕ!$Q1898),IF(MONTH(ДАННЫЕ!$F$1)=MONTH(ДАННЫЕ!$Q1898),111,11),1),0)&amp;"i"&amp;IF(ДАННЫЕ!$R1898+ДАННЫЕ!$S1898+ДАННЫЕ!$T1898=0,0,1)&amp;"h"&amp;IF(ДАННЫЕ!$P1898&gt;0,1,0)&amp;"p"&amp;IF(ДАННЫЕ!$CI1898&gt;0,IF(YEAR(ДАННЫЕ!$F$1)=YEAR(ДАННЫЕ!$CI1898),IF(MONTH(ДАННЫЕ!$F$1)=MONTH(ДАННЫЕ!$CI1898),111,11),1),0)&amp;"d"&amp;IF(ДАННЫЕ!$CJ1898&gt;0,IF(YEAR(ДАННЫЕ!$F$1)=YEAR(ДАННЫЕ!$CJ1898),IF(MONTH(ДАННЫЕ!$F$1)=MONTH(ДАННЫЕ!$CJ1898),111,11),1),0)&amp;"o"&amp;IF(ДАННЫЕ!$CK1898&gt;0,IF(MONTH(ДАННЫЕ!$F$1)=MONTH(ДАННЫЕ!$CK1898),111,11),0)&amp;"v"&amp;IF(ДАННЫЕ!$BE1898&gt;0,IF(MONTH(ДАННЫЕ!$F$1)=MONTH(ДАННЫЕ!$BE1898),111,11),0)</f>
        <v>g00f0c0s0i0h0p0d0o0v0</v>
      </c>
      <c r="P1898" s="15">
        <f t="shared" ref="P1898:P1961" si="92">IF(Q1898&gt;R1898,1,0)</f>
        <v>0</v>
      </c>
      <c r="Q1898" s="15">
        <f>IF(ДАННЫЕ!$F$1&gt;ДАННЫЕ!$N1898,IF(YEAR(ДАННЫЕ!$F$1)=YEAR(ДАННЫЕ!M1898),1,0),0)</f>
        <v>0</v>
      </c>
      <c r="R1898" s="15">
        <f>IF(ДАННЫЕ!$F$1&gt;ДАННЫЕ!$N1898,IF(YEAR(ДАННЫЕ!$F$1)=YEAR(ДАННЫЕ!N1898),1,0),0)</f>
        <v>0</v>
      </c>
      <c r="S1898" s="15">
        <f>IF(ДАННЫЕ!$AA1898="2А",1,IF(ДАННЫЕ!$AA1898="2Б",2,IF(ДАННЫЕ!$AA1898="2В",3,IF(ДАННЫЕ!$AA1898=3,4,IF(ДАННЫЕ!$AA1898="4А",5,IF(ДАННЫЕ!$AA1898="4Б",6,IF(ДАННЫЕ!$AA1898="4В",7,IF(ДАННЫЕ!$AA1898=5,8,0))))))))</f>
        <v>0</v>
      </c>
      <c r="T1898" s="15">
        <f>IF(OR(ДАННЫЕ!$AC1898=2,ДАННЫЕ!$AD1898=2,ДАННЫЕ!$AE1898=2),2,IF(OR(ДАННЫЕ!$AC1898=1,ДАННЫЕ!$AD1898=1,ДАННЫЕ!$AE1898=1),1,0))</f>
        <v>0</v>
      </c>
    </row>
    <row r="1899" spans="1:20" x14ac:dyDescent="0.2">
      <c r="A1899" s="78">
        <f>IF(B1899&gt;0,IF(MONTH(ДАННЫЕ!$F$1)=MONTH(ДАННЫЕ!$B1899),1,0),0)</f>
        <v>0</v>
      </c>
      <c r="B1899" s="14">
        <f>IF(ДАННЫЕ!$B1899&gt;0,IF(YEAR(ДАННЫЕ!$F$1)=YEAR(ДАННЫЕ!$B1899),1,0),0)</f>
        <v>0</v>
      </c>
      <c r="C1899" s="14">
        <f>IF(ДАННЫЕ!$CM1899&gt;0,IF(YEAR(ДАННЫЕ!$F$1)=YEAR(ДАННЫЕ!$CM1899),1,0),0)</f>
        <v>0</v>
      </c>
      <c r="D1899" s="14">
        <f>IF(ДАННЫЕ!$CJ1899&gt;0,IF(ДАННЫЕ!$CL1899&gt;ДАННЫЕ!$F$1,1,IF(ДАННЫЕ!$CL1899&gt;0,0,1)),0)</f>
        <v>0</v>
      </c>
      <c r="E1899" s="43" t="str">
        <f ca="1">IF(ДАННЫЕ!$F$1&gt;0,IF(ДАННЫЕ!$G1899&gt;0,DATEDIF(ДАННЫЕ!$G1899,ДАННЫЕ!$F$1,"y"),""),IF(ДАННЫЕ!$G1899&gt;0,DATEDIF(ДАННЫЕ!$G1899,TODAY(),"y"),""))</f>
        <v/>
      </c>
      <c r="F1899" s="43" t="str">
        <f xml:space="preserve"> IF(ДАННЫЕ!$F1899="М",IF(E1899&gt;=18,IF(E1899&lt;60,1,""),""),"")&amp;IF(ДАННЫЕ!$F1899="Ж",IF(E1899&gt;=18,IF(E1899&lt;55,1,""),""),"")</f>
        <v/>
      </c>
      <c r="G1899" s="43" t="str">
        <f xml:space="preserve"> IF(ДАННЫЕ!$F1899="М",IF(E1899&gt;=60,2,""),"")&amp;IF(ДАННЫЕ!$F1899="Ж",IF(E1899&gt;=55,2,""),"")</f>
        <v/>
      </c>
      <c r="H1899" s="43" t="str">
        <f t="shared" ca="1" si="90"/>
        <v/>
      </c>
      <c r="I1899" s="43" t="str">
        <f t="shared" ca="1" si="91"/>
        <v>03</v>
      </c>
      <c r="J1899" s="28" t="str">
        <f ca="1">ДАННЫЕ!$F1899&amp;H1899&amp;I1899&amp;ДАННЫЕ!$I1899&amp;"m"&amp;IF(ДАННЫЕ!$I1899&gt;0,IF(ДАННЫЕ!$J1899&gt;0,0,1),"")&amp;"f"&amp;IF(ДАННЫЕ!$R1899&gt;0,IF(YEAR(ДАННЫЕ!$F$1)=YEAR(ДАННЫЕ!$R1899),1,0),0)&amp;"z"&amp;ДАННЫЕ!$R1899&amp;"p"&amp;ДАННЫЕ!$S1899&amp;"i"&amp;ДАННЫЕ!$T1899&amp;"h"&amp;ДАННЫЕ!$K1899&amp;"be"&amp;ДАННЫЕ!$BI1899&amp;"CD"&amp;IF(ДАННЫЕ!BF1899&gt;500,4,IF(ДАННЫЕ!BF1899&gt;350,3,IF(ДАННЫЕ!BF1899&gt;200,2,IF(ДАННЫЕ!BF1899&gt;0,1,0))))&amp;"g"&amp;B1899&amp;"d"&amp;H1899&amp;"l"&amp;ДАННЫЕ!AT1899&amp;"a"&amp;ДАННЫЕ!$V1899&amp;"v"&amp;R1899&amp;"k"&amp;ДАННЫЕ!$U1899&amp;"s"&amp;ДАННЫЕ!$Y1899&amp;"t"&amp;ДАННЫЕ!$X1899&amp;"b"&amp;IF(ДАННЫЕ!$Q1899&gt;1,1,0)&amp;"PP"&amp;ДАННЫЕ!Z1899&amp;"c"&amp;S1899&amp;"x"&amp;IF(ДАННЫЕ!$BY1899&gt;0,IF(YEAR(ДАННЫЕ!$F$1)=YEAR(ДАННЫЕ!$BY1899),1,0),0)&amp;"n"&amp;IF(ДАННЫЕ!$BZ1899&gt;0,IF(YEAR(ДАННЫЕ!$F$1)=YEAR(ДАННЫЕ!$BZ1899),1,0),0)&amp;"u"&amp;D1899&amp;"z"&amp;IF(ДАННЫЕ!$CL1899&gt;0,IF(YEAR(ДАННЫЕ!$F$1)&gt;YEAR(ДАННЫЕ!$CL1899),11,12),0)</f>
        <v>03mf0zpihbeCD0g0dlav0kstb0PPc0x0n0u0z0</v>
      </c>
      <c r="K1899" s="28" t="str">
        <f ca="1">ДАННЫЕ!$I1899&amp;"x"&amp;B1899&amp;"w"&amp;IF(T1899+ДАННЫЕ!AD1899+ДАННЫЕ!AE1899+ДАННЫЕ!AF1899+ДАННЫЕ!AG1899+ДАННЫЕ!AH1899+ДАННЫЕ!$AL1899+ДАННЫЕ!AI1899+ДАННЫЕ!AJ1899+ДАННЫЕ!AK1899+ДАННЫЕ!AP1899+ДАННЫЕ!AQ1899+ДАННЫЕ!AR1899+ДАННЫЕ!$AM1899+ДАННЫЕ!$AN1899+ДАННЫЕ!AS1899+ДАННЫЕ!AT1899&gt;0,1,0)&amp;IF(OR(T1899=2,ДАННЫЕ!AD1899=2,ДАННЫЕ!AE1899=2,ДАННЫЕ!AF1899=2,ДАННЫЕ!AG1899=2,ДАННЫЕ!AH1899=2,ДАННЫЕ!$AL1899=2,ДАННЫЕ!AI1899=2,ДАННЫЕ!AJ1899=2,ДАННЫЕ!AK1899=2,ДАННЫЕ!AP1899=2,ДАННЫЕ!AQ1899=2,ДАННЫЕ!AR1899=2,ДАННЫЕ!$AM1899=2,ДАННЫЕ!$AN1899=2,ДАННЫЕ!AS1899=2,ДАННЫЕ!AT1899=2),2,0)&amp;"t"&amp;IF(T1899&gt;0,"1"&amp;T1899,"00")&amp;"f"&amp;IF(ДАННЫЕ!$AC1899,"1"&amp;ДАННЫЕ!$AC1899,"00")&amp;"b"&amp;IF(ДАННЫЕ!$AD1899,"1"&amp;ДАННЫЕ!$AD1899,"00")&amp;"g"&amp;IF(ДАННЫЕ!$AF1899,"1"&amp;ДАННЫЕ!$AF1899,"00")&amp;"c"&amp;IF(ДАННЫЕ!$AG1899,"1"&amp;ДАННЫЕ!$AG1899,"00")&amp;"i"&amp;IF(ДАННЫЕ!$AH1899,"1"&amp;ДАННЫЕ!$AH1899,"00")&amp;"r"&amp;IF(ДАННЫЕ!$AL1899,"1"&amp;ДАННЫЕ!$AL1899,"00")&amp;"m"&amp;IF(ДАННЫЕ!$AI1899,"1"&amp;ДАННЫЕ!$AI1899,"00")&amp;"hS"&amp;IF(ДАННЫЕ!$AJ1899,"1"&amp;ДАННЫЕ!$AJ1899,"00")&amp;"hZ"&amp;IF(ДАННЫЕ!$AK1899,"1"&amp;ДАННЫЕ!$AK1899,"00")&amp;"p"&amp;IF(ДАННЫЕ!$AP1899,"1"&amp;ДАННЫЕ!$AP1899,"00")&amp;"k"&amp;IF(ДАННЫЕ!$AQ1899,"1"&amp;ДАННЫЕ!$AQ1899,"00")&amp;"z"&amp;IF(ДАННЫЕ!$AR1899,"1"&amp;ДАННЫЕ!$AR1899,"00")&amp;"j"&amp;IF(ДАННЫЕ!$AM1899,"1"&amp;ДАННЫЕ!$AM1899,"00")&amp;"n"&amp;IF(ДАННЫЕ!$AN1899,"1"&amp;ДАННЫЕ!$AN1899,"00")&amp;"E"&amp;ДАННЫЕ!BI1899&amp;"L"&amp;ДАННЫЕ!AO1899&amp;"h"&amp;IF(ДАННЫЕ!$AU1899&gt;0,1,0)&amp;"v"&amp;IF(ДАННЫЕ!$AW1899&gt;0,1,0)&amp;"a"&amp;IF(ДАННЫЕ!$AS1899,"1"&amp;ДАННЫЕ!$AS1899,"00")&amp;"s"&amp;IF(ДАННЫЕ!$AT1899,"1"&amp;ДАННЫЕ!$AT1899,"00")&amp;"u"&amp;IF(ДАННЫЕ!$CJ1899&gt;0,1,0)&amp;"y"&amp;B1899&amp;"d"&amp;H1899&amp;"e"&amp;F1899&amp;G1899</f>
        <v>x0w00t00f00b00g00c00i00r00m00hS00hZ00p00k00z00j00n00ELh0v0a00s00u0y0de</v>
      </c>
      <c r="L1899" s="28" t="str">
        <f ca="1">ДАННЫЕ!$I1899&amp;"VN"&amp;IF(ДАННЫЕ!AW1899&gt;0,11,10)&amp;"CD"&amp;IF(ДАННЫЕ!BF1899&gt;500,16,IF(ДАННЫЕ!BF1899&gt;350,15,IF(ДАННЫЕ!BF1899&gt;=200,14,IF(ДАННЫЕ!BF1899&gt;=100,13,IF(ДАННЫЕ!BF1899&gt;=50,12,IF(ДАННЫЕ!BF1899&gt;0,11,10))))))&amp;"AR"&amp;IF(ДАННЫЕ!BX1899&gt;0,1,0)&amp;"GD"&amp;B1899&amp;"VV"&amp;IF(E1899&gt;=5,IF(E1899&lt;18,1,0),0)</f>
        <v>VN10CD10AR0GD0VV0</v>
      </c>
      <c r="M1899" s="28" t="str">
        <f>ДАННЫЕ!$I1899&amp;"b"&amp;ДАННЫЕ!$BI1899&amp;"r"&amp;ДАННЫЕ!$BJ1899&amp;"CD"&amp;IF(ДАННЫЕ!BF1899&gt;0,IF(ДАННЫЕ!BF1899&lt;200,1,IF(ДАННЫЕ!BF1899&lt;350,2,3)),0)&amp;"h"&amp;IF(ДАННЫЕ!$BK1899+ДАННЫЕ!$BL1899+ДАННЫЕ!$BM1899&gt;0,1,0)&amp;"x"&amp;ДАННЫЕ!$BK1899&amp;"y"&amp;ДАННЫЕ!$BL1899&amp;"z"&amp;ДАННЫЕ!$BM1899&amp;"c"&amp;IF(ДАННЫЕ!$BK1899+ДАННЫЕ!$BL1899+ДАННЫЕ!$BM1899=3,1,0)&amp;"a"&amp;IF(ДАННЫЕ!$BQ1899+ДАННЫЕ!$BR1899&gt;0,1,0)&amp;"d"&amp;ДАННЫЕ!$BQ1899&amp;"v"&amp;ДАННЫЕ!$BR1899&amp;"p"&amp;ДАННЫЕ!$BS1899&amp;"n"&amp;ДАННЫЕ!$BU1899&amp;"t"&amp;ДАННЫЕ!$BV1899&amp;"o"&amp;ДАННЫЕ!$BT1899&amp;"l"&amp;IF(ДАННЫЕ!$BN1899&gt;0,1,0)&amp;ДАННЫЕ!$BN1899&amp;"g"&amp;ДАННЫЕ!$BO1899&amp;"s"&amp;ДАННЫЕ!$BP1899&amp;"DZ"&amp;IF(ДАННЫЕ!B1899-ДАННЫЕ!G1899 &lt; 60,IF(ДАННЫЕ!B1899-ДАННЫЕ!G1899 &gt;= 0,1,0),0)&amp;"u"&amp;IF(ДАННЫЕ!$CJ1899&gt;0,1,0)</f>
        <v>brCD0h0xyzc0a0dvpntol0gsDZ1u0</v>
      </c>
      <c r="N1899" s="28" t="str">
        <f ca="1">ДАННЫЕ!$F1899&amp;ДАННЫЕ!$I1899&amp;"g"&amp;B1899&amp;"cf"&amp;D1899&amp;"a"&amp;IF(ДАННЫЕ!$BX1899&gt;0,1,0)&amp;IF(ДАННЫЕ!$BF1899&gt;500,1,IF(ДАННЫЕ!$BF1899&gt;350,2,IF(ДАННЫЕ!$BF1899&gt;=200,3,IF(ДАННЫЕ!$BF1899&gt;=100,4,IF(ДАННЫЕ!$BF1899&gt;=50,5,IF(ДАННЫЕ!$BF1899&lt;50,6,0))))))&amp;"AR"&amp;IF(DATEDIF(ДАННЫЕ!$BX1899,ДАННЫЕ!$F$1,"y")&gt;1,1,0)&amp;"VG"&amp;IF(ДАННЫЕ!$BH1899="0",1,0)&amp;"o"&amp;IF(T1899+ДАННЫЕ!$AF1899+ДАННЫЕ!$AG1899+ДАННЫЕ!$AH1899+ДАННЫЕ!$AI1899+ДАННЫЕ!$AJ1899+ДАННЫЕ!$AP1899+ДАННЫЕ!$AQ1899+ДАННЫЕ!$AR1899+ДАННЫЕ!$AU1899+ДАННЫЕ!$AW1899+ДАННЫЕ!$AS1899+ДАННЫЕ!$AT1899&gt;0,1,0)&amp;"x"&amp;ДАННЫЕ!$AG1899&amp;"p"&amp;IF(ДАННЫЕ!$BY1899&gt;0,1,0)&amp;"v"&amp;IF(ДАННЫЕ!$BZ1899&gt;0,1,0)&amp;"n"&amp;ДАННЫЕ!$CA1899&amp;"t"&amp;ДАННЫЕ!$AY1899&amp;"k"&amp;ДАННЫЕ!$CB1899&amp;"q"&amp;ДАННЫЕ!$CC1899&amp;"w"&amp;ДАННЫЕ!$CD1899&amp;"e"&amp;ДАННЫЕ!$CE1899&amp;"m"&amp;ДАННЫЕ!$CF1899&amp;"c"&amp;ДАННЫЕ!$CG1899&amp;"z"&amp;ДАННЫЕ!$CH1899&amp;"d"&amp;IF(H1899=4,1,0)&amp;"s"&amp;IF(ДАННЫЕ!$J1899=1,0,1)&amp;"u"&amp;IF(ДАННЫЕ!$CJ1899&gt;0,1,0)</f>
        <v>g0cf0a06AR1VG0o0xp0v0ntkqwemczd0s1u0</v>
      </c>
      <c r="O1899" s="28" t="str">
        <f>ДАННЫЕ!$I1899&amp;"g"&amp;B1899&amp;A1899&amp;"f"&amp;P1899&amp;"c"&amp;IF(ДАННЫЕ!$U1899&gt;0,1,0)&amp;"s"&amp;IF(ДАННЫЕ!$Q1899&gt;0,IF(YEAR(ДАННЫЕ!$F$1)=YEAR(ДАННЫЕ!$Q1899),IF(MONTH(ДАННЫЕ!$F$1)=MONTH(ДАННЫЕ!$Q1899),111,11),1),0)&amp;"i"&amp;IF(ДАННЫЕ!$R1899+ДАННЫЕ!$S1899+ДАННЫЕ!$T1899=0,0,1)&amp;"h"&amp;IF(ДАННЫЕ!$P1899&gt;0,1,0)&amp;"p"&amp;IF(ДАННЫЕ!$CI1899&gt;0,IF(YEAR(ДАННЫЕ!$F$1)=YEAR(ДАННЫЕ!$CI1899),IF(MONTH(ДАННЫЕ!$F$1)=MONTH(ДАННЫЕ!$CI1899),111,11),1),0)&amp;"d"&amp;IF(ДАННЫЕ!$CJ1899&gt;0,IF(YEAR(ДАННЫЕ!$F$1)=YEAR(ДАННЫЕ!$CJ1899),IF(MONTH(ДАННЫЕ!$F$1)=MONTH(ДАННЫЕ!$CJ1899),111,11),1),0)&amp;"o"&amp;IF(ДАННЫЕ!$CK1899&gt;0,IF(MONTH(ДАННЫЕ!$F$1)=MONTH(ДАННЫЕ!$CK1899),111,11),0)&amp;"v"&amp;IF(ДАННЫЕ!$BE1899&gt;0,IF(MONTH(ДАННЫЕ!$F$1)=MONTH(ДАННЫЕ!$BE1899),111,11),0)</f>
        <v>g00f0c0s0i0h0p0d0o0v0</v>
      </c>
      <c r="P1899" s="15">
        <f t="shared" si="92"/>
        <v>0</v>
      </c>
      <c r="Q1899" s="15">
        <f>IF(ДАННЫЕ!$F$1&gt;ДАННЫЕ!$N1899,IF(YEAR(ДАННЫЕ!$F$1)=YEAR(ДАННЫЕ!M1899),1,0),0)</f>
        <v>0</v>
      </c>
      <c r="R1899" s="15">
        <f>IF(ДАННЫЕ!$F$1&gt;ДАННЫЕ!$N1899,IF(YEAR(ДАННЫЕ!$F$1)=YEAR(ДАННЫЕ!N1899),1,0),0)</f>
        <v>0</v>
      </c>
      <c r="S1899" s="15">
        <f>IF(ДАННЫЕ!$AA1899="2А",1,IF(ДАННЫЕ!$AA1899="2Б",2,IF(ДАННЫЕ!$AA1899="2В",3,IF(ДАННЫЕ!$AA1899=3,4,IF(ДАННЫЕ!$AA1899="4А",5,IF(ДАННЫЕ!$AA1899="4Б",6,IF(ДАННЫЕ!$AA1899="4В",7,IF(ДАННЫЕ!$AA1899=5,8,0))))))))</f>
        <v>0</v>
      </c>
      <c r="T1899" s="15">
        <f>IF(OR(ДАННЫЕ!$AC1899=2,ДАННЫЕ!$AD1899=2,ДАННЫЕ!$AE1899=2),2,IF(OR(ДАННЫЕ!$AC1899=1,ДАННЫЕ!$AD1899=1,ДАННЫЕ!$AE1899=1),1,0))</f>
        <v>0</v>
      </c>
    </row>
    <row r="1900" spans="1:20" x14ac:dyDescent="0.2">
      <c r="A1900" s="78">
        <f>IF(B1900&gt;0,IF(MONTH(ДАННЫЕ!$F$1)=MONTH(ДАННЫЕ!$B1900),1,0),0)</f>
        <v>0</v>
      </c>
      <c r="B1900" s="14">
        <f>IF(ДАННЫЕ!$B1900&gt;0,IF(YEAR(ДАННЫЕ!$F$1)=YEAR(ДАННЫЕ!$B1900),1,0),0)</f>
        <v>0</v>
      </c>
      <c r="C1900" s="14">
        <f>IF(ДАННЫЕ!$CM1900&gt;0,IF(YEAR(ДАННЫЕ!$F$1)=YEAR(ДАННЫЕ!$CM1900),1,0),0)</f>
        <v>0</v>
      </c>
      <c r="D1900" s="14">
        <f>IF(ДАННЫЕ!$CJ1900&gt;0,IF(ДАННЫЕ!$CL1900&gt;ДАННЫЕ!$F$1,1,IF(ДАННЫЕ!$CL1900&gt;0,0,1)),0)</f>
        <v>0</v>
      </c>
      <c r="E1900" s="43" t="str">
        <f ca="1">IF(ДАННЫЕ!$F$1&gt;0,IF(ДАННЫЕ!$G1900&gt;0,DATEDIF(ДАННЫЕ!$G1900,ДАННЫЕ!$F$1,"y"),""),IF(ДАННЫЕ!$G1900&gt;0,DATEDIF(ДАННЫЕ!$G1900,TODAY(),"y"),""))</f>
        <v/>
      </c>
      <c r="F1900" s="43" t="str">
        <f xml:space="preserve"> IF(ДАННЫЕ!$F1900="М",IF(E1900&gt;=18,IF(E1900&lt;60,1,""),""),"")&amp;IF(ДАННЫЕ!$F1900="Ж",IF(E1900&gt;=18,IF(E1900&lt;55,1,""),""),"")</f>
        <v/>
      </c>
      <c r="G1900" s="43" t="str">
        <f xml:space="preserve"> IF(ДАННЫЕ!$F1900="М",IF(E1900&gt;=60,2,""),"")&amp;IF(ДАННЫЕ!$F1900="Ж",IF(E1900&gt;=55,2,""),"")</f>
        <v/>
      </c>
      <c r="H1900" s="43" t="str">
        <f t="shared" ca="1" si="90"/>
        <v/>
      </c>
      <c r="I1900" s="43" t="str">
        <f t="shared" ca="1" si="91"/>
        <v>03</v>
      </c>
      <c r="J1900" s="28" t="str">
        <f ca="1">ДАННЫЕ!$F1900&amp;H1900&amp;I1900&amp;ДАННЫЕ!$I1900&amp;"m"&amp;IF(ДАННЫЕ!$I1900&gt;0,IF(ДАННЫЕ!$J1900&gt;0,0,1),"")&amp;"f"&amp;IF(ДАННЫЕ!$R1900&gt;0,IF(YEAR(ДАННЫЕ!$F$1)=YEAR(ДАННЫЕ!$R1900),1,0),0)&amp;"z"&amp;ДАННЫЕ!$R1900&amp;"p"&amp;ДАННЫЕ!$S1900&amp;"i"&amp;ДАННЫЕ!$T1900&amp;"h"&amp;ДАННЫЕ!$K1900&amp;"be"&amp;ДАННЫЕ!$BI1900&amp;"CD"&amp;IF(ДАННЫЕ!BF1900&gt;500,4,IF(ДАННЫЕ!BF1900&gt;350,3,IF(ДАННЫЕ!BF1900&gt;200,2,IF(ДАННЫЕ!BF1900&gt;0,1,0))))&amp;"g"&amp;B1900&amp;"d"&amp;H1900&amp;"l"&amp;ДАННЫЕ!AT1900&amp;"a"&amp;ДАННЫЕ!$V1900&amp;"v"&amp;R1900&amp;"k"&amp;ДАННЫЕ!$U1900&amp;"s"&amp;ДАННЫЕ!$Y1900&amp;"t"&amp;ДАННЫЕ!$X1900&amp;"b"&amp;IF(ДАННЫЕ!$Q1900&gt;1,1,0)&amp;"PP"&amp;ДАННЫЕ!Z1900&amp;"c"&amp;S1900&amp;"x"&amp;IF(ДАННЫЕ!$BY1900&gt;0,IF(YEAR(ДАННЫЕ!$F$1)=YEAR(ДАННЫЕ!$BY1900),1,0),0)&amp;"n"&amp;IF(ДАННЫЕ!$BZ1900&gt;0,IF(YEAR(ДАННЫЕ!$F$1)=YEAR(ДАННЫЕ!$BZ1900),1,0),0)&amp;"u"&amp;D1900&amp;"z"&amp;IF(ДАННЫЕ!$CL1900&gt;0,IF(YEAR(ДАННЫЕ!$F$1)&gt;YEAR(ДАННЫЕ!$CL1900),11,12),0)</f>
        <v>03mf0zpihbeCD0g0dlav0kstb0PPc0x0n0u0z0</v>
      </c>
      <c r="K1900" s="28" t="str">
        <f ca="1">ДАННЫЕ!$I1900&amp;"x"&amp;B1900&amp;"w"&amp;IF(T1900+ДАННЫЕ!AD1900+ДАННЫЕ!AE1900+ДАННЫЕ!AF1900+ДАННЫЕ!AG1900+ДАННЫЕ!AH1900+ДАННЫЕ!$AL1900+ДАННЫЕ!AI1900+ДАННЫЕ!AJ1900+ДАННЫЕ!AK1900+ДАННЫЕ!AP1900+ДАННЫЕ!AQ1900+ДАННЫЕ!AR1900+ДАННЫЕ!$AM1900+ДАННЫЕ!$AN1900+ДАННЫЕ!AS1900+ДАННЫЕ!AT1900&gt;0,1,0)&amp;IF(OR(T1900=2,ДАННЫЕ!AD1900=2,ДАННЫЕ!AE1900=2,ДАННЫЕ!AF1900=2,ДАННЫЕ!AG1900=2,ДАННЫЕ!AH1900=2,ДАННЫЕ!$AL1900=2,ДАННЫЕ!AI1900=2,ДАННЫЕ!AJ1900=2,ДАННЫЕ!AK1900=2,ДАННЫЕ!AP1900=2,ДАННЫЕ!AQ1900=2,ДАННЫЕ!AR1900=2,ДАННЫЕ!$AM1900=2,ДАННЫЕ!$AN1900=2,ДАННЫЕ!AS1900=2,ДАННЫЕ!AT1900=2),2,0)&amp;"t"&amp;IF(T1900&gt;0,"1"&amp;T1900,"00")&amp;"f"&amp;IF(ДАННЫЕ!$AC1900,"1"&amp;ДАННЫЕ!$AC1900,"00")&amp;"b"&amp;IF(ДАННЫЕ!$AD1900,"1"&amp;ДАННЫЕ!$AD1900,"00")&amp;"g"&amp;IF(ДАННЫЕ!$AF1900,"1"&amp;ДАННЫЕ!$AF1900,"00")&amp;"c"&amp;IF(ДАННЫЕ!$AG1900,"1"&amp;ДАННЫЕ!$AG1900,"00")&amp;"i"&amp;IF(ДАННЫЕ!$AH1900,"1"&amp;ДАННЫЕ!$AH1900,"00")&amp;"r"&amp;IF(ДАННЫЕ!$AL1900,"1"&amp;ДАННЫЕ!$AL1900,"00")&amp;"m"&amp;IF(ДАННЫЕ!$AI1900,"1"&amp;ДАННЫЕ!$AI1900,"00")&amp;"hS"&amp;IF(ДАННЫЕ!$AJ1900,"1"&amp;ДАННЫЕ!$AJ1900,"00")&amp;"hZ"&amp;IF(ДАННЫЕ!$AK1900,"1"&amp;ДАННЫЕ!$AK1900,"00")&amp;"p"&amp;IF(ДАННЫЕ!$AP1900,"1"&amp;ДАННЫЕ!$AP1900,"00")&amp;"k"&amp;IF(ДАННЫЕ!$AQ1900,"1"&amp;ДАННЫЕ!$AQ1900,"00")&amp;"z"&amp;IF(ДАННЫЕ!$AR1900,"1"&amp;ДАННЫЕ!$AR1900,"00")&amp;"j"&amp;IF(ДАННЫЕ!$AM1900,"1"&amp;ДАННЫЕ!$AM1900,"00")&amp;"n"&amp;IF(ДАННЫЕ!$AN1900,"1"&amp;ДАННЫЕ!$AN1900,"00")&amp;"E"&amp;ДАННЫЕ!BI1900&amp;"L"&amp;ДАННЫЕ!AO1900&amp;"h"&amp;IF(ДАННЫЕ!$AU1900&gt;0,1,0)&amp;"v"&amp;IF(ДАННЫЕ!$AW1900&gt;0,1,0)&amp;"a"&amp;IF(ДАННЫЕ!$AS1900,"1"&amp;ДАННЫЕ!$AS1900,"00")&amp;"s"&amp;IF(ДАННЫЕ!$AT1900,"1"&amp;ДАННЫЕ!$AT1900,"00")&amp;"u"&amp;IF(ДАННЫЕ!$CJ1900&gt;0,1,0)&amp;"y"&amp;B1900&amp;"d"&amp;H1900&amp;"e"&amp;F1900&amp;G1900</f>
        <v>x0w00t00f00b00g00c00i00r00m00hS00hZ00p00k00z00j00n00ELh0v0a00s00u0y0de</v>
      </c>
      <c r="L1900" s="28" t="str">
        <f ca="1">ДАННЫЕ!$I1900&amp;"VN"&amp;IF(ДАННЫЕ!AW1900&gt;0,11,10)&amp;"CD"&amp;IF(ДАННЫЕ!BF1900&gt;500,16,IF(ДАННЫЕ!BF1900&gt;350,15,IF(ДАННЫЕ!BF1900&gt;=200,14,IF(ДАННЫЕ!BF1900&gt;=100,13,IF(ДАННЫЕ!BF1900&gt;=50,12,IF(ДАННЫЕ!BF1900&gt;0,11,10))))))&amp;"AR"&amp;IF(ДАННЫЕ!BX1900&gt;0,1,0)&amp;"GD"&amp;B1900&amp;"VV"&amp;IF(E1900&gt;=5,IF(E1900&lt;18,1,0),0)</f>
        <v>VN10CD10AR0GD0VV0</v>
      </c>
      <c r="M1900" s="28" t="str">
        <f>ДАННЫЕ!$I1900&amp;"b"&amp;ДАННЫЕ!$BI1900&amp;"r"&amp;ДАННЫЕ!$BJ1900&amp;"CD"&amp;IF(ДАННЫЕ!BF1900&gt;0,IF(ДАННЫЕ!BF1900&lt;200,1,IF(ДАННЫЕ!BF1900&lt;350,2,3)),0)&amp;"h"&amp;IF(ДАННЫЕ!$BK1900+ДАННЫЕ!$BL1900+ДАННЫЕ!$BM1900&gt;0,1,0)&amp;"x"&amp;ДАННЫЕ!$BK1900&amp;"y"&amp;ДАННЫЕ!$BL1900&amp;"z"&amp;ДАННЫЕ!$BM1900&amp;"c"&amp;IF(ДАННЫЕ!$BK1900+ДАННЫЕ!$BL1900+ДАННЫЕ!$BM1900=3,1,0)&amp;"a"&amp;IF(ДАННЫЕ!$BQ1900+ДАННЫЕ!$BR1900&gt;0,1,0)&amp;"d"&amp;ДАННЫЕ!$BQ1900&amp;"v"&amp;ДАННЫЕ!$BR1900&amp;"p"&amp;ДАННЫЕ!$BS1900&amp;"n"&amp;ДАННЫЕ!$BU1900&amp;"t"&amp;ДАННЫЕ!$BV1900&amp;"o"&amp;ДАННЫЕ!$BT1900&amp;"l"&amp;IF(ДАННЫЕ!$BN1900&gt;0,1,0)&amp;ДАННЫЕ!$BN1900&amp;"g"&amp;ДАННЫЕ!$BO1900&amp;"s"&amp;ДАННЫЕ!$BP1900&amp;"DZ"&amp;IF(ДАННЫЕ!B1900-ДАННЫЕ!G1900 &lt; 60,IF(ДАННЫЕ!B1900-ДАННЫЕ!G1900 &gt;= 0,1,0),0)&amp;"u"&amp;IF(ДАННЫЕ!$CJ1900&gt;0,1,0)</f>
        <v>brCD0h0xyzc0a0dvpntol0gsDZ1u0</v>
      </c>
      <c r="N1900" s="28" t="str">
        <f ca="1">ДАННЫЕ!$F1900&amp;ДАННЫЕ!$I1900&amp;"g"&amp;B1900&amp;"cf"&amp;D1900&amp;"a"&amp;IF(ДАННЫЕ!$BX1900&gt;0,1,0)&amp;IF(ДАННЫЕ!$BF1900&gt;500,1,IF(ДАННЫЕ!$BF1900&gt;350,2,IF(ДАННЫЕ!$BF1900&gt;=200,3,IF(ДАННЫЕ!$BF1900&gt;=100,4,IF(ДАННЫЕ!$BF1900&gt;=50,5,IF(ДАННЫЕ!$BF1900&lt;50,6,0))))))&amp;"AR"&amp;IF(DATEDIF(ДАННЫЕ!$BX1900,ДАННЫЕ!$F$1,"y")&gt;1,1,0)&amp;"VG"&amp;IF(ДАННЫЕ!$BH1900="0",1,0)&amp;"o"&amp;IF(T1900+ДАННЫЕ!$AF1900+ДАННЫЕ!$AG1900+ДАННЫЕ!$AH1900+ДАННЫЕ!$AI1900+ДАННЫЕ!$AJ1900+ДАННЫЕ!$AP1900+ДАННЫЕ!$AQ1900+ДАННЫЕ!$AR1900+ДАННЫЕ!$AU1900+ДАННЫЕ!$AW1900+ДАННЫЕ!$AS1900+ДАННЫЕ!$AT1900&gt;0,1,0)&amp;"x"&amp;ДАННЫЕ!$AG1900&amp;"p"&amp;IF(ДАННЫЕ!$BY1900&gt;0,1,0)&amp;"v"&amp;IF(ДАННЫЕ!$BZ1900&gt;0,1,0)&amp;"n"&amp;ДАННЫЕ!$CA1900&amp;"t"&amp;ДАННЫЕ!$AY1900&amp;"k"&amp;ДАННЫЕ!$CB1900&amp;"q"&amp;ДАННЫЕ!$CC1900&amp;"w"&amp;ДАННЫЕ!$CD1900&amp;"e"&amp;ДАННЫЕ!$CE1900&amp;"m"&amp;ДАННЫЕ!$CF1900&amp;"c"&amp;ДАННЫЕ!$CG1900&amp;"z"&amp;ДАННЫЕ!$CH1900&amp;"d"&amp;IF(H1900=4,1,0)&amp;"s"&amp;IF(ДАННЫЕ!$J1900=1,0,1)&amp;"u"&amp;IF(ДАННЫЕ!$CJ1900&gt;0,1,0)</f>
        <v>g0cf0a06AR1VG0o0xp0v0ntkqwemczd0s1u0</v>
      </c>
      <c r="O1900" s="28" t="str">
        <f>ДАННЫЕ!$I1900&amp;"g"&amp;B1900&amp;A1900&amp;"f"&amp;P1900&amp;"c"&amp;IF(ДАННЫЕ!$U1900&gt;0,1,0)&amp;"s"&amp;IF(ДАННЫЕ!$Q1900&gt;0,IF(YEAR(ДАННЫЕ!$F$1)=YEAR(ДАННЫЕ!$Q1900),IF(MONTH(ДАННЫЕ!$F$1)=MONTH(ДАННЫЕ!$Q1900),111,11),1),0)&amp;"i"&amp;IF(ДАННЫЕ!$R1900+ДАННЫЕ!$S1900+ДАННЫЕ!$T1900=0,0,1)&amp;"h"&amp;IF(ДАННЫЕ!$P1900&gt;0,1,0)&amp;"p"&amp;IF(ДАННЫЕ!$CI1900&gt;0,IF(YEAR(ДАННЫЕ!$F$1)=YEAR(ДАННЫЕ!$CI1900),IF(MONTH(ДАННЫЕ!$F$1)=MONTH(ДАННЫЕ!$CI1900),111,11),1),0)&amp;"d"&amp;IF(ДАННЫЕ!$CJ1900&gt;0,IF(YEAR(ДАННЫЕ!$F$1)=YEAR(ДАННЫЕ!$CJ1900),IF(MONTH(ДАННЫЕ!$F$1)=MONTH(ДАННЫЕ!$CJ1900),111,11),1),0)&amp;"o"&amp;IF(ДАННЫЕ!$CK1900&gt;0,IF(MONTH(ДАННЫЕ!$F$1)=MONTH(ДАННЫЕ!$CK1900),111,11),0)&amp;"v"&amp;IF(ДАННЫЕ!$BE1900&gt;0,IF(MONTH(ДАННЫЕ!$F$1)=MONTH(ДАННЫЕ!$BE1900),111,11),0)</f>
        <v>g00f0c0s0i0h0p0d0o0v0</v>
      </c>
      <c r="P1900" s="15">
        <f t="shared" si="92"/>
        <v>0</v>
      </c>
      <c r="Q1900" s="15">
        <f>IF(ДАННЫЕ!$F$1&gt;ДАННЫЕ!$N1900,IF(YEAR(ДАННЫЕ!$F$1)=YEAR(ДАННЫЕ!M1900),1,0),0)</f>
        <v>0</v>
      </c>
      <c r="R1900" s="15">
        <f>IF(ДАННЫЕ!$F$1&gt;ДАННЫЕ!$N1900,IF(YEAR(ДАННЫЕ!$F$1)=YEAR(ДАННЫЕ!N1900),1,0),0)</f>
        <v>0</v>
      </c>
      <c r="S1900" s="15">
        <f>IF(ДАННЫЕ!$AA1900="2А",1,IF(ДАННЫЕ!$AA1900="2Б",2,IF(ДАННЫЕ!$AA1900="2В",3,IF(ДАННЫЕ!$AA1900=3,4,IF(ДАННЫЕ!$AA1900="4А",5,IF(ДАННЫЕ!$AA1900="4Б",6,IF(ДАННЫЕ!$AA1900="4В",7,IF(ДАННЫЕ!$AA1900=5,8,0))))))))</f>
        <v>0</v>
      </c>
      <c r="T1900" s="15">
        <f>IF(OR(ДАННЫЕ!$AC1900=2,ДАННЫЕ!$AD1900=2,ДАННЫЕ!$AE1900=2),2,IF(OR(ДАННЫЕ!$AC1900=1,ДАННЫЕ!$AD1900=1,ДАННЫЕ!$AE1900=1),1,0))</f>
        <v>0</v>
      </c>
    </row>
    <row r="1901" spans="1:20" x14ac:dyDescent="0.2">
      <c r="A1901" s="78">
        <f>IF(B1901&gt;0,IF(MONTH(ДАННЫЕ!$F$1)=MONTH(ДАННЫЕ!$B1901),1,0),0)</f>
        <v>0</v>
      </c>
      <c r="B1901" s="14">
        <f>IF(ДАННЫЕ!$B1901&gt;0,IF(YEAR(ДАННЫЕ!$F$1)=YEAR(ДАННЫЕ!$B1901),1,0),0)</f>
        <v>0</v>
      </c>
      <c r="C1901" s="14">
        <f>IF(ДАННЫЕ!$CM1901&gt;0,IF(YEAR(ДАННЫЕ!$F$1)=YEAR(ДАННЫЕ!$CM1901),1,0),0)</f>
        <v>0</v>
      </c>
      <c r="D1901" s="14">
        <f>IF(ДАННЫЕ!$CJ1901&gt;0,IF(ДАННЫЕ!$CL1901&gt;ДАННЫЕ!$F$1,1,IF(ДАННЫЕ!$CL1901&gt;0,0,1)),0)</f>
        <v>0</v>
      </c>
      <c r="E1901" s="43" t="str">
        <f ca="1">IF(ДАННЫЕ!$F$1&gt;0,IF(ДАННЫЕ!$G1901&gt;0,DATEDIF(ДАННЫЕ!$G1901,ДАННЫЕ!$F$1,"y"),""),IF(ДАННЫЕ!$G1901&gt;0,DATEDIF(ДАННЫЕ!$G1901,TODAY(),"y"),""))</f>
        <v/>
      </c>
      <c r="F1901" s="43" t="str">
        <f xml:space="preserve"> IF(ДАННЫЕ!$F1901="М",IF(E1901&gt;=18,IF(E1901&lt;60,1,""),""),"")&amp;IF(ДАННЫЕ!$F1901="Ж",IF(E1901&gt;=18,IF(E1901&lt;55,1,""),""),"")</f>
        <v/>
      </c>
      <c r="G1901" s="43" t="str">
        <f xml:space="preserve"> IF(ДАННЫЕ!$F1901="М",IF(E1901&gt;=60,2,""),"")&amp;IF(ДАННЫЕ!$F1901="Ж",IF(E1901&gt;=55,2,""),"")</f>
        <v/>
      </c>
      <c r="H1901" s="43" t="str">
        <f t="shared" ca="1" si="90"/>
        <v/>
      </c>
      <c r="I1901" s="43" t="str">
        <f t="shared" ca="1" si="91"/>
        <v>03</v>
      </c>
      <c r="J1901" s="28" t="str">
        <f ca="1">ДАННЫЕ!$F1901&amp;H1901&amp;I1901&amp;ДАННЫЕ!$I1901&amp;"m"&amp;IF(ДАННЫЕ!$I1901&gt;0,IF(ДАННЫЕ!$J1901&gt;0,0,1),"")&amp;"f"&amp;IF(ДАННЫЕ!$R1901&gt;0,IF(YEAR(ДАННЫЕ!$F$1)=YEAR(ДАННЫЕ!$R1901),1,0),0)&amp;"z"&amp;ДАННЫЕ!$R1901&amp;"p"&amp;ДАННЫЕ!$S1901&amp;"i"&amp;ДАННЫЕ!$T1901&amp;"h"&amp;ДАННЫЕ!$K1901&amp;"be"&amp;ДАННЫЕ!$BI1901&amp;"CD"&amp;IF(ДАННЫЕ!BF1901&gt;500,4,IF(ДАННЫЕ!BF1901&gt;350,3,IF(ДАННЫЕ!BF1901&gt;200,2,IF(ДАННЫЕ!BF1901&gt;0,1,0))))&amp;"g"&amp;B1901&amp;"d"&amp;H1901&amp;"l"&amp;ДАННЫЕ!AT1901&amp;"a"&amp;ДАННЫЕ!$V1901&amp;"v"&amp;R1901&amp;"k"&amp;ДАННЫЕ!$U1901&amp;"s"&amp;ДАННЫЕ!$Y1901&amp;"t"&amp;ДАННЫЕ!$X1901&amp;"b"&amp;IF(ДАННЫЕ!$Q1901&gt;1,1,0)&amp;"PP"&amp;ДАННЫЕ!Z1901&amp;"c"&amp;S1901&amp;"x"&amp;IF(ДАННЫЕ!$BY1901&gt;0,IF(YEAR(ДАННЫЕ!$F$1)=YEAR(ДАННЫЕ!$BY1901),1,0),0)&amp;"n"&amp;IF(ДАННЫЕ!$BZ1901&gt;0,IF(YEAR(ДАННЫЕ!$F$1)=YEAR(ДАННЫЕ!$BZ1901),1,0),0)&amp;"u"&amp;D1901&amp;"z"&amp;IF(ДАННЫЕ!$CL1901&gt;0,IF(YEAR(ДАННЫЕ!$F$1)&gt;YEAR(ДАННЫЕ!$CL1901),11,12),0)</f>
        <v>03mf0zpihbeCD0g0dlav0kstb0PPc0x0n0u0z0</v>
      </c>
      <c r="K1901" s="28" t="str">
        <f ca="1">ДАННЫЕ!$I1901&amp;"x"&amp;B1901&amp;"w"&amp;IF(T1901+ДАННЫЕ!AD1901+ДАННЫЕ!AE1901+ДАННЫЕ!AF1901+ДАННЫЕ!AG1901+ДАННЫЕ!AH1901+ДАННЫЕ!$AL1901+ДАННЫЕ!AI1901+ДАННЫЕ!AJ1901+ДАННЫЕ!AK1901+ДАННЫЕ!AP1901+ДАННЫЕ!AQ1901+ДАННЫЕ!AR1901+ДАННЫЕ!$AM1901+ДАННЫЕ!$AN1901+ДАННЫЕ!AS1901+ДАННЫЕ!AT1901&gt;0,1,0)&amp;IF(OR(T1901=2,ДАННЫЕ!AD1901=2,ДАННЫЕ!AE1901=2,ДАННЫЕ!AF1901=2,ДАННЫЕ!AG1901=2,ДАННЫЕ!AH1901=2,ДАННЫЕ!$AL1901=2,ДАННЫЕ!AI1901=2,ДАННЫЕ!AJ1901=2,ДАННЫЕ!AK1901=2,ДАННЫЕ!AP1901=2,ДАННЫЕ!AQ1901=2,ДАННЫЕ!AR1901=2,ДАННЫЕ!$AM1901=2,ДАННЫЕ!$AN1901=2,ДАННЫЕ!AS1901=2,ДАННЫЕ!AT1901=2),2,0)&amp;"t"&amp;IF(T1901&gt;0,"1"&amp;T1901,"00")&amp;"f"&amp;IF(ДАННЫЕ!$AC1901,"1"&amp;ДАННЫЕ!$AC1901,"00")&amp;"b"&amp;IF(ДАННЫЕ!$AD1901,"1"&amp;ДАННЫЕ!$AD1901,"00")&amp;"g"&amp;IF(ДАННЫЕ!$AF1901,"1"&amp;ДАННЫЕ!$AF1901,"00")&amp;"c"&amp;IF(ДАННЫЕ!$AG1901,"1"&amp;ДАННЫЕ!$AG1901,"00")&amp;"i"&amp;IF(ДАННЫЕ!$AH1901,"1"&amp;ДАННЫЕ!$AH1901,"00")&amp;"r"&amp;IF(ДАННЫЕ!$AL1901,"1"&amp;ДАННЫЕ!$AL1901,"00")&amp;"m"&amp;IF(ДАННЫЕ!$AI1901,"1"&amp;ДАННЫЕ!$AI1901,"00")&amp;"hS"&amp;IF(ДАННЫЕ!$AJ1901,"1"&amp;ДАННЫЕ!$AJ1901,"00")&amp;"hZ"&amp;IF(ДАННЫЕ!$AK1901,"1"&amp;ДАННЫЕ!$AK1901,"00")&amp;"p"&amp;IF(ДАННЫЕ!$AP1901,"1"&amp;ДАННЫЕ!$AP1901,"00")&amp;"k"&amp;IF(ДАННЫЕ!$AQ1901,"1"&amp;ДАННЫЕ!$AQ1901,"00")&amp;"z"&amp;IF(ДАННЫЕ!$AR1901,"1"&amp;ДАННЫЕ!$AR1901,"00")&amp;"j"&amp;IF(ДАННЫЕ!$AM1901,"1"&amp;ДАННЫЕ!$AM1901,"00")&amp;"n"&amp;IF(ДАННЫЕ!$AN1901,"1"&amp;ДАННЫЕ!$AN1901,"00")&amp;"E"&amp;ДАННЫЕ!BI1901&amp;"L"&amp;ДАННЫЕ!AO1901&amp;"h"&amp;IF(ДАННЫЕ!$AU1901&gt;0,1,0)&amp;"v"&amp;IF(ДАННЫЕ!$AW1901&gt;0,1,0)&amp;"a"&amp;IF(ДАННЫЕ!$AS1901,"1"&amp;ДАННЫЕ!$AS1901,"00")&amp;"s"&amp;IF(ДАННЫЕ!$AT1901,"1"&amp;ДАННЫЕ!$AT1901,"00")&amp;"u"&amp;IF(ДАННЫЕ!$CJ1901&gt;0,1,0)&amp;"y"&amp;B1901&amp;"d"&amp;H1901&amp;"e"&amp;F1901&amp;G1901</f>
        <v>x0w00t00f00b00g00c00i00r00m00hS00hZ00p00k00z00j00n00ELh0v0a00s00u0y0de</v>
      </c>
      <c r="L1901" s="28" t="str">
        <f ca="1">ДАННЫЕ!$I1901&amp;"VN"&amp;IF(ДАННЫЕ!AW1901&gt;0,11,10)&amp;"CD"&amp;IF(ДАННЫЕ!BF1901&gt;500,16,IF(ДАННЫЕ!BF1901&gt;350,15,IF(ДАННЫЕ!BF1901&gt;=200,14,IF(ДАННЫЕ!BF1901&gt;=100,13,IF(ДАННЫЕ!BF1901&gt;=50,12,IF(ДАННЫЕ!BF1901&gt;0,11,10))))))&amp;"AR"&amp;IF(ДАННЫЕ!BX1901&gt;0,1,0)&amp;"GD"&amp;B1901&amp;"VV"&amp;IF(E1901&gt;=5,IF(E1901&lt;18,1,0),0)</f>
        <v>VN10CD10AR0GD0VV0</v>
      </c>
      <c r="M1901" s="28" t="str">
        <f>ДАННЫЕ!$I1901&amp;"b"&amp;ДАННЫЕ!$BI1901&amp;"r"&amp;ДАННЫЕ!$BJ1901&amp;"CD"&amp;IF(ДАННЫЕ!BF1901&gt;0,IF(ДАННЫЕ!BF1901&lt;200,1,IF(ДАННЫЕ!BF1901&lt;350,2,3)),0)&amp;"h"&amp;IF(ДАННЫЕ!$BK1901+ДАННЫЕ!$BL1901+ДАННЫЕ!$BM1901&gt;0,1,0)&amp;"x"&amp;ДАННЫЕ!$BK1901&amp;"y"&amp;ДАННЫЕ!$BL1901&amp;"z"&amp;ДАННЫЕ!$BM1901&amp;"c"&amp;IF(ДАННЫЕ!$BK1901+ДАННЫЕ!$BL1901+ДАННЫЕ!$BM1901=3,1,0)&amp;"a"&amp;IF(ДАННЫЕ!$BQ1901+ДАННЫЕ!$BR1901&gt;0,1,0)&amp;"d"&amp;ДАННЫЕ!$BQ1901&amp;"v"&amp;ДАННЫЕ!$BR1901&amp;"p"&amp;ДАННЫЕ!$BS1901&amp;"n"&amp;ДАННЫЕ!$BU1901&amp;"t"&amp;ДАННЫЕ!$BV1901&amp;"o"&amp;ДАННЫЕ!$BT1901&amp;"l"&amp;IF(ДАННЫЕ!$BN1901&gt;0,1,0)&amp;ДАННЫЕ!$BN1901&amp;"g"&amp;ДАННЫЕ!$BO1901&amp;"s"&amp;ДАННЫЕ!$BP1901&amp;"DZ"&amp;IF(ДАННЫЕ!B1901-ДАННЫЕ!G1901 &lt; 60,IF(ДАННЫЕ!B1901-ДАННЫЕ!G1901 &gt;= 0,1,0),0)&amp;"u"&amp;IF(ДАННЫЕ!$CJ1901&gt;0,1,0)</f>
        <v>brCD0h0xyzc0a0dvpntol0gsDZ1u0</v>
      </c>
      <c r="N1901" s="28" t="str">
        <f ca="1">ДАННЫЕ!$F1901&amp;ДАННЫЕ!$I1901&amp;"g"&amp;B1901&amp;"cf"&amp;D1901&amp;"a"&amp;IF(ДАННЫЕ!$BX1901&gt;0,1,0)&amp;IF(ДАННЫЕ!$BF1901&gt;500,1,IF(ДАННЫЕ!$BF1901&gt;350,2,IF(ДАННЫЕ!$BF1901&gt;=200,3,IF(ДАННЫЕ!$BF1901&gt;=100,4,IF(ДАННЫЕ!$BF1901&gt;=50,5,IF(ДАННЫЕ!$BF1901&lt;50,6,0))))))&amp;"AR"&amp;IF(DATEDIF(ДАННЫЕ!$BX1901,ДАННЫЕ!$F$1,"y")&gt;1,1,0)&amp;"VG"&amp;IF(ДАННЫЕ!$BH1901="0",1,0)&amp;"o"&amp;IF(T1901+ДАННЫЕ!$AF1901+ДАННЫЕ!$AG1901+ДАННЫЕ!$AH1901+ДАННЫЕ!$AI1901+ДАННЫЕ!$AJ1901+ДАННЫЕ!$AP1901+ДАННЫЕ!$AQ1901+ДАННЫЕ!$AR1901+ДАННЫЕ!$AU1901+ДАННЫЕ!$AW1901+ДАННЫЕ!$AS1901+ДАННЫЕ!$AT1901&gt;0,1,0)&amp;"x"&amp;ДАННЫЕ!$AG1901&amp;"p"&amp;IF(ДАННЫЕ!$BY1901&gt;0,1,0)&amp;"v"&amp;IF(ДАННЫЕ!$BZ1901&gt;0,1,0)&amp;"n"&amp;ДАННЫЕ!$CA1901&amp;"t"&amp;ДАННЫЕ!$AY1901&amp;"k"&amp;ДАННЫЕ!$CB1901&amp;"q"&amp;ДАННЫЕ!$CC1901&amp;"w"&amp;ДАННЫЕ!$CD1901&amp;"e"&amp;ДАННЫЕ!$CE1901&amp;"m"&amp;ДАННЫЕ!$CF1901&amp;"c"&amp;ДАННЫЕ!$CG1901&amp;"z"&amp;ДАННЫЕ!$CH1901&amp;"d"&amp;IF(H1901=4,1,0)&amp;"s"&amp;IF(ДАННЫЕ!$J1901=1,0,1)&amp;"u"&amp;IF(ДАННЫЕ!$CJ1901&gt;0,1,0)</f>
        <v>g0cf0a06AR1VG0o0xp0v0ntkqwemczd0s1u0</v>
      </c>
      <c r="O1901" s="28" t="str">
        <f>ДАННЫЕ!$I1901&amp;"g"&amp;B1901&amp;A1901&amp;"f"&amp;P1901&amp;"c"&amp;IF(ДАННЫЕ!$U1901&gt;0,1,0)&amp;"s"&amp;IF(ДАННЫЕ!$Q1901&gt;0,IF(YEAR(ДАННЫЕ!$F$1)=YEAR(ДАННЫЕ!$Q1901),IF(MONTH(ДАННЫЕ!$F$1)=MONTH(ДАННЫЕ!$Q1901),111,11),1),0)&amp;"i"&amp;IF(ДАННЫЕ!$R1901+ДАННЫЕ!$S1901+ДАННЫЕ!$T1901=0,0,1)&amp;"h"&amp;IF(ДАННЫЕ!$P1901&gt;0,1,0)&amp;"p"&amp;IF(ДАННЫЕ!$CI1901&gt;0,IF(YEAR(ДАННЫЕ!$F$1)=YEAR(ДАННЫЕ!$CI1901),IF(MONTH(ДАННЫЕ!$F$1)=MONTH(ДАННЫЕ!$CI1901),111,11),1),0)&amp;"d"&amp;IF(ДАННЫЕ!$CJ1901&gt;0,IF(YEAR(ДАННЫЕ!$F$1)=YEAR(ДАННЫЕ!$CJ1901),IF(MONTH(ДАННЫЕ!$F$1)=MONTH(ДАННЫЕ!$CJ1901),111,11),1),0)&amp;"o"&amp;IF(ДАННЫЕ!$CK1901&gt;0,IF(MONTH(ДАННЫЕ!$F$1)=MONTH(ДАННЫЕ!$CK1901),111,11),0)&amp;"v"&amp;IF(ДАННЫЕ!$BE1901&gt;0,IF(MONTH(ДАННЫЕ!$F$1)=MONTH(ДАННЫЕ!$BE1901),111,11),0)</f>
        <v>g00f0c0s0i0h0p0d0o0v0</v>
      </c>
      <c r="P1901" s="15">
        <f t="shared" si="92"/>
        <v>0</v>
      </c>
      <c r="Q1901" s="15">
        <f>IF(ДАННЫЕ!$F$1&gt;ДАННЫЕ!$N1901,IF(YEAR(ДАННЫЕ!$F$1)=YEAR(ДАННЫЕ!M1901),1,0),0)</f>
        <v>0</v>
      </c>
      <c r="R1901" s="15">
        <f>IF(ДАННЫЕ!$F$1&gt;ДАННЫЕ!$N1901,IF(YEAR(ДАННЫЕ!$F$1)=YEAR(ДАННЫЕ!N1901),1,0),0)</f>
        <v>0</v>
      </c>
      <c r="S1901" s="15">
        <f>IF(ДАННЫЕ!$AA1901="2А",1,IF(ДАННЫЕ!$AA1901="2Б",2,IF(ДАННЫЕ!$AA1901="2В",3,IF(ДАННЫЕ!$AA1901=3,4,IF(ДАННЫЕ!$AA1901="4А",5,IF(ДАННЫЕ!$AA1901="4Б",6,IF(ДАННЫЕ!$AA1901="4В",7,IF(ДАННЫЕ!$AA1901=5,8,0))))))))</f>
        <v>0</v>
      </c>
      <c r="T1901" s="15">
        <f>IF(OR(ДАННЫЕ!$AC1901=2,ДАННЫЕ!$AD1901=2,ДАННЫЕ!$AE1901=2),2,IF(OR(ДАННЫЕ!$AC1901=1,ДАННЫЕ!$AD1901=1,ДАННЫЕ!$AE1901=1),1,0))</f>
        <v>0</v>
      </c>
    </row>
    <row r="1902" spans="1:20" x14ac:dyDescent="0.2">
      <c r="A1902" s="78">
        <f>IF(B1902&gt;0,IF(MONTH(ДАННЫЕ!$F$1)=MONTH(ДАННЫЕ!$B1902),1,0),0)</f>
        <v>0</v>
      </c>
      <c r="B1902" s="14">
        <f>IF(ДАННЫЕ!$B1902&gt;0,IF(YEAR(ДАННЫЕ!$F$1)=YEAR(ДАННЫЕ!$B1902),1,0),0)</f>
        <v>0</v>
      </c>
      <c r="C1902" s="14">
        <f>IF(ДАННЫЕ!$CM1902&gt;0,IF(YEAR(ДАННЫЕ!$F$1)=YEAR(ДАННЫЕ!$CM1902),1,0),0)</f>
        <v>0</v>
      </c>
      <c r="D1902" s="14">
        <f>IF(ДАННЫЕ!$CJ1902&gt;0,IF(ДАННЫЕ!$CL1902&gt;ДАННЫЕ!$F$1,1,IF(ДАННЫЕ!$CL1902&gt;0,0,1)),0)</f>
        <v>0</v>
      </c>
      <c r="E1902" s="43" t="str">
        <f ca="1">IF(ДАННЫЕ!$F$1&gt;0,IF(ДАННЫЕ!$G1902&gt;0,DATEDIF(ДАННЫЕ!$G1902,ДАННЫЕ!$F$1,"y"),""),IF(ДАННЫЕ!$G1902&gt;0,DATEDIF(ДАННЫЕ!$G1902,TODAY(),"y"),""))</f>
        <v/>
      </c>
      <c r="F1902" s="43" t="str">
        <f xml:space="preserve"> IF(ДАННЫЕ!$F1902="М",IF(E1902&gt;=18,IF(E1902&lt;60,1,""),""),"")&amp;IF(ДАННЫЕ!$F1902="Ж",IF(E1902&gt;=18,IF(E1902&lt;55,1,""),""),"")</f>
        <v/>
      </c>
      <c r="G1902" s="43" t="str">
        <f xml:space="preserve"> IF(ДАННЫЕ!$F1902="М",IF(E1902&gt;=60,2,""),"")&amp;IF(ДАННЫЕ!$F1902="Ж",IF(E1902&gt;=55,2,""),"")</f>
        <v/>
      </c>
      <c r="H1902" s="43" t="str">
        <f t="shared" ca="1" si="90"/>
        <v/>
      </c>
      <c r="I1902" s="43" t="str">
        <f t="shared" ca="1" si="91"/>
        <v>03</v>
      </c>
      <c r="J1902" s="28" t="str">
        <f ca="1">ДАННЫЕ!$F1902&amp;H1902&amp;I1902&amp;ДАННЫЕ!$I1902&amp;"m"&amp;IF(ДАННЫЕ!$I1902&gt;0,IF(ДАННЫЕ!$J1902&gt;0,0,1),"")&amp;"f"&amp;IF(ДАННЫЕ!$R1902&gt;0,IF(YEAR(ДАННЫЕ!$F$1)=YEAR(ДАННЫЕ!$R1902),1,0),0)&amp;"z"&amp;ДАННЫЕ!$R1902&amp;"p"&amp;ДАННЫЕ!$S1902&amp;"i"&amp;ДАННЫЕ!$T1902&amp;"h"&amp;ДАННЫЕ!$K1902&amp;"be"&amp;ДАННЫЕ!$BI1902&amp;"CD"&amp;IF(ДАННЫЕ!BF1902&gt;500,4,IF(ДАННЫЕ!BF1902&gt;350,3,IF(ДАННЫЕ!BF1902&gt;200,2,IF(ДАННЫЕ!BF1902&gt;0,1,0))))&amp;"g"&amp;B1902&amp;"d"&amp;H1902&amp;"l"&amp;ДАННЫЕ!AT1902&amp;"a"&amp;ДАННЫЕ!$V1902&amp;"v"&amp;R1902&amp;"k"&amp;ДАННЫЕ!$U1902&amp;"s"&amp;ДАННЫЕ!$Y1902&amp;"t"&amp;ДАННЫЕ!$X1902&amp;"b"&amp;IF(ДАННЫЕ!$Q1902&gt;1,1,0)&amp;"PP"&amp;ДАННЫЕ!Z1902&amp;"c"&amp;S1902&amp;"x"&amp;IF(ДАННЫЕ!$BY1902&gt;0,IF(YEAR(ДАННЫЕ!$F$1)=YEAR(ДАННЫЕ!$BY1902),1,0),0)&amp;"n"&amp;IF(ДАННЫЕ!$BZ1902&gt;0,IF(YEAR(ДАННЫЕ!$F$1)=YEAR(ДАННЫЕ!$BZ1902),1,0),0)&amp;"u"&amp;D1902&amp;"z"&amp;IF(ДАННЫЕ!$CL1902&gt;0,IF(YEAR(ДАННЫЕ!$F$1)&gt;YEAR(ДАННЫЕ!$CL1902),11,12),0)</f>
        <v>03mf0zpihbeCD0g0dlav0kstb0PPc0x0n0u0z0</v>
      </c>
      <c r="K1902" s="28" t="str">
        <f ca="1">ДАННЫЕ!$I1902&amp;"x"&amp;B1902&amp;"w"&amp;IF(T1902+ДАННЫЕ!AD1902+ДАННЫЕ!AE1902+ДАННЫЕ!AF1902+ДАННЫЕ!AG1902+ДАННЫЕ!AH1902+ДАННЫЕ!$AL1902+ДАННЫЕ!AI1902+ДАННЫЕ!AJ1902+ДАННЫЕ!AK1902+ДАННЫЕ!AP1902+ДАННЫЕ!AQ1902+ДАННЫЕ!AR1902+ДАННЫЕ!$AM1902+ДАННЫЕ!$AN1902+ДАННЫЕ!AS1902+ДАННЫЕ!AT1902&gt;0,1,0)&amp;IF(OR(T1902=2,ДАННЫЕ!AD1902=2,ДАННЫЕ!AE1902=2,ДАННЫЕ!AF1902=2,ДАННЫЕ!AG1902=2,ДАННЫЕ!AH1902=2,ДАННЫЕ!$AL1902=2,ДАННЫЕ!AI1902=2,ДАННЫЕ!AJ1902=2,ДАННЫЕ!AK1902=2,ДАННЫЕ!AP1902=2,ДАННЫЕ!AQ1902=2,ДАННЫЕ!AR1902=2,ДАННЫЕ!$AM1902=2,ДАННЫЕ!$AN1902=2,ДАННЫЕ!AS1902=2,ДАННЫЕ!AT1902=2),2,0)&amp;"t"&amp;IF(T1902&gt;0,"1"&amp;T1902,"00")&amp;"f"&amp;IF(ДАННЫЕ!$AC1902,"1"&amp;ДАННЫЕ!$AC1902,"00")&amp;"b"&amp;IF(ДАННЫЕ!$AD1902,"1"&amp;ДАННЫЕ!$AD1902,"00")&amp;"g"&amp;IF(ДАННЫЕ!$AF1902,"1"&amp;ДАННЫЕ!$AF1902,"00")&amp;"c"&amp;IF(ДАННЫЕ!$AG1902,"1"&amp;ДАННЫЕ!$AG1902,"00")&amp;"i"&amp;IF(ДАННЫЕ!$AH1902,"1"&amp;ДАННЫЕ!$AH1902,"00")&amp;"r"&amp;IF(ДАННЫЕ!$AL1902,"1"&amp;ДАННЫЕ!$AL1902,"00")&amp;"m"&amp;IF(ДАННЫЕ!$AI1902,"1"&amp;ДАННЫЕ!$AI1902,"00")&amp;"hS"&amp;IF(ДАННЫЕ!$AJ1902,"1"&amp;ДАННЫЕ!$AJ1902,"00")&amp;"hZ"&amp;IF(ДАННЫЕ!$AK1902,"1"&amp;ДАННЫЕ!$AK1902,"00")&amp;"p"&amp;IF(ДАННЫЕ!$AP1902,"1"&amp;ДАННЫЕ!$AP1902,"00")&amp;"k"&amp;IF(ДАННЫЕ!$AQ1902,"1"&amp;ДАННЫЕ!$AQ1902,"00")&amp;"z"&amp;IF(ДАННЫЕ!$AR1902,"1"&amp;ДАННЫЕ!$AR1902,"00")&amp;"j"&amp;IF(ДАННЫЕ!$AM1902,"1"&amp;ДАННЫЕ!$AM1902,"00")&amp;"n"&amp;IF(ДАННЫЕ!$AN1902,"1"&amp;ДАННЫЕ!$AN1902,"00")&amp;"E"&amp;ДАННЫЕ!BI1902&amp;"L"&amp;ДАННЫЕ!AO1902&amp;"h"&amp;IF(ДАННЫЕ!$AU1902&gt;0,1,0)&amp;"v"&amp;IF(ДАННЫЕ!$AW1902&gt;0,1,0)&amp;"a"&amp;IF(ДАННЫЕ!$AS1902,"1"&amp;ДАННЫЕ!$AS1902,"00")&amp;"s"&amp;IF(ДАННЫЕ!$AT1902,"1"&amp;ДАННЫЕ!$AT1902,"00")&amp;"u"&amp;IF(ДАННЫЕ!$CJ1902&gt;0,1,0)&amp;"y"&amp;B1902&amp;"d"&amp;H1902&amp;"e"&amp;F1902&amp;G1902</f>
        <v>x0w00t00f00b00g00c00i00r00m00hS00hZ00p00k00z00j00n00ELh0v0a00s00u0y0de</v>
      </c>
      <c r="L1902" s="28" t="str">
        <f ca="1">ДАННЫЕ!$I1902&amp;"VN"&amp;IF(ДАННЫЕ!AW1902&gt;0,11,10)&amp;"CD"&amp;IF(ДАННЫЕ!BF1902&gt;500,16,IF(ДАННЫЕ!BF1902&gt;350,15,IF(ДАННЫЕ!BF1902&gt;=200,14,IF(ДАННЫЕ!BF1902&gt;=100,13,IF(ДАННЫЕ!BF1902&gt;=50,12,IF(ДАННЫЕ!BF1902&gt;0,11,10))))))&amp;"AR"&amp;IF(ДАННЫЕ!BX1902&gt;0,1,0)&amp;"GD"&amp;B1902&amp;"VV"&amp;IF(E1902&gt;=5,IF(E1902&lt;18,1,0),0)</f>
        <v>VN10CD10AR0GD0VV0</v>
      </c>
      <c r="M1902" s="28" t="str">
        <f>ДАННЫЕ!$I1902&amp;"b"&amp;ДАННЫЕ!$BI1902&amp;"r"&amp;ДАННЫЕ!$BJ1902&amp;"CD"&amp;IF(ДАННЫЕ!BF1902&gt;0,IF(ДАННЫЕ!BF1902&lt;200,1,IF(ДАННЫЕ!BF1902&lt;350,2,3)),0)&amp;"h"&amp;IF(ДАННЫЕ!$BK1902+ДАННЫЕ!$BL1902+ДАННЫЕ!$BM1902&gt;0,1,0)&amp;"x"&amp;ДАННЫЕ!$BK1902&amp;"y"&amp;ДАННЫЕ!$BL1902&amp;"z"&amp;ДАННЫЕ!$BM1902&amp;"c"&amp;IF(ДАННЫЕ!$BK1902+ДАННЫЕ!$BL1902+ДАННЫЕ!$BM1902=3,1,0)&amp;"a"&amp;IF(ДАННЫЕ!$BQ1902+ДАННЫЕ!$BR1902&gt;0,1,0)&amp;"d"&amp;ДАННЫЕ!$BQ1902&amp;"v"&amp;ДАННЫЕ!$BR1902&amp;"p"&amp;ДАННЫЕ!$BS1902&amp;"n"&amp;ДАННЫЕ!$BU1902&amp;"t"&amp;ДАННЫЕ!$BV1902&amp;"o"&amp;ДАННЫЕ!$BT1902&amp;"l"&amp;IF(ДАННЫЕ!$BN1902&gt;0,1,0)&amp;ДАННЫЕ!$BN1902&amp;"g"&amp;ДАННЫЕ!$BO1902&amp;"s"&amp;ДАННЫЕ!$BP1902&amp;"DZ"&amp;IF(ДАННЫЕ!B1902-ДАННЫЕ!G1902 &lt; 60,IF(ДАННЫЕ!B1902-ДАННЫЕ!G1902 &gt;= 0,1,0),0)&amp;"u"&amp;IF(ДАННЫЕ!$CJ1902&gt;0,1,0)</f>
        <v>brCD0h0xyzc0a0dvpntol0gsDZ1u0</v>
      </c>
      <c r="N1902" s="28" t="str">
        <f ca="1">ДАННЫЕ!$F1902&amp;ДАННЫЕ!$I1902&amp;"g"&amp;B1902&amp;"cf"&amp;D1902&amp;"a"&amp;IF(ДАННЫЕ!$BX1902&gt;0,1,0)&amp;IF(ДАННЫЕ!$BF1902&gt;500,1,IF(ДАННЫЕ!$BF1902&gt;350,2,IF(ДАННЫЕ!$BF1902&gt;=200,3,IF(ДАННЫЕ!$BF1902&gt;=100,4,IF(ДАННЫЕ!$BF1902&gt;=50,5,IF(ДАННЫЕ!$BF1902&lt;50,6,0))))))&amp;"AR"&amp;IF(DATEDIF(ДАННЫЕ!$BX1902,ДАННЫЕ!$F$1,"y")&gt;1,1,0)&amp;"VG"&amp;IF(ДАННЫЕ!$BH1902="0",1,0)&amp;"o"&amp;IF(T1902+ДАННЫЕ!$AF1902+ДАННЫЕ!$AG1902+ДАННЫЕ!$AH1902+ДАННЫЕ!$AI1902+ДАННЫЕ!$AJ1902+ДАННЫЕ!$AP1902+ДАННЫЕ!$AQ1902+ДАННЫЕ!$AR1902+ДАННЫЕ!$AU1902+ДАННЫЕ!$AW1902+ДАННЫЕ!$AS1902+ДАННЫЕ!$AT1902&gt;0,1,0)&amp;"x"&amp;ДАННЫЕ!$AG1902&amp;"p"&amp;IF(ДАННЫЕ!$BY1902&gt;0,1,0)&amp;"v"&amp;IF(ДАННЫЕ!$BZ1902&gt;0,1,0)&amp;"n"&amp;ДАННЫЕ!$CA1902&amp;"t"&amp;ДАННЫЕ!$AY1902&amp;"k"&amp;ДАННЫЕ!$CB1902&amp;"q"&amp;ДАННЫЕ!$CC1902&amp;"w"&amp;ДАННЫЕ!$CD1902&amp;"e"&amp;ДАННЫЕ!$CE1902&amp;"m"&amp;ДАННЫЕ!$CF1902&amp;"c"&amp;ДАННЫЕ!$CG1902&amp;"z"&amp;ДАННЫЕ!$CH1902&amp;"d"&amp;IF(H1902=4,1,0)&amp;"s"&amp;IF(ДАННЫЕ!$J1902=1,0,1)&amp;"u"&amp;IF(ДАННЫЕ!$CJ1902&gt;0,1,0)</f>
        <v>g0cf0a06AR1VG0o0xp0v0ntkqwemczd0s1u0</v>
      </c>
      <c r="O1902" s="28" t="str">
        <f>ДАННЫЕ!$I1902&amp;"g"&amp;B1902&amp;A1902&amp;"f"&amp;P1902&amp;"c"&amp;IF(ДАННЫЕ!$U1902&gt;0,1,0)&amp;"s"&amp;IF(ДАННЫЕ!$Q1902&gt;0,IF(YEAR(ДАННЫЕ!$F$1)=YEAR(ДАННЫЕ!$Q1902),IF(MONTH(ДАННЫЕ!$F$1)=MONTH(ДАННЫЕ!$Q1902),111,11),1),0)&amp;"i"&amp;IF(ДАННЫЕ!$R1902+ДАННЫЕ!$S1902+ДАННЫЕ!$T1902=0,0,1)&amp;"h"&amp;IF(ДАННЫЕ!$P1902&gt;0,1,0)&amp;"p"&amp;IF(ДАННЫЕ!$CI1902&gt;0,IF(YEAR(ДАННЫЕ!$F$1)=YEAR(ДАННЫЕ!$CI1902),IF(MONTH(ДАННЫЕ!$F$1)=MONTH(ДАННЫЕ!$CI1902),111,11),1),0)&amp;"d"&amp;IF(ДАННЫЕ!$CJ1902&gt;0,IF(YEAR(ДАННЫЕ!$F$1)=YEAR(ДАННЫЕ!$CJ1902),IF(MONTH(ДАННЫЕ!$F$1)=MONTH(ДАННЫЕ!$CJ1902),111,11),1),0)&amp;"o"&amp;IF(ДАННЫЕ!$CK1902&gt;0,IF(MONTH(ДАННЫЕ!$F$1)=MONTH(ДАННЫЕ!$CK1902),111,11),0)&amp;"v"&amp;IF(ДАННЫЕ!$BE1902&gt;0,IF(MONTH(ДАННЫЕ!$F$1)=MONTH(ДАННЫЕ!$BE1902),111,11),0)</f>
        <v>g00f0c0s0i0h0p0d0o0v0</v>
      </c>
      <c r="P1902" s="15">
        <f t="shared" si="92"/>
        <v>0</v>
      </c>
      <c r="Q1902" s="15">
        <f>IF(ДАННЫЕ!$F$1&gt;ДАННЫЕ!$N1902,IF(YEAR(ДАННЫЕ!$F$1)=YEAR(ДАННЫЕ!M1902),1,0),0)</f>
        <v>0</v>
      </c>
      <c r="R1902" s="15">
        <f>IF(ДАННЫЕ!$F$1&gt;ДАННЫЕ!$N1902,IF(YEAR(ДАННЫЕ!$F$1)=YEAR(ДАННЫЕ!N1902),1,0),0)</f>
        <v>0</v>
      </c>
      <c r="S1902" s="15">
        <f>IF(ДАННЫЕ!$AA1902="2А",1,IF(ДАННЫЕ!$AA1902="2Б",2,IF(ДАННЫЕ!$AA1902="2В",3,IF(ДАННЫЕ!$AA1902=3,4,IF(ДАННЫЕ!$AA1902="4А",5,IF(ДАННЫЕ!$AA1902="4Б",6,IF(ДАННЫЕ!$AA1902="4В",7,IF(ДАННЫЕ!$AA1902=5,8,0))))))))</f>
        <v>0</v>
      </c>
      <c r="T1902" s="15">
        <f>IF(OR(ДАННЫЕ!$AC1902=2,ДАННЫЕ!$AD1902=2,ДАННЫЕ!$AE1902=2),2,IF(OR(ДАННЫЕ!$AC1902=1,ДАННЫЕ!$AD1902=1,ДАННЫЕ!$AE1902=1),1,0))</f>
        <v>0</v>
      </c>
    </row>
    <row r="1903" spans="1:20" x14ac:dyDescent="0.2">
      <c r="A1903" s="78">
        <f>IF(B1903&gt;0,IF(MONTH(ДАННЫЕ!$F$1)=MONTH(ДАННЫЕ!$B1903),1,0),0)</f>
        <v>0</v>
      </c>
      <c r="B1903" s="14">
        <f>IF(ДАННЫЕ!$B1903&gt;0,IF(YEAR(ДАННЫЕ!$F$1)=YEAR(ДАННЫЕ!$B1903),1,0),0)</f>
        <v>0</v>
      </c>
      <c r="C1903" s="14">
        <f>IF(ДАННЫЕ!$CM1903&gt;0,IF(YEAR(ДАННЫЕ!$F$1)=YEAR(ДАННЫЕ!$CM1903),1,0),0)</f>
        <v>0</v>
      </c>
      <c r="D1903" s="14">
        <f>IF(ДАННЫЕ!$CJ1903&gt;0,IF(ДАННЫЕ!$CL1903&gt;ДАННЫЕ!$F$1,1,IF(ДАННЫЕ!$CL1903&gt;0,0,1)),0)</f>
        <v>0</v>
      </c>
      <c r="E1903" s="43" t="str">
        <f ca="1">IF(ДАННЫЕ!$F$1&gt;0,IF(ДАННЫЕ!$G1903&gt;0,DATEDIF(ДАННЫЕ!$G1903,ДАННЫЕ!$F$1,"y"),""),IF(ДАННЫЕ!$G1903&gt;0,DATEDIF(ДАННЫЕ!$G1903,TODAY(),"y"),""))</f>
        <v/>
      </c>
      <c r="F1903" s="43" t="str">
        <f xml:space="preserve"> IF(ДАННЫЕ!$F1903="М",IF(E1903&gt;=18,IF(E1903&lt;60,1,""),""),"")&amp;IF(ДАННЫЕ!$F1903="Ж",IF(E1903&gt;=18,IF(E1903&lt;55,1,""),""),"")</f>
        <v/>
      </c>
      <c r="G1903" s="43" t="str">
        <f xml:space="preserve"> IF(ДАННЫЕ!$F1903="М",IF(E1903&gt;=60,2,""),"")&amp;IF(ДАННЫЕ!$F1903="Ж",IF(E1903&gt;=55,2,""),"")</f>
        <v/>
      </c>
      <c r="H1903" s="43" t="str">
        <f t="shared" ca="1" si="90"/>
        <v/>
      </c>
      <c r="I1903" s="43" t="str">
        <f t="shared" ca="1" si="91"/>
        <v>03</v>
      </c>
      <c r="J1903" s="28" t="str">
        <f ca="1">ДАННЫЕ!$F1903&amp;H1903&amp;I1903&amp;ДАННЫЕ!$I1903&amp;"m"&amp;IF(ДАННЫЕ!$I1903&gt;0,IF(ДАННЫЕ!$J1903&gt;0,0,1),"")&amp;"f"&amp;IF(ДАННЫЕ!$R1903&gt;0,IF(YEAR(ДАННЫЕ!$F$1)=YEAR(ДАННЫЕ!$R1903),1,0),0)&amp;"z"&amp;ДАННЫЕ!$R1903&amp;"p"&amp;ДАННЫЕ!$S1903&amp;"i"&amp;ДАННЫЕ!$T1903&amp;"h"&amp;ДАННЫЕ!$K1903&amp;"be"&amp;ДАННЫЕ!$BI1903&amp;"CD"&amp;IF(ДАННЫЕ!BF1903&gt;500,4,IF(ДАННЫЕ!BF1903&gt;350,3,IF(ДАННЫЕ!BF1903&gt;200,2,IF(ДАННЫЕ!BF1903&gt;0,1,0))))&amp;"g"&amp;B1903&amp;"d"&amp;H1903&amp;"l"&amp;ДАННЫЕ!AT1903&amp;"a"&amp;ДАННЫЕ!$V1903&amp;"v"&amp;R1903&amp;"k"&amp;ДАННЫЕ!$U1903&amp;"s"&amp;ДАННЫЕ!$Y1903&amp;"t"&amp;ДАННЫЕ!$X1903&amp;"b"&amp;IF(ДАННЫЕ!$Q1903&gt;1,1,0)&amp;"PP"&amp;ДАННЫЕ!Z1903&amp;"c"&amp;S1903&amp;"x"&amp;IF(ДАННЫЕ!$BY1903&gt;0,IF(YEAR(ДАННЫЕ!$F$1)=YEAR(ДАННЫЕ!$BY1903),1,0),0)&amp;"n"&amp;IF(ДАННЫЕ!$BZ1903&gt;0,IF(YEAR(ДАННЫЕ!$F$1)=YEAR(ДАННЫЕ!$BZ1903),1,0),0)&amp;"u"&amp;D1903&amp;"z"&amp;IF(ДАННЫЕ!$CL1903&gt;0,IF(YEAR(ДАННЫЕ!$F$1)&gt;YEAR(ДАННЫЕ!$CL1903),11,12),0)</f>
        <v>03mf0zpihbeCD0g0dlav0kstb0PPc0x0n0u0z0</v>
      </c>
      <c r="K1903" s="28" t="str">
        <f ca="1">ДАННЫЕ!$I1903&amp;"x"&amp;B1903&amp;"w"&amp;IF(T1903+ДАННЫЕ!AD1903+ДАННЫЕ!AE1903+ДАННЫЕ!AF1903+ДАННЫЕ!AG1903+ДАННЫЕ!AH1903+ДАННЫЕ!$AL1903+ДАННЫЕ!AI1903+ДАННЫЕ!AJ1903+ДАННЫЕ!AK1903+ДАННЫЕ!AP1903+ДАННЫЕ!AQ1903+ДАННЫЕ!AR1903+ДАННЫЕ!$AM1903+ДАННЫЕ!$AN1903+ДАННЫЕ!AS1903+ДАННЫЕ!AT1903&gt;0,1,0)&amp;IF(OR(T1903=2,ДАННЫЕ!AD1903=2,ДАННЫЕ!AE1903=2,ДАННЫЕ!AF1903=2,ДАННЫЕ!AG1903=2,ДАННЫЕ!AH1903=2,ДАННЫЕ!$AL1903=2,ДАННЫЕ!AI1903=2,ДАННЫЕ!AJ1903=2,ДАННЫЕ!AK1903=2,ДАННЫЕ!AP1903=2,ДАННЫЕ!AQ1903=2,ДАННЫЕ!AR1903=2,ДАННЫЕ!$AM1903=2,ДАННЫЕ!$AN1903=2,ДАННЫЕ!AS1903=2,ДАННЫЕ!AT1903=2),2,0)&amp;"t"&amp;IF(T1903&gt;0,"1"&amp;T1903,"00")&amp;"f"&amp;IF(ДАННЫЕ!$AC1903,"1"&amp;ДАННЫЕ!$AC1903,"00")&amp;"b"&amp;IF(ДАННЫЕ!$AD1903,"1"&amp;ДАННЫЕ!$AD1903,"00")&amp;"g"&amp;IF(ДАННЫЕ!$AF1903,"1"&amp;ДАННЫЕ!$AF1903,"00")&amp;"c"&amp;IF(ДАННЫЕ!$AG1903,"1"&amp;ДАННЫЕ!$AG1903,"00")&amp;"i"&amp;IF(ДАННЫЕ!$AH1903,"1"&amp;ДАННЫЕ!$AH1903,"00")&amp;"r"&amp;IF(ДАННЫЕ!$AL1903,"1"&amp;ДАННЫЕ!$AL1903,"00")&amp;"m"&amp;IF(ДАННЫЕ!$AI1903,"1"&amp;ДАННЫЕ!$AI1903,"00")&amp;"hS"&amp;IF(ДАННЫЕ!$AJ1903,"1"&amp;ДАННЫЕ!$AJ1903,"00")&amp;"hZ"&amp;IF(ДАННЫЕ!$AK1903,"1"&amp;ДАННЫЕ!$AK1903,"00")&amp;"p"&amp;IF(ДАННЫЕ!$AP1903,"1"&amp;ДАННЫЕ!$AP1903,"00")&amp;"k"&amp;IF(ДАННЫЕ!$AQ1903,"1"&amp;ДАННЫЕ!$AQ1903,"00")&amp;"z"&amp;IF(ДАННЫЕ!$AR1903,"1"&amp;ДАННЫЕ!$AR1903,"00")&amp;"j"&amp;IF(ДАННЫЕ!$AM1903,"1"&amp;ДАННЫЕ!$AM1903,"00")&amp;"n"&amp;IF(ДАННЫЕ!$AN1903,"1"&amp;ДАННЫЕ!$AN1903,"00")&amp;"E"&amp;ДАННЫЕ!BI1903&amp;"L"&amp;ДАННЫЕ!AO1903&amp;"h"&amp;IF(ДАННЫЕ!$AU1903&gt;0,1,0)&amp;"v"&amp;IF(ДАННЫЕ!$AW1903&gt;0,1,0)&amp;"a"&amp;IF(ДАННЫЕ!$AS1903,"1"&amp;ДАННЫЕ!$AS1903,"00")&amp;"s"&amp;IF(ДАННЫЕ!$AT1903,"1"&amp;ДАННЫЕ!$AT1903,"00")&amp;"u"&amp;IF(ДАННЫЕ!$CJ1903&gt;0,1,0)&amp;"y"&amp;B1903&amp;"d"&amp;H1903&amp;"e"&amp;F1903&amp;G1903</f>
        <v>x0w00t00f00b00g00c00i00r00m00hS00hZ00p00k00z00j00n00ELh0v0a00s00u0y0de</v>
      </c>
      <c r="L1903" s="28" t="str">
        <f ca="1">ДАННЫЕ!$I1903&amp;"VN"&amp;IF(ДАННЫЕ!AW1903&gt;0,11,10)&amp;"CD"&amp;IF(ДАННЫЕ!BF1903&gt;500,16,IF(ДАННЫЕ!BF1903&gt;350,15,IF(ДАННЫЕ!BF1903&gt;=200,14,IF(ДАННЫЕ!BF1903&gt;=100,13,IF(ДАННЫЕ!BF1903&gt;=50,12,IF(ДАННЫЕ!BF1903&gt;0,11,10))))))&amp;"AR"&amp;IF(ДАННЫЕ!BX1903&gt;0,1,0)&amp;"GD"&amp;B1903&amp;"VV"&amp;IF(E1903&gt;=5,IF(E1903&lt;18,1,0),0)</f>
        <v>VN10CD10AR0GD0VV0</v>
      </c>
      <c r="M1903" s="28" t="str">
        <f>ДАННЫЕ!$I1903&amp;"b"&amp;ДАННЫЕ!$BI1903&amp;"r"&amp;ДАННЫЕ!$BJ1903&amp;"CD"&amp;IF(ДАННЫЕ!BF1903&gt;0,IF(ДАННЫЕ!BF1903&lt;200,1,IF(ДАННЫЕ!BF1903&lt;350,2,3)),0)&amp;"h"&amp;IF(ДАННЫЕ!$BK1903+ДАННЫЕ!$BL1903+ДАННЫЕ!$BM1903&gt;0,1,0)&amp;"x"&amp;ДАННЫЕ!$BK1903&amp;"y"&amp;ДАННЫЕ!$BL1903&amp;"z"&amp;ДАННЫЕ!$BM1903&amp;"c"&amp;IF(ДАННЫЕ!$BK1903+ДАННЫЕ!$BL1903+ДАННЫЕ!$BM1903=3,1,0)&amp;"a"&amp;IF(ДАННЫЕ!$BQ1903+ДАННЫЕ!$BR1903&gt;0,1,0)&amp;"d"&amp;ДАННЫЕ!$BQ1903&amp;"v"&amp;ДАННЫЕ!$BR1903&amp;"p"&amp;ДАННЫЕ!$BS1903&amp;"n"&amp;ДАННЫЕ!$BU1903&amp;"t"&amp;ДАННЫЕ!$BV1903&amp;"o"&amp;ДАННЫЕ!$BT1903&amp;"l"&amp;IF(ДАННЫЕ!$BN1903&gt;0,1,0)&amp;ДАННЫЕ!$BN1903&amp;"g"&amp;ДАННЫЕ!$BO1903&amp;"s"&amp;ДАННЫЕ!$BP1903&amp;"DZ"&amp;IF(ДАННЫЕ!B1903-ДАННЫЕ!G1903 &lt; 60,IF(ДАННЫЕ!B1903-ДАННЫЕ!G1903 &gt;= 0,1,0),0)&amp;"u"&amp;IF(ДАННЫЕ!$CJ1903&gt;0,1,0)</f>
        <v>brCD0h0xyzc0a0dvpntol0gsDZ1u0</v>
      </c>
      <c r="N1903" s="28" t="str">
        <f ca="1">ДАННЫЕ!$F1903&amp;ДАННЫЕ!$I1903&amp;"g"&amp;B1903&amp;"cf"&amp;D1903&amp;"a"&amp;IF(ДАННЫЕ!$BX1903&gt;0,1,0)&amp;IF(ДАННЫЕ!$BF1903&gt;500,1,IF(ДАННЫЕ!$BF1903&gt;350,2,IF(ДАННЫЕ!$BF1903&gt;=200,3,IF(ДАННЫЕ!$BF1903&gt;=100,4,IF(ДАННЫЕ!$BF1903&gt;=50,5,IF(ДАННЫЕ!$BF1903&lt;50,6,0))))))&amp;"AR"&amp;IF(DATEDIF(ДАННЫЕ!$BX1903,ДАННЫЕ!$F$1,"y")&gt;1,1,0)&amp;"VG"&amp;IF(ДАННЫЕ!$BH1903="0",1,0)&amp;"o"&amp;IF(T1903+ДАННЫЕ!$AF1903+ДАННЫЕ!$AG1903+ДАННЫЕ!$AH1903+ДАННЫЕ!$AI1903+ДАННЫЕ!$AJ1903+ДАННЫЕ!$AP1903+ДАННЫЕ!$AQ1903+ДАННЫЕ!$AR1903+ДАННЫЕ!$AU1903+ДАННЫЕ!$AW1903+ДАННЫЕ!$AS1903+ДАННЫЕ!$AT1903&gt;0,1,0)&amp;"x"&amp;ДАННЫЕ!$AG1903&amp;"p"&amp;IF(ДАННЫЕ!$BY1903&gt;0,1,0)&amp;"v"&amp;IF(ДАННЫЕ!$BZ1903&gt;0,1,0)&amp;"n"&amp;ДАННЫЕ!$CA1903&amp;"t"&amp;ДАННЫЕ!$AY1903&amp;"k"&amp;ДАННЫЕ!$CB1903&amp;"q"&amp;ДАННЫЕ!$CC1903&amp;"w"&amp;ДАННЫЕ!$CD1903&amp;"e"&amp;ДАННЫЕ!$CE1903&amp;"m"&amp;ДАННЫЕ!$CF1903&amp;"c"&amp;ДАННЫЕ!$CG1903&amp;"z"&amp;ДАННЫЕ!$CH1903&amp;"d"&amp;IF(H1903=4,1,0)&amp;"s"&amp;IF(ДАННЫЕ!$J1903=1,0,1)&amp;"u"&amp;IF(ДАННЫЕ!$CJ1903&gt;0,1,0)</f>
        <v>g0cf0a06AR1VG0o0xp0v0ntkqwemczd0s1u0</v>
      </c>
      <c r="O1903" s="28" t="str">
        <f>ДАННЫЕ!$I1903&amp;"g"&amp;B1903&amp;A1903&amp;"f"&amp;P1903&amp;"c"&amp;IF(ДАННЫЕ!$U1903&gt;0,1,0)&amp;"s"&amp;IF(ДАННЫЕ!$Q1903&gt;0,IF(YEAR(ДАННЫЕ!$F$1)=YEAR(ДАННЫЕ!$Q1903),IF(MONTH(ДАННЫЕ!$F$1)=MONTH(ДАННЫЕ!$Q1903),111,11),1),0)&amp;"i"&amp;IF(ДАННЫЕ!$R1903+ДАННЫЕ!$S1903+ДАННЫЕ!$T1903=0,0,1)&amp;"h"&amp;IF(ДАННЫЕ!$P1903&gt;0,1,0)&amp;"p"&amp;IF(ДАННЫЕ!$CI1903&gt;0,IF(YEAR(ДАННЫЕ!$F$1)=YEAR(ДАННЫЕ!$CI1903),IF(MONTH(ДАННЫЕ!$F$1)=MONTH(ДАННЫЕ!$CI1903),111,11),1),0)&amp;"d"&amp;IF(ДАННЫЕ!$CJ1903&gt;0,IF(YEAR(ДАННЫЕ!$F$1)=YEAR(ДАННЫЕ!$CJ1903),IF(MONTH(ДАННЫЕ!$F$1)=MONTH(ДАННЫЕ!$CJ1903),111,11),1),0)&amp;"o"&amp;IF(ДАННЫЕ!$CK1903&gt;0,IF(MONTH(ДАННЫЕ!$F$1)=MONTH(ДАННЫЕ!$CK1903),111,11),0)&amp;"v"&amp;IF(ДАННЫЕ!$BE1903&gt;0,IF(MONTH(ДАННЫЕ!$F$1)=MONTH(ДАННЫЕ!$BE1903),111,11),0)</f>
        <v>g00f0c0s0i0h0p0d0o0v0</v>
      </c>
      <c r="P1903" s="15">
        <f t="shared" si="92"/>
        <v>0</v>
      </c>
      <c r="Q1903" s="15">
        <f>IF(ДАННЫЕ!$F$1&gt;ДАННЫЕ!$N1903,IF(YEAR(ДАННЫЕ!$F$1)=YEAR(ДАННЫЕ!M1903),1,0),0)</f>
        <v>0</v>
      </c>
      <c r="R1903" s="15">
        <f>IF(ДАННЫЕ!$F$1&gt;ДАННЫЕ!$N1903,IF(YEAR(ДАННЫЕ!$F$1)=YEAR(ДАННЫЕ!N1903),1,0),0)</f>
        <v>0</v>
      </c>
      <c r="S1903" s="15">
        <f>IF(ДАННЫЕ!$AA1903="2А",1,IF(ДАННЫЕ!$AA1903="2Б",2,IF(ДАННЫЕ!$AA1903="2В",3,IF(ДАННЫЕ!$AA1903=3,4,IF(ДАННЫЕ!$AA1903="4А",5,IF(ДАННЫЕ!$AA1903="4Б",6,IF(ДАННЫЕ!$AA1903="4В",7,IF(ДАННЫЕ!$AA1903=5,8,0))))))))</f>
        <v>0</v>
      </c>
      <c r="T1903" s="15">
        <f>IF(OR(ДАННЫЕ!$AC1903=2,ДАННЫЕ!$AD1903=2,ДАННЫЕ!$AE1903=2),2,IF(OR(ДАННЫЕ!$AC1903=1,ДАННЫЕ!$AD1903=1,ДАННЫЕ!$AE1903=1),1,0))</f>
        <v>0</v>
      </c>
    </row>
    <row r="1904" spans="1:20" x14ac:dyDescent="0.2">
      <c r="A1904" s="78">
        <f>IF(B1904&gt;0,IF(MONTH(ДАННЫЕ!$F$1)=MONTH(ДАННЫЕ!$B1904),1,0),0)</f>
        <v>0</v>
      </c>
      <c r="B1904" s="14">
        <f>IF(ДАННЫЕ!$B1904&gt;0,IF(YEAR(ДАННЫЕ!$F$1)=YEAR(ДАННЫЕ!$B1904),1,0),0)</f>
        <v>0</v>
      </c>
      <c r="C1904" s="14">
        <f>IF(ДАННЫЕ!$CM1904&gt;0,IF(YEAR(ДАННЫЕ!$F$1)=YEAR(ДАННЫЕ!$CM1904),1,0),0)</f>
        <v>0</v>
      </c>
      <c r="D1904" s="14">
        <f>IF(ДАННЫЕ!$CJ1904&gt;0,IF(ДАННЫЕ!$CL1904&gt;ДАННЫЕ!$F$1,1,IF(ДАННЫЕ!$CL1904&gt;0,0,1)),0)</f>
        <v>0</v>
      </c>
      <c r="E1904" s="43" t="str">
        <f ca="1">IF(ДАННЫЕ!$F$1&gt;0,IF(ДАННЫЕ!$G1904&gt;0,DATEDIF(ДАННЫЕ!$G1904,ДАННЫЕ!$F$1,"y"),""),IF(ДАННЫЕ!$G1904&gt;0,DATEDIF(ДАННЫЕ!$G1904,TODAY(),"y"),""))</f>
        <v/>
      </c>
      <c r="F1904" s="43" t="str">
        <f xml:space="preserve"> IF(ДАННЫЕ!$F1904="М",IF(E1904&gt;=18,IF(E1904&lt;60,1,""),""),"")&amp;IF(ДАННЫЕ!$F1904="Ж",IF(E1904&gt;=18,IF(E1904&lt;55,1,""),""),"")</f>
        <v/>
      </c>
      <c r="G1904" s="43" t="str">
        <f xml:space="preserve"> IF(ДАННЫЕ!$F1904="М",IF(E1904&gt;=60,2,""),"")&amp;IF(ДАННЫЕ!$F1904="Ж",IF(E1904&gt;=55,2,""),"")</f>
        <v/>
      </c>
      <c r="H1904" s="43" t="str">
        <f t="shared" ca="1" si="90"/>
        <v/>
      </c>
      <c r="I1904" s="43" t="str">
        <f t="shared" ca="1" si="91"/>
        <v>03</v>
      </c>
      <c r="J1904" s="28" t="str">
        <f ca="1">ДАННЫЕ!$F1904&amp;H1904&amp;I1904&amp;ДАННЫЕ!$I1904&amp;"m"&amp;IF(ДАННЫЕ!$I1904&gt;0,IF(ДАННЫЕ!$J1904&gt;0,0,1),"")&amp;"f"&amp;IF(ДАННЫЕ!$R1904&gt;0,IF(YEAR(ДАННЫЕ!$F$1)=YEAR(ДАННЫЕ!$R1904),1,0),0)&amp;"z"&amp;ДАННЫЕ!$R1904&amp;"p"&amp;ДАННЫЕ!$S1904&amp;"i"&amp;ДАННЫЕ!$T1904&amp;"h"&amp;ДАННЫЕ!$K1904&amp;"be"&amp;ДАННЫЕ!$BI1904&amp;"CD"&amp;IF(ДАННЫЕ!BF1904&gt;500,4,IF(ДАННЫЕ!BF1904&gt;350,3,IF(ДАННЫЕ!BF1904&gt;200,2,IF(ДАННЫЕ!BF1904&gt;0,1,0))))&amp;"g"&amp;B1904&amp;"d"&amp;H1904&amp;"l"&amp;ДАННЫЕ!AT1904&amp;"a"&amp;ДАННЫЕ!$V1904&amp;"v"&amp;R1904&amp;"k"&amp;ДАННЫЕ!$U1904&amp;"s"&amp;ДАННЫЕ!$Y1904&amp;"t"&amp;ДАННЫЕ!$X1904&amp;"b"&amp;IF(ДАННЫЕ!$Q1904&gt;1,1,0)&amp;"PP"&amp;ДАННЫЕ!Z1904&amp;"c"&amp;S1904&amp;"x"&amp;IF(ДАННЫЕ!$BY1904&gt;0,IF(YEAR(ДАННЫЕ!$F$1)=YEAR(ДАННЫЕ!$BY1904),1,0),0)&amp;"n"&amp;IF(ДАННЫЕ!$BZ1904&gt;0,IF(YEAR(ДАННЫЕ!$F$1)=YEAR(ДАННЫЕ!$BZ1904),1,0),0)&amp;"u"&amp;D1904&amp;"z"&amp;IF(ДАННЫЕ!$CL1904&gt;0,IF(YEAR(ДАННЫЕ!$F$1)&gt;YEAR(ДАННЫЕ!$CL1904),11,12),0)</f>
        <v>03mf0zpihbeCD0g0dlav0kstb0PPc0x0n0u0z0</v>
      </c>
      <c r="K1904" s="28" t="str">
        <f ca="1">ДАННЫЕ!$I1904&amp;"x"&amp;B1904&amp;"w"&amp;IF(T1904+ДАННЫЕ!AD1904+ДАННЫЕ!AE1904+ДАННЫЕ!AF1904+ДАННЫЕ!AG1904+ДАННЫЕ!AH1904+ДАННЫЕ!$AL1904+ДАННЫЕ!AI1904+ДАННЫЕ!AJ1904+ДАННЫЕ!AK1904+ДАННЫЕ!AP1904+ДАННЫЕ!AQ1904+ДАННЫЕ!AR1904+ДАННЫЕ!$AM1904+ДАННЫЕ!$AN1904+ДАННЫЕ!AS1904+ДАННЫЕ!AT1904&gt;0,1,0)&amp;IF(OR(T1904=2,ДАННЫЕ!AD1904=2,ДАННЫЕ!AE1904=2,ДАННЫЕ!AF1904=2,ДАННЫЕ!AG1904=2,ДАННЫЕ!AH1904=2,ДАННЫЕ!$AL1904=2,ДАННЫЕ!AI1904=2,ДАННЫЕ!AJ1904=2,ДАННЫЕ!AK1904=2,ДАННЫЕ!AP1904=2,ДАННЫЕ!AQ1904=2,ДАННЫЕ!AR1904=2,ДАННЫЕ!$AM1904=2,ДАННЫЕ!$AN1904=2,ДАННЫЕ!AS1904=2,ДАННЫЕ!AT1904=2),2,0)&amp;"t"&amp;IF(T1904&gt;0,"1"&amp;T1904,"00")&amp;"f"&amp;IF(ДАННЫЕ!$AC1904,"1"&amp;ДАННЫЕ!$AC1904,"00")&amp;"b"&amp;IF(ДАННЫЕ!$AD1904,"1"&amp;ДАННЫЕ!$AD1904,"00")&amp;"g"&amp;IF(ДАННЫЕ!$AF1904,"1"&amp;ДАННЫЕ!$AF1904,"00")&amp;"c"&amp;IF(ДАННЫЕ!$AG1904,"1"&amp;ДАННЫЕ!$AG1904,"00")&amp;"i"&amp;IF(ДАННЫЕ!$AH1904,"1"&amp;ДАННЫЕ!$AH1904,"00")&amp;"r"&amp;IF(ДАННЫЕ!$AL1904,"1"&amp;ДАННЫЕ!$AL1904,"00")&amp;"m"&amp;IF(ДАННЫЕ!$AI1904,"1"&amp;ДАННЫЕ!$AI1904,"00")&amp;"hS"&amp;IF(ДАННЫЕ!$AJ1904,"1"&amp;ДАННЫЕ!$AJ1904,"00")&amp;"hZ"&amp;IF(ДАННЫЕ!$AK1904,"1"&amp;ДАННЫЕ!$AK1904,"00")&amp;"p"&amp;IF(ДАННЫЕ!$AP1904,"1"&amp;ДАННЫЕ!$AP1904,"00")&amp;"k"&amp;IF(ДАННЫЕ!$AQ1904,"1"&amp;ДАННЫЕ!$AQ1904,"00")&amp;"z"&amp;IF(ДАННЫЕ!$AR1904,"1"&amp;ДАННЫЕ!$AR1904,"00")&amp;"j"&amp;IF(ДАННЫЕ!$AM1904,"1"&amp;ДАННЫЕ!$AM1904,"00")&amp;"n"&amp;IF(ДАННЫЕ!$AN1904,"1"&amp;ДАННЫЕ!$AN1904,"00")&amp;"E"&amp;ДАННЫЕ!BI1904&amp;"L"&amp;ДАННЫЕ!AO1904&amp;"h"&amp;IF(ДАННЫЕ!$AU1904&gt;0,1,0)&amp;"v"&amp;IF(ДАННЫЕ!$AW1904&gt;0,1,0)&amp;"a"&amp;IF(ДАННЫЕ!$AS1904,"1"&amp;ДАННЫЕ!$AS1904,"00")&amp;"s"&amp;IF(ДАННЫЕ!$AT1904,"1"&amp;ДАННЫЕ!$AT1904,"00")&amp;"u"&amp;IF(ДАННЫЕ!$CJ1904&gt;0,1,0)&amp;"y"&amp;B1904&amp;"d"&amp;H1904&amp;"e"&amp;F1904&amp;G1904</f>
        <v>x0w00t00f00b00g00c00i00r00m00hS00hZ00p00k00z00j00n00ELh0v0a00s00u0y0de</v>
      </c>
      <c r="L1904" s="28" t="str">
        <f ca="1">ДАННЫЕ!$I1904&amp;"VN"&amp;IF(ДАННЫЕ!AW1904&gt;0,11,10)&amp;"CD"&amp;IF(ДАННЫЕ!BF1904&gt;500,16,IF(ДАННЫЕ!BF1904&gt;350,15,IF(ДАННЫЕ!BF1904&gt;=200,14,IF(ДАННЫЕ!BF1904&gt;=100,13,IF(ДАННЫЕ!BF1904&gt;=50,12,IF(ДАННЫЕ!BF1904&gt;0,11,10))))))&amp;"AR"&amp;IF(ДАННЫЕ!BX1904&gt;0,1,0)&amp;"GD"&amp;B1904&amp;"VV"&amp;IF(E1904&gt;=5,IF(E1904&lt;18,1,0),0)</f>
        <v>VN10CD10AR0GD0VV0</v>
      </c>
      <c r="M1904" s="28" t="str">
        <f>ДАННЫЕ!$I1904&amp;"b"&amp;ДАННЫЕ!$BI1904&amp;"r"&amp;ДАННЫЕ!$BJ1904&amp;"CD"&amp;IF(ДАННЫЕ!BF1904&gt;0,IF(ДАННЫЕ!BF1904&lt;200,1,IF(ДАННЫЕ!BF1904&lt;350,2,3)),0)&amp;"h"&amp;IF(ДАННЫЕ!$BK1904+ДАННЫЕ!$BL1904+ДАННЫЕ!$BM1904&gt;0,1,0)&amp;"x"&amp;ДАННЫЕ!$BK1904&amp;"y"&amp;ДАННЫЕ!$BL1904&amp;"z"&amp;ДАННЫЕ!$BM1904&amp;"c"&amp;IF(ДАННЫЕ!$BK1904+ДАННЫЕ!$BL1904+ДАННЫЕ!$BM1904=3,1,0)&amp;"a"&amp;IF(ДАННЫЕ!$BQ1904+ДАННЫЕ!$BR1904&gt;0,1,0)&amp;"d"&amp;ДАННЫЕ!$BQ1904&amp;"v"&amp;ДАННЫЕ!$BR1904&amp;"p"&amp;ДАННЫЕ!$BS1904&amp;"n"&amp;ДАННЫЕ!$BU1904&amp;"t"&amp;ДАННЫЕ!$BV1904&amp;"o"&amp;ДАННЫЕ!$BT1904&amp;"l"&amp;IF(ДАННЫЕ!$BN1904&gt;0,1,0)&amp;ДАННЫЕ!$BN1904&amp;"g"&amp;ДАННЫЕ!$BO1904&amp;"s"&amp;ДАННЫЕ!$BP1904&amp;"DZ"&amp;IF(ДАННЫЕ!B1904-ДАННЫЕ!G1904 &lt; 60,IF(ДАННЫЕ!B1904-ДАННЫЕ!G1904 &gt;= 0,1,0),0)&amp;"u"&amp;IF(ДАННЫЕ!$CJ1904&gt;0,1,0)</f>
        <v>brCD0h0xyzc0a0dvpntol0gsDZ1u0</v>
      </c>
      <c r="N1904" s="28" t="str">
        <f ca="1">ДАННЫЕ!$F1904&amp;ДАННЫЕ!$I1904&amp;"g"&amp;B1904&amp;"cf"&amp;D1904&amp;"a"&amp;IF(ДАННЫЕ!$BX1904&gt;0,1,0)&amp;IF(ДАННЫЕ!$BF1904&gt;500,1,IF(ДАННЫЕ!$BF1904&gt;350,2,IF(ДАННЫЕ!$BF1904&gt;=200,3,IF(ДАННЫЕ!$BF1904&gt;=100,4,IF(ДАННЫЕ!$BF1904&gt;=50,5,IF(ДАННЫЕ!$BF1904&lt;50,6,0))))))&amp;"AR"&amp;IF(DATEDIF(ДАННЫЕ!$BX1904,ДАННЫЕ!$F$1,"y")&gt;1,1,0)&amp;"VG"&amp;IF(ДАННЫЕ!$BH1904="0",1,0)&amp;"o"&amp;IF(T1904+ДАННЫЕ!$AF1904+ДАННЫЕ!$AG1904+ДАННЫЕ!$AH1904+ДАННЫЕ!$AI1904+ДАННЫЕ!$AJ1904+ДАННЫЕ!$AP1904+ДАННЫЕ!$AQ1904+ДАННЫЕ!$AR1904+ДАННЫЕ!$AU1904+ДАННЫЕ!$AW1904+ДАННЫЕ!$AS1904+ДАННЫЕ!$AT1904&gt;0,1,0)&amp;"x"&amp;ДАННЫЕ!$AG1904&amp;"p"&amp;IF(ДАННЫЕ!$BY1904&gt;0,1,0)&amp;"v"&amp;IF(ДАННЫЕ!$BZ1904&gt;0,1,0)&amp;"n"&amp;ДАННЫЕ!$CA1904&amp;"t"&amp;ДАННЫЕ!$AY1904&amp;"k"&amp;ДАННЫЕ!$CB1904&amp;"q"&amp;ДАННЫЕ!$CC1904&amp;"w"&amp;ДАННЫЕ!$CD1904&amp;"e"&amp;ДАННЫЕ!$CE1904&amp;"m"&amp;ДАННЫЕ!$CF1904&amp;"c"&amp;ДАННЫЕ!$CG1904&amp;"z"&amp;ДАННЫЕ!$CH1904&amp;"d"&amp;IF(H1904=4,1,0)&amp;"s"&amp;IF(ДАННЫЕ!$J1904=1,0,1)&amp;"u"&amp;IF(ДАННЫЕ!$CJ1904&gt;0,1,0)</f>
        <v>g0cf0a06AR1VG0o0xp0v0ntkqwemczd0s1u0</v>
      </c>
      <c r="O1904" s="28" t="str">
        <f>ДАННЫЕ!$I1904&amp;"g"&amp;B1904&amp;A1904&amp;"f"&amp;P1904&amp;"c"&amp;IF(ДАННЫЕ!$U1904&gt;0,1,0)&amp;"s"&amp;IF(ДАННЫЕ!$Q1904&gt;0,IF(YEAR(ДАННЫЕ!$F$1)=YEAR(ДАННЫЕ!$Q1904),IF(MONTH(ДАННЫЕ!$F$1)=MONTH(ДАННЫЕ!$Q1904),111,11),1),0)&amp;"i"&amp;IF(ДАННЫЕ!$R1904+ДАННЫЕ!$S1904+ДАННЫЕ!$T1904=0,0,1)&amp;"h"&amp;IF(ДАННЫЕ!$P1904&gt;0,1,0)&amp;"p"&amp;IF(ДАННЫЕ!$CI1904&gt;0,IF(YEAR(ДАННЫЕ!$F$1)=YEAR(ДАННЫЕ!$CI1904),IF(MONTH(ДАННЫЕ!$F$1)=MONTH(ДАННЫЕ!$CI1904),111,11),1),0)&amp;"d"&amp;IF(ДАННЫЕ!$CJ1904&gt;0,IF(YEAR(ДАННЫЕ!$F$1)=YEAR(ДАННЫЕ!$CJ1904),IF(MONTH(ДАННЫЕ!$F$1)=MONTH(ДАННЫЕ!$CJ1904),111,11),1),0)&amp;"o"&amp;IF(ДАННЫЕ!$CK1904&gt;0,IF(MONTH(ДАННЫЕ!$F$1)=MONTH(ДАННЫЕ!$CK1904),111,11),0)&amp;"v"&amp;IF(ДАННЫЕ!$BE1904&gt;0,IF(MONTH(ДАННЫЕ!$F$1)=MONTH(ДАННЫЕ!$BE1904),111,11),0)</f>
        <v>g00f0c0s0i0h0p0d0o0v0</v>
      </c>
      <c r="P1904" s="15">
        <f t="shared" si="92"/>
        <v>0</v>
      </c>
      <c r="Q1904" s="15">
        <f>IF(ДАННЫЕ!$F$1&gt;ДАННЫЕ!$N1904,IF(YEAR(ДАННЫЕ!$F$1)=YEAR(ДАННЫЕ!M1904),1,0),0)</f>
        <v>0</v>
      </c>
      <c r="R1904" s="15">
        <f>IF(ДАННЫЕ!$F$1&gt;ДАННЫЕ!$N1904,IF(YEAR(ДАННЫЕ!$F$1)=YEAR(ДАННЫЕ!N1904),1,0),0)</f>
        <v>0</v>
      </c>
      <c r="S1904" s="15">
        <f>IF(ДАННЫЕ!$AA1904="2А",1,IF(ДАННЫЕ!$AA1904="2Б",2,IF(ДАННЫЕ!$AA1904="2В",3,IF(ДАННЫЕ!$AA1904=3,4,IF(ДАННЫЕ!$AA1904="4А",5,IF(ДАННЫЕ!$AA1904="4Б",6,IF(ДАННЫЕ!$AA1904="4В",7,IF(ДАННЫЕ!$AA1904=5,8,0))))))))</f>
        <v>0</v>
      </c>
      <c r="T1904" s="15">
        <f>IF(OR(ДАННЫЕ!$AC1904=2,ДАННЫЕ!$AD1904=2,ДАННЫЕ!$AE1904=2),2,IF(OR(ДАННЫЕ!$AC1904=1,ДАННЫЕ!$AD1904=1,ДАННЫЕ!$AE1904=1),1,0))</f>
        <v>0</v>
      </c>
    </row>
    <row r="1905" spans="1:20" x14ac:dyDescent="0.2">
      <c r="A1905" s="78">
        <f>IF(B1905&gt;0,IF(MONTH(ДАННЫЕ!$F$1)=MONTH(ДАННЫЕ!$B1905),1,0),0)</f>
        <v>0</v>
      </c>
      <c r="B1905" s="14">
        <f>IF(ДАННЫЕ!$B1905&gt;0,IF(YEAR(ДАННЫЕ!$F$1)=YEAR(ДАННЫЕ!$B1905),1,0),0)</f>
        <v>0</v>
      </c>
      <c r="C1905" s="14">
        <f>IF(ДАННЫЕ!$CM1905&gt;0,IF(YEAR(ДАННЫЕ!$F$1)=YEAR(ДАННЫЕ!$CM1905),1,0),0)</f>
        <v>0</v>
      </c>
      <c r="D1905" s="14">
        <f>IF(ДАННЫЕ!$CJ1905&gt;0,IF(ДАННЫЕ!$CL1905&gt;ДАННЫЕ!$F$1,1,IF(ДАННЫЕ!$CL1905&gt;0,0,1)),0)</f>
        <v>0</v>
      </c>
      <c r="E1905" s="43" t="str">
        <f ca="1">IF(ДАННЫЕ!$F$1&gt;0,IF(ДАННЫЕ!$G1905&gt;0,DATEDIF(ДАННЫЕ!$G1905,ДАННЫЕ!$F$1,"y"),""),IF(ДАННЫЕ!$G1905&gt;0,DATEDIF(ДАННЫЕ!$G1905,TODAY(),"y"),""))</f>
        <v/>
      </c>
      <c r="F1905" s="43" t="str">
        <f xml:space="preserve"> IF(ДАННЫЕ!$F1905="М",IF(E1905&gt;=18,IF(E1905&lt;60,1,""),""),"")&amp;IF(ДАННЫЕ!$F1905="Ж",IF(E1905&gt;=18,IF(E1905&lt;55,1,""),""),"")</f>
        <v/>
      </c>
      <c r="G1905" s="43" t="str">
        <f xml:space="preserve"> IF(ДАННЫЕ!$F1905="М",IF(E1905&gt;=60,2,""),"")&amp;IF(ДАННЫЕ!$F1905="Ж",IF(E1905&gt;=55,2,""),"")</f>
        <v/>
      </c>
      <c r="H1905" s="43" t="str">
        <f t="shared" ca="1" si="90"/>
        <v/>
      </c>
      <c r="I1905" s="43" t="str">
        <f t="shared" ca="1" si="91"/>
        <v>03</v>
      </c>
      <c r="J1905" s="28" t="str">
        <f ca="1">ДАННЫЕ!$F1905&amp;H1905&amp;I1905&amp;ДАННЫЕ!$I1905&amp;"m"&amp;IF(ДАННЫЕ!$I1905&gt;0,IF(ДАННЫЕ!$J1905&gt;0,0,1),"")&amp;"f"&amp;IF(ДАННЫЕ!$R1905&gt;0,IF(YEAR(ДАННЫЕ!$F$1)=YEAR(ДАННЫЕ!$R1905),1,0),0)&amp;"z"&amp;ДАННЫЕ!$R1905&amp;"p"&amp;ДАННЫЕ!$S1905&amp;"i"&amp;ДАННЫЕ!$T1905&amp;"h"&amp;ДАННЫЕ!$K1905&amp;"be"&amp;ДАННЫЕ!$BI1905&amp;"CD"&amp;IF(ДАННЫЕ!BF1905&gt;500,4,IF(ДАННЫЕ!BF1905&gt;350,3,IF(ДАННЫЕ!BF1905&gt;200,2,IF(ДАННЫЕ!BF1905&gt;0,1,0))))&amp;"g"&amp;B1905&amp;"d"&amp;H1905&amp;"l"&amp;ДАННЫЕ!AT1905&amp;"a"&amp;ДАННЫЕ!$V1905&amp;"v"&amp;R1905&amp;"k"&amp;ДАННЫЕ!$U1905&amp;"s"&amp;ДАННЫЕ!$Y1905&amp;"t"&amp;ДАННЫЕ!$X1905&amp;"b"&amp;IF(ДАННЫЕ!$Q1905&gt;1,1,0)&amp;"PP"&amp;ДАННЫЕ!Z1905&amp;"c"&amp;S1905&amp;"x"&amp;IF(ДАННЫЕ!$BY1905&gt;0,IF(YEAR(ДАННЫЕ!$F$1)=YEAR(ДАННЫЕ!$BY1905),1,0),0)&amp;"n"&amp;IF(ДАННЫЕ!$BZ1905&gt;0,IF(YEAR(ДАННЫЕ!$F$1)=YEAR(ДАННЫЕ!$BZ1905),1,0),0)&amp;"u"&amp;D1905&amp;"z"&amp;IF(ДАННЫЕ!$CL1905&gt;0,IF(YEAR(ДАННЫЕ!$F$1)&gt;YEAR(ДАННЫЕ!$CL1905),11,12),0)</f>
        <v>03mf0zpihbeCD0g0dlav0kstb0PPc0x0n0u0z0</v>
      </c>
      <c r="K1905" s="28" t="str">
        <f ca="1">ДАННЫЕ!$I1905&amp;"x"&amp;B1905&amp;"w"&amp;IF(T1905+ДАННЫЕ!AD1905+ДАННЫЕ!AE1905+ДАННЫЕ!AF1905+ДАННЫЕ!AG1905+ДАННЫЕ!AH1905+ДАННЫЕ!$AL1905+ДАННЫЕ!AI1905+ДАННЫЕ!AJ1905+ДАННЫЕ!AK1905+ДАННЫЕ!AP1905+ДАННЫЕ!AQ1905+ДАННЫЕ!AR1905+ДАННЫЕ!$AM1905+ДАННЫЕ!$AN1905+ДАННЫЕ!AS1905+ДАННЫЕ!AT1905&gt;0,1,0)&amp;IF(OR(T1905=2,ДАННЫЕ!AD1905=2,ДАННЫЕ!AE1905=2,ДАННЫЕ!AF1905=2,ДАННЫЕ!AG1905=2,ДАННЫЕ!AH1905=2,ДАННЫЕ!$AL1905=2,ДАННЫЕ!AI1905=2,ДАННЫЕ!AJ1905=2,ДАННЫЕ!AK1905=2,ДАННЫЕ!AP1905=2,ДАННЫЕ!AQ1905=2,ДАННЫЕ!AR1905=2,ДАННЫЕ!$AM1905=2,ДАННЫЕ!$AN1905=2,ДАННЫЕ!AS1905=2,ДАННЫЕ!AT1905=2),2,0)&amp;"t"&amp;IF(T1905&gt;0,"1"&amp;T1905,"00")&amp;"f"&amp;IF(ДАННЫЕ!$AC1905,"1"&amp;ДАННЫЕ!$AC1905,"00")&amp;"b"&amp;IF(ДАННЫЕ!$AD1905,"1"&amp;ДАННЫЕ!$AD1905,"00")&amp;"g"&amp;IF(ДАННЫЕ!$AF1905,"1"&amp;ДАННЫЕ!$AF1905,"00")&amp;"c"&amp;IF(ДАННЫЕ!$AG1905,"1"&amp;ДАННЫЕ!$AG1905,"00")&amp;"i"&amp;IF(ДАННЫЕ!$AH1905,"1"&amp;ДАННЫЕ!$AH1905,"00")&amp;"r"&amp;IF(ДАННЫЕ!$AL1905,"1"&amp;ДАННЫЕ!$AL1905,"00")&amp;"m"&amp;IF(ДАННЫЕ!$AI1905,"1"&amp;ДАННЫЕ!$AI1905,"00")&amp;"hS"&amp;IF(ДАННЫЕ!$AJ1905,"1"&amp;ДАННЫЕ!$AJ1905,"00")&amp;"hZ"&amp;IF(ДАННЫЕ!$AK1905,"1"&amp;ДАННЫЕ!$AK1905,"00")&amp;"p"&amp;IF(ДАННЫЕ!$AP1905,"1"&amp;ДАННЫЕ!$AP1905,"00")&amp;"k"&amp;IF(ДАННЫЕ!$AQ1905,"1"&amp;ДАННЫЕ!$AQ1905,"00")&amp;"z"&amp;IF(ДАННЫЕ!$AR1905,"1"&amp;ДАННЫЕ!$AR1905,"00")&amp;"j"&amp;IF(ДАННЫЕ!$AM1905,"1"&amp;ДАННЫЕ!$AM1905,"00")&amp;"n"&amp;IF(ДАННЫЕ!$AN1905,"1"&amp;ДАННЫЕ!$AN1905,"00")&amp;"E"&amp;ДАННЫЕ!BI1905&amp;"L"&amp;ДАННЫЕ!AO1905&amp;"h"&amp;IF(ДАННЫЕ!$AU1905&gt;0,1,0)&amp;"v"&amp;IF(ДАННЫЕ!$AW1905&gt;0,1,0)&amp;"a"&amp;IF(ДАННЫЕ!$AS1905,"1"&amp;ДАННЫЕ!$AS1905,"00")&amp;"s"&amp;IF(ДАННЫЕ!$AT1905,"1"&amp;ДАННЫЕ!$AT1905,"00")&amp;"u"&amp;IF(ДАННЫЕ!$CJ1905&gt;0,1,0)&amp;"y"&amp;B1905&amp;"d"&amp;H1905&amp;"e"&amp;F1905&amp;G1905</f>
        <v>x0w00t00f00b00g00c00i00r00m00hS00hZ00p00k00z00j00n00ELh0v0a00s00u0y0de</v>
      </c>
      <c r="L1905" s="28" t="str">
        <f ca="1">ДАННЫЕ!$I1905&amp;"VN"&amp;IF(ДАННЫЕ!AW1905&gt;0,11,10)&amp;"CD"&amp;IF(ДАННЫЕ!BF1905&gt;500,16,IF(ДАННЫЕ!BF1905&gt;350,15,IF(ДАННЫЕ!BF1905&gt;=200,14,IF(ДАННЫЕ!BF1905&gt;=100,13,IF(ДАННЫЕ!BF1905&gt;=50,12,IF(ДАННЫЕ!BF1905&gt;0,11,10))))))&amp;"AR"&amp;IF(ДАННЫЕ!BX1905&gt;0,1,0)&amp;"GD"&amp;B1905&amp;"VV"&amp;IF(E1905&gt;=5,IF(E1905&lt;18,1,0),0)</f>
        <v>VN10CD10AR0GD0VV0</v>
      </c>
      <c r="M1905" s="28" t="str">
        <f>ДАННЫЕ!$I1905&amp;"b"&amp;ДАННЫЕ!$BI1905&amp;"r"&amp;ДАННЫЕ!$BJ1905&amp;"CD"&amp;IF(ДАННЫЕ!BF1905&gt;0,IF(ДАННЫЕ!BF1905&lt;200,1,IF(ДАННЫЕ!BF1905&lt;350,2,3)),0)&amp;"h"&amp;IF(ДАННЫЕ!$BK1905+ДАННЫЕ!$BL1905+ДАННЫЕ!$BM1905&gt;0,1,0)&amp;"x"&amp;ДАННЫЕ!$BK1905&amp;"y"&amp;ДАННЫЕ!$BL1905&amp;"z"&amp;ДАННЫЕ!$BM1905&amp;"c"&amp;IF(ДАННЫЕ!$BK1905+ДАННЫЕ!$BL1905+ДАННЫЕ!$BM1905=3,1,0)&amp;"a"&amp;IF(ДАННЫЕ!$BQ1905+ДАННЫЕ!$BR1905&gt;0,1,0)&amp;"d"&amp;ДАННЫЕ!$BQ1905&amp;"v"&amp;ДАННЫЕ!$BR1905&amp;"p"&amp;ДАННЫЕ!$BS1905&amp;"n"&amp;ДАННЫЕ!$BU1905&amp;"t"&amp;ДАННЫЕ!$BV1905&amp;"o"&amp;ДАННЫЕ!$BT1905&amp;"l"&amp;IF(ДАННЫЕ!$BN1905&gt;0,1,0)&amp;ДАННЫЕ!$BN1905&amp;"g"&amp;ДАННЫЕ!$BO1905&amp;"s"&amp;ДАННЫЕ!$BP1905&amp;"DZ"&amp;IF(ДАННЫЕ!B1905-ДАННЫЕ!G1905 &lt; 60,IF(ДАННЫЕ!B1905-ДАННЫЕ!G1905 &gt;= 0,1,0),0)&amp;"u"&amp;IF(ДАННЫЕ!$CJ1905&gt;0,1,0)</f>
        <v>brCD0h0xyzc0a0dvpntol0gsDZ1u0</v>
      </c>
      <c r="N1905" s="28" t="str">
        <f ca="1">ДАННЫЕ!$F1905&amp;ДАННЫЕ!$I1905&amp;"g"&amp;B1905&amp;"cf"&amp;D1905&amp;"a"&amp;IF(ДАННЫЕ!$BX1905&gt;0,1,0)&amp;IF(ДАННЫЕ!$BF1905&gt;500,1,IF(ДАННЫЕ!$BF1905&gt;350,2,IF(ДАННЫЕ!$BF1905&gt;=200,3,IF(ДАННЫЕ!$BF1905&gt;=100,4,IF(ДАННЫЕ!$BF1905&gt;=50,5,IF(ДАННЫЕ!$BF1905&lt;50,6,0))))))&amp;"AR"&amp;IF(DATEDIF(ДАННЫЕ!$BX1905,ДАННЫЕ!$F$1,"y")&gt;1,1,0)&amp;"VG"&amp;IF(ДАННЫЕ!$BH1905="0",1,0)&amp;"o"&amp;IF(T1905+ДАННЫЕ!$AF1905+ДАННЫЕ!$AG1905+ДАННЫЕ!$AH1905+ДАННЫЕ!$AI1905+ДАННЫЕ!$AJ1905+ДАННЫЕ!$AP1905+ДАННЫЕ!$AQ1905+ДАННЫЕ!$AR1905+ДАННЫЕ!$AU1905+ДАННЫЕ!$AW1905+ДАННЫЕ!$AS1905+ДАННЫЕ!$AT1905&gt;0,1,0)&amp;"x"&amp;ДАННЫЕ!$AG1905&amp;"p"&amp;IF(ДАННЫЕ!$BY1905&gt;0,1,0)&amp;"v"&amp;IF(ДАННЫЕ!$BZ1905&gt;0,1,0)&amp;"n"&amp;ДАННЫЕ!$CA1905&amp;"t"&amp;ДАННЫЕ!$AY1905&amp;"k"&amp;ДАННЫЕ!$CB1905&amp;"q"&amp;ДАННЫЕ!$CC1905&amp;"w"&amp;ДАННЫЕ!$CD1905&amp;"e"&amp;ДАННЫЕ!$CE1905&amp;"m"&amp;ДАННЫЕ!$CF1905&amp;"c"&amp;ДАННЫЕ!$CG1905&amp;"z"&amp;ДАННЫЕ!$CH1905&amp;"d"&amp;IF(H1905=4,1,0)&amp;"s"&amp;IF(ДАННЫЕ!$J1905=1,0,1)&amp;"u"&amp;IF(ДАННЫЕ!$CJ1905&gt;0,1,0)</f>
        <v>g0cf0a06AR1VG0o0xp0v0ntkqwemczd0s1u0</v>
      </c>
      <c r="O1905" s="28" t="str">
        <f>ДАННЫЕ!$I1905&amp;"g"&amp;B1905&amp;A1905&amp;"f"&amp;P1905&amp;"c"&amp;IF(ДАННЫЕ!$U1905&gt;0,1,0)&amp;"s"&amp;IF(ДАННЫЕ!$Q1905&gt;0,IF(YEAR(ДАННЫЕ!$F$1)=YEAR(ДАННЫЕ!$Q1905),IF(MONTH(ДАННЫЕ!$F$1)=MONTH(ДАННЫЕ!$Q1905),111,11),1),0)&amp;"i"&amp;IF(ДАННЫЕ!$R1905+ДАННЫЕ!$S1905+ДАННЫЕ!$T1905=0,0,1)&amp;"h"&amp;IF(ДАННЫЕ!$P1905&gt;0,1,0)&amp;"p"&amp;IF(ДАННЫЕ!$CI1905&gt;0,IF(YEAR(ДАННЫЕ!$F$1)=YEAR(ДАННЫЕ!$CI1905),IF(MONTH(ДАННЫЕ!$F$1)=MONTH(ДАННЫЕ!$CI1905),111,11),1),0)&amp;"d"&amp;IF(ДАННЫЕ!$CJ1905&gt;0,IF(YEAR(ДАННЫЕ!$F$1)=YEAR(ДАННЫЕ!$CJ1905),IF(MONTH(ДАННЫЕ!$F$1)=MONTH(ДАННЫЕ!$CJ1905),111,11),1),0)&amp;"o"&amp;IF(ДАННЫЕ!$CK1905&gt;0,IF(MONTH(ДАННЫЕ!$F$1)=MONTH(ДАННЫЕ!$CK1905),111,11),0)&amp;"v"&amp;IF(ДАННЫЕ!$BE1905&gt;0,IF(MONTH(ДАННЫЕ!$F$1)=MONTH(ДАННЫЕ!$BE1905),111,11),0)</f>
        <v>g00f0c0s0i0h0p0d0o0v0</v>
      </c>
      <c r="P1905" s="15">
        <f t="shared" si="92"/>
        <v>0</v>
      </c>
      <c r="Q1905" s="15">
        <f>IF(ДАННЫЕ!$F$1&gt;ДАННЫЕ!$N1905,IF(YEAR(ДАННЫЕ!$F$1)=YEAR(ДАННЫЕ!M1905),1,0),0)</f>
        <v>0</v>
      </c>
      <c r="R1905" s="15">
        <f>IF(ДАННЫЕ!$F$1&gt;ДАННЫЕ!$N1905,IF(YEAR(ДАННЫЕ!$F$1)=YEAR(ДАННЫЕ!N1905),1,0),0)</f>
        <v>0</v>
      </c>
      <c r="S1905" s="15">
        <f>IF(ДАННЫЕ!$AA1905="2А",1,IF(ДАННЫЕ!$AA1905="2Б",2,IF(ДАННЫЕ!$AA1905="2В",3,IF(ДАННЫЕ!$AA1905=3,4,IF(ДАННЫЕ!$AA1905="4А",5,IF(ДАННЫЕ!$AA1905="4Б",6,IF(ДАННЫЕ!$AA1905="4В",7,IF(ДАННЫЕ!$AA1905=5,8,0))))))))</f>
        <v>0</v>
      </c>
      <c r="T1905" s="15">
        <f>IF(OR(ДАННЫЕ!$AC1905=2,ДАННЫЕ!$AD1905=2,ДАННЫЕ!$AE1905=2),2,IF(OR(ДАННЫЕ!$AC1905=1,ДАННЫЕ!$AD1905=1,ДАННЫЕ!$AE1905=1),1,0))</f>
        <v>0</v>
      </c>
    </row>
    <row r="1906" spans="1:20" x14ac:dyDescent="0.2">
      <c r="A1906" s="78">
        <f>IF(B1906&gt;0,IF(MONTH(ДАННЫЕ!$F$1)=MONTH(ДАННЫЕ!$B1906),1,0),0)</f>
        <v>0</v>
      </c>
      <c r="B1906" s="14">
        <f>IF(ДАННЫЕ!$B1906&gt;0,IF(YEAR(ДАННЫЕ!$F$1)=YEAR(ДАННЫЕ!$B1906),1,0),0)</f>
        <v>0</v>
      </c>
      <c r="C1906" s="14">
        <f>IF(ДАННЫЕ!$CM1906&gt;0,IF(YEAR(ДАННЫЕ!$F$1)=YEAR(ДАННЫЕ!$CM1906),1,0),0)</f>
        <v>0</v>
      </c>
      <c r="D1906" s="14">
        <f>IF(ДАННЫЕ!$CJ1906&gt;0,IF(ДАННЫЕ!$CL1906&gt;ДАННЫЕ!$F$1,1,IF(ДАННЫЕ!$CL1906&gt;0,0,1)),0)</f>
        <v>0</v>
      </c>
      <c r="E1906" s="43" t="str">
        <f ca="1">IF(ДАННЫЕ!$F$1&gt;0,IF(ДАННЫЕ!$G1906&gt;0,DATEDIF(ДАННЫЕ!$G1906,ДАННЫЕ!$F$1,"y"),""),IF(ДАННЫЕ!$G1906&gt;0,DATEDIF(ДАННЫЕ!$G1906,TODAY(),"y"),""))</f>
        <v/>
      </c>
      <c r="F1906" s="43" t="str">
        <f xml:space="preserve"> IF(ДАННЫЕ!$F1906="М",IF(E1906&gt;=18,IF(E1906&lt;60,1,""),""),"")&amp;IF(ДАННЫЕ!$F1906="Ж",IF(E1906&gt;=18,IF(E1906&lt;55,1,""),""),"")</f>
        <v/>
      </c>
      <c r="G1906" s="43" t="str">
        <f xml:space="preserve"> IF(ДАННЫЕ!$F1906="М",IF(E1906&gt;=60,2,""),"")&amp;IF(ДАННЫЕ!$F1906="Ж",IF(E1906&gt;=55,2,""),"")</f>
        <v/>
      </c>
      <c r="H1906" s="43" t="str">
        <f t="shared" ca="1" si="90"/>
        <v/>
      </c>
      <c r="I1906" s="43" t="str">
        <f t="shared" ca="1" si="91"/>
        <v>03</v>
      </c>
      <c r="J1906" s="28" t="str">
        <f ca="1">ДАННЫЕ!$F1906&amp;H1906&amp;I1906&amp;ДАННЫЕ!$I1906&amp;"m"&amp;IF(ДАННЫЕ!$I1906&gt;0,IF(ДАННЫЕ!$J1906&gt;0,0,1),"")&amp;"f"&amp;IF(ДАННЫЕ!$R1906&gt;0,IF(YEAR(ДАННЫЕ!$F$1)=YEAR(ДАННЫЕ!$R1906),1,0),0)&amp;"z"&amp;ДАННЫЕ!$R1906&amp;"p"&amp;ДАННЫЕ!$S1906&amp;"i"&amp;ДАННЫЕ!$T1906&amp;"h"&amp;ДАННЫЕ!$K1906&amp;"be"&amp;ДАННЫЕ!$BI1906&amp;"CD"&amp;IF(ДАННЫЕ!BF1906&gt;500,4,IF(ДАННЫЕ!BF1906&gt;350,3,IF(ДАННЫЕ!BF1906&gt;200,2,IF(ДАННЫЕ!BF1906&gt;0,1,0))))&amp;"g"&amp;B1906&amp;"d"&amp;H1906&amp;"l"&amp;ДАННЫЕ!AT1906&amp;"a"&amp;ДАННЫЕ!$V1906&amp;"v"&amp;R1906&amp;"k"&amp;ДАННЫЕ!$U1906&amp;"s"&amp;ДАННЫЕ!$Y1906&amp;"t"&amp;ДАННЫЕ!$X1906&amp;"b"&amp;IF(ДАННЫЕ!$Q1906&gt;1,1,0)&amp;"PP"&amp;ДАННЫЕ!Z1906&amp;"c"&amp;S1906&amp;"x"&amp;IF(ДАННЫЕ!$BY1906&gt;0,IF(YEAR(ДАННЫЕ!$F$1)=YEAR(ДАННЫЕ!$BY1906),1,0),0)&amp;"n"&amp;IF(ДАННЫЕ!$BZ1906&gt;0,IF(YEAR(ДАННЫЕ!$F$1)=YEAR(ДАННЫЕ!$BZ1906),1,0),0)&amp;"u"&amp;D1906&amp;"z"&amp;IF(ДАННЫЕ!$CL1906&gt;0,IF(YEAR(ДАННЫЕ!$F$1)&gt;YEAR(ДАННЫЕ!$CL1906),11,12),0)</f>
        <v>03mf0zpihbeCD0g0dlav0kstb0PPc0x0n0u0z0</v>
      </c>
      <c r="K1906" s="28" t="str">
        <f ca="1">ДАННЫЕ!$I1906&amp;"x"&amp;B1906&amp;"w"&amp;IF(T1906+ДАННЫЕ!AD1906+ДАННЫЕ!AE1906+ДАННЫЕ!AF1906+ДАННЫЕ!AG1906+ДАННЫЕ!AH1906+ДАННЫЕ!$AL1906+ДАННЫЕ!AI1906+ДАННЫЕ!AJ1906+ДАННЫЕ!AK1906+ДАННЫЕ!AP1906+ДАННЫЕ!AQ1906+ДАННЫЕ!AR1906+ДАННЫЕ!$AM1906+ДАННЫЕ!$AN1906+ДАННЫЕ!AS1906+ДАННЫЕ!AT1906&gt;0,1,0)&amp;IF(OR(T1906=2,ДАННЫЕ!AD1906=2,ДАННЫЕ!AE1906=2,ДАННЫЕ!AF1906=2,ДАННЫЕ!AG1906=2,ДАННЫЕ!AH1906=2,ДАННЫЕ!$AL1906=2,ДАННЫЕ!AI1906=2,ДАННЫЕ!AJ1906=2,ДАННЫЕ!AK1906=2,ДАННЫЕ!AP1906=2,ДАННЫЕ!AQ1906=2,ДАННЫЕ!AR1906=2,ДАННЫЕ!$AM1906=2,ДАННЫЕ!$AN1906=2,ДАННЫЕ!AS1906=2,ДАННЫЕ!AT1906=2),2,0)&amp;"t"&amp;IF(T1906&gt;0,"1"&amp;T1906,"00")&amp;"f"&amp;IF(ДАННЫЕ!$AC1906,"1"&amp;ДАННЫЕ!$AC1906,"00")&amp;"b"&amp;IF(ДАННЫЕ!$AD1906,"1"&amp;ДАННЫЕ!$AD1906,"00")&amp;"g"&amp;IF(ДАННЫЕ!$AF1906,"1"&amp;ДАННЫЕ!$AF1906,"00")&amp;"c"&amp;IF(ДАННЫЕ!$AG1906,"1"&amp;ДАННЫЕ!$AG1906,"00")&amp;"i"&amp;IF(ДАННЫЕ!$AH1906,"1"&amp;ДАННЫЕ!$AH1906,"00")&amp;"r"&amp;IF(ДАННЫЕ!$AL1906,"1"&amp;ДАННЫЕ!$AL1906,"00")&amp;"m"&amp;IF(ДАННЫЕ!$AI1906,"1"&amp;ДАННЫЕ!$AI1906,"00")&amp;"hS"&amp;IF(ДАННЫЕ!$AJ1906,"1"&amp;ДАННЫЕ!$AJ1906,"00")&amp;"hZ"&amp;IF(ДАННЫЕ!$AK1906,"1"&amp;ДАННЫЕ!$AK1906,"00")&amp;"p"&amp;IF(ДАННЫЕ!$AP1906,"1"&amp;ДАННЫЕ!$AP1906,"00")&amp;"k"&amp;IF(ДАННЫЕ!$AQ1906,"1"&amp;ДАННЫЕ!$AQ1906,"00")&amp;"z"&amp;IF(ДАННЫЕ!$AR1906,"1"&amp;ДАННЫЕ!$AR1906,"00")&amp;"j"&amp;IF(ДАННЫЕ!$AM1906,"1"&amp;ДАННЫЕ!$AM1906,"00")&amp;"n"&amp;IF(ДАННЫЕ!$AN1906,"1"&amp;ДАННЫЕ!$AN1906,"00")&amp;"E"&amp;ДАННЫЕ!BI1906&amp;"L"&amp;ДАННЫЕ!AO1906&amp;"h"&amp;IF(ДАННЫЕ!$AU1906&gt;0,1,0)&amp;"v"&amp;IF(ДАННЫЕ!$AW1906&gt;0,1,0)&amp;"a"&amp;IF(ДАННЫЕ!$AS1906,"1"&amp;ДАННЫЕ!$AS1906,"00")&amp;"s"&amp;IF(ДАННЫЕ!$AT1906,"1"&amp;ДАННЫЕ!$AT1906,"00")&amp;"u"&amp;IF(ДАННЫЕ!$CJ1906&gt;0,1,0)&amp;"y"&amp;B1906&amp;"d"&amp;H1906&amp;"e"&amp;F1906&amp;G1906</f>
        <v>x0w00t00f00b00g00c00i00r00m00hS00hZ00p00k00z00j00n00ELh0v0a00s00u0y0de</v>
      </c>
      <c r="L1906" s="28" t="str">
        <f ca="1">ДАННЫЕ!$I1906&amp;"VN"&amp;IF(ДАННЫЕ!AW1906&gt;0,11,10)&amp;"CD"&amp;IF(ДАННЫЕ!BF1906&gt;500,16,IF(ДАННЫЕ!BF1906&gt;350,15,IF(ДАННЫЕ!BF1906&gt;=200,14,IF(ДАННЫЕ!BF1906&gt;=100,13,IF(ДАННЫЕ!BF1906&gt;=50,12,IF(ДАННЫЕ!BF1906&gt;0,11,10))))))&amp;"AR"&amp;IF(ДАННЫЕ!BX1906&gt;0,1,0)&amp;"GD"&amp;B1906&amp;"VV"&amp;IF(E1906&gt;=5,IF(E1906&lt;18,1,0),0)</f>
        <v>VN10CD10AR0GD0VV0</v>
      </c>
      <c r="M1906" s="28" t="str">
        <f>ДАННЫЕ!$I1906&amp;"b"&amp;ДАННЫЕ!$BI1906&amp;"r"&amp;ДАННЫЕ!$BJ1906&amp;"CD"&amp;IF(ДАННЫЕ!BF1906&gt;0,IF(ДАННЫЕ!BF1906&lt;200,1,IF(ДАННЫЕ!BF1906&lt;350,2,3)),0)&amp;"h"&amp;IF(ДАННЫЕ!$BK1906+ДАННЫЕ!$BL1906+ДАННЫЕ!$BM1906&gt;0,1,0)&amp;"x"&amp;ДАННЫЕ!$BK1906&amp;"y"&amp;ДАННЫЕ!$BL1906&amp;"z"&amp;ДАННЫЕ!$BM1906&amp;"c"&amp;IF(ДАННЫЕ!$BK1906+ДАННЫЕ!$BL1906+ДАННЫЕ!$BM1906=3,1,0)&amp;"a"&amp;IF(ДАННЫЕ!$BQ1906+ДАННЫЕ!$BR1906&gt;0,1,0)&amp;"d"&amp;ДАННЫЕ!$BQ1906&amp;"v"&amp;ДАННЫЕ!$BR1906&amp;"p"&amp;ДАННЫЕ!$BS1906&amp;"n"&amp;ДАННЫЕ!$BU1906&amp;"t"&amp;ДАННЫЕ!$BV1906&amp;"o"&amp;ДАННЫЕ!$BT1906&amp;"l"&amp;IF(ДАННЫЕ!$BN1906&gt;0,1,0)&amp;ДАННЫЕ!$BN1906&amp;"g"&amp;ДАННЫЕ!$BO1906&amp;"s"&amp;ДАННЫЕ!$BP1906&amp;"DZ"&amp;IF(ДАННЫЕ!B1906-ДАННЫЕ!G1906 &lt; 60,IF(ДАННЫЕ!B1906-ДАННЫЕ!G1906 &gt;= 0,1,0),0)&amp;"u"&amp;IF(ДАННЫЕ!$CJ1906&gt;0,1,0)</f>
        <v>brCD0h0xyzc0a0dvpntol0gsDZ1u0</v>
      </c>
      <c r="N1906" s="28" t="str">
        <f ca="1">ДАННЫЕ!$F1906&amp;ДАННЫЕ!$I1906&amp;"g"&amp;B1906&amp;"cf"&amp;D1906&amp;"a"&amp;IF(ДАННЫЕ!$BX1906&gt;0,1,0)&amp;IF(ДАННЫЕ!$BF1906&gt;500,1,IF(ДАННЫЕ!$BF1906&gt;350,2,IF(ДАННЫЕ!$BF1906&gt;=200,3,IF(ДАННЫЕ!$BF1906&gt;=100,4,IF(ДАННЫЕ!$BF1906&gt;=50,5,IF(ДАННЫЕ!$BF1906&lt;50,6,0))))))&amp;"AR"&amp;IF(DATEDIF(ДАННЫЕ!$BX1906,ДАННЫЕ!$F$1,"y")&gt;1,1,0)&amp;"VG"&amp;IF(ДАННЫЕ!$BH1906="0",1,0)&amp;"o"&amp;IF(T1906+ДАННЫЕ!$AF1906+ДАННЫЕ!$AG1906+ДАННЫЕ!$AH1906+ДАННЫЕ!$AI1906+ДАННЫЕ!$AJ1906+ДАННЫЕ!$AP1906+ДАННЫЕ!$AQ1906+ДАННЫЕ!$AR1906+ДАННЫЕ!$AU1906+ДАННЫЕ!$AW1906+ДАННЫЕ!$AS1906+ДАННЫЕ!$AT1906&gt;0,1,0)&amp;"x"&amp;ДАННЫЕ!$AG1906&amp;"p"&amp;IF(ДАННЫЕ!$BY1906&gt;0,1,0)&amp;"v"&amp;IF(ДАННЫЕ!$BZ1906&gt;0,1,0)&amp;"n"&amp;ДАННЫЕ!$CA1906&amp;"t"&amp;ДАННЫЕ!$AY1906&amp;"k"&amp;ДАННЫЕ!$CB1906&amp;"q"&amp;ДАННЫЕ!$CC1906&amp;"w"&amp;ДАННЫЕ!$CD1906&amp;"e"&amp;ДАННЫЕ!$CE1906&amp;"m"&amp;ДАННЫЕ!$CF1906&amp;"c"&amp;ДАННЫЕ!$CG1906&amp;"z"&amp;ДАННЫЕ!$CH1906&amp;"d"&amp;IF(H1906=4,1,0)&amp;"s"&amp;IF(ДАННЫЕ!$J1906=1,0,1)&amp;"u"&amp;IF(ДАННЫЕ!$CJ1906&gt;0,1,0)</f>
        <v>g0cf0a06AR1VG0o0xp0v0ntkqwemczd0s1u0</v>
      </c>
      <c r="O1906" s="28" t="str">
        <f>ДАННЫЕ!$I1906&amp;"g"&amp;B1906&amp;A1906&amp;"f"&amp;P1906&amp;"c"&amp;IF(ДАННЫЕ!$U1906&gt;0,1,0)&amp;"s"&amp;IF(ДАННЫЕ!$Q1906&gt;0,IF(YEAR(ДАННЫЕ!$F$1)=YEAR(ДАННЫЕ!$Q1906),IF(MONTH(ДАННЫЕ!$F$1)=MONTH(ДАННЫЕ!$Q1906),111,11),1),0)&amp;"i"&amp;IF(ДАННЫЕ!$R1906+ДАННЫЕ!$S1906+ДАННЫЕ!$T1906=0,0,1)&amp;"h"&amp;IF(ДАННЫЕ!$P1906&gt;0,1,0)&amp;"p"&amp;IF(ДАННЫЕ!$CI1906&gt;0,IF(YEAR(ДАННЫЕ!$F$1)=YEAR(ДАННЫЕ!$CI1906),IF(MONTH(ДАННЫЕ!$F$1)=MONTH(ДАННЫЕ!$CI1906),111,11),1),0)&amp;"d"&amp;IF(ДАННЫЕ!$CJ1906&gt;0,IF(YEAR(ДАННЫЕ!$F$1)=YEAR(ДАННЫЕ!$CJ1906),IF(MONTH(ДАННЫЕ!$F$1)=MONTH(ДАННЫЕ!$CJ1906),111,11),1),0)&amp;"o"&amp;IF(ДАННЫЕ!$CK1906&gt;0,IF(MONTH(ДАННЫЕ!$F$1)=MONTH(ДАННЫЕ!$CK1906),111,11),0)&amp;"v"&amp;IF(ДАННЫЕ!$BE1906&gt;0,IF(MONTH(ДАННЫЕ!$F$1)=MONTH(ДАННЫЕ!$BE1906),111,11),0)</f>
        <v>g00f0c0s0i0h0p0d0o0v0</v>
      </c>
      <c r="P1906" s="15">
        <f t="shared" si="92"/>
        <v>0</v>
      </c>
      <c r="Q1906" s="15">
        <f>IF(ДАННЫЕ!$F$1&gt;ДАННЫЕ!$N1906,IF(YEAR(ДАННЫЕ!$F$1)=YEAR(ДАННЫЕ!M1906),1,0),0)</f>
        <v>0</v>
      </c>
      <c r="R1906" s="15">
        <f>IF(ДАННЫЕ!$F$1&gt;ДАННЫЕ!$N1906,IF(YEAR(ДАННЫЕ!$F$1)=YEAR(ДАННЫЕ!N1906),1,0),0)</f>
        <v>0</v>
      </c>
      <c r="S1906" s="15">
        <f>IF(ДАННЫЕ!$AA1906="2А",1,IF(ДАННЫЕ!$AA1906="2Б",2,IF(ДАННЫЕ!$AA1906="2В",3,IF(ДАННЫЕ!$AA1906=3,4,IF(ДАННЫЕ!$AA1906="4А",5,IF(ДАННЫЕ!$AA1906="4Б",6,IF(ДАННЫЕ!$AA1906="4В",7,IF(ДАННЫЕ!$AA1906=5,8,0))))))))</f>
        <v>0</v>
      </c>
      <c r="T1906" s="15">
        <f>IF(OR(ДАННЫЕ!$AC1906=2,ДАННЫЕ!$AD1906=2,ДАННЫЕ!$AE1906=2),2,IF(OR(ДАННЫЕ!$AC1906=1,ДАННЫЕ!$AD1906=1,ДАННЫЕ!$AE1906=1),1,0))</f>
        <v>0</v>
      </c>
    </row>
    <row r="1907" spans="1:20" x14ac:dyDescent="0.2">
      <c r="A1907" s="78">
        <f>IF(B1907&gt;0,IF(MONTH(ДАННЫЕ!$F$1)=MONTH(ДАННЫЕ!$B1907),1,0),0)</f>
        <v>0</v>
      </c>
      <c r="B1907" s="14">
        <f>IF(ДАННЫЕ!$B1907&gt;0,IF(YEAR(ДАННЫЕ!$F$1)=YEAR(ДАННЫЕ!$B1907),1,0),0)</f>
        <v>0</v>
      </c>
      <c r="C1907" s="14">
        <f>IF(ДАННЫЕ!$CM1907&gt;0,IF(YEAR(ДАННЫЕ!$F$1)=YEAR(ДАННЫЕ!$CM1907),1,0),0)</f>
        <v>0</v>
      </c>
      <c r="D1907" s="14">
        <f>IF(ДАННЫЕ!$CJ1907&gt;0,IF(ДАННЫЕ!$CL1907&gt;ДАННЫЕ!$F$1,1,IF(ДАННЫЕ!$CL1907&gt;0,0,1)),0)</f>
        <v>0</v>
      </c>
      <c r="E1907" s="43" t="str">
        <f ca="1">IF(ДАННЫЕ!$F$1&gt;0,IF(ДАННЫЕ!$G1907&gt;0,DATEDIF(ДАННЫЕ!$G1907,ДАННЫЕ!$F$1,"y"),""),IF(ДАННЫЕ!$G1907&gt;0,DATEDIF(ДАННЫЕ!$G1907,TODAY(),"y"),""))</f>
        <v/>
      </c>
      <c r="F1907" s="43" t="str">
        <f xml:space="preserve"> IF(ДАННЫЕ!$F1907="М",IF(E1907&gt;=18,IF(E1907&lt;60,1,""),""),"")&amp;IF(ДАННЫЕ!$F1907="Ж",IF(E1907&gt;=18,IF(E1907&lt;55,1,""),""),"")</f>
        <v/>
      </c>
      <c r="G1907" s="43" t="str">
        <f xml:space="preserve"> IF(ДАННЫЕ!$F1907="М",IF(E1907&gt;=60,2,""),"")&amp;IF(ДАННЫЕ!$F1907="Ж",IF(E1907&gt;=55,2,""),"")</f>
        <v/>
      </c>
      <c r="H1907" s="43" t="str">
        <f t="shared" ca="1" si="90"/>
        <v/>
      </c>
      <c r="I1907" s="43" t="str">
        <f t="shared" ca="1" si="91"/>
        <v>03</v>
      </c>
      <c r="J1907" s="28" t="str">
        <f ca="1">ДАННЫЕ!$F1907&amp;H1907&amp;I1907&amp;ДАННЫЕ!$I1907&amp;"m"&amp;IF(ДАННЫЕ!$I1907&gt;0,IF(ДАННЫЕ!$J1907&gt;0,0,1),"")&amp;"f"&amp;IF(ДАННЫЕ!$R1907&gt;0,IF(YEAR(ДАННЫЕ!$F$1)=YEAR(ДАННЫЕ!$R1907),1,0),0)&amp;"z"&amp;ДАННЫЕ!$R1907&amp;"p"&amp;ДАННЫЕ!$S1907&amp;"i"&amp;ДАННЫЕ!$T1907&amp;"h"&amp;ДАННЫЕ!$K1907&amp;"be"&amp;ДАННЫЕ!$BI1907&amp;"CD"&amp;IF(ДАННЫЕ!BF1907&gt;500,4,IF(ДАННЫЕ!BF1907&gt;350,3,IF(ДАННЫЕ!BF1907&gt;200,2,IF(ДАННЫЕ!BF1907&gt;0,1,0))))&amp;"g"&amp;B1907&amp;"d"&amp;H1907&amp;"l"&amp;ДАННЫЕ!AT1907&amp;"a"&amp;ДАННЫЕ!$V1907&amp;"v"&amp;R1907&amp;"k"&amp;ДАННЫЕ!$U1907&amp;"s"&amp;ДАННЫЕ!$Y1907&amp;"t"&amp;ДАННЫЕ!$X1907&amp;"b"&amp;IF(ДАННЫЕ!$Q1907&gt;1,1,0)&amp;"PP"&amp;ДАННЫЕ!Z1907&amp;"c"&amp;S1907&amp;"x"&amp;IF(ДАННЫЕ!$BY1907&gt;0,IF(YEAR(ДАННЫЕ!$F$1)=YEAR(ДАННЫЕ!$BY1907),1,0),0)&amp;"n"&amp;IF(ДАННЫЕ!$BZ1907&gt;0,IF(YEAR(ДАННЫЕ!$F$1)=YEAR(ДАННЫЕ!$BZ1907),1,0),0)&amp;"u"&amp;D1907&amp;"z"&amp;IF(ДАННЫЕ!$CL1907&gt;0,IF(YEAR(ДАННЫЕ!$F$1)&gt;YEAR(ДАННЫЕ!$CL1907),11,12),0)</f>
        <v>03mf0zpihbeCD0g0dlav0kstb0PPc0x0n0u0z0</v>
      </c>
      <c r="K1907" s="28" t="str">
        <f ca="1">ДАННЫЕ!$I1907&amp;"x"&amp;B1907&amp;"w"&amp;IF(T1907+ДАННЫЕ!AD1907+ДАННЫЕ!AE1907+ДАННЫЕ!AF1907+ДАННЫЕ!AG1907+ДАННЫЕ!AH1907+ДАННЫЕ!$AL1907+ДАННЫЕ!AI1907+ДАННЫЕ!AJ1907+ДАННЫЕ!AK1907+ДАННЫЕ!AP1907+ДАННЫЕ!AQ1907+ДАННЫЕ!AR1907+ДАННЫЕ!$AM1907+ДАННЫЕ!$AN1907+ДАННЫЕ!AS1907+ДАННЫЕ!AT1907&gt;0,1,0)&amp;IF(OR(T1907=2,ДАННЫЕ!AD1907=2,ДАННЫЕ!AE1907=2,ДАННЫЕ!AF1907=2,ДАННЫЕ!AG1907=2,ДАННЫЕ!AH1907=2,ДАННЫЕ!$AL1907=2,ДАННЫЕ!AI1907=2,ДАННЫЕ!AJ1907=2,ДАННЫЕ!AK1907=2,ДАННЫЕ!AP1907=2,ДАННЫЕ!AQ1907=2,ДАННЫЕ!AR1907=2,ДАННЫЕ!$AM1907=2,ДАННЫЕ!$AN1907=2,ДАННЫЕ!AS1907=2,ДАННЫЕ!AT1907=2),2,0)&amp;"t"&amp;IF(T1907&gt;0,"1"&amp;T1907,"00")&amp;"f"&amp;IF(ДАННЫЕ!$AC1907,"1"&amp;ДАННЫЕ!$AC1907,"00")&amp;"b"&amp;IF(ДАННЫЕ!$AD1907,"1"&amp;ДАННЫЕ!$AD1907,"00")&amp;"g"&amp;IF(ДАННЫЕ!$AF1907,"1"&amp;ДАННЫЕ!$AF1907,"00")&amp;"c"&amp;IF(ДАННЫЕ!$AG1907,"1"&amp;ДАННЫЕ!$AG1907,"00")&amp;"i"&amp;IF(ДАННЫЕ!$AH1907,"1"&amp;ДАННЫЕ!$AH1907,"00")&amp;"r"&amp;IF(ДАННЫЕ!$AL1907,"1"&amp;ДАННЫЕ!$AL1907,"00")&amp;"m"&amp;IF(ДАННЫЕ!$AI1907,"1"&amp;ДАННЫЕ!$AI1907,"00")&amp;"hS"&amp;IF(ДАННЫЕ!$AJ1907,"1"&amp;ДАННЫЕ!$AJ1907,"00")&amp;"hZ"&amp;IF(ДАННЫЕ!$AK1907,"1"&amp;ДАННЫЕ!$AK1907,"00")&amp;"p"&amp;IF(ДАННЫЕ!$AP1907,"1"&amp;ДАННЫЕ!$AP1907,"00")&amp;"k"&amp;IF(ДАННЫЕ!$AQ1907,"1"&amp;ДАННЫЕ!$AQ1907,"00")&amp;"z"&amp;IF(ДАННЫЕ!$AR1907,"1"&amp;ДАННЫЕ!$AR1907,"00")&amp;"j"&amp;IF(ДАННЫЕ!$AM1907,"1"&amp;ДАННЫЕ!$AM1907,"00")&amp;"n"&amp;IF(ДАННЫЕ!$AN1907,"1"&amp;ДАННЫЕ!$AN1907,"00")&amp;"E"&amp;ДАННЫЕ!BI1907&amp;"L"&amp;ДАННЫЕ!AO1907&amp;"h"&amp;IF(ДАННЫЕ!$AU1907&gt;0,1,0)&amp;"v"&amp;IF(ДАННЫЕ!$AW1907&gt;0,1,0)&amp;"a"&amp;IF(ДАННЫЕ!$AS1907,"1"&amp;ДАННЫЕ!$AS1907,"00")&amp;"s"&amp;IF(ДАННЫЕ!$AT1907,"1"&amp;ДАННЫЕ!$AT1907,"00")&amp;"u"&amp;IF(ДАННЫЕ!$CJ1907&gt;0,1,0)&amp;"y"&amp;B1907&amp;"d"&amp;H1907&amp;"e"&amp;F1907&amp;G1907</f>
        <v>x0w00t00f00b00g00c00i00r00m00hS00hZ00p00k00z00j00n00ELh0v0a00s00u0y0de</v>
      </c>
      <c r="L1907" s="28" t="str">
        <f ca="1">ДАННЫЕ!$I1907&amp;"VN"&amp;IF(ДАННЫЕ!AW1907&gt;0,11,10)&amp;"CD"&amp;IF(ДАННЫЕ!BF1907&gt;500,16,IF(ДАННЫЕ!BF1907&gt;350,15,IF(ДАННЫЕ!BF1907&gt;=200,14,IF(ДАННЫЕ!BF1907&gt;=100,13,IF(ДАННЫЕ!BF1907&gt;=50,12,IF(ДАННЫЕ!BF1907&gt;0,11,10))))))&amp;"AR"&amp;IF(ДАННЫЕ!BX1907&gt;0,1,0)&amp;"GD"&amp;B1907&amp;"VV"&amp;IF(E1907&gt;=5,IF(E1907&lt;18,1,0),0)</f>
        <v>VN10CD10AR0GD0VV0</v>
      </c>
      <c r="M1907" s="28" t="str">
        <f>ДАННЫЕ!$I1907&amp;"b"&amp;ДАННЫЕ!$BI1907&amp;"r"&amp;ДАННЫЕ!$BJ1907&amp;"CD"&amp;IF(ДАННЫЕ!BF1907&gt;0,IF(ДАННЫЕ!BF1907&lt;200,1,IF(ДАННЫЕ!BF1907&lt;350,2,3)),0)&amp;"h"&amp;IF(ДАННЫЕ!$BK1907+ДАННЫЕ!$BL1907+ДАННЫЕ!$BM1907&gt;0,1,0)&amp;"x"&amp;ДАННЫЕ!$BK1907&amp;"y"&amp;ДАННЫЕ!$BL1907&amp;"z"&amp;ДАННЫЕ!$BM1907&amp;"c"&amp;IF(ДАННЫЕ!$BK1907+ДАННЫЕ!$BL1907+ДАННЫЕ!$BM1907=3,1,0)&amp;"a"&amp;IF(ДАННЫЕ!$BQ1907+ДАННЫЕ!$BR1907&gt;0,1,0)&amp;"d"&amp;ДАННЫЕ!$BQ1907&amp;"v"&amp;ДАННЫЕ!$BR1907&amp;"p"&amp;ДАННЫЕ!$BS1907&amp;"n"&amp;ДАННЫЕ!$BU1907&amp;"t"&amp;ДАННЫЕ!$BV1907&amp;"o"&amp;ДАННЫЕ!$BT1907&amp;"l"&amp;IF(ДАННЫЕ!$BN1907&gt;0,1,0)&amp;ДАННЫЕ!$BN1907&amp;"g"&amp;ДАННЫЕ!$BO1907&amp;"s"&amp;ДАННЫЕ!$BP1907&amp;"DZ"&amp;IF(ДАННЫЕ!B1907-ДАННЫЕ!G1907 &lt; 60,IF(ДАННЫЕ!B1907-ДАННЫЕ!G1907 &gt;= 0,1,0),0)&amp;"u"&amp;IF(ДАННЫЕ!$CJ1907&gt;0,1,0)</f>
        <v>brCD0h0xyzc0a0dvpntol0gsDZ1u0</v>
      </c>
      <c r="N1907" s="28" t="str">
        <f ca="1">ДАННЫЕ!$F1907&amp;ДАННЫЕ!$I1907&amp;"g"&amp;B1907&amp;"cf"&amp;D1907&amp;"a"&amp;IF(ДАННЫЕ!$BX1907&gt;0,1,0)&amp;IF(ДАННЫЕ!$BF1907&gt;500,1,IF(ДАННЫЕ!$BF1907&gt;350,2,IF(ДАННЫЕ!$BF1907&gt;=200,3,IF(ДАННЫЕ!$BF1907&gt;=100,4,IF(ДАННЫЕ!$BF1907&gt;=50,5,IF(ДАННЫЕ!$BF1907&lt;50,6,0))))))&amp;"AR"&amp;IF(DATEDIF(ДАННЫЕ!$BX1907,ДАННЫЕ!$F$1,"y")&gt;1,1,0)&amp;"VG"&amp;IF(ДАННЫЕ!$BH1907="0",1,0)&amp;"o"&amp;IF(T1907+ДАННЫЕ!$AF1907+ДАННЫЕ!$AG1907+ДАННЫЕ!$AH1907+ДАННЫЕ!$AI1907+ДАННЫЕ!$AJ1907+ДАННЫЕ!$AP1907+ДАННЫЕ!$AQ1907+ДАННЫЕ!$AR1907+ДАННЫЕ!$AU1907+ДАННЫЕ!$AW1907+ДАННЫЕ!$AS1907+ДАННЫЕ!$AT1907&gt;0,1,0)&amp;"x"&amp;ДАННЫЕ!$AG1907&amp;"p"&amp;IF(ДАННЫЕ!$BY1907&gt;0,1,0)&amp;"v"&amp;IF(ДАННЫЕ!$BZ1907&gt;0,1,0)&amp;"n"&amp;ДАННЫЕ!$CA1907&amp;"t"&amp;ДАННЫЕ!$AY1907&amp;"k"&amp;ДАННЫЕ!$CB1907&amp;"q"&amp;ДАННЫЕ!$CC1907&amp;"w"&amp;ДАННЫЕ!$CD1907&amp;"e"&amp;ДАННЫЕ!$CE1907&amp;"m"&amp;ДАННЫЕ!$CF1907&amp;"c"&amp;ДАННЫЕ!$CG1907&amp;"z"&amp;ДАННЫЕ!$CH1907&amp;"d"&amp;IF(H1907=4,1,0)&amp;"s"&amp;IF(ДАННЫЕ!$J1907=1,0,1)&amp;"u"&amp;IF(ДАННЫЕ!$CJ1907&gt;0,1,0)</f>
        <v>g0cf0a06AR1VG0o0xp0v0ntkqwemczd0s1u0</v>
      </c>
      <c r="O1907" s="28" t="str">
        <f>ДАННЫЕ!$I1907&amp;"g"&amp;B1907&amp;A1907&amp;"f"&amp;P1907&amp;"c"&amp;IF(ДАННЫЕ!$U1907&gt;0,1,0)&amp;"s"&amp;IF(ДАННЫЕ!$Q1907&gt;0,IF(YEAR(ДАННЫЕ!$F$1)=YEAR(ДАННЫЕ!$Q1907),IF(MONTH(ДАННЫЕ!$F$1)=MONTH(ДАННЫЕ!$Q1907),111,11),1),0)&amp;"i"&amp;IF(ДАННЫЕ!$R1907+ДАННЫЕ!$S1907+ДАННЫЕ!$T1907=0,0,1)&amp;"h"&amp;IF(ДАННЫЕ!$P1907&gt;0,1,0)&amp;"p"&amp;IF(ДАННЫЕ!$CI1907&gt;0,IF(YEAR(ДАННЫЕ!$F$1)=YEAR(ДАННЫЕ!$CI1907),IF(MONTH(ДАННЫЕ!$F$1)=MONTH(ДАННЫЕ!$CI1907),111,11),1),0)&amp;"d"&amp;IF(ДАННЫЕ!$CJ1907&gt;0,IF(YEAR(ДАННЫЕ!$F$1)=YEAR(ДАННЫЕ!$CJ1907),IF(MONTH(ДАННЫЕ!$F$1)=MONTH(ДАННЫЕ!$CJ1907),111,11),1),0)&amp;"o"&amp;IF(ДАННЫЕ!$CK1907&gt;0,IF(MONTH(ДАННЫЕ!$F$1)=MONTH(ДАННЫЕ!$CK1907),111,11),0)&amp;"v"&amp;IF(ДАННЫЕ!$BE1907&gt;0,IF(MONTH(ДАННЫЕ!$F$1)=MONTH(ДАННЫЕ!$BE1907),111,11),0)</f>
        <v>g00f0c0s0i0h0p0d0o0v0</v>
      </c>
      <c r="P1907" s="15">
        <f t="shared" si="92"/>
        <v>0</v>
      </c>
      <c r="Q1907" s="15">
        <f>IF(ДАННЫЕ!$F$1&gt;ДАННЫЕ!$N1907,IF(YEAR(ДАННЫЕ!$F$1)=YEAR(ДАННЫЕ!M1907),1,0),0)</f>
        <v>0</v>
      </c>
      <c r="R1907" s="15">
        <f>IF(ДАННЫЕ!$F$1&gt;ДАННЫЕ!$N1907,IF(YEAR(ДАННЫЕ!$F$1)=YEAR(ДАННЫЕ!N1907),1,0),0)</f>
        <v>0</v>
      </c>
      <c r="S1907" s="15">
        <f>IF(ДАННЫЕ!$AA1907="2А",1,IF(ДАННЫЕ!$AA1907="2Б",2,IF(ДАННЫЕ!$AA1907="2В",3,IF(ДАННЫЕ!$AA1907=3,4,IF(ДАННЫЕ!$AA1907="4А",5,IF(ДАННЫЕ!$AA1907="4Б",6,IF(ДАННЫЕ!$AA1907="4В",7,IF(ДАННЫЕ!$AA1907=5,8,0))))))))</f>
        <v>0</v>
      </c>
      <c r="T1907" s="15">
        <f>IF(OR(ДАННЫЕ!$AC1907=2,ДАННЫЕ!$AD1907=2,ДАННЫЕ!$AE1907=2),2,IF(OR(ДАННЫЕ!$AC1907=1,ДАННЫЕ!$AD1907=1,ДАННЫЕ!$AE1907=1),1,0))</f>
        <v>0</v>
      </c>
    </row>
    <row r="1908" spans="1:20" x14ac:dyDescent="0.2">
      <c r="A1908" s="78">
        <f>IF(B1908&gt;0,IF(MONTH(ДАННЫЕ!$F$1)=MONTH(ДАННЫЕ!$B1908),1,0),0)</f>
        <v>0</v>
      </c>
      <c r="B1908" s="14">
        <f>IF(ДАННЫЕ!$B1908&gt;0,IF(YEAR(ДАННЫЕ!$F$1)=YEAR(ДАННЫЕ!$B1908),1,0),0)</f>
        <v>0</v>
      </c>
      <c r="C1908" s="14">
        <f>IF(ДАННЫЕ!$CM1908&gt;0,IF(YEAR(ДАННЫЕ!$F$1)=YEAR(ДАННЫЕ!$CM1908),1,0),0)</f>
        <v>0</v>
      </c>
      <c r="D1908" s="14">
        <f>IF(ДАННЫЕ!$CJ1908&gt;0,IF(ДАННЫЕ!$CL1908&gt;ДАННЫЕ!$F$1,1,IF(ДАННЫЕ!$CL1908&gt;0,0,1)),0)</f>
        <v>0</v>
      </c>
      <c r="E1908" s="43" t="str">
        <f ca="1">IF(ДАННЫЕ!$F$1&gt;0,IF(ДАННЫЕ!$G1908&gt;0,DATEDIF(ДАННЫЕ!$G1908,ДАННЫЕ!$F$1,"y"),""),IF(ДАННЫЕ!$G1908&gt;0,DATEDIF(ДАННЫЕ!$G1908,TODAY(),"y"),""))</f>
        <v/>
      </c>
      <c r="F1908" s="43" t="str">
        <f xml:space="preserve"> IF(ДАННЫЕ!$F1908="М",IF(E1908&gt;=18,IF(E1908&lt;60,1,""),""),"")&amp;IF(ДАННЫЕ!$F1908="Ж",IF(E1908&gt;=18,IF(E1908&lt;55,1,""),""),"")</f>
        <v/>
      </c>
      <c r="G1908" s="43" t="str">
        <f xml:space="preserve"> IF(ДАННЫЕ!$F1908="М",IF(E1908&gt;=60,2,""),"")&amp;IF(ДАННЫЕ!$F1908="Ж",IF(E1908&gt;=55,2,""),"")</f>
        <v/>
      </c>
      <c r="H1908" s="43" t="str">
        <f t="shared" ca="1" si="90"/>
        <v/>
      </c>
      <c r="I1908" s="43" t="str">
        <f t="shared" ca="1" si="91"/>
        <v>03</v>
      </c>
      <c r="J1908" s="28" t="str">
        <f ca="1">ДАННЫЕ!$F1908&amp;H1908&amp;I1908&amp;ДАННЫЕ!$I1908&amp;"m"&amp;IF(ДАННЫЕ!$I1908&gt;0,IF(ДАННЫЕ!$J1908&gt;0,0,1),"")&amp;"f"&amp;IF(ДАННЫЕ!$R1908&gt;0,IF(YEAR(ДАННЫЕ!$F$1)=YEAR(ДАННЫЕ!$R1908),1,0),0)&amp;"z"&amp;ДАННЫЕ!$R1908&amp;"p"&amp;ДАННЫЕ!$S1908&amp;"i"&amp;ДАННЫЕ!$T1908&amp;"h"&amp;ДАННЫЕ!$K1908&amp;"be"&amp;ДАННЫЕ!$BI1908&amp;"CD"&amp;IF(ДАННЫЕ!BF1908&gt;500,4,IF(ДАННЫЕ!BF1908&gt;350,3,IF(ДАННЫЕ!BF1908&gt;200,2,IF(ДАННЫЕ!BF1908&gt;0,1,0))))&amp;"g"&amp;B1908&amp;"d"&amp;H1908&amp;"l"&amp;ДАННЫЕ!AT1908&amp;"a"&amp;ДАННЫЕ!$V1908&amp;"v"&amp;R1908&amp;"k"&amp;ДАННЫЕ!$U1908&amp;"s"&amp;ДАННЫЕ!$Y1908&amp;"t"&amp;ДАННЫЕ!$X1908&amp;"b"&amp;IF(ДАННЫЕ!$Q1908&gt;1,1,0)&amp;"PP"&amp;ДАННЫЕ!Z1908&amp;"c"&amp;S1908&amp;"x"&amp;IF(ДАННЫЕ!$BY1908&gt;0,IF(YEAR(ДАННЫЕ!$F$1)=YEAR(ДАННЫЕ!$BY1908),1,0),0)&amp;"n"&amp;IF(ДАННЫЕ!$BZ1908&gt;0,IF(YEAR(ДАННЫЕ!$F$1)=YEAR(ДАННЫЕ!$BZ1908),1,0),0)&amp;"u"&amp;D1908&amp;"z"&amp;IF(ДАННЫЕ!$CL1908&gt;0,IF(YEAR(ДАННЫЕ!$F$1)&gt;YEAR(ДАННЫЕ!$CL1908),11,12),0)</f>
        <v>03mf0zpihbeCD0g0dlav0kstb0PPc0x0n0u0z0</v>
      </c>
      <c r="K1908" s="28" t="str">
        <f ca="1">ДАННЫЕ!$I1908&amp;"x"&amp;B1908&amp;"w"&amp;IF(T1908+ДАННЫЕ!AD1908+ДАННЫЕ!AE1908+ДАННЫЕ!AF1908+ДАННЫЕ!AG1908+ДАННЫЕ!AH1908+ДАННЫЕ!$AL1908+ДАННЫЕ!AI1908+ДАННЫЕ!AJ1908+ДАННЫЕ!AK1908+ДАННЫЕ!AP1908+ДАННЫЕ!AQ1908+ДАННЫЕ!AR1908+ДАННЫЕ!$AM1908+ДАННЫЕ!$AN1908+ДАННЫЕ!AS1908+ДАННЫЕ!AT1908&gt;0,1,0)&amp;IF(OR(T1908=2,ДАННЫЕ!AD1908=2,ДАННЫЕ!AE1908=2,ДАННЫЕ!AF1908=2,ДАННЫЕ!AG1908=2,ДАННЫЕ!AH1908=2,ДАННЫЕ!$AL1908=2,ДАННЫЕ!AI1908=2,ДАННЫЕ!AJ1908=2,ДАННЫЕ!AK1908=2,ДАННЫЕ!AP1908=2,ДАННЫЕ!AQ1908=2,ДАННЫЕ!AR1908=2,ДАННЫЕ!$AM1908=2,ДАННЫЕ!$AN1908=2,ДАННЫЕ!AS1908=2,ДАННЫЕ!AT1908=2),2,0)&amp;"t"&amp;IF(T1908&gt;0,"1"&amp;T1908,"00")&amp;"f"&amp;IF(ДАННЫЕ!$AC1908,"1"&amp;ДАННЫЕ!$AC1908,"00")&amp;"b"&amp;IF(ДАННЫЕ!$AD1908,"1"&amp;ДАННЫЕ!$AD1908,"00")&amp;"g"&amp;IF(ДАННЫЕ!$AF1908,"1"&amp;ДАННЫЕ!$AF1908,"00")&amp;"c"&amp;IF(ДАННЫЕ!$AG1908,"1"&amp;ДАННЫЕ!$AG1908,"00")&amp;"i"&amp;IF(ДАННЫЕ!$AH1908,"1"&amp;ДАННЫЕ!$AH1908,"00")&amp;"r"&amp;IF(ДАННЫЕ!$AL1908,"1"&amp;ДАННЫЕ!$AL1908,"00")&amp;"m"&amp;IF(ДАННЫЕ!$AI1908,"1"&amp;ДАННЫЕ!$AI1908,"00")&amp;"hS"&amp;IF(ДАННЫЕ!$AJ1908,"1"&amp;ДАННЫЕ!$AJ1908,"00")&amp;"hZ"&amp;IF(ДАННЫЕ!$AK1908,"1"&amp;ДАННЫЕ!$AK1908,"00")&amp;"p"&amp;IF(ДАННЫЕ!$AP1908,"1"&amp;ДАННЫЕ!$AP1908,"00")&amp;"k"&amp;IF(ДАННЫЕ!$AQ1908,"1"&amp;ДАННЫЕ!$AQ1908,"00")&amp;"z"&amp;IF(ДАННЫЕ!$AR1908,"1"&amp;ДАННЫЕ!$AR1908,"00")&amp;"j"&amp;IF(ДАННЫЕ!$AM1908,"1"&amp;ДАННЫЕ!$AM1908,"00")&amp;"n"&amp;IF(ДАННЫЕ!$AN1908,"1"&amp;ДАННЫЕ!$AN1908,"00")&amp;"E"&amp;ДАННЫЕ!BI1908&amp;"L"&amp;ДАННЫЕ!AO1908&amp;"h"&amp;IF(ДАННЫЕ!$AU1908&gt;0,1,0)&amp;"v"&amp;IF(ДАННЫЕ!$AW1908&gt;0,1,0)&amp;"a"&amp;IF(ДАННЫЕ!$AS1908,"1"&amp;ДАННЫЕ!$AS1908,"00")&amp;"s"&amp;IF(ДАННЫЕ!$AT1908,"1"&amp;ДАННЫЕ!$AT1908,"00")&amp;"u"&amp;IF(ДАННЫЕ!$CJ1908&gt;0,1,0)&amp;"y"&amp;B1908&amp;"d"&amp;H1908&amp;"e"&amp;F1908&amp;G1908</f>
        <v>x0w00t00f00b00g00c00i00r00m00hS00hZ00p00k00z00j00n00ELh0v0a00s00u0y0de</v>
      </c>
      <c r="L1908" s="28" t="str">
        <f ca="1">ДАННЫЕ!$I1908&amp;"VN"&amp;IF(ДАННЫЕ!AW1908&gt;0,11,10)&amp;"CD"&amp;IF(ДАННЫЕ!BF1908&gt;500,16,IF(ДАННЫЕ!BF1908&gt;350,15,IF(ДАННЫЕ!BF1908&gt;=200,14,IF(ДАННЫЕ!BF1908&gt;=100,13,IF(ДАННЫЕ!BF1908&gt;=50,12,IF(ДАННЫЕ!BF1908&gt;0,11,10))))))&amp;"AR"&amp;IF(ДАННЫЕ!BX1908&gt;0,1,0)&amp;"GD"&amp;B1908&amp;"VV"&amp;IF(E1908&gt;=5,IF(E1908&lt;18,1,0),0)</f>
        <v>VN10CD10AR0GD0VV0</v>
      </c>
      <c r="M1908" s="28" t="str">
        <f>ДАННЫЕ!$I1908&amp;"b"&amp;ДАННЫЕ!$BI1908&amp;"r"&amp;ДАННЫЕ!$BJ1908&amp;"CD"&amp;IF(ДАННЫЕ!BF1908&gt;0,IF(ДАННЫЕ!BF1908&lt;200,1,IF(ДАННЫЕ!BF1908&lt;350,2,3)),0)&amp;"h"&amp;IF(ДАННЫЕ!$BK1908+ДАННЫЕ!$BL1908+ДАННЫЕ!$BM1908&gt;0,1,0)&amp;"x"&amp;ДАННЫЕ!$BK1908&amp;"y"&amp;ДАННЫЕ!$BL1908&amp;"z"&amp;ДАННЫЕ!$BM1908&amp;"c"&amp;IF(ДАННЫЕ!$BK1908+ДАННЫЕ!$BL1908+ДАННЫЕ!$BM1908=3,1,0)&amp;"a"&amp;IF(ДАННЫЕ!$BQ1908+ДАННЫЕ!$BR1908&gt;0,1,0)&amp;"d"&amp;ДАННЫЕ!$BQ1908&amp;"v"&amp;ДАННЫЕ!$BR1908&amp;"p"&amp;ДАННЫЕ!$BS1908&amp;"n"&amp;ДАННЫЕ!$BU1908&amp;"t"&amp;ДАННЫЕ!$BV1908&amp;"o"&amp;ДАННЫЕ!$BT1908&amp;"l"&amp;IF(ДАННЫЕ!$BN1908&gt;0,1,0)&amp;ДАННЫЕ!$BN1908&amp;"g"&amp;ДАННЫЕ!$BO1908&amp;"s"&amp;ДАННЫЕ!$BP1908&amp;"DZ"&amp;IF(ДАННЫЕ!B1908-ДАННЫЕ!G1908 &lt; 60,IF(ДАННЫЕ!B1908-ДАННЫЕ!G1908 &gt;= 0,1,0),0)&amp;"u"&amp;IF(ДАННЫЕ!$CJ1908&gt;0,1,0)</f>
        <v>brCD0h0xyzc0a0dvpntol0gsDZ1u0</v>
      </c>
      <c r="N1908" s="28" t="str">
        <f ca="1">ДАННЫЕ!$F1908&amp;ДАННЫЕ!$I1908&amp;"g"&amp;B1908&amp;"cf"&amp;D1908&amp;"a"&amp;IF(ДАННЫЕ!$BX1908&gt;0,1,0)&amp;IF(ДАННЫЕ!$BF1908&gt;500,1,IF(ДАННЫЕ!$BF1908&gt;350,2,IF(ДАННЫЕ!$BF1908&gt;=200,3,IF(ДАННЫЕ!$BF1908&gt;=100,4,IF(ДАННЫЕ!$BF1908&gt;=50,5,IF(ДАННЫЕ!$BF1908&lt;50,6,0))))))&amp;"AR"&amp;IF(DATEDIF(ДАННЫЕ!$BX1908,ДАННЫЕ!$F$1,"y")&gt;1,1,0)&amp;"VG"&amp;IF(ДАННЫЕ!$BH1908="0",1,0)&amp;"o"&amp;IF(T1908+ДАННЫЕ!$AF1908+ДАННЫЕ!$AG1908+ДАННЫЕ!$AH1908+ДАННЫЕ!$AI1908+ДАННЫЕ!$AJ1908+ДАННЫЕ!$AP1908+ДАННЫЕ!$AQ1908+ДАННЫЕ!$AR1908+ДАННЫЕ!$AU1908+ДАННЫЕ!$AW1908+ДАННЫЕ!$AS1908+ДАННЫЕ!$AT1908&gt;0,1,0)&amp;"x"&amp;ДАННЫЕ!$AG1908&amp;"p"&amp;IF(ДАННЫЕ!$BY1908&gt;0,1,0)&amp;"v"&amp;IF(ДАННЫЕ!$BZ1908&gt;0,1,0)&amp;"n"&amp;ДАННЫЕ!$CA1908&amp;"t"&amp;ДАННЫЕ!$AY1908&amp;"k"&amp;ДАННЫЕ!$CB1908&amp;"q"&amp;ДАННЫЕ!$CC1908&amp;"w"&amp;ДАННЫЕ!$CD1908&amp;"e"&amp;ДАННЫЕ!$CE1908&amp;"m"&amp;ДАННЫЕ!$CF1908&amp;"c"&amp;ДАННЫЕ!$CG1908&amp;"z"&amp;ДАННЫЕ!$CH1908&amp;"d"&amp;IF(H1908=4,1,0)&amp;"s"&amp;IF(ДАННЫЕ!$J1908=1,0,1)&amp;"u"&amp;IF(ДАННЫЕ!$CJ1908&gt;0,1,0)</f>
        <v>g0cf0a06AR1VG0o0xp0v0ntkqwemczd0s1u0</v>
      </c>
      <c r="O1908" s="28" t="str">
        <f>ДАННЫЕ!$I1908&amp;"g"&amp;B1908&amp;A1908&amp;"f"&amp;P1908&amp;"c"&amp;IF(ДАННЫЕ!$U1908&gt;0,1,0)&amp;"s"&amp;IF(ДАННЫЕ!$Q1908&gt;0,IF(YEAR(ДАННЫЕ!$F$1)=YEAR(ДАННЫЕ!$Q1908),IF(MONTH(ДАННЫЕ!$F$1)=MONTH(ДАННЫЕ!$Q1908),111,11),1),0)&amp;"i"&amp;IF(ДАННЫЕ!$R1908+ДАННЫЕ!$S1908+ДАННЫЕ!$T1908=0,0,1)&amp;"h"&amp;IF(ДАННЫЕ!$P1908&gt;0,1,0)&amp;"p"&amp;IF(ДАННЫЕ!$CI1908&gt;0,IF(YEAR(ДАННЫЕ!$F$1)=YEAR(ДАННЫЕ!$CI1908),IF(MONTH(ДАННЫЕ!$F$1)=MONTH(ДАННЫЕ!$CI1908),111,11),1),0)&amp;"d"&amp;IF(ДАННЫЕ!$CJ1908&gt;0,IF(YEAR(ДАННЫЕ!$F$1)=YEAR(ДАННЫЕ!$CJ1908),IF(MONTH(ДАННЫЕ!$F$1)=MONTH(ДАННЫЕ!$CJ1908),111,11),1),0)&amp;"o"&amp;IF(ДАННЫЕ!$CK1908&gt;0,IF(MONTH(ДАННЫЕ!$F$1)=MONTH(ДАННЫЕ!$CK1908),111,11),0)&amp;"v"&amp;IF(ДАННЫЕ!$BE1908&gt;0,IF(MONTH(ДАННЫЕ!$F$1)=MONTH(ДАННЫЕ!$BE1908),111,11),0)</f>
        <v>g00f0c0s0i0h0p0d0o0v0</v>
      </c>
      <c r="P1908" s="15">
        <f t="shared" si="92"/>
        <v>0</v>
      </c>
      <c r="Q1908" s="15">
        <f>IF(ДАННЫЕ!$F$1&gt;ДАННЫЕ!$N1908,IF(YEAR(ДАННЫЕ!$F$1)=YEAR(ДАННЫЕ!M1908),1,0),0)</f>
        <v>0</v>
      </c>
      <c r="R1908" s="15">
        <f>IF(ДАННЫЕ!$F$1&gt;ДАННЫЕ!$N1908,IF(YEAR(ДАННЫЕ!$F$1)=YEAR(ДАННЫЕ!N1908),1,0),0)</f>
        <v>0</v>
      </c>
      <c r="S1908" s="15">
        <f>IF(ДАННЫЕ!$AA1908="2А",1,IF(ДАННЫЕ!$AA1908="2Б",2,IF(ДАННЫЕ!$AA1908="2В",3,IF(ДАННЫЕ!$AA1908=3,4,IF(ДАННЫЕ!$AA1908="4А",5,IF(ДАННЫЕ!$AA1908="4Б",6,IF(ДАННЫЕ!$AA1908="4В",7,IF(ДАННЫЕ!$AA1908=5,8,0))))))))</f>
        <v>0</v>
      </c>
      <c r="T1908" s="15">
        <f>IF(OR(ДАННЫЕ!$AC1908=2,ДАННЫЕ!$AD1908=2,ДАННЫЕ!$AE1908=2),2,IF(OR(ДАННЫЕ!$AC1908=1,ДАННЫЕ!$AD1908=1,ДАННЫЕ!$AE1908=1),1,0))</f>
        <v>0</v>
      </c>
    </row>
    <row r="1909" spans="1:20" x14ac:dyDescent="0.2">
      <c r="A1909" s="78">
        <f>IF(B1909&gt;0,IF(MONTH(ДАННЫЕ!$F$1)=MONTH(ДАННЫЕ!$B1909),1,0),0)</f>
        <v>0</v>
      </c>
      <c r="B1909" s="14">
        <f>IF(ДАННЫЕ!$B1909&gt;0,IF(YEAR(ДАННЫЕ!$F$1)=YEAR(ДАННЫЕ!$B1909),1,0),0)</f>
        <v>0</v>
      </c>
      <c r="C1909" s="14">
        <f>IF(ДАННЫЕ!$CM1909&gt;0,IF(YEAR(ДАННЫЕ!$F$1)=YEAR(ДАННЫЕ!$CM1909),1,0),0)</f>
        <v>0</v>
      </c>
      <c r="D1909" s="14">
        <f>IF(ДАННЫЕ!$CJ1909&gt;0,IF(ДАННЫЕ!$CL1909&gt;ДАННЫЕ!$F$1,1,IF(ДАННЫЕ!$CL1909&gt;0,0,1)),0)</f>
        <v>0</v>
      </c>
      <c r="E1909" s="43" t="str">
        <f ca="1">IF(ДАННЫЕ!$F$1&gt;0,IF(ДАННЫЕ!$G1909&gt;0,DATEDIF(ДАННЫЕ!$G1909,ДАННЫЕ!$F$1,"y"),""),IF(ДАННЫЕ!$G1909&gt;0,DATEDIF(ДАННЫЕ!$G1909,TODAY(),"y"),""))</f>
        <v/>
      </c>
      <c r="F1909" s="43" t="str">
        <f xml:space="preserve"> IF(ДАННЫЕ!$F1909="М",IF(E1909&gt;=18,IF(E1909&lt;60,1,""),""),"")&amp;IF(ДАННЫЕ!$F1909="Ж",IF(E1909&gt;=18,IF(E1909&lt;55,1,""),""),"")</f>
        <v/>
      </c>
      <c r="G1909" s="43" t="str">
        <f xml:space="preserve"> IF(ДАННЫЕ!$F1909="М",IF(E1909&gt;=60,2,""),"")&amp;IF(ДАННЫЕ!$F1909="Ж",IF(E1909&gt;=55,2,""),"")</f>
        <v/>
      </c>
      <c r="H1909" s="43" t="str">
        <f t="shared" ca="1" si="90"/>
        <v/>
      </c>
      <c r="I1909" s="43" t="str">
        <f t="shared" ca="1" si="91"/>
        <v>03</v>
      </c>
      <c r="J1909" s="28" t="str">
        <f ca="1">ДАННЫЕ!$F1909&amp;H1909&amp;I1909&amp;ДАННЫЕ!$I1909&amp;"m"&amp;IF(ДАННЫЕ!$I1909&gt;0,IF(ДАННЫЕ!$J1909&gt;0,0,1),"")&amp;"f"&amp;IF(ДАННЫЕ!$R1909&gt;0,IF(YEAR(ДАННЫЕ!$F$1)=YEAR(ДАННЫЕ!$R1909),1,0),0)&amp;"z"&amp;ДАННЫЕ!$R1909&amp;"p"&amp;ДАННЫЕ!$S1909&amp;"i"&amp;ДАННЫЕ!$T1909&amp;"h"&amp;ДАННЫЕ!$K1909&amp;"be"&amp;ДАННЫЕ!$BI1909&amp;"CD"&amp;IF(ДАННЫЕ!BF1909&gt;500,4,IF(ДАННЫЕ!BF1909&gt;350,3,IF(ДАННЫЕ!BF1909&gt;200,2,IF(ДАННЫЕ!BF1909&gt;0,1,0))))&amp;"g"&amp;B1909&amp;"d"&amp;H1909&amp;"l"&amp;ДАННЫЕ!AT1909&amp;"a"&amp;ДАННЫЕ!$V1909&amp;"v"&amp;R1909&amp;"k"&amp;ДАННЫЕ!$U1909&amp;"s"&amp;ДАННЫЕ!$Y1909&amp;"t"&amp;ДАННЫЕ!$X1909&amp;"b"&amp;IF(ДАННЫЕ!$Q1909&gt;1,1,0)&amp;"PP"&amp;ДАННЫЕ!Z1909&amp;"c"&amp;S1909&amp;"x"&amp;IF(ДАННЫЕ!$BY1909&gt;0,IF(YEAR(ДАННЫЕ!$F$1)=YEAR(ДАННЫЕ!$BY1909),1,0),0)&amp;"n"&amp;IF(ДАННЫЕ!$BZ1909&gt;0,IF(YEAR(ДАННЫЕ!$F$1)=YEAR(ДАННЫЕ!$BZ1909),1,0),0)&amp;"u"&amp;D1909&amp;"z"&amp;IF(ДАННЫЕ!$CL1909&gt;0,IF(YEAR(ДАННЫЕ!$F$1)&gt;YEAR(ДАННЫЕ!$CL1909),11,12),0)</f>
        <v>03mf0zpihbeCD0g0dlav0kstb0PPc0x0n0u0z0</v>
      </c>
      <c r="K1909" s="28" t="str">
        <f ca="1">ДАННЫЕ!$I1909&amp;"x"&amp;B1909&amp;"w"&amp;IF(T1909+ДАННЫЕ!AD1909+ДАННЫЕ!AE1909+ДАННЫЕ!AF1909+ДАННЫЕ!AG1909+ДАННЫЕ!AH1909+ДАННЫЕ!$AL1909+ДАННЫЕ!AI1909+ДАННЫЕ!AJ1909+ДАННЫЕ!AK1909+ДАННЫЕ!AP1909+ДАННЫЕ!AQ1909+ДАННЫЕ!AR1909+ДАННЫЕ!$AM1909+ДАННЫЕ!$AN1909+ДАННЫЕ!AS1909+ДАННЫЕ!AT1909&gt;0,1,0)&amp;IF(OR(T1909=2,ДАННЫЕ!AD1909=2,ДАННЫЕ!AE1909=2,ДАННЫЕ!AF1909=2,ДАННЫЕ!AG1909=2,ДАННЫЕ!AH1909=2,ДАННЫЕ!$AL1909=2,ДАННЫЕ!AI1909=2,ДАННЫЕ!AJ1909=2,ДАННЫЕ!AK1909=2,ДАННЫЕ!AP1909=2,ДАННЫЕ!AQ1909=2,ДАННЫЕ!AR1909=2,ДАННЫЕ!$AM1909=2,ДАННЫЕ!$AN1909=2,ДАННЫЕ!AS1909=2,ДАННЫЕ!AT1909=2),2,0)&amp;"t"&amp;IF(T1909&gt;0,"1"&amp;T1909,"00")&amp;"f"&amp;IF(ДАННЫЕ!$AC1909,"1"&amp;ДАННЫЕ!$AC1909,"00")&amp;"b"&amp;IF(ДАННЫЕ!$AD1909,"1"&amp;ДАННЫЕ!$AD1909,"00")&amp;"g"&amp;IF(ДАННЫЕ!$AF1909,"1"&amp;ДАННЫЕ!$AF1909,"00")&amp;"c"&amp;IF(ДАННЫЕ!$AG1909,"1"&amp;ДАННЫЕ!$AG1909,"00")&amp;"i"&amp;IF(ДАННЫЕ!$AH1909,"1"&amp;ДАННЫЕ!$AH1909,"00")&amp;"r"&amp;IF(ДАННЫЕ!$AL1909,"1"&amp;ДАННЫЕ!$AL1909,"00")&amp;"m"&amp;IF(ДАННЫЕ!$AI1909,"1"&amp;ДАННЫЕ!$AI1909,"00")&amp;"hS"&amp;IF(ДАННЫЕ!$AJ1909,"1"&amp;ДАННЫЕ!$AJ1909,"00")&amp;"hZ"&amp;IF(ДАННЫЕ!$AK1909,"1"&amp;ДАННЫЕ!$AK1909,"00")&amp;"p"&amp;IF(ДАННЫЕ!$AP1909,"1"&amp;ДАННЫЕ!$AP1909,"00")&amp;"k"&amp;IF(ДАННЫЕ!$AQ1909,"1"&amp;ДАННЫЕ!$AQ1909,"00")&amp;"z"&amp;IF(ДАННЫЕ!$AR1909,"1"&amp;ДАННЫЕ!$AR1909,"00")&amp;"j"&amp;IF(ДАННЫЕ!$AM1909,"1"&amp;ДАННЫЕ!$AM1909,"00")&amp;"n"&amp;IF(ДАННЫЕ!$AN1909,"1"&amp;ДАННЫЕ!$AN1909,"00")&amp;"E"&amp;ДАННЫЕ!BI1909&amp;"L"&amp;ДАННЫЕ!AO1909&amp;"h"&amp;IF(ДАННЫЕ!$AU1909&gt;0,1,0)&amp;"v"&amp;IF(ДАННЫЕ!$AW1909&gt;0,1,0)&amp;"a"&amp;IF(ДАННЫЕ!$AS1909,"1"&amp;ДАННЫЕ!$AS1909,"00")&amp;"s"&amp;IF(ДАННЫЕ!$AT1909,"1"&amp;ДАННЫЕ!$AT1909,"00")&amp;"u"&amp;IF(ДАННЫЕ!$CJ1909&gt;0,1,0)&amp;"y"&amp;B1909&amp;"d"&amp;H1909&amp;"e"&amp;F1909&amp;G1909</f>
        <v>x0w00t00f00b00g00c00i00r00m00hS00hZ00p00k00z00j00n00ELh0v0a00s00u0y0de</v>
      </c>
      <c r="L1909" s="28" t="str">
        <f ca="1">ДАННЫЕ!$I1909&amp;"VN"&amp;IF(ДАННЫЕ!AW1909&gt;0,11,10)&amp;"CD"&amp;IF(ДАННЫЕ!BF1909&gt;500,16,IF(ДАННЫЕ!BF1909&gt;350,15,IF(ДАННЫЕ!BF1909&gt;=200,14,IF(ДАННЫЕ!BF1909&gt;=100,13,IF(ДАННЫЕ!BF1909&gt;=50,12,IF(ДАННЫЕ!BF1909&gt;0,11,10))))))&amp;"AR"&amp;IF(ДАННЫЕ!BX1909&gt;0,1,0)&amp;"GD"&amp;B1909&amp;"VV"&amp;IF(E1909&gt;=5,IF(E1909&lt;18,1,0),0)</f>
        <v>VN10CD10AR0GD0VV0</v>
      </c>
      <c r="M1909" s="28" t="str">
        <f>ДАННЫЕ!$I1909&amp;"b"&amp;ДАННЫЕ!$BI1909&amp;"r"&amp;ДАННЫЕ!$BJ1909&amp;"CD"&amp;IF(ДАННЫЕ!BF1909&gt;0,IF(ДАННЫЕ!BF1909&lt;200,1,IF(ДАННЫЕ!BF1909&lt;350,2,3)),0)&amp;"h"&amp;IF(ДАННЫЕ!$BK1909+ДАННЫЕ!$BL1909+ДАННЫЕ!$BM1909&gt;0,1,0)&amp;"x"&amp;ДАННЫЕ!$BK1909&amp;"y"&amp;ДАННЫЕ!$BL1909&amp;"z"&amp;ДАННЫЕ!$BM1909&amp;"c"&amp;IF(ДАННЫЕ!$BK1909+ДАННЫЕ!$BL1909+ДАННЫЕ!$BM1909=3,1,0)&amp;"a"&amp;IF(ДАННЫЕ!$BQ1909+ДАННЫЕ!$BR1909&gt;0,1,0)&amp;"d"&amp;ДАННЫЕ!$BQ1909&amp;"v"&amp;ДАННЫЕ!$BR1909&amp;"p"&amp;ДАННЫЕ!$BS1909&amp;"n"&amp;ДАННЫЕ!$BU1909&amp;"t"&amp;ДАННЫЕ!$BV1909&amp;"o"&amp;ДАННЫЕ!$BT1909&amp;"l"&amp;IF(ДАННЫЕ!$BN1909&gt;0,1,0)&amp;ДАННЫЕ!$BN1909&amp;"g"&amp;ДАННЫЕ!$BO1909&amp;"s"&amp;ДАННЫЕ!$BP1909&amp;"DZ"&amp;IF(ДАННЫЕ!B1909-ДАННЫЕ!G1909 &lt; 60,IF(ДАННЫЕ!B1909-ДАННЫЕ!G1909 &gt;= 0,1,0),0)&amp;"u"&amp;IF(ДАННЫЕ!$CJ1909&gt;0,1,0)</f>
        <v>brCD0h0xyzc0a0dvpntol0gsDZ1u0</v>
      </c>
      <c r="N1909" s="28" t="str">
        <f ca="1">ДАННЫЕ!$F1909&amp;ДАННЫЕ!$I1909&amp;"g"&amp;B1909&amp;"cf"&amp;D1909&amp;"a"&amp;IF(ДАННЫЕ!$BX1909&gt;0,1,0)&amp;IF(ДАННЫЕ!$BF1909&gt;500,1,IF(ДАННЫЕ!$BF1909&gt;350,2,IF(ДАННЫЕ!$BF1909&gt;=200,3,IF(ДАННЫЕ!$BF1909&gt;=100,4,IF(ДАННЫЕ!$BF1909&gt;=50,5,IF(ДАННЫЕ!$BF1909&lt;50,6,0))))))&amp;"AR"&amp;IF(DATEDIF(ДАННЫЕ!$BX1909,ДАННЫЕ!$F$1,"y")&gt;1,1,0)&amp;"VG"&amp;IF(ДАННЫЕ!$BH1909="0",1,0)&amp;"o"&amp;IF(T1909+ДАННЫЕ!$AF1909+ДАННЫЕ!$AG1909+ДАННЫЕ!$AH1909+ДАННЫЕ!$AI1909+ДАННЫЕ!$AJ1909+ДАННЫЕ!$AP1909+ДАННЫЕ!$AQ1909+ДАННЫЕ!$AR1909+ДАННЫЕ!$AU1909+ДАННЫЕ!$AW1909+ДАННЫЕ!$AS1909+ДАННЫЕ!$AT1909&gt;0,1,0)&amp;"x"&amp;ДАННЫЕ!$AG1909&amp;"p"&amp;IF(ДАННЫЕ!$BY1909&gt;0,1,0)&amp;"v"&amp;IF(ДАННЫЕ!$BZ1909&gt;0,1,0)&amp;"n"&amp;ДАННЫЕ!$CA1909&amp;"t"&amp;ДАННЫЕ!$AY1909&amp;"k"&amp;ДАННЫЕ!$CB1909&amp;"q"&amp;ДАННЫЕ!$CC1909&amp;"w"&amp;ДАННЫЕ!$CD1909&amp;"e"&amp;ДАННЫЕ!$CE1909&amp;"m"&amp;ДАННЫЕ!$CF1909&amp;"c"&amp;ДАННЫЕ!$CG1909&amp;"z"&amp;ДАННЫЕ!$CH1909&amp;"d"&amp;IF(H1909=4,1,0)&amp;"s"&amp;IF(ДАННЫЕ!$J1909=1,0,1)&amp;"u"&amp;IF(ДАННЫЕ!$CJ1909&gt;0,1,0)</f>
        <v>g0cf0a06AR1VG0o0xp0v0ntkqwemczd0s1u0</v>
      </c>
      <c r="O1909" s="28" t="str">
        <f>ДАННЫЕ!$I1909&amp;"g"&amp;B1909&amp;A1909&amp;"f"&amp;P1909&amp;"c"&amp;IF(ДАННЫЕ!$U1909&gt;0,1,0)&amp;"s"&amp;IF(ДАННЫЕ!$Q1909&gt;0,IF(YEAR(ДАННЫЕ!$F$1)=YEAR(ДАННЫЕ!$Q1909),IF(MONTH(ДАННЫЕ!$F$1)=MONTH(ДАННЫЕ!$Q1909),111,11),1),0)&amp;"i"&amp;IF(ДАННЫЕ!$R1909+ДАННЫЕ!$S1909+ДАННЫЕ!$T1909=0,0,1)&amp;"h"&amp;IF(ДАННЫЕ!$P1909&gt;0,1,0)&amp;"p"&amp;IF(ДАННЫЕ!$CI1909&gt;0,IF(YEAR(ДАННЫЕ!$F$1)=YEAR(ДАННЫЕ!$CI1909),IF(MONTH(ДАННЫЕ!$F$1)=MONTH(ДАННЫЕ!$CI1909),111,11),1),0)&amp;"d"&amp;IF(ДАННЫЕ!$CJ1909&gt;0,IF(YEAR(ДАННЫЕ!$F$1)=YEAR(ДАННЫЕ!$CJ1909),IF(MONTH(ДАННЫЕ!$F$1)=MONTH(ДАННЫЕ!$CJ1909),111,11),1),0)&amp;"o"&amp;IF(ДАННЫЕ!$CK1909&gt;0,IF(MONTH(ДАННЫЕ!$F$1)=MONTH(ДАННЫЕ!$CK1909),111,11),0)&amp;"v"&amp;IF(ДАННЫЕ!$BE1909&gt;0,IF(MONTH(ДАННЫЕ!$F$1)=MONTH(ДАННЫЕ!$BE1909),111,11),0)</f>
        <v>g00f0c0s0i0h0p0d0o0v0</v>
      </c>
      <c r="P1909" s="15">
        <f t="shared" si="92"/>
        <v>0</v>
      </c>
      <c r="Q1909" s="15">
        <f>IF(ДАННЫЕ!$F$1&gt;ДАННЫЕ!$N1909,IF(YEAR(ДАННЫЕ!$F$1)=YEAR(ДАННЫЕ!M1909),1,0),0)</f>
        <v>0</v>
      </c>
      <c r="R1909" s="15">
        <f>IF(ДАННЫЕ!$F$1&gt;ДАННЫЕ!$N1909,IF(YEAR(ДАННЫЕ!$F$1)=YEAR(ДАННЫЕ!N1909),1,0),0)</f>
        <v>0</v>
      </c>
      <c r="S1909" s="15">
        <f>IF(ДАННЫЕ!$AA1909="2А",1,IF(ДАННЫЕ!$AA1909="2Б",2,IF(ДАННЫЕ!$AA1909="2В",3,IF(ДАННЫЕ!$AA1909=3,4,IF(ДАННЫЕ!$AA1909="4А",5,IF(ДАННЫЕ!$AA1909="4Б",6,IF(ДАННЫЕ!$AA1909="4В",7,IF(ДАННЫЕ!$AA1909=5,8,0))))))))</f>
        <v>0</v>
      </c>
      <c r="T1909" s="15">
        <f>IF(OR(ДАННЫЕ!$AC1909=2,ДАННЫЕ!$AD1909=2,ДАННЫЕ!$AE1909=2),2,IF(OR(ДАННЫЕ!$AC1909=1,ДАННЫЕ!$AD1909=1,ДАННЫЕ!$AE1909=1),1,0))</f>
        <v>0</v>
      </c>
    </row>
    <row r="1910" spans="1:20" x14ac:dyDescent="0.2">
      <c r="A1910" s="78">
        <f>IF(B1910&gt;0,IF(MONTH(ДАННЫЕ!$F$1)=MONTH(ДАННЫЕ!$B1910),1,0),0)</f>
        <v>0</v>
      </c>
      <c r="B1910" s="14">
        <f>IF(ДАННЫЕ!$B1910&gt;0,IF(YEAR(ДАННЫЕ!$F$1)=YEAR(ДАННЫЕ!$B1910),1,0),0)</f>
        <v>0</v>
      </c>
      <c r="C1910" s="14">
        <f>IF(ДАННЫЕ!$CM1910&gt;0,IF(YEAR(ДАННЫЕ!$F$1)=YEAR(ДАННЫЕ!$CM1910),1,0),0)</f>
        <v>0</v>
      </c>
      <c r="D1910" s="14">
        <f>IF(ДАННЫЕ!$CJ1910&gt;0,IF(ДАННЫЕ!$CL1910&gt;ДАННЫЕ!$F$1,1,IF(ДАННЫЕ!$CL1910&gt;0,0,1)),0)</f>
        <v>0</v>
      </c>
      <c r="E1910" s="43" t="str">
        <f ca="1">IF(ДАННЫЕ!$F$1&gt;0,IF(ДАННЫЕ!$G1910&gt;0,DATEDIF(ДАННЫЕ!$G1910,ДАННЫЕ!$F$1,"y"),""),IF(ДАННЫЕ!$G1910&gt;0,DATEDIF(ДАННЫЕ!$G1910,TODAY(),"y"),""))</f>
        <v/>
      </c>
      <c r="F1910" s="43" t="str">
        <f xml:space="preserve"> IF(ДАННЫЕ!$F1910="М",IF(E1910&gt;=18,IF(E1910&lt;60,1,""),""),"")&amp;IF(ДАННЫЕ!$F1910="Ж",IF(E1910&gt;=18,IF(E1910&lt;55,1,""),""),"")</f>
        <v/>
      </c>
      <c r="G1910" s="43" t="str">
        <f xml:space="preserve"> IF(ДАННЫЕ!$F1910="М",IF(E1910&gt;=60,2,""),"")&amp;IF(ДАННЫЕ!$F1910="Ж",IF(E1910&gt;=55,2,""),"")</f>
        <v/>
      </c>
      <c r="H1910" s="43" t="str">
        <f t="shared" ca="1" si="90"/>
        <v/>
      </c>
      <c r="I1910" s="43" t="str">
        <f t="shared" ca="1" si="91"/>
        <v>03</v>
      </c>
      <c r="J1910" s="28" t="str">
        <f ca="1">ДАННЫЕ!$F1910&amp;H1910&amp;I1910&amp;ДАННЫЕ!$I1910&amp;"m"&amp;IF(ДАННЫЕ!$I1910&gt;0,IF(ДАННЫЕ!$J1910&gt;0,0,1),"")&amp;"f"&amp;IF(ДАННЫЕ!$R1910&gt;0,IF(YEAR(ДАННЫЕ!$F$1)=YEAR(ДАННЫЕ!$R1910),1,0),0)&amp;"z"&amp;ДАННЫЕ!$R1910&amp;"p"&amp;ДАННЫЕ!$S1910&amp;"i"&amp;ДАННЫЕ!$T1910&amp;"h"&amp;ДАННЫЕ!$K1910&amp;"be"&amp;ДАННЫЕ!$BI1910&amp;"CD"&amp;IF(ДАННЫЕ!BF1910&gt;500,4,IF(ДАННЫЕ!BF1910&gt;350,3,IF(ДАННЫЕ!BF1910&gt;200,2,IF(ДАННЫЕ!BF1910&gt;0,1,0))))&amp;"g"&amp;B1910&amp;"d"&amp;H1910&amp;"l"&amp;ДАННЫЕ!AT1910&amp;"a"&amp;ДАННЫЕ!$V1910&amp;"v"&amp;R1910&amp;"k"&amp;ДАННЫЕ!$U1910&amp;"s"&amp;ДАННЫЕ!$Y1910&amp;"t"&amp;ДАННЫЕ!$X1910&amp;"b"&amp;IF(ДАННЫЕ!$Q1910&gt;1,1,0)&amp;"PP"&amp;ДАННЫЕ!Z1910&amp;"c"&amp;S1910&amp;"x"&amp;IF(ДАННЫЕ!$BY1910&gt;0,IF(YEAR(ДАННЫЕ!$F$1)=YEAR(ДАННЫЕ!$BY1910),1,0),0)&amp;"n"&amp;IF(ДАННЫЕ!$BZ1910&gt;0,IF(YEAR(ДАННЫЕ!$F$1)=YEAR(ДАННЫЕ!$BZ1910),1,0),0)&amp;"u"&amp;D1910&amp;"z"&amp;IF(ДАННЫЕ!$CL1910&gt;0,IF(YEAR(ДАННЫЕ!$F$1)&gt;YEAR(ДАННЫЕ!$CL1910),11,12),0)</f>
        <v>03mf0zpihbeCD0g0dlav0kstb0PPc0x0n0u0z0</v>
      </c>
      <c r="K1910" s="28" t="str">
        <f ca="1">ДАННЫЕ!$I1910&amp;"x"&amp;B1910&amp;"w"&amp;IF(T1910+ДАННЫЕ!AD1910+ДАННЫЕ!AE1910+ДАННЫЕ!AF1910+ДАННЫЕ!AG1910+ДАННЫЕ!AH1910+ДАННЫЕ!$AL1910+ДАННЫЕ!AI1910+ДАННЫЕ!AJ1910+ДАННЫЕ!AK1910+ДАННЫЕ!AP1910+ДАННЫЕ!AQ1910+ДАННЫЕ!AR1910+ДАННЫЕ!$AM1910+ДАННЫЕ!$AN1910+ДАННЫЕ!AS1910+ДАННЫЕ!AT1910&gt;0,1,0)&amp;IF(OR(T1910=2,ДАННЫЕ!AD1910=2,ДАННЫЕ!AE1910=2,ДАННЫЕ!AF1910=2,ДАННЫЕ!AG1910=2,ДАННЫЕ!AH1910=2,ДАННЫЕ!$AL1910=2,ДАННЫЕ!AI1910=2,ДАННЫЕ!AJ1910=2,ДАННЫЕ!AK1910=2,ДАННЫЕ!AP1910=2,ДАННЫЕ!AQ1910=2,ДАННЫЕ!AR1910=2,ДАННЫЕ!$AM1910=2,ДАННЫЕ!$AN1910=2,ДАННЫЕ!AS1910=2,ДАННЫЕ!AT1910=2),2,0)&amp;"t"&amp;IF(T1910&gt;0,"1"&amp;T1910,"00")&amp;"f"&amp;IF(ДАННЫЕ!$AC1910,"1"&amp;ДАННЫЕ!$AC1910,"00")&amp;"b"&amp;IF(ДАННЫЕ!$AD1910,"1"&amp;ДАННЫЕ!$AD1910,"00")&amp;"g"&amp;IF(ДАННЫЕ!$AF1910,"1"&amp;ДАННЫЕ!$AF1910,"00")&amp;"c"&amp;IF(ДАННЫЕ!$AG1910,"1"&amp;ДАННЫЕ!$AG1910,"00")&amp;"i"&amp;IF(ДАННЫЕ!$AH1910,"1"&amp;ДАННЫЕ!$AH1910,"00")&amp;"r"&amp;IF(ДАННЫЕ!$AL1910,"1"&amp;ДАННЫЕ!$AL1910,"00")&amp;"m"&amp;IF(ДАННЫЕ!$AI1910,"1"&amp;ДАННЫЕ!$AI1910,"00")&amp;"hS"&amp;IF(ДАННЫЕ!$AJ1910,"1"&amp;ДАННЫЕ!$AJ1910,"00")&amp;"hZ"&amp;IF(ДАННЫЕ!$AK1910,"1"&amp;ДАННЫЕ!$AK1910,"00")&amp;"p"&amp;IF(ДАННЫЕ!$AP1910,"1"&amp;ДАННЫЕ!$AP1910,"00")&amp;"k"&amp;IF(ДАННЫЕ!$AQ1910,"1"&amp;ДАННЫЕ!$AQ1910,"00")&amp;"z"&amp;IF(ДАННЫЕ!$AR1910,"1"&amp;ДАННЫЕ!$AR1910,"00")&amp;"j"&amp;IF(ДАННЫЕ!$AM1910,"1"&amp;ДАННЫЕ!$AM1910,"00")&amp;"n"&amp;IF(ДАННЫЕ!$AN1910,"1"&amp;ДАННЫЕ!$AN1910,"00")&amp;"E"&amp;ДАННЫЕ!BI1910&amp;"L"&amp;ДАННЫЕ!AO1910&amp;"h"&amp;IF(ДАННЫЕ!$AU1910&gt;0,1,0)&amp;"v"&amp;IF(ДАННЫЕ!$AW1910&gt;0,1,0)&amp;"a"&amp;IF(ДАННЫЕ!$AS1910,"1"&amp;ДАННЫЕ!$AS1910,"00")&amp;"s"&amp;IF(ДАННЫЕ!$AT1910,"1"&amp;ДАННЫЕ!$AT1910,"00")&amp;"u"&amp;IF(ДАННЫЕ!$CJ1910&gt;0,1,0)&amp;"y"&amp;B1910&amp;"d"&amp;H1910&amp;"e"&amp;F1910&amp;G1910</f>
        <v>x0w00t00f00b00g00c00i00r00m00hS00hZ00p00k00z00j00n00ELh0v0a00s00u0y0de</v>
      </c>
      <c r="L1910" s="28" t="str">
        <f ca="1">ДАННЫЕ!$I1910&amp;"VN"&amp;IF(ДАННЫЕ!AW1910&gt;0,11,10)&amp;"CD"&amp;IF(ДАННЫЕ!BF1910&gt;500,16,IF(ДАННЫЕ!BF1910&gt;350,15,IF(ДАННЫЕ!BF1910&gt;=200,14,IF(ДАННЫЕ!BF1910&gt;=100,13,IF(ДАННЫЕ!BF1910&gt;=50,12,IF(ДАННЫЕ!BF1910&gt;0,11,10))))))&amp;"AR"&amp;IF(ДАННЫЕ!BX1910&gt;0,1,0)&amp;"GD"&amp;B1910&amp;"VV"&amp;IF(E1910&gt;=5,IF(E1910&lt;18,1,0),0)</f>
        <v>VN10CD10AR0GD0VV0</v>
      </c>
      <c r="M1910" s="28" t="str">
        <f>ДАННЫЕ!$I1910&amp;"b"&amp;ДАННЫЕ!$BI1910&amp;"r"&amp;ДАННЫЕ!$BJ1910&amp;"CD"&amp;IF(ДАННЫЕ!BF1910&gt;0,IF(ДАННЫЕ!BF1910&lt;200,1,IF(ДАННЫЕ!BF1910&lt;350,2,3)),0)&amp;"h"&amp;IF(ДАННЫЕ!$BK1910+ДАННЫЕ!$BL1910+ДАННЫЕ!$BM1910&gt;0,1,0)&amp;"x"&amp;ДАННЫЕ!$BK1910&amp;"y"&amp;ДАННЫЕ!$BL1910&amp;"z"&amp;ДАННЫЕ!$BM1910&amp;"c"&amp;IF(ДАННЫЕ!$BK1910+ДАННЫЕ!$BL1910+ДАННЫЕ!$BM1910=3,1,0)&amp;"a"&amp;IF(ДАННЫЕ!$BQ1910+ДАННЫЕ!$BR1910&gt;0,1,0)&amp;"d"&amp;ДАННЫЕ!$BQ1910&amp;"v"&amp;ДАННЫЕ!$BR1910&amp;"p"&amp;ДАННЫЕ!$BS1910&amp;"n"&amp;ДАННЫЕ!$BU1910&amp;"t"&amp;ДАННЫЕ!$BV1910&amp;"o"&amp;ДАННЫЕ!$BT1910&amp;"l"&amp;IF(ДАННЫЕ!$BN1910&gt;0,1,0)&amp;ДАННЫЕ!$BN1910&amp;"g"&amp;ДАННЫЕ!$BO1910&amp;"s"&amp;ДАННЫЕ!$BP1910&amp;"DZ"&amp;IF(ДАННЫЕ!B1910-ДАННЫЕ!G1910 &lt; 60,IF(ДАННЫЕ!B1910-ДАННЫЕ!G1910 &gt;= 0,1,0),0)&amp;"u"&amp;IF(ДАННЫЕ!$CJ1910&gt;0,1,0)</f>
        <v>brCD0h0xyzc0a0dvpntol0gsDZ1u0</v>
      </c>
      <c r="N1910" s="28" t="str">
        <f ca="1">ДАННЫЕ!$F1910&amp;ДАННЫЕ!$I1910&amp;"g"&amp;B1910&amp;"cf"&amp;D1910&amp;"a"&amp;IF(ДАННЫЕ!$BX1910&gt;0,1,0)&amp;IF(ДАННЫЕ!$BF1910&gt;500,1,IF(ДАННЫЕ!$BF1910&gt;350,2,IF(ДАННЫЕ!$BF1910&gt;=200,3,IF(ДАННЫЕ!$BF1910&gt;=100,4,IF(ДАННЫЕ!$BF1910&gt;=50,5,IF(ДАННЫЕ!$BF1910&lt;50,6,0))))))&amp;"AR"&amp;IF(DATEDIF(ДАННЫЕ!$BX1910,ДАННЫЕ!$F$1,"y")&gt;1,1,0)&amp;"VG"&amp;IF(ДАННЫЕ!$BH1910="0",1,0)&amp;"o"&amp;IF(T1910+ДАННЫЕ!$AF1910+ДАННЫЕ!$AG1910+ДАННЫЕ!$AH1910+ДАННЫЕ!$AI1910+ДАННЫЕ!$AJ1910+ДАННЫЕ!$AP1910+ДАННЫЕ!$AQ1910+ДАННЫЕ!$AR1910+ДАННЫЕ!$AU1910+ДАННЫЕ!$AW1910+ДАННЫЕ!$AS1910+ДАННЫЕ!$AT1910&gt;0,1,0)&amp;"x"&amp;ДАННЫЕ!$AG1910&amp;"p"&amp;IF(ДАННЫЕ!$BY1910&gt;0,1,0)&amp;"v"&amp;IF(ДАННЫЕ!$BZ1910&gt;0,1,0)&amp;"n"&amp;ДАННЫЕ!$CA1910&amp;"t"&amp;ДАННЫЕ!$AY1910&amp;"k"&amp;ДАННЫЕ!$CB1910&amp;"q"&amp;ДАННЫЕ!$CC1910&amp;"w"&amp;ДАННЫЕ!$CD1910&amp;"e"&amp;ДАННЫЕ!$CE1910&amp;"m"&amp;ДАННЫЕ!$CF1910&amp;"c"&amp;ДАННЫЕ!$CG1910&amp;"z"&amp;ДАННЫЕ!$CH1910&amp;"d"&amp;IF(H1910=4,1,0)&amp;"s"&amp;IF(ДАННЫЕ!$J1910=1,0,1)&amp;"u"&amp;IF(ДАННЫЕ!$CJ1910&gt;0,1,0)</f>
        <v>g0cf0a06AR1VG0o0xp0v0ntkqwemczd0s1u0</v>
      </c>
      <c r="O1910" s="28" t="str">
        <f>ДАННЫЕ!$I1910&amp;"g"&amp;B1910&amp;A1910&amp;"f"&amp;P1910&amp;"c"&amp;IF(ДАННЫЕ!$U1910&gt;0,1,0)&amp;"s"&amp;IF(ДАННЫЕ!$Q1910&gt;0,IF(YEAR(ДАННЫЕ!$F$1)=YEAR(ДАННЫЕ!$Q1910),IF(MONTH(ДАННЫЕ!$F$1)=MONTH(ДАННЫЕ!$Q1910),111,11),1),0)&amp;"i"&amp;IF(ДАННЫЕ!$R1910+ДАННЫЕ!$S1910+ДАННЫЕ!$T1910=0,0,1)&amp;"h"&amp;IF(ДАННЫЕ!$P1910&gt;0,1,0)&amp;"p"&amp;IF(ДАННЫЕ!$CI1910&gt;0,IF(YEAR(ДАННЫЕ!$F$1)=YEAR(ДАННЫЕ!$CI1910),IF(MONTH(ДАННЫЕ!$F$1)=MONTH(ДАННЫЕ!$CI1910),111,11),1),0)&amp;"d"&amp;IF(ДАННЫЕ!$CJ1910&gt;0,IF(YEAR(ДАННЫЕ!$F$1)=YEAR(ДАННЫЕ!$CJ1910),IF(MONTH(ДАННЫЕ!$F$1)=MONTH(ДАННЫЕ!$CJ1910),111,11),1),0)&amp;"o"&amp;IF(ДАННЫЕ!$CK1910&gt;0,IF(MONTH(ДАННЫЕ!$F$1)=MONTH(ДАННЫЕ!$CK1910),111,11),0)&amp;"v"&amp;IF(ДАННЫЕ!$BE1910&gt;0,IF(MONTH(ДАННЫЕ!$F$1)=MONTH(ДАННЫЕ!$BE1910),111,11),0)</f>
        <v>g00f0c0s0i0h0p0d0o0v0</v>
      </c>
      <c r="P1910" s="15">
        <f t="shared" si="92"/>
        <v>0</v>
      </c>
      <c r="Q1910" s="15">
        <f>IF(ДАННЫЕ!$F$1&gt;ДАННЫЕ!$N1910,IF(YEAR(ДАННЫЕ!$F$1)=YEAR(ДАННЫЕ!M1910),1,0),0)</f>
        <v>0</v>
      </c>
      <c r="R1910" s="15">
        <f>IF(ДАННЫЕ!$F$1&gt;ДАННЫЕ!$N1910,IF(YEAR(ДАННЫЕ!$F$1)=YEAR(ДАННЫЕ!N1910),1,0),0)</f>
        <v>0</v>
      </c>
      <c r="S1910" s="15">
        <f>IF(ДАННЫЕ!$AA1910="2А",1,IF(ДАННЫЕ!$AA1910="2Б",2,IF(ДАННЫЕ!$AA1910="2В",3,IF(ДАННЫЕ!$AA1910=3,4,IF(ДАННЫЕ!$AA1910="4А",5,IF(ДАННЫЕ!$AA1910="4Б",6,IF(ДАННЫЕ!$AA1910="4В",7,IF(ДАННЫЕ!$AA1910=5,8,0))))))))</f>
        <v>0</v>
      </c>
      <c r="T1910" s="15">
        <f>IF(OR(ДАННЫЕ!$AC1910=2,ДАННЫЕ!$AD1910=2,ДАННЫЕ!$AE1910=2),2,IF(OR(ДАННЫЕ!$AC1910=1,ДАННЫЕ!$AD1910=1,ДАННЫЕ!$AE1910=1),1,0))</f>
        <v>0</v>
      </c>
    </row>
    <row r="1911" spans="1:20" x14ac:dyDescent="0.2">
      <c r="A1911" s="78">
        <f>IF(B1911&gt;0,IF(MONTH(ДАННЫЕ!$F$1)=MONTH(ДАННЫЕ!$B1911),1,0),0)</f>
        <v>0</v>
      </c>
      <c r="B1911" s="14">
        <f>IF(ДАННЫЕ!$B1911&gt;0,IF(YEAR(ДАННЫЕ!$F$1)=YEAR(ДАННЫЕ!$B1911),1,0),0)</f>
        <v>0</v>
      </c>
      <c r="C1911" s="14">
        <f>IF(ДАННЫЕ!$CM1911&gt;0,IF(YEAR(ДАННЫЕ!$F$1)=YEAR(ДАННЫЕ!$CM1911),1,0),0)</f>
        <v>0</v>
      </c>
      <c r="D1911" s="14">
        <f>IF(ДАННЫЕ!$CJ1911&gt;0,IF(ДАННЫЕ!$CL1911&gt;ДАННЫЕ!$F$1,1,IF(ДАННЫЕ!$CL1911&gt;0,0,1)),0)</f>
        <v>0</v>
      </c>
      <c r="E1911" s="43" t="str">
        <f ca="1">IF(ДАННЫЕ!$F$1&gt;0,IF(ДАННЫЕ!$G1911&gt;0,DATEDIF(ДАННЫЕ!$G1911,ДАННЫЕ!$F$1,"y"),""),IF(ДАННЫЕ!$G1911&gt;0,DATEDIF(ДАННЫЕ!$G1911,TODAY(),"y"),""))</f>
        <v/>
      </c>
      <c r="F1911" s="43" t="str">
        <f xml:space="preserve"> IF(ДАННЫЕ!$F1911="М",IF(E1911&gt;=18,IF(E1911&lt;60,1,""),""),"")&amp;IF(ДАННЫЕ!$F1911="Ж",IF(E1911&gt;=18,IF(E1911&lt;55,1,""),""),"")</f>
        <v/>
      </c>
      <c r="G1911" s="43" t="str">
        <f xml:space="preserve"> IF(ДАННЫЕ!$F1911="М",IF(E1911&gt;=60,2,""),"")&amp;IF(ДАННЫЕ!$F1911="Ж",IF(E1911&gt;=55,2,""),"")</f>
        <v/>
      </c>
      <c r="H1911" s="43" t="str">
        <f t="shared" ca="1" si="90"/>
        <v/>
      </c>
      <c r="I1911" s="43" t="str">
        <f t="shared" ca="1" si="91"/>
        <v>03</v>
      </c>
      <c r="J1911" s="28" t="str">
        <f ca="1">ДАННЫЕ!$F1911&amp;H1911&amp;I1911&amp;ДАННЫЕ!$I1911&amp;"m"&amp;IF(ДАННЫЕ!$I1911&gt;0,IF(ДАННЫЕ!$J1911&gt;0,0,1),"")&amp;"f"&amp;IF(ДАННЫЕ!$R1911&gt;0,IF(YEAR(ДАННЫЕ!$F$1)=YEAR(ДАННЫЕ!$R1911),1,0),0)&amp;"z"&amp;ДАННЫЕ!$R1911&amp;"p"&amp;ДАННЫЕ!$S1911&amp;"i"&amp;ДАННЫЕ!$T1911&amp;"h"&amp;ДАННЫЕ!$K1911&amp;"be"&amp;ДАННЫЕ!$BI1911&amp;"CD"&amp;IF(ДАННЫЕ!BF1911&gt;500,4,IF(ДАННЫЕ!BF1911&gt;350,3,IF(ДАННЫЕ!BF1911&gt;200,2,IF(ДАННЫЕ!BF1911&gt;0,1,0))))&amp;"g"&amp;B1911&amp;"d"&amp;H1911&amp;"l"&amp;ДАННЫЕ!AT1911&amp;"a"&amp;ДАННЫЕ!$V1911&amp;"v"&amp;R1911&amp;"k"&amp;ДАННЫЕ!$U1911&amp;"s"&amp;ДАННЫЕ!$Y1911&amp;"t"&amp;ДАННЫЕ!$X1911&amp;"b"&amp;IF(ДАННЫЕ!$Q1911&gt;1,1,0)&amp;"PP"&amp;ДАННЫЕ!Z1911&amp;"c"&amp;S1911&amp;"x"&amp;IF(ДАННЫЕ!$BY1911&gt;0,IF(YEAR(ДАННЫЕ!$F$1)=YEAR(ДАННЫЕ!$BY1911),1,0),0)&amp;"n"&amp;IF(ДАННЫЕ!$BZ1911&gt;0,IF(YEAR(ДАННЫЕ!$F$1)=YEAR(ДАННЫЕ!$BZ1911),1,0),0)&amp;"u"&amp;D1911&amp;"z"&amp;IF(ДАННЫЕ!$CL1911&gt;0,IF(YEAR(ДАННЫЕ!$F$1)&gt;YEAR(ДАННЫЕ!$CL1911),11,12),0)</f>
        <v>03mf0zpihbeCD0g0dlav0kstb0PPc0x0n0u0z0</v>
      </c>
      <c r="K1911" s="28" t="str">
        <f ca="1">ДАННЫЕ!$I1911&amp;"x"&amp;B1911&amp;"w"&amp;IF(T1911+ДАННЫЕ!AD1911+ДАННЫЕ!AE1911+ДАННЫЕ!AF1911+ДАННЫЕ!AG1911+ДАННЫЕ!AH1911+ДАННЫЕ!$AL1911+ДАННЫЕ!AI1911+ДАННЫЕ!AJ1911+ДАННЫЕ!AK1911+ДАННЫЕ!AP1911+ДАННЫЕ!AQ1911+ДАННЫЕ!AR1911+ДАННЫЕ!$AM1911+ДАННЫЕ!$AN1911+ДАННЫЕ!AS1911+ДАННЫЕ!AT1911&gt;0,1,0)&amp;IF(OR(T1911=2,ДАННЫЕ!AD1911=2,ДАННЫЕ!AE1911=2,ДАННЫЕ!AF1911=2,ДАННЫЕ!AG1911=2,ДАННЫЕ!AH1911=2,ДАННЫЕ!$AL1911=2,ДАННЫЕ!AI1911=2,ДАННЫЕ!AJ1911=2,ДАННЫЕ!AK1911=2,ДАННЫЕ!AP1911=2,ДАННЫЕ!AQ1911=2,ДАННЫЕ!AR1911=2,ДАННЫЕ!$AM1911=2,ДАННЫЕ!$AN1911=2,ДАННЫЕ!AS1911=2,ДАННЫЕ!AT1911=2),2,0)&amp;"t"&amp;IF(T1911&gt;0,"1"&amp;T1911,"00")&amp;"f"&amp;IF(ДАННЫЕ!$AC1911,"1"&amp;ДАННЫЕ!$AC1911,"00")&amp;"b"&amp;IF(ДАННЫЕ!$AD1911,"1"&amp;ДАННЫЕ!$AD1911,"00")&amp;"g"&amp;IF(ДАННЫЕ!$AF1911,"1"&amp;ДАННЫЕ!$AF1911,"00")&amp;"c"&amp;IF(ДАННЫЕ!$AG1911,"1"&amp;ДАННЫЕ!$AG1911,"00")&amp;"i"&amp;IF(ДАННЫЕ!$AH1911,"1"&amp;ДАННЫЕ!$AH1911,"00")&amp;"r"&amp;IF(ДАННЫЕ!$AL1911,"1"&amp;ДАННЫЕ!$AL1911,"00")&amp;"m"&amp;IF(ДАННЫЕ!$AI1911,"1"&amp;ДАННЫЕ!$AI1911,"00")&amp;"hS"&amp;IF(ДАННЫЕ!$AJ1911,"1"&amp;ДАННЫЕ!$AJ1911,"00")&amp;"hZ"&amp;IF(ДАННЫЕ!$AK1911,"1"&amp;ДАННЫЕ!$AK1911,"00")&amp;"p"&amp;IF(ДАННЫЕ!$AP1911,"1"&amp;ДАННЫЕ!$AP1911,"00")&amp;"k"&amp;IF(ДАННЫЕ!$AQ1911,"1"&amp;ДАННЫЕ!$AQ1911,"00")&amp;"z"&amp;IF(ДАННЫЕ!$AR1911,"1"&amp;ДАННЫЕ!$AR1911,"00")&amp;"j"&amp;IF(ДАННЫЕ!$AM1911,"1"&amp;ДАННЫЕ!$AM1911,"00")&amp;"n"&amp;IF(ДАННЫЕ!$AN1911,"1"&amp;ДАННЫЕ!$AN1911,"00")&amp;"E"&amp;ДАННЫЕ!BI1911&amp;"L"&amp;ДАННЫЕ!AO1911&amp;"h"&amp;IF(ДАННЫЕ!$AU1911&gt;0,1,0)&amp;"v"&amp;IF(ДАННЫЕ!$AW1911&gt;0,1,0)&amp;"a"&amp;IF(ДАННЫЕ!$AS1911,"1"&amp;ДАННЫЕ!$AS1911,"00")&amp;"s"&amp;IF(ДАННЫЕ!$AT1911,"1"&amp;ДАННЫЕ!$AT1911,"00")&amp;"u"&amp;IF(ДАННЫЕ!$CJ1911&gt;0,1,0)&amp;"y"&amp;B1911&amp;"d"&amp;H1911&amp;"e"&amp;F1911&amp;G1911</f>
        <v>x0w00t00f00b00g00c00i00r00m00hS00hZ00p00k00z00j00n00ELh0v0a00s00u0y0de</v>
      </c>
      <c r="L1911" s="28" t="str">
        <f ca="1">ДАННЫЕ!$I1911&amp;"VN"&amp;IF(ДАННЫЕ!AW1911&gt;0,11,10)&amp;"CD"&amp;IF(ДАННЫЕ!BF1911&gt;500,16,IF(ДАННЫЕ!BF1911&gt;350,15,IF(ДАННЫЕ!BF1911&gt;=200,14,IF(ДАННЫЕ!BF1911&gt;=100,13,IF(ДАННЫЕ!BF1911&gt;=50,12,IF(ДАННЫЕ!BF1911&gt;0,11,10))))))&amp;"AR"&amp;IF(ДАННЫЕ!BX1911&gt;0,1,0)&amp;"GD"&amp;B1911&amp;"VV"&amp;IF(E1911&gt;=5,IF(E1911&lt;18,1,0),0)</f>
        <v>VN10CD10AR0GD0VV0</v>
      </c>
      <c r="M1911" s="28" t="str">
        <f>ДАННЫЕ!$I1911&amp;"b"&amp;ДАННЫЕ!$BI1911&amp;"r"&amp;ДАННЫЕ!$BJ1911&amp;"CD"&amp;IF(ДАННЫЕ!BF1911&gt;0,IF(ДАННЫЕ!BF1911&lt;200,1,IF(ДАННЫЕ!BF1911&lt;350,2,3)),0)&amp;"h"&amp;IF(ДАННЫЕ!$BK1911+ДАННЫЕ!$BL1911+ДАННЫЕ!$BM1911&gt;0,1,0)&amp;"x"&amp;ДАННЫЕ!$BK1911&amp;"y"&amp;ДАННЫЕ!$BL1911&amp;"z"&amp;ДАННЫЕ!$BM1911&amp;"c"&amp;IF(ДАННЫЕ!$BK1911+ДАННЫЕ!$BL1911+ДАННЫЕ!$BM1911=3,1,0)&amp;"a"&amp;IF(ДАННЫЕ!$BQ1911+ДАННЫЕ!$BR1911&gt;0,1,0)&amp;"d"&amp;ДАННЫЕ!$BQ1911&amp;"v"&amp;ДАННЫЕ!$BR1911&amp;"p"&amp;ДАННЫЕ!$BS1911&amp;"n"&amp;ДАННЫЕ!$BU1911&amp;"t"&amp;ДАННЫЕ!$BV1911&amp;"o"&amp;ДАННЫЕ!$BT1911&amp;"l"&amp;IF(ДАННЫЕ!$BN1911&gt;0,1,0)&amp;ДАННЫЕ!$BN1911&amp;"g"&amp;ДАННЫЕ!$BO1911&amp;"s"&amp;ДАННЫЕ!$BP1911&amp;"DZ"&amp;IF(ДАННЫЕ!B1911-ДАННЫЕ!G1911 &lt; 60,IF(ДАННЫЕ!B1911-ДАННЫЕ!G1911 &gt;= 0,1,0),0)&amp;"u"&amp;IF(ДАННЫЕ!$CJ1911&gt;0,1,0)</f>
        <v>brCD0h0xyzc0a0dvpntol0gsDZ1u0</v>
      </c>
      <c r="N1911" s="28" t="str">
        <f ca="1">ДАННЫЕ!$F1911&amp;ДАННЫЕ!$I1911&amp;"g"&amp;B1911&amp;"cf"&amp;D1911&amp;"a"&amp;IF(ДАННЫЕ!$BX1911&gt;0,1,0)&amp;IF(ДАННЫЕ!$BF1911&gt;500,1,IF(ДАННЫЕ!$BF1911&gt;350,2,IF(ДАННЫЕ!$BF1911&gt;=200,3,IF(ДАННЫЕ!$BF1911&gt;=100,4,IF(ДАННЫЕ!$BF1911&gt;=50,5,IF(ДАННЫЕ!$BF1911&lt;50,6,0))))))&amp;"AR"&amp;IF(DATEDIF(ДАННЫЕ!$BX1911,ДАННЫЕ!$F$1,"y")&gt;1,1,0)&amp;"VG"&amp;IF(ДАННЫЕ!$BH1911="0",1,0)&amp;"o"&amp;IF(T1911+ДАННЫЕ!$AF1911+ДАННЫЕ!$AG1911+ДАННЫЕ!$AH1911+ДАННЫЕ!$AI1911+ДАННЫЕ!$AJ1911+ДАННЫЕ!$AP1911+ДАННЫЕ!$AQ1911+ДАННЫЕ!$AR1911+ДАННЫЕ!$AU1911+ДАННЫЕ!$AW1911+ДАННЫЕ!$AS1911+ДАННЫЕ!$AT1911&gt;0,1,0)&amp;"x"&amp;ДАННЫЕ!$AG1911&amp;"p"&amp;IF(ДАННЫЕ!$BY1911&gt;0,1,0)&amp;"v"&amp;IF(ДАННЫЕ!$BZ1911&gt;0,1,0)&amp;"n"&amp;ДАННЫЕ!$CA1911&amp;"t"&amp;ДАННЫЕ!$AY1911&amp;"k"&amp;ДАННЫЕ!$CB1911&amp;"q"&amp;ДАННЫЕ!$CC1911&amp;"w"&amp;ДАННЫЕ!$CD1911&amp;"e"&amp;ДАННЫЕ!$CE1911&amp;"m"&amp;ДАННЫЕ!$CF1911&amp;"c"&amp;ДАННЫЕ!$CG1911&amp;"z"&amp;ДАННЫЕ!$CH1911&amp;"d"&amp;IF(H1911=4,1,0)&amp;"s"&amp;IF(ДАННЫЕ!$J1911=1,0,1)&amp;"u"&amp;IF(ДАННЫЕ!$CJ1911&gt;0,1,0)</f>
        <v>g0cf0a06AR1VG0o0xp0v0ntkqwemczd0s1u0</v>
      </c>
      <c r="O1911" s="28" t="str">
        <f>ДАННЫЕ!$I1911&amp;"g"&amp;B1911&amp;A1911&amp;"f"&amp;P1911&amp;"c"&amp;IF(ДАННЫЕ!$U1911&gt;0,1,0)&amp;"s"&amp;IF(ДАННЫЕ!$Q1911&gt;0,IF(YEAR(ДАННЫЕ!$F$1)=YEAR(ДАННЫЕ!$Q1911),IF(MONTH(ДАННЫЕ!$F$1)=MONTH(ДАННЫЕ!$Q1911),111,11),1),0)&amp;"i"&amp;IF(ДАННЫЕ!$R1911+ДАННЫЕ!$S1911+ДАННЫЕ!$T1911=0,0,1)&amp;"h"&amp;IF(ДАННЫЕ!$P1911&gt;0,1,0)&amp;"p"&amp;IF(ДАННЫЕ!$CI1911&gt;0,IF(YEAR(ДАННЫЕ!$F$1)=YEAR(ДАННЫЕ!$CI1911),IF(MONTH(ДАННЫЕ!$F$1)=MONTH(ДАННЫЕ!$CI1911),111,11),1),0)&amp;"d"&amp;IF(ДАННЫЕ!$CJ1911&gt;0,IF(YEAR(ДАННЫЕ!$F$1)=YEAR(ДАННЫЕ!$CJ1911),IF(MONTH(ДАННЫЕ!$F$1)=MONTH(ДАННЫЕ!$CJ1911),111,11),1),0)&amp;"o"&amp;IF(ДАННЫЕ!$CK1911&gt;0,IF(MONTH(ДАННЫЕ!$F$1)=MONTH(ДАННЫЕ!$CK1911),111,11),0)&amp;"v"&amp;IF(ДАННЫЕ!$BE1911&gt;0,IF(MONTH(ДАННЫЕ!$F$1)=MONTH(ДАННЫЕ!$BE1911),111,11),0)</f>
        <v>g00f0c0s0i0h0p0d0o0v0</v>
      </c>
      <c r="P1911" s="15">
        <f t="shared" si="92"/>
        <v>0</v>
      </c>
      <c r="Q1911" s="15">
        <f>IF(ДАННЫЕ!$F$1&gt;ДАННЫЕ!$N1911,IF(YEAR(ДАННЫЕ!$F$1)=YEAR(ДАННЫЕ!M1911),1,0),0)</f>
        <v>0</v>
      </c>
      <c r="R1911" s="15">
        <f>IF(ДАННЫЕ!$F$1&gt;ДАННЫЕ!$N1911,IF(YEAR(ДАННЫЕ!$F$1)=YEAR(ДАННЫЕ!N1911),1,0),0)</f>
        <v>0</v>
      </c>
      <c r="S1911" s="15">
        <f>IF(ДАННЫЕ!$AA1911="2А",1,IF(ДАННЫЕ!$AA1911="2Б",2,IF(ДАННЫЕ!$AA1911="2В",3,IF(ДАННЫЕ!$AA1911=3,4,IF(ДАННЫЕ!$AA1911="4А",5,IF(ДАННЫЕ!$AA1911="4Б",6,IF(ДАННЫЕ!$AA1911="4В",7,IF(ДАННЫЕ!$AA1911=5,8,0))))))))</f>
        <v>0</v>
      </c>
      <c r="T1911" s="15">
        <f>IF(OR(ДАННЫЕ!$AC1911=2,ДАННЫЕ!$AD1911=2,ДАННЫЕ!$AE1911=2),2,IF(OR(ДАННЫЕ!$AC1911=1,ДАННЫЕ!$AD1911=1,ДАННЫЕ!$AE1911=1),1,0))</f>
        <v>0</v>
      </c>
    </row>
    <row r="1912" spans="1:20" x14ac:dyDescent="0.2">
      <c r="A1912" s="78">
        <f>IF(B1912&gt;0,IF(MONTH(ДАННЫЕ!$F$1)=MONTH(ДАННЫЕ!$B1912),1,0),0)</f>
        <v>0</v>
      </c>
      <c r="B1912" s="14">
        <f>IF(ДАННЫЕ!$B1912&gt;0,IF(YEAR(ДАННЫЕ!$F$1)=YEAR(ДАННЫЕ!$B1912),1,0),0)</f>
        <v>0</v>
      </c>
      <c r="C1912" s="14">
        <f>IF(ДАННЫЕ!$CM1912&gt;0,IF(YEAR(ДАННЫЕ!$F$1)=YEAR(ДАННЫЕ!$CM1912),1,0),0)</f>
        <v>0</v>
      </c>
      <c r="D1912" s="14">
        <f>IF(ДАННЫЕ!$CJ1912&gt;0,IF(ДАННЫЕ!$CL1912&gt;ДАННЫЕ!$F$1,1,IF(ДАННЫЕ!$CL1912&gt;0,0,1)),0)</f>
        <v>0</v>
      </c>
      <c r="E1912" s="43" t="str">
        <f ca="1">IF(ДАННЫЕ!$F$1&gt;0,IF(ДАННЫЕ!$G1912&gt;0,DATEDIF(ДАННЫЕ!$G1912,ДАННЫЕ!$F$1,"y"),""),IF(ДАННЫЕ!$G1912&gt;0,DATEDIF(ДАННЫЕ!$G1912,TODAY(),"y"),""))</f>
        <v/>
      </c>
      <c r="F1912" s="43" t="str">
        <f xml:space="preserve"> IF(ДАННЫЕ!$F1912="М",IF(E1912&gt;=18,IF(E1912&lt;60,1,""),""),"")&amp;IF(ДАННЫЕ!$F1912="Ж",IF(E1912&gt;=18,IF(E1912&lt;55,1,""),""),"")</f>
        <v/>
      </c>
      <c r="G1912" s="43" t="str">
        <f xml:space="preserve"> IF(ДАННЫЕ!$F1912="М",IF(E1912&gt;=60,2,""),"")&amp;IF(ДАННЫЕ!$F1912="Ж",IF(E1912&gt;=55,2,""),"")</f>
        <v/>
      </c>
      <c r="H1912" s="43" t="str">
        <f t="shared" ca="1" si="90"/>
        <v/>
      </c>
      <c r="I1912" s="43" t="str">
        <f t="shared" ca="1" si="91"/>
        <v>03</v>
      </c>
      <c r="J1912" s="28" t="str">
        <f ca="1">ДАННЫЕ!$F1912&amp;H1912&amp;I1912&amp;ДАННЫЕ!$I1912&amp;"m"&amp;IF(ДАННЫЕ!$I1912&gt;0,IF(ДАННЫЕ!$J1912&gt;0,0,1),"")&amp;"f"&amp;IF(ДАННЫЕ!$R1912&gt;0,IF(YEAR(ДАННЫЕ!$F$1)=YEAR(ДАННЫЕ!$R1912),1,0),0)&amp;"z"&amp;ДАННЫЕ!$R1912&amp;"p"&amp;ДАННЫЕ!$S1912&amp;"i"&amp;ДАННЫЕ!$T1912&amp;"h"&amp;ДАННЫЕ!$K1912&amp;"be"&amp;ДАННЫЕ!$BI1912&amp;"CD"&amp;IF(ДАННЫЕ!BF1912&gt;500,4,IF(ДАННЫЕ!BF1912&gt;350,3,IF(ДАННЫЕ!BF1912&gt;200,2,IF(ДАННЫЕ!BF1912&gt;0,1,0))))&amp;"g"&amp;B1912&amp;"d"&amp;H1912&amp;"l"&amp;ДАННЫЕ!AT1912&amp;"a"&amp;ДАННЫЕ!$V1912&amp;"v"&amp;R1912&amp;"k"&amp;ДАННЫЕ!$U1912&amp;"s"&amp;ДАННЫЕ!$Y1912&amp;"t"&amp;ДАННЫЕ!$X1912&amp;"b"&amp;IF(ДАННЫЕ!$Q1912&gt;1,1,0)&amp;"PP"&amp;ДАННЫЕ!Z1912&amp;"c"&amp;S1912&amp;"x"&amp;IF(ДАННЫЕ!$BY1912&gt;0,IF(YEAR(ДАННЫЕ!$F$1)=YEAR(ДАННЫЕ!$BY1912),1,0),0)&amp;"n"&amp;IF(ДАННЫЕ!$BZ1912&gt;0,IF(YEAR(ДАННЫЕ!$F$1)=YEAR(ДАННЫЕ!$BZ1912),1,0),0)&amp;"u"&amp;D1912&amp;"z"&amp;IF(ДАННЫЕ!$CL1912&gt;0,IF(YEAR(ДАННЫЕ!$F$1)&gt;YEAR(ДАННЫЕ!$CL1912),11,12),0)</f>
        <v>03mf0zpihbeCD0g0dlav0kstb0PPc0x0n0u0z0</v>
      </c>
      <c r="K1912" s="28" t="str">
        <f ca="1">ДАННЫЕ!$I1912&amp;"x"&amp;B1912&amp;"w"&amp;IF(T1912+ДАННЫЕ!AD1912+ДАННЫЕ!AE1912+ДАННЫЕ!AF1912+ДАННЫЕ!AG1912+ДАННЫЕ!AH1912+ДАННЫЕ!$AL1912+ДАННЫЕ!AI1912+ДАННЫЕ!AJ1912+ДАННЫЕ!AK1912+ДАННЫЕ!AP1912+ДАННЫЕ!AQ1912+ДАННЫЕ!AR1912+ДАННЫЕ!$AM1912+ДАННЫЕ!$AN1912+ДАННЫЕ!AS1912+ДАННЫЕ!AT1912&gt;0,1,0)&amp;IF(OR(T1912=2,ДАННЫЕ!AD1912=2,ДАННЫЕ!AE1912=2,ДАННЫЕ!AF1912=2,ДАННЫЕ!AG1912=2,ДАННЫЕ!AH1912=2,ДАННЫЕ!$AL1912=2,ДАННЫЕ!AI1912=2,ДАННЫЕ!AJ1912=2,ДАННЫЕ!AK1912=2,ДАННЫЕ!AP1912=2,ДАННЫЕ!AQ1912=2,ДАННЫЕ!AR1912=2,ДАННЫЕ!$AM1912=2,ДАННЫЕ!$AN1912=2,ДАННЫЕ!AS1912=2,ДАННЫЕ!AT1912=2),2,0)&amp;"t"&amp;IF(T1912&gt;0,"1"&amp;T1912,"00")&amp;"f"&amp;IF(ДАННЫЕ!$AC1912,"1"&amp;ДАННЫЕ!$AC1912,"00")&amp;"b"&amp;IF(ДАННЫЕ!$AD1912,"1"&amp;ДАННЫЕ!$AD1912,"00")&amp;"g"&amp;IF(ДАННЫЕ!$AF1912,"1"&amp;ДАННЫЕ!$AF1912,"00")&amp;"c"&amp;IF(ДАННЫЕ!$AG1912,"1"&amp;ДАННЫЕ!$AG1912,"00")&amp;"i"&amp;IF(ДАННЫЕ!$AH1912,"1"&amp;ДАННЫЕ!$AH1912,"00")&amp;"r"&amp;IF(ДАННЫЕ!$AL1912,"1"&amp;ДАННЫЕ!$AL1912,"00")&amp;"m"&amp;IF(ДАННЫЕ!$AI1912,"1"&amp;ДАННЫЕ!$AI1912,"00")&amp;"hS"&amp;IF(ДАННЫЕ!$AJ1912,"1"&amp;ДАННЫЕ!$AJ1912,"00")&amp;"hZ"&amp;IF(ДАННЫЕ!$AK1912,"1"&amp;ДАННЫЕ!$AK1912,"00")&amp;"p"&amp;IF(ДАННЫЕ!$AP1912,"1"&amp;ДАННЫЕ!$AP1912,"00")&amp;"k"&amp;IF(ДАННЫЕ!$AQ1912,"1"&amp;ДАННЫЕ!$AQ1912,"00")&amp;"z"&amp;IF(ДАННЫЕ!$AR1912,"1"&amp;ДАННЫЕ!$AR1912,"00")&amp;"j"&amp;IF(ДАННЫЕ!$AM1912,"1"&amp;ДАННЫЕ!$AM1912,"00")&amp;"n"&amp;IF(ДАННЫЕ!$AN1912,"1"&amp;ДАННЫЕ!$AN1912,"00")&amp;"E"&amp;ДАННЫЕ!BI1912&amp;"L"&amp;ДАННЫЕ!AO1912&amp;"h"&amp;IF(ДАННЫЕ!$AU1912&gt;0,1,0)&amp;"v"&amp;IF(ДАННЫЕ!$AW1912&gt;0,1,0)&amp;"a"&amp;IF(ДАННЫЕ!$AS1912,"1"&amp;ДАННЫЕ!$AS1912,"00")&amp;"s"&amp;IF(ДАННЫЕ!$AT1912,"1"&amp;ДАННЫЕ!$AT1912,"00")&amp;"u"&amp;IF(ДАННЫЕ!$CJ1912&gt;0,1,0)&amp;"y"&amp;B1912&amp;"d"&amp;H1912&amp;"e"&amp;F1912&amp;G1912</f>
        <v>x0w00t00f00b00g00c00i00r00m00hS00hZ00p00k00z00j00n00ELh0v0a00s00u0y0de</v>
      </c>
      <c r="L1912" s="28" t="str">
        <f ca="1">ДАННЫЕ!$I1912&amp;"VN"&amp;IF(ДАННЫЕ!AW1912&gt;0,11,10)&amp;"CD"&amp;IF(ДАННЫЕ!BF1912&gt;500,16,IF(ДАННЫЕ!BF1912&gt;350,15,IF(ДАННЫЕ!BF1912&gt;=200,14,IF(ДАННЫЕ!BF1912&gt;=100,13,IF(ДАННЫЕ!BF1912&gt;=50,12,IF(ДАННЫЕ!BF1912&gt;0,11,10))))))&amp;"AR"&amp;IF(ДАННЫЕ!BX1912&gt;0,1,0)&amp;"GD"&amp;B1912&amp;"VV"&amp;IF(E1912&gt;=5,IF(E1912&lt;18,1,0),0)</f>
        <v>VN10CD10AR0GD0VV0</v>
      </c>
      <c r="M1912" s="28" t="str">
        <f>ДАННЫЕ!$I1912&amp;"b"&amp;ДАННЫЕ!$BI1912&amp;"r"&amp;ДАННЫЕ!$BJ1912&amp;"CD"&amp;IF(ДАННЫЕ!BF1912&gt;0,IF(ДАННЫЕ!BF1912&lt;200,1,IF(ДАННЫЕ!BF1912&lt;350,2,3)),0)&amp;"h"&amp;IF(ДАННЫЕ!$BK1912+ДАННЫЕ!$BL1912+ДАННЫЕ!$BM1912&gt;0,1,0)&amp;"x"&amp;ДАННЫЕ!$BK1912&amp;"y"&amp;ДАННЫЕ!$BL1912&amp;"z"&amp;ДАННЫЕ!$BM1912&amp;"c"&amp;IF(ДАННЫЕ!$BK1912+ДАННЫЕ!$BL1912+ДАННЫЕ!$BM1912=3,1,0)&amp;"a"&amp;IF(ДАННЫЕ!$BQ1912+ДАННЫЕ!$BR1912&gt;0,1,0)&amp;"d"&amp;ДАННЫЕ!$BQ1912&amp;"v"&amp;ДАННЫЕ!$BR1912&amp;"p"&amp;ДАННЫЕ!$BS1912&amp;"n"&amp;ДАННЫЕ!$BU1912&amp;"t"&amp;ДАННЫЕ!$BV1912&amp;"o"&amp;ДАННЫЕ!$BT1912&amp;"l"&amp;IF(ДАННЫЕ!$BN1912&gt;0,1,0)&amp;ДАННЫЕ!$BN1912&amp;"g"&amp;ДАННЫЕ!$BO1912&amp;"s"&amp;ДАННЫЕ!$BP1912&amp;"DZ"&amp;IF(ДАННЫЕ!B1912-ДАННЫЕ!G1912 &lt; 60,IF(ДАННЫЕ!B1912-ДАННЫЕ!G1912 &gt;= 0,1,0),0)&amp;"u"&amp;IF(ДАННЫЕ!$CJ1912&gt;0,1,0)</f>
        <v>brCD0h0xyzc0a0dvpntol0gsDZ1u0</v>
      </c>
      <c r="N1912" s="28" t="str">
        <f ca="1">ДАННЫЕ!$F1912&amp;ДАННЫЕ!$I1912&amp;"g"&amp;B1912&amp;"cf"&amp;D1912&amp;"a"&amp;IF(ДАННЫЕ!$BX1912&gt;0,1,0)&amp;IF(ДАННЫЕ!$BF1912&gt;500,1,IF(ДАННЫЕ!$BF1912&gt;350,2,IF(ДАННЫЕ!$BF1912&gt;=200,3,IF(ДАННЫЕ!$BF1912&gt;=100,4,IF(ДАННЫЕ!$BF1912&gt;=50,5,IF(ДАННЫЕ!$BF1912&lt;50,6,0))))))&amp;"AR"&amp;IF(DATEDIF(ДАННЫЕ!$BX1912,ДАННЫЕ!$F$1,"y")&gt;1,1,0)&amp;"VG"&amp;IF(ДАННЫЕ!$BH1912="0",1,0)&amp;"o"&amp;IF(T1912+ДАННЫЕ!$AF1912+ДАННЫЕ!$AG1912+ДАННЫЕ!$AH1912+ДАННЫЕ!$AI1912+ДАННЫЕ!$AJ1912+ДАННЫЕ!$AP1912+ДАННЫЕ!$AQ1912+ДАННЫЕ!$AR1912+ДАННЫЕ!$AU1912+ДАННЫЕ!$AW1912+ДАННЫЕ!$AS1912+ДАННЫЕ!$AT1912&gt;0,1,0)&amp;"x"&amp;ДАННЫЕ!$AG1912&amp;"p"&amp;IF(ДАННЫЕ!$BY1912&gt;0,1,0)&amp;"v"&amp;IF(ДАННЫЕ!$BZ1912&gt;0,1,0)&amp;"n"&amp;ДАННЫЕ!$CA1912&amp;"t"&amp;ДАННЫЕ!$AY1912&amp;"k"&amp;ДАННЫЕ!$CB1912&amp;"q"&amp;ДАННЫЕ!$CC1912&amp;"w"&amp;ДАННЫЕ!$CD1912&amp;"e"&amp;ДАННЫЕ!$CE1912&amp;"m"&amp;ДАННЫЕ!$CF1912&amp;"c"&amp;ДАННЫЕ!$CG1912&amp;"z"&amp;ДАННЫЕ!$CH1912&amp;"d"&amp;IF(H1912=4,1,0)&amp;"s"&amp;IF(ДАННЫЕ!$J1912=1,0,1)&amp;"u"&amp;IF(ДАННЫЕ!$CJ1912&gt;0,1,0)</f>
        <v>g0cf0a06AR1VG0o0xp0v0ntkqwemczd0s1u0</v>
      </c>
      <c r="O1912" s="28" t="str">
        <f>ДАННЫЕ!$I1912&amp;"g"&amp;B1912&amp;A1912&amp;"f"&amp;P1912&amp;"c"&amp;IF(ДАННЫЕ!$U1912&gt;0,1,0)&amp;"s"&amp;IF(ДАННЫЕ!$Q1912&gt;0,IF(YEAR(ДАННЫЕ!$F$1)=YEAR(ДАННЫЕ!$Q1912),IF(MONTH(ДАННЫЕ!$F$1)=MONTH(ДАННЫЕ!$Q1912),111,11),1),0)&amp;"i"&amp;IF(ДАННЫЕ!$R1912+ДАННЫЕ!$S1912+ДАННЫЕ!$T1912=0,0,1)&amp;"h"&amp;IF(ДАННЫЕ!$P1912&gt;0,1,0)&amp;"p"&amp;IF(ДАННЫЕ!$CI1912&gt;0,IF(YEAR(ДАННЫЕ!$F$1)=YEAR(ДАННЫЕ!$CI1912),IF(MONTH(ДАННЫЕ!$F$1)=MONTH(ДАННЫЕ!$CI1912),111,11),1),0)&amp;"d"&amp;IF(ДАННЫЕ!$CJ1912&gt;0,IF(YEAR(ДАННЫЕ!$F$1)=YEAR(ДАННЫЕ!$CJ1912),IF(MONTH(ДАННЫЕ!$F$1)=MONTH(ДАННЫЕ!$CJ1912),111,11),1),0)&amp;"o"&amp;IF(ДАННЫЕ!$CK1912&gt;0,IF(MONTH(ДАННЫЕ!$F$1)=MONTH(ДАННЫЕ!$CK1912),111,11),0)&amp;"v"&amp;IF(ДАННЫЕ!$BE1912&gt;0,IF(MONTH(ДАННЫЕ!$F$1)=MONTH(ДАННЫЕ!$BE1912),111,11),0)</f>
        <v>g00f0c0s0i0h0p0d0o0v0</v>
      </c>
      <c r="P1912" s="15">
        <f t="shared" si="92"/>
        <v>0</v>
      </c>
      <c r="Q1912" s="15">
        <f>IF(ДАННЫЕ!$F$1&gt;ДАННЫЕ!$N1912,IF(YEAR(ДАННЫЕ!$F$1)=YEAR(ДАННЫЕ!M1912),1,0),0)</f>
        <v>0</v>
      </c>
      <c r="R1912" s="15">
        <f>IF(ДАННЫЕ!$F$1&gt;ДАННЫЕ!$N1912,IF(YEAR(ДАННЫЕ!$F$1)=YEAR(ДАННЫЕ!N1912),1,0),0)</f>
        <v>0</v>
      </c>
      <c r="S1912" s="15">
        <f>IF(ДАННЫЕ!$AA1912="2А",1,IF(ДАННЫЕ!$AA1912="2Б",2,IF(ДАННЫЕ!$AA1912="2В",3,IF(ДАННЫЕ!$AA1912=3,4,IF(ДАННЫЕ!$AA1912="4А",5,IF(ДАННЫЕ!$AA1912="4Б",6,IF(ДАННЫЕ!$AA1912="4В",7,IF(ДАННЫЕ!$AA1912=5,8,0))))))))</f>
        <v>0</v>
      </c>
      <c r="T1912" s="15">
        <f>IF(OR(ДАННЫЕ!$AC1912=2,ДАННЫЕ!$AD1912=2,ДАННЫЕ!$AE1912=2),2,IF(OR(ДАННЫЕ!$AC1912=1,ДАННЫЕ!$AD1912=1,ДАННЫЕ!$AE1912=1),1,0))</f>
        <v>0</v>
      </c>
    </row>
    <row r="1913" spans="1:20" x14ac:dyDescent="0.2">
      <c r="A1913" s="78">
        <f>IF(B1913&gt;0,IF(MONTH(ДАННЫЕ!$F$1)=MONTH(ДАННЫЕ!$B1913),1,0),0)</f>
        <v>0</v>
      </c>
      <c r="B1913" s="14">
        <f>IF(ДАННЫЕ!$B1913&gt;0,IF(YEAR(ДАННЫЕ!$F$1)=YEAR(ДАННЫЕ!$B1913),1,0),0)</f>
        <v>0</v>
      </c>
      <c r="C1913" s="14">
        <f>IF(ДАННЫЕ!$CM1913&gt;0,IF(YEAR(ДАННЫЕ!$F$1)=YEAR(ДАННЫЕ!$CM1913),1,0),0)</f>
        <v>0</v>
      </c>
      <c r="D1913" s="14">
        <f>IF(ДАННЫЕ!$CJ1913&gt;0,IF(ДАННЫЕ!$CL1913&gt;ДАННЫЕ!$F$1,1,IF(ДАННЫЕ!$CL1913&gt;0,0,1)),0)</f>
        <v>0</v>
      </c>
      <c r="E1913" s="43" t="str">
        <f ca="1">IF(ДАННЫЕ!$F$1&gt;0,IF(ДАННЫЕ!$G1913&gt;0,DATEDIF(ДАННЫЕ!$G1913,ДАННЫЕ!$F$1,"y"),""),IF(ДАННЫЕ!$G1913&gt;0,DATEDIF(ДАННЫЕ!$G1913,TODAY(),"y"),""))</f>
        <v/>
      </c>
      <c r="F1913" s="43" t="str">
        <f xml:space="preserve"> IF(ДАННЫЕ!$F1913="М",IF(E1913&gt;=18,IF(E1913&lt;60,1,""),""),"")&amp;IF(ДАННЫЕ!$F1913="Ж",IF(E1913&gt;=18,IF(E1913&lt;55,1,""),""),"")</f>
        <v/>
      </c>
      <c r="G1913" s="43" t="str">
        <f xml:space="preserve"> IF(ДАННЫЕ!$F1913="М",IF(E1913&gt;=60,2,""),"")&amp;IF(ДАННЫЕ!$F1913="Ж",IF(E1913&gt;=55,2,""),"")</f>
        <v/>
      </c>
      <c r="H1913" s="43" t="str">
        <f t="shared" ca="1" si="90"/>
        <v/>
      </c>
      <c r="I1913" s="43" t="str">
        <f t="shared" ca="1" si="91"/>
        <v>03</v>
      </c>
      <c r="J1913" s="28" t="str">
        <f ca="1">ДАННЫЕ!$F1913&amp;H1913&amp;I1913&amp;ДАННЫЕ!$I1913&amp;"m"&amp;IF(ДАННЫЕ!$I1913&gt;0,IF(ДАННЫЕ!$J1913&gt;0,0,1),"")&amp;"f"&amp;IF(ДАННЫЕ!$R1913&gt;0,IF(YEAR(ДАННЫЕ!$F$1)=YEAR(ДАННЫЕ!$R1913),1,0),0)&amp;"z"&amp;ДАННЫЕ!$R1913&amp;"p"&amp;ДАННЫЕ!$S1913&amp;"i"&amp;ДАННЫЕ!$T1913&amp;"h"&amp;ДАННЫЕ!$K1913&amp;"be"&amp;ДАННЫЕ!$BI1913&amp;"CD"&amp;IF(ДАННЫЕ!BF1913&gt;500,4,IF(ДАННЫЕ!BF1913&gt;350,3,IF(ДАННЫЕ!BF1913&gt;200,2,IF(ДАННЫЕ!BF1913&gt;0,1,0))))&amp;"g"&amp;B1913&amp;"d"&amp;H1913&amp;"l"&amp;ДАННЫЕ!AT1913&amp;"a"&amp;ДАННЫЕ!$V1913&amp;"v"&amp;R1913&amp;"k"&amp;ДАННЫЕ!$U1913&amp;"s"&amp;ДАННЫЕ!$Y1913&amp;"t"&amp;ДАННЫЕ!$X1913&amp;"b"&amp;IF(ДАННЫЕ!$Q1913&gt;1,1,0)&amp;"PP"&amp;ДАННЫЕ!Z1913&amp;"c"&amp;S1913&amp;"x"&amp;IF(ДАННЫЕ!$BY1913&gt;0,IF(YEAR(ДАННЫЕ!$F$1)=YEAR(ДАННЫЕ!$BY1913),1,0),0)&amp;"n"&amp;IF(ДАННЫЕ!$BZ1913&gt;0,IF(YEAR(ДАННЫЕ!$F$1)=YEAR(ДАННЫЕ!$BZ1913),1,0),0)&amp;"u"&amp;D1913&amp;"z"&amp;IF(ДАННЫЕ!$CL1913&gt;0,IF(YEAR(ДАННЫЕ!$F$1)&gt;YEAR(ДАННЫЕ!$CL1913),11,12),0)</f>
        <v>03mf0zpihbeCD0g0dlav0kstb0PPc0x0n0u0z0</v>
      </c>
      <c r="K1913" s="28" t="str">
        <f ca="1">ДАННЫЕ!$I1913&amp;"x"&amp;B1913&amp;"w"&amp;IF(T1913+ДАННЫЕ!AD1913+ДАННЫЕ!AE1913+ДАННЫЕ!AF1913+ДАННЫЕ!AG1913+ДАННЫЕ!AH1913+ДАННЫЕ!$AL1913+ДАННЫЕ!AI1913+ДАННЫЕ!AJ1913+ДАННЫЕ!AK1913+ДАННЫЕ!AP1913+ДАННЫЕ!AQ1913+ДАННЫЕ!AR1913+ДАННЫЕ!$AM1913+ДАННЫЕ!$AN1913+ДАННЫЕ!AS1913+ДАННЫЕ!AT1913&gt;0,1,0)&amp;IF(OR(T1913=2,ДАННЫЕ!AD1913=2,ДАННЫЕ!AE1913=2,ДАННЫЕ!AF1913=2,ДАННЫЕ!AG1913=2,ДАННЫЕ!AH1913=2,ДАННЫЕ!$AL1913=2,ДАННЫЕ!AI1913=2,ДАННЫЕ!AJ1913=2,ДАННЫЕ!AK1913=2,ДАННЫЕ!AP1913=2,ДАННЫЕ!AQ1913=2,ДАННЫЕ!AR1913=2,ДАННЫЕ!$AM1913=2,ДАННЫЕ!$AN1913=2,ДАННЫЕ!AS1913=2,ДАННЫЕ!AT1913=2),2,0)&amp;"t"&amp;IF(T1913&gt;0,"1"&amp;T1913,"00")&amp;"f"&amp;IF(ДАННЫЕ!$AC1913,"1"&amp;ДАННЫЕ!$AC1913,"00")&amp;"b"&amp;IF(ДАННЫЕ!$AD1913,"1"&amp;ДАННЫЕ!$AD1913,"00")&amp;"g"&amp;IF(ДАННЫЕ!$AF1913,"1"&amp;ДАННЫЕ!$AF1913,"00")&amp;"c"&amp;IF(ДАННЫЕ!$AG1913,"1"&amp;ДАННЫЕ!$AG1913,"00")&amp;"i"&amp;IF(ДАННЫЕ!$AH1913,"1"&amp;ДАННЫЕ!$AH1913,"00")&amp;"r"&amp;IF(ДАННЫЕ!$AL1913,"1"&amp;ДАННЫЕ!$AL1913,"00")&amp;"m"&amp;IF(ДАННЫЕ!$AI1913,"1"&amp;ДАННЫЕ!$AI1913,"00")&amp;"hS"&amp;IF(ДАННЫЕ!$AJ1913,"1"&amp;ДАННЫЕ!$AJ1913,"00")&amp;"hZ"&amp;IF(ДАННЫЕ!$AK1913,"1"&amp;ДАННЫЕ!$AK1913,"00")&amp;"p"&amp;IF(ДАННЫЕ!$AP1913,"1"&amp;ДАННЫЕ!$AP1913,"00")&amp;"k"&amp;IF(ДАННЫЕ!$AQ1913,"1"&amp;ДАННЫЕ!$AQ1913,"00")&amp;"z"&amp;IF(ДАННЫЕ!$AR1913,"1"&amp;ДАННЫЕ!$AR1913,"00")&amp;"j"&amp;IF(ДАННЫЕ!$AM1913,"1"&amp;ДАННЫЕ!$AM1913,"00")&amp;"n"&amp;IF(ДАННЫЕ!$AN1913,"1"&amp;ДАННЫЕ!$AN1913,"00")&amp;"E"&amp;ДАННЫЕ!BI1913&amp;"L"&amp;ДАННЫЕ!AO1913&amp;"h"&amp;IF(ДАННЫЕ!$AU1913&gt;0,1,0)&amp;"v"&amp;IF(ДАННЫЕ!$AW1913&gt;0,1,0)&amp;"a"&amp;IF(ДАННЫЕ!$AS1913,"1"&amp;ДАННЫЕ!$AS1913,"00")&amp;"s"&amp;IF(ДАННЫЕ!$AT1913,"1"&amp;ДАННЫЕ!$AT1913,"00")&amp;"u"&amp;IF(ДАННЫЕ!$CJ1913&gt;0,1,0)&amp;"y"&amp;B1913&amp;"d"&amp;H1913&amp;"e"&amp;F1913&amp;G1913</f>
        <v>x0w00t00f00b00g00c00i00r00m00hS00hZ00p00k00z00j00n00ELh0v0a00s00u0y0de</v>
      </c>
      <c r="L1913" s="28" t="str">
        <f ca="1">ДАННЫЕ!$I1913&amp;"VN"&amp;IF(ДАННЫЕ!AW1913&gt;0,11,10)&amp;"CD"&amp;IF(ДАННЫЕ!BF1913&gt;500,16,IF(ДАННЫЕ!BF1913&gt;350,15,IF(ДАННЫЕ!BF1913&gt;=200,14,IF(ДАННЫЕ!BF1913&gt;=100,13,IF(ДАННЫЕ!BF1913&gt;=50,12,IF(ДАННЫЕ!BF1913&gt;0,11,10))))))&amp;"AR"&amp;IF(ДАННЫЕ!BX1913&gt;0,1,0)&amp;"GD"&amp;B1913&amp;"VV"&amp;IF(E1913&gt;=5,IF(E1913&lt;18,1,0),0)</f>
        <v>VN10CD10AR0GD0VV0</v>
      </c>
      <c r="M1913" s="28" t="str">
        <f>ДАННЫЕ!$I1913&amp;"b"&amp;ДАННЫЕ!$BI1913&amp;"r"&amp;ДАННЫЕ!$BJ1913&amp;"CD"&amp;IF(ДАННЫЕ!BF1913&gt;0,IF(ДАННЫЕ!BF1913&lt;200,1,IF(ДАННЫЕ!BF1913&lt;350,2,3)),0)&amp;"h"&amp;IF(ДАННЫЕ!$BK1913+ДАННЫЕ!$BL1913+ДАННЫЕ!$BM1913&gt;0,1,0)&amp;"x"&amp;ДАННЫЕ!$BK1913&amp;"y"&amp;ДАННЫЕ!$BL1913&amp;"z"&amp;ДАННЫЕ!$BM1913&amp;"c"&amp;IF(ДАННЫЕ!$BK1913+ДАННЫЕ!$BL1913+ДАННЫЕ!$BM1913=3,1,0)&amp;"a"&amp;IF(ДАННЫЕ!$BQ1913+ДАННЫЕ!$BR1913&gt;0,1,0)&amp;"d"&amp;ДАННЫЕ!$BQ1913&amp;"v"&amp;ДАННЫЕ!$BR1913&amp;"p"&amp;ДАННЫЕ!$BS1913&amp;"n"&amp;ДАННЫЕ!$BU1913&amp;"t"&amp;ДАННЫЕ!$BV1913&amp;"o"&amp;ДАННЫЕ!$BT1913&amp;"l"&amp;IF(ДАННЫЕ!$BN1913&gt;0,1,0)&amp;ДАННЫЕ!$BN1913&amp;"g"&amp;ДАННЫЕ!$BO1913&amp;"s"&amp;ДАННЫЕ!$BP1913&amp;"DZ"&amp;IF(ДАННЫЕ!B1913-ДАННЫЕ!G1913 &lt; 60,IF(ДАННЫЕ!B1913-ДАННЫЕ!G1913 &gt;= 0,1,0),0)&amp;"u"&amp;IF(ДАННЫЕ!$CJ1913&gt;0,1,0)</f>
        <v>brCD0h0xyzc0a0dvpntol0gsDZ1u0</v>
      </c>
      <c r="N1913" s="28" t="str">
        <f ca="1">ДАННЫЕ!$F1913&amp;ДАННЫЕ!$I1913&amp;"g"&amp;B1913&amp;"cf"&amp;D1913&amp;"a"&amp;IF(ДАННЫЕ!$BX1913&gt;0,1,0)&amp;IF(ДАННЫЕ!$BF1913&gt;500,1,IF(ДАННЫЕ!$BF1913&gt;350,2,IF(ДАННЫЕ!$BF1913&gt;=200,3,IF(ДАННЫЕ!$BF1913&gt;=100,4,IF(ДАННЫЕ!$BF1913&gt;=50,5,IF(ДАННЫЕ!$BF1913&lt;50,6,0))))))&amp;"AR"&amp;IF(DATEDIF(ДАННЫЕ!$BX1913,ДАННЫЕ!$F$1,"y")&gt;1,1,0)&amp;"VG"&amp;IF(ДАННЫЕ!$BH1913="0",1,0)&amp;"o"&amp;IF(T1913+ДАННЫЕ!$AF1913+ДАННЫЕ!$AG1913+ДАННЫЕ!$AH1913+ДАННЫЕ!$AI1913+ДАННЫЕ!$AJ1913+ДАННЫЕ!$AP1913+ДАННЫЕ!$AQ1913+ДАННЫЕ!$AR1913+ДАННЫЕ!$AU1913+ДАННЫЕ!$AW1913+ДАННЫЕ!$AS1913+ДАННЫЕ!$AT1913&gt;0,1,0)&amp;"x"&amp;ДАННЫЕ!$AG1913&amp;"p"&amp;IF(ДАННЫЕ!$BY1913&gt;0,1,0)&amp;"v"&amp;IF(ДАННЫЕ!$BZ1913&gt;0,1,0)&amp;"n"&amp;ДАННЫЕ!$CA1913&amp;"t"&amp;ДАННЫЕ!$AY1913&amp;"k"&amp;ДАННЫЕ!$CB1913&amp;"q"&amp;ДАННЫЕ!$CC1913&amp;"w"&amp;ДАННЫЕ!$CD1913&amp;"e"&amp;ДАННЫЕ!$CE1913&amp;"m"&amp;ДАННЫЕ!$CF1913&amp;"c"&amp;ДАННЫЕ!$CG1913&amp;"z"&amp;ДАННЫЕ!$CH1913&amp;"d"&amp;IF(H1913=4,1,0)&amp;"s"&amp;IF(ДАННЫЕ!$J1913=1,0,1)&amp;"u"&amp;IF(ДАННЫЕ!$CJ1913&gt;0,1,0)</f>
        <v>g0cf0a06AR1VG0o0xp0v0ntkqwemczd0s1u0</v>
      </c>
      <c r="O1913" s="28" t="str">
        <f>ДАННЫЕ!$I1913&amp;"g"&amp;B1913&amp;A1913&amp;"f"&amp;P1913&amp;"c"&amp;IF(ДАННЫЕ!$U1913&gt;0,1,0)&amp;"s"&amp;IF(ДАННЫЕ!$Q1913&gt;0,IF(YEAR(ДАННЫЕ!$F$1)=YEAR(ДАННЫЕ!$Q1913),IF(MONTH(ДАННЫЕ!$F$1)=MONTH(ДАННЫЕ!$Q1913),111,11),1),0)&amp;"i"&amp;IF(ДАННЫЕ!$R1913+ДАННЫЕ!$S1913+ДАННЫЕ!$T1913=0,0,1)&amp;"h"&amp;IF(ДАННЫЕ!$P1913&gt;0,1,0)&amp;"p"&amp;IF(ДАННЫЕ!$CI1913&gt;0,IF(YEAR(ДАННЫЕ!$F$1)=YEAR(ДАННЫЕ!$CI1913),IF(MONTH(ДАННЫЕ!$F$1)=MONTH(ДАННЫЕ!$CI1913),111,11),1),0)&amp;"d"&amp;IF(ДАННЫЕ!$CJ1913&gt;0,IF(YEAR(ДАННЫЕ!$F$1)=YEAR(ДАННЫЕ!$CJ1913),IF(MONTH(ДАННЫЕ!$F$1)=MONTH(ДАННЫЕ!$CJ1913),111,11),1),0)&amp;"o"&amp;IF(ДАННЫЕ!$CK1913&gt;0,IF(MONTH(ДАННЫЕ!$F$1)=MONTH(ДАННЫЕ!$CK1913),111,11),0)&amp;"v"&amp;IF(ДАННЫЕ!$BE1913&gt;0,IF(MONTH(ДАННЫЕ!$F$1)=MONTH(ДАННЫЕ!$BE1913),111,11),0)</f>
        <v>g00f0c0s0i0h0p0d0o0v0</v>
      </c>
      <c r="P1913" s="15">
        <f t="shared" si="92"/>
        <v>0</v>
      </c>
      <c r="Q1913" s="15">
        <f>IF(ДАННЫЕ!$F$1&gt;ДАННЫЕ!$N1913,IF(YEAR(ДАННЫЕ!$F$1)=YEAR(ДАННЫЕ!M1913),1,0),0)</f>
        <v>0</v>
      </c>
      <c r="R1913" s="15">
        <f>IF(ДАННЫЕ!$F$1&gt;ДАННЫЕ!$N1913,IF(YEAR(ДАННЫЕ!$F$1)=YEAR(ДАННЫЕ!N1913),1,0),0)</f>
        <v>0</v>
      </c>
      <c r="S1913" s="15">
        <f>IF(ДАННЫЕ!$AA1913="2А",1,IF(ДАННЫЕ!$AA1913="2Б",2,IF(ДАННЫЕ!$AA1913="2В",3,IF(ДАННЫЕ!$AA1913=3,4,IF(ДАННЫЕ!$AA1913="4А",5,IF(ДАННЫЕ!$AA1913="4Б",6,IF(ДАННЫЕ!$AA1913="4В",7,IF(ДАННЫЕ!$AA1913=5,8,0))))))))</f>
        <v>0</v>
      </c>
      <c r="T1913" s="15">
        <f>IF(OR(ДАННЫЕ!$AC1913=2,ДАННЫЕ!$AD1913=2,ДАННЫЕ!$AE1913=2),2,IF(OR(ДАННЫЕ!$AC1913=1,ДАННЫЕ!$AD1913=1,ДАННЫЕ!$AE1913=1),1,0))</f>
        <v>0</v>
      </c>
    </row>
    <row r="1914" spans="1:20" x14ac:dyDescent="0.2">
      <c r="A1914" s="78">
        <f>IF(B1914&gt;0,IF(MONTH(ДАННЫЕ!$F$1)=MONTH(ДАННЫЕ!$B1914),1,0),0)</f>
        <v>0</v>
      </c>
      <c r="B1914" s="14">
        <f>IF(ДАННЫЕ!$B1914&gt;0,IF(YEAR(ДАННЫЕ!$F$1)=YEAR(ДАННЫЕ!$B1914),1,0),0)</f>
        <v>0</v>
      </c>
      <c r="C1914" s="14">
        <f>IF(ДАННЫЕ!$CM1914&gt;0,IF(YEAR(ДАННЫЕ!$F$1)=YEAR(ДАННЫЕ!$CM1914),1,0),0)</f>
        <v>0</v>
      </c>
      <c r="D1914" s="14">
        <f>IF(ДАННЫЕ!$CJ1914&gt;0,IF(ДАННЫЕ!$CL1914&gt;ДАННЫЕ!$F$1,1,IF(ДАННЫЕ!$CL1914&gt;0,0,1)),0)</f>
        <v>0</v>
      </c>
      <c r="E1914" s="43" t="str">
        <f ca="1">IF(ДАННЫЕ!$F$1&gt;0,IF(ДАННЫЕ!$G1914&gt;0,DATEDIF(ДАННЫЕ!$G1914,ДАННЫЕ!$F$1,"y"),""),IF(ДАННЫЕ!$G1914&gt;0,DATEDIF(ДАННЫЕ!$G1914,TODAY(),"y"),""))</f>
        <v/>
      </c>
      <c r="F1914" s="43" t="str">
        <f xml:space="preserve"> IF(ДАННЫЕ!$F1914="М",IF(E1914&gt;=18,IF(E1914&lt;60,1,""),""),"")&amp;IF(ДАННЫЕ!$F1914="Ж",IF(E1914&gt;=18,IF(E1914&lt;55,1,""),""),"")</f>
        <v/>
      </c>
      <c r="G1914" s="43" t="str">
        <f xml:space="preserve"> IF(ДАННЫЕ!$F1914="М",IF(E1914&gt;=60,2,""),"")&amp;IF(ДАННЫЕ!$F1914="Ж",IF(E1914&gt;=55,2,""),"")</f>
        <v/>
      </c>
      <c r="H1914" s="43" t="str">
        <f t="shared" ca="1" si="90"/>
        <v/>
      </c>
      <c r="I1914" s="43" t="str">
        <f t="shared" ca="1" si="91"/>
        <v>03</v>
      </c>
      <c r="J1914" s="28" t="str">
        <f ca="1">ДАННЫЕ!$F1914&amp;H1914&amp;I1914&amp;ДАННЫЕ!$I1914&amp;"m"&amp;IF(ДАННЫЕ!$I1914&gt;0,IF(ДАННЫЕ!$J1914&gt;0,0,1),"")&amp;"f"&amp;IF(ДАННЫЕ!$R1914&gt;0,IF(YEAR(ДАННЫЕ!$F$1)=YEAR(ДАННЫЕ!$R1914),1,0),0)&amp;"z"&amp;ДАННЫЕ!$R1914&amp;"p"&amp;ДАННЫЕ!$S1914&amp;"i"&amp;ДАННЫЕ!$T1914&amp;"h"&amp;ДАННЫЕ!$K1914&amp;"be"&amp;ДАННЫЕ!$BI1914&amp;"CD"&amp;IF(ДАННЫЕ!BF1914&gt;500,4,IF(ДАННЫЕ!BF1914&gt;350,3,IF(ДАННЫЕ!BF1914&gt;200,2,IF(ДАННЫЕ!BF1914&gt;0,1,0))))&amp;"g"&amp;B1914&amp;"d"&amp;H1914&amp;"l"&amp;ДАННЫЕ!AT1914&amp;"a"&amp;ДАННЫЕ!$V1914&amp;"v"&amp;R1914&amp;"k"&amp;ДАННЫЕ!$U1914&amp;"s"&amp;ДАННЫЕ!$Y1914&amp;"t"&amp;ДАННЫЕ!$X1914&amp;"b"&amp;IF(ДАННЫЕ!$Q1914&gt;1,1,0)&amp;"PP"&amp;ДАННЫЕ!Z1914&amp;"c"&amp;S1914&amp;"x"&amp;IF(ДАННЫЕ!$BY1914&gt;0,IF(YEAR(ДАННЫЕ!$F$1)=YEAR(ДАННЫЕ!$BY1914),1,0),0)&amp;"n"&amp;IF(ДАННЫЕ!$BZ1914&gt;0,IF(YEAR(ДАННЫЕ!$F$1)=YEAR(ДАННЫЕ!$BZ1914),1,0),0)&amp;"u"&amp;D1914&amp;"z"&amp;IF(ДАННЫЕ!$CL1914&gt;0,IF(YEAR(ДАННЫЕ!$F$1)&gt;YEAR(ДАННЫЕ!$CL1914),11,12),0)</f>
        <v>03mf0zpihbeCD0g0dlav0kstb0PPc0x0n0u0z0</v>
      </c>
      <c r="K1914" s="28" t="str">
        <f ca="1">ДАННЫЕ!$I1914&amp;"x"&amp;B1914&amp;"w"&amp;IF(T1914+ДАННЫЕ!AD1914+ДАННЫЕ!AE1914+ДАННЫЕ!AF1914+ДАННЫЕ!AG1914+ДАННЫЕ!AH1914+ДАННЫЕ!$AL1914+ДАННЫЕ!AI1914+ДАННЫЕ!AJ1914+ДАННЫЕ!AK1914+ДАННЫЕ!AP1914+ДАННЫЕ!AQ1914+ДАННЫЕ!AR1914+ДАННЫЕ!$AM1914+ДАННЫЕ!$AN1914+ДАННЫЕ!AS1914+ДАННЫЕ!AT1914&gt;0,1,0)&amp;IF(OR(T1914=2,ДАННЫЕ!AD1914=2,ДАННЫЕ!AE1914=2,ДАННЫЕ!AF1914=2,ДАННЫЕ!AG1914=2,ДАННЫЕ!AH1914=2,ДАННЫЕ!$AL1914=2,ДАННЫЕ!AI1914=2,ДАННЫЕ!AJ1914=2,ДАННЫЕ!AK1914=2,ДАННЫЕ!AP1914=2,ДАННЫЕ!AQ1914=2,ДАННЫЕ!AR1914=2,ДАННЫЕ!$AM1914=2,ДАННЫЕ!$AN1914=2,ДАННЫЕ!AS1914=2,ДАННЫЕ!AT1914=2),2,0)&amp;"t"&amp;IF(T1914&gt;0,"1"&amp;T1914,"00")&amp;"f"&amp;IF(ДАННЫЕ!$AC1914,"1"&amp;ДАННЫЕ!$AC1914,"00")&amp;"b"&amp;IF(ДАННЫЕ!$AD1914,"1"&amp;ДАННЫЕ!$AD1914,"00")&amp;"g"&amp;IF(ДАННЫЕ!$AF1914,"1"&amp;ДАННЫЕ!$AF1914,"00")&amp;"c"&amp;IF(ДАННЫЕ!$AG1914,"1"&amp;ДАННЫЕ!$AG1914,"00")&amp;"i"&amp;IF(ДАННЫЕ!$AH1914,"1"&amp;ДАННЫЕ!$AH1914,"00")&amp;"r"&amp;IF(ДАННЫЕ!$AL1914,"1"&amp;ДАННЫЕ!$AL1914,"00")&amp;"m"&amp;IF(ДАННЫЕ!$AI1914,"1"&amp;ДАННЫЕ!$AI1914,"00")&amp;"hS"&amp;IF(ДАННЫЕ!$AJ1914,"1"&amp;ДАННЫЕ!$AJ1914,"00")&amp;"hZ"&amp;IF(ДАННЫЕ!$AK1914,"1"&amp;ДАННЫЕ!$AK1914,"00")&amp;"p"&amp;IF(ДАННЫЕ!$AP1914,"1"&amp;ДАННЫЕ!$AP1914,"00")&amp;"k"&amp;IF(ДАННЫЕ!$AQ1914,"1"&amp;ДАННЫЕ!$AQ1914,"00")&amp;"z"&amp;IF(ДАННЫЕ!$AR1914,"1"&amp;ДАННЫЕ!$AR1914,"00")&amp;"j"&amp;IF(ДАННЫЕ!$AM1914,"1"&amp;ДАННЫЕ!$AM1914,"00")&amp;"n"&amp;IF(ДАННЫЕ!$AN1914,"1"&amp;ДАННЫЕ!$AN1914,"00")&amp;"E"&amp;ДАННЫЕ!BI1914&amp;"L"&amp;ДАННЫЕ!AO1914&amp;"h"&amp;IF(ДАННЫЕ!$AU1914&gt;0,1,0)&amp;"v"&amp;IF(ДАННЫЕ!$AW1914&gt;0,1,0)&amp;"a"&amp;IF(ДАННЫЕ!$AS1914,"1"&amp;ДАННЫЕ!$AS1914,"00")&amp;"s"&amp;IF(ДАННЫЕ!$AT1914,"1"&amp;ДАННЫЕ!$AT1914,"00")&amp;"u"&amp;IF(ДАННЫЕ!$CJ1914&gt;0,1,0)&amp;"y"&amp;B1914&amp;"d"&amp;H1914&amp;"e"&amp;F1914&amp;G1914</f>
        <v>x0w00t00f00b00g00c00i00r00m00hS00hZ00p00k00z00j00n00ELh0v0a00s00u0y0de</v>
      </c>
      <c r="L1914" s="28" t="str">
        <f ca="1">ДАННЫЕ!$I1914&amp;"VN"&amp;IF(ДАННЫЕ!AW1914&gt;0,11,10)&amp;"CD"&amp;IF(ДАННЫЕ!BF1914&gt;500,16,IF(ДАННЫЕ!BF1914&gt;350,15,IF(ДАННЫЕ!BF1914&gt;=200,14,IF(ДАННЫЕ!BF1914&gt;=100,13,IF(ДАННЫЕ!BF1914&gt;=50,12,IF(ДАННЫЕ!BF1914&gt;0,11,10))))))&amp;"AR"&amp;IF(ДАННЫЕ!BX1914&gt;0,1,0)&amp;"GD"&amp;B1914&amp;"VV"&amp;IF(E1914&gt;=5,IF(E1914&lt;18,1,0),0)</f>
        <v>VN10CD10AR0GD0VV0</v>
      </c>
      <c r="M1914" s="28" t="str">
        <f>ДАННЫЕ!$I1914&amp;"b"&amp;ДАННЫЕ!$BI1914&amp;"r"&amp;ДАННЫЕ!$BJ1914&amp;"CD"&amp;IF(ДАННЫЕ!BF1914&gt;0,IF(ДАННЫЕ!BF1914&lt;200,1,IF(ДАННЫЕ!BF1914&lt;350,2,3)),0)&amp;"h"&amp;IF(ДАННЫЕ!$BK1914+ДАННЫЕ!$BL1914+ДАННЫЕ!$BM1914&gt;0,1,0)&amp;"x"&amp;ДАННЫЕ!$BK1914&amp;"y"&amp;ДАННЫЕ!$BL1914&amp;"z"&amp;ДАННЫЕ!$BM1914&amp;"c"&amp;IF(ДАННЫЕ!$BK1914+ДАННЫЕ!$BL1914+ДАННЫЕ!$BM1914=3,1,0)&amp;"a"&amp;IF(ДАННЫЕ!$BQ1914+ДАННЫЕ!$BR1914&gt;0,1,0)&amp;"d"&amp;ДАННЫЕ!$BQ1914&amp;"v"&amp;ДАННЫЕ!$BR1914&amp;"p"&amp;ДАННЫЕ!$BS1914&amp;"n"&amp;ДАННЫЕ!$BU1914&amp;"t"&amp;ДАННЫЕ!$BV1914&amp;"o"&amp;ДАННЫЕ!$BT1914&amp;"l"&amp;IF(ДАННЫЕ!$BN1914&gt;0,1,0)&amp;ДАННЫЕ!$BN1914&amp;"g"&amp;ДАННЫЕ!$BO1914&amp;"s"&amp;ДАННЫЕ!$BP1914&amp;"DZ"&amp;IF(ДАННЫЕ!B1914-ДАННЫЕ!G1914 &lt; 60,IF(ДАННЫЕ!B1914-ДАННЫЕ!G1914 &gt;= 0,1,0),0)&amp;"u"&amp;IF(ДАННЫЕ!$CJ1914&gt;0,1,0)</f>
        <v>brCD0h0xyzc0a0dvpntol0gsDZ1u0</v>
      </c>
      <c r="N1914" s="28" t="str">
        <f ca="1">ДАННЫЕ!$F1914&amp;ДАННЫЕ!$I1914&amp;"g"&amp;B1914&amp;"cf"&amp;D1914&amp;"a"&amp;IF(ДАННЫЕ!$BX1914&gt;0,1,0)&amp;IF(ДАННЫЕ!$BF1914&gt;500,1,IF(ДАННЫЕ!$BF1914&gt;350,2,IF(ДАННЫЕ!$BF1914&gt;=200,3,IF(ДАННЫЕ!$BF1914&gt;=100,4,IF(ДАННЫЕ!$BF1914&gt;=50,5,IF(ДАННЫЕ!$BF1914&lt;50,6,0))))))&amp;"AR"&amp;IF(DATEDIF(ДАННЫЕ!$BX1914,ДАННЫЕ!$F$1,"y")&gt;1,1,0)&amp;"VG"&amp;IF(ДАННЫЕ!$BH1914="0",1,0)&amp;"o"&amp;IF(T1914+ДАННЫЕ!$AF1914+ДАННЫЕ!$AG1914+ДАННЫЕ!$AH1914+ДАННЫЕ!$AI1914+ДАННЫЕ!$AJ1914+ДАННЫЕ!$AP1914+ДАННЫЕ!$AQ1914+ДАННЫЕ!$AR1914+ДАННЫЕ!$AU1914+ДАННЫЕ!$AW1914+ДАННЫЕ!$AS1914+ДАННЫЕ!$AT1914&gt;0,1,0)&amp;"x"&amp;ДАННЫЕ!$AG1914&amp;"p"&amp;IF(ДАННЫЕ!$BY1914&gt;0,1,0)&amp;"v"&amp;IF(ДАННЫЕ!$BZ1914&gt;0,1,0)&amp;"n"&amp;ДАННЫЕ!$CA1914&amp;"t"&amp;ДАННЫЕ!$AY1914&amp;"k"&amp;ДАННЫЕ!$CB1914&amp;"q"&amp;ДАННЫЕ!$CC1914&amp;"w"&amp;ДАННЫЕ!$CD1914&amp;"e"&amp;ДАННЫЕ!$CE1914&amp;"m"&amp;ДАННЫЕ!$CF1914&amp;"c"&amp;ДАННЫЕ!$CG1914&amp;"z"&amp;ДАННЫЕ!$CH1914&amp;"d"&amp;IF(H1914=4,1,0)&amp;"s"&amp;IF(ДАННЫЕ!$J1914=1,0,1)&amp;"u"&amp;IF(ДАННЫЕ!$CJ1914&gt;0,1,0)</f>
        <v>g0cf0a06AR1VG0o0xp0v0ntkqwemczd0s1u0</v>
      </c>
      <c r="O1914" s="28" t="str">
        <f>ДАННЫЕ!$I1914&amp;"g"&amp;B1914&amp;A1914&amp;"f"&amp;P1914&amp;"c"&amp;IF(ДАННЫЕ!$U1914&gt;0,1,0)&amp;"s"&amp;IF(ДАННЫЕ!$Q1914&gt;0,IF(YEAR(ДАННЫЕ!$F$1)=YEAR(ДАННЫЕ!$Q1914),IF(MONTH(ДАННЫЕ!$F$1)=MONTH(ДАННЫЕ!$Q1914),111,11),1),0)&amp;"i"&amp;IF(ДАННЫЕ!$R1914+ДАННЫЕ!$S1914+ДАННЫЕ!$T1914=0,0,1)&amp;"h"&amp;IF(ДАННЫЕ!$P1914&gt;0,1,0)&amp;"p"&amp;IF(ДАННЫЕ!$CI1914&gt;0,IF(YEAR(ДАННЫЕ!$F$1)=YEAR(ДАННЫЕ!$CI1914),IF(MONTH(ДАННЫЕ!$F$1)=MONTH(ДАННЫЕ!$CI1914),111,11),1),0)&amp;"d"&amp;IF(ДАННЫЕ!$CJ1914&gt;0,IF(YEAR(ДАННЫЕ!$F$1)=YEAR(ДАННЫЕ!$CJ1914),IF(MONTH(ДАННЫЕ!$F$1)=MONTH(ДАННЫЕ!$CJ1914),111,11),1),0)&amp;"o"&amp;IF(ДАННЫЕ!$CK1914&gt;0,IF(MONTH(ДАННЫЕ!$F$1)=MONTH(ДАННЫЕ!$CK1914),111,11),0)&amp;"v"&amp;IF(ДАННЫЕ!$BE1914&gt;0,IF(MONTH(ДАННЫЕ!$F$1)=MONTH(ДАННЫЕ!$BE1914),111,11),0)</f>
        <v>g00f0c0s0i0h0p0d0o0v0</v>
      </c>
      <c r="P1914" s="15">
        <f t="shared" si="92"/>
        <v>0</v>
      </c>
      <c r="Q1914" s="15">
        <f>IF(ДАННЫЕ!$F$1&gt;ДАННЫЕ!$N1914,IF(YEAR(ДАННЫЕ!$F$1)=YEAR(ДАННЫЕ!M1914),1,0),0)</f>
        <v>0</v>
      </c>
      <c r="R1914" s="15">
        <f>IF(ДАННЫЕ!$F$1&gt;ДАННЫЕ!$N1914,IF(YEAR(ДАННЫЕ!$F$1)=YEAR(ДАННЫЕ!N1914),1,0),0)</f>
        <v>0</v>
      </c>
      <c r="S1914" s="15">
        <f>IF(ДАННЫЕ!$AA1914="2А",1,IF(ДАННЫЕ!$AA1914="2Б",2,IF(ДАННЫЕ!$AA1914="2В",3,IF(ДАННЫЕ!$AA1914=3,4,IF(ДАННЫЕ!$AA1914="4А",5,IF(ДАННЫЕ!$AA1914="4Б",6,IF(ДАННЫЕ!$AA1914="4В",7,IF(ДАННЫЕ!$AA1914=5,8,0))))))))</f>
        <v>0</v>
      </c>
      <c r="T1914" s="15">
        <f>IF(OR(ДАННЫЕ!$AC1914=2,ДАННЫЕ!$AD1914=2,ДАННЫЕ!$AE1914=2),2,IF(OR(ДАННЫЕ!$AC1914=1,ДАННЫЕ!$AD1914=1,ДАННЫЕ!$AE1914=1),1,0))</f>
        <v>0</v>
      </c>
    </row>
    <row r="1915" spans="1:20" x14ac:dyDescent="0.2">
      <c r="A1915" s="78">
        <f>IF(B1915&gt;0,IF(MONTH(ДАННЫЕ!$F$1)=MONTH(ДАННЫЕ!$B1915),1,0),0)</f>
        <v>0</v>
      </c>
      <c r="B1915" s="14">
        <f>IF(ДАННЫЕ!$B1915&gt;0,IF(YEAR(ДАННЫЕ!$F$1)=YEAR(ДАННЫЕ!$B1915),1,0),0)</f>
        <v>0</v>
      </c>
      <c r="C1915" s="14">
        <f>IF(ДАННЫЕ!$CM1915&gt;0,IF(YEAR(ДАННЫЕ!$F$1)=YEAR(ДАННЫЕ!$CM1915),1,0),0)</f>
        <v>0</v>
      </c>
      <c r="D1915" s="14">
        <f>IF(ДАННЫЕ!$CJ1915&gt;0,IF(ДАННЫЕ!$CL1915&gt;ДАННЫЕ!$F$1,1,IF(ДАННЫЕ!$CL1915&gt;0,0,1)),0)</f>
        <v>0</v>
      </c>
      <c r="E1915" s="43" t="str">
        <f ca="1">IF(ДАННЫЕ!$F$1&gt;0,IF(ДАННЫЕ!$G1915&gt;0,DATEDIF(ДАННЫЕ!$G1915,ДАННЫЕ!$F$1,"y"),""),IF(ДАННЫЕ!$G1915&gt;0,DATEDIF(ДАННЫЕ!$G1915,TODAY(),"y"),""))</f>
        <v/>
      </c>
      <c r="F1915" s="43" t="str">
        <f xml:space="preserve"> IF(ДАННЫЕ!$F1915="М",IF(E1915&gt;=18,IF(E1915&lt;60,1,""),""),"")&amp;IF(ДАННЫЕ!$F1915="Ж",IF(E1915&gt;=18,IF(E1915&lt;55,1,""),""),"")</f>
        <v/>
      </c>
      <c r="G1915" s="43" t="str">
        <f xml:space="preserve"> IF(ДАННЫЕ!$F1915="М",IF(E1915&gt;=60,2,""),"")&amp;IF(ДАННЫЕ!$F1915="Ж",IF(E1915&gt;=55,2,""),"")</f>
        <v/>
      </c>
      <c r="H1915" s="43" t="str">
        <f t="shared" ca="1" si="90"/>
        <v/>
      </c>
      <c r="I1915" s="43" t="str">
        <f t="shared" ca="1" si="91"/>
        <v>03</v>
      </c>
      <c r="J1915" s="28" t="str">
        <f ca="1">ДАННЫЕ!$F1915&amp;H1915&amp;I1915&amp;ДАННЫЕ!$I1915&amp;"m"&amp;IF(ДАННЫЕ!$I1915&gt;0,IF(ДАННЫЕ!$J1915&gt;0,0,1),"")&amp;"f"&amp;IF(ДАННЫЕ!$R1915&gt;0,IF(YEAR(ДАННЫЕ!$F$1)=YEAR(ДАННЫЕ!$R1915),1,0),0)&amp;"z"&amp;ДАННЫЕ!$R1915&amp;"p"&amp;ДАННЫЕ!$S1915&amp;"i"&amp;ДАННЫЕ!$T1915&amp;"h"&amp;ДАННЫЕ!$K1915&amp;"be"&amp;ДАННЫЕ!$BI1915&amp;"CD"&amp;IF(ДАННЫЕ!BF1915&gt;500,4,IF(ДАННЫЕ!BF1915&gt;350,3,IF(ДАННЫЕ!BF1915&gt;200,2,IF(ДАННЫЕ!BF1915&gt;0,1,0))))&amp;"g"&amp;B1915&amp;"d"&amp;H1915&amp;"l"&amp;ДАННЫЕ!AT1915&amp;"a"&amp;ДАННЫЕ!$V1915&amp;"v"&amp;R1915&amp;"k"&amp;ДАННЫЕ!$U1915&amp;"s"&amp;ДАННЫЕ!$Y1915&amp;"t"&amp;ДАННЫЕ!$X1915&amp;"b"&amp;IF(ДАННЫЕ!$Q1915&gt;1,1,0)&amp;"PP"&amp;ДАННЫЕ!Z1915&amp;"c"&amp;S1915&amp;"x"&amp;IF(ДАННЫЕ!$BY1915&gt;0,IF(YEAR(ДАННЫЕ!$F$1)=YEAR(ДАННЫЕ!$BY1915),1,0),0)&amp;"n"&amp;IF(ДАННЫЕ!$BZ1915&gt;0,IF(YEAR(ДАННЫЕ!$F$1)=YEAR(ДАННЫЕ!$BZ1915),1,0),0)&amp;"u"&amp;D1915&amp;"z"&amp;IF(ДАННЫЕ!$CL1915&gt;0,IF(YEAR(ДАННЫЕ!$F$1)&gt;YEAR(ДАННЫЕ!$CL1915),11,12),0)</f>
        <v>03mf0zpihbeCD0g0dlav0kstb0PPc0x0n0u0z0</v>
      </c>
      <c r="K1915" s="28" t="str">
        <f ca="1">ДАННЫЕ!$I1915&amp;"x"&amp;B1915&amp;"w"&amp;IF(T1915+ДАННЫЕ!AD1915+ДАННЫЕ!AE1915+ДАННЫЕ!AF1915+ДАННЫЕ!AG1915+ДАННЫЕ!AH1915+ДАННЫЕ!$AL1915+ДАННЫЕ!AI1915+ДАННЫЕ!AJ1915+ДАННЫЕ!AK1915+ДАННЫЕ!AP1915+ДАННЫЕ!AQ1915+ДАННЫЕ!AR1915+ДАННЫЕ!$AM1915+ДАННЫЕ!$AN1915+ДАННЫЕ!AS1915+ДАННЫЕ!AT1915&gt;0,1,0)&amp;IF(OR(T1915=2,ДАННЫЕ!AD1915=2,ДАННЫЕ!AE1915=2,ДАННЫЕ!AF1915=2,ДАННЫЕ!AG1915=2,ДАННЫЕ!AH1915=2,ДАННЫЕ!$AL1915=2,ДАННЫЕ!AI1915=2,ДАННЫЕ!AJ1915=2,ДАННЫЕ!AK1915=2,ДАННЫЕ!AP1915=2,ДАННЫЕ!AQ1915=2,ДАННЫЕ!AR1915=2,ДАННЫЕ!$AM1915=2,ДАННЫЕ!$AN1915=2,ДАННЫЕ!AS1915=2,ДАННЫЕ!AT1915=2),2,0)&amp;"t"&amp;IF(T1915&gt;0,"1"&amp;T1915,"00")&amp;"f"&amp;IF(ДАННЫЕ!$AC1915,"1"&amp;ДАННЫЕ!$AC1915,"00")&amp;"b"&amp;IF(ДАННЫЕ!$AD1915,"1"&amp;ДАННЫЕ!$AD1915,"00")&amp;"g"&amp;IF(ДАННЫЕ!$AF1915,"1"&amp;ДАННЫЕ!$AF1915,"00")&amp;"c"&amp;IF(ДАННЫЕ!$AG1915,"1"&amp;ДАННЫЕ!$AG1915,"00")&amp;"i"&amp;IF(ДАННЫЕ!$AH1915,"1"&amp;ДАННЫЕ!$AH1915,"00")&amp;"r"&amp;IF(ДАННЫЕ!$AL1915,"1"&amp;ДАННЫЕ!$AL1915,"00")&amp;"m"&amp;IF(ДАННЫЕ!$AI1915,"1"&amp;ДАННЫЕ!$AI1915,"00")&amp;"hS"&amp;IF(ДАННЫЕ!$AJ1915,"1"&amp;ДАННЫЕ!$AJ1915,"00")&amp;"hZ"&amp;IF(ДАННЫЕ!$AK1915,"1"&amp;ДАННЫЕ!$AK1915,"00")&amp;"p"&amp;IF(ДАННЫЕ!$AP1915,"1"&amp;ДАННЫЕ!$AP1915,"00")&amp;"k"&amp;IF(ДАННЫЕ!$AQ1915,"1"&amp;ДАННЫЕ!$AQ1915,"00")&amp;"z"&amp;IF(ДАННЫЕ!$AR1915,"1"&amp;ДАННЫЕ!$AR1915,"00")&amp;"j"&amp;IF(ДАННЫЕ!$AM1915,"1"&amp;ДАННЫЕ!$AM1915,"00")&amp;"n"&amp;IF(ДАННЫЕ!$AN1915,"1"&amp;ДАННЫЕ!$AN1915,"00")&amp;"E"&amp;ДАННЫЕ!BI1915&amp;"L"&amp;ДАННЫЕ!AO1915&amp;"h"&amp;IF(ДАННЫЕ!$AU1915&gt;0,1,0)&amp;"v"&amp;IF(ДАННЫЕ!$AW1915&gt;0,1,0)&amp;"a"&amp;IF(ДАННЫЕ!$AS1915,"1"&amp;ДАННЫЕ!$AS1915,"00")&amp;"s"&amp;IF(ДАННЫЕ!$AT1915,"1"&amp;ДАННЫЕ!$AT1915,"00")&amp;"u"&amp;IF(ДАННЫЕ!$CJ1915&gt;0,1,0)&amp;"y"&amp;B1915&amp;"d"&amp;H1915&amp;"e"&amp;F1915&amp;G1915</f>
        <v>x0w00t00f00b00g00c00i00r00m00hS00hZ00p00k00z00j00n00ELh0v0a00s00u0y0de</v>
      </c>
      <c r="L1915" s="28" t="str">
        <f ca="1">ДАННЫЕ!$I1915&amp;"VN"&amp;IF(ДАННЫЕ!AW1915&gt;0,11,10)&amp;"CD"&amp;IF(ДАННЫЕ!BF1915&gt;500,16,IF(ДАННЫЕ!BF1915&gt;350,15,IF(ДАННЫЕ!BF1915&gt;=200,14,IF(ДАННЫЕ!BF1915&gt;=100,13,IF(ДАННЫЕ!BF1915&gt;=50,12,IF(ДАННЫЕ!BF1915&gt;0,11,10))))))&amp;"AR"&amp;IF(ДАННЫЕ!BX1915&gt;0,1,0)&amp;"GD"&amp;B1915&amp;"VV"&amp;IF(E1915&gt;=5,IF(E1915&lt;18,1,0),0)</f>
        <v>VN10CD10AR0GD0VV0</v>
      </c>
      <c r="M1915" s="28" t="str">
        <f>ДАННЫЕ!$I1915&amp;"b"&amp;ДАННЫЕ!$BI1915&amp;"r"&amp;ДАННЫЕ!$BJ1915&amp;"CD"&amp;IF(ДАННЫЕ!BF1915&gt;0,IF(ДАННЫЕ!BF1915&lt;200,1,IF(ДАННЫЕ!BF1915&lt;350,2,3)),0)&amp;"h"&amp;IF(ДАННЫЕ!$BK1915+ДАННЫЕ!$BL1915+ДАННЫЕ!$BM1915&gt;0,1,0)&amp;"x"&amp;ДАННЫЕ!$BK1915&amp;"y"&amp;ДАННЫЕ!$BL1915&amp;"z"&amp;ДАННЫЕ!$BM1915&amp;"c"&amp;IF(ДАННЫЕ!$BK1915+ДАННЫЕ!$BL1915+ДАННЫЕ!$BM1915=3,1,0)&amp;"a"&amp;IF(ДАННЫЕ!$BQ1915+ДАННЫЕ!$BR1915&gt;0,1,0)&amp;"d"&amp;ДАННЫЕ!$BQ1915&amp;"v"&amp;ДАННЫЕ!$BR1915&amp;"p"&amp;ДАННЫЕ!$BS1915&amp;"n"&amp;ДАННЫЕ!$BU1915&amp;"t"&amp;ДАННЫЕ!$BV1915&amp;"o"&amp;ДАННЫЕ!$BT1915&amp;"l"&amp;IF(ДАННЫЕ!$BN1915&gt;0,1,0)&amp;ДАННЫЕ!$BN1915&amp;"g"&amp;ДАННЫЕ!$BO1915&amp;"s"&amp;ДАННЫЕ!$BP1915&amp;"DZ"&amp;IF(ДАННЫЕ!B1915-ДАННЫЕ!G1915 &lt; 60,IF(ДАННЫЕ!B1915-ДАННЫЕ!G1915 &gt;= 0,1,0),0)&amp;"u"&amp;IF(ДАННЫЕ!$CJ1915&gt;0,1,0)</f>
        <v>brCD0h0xyzc0a0dvpntol0gsDZ1u0</v>
      </c>
      <c r="N1915" s="28" t="str">
        <f ca="1">ДАННЫЕ!$F1915&amp;ДАННЫЕ!$I1915&amp;"g"&amp;B1915&amp;"cf"&amp;D1915&amp;"a"&amp;IF(ДАННЫЕ!$BX1915&gt;0,1,0)&amp;IF(ДАННЫЕ!$BF1915&gt;500,1,IF(ДАННЫЕ!$BF1915&gt;350,2,IF(ДАННЫЕ!$BF1915&gt;=200,3,IF(ДАННЫЕ!$BF1915&gt;=100,4,IF(ДАННЫЕ!$BF1915&gt;=50,5,IF(ДАННЫЕ!$BF1915&lt;50,6,0))))))&amp;"AR"&amp;IF(DATEDIF(ДАННЫЕ!$BX1915,ДАННЫЕ!$F$1,"y")&gt;1,1,0)&amp;"VG"&amp;IF(ДАННЫЕ!$BH1915="0",1,0)&amp;"o"&amp;IF(T1915+ДАННЫЕ!$AF1915+ДАННЫЕ!$AG1915+ДАННЫЕ!$AH1915+ДАННЫЕ!$AI1915+ДАННЫЕ!$AJ1915+ДАННЫЕ!$AP1915+ДАННЫЕ!$AQ1915+ДАННЫЕ!$AR1915+ДАННЫЕ!$AU1915+ДАННЫЕ!$AW1915+ДАННЫЕ!$AS1915+ДАННЫЕ!$AT1915&gt;0,1,0)&amp;"x"&amp;ДАННЫЕ!$AG1915&amp;"p"&amp;IF(ДАННЫЕ!$BY1915&gt;0,1,0)&amp;"v"&amp;IF(ДАННЫЕ!$BZ1915&gt;0,1,0)&amp;"n"&amp;ДАННЫЕ!$CA1915&amp;"t"&amp;ДАННЫЕ!$AY1915&amp;"k"&amp;ДАННЫЕ!$CB1915&amp;"q"&amp;ДАННЫЕ!$CC1915&amp;"w"&amp;ДАННЫЕ!$CD1915&amp;"e"&amp;ДАННЫЕ!$CE1915&amp;"m"&amp;ДАННЫЕ!$CF1915&amp;"c"&amp;ДАННЫЕ!$CG1915&amp;"z"&amp;ДАННЫЕ!$CH1915&amp;"d"&amp;IF(H1915=4,1,0)&amp;"s"&amp;IF(ДАННЫЕ!$J1915=1,0,1)&amp;"u"&amp;IF(ДАННЫЕ!$CJ1915&gt;0,1,0)</f>
        <v>g0cf0a06AR1VG0o0xp0v0ntkqwemczd0s1u0</v>
      </c>
      <c r="O1915" s="28" t="str">
        <f>ДАННЫЕ!$I1915&amp;"g"&amp;B1915&amp;A1915&amp;"f"&amp;P1915&amp;"c"&amp;IF(ДАННЫЕ!$U1915&gt;0,1,0)&amp;"s"&amp;IF(ДАННЫЕ!$Q1915&gt;0,IF(YEAR(ДАННЫЕ!$F$1)=YEAR(ДАННЫЕ!$Q1915),IF(MONTH(ДАННЫЕ!$F$1)=MONTH(ДАННЫЕ!$Q1915),111,11),1),0)&amp;"i"&amp;IF(ДАННЫЕ!$R1915+ДАННЫЕ!$S1915+ДАННЫЕ!$T1915=0,0,1)&amp;"h"&amp;IF(ДАННЫЕ!$P1915&gt;0,1,0)&amp;"p"&amp;IF(ДАННЫЕ!$CI1915&gt;0,IF(YEAR(ДАННЫЕ!$F$1)=YEAR(ДАННЫЕ!$CI1915),IF(MONTH(ДАННЫЕ!$F$1)=MONTH(ДАННЫЕ!$CI1915),111,11),1),0)&amp;"d"&amp;IF(ДАННЫЕ!$CJ1915&gt;0,IF(YEAR(ДАННЫЕ!$F$1)=YEAR(ДАННЫЕ!$CJ1915),IF(MONTH(ДАННЫЕ!$F$1)=MONTH(ДАННЫЕ!$CJ1915),111,11),1),0)&amp;"o"&amp;IF(ДАННЫЕ!$CK1915&gt;0,IF(MONTH(ДАННЫЕ!$F$1)=MONTH(ДАННЫЕ!$CK1915),111,11),0)&amp;"v"&amp;IF(ДАННЫЕ!$BE1915&gt;0,IF(MONTH(ДАННЫЕ!$F$1)=MONTH(ДАННЫЕ!$BE1915),111,11),0)</f>
        <v>g00f0c0s0i0h0p0d0o0v0</v>
      </c>
      <c r="P1915" s="15">
        <f t="shared" si="92"/>
        <v>0</v>
      </c>
      <c r="Q1915" s="15">
        <f>IF(ДАННЫЕ!$F$1&gt;ДАННЫЕ!$N1915,IF(YEAR(ДАННЫЕ!$F$1)=YEAR(ДАННЫЕ!M1915),1,0),0)</f>
        <v>0</v>
      </c>
      <c r="R1915" s="15">
        <f>IF(ДАННЫЕ!$F$1&gt;ДАННЫЕ!$N1915,IF(YEAR(ДАННЫЕ!$F$1)=YEAR(ДАННЫЕ!N1915),1,0),0)</f>
        <v>0</v>
      </c>
      <c r="S1915" s="15">
        <f>IF(ДАННЫЕ!$AA1915="2А",1,IF(ДАННЫЕ!$AA1915="2Б",2,IF(ДАННЫЕ!$AA1915="2В",3,IF(ДАННЫЕ!$AA1915=3,4,IF(ДАННЫЕ!$AA1915="4А",5,IF(ДАННЫЕ!$AA1915="4Б",6,IF(ДАННЫЕ!$AA1915="4В",7,IF(ДАННЫЕ!$AA1915=5,8,0))))))))</f>
        <v>0</v>
      </c>
      <c r="T1915" s="15">
        <f>IF(OR(ДАННЫЕ!$AC1915=2,ДАННЫЕ!$AD1915=2,ДАННЫЕ!$AE1915=2),2,IF(OR(ДАННЫЕ!$AC1915=1,ДАННЫЕ!$AD1915=1,ДАННЫЕ!$AE1915=1),1,0))</f>
        <v>0</v>
      </c>
    </row>
    <row r="1916" spans="1:20" x14ac:dyDescent="0.2">
      <c r="A1916" s="78">
        <f>IF(B1916&gt;0,IF(MONTH(ДАННЫЕ!$F$1)=MONTH(ДАННЫЕ!$B1916),1,0),0)</f>
        <v>0</v>
      </c>
      <c r="B1916" s="14">
        <f>IF(ДАННЫЕ!$B1916&gt;0,IF(YEAR(ДАННЫЕ!$F$1)=YEAR(ДАННЫЕ!$B1916),1,0),0)</f>
        <v>0</v>
      </c>
      <c r="C1916" s="14">
        <f>IF(ДАННЫЕ!$CM1916&gt;0,IF(YEAR(ДАННЫЕ!$F$1)=YEAR(ДАННЫЕ!$CM1916),1,0),0)</f>
        <v>0</v>
      </c>
      <c r="D1916" s="14">
        <f>IF(ДАННЫЕ!$CJ1916&gt;0,IF(ДАННЫЕ!$CL1916&gt;ДАННЫЕ!$F$1,1,IF(ДАННЫЕ!$CL1916&gt;0,0,1)),0)</f>
        <v>0</v>
      </c>
      <c r="E1916" s="43" t="str">
        <f ca="1">IF(ДАННЫЕ!$F$1&gt;0,IF(ДАННЫЕ!$G1916&gt;0,DATEDIF(ДАННЫЕ!$G1916,ДАННЫЕ!$F$1,"y"),""),IF(ДАННЫЕ!$G1916&gt;0,DATEDIF(ДАННЫЕ!$G1916,TODAY(),"y"),""))</f>
        <v/>
      </c>
      <c r="F1916" s="43" t="str">
        <f xml:space="preserve"> IF(ДАННЫЕ!$F1916="М",IF(E1916&gt;=18,IF(E1916&lt;60,1,""),""),"")&amp;IF(ДАННЫЕ!$F1916="Ж",IF(E1916&gt;=18,IF(E1916&lt;55,1,""),""),"")</f>
        <v/>
      </c>
      <c r="G1916" s="43" t="str">
        <f xml:space="preserve"> IF(ДАННЫЕ!$F1916="М",IF(E1916&gt;=60,2,""),"")&amp;IF(ДАННЫЕ!$F1916="Ж",IF(E1916&gt;=55,2,""),"")</f>
        <v/>
      </c>
      <c r="H1916" s="43" t="str">
        <f t="shared" ca="1" si="90"/>
        <v/>
      </c>
      <c r="I1916" s="43" t="str">
        <f t="shared" ca="1" si="91"/>
        <v>03</v>
      </c>
      <c r="J1916" s="28" t="str">
        <f ca="1">ДАННЫЕ!$F1916&amp;H1916&amp;I1916&amp;ДАННЫЕ!$I1916&amp;"m"&amp;IF(ДАННЫЕ!$I1916&gt;0,IF(ДАННЫЕ!$J1916&gt;0,0,1),"")&amp;"f"&amp;IF(ДАННЫЕ!$R1916&gt;0,IF(YEAR(ДАННЫЕ!$F$1)=YEAR(ДАННЫЕ!$R1916),1,0),0)&amp;"z"&amp;ДАННЫЕ!$R1916&amp;"p"&amp;ДАННЫЕ!$S1916&amp;"i"&amp;ДАННЫЕ!$T1916&amp;"h"&amp;ДАННЫЕ!$K1916&amp;"be"&amp;ДАННЫЕ!$BI1916&amp;"CD"&amp;IF(ДАННЫЕ!BF1916&gt;500,4,IF(ДАННЫЕ!BF1916&gt;350,3,IF(ДАННЫЕ!BF1916&gt;200,2,IF(ДАННЫЕ!BF1916&gt;0,1,0))))&amp;"g"&amp;B1916&amp;"d"&amp;H1916&amp;"l"&amp;ДАННЫЕ!AT1916&amp;"a"&amp;ДАННЫЕ!$V1916&amp;"v"&amp;R1916&amp;"k"&amp;ДАННЫЕ!$U1916&amp;"s"&amp;ДАННЫЕ!$Y1916&amp;"t"&amp;ДАННЫЕ!$X1916&amp;"b"&amp;IF(ДАННЫЕ!$Q1916&gt;1,1,0)&amp;"PP"&amp;ДАННЫЕ!Z1916&amp;"c"&amp;S1916&amp;"x"&amp;IF(ДАННЫЕ!$BY1916&gt;0,IF(YEAR(ДАННЫЕ!$F$1)=YEAR(ДАННЫЕ!$BY1916),1,0),0)&amp;"n"&amp;IF(ДАННЫЕ!$BZ1916&gt;0,IF(YEAR(ДАННЫЕ!$F$1)=YEAR(ДАННЫЕ!$BZ1916),1,0),0)&amp;"u"&amp;D1916&amp;"z"&amp;IF(ДАННЫЕ!$CL1916&gt;0,IF(YEAR(ДАННЫЕ!$F$1)&gt;YEAR(ДАННЫЕ!$CL1916),11,12),0)</f>
        <v>03mf0zpihbeCD0g0dlav0kstb0PPc0x0n0u0z0</v>
      </c>
      <c r="K1916" s="28" t="str">
        <f ca="1">ДАННЫЕ!$I1916&amp;"x"&amp;B1916&amp;"w"&amp;IF(T1916+ДАННЫЕ!AD1916+ДАННЫЕ!AE1916+ДАННЫЕ!AF1916+ДАННЫЕ!AG1916+ДАННЫЕ!AH1916+ДАННЫЕ!$AL1916+ДАННЫЕ!AI1916+ДАННЫЕ!AJ1916+ДАННЫЕ!AK1916+ДАННЫЕ!AP1916+ДАННЫЕ!AQ1916+ДАННЫЕ!AR1916+ДАННЫЕ!$AM1916+ДАННЫЕ!$AN1916+ДАННЫЕ!AS1916+ДАННЫЕ!AT1916&gt;0,1,0)&amp;IF(OR(T1916=2,ДАННЫЕ!AD1916=2,ДАННЫЕ!AE1916=2,ДАННЫЕ!AF1916=2,ДАННЫЕ!AG1916=2,ДАННЫЕ!AH1916=2,ДАННЫЕ!$AL1916=2,ДАННЫЕ!AI1916=2,ДАННЫЕ!AJ1916=2,ДАННЫЕ!AK1916=2,ДАННЫЕ!AP1916=2,ДАННЫЕ!AQ1916=2,ДАННЫЕ!AR1916=2,ДАННЫЕ!$AM1916=2,ДАННЫЕ!$AN1916=2,ДАННЫЕ!AS1916=2,ДАННЫЕ!AT1916=2),2,0)&amp;"t"&amp;IF(T1916&gt;0,"1"&amp;T1916,"00")&amp;"f"&amp;IF(ДАННЫЕ!$AC1916,"1"&amp;ДАННЫЕ!$AC1916,"00")&amp;"b"&amp;IF(ДАННЫЕ!$AD1916,"1"&amp;ДАННЫЕ!$AD1916,"00")&amp;"g"&amp;IF(ДАННЫЕ!$AF1916,"1"&amp;ДАННЫЕ!$AF1916,"00")&amp;"c"&amp;IF(ДАННЫЕ!$AG1916,"1"&amp;ДАННЫЕ!$AG1916,"00")&amp;"i"&amp;IF(ДАННЫЕ!$AH1916,"1"&amp;ДАННЫЕ!$AH1916,"00")&amp;"r"&amp;IF(ДАННЫЕ!$AL1916,"1"&amp;ДАННЫЕ!$AL1916,"00")&amp;"m"&amp;IF(ДАННЫЕ!$AI1916,"1"&amp;ДАННЫЕ!$AI1916,"00")&amp;"hS"&amp;IF(ДАННЫЕ!$AJ1916,"1"&amp;ДАННЫЕ!$AJ1916,"00")&amp;"hZ"&amp;IF(ДАННЫЕ!$AK1916,"1"&amp;ДАННЫЕ!$AK1916,"00")&amp;"p"&amp;IF(ДАННЫЕ!$AP1916,"1"&amp;ДАННЫЕ!$AP1916,"00")&amp;"k"&amp;IF(ДАННЫЕ!$AQ1916,"1"&amp;ДАННЫЕ!$AQ1916,"00")&amp;"z"&amp;IF(ДАННЫЕ!$AR1916,"1"&amp;ДАННЫЕ!$AR1916,"00")&amp;"j"&amp;IF(ДАННЫЕ!$AM1916,"1"&amp;ДАННЫЕ!$AM1916,"00")&amp;"n"&amp;IF(ДАННЫЕ!$AN1916,"1"&amp;ДАННЫЕ!$AN1916,"00")&amp;"E"&amp;ДАННЫЕ!BI1916&amp;"L"&amp;ДАННЫЕ!AO1916&amp;"h"&amp;IF(ДАННЫЕ!$AU1916&gt;0,1,0)&amp;"v"&amp;IF(ДАННЫЕ!$AW1916&gt;0,1,0)&amp;"a"&amp;IF(ДАННЫЕ!$AS1916,"1"&amp;ДАННЫЕ!$AS1916,"00")&amp;"s"&amp;IF(ДАННЫЕ!$AT1916,"1"&amp;ДАННЫЕ!$AT1916,"00")&amp;"u"&amp;IF(ДАННЫЕ!$CJ1916&gt;0,1,0)&amp;"y"&amp;B1916&amp;"d"&amp;H1916&amp;"e"&amp;F1916&amp;G1916</f>
        <v>x0w00t00f00b00g00c00i00r00m00hS00hZ00p00k00z00j00n00ELh0v0a00s00u0y0de</v>
      </c>
      <c r="L1916" s="28" t="str">
        <f ca="1">ДАННЫЕ!$I1916&amp;"VN"&amp;IF(ДАННЫЕ!AW1916&gt;0,11,10)&amp;"CD"&amp;IF(ДАННЫЕ!BF1916&gt;500,16,IF(ДАННЫЕ!BF1916&gt;350,15,IF(ДАННЫЕ!BF1916&gt;=200,14,IF(ДАННЫЕ!BF1916&gt;=100,13,IF(ДАННЫЕ!BF1916&gt;=50,12,IF(ДАННЫЕ!BF1916&gt;0,11,10))))))&amp;"AR"&amp;IF(ДАННЫЕ!BX1916&gt;0,1,0)&amp;"GD"&amp;B1916&amp;"VV"&amp;IF(E1916&gt;=5,IF(E1916&lt;18,1,0),0)</f>
        <v>VN10CD10AR0GD0VV0</v>
      </c>
      <c r="M1916" s="28" t="str">
        <f>ДАННЫЕ!$I1916&amp;"b"&amp;ДАННЫЕ!$BI1916&amp;"r"&amp;ДАННЫЕ!$BJ1916&amp;"CD"&amp;IF(ДАННЫЕ!BF1916&gt;0,IF(ДАННЫЕ!BF1916&lt;200,1,IF(ДАННЫЕ!BF1916&lt;350,2,3)),0)&amp;"h"&amp;IF(ДАННЫЕ!$BK1916+ДАННЫЕ!$BL1916+ДАННЫЕ!$BM1916&gt;0,1,0)&amp;"x"&amp;ДАННЫЕ!$BK1916&amp;"y"&amp;ДАННЫЕ!$BL1916&amp;"z"&amp;ДАННЫЕ!$BM1916&amp;"c"&amp;IF(ДАННЫЕ!$BK1916+ДАННЫЕ!$BL1916+ДАННЫЕ!$BM1916=3,1,0)&amp;"a"&amp;IF(ДАННЫЕ!$BQ1916+ДАННЫЕ!$BR1916&gt;0,1,0)&amp;"d"&amp;ДАННЫЕ!$BQ1916&amp;"v"&amp;ДАННЫЕ!$BR1916&amp;"p"&amp;ДАННЫЕ!$BS1916&amp;"n"&amp;ДАННЫЕ!$BU1916&amp;"t"&amp;ДАННЫЕ!$BV1916&amp;"o"&amp;ДАННЫЕ!$BT1916&amp;"l"&amp;IF(ДАННЫЕ!$BN1916&gt;0,1,0)&amp;ДАННЫЕ!$BN1916&amp;"g"&amp;ДАННЫЕ!$BO1916&amp;"s"&amp;ДАННЫЕ!$BP1916&amp;"DZ"&amp;IF(ДАННЫЕ!B1916-ДАННЫЕ!G1916 &lt; 60,IF(ДАННЫЕ!B1916-ДАННЫЕ!G1916 &gt;= 0,1,0),0)&amp;"u"&amp;IF(ДАННЫЕ!$CJ1916&gt;0,1,0)</f>
        <v>brCD0h0xyzc0a0dvpntol0gsDZ1u0</v>
      </c>
      <c r="N1916" s="28" t="str">
        <f ca="1">ДАННЫЕ!$F1916&amp;ДАННЫЕ!$I1916&amp;"g"&amp;B1916&amp;"cf"&amp;D1916&amp;"a"&amp;IF(ДАННЫЕ!$BX1916&gt;0,1,0)&amp;IF(ДАННЫЕ!$BF1916&gt;500,1,IF(ДАННЫЕ!$BF1916&gt;350,2,IF(ДАННЫЕ!$BF1916&gt;=200,3,IF(ДАННЫЕ!$BF1916&gt;=100,4,IF(ДАННЫЕ!$BF1916&gt;=50,5,IF(ДАННЫЕ!$BF1916&lt;50,6,0))))))&amp;"AR"&amp;IF(DATEDIF(ДАННЫЕ!$BX1916,ДАННЫЕ!$F$1,"y")&gt;1,1,0)&amp;"VG"&amp;IF(ДАННЫЕ!$BH1916="0",1,0)&amp;"o"&amp;IF(T1916+ДАННЫЕ!$AF1916+ДАННЫЕ!$AG1916+ДАННЫЕ!$AH1916+ДАННЫЕ!$AI1916+ДАННЫЕ!$AJ1916+ДАННЫЕ!$AP1916+ДАННЫЕ!$AQ1916+ДАННЫЕ!$AR1916+ДАННЫЕ!$AU1916+ДАННЫЕ!$AW1916+ДАННЫЕ!$AS1916+ДАННЫЕ!$AT1916&gt;0,1,0)&amp;"x"&amp;ДАННЫЕ!$AG1916&amp;"p"&amp;IF(ДАННЫЕ!$BY1916&gt;0,1,0)&amp;"v"&amp;IF(ДАННЫЕ!$BZ1916&gt;0,1,0)&amp;"n"&amp;ДАННЫЕ!$CA1916&amp;"t"&amp;ДАННЫЕ!$AY1916&amp;"k"&amp;ДАННЫЕ!$CB1916&amp;"q"&amp;ДАННЫЕ!$CC1916&amp;"w"&amp;ДАННЫЕ!$CD1916&amp;"e"&amp;ДАННЫЕ!$CE1916&amp;"m"&amp;ДАННЫЕ!$CF1916&amp;"c"&amp;ДАННЫЕ!$CG1916&amp;"z"&amp;ДАННЫЕ!$CH1916&amp;"d"&amp;IF(H1916=4,1,0)&amp;"s"&amp;IF(ДАННЫЕ!$J1916=1,0,1)&amp;"u"&amp;IF(ДАННЫЕ!$CJ1916&gt;0,1,0)</f>
        <v>g0cf0a06AR1VG0o0xp0v0ntkqwemczd0s1u0</v>
      </c>
      <c r="O1916" s="28" t="str">
        <f>ДАННЫЕ!$I1916&amp;"g"&amp;B1916&amp;A1916&amp;"f"&amp;P1916&amp;"c"&amp;IF(ДАННЫЕ!$U1916&gt;0,1,0)&amp;"s"&amp;IF(ДАННЫЕ!$Q1916&gt;0,IF(YEAR(ДАННЫЕ!$F$1)=YEAR(ДАННЫЕ!$Q1916),IF(MONTH(ДАННЫЕ!$F$1)=MONTH(ДАННЫЕ!$Q1916),111,11),1),0)&amp;"i"&amp;IF(ДАННЫЕ!$R1916+ДАННЫЕ!$S1916+ДАННЫЕ!$T1916=0,0,1)&amp;"h"&amp;IF(ДАННЫЕ!$P1916&gt;0,1,0)&amp;"p"&amp;IF(ДАННЫЕ!$CI1916&gt;0,IF(YEAR(ДАННЫЕ!$F$1)=YEAR(ДАННЫЕ!$CI1916),IF(MONTH(ДАННЫЕ!$F$1)=MONTH(ДАННЫЕ!$CI1916),111,11),1),0)&amp;"d"&amp;IF(ДАННЫЕ!$CJ1916&gt;0,IF(YEAR(ДАННЫЕ!$F$1)=YEAR(ДАННЫЕ!$CJ1916),IF(MONTH(ДАННЫЕ!$F$1)=MONTH(ДАННЫЕ!$CJ1916),111,11),1),0)&amp;"o"&amp;IF(ДАННЫЕ!$CK1916&gt;0,IF(MONTH(ДАННЫЕ!$F$1)=MONTH(ДАННЫЕ!$CK1916),111,11),0)&amp;"v"&amp;IF(ДАННЫЕ!$BE1916&gt;0,IF(MONTH(ДАННЫЕ!$F$1)=MONTH(ДАННЫЕ!$BE1916),111,11),0)</f>
        <v>g00f0c0s0i0h0p0d0o0v0</v>
      </c>
      <c r="P1916" s="15">
        <f t="shared" si="92"/>
        <v>0</v>
      </c>
      <c r="Q1916" s="15">
        <f>IF(ДАННЫЕ!$F$1&gt;ДАННЫЕ!$N1916,IF(YEAR(ДАННЫЕ!$F$1)=YEAR(ДАННЫЕ!M1916),1,0),0)</f>
        <v>0</v>
      </c>
      <c r="R1916" s="15">
        <f>IF(ДАННЫЕ!$F$1&gt;ДАННЫЕ!$N1916,IF(YEAR(ДАННЫЕ!$F$1)=YEAR(ДАННЫЕ!N1916),1,0),0)</f>
        <v>0</v>
      </c>
      <c r="S1916" s="15">
        <f>IF(ДАННЫЕ!$AA1916="2А",1,IF(ДАННЫЕ!$AA1916="2Б",2,IF(ДАННЫЕ!$AA1916="2В",3,IF(ДАННЫЕ!$AA1916=3,4,IF(ДАННЫЕ!$AA1916="4А",5,IF(ДАННЫЕ!$AA1916="4Б",6,IF(ДАННЫЕ!$AA1916="4В",7,IF(ДАННЫЕ!$AA1916=5,8,0))))))))</f>
        <v>0</v>
      </c>
      <c r="T1916" s="15">
        <f>IF(OR(ДАННЫЕ!$AC1916=2,ДАННЫЕ!$AD1916=2,ДАННЫЕ!$AE1916=2),2,IF(OR(ДАННЫЕ!$AC1916=1,ДАННЫЕ!$AD1916=1,ДАННЫЕ!$AE1916=1),1,0))</f>
        <v>0</v>
      </c>
    </row>
    <row r="1917" spans="1:20" x14ac:dyDescent="0.2">
      <c r="A1917" s="78">
        <f>IF(B1917&gt;0,IF(MONTH(ДАННЫЕ!$F$1)=MONTH(ДАННЫЕ!$B1917),1,0),0)</f>
        <v>0</v>
      </c>
      <c r="B1917" s="14">
        <f>IF(ДАННЫЕ!$B1917&gt;0,IF(YEAR(ДАННЫЕ!$F$1)=YEAR(ДАННЫЕ!$B1917),1,0),0)</f>
        <v>0</v>
      </c>
      <c r="C1917" s="14">
        <f>IF(ДАННЫЕ!$CM1917&gt;0,IF(YEAR(ДАННЫЕ!$F$1)=YEAR(ДАННЫЕ!$CM1917),1,0),0)</f>
        <v>0</v>
      </c>
      <c r="D1917" s="14">
        <f>IF(ДАННЫЕ!$CJ1917&gt;0,IF(ДАННЫЕ!$CL1917&gt;ДАННЫЕ!$F$1,1,IF(ДАННЫЕ!$CL1917&gt;0,0,1)),0)</f>
        <v>0</v>
      </c>
      <c r="E1917" s="43" t="str">
        <f ca="1">IF(ДАННЫЕ!$F$1&gt;0,IF(ДАННЫЕ!$G1917&gt;0,DATEDIF(ДАННЫЕ!$G1917,ДАННЫЕ!$F$1,"y"),""),IF(ДАННЫЕ!$G1917&gt;0,DATEDIF(ДАННЫЕ!$G1917,TODAY(),"y"),""))</f>
        <v/>
      </c>
      <c r="F1917" s="43" t="str">
        <f xml:space="preserve"> IF(ДАННЫЕ!$F1917="М",IF(E1917&gt;=18,IF(E1917&lt;60,1,""),""),"")&amp;IF(ДАННЫЕ!$F1917="Ж",IF(E1917&gt;=18,IF(E1917&lt;55,1,""),""),"")</f>
        <v/>
      </c>
      <c r="G1917" s="43" t="str">
        <f xml:space="preserve"> IF(ДАННЫЕ!$F1917="М",IF(E1917&gt;=60,2,""),"")&amp;IF(ДАННЫЕ!$F1917="Ж",IF(E1917&gt;=55,2,""),"")</f>
        <v/>
      </c>
      <c r="H1917" s="43" t="str">
        <f t="shared" ca="1" si="90"/>
        <v/>
      </c>
      <c r="I1917" s="43" t="str">
        <f t="shared" ca="1" si="91"/>
        <v>03</v>
      </c>
      <c r="J1917" s="28" t="str">
        <f ca="1">ДАННЫЕ!$F1917&amp;H1917&amp;I1917&amp;ДАННЫЕ!$I1917&amp;"m"&amp;IF(ДАННЫЕ!$I1917&gt;0,IF(ДАННЫЕ!$J1917&gt;0,0,1),"")&amp;"f"&amp;IF(ДАННЫЕ!$R1917&gt;0,IF(YEAR(ДАННЫЕ!$F$1)=YEAR(ДАННЫЕ!$R1917),1,0),0)&amp;"z"&amp;ДАННЫЕ!$R1917&amp;"p"&amp;ДАННЫЕ!$S1917&amp;"i"&amp;ДАННЫЕ!$T1917&amp;"h"&amp;ДАННЫЕ!$K1917&amp;"be"&amp;ДАННЫЕ!$BI1917&amp;"CD"&amp;IF(ДАННЫЕ!BF1917&gt;500,4,IF(ДАННЫЕ!BF1917&gt;350,3,IF(ДАННЫЕ!BF1917&gt;200,2,IF(ДАННЫЕ!BF1917&gt;0,1,0))))&amp;"g"&amp;B1917&amp;"d"&amp;H1917&amp;"l"&amp;ДАННЫЕ!AT1917&amp;"a"&amp;ДАННЫЕ!$V1917&amp;"v"&amp;R1917&amp;"k"&amp;ДАННЫЕ!$U1917&amp;"s"&amp;ДАННЫЕ!$Y1917&amp;"t"&amp;ДАННЫЕ!$X1917&amp;"b"&amp;IF(ДАННЫЕ!$Q1917&gt;1,1,0)&amp;"PP"&amp;ДАННЫЕ!Z1917&amp;"c"&amp;S1917&amp;"x"&amp;IF(ДАННЫЕ!$BY1917&gt;0,IF(YEAR(ДАННЫЕ!$F$1)=YEAR(ДАННЫЕ!$BY1917),1,0),0)&amp;"n"&amp;IF(ДАННЫЕ!$BZ1917&gt;0,IF(YEAR(ДАННЫЕ!$F$1)=YEAR(ДАННЫЕ!$BZ1917),1,0),0)&amp;"u"&amp;D1917&amp;"z"&amp;IF(ДАННЫЕ!$CL1917&gt;0,IF(YEAR(ДАННЫЕ!$F$1)&gt;YEAR(ДАННЫЕ!$CL1917),11,12),0)</f>
        <v>03mf0zpihbeCD0g0dlav0kstb0PPc0x0n0u0z0</v>
      </c>
      <c r="K1917" s="28" t="str">
        <f ca="1">ДАННЫЕ!$I1917&amp;"x"&amp;B1917&amp;"w"&amp;IF(T1917+ДАННЫЕ!AD1917+ДАННЫЕ!AE1917+ДАННЫЕ!AF1917+ДАННЫЕ!AG1917+ДАННЫЕ!AH1917+ДАННЫЕ!$AL1917+ДАННЫЕ!AI1917+ДАННЫЕ!AJ1917+ДАННЫЕ!AK1917+ДАННЫЕ!AP1917+ДАННЫЕ!AQ1917+ДАННЫЕ!AR1917+ДАННЫЕ!$AM1917+ДАННЫЕ!$AN1917+ДАННЫЕ!AS1917+ДАННЫЕ!AT1917&gt;0,1,0)&amp;IF(OR(T1917=2,ДАННЫЕ!AD1917=2,ДАННЫЕ!AE1917=2,ДАННЫЕ!AF1917=2,ДАННЫЕ!AG1917=2,ДАННЫЕ!AH1917=2,ДАННЫЕ!$AL1917=2,ДАННЫЕ!AI1917=2,ДАННЫЕ!AJ1917=2,ДАННЫЕ!AK1917=2,ДАННЫЕ!AP1917=2,ДАННЫЕ!AQ1917=2,ДАННЫЕ!AR1917=2,ДАННЫЕ!$AM1917=2,ДАННЫЕ!$AN1917=2,ДАННЫЕ!AS1917=2,ДАННЫЕ!AT1917=2),2,0)&amp;"t"&amp;IF(T1917&gt;0,"1"&amp;T1917,"00")&amp;"f"&amp;IF(ДАННЫЕ!$AC1917,"1"&amp;ДАННЫЕ!$AC1917,"00")&amp;"b"&amp;IF(ДАННЫЕ!$AD1917,"1"&amp;ДАННЫЕ!$AD1917,"00")&amp;"g"&amp;IF(ДАННЫЕ!$AF1917,"1"&amp;ДАННЫЕ!$AF1917,"00")&amp;"c"&amp;IF(ДАННЫЕ!$AG1917,"1"&amp;ДАННЫЕ!$AG1917,"00")&amp;"i"&amp;IF(ДАННЫЕ!$AH1917,"1"&amp;ДАННЫЕ!$AH1917,"00")&amp;"r"&amp;IF(ДАННЫЕ!$AL1917,"1"&amp;ДАННЫЕ!$AL1917,"00")&amp;"m"&amp;IF(ДАННЫЕ!$AI1917,"1"&amp;ДАННЫЕ!$AI1917,"00")&amp;"hS"&amp;IF(ДАННЫЕ!$AJ1917,"1"&amp;ДАННЫЕ!$AJ1917,"00")&amp;"hZ"&amp;IF(ДАННЫЕ!$AK1917,"1"&amp;ДАННЫЕ!$AK1917,"00")&amp;"p"&amp;IF(ДАННЫЕ!$AP1917,"1"&amp;ДАННЫЕ!$AP1917,"00")&amp;"k"&amp;IF(ДАННЫЕ!$AQ1917,"1"&amp;ДАННЫЕ!$AQ1917,"00")&amp;"z"&amp;IF(ДАННЫЕ!$AR1917,"1"&amp;ДАННЫЕ!$AR1917,"00")&amp;"j"&amp;IF(ДАННЫЕ!$AM1917,"1"&amp;ДАННЫЕ!$AM1917,"00")&amp;"n"&amp;IF(ДАННЫЕ!$AN1917,"1"&amp;ДАННЫЕ!$AN1917,"00")&amp;"E"&amp;ДАННЫЕ!BI1917&amp;"L"&amp;ДАННЫЕ!AO1917&amp;"h"&amp;IF(ДАННЫЕ!$AU1917&gt;0,1,0)&amp;"v"&amp;IF(ДАННЫЕ!$AW1917&gt;0,1,0)&amp;"a"&amp;IF(ДАННЫЕ!$AS1917,"1"&amp;ДАННЫЕ!$AS1917,"00")&amp;"s"&amp;IF(ДАННЫЕ!$AT1917,"1"&amp;ДАННЫЕ!$AT1917,"00")&amp;"u"&amp;IF(ДАННЫЕ!$CJ1917&gt;0,1,0)&amp;"y"&amp;B1917&amp;"d"&amp;H1917&amp;"e"&amp;F1917&amp;G1917</f>
        <v>x0w00t00f00b00g00c00i00r00m00hS00hZ00p00k00z00j00n00ELh0v0a00s00u0y0de</v>
      </c>
      <c r="L1917" s="28" t="str">
        <f ca="1">ДАННЫЕ!$I1917&amp;"VN"&amp;IF(ДАННЫЕ!AW1917&gt;0,11,10)&amp;"CD"&amp;IF(ДАННЫЕ!BF1917&gt;500,16,IF(ДАННЫЕ!BF1917&gt;350,15,IF(ДАННЫЕ!BF1917&gt;=200,14,IF(ДАННЫЕ!BF1917&gt;=100,13,IF(ДАННЫЕ!BF1917&gt;=50,12,IF(ДАННЫЕ!BF1917&gt;0,11,10))))))&amp;"AR"&amp;IF(ДАННЫЕ!BX1917&gt;0,1,0)&amp;"GD"&amp;B1917&amp;"VV"&amp;IF(E1917&gt;=5,IF(E1917&lt;18,1,0),0)</f>
        <v>VN10CD10AR0GD0VV0</v>
      </c>
      <c r="M1917" s="28" t="str">
        <f>ДАННЫЕ!$I1917&amp;"b"&amp;ДАННЫЕ!$BI1917&amp;"r"&amp;ДАННЫЕ!$BJ1917&amp;"CD"&amp;IF(ДАННЫЕ!BF1917&gt;0,IF(ДАННЫЕ!BF1917&lt;200,1,IF(ДАННЫЕ!BF1917&lt;350,2,3)),0)&amp;"h"&amp;IF(ДАННЫЕ!$BK1917+ДАННЫЕ!$BL1917+ДАННЫЕ!$BM1917&gt;0,1,0)&amp;"x"&amp;ДАННЫЕ!$BK1917&amp;"y"&amp;ДАННЫЕ!$BL1917&amp;"z"&amp;ДАННЫЕ!$BM1917&amp;"c"&amp;IF(ДАННЫЕ!$BK1917+ДАННЫЕ!$BL1917+ДАННЫЕ!$BM1917=3,1,0)&amp;"a"&amp;IF(ДАННЫЕ!$BQ1917+ДАННЫЕ!$BR1917&gt;0,1,0)&amp;"d"&amp;ДАННЫЕ!$BQ1917&amp;"v"&amp;ДАННЫЕ!$BR1917&amp;"p"&amp;ДАННЫЕ!$BS1917&amp;"n"&amp;ДАННЫЕ!$BU1917&amp;"t"&amp;ДАННЫЕ!$BV1917&amp;"o"&amp;ДАННЫЕ!$BT1917&amp;"l"&amp;IF(ДАННЫЕ!$BN1917&gt;0,1,0)&amp;ДАННЫЕ!$BN1917&amp;"g"&amp;ДАННЫЕ!$BO1917&amp;"s"&amp;ДАННЫЕ!$BP1917&amp;"DZ"&amp;IF(ДАННЫЕ!B1917-ДАННЫЕ!G1917 &lt; 60,IF(ДАННЫЕ!B1917-ДАННЫЕ!G1917 &gt;= 0,1,0),0)&amp;"u"&amp;IF(ДАННЫЕ!$CJ1917&gt;0,1,0)</f>
        <v>brCD0h0xyzc0a0dvpntol0gsDZ1u0</v>
      </c>
      <c r="N1917" s="28" t="str">
        <f ca="1">ДАННЫЕ!$F1917&amp;ДАННЫЕ!$I1917&amp;"g"&amp;B1917&amp;"cf"&amp;D1917&amp;"a"&amp;IF(ДАННЫЕ!$BX1917&gt;0,1,0)&amp;IF(ДАННЫЕ!$BF1917&gt;500,1,IF(ДАННЫЕ!$BF1917&gt;350,2,IF(ДАННЫЕ!$BF1917&gt;=200,3,IF(ДАННЫЕ!$BF1917&gt;=100,4,IF(ДАННЫЕ!$BF1917&gt;=50,5,IF(ДАННЫЕ!$BF1917&lt;50,6,0))))))&amp;"AR"&amp;IF(DATEDIF(ДАННЫЕ!$BX1917,ДАННЫЕ!$F$1,"y")&gt;1,1,0)&amp;"VG"&amp;IF(ДАННЫЕ!$BH1917="0",1,0)&amp;"o"&amp;IF(T1917+ДАННЫЕ!$AF1917+ДАННЫЕ!$AG1917+ДАННЫЕ!$AH1917+ДАННЫЕ!$AI1917+ДАННЫЕ!$AJ1917+ДАННЫЕ!$AP1917+ДАННЫЕ!$AQ1917+ДАННЫЕ!$AR1917+ДАННЫЕ!$AU1917+ДАННЫЕ!$AW1917+ДАННЫЕ!$AS1917+ДАННЫЕ!$AT1917&gt;0,1,0)&amp;"x"&amp;ДАННЫЕ!$AG1917&amp;"p"&amp;IF(ДАННЫЕ!$BY1917&gt;0,1,0)&amp;"v"&amp;IF(ДАННЫЕ!$BZ1917&gt;0,1,0)&amp;"n"&amp;ДАННЫЕ!$CA1917&amp;"t"&amp;ДАННЫЕ!$AY1917&amp;"k"&amp;ДАННЫЕ!$CB1917&amp;"q"&amp;ДАННЫЕ!$CC1917&amp;"w"&amp;ДАННЫЕ!$CD1917&amp;"e"&amp;ДАННЫЕ!$CE1917&amp;"m"&amp;ДАННЫЕ!$CF1917&amp;"c"&amp;ДАННЫЕ!$CG1917&amp;"z"&amp;ДАННЫЕ!$CH1917&amp;"d"&amp;IF(H1917=4,1,0)&amp;"s"&amp;IF(ДАННЫЕ!$J1917=1,0,1)&amp;"u"&amp;IF(ДАННЫЕ!$CJ1917&gt;0,1,0)</f>
        <v>g0cf0a06AR1VG0o0xp0v0ntkqwemczd0s1u0</v>
      </c>
      <c r="O1917" s="28" t="str">
        <f>ДАННЫЕ!$I1917&amp;"g"&amp;B1917&amp;A1917&amp;"f"&amp;P1917&amp;"c"&amp;IF(ДАННЫЕ!$U1917&gt;0,1,0)&amp;"s"&amp;IF(ДАННЫЕ!$Q1917&gt;0,IF(YEAR(ДАННЫЕ!$F$1)=YEAR(ДАННЫЕ!$Q1917),IF(MONTH(ДАННЫЕ!$F$1)=MONTH(ДАННЫЕ!$Q1917),111,11),1),0)&amp;"i"&amp;IF(ДАННЫЕ!$R1917+ДАННЫЕ!$S1917+ДАННЫЕ!$T1917=0,0,1)&amp;"h"&amp;IF(ДАННЫЕ!$P1917&gt;0,1,0)&amp;"p"&amp;IF(ДАННЫЕ!$CI1917&gt;0,IF(YEAR(ДАННЫЕ!$F$1)=YEAR(ДАННЫЕ!$CI1917),IF(MONTH(ДАННЫЕ!$F$1)=MONTH(ДАННЫЕ!$CI1917),111,11),1),0)&amp;"d"&amp;IF(ДАННЫЕ!$CJ1917&gt;0,IF(YEAR(ДАННЫЕ!$F$1)=YEAR(ДАННЫЕ!$CJ1917),IF(MONTH(ДАННЫЕ!$F$1)=MONTH(ДАННЫЕ!$CJ1917),111,11),1),0)&amp;"o"&amp;IF(ДАННЫЕ!$CK1917&gt;0,IF(MONTH(ДАННЫЕ!$F$1)=MONTH(ДАННЫЕ!$CK1917),111,11),0)&amp;"v"&amp;IF(ДАННЫЕ!$BE1917&gt;0,IF(MONTH(ДАННЫЕ!$F$1)=MONTH(ДАННЫЕ!$BE1917),111,11),0)</f>
        <v>g00f0c0s0i0h0p0d0o0v0</v>
      </c>
      <c r="P1917" s="15">
        <f t="shared" si="92"/>
        <v>0</v>
      </c>
      <c r="Q1917" s="15">
        <f>IF(ДАННЫЕ!$F$1&gt;ДАННЫЕ!$N1917,IF(YEAR(ДАННЫЕ!$F$1)=YEAR(ДАННЫЕ!M1917),1,0),0)</f>
        <v>0</v>
      </c>
      <c r="R1917" s="15">
        <f>IF(ДАННЫЕ!$F$1&gt;ДАННЫЕ!$N1917,IF(YEAR(ДАННЫЕ!$F$1)=YEAR(ДАННЫЕ!N1917),1,0),0)</f>
        <v>0</v>
      </c>
      <c r="S1917" s="15">
        <f>IF(ДАННЫЕ!$AA1917="2А",1,IF(ДАННЫЕ!$AA1917="2Б",2,IF(ДАННЫЕ!$AA1917="2В",3,IF(ДАННЫЕ!$AA1917=3,4,IF(ДАННЫЕ!$AA1917="4А",5,IF(ДАННЫЕ!$AA1917="4Б",6,IF(ДАННЫЕ!$AA1917="4В",7,IF(ДАННЫЕ!$AA1917=5,8,0))))))))</f>
        <v>0</v>
      </c>
      <c r="T1917" s="15">
        <f>IF(OR(ДАННЫЕ!$AC1917=2,ДАННЫЕ!$AD1917=2,ДАННЫЕ!$AE1917=2),2,IF(OR(ДАННЫЕ!$AC1917=1,ДАННЫЕ!$AD1917=1,ДАННЫЕ!$AE1917=1),1,0))</f>
        <v>0</v>
      </c>
    </row>
    <row r="1918" spans="1:20" x14ac:dyDescent="0.2">
      <c r="A1918" s="78">
        <f>IF(B1918&gt;0,IF(MONTH(ДАННЫЕ!$F$1)=MONTH(ДАННЫЕ!$B1918),1,0),0)</f>
        <v>0</v>
      </c>
      <c r="B1918" s="14">
        <f>IF(ДАННЫЕ!$B1918&gt;0,IF(YEAR(ДАННЫЕ!$F$1)=YEAR(ДАННЫЕ!$B1918),1,0),0)</f>
        <v>0</v>
      </c>
      <c r="C1918" s="14">
        <f>IF(ДАННЫЕ!$CM1918&gt;0,IF(YEAR(ДАННЫЕ!$F$1)=YEAR(ДАННЫЕ!$CM1918),1,0),0)</f>
        <v>0</v>
      </c>
      <c r="D1918" s="14">
        <f>IF(ДАННЫЕ!$CJ1918&gt;0,IF(ДАННЫЕ!$CL1918&gt;ДАННЫЕ!$F$1,1,IF(ДАННЫЕ!$CL1918&gt;0,0,1)),0)</f>
        <v>0</v>
      </c>
      <c r="E1918" s="43" t="str">
        <f ca="1">IF(ДАННЫЕ!$F$1&gt;0,IF(ДАННЫЕ!$G1918&gt;0,DATEDIF(ДАННЫЕ!$G1918,ДАННЫЕ!$F$1,"y"),""),IF(ДАННЫЕ!$G1918&gt;0,DATEDIF(ДАННЫЕ!$G1918,TODAY(),"y"),""))</f>
        <v/>
      </c>
      <c r="F1918" s="43" t="str">
        <f xml:space="preserve"> IF(ДАННЫЕ!$F1918="М",IF(E1918&gt;=18,IF(E1918&lt;60,1,""),""),"")&amp;IF(ДАННЫЕ!$F1918="Ж",IF(E1918&gt;=18,IF(E1918&lt;55,1,""),""),"")</f>
        <v/>
      </c>
      <c r="G1918" s="43" t="str">
        <f xml:space="preserve"> IF(ДАННЫЕ!$F1918="М",IF(E1918&gt;=60,2,""),"")&amp;IF(ДАННЫЕ!$F1918="Ж",IF(E1918&gt;=55,2,""),"")</f>
        <v/>
      </c>
      <c r="H1918" s="43" t="str">
        <f t="shared" ca="1" si="90"/>
        <v/>
      </c>
      <c r="I1918" s="43" t="str">
        <f t="shared" ca="1" si="91"/>
        <v>03</v>
      </c>
      <c r="J1918" s="28" t="str">
        <f ca="1">ДАННЫЕ!$F1918&amp;H1918&amp;I1918&amp;ДАННЫЕ!$I1918&amp;"m"&amp;IF(ДАННЫЕ!$I1918&gt;0,IF(ДАННЫЕ!$J1918&gt;0,0,1),"")&amp;"f"&amp;IF(ДАННЫЕ!$R1918&gt;0,IF(YEAR(ДАННЫЕ!$F$1)=YEAR(ДАННЫЕ!$R1918),1,0),0)&amp;"z"&amp;ДАННЫЕ!$R1918&amp;"p"&amp;ДАННЫЕ!$S1918&amp;"i"&amp;ДАННЫЕ!$T1918&amp;"h"&amp;ДАННЫЕ!$K1918&amp;"be"&amp;ДАННЫЕ!$BI1918&amp;"CD"&amp;IF(ДАННЫЕ!BF1918&gt;500,4,IF(ДАННЫЕ!BF1918&gt;350,3,IF(ДАННЫЕ!BF1918&gt;200,2,IF(ДАННЫЕ!BF1918&gt;0,1,0))))&amp;"g"&amp;B1918&amp;"d"&amp;H1918&amp;"l"&amp;ДАННЫЕ!AT1918&amp;"a"&amp;ДАННЫЕ!$V1918&amp;"v"&amp;R1918&amp;"k"&amp;ДАННЫЕ!$U1918&amp;"s"&amp;ДАННЫЕ!$Y1918&amp;"t"&amp;ДАННЫЕ!$X1918&amp;"b"&amp;IF(ДАННЫЕ!$Q1918&gt;1,1,0)&amp;"PP"&amp;ДАННЫЕ!Z1918&amp;"c"&amp;S1918&amp;"x"&amp;IF(ДАННЫЕ!$BY1918&gt;0,IF(YEAR(ДАННЫЕ!$F$1)=YEAR(ДАННЫЕ!$BY1918),1,0),0)&amp;"n"&amp;IF(ДАННЫЕ!$BZ1918&gt;0,IF(YEAR(ДАННЫЕ!$F$1)=YEAR(ДАННЫЕ!$BZ1918),1,0),0)&amp;"u"&amp;D1918&amp;"z"&amp;IF(ДАННЫЕ!$CL1918&gt;0,IF(YEAR(ДАННЫЕ!$F$1)&gt;YEAR(ДАННЫЕ!$CL1918),11,12),0)</f>
        <v>03mf0zpihbeCD0g0dlav0kstb0PPc0x0n0u0z0</v>
      </c>
      <c r="K1918" s="28" t="str">
        <f ca="1">ДАННЫЕ!$I1918&amp;"x"&amp;B1918&amp;"w"&amp;IF(T1918+ДАННЫЕ!AD1918+ДАННЫЕ!AE1918+ДАННЫЕ!AF1918+ДАННЫЕ!AG1918+ДАННЫЕ!AH1918+ДАННЫЕ!$AL1918+ДАННЫЕ!AI1918+ДАННЫЕ!AJ1918+ДАННЫЕ!AK1918+ДАННЫЕ!AP1918+ДАННЫЕ!AQ1918+ДАННЫЕ!AR1918+ДАННЫЕ!$AM1918+ДАННЫЕ!$AN1918+ДАННЫЕ!AS1918+ДАННЫЕ!AT1918&gt;0,1,0)&amp;IF(OR(T1918=2,ДАННЫЕ!AD1918=2,ДАННЫЕ!AE1918=2,ДАННЫЕ!AF1918=2,ДАННЫЕ!AG1918=2,ДАННЫЕ!AH1918=2,ДАННЫЕ!$AL1918=2,ДАННЫЕ!AI1918=2,ДАННЫЕ!AJ1918=2,ДАННЫЕ!AK1918=2,ДАННЫЕ!AP1918=2,ДАННЫЕ!AQ1918=2,ДАННЫЕ!AR1918=2,ДАННЫЕ!$AM1918=2,ДАННЫЕ!$AN1918=2,ДАННЫЕ!AS1918=2,ДАННЫЕ!AT1918=2),2,0)&amp;"t"&amp;IF(T1918&gt;0,"1"&amp;T1918,"00")&amp;"f"&amp;IF(ДАННЫЕ!$AC1918,"1"&amp;ДАННЫЕ!$AC1918,"00")&amp;"b"&amp;IF(ДАННЫЕ!$AD1918,"1"&amp;ДАННЫЕ!$AD1918,"00")&amp;"g"&amp;IF(ДАННЫЕ!$AF1918,"1"&amp;ДАННЫЕ!$AF1918,"00")&amp;"c"&amp;IF(ДАННЫЕ!$AG1918,"1"&amp;ДАННЫЕ!$AG1918,"00")&amp;"i"&amp;IF(ДАННЫЕ!$AH1918,"1"&amp;ДАННЫЕ!$AH1918,"00")&amp;"r"&amp;IF(ДАННЫЕ!$AL1918,"1"&amp;ДАННЫЕ!$AL1918,"00")&amp;"m"&amp;IF(ДАННЫЕ!$AI1918,"1"&amp;ДАННЫЕ!$AI1918,"00")&amp;"hS"&amp;IF(ДАННЫЕ!$AJ1918,"1"&amp;ДАННЫЕ!$AJ1918,"00")&amp;"hZ"&amp;IF(ДАННЫЕ!$AK1918,"1"&amp;ДАННЫЕ!$AK1918,"00")&amp;"p"&amp;IF(ДАННЫЕ!$AP1918,"1"&amp;ДАННЫЕ!$AP1918,"00")&amp;"k"&amp;IF(ДАННЫЕ!$AQ1918,"1"&amp;ДАННЫЕ!$AQ1918,"00")&amp;"z"&amp;IF(ДАННЫЕ!$AR1918,"1"&amp;ДАННЫЕ!$AR1918,"00")&amp;"j"&amp;IF(ДАННЫЕ!$AM1918,"1"&amp;ДАННЫЕ!$AM1918,"00")&amp;"n"&amp;IF(ДАННЫЕ!$AN1918,"1"&amp;ДАННЫЕ!$AN1918,"00")&amp;"E"&amp;ДАННЫЕ!BI1918&amp;"L"&amp;ДАННЫЕ!AO1918&amp;"h"&amp;IF(ДАННЫЕ!$AU1918&gt;0,1,0)&amp;"v"&amp;IF(ДАННЫЕ!$AW1918&gt;0,1,0)&amp;"a"&amp;IF(ДАННЫЕ!$AS1918,"1"&amp;ДАННЫЕ!$AS1918,"00")&amp;"s"&amp;IF(ДАННЫЕ!$AT1918,"1"&amp;ДАННЫЕ!$AT1918,"00")&amp;"u"&amp;IF(ДАННЫЕ!$CJ1918&gt;0,1,0)&amp;"y"&amp;B1918&amp;"d"&amp;H1918&amp;"e"&amp;F1918&amp;G1918</f>
        <v>x0w00t00f00b00g00c00i00r00m00hS00hZ00p00k00z00j00n00ELh0v0a00s00u0y0de</v>
      </c>
      <c r="L1918" s="28" t="str">
        <f ca="1">ДАННЫЕ!$I1918&amp;"VN"&amp;IF(ДАННЫЕ!AW1918&gt;0,11,10)&amp;"CD"&amp;IF(ДАННЫЕ!BF1918&gt;500,16,IF(ДАННЫЕ!BF1918&gt;350,15,IF(ДАННЫЕ!BF1918&gt;=200,14,IF(ДАННЫЕ!BF1918&gt;=100,13,IF(ДАННЫЕ!BF1918&gt;=50,12,IF(ДАННЫЕ!BF1918&gt;0,11,10))))))&amp;"AR"&amp;IF(ДАННЫЕ!BX1918&gt;0,1,0)&amp;"GD"&amp;B1918&amp;"VV"&amp;IF(E1918&gt;=5,IF(E1918&lt;18,1,0),0)</f>
        <v>VN10CD10AR0GD0VV0</v>
      </c>
      <c r="M1918" s="28" t="str">
        <f>ДАННЫЕ!$I1918&amp;"b"&amp;ДАННЫЕ!$BI1918&amp;"r"&amp;ДАННЫЕ!$BJ1918&amp;"CD"&amp;IF(ДАННЫЕ!BF1918&gt;0,IF(ДАННЫЕ!BF1918&lt;200,1,IF(ДАННЫЕ!BF1918&lt;350,2,3)),0)&amp;"h"&amp;IF(ДАННЫЕ!$BK1918+ДАННЫЕ!$BL1918+ДАННЫЕ!$BM1918&gt;0,1,0)&amp;"x"&amp;ДАННЫЕ!$BK1918&amp;"y"&amp;ДАННЫЕ!$BL1918&amp;"z"&amp;ДАННЫЕ!$BM1918&amp;"c"&amp;IF(ДАННЫЕ!$BK1918+ДАННЫЕ!$BL1918+ДАННЫЕ!$BM1918=3,1,0)&amp;"a"&amp;IF(ДАННЫЕ!$BQ1918+ДАННЫЕ!$BR1918&gt;0,1,0)&amp;"d"&amp;ДАННЫЕ!$BQ1918&amp;"v"&amp;ДАННЫЕ!$BR1918&amp;"p"&amp;ДАННЫЕ!$BS1918&amp;"n"&amp;ДАННЫЕ!$BU1918&amp;"t"&amp;ДАННЫЕ!$BV1918&amp;"o"&amp;ДАННЫЕ!$BT1918&amp;"l"&amp;IF(ДАННЫЕ!$BN1918&gt;0,1,0)&amp;ДАННЫЕ!$BN1918&amp;"g"&amp;ДАННЫЕ!$BO1918&amp;"s"&amp;ДАННЫЕ!$BP1918&amp;"DZ"&amp;IF(ДАННЫЕ!B1918-ДАННЫЕ!G1918 &lt; 60,IF(ДАННЫЕ!B1918-ДАННЫЕ!G1918 &gt;= 0,1,0),0)&amp;"u"&amp;IF(ДАННЫЕ!$CJ1918&gt;0,1,0)</f>
        <v>brCD0h0xyzc0a0dvpntol0gsDZ1u0</v>
      </c>
      <c r="N1918" s="28" t="str">
        <f ca="1">ДАННЫЕ!$F1918&amp;ДАННЫЕ!$I1918&amp;"g"&amp;B1918&amp;"cf"&amp;D1918&amp;"a"&amp;IF(ДАННЫЕ!$BX1918&gt;0,1,0)&amp;IF(ДАННЫЕ!$BF1918&gt;500,1,IF(ДАННЫЕ!$BF1918&gt;350,2,IF(ДАННЫЕ!$BF1918&gt;=200,3,IF(ДАННЫЕ!$BF1918&gt;=100,4,IF(ДАННЫЕ!$BF1918&gt;=50,5,IF(ДАННЫЕ!$BF1918&lt;50,6,0))))))&amp;"AR"&amp;IF(DATEDIF(ДАННЫЕ!$BX1918,ДАННЫЕ!$F$1,"y")&gt;1,1,0)&amp;"VG"&amp;IF(ДАННЫЕ!$BH1918="0",1,0)&amp;"o"&amp;IF(T1918+ДАННЫЕ!$AF1918+ДАННЫЕ!$AG1918+ДАННЫЕ!$AH1918+ДАННЫЕ!$AI1918+ДАННЫЕ!$AJ1918+ДАННЫЕ!$AP1918+ДАННЫЕ!$AQ1918+ДАННЫЕ!$AR1918+ДАННЫЕ!$AU1918+ДАННЫЕ!$AW1918+ДАННЫЕ!$AS1918+ДАННЫЕ!$AT1918&gt;0,1,0)&amp;"x"&amp;ДАННЫЕ!$AG1918&amp;"p"&amp;IF(ДАННЫЕ!$BY1918&gt;0,1,0)&amp;"v"&amp;IF(ДАННЫЕ!$BZ1918&gt;0,1,0)&amp;"n"&amp;ДАННЫЕ!$CA1918&amp;"t"&amp;ДАННЫЕ!$AY1918&amp;"k"&amp;ДАННЫЕ!$CB1918&amp;"q"&amp;ДАННЫЕ!$CC1918&amp;"w"&amp;ДАННЫЕ!$CD1918&amp;"e"&amp;ДАННЫЕ!$CE1918&amp;"m"&amp;ДАННЫЕ!$CF1918&amp;"c"&amp;ДАННЫЕ!$CG1918&amp;"z"&amp;ДАННЫЕ!$CH1918&amp;"d"&amp;IF(H1918=4,1,0)&amp;"s"&amp;IF(ДАННЫЕ!$J1918=1,0,1)&amp;"u"&amp;IF(ДАННЫЕ!$CJ1918&gt;0,1,0)</f>
        <v>g0cf0a06AR1VG0o0xp0v0ntkqwemczd0s1u0</v>
      </c>
      <c r="O1918" s="28" t="str">
        <f>ДАННЫЕ!$I1918&amp;"g"&amp;B1918&amp;A1918&amp;"f"&amp;P1918&amp;"c"&amp;IF(ДАННЫЕ!$U1918&gt;0,1,0)&amp;"s"&amp;IF(ДАННЫЕ!$Q1918&gt;0,IF(YEAR(ДАННЫЕ!$F$1)=YEAR(ДАННЫЕ!$Q1918),IF(MONTH(ДАННЫЕ!$F$1)=MONTH(ДАННЫЕ!$Q1918),111,11),1),0)&amp;"i"&amp;IF(ДАННЫЕ!$R1918+ДАННЫЕ!$S1918+ДАННЫЕ!$T1918=0,0,1)&amp;"h"&amp;IF(ДАННЫЕ!$P1918&gt;0,1,0)&amp;"p"&amp;IF(ДАННЫЕ!$CI1918&gt;0,IF(YEAR(ДАННЫЕ!$F$1)=YEAR(ДАННЫЕ!$CI1918),IF(MONTH(ДАННЫЕ!$F$1)=MONTH(ДАННЫЕ!$CI1918),111,11),1),0)&amp;"d"&amp;IF(ДАННЫЕ!$CJ1918&gt;0,IF(YEAR(ДАННЫЕ!$F$1)=YEAR(ДАННЫЕ!$CJ1918),IF(MONTH(ДАННЫЕ!$F$1)=MONTH(ДАННЫЕ!$CJ1918),111,11),1),0)&amp;"o"&amp;IF(ДАННЫЕ!$CK1918&gt;0,IF(MONTH(ДАННЫЕ!$F$1)=MONTH(ДАННЫЕ!$CK1918),111,11),0)&amp;"v"&amp;IF(ДАННЫЕ!$BE1918&gt;0,IF(MONTH(ДАННЫЕ!$F$1)=MONTH(ДАННЫЕ!$BE1918),111,11),0)</f>
        <v>g00f0c0s0i0h0p0d0o0v0</v>
      </c>
      <c r="P1918" s="15">
        <f t="shared" si="92"/>
        <v>0</v>
      </c>
      <c r="Q1918" s="15">
        <f>IF(ДАННЫЕ!$F$1&gt;ДАННЫЕ!$N1918,IF(YEAR(ДАННЫЕ!$F$1)=YEAR(ДАННЫЕ!M1918),1,0),0)</f>
        <v>0</v>
      </c>
      <c r="R1918" s="15">
        <f>IF(ДАННЫЕ!$F$1&gt;ДАННЫЕ!$N1918,IF(YEAR(ДАННЫЕ!$F$1)=YEAR(ДАННЫЕ!N1918),1,0),0)</f>
        <v>0</v>
      </c>
      <c r="S1918" s="15">
        <f>IF(ДАННЫЕ!$AA1918="2А",1,IF(ДАННЫЕ!$AA1918="2Б",2,IF(ДАННЫЕ!$AA1918="2В",3,IF(ДАННЫЕ!$AA1918=3,4,IF(ДАННЫЕ!$AA1918="4А",5,IF(ДАННЫЕ!$AA1918="4Б",6,IF(ДАННЫЕ!$AA1918="4В",7,IF(ДАННЫЕ!$AA1918=5,8,0))))))))</f>
        <v>0</v>
      </c>
      <c r="T1918" s="15">
        <f>IF(OR(ДАННЫЕ!$AC1918=2,ДАННЫЕ!$AD1918=2,ДАННЫЕ!$AE1918=2),2,IF(OR(ДАННЫЕ!$AC1918=1,ДАННЫЕ!$AD1918=1,ДАННЫЕ!$AE1918=1),1,0))</f>
        <v>0</v>
      </c>
    </row>
    <row r="1919" spans="1:20" x14ac:dyDescent="0.2">
      <c r="A1919" s="78">
        <f>IF(B1919&gt;0,IF(MONTH(ДАННЫЕ!$F$1)=MONTH(ДАННЫЕ!$B1919),1,0),0)</f>
        <v>0</v>
      </c>
      <c r="B1919" s="14">
        <f>IF(ДАННЫЕ!$B1919&gt;0,IF(YEAR(ДАННЫЕ!$F$1)=YEAR(ДАННЫЕ!$B1919),1,0),0)</f>
        <v>0</v>
      </c>
      <c r="C1919" s="14">
        <f>IF(ДАННЫЕ!$CM1919&gt;0,IF(YEAR(ДАННЫЕ!$F$1)=YEAR(ДАННЫЕ!$CM1919),1,0),0)</f>
        <v>0</v>
      </c>
      <c r="D1919" s="14">
        <f>IF(ДАННЫЕ!$CJ1919&gt;0,IF(ДАННЫЕ!$CL1919&gt;ДАННЫЕ!$F$1,1,IF(ДАННЫЕ!$CL1919&gt;0,0,1)),0)</f>
        <v>0</v>
      </c>
      <c r="E1919" s="43" t="str">
        <f ca="1">IF(ДАННЫЕ!$F$1&gt;0,IF(ДАННЫЕ!$G1919&gt;0,DATEDIF(ДАННЫЕ!$G1919,ДАННЫЕ!$F$1,"y"),""),IF(ДАННЫЕ!$G1919&gt;0,DATEDIF(ДАННЫЕ!$G1919,TODAY(),"y"),""))</f>
        <v/>
      </c>
      <c r="F1919" s="43" t="str">
        <f xml:space="preserve"> IF(ДАННЫЕ!$F1919="М",IF(E1919&gt;=18,IF(E1919&lt;60,1,""),""),"")&amp;IF(ДАННЫЕ!$F1919="Ж",IF(E1919&gt;=18,IF(E1919&lt;55,1,""),""),"")</f>
        <v/>
      </c>
      <c r="G1919" s="43" t="str">
        <f xml:space="preserve"> IF(ДАННЫЕ!$F1919="М",IF(E1919&gt;=60,2,""),"")&amp;IF(ДАННЫЕ!$F1919="Ж",IF(E1919&gt;=55,2,""),"")</f>
        <v/>
      </c>
      <c r="H1919" s="43" t="str">
        <f t="shared" ca="1" si="90"/>
        <v/>
      </c>
      <c r="I1919" s="43" t="str">
        <f t="shared" ca="1" si="91"/>
        <v>03</v>
      </c>
      <c r="J1919" s="28" t="str">
        <f ca="1">ДАННЫЕ!$F1919&amp;H1919&amp;I1919&amp;ДАННЫЕ!$I1919&amp;"m"&amp;IF(ДАННЫЕ!$I1919&gt;0,IF(ДАННЫЕ!$J1919&gt;0,0,1),"")&amp;"f"&amp;IF(ДАННЫЕ!$R1919&gt;0,IF(YEAR(ДАННЫЕ!$F$1)=YEAR(ДАННЫЕ!$R1919),1,0),0)&amp;"z"&amp;ДАННЫЕ!$R1919&amp;"p"&amp;ДАННЫЕ!$S1919&amp;"i"&amp;ДАННЫЕ!$T1919&amp;"h"&amp;ДАННЫЕ!$K1919&amp;"be"&amp;ДАННЫЕ!$BI1919&amp;"CD"&amp;IF(ДАННЫЕ!BF1919&gt;500,4,IF(ДАННЫЕ!BF1919&gt;350,3,IF(ДАННЫЕ!BF1919&gt;200,2,IF(ДАННЫЕ!BF1919&gt;0,1,0))))&amp;"g"&amp;B1919&amp;"d"&amp;H1919&amp;"l"&amp;ДАННЫЕ!AT1919&amp;"a"&amp;ДАННЫЕ!$V1919&amp;"v"&amp;R1919&amp;"k"&amp;ДАННЫЕ!$U1919&amp;"s"&amp;ДАННЫЕ!$Y1919&amp;"t"&amp;ДАННЫЕ!$X1919&amp;"b"&amp;IF(ДАННЫЕ!$Q1919&gt;1,1,0)&amp;"PP"&amp;ДАННЫЕ!Z1919&amp;"c"&amp;S1919&amp;"x"&amp;IF(ДАННЫЕ!$BY1919&gt;0,IF(YEAR(ДАННЫЕ!$F$1)=YEAR(ДАННЫЕ!$BY1919),1,0),0)&amp;"n"&amp;IF(ДАННЫЕ!$BZ1919&gt;0,IF(YEAR(ДАННЫЕ!$F$1)=YEAR(ДАННЫЕ!$BZ1919),1,0),0)&amp;"u"&amp;D1919&amp;"z"&amp;IF(ДАННЫЕ!$CL1919&gt;0,IF(YEAR(ДАННЫЕ!$F$1)&gt;YEAR(ДАННЫЕ!$CL1919),11,12),0)</f>
        <v>03mf0zpihbeCD0g0dlav0kstb0PPc0x0n0u0z0</v>
      </c>
      <c r="K1919" s="28" t="str">
        <f ca="1">ДАННЫЕ!$I1919&amp;"x"&amp;B1919&amp;"w"&amp;IF(T1919+ДАННЫЕ!AD1919+ДАННЫЕ!AE1919+ДАННЫЕ!AF1919+ДАННЫЕ!AG1919+ДАННЫЕ!AH1919+ДАННЫЕ!$AL1919+ДАННЫЕ!AI1919+ДАННЫЕ!AJ1919+ДАННЫЕ!AK1919+ДАННЫЕ!AP1919+ДАННЫЕ!AQ1919+ДАННЫЕ!AR1919+ДАННЫЕ!$AM1919+ДАННЫЕ!$AN1919+ДАННЫЕ!AS1919+ДАННЫЕ!AT1919&gt;0,1,0)&amp;IF(OR(T1919=2,ДАННЫЕ!AD1919=2,ДАННЫЕ!AE1919=2,ДАННЫЕ!AF1919=2,ДАННЫЕ!AG1919=2,ДАННЫЕ!AH1919=2,ДАННЫЕ!$AL1919=2,ДАННЫЕ!AI1919=2,ДАННЫЕ!AJ1919=2,ДАННЫЕ!AK1919=2,ДАННЫЕ!AP1919=2,ДАННЫЕ!AQ1919=2,ДАННЫЕ!AR1919=2,ДАННЫЕ!$AM1919=2,ДАННЫЕ!$AN1919=2,ДАННЫЕ!AS1919=2,ДАННЫЕ!AT1919=2),2,0)&amp;"t"&amp;IF(T1919&gt;0,"1"&amp;T1919,"00")&amp;"f"&amp;IF(ДАННЫЕ!$AC1919,"1"&amp;ДАННЫЕ!$AC1919,"00")&amp;"b"&amp;IF(ДАННЫЕ!$AD1919,"1"&amp;ДАННЫЕ!$AD1919,"00")&amp;"g"&amp;IF(ДАННЫЕ!$AF1919,"1"&amp;ДАННЫЕ!$AF1919,"00")&amp;"c"&amp;IF(ДАННЫЕ!$AG1919,"1"&amp;ДАННЫЕ!$AG1919,"00")&amp;"i"&amp;IF(ДАННЫЕ!$AH1919,"1"&amp;ДАННЫЕ!$AH1919,"00")&amp;"r"&amp;IF(ДАННЫЕ!$AL1919,"1"&amp;ДАННЫЕ!$AL1919,"00")&amp;"m"&amp;IF(ДАННЫЕ!$AI1919,"1"&amp;ДАННЫЕ!$AI1919,"00")&amp;"hS"&amp;IF(ДАННЫЕ!$AJ1919,"1"&amp;ДАННЫЕ!$AJ1919,"00")&amp;"hZ"&amp;IF(ДАННЫЕ!$AK1919,"1"&amp;ДАННЫЕ!$AK1919,"00")&amp;"p"&amp;IF(ДАННЫЕ!$AP1919,"1"&amp;ДАННЫЕ!$AP1919,"00")&amp;"k"&amp;IF(ДАННЫЕ!$AQ1919,"1"&amp;ДАННЫЕ!$AQ1919,"00")&amp;"z"&amp;IF(ДАННЫЕ!$AR1919,"1"&amp;ДАННЫЕ!$AR1919,"00")&amp;"j"&amp;IF(ДАННЫЕ!$AM1919,"1"&amp;ДАННЫЕ!$AM1919,"00")&amp;"n"&amp;IF(ДАННЫЕ!$AN1919,"1"&amp;ДАННЫЕ!$AN1919,"00")&amp;"E"&amp;ДАННЫЕ!BI1919&amp;"L"&amp;ДАННЫЕ!AO1919&amp;"h"&amp;IF(ДАННЫЕ!$AU1919&gt;0,1,0)&amp;"v"&amp;IF(ДАННЫЕ!$AW1919&gt;0,1,0)&amp;"a"&amp;IF(ДАННЫЕ!$AS1919,"1"&amp;ДАННЫЕ!$AS1919,"00")&amp;"s"&amp;IF(ДАННЫЕ!$AT1919,"1"&amp;ДАННЫЕ!$AT1919,"00")&amp;"u"&amp;IF(ДАННЫЕ!$CJ1919&gt;0,1,0)&amp;"y"&amp;B1919&amp;"d"&amp;H1919&amp;"e"&amp;F1919&amp;G1919</f>
        <v>x0w00t00f00b00g00c00i00r00m00hS00hZ00p00k00z00j00n00ELh0v0a00s00u0y0de</v>
      </c>
      <c r="L1919" s="28" t="str">
        <f ca="1">ДАННЫЕ!$I1919&amp;"VN"&amp;IF(ДАННЫЕ!AW1919&gt;0,11,10)&amp;"CD"&amp;IF(ДАННЫЕ!BF1919&gt;500,16,IF(ДАННЫЕ!BF1919&gt;350,15,IF(ДАННЫЕ!BF1919&gt;=200,14,IF(ДАННЫЕ!BF1919&gt;=100,13,IF(ДАННЫЕ!BF1919&gt;=50,12,IF(ДАННЫЕ!BF1919&gt;0,11,10))))))&amp;"AR"&amp;IF(ДАННЫЕ!BX1919&gt;0,1,0)&amp;"GD"&amp;B1919&amp;"VV"&amp;IF(E1919&gt;=5,IF(E1919&lt;18,1,0),0)</f>
        <v>VN10CD10AR0GD0VV0</v>
      </c>
      <c r="M1919" s="28" t="str">
        <f>ДАННЫЕ!$I1919&amp;"b"&amp;ДАННЫЕ!$BI1919&amp;"r"&amp;ДАННЫЕ!$BJ1919&amp;"CD"&amp;IF(ДАННЫЕ!BF1919&gt;0,IF(ДАННЫЕ!BF1919&lt;200,1,IF(ДАННЫЕ!BF1919&lt;350,2,3)),0)&amp;"h"&amp;IF(ДАННЫЕ!$BK1919+ДАННЫЕ!$BL1919+ДАННЫЕ!$BM1919&gt;0,1,0)&amp;"x"&amp;ДАННЫЕ!$BK1919&amp;"y"&amp;ДАННЫЕ!$BL1919&amp;"z"&amp;ДАННЫЕ!$BM1919&amp;"c"&amp;IF(ДАННЫЕ!$BK1919+ДАННЫЕ!$BL1919+ДАННЫЕ!$BM1919=3,1,0)&amp;"a"&amp;IF(ДАННЫЕ!$BQ1919+ДАННЫЕ!$BR1919&gt;0,1,0)&amp;"d"&amp;ДАННЫЕ!$BQ1919&amp;"v"&amp;ДАННЫЕ!$BR1919&amp;"p"&amp;ДАННЫЕ!$BS1919&amp;"n"&amp;ДАННЫЕ!$BU1919&amp;"t"&amp;ДАННЫЕ!$BV1919&amp;"o"&amp;ДАННЫЕ!$BT1919&amp;"l"&amp;IF(ДАННЫЕ!$BN1919&gt;0,1,0)&amp;ДАННЫЕ!$BN1919&amp;"g"&amp;ДАННЫЕ!$BO1919&amp;"s"&amp;ДАННЫЕ!$BP1919&amp;"DZ"&amp;IF(ДАННЫЕ!B1919-ДАННЫЕ!G1919 &lt; 60,IF(ДАННЫЕ!B1919-ДАННЫЕ!G1919 &gt;= 0,1,0),0)&amp;"u"&amp;IF(ДАННЫЕ!$CJ1919&gt;0,1,0)</f>
        <v>brCD0h0xyzc0a0dvpntol0gsDZ1u0</v>
      </c>
      <c r="N1919" s="28" t="str">
        <f ca="1">ДАННЫЕ!$F1919&amp;ДАННЫЕ!$I1919&amp;"g"&amp;B1919&amp;"cf"&amp;D1919&amp;"a"&amp;IF(ДАННЫЕ!$BX1919&gt;0,1,0)&amp;IF(ДАННЫЕ!$BF1919&gt;500,1,IF(ДАННЫЕ!$BF1919&gt;350,2,IF(ДАННЫЕ!$BF1919&gt;=200,3,IF(ДАННЫЕ!$BF1919&gt;=100,4,IF(ДАННЫЕ!$BF1919&gt;=50,5,IF(ДАННЫЕ!$BF1919&lt;50,6,0))))))&amp;"AR"&amp;IF(DATEDIF(ДАННЫЕ!$BX1919,ДАННЫЕ!$F$1,"y")&gt;1,1,0)&amp;"VG"&amp;IF(ДАННЫЕ!$BH1919="0",1,0)&amp;"o"&amp;IF(T1919+ДАННЫЕ!$AF1919+ДАННЫЕ!$AG1919+ДАННЫЕ!$AH1919+ДАННЫЕ!$AI1919+ДАННЫЕ!$AJ1919+ДАННЫЕ!$AP1919+ДАННЫЕ!$AQ1919+ДАННЫЕ!$AR1919+ДАННЫЕ!$AU1919+ДАННЫЕ!$AW1919+ДАННЫЕ!$AS1919+ДАННЫЕ!$AT1919&gt;0,1,0)&amp;"x"&amp;ДАННЫЕ!$AG1919&amp;"p"&amp;IF(ДАННЫЕ!$BY1919&gt;0,1,0)&amp;"v"&amp;IF(ДАННЫЕ!$BZ1919&gt;0,1,0)&amp;"n"&amp;ДАННЫЕ!$CA1919&amp;"t"&amp;ДАННЫЕ!$AY1919&amp;"k"&amp;ДАННЫЕ!$CB1919&amp;"q"&amp;ДАННЫЕ!$CC1919&amp;"w"&amp;ДАННЫЕ!$CD1919&amp;"e"&amp;ДАННЫЕ!$CE1919&amp;"m"&amp;ДАННЫЕ!$CF1919&amp;"c"&amp;ДАННЫЕ!$CG1919&amp;"z"&amp;ДАННЫЕ!$CH1919&amp;"d"&amp;IF(H1919=4,1,0)&amp;"s"&amp;IF(ДАННЫЕ!$J1919=1,0,1)&amp;"u"&amp;IF(ДАННЫЕ!$CJ1919&gt;0,1,0)</f>
        <v>g0cf0a06AR1VG0o0xp0v0ntkqwemczd0s1u0</v>
      </c>
      <c r="O1919" s="28" t="str">
        <f>ДАННЫЕ!$I1919&amp;"g"&amp;B1919&amp;A1919&amp;"f"&amp;P1919&amp;"c"&amp;IF(ДАННЫЕ!$U1919&gt;0,1,0)&amp;"s"&amp;IF(ДАННЫЕ!$Q1919&gt;0,IF(YEAR(ДАННЫЕ!$F$1)=YEAR(ДАННЫЕ!$Q1919),IF(MONTH(ДАННЫЕ!$F$1)=MONTH(ДАННЫЕ!$Q1919),111,11),1),0)&amp;"i"&amp;IF(ДАННЫЕ!$R1919+ДАННЫЕ!$S1919+ДАННЫЕ!$T1919=0,0,1)&amp;"h"&amp;IF(ДАННЫЕ!$P1919&gt;0,1,0)&amp;"p"&amp;IF(ДАННЫЕ!$CI1919&gt;0,IF(YEAR(ДАННЫЕ!$F$1)=YEAR(ДАННЫЕ!$CI1919),IF(MONTH(ДАННЫЕ!$F$1)=MONTH(ДАННЫЕ!$CI1919),111,11),1),0)&amp;"d"&amp;IF(ДАННЫЕ!$CJ1919&gt;0,IF(YEAR(ДАННЫЕ!$F$1)=YEAR(ДАННЫЕ!$CJ1919),IF(MONTH(ДАННЫЕ!$F$1)=MONTH(ДАННЫЕ!$CJ1919),111,11),1),0)&amp;"o"&amp;IF(ДАННЫЕ!$CK1919&gt;0,IF(MONTH(ДАННЫЕ!$F$1)=MONTH(ДАННЫЕ!$CK1919),111,11),0)&amp;"v"&amp;IF(ДАННЫЕ!$BE1919&gt;0,IF(MONTH(ДАННЫЕ!$F$1)=MONTH(ДАННЫЕ!$BE1919),111,11),0)</f>
        <v>g00f0c0s0i0h0p0d0o0v0</v>
      </c>
      <c r="P1919" s="15">
        <f t="shared" si="92"/>
        <v>0</v>
      </c>
      <c r="Q1919" s="15">
        <f>IF(ДАННЫЕ!$F$1&gt;ДАННЫЕ!$N1919,IF(YEAR(ДАННЫЕ!$F$1)=YEAR(ДАННЫЕ!M1919),1,0),0)</f>
        <v>0</v>
      </c>
      <c r="R1919" s="15">
        <f>IF(ДАННЫЕ!$F$1&gt;ДАННЫЕ!$N1919,IF(YEAR(ДАННЫЕ!$F$1)=YEAR(ДАННЫЕ!N1919),1,0),0)</f>
        <v>0</v>
      </c>
      <c r="S1919" s="15">
        <f>IF(ДАННЫЕ!$AA1919="2А",1,IF(ДАННЫЕ!$AA1919="2Б",2,IF(ДАННЫЕ!$AA1919="2В",3,IF(ДАННЫЕ!$AA1919=3,4,IF(ДАННЫЕ!$AA1919="4А",5,IF(ДАННЫЕ!$AA1919="4Б",6,IF(ДАННЫЕ!$AA1919="4В",7,IF(ДАННЫЕ!$AA1919=5,8,0))))))))</f>
        <v>0</v>
      </c>
      <c r="T1919" s="15">
        <f>IF(OR(ДАННЫЕ!$AC1919=2,ДАННЫЕ!$AD1919=2,ДАННЫЕ!$AE1919=2),2,IF(OR(ДАННЫЕ!$AC1919=1,ДАННЫЕ!$AD1919=1,ДАННЫЕ!$AE1919=1),1,0))</f>
        <v>0</v>
      </c>
    </row>
    <row r="1920" spans="1:20" x14ac:dyDescent="0.2">
      <c r="A1920" s="78">
        <f>IF(B1920&gt;0,IF(MONTH(ДАННЫЕ!$F$1)=MONTH(ДАННЫЕ!$B1920),1,0),0)</f>
        <v>0</v>
      </c>
      <c r="B1920" s="14">
        <f>IF(ДАННЫЕ!$B1920&gt;0,IF(YEAR(ДАННЫЕ!$F$1)=YEAR(ДАННЫЕ!$B1920),1,0),0)</f>
        <v>0</v>
      </c>
      <c r="C1920" s="14">
        <f>IF(ДАННЫЕ!$CM1920&gt;0,IF(YEAR(ДАННЫЕ!$F$1)=YEAR(ДАННЫЕ!$CM1920),1,0),0)</f>
        <v>0</v>
      </c>
      <c r="D1920" s="14">
        <f>IF(ДАННЫЕ!$CJ1920&gt;0,IF(ДАННЫЕ!$CL1920&gt;ДАННЫЕ!$F$1,1,IF(ДАННЫЕ!$CL1920&gt;0,0,1)),0)</f>
        <v>0</v>
      </c>
      <c r="E1920" s="43" t="str">
        <f ca="1">IF(ДАННЫЕ!$F$1&gt;0,IF(ДАННЫЕ!$G1920&gt;0,DATEDIF(ДАННЫЕ!$G1920,ДАННЫЕ!$F$1,"y"),""),IF(ДАННЫЕ!$G1920&gt;0,DATEDIF(ДАННЫЕ!$G1920,TODAY(),"y"),""))</f>
        <v/>
      </c>
      <c r="F1920" s="43" t="str">
        <f xml:space="preserve"> IF(ДАННЫЕ!$F1920="М",IF(E1920&gt;=18,IF(E1920&lt;60,1,""),""),"")&amp;IF(ДАННЫЕ!$F1920="Ж",IF(E1920&gt;=18,IF(E1920&lt;55,1,""),""),"")</f>
        <v/>
      </c>
      <c r="G1920" s="43" t="str">
        <f xml:space="preserve"> IF(ДАННЫЕ!$F1920="М",IF(E1920&gt;=60,2,""),"")&amp;IF(ДАННЫЕ!$F1920="Ж",IF(E1920&gt;=55,2,""),"")</f>
        <v/>
      </c>
      <c r="H1920" s="43" t="str">
        <f t="shared" ca="1" si="90"/>
        <v/>
      </c>
      <c r="I1920" s="43" t="str">
        <f t="shared" ca="1" si="91"/>
        <v>03</v>
      </c>
      <c r="J1920" s="28" t="str">
        <f ca="1">ДАННЫЕ!$F1920&amp;H1920&amp;I1920&amp;ДАННЫЕ!$I1920&amp;"m"&amp;IF(ДАННЫЕ!$I1920&gt;0,IF(ДАННЫЕ!$J1920&gt;0,0,1),"")&amp;"f"&amp;IF(ДАННЫЕ!$R1920&gt;0,IF(YEAR(ДАННЫЕ!$F$1)=YEAR(ДАННЫЕ!$R1920),1,0),0)&amp;"z"&amp;ДАННЫЕ!$R1920&amp;"p"&amp;ДАННЫЕ!$S1920&amp;"i"&amp;ДАННЫЕ!$T1920&amp;"h"&amp;ДАННЫЕ!$K1920&amp;"be"&amp;ДАННЫЕ!$BI1920&amp;"CD"&amp;IF(ДАННЫЕ!BF1920&gt;500,4,IF(ДАННЫЕ!BF1920&gt;350,3,IF(ДАННЫЕ!BF1920&gt;200,2,IF(ДАННЫЕ!BF1920&gt;0,1,0))))&amp;"g"&amp;B1920&amp;"d"&amp;H1920&amp;"l"&amp;ДАННЫЕ!AT1920&amp;"a"&amp;ДАННЫЕ!$V1920&amp;"v"&amp;R1920&amp;"k"&amp;ДАННЫЕ!$U1920&amp;"s"&amp;ДАННЫЕ!$Y1920&amp;"t"&amp;ДАННЫЕ!$X1920&amp;"b"&amp;IF(ДАННЫЕ!$Q1920&gt;1,1,0)&amp;"PP"&amp;ДАННЫЕ!Z1920&amp;"c"&amp;S1920&amp;"x"&amp;IF(ДАННЫЕ!$BY1920&gt;0,IF(YEAR(ДАННЫЕ!$F$1)=YEAR(ДАННЫЕ!$BY1920),1,0),0)&amp;"n"&amp;IF(ДАННЫЕ!$BZ1920&gt;0,IF(YEAR(ДАННЫЕ!$F$1)=YEAR(ДАННЫЕ!$BZ1920),1,0),0)&amp;"u"&amp;D1920&amp;"z"&amp;IF(ДАННЫЕ!$CL1920&gt;0,IF(YEAR(ДАННЫЕ!$F$1)&gt;YEAR(ДАННЫЕ!$CL1920),11,12),0)</f>
        <v>03mf0zpihbeCD0g0dlav0kstb0PPc0x0n0u0z0</v>
      </c>
      <c r="K1920" s="28" t="str">
        <f ca="1">ДАННЫЕ!$I1920&amp;"x"&amp;B1920&amp;"w"&amp;IF(T1920+ДАННЫЕ!AD1920+ДАННЫЕ!AE1920+ДАННЫЕ!AF1920+ДАННЫЕ!AG1920+ДАННЫЕ!AH1920+ДАННЫЕ!$AL1920+ДАННЫЕ!AI1920+ДАННЫЕ!AJ1920+ДАННЫЕ!AK1920+ДАННЫЕ!AP1920+ДАННЫЕ!AQ1920+ДАННЫЕ!AR1920+ДАННЫЕ!$AM1920+ДАННЫЕ!$AN1920+ДАННЫЕ!AS1920+ДАННЫЕ!AT1920&gt;0,1,0)&amp;IF(OR(T1920=2,ДАННЫЕ!AD1920=2,ДАННЫЕ!AE1920=2,ДАННЫЕ!AF1920=2,ДАННЫЕ!AG1920=2,ДАННЫЕ!AH1920=2,ДАННЫЕ!$AL1920=2,ДАННЫЕ!AI1920=2,ДАННЫЕ!AJ1920=2,ДАННЫЕ!AK1920=2,ДАННЫЕ!AP1920=2,ДАННЫЕ!AQ1920=2,ДАННЫЕ!AR1920=2,ДАННЫЕ!$AM1920=2,ДАННЫЕ!$AN1920=2,ДАННЫЕ!AS1920=2,ДАННЫЕ!AT1920=2),2,0)&amp;"t"&amp;IF(T1920&gt;0,"1"&amp;T1920,"00")&amp;"f"&amp;IF(ДАННЫЕ!$AC1920,"1"&amp;ДАННЫЕ!$AC1920,"00")&amp;"b"&amp;IF(ДАННЫЕ!$AD1920,"1"&amp;ДАННЫЕ!$AD1920,"00")&amp;"g"&amp;IF(ДАННЫЕ!$AF1920,"1"&amp;ДАННЫЕ!$AF1920,"00")&amp;"c"&amp;IF(ДАННЫЕ!$AG1920,"1"&amp;ДАННЫЕ!$AG1920,"00")&amp;"i"&amp;IF(ДАННЫЕ!$AH1920,"1"&amp;ДАННЫЕ!$AH1920,"00")&amp;"r"&amp;IF(ДАННЫЕ!$AL1920,"1"&amp;ДАННЫЕ!$AL1920,"00")&amp;"m"&amp;IF(ДАННЫЕ!$AI1920,"1"&amp;ДАННЫЕ!$AI1920,"00")&amp;"hS"&amp;IF(ДАННЫЕ!$AJ1920,"1"&amp;ДАННЫЕ!$AJ1920,"00")&amp;"hZ"&amp;IF(ДАННЫЕ!$AK1920,"1"&amp;ДАННЫЕ!$AK1920,"00")&amp;"p"&amp;IF(ДАННЫЕ!$AP1920,"1"&amp;ДАННЫЕ!$AP1920,"00")&amp;"k"&amp;IF(ДАННЫЕ!$AQ1920,"1"&amp;ДАННЫЕ!$AQ1920,"00")&amp;"z"&amp;IF(ДАННЫЕ!$AR1920,"1"&amp;ДАННЫЕ!$AR1920,"00")&amp;"j"&amp;IF(ДАННЫЕ!$AM1920,"1"&amp;ДАННЫЕ!$AM1920,"00")&amp;"n"&amp;IF(ДАННЫЕ!$AN1920,"1"&amp;ДАННЫЕ!$AN1920,"00")&amp;"E"&amp;ДАННЫЕ!BI1920&amp;"L"&amp;ДАННЫЕ!AO1920&amp;"h"&amp;IF(ДАННЫЕ!$AU1920&gt;0,1,0)&amp;"v"&amp;IF(ДАННЫЕ!$AW1920&gt;0,1,0)&amp;"a"&amp;IF(ДАННЫЕ!$AS1920,"1"&amp;ДАННЫЕ!$AS1920,"00")&amp;"s"&amp;IF(ДАННЫЕ!$AT1920,"1"&amp;ДАННЫЕ!$AT1920,"00")&amp;"u"&amp;IF(ДАННЫЕ!$CJ1920&gt;0,1,0)&amp;"y"&amp;B1920&amp;"d"&amp;H1920&amp;"e"&amp;F1920&amp;G1920</f>
        <v>x0w00t00f00b00g00c00i00r00m00hS00hZ00p00k00z00j00n00ELh0v0a00s00u0y0de</v>
      </c>
      <c r="L1920" s="28" t="str">
        <f ca="1">ДАННЫЕ!$I1920&amp;"VN"&amp;IF(ДАННЫЕ!AW1920&gt;0,11,10)&amp;"CD"&amp;IF(ДАННЫЕ!BF1920&gt;500,16,IF(ДАННЫЕ!BF1920&gt;350,15,IF(ДАННЫЕ!BF1920&gt;=200,14,IF(ДАННЫЕ!BF1920&gt;=100,13,IF(ДАННЫЕ!BF1920&gt;=50,12,IF(ДАННЫЕ!BF1920&gt;0,11,10))))))&amp;"AR"&amp;IF(ДАННЫЕ!BX1920&gt;0,1,0)&amp;"GD"&amp;B1920&amp;"VV"&amp;IF(E1920&gt;=5,IF(E1920&lt;18,1,0),0)</f>
        <v>VN10CD10AR0GD0VV0</v>
      </c>
      <c r="M1920" s="28" t="str">
        <f>ДАННЫЕ!$I1920&amp;"b"&amp;ДАННЫЕ!$BI1920&amp;"r"&amp;ДАННЫЕ!$BJ1920&amp;"CD"&amp;IF(ДАННЫЕ!BF1920&gt;0,IF(ДАННЫЕ!BF1920&lt;200,1,IF(ДАННЫЕ!BF1920&lt;350,2,3)),0)&amp;"h"&amp;IF(ДАННЫЕ!$BK1920+ДАННЫЕ!$BL1920+ДАННЫЕ!$BM1920&gt;0,1,0)&amp;"x"&amp;ДАННЫЕ!$BK1920&amp;"y"&amp;ДАННЫЕ!$BL1920&amp;"z"&amp;ДАННЫЕ!$BM1920&amp;"c"&amp;IF(ДАННЫЕ!$BK1920+ДАННЫЕ!$BL1920+ДАННЫЕ!$BM1920=3,1,0)&amp;"a"&amp;IF(ДАННЫЕ!$BQ1920+ДАННЫЕ!$BR1920&gt;0,1,0)&amp;"d"&amp;ДАННЫЕ!$BQ1920&amp;"v"&amp;ДАННЫЕ!$BR1920&amp;"p"&amp;ДАННЫЕ!$BS1920&amp;"n"&amp;ДАННЫЕ!$BU1920&amp;"t"&amp;ДАННЫЕ!$BV1920&amp;"o"&amp;ДАННЫЕ!$BT1920&amp;"l"&amp;IF(ДАННЫЕ!$BN1920&gt;0,1,0)&amp;ДАННЫЕ!$BN1920&amp;"g"&amp;ДАННЫЕ!$BO1920&amp;"s"&amp;ДАННЫЕ!$BP1920&amp;"DZ"&amp;IF(ДАННЫЕ!B1920-ДАННЫЕ!G1920 &lt; 60,IF(ДАННЫЕ!B1920-ДАННЫЕ!G1920 &gt;= 0,1,0),0)&amp;"u"&amp;IF(ДАННЫЕ!$CJ1920&gt;0,1,0)</f>
        <v>brCD0h0xyzc0a0dvpntol0gsDZ1u0</v>
      </c>
      <c r="N1920" s="28" t="str">
        <f ca="1">ДАННЫЕ!$F1920&amp;ДАННЫЕ!$I1920&amp;"g"&amp;B1920&amp;"cf"&amp;D1920&amp;"a"&amp;IF(ДАННЫЕ!$BX1920&gt;0,1,0)&amp;IF(ДАННЫЕ!$BF1920&gt;500,1,IF(ДАННЫЕ!$BF1920&gt;350,2,IF(ДАННЫЕ!$BF1920&gt;=200,3,IF(ДАННЫЕ!$BF1920&gt;=100,4,IF(ДАННЫЕ!$BF1920&gt;=50,5,IF(ДАННЫЕ!$BF1920&lt;50,6,0))))))&amp;"AR"&amp;IF(DATEDIF(ДАННЫЕ!$BX1920,ДАННЫЕ!$F$1,"y")&gt;1,1,0)&amp;"VG"&amp;IF(ДАННЫЕ!$BH1920="0",1,0)&amp;"o"&amp;IF(T1920+ДАННЫЕ!$AF1920+ДАННЫЕ!$AG1920+ДАННЫЕ!$AH1920+ДАННЫЕ!$AI1920+ДАННЫЕ!$AJ1920+ДАННЫЕ!$AP1920+ДАННЫЕ!$AQ1920+ДАННЫЕ!$AR1920+ДАННЫЕ!$AU1920+ДАННЫЕ!$AW1920+ДАННЫЕ!$AS1920+ДАННЫЕ!$AT1920&gt;0,1,0)&amp;"x"&amp;ДАННЫЕ!$AG1920&amp;"p"&amp;IF(ДАННЫЕ!$BY1920&gt;0,1,0)&amp;"v"&amp;IF(ДАННЫЕ!$BZ1920&gt;0,1,0)&amp;"n"&amp;ДАННЫЕ!$CA1920&amp;"t"&amp;ДАННЫЕ!$AY1920&amp;"k"&amp;ДАННЫЕ!$CB1920&amp;"q"&amp;ДАННЫЕ!$CC1920&amp;"w"&amp;ДАННЫЕ!$CD1920&amp;"e"&amp;ДАННЫЕ!$CE1920&amp;"m"&amp;ДАННЫЕ!$CF1920&amp;"c"&amp;ДАННЫЕ!$CG1920&amp;"z"&amp;ДАННЫЕ!$CH1920&amp;"d"&amp;IF(H1920=4,1,0)&amp;"s"&amp;IF(ДАННЫЕ!$J1920=1,0,1)&amp;"u"&amp;IF(ДАННЫЕ!$CJ1920&gt;0,1,0)</f>
        <v>g0cf0a06AR1VG0o0xp0v0ntkqwemczd0s1u0</v>
      </c>
      <c r="O1920" s="28" t="str">
        <f>ДАННЫЕ!$I1920&amp;"g"&amp;B1920&amp;A1920&amp;"f"&amp;P1920&amp;"c"&amp;IF(ДАННЫЕ!$U1920&gt;0,1,0)&amp;"s"&amp;IF(ДАННЫЕ!$Q1920&gt;0,IF(YEAR(ДАННЫЕ!$F$1)=YEAR(ДАННЫЕ!$Q1920),IF(MONTH(ДАННЫЕ!$F$1)=MONTH(ДАННЫЕ!$Q1920),111,11),1),0)&amp;"i"&amp;IF(ДАННЫЕ!$R1920+ДАННЫЕ!$S1920+ДАННЫЕ!$T1920=0,0,1)&amp;"h"&amp;IF(ДАННЫЕ!$P1920&gt;0,1,0)&amp;"p"&amp;IF(ДАННЫЕ!$CI1920&gt;0,IF(YEAR(ДАННЫЕ!$F$1)=YEAR(ДАННЫЕ!$CI1920),IF(MONTH(ДАННЫЕ!$F$1)=MONTH(ДАННЫЕ!$CI1920),111,11),1),0)&amp;"d"&amp;IF(ДАННЫЕ!$CJ1920&gt;0,IF(YEAR(ДАННЫЕ!$F$1)=YEAR(ДАННЫЕ!$CJ1920),IF(MONTH(ДАННЫЕ!$F$1)=MONTH(ДАННЫЕ!$CJ1920),111,11),1),0)&amp;"o"&amp;IF(ДАННЫЕ!$CK1920&gt;0,IF(MONTH(ДАННЫЕ!$F$1)=MONTH(ДАННЫЕ!$CK1920),111,11),0)&amp;"v"&amp;IF(ДАННЫЕ!$BE1920&gt;0,IF(MONTH(ДАННЫЕ!$F$1)=MONTH(ДАННЫЕ!$BE1920),111,11),0)</f>
        <v>g00f0c0s0i0h0p0d0o0v0</v>
      </c>
      <c r="P1920" s="15">
        <f t="shared" si="92"/>
        <v>0</v>
      </c>
      <c r="Q1920" s="15">
        <f>IF(ДАННЫЕ!$F$1&gt;ДАННЫЕ!$N1920,IF(YEAR(ДАННЫЕ!$F$1)=YEAR(ДАННЫЕ!M1920),1,0),0)</f>
        <v>0</v>
      </c>
      <c r="R1920" s="15">
        <f>IF(ДАННЫЕ!$F$1&gt;ДАННЫЕ!$N1920,IF(YEAR(ДАННЫЕ!$F$1)=YEAR(ДАННЫЕ!N1920),1,0),0)</f>
        <v>0</v>
      </c>
      <c r="S1920" s="15">
        <f>IF(ДАННЫЕ!$AA1920="2А",1,IF(ДАННЫЕ!$AA1920="2Б",2,IF(ДАННЫЕ!$AA1920="2В",3,IF(ДАННЫЕ!$AA1920=3,4,IF(ДАННЫЕ!$AA1920="4А",5,IF(ДАННЫЕ!$AA1920="4Б",6,IF(ДАННЫЕ!$AA1920="4В",7,IF(ДАННЫЕ!$AA1920=5,8,0))))))))</f>
        <v>0</v>
      </c>
      <c r="T1920" s="15">
        <f>IF(OR(ДАННЫЕ!$AC1920=2,ДАННЫЕ!$AD1920=2,ДАННЫЕ!$AE1920=2),2,IF(OR(ДАННЫЕ!$AC1920=1,ДАННЫЕ!$AD1920=1,ДАННЫЕ!$AE1920=1),1,0))</f>
        <v>0</v>
      </c>
    </row>
    <row r="1921" spans="1:20" x14ac:dyDescent="0.2">
      <c r="A1921" s="78">
        <f>IF(B1921&gt;0,IF(MONTH(ДАННЫЕ!$F$1)=MONTH(ДАННЫЕ!$B1921),1,0),0)</f>
        <v>0</v>
      </c>
      <c r="B1921" s="14">
        <f>IF(ДАННЫЕ!$B1921&gt;0,IF(YEAR(ДАННЫЕ!$F$1)=YEAR(ДАННЫЕ!$B1921),1,0),0)</f>
        <v>0</v>
      </c>
      <c r="C1921" s="14">
        <f>IF(ДАННЫЕ!$CM1921&gt;0,IF(YEAR(ДАННЫЕ!$F$1)=YEAR(ДАННЫЕ!$CM1921),1,0),0)</f>
        <v>0</v>
      </c>
      <c r="D1921" s="14">
        <f>IF(ДАННЫЕ!$CJ1921&gt;0,IF(ДАННЫЕ!$CL1921&gt;ДАННЫЕ!$F$1,1,IF(ДАННЫЕ!$CL1921&gt;0,0,1)),0)</f>
        <v>0</v>
      </c>
      <c r="E1921" s="43" t="str">
        <f ca="1">IF(ДАННЫЕ!$F$1&gt;0,IF(ДАННЫЕ!$G1921&gt;0,DATEDIF(ДАННЫЕ!$G1921,ДАННЫЕ!$F$1,"y"),""),IF(ДАННЫЕ!$G1921&gt;0,DATEDIF(ДАННЫЕ!$G1921,TODAY(),"y"),""))</f>
        <v/>
      </c>
      <c r="F1921" s="43" t="str">
        <f xml:space="preserve"> IF(ДАННЫЕ!$F1921="М",IF(E1921&gt;=18,IF(E1921&lt;60,1,""),""),"")&amp;IF(ДАННЫЕ!$F1921="Ж",IF(E1921&gt;=18,IF(E1921&lt;55,1,""),""),"")</f>
        <v/>
      </c>
      <c r="G1921" s="43" t="str">
        <f xml:space="preserve"> IF(ДАННЫЕ!$F1921="М",IF(E1921&gt;=60,2,""),"")&amp;IF(ДАННЫЕ!$F1921="Ж",IF(E1921&gt;=55,2,""),"")</f>
        <v/>
      </c>
      <c r="H1921" s="43" t="str">
        <f t="shared" ca="1" si="90"/>
        <v/>
      </c>
      <c r="I1921" s="43" t="str">
        <f t="shared" ca="1" si="91"/>
        <v>03</v>
      </c>
      <c r="J1921" s="28" t="str">
        <f ca="1">ДАННЫЕ!$F1921&amp;H1921&amp;I1921&amp;ДАННЫЕ!$I1921&amp;"m"&amp;IF(ДАННЫЕ!$I1921&gt;0,IF(ДАННЫЕ!$J1921&gt;0,0,1),"")&amp;"f"&amp;IF(ДАННЫЕ!$R1921&gt;0,IF(YEAR(ДАННЫЕ!$F$1)=YEAR(ДАННЫЕ!$R1921),1,0),0)&amp;"z"&amp;ДАННЫЕ!$R1921&amp;"p"&amp;ДАННЫЕ!$S1921&amp;"i"&amp;ДАННЫЕ!$T1921&amp;"h"&amp;ДАННЫЕ!$K1921&amp;"be"&amp;ДАННЫЕ!$BI1921&amp;"CD"&amp;IF(ДАННЫЕ!BF1921&gt;500,4,IF(ДАННЫЕ!BF1921&gt;350,3,IF(ДАННЫЕ!BF1921&gt;200,2,IF(ДАННЫЕ!BF1921&gt;0,1,0))))&amp;"g"&amp;B1921&amp;"d"&amp;H1921&amp;"l"&amp;ДАННЫЕ!AT1921&amp;"a"&amp;ДАННЫЕ!$V1921&amp;"v"&amp;R1921&amp;"k"&amp;ДАННЫЕ!$U1921&amp;"s"&amp;ДАННЫЕ!$Y1921&amp;"t"&amp;ДАННЫЕ!$X1921&amp;"b"&amp;IF(ДАННЫЕ!$Q1921&gt;1,1,0)&amp;"PP"&amp;ДАННЫЕ!Z1921&amp;"c"&amp;S1921&amp;"x"&amp;IF(ДАННЫЕ!$BY1921&gt;0,IF(YEAR(ДАННЫЕ!$F$1)=YEAR(ДАННЫЕ!$BY1921),1,0),0)&amp;"n"&amp;IF(ДАННЫЕ!$BZ1921&gt;0,IF(YEAR(ДАННЫЕ!$F$1)=YEAR(ДАННЫЕ!$BZ1921),1,0),0)&amp;"u"&amp;D1921&amp;"z"&amp;IF(ДАННЫЕ!$CL1921&gt;0,IF(YEAR(ДАННЫЕ!$F$1)&gt;YEAR(ДАННЫЕ!$CL1921),11,12),0)</f>
        <v>03mf0zpihbeCD0g0dlav0kstb0PPc0x0n0u0z0</v>
      </c>
      <c r="K1921" s="28" t="str">
        <f ca="1">ДАННЫЕ!$I1921&amp;"x"&amp;B1921&amp;"w"&amp;IF(T1921+ДАННЫЕ!AD1921+ДАННЫЕ!AE1921+ДАННЫЕ!AF1921+ДАННЫЕ!AG1921+ДАННЫЕ!AH1921+ДАННЫЕ!$AL1921+ДАННЫЕ!AI1921+ДАННЫЕ!AJ1921+ДАННЫЕ!AK1921+ДАННЫЕ!AP1921+ДАННЫЕ!AQ1921+ДАННЫЕ!AR1921+ДАННЫЕ!$AM1921+ДАННЫЕ!$AN1921+ДАННЫЕ!AS1921+ДАННЫЕ!AT1921&gt;0,1,0)&amp;IF(OR(T1921=2,ДАННЫЕ!AD1921=2,ДАННЫЕ!AE1921=2,ДАННЫЕ!AF1921=2,ДАННЫЕ!AG1921=2,ДАННЫЕ!AH1921=2,ДАННЫЕ!$AL1921=2,ДАННЫЕ!AI1921=2,ДАННЫЕ!AJ1921=2,ДАННЫЕ!AK1921=2,ДАННЫЕ!AP1921=2,ДАННЫЕ!AQ1921=2,ДАННЫЕ!AR1921=2,ДАННЫЕ!$AM1921=2,ДАННЫЕ!$AN1921=2,ДАННЫЕ!AS1921=2,ДАННЫЕ!AT1921=2),2,0)&amp;"t"&amp;IF(T1921&gt;0,"1"&amp;T1921,"00")&amp;"f"&amp;IF(ДАННЫЕ!$AC1921,"1"&amp;ДАННЫЕ!$AC1921,"00")&amp;"b"&amp;IF(ДАННЫЕ!$AD1921,"1"&amp;ДАННЫЕ!$AD1921,"00")&amp;"g"&amp;IF(ДАННЫЕ!$AF1921,"1"&amp;ДАННЫЕ!$AF1921,"00")&amp;"c"&amp;IF(ДАННЫЕ!$AG1921,"1"&amp;ДАННЫЕ!$AG1921,"00")&amp;"i"&amp;IF(ДАННЫЕ!$AH1921,"1"&amp;ДАННЫЕ!$AH1921,"00")&amp;"r"&amp;IF(ДАННЫЕ!$AL1921,"1"&amp;ДАННЫЕ!$AL1921,"00")&amp;"m"&amp;IF(ДАННЫЕ!$AI1921,"1"&amp;ДАННЫЕ!$AI1921,"00")&amp;"hS"&amp;IF(ДАННЫЕ!$AJ1921,"1"&amp;ДАННЫЕ!$AJ1921,"00")&amp;"hZ"&amp;IF(ДАННЫЕ!$AK1921,"1"&amp;ДАННЫЕ!$AK1921,"00")&amp;"p"&amp;IF(ДАННЫЕ!$AP1921,"1"&amp;ДАННЫЕ!$AP1921,"00")&amp;"k"&amp;IF(ДАННЫЕ!$AQ1921,"1"&amp;ДАННЫЕ!$AQ1921,"00")&amp;"z"&amp;IF(ДАННЫЕ!$AR1921,"1"&amp;ДАННЫЕ!$AR1921,"00")&amp;"j"&amp;IF(ДАННЫЕ!$AM1921,"1"&amp;ДАННЫЕ!$AM1921,"00")&amp;"n"&amp;IF(ДАННЫЕ!$AN1921,"1"&amp;ДАННЫЕ!$AN1921,"00")&amp;"E"&amp;ДАННЫЕ!BI1921&amp;"L"&amp;ДАННЫЕ!AO1921&amp;"h"&amp;IF(ДАННЫЕ!$AU1921&gt;0,1,0)&amp;"v"&amp;IF(ДАННЫЕ!$AW1921&gt;0,1,0)&amp;"a"&amp;IF(ДАННЫЕ!$AS1921,"1"&amp;ДАННЫЕ!$AS1921,"00")&amp;"s"&amp;IF(ДАННЫЕ!$AT1921,"1"&amp;ДАННЫЕ!$AT1921,"00")&amp;"u"&amp;IF(ДАННЫЕ!$CJ1921&gt;0,1,0)&amp;"y"&amp;B1921&amp;"d"&amp;H1921&amp;"e"&amp;F1921&amp;G1921</f>
        <v>x0w00t00f00b00g00c00i00r00m00hS00hZ00p00k00z00j00n00ELh0v0a00s00u0y0de</v>
      </c>
      <c r="L1921" s="28" t="str">
        <f ca="1">ДАННЫЕ!$I1921&amp;"VN"&amp;IF(ДАННЫЕ!AW1921&gt;0,11,10)&amp;"CD"&amp;IF(ДАННЫЕ!BF1921&gt;500,16,IF(ДАННЫЕ!BF1921&gt;350,15,IF(ДАННЫЕ!BF1921&gt;=200,14,IF(ДАННЫЕ!BF1921&gt;=100,13,IF(ДАННЫЕ!BF1921&gt;=50,12,IF(ДАННЫЕ!BF1921&gt;0,11,10))))))&amp;"AR"&amp;IF(ДАННЫЕ!BX1921&gt;0,1,0)&amp;"GD"&amp;B1921&amp;"VV"&amp;IF(E1921&gt;=5,IF(E1921&lt;18,1,0),0)</f>
        <v>VN10CD10AR0GD0VV0</v>
      </c>
      <c r="M1921" s="28" t="str">
        <f>ДАННЫЕ!$I1921&amp;"b"&amp;ДАННЫЕ!$BI1921&amp;"r"&amp;ДАННЫЕ!$BJ1921&amp;"CD"&amp;IF(ДАННЫЕ!BF1921&gt;0,IF(ДАННЫЕ!BF1921&lt;200,1,IF(ДАННЫЕ!BF1921&lt;350,2,3)),0)&amp;"h"&amp;IF(ДАННЫЕ!$BK1921+ДАННЫЕ!$BL1921+ДАННЫЕ!$BM1921&gt;0,1,0)&amp;"x"&amp;ДАННЫЕ!$BK1921&amp;"y"&amp;ДАННЫЕ!$BL1921&amp;"z"&amp;ДАННЫЕ!$BM1921&amp;"c"&amp;IF(ДАННЫЕ!$BK1921+ДАННЫЕ!$BL1921+ДАННЫЕ!$BM1921=3,1,0)&amp;"a"&amp;IF(ДАННЫЕ!$BQ1921+ДАННЫЕ!$BR1921&gt;0,1,0)&amp;"d"&amp;ДАННЫЕ!$BQ1921&amp;"v"&amp;ДАННЫЕ!$BR1921&amp;"p"&amp;ДАННЫЕ!$BS1921&amp;"n"&amp;ДАННЫЕ!$BU1921&amp;"t"&amp;ДАННЫЕ!$BV1921&amp;"o"&amp;ДАННЫЕ!$BT1921&amp;"l"&amp;IF(ДАННЫЕ!$BN1921&gt;0,1,0)&amp;ДАННЫЕ!$BN1921&amp;"g"&amp;ДАННЫЕ!$BO1921&amp;"s"&amp;ДАННЫЕ!$BP1921&amp;"DZ"&amp;IF(ДАННЫЕ!B1921-ДАННЫЕ!G1921 &lt; 60,IF(ДАННЫЕ!B1921-ДАННЫЕ!G1921 &gt;= 0,1,0),0)&amp;"u"&amp;IF(ДАННЫЕ!$CJ1921&gt;0,1,0)</f>
        <v>brCD0h0xyzc0a0dvpntol0gsDZ1u0</v>
      </c>
      <c r="N1921" s="28" t="str">
        <f ca="1">ДАННЫЕ!$F1921&amp;ДАННЫЕ!$I1921&amp;"g"&amp;B1921&amp;"cf"&amp;D1921&amp;"a"&amp;IF(ДАННЫЕ!$BX1921&gt;0,1,0)&amp;IF(ДАННЫЕ!$BF1921&gt;500,1,IF(ДАННЫЕ!$BF1921&gt;350,2,IF(ДАННЫЕ!$BF1921&gt;=200,3,IF(ДАННЫЕ!$BF1921&gt;=100,4,IF(ДАННЫЕ!$BF1921&gt;=50,5,IF(ДАННЫЕ!$BF1921&lt;50,6,0))))))&amp;"AR"&amp;IF(DATEDIF(ДАННЫЕ!$BX1921,ДАННЫЕ!$F$1,"y")&gt;1,1,0)&amp;"VG"&amp;IF(ДАННЫЕ!$BH1921="0",1,0)&amp;"o"&amp;IF(T1921+ДАННЫЕ!$AF1921+ДАННЫЕ!$AG1921+ДАННЫЕ!$AH1921+ДАННЫЕ!$AI1921+ДАННЫЕ!$AJ1921+ДАННЫЕ!$AP1921+ДАННЫЕ!$AQ1921+ДАННЫЕ!$AR1921+ДАННЫЕ!$AU1921+ДАННЫЕ!$AW1921+ДАННЫЕ!$AS1921+ДАННЫЕ!$AT1921&gt;0,1,0)&amp;"x"&amp;ДАННЫЕ!$AG1921&amp;"p"&amp;IF(ДАННЫЕ!$BY1921&gt;0,1,0)&amp;"v"&amp;IF(ДАННЫЕ!$BZ1921&gt;0,1,0)&amp;"n"&amp;ДАННЫЕ!$CA1921&amp;"t"&amp;ДАННЫЕ!$AY1921&amp;"k"&amp;ДАННЫЕ!$CB1921&amp;"q"&amp;ДАННЫЕ!$CC1921&amp;"w"&amp;ДАННЫЕ!$CD1921&amp;"e"&amp;ДАННЫЕ!$CE1921&amp;"m"&amp;ДАННЫЕ!$CF1921&amp;"c"&amp;ДАННЫЕ!$CG1921&amp;"z"&amp;ДАННЫЕ!$CH1921&amp;"d"&amp;IF(H1921=4,1,0)&amp;"s"&amp;IF(ДАННЫЕ!$J1921=1,0,1)&amp;"u"&amp;IF(ДАННЫЕ!$CJ1921&gt;0,1,0)</f>
        <v>g0cf0a06AR1VG0o0xp0v0ntkqwemczd0s1u0</v>
      </c>
      <c r="O1921" s="28" t="str">
        <f>ДАННЫЕ!$I1921&amp;"g"&amp;B1921&amp;A1921&amp;"f"&amp;P1921&amp;"c"&amp;IF(ДАННЫЕ!$U1921&gt;0,1,0)&amp;"s"&amp;IF(ДАННЫЕ!$Q1921&gt;0,IF(YEAR(ДАННЫЕ!$F$1)=YEAR(ДАННЫЕ!$Q1921),IF(MONTH(ДАННЫЕ!$F$1)=MONTH(ДАННЫЕ!$Q1921),111,11),1),0)&amp;"i"&amp;IF(ДАННЫЕ!$R1921+ДАННЫЕ!$S1921+ДАННЫЕ!$T1921=0,0,1)&amp;"h"&amp;IF(ДАННЫЕ!$P1921&gt;0,1,0)&amp;"p"&amp;IF(ДАННЫЕ!$CI1921&gt;0,IF(YEAR(ДАННЫЕ!$F$1)=YEAR(ДАННЫЕ!$CI1921),IF(MONTH(ДАННЫЕ!$F$1)=MONTH(ДАННЫЕ!$CI1921),111,11),1),0)&amp;"d"&amp;IF(ДАННЫЕ!$CJ1921&gt;0,IF(YEAR(ДАННЫЕ!$F$1)=YEAR(ДАННЫЕ!$CJ1921),IF(MONTH(ДАННЫЕ!$F$1)=MONTH(ДАННЫЕ!$CJ1921),111,11),1),0)&amp;"o"&amp;IF(ДАННЫЕ!$CK1921&gt;0,IF(MONTH(ДАННЫЕ!$F$1)=MONTH(ДАННЫЕ!$CK1921),111,11),0)&amp;"v"&amp;IF(ДАННЫЕ!$BE1921&gt;0,IF(MONTH(ДАННЫЕ!$F$1)=MONTH(ДАННЫЕ!$BE1921),111,11),0)</f>
        <v>g00f0c0s0i0h0p0d0o0v0</v>
      </c>
      <c r="P1921" s="15">
        <f t="shared" si="92"/>
        <v>0</v>
      </c>
      <c r="Q1921" s="15">
        <f>IF(ДАННЫЕ!$F$1&gt;ДАННЫЕ!$N1921,IF(YEAR(ДАННЫЕ!$F$1)=YEAR(ДАННЫЕ!M1921),1,0),0)</f>
        <v>0</v>
      </c>
      <c r="R1921" s="15">
        <f>IF(ДАННЫЕ!$F$1&gt;ДАННЫЕ!$N1921,IF(YEAR(ДАННЫЕ!$F$1)=YEAR(ДАННЫЕ!N1921),1,0),0)</f>
        <v>0</v>
      </c>
      <c r="S1921" s="15">
        <f>IF(ДАННЫЕ!$AA1921="2А",1,IF(ДАННЫЕ!$AA1921="2Б",2,IF(ДАННЫЕ!$AA1921="2В",3,IF(ДАННЫЕ!$AA1921=3,4,IF(ДАННЫЕ!$AA1921="4А",5,IF(ДАННЫЕ!$AA1921="4Б",6,IF(ДАННЫЕ!$AA1921="4В",7,IF(ДАННЫЕ!$AA1921=5,8,0))))))))</f>
        <v>0</v>
      </c>
      <c r="T1921" s="15">
        <f>IF(OR(ДАННЫЕ!$AC1921=2,ДАННЫЕ!$AD1921=2,ДАННЫЕ!$AE1921=2),2,IF(OR(ДАННЫЕ!$AC1921=1,ДАННЫЕ!$AD1921=1,ДАННЫЕ!$AE1921=1),1,0))</f>
        <v>0</v>
      </c>
    </row>
    <row r="1922" spans="1:20" x14ac:dyDescent="0.2">
      <c r="A1922" s="78">
        <f>IF(B1922&gt;0,IF(MONTH(ДАННЫЕ!$F$1)=MONTH(ДАННЫЕ!$B1922),1,0),0)</f>
        <v>0</v>
      </c>
      <c r="B1922" s="14">
        <f>IF(ДАННЫЕ!$B1922&gt;0,IF(YEAR(ДАННЫЕ!$F$1)=YEAR(ДАННЫЕ!$B1922),1,0),0)</f>
        <v>0</v>
      </c>
      <c r="C1922" s="14">
        <f>IF(ДАННЫЕ!$CM1922&gt;0,IF(YEAR(ДАННЫЕ!$F$1)=YEAR(ДАННЫЕ!$CM1922),1,0),0)</f>
        <v>0</v>
      </c>
      <c r="D1922" s="14">
        <f>IF(ДАННЫЕ!$CJ1922&gt;0,IF(ДАННЫЕ!$CL1922&gt;ДАННЫЕ!$F$1,1,IF(ДАННЫЕ!$CL1922&gt;0,0,1)),0)</f>
        <v>0</v>
      </c>
      <c r="E1922" s="43" t="str">
        <f ca="1">IF(ДАННЫЕ!$F$1&gt;0,IF(ДАННЫЕ!$G1922&gt;0,DATEDIF(ДАННЫЕ!$G1922,ДАННЫЕ!$F$1,"y"),""),IF(ДАННЫЕ!$G1922&gt;0,DATEDIF(ДАННЫЕ!$G1922,TODAY(),"y"),""))</f>
        <v/>
      </c>
      <c r="F1922" s="43" t="str">
        <f xml:space="preserve"> IF(ДАННЫЕ!$F1922="М",IF(E1922&gt;=18,IF(E1922&lt;60,1,""),""),"")&amp;IF(ДАННЫЕ!$F1922="Ж",IF(E1922&gt;=18,IF(E1922&lt;55,1,""),""),"")</f>
        <v/>
      </c>
      <c r="G1922" s="43" t="str">
        <f xml:space="preserve"> IF(ДАННЫЕ!$F1922="М",IF(E1922&gt;=60,2,""),"")&amp;IF(ДАННЫЕ!$F1922="Ж",IF(E1922&gt;=55,2,""),"")</f>
        <v/>
      </c>
      <c r="H1922" s="43" t="str">
        <f t="shared" ca="1" si="90"/>
        <v/>
      </c>
      <c r="I1922" s="43" t="str">
        <f t="shared" ca="1" si="91"/>
        <v>03</v>
      </c>
      <c r="J1922" s="28" t="str">
        <f ca="1">ДАННЫЕ!$F1922&amp;H1922&amp;I1922&amp;ДАННЫЕ!$I1922&amp;"m"&amp;IF(ДАННЫЕ!$I1922&gt;0,IF(ДАННЫЕ!$J1922&gt;0,0,1),"")&amp;"f"&amp;IF(ДАННЫЕ!$R1922&gt;0,IF(YEAR(ДАННЫЕ!$F$1)=YEAR(ДАННЫЕ!$R1922),1,0),0)&amp;"z"&amp;ДАННЫЕ!$R1922&amp;"p"&amp;ДАННЫЕ!$S1922&amp;"i"&amp;ДАННЫЕ!$T1922&amp;"h"&amp;ДАННЫЕ!$K1922&amp;"be"&amp;ДАННЫЕ!$BI1922&amp;"CD"&amp;IF(ДАННЫЕ!BF1922&gt;500,4,IF(ДАННЫЕ!BF1922&gt;350,3,IF(ДАННЫЕ!BF1922&gt;200,2,IF(ДАННЫЕ!BF1922&gt;0,1,0))))&amp;"g"&amp;B1922&amp;"d"&amp;H1922&amp;"l"&amp;ДАННЫЕ!AT1922&amp;"a"&amp;ДАННЫЕ!$V1922&amp;"v"&amp;R1922&amp;"k"&amp;ДАННЫЕ!$U1922&amp;"s"&amp;ДАННЫЕ!$Y1922&amp;"t"&amp;ДАННЫЕ!$X1922&amp;"b"&amp;IF(ДАННЫЕ!$Q1922&gt;1,1,0)&amp;"PP"&amp;ДАННЫЕ!Z1922&amp;"c"&amp;S1922&amp;"x"&amp;IF(ДАННЫЕ!$BY1922&gt;0,IF(YEAR(ДАННЫЕ!$F$1)=YEAR(ДАННЫЕ!$BY1922),1,0),0)&amp;"n"&amp;IF(ДАННЫЕ!$BZ1922&gt;0,IF(YEAR(ДАННЫЕ!$F$1)=YEAR(ДАННЫЕ!$BZ1922),1,0),0)&amp;"u"&amp;D1922&amp;"z"&amp;IF(ДАННЫЕ!$CL1922&gt;0,IF(YEAR(ДАННЫЕ!$F$1)&gt;YEAR(ДАННЫЕ!$CL1922),11,12),0)</f>
        <v>03mf0zpihbeCD0g0dlav0kstb0PPc0x0n0u0z0</v>
      </c>
      <c r="K1922" s="28" t="str">
        <f ca="1">ДАННЫЕ!$I1922&amp;"x"&amp;B1922&amp;"w"&amp;IF(T1922+ДАННЫЕ!AD1922+ДАННЫЕ!AE1922+ДАННЫЕ!AF1922+ДАННЫЕ!AG1922+ДАННЫЕ!AH1922+ДАННЫЕ!$AL1922+ДАННЫЕ!AI1922+ДАННЫЕ!AJ1922+ДАННЫЕ!AK1922+ДАННЫЕ!AP1922+ДАННЫЕ!AQ1922+ДАННЫЕ!AR1922+ДАННЫЕ!$AM1922+ДАННЫЕ!$AN1922+ДАННЫЕ!AS1922+ДАННЫЕ!AT1922&gt;0,1,0)&amp;IF(OR(T1922=2,ДАННЫЕ!AD1922=2,ДАННЫЕ!AE1922=2,ДАННЫЕ!AF1922=2,ДАННЫЕ!AG1922=2,ДАННЫЕ!AH1922=2,ДАННЫЕ!$AL1922=2,ДАННЫЕ!AI1922=2,ДАННЫЕ!AJ1922=2,ДАННЫЕ!AK1922=2,ДАННЫЕ!AP1922=2,ДАННЫЕ!AQ1922=2,ДАННЫЕ!AR1922=2,ДАННЫЕ!$AM1922=2,ДАННЫЕ!$AN1922=2,ДАННЫЕ!AS1922=2,ДАННЫЕ!AT1922=2),2,0)&amp;"t"&amp;IF(T1922&gt;0,"1"&amp;T1922,"00")&amp;"f"&amp;IF(ДАННЫЕ!$AC1922,"1"&amp;ДАННЫЕ!$AC1922,"00")&amp;"b"&amp;IF(ДАННЫЕ!$AD1922,"1"&amp;ДАННЫЕ!$AD1922,"00")&amp;"g"&amp;IF(ДАННЫЕ!$AF1922,"1"&amp;ДАННЫЕ!$AF1922,"00")&amp;"c"&amp;IF(ДАННЫЕ!$AG1922,"1"&amp;ДАННЫЕ!$AG1922,"00")&amp;"i"&amp;IF(ДАННЫЕ!$AH1922,"1"&amp;ДАННЫЕ!$AH1922,"00")&amp;"r"&amp;IF(ДАННЫЕ!$AL1922,"1"&amp;ДАННЫЕ!$AL1922,"00")&amp;"m"&amp;IF(ДАННЫЕ!$AI1922,"1"&amp;ДАННЫЕ!$AI1922,"00")&amp;"hS"&amp;IF(ДАННЫЕ!$AJ1922,"1"&amp;ДАННЫЕ!$AJ1922,"00")&amp;"hZ"&amp;IF(ДАННЫЕ!$AK1922,"1"&amp;ДАННЫЕ!$AK1922,"00")&amp;"p"&amp;IF(ДАННЫЕ!$AP1922,"1"&amp;ДАННЫЕ!$AP1922,"00")&amp;"k"&amp;IF(ДАННЫЕ!$AQ1922,"1"&amp;ДАННЫЕ!$AQ1922,"00")&amp;"z"&amp;IF(ДАННЫЕ!$AR1922,"1"&amp;ДАННЫЕ!$AR1922,"00")&amp;"j"&amp;IF(ДАННЫЕ!$AM1922,"1"&amp;ДАННЫЕ!$AM1922,"00")&amp;"n"&amp;IF(ДАННЫЕ!$AN1922,"1"&amp;ДАННЫЕ!$AN1922,"00")&amp;"E"&amp;ДАННЫЕ!BI1922&amp;"L"&amp;ДАННЫЕ!AO1922&amp;"h"&amp;IF(ДАННЫЕ!$AU1922&gt;0,1,0)&amp;"v"&amp;IF(ДАННЫЕ!$AW1922&gt;0,1,0)&amp;"a"&amp;IF(ДАННЫЕ!$AS1922,"1"&amp;ДАННЫЕ!$AS1922,"00")&amp;"s"&amp;IF(ДАННЫЕ!$AT1922,"1"&amp;ДАННЫЕ!$AT1922,"00")&amp;"u"&amp;IF(ДАННЫЕ!$CJ1922&gt;0,1,0)&amp;"y"&amp;B1922&amp;"d"&amp;H1922&amp;"e"&amp;F1922&amp;G1922</f>
        <v>x0w00t00f00b00g00c00i00r00m00hS00hZ00p00k00z00j00n00ELh0v0a00s00u0y0de</v>
      </c>
      <c r="L1922" s="28" t="str">
        <f ca="1">ДАННЫЕ!$I1922&amp;"VN"&amp;IF(ДАННЫЕ!AW1922&gt;0,11,10)&amp;"CD"&amp;IF(ДАННЫЕ!BF1922&gt;500,16,IF(ДАННЫЕ!BF1922&gt;350,15,IF(ДАННЫЕ!BF1922&gt;=200,14,IF(ДАННЫЕ!BF1922&gt;=100,13,IF(ДАННЫЕ!BF1922&gt;=50,12,IF(ДАННЫЕ!BF1922&gt;0,11,10))))))&amp;"AR"&amp;IF(ДАННЫЕ!BX1922&gt;0,1,0)&amp;"GD"&amp;B1922&amp;"VV"&amp;IF(E1922&gt;=5,IF(E1922&lt;18,1,0),0)</f>
        <v>VN10CD10AR0GD0VV0</v>
      </c>
      <c r="M1922" s="28" t="str">
        <f>ДАННЫЕ!$I1922&amp;"b"&amp;ДАННЫЕ!$BI1922&amp;"r"&amp;ДАННЫЕ!$BJ1922&amp;"CD"&amp;IF(ДАННЫЕ!BF1922&gt;0,IF(ДАННЫЕ!BF1922&lt;200,1,IF(ДАННЫЕ!BF1922&lt;350,2,3)),0)&amp;"h"&amp;IF(ДАННЫЕ!$BK1922+ДАННЫЕ!$BL1922+ДАННЫЕ!$BM1922&gt;0,1,0)&amp;"x"&amp;ДАННЫЕ!$BK1922&amp;"y"&amp;ДАННЫЕ!$BL1922&amp;"z"&amp;ДАННЫЕ!$BM1922&amp;"c"&amp;IF(ДАННЫЕ!$BK1922+ДАННЫЕ!$BL1922+ДАННЫЕ!$BM1922=3,1,0)&amp;"a"&amp;IF(ДАННЫЕ!$BQ1922+ДАННЫЕ!$BR1922&gt;0,1,0)&amp;"d"&amp;ДАННЫЕ!$BQ1922&amp;"v"&amp;ДАННЫЕ!$BR1922&amp;"p"&amp;ДАННЫЕ!$BS1922&amp;"n"&amp;ДАННЫЕ!$BU1922&amp;"t"&amp;ДАННЫЕ!$BV1922&amp;"o"&amp;ДАННЫЕ!$BT1922&amp;"l"&amp;IF(ДАННЫЕ!$BN1922&gt;0,1,0)&amp;ДАННЫЕ!$BN1922&amp;"g"&amp;ДАННЫЕ!$BO1922&amp;"s"&amp;ДАННЫЕ!$BP1922&amp;"DZ"&amp;IF(ДАННЫЕ!B1922-ДАННЫЕ!G1922 &lt; 60,IF(ДАННЫЕ!B1922-ДАННЫЕ!G1922 &gt;= 0,1,0),0)&amp;"u"&amp;IF(ДАННЫЕ!$CJ1922&gt;0,1,0)</f>
        <v>brCD0h0xyzc0a0dvpntol0gsDZ1u0</v>
      </c>
      <c r="N1922" s="28" t="str">
        <f ca="1">ДАННЫЕ!$F1922&amp;ДАННЫЕ!$I1922&amp;"g"&amp;B1922&amp;"cf"&amp;D1922&amp;"a"&amp;IF(ДАННЫЕ!$BX1922&gt;0,1,0)&amp;IF(ДАННЫЕ!$BF1922&gt;500,1,IF(ДАННЫЕ!$BF1922&gt;350,2,IF(ДАННЫЕ!$BF1922&gt;=200,3,IF(ДАННЫЕ!$BF1922&gt;=100,4,IF(ДАННЫЕ!$BF1922&gt;=50,5,IF(ДАННЫЕ!$BF1922&lt;50,6,0))))))&amp;"AR"&amp;IF(DATEDIF(ДАННЫЕ!$BX1922,ДАННЫЕ!$F$1,"y")&gt;1,1,0)&amp;"VG"&amp;IF(ДАННЫЕ!$BH1922="0",1,0)&amp;"o"&amp;IF(T1922+ДАННЫЕ!$AF1922+ДАННЫЕ!$AG1922+ДАННЫЕ!$AH1922+ДАННЫЕ!$AI1922+ДАННЫЕ!$AJ1922+ДАННЫЕ!$AP1922+ДАННЫЕ!$AQ1922+ДАННЫЕ!$AR1922+ДАННЫЕ!$AU1922+ДАННЫЕ!$AW1922+ДАННЫЕ!$AS1922+ДАННЫЕ!$AT1922&gt;0,1,0)&amp;"x"&amp;ДАННЫЕ!$AG1922&amp;"p"&amp;IF(ДАННЫЕ!$BY1922&gt;0,1,0)&amp;"v"&amp;IF(ДАННЫЕ!$BZ1922&gt;0,1,0)&amp;"n"&amp;ДАННЫЕ!$CA1922&amp;"t"&amp;ДАННЫЕ!$AY1922&amp;"k"&amp;ДАННЫЕ!$CB1922&amp;"q"&amp;ДАННЫЕ!$CC1922&amp;"w"&amp;ДАННЫЕ!$CD1922&amp;"e"&amp;ДАННЫЕ!$CE1922&amp;"m"&amp;ДАННЫЕ!$CF1922&amp;"c"&amp;ДАННЫЕ!$CG1922&amp;"z"&amp;ДАННЫЕ!$CH1922&amp;"d"&amp;IF(H1922=4,1,0)&amp;"s"&amp;IF(ДАННЫЕ!$J1922=1,0,1)&amp;"u"&amp;IF(ДАННЫЕ!$CJ1922&gt;0,1,0)</f>
        <v>g0cf0a06AR1VG0o0xp0v0ntkqwemczd0s1u0</v>
      </c>
      <c r="O1922" s="28" t="str">
        <f>ДАННЫЕ!$I1922&amp;"g"&amp;B1922&amp;A1922&amp;"f"&amp;P1922&amp;"c"&amp;IF(ДАННЫЕ!$U1922&gt;0,1,0)&amp;"s"&amp;IF(ДАННЫЕ!$Q1922&gt;0,IF(YEAR(ДАННЫЕ!$F$1)=YEAR(ДАННЫЕ!$Q1922),IF(MONTH(ДАННЫЕ!$F$1)=MONTH(ДАННЫЕ!$Q1922),111,11),1),0)&amp;"i"&amp;IF(ДАННЫЕ!$R1922+ДАННЫЕ!$S1922+ДАННЫЕ!$T1922=0,0,1)&amp;"h"&amp;IF(ДАННЫЕ!$P1922&gt;0,1,0)&amp;"p"&amp;IF(ДАННЫЕ!$CI1922&gt;0,IF(YEAR(ДАННЫЕ!$F$1)=YEAR(ДАННЫЕ!$CI1922),IF(MONTH(ДАННЫЕ!$F$1)=MONTH(ДАННЫЕ!$CI1922),111,11),1),0)&amp;"d"&amp;IF(ДАННЫЕ!$CJ1922&gt;0,IF(YEAR(ДАННЫЕ!$F$1)=YEAR(ДАННЫЕ!$CJ1922),IF(MONTH(ДАННЫЕ!$F$1)=MONTH(ДАННЫЕ!$CJ1922),111,11),1),0)&amp;"o"&amp;IF(ДАННЫЕ!$CK1922&gt;0,IF(MONTH(ДАННЫЕ!$F$1)=MONTH(ДАННЫЕ!$CK1922),111,11),0)&amp;"v"&amp;IF(ДАННЫЕ!$BE1922&gt;0,IF(MONTH(ДАННЫЕ!$F$1)=MONTH(ДАННЫЕ!$BE1922),111,11),0)</f>
        <v>g00f0c0s0i0h0p0d0o0v0</v>
      </c>
      <c r="P1922" s="15">
        <f t="shared" si="92"/>
        <v>0</v>
      </c>
      <c r="Q1922" s="15">
        <f>IF(ДАННЫЕ!$F$1&gt;ДАННЫЕ!$N1922,IF(YEAR(ДАННЫЕ!$F$1)=YEAR(ДАННЫЕ!M1922),1,0),0)</f>
        <v>0</v>
      </c>
      <c r="R1922" s="15">
        <f>IF(ДАННЫЕ!$F$1&gt;ДАННЫЕ!$N1922,IF(YEAR(ДАННЫЕ!$F$1)=YEAR(ДАННЫЕ!N1922),1,0),0)</f>
        <v>0</v>
      </c>
      <c r="S1922" s="15">
        <f>IF(ДАННЫЕ!$AA1922="2А",1,IF(ДАННЫЕ!$AA1922="2Б",2,IF(ДАННЫЕ!$AA1922="2В",3,IF(ДАННЫЕ!$AA1922=3,4,IF(ДАННЫЕ!$AA1922="4А",5,IF(ДАННЫЕ!$AA1922="4Б",6,IF(ДАННЫЕ!$AA1922="4В",7,IF(ДАННЫЕ!$AA1922=5,8,0))))))))</f>
        <v>0</v>
      </c>
      <c r="T1922" s="15">
        <f>IF(OR(ДАННЫЕ!$AC1922=2,ДАННЫЕ!$AD1922=2,ДАННЫЕ!$AE1922=2),2,IF(OR(ДАННЫЕ!$AC1922=1,ДАННЫЕ!$AD1922=1,ДАННЫЕ!$AE1922=1),1,0))</f>
        <v>0</v>
      </c>
    </row>
    <row r="1923" spans="1:20" x14ac:dyDescent="0.2">
      <c r="A1923" s="78">
        <f>IF(B1923&gt;0,IF(MONTH(ДАННЫЕ!$F$1)=MONTH(ДАННЫЕ!$B1923),1,0),0)</f>
        <v>0</v>
      </c>
      <c r="B1923" s="14">
        <f>IF(ДАННЫЕ!$B1923&gt;0,IF(YEAR(ДАННЫЕ!$F$1)=YEAR(ДАННЫЕ!$B1923),1,0),0)</f>
        <v>0</v>
      </c>
      <c r="C1923" s="14">
        <f>IF(ДАННЫЕ!$CM1923&gt;0,IF(YEAR(ДАННЫЕ!$F$1)=YEAR(ДАННЫЕ!$CM1923),1,0),0)</f>
        <v>0</v>
      </c>
      <c r="D1923" s="14">
        <f>IF(ДАННЫЕ!$CJ1923&gt;0,IF(ДАННЫЕ!$CL1923&gt;ДАННЫЕ!$F$1,1,IF(ДАННЫЕ!$CL1923&gt;0,0,1)),0)</f>
        <v>0</v>
      </c>
      <c r="E1923" s="43" t="str">
        <f ca="1">IF(ДАННЫЕ!$F$1&gt;0,IF(ДАННЫЕ!$G1923&gt;0,DATEDIF(ДАННЫЕ!$G1923,ДАННЫЕ!$F$1,"y"),""),IF(ДАННЫЕ!$G1923&gt;0,DATEDIF(ДАННЫЕ!$G1923,TODAY(),"y"),""))</f>
        <v/>
      </c>
      <c r="F1923" s="43" t="str">
        <f xml:space="preserve"> IF(ДАННЫЕ!$F1923="М",IF(E1923&gt;=18,IF(E1923&lt;60,1,""),""),"")&amp;IF(ДАННЫЕ!$F1923="Ж",IF(E1923&gt;=18,IF(E1923&lt;55,1,""),""),"")</f>
        <v/>
      </c>
      <c r="G1923" s="43" t="str">
        <f xml:space="preserve"> IF(ДАННЫЕ!$F1923="М",IF(E1923&gt;=60,2,""),"")&amp;IF(ДАННЫЕ!$F1923="Ж",IF(E1923&gt;=55,2,""),"")</f>
        <v/>
      </c>
      <c r="H1923" s="43" t="str">
        <f t="shared" ca="1" si="90"/>
        <v/>
      </c>
      <c r="I1923" s="43" t="str">
        <f t="shared" ca="1" si="91"/>
        <v>03</v>
      </c>
      <c r="J1923" s="28" t="str">
        <f ca="1">ДАННЫЕ!$F1923&amp;H1923&amp;I1923&amp;ДАННЫЕ!$I1923&amp;"m"&amp;IF(ДАННЫЕ!$I1923&gt;0,IF(ДАННЫЕ!$J1923&gt;0,0,1),"")&amp;"f"&amp;IF(ДАННЫЕ!$R1923&gt;0,IF(YEAR(ДАННЫЕ!$F$1)=YEAR(ДАННЫЕ!$R1923),1,0),0)&amp;"z"&amp;ДАННЫЕ!$R1923&amp;"p"&amp;ДАННЫЕ!$S1923&amp;"i"&amp;ДАННЫЕ!$T1923&amp;"h"&amp;ДАННЫЕ!$K1923&amp;"be"&amp;ДАННЫЕ!$BI1923&amp;"CD"&amp;IF(ДАННЫЕ!BF1923&gt;500,4,IF(ДАННЫЕ!BF1923&gt;350,3,IF(ДАННЫЕ!BF1923&gt;200,2,IF(ДАННЫЕ!BF1923&gt;0,1,0))))&amp;"g"&amp;B1923&amp;"d"&amp;H1923&amp;"l"&amp;ДАННЫЕ!AT1923&amp;"a"&amp;ДАННЫЕ!$V1923&amp;"v"&amp;R1923&amp;"k"&amp;ДАННЫЕ!$U1923&amp;"s"&amp;ДАННЫЕ!$Y1923&amp;"t"&amp;ДАННЫЕ!$X1923&amp;"b"&amp;IF(ДАННЫЕ!$Q1923&gt;1,1,0)&amp;"PP"&amp;ДАННЫЕ!Z1923&amp;"c"&amp;S1923&amp;"x"&amp;IF(ДАННЫЕ!$BY1923&gt;0,IF(YEAR(ДАННЫЕ!$F$1)=YEAR(ДАННЫЕ!$BY1923),1,0),0)&amp;"n"&amp;IF(ДАННЫЕ!$BZ1923&gt;0,IF(YEAR(ДАННЫЕ!$F$1)=YEAR(ДАННЫЕ!$BZ1923),1,0),0)&amp;"u"&amp;D1923&amp;"z"&amp;IF(ДАННЫЕ!$CL1923&gt;0,IF(YEAR(ДАННЫЕ!$F$1)&gt;YEAR(ДАННЫЕ!$CL1923),11,12),0)</f>
        <v>03mf0zpihbeCD0g0dlav0kstb0PPc0x0n0u0z0</v>
      </c>
      <c r="K1923" s="28" t="str">
        <f ca="1">ДАННЫЕ!$I1923&amp;"x"&amp;B1923&amp;"w"&amp;IF(T1923+ДАННЫЕ!AD1923+ДАННЫЕ!AE1923+ДАННЫЕ!AF1923+ДАННЫЕ!AG1923+ДАННЫЕ!AH1923+ДАННЫЕ!$AL1923+ДАННЫЕ!AI1923+ДАННЫЕ!AJ1923+ДАННЫЕ!AK1923+ДАННЫЕ!AP1923+ДАННЫЕ!AQ1923+ДАННЫЕ!AR1923+ДАННЫЕ!$AM1923+ДАННЫЕ!$AN1923+ДАННЫЕ!AS1923+ДАННЫЕ!AT1923&gt;0,1,0)&amp;IF(OR(T1923=2,ДАННЫЕ!AD1923=2,ДАННЫЕ!AE1923=2,ДАННЫЕ!AF1923=2,ДАННЫЕ!AG1923=2,ДАННЫЕ!AH1923=2,ДАННЫЕ!$AL1923=2,ДАННЫЕ!AI1923=2,ДАННЫЕ!AJ1923=2,ДАННЫЕ!AK1923=2,ДАННЫЕ!AP1923=2,ДАННЫЕ!AQ1923=2,ДАННЫЕ!AR1923=2,ДАННЫЕ!$AM1923=2,ДАННЫЕ!$AN1923=2,ДАННЫЕ!AS1923=2,ДАННЫЕ!AT1923=2),2,0)&amp;"t"&amp;IF(T1923&gt;0,"1"&amp;T1923,"00")&amp;"f"&amp;IF(ДАННЫЕ!$AC1923,"1"&amp;ДАННЫЕ!$AC1923,"00")&amp;"b"&amp;IF(ДАННЫЕ!$AD1923,"1"&amp;ДАННЫЕ!$AD1923,"00")&amp;"g"&amp;IF(ДАННЫЕ!$AF1923,"1"&amp;ДАННЫЕ!$AF1923,"00")&amp;"c"&amp;IF(ДАННЫЕ!$AG1923,"1"&amp;ДАННЫЕ!$AG1923,"00")&amp;"i"&amp;IF(ДАННЫЕ!$AH1923,"1"&amp;ДАННЫЕ!$AH1923,"00")&amp;"r"&amp;IF(ДАННЫЕ!$AL1923,"1"&amp;ДАННЫЕ!$AL1923,"00")&amp;"m"&amp;IF(ДАННЫЕ!$AI1923,"1"&amp;ДАННЫЕ!$AI1923,"00")&amp;"hS"&amp;IF(ДАННЫЕ!$AJ1923,"1"&amp;ДАННЫЕ!$AJ1923,"00")&amp;"hZ"&amp;IF(ДАННЫЕ!$AK1923,"1"&amp;ДАННЫЕ!$AK1923,"00")&amp;"p"&amp;IF(ДАННЫЕ!$AP1923,"1"&amp;ДАННЫЕ!$AP1923,"00")&amp;"k"&amp;IF(ДАННЫЕ!$AQ1923,"1"&amp;ДАННЫЕ!$AQ1923,"00")&amp;"z"&amp;IF(ДАННЫЕ!$AR1923,"1"&amp;ДАННЫЕ!$AR1923,"00")&amp;"j"&amp;IF(ДАННЫЕ!$AM1923,"1"&amp;ДАННЫЕ!$AM1923,"00")&amp;"n"&amp;IF(ДАННЫЕ!$AN1923,"1"&amp;ДАННЫЕ!$AN1923,"00")&amp;"E"&amp;ДАННЫЕ!BI1923&amp;"L"&amp;ДАННЫЕ!AO1923&amp;"h"&amp;IF(ДАННЫЕ!$AU1923&gt;0,1,0)&amp;"v"&amp;IF(ДАННЫЕ!$AW1923&gt;0,1,0)&amp;"a"&amp;IF(ДАННЫЕ!$AS1923,"1"&amp;ДАННЫЕ!$AS1923,"00")&amp;"s"&amp;IF(ДАННЫЕ!$AT1923,"1"&amp;ДАННЫЕ!$AT1923,"00")&amp;"u"&amp;IF(ДАННЫЕ!$CJ1923&gt;0,1,0)&amp;"y"&amp;B1923&amp;"d"&amp;H1923&amp;"e"&amp;F1923&amp;G1923</f>
        <v>x0w00t00f00b00g00c00i00r00m00hS00hZ00p00k00z00j00n00ELh0v0a00s00u0y0de</v>
      </c>
      <c r="L1923" s="28" t="str">
        <f ca="1">ДАННЫЕ!$I1923&amp;"VN"&amp;IF(ДАННЫЕ!AW1923&gt;0,11,10)&amp;"CD"&amp;IF(ДАННЫЕ!BF1923&gt;500,16,IF(ДАННЫЕ!BF1923&gt;350,15,IF(ДАННЫЕ!BF1923&gt;=200,14,IF(ДАННЫЕ!BF1923&gt;=100,13,IF(ДАННЫЕ!BF1923&gt;=50,12,IF(ДАННЫЕ!BF1923&gt;0,11,10))))))&amp;"AR"&amp;IF(ДАННЫЕ!BX1923&gt;0,1,0)&amp;"GD"&amp;B1923&amp;"VV"&amp;IF(E1923&gt;=5,IF(E1923&lt;18,1,0),0)</f>
        <v>VN10CD10AR0GD0VV0</v>
      </c>
      <c r="M1923" s="28" t="str">
        <f>ДАННЫЕ!$I1923&amp;"b"&amp;ДАННЫЕ!$BI1923&amp;"r"&amp;ДАННЫЕ!$BJ1923&amp;"CD"&amp;IF(ДАННЫЕ!BF1923&gt;0,IF(ДАННЫЕ!BF1923&lt;200,1,IF(ДАННЫЕ!BF1923&lt;350,2,3)),0)&amp;"h"&amp;IF(ДАННЫЕ!$BK1923+ДАННЫЕ!$BL1923+ДАННЫЕ!$BM1923&gt;0,1,0)&amp;"x"&amp;ДАННЫЕ!$BK1923&amp;"y"&amp;ДАННЫЕ!$BL1923&amp;"z"&amp;ДАННЫЕ!$BM1923&amp;"c"&amp;IF(ДАННЫЕ!$BK1923+ДАННЫЕ!$BL1923+ДАННЫЕ!$BM1923=3,1,0)&amp;"a"&amp;IF(ДАННЫЕ!$BQ1923+ДАННЫЕ!$BR1923&gt;0,1,0)&amp;"d"&amp;ДАННЫЕ!$BQ1923&amp;"v"&amp;ДАННЫЕ!$BR1923&amp;"p"&amp;ДАННЫЕ!$BS1923&amp;"n"&amp;ДАННЫЕ!$BU1923&amp;"t"&amp;ДАННЫЕ!$BV1923&amp;"o"&amp;ДАННЫЕ!$BT1923&amp;"l"&amp;IF(ДАННЫЕ!$BN1923&gt;0,1,0)&amp;ДАННЫЕ!$BN1923&amp;"g"&amp;ДАННЫЕ!$BO1923&amp;"s"&amp;ДАННЫЕ!$BP1923&amp;"DZ"&amp;IF(ДАННЫЕ!B1923-ДАННЫЕ!G1923 &lt; 60,IF(ДАННЫЕ!B1923-ДАННЫЕ!G1923 &gt;= 0,1,0),0)&amp;"u"&amp;IF(ДАННЫЕ!$CJ1923&gt;0,1,0)</f>
        <v>brCD0h0xyzc0a0dvpntol0gsDZ1u0</v>
      </c>
      <c r="N1923" s="28" t="str">
        <f ca="1">ДАННЫЕ!$F1923&amp;ДАННЫЕ!$I1923&amp;"g"&amp;B1923&amp;"cf"&amp;D1923&amp;"a"&amp;IF(ДАННЫЕ!$BX1923&gt;0,1,0)&amp;IF(ДАННЫЕ!$BF1923&gt;500,1,IF(ДАННЫЕ!$BF1923&gt;350,2,IF(ДАННЫЕ!$BF1923&gt;=200,3,IF(ДАННЫЕ!$BF1923&gt;=100,4,IF(ДАННЫЕ!$BF1923&gt;=50,5,IF(ДАННЫЕ!$BF1923&lt;50,6,0))))))&amp;"AR"&amp;IF(DATEDIF(ДАННЫЕ!$BX1923,ДАННЫЕ!$F$1,"y")&gt;1,1,0)&amp;"VG"&amp;IF(ДАННЫЕ!$BH1923="0",1,0)&amp;"o"&amp;IF(T1923+ДАННЫЕ!$AF1923+ДАННЫЕ!$AG1923+ДАННЫЕ!$AH1923+ДАННЫЕ!$AI1923+ДАННЫЕ!$AJ1923+ДАННЫЕ!$AP1923+ДАННЫЕ!$AQ1923+ДАННЫЕ!$AR1923+ДАННЫЕ!$AU1923+ДАННЫЕ!$AW1923+ДАННЫЕ!$AS1923+ДАННЫЕ!$AT1923&gt;0,1,0)&amp;"x"&amp;ДАННЫЕ!$AG1923&amp;"p"&amp;IF(ДАННЫЕ!$BY1923&gt;0,1,0)&amp;"v"&amp;IF(ДАННЫЕ!$BZ1923&gt;0,1,0)&amp;"n"&amp;ДАННЫЕ!$CA1923&amp;"t"&amp;ДАННЫЕ!$AY1923&amp;"k"&amp;ДАННЫЕ!$CB1923&amp;"q"&amp;ДАННЫЕ!$CC1923&amp;"w"&amp;ДАННЫЕ!$CD1923&amp;"e"&amp;ДАННЫЕ!$CE1923&amp;"m"&amp;ДАННЫЕ!$CF1923&amp;"c"&amp;ДАННЫЕ!$CG1923&amp;"z"&amp;ДАННЫЕ!$CH1923&amp;"d"&amp;IF(H1923=4,1,0)&amp;"s"&amp;IF(ДАННЫЕ!$J1923=1,0,1)&amp;"u"&amp;IF(ДАННЫЕ!$CJ1923&gt;0,1,0)</f>
        <v>g0cf0a06AR1VG0o0xp0v0ntkqwemczd0s1u0</v>
      </c>
      <c r="O1923" s="28" t="str">
        <f>ДАННЫЕ!$I1923&amp;"g"&amp;B1923&amp;A1923&amp;"f"&amp;P1923&amp;"c"&amp;IF(ДАННЫЕ!$U1923&gt;0,1,0)&amp;"s"&amp;IF(ДАННЫЕ!$Q1923&gt;0,IF(YEAR(ДАННЫЕ!$F$1)=YEAR(ДАННЫЕ!$Q1923),IF(MONTH(ДАННЫЕ!$F$1)=MONTH(ДАННЫЕ!$Q1923),111,11),1),0)&amp;"i"&amp;IF(ДАННЫЕ!$R1923+ДАННЫЕ!$S1923+ДАННЫЕ!$T1923=0,0,1)&amp;"h"&amp;IF(ДАННЫЕ!$P1923&gt;0,1,0)&amp;"p"&amp;IF(ДАННЫЕ!$CI1923&gt;0,IF(YEAR(ДАННЫЕ!$F$1)=YEAR(ДАННЫЕ!$CI1923),IF(MONTH(ДАННЫЕ!$F$1)=MONTH(ДАННЫЕ!$CI1923),111,11),1),0)&amp;"d"&amp;IF(ДАННЫЕ!$CJ1923&gt;0,IF(YEAR(ДАННЫЕ!$F$1)=YEAR(ДАННЫЕ!$CJ1923),IF(MONTH(ДАННЫЕ!$F$1)=MONTH(ДАННЫЕ!$CJ1923),111,11),1),0)&amp;"o"&amp;IF(ДАННЫЕ!$CK1923&gt;0,IF(MONTH(ДАННЫЕ!$F$1)=MONTH(ДАННЫЕ!$CK1923),111,11),0)&amp;"v"&amp;IF(ДАННЫЕ!$BE1923&gt;0,IF(MONTH(ДАННЫЕ!$F$1)=MONTH(ДАННЫЕ!$BE1923),111,11),0)</f>
        <v>g00f0c0s0i0h0p0d0o0v0</v>
      </c>
      <c r="P1923" s="15">
        <f t="shared" si="92"/>
        <v>0</v>
      </c>
      <c r="Q1923" s="15">
        <f>IF(ДАННЫЕ!$F$1&gt;ДАННЫЕ!$N1923,IF(YEAR(ДАННЫЕ!$F$1)=YEAR(ДАННЫЕ!M1923),1,0),0)</f>
        <v>0</v>
      </c>
      <c r="R1923" s="15">
        <f>IF(ДАННЫЕ!$F$1&gt;ДАННЫЕ!$N1923,IF(YEAR(ДАННЫЕ!$F$1)=YEAR(ДАННЫЕ!N1923),1,0),0)</f>
        <v>0</v>
      </c>
      <c r="S1923" s="15">
        <f>IF(ДАННЫЕ!$AA1923="2А",1,IF(ДАННЫЕ!$AA1923="2Б",2,IF(ДАННЫЕ!$AA1923="2В",3,IF(ДАННЫЕ!$AA1923=3,4,IF(ДАННЫЕ!$AA1923="4А",5,IF(ДАННЫЕ!$AA1923="4Б",6,IF(ДАННЫЕ!$AA1923="4В",7,IF(ДАННЫЕ!$AA1923=5,8,0))))))))</f>
        <v>0</v>
      </c>
      <c r="T1923" s="15">
        <f>IF(OR(ДАННЫЕ!$AC1923=2,ДАННЫЕ!$AD1923=2,ДАННЫЕ!$AE1923=2),2,IF(OR(ДАННЫЕ!$AC1923=1,ДАННЫЕ!$AD1923=1,ДАННЫЕ!$AE1923=1),1,0))</f>
        <v>0</v>
      </c>
    </row>
    <row r="1924" spans="1:20" x14ac:dyDescent="0.2">
      <c r="A1924" s="78">
        <f>IF(B1924&gt;0,IF(MONTH(ДАННЫЕ!$F$1)=MONTH(ДАННЫЕ!$B1924),1,0),0)</f>
        <v>0</v>
      </c>
      <c r="B1924" s="14">
        <f>IF(ДАННЫЕ!$B1924&gt;0,IF(YEAR(ДАННЫЕ!$F$1)=YEAR(ДАННЫЕ!$B1924),1,0),0)</f>
        <v>0</v>
      </c>
      <c r="C1924" s="14">
        <f>IF(ДАННЫЕ!$CM1924&gt;0,IF(YEAR(ДАННЫЕ!$F$1)=YEAR(ДАННЫЕ!$CM1924),1,0),0)</f>
        <v>0</v>
      </c>
      <c r="D1924" s="14">
        <f>IF(ДАННЫЕ!$CJ1924&gt;0,IF(ДАННЫЕ!$CL1924&gt;ДАННЫЕ!$F$1,1,IF(ДАННЫЕ!$CL1924&gt;0,0,1)),0)</f>
        <v>0</v>
      </c>
      <c r="E1924" s="43" t="str">
        <f ca="1">IF(ДАННЫЕ!$F$1&gt;0,IF(ДАННЫЕ!$G1924&gt;0,DATEDIF(ДАННЫЕ!$G1924,ДАННЫЕ!$F$1,"y"),""),IF(ДАННЫЕ!$G1924&gt;0,DATEDIF(ДАННЫЕ!$G1924,TODAY(),"y"),""))</f>
        <v/>
      </c>
      <c r="F1924" s="43" t="str">
        <f xml:space="preserve"> IF(ДАННЫЕ!$F1924="М",IF(E1924&gt;=18,IF(E1924&lt;60,1,""),""),"")&amp;IF(ДАННЫЕ!$F1924="Ж",IF(E1924&gt;=18,IF(E1924&lt;55,1,""),""),"")</f>
        <v/>
      </c>
      <c r="G1924" s="43" t="str">
        <f xml:space="preserve"> IF(ДАННЫЕ!$F1924="М",IF(E1924&gt;=60,2,""),"")&amp;IF(ДАННЫЕ!$F1924="Ж",IF(E1924&gt;=55,2,""),"")</f>
        <v/>
      </c>
      <c r="H1924" s="43" t="str">
        <f t="shared" ca="1" si="90"/>
        <v/>
      </c>
      <c r="I1924" s="43" t="str">
        <f t="shared" ca="1" si="91"/>
        <v>03</v>
      </c>
      <c r="J1924" s="28" t="str">
        <f ca="1">ДАННЫЕ!$F1924&amp;H1924&amp;I1924&amp;ДАННЫЕ!$I1924&amp;"m"&amp;IF(ДАННЫЕ!$I1924&gt;0,IF(ДАННЫЕ!$J1924&gt;0,0,1),"")&amp;"f"&amp;IF(ДАННЫЕ!$R1924&gt;0,IF(YEAR(ДАННЫЕ!$F$1)=YEAR(ДАННЫЕ!$R1924),1,0),0)&amp;"z"&amp;ДАННЫЕ!$R1924&amp;"p"&amp;ДАННЫЕ!$S1924&amp;"i"&amp;ДАННЫЕ!$T1924&amp;"h"&amp;ДАННЫЕ!$K1924&amp;"be"&amp;ДАННЫЕ!$BI1924&amp;"CD"&amp;IF(ДАННЫЕ!BF1924&gt;500,4,IF(ДАННЫЕ!BF1924&gt;350,3,IF(ДАННЫЕ!BF1924&gt;200,2,IF(ДАННЫЕ!BF1924&gt;0,1,0))))&amp;"g"&amp;B1924&amp;"d"&amp;H1924&amp;"l"&amp;ДАННЫЕ!AT1924&amp;"a"&amp;ДАННЫЕ!$V1924&amp;"v"&amp;R1924&amp;"k"&amp;ДАННЫЕ!$U1924&amp;"s"&amp;ДАННЫЕ!$Y1924&amp;"t"&amp;ДАННЫЕ!$X1924&amp;"b"&amp;IF(ДАННЫЕ!$Q1924&gt;1,1,0)&amp;"PP"&amp;ДАННЫЕ!Z1924&amp;"c"&amp;S1924&amp;"x"&amp;IF(ДАННЫЕ!$BY1924&gt;0,IF(YEAR(ДАННЫЕ!$F$1)=YEAR(ДАННЫЕ!$BY1924),1,0),0)&amp;"n"&amp;IF(ДАННЫЕ!$BZ1924&gt;0,IF(YEAR(ДАННЫЕ!$F$1)=YEAR(ДАННЫЕ!$BZ1924),1,0),0)&amp;"u"&amp;D1924&amp;"z"&amp;IF(ДАННЫЕ!$CL1924&gt;0,IF(YEAR(ДАННЫЕ!$F$1)&gt;YEAR(ДАННЫЕ!$CL1924),11,12),0)</f>
        <v>03mf0zpihbeCD0g0dlav0kstb0PPc0x0n0u0z0</v>
      </c>
      <c r="K1924" s="28" t="str">
        <f ca="1">ДАННЫЕ!$I1924&amp;"x"&amp;B1924&amp;"w"&amp;IF(T1924+ДАННЫЕ!AD1924+ДАННЫЕ!AE1924+ДАННЫЕ!AF1924+ДАННЫЕ!AG1924+ДАННЫЕ!AH1924+ДАННЫЕ!$AL1924+ДАННЫЕ!AI1924+ДАННЫЕ!AJ1924+ДАННЫЕ!AK1924+ДАННЫЕ!AP1924+ДАННЫЕ!AQ1924+ДАННЫЕ!AR1924+ДАННЫЕ!$AM1924+ДАННЫЕ!$AN1924+ДАННЫЕ!AS1924+ДАННЫЕ!AT1924&gt;0,1,0)&amp;IF(OR(T1924=2,ДАННЫЕ!AD1924=2,ДАННЫЕ!AE1924=2,ДАННЫЕ!AF1924=2,ДАННЫЕ!AG1924=2,ДАННЫЕ!AH1924=2,ДАННЫЕ!$AL1924=2,ДАННЫЕ!AI1924=2,ДАННЫЕ!AJ1924=2,ДАННЫЕ!AK1924=2,ДАННЫЕ!AP1924=2,ДАННЫЕ!AQ1924=2,ДАННЫЕ!AR1924=2,ДАННЫЕ!$AM1924=2,ДАННЫЕ!$AN1924=2,ДАННЫЕ!AS1924=2,ДАННЫЕ!AT1924=2),2,0)&amp;"t"&amp;IF(T1924&gt;0,"1"&amp;T1924,"00")&amp;"f"&amp;IF(ДАННЫЕ!$AC1924,"1"&amp;ДАННЫЕ!$AC1924,"00")&amp;"b"&amp;IF(ДАННЫЕ!$AD1924,"1"&amp;ДАННЫЕ!$AD1924,"00")&amp;"g"&amp;IF(ДАННЫЕ!$AF1924,"1"&amp;ДАННЫЕ!$AF1924,"00")&amp;"c"&amp;IF(ДАННЫЕ!$AG1924,"1"&amp;ДАННЫЕ!$AG1924,"00")&amp;"i"&amp;IF(ДАННЫЕ!$AH1924,"1"&amp;ДАННЫЕ!$AH1924,"00")&amp;"r"&amp;IF(ДАННЫЕ!$AL1924,"1"&amp;ДАННЫЕ!$AL1924,"00")&amp;"m"&amp;IF(ДАННЫЕ!$AI1924,"1"&amp;ДАННЫЕ!$AI1924,"00")&amp;"hS"&amp;IF(ДАННЫЕ!$AJ1924,"1"&amp;ДАННЫЕ!$AJ1924,"00")&amp;"hZ"&amp;IF(ДАННЫЕ!$AK1924,"1"&amp;ДАННЫЕ!$AK1924,"00")&amp;"p"&amp;IF(ДАННЫЕ!$AP1924,"1"&amp;ДАННЫЕ!$AP1924,"00")&amp;"k"&amp;IF(ДАННЫЕ!$AQ1924,"1"&amp;ДАННЫЕ!$AQ1924,"00")&amp;"z"&amp;IF(ДАННЫЕ!$AR1924,"1"&amp;ДАННЫЕ!$AR1924,"00")&amp;"j"&amp;IF(ДАННЫЕ!$AM1924,"1"&amp;ДАННЫЕ!$AM1924,"00")&amp;"n"&amp;IF(ДАННЫЕ!$AN1924,"1"&amp;ДАННЫЕ!$AN1924,"00")&amp;"E"&amp;ДАННЫЕ!BI1924&amp;"L"&amp;ДАННЫЕ!AO1924&amp;"h"&amp;IF(ДАННЫЕ!$AU1924&gt;0,1,0)&amp;"v"&amp;IF(ДАННЫЕ!$AW1924&gt;0,1,0)&amp;"a"&amp;IF(ДАННЫЕ!$AS1924,"1"&amp;ДАННЫЕ!$AS1924,"00")&amp;"s"&amp;IF(ДАННЫЕ!$AT1924,"1"&amp;ДАННЫЕ!$AT1924,"00")&amp;"u"&amp;IF(ДАННЫЕ!$CJ1924&gt;0,1,0)&amp;"y"&amp;B1924&amp;"d"&amp;H1924&amp;"e"&amp;F1924&amp;G1924</f>
        <v>x0w00t00f00b00g00c00i00r00m00hS00hZ00p00k00z00j00n00ELh0v0a00s00u0y0de</v>
      </c>
      <c r="L1924" s="28" t="str">
        <f ca="1">ДАННЫЕ!$I1924&amp;"VN"&amp;IF(ДАННЫЕ!AW1924&gt;0,11,10)&amp;"CD"&amp;IF(ДАННЫЕ!BF1924&gt;500,16,IF(ДАННЫЕ!BF1924&gt;350,15,IF(ДАННЫЕ!BF1924&gt;=200,14,IF(ДАННЫЕ!BF1924&gt;=100,13,IF(ДАННЫЕ!BF1924&gt;=50,12,IF(ДАННЫЕ!BF1924&gt;0,11,10))))))&amp;"AR"&amp;IF(ДАННЫЕ!BX1924&gt;0,1,0)&amp;"GD"&amp;B1924&amp;"VV"&amp;IF(E1924&gt;=5,IF(E1924&lt;18,1,0),0)</f>
        <v>VN10CD10AR0GD0VV0</v>
      </c>
      <c r="M1924" s="28" t="str">
        <f>ДАННЫЕ!$I1924&amp;"b"&amp;ДАННЫЕ!$BI1924&amp;"r"&amp;ДАННЫЕ!$BJ1924&amp;"CD"&amp;IF(ДАННЫЕ!BF1924&gt;0,IF(ДАННЫЕ!BF1924&lt;200,1,IF(ДАННЫЕ!BF1924&lt;350,2,3)),0)&amp;"h"&amp;IF(ДАННЫЕ!$BK1924+ДАННЫЕ!$BL1924+ДАННЫЕ!$BM1924&gt;0,1,0)&amp;"x"&amp;ДАННЫЕ!$BK1924&amp;"y"&amp;ДАННЫЕ!$BL1924&amp;"z"&amp;ДАННЫЕ!$BM1924&amp;"c"&amp;IF(ДАННЫЕ!$BK1924+ДАННЫЕ!$BL1924+ДАННЫЕ!$BM1924=3,1,0)&amp;"a"&amp;IF(ДАННЫЕ!$BQ1924+ДАННЫЕ!$BR1924&gt;0,1,0)&amp;"d"&amp;ДАННЫЕ!$BQ1924&amp;"v"&amp;ДАННЫЕ!$BR1924&amp;"p"&amp;ДАННЫЕ!$BS1924&amp;"n"&amp;ДАННЫЕ!$BU1924&amp;"t"&amp;ДАННЫЕ!$BV1924&amp;"o"&amp;ДАННЫЕ!$BT1924&amp;"l"&amp;IF(ДАННЫЕ!$BN1924&gt;0,1,0)&amp;ДАННЫЕ!$BN1924&amp;"g"&amp;ДАННЫЕ!$BO1924&amp;"s"&amp;ДАННЫЕ!$BP1924&amp;"DZ"&amp;IF(ДАННЫЕ!B1924-ДАННЫЕ!G1924 &lt; 60,IF(ДАННЫЕ!B1924-ДАННЫЕ!G1924 &gt;= 0,1,0),0)&amp;"u"&amp;IF(ДАННЫЕ!$CJ1924&gt;0,1,0)</f>
        <v>brCD0h0xyzc0a0dvpntol0gsDZ1u0</v>
      </c>
      <c r="N1924" s="28" t="str">
        <f ca="1">ДАННЫЕ!$F1924&amp;ДАННЫЕ!$I1924&amp;"g"&amp;B1924&amp;"cf"&amp;D1924&amp;"a"&amp;IF(ДАННЫЕ!$BX1924&gt;0,1,0)&amp;IF(ДАННЫЕ!$BF1924&gt;500,1,IF(ДАННЫЕ!$BF1924&gt;350,2,IF(ДАННЫЕ!$BF1924&gt;=200,3,IF(ДАННЫЕ!$BF1924&gt;=100,4,IF(ДАННЫЕ!$BF1924&gt;=50,5,IF(ДАННЫЕ!$BF1924&lt;50,6,0))))))&amp;"AR"&amp;IF(DATEDIF(ДАННЫЕ!$BX1924,ДАННЫЕ!$F$1,"y")&gt;1,1,0)&amp;"VG"&amp;IF(ДАННЫЕ!$BH1924="0",1,0)&amp;"o"&amp;IF(T1924+ДАННЫЕ!$AF1924+ДАННЫЕ!$AG1924+ДАННЫЕ!$AH1924+ДАННЫЕ!$AI1924+ДАННЫЕ!$AJ1924+ДАННЫЕ!$AP1924+ДАННЫЕ!$AQ1924+ДАННЫЕ!$AR1924+ДАННЫЕ!$AU1924+ДАННЫЕ!$AW1924+ДАННЫЕ!$AS1924+ДАННЫЕ!$AT1924&gt;0,1,0)&amp;"x"&amp;ДАННЫЕ!$AG1924&amp;"p"&amp;IF(ДАННЫЕ!$BY1924&gt;0,1,0)&amp;"v"&amp;IF(ДАННЫЕ!$BZ1924&gt;0,1,0)&amp;"n"&amp;ДАННЫЕ!$CA1924&amp;"t"&amp;ДАННЫЕ!$AY1924&amp;"k"&amp;ДАННЫЕ!$CB1924&amp;"q"&amp;ДАННЫЕ!$CC1924&amp;"w"&amp;ДАННЫЕ!$CD1924&amp;"e"&amp;ДАННЫЕ!$CE1924&amp;"m"&amp;ДАННЫЕ!$CF1924&amp;"c"&amp;ДАННЫЕ!$CG1924&amp;"z"&amp;ДАННЫЕ!$CH1924&amp;"d"&amp;IF(H1924=4,1,0)&amp;"s"&amp;IF(ДАННЫЕ!$J1924=1,0,1)&amp;"u"&amp;IF(ДАННЫЕ!$CJ1924&gt;0,1,0)</f>
        <v>g0cf0a06AR1VG0o0xp0v0ntkqwemczd0s1u0</v>
      </c>
      <c r="O1924" s="28" t="str">
        <f>ДАННЫЕ!$I1924&amp;"g"&amp;B1924&amp;A1924&amp;"f"&amp;P1924&amp;"c"&amp;IF(ДАННЫЕ!$U1924&gt;0,1,0)&amp;"s"&amp;IF(ДАННЫЕ!$Q1924&gt;0,IF(YEAR(ДАННЫЕ!$F$1)=YEAR(ДАННЫЕ!$Q1924),IF(MONTH(ДАННЫЕ!$F$1)=MONTH(ДАННЫЕ!$Q1924),111,11),1),0)&amp;"i"&amp;IF(ДАННЫЕ!$R1924+ДАННЫЕ!$S1924+ДАННЫЕ!$T1924=0,0,1)&amp;"h"&amp;IF(ДАННЫЕ!$P1924&gt;0,1,0)&amp;"p"&amp;IF(ДАННЫЕ!$CI1924&gt;0,IF(YEAR(ДАННЫЕ!$F$1)=YEAR(ДАННЫЕ!$CI1924),IF(MONTH(ДАННЫЕ!$F$1)=MONTH(ДАННЫЕ!$CI1924),111,11),1),0)&amp;"d"&amp;IF(ДАННЫЕ!$CJ1924&gt;0,IF(YEAR(ДАННЫЕ!$F$1)=YEAR(ДАННЫЕ!$CJ1924),IF(MONTH(ДАННЫЕ!$F$1)=MONTH(ДАННЫЕ!$CJ1924),111,11),1),0)&amp;"o"&amp;IF(ДАННЫЕ!$CK1924&gt;0,IF(MONTH(ДАННЫЕ!$F$1)=MONTH(ДАННЫЕ!$CK1924),111,11),0)&amp;"v"&amp;IF(ДАННЫЕ!$BE1924&gt;0,IF(MONTH(ДАННЫЕ!$F$1)=MONTH(ДАННЫЕ!$BE1924),111,11),0)</f>
        <v>g00f0c0s0i0h0p0d0o0v0</v>
      </c>
      <c r="P1924" s="15">
        <f t="shared" si="92"/>
        <v>0</v>
      </c>
      <c r="Q1924" s="15">
        <f>IF(ДАННЫЕ!$F$1&gt;ДАННЫЕ!$N1924,IF(YEAR(ДАННЫЕ!$F$1)=YEAR(ДАННЫЕ!M1924),1,0),0)</f>
        <v>0</v>
      </c>
      <c r="R1924" s="15">
        <f>IF(ДАННЫЕ!$F$1&gt;ДАННЫЕ!$N1924,IF(YEAR(ДАННЫЕ!$F$1)=YEAR(ДАННЫЕ!N1924),1,0),0)</f>
        <v>0</v>
      </c>
      <c r="S1924" s="15">
        <f>IF(ДАННЫЕ!$AA1924="2А",1,IF(ДАННЫЕ!$AA1924="2Б",2,IF(ДАННЫЕ!$AA1924="2В",3,IF(ДАННЫЕ!$AA1924=3,4,IF(ДАННЫЕ!$AA1924="4А",5,IF(ДАННЫЕ!$AA1924="4Б",6,IF(ДАННЫЕ!$AA1924="4В",7,IF(ДАННЫЕ!$AA1924=5,8,0))))))))</f>
        <v>0</v>
      </c>
      <c r="T1924" s="15">
        <f>IF(OR(ДАННЫЕ!$AC1924=2,ДАННЫЕ!$AD1924=2,ДАННЫЕ!$AE1924=2),2,IF(OR(ДАННЫЕ!$AC1924=1,ДАННЫЕ!$AD1924=1,ДАННЫЕ!$AE1924=1),1,0))</f>
        <v>0</v>
      </c>
    </row>
    <row r="1925" spans="1:20" x14ac:dyDescent="0.2">
      <c r="A1925" s="78">
        <f>IF(B1925&gt;0,IF(MONTH(ДАННЫЕ!$F$1)=MONTH(ДАННЫЕ!$B1925),1,0),0)</f>
        <v>0</v>
      </c>
      <c r="B1925" s="14">
        <f>IF(ДАННЫЕ!$B1925&gt;0,IF(YEAR(ДАННЫЕ!$F$1)=YEAR(ДАННЫЕ!$B1925),1,0),0)</f>
        <v>0</v>
      </c>
      <c r="C1925" s="14">
        <f>IF(ДАННЫЕ!$CM1925&gt;0,IF(YEAR(ДАННЫЕ!$F$1)=YEAR(ДАННЫЕ!$CM1925),1,0),0)</f>
        <v>0</v>
      </c>
      <c r="D1925" s="14">
        <f>IF(ДАННЫЕ!$CJ1925&gt;0,IF(ДАННЫЕ!$CL1925&gt;ДАННЫЕ!$F$1,1,IF(ДАННЫЕ!$CL1925&gt;0,0,1)),0)</f>
        <v>0</v>
      </c>
      <c r="E1925" s="43" t="str">
        <f ca="1">IF(ДАННЫЕ!$F$1&gt;0,IF(ДАННЫЕ!$G1925&gt;0,DATEDIF(ДАННЫЕ!$G1925,ДАННЫЕ!$F$1,"y"),""),IF(ДАННЫЕ!$G1925&gt;0,DATEDIF(ДАННЫЕ!$G1925,TODAY(),"y"),""))</f>
        <v/>
      </c>
      <c r="F1925" s="43" t="str">
        <f xml:space="preserve"> IF(ДАННЫЕ!$F1925="М",IF(E1925&gt;=18,IF(E1925&lt;60,1,""),""),"")&amp;IF(ДАННЫЕ!$F1925="Ж",IF(E1925&gt;=18,IF(E1925&lt;55,1,""),""),"")</f>
        <v/>
      </c>
      <c r="G1925" s="43" t="str">
        <f xml:space="preserve"> IF(ДАННЫЕ!$F1925="М",IF(E1925&gt;=60,2,""),"")&amp;IF(ДАННЫЕ!$F1925="Ж",IF(E1925&gt;=55,2,""),"")</f>
        <v/>
      </c>
      <c r="H1925" s="43" t="str">
        <f t="shared" ca="1" si="90"/>
        <v/>
      </c>
      <c r="I1925" s="43" t="str">
        <f t="shared" ca="1" si="91"/>
        <v>03</v>
      </c>
      <c r="J1925" s="28" t="str">
        <f ca="1">ДАННЫЕ!$F1925&amp;H1925&amp;I1925&amp;ДАННЫЕ!$I1925&amp;"m"&amp;IF(ДАННЫЕ!$I1925&gt;0,IF(ДАННЫЕ!$J1925&gt;0,0,1),"")&amp;"f"&amp;IF(ДАННЫЕ!$R1925&gt;0,IF(YEAR(ДАННЫЕ!$F$1)=YEAR(ДАННЫЕ!$R1925),1,0),0)&amp;"z"&amp;ДАННЫЕ!$R1925&amp;"p"&amp;ДАННЫЕ!$S1925&amp;"i"&amp;ДАННЫЕ!$T1925&amp;"h"&amp;ДАННЫЕ!$K1925&amp;"be"&amp;ДАННЫЕ!$BI1925&amp;"CD"&amp;IF(ДАННЫЕ!BF1925&gt;500,4,IF(ДАННЫЕ!BF1925&gt;350,3,IF(ДАННЫЕ!BF1925&gt;200,2,IF(ДАННЫЕ!BF1925&gt;0,1,0))))&amp;"g"&amp;B1925&amp;"d"&amp;H1925&amp;"l"&amp;ДАННЫЕ!AT1925&amp;"a"&amp;ДАННЫЕ!$V1925&amp;"v"&amp;R1925&amp;"k"&amp;ДАННЫЕ!$U1925&amp;"s"&amp;ДАННЫЕ!$Y1925&amp;"t"&amp;ДАННЫЕ!$X1925&amp;"b"&amp;IF(ДАННЫЕ!$Q1925&gt;1,1,0)&amp;"PP"&amp;ДАННЫЕ!Z1925&amp;"c"&amp;S1925&amp;"x"&amp;IF(ДАННЫЕ!$BY1925&gt;0,IF(YEAR(ДАННЫЕ!$F$1)=YEAR(ДАННЫЕ!$BY1925),1,0),0)&amp;"n"&amp;IF(ДАННЫЕ!$BZ1925&gt;0,IF(YEAR(ДАННЫЕ!$F$1)=YEAR(ДАННЫЕ!$BZ1925),1,0),0)&amp;"u"&amp;D1925&amp;"z"&amp;IF(ДАННЫЕ!$CL1925&gt;0,IF(YEAR(ДАННЫЕ!$F$1)&gt;YEAR(ДАННЫЕ!$CL1925),11,12),0)</f>
        <v>03mf0zpihbeCD0g0dlav0kstb0PPc0x0n0u0z0</v>
      </c>
      <c r="K1925" s="28" t="str">
        <f ca="1">ДАННЫЕ!$I1925&amp;"x"&amp;B1925&amp;"w"&amp;IF(T1925+ДАННЫЕ!AD1925+ДАННЫЕ!AE1925+ДАННЫЕ!AF1925+ДАННЫЕ!AG1925+ДАННЫЕ!AH1925+ДАННЫЕ!$AL1925+ДАННЫЕ!AI1925+ДАННЫЕ!AJ1925+ДАННЫЕ!AK1925+ДАННЫЕ!AP1925+ДАННЫЕ!AQ1925+ДАННЫЕ!AR1925+ДАННЫЕ!$AM1925+ДАННЫЕ!$AN1925+ДАННЫЕ!AS1925+ДАННЫЕ!AT1925&gt;0,1,0)&amp;IF(OR(T1925=2,ДАННЫЕ!AD1925=2,ДАННЫЕ!AE1925=2,ДАННЫЕ!AF1925=2,ДАННЫЕ!AG1925=2,ДАННЫЕ!AH1925=2,ДАННЫЕ!$AL1925=2,ДАННЫЕ!AI1925=2,ДАННЫЕ!AJ1925=2,ДАННЫЕ!AK1925=2,ДАННЫЕ!AP1925=2,ДАННЫЕ!AQ1925=2,ДАННЫЕ!AR1925=2,ДАННЫЕ!$AM1925=2,ДАННЫЕ!$AN1925=2,ДАННЫЕ!AS1925=2,ДАННЫЕ!AT1925=2),2,0)&amp;"t"&amp;IF(T1925&gt;0,"1"&amp;T1925,"00")&amp;"f"&amp;IF(ДАННЫЕ!$AC1925,"1"&amp;ДАННЫЕ!$AC1925,"00")&amp;"b"&amp;IF(ДАННЫЕ!$AD1925,"1"&amp;ДАННЫЕ!$AD1925,"00")&amp;"g"&amp;IF(ДАННЫЕ!$AF1925,"1"&amp;ДАННЫЕ!$AF1925,"00")&amp;"c"&amp;IF(ДАННЫЕ!$AG1925,"1"&amp;ДАННЫЕ!$AG1925,"00")&amp;"i"&amp;IF(ДАННЫЕ!$AH1925,"1"&amp;ДАННЫЕ!$AH1925,"00")&amp;"r"&amp;IF(ДАННЫЕ!$AL1925,"1"&amp;ДАННЫЕ!$AL1925,"00")&amp;"m"&amp;IF(ДАННЫЕ!$AI1925,"1"&amp;ДАННЫЕ!$AI1925,"00")&amp;"hS"&amp;IF(ДАННЫЕ!$AJ1925,"1"&amp;ДАННЫЕ!$AJ1925,"00")&amp;"hZ"&amp;IF(ДАННЫЕ!$AK1925,"1"&amp;ДАННЫЕ!$AK1925,"00")&amp;"p"&amp;IF(ДАННЫЕ!$AP1925,"1"&amp;ДАННЫЕ!$AP1925,"00")&amp;"k"&amp;IF(ДАННЫЕ!$AQ1925,"1"&amp;ДАННЫЕ!$AQ1925,"00")&amp;"z"&amp;IF(ДАННЫЕ!$AR1925,"1"&amp;ДАННЫЕ!$AR1925,"00")&amp;"j"&amp;IF(ДАННЫЕ!$AM1925,"1"&amp;ДАННЫЕ!$AM1925,"00")&amp;"n"&amp;IF(ДАННЫЕ!$AN1925,"1"&amp;ДАННЫЕ!$AN1925,"00")&amp;"E"&amp;ДАННЫЕ!BI1925&amp;"L"&amp;ДАННЫЕ!AO1925&amp;"h"&amp;IF(ДАННЫЕ!$AU1925&gt;0,1,0)&amp;"v"&amp;IF(ДАННЫЕ!$AW1925&gt;0,1,0)&amp;"a"&amp;IF(ДАННЫЕ!$AS1925,"1"&amp;ДАННЫЕ!$AS1925,"00")&amp;"s"&amp;IF(ДАННЫЕ!$AT1925,"1"&amp;ДАННЫЕ!$AT1925,"00")&amp;"u"&amp;IF(ДАННЫЕ!$CJ1925&gt;0,1,0)&amp;"y"&amp;B1925&amp;"d"&amp;H1925&amp;"e"&amp;F1925&amp;G1925</f>
        <v>x0w00t00f00b00g00c00i00r00m00hS00hZ00p00k00z00j00n00ELh0v0a00s00u0y0de</v>
      </c>
      <c r="L1925" s="28" t="str">
        <f ca="1">ДАННЫЕ!$I1925&amp;"VN"&amp;IF(ДАННЫЕ!AW1925&gt;0,11,10)&amp;"CD"&amp;IF(ДАННЫЕ!BF1925&gt;500,16,IF(ДАННЫЕ!BF1925&gt;350,15,IF(ДАННЫЕ!BF1925&gt;=200,14,IF(ДАННЫЕ!BF1925&gt;=100,13,IF(ДАННЫЕ!BF1925&gt;=50,12,IF(ДАННЫЕ!BF1925&gt;0,11,10))))))&amp;"AR"&amp;IF(ДАННЫЕ!BX1925&gt;0,1,0)&amp;"GD"&amp;B1925&amp;"VV"&amp;IF(E1925&gt;=5,IF(E1925&lt;18,1,0),0)</f>
        <v>VN10CD10AR0GD0VV0</v>
      </c>
      <c r="M1925" s="28" t="str">
        <f>ДАННЫЕ!$I1925&amp;"b"&amp;ДАННЫЕ!$BI1925&amp;"r"&amp;ДАННЫЕ!$BJ1925&amp;"CD"&amp;IF(ДАННЫЕ!BF1925&gt;0,IF(ДАННЫЕ!BF1925&lt;200,1,IF(ДАННЫЕ!BF1925&lt;350,2,3)),0)&amp;"h"&amp;IF(ДАННЫЕ!$BK1925+ДАННЫЕ!$BL1925+ДАННЫЕ!$BM1925&gt;0,1,0)&amp;"x"&amp;ДАННЫЕ!$BK1925&amp;"y"&amp;ДАННЫЕ!$BL1925&amp;"z"&amp;ДАННЫЕ!$BM1925&amp;"c"&amp;IF(ДАННЫЕ!$BK1925+ДАННЫЕ!$BL1925+ДАННЫЕ!$BM1925=3,1,0)&amp;"a"&amp;IF(ДАННЫЕ!$BQ1925+ДАННЫЕ!$BR1925&gt;0,1,0)&amp;"d"&amp;ДАННЫЕ!$BQ1925&amp;"v"&amp;ДАННЫЕ!$BR1925&amp;"p"&amp;ДАННЫЕ!$BS1925&amp;"n"&amp;ДАННЫЕ!$BU1925&amp;"t"&amp;ДАННЫЕ!$BV1925&amp;"o"&amp;ДАННЫЕ!$BT1925&amp;"l"&amp;IF(ДАННЫЕ!$BN1925&gt;0,1,0)&amp;ДАННЫЕ!$BN1925&amp;"g"&amp;ДАННЫЕ!$BO1925&amp;"s"&amp;ДАННЫЕ!$BP1925&amp;"DZ"&amp;IF(ДАННЫЕ!B1925-ДАННЫЕ!G1925 &lt; 60,IF(ДАННЫЕ!B1925-ДАННЫЕ!G1925 &gt;= 0,1,0),0)&amp;"u"&amp;IF(ДАННЫЕ!$CJ1925&gt;0,1,0)</f>
        <v>brCD0h0xyzc0a0dvpntol0gsDZ1u0</v>
      </c>
      <c r="N1925" s="28" t="str">
        <f ca="1">ДАННЫЕ!$F1925&amp;ДАННЫЕ!$I1925&amp;"g"&amp;B1925&amp;"cf"&amp;D1925&amp;"a"&amp;IF(ДАННЫЕ!$BX1925&gt;0,1,0)&amp;IF(ДАННЫЕ!$BF1925&gt;500,1,IF(ДАННЫЕ!$BF1925&gt;350,2,IF(ДАННЫЕ!$BF1925&gt;=200,3,IF(ДАННЫЕ!$BF1925&gt;=100,4,IF(ДАННЫЕ!$BF1925&gt;=50,5,IF(ДАННЫЕ!$BF1925&lt;50,6,0))))))&amp;"AR"&amp;IF(DATEDIF(ДАННЫЕ!$BX1925,ДАННЫЕ!$F$1,"y")&gt;1,1,0)&amp;"VG"&amp;IF(ДАННЫЕ!$BH1925="0",1,0)&amp;"o"&amp;IF(T1925+ДАННЫЕ!$AF1925+ДАННЫЕ!$AG1925+ДАННЫЕ!$AH1925+ДАННЫЕ!$AI1925+ДАННЫЕ!$AJ1925+ДАННЫЕ!$AP1925+ДАННЫЕ!$AQ1925+ДАННЫЕ!$AR1925+ДАННЫЕ!$AU1925+ДАННЫЕ!$AW1925+ДАННЫЕ!$AS1925+ДАННЫЕ!$AT1925&gt;0,1,0)&amp;"x"&amp;ДАННЫЕ!$AG1925&amp;"p"&amp;IF(ДАННЫЕ!$BY1925&gt;0,1,0)&amp;"v"&amp;IF(ДАННЫЕ!$BZ1925&gt;0,1,0)&amp;"n"&amp;ДАННЫЕ!$CA1925&amp;"t"&amp;ДАННЫЕ!$AY1925&amp;"k"&amp;ДАННЫЕ!$CB1925&amp;"q"&amp;ДАННЫЕ!$CC1925&amp;"w"&amp;ДАННЫЕ!$CD1925&amp;"e"&amp;ДАННЫЕ!$CE1925&amp;"m"&amp;ДАННЫЕ!$CF1925&amp;"c"&amp;ДАННЫЕ!$CG1925&amp;"z"&amp;ДАННЫЕ!$CH1925&amp;"d"&amp;IF(H1925=4,1,0)&amp;"s"&amp;IF(ДАННЫЕ!$J1925=1,0,1)&amp;"u"&amp;IF(ДАННЫЕ!$CJ1925&gt;0,1,0)</f>
        <v>g0cf0a06AR1VG0o0xp0v0ntkqwemczd0s1u0</v>
      </c>
      <c r="O1925" s="28" t="str">
        <f>ДАННЫЕ!$I1925&amp;"g"&amp;B1925&amp;A1925&amp;"f"&amp;P1925&amp;"c"&amp;IF(ДАННЫЕ!$U1925&gt;0,1,0)&amp;"s"&amp;IF(ДАННЫЕ!$Q1925&gt;0,IF(YEAR(ДАННЫЕ!$F$1)=YEAR(ДАННЫЕ!$Q1925),IF(MONTH(ДАННЫЕ!$F$1)=MONTH(ДАННЫЕ!$Q1925),111,11),1),0)&amp;"i"&amp;IF(ДАННЫЕ!$R1925+ДАННЫЕ!$S1925+ДАННЫЕ!$T1925=0,0,1)&amp;"h"&amp;IF(ДАННЫЕ!$P1925&gt;0,1,0)&amp;"p"&amp;IF(ДАННЫЕ!$CI1925&gt;0,IF(YEAR(ДАННЫЕ!$F$1)=YEAR(ДАННЫЕ!$CI1925),IF(MONTH(ДАННЫЕ!$F$1)=MONTH(ДАННЫЕ!$CI1925),111,11),1),0)&amp;"d"&amp;IF(ДАННЫЕ!$CJ1925&gt;0,IF(YEAR(ДАННЫЕ!$F$1)=YEAR(ДАННЫЕ!$CJ1925),IF(MONTH(ДАННЫЕ!$F$1)=MONTH(ДАННЫЕ!$CJ1925),111,11),1),0)&amp;"o"&amp;IF(ДАННЫЕ!$CK1925&gt;0,IF(MONTH(ДАННЫЕ!$F$1)=MONTH(ДАННЫЕ!$CK1925),111,11),0)&amp;"v"&amp;IF(ДАННЫЕ!$BE1925&gt;0,IF(MONTH(ДАННЫЕ!$F$1)=MONTH(ДАННЫЕ!$BE1925),111,11),0)</f>
        <v>g00f0c0s0i0h0p0d0o0v0</v>
      </c>
      <c r="P1925" s="15">
        <f t="shared" si="92"/>
        <v>0</v>
      </c>
      <c r="Q1925" s="15">
        <f>IF(ДАННЫЕ!$F$1&gt;ДАННЫЕ!$N1925,IF(YEAR(ДАННЫЕ!$F$1)=YEAR(ДАННЫЕ!M1925),1,0),0)</f>
        <v>0</v>
      </c>
      <c r="R1925" s="15">
        <f>IF(ДАННЫЕ!$F$1&gt;ДАННЫЕ!$N1925,IF(YEAR(ДАННЫЕ!$F$1)=YEAR(ДАННЫЕ!N1925),1,0),0)</f>
        <v>0</v>
      </c>
      <c r="S1925" s="15">
        <f>IF(ДАННЫЕ!$AA1925="2А",1,IF(ДАННЫЕ!$AA1925="2Б",2,IF(ДАННЫЕ!$AA1925="2В",3,IF(ДАННЫЕ!$AA1925=3,4,IF(ДАННЫЕ!$AA1925="4А",5,IF(ДАННЫЕ!$AA1925="4Б",6,IF(ДАННЫЕ!$AA1925="4В",7,IF(ДАННЫЕ!$AA1925=5,8,0))))))))</f>
        <v>0</v>
      </c>
      <c r="T1925" s="15">
        <f>IF(OR(ДАННЫЕ!$AC1925=2,ДАННЫЕ!$AD1925=2,ДАННЫЕ!$AE1925=2),2,IF(OR(ДАННЫЕ!$AC1925=1,ДАННЫЕ!$AD1925=1,ДАННЫЕ!$AE1925=1),1,0))</f>
        <v>0</v>
      </c>
    </row>
    <row r="1926" spans="1:20" x14ac:dyDescent="0.2">
      <c r="A1926" s="78">
        <f>IF(B1926&gt;0,IF(MONTH(ДАННЫЕ!$F$1)=MONTH(ДАННЫЕ!$B1926),1,0),0)</f>
        <v>0</v>
      </c>
      <c r="B1926" s="14">
        <f>IF(ДАННЫЕ!$B1926&gt;0,IF(YEAR(ДАННЫЕ!$F$1)=YEAR(ДАННЫЕ!$B1926),1,0),0)</f>
        <v>0</v>
      </c>
      <c r="C1926" s="14">
        <f>IF(ДАННЫЕ!$CM1926&gt;0,IF(YEAR(ДАННЫЕ!$F$1)=YEAR(ДАННЫЕ!$CM1926),1,0),0)</f>
        <v>0</v>
      </c>
      <c r="D1926" s="14">
        <f>IF(ДАННЫЕ!$CJ1926&gt;0,IF(ДАННЫЕ!$CL1926&gt;ДАННЫЕ!$F$1,1,IF(ДАННЫЕ!$CL1926&gt;0,0,1)),0)</f>
        <v>0</v>
      </c>
      <c r="E1926" s="43" t="str">
        <f ca="1">IF(ДАННЫЕ!$F$1&gt;0,IF(ДАННЫЕ!$G1926&gt;0,DATEDIF(ДАННЫЕ!$G1926,ДАННЫЕ!$F$1,"y"),""),IF(ДАННЫЕ!$G1926&gt;0,DATEDIF(ДАННЫЕ!$G1926,TODAY(),"y"),""))</f>
        <v/>
      </c>
      <c r="F1926" s="43" t="str">
        <f xml:space="preserve"> IF(ДАННЫЕ!$F1926="М",IF(E1926&gt;=18,IF(E1926&lt;60,1,""),""),"")&amp;IF(ДАННЫЕ!$F1926="Ж",IF(E1926&gt;=18,IF(E1926&lt;55,1,""),""),"")</f>
        <v/>
      </c>
      <c r="G1926" s="43" t="str">
        <f xml:space="preserve"> IF(ДАННЫЕ!$F1926="М",IF(E1926&gt;=60,2,""),"")&amp;IF(ДАННЫЕ!$F1926="Ж",IF(E1926&gt;=55,2,""),"")</f>
        <v/>
      </c>
      <c r="H1926" s="43" t="str">
        <f t="shared" ca="1" si="90"/>
        <v/>
      </c>
      <c r="I1926" s="43" t="str">
        <f t="shared" ca="1" si="91"/>
        <v>03</v>
      </c>
      <c r="J1926" s="28" t="str">
        <f ca="1">ДАННЫЕ!$F1926&amp;H1926&amp;I1926&amp;ДАННЫЕ!$I1926&amp;"m"&amp;IF(ДАННЫЕ!$I1926&gt;0,IF(ДАННЫЕ!$J1926&gt;0,0,1),"")&amp;"f"&amp;IF(ДАННЫЕ!$R1926&gt;0,IF(YEAR(ДАННЫЕ!$F$1)=YEAR(ДАННЫЕ!$R1926),1,0),0)&amp;"z"&amp;ДАННЫЕ!$R1926&amp;"p"&amp;ДАННЫЕ!$S1926&amp;"i"&amp;ДАННЫЕ!$T1926&amp;"h"&amp;ДАННЫЕ!$K1926&amp;"be"&amp;ДАННЫЕ!$BI1926&amp;"CD"&amp;IF(ДАННЫЕ!BF1926&gt;500,4,IF(ДАННЫЕ!BF1926&gt;350,3,IF(ДАННЫЕ!BF1926&gt;200,2,IF(ДАННЫЕ!BF1926&gt;0,1,0))))&amp;"g"&amp;B1926&amp;"d"&amp;H1926&amp;"l"&amp;ДАННЫЕ!AT1926&amp;"a"&amp;ДАННЫЕ!$V1926&amp;"v"&amp;R1926&amp;"k"&amp;ДАННЫЕ!$U1926&amp;"s"&amp;ДАННЫЕ!$Y1926&amp;"t"&amp;ДАННЫЕ!$X1926&amp;"b"&amp;IF(ДАННЫЕ!$Q1926&gt;1,1,0)&amp;"PP"&amp;ДАННЫЕ!Z1926&amp;"c"&amp;S1926&amp;"x"&amp;IF(ДАННЫЕ!$BY1926&gt;0,IF(YEAR(ДАННЫЕ!$F$1)=YEAR(ДАННЫЕ!$BY1926),1,0),0)&amp;"n"&amp;IF(ДАННЫЕ!$BZ1926&gt;0,IF(YEAR(ДАННЫЕ!$F$1)=YEAR(ДАННЫЕ!$BZ1926),1,0),0)&amp;"u"&amp;D1926&amp;"z"&amp;IF(ДАННЫЕ!$CL1926&gt;0,IF(YEAR(ДАННЫЕ!$F$1)&gt;YEAR(ДАННЫЕ!$CL1926),11,12),0)</f>
        <v>03mf0zpihbeCD0g0dlav0kstb0PPc0x0n0u0z0</v>
      </c>
      <c r="K1926" s="28" t="str">
        <f ca="1">ДАННЫЕ!$I1926&amp;"x"&amp;B1926&amp;"w"&amp;IF(T1926+ДАННЫЕ!AD1926+ДАННЫЕ!AE1926+ДАННЫЕ!AF1926+ДАННЫЕ!AG1926+ДАННЫЕ!AH1926+ДАННЫЕ!$AL1926+ДАННЫЕ!AI1926+ДАННЫЕ!AJ1926+ДАННЫЕ!AK1926+ДАННЫЕ!AP1926+ДАННЫЕ!AQ1926+ДАННЫЕ!AR1926+ДАННЫЕ!$AM1926+ДАННЫЕ!$AN1926+ДАННЫЕ!AS1926+ДАННЫЕ!AT1926&gt;0,1,0)&amp;IF(OR(T1926=2,ДАННЫЕ!AD1926=2,ДАННЫЕ!AE1926=2,ДАННЫЕ!AF1926=2,ДАННЫЕ!AG1926=2,ДАННЫЕ!AH1926=2,ДАННЫЕ!$AL1926=2,ДАННЫЕ!AI1926=2,ДАННЫЕ!AJ1926=2,ДАННЫЕ!AK1926=2,ДАННЫЕ!AP1926=2,ДАННЫЕ!AQ1926=2,ДАННЫЕ!AR1926=2,ДАННЫЕ!$AM1926=2,ДАННЫЕ!$AN1926=2,ДАННЫЕ!AS1926=2,ДАННЫЕ!AT1926=2),2,0)&amp;"t"&amp;IF(T1926&gt;0,"1"&amp;T1926,"00")&amp;"f"&amp;IF(ДАННЫЕ!$AC1926,"1"&amp;ДАННЫЕ!$AC1926,"00")&amp;"b"&amp;IF(ДАННЫЕ!$AD1926,"1"&amp;ДАННЫЕ!$AD1926,"00")&amp;"g"&amp;IF(ДАННЫЕ!$AF1926,"1"&amp;ДАННЫЕ!$AF1926,"00")&amp;"c"&amp;IF(ДАННЫЕ!$AG1926,"1"&amp;ДАННЫЕ!$AG1926,"00")&amp;"i"&amp;IF(ДАННЫЕ!$AH1926,"1"&amp;ДАННЫЕ!$AH1926,"00")&amp;"r"&amp;IF(ДАННЫЕ!$AL1926,"1"&amp;ДАННЫЕ!$AL1926,"00")&amp;"m"&amp;IF(ДАННЫЕ!$AI1926,"1"&amp;ДАННЫЕ!$AI1926,"00")&amp;"hS"&amp;IF(ДАННЫЕ!$AJ1926,"1"&amp;ДАННЫЕ!$AJ1926,"00")&amp;"hZ"&amp;IF(ДАННЫЕ!$AK1926,"1"&amp;ДАННЫЕ!$AK1926,"00")&amp;"p"&amp;IF(ДАННЫЕ!$AP1926,"1"&amp;ДАННЫЕ!$AP1926,"00")&amp;"k"&amp;IF(ДАННЫЕ!$AQ1926,"1"&amp;ДАННЫЕ!$AQ1926,"00")&amp;"z"&amp;IF(ДАННЫЕ!$AR1926,"1"&amp;ДАННЫЕ!$AR1926,"00")&amp;"j"&amp;IF(ДАННЫЕ!$AM1926,"1"&amp;ДАННЫЕ!$AM1926,"00")&amp;"n"&amp;IF(ДАННЫЕ!$AN1926,"1"&amp;ДАННЫЕ!$AN1926,"00")&amp;"E"&amp;ДАННЫЕ!BI1926&amp;"L"&amp;ДАННЫЕ!AO1926&amp;"h"&amp;IF(ДАННЫЕ!$AU1926&gt;0,1,0)&amp;"v"&amp;IF(ДАННЫЕ!$AW1926&gt;0,1,0)&amp;"a"&amp;IF(ДАННЫЕ!$AS1926,"1"&amp;ДАННЫЕ!$AS1926,"00")&amp;"s"&amp;IF(ДАННЫЕ!$AT1926,"1"&amp;ДАННЫЕ!$AT1926,"00")&amp;"u"&amp;IF(ДАННЫЕ!$CJ1926&gt;0,1,0)&amp;"y"&amp;B1926&amp;"d"&amp;H1926&amp;"e"&amp;F1926&amp;G1926</f>
        <v>x0w00t00f00b00g00c00i00r00m00hS00hZ00p00k00z00j00n00ELh0v0a00s00u0y0de</v>
      </c>
      <c r="L1926" s="28" t="str">
        <f ca="1">ДАННЫЕ!$I1926&amp;"VN"&amp;IF(ДАННЫЕ!AW1926&gt;0,11,10)&amp;"CD"&amp;IF(ДАННЫЕ!BF1926&gt;500,16,IF(ДАННЫЕ!BF1926&gt;350,15,IF(ДАННЫЕ!BF1926&gt;=200,14,IF(ДАННЫЕ!BF1926&gt;=100,13,IF(ДАННЫЕ!BF1926&gt;=50,12,IF(ДАННЫЕ!BF1926&gt;0,11,10))))))&amp;"AR"&amp;IF(ДАННЫЕ!BX1926&gt;0,1,0)&amp;"GD"&amp;B1926&amp;"VV"&amp;IF(E1926&gt;=5,IF(E1926&lt;18,1,0),0)</f>
        <v>VN10CD10AR0GD0VV0</v>
      </c>
      <c r="M1926" s="28" t="str">
        <f>ДАННЫЕ!$I1926&amp;"b"&amp;ДАННЫЕ!$BI1926&amp;"r"&amp;ДАННЫЕ!$BJ1926&amp;"CD"&amp;IF(ДАННЫЕ!BF1926&gt;0,IF(ДАННЫЕ!BF1926&lt;200,1,IF(ДАННЫЕ!BF1926&lt;350,2,3)),0)&amp;"h"&amp;IF(ДАННЫЕ!$BK1926+ДАННЫЕ!$BL1926+ДАННЫЕ!$BM1926&gt;0,1,0)&amp;"x"&amp;ДАННЫЕ!$BK1926&amp;"y"&amp;ДАННЫЕ!$BL1926&amp;"z"&amp;ДАННЫЕ!$BM1926&amp;"c"&amp;IF(ДАННЫЕ!$BK1926+ДАННЫЕ!$BL1926+ДАННЫЕ!$BM1926=3,1,0)&amp;"a"&amp;IF(ДАННЫЕ!$BQ1926+ДАННЫЕ!$BR1926&gt;0,1,0)&amp;"d"&amp;ДАННЫЕ!$BQ1926&amp;"v"&amp;ДАННЫЕ!$BR1926&amp;"p"&amp;ДАННЫЕ!$BS1926&amp;"n"&amp;ДАННЫЕ!$BU1926&amp;"t"&amp;ДАННЫЕ!$BV1926&amp;"o"&amp;ДАННЫЕ!$BT1926&amp;"l"&amp;IF(ДАННЫЕ!$BN1926&gt;0,1,0)&amp;ДАННЫЕ!$BN1926&amp;"g"&amp;ДАННЫЕ!$BO1926&amp;"s"&amp;ДАННЫЕ!$BP1926&amp;"DZ"&amp;IF(ДАННЫЕ!B1926-ДАННЫЕ!G1926 &lt; 60,IF(ДАННЫЕ!B1926-ДАННЫЕ!G1926 &gt;= 0,1,0),0)&amp;"u"&amp;IF(ДАННЫЕ!$CJ1926&gt;0,1,0)</f>
        <v>brCD0h0xyzc0a0dvpntol0gsDZ1u0</v>
      </c>
      <c r="N1926" s="28" t="str">
        <f ca="1">ДАННЫЕ!$F1926&amp;ДАННЫЕ!$I1926&amp;"g"&amp;B1926&amp;"cf"&amp;D1926&amp;"a"&amp;IF(ДАННЫЕ!$BX1926&gt;0,1,0)&amp;IF(ДАННЫЕ!$BF1926&gt;500,1,IF(ДАННЫЕ!$BF1926&gt;350,2,IF(ДАННЫЕ!$BF1926&gt;=200,3,IF(ДАННЫЕ!$BF1926&gt;=100,4,IF(ДАННЫЕ!$BF1926&gt;=50,5,IF(ДАННЫЕ!$BF1926&lt;50,6,0))))))&amp;"AR"&amp;IF(DATEDIF(ДАННЫЕ!$BX1926,ДАННЫЕ!$F$1,"y")&gt;1,1,0)&amp;"VG"&amp;IF(ДАННЫЕ!$BH1926="0",1,0)&amp;"o"&amp;IF(T1926+ДАННЫЕ!$AF1926+ДАННЫЕ!$AG1926+ДАННЫЕ!$AH1926+ДАННЫЕ!$AI1926+ДАННЫЕ!$AJ1926+ДАННЫЕ!$AP1926+ДАННЫЕ!$AQ1926+ДАННЫЕ!$AR1926+ДАННЫЕ!$AU1926+ДАННЫЕ!$AW1926+ДАННЫЕ!$AS1926+ДАННЫЕ!$AT1926&gt;0,1,0)&amp;"x"&amp;ДАННЫЕ!$AG1926&amp;"p"&amp;IF(ДАННЫЕ!$BY1926&gt;0,1,0)&amp;"v"&amp;IF(ДАННЫЕ!$BZ1926&gt;0,1,0)&amp;"n"&amp;ДАННЫЕ!$CA1926&amp;"t"&amp;ДАННЫЕ!$AY1926&amp;"k"&amp;ДАННЫЕ!$CB1926&amp;"q"&amp;ДАННЫЕ!$CC1926&amp;"w"&amp;ДАННЫЕ!$CD1926&amp;"e"&amp;ДАННЫЕ!$CE1926&amp;"m"&amp;ДАННЫЕ!$CF1926&amp;"c"&amp;ДАННЫЕ!$CG1926&amp;"z"&amp;ДАННЫЕ!$CH1926&amp;"d"&amp;IF(H1926=4,1,0)&amp;"s"&amp;IF(ДАННЫЕ!$J1926=1,0,1)&amp;"u"&amp;IF(ДАННЫЕ!$CJ1926&gt;0,1,0)</f>
        <v>g0cf0a06AR1VG0o0xp0v0ntkqwemczd0s1u0</v>
      </c>
      <c r="O1926" s="28" t="str">
        <f>ДАННЫЕ!$I1926&amp;"g"&amp;B1926&amp;A1926&amp;"f"&amp;P1926&amp;"c"&amp;IF(ДАННЫЕ!$U1926&gt;0,1,0)&amp;"s"&amp;IF(ДАННЫЕ!$Q1926&gt;0,IF(YEAR(ДАННЫЕ!$F$1)=YEAR(ДАННЫЕ!$Q1926),IF(MONTH(ДАННЫЕ!$F$1)=MONTH(ДАННЫЕ!$Q1926),111,11),1),0)&amp;"i"&amp;IF(ДАННЫЕ!$R1926+ДАННЫЕ!$S1926+ДАННЫЕ!$T1926=0,0,1)&amp;"h"&amp;IF(ДАННЫЕ!$P1926&gt;0,1,0)&amp;"p"&amp;IF(ДАННЫЕ!$CI1926&gt;0,IF(YEAR(ДАННЫЕ!$F$1)=YEAR(ДАННЫЕ!$CI1926),IF(MONTH(ДАННЫЕ!$F$1)=MONTH(ДАННЫЕ!$CI1926),111,11),1),0)&amp;"d"&amp;IF(ДАННЫЕ!$CJ1926&gt;0,IF(YEAR(ДАННЫЕ!$F$1)=YEAR(ДАННЫЕ!$CJ1926),IF(MONTH(ДАННЫЕ!$F$1)=MONTH(ДАННЫЕ!$CJ1926),111,11),1),0)&amp;"o"&amp;IF(ДАННЫЕ!$CK1926&gt;0,IF(MONTH(ДАННЫЕ!$F$1)=MONTH(ДАННЫЕ!$CK1926),111,11),0)&amp;"v"&amp;IF(ДАННЫЕ!$BE1926&gt;0,IF(MONTH(ДАННЫЕ!$F$1)=MONTH(ДАННЫЕ!$BE1926),111,11),0)</f>
        <v>g00f0c0s0i0h0p0d0o0v0</v>
      </c>
      <c r="P1926" s="15">
        <f t="shared" si="92"/>
        <v>0</v>
      </c>
      <c r="Q1926" s="15">
        <f>IF(ДАННЫЕ!$F$1&gt;ДАННЫЕ!$N1926,IF(YEAR(ДАННЫЕ!$F$1)=YEAR(ДАННЫЕ!M1926),1,0),0)</f>
        <v>0</v>
      </c>
      <c r="R1926" s="15">
        <f>IF(ДАННЫЕ!$F$1&gt;ДАННЫЕ!$N1926,IF(YEAR(ДАННЫЕ!$F$1)=YEAR(ДАННЫЕ!N1926),1,0),0)</f>
        <v>0</v>
      </c>
      <c r="S1926" s="15">
        <f>IF(ДАННЫЕ!$AA1926="2А",1,IF(ДАННЫЕ!$AA1926="2Б",2,IF(ДАННЫЕ!$AA1926="2В",3,IF(ДАННЫЕ!$AA1926=3,4,IF(ДАННЫЕ!$AA1926="4А",5,IF(ДАННЫЕ!$AA1926="4Б",6,IF(ДАННЫЕ!$AA1926="4В",7,IF(ДАННЫЕ!$AA1926=5,8,0))))))))</f>
        <v>0</v>
      </c>
      <c r="T1926" s="15">
        <f>IF(OR(ДАННЫЕ!$AC1926=2,ДАННЫЕ!$AD1926=2,ДАННЫЕ!$AE1926=2),2,IF(OR(ДАННЫЕ!$AC1926=1,ДАННЫЕ!$AD1926=1,ДАННЫЕ!$AE1926=1),1,0))</f>
        <v>0</v>
      </c>
    </row>
    <row r="1927" spans="1:20" x14ac:dyDescent="0.2">
      <c r="A1927" s="78">
        <f>IF(B1927&gt;0,IF(MONTH(ДАННЫЕ!$F$1)=MONTH(ДАННЫЕ!$B1927),1,0),0)</f>
        <v>0</v>
      </c>
      <c r="B1927" s="14">
        <f>IF(ДАННЫЕ!$B1927&gt;0,IF(YEAR(ДАННЫЕ!$F$1)=YEAR(ДАННЫЕ!$B1927),1,0),0)</f>
        <v>0</v>
      </c>
      <c r="C1927" s="14">
        <f>IF(ДАННЫЕ!$CM1927&gt;0,IF(YEAR(ДАННЫЕ!$F$1)=YEAR(ДАННЫЕ!$CM1927),1,0),0)</f>
        <v>0</v>
      </c>
      <c r="D1927" s="14">
        <f>IF(ДАННЫЕ!$CJ1927&gt;0,IF(ДАННЫЕ!$CL1927&gt;ДАННЫЕ!$F$1,1,IF(ДАННЫЕ!$CL1927&gt;0,0,1)),0)</f>
        <v>0</v>
      </c>
      <c r="E1927" s="43" t="str">
        <f ca="1">IF(ДАННЫЕ!$F$1&gt;0,IF(ДАННЫЕ!$G1927&gt;0,DATEDIF(ДАННЫЕ!$G1927,ДАННЫЕ!$F$1,"y"),""),IF(ДАННЫЕ!$G1927&gt;0,DATEDIF(ДАННЫЕ!$G1927,TODAY(),"y"),""))</f>
        <v/>
      </c>
      <c r="F1927" s="43" t="str">
        <f xml:space="preserve"> IF(ДАННЫЕ!$F1927="М",IF(E1927&gt;=18,IF(E1927&lt;60,1,""),""),"")&amp;IF(ДАННЫЕ!$F1927="Ж",IF(E1927&gt;=18,IF(E1927&lt;55,1,""),""),"")</f>
        <v/>
      </c>
      <c r="G1927" s="43" t="str">
        <f xml:space="preserve"> IF(ДАННЫЕ!$F1927="М",IF(E1927&gt;=60,2,""),"")&amp;IF(ДАННЫЕ!$F1927="Ж",IF(E1927&gt;=55,2,""),"")</f>
        <v/>
      </c>
      <c r="H1927" s="43" t="str">
        <f t="shared" ca="1" si="90"/>
        <v/>
      </c>
      <c r="I1927" s="43" t="str">
        <f t="shared" ca="1" si="91"/>
        <v>03</v>
      </c>
      <c r="J1927" s="28" t="str">
        <f ca="1">ДАННЫЕ!$F1927&amp;H1927&amp;I1927&amp;ДАННЫЕ!$I1927&amp;"m"&amp;IF(ДАННЫЕ!$I1927&gt;0,IF(ДАННЫЕ!$J1927&gt;0,0,1),"")&amp;"f"&amp;IF(ДАННЫЕ!$R1927&gt;0,IF(YEAR(ДАННЫЕ!$F$1)=YEAR(ДАННЫЕ!$R1927),1,0),0)&amp;"z"&amp;ДАННЫЕ!$R1927&amp;"p"&amp;ДАННЫЕ!$S1927&amp;"i"&amp;ДАННЫЕ!$T1927&amp;"h"&amp;ДАННЫЕ!$K1927&amp;"be"&amp;ДАННЫЕ!$BI1927&amp;"CD"&amp;IF(ДАННЫЕ!BF1927&gt;500,4,IF(ДАННЫЕ!BF1927&gt;350,3,IF(ДАННЫЕ!BF1927&gt;200,2,IF(ДАННЫЕ!BF1927&gt;0,1,0))))&amp;"g"&amp;B1927&amp;"d"&amp;H1927&amp;"l"&amp;ДАННЫЕ!AT1927&amp;"a"&amp;ДАННЫЕ!$V1927&amp;"v"&amp;R1927&amp;"k"&amp;ДАННЫЕ!$U1927&amp;"s"&amp;ДАННЫЕ!$Y1927&amp;"t"&amp;ДАННЫЕ!$X1927&amp;"b"&amp;IF(ДАННЫЕ!$Q1927&gt;1,1,0)&amp;"PP"&amp;ДАННЫЕ!Z1927&amp;"c"&amp;S1927&amp;"x"&amp;IF(ДАННЫЕ!$BY1927&gt;0,IF(YEAR(ДАННЫЕ!$F$1)=YEAR(ДАННЫЕ!$BY1927),1,0),0)&amp;"n"&amp;IF(ДАННЫЕ!$BZ1927&gt;0,IF(YEAR(ДАННЫЕ!$F$1)=YEAR(ДАННЫЕ!$BZ1927),1,0),0)&amp;"u"&amp;D1927&amp;"z"&amp;IF(ДАННЫЕ!$CL1927&gt;0,IF(YEAR(ДАННЫЕ!$F$1)&gt;YEAR(ДАННЫЕ!$CL1927),11,12),0)</f>
        <v>03mf0zpihbeCD0g0dlav0kstb0PPc0x0n0u0z0</v>
      </c>
      <c r="K1927" s="28" t="str">
        <f ca="1">ДАННЫЕ!$I1927&amp;"x"&amp;B1927&amp;"w"&amp;IF(T1927+ДАННЫЕ!AD1927+ДАННЫЕ!AE1927+ДАННЫЕ!AF1927+ДАННЫЕ!AG1927+ДАННЫЕ!AH1927+ДАННЫЕ!$AL1927+ДАННЫЕ!AI1927+ДАННЫЕ!AJ1927+ДАННЫЕ!AK1927+ДАННЫЕ!AP1927+ДАННЫЕ!AQ1927+ДАННЫЕ!AR1927+ДАННЫЕ!$AM1927+ДАННЫЕ!$AN1927+ДАННЫЕ!AS1927+ДАННЫЕ!AT1927&gt;0,1,0)&amp;IF(OR(T1927=2,ДАННЫЕ!AD1927=2,ДАННЫЕ!AE1927=2,ДАННЫЕ!AF1927=2,ДАННЫЕ!AG1927=2,ДАННЫЕ!AH1927=2,ДАННЫЕ!$AL1927=2,ДАННЫЕ!AI1927=2,ДАННЫЕ!AJ1927=2,ДАННЫЕ!AK1927=2,ДАННЫЕ!AP1927=2,ДАННЫЕ!AQ1927=2,ДАННЫЕ!AR1927=2,ДАННЫЕ!$AM1927=2,ДАННЫЕ!$AN1927=2,ДАННЫЕ!AS1927=2,ДАННЫЕ!AT1927=2),2,0)&amp;"t"&amp;IF(T1927&gt;0,"1"&amp;T1927,"00")&amp;"f"&amp;IF(ДАННЫЕ!$AC1927,"1"&amp;ДАННЫЕ!$AC1927,"00")&amp;"b"&amp;IF(ДАННЫЕ!$AD1927,"1"&amp;ДАННЫЕ!$AD1927,"00")&amp;"g"&amp;IF(ДАННЫЕ!$AF1927,"1"&amp;ДАННЫЕ!$AF1927,"00")&amp;"c"&amp;IF(ДАННЫЕ!$AG1927,"1"&amp;ДАННЫЕ!$AG1927,"00")&amp;"i"&amp;IF(ДАННЫЕ!$AH1927,"1"&amp;ДАННЫЕ!$AH1927,"00")&amp;"r"&amp;IF(ДАННЫЕ!$AL1927,"1"&amp;ДАННЫЕ!$AL1927,"00")&amp;"m"&amp;IF(ДАННЫЕ!$AI1927,"1"&amp;ДАННЫЕ!$AI1927,"00")&amp;"hS"&amp;IF(ДАННЫЕ!$AJ1927,"1"&amp;ДАННЫЕ!$AJ1927,"00")&amp;"hZ"&amp;IF(ДАННЫЕ!$AK1927,"1"&amp;ДАННЫЕ!$AK1927,"00")&amp;"p"&amp;IF(ДАННЫЕ!$AP1927,"1"&amp;ДАННЫЕ!$AP1927,"00")&amp;"k"&amp;IF(ДАННЫЕ!$AQ1927,"1"&amp;ДАННЫЕ!$AQ1927,"00")&amp;"z"&amp;IF(ДАННЫЕ!$AR1927,"1"&amp;ДАННЫЕ!$AR1927,"00")&amp;"j"&amp;IF(ДАННЫЕ!$AM1927,"1"&amp;ДАННЫЕ!$AM1927,"00")&amp;"n"&amp;IF(ДАННЫЕ!$AN1927,"1"&amp;ДАННЫЕ!$AN1927,"00")&amp;"E"&amp;ДАННЫЕ!BI1927&amp;"L"&amp;ДАННЫЕ!AO1927&amp;"h"&amp;IF(ДАННЫЕ!$AU1927&gt;0,1,0)&amp;"v"&amp;IF(ДАННЫЕ!$AW1927&gt;0,1,0)&amp;"a"&amp;IF(ДАННЫЕ!$AS1927,"1"&amp;ДАННЫЕ!$AS1927,"00")&amp;"s"&amp;IF(ДАННЫЕ!$AT1927,"1"&amp;ДАННЫЕ!$AT1927,"00")&amp;"u"&amp;IF(ДАННЫЕ!$CJ1927&gt;0,1,0)&amp;"y"&amp;B1927&amp;"d"&amp;H1927&amp;"e"&amp;F1927&amp;G1927</f>
        <v>x0w00t00f00b00g00c00i00r00m00hS00hZ00p00k00z00j00n00ELh0v0a00s00u0y0de</v>
      </c>
      <c r="L1927" s="28" t="str">
        <f ca="1">ДАННЫЕ!$I1927&amp;"VN"&amp;IF(ДАННЫЕ!AW1927&gt;0,11,10)&amp;"CD"&amp;IF(ДАННЫЕ!BF1927&gt;500,16,IF(ДАННЫЕ!BF1927&gt;350,15,IF(ДАННЫЕ!BF1927&gt;=200,14,IF(ДАННЫЕ!BF1927&gt;=100,13,IF(ДАННЫЕ!BF1927&gt;=50,12,IF(ДАННЫЕ!BF1927&gt;0,11,10))))))&amp;"AR"&amp;IF(ДАННЫЕ!BX1927&gt;0,1,0)&amp;"GD"&amp;B1927&amp;"VV"&amp;IF(E1927&gt;=5,IF(E1927&lt;18,1,0),0)</f>
        <v>VN10CD10AR0GD0VV0</v>
      </c>
      <c r="M1927" s="28" t="str">
        <f>ДАННЫЕ!$I1927&amp;"b"&amp;ДАННЫЕ!$BI1927&amp;"r"&amp;ДАННЫЕ!$BJ1927&amp;"CD"&amp;IF(ДАННЫЕ!BF1927&gt;0,IF(ДАННЫЕ!BF1927&lt;200,1,IF(ДАННЫЕ!BF1927&lt;350,2,3)),0)&amp;"h"&amp;IF(ДАННЫЕ!$BK1927+ДАННЫЕ!$BL1927+ДАННЫЕ!$BM1927&gt;0,1,0)&amp;"x"&amp;ДАННЫЕ!$BK1927&amp;"y"&amp;ДАННЫЕ!$BL1927&amp;"z"&amp;ДАННЫЕ!$BM1927&amp;"c"&amp;IF(ДАННЫЕ!$BK1927+ДАННЫЕ!$BL1927+ДАННЫЕ!$BM1927=3,1,0)&amp;"a"&amp;IF(ДАННЫЕ!$BQ1927+ДАННЫЕ!$BR1927&gt;0,1,0)&amp;"d"&amp;ДАННЫЕ!$BQ1927&amp;"v"&amp;ДАННЫЕ!$BR1927&amp;"p"&amp;ДАННЫЕ!$BS1927&amp;"n"&amp;ДАННЫЕ!$BU1927&amp;"t"&amp;ДАННЫЕ!$BV1927&amp;"o"&amp;ДАННЫЕ!$BT1927&amp;"l"&amp;IF(ДАННЫЕ!$BN1927&gt;0,1,0)&amp;ДАННЫЕ!$BN1927&amp;"g"&amp;ДАННЫЕ!$BO1927&amp;"s"&amp;ДАННЫЕ!$BP1927&amp;"DZ"&amp;IF(ДАННЫЕ!B1927-ДАННЫЕ!G1927 &lt; 60,IF(ДАННЫЕ!B1927-ДАННЫЕ!G1927 &gt;= 0,1,0),0)&amp;"u"&amp;IF(ДАННЫЕ!$CJ1927&gt;0,1,0)</f>
        <v>brCD0h0xyzc0a0dvpntol0gsDZ1u0</v>
      </c>
      <c r="N1927" s="28" t="str">
        <f ca="1">ДАННЫЕ!$F1927&amp;ДАННЫЕ!$I1927&amp;"g"&amp;B1927&amp;"cf"&amp;D1927&amp;"a"&amp;IF(ДАННЫЕ!$BX1927&gt;0,1,0)&amp;IF(ДАННЫЕ!$BF1927&gt;500,1,IF(ДАННЫЕ!$BF1927&gt;350,2,IF(ДАННЫЕ!$BF1927&gt;=200,3,IF(ДАННЫЕ!$BF1927&gt;=100,4,IF(ДАННЫЕ!$BF1927&gt;=50,5,IF(ДАННЫЕ!$BF1927&lt;50,6,0))))))&amp;"AR"&amp;IF(DATEDIF(ДАННЫЕ!$BX1927,ДАННЫЕ!$F$1,"y")&gt;1,1,0)&amp;"VG"&amp;IF(ДАННЫЕ!$BH1927="0",1,0)&amp;"o"&amp;IF(T1927+ДАННЫЕ!$AF1927+ДАННЫЕ!$AG1927+ДАННЫЕ!$AH1927+ДАННЫЕ!$AI1927+ДАННЫЕ!$AJ1927+ДАННЫЕ!$AP1927+ДАННЫЕ!$AQ1927+ДАННЫЕ!$AR1927+ДАННЫЕ!$AU1927+ДАННЫЕ!$AW1927+ДАННЫЕ!$AS1927+ДАННЫЕ!$AT1927&gt;0,1,0)&amp;"x"&amp;ДАННЫЕ!$AG1927&amp;"p"&amp;IF(ДАННЫЕ!$BY1927&gt;0,1,0)&amp;"v"&amp;IF(ДАННЫЕ!$BZ1927&gt;0,1,0)&amp;"n"&amp;ДАННЫЕ!$CA1927&amp;"t"&amp;ДАННЫЕ!$AY1927&amp;"k"&amp;ДАННЫЕ!$CB1927&amp;"q"&amp;ДАННЫЕ!$CC1927&amp;"w"&amp;ДАННЫЕ!$CD1927&amp;"e"&amp;ДАННЫЕ!$CE1927&amp;"m"&amp;ДАННЫЕ!$CF1927&amp;"c"&amp;ДАННЫЕ!$CG1927&amp;"z"&amp;ДАННЫЕ!$CH1927&amp;"d"&amp;IF(H1927=4,1,0)&amp;"s"&amp;IF(ДАННЫЕ!$J1927=1,0,1)&amp;"u"&amp;IF(ДАННЫЕ!$CJ1927&gt;0,1,0)</f>
        <v>g0cf0a06AR1VG0o0xp0v0ntkqwemczd0s1u0</v>
      </c>
      <c r="O1927" s="28" t="str">
        <f>ДАННЫЕ!$I1927&amp;"g"&amp;B1927&amp;A1927&amp;"f"&amp;P1927&amp;"c"&amp;IF(ДАННЫЕ!$U1927&gt;0,1,0)&amp;"s"&amp;IF(ДАННЫЕ!$Q1927&gt;0,IF(YEAR(ДАННЫЕ!$F$1)=YEAR(ДАННЫЕ!$Q1927),IF(MONTH(ДАННЫЕ!$F$1)=MONTH(ДАННЫЕ!$Q1927),111,11),1),0)&amp;"i"&amp;IF(ДАННЫЕ!$R1927+ДАННЫЕ!$S1927+ДАННЫЕ!$T1927=0,0,1)&amp;"h"&amp;IF(ДАННЫЕ!$P1927&gt;0,1,0)&amp;"p"&amp;IF(ДАННЫЕ!$CI1927&gt;0,IF(YEAR(ДАННЫЕ!$F$1)=YEAR(ДАННЫЕ!$CI1927),IF(MONTH(ДАННЫЕ!$F$1)=MONTH(ДАННЫЕ!$CI1927),111,11),1),0)&amp;"d"&amp;IF(ДАННЫЕ!$CJ1927&gt;0,IF(YEAR(ДАННЫЕ!$F$1)=YEAR(ДАННЫЕ!$CJ1927),IF(MONTH(ДАННЫЕ!$F$1)=MONTH(ДАННЫЕ!$CJ1927),111,11),1),0)&amp;"o"&amp;IF(ДАННЫЕ!$CK1927&gt;0,IF(MONTH(ДАННЫЕ!$F$1)=MONTH(ДАННЫЕ!$CK1927),111,11),0)&amp;"v"&amp;IF(ДАННЫЕ!$BE1927&gt;0,IF(MONTH(ДАННЫЕ!$F$1)=MONTH(ДАННЫЕ!$BE1927),111,11),0)</f>
        <v>g00f0c0s0i0h0p0d0o0v0</v>
      </c>
      <c r="P1927" s="15">
        <f t="shared" si="92"/>
        <v>0</v>
      </c>
      <c r="Q1927" s="15">
        <f>IF(ДАННЫЕ!$F$1&gt;ДАННЫЕ!$N1927,IF(YEAR(ДАННЫЕ!$F$1)=YEAR(ДАННЫЕ!M1927),1,0),0)</f>
        <v>0</v>
      </c>
      <c r="R1927" s="15">
        <f>IF(ДАННЫЕ!$F$1&gt;ДАННЫЕ!$N1927,IF(YEAR(ДАННЫЕ!$F$1)=YEAR(ДАННЫЕ!N1927),1,0),0)</f>
        <v>0</v>
      </c>
      <c r="S1927" s="15">
        <f>IF(ДАННЫЕ!$AA1927="2А",1,IF(ДАННЫЕ!$AA1927="2Б",2,IF(ДАННЫЕ!$AA1927="2В",3,IF(ДАННЫЕ!$AA1927=3,4,IF(ДАННЫЕ!$AA1927="4А",5,IF(ДАННЫЕ!$AA1927="4Б",6,IF(ДАННЫЕ!$AA1927="4В",7,IF(ДАННЫЕ!$AA1927=5,8,0))))))))</f>
        <v>0</v>
      </c>
      <c r="T1927" s="15">
        <f>IF(OR(ДАННЫЕ!$AC1927=2,ДАННЫЕ!$AD1927=2,ДАННЫЕ!$AE1927=2),2,IF(OR(ДАННЫЕ!$AC1927=1,ДАННЫЕ!$AD1927=1,ДАННЫЕ!$AE1927=1),1,0))</f>
        <v>0</v>
      </c>
    </row>
    <row r="1928" spans="1:20" x14ac:dyDescent="0.2">
      <c r="A1928" s="78">
        <f>IF(B1928&gt;0,IF(MONTH(ДАННЫЕ!$F$1)=MONTH(ДАННЫЕ!$B1928),1,0),0)</f>
        <v>0</v>
      </c>
      <c r="B1928" s="14">
        <f>IF(ДАННЫЕ!$B1928&gt;0,IF(YEAR(ДАННЫЕ!$F$1)=YEAR(ДАННЫЕ!$B1928),1,0),0)</f>
        <v>0</v>
      </c>
      <c r="C1928" s="14">
        <f>IF(ДАННЫЕ!$CM1928&gt;0,IF(YEAR(ДАННЫЕ!$F$1)=YEAR(ДАННЫЕ!$CM1928),1,0),0)</f>
        <v>0</v>
      </c>
      <c r="D1928" s="14">
        <f>IF(ДАННЫЕ!$CJ1928&gt;0,IF(ДАННЫЕ!$CL1928&gt;ДАННЫЕ!$F$1,1,IF(ДАННЫЕ!$CL1928&gt;0,0,1)),0)</f>
        <v>0</v>
      </c>
      <c r="E1928" s="43" t="str">
        <f ca="1">IF(ДАННЫЕ!$F$1&gt;0,IF(ДАННЫЕ!$G1928&gt;0,DATEDIF(ДАННЫЕ!$G1928,ДАННЫЕ!$F$1,"y"),""),IF(ДАННЫЕ!$G1928&gt;0,DATEDIF(ДАННЫЕ!$G1928,TODAY(),"y"),""))</f>
        <v/>
      </c>
      <c r="F1928" s="43" t="str">
        <f xml:space="preserve"> IF(ДАННЫЕ!$F1928="М",IF(E1928&gt;=18,IF(E1928&lt;60,1,""),""),"")&amp;IF(ДАННЫЕ!$F1928="Ж",IF(E1928&gt;=18,IF(E1928&lt;55,1,""),""),"")</f>
        <v/>
      </c>
      <c r="G1928" s="43" t="str">
        <f xml:space="preserve"> IF(ДАННЫЕ!$F1928="М",IF(E1928&gt;=60,2,""),"")&amp;IF(ДАННЫЕ!$F1928="Ж",IF(E1928&gt;=55,2,""),"")</f>
        <v/>
      </c>
      <c r="H1928" s="43" t="str">
        <f t="shared" ca="1" si="90"/>
        <v/>
      </c>
      <c r="I1928" s="43" t="str">
        <f t="shared" ca="1" si="91"/>
        <v>03</v>
      </c>
      <c r="J1928" s="28" t="str">
        <f ca="1">ДАННЫЕ!$F1928&amp;H1928&amp;I1928&amp;ДАННЫЕ!$I1928&amp;"m"&amp;IF(ДАННЫЕ!$I1928&gt;0,IF(ДАННЫЕ!$J1928&gt;0,0,1),"")&amp;"f"&amp;IF(ДАННЫЕ!$R1928&gt;0,IF(YEAR(ДАННЫЕ!$F$1)=YEAR(ДАННЫЕ!$R1928),1,0),0)&amp;"z"&amp;ДАННЫЕ!$R1928&amp;"p"&amp;ДАННЫЕ!$S1928&amp;"i"&amp;ДАННЫЕ!$T1928&amp;"h"&amp;ДАННЫЕ!$K1928&amp;"be"&amp;ДАННЫЕ!$BI1928&amp;"CD"&amp;IF(ДАННЫЕ!BF1928&gt;500,4,IF(ДАННЫЕ!BF1928&gt;350,3,IF(ДАННЫЕ!BF1928&gt;200,2,IF(ДАННЫЕ!BF1928&gt;0,1,0))))&amp;"g"&amp;B1928&amp;"d"&amp;H1928&amp;"l"&amp;ДАННЫЕ!AT1928&amp;"a"&amp;ДАННЫЕ!$V1928&amp;"v"&amp;R1928&amp;"k"&amp;ДАННЫЕ!$U1928&amp;"s"&amp;ДАННЫЕ!$Y1928&amp;"t"&amp;ДАННЫЕ!$X1928&amp;"b"&amp;IF(ДАННЫЕ!$Q1928&gt;1,1,0)&amp;"PP"&amp;ДАННЫЕ!Z1928&amp;"c"&amp;S1928&amp;"x"&amp;IF(ДАННЫЕ!$BY1928&gt;0,IF(YEAR(ДАННЫЕ!$F$1)=YEAR(ДАННЫЕ!$BY1928),1,0),0)&amp;"n"&amp;IF(ДАННЫЕ!$BZ1928&gt;0,IF(YEAR(ДАННЫЕ!$F$1)=YEAR(ДАННЫЕ!$BZ1928),1,0),0)&amp;"u"&amp;D1928&amp;"z"&amp;IF(ДАННЫЕ!$CL1928&gt;0,IF(YEAR(ДАННЫЕ!$F$1)&gt;YEAR(ДАННЫЕ!$CL1928),11,12),0)</f>
        <v>03mf0zpihbeCD0g0dlav0kstb0PPc0x0n0u0z0</v>
      </c>
      <c r="K1928" s="28" t="str">
        <f ca="1">ДАННЫЕ!$I1928&amp;"x"&amp;B1928&amp;"w"&amp;IF(T1928+ДАННЫЕ!AD1928+ДАННЫЕ!AE1928+ДАННЫЕ!AF1928+ДАННЫЕ!AG1928+ДАННЫЕ!AH1928+ДАННЫЕ!$AL1928+ДАННЫЕ!AI1928+ДАННЫЕ!AJ1928+ДАННЫЕ!AK1928+ДАННЫЕ!AP1928+ДАННЫЕ!AQ1928+ДАННЫЕ!AR1928+ДАННЫЕ!$AM1928+ДАННЫЕ!$AN1928+ДАННЫЕ!AS1928+ДАННЫЕ!AT1928&gt;0,1,0)&amp;IF(OR(T1928=2,ДАННЫЕ!AD1928=2,ДАННЫЕ!AE1928=2,ДАННЫЕ!AF1928=2,ДАННЫЕ!AG1928=2,ДАННЫЕ!AH1928=2,ДАННЫЕ!$AL1928=2,ДАННЫЕ!AI1928=2,ДАННЫЕ!AJ1928=2,ДАННЫЕ!AK1928=2,ДАННЫЕ!AP1928=2,ДАННЫЕ!AQ1928=2,ДАННЫЕ!AR1928=2,ДАННЫЕ!$AM1928=2,ДАННЫЕ!$AN1928=2,ДАННЫЕ!AS1928=2,ДАННЫЕ!AT1928=2),2,0)&amp;"t"&amp;IF(T1928&gt;0,"1"&amp;T1928,"00")&amp;"f"&amp;IF(ДАННЫЕ!$AC1928,"1"&amp;ДАННЫЕ!$AC1928,"00")&amp;"b"&amp;IF(ДАННЫЕ!$AD1928,"1"&amp;ДАННЫЕ!$AD1928,"00")&amp;"g"&amp;IF(ДАННЫЕ!$AF1928,"1"&amp;ДАННЫЕ!$AF1928,"00")&amp;"c"&amp;IF(ДАННЫЕ!$AG1928,"1"&amp;ДАННЫЕ!$AG1928,"00")&amp;"i"&amp;IF(ДАННЫЕ!$AH1928,"1"&amp;ДАННЫЕ!$AH1928,"00")&amp;"r"&amp;IF(ДАННЫЕ!$AL1928,"1"&amp;ДАННЫЕ!$AL1928,"00")&amp;"m"&amp;IF(ДАННЫЕ!$AI1928,"1"&amp;ДАННЫЕ!$AI1928,"00")&amp;"hS"&amp;IF(ДАННЫЕ!$AJ1928,"1"&amp;ДАННЫЕ!$AJ1928,"00")&amp;"hZ"&amp;IF(ДАННЫЕ!$AK1928,"1"&amp;ДАННЫЕ!$AK1928,"00")&amp;"p"&amp;IF(ДАННЫЕ!$AP1928,"1"&amp;ДАННЫЕ!$AP1928,"00")&amp;"k"&amp;IF(ДАННЫЕ!$AQ1928,"1"&amp;ДАННЫЕ!$AQ1928,"00")&amp;"z"&amp;IF(ДАННЫЕ!$AR1928,"1"&amp;ДАННЫЕ!$AR1928,"00")&amp;"j"&amp;IF(ДАННЫЕ!$AM1928,"1"&amp;ДАННЫЕ!$AM1928,"00")&amp;"n"&amp;IF(ДАННЫЕ!$AN1928,"1"&amp;ДАННЫЕ!$AN1928,"00")&amp;"E"&amp;ДАННЫЕ!BI1928&amp;"L"&amp;ДАННЫЕ!AO1928&amp;"h"&amp;IF(ДАННЫЕ!$AU1928&gt;0,1,0)&amp;"v"&amp;IF(ДАННЫЕ!$AW1928&gt;0,1,0)&amp;"a"&amp;IF(ДАННЫЕ!$AS1928,"1"&amp;ДАННЫЕ!$AS1928,"00")&amp;"s"&amp;IF(ДАННЫЕ!$AT1928,"1"&amp;ДАННЫЕ!$AT1928,"00")&amp;"u"&amp;IF(ДАННЫЕ!$CJ1928&gt;0,1,0)&amp;"y"&amp;B1928&amp;"d"&amp;H1928&amp;"e"&amp;F1928&amp;G1928</f>
        <v>x0w00t00f00b00g00c00i00r00m00hS00hZ00p00k00z00j00n00ELh0v0a00s00u0y0de</v>
      </c>
      <c r="L1928" s="28" t="str">
        <f ca="1">ДАННЫЕ!$I1928&amp;"VN"&amp;IF(ДАННЫЕ!AW1928&gt;0,11,10)&amp;"CD"&amp;IF(ДАННЫЕ!BF1928&gt;500,16,IF(ДАННЫЕ!BF1928&gt;350,15,IF(ДАННЫЕ!BF1928&gt;=200,14,IF(ДАННЫЕ!BF1928&gt;=100,13,IF(ДАННЫЕ!BF1928&gt;=50,12,IF(ДАННЫЕ!BF1928&gt;0,11,10))))))&amp;"AR"&amp;IF(ДАННЫЕ!BX1928&gt;0,1,0)&amp;"GD"&amp;B1928&amp;"VV"&amp;IF(E1928&gt;=5,IF(E1928&lt;18,1,0),0)</f>
        <v>VN10CD10AR0GD0VV0</v>
      </c>
      <c r="M1928" s="28" t="str">
        <f>ДАННЫЕ!$I1928&amp;"b"&amp;ДАННЫЕ!$BI1928&amp;"r"&amp;ДАННЫЕ!$BJ1928&amp;"CD"&amp;IF(ДАННЫЕ!BF1928&gt;0,IF(ДАННЫЕ!BF1928&lt;200,1,IF(ДАННЫЕ!BF1928&lt;350,2,3)),0)&amp;"h"&amp;IF(ДАННЫЕ!$BK1928+ДАННЫЕ!$BL1928+ДАННЫЕ!$BM1928&gt;0,1,0)&amp;"x"&amp;ДАННЫЕ!$BK1928&amp;"y"&amp;ДАННЫЕ!$BL1928&amp;"z"&amp;ДАННЫЕ!$BM1928&amp;"c"&amp;IF(ДАННЫЕ!$BK1928+ДАННЫЕ!$BL1928+ДАННЫЕ!$BM1928=3,1,0)&amp;"a"&amp;IF(ДАННЫЕ!$BQ1928+ДАННЫЕ!$BR1928&gt;0,1,0)&amp;"d"&amp;ДАННЫЕ!$BQ1928&amp;"v"&amp;ДАННЫЕ!$BR1928&amp;"p"&amp;ДАННЫЕ!$BS1928&amp;"n"&amp;ДАННЫЕ!$BU1928&amp;"t"&amp;ДАННЫЕ!$BV1928&amp;"o"&amp;ДАННЫЕ!$BT1928&amp;"l"&amp;IF(ДАННЫЕ!$BN1928&gt;0,1,0)&amp;ДАННЫЕ!$BN1928&amp;"g"&amp;ДАННЫЕ!$BO1928&amp;"s"&amp;ДАННЫЕ!$BP1928&amp;"DZ"&amp;IF(ДАННЫЕ!B1928-ДАННЫЕ!G1928 &lt; 60,IF(ДАННЫЕ!B1928-ДАННЫЕ!G1928 &gt;= 0,1,0),0)&amp;"u"&amp;IF(ДАННЫЕ!$CJ1928&gt;0,1,0)</f>
        <v>brCD0h0xyzc0a0dvpntol0gsDZ1u0</v>
      </c>
      <c r="N1928" s="28" t="str">
        <f ca="1">ДАННЫЕ!$F1928&amp;ДАННЫЕ!$I1928&amp;"g"&amp;B1928&amp;"cf"&amp;D1928&amp;"a"&amp;IF(ДАННЫЕ!$BX1928&gt;0,1,0)&amp;IF(ДАННЫЕ!$BF1928&gt;500,1,IF(ДАННЫЕ!$BF1928&gt;350,2,IF(ДАННЫЕ!$BF1928&gt;=200,3,IF(ДАННЫЕ!$BF1928&gt;=100,4,IF(ДАННЫЕ!$BF1928&gt;=50,5,IF(ДАННЫЕ!$BF1928&lt;50,6,0))))))&amp;"AR"&amp;IF(DATEDIF(ДАННЫЕ!$BX1928,ДАННЫЕ!$F$1,"y")&gt;1,1,0)&amp;"VG"&amp;IF(ДАННЫЕ!$BH1928="0",1,0)&amp;"o"&amp;IF(T1928+ДАННЫЕ!$AF1928+ДАННЫЕ!$AG1928+ДАННЫЕ!$AH1928+ДАННЫЕ!$AI1928+ДАННЫЕ!$AJ1928+ДАННЫЕ!$AP1928+ДАННЫЕ!$AQ1928+ДАННЫЕ!$AR1928+ДАННЫЕ!$AU1928+ДАННЫЕ!$AW1928+ДАННЫЕ!$AS1928+ДАННЫЕ!$AT1928&gt;0,1,0)&amp;"x"&amp;ДАННЫЕ!$AG1928&amp;"p"&amp;IF(ДАННЫЕ!$BY1928&gt;0,1,0)&amp;"v"&amp;IF(ДАННЫЕ!$BZ1928&gt;0,1,0)&amp;"n"&amp;ДАННЫЕ!$CA1928&amp;"t"&amp;ДАННЫЕ!$AY1928&amp;"k"&amp;ДАННЫЕ!$CB1928&amp;"q"&amp;ДАННЫЕ!$CC1928&amp;"w"&amp;ДАННЫЕ!$CD1928&amp;"e"&amp;ДАННЫЕ!$CE1928&amp;"m"&amp;ДАННЫЕ!$CF1928&amp;"c"&amp;ДАННЫЕ!$CG1928&amp;"z"&amp;ДАННЫЕ!$CH1928&amp;"d"&amp;IF(H1928=4,1,0)&amp;"s"&amp;IF(ДАННЫЕ!$J1928=1,0,1)&amp;"u"&amp;IF(ДАННЫЕ!$CJ1928&gt;0,1,0)</f>
        <v>g0cf0a06AR1VG0o0xp0v0ntkqwemczd0s1u0</v>
      </c>
      <c r="O1928" s="28" t="str">
        <f>ДАННЫЕ!$I1928&amp;"g"&amp;B1928&amp;A1928&amp;"f"&amp;P1928&amp;"c"&amp;IF(ДАННЫЕ!$U1928&gt;0,1,0)&amp;"s"&amp;IF(ДАННЫЕ!$Q1928&gt;0,IF(YEAR(ДАННЫЕ!$F$1)=YEAR(ДАННЫЕ!$Q1928),IF(MONTH(ДАННЫЕ!$F$1)=MONTH(ДАННЫЕ!$Q1928),111,11),1),0)&amp;"i"&amp;IF(ДАННЫЕ!$R1928+ДАННЫЕ!$S1928+ДАННЫЕ!$T1928=0,0,1)&amp;"h"&amp;IF(ДАННЫЕ!$P1928&gt;0,1,0)&amp;"p"&amp;IF(ДАННЫЕ!$CI1928&gt;0,IF(YEAR(ДАННЫЕ!$F$1)=YEAR(ДАННЫЕ!$CI1928),IF(MONTH(ДАННЫЕ!$F$1)=MONTH(ДАННЫЕ!$CI1928),111,11),1),0)&amp;"d"&amp;IF(ДАННЫЕ!$CJ1928&gt;0,IF(YEAR(ДАННЫЕ!$F$1)=YEAR(ДАННЫЕ!$CJ1928),IF(MONTH(ДАННЫЕ!$F$1)=MONTH(ДАННЫЕ!$CJ1928),111,11),1),0)&amp;"o"&amp;IF(ДАННЫЕ!$CK1928&gt;0,IF(MONTH(ДАННЫЕ!$F$1)=MONTH(ДАННЫЕ!$CK1928),111,11),0)&amp;"v"&amp;IF(ДАННЫЕ!$BE1928&gt;0,IF(MONTH(ДАННЫЕ!$F$1)=MONTH(ДАННЫЕ!$BE1928),111,11),0)</f>
        <v>g00f0c0s0i0h0p0d0o0v0</v>
      </c>
      <c r="P1928" s="15">
        <f t="shared" si="92"/>
        <v>0</v>
      </c>
      <c r="Q1928" s="15">
        <f>IF(ДАННЫЕ!$F$1&gt;ДАННЫЕ!$N1928,IF(YEAR(ДАННЫЕ!$F$1)=YEAR(ДАННЫЕ!M1928),1,0),0)</f>
        <v>0</v>
      </c>
      <c r="R1928" s="15">
        <f>IF(ДАННЫЕ!$F$1&gt;ДАННЫЕ!$N1928,IF(YEAR(ДАННЫЕ!$F$1)=YEAR(ДАННЫЕ!N1928),1,0),0)</f>
        <v>0</v>
      </c>
      <c r="S1928" s="15">
        <f>IF(ДАННЫЕ!$AA1928="2А",1,IF(ДАННЫЕ!$AA1928="2Б",2,IF(ДАННЫЕ!$AA1928="2В",3,IF(ДАННЫЕ!$AA1928=3,4,IF(ДАННЫЕ!$AA1928="4А",5,IF(ДАННЫЕ!$AA1928="4Б",6,IF(ДАННЫЕ!$AA1928="4В",7,IF(ДАННЫЕ!$AA1928=5,8,0))))))))</f>
        <v>0</v>
      </c>
      <c r="T1928" s="15">
        <f>IF(OR(ДАННЫЕ!$AC1928=2,ДАННЫЕ!$AD1928=2,ДАННЫЕ!$AE1928=2),2,IF(OR(ДАННЫЕ!$AC1928=1,ДАННЫЕ!$AD1928=1,ДАННЫЕ!$AE1928=1),1,0))</f>
        <v>0</v>
      </c>
    </row>
    <row r="1929" spans="1:20" x14ac:dyDescent="0.2">
      <c r="A1929" s="78">
        <f>IF(B1929&gt;0,IF(MONTH(ДАННЫЕ!$F$1)=MONTH(ДАННЫЕ!$B1929),1,0),0)</f>
        <v>0</v>
      </c>
      <c r="B1929" s="14">
        <f>IF(ДАННЫЕ!$B1929&gt;0,IF(YEAR(ДАННЫЕ!$F$1)=YEAR(ДАННЫЕ!$B1929),1,0),0)</f>
        <v>0</v>
      </c>
      <c r="C1929" s="14">
        <f>IF(ДАННЫЕ!$CM1929&gt;0,IF(YEAR(ДАННЫЕ!$F$1)=YEAR(ДАННЫЕ!$CM1929),1,0),0)</f>
        <v>0</v>
      </c>
      <c r="D1929" s="14">
        <f>IF(ДАННЫЕ!$CJ1929&gt;0,IF(ДАННЫЕ!$CL1929&gt;ДАННЫЕ!$F$1,1,IF(ДАННЫЕ!$CL1929&gt;0,0,1)),0)</f>
        <v>0</v>
      </c>
      <c r="E1929" s="43" t="str">
        <f ca="1">IF(ДАННЫЕ!$F$1&gt;0,IF(ДАННЫЕ!$G1929&gt;0,DATEDIF(ДАННЫЕ!$G1929,ДАННЫЕ!$F$1,"y"),""),IF(ДАННЫЕ!$G1929&gt;0,DATEDIF(ДАННЫЕ!$G1929,TODAY(),"y"),""))</f>
        <v/>
      </c>
      <c r="F1929" s="43" t="str">
        <f xml:space="preserve"> IF(ДАННЫЕ!$F1929="М",IF(E1929&gt;=18,IF(E1929&lt;60,1,""),""),"")&amp;IF(ДАННЫЕ!$F1929="Ж",IF(E1929&gt;=18,IF(E1929&lt;55,1,""),""),"")</f>
        <v/>
      </c>
      <c r="G1929" s="43" t="str">
        <f xml:space="preserve"> IF(ДАННЫЕ!$F1929="М",IF(E1929&gt;=60,2,""),"")&amp;IF(ДАННЫЕ!$F1929="Ж",IF(E1929&gt;=55,2,""),"")</f>
        <v/>
      </c>
      <c r="H1929" s="43" t="str">
        <f t="shared" ca="1" si="90"/>
        <v/>
      </c>
      <c r="I1929" s="43" t="str">
        <f t="shared" ca="1" si="91"/>
        <v>03</v>
      </c>
      <c r="J1929" s="28" t="str">
        <f ca="1">ДАННЫЕ!$F1929&amp;H1929&amp;I1929&amp;ДАННЫЕ!$I1929&amp;"m"&amp;IF(ДАННЫЕ!$I1929&gt;0,IF(ДАННЫЕ!$J1929&gt;0,0,1),"")&amp;"f"&amp;IF(ДАННЫЕ!$R1929&gt;0,IF(YEAR(ДАННЫЕ!$F$1)=YEAR(ДАННЫЕ!$R1929),1,0),0)&amp;"z"&amp;ДАННЫЕ!$R1929&amp;"p"&amp;ДАННЫЕ!$S1929&amp;"i"&amp;ДАННЫЕ!$T1929&amp;"h"&amp;ДАННЫЕ!$K1929&amp;"be"&amp;ДАННЫЕ!$BI1929&amp;"CD"&amp;IF(ДАННЫЕ!BF1929&gt;500,4,IF(ДАННЫЕ!BF1929&gt;350,3,IF(ДАННЫЕ!BF1929&gt;200,2,IF(ДАННЫЕ!BF1929&gt;0,1,0))))&amp;"g"&amp;B1929&amp;"d"&amp;H1929&amp;"l"&amp;ДАННЫЕ!AT1929&amp;"a"&amp;ДАННЫЕ!$V1929&amp;"v"&amp;R1929&amp;"k"&amp;ДАННЫЕ!$U1929&amp;"s"&amp;ДАННЫЕ!$Y1929&amp;"t"&amp;ДАННЫЕ!$X1929&amp;"b"&amp;IF(ДАННЫЕ!$Q1929&gt;1,1,0)&amp;"PP"&amp;ДАННЫЕ!Z1929&amp;"c"&amp;S1929&amp;"x"&amp;IF(ДАННЫЕ!$BY1929&gt;0,IF(YEAR(ДАННЫЕ!$F$1)=YEAR(ДАННЫЕ!$BY1929),1,0),0)&amp;"n"&amp;IF(ДАННЫЕ!$BZ1929&gt;0,IF(YEAR(ДАННЫЕ!$F$1)=YEAR(ДАННЫЕ!$BZ1929),1,0),0)&amp;"u"&amp;D1929&amp;"z"&amp;IF(ДАННЫЕ!$CL1929&gt;0,IF(YEAR(ДАННЫЕ!$F$1)&gt;YEAR(ДАННЫЕ!$CL1929),11,12),0)</f>
        <v>03mf0zpihbeCD0g0dlav0kstb0PPc0x0n0u0z0</v>
      </c>
      <c r="K1929" s="28" t="str">
        <f ca="1">ДАННЫЕ!$I1929&amp;"x"&amp;B1929&amp;"w"&amp;IF(T1929+ДАННЫЕ!AD1929+ДАННЫЕ!AE1929+ДАННЫЕ!AF1929+ДАННЫЕ!AG1929+ДАННЫЕ!AH1929+ДАННЫЕ!$AL1929+ДАННЫЕ!AI1929+ДАННЫЕ!AJ1929+ДАННЫЕ!AK1929+ДАННЫЕ!AP1929+ДАННЫЕ!AQ1929+ДАННЫЕ!AR1929+ДАННЫЕ!$AM1929+ДАННЫЕ!$AN1929+ДАННЫЕ!AS1929+ДАННЫЕ!AT1929&gt;0,1,0)&amp;IF(OR(T1929=2,ДАННЫЕ!AD1929=2,ДАННЫЕ!AE1929=2,ДАННЫЕ!AF1929=2,ДАННЫЕ!AG1929=2,ДАННЫЕ!AH1929=2,ДАННЫЕ!$AL1929=2,ДАННЫЕ!AI1929=2,ДАННЫЕ!AJ1929=2,ДАННЫЕ!AK1929=2,ДАННЫЕ!AP1929=2,ДАННЫЕ!AQ1929=2,ДАННЫЕ!AR1929=2,ДАННЫЕ!$AM1929=2,ДАННЫЕ!$AN1929=2,ДАННЫЕ!AS1929=2,ДАННЫЕ!AT1929=2),2,0)&amp;"t"&amp;IF(T1929&gt;0,"1"&amp;T1929,"00")&amp;"f"&amp;IF(ДАННЫЕ!$AC1929,"1"&amp;ДАННЫЕ!$AC1929,"00")&amp;"b"&amp;IF(ДАННЫЕ!$AD1929,"1"&amp;ДАННЫЕ!$AD1929,"00")&amp;"g"&amp;IF(ДАННЫЕ!$AF1929,"1"&amp;ДАННЫЕ!$AF1929,"00")&amp;"c"&amp;IF(ДАННЫЕ!$AG1929,"1"&amp;ДАННЫЕ!$AG1929,"00")&amp;"i"&amp;IF(ДАННЫЕ!$AH1929,"1"&amp;ДАННЫЕ!$AH1929,"00")&amp;"r"&amp;IF(ДАННЫЕ!$AL1929,"1"&amp;ДАННЫЕ!$AL1929,"00")&amp;"m"&amp;IF(ДАННЫЕ!$AI1929,"1"&amp;ДАННЫЕ!$AI1929,"00")&amp;"hS"&amp;IF(ДАННЫЕ!$AJ1929,"1"&amp;ДАННЫЕ!$AJ1929,"00")&amp;"hZ"&amp;IF(ДАННЫЕ!$AK1929,"1"&amp;ДАННЫЕ!$AK1929,"00")&amp;"p"&amp;IF(ДАННЫЕ!$AP1929,"1"&amp;ДАННЫЕ!$AP1929,"00")&amp;"k"&amp;IF(ДАННЫЕ!$AQ1929,"1"&amp;ДАННЫЕ!$AQ1929,"00")&amp;"z"&amp;IF(ДАННЫЕ!$AR1929,"1"&amp;ДАННЫЕ!$AR1929,"00")&amp;"j"&amp;IF(ДАННЫЕ!$AM1929,"1"&amp;ДАННЫЕ!$AM1929,"00")&amp;"n"&amp;IF(ДАННЫЕ!$AN1929,"1"&amp;ДАННЫЕ!$AN1929,"00")&amp;"E"&amp;ДАННЫЕ!BI1929&amp;"L"&amp;ДАННЫЕ!AO1929&amp;"h"&amp;IF(ДАННЫЕ!$AU1929&gt;0,1,0)&amp;"v"&amp;IF(ДАННЫЕ!$AW1929&gt;0,1,0)&amp;"a"&amp;IF(ДАННЫЕ!$AS1929,"1"&amp;ДАННЫЕ!$AS1929,"00")&amp;"s"&amp;IF(ДАННЫЕ!$AT1929,"1"&amp;ДАННЫЕ!$AT1929,"00")&amp;"u"&amp;IF(ДАННЫЕ!$CJ1929&gt;0,1,0)&amp;"y"&amp;B1929&amp;"d"&amp;H1929&amp;"e"&amp;F1929&amp;G1929</f>
        <v>x0w00t00f00b00g00c00i00r00m00hS00hZ00p00k00z00j00n00ELh0v0a00s00u0y0de</v>
      </c>
      <c r="L1929" s="28" t="str">
        <f ca="1">ДАННЫЕ!$I1929&amp;"VN"&amp;IF(ДАННЫЕ!AW1929&gt;0,11,10)&amp;"CD"&amp;IF(ДАННЫЕ!BF1929&gt;500,16,IF(ДАННЫЕ!BF1929&gt;350,15,IF(ДАННЫЕ!BF1929&gt;=200,14,IF(ДАННЫЕ!BF1929&gt;=100,13,IF(ДАННЫЕ!BF1929&gt;=50,12,IF(ДАННЫЕ!BF1929&gt;0,11,10))))))&amp;"AR"&amp;IF(ДАННЫЕ!BX1929&gt;0,1,0)&amp;"GD"&amp;B1929&amp;"VV"&amp;IF(E1929&gt;=5,IF(E1929&lt;18,1,0),0)</f>
        <v>VN10CD10AR0GD0VV0</v>
      </c>
      <c r="M1929" s="28" t="str">
        <f>ДАННЫЕ!$I1929&amp;"b"&amp;ДАННЫЕ!$BI1929&amp;"r"&amp;ДАННЫЕ!$BJ1929&amp;"CD"&amp;IF(ДАННЫЕ!BF1929&gt;0,IF(ДАННЫЕ!BF1929&lt;200,1,IF(ДАННЫЕ!BF1929&lt;350,2,3)),0)&amp;"h"&amp;IF(ДАННЫЕ!$BK1929+ДАННЫЕ!$BL1929+ДАННЫЕ!$BM1929&gt;0,1,0)&amp;"x"&amp;ДАННЫЕ!$BK1929&amp;"y"&amp;ДАННЫЕ!$BL1929&amp;"z"&amp;ДАННЫЕ!$BM1929&amp;"c"&amp;IF(ДАННЫЕ!$BK1929+ДАННЫЕ!$BL1929+ДАННЫЕ!$BM1929=3,1,0)&amp;"a"&amp;IF(ДАННЫЕ!$BQ1929+ДАННЫЕ!$BR1929&gt;0,1,0)&amp;"d"&amp;ДАННЫЕ!$BQ1929&amp;"v"&amp;ДАННЫЕ!$BR1929&amp;"p"&amp;ДАННЫЕ!$BS1929&amp;"n"&amp;ДАННЫЕ!$BU1929&amp;"t"&amp;ДАННЫЕ!$BV1929&amp;"o"&amp;ДАННЫЕ!$BT1929&amp;"l"&amp;IF(ДАННЫЕ!$BN1929&gt;0,1,0)&amp;ДАННЫЕ!$BN1929&amp;"g"&amp;ДАННЫЕ!$BO1929&amp;"s"&amp;ДАННЫЕ!$BP1929&amp;"DZ"&amp;IF(ДАННЫЕ!B1929-ДАННЫЕ!G1929 &lt; 60,IF(ДАННЫЕ!B1929-ДАННЫЕ!G1929 &gt;= 0,1,0),0)&amp;"u"&amp;IF(ДАННЫЕ!$CJ1929&gt;0,1,0)</f>
        <v>brCD0h0xyzc0a0dvpntol0gsDZ1u0</v>
      </c>
      <c r="N1929" s="28" t="str">
        <f ca="1">ДАННЫЕ!$F1929&amp;ДАННЫЕ!$I1929&amp;"g"&amp;B1929&amp;"cf"&amp;D1929&amp;"a"&amp;IF(ДАННЫЕ!$BX1929&gt;0,1,0)&amp;IF(ДАННЫЕ!$BF1929&gt;500,1,IF(ДАННЫЕ!$BF1929&gt;350,2,IF(ДАННЫЕ!$BF1929&gt;=200,3,IF(ДАННЫЕ!$BF1929&gt;=100,4,IF(ДАННЫЕ!$BF1929&gt;=50,5,IF(ДАННЫЕ!$BF1929&lt;50,6,0))))))&amp;"AR"&amp;IF(DATEDIF(ДАННЫЕ!$BX1929,ДАННЫЕ!$F$1,"y")&gt;1,1,0)&amp;"VG"&amp;IF(ДАННЫЕ!$BH1929="0",1,0)&amp;"o"&amp;IF(T1929+ДАННЫЕ!$AF1929+ДАННЫЕ!$AG1929+ДАННЫЕ!$AH1929+ДАННЫЕ!$AI1929+ДАННЫЕ!$AJ1929+ДАННЫЕ!$AP1929+ДАННЫЕ!$AQ1929+ДАННЫЕ!$AR1929+ДАННЫЕ!$AU1929+ДАННЫЕ!$AW1929+ДАННЫЕ!$AS1929+ДАННЫЕ!$AT1929&gt;0,1,0)&amp;"x"&amp;ДАННЫЕ!$AG1929&amp;"p"&amp;IF(ДАННЫЕ!$BY1929&gt;0,1,0)&amp;"v"&amp;IF(ДАННЫЕ!$BZ1929&gt;0,1,0)&amp;"n"&amp;ДАННЫЕ!$CA1929&amp;"t"&amp;ДАННЫЕ!$AY1929&amp;"k"&amp;ДАННЫЕ!$CB1929&amp;"q"&amp;ДАННЫЕ!$CC1929&amp;"w"&amp;ДАННЫЕ!$CD1929&amp;"e"&amp;ДАННЫЕ!$CE1929&amp;"m"&amp;ДАННЫЕ!$CF1929&amp;"c"&amp;ДАННЫЕ!$CG1929&amp;"z"&amp;ДАННЫЕ!$CH1929&amp;"d"&amp;IF(H1929=4,1,0)&amp;"s"&amp;IF(ДАННЫЕ!$J1929=1,0,1)&amp;"u"&amp;IF(ДАННЫЕ!$CJ1929&gt;0,1,0)</f>
        <v>g0cf0a06AR1VG0o0xp0v0ntkqwemczd0s1u0</v>
      </c>
      <c r="O1929" s="28" t="str">
        <f>ДАННЫЕ!$I1929&amp;"g"&amp;B1929&amp;A1929&amp;"f"&amp;P1929&amp;"c"&amp;IF(ДАННЫЕ!$U1929&gt;0,1,0)&amp;"s"&amp;IF(ДАННЫЕ!$Q1929&gt;0,IF(YEAR(ДАННЫЕ!$F$1)=YEAR(ДАННЫЕ!$Q1929),IF(MONTH(ДАННЫЕ!$F$1)=MONTH(ДАННЫЕ!$Q1929),111,11),1),0)&amp;"i"&amp;IF(ДАННЫЕ!$R1929+ДАННЫЕ!$S1929+ДАННЫЕ!$T1929=0,0,1)&amp;"h"&amp;IF(ДАННЫЕ!$P1929&gt;0,1,0)&amp;"p"&amp;IF(ДАННЫЕ!$CI1929&gt;0,IF(YEAR(ДАННЫЕ!$F$1)=YEAR(ДАННЫЕ!$CI1929),IF(MONTH(ДАННЫЕ!$F$1)=MONTH(ДАННЫЕ!$CI1929),111,11),1),0)&amp;"d"&amp;IF(ДАННЫЕ!$CJ1929&gt;0,IF(YEAR(ДАННЫЕ!$F$1)=YEAR(ДАННЫЕ!$CJ1929),IF(MONTH(ДАННЫЕ!$F$1)=MONTH(ДАННЫЕ!$CJ1929),111,11),1),0)&amp;"o"&amp;IF(ДАННЫЕ!$CK1929&gt;0,IF(MONTH(ДАННЫЕ!$F$1)=MONTH(ДАННЫЕ!$CK1929),111,11),0)&amp;"v"&amp;IF(ДАННЫЕ!$BE1929&gt;0,IF(MONTH(ДАННЫЕ!$F$1)=MONTH(ДАННЫЕ!$BE1929),111,11),0)</f>
        <v>g00f0c0s0i0h0p0d0o0v0</v>
      </c>
      <c r="P1929" s="15">
        <f t="shared" si="92"/>
        <v>0</v>
      </c>
      <c r="Q1929" s="15">
        <f>IF(ДАННЫЕ!$F$1&gt;ДАННЫЕ!$N1929,IF(YEAR(ДАННЫЕ!$F$1)=YEAR(ДАННЫЕ!M1929),1,0),0)</f>
        <v>0</v>
      </c>
      <c r="R1929" s="15">
        <f>IF(ДАННЫЕ!$F$1&gt;ДАННЫЕ!$N1929,IF(YEAR(ДАННЫЕ!$F$1)=YEAR(ДАННЫЕ!N1929),1,0),0)</f>
        <v>0</v>
      </c>
      <c r="S1929" s="15">
        <f>IF(ДАННЫЕ!$AA1929="2А",1,IF(ДАННЫЕ!$AA1929="2Б",2,IF(ДАННЫЕ!$AA1929="2В",3,IF(ДАННЫЕ!$AA1929=3,4,IF(ДАННЫЕ!$AA1929="4А",5,IF(ДАННЫЕ!$AA1929="4Б",6,IF(ДАННЫЕ!$AA1929="4В",7,IF(ДАННЫЕ!$AA1929=5,8,0))))))))</f>
        <v>0</v>
      </c>
      <c r="T1929" s="15">
        <f>IF(OR(ДАННЫЕ!$AC1929=2,ДАННЫЕ!$AD1929=2,ДАННЫЕ!$AE1929=2),2,IF(OR(ДАННЫЕ!$AC1929=1,ДАННЫЕ!$AD1929=1,ДАННЫЕ!$AE1929=1),1,0))</f>
        <v>0</v>
      </c>
    </row>
    <row r="1930" spans="1:20" x14ac:dyDescent="0.2">
      <c r="A1930" s="78">
        <f>IF(B1930&gt;0,IF(MONTH(ДАННЫЕ!$F$1)=MONTH(ДАННЫЕ!$B1930),1,0),0)</f>
        <v>0</v>
      </c>
      <c r="B1930" s="14">
        <f>IF(ДАННЫЕ!$B1930&gt;0,IF(YEAR(ДАННЫЕ!$F$1)=YEAR(ДАННЫЕ!$B1930),1,0),0)</f>
        <v>0</v>
      </c>
      <c r="C1930" s="14">
        <f>IF(ДАННЫЕ!$CM1930&gt;0,IF(YEAR(ДАННЫЕ!$F$1)=YEAR(ДАННЫЕ!$CM1930),1,0),0)</f>
        <v>0</v>
      </c>
      <c r="D1930" s="14">
        <f>IF(ДАННЫЕ!$CJ1930&gt;0,IF(ДАННЫЕ!$CL1930&gt;ДАННЫЕ!$F$1,1,IF(ДАННЫЕ!$CL1930&gt;0,0,1)),0)</f>
        <v>0</v>
      </c>
      <c r="E1930" s="43" t="str">
        <f ca="1">IF(ДАННЫЕ!$F$1&gt;0,IF(ДАННЫЕ!$G1930&gt;0,DATEDIF(ДАННЫЕ!$G1930,ДАННЫЕ!$F$1,"y"),""),IF(ДАННЫЕ!$G1930&gt;0,DATEDIF(ДАННЫЕ!$G1930,TODAY(),"y"),""))</f>
        <v/>
      </c>
      <c r="F1930" s="43" t="str">
        <f xml:space="preserve"> IF(ДАННЫЕ!$F1930="М",IF(E1930&gt;=18,IF(E1930&lt;60,1,""),""),"")&amp;IF(ДАННЫЕ!$F1930="Ж",IF(E1930&gt;=18,IF(E1930&lt;55,1,""),""),"")</f>
        <v/>
      </c>
      <c r="G1930" s="43" t="str">
        <f xml:space="preserve"> IF(ДАННЫЕ!$F1930="М",IF(E1930&gt;=60,2,""),"")&amp;IF(ДАННЫЕ!$F1930="Ж",IF(E1930&gt;=55,2,""),"")</f>
        <v/>
      </c>
      <c r="H1930" s="43" t="str">
        <f t="shared" ca="1" si="90"/>
        <v/>
      </c>
      <c r="I1930" s="43" t="str">
        <f t="shared" ca="1" si="91"/>
        <v>03</v>
      </c>
      <c r="J1930" s="28" t="str">
        <f ca="1">ДАННЫЕ!$F1930&amp;H1930&amp;I1930&amp;ДАННЫЕ!$I1930&amp;"m"&amp;IF(ДАННЫЕ!$I1930&gt;0,IF(ДАННЫЕ!$J1930&gt;0,0,1),"")&amp;"f"&amp;IF(ДАННЫЕ!$R1930&gt;0,IF(YEAR(ДАННЫЕ!$F$1)=YEAR(ДАННЫЕ!$R1930),1,0),0)&amp;"z"&amp;ДАННЫЕ!$R1930&amp;"p"&amp;ДАННЫЕ!$S1930&amp;"i"&amp;ДАННЫЕ!$T1930&amp;"h"&amp;ДАННЫЕ!$K1930&amp;"be"&amp;ДАННЫЕ!$BI1930&amp;"CD"&amp;IF(ДАННЫЕ!BF1930&gt;500,4,IF(ДАННЫЕ!BF1930&gt;350,3,IF(ДАННЫЕ!BF1930&gt;200,2,IF(ДАННЫЕ!BF1930&gt;0,1,0))))&amp;"g"&amp;B1930&amp;"d"&amp;H1930&amp;"l"&amp;ДАННЫЕ!AT1930&amp;"a"&amp;ДАННЫЕ!$V1930&amp;"v"&amp;R1930&amp;"k"&amp;ДАННЫЕ!$U1930&amp;"s"&amp;ДАННЫЕ!$Y1930&amp;"t"&amp;ДАННЫЕ!$X1930&amp;"b"&amp;IF(ДАННЫЕ!$Q1930&gt;1,1,0)&amp;"PP"&amp;ДАННЫЕ!Z1930&amp;"c"&amp;S1930&amp;"x"&amp;IF(ДАННЫЕ!$BY1930&gt;0,IF(YEAR(ДАННЫЕ!$F$1)=YEAR(ДАННЫЕ!$BY1930),1,0),0)&amp;"n"&amp;IF(ДАННЫЕ!$BZ1930&gt;0,IF(YEAR(ДАННЫЕ!$F$1)=YEAR(ДАННЫЕ!$BZ1930),1,0),0)&amp;"u"&amp;D1930&amp;"z"&amp;IF(ДАННЫЕ!$CL1930&gt;0,IF(YEAR(ДАННЫЕ!$F$1)&gt;YEAR(ДАННЫЕ!$CL1930),11,12),0)</f>
        <v>03mf0zpihbeCD0g0dlav0kstb0PPc0x0n0u0z0</v>
      </c>
      <c r="K1930" s="28" t="str">
        <f ca="1">ДАННЫЕ!$I1930&amp;"x"&amp;B1930&amp;"w"&amp;IF(T1930+ДАННЫЕ!AD1930+ДАННЫЕ!AE1930+ДАННЫЕ!AF1930+ДАННЫЕ!AG1930+ДАННЫЕ!AH1930+ДАННЫЕ!$AL1930+ДАННЫЕ!AI1930+ДАННЫЕ!AJ1930+ДАННЫЕ!AK1930+ДАННЫЕ!AP1930+ДАННЫЕ!AQ1930+ДАННЫЕ!AR1930+ДАННЫЕ!$AM1930+ДАННЫЕ!$AN1930+ДАННЫЕ!AS1930+ДАННЫЕ!AT1930&gt;0,1,0)&amp;IF(OR(T1930=2,ДАННЫЕ!AD1930=2,ДАННЫЕ!AE1930=2,ДАННЫЕ!AF1930=2,ДАННЫЕ!AG1930=2,ДАННЫЕ!AH1930=2,ДАННЫЕ!$AL1930=2,ДАННЫЕ!AI1930=2,ДАННЫЕ!AJ1930=2,ДАННЫЕ!AK1930=2,ДАННЫЕ!AP1930=2,ДАННЫЕ!AQ1930=2,ДАННЫЕ!AR1930=2,ДАННЫЕ!$AM1930=2,ДАННЫЕ!$AN1930=2,ДАННЫЕ!AS1930=2,ДАННЫЕ!AT1930=2),2,0)&amp;"t"&amp;IF(T1930&gt;0,"1"&amp;T1930,"00")&amp;"f"&amp;IF(ДАННЫЕ!$AC1930,"1"&amp;ДАННЫЕ!$AC1930,"00")&amp;"b"&amp;IF(ДАННЫЕ!$AD1930,"1"&amp;ДАННЫЕ!$AD1930,"00")&amp;"g"&amp;IF(ДАННЫЕ!$AF1930,"1"&amp;ДАННЫЕ!$AF1930,"00")&amp;"c"&amp;IF(ДАННЫЕ!$AG1930,"1"&amp;ДАННЫЕ!$AG1930,"00")&amp;"i"&amp;IF(ДАННЫЕ!$AH1930,"1"&amp;ДАННЫЕ!$AH1930,"00")&amp;"r"&amp;IF(ДАННЫЕ!$AL1930,"1"&amp;ДАННЫЕ!$AL1930,"00")&amp;"m"&amp;IF(ДАННЫЕ!$AI1930,"1"&amp;ДАННЫЕ!$AI1930,"00")&amp;"hS"&amp;IF(ДАННЫЕ!$AJ1930,"1"&amp;ДАННЫЕ!$AJ1930,"00")&amp;"hZ"&amp;IF(ДАННЫЕ!$AK1930,"1"&amp;ДАННЫЕ!$AK1930,"00")&amp;"p"&amp;IF(ДАННЫЕ!$AP1930,"1"&amp;ДАННЫЕ!$AP1930,"00")&amp;"k"&amp;IF(ДАННЫЕ!$AQ1930,"1"&amp;ДАННЫЕ!$AQ1930,"00")&amp;"z"&amp;IF(ДАННЫЕ!$AR1930,"1"&amp;ДАННЫЕ!$AR1930,"00")&amp;"j"&amp;IF(ДАННЫЕ!$AM1930,"1"&amp;ДАННЫЕ!$AM1930,"00")&amp;"n"&amp;IF(ДАННЫЕ!$AN1930,"1"&amp;ДАННЫЕ!$AN1930,"00")&amp;"E"&amp;ДАННЫЕ!BI1930&amp;"L"&amp;ДАННЫЕ!AO1930&amp;"h"&amp;IF(ДАННЫЕ!$AU1930&gt;0,1,0)&amp;"v"&amp;IF(ДАННЫЕ!$AW1930&gt;0,1,0)&amp;"a"&amp;IF(ДАННЫЕ!$AS1930,"1"&amp;ДАННЫЕ!$AS1930,"00")&amp;"s"&amp;IF(ДАННЫЕ!$AT1930,"1"&amp;ДАННЫЕ!$AT1930,"00")&amp;"u"&amp;IF(ДАННЫЕ!$CJ1930&gt;0,1,0)&amp;"y"&amp;B1930&amp;"d"&amp;H1930&amp;"e"&amp;F1930&amp;G1930</f>
        <v>x0w00t00f00b00g00c00i00r00m00hS00hZ00p00k00z00j00n00ELh0v0a00s00u0y0de</v>
      </c>
      <c r="L1930" s="28" t="str">
        <f ca="1">ДАННЫЕ!$I1930&amp;"VN"&amp;IF(ДАННЫЕ!AW1930&gt;0,11,10)&amp;"CD"&amp;IF(ДАННЫЕ!BF1930&gt;500,16,IF(ДАННЫЕ!BF1930&gt;350,15,IF(ДАННЫЕ!BF1930&gt;=200,14,IF(ДАННЫЕ!BF1930&gt;=100,13,IF(ДАННЫЕ!BF1930&gt;=50,12,IF(ДАННЫЕ!BF1930&gt;0,11,10))))))&amp;"AR"&amp;IF(ДАННЫЕ!BX1930&gt;0,1,0)&amp;"GD"&amp;B1930&amp;"VV"&amp;IF(E1930&gt;=5,IF(E1930&lt;18,1,0),0)</f>
        <v>VN10CD10AR0GD0VV0</v>
      </c>
      <c r="M1930" s="28" t="str">
        <f>ДАННЫЕ!$I1930&amp;"b"&amp;ДАННЫЕ!$BI1930&amp;"r"&amp;ДАННЫЕ!$BJ1930&amp;"CD"&amp;IF(ДАННЫЕ!BF1930&gt;0,IF(ДАННЫЕ!BF1930&lt;200,1,IF(ДАННЫЕ!BF1930&lt;350,2,3)),0)&amp;"h"&amp;IF(ДАННЫЕ!$BK1930+ДАННЫЕ!$BL1930+ДАННЫЕ!$BM1930&gt;0,1,0)&amp;"x"&amp;ДАННЫЕ!$BK1930&amp;"y"&amp;ДАННЫЕ!$BL1930&amp;"z"&amp;ДАННЫЕ!$BM1930&amp;"c"&amp;IF(ДАННЫЕ!$BK1930+ДАННЫЕ!$BL1930+ДАННЫЕ!$BM1930=3,1,0)&amp;"a"&amp;IF(ДАННЫЕ!$BQ1930+ДАННЫЕ!$BR1930&gt;0,1,0)&amp;"d"&amp;ДАННЫЕ!$BQ1930&amp;"v"&amp;ДАННЫЕ!$BR1930&amp;"p"&amp;ДАННЫЕ!$BS1930&amp;"n"&amp;ДАННЫЕ!$BU1930&amp;"t"&amp;ДАННЫЕ!$BV1930&amp;"o"&amp;ДАННЫЕ!$BT1930&amp;"l"&amp;IF(ДАННЫЕ!$BN1930&gt;0,1,0)&amp;ДАННЫЕ!$BN1930&amp;"g"&amp;ДАННЫЕ!$BO1930&amp;"s"&amp;ДАННЫЕ!$BP1930&amp;"DZ"&amp;IF(ДАННЫЕ!B1930-ДАННЫЕ!G1930 &lt; 60,IF(ДАННЫЕ!B1930-ДАННЫЕ!G1930 &gt;= 0,1,0),0)&amp;"u"&amp;IF(ДАННЫЕ!$CJ1930&gt;0,1,0)</f>
        <v>brCD0h0xyzc0a0dvpntol0gsDZ1u0</v>
      </c>
      <c r="N1930" s="28" t="str">
        <f ca="1">ДАННЫЕ!$F1930&amp;ДАННЫЕ!$I1930&amp;"g"&amp;B1930&amp;"cf"&amp;D1930&amp;"a"&amp;IF(ДАННЫЕ!$BX1930&gt;0,1,0)&amp;IF(ДАННЫЕ!$BF1930&gt;500,1,IF(ДАННЫЕ!$BF1930&gt;350,2,IF(ДАННЫЕ!$BF1930&gt;=200,3,IF(ДАННЫЕ!$BF1930&gt;=100,4,IF(ДАННЫЕ!$BF1930&gt;=50,5,IF(ДАННЫЕ!$BF1930&lt;50,6,0))))))&amp;"AR"&amp;IF(DATEDIF(ДАННЫЕ!$BX1930,ДАННЫЕ!$F$1,"y")&gt;1,1,0)&amp;"VG"&amp;IF(ДАННЫЕ!$BH1930="0",1,0)&amp;"o"&amp;IF(T1930+ДАННЫЕ!$AF1930+ДАННЫЕ!$AG1930+ДАННЫЕ!$AH1930+ДАННЫЕ!$AI1930+ДАННЫЕ!$AJ1930+ДАННЫЕ!$AP1930+ДАННЫЕ!$AQ1930+ДАННЫЕ!$AR1930+ДАННЫЕ!$AU1930+ДАННЫЕ!$AW1930+ДАННЫЕ!$AS1930+ДАННЫЕ!$AT1930&gt;0,1,0)&amp;"x"&amp;ДАННЫЕ!$AG1930&amp;"p"&amp;IF(ДАННЫЕ!$BY1930&gt;0,1,0)&amp;"v"&amp;IF(ДАННЫЕ!$BZ1930&gt;0,1,0)&amp;"n"&amp;ДАННЫЕ!$CA1930&amp;"t"&amp;ДАННЫЕ!$AY1930&amp;"k"&amp;ДАННЫЕ!$CB1930&amp;"q"&amp;ДАННЫЕ!$CC1930&amp;"w"&amp;ДАННЫЕ!$CD1930&amp;"e"&amp;ДАННЫЕ!$CE1930&amp;"m"&amp;ДАННЫЕ!$CF1930&amp;"c"&amp;ДАННЫЕ!$CG1930&amp;"z"&amp;ДАННЫЕ!$CH1930&amp;"d"&amp;IF(H1930=4,1,0)&amp;"s"&amp;IF(ДАННЫЕ!$J1930=1,0,1)&amp;"u"&amp;IF(ДАННЫЕ!$CJ1930&gt;0,1,0)</f>
        <v>g0cf0a06AR1VG0o0xp0v0ntkqwemczd0s1u0</v>
      </c>
      <c r="O1930" s="28" t="str">
        <f>ДАННЫЕ!$I1930&amp;"g"&amp;B1930&amp;A1930&amp;"f"&amp;P1930&amp;"c"&amp;IF(ДАННЫЕ!$U1930&gt;0,1,0)&amp;"s"&amp;IF(ДАННЫЕ!$Q1930&gt;0,IF(YEAR(ДАННЫЕ!$F$1)=YEAR(ДАННЫЕ!$Q1930),IF(MONTH(ДАННЫЕ!$F$1)=MONTH(ДАННЫЕ!$Q1930),111,11),1),0)&amp;"i"&amp;IF(ДАННЫЕ!$R1930+ДАННЫЕ!$S1930+ДАННЫЕ!$T1930=0,0,1)&amp;"h"&amp;IF(ДАННЫЕ!$P1930&gt;0,1,0)&amp;"p"&amp;IF(ДАННЫЕ!$CI1930&gt;0,IF(YEAR(ДАННЫЕ!$F$1)=YEAR(ДАННЫЕ!$CI1930),IF(MONTH(ДАННЫЕ!$F$1)=MONTH(ДАННЫЕ!$CI1930),111,11),1),0)&amp;"d"&amp;IF(ДАННЫЕ!$CJ1930&gt;0,IF(YEAR(ДАННЫЕ!$F$1)=YEAR(ДАННЫЕ!$CJ1930),IF(MONTH(ДАННЫЕ!$F$1)=MONTH(ДАННЫЕ!$CJ1930),111,11),1),0)&amp;"o"&amp;IF(ДАННЫЕ!$CK1930&gt;0,IF(MONTH(ДАННЫЕ!$F$1)=MONTH(ДАННЫЕ!$CK1930),111,11),0)&amp;"v"&amp;IF(ДАННЫЕ!$BE1930&gt;0,IF(MONTH(ДАННЫЕ!$F$1)=MONTH(ДАННЫЕ!$BE1930),111,11),0)</f>
        <v>g00f0c0s0i0h0p0d0o0v0</v>
      </c>
      <c r="P1930" s="15">
        <f t="shared" si="92"/>
        <v>0</v>
      </c>
      <c r="Q1930" s="15">
        <f>IF(ДАННЫЕ!$F$1&gt;ДАННЫЕ!$N1930,IF(YEAR(ДАННЫЕ!$F$1)=YEAR(ДАННЫЕ!M1930),1,0),0)</f>
        <v>0</v>
      </c>
      <c r="R1930" s="15">
        <f>IF(ДАННЫЕ!$F$1&gt;ДАННЫЕ!$N1930,IF(YEAR(ДАННЫЕ!$F$1)=YEAR(ДАННЫЕ!N1930),1,0),0)</f>
        <v>0</v>
      </c>
      <c r="S1930" s="15">
        <f>IF(ДАННЫЕ!$AA1930="2А",1,IF(ДАННЫЕ!$AA1930="2Б",2,IF(ДАННЫЕ!$AA1930="2В",3,IF(ДАННЫЕ!$AA1930=3,4,IF(ДАННЫЕ!$AA1930="4А",5,IF(ДАННЫЕ!$AA1930="4Б",6,IF(ДАННЫЕ!$AA1930="4В",7,IF(ДАННЫЕ!$AA1930=5,8,0))))))))</f>
        <v>0</v>
      </c>
      <c r="T1930" s="15">
        <f>IF(OR(ДАННЫЕ!$AC1930=2,ДАННЫЕ!$AD1930=2,ДАННЫЕ!$AE1930=2),2,IF(OR(ДАННЫЕ!$AC1930=1,ДАННЫЕ!$AD1930=1,ДАННЫЕ!$AE1930=1),1,0))</f>
        <v>0</v>
      </c>
    </row>
    <row r="1931" spans="1:20" x14ac:dyDescent="0.2">
      <c r="A1931" s="78">
        <f>IF(B1931&gt;0,IF(MONTH(ДАННЫЕ!$F$1)=MONTH(ДАННЫЕ!$B1931),1,0),0)</f>
        <v>0</v>
      </c>
      <c r="B1931" s="14">
        <f>IF(ДАННЫЕ!$B1931&gt;0,IF(YEAR(ДАННЫЕ!$F$1)=YEAR(ДАННЫЕ!$B1931),1,0),0)</f>
        <v>0</v>
      </c>
      <c r="C1931" s="14">
        <f>IF(ДАННЫЕ!$CM1931&gt;0,IF(YEAR(ДАННЫЕ!$F$1)=YEAR(ДАННЫЕ!$CM1931),1,0),0)</f>
        <v>0</v>
      </c>
      <c r="D1931" s="14">
        <f>IF(ДАННЫЕ!$CJ1931&gt;0,IF(ДАННЫЕ!$CL1931&gt;ДАННЫЕ!$F$1,1,IF(ДАННЫЕ!$CL1931&gt;0,0,1)),0)</f>
        <v>0</v>
      </c>
      <c r="E1931" s="43" t="str">
        <f ca="1">IF(ДАННЫЕ!$F$1&gt;0,IF(ДАННЫЕ!$G1931&gt;0,DATEDIF(ДАННЫЕ!$G1931,ДАННЫЕ!$F$1,"y"),""),IF(ДАННЫЕ!$G1931&gt;0,DATEDIF(ДАННЫЕ!$G1931,TODAY(),"y"),""))</f>
        <v/>
      </c>
      <c r="F1931" s="43" t="str">
        <f xml:space="preserve"> IF(ДАННЫЕ!$F1931="М",IF(E1931&gt;=18,IF(E1931&lt;60,1,""),""),"")&amp;IF(ДАННЫЕ!$F1931="Ж",IF(E1931&gt;=18,IF(E1931&lt;55,1,""),""),"")</f>
        <v/>
      </c>
      <c r="G1931" s="43" t="str">
        <f xml:space="preserve"> IF(ДАННЫЕ!$F1931="М",IF(E1931&gt;=60,2,""),"")&amp;IF(ДАННЫЕ!$F1931="Ж",IF(E1931&gt;=55,2,""),"")</f>
        <v/>
      </c>
      <c r="H1931" s="43" t="str">
        <f t="shared" ca="1" si="90"/>
        <v/>
      </c>
      <c r="I1931" s="43" t="str">
        <f t="shared" ca="1" si="91"/>
        <v>03</v>
      </c>
      <c r="J1931" s="28" t="str">
        <f ca="1">ДАННЫЕ!$F1931&amp;H1931&amp;I1931&amp;ДАННЫЕ!$I1931&amp;"m"&amp;IF(ДАННЫЕ!$I1931&gt;0,IF(ДАННЫЕ!$J1931&gt;0,0,1),"")&amp;"f"&amp;IF(ДАННЫЕ!$R1931&gt;0,IF(YEAR(ДАННЫЕ!$F$1)=YEAR(ДАННЫЕ!$R1931),1,0),0)&amp;"z"&amp;ДАННЫЕ!$R1931&amp;"p"&amp;ДАННЫЕ!$S1931&amp;"i"&amp;ДАННЫЕ!$T1931&amp;"h"&amp;ДАННЫЕ!$K1931&amp;"be"&amp;ДАННЫЕ!$BI1931&amp;"CD"&amp;IF(ДАННЫЕ!BF1931&gt;500,4,IF(ДАННЫЕ!BF1931&gt;350,3,IF(ДАННЫЕ!BF1931&gt;200,2,IF(ДАННЫЕ!BF1931&gt;0,1,0))))&amp;"g"&amp;B1931&amp;"d"&amp;H1931&amp;"l"&amp;ДАННЫЕ!AT1931&amp;"a"&amp;ДАННЫЕ!$V1931&amp;"v"&amp;R1931&amp;"k"&amp;ДАННЫЕ!$U1931&amp;"s"&amp;ДАННЫЕ!$Y1931&amp;"t"&amp;ДАННЫЕ!$X1931&amp;"b"&amp;IF(ДАННЫЕ!$Q1931&gt;1,1,0)&amp;"PP"&amp;ДАННЫЕ!Z1931&amp;"c"&amp;S1931&amp;"x"&amp;IF(ДАННЫЕ!$BY1931&gt;0,IF(YEAR(ДАННЫЕ!$F$1)=YEAR(ДАННЫЕ!$BY1931),1,0),0)&amp;"n"&amp;IF(ДАННЫЕ!$BZ1931&gt;0,IF(YEAR(ДАННЫЕ!$F$1)=YEAR(ДАННЫЕ!$BZ1931),1,0),0)&amp;"u"&amp;D1931&amp;"z"&amp;IF(ДАННЫЕ!$CL1931&gt;0,IF(YEAR(ДАННЫЕ!$F$1)&gt;YEAR(ДАННЫЕ!$CL1931),11,12),0)</f>
        <v>03mf0zpihbeCD0g0dlav0kstb0PPc0x0n0u0z0</v>
      </c>
      <c r="K1931" s="28" t="str">
        <f ca="1">ДАННЫЕ!$I1931&amp;"x"&amp;B1931&amp;"w"&amp;IF(T1931+ДАННЫЕ!AD1931+ДАННЫЕ!AE1931+ДАННЫЕ!AF1931+ДАННЫЕ!AG1931+ДАННЫЕ!AH1931+ДАННЫЕ!$AL1931+ДАННЫЕ!AI1931+ДАННЫЕ!AJ1931+ДАННЫЕ!AK1931+ДАННЫЕ!AP1931+ДАННЫЕ!AQ1931+ДАННЫЕ!AR1931+ДАННЫЕ!$AM1931+ДАННЫЕ!$AN1931+ДАННЫЕ!AS1931+ДАННЫЕ!AT1931&gt;0,1,0)&amp;IF(OR(T1931=2,ДАННЫЕ!AD1931=2,ДАННЫЕ!AE1931=2,ДАННЫЕ!AF1931=2,ДАННЫЕ!AG1931=2,ДАННЫЕ!AH1931=2,ДАННЫЕ!$AL1931=2,ДАННЫЕ!AI1931=2,ДАННЫЕ!AJ1931=2,ДАННЫЕ!AK1931=2,ДАННЫЕ!AP1931=2,ДАННЫЕ!AQ1931=2,ДАННЫЕ!AR1931=2,ДАННЫЕ!$AM1931=2,ДАННЫЕ!$AN1931=2,ДАННЫЕ!AS1931=2,ДАННЫЕ!AT1931=2),2,0)&amp;"t"&amp;IF(T1931&gt;0,"1"&amp;T1931,"00")&amp;"f"&amp;IF(ДАННЫЕ!$AC1931,"1"&amp;ДАННЫЕ!$AC1931,"00")&amp;"b"&amp;IF(ДАННЫЕ!$AD1931,"1"&amp;ДАННЫЕ!$AD1931,"00")&amp;"g"&amp;IF(ДАННЫЕ!$AF1931,"1"&amp;ДАННЫЕ!$AF1931,"00")&amp;"c"&amp;IF(ДАННЫЕ!$AG1931,"1"&amp;ДАННЫЕ!$AG1931,"00")&amp;"i"&amp;IF(ДАННЫЕ!$AH1931,"1"&amp;ДАННЫЕ!$AH1931,"00")&amp;"r"&amp;IF(ДАННЫЕ!$AL1931,"1"&amp;ДАННЫЕ!$AL1931,"00")&amp;"m"&amp;IF(ДАННЫЕ!$AI1931,"1"&amp;ДАННЫЕ!$AI1931,"00")&amp;"hS"&amp;IF(ДАННЫЕ!$AJ1931,"1"&amp;ДАННЫЕ!$AJ1931,"00")&amp;"hZ"&amp;IF(ДАННЫЕ!$AK1931,"1"&amp;ДАННЫЕ!$AK1931,"00")&amp;"p"&amp;IF(ДАННЫЕ!$AP1931,"1"&amp;ДАННЫЕ!$AP1931,"00")&amp;"k"&amp;IF(ДАННЫЕ!$AQ1931,"1"&amp;ДАННЫЕ!$AQ1931,"00")&amp;"z"&amp;IF(ДАННЫЕ!$AR1931,"1"&amp;ДАННЫЕ!$AR1931,"00")&amp;"j"&amp;IF(ДАННЫЕ!$AM1931,"1"&amp;ДАННЫЕ!$AM1931,"00")&amp;"n"&amp;IF(ДАННЫЕ!$AN1931,"1"&amp;ДАННЫЕ!$AN1931,"00")&amp;"E"&amp;ДАННЫЕ!BI1931&amp;"L"&amp;ДАННЫЕ!AO1931&amp;"h"&amp;IF(ДАННЫЕ!$AU1931&gt;0,1,0)&amp;"v"&amp;IF(ДАННЫЕ!$AW1931&gt;0,1,0)&amp;"a"&amp;IF(ДАННЫЕ!$AS1931,"1"&amp;ДАННЫЕ!$AS1931,"00")&amp;"s"&amp;IF(ДАННЫЕ!$AT1931,"1"&amp;ДАННЫЕ!$AT1931,"00")&amp;"u"&amp;IF(ДАННЫЕ!$CJ1931&gt;0,1,0)&amp;"y"&amp;B1931&amp;"d"&amp;H1931&amp;"e"&amp;F1931&amp;G1931</f>
        <v>x0w00t00f00b00g00c00i00r00m00hS00hZ00p00k00z00j00n00ELh0v0a00s00u0y0de</v>
      </c>
      <c r="L1931" s="28" t="str">
        <f ca="1">ДАННЫЕ!$I1931&amp;"VN"&amp;IF(ДАННЫЕ!AW1931&gt;0,11,10)&amp;"CD"&amp;IF(ДАННЫЕ!BF1931&gt;500,16,IF(ДАННЫЕ!BF1931&gt;350,15,IF(ДАННЫЕ!BF1931&gt;=200,14,IF(ДАННЫЕ!BF1931&gt;=100,13,IF(ДАННЫЕ!BF1931&gt;=50,12,IF(ДАННЫЕ!BF1931&gt;0,11,10))))))&amp;"AR"&amp;IF(ДАННЫЕ!BX1931&gt;0,1,0)&amp;"GD"&amp;B1931&amp;"VV"&amp;IF(E1931&gt;=5,IF(E1931&lt;18,1,0),0)</f>
        <v>VN10CD10AR0GD0VV0</v>
      </c>
      <c r="M1931" s="28" t="str">
        <f>ДАННЫЕ!$I1931&amp;"b"&amp;ДАННЫЕ!$BI1931&amp;"r"&amp;ДАННЫЕ!$BJ1931&amp;"CD"&amp;IF(ДАННЫЕ!BF1931&gt;0,IF(ДАННЫЕ!BF1931&lt;200,1,IF(ДАННЫЕ!BF1931&lt;350,2,3)),0)&amp;"h"&amp;IF(ДАННЫЕ!$BK1931+ДАННЫЕ!$BL1931+ДАННЫЕ!$BM1931&gt;0,1,0)&amp;"x"&amp;ДАННЫЕ!$BK1931&amp;"y"&amp;ДАННЫЕ!$BL1931&amp;"z"&amp;ДАННЫЕ!$BM1931&amp;"c"&amp;IF(ДАННЫЕ!$BK1931+ДАННЫЕ!$BL1931+ДАННЫЕ!$BM1931=3,1,0)&amp;"a"&amp;IF(ДАННЫЕ!$BQ1931+ДАННЫЕ!$BR1931&gt;0,1,0)&amp;"d"&amp;ДАННЫЕ!$BQ1931&amp;"v"&amp;ДАННЫЕ!$BR1931&amp;"p"&amp;ДАННЫЕ!$BS1931&amp;"n"&amp;ДАННЫЕ!$BU1931&amp;"t"&amp;ДАННЫЕ!$BV1931&amp;"o"&amp;ДАННЫЕ!$BT1931&amp;"l"&amp;IF(ДАННЫЕ!$BN1931&gt;0,1,0)&amp;ДАННЫЕ!$BN1931&amp;"g"&amp;ДАННЫЕ!$BO1931&amp;"s"&amp;ДАННЫЕ!$BP1931&amp;"DZ"&amp;IF(ДАННЫЕ!B1931-ДАННЫЕ!G1931 &lt; 60,IF(ДАННЫЕ!B1931-ДАННЫЕ!G1931 &gt;= 0,1,0),0)&amp;"u"&amp;IF(ДАННЫЕ!$CJ1931&gt;0,1,0)</f>
        <v>brCD0h0xyzc0a0dvpntol0gsDZ1u0</v>
      </c>
      <c r="N1931" s="28" t="str">
        <f ca="1">ДАННЫЕ!$F1931&amp;ДАННЫЕ!$I1931&amp;"g"&amp;B1931&amp;"cf"&amp;D1931&amp;"a"&amp;IF(ДАННЫЕ!$BX1931&gt;0,1,0)&amp;IF(ДАННЫЕ!$BF1931&gt;500,1,IF(ДАННЫЕ!$BF1931&gt;350,2,IF(ДАННЫЕ!$BF1931&gt;=200,3,IF(ДАННЫЕ!$BF1931&gt;=100,4,IF(ДАННЫЕ!$BF1931&gt;=50,5,IF(ДАННЫЕ!$BF1931&lt;50,6,0))))))&amp;"AR"&amp;IF(DATEDIF(ДАННЫЕ!$BX1931,ДАННЫЕ!$F$1,"y")&gt;1,1,0)&amp;"VG"&amp;IF(ДАННЫЕ!$BH1931="0",1,0)&amp;"o"&amp;IF(T1931+ДАННЫЕ!$AF1931+ДАННЫЕ!$AG1931+ДАННЫЕ!$AH1931+ДАННЫЕ!$AI1931+ДАННЫЕ!$AJ1931+ДАННЫЕ!$AP1931+ДАННЫЕ!$AQ1931+ДАННЫЕ!$AR1931+ДАННЫЕ!$AU1931+ДАННЫЕ!$AW1931+ДАННЫЕ!$AS1931+ДАННЫЕ!$AT1931&gt;0,1,0)&amp;"x"&amp;ДАННЫЕ!$AG1931&amp;"p"&amp;IF(ДАННЫЕ!$BY1931&gt;0,1,0)&amp;"v"&amp;IF(ДАННЫЕ!$BZ1931&gt;0,1,0)&amp;"n"&amp;ДАННЫЕ!$CA1931&amp;"t"&amp;ДАННЫЕ!$AY1931&amp;"k"&amp;ДАННЫЕ!$CB1931&amp;"q"&amp;ДАННЫЕ!$CC1931&amp;"w"&amp;ДАННЫЕ!$CD1931&amp;"e"&amp;ДАННЫЕ!$CE1931&amp;"m"&amp;ДАННЫЕ!$CF1931&amp;"c"&amp;ДАННЫЕ!$CG1931&amp;"z"&amp;ДАННЫЕ!$CH1931&amp;"d"&amp;IF(H1931=4,1,0)&amp;"s"&amp;IF(ДАННЫЕ!$J1931=1,0,1)&amp;"u"&amp;IF(ДАННЫЕ!$CJ1931&gt;0,1,0)</f>
        <v>g0cf0a06AR1VG0o0xp0v0ntkqwemczd0s1u0</v>
      </c>
      <c r="O1931" s="28" t="str">
        <f>ДАННЫЕ!$I1931&amp;"g"&amp;B1931&amp;A1931&amp;"f"&amp;P1931&amp;"c"&amp;IF(ДАННЫЕ!$U1931&gt;0,1,0)&amp;"s"&amp;IF(ДАННЫЕ!$Q1931&gt;0,IF(YEAR(ДАННЫЕ!$F$1)=YEAR(ДАННЫЕ!$Q1931),IF(MONTH(ДАННЫЕ!$F$1)=MONTH(ДАННЫЕ!$Q1931),111,11),1),0)&amp;"i"&amp;IF(ДАННЫЕ!$R1931+ДАННЫЕ!$S1931+ДАННЫЕ!$T1931=0,0,1)&amp;"h"&amp;IF(ДАННЫЕ!$P1931&gt;0,1,0)&amp;"p"&amp;IF(ДАННЫЕ!$CI1931&gt;0,IF(YEAR(ДАННЫЕ!$F$1)=YEAR(ДАННЫЕ!$CI1931),IF(MONTH(ДАННЫЕ!$F$1)=MONTH(ДАННЫЕ!$CI1931),111,11),1),0)&amp;"d"&amp;IF(ДАННЫЕ!$CJ1931&gt;0,IF(YEAR(ДАННЫЕ!$F$1)=YEAR(ДАННЫЕ!$CJ1931),IF(MONTH(ДАННЫЕ!$F$1)=MONTH(ДАННЫЕ!$CJ1931),111,11),1),0)&amp;"o"&amp;IF(ДАННЫЕ!$CK1931&gt;0,IF(MONTH(ДАННЫЕ!$F$1)=MONTH(ДАННЫЕ!$CK1931),111,11),0)&amp;"v"&amp;IF(ДАННЫЕ!$BE1931&gt;0,IF(MONTH(ДАННЫЕ!$F$1)=MONTH(ДАННЫЕ!$BE1931),111,11),0)</f>
        <v>g00f0c0s0i0h0p0d0o0v0</v>
      </c>
      <c r="P1931" s="15">
        <f t="shared" si="92"/>
        <v>0</v>
      </c>
      <c r="Q1931" s="15">
        <f>IF(ДАННЫЕ!$F$1&gt;ДАННЫЕ!$N1931,IF(YEAR(ДАННЫЕ!$F$1)=YEAR(ДАННЫЕ!M1931),1,0),0)</f>
        <v>0</v>
      </c>
      <c r="R1931" s="15">
        <f>IF(ДАННЫЕ!$F$1&gt;ДАННЫЕ!$N1931,IF(YEAR(ДАННЫЕ!$F$1)=YEAR(ДАННЫЕ!N1931),1,0),0)</f>
        <v>0</v>
      </c>
      <c r="S1931" s="15">
        <f>IF(ДАННЫЕ!$AA1931="2А",1,IF(ДАННЫЕ!$AA1931="2Б",2,IF(ДАННЫЕ!$AA1931="2В",3,IF(ДАННЫЕ!$AA1931=3,4,IF(ДАННЫЕ!$AA1931="4А",5,IF(ДАННЫЕ!$AA1931="4Б",6,IF(ДАННЫЕ!$AA1931="4В",7,IF(ДАННЫЕ!$AA1931=5,8,0))))))))</f>
        <v>0</v>
      </c>
      <c r="T1931" s="15">
        <f>IF(OR(ДАННЫЕ!$AC1931=2,ДАННЫЕ!$AD1931=2,ДАННЫЕ!$AE1931=2),2,IF(OR(ДАННЫЕ!$AC1931=1,ДАННЫЕ!$AD1931=1,ДАННЫЕ!$AE1931=1),1,0))</f>
        <v>0</v>
      </c>
    </row>
    <row r="1932" spans="1:20" x14ac:dyDescent="0.2">
      <c r="A1932" s="78">
        <f>IF(B1932&gt;0,IF(MONTH(ДАННЫЕ!$F$1)=MONTH(ДАННЫЕ!$B1932),1,0),0)</f>
        <v>0</v>
      </c>
      <c r="B1932" s="14">
        <f>IF(ДАННЫЕ!$B1932&gt;0,IF(YEAR(ДАННЫЕ!$F$1)=YEAR(ДАННЫЕ!$B1932),1,0),0)</f>
        <v>0</v>
      </c>
      <c r="C1932" s="14">
        <f>IF(ДАННЫЕ!$CM1932&gt;0,IF(YEAR(ДАННЫЕ!$F$1)=YEAR(ДАННЫЕ!$CM1932),1,0),0)</f>
        <v>0</v>
      </c>
      <c r="D1932" s="14">
        <f>IF(ДАННЫЕ!$CJ1932&gt;0,IF(ДАННЫЕ!$CL1932&gt;ДАННЫЕ!$F$1,1,IF(ДАННЫЕ!$CL1932&gt;0,0,1)),0)</f>
        <v>0</v>
      </c>
      <c r="E1932" s="43" t="str">
        <f ca="1">IF(ДАННЫЕ!$F$1&gt;0,IF(ДАННЫЕ!$G1932&gt;0,DATEDIF(ДАННЫЕ!$G1932,ДАННЫЕ!$F$1,"y"),""),IF(ДАННЫЕ!$G1932&gt;0,DATEDIF(ДАННЫЕ!$G1932,TODAY(),"y"),""))</f>
        <v/>
      </c>
      <c r="F1932" s="43" t="str">
        <f xml:space="preserve"> IF(ДАННЫЕ!$F1932="М",IF(E1932&gt;=18,IF(E1932&lt;60,1,""),""),"")&amp;IF(ДАННЫЕ!$F1932="Ж",IF(E1932&gt;=18,IF(E1932&lt;55,1,""),""),"")</f>
        <v/>
      </c>
      <c r="G1932" s="43" t="str">
        <f xml:space="preserve"> IF(ДАННЫЕ!$F1932="М",IF(E1932&gt;=60,2,""),"")&amp;IF(ДАННЫЕ!$F1932="Ж",IF(E1932&gt;=55,2,""),"")</f>
        <v/>
      </c>
      <c r="H1932" s="43" t="str">
        <f t="shared" ca="1" si="90"/>
        <v/>
      </c>
      <c r="I1932" s="43" t="str">
        <f t="shared" ca="1" si="91"/>
        <v>03</v>
      </c>
      <c r="J1932" s="28" t="str">
        <f ca="1">ДАННЫЕ!$F1932&amp;H1932&amp;I1932&amp;ДАННЫЕ!$I1932&amp;"m"&amp;IF(ДАННЫЕ!$I1932&gt;0,IF(ДАННЫЕ!$J1932&gt;0,0,1),"")&amp;"f"&amp;IF(ДАННЫЕ!$R1932&gt;0,IF(YEAR(ДАННЫЕ!$F$1)=YEAR(ДАННЫЕ!$R1932),1,0),0)&amp;"z"&amp;ДАННЫЕ!$R1932&amp;"p"&amp;ДАННЫЕ!$S1932&amp;"i"&amp;ДАННЫЕ!$T1932&amp;"h"&amp;ДАННЫЕ!$K1932&amp;"be"&amp;ДАННЫЕ!$BI1932&amp;"CD"&amp;IF(ДАННЫЕ!BF1932&gt;500,4,IF(ДАННЫЕ!BF1932&gt;350,3,IF(ДАННЫЕ!BF1932&gt;200,2,IF(ДАННЫЕ!BF1932&gt;0,1,0))))&amp;"g"&amp;B1932&amp;"d"&amp;H1932&amp;"l"&amp;ДАННЫЕ!AT1932&amp;"a"&amp;ДАННЫЕ!$V1932&amp;"v"&amp;R1932&amp;"k"&amp;ДАННЫЕ!$U1932&amp;"s"&amp;ДАННЫЕ!$Y1932&amp;"t"&amp;ДАННЫЕ!$X1932&amp;"b"&amp;IF(ДАННЫЕ!$Q1932&gt;1,1,0)&amp;"PP"&amp;ДАННЫЕ!Z1932&amp;"c"&amp;S1932&amp;"x"&amp;IF(ДАННЫЕ!$BY1932&gt;0,IF(YEAR(ДАННЫЕ!$F$1)=YEAR(ДАННЫЕ!$BY1932),1,0),0)&amp;"n"&amp;IF(ДАННЫЕ!$BZ1932&gt;0,IF(YEAR(ДАННЫЕ!$F$1)=YEAR(ДАННЫЕ!$BZ1932),1,0),0)&amp;"u"&amp;D1932&amp;"z"&amp;IF(ДАННЫЕ!$CL1932&gt;0,IF(YEAR(ДАННЫЕ!$F$1)&gt;YEAR(ДАННЫЕ!$CL1932),11,12),0)</f>
        <v>03mf0zpihbeCD0g0dlav0kstb0PPc0x0n0u0z0</v>
      </c>
      <c r="K1932" s="28" t="str">
        <f ca="1">ДАННЫЕ!$I1932&amp;"x"&amp;B1932&amp;"w"&amp;IF(T1932+ДАННЫЕ!AD1932+ДАННЫЕ!AE1932+ДАННЫЕ!AF1932+ДАННЫЕ!AG1932+ДАННЫЕ!AH1932+ДАННЫЕ!$AL1932+ДАННЫЕ!AI1932+ДАННЫЕ!AJ1932+ДАННЫЕ!AK1932+ДАННЫЕ!AP1932+ДАННЫЕ!AQ1932+ДАННЫЕ!AR1932+ДАННЫЕ!$AM1932+ДАННЫЕ!$AN1932+ДАННЫЕ!AS1932+ДАННЫЕ!AT1932&gt;0,1,0)&amp;IF(OR(T1932=2,ДАННЫЕ!AD1932=2,ДАННЫЕ!AE1932=2,ДАННЫЕ!AF1932=2,ДАННЫЕ!AG1932=2,ДАННЫЕ!AH1932=2,ДАННЫЕ!$AL1932=2,ДАННЫЕ!AI1932=2,ДАННЫЕ!AJ1932=2,ДАННЫЕ!AK1932=2,ДАННЫЕ!AP1932=2,ДАННЫЕ!AQ1932=2,ДАННЫЕ!AR1932=2,ДАННЫЕ!$AM1932=2,ДАННЫЕ!$AN1932=2,ДАННЫЕ!AS1932=2,ДАННЫЕ!AT1932=2),2,0)&amp;"t"&amp;IF(T1932&gt;0,"1"&amp;T1932,"00")&amp;"f"&amp;IF(ДАННЫЕ!$AC1932,"1"&amp;ДАННЫЕ!$AC1932,"00")&amp;"b"&amp;IF(ДАННЫЕ!$AD1932,"1"&amp;ДАННЫЕ!$AD1932,"00")&amp;"g"&amp;IF(ДАННЫЕ!$AF1932,"1"&amp;ДАННЫЕ!$AF1932,"00")&amp;"c"&amp;IF(ДАННЫЕ!$AG1932,"1"&amp;ДАННЫЕ!$AG1932,"00")&amp;"i"&amp;IF(ДАННЫЕ!$AH1932,"1"&amp;ДАННЫЕ!$AH1932,"00")&amp;"r"&amp;IF(ДАННЫЕ!$AL1932,"1"&amp;ДАННЫЕ!$AL1932,"00")&amp;"m"&amp;IF(ДАННЫЕ!$AI1932,"1"&amp;ДАННЫЕ!$AI1932,"00")&amp;"hS"&amp;IF(ДАННЫЕ!$AJ1932,"1"&amp;ДАННЫЕ!$AJ1932,"00")&amp;"hZ"&amp;IF(ДАННЫЕ!$AK1932,"1"&amp;ДАННЫЕ!$AK1932,"00")&amp;"p"&amp;IF(ДАННЫЕ!$AP1932,"1"&amp;ДАННЫЕ!$AP1932,"00")&amp;"k"&amp;IF(ДАННЫЕ!$AQ1932,"1"&amp;ДАННЫЕ!$AQ1932,"00")&amp;"z"&amp;IF(ДАННЫЕ!$AR1932,"1"&amp;ДАННЫЕ!$AR1932,"00")&amp;"j"&amp;IF(ДАННЫЕ!$AM1932,"1"&amp;ДАННЫЕ!$AM1932,"00")&amp;"n"&amp;IF(ДАННЫЕ!$AN1932,"1"&amp;ДАННЫЕ!$AN1932,"00")&amp;"E"&amp;ДАННЫЕ!BI1932&amp;"L"&amp;ДАННЫЕ!AO1932&amp;"h"&amp;IF(ДАННЫЕ!$AU1932&gt;0,1,0)&amp;"v"&amp;IF(ДАННЫЕ!$AW1932&gt;0,1,0)&amp;"a"&amp;IF(ДАННЫЕ!$AS1932,"1"&amp;ДАННЫЕ!$AS1932,"00")&amp;"s"&amp;IF(ДАННЫЕ!$AT1932,"1"&amp;ДАННЫЕ!$AT1932,"00")&amp;"u"&amp;IF(ДАННЫЕ!$CJ1932&gt;0,1,0)&amp;"y"&amp;B1932&amp;"d"&amp;H1932&amp;"e"&amp;F1932&amp;G1932</f>
        <v>x0w00t00f00b00g00c00i00r00m00hS00hZ00p00k00z00j00n00ELh0v0a00s00u0y0de</v>
      </c>
      <c r="L1932" s="28" t="str">
        <f ca="1">ДАННЫЕ!$I1932&amp;"VN"&amp;IF(ДАННЫЕ!AW1932&gt;0,11,10)&amp;"CD"&amp;IF(ДАННЫЕ!BF1932&gt;500,16,IF(ДАННЫЕ!BF1932&gt;350,15,IF(ДАННЫЕ!BF1932&gt;=200,14,IF(ДАННЫЕ!BF1932&gt;=100,13,IF(ДАННЫЕ!BF1932&gt;=50,12,IF(ДАННЫЕ!BF1932&gt;0,11,10))))))&amp;"AR"&amp;IF(ДАННЫЕ!BX1932&gt;0,1,0)&amp;"GD"&amp;B1932&amp;"VV"&amp;IF(E1932&gt;=5,IF(E1932&lt;18,1,0),0)</f>
        <v>VN10CD10AR0GD0VV0</v>
      </c>
      <c r="M1932" s="28" t="str">
        <f>ДАННЫЕ!$I1932&amp;"b"&amp;ДАННЫЕ!$BI1932&amp;"r"&amp;ДАННЫЕ!$BJ1932&amp;"CD"&amp;IF(ДАННЫЕ!BF1932&gt;0,IF(ДАННЫЕ!BF1932&lt;200,1,IF(ДАННЫЕ!BF1932&lt;350,2,3)),0)&amp;"h"&amp;IF(ДАННЫЕ!$BK1932+ДАННЫЕ!$BL1932+ДАННЫЕ!$BM1932&gt;0,1,0)&amp;"x"&amp;ДАННЫЕ!$BK1932&amp;"y"&amp;ДАННЫЕ!$BL1932&amp;"z"&amp;ДАННЫЕ!$BM1932&amp;"c"&amp;IF(ДАННЫЕ!$BK1932+ДАННЫЕ!$BL1932+ДАННЫЕ!$BM1932=3,1,0)&amp;"a"&amp;IF(ДАННЫЕ!$BQ1932+ДАННЫЕ!$BR1932&gt;0,1,0)&amp;"d"&amp;ДАННЫЕ!$BQ1932&amp;"v"&amp;ДАННЫЕ!$BR1932&amp;"p"&amp;ДАННЫЕ!$BS1932&amp;"n"&amp;ДАННЫЕ!$BU1932&amp;"t"&amp;ДАННЫЕ!$BV1932&amp;"o"&amp;ДАННЫЕ!$BT1932&amp;"l"&amp;IF(ДАННЫЕ!$BN1932&gt;0,1,0)&amp;ДАННЫЕ!$BN1932&amp;"g"&amp;ДАННЫЕ!$BO1932&amp;"s"&amp;ДАННЫЕ!$BP1932&amp;"DZ"&amp;IF(ДАННЫЕ!B1932-ДАННЫЕ!G1932 &lt; 60,IF(ДАННЫЕ!B1932-ДАННЫЕ!G1932 &gt;= 0,1,0),0)&amp;"u"&amp;IF(ДАННЫЕ!$CJ1932&gt;0,1,0)</f>
        <v>brCD0h0xyzc0a0dvpntol0gsDZ1u0</v>
      </c>
      <c r="N1932" s="28" t="str">
        <f ca="1">ДАННЫЕ!$F1932&amp;ДАННЫЕ!$I1932&amp;"g"&amp;B1932&amp;"cf"&amp;D1932&amp;"a"&amp;IF(ДАННЫЕ!$BX1932&gt;0,1,0)&amp;IF(ДАННЫЕ!$BF1932&gt;500,1,IF(ДАННЫЕ!$BF1932&gt;350,2,IF(ДАННЫЕ!$BF1932&gt;=200,3,IF(ДАННЫЕ!$BF1932&gt;=100,4,IF(ДАННЫЕ!$BF1932&gt;=50,5,IF(ДАННЫЕ!$BF1932&lt;50,6,0))))))&amp;"AR"&amp;IF(DATEDIF(ДАННЫЕ!$BX1932,ДАННЫЕ!$F$1,"y")&gt;1,1,0)&amp;"VG"&amp;IF(ДАННЫЕ!$BH1932="0",1,0)&amp;"o"&amp;IF(T1932+ДАННЫЕ!$AF1932+ДАННЫЕ!$AG1932+ДАННЫЕ!$AH1932+ДАННЫЕ!$AI1932+ДАННЫЕ!$AJ1932+ДАННЫЕ!$AP1932+ДАННЫЕ!$AQ1932+ДАННЫЕ!$AR1932+ДАННЫЕ!$AU1932+ДАННЫЕ!$AW1932+ДАННЫЕ!$AS1932+ДАННЫЕ!$AT1932&gt;0,1,0)&amp;"x"&amp;ДАННЫЕ!$AG1932&amp;"p"&amp;IF(ДАННЫЕ!$BY1932&gt;0,1,0)&amp;"v"&amp;IF(ДАННЫЕ!$BZ1932&gt;0,1,0)&amp;"n"&amp;ДАННЫЕ!$CA1932&amp;"t"&amp;ДАННЫЕ!$AY1932&amp;"k"&amp;ДАННЫЕ!$CB1932&amp;"q"&amp;ДАННЫЕ!$CC1932&amp;"w"&amp;ДАННЫЕ!$CD1932&amp;"e"&amp;ДАННЫЕ!$CE1932&amp;"m"&amp;ДАННЫЕ!$CF1932&amp;"c"&amp;ДАННЫЕ!$CG1932&amp;"z"&amp;ДАННЫЕ!$CH1932&amp;"d"&amp;IF(H1932=4,1,0)&amp;"s"&amp;IF(ДАННЫЕ!$J1932=1,0,1)&amp;"u"&amp;IF(ДАННЫЕ!$CJ1932&gt;0,1,0)</f>
        <v>g0cf0a06AR1VG0o0xp0v0ntkqwemczd0s1u0</v>
      </c>
      <c r="O1932" s="28" t="str">
        <f>ДАННЫЕ!$I1932&amp;"g"&amp;B1932&amp;A1932&amp;"f"&amp;P1932&amp;"c"&amp;IF(ДАННЫЕ!$U1932&gt;0,1,0)&amp;"s"&amp;IF(ДАННЫЕ!$Q1932&gt;0,IF(YEAR(ДАННЫЕ!$F$1)=YEAR(ДАННЫЕ!$Q1932),IF(MONTH(ДАННЫЕ!$F$1)=MONTH(ДАННЫЕ!$Q1932),111,11),1),0)&amp;"i"&amp;IF(ДАННЫЕ!$R1932+ДАННЫЕ!$S1932+ДАННЫЕ!$T1932=0,0,1)&amp;"h"&amp;IF(ДАННЫЕ!$P1932&gt;0,1,0)&amp;"p"&amp;IF(ДАННЫЕ!$CI1932&gt;0,IF(YEAR(ДАННЫЕ!$F$1)=YEAR(ДАННЫЕ!$CI1932),IF(MONTH(ДАННЫЕ!$F$1)=MONTH(ДАННЫЕ!$CI1932),111,11),1),0)&amp;"d"&amp;IF(ДАННЫЕ!$CJ1932&gt;0,IF(YEAR(ДАННЫЕ!$F$1)=YEAR(ДАННЫЕ!$CJ1932),IF(MONTH(ДАННЫЕ!$F$1)=MONTH(ДАННЫЕ!$CJ1932),111,11),1),0)&amp;"o"&amp;IF(ДАННЫЕ!$CK1932&gt;0,IF(MONTH(ДАННЫЕ!$F$1)=MONTH(ДАННЫЕ!$CK1932),111,11),0)&amp;"v"&amp;IF(ДАННЫЕ!$BE1932&gt;0,IF(MONTH(ДАННЫЕ!$F$1)=MONTH(ДАННЫЕ!$BE1932),111,11),0)</f>
        <v>g00f0c0s0i0h0p0d0o0v0</v>
      </c>
      <c r="P1932" s="15">
        <f t="shared" si="92"/>
        <v>0</v>
      </c>
      <c r="Q1932" s="15">
        <f>IF(ДАННЫЕ!$F$1&gt;ДАННЫЕ!$N1932,IF(YEAR(ДАННЫЕ!$F$1)=YEAR(ДАННЫЕ!M1932),1,0),0)</f>
        <v>0</v>
      </c>
      <c r="R1932" s="15">
        <f>IF(ДАННЫЕ!$F$1&gt;ДАННЫЕ!$N1932,IF(YEAR(ДАННЫЕ!$F$1)=YEAR(ДАННЫЕ!N1932),1,0),0)</f>
        <v>0</v>
      </c>
      <c r="S1932" s="15">
        <f>IF(ДАННЫЕ!$AA1932="2А",1,IF(ДАННЫЕ!$AA1932="2Б",2,IF(ДАННЫЕ!$AA1932="2В",3,IF(ДАННЫЕ!$AA1932=3,4,IF(ДАННЫЕ!$AA1932="4А",5,IF(ДАННЫЕ!$AA1932="4Б",6,IF(ДАННЫЕ!$AA1932="4В",7,IF(ДАННЫЕ!$AA1932=5,8,0))))))))</f>
        <v>0</v>
      </c>
      <c r="T1932" s="15">
        <f>IF(OR(ДАННЫЕ!$AC1932=2,ДАННЫЕ!$AD1932=2,ДАННЫЕ!$AE1932=2),2,IF(OR(ДАННЫЕ!$AC1932=1,ДАННЫЕ!$AD1932=1,ДАННЫЕ!$AE1932=1),1,0))</f>
        <v>0</v>
      </c>
    </row>
    <row r="1933" spans="1:20" x14ac:dyDescent="0.2">
      <c r="A1933" s="78">
        <f>IF(B1933&gt;0,IF(MONTH(ДАННЫЕ!$F$1)=MONTH(ДАННЫЕ!$B1933),1,0),0)</f>
        <v>0</v>
      </c>
      <c r="B1933" s="14">
        <f>IF(ДАННЫЕ!$B1933&gt;0,IF(YEAR(ДАННЫЕ!$F$1)=YEAR(ДАННЫЕ!$B1933),1,0),0)</f>
        <v>0</v>
      </c>
      <c r="C1933" s="14">
        <f>IF(ДАННЫЕ!$CM1933&gt;0,IF(YEAR(ДАННЫЕ!$F$1)=YEAR(ДАННЫЕ!$CM1933),1,0),0)</f>
        <v>0</v>
      </c>
      <c r="D1933" s="14">
        <f>IF(ДАННЫЕ!$CJ1933&gt;0,IF(ДАННЫЕ!$CL1933&gt;ДАННЫЕ!$F$1,1,IF(ДАННЫЕ!$CL1933&gt;0,0,1)),0)</f>
        <v>0</v>
      </c>
      <c r="E1933" s="43" t="str">
        <f ca="1">IF(ДАННЫЕ!$F$1&gt;0,IF(ДАННЫЕ!$G1933&gt;0,DATEDIF(ДАННЫЕ!$G1933,ДАННЫЕ!$F$1,"y"),""),IF(ДАННЫЕ!$G1933&gt;0,DATEDIF(ДАННЫЕ!$G1933,TODAY(),"y"),""))</f>
        <v/>
      </c>
      <c r="F1933" s="43" t="str">
        <f xml:space="preserve"> IF(ДАННЫЕ!$F1933="М",IF(E1933&gt;=18,IF(E1933&lt;60,1,""),""),"")&amp;IF(ДАННЫЕ!$F1933="Ж",IF(E1933&gt;=18,IF(E1933&lt;55,1,""),""),"")</f>
        <v/>
      </c>
      <c r="G1933" s="43" t="str">
        <f xml:space="preserve"> IF(ДАННЫЕ!$F1933="М",IF(E1933&gt;=60,2,""),"")&amp;IF(ДАННЫЕ!$F1933="Ж",IF(E1933&gt;=55,2,""),"")</f>
        <v/>
      </c>
      <c r="H1933" s="43" t="str">
        <f t="shared" ca="1" si="90"/>
        <v/>
      </c>
      <c r="I1933" s="43" t="str">
        <f t="shared" ca="1" si="91"/>
        <v>03</v>
      </c>
      <c r="J1933" s="28" t="str">
        <f ca="1">ДАННЫЕ!$F1933&amp;H1933&amp;I1933&amp;ДАННЫЕ!$I1933&amp;"m"&amp;IF(ДАННЫЕ!$I1933&gt;0,IF(ДАННЫЕ!$J1933&gt;0,0,1),"")&amp;"f"&amp;IF(ДАННЫЕ!$R1933&gt;0,IF(YEAR(ДАННЫЕ!$F$1)=YEAR(ДАННЫЕ!$R1933),1,0),0)&amp;"z"&amp;ДАННЫЕ!$R1933&amp;"p"&amp;ДАННЫЕ!$S1933&amp;"i"&amp;ДАННЫЕ!$T1933&amp;"h"&amp;ДАННЫЕ!$K1933&amp;"be"&amp;ДАННЫЕ!$BI1933&amp;"CD"&amp;IF(ДАННЫЕ!BF1933&gt;500,4,IF(ДАННЫЕ!BF1933&gt;350,3,IF(ДАННЫЕ!BF1933&gt;200,2,IF(ДАННЫЕ!BF1933&gt;0,1,0))))&amp;"g"&amp;B1933&amp;"d"&amp;H1933&amp;"l"&amp;ДАННЫЕ!AT1933&amp;"a"&amp;ДАННЫЕ!$V1933&amp;"v"&amp;R1933&amp;"k"&amp;ДАННЫЕ!$U1933&amp;"s"&amp;ДАННЫЕ!$Y1933&amp;"t"&amp;ДАННЫЕ!$X1933&amp;"b"&amp;IF(ДАННЫЕ!$Q1933&gt;1,1,0)&amp;"PP"&amp;ДАННЫЕ!Z1933&amp;"c"&amp;S1933&amp;"x"&amp;IF(ДАННЫЕ!$BY1933&gt;0,IF(YEAR(ДАННЫЕ!$F$1)=YEAR(ДАННЫЕ!$BY1933),1,0),0)&amp;"n"&amp;IF(ДАННЫЕ!$BZ1933&gt;0,IF(YEAR(ДАННЫЕ!$F$1)=YEAR(ДАННЫЕ!$BZ1933),1,0),0)&amp;"u"&amp;D1933&amp;"z"&amp;IF(ДАННЫЕ!$CL1933&gt;0,IF(YEAR(ДАННЫЕ!$F$1)&gt;YEAR(ДАННЫЕ!$CL1933),11,12),0)</f>
        <v>03mf0zpihbeCD0g0dlav0kstb0PPc0x0n0u0z0</v>
      </c>
      <c r="K1933" s="28" t="str">
        <f ca="1">ДАННЫЕ!$I1933&amp;"x"&amp;B1933&amp;"w"&amp;IF(T1933+ДАННЫЕ!AD1933+ДАННЫЕ!AE1933+ДАННЫЕ!AF1933+ДАННЫЕ!AG1933+ДАННЫЕ!AH1933+ДАННЫЕ!$AL1933+ДАННЫЕ!AI1933+ДАННЫЕ!AJ1933+ДАННЫЕ!AK1933+ДАННЫЕ!AP1933+ДАННЫЕ!AQ1933+ДАННЫЕ!AR1933+ДАННЫЕ!$AM1933+ДАННЫЕ!$AN1933+ДАННЫЕ!AS1933+ДАННЫЕ!AT1933&gt;0,1,0)&amp;IF(OR(T1933=2,ДАННЫЕ!AD1933=2,ДАННЫЕ!AE1933=2,ДАННЫЕ!AF1933=2,ДАННЫЕ!AG1933=2,ДАННЫЕ!AH1933=2,ДАННЫЕ!$AL1933=2,ДАННЫЕ!AI1933=2,ДАННЫЕ!AJ1933=2,ДАННЫЕ!AK1933=2,ДАННЫЕ!AP1933=2,ДАННЫЕ!AQ1933=2,ДАННЫЕ!AR1933=2,ДАННЫЕ!$AM1933=2,ДАННЫЕ!$AN1933=2,ДАННЫЕ!AS1933=2,ДАННЫЕ!AT1933=2),2,0)&amp;"t"&amp;IF(T1933&gt;0,"1"&amp;T1933,"00")&amp;"f"&amp;IF(ДАННЫЕ!$AC1933,"1"&amp;ДАННЫЕ!$AC1933,"00")&amp;"b"&amp;IF(ДАННЫЕ!$AD1933,"1"&amp;ДАННЫЕ!$AD1933,"00")&amp;"g"&amp;IF(ДАННЫЕ!$AF1933,"1"&amp;ДАННЫЕ!$AF1933,"00")&amp;"c"&amp;IF(ДАННЫЕ!$AG1933,"1"&amp;ДАННЫЕ!$AG1933,"00")&amp;"i"&amp;IF(ДАННЫЕ!$AH1933,"1"&amp;ДАННЫЕ!$AH1933,"00")&amp;"r"&amp;IF(ДАННЫЕ!$AL1933,"1"&amp;ДАННЫЕ!$AL1933,"00")&amp;"m"&amp;IF(ДАННЫЕ!$AI1933,"1"&amp;ДАННЫЕ!$AI1933,"00")&amp;"hS"&amp;IF(ДАННЫЕ!$AJ1933,"1"&amp;ДАННЫЕ!$AJ1933,"00")&amp;"hZ"&amp;IF(ДАННЫЕ!$AK1933,"1"&amp;ДАННЫЕ!$AK1933,"00")&amp;"p"&amp;IF(ДАННЫЕ!$AP1933,"1"&amp;ДАННЫЕ!$AP1933,"00")&amp;"k"&amp;IF(ДАННЫЕ!$AQ1933,"1"&amp;ДАННЫЕ!$AQ1933,"00")&amp;"z"&amp;IF(ДАННЫЕ!$AR1933,"1"&amp;ДАННЫЕ!$AR1933,"00")&amp;"j"&amp;IF(ДАННЫЕ!$AM1933,"1"&amp;ДАННЫЕ!$AM1933,"00")&amp;"n"&amp;IF(ДАННЫЕ!$AN1933,"1"&amp;ДАННЫЕ!$AN1933,"00")&amp;"E"&amp;ДАННЫЕ!BI1933&amp;"L"&amp;ДАННЫЕ!AO1933&amp;"h"&amp;IF(ДАННЫЕ!$AU1933&gt;0,1,0)&amp;"v"&amp;IF(ДАННЫЕ!$AW1933&gt;0,1,0)&amp;"a"&amp;IF(ДАННЫЕ!$AS1933,"1"&amp;ДАННЫЕ!$AS1933,"00")&amp;"s"&amp;IF(ДАННЫЕ!$AT1933,"1"&amp;ДАННЫЕ!$AT1933,"00")&amp;"u"&amp;IF(ДАННЫЕ!$CJ1933&gt;0,1,0)&amp;"y"&amp;B1933&amp;"d"&amp;H1933&amp;"e"&amp;F1933&amp;G1933</f>
        <v>x0w00t00f00b00g00c00i00r00m00hS00hZ00p00k00z00j00n00ELh0v0a00s00u0y0de</v>
      </c>
      <c r="L1933" s="28" t="str">
        <f ca="1">ДАННЫЕ!$I1933&amp;"VN"&amp;IF(ДАННЫЕ!AW1933&gt;0,11,10)&amp;"CD"&amp;IF(ДАННЫЕ!BF1933&gt;500,16,IF(ДАННЫЕ!BF1933&gt;350,15,IF(ДАННЫЕ!BF1933&gt;=200,14,IF(ДАННЫЕ!BF1933&gt;=100,13,IF(ДАННЫЕ!BF1933&gt;=50,12,IF(ДАННЫЕ!BF1933&gt;0,11,10))))))&amp;"AR"&amp;IF(ДАННЫЕ!BX1933&gt;0,1,0)&amp;"GD"&amp;B1933&amp;"VV"&amp;IF(E1933&gt;=5,IF(E1933&lt;18,1,0),0)</f>
        <v>VN10CD10AR0GD0VV0</v>
      </c>
      <c r="M1933" s="28" t="str">
        <f>ДАННЫЕ!$I1933&amp;"b"&amp;ДАННЫЕ!$BI1933&amp;"r"&amp;ДАННЫЕ!$BJ1933&amp;"CD"&amp;IF(ДАННЫЕ!BF1933&gt;0,IF(ДАННЫЕ!BF1933&lt;200,1,IF(ДАННЫЕ!BF1933&lt;350,2,3)),0)&amp;"h"&amp;IF(ДАННЫЕ!$BK1933+ДАННЫЕ!$BL1933+ДАННЫЕ!$BM1933&gt;0,1,0)&amp;"x"&amp;ДАННЫЕ!$BK1933&amp;"y"&amp;ДАННЫЕ!$BL1933&amp;"z"&amp;ДАННЫЕ!$BM1933&amp;"c"&amp;IF(ДАННЫЕ!$BK1933+ДАННЫЕ!$BL1933+ДАННЫЕ!$BM1933=3,1,0)&amp;"a"&amp;IF(ДАННЫЕ!$BQ1933+ДАННЫЕ!$BR1933&gt;0,1,0)&amp;"d"&amp;ДАННЫЕ!$BQ1933&amp;"v"&amp;ДАННЫЕ!$BR1933&amp;"p"&amp;ДАННЫЕ!$BS1933&amp;"n"&amp;ДАННЫЕ!$BU1933&amp;"t"&amp;ДАННЫЕ!$BV1933&amp;"o"&amp;ДАННЫЕ!$BT1933&amp;"l"&amp;IF(ДАННЫЕ!$BN1933&gt;0,1,0)&amp;ДАННЫЕ!$BN1933&amp;"g"&amp;ДАННЫЕ!$BO1933&amp;"s"&amp;ДАННЫЕ!$BP1933&amp;"DZ"&amp;IF(ДАННЫЕ!B1933-ДАННЫЕ!G1933 &lt; 60,IF(ДАННЫЕ!B1933-ДАННЫЕ!G1933 &gt;= 0,1,0),0)&amp;"u"&amp;IF(ДАННЫЕ!$CJ1933&gt;0,1,0)</f>
        <v>brCD0h0xyzc0a0dvpntol0gsDZ1u0</v>
      </c>
      <c r="N1933" s="28" t="str">
        <f ca="1">ДАННЫЕ!$F1933&amp;ДАННЫЕ!$I1933&amp;"g"&amp;B1933&amp;"cf"&amp;D1933&amp;"a"&amp;IF(ДАННЫЕ!$BX1933&gt;0,1,0)&amp;IF(ДАННЫЕ!$BF1933&gt;500,1,IF(ДАННЫЕ!$BF1933&gt;350,2,IF(ДАННЫЕ!$BF1933&gt;=200,3,IF(ДАННЫЕ!$BF1933&gt;=100,4,IF(ДАННЫЕ!$BF1933&gt;=50,5,IF(ДАННЫЕ!$BF1933&lt;50,6,0))))))&amp;"AR"&amp;IF(DATEDIF(ДАННЫЕ!$BX1933,ДАННЫЕ!$F$1,"y")&gt;1,1,0)&amp;"VG"&amp;IF(ДАННЫЕ!$BH1933="0",1,0)&amp;"o"&amp;IF(T1933+ДАННЫЕ!$AF1933+ДАННЫЕ!$AG1933+ДАННЫЕ!$AH1933+ДАННЫЕ!$AI1933+ДАННЫЕ!$AJ1933+ДАННЫЕ!$AP1933+ДАННЫЕ!$AQ1933+ДАННЫЕ!$AR1933+ДАННЫЕ!$AU1933+ДАННЫЕ!$AW1933+ДАННЫЕ!$AS1933+ДАННЫЕ!$AT1933&gt;0,1,0)&amp;"x"&amp;ДАННЫЕ!$AG1933&amp;"p"&amp;IF(ДАННЫЕ!$BY1933&gt;0,1,0)&amp;"v"&amp;IF(ДАННЫЕ!$BZ1933&gt;0,1,0)&amp;"n"&amp;ДАННЫЕ!$CA1933&amp;"t"&amp;ДАННЫЕ!$AY1933&amp;"k"&amp;ДАННЫЕ!$CB1933&amp;"q"&amp;ДАННЫЕ!$CC1933&amp;"w"&amp;ДАННЫЕ!$CD1933&amp;"e"&amp;ДАННЫЕ!$CE1933&amp;"m"&amp;ДАННЫЕ!$CF1933&amp;"c"&amp;ДАННЫЕ!$CG1933&amp;"z"&amp;ДАННЫЕ!$CH1933&amp;"d"&amp;IF(H1933=4,1,0)&amp;"s"&amp;IF(ДАННЫЕ!$J1933=1,0,1)&amp;"u"&amp;IF(ДАННЫЕ!$CJ1933&gt;0,1,0)</f>
        <v>g0cf0a06AR1VG0o0xp0v0ntkqwemczd0s1u0</v>
      </c>
      <c r="O1933" s="28" t="str">
        <f>ДАННЫЕ!$I1933&amp;"g"&amp;B1933&amp;A1933&amp;"f"&amp;P1933&amp;"c"&amp;IF(ДАННЫЕ!$U1933&gt;0,1,0)&amp;"s"&amp;IF(ДАННЫЕ!$Q1933&gt;0,IF(YEAR(ДАННЫЕ!$F$1)=YEAR(ДАННЫЕ!$Q1933),IF(MONTH(ДАННЫЕ!$F$1)=MONTH(ДАННЫЕ!$Q1933),111,11),1),0)&amp;"i"&amp;IF(ДАННЫЕ!$R1933+ДАННЫЕ!$S1933+ДАННЫЕ!$T1933=0,0,1)&amp;"h"&amp;IF(ДАННЫЕ!$P1933&gt;0,1,0)&amp;"p"&amp;IF(ДАННЫЕ!$CI1933&gt;0,IF(YEAR(ДАННЫЕ!$F$1)=YEAR(ДАННЫЕ!$CI1933),IF(MONTH(ДАННЫЕ!$F$1)=MONTH(ДАННЫЕ!$CI1933),111,11),1),0)&amp;"d"&amp;IF(ДАННЫЕ!$CJ1933&gt;0,IF(YEAR(ДАННЫЕ!$F$1)=YEAR(ДАННЫЕ!$CJ1933),IF(MONTH(ДАННЫЕ!$F$1)=MONTH(ДАННЫЕ!$CJ1933),111,11),1),0)&amp;"o"&amp;IF(ДАННЫЕ!$CK1933&gt;0,IF(MONTH(ДАННЫЕ!$F$1)=MONTH(ДАННЫЕ!$CK1933),111,11),0)&amp;"v"&amp;IF(ДАННЫЕ!$BE1933&gt;0,IF(MONTH(ДАННЫЕ!$F$1)=MONTH(ДАННЫЕ!$BE1933),111,11),0)</f>
        <v>g00f0c0s0i0h0p0d0o0v0</v>
      </c>
      <c r="P1933" s="15">
        <f t="shared" si="92"/>
        <v>0</v>
      </c>
      <c r="Q1933" s="15">
        <f>IF(ДАННЫЕ!$F$1&gt;ДАННЫЕ!$N1933,IF(YEAR(ДАННЫЕ!$F$1)=YEAR(ДАННЫЕ!M1933),1,0),0)</f>
        <v>0</v>
      </c>
      <c r="R1933" s="15">
        <f>IF(ДАННЫЕ!$F$1&gt;ДАННЫЕ!$N1933,IF(YEAR(ДАННЫЕ!$F$1)=YEAR(ДАННЫЕ!N1933),1,0),0)</f>
        <v>0</v>
      </c>
      <c r="S1933" s="15">
        <f>IF(ДАННЫЕ!$AA1933="2А",1,IF(ДАННЫЕ!$AA1933="2Б",2,IF(ДАННЫЕ!$AA1933="2В",3,IF(ДАННЫЕ!$AA1933=3,4,IF(ДАННЫЕ!$AA1933="4А",5,IF(ДАННЫЕ!$AA1933="4Б",6,IF(ДАННЫЕ!$AA1933="4В",7,IF(ДАННЫЕ!$AA1933=5,8,0))))))))</f>
        <v>0</v>
      </c>
      <c r="T1933" s="15">
        <f>IF(OR(ДАННЫЕ!$AC1933=2,ДАННЫЕ!$AD1933=2,ДАННЫЕ!$AE1933=2),2,IF(OR(ДАННЫЕ!$AC1933=1,ДАННЫЕ!$AD1933=1,ДАННЫЕ!$AE1933=1),1,0))</f>
        <v>0</v>
      </c>
    </row>
    <row r="1934" spans="1:20" x14ac:dyDescent="0.2">
      <c r="A1934" s="78">
        <f>IF(B1934&gt;0,IF(MONTH(ДАННЫЕ!$F$1)=MONTH(ДАННЫЕ!$B1934),1,0),0)</f>
        <v>0</v>
      </c>
      <c r="B1934" s="14">
        <f>IF(ДАННЫЕ!$B1934&gt;0,IF(YEAR(ДАННЫЕ!$F$1)=YEAR(ДАННЫЕ!$B1934),1,0),0)</f>
        <v>0</v>
      </c>
      <c r="C1934" s="14">
        <f>IF(ДАННЫЕ!$CM1934&gt;0,IF(YEAR(ДАННЫЕ!$F$1)=YEAR(ДАННЫЕ!$CM1934),1,0),0)</f>
        <v>0</v>
      </c>
      <c r="D1934" s="14">
        <f>IF(ДАННЫЕ!$CJ1934&gt;0,IF(ДАННЫЕ!$CL1934&gt;ДАННЫЕ!$F$1,1,IF(ДАННЫЕ!$CL1934&gt;0,0,1)),0)</f>
        <v>0</v>
      </c>
      <c r="E1934" s="43" t="str">
        <f ca="1">IF(ДАННЫЕ!$F$1&gt;0,IF(ДАННЫЕ!$G1934&gt;0,DATEDIF(ДАННЫЕ!$G1934,ДАННЫЕ!$F$1,"y"),""),IF(ДАННЫЕ!$G1934&gt;0,DATEDIF(ДАННЫЕ!$G1934,TODAY(),"y"),""))</f>
        <v/>
      </c>
      <c r="F1934" s="43" t="str">
        <f xml:space="preserve"> IF(ДАННЫЕ!$F1934="М",IF(E1934&gt;=18,IF(E1934&lt;60,1,""),""),"")&amp;IF(ДАННЫЕ!$F1934="Ж",IF(E1934&gt;=18,IF(E1934&lt;55,1,""),""),"")</f>
        <v/>
      </c>
      <c r="G1934" s="43" t="str">
        <f xml:space="preserve"> IF(ДАННЫЕ!$F1934="М",IF(E1934&gt;=60,2,""),"")&amp;IF(ДАННЫЕ!$F1934="Ж",IF(E1934&gt;=55,2,""),"")</f>
        <v/>
      </c>
      <c r="H1934" s="43" t="str">
        <f t="shared" ca="1" si="90"/>
        <v/>
      </c>
      <c r="I1934" s="43" t="str">
        <f t="shared" ca="1" si="91"/>
        <v>03</v>
      </c>
      <c r="J1934" s="28" t="str">
        <f ca="1">ДАННЫЕ!$F1934&amp;H1934&amp;I1934&amp;ДАННЫЕ!$I1934&amp;"m"&amp;IF(ДАННЫЕ!$I1934&gt;0,IF(ДАННЫЕ!$J1934&gt;0,0,1),"")&amp;"f"&amp;IF(ДАННЫЕ!$R1934&gt;0,IF(YEAR(ДАННЫЕ!$F$1)=YEAR(ДАННЫЕ!$R1934),1,0),0)&amp;"z"&amp;ДАННЫЕ!$R1934&amp;"p"&amp;ДАННЫЕ!$S1934&amp;"i"&amp;ДАННЫЕ!$T1934&amp;"h"&amp;ДАННЫЕ!$K1934&amp;"be"&amp;ДАННЫЕ!$BI1934&amp;"CD"&amp;IF(ДАННЫЕ!BF1934&gt;500,4,IF(ДАННЫЕ!BF1934&gt;350,3,IF(ДАННЫЕ!BF1934&gt;200,2,IF(ДАННЫЕ!BF1934&gt;0,1,0))))&amp;"g"&amp;B1934&amp;"d"&amp;H1934&amp;"l"&amp;ДАННЫЕ!AT1934&amp;"a"&amp;ДАННЫЕ!$V1934&amp;"v"&amp;R1934&amp;"k"&amp;ДАННЫЕ!$U1934&amp;"s"&amp;ДАННЫЕ!$Y1934&amp;"t"&amp;ДАННЫЕ!$X1934&amp;"b"&amp;IF(ДАННЫЕ!$Q1934&gt;1,1,0)&amp;"PP"&amp;ДАННЫЕ!Z1934&amp;"c"&amp;S1934&amp;"x"&amp;IF(ДАННЫЕ!$BY1934&gt;0,IF(YEAR(ДАННЫЕ!$F$1)=YEAR(ДАННЫЕ!$BY1934),1,0),0)&amp;"n"&amp;IF(ДАННЫЕ!$BZ1934&gt;0,IF(YEAR(ДАННЫЕ!$F$1)=YEAR(ДАННЫЕ!$BZ1934),1,0),0)&amp;"u"&amp;D1934&amp;"z"&amp;IF(ДАННЫЕ!$CL1934&gt;0,IF(YEAR(ДАННЫЕ!$F$1)&gt;YEAR(ДАННЫЕ!$CL1934),11,12),0)</f>
        <v>03mf0zpihbeCD0g0dlav0kstb0PPc0x0n0u0z0</v>
      </c>
      <c r="K1934" s="28" t="str">
        <f ca="1">ДАННЫЕ!$I1934&amp;"x"&amp;B1934&amp;"w"&amp;IF(T1934+ДАННЫЕ!AD1934+ДАННЫЕ!AE1934+ДАННЫЕ!AF1934+ДАННЫЕ!AG1934+ДАННЫЕ!AH1934+ДАННЫЕ!$AL1934+ДАННЫЕ!AI1934+ДАННЫЕ!AJ1934+ДАННЫЕ!AK1934+ДАННЫЕ!AP1934+ДАННЫЕ!AQ1934+ДАННЫЕ!AR1934+ДАННЫЕ!$AM1934+ДАННЫЕ!$AN1934+ДАННЫЕ!AS1934+ДАННЫЕ!AT1934&gt;0,1,0)&amp;IF(OR(T1934=2,ДАННЫЕ!AD1934=2,ДАННЫЕ!AE1934=2,ДАННЫЕ!AF1934=2,ДАННЫЕ!AG1934=2,ДАННЫЕ!AH1934=2,ДАННЫЕ!$AL1934=2,ДАННЫЕ!AI1934=2,ДАННЫЕ!AJ1934=2,ДАННЫЕ!AK1934=2,ДАННЫЕ!AP1934=2,ДАННЫЕ!AQ1934=2,ДАННЫЕ!AR1934=2,ДАННЫЕ!$AM1934=2,ДАННЫЕ!$AN1934=2,ДАННЫЕ!AS1934=2,ДАННЫЕ!AT1934=2),2,0)&amp;"t"&amp;IF(T1934&gt;0,"1"&amp;T1934,"00")&amp;"f"&amp;IF(ДАННЫЕ!$AC1934,"1"&amp;ДАННЫЕ!$AC1934,"00")&amp;"b"&amp;IF(ДАННЫЕ!$AD1934,"1"&amp;ДАННЫЕ!$AD1934,"00")&amp;"g"&amp;IF(ДАННЫЕ!$AF1934,"1"&amp;ДАННЫЕ!$AF1934,"00")&amp;"c"&amp;IF(ДАННЫЕ!$AG1934,"1"&amp;ДАННЫЕ!$AG1934,"00")&amp;"i"&amp;IF(ДАННЫЕ!$AH1934,"1"&amp;ДАННЫЕ!$AH1934,"00")&amp;"r"&amp;IF(ДАННЫЕ!$AL1934,"1"&amp;ДАННЫЕ!$AL1934,"00")&amp;"m"&amp;IF(ДАННЫЕ!$AI1934,"1"&amp;ДАННЫЕ!$AI1934,"00")&amp;"hS"&amp;IF(ДАННЫЕ!$AJ1934,"1"&amp;ДАННЫЕ!$AJ1934,"00")&amp;"hZ"&amp;IF(ДАННЫЕ!$AK1934,"1"&amp;ДАННЫЕ!$AK1934,"00")&amp;"p"&amp;IF(ДАННЫЕ!$AP1934,"1"&amp;ДАННЫЕ!$AP1934,"00")&amp;"k"&amp;IF(ДАННЫЕ!$AQ1934,"1"&amp;ДАННЫЕ!$AQ1934,"00")&amp;"z"&amp;IF(ДАННЫЕ!$AR1934,"1"&amp;ДАННЫЕ!$AR1934,"00")&amp;"j"&amp;IF(ДАННЫЕ!$AM1934,"1"&amp;ДАННЫЕ!$AM1934,"00")&amp;"n"&amp;IF(ДАННЫЕ!$AN1934,"1"&amp;ДАННЫЕ!$AN1934,"00")&amp;"E"&amp;ДАННЫЕ!BI1934&amp;"L"&amp;ДАННЫЕ!AO1934&amp;"h"&amp;IF(ДАННЫЕ!$AU1934&gt;0,1,0)&amp;"v"&amp;IF(ДАННЫЕ!$AW1934&gt;0,1,0)&amp;"a"&amp;IF(ДАННЫЕ!$AS1934,"1"&amp;ДАННЫЕ!$AS1934,"00")&amp;"s"&amp;IF(ДАННЫЕ!$AT1934,"1"&amp;ДАННЫЕ!$AT1934,"00")&amp;"u"&amp;IF(ДАННЫЕ!$CJ1934&gt;0,1,0)&amp;"y"&amp;B1934&amp;"d"&amp;H1934&amp;"e"&amp;F1934&amp;G1934</f>
        <v>x0w00t00f00b00g00c00i00r00m00hS00hZ00p00k00z00j00n00ELh0v0a00s00u0y0de</v>
      </c>
      <c r="L1934" s="28" t="str">
        <f ca="1">ДАННЫЕ!$I1934&amp;"VN"&amp;IF(ДАННЫЕ!AW1934&gt;0,11,10)&amp;"CD"&amp;IF(ДАННЫЕ!BF1934&gt;500,16,IF(ДАННЫЕ!BF1934&gt;350,15,IF(ДАННЫЕ!BF1934&gt;=200,14,IF(ДАННЫЕ!BF1934&gt;=100,13,IF(ДАННЫЕ!BF1934&gt;=50,12,IF(ДАННЫЕ!BF1934&gt;0,11,10))))))&amp;"AR"&amp;IF(ДАННЫЕ!BX1934&gt;0,1,0)&amp;"GD"&amp;B1934&amp;"VV"&amp;IF(E1934&gt;=5,IF(E1934&lt;18,1,0),0)</f>
        <v>VN10CD10AR0GD0VV0</v>
      </c>
      <c r="M1934" s="28" t="str">
        <f>ДАННЫЕ!$I1934&amp;"b"&amp;ДАННЫЕ!$BI1934&amp;"r"&amp;ДАННЫЕ!$BJ1934&amp;"CD"&amp;IF(ДАННЫЕ!BF1934&gt;0,IF(ДАННЫЕ!BF1934&lt;200,1,IF(ДАННЫЕ!BF1934&lt;350,2,3)),0)&amp;"h"&amp;IF(ДАННЫЕ!$BK1934+ДАННЫЕ!$BL1934+ДАННЫЕ!$BM1934&gt;0,1,0)&amp;"x"&amp;ДАННЫЕ!$BK1934&amp;"y"&amp;ДАННЫЕ!$BL1934&amp;"z"&amp;ДАННЫЕ!$BM1934&amp;"c"&amp;IF(ДАННЫЕ!$BK1934+ДАННЫЕ!$BL1934+ДАННЫЕ!$BM1934=3,1,0)&amp;"a"&amp;IF(ДАННЫЕ!$BQ1934+ДАННЫЕ!$BR1934&gt;0,1,0)&amp;"d"&amp;ДАННЫЕ!$BQ1934&amp;"v"&amp;ДАННЫЕ!$BR1934&amp;"p"&amp;ДАННЫЕ!$BS1934&amp;"n"&amp;ДАННЫЕ!$BU1934&amp;"t"&amp;ДАННЫЕ!$BV1934&amp;"o"&amp;ДАННЫЕ!$BT1934&amp;"l"&amp;IF(ДАННЫЕ!$BN1934&gt;0,1,0)&amp;ДАННЫЕ!$BN1934&amp;"g"&amp;ДАННЫЕ!$BO1934&amp;"s"&amp;ДАННЫЕ!$BP1934&amp;"DZ"&amp;IF(ДАННЫЕ!B1934-ДАННЫЕ!G1934 &lt; 60,IF(ДАННЫЕ!B1934-ДАННЫЕ!G1934 &gt;= 0,1,0),0)&amp;"u"&amp;IF(ДАННЫЕ!$CJ1934&gt;0,1,0)</f>
        <v>brCD0h0xyzc0a0dvpntol0gsDZ1u0</v>
      </c>
      <c r="N1934" s="28" t="str">
        <f ca="1">ДАННЫЕ!$F1934&amp;ДАННЫЕ!$I1934&amp;"g"&amp;B1934&amp;"cf"&amp;D1934&amp;"a"&amp;IF(ДАННЫЕ!$BX1934&gt;0,1,0)&amp;IF(ДАННЫЕ!$BF1934&gt;500,1,IF(ДАННЫЕ!$BF1934&gt;350,2,IF(ДАННЫЕ!$BF1934&gt;=200,3,IF(ДАННЫЕ!$BF1934&gt;=100,4,IF(ДАННЫЕ!$BF1934&gt;=50,5,IF(ДАННЫЕ!$BF1934&lt;50,6,0))))))&amp;"AR"&amp;IF(DATEDIF(ДАННЫЕ!$BX1934,ДАННЫЕ!$F$1,"y")&gt;1,1,0)&amp;"VG"&amp;IF(ДАННЫЕ!$BH1934="0",1,0)&amp;"o"&amp;IF(T1934+ДАННЫЕ!$AF1934+ДАННЫЕ!$AG1934+ДАННЫЕ!$AH1934+ДАННЫЕ!$AI1934+ДАННЫЕ!$AJ1934+ДАННЫЕ!$AP1934+ДАННЫЕ!$AQ1934+ДАННЫЕ!$AR1934+ДАННЫЕ!$AU1934+ДАННЫЕ!$AW1934+ДАННЫЕ!$AS1934+ДАННЫЕ!$AT1934&gt;0,1,0)&amp;"x"&amp;ДАННЫЕ!$AG1934&amp;"p"&amp;IF(ДАННЫЕ!$BY1934&gt;0,1,0)&amp;"v"&amp;IF(ДАННЫЕ!$BZ1934&gt;0,1,0)&amp;"n"&amp;ДАННЫЕ!$CA1934&amp;"t"&amp;ДАННЫЕ!$AY1934&amp;"k"&amp;ДАННЫЕ!$CB1934&amp;"q"&amp;ДАННЫЕ!$CC1934&amp;"w"&amp;ДАННЫЕ!$CD1934&amp;"e"&amp;ДАННЫЕ!$CE1934&amp;"m"&amp;ДАННЫЕ!$CF1934&amp;"c"&amp;ДАННЫЕ!$CG1934&amp;"z"&amp;ДАННЫЕ!$CH1934&amp;"d"&amp;IF(H1934=4,1,0)&amp;"s"&amp;IF(ДАННЫЕ!$J1934=1,0,1)&amp;"u"&amp;IF(ДАННЫЕ!$CJ1934&gt;0,1,0)</f>
        <v>g0cf0a06AR1VG0o0xp0v0ntkqwemczd0s1u0</v>
      </c>
      <c r="O1934" s="28" t="str">
        <f>ДАННЫЕ!$I1934&amp;"g"&amp;B1934&amp;A1934&amp;"f"&amp;P1934&amp;"c"&amp;IF(ДАННЫЕ!$U1934&gt;0,1,0)&amp;"s"&amp;IF(ДАННЫЕ!$Q1934&gt;0,IF(YEAR(ДАННЫЕ!$F$1)=YEAR(ДАННЫЕ!$Q1934),IF(MONTH(ДАННЫЕ!$F$1)=MONTH(ДАННЫЕ!$Q1934),111,11),1),0)&amp;"i"&amp;IF(ДАННЫЕ!$R1934+ДАННЫЕ!$S1934+ДАННЫЕ!$T1934=0,0,1)&amp;"h"&amp;IF(ДАННЫЕ!$P1934&gt;0,1,0)&amp;"p"&amp;IF(ДАННЫЕ!$CI1934&gt;0,IF(YEAR(ДАННЫЕ!$F$1)=YEAR(ДАННЫЕ!$CI1934),IF(MONTH(ДАННЫЕ!$F$1)=MONTH(ДАННЫЕ!$CI1934),111,11),1),0)&amp;"d"&amp;IF(ДАННЫЕ!$CJ1934&gt;0,IF(YEAR(ДАННЫЕ!$F$1)=YEAR(ДАННЫЕ!$CJ1934),IF(MONTH(ДАННЫЕ!$F$1)=MONTH(ДАННЫЕ!$CJ1934),111,11),1),0)&amp;"o"&amp;IF(ДАННЫЕ!$CK1934&gt;0,IF(MONTH(ДАННЫЕ!$F$1)=MONTH(ДАННЫЕ!$CK1934),111,11),0)&amp;"v"&amp;IF(ДАННЫЕ!$BE1934&gt;0,IF(MONTH(ДАННЫЕ!$F$1)=MONTH(ДАННЫЕ!$BE1934),111,11),0)</f>
        <v>g00f0c0s0i0h0p0d0o0v0</v>
      </c>
      <c r="P1934" s="15">
        <f t="shared" si="92"/>
        <v>0</v>
      </c>
      <c r="Q1934" s="15">
        <f>IF(ДАННЫЕ!$F$1&gt;ДАННЫЕ!$N1934,IF(YEAR(ДАННЫЕ!$F$1)=YEAR(ДАННЫЕ!M1934),1,0),0)</f>
        <v>0</v>
      </c>
      <c r="R1934" s="15">
        <f>IF(ДАННЫЕ!$F$1&gt;ДАННЫЕ!$N1934,IF(YEAR(ДАННЫЕ!$F$1)=YEAR(ДАННЫЕ!N1934),1,0),0)</f>
        <v>0</v>
      </c>
      <c r="S1934" s="15">
        <f>IF(ДАННЫЕ!$AA1934="2А",1,IF(ДАННЫЕ!$AA1934="2Б",2,IF(ДАННЫЕ!$AA1934="2В",3,IF(ДАННЫЕ!$AA1934=3,4,IF(ДАННЫЕ!$AA1934="4А",5,IF(ДАННЫЕ!$AA1934="4Б",6,IF(ДАННЫЕ!$AA1934="4В",7,IF(ДАННЫЕ!$AA1934=5,8,0))))))))</f>
        <v>0</v>
      </c>
      <c r="T1934" s="15">
        <f>IF(OR(ДАННЫЕ!$AC1934=2,ДАННЫЕ!$AD1934=2,ДАННЫЕ!$AE1934=2),2,IF(OR(ДАННЫЕ!$AC1934=1,ДАННЫЕ!$AD1934=1,ДАННЫЕ!$AE1934=1),1,0))</f>
        <v>0</v>
      </c>
    </row>
    <row r="1935" spans="1:20" x14ac:dyDescent="0.2">
      <c r="A1935" s="78">
        <f>IF(B1935&gt;0,IF(MONTH(ДАННЫЕ!$F$1)=MONTH(ДАННЫЕ!$B1935),1,0),0)</f>
        <v>0</v>
      </c>
      <c r="B1935" s="14">
        <f>IF(ДАННЫЕ!$B1935&gt;0,IF(YEAR(ДАННЫЕ!$F$1)=YEAR(ДАННЫЕ!$B1935),1,0),0)</f>
        <v>0</v>
      </c>
      <c r="C1935" s="14">
        <f>IF(ДАННЫЕ!$CM1935&gt;0,IF(YEAR(ДАННЫЕ!$F$1)=YEAR(ДАННЫЕ!$CM1935),1,0),0)</f>
        <v>0</v>
      </c>
      <c r="D1935" s="14">
        <f>IF(ДАННЫЕ!$CJ1935&gt;0,IF(ДАННЫЕ!$CL1935&gt;ДАННЫЕ!$F$1,1,IF(ДАННЫЕ!$CL1935&gt;0,0,1)),0)</f>
        <v>0</v>
      </c>
      <c r="E1935" s="43" t="str">
        <f ca="1">IF(ДАННЫЕ!$F$1&gt;0,IF(ДАННЫЕ!$G1935&gt;0,DATEDIF(ДАННЫЕ!$G1935,ДАННЫЕ!$F$1,"y"),""),IF(ДАННЫЕ!$G1935&gt;0,DATEDIF(ДАННЫЕ!$G1935,TODAY(),"y"),""))</f>
        <v/>
      </c>
      <c r="F1935" s="43" t="str">
        <f xml:space="preserve"> IF(ДАННЫЕ!$F1935="М",IF(E1935&gt;=18,IF(E1935&lt;60,1,""),""),"")&amp;IF(ДАННЫЕ!$F1935="Ж",IF(E1935&gt;=18,IF(E1935&lt;55,1,""),""),"")</f>
        <v/>
      </c>
      <c r="G1935" s="43" t="str">
        <f xml:space="preserve"> IF(ДАННЫЕ!$F1935="М",IF(E1935&gt;=60,2,""),"")&amp;IF(ДАННЫЕ!$F1935="Ж",IF(E1935&gt;=55,2,""),"")</f>
        <v/>
      </c>
      <c r="H1935" s="43" t="str">
        <f t="shared" ca="1" si="90"/>
        <v/>
      </c>
      <c r="I1935" s="43" t="str">
        <f t="shared" ca="1" si="91"/>
        <v>03</v>
      </c>
      <c r="J1935" s="28" t="str">
        <f ca="1">ДАННЫЕ!$F1935&amp;H1935&amp;I1935&amp;ДАННЫЕ!$I1935&amp;"m"&amp;IF(ДАННЫЕ!$I1935&gt;0,IF(ДАННЫЕ!$J1935&gt;0,0,1),"")&amp;"f"&amp;IF(ДАННЫЕ!$R1935&gt;0,IF(YEAR(ДАННЫЕ!$F$1)=YEAR(ДАННЫЕ!$R1935),1,0),0)&amp;"z"&amp;ДАННЫЕ!$R1935&amp;"p"&amp;ДАННЫЕ!$S1935&amp;"i"&amp;ДАННЫЕ!$T1935&amp;"h"&amp;ДАННЫЕ!$K1935&amp;"be"&amp;ДАННЫЕ!$BI1935&amp;"CD"&amp;IF(ДАННЫЕ!BF1935&gt;500,4,IF(ДАННЫЕ!BF1935&gt;350,3,IF(ДАННЫЕ!BF1935&gt;200,2,IF(ДАННЫЕ!BF1935&gt;0,1,0))))&amp;"g"&amp;B1935&amp;"d"&amp;H1935&amp;"l"&amp;ДАННЫЕ!AT1935&amp;"a"&amp;ДАННЫЕ!$V1935&amp;"v"&amp;R1935&amp;"k"&amp;ДАННЫЕ!$U1935&amp;"s"&amp;ДАННЫЕ!$Y1935&amp;"t"&amp;ДАННЫЕ!$X1935&amp;"b"&amp;IF(ДАННЫЕ!$Q1935&gt;1,1,0)&amp;"PP"&amp;ДАННЫЕ!Z1935&amp;"c"&amp;S1935&amp;"x"&amp;IF(ДАННЫЕ!$BY1935&gt;0,IF(YEAR(ДАННЫЕ!$F$1)=YEAR(ДАННЫЕ!$BY1935),1,0),0)&amp;"n"&amp;IF(ДАННЫЕ!$BZ1935&gt;0,IF(YEAR(ДАННЫЕ!$F$1)=YEAR(ДАННЫЕ!$BZ1935),1,0),0)&amp;"u"&amp;D1935&amp;"z"&amp;IF(ДАННЫЕ!$CL1935&gt;0,IF(YEAR(ДАННЫЕ!$F$1)&gt;YEAR(ДАННЫЕ!$CL1935),11,12),0)</f>
        <v>03mf0zpihbeCD0g0dlav0kstb0PPc0x0n0u0z0</v>
      </c>
      <c r="K1935" s="28" t="str">
        <f ca="1">ДАННЫЕ!$I1935&amp;"x"&amp;B1935&amp;"w"&amp;IF(T1935+ДАННЫЕ!AD1935+ДАННЫЕ!AE1935+ДАННЫЕ!AF1935+ДАННЫЕ!AG1935+ДАННЫЕ!AH1935+ДАННЫЕ!$AL1935+ДАННЫЕ!AI1935+ДАННЫЕ!AJ1935+ДАННЫЕ!AK1935+ДАННЫЕ!AP1935+ДАННЫЕ!AQ1935+ДАННЫЕ!AR1935+ДАННЫЕ!$AM1935+ДАННЫЕ!$AN1935+ДАННЫЕ!AS1935+ДАННЫЕ!AT1935&gt;0,1,0)&amp;IF(OR(T1935=2,ДАННЫЕ!AD1935=2,ДАННЫЕ!AE1935=2,ДАННЫЕ!AF1935=2,ДАННЫЕ!AG1935=2,ДАННЫЕ!AH1935=2,ДАННЫЕ!$AL1935=2,ДАННЫЕ!AI1935=2,ДАННЫЕ!AJ1935=2,ДАННЫЕ!AK1935=2,ДАННЫЕ!AP1935=2,ДАННЫЕ!AQ1935=2,ДАННЫЕ!AR1935=2,ДАННЫЕ!$AM1935=2,ДАННЫЕ!$AN1935=2,ДАННЫЕ!AS1935=2,ДАННЫЕ!AT1935=2),2,0)&amp;"t"&amp;IF(T1935&gt;0,"1"&amp;T1935,"00")&amp;"f"&amp;IF(ДАННЫЕ!$AC1935,"1"&amp;ДАННЫЕ!$AC1935,"00")&amp;"b"&amp;IF(ДАННЫЕ!$AD1935,"1"&amp;ДАННЫЕ!$AD1935,"00")&amp;"g"&amp;IF(ДАННЫЕ!$AF1935,"1"&amp;ДАННЫЕ!$AF1935,"00")&amp;"c"&amp;IF(ДАННЫЕ!$AG1935,"1"&amp;ДАННЫЕ!$AG1935,"00")&amp;"i"&amp;IF(ДАННЫЕ!$AH1935,"1"&amp;ДАННЫЕ!$AH1935,"00")&amp;"r"&amp;IF(ДАННЫЕ!$AL1935,"1"&amp;ДАННЫЕ!$AL1935,"00")&amp;"m"&amp;IF(ДАННЫЕ!$AI1935,"1"&amp;ДАННЫЕ!$AI1935,"00")&amp;"hS"&amp;IF(ДАННЫЕ!$AJ1935,"1"&amp;ДАННЫЕ!$AJ1935,"00")&amp;"hZ"&amp;IF(ДАННЫЕ!$AK1935,"1"&amp;ДАННЫЕ!$AK1935,"00")&amp;"p"&amp;IF(ДАННЫЕ!$AP1935,"1"&amp;ДАННЫЕ!$AP1935,"00")&amp;"k"&amp;IF(ДАННЫЕ!$AQ1935,"1"&amp;ДАННЫЕ!$AQ1935,"00")&amp;"z"&amp;IF(ДАННЫЕ!$AR1935,"1"&amp;ДАННЫЕ!$AR1935,"00")&amp;"j"&amp;IF(ДАННЫЕ!$AM1935,"1"&amp;ДАННЫЕ!$AM1935,"00")&amp;"n"&amp;IF(ДАННЫЕ!$AN1935,"1"&amp;ДАННЫЕ!$AN1935,"00")&amp;"E"&amp;ДАННЫЕ!BI1935&amp;"L"&amp;ДАННЫЕ!AO1935&amp;"h"&amp;IF(ДАННЫЕ!$AU1935&gt;0,1,0)&amp;"v"&amp;IF(ДАННЫЕ!$AW1935&gt;0,1,0)&amp;"a"&amp;IF(ДАННЫЕ!$AS1935,"1"&amp;ДАННЫЕ!$AS1935,"00")&amp;"s"&amp;IF(ДАННЫЕ!$AT1935,"1"&amp;ДАННЫЕ!$AT1935,"00")&amp;"u"&amp;IF(ДАННЫЕ!$CJ1935&gt;0,1,0)&amp;"y"&amp;B1935&amp;"d"&amp;H1935&amp;"e"&amp;F1935&amp;G1935</f>
        <v>x0w00t00f00b00g00c00i00r00m00hS00hZ00p00k00z00j00n00ELh0v0a00s00u0y0de</v>
      </c>
      <c r="L1935" s="28" t="str">
        <f ca="1">ДАННЫЕ!$I1935&amp;"VN"&amp;IF(ДАННЫЕ!AW1935&gt;0,11,10)&amp;"CD"&amp;IF(ДАННЫЕ!BF1935&gt;500,16,IF(ДАННЫЕ!BF1935&gt;350,15,IF(ДАННЫЕ!BF1935&gt;=200,14,IF(ДАННЫЕ!BF1935&gt;=100,13,IF(ДАННЫЕ!BF1935&gt;=50,12,IF(ДАННЫЕ!BF1935&gt;0,11,10))))))&amp;"AR"&amp;IF(ДАННЫЕ!BX1935&gt;0,1,0)&amp;"GD"&amp;B1935&amp;"VV"&amp;IF(E1935&gt;=5,IF(E1935&lt;18,1,0),0)</f>
        <v>VN10CD10AR0GD0VV0</v>
      </c>
      <c r="M1935" s="28" t="str">
        <f>ДАННЫЕ!$I1935&amp;"b"&amp;ДАННЫЕ!$BI1935&amp;"r"&amp;ДАННЫЕ!$BJ1935&amp;"CD"&amp;IF(ДАННЫЕ!BF1935&gt;0,IF(ДАННЫЕ!BF1935&lt;200,1,IF(ДАННЫЕ!BF1935&lt;350,2,3)),0)&amp;"h"&amp;IF(ДАННЫЕ!$BK1935+ДАННЫЕ!$BL1935+ДАННЫЕ!$BM1935&gt;0,1,0)&amp;"x"&amp;ДАННЫЕ!$BK1935&amp;"y"&amp;ДАННЫЕ!$BL1935&amp;"z"&amp;ДАННЫЕ!$BM1935&amp;"c"&amp;IF(ДАННЫЕ!$BK1935+ДАННЫЕ!$BL1935+ДАННЫЕ!$BM1935=3,1,0)&amp;"a"&amp;IF(ДАННЫЕ!$BQ1935+ДАННЫЕ!$BR1935&gt;0,1,0)&amp;"d"&amp;ДАННЫЕ!$BQ1935&amp;"v"&amp;ДАННЫЕ!$BR1935&amp;"p"&amp;ДАННЫЕ!$BS1935&amp;"n"&amp;ДАННЫЕ!$BU1935&amp;"t"&amp;ДАННЫЕ!$BV1935&amp;"o"&amp;ДАННЫЕ!$BT1935&amp;"l"&amp;IF(ДАННЫЕ!$BN1935&gt;0,1,0)&amp;ДАННЫЕ!$BN1935&amp;"g"&amp;ДАННЫЕ!$BO1935&amp;"s"&amp;ДАННЫЕ!$BP1935&amp;"DZ"&amp;IF(ДАННЫЕ!B1935-ДАННЫЕ!G1935 &lt; 60,IF(ДАННЫЕ!B1935-ДАННЫЕ!G1935 &gt;= 0,1,0),0)&amp;"u"&amp;IF(ДАННЫЕ!$CJ1935&gt;0,1,0)</f>
        <v>brCD0h0xyzc0a0dvpntol0gsDZ1u0</v>
      </c>
      <c r="N1935" s="28" t="str">
        <f ca="1">ДАННЫЕ!$F1935&amp;ДАННЫЕ!$I1935&amp;"g"&amp;B1935&amp;"cf"&amp;D1935&amp;"a"&amp;IF(ДАННЫЕ!$BX1935&gt;0,1,0)&amp;IF(ДАННЫЕ!$BF1935&gt;500,1,IF(ДАННЫЕ!$BF1935&gt;350,2,IF(ДАННЫЕ!$BF1935&gt;=200,3,IF(ДАННЫЕ!$BF1935&gt;=100,4,IF(ДАННЫЕ!$BF1935&gt;=50,5,IF(ДАННЫЕ!$BF1935&lt;50,6,0))))))&amp;"AR"&amp;IF(DATEDIF(ДАННЫЕ!$BX1935,ДАННЫЕ!$F$1,"y")&gt;1,1,0)&amp;"VG"&amp;IF(ДАННЫЕ!$BH1935="0",1,0)&amp;"o"&amp;IF(T1935+ДАННЫЕ!$AF1935+ДАННЫЕ!$AG1935+ДАННЫЕ!$AH1935+ДАННЫЕ!$AI1935+ДАННЫЕ!$AJ1935+ДАННЫЕ!$AP1935+ДАННЫЕ!$AQ1935+ДАННЫЕ!$AR1935+ДАННЫЕ!$AU1935+ДАННЫЕ!$AW1935+ДАННЫЕ!$AS1935+ДАННЫЕ!$AT1935&gt;0,1,0)&amp;"x"&amp;ДАННЫЕ!$AG1935&amp;"p"&amp;IF(ДАННЫЕ!$BY1935&gt;0,1,0)&amp;"v"&amp;IF(ДАННЫЕ!$BZ1935&gt;0,1,0)&amp;"n"&amp;ДАННЫЕ!$CA1935&amp;"t"&amp;ДАННЫЕ!$AY1935&amp;"k"&amp;ДАННЫЕ!$CB1935&amp;"q"&amp;ДАННЫЕ!$CC1935&amp;"w"&amp;ДАННЫЕ!$CD1935&amp;"e"&amp;ДАННЫЕ!$CE1935&amp;"m"&amp;ДАННЫЕ!$CF1935&amp;"c"&amp;ДАННЫЕ!$CG1935&amp;"z"&amp;ДАННЫЕ!$CH1935&amp;"d"&amp;IF(H1935=4,1,0)&amp;"s"&amp;IF(ДАННЫЕ!$J1935=1,0,1)&amp;"u"&amp;IF(ДАННЫЕ!$CJ1935&gt;0,1,0)</f>
        <v>g0cf0a06AR1VG0o0xp0v0ntkqwemczd0s1u0</v>
      </c>
      <c r="O1935" s="28" t="str">
        <f>ДАННЫЕ!$I1935&amp;"g"&amp;B1935&amp;A1935&amp;"f"&amp;P1935&amp;"c"&amp;IF(ДАННЫЕ!$U1935&gt;0,1,0)&amp;"s"&amp;IF(ДАННЫЕ!$Q1935&gt;0,IF(YEAR(ДАННЫЕ!$F$1)=YEAR(ДАННЫЕ!$Q1935),IF(MONTH(ДАННЫЕ!$F$1)=MONTH(ДАННЫЕ!$Q1935),111,11),1),0)&amp;"i"&amp;IF(ДАННЫЕ!$R1935+ДАННЫЕ!$S1935+ДАННЫЕ!$T1935=0,0,1)&amp;"h"&amp;IF(ДАННЫЕ!$P1935&gt;0,1,0)&amp;"p"&amp;IF(ДАННЫЕ!$CI1935&gt;0,IF(YEAR(ДАННЫЕ!$F$1)=YEAR(ДАННЫЕ!$CI1935),IF(MONTH(ДАННЫЕ!$F$1)=MONTH(ДАННЫЕ!$CI1935),111,11),1),0)&amp;"d"&amp;IF(ДАННЫЕ!$CJ1935&gt;0,IF(YEAR(ДАННЫЕ!$F$1)=YEAR(ДАННЫЕ!$CJ1935),IF(MONTH(ДАННЫЕ!$F$1)=MONTH(ДАННЫЕ!$CJ1935),111,11),1),0)&amp;"o"&amp;IF(ДАННЫЕ!$CK1935&gt;0,IF(MONTH(ДАННЫЕ!$F$1)=MONTH(ДАННЫЕ!$CK1935),111,11),0)&amp;"v"&amp;IF(ДАННЫЕ!$BE1935&gt;0,IF(MONTH(ДАННЫЕ!$F$1)=MONTH(ДАННЫЕ!$BE1935),111,11),0)</f>
        <v>g00f0c0s0i0h0p0d0o0v0</v>
      </c>
      <c r="P1935" s="15">
        <f t="shared" si="92"/>
        <v>0</v>
      </c>
      <c r="Q1935" s="15">
        <f>IF(ДАННЫЕ!$F$1&gt;ДАННЫЕ!$N1935,IF(YEAR(ДАННЫЕ!$F$1)=YEAR(ДАННЫЕ!M1935),1,0),0)</f>
        <v>0</v>
      </c>
      <c r="R1935" s="15">
        <f>IF(ДАННЫЕ!$F$1&gt;ДАННЫЕ!$N1935,IF(YEAR(ДАННЫЕ!$F$1)=YEAR(ДАННЫЕ!N1935),1,0),0)</f>
        <v>0</v>
      </c>
      <c r="S1935" s="15">
        <f>IF(ДАННЫЕ!$AA1935="2А",1,IF(ДАННЫЕ!$AA1935="2Б",2,IF(ДАННЫЕ!$AA1935="2В",3,IF(ДАННЫЕ!$AA1935=3,4,IF(ДАННЫЕ!$AA1935="4А",5,IF(ДАННЫЕ!$AA1935="4Б",6,IF(ДАННЫЕ!$AA1935="4В",7,IF(ДАННЫЕ!$AA1935=5,8,0))))))))</f>
        <v>0</v>
      </c>
      <c r="T1935" s="15">
        <f>IF(OR(ДАННЫЕ!$AC1935=2,ДАННЫЕ!$AD1935=2,ДАННЫЕ!$AE1935=2),2,IF(OR(ДАННЫЕ!$AC1935=1,ДАННЫЕ!$AD1935=1,ДАННЫЕ!$AE1935=1),1,0))</f>
        <v>0</v>
      </c>
    </row>
    <row r="1936" spans="1:20" x14ac:dyDescent="0.2">
      <c r="A1936" s="78">
        <f>IF(B1936&gt;0,IF(MONTH(ДАННЫЕ!$F$1)=MONTH(ДАННЫЕ!$B1936),1,0),0)</f>
        <v>0</v>
      </c>
      <c r="B1936" s="14">
        <f>IF(ДАННЫЕ!$B1936&gt;0,IF(YEAR(ДАННЫЕ!$F$1)=YEAR(ДАННЫЕ!$B1936),1,0),0)</f>
        <v>0</v>
      </c>
      <c r="C1936" s="14">
        <f>IF(ДАННЫЕ!$CM1936&gt;0,IF(YEAR(ДАННЫЕ!$F$1)=YEAR(ДАННЫЕ!$CM1936),1,0),0)</f>
        <v>0</v>
      </c>
      <c r="D1936" s="14">
        <f>IF(ДАННЫЕ!$CJ1936&gt;0,IF(ДАННЫЕ!$CL1936&gt;ДАННЫЕ!$F$1,1,IF(ДАННЫЕ!$CL1936&gt;0,0,1)),0)</f>
        <v>0</v>
      </c>
      <c r="E1936" s="43" t="str">
        <f ca="1">IF(ДАННЫЕ!$F$1&gt;0,IF(ДАННЫЕ!$G1936&gt;0,DATEDIF(ДАННЫЕ!$G1936,ДАННЫЕ!$F$1,"y"),""),IF(ДАННЫЕ!$G1936&gt;0,DATEDIF(ДАННЫЕ!$G1936,TODAY(),"y"),""))</f>
        <v/>
      </c>
      <c r="F1936" s="43" t="str">
        <f xml:space="preserve"> IF(ДАННЫЕ!$F1936="М",IF(E1936&gt;=18,IF(E1936&lt;60,1,""),""),"")&amp;IF(ДАННЫЕ!$F1936="Ж",IF(E1936&gt;=18,IF(E1936&lt;55,1,""),""),"")</f>
        <v/>
      </c>
      <c r="G1936" s="43" t="str">
        <f xml:space="preserve"> IF(ДАННЫЕ!$F1936="М",IF(E1936&gt;=60,2,""),"")&amp;IF(ДАННЫЕ!$F1936="Ж",IF(E1936&gt;=55,2,""),"")</f>
        <v/>
      </c>
      <c r="H1936" s="43" t="str">
        <f t="shared" ca="1" si="90"/>
        <v/>
      </c>
      <c r="I1936" s="43" t="str">
        <f t="shared" ca="1" si="91"/>
        <v>03</v>
      </c>
      <c r="J1936" s="28" t="str">
        <f ca="1">ДАННЫЕ!$F1936&amp;H1936&amp;I1936&amp;ДАННЫЕ!$I1936&amp;"m"&amp;IF(ДАННЫЕ!$I1936&gt;0,IF(ДАННЫЕ!$J1936&gt;0,0,1),"")&amp;"f"&amp;IF(ДАННЫЕ!$R1936&gt;0,IF(YEAR(ДАННЫЕ!$F$1)=YEAR(ДАННЫЕ!$R1936),1,0),0)&amp;"z"&amp;ДАННЫЕ!$R1936&amp;"p"&amp;ДАННЫЕ!$S1936&amp;"i"&amp;ДАННЫЕ!$T1936&amp;"h"&amp;ДАННЫЕ!$K1936&amp;"be"&amp;ДАННЫЕ!$BI1936&amp;"CD"&amp;IF(ДАННЫЕ!BF1936&gt;500,4,IF(ДАННЫЕ!BF1936&gt;350,3,IF(ДАННЫЕ!BF1936&gt;200,2,IF(ДАННЫЕ!BF1936&gt;0,1,0))))&amp;"g"&amp;B1936&amp;"d"&amp;H1936&amp;"l"&amp;ДАННЫЕ!AT1936&amp;"a"&amp;ДАННЫЕ!$V1936&amp;"v"&amp;R1936&amp;"k"&amp;ДАННЫЕ!$U1936&amp;"s"&amp;ДАННЫЕ!$Y1936&amp;"t"&amp;ДАННЫЕ!$X1936&amp;"b"&amp;IF(ДАННЫЕ!$Q1936&gt;1,1,0)&amp;"PP"&amp;ДАННЫЕ!Z1936&amp;"c"&amp;S1936&amp;"x"&amp;IF(ДАННЫЕ!$BY1936&gt;0,IF(YEAR(ДАННЫЕ!$F$1)=YEAR(ДАННЫЕ!$BY1936),1,0),0)&amp;"n"&amp;IF(ДАННЫЕ!$BZ1936&gt;0,IF(YEAR(ДАННЫЕ!$F$1)=YEAR(ДАННЫЕ!$BZ1936),1,0),0)&amp;"u"&amp;D1936&amp;"z"&amp;IF(ДАННЫЕ!$CL1936&gt;0,IF(YEAR(ДАННЫЕ!$F$1)&gt;YEAR(ДАННЫЕ!$CL1936),11,12),0)</f>
        <v>03mf0zpihbeCD0g0dlav0kstb0PPc0x0n0u0z0</v>
      </c>
      <c r="K1936" s="28" t="str">
        <f ca="1">ДАННЫЕ!$I1936&amp;"x"&amp;B1936&amp;"w"&amp;IF(T1936+ДАННЫЕ!AD1936+ДАННЫЕ!AE1936+ДАННЫЕ!AF1936+ДАННЫЕ!AG1936+ДАННЫЕ!AH1936+ДАННЫЕ!$AL1936+ДАННЫЕ!AI1936+ДАННЫЕ!AJ1936+ДАННЫЕ!AK1936+ДАННЫЕ!AP1936+ДАННЫЕ!AQ1936+ДАННЫЕ!AR1936+ДАННЫЕ!$AM1936+ДАННЫЕ!$AN1936+ДАННЫЕ!AS1936+ДАННЫЕ!AT1936&gt;0,1,0)&amp;IF(OR(T1936=2,ДАННЫЕ!AD1936=2,ДАННЫЕ!AE1936=2,ДАННЫЕ!AF1936=2,ДАННЫЕ!AG1936=2,ДАННЫЕ!AH1936=2,ДАННЫЕ!$AL1936=2,ДАННЫЕ!AI1936=2,ДАННЫЕ!AJ1936=2,ДАННЫЕ!AK1936=2,ДАННЫЕ!AP1936=2,ДАННЫЕ!AQ1936=2,ДАННЫЕ!AR1936=2,ДАННЫЕ!$AM1936=2,ДАННЫЕ!$AN1936=2,ДАННЫЕ!AS1936=2,ДАННЫЕ!AT1936=2),2,0)&amp;"t"&amp;IF(T1936&gt;0,"1"&amp;T1936,"00")&amp;"f"&amp;IF(ДАННЫЕ!$AC1936,"1"&amp;ДАННЫЕ!$AC1936,"00")&amp;"b"&amp;IF(ДАННЫЕ!$AD1936,"1"&amp;ДАННЫЕ!$AD1936,"00")&amp;"g"&amp;IF(ДАННЫЕ!$AF1936,"1"&amp;ДАННЫЕ!$AF1936,"00")&amp;"c"&amp;IF(ДАННЫЕ!$AG1936,"1"&amp;ДАННЫЕ!$AG1936,"00")&amp;"i"&amp;IF(ДАННЫЕ!$AH1936,"1"&amp;ДАННЫЕ!$AH1936,"00")&amp;"r"&amp;IF(ДАННЫЕ!$AL1936,"1"&amp;ДАННЫЕ!$AL1936,"00")&amp;"m"&amp;IF(ДАННЫЕ!$AI1936,"1"&amp;ДАННЫЕ!$AI1936,"00")&amp;"hS"&amp;IF(ДАННЫЕ!$AJ1936,"1"&amp;ДАННЫЕ!$AJ1936,"00")&amp;"hZ"&amp;IF(ДАННЫЕ!$AK1936,"1"&amp;ДАННЫЕ!$AK1936,"00")&amp;"p"&amp;IF(ДАННЫЕ!$AP1936,"1"&amp;ДАННЫЕ!$AP1936,"00")&amp;"k"&amp;IF(ДАННЫЕ!$AQ1936,"1"&amp;ДАННЫЕ!$AQ1936,"00")&amp;"z"&amp;IF(ДАННЫЕ!$AR1936,"1"&amp;ДАННЫЕ!$AR1936,"00")&amp;"j"&amp;IF(ДАННЫЕ!$AM1936,"1"&amp;ДАННЫЕ!$AM1936,"00")&amp;"n"&amp;IF(ДАННЫЕ!$AN1936,"1"&amp;ДАННЫЕ!$AN1936,"00")&amp;"E"&amp;ДАННЫЕ!BI1936&amp;"L"&amp;ДАННЫЕ!AO1936&amp;"h"&amp;IF(ДАННЫЕ!$AU1936&gt;0,1,0)&amp;"v"&amp;IF(ДАННЫЕ!$AW1936&gt;0,1,0)&amp;"a"&amp;IF(ДАННЫЕ!$AS1936,"1"&amp;ДАННЫЕ!$AS1936,"00")&amp;"s"&amp;IF(ДАННЫЕ!$AT1936,"1"&amp;ДАННЫЕ!$AT1936,"00")&amp;"u"&amp;IF(ДАННЫЕ!$CJ1936&gt;0,1,0)&amp;"y"&amp;B1936&amp;"d"&amp;H1936&amp;"e"&amp;F1936&amp;G1936</f>
        <v>x0w00t00f00b00g00c00i00r00m00hS00hZ00p00k00z00j00n00ELh0v0a00s00u0y0de</v>
      </c>
      <c r="L1936" s="28" t="str">
        <f ca="1">ДАННЫЕ!$I1936&amp;"VN"&amp;IF(ДАННЫЕ!AW1936&gt;0,11,10)&amp;"CD"&amp;IF(ДАННЫЕ!BF1936&gt;500,16,IF(ДАННЫЕ!BF1936&gt;350,15,IF(ДАННЫЕ!BF1936&gt;=200,14,IF(ДАННЫЕ!BF1936&gt;=100,13,IF(ДАННЫЕ!BF1936&gt;=50,12,IF(ДАННЫЕ!BF1936&gt;0,11,10))))))&amp;"AR"&amp;IF(ДАННЫЕ!BX1936&gt;0,1,0)&amp;"GD"&amp;B1936&amp;"VV"&amp;IF(E1936&gt;=5,IF(E1936&lt;18,1,0),0)</f>
        <v>VN10CD10AR0GD0VV0</v>
      </c>
      <c r="M1936" s="28" t="str">
        <f>ДАННЫЕ!$I1936&amp;"b"&amp;ДАННЫЕ!$BI1936&amp;"r"&amp;ДАННЫЕ!$BJ1936&amp;"CD"&amp;IF(ДАННЫЕ!BF1936&gt;0,IF(ДАННЫЕ!BF1936&lt;200,1,IF(ДАННЫЕ!BF1936&lt;350,2,3)),0)&amp;"h"&amp;IF(ДАННЫЕ!$BK1936+ДАННЫЕ!$BL1936+ДАННЫЕ!$BM1936&gt;0,1,0)&amp;"x"&amp;ДАННЫЕ!$BK1936&amp;"y"&amp;ДАННЫЕ!$BL1936&amp;"z"&amp;ДАННЫЕ!$BM1936&amp;"c"&amp;IF(ДАННЫЕ!$BK1936+ДАННЫЕ!$BL1936+ДАННЫЕ!$BM1936=3,1,0)&amp;"a"&amp;IF(ДАННЫЕ!$BQ1936+ДАННЫЕ!$BR1936&gt;0,1,0)&amp;"d"&amp;ДАННЫЕ!$BQ1936&amp;"v"&amp;ДАННЫЕ!$BR1936&amp;"p"&amp;ДАННЫЕ!$BS1936&amp;"n"&amp;ДАННЫЕ!$BU1936&amp;"t"&amp;ДАННЫЕ!$BV1936&amp;"o"&amp;ДАННЫЕ!$BT1936&amp;"l"&amp;IF(ДАННЫЕ!$BN1936&gt;0,1,0)&amp;ДАННЫЕ!$BN1936&amp;"g"&amp;ДАННЫЕ!$BO1936&amp;"s"&amp;ДАННЫЕ!$BP1936&amp;"DZ"&amp;IF(ДАННЫЕ!B1936-ДАННЫЕ!G1936 &lt; 60,IF(ДАННЫЕ!B1936-ДАННЫЕ!G1936 &gt;= 0,1,0),0)&amp;"u"&amp;IF(ДАННЫЕ!$CJ1936&gt;0,1,0)</f>
        <v>brCD0h0xyzc0a0dvpntol0gsDZ1u0</v>
      </c>
      <c r="N1936" s="28" t="str">
        <f ca="1">ДАННЫЕ!$F1936&amp;ДАННЫЕ!$I1936&amp;"g"&amp;B1936&amp;"cf"&amp;D1936&amp;"a"&amp;IF(ДАННЫЕ!$BX1936&gt;0,1,0)&amp;IF(ДАННЫЕ!$BF1936&gt;500,1,IF(ДАННЫЕ!$BF1936&gt;350,2,IF(ДАННЫЕ!$BF1936&gt;=200,3,IF(ДАННЫЕ!$BF1936&gt;=100,4,IF(ДАННЫЕ!$BF1936&gt;=50,5,IF(ДАННЫЕ!$BF1936&lt;50,6,0))))))&amp;"AR"&amp;IF(DATEDIF(ДАННЫЕ!$BX1936,ДАННЫЕ!$F$1,"y")&gt;1,1,0)&amp;"VG"&amp;IF(ДАННЫЕ!$BH1936="0",1,0)&amp;"o"&amp;IF(T1936+ДАННЫЕ!$AF1936+ДАННЫЕ!$AG1936+ДАННЫЕ!$AH1936+ДАННЫЕ!$AI1936+ДАННЫЕ!$AJ1936+ДАННЫЕ!$AP1936+ДАННЫЕ!$AQ1936+ДАННЫЕ!$AR1936+ДАННЫЕ!$AU1936+ДАННЫЕ!$AW1936+ДАННЫЕ!$AS1936+ДАННЫЕ!$AT1936&gt;0,1,0)&amp;"x"&amp;ДАННЫЕ!$AG1936&amp;"p"&amp;IF(ДАННЫЕ!$BY1936&gt;0,1,0)&amp;"v"&amp;IF(ДАННЫЕ!$BZ1936&gt;0,1,0)&amp;"n"&amp;ДАННЫЕ!$CA1936&amp;"t"&amp;ДАННЫЕ!$AY1936&amp;"k"&amp;ДАННЫЕ!$CB1936&amp;"q"&amp;ДАННЫЕ!$CC1936&amp;"w"&amp;ДАННЫЕ!$CD1936&amp;"e"&amp;ДАННЫЕ!$CE1936&amp;"m"&amp;ДАННЫЕ!$CF1936&amp;"c"&amp;ДАННЫЕ!$CG1936&amp;"z"&amp;ДАННЫЕ!$CH1936&amp;"d"&amp;IF(H1936=4,1,0)&amp;"s"&amp;IF(ДАННЫЕ!$J1936=1,0,1)&amp;"u"&amp;IF(ДАННЫЕ!$CJ1936&gt;0,1,0)</f>
        <v>g0cf0a06AR1VG0o0xp0v0ntkqwemczd0s1u0</v>
      </c>
      <c r="O1936" s="28" t="str">
        <f>ДАННЫЕ!$I1936&amp;"g"&amp;B1936&amp;A1936&amp;"f"&amp;P1936&amp;"c"&amp;IF(ДАННЫЕ!$U1936&gt;0,1,0)&amp;"s"&amp;IF(ДАННЫЕ!$Q1936&gt;0,IF(YEAR(ДАННЫЕ!$F$1)=YEAR(ДАННЫЕ!$Q1936),IF(MONTH(ДАННЫЕ!$F$1)=MONTH(ДАННЫЕ!$Q1936),111,11),1),0)&amp;"i"&amp;IF(ДАННЫЕ!$R1936+ДАННЫЕ!$S1936+ДАННЫЕ!$T1936=0,0,1)&amp;"h"&amp;IF(ДАННЫЕ!$P1936&gt;0,1,0)&amp;"p"&amp;IF(ДАННЫЕ!$CI1936&gt;0,IF(YEAR(ДАННЫЕ!$F$1)=YEAR(ДАННЫЕ!$CI1936),IF(MONTH(ДАННЫЕ!$F$1)=MONTH(ДАННЫЕ!$CI1936),111,11),1),0)&amp;"d"&amp;IF(ДАННЫЕ!$CJ1936&gt;0,IF(YEAR(ДАННЫЕ!$F$1)=YEAR(ДАННЫЕ!$CJ1936),IF(MONTH(ДАННЫЕ!$F$1)=MONTH(ДАННЫЕ!$CJ1936),111,11),1),0)&amp;"o"&amp;IF(ДАННЫЕ!$CK1936&gt;0,IF(MONTH(ДАННЫЕ!$F$1)=MONTH(ДАННЫЕ!$CK1936),111,11),0)&amp;"v"&amp;IF(ДАННЫЕ!$BE1936&gt;0,IF(MONTH(ДАННЫЕ!$F$1)=MONTH(ДАННЫЕ!$BE1936),111,11),0)</f>
        <v>g00f0c0s0i0h0p0d0o0v0</v>
      </c>
      <c r="P1936" s="15">
        <f t="shared" si="92"/>
        <v>0</v>
      </c>
      <c r="Q1936" s="15">
        <f>IF(ДАННЫЕ!$F$1&gt;ДАННЫЕ!$N1936,IF(YEAR(ДАННЫЕ!$F$1)=YEAR(ДАННЫЕ!M1936),1,0),0)</f>
        <v>0</v>
      </c>
      <c r="R1936" s="15">
        <f>IF(ДАННЫЕ!$F$1&gt;ДАННЫЕ!$N1936,IF(YEAR(ДАННЫЕ!$F$1)=YEAR(ДАННЫЕ!N1936),1,0),0)</f>
        <v>0</v>
      </c>
      <c r="S1936" s="15">
        <f>IF(ДАННЫЕ!$AA1936="2А",1,IF(ДАННЫЕ!$AA1936="2Б",2,IF(ДАННЫЕ!$AA1936="2В",3,IF(ДАННЫЕ!$AA1936=3,4,IF(ДАННЫЕ!$AA1936="4А",5,IF(ДАННЫЕ!$AA1936="4Б",6,IF(ДАННЫЕ!$AA1936="4В",7,IF(ДАННЫЕ!$AA1936=5,8,0))))))))</f>
        <v>0</v>
      </c>
      <c r="T1936" s="15">
        <f>IF(OR(ДАННЫЕ!$AC1936=2,ДАННЫЕ!$AD1936=2,ДАННЫЕ!$AE1936=2),2,IF(OR(ДАННЫЕ!$AC1936=1,ДАННЫЕ!$AD1936=1,ДАННЫЕ!$AE1936=1),1,0))</f>
        <v>0</v>
      </c>
    </row>
    <row r="1937" spans="1:20" x14ac:dyDescent="0.2">
      <c r="A1937" s="78">
        <f>IF(B1937&gt;0,IF(MONTH(ДАННЫЕ!$F$1)=MONTH(ДАННЫЕ!$B1937),1,0),0)</f>
        <v>0</v>
      </c>
      <c r="B1937" s="14">
        <f>IF(ДАННЫЕ!$B1937&gt;0,IF(YEAR(ДАННЫЕ!$F$1)=YEAR(ДАННЫЕ!$B1937),1,0),0)</f>
        <v>0</v>
      </c>
      <c r="C1937" s="14">
        <f>IF(ДАННЫЕ!$CM1937&gt;0,IF(YEAR(ДАННЫЕ!$F$1)=YEAR(ДАННЫЕ!$CM1937),1,0),0)</f>
        <v>0</v>
      </c>
      <c r="D1937" s="14">
        <f>IF(ДАННЫЕ!$CJ1937&gt;0,IF(ДАННЫЕ!$CL1937&gt;ДАННЫЕ!$F$1,1,IF(ДАННЫЕ!$CL1937&gt;0,0,1)),0)</f>
        <v>0</v>
      </c>
      <c r="E1937" s="43" t="str">
        <f ca="1">IF(ДАННЫЕ!$F$1&gt;0,IF(ДАННЫЕ!$G1937&gt;0,DATEDIF(ДАННЫЕ!$G1937,ДАННЫЕ!$F$1,"y"),""),IF(ДАННЫЕ!$G1937&gt;0,DATEDIF(ДАННЫЕ!$G1937,TODAY(),"y"),""))</f>
        <v/>
      </c>
      <c r="F1937" s="43" t="str">
        <f xml:space="preserve"> IF(ДАННЫЕ!$F1937="М",IF(E1937&gt;=18,IF(E1937&lt;60,1,""),""),"")&amp;IF(ДАННЫЕ!$F1937="Ж",IF(E1937&gt;=18,IF(E1937&lt;55,1,""),""),"")</f>
        <v/>
      </c>
      <c r="G1937" s="43" t="str">
        <f xml:space="preserve"> IF(ДАННЫЕ!$F1937="М",IF(E1937&gt;=60,2,""),"")&amp;IF(ДАННЫЕ!$F1937="Ж",IF(E1937&gt;=55,2,""),"")</f>
        <v/>
      </c>
      <c r="H1937" s="43" t="str">
        <f t="shared" ca="1" si="90"/>
        <v/>
      </c>
      <c r="I1937" s="43" t="str">
        <f t="shared" ca="1" si="91"/>
        <v>03</v>
      </c>
      <c r="J1937" s="28" t="str">
        <f ca="1">ДАННЫЕ!$F1937&amp;H1937&amp;I1937&amp;ДАННЫЕ!$I1937&amp;"m"&amp;IF(ДАННЫЕ!$I1937&gt;0,IF(ДАННЫЕ!$J1937&gt;0,0,1),"")&amp;"f"&amp;IF(ДАННЫЕ!$R1937&gt;0,IF(YEAR(ДАННЫЕ!$F$1)=YEAR(ДАННЫЕ!$R1937),1,0),0)&amp;"z"&amp;ДАННЫЕ!$R1937&amp;"p"&amp;ДАННЫЕ!$S1937&amp;"i"&amp;ДАННЫЕ!$T1937&amp;"h"&amp;ДАННЫЕ!$K1937&amp;"be"&amp;ДАННЫЕ!$BI1937&amp;"CD"&amp;IF(ДАННЫЕ!BF1937&gt;500,4,IF(ДАННЫЕ!BF1937&gt;350,3,IF(ДАННЫЕ!BF1937&gt;200,2,IF(ДАННЫЕ!BF1937&gt;0,1,0))))&amp;"g"&amp;B1937&amp;"d"&amp;H1937&amp;"l"&amp;ДАННЫЕ!AT1937&amp;"a"&amp;ДАННЫЕ!$V1937&amp;"v"&amp;R1937&amp;"k"&amp;ДАННЫЕ!$U1937&amp;"s"&amp;ДАННЫЕ!$Y1937&amp;"t"&amp;ДАННЫЕ!$X1937&amp;"b"&amp;IF(ДАННЫЕ!$Q1937&gt;1,1,0)&amp;"PP"&amp;ДАННЫЕ!Z1937&amp;"c"&amp;S1937&amp;"x"&amp;IF(ДАННЫЕ!$BY1937&gt;0,IF(YEAR(ДАННЫЕ!$F$1)=YEAR(ДАННЫЕ!$BY1937),1,0),0)&amp;"n"&amp;IF(ДАННЫЕ!$BZ1937&gt;0,IF(YEAR(ДАННЫЕ!$F$1)=YEAR(ДАННЫЕ!$BZ1937),1,0),0)&amp;"u"&amp;D1937&amp;"z"&amp;IF(ДАННЫЕ!$CL1937&gt;0,IF(YEAR(ДАННЫЕ!$F$1)&gt;YEAR(ДАННЫЕ!$CL1937),11,12),0)</f>
        <v>03mf0zpihbeCD0g0dlav0kstb0PPc0x0n0u0z0</v>
      </c>
      <c r="K1937" s="28" t="str">
        <f ca="1">ДАННЫЕ!$I1937&amp;"x"&amp;B1937&amp;"w"&amp;IF(T1937+ДАННЫЕ!AD1937+ДАННЫЕ!AE1937+ДАННЫЕ!AF1937+ДАННЫЕ!AG1937+ДАННЫЕ!AH1937+ДАННЫЕ!$AL1937+ДАННЫЕ!AI1937+ДАННЫЕ!AJ1937+ДАННЫЕ!AK1937+ДАННЫЕ!AP1937+ДАННЫЕ!AQ1937+ДАННЫЕ!AR1937+ДАННЫЕ!$AM1937+ДАННЫЕ!$AN1937+ДАННЫЕ!AS1937+ДАННЫЕ!AT1937&gt;0,1,0)&amp;IF(OR(T1937=2,ДАННЫЕ!AD1937=2,ДАННЫЕ!AE1937=2,ДАННЫЕ!AF1937=2,ДАННЫЕ!AG1937=2,ДАННЫЕ!AH1937=2,ДАННЫЕ!$AL1937=2,ДАННЫЕ!AI1937=2,ДАННЫЕ!AJ1937=2,ДАННЫЕ!AK1937=2,ДАННЫЕ!AP1937=2,ДАННЫЕ!AQ1937=2,ДАННЫЕ!AR1937=2,ДАННЫЕ!$AM1937=2,ДАННЫЕ!$AN1937=2,ДАННЫЕ!AS1937=2,ДАННЫЕ!AT1937=2),2,0)&amp;"t"&amp;IF(T1937&gt;0,"1"&amp;T1937,"00")&amp;"f"&amp;IF(ДАННЫЕ!$AC1937,"1"&amp;ДАННЫЕ!$AC1937,"00")&amp;"b"&amp;IF(ДАННЫЕ!$AD1937,"1"&amp;ДАННЫЕ!$AD1937,"00")&amp;"g"&amp;IF(ДАННЫЕ!$AF1937,"1"&amp;ДАННЫЕ!$AF1937,"00")&amp;"c"&amp;IF(ДАННЫЕ!$AG1937,"1"&amp;ДАННЫЕ!$AG1937,"00")&amp;"i"&amp;IF(ДАННЫЕ!$AH1937,"1"&amp;ДАННЫЕ!$AH1937,"00")&amp;"r"&amp;IF(ДАННЫЕ!$AL1937,"1"&amp;ДАННЫЕ!$AL1937,"00")&amp;"m"&amp;IF(ДАННЫЕ!$AI1937,"1"&amp;ДАННЫЕ!$AI1937,"00")&amp;"hS"&amp;IF(ДАННЫЕ!$AJ1937,"1"&amp;ДАННЫЕ!$AJ1937,"00")&amp;"hZ"&amp;IF(ДАННЫЕ!$AK1937,"1"&amp;ДАННЫЕ!$AK1937,"00")&amp;"p"&amp;IF(ДАННЫЕ!$AP1937,"1"&amp;ДАННЫЕ!$AP1937,"00")&amp;"k"&amp;IF(ДАННЫЕ!$AQ1937,"1"&amp;ДАННЫЕ!$AQ1937,"00")&amp;"z"&amp;IF(ДАННЫЕ!$AR1937,"1"&amp;ДАННЫЕ!$AR1937,"00")&amp;"j"&amp;IF(ДАННЫЕ!$AM1937,"1"&amp;ДАННЫЕ!$AM1937,"00")&amp;"n"&amp;IF(ДАННЫЕ!$AN1937,"1"&amp;ДАННЫЕ!$AN1937,"00")&amp;"E"&amp;ДАННЫЕ!BI1937&amp;"L"&amp;ДАННЫЕ!AO1937&amp;"h"&amp;IF(ДАННЫЕ!$AU1937&gt;0,1,0)&amp;"v"&amp;IF(ДАННЫЕ!$AW1937&gt;0,1,0)&amp;"a"&amp;IF(ДАННЫЕ!$AS1937,"1"&amp;ДАННЫЕ!$AS1937,"00")&amp;"s"&amp;IF(ДАННЫЕ!$AT1937,"1"&amp;ДАННЫЕ!$AT1937,"00")&amp;"u"&amp;IF(ДАННЫЕ!$CJ1937&gt;0,1,0)&amp;"y"&amp;B1937&amp;"d"&amp;H1937&amp;"e"&amp;F1937&amp;G1937</f>
        <v>x0w00t00f00b00g00c00i00r00m00hS00hZ00p00k00z00j00n00ELh0v0a00s00u0y0de</v>
      </c>
      <c r="L1937" s="28" t="str">
        <f ca="1">ДАННЫЕ!$I1937&amp;"VN"&amp;IF(ДАННЫЕ!AW1937&gt;0,11,10)&amp;"CD"&amp;IF(ДАННЫЕ!BF1937&gt;500,16,IF(ДАННЫЕ!BF1937&gt;350,15,IF(ДАННЫЕ!BF1937&gt;=200,14,IF(ДАННЫЕ!BF1937&gt;=100,13,IF(ДАННЫЕ!BF1937&gt;=50,12,IF(ДАННЫЕ!BF1937&gt;0,11,10))))))&amp;"AR"&amp;IF(ДАННЫЕ!BX1937&gt;0,1,0)&amp;"GD"&amp;B1937&amp;"VV"&amp;IF(E1937&gt;=5,IF(E1937&lt;18,1,0),0)</f>
        <v>VN10CD10AR0GD0VV0</v>
      </c>
      <c r="M1937" s="28" t="str">
        <f>ДАННЫЕ!$I1937&amp;"b"&amp;ДАННЫЕ!$BI1937&amp;"r"&amp;ДАННЫЕ!$BJ1937&amp;"CD"&amp;IF(ДАННЫЕ!BF1937&gt;0,IF(ДАННЫЕ!BF1937&lt;200,1,IF(ДАННЫЕ!BF1937&lt;350,2,3)),0)&amp;"h"&amp;IF(ДАННЫЕ!$BK1937+ДАННЫЕ!$BL1937+ДАННЫЕ!$BM1937&gt;0,1,0)&amp;"x"&amp;ДАННЫЕ!$BK1937&amp;"y"&amp;ДАННЫЕ!$BL1937&amp;"z"&amp;ДАННЫЕ!$BM1937&amp;"c"&amp;IF(ДАННЫЕ!$BK1937+ДАННЫЕ!$BL1937+ДАННЫЕ!$BM1937=3,1,0)&amp;"a"&amp;IF(ДАННЫЕ!$BQ1937+ДАННЫЕ!$BR1937&gt;0,1,0)&amp;"d"&amp;ДАННЫЕ!$BQ1937&amp;"v"&amp;ДАННЫЕ!$BR1937&amp;"p"&amp;ДАННЫЕ!$BS1937&amp;"n"&amp;ДАННЫЕ!$BU1937&amp;"t"&amp;ДАННЫЕ!$BV1937&amp;"o"&amp;ДАННЫЕ!$BT1937&amp;"l"&amp;IF(ДАННЫЕ!$BN1937&gt;0,1,0)&amp;ДАННЫЕ!$BN1937&amp;"g"&amp;ДАННЫЕ!$BO1937&amp;"s"&amp;ДАННЫЕ!$BP1937&amp;"DZ"&amp;IF(ДАННЫЕ!B1937-ДАННЫЕ!G1937 &lt; 60,IF(ДАННЫЕ!B1937-ДАННЫЕ!G1937 &gt;= 0,1,0),0)&amp;"u"&amp;IF(ДАННЫЕ!$CJ1937&gt;0,1,0)</f>
        <v>brCD0h0xyzc0a0dvpntol0gsDZ1u0</v>
      </c>
      <c r="N1937" s="28" t="str">
        <f ca="1">ДАННЫЕ!$F1937&amp;ДАННЫЕ!$I1937&amp;"g"&amp;B1937&amp;"cf"&amp;D1937&amp;"a"&amp;IF(ДАННЫЕ!$BX1937&gt;0,1,0)&amp;IF(ДАННЫЕ!$BF1937&gt;500,1,IF(ДАННЫЕ!$BF1937&gt;350,2,IF(ДАННЫЕ!$BF1937&gt;=200,3,IF(ДАННЫЕ!$BF1937&gt;=100,4,IF(ДАННЫЕ!$BF1937&gt;=50,5,IF(ДАННЫЕ!$BF1937&lt;50,6,0))))))&amp;"AR"&amp;IF(DATEDIF(ДАННЫЕ!$BX1937,ДАННЫЕ!$F$1,"y")&gt;1,1,0)&amp;"VG"&amp;IF(ДАННЫЕ!$BH1937="0",1,0)&amp;"o"&amp;IF(T1937+ДАННЫЕ!$AF1937+ДАННЫЕ!$AG1937+ДАННЫЕ!$AH1937+ДАННЫЕ!$AI1937+ДАННЫЕ!$AJ1937+ДАННЫЕ!$AP1937+ДАННЫЕ!$AQ1937+ДАННЫЕ!$AR1937+ДАННЫЕ!$AU1937+ДАННЫЕ!$AW1937+ДАННЫЕ!$AS1937+ДАННЫЕ!$AT1937&gt;0,1,0)&amp;"x"&amp;ДАННЫЕ!$AG1937&amp;"p"&amp;IF(ДАННЫЕ!$BY1937&gt;0,1,0)&amp;"v"&amp;IF(ДАННЫЕ!$BZ1937&gt;0,1,0)&amp;"n"&amp;ДАННЫЕ!$CA1937&amp;"t"&amp;ДАННЫЕ!$AY1937&amp;"k"&amp;ДАННЫЕ!$CB1937&amp;"q"&amp;ДАННЫЕ!$CC1937&amp;"w"&amp;ДАННЫЕ!$CD1937&amp;"e"&amp;ДАННЫЕ!$CE1937&amp;"m"&amp;ДАННЫЕ!$CF1937&amp;"c"&amp;ДАННЫЕ!$CG1937&amp;"z"&amp;ДАННЫЕ!$CH1937&amp;"d"&amp;IF(H1937=4,1,0)&amp;"s"&amp;IF(ДАННЫЕ!$J1937=1,0,1)&amp;"u"&amp;IF(ДАННЫЕ!$CJ1937&gt;0,1,0)</f>
        <v>g0cf0a06AR1VG0o0xp0v0ntkqwemczd0s1u0</v>
      </c>
      <c r="O1937" s="28" t="str">
        <f>ДАННЫЕ!$I1937&amp;"g"&amp;B1937&amp;A1937&amp;"f"&amp;P1937&amp;"c"&amp;IF(ДАННЫЕ!$U1937&gt;0,1,0)&amp;"s"&amp;IF(ДАННЫЕ!$Q1937&gt;0,IF(YEAR(ДАННЫЕ!$F$1)=YEAR(ДАННЫЕ!$Q1937),IF(MONTH(ДАННЫЕ!$F$1)=MONTH(ДАННЫЕ!$Q1937),111,11),1),0)&amp;"i"&amp;IF(ДАННЫЕ!$R1937+ДАННЫЕ!$S1937+ДАННЫЕ!$T1937=0,0,1)&amp;"h"&amp;IF(ДАННЫЕ!$P1937&gt;0,1,0)&amp;"p"&amp;IF(ДАННЫЕ!$CI1937&gt;0,IF(YEAR(ДАННЫЕ!$F$1)=YEAR(ДАННЫЕ!$CI1937),IF(MONTH(ДАННЫЕ!$F$1)=MONTH(ДАННЫЕ!$CI1937),111,11),1),0)&amp;"d"&amp;IF(ДАННЫЕ!$CJ1937&gt;0,IF(YEAR(ДАННЫЕ!$F$1)=YEAR(ДАННЫЕ!$CJ1937),IF(MONTH(ДАННЫЕ!$F$1)=MONTH(ДАННЫЕ!$CJ1937),111,11),1),0)&amp;"o"&amp;IF(ДАННЫЕ!$CK1937&gt;0,IF(MONTH(ДАННЫЕ!$F$1)=MONTH(ДАННЫЕ!$CK1937),111,11),0)&amp;"v"&amp;IF(ДАННЫЕ!$BE1937&gt;0,IF(MONTH(ДАННЫЕ!$F$1)=MONTH(ДАННЫЕ!$BE1937),111,11),0)</f>
        <v>g00f0c0s0i0h0p0d0o0v0</v>
      </c>
      <c r="P1937" s="15">
        <f t="shared" si="92"/>
        <v>0</v>
      </c>
      <c r="Q1937" s="15">
        <f>IF(ДАННЫЕ!$F$1&gt;ДАННЫЕ!$N1937,IF(YEAR(ДАННЫЕ!$F$1)=YEAR(ДАННЫЕ!M1937),1,0),0)</f>
        <v>0</v>
      </c>
      <c r="R1937" s="15">
        <f>IF(ДАННЫЕ!$F$1&gt;ДАННЫЕ!$N1937,IF(YEAR(ДАННЫЕ!$F$1)=YEAR(ДАННЫЕ!N1937),1,0),0)</f>
        <v>0</v>
      </c>
      <c r="S1937" s="15">
        <f>IF(ДАННЫЕ!$AA1937="2А",1,IF(ДАННЫЕ!$AA1937="2Б",2,IF(ДАННЫЕ!$AA1937="2В",3,IF(ДАННЫЕ!$AA1937=3,4,IF(ДАННЫЕ!$AA1937="4А",5,IF(ДАННЫЕ!$AA1937="4Б",6,IF(ДАННЫЕ!$AA1937="4В",7,IF(ДАННЫЕ!$AA1937=5,8,0))))))))</f>
        <v>0</v>
      </c>
      <c r="T1937" s="15">
        <f>IF(OR(ДАННЫЕ!$AC1937=2,ДАННЫЕ!$AD1937=2,ДАННЫЕ!$AE1937=2),2,IF(OR(ДАННЫЕ!$AC1937=1,ДАННЫЕ!$AD1937=1,ДАННЫЕ!$AE1937=1),1,0))</f>
        <v>0</v>
      </c>
    </row>
    <row r="1938" spans="1:20" x14ac:dyDescent="0.2">
      <c r="A1938" s="78">
        <f>IF(B1938&gt;0,IF(MONTH(ДАННЫЕ!$F$1)=MONTH(ДАННЫЕ!$B1938),1,0),0)</f>
        <v>0</v>
      </c>
      <c r="B1938" s="14">
        <f>IF(ДАННЫЕ!$B1938&gt;0,IF(YEAR(ДАННЫЕ!$F$1)=YEAR(ДАННЫЕ!$B1938),1,0),0)</f>
        <v>0</v>
      </c>
      <c r="C1938" s="14">
        <f>IF(ДАННЫЕ!$CM1938&gt;0,IF(YEAR(ДАННЫЕ!$F$1)=YEAR(ДАННЫЕ!$CM1938),1,0),0)</f>
        <v>0</v>
      </c>
      <c r="D1938" s="14">
        <f>IF(ДАННЫЕ!$CJ1938&gt;0,IF(ДАННЫЕ!$CL1938&gt;ДАННЫЕ!$F$1,1,IF(ДАННЫЕ!$CL1938&gt;0,0,1)),0)</f>
        <v>0</v>
      </c>
      <c r="E1938" s="43" t="str">
        <f ca="1">IF(ДАННЫЕ!$F$1&gt;0,IF(ДАННЫЕ!$G1938&gt;0,DATEDIF(ДАННЫЕ!$G1938,ДАННЫЕ!$F$1,"y"),""),IF(ДАННЫЕ!$G1938&gt;0,DATEDIF(ДАННЫЕ!$G1938,TODAY(),"y"),""))</f>
        <v/>
      </c>
      <c r="F1938" s="43" t="str">
        <f xml:space="preserve"> IF(ДАННЫЕ!$F1938="М",IF(E1938&gt;=18,IF(E1938&lt;60,1,""),""),"")&amp;IF(ДАННЫЕ!$F1938="Ж",IF(E1938&gt;=18,IF(E1938&lt;55,1,""),""),"")</f>
        <v/>
      </c>
      <c r="G1938" s="43" t="str">
        <f xml:space="preserve"> IF(ДАННЫЕ!$F1938="М",IF(E1938&gt;=60,2,""),"")&amp;IF(ДАННЫЕ!$F1938="Ж",IF(E1938&gt;=55,2,""),"")</f>
        <v/>
      </c>
      <c r="H1938" s="43" t="str">
        <f t="shared" ca="1" si="90"/>
        <v/>
      </c>
      <c r="I1938" s="43" t="str">
        <f t="shared" ca="1" si="91"/>
        <v>03</v>
      </c>
      <c r="J1938" s="28" t="str">
        <f ca="1">ДАННЫЕ!$F1938&amp;H1938&amp;I1938&amp;ДАННЫЕ!$I1938&amp;"m"&amp;IF(ДАННЫЕ!$I1938&gt;0,IF(ДАННЫЕ!$J1938&gt;0,0,1),"")&amp;"f"&amp;IF(ДАННЫЕ!$R1938&gt;0,IF(YEAR(ДАННЫЕ!$F$1)=YEAR(ДАННЫЕ!$R1938),1,0),0)&amp;"z"&amp;ДАННЫЕ!$R1938&amp;"p"&amp;ДАННЫЕ!$S1938&amp;"i"&amp;ДАННЫЕ!$T1938&amp;"h"&amp;ДАННЫЕ!$K1938&amp;"be"&amp;ДАННЫЕ!$BI1938&amp;"CD"&amp;IF(ДАННЫЕ!BF1938&gt;500,4,IF(ДАННЫЕ!BF1938&gt;350,3,IF(ДАННЫЕ!BF1938&gt;200,2,IF(ДАННЫЕ!BF1938&gt;0,1,0))))&amp;"g"&amp;B1938&amp;"d"&amp;H1938&amp;"l"&amp;ДАННЫЕ!AT1938&amp;"a"&amp;ДАННЫЕ!$V1938&amp;"v"&amp;R1938&amp;"k"&amp;ДАННЫЕ!$U1938&amp;"s"&amp;ДАННЫЕ!$Y1938&amp;"t"&amp;ДАННЫЕ!$X1938&amp;"b"&amp;IF(ДАННЫЕ!$Q1938&gt;1,1,0)&amp;"PP"&amp;ДАННЫЕ!Z1938&amp;"c"&amp;S1938&amp;"x"&amp;IF(ДАННЫЕ!$BY1938&gt;0,IF(YEAR(ДАННЫЕ!$F$1)=YEAR(ДАННЫЕ!$BY1938),1,0),0)&amp;"n"&amp;IF(ДАННЫЕ!$BZ1938&gt;0,IF(YEAR(ДАННЫЕ!$F$1)=YEAR(ДАННЫЕ!$BZ1938),1,0),0)&amp;"u"&amp;D1938&amp;"z"&amp;IF(ДАННЫЕ!$CL1938&gt;0,IF(YEAR(ДАННЫЕ!$F$1)&gt;YEAR(ДАННЫЕ!$CL1938),11,12),0)</f>
        <v>03mf0zpihbeCD0g0dlav0kstb0PPc0x0n0u0z0</v>
      </c>
      <c r="K1938" s="28" t="str">
        <f ca="1">ДАННЫЕ!$I1938&amp;"x"&amp;B1938&amp;"w"&amp;IF(T1938+ДАННЫЕ!AD1938+ДАННЫЕ!AE1938+ДАННЫЕ!AF1938+ДАННЫЕ!AG1938+ДАННЫЕ!AH1938+ДАННЫЕ!$AL1938+ДАННЫЕ!AI1938+ДАННЫЕ!AJ1938+ДАННЫЕ!AK1938+ДАННЫЕ!AP1938+ДАННЫЕ!AQ1938+ДАННЫЕ!AR1938+ДАННЫЕ!$AM1938+ДАННЫЕ!$AN1938+ДАННЫЕ!AS1938+ДАННЫЕ!AT1938&gt;0,1,0)&amp;IF(OR(T1938=2,ДАННЫЕ!AD1938=2,ДАННЫЕ!AE1938=2,ДАННЫЕ!AF1938=2,ДАННЫЕ!AG1938=2,ДАННЫЕ!AH1938=2,ДАННЫЕ!$AL1938=2,ДАННЫЕ!AI1938=2,ДАННЫЕ!AJ1938=2,ДАННЫЕ!AK1938=2,ДАННЫЕ!AP1938=2,ДАННЫЕ!AQ1938=2,ДАННЫЕ!AR1938=2,ДАННЫЕ!$AM1938=2,ДАННЫЕ!$AN1938=2,ДАННЫЕ!AS1938=2,ДАННЫЕ!AT1938=2),2,0)&amp;"t"&amp;IF(T1938&gt;0,"1"&amp;T1938,"00")&amp;"f"&amp;IF(ДАННЫЕ!$AC1938,"1"&amp;ДАННЫЕ!$AC1938,"00")&amp;"b"&amp;IF(ДАННЫЕ!$AD1938,"1"&amp;ДАННЫЕ!$AD1938,"00")&amp;"g"&amp;IF(ДАННЫЕ!$AF1938,"1"&amp;ДАННЫЕ!$AF1938,"00")&amp;"c"&amp;IF(ДАННЫЕ!$AG1938,"1"&amp;ДАННЫЕ!$AG1938,"00")&amp;"i"&amp;IF(ДАННЫЕ!$AH1938,"1"&amp;ДАННЫЕ!$AH1938,"00")&amp;"r"&amp;IF(ДАННЫЕ!$AL1938,"1"&amp;ДАННЫЕ!$AL1938,"00")&amp;"m"&amp;IF(ДАННЫЕ!$AI1938,"1"&amp;ДАННЫЕ!$AI1938,"00")&amp;"hS"&amp;IF(ДАННЫЕ!$AJ1938,"1"&amp;ДАННЫЕ!$AJ1938,"00")&amp;"hZ"&amp;IF(ДАННЫЕ!$AK1938,"1"&amp;ДАННЫЕ!$AK1938,"00")&amp;"p"&amp;IF(ДАННЫЕ!$AP1938,"1"&amp;ДАННЫЕ!$AP1938,"00")&amp;"k"&amp;IF(ДАННЫЕ!$AQ1938,"1"&amp;ДАННЫЕ!$AQ1938,"00")&amp;"z"&amp;IF(ДАННЫЕ!$AR1938,"1"&amp;ДАННЫЕ!$AR1938,"00")&amp;"j"&amp;IF(ДАННЫЕ!$AM1938,"1"&amp;ДАННЫЕ!$AM1938,"00")&amp;"n"&amp;IF(ДАННЫЕ!$AN1938,"1"&amp;ДАННЫЕ!$AN1938,"00")&amp;"E"&amp;ДАННЫЕ!BI1938&amp;"L"&amp;ДАННЫЕ!AO1938&amp;"h"&amp;IF(ДАННЫЕ!$AU1938&gt;0,1,0)&amp;"v"&amp;IF(ДАННЫЕ!$AW1938&gt;0,1,0)&amp;"a"&amp;IF(ДАННЫЕ!$AS1938,"1"&amp;ДАННЫЕ!$AS1938,"00")&amp;"s"&amp;IF(ДАННЫЕ!$AT1938,"1"&amp;ДАННЫЕ!$AT1938,"00")&amp;"u"&amp;IF(ДАННЫЕ!$CJ1938&gt;0,1,0)&amp;"y"&amp;B1938&amp;"d"&amp;H1938&amp;"e"&amp;F1938&amp;G1938</f>
        <v>x0w00t00f00b00g00c00i00r00m00hS00hZ00p00k00z00j00n00ELh0v0a00s00u0y0de</v>
      </c>
      <c r="L1938" s="28" t="str">
        <f ca="1">ДАННЫЕ!$I1938&amp;"VN"&amp;IF(ДАННЫЕ!AW1938&gt;0,11,10)&amp;"CD"&amp;IF(ДАННЫЕ!BF1938&gt;500,16,IF(ДАННЫЕ!BF1938&gt;350,15,IF(ДАННЫЕ!BF1938&gt;=200,14,IF(ДАННЫЕ!BF1938&gt;=100,13,IF(ДАННЫЕ!BF1938&gt;=50,12,IF(ДАННЫЕ!BF1938&gt;0,11,10))))))&amp;"AR"&amp;IF(ДАННЫЕ!BX1938&gt;0,1,0)&amp;"GD"&amp;B1938&amp;"VV"&amp;IF(E1938&gt;=5,IF(E1938&lt;18,1,0),0)</f>
        <v>VN10CD10AR0GD0VV0</v>
      </c>
      <c r="M1938" s="28" t="str">
        <f>ДАННЫЕ!$I1938&amp;"b"&amp;ДАННЫЕ!$BI1938&amp;"r"&amp;ДАННЫЕ!$BJ1938&amp;"CD"&amp;IF(ДАННЫЕ!BF1938&gt;0,IF(ДАННЫЕ!BF1938&lt;200,1,IF(ДАННЫЕ!BF1938&lt;350,2,3)),0)&amp;"h"&amp;IF(ДАННЫЕ!$BK1938+ДАННЫЕ!$BL1938+ДАННЫЕ!$BM1938&gt;0,1,0)&amp;"x"&amp;ДАННЫЕ!$BK1938&amp;"y"&amp;ДАННЫЕ!$BL1938&amp;"z"&amp;ДАННЫЕ!$BM1938&amp;"c"&amp;IF(ДАННЫЕ!$BK1938+ДАННЫЕ!$BL1938+ДАННЫЕ!$BM1938=3,1,0)&amp;"a"&amp;IF(ДАННЫЕ!$BQ1938+ДАННЫЕ!$BR1938&gt;0,1,0)&amp;"d"&amp;ДАННЫЕ!$BQ1938&amp;"v"&amp;ДАННЫЕ!$BR1938&amp;"p"&amp;ДАННЫЕ!$BS1938&amp;"n"&amp;ДАННЫЕ!$BU1938&amp;"t"&amp;ДАННЫЕ!$BV1938&amp;"o"&amp;ДАННЫЕ!$BT1938&amp;"l"&amp;IF(ДАННЫЕ!$BN1938&gt;0,1,0)&amp;ДАННЫЕ!$BN1938&amp;"g"&amp;ДАННЫЕ!$BO1938&amp;"s"&amp;ДАННЫЕ!$BP1938&amp;"DZ"&amp;IF(ДАННЫЕ!B1938-ДАННЫЕ!G1938 &lt; 60,IF(ДАННЫЕ!B1938-ДАННЫЕ!G1938 &gt;= 0,1,0),0)&amp;"u"&amp;IF(ДАННЫЕ!$CJ1938&gt;0,1,0)</f>
        <v>brCD0h0xyzc0a0dvpntol0gsDZ1u0</v>
      </c>
      <c r="N1938" s="28" t="str">
        <f ca="1">ДАННЫЕ!$F1938&amp;ДАННЫЕ!$I1938&amp;"g"&amp;B1938&amp;"cf"&amp;D1938&amp;"a"&amp;IF(ДАННЫЕ!$BX1938&gt;0,1,0)&amp;IF(ДАННЫЕ!$BF1938&gt;500,1,IF(ДАННЫЕ!$BF1938&gt;350,2,IF(ДАННЫЕ!$BF1938&gt;=200,3,IF(ДАННЫЕ!$BF1938&gt;=100,4,IF(ДАННЫЕ!$BF1938&gt;=50,5,IF(ДАННЫЕ!$BF1938&lt;50,6,0))))))&amp;"AR"&amp;IF(DATEDIF(ДАННЫЕ!$BX1938,ДАННЫЕ!$F$1,"y")&gt;1,1,0)&amp;"VG"&amp;IF(ДАННЫЕ!$BH1938="0",1,0)&amp;"o"&amp;IF(T1938+ДАННЫЕ!$AF1938+ДАННЫЕ!$AG1938+ДАННЫЕ!$AH1938+ДАННЫЕ!$AI1938+ДАННЫЕ!$AJ1938+ДАННЫЕ!$AP1938+ДАННЫЕ!$AQ1938+ДАННЫЕ!$AR1938+ДАННЫЕ!$AU1938+ДАННЫЕ!$AW1938+ДАННЫЕ!$AS1938+ДАННЫЕ!$AT1938&gt;0,1,0)&amp;"x"&amp;ДАННЫЕ!$AG1938&amp;"p"&amp;IF(ДАННЫЕ!$BY1938&gt;0,1,0)&amp;"v"&amp;IF(ДАННЫЕ!$BZ1938&gt;0,1,0)&amp;"n"&amp;ДАННЫЕ!$CA1938&amp;"t"&amp;ДАННЫЕ!$AY1938&amp;"k"&amp;ДАННЫЕ!$CB1938&amp;"q"&amp;ДАННЫЕ!$CC1938&amp;"w"&amp;ДАННЫЕ!$CD1938&amp;"e"&amp;ДАННЫЕ!$CE1938&amp;"m"&amp;ДАННЫЕ!$CF1938&amp;"c"&amp;ДАННЫЕ!$CG1938&amp;"z"&amp;ДАННЫЕ!$CH1938&amp;"d"&amp;IF(H1938=4,1,0)&amp;"s"&amp;IF(ДАННЫЕ!$J1938=1,0,1)&amp;"u"&amp;IF(ДАННЫЕ!$CJ1938&gt;0,1,0)</f>
        <v>g0cf0a06AR1VG0o0xp0v0ntkqwemczd0s1u0</v>
      </c>
      <c r="O1938" s="28" t="str">
        <f>ДАННЫЕ!$I1938&amp;"g"&amp;B1938&amp;A1938&amp;"f"&amp;P1938&amp;"c"&amp;IF(ДАННЫЕ!$U1938&gt;0,1,0)&amp;"s"&amp;IF(ДАННЫЕ!$Q1938&gt;0,IF(YEAR(ДАННЫЕ!$F$1)=YEAR(ДАННЫЕ!$Q1938),IF(MONTH(ДАННЫЕ!$F$1)=MONTH(ДАННЫЕ!$Q1938),111,11),1),0)&amp;"i"&amp;IF(ДАННЫЕ!$R1938+ДАННЫЕ!$S1938+ДАННЫЕ!$T1938=0,0,1)&amp;"h"&amp;IF(ДАННЫЕ!$P1938&gt;0,1,0)&amp;"p"&amp;IF(ДАННЫЕ!$CI1938&gt;0,IF(YEAR(ДАННЫЕ!$F$1)=YEAR(ДАННЫЕ!$CI1938),IF(MONTH(ДАННЫЕ!$F$1)=MONTH(ДАННЫЕ!$CI1938),111,11),1),0)&amp;"d"&amp;IF(ДАННЫЕ!$CJ1938&gt;0,IF(YEAR(ДАННЫЕ!$F$1)=YEAR(ДАННЫЕ!$CJ1938),IF(MONTH(ДАННЫЕ!$F$1)=MONTH(ДАННЫЕ!$CJ1938),111,11),1),0)&amp;"o"&amp;IF(ДАННЫЕ!$CK1938&gt;0,IF(MONTH(ДАННЫЕ!$F$1)=MONTH(ДАННЫЕ!$CK1938),111,11),0)&amp;"v"&amp;IF(ДАННЫЕ!$BE1938&gt;0,IF(MONTH(ДАННЫЕ!$F$1)=MONTH(ДАННЫЕ!$BE1938),111,11),0)</f>
        <v>g00f0c0s0i0h0p0d0o0v0</v>
      </c>
      <c r="P1938" s="15">
        <f t="shared" si="92"/>
        <v>0</v>
      </c>
      <c r="Q1938" s="15">
        <f>IF(ДАННЫЕ!$F$1&gt;ДАННЫЕ!$N1938,IF(YEAR(ДАННЫЕ!$F$1)=YEAR(ДАННЫЕ!M1938),1,0),0)</f>
        <v>0</v>
      </c>
      <c r="R1938" s="15">
        <f>IF(ДАННЫЕ!$F$1&gt;ДАННЫЕ!$N1938,IF(YEAR(ДАННЫЕ!$F$1)=YEAR(ДАННЫЕ!N1938),1,0),0)</f>
        <v>0</v>
      </c>
      <c r="S1938" s="15">
        <f>IF(ДАННЫЕ!$AA1938="2А",1,IF(ДАННЫЕ!$AA1938="2Б",2,IF(ДАННЫЕ!$AA1938="2В",3,IF(ДАННЫЕ!$AA1938=3,4,IF(ДАННЫЕ!$AA1938="4А",5,IF(ДАННЫЕ!$AA1938="4Б",6,IF(ДАННЫЕ!$AA1938="4В",7,IF(ДАННЫЕ!$AA1938=5,8,0))))))))</f>
        <v>0</v>
      </c>
      <c r="T1938" s="15">
        <f>IF(OR(ДАННЫЕ!$AC1938=2,ДАННЫЕ!$AD1938=2,ДАННЫЕ!$AE1938=2),2,IF(OR(ДАННЫЕ!$AC1938=1,ДАННЫЕ!$AD1938=1,ДАННЫЕ!$AE1938=1),1,0))</f>
        <v>0</v>
      </c>
    </row>
    <row r="1939" spans="1:20" x14ac:dyDescent="0.2">
      <c r="A1939" s="78">
        <f>IF(B1939&gt;0,IF(MONTH(ДАННЫЕ!$F$1)=MONTH(ДАННЫЕ!$B1939),1,0),0)</f>
        <v>0</v>
      </c>
      <c r="B1939" s="14">
        <f>IF(ДАННЫЕ!$B1939&gt;0,IF(YEAR(ДАННЫЕ!$F$1)=YEAR(ДАННЫЕ!$B1939),1,0),0)</f>
        <v>0</v>
      </c>
      <c r="C1939" s="14">
        <f>IF(ДАННЫЕ!$CM1939&gt;0,IF(YEAR(ДАННЫЕ!$F$1)=YEAR(ДАННЫЕ!$CM1939),1,0),0)</f>
        <v>0</v>
      </c>
      <c r="D1939" s="14">
        <f>IF(ДАННЫЕ!$CJ1939&gt;0,IF(ДАННЫЕ!$CL1939&gt;ДАННЫЕ!$F$1,1,IF(ДАННЫЕ!$CL1939&gt;0,0,1)),0)</f>
        <v>0</v>
      </c>
      <c r="E1939" s="43" t="str">
        <f ca="1">IF(ДАННЫЕ!$F$1&gt;0,IF(ДАННЫЕ!$G1939&gt;0,DATEDIF(ДАННЫЕ!$G1939,ДАННЫЕ!$F$1,"y"),""),IF(ДАННЫЕ!$G1939&gt;0,DATEDIF(ДАННЫЕ!$G1939,TODAY(),"y"),""))</f>
        <v/>
      </c>
      <c r="F1939" s="43" t="str">
        <f xml:space="preserve"> IF(ДАННЫЕ!$F1939="М",IF(E1939&gt;=18,IF(E1939&lt;60,1,""),""),"")&amp;IF(ДАННЫЕ!$F1939="Ж",IF(E1939&gt;=18,IF(E1939&lt;55,1,""),""),"")</f>
        <v/>
      </c>
      <c r="G1939" s="43" t="str">
        <f xml:space="preserve"> IF(ДАННЫЕ!$F1939="М",IF(E1939&gt;=60,2,""),"")&amp;IF(ДАННЫЕ!$F1939="Ж",IF(E1939&gt;=55,2,""),"")</f>
        <v/>
      </c>
      <c r="H1939" s="43" t="str">
        <f t="shared" ca="1" si="90"/>
        <v/>
      </c>
      <c r="I1939" s="43" t="str">
        <f t="shared" ca="1" si="91"/>
        <v>03</v>
      </c>
      <c r="J1939" s="28" t="str">
        <f ca="1">ДАННЫЕ!$F1939&amp;H1939&amp;I1939&amp;ДАННЫЕ!$I1939&amp;"m"&amp;IF(ДАННЫЕ!$I1939&gt;0,IF(ДАННЫЕ!$J1939&gt;0,0,1),"")&amp;"f"&amp;IF(ДАННЫЕ!$R1939&gt;0,IF(YEAR(ДАННЫЕ!$F$1)=YEAR(ДАННЫЕ!$R1939),1,0),0)&amp;"z"&amp;ДАННЫЕ!$R1939&amp;"p"&amp;ДАННЫЕ!$S1939&amp;"i"&amp;ДАННЫЕ!$T1939&amp;"h"&amp;ДАННЫЕ!$K1939&amp;"be"&amp;ДАННЫЕ!$BI1939&amp;"CD"&amp;IF(ДАННЫЕ!BF1939&gt;500,4,IF(ДАННЫЕ!BF1939&gt;350,3,IF(ДАННЫЕ!BF1939&gt;200,2,IF(ДАННЫЕ!BF1939&gt;0,1,0))))&amp;"g"&amp;B1939&amp;"d"&amp;H1939&amp;"l"&amp;ДАННЫЕ!AT1939&amp;"a"&amp;ДАННЫЕ!$V1939&amp;"v"&amp;R1939&amp;"k"&amp;ДАННЫЕ!$U1939&amp;"s"&amp;ДАННЫЕ!$Y1939&amp;"t"&amp;ДАННЫЕ!$X1939&amp;"b"&amp;IF(ДАННЫЕ!$Q1939&gt;1,1,0)&amp;"PP"&amp;ДАННЫЕ!Z1939&amp;"c"&amp;S1939&amp;"x"&amp;IF(ДАННЫЕ!$BY1939&gt;0,IF(YEAR(ДАННЫЕ!$F$1)=YEAR(ДАННЫЕ!$BY1939),1,0),0)&amp;"n"&amp;IF(ДАННЫЕ!$BZ1939&gt;0,IF(YEAR(ДАННЫЕ!$F$1)=YEAR(ДАННЫЕ!$BZ1939),1,0),0)&amp;"u"&amp;D1939&amp;"z"&amp;IF(ДАННЫЕ!$CL1939&gt;0,IF(YEAR(ДАННЫЕ!$F$1)&gt;YEAR(ДАННЫЕ!$CL1939),11,12),0)</f>
        <v>03mf0zpihbeCD0g0dlav0kstb0PPc0x0n0u0z0</v>
      </c>
      <c r="K1939" s="28" t="str">
        <f ca="1">ДАННЫЕ!$I1939&amp;"x"&amp;B1939&amp;"w"&amp;IF(T1939+ДАННЫЕ!AD1939+ДАННЫЕ!AE1939+ДАННЫЕ!AF1939+ДАННЫЕ!AG1939+ДАННЫЕ!AH1939+ДАННЫЕ!$AL1939+ДАННЫЕ!AI1939+ДАННЫЕ!AJ1939+ДАННЫЕ!AK1939+ДАННЫЕ!AP1939+ДАННЫЕ!AQ1939+ДАННЫЕ!AR1939+ДАННЫЕ!$AM1939+ДАННЫЕ!$AN1939+ДАННЫЕ!AS1939+ДАННЫЕ!AT1939&gt;0,1,0)&amp;IF(OR(T1939=2,ДАННЫЕ!AD1939=2,ДАННЫЕ!AE1939=2,ДАННЫЕ!AF1939=2,ДАННЫЕ!AG1939=2,ДАННЫЕ!AH1939=2,ДАННЫЕ!$AL1939=2,ДАННЫЕ!AI1939=2,ДАННЫЕ!AJ1939=2,ДАННЫЕ!AK1939=2,ДАННЫЕ!AP1939=2,ДАННЫЕ!AQ1939=2,ДАННЫЕ!AR1939=2,ДАННЫЕ!$AM1939=2,ДАННЫЕ!$AN1939=2,ДАННЫЕ!AS1939=2,ДАННЫЕ!AT1939=2),2,0)&amp;"t"&amp;IF(T1939&gt;0,"1"&amp;T1939,"00")&amp;"f"&amp;IF(ДАННЫЕ!$AC1939,"1"&amp;ДАННЫЕ!$AC1939,"00")&amp;"b"&amp;IF(ДАННЫЕ!$AD1939,"1"&amp;ДАННЫЕ!$AD1939,"00")&amp;"g"&amp;IF(ДАННЫЕ!$AF1939,"1"&amp;ДАННЫЕ!$AF1939,"00")&amp;"c"&amp;IF(ДАННЫЕ!$AG1939,"1"&amp;ДАННЫЕ!$AG1939,"00")&amp;"i"&amp;IF(ДАННЫЕ!$AH1939,"1"&amp;ДАННЫЕ!$AH1939,"00")&amp;"r"&amp;IF(ДАННЫЕ!$AL1939,"1"&amp;ДАННЫЕ!$AL1939,"00")&amp;"m"&amp;IF(ДАННЫЕ!$AI1939,"1"&amp;ДАННЫЕ!$AI1939,"00")&amp;"hS"&amp;IF(ДАННЫЕ!$AJ1939,"1"&amp;ДАННЫЕ!$AJ1939,"00")&amp;"hZ"&amp;IF(ДАННЫЕ!$AK1939,"1"&amp;ДАННЫЕ!$AK1939,"00")&amp;"p"&amp;IF(ДАННЫЕ!$AP1939,"1"&amp;ДАННЫЕ!$AP1939,"00")&amp;"k"&amp;IF(ДАННЫЕ!$AQ1939,"1"&amp;ДАННЫЕ!$AQ1939,"00")&amp;"z"&amp;IF(ДАННЫЕ!$AR1939,"1"&amp;ДАННЫЕ!$AR1939,"00")&amp;"j"&amp;IF(ДАННЫЕ!$AM1939,"1"&amp;ДАННЫЕ!$AM1939,"00")&amp;"n"&amp;IF(ДАННЫЕ!$AN1939,"1"&amp;ДАННЫЕ!$AN1939,"00")&amp;"E"&amp;ДАННЫЕ!BI1939&amp;"L"&amp;ДАННЫЕ!AO1939&amp;"h"&amp;IF(ДАННЫЕ!$AU1939&gt;0,1,0)&amp;"v"&amp;IF(ДАННЫЕ!$AW1939&gt;0,1,0)&amp;"a"&amp;IF(ДАННЫЕ!$AS1939,"1"&amp;ДАННЫЕ!$AS1939,"00")&amp;"s"&amp;IF(ДАННЫЕ!$AT1939,"1"&amp;ДАННЫЕ!$AT1939,"00")&amp;"u"&amp;IF(ДАННЫЕ!$CJ1939&gt;0,1,0)&amp;"y"&amp;B1939&amp;"d"&amp;H1939&amp;"e"&amp;F1939&amp;G1939</f>
        <v>x0w00t00f00b00g00c00i00r00m00hS00hZ00p00k00z00j00n00ELh0v0a00s00u0y0de</v>
      </c>
      <c r="L1939" s="28" t="str">
        <f ca="1">ДАННЫЕ!$I1939&amp;"VN"&amp;IF(ДАННЫЕ!AW1939&gt;0,11,10)&amp;"CD"&amp;IF(ДАННЫЕ!BF1939&gt;500,16,IF(ДАННЫЕ!BF1939&gt;350,15,IF(ДАННЫЕ!BF1939&gt;=200,14,IF(ДАННЫЕ!BF1939&gt;=100,13,IF(ДАННЫЕ!BF1939&gt;=50,12,IF(ДАННЫЕ!BF1939&gt;0,11,10))))))&amp;"AR"&amp;IF(ДАННЫЕ!BX1939&gt;0,1,0)&amp;"GD"&amp;B1939&amp;"VV"&amp;IF(E1939&gt;=5,IF(E1939&lt;18,1,0),0)</f>
        <v>VN10CD10AR0GD0VV0</v>
      </c>
      <c r="M1939" s="28" t="str">
        <f>ДАННЫЕ!$I1939&amp;"b"&amp;ДАННЫЕ!$BI1939&amp;"r"&amp;ДАННЫЕ!$BJ1939&amp;"CD"&amp;IF(ДАННЫЕ!BF1939&gt;0,IF(ДАННЫЕ!BF1939&lt;200,1,IF(ДАННЫЕ!BF1939&lt;350,2,3)),0)&amp;"h"&amp;IF(ДАННЫЕ!$BK1939+ДАННЫЕ!$BL1939+ДАННЫЕ!$BM1939&gt;0,1,0)&amp;"x"&amp;ДАННЫЕ!$BK1939&amp;"y"&amp;ДАННЫЕ!$BL1939&amp;"z"&amp;ДАННЫЕ!$BM1939&amp;"c"&amp;IF(ДАННЫЕ!$BK1939+ДАННЫЕ!$BL1939+ДАННЫЕ!$BM1939=3,1,0)&amp;"a"&amp;IF(ДАННЫЕ!$BQ1939+ДАННЫЕ!$BR1939&gt;0,1,0)&amp;"d"&amp;ДАННЫЕ!$BQ1939&amp;"v"&amp;ДАННЫЕ!$BR1939&amp;"p"&amp;ДАННЫЕ!$BS1939&amp;"n"&amp;ДАННЫЕ!$BU1939&amp;"t"&amp;ДАННЫЕ!$BV1939&amp;"o"&amp;ДАННЫЕ!$BT1939&amp;"l"&amp;IF(ДАННЫЕ!$BN1939&gt;0,1,0)&amp;ДАННЫЕ!$BN1939&amp;"g"&amp;ДАННЫЕ!$BO1939&amp;"s"&amp;ДАННЫЕ!$BP1939&amp;"DZ"&amp;IF(ДАННЫЕ!B1939-ДАННЫЕ!G1939 &lt; 60,IF(ДАННЫЕ!B1939-ДАННЫЕ!G1939 &gt;= 0,1,0),0)&amp;"u"&amp;IF(ДАННЫЕ!$CJ1939&gt;0,1,0)</f>
        <v>brCD0h0xyzc0a0dvpntol0gsDZ1u0</v>
      </c>
      <c r="N1939" s="28" t="str">
        <f ca="1">ДАННЫЕ!$F1939&amp;ДАННЫЕ!$I1939&amp;"g"&amp;B1939&amp;"cf"&amp;D1939&amp;"a"&amp;IF(ДАННЫЕ!$BX1939&gt;0,1,0)&amp;IF(ДАННЫЕ!$BF1939&gt;500,1,IF(ДАННЫЕ!$BF1939&gt;350,2,IF(ДАННЫЕ!$BF1939&gt;=200,3,IF(ДАННЫЕ!$BF1939&gt;=100,4,IF(ДАННЫЕ!$BF1939&gt;=50,5,IF(ДАННЫЕ!$BF1939&lt;50,6,0))))))&amp;"AR"&amp;IF(DATEDIF(ДАННЫЕ!$BX1939,ДАННЫЕ!$F$1,"y")&gt;1,1,0)&amp;"VG"&amp;IF(ДАННЫЕ!$BH1939="0",1,0)&amp;"o"&amp;IF(T1939+ДАННЫЕ!$AF1939+ДАННЫЕ!$AG1939+ДАННЫЕ!$AH1939+ДАННЫЕ!$AI1939+ДАННЫЕ!$AJ1939+ДАННЫЕ!$AP1939+ДАННЫЕ!$AQ1939+ДАННЫЕ!$AR1939+ДАННЫЕ!$AU1939+ДАННЫЕ!$AW1939+ДАННЫЕ!$AS1939+ДАННЫЕ!$AT1939&gt;0,1,0)&amp;"x"&amp;ДАННЫЕ!$AG1939&amp;"p"&amp;IF(ДАННЫЕ!$BY1939&gt;0,1,0)&amp;"v"&amp;IF(ДАННЫЕ!$BZ1939&gt;0,1,0)&amp;"n"&amp;ДАННЫЕ!$CA1939&amp;"t"&amp;ДАННЫЕ!$AY1939&amp;"k"&amp;ДАННЫЕ!$CB1939&amp;"q"&amp;ДАННЫЕ!$CC1939&amp;"w"&amp;ДАННЫЕ!$CD1939&amp;"e"&amp;ДАННЫЕ!$CE1939&amp;"m"&amp;ДАННЫЕ!$CF1939&amp;"c"&amp;ДАННЫЕ!$CG1939&amp;"z"&amp;ДАННЫЕ!$CH1939&amp;"d"&amp;IF(H1939=4,1,0)&amp;"s"&amp;IF(ДАННЫЕ!$J1939=1,0,1)&amp;"u"&amp;IF(ДАННЫЕ!$CJ1939&gt;0,1,0)</f>
        <v>g0cf0a06AR1VG0o0xp0v0ntkqwemczd0s1u0</v>
      </c>
      <c r="O1939" s="28" t="str">
        <f>ДАННЫЕ!$I1939&amp;"g"&amp;B1939&amp;A1939&amp;"f"&amp;P1939&amp;"c"&amp;IF(ДАННЫЕ!$U1939&gt;0,1,0)&amp;"s"&amp;IF(ДАННЫЕ!$Q1939&gt;0,IF(YEAR(ДАННЫЕ!$F$1)=YEAR(ДАННЫЕ!$Q1939),IF(MONTH(ДАННЫЕ!$F$1)=MONTH(ДАННЫЕ!$Q1939),111,11),1),0)&amp;"i"&amp;IF(ДАННЫЕ!$R1939+ДАННЫЕ!$S1939+ДАННЫЕ!$T1939=0,0,1)&amp;"h"&amp;IF(ДАННЫЕ!$P1939&gt;0,1,0)&amp;"p"&amp;IF(ДАННЫЕ!$CI1939&gt;0,IF(YEAR(ДАННЫЕ!$F$1)=YEAR(ДАННЫЕ!$CI1939),IF(MONTH(ДАННЫЕ!$F$1)=MONTH(ДАННЫЕ!$CI1939),111,11),1),0)&amp;"d"&amp;IF(ДАННЫЕ!$CJ1939&gt;0,IF(YEAR(ДАННЫЕ!$F$1)=YEAR(ДАННЫЕ!$CJ1939),IF(MONTH(ДАННЫЕ!$F$1)=MONTH(ДАННЫЕ!$CJ1939),111,11),1),0)&amp;"o"&amp;IF(ДАННЫЕ!$CK1939&gt;0,IF(MONTH(ДАННЫЕ!$F$1)=MONTH(ДАННЫЕ!$CK1939),111,11),0)&amp;"v"&amp;IF(ДАННЫЕ!$BE1939&gt;0,IF(MONTH(ДАННЫЕ!$F$1)=MONTH(ДАННЫЕ!$BE1939),111,11),0)</f>
        <v>g00f0c0s0i0h0p0d0o0v0</v>
      </c>
      <c r="P1939" s="15">
        <f t="shared" si="92"/>
        <v>0</v>
      </c>
      <c r="Q1939" s="15">
        <f>IF(ДАННЫЕ!$F$1&gt;ДАННЫЕ!$N1939,IF(YEAR(ДАННЫЕ!$F$1)=YEAR(ДАННЫЕ!M1939),1,0),0)</f>
        <v>0</v>
      </c>
      <c r="R1939" s="15">
        <f>IF(ДАННЫЕ!$F$1&gt;ДАННЫЕ!$N1939,IF(YEAR(ДАННЫЕ!$F$1)=YEAR(ДАННЫЕ!N1939),1,0),0)</f>
        <v>0</v>
      </c>
      <c r="S1939" s="15">
        <f>IF(ДАННЫЕ!$AA1939="2А",1,IF(ДАННЫЕ!$AA1939="2Б",2,IF(ДАННЫЕ!$AA1939="2В",3,IF(ДАННЫЕ!$AA1939=3,4,IF(ДАННЫЕ!$AA1939="4А",5,IF(ДАННЫЕ!$AA1939="4Б",6,IF(ДАННЫЕ!$AA1939="4В",7,IF(ДАННЫЕ!$AA1939=5,8,0))))))))</f>
        <v>0</v>
      </c>
      <c r="T1939" s="15">
        <f>IF(OR(ДАННЫЕ!$AC1939=2,ДАННЫЕ!$AD1939=2,ДАННЫЕ!$AE1939=2),2,IF(OR(ДАННЫЕ!$AC1939=1,ДАННЫЕ!$AD1939=1,ДАННЫЕ!$AE1939=1),1,0))</f>
        <v>0</v>
      </c>
    </row>
    <row r="1940" spans="1:20" x14ac:dyDescent="0.2">
      <c r="A1940" s="78">
        <f>IF(B1940&gt;0,IF(MONTH(ДАННЫЕ!$F$1)=MONTH(ДАННЫЕ!$B1940),1,0),0)</f>
        <v>0</v>
      </c>
      <c r="B1940" s="14">
        <f>IF(ДАННЫЕ!$B1940&gt;0,IF(YEAR(ДАННЫЕ!$F$1)=YEAR(ДАННЫЕ!$B1940),1,0),0)</f>
        <v>0</v>
      </c>
      <c r="C1940" s="14">
        <f>IF(ДАННЫЕ!$CM1940&gt;0,IF(YEAR(ДАННЫЕ!$F$1)=YEAR(ДАННЫЕ!$CM1940),1,0),0)</f>
        <v>0</v>
      </c>
      <c r="D1940" s="14">
        <f>IF(ДАННЫЕ!$CJ1940&gt;0,IF(ДАННЫЕ!$CL1940&gt;ДАННЫЕ!$F$1,1,IF(ДАННЫЕ!$CL1940&gt;0,0,1)),0)</f>
        <v>0</v>
      </c>
      <c r="E1940" s="43" t="str">
        <f ca="1">IF(ДАННЫЕ!$F$1&gt;0,IF(ДАННЫЕ!$G1940&gt;0,DATEDIF(ДАННЫЕ!$G1940,ДАННЫЕ!$F$1,"y"),""),IF(ДАННЫЕ!$G1940&gt;0,DATEDIF(ДАННЫЕ!$G1940,TODAY(),"y"),""))</f>
        <v/>
      </c>
      <c r="F1940" s="43" t="str">
        <f xml:space="preserve"> IF(ДАННЫЕ!$F1940="М",IF(E1940&gt;=18,IF(E1940&lt;60,1,""),""),"")&amp;IF(ДАННЫЕ!$F1940="Ж",IF(E1940&gt;=18,IF(E1940&lt;55,1,""),""),"")</f>
        <v/>
      </c>
      <c r="G1940" s="43" t="str">
        <f xml:space="preserve"> IF(ДАННЫЕ!$F1940="М",IF(E1940&gt;=60,2,""),"")&amp;IF(ДАННЫЕ!$F1940="Ж",IF(E1940&gt;=55,2,""),"")</f>
        <v/>
      </c>
      <c r="H1940" s="43" t="str">
        <f t="shared" ca="1" si="90"/>
        <v/>
      </c>
      <c r="I1940" s="43" t="str">
        <f t="shared" ca="1" si="91"/>
        <v>03</v>
      </c>
      <c r="J1940" s="28" t="str">
        <f ca="1">ДАННЫЕ!$F1940&amp;H1940&amp;I1940&amp;ДАННЫЕ!$I1940&amp;"m"&amp;IF(ДАННЫЕ!$I1940&gt;0,IF(ДАННЫЕ!$J1940&gt;0,0,1),"")&amp;"f"&amp;IF(ДАННЫЕ!$R1940&gt;0,IF(YEAR(ДАННЫЕ!$F$1)=YEAR(ДАННЫЕ!$R1940),1,0),0)&amp;"z"&amp;ДАННЫЕ!$R1940&amp;"p"&amp;ДАННЫЕ!$S1940&amp;"i"&amp;ДАННЫЕ!$T1940&amp;"h"&amp;ДАННЫЕ!$K1940&amp;"be"&amp;ДАННЫЕ!$BI1940&amp;"CD"&amp;IF(ДАННЫЕ!BF1940&gt;500,4,IF(ДАННЫЕ!BF1940&gt;350,3,IF(ДАННЫЕ!BF1940&gt;200,2,IF(ДАННЫЕ!BF1940&gt;0,1,0))))&amp;"g"&amp;B1940&amp;"d"&amp;H1940&amp;"l"&amp;ДАННЫЕ!AT1940&amp;"a"&amp;ДАННЫЕ!$V1940&amp;"v"&amp;R1940&amp;"k"&amp;ДАННЫЕ!$U1940&amp;"s"&amp;ДАННЫЕ!$Y1940&amp;"t"&amp;ДАННЫЕ!$X1940&amp;"b"&amp;IF(ДАННЫЕ!$Q1940&gt;1,1,0)&amp;"PP"&amp;ДАННЫЕ!Z1940&amp;"c"&amp;S1940&amp;"x"&amp;IF(ДАННЫЕ!$BY1940&gt;0,IF(YEAR(ДАННЫЕ!$F$1)=YEAR(ДАННЫЕ!$BY1940),1,0),0)&amp;"n"&amp;IF(ДАННЫЕ!$BZ1940&gt;0,IF(YEAR(ДАННЫЕ!$F$1)=YEAR(ДАННЫЕ!$BZ1940),1,0),0)&amp;"u"&amp;D1940&amp;"z"&amp;IF(ДАННЫЕ!$CL1940&gt;0,IF(YEAR(ДАННЫЕ!$F$1)&gt;YEAR(ДАННЫЕ!$CL1940),11,12),0)</f>
        <v>03mf0zpihbeCD0g0dlav0kstb0PPc0x0n0u0z0</v>
      </c>
      <c r="K1940" s="28" t="str">
        <f ca="1">ДАННЫЕ!$I1940&amp;"x"&amp;B1940&amp;"w"&amp;IF(T1940+ДАННЫЕ!AD1940+ДАННЫЕ!AE1940+ДАННЫЕ!AF1940+ДАННЫЕ!AG1940+ДАННЫЕ!AH1940+ДАННЫЕ!$AL1940+ДАННЫЕ!AI1940+ДАННЫЕ!AJ1940+ДАННЫЕ!AK1940+ДАННЫЕ!AP1940+ДАННЫЕ!AQ1940+ДАННЫЕ!AR1940+ДАННЫЕ!$AM1940+ДАННЫЕ!$AN1940+ДАННЫЕ!AS1940+ДАННЫЕ!AT1940&gt;0,1,0)&amp;IF(OR(T1940=2,ДАННЫЕ!AD1940=2,ДАННЫЕ!AE1940=2,ДАННЫЕ!AF1940=2,ДАННЫЕ!AG1940=2,ДАННЫЕ!AH1940=2,ДАННЫЕ!$AL1940=2,ДАННЫЕ!AI1940=2,ДАННЫЕ!AJ1940=2,ДАННЫЕ!AK1940=2,ДАННЫЕ!AP1940=2,ДАННЫЕ!AQ1940=2,ДАННЫЕ!AR1940=2,ДАННЫЕ!$AM1940=2,ДАННЫЕ!$AN1940=2,ДАННЫЕ!AS1940=2,ДАННЫЕ!AT1940=2),2,0)&amp;"t"&amp;IF(T1940&gt;0,"1"&amp;T1940,"00")&amp;"f"&amp;IF(ДАННЫЕ!$AC1940,"1"&amp;ДАННЫЕ!$AC1940,"00")&amp;"b"&amp;IF(ДАННЫЕ!$AD1940,"1"&amp;ДАННЫЕ!$AD1940,"00")&amp;"g"&amp;IF(ДАННЫЕ!$AF1940,"1"&amp;ДАННЫЕ!$AF1940,"00")&amp;"c"&amp;IF(ДАННЫЕ!$AG1940,"1"&amp;ДАННЫЕ!$AG1940,"00")&amp;"i"&amp;IF(ДАННЫЕ!$AH1940,"1"&amp;ДАННЫЕ!$AH1940,"00")&amp;"r"&amp;IF(ДАННЫЕ!$AL1940,"1"&amp;ДАННЫЕ!$AL1940,"00")&amp;"m"&amp;IF(ДАННЫЕ!$AI1940,"1"&amp;ДАННЫЕ!$AI1940,"00")&amp;"hS"&amp;IF(ДАННЫЕ!$AJ1940,"1"&amp;ДАННЫЕ!$AJ1940,"00")&amp;"hZ"&amp;IF(ДАННЫЕ!$AK1940,"1"&amp;ДАННЫЕ!$AK1940,"00")&amp;"p"&amp;IF(ДАННЫЕ!$AP1940,"1"&amp;ДАННЫЕ!$AP1940,"00")&amp;"k"&amp;IF(ДАННЫЕ!$AQ1940,"1"&amp;ДАННЫЕ!$AQ1940,"00")&amp;"z"&amp;IF(ДАННЫЕ!$AR1940,"1"&amp;ДАННЫЕ!$AR1940,"00")&amp;"j"&amp;IF(ДАННЫЕ!$AM1940,"1"&amp;ДАННЫЕ!$AM1940,"00")&amp;"n"&amp;IF(ДАННЫЕ!$AN1940,"1"&amp;ДАННЫЕ!$AN1940,"00")&amp;"E"&amp;ДАННЫЕ!BI1940&amp;"L"&amp;ДАННЫЕ!AO1940&amp;"h"&amp;IF(ДАННЫЕ!$AU1940&gt;0,1,0)&amp;"v"&amp;IF(ДАННЫЕ!$AW1940&gt;0,1,0)&amp;"a"&amp;IF(ДАННЫЕ!$AS1940,"1"&amp;ДАННЫЕ!$AS1940,"00")&amp;"s"&amp;IF(ДАННЫЕ!$AT1940,"1"&amp;ДАННЫЕ!$AT1940,"00")&amp;"u"&amp;IF(ДАННЫЕ!$CJ1940&gt;0,1,0)&amp;"y"&amp;B1940&amp;"d"&amp;H1940&amp;"e"&amp;F1940&amp;G1940</f>
        <v>x0w00t00f00b00g00c00i00r00m00hS00hZ00p00k00z00j00n00ELh0v0a00s00u0y0de</v>
      </c>
      <c r="L1940" s="28" t="str">
        <f ca="1">ДАННЫЕ!$I1940&amp;"VN"&amp;IF(ДАННЫЕ!AW1940&gt;0,11,10)&amp;"CD"&amp;IF(ДАННЫЕ!BF1940&gt;500,16,IF(ДАННЫЕ!BF1940&gt;350,15,IF(ДАННЫЕ!BF1940&gt;=200,14,IF(ДАННЫЕ!BF1940&gt;=100,13,IF(ДАННЫЕ!BF1940&gt;=50,12,IF(ДАННЫЕ!BF1940&gt;0,11,10))))))&amp;"AR"&amp;IF(ДАННЫЕ!BX1940&gt;0,1,0)&amp;"GD"&amp;B1940&amp;"VV"&amp;IF(E1940&gt;=5,IF(E1940&lt;18,1,0),0)</f>
        <v>VN10CD10AR0GD0VV0</v>
      </c>
      <c r="M1940" s="28" t="str">
        <f>ДАННЫЕ!$I1940&amp;"b"&amp;ДАННЫЕ!$BI1940&amp;"r"&amp;ДАННЫЕ!$BJ1940&amp;"CD"&amp;IF(ДАННЫЕ!BF1940&gt;0,IF(ДАННЫЕ!BF1940&lt;200,1,IF(ДАННЫЕ!BF1940&lt;350,2,3)),0)&amp;"h"&amp;IF(ДАННЫЕ!$BK1940+ДАННЫЕ!$BL1940+ДАННЫЕ!$BM1940&gt;0,1,0)&amp;"x"&amp;ДАННЫЕ!$BK1940&amp;"y"&amp;ДАННЫЕ!$BL1940&amp;"z"&amp;ДАННЫЕ!$BM1940&amp;"c"&amp;IF(ДАННЫЕ!$BK1940+ДАННЫЕ!$BL1940+ДАННЫЕ!$BM1940=3,1,0)&amp;"a"&amp;IF(ДАННЫЕ!$BQ1940+ДАННЫЕ!$BR1940&gt;0,1,0)&amp;"d"&amp;ДАННЫЕ!$BQ1940&amp;"v"&amp;ДАННЫЕ!$BR1940&amp;"p"&amp;ДАННЫЕ!$BS1940&amp;"n"&amp;ДАННЫЕ!$BU1940&amp;"t"&amp;ДАННЫЕ!$BV1940&amp;"o"&amp;ДАННЫЕ!$BT1940&amp;"l"&amp;IF(ДАННЫЕ!$BN1940&gt;0,1,0)&amp;ДАННЫЕ!$BN1940&amp;"g"&amp;ДАННЫЕ!$BO1940&amp;"s"&amp;ДАННЫЕ!$BP1940&amp;"DZ"&amp;IF(ДАННЫЕ!B1940-ДАННЫЕ!G1940 &lt; 60,IF(ДАННЫЕ!B1940-ДАННЫЕ!G1940 &gt;= 0,1,0),0)&amp;"u"&amp;IF(ДАННЫЕ!$CJ1940&gt;0,1,0)</f>
        <v>brCD0h0xyzc0a0dvpntol0gsDZ1u0</v>
      </c>
      <c r="N1940" s="28" t="str">
        <f ca="1">ДАННЫЕ!$F1940&amp;ДАННЫЕ!$I1940&amp;"g"&amp;B1940&amp;"cf"&amp;D1940&amp;"a"&amp;IF(ДАННЫЕ!$BX1940&gt;0,1,0)&amp;IF(ДАННЫЕ!$BF1940&gt;500,1,IF(ДАННЫЕ!$BF1940&gt;350,2,IF(ДАННЫЕ!$BF1940&gt;=200,3,IF(ДАННЫЕ!$BF1940&gt;=100,4,IF(ДАННЫЕ!$BF1940&gt;=50,5,IF(ДАННЫЕ!$BF1940&lt;50,6,0))))))&amp;"AR"&amp;IF(DATEDIF(ДАННЫЕ!$BX1940,ДАННЫЕ!$F$1,"y")&gt;1,1,0)&amp;"VG"&amp;IF(ДАННЫЕ!$BH1940="0",1,0)&amp;"o"&amp;IF(T1940+ДАННЫЕ!$AF1940+ДАННЫЕ!$AG1940+ДАННЫЕ!$AH1940+ДАННЫЕ!$AI1940+ДАННЫЕ!$AJ1940+ДАННЫЕ!$AP1940+ДАННЫЕ!$AQ1940+ДАННЫЕ!$AR1940+ДАННЫЕ!$AU1940+ДАННЫЕ!$AW1940+ДАННЫЕ!$AS1940+ДАННЫЕ!$AT1940&gt;0,1,0)&amp;"x"&amp;ДАННЫЕ!$AG1940&amp;"p"&amp;IF(ДАННЫЕ!$BY1940&gt;0,1,0)&amp;"v"&amp;IF(ДАННЫЕ!$BZ1940&gt;0,1,0)&amp;"n"&amp;ДАННЫЕ!$CA1940&amp;"t"&amp;ДАННЫЕ!$AY1940&amp;"k"&amp;ДАННЫЕ!$CB1940&amp;"q"&amp;ДАННЫЕ!$CC1940&amp;"w"&amp;ДАННЫЕ!$CD1940&amp;"e"&amp;ДАННЫЕ!$CE1940&amp;"m"&amp;ДАННЫЕ!$CF1940&amp;"c"&amp;ДАННЫЕ!$CG1940&amp;"z"&amp;ДАННЫЕ!$CH1940&amp;"d"&amp;IF(H1940=4,1,0)&amp;"s"&amp;IF(ДАННЫЕ!$J1940=1,0,1)&amp;"u"&amp;IF(ДАННЫЕ!$CJ1940&gt;0,1,0)</f>
        <v>g0cf0a06AR1VG0o0xp0v0ntkqwemczd0s1u0</v>
      </c>
      <c r="O1940" s="28" t="str">
        <f>ДАННЫЕ!$I1940&amp;"g"&amp;B1940&amp;A1940&amp;"f"&amp;P1940&amp;"c"&amp;IF(ДАННЫЕ!$U1940&gt;0,1,0)&amp;"s"&amp;IF(ДАННЫЕ!$Q1940&gt;0,IF(YEAR(ДАННЫЕ!$F$1)=YEAR(ДАННЫЕ!$Q1940),IF(MONTH(ДАННЫЕ!$F$1)=MONTH(ДАННЫЕ!$Q1940),111,11),1),0)&amp;"i"&amp;IF(ДАННЫЕ!$R1940+ДАННЫЕ!$S1940+ДАННЫЕ!$T1940=0,0,1)&amp;"h"&amp;IF(ДАННЫЕ!$P1940&gt;0,1,0)&amp;"p"&amp;IF(ДАННЫЕ!$CI1940&gt;0,IF(YEAR(ДАННЫЕ!$F$1)=YEAR(ДАННЫЕ!$CI1940),IF(MONTH(ДАННЫЕ!$F$1)=MONTH(ДАННЫЕ!$CI1940),111,11),1),0)&amp;"d"&amp;IF(ДАННЫЕ!$CJ1940&gt;0,IF(YEAR(ДАННЫЕ!$F$1)=YEAR(ДАННЫЕ!$CJ1940),IF(MONTH(ДАННЫЕ!$F$1)=MONTH(ДАННЫЕ!$CJ1940),111,11),1),0)&amp;"o"&amp;IF(ДАННЫЕ!$CK1940&gt;0,IF(MONTH(ДАННЫЕ!$F$1)=MONTH(ДАННЫЕ!$CK1940),111,11),0)&amp;"v"&amp;IF(ДАННЫЕ!$BE1940&gt;0,IF(MONTH(ДАННЫЕ!$F$1)=MONTH(ДАННЫЕ!$BE1940),111,11),0)</f>
        <v>g00f0c0s0i0h0p0d0o0v0</v>
      </c>
      <c r="P1940" s="15">
        <f t="shared" si="92"/>
        <v>0</v>
      </c>
      <c r="Q1940" s="15">
        <f>IF(ДАННЫЕ!$F$1&gt;ДАННЫЕ!$N1940,IF(YEAR(ДАННЫЕ!$F$1)=YEAR(ДАННЫЕ!M1940),1,0),0)</f>
        <v>0</v>
      </c>
      <c r="R1940" s="15">
        <f>IF(ДАННЫЕ!$F$1&gt;ДАННЫЕ!$N1940,IF(YEAR(ДАННЫЕ!$F$1)=YEAR(ДАННЫЕ!N1940),1,0),0)</f>
        <v>0</v>
      </c>
      <c r="S1940" s="15">
        <f>IF(ДАННЫЕ!$AA1940="2А",1,IF(ДАННЫЕ!$AA1940="2Б",2,IF(ДАННЫЕ!$AA1940="2В",3,IF(ДАННЫЕ!$AA1940=3,4,IF(ДАННЫЕ!$AA1940="4А",5,IF(ДАННЫЕ!$AA1940="4Б",6,IF(ДАННЫЕ!$AA1940="4В",7,IF(ДАННЫЕ!$AA1940=5,8,0))))))))</f>
        <v>0</v>
      </c>
      <c r="T1940" s="15">
        <f>IF(OR(ДАННЫЕ!$AC1940=2,ДАННЫЕ!$AD1940=2,ДАННЫЕ!$AE1940=2),2,IF(OR(ДАННЫЕ!$AC1940=1,ДАННЫЕ!$AD1940=1,ДАННЫЕ!$AE1940=1),1,0))</f>
        <v>0</v>
      </c>
    </row>
    <row r="1941" spans="1:20" x14ac:dyDescent="0.2">
      <c r="A1941" s="78">
        <f>IF(B1941&gt;0,IF(MONTH(ДАННЫЕ!$F$1)=MONTH(ДАННЫЕ!$B1941),1,0),0)</f>
        <v>0</v>
      </c>
      <c r="B1941" s="14">
        <f>IF(ДАННЫЕ!$B1941&gt;0,IF(YEAR(ДАННЫЕ!$F$1)=YEAR(ДАННЫЕ!$B1941),1,0),0)</f>
        <v>0</v>
      </c>
      <c r="C1941" s="14">
        <f>IF(ДАННЫЕ!$CM1941&gt;0,IF(YEAR(ДАННЫЕ!$F$1)=YEAR(ДАННЫЕ!$CM1941),1,0),0)</f>
        <v>0</v>
      </c>
      <c r="D1941" s="14">
        <f>IF(ДАННЫЕ!$CJ1941&gt;0,IF(ДАННЫЕ!$CL1941&gt;ДАННЫЕ!$F$1,1,IF(ДАННЫЕ!$CL1941&gt;0,0,1)),0)</f>
        <v>0</v>
      </c>
      <c r="E1941" s="43" t="str">
        <f ca="1">IF(ДАННЫЕ!$F$1&gt;0,IF(ДАННЫЕ!$G1941&gt;0,DATEDIF(ДАННЫЕ!$G1941,ДАННЫЕ!$F$1,"y"),""),IF(ДАННЫЕ!$G1941&gt;0,DATEDIF(ДАННЫЕ!$G1941,TODAY(),"y"),""))</f>
        <v/>
      </c>
      <c r="F1941" s="43" t="str">
        <f xml:space="preserve"> IF(ДАННЫЕ!$F1941="М",IF(E1941&gt;=18,IF(E1941&lt;60,1,""),""),"")&amp;IF(ДАННЫЕ!$F1941="Ж",IF(E1941&gt;=18,IF(E1941&lt;55,1,""),""),"")</f>
        <v/>
      </c>
      <c r="G1941" s="43" t="str">
        <f xml:space="preserve"> IF(ДАННЫЕ!$F1941="М",IF(E1941&gt;=60,2,""),"")&amp;IF(ДАННЫЕ!$F1941="Ж",IF(E1941&gt;=55,2,""),"")</f>
        <v/>
      </c>
      <c r="H1941" s="43" t="str">
        <f t="shared" ca="1" si="90"/>
        <v/>
      </c>
      <c r="I1941" s="43" t="str">
        <f t="shared" ca="1" si="91"/>
        <v>03</v>
      </c>
      <c r="J1941" s="28" t="str">
        <f ca="1">ДАННЫЕ!$F1941&amp;H1941&amp;I1941&amp;ДАННЫЕ!$I1941&amp;"m"&amp;IF(ДАННЫЕ!$I1941&gt;0,IF(ДАННЫЕ!$J1941&gt;0,0,1),"")&amp;"f"&amp;IF(ДАННЫЕ!$R1941&gt;0,IF(YEAR(ДАННЫЕ!$F$1)=YEAR(ДАННЫЕ!$R1941),1,0),0)&amp;"z"&amp;ДАННЫЕ!$R1941&amp;"p"&amp;ДАННЫЕ!$S1941&amp;"i"&amp;ДАННЫЕ!$T1941&amp;"h"&amp;ДАННЫЕ!$K1941&amp;"be"&amp;ДАННЫЕ!$BI1941&amp;"CD"&amp;IF(ДАННЫЕ!BF1941&gt;500,4,IF(ДАННЫЕ!BF1941&gt;350,3,IF(ДАННЫЕ!BF1941&gt;200,2,IF(ДАННЫЕ!BF1941&gt;0,1,0))))&amp;"g"&amp;B1941&amp;"d"&amp;H1941&amp;"l"&amp;ДАННЫЕ!AT1941&amp;"a"&amp;ДАННЫЕ!$V1941&amp;"v"&amp;R1941&amp;"k"&amp;ДАННЫЕ!$U1941&amp;"s"&amp;ДАННЫЕ!$Y1941&amp;"t"&amp;ДАННЫЕ!$X1941&amp;"b"&amp;IF(ДАННЫЕ!$Q1941&gt;1,1,0)&amp;"PP"&amp;ДАННЫЕ!Z1941&amp;"c"&amp;S1941&amp;"x"&amp;IF(ДАННЫЕ!$BY1941&gt;0,IF(YEAR(ДАННЫЕ!$F$1)=YEAR(ДАННЫЕ!$BY1941),1,0),0)&amp;"n"&amp;IF(ДАННЫЕ!$BZ1941&gt;0,IF(YEAR(ДАННЫЕ!$F$1)=YEAR(ДАННЫЕ!$BZ1941),1,0),0)&amp;"u"&amp;D1941&amp;"z"&amp;IF(ДАННЫЕ!$CL1941&gt;0,IF(YEAR(ДАННЫЕ!$F$1)&gt;YEAR(ДАННЫЕ!$CL1941),11,12),0)</f>
        <v>03mf0zpihbeCD0g0dlav0kstb0PPc0x0n0u0z0</v>
      </c>
      <c r="K1941" s="28" t="str">
        <f ca="1">ДАННЫЕ!$I1941&amp;"x"&amp;B1941&amp;"w"&amp;IF(T1941+ДАННЫЕ!AD1941+ДАННЫЕ!AE1941+ДАННЫЕ!AF1941+ДАННЫЕ!AG1941+ДАННЫЕ!AH1941+ДАННЫЕ!$AL1941+ДАННЫЕ!AI1941+ДАННЫЕ!AJ1941+ДАННЫЕ!AK1941+ДАННЫЕ!AP1941+ДАННЫЕ!AQ1941+ДАННЫЕ!AR1941+ДАННЫЕ!$AM1941+ДАННЫЕ!$AN1941+ДАННЫЕ!AS1941+ДАННЫЕ!AT1941&gt;0,1,0)&amp;IF(OR(T1941=2,ДАННЫЕ!AD1941=2,ДАННЫЕ!AE1941=2,ДАННЫЕ!AF1941=2,ДАННЫЕ!AG1941=2,ДАННЫЕ!AH1941=2,ДАННЫЕ!$AL1941=2,ДАННЫЕ!AI1941=2,ДАННЫЕ!AJ1941=2,ДАННЫЕ!AK1941=2,ДАННЫЕ!AP1941=2,ДАННЫЕ!AQ1941=2,ДАННЫЕ!AR1941=2,ДАННЫЕ!$AM1941=2,ДАННЫЕ!$AN1941=2,ДАННЫЕ!AS1941=2,ДАННЫЕ!AT1941=2),2,0)&amp;"t"&amp;IF(T1941&gt;0,"1"&amp;T1941,"00")&amp;"f"&amp;IF(ДАННЫЕ!$AC1941,"1"&amp;ДАННЫЕ!$AC1941,"00")&amp;"b"&amp;IF(ДАННЫЕ!$AD1941,"1"&amp;ДАННЫЕ!$AD1941,"00")&amp;"g"&amp;IF(ДАННЫЕ!$AF1941,"1"&amp;ДАННЫЕ!$AF1941,"00")&amp;"c"&amp;IF(ДАННЫЕ!$AG1941,"1"&amp;ДАННЫЕ!$AG1941,"00")&amp;"i"&amp;IF(ДАННЫЕ!$AH1941,"1"&amp;ДАННЫЕ!$AH1941,"00")&amp;"r"&amp;IF(ДАННЫЕ!$AL1941,"1"&amp;ДАННЫЕ!$AL1941,"00")&amp;"m"&amp;IF(ДАННЫЕ!$AI1941,"1"&amp;ДАННЫЕ!$AI1941,"00")&amp;"hS"&amp;IF(ДАННЫЕ!$AJ1941,"1"&amp;ДАННЫЕ!$AJ1941,"00")&amp;"hZ"&amp;IF(ДАННЫЕ!$AK1941,"1"&amp;ДАННЫЕ!$AK1941,"00")&amp;"p"&amp;IF(ДАННЫЕ!$AP1941,"1"&amp;ДАННЫЕ!$AP1941,"00")&amp;"k"&amp;IF(ДАННЫЕ!$AQ1941,"1"&amp;ДАННЫЕ!$AQ1941,"00")&amp;"z"&amp;IF(ДАННЫЕ!$AR1941,"1"&amp;ДАННЫЕ!$AR1941,"00")&amp;"j"&amp;IF(ДАННЫЕ!$AM1941,"1"&amp;ДАННЫЕ!$AM1941,"00")&amp;"n"&amp;IF(ДАННЫЕ!$AN1941,"1"&amp;ДАННЫЕ!$AN1941,"00")&amp;"E"&amp;ДАННЫЕ!BI1941&amp;"L"&amp;ДАННЫЕ!AO1941&amp;"h"&amp;IF(ДАННЫЕ!$AU1941&gt;0,1,0)&amp;"v"&amp;IF(ДАННЫЕ!$AW1941&gt;0,1,0)&amp;"a"&amp;IF(ДАННЫЕ!$AS1941,"1"&amp;ДАННЫЕ!$AS1941,"00")&amp;"s"&amp;IF(ДАННЫЕ!$AT1941,"1"&amp;ДАННЫЕ!$AT1941,"00")&amp;"u"&amp;IF(ДАННЫЕ!$CJ1941&gt;0,1,0)&amp;"y"&amp;B1941&amp;"d"&amp;H1941&amp;"e"&amp;F1941&amp;G1941</f>
        <v>x0w00t00f00b00g00c00i00r00m00hS00hZ00p00k00z00j00n00ELh0v0a00s00u0y0de</v>
      </c>
      <c r="L1941" s="28" t="str">
        <f ca="1">ДАННЫЕ!$I1941&amp;"VN"&amp;IF(ДАННЫЕ!AW1941&gt;0,11,10)&amp;"CD"&amp;IF(ДАННЫЕ!BF1941&gt;500,16,IF(ДАННЫЕ!BF1941&gt;350,15,IF(ДАННЫЕ!BF1941&gt;=200,14,IF(ДАННЫЕ!BF1941&gt;=100,13,IF(ДАННЫЕ!BF1941&gt;=50,12,IF(ДАННЫЕ!BF1941&gt;0,11,10))))))&amp;"AR"&amp;IF(ДАННЫЕ!BX1941&gt;0,1,0)&amp;"GD"&amp;B1941&amp;"VV"&amp;IF(E1941&gt;=5,IF(E1941&lt;18,1,0),0)</f>
        <v>VN10CD10AR0GD0VV0</v>
      </c>
      <c r="M1941" s="28" t="str">
        <f>ДАННЫЕ!$I1941&amp;"b"&amp;ДАННЫЕ!$BI1941&amp;"r"&amp;ДАННЫЕ!$BJ1941&amp;"CD"&amp;IF(ДАННЫЕ!BF1941&gt;0,IF(ДАННЫЕ!BF1941&lt;200,1,IF(ДАННЫЕ!BF1941&lt;350,2,3)),0)&amp;"h"&amp;IF(ДАННЫЕ!$BK1941+ДАННЫЕ!$BL1941+ДАННЫЕ!$BM1941&gt;0,1,0)&amp;"x"&amp;ДАННЫЕ!$BK1941&amp;"y"&amp;ДАННЫЕ!$BL1941&amp;"z"&amp;ДАННЫЕ!$BM1941&amp;"c"&amp;IF(ДАННЫЕ!$BK1941+ДАННЫЕ!$BL1941+ДАННЫЕ!$BM1941=3,1,0)&amp;"a"&amp;IF(ДАННЫЕ!$BQ1941+ДАННЫЕ!$BR1941&gt;0,1,0)&amp;"d"&amp;ДАННЫЕ!$BQ1941&amp;"v"&amp;ДАННЫЕ!$BR1941&amp;"p"&amp;ДАННЫЕ!$BS1941&amp;"n"&amp;ДАННЫЕ!$BU1941&amp;"t"&amp;ДАННЫЕ!$BV1941&amp;"o"&amp;ДАННЫЕ!$BT1941&amp;"l"&amp;IF(ДАННЫЕ!$BN1941&gt;0,1,0)&amp;ДАННЫЕ!$BN1941&amp;"g"&amp;ДАННЫЕ!$BO1941&amp;"s"&amp;ДАННЫЕ!$BP1941&amp;"DZ"&amp;IF(ДАННЫЕ!B1941-ДАННЫЕ!G1941 &lt; 60,IF(ДАННЫЕ!B1941-ДАННЫЕ!G1941 &gt;= 0,1,0),0)&amp;"u"&amp;IF(ДАННЫЕ!$CJ1941&gt;0,1,0)</f>
        <v>brCD0h0xyzc0a0dvpntol0gsDZ1u0</v>
      </c>
      <c r="N1941" s="28" t="str">
        <f ca="1">ДАННЫЕ!$F1941&amp;ДАННЫЕ!$I1941&amp;"g"&amp;B1941&amp;"cf"&amp;D1941&amp;"a"&amp;IF(ДАННЫЕ!$BX1941&gt;0,1,0)&amp;IF(ДАННЫЕ!$BF1941&gt;500,1,IF(ДАННЫЕ!$BF1941&gt;350,2,IF(ДАННЫЕ!$BF1941&gt;=200,3,IF(ДАННЫЕ!$BF1941&gt;=100,4,IF(ДАННЫЕ!$BF1941&gt;=50,5,IF(ДАННЫЕ!$BF1941&lt;50,6,0))))))&amp;"AR"&amp;IF(DATEDIF(ДАННЫЕ!$BX1941,ДАННЫЕ!$F$1,"y")&gt;1,1,0)&amp;"VG"&amp;IF(ДАННЫЕ!$BH1941="0",1,0)&amp;"o"&amp;IF(T1941+ДАННЫЕ!$AF1941+ДАННЫЕ!$AG1941+ДАННЫЕ!$AH1941+ДАННЫЕ!$AI1941+ДАННЫЕ!$AJ1941+ДАННЫЕ!$AP1941+ДАННЫЕ!$AQ1941+ДАННЫЕ!$AR1941+ДАННЫЕ!$AU1941+ДАННЫЕ!$AW1941+ДАННЫЕ!$AS1941+ДАННЫЕ!$AT1941&gt;0,1,0)&amp;"x"&amp;ДАННЫЕ!$AG1941&amp;"p"&amp;IF(ДАННЫЕ!$BY1941&gt;0,1,0)&amp;"v"&amp;IF(ДАННЫЕ!$BZ1941&gt;0,1,0)&amp;"n"&amp;ДАННЫЕ!$CA1941&amp;"t"&amp;ДАННЫЕ!$AY1941&amp;"k"&amp;ДАННЫЕ!$CB1941&amp;"q"&amp;ДАННЫЕ!$CC1941&amp;"w"&amp;ДАННЫЕ!$CD1941&amp;"e"&amp;ДАННЫЕ!$CE1941&amp;"m"&amp;ДАННЫЕ!$CF1941&amp;"c"&amp;ДАННЫЕ!$CG1941&amp;"z"&amp;ДАННЫЕ!$CH1941&amp;"d"&amp;IF(H1941=4,1,0)&amp;"s"&amp;IF(ДАННЫЕ!$J1941=1,0,1)&amp;"u"&amp;IF(ДАННЫЕ!$CJ1941&gt;0,1,0)</f>
        <v>g0cf0a06AR1VG0o0xp0v0ntkqwemczd0s1u0</v>
      </c>
      <c r="O1941" s="28" t="str">
        <f>ДАННЫЕ!$I1941&amp;"g"&amp;B1941&amp;A1941&amp;"f"&amp;P1941&amp;"c"&amp;IF(ДАННЫЕ!$U1941&gt;0,1,0)&amp;"s"&amp;IF(ДАННЫЕ!$Q1941&gt;0,IF(YEAR(ДАННЫЕ!$F$1)=YEAR(ДАННЫЕ!$Q1941),IF(MONTH(ДАННЫЕ!$F$1)=MONTH(ДАННЫЕ!$Q1941),111,11),1),0)&amp;"i"&amp;IF(ДАННЫЕ!$R1941+ДАННЫЕ!$S1941+ДАННЫЕ!$T1941=0,0,1)&amp;"h"&amp;IF(ДАННЫЕ!$P1941&gt;0,1,0)&amp;"p"&amp;IF(ДАННЫЕ!$CI1941&gt;0,IF(YEAR(ДАННЫЕ!$F$1)=YEAR(ДАННЫЕ!$CI1941),IF(MONTH(ДАННЫЕ!$F$1)=MONTH(ДАННЫЕ!$CI1941),111,11),1),0)&amp;"d"&amp;IF(ДАННЫЕ!$CJ1941&gt;0,IF(YEAR(ДАННЫЕ!$F$1)=YEAR(ДАННЫЕ!$CJ1941),IF(MONTH(ДАННЫЕ!$F$1)=MONTH(ДАННЫЕ!$CJ1941),111,11),1),0)&amp;"o"&amp;IF(ДАННЫЕ!$CK1941&gt;0,IF(MONTH(ДАННЫЕ!$F$1)=MONTH(ДАННЫЕ!$CK1941),111,11),0)&amp;"v"&amp;IF(ДАННЫЕ!$BE1941&gt;0,IF(MONTH(ДАННЫЕ!$F$1)=MONTH(ДАННЫЕ!$BE1941),111,11),0)</f>
        <v>g00f0c0s0i0h0p0d0o0v0</v>
      </c>
      <c r="P1941" s="15">
        <f t="shared" si="92"/>
        <v>0</v>
      </c>
      <c r="Q1941" s="15">
        <f>IF(ДАННЫЕ!$F$1&gt;ДАННЫЕ!$N1941,IF(YEAR(ДАННЫЕ!$F$1)=YEAR(ДАННЫЕ!M1941),1,0),0)</f>
        <v>0</v>
      </c>
      <c r="R1941" s="15">
        <f>IF(ДАННЫЕ!$F$1&gt;ДАННЫЕ!$N1941,IF(YEAR(ДАННЫЕ!$F$1)=YEAR(ДАННЫЕ!N1941),1,0),0)</f>
        <v>0</v>
      </c>
      <c r="S1941" s="15">
        <f>IF(ДАННЫЕ!$AA1941="2А",1,IF(ДАННЫЕ!$AA1941="2Б",2,IF(ДАННЫЕ!$AA1941="2В",3,IF(ДАННЫЕ!$AA1941=3,4,IF(ДАННЫЕ!$AA1941="4А",5,IF(ДАННЫЕ!$AA1941="4Б",6,IF(ДАННЫЕ!$AA1941="4В",7,IF(ДАННЫЕ!$AA1941=5,8,0))))))))</f>
        <v>0</v>
      </c>
      <c r="T1941" s="15">
        <f>IF(OR(ДАННЫЕ!$AC1941=2,ДАННЫЕ!$AD1941=2,ДАННЫЕ!$AE1941=2),2,IF(OR(ДАННЫЕ!$AC1941=1,ДАННЫЕ!$AD1941=1,ДАННЫЕ!$AE1941=1),1,0))</f>
        <v>0</v>
      </c>
    </row>
    <row r="1942" spans="1:20" x14ac:dyDescent="0.2">
      <c r="A1942" s="78">
        <f>IF(B1942&gt;0,IF(MONTH(ДАННЫЕ!$F$1)=MONTH(ДАННЫЕ!$B1942),1,0),0)</f>
        <v>0</v>
      </c>
      <c r="B1942" s="14">
        <f>IF(ДАННЫЕ!$B1942&gt;0,IF(YEAR(ДАННЫЕ!$F$1)=YEAR(ДАННЫЕ!$B1942),1,0),0)</f>
        <v>0</v>
      </c>
      <c r="C1942" s="14">
        <f>IF(ДАННЫЕ!$CM1942&gt;0,IF(YEAR(ДАННЫЕ!$F$1)=YEAR(ДАННЫЕ!$CM1942),1,0),0)</f>
        <v>0</v>
      </c>
      <c r="D1942" s="14">
        <f>IF(ДАННЫЕ!$CJ1942&gt;0,IF(ДАННЫЕ!$CL1942&gt;ДАННЫЕ!$F$1,1,IF(ДАННЫЕ!$CL1942&gt;0,0,1)),0)</f>
        <v>0</v>
      </c>
      <c r="E1942" s="43" t="str">
        <f ca="1">IF(ДАННЫЕ!$F$1&gt;0,IF(ДАННЫЕ!$G1942&gt;0,DATEDIF(ДАННЫЕ!$G1942,ДАННЫЕ!$F$1,"y"),""),IF(ДАННЫЕ!$G1942&gt;0,DATEDIF(ДАННЫЕ!$G1942,TODAY(),"y"),""))</f>
        <v/>
      </c>
      <c r="F1942" s="43" t="str">
        <f xml:space="preserve"> IF(ДАННЫЕ!$F1942="М",IF(E1942&gt;=18,IF(E1942&lt;60,1,""),""),"")&amp;IF(ДАННЫЕ!$F1942="Ж",IF(E1942&gt;=18,IF(E1942&lt;55,1,""),""),"")</f>
        <v/>
      </c>
      <c r="G1942" s="43" t="str">
        <f xml:space="preserve"> IF(ДАННЫЕ!$F1942="М",IF(E1942&gt;=60,2,""),"")&amp;IF(ДАННЫЕ!$F1942="Ж",IF(E1942&gt;=55,2,""),"")</f>
        <v/>
      </c>
      <c r="H1942" s="43" t="str">
        <f t="shared" ca="1" si="90"/>
        <v/>
      </c>
      <c r="I1942" s="43" t="str">
        <f t="shared" ca="1" si="91"/>
        <v>03</v>
      </c>
      <c r="J1942" s="28" t="str">
        <f ca="1">ДАННЫЕ!$F1942&amp;H1942&amp;I1942&amp;ДАННЫЕ!$I1942&amp;"m"&amp;IF(ДАННЫЕ!$I1942&gt;0,IF(ДАННЫЕ!$J1942&gt;0,0,1),"")&amp;"f"&amp;IF(ДАННЫЕ!$R1942&gt;0,IF(YEAR(ДАННЫЕ!$F$1)=YEAR(ДАННЫЕ!$R1942),1,0),0)&amp;"z"&amp;ДАННЫЕ!$R1942&amp;"p"&amp;ДАННЫЕ!$S1942&amp;"i"&amp;ДАННЫЕ!$T1942&amp;"h"&amp;ДАННЫЕ!$K1942&amp;"be"&amp;ДАННЫЕ!$BI1942&amp;"CD"&amp;IF(ДАННЫЕ!BF1942&gt;500,4,IF(ДАННЫЕ!BF1942&gt;350,3,IF(ДАННЫЕ!BF1942&gt;200,2,IF(ДАННЫЕ!BF1942&gt;0,1,0))))&amp;"g"&amp;B1942&amp;"d"&amp;H1942&amp;"l"&amp;ДАННЫЕ!AT1942&amp;"a"&amp;ДАННЫЕ!$V1942&amp;"v"&amp;R1942&amp;"k"&amp;ДАННЫЕ!$U1942&amp;"s"&amp;ДАННЫЕ!$Y1942&amp;"t"&amp;ДАННЫЕ!$X1942&amp;"b"&amp;IF(ДАННЫЕ!$Q1942&gt;1,1,0)&amp;"PP"&amp;ДАННЫЕ!Z1942&amp;"c"&amp;S1942&amp;"x"&amp;IF(ДАННЫЕ!$BY1942&gt;0,IF(YEAR(ДАННЫЕ!$F$1)=YEAR(ДАННЫЕ!$BY1942),1,0),0)&amp;"n"&amp;IF(ДАННЫЕ!$BZ1942&gt;0,IF(YEAR(ДАННЫЕ!$F$1)=YEAR(ДАННЫЕ!$BZ1942),1,0),0)&amp;"u"&amp;D1942&amp;"z"&amp;IF(ДАННЫЕ!$CL1942&gt;0,IF(YEAR(ДАННЫЕ!$F$1)&gt;YEAR(ДАННЫЕ!$CL1942),11,12),0)</f>
        <v>03mf0zpihbeCD0g0dlav0kstb0PPc0x0n0u0z0</v>
      </c>
      <c r="K1942" s="28" t="str">
        <f ca="1">ДАННЫЕ!$I1942&amp;"x"&amp;B1942&amp;"w"&amp;IF(T1942+ДАННЫЕ!AD1942+ДАННЫЕ!AE1942+ДАННЫЕ!AF1942+ДАННЫЕ!AG1942+ДАННЫЕ!AH1942+ДАННЫЕ!$AL1942+ДАННЫЕ!AI1942+ДАННЫЕ!AJ1942+ДАННЫЕ!AK1942+ДАННЫЕ!AP1942+ДАННЫЕ!AQ1942+ДАННЫЕ!AR1942+ДАННЫЕ!$AM1942+ДАННЫЕ!$AN1942+ДАННЫЕ!AS1942+ДАННЫЕ!AT1942&gt;0,1,0)&amp;IF(OR(T1942=2,ДАННЫЕ!AD1942=2,ДАННЫЕ!AE1942=2,ДАННЫЕ!AF1942=2,ДАННЫЕ!AG1942=2,ДАННЫЕ!AH1942=2,ДАННЫЕ!$AL1942=2,ДАННЫЕ!AI1942=2,ДАННЫЕ!AJ1942=2,ДАННЫЕ!AK1942=2,ДАННЫЕ!AP1942=2,ДАННЫЕ!AQ1942=2,ДАННЫЕ!AR1942=2,ДАННЫЕ!$AM1942=2,ДАННЫЕ!$AN1942=2,ДАННЫЕ!AS1942=2,ДАННЫЕ!AT1942=2),2,0)&amp;"t"&amp;IF(T1942&gt;0,"1"&amp;T1942,"00")&amp;"f"&amp;IF(ДАННЫЕ!$AC1942,"1"&amp;ДАННЫЕ!$AC1942,"00")&amp;"b"&amp;IF(ДАННЫЕ!$AD1942,"1"&amp;ДАННЫЕ!$AD1942,"00")&amp;"g"&amp;IF(ДАННЫЕ!$AF1942,"1"&amp;ДАННЫЕ!$AF1942,"00")&amp;"c"&amp;IF(ДАННЫЕ!$AG1942,"1"&amp;ДАННЫЕ!$AG1942,"00")&amp;"i"&amp;IF(ДАННЫЕ!$AH1942,"1"&amp;ДАННЫЕ!$AH1942,"00")&amp;"r"&amp;IF(ДАННЫЕ!$AL1942,"1"&amp;ДАННЫЕ!$AL1942,"00")&amp;"m"&amp;IF(ДАННЫЕ!$AI1942,"1"&amp;ДАННЫЕ!$AI1942,"00")&amp;"hS"&amp;IF(ДАННЫЕ!$AJ1942,"1"&amp;ДАННЫЕ!$AJ1942,"00")&amp;"hZ"&amp;IF(ДАННЫЕ!$AK1942,"1"&amp;ДАННЫЕ!$AK1942,"00")&amp;"p"&amp;IF(ДАННЫЕ!$AP1942,"1"&amp;ДАННЫЕ!$AP1942,"00")&amp;"k"&amp;IF(ДАННЫЕ!$AQ1942,"1"&amp;ДАННЫЕ!$AQ1942,"00")&amp;"z"&amp;IF(ДАННЫЕ!$AR1942,"1"&amp;ДАННЫЕ!$AR1942,"00")&amp;"j"&amp;IF(ДАННЫЕ!$AM1942,"1"&amp;ДАННЫЕ!$AM1942,"00")&amp;"n"&amp;IF(ДАННЫЕ!$AN1942,"1"&amp;ДАННЫЕ!$AN1942,"00")&amp;"E"&amp;ДАННЫЕ!BI1942&amp;"L"&amp;ДАННЫЕ!AO1942&amp;"h"&amp;IF(ДАННЫЕ!$AU1942&gt;0,1,0)&amp;"v"&amp;IF(ДАННЫЕ!$AW1942&gt;0,1,0)&amp;"a"&amp;IF(ДАННЫЕ!$AS1942,"1"&amp;ДАННЫЕ!$AS1942,"00")&amp;"s"&amp;IF(ДАННЫЕ!$AT1942,"1"&amp;ДАННЫЕ!$AT1942,"00")&amp;"u"&amp;IF(ДАННЫЕ!$CJ1942&gt;0,1,0)&amp;"y"&amp;B1942&amp;"d"&amp;H1942&amp;"e"&amp;F1942&amp;G1942</f>
        <v>x0w00t00f00b00g00c00i00r00m00hS00hZ00p00k00z00j00n00ELh0v0a00s00u0y0de</v>
      </c>
      <c r="L1942" s="28" t="str">
        <f ca="1">ДАННЫЕ!$I1942&amp;"VN"&amp;IF(ДАННЫЕ!AW1942&gt;0,11,10)&amp;"CD"&amp;IF(ДАННЫЕ!BF1942&gt;500,16,IF(ДАННЫЕ!BF1942&gt;350,15,IF(ДАННЫЕ!BF1942&gt;=200,14,IF(ДАННЫЕ!BF1942&gt;=100,13,IF(ДАННЫЕ!BF1942&gt;=50,12,IF(ДАННЫЕ!BF1942&gt;0,11,10))))))&amp;"AR"&amp;IF(ДАННЫЕ!BX1942&gt;0,1,0)&amp;"GD"&amp;B1942&amp;"VV"&amp;IF(E1942&gt;=5,IF(E1942&lt;18,1,0),0)</f>
        <v>VN10CD10AR0GD0VV0</v>
      </c>
      <c r="M1942" s="28" t="str">
        <f>ДАННЫЕ!$I1942&amp;"b"&amp;ДАННЫЕ!$BI1942&amp;"r"&amp;ДАННЫЕ!$BJ1942&amp;"CD"&amp;IF(ДАННЫЕ!BF1942&gt;0,IF(ДАННЫЕ!BF1942&lt;200,1,IF(ДАННЫЕ!BF1942&lt;350,2,3)),0)&amp;"h"&amp;IF(ДАННЫЕ!$BK1942+ДАННЫЕ!$BL1942+ДАННЫЕ!$BM1942&gt;0,1,0)&amp;"x"&amp;ДАННЫЕ!$BK1942&amp;"y"&amp;ДАННЫЕ!$BL1942&amp;"z"&amp;ДАННЫЕ!$BM1942&amp;"c"&amp;IF(ДАННЫЕ!$BK1942+ДАННЫЕ!$BL1942+ДАННЫЕ!$BM1942=3,1,0)&amp;"a"&amp;IF(ДАННЫЕ!$BQ1942+ДАННЫЕ!$BR1942&gt;0,1,0)&amp;"d"&amp;ДАННЫЕ!$BQ1942&amp;"v"&amp;ДАННЫЕ!$BR1942&amp;"p"&amp;ДАННЫЕ!$BS1942&amp;"n"&amp;ДАННЫЕ!$BU1942&amp;"t"&amp;ДАННЫЕ!$BV1942&amp;"o"&amp;ДАННЫЕ!$BT1942&amp;"l"&amp;IF(ДАННЫЕ!$BN1942&gt;0,1,0)&amp;ДАННЫЕ!$BN1942&amp;"g"&amp;ДАННЫЕ!$BO1942&amp;"s"&amp;ДАННЫЕ!$BP1942&amp;"DZ"&amp;IF(ДАННЫЕ!B1942-ДАННЫЕ!G1942 &lt; 60,IF(ДАННЫЕ!B1942-ДАННЫЕ!G1942 &gt;= 0,1,0),0)&amp;"u"&amp;IF(ДАННЫЕ!$CJ1942&gt;0,1,0)</f>
        <v>brCD0h0xyzc0a0dvpntol0gsDZ1u0</v>
      </c>
      <c r="N1942" s="28" t="str">
        <f ca="1">ДАННЫЕ!$F1942&amp;ДАННЫЕ!$I1942&amp;"g"&amp;B1942&amp;"cf"&amp;D1942&amp;"a"&amp;IF(ДАННЫЕ!$BX1942&gt;0,1,0)&amp;IF(ДАННЫЕ!$BF1942&gt;500,1,IF(ДАННЫЕ!$BF1942&gt;350,2,IF(ДАННЫЕ!$BF1942&gt;=200,3,IF(ДАННЫЕ!$BF1942&gt;=100,4,IF(ДАННЫЕ!$BF1942&gt;=50,5,IF(ДАННЫЕ!$BF1942&lt;50,6,0))))))&amp;"AR"&amp;IF(DATEDIF(ДАННЫЕ!$BX1942,ДАННЫЕ!$F$1,"y")&gt;1,1,0)&amp;"VG"&amp;IF(ДАННЫЕ!$BH1942="0",1,0)&amp;"o"&amp;IF(T1942+ДАННЫЕ!$AF1942+ДАННЫЕ!$AG1942+ДАННЫЕ!$AH1942+ДАННЫЕ!$AI1942+ДАННЫЕ!$AJ1942+ДАННЫЕ!$AP1942+ДАННЫЕ!$AQ1942+ДАННЫЕ!$AR1942+ДАННЫЕ!$AU1942+ДАННЫЕ!$AW1942+ДАННЫЕ!$AS1942+ДАННЫЕ!$AT1942&gt;0,1,0)&amp;"x"&amp;ДАННЫЕ!$AG1942&amp;"p"&amp;IF(ДАННЫЕ!$BY1942&gt;0,1,0)&amp;"v"&amp;IF(ДАННЫЕ!$BZ1942&gt;0,1,0)&amp;"n"&amp;ДАННЫЕ!$CA1942&amp;"t"&amp;ДАННЫЕ!$AY1942&amp;"k"&amp;ДАННЫЕ!$CB1942&amp;"q"&amp;ДАННЫЕ!$CC1942&amp;"w"&amp;ДАННЫЕ!$CD1942&amp;"e"&amp;ДАННЫЕ!$CE1942&amp;"m"&amp;ДАННЫЕ!$CF1942&amp;"c"&amp;ДАННЫЕ!$CG1942&amp;"z"&amp;ДАННЫЕ!$CH1942&amp;"d"&amp;IF(H1942=4,1,0)&amp;"s"&amp;IF(ДАННЫЕ!$J1942=1,0,1)&amp;"u"&amp;IF(ДАННЫЕ!$CJ1942&gt;0,1,0)</f>
        <v>g0cf0a06AR1VG0o0xp0v0ntkqwemczd0s1u0</v>
      </c>
      <c r="O1942" s="28" t="str">
        <f>ДАННЫЕ!$I1942&amp;"g"&amp;B1942&amp;A1942&amp;"f"&amp;P1942&amp;"c"&amp;IF(ДАННЫЕ!$U1942&gt;0,1,0)&amp;"s"&amp;IF(ДАННЫЕ!$Q1942&gt;0,IF(YEAR(ДАННЫЕ!$F$1)=YEAR(ДАННЫЕ!$Q1942),IF(MONTH(ДАННЫЕ!$F$1)=MONTH(ДАННЫЕ!$Q1942),111,11),1),0)&amp;"i"&amp;IF(ДАННЫЕ!$R1942+ДАННЫЕ!$S1942+ДАННЫЕ!$T1942=0,0,1)&amp;"h"&amp;IF(ДАННЫЕ!$P1942&gt;0,1,0)&amp;"p"&amp;IF(ДАННЫЕ!$CI1942&gt;0,IF(YEAR(ДАННЫЕ!$F$1)=YEAR(ДАННЫЕ!$CI1942),IF(MONTH(ДАННЫЕ!$F$1)=MONTH(ДАННЫЕ!$CI1942),111,11),1),0)&amp;"d"&amp;IF(ДАННЫЕ!$CJ1942&gt;0,IF(YEAR(ДАННЫЕ!$F$1)=YEAR(ДАННЫЕ!$CJ1942),IF(MONTH(ДАННЫЕ!$F$1)=MONTH(ДАННЫЕ!$CJ1942),111,11),1),0)&amp;"o"&amp;IF(ДАННЫЕ!$CK1942&gt;0,IF(MONTH(ДАННЫЕ!$F$1)=MONTH(ДАННЫЕ!$CK1942),111,11),0)&amp;"v"&amp;IF(ДАННЫЕ!$BE1942&gt;0,IF(MONTH(ДАННЫЕ!$F$1)=MONTH(ДАННЫЕ!$BE1942),111,11),0)</f>
        <v>g00f0c0s0i0h0p0d0o0v0</v>
      </c>
      <c r="P1942" s="15">
        <f t="shared" si="92"/>
        <v>0</v>
      </c>
      <c r="Q1942" s="15">
        <f>IF(ДАННЫЕ!$F$1&gt;ДАННЫЕ!$N1942,IF(YEAR(ДАННЫЕ!$F$1)=YEAR(ДАННЫЕ!M1942),1,0),0)</f>
        <v>0</v>
      </c>
      <c r="R1942" s="15">
        <f>IF(ДАННЫЕ!$F$1&gt;ДАННЫЕ!$N1942,IF(YEAR(ДАННЫЕ!$F$1)=YEAR(ДАННЫЕ!N1942),1,0),0)</f>
        <v>0</v>
      </c>
      <c r="S1942" s="15">
        <f>IF(ДАННЫЕ!$AA1942="2А",1,IF(ДАННЫЕ!$AA1942="2Б",2,IF(ДАННЫЕ!$AA1942="2В",3,IF(ДАННЫЕ!$AA1942=3,4,IF(ДАННЫЕ!$AA1942="4А",5,IF(ДАННЫЕ!$AA1942="4Б",6,IF(ДАННЫЕ!$AA1942="4В",7,IF(ДАННЫЕ!$AA1942=5,8,0))))))))</f>
        <v>0</v>
      </c>
      <c r="T1942" s="15">
        <f>IF(OR(ДАННЫЕ!$AC1942=2,ДАННЫЕ!$AD1942=2,ДАННЫЕ!$AE1942=2),2,IF(OR(ДАННЫЕ!$AC1942=1,ДАННЫЕ!$AD1942=1,ДАННЫЕ!$AE1942=1),1,0))</f>
        <v>0</v>
      </c>
    </row>
    <row r="1943" spans="1:20" x14ac:dyDescent="0.2">
      <c r="A1943" s="78">
        <f>IF(B1943&gt;0,IF(MONTH(ДАННЫЕ!$F$1)=MONTH(ДАННЫЕ!$B1943),1,0),0)</f>
        <v>0</v>
      </c>
      <c r="B1943" s="14">
        <f>IF(ДАННЫЕ!$B1943&gt;0,IF(YEAR(ДАННЫЕ!$F$1)=YEAR(ДАННЫЕ!$B1943),1,0),0)</f>
        <v>0</v>
      </c>
      <c r="C1943" s="14">
        <f>IF(ДАННЫЕ!$CM1943&gt;0,IF(YEAR(ДАННЫЕ!$F$1)=YEAR(ДАННЫЕ!$CM1943),1,0),0)</f>
        <v>0</v>
      </c>
      <c r="D1943" s="14">
        <f>IF(ДАННЫЕ!$CJ1943&gt;0,IF(ДАННЫЕ!$CL1943&gt;ДАННЫЕ!$F$1,1,IF(ДАННЫЕ!$CL1943&gt;0,0,1)),0)</f>
        <v>0</v>
      </c>
      <c r="E1943" s="43" t="str">
        <f ca="1">IF(ДАННЫЕ!$F$1&gt;0,IF(ДАННЫЕ!$G1943&gt;0,DATEDIF(ДАННЫЕ!$G1943,ДАННЫЕ!$F$1,"y"),""),IF(ДАННЫЕ!$G1943&gt;0,DATEDIF(ДАННЫЕ!$G1943,TODAY(),"y"),""))</f>
        <v/>
      </c>
      <c r="F1943" s="43" t="str">
        <f xml:space="preserve"> IF(ДАННЫЕ!$F1943="М",IF(E1943&gt;=18,IF(E1943&lt;60,1,""),""),"")&amp;IF(ДАННЫЕ!$F1943="Ж",IF(E1943&gt;=18,IF(E1943&lt;55,1,""),""),"")</f>
        <v/>
      </c>
      <c r="G1943" s="43" t="str">
        <f xml:space="preserve"> IF(ДАННЫЕ!$F1943="М",IF(E1943&gt;=60,2,""),"")&amp;IF(ДАННЫЕ!$F1943="Ж",IF(E1943&gt;=55,2,""),"")</f>
        <v/>
      </c>
      <c r="H1943" s="43" t="str">
        <f t="shared" ca="1" si="90"/>
        <v/>
      </c>
      <c r="I1943" s="43" t="str">
        <f t="shared" ca="1" si="91"/>
        <v>03</v>
      </c>
      <c r="J1943" s="28" t="str">
        <f ca="1">ДАННЫЕ!$F1943&amp;H1943&amp;I1943&amp;ДАННЫЕ!$I1943&amp;"m"&amp;IF(ДАННЫЕ!$I1943&gt;0,IF(ДАННЫЕ!$J1943&gt;0,0,1),"")&amp;"f"&amp;IF(ДАННЫЕ!$R1943&gt;0,IF(YEAR(ДАННЫЕ!$F$1)=YEAR(ДАННЫЕ!$R1943),1,0),0)&amp;"z"&amp;ДАННЫЕ!$R1943&amp;"p"&amp;ДАННЫЕ!$S1943&amp;"i"&amp;ДАННЫЕ!$T1943&amp;"h"&amp;ДАННЫЕ!$K1943&amp;"be"&amp;ДАННЫЕ!$BI1943&amp;"CD"&amp;IF(ДАННЫЕ!BF1943&gt;500,4,IF(ДАННЫЕ!BF1943&gt;350,3,IF(ДАННЫЕ!BF1943&gt;200,2,IF(ДАННЫЕ!BF1943&gt;0,1,0))))&amp;"g"&amp;B1943&amp;"d"&amp;H1943&amp;"l"&amp;ДАННЫЕ!AT1943&amp;"a"&amp;ДАННЫЕ!$V1943&amp;"v"&amp;R1943&amp;"k"&amp;ДАННЫЕ!$U1943&amp;"s"&amp;ДАННЫЕ!$Y1943&amp;"t"&amp;ДАННЫЕ!$X1943&amp;"b"&amp;IF(ДАННЫЕ!$Q1943&gt;1,1,0)&amp;"PP"&amp;ДАННЫЕ!Z1943&amp;"c"&amp;S1943&amp;"x"&amp;IF(ДАННЫЕ!$BY1943&gt;0,IF(YEAR(ДАННЫЕ!$F$1)=YEAR(ДАННЫЕ!$BY1943),1,0),0)&amp;"n"&amp;IF(ДАННЫЕ!$BZ1943&gt;0,IF(YEAR(ДАННЫЕ!$F$1)=YEAR(ДАННЫЕ!$BZ1943),1,0),0)&amp;"u"&amp;D1943&amp;"z"&amp;IF(ДАННЫЕ!$CL1943&gt;0,IF(YEAR(ДАННЫЕ!$F$1)&gt;YEAR(ДАННЫЕ!$CL1943),11,12),0)</f>
        <v>03mf0zpihbeCD0g0dlav0kstb0PPc0x0n0u0z0</v>
      </c>
      <c r="K1943" s="28" t="str">
        <f ca="1">ДАННЫЕ!$I1943&amp;"x"&amp;B1943&amp;"w"&amp;IF(T1943+ДАННЫЕ!AD1943+ДАННЫЕ!AE1943+ДАННЫЕ!AF1943+ДАННЫЕ!AG1943+ДАННЫЕ!AH1943+ДАННЫЕ!$AL1943+ДАННЫЕ!AI1943+ДАННЫЕ!AJ1943+ДАННЫЕ!AK1943+ДАННЫЕ!AP1943+ДАННЫЕ!AQ1943+ДАННЫЕ!AR1943+ДАННЫЕ!$AM1943+ДАННЫЕ!$AN1943+ДАННЫЕ!AS1943+ДАННЫЕ!AT1943&gt;0,1,0)&amp;IF(OR(T1943=2,ДАННЫЕ!AD1943=2,ДАННЫЕ!AE1943=2,ДАННЫЕ!AF1943=2,ДАННЫЕ!AG1943=2,ДАННЫЕ!AH1943=2,ДАННЫЕ!$AL1943=2,ДАННЫЕ!AI1943=2,ДАННЫЕ!AJ1943=2,ДАННЫЕ!AK1943=2,ДАННЫЕ!AP1943=2,ДАННЫЕ!AQ1943=2,ДАННЫЕ!AR1943=2,ДАННЫЕ!$AM1943=2,ДАННЫЕ!$AN1943=2,ДАННЫЕ!AS1943=2,ДАННЫЕ!AT1943=2),2,0)&amp;"t"&amp;IF(T1943&gt;0,"1"&amp;T1943,"00")&amp;"f"&amp;IF(ДАННЫЕ!$AC1943,"1"&amp;ДАННЫЕ!$AC1943,"00")&amp;"b"&amp;IF(ДАННЫЕ!$AD1943,"1"&amp;ДАННЫЕ!$AD1943,"00")&amp;"g"&amp;IF(ДАННЫЕ!$AF1943,"1"&amp;ДАННЫЕ!$AF1943,"00")&amp;"c"&amp;IF(ДАННЫЕ!$AG1943,"1"&amp;ДАННЫЕ!$AG1943,"00")&amp;"i"&amp;IF(ДАННЫЕ!$AH1943,"1"&amp;ДАННЫЕ!$AH1943,"00")&amp;"r"&amp;IF(ДАННЫЕ!$AL1943,"1"&amp;ДАННЫЕ!$AL1943,"00")&amp;"m"&amp;IF(ДАННЫЕ!$AI1943,"1"&amp;ДАННЫЕ!$AI1943,"00")&amp;"hS"&amp;IF(ДАННЫЕ!$AJ1943,"1"&amp;ДАННЫЕ!$AJ1943,"00")&amp;"hZ"&amp;IF(ДАННЫЕ!$AK1943,"1"&amp;ДАННЫЕ!$AK1943,"00")&amp;"p"&amp;IF(ДАННЫЕ!$AP1943,"1"&amp;ДАННЫЕ!$AP1943,"00")&amp;"k"&amp;IF(ДАННЫЕ!$AQ1943,"1"&amp;ДАННЫЕ!$AQ1943,"00")&amp;"z"&amp;IF(ДАННЫЕ!$AR1943,"1"&amp;ДАННЫЕ!$AR1943,"00")&amp;"j"&amp;IF(ДАННЫЕ!$AM1943,"1"&amp;ДАННЫЕ!$AM1943,"00")&amp;"n"&amp;IF(ДАННЫЕ!$AN1943,"1"&amp;ДАННЫЕ!$AN1943,"00")&amp;"E"&amp;ДАННЫЕ!BI1943&amp;"L"&amp;ДАННЫЕ!AO1943&amp;"h"&amp;IF(ДАННЫЕ!$AU1943&gt;0,1,0)&amp;"v"&amp;IF(ДАННЫЕ!$AW1943&gt;0,1,0)&amp;"a"&amp;IF(ДАННЫЕ!$AS1943,"1"&amp;ДАННЫЕ!$AS1943,"00")&amp;"s"&amp;IF(ДАННЫЕ!$AT1943,"1"&amp;ДАННЫЕ!$AT1943,"00")&amp;"u"&amp;IF(ДАННЫЕ!$CJ1943&gt;0,1,0)&amp;"y"&amp;B1943&amp;"d"&amp;H1943&amp;"e"&amp;F1943&amp;G1943</f>
        <v>x0w00t00f00b00g00c00i00r00m00hS00hZ00p00k00z00j00n00ELh0v0a00s00u0y0de</v>
      </c>
      <c r="L1943" s="28" t="str">
        <f ca="1">ДАННЫЕ!$I1943&amp;"VN"&amp;IF(ДАННЫЕ!AW1943&gt;0,11,10)&amp;"CD"&amp;IF(ДАННЫЕ!BF1943&gt;500,16,IF(ДАННЫЕ!BF1943&gt;350,15,IF(ДАННЫЕ!BF1943&gt;=200,14,IF(ДАННЫЕ!BF1943&gt;=100,13,IF(ДАННЫЕ!BF1943&gt;=50,12,IF(ДАННЫЕ!BF1943&gt;0,11,10))))))&amp;"AR"&amp;IF(ДАННЫЕ!BX1943&gt;0,1,0)&amp;"GD"&amp;B1943&amp;"VV"&amp;IF(E1943&gt;=5,IF(E1943&lt;18,1,0),0)</f>
        <v>VN10CD10AR0GD0VV0</v>
      </c>
      <c r="M1943" s="28" t="str">
        <f>ДАННЫЕ!$I1943&amp;"b"&amp;ДАННЫЕ!$BI1943&amp;"r"&amp;ДАННЫЕ!$BJ1943&amp;"CD"&amp;IF(ДАННЫЕ!BF1943&gt;0,IF(ДАННЫЕ!BF1943&lt;200,1,IF(ДАННЫЕ!BF1943&lt;350,2,3)),0)&amp;"h"&amp;IF(ДАННЫЕ!$BK1943+ДАННЫЕ!$BL1943+ДАННЫЕ!$BM1943&gt;0,1,0)&amp;"x"&amp;ДАННЫЕ!$BK1943&amp;"y"&amp;ДАННЫЕ!$BL1943&amp;"z"&amp;ДАННЫЕ!$BM1943&amp;"c"&amp;IF(ДАННЫЕ!$BK1943+ДАННЫЕ!$BL1943+ДАННЫЕ!$BM1943=3,1,0)&amp;"a"&amp;IF(ДАННЫЕ!$BQ1943+ДАННЫЕ!$BR1943&gt;0,1,0)&amp;"d"&amp;ДАННЫЕ!$BQ1943&amp;"v"&amp;ДАННЫЕ!$BR1943&amp;"p"&amp;ДАННЫЕ!$BS1943&amp;"n"&amp;ДАННЫЕ!$BU1943&amp;"t"&amp;ДАННЫЕ!$BV1943&amp;"o"&amp;ДАННЫЕ!$BT1943&amp;"l"&amp;IF(ДАННЫЕ!$BN1943&gt;0,1,0)&amp;ДАННЫЕ!$BN1943&amp;"g"&amp;ДАННЫЕ!$BO1943&amp;"s"&amp;ДАННЫЕ!$BP1943&amp;"DZ"&amp;IF(ДАННЫЕ!B1943-ДАННЫЕ!G1943 &lt; 60,IF(ДАННЫЕ!B1943-ДАННЫЕ!G1943 &gt;= 0,1,0),0)&amp;"u"&amp;IF(ДАННЫЕ!$CJ1943&gt;0,1,0)</f>
        <v>brCD0h0xyzc0a0dvpntol0gsDZ1u0</v>
      </c>
      <c r="N1943" s="28" t="str">
        <f ca="1">ДАННЫЕ!$F1943&amp;ДАННЫЕ!$I1943&amp;"g"&amp;B1943&amp;"cf"&amp;D1943&amp;"a"&amp;IF(ДАННЫЕ!$BX1943&gt;0,1,0)&amp;IF(ДАННЫЕ!$BF1943&gt;500,1,IF(ДАННЫЕ!$BF1943&gt;350,2,IF(ДАННЫЕ!$BF1943&gt;=200,3,IF(ДАННЫЕ!$BF1943&gt;=100,4,IF(ДАННЫЕ!$BF1943&gt;=50,5,IF(ДАННЫЕ!$BF1943&lt;50,6,0))))))&amp;"AR"&amp;IF(DATEDIF(ДАННЫЕ!$BX1943,ДАННЫЕ!$F$1,"y")&gt;1,1,0)&amp;"VG"&amp;IF(ДАННЫЕ!$BH1943="0",1,0)&amp;"o"&amp;IF(T1943+ДАННЫЕ!$AF1943+ДАННЫЕ!$AG1943+ДАННЫЕ!$AH1943+ДАННЫЕ!$AI1943+ДАННЫЕ!$AJ1943+ДАННЫЕ!$AP1943+ДАННЫЕ!$AQ1943+ДАННЫЕ!$AR1943+ДАННЫЕ!$AU1943+ДАННЫЕ!$AW1943+ДАННЫЕ!$AS1943+ДАННЫЕ!$AT1943&gt;0,1,0)&amp;"x"&amp;ДАННЫЕ!$AG1943&amp;"p"&amp;IF(ДАННЫЕ!$BY1943&gt;0,1,0)&amp;"v"&amp;IF(ДАННЫЕ!$BZ1943&gt;0,1,0)&amp;"n"&amp;ДАННЫЕ!$CA1943&amp;"t"&amp;ДАННЫЕ!$AY1943&amp;"k"&amp;ДАННЫЕ!$CB1943&amp;"q"&amp;ДАННЫЕ!$CC1943&amp;"w"&amp;ДАННЫЕ!$CD1943&amp;"e"&amp;ДАННЫЕ!$CE1943&amp;"m"&amp;ДАННЫЕ!$CF1943&amp;"c"&amp;ДАННЫЕ!$CG1943&amp;"z"&amp;ДАННЫЕ!$CH1943&amp;"d"&amp;IF(H1943=4,1,0)&amp;"s"&amp;IF(ДАННЫЕ!$J1943=1,0,1)&amp;"u"&amp;IF(ДАННЫЕ!$CJ1943&gt;0,1,0)</f>
        <v>g0cf0a06AR1VG0o0xp0v0ntkqwemczd0s1u0</v>
      </c>
      <c r="O1943" s="28" t="str">
        <f>ДАННЫЕ!$I1943&amp;"g"&amp;B1943&amp;A1943&amp;"f"&amp;P1943&amp;"c"&amp;IF(ДАННЫЕ!$U1943&gt;0,1,0)&amp;"s"&amp;IF(ДАННЫЕ!$Q1943&gt;0,IF(YEAR(ДАННЫЕ!$F$1)=YEAR(ДАННЫЕ!$Q1943),IF(MONTH(ДАННЫЕ!$F$1)=MONTH(ДАННЫЕ!$Q1943),111,11),1),0)&amp;"i"&amp;IF(ДАННЫЕ!$R1943+ДАННЫЕ!$S1943+ДАННЫЕ!$T1943=0,0,1)&amp;"h"&amp;IF(ДАННЫЕ!$P1943&gt;0,1,0)&amp;"p"&amp;IF(ДАННЫЕ!$CI1943&gt;0,IF(YEAR(ДАННЫЕ!$F$1)=YEAR(ДАННЫЕ!$CI1943),IF(MONTH(ДАННЫЕ!$F$1)=MONTH(ДАННЫЕ!$CI1943),111,11),1),0)&amp;"d"&amp;IF(ДАННЫЕ!$CJ1943&gt;0,IF(YEAR(ДАННЫЕ!$F$1)=YEAR(ДАННЫЕ!$CJ1943),IF(MONTH(ДАННЫЕ!$F$1)=MONTH(ДАННЫЕ!$CJ1943),111,11),1),0)&amp;"o"&amp;IF(ДАННЫЕ!$CK1943&gt;0,IF(MONTH(ДАННЫЕ!$F$1)=MONTH(ДАННЫЕ!$CK1943),111,11),0)&amp;"v"&amp;IF(ДАННЫЕ!$BE1943&gt;0,IF(MONTH(ДАННЫЕ!$F$1)=MONTH(ДАННЫЕ!$BE1943),111,11),0)</f>
        <v>g00f0c0s0i0h0p0d0o0v0</v>
      </c>
      <c r="P1943" s="15">
        <f t="shared" si="92"/>
        <v>0</v>
      </c>
      <c r="Q1943" s="15">
        <f>IF(ДАННЫЕ!$F$1&gt;ДАННЫЕ!$N1943,IF(YEAR(ДАННЫЕ!$F$1)=YEAR(ДАННЫЕ!M1943),1,0),0)</f>
        <v>0</v>
      </c>
      <c r="R1943" s="15">
        <f>IF(ДАННЫЕ!$F$1&gt;ДАННЫЕ!$N1943,IF(YEAR(ДАННЫЕ!$F$1)=YEAR(ДАННЫЕ!N1943),1,0),0)</f>
        <v>0</v>
      </c>
      <c r="S1943" s="15">
        <f>IF(ДАННЫЕ!$AA1943="2А",1,IF(ДАННЫЕ!$AA1943="2Б",2,IF(ДАННЫЕ!$AA1943="2В",3,IF(ДАННЫЕ!$AA1943=3,4,IF(ДАННЫЕ!$AA1943="4А",5,IF(ДАННЫЕ!$AA1943="4Б",6,IF(ДАННЫЕ!$AA1943="4В",7,IF(ДАННЫЕ!$AA1943=5,8,0))))))))</f>
        <v>0</v>
      </c>
      <c r="T1943" s="15">
        <f>IF(OR(ДАННЫЕ!$AC1943=2,ДАННЫЕ!$AD1943=2,ДАННЫЕ!$AE1943=2),2,IF(OR(ДАННЫЕ!$AC1943=1,ДАННЫЕ!$AD1943=1,ДАННЫЕ!$AE1943=1),1,0))</f>
        <v>0</v>
      </c>
    </row>
    <row r="1944" spans="1:20" x14ac:dyDescent="0.2">
      <c r="A1944" s="78">
        <f>IF(B1944&gt;0,IF(MONTH(ДАННЫЕ!$F$1)=MONTH(ДАННЫЕ!$B1944),1,0),0)</f>
        <v>0</v>
      </c>
      <c r="B1944" s="14">
        <f>IF(ДАННЫЕ!$B1944&gt;0,IF(YEAR(ДАННЫЕ!$F$1)=YEAR(ДАННЫЕ!$B1944),1,0),0)</f>
        <v>0</v>
      </c>
      <c r="C1944" s="14">
        <f>IF(ДАННЫЕ!$CM1944&gt;0,IF(YEAR(ДАННЫЕ!$F$1)=YEAR(ДАННЫЕ!$CM1944),1,0),0)</f>
        <v>0</v>
      </c>
      <c r="D1944" s="14">
        <f>IF(ДАННЫЕ!$CJ1944&gt;0,IF(ДАННЫЕ!$CL1944&gt;ДАННЫЕ!$F$1,1,IF(ДАННЫЕ!$CL1944&gt;0,0,1)),0)</f>
        <v>0</v>
      </c>
      <c r="E1944" s="43" t="str">
        <f ca="1">IF(ДАННЫЕ!$F$1&gt;0,IF(ДАННЫЕ!$G1944&gt;0,DATEDIF(ДАННЫЕ!$G1944,ДАННЫЕ!$F$1,"y"),""),IF(ДАННЫЕ!$G1944&gt;0,DATEDIF(ДАННЫЕ!$G1944,TODAY(),"y"),""))</f>
        <v/>
      </c>
      <c r="F1944" s="43" t="str">
        <f xml:space="preserve"> IF(ДАННЫЕ!$F1944="М",IF(E1944&gt;=18,IF(E1944&lt;60,1,""),""),"")&amp;IF(ДАННЫЕ!$F1944="Ж",IF(E1944&gt;=18,IF(E1944&lt;55,1,""),""),"")</f>
        <v/>
      </c>
      <c r="G1944" s="43" t="str">
        <f xml:space="preserve"> IF(ДАННЫЕ!$F1944="М",IF(E1944&gt;=60,2,""),"")&amp;IF(ДАННЫЕ!$F1944="Ж",IF(E1944&gt;=55,2,""),"")</f>
        <v/>
      </c>
      <c r="H1944" s="43" t="str">
        <f t="shared" ca="1" si="90"/>
        <v/>
      </c>
      <c r="I1944" s="43" t="str">
        <f t="shared" ca="1" si="91"/>
        <v>03</v>
      </c>
      <c r="J1944" s="28" t="str">
        <f ca="1">ДАННЫЕ!$F1944&amp;H1944&amp;I1944&amp;ДАННЫЕ!$I1944&amp;"m"&amp;IF(ДАННЫЕ!$I1944&gt;0,IF(ДАННЫЕ!$J1944&gt;0,0,1),"")&amp;"f"&amp;IF(ДАННЫЕ!$R1944&gt;0,IF(YEAR(ДАННЫЕ!$F$1)=YEAR(ДАННЫЕ!$R1944),1,0),0)&amp;"z"&amp;ДАННЫЕ!$R1944&amp;"p"&amp;ДАННЫЕ!$S1944&amp;"i"&amp;ДАННЫЕ!$T1944&amp;"h"&amp;ДАННЫЕ!$K1944&amp;"be"&amp;ДАННЫЕ!$BI1944&amp;"CD"&amp;IF(ДАННЫЕ!BF1944&gt;500,4,IF(ДАННЫЕ!BF1944&gt;350,3,IF(ДАННЫЕ!BF1944&gt;200,2,IF(ДАННЫЕ!BF1944&gt;0,1,0))))&amp;"g"&amp;B1944&amp;"d"&amp;H1944&amp;"l"&amp;ДАННЫЕ!AT1944&amp;"a"&amp;ДАННЫЕ!$V1944&amp;"v"&amp;R1944&amp;"k"&amp;ДАННЫЕ!$U1944&amp;"s"&amp;ДАННЫЕ!$Y1944&amp;"t"&amp;ДАННЫЕ!$X1944&amp;"b"&amp;IF(ДАННЫЕ!$Q1944&gt;1,1,0)&amp;"PP"&amp;ДАННЫЕ!Z1944&amp;"c"&amp;S1944&amp;"x"&amp;IF(ДАННЫЕ!$BY1944&gt;0,IF(YEAR(ДАННЫЕ!$F$1)=YEAR(ДАННЫЕ!$BY1944),1,0),0)&amp;"n"&amp;IF(ДАННЫЕ!$BZ1944&gt;0,IF(YEAR(ДАННЫЕ!$F$1)=YEAR(ДАННЫЕ!$BZ1944),1,0),0)&amp;"u"&amp;D1944&amp;"z"&amp;IF(ДАННЫЕ!$CL1944&gt;0,IF(YEAR(ДАННЫЕ!$F$1)&gt;YEAR(ДАННЫЕ!$CL1944),11,12),0)</f>
        <v>03mf0zpihbeCD0g0dlav0kstb0PPc0x0n0u0z0</v>
      </c>
      <c r="K1944" s="28" t="str">
        <f ca="1">ДАННЫЕ!$I1944&amp;"x"&amp;B1944&amp;"w"&amp;IF(T1944+ДАННЫЕ!AD1944+ДАННЫЕ!AE1944+ДАННЫЕ!AF1944+ДАННЫЕ!AG1944+ДАННЫЕ!AH1944+ДАННЫЕ!$AL1944+ДАННЫЕ!AI1944+ДАННЫЕ!AJ1944+ДАННЫЕ!AK1944+ДАННЫЕ!AP1944+ДАННЫЕ!AQ1944+ДАННЫЕ!AR1944+ДАННЫЕ!$AM1944+ДАННЫЕ!$AN1944+ДАННЫЕ!AS1944+ДАННЫЕ!AT1944&gt;0,1,0)&amp;IF(OR(T1944=2,ДАННЫЕ!AD1944=2,ДАННЫЕ!AE1944=2,ДАННЫЕ!AF1944=2,ДАННЫЕ!AG1944=2,ДАННЫЕ!AH1944=2,ДАННЫЕ!$AL1944=2,ДАННЫЕ!AI1944=2,ДАННЫЕ!AJ1944=2,ДАННЫЕ!AK1944=2,ДАННЫЕ!AP1944=2,ДАННЫЕ!AQ1944=2,ДАННЫЕ!AR1944=2,ДАННЫЕ!$AM1944=2,ДАННЫЕ!$AN1944=2,ДАННЫЕ!AS1944=2,ДАННЫЕ!AT1944=2),2,0)&amp;"t"&amp;IF(T1944&gt;0,"1"&amp;T1944,"00")&amp;"f"&amp;IF(ДАННЫЕ!$AC1944,"1"&amp;ДАННЫЕ!$AC1944,"00")&amp;"b"&amp;IF(ДАННЫЕ!$AD1944,"1"&amp;ДАННЫЕ!$AD1944,"00")&amp;"g"&amp;IF(ДАННЫЕ!$AF1944,"1"&amp;ДАННЫЕ!$AF1944,"00")&amp;"c"&amp;IF(ДАННЫЕ!$AG1944,"1"&amp;ДАННЫЕ!$AG1944,"00")&amp;"i"&amp;IF(ДАННЫЕ!$AH1944,"1"&amp;ДАННЫЕ!$AH1944,"00")&amp;"r"&amp;IF(ДАННЫЕ!$AL1944,"1"&amp;ДАННЫЕ!$AL1944,"00")&amp;"m"&amp;IF(ДАННЫЕ!$AI1944,"1"&amp;ДАННЫЕ!$AI1944,"00")&amp;"hS"&amp;IF(ДАННЫЕ!$AJ1944,"1"&amp;ДАННЫЕ!$AJ1944,"00")&amp;"hZ"&amp;IF(ДАННЫЕ!$AK1944,"1"&amp;ДАННЫЕ!$AK1944,"00")&amp;"p"&amp;IF(ДАННЫЕ!$AP1944,"1"&amp;ДАННЫЕ!$AP1944,"00")&amp;"k"&amp;IF(ДАННЫЕ!$AQ1944,"1"&amp;ДАННЫЕ!$AQ1944,"00")&amp;"z"&amp;IF(ДАННЫЕ!$AR1944,"1"&amp;ДАННЫЕ!$AR1944,"00")&amp;"j"&amp;IF(ДАННЫЕ!$AM1944,"1"&amp;ДАННЫЕ!$AM1944,"00")&amp;"n"&amp;IF(ДАННЫЕ!$AN1944,"1"&amp;ДАННЫЕ!$AN1944,"00")&amp;"E"&amp;ДАННЫЕ!BI1944&amp;"L"&amp;ДАННЫЕ!AO1944&amp;"h"&amp;IF(ДАННЫЕ!$AU1944&gt;0,1,0)&amp;"v"&amp;IF(ДАННЫЕ!$AW1944&gt;0,1,0)&amp;"a"&amp;IF(ДАННЫЕ!$AS1944,"1"&amp;ДАННЫЕ!$AS1944,"00")&amp;"s"&amp;IF(ДАННЫЕ!$AT1944,"1"&amp;ДАННЫЕ!$AT1944,"00")&amp;"u"&amp;IF(ДАННЫЕ!$CJ1944&gt;0,1,0)&amp;"y"&amp;B1944&amp;"d"&amp;H1944&amp;"e"&amp;F1944&amp;G1944</f>
        <v>x0w00t00f00b00g00c00i00r00m00hS00hZ00p00k00z00j00n00ELh0v0a00s00u0y0de</v>
      </c>
      <c r="L1944" s="28" t="str">
        <f ca="1">ДАННЫЕ!$I1944&amp;"VN"&amp;IF(ДАННЫЕ!AW1944&gt;0,11,10)&amp;"CD"&amp;IF(ДАННЫЕ!BF1944&gt;500,16,IF(ДАННЫЕ!BF1944&gt;350,15,IF(ДАННЫЕ!BF1944&gt;=200,14,IF(ДАННЫЕ!BF1944&gt;=100,13,IF(ДАННЫЕ!BF1944&gt;=50,12,IF(ДАННЫЕ!BF1944&gt;0,11,10))))))&amp;"AR"&amp;IF(ДАННЫЕ!BX1944&gt;0,1,0)&amp;"GD"&amp;B1944&amp;"VV"&amp;IF(E1944&gt;=5,IF(E1944&lt;18,1,0),0)</f>
        <v>VN10CD10AR0GD0VV0</v>
      </c>
      <c r="M1944" s="28" t="str">
        <f>ДАННЫЕ!$I1944&amp;"b"&amp;ДАННЫЕ!$BI1944&amp;"r"&amp;ДАННЫЕ!$BJ1944&amp;"CD"&amp;IF(ДАННЫЕ!BF1944&gt;0,IF(ДАННЫЕ!BF1944&lt;200,1,IF(ДАННЫЕ!BF1944&lt;350,2,3)),0)&amp;"h"&amp;IF(ДАННЫЕ!$BK1944+ДАННЫЕ!$BL1944+ДАННЫЕ!$BM1944&gt;0,1,0)&amp;"x"&amp;ДАННЫЕ!$BK1944&amp;"y"&amp;ДАННЫЕ!$BL1944&amp;"z"&amp;ДАННЫЕ!$BM1944&amp;"c"&amp;IF(ДАННЫЕ!$BK1944+ДАННЫЕ!$BL1944+ДАННЫЕ!$BM1944=3,1,0)&amp;"a"&amp;IF(ДАННЫЕ!$BQ1944+ДАННЫЕ!$BR1944&gt;0,1,0)&amp;"d"&amp;ДАННЫЕ!$BQ1944&amp;"v"&amp;ДАННЫЕ!$BR1944&amp;"p"&amp;ДАННЫЕ!$BS1944&amp;"n"&amp;ДАННЫЕ!$BU1944&amp;"t"&amp;ДАННЫЕ!$BV1944&amp;"o"&amp;ДАННЫЕ!$BT1944&amp;"l"&amp;IF(ДАННЫЕ!$BN1944&gt;0,1,0)&amp;ДАННЫЕ!$BN1944&amp;"g"&amp;ДАННЫЕ!$BO1944&amp;"s"&amp;ДАННЫЕ!$BP1944&amp;"DZ"&amp;IF(ДАННЫЕ!B1944-ДАННЫЕ!G1944 &lt; 60,IF(ДАННЫЕ!B1944-ДАННЫЕ!G1944 &gt;= 0,1,0),0)&amp;"u"&amp;IF(ДАННЫЕ!$CJ1944&gt;0,1,0)</f>
        <v>brCD0h0xyzc0a0dvpntol0gsDZ1u0</v>
      </c>
      <c r="N1944" s="28" t="str">
        <f ca="1">ДАННЫЕ!$F1944&amp;ДАННЫЕ!$I1944&amp;"g"&amp;B1944&amp;"cf"&amp;D1944&amp;"a"&amp;IF(ДАННЫЕ!$BX1944&gt;0,1,0)&amp;IF(ДАННЫЕ!$BF1944&gt;500,1,IF(ДАННЫЕ!$BF1944&gt;350,2,IF(ДАННЫЕ!$BF1944&gt;=200,3,IF(ДАННЫЕ!$BF1944&gt;=100,4,IF(ДАННЫЕ!$BF1944&gt;=50,5,IF(ДАННЫЕ!$BF1944&lt;50,6,0))))))&amp;"AR"&amp;IF(DATEDIF(ДАННЫЕ!$BX1944,ДАННЫЕ!$F$1,"y")&gt;1,1,0)&amp;"VG"&amp;IF(ДАННЫЕ!$BH1944="0",1,0)&amp;"o"&amp;IF(T1944+ДАННЫЕ!$AF1944+ДАННЫЕ!$AG1944+ДАННЫЕ!$AH1944+ДАННЫЕ!$AI1944+ДАННЫЕ!$AJ1944+ДАННЫЕ!$AP1944+ДАННЫЕ!$AQ1944+ДАННЫЕ!$AR1944+ДАННЫЕ!$AU1944+ДАННЫЕ!$AW1944+ДАННЫЕ!$AS1944+ДАННЫЕ!$AT1944&gt;0,1,0)&amp;"x"&amp;ДАННЫЕ!$AG1944&amp;"p"&amp;IF(ДАННЫЕ!$BY1944&gt;0,1,0)&amp;"v"&amp;IF(ДАННЫЕ!$BZ1944&gt;0,1,0)&amp;"n"&amp;ДАННЫЕ!$CA1944&amp;"t"&amp;ДАННЫЕ!$AY1944&amp;"k"&amp;ДАННЫЕ!$CB1944&amp;"q"&amp;ДАННЫЕ!$CC1944&amp;"w"&amp;ДАННЫЕ!$CD1944&amp;"e"&amp;ДАННЫЕ!$CE1944&amp;"m"&amp;ДАННЫЕ!$CF1944&amp;"c"&amp;ДАННЫЕ!$CG1944&amp;"z"&amp;ДАННЫЕ!$CH1944&amp;"d"&amp;IF(H1944=4,1,0)&amp;"s"&amp;IF(ДАННЫЕ!$J1944=1,0,1)&amp;"u"&amp;IF(ДАННЫЕ!$CJ1944&gt;0,1,0)</f>
        <v>g0cf0a06AR1VG0o0xp0v0ntkqwemczd0s1u0</v>
      </c>
      <c r="O1944" s="28" t="str">
        <f>ДАННЫЕ!$I1944&amp;"g"&amp;B1944&amp;A1944&amp;"f"&amp;P1944&amp;"c"&amp;IF(ДАННЫЕ!$U1944&gt;0,1,0)&amp;"s"&amp;IF(ДАННЫЕ!$Q1944&gt;0,IF(YEAR(ДАННЫЕ!$F$1)=YEAR(ДАННЫЕ!$Q1944),IF(MONTH(ДАННЫЕ!$F$1)=MONTH(ДАННЫЕ!$Q1944),111,11),1),0)&amp;"i"&amp;IF(ДАННЫЕ!$R1944+ДАННЫЕ!$S1944+ДАННЫЕ!$T1944=0,0,1)&amp;"h"&amp;IF(ДАННЫЕ!$P1944&gt;0,1,0)&amp;"p"&amp;IF(ДАННЫЕ!$CI1944&gt;0,IF(YEAR(ДАННЫЕ!$F$1)=YEAR(ДАННЫЕ!$CI1944),IF(MONTH(ДАННЫЕ!$F$1)=MONTH(ДАННЫЕ!$CI1944),111,11),1),0)&amp;"d"&amp;IF(ДАННЫЕ!$CJ1944&gt;0,IF(YEAR(ДАННЫЕ!$F$1)=YEAR(ДАННЫЕ!$CJ1944),IF(MONTH(ДАННЫЕ!$F$1)=MONTH(ДАННЫЕ!$CJ1944),111,11),1),0)&amp;"o"&amp;IF(ДАННЫЕ!$CK1944&gt;0,IF(MONTH(ДАННЫЕ!$F$1)=MONTH(ДАННЫЕ!$CK1944),111,11),0)&amp;"v"&amp;IF(ДАННЫЕ!$BE1944&gt;0,IF(MONTH(ДАННЫЕ!$F$1)=MONTH(ДАННЫЕ!$BE1944),111,11),0)</f>
        <v>g00f0c0s0i0h0p0d0o0v0</v>
      </c>
      <c r="P1944" s="15">
        <f t="shared" si="92"/>
        <v>0</v>
      </c>
      <c r="Q1944" s="15">
        <f>IF(ДАННЫЕ!$F$1&gt;ДАННЫЕ!$N1944,IF(YEAR(ДАННЫЕ!$F$1)=YEAR(ДАННЫЕ!M1944),1,0),0)</f>
        <v>0</v>
      </c>
      <c r="R1944" s="15">
        <f>IF(ДАННЫЕ!$F$1&gt;ДАННЫЕ!$N1944,IF(YEAR(ДАННЫЕ!$F$1)=YEAR(ДАННЫЕ!N1944),1,0),0)</f>
        <v>0</v>
      </c>
      <c r="S1944" s="15">
        <f>IF(ДАННЫЕ!$AA1944="2А",1,IF(ДАННЫЕ!$AA1944="2Б",2,IF(ДАННЫЕ!$AA1944="2В",3,IF(ДАННЫЕ!$AA1944=3,4,IF(ДАННЫЕ!$AA1944="4А",5,IF(ДАННЫЕ!$AA1944="4Б",6,IF(ДАННЫЕ!$AA1944="4В",7,IF(ДАННЫЕ!$AA1944=5,8,0))))))))</f>
        <v>0</v>
      </c>
      <c r="T1944" s="15">
        <f>IF(OR(ДАННЫЕ!$AC1944=2,ДАННЫЕ!$AD1944=2,ДАННЫЕ!$AE1944=2),2,IF(OR(ДАННЫЕ!$AC1944=1,ДАННЫЕ!$AD1944=1,ДАННЫЕ!$AE1944=1),1,0))</f>
        <v>0</v>
      </c>
    </row>
    <row r="1945" spans="1:20" x14ac:dyDescent="0.2">
      <c r="A1945" s="78">
        <f>IF(B1945&gt;0,IF(MONTH(ДАННЫЕ!$F$1)=MONTH(ДАННЫЕ!$B1945),1,0),0)</f>
        <v>0</v>
      </c>
      <c r="B1945" s="14">
        <f>IF(ДАННЫЕ!$B1945&gt;0,IF(YEAR(ДАННЫЕ!$F$1)=YEAR(ДАННЫЕ!$B1945),1,0),0)</f>
        <v>0</v>
      </c>
      <c r="C1945" s="14">
        <f>IF(ДАННЫЕ!$CM1945&gt;0,IF(YEAR(ДАННЫЕ!$F$1)=YEAR(ДАННЫЕ!$CM1945),1,0),0)</f>
        <v>0</v>
      </c>
      <c r="D1945" s="14">
        <f>IF(ДАННЫЕ!$CJ1945&gt;0,IF(ДАННЫЕ!$CL1945&gt;ДАННЫЕ!$F$1,1,IF(ДАННЫЕ!$CL1945&gt;0,0,1)),0)</f>
        <v>0</v>
      </c>
      <c r="E1945" s="43" t="str">
        <f ca="1">IF(ДАННЫЕ!$F$1&gt;0,IF(ДАННЫЕ!$G1945&gt;0,DATEDIF(ДАННЫЕ!$G1945,ДАННЫЕ!$F$1,"y"),""),IF(ДАННЫЕ!$G1945&gt;0,DATEDIF(ДАННЫЕ!$G1945,TODAY(),"y"),""))</f>
        <v/>
      </c>
      <c r="F1945" s="43" t="str">
        <f xml:space="preserve"> IF(ДАННЫЕ!$F1945="М",IF(E1945&gt;=18,IF(E1945&lt;60,1,""),""),"")&amp;IF(ДАННЫЕ!$F1945="Ж",IF(E1945&gt;=18,IF(E1945&lt;55,1,""),""),"")</f>
        <v/>
      </c>
      <c r="G1945" s="43" t="str">
        <f xml:space="preserve"> IF(ДАННЫЕ!$F1945="М",IF(E1945&gt;=60,2,""),"")&amp;IF(ДАННЫЕ!$F1945="Ж",IF(E1945&gt;=55,2,""),"")</f>
        <v/>
      </c>
      <c r="H1945" s="43" t="str">
        <f t="shared" ca="1" si="90"/>
        <v/>
      </c>
      <c r="I1945" s="43" t="str">
        <f t="shared" ca="1" si="91"/>
        <v>03</v>
      </c>
      <c r="J1945" s="28" t="str">
        <f ca="1">ДАННЫЕ!$F1945&amp;H1945&amp;I1945&amp;ДАННЫЕ!$I1945&amp;"m"&amp;IF(ДАННЫЕ!$I1945&gt;0,IF(ДАННЫЕ!$J1945&gt;0,0,1),"")&amp;"f"&amp;IF(ДАННЫЕ!$R1945&gt;0,IF(YEAR(ДАННЫЕ!$F$1)=YEAR(ДАННЫЕ!$R1945),1,0),0)&amp;"z"&amp;ДАННЫЕ!$R1945&amp;"p"&amp;ДАННЫЕ!$S1945&amp;"i"&amp;ДАННЫЕ!$T1945&amp;"h"&amp;ДАННЫЕ!$K1945&amp;"be"&amp;ДАННЫЕ!$BI1945&amp;"CD"&amp;IF(ДАННЫЕ!BF1945&gt;500,4,IF(ДАННЫЕ!BF1945&gt;350,3,IF(ДАННЫЕ!BF1945&gt;200,2,IF(ДАННЫЕ!BF1945&gt;0,1,0))))&amp;"g"&amp;B1945&amp;"d"&amp;H1945&amp;"l"&amp;ДАННЫЕ!AT1945&amp;"a"&amp;ДАННЫЕ!$V1945&amp;"v"&amp;R1945&amp;"k"&amp;ДАННЫЕ!$U1945&amp;"s"&amp;ДАННЫЕ!$Y1945&amp;"t"&amp;ДАННЫЕ!$X1945&amp;"b"&amp;IF(ДАННЫЕ!$Q1945&gt;1,1,0)&amp;"PP"&amp;ДАННЫЕ!Z1945&amp;"c"&amp;S1945&amp;"x"&amp;IF(ДАННЫЕ!$BY1945&gt;0,IF(YEAR(ДАННЫЕ!$F$1)=YEAR(ДАННЫЕ!$BY1945),1,0),0)&amp;"n"&amp;IF(ДАННЫЕ!$BZ1945&gt;0,IF(YEAR(ДАННЫЕ!$F$1)=YEAR(ДАННЫЕ!$BZ1945),1,0),0)&amp;"u"&amp;D1945&amp;"z"&amp;IF(ДАННЫЕ!$CL1945&gt;0,IF(YEAR(ДАННЫЕ!$F$1)&gt;YEAR(ДАННЫЕ!$CL1945),11,12),0)</f>
        <v>03mf0zpihbeCD0g0dlav0kstb0PPc0x0n0u0z0</v>
      </c>
      <c r="K1945" s="28" t="str">
        <f ca="1">ДАННЫЕ!$I1945&amp;"x"&amp;B1945&amp;"w"&amp;IF(T1945+ДАННЫЕ!AD1945+ДАННЫЕ!AE1945+ДАННЫЕ!AF1945+ДАННЫЕ!AG1945+ДАННЫЕ!AH1945+ДАННЫЕ!$AL1945+ДАННЫЕ!AI1945+ДАННЫЕ!AJ1945+ДАННЫЕ!AK1945+ДАННЫЕ!AP1945+ДАННЫЕ!AQ1945+ДАННЫЕ!AR1945+ДАННЫЕ!$AM1945+ДАННЫЕ!$AN1945+ДАННЫЕ!AS1945+ДАННЫЕ!AT1945&gt;0,1,0)&amp;IF(OR(T1945=2,ДАННЫЕ!AD1945=2,ДАННЫЕ!AE1945=2,ДАННЫЕ!AF1945=2,ДАННЫЕ!AG1945=2,ДАННЫЕ!AH1945=2,ДАННЫЕ!$AL1945=2,ДАННЫЕ!AI1945=2,ДАННЫЕ!AJ1945=2,ДАННЫЕ!AK1945=2,ДАННЫЕ!AP1945=2,ДАННЫЕ!AQ1945=2,ДАННЫЕ!AR1945=2,ДАННЫЕ!$AM1945=2,ДАННЫЕ!$AN1945=2,ДАННЫЕ!AS1945=2,ДАННЫЕ!AT1945=2),2,0)&amp;"t"&amp;IF(T1945&gt;0,"1"&amp;T1945,"00")&amp;"f"&amp;IF(ДАННЫЕ!$AC1945,"1"&amp;ДАННЫЕ!$AC1945,"00")&amp;"b"&amp;IF(ДАННЫЕ!$AD1945,"1"&amp;ДАННЫЕ!$AD1945,"00")&amp;"g"&amp;IF(ДАННЫЕ!$AF1945,"1"&amp;ДАННЫЕ!$AF1945,"00")&amp;"c"&amp;IF(ДАННЫЕ!$AG1945,"1"&amp;ДАННЫЕ!$AG1945,"00")&amp;"i"&amp;IF(ДАННЫЕ!$AH1945,"1"&amp;ДАННЫЕ!$AH1945,"00")&amp;"r"&amp;IF(ДАННЫЕ!$AL1945,"1"&amp;ДАННЫЕ!$AL1945,"00")&amp;"m"&amp;IF(ДАННЫЕ!$AI1945,"1"&amp;ДАННЫЕ!$AI1945,"00")&amp;"hS"&amp;IF(ДАННЫЕ!$AJ1945,"1"&amp;ДАННЫЕ!$AJ1945,"00")&amp;"hZ"&amp;IF(ДАННЫЕ!$AK1945,"1"&amp;ДАННЫЕ!$AK1945,"00")&amp;"p"&amp;IF(ДАННЫЕ!$AP1945,"1"&amp;ДАННЫЕ!$AP1945,"00")&amp;"k"&amp;IF(ДАННЫЕ!$AQ1945,"1"&amp;ДАННЫЕ!$AQ1945,"00")&amp;"z"&amp;IF(ДАННЫЕ!$AR1945,"1"&amp;ДАННЫЕ!$AR1945,"00")&amp;"j"&amp;IF(ДАННЫЕ!$AM1945,"1"&amp;ДАННЫЕ!$AM1945,"00")&amp;"n"&amp;IF(ДАННЫЕ!$AN1945,"1"&amp;ДАННЫЕ!$AN1945,"00")&amp;"E"&amp;ДАННЫЕ!BI1945&amp;"L"&amp;ДАННЫЕ!AO1945&amp;"h"&amp;IF(ДАННЫЕ!$AU1945&gt;0,1,0)&amp;"v"&amp;IF(ДАННЫЕ!$AW1945&gt;0,1,0)&amp;"a"&amp;IF(ДАННЫЕ!$AS1945,"1"&amp;ДАННЫЕ!$AS1945,"00")&amp;"s"&amp;IF(ДАННЫЕ!$AT1945,"1"&amp;ДАННЫЕ!$AT1945,"00")&amp;"u"&amp;IF(ДАННЫЕ!$CJ1945&gt;0,1,0)&amp;"y"&amp;B1945&amp;"d"&amp;H1945&amp;"e"&amp;F1945&amp;G1945</f>
        <v>x0w00t00f00b00g00c00i00r00m00hS00hZ00p00k00z00j00n00ELh0v0a00s00u0y0de</v>
      </c>
      <c r="L1945" s="28" t="str">
        <f ca="1">ДАННЫЕ!$I1945&amp;"VN"&amp;IF(ДАННЫЕ!AW1945&gt;0,11,10)&amp;"CD"&amp;IF(ДАННЫЕ!BF1945&gt;500,16,IF(ДАННЫЕ!BF1945&gt;350,15,IF(ДАННЫЕ!BF1945&gt;=200,14,IF(ДАННЫЕ!BF1945&gt;=100,13,IF(ДАННЫЕ!BF1945&gt;=50,12,IF(ДАННЫЕ!BF1945&gt;0,11,10))))))&amp;"AR"&amp;IF(ДАННЫЕ!BX1945&gt;0,1,0)&amp;"GD"&amp;B1945&amp;"VV"&amp;IF(E1945&gt;=5,IF(E1945&lt;18,1,0),0)</f>
        <v>VN10CD10AR0GD0VV0</v>
      </c>
      <c r="M1945" s="28" t="str">
        <f>ДАННЫЕ!$I1945&amp;"b"&amp;ДАННЫЕ!$BI1945&amp;"r"&amp;ДАННЫЕ!$BJ1945&amp;"CD"&amp;IF(ДАННЫЕ!BF1945&gt;0,IF(ДАННЫЕ!BF1945&lt;200,1,IF(ДАННЫЕ!BF1945&lt;350,2,3)),0)&amp;"h"&amp;IF(ДАННЫЕ!$BK1945+ДАННЫЕ!$BL1945+ДАННЫЕ!$BM1945&gt;0,1,0)&amp;"x"&amp;ДАННЫЕ!$BK1945&amp;"y"&amp;ДАННЫЕ!$BL1945&amp;"z"&amp;ДАННЫЕ!$BM1945&amp;"c"&amp;IF(ДАННЫЕ!$BK1945+ДАННЫЕ!$BL1945+ДАННЫЕ!$BM1945=3,1,0)&amp;"a"&amp;IF(ДАННЫЕ!$BQ1945+ДАННЫЕ!$BR1945&gt;0,1,0)&amp;"d"&amp;ДАННЫЕ!$BQ1945&amp;"v"&amp;ДАННЫЕ!$BR1945&amp;"p"&amp;ДАННЫЕ!$BS1945&amp;"n"&amp;ДАННЫЕ!$BU1945&amp;"t"&amp;ДАННЫЕ!$BV1945&amp;"o"&amp;ДАННЫЕ!$BT1945&amp;"l"&amp;IF(ДАННЫЕ!$BN1945&gt;0,1,0)&amp;ДАННЫЕ!$BN1945&amp;"g"&amp;ДАННЫЕ!$BO1945&amp;"s"&amp;ДАННЫЕ!$BP1945&amp;"DZ"&amp;IF(ДАННЫЕ!B1945-ДАННЫЕ!G1945 &lt; 60,IF(ДАННЫЕ!B1945-ДАННЫЕ!G1945 &gt;= 0,1,0),0)&amp;"u"&amp;IF(ДАННЫЕ!$CJ1945&gt;0,1,0)</f>
        <v>brCD0h0xyzc0a0dvpntol0gsDZ1u0</v>
      </c>
      <c r="N1945" s="28" t="str">
        <f ca="1">ДАННЫЕ!$F1945&amp;ДАННЫЕ!$I1945&amp;"g"&amp;B1945&amp;"cf"&amp;D1945&amp;"a"&amp;IF(ДАННЫЕ!$BX1945&gt;0,1,0)&amp;IF(ДАННЫЕ!$BF1945&gt;500,1,IF(ДАННЫЕ!$BF1945&gt;350,2,IF(ДАННЫЕ!$BF1945&gt;=200,3,IF(ДАННЫЕ!$BF1945&gt;=100,4,IF(ДАННЫЕ!$BF1945&gt;=50,5,IF(ДАННЫЕ!$BF1945&lt;50,6,0))))))&amp;"AR"&amp;IF(DATEDIF(ДАННЫЕ!$BX1945,ДАННЫЕ!$F$1,"y")&gt;1,1,0)&amp;"VG"&amp;IF(ДАННЫЕ!$BH1945="0",1,0)&amp;"o"&amp;IF(T1945+ДАННЫЕ!$AF1945+ДАННЫЕ!$AG1945+ДАННЫЕ!$AH1945+ДАННЫЕ!$AI1945+ДАННЫЕ!$AJ1945+ДАННЫЕ!$AP1945+ДАННЫЕ!$AQ1945+ДАННЫЕ!$AR1945+ДАННЫЕ!$AU1945+ДАННЫЕ!$AW1945+ДАННЫЕ!$AS1945+ДАННЫЕ!$AT1945&gt;0,1,0)&amp;"x"&amp;ДАННЫЕ!$AG1945&amp;"p"&amp;IF(ДАННЫЕ!$BY1945&gt;0,1,0)&amp;"v"&amp;IF(ДАННЫЕ!$BZ1945&gt;0,1,0)&amp;"n"&amp;ДАННЫЕ!$CA1945&amp;"t"&amp;ДАННЫЕ!$AY1945&amp;"k"&amp;ДАННЫЕ!$CB1945&amp;"q"&amp;ДАННЫЕ!$CC1945&amp;"w"&amp;ДАННЫЕ!$CD1945&amp;"e"&amp;ДАННЫЕ!$CE1945&amp;"m"&amp;ДАННЫЕ!$CF1945&amp;"c"&amp;ДАННЫЕ!$CG1945&amp;"z"&amp;ДАННЫЕ!$CH1945&amp;"d"&amp;IF(H1945=4,1,0)&amp;"s"&amp;IF(ДАННЫЕ!$J1945=1,0,1)&amp;"u"&amp;IF(ДАННЫЕ!$CJ1945&gt;0,1,0)</f>
        <v>g0cf0a06AR1VG0o0xp0v0ntkqwemczd0s1u0</v>
      </c>
      <c r="O1945" s="28" t="str">
        <f>ДАННЫЕ!$I1945&amp;"g"&amp;B1945&amp;A1945&amp;"f"&amp;P1945&amp;"c"&amp;IF(ДАННЫЕ!$U1945&gt;0,1,0)&amp;"s"&amp;IF(ДАННЫЕ!$Q1945&gt;0,IF(YEAR(ДАННЫЕ!$F$1)=YEAR(ДАННЫЕ!$Q1945),IF(MONTH(ДАННЫЕ!$F$1)=MONTH(ДАННЫЕ!$Q1945),111,11),1),0)&amp;"i"&amp;IF(ДАННЫЕ!$R1945+ДАННЫЕ!$S1945+ДАННЫЕ!$T1945=0,0,1)&amp;"h"&amp;IF(ДАННЫЕ!$P1945&gt;0,1,0)&amp;"p"&amp;IF(ДАННЫЕ!$CI1945&gt;0,IF(YEAR(ДАННЫЕ!$F$1)=YEAR(ДАННЫЕ!$CI1945),IF(MONTH(ДАННЫЕ!$F$1)=MONTH(ДАННЫЕ!$CI1945),111,11),1),0)&amp;"d"&amp;IF(ДАННЫЕ!$CJ1945&gt;0,IF(YEAR(ДАННЫЕ!$F$1)=YEAR(ДАННЫЕ!$CJ1945),IF(MONTH(ДАННЫЕ!$F$1)=MONTH(ДАННЫЕ!$CJ1945),111,11),1),0)&amp;"o"&amp;IF(ДАННЫЕ!$CK1945&gt;0,IF(MONTH(ДАННЫЕ!$F$1)=MONTH(ДАННЫЕ!$CK1945),111,11),0)&amp;"v"&amp;IF(ДАННЫЕ!$BE1945&gt;0,IF(MONTH(ДАННЫЕ!$F$1)=MONTH(ДАННЫЕ!$BE1945),111,11),0)</f>
        <v>g00f0c0s0i0h0p0d0o0v0</v>
      </c>
      <c r="P1945" s="15">
        <f t="shared" si="92"/>
        <v>0</v>
      </c>
      <c r="Q1945" s="15">
        <f>IF(ДАННЫЕ!$F$1&gt;ДАННЫЕ!$N1945,IF(YEAR(ДАННЫЕ!$F$1)=YEAR(ДАННЫЕ!M1945),1,0),0)</f>
        <v>0</v>
      </c>
      <c r="R1945" s="15">
        <f>IF(ДАННЫЕ!$F$1&gt;ДАННЫЕ!$N1945,IF(YEAR(ДАННЫЕ!$F$1)=YEAR(ДАННЫЕ!N1945),1,0),0)</f>
        <v>0</v>
      </c>
      <c r="S1945" s="15">
        <f>IF(ДАННЫЕ!$AA1945="2А",1,IF(ДАННЫЕ!$AA1945="2Б",2,IF(ДАННЫЕ!$AA1945="2В",3,IF(ДАННЫЕ!$AA1945=3,4,IF(ДАННЫЕ!$AA1945="4А",5,IF(ДАННЫЕ!$AA1945="4Б",6,IF(ДАННЫЕ!$AA1945="4В",7,IF(ДАННЫЕ!$AA1945=5,8,0))))))))</f>
        <v>0</v>
      </c>
      <c r="T1945" s="15">
        <f>IF(OR(ДАННЫЕ!$AC1945=2,ДАННЫЕ!$AD1945=2,ДАННЫЕ!$AE1945=2),2,IF(OR(ДАННЫЕ!$AC1945=1,ДАННЫЕ!$AD1945=1,ДАННЫЕ!$AE1945=1),1,0))</f>
        <v>0</v>
      </c>
    </row>
    <row r="1946" spans="1:20" x14ac:dyDescent="0.2">
      <c r="A1946" s="78">
        <f>IF(B1946&gt;0,IF(MONTH(ДАННЫЕ!$F$1)=MONTH(ДАННЫЕ!$B1946),1,0),0)</f>
        <v>0</v>
      </c>
      <c r="B1946" s="14">
        <f>IF(ДАННЫЕ!$B1946&gt;0,IF(YEAR(ДАННЫЕ!$F$1)=YEAR(ДАННЫЕ!$B1946),1,0),0)</f>
        <v>0</v>
      </c>
      <c r="C1946" s="14">
        <f>IF(ДАННЫЕ!$CM1946&gt;0,IF(YEAR(ДАННЫЕ!$F$1)=YEAR(ДАННЫЕ!$CM1946),1,0),0)</f>
        <v>0</v>
      </c>
      <c r="D1946" s="14">
        <f>IF(ДАННЫЕ!$CJ1946&gt;0,IF(ДАННЫЕ!$CL1946&gt;ДАННЫЕ!$F$1,1,IF(ДАННЫЕ!$CL1946&gt;0,0,1)),0)</f>
        <v>0</v>
      </c>
      <c r="E1946" s="43" t="str">
        <f ca="1">IF(ДАННЫЕ!$F$1&gt;0,IF(ДАННЫЕ!$G1946&gt;0,DATEDIF(ДАННЫЕ!$G1946,ДАННЫЕ!$F$1,"y"),""),IF(ДАННЫЕ!$G1946&gt;0,DATEDIF(ДАННЫЕ!$G1946,TODAY(),"y"),""))</f>
        <v/>
      </c>
      <c r="F1946" s="43" t="str">
        <f xml:space="preserve"> IF(ДАННЫЕ!$F1946="М",IF(E1946&gt;=18,IF(E1946&lt;60,1,""),""),"")&amp;IF(ДАННЫЕ!$F1946="Ж",IF(E1946&gt;=18,IF(E1946&lt;55,1,""),""),"")</f>
        <v/>
      </c>
      <c r="G1946" s="43" t="str">
        <f xml:space="preserve"> IF(ДАННЫЕ!$F1946="М",IF(E1946&gt;=60,2,""),"")&amp;IF(ДАННЫЕ!$F1946="Ж",IF(E1946&gt;=55,2,""),"")</f>
        <v/>
      </c>
      <c r="H1946" s="43" t="str">
        <f t="shared" ca="1" si="90"/>
        <v/>
      </c>
      <c r="I1946" s="43" t="str">
        <f t="shared" ca="1" si="91"/>
        <v>03</v>
      </c>
      <c r="J1946" s="28" t="str">
        <f ca="1">ДАННЫЕ!$F1946&amp;H1946&amp;I1946&amp;ДАННЫЕ!$I1946&amp;"m"&amp;IF(ДАННЫЕ!$I1946&gt;0,IF(ДАННЫЕ!$J1946&gt;0,0,1),"")&amp;"f"&amp;IF(ДАННЫЕ!$R1946&gt;0,IF(YEAR(ДАННЫЕ!$F$1)=YEAR(ДАННЫЕ!$R1946),1,0),0)&amp;"z"&amp;ДАННЫЕ!$R1946&amp;"p"&amp;ДАННЫЕ!$S1946&amp;"i"&amp;ДАННЫЕ!$T1946&amp;"h"&amp;ДАННЫЕ!$K1946&amp;"be"&amp;ДАННЫЕ!$BI1946&amp;"CD"&amp;IF(ДАННЫЕ!BF1946&gt;500,4,IF(ДАННЫЕ!BF1946&gt;350,3,IF(ДАННЫЕ!BF1946&gt;200,2,IF(ДАННЫЕ!BF1946&gt;0,1,0))))&amp;"g"&amp;B1946&amp;"d"&amp;H1946&amp;"l"&amp;ДАННЫЕ!AT1946&amp;"a"&amp;ДАННЫЕ!$V1946&amp;"v"&amp;R1946&amp;"k"&amp;ДАННЫЕ!$U1946&amp;"s"&amp;ДАННЫЕ!$Y1946&amp;"t"&amp;ДАННЫЕ!$X1946&amp;"b"&amp;IF(ДАННЫЕ!$Q1946&gt;1,1,0)&amp;"PP"&amp;ДАННЫЕ!Z1946&amp;"c"&amp;S1946&amp;"x"&amp;IF(ДАННЫЕ!$BY1946&gt;0,IF(YEAR(ДАННЫЕ!$F$1)=YEAR(ДАННЫЕ!$BY1946),1,0),0)&amp;"n"&amp;IF(ДАННЫЕ!$BZ1946&gt;0,IF(YEAR(ДАННЫЕ!$F$1)=YEAR(ДАННЫЕ!$BZ1946),1,0),0)&amp;"u"&amp;D1946&amp;"z"&amp;IF(ДАННЫЕ!$CL1946&gt;0,IF(YEAR(ДАННЫЕ!$F$1)&gt;YEAR(ДАННЫЕ!$CL1946),11,12),0)</f>
        <v>03mf0zpihbeCD0g0dlav0kstb0PPc0x0n0u0z0</v>
      </c>
      <c r="K1946" s="28" t="str">
        <f ca="1">ДАННЫЕ!$I1946&amp;"x"&amp;B1946&amp;"w"&amp;IF(T1946+ДАННЫЕ!AD1946+ДАННЫЕ!AE1946+ДАННЫЕ!AF1946+ДАННЫЕ!AG1946+ДАННЫЕ!AH1946+ДАННЫЕ!$AL1946+ДАННЫЕ!AI1946+ДАННЫЕ!AJ1946+ДАННЫЕ!AK1946+ДАННЫЕ!AP1946+ДАННЫЕ!AQ1946+ДАННЫЕ!AR1946+ДАННЫЕ!$AM1946+ДАННЫЕ!$AN1946+ДАННЫЕ!AS1946+ДАННЫЕ!AT1946&gt;0,1,0)&amp;IF(OR(T1946=2,ДАННЫЕ!AD1946=2,ДАННЫЕ!AE1946=2,ДАННЫЕ!AF1946=2,ДАННЫЕ!AG1946=2,ДАННЫЕ!AH1946=2,ДАННЫЕ!$AL1946=2,ДАННЫЕ!AI1946=2,ДАННЫЕ!AJ1946=2,ДАННЫЕ!AK1946=2,ДАННЫЕ!AP1946=2,ДАННЫЕ!AQ1946=2,ДАННЫЕ!AR1946=2,ДАННЫЕ!$AM1946=2,ДАННЫЕ!$AN1946=2,ДАННЫЕ!AS1946=2,ДАННЫЕ!AT1946=2),2,0)&amp;"t"&amp;IF(T1946&gt;0,"1"&amp;T1946,"00")&amp;"f"&amp;IF(ДАННЫЕ!$AC1946,"1"&amp;ДАННЫЕ!$AC1946,"00")&amp;"b"&amp;IF(ДАННЫЕ!$AD1946,"1"&amp;ДАННЫЕ!$AD1946,"00")&amp;"g"&amp;IF(ДАННЫЕ!$AF1946,"1"&amp;ДАННЫЕ!$AF1946,"00")&amp;"c"&amp;IF(ДАННЫЕ!$AG1946,"1"&amp;ДАННЫЕ!$AG1946,"00")&amp;"i"&amp;IF(ДАННЫЕ!$AH1946,"1"&amp;ДАННЫЕ!$AH1946,"00")&amp;"r"&amp;IF(ДАННЫЕ!$AL1946,"1"&amp;ДАННЫЕ!$AL1946,"00")&amp;"m"&amp;IF(ДАННЫЕ!$AI1946,"1"&amp;ДАННЫЕ!$AI1946,"00")&amp;"hS"&amp;IF(ДАННЫЕ!$AJ1946,"1"&amp;ДАННЫЕ!$AJ1946,"00")&amp;"hZ"&amp;IF(ДАННЫЕ!$AK1946,"1"&amp;ДАННЫЕ!$AK1946,"00")&amp;"p"&amp;IF(ДАННЫЕ!$AP1946,"1"&amp;ДАННЫЕ!$AP1946,"00")&amp;"k"&amp;IF(ДАННЫЕ!$AQ1946,"1"&amp;ДАННЫЕ!$AQ1946,"00")&amp;"z"&amp;IF(ДАННЫЕ!$AR1946,"1"&amp;ДАННЫЕ!$AR1946,"00")&amp;"j"&amp;IF(ДАННЫЕ!$AM1946,"1"&amp;ДАННЫЕ!$AM1946,"00")&amp;"n"&amp;IF(ДАННЫЕ!$AN1946,"1"&amp;ДАННЫЕ!$AN1946,"00")&amp;"E"&amp;ДАННЫЕ!BI1946&amp;"L"&amp;ДАННЫЕ!AO1946&amp;"h"&amp;IF(ДАННЫЕ!$AU1946&gt;0,1,0)&amp;"v"&amp;IF(ДАННЫЕ!$AW1946&gt;0,1,0)&amp;"a"&amp;IF(ДАННЫЕ!$AS1946,"1"&amp;ДАННЫЕ!$AS1946,"00")&amp;"s"&amp;IF(ДАННЫЕ!$AT1946,"1"&amp;ДАННЫЕ!$AT1946,"00")&amp;"u"&amp;IF(ДАННЫЕ!$CJ1946&gt;0,1,0)&amp;"y"&amp;B1946&amp;"d"&amp;H1946&amp;"e"&amp;F1946&amp;G1946</f>
        <v>x0w00t00f00b00g00c00i00r00m00hS00hZ00p00k00z00j00n00ELh0v0a00s00u0y0de</v>
      </c>
      <c r="L1946" s="28" t="str">
        <f ca="1">ДАННЫЕ!$I1946&amp;"VN"&amp;IF(ДАННЫЕ!AW1946&gt;0,11,10)&amp;"CD"&amp;IF(ДАННЫЕ!BF1946&gt;500,16,IF(ДАННЫЕ!BF1946&gt;350,15,IF(ДАННЫЕ!BF1946&gt;=200,14,IF(ДАННЫЕ!BF1946&gt;=100,13,IF(ДАННЫЕ!BF1946&gt;=50,12,IF(ДАННЫЕ!BF1946&gt;0,11,10))))))&amp;"AR"&amp;IF(ДАННЫЕ!BX1946&gt;0,1,0)&amp;"GD"&amp;B1946&amp;"VV"&amp;IF(E1946&gt;=5,IF(E1946&lt;18,1,0),0)</f>
        <v>VN10CD10AR0GD0VV0</v>
      </c>
      <c r="M1946" s="28" t="str">
        <f>ДАННЫЕ!$I1946&amp;"b"&amp;ДАННЫЕ!$BI1946&amp;"r"&amp;ДАННЫЕ!$BJ1946&amp;"CD"&amp;IF(ДАННЫЕ!BF1946&gt;0,IF(ДАННЫЕ!BF1946&lt;200,1,IF(ДАННЫЕ!BF1946&lt;350,2,3)),0)&amp;"h"&amp;IF(ДАННЫЕ!$BK1946+ДАННЫЕ!$BL1946+ДАННЫЕ!$BM1946&gt;0,1,0)&amp;"x"&amp;ДАННЫЕ!$BK1946&amp;"y"&amp;ДАННЫЕ!$BL1946&amp;"z"&amp;ДАННЫЕ!$BM1946&amp;"c"&amp;IF(ДАННЫЕ!$BK1946+ДАННЫЕ!$BL1946+ДАННЫЕ!$BM1946=3,1,0)&amp;"a"&amp;IF(ДАННЫЕ!$BQ1946+ДАННЫЕ!$BR1946&gt;0,1,0)&amp;"d"&amp;ДАННЫЕ!$BQ1946&amp;"v"&amp;ДАННЫЕ!$BR1946&amp;"p"&amp;ДАННЫЕ!$BS1946&amp;"n"&amp;ДАННЫЕ!$BU1946&amp;"t"&amp;ДАННЫЕ!$BV1946&amp;"o"&amp;ДАННЫЕ!$BT1946&amp;"l"&amp;IF(ДАННЫЕ!$BN1946&gt;0,1,0)&amp;ДАННЫЕ!$BN1946&amp;"g"&amp;ДАННЫЕ!$BO1946&amp;"s"&amp;ДАННЫЕ!$BP1946&amp;"DZ"&amp;IF(ДАННЫЕ!B1946-ДАННЫЕ!G1946 &lt; 60,IF(ДАННЫЕ!B1946-ДАННЫЕ!G1946 &gt;= 0,1,0),0)&amp;"u"&amp;IF(ДАННЫЕ!$CJ1946&gt;0,1,0)</f>
        <v>brCD0h0xyzc0a0dvpntol0gsDZ1u0</v>
      </c>
      <c r="N1946" s="28" t="str">
        <f ca="1">ДАННЫЕ!$F1946&amp;ДАННЫЕ!$I1946&amp;"g"&amp;B1946&amp;"cf"&amp;D1946&amp;"a"&amp;IF(ДАННЫЕ!$BX1946&gt;0,1,0)&amp;IF(ДАННЫЕ!$BF1946&gt;500,1,IF(ДАННЫЕ!$BF1946&gt;350,2,IF(ДАННЫЕ!$BF1946&gt;=200,3,IF(ДАННЫЕ!$BF1946&gt;=100,4,IF(ДАННЫЕ!$BF1946&gt;=50,5,IF(ДАННЫЕ!$BF1946&lt;50,6,0))))))&amp;"AR"&amp;IF(DATEDIF(ДАННЫЕ!$BX1946,ДАННЫЕ!$F$1,"y")&gt;1,1,0)&amp;"VG"&amp;IF(ДАННЫЕ!$BH1946="0",1,0)&amp;"o"&amp;IF(T1946+ДАННЫЕ!$AF1946+ДАННЫЕ!$AG1946+ДАННЫЕ!$AH1946+ДАННЫЕ!$AI1946+ДАННЫЕ!$AJ1946+ДАННЫЕ!$AP1946+ДАННЫЕ!$AQ1946+ДАННЫЕ!$AR1946+ДАННЫЕ!$AU1946+ДАННЫЕ!$AW1946+ДАННЫЕ!$AS1946+ДАННЫЕ!$AT1946&gt;0,1,0)&amp;"x"&amp;ДАННЫЕ!$AG1946&amp;"p"&amp;IF(ДАННЫЕ!$BY1946&gt;0,1,0)&amp;"v"&amp;IF(ДАННЫЕ!$BZ1946&gt;0,1,0)&amp;"n"&amp;ДАННЫЕ!$CA1946&amp;"t"&amp;ДАННЫЕ!$AY1946&amp;"k"&amp;ДАННЫЕ!$CB1946&amp;"q"&amp;ДАННЫЕ!$CC1946&amp;"w"&amp;ДАННЫЕ!$CD1946&amp;"e"&amp;ДАННЫЕ!$CE1946&amp;"m"&amp;ДАННЫЕ!$CF1946&amp;"c"&amp;ДАННЫЕ!$CG1946&amp;"z"&amp;ДАННЫЕ!$CH1946&amp;"d"&amp;IF(H1946=4,1,0)&amp;"s"&amp;IF(ДАННЫЕ!$J1946=1,0,1)&amp;"u"&amp;IF(ДАННЫЕ!$CJ1946&gt;0,1,0)</f>
        <v>g0cf0a06AR1VG0o0xp0v0ntkqwemczd0s1u0</v>
      </c>
      <c r="O1946" s="28" t="str">
        <f>ДАННЫЕ!$I1946&amp;"g"&amp;B1946&amp;A1946&amp;"f"&amp;P1946&amp;"c"&amp;IF(ДАННЫЕ!$U1946&gt;0,1,0)&amp;"s"&amp;IF(ДАННЫЕ!$Q1946&gt;0,IF(YEAR(ДАННЫЕ!$F$1)=YEAR(ДАННЫЕ!$Q1946),IF(MONTH(ДАННЫЕ!$F$1)=MONTH(ДАННЫЕ!$Q1946),111,11),1),0)&amp;"i"&amp;IF(ДАННЫЕ!$R1946+ДАННЫЕ!$S1946+ДАННЫЕ!$T1946=0,0,1)&amp;"h"&amp;IF(ДАННЫЕ!$P1946&gt;0,1,0)&amp;"p"&amp;IF(ДАННЫЕ!$CI1946&gt;0,IF(YEAR(ДАННЫЕ!$F$1)=YEAR(ДАННЫЕ!$CI1946),IF(MONTH(ДАННЫЕ!$F$1)=MONTH(ДАННЫЕ!$CI1946),111,11),1),0)&amp;"d"&amp;IF(ДАННЫЕ!$CJ1946&gt;0,IF(YEAR(ДАННЫЕ!$F$1)=YEAR(ДАННЫЕ!$CJ1946),IF(MONTH(ДАННЫЕ!$F$1)=MONTH(ДАННЫЕ!$CJ1946),111,11),1),0)&amp;"o"&amp;IF(ДАННЫЕ!$CK1946&gt;0,IF(MONTH(ДАННЫЕ!$F$1)=MONTH(ДАННЫЕ!$CK1946),111,11),0)&amp;"v"&amp;IF(ДАННЫЕ!$BE1946&gt;0,IF(MONTH(ДАННЫЕ!$F$1)=MONTH(ДАННЫЕ!$BE1946),111,11),0)</f>
        <v>g00f0c0s0i0h0p0d0o0v0</v>
      </c>
      <c r="P1946" s="15">
        <f t="shared" si="92"/>
        <v>0</v>
      </c>
      <c r="Q1946" s="15">
        <f>IF(ДАННЫЕ!$F$1&gt;ДАННЫЕ!$N1946,IF(YEAR(ДАННЫЕ!$F$1)=YEAR(ДАННЫЕ!M1946),1,0),0)</f>
        <v>0</v>
      </c>
      <c r="R1946" s="15">
        <f>IF(ДАННЫЕ!$F$1&gt;ДАННЫЕ!$N1946,IF(YEAR(ДАННЫЕ!$F$1)=YEAR(ДАННЫЕ!N1946),1,0),0)</f>
        <v>0</v>
      </c>
      <c r="S1946" s="15">
        <f>IF(ДАННЫЕ!$AA1946="2А",1,IF(ДАННЫЕ!$AA1946="2Б",2,IF(ДАННЫЕ!$AA1946="2В",3,IF(ДАННЫЕ!$AA1946=3,4,IF(ДАННЫЕ!$AA1946="4А",5,IF(ДАННЫЕ!$AA1946="4Б",6,IF(ДАННЫЕ!$AA1946="4В",7,IF(ДАННЫЕ!$AA1946=5,8,0))))))))</f>
        <v>0</v>
      </c>
      <c r="T1946" s="15">
        <f>IF(OR(ДАННЫЕ!$AC1946=2,ДАННЫЕ!$AD1946=2,ДАННЫЕ!$AE1946=2),2,IF(OR(ДАННЫЕ!$AC1946=1,ДАННЫЕ!$AD1946=1,ДАННЫЕ!$AE1946=1),1,0))</f>
        <v>0</v>
      </c>
    </row>
    <row r="1947" spans="1:20" x14ac:dyDescent="0.2">
      <c r="A1947" s="78">
        <f>IF(B1947&gt;0,IF(MONTH(ДАННЫЕ!$F$1)=MONTH(ДАННЫЕ!$B1947),1,0),0)</f>
        <v>0</v>
      </c>
      <c r="B1947" s="14">
        <f>IF(ДАННЫЕ!$B1947&gt;0,IF(YEAR(ДАННЫЕ!$F$1)=YEAR(ДАННЫЕ!$B1947),1,0),0)</f>
        <v>0</v>
      </c>
      <c r="C1947" s="14">
        <f>IF(ДАННЫЕ!$CM1947&gt;0,IF(YEAR(ДАННЫЕ!$F$1)=YEAR(ДАННЫЕ!$CM1947),1,0),0)</f>
        <v>0</v>
      </c>
      <c r="D1947" s="14">
        <f>IF(ДАННЫЕ!$CJ1947&gt;0,IF(ДАННЫЕ!$CL1947&gt;ДАННЫЕ!$F$1,1,IF(ДАННЫЕ!$CL1947&gt;0,0,1)),0)</f>
        <v>0</v>
      </c>
      <c r="E1947" s="43" t="str">
        <f ca="1">IF(ДАННЫЕ!$F$1&gt;0,IF(ДАННЫЕ!$G1947&gt;0,DATEDIF(ДАННЫЕ!$G1947,ДАННЫЕ!$F$1,"y"),""),IF(ДАННЫЕ!$G1947&gt;0,DATEDIF(ДАННЫЕ!$G1947,TODAY(),"y"),""))</f>
        <v/>
      </c>
      <c r="F1947" s="43" t="str">
        <f xml:space="preserve"> IF(ДАННЫЕ!$F1947="М",IF(E1947&gt;=18,IF(E1947&lt;60,1,""),""),"")&amp;IF(ДАННЫЕ!$F1947="Ж",IF(E1947&gt;=18,IF(E1947&lt;55,1,""),""),"")</f>
        <v/>
      </c>
      <c r="G1947" s="43" t="str">
        <f xml:space="preserve"> IF(ДАННЫЕ!$F1947="М",IF(E1947&gt;=60,2,""),"")&amp;IF(ДАННЫЕ!$F1947="Ж",IF(E1947&gt;=55,2,""),"")</f>
        <v/>
      </c>
      <c r="H1947" s="43" t="str">
        <f t="shared" ca="1" si="90"/>
        <v/>
      </c>
      <c r="I1947" s="43" t="str">
        <f t="shared" ca="1" si="91"/>
        <v>03</v>
      </c>
      <c r="J1947" s="28" t="str">
        <f ca="1">ДАННЫЕ!$F1947&amp;H1947&amp;I1947&amp;ДАННЫЕ!$I1947&amp;"m"&amp;IF(ДАННЫЕ!$I1947&gt;0,IF(ДАННЫЕ!$J1947&gt;0,0,1),"")&amp;"f"&amp;IF(ДАННЫЕ!$R1947&gt;0,IF(YEAR(ДАННЫЕ!$F$1)=YEAR(ДАННЫЕ!$R1947),1,0),0)&amp;"z"&amp;ДАННЫЕ!$R1947&amp;"p"&amp;ДАННЫЕ!$S1947&amp;"i"&amp;ДАННЫЕ!$T1947&amp;"h"&amp;ДАННЫЕ!$K1947&amp;"be"&amp;ДАННЫЕ!$BI1947&amp;"CD"&amp;IF(ДАННЫЕ!BF1947&gt;500,4,IF(ДАННЫЕ!BF1947&gt;350,3,IF(ДАННЫЕ!BF1947&gt;200,2,IF(ДАННЫЕ!BF1947&gt;0,1,0))))&amp;"g"&amp;B1947&amp;"d"&amp;H1947&amp;"l"&amp;ДАННЫЕ!AT1947&amp;"a"&amp;ДАННЫЕ!$V1947&amp;"v"&amp;R1947&amp;"k"&amp;ДАННЫЕ!$U1947&amp;"s"&amp;ДАННЫЕ!$Y1947&amp;"t"&amp;ДАННЫЕ!$X1947&amp;"b"&amp;IF(ДАННЫЕ!$Q1947&gt;1,1,0)&amp;"PP"&amp;ДАННЫЕ!Z1947&amp;"c"&amp;S1947&amp;"x"&amp;IF(ДАННЫЕ!$BY1947&gt;0,IF(YEAR(ДАННЫЕ!$F$1)=YEAR(ДАННЫЕ!$BY1947),1,0),0)&amp;"n"&amp;IF(ДАННЫЕ!$BZ1947&gt;0,IF(YEAR(ДАННЫЕ!$F$1)=YEAR(ДАННЫЕ!$BZ1947),1,0),0)&amp;"u"&amp;D1947&amp;"z"&amp;IF(ДАННЫЕ!$CL1947&gt;0,IF(YEAR(ДАННЫЕ!$F$1)&gt;YEAR(ДАННЫЕ!$CL1947),11,12),0)</f>
        <v>03mf0zpihbeCD0g0dlav0kstb0PPc0x0n0u0z0</v>
      </c>
      <c r="K1947" s="28" t="str">
        <f ca="1">ДАННЫЕ!$I1947&amp;"x"&amp;B1947&amp;"w"&amp;IF(T1947+ДАННЫЕ!AD1947+ДАННЫЕ!AE1947+ДАННЫЕ!AF1947+ДАННЫЕ!AG1947+ДАННЫЕ!AH1947+ДАННЫЕ!$AL1947+ДАННЫЕ!AI1947+ДАННЫЕ!AJ1947+ДАННЫЕ!AK1947+ДАННЫЕ!AP1947+ДАННЫЕ!AQ1947+ДАННЫЕ!AR1947+ДАННЫЕ!$AM1947+ДАННЫЕ!$AN1947+ДАННЫЕ!AS1947+ДАННЫЕ!AT1947&gt;0,1,0)&amp;IF(OR(T1947=2,ДАННЫЕ!AD1947=2,ДАННЫЕ!AE1947=2,ДАННЫЕ!AF1947=2,ДАННЫЕ!AG1947=2,ДАННЫЕ!AH1947=2,ДАННЫЕ!$AL1947=2,ДАННЫЕ!AI1947=2,ДАННЫЕ!AJ1947=2,ДАННЫЕ!AK1947=2,ДАННЫЕ!AP1947=2,ДАННЫЕ!AQ1947=2,ДАННЫЕ!AR1947=2,ДАННЫЕ!$AM1947=2,ДАННЫЕ!$AN1947=2,ДАННЫЕ!AS1947=2,ДАННЫЕ!AT1947=2),2,0)&amp;"t"&amp;IF(T1947&gt;0,"1"&amp;T1947,"00")&amp;"f"&amp;IF(ДАННЫЕ!$AC1947,"1"&amp;ДАННЫЕ!$AC1947,"00")&amp;"b"&amp;IF(ДАННЫЕ!$AD1947,"1"&amp;ДАННЫЕ!$AD1947,"00")&amp;"g"&amp;IF(ДАННЫЕ!$AF1947,"1"&amp;ДАННЫЕ!$AF1947,"00")&amp;"c"&amp;IF(ДАННЫЕ!$AG1947,"1"&amp;ДАННЫЕ!$AG1947,"00")&amp;"i"&amp;IF(ДАННЫЕ!$AH1947,"1"&amp;ДАННЫЕ!$AH1947,"00")&amp;"r"&amp;IF(ДАННЫЕ!$AL1947,"1"&amp;ДАННЫЕ!$AL1947,"00")&amp;"m"&amp;IF(ДАННЫЕ!$AI1947,"1"&amp;ДАННЫЕ!$AI1947,"00")&amp;"hS"&amp;IF(ДАННЫЕ!$AJ1947,"1"&amp;ДАННЫЕ!$AJ1947,"00")&amp;"hZ"&amp;IF(ДАННЫЕ!$AK1947,"1"&amp;ДАННЫЕ!$AK1947,"00")&amp;"p"&amp;IF(ДАННЫЕ!$AP1947,"1"&amp;ДАННЫЕ!$AP1947,"00")&amp;"k"&amp;IF(ДАННЫЕ!$AQ1947,"1"&amp;ДАННЫЕ!$AQ1947,"00")&amp;"z"&amp;IF(ДАННЫЕ!$AR1947,"1"&amp;ДАННЫЕ!$AR1947,"00")&amp;"j"&amp;IF(ДАННЫЕ!$AM1947,"1"&amp;ДАННЫЕ!$AM1947,"00")&amp;"n"&amp;IF(ДАННЫЕ!$AN1947,"1"&amp;ДАННЫЕ!$AN1947,"00")&amp;"E"&amp;ДАННЫЕ!BI1947&amp;"L"&amp;ДАННЫЕ!AO1947&amp;"h"&amp;IF(ДАННЫЕ!$AU1947&gt;0,1,0)&amp;"v"&amp;IF(ДАННЫЕ!$AW1947&gt;0,1,0)&amp;"a"&amp;IF(ДАННЫЕ!$AS1947,"1"&amp;ДАННЫЕ!$AS1947,"00")&amp;"s"&amp;IF(ДАННЫЕ!$AT1947,"1"&amp;ДАННЫЕ!$AT1947,"00")&amp;"u"&amp;IF(ДАННЫЕ!$CJ1947&gt;0,1,0)&amp;"y"&amp;B1947&amp;"d"&amp;H1947&amp;"e"&amp;F1947&amp;G1947</f>
        <v>x0w00t00f00b00g00c00i00r00m00hS00hZ00p00k00z00j00n00ELh0v0a00s00u0y0de</v>
      </c>
      <c r="L1947" s="28" t="str">
        <f ca="1">ДАННЫЕ!$I1947&amp;"VN"&amp;IF(ДАННЫЕ!AW1947&gt;0,11,10)&amp;"CD"&amp;IF(ДАННЫЕ!BF1947&gt;500,16,IF(ДАННЫЕ!BF1947&gt;350,15,IF(ДАННЫЕ!BF1947&gt;=200,14,IF(ДАННЫЕ!BF1947&gt;=100,13,IF(ДАННЫЕ!BF1947&gt;=50,12,IF(ДАННЫЕ!BF1947&gt;0,11,10))))))&amp;"AR"&amp;IF(ДАННЫЕ!BX1947&gt;0,1,0)&amp;"GD"&amp;B1947&amp;"VV"&amp;IF(E1947&gt;=5,IF(E1947&lt;18,1,0),0)</f>
        <v>VN10CD10AR0GD0VV0</v>
      </c>
      <c r="M1947" s="28" t="str">
        <f>ДАННЫЕ!$I1947&amp;"b"&amp;ДАННЫЕ!$BI1947&amp;"r"&amp;ДАННЫЕ!$BJ1947&amp;"CD"&amp;IF(ДАННЫЕ!BF1947&gt;0,IF(ДАННЫЕ!BF1947&lt;200,1,IF(ДАННЫЕ!BF1947&lt;350,2,3)),0)&amp;"h"&amp;IF(ДАННЫЕ!$BK1947+ДАННЫЕ!$BL1947+ДАННЫЕ!$BM1947&gt;0,1,0)&amp;"x"&amp;ДАННЫЕ!$BK1947&amp;"y"&amp;ДАННЫЕ!$BL1947&amp;"z"&amp;ДАННЫЕ!$BM1947&amp;"c"&amp;IF(ДАННЫЕ!$BK1947+ДАННЫЕ!$BL1947+ДАННЫЕ!$BM1947=3,1,0)&amp;"a"&amp;IF(ДАННЫЕ!$BQ1947+ДАННЫЕ!$BR1947&gt;0,1,0)&amp;"d"&amp;ДАННЫЕ!$BQ1947&amp;"v"&amp;ДАННЫЕ!$BR1947&amp;"p"&amp;ДАННЫЕ!$BS1947&amp;"n"&amp;ДАННЫЕ!$BU1947&amp;"t"&amp;ДАННЫЕ!$BV1947&amp;"o"&amp;ДАННЫЕ!$BT1947&amp;"l"&amp;IF(ДАННЫЕ!$BN1947&gt;0,1,0)&amp;ДАННЫЕ!$BN1947&amp;"g"&amp;ДАННЫЕ!$BO1947&amp;"s"&amp;ДАННЫЕ!$BP1947&amp;"DZ"&amp;IF(ДАННЫЕ!B1947-ДАННЫЕ!G1947 &lt; 60,IF(ДАННЫЕ!B1947-ДАННЫЕ!G1947 &gt;= 0,1,0),0)&amp;"u"&amp;IF(ДАННЫЕ!$CJ1947&gt;0,1,0)</f>
        <v>brCD0h0xyzc0a0dvpntol0gsDZ1u0</v>
      </c>
      <c r="N1947" s="28" t="str">
        <f ca="1">ДАННЫЕ!$F1947&amp;ДАННЫЕ!$I1947&amp;"g"&amp;B1947&amp;"cf"&amp;D1947&amp;"a"&amp;IF(ДАННЫЕ!$BX1947&gt;0,1,0)&amp;IF(ДАННЫЕ!$BF1947&gt;500,1,IF(ДАННЫЕ!$BF1947&gt;350,2,IF(ДАННЫЕ!$BF1947&gt;=200,3,IF(ДАННЫЕ!$BF1947&gt;=100,4,IF(ДАННЫЕ!$BF1947&gt;=50,5,IF(ДАННЫЕ!$BF1947&lt;50,6,0))))))&amp;"AR"&amp;IF(DATEDIF(ДАННЫЕ!$BX1947,ДАННЫЕ!$F$1,"y")&gt;1,1,0)&amp;"VG"&amp;IF(ДАННЫЕ!$BH1947="0",1,0)&amp;"o"&amp;IF(T1947+ДАННЫЕ!$AF1947+ДАННЫЕ!$AG1947+ДАННЫЕ!$AH1947+ДАННЫЕ!$AI1947+ДАННЫЕ!$AJ1947+ДАННЫЕ!$AP1947+ДАННЫЕ!$AQ1947+ДАННЫЕ!$AR1947+ДАННЫЕ!$AU1947+ДАННЫЕ!$AW1947+ДАННЫЕ!$AS1947+ДАННЫЕ!$AT1947&gt;0,1,0)&amp;"x"&amp;ДАННЫЕ!$AG1947&amp;"p"&amp;IF(ДАННЫЕ!$BY1947&gt;0,1,0)&amp;"v"&amp;IF(ДАННЫЕ!$BZ1947&gt;0,1,0)&amp;"n"&amp;ДАННЫЕ!$CA1947&amp;"t"&amp;ДАННЫЕ!$AY1947&amp;"k"&amp;ДАННЫЕ!$CB1947&amp;"q"&amp;ДАННЫЕ!$CC1947&amp;"w"&amp;ДАННЫЕ!$CD1947&amp;"e"&amp;ДАННЫЕ!$CE1947&amp;"m"&amp;ДАННЫЕ!$CF1947&amp;"c"&amp;ДАННЫЕ!$CG1947&amp;"z"&amp;ДАННЫЕ!$CH1947&amp;"d"&amp;IF(H1947=4,1,0)&amp;"s"&amp;IF(ДАННЫЕ!$J1947=1,0,1)&amp;"u"&amp;IF(ДАННЫЕ!$CJ1947&gt;0,1,0)</f>
        <v>g0cf0a06AR1VG0o0xp0v0ntkqwemczd0s1u0</v>
      </c>
      <c r="O1947" s="28" t="str">
        <f>ДАННЫЕ!$I1947&amp;"g"&amp;B1947&amp;A1947&amp;"f"&amp;P1947&amp;"c"&amp;IF(ДАННЫЕ!$U1947&gt;0,1,0)&amp;"s"&amp;IF(ДАННЫЕ!$Q1947&gt;0,IF(YEAR(ДАННЫЕ!$F$1)=YEAR(ДАННЫЕ!$Q1947),IF(MONTH(ДАННЫЕ!$F$1)=MONTH(ДАННЫЕ!$Q1947),111,11),1),0)&amp;"i"&amp;IF(ДАННЫЕ!$R1947+ДАННЫЕ!$S1947+ДАННЫЕ!$T1947=0,0,1)&amp;"h"&amp;IF(ДАННЫЕ!$P1947&gt;0,1,0)&amp;"p"&amp;IF(ДАННЫЕ!$CI1947&gt;0,IF(YEAR(ДАННЫЕ!$F$1)=YEAR(ДАННЫЕ!$CI1947),IF(MONTH(ДАННЫЕ!$F$1)=MONTH(ДАННЫЕ!$CI1947),111,11),1),0)&amp;"d"&amp;IF(ДАННЫЕ!$CJ1947&gt;0,IF(YEAR(ДАННЫЕ!$F$1)=YEAR(ДАННЫЕ!$CJ1947),IF(MONTH(ДАННЫЕ!$F$1)=MONTH(ДАННЫЕ!$CJ1947),111,11),1),0)&amp;"o"&amp;IF(ДАННЫЕ!$CK1947&gt;0,IF(MONTH(ДАННЫЕ!$F$1)=MONTH(ДАННЫЕ!$CK1947),111,11),0)&amp;"v"&amp;IF(ДАННЫЕ!$BE1947&gt;0,IF(MONTH(ДАННЫЕ!$F$1)=MONTH(ДАННЫЕ!$BE1947),111,11),0)</f>
        <v>g00f0c0s0i0h0p0d0o0v0</v>
      </c>
      <c r="P1947" s="15">
        <f t="shared" si="92"/>
        <v>0</v>
      </c>
      <c r="Q1947" s="15">
        <f>IF(ДАННЫЕ!$F$1&gt;ДАННЫЕ!$N1947,IF(YEAR(ДАННЫЕ!$F$1)=YEAR(ДАННЫЕ!M1947),1,0),0)</f>
        <v>0</v>
      </c>
      <c r="R1947" s="15">
        <f>IF(ДАННЫЕ!$F$1&gt;ДАННЫЕ!$N1947,IF(YEAR(ДАННЫЕ!$F$1)=YEAR(ДАННЫЕ!N1947),1,0),0)</f>
        <v>0</v>
      </c>
      <c r="S1947" s="15">
        <f>IF(ДАННЫЕ!$AA1947="2А",1,IF(ДАННЫЕ!$AA1947="2Б",2,IF(ДАННЫЕ!$AA1947="2В",3,IF(ДАННЫЕ!$AA1947=3,4,IF(ДАННЫЕ!$AA1947="4А",5,IF(ДАННЫЕ!$AA1947="4Б",6,IF(ДАННЫЕ!$AA1947="4В",7,IF(ДАННЫЕ!$AA1947=5,8,0))))))))</f>
        <v>0</v>
      </c>
      <c r="T1947" s="15">
        <f>IF(OR(ДАННЫЕ!$AC1947=2,ДАННЫЕ!$AD1947=2,ДАННЫЕ!$AE1947=2),2,IF(OR(ДАННЫЕ!$AC1947=1,ДАННЫЕ!$AD1947=1,ДАННЫЕ!$AE1947=1),1,0))</f>
        <v>0</v>
      </c>
    </row>
    <row r="1948" spans="1:20" x14ac:dyDescent="0.2">
      <c r="A1948" s="78">
        <f>IF(B1948&gt;0,IF(MONTH(ДАННЫЕ!$F$1)=MONTH(ДАННЫЕ!$B1948),1,0),0)</f>
        <v>0</v>
      </c>
      <c r="B1948" s="14">
        <f>IF(ДАННЫЕ!$B1948&gt;0,IF(YEAR(ДАННЫЕ!$F$1)=YEAR(ДАННЫЕ!$B1948),1,0),0)</f>
        <v>0</v>
      </c>
      <c r="C1948" s="14">
        <f>IF(ДАННЫЕ!$CM1948&gt;0,IF(YEAR(ДАННЫЕ!$F$1)=YEAR(ДАННЫЕ!$CM1948),1,0),0)</f>
        <v>0</v>
      </c>
      <c r="D1948" s="14">
        <f>IF(ДАННЫЕ!$CJ1948&gt;0,IF(ДАННЫЕ!$CL1948&gt;ДАННЫЕ!$F$1,1,IF(ДАННЫЕ!$CL1948&gt;0,0,1)),0)</f>
        <v>0</v>
      </c>
      <c r="E1948" s="43" t="str">
        <f ca="1">IF(ДАННЫЕ!$F$1&gt;0,IF(ДАННЫЕ!$G1948&gt;0,DATEDIF(ДАННЫЕ!$G1948,ДАННЫЕ!$F$1,"y"),""),IF(ДАННЫЕ!$G1948&gt;0,DATEDIF(ДАННЫЕ!$G1948,TODAY(),"y"),""))</f>
        <v/>
      </c>
      <c r="F1948" s="43" t="str">
        <f xml:space="preserve"> IF(ДАННЫЕ!$F1948="М",IF(E1948&gt;=18,IF(E1948&lt;60,1,""),""),"")&amp;IF(ДАННЫЕ!$F1948="Ж",IF(E1948&gt;=18,IF(E1948&lt;55,1,""),""),"")</f>
        <v/>
      </c>
      <c r="G1948" s="43" t="str">
        <f xml:space="preserve"> IF(ДАННЫЕ!$F1948="М",IF(E1948&gt;=60,2,""),"")&amp;IF(ДАННЫЕ!$F1948="Ж",IF(E1948&gt;=55,2,""),"")</f>
        <v/>
      </c>
      <c r="H1948" s="43" t="str">
        <f t="shared" ca="1" si="90"/>
        <v/>
      </c>
      <c r="I1948" s="43" t="str">
        <f t="shared" ca="1" si="91"/>
        <v>03</v>
      </c>
      <c r="J1948" s="28" t="str">
        <f ca="1">ДАННЫЕ!$F1948&amp;H1948&amp;I1948&amp;ДАННЫЕ!$I1948&amp;"m"&amp;IF(ДАННЫЕ!$I1948&gt;0,IF(ДАННЫЕ!$J1948&gt;0,0,1),"")&amp;"f"&amp;IF(ДАННЫЕ!$R1948&gt;0,IF(YEAR(ДАННЫЕ!$F$1)=YEAR(ДАННЫЕ!$R1948),1,0),0)&amp;"z"&amp;ДАННЫЕ!$R1948&amp;"p"&amp;ДАННЫЕ!$S1948&amp;"i"&amp;ДАННЫЕ!$T1948&amp;"h"&amp;ДАННЫЕ!$K1948&amp;"be"&amp;ДАННЫЕ!$BI1948&amp;"CD"&amp;IF(ДАННЫЕ!BF1948&gt;500,4,IF(ДАННЫЕ!BF1948&gt;350,3,IF(ДАННЫЕ!BF1948&gt;200,2,IF(ДАННЫЕ!BF1948&gt;0,1,0))))&amp;"g"&amp;B1948&amp;"d"&amp;H1948&amp;"l"&amp;ДАННЫЕ!AT1948&amp;"a"&amp;ДАННЫЕ!$V1948&amp;"v"&amp;R1948&amp;"k"&amp;ДАННЫЕ!$U1948&amp;"s"&amp;ДАННЫЕ!$Y1948&amp;"t"&amp;ДАННЫЕ!$X1948&amp;"b"&amp;IF(ДАННЫЕ!$Q1948&gt;1,1,0)&amp;"PP"&amp;ДАННЫЕ!Z1948&amp;"c"&amp;S1948&amp;"x"&amp;IF(ДАННЫЕ!$BY1948&gt;0,IF(YEAR(ДАННЫЕ!$F$1)=YEAR(ДАННЫЕ!$BY1948),1,0),0)&amp;"n"&amp;IF(ДАННЫЕ!$BZ1948&gt;0,IF(YEAR(ДАННЫЕ!$F$1)=YEAR(ДАННЫЕ!$BZ1948),1,0),0)&amp;"u"&amp;D1948&amp;"z"&amp;IF(ДАННЫЕ!$CL1948&gt;0,IF(YEAR(ДАННЫЕ!$F$1)&gt;YEAR(ДАННЫЕ!$CL1948),11,12),0)</f>
        <v>03mf0zpihbeCD0g0dlav0kstb0PPc0x0n0u0z0</v>
      </c>
      <c r="K1948" s="28" t="str">
        <f ca="1">ДАННЫЕ!$I1948&amp;"x"&amp;B1948&amp;"w"&amp;IF(T1948+ДАННЫЕ!AD1948+ДАННЫЕ!AE1948+ДАННЫЕ!AF1948+ДАННЫЕ!AG1948+ДАННЫЕ!AH1948+ДАННЫЕ!$AL1948+ДАННЫЕ!AI1948+ДАННЫЕ!AJ1948+ДАННЫЕ!AK1948+ДАННЫЕ!AP1948+ДАННЫЕ!AQ1948+ДАННЫЕ!AR1948+ДАННЫЕ!$AM1948+ДАННЫЕ!$AN1948+ДАННЫЕ!AS1948+ДАННЫЕ!AT1948&gt;0,1,0)&amp;IF(OR(T1948=2,ДАННЫЕ!AD1948=2,ДАННЫЕ!AE1948=2,ДАННЫЕ!AF1948=2,ДАННЫЕ!AG1948=2,ДАННЫЕ!AH1948=2,ДАННЫЕ!$AL1948=2,ДАННЫЕ!AI1948=2,ДАННЫЕ!AJ1948=2,ДАННЫЕ!AK1948=2,ДАННЫЕ!AP1948=2,ДАННЫЕ!AQ1948=2,ДАННЫЕ!AR1948=2,ДАННЫЕ!$AM1948=2,ДАННЫЕ!$AN1948=2,ДАННЫЕ!AS1948=2,ДАННЫЕ!AT1948=2),2,0)&amp;"t"&amp;IF(T1948&gt;0,"1"&amp;T1948,"00")&amp;"f"&amp;IF(ДАННЫЕ!$AC1948,"1"&amp;ДАННЫЕ!$AC1948,"00")&amp;"b"&amp;IF(ДАННЫЕ!$AD1948,"1"&amp;ДАННЫЕ!$AD1948,"00")&amp;"g"&amp;IF(ДАННЫЕ!$AF1948,"1"&amp;ДАННЫЕ!$AF1948,"00")&amp;"c"&amp;IF(ДАННЫЕ!$AG1948,"1"&amp;ДАННЫЕ!$AG1948,"00")&amp;"i"&amp;IF(ДАННЫЕ!$AH1948,"1"&amp;ДАННЫЕ!$AH1948,"00")&amp;"r"&amp;IF(ДАННЫЕ!$AL1948,"1"&amp;ДАННЫЕ!$AL1948,"00")&amp;"m"&amp;IF(ДАННЫЕ!$AI1948,"1"&amp;ДАННЫЕ!$AI1948,"00")&amp;"hS"&amp;IF(ДАННЫЕ!$AJ1948,"1"&amp;ДАННЫЕ!$AJ1948,"00")&amp;"hZ"&amp;IF(ДАННЫЕ!$AK1948,"1"&amp;ДАННЫЕ!$AK1948,"00")&amp;"p"&amp;IF(ДАННЫЕ!$AP1948,"1"&amp;ДАННЫЕ!$AP1948,"00")&amp;"k"&amp;IF(ДАННЫЕ!$AQ1948,"1"&amp;ДАННЫЕ!$AQ1948,"00")&amp;"z"&amp;IF(ДАННЫЕ!$AR1948,"1"&amp;ДАННЫЕ!$AR1948,"00")&amp;"j"&amp;IF(ДАННЫЕ!$AM1948,"1"&amp;ДАННЫЕ!$AM1948,"00")&amp;"n"&amp;IF(ДАННЫЕ!$AN1948,"1"&amp;ДАННЫЕ!$AN1948,"00")&amp;"E"&amp;ДАННЫЕ!BI1948&amp;"L"&amp;ДАННЫЕ!AO1948&amp;"h"&amp;IF(ДАННЫЕ!$AU1948&gt;0,1,0)&amp;"v"&amp;IF(ДАННЫЕ!$AW1948&gt;0,1,0)&amp;"a"&amp;IF(ДАННЫЕ!$AS1948,"1"&amp;ДАННЫЕ!$AS1948,"00")&amp;"s"&amp;IF(ДАННЫЕ!$AT1948,"1"&amp;ДАННЫЕ!$AT1948,"00")&amp;"u"&amp;IF(ДАННЫЕ!$CJ1948&gt;0,1,0)&amp;"y"&amp;B1948&amp;"d"&amp;H1948&amp;"e"&amp;F1948&amp;G1948</f>
        <v>x0w00t00f00b00g00c00i00r00m00hS00hZ00p00k00z00j00n00ELh0v0a00s00u0y0de</v>
      </c>
      <c r="L1948" s="28" t="str">
        <f ca="1">ДАННЫЕ!$I1948&amp;"VN"&amp;IF(ДАННЫЕ!AW1948&gt;0,11,10)&amp;"CD"&amp;IF(ДАННЫЕ!BF1948&gt;500,16,IF(ДАННЫЕ!BF1948&gt;350,15,IF(ДАННЫЕ!BF1948&gt;=200,14,IF(ДАННЫЕ!BF1948&gt;=100,13,IF(ДАННЫЕ!BF1948&gt;=50,12,IF(ДАННЫЕ!BF1948&gt;0,11,10))))))&amp;"AR"&amp;IF(ДАННЫЕ!BX1948&gt;0,1,0)&amp;"GD"&amp;B1948&amp;"VV"&amp;IF(E1948&gt;=5,IF(E1948&lt;18,1,0),0)</f>
        <v>VN10CD10AR0GD0VV0</v>
      </c>
      <c r="M1948" s="28" t="str">
        <f>ДАННЫЕ!$I1948&amp;"b"&amp;ДАННЫЕ!$BI1948&amp;"r"&amp;ДАННЫЕ!$BJ1948&amp;"CD"&amp;IF(ДАННЫЕ!BF1948&gt;0,IF(ДАННЫЕ!BF1948&lt;200,1,IF(ДАННЫЕ!BF1948&lt;350,2,3)),0)&amp;"h"&amp;IF(ДАННЫЕ!$BK1948+ДАННЫЕ!$BL1948+ДАННЫЕ!$BM1948&gt;0,1,0)&amp;"x"&amp;ДАННЫЕ!$BK1948&amp;"y"&amp;ДАННЫЕ!$BL1948&amp;"z"&amp;ДАННЫЕ!$BM1948&amp;"c"&amp;IF(ДАННЫЕ!$BK1948+ДАННЫЕ!$BL1948+ДАННЫЕ!$BM1948=3,1,0)&amp;"a"&amp;IF(ДАННЫЕ!$BQ1948+ДАННЫЕ!$BR1948&gt;0,1,0)&amp;"d"&amp;ДАННЫЕ!$BQ1948&amp;"v"&amp;ДАННЫЕ!$BR1948&amp;"p"&amp;ДАННЫЕ!$BS1948&amp;"n"&amp;ДАННЫЕ!$BU1948&amp;"t"&amp;ДАННЫЕ!$BV1948&amp;"o"&amp;ДАННЫЕ!$BT1948&amp;"l"&amp;IF(ДАННЫЕ!$BN1948&gt;0,1,0)&amp;ДАННЫЕ!$BN1948&amp;"g"&amp;ДАННЫЕ!$BO1948&amp;"s"&amp;ДАННЫЕ!$BP1948&amp;"DZ"&amp;IF(ДАННЫЕ!B1948-ДАННЫЕ!G1948 &lt; 60,IF(ДАННЫЕ!B1948-ДАННЫЕ!G1948 &gt;= 0,1,0),0)&amp;"u"&amp;IF(ДАННЫЕ!$CJ1948&gt;0,1,0)</f>
        <v>brCD0h0xyzc0a0dvpntol0gsDZ1u0</v>
      </c>
      <c r="N1948" s="28" t="str">
        <f ca="1">ДАННЫЕ!$F1948&amp;ДАННЫЕ!$I1948&amp;"g"&amp;B1948&amp;"cf"&amp;D1948&amp;"a"&amp;IF(ДАННЫЕ!$BX1948&gt;0,1,0)&amp;IF(ДАННЫЕ!$BF1948&gt;500,1,IF(ДАННЫЕ!$BF1948&gt;350,2,IF(ДАННЫЕ!$BF1948&gt;=200,3,IF(ДАННЫЕ!$BF1948&gt;=100,4,IF(ДАННЫЕ!$BF1948&gt;=50,5,IF(ДАННЫЕ!$BF1948&lt;50,6,0))))))&amp;"AR"&amp;IF(DATEDIF(ДАННЫЕ!$BX1948,ДАННЫЕ!$F$1,"y")&gt;1,1,0)&amp;"VG"&amp;IF(ДАННЫЕ!$BH1948="0",1,0)&amp;"o"&amp;IF(T1948+ДАННЫЕ!$AF1948+ДАННЫЕ!$AG1948+ДАННЫЕ!$AH1948+ДАННЫЕ!$AI1948+ДАННЫЕ!$AJ1948+ДАННЫЕ!$AP1948+ДАННЫЕ!$AQ1948+ДАННЫЕ!$AR1948+ДАННЫЕ!$AU1948+ДАННЫЕ!$AW1948+ДАННЫЕ!$AS1948+ДАННЫЕ!$AT1948&gt;0,1,0)&amp;"x"&amp;ДАННЫЕ!$AG1948&amp;"p"&amp;IF(ДАННЫЕ!$BY1948&gt;0,1,0)&amp;"v"&amp;IF(ДАННЫЕ!$BZ1948&gt;0,1,0)&amp;"n"&amp;ДАННЫЕ!$CA1948&amp;"t"&amp;ДАННЫЕ!$AY1948&amp;"k"&amp;ДАННЫЕ!$CB1948&amp;"q"&amp;ДАННЫЕ!$CC1948&amp;"w"&amp;ДАННЫЕ!$CD1948&amp;"e"&amp;ДАННЫЕ!$CE1948&amp;"m"&amp;ДАННЫЕ!$CF1948&amp;"c"&amp;ДАННЫЕ!$CG1948&amp;"z"&amp;ДАННЫЕ!$CH1948&amp;"d"&amp;IF(H1948=4,1,0)&amp;"s"&amp;IF(ДАННЫЕ!$J1948=1,0,1)&amp;"u"&amp;IF(ДАННЫЕ!$CJ1948&gt;0,1,0)</f>
        <v>g0cf0a06AR1VG0o0xp0v0ntkqwemczd0s1u0</v>
      </c>
      <c r="O1948" s="28" t="str">
        <f>ДАННЫЕ!$I1948&amp;"g"&amp;B1948&amp;A1948&amp;"f"&amp;P1948&amp;"c"&amp;IF(ДАННЫЕ!$U1948&gt;0,1,0)&amp;"s"&amp;IF(ДАННЫЕ!$Q1948&gt;0,IF(YEAR(ДАННЫЕ!$F$1)=YEAR(ДАННЫЕ!$Q1948),IF(MONTH(ДАННЫЕ!$F$1)=MONTH(ДАННЫЕ!$Q1948),111,11),1),0)&amp;"i"&amp;IF(ДАННЫЕ!$R1948+ДАННЫЕ!$S1948+ДАННЫЕ!$T1948=0,0,1)&amp;"h"&amp;IF(ДАННЫЕ!$P1948&gt;0,1,0)&amp;"p"&amp;IF(ДАННЫЕ!$CI1948&gt;0,IF(YEAR(ДАННЫЕ!$F$1)=YEAR(ДАННЫЕ!$CI1948),IF(MONTH(ДАННЫЕ!$F$1)=MONTH(ДАННЫЕ!$CI1948),111,11),1),0)&amp;"d"&amp;IF(ДАННЫЕ!$CJ1948&gt;0,IF(YEAR(ДАННЫЕ!$F$1)=YEAR(ДАННЫЕ!$CJ1948),IF(MONTH(ДАННЫЕ!$F$1)=MONTH(ДАННЫЕ!$CJ1948),111,11),1),0)&amp;"o"&amp;IF(ДАННЫЕ!$CK1948&gt;0,IF(MONTH(ДАННЫЕ!$F$1)=MONTH(ДАННЫЕ!$CK1948),111,11),0)&amp;"v"&amp;IF(ДАННЫЕ!$BE1948&gt;0,IF(MONTH(ДАННЫЕ!$F$1)=MONTH(ДАННЫЕ!$BE1948),111,11),0)</f>
        <v>g00f0c0s0i0h0p0d0o0v0</v>
      </c>
      <c r="P1948" s="15">
        <f t="shared" si="92"/>
        <v>0</v>
      </c>
      <c r="Q1948" s="15">
        <f>IF(ДАННЫЕ!$F$1&gt;ДАННЫЕ!$N1948,IF(YEAR(ДАННЫЕ!$F$1)=YEAR(ДАННЫЕ!M1948),1,0),0)</f>
        <v>0</v>
      </c>
      <c r="R1948" s="15">
        <f>IF(ДАННЫЕ!$F$1&gt;ДАННЫЕ!$N1948,IF(YEAR(ДАННЫЕ!$F$1)=YEAR(ДАННЫЕ!N1948),1,0),0)</f>
        <v>0</v>
      </c>
      <c r="S1948" s="15">
        <f>IF(ДАННЫЕ!$AA1948="2А",1,IF(ДАННЫЕ!$AA1948="2Б",2,IF(ДАННЫЕ!$AA1948="2В",3,IF(ДАННЫЕ!$AA1948=3,4,IF(ДАННЫЕ!$AA1948="4А",5,IF(ДАННЫЕ!$AA1948="4Б",6,IF(ДАННЫЕ!$AA1948="4В",7,IF(ДАННЫЕ!$AA1948=5,8,0))))))))</f>
        <v>0</v>
      </c>
      <c r="T1948" s="15">
        <f>IF(OR(ДАННЫЕ!$AC1948=2,ДАННЫЕ!$AD1948=2,ДАННЫЕ!$AE1948=2),2,IF(OR(ДАННЫЕ!$AC1948=1,ДАННЫЕ!$AD1948=1,ДАННЫЕ!$AE1948=1),1,0))</f>
        <v>0</v>
      </c>
    </row>
    <row r="1949" spans="1:20" x14ac:dyDescent="0.2">
      <c r="A1949" s="78">
        <f>IF(B1949&gt;0,IF(MONTH(ДАННЫЕ!$F$1)=MONTH(ДАННЫЕ!$B1949),1,0),0)</f>
        <v>0</v>
      </c>
      <c r="B1949" s="14">
        <f>IF(ДАННЫЕ!$B1949&gt;0,IF(YEAR(ДАННЫЕ!$F$1)=YEAR(ДАННЫЕ!$B1949),1,0),0)</f>
        <v>0</v>
      </c>
      <c r="C1949" s="14">
        <f>IF(ДАННЫЕ!$CM1949&gt;0,IF(YEAR(ДАННЫЕ!$F$1)=YEAR(ДАННЫЕ!$CM1949),1,0),0)</f>
        <v>0</v>
      </c>
      <c r="D1949" s="14">
        <f>IF(ДАННЫЕ!$CJ1949&gt;0,IF(ДАННЫЕ!$CL1949&gt;ДАННЫЕ!$F$1,1,IF(ДАННЫЕ!$CL1949&gt;0,0,1)),0)</f>
        <v>0</v>
      </c>
      <c r="E1949" s="43" t="str">
        <f ca="1">IF(ДАННЫЕ!$F$1&gt;0,IF(ДАННЫЕ!$G1949&gt;0,DATEDIF(ДАННЫЕ!$G1949,ДАННЫЕ!$F$1,"y"),""),IF(ДАННЫЕ!$G1949&gt;0,DATEDIF(ДАННЫЕ!$G1949,TODAY(),"y"),""))</f>
        <v/>
      </c>
      <c r="F1949" s="43" t="str">
        <f xml:space="preserve"> IF(ДАННЫЕ!$F1949="М",IF(E1949&gt;=18,IF(E1949&lt;60,1,""),""),"")&amp;IF(ДАННЫЕ!$F1949="Ж",IF(E1949&gt;=18,IF(E1949&lt;55,1,""),""),"")</f>
        <v/>
      </c>
      <c r="G1949" s="43" t="str">
        <f xml:space="preserve"> IF(ДАННЫЕ!$F1949="М",IF(E1949&gt;=60,2,""),"")&amp;IF(ДАННЫЕ!$F1949="Ж",IF(E1949&gt;=55,2,""),"")</f>
        <v/>
      </c>
      <c r="H1949" s="43" t="str">
        <f t="shared" ca="1" si="90"/>
        <v/>
      </c>
      <c r="I1949" s="43" t="str">
        <f t="shared" ca="1" si="91"/>
        <v>03</v>
      </c>
      <c r="J1949" s="28" t="str">
        <f ca="1">ДАННЫЕ!$F1949&amp;H1949&amp;I1949&amp;ДАННЫЕ!$I1949&amp;"m"&amp;IF(ДАННЫЕ!$I1949&gt;0,IF(ДАННЫЕ!$J1949&gt;0,0,1),"")&amp;"f"&amp;IF(ДАННЫЕ!$R1949&gt;0,IF(YEAR(ДАННЫЕ!$F$1)=YEAR(ДАННЫЕ!$R1949),1,0),0)&amp;"z"&amp;ДАННЫЕ!$R1949&amp;"p"&amp;ДАННЫЕ!$S1949&amp;"i"&amp;ДАННЫЕ!$T1949&amp;"h"&amp;ДАННЫЕ!$K1949&amp;"be"&amp;ДАННЫЕ!$BI1949&amp;"CD"&amp;IF(ДАННЫЕ!BF1949&gt;500,4,IF(ДАННЫЕ!BF1949&gt;350,3,IF(ДАННЫЕ!BF1949&gt;200,2,IF(ДАННЫЕ!BF1949&gt;0,1,0))))&amp;"g"&amp;B1949&amp;"d"&amp;H1949&amp;"l"&amp;ДАННЫЕ!AT1949&amp;"a"&amp;ДАННЫЕ!$V1949&amp;"v"&amp;R1949&amp;"k"&amp;ДАННЫЕ!$U1949&amp;"s"&amp;ДАННЫЕ!$Y1949&amp;"t"&amp;ДАННЫЕ!$X1949&amp;"b"&amp;IF(ДАННЫЕ!$Q1949&gt;1,1,0)&amp;"PP"&amp;ДАННЫЕ!Z1949&amp;"c"&amp;S1949&amp;"x"&amp;IF(ДАННЫЕ!$BY1949&gt;0,IF(YEAR(ДАННЫЕ!$F$1)=YEAR(ДАННЫЕ!$BY1949),1,0),0)&amp;"n"&amp;IF(ДАННЫЕ!$BZ1949&gt;0,IF(YEAR(ДАННЫЕ!$F$1)=YEAR(ДАННЫЕ!$BZ1949),1,0),0)&amp;"u"&amp;D1949&amp;"z"&amp;IF(ДАННЫЕ!$CL1949&gt;0,IF(YEAR(ДАННЫЕ!$F$1)&gt;YEAR(ДАННЫЕ!$CL1949),11,12),0)</f>
        <v>03mf0zpihbeCD0g0dlav0kstb0PPc0x0n0u0z0</v>
      </c>
      <c r="K1949" s="28" t="str">
        <f ca="1">ДАННЫЕ!$I1949&amp;"x"&amp;B1949&amp;"w"&amp;IF(T1949+ДАННЫЕ!AD1949+ДАННЫЕ!AE1949+ДАННЫЕ!AF1949+ДАННЫЕ!AG1949+ДАННЫЕ!AH1949+ДАННЫЕ!$AL1949+ДАННЫЕ!AI1949+ДАННЫЕ!AJ1949+ДАННЫЕ!AK1949+ДАННЫЕ!AP1949+ДАННЫЕ!AQ1949+ДАННЫЕ!AR1949+ДАННЫЕ!$AM1949+ДАННЫЕ!$AN1949+ДАННЫЕ!AS1949+ДАННЫЕ!AT1949&gt;0,1,0)&amp;IF(OR(T1949=2,ДАННЫЕ!AD1949=2,ДАННЫЕ!AE1949=2,ДАННЫЕ!AF1949=2,ДАННЫЕ!AG1949=2,ДАННЫЕ!AH1949=2,ДАННЫЕ!$AL1949=2,ДАННЫЕ!AI1949=2,ДАННЫЕ!AJ1949=2,ДАННЫЕ!AK1949=2,ДАННЫЕ!AP1949=2,ДАННЫЕ!AQ1949=2,ДАННЫЕ!AR1949=2,ДАННЫЕ!$AM1949=2,ДАННЫЕ!$AN1949=2,ДАННЫЕ!AS1949=2,ДАННЫЕ!AT1949=2),2,0)&amp;"t"&amp;IF(T1949&gt;0,"1"&amp;T1949,"00")&amp;"f"&amp;IF(ДАННЫЕ!$AC1949,"1"&amp;ДАННЫЕ!$AC1949,"00")&amp;"b"&amp;IF(ДАННЫЕ!$AD1949,"1"&amp;ДАННЫЕ!$AD1949,"00")&amp;"g"&amp;IF(ДАННЫЕ!$AF1949,"1"&amp;ДАННЫЕ!$AF1949,"00")&amp;"c"&amp;IF(ДАННЫЕ!$AG1949,"1"&amp;ДАННЫЕ!$AG1949,"00")&amp;"i"&amp;IF(ДАННЫЕ!$AH1949,"1"&amp;ДАННЫЕ!$AH1949,"00")&amp;"r"&amp;IF(ДАННЫЕ!$AL1949,"1"&amp;ДАННЫЕ!$AL1949,"00")&amp;"m"&amp;IF(ДАННЫЕ!$AI1949,"1"&amp;ДАННЫЕ!$AI1949,"00")&amp;"hS"&amp;IF(ДАННЫЕ!$AJ1949,"1"&amp;ДАННЫЕ!$AJ1949,"00")&amp;"hZ"&amp;IF(ДАННЫЕ!$AK1949,"1"&amp;ДАННЫЕ!$AK1949,"00")&amp;"p"&amp;IF(ДАННЫЕ!$AP1949,"1"&amp;ДАННЫЕ!$AP1949,"00")&amp;"k"&amp;IF(ДАННЫЕ!$AQ1949,"1"&amp;ДАННЫЕ!$AQ1949,"00")&amp;"z"&amp;IF(ДАННЫЕ!$AR1949,"1"&amp;ДАННЫЕ!$AR1949,"00")&amp;"j"&amp;IF(ДАННЫЕ!$AM1949,"1"&amp;ДАННЫЕ!$AM1949,"00")&amp;"n"&amp;IF(ДАННЫЕ!$AN1949,"1"&amp;ДАННЫЕ!$AN1949,"00")&amp;"E"&amp;ДАННЫЕ!BI1949&amp;"L"&amp;ДАННЫЕ!AO1949&amp;"h"&amp;IF(ДАННЫЕ!$AU1949&gt;0,1,0)&amp;"v"&amp;IF(ДАННЫЕ!$AW1949&gt;0,1,0)&amp;"a"&amp;IF(ДАННЫЕ!$AS1949,"1"&amp;ДАННЫЕ!$AS1949,"00")&amp;"s"&amp;IF(ДАННЫЕ!$AT1949,"1"&amp;ДАННЫЕ!$AT1949,"00")&amp;"u"&amp;IF(ДАННЫЕ!$CJ1949&gt;0,1,0)&amp;"y"&amp;B1949&amp;"d"&amp;H1949&amp;"e"&amp;F1949&amp;G1949</f>
        <v>x0w00t00f00b00g00c00i00r00m00hS00hZ00p00k00z00j00n00ELh0v0a00s00u0y0de</v>
      </c>
      <c r="L1949" s="28" t="str">
        <f ca="1">ДАННЫЕ!$I1949&amp;"VN"&amp;IF(ДАННЫЕ!AW1949&gt;0,11,10)&amp;"CD"&amp;IF(ДАННЫЕ!BF1949&gt;500,16,IF(ДАННЫЕ!BF1949&gt;350,15,IF(ДАННЫЕ!BF1949&gt;=200,14,IF(ДАННЫЕ!BF1949&gt;=100,13,IF(ДАННЫЕ!BF1949&gt;=50,12,IF(ДАННЫЕ!BF1949&gt;0,11,10))))))&amp;"AR"&amp;IF(ДАННЫЕ!BX1949&gt;0,1,0)&amp;"GD"&amp;B1949&amp;"VV"&amp;IF(E1949&gt;=5,IF(E1949&lt;18,1,0),0)</f>
        <v>VN10CD10AR0GD0VV0</v>
      </c>
      <c r="M1949" s="28" t="str">
        <f>ДАННЫЕ!$I1949&amp;"b"&amp;ДАННЫЕ!$BI1949&amp;"r"&amp;ДАННЫЕ!$BJ1949&amp;"CD"&amp;IF(ДАННЫЕ!BF1949&gt;0,IF(ДАННЫЕ!BF1949&lt;200,1,IF(ДАННЫЕ!BF1949&lt;350,2,3)),0)&amp;"h"&amp;IF(ДАННЫЕ!$BK1949+ДАННЫЕ!$BL1949+ДАННЫЕ!$BM1949&gt;0,1,0)&amp;"x"&amp;ДАННЫЕ!$BK1949&amp;"y"&amp;ДАННЫЕ!$BL1949&amp;"z"&amp;ДАННЫЕ!$BM1949&amp;"c"&amp;IF(ДАННЫЕ!$BK1949+ДАННЫЕ!$BL1949+ДАННЫЕ!$BM1949=3,1,0)&amp;"a"&amp;IF(ДАННЫЕ!$BQ1949+ДАННЫЕ!$BR1949&gt;0,1,0)&amp;"d"&amp;ДАННЫЕ!$BQ1949&amp;"v"&amp;ДАННЫЕ!$BR1949&amp;"p"&amp;ДАННЫЕ!$BS1949&amp;"n"&amp;ДАННЫЕ!$BU1949&amp;"t"&amp;ДАННЫЕ!$BV1949&amp;"o"&amp;ДАННЫЕ!$BT1949&amp;"l"&amp;IF(ДАННЫЕ!$BN1949&gt;0,1,0)&amp;ДАННЫЕ!$BN1949&amp;"g"&amp;ДАННЫЕ!$BO1949&amp;"s"&amp;ДАННЫЕ!$BP1949&amp;"DZ"&amp;IF(ДАННЫЕ!B1949-ДАННЫЕ!G1949 &lt; 60,IF(ДАННЫЕ!B1949-ДАННЫЕ!G1949 &gt;= 0,1,0),0)&amp;"u"&amp;IF(ДАННЫЕ!$CJ1949&gt;0,1,0)</f>
        <v>brCD0h0xyzc0a0dvpntol0gsDZ1u0</v>
      </c>
      <c r="N1949" s="28" t="str">
        <f ca="1">ДАННЫЕ!$F1949&amp;ДАННЫЕ!$I1949&amp;"g"&amp;B1949&amp;"cf"&amp;D1949&amp;"a"&amp;IF(ДАННЫЕ!$BX1949&gt;0,1,0)&amp;IF(ДАННЫЕ!$BF1949&gt;500,1,IF(ДАННЫЕ!$BF1949&gt;350,2,IF(ДАННЫЕ!$BF1949&gt;=200,3,IF(ДАННЫЕ!$BF1949&gt;=100,4,IF(ДАННЫЕ!$BF1949&gt;=50,5,IF(ДАННЫЕ!$BF1949&lt;50,6,0))))))&amp;"AR"&amp;IF(DATEDIF(ДАННЫЕ!$BX1949,ДАННЫЕ!$F$1,"y")&gt;1,1,0)&amp;"VG"&amp;IF(ДАННЫЕ!$BH1949="0",1,0)&amp;"o"&amp;IF(T1949+ДАННЫЕ!$AF1949+ДАННЫЕ!$AG1949+ДАННЫЕ!$AH1949+ДАННЫЕ!$AI1949+ДАННЫЕ!$AJ1949+ДАННЫЕ!$AP1949+ДАННЫЕ!$AQ1949+ДАННЫЕ!$AR1949+ДАННЫЕ!$AU1949+ДАННЫЕ!$AW1949+ДАННЫЕ!$AS1949+ДАННЫЕ!$AT1949&gt;0,1,0)&amp;"x"&amp;ДАННЫЕ!$AG1949&amp;"p"&amp;IF(ДАННЫЕ!$BY1949&gt;0,1,0)&amp;"v"&amp;IF(ДАННЫЕ!$BZ1949&gt;0,1,0)&amp;"n"&amp;ДАННЫЕ!$CA1949&amp;"t"&amp;ДАННЫЕ!$AY1949&amp;"k"&amp;ДАННЫЕ!$CB1949&amp;"q"&amp;ДАННЫЕ!$CC1949&amp;"w"&amp;ДАННЫЕ!$CD1949&amp;"e"&amp;ДАННЫЕ!$CE1949&amp;"m"&amp;ДАННЫЕ!$CF1949&amp;"c"&amp;ДАННЫЕ!$CG1949&amp;"z"&amp;ДАННЫЕ!$CH1949&amp;"d"&amp;IF(H1949=4,1,0)&amp;"s"&amp;IF(ДАННЫЕ!$J1949=1,0,1)&amp;"u"&amp;IF(ДАННЫЕ!$CJ1949&gt;0,1,0)</f>
        <v>g0cf0a06AR1VG0o0xp0v0ntkqwemczd0s1u0</v>
      </c>
      <c r="O1949" s="28" t="str">
        <f>ДАННЫЕ!$I1949&amp;"g"&amp;B1949&amp;A1949&amp;"f"&amp;P1949&amp;"c"&amp;IF(ДАННЫЕ!$U1949&gt;0,1,0)&amp;"s"&amp;IF(ДАННЫЕ!$Q1949&gt;0,IF(YEAR(ДАННЫЕ!$F$1)=YEAR(ДАННЫЕ!$Q1949),IF(MONTH(ДАННЫЕ!$F$1)=MONTH(ДАННЫЕ!$Q1949),111,11),1),0)&amp;"i"&amp;IF(ДАННЫЕ!$R1949+ДАННЫЕ!$S1949+ДАННЫЕ!$T1949=0,0,1)&amp;"h"&amp;IF(ДАННЫЕ!$P1949&gt;0,1,0)&amp;"p"&amp;IF(ДАННЫЕ!$CI1949&gt;0,IF(YEAR(ДАННЫЕ!$F$1)=YEAR(ДАННЫЕ!$CI1949),IF(MONTH(ДАННЫЕ!$F$1)=MONTH(ДАННЫЕ!$CI1949),111,11),1),0)&amp;"d"&amp;IF(ДАННЫЕ!$CJ1949&gt;0,IF(YEAR(ДАННЫЕ!$F$1)=YEAR(ДАННЫЕ!$CJ1949),IF(MONTH(ДАННЫЕ!$F$1)=MONTH(ДАННЫЕ!$CJ1949),111,11),1),0)&amp;"o"&amp;IF(ДАННЫЕ!$CK1949&gt;0,IF(MONTH(ДАННЫЕ!$F$1)=MONTH(ДАННЫЕ!$CK1949),111,11),0)&amp;"v"&amp;IF(ДАННЫЕ!$BE1949&gt;0,IF(MONTH(ДАННЫЕ!$F$1)=MONTH(ДАННЫЕ!$BE1949),111,11),0)</f>
        <v>g00f0c0s0i0h0p0d0o0v0</v>
      </c>
      <c r="P1949" s="15">
        <f t="shared" si="92"/>
        <v>0</v>
      </c>
      <c r="Q1949" s="15">
        <f>IF(ДАННЫЕ!$F$1&gt;ДАННЫЕ!$N1949,IF(YEAR(ДАННЫЕ!$F$1)=YEAR(ДАННЫЕ!M1949),1,0),0)</f>
        <v>0</v>
      </c>
      <c r="R1949" s="15">
        <f>IF(ДАННЫЕ!$F$1&gt;ДАННЫЕ!$N1949,IF(YEAR(ДАННЫЕ!$F$1)=YEAR(ДАННЫЕ!N1949),1,0),0)</f>
        <v>0</v>
      </c>
      <c r="S1949" s="15">
        <f>IF(ДАННЫЕ!$AA1949="2А",1,IF(ДАННЫЕ!$AA1949="2Б",2,IF(ДАННЫЕ!$AA1949="2В",3,IF(ДАННЫЕ!$AA1949=3,4,IF(ДАННЫЕ!$AA1949="4А",5,IF(ДАННЫЕ!$AA1949="4Б",6,IF(ДАННЫЕ!$AA1949="4В",7,IF(ДАННЫЕ!$AA1949=5,8,0))))))))</f>
        <v>0</v>
      </c>
      <c r="T1949" s="15">
        <f>IF(OR(ДАННЫЕ!$AC1949=2,ДАННЫЕ!$AD1949=2,ДАННЫЕ!$AE1949=2),2,IF(OR(ДАННЫЕ!$AC1949=1,ДАННЫЕ!$AD1949=1,ДАННЫЕ!$AE1949=1),1,0))</f>
        <v>0</v>
      </c>
    </row>
    <row r="1950" spans="1:20" x14ac:dyDescent="0.2">
      <c r="A1950" s="78">
        <f>IF(B1950&gt;0,IF(MONTH(ДАННЫЕ!$F$1)=MONTH(ДАННЫЕ!$B1950),1,0),0)</f>
        <v>0</v>
      </c>
      <c r="B1950" s="14">
        <f>IF(ДАННЫЕ!$B1950&gt;0,IF(YEAR(ДАННЫЕ!$F$1)=YEAR(ДАННЫЕ!$B1950),1,0),0)</f>
        <v>0</v>
      </c>
      <c r="C1950" s="14">
        <f>IF(ДАННЫЕ!$CM1950&gt;0,IF(YEAR(ДАННЫЕ!$F$1)=YEAR(ДАННЫЕ!$CM1950),1,0),0)</f>
        <v>0</v>
      </c>
      <c r="D1950" s="14">
        <f>IF(ДАННЫЕ!$CJ1950&gt;0,IF(ДАННЫЕ!$CL1950&gt;ДАННЫЕ!$F$1,1,IF(ДАННЫЕ!$CL1950&gt;0,0,1)),0)</f>
        <v>0</v>
      </c>
      <c r="E1950" s="43" t="str">
        <f ca="1">IF(ДАННЫЕ!$F$1&gt;0,IF(ДАННЫЕ!$G1950&gt;0,DATEDIF(ДАННЫЕ!$G1950,ДАННЫЕ!$F$1,"y"),""),IF(ДАННЫЕ!$G1950&gt;0,DATEDIF(ДАННЫЕ!$G1950,TODAY(),"y"),""))</f>
        <v/>
      </c>
      <c r="F1950" s="43" t="str">
        <f xml:space="preserve"> IF(ДАННЫЕ!$F1950="М",IF(E1950&gt;=18,IF(E1950&lt;60,1,""),""),"")&amp;IF(ДАННЫЕ!$F1950="Ж",IF(E1950&gt;=18,IF(E1950&lt;55,1,""),""),"")</f>
        <v/>
      </c>
      <c r="G1950" s="43" t="str">
        <f xml:space="preserve"> IF(ДАННЫЕ!$F1950="М",IF(E1950&gt;=60,2,""),"")&amp;IF(ДАННЫЕ!$F1950="Ж",IF(E1950&gt;=55,2,""),"")</f>
        <v/>
      </c>
      <c r="H1950" s="43" t="str">
        <f t="shared" ca="1" si="90"/>
        <v/>
      </c>
      <c r="I1950" s="43" t="str">
        <f t="shared" ca="1" si="91"/>
        <v>03</v>
      </c>
      <c r="J1950" s="28" t="str">
        <f ca="1">ДАННЫЕ!$F1950&amp;H1950&amp;I1950&amp;ДАННЫЕ!$I1950&amp;"m"&amp;IF(ДАННЫЕ!$I1950&gt;0,IF(ДАННЫЕ!$J1950&gt;0,0,1),"")&amp;"f"&amp;IF(ДАННЫЕ!$R1950&gt;0,IF(YEAR(ДАННЫЕ!$F$1)=YEAR(ДАННЫЕ!$R1950),1,0),0)&amp;"z"&amp;ДАННЫЕ!$R1950&amp;"p"&amp;ДАННЫЕ!$S1950&amp;"i"&amp;ДАННЫЕ!$T1950&amp;"h"&amp;ДАННЫЕ!$K1950&amp;"be"&amp;ДАННЫЕ!$BI1950&amp;"CD"&amp;IF(ДАННЫЕ!BF1950&gt;500,4,IF(ДАННЫЕ!BF1950&gt;350,3,IF(ДАННЫЕ!BF1950&gt;200,2,IF(ДАННЫЕ!BF1950&gt;0,1,0))))&amp;"g"&amp;B1950&amp;"d"&amp;H1950&amp;"l"&amp;ДАННЫЕ!AT1950&amp;"a"&amp;ДАННЫЕ!$V1950&amp;"v"&amp;R1950&amp;"k"&amp;ДАННЫЕ!$U1950&amp;"s"&amp;ДАННЫЕ!$Y1950&amp;"t"&amp;ДАННЫЕ!$X1950&amp;"b"&amp;IF(ДАННЫЕ!$Q1950&gt;1,1,0)&amp;"PP"&amp;ДАННЫЕ!Z1950&amp;"c"&amp;S1950&amp;"x"&amp;IF(ДАННЫЕ!$BY1950&gt;0,IF(YEAR(ДАННЫЕ!$F$1)=YEAR(ДАННЫЕ!$BY1950),1,0),0)&amp;"n"&amp;IF(ДАННЫЕ!$BZ1950&gt;0,IF(YEAR(ДАННЫЕ!$F$1)=YEAR(ДАННЫЕ!$BZ1950),1,0),0)&amp;"u"&amp;D1950&amp;"z"&amp;IF(ДАННЫЕ!$CL1950&gt;0,IF(YEAR(ДАННЫЕ!$F$1)&gt;YEAR(ДАННЫЕ!$CL1950),11,12),0)</f>
        <v>03mf0zpihbeCD0g0dlav0kstb0PPc0x0n0u0z0</v>
      </c>
      <c r="K1950" s="28" t="str">
        <f ca="1">ДАННЫЕ!$I1950&amp;"x"&amp;B1950&amp;"w"&amp;IF(T1950+ДАННЫЕ!AD1950+ДАННЫЕ!AE1950+ДАННЫЕ!AF1950+ДАННЫЕ!AG1950+ДАННЫЕ!AH1950+ДАННЫЕ!$AL1950+ДАННЫЕ!AI1950+ДАННЫЕ!AJ1950+ДАННЫЕ!AK1950+ДАННЫЕ!AP1950+ДАННЫЕ!AQ1950+ДАННЫЕ!AR1950+ДАННЫЕ!$AM1950+ДАННЫЕ!$AN1950+ДАННЫЕ!AS1950+ДАННЫЕ!AT1950&gt;0,1,0)&amp;IF(OR(T1950=2,ДАННЫЕ!AD1950=2,ДАННЫЕ!AE1950=2,ДАННЫЕ!AF1950=2,ДАННЫЕ!AG1950=2,ДАННЫЕ!AH1950=2,ДАННЫЕ!$AL1950=2,ДАННЫЕ!AI1950=2,ДАННЫЕ!AJ1950=2,ДАННЫЕ!AK1950=2,ДАННЫЕ!AP1950=2,ДАННЫЕ!AQ1950=2,ДАННЫЕ!AR1950=2,ДАННЫЕ!$AM1950=2,ДАННЫЕ!$AN1950=2,ДАННЫЕ!AS1950=2,ДАННЫЕ!AT1950=2),2,0)&amp;"t"&amp;IF(T1950&gt;0,"1"&amp;T1950,"00")&amp;"f"&amp;IF(ДАННЫЕ!$AC1950,"1"&amp;ДАННЫЕ!$AC1950,"00")&amp;"b"&amp;IF(ДАННЫЕ!$AD1950,"1"&amp;ДАННЫЕ!$AD1950,"00")&amp;"g"&amp;IF(ДАННЫЕ!$AF1950,"1"&amp;ДАННЫЕ!$AF1950,"00")&amp;"c"&amp;IF(ДАННЫЕ!$AG1950,"1"&amp;ДАННЫЕ!$AG1950,"00")&amp;"i"&amp;IF(ДАННЫЕ!$AH1950,"1"&amp;ДАННЫЕ!$AH1950,"00")&amp;"r"&amp;IF(ДАННЫЕ!$AL1950,"1"&amp;ДАННЫЕ!$AL1950,"00")&amp;"m"&amp;IF(ДАННЫЕ!$AI1950,"1"&amp;ДАННЫЕ!$AI1950,"00")&amp;"hS"&amp;IF(ДАННЫЕ!$AJ1950,"1"&amp;ДАННЫЕ!$AJ1950,"00")&amp;"hZ"&amp;IF(ДАННЫЕ!$AK1950,"1"&amp;ДАННЫЕ!$AK1950,"00")&amp;"p"&amp;IF(ДАННЫЕ!$AP1950,"1"&amp;ДАННЫЕ!$AP1950,"00")&amp;"k"&amp;IF(ДАННЫЕ!$AQ1950,"1"&amp;ДАННЫЕ!$AQ1950,"00")&amp;"z"&amp;IF(ДАННЫЕ!$AR1950,"1"&amp;ДАННЫЕ!$AR1950,"00")&amp;"j"&amp;IF(ДАННЫЕ!$AM1950,"1"&amp;ДАННЫЕ!$AM1950,"00")&amp;"n"&amp;IF(ДАННЫЕ!$AN1950,"1"&amp;ДАННЫЕ!$AN1950,"00")&amp;"E"&amp;ДАННЫЕ!BI1950&amp;"L"&amp;ДАННЫЕ!AO1950&amp;"h"&amp;IF(ДАННЫЕ!$AU1950&gt;0,1,0)&amp;"v"&amp;IF(ДАННЫЕ!$AW1950&gt;0,1,0)&amp;"a"&amp;IF(ДАННЫЕ!$AS1950,"1"&amp;ДАННЫЕ!$AS1950,"00")&amp;"s"&amp;IF(ДАННЫЕ!$AT1950,"1"&amp;ДАННЫЕ!$AT1950,"00")&amp;"u"&amp;IF(ДАННЫЕ!$CJ1950&gt;0,1,0)&amp;"y"&amp;B1950&amp;"d"&amp;H1950&amp;"e"&amp;F1950&amp;G1950</f>
        <v>x0w00t00f00b00g00c00i00r00m00hS00hZ00p00k00z00j00n00ELh0v0a00s00u0y0de</v>
      </c>
      <c r="L1950" s="28" t="str">
        <f ca="1">ДАННЫЕ!$I1950&amp;"VN"&amp;IF(ДАННЫЕ!AW1950&gt;0,11,10)&amp;"CD"&amp;IF(ДАННЫЕ!BF1950&gt;500,16,IF(ДАННЫЕ!BF1950&gt;350,15,IF(ДАННЫЕ!BF1950&gt;=200,14,IF(ДАННЫЕ!BF1950&gt;=100,13,IF(ДАННЫЕ!BF1950&gt;=50,12,IF(ДАННЫЕ!BF1950&gt;0,11,10))))))&amp;"AR"&amp;IF(ДАННЫЕ!BX1950&gt;0,1,0)&amp;"GD"&amp;B1950&amp;"VV"&amp;IF(E1950&gt;=5,IF(E1950&lt;18,1,0),0)</f>
        <v>VN10CD10AR0GD0VV0</v>
      </c>
      <c r="M1950" s="28" t="str">
        <f>ДАННЫЕ!$I1950&amp;"b"&amp;ДАННЫЕ!$BI1950&amp;"r"&amp;ДАННЫЕ!$BJ1950&amp;"CD"&amp;IF(ДАННЫЕ!BF1950&gt;0,IF(ДАННЫЕ!BF1950&lt;200,1,IF(ДАННЫЕ!BF1950&lt;350,2,3)),0)&amp;"h"&amp;IF(ДАННЫЕ!$BK1950+ДАННЫЕ!$BL1950+ДАННЫЕ!$BM1950&gt;0,1,0)&amp;"x"&amp;ДАННЫЕ!$BK1950&amp;"y"&amp;ДАННЫЕ!$BL1950&amp;"z"&amp;ДАННЫЕ!$BM1950&amp;"c"&amp;IF(ДАННЫЕ!$BK1950+ДАННЫЕ!$BL1950+ДАННЫЕ!$BM1950=3,1,0)&amp;"a"&amp;IF(ДАННЫЕ!$BQ1950+ДАННЫЕ!$BR1950&gt;0,1,0)&amp;"d"&amp;ДАННЫЕ!$BQ1950&amp;"v"&amp;ДАННЫЕ!$BR1950&amp;"p"&amp;ДАННЫЕ!$BS1950&amp;"n"&amp;ДАННЫЕ!$BU1950&amp;"t"&amp;ДАННЫЕ!$BV1950&amp;"o"&amp;ДАННЫЕ!$BT1950&amp;"l"&amp;IF(ДАННЫЕ!$BN1950&gt;0,1,0)&amp;ДАННЫЕ!$BN1950&amp;"g"&amp;ДАННЫЕ!$BO1950&amp;"s"&amp;ДАННЫЕ!$BP1950&amp;"DZ"&amp;IF(ДАННЫЕ!B1950-ДАННЫЕ!G1950 &lt; 60,IF(ДАННЫЕ!B1950-ДАННЫЕ!G1950 &gt;= 0,1,0),0)&amp;"u"&amp;IF(ДАННЫЕ!$CJ1950&gt;0,1,0)</f>
        <v>brCD0h0xyzc0a0dvpntol0gsDZ1u0</v>
      </c>
      <c r="N1950" s="28" t="str">
        <f ca="1">ДАННЫЕ!$F1950&amp;ДАННЫЕ!$I1950&amp;"g"&amp;B1950&amp;"cf"&amp;D1950&amp;"a"&amp;IF(ДАННЫЕ!$BX1950&gt;0,1,0)&amp;IF(ДАННЫЕ!$BF1950&gt;500,1,IF(ДАННЫЕ!$BF1950&gt;350,2,IF(ДАННЫЕ!$BF1950&gt;=200,3,IF(ДАННЫЕ!$BF1950&gt;=100,4,IF(ДАННЫЕ!$BF1950&gt;=50,5,IF(ДАННЫЕ!$BF1950&lt;50,6,0))))))&amp;"AR"&amp;IF(DATEDIF(ДАННЫЕ!$BX1950,ДАННЫЕ!$F$1,"y")&gt;1,1,0)&amp;"VG"&amp;IF(ДАННЫЕ!$BH1950="0",1,0)&amp;"o"&amp;IF(T1950+ДАННЫЕ!$AF1950+ДАННЫЕ!$AG1950+ДАННЫЕ!$AH1950+ДАННЫЕ!$AI1950+ДАННЫЕ!$AJ1950+ДАННЫЕ!$AP1950+ДАННЫЕ!$AQ1950+ДАННЫЕ!$AR1950+ДАННЫЕ!$AU1950+ДАННЫЕ!$AW1950+ДАННЫЕ!$AS1950+ДАННЫЕ!$AT1950&gt;0,1,0)&amp;"x"&amp;ДАННЫЕ!$AG1950&amp;"p"&amp;IF(ДАННЫЕ!$BY1950&gt;0,1,0)&amp;"v"&amp;IF(ДАННЫЕ!$BZ1950&gt;0,1,0)&amp;"n"&amp;ДАННЫЕ!$CA1950&amp;"t"&amp;ДАННЫЕ!$AY1950&amp;"k"&amp;ДАННЫЕ!$CB1950&amp;"q"&amp;ДАННЫЕ!$CC1950&amp;"w"&amp;ДАННЫЕ!$CD1950&amp;"e"&amp;ДАННЫЕ!$CE1950&amp;"m"&amp;ДАННЫЕ!$CF1950&amp;"c"&amp;ДАННЫЕ!$CG1950&amp;"z"&amp;ДАННЫЕ!$CH1950&amp;"d"&amp;IF(H1950=4,1,0)&amp;"s"&amp;IF(ДАННЫЕ!$J1950=1,0,1)&amp;"u"&amp;IF(ДАННЫЕ!$CJ1950&gt;0,1,0)</f>
        <v>g0cf0a06AR1VG0o0xp0v0ntkqwemczd0s1u0</v>
      </c>
      <c r="O1950" s="28" t="str">
        <f>ДАННЫЕ!$I1950&amp;"g"&amp;B1950&amp;A1950&amp;"f"&amp;P1950&amp;"c"&amp;IF(ДАННЫЕ!$U1950&gt;0,1,0)&amp;"s"&amp;IF(ДАННЫЕ!$Q1950&gt;0,IF(YEAR(ДАННЫЕ!$F$1)=YEAR(ДАННЫЕ!$Q1950),IF(MONTH(ДАННЫЕ!$F$1)=MONTH(ДАННЫЕ!$Q1950),111,11),1),0)&amp;"i"&amp;IF(ДАННЫЕ!$R1950+ДАННЫЕ!$S1950+ДАННЫЕ!$T1950=0,0,1)&amp;"h"&amp;IF(ДАННЫЕ!$P1950&gt;0,1,0)&amp;"p"&amp;IF(ДАННЫЕ!$CI1950&gt;0,IF(YEAR(ДАННЫЕ!$F$1)=YEAR(ДАННЫЕ!$CI1950),IF(MONTH(ДАННЫЕ!$F$1)=MONTH(ДАННЫЕ!$CI1950),111,11),1),0)&amp;"d"&amp;IF(ДАННЫЕ!$CJ1950&gt;0,IF(YEAR(ДАННЫЕ!$F$1)=YEAR(ДАННЫЕ!$CJ1950),IF(MONTH(ДАННЫЕ!$F$1)=MONTH(ДАННЫЕ!$CJ1950),111,11),1),0)&amp;"o"&amp;IF(ДАННЫЕ!$CK1950&gt;0,IF(MONTH(ДАННЫЕ!$F$1)=MONTH(ДАННЫЕ!$CK1950),111,11),0)&amp;"v"&amp;IF(ДАННЫЕ!$BE1950&gt;0,IF(MONTH(ДАННЫЕ!$F$1)=MONTH(ДАННЫЕ!$BE1950),111,11),0)</f>
        <v>g00f0c0s0i0h0p0d0o0v0</v>
      </c>
      <c r="P1950" s="15">
        <f t="shared" si="92"/>
        <v>0</v>
      </c>
      <c r="Q1950" s="15">
        <f>IF(ДАННЫЕ!$F$1&gt;ДАННЫЕ!$N1950,IF(YEAR(ДАННЫЕ!$F$1)=YEAR(ДАННЫЕ!M1950),1,0),0)</f>
        <v>0</v>
      </c>
      <c r="R1950" s="15">
        <f>IF(ДАННЫЕ!$F$1&gt;ДАННЫЕ!$N1950,IF(YEAR(ДАННЫЕ!$F$1)=YEAR(ДАННЫЕ!N1950),1,0),0)</f>
        <v>0</v>
      </c>
      <c r="S1950" s="15">
        <f>IF(ДАННЫЕ!$AA1950="2А",1,IF(ДАННЫЕ!$AA1950="2Б",2,IF(ДАННЫЕ!$AA1950="2В",3,IF(ДАННЫЕ!$AA1950=3,4,IF(ДАННЫЕ!$AA1950="4А",5,IF(ДАННЫЕ!$AA1950="4Б",6,IF(ДАННЫЕ!$AA1950="4В",7,IF(ДАННЫЕ!$AA1950=5,8,0))))))))</f>
        <v>0</v>
      </c>
      <c r="T1950" s="15">
        <f>IF(OR(ДАННЫЕ!$AC1950=2,ДАННЫЕ!$AD1950=2,ДАННЫЕ!$AE1950=2),2,IF(OR(ДАННЫЕ!$AC1950=1,ДАННЫЕ!$AD1950=1,ДАННЫЕ!$AE1950=1),1,0))</f>
        <v>0</v>
      </c>
    </row>
    <row r="1951" spans="1:20" x14ac:dyDescent="0.2">
      <c r="A1951" s="78">
        <f>IF(B1951&gt;0,IF(MONTH(ДАННЫЕ!$F$1)=MONTH(ДАННЫЕ!$B1951),1,0),0)</f>
        <v>0</v>
      </c>
      <c r="B1951" s="14">
        <f>IF(ДАННЫЕ!$B1951&gt;0,IF(YEAR(ДАННЫЕ!$F$1)=YEAR(ДАННЫЕ!$B1951),1,0),0)</f>
        <v>0</v>
      </c>
      <c r="C1951" s="14">
        <f>IF(ДАННЫЕ!$CM1951&gt;0,IF(YEAR(ДАННЫЕ!$F$1)=YEAR(ДАННЫЕ!$CM1951),1,0),0)</f>
        <v>0</v>
      </c>
      <c r="D1951" s="14">
        <f>IF(ДАННЫЕ!$CJ1951&gt;0,IF(ДАННЫЕ!$CL1951&gt;ДАННЫЕ!$F$1,1,IF(ДАННЫЕ!$CL1951&gt;0,0,1)),0)</f>
        <v>0</v>
      </c>
      <c r="E1951" s="43" t="str">
        <f ca="1">IF(ДАННЫЕ!$F$1&gt;0,IF(ДАННЫЕ!$G1951&gt;0,DATEDIF(ДАННЫЕ!$G1951,ДАННЫЕ!$F$1,"y"),""),IF(ДАННЫЕ!$G1951&gt;0,DATEDIF(ДАННЫЕ!$G1951,TODAY(),"y"),""))</f>
        <v/>
      </c>
      <c r="F1951" s="43" t="str">
        <f xml:space="preserve"> IF(ДАННЫЕ!$F1951="М",IF(E1951&gt;=18,IF(E1951&lt;60,1,""),""),"")&amp;IF(ДАННЫЕ!$F1951="Ж",IF(E1951&gt;=18,IF(E1951&lt;55,1,""),""),"")</f>
        <v/>
      </c>
      <c r="G1951" s="43" t="str">
        <f xml:space="preserve"> IF(ДАННЫЕ!$F1951="М",IF(E1951&gt;=60,2,""),"")&amp;IF(ДАННЫЕ!$F1951="Ж",IF(E1951&gt;=55,2,""),"")</f>
        <v/>
      </c>
      <c r="H1951" s="43" t="str">
        <f t="shared" ca="1" si="90"/>
        <v/>
      </c>
      <c r="I1951" s="43" t="str">
        <f t="shared" ca="1" si="91"/>
        <v>03</v>
      </c>
      <c r="J1951" s="28" t="str">
        <f ca="1">ДАННЫЕ!$F1951&amp;H1951&amp;I1951&amp;ДАННЫЕ!$I1951&amp;"m"&amp;IF(ДАННЫЕ!$I1951&gt;0,IF(ДАННЫЕ!$J1951&gt;0,0,1),"")&amp;"f"&amp;IF(ДАННЫЕ!$R1951&gt;0,IF(YEAR(ДАННЫЕ!$F$1)=YEAR(ДАННЫЕ!$R1951),1,0),0)&amp;"z"&amp;ДАННЫЕ!$R1951&amp;"p"&amp;ДАННЫЕ!$S1951&amp;"i"&amp;ДАННЫЕ!$T1951&amp;"h"&amp;ДАННЫЕ!$K1951&amp;"be"&amp;ДАННЫЕ!$BI1951&amp;"CD"&amp;IF(ДАННЫЕ!BF1951&gt;500,4,IF(ДАННЫЕ!BF1951&gt;350,3,IF(ДАННЫЕ!BF1951&gt;200,2,IF(ДАННЫЕ!BF1951&gt;0,1,0))))&amp;"g"&amp;B1951&amp;"d"&amp;H1951&amp;"l"&amp;ДАННЫЕ!AT1951&amp;"a"&amp;ДАННЫЕ!$V1951&amp;"v"&amp;R1951&amp;"k"&amp;ДАННЫЕ!$U1951&amp;"s"&amp;ДАННЫЕ!$Y1951&amp;"t"&amp;ДАННЫЕ!$X1951&amp;"b"&amp;IF(ДАННЫЕ!$Q1951&gt;1,1,0)&amp;"PP"&amp;ДАННЫЕ!Z1951&amp;"c"&amp;S1951&amp;"x"&amp;IF(ДАННЫЕ!$BY1951&gt;0,IF(YEAR(ДАННЫЕ!$F$1)=YEAR(ДАННЫЕ!$BY1951),1,0),0)&amp;"n"&amp;IF(ДАННЫЕ!$BZ1951&gt;0,IF(YEAR(ДАННЫЕ!$F$1)=YEAR(ДАННЫЕ!$BZ1951),1,0),0)&amp;"u"&amp;D1951&amp;"z"&amp;IF(ДАННЫЕ!$CL1951&gt;0,IF(YEAR(ДАННЫЕ!$F$1)&gt;YEAR(ДАННЫЕ!$CL1951),11,12),0)</f>
        <v>03mf0zpihbeCD0g0dlav0kstb0PPc0x0n0u0z0</v>
      </c>
      <c r="K1951" s="28" t="str">
        <f ca="1">ДАННЫЕ!$I1951&amp;"x"&amp;B1951&amp;"w"&amp;IF(T1951+ДАННЫЕ!AD1951+ДАННЫЕ!AE1951+ДАННЫЕ!AF1951+ДАННЫЕ!AG1951+ДАННЫЕ!AH1951+ДАННЫЕ!$AL1951+ДАННЫЕ!AI1951+ДАННЫЕ!AJ1951+ДАННЫЕ!AK1951+ДАННЫЕ!AP1951+ДАННЫЕ!AQ1951+ДАННЫЕ!AR1951+ДАННЫЕ!$AM1951+ДАННЫЕ!$AN1951+ДАННЫЕ!AS1951+ДАННЫЕ!AT1951&gt;0,1,0)&amp;IF(OR(T1951=2,ДАННЫЕ!AD1951=2,ДАННЫЕ!AE1951=2,ДАННЫЕ!AF1951=2,ДАННЫЕ!AG1951=2,ДАННЫЕ!AH1951=2,ДАННЫЕ!$AL1951=2,ДАННЫЕ!AI1951=2,ДАННЫЕ!AJ1951=2,ДАННЫЕ!AK1951=2,ДАННЫЕ!AP1951=2,ДАННЫЕ!AQ1951=2,ДАННЫЕ!AR1951=2,ДАННЫЕ!$AM1951=2,ДАННЫЕ!$AN1951=2,ДАННЫЕ!AS1951=2,ДАННЫЕ!AT1951=2),2,0)&amp;"t"&amp;IF(T1951&gt;0,"1"&amp;T1951,"00")&amp;"f"&amp;IF(ДАННЫЕ!$AC1951,"1"&amp;ДАННЫЕ!$AC1951,"00")&amp;"b"&amp;IF(ДАННЫЕ!$AD1951,"1"&amp;ДАННЫЕ!$AD1951,"00")&amp;"g"&amp;IF(ДАННЫЕ!$AF1951,"1"&amp;ДАННЫЕ!$AF1951,"00")&amp;"c"&amp;IF(ДАННЫЕ!$AG1951,"1"&amp;ДАННЫЕ!$AG1951,"00")&amp;"i"&amp;IF(ДАННЫЕ!$AH1951,"1"&amp;ДАННЫЕ!$AH1951,"00")&amp;"r"&amp;IF(ДАННЫЕ!$AL1951,"1"&amp;ДАННЫЕ!$AL1951,"00")&amp;"m"&amp;IF(ДАННЫЕ!$AI1951,"1"&amp;ДАННЫЕ!$AI1951,"00")&amp;"hS"&amp;IF(ДАННЫЕ!$AJ1951,"1"&amp;ДАННЫЕ!$AJ1951,"00")&amp;"hZ"&amp;IF(ДАННЫЕ!$AK1951,"1"&amp;ДАННЫЕ!$AK1951,"00")&amp;"p"&amp;IF(ДАННЫЕ!$AP1951,"1"&amp;ДАННЫЕ!$AP1951,"00")&amp;"k"&amp;IF(ДАННЫЕ!$AQ1951,"1"&amp;ДАННЫЕ!$AQ1951,"00")&amp;"z"&amp;IF(ДАННЫЕ!$AR1951,"1"&amp;ДАННЫЕ!$AR1951,"00")&amp;"j"&amp;IF(ДАННЫЕ!$AM1951,"1"&amp;ДАННЫЕ!$AM1951,"00")&amp;"n"&amp;IF(ДАННЫЕ!$AN1951,"1"&amp;ДАННЫЕ!$AN1951,"00")&amp;"E"&amp;ДАННЫЕ!BI1951&amp;"L"&amp;ДАННЫЕ!AO1951&amp;"h"&amp;IF(ДАННЫЕ!$AU1951&gt;0,1,0)&amp;"v"&amp;IF(ДАННЫЕ!$AW1951&gt;0,1,0)&amp;"a"&amp;IF(ДАННЫЕ!$AS1951,"1"&amp;ДАННЫЕ!$AS1951,"00")&amp;"s"&amp;IF(ДАННЫЕ!$AT1951,"1"&amp;ДАННЫЕ!$AT1951,"00")&amp;"u"&amp;IF(ДАННЫЕ!$CJ1951&gt;0,1,0)&amp;"y"&amp;B1951&amp;"d"&amp;H1951&amp;"e"&amp;F1951&amp;G1951</f>
        <v>x0w00t00f00b00g00c00i00r00m00hS00hZ00p00k00z00j00n00ELh0v0a00s00u0y0de</v>
      </c>
      <c r="L1951" s="28" t="str">
        <f ca="1">ДАННЫЕ!$I1951&amp;"VN"&amp;IF(ДАННЫЕ!AW1951&gt;0,11,10)&amp;"CD"&amp;IF(ДАННЫЕ!BF1951&gt;500,16,IF(ДАННЫЕ!BF1951&gt;350,15,IF(ДАННЫЕ!BF1951&gt;=200,14,IF(ДАННЫЕ!BF1951&gt;=100,13,IF(ДАННЫЕ!BF1951&gt;=50,12,IF(ДАННЫЕ!BF1951&gt;0,11,10))))))&amp;"AR"&amp;IF(ДАННЫЕ!BX1951&gt;0,1,0)&amp;"GD"&amp;B1951&amp;"VV"&amp;IF(E1951&gt;=5,IF(E1951&lt;18,1,0),0)</f>
        <v>VN10CD10AR0GD0VV0</v>
      </c>
      <c r="M1951" s="28" t="str">
        <f>ДАННЫЕ!$I1951&amp;"b"&amp;ДАННЫЕ!$BI1951&amp;"r"&amp;ДАННЫЕ!$BJ1951&amp;"CD"&amp;IF(ДАННЫЕ!BF1951&gt;0,IF(ДАННЫЕ!BF1951&lt;200,1,IF(ДАННЫЕ!BF1951&lt;350,2,3)),0)&amp;"h"&amp;IF(ДАННЫЕ!$BK1951+ДАННЫЕ!$BL1951+ДАННЫЕ!$BM1951&gt;0,1,0)&amp;"x"&amp;ДАННЫЕ!$BK1951&amp;"y"&amp;ДАННЫЕ!$BL1951&amp;"z"&amp;ДАННЫЕ!$BM1951&amp;"c"&amp;IF(ДАННЫЕ!$BK1951+ДАННЫЕ!$BL1951+ДАННЫЕ!$BM1951=3,1,0)&amp;"a"&amp;IF(ДАННЫЕ!$BQ1951+ДАННЫЕ!$BR1951&gt;0,1,0)&amp;"d"&amp;ДАННЫЕ!$BQ1951&amp;"v"&amp;ДАННЫЕ!$BR1951&amp;"p"&amp;ДАННЫЕ!$BS1951&amp;"n"&amp;ДАННЫЕ!$BU1951&amp;"t"&amp;ДАННЫЕ!$BV1951&amp;"o"&amp;ДАННЫЕ!$BT1951&amp;"l"&amp;IF(ДАННЫЕ!$BN1951&gt;0,1,0)&amp;ДАННЫЕ!$BN1951&amp;"g"&amp;ДАННЫЕ!$BO1951&amp;"s"&amp;ДАННЫЕ!$BP1951&amp;"DZ"&amp;IF(ДАННЫЕ!B1951-ДАННЫЕ!G1951 &lt; 60,IF(ДАННЫЕ!B1951-ДАННЫЕ!G1951 &gt;= 0,1,0),0)&amp;"u"&amp;IF(ДАННЫЕ!$CJ1951&gt;0,1,0)</f>
        <v>brCD0h0xyzc0a0dvpntol0gsDZ1u0</v>
      </c>
      <c r="N1951" s="28" t="str">
        <f ca="1">ДАННЫЕ!$F1951&amp;ДАННЫЕ!$I1951&amp;"g"&amp;B1951&amp;"cf"&amp;D1951&amp;"a"&amp;IF(ДАННЫЕ!$BX1951&gt;0,1,0)&amp;IF(ДАННЫЕ!$BF1951&gt;500,1,IF(ДАННЫЕ!$BF1951&gt;350,2,IF(ДАННЫЕ!$BF1951&gt;=200,3,IF(ДАННЫЕ!$BF1951&gt;=100,4,IF(ДАННЫЕ!$BF1951&gt;=50,5,IF(ДАННЫЕ!$BF1951&lt;50,6,0))))))&amp;"AR"&amp;IF(DATEDIF(ДАННЫЕ!$BX1951,ДАННЫЕ!$F$1,"y")&gt;1,1,0)&amp;"VG"&amp;IF(ДАННЫЕ!$BH1951="0",1,0)&amp;"o"&amp;IF(T1951+ДАННЫЕ!$AF1951+ДАННЫЕ!$AG1951+ДАННЫЕ!$AH1951+ДАННЫЕ!$AI1951+ДАННЫЕ!$AJ1951+ДАННЫЕ!$AP1951+ДАННЫЕ!$AQ1951+ДАННЫЕ!$AR1951+ДАННЫЕ!$AU1951+ДАННЫЕ!$AW1951+ДАННЫЕ!$AS1951+ДАННЫЕ!$AT1951&gt;0,1,0)&amp;"x"&amp;ДАННЫЕ!$AG1951&amp;"p"&amp;IF(ДАННЫЕ!$BY1951&gt;0,1,0)&amp;"v"&amp;IF(ДАННЫЕ!$BZ1951&gt;0,1,0)&amp;"n"&amp;ДАННЫЕ!$CA1951&amp;"t"&amp;ДАННЫЕ!$AY1951&amp;"k"&amp;ДАННЫЕ!$CB1951&amp;"q"&amp;ДАННЫЕ!$CC1951&amp;"w"&amp;ДАННЫЕ!$CD1951&amp;"e"&amp;ДАННЫЕ!$CE1951&amp;"m"&amp;ДАННЫЕ!$CF1951&amp;"c"&amp;ДАННЫЕ!$CG1951&amp;"z"&amp;ДАННЫЕ!$CH1951&amp;"d"&amp;IF(H1951=4,1,0)&amp;"s"&amp;IF(ДАННЫЕ!$J1951=1,0,1)&amp;"u"&amp;IF(ДАННЫЕ!$CJ1951&gt;0,1,0)</f>
        <v>g0cf0a06AR1VG0o0xp0v0ntkqwemczd0s1u0</v>
      </c>
      <c r="O1951" s="28" t="str">
        <f>ДАННЫЕ!$I1951&amp;"g"&amp;B1951&amp;A1951&amp;"f"&amp;P1951&amp;"c"&amp;IF(ДАННЫЕ!$U1951&gt;0,1,0)&amp;"s"&amp;IF(ДАННЫЕ!$Q1951&gt;0,IF(YEAR(ДАННЫЕ!$F$1)=YEAR(ДАННЫЕ!$Q1951),IF(MONTH(ДАННЫЕ!$F$1)=MONTH(ДАННЫЕ!$Q1951),111,11),1),0)&amp;"i"&amp;IF(ДАННЫЕ!$R1951+ДАННЫЕ!$S1951+ДАННЫЕ!$T1951=0,0,1)&amp;"h"&amp;IF(ДАННЫЕ!$P1951&gt;0,1,0)&amp;"p"&amp;IF(ДАННЫЕ!$CI1951&gt;0,IF(YEAR(ДАННЫЕ!$F$1)=YEAR(ДАННЫЕ!$CI1951),IF(MONTH(ДАННЫЕ!$F$1)=MONTH(ДАННЫЕ!$CI1951),111,11),1),0)&amp;"d"&amp;IF(ДАННЫЕ!$CJ1951&gt;0,IF(YEAR(ДАННЫЕ!$F$1)=YEAR(ДАННЫЕ!$CJ1951),IF(MONTH(ДАННЫЕ!$F$1)=MONTH(ДАННЫЕ!$CJ1951),111,11),1),0)&amp;"o"&amp;IF(ДАННЫЕ!$CK1951&gt;0,IF(MONTH(ДАННЫЕ!$F$1)=MONTH(ДАННЫЕ!$CK1951),111,11),0)&amp;"v"&amp;IF(ДАННЫЕ!$BE1951&gt;0,IF(MONTH(ДАННЫЕ!$F$1)=MONTH(ДАННЫЕ!$BE1951),111,11),0)</f>
        <v>g00f0c0s0i0h0p0d0o0v0</v>
      </c>
      <c r="P1951" s="15">
        <f t="shared" si="92"/>
        <v>0</v>
      </c>
      <c r="Q1951" s="15">
        <f>IF(ДАННЫЕ!$F$1&gt;ДАННЫЕ!$N1951,IF(YEAR(ДАННЫЕ!$F$1)=YEAR(ДАННЫЕ!M1951),1,0),0)</f>
        <v>0</v>
      </c>
      <c r="R1951" s="15">
        <f>IF(ДАННЫЕ!$F$1&gt;ДАННЫЕ!$N1951,IF(YEAR(ДАННЫЕ!$F$1)=YEAR(ДАННЫЕ!N1951),1,0),0)</f>
        <v>0</v>
      </c>
      <c r="S1951" s="15">
        <f>IF(ДАННЫЕ!$AA1951="2А",1,IF(ДАННЫЕ!$AA1951="2Б",2,IF(ДАННЫЕ!$AA1951="2В",3,IF(ДАННЫЕ!$AA1951=3,4,IF(ДАННЫЕ!$AA1951="4А",5,IF(ДАННЫЕ!$AA1951="4Б",6,IF(ДАННЫЕ!$AA1951="4В",7,IF(ДАННЫЕ!$AA1951=5,8,0))))))))</f>
        <v>0</v>
      </c>
      <c r="T1951" s="15">
        <f>IF(OR(ДАННЫЕ!$AC1951=2,ДАННЫЕ!$AD1951=2,ДАННЫЕ!$AE1951=2),2,IF(OR(ДАННЫЕ!$AC1951=1,ДАННЫЕ!$AD1951=1,ДАННЫЕ!$AE1951=1),1,0))</f>
        <v>0</v>
      </c>
    </row>
    <row r="1952" spans="1:20" x14ac:dyDescent="0.2">
      <c r="A1952" s="78">
        <f>IF(B1952&gt;0,IF(MONTH(ДАННЫЕ!$F$1)=MONTH(ДАННЫЕ!$B1952),1,0),0)</f>
        <v>0</v>
      </c>
      <c r="B1952" s="14">
        <f>IF(ДАННЫЕ!$B1952&gt;0,IF(YEAR(ДАННЫЕ!$F$1)=YEAR(ДАННЫЕ!$B1952),1,0),0)</f>
        <v>0</v>
      </c>
      <c r="C1952" s="14">
        <f>IF(ДАННЫЕ!$CM1952&gt;0,IF(YEAR(ДАННЫЕ!$F$1)=YEAR(ДАННЫЕ!$CM1952),1,0),0)</f>
        <v>0</v>
      </c>
      <c r="D1952" s="14">
        <f>IF(ДАННЫЕ!$CJ1952&gt;0,IF(ДАННЫЕ!$CL1952&gt;ДАННЫЕ!$F$1,1,IF(ДАННЫЕ!$CL1952&gt;0,0,1)),0)</f>
        <v>0</v>
      </c>
      <c r="E1952" s="43" t="str">
        <f ca="1">IF(ДАННЫЕ!$F$1&gt;0,IF(ДАННЫЕ!$G1952&gt;0,DATEDIF(ДАННЫЕ!$G1952,ДАННЫЕ!$F$1,"y"),""),IF(ДАННЫЕ!$G1952&gt;0,DATEDIF(ДАННЫЕ!$G1952,TODAY(),"y"),""))</f>
        <v/>
      </c>
      <c r="F1952" s="43" t="str">
        <f xml:space="preserve"> IF(ДАННЫЕ!$F1952="М",IF(E1952&gt;=18,IF(E1952&lt;60,1,""),""),"")&amp;IF(ДАННЫЕ!$F1952="Ж",IF(E1952&gt;=18,IF(E1952&lt;55,1,""),""),"")</f>
        <v/>
      </c>
      <c r="G1952" s="43" t="str">
        <f xml:space="preserve"> IF(ДАННЫЕ!$F1952="М",IF(E1952&gt;=60,2,""),"")&amp;IF(ДАННЫЕ!$F1952="Ж",IF(E1952&gt;=55,2,""),"")</f>
        <v/>
      </c>
      <c r="H1952" s="43" t="str">
        <f t="shared" ca="1" si="90"/>
        <v/>
      </c>
      <c r="I1952" s="43" t="str">
        <f t="shared" ca="1" si="91"/>
        <v>03</v>
      </c>
      <c r="J1952" s="28" t="str">
        <f ca="1">ДАННЫЕ!$F1952&amp;H1952&amp;I1952&amp;ДАННЫЕ!$I1952&amp;"m"&amp;IF(ДАННЫЕ!$I1952&gt;0,IF(ДАННЫЕ!$J1952&gt;0,0,1),"")&amp;"f"&amp;IF(ДАННЫЕ!$R1952&gt;0,IF(YEAR(ДАННЫЕ!$F$1)=YEAR(ДАННЫЕ!$R1952),1,0),0)&amp;"z"&amp;ДАННЫЕ!$R1952&amp;"p"&amp;ДАННЫЕ!$S1952&amp;"i"&amp;ДАННЫЕ!$T1952&amp;"h"&amp;ДАННЫЕ!$K1952&amp;"be"&amp;ДАННЫЕ!$BI1952&amp;"CD"&amp;IF(ДАННЫЕ!BF1952&gt;500,4,IF(ДАННЫЕ!BF1952&gt;350,3,IF(ДАННЫЕ!BF1952&gt;200,2,IF(ДАННЫЕ!BF1952&gt;0,1,0))))&amp;"g"&amp;B1952&amp;"d"&amp;H1952&amp;"l"&amp;ДАННЫЕ!AT1952&amp;"a"&amp;ДАННЫЕ!$V1952&amp;"v"&amp;R1952&amp;"k"&amp;ДАННЫЕ!$U1952&amp;"s"&amp;ДАННЫЕ!$Y1952&amp;"t"&amp;ДАННЫЕ!$X1952&amp;"b"&amp;IF(ДАННЫЕ!$Q1952&gt;1,1,0)&amp;"PP"&amp;ДАННЫЕ!Z1952&amp;"c"&amp;S1952&amp;"x"&amp;IF(ДАННЫЕ!$BY1952&gt;0,IF(YEAR(ДАННЫЕ!$F$1)=YEAR(ДАННЫЕ!$BY1952),1,0),0)&amp;"n"&amp;IF(ДАННЫЕ!$BZ1952&gt;0,IF(YEAR(ДАННЫЕ!$F$1)=YEAR(ДАННЫЕ!$BZ1952),1,0),0)&amp;"u"&amp;D1952&amp;"z"&amp;IF(ДАННЫЕ!$CL1952&gt;0,IF(YEAR(ДАННЫЕ!$F$1)&gt;YEAR(ДАННЫЕ!$CL1952),11,12),0)</f>
        <v>03mf0zpihbeCD0g0dlav0kstb0PPc0x0n0u0z0</v>
      </c>
      <c r="K1952" s="28" t="str">
        <f ca="1">ДАННЫЕ!$I1952&amp;"x"&amp;B1952&amp;"w"&amp;IF(T1952+ДАННЫЕ!AD1952+ДАННЫЕ!AE1952+ДАННЫЕ!AF1952+ДАННЫЕ!AG1952+ДАННЫЕ!AH1952+ДАННЫЕ!$AL1952+ДАННЫЕ!AI1952+ДАННЫЕ!AJ1952+ДАННЫЕ!AK1952+ДАННЫЕ!AP1952+ДАННЫЕ!AQ1952+ДАННЫЕ!AR1952+ДАННЫЕ!$AM1952+ДАННЫЕ!$AN1952+ДАННЫЕ!AS1952+ДАННЫЕ!AT1952&gt;0,1,0)&amp;IF(OR(T1952=2,ДАННЫЕ!AD1952=2,ДАННЫЕ!AE1952=2,ДАННЫЕ!AF1952=2,ДАННЫЕ!AG1952=2,ДАННЫЕ!AH1952=2,ДАННЫЕ!$AL1952=2,ДАННЫЕ!AI1952=2,ДАННЫЕ!AJ1952=2,ДАННЫЕ!AK1952=2,ДАННЫЕ!AP1952=2,ДАННЫЕ!AQ1952=2,ДАННЫЕ!AR1952=2,ДАННЫЕ!$AM1952=2,ДАННЫЕ!$AN1952=2,ДАННЫЕ!AS1952=2,ДАННЫЕ!AT1952=2),2,0)&amp;"t"&amp;IF(T1952&gt;0,"1"&amp;T1952,"00")&amp;"f"&amp;IF(ДАННЫЕ!$AC1952,"1"&amp;ДАННЫЕ!$AC1952,"00")&amp;"b"&amp;IF(ДАННЫЕ!$AD1952,"1"&amp;ДАННЫЕ!$AD1952,"00")&amp;"g"&amp;IF(ДАННЫЕ!$AF1952,"1"&amp;ДАННЫЕ!$AF1952,"00")&amp;"c"&amp;IF(ДАННЫЕ!$AG1952,"1"&amp;ДАННЫЕ!$AG1952,"00")&amp;"i"&amp;IF(ДАННЫЕ!$AH1952,"1"&amp;ДАННЫЕ!$AH1952,"00")&amp;"r"&amp;IF(ДАННЫЕ!$AL1952,"1"&amp;ДАННЫЕ!$AL1952,"00")&amp;"m"&amp;IF(ДАННЫЕ!$AI1952,"1"&amp;ДАННЫЕ!$AI1952,"00")&amp;"hS"&amp;IF(ДАННЫЕ!$AJ1952,"1"&amp;ДАННЫЕ!$AJ1952,"00")&amp;"hZ"&amp;IF(ДАННЫЕ!$AK1952,"1"&amp;ДАННЫЕ!$AK1952,"00")&amp;"p"&amp;IF(ДАННЫЕ!$AP1952,"1"&amp;ДАННЫЕ!$AP1952,"00")&amp;"k"&amp;IF(ДАННЫЕ!$AQ1952,"1"&amp;ДАННЫЕ!$AQ1952,"00")&amp;"z"&amp;IF(ДАННЫЕ!$AR1952,"1"&amp;ДАННЫЕ!$AR1952,"00")&amp;"j"&amp;IF(ДАННЫЕ!$AM1952,"1"&amp;ДАННЫЕ!$AM1952,"00")&amp;"n"&amp;IF(ДАННЫЕ!$AN1952,"1"&amp;ДАННЫЕ!$AN1952,"00")&amp;"E"&amp;ДАННЫЕ!BI1952&amp;"L"&amp;ДАННЫЕ!AO1952&amp;"h"&amp;IF(ДАННЫЕ!$AU1952&gt;0,1,0)&amp;"v"&amp;IF(ДАННЫЕ!$AW1952&gt;0,1,0)&amp;"a"&amp;IF(ДАННЫЕ!$AS1952,"1"&amp;ДАННЫЕ!$AS1952,"00")&amp;"s"&amp;IF(ДАННЫЕ!$AT1952,"1"&amp;ДАННЫЕ!$AT1952,"00")&amp;"u"&amp;IF(ДАННЫЕ!$CJ1952&gt;0,1,0)&amp;"y"&amp;B1952&amp;"d"&amp;H1952&amp;"e"&amp;F1952&amp;G1952</f>
        <v>x0w00t00f00b00g00c00i00r00m00hS00hZ00p00k00z00j00n00ELh0v0a00s00u0y0de</v>
      </c>
      <c r="L1952" s="28" t="str">
        <f ca="1">ДАННЫЕ!$I1952&amp;"VN"&amp;IF(ДАННЫЕ!AW1952&gt;0,11,10)&amp;"CD"&amp;IF(ДАННЫЕ!BF1952&gt;500,16,IF(ДАННЫЕ!BF1952&gt;350,15,IF(ДАННЫЕ!BF1952&gt;=200,14,IF(ДАННЫЕ!BF1952&gt;=100,13,IF(ДАННЫЕ!BF1952&gt;=50,12,IF(ДАННЫЕ!BF1952&gt;0,11,10))))))&amp;"AR"&amp;IF(ДАННЫЕ!BX1952&gt;0,1,0)&amp;"GD"&amp;B1952&amp;"VV"&amp;IF(E1952&gt;=5,IF(E1952&lt;18,1,0),0)</f>
        <v>VN10CD10AR0GD0VV0</v>
      </c>
      <c r="M1952" s="28" t="str">
        <f>ДАННЫЕ!$I1952&amp;"b"&amp;ДАННЫЕ!$BI1952&amp;"r"&amp;ДАННЫЕ!$BJ1952&amp;"CD"&amp;IF(ДАННЫЕ!BF1952&gt;0,IF(ДАННЫЕ!BF1952&lt;200,1,IF(ДАННЫЕ!BF1952&lt;350,2,3)),0)&amp;"h"&amp;IF(ДАННЫЕ!$BK1952+ДАННЫЕ!$BL1952+ДАННЫЕ!$BM1952&gt;0,1,0)&amp;"x"&amp;ДАННЫЕ!$BK1952&amp;"y"&amp;ДАННЫЕ!$BL1952&amp;"z"&amp;ДАННЫЕ!$BM1952&amp;"c"&amp;IF(ДАННЫЕ!$BK1952+ДАННЫЕ!$BL1952+ДАННЫЕ!$BM1952=3,1,0)&amp;"a"&amp;IF(ДАННЫЕ!$BQ1952+ДАННЫЕ!$BR1952&gt;0,1,0)&amp;"d"&amp;ДАННЫЕ!$BQ1952&amp;"v"&amp;ДАННЫЕ!$BR1952&amp;"p"&amp;ДАННЫЕ!$BS1952&amp;"n"&amp;ДАННЫЕ!$BU1952&amp;"t"&amp;ДАННЫЕ!$BV1952&amp;"o"&amp;ДАННЫЕ!$BT1952&amp;"l"&amp;IF(ДАННЫЕ!$BN1952&gt;0,1,0)&amp;ДАННЫЕ!$BN1952&amp;"g"&amp;ДАННЫЕ!$BO1952&amp;"s"&amp;ДАННЫЕ!$BP1952&amp;"DZ"&amp;IF(ДАННЫЕ!B1952-ДАННЫЕ!G1952 &lt; 60,IF(ДАННЫЕ!B1952-ДАННЫЕ!G1952 &gt;= 0,1,0),0)&amp;"u"&amp;IF(ДАННЫЕ!$CJ1952&gt;0,1,0)</f>
        <v>brCD0h0xyzc0a0dvpntol0gsDZ1u0</v>
      </c>
      <c r="N1952" s="28" t="str">
        <f ca="1">ДАННЫЕ!$F1952&amp;ДАННЫЕ!$I1952&amp;"g"&amp;B1952&amp;"cf"&amp;D1952&amp;"a"&amp;IF(ДАННЫЕ!$BX1952&gt;0,1,0)&amp;IF(ДАННЫЕ!$BF1952&gt;500,1,IF(ДАННЫЕ!$BF1952&gt;350,2,IF(ДАННЫЕ!$BF1952&gt;=200,3,IF(ДАННЫЕ!$BF1952&gt;=100,4,IF(ДАННЫЕ!$BF1952&gt;=50,5,IF(ДАННЫЕ!$BF1952&lt;50,6,0))))))&amp;"AR"&amp;IF(DATEDIF(ДАННЫЕ!$BX1952,ДАННЫЕ!$F$1,"y")&gt;1,1,0)&amp;"VG"&amp;IF(ДАННЫЕ!$BH1952="0",1,0)&amp;"o"&amp;IF(T1952+ДАННЫЕ!$AF1952+ДАННЫЕ!$AG1952+ДАННЫЕ!$AH1952+ДАННЫЕ!$AI1952+ДАННЫЕ!$AJ1952+ДАННЫЕ!$AP1952+ДАННЫЕ!$AQ1952+ДАННЫЕ!$AR1952+ДАННЫЕ!$AU1952+ДАННЫЕ!$AW1952+ДАННЫЕ!$AS1952+ДАННЫЕ!$AT1952&gt;0,1,0)&amp;"x"&amp;ДАННЫЕ!$AG1952&amp;"p"&amp;IF(ДАННЫЕ!$BY1952&gt;0,1,0)&amp;"v"&amp;IF(ДАННЫЕ!$BZ1952&gt;0,1,0)&amp;"n"&amp;ДАННЫЕ!$CA1952&amp;"t"&amp;ДАННЫЕ!$AY1952&amp;"k"&amp;ДАННЫЕ!$CB1952&amp;"q"&amp;ДАННЫЕ!$CC1952&amp;"w"&amp;ДАННЫЕ!$CD1952&amp;"e"&amp;ДАННЫЕ!$CE1952&amp;"m"&amp;ДАННЫЕ!$CF1952&amp;"c"&amp;ДАННЫЕ!$CG1952&amp;"z"&amp;ДАННЫЕ!$CH1952&amp;"d"&amp;IF(H1952=4,1,0)&amp;"s"&amp;IF(ДАННЫЕ!$J1952=1,0,1)&amp;"u"&amp;IF(ДАННЫЕ!$CJ1952&gt;0,1,0)</f>
        <v>g0cf0a06AR1VG0o0xp0v0ntkqwemczd0s1u0</v>
      </c>
      <c r="O1952" s="28" t="str">
        <f>ДАННЫЕ!$I1952&amp;"g"&amp;B1952&amp;A1952&amp;"f"&amp;P1952&amp;"c"&amp;IF(ДАННЫЕ!$U1952&gt;0,1,0)&amp;"s"&amp;IF(ДАННЫЕ!$Q1952&gt;0,IF(YEAR(ДАННЫЕ!$F$1)=YEAR(ДАННЫЕ!$Q1952),IF(MONTH(ДАННЫЕ!$F$1)=MONTH(ДАННЫЕ!$Q1952),111,11),1),0)&amp;"i"&amp;IF(ДАННЫЕ!$R1952+ДАННЫЕ!$S1952+ДАННЫЕ!$T1952=0,0,1)&amp;"h"&amp;IF(ДАННЫЕ!$P1952&gt;0,1,0)&amp;"p"&amp;IF(ДАННЫЕ!$CI1952&gt;0,IF(YEAR(ДАННЫЕ!$F$1)=YEAR(ДАННЫЕ!$CI1952),IF(MONTH(ДАННЫЕ!$F$1)=MONTH(ДАННЫЕ!$CI1952),111,11),1),0)&amp;"d"&amp;IF(ДАННЫЕ!$CJ1952&gt;0,IF(YEAR(ДАННЫЕ!$F$1)=YEAR(ДАННЫЕ!$CJ1952),IF(MONTH(ДАННЫЕ!$F$1)=MONTH(ДАННЫЕ!$CJ1952),111,11),1),0)&amp;"o"&amp;IF(ДАННЫЕ!$CK1952&gt;0,IF(MONTH(ДАННЫЕ!$F$1)=MONTH(ДАННЫЕ!$CK1952),111,11),0)&amp;"v"&amp;IF(ДАННЫЕ!$BE1952&gt;0,IF(MONTH(ДАННЫЕ!$F$1)=MONTH(ДАННЫЕ!$BE1952),111,11),0)</f>
        <v>g00f0c0s0i0h0p0d0o0v0</v>
      </c>
      <c r="P1952" s="15">
        <f t="shared" si="92"/>
        <v>0</v>
      </c>
      <c r="Q1952" s="15">
        <f>IF(ДАННЫЕ!$F$1&gt;ДАННЫЕ!$N1952,IF(YEAR(ДАННЫЕ!$F$1)=YEAR(ДАННЫЕ!M1952),1,0),0)</f>
        <v>0</v>
      </c>
      <c r="R1952" s="15">
        <f>IF(ДАННЫЕ!$F$1&gt;ДАННЫЕ!$N1952,IF(YEAR(ДАННЫЕ!$F$1)=YEAR(ДАННЫЕ!N1952),1,0),0)</f>
        <v>0</v>
      </c>
      <c r="S1952" s="15">
        <f>IF(ДАННЫЕ!$AA1952="2А",1,IF(ДАННЫЕ!$AA1952="2Б",2,IF(ДАННЫЕ!$AA1952="2В",3,IF(ДАННЫЕ!$AA1952=3,4,IF(ДАННЫЕ!$AA1952="4А",5,IF(ДАННЫЕ!$AA1952="4Б",6,IF(ДАННЫЕ!$AA1952="4В",7,IF(ДАННЫЕ!$AA1952=5,8,0))))))))</f>
        <v>0</v>
      </c>
      <c r="T1952" s="15">
        <f>IF(OR(ДАННЫЕ!$AC1952=2,ДАННЫЕ!$AD1952=2,ДАННЫЕ!$AE1952=2),2,IF(OR(ДАННЫЕ!$AC1952=1,ДАННЫЕ!$AD1952=1,ДАННЫЕ!$AE1952=1),1,0))</f>
        <v>0</v>
      </c>
    </row>
    <row r="1953" spans="1:20" x14ac:dyDescent="0.2">
      <c r="A1953" s="78">
        <f>IF(B1953&gt;0,IF(MONTH(ДАННЫЕ!$F$1)=MONTH(ДАННЫЕ!$B1953),1,0),0)</f>
        <v>0</v>
      </c>
      <c r="B1953" s="14">
        <f>IF(ДАННЫЕ!$B1953&gt;0,IF(YEAR(ДАННЫЕ!$F$1)=YEAR(ДАННЫЕ!$B1953),1,0),0)</f>
        <v>0</v>
      </c>
      <c r="C1953" s="14">
        <f>IF(ДАННЫЕ!$CM1953&gt;0,IF(YEAR(ДАННЫЕ!$F$1)=YEAR(ДАННЫЕ!$CM1953),1,0),0)</f>
        <v>0</v>
      </c>
      <c r="D1953" s="14">
        <f>IF(ДАННЫЕ!$CJ1953&gt;0,IF(ДАННЫЕ!$CL1953&gt;ДАННЫЕ!$F$1,1,IF(ДАННЫЕ!$CL1953&gt;0,0,1)),0)</f>
        <v>0</v>
      </c>
      <c r="E1953" s="43" t="str">
        <f ca="1">IF(ДАННЫЕ!$F$1&gt;0,IF(ДАННЫЕ!$G1953&gt;0,DATEDIF(ДАННЫЕ!$G1953,ДАННЫЕ!$F$1,"y"),""),IF(ДАННЫЕ!$G1953&gt;0,DATEDIF(ДАННЫЕ!$G1953,TODAY(),"y"),""))</f>
        <v/>
      </c>
      <c r="F1953" s="43" t="str">
        <f xml:space="preserve"> IF(ДАННЫЕ!$F1953="М",IF(E1953&gt;=18,IF(E1953&lt;60,1,""),""),"")&amp;IF(ДАННЫЕ!$F1953="Ж",IF(E1953&gt;=18,IF(E1953&lt;55,1,""),""),"")</f>
        <v/>
      </c>
      <c r="G1953" s="43" t="str">
        <f xml:space="preserve"> IF(ДАННЫЕ!$F1953="М",IF(E1953&gt;=60,2,""),"")&amp;IF(ДАННЫЕ!$F1953="Ж",IF(E1953&gt;=55,2,""),"")</f>
        <v/>
      </c>
      <c r="H1953" s="43" t="str">
        <f t="shared" ca="1" si="90"/>
        <v/>
      </c>
      <c r="I1953" s="43" t="str">
        <f t="shared" ca="1" si="91"/>
        <v>03</v>
      </c>
      <c r="J1953" s="28" t="str">
        <f ca="1">ДАННЫЕ!$F1953&amp;H1953&amp;I1953&amp;ДАННЫЕ!$I1953&amp;"m"&amp;IF(ДАННЫЕ!$I1953&gt;0,IF(ДАННЫЕ!$J1953&gt;0,0,1),"")&amp;"f"&amp;IF(ДАННЫЕ!$R1953&gt;0,IF(YEAR(ДАННЫЕ!$F$1)=YEAR(ДАННЫЕ!$R1953),1,0),0)&amp;"z"&amp;ДАННЫЕ!$R1953&amp;"p"&amp;ДАННЫЕ!$S1953&amp;"i"&amp;ДАННЫЕ!$T1953&amp;"h"&amp;ДАННЫЕ!$K1953&amp;"be"&amp;ДАННЫЕ!$BI1953&amp;"CD"&amp;IF(ДАННЫЕ!BF1953&gt;500,4,IF(ДАННЫЕ!BF1953&gt;350,3,IF(ДАННЫЕ!BF1953&gt;200,2,IF(ДАННЫЕ!BF1953&gt;0,1,0))))&amp;"g"&amp;B1953&amp;"d"&amp;H1953&amp;"l"&amp;ДАННЫЕ!AT1953&amp;"a"&amp;ДАННЫЕ!$V1953&amp;"v"&amp;R1953&amp;"k"&amp;ДАННЫЕ!$U1953&amp;"s"&amp;ДАННЫЕ!$Y1953&amp;"t"&amp;ДАННЫЕ!$X1953&amp;"b"&amp;IF(ДАННЫЕ!$Q1953&gt;1,1,0)&amp;"PP"&amp;ДАННЫЕ!Z1953&amp;"c"&amp;S1953&amp;"x"&amp;IF(ДАННЫЕ!$BY1953&gt;0,IF(YEAR(ДАННЫЕ!$F$1)=YEAR(ДАННЫЕ!$BY1953),1,0),0)&amp;"n"&amp;IF(ДАННЫЕ!$BZ1953&gt;0,IF(YEAR(ДАННЫЕ!$F$1)=YEAR(ДАННЫЕ!$BZ1953),1,0),0)&amp;"u"&amp;D1953&amp;"z"&amp;IF(ДАННЫЕ!$CL1953&gt;0,IF(YEAR(ДАННЫЕ!$F$1)&gt;YEAR(ДАННЫЕ!$CL1953),11,12),0)</f>
        <v>03mf0zpihbeCD0g0dlav0kstb0PPc0x0n0u0z0</v>
      </c>
      <c r="K1953" s="28" t="str">
        <f ca="1">ДАННЫЕ!$I1953&amp;"x"&amp;B1953&amp;"w"&amp;IF(T1953+ДАННЫЕ!AD1953+ДАННЫЕ!AE1953+ДАННЫЕ!AF1953+ДАННЫЕ!AG1953+ДАННЫЕ!AH1953+ДАННЫЕ!$AL1953+ДАННЫЕ!AI1953+ДАННЫЕ!AJ1953+ДАННЫЕ!AK1953+ДАННЫЕ!AP1953+ДАННЫЕ!AQ1953+ДАННЫЕ!AR1953+ДАННЫЕ!$AM1953+ДАННЫЕ!$AN1953+ДАННЫЕ!AS1953+ДАННЫЕ!AT1953&gt;0,1,0)&amp;IF(OR(T1953=2,ДАННЫЕ!AD1953=2,ДАННЫЕ!AE1953=2,ДАННЫЕ!AF1953=2,ДАННЫЕ!AG1953=2,ДАННЫЕ!AH1953=2,ДАННЫЕ!$AL1953=2,ДАННЫЕ!AI1953=2,ДАННЫЕ!AJ1953=2,ДАННЫЕ!AK1953=2,ДАННЫЕ!AP1953=2,ДАННЫЕ!AQ1953=2,ДАННЫЕ!AR1953=2,ДАННЫЕ!$AM1953=2,ДАННЫЕ!$AN1953=2,ДАННЫЕ!AS1953=2,ДАННЫЕ!AT1953=2),2,0)&amp;"t"&amp;IF(T1953&gt;0,"1"&amp;T1953,"00")&amp;"f"&amp;IF(ДАННЫЕ!$AC1953,"1"&amp;ДАННЫЕ!$AC1953,"00")&amp;"b"&amp;IF(ДАННЫЕ!$AD1953,"1"&amp;ДАННЫЕ!$AD1953,"00")&amp;"g"&amp;IF(ДАННЫЕ!$AF1953,"1"&amp;ДАННЫЕ!$AF1953,"00")&amp;"c"&amp;IF(ДАННЫЕ!$AG1953,"1"&amp;ДАННЫЕ!$AG1953,"00")&amp;"i"&amp;IF(ДАННЫЕ!$AH1953,"1"&amp;ДАННЫЕ!$AH1953,"00")&amp;"r"&amp;IF(ДАННЫЕ!$AL1953,"1"&amp;ДАННЫЕ!$AL1953,"00")&amp;"m"&amp;IF(ДАННЫЕ!$AI1953,"1"&amp;ДАННЫЕ!$AI1953,"00")&amp;"hS"&amp;IF(ДАННЫЕ!$AJ1953,"1"&amp;ДАННЫЕ!$AJ1953,"00")&amp;"hZ"&amp;IF(ДАННЫЕ!$AK1953,"1"&amp;ДАННЫЕ!$AK1953,"00")&amp;"p"&amp;IF(ДАННЫЕ!$AP1953,"1"&amp;ДАННЫЕ!$AP1953,"00")&amp;"k"&amp;IF(ДАННЫЕ!$AQ1953,"1"&amp;ДАННЫЕ!$AQ1953,"00")&amp;"z"&amp;IF(ДАННЫЕ!$AR1953,"1"&amp;ДАННЫЕ!$AR1953,"00")&amp;"j"&amp;IF(ДАННЫЕ!$AM1953,"1"&amp;ДАННЫЕ!$AM1953,"00")&amp;"n"&amp;IF(ДАННЫЕ!$AN1953,"1"&amp;ДАННЫЕ!$AN1953,"00")&amp;"E"&amp;ДАННЫЕ!BI1953&amp;"L"&amp;ДАННЫЕ!AO1953&amp;"h"&amp;IF(ДАННЫЕ!$AU1953&gt;0,1,0)&amp;"v"&amp;IF(ДАННЫЕ!$AW1953&gt;0,1,0)&amp;"a"&amp;IF(ДАННЫЕ!$AS1953,"1"&amp;ДАННЫЕ!$AS1953,"00")&amp;"s"&amp;IF(ДАННЫЕ!$AT1953,"1"&amp;ДАННЫЕ!$AT1953,"00")&amp;"u"&amp;IF(ДАННЫЕ!$CJ1953&gt;0,1,0)&amp;"y"&amp;B1953&amp;"d"&amp;H1953&amp;"e"&amp;F1953&amp;G1953</f>
        <v>x0w00t00f00b00g00c00i00r00m00hS00hZ00p00k00z00j00n00ELh0v0a00s00u0y0de</v>
      </c>
      <c r="L1953" s="28" t="str">
        <f ca="1">ДАННЫЕ!$I1953&amp;"VN"&amp;IF(ДАННЫЕ!AW1953&gt;0,11,10)&amp;"CD"&amp;IF(ДАННЫЕ!BF1953&gt;500,16,IF(ДАННЫЕ!BF1953&gt;350,15,IF(ДАННЫЕ!BF1953&gt;=200,14,IF(ДАННЫЕ!BF1953&gt;=100,13,IF(ДАННЫЕ!BF1953&gt;=50,12,IF(ДАННЫЕ!BF1953&gt;0,11,10))))))&amp;"AR"&amp;IF(ДАННЫЕ!BX1953&gt;0,1,0)&amp;"GD"&amp;B1953&amp;"VV"&amp;IF(E1953&gt;=5,IF(E1953&lt;18,1,0),0)</f>
        <v>VN10CD10AR0GD0VV0</v>
      </c>
      <c r="M1953" s="28" t="str">
        <f>ДАННЫЕ!$I1953&amp;"b"&amp;ДАННЫЕ!$BI1953&amp;"r"&amp;ДАННЫЕ!$BJ1953&amp;"CD"&amp;IF(ДАННЫЕ!BF1953&gt;0,IF(ДАННЫЕ!BF1953&lt;200,1,IF(ДАННЫЕ!BF1953&lt;350,2,3)),0)&amp;"h"&amp;IF(ДАННЫЕ!$BK1953+ДАННЫЕ!$BL1953+ДАННЫЕ!$BM1953&gt;0,1,0)&amp;"x"&amp;ДАННЫЕ!$BK1953&amp;"y"&amp;ДАННЫЕ!$BL1953&amp;"z"&amp;ДАННЫЕ!$BM1953&amp;"c"&amp;IF(ДАННЫЕ!$BK1953+ДАННЫЕ!$BL1953+ДАННЫЕ!$BM1953=3,1,0)&amp;"a"&amp;IF(ДАННЫЕ!$BQ1953+ДАННЫЕ!$BR1953&gt;0,1,0)&amp;"d"&amp;ДАННЫЕ!$BQ1953&amp;"v"&amp;ДАННЫЕ!$BR1953&amp;"p"&amp;ДАННЫЕ!$BS1953&amp;"n"&amp;ДАННЫЕ!$BU1953&amp;"t"&amp;ДАННЫЕ!$BV1953&amp;"o"&amp;ДАННЫЕ!$BT1953&amp;"l"&amp;IF(ДАННЫЕ!$BN1953&gt;0,1,0)&amp;ДАННЫЕ!$BN1953&amp;"g"&amp;ДАННЫЕ!$BO1953&amp;"s"&amp;ДАННЫЕ!$BP1953&amp;"DZ"&amp;IF(ДАННЫЕ!B1953-ДАННЫЕ!G1953 &lt; 60,IF(ДАННЫЕ!B1953-ДАННЫЕ!G1953 &gt;= 0,1,0),0)&amp;"u"&amp;IF(ДАННЫЕ!$CJ1953&gt;0,1,0)</f>
        <v>brCD0h0xyzc0a0dvpntol0gsDZ1u0</v>
      </c>
      <c r="N1953" s="28" t="str">
        <f ca="1">ДАННЫЕ!$F1953&amp;ДАННЫЕ!$I1953&amp;"g"&amp;B1953&amp;"cf"&amp;D1953&amp;"a"&amp;IF(ДАННЫЕ!$BX1953&gt;0,1,0)&amp;IF(ДАННЫЕ!$BF1953&gt;500,1,IF(ДАННЫЕ!$BF1953&gt;350,2,IF(ДАННЫЕ!$BF1953&gt;=200,3,IF(ДАННЫЕ!$BF1953&gt;=100,4,IF(ДАННЫЕ!$BF1953&gt;=50,5,IF(ДАННЫЕ!$BF1953&lt;50,6,0))))))&amp;"AR"&amp;IF(DATEDIF(ДАННЫЕ!$BX1953,ДАННЫЕ!$F$1,"y")&gt;1,1,0)&amp;"VG"&amp;IF(ДАННЫЕ!$BH1953="0",1,0)&amp;"o"&amp;IF(T1953+ДАННЫЕ!$AF1953+ДАННЫЕ!$AG1953+ДАННЫЕ!$AH1953+ДАННЫЕ!$AI1953+ДАННЫЕ!$AJ1953+ДАННЫЕ!$AP1953+ДАННЫЕ!$AQ1953+ДАННЫЕ!$AR1953+ДАННЫЕ!$AU1953+ДАННЫЕ!$AW1953+ДАННЫЕ!$AS1953+ДАННЫЕ!$AT1953&gt;0,1,0)&amp;"x"&amp;ДАННЫЕ!$AG1953&amp;"p"&amp;IF(ДАННЫЕ!$BY1953&gt;0,1,0)&amp;"v"&amp;IF(ДАННЫЕ!$BZ1953&gt;0,1,0)&amp;"n"&amp;ДАННЫЕ!$CA1953&amp;"t"&amp;ДАННЫЕ!$AY1953&amp;"k"&amp;ДАННЫЕ!$CB1953&amp;"q"&amp;ДАННЫЕ!$CC1953&amp;"w"&amp;ДАННЫЕ!$CD1953&amp;"e"&amp;ДАННЫЕ!$CE1953&amp;"m"&amp;ДАННЫЕ!$CF1953&amp;"c"&amp;ДАННЫЕ!$CG1953&amp;"z"&amp;ДАННЫЕ!$CH1953&amp;"d"&amp;IF(H1953=4,1,0)&amp;"s"&amp;IF(ДАННЫЕ!$J1953=1,0,1)&amp;"u"&amp;IF(ДАННЫЕ!$CJ1953&gt;0,1,0)</f>
        <v>g0cf0a06AR1VG0o0xp0v0ntkqwemczd0s1u0</v>
      </c>
      <c r="O1953" s="28" t="str">
        <f>ДАННЫЕ!$I1953&amp;"g"&amp;B1953&amp;A1953&amp;"f"&amp;P1953&amp;"c"&amp;IF(ДАННЫЕ!$U1953&gt;0,1,0)&amp;"s"&amp;IF(ДАННЫЕ!$Q1953&gt;0,IF(YEAR(ДАННЫЕ!$F$1)=YEAR(ДАННЫЕ!$Q1953),IF(MONTH(ДАННЫЕ!$F$1)=MONTH(ДАННЫЕ!$Q1953),111,11),1),0)&amp;"i"&amp;IF(ДАННЫЕ!$R1953+ДАННЫЕ!$S1953+ДАННЫЕ!$T1953=0,0,1)&amp;"h"&amp;IF(ДАННЫЕ!$P1953&gt;0,1,0)&amp;"p"&amp;IF(ДАННЫЕ!$CI1953&gt;0,IF(YEAR(ДАННЫЕ!$F$1)=YEAR(ДАННЫЕ!$CI1953),IF(MONTH(ДАННЫЕ!$F$1)=MONTH(ДАННЫЕ!$CI1953),111,11),1),0)&amp;"d"&amp;IF(ДАННЫЕ!$CJ1953&gt;0,IF(YEAR(ДАННЫЕ!$F$1)=YEAR(ДАННЫЕ!$CJ1953),IF(MONTH(ДАННЫЕ!$F$1)=MONTH(ДАННЫЕ!$CJ1953),111,11),1),0)&amp;"o"&amp;IF(ДАННЫЕ!$CK1953&gt;0,IF(MONTH(ДАННЫЕ!$F$1)=MONTH(ДАННЫЕ!$CK1953),111,11),0)&amp;"v"&amp;IF(ДАННЫЕ!$BE1953&gt;0,IF(MONTH(ДАННЫЕ!$F$1)=MONTH(ДАННЫЕ!$BE1953),111,11),0)</f>
        <v>g00f0c0s0i0h0p0d0o0v0</v>
      </c>
      <c r="P1953" s="15">
        <f t="shared" si="92"/>
        <v>0</v>
      </c>
      <c r="Q1953" s="15">
        <f>IF(ДАННЫЕ!$F$1&gt;ДАННЫЕ!$N1953,IF(YEAR(ДАННЫЕ!$F$1)=YEAR(ДАННЫЕ!M1953),1,0),0)</f>
        <v>0</v>
      </c>
      <c r="R1953" s="15">
        <f>IF(ДАННЫЕ!$F$1&gt;ДАННЫЕ!$N1953,IF(YEAR(ДАННЫЕ!$F$1)=YEAR(ДАННЫЕ!N1953),1,0),0)</f>
        <v>0</v>
      </c>
      <c r="S1953" s="15">
        <f>IF(ДАННЫЕ!$AA1953="2А",1,IF(ДАННЫЕ!$AA1953="2Б",2,IF(ДАННЫЕ!$AA1953="2В",3,IF(ДАННЫЕ!$AA1953=3,4,IF(ДАННЫЕ!$AA1953="4А",5,IF(ДАННЫЕ!$AA1953="4Б",6,IF(ДАННЫЕ!$AA1953="4В",7,IF(ДАННЫЕ!$AA1953=5,8,0))))))))</f>
        <v>0</v>
      </c>
      <c r="T1953" s="15">
        <f>IF(OR(ДАННЫЕ!$AC1953=2,ДАННЫЕ!$AD1953=2,ДАННЫЕ!$AE1953=2),2,IF(OR(ДАННЫЕ!$AC1953=1,ДАННЫЕ!$AD1953=1,ДАННЫЕ!$AE1953=1),1,0))</f>
        <v>0</v>
      </c>
    </row>
    <row r="1954" spans="1:20" x14ac:dyDescent="0.2">
      <c r="A1954" s="78">
        <f>IF(B1954&gt;0,IF(MONTH(ДАННЫЕ!$F$1)=MONTH(ДАННЫЕ!$B1954),1,0),0)</f>
        <v>0</v>
      </c>
      <c r="B1954" s="14">
        <f>IF(ДАННЫЕ!$B1954&gt;0,IF(YEAR(ДАННЫЕ!$F$1)=YEAR(ДАННЫЕ!$B1954),1,0),0)</f>
        <v>0</v>
      </c>
      <c r="C1954" s="14">
        <f>IF(ДАННЫЕ!$CM1954&gt;0,IF(YEAR(ДАННЫЕ!$F$1)=YEAR(ДАННЫЕ!$CM1954),1,0),0)</f>
        <v>0</v>
      </c>
      <c r="D1954" s="14">
        <f>IF(ДАННЫЕ!$CJ1954&gt;0,IF(ДАННЫЕ!$CL1954&gt;ДАННЫЕ!$F$1,1,IF(ДАННЫЕ!$CL1954&gt;0,0,1)),0)</f>
        <v>0</v>
      </c>
      <c r="E1954" s="43" t="str">
        <f ca="1">IF(ДАННЫЕ!$F$1&gt;0,IF(ДАННЫЕ!$G1954&gt;0,DATEDIF(ДАННЫЕ!$G1954,ДАННЫЕ!$F$1,"y"),""),IF(ДАННЫЕ!$G1954&gt;0,DATEDIF(ДАННЫЕ!$G1954,TODAY(),"y"),""))</f>
        <v/>
      </c>
      <c r="F1954" s="43" t="str">
        <f xml:space="preserve"> IF(ДАННЫЕ!$F1954="М",IF(E1954&gt;=18,IF(E1954&lt;60,1,""),""),"")&amp;IF(ДАННЫЕ!$F1954="Ж",IF(E1954&gt;=18,IF(E1954&lt;55,1,""),""),"")</f>
        <v/>
      </c>
      <c r="G1954" s="43" t="str">
        <f xml:space="preserve"> IF(ДАННЫЕ!$F1954="М",IF(E1954&gt;=60,2,""),"")&amp;IF(ДАННЫЕ!$F1954="Ж",IF(E1954&gt;=55,2,""),"")</f>
        <v/>
      </c>
      <c r="H1954" s="43" t="str">
        <f t="shared" ca="1" si="90"/>
        <v/>
      </c>
      <c r="I1954" s="43" t="str">
        <f t="shared" ca="1" si="91"/>
        <v>03</v>
      </c>
      <c r="J1954" s="28" t="str">
        <f ca="1">ДАННЫЕ!$F1954&amp;H1954&amp;I1954&amp;ДАННЫЕ!$I1954&amp;"m"&amp;IF(ДАННЫЕ!$I1954&gt;0,IF(ДАННЫЕ!$J1954&gt;0,0,1),"")&amp;"f"&amp;IF(ДАННЫЕ!$R1954&gt;0,IF(YEAR(ДАННЫЕ!$F$1)=YEAR(ДАННЫЕ!$R1954),1,0),0)&amp;"z"&amp;ДАННЫЕ!$R1954&amp;"p"&amp;ДАННЫЕ!$S1954&amp;"i"&amp;ДАННЫЕ!$T1954&amp;"h"&amp;ДАННЫЕ!$K1954&amp;"be"&amp;ДАННЫЕ!$BI1954&amp;"CD"&amp;IF(ДАННЫЕ!BF1954&gt;500,4,IF(ДАННЫЕ!BF1954&gt;350,3,IF(ДАННЫЕ!BF1954&gt;200,2,IF(ДАННЫЕ!BF1954&gt;0,1,0))))&amp;"g"&amp;B1954&amp;"d"&amp;H1954&amp;"l"&amp;ДАННЫЕ!AT1954&amp;"a"&amp;ДАННЫЕ!$V1954&amp;"v"&amp;R1954&amp;"k"&amp;ДАННЫЕ!$U1954&amp;"s"&amp;ДАННЫЕ!$Y1954&amp;"t"&amp;ДАННЫЕ!$X1954&amp;"b"&amp;IF(ДАННЫЕ!$Q1954&gt;1,1,0)&amp;"PP"&amp;ДАННЫЕ!Z1954&amp;"c"&amp;S1954&amp;"x"&amp;IF(ДАННЫЕ!$BY1954&gt;0,IF(YEAR(ДАННЫЕ!$F$1)=YEAR(ДАННЫЕ!$BY1954),1,0),0)&amp;"n"&amp;IF(ДАННЫЕ!$BZ1954&gt;0,IF(YEAR(ДАННЫЕ!$F$1)=YEAR(ДАННЫЕ!$BZ1954),1,0),0)&amp;"u"&amp;D1954&amp;"z"&amp;IF(ДАННЫЕ!$CL1954&gt;0,IF(YEAR(ДАННЫЕ!$F$1)&gt;YEAR(ДАННЫЕ!$CL1954),11,12),0)</f>
        <v>03mf0zpihbeCD0g0dlav0kstb0PPc0x0n0u0z0</v>
      </c>
      <c r="K1954" s="28" t="str">
        <f ca="1">ДАННЫЕ!$I1954&amp;"x"&amp;B1954&amp;"w"&amp;IF(T1954+ДАННЫЕ!AD1954+ДАННЫЕ!AE1954+ДАННЫЕ!AF1954+ДАННЫЕ!AG1954+ДАННЫЕ!AH1954+ДАННЫЕ!$AL1954+ДАННЫЕ!AI1954+ДАННЫЕ!AJ1954+ДАННЫЕ!AK1954+ДАННЫЕ!AP1954+ДАННЫЕ!AQ1954+ДАННЫЕ!AR1954+ДАННЫЕ!$AM1954+ДАННЫЕ!$AN1954+ДАННЫЕ!AS1954+ДАННЫЕ!AT1954&gt;0,1,0)&amp;IF(OR(T1954=2,ДАННЫЕ!AD1954=2,ДАННЫЕ!AE1954=2,ДАННЫЕ!AF1954=2,ДАННЫЕ!AG1954=2,ДАННЫЕ!AH1954=2,ДАННЫЕ!$AL1954=2,ДАННЫЕ!AI1954=2,ДАННЫЕ!AJ1954=2,ДАННЫЕ!AK1954=2,ДАННЫЕ!AP1954=2,ДАННЫЕ!AQ1954=2,ДАННЫЕ!AR1954=2,ДАННЫЕ!$AM1954=2,ДАННЫЕ!$AN1954=2,ДАННЫЕ!AS1954=2,ДАННЫЕ!AT1954=2),2,0)&amp;"t"&amp;IF(T1954&gt;0,"1"&amp;T1954,"00")&amp;"f"&amp;IF(ДАННЫЕ!$AC1954,"1"&amp;ДАННЫЕ!$AC1954,"00")&amp;"b"&amp;IF(ДАННЫЕ!$AD1954,"1"&amp;ДАННЫЕ!$AD1954,"00")&amp;"g"&amp;IF(ДАННЫЕ!$AF1954,"1"&amp;ДАННЫЕ!$AF1954,"00")&amp;"c"&amp;IF(ДАННЫЕ!$AG1954,"1"&amp;ДАННЫЕ!$AG1954,"00")&amp;"i"&amp;IF(ДАННЫЕ!$AH1954,"1"&amp;ДАННЫЕ!$AH1954,"00")&amp;"r"&amp;IF(ДАННЫЕ!$AL1954,"1"&amp;ДАННЫЕ!$AL1954,"00")&amp;"m"&amp;IF(ДАННЫЕ!$AI1954,"1"&amp;ДАННЫЕ!$AI1954,"00")&amp;"hS"&amp;IF(ДАННЫЕ!$AJ1954,"1"&amp;ДАННЫЕ!$AJ1954,"00")&amp;"hZ"&amp;IF(ДАННЫЕ!$AK1954,"1"&amp;ДАННЫЕ!$AK1954,"00")&amp;"p"&amp;IF(ДАННЫЕ!$AP1954,"1"&amp;ДАННЫЕ!$AP1954,"00")&amp;"k"&amp;IF(ДАННЫЕ!$AQ1954,"1"&amp;ДАННЫЕ!$AQ1954,"00")&amp;"z"&amp;IF(ДАННЫЕ!$AR1954,"1"&amp;ДАННЫЕ!$AR1954,"00")&amp;"j"&amp;IF(ДАННЫЕ!$AM1954,"1"&amp;ДАННЫЕ!$AM1954,"00")&amp;"n"&amp;IF(ДАННЫЕ!$AN1954,"1"&amp;ДАННЫЕ!$AN1954,"00")&amp;"E"&amp;ДАННЫЕ!BI1954&amp;"L"&amp;ДАННЫЕ!AO1954&amp;"h"&amp;IF(ДАННЫЕ!$AU1954&gt;0,1,0)&amp;"v"&amp;IF(ДАННЫЕ!$AW1954&gt;0,1,0)&amp;"a"&amp;IF(ДАННЫЕ!$AS1954,"1"&amp;ДАННЫЕ!$AS1954,"00")&amp;"s"&amp;IF(ДАННЫЕ!$AT1954,"1"&amp;ДАННЫЕ!$AT1954,"00")&amp;"u"&amp;IF(ДАННЫЕ!$CJ1954&gt;0,1,0)&amp;"y"&amp;B1954&amp;"d"&amp;H1954&amp;"e"&amp;F1954&amp;G1954</f>
        <v>x0w00t00f00b00g00c00i00r00m00hS00hZ00p00k00z00j00n00ELh0v0a00s00u0y0de</v>
      </c>
      <c r="L1954" s="28" t="str">
        <f ca="1">ДАННЫЕ!$I1954&amp;"VN"&amp;IF(ДАННЫЕ!AW1954&gt;0,11,10)&amp;"CD"&amp;IF(ДАННЫЕ!BF1954&gt;500,16,IF(ДАННЫЕ!BF1954&gt;350,15,IF(ДАННЫЕ!BF1954&gt;=200,14,IF(ДАННЫЕ!BF1954&gt;=100,13,IF(ДАННЫЕ!BF1954&gt;=50,12,IF(ДАННЫЕ!BF1954&gt;0,11,10))))))&amp;"AR"&amp;IF(ДАННЫЕ!BX1954&gt;0,1,0)&amp;"GD"&amp;B1954&amp;"VV"&amp;IF(E1954&gt;=5,IF(E1954&lt;18,1,0),0)</f>
        <v>VN10CD10AR0GD0VV0</v>
      </c>
      <c r="M1954" s="28" t="str">
        <f>ДАННЫЕ!$I1954&amp;"b"&amp;ДАННЫЕ!$BI1954&amp;"r"&amp;ДАННЫЕ!$BJ1954&amp;"CD"&amp;IF(ДАННЫЕ!BF1954&gt;0,IF(ДАННЫЕ!BF1954&lt;200,1,IF(ДАННЫЕ!BF1954&lt;350,2,3)),0)&amp;"h"&amp;IF(ДАННЫЕ!$BK1954+ДАННЫЕ!$BL1954+ДАННЫЕ!$BM1954&gt;0,1,0)&amp;"x"&amp;ДАННЫЕ!$BK1954&amp;"y"&amp;ДАННЫЕ!$BL1954&amp;"z"&amp;ДАННЫЕ!$BM1954&amp;"c"&amp;IF(ДАННЫЕ!$BK1954+ДАННЫЕ!$BL1954+ДАННЫЕ!$BM1954=3,1,0)&amp;"a"&amp;IF(ДАННЫЕ!$BQ1954+ДАННЫЕ!$BR1954&gt;0,1,0)&amp;"d"&amp;ДАННЫЕ!$BQ1954&amp;"v"&amp;ДАННЫЕ!$BR1954&amp;"p"&amp;ДАННЫЕ!$BS1954&amp;"n"&amp;ДАННЫЕ!$BU1954&amp;"t"&amp;ДАННЫЕ!$BV1954&amp;"o"&amp;ДАННЫЕ!$BT1954&amp;"l"&amp;IF(ДАННЫЕ!$BN1954&gt;0,1,0)&amp;ДАННЫЕ!$BN1954&amp;"g"&amp;ДАННЫЕ!$BO1954&amp;"s"&amp;ДАННЫЕ!$BP1954&amp;"DZ"&amp;IF(ДАННЫЕ!B1954-ДАННЫЕ!G1954 &lt; 60,IF(ДАННЫЕ!B1954-ДАННЫЕ!G1954 &gt;= 0,1,0),0)&amp;"u"&amp;IF(ДАННЫЕ!$CJ1954&gt;0,1,0)</f>
        <v>brCD0h0xyzc0a0dvpntol0gsDZ1u0</v>
      </c>
      <c r="N1954" s="28" t="str">
        <f ca="1">ДАННЫЕ!$F1954&amp;ДАННЫЕ!$I1954&amp;"g"&amp;B1954&amp;"cf"&amp;D1954&amp;"a"&amp;IF(ДАННЫЕ!$BX1954&gt;0,1,0)&amp;IF(ДАННЫЕ!$BF1954&gt;500,1,IF(ДАННЫЕ!$BF1954&gt;350,2,IF(ДАННЫЕ!$BF1954&gt;=200,3,IF(ДАННЫЕ!$BF1954&gt;=100,4,IF(ДАННЫЕ!$BF1954&gt;=50,5,IF(ДАННЫЕ!$BF1954&lt;50,6,0))))))&amp;"AR"&amp;IF(DATEDIF(ДАННЫЕ!$BX1954,ДАННЫЕ!$F$1,"y")&gt;1,1,0)&amp;"VG"&amp;IF(ДАННЫЕ!$BH1954="0",1,0)&amp;"o"&amp;IF(T1954+ДАННЫЕ!$AF1954+ДАННЫЕ!$AG1954+ДАННЫЕ!$AH1954+ДАННЫЕ!$AI1954+ДАННЫЕ!$AJ1954+ДАННЫЕ!$AP1954+ДАННЫЕ!$AQ1954+ДАННЫЕ!$AR1954+ДАННЫЕ!$AU1954+ДАННЫЕ!$AW1954+ДАННЫЕ!$AS1954+ДАННЫЕ!$AT1954&gt;0,1,0)&amp;"x"&amp;ДАННЫЕ!$AG1954&amp;"p"&amp;IF(ДАННЫЕ!$BY1954&gt;0,1,0)&amp;"v"&amp;IF(ДАННЫЕ!$BZ1954&gt;0,1,0)&amp;"n"&amp;ДАННЫЕ!$CA1954&amp;"t"&amp;ДАННЫЕ!$AY1954&amp;"k"&amp;ДАННЫЕ!$CB1954&amp;"q"&amp;ДАННЫЕ!$CC1954&amp;"w"&amp;ДАННЫЕ!$CD1954&amp;"e"&amp;ДАННЫЕ!$CE1954&amp;"m"&amp;ДАННЫЕ!$CF1954&amp;"c"&amp;ДАННЫЕ!$CG1954&amp;"z"&amp;ДАННЫЕ!$CH1954&amp;"d"&amp;IF(H1954=4,1,0)&amp;"s"&amp;IF(ДАННЫЕ!$J1954=1,0,1)&amp;"u"&amp;IF(ДАННЫЕ!$CJ1954&gt;0,1,0)</f>
        <v>g0cf0a06AR1VG0o0xp0v0ntkqwemczd0s1u0</v>
      </c>
      <c r="O1954" s="28" t="str">
        <f>ДАННЫЕ!$I1954&amp;"g"&amp;B1954&amp;A1954&amp;"f"&amp;P1954&amp;"c"&amp;IF(ДАННЫЕ!$U1954&gt;0,1,0)&amp;"s"&amp;IF(ДАННЫЕ!$Q1954&gt;0,IF(YEAR(ДАННЫЕ!$F$1)=YEAR(ДАННЫЕ!$Q1954),IF(MONTH(ДАННЫЕ!$F$1)=MONTH(ДАННЫЕ!$Q1954),111,11),1),0)&amp;"i"&amp;IF(ДАННЫЕ!$R1954+ДАННЫЕ!$S1954+ДАННЫЕ!$T1954=0,0,1)&amp;"h"&amp;IF(ДАННЫЕ!$P1954&gt;0,1,0)&amp;"p"&amp;IF(ДАННЫЕ!$CI1954&gt;0,IF(YEAR(ДАННЫЕ!$F$1)=YEAR(ДАННЫЕ!$CI1954),IF(MONTH(ДАННЫЕ!$F$1)=MONTH(ДАННЫЕ!$CI1954),111,11),1),0)&amp;"d"&amp;IF(ДАННЫЕ!$CJ1954&gt;0,IF(YEAR(ДАННЫЕ!$F$1)=YEAR(ДАННЫЕ!$CJ1954),IF(MONTH(ДАННЫЕ!$F$1)=MONTH(ДАННЫЕ!$CJ1954),111,11),1),0)&amp;"o"&amp;IF(ДАННЫЕ!$CK1954&gt;0,IF(MONTH(ДАННЫЕ!$F$1)=MONTH(ДАННЫЕ!$CK1954),111,11),0)&amp;"v"&amp;IF(ДАННЫЕ!$BE1954&gt;0,IF(MONTH(ДАННЫЕ!$F$1)=MONTH(ДАННЫЕ!$BE1954),111,11),0)</f>
        <v>g00f0c0s0i0h0p0d0o0v0</v>
      </c>
      <c r="P1954" s="15">
        <f t="shared" si="92"/>
        <v>0</v>
      </c>
      <c r="Q1954" s="15">
        <f>IF(ДАННЫЕ!$F$1&gt;ДАННЫЕ!$N1954,IF(YEAR(ДАННЫЕ!$F$1)=YEAR(ДАННЫЕ!M1954),1,0),0)</f>
        <v>0</v>
      </c>
      <c r="R1954" s="15">
        <f>IF(ДАННЫЕ!$F$1&gt;ДАННЫЕ!$N1954,IF(YEAR(ДАННЫЕ!$F$1)=YEAR(ДАННЫЕ!N1954),1,0),0)</f>
        <v>0</v>
      </c>
      <c r="S1954" s="15">
        <f>IF(ДАННЫЕ!$AA1954="2А",1,IF(ДАННЫЕ!$AA1954="2Б",2,IF(ДАННЫЕ!$AA1954="2В",3,IF(ДАННЫЕ!$AA1954=3,4,IF(ДАННЫЕ!$AA1954="4А",5,IF(ДАННЫЕ!$AA1954="4Б",6,IF(ДАННЫЕ!$AA1954="4В",7,IF(ДАННЫЕ!$AA1954=5,8,0))))))))</f>
        <v>0</v>
      </c>
      <c r="T1954" s="15">
        <f>IF(OR(ДАННЫЕ!$AC1954=2,ДАННЫЕ!$AD1954=2,ДАННЫЕ!$AE1954=2),2,IF(OR(ДАННЫЕ!$AC1954=1,ДАННЫЕ!$AD1954=1,ДАННЫЕ!$AE1954=1),1,0))</f>
        <v>0</v>
      </c>
    </row>
    <row r="1955" spans="1:20" x14ac:dyDescent="0.2">
      <c r="A1955" s="78">
        <f>IF(B1955&gt;0,IF(MONTH(ДАННЫЕ!$F$1)=MONTH(ДАННЫЕ!$B1955),1,0),0)</f>
        <v>0</v>
      </c>
      <c r="B1955" s="14">
        <f>IF(ДАННЫЕ!$B1955&gt;0,IF(YEAR(ДАННЫЕ!$F$1)=YEAR(ДАННЫЕ!$B1955),1,0),0)</f>
        <v>0</v>
      </c>
      <c r="C1955" s="14">
        <f>IF(ДАННЫЕ!$CM1955&gt;0,IF(YEAR(ДАННЫЕ!$F$1)=YEAR(ДАННЫЕ!$CM1955),1,0),0)</f>
        <v>0</v>
      </c>
      <c r="D1955" s="14">
        <f>IF(ДАННЫЕ!$CJ1955&gt;0,IF(ДАННЫЕ!$CL1955&gt;ДАННЫЕ!$F$1,1,IF(ДАННЫЕ!$CL1955&gt;0,0,1)),0)</f>
        <v>0</v>
      </c>
      <c r="E1955" s="43" t="str">
        <f ca="1">IF(ДАННЫЕ!$F$1&gt;0,IF(ДАННЫЕ!$G1955&gt;0,DATEDIF(ДАННЫЕ!$G1955,ДАННЫЕ!$F$1,"y"),""),IF(ДАННЫЕ!$G1955&gt;0,DATEDIF(ДАННЫЕ!$G1955,TODAY(),"y"),""))</f>
        <v/>
      </c>
      <c r="F1955" s="43" t="str">
        <f xml:space="preserve"> IF(ДАННЫЕ!$F1955="М",IF(E1955&gt;=18,IF(E1955&lt;60,1,""),""),"")&amp;IF(ДАННЫЕ!$F1955="Ж",IF(E1955&gt;=18,IF(E1955&lt;55,1,""),""),"")</f>
        <v/>
      </c>
      <c r="G1955" s="43" t="str">
        <f xml:space="preserve"> IF(ДАННЫЕ!$F1955="М",IF(E1955&gt;=60,2,""),"")&amp;IF(ДАННЫЕ!$F1955="Ж",IF(E1955&gt;=55,2,""),"")</f>
        <v/>
      </c>
      <c r="H1955" s="43" t="str">
        <f t="shared" ca="1" si="90"/>
        <v/>
      </c>
      <c r="I1955" s="43" t="str">
        <f t="shared" ca="1" si="91"/>
        <v>03</v>
      </c>
      <c r="J1955" s="28" t="str">
        <f ca="1">ДАННЫЕ!$F1955&amp;H1955&amp;I1955&amp;ДАННЫЕ!$I1955&amp;"m"&amp;IF(ДАННЫЕ!$I1955&gt;0,IF(ДАННЫЕ!$J1955&gt;0,0,1),"")&amp;"f"&amp;IF(ДАННЫЕ!$R1955&gt;0,IF(YEAR(ДАННЫЕ!$F$1)=YEAR(ДАННЫЕ!$R1955),1,0),0)&amp;"z"&amp;ДАННЫЕ!$R1955&amp;"p"&amp;ДАННЫЕ!$S1955&amp;"i"&amp;ДАННЫЕ!$T1955&amp;"h"&amp;ДАННЫЕ!$K1955&amp;"be"&amp;ДАННЫЕ!$BI1955&amp;"CD"&amp;IF(ДАННЫЕ!BF1955&gt;500,4,IF(ДАННЫЕ!BF1955&gt;350,3,IF(ДАННЫЕ!BF1955&gt;200,2,IF(ДАННЫЕ!BF1955&gt;0,1,0))))&amp;"g"&amp;B1955&amp;"d"&amp;H1955&amp;"l"&amp;ДАННЫЕ!AT1955&amp;"a"&amp;ДАННЫЕ!$V1955&amp;"v"&amp;R1955&amp;"k"&amp;ДАННЫЕ!$U1955&amp;"s"&amp;ДАННЫЕ!$Y1955&amp;"t"&amp;ДАННЫЕ!$X1955&amp;"b"&amp;IF(ДАННЫЕ!$Q1955&gt;1,1,0)&amp;"PP"&amp;ДАННЫЕ!Z1955&amp;"c"&amp;S1955&amp;"x"&amp;IF(ДАННЫЕ!$BY1955&gt;0,IF(YEAR(ДАННЫЕ!$F$1)=YEAR(ДАННЫЕ!$BY1955),1,0),0)&amp;"n"&amp;IF(ДАННЫЕ!$BZ1955&gt;0,IF(YEAR(ДАННЫЕ!$F$1)=YEAR(ДАННЫЕ!$BZ1955),1,0),0)&amp;"u"&amp;D1955&amp;"z"&amp;IF(ДАННЫЕ!$CL1955&gt;0,IF(YEAR(ДАННЫЕ!$F$1)&gt;YEAR(ДАННЫЕ!$CL1955),11,12),0)</f>
        <v>03mf0zpihbeCD0g0dlav0kstb0PPc0x0n0u0z0</v>
      </c>
      <c r="K1955" s="28" t="str">
        <f ca="1">ДАННЫЕ!$I1955&amp;"x"&amp;B1955&amp;"w"&amp;IF(T1955+ДАННЫЕ!AD1955+ДАННЫЕ!AE1955+ДАННЫЕ!AF1955+ДАННЫЕ!AG1955+ДАННЫЕ!AH1955+ДАННЫЕ!$AL1955+ДАННЫЕ!AI1955+ДАННЫЕ!AJ1955+ДАННЫЕ!AK1955+ДАННЫЕ!AP1955+ДАННЫЕ!AQ1955+ДАННЫЕ!AR1955+ДАННЫЕ!$AM1955+ДАННЫЕ!$AN1955+ДАННЫЕ!AS1955+ДАННЫЕ!AT1955&gt;0,1,0)&amp;IF(OR(T1955=2,ДАННЫЕ!AD1955=2,ДАННЫЕ!AE1955=2,ДАННЫЕ!AF1955=2,ДАННЫЕ!AG1955=2,ДАННЫЕ!AH1955=2,ДАННЫЕ!$AL1955=2,ДАННЫЕ!AI1955=2,ДАННЫЕ!AJ1955=2,ДАННЫЕ!AK1955=2,ДАННЫЕ!AP1955=2,ДАННЫЕ!AQ1955=2,ДАННЫЕ!AR1955=2,ДАННЫЕ!$AM1955=2,ДАННЫЕ!$AN1955=2,ДАННЫЕ!AS1955=2,ДАННЫЕ!AT1955=2),2,0)&amp;"t"&amp;IF(T1955&gt;0,"1"&amp;T1955,"00")&amp;"f"&amp;IF(ДАННЫЕ!$AC1955,"1"&amp;ДАННЫЕ!$AC1955,"00")&amp;"b"&amp;IF(ДАННЫЕ!$AD1955,"1"&amp;ДАННЫЕ!$AD1955,"00")&amp;"g"&amp;IF(ДАННЫЕ!$AF1955,"1"&amp;ДАННЫЕ!$AF1955,"00")&amp;"c"&amp;IF(ДАННЫЕ!$AG1955,"1"&amp;ДАННЫЕ!$AG1955,"00")&amp;"i"&amp;IF(ДАННЫЕ!$AH1955,"1"&amp;ДАННЫЕ!$AH1955,"00")&amp;"r"&amp;IF(ДАННЫЕ!$AL1955,"1"&amp;ДАННЫЕ!$AL1955,"00")&amp;"m"&amp;IF(ДАННЫЕ!$AI1955,"1"&amp;ДАННЫЕ!$AI1955,"00")&amp;"hS"&amp;IF(ДАННЫЕ!$AJ1955,"1"&amp;ДАННЫЕ!$AJ1955,"00")&amp;"hZ"&amp;IF(ДАННЫЕ!$AK1955,"1"&amp;ДАННЫЕ!$AK1955,"00")&amp;"p"&amp;IF(ДАННЫЕ!$AP1955,"1"&amp;ДАННЫЕ!$AP1955,"00")&amp;"k"&amp;IF(ДАННЫЕ!$AQ1955,"1"&amp;ДАННЫЕ!$AQ1955,"00")&amp;"z"&amp;IF(ДАННЫЕ!$AR1955,"1"&amp;ДАННЫЕ!$AR1955,"00")&amp;"j"&amp;IF(ДАННЫЕ!$AM1955,"1"&amp;ДАННЫЕ!$AM1955,"00")&amp;"n"&amp;IF(ДАННЫЕ!$AN1955,"1"&amp;ДАННЫЕ!$AN1955,"00")&amp;"E"&amp;ДАННЫЕ!BI1955&amp;"L"&amp;ДАННЫЕ!AO1955&amp;"h"&amp;IF(ДАННЫЕ!$AU1955&gt;0,1,0)&amp;"v"&amp;IF(ДАННЫЕ!$AW1955&gt;0,1,0)&amp;"a"&amp;IF(ДАННЫЕ!$AS1955,"1"&amp;ДАННЫЕ!$AS1955,"00")&amp;"s"&amp;IF(ДАННЫЕ!$AT1955,"1"&amp;ДАННЫЕ!$AT1955,"00")&amp;"u"&amp;IF(ДАННЫЕ!$CJ1955&gt;0,1,0)&amp;"y"&amp;B1955&amp;"d"&amp;H1955&amp;"e"&amp;F1955&amp;G1955</f>
        <v>x0w00t00f00b00g00c00i00r00m00hS00hZ00p00k00z00j00n00ELh0v0a00s00u0y0de</v>
      </c>
      <c r="L1955" s="28" t="str">
        <f ca="1">ДАННЫЕ!$I1955&amp;"VN"&amp;IF(ДАННЫЕ!AW1955&gt;0,11,10)&amp;"CD"&amp;IF(ДАННЫЕ!BF1955&gt;500,16,IF(ДАННЫЕ!BF1955&gt;350,15,IF(ДАННЫЕ!BF1955&gt;=200,14,IF(ДАННЫЕ!BF1955&gt;=100,13,IF(ДАННЫЕ!BF1955&gt;=50,12,IF(ДАННЫЕ!BF1955&gt;0,11,10))))))&amp;"AR"&amp;IF(ДАННЫЕ!BX1955&gt;0,1,0)&amp;"GD"&amp;B1955&amp;"VV"&amp;IF(E1955&gt;=5,IF(E1955&lt;18,1,0),0)</f>
        <v>VN10CD10AR0GD0VV0</v>
      </c>
      <c r="M1955" s="28" t="str">
        <f>ДАННЫЕ!$I1955&amp;"b"&amp;ДАННЫЕ!$BI1955&amp;"r"&amp;ДАННЫЕ!$BJ1955&amp;"CD"&amp;IF(ДАННЫЕ!BF1955&gt;0,IF(ДАННЫЕ!BF1955&lt;200,1,IF(ДАННЫЕ!BF1955&lt;350,2,3)),0)&amp;"h"&amp;IF(ДАННЫЕ!$BK1955+ДАННЫЕ!$BL1955+ДАННЫЕ!$BM1955&gt;0,1,0)&amp;"x"&amp;ДАННЫЕ!$BK1955&amp;"y"&amp;ДАННЫЕ!$BL1955&amp;"z"&amp;ДАННЫЕ!$BM1955&amp;"c"&amp;IF(ДАННЫЕ!$BK1955+ДАННЫЕ!$BL1955+ДАННЫЕ!$BM1955=3,1,0)&amp;"a"&amp;IF(ДАННЫЕ!$BQ1955+ДАННЫЕ!$BR1955&gt;0,1,0)&amp;"d"&amp;ДАННЫЕ!$BQ1955&amp;"v"&amp;ДАННЫЕ!$BR1955&amp;"p"&amp;ДАННЫЕ!$BS1955&amp;"n"&amp;ДАННЫЕ!$BU1955&amp;"t"&amp;ДАННЫЕ!$BV1955&amp;"o"&amp;ДАННЫЕ!$BT1955&amp;"l"&amp;IF(ДАННЫЕ!$BN1955&gt;0,1,0)&amp;ДАННЫЕ!$BN1955&amp;"g"&amp;ДАННЫЕ!$BO1955&amp;"s"&amp;ДАННЫЕ!$BP1955&amp;"DZ"&amp;IF(ДАННЫЕ!B1955-ДАННЫЕ!G1955 &lt; 60,IF(ДАННЫЕ!B1955-ДАННЫЕ!G1955 &gt;= 0,1,0),0)&amp;"u"&amp;IF(ДАННЫЕ!$CJ1955&gt;0,1,0)</f>
        <v>brCD0h0xyzc0a0dvpntol0gsDZ1u0</v>
      </c>
      <c r="N1955" s="28" t="str">
        <f ca="1">ДАННЫЕ!$F1955&amp;ДАННЫЕ!$I1955&amp;"g"&amp;B1955&amp;"cf"&amp;D1955&amp;"a"&amp;IF(ДАННЫЕ!$BX1955&gt;0,1,0)&amp;IF(ДАННЫЕ!$BF1955&gt;500,1,IF(ДАННЫЕ!$BF1955&gt;350,2,IF(ДАННЫЕ!$BF1955&gt;=200,3,IF(ДАННЫЕ!$BF1955&gt;=100,4,IF(ДАННЫЕ!$BF1955&gt;=50,5,IF(ДАННЫЕ!$BF1955&lt;50,6,0))))))&amp;"AR"&amp;IF(DATEDIF(ДАННЫЕ!$BX1955,ДАННЫЕ!$F$1,"y")&gt;1,1,0)&amp;"VG"&amp;IF(ДАННЫЕ!$BH1955="0",1,0)&amp;"o"&amp;IF(T1955+ДАННЫЕ!$AF1955+ДАННЫЕ!$AG1955+ДАННЫЕ!$AH1955+ДАННЫЕ!$AI1955+ДАННЫЕ!$AJ1955+ДАННЫЕ!$AP1955+ДАННЫЕ!$AQ1955+ДАННЫЕ!$AR1955+ДАННЫЕ!$AU1955+ДАННЫЕ!$AW1955+ДАННЫЕ!$AS1955+ДАННЫЕ!$AT1955&gt;0,1,0)&amp;"x"&amp;ДАННЫЕ!$AG1955&amp;"p"&amp;IF(ДАННЫЕ!$BY1955&gt;0,1,0)&amp;"v"&amp;IF(ДАННЫЕ!$BZ1955&gt;0,1,0)&amp;"n"&amp;ДАННЫЕ!$CA1955&amp;"t"&amp;ДАННЫЕ!$AY1955&amp;"k"&amp;ДАННЫЕ!$CB1955&amp;"q"&amp;ДАННЫЕ!$CC1955&amp;"w"&amp;ДАННЫЕ!$CD1955&amp;"e"&amp;ДАННЫЕ!$CE1955&amp;"m"&amp;ДАННЫЕ!$CF1955&amp;"c"&amp;ДАННЫЕ!$CG1955&amp;"z"&amp;ДАННЫЕ!$CH1955&amp;"d"&amp;IF(H1955=4,1,0)&amp;"s"&amp;IF(ДАННЫЕ!$J1955=1,0,1)&amp;"u"&amp;IF(ДАННЫЕ!$CJ1955&gt;0,1,0)</f>
        <v>g0cf0a06AR1VG0o0xp0v0ntkqwemczd0s1u0</v>
      </c>
      <c r="O1955" s="28" t="str">
        <f>ДАННЫЕ!$I1955&amp;"g"&amp;B1955&amp;A1955&amp;"f"&amp;P1955&amp;"c"&amp;IF(ДАННЫЕ!$U1955&gt;0,1,0)&amp;"s"&amp;IF(ДАННЫЕ!$Q1955&gt;0,IF(YEAR(ДАННЫЕ!$F$1)=YEAR(ДАННЫЕ!$Q1955),IF(MONTH(ДАННЫЕ!$F$1)=MONTH(ДАННЫЕ!$Q1955),111,11),1),0)&amp;"i"&amp;IF(ДАННЫЕ!$R1955+ДАННЫЕ!$S1955+ДАННЫЕ!$T1955=0,0,1)&amp;"h"&amp;IF(ДАННЫЕ!$P1955&gt;0,1,0)&amp;"p"&amp;IF(ДАННЫЕ!$CI1955&gt;0,IF(YEAR(ДАННЫЕ!$F$1)=YEAR(ДАННЫЕ!$CI1955),IF(MONTH(ДАННЫЕ!$F$1)=MONTH(ДАННЫЕ!$CI1955),111,11),1),0)&amp;"d"&amp;IF(ДАННЫЕ!$CJ1955&gt;0,IF(YEAR(ДАННЫЕ!$F$1)=YEAR(ДАННЫЕ!$CJ1955),IF(MONTH(ДАННЫЕ!$F$1)=MONTH(ДАННЫЕ!$CJ1955),111,11),1),0)&amp;"o"&amp;IF(ДАННЫЕ!$CK1955&gt;0,IF(MONTH(ДАННЫЕ!$F$1)=MONTH(ДАННЫЕ!$CK1955),111,11),0)&amp;"v"&amp;IF(ДАННЫЕ!$BE1955&gt;0,IF(MONTH(ДАННЫЕ!$F$1)=MONTH(ДАННЫЕ!$BE1955),111,11),0)</f>
        <v>g00f0c0s0i0h0p0d0o0v0</v>
      </c>
      <c r="P1955" s="15">
        <f t="shared" si="92"/>
        <v>0</v>
      </c>
      <c r="Q1955" s="15">
        <f>IF(ДАННЫЕ!$F$1&gt;ДАННЫЕ!$N1955,IF(YEAR(ДАННЫЕ!$F$1)=YEAR(ДАННЫЕ!M1955),1,0),0)</f>
        <v>0</v>
      </c>
      <c r="R1955" s="15">
        <f>IF(ДАННЫЕ!$F$1&gt;ДАННЫЕ!$N1955,IF(YEAR(ДАННЫЕ!$F$1)=YEAR(ДАННЫЕ!N1955),1,0),0)</f>
        <v>0</v>
      </c>
      <c r="S1955" s="15">
        <f>IF(ДАННЫЕ!$AA1955="2А",1,IF(ДАННЫЕ!$AA1955="2Б",2,IF(ДАННЫЕ!$AA1955="2В",3,IF(ДАННЫЕ!$AA1955=3,4,IF(ДАННЫЕ!$AA1955="4А",5,IF(ДАННЫЕ!$AA1955="4Б",6,IF(ДАННЫЕ!$AA1955="4В",7,IF(ДАННЫЕ!$AA1955=5,8,0))))))))</f>
        <v>0</v>
      </c>
      <c r="T1955" s="15">
        <f>IF(OR(ДАННЫЕ!$AC1955=2,ДАННЫЕ!$AD1955=2,ДАННЫЕ!$AE1955=2),2,IF(OR(ДАННЫЕ!$AC1955=1,ДАННЫЕ!$AD1955=1,ДАННЫЕ!$AE1955=1),1,0))</f>
        <v>0</v>
      </c>
    </row>
    <row r="1956" spans="1:20" x14ac:dyDescent="0.2">
      <c r="A1956" s="78">
        <f>IF(B1956&gt;0,IF(MONTH(ДАННЫЕ!$F$1)=MONTH(ДАННЫЕ!$B1956),1,0),0)</f>
        <v>0</v>
      </c>
      <c r="B1956" s="14">
        <f>IF(ДАННЫЕ!$B1956&gt;0,IF(YEAR(ДАННЫЕ!$F$1)=YEAR(ДАННЫЕ!$B1956),1,0),0)</f>
        <v>0</v>
      </c>
      <c r="C1956" s="14">
        <f>IF(ДАННЫЕ!$CM1956&gt;0,IF(YEAR(ДАННЫЕ!$F$1)=YEAR(ДАННЫЕ!$CM1956),1,0),0)</f>
        <v>0</v>
      </c>
      <c r="D1956" s="14">
        <f>IF(ДАННЫЕ!$CJ1956&gt;0,IF(ДАННЫЕ!$CL1956&gt;ДАННЫЕ!$F$1,1,IF(ДАННЫЕ!$CL1956&gt;0,0,1)),0)</f>
        <v>0</v>
      </c>
      <c r="E1956" s="43" t="str">
        <f ca="1">IF(ДАННЫЕ!$F$1&gt;0,IF(ДАННЫЕ!$G1956&gt;0,DATEDIF(ДАННЫЕ!$G1956,ДАННЫЕ!$F$1,"y"),""),IF(ДАННЫЕ!$G1956&gt;0,DATEDIF(ДАННЫЕ!$G1956,TODAY(),"y"),""))</f>
        <v/>
      </c>
      <c r="F1956" s="43" t="str">
        <f xml:space="preserve"> IF(ДАННЫЕ!$F1956="М",IF(E1956&gt;=18,IF(E1956&lt;60,1,""),""),"")&amp;IF(ДАННЫЕ!$F1956="Ж",IF(E1956&gt;=18,IF(E1956&lt;55,1,""),""),"")</f>
        <v/>
      </c>
      <c r="G1956" s="43" t="str">
        <f xml:space="preserve"> IF(ДАННЫЕ!$F1956="М",IF(E1956&gt;=60,2,""),"")&amp;IF(ДАННЫЕ!$F1956="Ж",IF(E1956&gt;=55,2,""),"")</f>
        <v/>
      </c>
      <c r="H1956" s="43" t="str">
        <f t="shared" ca="1" si="90"/>
        <v/>
      </c>
      <c r="I1956" s="43" t="str">
        <f t="shared" ca="1" si="91"/>
        <v>03</v>
      </c>
      <c r="J1956" s="28" t="str">
        <f ca="1">ДАННЫЕ!$F1956&amp;H1956&amp;I1956&amp;ДАННЫЕ!$I1956&amp;"m"&amp;IF(ДАННЫЕ!$I1956&gt;0,IF(ДАННЫЕ!$J1956&gt;0,0,1),"")&amp;"f"&amp;IF(ДАННЫЕ!$R1956&gt;0,IF(YEAR(ДАННЫЕ!$F$1)=YEAR(ДАННЫЕ!$R1956),1,0),0)&amp;"z"&amp;ДАННЫЕ!$R1956&amp;"p"&amp;ДАННЫЕ!$S1956&amp;"i"&amp;ДАННЫЕ!$T1956&amp;"h"&amp;ДАННЫЕ!$K1956&amp;"be"&amp;ДАННЫЕ!$BI1956&amp;"CD"&amp;IF(ДАННЫЕ!BF1956&gt;500,4,IF(ДАННЫЕ!BF1956&gt;350,3,IF(ДАННЫЕ!BF1956&gt;200,2,IF(ДАННЫЕ!BF1956&gt;0,1,0))))&amp;"g"&amp;B1956&amp;"d"&amp;H1956&amp;"l"&amp;ДАННЫЕ!AT1956&amp;"a"&amp;ДАННЫЕ!$V1956&amp;"v"&amp;R1956&amp;"k"&amp;ДАННЫЕ!$U1956&amp;"s"&amp;ДАННЫЕ!$Y1956&amp;"t"&amp;ДАННЫЕ!$X1956&amp;"b"&amp;IF(ДАННЫЕ!$Q1956&gt;1,1,0)&amp;"PP"&amp;ДАННЫЕ!Z1956&amp;"c"&amp;S1956&amp;"x"&amp;IF(ДАННЫЕ!$BY1956&gt;0,IF(YEAR(ДАННЫЕ!$F$1)=YEAR(ДАННЫЕ!$BY1956),1,0),0)&amp;"n"&amp;IF(ДАННЫЕ!$BZ1956&gt;0,IF(YEAR(ДАННЫЕ!$F$1)=YEAR(ДАННЫЕ!$BZ1956),1,0),0)&amp;"u"&amp;D1956&amp;"z"&amp;IF(ДАННЫЕ!$CL1956&gt;0,IF(YEAR(ДАННЫЕ!$F$1)&gt;YEAR(ДАННЫЕ!$CL1956),11,12),0)</f>
        <v>03mf0zpihbeCD0g0dlav0kstb0PPc0x0n0u0z0</v>
      </c>
      <c r="K1956" s="28" t="str">
        <f ca="1">ДАННЫЕ!$I1956&amp;"x"&amp;B1956&amp;"w"&amp;IF(T1956+ДАННЫЕ!AD1956+ДАННЫЕ!AE1956+ДАННЫЕ!AF1956+ДАННЫЕ!AG1956+ДАННЫЕ!AH1956+ДАННЫЕ!$AL1956+ДАННЫЕ!AI1956+ДАННЫЕ!AJ1956+ДАННЫЕ!AK1956+ДАННЫЕ!AP1956+ДАННЫЕ!AQ1956+ДАННЫЕ!AR1956+ДАННЫЕ!$AM1956+ДАННЫЕ!$AN1956+ДАННЫЕ!AS1956+ДАННЫЕ!AT1956&gt;0,1,0)&amp;IF(OR(T1956=2,ДАННЫЕ!AD1956=2,ДАННЫЕ!AE1956=2,ДАННЫЕ!AF1956=2,ДАННЫЕ!AG1956=2,ДАННЫЕ!AH1956=2,ДАННЫЕ!$AL1956=2,ДАННЫЕ!AI1956=2,ДАННЫЕ!AJ1956=2,ДАННЫЕ!AK1956=2,ДАННЫЕ!AP1956=2,ДАННЫЕ!AQ1956=2,ДАННЫЕ!AR1956=2,ДАННЫЕ!$AM1956=2,ДАННЫЕ!$AN1956=2,ДАННЫЕ!AS1956=2,ДАННЫЕ!AT1956=2),2,0)&amp;"t"&amp;IF(T1956&gt;0,"1"&amp;T1956,"00")&amp;"f"&amp;IF(ДАННЫЕ!$AC1956,"1"&amp;ДАННЫЕ!$AC1956,"00")&amp;"b"&amp;IF(ДАННЫЕ!$AD1956,"1"&amp;ДАННЫЕ!$AD1956,"00")&amp;"g"&amp;IF(ДАННЫЕ!$AF1956,"1"&amp;ДАННЫЕ!$AF1956,"00")&amp;"c"&amp;IF(ДАННЫЕ!$AG1956,"1"&amp;ДАННЫЕ!$AG1956,"00")&amp;"i"&amp;IF(ДАННЫЕ!$AH1956,"1"&amp;ДАННЫЕ!$AH1956,"00")&amp;"r"&amp;IF(ДАННЫЕ!$AL1956,"1"&amp;ДАННЫЕ!$AL1956,"00")&amp;"m"&amp;IF(ДАННЫЕ!$AI1956,"1"&amp;ДАННЫЕ!$AI1956,"00")&amp;"hS"&amp;IF(ДАННЫЕ!$AJ1956,"1"&amp;ДАННЫЕ!$AJ1956,"00")&amp;"hZ"&amp;IF(ДАННЫЕ!$AK1956,"1"&amp;ДАННЫЕ!$AK1956,"00")&amp;"p"&amp;IF(ДАННЫЕ!$AP1956,"1"&amp;ДАННЫЕ!$AP1956,"00")&amp;"k"&amp;IF(ДАННЫЕ!$AQ1956,"1"&amp;ДАННЫЕ!$AQ1956,"00")&amp;"z"&amp;IF(ДАННЫЕ!$AR1956,"1"&amp;ДАННЫЕ!$AR1956,"00")&amp;"j"&amp;IF(ДАННЫЕ!$AM1956,"1"&amp;ДАННЫЕ!$AM1956,"00")&amp;"n"&amp;IF(ДАННЫЕ!$AN1956,"1"&amp;ДАННЫЕ!$AN1956,"00")&amp;"E"&amp;ДАННЫЕ!BI1956&amp;"L"&amp;ДАННЫЕ!AO1956&amp;"h"&amp;IF(ДАННЫЕ!$AU1956&gt;0,1,0)&amp;"v"&amp;IF(ДАННЫЕ!$AW1956&gt;0,1,0)&amp;"a"&amp;IF(ДАННЫЕ!$AS1956,"1"&amp;ДАННЫЕ!$AS1956,"00")&amp;"s"&amp;IF(ДАННЫЕ!$AT1956,"1"&amp;ДАННЫЕ!$AT1956,"00")&amp;"u"&amp;IF(ДАННЫЕ!$CJ1956&gt;0,1,0)&amp;"y"&amp;B1956&amp;"d"&amp;H1956&amp;"e"&amp;F1956&amp;G1956</f>
        <v>x0w00t00f00b00g00c00i00r00m00hS00hZ00p00k00z00j00n00ELh0v0a00s00u0y0de</v>
      </c>
      <c r="L1956" s="28" t="str">
        <f ca="1">ДАННЫЕ!$I1956&amp;"VN"&amp;IF(ДАННЫЕ!AW1956&gt;0,11,10)&amp;"CD"&amp;IF(ДАННЫЕ!BF1956&gt;500,16,IF(ДАННЫЕ!BF1956&gt;350,15,IF(ДАННЫЕ!BF1956&gt;=200,14,IF(ДАННЫЕ!BF1956&gt;=100,13,IF(ДАННЫЕ!BF1956&gt;=50,12,IF(ДАННЫЕ!BF1956&gt;0,11,10))))))&amp;"AR"&amp;IF(ДАННЫЕ!BX1956&gt;0,1,0)&amp;"GD"&amp;B1956&amp;"VV"&amp;IF(E1956&gt;=5,IF(E1956&lt;18,1,0),0)</f>
        <v>VN10CD10AR0GD0VV0</v>
      </c>
      <c r="M1956" s="28" t="str">
        <f>ДАННЫЕ!$I1956&amp;"b"&amp;ДАННЫЕ!$BI1956&amp;"r"&amp;ДАННЫЕ!$BJ1956&amp;"CD"&amp;IF(ДАННЫЕ!BF1956&gt;0,IF(ДАННЫЕ!BF1956&lt;200,1,IF(ДАННЫЕ!BF1956&lt;350,2,3)),0)&amp;"h"&amp;IF(ДАННЫЕ!$BK1956+ДАННЫЕ!$BL1956+ДАННЫЕ!$BM1956&gt;0,1,0)&amp;"x"&amp;ДАННЫЕ!$BK1956&amp;"y"&amp;ДАННЫЕ!$BL1956&amp;"z"&amp;ДАННЫЕ!$BM1956&amp;"c"&amp;IF(ДАННЫЕ!$BK1956+ДАННЫЕ!$BL1956+ДАННЫЕ!$BM1956=3,1,0)&amp;"a"&amp;IF(ДАННЫЕ!$BQ1956+ДАННЫЕ!$BR1956&gt;0,1,0)&amp;"d"&amp;ДАННЫЕ!$BQ1956&amp;"v"&amp;ДАННЫЕ!$BR1956&amp;"p"&amp;ДАННЫЕ!$BS1956&amp;"n"&amp;ДАННЫЕ!$BU1956&amp;"t"&amp;ДАННЫЕ!$BV1956&amp;"o"&amp;ДАННЫЕ!$BT1956&amp;"l"&amp;IF(ДАННЫЕ!$BN1956&gt;0,1,0)&amp;ДАННЫЕ!$BN1956&amp;"g"&amp;ДАННЫЕ!$BO1956&amp;"s"&amp;ДАННЫЕ!$BP1956&amp;"DZ"&amp;IF(ДАННЫЕ!B1956-ДАННЫЕ!G1956 &lt; 60,IF(ДАННЫЕ!B1956-ДАННЫЕ!G1956 &gt;= 0,1,0),0)&amp;"u"&amp;IF(ДАННЫЕ!$CJ1956&gt;0,1,0)</f>
        <v>brCD0h0xyzc0a0dvpntol0gsDZ1u0</v>
      </c>
      <c r="N1956" s="28" t="str">
        <f ca="1">ДАННЫЕ!$F1956&amp;ДАННЫЕ!$I1956&amp;"g"&amp;B1956&amp;"cf"&amp;D1956&amp;"a"&amp;IF(ДАННЫЕ!$BX1956&gt;0,1,0)&amp;IF(ДАННЫЕ!$BF1956&gt;500,1,IF(ДАННЫЕ!$BF1956&gt;350,2,IF(ДАННЫЕ!$BF1956&gt;=200,3,IF(ДАННЫЕ!$BF1956&gt;=100,4,IF(ДАННЫЕ!$BF1956&gt;=50,5,IF(ДАННЫЕ!$BF1956&lt;50,6,0))))))&amp;"AR"&amp;IF(DATEDIF(ДАННЫЕ!$BX1956,ДАННЫЕ!$F$1,"y")&gt;1,1,0)&amp;"VG"&amp;IF(ДАННЫЕ!$BH1956="0",1,0)&amp;"o"&amp;IF(T1956+ДАННЫЕ!$AF1956+ДАННЫЕ!$AG1956+ДАННЫЕ!$AH1956+ДАННЫЕ!$AI1956+ДАННЫЕ!$AJ1956+ДАННЫЕ!$AP1956+ДАННЫЕ!$AQ1956+ДАННЫЕ!$AR1956+ДАННЫЕ!$AU1956+ДАННЫЕ!$AW1956+ДАННЫЕ!$AS1956+ДАННЫЕ!$AT1956&gt;0,1,0)&amp;"x"&amp;ДАННЫЕ!$AG1956&amp;"p"&amp;IF(ДАННЫЕ!$BY1956&gt;0,1,0)&amp;"v"&amp;IF(ДАННЫЕ!$BZ1956&gt;0,1,0)&amp;"n"&amp;ДАННЫЕ!$CA1956&amp;"t"&amp;ДАННЫЕ!$AY1956&amp;"k"&amp;ДАННЫЕ!$CB1956&amp;"q"&amp;ДАННЫЕ!$CC1956&amp;"w"&amp;ДАННЫЕ!$CD1956&amp;"e"&amp;ДАННЫЕ!$CE1956&amp;"m"&amp;ДАННЫЕ!$CF1956&amp;"c"&amp;ДАННЫЕ!$CG1956&amp;"z"&amp;ДАННЫЕ!$CH1956&amp;"d"&amp;IF(H1956=4,1,0)&amp;"s"&amp;IF(ДАННЫЕ!$J1956=1,0,1)&amp;"u"&amp;IF(ДАННЫЕ!$CJ1956&gt;0,1,0)</f>
        <v>g0cf0a06AR1VG0o0xp0v0ntkqwemczd0s1u0</v>
      </c>
      <c r="O1956" s="28" t="str">
        <f>ДАННЫЕ!$I1956&amp;"g"&amp;B1956&amp;A1956&amp;"f"&amp;P1956&amp;"c"&amp;IF(ДАННЫЕ!$U1956&gt;0,1,0)&amp;"s"&amp;IF(ДАННЫЕ!$Q1956&gt;0,IF(YEAR(ДАННЫЕ!$F$1)=YEAR(ДАННЫЕ!$Q1956),IF(MONTH(ДАННЫЕ!$F$1)=MONTH(ДАННЫЕ!$Q1956),111,11),1),0)&amp;"i"&amp;IF(ДАННЫЕ!$R1956+ДАННЫЕ!$S1956+ДАННЫЕ!$T1956=0,0,1)&amp;"h"&amp;IF(ДАННЫЕ!$P1956&gt;0,1,0)&amp;"p"&amp;IF(ДАННЫЕ!$CI1956&gt;0,IF(YEAR(ДАННЫЕ!$F$1)=YEAR(ДАННЫЕ!$CI1956),IF(MONTH(ДАННЫЕ!$F$1)=MONTH(ДАННЫЕ!$CI1956),111,11),1),0)&amp;"d"&amp;IF(ДАННЫЕ!$CJ1956&gt;0,IF(YEAR(ДАННЫЕ!$F$1)=YEAR(ДАННЫЕ!$CJ1956),IF(MONTH(ДАННЫЕ!$F$1)=MONTH(ДАННЫЕ!$CJ1956),111,11),1),0)&amp;"o"&amp;IF(ДАННЫЕ!$CK1956&gt;0,IF(MONTH(ДАННЫЕ!$F$1)=MONTH(ДАННЫЕ!$CK1956),111,11),0)&amp;"v"&amp;IF(ДАННЫЕ!$BE1956&gt;0,IF(MONTH(ДАННЫЕ!$F$1)=MONTH(ДАННЫЕ!$BE1956),111,11),0)</f>
        <v>g00f0c0s0i0h0p0d0o0v0</v>
      </c>
      <c r="P1956" s="15">
        <f t="shared" si="92"/>
        <v>0</v>
      </c>
      <c r="Q1956" s="15">
        <f>IF(ДАННЫЕ!$F$1&gt;ДАННЫЕ!$N1956,IF(YEAR(ДАННЫЕ!$F$1)=YEAR(ДАННЫЕ!M1956),1,0),0)</f>
        <v>0</v>
      </c>
      <c r="R1956" s="15">
        <f>IF(ДАННЫЕ!$F$1&gt;ДАННЫЕ!$N1956,IF(YEAR(ДАННЫЕ!$F$1)=YEAR(ДАННЫЕ!N1956),1,0),0)</f>
        <v>0</v>
      </c>
      <c r="S1956" s="15">
        <f>IF(ДАННЫЕ!$AA1956="2А",1,IF(ДАННЫЕ!$AA1956="2Б",2,IF(ДАННЫЕ!$AA1956="2В",3,IF(ДАННЫЕ!$AA1956=3,4,IF(ДАННЫЕ!$AA1956="4А",5,IF(ДАННЫЕ!$AA1956="4Б",6,IF(ДАННЫЕ!$AA1956="4В",7,IF(ДАННЫЕ!$AA1956=5,8,0))))))))</f>
        <v>0</v>
      </c>
      <c r="T1956" s="15">
        <f>IF(OR(ДАННЫЕ!$AC1956=2,ДАННЫЕ!$AD1956=2,ДАННЫЕ!$AE1956=2),2,IF(OR(ДАННЫЕ!$AC1956=1,ДАННЫЕ!$AD1956=1,ДАННЫЕ!$AE1956=1),1,0))</f>
        <v>0</v>
      </c>
    </row>
    <row r="1957" spans="1:20" x14ac:dyDescent="0.2">
      <c r="A1957" s="78">
        <f>IF(B1957&gt;0,IF(MONTH(ДАННЫЕ!$F$1)=MONTH(ДАННЫЕ!$B1957),1,0),0)</f>
        <v>0</v>
      </c>
      <c r="B1957" s="14">
        <f>IF(ДАННЫЕ!$B1957&gt;0,IF(YEAR(ДАННЫЕ!$F$1)=YEAR(ДАННЫЕ!$B1957),1,0),0)</f>
        <v>0</v>
      </c>
      <c r="C1957" s="14">
        <f>IF(ДАННЫЕ!$CM1957&gt;0,IF(YEAR(ДАННЫЕ!$F$1)=YEAR(ДАННЫЕ!$CM1957),1,0),0)</f>
        <v>0</v>
      </c>
      <c r="D1957" s="14">
        <f>IF(ДАННЫЕ!$CJ1957&gt;0,IF(ДАННЫЕ!$CL1957&gt;ДАННЫЕ!$F$1,1,IF(ДАННЫЕ!$CL1957&gt;0,0,1)),0)</f>
        <v>0</v>
      </c>
      <c r="E1957" s="43" t="str">
        <f ca="1">IF(ДАННЫЕ!$F$1&gt;0,IF(ДАННЫЕ!$G1957&gt;0,DATEDIF(ДАННЫЕ!$G1957,ДАННЫЕ!$F$1,"y"),""),IF(ДАННЫЕ!$G1957&gt;0,DATEDIF(ДАННЫЕ!$G1957,TODAY(),"y"),""))</f>
        <v/>
      </c>
      <c r="F1957" s="43" t="str">
        <f xml:space="preserve"> IF(ДАННЫЕ!$F1957="М",IF(E1957&gt;=18,IF(E1957&lt;60,1,""),""),"")&amp;IF(ДАННЫЕ!$F1957="Ж",IF(E1957&gt;=18,IF(E1957&lt;55,1,""),""),"")</f>
        <v/>
      </c>
      <c r="G1957" s="43" t="str">
        <f xml:space="preserve"> IF(ДАННЫЕ!$F1957="М",IF(E1957&gt;=60,2,""),"")&amp;IF(ДАННЫЕ!$F1957="Ж",IF(E1957&gt;=55,2,""),"")</f>
        <v/>
      </c>
      <c r="H1957" s="43" t="str">
        <f t="shared" ca="1" si="90"/>
        <v/>
      </c>
      <c r="I1957" s="43" t="str">
        <f t="shared" ca="1" si="91"/>
        <v>03</v>
      </c>
      <c r="J1957" s="28" t="str">
        <f ca="1">ДАННЫЕ!$F1957&amp;H1957&amp;I1957&amp;ДАННЫЕ!$I1957&amp;"m"&amp;IF(ДАННЫЕ!$I1957&gt;0,IF(ДАННЫЕ!$J1957&gt;0,0,1),"")&amp;"f"&amp;IF(ДАННЫЕ!$R1957&gt;0,IF(YEAR(ДАННЫЕ!$F$1)=YEAR(ДАННЫЕ!$R1957),1,0),0)&amp;"z"&amp;ДАННЫЕ!$R1957&amp;"p"&amp;ДАННЫЕ!$S1957&amp;"i"&amp;ДАННЫЕ!$T1957&amp;"h"&amp;ДАННЫЕ!$K1957&amp;"be"&amp;ДАННЫЕ!$BI1957&amp;"CD"&amp;IF(ДАННЫЕ!BF1957&gt;500,4,IF(ДАННЫЕ!BF1957&gt;350,3,IF(ДАННЫЕ!BF1957&gt;200,2,IF(ДАННЫЕ!BF1957&gt;0,1,0))))&amp;"g"&amp;B1957&amp;"d"&amp;H1957&amp;"l"&amp;ДАННЫЕ!AT1957&amp;"a"&amp;ДАННЫЕ!$V1957&amp;"v"&amp;R1957&amp;"k"&amp;ДАННЫЕ!$U1957&amp;"s"&amp;ДАННЫЕ!$Y1957&amp;"t"&amp;ДАННЫЕ!$X1957&amp;"b"&amp;IF(ДАННЫЕ!$Q1957&gt;1,1,0)&amp;"PP"&amp;ДАННЫЕ!Z1957&amp;"c"&amp;S1957&amp;"x"&amp;IF(ДАННЫЕ!$BY1957&gt;0,IF(YEAR(ДАННЫЕ!$F$1)=YEAR(ДАННЫЕ!$BY1957),1,0),0)&amp;"n"&amp;IF(ДАННЫЕ!$BZ1957&gt;0,IF(YEAR(ДАННЫЕ!$F$1)=YEAR(ДАННЫЕ!$BZ1957),1,0),0)&amp;"u"&amp;D1957&amp;"z"&amp;IF(ДАННЫЕ!$CL1957&gt;0,IF(YEAR(ДАННЫЕ!$F$1)&gt;YEAR(ДАННЫЕ!$CL1957),11,12),0)</f>
        <v>03mf0zpihbeCD0g0dlav0kstb0PPc0x0n0u0z0</v>
      </c>
      <c r="K1957" s="28" t="str">
        <f ca="1">ДАННЫЕ!$I1957&amp;"x"&amp;B1957&amp;"w"&amp;IF(T1957+ДАННЫЕ!AD1957+ДАННЫЕ!AE1957+ДАННЫЕ!AF1957+ДАННЫЕ!AG1957+ДАННЫЕ!AH1957+ДАННЫЕ!$AL1957+ДАННЫЕ!AI1957+ДАННЫЕ!AJ1957+ДАННЫЕ!AK1957+ДАННЫЕ!AP1957+ДАННЫЕ!AQ1957+ДАННЫЕ!AR1957+ДАННЫЕ!$AM1957+ДАННЫЕ!$AN1957+ДАННЫЕ!AS1957+ДАННЫЕ!AT1957&gt;0,1,0)&amp;IF(OR(T1957=2,ДАННЫЕ!AD1957=2,ДАННЫЕ!AE1957=2,ДАННЫЕ!AF1957=2,ДАННЫЕ!AG1957=2,ДАННЫЕ!AH1957=2,ДАННЫЕ!$AL1957=2,ДАННЫЕ!AI1957=2,ДАННЫЕ!AJ1957=2,ДАННЫЕ!AK1957=2,ДАННЫЕ!AP1957=2,ДАННЫЕ!AQ1957=2,ДАННЫЕ!AR1957=2,ДАННЫЕ!$AM1957=2,ДАННЫЕ!$AN1957=2,ДАННЫЕ!AS1957=2,ДАННЫЕ!AT1957=2),2,0)&amp;"t"&amp;IF(T1957&gt;0,"1"&amp;T1957,"00")&amp;"f"&amp;IF(ДАННЫЕ!$AC1957,"1"&amp;ДАННЫЕ!$AC1957,"00")&amp;"b"&amp;IF(ДАННЫЕ!$AD1957,"1"&amp;ДАННЫЕ!$AD1957,"00")&amp;"g"&amp;IF(ДАННЫЕ!$AF1957,"1"&amp;ДАННЫЕ!$AF1957,"00")&amp;"c"&amp;IF(ДАННЫЕ!$AG1957,"1"&amp;ДАННЫЕ!$AG1957,"00")&amp;"i"&amp;IF(ДАННЫЕ!$AH1957,"1"&amp;ДАННЫЕ!$AH1957,"00")&amp;"r"&amp;IF(ДАННЫЕ!$AL1957,"1"&amp;ДАННЫЕ!$AL1957,"00")&amp;"m"&amp;IF(ДАННЫЕ!$AI1957,"1"&amp;ДАННЫЕ!$AI1957,"00")&amp;"hS"&amp;IF(ДАННЫЕ!$AJ1957,"1"&amp;ДАННЫЕ!$AJ1957,"00")&amp;"hZ"&amp;IF(ДАННЫЕ!$AK1957,"1"&amp;ДАННЫЕ!$AK1957,"00")&amp;"p"&amp;IF(ДАННЫЕ!$AP1957,"1"&amp;ДАННЫЕ!$AP1957,"00")&amp;"k"&amp;IF(ДАННЫЕ!$AQ1957,"1"&amp;ДАННЫЕ!$AQ1957,"00")&amp;"z"&amp;IF(ДАННЫЕ!$AR1957,"1"&amp;ДАННЫЕ!$AR1957,"00")&amp;"j"&amp;IF(ДАННЫЕ!$AM1957,"1"&amp;ДАННЫЕ!$AM1957,"00")&amp;"n"&amp;IF(ДАННЫЕ!$AN1957,"1"&amp;ДАННЫЕ!$AN1957,"00")&amp;"E"&amp;ДАННЫЕ!BI1957&amp;"L"&amp;ДАННЫЕ!AO1957&amp;"h"&amp;IF(ДАННЫЕ!$AU1957&gt;0,1,0)&amp;"v"&amp;IF(ДАННЫЕ!$AW1957&gt;0,1,0)&amp;"a"&amp;IF(ДАННЫЕ!$AS1957,"1"&amp;ДАННЫЕ!$AS1957,"00")&amp;"s"&amp;IF(ДАННЫЕ!$AT1957,"1"&amp;ДАННЫЕ!$AT1957,"00")&amp;"u"&amp;IF(ДАННЫЕ!$CJ1957&gt;0,1,0)&amp;"y"&amp;B1957&amp;"d"&amp;H1957&amp;"e"&amp;F1957&amp;G1957</f>
        <v>x0w00t00f00b00g00c00i00r00m00hS00hZ00p00k00z00j00n00ELh0v0a00s00u0y0de</v>
      </c>
      <c r="L1957" s="28" t="str">
        <f ca="1">ДАННЫЕ!$I1957&amp;"VN"&amp;IF(ДАННЫЕ!AW1957&gt;0,11,10)&amp;"CD"&amp;IF(ДАННЫЕ!BF1957&gt;500,16,IF(ДАННЫЕ!BF1957&gt;350,15,IF(ДАННЫЕ!BF1957&gt;=200,14,IF(ДАННЫЕ!BF1957&gt;=100,13,IF(ДАННЫЕ!BF1957&gt;=50,12,IF(ДАННЫЕ!BF1957&gt;0,11,10))))))&amp;"AR"&amp;IF(ДАННЫЕ!BX1957&gt;0,1,0)&amp;"GD"&amp;B1957&amp;"VV"&amp;IF(E1957&gt;=5,IF(E1957&lt;18,1,0),0)</f>
        <v>VN10CD10AR0GD0VV0</v>
      </c>
      <c r="M1957" s="28" t="str">
        <f>ДАННЫЕ!$I1957&amp;"b"&amp;ДАННЫЕ!$BI1957&amp;"r"&amp;ДАННЫЕ!$BJ1957&amp;"CD"&amp;IF(ДАННЫЕ!BF1957&gt;0,IF(ДАННЫЕ!BF1957&lt;200,1,IF(ДАННЫЕ!BF1957&lt;350,2,3)),0)&amp;"h"&amp;IF(ДАННЫЕ!$BK1957+ДАННЫЕ!$BL1957+ДАННЫЕ!$BM1957&gt;0,1,0)&amp;"x"&amp;ДАННЫЕ!$BK1957&amp;"y"&amp;ДАННЫЕ!$BL1957&amp;"z"&amp;ДАННЫЕ!$BM1957&amp;"c"&amp;IF(ДАННЫЕ!$BK1957+ДАННЫЕ!$BL1957+ДАННЫЕ!$BM1957=3,1,0)&amp;"a"&amp;IF(ДАННЫЕ!$BQ1957+ДАННЫЕ!$BR1957&gt;0,1,0)&amp;"d"&amp;ДАННЫЕ!$BQ1957&amp;"v"&amp;ДАННЫЕ!$BR1957&amp;"p"&amp;ДАННЫЕ!$BS1957&amp;"n"&amp;ДАННЫЕ!$BU1957&amp;"t"&amp;ДАННЫЕ!$BV1957&amp;"o"&amp;ДАННЫЕ!$BT1957&amp;"l"&amp;IF(ДАННЫЕ!$BN1957&gt;0,1,0)&amp;ДАННЫЕ!$BN1957&amp;"g"&amp;ДАННЫЕ!$BO1957&amp;"s"&amp;ДАННЫЕ!$BP1957&amp;"DZ"&amp;IF(ДАННЫЕ!B1957-ДАННЫЕ!G1957 &lt; 60,IF(ДАННЫЕ!B1957-ДАННЫЕ!G1957 &gt;= 0,1,0),0)&amp;"u"&amp;IF(ДАННЫЕ!$CJ1957&gt;0,1,0)</f>
        <v>brCD0h0xyzc0a0dvpntol0gsDZ1u0</v>
      </c>
      <c r="N1957" s="28" t="str">
        <f ca="1">ДАННЫЕ!$F1957&amp;ДАННЫЕ!$I1957&amp;"g"&amp;B1957&amp;"cf"&amp;D1957&amp;"a"&amp;IF(ДАННЫЕ!$BX1957&gt;0,1,0)&amp;IF(ДАННЫЕ!$BF1957&gt;500,1,IF(ДАННЫЕ!$BF1957&gt;350,2,IF(ДАННЫЕ!$BF1957&gt;=200,3,IF(ДАННЫЕ!$BF1957&gt;=100,4,IF(ДАННЫЕ!$BF1957&gt;=50,5,IF(ДАННЫЕ!$BF1957&lt;50,6,0))))))&amp;"AR"&amp;IF(DATEDIF(ДАННЫЕ!$BX1957,ДАННЫЕ!$F$1,"y")&gt;1,1,0)&amp;"VG"&amp;IF(ДАННЫЕ!$BH1957="0",1,0)&amp;"o"&amp;IF(T1957+ДАННЫЕ!$AF1957+ДАННЫЕ!$AG1957+ДАННЫЕ!$AH1957+ДАННЫЕ!$AI1957+ДАННЫЕ!$AJ1957+ДАННЫЕ!$AP1957+ДАННЫЕ!$AQ1957+ДАННЫЕ!$AR1957+ДАННЫЕ!$AU1957+ДАННЫЕ!$AW1957+ДАННЫЕ!$AS1957+ДАННЫЕ!$AT1957&gt;0,1,0)&amp;"x"&amp;ДАННЫЕ!$AG1957&amp;"p"&amp;IF(ДАННЫЕ!$BY1957&gt;0,1,0)&amp;"v"&amp;IF(ДАННЫЕ!$BZ1957&gt;0,1,0)&amp;"n"&amp;ДАННЫЕ!$CA1957&amp;"t"&amp;ДАННЫЕ!$AY1957&amp;"k"&amp;ДАННЫЕ!$CB1957&amp;"q"&amp;ДАННЫЕ!$CC1957&amp;"w"&amp;ДАННЫЕ!$CD1957&amp;"e"&amp;ДАННЫЕ!$CE1957&amp;"m"&amp;ДАННЫЕ!$CF1957&amp;"c"&amp;ДАННЫЕ!$CG1957&amp;"z"&amp;ДАННЫЕ!$CH1957&amp;"d"&amp;IF(H1957=4,1,0)&amp;"s"&amp;IF(ДАННЫЕ!$J1957=1,0,1)&amp;"u"&amp;IF(ДАННЫЕ!$CJ1957&gt;0,1,0)</f>
        <v>g0cf0a06AR1VG0o0xp0v0ntkqwemczd0s1u0</v>
      </c>
      <c r="O1957" s="28" t="str">
        <f>ДАННЫЕ!$I1957&amp;"g"&amp;B1957&amp;A1957&amp;"f"&amp;P1957&amp;"c"&amp;IF(ДАННЫЕ!$U1957&gt;0,1,0)&amp;"s"&amp;IF(ДАННЫЕ!$Q1957&gt;0,IF(YEAR(ДАННЫЕ!$F$1)=YEAR(ДАННЫЕ!$Q1957),IF(MONTH(ДАННЫЕ!$F$1)=MONTH(ДАННЫЕ!$Q1957),111,11),1),0)&amp;"i"&amp;IF(ДАННЫЕ!$R1957+ДАННЫЕ!$S1957+ДАННЫЕ!$T1957=0,0,1)&amp;"h"&amp;IF(ДАННЫЕ!$P1957&gt;0,1,0)&amp;"p"&amp;IF(ДАННЫЕ!$CI1957&gt;0,IF(YEAR(ДАННЫЕ!$F$1)=YEAR(ДАННЫЕ!$CI1957),IF(MONTH(ДАННЫЕ!$F$1)=MONTH(ДАННЫЕ!$CI1957),111,11),1),0)&amp;"d"&amp;IF(ДАННЫЕ!$CJ1957&gt;0,IF(YEAR(ДАННЫЕ!$F$1)=YEAR(ДАННЫЕ!$CJ1957),IF(MONTH(ДАННЫЕ!$F$1)=MONTH(ДАННЫЕ!$CJ1957),111,11),1),0)&amp;"o"&amp;IF(ДАННЫЕ!$CK1957&gt;0,IF(MONTH(ДАННЫЕ!$F$1)=MONTH(ДАННЫЕ!$CK1957),111,11),0)&amp;"v"&amp;IF(ДАННЫЕ!$BE1957&gt;0,IF(MONTH(ДАННЫЕ!$F$1)=MONTH(ДАННЫЕ!$BE1957),111,11),0)</f>
        <v>g00f0c0s0i0h0p0d0o0v0</v>
      </c>
      <c r="P1957" s="15">
        <f t="shared" si="92"/>
        <v>0</v>
      </c>
      <c r="Q1957" s="15">
        <f>IF(ДАННЫЕ!$F$1&gt;ДАННЫЕ!$N1957,IF(YEAR(ДАННЫЕ!$F$1)=YEAR(ДАННЫЕ!M1957),1,0),0)</f>
        <v>0</v>
      </c>
      <c r="R1957" s="15">
        <f>IF(ДАННЫЕ!$F$1&gt;ДАННЫЕ!$N1957,IF(YEAR(ДАННЫЕ!$F$1)=YEAR(ДАННЫЕ!N1957),1,0),0)</f>
        <v>0</v>
      </c>
      <c r="S1957" s="15">
        <f>IF(ДАННЫЕ!$AA1957="2А",1,IF(ДАННЫЕ!$AA1957="2Б",2,IF(ДАННЫЕ!$AA1957="2В",3,IF(ДАННЫЕ!$AA1957=3,4,IF(ДАННЫЕ!$AA1957="4А",5,IF(ДАННЫЕ!$AA1957="4Б",6,IF(ДАННЫЕ!$AA1957="4В",7,IF(ДАННЫЕ!$AA1957=5,8,0))))))))</f>
        <v>0</v>
      </c>
      <c r="T1957" s="15">
        <f>IF(OR(ДАННЫЕ!$AC1957=2,ДАННЫЕ!$AD1957=2,ДАННЫЕ!$AE1957=2),2,IF(OR(ДАННЫЕ!$AC1957=1,ДАННЫЕ!$AD1957=1,ДАННЫЕ!$AE1957=1),1,0))</f>
        <v>0</v>
      </c>
    </row>
    <row r="1958" spans="1:20" x14ac:dyDescent="0.2">
      <c r="A1958" s="78">
        <f>IF(B1958&gt;0,IF(MONTH(ДАННЫЕ!$F$1)=MONTH(ДАННЫЕ!$B1958),1,0),0)</f>
        <v>0</v>
      </c>
      <c r="B1958" s="14">
        <f>IF(ДАННЫЕ!$B1958&gt;0,IF(YEAR(ДАННЫЕ!$F$1)=YEAR(ДАННЫЕ!$B1958),1,0),0)</f>
        <v>0</v>
      </c>
      <c r="C1958" s="14">
        <f>IF(ДАННЫЕ!$CM1958&gt;0,IF(YEAR(ДАННЫЕ!$F$1)=YEAR(ДАННЫЕ!$CM1958),1,0),0)</f>
        <v>0</v>
      </c>
      <c r="D1958" s="14">
        <f>IF(ДАННЫЕ!$CJ1958&gt;0,IF(ДАННЫЕ!$CL1958&gt;ДАННЫЕ!$F$1,1,IF(ДАННЫЕ!$CL1958&gt;0,0,1)),0)</f>
        <v>0</v>
      </c>
      <c r="E1958" s="43" t="str">
        <f ca="1">IF(ДАННЫЕ!$F$1&gt;0,IF(ДАННЫЕ!$G1958&gt;0,DATEDIF(ДАННЫЕ!$G1958,ДАННЫЕ!$F$1,"y"),""),IF(ДАННЫЕ!$G1958&gt;0,DATEDIF(ДАННЫЕ!$G1958,TODAY(),"y"),""))</f>
        <v/>
      </c>
      <c r="F1958" s="43" t="str">
        <f xml:space="preserve"> IF(ДАННЫЕ!$F1958="М",IF(E1958&gt;=18,IF(E1958&lt;60,1,""),""),"")&amp;IF(ДАННЫЕ!$F1958="Ж",IF(E1958&gt;=18,IF(E1958&lt;55,1,""),""),"")</f>
        <v/>
      </c>
      <c r="G1958" s="43" t="str">
        <f xml:space="preserve"> IF(ДАННЫЕ!$F1958="М",IF(E1958&gt;=60,2,""),"")&amp;IF(ДАННЫЕ!$F1958="Ж",IF(E1958&gt;=55,2,""),"")</f>
        <v/>
      </c>
      <c r="H1958" s="43" t="str">
        <f t="shared" ca="1" si="90"/>
        <v/>
      </c>
      <c r="I1958" s="43" t="str">
        <f t="shared" ca="1" si="91"/>
        <v>03</v>
      </c>
      <c r="J1958" s="28" t="str">
        <f ca="1">ДАННЫЕ!$F1958&amp;H1958&amp;I1958&amp;ДАННЫЕ!$I1958&amp;"m"&amp;IF(ДАННЫЕ!$I1958&gt;0,IF(ДАННЫЕ!$J1958&gt;0,0,1),"")&amp;"f"&amp;IF(ДАННЫЕ!$R1958&gt;0,IF(YEAR(ДАННЫЕ!$F$1)=YEAR(ДАННЫЕ!$R1958),1,0),0)&amp;"z"&amp;ДАННЫЕ!$R1958&amp;"p"&amp;ДАННЫЕ!$S1958&amp;"i"&amp;ДАННЫЕ!$T1958&amp;"h"&amp;ДАННЫЕ!$K1958&amp;"be"&amp;ДАННЫЕ!$BI1958&amp;"CD"&amp;IF(ДАННЫЕ!BF1958&gt;500,4,IF(ДАННЫЕ!BF1958&gt;350,3,IF(ДАННЫЕ!BF1958&gt;200,2,IF(ДАННЫЕ!BF1958&gt;0,1,0))))&amp;"g"&amp;B1958&amp;"d"&amp;H1958&amp;"l"&amp;ДАННЫЕ!AT1958&amp;"a"&amp;ДАННЫЕ!$V1958&amp;"v"&amp;R1958&amp;"k"&amp;ДАННЫЕ!$U1958&amp;"s"&amp;ДАННЫЕ!$Y1958&amp;"t"&amp;ДАННЫЕ!$X1958&amp;"b"&amp;IF(ДАННЫЕ!$Q1958&gt;1,1,0)&amp;"PP"&amp;ДАННЫЕ!Z1958&amp;"c"&amp;S1958&amp;"x"&amp;IF(ДАННЫЕ!$BY1958&gt;0,IF(YEAR(ДАННЫЕ!$F$1)=YEAR(ДАННЫЕ!$BY1958),1,0),0)&amp;"n"&amp;IF(ДАННЫЕ!$BZ1958&gt;0,IF(YEAR(ДАННЫЕ!$F$1)=YEAR(ДАННЫЕ!$BZ1958),1,0),0)&amp;"u"&amp;D1958&amp;"z"&amp;IF(ДАННЫЕ!$CL1958&gt;0,IF(YEAR(ДАННЫЕ!$F$1)&gt;YEAR(ДАННЫЕ!$CL1958),11,12),0)</f>
        <v>03mf0zpihbeCD0g0dlav0kstb0PPc0x0n0u0z0</v>
      </c>
      <c r="K1958" s="28" t="str">
        <f ca="1">ДАННЫЕ!$I1958&amp;"x"&amp;B1958&amp;"w"&amp;IF(T1958+ДАННЫЕ!AD1958+ДАННЫЕ!AE1958+ДАННЫЕ!AF1958+ДАННЫЕ!AG1958+ДАННЫЕ!AH1958+ДАННЫЕ!$AL1958+ДАННЫЕ!AI1958+ДАННЫЕ!AJ1958+ДАННЫЕ!AK1958+ДАННЫЕ!AP1958+ДАННЫЕ!AQ1958+ДАННЫЕ!AR1958+ДАННЫЕ!$AM1958+ДАННЫЕ!$AN1958+ДАННЫЕ!AS1958+ДАННЫЕ!AT1958&gt;0,1,0)&amp;IF(OR(T1958=2,ДАННЫЕ!AD1958=2,ДАННЫЕ!AE1958=2,ДАННЫЕ!AF1958=2,ДАННЫЕ!AG1958=2,ДАННЫЕ!AH1958=2,ДАННЫЕ!$AL1958=2,ДАННЫЕ!AI1958=2,ДАННЫЕ!AJ1958=2,ДАННЫЕ!AK1958=2,ДАННЫЕ!AP1958=2,ДАННЫЕ!AQ1958=2,ДАННЫЕ!AR1958=2,ДАННЫЕ!$AM1958=2,ДАННЫЕ!$AN1958=2,ДАННЫЕ!AS1958=2,ДАННЫЕ!AT1958=2),2,0)&amp;"t"&amp;IF(T1958&gt;0,"1"&amp;T1958,"00")&amp;"f"&amp;IF(ДАННЫЕ!$AC1958,"1"&amp;ДАННЫЕ!$AC1958,"00")&amp;"b"&amp;IF(ДАННЫЕ!$AD1958,"1"&amp;ДАННЫЕ!$AD1958,"00")&amp;"g"&amp;IF(ДАННЫЕ!$AF1958,"1"&amp;ДАННЫЕ!$AF1958,"00")&amp;"c"&amp;IF(ДАННЫЕ!$AG1958,"1"&amp;ДАННЫЕ!$AG1958,"00")&amp;"i"&amp;IF(ДАННЫЕ!$AH1958,"1"&amp;ДАННЫЕ!$AH1958,"00")&amp;"r"&amp;IF(ДАННЫЕ!$AL1958,"1"&amp;ДАННЫЕ!$AL1958,"00")&amp;"m"&amp;IF(ДАННЫЕ!$AI1958,"1"&amp;ДАННЫЕ!$AI1958,"00")&amp;"hS"&amp;IF(ДАННЫЕ!$AJ1958,"1"&amp;ДАННЫЕ!$AJ1958,"00")&amp;"hZ"&amp;IF(ДАННЫЕ!$AK1958,"1"&amp;ДАННЫЕ!$AK1958,"00")&amp;"p"&amp;IF(ДАННЫЕ!$AP1958,"1"&amp;ДАННЫЕ!$AP1958,"00")&amp;"k"&amp;IF(ДАННЫЕ!$AQ1958,"1"&amp;ДАННЫЕ!$AQ1958,"00")&amp;"z"&amp;IF(ДАННЫЕ!$AR1958,"1"&amp;ДАННЫЕ!$AR1958,"00")&amp;"j"&amp;IF(ДАННЫЕ!$AM1958,"1"&amp;ДАННЫЕ!$AM1958,"00")&amp;"n"&amp;IF(ДАННЫЕ!$AN1958,"1"&amp;ДАННЫЕ!$AN1958,"00")&amp;"E"&amp;ДАННЫЕ!BI1958&amp;"L"&amp;ДАННЫЕ!AO1958&amp;"h"&amp;IF(ДАННЫЕ!$AU1958&gt;0,1,0)&amp;"v"&amp;IF(ДАННЫЕ!$AW1958&gt;0,1,0)&amp;"a"&amp;IF(ДАННЫЕ!$AS1958,"1"&amp;ДАННЫЕ!$AS1958,"00")&amp;"s"&amp;IF(ДАННЫЕ!$AT1958,"1"&amp;ДАННЫЕ!$AT1958,"00")&amp;"u"&amp;IF(ДАННЫЕ!$CJ1958&gt;0,1,0)&amp;"y"&amp;B1958&amp;"d"&amp;H1958&amp;"e"&amp;F1958&amp;G1958</f>
        <v>x0w00t00f00b00g00c00i00r00m00hS00hZ00p00k00z00j00n00ELh0v0a00s00u0y0de</v>
      </c>
      <c r="L1958" s="28" t="str">
        <f ca="1">ДАННЫЕ!$I1958&amp;"VN"&amp;IF(ДАННЫЕ!AW1958&gt;0,11,10)&amp;"CD"&amp;IF(ДАННЫЕ!BF1958&gt;500,16,IF(ДАННЫЕ!BF1958&gt;350,15,IF(ДАННЫЕ!BF1958&gt;=200,14,IF(ДАННЫЕ!BF1958&gt;=100,13,IF(ДАННЫЕ!BF1958&gt;=50,12,IF(ДАННЫЕ!BF1958&gt;0,11,10))))))&amp;"AR"&amp;IF(ДАННЫЕ!BX1958&gt;0,1,0)&amp;"GD"&amp;B1958&amp;"VV"&amp;IF(E1958&gt;=5,IF(E1958&lt;18,1,0),0)</f>
        <v>VN10CD10AR0GD0VV0</v>
      </c>
      <c r="M1958" s="28" t="str">
        <f>ДАННЫЕ!$I1958&amp;"b"&amp;ДАННЫЕ!$BI1958&amp;"r"&amp;ДАННЫЕ!$BJ1958&amp;"CD"&amp;IF(ДАННЫЕ!BF1958&gt;0,IF(ДАННЫЕ!BF1958&lt;200,1,IF(ДАННЫЕ!BF1958&lt;350,2,3)),0)&amp;"h"&amp;IF(ДАННЫЕ!$BK1958+ДАННЫЕ!$BL1958+ДАННЫЕ!$BM1958&gt;0,1,0)&amp;"x"&amp;ДАННЫЕ!$BK1958&amp;"y"&amp;ДАННЫЕ!$BL1958&amp;"z"&amp;ДАННЫЕ!$BM1958&amp;"c"&amp;IF(ДАННЫЕ!$BK1958+ДАННЫЕ!$BL1958+ДАННЫЕ!$BM1958=3,1,0)&amp;"a"&amp;IF(ДАННЫЕ!$BQ1958+ДАННЫЕ!$BR1958&gt;0,1,0)&amp;"d"&amp;ДАННЫЕ!$BQ1958&amp;"v"&amp;ДАННЫЕ!$BR1958&amp;"p"&amp;ДАННЫЕ!$BS1958&amp;"n"&amp;ДАННЫЕ!$BU1958&amp;"t"&amp;ДАННЫЕ!$BV1958&amp;"o"&amp;ДАННЫЕ!$BT1958&amp;"l"&amp;IF(ДАННЫЕ!$BN1958&gt;0,1,0)&amp;ДАННЫЕ!$BN1958&amp;"g"&amp;ДАННЫЕ!$BO1958&amp;"s"&amp;ДАННЫЕ!$BP1958&amp;"DZ"&amp;IF(ДАННЫЕ!B1958-ДАННЫЕ!G1958 &lt; 60,IF(ДАННЫЕ!B1958-ДАННЫЕ!G1958 &gt;= 0,1,0),0)&amp;"u"&amp;IF(ДАННЫЕ!$CJ1958&gt;0,1,0)</f>
        <v>brCD0h0xyzc0a0dvpntol0gsDZ1u0</v>
      </c>
      <c r="N1958" s="28" t="str">
        <f ca="1">ДАННЫЕ!$F1958&amp;ДАННЫЕ!$I1958&amp;"g"&amp;B1958&amp;"cf"&amp;D1958&amp;"a"&amp;IF(ДАННЫЕ!$BX1958&gt;0,1,0)&amp;IF(ДАННЫЕ!$BF1958&gt;500,1,IF(ДАННЫЕ!$BF1958&gt;350,2,IF(ДАННЫЕ!$BF1958&gt;=200,3,IF(ДАННЫЕ!$BF1958&gt;=100,4,IF(ДАННЫЕ!$BF1958&gt;=50,5,IF(ДАННЫЕ!$BF1958&lt;50,6,0))))))&amp;"AR"&amp;IF(DATEDIF(ДАННЫЕ!$BX1958,ДАННЫЕ!$F$1,"y")&gt;1,1,0)&amp;"VG"&amp;IF(ДАННЫЕ!$BH1958="0",1,0)&amp;"o"&amp;IF(T1958+ДАННЫЕ!$AF1958+ДАННЫЕ!$AG1958+ДАННЫЕ!$AH1958+ДАННЫЕ!$AI1958+ДАННЫЕ!$AJ1958+ДАННЫЕ!$AP1958+ДАННЫЕ!$AQ1958+ДАННЫЕ!$AR1958+ДАННЫЕ!$AU1958+ДАННЫЕ!$AW1958+ДАННЫЕ!$AS1958+ДАННЫЕ!$AT1958&gt;0,1,0)&amp;"x"&amp;ДАННЫЕ!$AG1958&amp;"p"&amp;IF(ДАННЫЕ!$BY1958&gt;0,1,0)&amp;"v"&amp;IF(ДАННЫЕ!$BZ1958&gt;0,1,0)&amp;"n"&amp;ДАННЫЕ!$CA1958&amp;"t"&amp;ДАННЫЕ!$AY1958&amp;"k"&amp;ДАННЫЕ!$CB1958&amp;"q"&amp;ДАННЫЕ!$CC1958&amp;"w"&amp;ДАННЫЕ!$CD1958&amp;"e"&amp;ДАННЫЕ!$CE1958&amp;"m"&amp;ДАННЫЕ!$CF1958&amp;"c"&amp;ДАННЫЕ!$CG1958&amp;"z"&amp;ДАННЫЕ!$CH1958&amp;"d"&amp;IF(H1958=4,1,0)&amp;"s"&amp;IF(ДАННЫЕ!$J1958=1,0,1)&amp;"u"&amp;IF(ДАННЫЕ!$CJ1958&gt;0,1,0)</f>
        <v>g0cf0a06AR1VG0o0xp0v0ntkqwemczd0s1u0</v>
      </c>
      <c r="O1958" s="28" t="str">
        <f>ДАННЫЕ!$I1958&amp;"g"&amp;B1958&amp;A1958&amp;"f"&amp;P1958&amp;"c"&amp;IF(ДАННЫЕ!$U1958&gt;0,1,0)&amp;"s"&amp;IF(ДАННЫЕ!$Q1958&gt;0,IF(YEAR(ДАННЫЕ!$F$1)=YEAR(ДАННЫЕ!$Q1958),IF(MONTH(ДАННЫЕ!$F$1)=MONTH(ДАННЫЕ!$Q1958),111,11),1),0)&amp;"i"&amp;IF(ДАННЫЕ!$R1958+ДАННЫЕ!$S1958+ДАННЫЕ!$T1958=0,0,1)&amp;"h"&amp;IF(ДАННЫЕ!$P1958&gt;0,1,0)&amp;"p"&amp;IF(ДАННЫЕ!$CI1958&gt;0,IF(YEAR(ДАННЫЕ!$F$1)=YEAR(ДАННЫЕ!$CI1958),IF(MONTH(ДАННЫЕ!$F$1)=MONTH(ДАННЫЕ!$CI1958),111,11),1),0)&amp;"d"&amp;IF(ДАННЫЕ!$CJ1958&gt;0,IF(YEAR(ДАННЫЕ!$F$1)=YEAR(ДАННЫЕ!$CJ1958),IF(MONTH(ДАННЫЕ!$F$1)=MONTH(ДАННЫЕ!$CJ1958),111,11),1),0)&amp;"o"&amp;IF(ДАННЫЕ!$CK1958&gt;0,IF(MONTH(ДАННЫЕ!$F$1)=MONTH(ДАННЫЕ!$CK1958),111,11),0)&amp;"v"&amp;IF(ДАННЫЕ!$BE1958&gt;0,IF(MONTH(ДАННЫЕ!$F$1)=MONTH(ДАННЫЕ!$BE1958),111,11),0)</f>
        <v>g00f0c0s0i0h0p0d0o0v0</v>
      </c>
      <c r="P1958" s="15">
        <f t="shared" si="92"/>
        <v>0</v>
      </c>
      <c r="Q1958" s="15">
        <f>IF(ДАННЫЕ!$F$1&gt;ДАННЫЕ!$N1958,IF(YEAR(ДАННЫЕ!$F$1)=YEAR(ДАННЫЕ!M1958),1,0),0)</f>
        <v>0</v>
      </c>
      <c r="R1958" s="15">
        <f>IF(ДАННЫЕ!$F$1&gt;ДАННЫЕ!$N1958,IF(YEAR(ДАННЫЕ!$F$1)=YEAR(ДАННЫЕ!N1958),1,0),0)</f>
        <v>0</v>
      </c>
      <c r="S1958" s="15">
        <f>IF(ДАННЫЕ!$AA1958="2А",1,IF(ДАННЫЕ!$AA1958="2Б",2,IF(ДАННЫЕ!$AA1958="2В",3,IF(ДАННЫЕ!$AA1958=3,4,IF(ДАННЫЕ!$AA1958="4А",5,IF(ДАННЫЕ!$AA1958="4Б",6,IF(ДАННЫЕ!$AA1958="4В",7,IF(ДАННЫЕ!$AA1958=5,8,0))))))))</f>
        <v>0</v>
      </c>
      <c r="T1958" s="15">
        <f>IF(OR(ДАННЫЕ!$AC1958=2,ДАННЫЕ!$AD1958=2,ДАННЫЕ!$AE1958=2),2,IF(OR(ДАННЫЕ!$AC1958=1,ДАННЫЕ!$AD1958=1,ДАННЫЕ!$AE1958=1),1,0))</f>
        <v>0</v>
      </c>
    </row>
    <row r="1959" spans="1:20" x14ac:dyDescent="0.2">
      <c r="A1959" s="78">
        <f>IF(B1959&gt;0,IF(MONTH(ДАННЫЕ!$F$1)=MONTH(ДАННЫЕ!$B1959),1,0),0)</f>
        <v>0</v>
      </c>
      <c r="B1959" s="14">
        <f>IF(ДАННЫЕ!$B1959&gt;0,IF(YEAR(ДАННЫЕ!$F$1)=YEAR(ДАННЫЕ!$B1959),1,0),0)</f>
        <v>0</v>
      </c>
      <c r="C1959" s="14">
        <f>IF(ДАННЫЕ!$CM1959&gt;0,IF(YEAR(ДАННЫЕ!$F$1)=YEAR(ДАННЫЕ!$CM1959),1,0),0)</f>
        <v>0</v>
      </c>
      <c r="D1959" s="14">
        <f>IF(ДАННЫЕ!$CJ1959&gt;0,IF(ДАННЫЕ!$CL1959&gt;ДАННЫЕ!$F$1,1,IF(ДАННЫЕ!$CL1959&gt;0,0,1)),0)</f>
        <v>0</v>
      </c>
      <c r="E1959" s="43" t="str">
        <f ca="1">IF(ДАННЫЕ!$F$1&gt;0,IF(ДАННЫЕ!$G1959&gt;0,DATEDIF(ДАННЫЕ!$G1959,ДАННЫЕ!$F$1,"y"),""),IF(ДАННЫЕ!$G1959&gt;0,DATEDIF(ДАННЫЕ!$G1959,TODAY(),"y"),""))</f>
        <v/>
      </c>
      <c r="F1959" s="43" t="str">
        <f xml:space="preserve"> IF(ДАННЫЕ!$F1959="М",IF(E1959&gt;=18,IF(E1959&lt;60,1,""),""),"")&amp;IF(ДАННЫЕ!$F1959="Ж",IF(E1959&gt;=18,IF(E1959&lt;55,1,""),""),"")</f>
        <v/>
      </c>
      <c r="G1959" s="43" t="str">
        <f xml:space="preserve"> IF(ДАННЫЕ!$F1959="М",IF(E1959&gt;=60,2,""),"")&amp;IF(ДАННЫЕ!$F1959="Ж",IF(E1959&gt;=55,2,""),"")</f>
        <v/>
      </c>
      <c r="H1959" s="43" t="str">
        <f t="shared" ca="1" si="90"/>
        <v/>
      </c>
      <c r="I1959" s="43" t="str">
        <f t="shared" ca="1" si="91"/>
        <v>03</v>
      </c>
      <c r="J1959" s="28" t="str">
        <f ca="1">ДАННЫЕ!$F1959&amp;H1959&amp;I1959&amp;ДАННЫЕ!$I1959&amp;"m"&amp;IF(ДАННЫЕ!$I1959&gt;0,IF(ДАННЫЕ!$J1959&gt;0,0,1),"")&amp;"f"&amp;IF(ДАННЫЕ!$R1959&gt;0,IF(YEAR(ДАННЫЕ!$F$1)=YEAR(ДАННЫЕ!$R1959),1,0),0)&amp;"z"&amp;ДАННЫЕ!$R1959&amp;"p"&amp;ДАННЫЕ!$S1959&amp;"i"&amp;ДАННЫЕ!$T1959&amp;"h"&amp;ДАННЫЕ!$K1959&amp;"be"&amp;ДАННЫЕ!$BI1959&amp;"CD"&amp;IF(ДАННЫЕ!BF1959&gt;500,4,IF(ДАННЫЕ!BF1959&gt;350,3,IF(ДАННЫЕ!BF1959&gt;200,2,IF(ДАННЫЕ!BF1959&gt;0,1,0))))&amp;"g"&amp;B1959&amp;"d"&amp;H1959&amp;"l"&amp;ДАННЫЕ!AT1959&amp;"a"&amp;ДАННЫЕ!$V1959&amp;"v"&amp;R1959&amp;"k"&amp;ДАННЫЕ!$U1959&amp;"s"&amp;ДАННЫЕ!$Y1959&amp;"t"&amp;ДАННЫЕ!$X1959&amp;"b"&amp;IF(ДАННЫЕ!$Q1959&gt;1,1,0)&amp;"PP"&amp;ДАННЫЕ!Z1959&amp;"c"&amp;S1959&amp;"x"&amp;IF(ДАННЫЕ!$BY1959&gt;0,IF(YEAR(ДАННЫЕ!$F$1)=YEAR(ДАННЫЕ!$BY1959),1,0),0)&amp;"n"&amp;IF(ДАННЫЕ!$BZ1959&gt;0,IF(YEAR(ДАННЫЕ!$F$1)=YEAR(ДАННЫЕ!$BZ1959),1,0),0)&amp;"u"&amp;D1959&amp;"z"&amp;IF(ДАННЫЕ!$CL1959&gt;0,IF(YEAR(ДАННЫЕ!$F$1)&gt;YEAR(ДАННЫЕ!$CL1959),11,12),0)</f>
        <v>03mf0zpihbeCD0g0dlav0kstb0PPc0x0n0u0z0</v>
      </c>
      <c r="K1959" s="28" t="str">
        <f ca="1">ДАННЫЕ!$I1959&amp;"x"&amp;B1959&amp;"w"&amp;IF(T1959+ДАННЫЕ!AD1959+ДАННЫЕ!AE1959+ДАННЫЕ!AF1959+ДАННЫЕ!AG1959+ДАННЫЕ!AH1959+ДАННЫЕ!$AL1959+ДАННЫЕ!AI1959+ДАННЫЕ!AJ1959+ДАННЫЕ!AK1959+ДАННЫЕ!AP1959+ДАННЫЕ!AQ1959+ДАННЫЕ!AR1959+ДАННЫЕ!$AM1959+ДАННЫЕ!$AN1959+ДАННЫЕ!AS1959+ДАННЫЕ!AT1959&gt;0,1,0)&amp;IF(OR(T1959=2,ДАННЫЕ!AD1959=2,ДАННЫЕ!AE1959=2,ДАННЫЕ!AF1959=2,ДАННЫЕ!AG1959=2,ДАННЫЕ!AH1959=2,ДАННЫЕ!$AL1959=2,ДАННЫЕ!AI1959=2,ДАННЫЕ!AJ1959=2,ДАННЫЕ!AK1959=2,ДАННЫЕ!AP1959=2,ДАННЫЕ!AQ1959=2,ДАННЫЕ!AR1959=2,ДАННЫЕ!$AM1959=2,ДАННЫЕ!$AN1959=2,ДАННЫЕ!AS1959=2,ДАННЫЕ!AT1959=2),2,0)&amp;"t"&amp;IF(T1959&gt;0,"1"&amp;T1959,"00")&amp;"f"&amp;IF(ДАННЫЕ!$AC1959,"1"&amp;ДАННЫЕ!$AC1959,"00")&amp;"b"&amp;IF(ДАННЫЕ!$AD1959,"1"&amp;ДАННЫЕ!$AD1959,"00")&amp;"g"&amp;IF(ДАННЫЕ!$AF1959,"1"&amp;ДАННЫЕ!$AF1959,"00")&amp;"c"&amp;IF(ДАННЫЕ!$AG1959,"1"&amp;ДАННЫЕ!$AG1959,"00")&amp;"i"&amp;IF(ДАННЫЕ!$AH1959,"1"&amp;ДАННЫЕ!$AH1959,"00")&amp;"r"&amp;IF(ДАННЫЕ!$AL1959,"1"&amp;ДАННЫЕ!$AL1959,"00")&amp;"m"&amp;IF(ДАННЫЕ!$AI1959,"1"&amp;ДАННЫЕ!$AI1959,"00")&amp;"hS"&amp;IF(ДАННЫЕ!$AJ1959,"1"&amp;ДАННЫЕ!$AJ1959,"00")&amp;"hZ"&amp;IF(ДАННЫЕ!$AK1959,"1"&amp;ДАННЫЕ!$AK1959,"00")&amp;"p"&amp;IF(ДАННЫЕ!$AP1959,"1"&amp;ДАННЫЕ!$AP1959,"00")&amp;"k"&amp;IF(ДАННЫЕ!$AQ1959,"1"&amp;ДАННЫЕ!$AQ1959,"00")&amp;"z"&amp;IF(ДАННЫЕ!$AR1959,"1"&amp;ДАННЫЕ!$AR1959,"00")&amp;"j"&amp;IF(ДАННЫЕ!$AM1959,"1"&amp;ДАННЫЕ!$AM1959,"00")&amp;"n"&amp;IF(ДАННЫЕ!$AN1959,"1"&amp;ДАННЫЕ!$AN1959,"00")&amp;"E"&amp;ДАННЫЕ!BI1959&amp;"L"&amp;ДАННЫЕ!AO1959&amp;"h"&amp;IF(ДАННЫЕ!$AU1959&gt;0,1,0)&amp;"v"&amp;IF(ДАННЫЕ!$AW1959&gt;0,1,0)&amp;"a"&amp;IF(ДАННЫЕ!$AS1959,"1"&amp;ДАННЫЕ!$AS1959,"00")&amp;"s"&amp;IF(ДАННЫЕ!$AT1959,"1"&amp;ДАННЫЕ!$AT1959,"00")&amp;"u"&amp;IF(ДАННЫЕ!$CJ1959&gt;0,1,0)&amp;"y"&amp;B1959&amp;"d"&amp;H1959&amp;"e"&amp;F1959&amp;G1959</f>
        <v>x0w00t00f00b00g00c00i00r00m00hS00hZ00p00k00z00j00n00ELh0v0a00s00u0y0de</v>
      </c>
      <c r="L1959" s="28" t="str">
        <f ca="1">ДАННЫЕ!$I1959&amp;"VN"&amp;IF(ДАННЫЕ!AW1959&gt;0,11,10)&amp;"CD"&amp;IF(ДАННЫЕ!BF1959&gt;500,16,IF(ДАННЫЕ!BF1959&gt;350,15,IF(ДАННЫЕ!BF1959&gt;=200,14,IF(ДАННЫЕ!BF1959&gt;=100,13,IF(ДАННЫЕ!BF1959&gt;=50,12,IF(ДАННЫЕ!BF1959&gt;0,11,10))))))&amp;"AR"&amp;IF(ДАННЫЕ!BX1959&gt;0,1,0)&amp;"GD"&amp;B1959&amp;"VV"&amp;IF(E1959&gt;=5,IF(E1959&lt;18,1,0),0)</f>
        <v>VN10CD10AR0GD0VV0</v>
      </c>
      <c r="M1959" s="28" t="str">
        <f>ДАННЫЕ!$I1959&amp;"b"&amp;ДАННЫЕ!$BI1959&amp;"r"&amp;ДАННЫЕ!$BJ1959&amp;"CD"&amp;IF(ДАННЫЕ!BF1959&gt;0,IF(ДАННЫЕ!BF1959&lt;200,1,IF(ДАННЫЕ!BF1959&lt;350,2,3)),0)&amp;"h"&amp;IF(ДАННЫЕ!$BK1959+ДАННЫЕ!$BL1959+ДАННЫЕ!$BM1959&gt;0,1,0)&amp;"x"&amp;ДАННЫЕ!$BK1959&amp;"y"&amp;ДАННЫЕ!$BL1959&amp;"z"&amp;ДАННЫЕ!$BM1959&amp;"c"&amp;IF(ДАННЫЕ!$BK1959+ДАННЫЕ!$BL1959+ДАННЫЕ!$BM1959=3,1,0)&amp;"a"&amp;IF(ДАННЫЕ!$BQ1959+ДАННЫЕ!$BR1959&gt;0,1,0)&amp;"d"&amp;ДАННЫЕ!$BQ1959&amp;"v"&amp;ДАННЫЕ!$BR1959&amp;"p"&amp;ДАННЫЕ!$BS1959&amp;"n"&amp;ДАННЫЕ!$BU1959&amp;"t"&amp;ДАННЫЕ!$BV1959&amp;"o"&amp;ДАННЫЕ!$BT1959&amp;"l"&amp;IF(ДАННЫЕ!$BN1959&gt;0,1,0)&amp;ДАННЫЕ!$BN1959&amp;"g"&amp;ДАННЫЕ!$BO1959&amp;"s"&amp;ДАННЫЕ!$BP1959&amp;"DZ"&amp;IF(ДАННЫЕ!B1959-ДАННЫЕ!G1959 &lt; 60,IF(ДАННЫЕ!B1959-ДАННЫЕ!G1959 &gt;= 0,1,0),0)&amp;"u"&amp;IF(ДАННЫЕ!$CJ1959&gt;0,1,0)</f>
        <v>brCD0h0xyzc0a0dvpntol0gsDZ1u0</v>
      </c>
      <c r="N1959" s="28" t="str">
        <f ca="1">ДАННЫЕ!$F1959&amp;ДАННЫЕ!$I1959&amp;"g"&amp;B1959&amp;"cf"&amp;D1959&amp;"a"&amp;IF(ДАННЫЕ!$BX1959&gt;0,1,0)&amp;IF(ДАННЫЕ!$BF1959&gt;500,1,IF(ДАННЫЕ!$BF1959&gt;350,2,IF(ДАННЫЕ!$BF1959&gt;=200,3,IF(ДАННЫЕ!$BF1959&gt;=100,4,IF(ДАННЫЕ!$BF1959&gt;=50,5,IF(ДАННЫЕ!$BF1959&lt;50,6,0))))))&amp;"AR"&amp;IF(DATEDIF(ДАННЫЕ!$BX1959,ДАННЫЕ!$F$1,"y")&gt;1,1,0)&amp;"VG"&amp;IF(ДАННЫЕ!$BH1959="0",1,0)&amp;"o"&amp;IF(T1959+ДАННЫЕ!$AF1959+ДАННЫЕ!$AG1959+ДАННЫЕ!$AH1959+ДАННЫЕ!$AI1959+ДАННЫЕ!$AJ1959+ДАННЫЕ!$AP1959+ДАННЫЕ!$AQ1959+ДАННЫЕ!$AR1959+ДАННЫЕ!$AU1959+ДАННЫЕ!$AW1959+ДАННЫЕ!$AS1959+ДАННЫЕ!$AT1959&gt;0,1,0)&amp;"x"&amp;ДАННЫЕ!$AG1959&amp;"p"&amp;IF(ДАННЫЕ!$BY1959&gt;0,1,0)&amp;"v"&amp;IF(ДАННЫЕ!$BZ1959&gt;0,1,0)&amp;"n"&amp;ДАННЫЕ!$CA1959&amp;"t"&amp;ДАННЫЕ!$AY1959&amp;"k"&amp;ДАННЫЕ!$CB1959&amp;"q"&amp;ДАННЫЕ!$CC1959&amp;"w"&amp;ДАННЫЕ!$CD1959&amp;"e"&amp;ДАННЫЕ!$CE1959&amp;"m"&amp;ДАННЫЕ!$CF1959&amp;"c"&amp;ДАННЫЕ!$CG1959&amp;"z"&amp;ДАННЫЕ!$CH1959&amp;"d"&amp;IF(H1959=4,1,0)&amp;"s"&amp;IF(ДАННЫЕ!$J1959=1,0,1)&amp;"u"&amp;IF(ДАННЫЕ!$CJ1959&gt;0,1,0)</f>
        <v>g0cf0a06AR1VG0o0xp0v0ntkqwemczd0s1u0</v>
      </c>
      <c r="O1959" s="28" t="str">
        <f>ДАННЫЕ!$I1959&amp;"g"&amp;B1959&amp;A1959&amp;"f"&amp;P1959&amp;"c"&amp;IF(ДАННЫЕ!$U1959&gt;0,1,0)&amp;"s"&amp;IF(ДАННЫЕ!$Q1959&gt;0,IF(YEAR(ДАННЫЕ!$F$1)=YEAR(ДАННЫЕ!$Q1959),IF(MONTH(ДАННЫЕ!$F$1)=MONTH(ДАННЫЕ!$Q1959),111,11),1),0)&amp;"i"&amp;IF(ДАННЫЕ!$R1959+ДАННЫЕ!$S1959+ДАННЫЕ!$T1959=0,0,1)&amp;"h"&amp;IF(ДАННЫЕ!$P1959&gt;0,1,0)&amp;"p"&amp;IF(ДАННЫЕ!$CI1959&gt;0,IF(YEAR(ДАННЫЕ!$F$1)=YEAR(ДАННЫЕ!$CI1959),IF(MONTH(ДАННЫЕ!$F$1)=MONTH(ДАННЫЕ!$CI1959),111,11),1),0)&amp;"d"&amp;IF(ДАННЫЕ!$CJ1959&gt;0,IF(YEAR(ДАННЫЕ!$F$1)=YEAR(ДАННЫЕ!$CJ1959),IF(MONTH(ДАННЫЕ!$F$1)=MONTH(ДАННЫЕ!$CJ1959),111,11),1),0)&amp;"o"&amp;IF(ДАННЫЕ!$CK1959&gt;0,IF(MONTH(ДАННЫЕ!$F$1)=MONTH(ДАННЫЕ!$CK1959),111,11),0)&amp;"v"&amp;IF(ДАННЫЕ!$BE1959&gt;0,IF(MONTH(ДАННЫЕ!$F$1)=MONTH(ДАННЫЕ!$BE1959),111,11),0)</f>
        <v>g00f0c0s0i0h0p0d0o0v0</v>
      </c>
      <c r="P1959" s="15">
        <f t="shared" si="92"/>
        <v>0</v>
      </c>
      <c r="Q1959" s="15">
        <f>IF(ДАННЫЕ!$F$1&gt;ДАННЫЕ!$N1959,IF(YEAR(ДАННЫЕ!$F$1)=YEAR(ДАННЫЕ!M1959),1,0),0)</f>
        <v>0</v>
      </c>
      <c r="R1959" s="15">
        <f>IF(ДАННЫЕ!$F$1&gt;ДАННЫЕ!$N1959,IF(YEAR(ДАННЫЕ!$F$1)=YEAR(ДАННЫЕ!N1959),1,0),0)</f>
        <v>0</v>
      </c>
      <c r="S1959" s="15">
        <f>IF(ДАННЫЕ!$AA1959="2А",1,IF(ДАННЫЕ!$AA1959="2Б",2,IF(ДАННЫЕ!$AA1959="2В",3,IF(ДАННЫЕ!$AA1959=3,4,IF(ДАННЫЕ!$AA1959="4А",5,IF(ДАННЫЕ!$AA1959="4Б",6,IF(ДАННЫЕ!$AA1959="4В",7,IF(ДАННЫЕ!$AA1959=5,8,0))))))))</f>
        <v>0</v>
      </c>
      <c r="T1959" s="15">
        <f>IF(OR(ДАННЫЕ!$AC1959=2,ДАННЫЕ!$AD1959=2,ДАННЫЕ!$AE1959=2),2,IF(OR(ДАННЫЕ!$AC1959=1,ДАННЫЕ!$AD1959=1,ДАННЫЕ!$AE1959=1),1,0))</f>
        <v>0</v>
      </c>
    </row>
    <row r="1960" spans="1:20" x14ac:dyDescent="0.2">
      <c r="A1960" s="78">
        <f>IF(B1960&gt;0,IF(MONTH(ДАННЫЕ!$F$1)=MONTH(ДАННЫЕ!$B1960),1,0),0)</f>
        <v>0</v>
      </c>
      <c r="B1960" s="14">
        <f>IF(ДАННЫЕ!$B1960&gt;0,IF(YEAR(ДАННЫЕ!$F$1)=YEAR(ДАННЫЕ!$B1960),1,0),0)</f>
        <v>0</v>
      </c>
      <c r="C1960" s="14">
        <f>IF(ДАННЫЕ!$CM1960&gt;0,IF(YEAR(ДАННЫЕ!$F$1)=YEAR(ДАННЫЕ!$CM1960),1,0),0)</f>
        <v>0</v>
      </c>
      <c r="D1960" s="14">
        <f>IF(ДАННЫЕ!$CJ1960&gt;0,IF(ДАННЫЕ!$CL1960&gt;ДАННЫЕ!$F$1,1,IF(ДАННЫЕ!$CL1960&gt;0,0,1)),0)</f>
        <v>0</v>
      </c>
      <c r="E1960" s="43" t="str">
        <f ca="1">IF(ДАННЫЕ!$F$1&gt;0,IF(ДАННЫЕ!$G1960&gt;0,DATEDIF(ДАННЫЕ!$G1960,ДАННЫЕ!$F$1,"y"),""),IF(ДАННЫЕ!$G1960&gt;0,DATEDIF(ДАННЫЕ!$G1960,TODAY(),"y"),""))</f>
        <v/>
      </c>
      <c r="F1960" s="43" t="str">
        <f xml:space="preserve"> IF(ДАННЫЕ!$F1960="М",IF(E1960&gt;=18,IF(E1960&lt;60,1,""),""),"")&amp;IF(ДАННЫЕ!$F1960="Ж",IF(E1960&gt;=18,IF(E1960&lt;55,1,""),""),"")</f>
        <v/>
      </c>
      <c r="G1960" s="43" t="str">
        <f xml:space="preserve"> IF(ДАННЫЕ!$F1960="М",IF(E1960&gt;=60,2,""),"")&amp;IF(ДАННЫЕ!$F1960="Ж",IF(E1960&gt;=55,2,""),"")</f>
        <v/>
      </c>
      <c r="H1960" s="43" t="str">
        <f t="shared" ca="1" si="90"/>
        <v/>
      </c>
      <c r="I1960" s="43" t="str">
        <f t="shared" ca="1" si="91"/>
        <v>03</v>
      </c>
      <c r="J1960" s="28" t="str">
        <f ca="1">ДАННЫЕ!$F1960&amp;H1960&amp;I1960&amp;ДАННЫЕ!$I1960&amp;"m"&amp;IF(ДАННЫЕ!$I1960&gt;0,IF(ДАННЫЕ!$J1960&gt;0,0,1),"")&amp;"f"&amp;IF(ДАННЫЕ!$R1960&gt;0,IF(YEAR(ДАННЫЕ!$F$1)=YEAR(ДАННЫЕ!$R1960),1,0),0)&amp;"z"&amp;ДАННЫЕ!$R1960&amp;"p"&amp;ДАННЫЕ!$S1960&amp;"i"&amp;ДАННЫЕ!$T1960&amp;"h"&amp;ДАННЫЕ!$K1960&amp;"be"&amp;ДАННЫЕ!$BI1960&amp;"CD"&amp;IF(ДАННЫЕ!BF1960&gt;500,4,IF(ДАННЫЕ!BF1960&gt;350,3,IF(ДАННЫЕ!BF1960&gt;200,2,IF(ДАННЫЕ!BF1960&gt;0,1,0))))&amp;"g"&amp;B1960&amp;"d"&amp;H1960&amp;"l"&amp;ДАННЫЕ!AT1960&amp;"a"&amp;ДАННЫЕ!$V1960&amp;"v"&amp;R1960&amp;"k"&amp;ДАННЫЕ!$U1960&amp;"s"&amp;ДАННЫЕ!$Y1960&amp;"t"&amp;ДАННЫЕ!$X1960&amp;"b"&amp;IF(ДАННЫЕ!$Q1960&gt;1,1,0)&amp;"PP"&amp;ДАННЫЕ!Z1960&amp;"c"&amp;S1960&amp;"x"&amp;IF(ДАННЫЕ!$BY1960&gt;0,IF(YEAR(ДАННЫЕ!$F$1)=YEAR(ДАННЫЕ!$BY1960),1,0),0)&amp;"n"&amp;IF(ДАННЫЕ!$BZ1960&gt;0,IF(YEAR(ДАННЫЕ!$F$1)=YEAR(ДАННЫЕ!$BZ1960),1,0),0)&amp;"u"&amp;D1960&amp;"z"&amp;IF(ДАННЫЕ!$CL1960&gt;0,IF(YEAR(ДАННЫЕ!$F$1)&gt;YEAR(ДАННЫЕ!$CL1960),11,12),0)</f>
        <v>03mf0zpihbeCD0g0dlav0kstb0PPc0x0n0u0z0</v>
      </c>
      <c r="K1960" s="28" t="str">
        <f ca="1">ДАННЫЕ!$I1960&amp;"x"&amp;B1960&amp;"w"&amp;IF(T1960+ДАННЫЕ!AD1960+ДАННЫЕ!AE1960+ДАННЫЕ!AF1960+ДАННЫЕ!AG1960+ДАННЫЕ!AH1960+ДАННЫЕ!$AL1960+ДАННЫЕ!AI1960+ДАННЫЕ!AJ1960+ДАННЫЕ!AK1960+ДАННЫЕ!AP1960+ДАННЫЕ!AQ1960+ДАННЫЕ!AR1960+ДАННЫЕ!$AM1960+ДАННЫЕ!$AN1960+ДАННЫЕ!AS1960+ДАННЫЕ!AT1960&gt;0,1,0)&amp;IF(OR(T1960=2,ДАННЫЕ!AD1960=2,ДАННЫЕ!AE1960=2,ДАННЫЕ!AF1960=2,ДАННЫЕ!AG1960=2,ДАННЫЕ!AH1960=2,ДАННЫЕ!$AL1960=2,ДАННЫЕ!AI1960=2,ДАННЫЕ!AJ1960=2,ДАННЫЕ!AK1960=2,ДАННЫЕ!AP1960=2,ДАННЫЕ!AQ1960=2,ДАННЫЕ!AR1960=2,ДАННЫЕ!$AM1960=2,ДАННЫЕ!$AN1960=2,ДАННЫЕ!AS1960=2,ДАННЫЕ!AT1960=2),2,0)&amp;"t"&amp;IF(T1960&gt;0,"1"&amp;T1960,"00")&amp;"f"&amp;IF(ДАННЫЕ!$AC1960,"1"&amp;ДАННЫЕ!$AC1960,"00")&amp;"b"&amp;IF(ДАННЫЕ!$AD1960,"1"&amp;ДАННЫЕ!$AD1960,"00")&amp;"g"&amp;IF(ДАННЫЕ!$AF1960,"1"&amp;ДАННЫЕ!$AF1960,"00")&amp;"c"&amp;IF(ДАННЫЕ!$AG1960,"1"&amp;ДАННЫЕ!$AG1960,"00")&amp;"i"&amp;IF(ДАННЫЕ!$AH1960,"1"&amp;ДАННЫЕ!$AH1960,"00")&amp;"r"&amp;IF(ДАННЫЕ!$AL1960,"1"&amp;ДАННЫЕ!$AL1960,"00")&amp;"m"&amp;IF(ДАННЫЕ!$AI1960,"1"&amp;ДАННЫЕ!$AI1960,"00")&amp;"hS"&amp;IF(ДАННЫЕ!$AJ1960,"1"&amp;ДАННЫЕ!$AJ1960,"00")&amp;"hZ"&amp;IF(ДАННЫЕ!$AK1960,"1"&amp;ДАННЫЕ!$AK1960,"00")&amp;"p"&amp;IF(ДАННЫЕ!$AP1960,"1"&amp;ДАННЫЕ!$AP1960,"00")&amp;"k"&amp;IF(ДАННЫЕ!$AQ1960,"1"&amp;ДАННЫЕ!$AQ1960,"00")&amp;"z"&amp;IF(ДАННЫЕ!$AR1960,"1"&amp;ДАННЫЕ!$AR1960,"00")&amp;"j"&amp;IF(ДАННЫЕ!$AM1960,"1"&amp;ДАННЫЕ!$AM1960,"00")&amp;"n"&amp;IF(ДАННЫЕ!$AN1960,"1"&amp;ДАННЫЕ!$AN1960,"00")&amp;"E"&amp;ДАННЫЕ!BI1960&amp;"L"&amp;ДАННЫЕ!AO1960&amp;"h"&amp;IF(ДАННЫЕ!$AU1960&gt;0,1,0)&amp;"v"&amp;IF(ДАННЫЕ!$AW1960&gt;0,1,0)&amp;"a"&amp;IF(ДАННЫЕ!$AS1960,"1"&amp;ДАННЫЕ!$AS1960,"00")&amp;"s"&amp;IF(ДАННЫЕ!$AT1960,"1"&amp;ДАННЫЕ!$AT1960,"00")&amp;"u"&amp;IF(ДАННЫЕ!$CJ1960&gt;0,1,0)&amp;"y"&amp;B1960&amp;"d"&amp;H1960&amp;"e"&amp;F1960&amp;G1960</f>
        <v>x0w00t00f00b00g00c00i00r00m00hS00hZ00p00k00z00j00n00ELh0v0a00s00u0y0de</v>
      </c>
      <c r="L1960" s="28" t="str">
        <f ca="1">ДАННЫЕ!$I1960&amp;"VN"&amp;IF(ДАННЫЕ!AW1960&gt;0,11,10)&amp;"CD"&amp;IF(ДАННЫЕ!BF1960&gt;500,16,IF(ДАННЫЕ!BF1960&gt;350,15,IF(ДАННЫЕ!BF1960&gt;=200,14,IF(ДАННЫЕ!BF1960&gt;=100,13,IF(ДАННЫЕ!BF1960&gt;=50,12,IF(ДАННЫЕ!BF1960&gt;0,11,10))))))&amp;"AR"&amp;IF(ДАННЫЕ!BX1960&gt;0,1,0)&amp;"GD"&amp;B1960&amp;"VV"&amp;IF(E1960&gt;=5,IF(E1960&lt;18,1,0),0)</f>
        <v>VN10CD10AR0GD0VV0</v>
      </c>
      <c r="M1960" s="28" t="str">
        <f>ДАННЫЕ!$I1960&amp;"b"&amp;ДАННЫЕ!$BI1960&amp;"r"&amp;ДАННЫЕ!$BJ1960&amp;"CD"&amp;IF(ДАННЫЕ!BF1960&gt;0,IF(ДАННЫЕ!BF1960&lt;200,1,IF(ДАННЫЕ!BF1960&lt;350,2,3)),0)&amp;"h"&amp;IF(ДАННЫЕ!$BK1960+ДАННЫЕ!$BL1960+ДАННЫЕ!$BM1960&gt;0,1,0)&amp;"x"&amp;ДАННЫЕ!$BK1960&amp;"y"&amp;ДАННЫЕ!$BL1960&amp;"z"&amp;ДАННЫЕ!$BM1960&amp;"c"&amp;IF(ДАННЫЕ!$BK1960+ДАННЫЕ!$BL1960+ДАННЫЕ!$BM1960=3,1,0)&amp;"a"&amp;IF(ДАННЫЕ!$BQ1960+ДАННЫЕ!$BR1960&gt;0,1,0)&amp;"d"&amp;ДАННЫЕ!$BQ1960&amp;"v"&amp;ДАННЫЕ!$BR1960&amp;"p"&amp;ДАННЫЕ!$BS1960&amp;"n"&amp;ДАННЫЕ!$BU1960&amp;"t"&amp;ДАННЫЕ!$BV1960&amp;"o"&amp;ДАННЫЕ!$BT1960&amp;"l"&amp;IF(ДАННЫЕ!$BN1960&gt;0,1,0)&amp;ДАННЫЕ!$BN1960&amp;"g"&amp;ДАННЫЕ!$BO1960&amp;"s"&amp;ДАННЫЕ!$BP1960&amp;"DZ"&amp;IF(ДАННЫЕ!B1960-ДАННЫЕ!G1960 &lt; 60,IF(ДАННЫЕ!B1960-ДАННЫЕ!G1960 &gt;= 0,1,0),0)&amp;"u"&amp;IF(ДАННЫЕ!$CJ1960&gt;0,1,0)</f>
        <v>brCD0h0xyzc0a0dvpntol0gsDZ1u0</v>
      </c>
      <c r="N1960" s="28" t="str">
        <f ca="1">ДАННЫЕ!$F1960&amp;ДАННЫЕ!$I1960&amp;"g"&amp;B1960&amp;"cf"&amp;D1960&amp;"a"&amp;IF(ДАННЫЕ!$BX1960&gt;0,1,0)&amp;IF(ДАННЫЕ!$BF1960&gt;500,1,IF(ДАННЫЕ!$BF1960&gt;350,2,IF(ДАННЫЕ!$BF1960&gt;=200,3,IF(ДАННЫЕ!$BF1960&gt;=100,4,IF(ДАННЫЕ!$BF1960&gt;=50,5,IF(ДАННЫЕ!$BF1960&lt;50,6,0))))))&amp;"AR"&amp;IF(DATEDIF(ДАННЫЕ!$BX1960,ДАННЫЕ!$F$1,"y")&gt;1,1,0)&amp;"VG"&amp;IF(ДАННЫЕ!$BH1960="0",1,0)&amp;"o"&amp;IF(T1960+ДАННЫЕ!$AF1960+ДАННЫЕ!$AG1960+ДАННЫЕ!$AH1960+ДАННЫЕ!$AI1960+ДАННЫЕ!$AJ1960+ДАННЫЕ!$AP1960+ДАННЫЕ!$AQ1960+ДАННЫЕ!$AR1960+ДАННЫЕ!$AU1960+ДАННЫЕ!$AW1960+ДАННЫЕ!$AS1960+ДАННЫЕ!$AT1960&gt;0,1,0)&amp;"x"&amp;ДАННЫЕ!$AG1960&amp;"p"&amp;IF(ДАННЫЕ!$BY1960&gt;0,1,0)&amp;"v"&amp;IF(ДАННЫЕ!$BZ1960&gt;0,1,0)&amp;"n"&amp;ДАННЫЕ!$CA1960&amp;"t"&amp;ДАННЫЕ!$AY1960&amp;"k"&amp;ДАННЫЕ!$CB1960&amp;"q"&amp;ДАННЫЕ!$CC1960&amp;"w"&amp;ДАННЫЕ!$CD1960&amp;"e"&amp;ДАННЫЕ!$CE1960&amp;"m"&amp;ДАННЫЕ!$CF1960&amp;"c"&amp;ДАННЫЕ!$CG1960&amp;"z"&amp;ДАННЫЕ!$CH1960&amp;"d"&amp;IF(H1960=4,1,0)&amp;"s"&amp;IF(ДАННЫЕ!$J1960=1,0,1)&amp;"u"&amp;IF(ДАННЫЕ!$CJ1960&gt;0,1,0)</f>
        <v>g0cf0a06AR1VG0o0xp0v0ntkqwemczd0s1u0</v>
      </c>
      <c r="O1960" s="28" t="str">
        <f>ДАННЫЕ!$I1960&amp;"g"&amp;B1960&amp;A1960&amp;"f"&amp;P1960&amp;"c"&amp;IF(ДАННЫЕ!$U1960&gt;0,1,0)&amp;"s"&amp;IF(ДАННЫЕ!$Q1960&gt;0,IF(YEAR(ДАННЫЕ!$F$1)=YEAR(ДАННЫЕ!$Q1960),IF(MONTH(ДАННЫЕ!$F$1)=MONTH(ДАННЫЕ!$Q1960),111,11),1),0)&amp;"i"&amp;IF(ДАННЫЕ!$R1960+ДАННЫЕ!$S1960+ДАННЫЕ!$T1960=0,0,1)&amp;"h"&amp;IF(ДАННЫЕ!$P1960&gt;0,1,0)&amp;"p"&amp;IF(ДАННЫЕ!$CI1960&gt;0,IF(YEAR(ДАННЫЕ!$F$1)=YEAR(ДАННЫЕ!$CI1960),IF(MONTH(ДАННЫЕ!$F$1)=MONTH(ДАННЫЕ!$CI1960),111,11),1),0)&amp;"d"&amp;IF(ДАННЫЕ!$CJ1960&gt;0,IF(YEAR(ДАННЫЕ!$F$1)=YEAR(ДАННЫЕ!$CJ1960),IF(MONTH(ДАННЫЕ!$F$1)=MONTH(ДАННЫЕ!$CJ1960),111,11),1),0)&amp;"o"&amp;IF(ДАННЫЕ!$CK1960&gt;0,IF(MONTH(ДАННЫЕ!$F$1)=MONTH(ДАННЫЕ!$CK1960),111,11),0)&amp;"v"&amp;IF(ДАННЫЕ!$BE1960&gt;0,IF(MONTH(ДАННЫЕ!$F$1)=MONTH(ДАННЫЕ!$BE1960),111,11),0)</f>
        <v>g00f0c0s0i0h0p0d0o0v0</v>
      </c>
      <c r="P1960" s="15">
        <f t="shared" si="92"/>
        <v>0</v>
      </c>
      <c r="Q1960" s="15">
        <f>IF(ДАННЫЕ!$F$1&gt;ДАННЫЕ!$N1960,IF(YEAR(ДАННЫЕ!$F$1)=YEAR(ДАННЫЕ!M1960),1,0),0)</f>
        <v>0</v>
      </c>
      <c r="R1960" s="15">
        <f>IF(ДАННЫЕ!$F$1&gt;ДАННЫЕ!$N1960,IF(YEAR(ДАННЫЕ!$F$1)=YEAR(ДАННЫЕ!N1960),1,0),0)</f>
        <v>0</v>
      </c>
      <c r="S1960" s="15">
        <f>IF(ДАННЫЕ!$AA1960="2А",1,IF(ДАННЫЕ!$AA1960="2Б",2,IF(ДАННЫЕ!$AA1960="2В",3,IF(ДАННЫЕ!$AA1960=3,4,IF(ДАННЫЕ!$AA1960="4А",5,IF(ДАННЫЕ!$AA1960="4Б",6,IF(ДАННЫЕ!$AA1960="4В",7,IF(ДАННЫЕ!$AA1960=5,8,0))))))))</f>
        <v>0</v>
      </c>
      <c r="T1960" s="15">
        <f>IF(OR(ДАННЫЕ!$AC1960=2,ДАННЫЕ!$AD1960=2,ДАННЫЕ!$AE1960=2),2,IF(OR(ДАННЫЕ!$AC1960=1,ДАННЫЕ!$AD1960=1,ДАННЫЕ!$AE1960=1),1,0))</f>
        <v>0</v>
      </c>
    </row>
    <row r="1961" spans="1:20" x14ac:dyDescent="0.2">
      <c r="A1961" s="78">
        <f>IF(B1961&gt;0,IF(MONTH(ДАННЫЕ!$F$1)=MONTH(ДАННЫЕ!$B1961),1,0),0)</f>
        <v>0</v>
      </c>
      <c r="B1961" s="14">
        <f>IF(ДАННЫЕ!$B1961&gt;0,IF(YEAR(ДАННЫЕ!$F$1)=YEAR(ДАННЫЕ!$B1961),1,0),0)</f>
        <v>0</v>
      </c>
      <c r="C1961" s="14">
        <f>IF(ДАННЫЕ!$CM1961&gt;0,IF(YEAR(ДАННЫЕ!$F$1)=YEAR(ДАННЫЕ!$CM1961),1,0),0)</f>
        <v>0</v>
      </c>
      <c r="D1961" s="14">
        <f>IF(ДАННЫЕ!$CJ1961&gt;0,IF(ДАННЫЕ!$CL1961&gt;ДАННЫЕ!$F$1,1,IF(ДАННЫЕ!$CL1961&gt;0,0,1)),0)</f>
        <v>0</v>
      </c>
      <c r="E1961" s="43" t="str">
        <f ca="1">IF(ДАННЫЕ!$F$1&gt;0,IF(ДАННЫЕ!$G1961&gt;0,DATEDIF(ДАННЫЕ!$G1961,ДАННЫЕ!$F$1,"y"),""),IF(ДАННЫЕ!$G1961&gt;0,DATEDIF(ДАННЫЕ!$G1961,TODAY(),"y"),""))</f>
        <v/>
      </c>
      <c r="F1961" s="43" t="str">
        <f xml:space="preserve"> IF(ДАННЫЕ!$F1961="М",IF(E1961&gt;=18,IF(E1961&lt;60,1,""),""),"")&amp;IF(ДАННЫЕ!$F1961="Ж",IF(E1961&gt;=18,IF(E1961&lt;55,1,""),""),"")</f>
        <v/>
      </c>
      <c r="G1961" s="43" t="str">
        <f xml:space="preserve"> IF(ДАННЫЕ!$F1961="М",IF(E1961&gt;=60,2,""),"")&amp;IF(ДАННЫЕ!$F1961="Ж",IF(E1961&gt;=55,2,""),"")</f>
        <v/>
      </c>
      <c r="H1961" s="43" t="str">
        <f t="shared" ca="1" si="90"/>
        <v/>
      </c>
      <c r="I1961" s="43" t="str">
        <f t="shared" ca="1" si="91"/>
        <v>03</v>
      </c>
      <c r="J1961" s="28" t="str">
        <f ca="1">ДАННЫЕ!$F1961&amp;H1961&amp;I1961&amp;ДАННЫЕ!$I1961&amp;"m"&amp;IF(ДАННЫЕ!$I1961&gt;0,IF(ДАННЫЕ!$J1961&gt;0,0,1),"")&amp;"f"&amp;IF(ДАННЫЕ!$R1961&gt;0,IF(YEAR(ДАННЫЕ!$F$1)=YEAR(ДАННЫЕ!$R1961),1,0),0)&amp;"z"&amp;ДАННЫЕ!$R1961&amp;"p"&amp;ДАННЫЕ!$S1961&amp;"i"&amp;ДАННЫЕ!$T1961&amp;"h"&amp;ДАННЫЕ!$K1961&amp;"be"&amp;ДАННЫЕ!$BI1961&amp;"CD"&amp;IF(ДАННЫЕ!BF1961&gt;500,4,IF(ДАННЫЕ!BF1961&gt;350,3,IF(ДАННЫЕ!BF1961&gt;200,2,IF(ДАННЫЕ!BF1961&gt;0,1,0))))&amp;"g"&amp;B1961&amp;"d"&amp;H1961&amp;"l"&amp;ДАННЫЕ!AT1961&amp;"a"&amp;ДАННЫЕ!$V1961&amp;"v"&amp;R1961&amp;"k"&amp;ДАННЫЕ!$U1961&amp;"s"&amp;ДАННЫЕ!$Y1961&amp;"t"&amp;ДАННЫЕ!$X1961&amp;"b"&amp;IF(ДАННЫЕ!$Q1961&gt;1,1,0)&amp;"PP"&amp;ДАННЫЕ!Z1961&amp;"c"&amp;S1961&amp;"x"&amp;IF(ДАННЫЕ!$BY1961&gt;0,IF(YEAR(ДАННЫЕ!$F$1)=YEAR(ДАННЫЕ!$BY1961),1,0),0)&amp;"n"&amp;IF(ДАННЫЕ!$BZ1961&gt;0,IF(YEAR(ДАННЫЕ!$F$1)=YEAR(ДАННЫЕ!$BZ1961),1,0),0)&amp;"u"&amp;D1961&amp;"z"&amp;IF(ДАННЫЕ!$CL1961&gt;0,IF(YEAR(ДАННЫЕ!$F$1)&gt;YEAR(ДАННЫЕ!$CL1961),11,12),0)</f>
        <v>03mf0zpihbeCD0g0dlav0kstb0PPc0x0n0u0z0</v>
      </c>
      <c r="K1961" s="28" t="str">
        <f ca="1">ДАННЫЕ!$I1961&amp;"x"&amp;B1961&amp;"w"&amp;IF(T1961+ДАННЫЕ!AD1961+ДАННЫЕ!AE1961+ДАННЫЕ!AF1961+ДАННЫЕ!AG1961+ДАННЫЕ!AH1961+ДАННЫЕ!$AL1961+ДАННЫЕ!AI1961+ДАННЫЕ!AJ1961+ДАННЫЕ!AK1961+ДАННЫЕ!AP1961+ДАННЫЕ!AQ1961+ДАННЫЕ!AR1961+ДАННЫЕ!$AM1961+ДАННЫЕ!$AN1961+ДАННЫЕ!AS1961+ДАННЫЕ!AT1961&gt;0,1,0)&amp;IF(OR(T1961=2,ДАННЫЕ!AD1961=2,ДАННЫЕ!AE1961=2,ДАННЫЕ!AF1961=2,ДАННЫЕ!AG1961=2,ДАННЫЕ!AH1961=2,ДАННЫЕ!$AL1961=2,ДАННЫЕ!AI1961=2,ДАННЫЕ!AJ1961=2,ДАННЫЕ!AK1961=2,ДАННЫЕ!AP1961=2,ДАННЫЕ!AQ1961=2,ДАННЫЕ!AR1961=2,ДАННЫЕ!$AM1961=2,ДАННЫЕ!$AN1961=2,ДАННЫЕ!AS1961=2,ДАННЫЕ!AT1961=2),2,0)&amp;"t"&amp;IF(T1961&gt;0,"1"&amp;T1961,"00")&amp;"f"&amp;IF(ДАННЫЕ!$AC1961,"1"&amp;ДАННЫЕ!$AC1961,"00")&amp;"b"&amp;IF(ДАННЫЕ!$AD1961,"1"&amp;ДАННЫЕ!$AD1961,"00")&amp;"g"&amp;IF(ДАННЫЕ!$AF1961,"1"&amp;ДАННЫЕ!$AF1961,"00")&amp;"c"&amp;IF(ДАННЫЕ!$AG1961,"1"&amp;ДАННЫЕ!$AG1961,"00")&amp;"i"&amp;IF(ДАННЫЕ!$AH1961,"1"&amp;ДАННЫЕ!$AH1961,"00")&amp;"r"&amp;IF(ДАННЫЕ!$AL1961,"1"&amp;ДАННЫЕ!$AL1961,"00")&amp;"m"&amp;IF(ДАННЫЕ!$AI1961,"1"&amp;ДАННЫЕ!$AI1961,"00")&amp;"hS"&amp;IF(ДАННЫЕ!$AJ1961,"1"&amp;ДАННЫЕ!$AJ1961,"00")&amp;"hZ"&amp;IF(ДАННЫЕ!$AK1961,"1"&amp;ДАННЫЕ!$AK1961,"00")&amp;"p"&amp;IF(ДАННЫЕ!$AP1961,"1"&amp;ДАННЫЕ!$AP1961,"00")&amp;"k"&amp;IF(ДАННЫЕ!$AQ1961,"1"&amp;ДАННЫЕ!$AQ1961,"00")&amp;"z"&amp;IF(ДАННЫЕ!$AR1961,"1"&amp;ДАННЫЕ!$AR1961,"00")&amp;"j"&amp;IF(ДАННЫЕ!$AM1961,"1"&amp;ДАННЫЕ!$AM1961,"00")&amp;"n"&amp;IF(ДАННЫЕ!$AN1961,"1"&amp;ДАННЫЕ!$AN1961,"00")&amp;"E"&amp;ДАННЫЕ!BI1961&amp;"L"&amp;ДАННЫЕ!AO1961&amp;"h"&amp;IF(ДАННЫЕ!$AU1961&gt;0,1,0)&amp;"v"&amp;IF(ДАННЫЕ!$AW1961&gt;0,1,0)&amp;"a"&amp;IF(ДАННЫЕ!$AS1961,"1"&amp;ДАННЫЕ!$AS1961,"00")&amp;"s"&amp;IF(ДАННЫЕ!$AT1961,"1"&amp;ДАННЫЕ!$AT1961,"00")&amp;"u"&amp;IF(ДАННЫЕ!$CJ1961&gt;0,1,0)&amp;"y"&amp;B1961&amp;"d"&amp;H1961&amp;"e"&amp;F1961&amp;G1961</f>
        <v>x0w00t00f00b00g00c00i00r00m00hS00hZ00p00k00z00j00n00ELh0v0a00s00u0y0de</v>
      </c>
      <c r="L1961" s="28" t="str">
        <f ca="1">ДАННЫЕ!$I1961&amp;"VN"&amp;IF(ДАННЫЕ!AW1961&gt;0,11,10)&amp;"CD"&amp;IF(ДАННЫЕ!BF1961&gt;500,16,IF(ДАННЫЕ!BF1961&gt;350,15,IF(ДАННЫЕ!BF1961&gt;=200,14,IF(ДАННЫЕ!BF1961&gt;=100,13,IF(ДАННЫЕ!BF1961&gt;=50,12,IF(ДАННЫЕ!BF1961&gt;0,11,10))))))&amp;"AR"&amp;IF(ДАННЫЕ!BX1961&gt;0,1,0)&amp;"GD"&amp;B1961&amp;"VV"&amp;IF(E1961&gt;=5,IF(E1961&lt;18,1,0),0)</f>
        <v>VN10CD10AR0GD0VV0</v>
      </c>
      <c r="M1961" s="28" t="str">
        <f>ДАННЫЕ!$I1961&amp;"b"&amp;ДАННЫЕ!$BI1961&amp;"r"&amp;ДАННЫЕ!$BJ1961&amp;"CD"&amp;IF(ДАННЫЕ!BF1961&gt;0,IF(ДАННЫЕ!BF1961&lt;200,1,IF(ДАННЫЕ!BF1961&lt;350,2,3)),0)&amp;"h"&amp;IF(ДАННЫЕ!$BK1961+ДАННЫЕ!$BL1961+ДАННЫЕ!$BM1961&gt;0,1,0)&amp;"x"&amp;ДАННЫЕ!$BK1961&amp;"y"&amp;ДАННЫЕ!$BL1961&amp;"z"&amp;ДАННЫЕ!$BM1961&amp;"c"&amp;IF(ДАННЫЕ!$BK1961+ДАННЫЕ!$BL1961+ДАННЫЕ!$BM1961=3,1,0)&amp;"a"&amp;IF(ДАННЫЕ!$BQ1961+ДАННЫЕ!$BR1961&gt;0,1,0)&amp;"d"&amp;ДАННЫЕ!$BQ1961&amp;"v"&amp;ДАННЫЕ!$BR1961&amp;"p"&amp;ДАННЫЕ!$BS1961&amp;"n"&amp;ДАННЫЕ!$BU1961&amp;"t"&amp;ДАННЫЕ!$BV1961&amp;"o"&amp;ДАННЫЕ!$BT1961&amp;"l"&amp;IF(ДАННЫЕ!$BN1961&gt;0,1,0)&amp;ДАННЫЕ!$BN1961&amp;"g"&amp;ДАННЫЕ!$BO1961&amp;"s"&amp;ДАННЫЕ!$BP1961&amp;"DZ"&amp;IF(ДАННЫЕ!B1961-ДАННЫЕ!G1961 &lt; 60,IF(ДАННЫЕ!B1961-ДАННЫЕ!G1961 &gt;= 0,1,0),0)&amp;"u"&amp;IF(ДАННЫЕ!$CJ1961&gt;0,1,0)</f>
        <v>brCD0h0xyzc0a0dvpntol0gsDZ1u0</v>
      </c>
      <c r="N1961" s="28" t="str">
        <f ca="1">ДАННЫЕ!$F1961&amp;ДАННЫЕ!$I1961&amp;"g"&amp;B1961&amp;"cf"&amp;D1961&amp;"a"&amp;IF(ДАННЫЕ!$BX1961&gt;0,1,0)&amp;IF(ДАННЫЕ!$BF1961&gt;500,1,IF(ДАННЫЕ!$BF1961&gt;350,2,IF(ДАННЫЕ!$BF1961&gt;=200,3,IF(ДАННЫЕ!$BF1961&gt;=100,4,IF(ДАННЫЕ!$BF1961&gt;=50,5,IF(ДАННЫЕ!$BF1961&lt;50,6,0))))))&amp;"AR"&amp;IF(DATEDIF(ДАННЫЕ!$BX1961,ДАННЫЕ!$F$1,"y")&gt;1,1,0)&amp;"VG"&amp;IF(ДАННЫЕ!$BH1961="0",1,0)&amp;"o"&amp;IF(T1961+ДАННЫЕ!$AF1961+ДАННЫЕ!$AG1961+ДАННЫЕ!$AH1961+ДАННЫЕ!$AI1961+ДАННЫЕ!$AJ1961+ДАННЫЕ!$AP1961+ДАННЫЕ!$AQ1961+ДАННЫЕ!$AR1961+ДАННЫЕ!$AU1961+ДАННЫЕ!$AW1961+ДАННЫЕ!$AS1961+ДАННЫЕ!$AT1961&gt;0,1,0)&amp;"x"&amp;ДАННЫЕ!$AG1961&amp;"p"&amp;IF(ДАННЫЕ!$BY1961&gt;0,1,0)&amp;"v"&amp;IF(ДАННЫЕ!$BZ1961&gt;0,1,0)&amp;"n"&amp;ДАННЫЕ!$CA1961&amp;"t"&amp;ДАННЫЕ!$AY1961&amp;"k"&amp;ДАННЫЕ!$CB1961&amp;"q"&amp;ДАННЫЕ!$CC1961&amp;"w"&amp;ДАННЫЕ!$CD1961&amp;"e"&amp;ДАННЫЕ!$CE1961&amp;"m"&amp;ДАННЫЕ!$CF1961&amp;"c"&amp;ДАННЫЕ!$CG1961&amp;"z"&amp;ДАННЫЕ!$CH1961&amp;"d"&amp;IF(H1961=4,1,0)&amp;"s"&amp;IF(ДАННЫЕ!$J1961=1,0,1)&amp;"u"&amp;IF(ДАННЫЕ!$CJ1961&gt;0,1,0)</f>
        <v>g0cf0a06AR1VG0o0xp0v0ntkqwemczd0s1u0</v>
      </c>
      <c r="O1961" s="28" t="str">
        <f>ДАННЫЕ!$I1961&amp;"g"&amp;B1961&amp;A1961&amp;"f"&amp;P1961&amp;"c"&amp;IF(ДАННЫЕ!$U1961&gt;0,1,0)&amp;"s"&amp;IF(ДАННЫЕ!$Q1961&gt;0,IF(YEAR(ДАННЫЕ!$F$1)=YEAR(ДАННЫЕ!$Q1961),IF(MONTH(ДАННЫЕ!$F$1)=MONTH(ДАННЫЕ!$Q1961),111,11),1),0)&amp;"i"&amp;IF(ДАННЫЕ!$R1961+ДАННЫЕ!$S1961+ДАННЫЕ!$T1961=0,0,1)&amp;"h"&amp;IF(ДАННЫЕ!$P1961&gt;0,1,0)&amp;"p"&amp;IF(ДАННЫЕ!$CI1961&gt;0,IF(YEAR(ДАННЫЕ!$F$1)=YEAR(ДАННЫЕ!$CI1961),IF(MONTH(ДАННЫЕ!$F$1)=MONTH(ДАННЫЕ!$CI1961),111,11),1),0)&amp;"d"&amp;IF(ДАННЫЕ!$CJ1961&gt;0,IF(YEAR(ДАННЫЕ!$F$1)=YEAR(ДАННЫЕ!$CJ1961),IF(MONTH(ДАННЫЕ!$F$1)=MONTH(ДАННЫЕ!$CJ1961),111,11),1),0)&amp;"o"&amp;IF(ДАННЫЕ!$CK1961&gt;0,IF(MONTH(ДАННЫЕ!$F$1)=MONTH(ДАННЫЕ!$CK1961),111,11),0)&amp;"v"&amp;IF(ДАННЫЕ!$BE1961&gt;0,IF(MONTH(ДАННЫЕ!$F$1)=MONTH(ДАННЫЕ!$BE1961),111,11),0)</f>
        <v>g00f0c0s0i0h0p0d0o0v0</v>
      </c>
      <c r="P1961" s="15">
        <f t="shared" si="92"/>
        <v>0</v>
      </c>
      <c r="Q1961" s="15">
        <f>IF(ДАННЫЕ!$F$1&gt;ДАННЫЕ!$N1961,IF(YEAR(ДАННЫЕ!$F$1)=YEAR(ДАННЫЕ!M1961),1,0),0)</f>
        <v>0</v>
      </c>
      <c r="R1961" s="15">
        <f>IF(ДАННЫЕ!$F$1&gt;ДАННЫЕ!$N1961,IF(YEAR(ДАННЫЕ!$F$1)=YEAR(ДАННЫЕ!N1961),1,0),0)</f>
        <v>0</v>
      </c>
      <c r="S1961" s="15">
        <f>IF(ДАННЫЕ!$AA1961="2А",1,IF(ДАННЫЕ!$AA1961="2Б",2,IF(ДАННЫЕ!$AA1961="2В",3,IF(ДАННЫЕ!$AA1961=3,4,IF(ДАННЫЕ!$AA1961="4А",5,IF(ДАННЫЕ!$AA1961="4Б",6,IF(ДАННЫЕ!$AA1961="4В",7,IF(ДАННЫЕ!$AA1961=5,8,0))))))))</f>
        <v>0</v>
      </c>
      <c r="T1961" s="15">
        <f>IF(OR(ДАННЫЕ!$AC1961=2,ДАННЫЕ!$AD1961=2,ДАННЫЕ!$AE1961=2),2,IF(OR(ДАННЫЕ!$AC1961=1,ДАННЫЕ!$AD1961=1,ДАННЫЕ!$AE1961=1),1,0))</f>
        <v>0</v>
      </c>
    </row>
    <row r="1962" spans="1:20" x14ac:dyDescent="0.2">
      <c r="A1962" s="78">
        <f>IF(B1962&gt;0,IF(MONTH(ДАННЫЕ!$F$1)=MONTH(ДАННЫЕ!$B1962),1,0),0)</f>
        <v>0</v>
      </c>
      <c r="B1962" s="14">
        <f>IF(ДАННЫЕ!$B1962&gt;0,IF(YEAR(ДАННЫЕ!$F$1)=YEAR(ДАННЫЕ!$B1962),1,0),0)</f>
        <v>0</v>
      </c>
      <c r="C1962" s="14">
        <f>IF(ДАННЫЕ!$CM1962&gt;0,IF(YEAR(ДАННЫЕ!$F$1)=YEAR(ДАННЫЕ!$CM1962),1,0),0)</f>
        <v>0</v>
      </c>
      <c r="D1962" s="14">
        <f>IF(ДАННЫЕ!$CJ1962&gt;0,IF(ДАННЫЕ!$CL1962&gt;ДАННЫЕ!$F$1,1,IF(ДАННЫЕ!$CL1962&gt;0,0,1)),0)</f>
        <v>0</v>
      </c>
      <c r="E1962" s="43" t="str">
        <f ca="1">IF(ДАННЫЕ!$F$1&gt;0,IF(ДАННЫЕ!$G1962&gt;0,DATEDIF(ДАННЫЕ!$G1962,ДАННЫЕ!$F$1,"y"),""),IF(ДАННЫЕ!$G1962&gt;0,DATEDIF(ДАННЫЕ!$G1962,TODAY(),"y"),""))</f>
        <v/>
      </c>
      <c r="F1962" s="43" t="str">
        <f xml:space="preserve"> IF(ДАННЫЕ!$F1962="М",IF(E1962&gt;=18,IF(E1962&lt;60,1,""),""),"")&amp;IF(ДАННЫЕ!$F1962="Ж",IF(E1962&gt;=18,IF(E1962&lt;55,1,""),""),"")</f>
        <v/>
      </c>
      <c r="G1962" s="43" t="str">
        <f xml:space="preserve"> IF(ДАННЫЕ!$F1962="М",IF(E1962&gt;=60,2,""),"")&amp;IF(ДАННЫЕ!$F1962="Ж",IF(E1962&gt;=55,2,""),"")</f>
        <v/>
      </c>
      <c r="H1962" s="43" t="str">
        <f t="shared" ref="H1962:H2001" ca="1" si="93">IF(E1962&lt;0,"-1",IF(E1962&lt;1,11,IF(E1962&lt;3,12,IF(E1962&lt;5,13,IF(E1962&lt;10,14,IF(E1962&lt;15,15,IF(E1962&lt;18,16,"")))))))</f>
        <v/>
      </c>
      <c r="I1962" s="43" t="str">
        <f t="shared" ref="I1962:I2001" ca="1" si="94">IF(E1962&gt;=60,"03",IF(E1962&gt;=50,"02",IF(E1962&gt;=45,"01",IF(E1962&gt;=35,9,IF(E1962&gt;=25,8,IF(E1962&gt;=18,7,""))))))</f>
        <v>03</v>
      </c>
      <c r="J1962" s="28" t="str">
        <f ca="1">ДАННЫЕ!$F1962&amp;H1962&amp;I1962&amp;ДАННЫЕ!$I1962&amp;"m"&amp;IF(ДАННЫЕ!$I1962&gt;0,IF(ДАННЫЕ!$J1962&gt;0,0,1),"")&amp;"f"&amp;IF(ДАННЫЕ!$R1962&gt;0,IF(YEAR(ДАННЫЕ!$F$1)=YEAR(ДАННЫЕ!$R1962),1,0),0)&amp;"z"&amp;ДАННЫЕ!$R1962&amp;"p"&amp;ДАННЫЕ!$S1962&amp;"i"&amp;ДАННЫЕ!$T1962&amp;"h"&amp;ДАННЫЕ!$K1962&amp;"be"&amp;ДАННЫЕ!$BI1962&amp;"CD"&amp;IF(ДАННЫЕ!BF1962&gt;500,4,IF(ДАННЫЕ!BF1962&gt;350,3,IF(ДАННЫЕ!BF1962&gt;200,2,IF(ДАННЫЕ!BF1962&gt;0,1,0))))&amp;"g"&amp;B1962&amp;"d"&amp;H1962&amp;"l"&amp;ДАННЫЕ!AT1962&amp;"a"&amp;ДАННЫЕ!$V1962&amp;"v"&amp;R1962&amp;"k"&amp;ДАННЫЕ!$U1962&amp;"s"&amp;ДАННЫЕ!$Y1962&amp;"t"&amp;ДАННЫЕ!$X1962&amp;"b"&amp;IF(ДАННЫЕ!$Q1962&gt;1,1,0)&amp;"PP"&amp;ДАННЫЕ!Z1962&amp;"c"&amp;S1962&amp;"x"&amp;IF(ДАННЫЕ!$BY1962&gt;0,IF(YEAR(ДАННЫЕ!$F$1)=YEAR(ДАННЫЕ!$BY1962),1,0),0)&amp;"n"&amp;IF(ДАННЫЕ!$BZ1962&gt;0,IF(YEAR(ДАННЫЕ!$F$1)=YEAR(ДАННЫЕ!$BZ1962),1,0),0)&amp;"u"&amp;D1962&amp;"z"&amp;IF(ДАННЫЕ!$CL1962&gt;0,IF(YEAR(ДАННЫЕ!$F$1)&gt;YEAR(ДАННЫЕ!$CL1962),11,12),0)</f>
        <v>03mf0zpihbeCD0g0dlav0kstb0PPc0x0n0u0z0</v>
      </c>
      <c r="K1962" s="28" t="str">
        <f ca="1">ДАННЫЕ!$I1962&amp;"x"&amp;B1962&amp;"w"&amp;IF(T1962+ДАННЫЕ!AD1962+ДАННЫЕ!AE1962+ДАННЫЕ!AF1962+ДАННЫЕ!AG1962+ДАННЫЕ!AH1962+ДАННЫЕ!$AL1962+ДАННЫЕ!AI1962+ДАННЫЕ!AJ1962+ДАННЫЕ!AK1962+ДАННЫЕ!AP1962+ДАННЫЕ!AQ1962+ДАННЫЕ!AR1962+ДАННЫЕ!$AM1962+ДАННЫЕ!$AN1962+ДАННЫЕ!AS1962+ДАННЫЕ!AT1962&gt;0,1,0)&amp;IF(OR(T1962=2,ДАННЫЕ!AD1962=2,ДАННЫЕ!AE1962=2,ДАННЫЕ!AF1962=2,ДАННЫЕ!AG1962=2,ДАННЫЕ!AH1962=2,ДАННЫЕ!$AL1962=2,ДАННЫЕ!AI1962=2,ДАННЫЕ!AJ1962=2,ДАННЫЕ!AK1962=2,ДАННЫЕ!AP1962=2,ДАННЫЕ!AQ1962=2,ДАННЫЕ!AR1962=2,ДАННЫЕ!$AM1962=2,ДАННЫЕ!$AN1962=2,ДАННЫЕ!AS1962=2,ДАННЫЕ!AT1962=2),2,0)&amp;"t"&amp;IF(T1962&gt;0,"1"&amp;T1962,"00")&amp;"f"&amp;IF(ДАННЫЕ!$AC1962,"1"&amp;ДАННЫЕ!$AC1962,"00")&amp;"b"&amp;IF(ДАННЫЕ!$AD1962,"1"&amp;ДАННЫЕ!$AD1962,"00")&amp;"g"&amp;IF(ДАННЫЕ!$AF1962,"1"&amp;ДАННЫЕ!$AF1962,"00")&amp;"c"&amp;IF(ДАННЫЕ!$AG1962,"1"&amp;ДАННЫЕ!$AG1962,"00")&amp;"i"&amp;IF(ДАННЫЕ!$AH1962,"1"&amp;ДАННЫЕ!$AH1962,"00")&amp;"r"&amp;IF(ДАННЫЕ!$AL1962,"1"&amp;ДАННЫЕ!$AL1962,"00")&amp;"m"&amp;IF(ДАННЫЕ!$AI1962,"1"&amp;ДАННЫЕ!$AI1962,"00")&amp;"hS"&amp;IF(ДАННЫЕ!$AJ1962,"1"&amp;ДАННЫЕ!$AJ1962,"00")&amp;"hZ"&amp;IF(ДАННЫЕ!$AK1962,"1"&amp;ДАННЫЕ!$AK1962,"00")&amp;"p"&amp;IF(ДАННЫЕ!$AP1962,"1"&amp;ДАННЫЕ!$AP1962,"00")&amp;"k"&amp;IF(ДАННЫЕ!$AQ1962,"1"&amp;ДАННЫЕ!$AQ1962,"00")&amp;"z"&amp;IF(ДАННЫЕ!$AR1962,"1"&amp;ДАННЫЕ!$AR1962,"00")&amp;"j"&amp;IF(ДАННЫЕ!$AM1962,"1"&amp;ДАННЫЕ!$AM1962,"00")&amp;"n"&amp;IF(ДАННЫЕ!$AN1962,"1"&amp;ДАННЫЕ!$AN1962,"00")&amp;"E"&amp;ДАННЫЕ!BI1962&amp;"L"&amp;ДАННЫЕ!AO1962&amp;"h"&amp;IF(ДАННЫЕ!$AU1962&gt;0,1,0)&amp;"v"&amp;IF(ДАННЫЕ!$AW1962&gt;0,1,0)&amp;"a"&amp;IF(ДАННЫЕ!$AS1962,"1"&amp;ДАННЫЕ!$AS1962,"00")&amp;"s"&amp;IF(ДАННЫЕ!$AT1962,"1"&amp;ДАННЫЕ!$AT1962,"00")&amp;"u"&amp;IF(ДАННЫЕ!$CJ1962&gt;0,1,0)&amp;"y"&amp;B1962&amp;"d"&amp;H1962&amp;"e"&amp;F1962&amp;G1962</f>
        <v>x0w00t00f00b00g00c00i00r00m00hS00hZ00p00k00z00j00n00ELh0v0a00s00u0y0de</v>
      </c>
      <c r="L1962" s="28" t="str">
        <f ca="1">ДАННЫЕ!$I1962&amp;"VN"&amp;IF(ДАННЫЕ!AW1962&gt;0,11,10)&amp;"CD"&amp;IF(ДАННЫЕ!BF1962&gt;500,16,IF(ДАННЫЕ!BF1962&gt;350,15,IF(ДАННЫЕ!BF1962&gt;=200,14,IF(ДАННЫЕ!BF1962&gt;=100,13,IF(ДАННЫЕ!BF1962&gt;=50,12,IF(ДАННЫЕ!BF1962&gt;0,11,10))))))&amp;"AR"&amp;IF(ДАННЫЕ!BX1962&gt;0,1,0)&amp;"GD"&amp;B1962&amp;"VV"&amp;IF(E1962&gt;=5,IF(E1962&lt;18,1,0),0)</f>
        <v>VN10CD10AR0GD0VV0</v>
      </c>
      <c r="M1962" s="28" t="str">
        <f>ДАННЫЕ!$I1962&amp;"b"&amp;ДАННЫЕ!$BI1962&amp;"r"&amp;ДАННЫЕ!$BJ1962&amp;"CD"&amp;IF(ДАННЫЕ!BF1962&gt;0,IF(ДАННЫЕ!BF1962&lt;200,1,IF(ДАННЫЕ!BF1962&lt;350,2,3)),0)&amp;"h"&amp;IF(ДАННЫЕ!$BK1962+ДАННЫЕ!$BL1962+ДАННЫЕ!$BM1962&gt;0,1,0)&amp;"x"&amp;ДАННЫЕ!$BK1962&amp;"y"&amp;ДАННЫЕ!$BL1962&amp;"z"&amp;ДАННЫЕ!$BM1962&amp;"c"&amp;IF(ДАННЫЕ!$BK1962+ДАННЫЕ!$BL1962+ДАННЫЕ!$BM1962=3,1,0)&amp;"a"&amp;IF(ДАННЫЕ!$BQ1962+ДАННЫЕ!$BR1962&gt;0,1,0)&amp;"d"&amp;ДАННЫЕ!$BQ1962&amp;"v"&amp;ДАННЫЕ!$BR1962&amp;"p"&amp;ДАННЫЕ!$BS1962&amp;"n"&amp;ДАННЫЕ!$BU1962&amp;"t"&amp;ДАННЫЕ!$BV1962&amp;"o"&amp;ДАННЫЕ!$BT1962&amp;"l"&amp;IF(ДАННЫЕ!$BN1962&gt;0,1,0)&amp;ДАННЫЕ!$BN1962&amp;"g"&amp;ДАННЫЕ!$BO1962&amp;"s"&amp;ДАННЫЕ!$BP1962&amp;"DZ"&amp;IF(ДАННЫЕ!B1962-ДАННЫЕ!G1962 &lt; 60,IF(ДАННЫЕ!B1962-ДАННЫЕ!G1962 &gt;= 0,1,0),0)&amp;"u"&amp;IF(ДАННЫЕ!$CJ1962&gt;0,1,0)</f>
        <v>brCD0h0xyzc0a0dvpntol0gsDZ1u0</v>
      </c>
      <c r="N1962" s="28" t="str">
        <f ca="1">ДАННЫЕ!$F1962&amp;ДАННЫЕ!$I1962&amp;"g"&amp;B1962&amp;"cf"&amp;D1962&amp;"a"&amp;IF(ДАННЫЕ!$BX1962&gt;0,1,0)&amp;IF(ДАННЫЕ!$BF1962&gt;500,1,IF(ДАННЫЕ!$BF1962&gt;350,2,IF(ДАННЫЕ!$BF1962&gt;=200,3,IF(ДАННЫЕ!$BF1962&gt;=100,4,IF(ДАННЫЕ!$BF1962&gt;=50,5,IF(ДАННЫЕ!$BF1962&lt;50,6,0))))))&amp;"AR"&amp;IF(DATEDIF(ДАННЫЕ!$BX1962,ДАННЫЕ!$F$1,"y")&gt;1,1,0)&amp;"VG"&amp;IF(ДАННЫЕ!$BH1962="0",1,0)&amp;"o"&amp;IF(T1962+ДАННЫЕ!$AF1962+ДАННЫЕ!$AG1962+ДАННЫЕ!$AH1962+ДАННЫЕ!$AI1962+ДАННЫЕ!$AJ1962+ДАННЫЕ!$AP1962+ДАННЫЕ!$AQ1962+ДАННЫЕ!$AR1962+ДАННЫЕ!$AU1962+ДАННЫЕ!$AW1962+ДАННЫЕ!$AS1962+ДАННЫЕ!$AT1962&gt;0,1,0)&amp;"x"&amp;ДАННЫЕ!$AG1962&amp;"p"&amp;IF(ДАННЫЕ!$BY1962&gt;0,1,0)&amp;"v"&amp;IF(ДАННЫЕ!$BZ1962&gt;0,1,0)&amp;"n"&amp;ДАННЫЕ!$CA1962&amp;"t"&amp;ДАННЫЕ!$AY1962&amp;"k"&amp;ДАННЫЕ!$CB1962&amp;"q"&amp;ДАННЫЕ!$CC1962&amp;"w"&amp;ДАННЫЕ!$CD1962&amp;"e"&amp;ДАННЫЕ!$CE1962&amp;"m"&amp;ДАННЫЕ!$CF1962&amp;"c"&amp;ДАННЫЕ!$CG1962&amp;"z"&amp;ДАННЫЕ!$CH1962&amp;"d"&amp;IF(H1962=4,1,0)&amp;"s"&amp;IF(ДАННЫЕ!$J1962=1,0,1)&amp;"u"&amp;IF(ДАННЫЕ!$CJ1962&gt;0,1,0)</f>
        <v>g0cf0a06AR1VG0o0xp0v0ntkqwemczd0s1u0</v>
      </c>
      <c r="O1962" s="28" t="str">
        <f>ДАННЫЕ!$I1962&amp;"g"&amp;B1962&amp;A1962&amp;"f"&amp;P1962&amp;"c"&amp;IF(ДАННЫЕ!$U1962&gt;0,1,0)&amp;"s"&amp;IF(ДАННЫЕ!$Q1962&gt;0,IF(YEAR(ДАННЫЕ!$F$1)=YEAR(ДАННЫЕ!$Q1962),IF(MONTH(ДАННЫЕ!$F$1)=MONTH(ДАННЫЕ!$Q1962),111,11),1),0)&amp;"i"&amp;IF(ДАННЫЕ!$R1962+ДАННЫЕ!$S1962+ДАННЫЕ!$T1962=0,0,1)&amp;"h"&amp;IF(ДАННЫЕ!$P1962&gt;0,1,0)&amp;"p"&amp;IF(ДАННЫЕ!$CI1962&gt;0,IF(YEAR(ДАННЫЕ!$F$1)=YEAR(ДАННЫЕ!$CI1962),IF(MONTH(ДАННЫЕ!$F$1)=MONTH(ДАННЫЕ!$CI1962),111,11),1),0)&amp;"d"&amp;IF(ДАННЫЕ!$CJ1962&gt;0,IF(YEAR(ДАННЫЕ!$F$1)=YEAR(ДАННЫЕ!$CJ1962),IF(MONTH(ДАННЫЕ!$F$1)=MONTH(ДАННЫЕ!$CJ1962),111,11),1),0)&amp;"o"&amp;IF(ДАННЫЕ!$CK1962&gt;0,IF(MONTH(ДАННЫЕ!$F$1)=MONTH(ДАННЫЕ!$CK1962),111,11),0)&amp;"v"&amp;IF(ДАННЫЕ!$BE1962&gt;0,IF(MONTH(ДАННЫЕ!$F$1)=MONTH(ДАННЫЕ!$BE1962),111,11),0)</f>
        <v>g00f0c0s0i0h0p0d0o0v0</v>
      </c>
      <c r="P1962" s="15">
        <f t="shared" ref="P1962:P2001" si="95">IF(Q1962&gt;R1962,1,0)</f>
        <v>0</v>
      </c>
      <c r="Q1962" s="15">
        <f>IF(ДАННЫЕ!$F$1&gt;ДАННЫЕ!$N1962,IF(YEAR(ДАННЫЕ!$F$1)=YEAR(ДАННЫЕ!M1962),1,0),0)</f>
        <v>0</v>
      </c>
      <c r="R1962" s="15">
        <f>IF(ДАННЫЕ!$F$1&gt;ДАННЫЕ!$N1962,IF(YEAR(ДАННЫЕ!$F$1)=YEAR(ДАННЫЕ!N1962),1,0),0)</f>
        <v>0</v>
      </c>
      <c r="S1962" s="15">
        <f>IF(ДАННЫЕ!$AA1962="2А",1,IF(ДАННЫЕ!$AA1962="2Б",2,IF(ДАННЫЕ!$AA1962="2В",3,IF(ДАННЫЕ!$AA1962=3,4,IF(ДАННЫЕ!$AA1962="4А",5,IF(ДАННЫЕ!$AA1962="4Б",6,IF(ДАННЫЕ!$AA1962="4В",7,IF(ДАННЫЕ!$AA1962=5,8,0))))))))</f>
        <v>0</v>
      </c>
      <c r="T1962" s="15">
        <f>IF(OR(ДАННЫЕ!$AC1962=2,ДАННЫЕ!$AD1962=2,ДАННЫЕ!$AE1962=2),2,IF(OR(ДАННЫЕ!$AC1962=1,ДАННЫЕ!$AD1962=1,ДАННЫЕ!$AE1962=1),1,0))</f>
        <v>0</v>
      </c>
    </row>
    <row r="1963" spans="1:20" x14ac:dyDescent="0.2">
      <c r="A1963" s="78">
        <f>IF(B1963&gt;0,IF(MONTH(ДАННЫЕ!$F$1)=MONTH(ДАННЫЕ!$B1963),1,0),0)</f>
        <v>0</v>
      </c>
      <c r="B1963" s="14">
        <f>IF(ДАННЫЕ!$B1963&gt;0,IF(YEAR(ДАННЫЕ!$F$1)=YEAR(ДАННЫЕ!$B1963),1,0),0)</f>
        <v>0</v>
      </c>
      <c r="C1963" s="14">
        <f>IF(ДАННЫЕ!$CM1963&gt;0,IF(YEAR(ДАННЫЕ!$F$1)=YEAR(ДАННЫЕ!$CM1963),1,0),0)</f>
        <v>0</v>
      </c>
      <c r="D1963" s="14">
        <f>IF(ДАННЫЕ!$CJ1963&gt;0,IF(ДАННЫЕ!$CL1963&gt;ДАННЫЕ!$F$1,1,IF(ДАННЫЕ!$CL1963&gt;0,0,1)),0)</f>
        <v>0</v>
      </c>
      <c r="E1963" s="43" t="str">
        <f ca="1">IF(ДАННЫЕ!$F$1&gt;0,IF(ДАННЫЕ!$G1963&gt;0,DATEDIF(ДАННЫЕ!$G1963,ДАННЫЕ!$F$1,"y"),""),IF(ДАННЫЕ!$G1963&gt;0,DATEDIF(ДАННЫЕ!$G1963,TODAY(),"y"),""))</f>
        <v/>
      </c>
      <c r="F1963" s="43" t="str">
        <f xml:space="preserve"> IF(ДАННЫЕ!$F1963="М",IF(E1963&gt;=18,IF(E1963&lt;60,1,""),""),"")&amp;IF(ДАННЫЕ!$F1963="Ж",IF(E1963&gt;=18,IF(E1963&lt;55,1,""),""),"")</f>
        <v/>
      </c>
      <c r="G1963" s="43" t="str">
        <f xml:space="preserve"> IF(ДАННЫЕ!$F1963="М",IF(E1963&gt;=60,2,""),"")&amp;IF(ДАННЫЕ!$F1963="Ж",IF(E1963&gt;=55,2,""),"")</f>
        <v/>
      </c>
      <c r="H1963" s="43" t="str">
        <f t="shared" ca="1" si="93"/>
        <v/>
      </c>
      <c r="I1963" s="43" t="str">
        <f t="shared" ca="1" si="94"/>
        <v>03</v>
      </c>
      <c r="J1963" s="28" t="str">
        <f ca="1">ДАННЫЕ!$F1963&amp;H1963&amp;I1963&amp;ДАННЫЕ!$I1963&amp;"m"&amp;IF(ДАННЫЕ!$I1963&gt;0,IF(ДАННЫЕ!$J1963&gt;0,0,1),"")&amp;"f"&amp;IF(ДАННЫЕ!$R1963&gt;0,IF(YEAR(ДАННЫЕ!$F$1)=YEAR(ДАННЫЕ!$R1963),1,0),0)&amp;"z"&amp;ДАННЫЕ!$R1963&amp;"p"&amp;ДАННЫЕ!$S1963&amp;"i"&amp;ДАННЫЕ!$T1963&amp;"h"&amp;ДАННЫЕ!$K1963&amp;"be"&amp;ДАННЫЕ!$BI1963&amp;"CD"&amp;IF(ДАННЫЕ!BF1963&gt;500,4,IF(ДАННЫЕ!BF1963&gt;350,3,IF(ДАННЫЕ!BF1963&gt;200,2,IF(ДАННЫЕ!BF1963&gt;0,1,0))))&amp;"g"&amp;B1963&amp;"d"&amp;H1963&amp;"l"&amp;ДАННЫЕ!AT1963&amp;"a"&amp;ДАННЫЕ!$V1963&amp;"v"&amp;R1963&amp;"k"&amp;ДАННЫЕ!$U1963&amp;"s"&amp;ДАННЫЕ!$Y1963&amp;"t"&amp;ДАННЫЕ!$X1963&amp;"b"&amp;IF(ДАННЫЕ!$Q1963&gt;1,1,0)&amp;"PP"&amp;ДАННЫЕ!Z1963&amp;"c"&amp;S1963&amp;"x"&amp;IF(ДАННЫЕ!$BY1963&gt;0,IF(YEAR(ДАННЫЕ!$F$1)=YEAR(ДАННЫЕ!$BY1963),1,0),0)&amp;"n"&amp;IF(ДАННЫЕ!$BZ1963&gt;0,IF(YEAR(ДАННЫЕ!$F$1)=YEAR(ДАННЫЕ!$BZ1963),1,0),0)&amp;"u"&amp;D1963&amp;"z"&amp;IF(ДАННЫЕ!$CL1963&gt;0,IF(YEAR(ДАННЫЕ!$F$1)&gt;YEAR(ДАННЫЕ!$CL1963),11,12),0)</f>
        <v>03mf0zpihbeCD0g0dlav0kstb0PPc0x0n0u0z0</v>
      </c>
      <c r="K1963" s="28" t="str">
        <f ca="1">ДАННЫЕ!$I1963&amp;"x"&amp;B1963&amp;"w"&amp;IF(T1963+ДАННЫЕ!AD1963+ДАННЫЕ!AE1963+ДАННЫЕ!AF1963+ДАННЫЕ!AG1963+ДАННЫЕ!AH1963+ДАННЫЕ!$AL1963+ДАННЫЕ!AI1963+ДАННЫЕ!AJ1963+ДАННЫЕ!AK1963+ДАННЫЕ!AP1963+ДАННЫЕ!AQ1963+ДАННЫЕ!AR1963+ДАННЫЕ!$AM1963+ДАННЫЕ!$AN1963+ДАННЫЕ!AS1963+ДАННЫЕ!AT1963&gt;0,1,0)&amp;IF(OR(T1963=2,ДАННЫЕ!AD1963=2,ДАННЫЕ!AE1963=2,ДАННЫЕ!AF1963=2,ДАННЫЕ!AG1963=2,ДАННЫЕ!AH1963=2,ДАННЫЕ!$AL1963=2,ДАННЫЕ!AI1963=2,ДАННЫЕ!AJ1963=2,ДАННЫЕ!AK1963=2,ДАННЫЕ!AP1963=2,ДАННЫЕ!AQ1963=2,ДАННЫЕ!AR1963=2,ДАННЫЕ!$AM1963=2,ДАННЫЕ!$AN1963=2,ДАННЫЕ!AS1963=2,ДАННЫЕ!AT1963=2),2,0)&amp;"t"&amp;IF(T1963&gt;0,"1"&amp;T1963,"00")&amp;"f"&amp;IF(ДАННЫЕ!$AC1963,"1"&amp;ДАННЫЕ!$AC1963,"00")&amp;"b"&amp;IF(ДАННЫЕ!$AD1963,"1"&amp;ДАННЫЕ!$AD1963,"00")&amp;"g"&amp;IF(ДАННЫЕ!$AF1963,"1"&amp;ДАННЫЕ!$AF1963,"00")&amp;"c"&amp;IF(ДАННЫЕ!$AG1963,"1"&amp;ДАННЫЕ!$AG1963,"00")&amp;"i"&amp;IF(ДАННЫЕ!$AH1963,"1"&amp;ДАННЫЕ!$AH1963,"00")&amp;"r"&amp;IF(ДАННЫЕ!$AL1963,"1"&amp;ДАННЫЕ!$AL1963,"00")&amp;"m"&amp;IF(ДАННЫЕ!$AI1963,"1"&amp;ДАННЫЕ!$AI1963,"00")&amp;"hS"&amp;IF(ДАННЫЕ!$AJ1963,"1"&amp;ДАННЫЕ!$AJ1963,"00")&amp;"hZ"&amp;IF(ДАННЫЕ!$AK1963,"1"&amp;ДАННЫЕ!$AK1963,"00")&amp;"p"&amp;IF(ДАННЫЕ!$AP1963,"1"&amp;ДАННЫЕ!$AP1963,"00")&amp;"k"&amp;IF(ДАННЫЕ!$AQ1963,"1"&amp;ДАННЫЕ!$AQ1963,"00")&amp;"z"&amp;IF(ДАННЫЕ!$AR1963,"1"&amp;ДАННЫЕ!$AR1963,"00")&amp;"j"&amp;IF(ДАННЫЕ!$AM1963,"1"&amp;ДАННЫЕ!$AM1963,"00")&amp;"n"&amp;IF(ДАННЫЕ!$AN1963,"1"&amp;ДАННЫЕ!$AN1963,"00")&amp;"E"&amp;ДАННЫЕ!BI1963&amp;"L"&amp;ДАННЫЕ!AO1963&amp;"h"&amp;IF(ДАННЫЕ!$AU1963&gt;0,1,0)&amp;"v"&amp;IF(ДАННЫЕ!$AW1963&gt;0,1,0)&amp;"a"&amp;IF(ДАННЫЕ!$AS1963,"1"&amp;ДАННЫЕ!$AS1963,"00")&amp;"s"&amp;IF(ДАННЫЕ!$AT1963,"1"&amp;ДАННЫЕ!$AT1963,"00")&amp;"u"&amp;IF(ДАННЫЕ!$CJ1963&gt;0,1,0)&amp;"y"&amp;B1963&amp;"d"&amp;H1963&amp;"e"&amp;F1963&amp;G1963</f>
        <v>x0w00t00f00b00g00c00i00r00m00hS00hZ00p00k00z00j00n00ELh0v0a00s00u0y0de</v>
      </c>
      <c r="L1963" s="28" t="str">
        <f ca="1">ДАННЫЕ!$I1963&amp;"VN"&amp;IF(ДАННЫЕ!AW1963&gt;0,11,10)&amp;"CD"&amp;IF(ДАННЫЕ!BF1963&gt;500,16,IF(ДАННЫЕ!BF1963&gt;350,15,IF(ДАННЫЕ!BF1963&gt;=200,14,IF(ДАННЫЕ!BF1963&gt;=100,13,IF(ДАННЫЕ!BF1963&gt;=50,12,IF(ДАННЫЕ!BF1963&gt;0,11,10))))))&amp;"AR"&amp;IF(ДАННЫЕ!BX1963&gt;0,1,0)&amp;"GD"&amp;B1963&amp;"VV"&amp;IF(E1963&gt;=5,IF(E1963&lt;18,1,0),0)</f>
        <v>VN10CD10AR0GD0VV0</v>
      </c>
      <c r="M1963" s="28" t="str">
        <f>ДАННЫЕ!$I1963&amp;"b"&amp;ДАННЫЕ!$BI1963&amp;"r"&amp;ДАННЫЕ!$BJ1963&amp;"CD"&amp;IF(ДАННЫЕ!BF1963&gt;0,IF(ДАННЫЕ!BF1963&lt;200,1,IF(ДАННЫЕ!BF1963&lt;350,2,3)),0)&amp;"h"&amp;IF(ДАННЫЕ!$BK1963+ДАННЫЕ!$BL1963+ДАННЫЕ!$BM1963&gt;0,1,0)&amp;"x"&amp;ДАННЫЕ!$BK1963&amp;"y"&amp;ДАННЫЕ!$BL1963&amp;"z"&amp;ДАННЫЕ!$BM1963&amp;"c"&amp;IF(ДАННЫЕ!$BK1963+ДАННЫЕ!$BL1963+ДАННЫЕ!$BM1963=3,1,0)&amp;"a"&amp;IF(ДАННЫЕ!$BQ1963+ДАННЫЕ!$BR1963&gt;0,1,0)&amp;"d"&amp;ДАННЫЕ!$BQ1963&amp;"v"&amp;ДАННЫЕ!$BR1963&amp;"p"&amp;ДАННЫЕ!$BS1963&amp;"n"&amp;ДАННЫЕ!$BU1963&amp;"t"&amp;ДАННЫЕ!$BV1963&amp;"o"&amp;ДАННЫЕ!$BT1963&amp;"l"&amp;IF(ДАННЫЕ!$BN1963&gt;0,1,0)&amp;ДАННЫЕ!$BN1963&amp;"g"&amp;ДАННЫЕ!$BO1963&amp;"s"&amp;ДАННЫЕ!$BP1963&amp;"DZ"&amp;IF(ДАННЫЕ!B1963-ДАННЫЕ!G1963 &lt; 60,IF(ДАННЫЕ!B1963-ДАННЫЕ!G1963 &gt;= 0,1,0),0)&amp;"u"&amp;IF(ДАННЫЕ!$CJ1963&gt;0,1,0)</f>
        <v>brCD0h0xyzc0a0dvpntol0gsDZ1u0</v>
      </c>
      <c r="N1963" s="28" t="str">
        <f ca="1">ДАННЫЕ!$F1963&amp;ДАННЫЕ!$I1963&amp;"g"&amp;B1963&amp;"cf"&amp;D1963&amp;"a"&amp;IF(ДАННЫЕ!$BX1963&gt;0,1,0)&amp;IF(ДАННЫЕ!$BF1963&gt;500,1,IF(ДАННЫЕ!$BF1963&gt;350,2,IF(ДАННЫЕ!$BF1963&gt;=200,3,IF(ДАННЫЕ!$BF1963&gt;=100,4,IF(ДАННЫЕ!$BF1963&gt;=50,5,IF(ДАННЫЕ!$BF1963&lt;50,6,0))))))&amp;"AR"&amp;IF(DATEDIF(ДАННЫЕ!$BX1963,ДАННЫЕ!$F$1,"y")&gt;1,1,0)&amp;"VG"&amp;IF(ДАННЫЕ!$BH1963="0",1,0)&amp;"o"&amp;IF(T1963+ДАННЫЕ!$AF1963+ДАННЫЕ!$AG1963+ДАННЫЕ!$AH1963+ДАННЫЕ!$AI1963+ДАННЫЕ!$AJ1963+ДАННЫЕ!$AP1963+ДАННЫЕ!$AQ1963+ДАННЫЕ!$AR1963+ДАННЫЕ!$AU1963+ДАННЫЕ!$AW1963+ДАННЫЕ!$AS1963+ДАННЫЕ!$AT1963&gt;0,1,0)&amp;"x"&amp;ДАННЫЕ!$AG1963&amp;"p"&amp;IF(ДАННЫЕ!$BY1963&gt;0,1,0)&amp;"v"&amp;IF(ДАННЫЕ!$BZ1963&gt;0,1,0)&amp;"n"&amp;ДАННЫЕ!$CA1963&amp;"t"&amp;ДАННЫЕ!$AY1963&amp;"k"&amp;ДАННЫЕ!$CB1963&amp;"q"&amp;ДАННЫЕ!$CC1963&amp;"w"&amp;ДАННЫЕ!$CD1963&amp;"e"&amp;ДАННЫЕ!$CE1963&amp;"m"&amp;ДАННЫЕ!$CF1963&amp;"c"&amp;ДАННЫЕ!$CG1963&amp;"z"&amp;ДАННЫЕ!$CH1963&amp;"d"&amp;IF(H1963=4,1,0)&amp;"s"&amp;IF(ДАННЫЕ!$J1963=1,0,1)&amp;"u"&amp;IF(ДАННЫЕ!$CJ1963&gt;0,1,0)</f>
        <v>g0cf0a06AR1VG0o0xp0v0ntkqwemczd0s1u0</v>
      </c>
      <c r="O1963" s="28" t="str">
        <f>ДАННЫЕ!$I1963&amp;"g"&amp;B1963&amp;A1963&amp;"f"&amp;P1963&amp;"c"&amp;IF(ДАННЫЕ!$U1963&gt;0,1,0)&amp;"s"&amp;IF(ДАННЫЕ!$Q1963&gt;0,IF(YEAR(ДАННЫЕ!$F$1)=YEAR(ДАННЫЕ!$Q1963),IF(MONTH(ДАННЫЕ!$F$1)=MONTH(ДАННЫЕ!$Q1963),111,11),1),0)&amp;"i"&amp;IF(ДАННЫЕ!$R1963+ДАННЫЕ!$S1963+ДАННЫЕ!$T1963=0,0,1)&amp;"h"&amp;IF(ДАННЫЕ!$P1963&gt;0,1,0)&amp;"p"&amp;IF(ДАННЫЕ!$CI1963&gt;0,IF(YEAR(ДАННЫЕ!$F$1)=YEAR(ДАННЫЕ!$CI1963),IF(MONTH(ДАННЫЕ!$F$1)=MONTH(ДАННЫЕ!$CI1963),111,11),1),0)&amp;"d"&amp;IF(ДАННЫЕ!$CJ1963&gt;0,IF(YEAR(ДАННЫЕ!$F$1)=YEAR(ДАННЫЕ!$CJ1963),IF(MONTH(ДАННЫЕ!$F$1)=MONTH(ДАННЫЕ!$CJ1963),111,11),1),0)&amp;"o"&amp;IF(ДАННЫЕ!$CK1963&gt;0,IF(MONTH(ДАННЫЕ!$F$1)=MONTH(ДАННЫЕ!$CK1963),111,11),0)&amp;"v"&amp;IF(ДАННЫЕ!$BE1963&gt;0,IF(MONTH(ДАННЫЕ!$F$1)=MONTH(ДАННЫЕ!$BE1963),111,11),0)</f>
        <v>g00f0c0s0i0h0p0d0o0v0</v>
      </c>
      <c r="P1963" s="15">
        <f t="shared" si="95"/>
        <v>0</v>
      </c>
      <c r="Q1963" s="15">
        <f>IF(ДАННЫЕ!$F$1&gt;ДАННЫЕ!$N1963,IF(YEAR(ДАННЫЕ!$F$1)=YEAR(ДАННЫЕ!M1963),1,0),0)</f>
        <v>0</v>
      </c>
      <c r="R1963" s="15">
        <f>IF(ДАННЫЕ!$F$1&gt;ДАННЫЕ!$N1963,IF(YEAR(ДАННЫЕ!$F$1)=YEAR(ДАННЫЕ!N1963),1,0),0)</f>
        <v>0</v>
      </c>
      <c r="S1963" s="15">
        <f>IF(ДАННЫЕ!$AA1963="2А",1,IF(ДАННЫЕ!$AA1963="2Б",2,IF(ДАННЫЕ!$AA1963="2В",3,IF(ДАННЫЕ!$AA1963=3,4,IF(ДАННЫЕ!$AA1963="4А",5,IF(ДАННЫЕ!$AA1963="4Б",6,IF(ДАННЫЕ!$AA1963="4В",7,IF(ДАННЫЕ!$AA1963=5,8,0))))))))</f>
        <v>0</v>
      </c>
      <c r="T1963" s="15">
        <f>IF(OR(ДАННЫЕ!$AC1963=2,ДАННЫЕ!$AD1963=2,ДАННЫЕ!$AE1963=2),2,IF(OR(ДАННЫЕ!$AC1963=1,ДАННЫЕ!$AD1963=1,ДАННЫЕ!$AE1963=1),1,0))</f>
        <v>0</v>
      </c>
    </row>
    <row r="1964" spans="1:20" x14ac:dyDescent="0.2">
      <c r="A1964" s="78">
        <f>IF(B1964&gt;0,IF(MONTH(ДАННЫЕ!$F$1)=MONTH(ДАННЫЕ!$B1964),1,0),0)</f>
        <v>0</v>
      </c>
      <c r="B1964" s="14">
        <f>IF(ДАННЫЕ!$B1964&gt;0,IF(YEAR(ДАННЫЕ!$F$1)=YEAR(ДАННЫЕ!$B1964),1,0),0)</f>
        <v>0</v>
      </c>
      <c r="C1964" s="14">
        <f>IF(ДАННЫЕ!$CM1964&gt;0,IF(YEAR(ДАННЫЕ!$F$1)=YEAR(ДАННЫЕ!$CM1964),1,0),0)</f>
        <v>0</v>
      </c>
      <c r="D1964" s="14">
        <f>IF(ДАННЫЕ!$CJ1964&gt;0,IF(ДАННЫЕ!$CL1964&gt;ДАННЫЕ!$F$1,1,IF(ДАННЫЕ!$CL1964&gt;0,0,1)),0)</f>
        <v>0</v>
      </c>
      <c r="E1964" s="43" t="str">
        <f ca="1">IF(ДАННЫЕ!$F$1&gt;0,IF(ДАННЫЕ!$G1964&gt;0,DATEDIF(ДАННЫЕ!$G1964,ДАННЫЕ!$F$1,"y"),""),IF(ДАННЫЕ!$G1964&gt;0,DATEDIF(ДАННЫЕ!$G1964,TODAY(),"y"),""))</f>
        <v/>
      </c>
      <c r="F1964" s="43" t="str">
        <f xml:space="preserve"> IF(ДАННЫЕ!$F1964="М",IF(E1964&gt;=18,IF(E1964&lt;60,1,""),""),"")&amp;IF(ДАННЫЕ!$F1964="Ж",IF(E1964&gt;=18,IF(E1964&lt;55,1,""),""),"")</f>
        <v/>
      </c>
      <c r="G1964" s="43" t="str">
        <f xml:space="preserve"> IF(ДАННЫЕ!$F1964="М",IF(E1964&gt;=60,2,""),"")&amp;IF(ДАННЫЕ!$F1964="Ж",IF(E1964&gt;=55,2,""),"")</f>
        <v/>
      </c>
      <c r="H1964" s="43" t="str">
        <f t="shared" ca="1" si="93"/>
        <v/>
      </c>
      <c r="I1964" s="43" t="str">
        <f t="shared" ca="1" si="94"/>
        <v>03</v>
      </c>
      <c r="J1964" s="28" t="str">
        <f ca="1">ДАННЫЕ!$F1964&amp;H1964&amp;I1964&amp;ДАННЫЕ!$I1964&amp;"m"&amp;IF(ДАННЫЕ!$I1964&gt;0,IF(ДАННЫЕ!$J1964&gt;0,0,1),"")&amp;"f"&amp;IF(ДАННЫЕ!$R1964&gt;0,IF(YEAR(ДАННЫЕ!$F$1)=YEAR(ДАННЫЕ!$R1964),1,0),0)&amp;"z"&amp;ДАННЫЕ!$R1964&amp;"p"&amp;ДАННЫЕ!$S1964&amp;"i"&amp;ДАННЫЕ!$T1964&amp;"h"&amp;ДАННЫЕ!$K1964&amp;"be"&amp;ДАННЫЕ!$BI1964&amp;"CD"&amp;IF(ДАННЫЕ!BF1964&gt;500,4,IF(ДАННЫЕ!BF1964&gt;350,3,IF(ДАННЫЕ!BF1964&gt;200,2,IF(ДАННЫЕ!BF1964&gt;0,1,0))))&amp;"g"&amp;B1964&amp;"d"&amp;H1964&amp;"l"&amp;ДАННЫЕ!AT1964&amp;"a"&amp;ДАННЫЕ!$V1964&amp;"v"&amp;R1964&amp;"k"&amp;ДАННЫЕ!$U1964&amp;"s"&amp;ДАННЫЕ!$Y1964&amp;"t"&amp;ДАННЫЕ!$X1964&amp;"b"&amp;IF(ДАННЫЕ!$Q1964&gt;1,1,0)&amp;"PP"&amp;ДАННЫЕ!Z1964&amp;"c"&amp;S1964&amp;"x"&amp;IF(ДАННЫЕ!$BY1964&gt;0,IF(YEAR(ДАННЫЕ!$F$1)=YEAR(ДАННЫЕ!$BY1964),1,0),0)&amp;"n"&amp;IF(ДАННЫЕ!$BZ1964&gt;0,IF(YEAR(ДАННЫЕ!$F$1)=YEAR(ДАННЫЕ!$BZ1964),1,0),0)&amp;"u"&amp;D1964&amp;"z"&amp;IF(ДАННЫЕ!$CL1964&gt;0,IF(YEAR(ДАННЫЕ!$F$1)&gt;YEAR(ДАННЫЕ!$CL1964),11,12),0)</f>
        <v>03mf0zpihbeCD0g0dlav0kstb0PPc0x0n0u0z0</v>
      </c>
      <c r="K1964" s="28" t="str">
        <f ca="1">ДАННЫЕ!$I1964&amp;"x"&amp;B1964&amp;"w"&amp;IF(T1964+ДАННЫЕ!AD1964+ДАННЫЕ!AE1964+ДАННЫЕ!AF1964+ДАННЫЕ!AG1964+ДАННЫЕ!AH1964+ДАННЫЕ!$AL1964+ДАННЫЕ!AI1964+ДАННЫЕ!AJ1964+ДАННЫЕ!AK1964+ДАННЫЕ!AP1964+ДАННЫЕ!AQ1964+ДАННЫЕ!AR1964+ДАННЫЕ!$AM1964+ДАННЫЕ!$AN1964+ДАННЫЕ!AS1964+ДАННЫЕ!AT1964&gt;0,1,0)&amp;IF(OR(T1964=2,ДАННЫЕ!AD1964=2,ДАННЫЕ!AE1964=2,ДАННЫЕ!AF1964=2,ДАННЫЕ!AG1964=2,ДАННЫЕ!AH1964=2,ДАННЫЕ!$AL1964=2,ДАННЫЕ!AI1964=2,ДАННЫЕ!AJ1964=2,ДАННЫЕ!AK1964=2,ДАННЫЕ!AP1964=2,ДАННЫЕ!AQ1964=2,ДАННЫЕ!AR1964=2,ДАННЫЕ!$AM1964=2,ДАННЫЕ!$AN1964=2,ДАННЫЕ!AS1964=2,ДАННЫЕ!AT1964=2),2,0)&amp;"t"&amp;IF(T1964&gt;0,"1"&amp;T1964,"00")&amp;"f"&amp;IF(ДАННЫЕ!$AC1964,"1"&amp;ДАННЫЕ!$AC1964,"00")&amp;"b"&amp;IF(ДАННЫЕ!$AD1964,"1"&amp;ДАННЫЕ!$AD1964,"00")&amp;"g"&amp;IF(ДАННЫЕ!$AF1964,"1"&amp;ДАННЫЕ!$AF1964,"00")&amp;"c"&amp;IF(ДАННЫЕ!$AG1964,"1"&amp;ДАННЫЕ!$AG1964,"00")&amp;"i"&amp;IF(ДАННЫЕ!$AH1964,"1"&amp;ДАННЫЕ!$AH1964,"00")&amp;"r"&amp;IF(ДАННЫЕ!$AL1964,"1"&amp;ДАННЫЕ!$AL1964,"00")&amp;"m"&amp;IF(ДАННЫЕ!$AI1964,"1"&amp;ДАННЫЕ!$AI1964,"00")&amp;"hS"&amp;IF(ДАННЫЕ!$AJ1964,"1"&amp;ДАННЫЕ!$AJ1964,"00")&amp;"hZ"&amp;IF(ДАННЫЕ!$AK1964,"1"&amp;ДАННЫЕ!$AK1964,"00")&amp;"p"&amp;IF(ДАННЫЕ!$AP1964,"1"&amp;ДАННЫЕ!$AP1964,"00")&amp;"k"&amp;IF(ДАННЫЕ!$AQ1964,"1"&amp;ДАННЫЕ!$AQ1964,"00")&amp;"z"&amp;IF(ДАННЫЕ!$AR1964,"1"&amp;ДАННЫЕ!$AR1964,"00")&amp;"j"&amp;IF(ДАННЫЕ!$AM1964,"1"&amp;ДАННЫЕ!$AM1964,"00")&amp;"n"&amp;IF(ДАННЫЕ!$AN1964,"1"&amp;ДАННЫЕ!$AN1964,"00")&amp;"E"&amp;ДАННЫЕ!BI1964&amp;"L"&amp;ДАННЫЕ!AO1964&amp;"h"&amp;IF(ДАННЫЕ!$AU1964&gt;0,1,0)&amp;"v"&amp;IF(ДАННЫЕ!$AW1964&gt;0,1,0)&amp;"a"&amp;IF(ДАННЫЕ!$AS1964,"1"&amp;ДАННЫЕ!$AS1964,"00")&amp;"s"&amp;IF(ДАННЫЕ!$AT1964,"1"&amp;ДАННЫЕ!$AT1964,"00")&amp;"u"&amp;IF(ДАННЫЕ!$CJ1964&gt;0,1,0)&amp;"y"&amp;B1964&amp;"d"&amp;H1964&amp;"e"&amp;F1964&amp;G1964</f>
        <v>x0w00t00f00b00g00c00i00r00m00hS00hZ00p00k00z00j00n00ELh0v0a00s00u0y0de</v>
      </c>
      <c r="L1964" s="28" t="str">
        <f ca="1">ДАННЫЕ!$I1964&amp;"VN"&amp;IF(ДАННЫЕ!AW1964&gt;0,11,10)&amp;"CD"&amp;IF(ДАННЫЕ!BF1964&gt;500,16,IF(ДАННЫЕ!BF1964&gt;350,15,IF(ДАННЫЕ!BF1964&gt;=200,14,IF(ДАННЫЕ!BF1964&gt;=100,13,IF(ДАННЫЕ!BF1964&gt;=50,12,IF(ДАННЫЕ!BF1964&gt;0,11,10))))))&amp;"AR"&amp;IF(ДАННЫЕ!BX1964&gt;0,1,0)&amp;"GD"&amp;B1964&amp;"VV"&amp;IF(E1964&gt;=5,IF(E1964&lt;18,1,0),0)</f>
        <v>VN10CD10AR0GD0VV0</v>
      </c>
      <c r="M1964" s="28" t="str">
        <f>ДАННЫЕ!$I1964&amp;"b"&amp;ДАННЫЕ!$BI1964&amp;"r"&amp;ДАННЫЕ!$BJ1964&amp;"CD"&amp;IF(ДАННЫЕ!BF1964&gt;0,IF(ДАННЫЕ!BF1964&lt;200,1,IF(ДАННЫЕ!BF1964&lt;350,2,3)),0)&amp;"h"&amp;IF(ДАННЫЕ!$BK1964+ДАННЫЕ!$BL1964+ДАННЫЕ!$BM1964&gt;0,1,0)&amp;"x"&amp;ДАННЫЕ!$BK1964&amp;"y"&amp;ДАННЫЕ!$BL1964&amp;"z"&amp;ДАННЫЕ!$BM1964&amp;"c"&amp;IF(ДАННЫЕ!$BK1964+ДАННЫЕ!$BL1964+ДАННЫЕ!$BM1964=3,1,0)&amp;"a"&amp;IF(ДАННЫЕ!$BQ1964+ДАННЫЕ!$BR1964&gt;0,1,0)&amp;"d"&amp;ДАННЫЕ!$BQ1964&amp;"v"&amp;ДАННЫЕ!$BR1964&amp;"p"&amp;ДАННЫЕ!$BS1964&amp;"n"&amp;ДАННЫЕ!$BU1964&amp;"t"&amp;ДАННЫЕ!$BV1964&amp;"o"&amp;ДАННЫЕ!$BT1964&amp;"l"&amp;IF(ДАННЫЕ!$BN1964&gt;0,1,0)&amp;ДАННЫЕ!$BN1964&amp;"g"&amp;ДАННЫЕ!$BO1964&amp;"s"&amp;ДАННЫЕ!$BP1964&amp;"DZ"&amp;IF(ДАННЫЕ!B1964-ДАННЫЕ!G1964 &lt; 60,IF(ДАННЫЕ!B1964-ДАННЫЕ!G1964 &gt;= 0,1,0),0)&amp;"u"&amp;IF(ДАННЫЕ!$CJ1964&gt;0,1,0)</f>
        <v>brCD0h0xyzc0a0dvpntol0gsDZ1u0</v>
      </c>
      <c r="N1964" s="28" t="str">
        <f ca="1">ДАННЫЕ!$F1964&amp;ДАННЫЕ!$I1964&amp;"g"&amp;B1964&amp;"cf"&amp;D1964&amp;"a"&amp;IF(ДАННЫЕ!$BX1964&gt;0,1,0)&amp;IF(ДАННЫЕ!$BF1964&gt;500,1,IF(ДАННЫЕ!$BF1964&gt;350,2,IF(ДАННЫЕ!$BF1964&gt;=200,3,IF(ДАННЫЕ!$BF1964&gt;=100,4,IF(ДАННЫЕ!$BF1964&gt;=50,5,IF(ДАННЫЕ!$BF1964&lt;50,6,0))))))&amp;"AR"&amp;IF(DATEDIF(ДАННЫЕ!$BX1964,ДАННЫЕ!$F$1,"y")&gt;1,1,0)&amp;"VG"&amp;IF(ДАННЫЕ!$BH1964="0",1,0)&amp;"o"&amp;IF(T1964+ДАННЫЕ!$AF1964+ДАННЫЕ!$AG1964+ДАННЫЕ!$AH1964+ДАННЫЕ!$AI1964+ДАННЫЕ!$AJ1964+ДАННЫЕ!$AP1964+ДАННЫЕ!$AQ1964+ДАННЫЕ!$AR1964+ДАННЫЕ!$AU1964+ДАННЫЕ!$AW1964+ДАННЫЕ!$AS1964+ДАННЫЕ!$AT1964&gt;0,1,0)&amp;"x"&amp;ДАННЫЕ!$AG1964&amp;"p"&amp;IF(ДАННЫЕ!$BY1964&gt;0,1,0)&amp;"v"&amp;IF(ДАННЫЕ!$BZ1964&gt;0,1,0)&amp;"n"&amp;ДАННЫЕ!$CA1964&amp;"t"&amp;ДАННЫЕ!$AY1964&amp;"k"&amp;ДАННЫЕ!$CB1964&amp;"q"&amp;ДАННЫЕ!$CC1964&amp;"w"&amp;ДАННЫЕ!$CD1964&amp;"e"&amp;ДАННЫЕ!$CE1964&amp;"m"&amp;ДАННЫЕ!$CF1964&amp;"c"&amp;ДАННЫЕ!$CG1964&amp;"z"&amp;ДАННЫЕ!$CH1964&amp;"d"&amp;IF(H1964=4,1,0)&amp;"s"&amp;IF(ДАННЫЕ!$J1964=1,0,1)&amp;"u"&amp;IF(ДАННЫЕ!$CJ1964&gt;0,1,0)</f>
        <v>g0cf0a06AR1VG0o0xp0v0ntkqwemczd0s1u0</v>
      </c>
      <c r="O1964" s="28" t="str">
        <f>ДАННЫЕ!$I1964&amp;"g"&amp;B1964&amp;A1964&amp;"f"&amp;P1964&amp;"c"&amp;IF(ДАННЫЕ!$U1964&gt;0,1,0)&amp;"s"&amp;IF(ДАННЫЕ!$Q1964&gt;0,IF(YEAR(ДАННЫЕ!$F$1)=YEAR(ДАННЫЕ!$Q1964),IF(MONTH(ДАННЫЕ!$F$1)=MONTH(ДАННЫЕ!$Q1964),111,11),1),0)&amp;"i"&amp;IF(ДАННЫЕ!$R1964+ДАННЫЕ!$S1964+ДАННЫЕ!$T1964=0,0,1)&amp;"h"&amp;IF(ДАННЫЕ!$P1964&gt;0,1,0)&amp;"p"&amp;IF(ДАННЫЕ!$CI1964&gt;0,IF(YEAR(ДАННЫЕ!$F$1)=YEAR(ДАННЫЕ!$CI1964),IF(MONTH(ДАННЫЕ!$F$1)=MONTH(ДАННЫЕ!$CI1964),111,11),1),0)&amp;"d"&amp;IF(ДАННЫЕ!$CJ1964&gt;0,IF(YEAR(ДАННЫЕ!$F$1)=YEAR(ДАННЫЕ!$CJ1964),IF(MONTH(ДАННЫЕ!$F$1)=MONTH(ДАННЫЕ!$CJ1964),111,11),1),0)&amp;"o"&amp;IF(ДАННЫЕ!$CK1964&gt;0,IF(MONTH(ДАННЫЕ!$F$1)=MONTH(ДАННЫЕ!$CK1964),111,11),0)&amp;"v"&amp;IF(ДАННЫЕ!$BE1964&gt;0,IF(MONTH(ДАННЫЕ!$F$1)=MONTH(ДАННЫЕ!$BE1964),111,11),0)</f>
        <v>g00f0c0s0i0h0p0d0o0v0</v>
      </c>
      <c r="P1964" s="15">
        <f t="shared" si="95"/>
        <v>0</v>
      </c>
      <c r="Q1964" s="15">
        <f>IF(ДАННЫЕ!$F$1&gt;ДАННЫЕ!$N1964,IF(YEAR(ДАННЫЕ!$F$1)=YEAR(ДАННЫЕ!M1964),1,0),0)</f>
        <v>0</v>
      </c>
      <c r="R1964" s="15">
        <f>IF(ДАННЫЕ!$F$1&gt;ДАННЫЕ!$N1964,IF(YEAR(ДАННЫЕ!$F$1)=YEAR(ДАННЫЕ!N1964),1,0),0)</f>
        <v>0</v>
      </c>
      <c r="S1964" s="15">
        <f>IF(ДАННЫЕ!$AA1964="2А",1,IF(ДАННЫЕ!$AA1964="2Б",2,IF(ДАННЫЕ!$AA1964="2В",3,IF(ДАННЫЕ!$AA1964=3,4,IF(ДАННЫЕ!$AA1964="4А",5,IF(ДАННЫЕ!$AA1964="4Б",6,IF(ДАННЫЕ!$AA1964="4В",7,IF(ДАННЫЕ!$AA1964=5,8,0))))))))</f>
        <v>0</v>
      </c>
      <c r="T1964" s="15">
        <f>IF(OR(ДАННЫЕ!$AC1964=2,ДАННЫЕ!$AD1964=2,ДАННЫЕ!$AE1964=2),2,IF(OR(ДАННЫЕ!$AC1964=1,ДАННЫЕ!$AD1964=1,ДАННЫЕ!$AE1964=1),1,0))</f>
        <v>0</v>
      </c>
    </row>
    <row r="1965" spans="1:20" x14ac:dyDescent="0.2">
      <c r="A1965" s="78">
        <f>IF(B1965&gt;0,IF(MONTH(ДАННЫЕ!$F$1)=MONTH(ДАННЫЕ!$B1965),1,0),0)</f>
        <v>0</v>
      </c>
      <c r="B1965" s="14">
        <f>IF(ДАННЫЕ!$B1965&gt;0,IF(YEAR(ДАННЫЕ!$F$1)=YEAR(ДАННЫЕ!$B1965),1,0),0)</f>
        <v>0</v>
      </c>
      <c r="C1965" s="14">
        <f>IF(ДАННЫЕ!$CM1965&gt;0,IF(YEAR(ДАННЫЕ!$F$1)=YEAR(ДАННЫЕ!$CM1965),1,0),0)</f>
        <v>0</v>
      </c>
      <c r="D1965" s="14">
        <f>IF(ДАННЫЕ!$CJ1965&gt;0,IF(ДАННЫЕ!$CL1965&gt;ДАННЫЕ!$F$1,1,IF(ДАННЫЕ!$CL1965&gt;0,0,1)),0)</f>
        <v>0</v>
      </c>
      <c r="E1965" s="43" t="str">
        <f ca="1">IF(ДАННЫЕ!$F$1&gt;0,IF(ДАННЫЕ!$G1965&gt;0,DATEDIF(ДАННЫЕ!$G1965,ДАННЫЕ!$F$1,"y"),""),IF(ДАННЫЕ!$G1965&gt;0,DATEDIF(ДАННЫЕ!$G1965,TODAY(),"y"),""))</f>
        <v/>
      </c>
      <c r="F1965" s="43" t="str">
        <f xml:space="preserve"> IF(ДАННЫЕ!$F1965="М",IF(E1965&gt;=18,IF(E1965&lt;60,1,""),""),"")&amp;IF(ДАННЫЕ!$F1965="Ж",IF(E1965&gt;=18,IF(E1965&lt;55,1,""),""),"")</f>
        <v/>
      </c>
      <c r="G1965" s="43" t="str">
        <f xml:space="preserve"> IF(ДАННЫЕ!$F1965="М",IF(E1965&gt;=60,2,""),"")&amp;IF(ДАННЫЕ!$F1965="Ж",IF(E1965&gt;=55,2,""),"")</f>
        <v/>
      </c>
      <c r="H1965" s="43" t="str">
        <f t="shared" ca="1" si="93"/>
        <v/>
      </c>
      <c r="I1965" s="43" t="str">
        <f t="shared" ca="1" si="94"/>
        <v>03</v>
      </c>
      <c r="J1965" s="28" t="str">
        <f ca="1">ДАННЫЕ!$F1965&amp;H1965&amp;I1965&amp;ДАННЫЕ!$I1965&amp;"m"&amp;IF(ДАННЫЕ!$I1965&gt;0,IF(ДАННЫЕ!$J1965&gt;0,0,1),"")&amp;"f"&amp;IF(ДАННЫЕ!$R1965&gt;0,IF(YEAR(ДАННЫЕ!$F$1)=YEAR(ДАННЫЕ!$R1965),1,0),0)&amp;"z"&amp;ДАННЫЕ!$R1965&amp;"p"&amp;ДАННЫЕ!$S1965&amp;"i"&amp;ДАННЫЕ!$T1965&amp;"h"&amp;ДАННЫЕ!$K1965&amp;"be"&amp;ДАННЫЕ!$BI1965&amp;"CD"&amp;IF(ДАННЫЕ!BF1965&gt;500,4,IF(ДАННЫЕ!BF1965&gt;350,3,IF(ДАННЫЕ!BF1965&gt;200,2,IF(ДАННЫЕ!BF1965&gt;0,1,0))))&amp;"g"&amp;B1965&amp;"d"&amp;H1965&amp;"l"&amp;ДАННЫЕ!AT1965&amp;"a"&amp;ДАННЫЕ!$V1965&amp;"v"&amp;R1965&amp;"k"&amp;ДАННЫЕ!$U1965&amp;"s"&amp;ДАННЫЕ!$Y1965&amp;"t"&amp;ДАННЫЕ!$X1965&amp;"b"&amp;IF(ДАННЫЕ!$Q1965&gt;1,1,0)&amp;"PP"&amp;ДАННЫЕ!Z1965&amp;"c"&amp;S1965&amp;"x"&amp;IF(ДАННЫЕ!$BY1965&gt;0,IF(YEAR(ДАННЫЕ!$F$1)=YEAR(ДАННЫЕ!$BY1965),1,0),0)&amp;"n"&amp;IF(ДАННЫЕ!$BZ1965&gt;0,IF(YEAR(ДАННЫЕ!$F$1)=YEAR(ДАННЫЕ!$BZ1965),1,0),0)&amp;"u"&amp;D1965&amp;"z"&amp;IF(ДАННЫЕ!$CL1965&gt;0,IF(YEAR(ДАННЫЕ!$F$1)&gt;YEAR(ДАННЫЕ!$CL1965),11,12),0)</f>
        <v>03mf0zpihbeCD0g0dlav0kstb0PPc0x0n0u0z0</v>
      </c>
      <c r="K1965" s="28" t="str">
        <f ca="1">ДАННЫЕ!$I1965&amp;"x"&amp;B1965&amp;"w"&amp;IF(T1965+ДАННЫЕ!AD1965+ДАННЫЕ!AE1965+ДАННЫЕ!AF1965+ДАННЫЕ!AG1965+ДАННЫЕ!AH1965+ДАННЫЕ!$AL1965+ДАННЫЕ!AI1965+ДАННЫЕ!AJ1965+ДАННЫЕ!AK1965+ДАННЫЕ!AP1965+ДАННЫЕ!AQ1965+ДАННЫЕ!AR1965+ДАННЫЕ!$AM1965+ДАННЫЕ!$AN1965+ДАННЫЕ!AS1965+ДАННЫЕ!AT1965&gt;0,1,0)&amp;IF(OR(T1965=2,ДАННЫЕ!AD1965=2,ДАННЫЕ!AE1965=2,ДАННЫЕ!AF1965=2,ДАННЫЕ!AG1965=2,ДАННЫЕ!AH1965=2,ДАННЫЕ!$AL1965=2,ДАННЫЕ!AI1965=2,ДАННЫЕ!AJ1965=2,ДАННЫЕ!AK1965=2,ДАННЫЕ!AP1965=2,ДАННЫЕ!AQ1965=2,ДАННЫЕ!AR1965=2,ДАННЫЕ!$AM1965=2,ДАННЫЕ!$AN1965=2,ДАННЫЕ!AS1965=2,ДАННЫЕ!AT1965=2),2,0)&amp;"t"&amp;IF(T1965&gt;0,"1"&amp;T1965,"00")&amp;"f"&amp;IF(ДАННЫЕ!$AC1965,"1"&amp;ДАННЫЕ!$AC1965,"00")&amp;"b"&amp;IF(ДАННЫЕ!$AD1965,"1"&amp;ДАННЫЕ!$AD1965,"00")&amp;"g"&amp;IF(ДАННЫЕ!$AF1965,"1"&amp;ДАННЫЕ!$AF1965,"00")&amp;"c"&amp;IF(ДАННЫЕ!$AG1965,"1"&amp;ДАННЫЕ!$AG1965,"00")&amp;"i"&amp;IF(ДАННЫЕ!$AH1965,"1"&amp;ДАННЫЕ!$AH1965,"00")&amp;"r"&amp;IF(ДАННЫЕ!$AL1965,"1"&amp;ДАННЫЕ!$AL1965,"00")&amp;"m"&amp;IF(ДАННЫЕ!$AI1965,"1"&amp;ДАННЫЕ!$AI1965,"00")&amp;"hS"&amp;IF(ДАННЫЕ!$AJ1965,"1"&amp;ДАННЫЕ!$AJ1965,"00")&amp;"hZ"&amp;IF(ДАННЫЕ!$AK1965,"1"&amp;ДАННЫЕ!$AK1965,"00")&amp;"p"&amp;IF(ДАННЫЕ!$AP1965,"1"&amp;ДАННЫЕ!$AP1965,"00")&amp;"k"&amp;IF(ДАННЫЕ!$AQ1965,"1"&amp;ДАННЫЕ!$AQ1965,"00")&amp;"z"&amp;IF(ДАННЫЕ!$AR1965,"1"&amp;ДАННЫЕ!$AR1965,"00")&amp;"j"&amp;IF(ДАННЫЕ!$AM1965,"1"&amp;ДАННЫЕ!$AM1965,"00")&amp;"n"&amp;IF(ДАННЫЕ!$AN1965,"1"&amp;ДАННЫЕ!$AN1965,"00")&amp;"E"&amp;ДАННЫЕ!BI1965&amp;"L"&amp;ДАННЫЕ!AO1965&amp;"h"&amp;IF(ДАННЫЕ!$AU1965&gt;0,1,0)&amp;"v"&amp;IF(ДАННЫЕ!$AW1965&gt;0,1,0)&amp;"a"&amp;IF(ДАННЫЕ!$AS1965,"1"&amp;ДАННЫЕ!$AS1965,"00")&amp;"s"&amp;IF(ДАННЫЕ!$AT1965,"1"&amp;ДАННЫЕ!$AT1965,"00")&amp;"u"&amp;IF(ДАННЫЕ!$CJ1965&gt;0,1,0)&amp;"y"&amp;B1965&amp;"d"&amp;H1965&amp;"e"&amp;F1965&amp;G1965</f>
        <v>x0w00t00f00b00g00c00i00r00m00hS00hZ00p00k00z00j00n00ELh0v0a00s00u0y0de</v>
      </c>
      <c r="L1965" s="28" t="str">
        <f ca="1">ДАННЫЕ!$I1965&amp;"VN"&amp;IF(ДАННЫЕ!AW1965&gt;0,11,10)&amp;"CD"&amp;IF(ДАННЫЕ!BF1965&gt;500,16,IF(ДАННЫЕ!BF1965&gt;350,15,IF(ДАННЫЕ!BF1965&gt;=200,14,IF(ДАННЫЕ!BF1965&gt;=100,13,IF(ДАННЫЕ!BF1965&gt;=50,12,IF(ДАННЫЕ!BF1965&gt;0,11,10))))))&amp;"AR"&amp;IF(ДАННЫЕ!BX1965&gt;0,1,0)&amp;"GD"&amp;B1965&amp;"VV"&amp;IF(E1965&gt;=5,IF(E1965&lt;18,1,0),0)</f>
        <v>VN10CD10AR0GD0VV0</v>
      </c>
      <c r="M1965" s="28" t="str">
        <f>ДАННЫЕ!$I1965&amp;"b"&amp;ДАННЫЕ!$BI1965&amp;"r"&amp;ДАННЫЕ!$BJ1965&amp;"CD"&amp;IF(ДАННЫЕ!BF1965&gt;0,IF(ДАННЫЕ!BF1965&lt;200,1,IF(ДАННЫЕ!BF1965&lt;350,2,3)),0)&amp;"h"&amp;IF(ДАННЫЕ!$BK1965+ДАННЫЕ!$BL1965+ДАННЫЕ!$BM1965&gt;0,1,0)&amp;"x"&amp;ДАННЫЕ!$BK1965&amp;"y"&amp;ДАННЫЕ!$BL1965&amp;"z"&amp;ДАННЫЕ!$BM1965&amp;"c"&amp;IF(ДАННЫЕ!$BK1965+ДАННЫЕ!$BL1965+ДАННЫЕ!$BM1965=3,1,0)&amp;"a"&amp;IF(ДАННЫЕ!$BQ1965+ДАННЫЕ!$BR1965&gt;0,1,0)&amp;"d"&amp;ДАННЫЕ!$BQ1965&amp;"v"&amp;ДАННЫЕ!$BR1965&amp;"p"&amp;ДАННЫЕ!$BS1965&amp;"n"&amp;ДАННЫЕ!$BU1965&amp;"t"&amp;ДАННЫЕ!$BV1965&amp;"o"&amp;ДАННЫЕ!$BT1965&amp;"l"&amp;IF(ДАННЫЕ!$BN1965&gt;0,1,0)&amp;ДАННЫЕ!$BN1965&amp;"g"&amp;ДАННЫЕ!$BO1965&amp;"s"&amp;ДАННЫЕ!$BP1965&amp;"DZ"&amp;IF(ДАННЫЕ!B1965-ДАННЫЕ!G1965 &lt; 60,IF(ДАННЫЕ!B1965-ДАННЫЕ!G1965 &gt;= 0,1,0),0)&amp;"u"&amp;IF(ДАННЫЕ!$CJ1965&gt;0,1,0)</f>
        <v>brCD0h0xyzc0a0dvpntol0gsDZ1u0</v>
      </c>
      <c r="N1965" s="28" t="str">
        <f ca="1">ДАННЫЕ!$F1965&amp;ДАННЫЕ!$I1965&amp;"g"&amp;B1965&amp;"cf"&amp;D1965&amp;"a"&amp;IF(ДАННЫЕ!$BX1965&gt;0,1,0)&amp;IF(ДАННЫЕ!$BF1965&gt;500,1,IF(ДАННЫЕ!$BF1965&gt;350,2,IF(ДАННЫЕ!$BF1965&gt;=200,3,IF(ДАННЫЕ!$BF1965&gt;=100,4,IF(ДАННЫЕ!$BF1965&gt;=50,5,IF(ДАННЫЕ!$BF1965&lt;50,6,0))))))&amp;"AR"&amp;IF(DATEDIF(ДАННЫЕ!$BX1965,ДАННЫЕ!$F$1,"y")&gt;1,1,0)&amp;"VG"&amp;IF(ДАННЫЕ!$BH1965="0",1,0)&amp;"o"&amp;IF(T1965+ДАННЫЕ!$AF1965+ДАННЫЕ!$AG1965+ДАННЫЕ!$AH1965+ДАННЫЕ!$AI1965+ДАННЫЕ!$AJ1965+ДАННЫЕ!$AP1965+ДАННЫЕ!$AQ1965+ДАННЫЕ!$AR1965+ДАННЫЕ!$AU1965+ДАННЫЕ!$AW1965+ДАННЫЕ!$AS1965+ДАННЫЕ!$AT1965&gt;0,1,0)&amp;"x"&amp;ДАННЫЕ!$AG1965&amp;"p"&amp;IF(ДАННЫЕ!$BY1965&gt;0,1,0)&amp;"v"&amp;IF(ДАННЫЕ!$BZ1965&gt;0,1,0)&amp;"n"&amp;ДАННЫЕ!$CA1965&amp;"t"&amp;ДАННЫЕ!$AY1965&amp;"k"&amp;ДАННЫЕ!$CB1965&amp;"q"&amp;ДАННЫЕ!$CC1965&amp;"w"&amp;ДАННЫЕ!$CD1965&amp;"e"&amp;ДАННЫЕ!$CE1965&amp;"m"&amp;ДАННЫЕ!$CF1965&amp;"c"&amp;ДАННЫЕ!$CG1965&amp;"z"&amp;ДАННЫЕ!$CH1965&amp;"d"&amp;IF(H1965=4,1,0)&amp;"s"&amp;IF(ДАННЫЕ!$J1965=1,0,1)&amp;"u"&amp;IF(ДАННЫЕ!$CJ1965&gt;0,1,0)</f>
        <v>g0cf0a06AR1VG0o0xp0v0ntkqwemczd0s1u0</v>
      </c>
      <c r="O1965" s="28" t="str">
        <f>ДАННЫЕ!$I1965&amp;"g"&amp;B1965&amp;A1965&amp;"f"&amp;P1965&amp;"c"&amp;IF(ДАННЫЕ!$U1965&gt;0,1,0)&amp;"s"&amp;IF(ДАННЫЕ!$Q1965&gt;0,IF(YEAR(ДАННЫЕ!$F$1)=YEAR(ДАННЫЕ!$Q1965),IF(MONTH(ДАННЫЕ!$F$1)=MONTH(ДАННЫЕ!$Q1965),111,11),1),0)&amp;"i"&amp;IF(ДАННЫЕ!$R1965+ДАННЫЕ!$S1965+ДАННЫЕ!$T1965=0,0,1)&amp;"h"&amp;IF(ДАННЫЕ!$P1965&gt;0,1,0)&amp;"p"&amp;IF(ДАННЫЕ!$CI1965&gt;0,IF(YEAR(ДАННЫЕ!$F$1)=YEAR(ДАННЫЕ!$CI1965),IF(MONTH(ДАННЫЕ!$F$1)=MONTH(ДАННЫЕ!$CI1965),111,11),1),0)&amp;"d"&amp;IF(ДАННЫЕ!$CJ1965&gt;0,IF(YEAR(ДАННЫЕ!$F$1)=YEAR(ДАННЫЕ!$CJ1965),IF(MONTH(ДАННЫЕ!$F$1)=MONTH(ДАННЫЕ!$CJ1965),111,11),1),0)&amp;"o"&amp;IF(ДАННЫЕ!$CK1965&gt;0,IF(MONTH(ДАННЫЕ!$F$1)=MONTH(ДАННЫЕ!$CK1965),111,11),0)&amp;"v"&amp;IF(ДАННЫЕ!$BE1965&gt;0,IF(MONTH(ДАННЫЕ!$F$1)=MONTH(ДАННЫЕ!$BE1965),111,11),0)</f>
        <v>g00f0c0s0i0h0p0d0o0v0</v>
      </c>
      <c r="P1965" s="15">
        <f t="shared" si="95"/>
        <v>0</v>
      </c>
      <c r="Q1965" s="15">
        <f>IF(ДАННЫЕ!$F$1&gt;ДАННЫЕ!$N1965,IF(YEAR(ДАННЫЕ!$F$1)=YEAR(ДАННЫЕ!M1965),1,0),0)</f>
        <v>0</v>
      </c>
      <c r="R1965" s="15">
        <f>IF(ДАННЫЕ!$F$1&gt;ДАННЫЕ!$N1965,IF(YEAR(ДАННЫЕ!$F$1)=YEAR(ДАННЫЕ!N1965),1,0),0)</f>
        <v>0</v>
      </c>
      <c r="S1965" s="15">
        <f>IF(ДАННЫЕ!$AA1965="2А",1,IF(ДАННЫЕ!$AA1965="2Б",2,IF(ДАННЫЕ!$AA1965="2В",3,IF(ДАННЫЕ!$AA1965=3,4,IF(ДАННЫЕ!$AA1965="4А",5,IF(ДАННЫЕ!$AA1965="4Б",6,IF(ДАННЫЕ!$AA1965="4В",7,IF(ДАННЫЕ!$AA1965=5,8,0))))))))</f>
        <v>0</v>
      </c>
      <c r="T1965" s="15">
        <f>IF(OR(ДАННЫЕ!$AC1965=2,ДАННЫЕ!$AD1965=2,ДАННЫЕ!$AE1965=2),2,IF(OR(ДАННЫЕ!$AC1965=1,ДАННЫЕ!$AD1965=1,ДАННЫЕ!$AE1965=1),1,0))</f>
        <v>0</v>
      </c>
    </row>
    <row r="1966" spans="1:20" x14ac:dyDescent="0.2">
      <c r="A1966" s="78">
        <f>IF(B1966&gt;0,IF(MONTH(ДАННЫЕ!$F$1)=MONTH(ДАННЫЕ!$B1966),1,0),0)</f>
        <v>0</v>
      </c>
      <c r="B1966" s="14">
        <f>IF(ДАННЫЕ!$B1966&gt;0,IF(YEAR(ДАННЫЕ!$F$1)=YEAR(ДАННЫЕ!$B1966),1,0),0)</f>
        <v>0</v>
      </c>
      <c r="C1966" s="14">
        <f>IF(ДАННЫЕ!$CM1966&gt;0,IF(YEAR(ДАННЫЕ!$F$1)=YEAR(ДАННЫЕ!$CM1966),1,0),0)</f>
        <v>0</v>
      </c>
      <c r="D1966" s="14">
        <f>IF(ДАННЫЕ!$CJ1966&gt;0,IF(ДАННЫЕ!$CL1966&gt;ДАННЫЕ!$F$1,1,IF(ДАННЫЕ!$CL1966&gt;0,0,1)),0)</f>
        <v>0</v>
      </c>
      <c r="E1966" s="43" t="str">
        <f ca="1">IF(ДАННЫЕ!$F$1&gt;0,IF(ДАННЫЕ!$G1966&gt;0,DATEDIF(ДАННЫЕ!$G1966,ДАННЫЕ!$F$1,"y"),""),IF(ДАННЫЕ!$G1966&gt;0,DATEDIF(ДАННЫЕ!$G1966,TODAY(),"y"),""))</f>
        <v/>
      </c>
      <c r="F1966" s="43" t="str">
        <f xml:space="preserve"> IF(ДАННЫЕ!$F1966="М",IF(E1966&gt;=18,IF(E1966&lt;60,1,""),""),"")&amp;IF(ДАННЫЕ!$F1966="Ж",IF(E1966&gt;=18,IF(E1966&lt;55,1,""),""),"")</f>
        <v/>
      </c>
      <c r="G1966" s="43" t="str">
        <f xml:space="preserve"> IF(ДАННЫЕ!$F1966="М",IF(E1966&gt;=60,2,""),"")&amp;IF(ДАННЫЕ!$F1966="Ж",IF(E1966&gt;=55,2,""),"")</f>
        <v/>
      </c>
      <c r="H1966" s="43" t="str">
        <f t="shared" ca="1" si="93"/>
        <v/>
      </c>
      <c r="I1966" s="43" t="str">
        <f t="shared" ca="1" si="94"/>
        <v>03</v>
      </c>
      <c r="J1966" s="28" t="str">
        <f ca="1">ДАННЫЕ!$F1966&amp;H1966&amp;I1966&amp;ДАННЫЕ!$I1966&amp;"m"&amp;IF(ДАННЫЕ!$I1966&gt;0,IF(ДАННЫЕ!$J1966&gt;0,0,1),"")&amp;"f"&amp;IF(ДАННЫЕ!$R1966&gt;0,IF(YEAR(ДАННЫЕ!$F$1)=YEAR(ДАННЫЕ!$R1966),1,0),0)&amp;"z"&amp;ДАННЫЕ!$R1966&amp;"p"&amp;ДАННЫЕ!$S1966&amp;"i"&amp;ДАННЫЕ!$T1966&amp;"h"&amp;ДАННЫЕ!$K1966&amp;"be"&amp;ДАННЫЕ!$BI1966&amp;"CD"&amp;IF(ДАННЫЕ!BF1966&gt;500,4,IF(ДАННЫЕ!BF1966&gt;350,3,IF(ДАННЫЕ!BF1966&gt;200,2,IF(ДАННЫЕ!BF1966&gt;0,1,0))))&amp;"g"&amp;B1966&amp;"d"&amp;H1966&amp;"l"&amp;ДАННЫЕ!AT1966&amp;"a"&amp;ДАННЫЕ!$V1966&amp;"v"&amp;R1966&amp;"k"&amp;ДАННЫЕ!$U1966&amp;"s"&amp;ДАННЫЕ!$Y1966&amp;"t"&amp;ДАННЫЕ!$X1966&amp;"b"&amp;IF(ДАННЫЕ!$Q1966&gt;1,1,0)&amp;"PP"&amp;ДАННЫЕ!Z1966&amp;"c"&amp;S1966&amp;"x"&amp;IF(ДАННЫЕ!$BY1966&gt;0,IF(YEAR(ДАННЫЕ!$F$1)=YEAR(ДАННЫЕ!$BY1966),1,0),0)&amp;"n"&amp;IF(ДАННЫЕ!$BZ1966&gt;0,IF(YEAR(ДАННЫЕ!$F$1)=YEAR(ДАННЫЕ!$BZ1966),1,0),0)&amp;"u"&amp;D1966&amp;"z"&amp;IF(ДАННЫЕ!$CL1966&gt;0,IF(YEAR(ДАННЫЕ!$F$1)&gt;YEAR(ДАННЫЕ!$CL1966),11,12),0)</f>
        <v>03mf0zpihbeCD0g0dlav0kstb0PPc0x0n0u0z0</v>
      </c>
      <c r="K1966" s="28" t="str">
        <f ca="1">ДАННЫЕ!$I1966&amp;"x"&amp;B1966&amp;"w"&amp;IF(T1966+ДАННЫЕ!AD1966+ДАННЫЕ!AE1966+ДАННЫЕ!AF1966+ДАННЫЕ!AG1966+ДАННЫЕ!AH1966+ДАННЫЕ!$AL1966+ДАННЫЕ!AI1966+ДАННЫЕ!AJ1966+ДАННЫЕ!AK1966+ДАННЫЕ!AP1966+ДАННЫЕ!AQ1966+ДАННЫЕ!AR1966+ДАННЫЕ!$AM1966+ДАННЫЕ!$AN1966+ДАННЫЕ!AS1966+ДАННЫЕ!AT1966&gt;0,1,0)&amp;IF(OR(T1966=2,ДАННЫЕ!AD1966=2,ДАННЫЕ!AE1966=2,ДАННЫЕ!AF1966=2,ДАННЫЕ!AG1966=2,ДАННЫЕ!AH1966=2,ДАННЫЕ!$AL1966=2,ДАННЫЕ!AI1966=2,ДАННЫЕ!AJ1966=2,ДАННЫЕ!AK1966=2,ДАННЫЕ!AP1966=2,ДАННЫЕ!AQ1966=2,ДАННЫЕ!AR1966=2,ДАННЫЕ!$AM1966=2,ДАННЫЕ!$AN1966=2,ДАННЫЕ!AS1966=2,ДАННЫЕ!AT1966=2),2,0)&amp;"t"&amp;IF(T1966&gt;0,"1"&amp;T1966,"00")&amp;"f"&amp;IF(ДАННЫЕ!$AC1966,"1"&amp;ДАННЫЕ!$AC1966,"00")&amp;"b"&amp;IF(ДАННЫЕ!$AD1966,"1"&amp;ДАННЫЕ!$AD1966,"00")&amp;"g"&amp;IF(ДАННЫЕ!$AF1966,"1"&amp;ДАННЫЕ!$AF1966,"00")&amp;"c"&amp;IF(ДАННЫЕ!$AG1966,"1"&amp;ДАННЫЕ!$AG1966,"00")&amp;"i"&amp;IF(ДАННЫЕ!$AH1966,"1"&amp;ДАННЫЕ!$AH1966,"00")&amp;"r"&amp;IF(ДАННЫЕ!$AL1966,"1"&amp;ДАННЫЕ!$AL1966,"00")&amp;"m"&amp;IF(ДАННЫЕ!$AI1966,"1"&amp;ДАННЫЕ!$AI1966,"00")&amp;"hS"&amp;IF(ДАННЫЕ!$AJ1966,"1"&amp;ДАННЫЕ!$AJ1966,"00")&amp;"hZ"&amp;IF(ДАННЫЕ!$AK1966,"1"&amp;ДАННЫЕ!$AK1966,"00")&amp;"p"&amp;IF(ДАННЫЕ!$AP1966,"1"&amp;ДАННЫЕ!$AP1966,"00")&amp;"k"&amp;IF(ДАННЫЕ!$AQ1966,"1"&amp;ДАННЫЕ!$AQ1966,"00")&amp;"z"&amp;IF(ДАННЫЕ!$AR1966,"1"&amp;ДАННЫЕ!$AR1966,"00")&amp;"j"&amp;IF(ДАННЫЕ!$AM1966,"1"&amp;ДАННЫЕ!$AM1966,"00")&amp;"n"&amp;IF(ДАННЫЕ!$AN1966,"1"&amp;ДАННЫЕ!$AN1966,"00")&amp;"E"&amp;ДАННЫЕ!BI1966&amp;"L"&amp;ДАННЫЕ!AO1966&amp;"h"&amp;IF(ДАННЫЕ!$AU1966&gt;0,1,0)&amp;"v"&amp;IF(ДАННЫЕ!$AW1966&gt;0,1,0)&amp;"a"&amp;IF(ДАННЫЕ!$AS1966,"1"&amp;ДАННЫЕ!$AS1966,"00")&amp;"s"&amp;IF(ДАННЫЕ!$AT1966,"1"&amp;ДАННЫЕ!$AT1966,"00")&amp;"u"&amp;IF(ДАННЫЕ!$CJ1966&gt;0,1,0)&amp;"y"&amp;B1966&amp;"d"&amp;H1966&amp;"e"&amp;F1966&amp;G1966</f>
        <v>x0w00t00f00b00g00c00i00r00m00hS00hZ00p00k00z00j00n00ELh0v0a00s00u0y0de</v>
      </c>
      <c r="L1966" s="28" t="str">
        <f ca="1">ДАННЫЕ!$I1966&amp;"VN"&amp;IF(ДАННЫЕ!AW1966&gt;0,11,10)&amp;"CD"&amp;IF(ДАННЫЕ!BF1966&gt;500,16,IF(ДАННЫЕ!BF1966&gt;350,15,IF(ДАННЫЕ!BF1966&gt;=200,14,IF(ДАННЫЕ!BF1966&gt;=100,13,IF(ДАННЫЕ!BF1966&gt;=50,12,IF(ДАННЫЕ!BF1966&gt;0,11,10))))))&amp;"AR"&amp;IF(ДАННЫЕ!BX1966&gt;0,1,0)&amp;"GD"&amp;B1966&amp;"VV"&amp;IF(E1966&gt;=5,IF(E1966&lt;18,1,0),0)</f>
        <v>VN10CD10AR0GD0VV0</v>
      </c>
      <c r="M1966" s="28" t="str">
        <f>ДАННЫЕ!$I1966&amp;"b"&amp;ДАННЫЕ!$BI1966&amp;"r"&amp;ДАННЫЕ!$BJ1966&amp;"CD"&amp;IF(ДАННЫЕ!BF1966&gt;0,IF(ДАННЫЕ!BF1966&lt;200,1,IF(ДАННЫЕ!BF1966&lt;350,2,3)),0)&amp;"h"&amp;IF(ДАННЫЕ!$BK1966+ДАННЫЕ!$BL1966+ДАННЫЕ!$BM1966&gt;0,1,0)&amp;"x"&amp;ДАННЫЕ!$BK1966&amp;"y"&amp;ДАННЫЕ!$BL1966&amp;"z"&amp;ДАННЫЕ!$BM1966&amp;"c"&amp;IF(ДАННЫЕ!$BK1966+ДАННЫЕ!$BL1966+ДАННЫЕ!$BM1966=3,1,0)&amp;"a"&amp;IF(ДАННЫЕ!$BQ1966+ДАННЫЕ!$BR1966&gt;0,1,0)&amp;"d"&amp;ДАННЫЕ!$BQ1966&amp;"v"&amp;ДАННЫЕ!$BR1966&amp;"p"&amp;ДАННЫЕ!$BS1966&amp;"n"&amp;ДАННЫЕ!$BU1966&amp;"t"&amp;ДАННЫЕ!$BV1966&amp;"o"&amp;ДАННЫЕ!$BT1966&amp;"l"&amp;IF(ДАННЫЕ!$BN1966&gt;0,1,0)&amp;ДАННЫЕ!$BN1966&amp;"g"&amp;ДАННЫЕ!$BO1966&amp;"s"&amp;ДАННЫЕ!$BP1966&amp;"DZ"&amp;IF(ДАННЫЕ!B1966-ДАННЫЕ!G1966 &lt; 60,IF(ДАННЫЕ!B1966-ДАННЫЕ!G1966 &gt;= 0,1,0),0)&amp;"u"&amp;IF(ДАННЫЕ!$CJ1966&gt;0,1,0)</f>
        <v>brCD0h0xyzc0a0dvpntol0gsDZ1u0</v>
      </c>
      <c r="N1966" s="28" t="str">
        <f ca="1">ДАННЫЕ!$F1966&amp;ДАННЫЕ!$I1966&amp;"g"&amp;B1966&amp;"cf"&amp;D1966&amp;"a"&amp;IF(ДАННЫЕ!$BX1966&gt;0,1,0)&amp;IF(ДАННЫЕ!$BF1966&gt;500,1,IF(ДАННЫЕ!$BF1966&gt;350,2,IF(ДАННЫЕ!$BF1966&gt;=200,3,IF(ДАННЫЕ!$BF1966&gt;=100,4,IF(ДАННЫЕ!$BF1966&gt;=50,5,IF(ДАННЫЕ!$BF1966&lt;50,6,0))))))&amp;"AR"&amp;IF(DATEDIF(ДАННЫЕ!$BX1966,ДАННЫЕ!$F$1,"y")&gt;1,1,0)&amp;"VG"&amp;IF(ДАННЫЕ!$BH1966="0",1,0)&amp;"o"&amp;IF(T1966+ДАННЫЕ!$AF1966+ДАННЫЕ!$AG1966+ДАННЫЕ!$AH1966+ДАННЫЕ!$AI1966+ДАННЫЕ!$AJ1966+ДАННЫЕ!$AP1966+ДАННЫЕ!$AQ1966+ДАННЫЕ!$AR1966+ДАННЫЕ!$AU1966+ДАННЫЕ!$AW1966+ДАННЫЕ!$AS1966+ДАННЫЕ!$AT1966&gt;0,1,0)&amp;"x"&amp;ДАННЫЕ!$AG1966&amp;"p"&amp;IF(ДАННЫЕ!$BY1966&gt;0,1,0)&amp;"v"&amp;IF(ДАННЫЕ!$BZ1966&gt;0,1,0)&amp;"n"&amp;ДАННЫЕ!$CA1966&amp;"t"&amp;ДАННЫЕ!$AY1966&amp;"k"&amp;ДАННЫЕ!$CB1966&amp;"q"&amp;ДАННЫЕ!$CC1966&amp;"w"&amp;ДАННЫЕ!$CD1966&amp;"e"&amp;ДАННЫЕ!$CE1966&amp;"m"&amp;ДАННЫЕ!$CF1966&amp;"c"&amp;ДАННЫЕ!$CG1966&amp;"z"&amp;ДАННЫЕ!$CH1966&amp;"d"&amp;IF(H1966=4,1,0)&amp;"s"&amp;IF(ДАННЫЕ!$J1966=1,0,1)&amp;"u"&amp;IF(ДАННЫЕ!$CJ1966&gt;0,1,0)</f>
        <v>g0cf0a06AR1VG0o0xp0v0ntkqwemczd0s1u0</v>
      </c>
      <c r="O1966" s="28" t="str">
        <f>ДАННЫЕ!$I1966&amp;"g"&amp;B1966&amp;A1966&amp;"f"&amp;P1966&amp;"c"&amp;IF(ДАННЫЕ!$U1966&gt;0,1,0)&amp;"s"&amp;IF(ДАННЫЕ!$Q1966&gt;0,IF(YEAR(ДАННЫЕ!$F$1)=YEAR(ДАННЫЕ!$Q1966),IF(MONTH(ДАННЫЕ!$F$1)=MONTH(ДАННЫЕ!$Q1966),111,11),1),0)&amp;"i"&amp;IF(ДАННЫЕ!$R1966+ДАННЫЕ!$S1966+ДАННЫЕ!$T1966=0,0,1)&amp;"h"&amp;IF(ДАННЫЕ!$P1966&gt;0,1,0)&amp;"p"&amp;IF(ДАННЫЕ!$CI1966&gt;0,IF(YEAR(ДАННЫЕ!$F$1)=YEAR(ДАННЫЕ!$CI1966),IF(MONTH(ДАННЫЕ!$F$1)=MONTH(ДАННЫЕ!$CI1966),111,11),1),0)&amp;"d"&amp;IF(ДАННЫЕ!$CJ1966&gt;0,IF(YEAR(ДАННЫЕ!$F$1)=YEAR(ДАННЫЕ!$CJ1966),IF(MONTH(ДАННЫЕ!$F$1)=MONTH(ДАННЫЕ!$CJ1966),111,11),1),0)&amp;"o"&amp;IF(ДАННЫЕ!$CK1966&gt;0,IF(MONTH(ДАННЫЕ!$F$1)=MONTH(ДАННЫЕ!$CK1966),111,11),0)&amp;"v"&amp;IF(ДАННЫЕ!$BE1966&gt;0,IF(MONTH(ДАННЫЕ!$F$1)=MONTH(ДАННЫЕ!$BE1966),111,11),0)</f>
        <v>g00f0c0s0i0h0p0d0o0v0</v>
      </c>
      <c r="P1966" s="15">
        <f t="shared" si="95"/>
        <v>0</v>
      </c>
      <c r="Q1966" s="15">
        <f>IF(ДАННЫЕ!$F$1&gt;ДАННЫЕ!$N1966,IF(YEAR(ДАННЫЕ!$F$1)=YEAR(ДАННЫЕ!M1966),1,0),0)</f>
        <v>0</v>
      </c>
      <c r="R1966" s="15">
        <f>IF(ДАННЫЕ!$F$1&gt;ДАННЫЕ!$N1966,IF(YEAR(ДАННЫЕ!$F$1)=YEAR(ДАННЫЕ!N1966),1,0),0)</f>
        <v>0</v>
      </c>
      <c r="S1966" s="15">
        <f>IF(ДАННЫЕ!$AA1966="2А",1,IF(ДАННЫЕ!$AA1966="2Б",2,IF(ДАННЫЕ!$AA1966="2В",3,IF(ДАННЫЕ!$AA1966=3,4,IF(ДАННЫЕ!$AA1966="4А",5,IF(ДАННЫЕ!$AA1966="4Б",6,IF(ДАННЫЕ!$AA1966="4В",7,IF(ДАННЫЕ!$AA1966=5,8,0))))))))</f>
        <v>0</v>
      </c>
      <c r="T1966" s="15">
        <f>IF(OR(ДАННЫЕ!$AC1966=2,ДАННЫЕ!$AD1966=2,ДАННЫЕ!$AE1966=2),2,IF(OR(ДАННЫЕ!$AC1966=1,ДАННЫЕ!$AD1966=1,ДАННЫЕ!$AE1966=1),1,0))</f>
        <v>0</v>
      </c>
    </row>
    <row r="1967" spans="1:20" x14ac:dyDescent="0.2">
      <c r="A1967" s="78">
        <f>IF(B1967&gt;0,IF(MONTH(ДАННЫЕ!$F$1)=MONTH(ДАННЫЕ!$B1967),1,0),0)</f>
        <v>0</v>
      </c>
      <c r="B1967" s="14">
        <f>IF(ДАННЫЕ!$B1967&gt;0,IF(YEAR(ДАННЫЕ!$F$1)=YEAR(ДАННЫЕ!$B1967),1,0),0)</f>
        <v>0</v>
      </c>
      <c r="C1967" s="14">
        <f>IF(ДАННЫЕ!$CM1967&gt;0,IF(YEAR(ДАННЫЕ!$F$1)=YEAR(ДАННЫЕ!$CM1967),1,0),0)</f>
        <v>0</v>
      </c>
      <c r="D1967" s="14">
        <f>IF(ДАННЫЕ!$CJ1967&gt;0,IF(ДАННЫЕ!$CL1967&gt;ДАННЫЕ!$F$1,1,IF(ДАННЫЕ!$CL1967&gt;0,0,1)),0)</f>
        <v>0</v>
      </c>
      <c r="E1967" s="43" t="str">
        <f ca="1">IF(ДАННЫЕ!$F$1&gt;0,IF(ДАННЫЕ!$G1967&gt;0,DATEDIF(ДАННЫЕ!$G1967,ДАННЫЕ!$F$1,"y"),""),IF(ДАННЫЕ!$G1967&gt;0,DATEDIF(ДАННЫЕ!$G1967,TODAY(),"y"),""))</f>
        <v/>
      </c>
      <c r="F1967" s="43" t="str">
        <f xml:space="preserve"> IF(ДАННЫЕ!$F1967="М",IF(E1967&gt;=18,IF(E1967&lt;60,1,""),""),"")&amp;IF(ДАННЫЕ!$F1967="Ж",IF(E1967&gt;=18,IF(E1967&lt;55,1,""),""),"")</f>
        <v/>
      </c>
      <c r="G1967" s="43" t="str">
        <f xml:space="preserve"> IF(ДАННЫЕ!$F1967="М",IF(E1967&gt;=60,2,""),"")&amp;IF(ДАННЫЕ!$F1967="Ж",IF(E1967&gt;=55,2,""),"")</f>
        <v/>
      </c>
      <c r="H1967" s="43" t="str">
        <f t="shared" ca="1" si="93"/>
        <v/>
      </c>
      <c r="I1967" s="43" t="str">
        <f t="shared" ca="1" si="94"/>
        <v>03</v>
      </c>
      <c r="J1967" s="28" t="str">
        <f ca="1">ДАННЫЕ!$F1967&amp;H1967&amp;I1967&amp;ДАННЫЕ!$I1967&amp;"m"&amp;IF(ДАННЫЕ!$I1967&gt;0,IF(ДАННЫЕ!$J1967&gt;0,0,1),"")&amp;"f"&amp;IF(ДАННЫЕ!$R1967&gt;0,IF(YEAR(ДАННЫЕ!$F$1)=YEAR(ДАННЫЕ!$R1967),1,0),0)&amp;"z"&amp;ДАННЫЕ!$R1967&amp;"p"&amp;ДАННЫЕ!$S1967&amp;"i"&amp;ДАННЫЕ!$T1967&amp;"h"&amp;ДАННЫЕ!$K1967&amp;"be"&amp;ДАННЫЕ!$BI1967&amp;"CD"&amp;IF(ДАННЫЕ!BF1967&gt;500,4,IF(ДАННЫЕ!BF1967&gt;350,3,IF(ДАННЫЕ!BF1967&gt;200,2,IF(ДАННЫЕ!BF1967&gt;0,1,0))))&amp;"g"&amp;B1967&amp;"d"&amp;H1967&amp;"l"&amp;ДАННЫЕ!AT1967&amp;"a"&amp;ДАННЫЕ!$V1967&amp;"v"&amp;R1967&amp;"k"&amp;ДАННЫЕ!$U1967&amp;"s"&amp;ДАННЫЕ!$Y1967&amp;"t"&amp;ДАННЫЕ!$X1967&amp;"b"&amp;IF(ДАННЫЕ!$Q1967&gt;1,1,0)&amp;"PP"&amp;ДАННЫЕ!Z1967&amp;"c"&amp;S1967&amp;"x"&amp;IF(ДАННЫЕ!$BY1967&gt;0,IF(YEAR(ДАННЫЕ!$F$1)=YEAR(ДАННЫЕ!$BY1967),1,0),0)&amp;"n"&amp;IF(ДАННЫЕ!$BZ1967&gt;0,IF(YEAR(ДАННЫЕ!$F$1)=YEAR(ДАННЫЕ!$BZ1967),1,0),0)&amp;"u"&amp;D1967&amp;"z"&amp;IF(ДАННЫЕ!$CL1967&gt;0,IF(YEAR(ДАННЫЕ!$F$1)&gt;YEAR(ДАННЫЕ!$CL1967),11,12),0)</f>
        <v>03mf0zpihbeCD0g0dlav0kstb0PPc0x0n0u0z0</v>
      </c>
      <c r="K1967" s="28" t="str">
        <f ca="1">ДАННЫЕ!$I1967&amp;"x"&amp;B1967&amp;"w"&amp;IF(T1967+ДАННЫЕ!AD1967+ДАННЫЕ!AE1967+ДАННЫЕ!AF1967+ДАННЫЕ!AG1967+ДАННЫЕ!AH1967+ДАННЫЕ!$AL1967+ДАННЫЕ!AI1967+ДАННЫЕ!AJ1967+ДАННЫЕ!AK1967+ДАННЫЕ!AP1967+ДАННЫЕ!AQ1967+ДАННЫЕ!AR1967+ДАННЫЕ!$AM1967+ДАННЫЕ!$AN1967+ДАННЫЕ!AS1967+ДАННЫЕ!AT1967&gt;0,1,0)&amp;IF(OR(T1967=2,ДАННЫЕ!AD1967=2,ДАННЫЕ!AE1967=2,ДАННЫЕ!AF1967=2,ДАННЫЕ!AG1967=2,ДАННЫЕ!AH1967=2,ДАННЫЕ!$AL1967=2,ДАННЫЕ!AI1967=2,ДАННЫЕ!AJ1967=2,ДАННЫЕ!AK1967=2,ДАННЫЕ!AP1967=2,ДАННЫЕ!AQ1967=2,ДАННЫЕ!AR1967=2,ДАННЫЕ!$AM1967=2,ДАННЫЕ!$AN1967=2,ДАННЫЕ!AS1967=2,ДАННЫЕ!AT1967=2),2,0)&amp;"t"&amp;IF(T1967&gt;0,"1"&amp;T1967,"00")&amp;"f"&amp;IF(ДАННЫЕ!$AC1967,"1"&amp;ДАННЫЕ!$AC1967,"00")&amp;"b"&amp;IF(ДАННЫЕ!$AD1967,"1"&amp;ДАННЫЕ!$AD1967,"00")&amp;"g"&amp;IF(ДАННЫЕ!$AF1967,"1"&amp;ДАННЫЕ!$AF1967,"00")&amp;"c"&amp;IF(ДАННЫЕ!$AG1967,"1"&amp;ДАННЫЕ!$AG1967,"00")&amp;"i"&amp;IF(ДАННЫЕ!$AH1967,"1"&amp;ДАННЫЕ!$AH1967,"00")&amp;"r"&amp;IF(ДАННЫЕ!$AL1967,"1"&amp;ДАННЫЕ!$AL1967,"00")&amp;"m"&amp;IF(ДАННЫЕ!$AI1967,"1"&amp;ДАННЫЕ!$AI1967,"00")&amp;"hS"&amp;IF(ДАННЫЕ!$AJ1967,"1"&amp;ДАННЫЕ!$AJ1967,"00")&amp;"hZ"&amp;IF(ДАННЫЕ!$AK1967,"1"&amp;ДАННЫЕ!$AK1967,"00")&amp;"p"&amp;IF(ДАННЫЕ!$AP1967,"1"&amp;ДАННЫЕ!$AP1967,"00")&amp;"k"&amp;IF(ДАННЫЕ!$AQ1967,"1"&amp;ДАННЫЕ!$AQ1967,"00")&amp;"z"&amp;IF(ДАННЫЕ!$AR1967,"1"&amp;ДАННЫЕ!$AR1967,"00")&amp;"j"&amp;IF(ДАННЫЕ!$AM1967,"1"&amp;ДАННЫЕ!$AM1967,"00")&amp;"n"&amp;IF(ДАННЫЕ!$AN1967,"1"&amp;ДАННЫЕ!$AN1967,"00")&amp;"E"&amp;ДАННЫЕ!BI1967&amp;"L"&amp;ДАННЫЕ!AO1967&amp;"h"&amp;IF(ДАННЫЕ!$AU1967&gt;0,1,0)&amp;"v"&amp;IF(ДАННЫЕ!$AW1967&gt;0,1,0)&amp;"a"&amp;IF(ДАННЫЕ!$AS1967,"1"&amp;ДАННЫЕ!$AS1967,"00")&amp;"s"&amp;IF(ДАННЫЕ!$AT1967,"1"&amp;ДАННЫЕ!$AT1967,"00")&amp;"u"&amp;IF(ДАННЫЕ!$CJ1967&gt;0,1,0)&amp;"y"&amp;B1967&amp;"d"&amp;H1967&amp;"e"&amp;F1967&amp;G1967</f>
        <v>x0w00t00f00b00g00c00i00r00m00hS00hZ00p00k00z00j00n00ELh0v0a00s00u0y0de</v>
      </c>
      <c r="L1967" s="28" t="str">
        <f ca="1">ДАННЫЕ!$I1967&amp;"VN"&amp;IF(ДАННЫЕ!AW1967&gt;0,11,10)&amp;"CD"&amp;IF(ДАННЫЕ!BF1967&gt;500,16,IF(ДАННЫЕ!BF1967&gt;350,15,IF(ДАННЫЕ!BF1967&gt;=200,14,IF(ДАННЫЕ!BF1967&gt;=100,13,IF(ДАННЫЕ!BF1967&gt;=50,12,IF(ДАННЫЕ!BF1967&gt;0,11,10))))))&amp;"AR"&amp;IF(ДАННЫЕ!BX1967&gt;0,1,0)&amp;"GD"&amp;B1967&amp;"VV"&amp;IF(E1967&gt;=5,IF(E1967&lt;18,1,0),0)</f>
        <v>VN10CD10AR0GD0VV0</v>
      </c>
      <c r="M1967" s="28" t="str">
        <f>ДАННЫЕ!$I1967&amp;"b"&amp;ДАННЫЕ!$BI1967&amp;"r"&amp;ДАННЫЕ!$BJ1967&amp;"CD"&amp;IF(ДАННЫЕ!BF1967&gt;0,IF(ДАННЫЕ!BF1967&lt;200,1,IF(ДАННЫЕ!BF1967&lt;350,2,3)),0)&amp;"h"&amp;IF(ДАННЫЕ!$BK1967+ДАННЫЕ!$BL1967+ДАННЫЕ!$BM1967&gt;0,1,0)&amp;"x"&amp;ДАННЫЕ!$BK1967&amp;"y"&amp;ДАННЫЕ!$BL1967&amp;"z"&amp;ДАННЫЕ!$BM1967&amp;"c"&amp;IF(ДАННЫЕ!$BK1967+ДАННЫЕ!$BL1967+ДАННЫЕ!$BM1967=3,1,0)&amp;"a"&amp;IF(ДАННЫЕ!$BQ1967+ДАННЫЕ!$BR1967&gt;0,1,0)&amp;"d"&amp;ДАННЫЕ!$BQ1967&amp;"v"&amp;ДАННЫЕ!$BR1967&amp;"p"&amp;ДАННЫЕ!$BS1967&amp;"n"&amp;ДАННЫЕ!$BU1967&amp;"t"&amp;ДАННЫЕ!$BV1967&amp;"o"&amp;ДАННЫЕ!$BT1967&amp;"l"&amp;IF(ДАННЫЕ!$BN1967&gt;0,1,0)&amp;ДАННЫЕ!$BN1967&amp;"g"&amp;ДАННЫЕ!$BO1967&amp;"s"&amp;ДАННЫЕ!$BP1967&amp;"DZ"&amp;IF(ДАННЫЕ!B1967-ДАННЫЕ!G1967 &lt; 60,IF(ДАННЫЕ!B1967-ДАННЫЕ!G1967 &gt;= 0,1,0),0)&amp;"u"&amp;IF(ДАННЫЕ!$CJ1967&gt;0,1,0)</f>
        <v>brCD0h0xyzc0a0dvpntol0gsDZ1u0</v>
      </c>
      <c r="N1967" s="28" t="str">
        <f ca="1">ДАННЫЕ!$F1967&amp;ДАННЫЕ!$I1967&amp;"g"&amp;B1967&amp;"cf"&amp;D1967&amp;"a"&amp;IF(ДАННЫЕ!$BX1967&gt;0,1,0)&amp;IF(ДАННЫЕ!$BF1967&gt;500,1,IF(ДАННЫЕ!$BF1967&gt;350,2,IF(ДАННЫЕ!$BF1967&gt;=200,3,IF(ДАННЫЕ!$BF1967&gt;=100,4,IF(ДАННЫЕ!$BF1967&gt;=50,5,IF(ДАННЫЕ!$BF1967&lt;50,6,0))))))&amp;"AR"&amp;IF(DATEDIF(ДАННЫЕ!$BX1967,ДАННЫЕ!$F$1,"y")&gt;1,1,0)&amp;"VG"&amp;IF(ДАННЫЕ!$BH1967="0",1,0)&amp;"o"&amp;IF(T1967+ДАННЫЕ!$AF1967+ДАННЫЕ!$AG1967+ДАННЫЕ!$AH1967+ДАННЫЕ!$AI1967+ДАННЫЕ!$AJ1967+ДАННЫЕ!$AP1967+ДАННЫЕ!$AQ1967+ДАННЫЕ!$AR1967+ДАННЫЕ!$AU1967+ДАННЫЕ!$AW1967+ДАННЫЕ!$AS1967+ДАННЫЕ!$AT1967&gt;0,1,0)&amp;"x"&amp;ДАННЫЕ!$AG1967&amp;"p"&amp;IF(ДАННЫЕ!$BY1967&gt;0,1,0)&amp;"v"&amp;IF(ДАННЫЕ!$BZ1967&gt;0,1,0)&amp;"n"&amp;ДАННЫЕ!$CA1967&amp;"t"&amp;ДАННЫЕ!$AY1967&amp;"k"&amp;ДАННЫЕ!$CB1967&amp;"q"&amp;ДАННЫЕ!$CC1967&amp;"w"&amp;ДАННЫЕ!$CD1967&amp;"e"&amp;ДАННЫЕ!$CE1967&amp;"m"&amp;ДАННЫЕ!$CF1967&amp;"c"&amp;ДАННЫЕ!$CG1967&amp;"z"&amp;ДАННЫЕ!$CH1967&amp;"d"&amp;IF(H1967=4,1,0)&amp;"s"&amp;IF(ДАННЫЕ!$J1967=1,0,1)&amp;"u"&amp;IF(ДАННЫЕ!$CJ1967&gt;0,1,0)</f>
        <v>g0cf0a06AR1VG0o0xp0v0ntkqwemczd0s1u0</v>
      </c>
      <c r="O1967" s="28" t="str">
        <f>ДАННЫЕ!$I1967&amp;"g"&amp;B1967&amp;A1967&amp;"f"&amp;P1967&amp;"c"&amp;IF(ДАННЫЕ!$U1967&gt;0,1,0)&amp;"s"&amp;IF(ДАННЫЕ!$Q1967&gt;0,IF(YEAR(ДАННЫЕ!$F$1)=YEAR(ДАННЫЕ!$Q1967),IF(MONTH(ДАННЫЕ!$F$1)=MONTH(ДАННЫЕ!$Q1967),111,11),1),0)&amp;"i"&amp;IF(ДАННЫЕ!$R1967+ДАННЫЕ!$S1967+ДАННЫЕ!$T1967=0,0,1)&amp;"h"&amp;IF(ДАННЫЕ!$P1967&gt;0,1,0)&amp;"p"&amp;IF(ДАННЫЕ!$CI1967&gt;0,IF(YEAR(ДАННЫЕ!$F$1)=YEAR(ДАННЫЕ!$CI1967),IF(MONTH(ДАННЫЕ!$F$1)=MONTH(ДАННЫЕ!$CI1967),111,11),1),0)&amp;"d"&amp;IF(ДАННЫЕ!$CJ1967&gt;0,IF(YEAR(ДАННЫЕ!$F$1)=YEAR(ДАННЫЕ!$CJ1967),IF(MONTH(ДАННЫЕ!$F$1)=MONTH(ДАННЫЕ!$CJ1967),111,11),1),0)&amp;"o"&amp;IF(ДАННЫЕ!$CK1967&gt;0,IF(MONTH(ДАННЫЕ!$F$1)=MONTH(ДАННЫЕ!$CK1967),111,11),0)&amp;"v"&amp;IF(ДАННЫЕ!$BE1967&gt;0,IF(MONTH(ДАННЫЕ!$F$1)=MONTH(ДАННЫЕ!$BE1967),111,11),0)</f>
        <v>g00f0c0s0i0h0p0d0o0v0</v>
      </c>
      <c r="P1967" s="15">
        <f t="shared" si="95"/>
        <v>0</v>
      </c>
      <c r="Q1967" s="15">
        <f>IF(ДАННЫЕ!$F$1&gt;ДАННЫЕ!$N1967,IF(YEAR(ДАННЫЕ!$F$1)=YEAR(ДАННЫЕ!M1967),1,0),0)</f>
        <v>0</v>
      </c>
      <c r="R1967" s="15">
        <f>IF(ДАННЫЕ!$F$1&gt;ДАННЫЕ!$N1967,IF(YEAR(ДАННЫЕ!$F$1)=YEAR(ДАННЫЕ!N1967),1,0),0)</f>
        <v>0</v>
      </c>
      <c r="S1967" s="15">
        <f>IF(ДАННЫЕ!$AA1967="2А",1,IF(ДАННЫЕ!$AA1967="2Б",2,IF(ДАННЫЕ!$AA1967="2В",3,IF(ДАННЫЕ!$AA1967=3,4,IF(ДАННЫЕ!$AA1967="4А",5,IF(ДАННЫЕ!$AA1967="4Б",6,IF(ДАННЫЕ!$AA1967="4В",7,IF(ДАННЫЕ!$AA1967=5,8,0))))))))</f>
        <v>0</v>
      </c>
      <c r="T1967" s="15">
        <f>IF(OR(ДАННЫЕ!$AC1967=2,ДАННЫЕ!$AD1967=2,ДАННЫЕ!$AE1967=2),2,IF(OR(ДАННЫЕ!$AC1967=1,ДАННЫЕ!$AD1967=1,ДАННЫЕ!$AE1967=1),1,0))</f>
        <v>0</v>
      </c>
    </row>
    <row r="1968" spans="1:20" x14ac:dyDescent="0.2">
      <c r="A1968" s="78">
        <f>IF(B1968&gt;0,IF(MONTH(ДАННЫЕ!$F$1)=MONTH(ДАННЫЕ!$B1968),1,0),0)</f>
        <v>0</v>
      </c>
      <c r="B1968" s="14">
        <f>IF(ДАННЫЕ!$B1968&gt;0,IF(YEAR(ДАННЫЕ!$F$1)=YEAR(ДАННЫЕ!$B1968),1,0),0)</f>
        <v>0</v>
      </c>
      <c r="C1968" s="14">
        <f>IF(ДАННЫЕ!$CM1968&gt;0,IF(YEAR(ДАННЫЕ!$F$1)=YEAR(ДАННЫЕ!$CM1968),1,0),0)</f>
        <v>0</v>
      </c>
      <c r="D1968" s="14">
        <f>IF(ДАННЫЕ!$CJ1968&gt;0,IF(ДАННЫЕ!$CL1968&gt;ДАННЫЕ!$F$1,1,IF(ДАННЫЕ!$CL1968&gt;0,0,1)),0)</f>
        <v>0</v>
      </c>
      <c r="E1968" s="43" t="str">
        <f ca="1">IF(ДАННЫЕ!$F$1&gt;0,IF(ДАННЫЕ!$G1968&gt;0,DATEDIF(ДАННЫЕ!$G1968,ДАННЫЕ!$F$1,"y"),""),IF(ДАННЫЕ!$G1968&gt;0,DATEDIF(ДАННЫЕ!$G1968,TODAY(),"y"),""))</f>
        <v/>
      </c>
      <c r="F1968" s="43" t="str">
        <f xml:space="preserve"> IF(ДАННЫЕ!$F1968="М",IF(E1968&gt;=18,IF(E1968&lt;60,1,""),""),"")&amp;IF(ДАННЫЕ!$F1968="Ж",IF(E1968&gt;=18,IF(E1968&lt;55,1,""),""),"")</f>
        <v/>
      </c>
      <c r="G1968" s="43" t="str">
        <f xml:space="preserve"> IF(ДАННЫЕ!$F1968="М",IF(E1968&gt;=60,2,""),"")&amp;IF(ДАННЫЕ!$F1968="Ж",IF(E1968&gt;=55,2,""),"")</f>
        <v/>
      </c>
      <c r="H1968" s="43" t="str">
        <f t="shared" ca="1" si="93"/>
        <v/>
      </c>
      <c r="I1968" s="43" t="str">
        <f t="shared" ca="1" si="94"/>
        <v>03</v>
      </c>
      <c r="J1968" s="28" t="str">
        <f ca="1">ДАННЫЕ!$F1968&amp;H1968&amp;I1968&amp;ДАННЫЕ!$I1968&amp;"m"&amp;IF(ДАННЫЕ!$I1968&gt;0,IF(ДАННЫЕ!$J1968&gt;0,0,1),"")&amp;"f"&amp;IF(ДАННЫЕ!$R1968&gt;0,IF(YEAR(ДАННЫЕ!$F$1)=YEAR(ДАННЫЕ!$R1968),1,0),0)&amp;"z"&amp;ДАННЫЕ!$R1968&amp;"p"&amp;ДАННЫЕ!$S1968&amp;"i"&amp;ДАННЫЕ!$T1968&amp;"h"&amp;ДАННЫЕ!$K1968&amp;"be"&amp;ДАННЫЕ!$BI1968&amp;"CD"&amp;IF(ДАННЫЕ!BF1968&gt;500,4,IF(ДАННЫЕ!BF1968&gt;350,3,IF(ДАННЫЕ!BF1968&gt;200,2,IF(ДАННЫЕ!BF1968&gt;0,1,0))))&amp;"g"&amp;B1968&amp;"d"&amp;H1968&amp;"l"&amp;ДАННЫЕ!AT1968&amp;"a"&amp;ДАННЫЕ!$V1968&amp;"v"&amp;R1968&amp;"k"&amp;ДАННЫЕ!$U1968&amp;"s"&amp;ДАННЫЕ!$Y1968&amp;"t"&amp;ДАННЫЕ!$X1968&amp;"b"&amp;IF(ДАННЫЕ!$Q1968&gt;1,1,0)&amp;"PP"&amp;ДАННЫЕ!Z1968&amp;"c"&amp;S1968&amp;"x"&amp;IF(ДАННЫЕ!$BY1968&gt;0,IF(YEAR(ДАННЫЕ!$F$1)=YEAR(ДАННЫЕ!$BY1968),1,0),0)&amp;"n"&amp;IF(ДАННЫЕ!$BZ1968&gt;0,IF(YEAR(ДАННЫЕ!$F$1)=YEAR(ДАННЫЕ!$BZ1968),1,0),0)&amp;"u"&amp;D1968&amp;"z"&amp;IF(ДАННЫЕ!$CL1968&gt;0,IF(YEAR(ДАННЫЕ!$F$1)&gt;YEAR(ДАННЫЕ!$CL1968),11,12),0)</f>
        <v>03mf0zpihbeCD0g0dlav0kstb0PPc0x0n0u0z0</v>
      </c>
      <c r="K1968" s="28" t="str">
        <f ca="1">ДАННЫЕ!$I1968&amp;"x"&amp;B1968&amp;"w"&amp;IF(T1968+ДАННЫЕ!AD1968+ДАННЫЕ!AE1968+ДАННЫЕ!AF1968+ДАННЫЕ!AG1968+ДАННЫЕ!AH1968+ДАННЫЕ!$AL1968+ДАННЫЕ!AI1968+ДАННЫЕ!AJ1968+ДАННЫЕ!AK1968+ДАННЫЕ!AP1968+ДАННЫЕ!AQ1968+ДАННЫЕ!AR1968+ДАННЫЕ!$AM1968+ДАННЫЕ!$AN1968+ДАННЫЕ!AS1968+ДАННЫЕ!AT1968&gt;0,1,0)&amp;IF(OR(T1968=2,ДАННЫЕ!AD1968=2,ДАННЫЕ!AE1968=2,ДАННЫЕ!AF1968=2,ДАННЫЕ!AG1968=2,ДАННЫЕ!AH1968=2,ДАННЫЕ!$AL1968=2,ДАННЫЕ!AI1968=2,ДАННЫЕ!AJ1968=2,ДАННЫЕ!AK1968=2,ДАННЫЕ!AP1968=2,ДАННЫЕ!AQ1968=2,ДАННЫЕ!AR1968=2,ДАННЫЕ!$AM1968=2,ДАННЫЕ!$AN1968=2,ДАННЫЕ!AS1968=2,ДАННЫЕ!AT1968=2),2,0)&amp;"t"&amp;IF(T1968&gt;0,"1"&amp;T1968,"00")&amp;"f"&amp;IF(ДАННЫЕ!$AC1968,"1"&amp;ДАННЫЕ!$AC1968,"00")&amp;"b"&amp;IF(ДАННЫЕ!$AD1968,"1"&amp;ДАННЫЕ!$AD1968,"00")&amp;"g"&amp;IF(ДАННЫЕ!$AF1968,"1"&amp;ДАННЫЕ!$AF1968,"00")&amp;"c"&amp;IF(ДАННЫЕ!$AG1968,"1"&amp;ДАННЫЕ!$AG1968,"00")&amp;"i"&amp;IF(ДАННЫЕ!$AH1968,"1"&amp;ДАННЫЕ!$AH1968,"00")&amp;"r"&amp;IF(ДАННЫЕ!$AL1968,"1"&amp;ДАННЫЕ!$AL1968,"00")&amp;"m"&amp;IF(ДАННЫЕ!$AI1968,"1"&amp;ДАННЫЕ!$AI1968,"00")&amp;"hS"&amp;IF(ДАННЫЕ!$AJ1968,"1"&amp;ДАННЫЕ!$AJ1968,"00")&amp;"hZ"&amp;IF(ДАННЫЕ!$AK1968,"1"&amp;ДАННЫЕ!$AK1968,"00")&amp;"p"&amp;IF(ДАННЫЕ!$AP1968,"1"&amp;ДАННЫЕ!$AP1968,"00")&amp;"k"&amp;IF(ДАННЫЕ!$AQ1968,"1"&amp;ДАННЫЕ!$AQ1968,"00")&amp;"z"&amp;IF(ДАННЫЕ!$AR1968,"1"&amp;ДАННЫЕ!$AR1968,"00")&amp;"j"&amp;IF(ДАННЫЕ!$AM1968,"1"&amp;ДАННЫЕ!$AM1968,"00")&amp;"n"&amp;IF(ДАННЫЕ!$AN1968,"1"&amp;ДАННЫЕ!$AN1968,"00")&amp;"E"&amp;ДАННЫЕ!BI1968&amp;"L"&amp;ДАННЫЕ!AO1968&amp;"h"&amp;IF(ДАННЫЕ!$AU1968&gt;0,1,0)&amp;"v"&amp;IF(ДАННЫЕ!$AW1968&gt;0,1,0)&amp;"a"&amp;IF(ДАННЫЕ!$AS1968,"1"&amp;ДАННЫЕ!$AS1968,"00")&amp;"s"&amp;IF(ДАННЫЕ!$AT1968,"1"&amp;ДАННЫЕ!$AT1968,"00")&amp;"u"&amp;IF(ДАННЫЕ!$CJ1968&gt;0,1,0)&amp;"y"&amp;B1968&amp;"d"&amp;H1968&amp;"e"&amp;F1968&amp;G1968</f>
        <v>x0w00t00f00b00g00c00i00r00m00hS00hZ00p00k00z00j00n00ELh0v0a00s00u0y0de</v>
      </c>
      <c r="L1968" s="28" t="str">
        <f ca="1">ДАННЫЕ!$I1968&amp;"VN"&amp;IF(ДАННЫЕ!AW1968&gt;0,11,10)&amp;"CD"&amp;IF(ДАННЫЕ!BF1968&gt;500,16,IF(ДАННЫЕ!BF1968&gt;350,15,IF(ДАННЫЕ!BF1968&gt;=200,14,IF(ДАННЫЕ!BF1968&gt;=100,13,IF(ДАННЫЕ!BF1968&gt;=50,12,IF(ДАННЫЕ!BF1968&gt;0,11,10))))))&amp;"AR"&amp;IF(ДАННЫЕ!BX1968&gt;0,1,0)&amp;"GD"&amp;B1968&amp;"VV"&amp;IF(E1968&gt;=5,IF(E1968&lt;18,1,0),0)</f>
        <v>VN10CD10AR0GD0VV0</v>
      </c>
      <c r="M1968" s="28" t="str">
        <f>ДАННЫЕ!$I1968&amp;"b"&amp;ДАННЫЕ!$BI1968&amp;"r"&amp;ДАННЫЕ!$BJ1968&amp;"CD"&amp;IF(ДАННЫЕ!BF1968&gt;0,IF(ДАННЫЕ!BF1968&lt;200,1,IF(ДАННЫЕ!BF1968&lt;350,2,3)),0)&amp;"h"&amp;IF(ДАННЫЕ!$BK1968+ДАННЫЕ!$BL1968+ДАННЫЕ!$BM1968&gt;0,1,0)&amp;"x"&amp;ДАННЫЕ!$BK1968&amp;"y"&amp;ДАННЫЕ!$BL1968&amp;"z"&amp;ДАННЫЕ!$BM1968&amp;"c"&amp;IF(ДАННЫЕ!$BK1968+ДАННЫЕ!$BL1968+ДАННЫЕ!$BM1968=3,1,0)&amp;"a"&amp;IF(ДАННЫЕ!$BQ1968+ДАННЫЕ!$BR1968&gt;0,1,0)&amp;"d"&amp;ДАННЫЕ!$BQ1968&amp;"v"&amp;ДАННЫЕ!$BR1968&amp;"p"&amp;ДАННЫЕ!$BS1968&amp;"n"&amp;ДАННЫЕ!$BU1968&amp;"t"&amp;ДАННЫЕ!$BV1968&amp;"o"&amp;ДАННЫЕ!$BT1968&amp;"l"&amp;IF(ДАННЫЕ!$BN1968&gt;0,1,0)&amp;ДАННЫЕ!$BN1968&amp;"g"&amp;ДАННЫЕ!$BO1968&amp;"s"&amp;ДАННЫЕ!$BP1968&amp;"DZ"&amp;IF(ДАННЫЕ!B1968-ДАННЫЕ!G1968 &lt; 60,IF(ДАННЫЕ!B1968-ДАННЫЕ!G1968 &gt;= 0,1,0),0)&amp;"u"&amp;IF(ДАННЫЕ!$CJ1968&gt;0,1,0)</f>
        <v>brCD0h0xyzc0a0dvpntol0gsDZ1u0</v>
      </c>
      <c r="N1968" s="28" t="str">
        <f ca="1">ДАННЫЕ!$F1968&amp;ДАННЫЕ!$I1968&amp;"g"&amp;B1968&amp;"cf"&amp;D1968&amp;"a"&amp;IF(ДАННЫЕ!$BX1968&gt;0,1,0)&amp;IF(ДАННЫЕ!$BF1968&gt;500,1,IF(ДАННЫЕ!$BF1968&gt;350,2,IF(ДАННЫЕ!$BF1968&gt;=200,3,IF(ДАННЫЕ!$BF1968&gt;=100,4,IF(ДАННЫЕ!$BF1968&gt;=50,5,IF(ДАННЫЕ!$BF1968&lt;50,6,0))))))&amp;"AR"&amp;IF(DATEDIF(ДАННЫЕ!$BX1968,ДАННЫЕ!$F$1,"y")&gt;1,1,0)&amp;"VG"&amp;IF(ДАННЫЕ!$BH1968="0",1,0)&amp;"o"&amp;IF(T1968+ДАННЫЕ!$AF1968+ДАННЫЕ!$AG1968+ДАННЫЕ!$AH1968+ДАННЫЕ!$AI1968+ДАННЫЕ!$AJ1968+ДАННЫЕ!$AP1968+ДАННЫЕ!$AQ1968+ДАННЫЕ!$AR1968+ДАННЫЕ!$AU1968+ДАННЫЕ!$AW1968+ДАННЫЕ!$AS1968+ДАННЫЕ!$AT1968&gt;0,1,0)&amp;"x"&amp;ДАННЫЕ!$AG1968&amp;"p"&amp;IF(ДАННЫЕ!$BY1968&gt;0,1,0)&amp;"v"&amp;IF(ДАННЫЕ!$BZ1968&gt;0,1,0)&amp;"n"&amp;ДАННЫЕ!$CA1968&amp;"t"&amp;ДАННЫЕ!$AY1968&amp;"k"&amp;ДАННЫЕ!$CB1968&amp;"q"&amp;ДАННЫЕ!$CC1968&amp;"w"&amp;ДАННЫЕ!$CD1968&amp;"e"&amp;ДАННЫЕ!$CE1968&amp;"m"&amp;ДАННЫЕ!$CF1968&amp;"c"&amp;ДАННЫЕ!$CG1968&amp;"z"&amp;ДАННЫЕ!$CH1968&amp;"d"&amp;IF(H1968=4,1,0)&amp;"s"&amp;IF(ДАННЫЕ!$J1968=1,0,1)&amp;"u"&amp;IF(ДАННЫЕ!$CJ1968&gt;0,1,0)</f>
        <v>g0cf0a06AR1VG0o0xp0v0ntkqwemczd0s1u0</v>
      </c>
      <c r="O1968" s="28" t="str">
        <f>ДАННЫЕ!$I1968&amp;"g"&amp;B1968&amp;A1968&amp;"f"&amp;P1968&amp;"c"&amp;IF(ДАННЫЕ!$U1968&gt;0,1,0)&amp;"s"&amp;IF(ДАННЫЕ!$Q1968&gt;0,IF(YEAR(ДАННЫЕ!$F$1)=YEAR(ДАННЫЕ!$Q1968),IF(MONTH(ДАННЫЕ!$F$1)=MONTH(ДАННЫЕ!$Q1968),111,11),1),0)&amp;"i"&amp;IF(ДАННЫЕ!$R1968+ДАННЫЕ!$S1968+ДАННЫЕ!$T1968=0,0,1)&amp;"h"&amp;IF(ДАННЫЕ!$P1968&gt;0,1,0)&amp;"p"&amp;IF(ДАННЫЕ!$CI1968&gt;0,IF(YEAR(ДАННЫЕ!$F$1)=YEAR(ДАННЫЕ!$CI1968),IF(MONTH(ДАННЫЕ!$F$1)=MONTH(ДАННЫЕ!$CI1968),111,11),1),0)&amp;"d"&amp;IF(ДАННЫЕ!$CJ1968&gt;0,IF(YEAR(ДАННЫЕ!$F$1)=YEAR(ДАННЫЕ!$CJ1968),IF(MONTH(ДАННЫЕ!$F$1)=MONTH(ДАННЫЕ!$CJ1968),111,11),1),0)&amp;"o"&amp;IF(ДАННЫЕ!$CK1968&gt;0,IF(MONTH(ДАННЫЕ!$F$1)=MONTH(ДАННЫЕ!$CK1968),111,11),0)&amp;"v"&amp;IF(ДАННЫЕ!$BE1968&gt;0,IF(MONTH(ДАННЫЕ!$F$1)=MONTH(ДАННЫЕ!$BE1968),111,11),0)</f>
        <v>g00f0c0s0i0h0p0d0o0v0</v>
      </c>
      <c r="P1968" s="15">
        <f t="shared" si="95"/>
        <v>0</v>
      </c>
      <c r="Q1968" s="15">
        <f>IF(ДАННЫЕ!$F$1&gt;ДАННЫЕ!$N1968,IF(YEAR(ДАННЫЕ!$F$1)=YEAR(ДАННЫЕ!M1968),1,0),0)</f>
        <v>0</v>
      </c>
      <c r="R1968" s="15">
        <f>IF(ДАННЫЕ!$F$1&gt;ДАННЫЕ!$N1968,IF(YEAR(ДАННЫЕ!$F$1)=YEAR(ДАННЫЕ!N1968),1,0),0)</f>
        <v>0</v>
      </c>
      <c r="S1968" s="15">
        <f>IF(ДАННЫЕ!$AA1968="2А",1,IF(ДАННЫЕ!$AA1968="2Б",2,IF(ДАННЫЕ!$AA1968="2В",3,IF(ДАННЫЕ!$AA1968=3,4,IF(ДАННЫЕ!$AA1968="4А",5,IF(ДАННЫЕ!$AA1968="4Б",6,IF(ДАННЫЕ!$AA1968="4В",7,IF(ДАННЫЕ!$AA1968=5,8,0))))))))</f>
        <v>0</v>
      </c>
      <c r="T1968" s="15">
        <f>IF(OR(ДАННЫЕ!$AC1968=2,ДАННЫЕ!$AD1968=2,ДАННЫЕ!$AE1968=2),2,IF(OR(ДАННЫЕ!$AC1968=1,ДАННЫЕ!$AD1968=1,ДАННЫЕ!$AE1968=1),1,0))</f>
        <v>0</v>
      </c>
    </row>
    <row r="1969" spans="1:20" x14ac:dyDescent="0.2">
      <c r="A1969" s="78">
        <f>IF(B1969&gt;0,IF(MONTH(ДАННЫЕ!$F$1)=MONTH(ДАННЫЕ!$B1969),1,0),0)</f>
        <v>0</v>
      </c>
      <c r="B1969" s="14">
        <f>IF(ДАННЫЕ!$B1969&gt;0,IF(YEAR(ДАННЫЕ!$F$1)=YEAR(ДАННЫЕ!$B1969),1,0),0)</f>
        <v>0</v>
      </c>
      <c r="C1969" s="14">
        <f>IF(ДАННЫЕ!$CM1969&gt;0,IF(YEAR(ДАННЫЕ!$F$1)=YEAR(ДАННЫЕ!$CM1969),1,0),0)</f>
        <v>0</v>
      </c>
      <c r="D1969" s="14">
        <f>IF(ДАННЫЕ!$CJ1969&gt;0,IF(ДАННЫЕ!$CL1969&gt;ДАННЫЕ!$F$1,1,IF(ДАННЫЕ!$CL1969&gt;0,0,1)),0)</f>
        <v>0</v>
      </c>
      <c r="E1969" s="43" t="str">
        <f ca="1">IF(ДАННЫЕ!$F$1&gt;0,IF(ДАННЫЕ!$G1969&gt;0,DATEDIF(ДАННЫЕ!$G1969,ДАННЫЕ!$F$1,"y"),""),IF(ДАННЫЕ!$G1969&gt;0,DATEDIF(ДАННЫЕ!$G1969,TODAY(),"y"),""))</f>
        <v/>
      </c>
      <c r="F1969" s="43" t="str">
        <f xml:space="preserve"> IF(ДАННЫЕ!$F1969="М",IF(E1969&gt;=18,IF(E1969&lt;60,1,""),""),"")&amp;IF(ДАННЫЕ!$F1969="Ж",IF(E1969&gt;=18,IF(E1969&lt;55,1,""),""),"")</f>
        <v/>
      </c>
      <c r="G1969" s="43" t="str">
        <f xml:space="preserve"> IF(ДАННЫЕ!$F1969="М",IF(E1969&gt;=60,2,""),"")&amp;IF(ДАННЫЕ!$F1969="Ж",IF(E1969&gt;=55,2,""),"")</f>
        <v/>
      </c>
      <c r="H1969" s="43" t="str">
        <f t="shared" ca="1" si="93"/>
        <v/>
      </c>
      <c r="I1969" s="43" t="str">
        <f t="shared" ca="1" si="94"/>
        <v>03</v>
      </c>
      <c r="J1969" s="28" t="str">
        <f ca="1">ДАННЫЕ!$F1969&amp;H1969&amp;I1969&amp;ДАННЫЕ!$I1969&amp;"m"&amp;IF(ДАННЫЕ!$I1969&gt;0,IF(ДАННЫЕ!$J1969&gt;0,0,1),"")&amp;"f"&amp;IF(ДАННЫЕ!$R1969&gt;0,IF(YEAR(ДАННЫЕ!$F$1)=YEAR(ДАННЫЕ!$R1969),1,0),0)&amp;"z"&amp;ДАННЫЕ!$R1969&amp;"p"&amp;ДАННЫЕ!$S1969&amp;"i"&amp;ДАННЫЕ!$T1969&amp;"h"&amp;ДАННЫЕ!$K1969&amp;"be"&amp;ДАННЫЕ!$BI1969&amp;"CD"&amp;IF(ДАННЫЕ!BF1969&gt;500,4,IF(ДАННЫЕ!BF1969&gt;350,3,IF(ДАННЫЕ!BF1969&gt;200,2,IF(ДАННЫЕ!BF1969&gt;0,1,0))))&amp;"g"&amp;B1969&amp;"d"&amp;H1969&amp;"l"&amp;ДАННЫЕ!AT1969&amp;"a"&amp;ДАННЫЕ!$V1969&amp;"v"&amp;R1969&amp;"k"&amp;ДАННЫЕ!$U1969&amp;"s"&amp;ДАННЫЕ!$Y1969&amp;"t"&amp;ДАННЫЕ!$X1969&amp;"b"&amp;IF(ДАННЫЕ!$Q1969&gt;1,1,0)&amp;"PP"&amp;ДАННЫЕ!Z1969&amp;"c"&amp;S1969&amp;"x"&amp;IF(ДАННЫЕ!$BY1969&gt;0,IF(YEAR(ДАННЫЕ!$F$1)=YEAR(ДАННЫЕ!$BY1969),1,0),0)&amp;"n"&amp;IF(ДАННЫЕ!$BZ1969&gt;0,IF(YEAR(ДАННЫЕ!$F$1)=YEAR(ДАННЫЕ!$BZ1969),1,0),0)&amp;"u"&amp;D1969&amp;"z"&amp;IF(ДАННЫЕ!$CL1969&gt;0,IF(YEAR(ДАННЫЕ!$F$1)&gt;YEAR(ДАННЫЕ!$CL1969),11,12),0)</f>
        <v>03mf0zpihbeCD0g0dlav0kstb0PPc0x0n0u0z0</v>
      </c>
      <c r="K1969" s="28" t="str">
        <f ca="1">ДАННЫЕ!$I1969&amp;"x"&amp;B1969&amp;"w"&amp;IF(T1969+ДАННЫЕ!AD1969+ДАННЫЕ!AE1969+ДАННЫЕ!AF1969+ДАННЫЕ!AG1969+ДАННЫЕ!AH1969+ДАННЫЕ!$AL1969+ДАННЫЕ!AI1969+ДАННЫЕ!AJ1969+ДАННЫЕ!AK1969+ДАННЫЕ!AP1969+ДАННЫЕ!AQ1969+ДАННЫЕ!AR1969+ДАННЫЕ!$AM1969+ДАННЫЕ!$AN1969+ДАННЫЕ!AS1969+ДАННЫЕ!AT1969&gt;0,1,0)&amp;IF(OR(T1969=2,ДАННЫЕ!AD1969=2,ДАННЫЕ!AE1969=2,ДАННЫЕ!AF1969=2,ДАННЫЕ!AG1969=2,ДАННЫЕ!AH1969=2,ДАННЫЕ!$AL1969=2,ДАННЫЕ!AI1969=2,ДАННЫЕ!AJ1969=2,ДАННЫЕ!AK1969=2,ДАННЫЕ!AP1969=2,ДАННЫЕ!AQ1969=2,ДАННЫЕ!AR1969=2,ДАННЫЕ!$AM1969=2,ДАННЫЕ!$AN1969=2,ДАННЫЕ!AS1969=2,ДАННЫЕ!AT1969=2),2,0)&amp;"t"&amp;IF(T1969&gt;0,"1"&amp;T1969,"00")&amp;"f"&amp;IF(ДАННЫЕ!$AC1969,"1"&amp;ДАННЫЕ!$AC1969,"00")&amp;"b"&amp;IF(ДАННЫЕ!$AD1969,"1"&amp;ДАННЫЕ!$AD1969,"00")&amp;"g"&amp;IF(ДАННЫЕ!$AF1969,"1"&amp;ДАННЫЕ!$AF1969,"00")&amp;"c"&amp;IF(ДАННЫЕ!$AG1969,"1"&amp;ДАННЫЕ!$AG1969,"00")&amp;"i"&amp;IF(ДАННЫЕ!$AH1969,"1"&amp;ДАННЫЕ!$AH1969,"00")&amp;"r"&amp;IF(ДАННЫЕ!$AL1969,"1"&amp;ДАННЫЕ!$AL1969,"00")&amp;"m"&amp;IF(ДАННЫЕ!$AI1969,"1"&amp;ДАННЫЕ!$AI1969,"00")&amp;"hS"&amp;IF(ДАННЫЕ!$AJ1969,"1"&amp;ДАННЫЕ!$AJ1969,"00")&amp;"hZ"&amp;IF(ДАННЫЕ!$AK1969,"1"&amp;ДАННЫЕ!$AK1969,"00")&amp;"p"&amp;IF(ДАННЫЕ!$AP1969,"1"&amp;ДАННЫЕ!$AP1969,"00")&amp;"k"&amp;IF(ДАННЫЕ!$AQ1969,"1"&amp;ДАННЫЕ!$AQ1969,"00")&amp;"z"&amp;IF(ДАННЫЕ!$AR1969,"1"&amp;ДАННЫЕ!$AR1969,"00")&amp;"j"&amp;IF(ДАННЫЕ!$AM1969,"1"&amp;ДАННЫЕ!$AM1969,"00")&amp;"n"&amp;IF(ДАННЫЕ!$AN1969,"1"&amp;ДАННЫЕ!$AN1969,"00")&amp;"E"&amp;ДАННЫЕ!BI1969&amp;"L"&amp;ДАННЫЕ!AO1969&amp;"h"&amp;IF(ДАННЫЕ!$AU1969&gt;0,1,0)&amp;"v"&amp;IF(ДАННЫЕ!$AW1969&gt;0,1,0)&amp;"a"&amp;IF(ДАННЫЕ!$AS1969,"1"&amp;ДАННЫЕ!$AS1969,"00")&amp;"s"&amp;IF(ДАННЫЕ!$AT1969,"1"&amp;ДАННЫЕ!$AT1969,"00")&amp;"u"&amp;IF(ДАННЫЕ!$CJ1969&gt;0,1,0)&amp;"y"&amp;B1969&amp;"d"&amp;H1969&amp;"e"&amp;F1969&amp;G1969</f>
        <v>x0w00t00f00b00g00c00i00r00m00hS00hZ00p00k00z00j00n00ELh0v0a00s00u0y0de</v>
      </c>
      <c r="L1969" s="28" t="str">
        <f ca="1">ДАННЫЕ!$I1969&amp;"VN"&amp;IF(ДАННЫЕ!AW1969&gt;0,11,10)&amp;"CD"&amp;IF(ДАННЫЕ!BF1969&gt;500,16,IF(ДАННЫЕ!BF1969&gt;350,15,IF(ДАННЫЕ!BF1969&gt;=200,14,IF(ДАННЫЕ!BF1969&gt;=100,13,IF(ДАННЫЕ!BF1969&gt;=50,12,IF(ДАННЫЕ!BF1969&gt;0,11,10))))))&amp;"AR"&amp;IF(ДАННЫЕ!BX1969&gt;0,1,0)&amp;"GD"&amp;B1969&amp;"VV"&amp;IF(E1969&gt;=5,IF(E1969&lt;18,1,0),0)</f>
        <v>VN10CD10AR0GD0VV0</v>
      </c>
      <c r="M1969" s="28" t="str">
        <f>ДАННЫЕ!$I1969&amp;"b"&amp;ДАННЫЕ!$BI1969&amp;"r"&amp;ДАННЫЕ!$BJ1969&amp;"CD"&amp;IF(ДАННЫЕ!BF1969&gt;0,IF(ДАННЫЕ!BF1969&lt;200,1,IF(ДАННЫЕ!BF1969&lt;350,2,3)),0)&amp;"h"&amp;IF(ДАННЫЕ!$BK1969+ДАННЫЕ!$BL1969+ДАННЫЕ!$BM1969&gt;0,1,0)&amp;"x"&amp;ДАННЫЕ!$BK1969&amp;"y"&amp;ДАННЫЕ!$BL1969&amp;"z"&amp;ДАННЫЕ!$BM1969&amp;"c"&amp;IF(ДАННЫЕ!$BK1969+ДАННЫЕ!$BL1969+ДАННЫЕ!$BM1969=3,1,0)&amp;"a"&amp;IF(ДАННЫЕ!$BQ1969+ДАННЫЕ!$BR1969&gt;0,1,0)&amp;"d"&amp;ДАННЫЕ!$BQ1969&amp;"v"&amp;ДАННЫЕ!$BR1969&amp;"p"&amp;ДАННЫЕ!$BS1969&amp;"n"&amp;ДАННЫЕ!$BU1969&amp;"t"&amp;ДАННЫЕ!$BV1969&amp;"o"&amp;ДАННЫЕ!$BT1969&amp;"l"&amp;IF(ДАННЫЕ!$BN1969&gt;0,1,0)&amp;ДАННЫЕ!$BN1969&amp;"g"&amp;ДАННЫЕ!$BO1969&amp;"s"&amp;ДАННЫЕ!$BP1969&amp;"DZ"&amp;IF(ДАННЫЕ!B1969-ДАННЫЕ!G1969 &lt; 60,IF(ДАННЫЕ!B1969-ДАННЫЕ!G1969 &gt;= 0,1,0),0)&amp;"u"&amp;IF(ДАННЫЕ!$CJ1969&gt;0,1,0)</f>
        <v>brCD0h0xyzc0a0dvpntol0gsDZ1u0</v>
      </c>
      <c r="N1969" s="28" t="str">
        <f ca="1">ДАННЫЕ!$F1969&amp;ДАННЫЕ!$I1969&amp;"g"&amp;B1969&amp;"cf"&amp;D1969&amp;"a"&amp;IF(ДАННЫЕ!$BX1969&gt;0,1,0)&amp;IF(ДАННЫЕ!$BF1969&gt;500,1,IF(ДАННЫЕ!$BF1969&gt;350,2,IF(ДАННЫЕ!$BF1969&gt;=200,3,IF(ДАННЫЕ!$BF1969&gt;=100,4,IF(ДАННЫЕ!$BF1969&gt;=50,5,IF(ДАННЫЕ!$BF1969&lt;50,6,0))))))&amp;"AR"&amp;IF(DATEDIF(ДАННЫЕ!$BX1969,ДАННЫЕ!$F$1,"y")&gt;1,1,0)&amp;"VG"&amp;IF(ДАННЫЕ!$BH1969="0",1,0)&amp;"o"&amp;IF(T1969+ДАННЫЕ!$AF1969+ДАННЫЕ!$AG1969+ДАННЫЕ!$AH1969+ДАННЫЕ!$AI1969+ДАННЫЕ!$AJ1969+ДАННЫЕ!$AP1969+ДАННЫЕ!$AQ1969+ДАННЫЕ!$AR1969+ДАННЫЕ!$AU1969+ДАННЫЕ!$AW1969+ДАННЫЕ!$AS1969+ДАННЫЕ!$AT1969&gt;0,1,0)&amp;"x"&amp;ДАННЫЕ!$AG1969&amp;"p"&amp;IF(ДАННЫЕ!$BY1969&gt;0,1,0)&amp;"v"&amp;IF(ДАННЫЕ!$BZ1969&gt;0,1,0)&amp;"n"&amp;ДАННЫЕ!$CA1969&amp;"t"&amp;ДАННЫЕ!$AY1969&amp;"k"&amp;ДАННЫЕ!$CB1969&amp;"q"&amp;ДАННЫЕ!$CC1969&amp;"w"&amp;ДАННЫЕ!$CD1969&amp;"e"&amp;ДАННЫЕ!$CE1969&amp;"m"&amp;ДАННЫЕ!$CF1969&amp;"c"&amp;ДАННЫЕ!$CG1969&amp;"z"&amp;ДАННЫЕ!$CH1969&amp;"d"&amp;IF(H1969=4,1,0)&amp;"s"&amp;IF(ДАННЫЕ!$J1969=1,0,1)&amp;"u"&amp;IF(ДАННЫЕ!$CJ1969&gt;0,1,0)</f>
        <v>g0cf0a06AR1VG0o0xp0v0ntkqwemczd0s1u0</v>
      </c>
      <c r="O1969" s="28" t="str">
        <f>ДАННЫЕ!$I1969&amp;"g"&amp;B1969&amp;A1969&amp;"f"&amp;P1969&amp;"c"&amp;IF(ДАННЫЕ!$U1969&gt;0,1,0)&amp;"s"&amp;IF(ДАННЫЕ!$Q1969&gt;0,IF(YEAR(ДАННЫЕ!$F$1)=YEAR(ДАННЫЕ!$Q1969),IF(MONTH(ДАННЫЕ!$F$1)=MONTH(ДАННЫЕ!$Q1969),111,11),1),0)&amp;"i"&amp;IF(ДАННЫЕ!$R1969+ДАННЫЕ!$S1969+ДАННЫЕ!$T1969=0,0,1)&amp;"h"&amp;IF(ДАННЫЕ!$P1969&gt;0,1,0)&amp;"p"&amp;IF(ДАННЫЕ!$CI1969&gt;0,IF(YEAR(ДАННЫЕ!$F$1)=YEAR(ДАННЫЕ!$CI1969),IF(MONTH(ДАННЫЕ!$F$1)=MONTH(ДАННЫЕ!$CI1969),111,11),1),0)&amp;"d"&amp;IF(ДАННЫЕ!$CJ1969&gt;0,IF(YEAR(ДАННЫЕ!$F$1)=YEAR(ДАННЫЕ!$CJ1969),IF(MONTH(ДАННЫЕ!$F$1)=MONTH(ДАННЫЕ!$CJ1969),111,11),1),0)&amp;"o"&amp;IF(ДАННЫЕ!$CK1969&gt;0,IF(MONTH(ДАННЫЕ!$F$1)=MONTH(ДАННЫЕ!$CK1969),111,11),0)&amp;"v"&amp;IF(ДАННЫЕ!$BE1969&gt;0,IF(MONTH(ДАННЫЕ!$F$1)=MONTH(ДАННЫЕ!$BE1969),111,11),0)</f>
        <v>g00f0c0s0i0h0p0d0o0v0</v>
      </c>
      <c r="P1969" s="15">
        <f t="shared" si="95"/>
        <v>0</v>
      </c>
      <c r="Q1969" s="15">
        <f>IF(ДАННЫЕ!$F$1&gt;ДАННЫЕ!$N1969,IF(YEAR(ДАННЫЕ!$F$1)=YEAR(ДАННЫЕ!M1969),1,0),0)</f>
        <v>0</v>
      </c>
      <c r="R1969" s="15">
        <f>IF(ДАННЫЕ!$F$1&gt;ДАННЫЕ!$N1969,IF(YEAR(ДАННЫЕ!$F$1)=YEAR(ДАННЫЕ!N1969),1,0),0)</f>
        <v>0</v>
      </c>
      <c r="S1969" s="15">
        <f>IF(ДАННЫЕ!$AA1969="2А",1,IF(ДАННЫЕ!$AA1969="2Б",2,IF(ДАННЫЕ!$AA1969="2В",3,IF(ДАННЫЕ!$AA1969=3,4,IF(ДАННЫЕ!$AA1969="4А",5,IF(ДАННЫЕ!$AA1969="4Б",6,IF(ДАННЫЕ!$AA1969="4В",7,IF(ДАННЫЕ!$AA1969=5,8,0))))))))</f>
        <v>0</v>
      </c>
      <c r="T1969" s="15">
        <f>IF(OR(ДАННЫЕ!$AC1969=2,ДАННЫЕ!$AD1969=2,ДАННЫЕ!$AE1969=2),2,IF(OR(ДАННЫЕ!$AC1969=1,ДАННЫЕ!$AD1969=1,ДАННЫЕ!$AE1969=1),1,0))</f>
        <v>0</v>
      </c>
    </row>
    <row r="1970" spans="1:20" x14ac:dyDescent="0.2">
      <c r="A1970" s="78">
        <f>IF(B1970&gt;0,IF(MONTH(ДАННЫЕ!$F$1)=MONTH(ДАННЫЕ!$B1970),1,0),0)</f>
        <v>0</v>
      </c>
      <c r="B1970" s="14">
        <f>IF(ДАННЫЕ!$B1970&gt;0,IF(YEAR(ДАННЫЕ!$F$1)=YEAR(ДАННЫЕ!$B1970),1,0),0)</f>
        <v>0</v>
      </c>
      <c r="C1970" s="14">
        <f>IF(ДАННЫЕ!$CM1970&gt;0,IF(YEAR(ДАННЫЕ!$F$1)=YEAR(ДАННЫЕ!$CM1970),1,0),0)</f>
        <v>0</v>
      </c>
      <c r="D1970" s="14">
        <f>IF(ДАННЫЕ!$CJ1970&gt;0,IF(ДАННЫЕ!$CL1970&gt;ДАННЫЕ!$F$1,1,IF(ДАННЫЕ!$CL1970&gt;0,0,1)),0)</f>
        <v>0</v>
      </c>
      <c r="E1970" s="43" t="str">
        <f ca="1">IF(ДАННЫЕ!$F$1&gt;0,IF(ДАННЫЕ!$G1970&gt;0,DATEDIF(ДАННЫЕ!$G1970,ДАННЫЕ!$F$1,"y"),""),IF(ДАННЫЕ!$G1970&gt;0,DATEDIF(ДАННЫЕ!$G1970,TODAY(),"y"),""))</f>
        <v/>
      </c>
      <c r="F1970" s="43" t="str">
        <f xml:space="preserve"> IF(ДАННЫЕ!$F1970="М",IF(E1970&gt;=18,IF(E1970&lt;60,1,""),""),"")&amp;IF(ДАННЫЕ!$F1970="Ж",IF(E1970&gt;=18,IF(E1970&lt;55,1,""),""),"")</f>
        <v/>
      </c>
      <c r="G1970" s="43" t="str">
        <f xml:space="preserve"> IF(ДАННЫЕ!$F1970="М",IF(E1970&gt;=60,2,""),"")&amp;IF(ДАННЫЕ!$F1970="Ж",IF(E1970&gt;=55,2,""),"")</f>
        <v/>
      </c>
      <c r="H1970" s="43" t="str">
        <f t="shared" ca="1" si="93"/>
        <v/>
      </c>
      <c r="I1970" s="43" t="str">
        <f t="shared" ca="1" si="94"/>
        <v>03</v>
      </c>
      <c r="J1970" s="28" t="str">
        <f ca="1">ДАННЫЕ!$F1970&amp;H1970&amp;I1970&amp;ДАННЫЕ!$I1970&amp;"m"&amp;IF(ДАННЫЕ!$I1970&gt;0,IF(ДАННЫЕ!$J1970&gt;0,0,1),"")&amp;"f"&amp;IF(ДАННЫЕ!$R1970&gt;0,IF(YEAR(ДАННЫЕ!$F$1)=YEAR(ДАННЫЕ!$R1970),1,0),0)&amp;"z"&amp;ДАННЫЕ!$R1970&amp;"p"&amp;ДАННЫЕ!$S1970&amp;"i"&amp;ДАННЫЕ!$T1970&amp;"h"&amp;ДАННЫЕ!$K1970&amp;"be"&amp;ДАННЫЕ!$BI1970&amp;"CD"&amp;IF(ДАННЫЕ!BF1970&gt;500,4,IF(ДАННЫЕ!BF1970&gt;350,3,IF(ДАННЫЕ!BF1970&gt;200,2,IF(ДАННЫЕ!BF1970&gt;0,1,0))))&amp;"g"&amp;B1970&amp;"d"&amp;H1970&amp;"l"&amp;ДАННЫЕ!AT1970&amp;"a"&amp;ДАННЫЕ!$V1970&amp;"v"&amp;R1970&amp;"k"&amp;ДАННЫЕ!$U1970&amp;"s"&amp;ДАННЫЕ!$Y1970&amp;"t"&amp;ДАННЫЕ!$X1970&amp;"b"&amp;IF(ДАННЫЕ!$Q1970&gt;1,1,0)&amp;"PP"&amp;ДАННЫЕ!Z1970&amp;"c"&amp;S1970&amp;"x"&amp;IF(ДАННЫЕ!$BY1970&gt;0,IF(YEAR(ДАННЫЕ!$F$1)=YEAR(ДАННЫЕ!$BY1970),1,0),0)&amp;"n"&amp;IF(ДАННЫЕ!$BZ1970&gt;0,IF(YEAR(ДАННЫЕ!$F$1)=YEAR(ДАННЫЕ!$BZ1970),1,0),0)&amp;"u"&amp;D1970&amp;"z"&amp;IF(ДАННЫЕ!$CL1970&gt;0,IF(YEAR(ДАННЫЕ!$F$1)&gt;YEAR(ДАННЫЕ!$CL1970),11,12),0)</f>
        <v>03mf0zpihbeCD0g0dlav0kstb0PPc0x0n0u0z0</v>
      </c>
      <c r="K1970" s="28" t="str">
        <f ca="1">ДАННЫЕ!$I1970&amp;"x"&amp;B1970&amp;"w"&amp;IF(T1970+ДАННЫЕ!AD1970+ДАННЫЕ!AE1970+ДАННЫЕ!AF1970+ДАННЫЕ!AG1970+ДАННЫЕ!AH1970+ДАННЫЕ!$AL1970+ДАННЫЕ!AI1970+ДАННЫЕ!AJ1970+ДАННЫЕ!AK1970+ДАННЫЕ!AP1970+ДАННЫЕ!AQ1970+ДАННЫЕ!AR1970+ДАННЫЕ!$AM1970+ДАННЫЕ!$AN1970+ДАННЫЕ!AS1970+ДАННЫЕ!AT1970&gt;0,1,0)&amp;IF(OR(T1970=2,ДАННЫЕ!AD1970=2,ДАННЫЕ!AE1970=2,ДАННЫЕ!AF1970=2,ДАННЫЕ!AG1970=2,ДАННЫЕ!AH1970=2,ДАННЫЕ!$AL1970=2,ДАННЫЕ!AI1970=2,ДАННЫЕ!AJ1970=2,ДАННЫЕ!AK1970=2,ДАННЫЕ!AP1970=2,ДАННЫЕ!AQ1970=2,ДАННЫЕ!AR1970=2,ДАННЫЕ!$AM1970=2,ДАННЫЕ!$AN1970=2,ДАННЫЕ!AS1970=2,ДАННЫЕ!AT1970=2),2,0)&amp;"t"&amp;IF(T1970&gt;0,"1"&amp;T1970,"00")&amp;"f"&amp;IF(ДАННЫЕ!$AC1970,"1"&amp;ДАННЫЕ!$AC1970,"00")&amp;"b"&amp;IF(ДАННЫЕ!$AD1970,"1"&amp;ДАННЫЕ!$AD1970,"00")&amp;"g"&amp;IF(ДАННЫЕ!$AF1970,"1"&amp;ДАННЫЕ!$AF1970,"00")&amp;"c"&amp;IF(ДАННЫЕ!$AG1970,"1"&amp;ДАННЫЕ!$AG1970,"00")&amp;"i"&amp;IF(ДАННЫЕ!$AH1970,"1"&amp;ДАННЫЕ!$AH1970,"00")&amp;"r"&amp;IF(ДАННЫЕ!$AL1970,"1"&amp;ДАННЫЕ!$AL1970,"00")&amp;"m"&amp;IF(ДАННЫЕ!$AI1970,"1"&amp;ДАННЫЕ!$AI1970,"00")&amp;"hS"&amp;IF(ДАННЫЕ!$AJ1970,"1"&amp;ДАННЫЕ!$AJ1970,"00")&amp;"hZ"&amp;IF(ДАННЫЕ!$AK1970,"1"&amp;ДАННЫЕ!$AK1970,"00")&amp;"p"&amp;IF(ДАННЫЕ!$AP1970,"1"&amp;ДАННЫЕ!$AP1970,"00")&amp;"k"&amp;IF(ДАННЫЕ!$AQ1970,"1"&amp;ДАННЫЕ!$AQ1970,"00")&amp;"z"&amp;IF(ДАННЫЕ!$AR1970,"1"&amp;ДАННЫЕ!$AR1970,"00")&amp;"j"&amp;IF(ДАННЫЕ!$AM1970,"1"&amp;ДАННЫЕ!$AM1970,"00")&amp;"n"&amp;IF(ДАННЫЕ!$AN1970,"1"&amp;ДАННЫЕ!$AN1970,"00")&amp;"E"&amp;ДАННЫЕ!BI1970&amp;"L"&amp;ДАННЫЕ!AO1970&amp;"h"&amp;IF(ДАННЫЕ!$AU1970&gt;0,1,0)&amp;"v"&amp;IF(ДАННЫЕ!$AW1970&gt;0,1,0)&amp;"a"&amp;IF(ДАННЫЕ!$AS1970,"1"&amp;ДАННЫЕ!$AS1970,"00")&amp;"s"&amp;IF(ДАННЫЕ!$AT1970,"1"&amp;ДАННЫЕ!$AT1970,"00")&amp;"u"&amp;IF(ДАННЫЕ!$CJ1970&gt;0,1,0)&amp;"y"&amp;B1970&amp;"d"&amp;H1970&amp;"e"&amp;F1970&amp;G1970</f>
        <v>x0w00t00f00b00g00c00i00r00m00hS00hZ00p00k00z00j00n00ELh0v0a00s00u0y0de</v>
      </c>
      <c r="L1970" s="28" t="str">
        <f ca="1">ДАННЫЕ!$I1970&amp;"VN"&amp;IF(ДАННЫЕ!AW1970&gt;0,11,10)&amp;"CD"&amp;IF(ДАННЫЕ!BF1970&gt;500,16,IF(ДАННЫЕ!BF1970&gt;350,15,IF(ДАННЫЕ!BF1970&gt;=200,14,IF(ДАННЫЕ!BF1970&gt;=100,13,IF(ДАННЫЕ!BF1970&gt;=50,12,IF(ДАННЫЕ!BF1970&gt;0,11,10))))))&amp;"AR"&amp;IF(ДАННЫЕ!BX1970&gt;0,1,0)&amp;"GD"&amp;B1970&amp;"VV"&amp;IF(E1970&gt;=5,IF(E1970&lt;18,1,0),0)</f>
        <v>VN10CD10AR0GD0VV0</v>
      </c>
      <c r="M1970" s="28" t="str">
        <f>ДАННЫЕ!$I1970&amp;"b"&amp;ДАННЫЕ!$BI1970&amp;"r"&amp;ДАННЫЕ!$BJ1970&amp;"CD"&amp;IF(ДАННЫЕ!BF1970&gt;0,IF(ДАННЫЕ!BF1970&lt;200,1,IF(ДАННЫЕ!BF1970&lt;350,2,3)),0)&amp;"h"&amp;IF(ДАННЫЕ!$BK1970+ДАННЫЕ!$BL1970+ДАННЫЕ!$BM1970&gt;0,1,0)&amp;"x"&amp;ДАННЫЕ!$BK1970&amp;"y"&amp;ДАННЫЕ!$BL1970&amp;"z"&amp;ДАННЫЕ!$BM1970&amp;"c"&amp;IF(ДАННЫЕ!$BK1970+ДАННЫЕ!$BL1970+ДАННЫЕ!$BM1970=3,1,0)&amp;"a"&amp;IF(ДАННЫЕ!$BQ1970+ДАННЫЕ!$BR1970&gt;0,1,0)&amp;"d"&amp;ДАННЫЕ!$BQ1970&amp;"v"&amp;ДАННЫЕ!$BR1970&amp;"p"&amp;ДАННЫЕ!$BS1970&amp;"n"&amp;ДАННЫЕ!$BU1970&amp;"t"&amp;ДАННЫЕ!$BV1970&amp;"o"&amp;ДАННЫЕ!$BT1970&amp;"l"&amp;IF(ДАННЫЕ!$BN1970&gt;0,1,0)&amp;ДАННЫЕ!$BN1970&amp;"g"&amp;ДАННЫЕ!$BO1970&amp;"s"&amp;ДАННЫЕ!$BP1970&amp;"DZ"&amp;IF(ДАННЫЕ!B1970-ДАННЫЕ!G1970 &lt; 60,IF(ДАННЫЕ!B1970-ДАННЫЕ!G1970 &gt;= 0,1,0),0)&amp;"u"&amp;IF(ДАННЫЕ!$CJ1970&gt;0,1,0)</f>
        <v>brCD0h0xyzc0a0dvpntol0gsDZ1u0</v>
      </c>
      <c r="N1970" s="28" t="str">
        <f ca="1">ДАННЫЕ!$F1970&amp;ДАННЫЕ!$I1970&amp;"g"&amp;B1970&amp;"cf"&amp;D1970&amp;"a"&amp;IF(ДАННЫЕ!$BX1970&gt;0,1,0)&amp;IF(ДАННЫЕ!$BF1970&gt;500,1,IF(ДАННЫЕ!$BF1970&gt;350,2,IF(ДАННЫЕ!$BF1970&gt;=200,3,IF(ДАННЫЕ!$BF1970&gt;=100,4,IF(ДАННЫЕ!$BF1970&gt;=50,5,IF(ДАННЫЕ!$BF1970&lt;50,6,0))))))&amp;"AR"&amp;IF(DATEDIF(ДАННЫЕ!$BX1970,ДАННЫЕ!$F$1,"y")&gt;1,1,0)&amp;"VG"&amp;IF(ДАННЫЕ!$BH1970="0",1,0)&amp;"o"&amp;IF(T1970+ДАННЫЕ!$AF1970+ДАННЫЕ!$AG1970+ДАННЫЕ!$AH1970+ДАННЫЕ!$AI1970+ДАННЫЕ!$AJ1970+ДАННЫЕ!$AP1970+ДАННЫЕ!$AQ1970+ДАННЫЕ!$AR1970+ДАННЫЕ!$AU1970+ДАННЫЕ!$AW1970+ДАННЫЕ!$AS1970+ДАННЫЕ!$AT1970&gt;0,1,0)&amp;"x"&amp;ДАННЫЕ!$AG1970&amp;"p"&amp;IF(ДАННЫЕ!$BY1970&gt;0,1,0)&amp;"v"&amp;IF(ДАННЫЕ!$BZ1970&gt;0,1,0)&amp;"n"&amp;ДАННЫЕ!$CA1970&amp;"t"&amp;ДАННЫЕ!$AY1970&amp;"k"&amp;ДАННЫЕ!$CB1970&amp;"q"&amp;ДАННЫЕ!$CC1970&amp;"w"&amp;ДАННЫЕ!$CD1970&amp;"e"&amp;ДАННЫЕ!$CE1970&amp;"m"&amp;ДАННЫЕ!$CF1970&amp;"c"&amp;ДАННЫЕ!$CG1970&amp;"z"&amp;ДАННЫЕ!$CH1970&amp;"d"&amp;IF(H1970=4,1,0)&amp;"s"&amp;IF(ДАННЫЕ!$J1970=1,0,1)&amp;"u"&amp;IF(ДАННЫЕ!$CJ1970&gt;0,1,0)</f>
        <v>g0cf0a06AR1VG0o0xp0v0ntkqwemczd0s1u0</v>
      </c>
      <c r="O1970" s="28" t="str">
        <f>ДАННЫЕ!$I1970&amp;"g"&amp;B1970&amp;A1970&amp;"f"&amp;P1970&amp;"c"&amp;IF(ДАННЫЕ!$U1970&gt;0,1,0)&amp;"s"&amp;IF(ДАННЫЕ!$Q1970&gt;0,IF(YEAR(ДАННЫЕ!$F$1)=YEAR(ДАННЫЕ!$Q1970),IF(MONTH(ДАННЫЕ!$F$1)=MONTH(ДАННЫЕ!$Q1970),111,11),1),0)&amp;"i"&amp;IF(ДАННЫЕ!$R1970+ДАННЫЕ!$S1970+ДАННЫЕ!$T1970=0,0,1)&amp;"h"&amp;IF(ДАННЫЕ!$P1970&gt;0,1,0)&amp;"p"&amp;IF(ДАННЫЕ!$CI1970&gt;0,IF(YEAR(ДАННЫЕ!$F$1)=YEAR(ДАННЫЕ!$CI1970),IF(MONTH(ДАННЫЕ!$F$1)=MONTH(ДАННЫЕ!$CI1970),111,11),1),0)&amp;"d"&amp;IF(ДАННЫЕ!$CJ1970&gt;0,IF(YEAR(ДАННЫЕ!$F$1)=YEAR(ДАННЫЕ!$CJ1970),IF(MONTH(ДАННЫЕ!$F$1)=MONTH(ДАННЫЕ!$CJ1970),111,11),1),0)&amp;"o"&amp;IF(ДАННЫЕ!$CK1970&gt;0,IF(MONTH(ДАННЫЕ!$F$1)=MONTH(ДАННЫЕ!$CK1970),111,11),0)&amp;"v"&amp;IF(ДАННЫЕ!$BE1970&gt;0,IF(MONTH(ДАННЫЕ!$F$1)=MONTH(ДАННЫЕ!$BE1970),111,11),0)</f>
        <v>g00f0c0s0i0h0p0d0o0v0</v>
      </c>
      <c r="P1970" s="15">
        <f t="shared" si="95"/>
        <v>0</v>
      </c>
      <c r="Q1970" s="15">
        <f>IF(ДАННЫЕ!$F$1&gt;ДАННЫЕ!$N1970,IF(YEAR(ДАННЫЕ!$F$1)=YEAR(ДАННЫЕ!M1970),1,0),0)</f>
        <v>0</v>
      </c>
      <c r="R1970" s="15">
        <f>IF(ДАННЫЕ!$F$1&gt;ДАННЫЕ!$N1970,IF(YEAR(ДАННЫЕ!$F$1)=YEAR(ДАННЫЕ!N1970),1,0),0)</f>
        <v>0</v>
      </c>
      <c r="S1970" s="15">
        <f>IF(ДАННЫЕ!$AA1970="2А",1,IF(ДАННЫЕ!$AA1970="2Б",2,IF(ДАННЫЕ!$AA1970="2В",3,IF(ДАННЫЕ!$AA1970=3,4,IF(ДАННЫЕ!$AA1970="4А",5,IF(ДАННЫЕ!$AA1970="4Б",6,IF(ДАННЫЕ!$AA1970="4В",7,IF(ДАННЫЕ!$AA1970=5,8,0))))))))</f>
        <v>0</v>
      </c>
      <c r="T1970" s="15">
        <f>IF(OR(ДАННЫЕ!$AC1970=2,ДАННЫЕ!$AD1970=2,ДАННЫЕ!$AE1970=2),2,IF(OR(ДАННЫЕ!$AC1970=1,ДАННЫЕ!$AD1970=1,ДАННЫЕ!$AE1970=1),1,0))</f>
        <v>0</v>
      </c>
    </row>
    <row r="1971" spans="1:20" x14ac:dyDescent="0.2">
      <c r="A1971" s="78">
        <f>IF(B1971&gt;0,IF(MONTH(ДАННЫЕ!$F$1)=MONTH(ДАННЫЕ!$B1971),1,0),0)</f>
        <v>0</v>
      </c>
      <c r="B1971" s="14">
        <f>IF(ДАННЫЕ!$B1971&gt;0,IF(YEAR(ДАННЫЕ!$F$1)=YEAR(ДАННЫЕ!$B1971),1,0),0)</f>
        <v>0</v>
      </c>
      <c r="C1971" s="14">
        <f>IF(ДАННЫЕ!$CM1971&gt;0,IF(YEAR(ДАННЫЕ!$F$1)=YEAR(ДАННЫЕ!$CM1971),1,0),0)</f>
        <v>0</v>
      </c>
      <c r="D1971" s="14">
        <f>IF(ДАННЫЕ!$CJ1971&gt;0,IF(ДАННЫЕ!$CL1971&gt;ДАННЫЕ!$F$1,1,IF(ДАННЫЕ!$CL1971&gt;0,0,1)),0)</f>
        <v>0</v>
      </c>
      <c r="E1971" s="43" t="str">
        <f ca="1">IF(ДАННЫЕ!$F$1&gt;0,IF(ДАННЫЕ!$G1971&gt;0,DATEDIF(ДАННЫЕ!$G1971,ДАННЫЕ!$F$1,"y"),""),IF(ДАННЫЕ!$G1971&gt;0,DATEDIF(ДАННЫЕ!$G1971,TODAY(),"y"),""))</f>
        <v/>
      </c>
      <c r="F1971" s="43" t="str">
        <f xml:space="preserve"> IF(ДАННЫЕ!$F1971="М",IF(E1971&gt;=18,IF(E1971&lt;60,1,""),""),"")&amp;IF(ДАННЫЕ!$F1971="Ж",IF(E1971&gt;=18,IF(E1971&lt;55,1,""),""),"")</f>
        <v/>
      </c>
      <c r="G1971" s="43" t="str">
        <f xml:space="preserve"> IF(ДАННЫЕ!$F1971="М",IF(E1971&gt;=60,2,""),"")&amp;IF(ДАННЫЕ!$F1971="Ж",IF(E1971&gt;=55,2,""),"")</f>
        <v/>
      </c>
      <c r="H1971" s="43" t="str">
        <f t="shared" ca="1" si="93"/>
        <v/>
      </c>
      <c r="I1971" s="43" t="str">
        <f t="shared" ca="1" si="94"/>
        <v>03</v>
      </c>
      <c r="J1971" s="28" t="str">
        <f ca="1">ДАННЫЕ!$F1971&amp;H1971&amp;I1971&amp;ДАННЫЕ!$I1971&amp;"m"&amp;IF(ДАННЫЕ!$I1971&gt;0,IF(ДАННЫЕ!$J1971&gt;0,0,1),"")&amp;"f"&amp;IF(ДАННЫЕ!$R1971&gt;0,IF(YEAR(ДАННЫЕ!$F$1)=YEAR(ДАННЫЕ!$R1971),1,0),0)&amp;"z"&amp;ДАННЫЕ!$R1971&amp;"p"&amp;ДАННЫЕ!$S1971&amp;"i"&amp;ДАННЫЕ!$T1971&amp;"h"&amp;ДАННЫЕ!$K1971&amp;"be"&amp;ДАННЫЕ!$BI1971&amp;"CD"&amp;IF(ДАННЫЕ!BF1971&gt;500,4,IF(ДАННЫЕ!BF1971&gt;350,3,IF(ДАННЫЕ!BF1971&gt;200,2,IF(ДАННЫЕ!BF1971&gt;0,1,0))))&amp;"g"&amp;B1971&amp;"d"&amp;H1971&amp;"l"&amp;ДАННЫЕ!AT1971&amp;"a"&amp;ДАННЫЕ!$V1971&amp;"v"&amp;R1971&amp;"k"&amp;ДАННЫЕ!$U1971&amp;"s"&amp;ДАННЫЕ!$Y1971&amp;"t"&amp;ДАННЫЕ!$X1971&amp;"b"&amp;IF(ДАННЫЕ!$Q1971&gt;1,1,0)&amp;"PP"&amp;ДАННЫЕ!Z1971&amp;"c"&amp;S1971&amp;"x"&amp;IF(ДАННЫЕ!$BY1971&gt;0,IF(YEAR(ДАННЫЕ!$F$1)=YEAR(ДАННЫЕ!$BY1971),1,0),0)&amp;"n"&amp;IF(ДАННЫЕ!$BZ1971&gt;0,IF(YEAR(ДАННЫЕ!$F$1)=YEAR(ДАННЫЕ!$BZ1971),1,0),0)&amp;"u"&amp;D1971&amp;"z"&amp;IF(ДАННЫЕ!$CL1971&gt;0,IF(YEAR(ДАННЫЕ!$F$1)&gt;YEAR(ДАННЫЕ!$CL1971),11,12),0)</f>
        <v>03mf0zpihbeCD0g0dlav0kstb0PPc0x0n0u0z0</v>
      </c>
      <c r="K1971" s="28" t="str">
        <f ca="1">ДАННЫЕ!$I1971&amp;"x"&amp;B1971&amp;"w"&amp;IF(T1971+ДАННЫЕ!AD1971+ДАННЫЕ!AE1971+ДАННЫЕ!AF1971+ДАННЫЕ!AG1971+ДАННЫЕ!AH1971+ДАННЫЕ!$AL1971+ДАННЫЕ!AI1971+ДАННЫЕ!AJ1971+ДАННЫЕ!AK1971+ДАННЫЕ!AP1971+ДАННЫЕ!AQ1971+ДАННЫЕ!AR1971+ДАННЫЕ!$AM1971+ДАННЫЕ!$AN1971+ДАННЫЕ!AS1971+ДАННЫЕ!AT1971&gt;0,1,0)&amp;IF(OR(T1971=2,ДАННЫЕ!AD1971=2,ДАННЫЕ!AE1971=2,ДАННЫЕ!AF1971=2,ДАННЫЕ!AG1971=2,ДАННЫЕ!AH1971=2,ДАННЫЕ!$AL1971=2,ДАННЫЕ!AI1971=2,ДАННЫЕ!AJ1971=2,ДАННЫЕ!AK1971=2,ДАННЫЕ!AP1971=2,ДАННЫЕ!AQ1971=2,ДАННЫЕ!AR1971=2,ДАННЫЕ!$AM1971=2,ДАННЫЕ!$AN1971=2,ДАННЫЕ!AS1971=2,ДАННЫЕ!AT1971=2),2,0)&amp;"t"&amp;IF(T1971&gt;0,"1"&amp;T1971,"00")&amp;"f"&amp;IF(ДАННЫЕ!$AC1971,"1"&amp;ДАННЫЕ!$AC1971,"00")&amp;"b"&amp;IF(ДАННЫЕ!$AD1971,"1"&amp;ДАННЫЕ!$AD1971,"00")&amp;"g"&amp;IF(ДАННЫЕ!$AF1971,"1"&amp;ДАННЫЕ!$AF1971,"00")&amp;"c"&amp;IF(ДАННЫЕ!$AG1971,"1"&amp;ДАННЫЕ!$AG1971,"00")&amp;"i"&amp;IF(ДАННЫЕ!$AH1971,"1"&amp;ДАННЫЕ!$AH1971,"00")&amp;"r"&amp;IF(ДАННЫЕ!$AL1971,"1"&amp;ДАННЫЕ!$AL1971,"00")&amp;"m"&amp;IF(ДАННЫЕ!$AI1971,"1"&amp;ДАННЫЕ!$AI1971,"00")&amp;"hS"&amp;IF(ДАННЫЕ!$AJ1971,"1"&amp;ДАННЫЕ!$AJ1971,"00")&amp;"hZ"&amp;IF(ДАННЫЕ!$AK1971,"1"&amp;ДАННЫЕ!$AK1971,"00")&amp;"p"&amp;IF(ДАННЫЕ!$AP1971,"1"&amp;ДАННЫЕ!$AP1971,"00")&amp;"k"&amp;IF(ДАННЫЕ!$AQ1971,"1"&amp;ДАННЫЕ!$AQ1971,"00")&amp;"z"&amp;IF(ДАННЫЕ!$AR1971,"1"&amp;ДАННЫЕ!$AR1971,"00")&amp;"j"&amp;IF(ДАННЫЕ!$AM1971,"1"&amp;ДАННЫЕ!$AM1971,"00")&amp;"n"&amp;IF(ДАННЫЕ!$AN1971,"1"&amp;ДАННЫЕ!$AN1971,"00")&amp;"E"&amp;ДАННЫЕ!BI1971&amp;"L"&amp;ДАННЫЕ!AO1971&amp;"h"&amp;IF(ДАННЫЕ!$AU1971&gt;0,1,0)&amp;"v"&amp;IF(ДАННЫЕ!$AW1971&gt;0,1,0)&amp;"a"&amp;IF(ДАННЫЕ!$AS1971,"1"&amp;ДАННЫЕ!$AS1971,"00")&amp;"s"&amp;IF(ДАННЫЕ!$AT1971,"1"&amp;ДАННЫЕ!$AT1971,"00")&amp;"u"&amp;IF(ДАННЫЕ!$CJ1971&gt;0,1,0)&amp;"y"&amp;B1971&amp;"d"&amp;H1971&amp;"e"&amp;F1971&amp;G1971</f>
        <v>x0w00t00f00b00g00c00i00r00m00hS00hZ00p00k00z00j00n00ELh0v0a00s00u0y0de</v>
      </c>
      <c r="L1971" s="28" t="str">
        <f ca="1">ДАННЫЕ!$I1971&amp;"VN"&amp;IF(ДАННЫЕ!AW1971&gt;0,11,10)&amp;"CD"&amp;IF(ДАННЫЕ!BF1971&gt;500,16,IF(ДАННЫЕ!BF1971&gt;350,15,IF(ДАННЫЕ!BF1971&gt;=200,14,IF(ДАННЫЕ!BF1971&gt;=100,13,IF(ДАННЫЕ!BF1971&gt;=50,12,IF(ДАННЫЕ!BF1971&gt;0,11,10))))))&amp;"AR"&amp;IF(ДАННЫЕ!BX1971&gt;0,1,0)&amp;"GD"&amp;B1971&amp;"VV"&amp;IF(E1971&gt;=5,IF(E1971&lt;18,1,0),0)</f>
        <v>VN10CD10AR0GD0VV0</v>
      </c>
      <c r="M1971" s="28" t="str">
        <f>ДАННЫЕ!$I1971&amp;"b"&amp;ДАННЫЕ!$BI1971&amp;"r"&amp;ДАННЫЕ!$BJ1971&amp;"CD"&amp;IF(ДАННЫЕ!BF1971&gt;0,IF(ДАННЫЕ!BF1971&lt;200,1,IF(ДАННЫЕ!BF1971&lt;350,2,3)),0)&amp;"h"&amp;IF(ДАННЫЕ!$BK1971+ДАННЫЕ!$BL1971+ДАННЫЕ!$BM1971&gt;0,1,0)&amp;"x"&amp;ДАННЫЕ!$BK1971&amp;"y"&amp;ДАННЫЕ!$BL1971&amp;"z"&amp;ДАННЫЕ!$BM1971&amp;"c"&amp;IF(ДАННЫЕ!$BK1971+ДАННЫЕ!$BL1971+ДАННЫЕ!$BM1971=3,1,0)&amp;"a"&amp;IF(ДАННЫЕ!$BQ1971+ДАННЫЕ!$BR1971&gt;0,1,0)&amp;"d"&amp;ДАННЫЕ!$BQ1971&amp;"v"&amp;ДАННЫЕ!$BR1971&amp;"p"&amp;ДАННЫЕ!$BS1971&amp;"n"&amp;ДАННЫЕ!$BU1971&amp;"t"&amp;ДАННЫЕ!$BV1971&amp;"o"&amp;ДАННЫЕ!$BT1971&amp;"l"&amp;IF(ДАННЫЕ!$BN1971&gt;0,1,0)&amp;ДАННЫЕ!$BN1971&amp;"g"&amp;ДАННЫЕ!$BO1971&amp;"s"&amp;ДАННЫЕ!$BP1971&amp;"DZ"&amp;IF(ДАННЫЕ!B1971-ДАННЫЕ!G1971 &lt; 60,IF(ДАННЫЕ!B1971-ДАННЫЕ!G1971 &gt;= 0,1,0),0)&amp;"u"&amp;IF(ДАННЫЕ!$CJ1971&gt;0,1,0)</f>
        <v>brCD0h0xyzc0a0dvpntol0gsDZ1u0</v>
      </c>
      <c r="N1971" s="28" t="str">
        <f ca="1">ДАННЫЕ!$F1971&amp;ДАННЫЕ!$I1971&amp;"g"&amp;B1971&amp;"cf"&amp;D1971&amp;"a"&amp;IF(ДАННЫЕ!$BX1971&gt;0,1,0)&amp;IF(ДАННЫЕ!$BF1971&gt;500,1,IF(ДАННЫЕ!$BF1971&gt;350,2,IF(ДАННЫЕ!$BF1971&gt;=200,3,IF(ДАННЫЕ!$BF1971&gt;=100,4,IF(ДАННЫЕ!$BF1971&gt;=50,5,IF(ДАННЫЕ!$BF1971&lt;50,6,0))))))&amp;"AR"&amp;IF(DATEDIF(ДАННЫЕ!$BX1971,ДАННЫЕ!$F$1,"y")&gt;1,1,0)&amp;"VG"&amp;IF(ДАННЫЕ!$BH1971="0",1,0)&amp;"o"&amp;IF(T1971+ДАННЫЕ!$AF1971+ДАННЫЕ!$AG1971+ДАННЫЕ!$AH1971+ДАННЫЕ!$AI1971+ДАННЫЕ!$AJ1971+ДАННЫЕ!$AP1971+ДАННЫЕ!$AQ1971+ДАННЫЕ!$AR1971+ДАННЫЕ!$AU1971+ДАННЫЕ!$AW1971+ДАННЫЕ!$AS1971+ДАННЫЕ!$AT1971&gt;0,1,0)&amp;"x"&amp;ДАННЫЕ!$AG1971&amp;"p"&amp;IF(ДАННЫЕ!$BY1971&gt;0,1,0)&amp;"v"&amp;IF(ДАННЫЕ!$BZ1971&gt;0,1,0)&amp;"n"&amp;ДАННЫЕ!$CA1971&amp;"t"&amp;ДАННЫЕ!$AY1971&amp;"k"&amp;ДАННЫЕ!$CB1971&amp;"q"&amp;ДАННЫЕ!$CC1971&amp;"w"&amp;ДАННЫЕ!$CD1971&amp;"e"&amp;ДАННЫЕ!$CE1971&amp;"m"&amp;ДАННЫЕ!$CF1971&amp;"c"&amp;ДАННЫЕ!$CG1971&amp;"z"&amp;ДАННЫЕ!$CH1971&amp;"d"&amp;IF(H1971=4,1,0)&amp;"s"&amp;IF(ДАННЫЕ!$J1971=1,0,1)&amp;"u"&amp;IF(ДАННЫЕ!$CJ1971&gt;0,1,0)</f>
        <v>g0cf0a06AR1VG0o0xp0v0ntkqwemczd0s1u0</v>
      </c>
      <c r="O1971" s="28" t="str">
        <f>ДАННЫЕ!$I1971&amp;"g"&amp;B1971&amp;A1971&amp;"f"&amp;P1971&amp;"c"&amp;IF(ДАННЫЕ!$U1971&gt;0,1,0)&amp;"s"&amp;IF(ДАННЫЕ!$Q1971&gt;0,IF(YEAR(ДАННЫЕ!$F$1)=YEAR(ДАННЫЕ!$Q1971),IF(MONTH(ДАННЫЕ!$F$1)=MONTH(ДАННЫЕ!$Q1971),111,11),1),0)&amp;"i"&amp;IF(ДАННЫЕ!$R1971+ДАННЫЕ!$S1971+ДАННЫЕ!$T1971=0,0,1)&amp;"h"&amp;IF(ДАННЫЕ!$P1971&gt;0,1,0)&amp;"p"&amp;IF(ДАННЫЕ!$CI1971&gt;0,IF(YEAR(ДАННЫЕ!$F$1)=YEAR(ДАННЫЕ!$CI1971),IF(MONTH(ДАННЫЕ!$F$1)=MONTH(ДАННЫЕ!$CI1971),111,11),1),0)&amp;"d"&amp;IF(ДАННЫЕ!$CJ1971&gt;0,IF(YEAR(ДАННЫЕ!$F$1)=YEAR(ДАННЫЕ!$CJ1971),IF(MONTH(ДАННЫЕ!$F$1)=MONTH(ДАННЫЕ!$CJ1971),111,11),1),0)&amp;"o"&amp;IF(ДАННЫЕ!$CK1971&gt;0,IF(MONTH(ДАННЫЕ!$F$1)=MONTH(ДАННЫЕ!$CK1971),111,11),0)&amp;"v"&amp;IF(ДАННЫЕ!$BE1971&gt;0,IF(MONTH(ДАННЫЕ!$F$1)=MONTH(ДАННЫЕ!$BE1971),111,11),0)</f>
        <v>g00f0c0s0i0h0p0d0o0v0</v>
      </c>
      <c r="P1971" s="15">
        <f t="shared" si="95"/>
        <v>0</v>
      </c>
      <c r="Q1971" s="15">
        <f>IF(ДАННЫЕ!$F$1&gt;ДАННЫЕ!$N1971,IF(YEAR(ДАННЫЕ!$F$1)=YEAR(ДАННЫЕ!M1971),1,0),0)</f>
        <v>0</v>
      </c>
      <c r="R1971" s="15">
        <f>IF(ДАННЫЕ!$F$1&gt;ДАННЫЕ!$N1971,IF(YEAR(ДАННЫЕ!$F$1)=YEAR(ДАННЫЕ!N1971),1,0),0)</f>
        <v>0</v>
      </c>
      <c r="S1971" s="15">
        <f>IF(ДАННЫЕ!$AA1971="2А",1,IF(ДАННЫЕ!$AA1971="2Б",2,IF(ДАННЫЕ!$AA1971="2В",3,IF(ДАННЫЕ!$AA1971=3,4,IF(ДАННЫЕ!$AA1971="4А",5,IF(ДАННЫЕ!$AA1971="4Б",6,IF(ДАННЫЕ!$AA1971="4В",7,IF(ДАННЫЕ!$AA1971=5,8,0))))))))</f>
        <v>0</v>
      </c>
      <c r="T1971" s="15">
        <f>IF(OR(ДАННЫЕ!$AC1971=2,ДАННЫЕ!$AD1971=2,ДАННЫЕ!$AE1971=2),2,IF(OR(ДАННЫЕ!$AC1971=1,ДАННЫЕ!$AD1971=1,ДАННЫЕ!$AE1971=1),1,0))</f>
        <v>0</v>
      </c>
    </row>
    <row r="1972" spans="1:20" x14ac:dyDescent="0.2">
      <c r="A1972" s="78">
        <f>IF(B1972&gt;0,IF(MONTH(ДАННЫЕ!$F$1)=MONTH(ДАННЫЕ!$B1972),1,0),0)</f>
        <v>0</v>
      </c>
      <c r="B1972" s="14">
        <f>IF(ДАННЫЕ!$B1972&gt;0,IF(YEAR(ДАННЫЕ!$F$1)=YEAR(ДАННЫЕ!$B1972),1,0),0)</f>
        <v>0</v>
      </c>
      <c r="C1972" s="14">
        <f>IF(ДАННЫЕ!$CM1972&gt;0,IF(YEAR(ДАННЫЕ!$F$1)=YEAR(ДАННЫЕ!$CM1972),1,0),0)</f>
        <v>0</v>
      </c>
      <c r="D1972" s="14">
        <f>IF(ДАННЫЕ!$CJ1972&gt;0,IF(ДАННЫЕ!$CL1972&gt;ДАННЫЕ!$F$1,1,IF(ДАННЫЕ!$CL1972&gt;0,0,1)),0)</f>
        <v>0</v>
      </c>
      <c r="E1972" s="43" t="str">
        <f ca="1">IF(ДАННЫЕ!$F$1&gt;0,IF(ДАННЫЕ!$G1972&gt;0,DATEDIF(ДАННЫЕ!$G1972,ДАННЫЕ!$F$1,"y"),""),IF(ДАННЫЕ!$G1972&gt;0,DATEDIF(ДАННЫЕ!$G1972,TODAY(),"y"),""))</f>
        <v/>
      </c>
      <c r="F1972" s="43" t="str">
        <f xml:space="preserve"> IF(ДАННЫЕ!$F1972="М",IF(E1972&gt;=18,IF(E1972&lt;60,1,""),""),"")&amp;IF(ДАННЫЕ!$F1972="Ж",IF(E1972&gt;=18,IF(E1972&lt;55,1,""),""),"")</f>
        <v/>
      </c>
      <c r="G1972" s="43" t="str">
        <f xml:space="preserve"> IF(ДАННЫЕ!$F1972="М",IF(E1972&gt;=60,2,""),"")&amp;IF(ДАННЫЕ!$F1972="Ж",IF(E1972&gt;=55,2,""),"")</f>
        <v/>
      </c>
      <c r="H1972" s="43" t="str">
        <f t="shared" ca="1" si="93"/>
        <v/>
      </c>
      <c r="I1972" s="43" t="str">
        <f t="shared" ca="1" si="94"/>
        <v>03</v>
      </c>
      <c r="J1972" s="28" t="str">
        <f ca="1">ДАННЫЕ!$F1972&amp;H1972&amp;I1972&amp;ДАННЫЕ!$I1972&amp;"m"&amp;IF(ДАННЫЕ!$I1972&gt;0,IF(ДАННЫЕ!$J1972&gt;0,0,1),"")&amp;"f"&amp;IF(ДАННЫЕ!$R1972&gt;0,IF(YEAR(ДАННЫЕ!$F$1)=YEAR(ДАННЫЕ!$R1972),1,0),0)&amp;"z"&amp;ДАННЫЕ!$R1972&amp;"p"&amp;ДАННЫЕ!$S1972&amp;"i"&amp;ДАННЫЕ!$T1972&amp;"h"&amp;ДАННЫЕ!$K1972&amp;"be"&amp;ДАННЫЕ!$BI1972&amp;"CD"&amp;IF(ДАННЫЕ!BF1972&gt;500,4,IF(ДАННЫЕ!BF1972&gt;350,3,IF(ДАННЫЕ!BF1972&gt;200,2,IF(ДАННЫЕ!BF1972&gt;0,1,0))))&amp;"g"&amp;B1972&amp;"d"&amp;H1972&amp;"l"&amp;ДАННЫЕ!AT1972&amp;"a"&amp;ДАННЫЕ!$V1972&amp;"v"&amp;R1972&amp;"k"&amp;ДАННЫЕ!$U1972&amp;"s"&amp;ДАННЫЕ!$Y1972&amp;"t"&amp;ДАННЫЕ!$X1972&amp;"b"&amp;IF(ДАННЫЕ!$Q1972&gt;1,1,0)&amp;"PP"&amp;ДАННЫЕ!Z1972&amp;"c"&amp;S1972&amp;"x"&amp;IF(ДАННЫЕ!$BY1972&gt;0,IF(YEAR(ДАННЫЕ!$F$1)=YEAR(ДАННЫЕ!$BY1972),1,0),0)&amp;"n"&amp;IF(ДАННЫЕ!$BZ1972&gt;0,IF(YEAR(ДАННЫЕ!$F$1)=YEAR(ДАННЫЕ!$BZ1972),1,0),0)&amp;"u"&amp;D1972&amp;"z"&amp;IF(ДАННЫЕ!$CL1972&gt;0,IF(YEAR(ДАННЫЕ!$F$1)&gt;YEAR(ДАННЫЕ!$CL1972),11,12),0)</f>
        <v>03mf0zpihbeCD0g0dlav0kstb0PPc0x0n0u0z0</v>
      </c>
      <c r="K1972" s="28" t="str">
        <f ca="1">ДАННЫЕ!$I1972&amp;"x"&amp;B1972&amp;"w"&amp;IF(T1972+ДАННЫЕ!AD1972+ДАННЫЕ!AE1972+ДАННЫЕ!AF1972+ДАННЫЕ!AG1972+ДАННЫЕ!AH1972+ДАННЫЕ!$AL1972+ДАННЫЕ!AI1972+ДАННЫЕ!AJ1972+ДАННЫЕ!AK1972+ДАННЫЕ!AP1972+ДАННЫЕ!AQ1972+ДАННЫЕ!AR1972+ДАННЫЕ!$AM1972+ДАННЫЕ!$AN1972+ДАННЫЕ!AS1972+ДАННЫЕ!AT1972&gt;0,1,0)&amp;IF(OR(T1972=2,ДАННЫЕ!AD1972=2,ДАННЫЕ!AE1972=2,ДАННЫЕ!AF1972=2,ДАННЫЕ!AG1972=2,ДАННЫЕ!AH1972=2,ДАННЫЕ!$AL1972=2,ДАННЫЕ!AI1972=2,ДАННЫЕ!AJ1972=2,ДАННЫЕ!AK1972=2,ДАННЫЕ!AP1972=2,ДАННЫЕ!AQ1972=2,ДАННЫЕ!AR1972=2,ДАННЫЕ!$AM1972=2,ДАННЫЕ!$AN1972=2,ДАННЫЕ!AS1972=2,ДАННЫЕ!AT1972=2),2,0)&amp;"t"&amp;IF(T1972&gt;0,"1"&amp;T1972,"00")&amp;"f"&amp;IF(ДАННЫЕ!$AC1972,"1"&amp;ДАННЫЕ!$AC1972,"00")&amp;"b"&amp;IF(ДАННЫЕ!$AD1972,"1"&amp;ДАННЫЕ!$AD1972,"00")&amp;"g"&amp;IF(ДАННЫЕ!$AF1972,"1"&amp;ДАННЫЕ!$AF1972,"00")&amp;"c"&amp;IF(ДАННЫЕ!$AG1972,"1"&amp;ДАННЫЕ!$AG1972,"00")&amp;"i"&amp;IF(ДАННЫЕ!$AH1972,"1"&amp;ДАННЫЕ!$AH1972,"00")&amp;"r"&amp;IF(ДАННЫЕ!$AL1972,"1"&amp;ДАННЫЕ!$AL1972,"00")&amp;"m"&amp;IF(ДАННЫЕ!$AI1972,"1"&amp;ДАННЫЕ!$AI1972,"00")&amp;"hS"&amp;IF(ДАННЫЕ!$AJ1972,"1"&amp;ДАННЫЕ!$AJ1972,"00")&amp;"hZ"&amp;IF(ДАННЫЕ!$AK1972,"1"&amp;ДАННЫЕ!$AK1972,"00")&amp;"p"&amp;IF(ДАННЫЕ!$AP1972,"1"&amp;ДАННЫЕ!$AP1972,"00")&amp;"k"&amp;IF(ДАННЫЕ!$AQ1972,"1"&amp;ДАННЫЕ!$AQ1972,"00")&amp;"z"&amp;IF(ДАННЫЕ!$AR1972,"1"&amp;ДАННЫЕ!$AR1972,"00")&amp;"j"&amp;IF(ДАННЫЕ!$AM1972,"1"&amp;ДАННЫЕ!$AM1972,"00")&amp;"n"&amp;IF(ДАННЫЕ!$AN1972,"1"&amp;ДАННЫЕ!$AN1972,"00")&amp;"E"&amp;ДАННЫЕ!BI1972&amp;"L"&amp;ДАННЫЕ!AO1972&amp;"h"&amp;IF(ДАННЫЕ!$AU1972&gt;0,1,0)&amp;"v"&amp;IF(ДАННЫЕ!$AW1972&gt;0,1,0)&amp;"a"&amp;IF(ДАННЫЕ!$AS1972,"1"&amp;ДАННЫЕ!$AS1972,"00")&amp;"s"&amp;IF(ДАННЫЕ!$AT1972,"1"&amp;ДАННЫЕ!$AT1972,"00")&amp;"u"&amp;IF(ДАННЫЕ!$CJ1972&gt;0,1,0)&amp;"y"&amp;B1972&amp;"d"&amp;H1972&amp;"e"&amp;F1972&amp;G1972</f>
        <v>x0w00t00f00b00g00c00i00r00m00hS00hZ00p00k00z00j00n00ELh0v0a00s00u0y0de</v>
      </c>
      <c r="L1972" s="28" t="str">
        <f ca="1">ДАННЫЕ!$I1972&amp;"VN"&amp;IF(ДАННЫЕ!AW1972&gt;0,11,10)&amp;"CD"&amp;IF(ДАННЫЕ!BF1972&gt;500,16,IF(ДАННЫЕ!BF1972&gt;350,15,IF(ДАННЫЕ!BF1972&gt;=200,14,IF(ДАННЫЕ!BF1972&gt;=100,13,IF(ДАННЫЕ!BF1972&gt;=50,12,IF(ДАННЫЕ!BF1972&gt;0,11,10))))))&amp;"AR"&amp;IF(ДАННЫЕ!BX1972&gt;0,1,0)&amp;"GD"&amp;B1972&amp;"VV"&amp;IF(E1972&gt;=5,IF(E1972&lt;18,1,0),0)</f>
        <v>VN10CD10AR0GD0VV0</v>
      </c>
      <c r="M1972" s="28" t="str">
        <f>ДАННЫЕ!$I1972&amp;"b"&amp;ДАННЫЕ!$BI1972&amp;"r"&amp;ДАННЫЕ!$BJ1972&amp;"CD"&amp;IF(ДАННЫЕ!BF1972&gt;0,IF(ДАННЫЕ!BF1972&lt;200,1,IF(ДАННЫЕ!BF1972&lt;350,2,3)),0)&amp;"h"&amp;IF(ДАННЫЕ!$BK1972+ДАННЫЕ!$BL1972+ДАННЫЕ!$BM1972&gt;0,1,0)&amp;"x"&amp;ДАННЫЕ!$BK1972&amp;"y"&amp;ДАННЫЕ!$BL1972&amp;"z"&amp;ДАННЫЕ!$BM1972&amp;"c"&amp;IF(ДАННЫЕ!$BK1972+ДАННЫЕ!$BL1972+ДАННЫЕ!$BM1972=3,1,0)&amp;"a"&amp;IF(ДАННЫЕ!$BQ1972+ДАННЫЕ!$BR1972&gt;0,1,0)&amp;"d"&amp;ДАННЫЕ!$BQ1972&amp;"v"&amp;ДАННЫЕ!$BR1972&amp;"p"&amp;ДАННЫЕ!$BS1972&amp;"n"&amp;ДАННЫЕ!$BU1972&amp;"t"&amp;ДАННЫЕ!$BV1972&amp;"o"&amp;ДАННЫЕ!$BT1972&amp;"l"&amp;IF(ДАННЫЕ!$BN1972&gt;0,1,0)&amp;ДАННЫЕ!$BN1972&amp;"g"&amp;ДАННЫЕ!$BO1972&amp;"s"&amp;ДАННЫЕ!$BP1972&amp;"DZ"&amp;IF(ДАННЫЕ!B1972-ДАННЫЕ!G1972 &lt; 60,IF(ДАННЫЕ!B1972-ДАННЫЕ!G1972 &gt;= 0,1,0),0)&amp;"u"&amp;IF(ДАННЫЕ!$CJ1972&gt;0,1,0)</f>
        <v>brCD0h0xyzc0a0dvpntol0gsDZ1u0</v>
      </c>
      <c r="N1972" s="28" t="str">
        <f ca="1">ДАННЫЕ!$F1972&amp;ДАННЫЕ!$I1972&amp;"g"&amp;B1972&amp;"cf"&amp;D1972&amp;"a"&amp;IF(ДАННЫЕ!$BX1972&gt;0,1,0)&amp;IF(ДАННЫЕ!$BF1972&gt;500,1,IF(ДАННЫЕ!$BF1972&gt;350,2,IF(ДАННЫЕ!$BF1972&gt;=200,3,IF(ДАННЫЕ!$BF1972&gt;=100,4,IF(ДАННЫЕ!$BF1972&gt;=50,5,IF(ДАННЫЕ!$BF1972&lt;50,6,0))))))&amp;"AR"&amp;IF(DATEDIF(ДАННЫЕ!$BX1972,ДАННЫЕ!$F$1,"y")&gt;1,1,0)&amp;"VG"&amp;IF(ДАННЫЕ!$BH1972="0",1,0)&amp;"o"&amp;IF(T1972+ДАННЫЕ!$AF1972+ДАННЫЕ!$AG1972+ДАННЫЕ!$AH1972+ДАННЫЕ!$AI1972+ДАННЫЕ!$AJ1972+ДАННЫЕ!$AP1972+ДАННЫЕ!$AQ1972+ДАННЫЕ!$AR1972+ДАННЫЕ!$AU1972+ДАННЫЕ!$AW1972+ДАННЫЕ!$AS1972+ДАННЫЕ!$AT1972&gt;0,1,0)&amp;"x"&amp;ДАННЫЕ!$AG1972&amp;"p"&amp;IF(ДАННЫЕ!$BY1972&gt;0,1,0)&amp;"v"&amp;IF(ДАННЫЕ!$BZ1972&gt;0,1,0)&amp;"n"&amp;ДАННЫЕ!$CA1972&amp;"t"&amp;ДАННЫЕ!$AY1972&amp;"k"&amp;ДАННЫЕ!$CB1972&amp;"q"&amp;ДАННЫЕ!$CC1972&amp;"w"&amp;ДАННЫЕ!$CD1972&amp;"e"&amp;ДАННЫЕ!$CE1972&amp;"m"&amp;ДАННЫЕ!$CF1972&amp;"c"&amp;ДАННЫЕ!$CG1972&amp;"z"&amp;ДАННЫЕ!$CH1972&amp;"d"&amp;IF(H1972=4,1,0)&amp;"s"&amp;IF(ДАННЫЕ!$J1972=1,0,1)&amp;"u"&amp;IF(ДАННЫЕ!$CJ1972&gt;0,1,0)</f>
        <v>g0cf0a06AR1VG0o0xp0v0ntkqwemczd0s1u0</v>
      </c>
      <c r="O1972" s="28" t="str">
        <f>ДАННЫЕ!$I1972&amp;"g"&amp;B1972&amp;A1972&amp;"f"&amp;P1972&amp;"c"&amp;IF(ДАННЫЕ!$U1972&gt;0,1,0)&amp;"s"&amp;IF(ДАННЫЕ!$Q1972&gt;0,IF(YEAR(ДАННЫЕ!$F$1)=YEAR(ДАННЫЕ!$Q1972),IF(MONTH(ДАННЫЕ!$F$1)=MONTH(ДАННЫЕ!$Q1972),111,11),1),0)&amp;"i"&amp;IF(ДАННЫЕ!$R1972+ДАННЫЕ!$S1972+ДАННЫЕ!$T1972=0,0,1)&amp;"h"&amp;IF(ДАННЫЕ!$P1972&gt;0,1,0)&amp;"p"&amp;IF(ДАННЫЕ!$CI1972&gt;0,IF(YEAR(ДАННЫЕ!$F$1)=YEAR(ДАННЫЕ!$CI1972),IF(MONTH(ДАННЫЕ!$F$1)=MONTH(ДАННЫЕ!$CI1972),111,11),1),0)&amp;"d"&amp;IF(ДАННЫЕ!$CJ1972&gt;0,IF(YEAR(ДАННЫЕ!$F$1)=YEAR(ДАННЫЕ!$CJ1972),IF(MONTH(ДАННЫЕ!$F$1)=MONTH(ДАННЫЕ!$CJ1972),111,11),1),0)&amp;"o"&amp;IF(ДАННЫЕ!$CK1972&gt;0,IF(MONTH(ДАННЫЕ!$F$1)=MONTH(ДАННЫЕ!$CK1972),111,11),0)&amp;"v"&amp;IF(ДАННЫЕ!$BE1972&gt;0,IF(MONTH(ДАННЫЕ!$F$1)=MONTH(ДАННЫЕ!$BE1972),111,11),0)</f>
        <v>g00f0c0s0i0h0p0d0o0v0</v>
      </c>
      <c r="P1972" s="15">
        <f t="shared" si="95"/>
        <v>0</v>
      </c>
      <c r="Q1972" s="15">
        <f>IF(ДАННЫЕ!$F$1&gt;ДАННЫЕ!$N1972,IF(YEAR(ДАННЫЕ!$F$1)=YEAR(ДАННЫЕ!M1972),1,0),0)</f>
        <v>0</v>
      </c>
      <c r="R1972" s="15">
        <f>IF(ДАННЫЕ!$F$1&gt;ДАННЫЕ!$N1972,IF(YEAR(ДАННЫЕ!$F$1)=YEAR(ДАННЫЕ!N1972),1,0),0)</f>
        <v>0</v>
      </c>
      <c r="S1972" s="15">
        <f>IF(ДАННЫЕ!$AA1972="2А",1,IF(ДАННЫЕ!$AA1972="2Б",2,IF(ДАННЫЕ!$AA1972="2В",3,IF(ДАННЫЕ!$AA1972=3,4,IF(ДАННЫЕ!$AA1972="4А",5,IF(ДАННЫЕ!$AA1972="4Б",6,IF(ДАННЫЕ!$AA1972="4В",7,IF(ДАННЫЕ!$AA1972=5,8,0))))))))</f>
        <v>0</v>
      </c>
      <c r="T1972" s="15">
        <f>IF(OR(ДАННЫЕ!$AC1972=2,ДАННЫЕ!$AD1972=2,ДАННЫЕ!$AE1972=2),2,IF(OR(ДАННЫЕ!$AC1972=1,ДАННЫЕ!$AD1972=1,ДАННЫЕ!$AE1972=1),1,0))</f>
        <v>0</v>
      </c>
    </row>
    <row r="1973" spans="1:20" x14ac:dyDescent="0.2">
      <c r="A1973" s="78">
        <f>IF(B1973&gt;0,IF(MONTH(ДАННЫЕ!$F$1)=MONTH(ДАННЫЕ!$B1973),1,0),0)</f>
        <v>0</v>
      </c>
      <c r="B1973" s="14">
        <f>IF(ДАННЫЕ!$B1973&gt;0,IF(YEAR(ДАННЫЕ!$F$1)=YEAR(ДАННЫЕ!$B1973),1,0),0)</f>
        <v>0</v>
      </c>
      <c r="C1973" s="14">
        <f>IF(ДАННЫЕ!$CM1973&gt;0,IF(YEAR(ДАННЫЕ!$F$1)=YEAR(ДАННЫЕ!$CM1973),1,0),0)</f>
        <v>0</v>
      </c>
      <c r="D1973" s="14">
        <f>IF(ДАННЫЕ!$CJ1973&gt;0,IF(ДАННЫЕ!$CL1973&gt;ДАННЫЕ!$F$1,1,IF(ДАННЫЕ!$CL1973&gt;0,0,1)),0)</f>
        <v>0</v>
      </c>
      <c r="E1973" s="43" t="str">
        <f ca="1">IF(ДАННЫЕ!$F$1&gt;0,IF(ДАННЫЕ!$G1973&gt;0,DATEDIF(ДАННЫЕ!$G1973,ДАННЫЕ!$F$1,"y"),""),IF(ДАННЫЕ!$G1973&gt;0,DATEDIF(ДАННЫЕ!$G1973,TODAY(),"y"),""))</f>
        <v/>
      </c>
      <c r="F1973" s="43" t="str">
        <f xml:space="preserve"> IF(ДАННЫЕ!$F1973="М",IF(E1973&gt;=18,IF(E1973&lt;60,1,""),""),"")&amp;IF(ДАННЫЕ!$F1973="Ж",IF(E1973&gt;=18,IF(E1973&lt;55,1,""),""),"")</f>
        <v/>
      </c>
      <c r="G1973" s="43" t="str">
        <f xml:space="preserve"> IF(ДАННЫЕ!$F1973="М",IF(E1973&gt;=60,2,""),"")&amp;IF(ДАННЫЕ!$F1973="Ж",IF(E1973&gt;=55,2,""),"")</f>
        <v/>
      </c>
      <c r="H1973" s="43" t="str">
        <f t="shared" ca="1" si="93"/>
        <v/>
      </c>
      <c r="I1973" s="43" t="str">
        <f t="shared" ca="1" si="94"/>
        <v>03</v>
      </c>
      <c r="J1973" s="28" t="str">
        <f ca="1">ДАННЫЕ!$F1973&amp;H1973&amp;I1973&amp;ДАННЫЕ!$I1973&amp;"m"&amp;IF(ДАННЫЕ!$I1973&gt;0,IF(ДАННЫЕ!$J1973&gt;0,0,1),"")&amp;"f"&amp;IF(ДАННЫЕ!$R1973&gt;0,IF(YEAR(ДАННЫЕ!$F$1)=YEAR(ДАННЫЕ!$R1973),1,0),0)&amp;"z"&amp;ДАННЫЕ!$R1973&amp;"p"&amp;ДАННЫЕ!$S1973&amp;"i"&amp;ДАННЫЕ!$T1973&amp;"h"&amp;ДАННЫЕ!$K1973&amp;"be"&amp;ДАННЫЕ!$BI1973&amp;"CD"&amp;IF(ДАННЫЕ!BF1973&gt;500,4,IF(ДАННЫЕ!BF1973&gt;350,3,IF(ДАННЫЕ!BF1973&gt;200,2,IF(ДАННЫЕ!BF1973&gt;0,1,0))))&amp;"g"&amp;B1973&amp;"d"&amp;H1973&amp;"l"&amp;ДАННЫЕ!AT1973&amp;"a"&amp;ДАННЫЕ!$V1973&amp;"v"&amp;R1973&amp;"k"&amp;ДАННЫЕ!$U1973&amp;"s"&amp;ДАННЫЕ!$Y1973&amp;"t"&amp;ДАННЫЕ!$X1973&amp;"b"&amp;IF(ДАННЫЕ!$Q1973&gt;1,1,0)&amp;"PP"&amp;ДАННЫЕ!Z1973&amp;"c"&amp;S1973&amp;"x"&amp;IF(ДАННЫЕ!$BY1973&gt;0,IF(YEAR(ДАННЫЕ!$F$1)=YEAR(ДАННЫЕ!$BY1973),1,0),0)&amp;"n"&amp;IF(ДАННЫЕ!$BZ1973&gt;0,IF(YEAR(ДАННЫЕ!$F$1)=YEAR(ДАННЫЕ!$BZ1973),1,0),0)&amp;"u"&amp;D1973&amp;"z"&amp;IF(ДАННЫЕ!$CL1973&gt;0,IF(YEAR(ДАННЫЕ!$F$1)&gt;YEAR(ДАННЫЕ!$CL1973),11,12),0)</f>
        <v>03mf0zpihbeCD0g0dlav0kstb0PPc0x0n0u0z0</v>
      </c>
      <c r="K1973" s="28" t="str">
        <f ca="1">ДАННЫЕ!$I1973&amp;"x"&amp;B1973&amp;"w"&amp;IF(T1973+ДАННЫЕ!AD1973+ДАННЫЕ!AE1973+ДАННЫЕ!AF1973+ДАННЫЕ!AG1973+ДАННЫЕ!AH1973+ДАННЫЕ!$AL1973+ДАННЫЕ!AI1973+ДАННЫЕ!AJ1973+ДАННЫЕ!AK1973+ДАННЫЕ!AP1973+ДАННЫЕ!AQ1973+ДАННЫЕ!AR1973+ДАННЫЕ!$AM1973+ДАННЫЕ!$AN1973+ДАННЫЕ!AS1973+ДАННЫЕ!AT1973&gt;0,1,0)&amp;IF(OR(T1973=2,ДАННЫЕ!AD1973=2,ДАННЫЕ!AE1973=2,ДАННЫЕ!AF1973=2,ДАННЫЕ!AG1973=2,ДАННЫЕ!AH1973=2,ДАННЫЕ!$AL1973=2,ДАННЫЕ!AI1973=2,ДАННЫЕ!AJ1973=2,ДАННЫЕ!AK1973=2,ДАННЫЕ!AP1973=2,ДАННЫЕ!AQ1973=2,ДАННЫЕ!AR1973=2,ДАННЫЕ!$AM1973=2,ДАННЫЕ!$AN1973=2,ДАННЫЕ!AS1973=2,ДАННЫЕ!AT1973=2),2,0)&amp;"t"&amp;IF(T1973&gt;0,"1"&amp;T1973,"00")&amp;"f"&amp;IF(ДАННЫЕ!$AC1973,"1"&amp;ДАННЫЕ!$AC1973,"00")&amp;"b"&amp;IF(ДАННЫЕ!$AD1973,"1"&amp;ДАННЫЕ!$AD1973,"00")&amp;"g"&amp;IF(ДАННЫЕ!$AF1973,"1"&amp;ДАННЫЕ!$AF1973,"00")&amp;"c"&amp;IF(ДАННЫЕ!$AG1973,"1"&amp;ДАННЫЕ!$AG1973,"00")&amp;"i"&amp;IF(ДАННЫЕ!$AH1973,"1"&amp;ДАННЫЕ!$AH1973,"00")&amp;"r"&amp;IF(ДАННЫЕ!$AL1973,"1"&amp;ДАННЫЕ!$AL1973,"00")&amp;"m"&amp;IF(ДАННЫЕ!$AI1973,"1"&amp;ДАННЫЕ!$AI1973,"00")&amp;"hS"&amp;IF(ДАННЫЕ!$AJ1973,"1"&amp;ДАННЫЕ!$AJ1973,"00")&amp;"hZ"&amp;IF(ДАННЫЕ!$AK1973,"1"&amp;ДАННЫЕ!$AK1973,"00")&amp;"p"&amp;IF(ДАННЫЕ!$AP1973,"1"&amp;ДАННЫЕ!$AP1973,"00")&amp;"k"&amp;IF(ДАННЫЕ!$AQ1973,"1"&amp;ДАННЫЕ!$AQ1973,"00")&amp;"z"&amp;IF(ДАННЫЕ!$AR1973,"1"&amp;ДАННЫЕ!$AR1973,"00")&amp;"j"&amp;IF(ДАННЫЕ!$AM1973,"1"&amp;ДАННЫЕ!$AM1973,"00")&amp;"n"&amp;IF(ДАННЫЕ!$AN1973,"1"&amp;ДАННЫЕ!$AN1973,"00")&amp;"E"&amp;ДАННЫЕ!BI1973&amp;"L"&amp;ДАННЫЕ!AO1973&amp;"h"&amp;IF(ДАННЫЕ!$AU1973&gt;0,1,0)&amp;"v"&amp;IF(ДАННЫЕ!$AW1973&gt;0,1,0)&amp;"a"&amp;IF(ДАННЫЕ!$AS1973,"1"&amp;ДАННЫЕ!$AS1973,"00")&amp;"s"&amp;IF(ДАННЫЕ!$AT1973,"1"&amp;ДАННЫЕ!$AT1973,"00")&amp;"u"&amp;IF(ДАННЫЕ!$CJ1973&gt;0,1,0)&amp;"y"&amp;B1973&amp;"d"&amp;H1973&amp;"e"&amp;F1973&amp;G1973</f>
        <v>x0w00t00f00b00g00c00i00r00m00hS00hZ00p00k00z00j00n00ELh0v0a00s00u0y0de</v>
      </c>
      <c r="L1973" s="28" t="str">
        <f ca="1">ДАННЫЕ!$I1973&amp;"VN"&amp;IF(ДАННЫЕ!AW1973&gt;0,11,10)&amp;"CD"&amp;IF(ДАННЫЕ!BF1973&gt;500,16,IF(ДАННЫЕ!BF1973&gt;350,15,IF(ДАННЫЕ!BF1973&gt;=200,14,IF(ДАННЫЕ!BF1973&gt;=100,13,IF(ДАННЫЕ!BF1973&gt;=50,12,IF(ДАННЫЕ!BF1973&gt;0,11,10))))))&amp;"AR"&amp;IF(ДАННЫЕ!BX1973&gt;0,1,0)&amp;"GD"&amp;B1973&amp;"VV"&amp;IF(E1973&gt;=5,IF(E1973&lt;18,1,0),0)</f>
        <v>VN10CD10AR0GD0VV0</v>
      </c>
      <c r="M1973" s="28" t="str">
        <f>ДАННЫЕ!$I1973&amp;"b"&amp;ДАННЫЕ!$BI1973&amp;"r"&amp;ДАННЫЕ!$BJ1973&amp;"CD"&amp;IF(ДАННЫЕ!BF1973&gt;0,IF(ДАННЫЕ!BF1973&lt;200,1,IF(ДАННЫЕ!BF1973&lt;350,2,3)),0)&amp;"h"&amp;IF(ДАННЫЕ!$BK1973+ДАННЫЕ!$BL1973+ДАННЫЕ!$BM1973&gt;0,1,0)&amp;"x"&amp;ДАННЫЕ!$BK1973&amp;"y"&amp;ДАННЫЕ!$BL1973&amp;"z"&amp;ДАННЫЕ!$BM1973&amp;"c"&amp;IF(ДАННЫЕ!$BK1973+ДАННЫЕ!$BL1973+ДАННЫЕ!$BM1973=3,1,0)&amp;"a"&amp;IF(ДАННЫЕ!$BQ1973+ДАННЫЕ!$BR1973&gt;0,1,0)&amp;"d"&amp;ДАННЫЕ!$BQ1973&amp;"v"&amp;ДАННЫЕ!$BR1973&amp;"p"&amp;ДАННЫЕ!$BS1973&amp;"n"&amp;ДАННЫЕ!$BU1973&amp;"t"&amp;ДАННЫЕ!$BV1973&amp;"o"&amp;ДАННЫЕ!$BT1973&amp;"l"&amp;IF(ДАННЫЕ!$BN1973&gt;0,1,0)&amp;ДАННЫЕ!$BN1973&amp;"g"&amp;ДАННЫЕ!$BO1973&amp;"s"&amp;ДАННЫЕ!$BP1973&amp;"DZ"&amp;IF(ДАННЫЕ!B1973-ДАННЫЕ!G1973 &lt; 60,IF(ДАННЫЕ!B1973-ДАННЫЕ!G1973 &gt;= 0,1,0),0)&amp;"u"&amp;IF(ДАННЫЕ!$CJ1973&gt;0,1,0)</f>
        <v>brCD0h0xyzc0a0dvpntol0gsDZ1u0</v>
      </c>
      <c r="N1973" s="28" t="str">
        <f ca="1">ДАННЫЕ!$F1973&amp;ДАННЫЕ!$I1973&amp;"g"&amp;B1973&amp;"cf"&amp;D1973&amp;"a"&amp;IF(ДАННЫЕ!$BX1973&gt;0,1,0)&amp;IF(ДАННЫЕ!$BF1973&gt;500,1,IF(ДАННЫЕ!$BF1973&gt;350,2,IF(ДАННЫЕ!$BF1973&gt;=200,3,IF(ДАННЫЕ!$BF1973&gt;=100,4,IF(ДАННЫЕ!$BF1973&gt;=50,5,IF(ДАННЫЕ!$BF1973&lt;50,6,0))))))&amp;"AR"&amp;IF(DATEDIF(ДАННЫЕ!$BX1973,ДАННЫЕ!$F$1,"y")&gt;1,1,0)&amp;"VG"&amp;IF(ДАННЫЕ!$BH1973="0",1,0)&amp;"o"&amp;IF(T1973+ДАННЫЕ!$AF1973+ДАННЫЕ!$AG1973+ДАННЫЕ!$AH1973+ДАННЫЕ!$AI1973+ДАННЫЕ!$AJ1973+ДАННЫЕ!$AP1973+ДАННЫЕ!$AQ1973+ДАННЫЕ!$AR1973+ДАННЫЕ!$AU1973+ДАННЫЕ!$AW1973+ДАННЫЕ!$AS1973+ДАННЫЕ!$AT1973&gt;0,1,0)&amp;"x"&amp;ДАННЫЕ!$AG1973&amp;"p"&amp;IF(ДАННЫЕ!$BY1973&gt;0,1,0)&amp;"v"&amp;IF(ДАННЫЕ!$BZ1973&gt;0,1,0)&amp;"n"&amp;ДАННЫЕ!$CA1973&amp;"t"&amp;ДАННЫЕ!$AY1973&amp;"k"&amp;ДАННЫЕ!$CB1973&amp;"q"&amp;ДАННЫЕ!$CC1973&amp;"w"&amp;ДАННЫЕ!$CD1973&amp;"e"&amp;ДАННЫЕ!$CE1973&amp;"m"&amp;ДАННЫЕ!$CF1973&amp;"c"&amp;ДАННЫЕ!$CG1973&amp;"z"&amp;ДАННЫЕ!$CH1973&amp;"d"&amp;IF(H1973=4,1,0)&amp;"s"&amp;IF(ДАННЫЕ!$J1973=1,0,1)&amp;"u"&amp;IF(ДАННЫЕ!$CJ1973&gt;0,1,0)</f>
        <v>g0cf0a06AR1VG0o0xp0v0ntkqwemczd0s1u0</v>
      </c>
      <c r="O1973" s="28" t="str">
        <f>ДАННЫЕ!$I1973&amp;"g"&amp;B1973&amp;A1973&amp;"f"&amp;P1973&amp;"c"&amp;IF(ДАННЫЕ!$U1973&gt;0,1,0)&amp;"s"&amp;IF(ДАННЫЕ!$Q1973&gt;0,IF(YEAR(ДАННЫЕ!$F$1)=YEAR(ДАННЫЕ!$Q1973),IF(MONTH(ДАННЫЕ!$F$1)=MONTH(ДАННЫЕ!$Q1973),111,11),1),0)&amp;"i"&amp;IF(ДАННЫЕ!$R1973+ДАННЫЕ!$S1973+ДАННЫЕ!$T1973=0,0,1)&amp;"h"&amp;IF(ДАННЫЕ!$P1973&gt;0,1,0)&amp;"p"&amp;IF(ДАННЫЕ!$CI1973&gt;0,IF(YEAR(ДАННЫЕ!$F$1)=YEAR(ДАННЫЕ!$CI1973),IF(MONTH(ДАННЫЕ!$F$1)=MONTH(ДАННЫЕ!$CI1973),111,11),1),0)&amp;"d"&amp;IF(ДАННЫЕ!$CJ1973&gt;0,IF(YEAR(ДАННЫЕ!$F$1)=YEAR(ДАННЫЕ!$CJ1973),IF(MONTH(ДАННЫЕ!$F$1)=MONTH(ДАННЫЕ!$CJ1973),111,11),1),0)&amp;"o"&amp;IF(ДАННЫЕ!$CK1973&gt;0,IF(MONTH(ДАННЫЕ!$F$1)=MONTH(ДАННЫЕ!$CK1973),111,11),0)&amp;"v"&amp;IF(ДАННЫЕ!$BE1973&gt;0,IF(MONTH(ДАННЫЕ!$F$1)=MONTH(ДАННЫЕ!$BE1973),111,11),0)</f>
        <v>g00f0c0s0i0h0p0d0o0v0</v>
      </c>
      <c r="P1973" s="15">
        <f t="shared" si="95"/>
        <v>0</v>
      </c>
      <c r="Q1973" s="15">
        <f>IF(ДАННЫЕ!$F$1&gt;ДАННЫЕ!$N1973,IF(YEAR(ДАННЫЕ!$F$1)=YEAR(ДАННЫЕ!M1973),1,0),0)</f>
        <v>0</v>
      </c>
      <c r="R1973" s="15">
        <f>IF(ДАННЫЕ!$F$1&gt;ДАННЫЕ!$N1973,IF(YEAR(ДАННЫЕ!$F$1)=YEAR(ДАННЫЕ!N1973),1,0),0)</f>
        <v>0</v>
      </c>
      <c r="S1973" s="15">
        <f>IF(ДАННЫЕ!$AA1973="2А",1,IF(ДАННЫЕ!$AA1973="2Б",2,IF(ДАННЫЕ!$AA1973="2В",3,IF(ДАННЫЕ!$AA1973=3,4,IF(ДАННЫЕ!$AA1973="4А",5,IF(ДАННЫЕ!$AA1973="4Б",6,IF(ДАННЫЕ!$AA1973="4В",7,IF(ДАННЫЕ!$AA1973=5,8,0))))))))</f>
        <v>0</v>
      </c>
      <c r="T1973" s="15">
        <f>IF(OR(ДАННЫЕ!$AC1973=2,ДАННЫЕ!$AD1973=2,ДАННЫЕ!$AE1973=2),2,IF(OR(ДАННЫЕ!$AC1973=1,ДАННЫЕ!$AD1973=1,ДАННЫЕ!$AE1973=1),1,0))</f>
        <v>0</v>
      </c>
    </row>
    <row r="1974" spans="1:20" x14ac:dyDescent="0.2">
      <c r="A1974" s="78">
        <f>IF(B1974&gt;0,IF(MONTH(ДАННЫЕ!$F$1)=MONTH(ДАННЫЕ!$B1974),1,0),0)</f>
        <v>0</v>
      </c>
      <c r="B1974" s="14">
        <f>IF(ДАННЫЕ!$B1974&gt;0,IF(YEAR(ДАННЫЕ!$F$1)=YEAR(ДАННЫЕ!$B1974),1,0),0)</f>
        <v>0</v>
      </c>
      <c r="C1974" s="14">
        <f>IF(ДАННЫЕ!$CM1974&gt;0,IF(YEAR(ДАННЫЕ!$F$1)=YEAR(ДАННЫЕ!$CM1974),1,0),0)</f>
        <v>0</v>
      </c>
      <c r="D1974" s="14">
        <f>IF(ДАННЫЕ!$CJ1974&gt;0,IF(ДАННЫЕ!$CL1974&gt;ДАННЫЕ!$F$1,1,IF(ДАННЫЕ!$CL1974&gt;0,0,1)),0)</f>
        <v>0</v>
      </c>
      <c r="E1974" s="43" t="str">
        <f ca="1">IF(ДАННЫЕ!$F$1&gt;0,IF(ДАННЫЕ!$G1974&gt;0,DATEDIF(ДАННЫЕ!$G1974,ДАННЫЕ!$F$1,"y"),""),IF(ДАННЫЕ!$G1974&gt;0,DATEDIF(ДАННЫЕ!$G1974,TODAY(),"y"),""))</f>
        <v/>
      </c>
      <c r="F1974" s="43" t="str">
        <f xml:space="preserve"> IF(ДАННЫЕ!$F1974="М",IF(E1974&gt;=18,IF(E1974&lt;60,1,""),""),"")&amp;IF(ДАННЫЕ!$F1974="Ж",IF(E1974&gt;=18,IF(E1974&lt;55,1,""),""),"")</f>
        <v/>
      </c>
      <c r="G1974" s="43" t="str">
        <f xml:space="preserve"> IF(ДАННЫЕ!$F1974="М",IF(E1974&gt;=60,2,""),"")&amp;IF(ДАННЫЕ!$F1974="Ж",IF(E1974&gt;=55,2,""),"")</f>
        <v/>
      </c>
      <c r="H1974" s="43" t="str">
        <f t="shared" ca="1" si="93"/>
        <v/>
      </c>
      <c r="I1974" s="43" t="str">
        <f t="shared" ca="1" si="94"/>
        <v>03</v>
      </c>
      <c r="J1974" s="28" t="str">
        <f ca="1">ДАННЫЕ!$F1974&amp;H1974&amp;I1974&amp;ДАННЫЕ!$I1974&amp;"m"&amp;IF(ДАННЫЕ!$I1974&gt;0,IF(ДАННЫЕ!$J1974&gt;0,0,1),"")&amp;"f"&amp;IF(ДАННЫЕ!$R1974&gt;0,IF(YEAR(ДАННЫЕ!$F$1)=YEAR(ДАННЫЕ!$R1974),1,0),0)&amp;"z"&amp;ДАННЫЕ!$R1974&amp;"p"&amp;ДАННЫЕ!$S1974&amp;"i"&amp;ДАННЫЕ!$T1974&amp;"h"&amp;ДАННЫЕ!$K1974&amp;"be"&amp;ДАННЫЕ!$BI1974&amp;"CD"&amp;IF(ДАННЫЕ!BF1974&gt;500,4,IF(ДАННЫЕ!BF1974&gt;350,3,IF(ДАННЫЕ!BF1974&gt;200,2,IF(ДАННЫЕ!BF1974&gt;0,1,0))))&amp;"g"&amp;B1974&amp;"d"&amp;H1974&amp;"l"&amp;ДАННЫЕ!AT1974&amp;"a"&amp;ДАННЫЕ!$V1974&amp;"v"&amp;R1974&amp;"k"&amp;ДАННЫЕ!$U1974&amp;"s"&amp;ДАННЫЕ!$Y1974&amp;"t"&amp;ДАННЫЕ!$X1974&amp;"b"&amp;IF(ДАННЫЕ!$Q1974&gt;1,1,0)&amp;"PP"&amp;ДАННЫЕ!Z1974&amp;"c"&amp;S1974&amp;"x"&amp;IF(ДАННЫЕ!$BY1974&gt;0,IF(YEAR(ДАННЫЕ!$F$1)=YEAR(ДАННЫЕ!$BY1974),1,0),0)&amp;"n"&amp;IF(ДАННЫЕ!$BZ1974&gt;0,IF(YEAR(ДАННЫЕ!$F$1)=YEAR(ДАННЫЕ!$BZ1974),1,0),0)&amp;"u"&amp;D1974&amp;"z"&amp;IF(ДАННЫЕ!$CL1974&gt;0,IF(YEAR(ДАННЫЕ!$F$1)&gt;YEAR(ДАННЫЕ!$CL1974),11,12),0)</f>
        <v>03mf0zpihbeCD0g0dlav0kstb0PPc0x0n0u0z0</v>
      </c>
      <c r="K1974" s="28" t="str">
        <f ca="1">ДАННЫЕ!$I1974&amp;"x"&amp;B1974&amp;"w"&amp;IF(T1974+ДАННЫЕ!AD1974+ДАННЫЕ!AE1974+ДАННЫЕ!AF1974+ДАННЫЕ!AG1974+ДАННЫЕ!AH1974+ДАННЫЕ!$AL1974+ДАННЫЕ!AI1974+ДАННЫЕ!AJ1974+ДАННЫЕ!AK1974+ДАННЫЕ!AP1974+ДАННЫЕ!AQ1974+ДАННЫЕ!AR1974+ДАННЫЕ!$AM1974+ДАННЫЕ!$AN1974+ДАННЫЕ!AS1974+ДАННЫЕ!AT1974&gt;0,1,0)&amp;IF(OR(T1974=2,ДАННЫЕ!AD1974=2,ДАННЫЕ!AE1974=2,ДАННЫЕ!AF1974=2,ДАННЫЕ!AG1974=2,ДАННЫЕ!AH1974=2,ДАННЫЕ!$AL1974=2,ДАННЫЕ!AI1974=2,ДАННЫЕ!AJ1974=2,ДАННЫЕ!AK1974=2,ДАННЫЕ!AP1974=2,ДАННЫЕ!AQ1974=2,ДАННЫЕ!AR1974=2,ДАННЫЕ!$AM1974=2,ДАННЫЕ!$AN1974=2,ДАННЫЕ!AS1974=2,ДАННЫЕ!AT1974=2),2,0)&amp;"t"&amp;IF(T1974&gt;0,"1"&amp;T1974,"00")&amp;"f"&amp;IF(ДАННЫЕ!$AC1974,"1"&amp;ДАННЫЕ!$AC1974,"00")&amp;"b"&amp;IF(ДАННЫЕ!$AD1974,"1"&amp;ДАННЫЕ!$AD1974,"00")&amp;"g"&amp;IF(ДАННЫЕ!$AF1974,"1"&amp;ДАННЫЕ!$AF1974,"00")&amp;"c"&amp;IF(ДАННЫЕ!$AG1974,"1"&amp;ДАННЫЕ!$AG1974,"00")&amp;"i"&amp;IF(ДАННЫЕ!$AH1974,"1"&amp;ДАННЫЕ!$AH1974,"00")&amp;"r"&amp;IF(ДАННЫЕ!$AL1974,"1"&amp;ДАННЫЕ!$AL1974,"00")&amp;"m"&amp;IF(ДАННЫЕ!$AI1974,"1"&amp;ДАННЫЕ!$AI1974,"00")&amp;"hS"&amp;IF(ДАННЫЕ!$AJ1974,"1"&amp;ДАННЫЕ!$AJ1974,"00")&amp;"hZ"&amp;IF(ДАННЫЕ!$AK1974,"1"&amp;ДАННЫЕ!$AK1974,"00")&amp;"p"&amp;IF(ДАННЫЕ!$AP1974,"1"&amp;ДАННЫЕ!$AP1974,"00")&amp;"k"&amp;IF(ДАННЫЕ!$AQ1974,"1"&amp;ДАННЫЕ!$AQ1974,"00")&amp;"z"&amp;IF(ДАННЫЕ!$AR1974,"1"&amp;ДАННЫЕ!$AR1974,"00")&amp;"j"&amp;IF(ДАННЫЕ!$AM1974,"1"&amp;ДАННЫЕ!$AM1974,"00")&amp;"n"&amp;IF(ДАННЫЕ!$AN1974,"1"&amp;ДАННЫЕ!$AN1974,"00")&amp;"E"&amp;ДАННЫЕ!BI1974&amp;"L"&amp;ДАННЫЕ!AO1974&amp;"h"&amp;IF(ДАННЫЕ!$AU1974&gt;0,1,0)&amp;"v"&amp;IF(ДАННЫЕ!$AW1974&gt;0,1,0)&amp;"a"&amp;IF(ДАННЫЕ!$AS1974,"1"&amp;ДАННЫЕ!$AS1974,"00")&amp;"s"&amp;IF(ДАННЫЕ!$AT1974,"1"&amp;ДАННЫЕ!$AT1974,"00")&amp;"u"&amp;IF(ДАННЫЕ!$CJ1974&gt;0,1,0)&amp;"y"&amp;B1974&amp;"d"&amp;H1974&amp;"e"&amp;F1974&amp;G1974</f>
        <v>x0w00t00f00b00g00c00i00r00m00hS00hZ00p00k00z00j00n00ELh0v0a00s00u0y0de</v>
      </c>
      <c r="L1974" s="28" t="str">
        <f ca="1">ДАННЫЕ!$I1974&amp;"VN"&amp;IF(ДАННЫЕ!AW1974&gt;0,11,10)&amp;"CD"&amp;IF(ДАННЫЕ!BF1974&gt;500,16,IF(ДАННЫЕ!BF1974&gt;350,15,IF(ДАННЫЕ!BF1974&gt;=200,14,IF(ДАННЫЕ!BF1974&gt;=100,13,IF(ДАННЫЕ!BF1974&gt;=50,12,IF(ДАННЫЕ!BF1974&gt;0,11,10))))))&amp;"AR"&amp;IF(ДАННЫЕ!BX1974&gt;0,1,0)&amp;"GD"&amp;B1974&amp;"VV"&amp;IF(E1974&gt;=5,IF(E1974&lt;18,1,0),0)</f>
        <v>VN10CD10AR0GD0VV0</v>
      </c>
      <c r="M1974" s="28" t="str">
        <f>ДАННЫЕ!$I1974&amp;"b"&amp;ДАННЫЕ!$BI1974&amp;"r"&amp;ДАННЫЕ!$BJ1974&amp;"CD"&amp;IF(ДАННЫЕ!BF1974&gt;0,IF(ДАННЫЕ!BF1974&lt;200,1,IF(ДАННЫЕ!BF1974&lt;350,2,3)),0)&amp;"h"&amp;IF(ДАННЫЕ!$BK1974+ДАННЫЕ!$BL1974+ДАННЫЕ!$BM1974&gt;0,1,0)&amp;"x"&amp;ДАННЫЕ!$BK1974&amp;"y"&amp;ДАННЫЕ!$BL1974&amp;"z"&amp;ДАННЫЕ!$BM1974&amp;"c"&amp;IF(ДАННЫЕ!$BK1974+ДАННЫЕ!$BL1974+ДАННЫЕ!$BM1974=3,1,0)&amp;"a"&amp;IF(ДАННЫЕ!$BQ1974+ДАННЫЕ!$BR1974&gt;0,1,0)&amp;"d"&amp;ДАННЫЕ!$BQ1974&amp;"v"&amp;ДАННЫЕ!$BR1974&amp;"p"&amp;ДАННЫЕ!$BS1974&amp;"n"&amp;ДАННЫЕ!$BU1974&amp;"t"&amp;ДАННЫЕ!$BV1974&amp;"o"&amp;ДАННЫЕ!$BT1974&amp;"l"&amp;IF(ДАННЫЕ!$BN1974&gt;0,1,0)&amp;ДАННЫЕ!$BN1974&amp;"g"&amp;ДАННЫЕ!$BO1974&amp;"s"&amp;ДАННЫЕ!$BP1974&amp;"DZ"&amp;IF(ДАННЫЕ!B1974-ДАННЫЕ!G1974 &lt; 60,IF(ДАННЫЕ!B1974-ДАННЫЕ!G1974 &gt;= 0,1,0),0)&amp;"u"&amp;IF(ДАННЫЕ!$CJ1974&gt;0,1,0)</f>
        <v>brCD0h0xyzc0a0dvpntol0gsDZ1u0</v>
      </c>
      <c r="N1974" s="28" t="str">
        <f ca="1">ДАННЫЕ!$F1974&amp;ДАННЫЕ!$I1974&amp;"g"&amp;B1974&amp;"cf"&amp;D1974&amp;"a"&amp;IF(ДАННЫЕ!$BX1974&gt;0,1,0)&amp;IF(ДАННЫЕ!$BF1974&gt;500,1,IF(ДАННЫЕ!$BF1974&gt;350,2,IF(ДАННЫЕ!$BF1974&gt;=200,3,IF(ДАННЫЕ!$BF1974&gt;=100,4,IF(ДАННЫЕ!$BF1974&gt;=50,5,IF(ДАННЫЕ!$BF1974&lt;50,6,0))))))&amp;"AR"&amp;IF(DATEDIF(ДАННЫЕ!$BX1974,ДАННЫЕ!$F$1,"y")&gt;1,1,0)&amp;"VG"&amp;IF(ДАННЫЕ!$BH1974="0",1,0)&amp;"o"&amp;IF(T1974+ДАННЫЕ!$AF1974+ДАННЫЕ!$AG1974+ДАННЫЕ!$AH1974+ДАННЫЕ!$AI1974+ДАННЫЕ!$AJ1974+ДАННЫЕ!$AP1974+ДАННЫЕ!$AQ1974+ДАННЫЕ!$AR1974+ДАННЫЕ!$AU1974+ДАННЫЕ!$AW1974+ДАННЫЕ!$AS1974+ДАННЫЕ!$AT1974&gt;0,1,0)&amp;"x"&amp;ДАННЫЕ!$AG1974&amp;"p"&amp;IF(ДАННЫЕ!$BY1974&gt;0,1,0)&amp;"v"&amp;IF(ДАННЫЕ!$BZ1974&gt;0,1,0)&amp;"n"&amp;ДАННЫЕ!$CA1974&amp;"t"&amp;ДАННЫЕ!$AY1974&amp;"k"&amp;ДАННЫЕ!$CB1974&amp;"q"&amp;ДАННЫЕ!$CC1974&amp;"w"&amp;ДАННЫЕ!$CD1974&amp;"e"&amp;ДАННЫЕ!$CE1974&amp;"m"&amp;ДАННЫЕ!$CF1974&amp;"c"&amp;ДАННЫЕ!$CG1974&amp;"z"&amp;ДАННЫЕ!$CH1974&amp;"d"&amp;IF(H1974=4,1,0)&amp;"s"&amp;IF(ДАННЫЕ!$J1974=1,0,1)&amp;"u"&amp;IF(ДАННЫЕ!$CJ1974&gt;0,1,0)</f>
        <v>g0cf0a06AR1VG0o0xp0v0ntkqwemczd0s1u0</v>
      </c>
      <c r="O1974" s="28" t="str">
        <f>ДАННЫЕ!$I1974&amp;"g"&amp;B1974&amp;A1974&amp;"f"&amp;P1974&amp;"c"&amp;IF(ДАННЫЕ!$U1974&gt;0,1,0)&amp;"s"&amp;IF(ДАННЫЕ!$Q1974&gt;0,IF(YEAR(ДАННЫЕ!$F$1)=YEAR(ДАННЫЕ!$Q1974),IF(MONTH(ДАННЫЕ!$F$1)=MONTH(ДАННЫЕ!$Q1974),111,11),1),0)&amp;"i"&amp;IF(ДАННЫЕ!$R1974+ДАННЫЕ!$S1974+ДАННЫЕ!$T1974=0,0,1)&amp;"h"&amp;IF(ДАННЫЕ!$P1974&gt;0,1,0)&amp;"p"&amp;IF(ДАННЫЕ!$CI1974&gt;0,IF(YEAR(ДАННЫЕ!$F$1)=YEAR(ДАННЫЕ!$CI1974),IF(MONTH(ДАННЫЕ!$F$1)=MONTH(ДАННЫЕ!$CI1974),111,11),1),0)&amp;"d"&amp;IF(ДАННЫЕ!$CJ1974&gt;0,IF(YEAR(ДАННЫЕ!$F$1)=YEAR(ДАННЫЕ!$CJ1974),IF(MONTH(ДАННЫЕ!$F$1)=MONTH(ДАННЫЕ!$CJ1974),111,11),1),0)&amp;"o"&amp;IF(ДАННЫЕ!$CK1974&gt;0,IF(MONTH(ДАННЫЕ!$F$1)=MONTH(ДАННЫЕ!$CK1974),111,11),0)&amp;"v"&amp;IF(ДАННЫЕ!$BE1974&gt;0,IF(MONTH(ДАННЫЕ!$F$1)=MONTH(ДАННЫЕ!$BE1974),111,11),0)</f>
        <v>g00f0c0s0i0h0p0d0o0v0</v>
      </c>
      <c r="P1974" s="15">
        <f t="shared" si="95"/>
        <v>0</v>
      </c>
      <c r="Q1974" s="15">
        <f>IF(ДАННЫЕ!$F$1&gt;ДАННЫЕ!$N1974,IF(YEAR(ДАННЫЕ!$F$1)=YEAR(ДАННЫЕ!M1974),1,0),0)</f>
        <v>0</v>
      </c>
      <c r="R1974" s="15">
        <f>IF(ДАННЫЕ!$F$1&gt;ДАННЫЕ!$N1974,IF(YEAR(ДАННЫЕ!$F$1)=YEAR(ДАННЫЕ!N1974),1,0),0)</f>
        <v>0</v>
      </c>
      <c r="S1974" s="15">
        <f>IF(ДАННЫЕ!$AA1974="2А",1,IF(ДАННЫЕ!$AA1974="2Б",2,IF(ДАННЫЕ!$AA1974="2В",3,IF(ДАННЫЕ!$AA1974=3,4,IF(ДАННЫЕ!$AA1974="4А",5,IF(ДАННЫЕ!$AA1974="4Б",6,IF(ДАННЫЕ!$AA1974="4В",7,IF(ДАННЫЕ!$AA1974=5,8,0))))))))</f>
        <v>0</v>
      </c>
      <c r="T1974" s="15">
        <f>IF(OR(ДАННЫЕ!$AC1974=2,ДАННЫЕ!$AD1974=2,ДАННЫЕ!$AE1974=2),2,IF(OR(ДАННЫЕ!$AC1974=1,ДАННЫЕ!$AD1974=1,ДАННЫЕ!$AE1974=1),1,0))</f>
        <v>0</v>
      </c>
    </row>
    <row r="1975" spans="1:20" x14ac:dyDescent="0.2">
      <c r="A1975" s="78">
        <f>IF(B1975&gt;0,IF(MONTH(ДАННЫЕ!$F$1)=MONTH(ДАННЫЕ!$B1975),1,0),0)</f>
        <v>0</v>
      </c>
      <c r="B1975" s="14">
        <f>IF(ДАННЫЕ!$B1975&gt;0,IF(YEAR(ДАННЫЕ!$F$1)=YEAR(ДАННЫЕ!$B1975),1,0),0)</f>
        <v>0</v>
      </c>
      <c r="C1975" s="14">
        <f>IF(ДАННЫЕ!$CM1975&gt;0,IF(YEAR(ДАННЫЕ!$F$1)=YEAR(ДАННЫЕ!$CM1975),1,0),0)</f>
        <v>0</v>
      </c>
      <c r="D1975" s="14">
        <f>IF(ДАННЫЕ!$CJ1975&gt;0,IF(ДАННЫЕ!$CL1975&gt;ДАННЫЕ!$F$1,1,IF(ДАННЫЕ!$CL1975&gt;0,0,1)),0)</f>
        <v>0</v>
      </c>
      <c r="E1975" s="43" t="str">
        <f ca="1">IF(ДАННЫЕ!$F$1&gt;0,IF(ДАННЫЕ!$G1975&gt;0,DATEDIF(ДАННЫЕ!$G1975,ДАННЫЕ!$F$1,"y"),""),IF(ДАННЫЕ!$G1975&gt;0,DATEDIF(ДАННЫЕ!$G1975,TODAY(),"y"),""))</f>
        <v/>
      </c>
      <c r="F1975" s="43" t="str">
        <f xml:space="preserve"> IF(ДАННЫЕ!$F1975="М",IF(E1975&gt;=18,IF(E1975&lt;60,1,""),""),"")&amp;IF(ДАННЫЕ!$F1975="Ж",IF(E1975&gt;=18,IF(E1975&lt;55,1,""),""),"")</f>
        <v/>
      </c>
      <c r="G1975" s="43" t="str">
        <f xml:space="preserve"> IF(ДАННЫЕ!$F1975="М",IF(E1975&gt;=60,2,""),"")&amp;IF(ДАННЫЕ!$F1975="Ж",IF(E1975&gt;=55,2,""),"")</f>
        <v/>
      </c>
      <c r="H1975" s="43" t="str">
        <f t="shared" ca="1" si="93"/>
        <v/>
      </c>
      <c r="I1975" s="43" t="str">
        <f t="shared" ca="1" si="94"/>
        <v>03</v>
      </c>
      <c r="J1975" s="28" t="str">
        <f ca="1">ДАННЫЕ!$F1975&amp;H1975&amp;I1975&amp;ДАННЫЕ!$I1975&amp;"m"&amp;IF(ДАННЫЕ!$I1975&gt;0,IF(ДАННЫЕ!$J1975&gt;0,0,1),"")&amp;"f"&amp;IF(ДАННЫЕ!$R1975&gt;0,IF(YEAR(ДАННЫЕ!$F$1)=YEAR(ДАННЫЕ!$R1975),1,0),0)&amp;"z"&amp;ДАННЫЕ!$R1975&amp;"p"&amp;ДАННЫЕ!$S1975&amp;"i"&amp;ДАННЫЕ!$T1975&amp;"h"&amp;ДАННЫЕ!$K1975&amp;"be"&amp;ДАННЫЕ!$BI1975&amp;"CD"&amp;IF(ДАННЫЕ!BF1975&gt;500,4,IF(ДАННЫЕ!BF1975&gt;350,3,IF(ДАННЫЕ!BF1975&gt;200,2,IF(ДАННЫЕ!BF1975&gt;0,1,0))))&amp;"g"&amp;B1975&amp;"d"&amp;H1975&amp;"l"&amp;ДАННЫЕ!AT1975&amp;"a"&amp;ДАННЫЕ!$V1975&amp;"v"&amp;R1975&amp;"k"&amp;ДАННЫЕ!$U1975&amp;"s"&amp;ДАННЫЕ!$Y1975&amp;"t"&amp;ДАННЫЕ!$X1975&amp;"b"&amp;IF(ДАННЫЕ!$Q1975&gt;1,1,0)&amp;"PP"&amp;ДАННЫЕ!Z1975&amp;"c"&amp;S1975&amp;"x"&amp;IF(ДАННЫЕ!$BY1975&gt;0,IF(YEAR(ДАННЫЕ!$F$1)=YEAR(ДАННЫЕ!$BY1975),1,0),0)&amp;"n"&amp;IF(ДАННЫЕ!$BZ1975&gt;0,IF(YEAR(ДАННЫЕ!$F$1)=YEAR(ДАННЫЕ!$BZ1975),1,0),0)&amp;"u"&amp;D1975&amp;"z"&amp;IF(ДАННЫЕ!$CL1975&gt;0,IF(YEAR(ДАННЫЕ!$F$1)&gt;YEAR(ДАННЫЕ!$CL1975),11,12),0)</f>
        <v>03mf0zpihbeCD0g0dlav0kstb0PPc0x0n0u0z0</v>
      </c>
      <c r="K1975" s="28" t="str">
        <f ca="1">ДАННЫЕ!$I1975&amp;"x"&amp;B1975&amp;"w"&amp;IF(T1975+ДАННЫЕ!AD1975+ДАННЫЕ!AE1975+ДАННЫЕ!AF1975+ДАННЫЕ!AG1975+ДАННЫЕ!AH1975+ДАННЫЕ!$AL1975+ДАННЫЕ!AI1975+ДАННЫЕ!AJ1975+ДАННЫЕ!AK1975+ДАННЫЕ!AP1975+ДАННЫЕ!AQ1975+ДАННЫЕ!AR1975+ДАННЫЕ!$AM1975+ДАННЫЕ!$AN1975+ДАННЫЕ!AS1975+ДАННЫЕ!AT1975&gt;0,1,0)&amp;IF(OR(T1975=2,ДАННЫЕ!AD1975=2,ДАННЫЕ!AE1975=2,ДАННЫЕ!AF1975=2,ДАННЫЕ!AG1975=2,ДАННЫЕ!AH1975=2,ДАННЫЕ!$AL1975=2,ДАННЫЕ!AI1975=2,ДАННЫЕ!AJ1975=2,ДАННЫЕ!AK1975=2,ДАННЫЕ!AP1975=2,ДАННЫЕ!AQ1975=2,ДАННЫЕ!AR1975=2,ДАННЫЕ!$AM1975=2,ДАННЫЕ!$AN1975=2,ДАННЫЕ!AS1975=2,ДАННЫЕ!AT1975=2),2,0)&amp;"t"&amp;IF(T1975&gt;0,"1"&amp;T1975,"00")&amp;"f"&amp;IF(ДАННЫЕ!$AC1975,"1"&amp;ДАННЫЕ!$AC1975,"00")&amp;"b"&amp;IF(ДАННЫЕ!$AD1975,"1"&amp;ДАННЫЕ!$AD1975,"00")&amp;"g"&amp;IF(ДАННЫЕ!$AF1975,"1"&amp;ДАННЫЕ!$AF1975,"00")&amp;"c"&amp;IF(ДАННЫЕ!$AG1975,"1"&amp;ДАННЫЕ!$AG1975,"00")&amp;"i"&amp;IF(ДАННЫЕ!$AH1975,"1"&amp;ДАННЫЕ!$AH1975,"00")&amp;"r"&amp;IF(ДАННЫЕ!$AL1975,"1"&amp;ДАННЫЕ!$AL1975,"00")&amp;"m"&amp;IF(ДАННЫЕ!$AI1975,"1"&amp;ДАННЫЕ!$AI1975,"00")&amp;"hS"&amp;IF(ДАННЫЕ!$AJ1975,"1"&amp;ДАННЫЕ!$AJ1975,"00")&amp;"hZ"&amp;IF(ДАННЫЕ!$AK1975,"1"&amp;ДАННЫЕ!$AK1975,"00")&amp;"p"&amp;IF(ДАННЫЕ!$AP1975,"1"&amp;ДАННЫЕ!$AP1975,"00")&amp;"k"&amp;IF(ДАННЫЕ!$AQ1975,"1"&amp;ДАННЫЕ!$AQ1975,"00")&amp;"z"&amp;IF(ДАННЫЕ!$AR1975,"1"&amp;ДАННЫЕ!$AR1975,"00")&amp;"j"&amp;IF(ДАННЫЕ!$AM1975,"1"&amp;ДАННЫЕ!$AM1975,"00")&amp;"n"&amp;IF(ДАННЫЕ!$AN1975,"1"&amp;ДАННЫЕ!$AN1975,"00")&amp;"E"&amp;ДАННЫЕ!BI1975&amp;"L"&amp;ДАННЫЕ!AO1975&amp;"h"&amp;IF(ДАННЫЕ!$AU1975&gt;0,1,0)&amp;"v"&amp;IF(ДАННЫЕ!$AW1975&gt;0,1,0)&amp;"a"&amp;IF(ДАННЫЕ!$AS1975,"1"&amp;ДАННЫЕ!$AS1975,"00")&amp;"s"&amp;IF(ДАННЫЕ!$AT1975,"1"&amp;ДАННЫЕ!$AT1975,"00")&amp;"u"&amp;IF(ДАННЫЕ!$CJ1975&gt;0,1,0)&amp;"y"&amp;B1975&amp;"d"&amp;H1975&amp;"e"&amp;F1975&amp;G1975</f>
        <v>x0w00t00f00b00g00c00i00r00m00hS00hZ00p00k00z00j00n00ELh0v0a00s00u0y0de</v>
      </c>
      <c r="L1975" s="28" t="str">
        <f ca="1">ДАННЫЕ!$I1975&amp;"VN"&amp;IF(ДАННЫЕ!AW1975&gt;0,11,10)&amp;"CD"&amp;IF(ДАННЫЕ!BF1975&gt;500,16,IF(ДАННЫЕ!BF1975&gt;350,15,IF(ДАННЫЕ!BF1975&gt;=200,14,IF(ДАННЫЕ!BF1975&gt;=100,13,IF(ДАННЫЕ!BF1975&gt;=50,12,IF(ДАННЫЕ!BF1975&gt;0,11,10))))))&amp;"AR"&amp;IF(ДАННЫЕ!BX1975&gt;0,1,0)&amp;"GD"&amp;B1975&amp;"VV"&amp;IF(E1975&gt;=5,IF(E1975&lt;18,1,0),0)</f>
        <v>VN10CD10AR0GD0VV0</v>
      </c>
      <c r="M1975" s="28" t="str">
        <f>ДАННЫЕ!$I1975&amp;"b"&amp;ДАННЫЕ!$BI1975&amp;"r"&amp;ДАННЫЕ!$BJ1975&amp;"CD"&amp;IF(ДАННЫЕ!BF1975&gt;0,IF(ДАННЫЕ!BF1975&lt;200,1,IF(ДАННЫЕ!BF1975&lt;350,2,3)),0)&amp;"h"&amp;IF(ДАННЫЕ!$BK1975+ДАННЫЕ!$BL1975+ДАННЫЕ!$BM1975&gt;0,1,0)&amp;"x"&amp;ДАННЫЕ!$BK1975&amp;"y"&amp;ДАННЫЕ!$BL1975&amp;"z"&amp;ДАННЫЕ!$BM1975&amp;"c"&amp;IF(ДАННЫЕ!$BK1975+ДАННЫЕ!$BL1975+ДАННЫЕ!$BM1975=3,1,0)&amp;"a"&amp;IF(ДАННЫЕ!$BQ1975+ДАННЫЕ!$BR1975&gt;0,1,0)&amp;"d"&amp;ДАННЫЕ!$BQ1975&amp;"v"&amp;ДАННЫЕ!$BR1975&amp;"p"&amp;ДАННЫЕ!$BS1975&amp;"n"&amp;ДАННЫЕ!$BU1975&amp;"t"&amp;ДАННЫЕ!$BV1975&amp;"o"&amp;ДАННЫЕ!$BT1975&amp;"l"&amp;IF(ДАННЫЕ!$BN1975&gt;0,1,0)&amp;ДАННЫЕ!$BN1975&amp;"g"&amp;ДАННЫЕ!$BO1975&amp;"s"&amp;ДАННЫЕ!$BP1975&amp;"DZ"&amp;IF(ДАННЫЕ!B1975-ДАННЫЕ!G1975 &lt; 60,IF(ДАННЫЕ!B1975-ДАННЫЕ!G1975 &gt;= 0,1,0),0)&amp;"u"&amp;IF(ДАННЫЕ!$CJ1975&gt;0,1,0)</f>
        <v>brCD0h0xyzc0a0dvpntol0gsDZ1u0</v>
      </c>
      <c r="N1975" s="28" t="str">
        <f ca="1">ДАННЫЕ!$F1975&amp;ДАННЫЕ!$I1975&amp;"g"&amp;B1975&amp;"cf"&amp;D1975&amp;"a"&amp;IF(ДАННЫЕ!$BX1975&gt;0,1,0)&amp;IF(ДАННЫЕ!$BF1975&gt;500,1,IF(ДАННЫЕ!$BF1975&gt;350,2,IF(ДАННЫЕ!$BF1975&gt;=200,3,IF(ДАННЫЕ!$BF1975&gt;=100,4,IF(ДАННЫЕ!$BF1975&gt;=50,5,IF(ДАННЫЕ!$BF1975&lt;50,6,0))))))&amp;"AR"&amp;IF(DATEDIF(ДАННЫЕ!$BX1975,ДАННЫЕ!$F$1,"y")&gt;1,1,0)&amp;"VG"&amp;IF(ДАННЫЕ!$BH1975="0",1,0)&amp;"o"&amp;IF(T1975+ДАННЫЕ!$AF1975+ДАННЫЕ!$AG1975+ДАННЫЕ!$AH1975+ДАННЫЕ!$AI1975+ДАННЫЕ!$AJ1975+ДАННЫЕ!$AP1975+ДАННЫЕ!$AQ1975+ДАННЫЕ!$AR1975+ДАННЫЕ!$AU1975+ДАННЫЕ!$AW1975+ДАННЫЕ!$AS1975+ДАННЫЕ!$AT1975&gt;0,1,0)&amp;"x"&amp;ДАННЫЕ!$AG1975&amp;"p"&amp;IF(ДАННЫЕ!$BY1975&gt;0,1,0)&amp;"v"&amp;IF(ДАННЫЕ!$BZ1975&gt;0,1,0)&amp;"n"&amp;ДАННЫЕ!$CA1975&amp;"t"&amp;ДАННЫЕ!$AY1975&amp;"k"&amp;ДАННЫЕ!$CB1975&amp;"q"&amp;ДАННЫЕ!$CC1975&amp;"w"&amp;ДАННЫЕ!$CD1975&amp;"e"&amp;ДАННЫЕ!$CE1975&amp;"m"&amp;ДАННЫЕ!$CF1975&amp;"c"&amp;ДАННЫЕ!$CG1975&amp;"z"&amp;ДАННЫЕ!$CH1975&amp;"d"&amp;IF(H1975=4,1,0)&amp;"s"&amp;IF(ДАННЫЕ!$J1975=1,0,1)&amp;"u"&amp;IF(ДАННЫЕ!$CJ1975&gt;0,1,0)</f>
        <v>g0cf0a06AR1VG0o0xp0v0ntkqwemczd0s1u0</v>
      </c>
      <c r="O1975" s="28" t="str">
        <f>ДАННЫЕ!$I1975&amp;"g"&amp;B1975&amp;A1975&amp;"f"&amp;P1975&amp;"c"&amp;IF(ДАННЫЕ!$U1975&gt;0,1,0)&amp;"s"&amp;IF(ДАННЫЕ!$Q1975&gt;0,IF(YEAR(ДАННЫЕ!$F$1)=YEAR(ДАННЫЕ!$Q1975),IF(MONTH(ДАННЫЕ!$F$1)=MONTH(ДАННЫЕ!$Q1975),111,11),1),0)&amp;"i"&amp;IF(ДАННЫЕ!$R1975+ДАННЫЕ!$S1975+ДАННЫЕ!$T1975=0,0,1)&amp;"h"&amp;IF(ДАННЫЕ!$P1975&gt;0,1,0)&amp;"p"&amp;IF(ДАННЫЕ!$CI1975&gt;0,IF(YEAR(ДАННЫЕ!$F$1)=YEAR(ДАННЫЕ!$CI1975),IF(MONTH(ДАННЫЕ!$F$1)=MONTH(ДАННЫЕ!$CI1975),111,11),1),0)&amp;"d"&amp;IF(ДАННЫЕ!$CJ1975&gt;0,IF(YEAR(ДАННЫЕ!$F$1)=YEAR(ДАННЫЕ!$CJ1975),IF(MONTH(ДАННЫЕ!$F$1)=MONTH(ДАННЫЕ!$CJ1975),111,11),1),0)&amp;"o"&amp;IF(ДАННЫЕ!$CK1975&gt;0,IF(MONTH(ДАННЫЕ!$F$1)=MONTH(ДАННЫЕ!$CK1975),111,11),0)&amp;"v"&amp;IF(ДАННЫЕ!$BE1975&gt;0,IF(MONTH(ДАННЫЕ!$F$1)=MONTH(ДАННЫЕ!$BE1975),111,11),0)</f>
        <v>g00f0c0s0i0h0p0d0o0v0</v>
      </c>
      <c r="P1975" s="15">
        <f t="shared" si="95"/>
        <v>0</v>
      </c>
      <c r="Q1975" s="15">
        <f>IF(ДАННЫЕ!$F$1&gt;ДАННЫЕ!$N1975,IF(YEAR(ДАННЫЕ!$F$1)=YEAR(ДАННЫЕ!M1975),1,0),0)</f>
        <v>0</v>
      </c>
      <c r="R1975" s="15">
        <f>IF(ДАННЫЕ!$F$1&gt;ДАННЫЕ!$N1975,IF(YEAR(ДАННЫЕ!$F$1)=YEAR(ДАННЫЕ!N1975),1,0),0)</f>
        <v>0</v>
      </c>
      <c r="S1975" s="15">
        <f>IF(ДАННЫЕ!$AA1975="2А",1,IF(ДАННЫЕ!$AA1975="2Б",2,IF(ДАННЫЕ!$AA1975="2В",3,IF(ДАННЫЕ!$AA1975=3,4,IF(ДАННЫЕ!$AA1975="4А",5,IF(ДАННЫЕ!$AA1975="4Б",6,IF(ДАННЫЕ!$AA1975="4В",7,IF(ДАННЫЕ!$AA1975=5,8,0))))))))</f>
        <v>0</v>
      </c>
      <c r="T1975" s="15">
        <f>IF(OR(ДАННЫЕ!$AC1975=2,ДАННЫЕ!$AD1975=2,ДАННЫЕ!$AE1975=2),2,IF(OR(ДАННЫЕ!$AC1975=1,ДАННЫЕ!$AD1975=1,ДАННЫЕ!$AE1975=1),1,0))</f>
        <v>0</v>
      </c>
    </row>
    <row r="1976" spans="1:20" x14ac:dyDescent="0.2">
      <c r="A1976" s="78">
        <f>IF(B1976&gt;0,IF(MONTH(ДАННЫЕ!$F$1)=MONTH(ДАННЫЕ!$B1976),1,0),0)</f>
        <v>0</v>
      </c>
      <c r="B1976" s="14">
        <f>IF(ДАННЫЕ!$B1976&gt;0,IF(YEAR(ДАННЫЕ!$F$1)=YEAR(ДАННЫЕ!$B1976),1,0),0)</f>
        <v>0</v>
      </c>
      <c r="C1976" s="14">
        <f>IF(ДАННЫЕ!$CM1976&gt;0,IF(YEAR(ДАННЫЕ!$F$1)=YEAR(ДАННЫЕ!$CM1976),1,0),0)</f>
        <v>0</v>
      </c>
      <c r="D1976" s="14">
        <f>IF(ДАННЫЕ!$CJ1976&gt;0,IF(ДАННЫЕ!$CL1976&gt;ДАННЫЕ!$F$1,1,IF(ДАННЫЕ!$CL1976&gt;0,0,1)),0)</f>
        <v>0</v>
      </c>
      <c r="E1976" s="43" t="str">
        <f ca="1">IF(ДАННЫЕ!$F$1&gt;0,IF(ДАННЫЕ!$G1976&gt;0,DATEDIF(ДАННЫЕ!$G1976,ДАННЫЕ!$F$1,"y"),""),IF(ДАННЫЕ!$G1976&gt;0,DATEDIF(ДАННЫЕ!$G1976,TODAY(),"y"),""))</f>
        <v/>
      </c>
      <c r="F1976" s="43" t="str">
        <f xml:space="preserve"> IF(ДАННЫЕ!$F1976="М",IF(E1976&gt;=18,IF(E1976&lt;60,1,""),""),"")&amp;IF(ДАННЫЕ!$F1976="Ж",IF(E1976&gt;=18,IF(E1976&lt;55,1,""),""),"")</f>
        <v/>
      </c>
      <c r="G1976" s="43" t="str">
        <f xml:space="preserve"> IF(ДАННЫЕ!$F1976="М",IF(E1976&gt;=60,2,""),"")&amp;IF(ДАННЫЕ!$F1976="Ж",IF(E1976&gt;=55,2,""),"")</f>
        <v/>
      </c>
      <c r="H1976" s="43" t="str">
        <f t="shared" ca="1" si="93"/>
        <v/>
      </c>
      <c r="I1976" s="43" t="str">
        <f t="shared" ca="1" si="94"/>
        <v>03</v>
      </c>
      <c r="J1976" s="28" t="str">
        <f ca="1">ДАННЫЕ!$F1976&amp;H1976&amp;I1976&amp;ДАННЫЕ!$I1976&amp;"m"&amp;IF(ДАННЫЕ!$I1976&gt;0,IF(ДАННЫЕ!$J1976&gt;0,0,1),"")&amp;"f"&amp;IF(ДАННЫЕ!$R1976&gt;0,IF(YEAR(ДАННЫЕ!$F$1)=YEAR(ДАННЫЕ!$R1976),1,0),0)&amp;"z"&amp;ДАННЫЕ!$R1976&amp;"p"&amp;ДАННЫЕ!$S1976&amp;"i"&amp;ДАННЫЕ!$T1976&amp;"h"&amp;ДАННЫЕ!$K1976&amp;"be"&amp;ДАННЫЕ!$BI1976&amp;"CD"&amp;IF(ДАННЫЕ!BF1976&gt;500,4,IF(ДАННЫЕ!BF1976&gt;350,3,IF(ДАННЫЕ!BF1976&gt;200,2,IF(ДАННЫЕ!BF1976&gt;0,1,0))))&amp;"g"&amp;B1976&amp;"d"&amp;H1976&amp;"l"&amp;ДАННЫЕ!AT1976&amp;"a"&amp;ДАННЫЕ!$V1976&amp;"v"&amp;R1976&amp;"k"&amp;ДАННЫЕ!$U1976&amp;"s"&amp;ДАННЫЕ!$Y1976&amp;"t"&amp;ДАННЫЕ!$X1976&amp;"b"&amp;IF(ДАННЫЕ!$Q1976&gt;1,1,0)&amp;"PP"&amp;ДАННЫЕ!Z1976&amp;"c"&amp;S1976&amp;"x"&amp;IF(ДАННЫЕ!$BY1976&gt;0,IF(YEAR(ДАННЫЕ!$F$1)=YEAR(ДАННЫЕ!$BY1976),1,0),0)&amp;"n"&amp;IF(ДАННЫЕ!$BZ1976&gt;0,IF(YEAR(ДАННЫЕ!$F$1)=YEAR(ДАННЫЕ!$BZ1976),1,0),0)&amp;"u"&amp;D1976&amp;"z"&amp;IF(ДАННЫЕ!$CL1976&gt;0,IF(YEAR(ДАННЫЕ!$F$1)&gt;YEAR(ДАННЫЕ!$CL1976),11,12),0)</f>
        <v>03mf0zpihbeCD0g0dlav0kstb0PPc0x0n0u0z0</v>
      </c>
      <c r="K1976" s="28" t="str">
        <f ca="1">ДАННЫЕ!$I1976&amp;"x"&amp;B1976&amp;"w"&amp;IF(T1976+ДАННЫЕ!AD1976+ДАННЫЕ!AE1976+ДАННЫЕ!AF1976+ДАННЫЕ!AG1976+ДАННЫЕ!AH1976+ДАННЫЕ!$AL1976+ДАННЫЕ!AI1976+ДАННЫЕ!AJ1976+ДАННЫЕ!AK1976+ДАННЫЕ!AP1976+ДАННЫЕ!AQ1976+ДАННЫЕ!AR1976+ДАННЫЕ!$AM1976+ДАННЫЕ!$AN1976+ДАННЫЕ!AS1976+ДАННЫЕ!AT1976&gt;0,1,0)&amp;IF(OR(T1976=2,ДАННЫЕ!AD1976=2,ДАННЫЕ!AE1976=2,ДАННЫЕ!AF1976=2,ДАННЫЕ!AG1976=2,ДАННЫЕ!AH1976=2,ДАННЫЕ!$AL1976=2,ДАННЫЕ!AI1976=2,ДАННЫЕ!AJ1976=2,ДАННЫЕ!AK1976=2,ДАННЫЕ!AP1976=2,ДАННЫЕ!AQ1976=2,ДАННЫЕ!AR1976=2,ДАННЫЕ!$AM1976=2,ДАННЫЕ!$AN1976=2,ДАННЫЕ!AS1976=2,ДАННЫЕ!AT1976=2),2,0)&amp;"t"&amp;IF(T1976&gt;0,"1"&amp;T1976,"00")&amp;"f"&amp;IF(ДАННЫЕ!$AC1976,"1"&amp;ДАННЫЕ!$AC1976,"00")&amp;"b"&amp;IF(ДАННЫЕ!$AD1976,"1"&amp;ДАННЫЕ!$AD1976,"00")&amp;"g"&amp;IF(ДАННЫЕ!$AF1976,"1"&amp;ДАННЫЕ!$AF1976,"00")&amp;"c"&amp;IF(ДАННЫЕ!$AG1976,"1"&amp;ДАННЫЕ!$AG1976,"00")&amp;"i"&amp;IF(ДАННЫЕ!$AH1976,"1"&amp;ДАННЫЕ!$AH1976,"00")&amp;"r"&amp;IF(ДАННЫЕ!$AL1976,"1"&amp;ДАННЫЕ!$AL1976,"00")&amp;"m"&amp;IF(ДАННЫЕ!$AI1976,"1"&amp;ДАННЫЕ!$AI1976,"00")&amp;"hS"&amp;IF(ДАННЫЕ!$AJ1976,"1"&amp;ДАННЫЕ!$AJ1976,"00")&amp;"hZ"&amp;IF(ДАННЫЕ!$AK1976,"1"&amp;ДАННЫЕ!$AK1976,"00")&amp;"p"&amp;IF(ДАННЫЕ!$AP1976,"1"&amp;ДАННЫЕ!$AP1976,"00")&amp;"k"&amp;IF(ДАННЫЕ!$AQ1976,"1"&amp;ДАННЫЕ!$AQ1976,"00")&amp;"z"&amp;IF(ДАННЫЕ!$AR1976,"1"&amp;ДАННЫЕ!$AR1976,"00")&amp;"j"&amp;IF(ДАННЫЕ!$AM1976,"1"&amp;ДАННЫЕ!$AM1976,"00")&amp;"n"&amp;IF(ДАННЫЕ!$AN1976,"1"&amp;ДАННЫЕ!$AN1976,"00")&amp;"E"&amp;ДАННЫЕ!BI1976&amp;"L"&amp;ДАННЫЕ!AO1976&amp;"h"&amp;IF(ДАННЫЕ!$AU1976&gt;0,1,0)&amp;"v"&amp;IF(ДАННЫЕ!$AW1976&gt;0,1,0)&amp;"a"&amp;IF(ДАННЫЕ!$AS1976,"1"&amp;ДАННЫЕ!$AS1976,"00")&amp;"s"&amp;IF(ДАННЫЕ!$AT1976,"1"&amp;ДАННЫЕ!$AT1976,"00")&amp;"u"&amp;IF(ДАННЫЕ!$CJ1976&gt;0,1,0)&amp;"y"&amp;B1976&amp;"d"&amp;H1976&amp;"e"&amp;F1976&amp;G1976</f>
        <v>x0w00t00f00b00g00c00i00r00m00hS00hZ00p00k00z00j00n00ELh0v0a00s00u0y0de</v>
      </c>
      <c r="L1976" s="28" t="str">
        <f ca="1">ДАННЫЕ!$I1976&amp;"VN"&amp;IF(ДАННЫЕ!AW1976&gt;0,11,10)&amp;"CD"&amp;IF(ДАННЫЕ!BF1976&gt;500,16,IF(ДАННЫЕ!BF1976&gt;350,15,IF(ДАННЫЕ!BF1976&gt;=200,14,IF(ДАННЫЕ!BF1976&gt;=100,13,IF(ДАННЫЕ!BF1976&gt;=50,12,IF(ДАННЫЕ!BF1976&gt;0,11,10))))))&amp;"AR"&amp;IF(ДАННЫЕ!BX1976&gt;0,1,0)&amp;"GD"&amp;B1976&amp;"VV"&amp;IF(E1976&gt;=5,IF(E1976&lt;18,1,0),0)</f>
        <v>VN10CD10AR0GD0VV0</v>
      </c>
      <c r="M1976" s="28" t="str">
        <f>ДАННЫЕ!$I1976&amp;"b"&amp;ДАННЫЕ!$BI1976&amp;"r"&amp;ДАННЫЕ!$BJ1976&amp;"CD"&amp;IF(ДАННЫЕ!BF1976&gt;0,IF(ДАННЫЕ!BF1976&lt;200,1,IF(ДАННЫЕ!BF1976&lt;350,2,3)),0)&amp;"h"&amp;IF(ДАННЫЕ!$BK1976+ДАННЫЕ!$BL1976+ДАННЫЕ!$BM1976&gt;0,1,0)&amp;"x"&amp;ДАННЫЕ!$BK1976&amp;"y"&amp;ДАННЫЕ!$BL1976&amp;"z"&amp;ДАННЫЕ!$BM1976&amp;"c"&amp;IF(ДАННЫЕ!$BK1976+ДАННЫЕ!$BL1976+ДАННЫЕ!$BM1976=3,1,0)&amp;"a"&amp;IF(ДАННЫЕ!$BQ1976+ДАННЫЕ!$BR1976&gt;0,1,0)&amp;"d"&amp;ДАННЫЕ!$BQ1976&amp;"v"&amp;ДАННЫЕ!$BR1976&amp;"p"&amp;ДАННЫЕ!$BS1976&amp;"n"&amp;ДАННЫЕ!$BU1976&amp;"t"&amp;ДАННЫЕ!$BV1976&amp;"o"&amp;ДАННЫЕ!$BT1976&amp;"l"&amp;IF(ДАННЫЕ!$BN1976&gt;0,1,0)&amp;ДАННЫЕ!$BN1976&amp;"g"&amp;ДАННЫЕ!$BO1976&amp;"s"&amp;ДАННЫЕ!$BP1976&amp;"DZ"&amp;IF(ДАННЫЕ!B1976-ДАННЫЕ!G1976 &lt; 60,IF(ДАННЫЕ!B1976-ДАННЫЕ!G1976 &gt;= 0,1,0),0)&amp;"u"&amp;IF(ДАННЫЕ!$CJ1976&gt;0,1,0)</f>
        <v>brCD0h0xyzc0a0dvpntol0gsDZ1u0</v>
      </c>
      <c r="N1976" s="28" t="str">
        <f ca="1">ДАННЫЕ!$F1976&amp;ДАННЫЕ!$I1976&amp;"g"&amp;B1976&amp;"cf"&amp;D1976&amp;"a"&amp;IF(ДАННЫЕ!$BX1976&gt;0,1,0)&amp;IF(ДАННЫЕ!$BF1976&gt;500,1,IF(ДАННЫЕ!$BF1976&gt;350,2,IF(ДАННЫЕ!$BF1976&gt;=200,3,IF(ДАННЫЕ!$BF1976&gt;=100,4,IF(ДАННЫЕ!$BF1976&gt;=50,5,IF(ДАННЫЕ!$BF1976&lt;50,6,0))))))&amp;"AR"&amp;IF(DATEDIF(ДАННЫЕ!$BX1976,ДАННЫЕ!$F$1,"y")&gt;1,1,0)&amp;"VG"&amp;IF(ДАННЫЕ!$BH1976="0",1,0)&amp;"o"&amp;IF(T1976+ДАННЫЕ!$AF1976+ДАННЫЕ!$AG1976+ДАННЫЕ!$AH1976+ДАННЫЕ!$AI1976+ДАННЫЕ!$AJ1976+ДАННЫЕ!$AP1976+ДАННЫЕ!$AQ1976+ДАННЫЕ!$AR1976+ДАННЫЕ!$AU1976+ДАННЫЕ!$AW1976+ДАННЫЕ!$AS1976+ДАННЫЕ!$AT1976&gt;0,1,0)&amp;"x"&amp;ДАННЫЕ!$AG1976&amp;"p"&amp;IF(ДАННЫЕ!$BY1976&gt;0,1,0)&amp;"v"&amp;IF(ДАННЫЕ!$BZ1976&gt;0,1,0)&amp;"n"&amp;ДАННЫЕ!$CA1976&amp;"t"&amp;ДАННЫЕ!$AY1976&amp;"k"&amp;ДАННЫЕ!$CB1976&amp;"q"&amp;ДАННЫЕ!$CC1976&amp;"w"&amp;ДАННЫЕ!$CD1976&amp;"e"&amp;ДАННЫЕ!$CE1976&amp;"m"&amp;ДАННЫЕ!$CF1976&amp;"c"&amp;ДАННЫЕ!$CG1976&amp;"z"&amp;ДАННЫЕ!$CH1976&amp;"d"&amp;IF(H1976=4,1,0)&amp;"s"&amp;IF(ДАННЫЕ!$J1976=1,0,1)&amp;"u"&amp;IF(ДАННЫЕ!$CJ1976&gt;0,1,0)</f>
        <v>g0cf0a06AR1VG0o0xp0v0ntkqwemczd0s1u0</v>
      </c>
      <c r="O1976" s="28" t="str">
        <f>ДАННЫЕ!$I1976&amp;"g"&amp;B1976&amp;A1976&amp;"f"&amp;P1976&amp;"c"&amp;IF(ДАННЫЕ!$U1976&gt;0,1,0)&amp;"s"&amp;IF(ДАННЫЕ!$Q1976&gt;0,IF(YEAR(ДАННЫЕ!$F$1)=YEAR(ДАННЫЕ!$Q1976),IF(MONTH(ДАННЫЕ!$F$1)=MONTH(ДАННЫЕ!$Q1976),111,11),1),0)&amp;"i"&amp;IF(ДАННЫЕ!$R1976+ДАННЫЕ!$S1976+ДАННЫЕ!$T1976=0,0,1)&amp;"h"&amp;IF(ДАННЫЕ!$P1976&gt;0,1,0)&amp;"p"&amp;IF(ДАННЫЕ!$CI1976&gt;0,IF(YEAR(ДАННЫЕ!$F$1)=YEAR(ДАННЫЕ!$CI1976),IF(MONTH(ДАННЫЕ!$F$1)=MONTH(ДАННЫЕ!$CI1976),111,11),1),0)&amp;"d"&amp;IF(ДАННЫЕ!$CJ1976&gt;0,IF(YEAR(ДАННЫЕ!$F$1)=YEAR(ДАННЫЕ!$CJ1976),IF(MONTH(ДАННЫЕ!$F$1)=MONTH(ДАННЫЕ!$CJ1976),111,11),1),0)&amp;"o"&amp;IF(ДАННЫЕ!$CK1976&gt;0,IF(MONTH(ДАННЫЕ!$F$1)=MONTH(ДАННЫЕ!$CK1976),111,11),0)&amp;"v"&amp;IF(ДАННЫЕ!$BE1976&gt;0,IF(MONTH(ДАННЫЕ!$F$1)=MONTH(ДАННЫЕ!$BE1976),111,11),0)</f>
        <v>g00f0c0s0i0h0p0d0o0v0</v>
      </c>
      <c r="P1976" s="15">
        <f t="shared" si="95"/>
        <v>0</v>
      </c>
      <c r="Q1976" s="15">
        <f>IF(ДАННЫЕ!$F$1&gt;ДАННЫЕ!$N1976,IF(YEAR(ДАННЫЕ!$F$1)=YEAR(ДАННЫЕ!M1976),1,0),0)</f>
        <v>0</v>
      </c>
      <c r="R1976" s="15">
        <f>IF(ДАННЫЕ!$F$1&gt;ДАННЫЕ!$N1976,IF(YEAR(ДАННЫЕ!$F$1)=YEAR(ДАННЫЕ!N1976),1,0),0)</f>
        <v>0</v>
      </c>
      <c r="S1976" s="15">
        <f>IF(ДАННЫЕ!$AA1976="2А",1,IF(ДАННЫЕ!$AA1976="2Б",2,IF(ДАННЫЕ!$AA1976="2В",3,IF(ДАННЫЕ!$AA1976=3,4,IF(ДАННЫЕ!$AA1976="4А",5,IF(ДАННЫЕ!$AA1976="4Б",6,IF(ДАННЫЕ!$AA1976="4В",7,IF(ДАННЫЕ!$AA1976=5,8,0))))))))</f>
        <v>0</v>
      </c>
      <c r="T1976" s="15">
        <f>IF(OR(ДАННЫЕ!$AC1976=2,ДАННЫЕ!$AD1976=2,ДАННЫЕ!$AE1976=2),2,IF(OR(ДАННЫЕ!$AC1976=1,ДАННЫЕ!$AD1976=1,ДАННЫЕ!$AE1976=1),1,0))</f>
        <v>0</v>
      </c>
    </row>
    <row r="1977" spans="1:20" x14ac:dyDescent="0.2">
      <c r="A1977" s="78">
        <f>IF(B1977&gt;0,IF(MONTH(ДАННЫЕ!$F$1)=MONTH(ДАННЫЕ!$B1977),1,0),0)</f>
        <v>0</v>
      </c>
      <c r="B1977" s="14">
        <f>IF(ДАННЫЕ!$B1977&gt;0,IF(YEAR(ДАННЫЕ!$F$1)=YEAR(ДАННЫЕ!$B1977),1,0),0)</f>
        <v>0</v>
      </c>
      <c r="C1977" s="14">
        <f>IF(ДАННЫЕ!$CM1977&gt;0,IF(YEAR(ДАННЫЕ!$F$1)=YEAR(ДАННЫЕ!$CM1977),1,0),0)</f>
        <v>0</v>
      </c>
      <c r="D1977" s="14">
        <f>IF(ДАННЫЕ!$CJ1977&gt;0,IF(ДАННЫЕ!$CL1977&gt;ДАННЫЕ!$F$1,1,IF(ДАННЫЕ!$CL1977&gt;0,0,1)),0)</f>
        <v>0</v>
      </c>
      <c r="E1977" s="43" t="str">
        <f ca="1">IF(ДАННЫЕ!$F$1&gt;0,IF(ДАННЫЕ!$G1977&gt;0,DATEDIF(ДАННЫЕ!$G1977,ДАННЫЕ!$F$1,"y"),""),IF(ДАННЫЕ!$G1977&gt;0,DATEDIF(ДАННЫЕ!$G1977,TODAY(),"y"),""))</f>
        <v/>
      </c>
      <c r="F1977" s="43" t="str">
        <f xml:space="preserve"> IF(ДАННЫЕ!$F1977="М",IF(E1977&gt;=18,IF(E1977&lt;60,1,""),""),"")&amp;IF(ДАННЫЕ!$F1977="Ж",IF(E1977&gt;=18,IF(E1977&lt;55,1,""),""),"")</f>
        <v/>
      </c>
      <c r="G1977" s="43" t="str">
        <f xml:space="preserve"> IF(ДАННЫЕ!$F1977="М",IF(E1977&gt;=60,2,""),"")&amp;IF(ДАННЫЕ!$F1977="Ж",IF(E1977&gt;=55,2,""),"")</f>
        <v/>
      </c>
      <c r="H1977" s="43" t="str">
        <f t="shared" ca="1" si="93"/>
        <v/>
      </c>
      <c r="I1977" s="43" t="str">
        <f t="shared" ca="1" si="94"/>
        <v>03</v>
      </c>
      <c r="J1977" s="28" t="str">
        <f ca="1">ДАННЫЕ!$F1977&amp;H1977&amp;I1977&amp;ДАННЫЕ!$I1977&amp;"m"&amp;IF(ДАННЫЕ!$I1977&gt;0,IF(ДАННЫЕ!$J1977&gt;0,0,1),"")&amp;"f"&amp;IF(ДАННЫЕ!$R1977&gt;0,IF(YEAR(ДАННЫЕ!$F$1)=YEAR(ДАННЫЕ!$R1977),1,0),0)&amp;"z"&amp;ДАННЫЕ!$R1977&amp;"p"&amp;ДАННЫЕ!$S1977&amp;"i"&amp;ДАННЫЕ!$T1977&amp;"h"&amp;ДАННЫЕ!$K1977&amp;"be"&amp;ДАННЫЕ!$BI1977&amp;"CD"&amp;IF(ДАННЫЕ!BF1977&gt;500,4,IF(ДАННЫЕ!BF1977&gt;350,3,IF(ДАННЫЕ!BF1977&gt;200,2,IF(ДАННЫЕ!BF1977&gt;0,1,0))))&amp;"g"&amp;B1977&amp;"d"&amp;H1977&amp;"l"&amp;ДАННЫЕ!AT1977&amp;"a"&amp;ДАННЫЕ!$V1977&amp;"v"&amp;R1977&amp;"k"&amp;ДАННЫЕ!$U1977&amp;"s"&amp;ДАННЫЕ!$Y1977&amp;"t"&amp;ДАННЫЕ!$X1977&amp;"b"&amp;IF(ДАННЫЕ!$Q1977&gt;1,1,0)&amp;"PP"&amp;ДАННЫЕ!Z1977&amp;"c"&amp;S1977&amp;"x"&amp;IF(ДАННЫЕ!$BY1977&gt;0,IF(YEAR(ДАННЫЕ!$F$1)=YEAR(ДАННЫЕ!$BY1977),1,0),0)&amp;"n"&amp;IF(ДАННЫЕ!$BZ1977&gt;0,IF(YEAR(ДАННЫЕ!$F$1)=YEAR(ДАННЫЕ!$BZ1977),1,0),0)&amp;"u"&amp;D1977&amp;"z"&amp;IF(ДАННЫЕ!$CL1977&gt;0,IF(YEAR(ДАННЫЕ!$F$1)&gt;YEAR(ДАННЫЕ!$CL1977),11,12),0)</f>
        <v>03mf0zpihbeCD0g0dlav0kstb0PPc0x0n0u0z0</v>
      </c>
      <c r="K1977" s="28" t="str">
        <f ca="1">ДАННЫЕ!$I1977&amp;"x"&amp;B1977&amp;"w"&amp;IF(T1977+ДАННЫЕ!AD1977+ДАННЫЕ!AE1977+ДАННЫЕ!AF1977+ДАННЫЕ!AG1977+ДАННЫЕ!AH1977+ДАННЫЕ!$AL1977+ДАННЫЕ!AI1977+ДАННЫЕ!AJ1977+ДАННЫЕ!AK1977+ДАННЫЕ!AP1977+ДАННЫЕ!AQ1977+ДАННЫЕ!AR1977+ДАННЫЕ!$AM1977+ДАННЫЕ!$AN1977+ДАННЫЕ!AS1977+ДАННЫЕ!AT1977&gt;0,1,0)&amp;IF(OR(T1977=2,ДАННЫЕ!AD1977=2,ДАННЫЕ!AE1977=2,ДАННЫЕ!AF1977=2,ДАННЫЕ!AG1977=2,ДАННЫЕ!AH1977=2,ДАННЫЕ!$AL1977=2,ДАННЫЕ!AI1977=2,ДАННЫЕ!AJ1977=2,ДАННЫЕ!AK1977=2,ДАННЫЕ!AP1977=2,ДАННЫЕ!AQ1977=2,ДАННЫЕ!AR1977=2,ДАННЫЕ!$AM1977=2,ДАННЫЕ!$AN1977=2,ДАННЫЕ!AS1977=2,ДАННЫЕ!AT1977=2),2,0)&amp;"t"&amp;IF(T1977&gt;0,"1"&amp;T1977,"00")&amp;"f"&amp;IF(ДАННЫЕ!$AC1977,"1"&amp;ДАННЫЕ!$AC1977,"00")&amp;"b"&amp;IF(ДАННЫЕ!$AD1977,"1"&amp;ДАННЫЕ!$AD1977,"00")&amp;"g"&amp;IF(ДАННЫЕ!$AF1977,"1"&amp;ДАННЫЕ!$AF1977,"00")&amp;"c"&amp;IF(ДАННЫЕ!$AG1977,"1"&amp;ДАННЫЕ!$AG1977,"00")&amp;"i"&amp;IF(ДАННЫЕ!$AH1977,"1"&amp;ДАННЫЕ!$AH1977,"00")&amp;"r"&amp;IF(ДАННЫЕ!$AL1977,"1"&amp;ДАННЫЕ!$AL1977,"00")&amp;"m"&amp;IF(ДАННЫЕ!$AI1977,"1"&amp;ДАННЫЕ!$AI1977,"00")&amp;"hS"&amp;IF(ДАННЫЕ!$AJ1977,"1"&amp;ДАННЫЕ!$AJ1977,"00")&amp;"hZ"&amp;IF(ДАННЫЕ!$AK1977,"1"&amp;ДАННЫЕ!$AK1977,"00")&amp;"p"&amp;IF(ДАННЫЕ!$AP1977,"1"&amp;ДАННЫЕ!$AP1977,"00")&amp;"k"&amp;IF(ДАННЫЕ!$AQ1977,"1"&amp;ДАННЫЕ!$AQ1977,"00")&amp;"z"&amp;IF(ДАННЫЕ!$AR1977,"1"&amp;ДАННЫЕ!$AR1977,"00")&amp;"j"&amp;IF(ДАННЫЕ!$AM1977,"1"&amp;ДАННЫЕ!$AM1977,"00")&amp;"n"&amp;IF(ДАННЫЕ!$AN1977,"1"&amp;ДАННЫЕ!$AN1977,"00")&amp;"E"&amp;ДАННЫЕ!BI1977&amp;"L"&amp;ДАННЫЕ!AO1977&amp;"h"&amp;IF(ДАННЫЕ!$AU1977&gt;0,1,0)&amp;"v"&amp;IF(ДАННЫЕ!$AW1977&gt;0,1,0)&amp;"a"&amp;IF(ДАННЫЕ!$AS1977,"1"&amp;ДАННЫЕ!$AS1977,"00")&amp;"s"&amp;IF(ДАННЫЕ!$AT1977,"1"&amp;ДАННЫЕ!$AT1977,"00")&amp;"u"&amp;IF(ДАННЫЕ!$CJ1977&gt;0,1,0)&amp;"y"&amp;B1977&amp;"d"&amp;H1977&amp;"e"&amp;F1977&amp;G1977</f>
        <v>x0w00t00f00b00g00c00i00r00m00hS00hZ00p00k00z00j00n00ELh0v0a00s00u0y0de</v>
      </c>
      <c r="L1977" s="28" t="str">
        <f ca="1">ДАННЫЕ!$I1977&amp;"VN"&amp;IF(ДАННЫЕ!AW1977&gt;0,11,10)&amp;"CD"&amp;IF(ДАННЫЕ!BF1977&gt;500,16,IF(ДАННЫЕ!BF1977&gt;350,15,IF(ДАННЫЕ!BF1977&gt;=200,14,IF(ДАННЫЕ!BF1977&gt;=100,13,IF(ДАННЫЕ!BF1977&gt;=50,12,IF(ДАННЫЕ!BF1977&gt;0,11,10))))))&amp;"AR"&amp;IF(ДАННЫЕ!BX1977&gt;0,1,0)&amp;"GD"&amp;B1977&amp;"VV"&amp;IF(E1977&gt;=5,IF(E1977&lt;18,1,0),0)</f>
        <v>VN10CD10AR0GD0VV0</v>
      </c>
      <c r="M1977" s="28" t="str">
        <f>ДАННЫЕ!$I1977&amp;"b"&amp;ДАННЫЕ!$BI1977&amp;"r"&amp;ДАННЫЕ!$BJ1977&amp;"CD"&amp;IF(ДАННЫЕ!BF1977&gt;0,IF(ДАННЫЕ!BF1977&lt;200,1,IF(ДАННЫЕ!BF1977&lt;350,2,3)),0)&amp;"h"&amp;IF(ДАННЫЕ!$BK1977+ДАННЫЕ!$BL1977+ДАННЫЕ!$BM1977&gt;0,1,0)&amp;"x"&amp;ДАННЫЕ!$BK1977&amp;"y"&amp;ДАННЫЕ!$BL1977&amp;"z"&amp;ДАННЫЕ!$BM1977&amp;"c"&amp;IF(ДАННЫЕ!$BK1977+ДАННЫЕ!$BL1977+ДАННЫЕ!$BM1977=3,1,0)&amp;"a"&amp;IF(ДАННЫЕ!$BQ1977+ДАННЫЕ!$BR1977&gt;0,1,0)&amp;"d"&amp;ДАННЫЕ!$BQ1977&amp;"v"&amp;ДАННЫЕ!$BR1977&amp;"p"&amp;ДАННЫЕ!$BS1977&amp;"n"&amp;ДАННЫЕ!$BU1977&amp;"t"&amp;ДАННЫЕ!$BV1977&amp;"o"&amp;ДАННЫЕ!$BT1977&amp;"l"&amp;IF(ДАННЫЕ!$BN1977&gt;0,1,0)&amp;ДАННЫЕ!$BN1977&amp;"g"&amp;ДАННЫЕ!$BO1977&amp;"s"&amp;ДАННЫЕ!$BP1977&amp;"DZ"&amp;IF(ДАННЫЕ!B1977-ДАННЫЕ!G1977 &lt; 60,IF(ДАННЫЕ!B1977-ДАННЫЕ!G1977 &gt;= 0,1,0),0)&amp;"u"&amp;IF(ДАННЫЕ!$CJ1977&gt;0,1,0)</f>
        <v>brCD0h0xyzc0a0dvpntol0gsDZ1u0</v>
      </c>
      <c r="N1977" s="28" t="str">
        <f ca="1">ДАННЫЕ!$F1977&amp;ДАННЫЕ!$I1977&amp;"g"&amp;B1977&amp;"cf"&amp;D1977&amp;"a"&amp;IF(ДАННЫЕ!$BX1977&gt;0,1,0)&amp;IF(ДАННЫЕ!$BF1977&gt;500,1,IF(ДАННЫЕ!$BF1977&gt;350,2,IF(ДАННЫЕ!$BF1977&gt;=200,3,IF(ДАННЫЕ!$BF1977&gt;=100,4,IF(ДАННЫЕ!$BF1977&gt;=50,5,IF(ДАННЫЕ!$BF1977&lt;50,6,0))))))&amp;"AR"&amp;IF(DATEDIF(ДАННЫЕ!$BX1977,ДАННЫЕ!$F$1,"y")&gt;1,1,0)&amp;"VG"&amp;IF(ДАННЫЕ!$BH1977="0",1,0)&amp;"o"&amp;IF(T1977+ДАННЫЕ!$AF1977+ДАННЫЕ!$AG1977+ДАННЫЕ!$AH1977+ДАННЫЕ!$AI1977+ДАННЫЕ!$AJ1977+ДАННЫЕ!$AP1977+ДАННЫЕ!$AQ1977+ДАННЫЕ!$AR1977+ДАННЫЕ!$AU1977+ДАННЫЕ!$AW1977+ДАННЫЕ!$AS1977+ДАННЫЕ!$AT1977&gt;0,1,0)&amp;"x"&amp;ДАННЫЕ!$AG1977&amp;"p"&amp;IF(ДАННЫЕ!$BY1977&gt;0,1,0)&amp;"v"&amp;IF(ДАННЫЕ!$BZ1977&gt;0,1,0)&amp;"n"&amp;ДАННЫЕ!$CA1977&amp;"t"&amp;ДАННЫЕ!$AY1977&amp;"k"&amp;ДАННЫЕ!$CB1977&amp;"q"&amp;ДАННЫЕ!$CC1977&amp;"w"&amp;ДАННЫЕ!$CD1977&amp;"e"&amp;ДАННЫЕ!$CE1977&amp;"m"&amp;ДАННЫЕ!$CF1977&amp;"c"&amp;ДАННЫЕ!$CG1977&amp;"z"&amp;ДАННЫЕ!$CH1977&amp;"d"&amp;IF(H1977=4,1,0)&amp;"s"&amp;IF(ДАННЫЕ!$J1977=1,0,1)&amp;"u"&amp;IF(ДАННЫЕ!$CJ1977&gt;0,1,0)</f>
        <v>g0cf0a06AR1VG0o0xp0v0ntkqwemczd0s1u0</v>
      </c>
      <c r="O1977" s="28" t="str">
        <f>ДАННЫЕ!$I1977&amp;"g"&amp;B1977&amp;A1977&amp;"f"&amp;P1977&amp;"c"&amp;IF(ДАННЫЕ!$U1977&gt;0,1,0)&amp;"s"&amp;IF(ДАННЫЕ!$Q1977&gt;0,IF(YEAR(ДАННЫЕ!$F$1)=YEAR(ДАННЫЕ!$Q1977),IF(MONTH(ДАННЫЕ!$F$1)=MONTH(ДАННЫЕ!$Q1977),111,11),1),0)&amp;"i"&amp;IF(ДАННЫЕ!$R1977+ДАННЫЕ!$S1977+ДАННЫЕ!$T1977=0,0,1)&amp;"h"&amp;IF(ДАННЫЕ!$P1977&gt;0,1,0)&amp;"p"&amp;IF(ДАННЫЕ!$CI1977&gt;0,IF(YEAR(ДАННЫЕ!$F$1)=YEAR(ДАННЫЕ!$CI1977),IF(MONTH(ДАННЫЕ!$F$1)=MONTH(ДАННЫЕ!$CI1977),111,11),1),0)&amp;"d"&amp;IF(ДАННЫЕ!$CJ1977&gt;0,IF(YEAR(ДАННЫЕ!$F$1)=YEAR(ДАННЫЕ!$CJ1977),IF(MONTH(ДАННЫЕ!$F$1)=MONTH(ДАННЫЕ!$CJ1977),111,11),1),0)&amp;"o"&amp;IF(ДАННЫЕ!$CK1977&gt;0,IF(MONTH(ДАННЫЕ!$F$1)=MONTH(ДАННЫЕ!$CK1977),111,11),0)&amp;"v"&amp;IF(ДАННЫЕ!$BE1977&gt;0,IF(MONTH(ДАННЫЕ!$F$1)=MONTH(ДАННЫЕ!$BE1977),111,11),0)</f>
        <v>g00f0c0s0i0h0p0d0o0v0</v>
      </c>
      <c r="P1977" s="15">
        <f t="shared" si="95"/>
        <v>0</v>
      </c>
      <c r="Q1977" s="15">
        <f>IF(ДАННЫЕ!$F$1&gt;ДАННЫЕ!$N1977,IF(YEAR(ДАННЫЕ!$F$1)=YEAR(ДАННЫЕ!M1977),1,0),0)</f>
        <v>0</v>
      </c>
      <c r="R1977" s="15">
        <f>IF(ДАННЫЕ!$F$1&gt;ДАННЫЕ!$N1977,IF(YEAR(ДАННЫЕ!$F$1)=YEAR(ДАННЫЕ!N1977),1,0),0)</f>
        <v>0</v>
      </c>
      <c r="S1977" s="15">
        <f>IF(ДАННЫЕ!$AA1977="2А",1,IF(ДАННЫЕ!$AA1977="2Б",2,IF(ДАННЫЕ!$AA1977="2В",3,IF(ДАННЫЕ!$AA1977=3,4,IF(ДАННЫЕ!$AA1977="4А",5,IF(ДАННЫЕ!$AA1977="4Б",6,IF(ДАННЫЕ!$AA1977="4В",7,IF(ДАННЫЕ!$AA1977=5,8,0))))))))</f>
        <v>0</v>
      </c>
      <c r="T1977" s="15">
        <f>IF(OR(ДАННЫЕ!$AC1977=2,ДАННЫЕ!$AD1977=2,ДАННЫЕ!$AE1977=2),2,IF(OR(ДАННЫЕ!$AC1977=1,ДАННЫЕ!$AD1977=1,ДАННЫЕ!$AE1977=1),1,0))</f>
        <v>0</v>
      </c>
    </row>
    <row r="1978" spans="1:20" x14ac:dyDescent="0.2">
      <c r="A1978" s="78">
        <f>IF(B1978&gt;0,IF(MONTH(ДАННЫЕ!$F$1)=MONTH(ДАННЫЕ!$B1978),1,0),0)</f>
        <v>0</v>
      </c>
      <c r="B1978" s="14">
        <f>IF(ДАННЫЕ!$B1978&gt;0,IF(YEAR(ДАННЫЕ!$F$1)=YEAR(ДАННЫЕ!$B1978),1,0),0)</f>
        <v>0</v>
      </c>
      <c r="C1978" s="14">
        <f>IF(ДАННЫЕ!$CM1978&gt;0,IF(YEAR(ДАННЫЕ!$F$1)=YEAR(ДАННЫЕ!$CM1978),1,0),0)</f>
        <v>0</v>
      </c>
      <c r="D1978" s="14">
        <f>IF(ДАННЫЕ!$CJ1978&gt;0,IF(ДАННЫЕ!$CL1978&gt;ДАННЫЕ!$F$1,1,IF(ДАННЫЕ!$CL1978&gt;0,0,1)),0)</f>
        <v>0</v>
      </c>
      <c r="E1978" s="43" t="str">
        <f ca="1">IF(ДАННЫЕ!$F$1&gt;0,IF(ДАННЫЕ!$G1978&gt;0,DATEDIF(ДАННЫЕ!$G1978,ДАННЫЕ!$F$1,"y"),""),IF(ДАННЫЕ!$G1978&gt;0,DATEDIF(ДАННЫЕ!$G1978,TODAY(),"y"),""))</f>
        <v/>
      </c>
      <c r="F1978" s="43" t="str">
        <f xml:space="preserve"> IF(ДАННЫЕ!$F1978="М",IF(E1978&gt;=18,IF(E1978&lt;60,1,""),""),"")&amp;IF(ДАННЫЕ!$F1978="Ж",IF(E1978&gt;=18,IF(E1978&lt;55,1,""),""),"")</f>
        <v/>
      </c>
      <c r="G1978" s="43" t="str">
        <f xml:space="preserve"> IF(ДАННЫЕ!$F1978="М",IF(E1978&gt;=60,2,""),"")&amp;IF(ДАННЫЕ!$F1978="Ж",IF(E1978&gt;=55,2,""),"")</f>
        <v/>
      </c>
      <c r="H1978" s="43" t="str">
        <f t="shared" ca="1" si="93"/>
        <v/>
      </c>
      <c r="I1978" s="43" t="str">
        <f t="shared" ca="1" si="94"/>
        <v>03</v>
      </c>
      <c r="J1978" s="28" t="str">
        <f ca="1">ДАННЫЕ!$F1978&amp;H1978&amp;I1978&amp;ДАННЫЕ!$I1978&amp;"m"&amp;IF(ДАННЫЕ!$I1978&gt;0,IF(ДАННЫЕ!$J1978&gt;0,0,1),"")&amp;"f"&amp;IF(ДАННЫЕ!$R1978&gt;0,IF(YEAR(ДАННЫЕ!$F$1)=YEAR(ДАННЫЕ!$R1978),1,0),0)&amp;"z"&amp;ДАННЫЕ!$R1978&amp;"p"&amp;ДАННЫЕ!$S1978&amp;"i"&amp;ДАННЫЕ!$T1978&amp;"h"&amp;ДАННЫЕ!$K1978&amp;"be"&amp;ДАННЫЕ!$BI1978&amp;"CD"&amp;IF(ДАННЫЕ!BF1978&gt;500,4,IF(ДАННЫЕ!BF1978&gt;350,3,IF(ДАННЫЕ!BF1978&gt;200,2,IF(ДАННЫЕ!BF1978&gt;0,1,0))))&amp;"g"&amp;B1978&amp;"d"&amp;H1978&amp;"l"&amp;ДАННЫЕ!AT1978&amp;"a"&amp;ДАННЫЕ!$V1978&amp;"v"&amp;R1978&amp;"k"&amp;ДАННЫЕ!$U1978&amp;"s"&amp;ДАННЫЕ!$Y1978&amp;"t"&amp;ДАННЫЕ!$X1978&amp;"b"&amp;IF(ДАННЫЕ!$Q1978&gt;1,1,0)&amp;"PP"&amp;ДАННЫЕ!Z1978&amp;"c"&amp;S1978&amp;"x"&amp;IF(ДАННЫЕ!$BY1978&gt;0,IF(YEAR(ДАННЫЕ!$F$1)=YEAR(ДАННЫЕ!$BY1978),1,0),0)&amp;"n"&amp;IF(ДАННЫЕ!$BZ1978&gt;0,IF(YEAR(ДАННЫЕ!$F$1)=YEAR(ДАННЫЕ!$BZ1978),1,0),0)&amp;"u"&amp;D1978&amp;"z"&amp;IF(ДАННЫЕ!$CL1978&gt;0,IF(YEAR(ДАННЫЕ!$F$1)&gt;YEAR(ДАННЫЕ!$CL1978),11,12),0)</f>
        <v>03mf0zpihbeCD0g0dlav0kstb0PPc0x0n0u0z0</v>
      </c>
      <c r="K1978" s="28" t="str">
        <f ca="1">ДАННЫЕ!$I1978&amp;"x"&amp;B1978&amp;"w"&amp;IF(T1978+ДАННЫЕ!AD1978+ДАННЫЕ!AE1978+ДАННЫЕ!AF1978+ДАННЫЕ!AG1978+ДАННЫЕ!AH1978+ДАННЫЕ!$AL1978+ДАННЫЕ!AI1978+ДАННЫЕ!AJ1978+ДАННЫЕ!AK1978+ДАННЫЕ!AP1978+ДАННЫЕ!AQ1978+ДАННЫЕ!AR1978+ДАННЫЕ!$AM1978+ДАННЫЕ!$AN1978+ДАННЫЕ!AS1978+ДАННЫЕ!AT1978&gt;0,1,0)&amp;IF(OR(T1978=2,ДАННЫЕ!AD1978=2,ДАННЫЕ!AE1978=2,ДАННЫЕ!AF1978=2,ДАННЫЕ!AG1978=2,ДАННЫЕ!AH1978=2,ДАННЫЕ!$AL1978=2,ДАННЫЕ!AI1978=2,ДАННЫЕ!AJ1978=2,ДАННЫЕ!AK1978=2,ДАННЫЕ!AP1978=2,ДАННЫЕ!AQ1978=2,ДАННЫЕ!AR1978=2,ДАННЫЕ!$AM1978=2,ДАННЫЕ!$AN1978=2,ДАННЫЕ!AS1978=2,ДАННЫЕ!AT1978=2),2,0)&amp;"t"&amp;IF(T1978&gt;0,"1"&amp;T1978,"00")&amp;"f"&amp;IF(ДАННЫЕ!$AC1978,"1"&amp;ДАННЫЕ!$AC1978,"00")&amp;"b"&amp;IF(ДАННЫЕ!$AD1978,"1"&amp;ДАННЫЕ!$AD1978,"00")&amp;"g"&amp;IF(ДАННЫЕ!$AF1978,"1"&amp;ДАННЫЕ!$AF1978,"00")&amp;"c"&amp;IF(ДАННЫЕ!$AG1978,"1"&amp;ДАННЫЕ!$AG1978,"00")&amp;"i"&amp;IF(ДАННЫЕ!$AH1978,"1"&amp;ДАННЫЕ!$AH1978,"00")&amp;"r"&amp;IF(ДАННЫЕ!$AL1978,"1"&amp;ДАННЫЕ!$AL1978,"00")&amp;"m"&amp;IF(ДАННЫЕ!$AI1978,"1"&amp;ДАННЫЕ!$AI1978,"00")&amp;"hS"&amp;IF(ДАННЫЕ!$AJ1978,"1"&amp;ДАННЫЕ!$AJ1978,"00")&amp;"hZ"&amp;IF(ДАННЫЕ!$AK1978,"1"&amp;ДАННЫЕ!$AK1978,"00")&amp;"p"&amp;IF(ДАННЫЕ!$AP1978,"1"&amp;ДАННЫЕ!$AP1978,"00")&amp;"k"&amp;IF(ДАННЫЕ!$AQ1978,"1"&amp;ДАННЫЕ!$AQ1978,"00")&amp;"z"&amp;IF(ДАННЫЕ!$AR1978,"1"&amp;ДАННЫЕ!$AR1978,"00")&amp;"j"&amp;IF(ДАННЫЕ!$AM1978,"1"&amp;ДАННЫЕ!$AM1978,"00")&amp;"n"&amp;IF(ДАННЫЕ!$AN1978,"1"&amp;ДАННЫЕ!$AN1978,"00")&amp;"E"&amp;ДАННЫЕ!BI1978&amp;"L"&amp;ДАННЫЕ!AO1978&amp;"h"&amp;IF(ДАННЫЕ!$AU1978&gt;0,1,0)&amp;"v"&amp;IF(ДАННЫЕ!$AW1978&gt;0,1,0)&amp;"a"&amp;IF(ДАННЫЕ!$AS1978,"1"&amp;ДАННЫЕ!$AS1978,"00")&amp;"s"&amp;IF(ДАННЫЕ!$AT1978,"1"&amp;ДАННЫЕ!$AT1978,"00")&amp;"u"&amp;IF(ДАННЫЕ!$CJ1978&gt;0,1,0)&amp;"y"&amp;B1978&amp;"d"&amp;H1978&amp;"e"&amp;F1978&amp;G1978</f>
        <v>x0w00t00f00b00g00c00i00r00m00hS00hZ00p00k00z00j00n00ELh0v0a00s00u0y0de</v>
      </c>
      <c r="L1978" s="28" t="str">
        <f ca="1">ДАННЫЕ!$I1978&amp;"VN"&amp;IF(ДАННЫЕ!AW1978&gt;0,11,10)&amp;"CD"&amp;IF(ДАННЫЕ!BF1978&gt;500,16,IF(ДАННЫЕ!BF1978&gt;350,15,IF(ДАННЫЕ!BF1978&gt;=200,14,IF(ДАННЫЕ!BF1978&gt;=100,13,IF(ДАННЫЕ!BF1978&gt;=50,12,IF(ДАННЫЕ!BF1978&gt;0,11,10))))))&amp;"AR"&amp;IF(ДАННЫЕ!BX1978&gt;0,1,0)&amp;"GD"&amp;B1978&amp;"VV"&amp;IF(E1978&gt;=5,IF(E1978&lt;18,1,0),0)</f>
        <v>VN10CD10AR0GD0VV0</v>
      </c>
      <c r="M1978" s="28" t="str">
        <f>ДАННЫЕ!$I1978&amp;"b"&amp;ДАННЫЕ!$BI1978&amp;"r"&amp;ДАННЫЕ!$BJ1978&amp;"CD"&amp;IF(ДАННЫЕ!BF1978&gt;0,IF(ДАННЫЕ!BF1978&lt;200,1,IF(ДАННЫЕ!BF1978&lt;350,2,3)),0)&amp;"h"&amp;IF(ДАННЫЕ!$BK1978+ДАННЫЕ!$BL1978+ДАННЫЕ!$BM1978&gt;0,1,0)&amp;"x"&amp;ДАННЫЕ!$BK1978&amp;"y"&amp;ДАННЫЕ!$BL1978&amp;"z"&amp;ДАННЫЕ!$BM1978&amp;"c"&amp;IF(ДАННЫЕ!$BK1978+ДАННЫЕ!$BL1978+ДАННЫЕ!$BM1978=3,1,0)&amp;"a"&amp;IF(ДАННЫЕ!$BQ1978+ДАННЫЕ!$BR1978&gt;0,1,0)&amp;"d"&amp;ДАННЫЕ!$BQ1978&amp;"v"&amp;ДАННЫЕ!$BR1978&amp;"p"&amp;ДАННЫЕ!$BS1978&amp;"n"&amp;ДАННЫЕ!$BU1978&amp;"t"&amp;ДАННЫЕ!$BV1978&amp;"o"&amp;ДАННЫЕ!$BT1978&amp;"l"&amp;IF(ДАННЫЕ!$BN1978&gt;0,1,0)&amp;ДАННЫЕ!$BN1978&amp;"g"&amp;ДАННЫЕ!$BO1978&amp;"s"&amp;ДАННЫЕ!$BP1978&amp;"DZ"&amp;IF(ДАННЫЕ!B1978-ДАННЫЕ!G1978 &lt; 60,IF(ДАННЫЕ!B1978-ДАННЫЕ!G1978 &gt;= 0,1,0),0)&amp;"u"&amp;IF(ДАННЫЕ!$CJ1978&gt;0,1,0)</f>
        <v>brCD0h0xyzc0a0dvpntol0gsDZ1u0</v>
      </c>
      <c r="N1978" s="28" t="str">
        <f ca="1">ДАННЫЕ!$F1978&amp;ДАННЫЕ!$I1978&amp;"g"&amp;B1978&amp;"cf"&amp;D1978&amp;"a"&amp;IF(ДАННЫЕ!$BX1978&gt;0,1,0)&amp;IF(ДАННЫЕ!$BF1978&gt;500,1,IF(ДАННЫЕ!$BF1978&gt;350,2,IF(ДАННЫЕ!$BF1978&gt;=200,3,IF(ДАННЫЕ!$BF1978&gt;=100,4,IF(ДАННЫЕ!$BF1978&gt;=50,5,IF(ДАННЫЕ!$BF1978&lt;50,6,0))))))&amp;"AR"&amp;IF(DATEDIF(ДАННЫЕ!$BX1978,ДАННЫЕ!$F$1,"y")&gt;1,1,0)&amp;"VG"&amp;IF(ДАННЫЕ!$BH1978="0",1,0)&amp;"o"&amp;IF(T1978+ДАННЫЕ!$AF1978+ДАННЫЕ!$AG1978+ДАННЫЕ!$AH1978+ДАННЫЕ!$AI1978+ДАННЫЕ!$AJ1978+ДАННЫЕ!$AP1978+ДАННЫЕ!$AQ1978+ДАННЫЕ!$AR1978+ДАННЫЕ!$AU1978+ДАННЫЕ!$AW1978+ДАННЫЕ!$AS1978+ДАННЫЕ!$AT1978&gt;0,1,0)&amp;"x"&amp;ДАННЫЕ!$AG1978&amp;"p"&amp;IF(ДАННЫЕ!$BY1978&gt;0,1,0)&amp;"v"&amp;IF(ДАННЫЕ!$BZ1978&gt;0,1,0)&amp;"n"&amp;ДАННЫЕ!$CA1978&amp;"t"&amp;ДАННЫЕ!$AY1978&amp;"k"&amp;ДАННЫЕ!$CB1978&amp;"q"&amp;ДАННЫЕ!$CC1978&amp;"w"&amp;ДАННЫЕ!$CD1978&amp;"e"&amp;ДАННЫЕ!$CE1978&amp;"m"&amp;ДАННЫЕ!$CF1978&amp;"c"&amp;ДАННЫЕ!$CG1978&amp;"z"&amp;ДАННЫЕ!$CH1978&amp;"d"&amp;IF(H1978=4,1,0)&amp;"s"&amp;IF(ДАННЫЕ!$J1978=1,0,1)&amp;"u"&amp;IF(ДАННЫЕ!$CJ1978&gt;0,1,0)</f>
        <v>g0cf0a06AR1VG0o0xp0v0ntkqwemczd0s1u0</v>
      </c>
      <c r="O1978" s="28" t="str">
        <f>ДАННЫЕ!$I1978&amp;"g"&amp;B1978&amp;A1978&amp;"f"&amp;P1978&amp;"c"&amp;IF(ДАННЫЕ!$U1978&gt;0,1,0)&amp;"s"&amp;IF(ДАННЫЕ!$Q1978&gt;0,IF(YEAR(ДАННЫЕ!$F$1)=YEAR(ДАННЫЕ!$Q1978),IF(MONTH(ДАННЫЕ!$F$1)=MONTH(ДАННЫЕ!$Q1978),111,11),1),0)&amp;"i"&amp;IF(ДАННЫЕ!$R1978+ДАННЫЕ!$S1978+ДАННЫЕ!$T1978=0,0,1)&amp;"h"&amp;IF(ДАННЫЕ!$P1978&gt;0,1,0)&amp;"p"&amp;IF(ДАННЫЕ!$CI1978&gt;0,IF(YEAR(ДАННЫЕ!$F$1)=YEAR(ДАННЫЕ!$CI1978),IF(MONTH(ДАННЫЕ!$F$1)=MONTH(ДАННЫЕ!$CI1978),111,11),1),0)&amp;"d"&amp;IF(ДАННЫЕ!$CJ1978&gt;0,IF(YEAR(ДАННЫЕ!$F$1)=YEAR(ДАННЫЕ!$CJ1978),IF(MONTH(ДАННЫЕ!$F$1)=MONTH(ДАННЫЕ!$CJ1978),111,11),1),0)&amp;"o"&amp;IF(ДАННЫЕ!$CK1978&gt;0,IF(MONTH(ДАННЫЕ!$F$1)=MONTH(ДАННЫЕ!$CK1978),111,11),0)&amp;"v"&amp;IF(ДАННЫЕ!$BE1978&gt;0,IF(MONTH(ДАННЫЕ!$F$1)=MONTH(ДАННЫЕ!$BE1978),111,11),0)</f>
        <v>g00f0c0s0i0h0p0d0o0v0</v>
      </c>
      <c r="P1978" s="15">
        <f t="shared" si="95"/>
        <v>0</v>
      </c>
      <c r="Q1978" s="15">
        <f>IF(ДАННЫЕ!$F$1&gt;ДАННЫЕ!$N1978,IF(YEAR(ДАННЫЕ!$F$1)=YEAR(ДАННЫЕ!M1978),1,0),0)</f>
        <v>0</v>
      </c>
      <c r="R1978" s="15">
        <f>IF(ДАННЫЕ!$F$1&gt;ДАННЫЕ!$N1978,IF(YEAR(ДАННЫЕ!$F$1)=YEAR(ДАННЫЕ!N1978),1,0),0)</f>
        <v>0</v>
      </c>
      <c r="S1978" s="15">
        <f>IF(ДАННЫЕ!$AA1978="2А",1,IF(ДАННЫЕ!$AA1978="2Б",2,IF(ДАННЫЕ!$AA1978="2В",3,IF(ДАННЫЕ!$AA1978=3,4,IF(ДАННЫЕ!$AA1978="4А",5,IF(ДАННЫЕ!$AA1978="4Б",6,IF(ДАННЫЕ!$AA1978="4В",7,IF(ДАННЫЕ!$AA1978=5,8,0))))))))</f>
        <v>0</v>
      </c>
      <c r="T1978" s="15">
        <f>IF(OR(ДАННЫЕ!$AC1978=2,ДАННЫЕ!$AD1978=2,ДАННЫЕ!$AE1978=2),2,IF(OR(ДАННЫЕ!$AC1978=1,ДАННЫЕ!$AD1978=1,ДАННЫЕ!$AE1978=1),1,0))</f>
        <v>0</v>
      </c>
    </row>
    <row r="1979" spans="1:20" x14ac:dyDescent="0.2">
      <c r="A1979" s="78">
        <f>IF(B1979&gt;0,IF(MONTH(ДАННЫЕ!$F$1)=MONTH(ДАННЫЕ!$B1979),1,0),0)</f>
        <v>0</v>
      </c>
      <c r="B1979" s="14">
        <f>IF(ДАННЫЕ!$B1979&gt;0,IF(YEAR(ДАННЫЕ!$F$1)=YEAR(ДАННЫЕ!$B1979),1,0),0)</f>
        <v>0</v>
      </c>
      <c r="C1979" s="14">
        <f>IF(ДАННЫЕ!$CM1979&gt;0,IF(YEAR(ДАННЫЕ!$F$1)=YEAR(ДАННЫЕ!$CM1979),1,0),0)</f>
        <v>0</v>
      </c>
      <c r="D1979" s="14">
        <f>IF(ДАННЫЕ!$CJ1979&gt;0,IF(ДАННЫЕ!$CL1979&gt;ДАННЫЕ!$F$1,1,IF(ДАННЫЕ!$CL1979&gt;0,0,1)),0)</f>
        <v>0</v>
      </c>
      <c r="E1979" s="43" t="str">
        <f ca="1">IF(ДАННЫЕ!$F$1&gt;0,IF(ДАННЫЕ!$G1979&gt;0,DATEDIF(ДАННЫЕ!$G1979,ДАННЫЕ!$F$1,"y"),""),IF(ДАННЫЕ!$G1979&gt;0,DATEDIF(ДАННЫЕ!$G1979,TODAY(),"y"),""))</f>
        <v/>
      </c>
      <c r="F1979" s="43" t="str">
        <f xml:space="preserve"> IF(ДАННЫЕ!$F1979="М",IF(E1979&gt;=18,IF(E1979&lt;60,1,""),""),"")&amp;IF(ДАННЫЕ!$F1979="Ж",IF(E1979&gt;=18,IF(E1979&lt;55,1,""),""),"")</f>
        <v/>
      </c>
      <c r="G1979" s="43" t="str">
        <f xml:space="preserve"> IF(ДАННЫЕ!$F1979="М",IF(E1979&gt;=60,2,""),"")&amp;IF(ДАННЫЕ!$F1979="Ж",IF(E1979&gt;=55,2,""),"")</f>
        <v/>
      </c>
      <c r="H1979" s="43" t="str">
        <f t="shared" ca="1" si="93"/>
        <v/>
      </c>
      <c r="I1979" s="43" t="str">
        <f t="shared" ca="1" si="94"/>
        <v>03</v>
      </c>
      <c r="J1979" s="28" t="str">
        <f ca="1">ДАННЫЕ!$F1979&amp;H1979&amp;I1979&amp;ДАННЫЕ!$I1979&amp;"m"&amp;IF(ДАННЫЕ!$I1979&gt;0,IF(ДАННЫЕ!$J1979&gt;0,0,1),"")&amp;"f"&amp;IF(ДАННЫЕ!$R1979&gt;0,IF(YEAR(ДАННЫЕ!$F$1)=YEAR(ДАННЫЕ!$R1979),1,0),0)&amp;"z"&amp;ДАННЫЕ!$R1979&amp;"p"&amp;ДАННЫЕ!$S1979&amp;"i"&amp;ДАННЫЕ!$T1979&amp;"h"&amp;ДАННЫЕ!$K1979&amp;"be"&amp;ДАННЫЕ!$BI1979&amp;"CD"&amp;IF(ДАННЫЕ!BF1979&gt;500,4,IF(ДАННЫЕ!BF1979&gt;350,3,IF(ДАННЫЕ!BF1979&gt;200,2,IF(ДАННЫЕ!BF1979&gt;0,1,0))))&amp;"g"&amp;B1979&amp;"d"&amp;H1979&amp;"l"&amp;ДАННЫЕ!AT1979&amp;"a"&amp;ДАННЫЕ!$V1979&amp;"v"&amp;R1979&amp;"k"&amp;ДАННЫЕ!$U1979&amp;"s"&amp;ДАННЫЕ!$Y1979&amp;"t"&amp;ДАННЫЕ!$X1979&amp;"b"&amp;IF(ДАННЫЕ!$Q1979&gt;1,1,0)&amp;"PP"&amp;ДАННЫЕ!Z1979&amp;"c"&amp;S1979&amp;"x"&amp;IF(ДАННЫЕ!$BY1979&gt;0,IF(YEAR(ДАННЫЕ!$F$1)=YEAR(ДАННЫЕ!$BY1979),1,0),0)&amp;"n"&amp;IF(ДАННЫЕ!$BZ1979&gt;0,IF(YEAR(ДАННЫЕ!$F$1)=YEAR(ДАННЫЕ!$BZ1979),1,0),0)&amp;"u"&amp;D1979&amp;"z"&amp;IF(ДАННЫЕ!$CL1979&gt;0,IF(YEAR(ДАННЫЕ!$F$1)&gt;YEAR(ДАННЫЕ!$CL1979),11,12),0)</f>
        <v>03mf0zpihbeCD0g0dlav0kstb0PPc0x0n0u0z0</v>
      </c>
      <c r="K1979" s="28" t="str">
        <f ca="1">ДАННЫЕ!$I1979&amp;"x"&amp;B1979&amp;"w"&amp;IF(T1979+ДАННЫЕ!AD1979+ДАННЫЕ!AE1979+ДАННЫЕ!AF1979+ДАННЫЕ!AG1979+ДАННЫЕ!AH1979+ДАННЫЕ!$AL1979+ДАННЫЕ!AI1979+ДАННЫЕ!AJ1979+ДАННЫЕ!AK1979+ДАННЫЕ!AP1979+ДАННЫЕ!AQ1979+ДАННЫЕ!AR1979+ДАННЫЕ!$AM1979+ДАННЫЕ!$AN1979+ДАННЫЕ!AS1979+ДАННЫЕ!AT1979&gt;0,1,0)&amp;IF(OR(T1979=2,ДАННЫЕ!AD1979=2,ДАННЫЕ!AE1979=2,ДАННЫЕ!AF1979=2,ДАННЫЕ!AG1979=2,ДАННЫЕ!AH1979=2,ДАННЫЕ!$AL1979=2,ДАННЫЕ!AI1979=2,ДАННЫЕ!AJ1979=2,ДАННЫЕ!AK1979=2,ДАННЫЕ!AP1979=2,ДАННЫЕ!AQ1979=2,ДАННЫЕ!AR1979=2,ДАННЫЕ!$AM1979=2,ДАННЫЕ!$AN1979=2,ДАННЫЕ!AS1979=2,ДАННЫЕ!AT1979=2),2,0)&amp;"t"&amp;IF(T1979&gt;0,"1"&amp;T1979,"00")&amp;"f"&amp;IF(ДАННЫЕ!$AC1979,"1"&amp;ДАННЫЕ!$AC1979,"00")&amp;"b"&amp;IF(ДАННЫЕ!$AD1979,"1"&amp;ДАННЫЕ!$AD1979,"00")&amp;"g"&amp;IF(ДАННЫЕ!$AF1979,"1"&amp;ДАННЫЕ!$AF1979,"00")&amp;"c"&amp;IF(ДАННЫЕ!$AG1979,"1"&amp;ДАННЫЕ!$AG1979,"00")&amp;"i"&amp;IF(ДАННЫЕ!$AH1979,"1"&amp;ДАННЫЕ!$AH1979,"00")&amp;"r"&amp;IF(ДАННЫЕ!$AL1979,"1"&amp;ДАННЫЕ!$AL1979,"00")&amp;"m"&amp;IF(ДАННЫЕ!$AI1979,"1"&amp;ДАННЫЕ!$AI1979,"00")&amp;"hS"&amp;IF(ДАННЫЕ!$AJ1979,"1"&amp;ДАННЫЕ!$AJ1979,"00")&amp;"hZ"&amp;IF(ДАННЫЕ!$AK1979,"1"&amp;ДАННЫЕ!$AK1979,"00")&amp;"p"&amp;IF(ДАННЫЕ!$AP1979,"1"&amp;ДАННЫЕ!$AP1979,"00")&amp;"k"&amp;IF(ДАННЫЕ!$AQ1979,"1"&amp;ДАННЫЕ!$AQ1979,"00")&amp;"z"&amp;IF(ДАННЫЕ!$AR1979,"1"&amp;ДАННЫЕ!$AR1979,"00")&amp;"j"&amp;IF(ДАННЫЕ!$AM1979,"1"&amp;ДАННЫЕ!$AM1979,"00")&amp;"n"&amp;IF(ДАННЫЕ!$AN1979,"1"&amp;ДАННЫЕ!$AN1979,"00")&amp;"E"&amp;ДАННЫЕ!BI1979&amp;"L"&amp;ДАННЫЕ!AO1979&amp;"h"&amp;IF(ДАННЫЕ!$AU1979&gt;0,1,0)&amp;"v"&amp;IF(ДАННЫЕ!$AW1979&gt;0,1,0)&amp;"a"&amp;IF(ДАННЫЕ!$AS1979,"1"&amp;ДАННЫЕ!$AS1979,"00")&amp;"s"&amp;IF(ДАННЫЕ!$AT1979,"1"&amp;ДАННЫЕ!$AT1979,"00")&amp;"u"&amp;IF(ДАННЫЕ!$CJ1979&gt;0,1,0)&amp;"y"&amp;B1979&amp;"d"&amp;H1979&amp;"e"&amp;F1979&amp;G1979</f>
        <v>x0w00t00f00b00g00c00i00r00m00hS00hZ00p00k00z00j00n00ELh0v0a00s00u0y0de</v>
      </c>
      <c r="L1979" s="28" t="str">
        <f ca="1">ДАННЫЕ!$I1979&amp;"VN"&amp;IF(ДАННЫЕ!AW1979&gt;0,11,10)&amp;"CD"&amp;IF(ДАННЫЕ!BF1979&gt;500,16,IF(ДАННЫЕ!BF1979&gt;350,15,IF(ДАННЫЕ!BF1979&gt;=200,14,IF(ДАННЫЕ!BF1979&gt;=100,13,IF(ДАННЫЕ!BF1979&gt;=50,12,IF(ДАННЫЕ!BF1979&gt;0,11,10))))))&amp;"AR"&amp;IF(ДАННЫЕ!BX1979&gt;0,1,0)&amp;"GD"&amp;B1979&amp;"VV"&amp;IF(E1979&gt;=5,IF(E1979&lt;18,1,0),0)</f>
        <v>VN10CD10AR0GD0VV0</v>
      </c>
      <c r="M1979" s="28" t="str">
        <f>ДАННЫЕ!$I1979&amp;"b"&amp;ДАННЫЕ!$BI1979&amp;"r"&amp;ДАННЫЕ!$BJ1979&amp;"CD"&amp;IF(ДАННЫЕ!BF1979&gt;0,IF(ДАННЫЕ!BF1979&lt;200,1,IF(ДАННЫЕ!BF1979&lt;350,2,3)),0)&amp;"h"&amp;IF(ДАННЫЕ!$BK1979+ДАННЫЕ!$BL1979+ДАННЫЕ!$BM1979&gt;0,1,0)&amp;"x"&amp;ДАННЫЕ!$BK1979&amp;"y"&amp;ДАННЫЕ!$BL1979&amp;"z"&amp;ДАННЫЕ!$BM1979&amp;"c"&amp;IF(ДАННЫЕ!$BK1979+ДАННЫЕ!$BL1979+ДАННЫЕ!$BM1979=3,1,0)&amp;"a"&amp;IF(ДАННЫЕ!$BQ1979+ДАННЫЕ!$BR1979&gt;0,1,0)&amp;"d"&amp;ДАННЫЕ!$BQ1979&amp;"v"&amp;ДАННЫЕ!$BR1979&amp;"p"&amp;ДАННЫЕ!$BS1979&amp;"n"&amp;ДАННЫЕ!$BU1979&amp;"t"&amp;ДАННЫЕ!$BV1979&amp;"o"&amp;ДАННЫЕ!$BT1979&amp;"l"&amp;IF(ДАННЫЕ!$BN1979&gt;0,1,0)&amp;ДАННЫЕ!$BN1979&amp;"g"&amp;ДАННЫЕ!$BO1979&amp;"s"&amp;ДАННЫЕ!$BP1979&amp;"DZ"&amp;IF(ДАННЫЕ!B1979-ДАННЫЕ!G1979 &lt; 60,IF(ДАННЫЕ!B1979-ДАННЫЕ!G1979 &gt;= 0,1,0),0)&amp;"u"&amp;IF(ДАННЫЕ!$CJ1979&gt;0,1,0)</f>
        <v>brCD0h0xyzc0a0dvpntol0gsDZ1u0</v>
      </c>
      <c r="N1979" s="28" t="str">
        <f ca="1">ДАННЫЕ!$F1979&amp;ДАННЫЕ!$I1979&amp;"g"&amp;B1979&amp;"cf"&amp;D1979&amp;"a"&amp;IF(ДАННЫЕ!$BX1979&gt;0,1,0)&amp;IF(ДАННЫЕ!$BF1979&gt;500,1,IF(ДАННЫЕ!$BF1979&gt;350,2,IF(ДАННЫЕ!$BF1979&gt;=200,3,IF(ДАННЫЕ!$BF1979&gt;=100,4,IF(ДАННЫЕ!$BF1979&gt;=50,5,IF(ДАННЫЕ!$BF1979&lt;50,6,0))))))&amp;"AR"&amp;IF(DATEDIF(ДАННЫЕ!$BX1979,ДАННЫЕ!$F$1,"y")&gt;1,1,0)&amp;"VG"&amp;IF(ДАННЫЕ!$BH1979="0",1,0)&amp;"o"&amp;IF(T1979+ДАННЫЕ!$AF1979+ДАННЫЕ!$AG1979+ДАННЫЕ!$AH1979+ДАННЫЕ!$AI1979+ДАННЫЕ!$AJ1979+ДАННЫЕ!$AP1979+ДАННЫЕ!$AQ1979+ДАННЫЕ!$AR1979+ДАННЫЕ!$AU1979+ДАННЫЕ!$AW1979+ДАННЫЕ!$AS1979+ДАННЫЕ!$AT1979&gt;0,1,0)&amp;"x"&amp;ДАННЫЕ!$AG1979&amp;"p"&amp;IF(ДАННЫЕ!$BY1979&gt;0,1,0)&amp;"v"&amp;IF(ДАННЫЕ!$BZ1979&gt;0,1,0)&amp;"n"&amp;ДАННЫЕ!$CA1979&amp;"t"&amp;ДАННЫЕ!$AY1979&amp;"k"&amp;ДАННЫЕ!$CB1979&amp;"q"&amp;ДАННЫЕ!$CC1979&amp;"w"&amp;ДАННЫЕ!$CD1979&amp;"e"&amp;ДАННЫЕ!$CE1979&amp;"m"&amp;ДАННЫЕ!$CF1979&amp;"c"&amp;ДАННЫЕ!$CG1979&amp;"z"&amp;ДАННЫЕ!$CH1979&amp;"d"&amp;IF(H1979=4,1,0)&amp;"s"&amp;IF(ДАННЫЕ!$J1979=1,0,1)&amp;"u"&amp;IF(ДАННЫЕ!$CJ1979&gt;0,1,0)</f>
        <v>g0cf0a06AR1VG0o0xp0v0ntkqwemczd0s1u0</v>
      </c>
      <c r="O1979" s="28" t="str">
        <f>ДАННЫЕ!$I1979&amp;"g"&amp;B1979&amp;A1979&amp;"f"&amp;P1979&amp;"c"&amp;IF(ДАННЫЕ!$U1979&gt;0,1,0)&amp;"s"&amp;IF(ДАННЫЕ!$Q1979&gt;0,IF(YEAR(ДАННЫЕ!$F$1)=YEAR(ДАННЫЕ!$Q1979),IF(MONTH(ДАННЫЕ!$F$1)=MONTH(ДАННЫЕ!$Q1979),111,11),1),0)&amp;"i"&amp;IF(ДАННЫЕ!$R1979+ДАННЫЕ!$S1979+ДАННЫЕ!$T1979=0,0,1)&amp;"h"&amp;IF(ДАННЫЕ!$P1979&gt;0,1,0)&amp;"p"&amp;IF(ДАННЫЕ!$CI1979&gt;0,IF(YEAR(ДАННЫЕ!$F$1)=YEAR(ДАННЫЕ!$CI1979),IF(MONTH(ДАННЫЕ!$F$1)=MONTH(ДАННЫЕ!$CI1979),111,11),1),0)&amp;"d"&amp;IF(ДАННЫЕ!$CJ1979&gt;0,IF(YEAR(ДАННЫЕ!$F$1)=YEAR(ДАННЫЕ!$CJ1979),IF(MONTH(ДАННЫЕ!$F$1)=MONTH(ДАННЫЕ!$CJ1979),111,11),1),0)&amp;"o"&amp;IF(ДАННЫЕ!$CK1979&gt;0,IF(MONTH(ДАННЫЕ!$F$1)=MONTH(ДАННЫЕ!$CK1979),111,11),0)&amp;"v"&amp;IF(ДАННЫЕ!$BE1979&gt;0,IF(MONTH(ДАННЫЕ!$F$1)=MONTH(ДАННЫЕ!$BE1979),111,11),0)</f>
        <v>g00f0c0s0i0h0p0d0o0v0</v>
      </c>
      <c r="P1979" s="15">
        <f t="shared" si="95"/>
        <v>0</v>
      </c>
      <c r="Q1979" s="15">
        <f>IF(ДАННЫЕ!$F$1&gt;ДАННЫЕ!$N1979,IF(YEAR(ДАННЫЕ!$F$1)=YEAR(ДАННЫЕ!M1979),1,0),0)</f>
        <v>0</v>
      </c>
      <c r="R1979" s="15">
        <f>IF(ДАННЫЕ!$F$1&gt;ДАННЫЕ!$N1979,IF(YEAR(ДАННЫЕ!$F$1)=YEAR(ДАННЫЕ!N1979),1,0),0)</f>
        <v>0</v>
      </c>
      <c r="S1979" s="15">
        <f>IF(ДАННЫЕ!$AA1979="2А",1,IF(ДАННЫЕ!$AA1979="2Б",2,IF(ДАННЫЕ!$AA1979="2В",3,IF(ДАННЫЕ!$AA1979=3,4,IF(ДАННЫЕ!$AA1979="4А",5,IF(ДАННЫЕ!$AA1979="4Б",6,IF(ДАННЫЕ!$AA1979="4В",7,IF(ДАННЫЕ!$AA1979=5,8,0))))))))</f>
        <v>0</v>
      </c>
      <c r="T1979" s="15">
        <f>IF(OR(ДАННЫЕ!$AC1979=2,ДАННЫЕ!$AD1979=2,ДАННЫЕ!$AE1979=2),2,IF(OR(ДАННЫЕ!$AC1979=1,ДАННЫЕ!$AD1979=1,ДАННЫЕ!$AE1979=1),1,0))</f>
        <v>0</v>
      </c>
    </row>
    <row r="1980" spans="1:20" x14ac:dyDescent="0.2">
      <c r="A1980" s="78">
        <f>IF(B1980&gt;0,IF(MONTH(ДАННЫЕ!$F$1)=MONTH(ДАННЫЕ!$B1980),1,0),0)</f>
        <v>0</v>
      </c>
      <c r="B1980" s="14">
        <f>IF(ДАННЫЕ!$B1980&gt;0,IF(YEAR(ДАННЫЕ!$F$1)=YEAR(ДАННЫЕ!$B1980),1,0),0)</f>
        <v>0</v>
      </c>
      <c r="C1980" s="14">
        <f>IF(ДАННЫЕ!$CM1980&gt;0,IF(YEAR(ДАННЫЕ!$F$1)=YEAR(ДАННЫЕ!$CM1980),1,0),0)</f>
        <v>0</v>
      </c>
      <c r="D1980" s="14">
        <f>IF(ДАННЫЕ!$CJ1980&gt;0,IF(ДАННЫЕ!$CL1980&gt;ДАННЫЕ!$F$1,1,IF(ДАННЫЕ!$CL1980&gt;0,0,1)),0)</f>
        <v>0</v>
      </c>
      <c r="E1980" s="43" t="str">
        <f ca="1">IF(ДАННЫЕ!$F$1&gt;0,IF(ДАННЫЕ!$G1980&gt;0,DATEDIF(ДАННЫЕ!$G1980,ДАННЫЕ!$F$1,"y"),""),IF(ДАННЫЕ!$G1980&gt;0,DATEDIF(ДАННЫЕ!$G1980,TODAY(),"y"),""))</f>
        <v/>
      </c>
      <c r="F1980" s="43" t="str">
        <f xml:space="preserve"> IF(ДАННЫЕ!$F1980="М",IF(E1980&gt;=18,IF(E1980&lt;60,1,""),""),"")&amp;IF(ДАННЫЕ!$F1980="Ж",IF(E1980&gt;=18,IF(E1980&lt;55,1,""),""),"")</f>
        <v/>
      </c>
      <c r="G1980" s="43" t="str">
        <f xml:space="preserve"> IF(ДАННЫЕ!$F1980="М",IF(E1980&gt;=60,2,""),"")&amp;IF(ДАННЫЕ!$F1980="Ж",IF(E1980&gt;=55,2,""),"")</f>
        <v/>
      </c>
      <c r="H1980" s="43" t="str">
        <f t="shared" ca="1" si="93"/>
        <v/>
      </c>
      <c r="I1980" s="43" t="str">
        <f t="shared" ca="1" si="94"/>
        <v>03</v>
      </c>
      <c r="J1980" s="28" t="str">
        <f ca="1">ДАННЫЕ!$F1980&amp;H1980&amp;I1980&amp;ДАННЫЕ!$I1980&amp;"m"&amp;IF(ДАННЫЕ!$I1980&gt;0,IF(ДАННЫЕ!$J1980&gt;0,0,1),"")&amp;"f"&amp;IF(ДАННЫЕ!$R1980&gt;0,IF(YEAR(ДАННЫЕ!$F$1)=YEAR(ДАННЫЕ!$R1980),1,0),0)&amp;"z"&amp;ДАННЫЕ!$R1980&amp;"p"&amp;ДАННЫЕ!$S1980&amp;"i"&amp;ДАННЫЕ!$T1980&amp;"h"&amp;ДАННЫЕ!$K1980&amp;"be"&amp;ДАННЫЕ!$BI1980&amp;"CD"&amp;IF(ДАННЫЕ!BF1980&gt;500,4,IF(ДАННЫЕ!BF1980&gt;350,3,IF(ДАННЫЕ!BF1980&gt;200,2,IF(ДАННЫЕ!BF1980&gt;0,1,0))))&amp;"g"&amp;B1980&amp;"d"&amp;H1980&amp;"l"&amp;ДАННЫЕ!AT1980&amp;"a"&amp;ДАННЫЕ!$V1980&amp;"v"&amp;R1980&amp;"k"&amp;ДАННЫЕ!$U1980&amp;"s"&amp;ДАННЫЕ!$Y1980&amp;"t"&amp;ДАННЫЕ!$X1980&amp;"b"&amp;IF(ДАННЫЕ!$Q1980&gt;1,1,0)&amp;"PP"&amp;ДАННЫЕ!Z1980&amp;"c"&amp;S1980&amp;"x"&amp;IF(ДАННЫЕ!$BY1980&gt;0,IF(YEAR(ДАННЫЕ!$F$1)=YEAR(ДАННЫЕ!$BY1980),1,0),0)&amp;"n"&amp;IF(ДАННЫЕ!$BZ1980&gt;0,IF(YEAR(ДАННЫЕ!$F$1)=YEAR(ДАННЫЕ!$BZ1980),1,0),0)&amp;"u"&amp;D1980&amp;"z"&amp;IF(ДАННЫЕ!$CL1980&gt;0,IF(YEAR(ДАННЫЕ!$F$1)&gt;YEAR(ДАННЫЕ!$CL1980),11,12),0)</f>
        <v>03mf0zpihbeCD0g0dlav0kstb0PPc0x0n0u0z0</v>
      </c>
      <c r="K1980" s="28" t="str">
        <f ca="1">ДАННЫЕ!$I1980&amp;"x"&amp;B1980&amp;"w"&amp;IF(T1980+ДАННЫЕ!AD1980+ДАННЫЕ!AE1980+ДАННЫЕ!AF1980+ДАННЫЕ!AG1980+ДАННЫЕ!AH1980+ДАННЫЕ!$AL1980+ДАННЫЕ!AI1980+ДАННЫЕ!AJ1980+ДАННЫЕ!AK1980+ДАННЫЕ!AP1980+ДАННЫЕ!AQ1980+ДАННЫЕ!AR1980+ДАННЫЕ!$AM1980+ДАННЫЕ!$AN1980+ДАННЫЕ!AS1980+ДАННЫЕ!AT1980&gt;0,1,0)&amp;IF(OR(T1980=2,ДАННЫЕ!AD1980=2,ДАННЫЕ!AE1980=2,ДАННЫЕ!AF1980=2,ДАННЫЕ!AG1980=2,ДАННЫЕ!AH1980=2,ДАННЫЕ!$AL1980=2,ДАННЫЕ!AI1980=2,ДАННЫЕ!AJ1980=2,ДАННЫЕ!AK1980=2,ДАННЫЕ!AP1980=2,ДАННЫЕ!AQ1980=2,ДАННЫЕ!AR1980=2,ДАННЫЕ!$AM1980=2,ДАННЫЕ!$AN1980=2,ДАННЫЕ!AS1980=2,ДАННЫЕ!AT1980=2),2,0)&amp;"t"&amp;IF(T1980&gt;0,"1"&amp;T1980,"00")&amp;"f"&amp;IF(ДАННЫЕ!$AC1980,"1"&amp;ДАННЫЕ!$AC1980,"00")&amp;"b"&amp;IF(ДАННЫЕ!$AD1980,"1"&amp;ДАННЫЕ!$AD1980,"00")&amp;"g"&amp;IF(ДАННЫЕ!$AF1980,"1"&amp;ДАННЫЕ!$AF1980,"00")&amp;"c"&amp;IF(ДАННЫЕ!$AG1980,"1"&amp;ДАННЫЕ!$AG1980,"00")&amp;"i"&amp;IF(ДАННЫЕ!$AH1980,"1"&amp;ДАННЫЕ!$AH1980,"00")&amp;"r"&amp;IF(ДАННЫЕ!$AL1980,"1"&amp;ДАННЫЕ!$AL1980,"00")&amp;"m"&amp;IF(ДАННЫЕ!$AI1980,"1"&amp;ДАННЫЕ!$AI1980,"00")&amp;"hS"&amp;IF(ДАННЫЕ!$AJ1980,"1"&amp;ДАННЫЕ!$AJ1980,"00")&amp;"hZ"&amp;IF(ДАННЫЕ!$AK1980,"1"&amp;ДАННЫЕ!$AK1980,"00")&amp;"p"&amp;IF(ДАННЫЕ!$AP1980,"1"&amp;ДАННЫЕ!$AP1980,"00")&amp;"k"&amp;IF(ДАННЫЕ!$AQ1980,"1"&amp;ДАННЫЕ!$AQ1980,"00")&amp;"z"&amp;IF(ДАННЫЕ!$AR1980,"1"&amp;ДАННЫЕ!$AR1980,"00")&amp;"j"&amp;IF(ДАННЫЕ!$AM1980,"1"&amp;ДАННЫЕ!$AM1980,"00")&amp;"n"&amp;IF(ДАННЫЕ!$AN1980,"1"&amp;ДАННЫЕ!$AN1980,"00")&amp;"E"&amp;ДАННЫЕ!BI1980&amp;"L"&amp;ДАННЫЕ!AO1980&amp;"h"&amp;IF(ДАННЫЕ!$AU1980&gt;0,1,0)&amp;"v"&amp;IF(ДАННЫЕ!$AW1980&gt;0,1,0)&amp;"a"&amp;IF(ДАННЫЕ!$AS1980,"1"&amp;ДАННЫЕ!$AS1980,"00")&amp;"s"&amp;IF(ДАННЫЕ!$AT1980,"1"&amp;ДАННЫЕ!$AT1980,"00")&amp;"u"&amp;IF(ДАННЫЕ!$CJ1980&gt;0,1,0)&amp;"y"&amp;B1980&amp;"d"&amp;H1980&amp;"e"&amp;F1980&amp;G1980</f>
        <v>x0w00t00f00b00g00c00i00r00m00hS00hZ00p00k00z00j00n00ELh0v0a00s00u0y0de</v>
      </c>
      <c r="L1980" s="28" t="str">
        <f ca="1">ДАННЫЕ!$I1980&amp;"VN"&amp;IF(ДАННЫЕ!AW1980&gt;0,11,10)&amp;"CD"&amp;IF(ДАННЫЕ!BF1980&gt;500,16,IF(ДАННЫЕ!BF1980&gt;350,15,IF(ДАННЫЕ!BF1980&gt;=200,14,IF(ДАННЫЕ!BF1980&gt;=100,13,IF(ДАННЫЕ!BF1980&gt;=50,12,IF(ДАННЫЕ!BF1980&gt;0,11,10))))))&amp;"AR"&amp;IF(ДАННЫЕ!BX1980&gt;0,1,0)&amp;"GD"&amp;B1980&amp;"VV"&amp;IF(E1980&gt;=5,IF(E1980&lt;18,1,0),0)</f>
        <v>VN10CD10AR0GD0VV0</v>
      </c>
      <c r="M1980" s="28" t="str">
        <f>ДАННЫЕ!$I1980&amp;"b"&amp;ДАННЫЕ!$BI1980&amp;"r"&amp;ДАННЫЕ!$BJ1980&amp;"CD"&amp;IF(ДАННЫЕ!BF1980&gt;0,IF(ДАННЫЕ!BF1980&lt;200,1,IF(ДАННЫЕ!BF1980&lt;350,2,3)),0)&amp;"h"&amp;IF(ДАННЫЕ!$BK1980+ДАННЫЕ!$BL1980+ДАННЫЕ!$BM1980&gt;0,1,0)&amp;"x"&amp;ДАННЫЕ!$BK1980&amp;"y"&amp;ДАННЫЕ!$BL1980&amp;"z"&amp;ДАННЫЕ!$BM1980&amp;"c"&amp;IF(ДАННЫЕ!$BK1980+ДАННЫЕ!$BL1980+ДАННЫЕ!$BM1980=3,1,0)&amp;"a"&amp;IF(ДАННЫЕ!$BQ1980+ДАННЫЕ!$BR1980&gt;0,1,0)&amp;"d"&amp;ДАННЫЕ!$BQ1980&amp;"v"&amp;ДАННЫЕ!$BR1980&amp;"p"&amp;ДАННЫЕ!$BS1980&amp;"n"&amp;ДАННЫЕ!$BU1980&amp;"t"&amp;ДАННЫЕ!$BV1980&amp;"o"&amp;ДАННЫЕ!$BT1980&amp;"l"&amp;IF(ДАННЫЕ!$BN1980&gt;0,1,0)&amp;ДАННЫЕ!$BN1980&amp;"g"&amp;ДАННЫЕ!$BO1980&amp;"s"&amp;ДАННЫЕ!$BP1980&amp;"DZ"&amp;IF(ДАННЫЕ!B1980-ДАННЫЕ!G1980 &lt; 60,IF(ДАННЫЕ!B1980-ДАННЫЕ!G1980 &gt;= 0,1,0),0)&amp;"u"&amp;IF(ДАННЫЕ!$CJ1980&gt;0,1,0)</f>
        <v>brCD0h0xyzc0a0dvpntol0gsDZ1u0</v>
      </c>
      <c r="N1980" s="28" t="str">
        <f ca="1">ДАННЫЕ!$F1980&amp;ДАННЫЕ!$I1980&amp;"g"&amp;B1980&amp;"cf"&amp;D1980&amp;"a"&amp;IF(ДАННЫЕ!$BX1980&gt;0,1,0)&amp;IF(ДАННЫЕ!$BF1980&gt;500,1,IF(ДАННЫЕ!$BF1980&gt;350,2,IF(ДАННЫЕ!$BF1980&gt;=200,3,IF(ДАННЫЕ!$BF1980&gt;=100,4,IF(ДАННЫЕ!$BF1980&gt;=50,5,IF(ДАННЫЕ!$BF1980&lt;50,6,0))))))&amp;"AR"&amp;IF(DATEDIF(ДАННЫЕ!$BX1980,ДАННЫЕ!$F$1,"y")&gt;1,1,0)&amp;"VG"&amp;IF(ДАННЫЕ!$BH1980="0",1,0)&amp;"o"&amp;IF(T1980+ДАННЫЕ!$AF1980+ДАННЫЕ!$AG1980+ДАННЫЕ!$AH1980+ДАННЫЕ!$AI1980+ДАННЫЕ!$AJ1980+ДАННЫЕ!$AP1980+ДАННЫЕ!$AQ1980+ДАННЫЕ!$AR1980+ДАННЫЕ!$AU1980+ДАННЫЕ!$AW1980+ДАННЫЕ!$AS1980+ДАННЫЕ!$AT1980&gt;0,1,0)&amp;"x"&amp;ДАННЫЕ!$AG1980&amp;"p"&amp;IF(ДАННЫЕ!$BY1980&gt;0,1,0)&amp;"v"&amp;IF(ДАННЫЕ!$BZ1980&gt;0,1,0)&amp;"n"&amp;ДАННЫЕ!$CA1980&amp;"t"&amp;ДАННЫЕ!$AY1980&amp;"k"&amp;ДАННЫЕ!$CB1980&amp;"q"&amp;ДАННЫЕ!$CC1980&amp;"w"&amp;ДАННЫЕ!$CD1980&amp;"e"&amp;ДАННЫЕ!$CE1980&amp;"m"&amp;ДАННЫЕ!$CF1980&amp;"c"&amp;ДАННЫЕ!$CG1980&amp;"z"&amp;ДАННЫЕ!$CH1980&amp;"d"&amp;IF(H1980=4,1,0)&amp;"s"&amp;IF(ДАННЫЕ!$J1980=1,0,1)&amp;"u"&amp;IF(ДАННЫЕ!$CJ1980&gt;0,1,0)</f>
        <v>g0cf0a06AR1VG0o0xp0v0ntkqwemczd0s1u0</v>
      </c>
      <c r="O1980" s="28" t="str">
        <f>ДАННЫЕ!$I1980&amp;"g"&amp;B1980&amp;A1980&amp;"f"&amp;P1980&amp;"c"&amp;IF(ДАННЫЕ!$U1980&gt;0,1,0)&amp;"s"&amp;IF(ДАННЫЕ!$Q1980&gt;0,IF(YEAR(ДАННЫЕ!$F$1)=YEAR(ДАННЫЕ!$Q1980),IF(MONTH(ДАННЫЕ!$F$1)=MONTH(ДАННЫЕ!$Q1980),111,11),1),0)&amp;"i"&amp;IF(ДАННЫЕ!$R1980+ДАННЫЕ!$S1980+ДАННЫЕ!$T1980=0,0,1)&amp;"h"&amp;IF(ДАННЫЕ!$P1980&gt;0,1,0)&amp;"p"&amp;IF(ДАННЫЕ!$CI1980&gt;0,IF(YEAR(ДАННЫЕ!$F$1)=YEAR(ДАННЫЕ!$CI1980),IF(MONTH(ДАННЫЕ!$F$1)=MONTH(ДАННЫЕ!$CI1980),111,11),1),0)&amp;"d"&amp;IF(ДАННЫЕ!$CJ1980&gt;0,IF(YEAR(ДАННЫЕ!$F$1)=YEAR(ДАННЫЕ!$CJ1980),IF(MONTH(ДАННЫЕ!$F$1)=MONTH(ДАННЫЕ!$CJ1980),111,11),1),0)&amp;"o"&amp;IF(ДАННЫЕ!$CK1980&gt;0,IF(MONTH(ДАННЫЕ!$F$1)=MONTH(ДАННЫЕ!$CK1980),111,11),0)&amp;"v"&amp;IF(ДАННЫЕ!$BE1980&gt;0,IF(MONTH(ДАННЫЕ!$F$1)=MONTH(ДАННЫЕ!$BE1980),111,11),0)</f>
        <v>g00f0c0s0i0h0p0d0o0v0</v>
      </c>
      <c r="P1980" s="15">
        <f t="shared" si="95"/>
        <v>0</v>
      </c>
      <c r="Q1980" s="15">
        <f>IF(ДАННЫЕ!$F$1&gt;ДАННЫЕ!$N1980,IF(YEAR(ДАННЫЕ!$F$1)=YEAR(ДАННЫЕ!M1980),1,0),0)</f>
        <v>0</v>
      </c>
      <c r="R1980" s="15">
        <f>IF(ДАННЫЕ!$F$1&gt;ДАННЫЕ!$N1980,IF(YEAR(ДАННЫЕ!$F$1)=YEAR(ДАННЫЕ!N1980),1,0),0)</f>
        <v>0</v>
      </c>
      <c r="S1980" s="15">
        <f>IF(ДАННЫЕ!$AA1980="2А",1,IF(ДАННЫЕ!$AA1980="2Б",2,IF(ДАННЫЕ!$AA1980="2В",3,IF(ДАННЫЕ!$AA1980=3,4,IF(ДАННЫЕ!$AA1980="4А",5,IF(ДАННЫЕ!$AA1980="4Б",6,IF(ДАННЫЕ!$AA1980="4В",7,IF(ДАННЫЕ!$AA1980=5,8,0))))))))</f>
        <v>0</v>
      </c>
      <c r="T1980" s="15">
        <f>IF(OR(ДАННЫЕ!$AC1980=2,ДАННЫЕ!$AD1980=2,ДАННЫЕ!$AE1980=2),2,IF(OR(ДАННЫЕ!$AC1980=1,ДАННЫЕ!$AD1980=1,ДАННЫЕ!$AE1980=1),1,0))</f>
        <v>0</v>
      </c>
    </row>
    <row r="1981" spans="1:20" x14ac:dyDescent="0.2">
      <c r="A1981" s="78">
        <f>IF(B1981&gt;0,IF(MONTH(ДАННЫЕ!$F$1)=MONTH(ДАННЫЕ!$B1981),1,0),0)</f>
        <v>0</v>
      </c>
      <c r="B1981" s="14">
        <f>IF(ДАННЫЕ!$B1981&gt;0,IF(YEAR(ДАННЫЕ!$F$1)=YEAR(ДАННЫЕ!$B1981),1,0),0)</f>
        <v>0</v>
      </c>
      <c r="C1981" s="14">
        <f>IF(ДАННЫЕ!$CM1981&gt;0,IF(YEAR(ДАННЫЕ!$F$1)=YEAR(ДАННЫЕ!$CM1981),1,0),0)</f>
        <v>0</v>
      </c>
      <c r="D1981" s="14">
        <f>IF(ДАННЫЕ!$CJ1981&gt;0,IF(ДАННЫЕ!$CL1981&gt;ДАННЫЕ!$F$1,1,IF(ДАННЫЕ!$CL1981&gt;0,0,1)),0)</f>
        <v>0</v>
      </c>
      <c r="E1981" s="43" t="str">
        <f ca="1">IF(ДАННЫЕ!$F$1&gt;0,IF(ДАННЫЕ!$G1981&gt;0,DATEDIF(ДАННЫЕ!$G1981,ДАННЫЕ!$F$1,"y"),""),IF(ДАННЫЕ!$G1981&gt;0,DATEDIF(ДАННЫЕ!$G1981,TODAY(),"y"),""))</f>
        <v/>
      </c>
      <c r="F1981" s="43" t="str">
        <f xml:space="preserve"> IF(ДАННЫЕ!$F1981="М",IF(E1981&gt;=18,IF(E1981&lt;60,1,""),""),"")&amp;IF(ДАННЫЕ!$F1981="Ж",IF(E1981&gt;=18,IF(E1981&lt;55,1,""),""),"")</f>
        <v/>
      </c>
      <c r="G1981" s="43" t="str">
        <f xml:space="preserve"> IF(ДАННЫЕ!$F1981="М",IF(E1981&gt;=60,2,""),"")&amp;IF(ДАННЫЕ!$F1981="Ж",IF(E1981&gt;=55,2,""),"")</f>
        <v/>
      </c>
      <c r="H1981" s="43" t="str">
        <f t="shared" ca="1" si="93"/>
        <v/>
      </c>
      <c r="I1981" s="43" t="str">
        <f t="shared" ca="1" si="94"/>
        <v>03</v>
      </c>
      <c r="J1981" s="28" t="str">
        <f ca="1">ДАННЫЕ!$F1981&amp;H1981&amp;I1981&amp;ДАННЫЕ!$I1981&amp;"m"&amp;IF(ДАННЫЕ!$I1981&gt;0,IF(ДАННЫЕ!$J1981&gt;0,0,1),"")&amp;"f"&amp;IF(ДАННЫЕ!$R1981&gt;0,IF(YEAR(ДАННЫЕ!$F$1)=YEAR(ДАННЫЕ!$R1981),1,0),0)&amp;"z"&amp;ДАННЫЕ!$R1981&amp;"p"&amp;ДАННЫЕ!$S1981&amp;"i"&amp;ДАННЫЕ!$T1981&amp;"h"&amp;ДАННЫЕ!$K1981&amp;"be"&amp;ДАННЫЕ!$BI1981&amp;"CD"&amp;IF(ДАННЫЕ!BF1981&gt;500,4,IF(ДАННЫЕ!BF1981&gt;350,3,IF(ДАННЫЕ!BF1981&gt;200,2,IF(ДАННЫЕ!BF1981&gt;0,1,0))))&amp;"g"&amp;B1981&amp;"d"&amp;H1981&amp;"l"&amp;ДАННЫЕ!AT1981&amp;"a"&amp;ДАННЫЕ!$V1981&amp;"v"&amp;R1981&amp;"k"&amp;ДАННЫЕ!$U1981&amp;"s"&amp;ДАННЫЕ!$Y1981&amp;"t"&amp;ДАННЫЕ!$X1981&amp;"b"&amp;IF(ДАННЫЕ!$Q1981&gt;1,1,0)&amp;"PP"&amp;ДАННЫЕ!Z1981&amp;"c"&amp;S1981&amp;"x"&amp;IF(ДАННЫЕ!$BY1981&gt;0,IF(YEAR(ДАННЫЕ!$F$1)=YEAR(ДАННЫЕ!$BY1981),1,0),0)&amp;"n"&amp;IF(ДАННЫЕ!$BZ1981&gt;0,IF(YEAR(ДАННЫЕ!$F$1)=YEAR(ДАННЫЕ!$BZ1981),1,0),0)&amp;"u"&amp;D1981&amp;"z"&amp;IF(ДАННЫЕ!$CL1981&gt;0,IF(YEAR(ДАННЫЕ!$F$1)&gt;YEAR(ДАННЫЕ!$CL1981),11,12),0)</f>
        <v>03mf0zpihbeCD0g0dlav0kstb0PPc0x0n0u0z0</v>
      </c>
      <c r="K1981" s="28" t="str">
        <f ca="1">ДАННЫЕ!$I1981&amp;"x"&amp;B1981&amp;"w"&amp;IF(T1981+ДАННЫЕ!AD1981+ДАННЫЕ!AE1981+ДАННЫЕ!AF1981+ДАННЫЕ!AG1981+ДАННЫЕ!AH1981+ДАННЫЕ!$AL1981+ДАННЫЕ!AI1981+ДАННЫЕ!AJ1981+ДАННЫЕ!AK1981+ДАННЫЕ!AP1981+ДАННЫЕ!AQ1981+ДАННЫЕ!AR1981+ДАННЫЕ!$AM1981+ДАННЫЕ!$AN1981+ДАННЫЕ!AS1981+ДАННЫЕ!AT1981&gt;0,1,0)&amp;IF(OR(T1981=2,ДАННЫЕ!AD1981=2,ДАННЫЕ!AE1981=2,ДАННЫЕ!AF1981=2,ДАННЫЕ!AG1981=2,ДАННЫЕ!AH1981=2,ДАННЫЕ!$AL1981=2,ДАННЫЕ!AI1981=2,ДАННЫЕ!AJ1981=2,ДАННЫЕ!AK1981=2,ДАННЫЕ!AP1981=2,ДАННЫЕ!AQ1981=2,ДАННЫЕ!AR1981=2,ДАННЫЕ!$AM1981=2,ДАННЫЕ!$AN1981=2,ДАННЫЕ!AS1981=2,ДАННЫЕ!AT1981=2),2,0)&amp;"t"&amp;IF(T1981&gt;0,"1"&amp;T1981,"00")&amp;"f"&amp;IF(ДАННЫЕ!$AC1981,"1"&amp;ДАННЫЕ!$AC1981,"00")&amp;"b"&amp;IF(ДАННЫЕ!$AD1981,"1"&amp;ДАННЫЕ!$AD1981,"00")&amp;"g"&amp;IF(ДАННЫЕ!$AF1981,"1"&amp;ДАННЫЕ!$AF1981,"00")&amp;"c"&amp;IF(ДАННЫЕ!$AG1981,"1"&amp;ДАННЫЕ!$AG1981,"00")&amp;"i"&amp;IF(ДАННЫЕ!$AH1981,"1"&amp;ДАННЫЕ!$AH1981,"00")&amp;"r"&amp;IF(ДАННЫЕ!$AL1981,"1"&amp;ДАННЫЕ!$AL1981,"00")&amp;"m"&amp;IF(ДАННЫЕ!$AI1981,"1"&amp;ДАННЫЕ!$AI1981,"00")&amp;"hS"&amp;IF(ДАННЫЕ!$AJ1981,"1"&amp;ДАННЫЕ!$AJ1981,"00")&amp;"hZ"&amp;IF(ДАННЫЕ!$AK1981,"1"&amp;ДАННЫЕ!$AK1981,"00")&amp;"p"&amp;IF(ДАННЫЕ!$AP1981,"1"&amp;ДАННЫЕ!$AP1981,"00")&amp;"k"&amp;IF(ДАННЫЕ!$AQ1981,"1"&amp;ДАННЫЕ!$AQ1981,"00")&amp;"z"&amp;IF(ДАННЫЕ!$AR1981,"1"&amp;ДАННЫЕ!$AR1981,"00")&amp;"j"&amp;IF(ДАННЫЕ!$AM1981,"1"&amp;ДАННЫЕ!$AM1981,"00")&amp;"n"&amp;IF(ДАННЫЕ!$AN1981,"1"&amp;ДАННЫЕ!$AN1981,"00")&amp;"E"&amp;ДАННЫЕ!BI1981&amp;"L"&amp;ДАННЫЕ!AO1981&amp;"h"&amp;IF(ДАННЫЕ!$AU1981&gt;0,1,0)&amp;"v"&amp;IF(ДАННЫЕ!$AW1981&gt;0,1,0)&amp;"a"&amp;IF(ДАННЫЕ!$AS1981,"1"&amp;ДАННЫЕ!$AS1981,"00")&amp;"s"&amp;IF(ДАННЫЕ!$AT1981,"1"&amp;ДАННЫЕ!$AT1981,"00")&amp;"u"&amp;IF(ДАННЫЕ!$CJ1981&gt;0,1,0)&amp;"y"&amp;B1981&amp;"d"&amp;H1981&amp;"e"&amp;F1981&amp;G1981</f>
        <v>x0w00t00f00b00g00c00i00r00m00hS00hZ00p00k00z00j00n00ELh0v0a00s00u0y0de</v>
      </c>
      <c r="L1981" s="28" t="str">
        <f ca="1">ДАННЫЕ!$I1981&amp;"VN"&amp;IF(ДАННЫЕ!AW1981&gt;0,11,10)&amp;"CD"&amp;IF(ДАННЫЕ!BF1981&gt;500,16,IF(ДАННЫЕ!BF1981&gt;350,15,IF(ДАННЫЕ!BF1981&gt;=200,14,IF(ДАННЫЕ!BF1981&gt;=100,13,IF(ДАННЫЕ!BF1981&gt;=50,12,IF(ДАННЫЕ!BF1981&gt;0,11,10))))))&amp;"AR"&amp;IF(ДАННЫЕ!BX1981&gt;0,1,0)&amp;"GD"&amp;B1981&amp;"VV"&amp;IF(E1981&gt;=5,IF(E1981&lt;18,1,0),0)</f>
        <v>VN10CD10AR0GD0VV0</v>
      </c>
      <c r="M1981" s="28" t="str">
        <f>ДАННЫЕ!$I1981&amp;"b"&amp;ДАННЫЕ!$BI1981&amp;"r"&amp;ДАННЫЕ!$BJ1981&amp;"CD"&amp;IF(ДАННЫЕ!BF1981&gt;0,IF(ДАННЫЕ!BF1981&lt;200,1,IF(ДАННЫЕ!BF1981&lt;350,2,3)),0)&amp;"h"&amp;IF(ДАННЫЕ!$BK1981+ДАННЫЕ!$BL1981+ДАННЫЕ!$BM1981&gt;0,1,0)&amp;"x"&amp;ДАННЫЕ!$BK1981&amp;"y"&amp;ДАННЫЕ!$BL1981&amp;"z"&amp;ДАННЫЕ!$BM1981&amp;"c"&amp;IF(ДАННЫЕ!$BK1981+ДАННЫЕ!$BL1981+ДАННЫЕ!$BM1981=3,1,0)&amp;"a"&amp;IF(ДАННЫЕ!$BQ1981+ДАННЫЕ!$BR1981&gt;0,1,0)&amp;"d"&amp;ДАННЫЕ!$BQ1981&amp;"v"&amp;ДАННЫЕ!$BR1981&amp;"p"&amp;ДАННЫЕ!$BS1981&amp;"n"&amp;ДАННЫЕ!$BU1981&amp;"t"&amp;ДАННЫЕ!$BV1981&amp;"o"&amp;ДАННЫЕ!$BT1981&amp;"l"&amp;IF(ДАННЫЕ!$BN1981&gt;0,1,0)&amp;ДАННЫЕ!$BN1981&amp;"g"&amp;ДАННЫЕ!$BO1981&amp;"s"&amp;ДАННЫЕ!$BP1981&amp;"DZ"&amp;IF(ДАННЫЕ!B1981-ДАННЫЕ!G1981 &lt; 60,IF(ДАННЫЕ!B1981-ДАННЫЕ!G1981 &gt;= 0,1,0),0)&amp;"u"&amp;IF(ДАННЫЕ!$CJ1981&gt;0,1,0)</f>
        <v>brCD0h0xyzc0a0dvpntol0gsDZ1u0</v>
      </c>
      <c r="N1981" s="28" t="str">
        <f ca="1">ДАННЫЕ!$F1981&amp;ДАННЫЕ!$I1981&amp;"g"&amp;B1981&amp;"cf"&amp;D1981&amp;"a"&amp;IF(ДАННЫЕ!$BX1981&gt;0,1,0)&amp;IF(ДАННЫЕ!$BF1981&gt;500,1,IF(ДАННЫЕ!$BF1981&gt;350,2,IF(ДАННЫЕ!$BF1981&gt;=200,3,IF(ДАННЫЕ!$BF1981&gt;=100,4,IF(ДАННЫЕ!$BF1981&gt;=50,5,IF(ДАННЫЕ!$BF1981&lt;50,6,0))))))&amp;"AR"&amp;IF(DATEDIF(ДАННЫЕ!$BX1981,ДАННЫЕ!$F$1,"y")&gt;1,1,0)&amp;"VG"&amp;IF(ДАННЫЕ!$BH1981="0",1,0)&amp;"o"&amp;IF(T1981+ДАННЫЕ!$AF1981+ДАННЫЕ!$AG1981+ДАННЫЕ!$AH1981+ДАННЫЕ!$AI1981+ДАННЫЕ!$AJ1981+ДАННЫЕ!$AP1981+ДАННЫЕ!$AQ1981+ДАННЫЕ!$AR1981+ДАННЫЕ!$AU1981+ДАННЫЕ!$AW1981+ДАННЫЕ!$AS1981+ДАННЫЕ!$AT1981&gt;0,1,0)&amp;"x"&amp;ДАННЫЕ!$AG1981&amp;"p"&amp;IF(ДАННЫЕ!$BY1981&gt;0,1,0)&amp;"v"&amp;IF(ДАННЫЕ!$BZ1981&gt;0,1,0)&amp;"n"&amp;ДАННЫЕ!$CA1981&amp;"t"&amp;ДАННЫЕ!$AY1981&amp;"k"&amp;ДАННЫЕ!$CB1981&amp;"q"&amp;ДАННЫЕ!$CC1981&amp;"w"&amp;ДАННЫЕ!$CD1981&amp;"e"&amp;ДАННЫЕ!$CE1981&amp;"m"&amp;ДАННЫЕ!$CF1981&amp;"c"&amp;ДАННЫЕ!$CG1981&amp;"z"&amp;ДАННЫЕ!$CH1981&amp;"d"&amp;IF(H1981=4,1,0)&amp;"s"&amp;IF(ДАННЫЕ!$J1981=1,0,1)&amp;"u"&amp;IF(ДАННЫЕ!$CJ1981&gt;0,1,0)</f>
        <v>g0cf0a06AR1VG0o0xp0v0ntkqwemczd0s1u0</v>
      </c>
      <c r="O1981" s="28" t="str">
        <f>ДАННЫЕ!$I1981&amp;"g"&amp;B1981&amp;A1981&amp;"f"&amp;P1981&amp;"c"&amp;IF(ДАННЫЕ!$U1981&gt;0,1,0)&amp;"s"&amp;IF(ДАННЫЕ!$Q1981&gt;0,IF(YEAR(ДАННЫЕ!$F$1)=YEAR(ДАННЫЕ!$Q1981),IF(MONTH(ДАННЫЕ!$F$1)=MONTH(ДАННЫЕ!$Q1981),111,11),1),0)&amp;"i"&amp;IF(ДАННЫЕ!$R1981+ДАННЫЕ!$S1981+ДАННЫЕ!$T1981=0,0,1)&amp;"h"&amp;IF(ДАННЫЕ!$P1981&gt;0,1,0)&amp;"p"&amp;IF(ДАННЫЕ!$CI1981&gt;0,IF(YEAR(ДАННЫЕ!$F$1)=YEAR(ДАННЫЕ!$CI1981),IF(MONTH(ДАННЫЕ!$F$1)=MONTH(ДАННЫЕ!$CI1981),111,11),1),0)&amp;"d"&amp;IF(ДАННЫЕ!$CJ1981&gt;0,IF(YEAR(ДАННЫЕ!$F$1)=YEAR(ДАННЫЕ!$CJ1981),IF(MONTH(ДАННЫЕ!$F$1)=MONTH(ДАННЫЕ!$CJ1981),111,11),1),0)&amp;"o"&amp;IF(ДАННЫЕ!$CK1981&gt;0,IF(MONTH(ДАННЫЕ!$F$1)=MONTH(ДАННЫЕ!$CK1981),111,11),0)&amp;"v"&amp;IF(ДАННЫЕ!$BE1981&gt;0,IF(MONTH(ДАННЫЕ!$F$1)=MONTH(ДАННЫЕ!$BE1981),111,11),0)</f>
        <v>g00f0c0s0i0h0p0d0o0v0</v>
      </c>
      <c r="P1981" s="15">
        <f t="shared" si="95"/>
        <v>0</v>
      </c>
      <c r="Q1981" s="15">
        <f>IF(ДАННЫЕ!$F$1&gt;ДАННЫЕ!$N1981,IF(YEAR(ДАННЫЕ!$F$1)=YEAR(ДАННЫЕ!M1981),1,0),0)</f>
        <v>0</v>
      </c>
      <c r="R1981" s="15">
        <f>IF(ДАННЫЕ!$F$1&gt;ДАННЫЕ!$N1981,IF(YEAR(ДАННЫЕ!$F$1)=YEAR(ДАННЫЕ!N1981),1,0),0)</f>
        <v>0</v>
      </c>
      <c r="S1981" s="15">
        <f>IF(ДАННЫЕ!$AA1981="2А",1,IF(ДАННЫЕ!$AA1981="2Б",2,IF(ДАННЫЕ!$AA1981="2В",3,IF(ДАННЫЕ!$AA1981=3,4,IF(ДАННЫЕ!$AA1981="4А",5,IF(ДАННЫЕ!$AA1981="4Б",6,IF(ДАННЫЕ!$AA1981="4В",7,IF(ДАННЫЕ!$AA1981=5,8,0))))))))</f>
        <v>0</v>
      </c>
      <c r="T1981" s="15">
        <f>IF(OR(ДАННЫЕ!$AC1981=2,ДАННЫЕ!$AD1981=2,ДАННЫЕ!$AE1981=2),2,IF(OR(ДАННЫЕ!$AC1981=1,ДАННЫЕ!$AD1981=1,ДАННЫЕ!$AE1981=1),1,0))</f>
        <v>0</v>
      </c>
    </row>
    <row r="1982" spans="1:20" x14ac:dyDescent="0.2">
      <c r="A1982" s="78">
        <f>IF(B1982&gt;0,IF(MONTH(ДАННЫЕ!$F$1)=MONTH(ДАННЫЕ!$B1982),1,0),0)</f>
        <v>0</v>
      </c>
      <c r="B1982" s="14">
        <f>IF(ДАННЫЕ!$B1982&gt;0,IF(YEAR(ДАННЫЕ!$F$1)=YEAR(ДАННЫЕ!$B1982),1,0),0)</f>
        <v>0</v>
      </c>
      <c r="C1982" s="14">
        <f>IF(ДАННЫЕ!$CM1982&gt;0,IF(YEAR(ДАННЫЕ!$F$1)=YEAR(ДАННЫЕ!$CM1982),1,0),0)</f>
        <v>0</v>
      </c>
      <c r="D1982" s="14">
        <f>IF(ДАННЫЕ!$CJ1982&gt;0,IF(ДАННЫЕ!$CL1982&gt;ДАННЫЕ!$F$1,1,IF(ДАННЫЕ!$CL1982&gt;0,0,1)),0)</f>
        <v>0</v>
      </c>
      <c r="E1982" s="43" t="str">
        <f ca="1">IF(ДАННЫЕ!$F$1&gt;0,IF(ДАННЫЕ!$G1982&gt;0,DATEDIF(ДАННЫЕ!$G1982,ДАННЫЕ!$F$1,"y"),""),IF(ДАННЫЕ!$G1982&gt;0,DATEDIF(ДАННЫЕ!$G1982,TODAY(),"y"),""))</f>
        <v/>
      </c>
      <c r="F1982" s="43" t="str">
        <f xml:space="preserve"> IF(ДАННЫЕ!$F1982="М",IF(E1982&gt;=18,IF(E1982&lt;60,1,""),""),"")&amp;IF(ДАННЫЕ!$F1982="Ж",IF(E1982&gt;=18,IF(E1982&lt;55,1,""),""),"")</f>
        <v/>
      </c>
      <c r="G1982" s="43" t="str">
        <f xml:space="preserve"> IF(ДАННЫЕ!$F1982="М",IF(E1982&gt;=60,2,""),"")&amp;IF(ДАННЫЕ!$F1982="Ж",IF(E1982&gt;=55,2,""),"")</f>
        <v/>
      </c>
      <c r="H1982" s="43" t="str">
        <f t="shared" ca="1" si="93"/>
        <v/>
      </c>
      <c r="I1982" s="43" t="str">
        <f t="shared" ca="1" si="94"/>
        <v>03</v>
      </c>
      <c r="J1982" s="28" t="str">
        <f ca="1">ДАННЫЕ!$F1982&amp;H1982&amp;I1982&amp;ДАННЫЕ!$I1982&amp;"m"&amp;IF(ДАННЫЕ!$I1982&gt;0,IF(ДАННЫЕ!$J1982&gt;0,0,1),"")&amp;"f"&amp;IF(ДАННЫЕ!$R1982&gt;0,IF(YEAR(ДАННЫЕ!$F$1)=YEAR(ДАННЫЕ!$R1982),1,0),0)&amp;"z"&amp;ДАННЫЕ!$R1982&amp;"p"&amp;ДАННЫЕ!$S1982&amp;"i"&amp;ДАННЫЕ!$T1982&amp;"h"&amp;ДАННЫЕ!$K1982&amp;"be"&amp;ДАННЫЕ!$BI1982&amp;"CD"&amp;IF(ДАННЫЕ!BF1982&gt;500,4,IF(ДАННЫЕ!BF1982&gt;350,3,IF(ДАННЫЕ!BF1982&gt;200,2,IF(ДАННЫЕ!BF1982&gt;0,1,0))))&amp;"g"&amp;B1982&amp;"d"&amp;H1982&amp;"l"&amp;ДАННЫЕ!AT1982&amp;"a"&amp;ДАННЫЕ!$V1982&amp;"v"&amp;R1982&amp;"k"&amp;ДАННЫЕ!$U1982&amp;"s"&amp;ДАННЫЕ!$Y1982&amp;"t"&amp;ДАННЫЕ!$X1982&amp;"b"&amp;IF(ДАННЫЕ!$Q1982&gt;1,1,0)&amp;"PP"&amp;ДАННЫЕ!Z1982&amp;"c"&amp;S1982&amp;"x"&amp;IF(ДАННЫЕ!$BY1982&gt;0,IF(YEAR(ДАННЫЕ!$F$1)=YEAR(ДАННЫЕ!$BY1982),1,0),0)&amp;"n"&amp;IF(ДАННЫЕ!$BZ1982&gt;0,IF(YEAR(ДАННЫЕ!$F$1)=YEAR(ДАННЫЕ!$BZ1982),1,0),0)&amp;"u"&amp;D1982&amp;"z"&amp;IF(ДАННЫЕ!$CL1982&gt;0,IF(YEAR(ДАННЫЕ!$F$1)&gt;YEAR(ДАННЫЕ!$CL1982),11,12),0)</f>
        <v>03mf0zpihbeCD0g0dlav0kstb0PPc0x0n0u0z0</v>
      </c>
      <c r="K1982" s="28" t="str">
        <f ca="1">ДАННЫЕ!$I1982&amp;"x"&amp;B1982&amp;"w"&amp;IF(T1982+ДАННЫЕ!AD1982+ДАННЫЕ!AE1982+ДАННЫЕ!AF1982+ДАННЫЕ!AG1982+ДАННЫЕ!AH1982+ДАННЫЕ!$AL1982+ДАННЫЕ!AI1982+ДАННЫЕ!AJ1982+ДАННЫЕ!AK1982+ДАННЫЕ!AP1982+ДАННЫЕ!AQ1982+ДАННЫЕ!AR1982+ДАННЫЕ!$AM1982+ДАННЫЕ!$AN1982+ДАННЫЕ!AS1982+ДАННЫЕ!AT1982&gt;0,1,0)&amp;IF(OR(T1982=2,ДАННЫЕ!AD1982=2,ДАННЫЕ!AE1982=2,ДАННЫЕ!AF1982=2,ДАННЫЕ!AG1982=2,ДАННЫЕ!AH1982=2,ДАННЫЕ!$AL1982=2,ДАННЫЕ!AI1982=2,ДАННЫЕ!AJ1982=2,ДАННЫЕ!AK1982=2,ДАННЫЕ!AP1982=2,ДАННЫЕ!AQ1982=2,ДАННЫЕ!AR1982=2,ДАННЫЕ!$AM1982=2,ДАННЫЕ!$AN1982=2,ДАННЫЕ!AS1982=2,ДАННЫЕ!AT1982=2),2,0)&amp;"t"&amp;IF(T1982&gt;0,"1"&amp;T1982,"00")&amp;"f"&amp;IF(ДАННЫЕ!$AC1982,"1"&amp;ДАННЫЕ!$AC1982,"00")&amp;"b"&amp;IF(ДАННЫЕ!$AD1982,"1"&amp;ДАННЫЕ!$AD1982,"00")&amp;"g"&amp;IF(ДАННЫЕ!$AF1982,"1"&amp;ДАННЫЕ!$AF1982,"00")&amp;"c"&amp;IF(ДАННЫЕ!$AG1982,"1"&amp;ДАННЫЕ!$AG1982,"00")&amp;"i"&amp;IF(ДАННЫЕ!$AH1982,"1"&amp;ДАННЫЕ!$AH1982,"00")&amp;"r"&amp;IF(ДАННЫЕ!$AL1982,"1"&amp;ДАННЫЕ!$AL1982,"00")&amp;"m"&amp;IF(ДАННЫЕ!$AI1982,"1"&amp;ДАННЫЕ!$AI1982,"00")&amp;"hS"&amp;IF(ДАННЫЕ!$AJ1982,"1"&amp;ДАННЫЕ!$AJ1982,"00")&amp;"hZ"&amp;IF(ДАННЫЕ!$AK1982,"1"&amp;ДАННЫЕ!$AK1982,"00")&amp;"p"&amp;IF(ДАННЫЕ!$AP1982,"1"&amp;ДАННЫЕ!$AP1982,"00")&amp;"k"&amp;IF(ДАННЫЕ!$AQ1982,"1"&amp;ДАННЫЕ!$AQ1982,"00")&amp;"z"&amp;IF(ДАННЫЕ!$AR1982,"1"&amp;ДАННЫЕ!$AR1982,"00")&amp;"j"&amp;IF(ДАННЫЕ!$AM1982,"1"&amp;ДАННЫЕ!$AM1982,"00")&amp;"n"&amp;IF(ДАННЫЕ!$AN1982,"1"&amp;ДАННЫЕ!$AN1982,"00")&amp;"E"&amp;ДАННЫЕ!BI1982&amp;"L"&amp;ДАННЫЕ!AO1982&amp;"h"&amp;IF(ДАННЫЕ!$AU1982&gt;0,1,0)&amp;"v"&amp;IF(ДАННЫЕ!$AW1982&gt;0,1,0)&amp;"a"&amp;IF(ДАННЫЕ!$AS1982,"1"&amp;ДАННЫЕ!$AS1982,"00")&amp;"s"&amp;IF(ДАННЫЕ!$AT1982,"1"&amp;ДАННЫЕ!$AT1982,"00")&amp;"u"&amp;IF(ДАННЫЕ!$CJ1982&gt;0,1,0)&amp;"y"&amp;B1982&amp;"d"&amp;H1982&amp;"e"&amp;F1982&amp;G1982</f>
        <v>x0w00t00f00b00g00c00i00r00m00hS00hZ00p00k00z00j00n00ELh0v0a00s00u0y0de</v>
      </c>
      <c r="L1982" s="28" t="str">
        <f ca="1">ДАННЫЕ!$I1982&amp;"VN"&amp;IF(ДАННЫЕ!AW1982&gt;0,11,10)&amp;"CD"&amp;IF(ДАННЫЕ!BF1982&gt;500,16,IF(ДАННЫЕ!BF1982&gt;350,15,IF(ДАННЫЕ!BF1982&gt;=200,14,IF(ДАННЫЕ!BF1982&gt;=100,13,IF(ДАННЫЕ!BF1982&gt;=50,12,IF(ДАННЫЕ!BF1982&gt;0,11,10))))))&amp;"AR"&amp;IF(ДАННЫЕ!BX1982&gt;0,1,0)&amp;"GD"&amp;B1982&amp;"VV"&amp;IF(E1982&gt;=5,IF(E1982&lt;18,1,0),0)</f>
        <v>VN10CD10AR0GD0VV0</v>
      </c>
      <c r="M1982" s="28" t="str">
        <f>ДАННЫЕ!$I1982&amp;"b"&amp;ДАННЫЕ!$BI1982&amp;"r"&amp;ДАННЫЕ!$BJ1982&amp;"CD"&amp;IF(ДАННЫЕ!BF1982&gt;0,IF(ДАННЫЕ!BF1982&lt;200,1,IF(ДАННЫЕ!BF1982&lt;350,2,3)),0)&amp;"h"&amp;IF(ДАННЫЕ!$BK1982+ДАННЫЕ!$BL1982+ДАННЫЕ!$BM1982&gt;0,1,0)&amp;"x"&amp;ДАННЫЕ!$BK1982&amp;"y"&amp;ДАННЫЕ!$BL1982&amp;"z"&amp;ДАННЫЕ!$BM1982&amp;"c"&amp;IF(ДАННЫЕ!$BK1982+ДАННЫЕ!$BL1982+ДАННЫЕ!$BM1982=3,1,0)&amp;"a"&amp;IF(ДАННЫЕ!$BQ1982+ДАННЫЕ!$BR1982&gt;0,1,0)&amp;"d"&amp;ДАННЫЕ!$BQ1982&amp;"v"&amp;ДАННЫЕ!$BR1982&amp;"p"&amp;ДАННЫЕ!$BS1982&amp;"n"&amp;ДАННЫЕ!$BU1982&amp;"t"&amp;ДАННЫЕ!$BV1982&amp;"o"&amp;ДАННЫЕ!$BT1982&amp;"l"&amp;IF(ДАННЫЕ!$BN1982&gt;0,1,0)&amp;ДАННЫЕ!$BN1982&amp;"g"&amp;ДАННЫЕ!$BO1982&amp;"s"&amp;ДАННЫЕ!$BP1982&amp;"DZ"&amp;IF(ДАННЫЕ!B1982-ДАННЫЕ!G1982 &lt; 60,IF(ДАННЫЕ!B1982-ДАННЫЕ!G1982 &gt;= 0,1,0),0)&amp;"u"&amp;IF(ДАННЫЕ!$CJ1982&gt;0,1,0)</f>
        <v>brCD0h0xyzc0a0dvpntol0gsDZ1u0</v>
      </c>
      <c r="N1982" s="28" t="str">
        <f ca="1">ДАННЫЕ!$F1982&amp;ДАННЫЕ!$I1982&amp;"g"&amp;B1982&amp;"cf"&amp;D1982&amp;"a"&amp;IF(ДАННЫЕ!$BX1982&gt;0,1,0)&amp;IF(ДАННЫЕ!$BF1982&gt;500,1,IF(ДАННЫЕ!$BF1982&gt;350,2,IF(ДАННЫЕ!$BF1982&gt;=200,3,IF(ДАННЫЕ!$BF1982&gt;=100,4,IF(ДАННЫЕ!$BF1982&gt;=50,5,IF(ДАННЫЕ!$BF1982&lt;50,6,0))))))&amp;"AR"&amp;IF(DATEDIF(ДАННЫЕ!$BX1982,ДАННЫЕ!$F$1,"y")&gt;1,1,0)&amp;"VG"&amp;IF(ДАННЫЕ!$BH1982="0",1,0)&amp;"o"&amp;IF(T1982+ДАННЫЕ!$AF1982+ДАННЫЕ!$AG1982+ДАННЫЕ!$AH1982+ДАННЫЕ!$AI1982+ДАННЫЕ!$AJ1982+ДАННЫЕ!$AP1982+ДАННЫЕ!$AQ1982+ДАННЫЕ!$AR1982+ДАННЫЕ!$AU1982+ДАННЫЕ!$AW1982+ДАННЫЕ!$AS1982+ДАННЫЕ!$AT1982&gt;0,1,0)&amp;"x"&amp;ДАННЫЕ!$AG1982&amp;"p"&amp;IF(ДАННЫЕ!$BY1982&gt;0,1,0)&amp;"v"&amp;IF(ДАННЫЕ!$BZ1982&gt;0,1,0)&amp;"n"&amp;ДАННЫЕ!$CA1982&amp;"t"&amp;ДАННЫЕ!$AY1982&amp;"k"&amp;ДАННЫЕ!$CB1982&amp;"q"&amp;ДАННЫЕ!$CC1982&amp;"w"&amp;ДАННЫЕ!$CD1982&amp;"e"&amp;ДАННЫЕ!$CE1982&amp;"m"&amp;ДАННЫЕ!$CF1982&amp;"c"&amp;ДАННЫЕ!$CG1982&amp;"z"&amp;ДАННЫЕ!$CH1982&amp;"d"&amp;IF(H1982=4,1,0)&amp;"s"&amp;IF(ДАННЫЕ!$J1982=1,0,1)&amp;"u"&amp;IF(ДАННЫЕ!$CJ1982&gt;0,1,0)</f>
        <v>g0cf0a06AR1VG0o0xp0v0ntkqwemczd0s1u0</v>
      </c>
      <c r="O1982" s="28" t="str">
        <f>ДАННЫЕ!$I1982&amp;"g"&amp;B1982&amp;A1982&amp;"f"&amp;P1982&amp;"c"&amp;IF(ДАННЫЕ!$U1982&gt;0,1,0)&amp;"s"&amp;IF(ДАННЫЕ!$Q1982&gt;0,IF(YEAR(ДАННЫЕ!$F$1)=YEAR(ДАННЫЕ!$Q1982),IF(MONTH(ДАННЫЕ!$F$1)=MONTH(ДАННЫЕ!$Q1982),111,11),1),0)&amp;"i"&amp;IF(ДАННЫЕ!$R1982+ДАННЫЕ!$S1982+ДАННЫЕ!$T1982=0,0,1)&amp;"h"&amp;IF(ДАННЫЕ!$P1982&gt;0,1,0)&amp;"p"&amp;IF(ДАННЫЕ!$CI1982&gt;0,IF(YEAR(ДАННЫЕ!$F$1)=YEAR(ДАННЫЕ!$CI1982),IF(MONTH(ДАННЫЕ!$F$1)=MONTH(ДАННЫЕ!$CI1982),111,11),1),0)&amp;"d"&amp;IF(ДАННЫЕ!$CJ1982&gt;0,IF(YEAR(ДАННЫЕ!$F$1)=YEAR(ДАННЫЕ!$CJ1982),IF(MONTH(ДАННЫЕ!$F$1)=MONTH(ДАННЫЕ!$CJ1982),111,11),1),0)&amp;"o"&amp;IF(ДАННЫЕ!$CK1982&gt;0,IF(MONTH(ДАННЫЕ!$F$1)=MONTH(ДАННЫЕ!$CK1982),111,11),0)&amp;"v"&amp;IF(ДАННЫЕ!$BE1982&gt;0,IF(MONTH(ДАННЫЕ!$F$1)=MONTH(ДАННЫЕ!$BE1982),111,11),0)</f>
        <v>g00f0c0s0i0h0p0d0o0v0</v>
      </c>
      <c r="P1982" s="15">
        <f t="shared" si="95"/>
        <v>0</v>
      </c>
      <c r="Q1982" s="15">
        <f>IF(ДАННЫЕ!$F$1&gt;ДАННЫЕ!$N1982,IF(YEAR(ДАННЫЕ!$F$1)=YEAR(ДАННЫЕ!M1982),1,0),0)</f>
        <v>0</v>
      </c>
      <c r="R1982" s="15">
        <f>IF(ДАННЫЕ!$F$1&gt;ДАННЫЕ!$N1982,IF(YEAR(ДАННЫЕ!$F$1)=YEAR(ДАННЫЕ!N1982),1,0),0)</f>
        <v>0</v>
      </c>
      <c r="S1982" s="15">
        <f>IF(ДАННЫЕ!$AA1982="2А",1,IF(ДАННЫЕ!$AA1982="2Б",2,IF(ДАННЫЕ!$AA1982="2В",3,IF(ДАННЫЕ!$AA1982=3,4,IF(ДАННЫЕ!$AA1982="4А",5,IF(ДАННЫЕ!$AA1982="4Б",6,IF(ДАННЫЕ!$AA1982="4В",7,IF(ДАННЫЕ!$AA1982=5,8,0))))))))</f>
        <v>0</v>
      </c>
      <c r="T1982" s="15">
        <f>IF(OR(ДАННЫЕ!$AC1982=2,ДАННЫЕ!$AD1982=2,ДАННЫЕ!$AE1982=2),2,IF(OR(ДАННЫЕ!$AC1982=1,ДАННЫЕ!$AD1982=1,ДАННЫЕ!$AE1982=1),1,0))</f>
        <v>0</v>
      </c>
    </row>
    <row r="1983" spans="1:20" x14ac:dyDescent="0.2">
      <c r="A1983" s="78">
        <f>IF(B1983&gt;0,IF(MONTH(ДАННЫЕ!$F$1)=MONTH(ДАННЫЕ!$B1983),1,0),0)</f>
        <v>0</v>
      </c>
      <c r="B1983" s="14">
        <f>IF(ДАННЫЕ!$B1983&gt;0,IF(YEAR(ДАННЫЕ!$F$1)=YEAR(ДАННЫЕ!$B1983),1,0),0)</f>
        <v>0</v>
      </c>
      <c r="C1983" s="14">
        <f>IF(ДАННЫЕ!$CM1983&gt;0,IF(YEAR(ДАННЫЕ!$F$1)=YEAR(ДАННЫЕ!$CM1983),1,0),0)</f>
        <v>0</v>
      </c>
      <c r="D1983" s="14">
        <f>IF(ДАННЫЕ!$CJ1983&gt;0,IF(ДАННЫЕ!$CL1983&gt;ДАННЫЕ!$F$1,1,IF(ДАННЫЕ!$CL1983&gt;0,0,1)),0)</f>
        <v>0</v>
      </c>
      <c r="E1983" s="43" t="str">
        <f ca="1">IF(ДАННЫЕ!$F$1&gt;0,IF(ДАННЫЕ!$G1983&gt;0,DATEDIF(ДАННЫЕ!$G1983,ДАННЫЕ!$F$1,"y"),""),IF(ДАННЫЕ!$G1983&gt;0,DATEDIF(ДАННЫЕ!$G1983,TODAY(),"y"),""))</f>
        <v/>
      </c>
      <c r="F1983" s="43" t="str">
        <f xml:space="preserve"> IF(ДАННЫЕ!$F1983="М",IF(E1983&gt;=18,IF(E1983&lt;60,1,""),""),"")&amp;IF(ДАННЫЕ!$F1983="Ж",IF(E1983&gt;=18,IF(E1983&lt;55,1,""),""),"")</f>
        <v/>
      </c>
      <c r="G1983" s="43" t="str">
        <f xml:space="preserve"> IF(ДАННЫЕ!$F1983="М",IF(E1983&gt;=60,2,""),"")&amp;IF(ДАННЫЕ!$F1983="Ж",IF(E1983&gt;=55,2,""),"")</f>
        <v/>
      </c>
      <c r="H1983" s="43" t="str">
        <f t="shared" ca="1" si="93"/>
        <v/>
      </c>
      <c r="I1983" s="43" t="str">
        <f t="shared" ca="1" si="94"/>
        <v>03</v>
      </c>
      <c r="J1983" s="28" t="str">
        <f ca="1">ДАННЫЕ!$F1983&amp;H1983&amp;I1983&amp;ДАННЫЕ!$I1983&amp;"m"&amp;IF(ДАННЫЕ!$I1983&gt;0,IF(ДАННЫЕ!$J1983&gt;0,0,1),"")&amp;"f"&amp;IF(ДАННЫЕ!$R1983&gt;0,IF(YEAR(ДАННЫЕ!$F$1)=YEAR(ДАННЫЕ!$R1983),1,0),0)&amp;"z"&amp;ДАННЫЕ!$R1983&amp;"p"&amp;ДАННЫЕ!$S1983&amp;"i"&amp;ДАННЫЕ!$T1983&amp;"h"&amp;ДАННЫЕ!$K1983&amp;"be"&amp;ДАННЫЕ!$BI1983&amp;"CD"&amp;IF(ДАННЫЕ!BF1983&gt;500,4,IF(ДАННЫЕ!BF1983&gt;350,3,IF(ДАННЫЕ!BF1983&gt;200,2,IF(ДАННЫЕ!BF1983&gt;0,1,0))))&amp;"g"&amp;B1983&amp;"d"&amp;H1983&amp;"l"&amp;ДАННЫЕ!AT1983&amp;"a"&amp;ДАННЫЕ!$V1983&amp;"v"&amp;R1983&amp;"k"&amp;ДАННЫЕ!$U1983&amp;"s"&amp;ДАННЫЕ!$Y1983&amp;"t"&amp;ДАННЫЕ!$X1983&amp;"b"&amp;IF(ДАННЫЕ!$Q1983&gt;1,1,0)&amp;"PP"&amp;ДАННЫЕ!Z1983&amp;"c"&amp;S1983&amp;"x"&amp;IF(ДАННЫЕ!$BY1983&gt;0,IF(YEAR(ДАННЫЕ!$F$1)=YEAR(ДАННЫЕ!$BY1983),1,0),0)&amp;"n"&amp;IF(ДАННЫЕ!$BZ1983&gt;0,IF(YEAR(ДАННЫЕ!$F$1)=YEAR(ДАННЫЕ!$BZ1983),1,0),0)&amp;"u"&amp;D1983&amp;"z"&amp;IF(ДАННЫЕ!$CL1983&gt;0,IF(YEAR(ДАННЫЕ!$F$1)&gt;YEAR(ДАННЫЕ!$CL1983),11,12),0)</f>
        <v>03mf0zpihbeCD0g0dlav0kstb0PPc0x0n0u0z0</v>
      </c>
      <c r="K1983" s="28" t="str">
        <f ca="1">ДАННЫЕ!$I1983&amp;"x"&amp;B1983&amp;"w"&amp;IF(T1983+ДАННЫЕ!AD1983+ДАННЫЕ!AE1983+ДАННЫЕ!AF1983+ДАННЫЕ!AG1983+ДАННЫЕ!AH1983+ДАННЫЕ!$AL1983+ДАННЫЕ!AI1983+ДАННЫЕ!AJ1983+ДАННЫЕ!AK1983+ДАННЫЕ!AP1983+ДАННЫЕ!AQ1983+ДАННЫЕ!AR1983+ДАННЫЕ!$AM1983+ДАННЫЕ!$AN1983+ДАННЫЕ!AS1983+ДАННЫЕ!AT1983&gt;0,1,0)&amp;IF(OR(T1983=2,ДАННЫЕ!AD1983=2,ДАННЫЕ!AE1983=2,ДАННЫЕ!AF1983=2,ДАННЫЕ!AG1983=2,ДАННЫЕ!AH1983=2,ДАННЫЕ!$AL1983=2,ДАННЫЕ!AI1983=2,ДАННЫЕ!AJ1983=2,ДАННЫЕ!AK1983=2,ДАННЫЕ!AP1983=2,ДАННЫЕ!AQ1983=2,ДАННЫЕ!AR1983=2,ДАННЫЕ!$AM1983=2,ДАННЫЕ!$AN1983=2,ДАННЫЕ!AS1983=2,ДАННЫЕ!AT1983=2),2,0)&amp;"t"&amp;IF(T1983&gt;0,"1"&amp;T1983,"00")&amp;"f"&amp;IF(ДАННЫЕ!$AC1983,"1"&amp;ДАННЫЕ!$AC1983,"00")&amp;"b"&amp;IF(ДАННЫЕ!$AD1983,"1"&amp;ДАННЫЕ!$AD1983,"00")&amp;"g"&amp;IF(ДАННЫЕ!$AF1983,"1"&amp;ДАННЫЕ!$AF1983,"00")&amp;"c"&amp;IF(ДАННЫЕ!$AG1983,"1"&amp;ДАННЫЕ!$AG1983,"00")&amp;"i"&amp;IF(ДАННЫЕ!$AH1983,"1"&amp;ДАННЫЕ!$AH1983,"00")&amp;"r"&amp;IF(ДАННЫЕ!$AL1983,"1"&amp;ДАННЫЕ!$AL1983,"00")&amp;"m"&amp;IF(ДАННЫЕ!$AI1983,"1"&amp;ДАННЫЕ!$AI1983,"00")&amp;"hS"&amp;IF(ДАННЫЕ!$AJ1983,"1"&amp;ДАННЫЕ!$AJ1983,"00")&amp;"hZ"&amp;IF(ДАННЫЕ!$AK1983,"1"&amp;ДАННЫЕ!$AK1983,"00")&amp;"p"&amp;IF(ДАННЫЕ!$AP1983,"1"&amp;ДАННЫЕ!$AP1983,"00")&amp;"k"&amp;IF(ДАННЫЕ!$AQ1983,"1"&amp;ДАННЫЕ!$AQ1983,"00")&amp;"z"&amp;IF(ДАННЫЕ!$AR1983,"1"&amp;ДАННЫЕ!$AR1983,"00")&amp;"j"&amp;IF(ДАННЫЕ!$AM1983,"1"&amp;ДАННЫЕ!$AM1983,"00")&amp;"n"&amp;IF(ДАННЫЕ!$AN1983,"1"&amp;ДАННЫЕ!$AN1983,"00")&amp;"E"&amp;ДАННЫЕ!BI1983&amp;"L"&amp;ДАННЫЕ!AO1983&amp;"h"&amp;IF(ДАННЫЕ!$AU1983&gt;0,1,0)&amp;"v"&amp;IF(ДАННЫЕ!$AW1983&gt;0,1,0)&amp;"a"&amp;IF(ДАННЫЕ!$AS1983,"1"&amp;ДАННЫЕ!$AS1983,"00")&amp;"s"&amp;IF(ДАННЫЕ!$AT1983,"1"&amp;ДАННЫЕ!$AT1983,"00")&amp;"u"&amp;IF(ДАННЫЕ!$CJ1983&gt;0,1,0)&amp;"y"&amp;B1983&amp;"d"&amp;H1983&amp;"e"&amp;F1983&amp;G1983</f>
        <v>x0w00t00f00b00g00c00i00r00m00hS00hZ00p00k00z00j00n00ELh0v0a00s00u0y0de</v>
      </c>
      <c r="L1983" s="28" t="str">
        <f ca="1">ДАННЫЕ!$I1983&amp;"VN"&amp;IF(ДАННЫЕ!AW1983&gt;0,11,10)&amp;"CD"&amp;IF(ДАННЫЕ!BF1983&gt;500,16,IF(ДАННЫЕ!BF1983&gt;350,15,IF(ДАННЫЕ!BF1983&gt;=200,14,IF(ДАННЫЕ!BF1983&gt;=100,13,IF(ДАННЫЕ!BF1983&gt;=50,12,IF(ДАННЫЕ!BF1983&gt;0,11,10))))))&amp;"AR"&amp;IF(ДАННЫЕ!BX1983&gt;0,1,0)&amp;"GD"&amp;B1983&amp;"VV"&amp;IF(E1983&gt;=5,IF(E1983&lt;18,1,0),0)</f>
        <v>VN10CD10AR0GD0VV0</v>
      </c>
      <c r="M1983" s="28" t="str">
        <f>ДАННЫЕ!$I1983&amp;"b"&amp;ДАННЫЕ!$BI1983&amp;"r"&amp;ДАННЫЕ!$BJ1983&amp;"CD"&amp;IF(ДАННЫЕ!BF1983&gt;0,IF(ДАННЫЕ!BF1983&lt;200,1,IF(ДАННЫЕ!BF1983&lt;350,2,3)),0)&amp;"h"&amp;IF(ДАННЫЕ!$BK1983+ДАННЫЕ!$BL1983+ДАННЫЕ!$BM1983&gt;0,1,0)&amp;"x"&amp;ДАННЫЕ!$BK1983&amp;"y"&amp;ДАННЫЕ!$BL1983&amp;"z"&amp;ДАННЫЕ!$BM1983&amp;"c"&amp;IF(ДАННЫЕ!$BK1983+ДАННЫЕ!$BL1983+ДАННЫЕ!$BM1983=3,1,0)&amp;"a"&amp;IF(ДАННЫЕ!$BQ1983+ДАННЫЕ!$BR1983&gt;0,1,0)&amp;"d"&amp;ДАННЫЕ!$BQ1983&amp;"v"&amp;ДАННЫЕ!$BR1983&amp;"p"&amp;ДАННЫЕ!$BS1983&amp;"n"&amp;ДАННЫЕ!$BU1983&amp;"t"&amp;ДАННЫЕ!$BV1983&amp;"o"&amp;ДАННЫЕ!$BT1983&amp;"l"&amp;IF(ДАННЫЕ!$BN1983&gt;0,1,0)&amp;ДАННЫЕ!$BN1983&amp;"g"&amp;ДАННЫЕ!$BO1983&amp;"s"&amp;ДАННЫЕ!$BP1983&amp;"DZ"&amp;IF(ДАННЫЕ!B1983-ДАННЫЕ!G1983 &lt; 60,IF(ДАННЫЕ!B1983-ДАННЫЕ!G1983 &gt;= 0,1,0),0)&amp;"u"&amp;IF(ДАННЫЕ!$CJ1983&gt;0,1,0)</f>
        <v>brCD0h0xyzc0a0dvpntol0gsDZ1u0</v>
      </c>
      <c r="N1983" s="28" t="str">
        <f ca="1">ДАННЫЕ!$F1983&amp;ДАННЫЕ!$I1983&amp;"g"&amp;B1983&amp;"cf"&amp;D1983&amp;"a"&amp;IF(ДАННЫЕ!$BX1983&gt;0,1,0)&amp;IF(ДАННЫЕ!$BF1983&gt;500,1,IF(ДАННЫЕ!$BF1983&gt;350,2,IF(ДАННЫЕ!$BF1983&gt;=200,3,IF(ДАННЫЕ!$BF1983&gt;=100,4,IF(ДАННЫЕ!$BF1983&gt;=50,5,IF(ДАННЫЕ!$BF1983&lt;50,6,0))))))&amp;"AR"&amp;IF(DATEDIF(ДАННЫЕ!$BX1983,ДАННЫЕ!$F$1,"y")&gt;1,1,0)&amp;"VG"&amp;IF(ДАННЫЕ!$BH1983="0",1,0)&amp;"o"&amp;IF(T1983+ДАННЫЕ!$AF1983+ДАННЫЕ!$AG1983+ДАННЫЕ!$AH1983+ДАННЫЕ!$AI1983+ДАННЫЕ!$AJ1983+ДАННЫЕ!$AP1983+ДАННЫЕ!$AQ1983+ДАННЫЕ!$AR1983+ДАННЫЕ!$AU1983+ДАННЫЕ!$AW1983+ДАННЫЕ!$AS1983+ДАННЫЕ!$AT1983&gt;0,1,0)&amp;"x"&amp;ДАННЫЕ!$AG1983&amp;"p"&amp;IF(ДАННЫЕ!$BY1983&gt;0,1,0)&amp;"v"&amp;IF(ДАННЫЕ!$BZ1983&gt;0,1,0)&amp;"n"&amp;ДАННЫЕ!$CA1983&amp;"t"&amp;ДАННЫЕ!$AY1983&amp;"k"&amp;ДАННЫЕ!$CB1983&amp;"q"&amp;ДАННЫЕ!$CC1983&amp;"w"&amp;ДАННЫЕ!$CD1983&amp;"e"&amp;ДАННЫЕ!$CE1983&amp;"m"&amp;ДАННЫЕ!$CF1983&amp;"c"&amp;ДАННЫЕ!$CG1983&amp;"z"&amp;ДАННЫЕ!$CH1983&amp;"d"&amp;IF(H1983=4,1,0)&amp;"s"&amp;IF(ДАННЫЕ!$J1983=1,0,1)&amp;"u"&amp;IF(ДАННЫЕ!$CJ1983&gt;0,1,0)</f>
        <v>g0cf0a06AR1VG0o0xp0v0ntkqwemczd0s1u0</v>
      </c>
      <c r="O1983" s="28" t="str">
        <f>ДАННЫЕ!$I1983&amp;"g"&amp;B1983&amp;A1983&amp;"f"&amp;P1983&amp;"c"&amp;IF(ДАННЫЕ!$U1983&gt;0,1,0)&amp;"s"&amp;IF(ДАННЫЕ!$Q1983&gt;0,IF(YEAR(ДАННЫЕ!$F$1)=YEAR(ДАННЫЕ!$Q1983),IF(MONTH(ДАННЫЕ!$F$1)=MONTH(ДАННЫЕ!$Q1983),111,11),1),0)&amp;"i"&amp;IF(ДАННЫЕ!$R1983+ДАННЫЕ!$S1983+ДАННЫЕ!$T1983=0,0,1)&amp;"h"&amp;IF(ДАННЫЕ!$P1983&gt;0,1,0)&amp;"p"&amp;IF(ДАННЫЕ!$CI1983&gt;0,IF(YEAR(ДАННЫЕ!$F$1)=YEAR(ДАННЫЕ!$CI1983),IF(MONTH(ДАННЫЕ!$F$1)=MONTH(ДАННЫЕ!$CI1983),111,11),1),0)&amp;"d"&amp;IF(ДАННЫЕ!$CJ1983&gt;0,IF(YEAR(ДАННЫЕ!$F$1)=YEAR(ДАННЫЕ!$CJ1983),IF(MONTH(ДАННЫЕ!$F$1)=MONTH(ДАННЫЕ!$CJ1983),111,11),1),0)&amp;"o"&amp;IF(ДАННЫЕ!$CK1983&gt;0,IF(MONTH(ДАННЫЕ!$F$1)=MONTH(ДАННЫЕ!$CK1983),111,11),0)&amp;"v"&amp;IF(ДАННЫЕ!$BE1983&gt;0,IF(MONTH(ДАННЫЕ!$F$1)=MONTH(ДАННЫЕ!$BE1983),111,11),0)</f>
        <v>g00f0c0s0i0h0p0d0o0v0</v>
      </c>
      <c r="P1983" s="15">
        <f t="shared" si="95"/>
        <v>0</v>
      </c>
      <c r="Q1983" s="15">
        <f>IF(ДАННЫЕ!$F$1&gt;ДАННЫЕ!$N1983,IF(YEAR(ДАННЫЕ!$F$1)=YEAR(ДАННЫЕ!M1983),1,0),0)</f>
        <v>0</v>
      </c>
      <c r="R1983" s="15">
        <f>IF(ДАННЫЕ!$F$1&gt;ДАННЫЕ!$N1983,IF(YEAR(ДАННЫЕ!$F$1)=YEAR(ДАННЫЕ!N1983),1,0),0)</f>
        <v>0</v>
      </c>
      <c r="S1983" s="15">
        <f>IF(ДАННЫЕ!$AA1983="2А",1,IF(ДАННЫЕ!$AA1983="2Б",2,IF(ДАННЫЕ!$AA1983="2В",3,IF(ДАННЫЕ!$AA1983=3,4,IF(ДАННЫЕ!$AA1983="4А",5,IF(ДАННЫЕ!$AA1983="4Б",6,IF(ДАННЫЕ!$AA1983="4В",7,IF(ДАННЫЕ!$AA1983=5,8,0))))))))</f>
        <v>0</v>
      </c>
      <c r="T1983" s="15">
        <f>IF(OR(ДАННЫЕ!$AC1983=2,ДАННЫЕ!$AD1983=2,ДАННЫЕ!$AE1983=2),2,IF(OR(ДАННЫЕ!$AC1983=1,ДАННЫЕ!$AD1983=1,ДАННЫЕ!$AE1983=1),1,0))</f>
        <v>0</v>
      </c>
    </row>
    <row r="1984" spans="1:20" x14ac:dyDescent="0.2">
      <c r="A1984" s="78">
        <f>IF(B1984&gt;0,IF(MONTH(ДАННЫЕ!$F$1)=MONTH(ДАННЫЕ!$B1984),1,0),0)</f>
        <v>0</v>
      </c>
      <c r="B1984" s="14">
        <f>IF(ДАННЫЕ!$B1984&gt;0,IF(YEAR(ДАННЫЕ!$F$1)=YEAR(ДАННЫЕ!$B1984),1,0),0)</f>
        <v>0</v>
      </c>
      <c r="C1984" s="14">
        <f>IF(ДАННЫЕ!$CM1984&gt;0,IF(YEAR(ДАННЫЕ!$F$1)=YEAR(ДАННЫЕ!$CM1984),1,0),0)</f>
        <v>0</v>
      </c>
      <c r="D1984" s="14">
        <f>IF(ДАННЫЕ!$CJ1984&gt;0,IF(ДАННЫЕ!$CL1984&gt;ДАННЫЕ!$F$1,1,IF(ДАННЫЕ!$CL1984&gt;0,0,1)),0)</f>
        <v>0</v>
      </c>
      <c r="E1984" s="43" t="str">
        <f ca="1">IF(ДАННЫЕ!$F$1&gt;0,IF(ДАННЫЕ!$G1984&gt;0,DATEDIF(ДАННЫЕ!$G1984,ДАННЫЕ!$F$1,"y"),""),IF(ДАННЫЕ!$G1984&gt;0,DATEDIF(ДАННЫЕ!$G1984,TODAY(),"y"),""))</f>
        <v/>
      </c>
      <c r="F1984" s="43" t="str">
        <f xml:space="preserve"> IF(ДАННЫЕ!$F1984="М",IF(E1984&gt;=18,IF(E1984&lt;60,1,""),""),"")&amp;IF(ДАННЫЕ!$F1984="Ж",IF(E1984&gt;=18,IF(E1984&lt;55,1,""),""),"")</f>
        <v/>
      </c>
      <c r="G1984" s="43" t="str">
        <f xml:space="preserve"> IF(ДАННЫЕ!$F1984="М",IF(E1984&gt;=60,2,""),"")&amp;IF(ДАННЫЕ!$F1984="Ж",IF(E1984&gt;=55,2,""),"")</f>
        <v/>
      </c>
      <c r="H1984" s="43" t="str">
        <f t="shared" ca="1" si="93"/>
        <v/>
      </c>
      <c r="I1984" s="43" t="str">
        <f t="shared" ca="1" si="94"/>
        <v>03</v>
      </c>
      <c r="J1984" s="28" t="str">
        <f ca="1">ДАННЫЕ!$F1984&amp;H1984&amp;I1984&amp;ДАННЫЕ!$I1984&amp;"m"&amp;IF(ДАННЫЕ!$I1984&gt;0,IF(ДАННЫЕ!$J1984&gt;0,0,1),"")&amp;"f"&amp;IF(ДАННЫЕ!$R1984&gt;0,IF(YEAR(ДАННЫЕ!$F$1)=YEAR(ДАННЫЕ!$R1984),1,0),0)&amp;"z"&amp;ДАННЫЕ!$R1984&amp;"p"&amp;ДАННЫЕ!$S1984&amp;"i"&amp;ДАННЫЕ!$T1984&amp;"h"&amp;ДАННЫЕ!$K1984&amp;"be"&amp;ДАННЫЕ!$BI1984&amp;"CD"&amp;IF(ДАННЫЕ!BF1984&gt;500,4,IF(ДАННЫЕ!BF1984&gt;350,3,IF(ДАННЫЕ!BF1984&gt;200,2,IF(ДАННЫЕ!BF1984&gt;0,1,0))))&amp;"g"&amp;B1984&amp;"d"&amp;H1984&amp;"l"&amp;ДАННЫЕ!AT1984&amp;"a"&amp;ДАННЫЕ!$V1984&amp;"v"&amp;R1984&amp;"k"&amp;ДАННЫЕ!$U1984&amp;"s"&amp;ДАННЫЕ!$Y1984&amp;"t"&amp;ДАННЫЕ!$X1984&amp;"b"&amp;IF(ДАННЫЕ!$Q1984&gt;1,1,0)&amp;"PP"&amp;ДАННЫЕ!Z1984&amp;"c"&amp;S1984&amp;"x"&amp;IF(ДАННЫЕ!$BY1984&gt;0,IF(YEAR(ДАННЫЕ!$F$1)=YEAR(ДАННЫЕ!$BY1984),1,0),0)&amp;"n"&amp;IF(ДАННЫЕ!$BZ1984&gt;0,IF(YEAR(ДАННЫЕ!$F$1)=YEAR(ДАННЫЕ!$BZ1984),1,0),0)&amp;"u"&amp;D1984&amp;"z"&amp;IF(ДАННЫЕ!$CL1984&gt;0,IF(YEAR(ДАННЫЕ!$F$1)&gt;YEAR(ДАННЫЕ!$CL1984),11,12),0)</f>
        <v>03mf0zpihbeCD0g0dlav0kstb0PPc0x0n0u0z0</v>
      </c>
      <c r="K1984" s="28" t="str">
        <f ca="1">ДАННЫЕ!$I1984&amp;"x"&amp;B1984&amp;"w"&amp;IF(T1984+ДАННЫЕ!AD1984+ДАННЫЕ!AE1984+ДАННЫЕ!AF1984+ДАННЫЕ!AG1984+ДАННЫЕ!AH1984+ДАННЫЕ!$AL1984+ДАННЫЕ!AI1984+ДАННЫЕ!AJ1984+ДАННЫЕ!AK1984+ДАННЫЕ!AP1984+ДАННЫЕ!AQ1984+ДАННЫЕ!AR1984+ДАННЫЕ!$AM1984+ДАННЫЕ!$AN1984+ДАННЫЕ!AS1984+ДАННЫЕ!AT1984&gt;0,1,0)&amp;IF(OR(T1984=2,ДАННЫЕ!AD1984=2,ДАННЫЕ!AE1984=2,ДАННЫЕ!AF1984=2,ДАННЫЕ!AG1984=2,ДАННЫЕ!AH1984=2,ДАННЫЕ!$AL1984=2,ДАННЫЕ!AI1984=2,ДАННЫЕ!AJ1984=2,ДАННЫЕ!AK1984=2,ДАННЫЕ!AP1984=2,ДАННЫЕ!AQ1984=2,ДАННЫЕ!AR1984=2,ДАННЫЕ!$AM1984=2,ДАННЫЕ!$AN1984=2,ДАННЫЕ!AS1984=2,ДАННЫЕ!AT1984=2),2,0)&amp;"t"&amp;IF(T1984&gt;0,"1"&amp;T1984,"00")&amp;"f"&amp;IF(ДАННЫЕ!$AC1984,"1"&amp;ДАННЫЕ!$AC1984,"00")&amp;"b"&amp;IF(ДАННЫЕ!$AD1984,"1"&amp;ДАННЫЕ!$AD1984,"00")&amp;"g"&amp;IF(ДАННЫЕ!$AF1984,"1"&amp;ДАННЫЕ!$AF1984,"00")&amp;"c"&amp;IF(ДАННЫЕ!$AG1984,"1"&amp;ДАННЫЕ!$AG1984,"00")&amp;"i"&amp;IF(ДАННЫЕ!$AH1984,"1"&amp;ДАННЫЕ!$AH1984,"00")&amp;"r"&amp;IF(ДАННЫЕ!$AL1984,"1"&amp;ДАННЫЕ!$AL1984,"00")&amp;"m"&amp;IF(ДАННЫЕ!$AI1984,"1"&amp;ДАННЫЕ!$AI1984,"00")&amp;"hS"&amp;IF(ДАННЫЕ!$AJ1984,"1"&amp;ДАННЫЕ!$AJ1984,"00")&amp;"hZ"&amp;IF(ДАННЫЕ!$AK1984,"1"&amp;ДАННЫЕ!$AK1984,"00")&amp;"p"&amp;IF(ДАННЫЕ!$AP1984,"1"&amp;ДАННЫЕ!$AP1984,"00")&amp;"k"&amp;IF(ДАННЫЕ!$AQ1984,"1"&amp;ДАННЫЕ!$AQ1984,"00")&amp;"z"&amp;IF(ДАННЫЕ!$AR1984,"1"&amp;ДАННЫЕ!$AR1984,"00")&amp;"j"&amp;IF(ДАННЫЕ!$AM1984,"1"&amp;ДАННЫЕ!$AM1984,"00")&amp;"n"&amp;IF(ДАННЫЕ!$AN1984,"1"&amp;ДАННЫЕ!$AN1984,"00")&amp;"E"&amp;ДАННЫЕ!BI1984&amp;"L"&amp;ДАННЫЕ!AO1984&amp;"h"&amp;IF(ДАННЫЕ!$AU1984&gt;0,1,0)&amp;"v"&amp;IF(ДАННЫЕ!$AW1984&gt;0,1,0)&amp;"a"&amp;IF(ДАННЫЕ!$AS1984,"1"&amp;ДАННЫЕ!$AS1984,"00")&amp;"s"&amp;IF(ДАННЫЕ!$AT1984,"1"&amp;ДАННЫЕ!$AT1984,"00")&amp;"u"&amp;IF(ДАННЫЕ!$CJ1984&gt;0,1,0)&amp;"y"&amp;B1984&amp;"d"&amp;H1984&amp;"e"&amp;F1984&amp;G1984</f>
        <v>x0w00t00f00b00g00c00i00r00m00hS00hZ00p00k00z00j00n00ELh0v0a00s00u0y0de</v>
      </c>
      <c r="L1984" s="28" t="str">
        <f ca="1">ДАННЫЕ!$I1984&amp;"VN"&amp;IF(ДАННЫЕ!AW1984&gt;0,11,10)&amp;"CD"&amp;IF(ДАННЫЕ!BF1984&gt;500,16,IF(ДАННЫЕ!BF1984&gt;350,15,IF(ДАННЫЕ!BF1984&gt;=200,14,IF(ДАННЫЕ!BF1984&gt;=100,13,IF(ДАННЫЕ!BF1984&gt;=50,12,IF(ДАННЫЕ!BF1984&gt;0,11,10))))))&amp;"AR"&amp;IF(ДАННЫЕ!BX1984&gt;0,1,0)&amp;"GD"&amp;B1984&amp;"VV"&amp;IF(E1984&gt;=5,IF(E1984&lt;18,1,0),0)</f>
        <v>VN10CD10AR0GD0VV0</v>
      </c>
      <c r="M1984" s="28" t="str">
        <f>ДАННЫЕ!$I1984&amp;"b"&amp;ДАННЫЕ!$BI1984&amp;"r"&amp;ДАННЫЕ!$BJ1984&amp;"CD"&amp;IF(ДАННЫЕ!BF1984&gt;0,IF(ДАННЫЕ!BF1984&lt;200,1,IF(ДАННЫЕ!BF1984&lt;350,2,3)),0)&amp;"h"&amp;IF(ДАННЫЕ!$BK1984+ДАННЫЕ!$BL1984+ДАННЫЕ!$BM1984&gt;0,1,0)&amp;"x"&amp;ДАННЫЕ!$BK1984&amp;"y"&amp;ДАННЫЕ!$BL1984&amp;"z"&amp;ДАННЫЕ!$BM1984&amp;"c"&amp;IF(ДАННЫЕ!$BK1984+ДАННЫЕ!$BL1984+ДАННЫЕ!$BM1984=3,1,0)&amp;"a"&amp;IF(ДАННЫЕ!$BQ1984+ДАННЫЕ!$BR1984&gt;0,1,0)&amp;"d"&amp;ДАННЫЕ!$BQ1984&amp;"v"&amp;ДАННЫЕ!$BR1984&amp;"p"&amp;ДАННЫЕ!$BS1984&amp;"n"&amp;ДАННЫЕ!$BU1984&amp;"t"&amp;ДАННЫЕ!$BV1984&amp;"o"&amp;ДАННЫЕ!$BT1984&amp;"l"&amp;IF(ДАННЫЕ!$BN1984&gt;0,1,0)&amp;ДАННЫЕ!$BN1984&amp;"g"&amp;ДАННЫЕ!$BO1984&amp;"s"&amp;ДАННЫЕ!$BP1984&amp;"DZ"&amp;IF(ДАННЫЕ!B1984-ДАННЫЕ!G1984 &lt; 60,IF(ДАННЫЕ!B1984-ДАННЫЕ!G1984 &gt;= 0,1,0),0)&amp;"u"&amp;IF(ДАННЫЕ!$CJ1984&gt;0,1,0)</f>
        <v>brCD0h0xyzc0a0dvpntol0gsDZ1u0</v>
      </c>
      <c r="N1984" s="28" t="str">
        <f ca="1">ДАННЫЕ!$F1984&amp;ДАННЫЕ!$I1984&amp;"g"&amp;B1984&amp;"cf"&amp;D1984&amp;"a"&amp;IF(ДАННЫЕ!$BX1984&gt;0,1,0)&amp;IF(ДАННЫЕ!$BF1984&gt;500,1,IF(ДАННЫЕ!$BF1984&gt;350,2,IF(ДАННЫЕ!$BF1984&gt;=200,3,IF(ДАННЫЕ!$BF1984&gt;=100,4,IF(ДАННЫЕ!$BF1984&gt;=50,5,IF(ДАННЫЕ!$BF1984&lt;50,6,0))))))&amp;"AR"&amp;IF(DATEDIF(ДАННЫЕ!$BX1984,ДАННЫЕ!$F$1,"y")&gt;1,1,0)&amp;"VG"&amp;IF(ДАННЫЕ!$BH1984="0",1,0)&amp;"o"&amp;IF(T1984+ДАННЫЕ!$AF1984+ДАННЫЕ!$AG1984+ДАННЫЕ!$AH1984+ДАННЫЕ!$AI1984+ДАННЫЕ!$AJ1984+ДАННЫЕ!$AP1984+ДАННЫЕ!$AQ1984+ДАННЫЕ!$AR1984+ДАННЫЕ!$AU1984+ДАННЫЕ!$AW1984+ДАННЫЕ!$AS1984+ДАННЫЕ!$AT1984&gt;0,1,0)&amp;"x"&amp;ДАННЫЕ!$AG1984&amp;"p"&amp;IF(ДАННЫЕ!$BY1984&gt;0,1,0)&amp;"v"&amp;IF(ДАННЫЕ!$BZ1984&gt;0,1,0)&amp;"n"&amp;ДАННЫЕ!$CA1984&amp;"t"&amp;ДАННЫЕ!$AY1984&amp;"k"&amp;ДАННЫЕ!$CB1984&amp;"q"&amp;ДАННЫЕ!$CC1984&amp;"w"&amp;ДАННЫЕ!$CD1984&amp;"e"&amp;ДАННЫЕ!$CE1984&amp;"m"&amp;ДАННЫЕ!$CF1984&amp;"c"&amp;ДАННЫЕ!$CG1984&amp;"z"&amp;ДАННЫЕ!$CH1984&amp;"d"&amp;IF(H1984=4,1,0)&amp;"s"&amp;IF(ДАННЫЕ!$J1984=1,0,1)&amp;"u"&amp;IF(ДАННЫЕ!$CJ1984&gt;0,1,0)</f>
        <v>g0cf0a06AR1VG0o0xp0v0ntkqwemczd0s1u0</v>
      </c>
      <c r="O1984" s="28" t="str">
        <f>ДАННЫЕ!$I1984&amp;"g"&amp;B1984&amp;A1984&amp;"f"&amp;P1984&amp;"c"&amp;IF(ДАННЫЕ!$U1984&gt;0,1,0)&amp;"s"&amp;IF(ДАННЫЕ!$Q1984&gt;0,IF(YEAR(ДАННЫЕ!$F$1)=YEAR(ДАННЫЕ!$Q1984),IF(MONTH(ДАННЫЕ!$F$1)=MONTH(ДАННЫЕ!$Q1984),111,11),1),0)&amp;"i"&amp;IF(ДАННЫЕ!$R1984+ДАННЫЕ!$S1984+ДАННЫЕ!$T1984=0,0,1)&amp;"h"&amp;IF(ДАННЫЕ!$P1984&gt;0,1,0)&amp;"p"&amp;IF(ДАННЫЕ!$CI1984&gt;0,IF(YEAR(ДАННЫЕ!$F$1)=YEAR(ДАННЫЕ!$CI1984),IF(MONTH(ДАННЫЕ!$F$1)=MONTH(ДАННЫЕ!$CI1984),111,11),1),0)&amp;"d"&amp;IF(ДАННЫЕ!$CJ1984&gt;0,IF(YEAR(ДАННЫЕ!$F$1)=YEAR(ДАННЫЕ!$CJ1984),IF(MONTH(ДАННЫЕ!$F$1)=MONTH(ДАННЫЕ!$CJ1984),111,11),1),0)&amp;"o"&amp;IF(ДАННЫЕ!$CK1984&gt;0,IF(MONTH(ДАННЫЕ!$F$1)=MONTH(ДАННЫЕ!$CK1984),111,11),0)&amp;"v"&amp;IF(ДАННЫЕ!$BE1984&gt;0,IF(MONTH(ДАННЫЕ!$F$1)=MONTH(ДАННЫЕ!$BE1984),111,11),0)</f>
        <v>g00f0c0s0i0h0p0d0o0v0</v>
      </c>
      <c r="P1984" s="15">
        <f t="shared" si="95"/>
        <v>0</v>
      </c>
      <c r="Q1984" s="15">
        <f>IF(ДАННЫЕ!$F$1&gt;ДАННЫЕ!$N1984,IF(YEAR(ДАННЫЕ!$F$1)=YEAR(ДАННЫЕ!M1984),1,0),0)</f>
        <v>0</v>
      </c>
      <c r="R1984" s="15">
        <f>IF(ДАННЫЕ!$F$1&gt;ДАННЫЕ!$N1984,IF(YEAR(ДАННЫЕ!$F$1)=YEAR(ДАННЫЕ!N1984),1,0),0)</f>
        <v>0</v>
      </c>
      <c r="S1984" s="15">
        <f>IF(ДАННЫЕ!$AA1984="2А",1,IF(ДАННЫЕ!$AA1984="2Б",2,IF(ДАННЫЕ!$AA1984="2В",3,IF(ДАННЫЕ!$AA1984=3,4,IF(ДАННЫЕ!$AA1984="4А",5,IF(ДАННЫЕ!$AA1984="4Б",6,IF(ДАННЫЕ!$AA1984="4В",7,IF(ДАННЫЕ!$AA1984=5,8,0))))))))</f>
        <v>0</v>
      </c>
      <c r="T1984" s="15">
        <f>IF(OR(ДАННЫЕ!$AC1984=2,ДАННЫЕ!$AD1984=2,ДАННЫЕ!$AE1984=2),2,IF(OR(ДАННЫЕ!$AC1984=1,ДАННЫЕ!$AD1984=1,ДАННЫЕ!$AE1984=1),1,0))</f>
        <v>0</v>
      </c>
    </row>
    <row r="1985" spans="1:20" x14ac:dyDescent="0.2">
      <c r="A1985" s="78">
        <f>IF(B1985&gt;0,IF(MONTH(ДАННЫЕ!$F$1)=MONTH(ДАННЫЕ!$B1985),1,0),0)</f>
        <v>0</v>
      </c>
      <c r="B1985" s="14">
        <f>IF(ДАННЫЕ!$B1985&gt;0,IF(YEAR(ДАННЫЕ!$F$1)=YEAR(ДАННЫЕ!$B1985),1,0),0)</f>
        <v>0</v>
      </c>
      <c r="C1985" s="14">
        <f>IF(ДАННЫЕ!$CM1985&gt;0,IF(YEAR(ДАННЫЕ!$F$1)=YEAR(ДАННЫЕ!$CM1985),1,0),0)</f>
        <v>0</v>
      </c>
      <c r="D1985" s="14">
        <f>IF(ДАННЫЕ!$CJ1985&gt;0,IF(ДАННЫЕ!$CL1985&gt;ДАННЫЕ!$F$1,1,IF(ДАННЫЕ!$CL1985&gt;0,0,1)),0)</f>
        <v>0</v>
      </c>
      <c r="E1985" s="43" t="str">
        <f ca="1">IF(ДАННЫЕ!$F$1&gt;0,IF(ДАННЫЕ!$G1985&gt;0,DATEDIF(ДАННЫЕ!$G1985,ДАННЫЕ!$F$1,"y"),""),IF(ДАННЫЕ!$G1985&gt;0,DATEDIF(ДАННЫЕ!$G1985,TODAY(),"y"),""))</f>
        <v/>
      </c>
      <c r="F1985" s="43" t="str">
        <f xml:space="preserve"> IF(ДАННЫЕ!$F1985="М",IF(E1985&gt;=18,IF(E1985&lt;60,1,""),""),"")&amp;IF(ДАННЫЕ!$F1985="Ж",IF(E1985&gt;=18,IF(E1985&lt;55,1,""),""),"")</f>
        <v/>
      </c>
      <c r="G1985" s="43" t="str">
        <f xml:space="preserve"> IF(ДАННЫЕ!$F1985="М",IF(E1985&gt;=60,2,""),"")&amp;IF(ДАННЫЕ!$F1985="Ж",IF(E1985&gt;=55,2,""),"")</f>
        <v/>
      </c>
      <c r="H1985" s="43" t="str">
        <f t="shared" ca="1" si="93"/>
        <v/>
      </c>
      <c r="I1985" s="43" t="str">
        <f t="shared" ca="1" si="94"/>
        <v>03</v>
      </c>
      <c r="J1985" s="28" t="str">
        <f ca="1">ДАННЫЕ!$F1985&amp;H1985&amp;I1985&amp;ДАННЫЕ!$I1985&amp;"m"&amp;IF(ДАННЫЕ!$I1985&gt;0,IF(ДАННЫЕ!$J1985&gt;0,0,1),"")&amp;"f"&amp;IF(ДАННЫЕ!$R1985&gt;0,IF(YEAR(ДАННЫЕ!$F$1)=YEAR(ДАННЫЕ!$R1985),1,0),0)&amp;"z"&amp;ДАННЫЕ!$R1985&amp;"p"&amp;ДАННЫЕ!$S1985&amp;"i"&amp;ДАННЫЕ!$T1985&amp;"h"&amp;ДАННЫЕ!$K1985&amp;"be"&amp;ДАННЫЕ!$BI1985&amp;"CD"&amp;IF(ДАННЫЕ!BF1985&gt;500,4,IF(ДАННЫЕ!BF1985&gt;350,3,IF(ДАННЫЕ!BF1985&gt;200,2,IF(ДАННЫЕ!BF1985&gt;0,1,0))))&amp;"g"&amp;B1985&amp;"d"&amp;H1985&amp;"l"&amp;ДАННЫЕ!AT1985&amp;"a"&amp;ДАННЫЕ!$V1985&amp;"v"&amp;R1985&amp;"k"&amp;ДАННЫЕ!$U1985&amp;"s"&amp;ДАННЫЕ!$Y1985&amp;"t"&amp;ДАННЫЕ!$X1985&amp;"b"&amp;IF(ДАННЫЕ!$Q1985&gt;1,1,0)&amp;"PP"&amp;ДАННЫЕ!Z1985&amp;"c"&amp;S1985&amp;"x"&amp;IF(ДАННЫЕ!$BY1985&gt;0,IF(YEAR(ДАННЫЕ!$F$1)=YEAR(ДАННЫЕ!$BY1985),1,0),0)&amp;"n"&amp;IF(ДАННЫЕ!$BZ1985&gt;0,IF(YEAR(ДАННЫЕ!$F$1)=YEAR(ДАННЫЕ!$BZ1985),1,0),0)&amp;"u"&amp;D1985&amp;"z"&amp;IF(ДАННЫЕ!$CL1985&gt;0,IF(YEAR(ДАННЫЕ!$F$1)&gt;YEAR(ДАННЫЕ!$CL1985),11,12),0)</f>
        <v>03mf0zpihbeCD0g0dlav0kstb0PPc0x0n0u0z0</v>
      </c>
      <c r="K1985" s="28" t="str">
        <f ca="1">ДАННЫЕ!$I1985&amp;"x"&amp;B1985&amp;"w"&amp;IF(T1985+ДАННЫЕ!AD1985+ДАННЫЕ!AE1985+ДАННЫЕ!AF1985+ДАННЫЕ!AG1985+ДАННЫЕ!AH1985+ДАННЫЕ!$AL1985+ДАННЫЕ!AI1985+ДАННЫЕ!AJ1985+ДАННЫЕ!AK1985+ДАННЫЕ!AP1985+ДАННЫЕ!AQ1985+ДАННЫЕ!AR1985+ДАННЫЕ!$AM1985+ДАННЫЕ!$AN1985+ДАННЫЕ!AS1985+ДАННЫЕ!AT1985&gt;0,1,0)&amp;IF(OR(T1985=2,ДАННЫЕ!AD1985=2,ДАННЫЕ!AE1985=2,ДАННЫЕ!AF1985=2,ДАННЫЕ!AG1985=2,ДАННЫЕ!AH1985=2,ДАННЫЕ!$AL1985=2,ДАННЫЕ!AI1985=2,ДАННЫЕ!AJ1985=2,ДАННЫЕ!AK1985=2,ДАННЫЕ!AP1985=2,ДАННЫЕ!AQ1985=2,ДАННЫЕ!AR1985=2,ДАННЫЕ!$AM1985=2,ДАННЫЕ!$AN1985=2,ДАННЫЕ!AS1985=2,ДАННЫЕ!AT1985=2),2,0)&amp;"t"&amp;IF(T1985&gt;0,"1"&amp;T1985,"00")&amp;"f"&amp;IF(ДАННЫЕ!$AC1985,"1"&amp;ДАННЫЕ!$AC1985,"00")&amp;"b"&amp;IF(ДАННЫЕ!$AD1985,"1"&amp;ДАННЫЕ!$AD1985,"00")&amp;"g"&amp;IF(ДАННЫЕ!$AF1985,"1"&amp;ДАННЫЕ!$AF1985,"00")&amp;"c"&amp;IF(ДАННЫЕ!$AG1985,"1"&amp;ДАННЫЕ!$AG1985,"00")&amp;"i"&amp;IF(ДАННЫЕ!$AH1985,"1"&amp;ДАННЫЕ!$AH1985,"00")&amp;"r"&amp;IF(ДАННЫЕ!$AL1985,"1"&amp;ДАННЫЕ!$AL1985,"00")&amp;"m"&amp;IF(ДАННЫЕ!$AI1985,"1"&amp;ДАННЫЕ!$AI1985,"00")&amp;"hS"&amp;IF(ДАННЫЕ!$AJ1985,"1"&amp;ДАННЫЕ!$AJ1985,"00")&amp;"hZ"&amp;IF(ДАННЫЕ!$AK1985,"1"&amp;ДАННЫЕ!$AK1985,"00")&amp;"p"&amp;IF(ДАННЫЕ!$AP1985,"1"&amp;ДАННЫЕ!$AP1985,"00")&amp;"k"&amp;IF(ДАННЫЕ!$AQ1985,"1"&amp;ДАННЫЕ!$AQ1985,"00")&amp;"z"&amp;IF(ДАННЫЕ!$AR1985,"1"&amp;ДАННЫЕ!$AR1985,"00")&amp;"j"&amp;IF(ДАННЫЕ!$AM1985,"1"&amp;ДАННЫЕ!$AM1985,"00")&amp;"n"&amp;IF(ДАННЫЕ!$AN1985,"1"&amp;ДАННЫЕ!$AN1985,"00")&amp;"E"&amp;ДАННЫЕ!BI1985&amp;"L"&amp;ДАННЫЕ!AO1985&amp;"h"&amp;IF(ДАННЫЕ!$AU1985&gt;0,1,0)&amp;"v"&amp;IF(ДАННЫЕ!$AW1985&gt;0,1,0)&amp;"a"&amp;IF(ДАННЫЕ!$AS1985,"1"&amp;ДАННЫЕ!$AS1985,"00")&amp;"s"&amp;IF(ДАННЫЕ!$AT1985,"1"&amp;ДАННЫЕ!$AT1985,"00")&amp;"u"&amp;IF(ДАННЫЕ!$CJ1985&gt;0,1,0)&amp;"y"&amp;B1985&amp;"d"&amp;H1985&amp;"e"&amp;F1985&amp;G1985</f>
        <v>x0w00t00f00b00g00c00i00r00m00hS00hZ00p00k00z00j00n00ELh0v0a00s00u0y0de</v>
      </c>
      <c r="L1985" s="28" t="str">
        <f ca="1">ДАННЫЕ!$I1985&amp;"VN"&amp;IF(ДАННЫЕ!AW1985&gt;0,11,10)&amp;"CD"&amp;IF(ДАННЫЕ!BF1985&gt;500,16,IF(ДАННЫЕ!BF1985&gt;350,15,IF(ДАННЫЕ!BF1985&gt;=200,14,IF(ДАННЫЕ!BF1985&gt;=100,13,IF(ДАННЫЕ!BF1985&gt;=50,12,IF(ДАННЫЕ!BF1985&gt;0,11,10))))))&amp;"AR"&amp;IF(ДАННЫЕ!BX1985&gt;0,1,0)&amp;"GD"&amp;B1985&amp;"VV"&amp;IF(E1985&gt;=5,IF(E1985&lt;18,1,0),0)</f>
        <v>VN10CD10AR0GD0VV0</v>
      </c>
      <c r="M1985" s="28" t="str">
        <f>ДАННЫЕ!$I1985&amp;"b"&amp;ДАННЫЕ!$BI1985&amp;"r"&amp;ДАННЫЕ!$BJ1985&amp;"CD"&amp;IF(ДАННЫЕ!BF1985&gt;0,IF(ДАННЫЕ!BF1985&lt;200,1,IF(ДАННЫЕ!BF1985&lt;350,2,3)),0)&amp;"h"&amp;IF(ДАННЫЕ!$BK1985+ДАННЫЕ!$BL1985+ДАННЫЕ!$BM1985&gt;0,1,0)&amp;"x"&amp;ДАННЫЕ!$BK1985&amp;"y"&amp;ДАННЫЕ!$BL1985&amp;"z"&amp;ДАННЫЕ!$BM1985&amp;"c"&amp;IF(ДАННЫЕ!$BK1985+ДАННЫЕ!$BL1985+ДАННЫЕ!$BM1985=3,1,0)&amp;"a"&amp;IF(ДАННЫЕ!$BQ1985+ДАННЫЕ!$BR1985&gt;0,1,0)&amp;"d"&amp;ДАННЫЕ!$BQ1985&amp;"v"&amp;ДАННЫЕ!$BR1985&amp;"p"&amp;ДАННЫЕ!$BS1985&amp;"n"&amp;ДАННЫЕ!$BU1985&amp;"t"&amp;ДАННЫЕ!$BV1985&amp;"o"&amp;ДАННЫЕ!$BT1985&amp;"l"&amp;IF(ДАННЫЕ!$BN1985&gt;0,1,0)&amp;ДАННЫЕ!$BN1985&amp;"g"&amp;ДАННЫЕ!$BO1985&amp;"s"&amp;ДАННЫЕ!$BP1985&amp;"DZ"&amp;IF(ДАННЫЕ!B1985-ДАННЫЕ!G1985 &lt; 60,IF(ДАННЫЕ!B1985-ДАННЫЕ!G1985 &gt;= 0,1,0),0)&amp;"u"&amp;IF(ДАННЫЕ!$CJ1985&gt;0,1,0)</f>
        <v>brCD0h0xyzc0a0dvpntol0gsDZ1u0</v>
      </c>
      <c r="N1985" s="28" t="str">
        <f ca="1">ДАННЫЕ!$F1985&amp;ДАННЫЕ!$I1985&amp;"g"&amp;B1985&amp;"cf"&amp;D1985&amp;"a"&amp;IF(ДАННЫЕ!$BX1985&gt;0,1,0)&amp;IF(ДАННЫЕ!$BF1985&gt;500,1,IF(ДАННЫЕ!$BF1985&gt;350,2,IF(ДАННЫЕ!$BF1985&gt;=200,3,IF(ДАННЫЕ!$BF1985&gt;=100,4,IF(ДАННЫЕ!$BF1985&gt;=50,5,IF(ДАННЫЕ!$BF1985&lt;50,6,0))))))&amp;"AR"&amp;IF(DATEDIF(ДАННЫЕ!$BX1985,ДАННЫЕ!$F$1,"y")&gt;1,1,0)&amp;"VG"&amp;IF(ДАННЫЕ!$BH1985="0",1,0)&amp;"o"&amp;IF(T1985+ДАННЫЕ!$AF1985+ДАННЫЕ!$AG1985+ДАННЫЕ!$AH1985+ДАННЫЕ!$AI1985+ДАННЫЕ!$AJ1985+ДАННЫЕ!$AP1985+ДАННЫЕ!$AQ1985+ДАННЫЕ!$AR1985+ДАННЫЕ!$AU1985+ДАННЫЕ!$AW1985+ДАННЫЕ!$AS1985+ДАННЫЕ!$AT1985&gt;0,1,0)&amp;"x"&amp;ДАННЫЕ!$AG1985&amp;"p"&amp;IF(ДАННЫЕ!$BY1985&gt;0,1,0)&amp;"v"&amp;IF(ДАННЫЕ!$BZ1985&gt;0,1,0)&amp;"n"&amp;ДАННЫЕ!$CA1985&amp;"t"&amp;ДАННЫЕ!$AY1985&amp;"k"&amp;ДАННЫЕ!$CB1985&amp;"q"&amp;ДАННЫЕ!$CC1985&amp;"w"&amp;ДАННЫЕ!$CD1985&amp;"e"&amp;ДАННЫЕ!$CE1985&amp;"m"&amp;ДАННЫЕ!$CF1985&amp;"c"&amp;ДАННЫЕ!$CG1985&amp;"z"&amp;ДАННЫЕ!$CH1985&amp;"d"&amp;IF(H1985=4,1,0)&amp;"s"&amp;IF(ДАННЫЕ!$J1985=1,0,1)&amp;"u"&amp;IF(ДАННЫЕ!$CJ1985&gt;0,1,0)</f>
        <v>g0cf0a06AR1VG0o0xp0v0ntkqwemczd0s1u0</v>
      </c>
      <c r="O1985" s="28" t="str">
        <f>ДАННЫЕ!$I1985&amp;"g"&amp;B1985&amp;A1985&amp;"f"&amp;P1985&amp;"c"&amp;IF(ДАННЫЕ!$U1985&gt;0,1,0)&amp;"s"&amp;IF(ДАННЫЕ!$Q1985&gt;0,IF(YEAR(ДАННЫЕ!$F$1)=YEAR(ДАННЫЕ!$Q1985),IF(MONTH(ДАННЫЕ!$F$1)=MONTH(ДАННЫЕ!$Q1985),111,11),1),0)&amp;"i"&amp;IF(ДАННЫЕ!$R1985+ДАННЫЕ!$S1985+ДАННЫЕ!$T1985=0,0,1)&amp;"h"&amp;IF(ДАННЫЕ!$P1985&gt;0,1,0)&amp;"p"&amp;IF(ДАННЫЕ!$CI1985&gt;0,IF(YEAR(ДАННЫЕ!$F$1)=YEAR(ДАННЫЕ!$CI1985),IF(MONTH(ДАННЫЕ!$F$1)=MONTH(ДАННЫЕ!$CI1985),111,11),1),0)&amp;"d"&amp;IF(ДАННЫЕ!$CJ1985&gt;0,IF(YEAR(ДАННЫЕ!$F$1)=YEAR(ДАННЫЕ!$CJ1985),IF(MONTH(ДАННЫЕ!$F$1)=MONTH(ДАННЫЕ!$CJ1985),111,11),1),0)&amp;"o"&amp;IF(ДАННЫЕ!$CK1985&gt;0,IF(MONTH(ДАННЫЕ!$F$1)=MONTH(ДАННЫЕ!$CK1985),111,11),0)&amp;"v"&amp;IF(ДАННЫЕ!$BE1985&gt;0,IF(MONTH(ДАННЫЕ!$F$1)=MONTH(ДАННЫЕ!$BE1985),111,11),0)</f>
        <v>g00f0c0s0i0h0p0d0o0v0</v>
      </c>
      <c r="P1985" s="15">
        <f t="shared" si="95"/>
        <v>0</v>
      </c>
      <c r="Q1985" s="15">
        <f>IF(ДАННЫЕ!$F$1&gt;ДАННЫЕ!$N1985,IF(YEAR(ДАННЫЕ!$F$1)=YEAR(ДАННЫЕ!M1985),1,0),0)</f>
        <v>0</v>
      </c>
      <c r="R1985" s="15">
        <f>IF(ДАННЫЕ!$F$1&gt;ДАННЫЕ!$N1985,IF(YEAR(ДАННЫЕ!$F$1)=YEAR(ДАННЫЕ!N1985),1,0),0)</f>
        <v>0</v>
      </c>
      <c r="S1985" s="15">
        <f>IF(ДАННЫЕ!$AA1985="2А",1,IF(ДАННЫЕ!$AA1985="2Б",2,IF(ДАННЫЕ!$AA1985="2В",3,IF(ДАННЫЕ!$AA1985=3,4,IF(ДАННЫЕ!$AA1985="4А",5,IF(ДАННЫЕ!$AA1985="4Б",6,IF(ДАННЫЕ!$AA1985="4В",7,IF(ДАННЫЕ!$AA1985=5,8,0))))))))</f>
        <v>0</v>
      </c>
      <c r="T1985" s="15">
        <f>IF(OR(ДАННЫЕ!$AC1985=2,ДАННЫЕ!$AD1985=2,ДАННЫЕ!$AE1985=2),2,IF(OR(ДАННЫЕ!$AC1985=1,ДАННЫЕ!$AD1985=1,ДАННЫЕ!$AE1985=1),1,0))</f>
        <v>0</v>
      </c>
    </row>
    <row r="1986" spans="1:20" x14ac:dyDescent="0.2">
      <c r="A1986" s="78">
        <f>IF(B1986&gt;0,IF(MONTH(ДАННЫЕ!$F$1)=MONTH(ДАННЫЕ!$B1986),1,0),0)</f>
        <v>0</v>
      </c>
      <c r="B1986" s="14">
        <f>IF(ДАННЫЕ!$B1986&gt;0,IF(YEAR(ДАННЫЕ!$F$1)=YEAR(ДАННЫЕ!$B1986),1,0),0)</f>
        <v>0</v>
      </c>
      <c r="C1986" s="14">
        <f>IF(ДАННЫЕ!$CM1986&gt;0,IF(YEAR(ДАННЫЕ!$F$1)=YEAR(ДАННЫЕ!$CM1986),1,0),0)</f>
        <v>0</v>
      </c>
      <c r="D1986" s="14">
        <f>IF(ДАННЫЕ!$CJ1986&gt;0,IF(ДАННЫЕ!$CL1986&gt;ДАННЫЕ!$F$1,1,IF(ДАННЫЕ!$CL1986&gt;0,0,1)),0)</f>
        <v>0</v>
      </c>
      <c r="E1986" s="43" t="str">
        <f ca="1">IF(ДАННЫЕ!$F$1&gt;0,IF(ДАННЫЕ!$G1986&gt;0,DATEDIF(ДАННЫЕ!$G1986,ДАННЫЕ!$F$1,"y"),""),IF(ДАННЫЕ!$G1986&gt;0,DATEDIF(ДАННЫЕ!$G1986,TODAY(),"y"),""))</f>
        <v/>
      </c>
      <c r="F1986" s="43" t="str">
        <f xml:space="preserve"> IF(ДАННЫЕ!$F1986="М",IF(E1986&gt;=18,IF(E1986&lt;60,1,""),""),"")&amp;IF(ДАННЫЕ!$F1986="Ж",IF(E1986&gt;=18,IF(E1986&lt;55,1,""),""),"")</f>
        <v/>
      </c>
      <c r="G1986" s="43" t="str">
        <f xml:space="preserve"> IF(ДАННЫЕ!$F1986="М",IF(E1986&gt;=60,2,""),"")&amp;IF(ДАННЫЕ!$F1986="Ж",IF(E1986&gt;=55,2,""),"")</f>
        <v/>
      </c>
      <c r="H1986" s="43" t="str">
        <f t="shared" ca="1" si="93"/>
        <v/>
      </c>
      <c r="I1986" s="43" t="str">
        <f t="shared" ca="1" si="94"/>
        <v>03</v>
      </c>
      <c r="J1986" s="28" t="str">
        <f ca="1">ДАННЫЕ!$F1986&amp;H1986&amp;I1986&amp;ДАННЫЕ!$I1986&amp;"m"&amp;IF(ДАННЫЕ!$I1986&gt;0,IF(ДАННЫЕ!$J1986&gt;0,0,1),"")&amp;"f"&amp;IF(ДАННЫЕ!$R1986&gt;0,IF(YEAR(ДАННЫЕ!$F$1)=YEAR(ДАННЫЕ!$R1986),1,0),0)&amp;"z"&amp;ДАННЫЕ!$R1986&amp;"p"&amp;ДАННЫЕ!$S1986&amp;"i"&amp;ДАННЫЕ!$T1986&amp;"h"&amp;ДАННЫЕ!$K1986&amp;"be"&amp;ДАННЫЕ!$BI1986&amp;"CD"&amp;IF(ДАННЫЕ!BF1986&gt;500,4,IF(ДАННЫЕ!BF1986&gt;350,3,IF(ДАННЫЕ!BF1986&gt;200,2,IF(ДАННЫЕ!BF1986&gt;0,1,0))))&amp;"g"&amp;B1986&amp;"d"&amp;H1986&amp;"l"&amp;ДАННЫЕ!AT1986&amp;"a"&amp;ДАННЫЕ!$V1986&amp;"v"&amp;R1986&amp;"k"&amp;ДАННЫЕ!$U1986&amp;"s"&amp;ДАННЫЕ!$Y1986&amp;"t"&amp;ДАННЫЕ!$X1986&amp;"b"&amp;IF(ДАННЫЕ!$Q1986&gt;1,1,0)&amp;"PP"&amp;ДАННЫЕ!Z1986&amp;"c"&amp;S1986&amp;"x"&amp;IF(ДАННЫЕ!$BY1986&gt;0,IF(YEAR(ДАННЫЕ!$F$1)=YEAR(ДАННЫЕ!$BY1986),1,0),0)&amp;"n"&amp;IF(ДАННЫЕ!$BZ1986&gt;0,IF(YEAR(ДАННЫЕ!$F$1)=YEAR(ДАННЫЕ!$BZ1986),1,0),0)&amp;"u"&amp;D1986&amp;"z"&amp;IF(ДАННЫЕ!$CL1986&gt;0,IF(YEAR(ДАННЫЕ!$F$1)&gt;YEAR(ДАННЫЕ!$CL1986),11,12),0)</f>
        <v>03mf0zpihbeCD0g0dlav0kstb0PPc0x0n0u0z0</v>
      </c>
      <c r="K1986" s="28" t="str">
        <f ca="1">ДАННЫЕ!$I1986&amp;"x"&amp;B1986&amp;"w"&amp;IF(T1986+ДАННЫЕ!AD1986+ДАННЫЕ!AE1986+ДАННЫЕ!AF1986+ДАННЫЕ!AG1986+ДАННЫЕ!AH1986+ДАННЫЕ!$AL1986+ДАННЫЕ!AI1986+ДАННЫЕ!AJ1986+ДАННЫЕ!AK1986+ДАННЫЕ!AP1986+ДАННЫЕ!AQ1986+ДАННЫЕ!AR1986+ДАННЫЕ!$AM1986+ДАННЫЕ!$AN1986+ДАННЫЕ!AS1986+ДАННЫЕ!AT1986&gt;0,1,0)&amp;IF(OR(T1986=2,ДАННЫЕ!AD1986=2,ДАННЫЕ!AE1986=2,ДАННЫЕ!AF1986=2,ДАННЫЕ!AG1986=2,ДАННЫЕ!AH1986=2,ДАННЫЕ!$AL1986=2,ДАННЫЕ!AI1986=2,ДАННЫЕ!AJ1986=2,ДАННЫЕ!AK1986=2,ДАННЫЕ!AP1986=2,ДАННЫЕ!AQ1986=2,ДАННЫЕ!AR1986=2,ДАННЫЕ!$AM1986=2,ДАННЫЕ!$AN1986=2,ДАННЫЕ!AS1986=2,ДАННЫЕ!AT1986=2),2,0)&amp;"t"&amp;IF(T1986&gt;0,"1"&amp;T1986,"00")&amp;"f"&amp;IF(ДАННЫЕ!$AC1986,"1"&amp;ДАННЫЕ!$AC1986,"00")&amp;"b"&amp;IF(ДАННЫЕ!$AD1986,"1"&amp;ДАННЫЕ!$AD1986,"00")&amp;"g"&amp;IF(ДАННЫЕ!$AF1986,"1"&amp;ДАННЫЕ!$AF1986,"00")&amp;"c"&amp;IF(ДАННЫЕ!$AG1986,"1"&amp;ДАННЫЕ!$AG1986,"00")&amp;"i"&amp;IF(ДАННЫЕ!$AH1986,"1"&amp;ДАННЫЕ!$AH1986,"00")&amp;"r"&amp;IF(ДАННЫЕ!$AL1986,"1"&amp;ДАННЫЕ!$AL1986,"00")&amp;"m"&amp;IF(ДАННЫЕ!$AI1986,"1"&amp;ДАННЫЕ!$AI1986,"00")&amp;"hS"&amp;IF(ДАННЫЕ!$AJ1986,"1"&amp;ДАННЫЕ!$AJ1986,"00")&amp;"hZ"&amp;IF(ДАННЫЕ!$AK1986,"1"&amp;ДАННЫЕ!$AK1986,"00")&amp;"p"&amp;IF(ДАННЫЕ!$AP1986,"1"&amp;ДАННЫЕ!$AP1986,"00")&amp;"k"&amp;IF(ДАННЫЕ!$AQ1986,"1"&amp;ДАННЫЕ!$AQ1986,"00")&amp;"z"&amp;IF(ДАННЫЕ!$AR1986,"1"&amp;ДАННЫЕ!$AR1986,"00")&amp;"j"&amp;IF(ДАННЫЕ!$AM1986,"1"&amp;ДАННЫЕ!$AM1986,"00")&amp;"n"&amp;IF(ДАННЫЕ!$AN1986,"1"&amp;ДАННЫЕ!$AN1986,"00")&amp;"E"&amp;ДАННЫЕ!BI1986&amp;"L"&amp;ДАННЫЕ!AO1986&amp;"h"&amp;IF(ДАННЫЕ!$AU1986&gt;0,1,0)&amp;"v"&amp;IF(ДАННЫЕ!$AW1986&gt;0,1,0)&amp;"a"&amp;IF(ДАННЫЕ!$AS1986,"1"&amp;ДАННЫЕ!$AS1986,"00")&amp;"s"&amp;IF(ДАННЫЕ!$AT1986,"1"&amp;ДАННЫЕ!$AT1986,"00")&amp;"u"&amp;IF(ДАННЫЕ!$CJ1986&gt;0,1,0)&amp;"y"&amp;B1986&amp;"d"&amp;H1986&amp;"e"&amp;F1986&amp;G1986</f>
        <v>x0w00t00f00b00g00c00i00r00m00hS00hZ00p00k00z00j00n00ELh0v0a00s00u0y0de</v>
      </c>
      <c r="L1986" s="28" t="str">
        <f ca="1">ДАННЫЕ!$I1986&amp;"VN"&amp;IF(ДАННЫЕ!AW1986&gt;0,11,10)&amp;"CD"&amp;IF(ДАННЫЕ!BF1986&gt;500,16,IF(ДАННЫЕ!BF1986&gt;350,15,IF(ДАННЫЕ!BF1986&gt;=200,14,IF(ДАННЫЕ!BF1986&gt;=100,13,IF(ДАННЫЕ!BF1986&gt;=50,12,IF(ДАННЫЕ!BF1986&gt;0,11,10))))))&amp;"AR"&amp;IF(ДАННЫЕ!BX1986&gt;0,1,0)&amp;"GD"&amp;B1986&amp;"VV"&amp;IF(E1986&gt;=5,IF(E1986&lt;18,1,0),0)</f>
        <v>VN10CD10AR0GD0VV0</v>
      </c>
      <c r="M1986" s="28" t="str">
        <f>ДАННЫЕ!$I1986&amp;"b"&amp;ДАННЫЕ!$BI1986&amp;"r"&amp;ДАННЫЕ!$BJ1986&amp;"CD"&amp;IF(ДАННЫЕ!BF1986&gt;0,IF(ДАННЫЕ!BF1986&lt;200,1,IF(ДАННЫЕ!BF1986&lt;350,2,3)),0)&amp;"h"&amp;IF(ДАННЫЕ!$BK1986+ДАННЫЕ!$BL1986+ДАННЫЕ!$BM1986&gt;0,1,0)&amp;"x"&amp;ДАННЫЕ!$BK1986&amp;"y"&amp;ДАННЫЕ!$BL1986&amp;"z"&amp;ДАННЫЕ!$BM1986&amp;"c"&amp;IF(ДАННЫЕ!$BK1986+ДАННЫЕ!$BL1986+ДАННЫЕ!$BM1986=3,1,0)&amp;"a"&amp;IF(ДАННЫЕ!$BQ1986+ДАННЫЕ!$BR1986&gt;0,1,0)&amp;"d"&amp;ДАННЫЕ!$BQ1986&amp;"v"&amp;ДАННЫЕ!$BR1986&amp;"p"&amp;ДАННЫЕ!$BS1986&amp;"n"&amp;ДАННЫЕ!$BU1986&amp;"t"&amp;ДАННЫЕ!$BV1986&amp;"o"&amp;ДАННЫЕ!$BT1986&amp;"l"&amp;IF(ДАННЫЕ!$BN1986&gt;0,1,0)&amp;ДАННЫЕ!$BN1986&amp;"g"&amp;ДАННЫЕ!$BO1986&amp;"s"&amp;ДАННЫЕ!$BP1986&amp;"DZ"&amp;IF(ДАННЫЕ!B1986-ДАННЫЕ!G1986 &lt; 60,IF(ДАННЫЕ!B1986-ДАННЫЕ!G1986 &gt;= 0,1,0),0)&amp;"u"&amp;IF(ДАННЫЕ!$CJ1986&gt;0,1,0)</f>
        <v>brCD0h0xyzc0a0dvpntol0gsDZ1u0</v>
      </c>
      <c r="N1986" s="28" t="str">
        <f ca="1">ДАННЫЕ!$F1986&amp;ДАННЫЕ!$I1986&amp;"g"&amp;B1986&amp;"cf"&amp;D1986&amp;"a"&amp;IF(ДАННЫЕ!$BX1986&gt;0,1,0)&amp;IF(ДАННЫЕ!$BF1986&gt;500,1,IF(ДАННЫЕ!$BF1986&gt;350,2,IF(ДАННЫЕ!$BF1986&gt;=200,3,IF(ДАННЫЕ!$BF1986&gt;=100,4,IF(ДАННЫЕ!$BF1986&gt;=50,5,IF(ДАННЫЕ!$BF1986&lt;50,6,0))))))&amp;"AR"&amp;IF(DATEDIF(ДАННЫЕ!$BX1986,ДАННЫЕ!$F$1,"y")&gt;1,1,0)&amp;"VG"&amp;IF(ДАННЫЕ!$BH1986="0",1,0)&amp;"o"&amp;IF(T1986+ДАННЫЕ!$AF1986+ДАННЫЕ!$AG1986+ДАННЫЕ!$AH1986+ДАННЫЕ!$AI1986+ДАННЫЕ!$AJ1986+ДАННЫЕ!$AP1986+ДАННЫЕ!$AQ1986+ДАННЫЕ!$AR1986+ДАННЫЕ!$AU1986+ДАННЫЕ!$AW1986+ДАННЫЕ!$AS1986+ДАННЫЕ!$AT1986&gt;0,1,0)&amp;"x"&amp;ДАННЫЕ!$AG1986&amp;"p"&amp;IF(ДАННЫЕ!$BY1986&gt;0,1,0)&amp;"v"&amp;IF(ДАННЫЕ!$BZ1986&gt;0,1,0)&amp;"n"&amp;ДАННЫЕ!$CA1986&amp;"t"&amp;ДАННЫЕ!$AY1986&amp;"k"&amp;ДАННЫЕ!$CB1986&amp;"q"&amp;ДАННЫЕ!$CC1986&amp;"w"&amp;ДАННЫЕ!$CD1986&amp;"e"&amp;ДАННЫЕ!$CE1986&amp;"m"&amp;ДАННЫЕ!$CF1986&amp;"c"&amp;ДАННЫЕ!$CG1986&amp;"z"&amp;ДАННЫЕ!$CH1986&amp;"d"&amp;IF(H1986=4,1,0)&amp;"s"&amp;IF(ДАННЫЕ!$J1986=1,0,1)&amp;"u"&amp;IF(ДАННЫЕ!$CJ1986&gt;0,1,0)</f>
        <v>g0cf0a06AR1VG0o0xp0v0ntkqwemczd0s1u0</v>
      </c>
      <c r="O1986" s="28" t="str">
        <f>ДАННЫЕ!$I1986&amp;"g"&amp;B1986&amp;A1986&amp;"f"&amp;P1986&amp;"c"&amp;IF(ДАННЫЕ!$U1986&gt;0,1,0)&amp;"s"&amp;IF(ДАННЫЕ!$Q1986&gt;0,IF(YEAR(ДАННЫЕ!$F$1)=YEAR(ДАННЫЕ!$Q1986),IF(MONTH(ДАННЫЕ!$F$1)=MONTH(ДАННЫЕ!$Q1986),111,11),1),0)&amp;"i"&amp;IF(ДАННЫЕ!$R1986+ДАННЫЕ!$S1986+ДАННЫЕ!$T1986=0,0,1)&amp;"h"&amp;IF(ДАННЫЕ!$P1986&gt;0,1,0)&amp;"p"&amp;IF(ДАННЫЕ!$CI1986&gt;0,IF(YEAR(ДАННЫЕ!$F$1)=YEAR(ДАННЫЕ!$CI1986),IF(MONTH(ДАННЫЕ!$F$1)=MONTH(ДАННЫЕ!$CI1986),111,11),1),0)&amp;"d"&amp;IF(ДАННЫЕ!$CJ1986&gt;0,IF(YEAR(ДАННЫЕ!$F$1)=YEAR(ДАННЫЕ!$CJ1986),IF(MONTH(ДАННЫЕ!$F$1)=MONTH(ДАННЫЕ!$CJ1986),111,11),1),0)&amp;"o"&amp;IF(ДАННЫЕ!$CK1986&gt;0,IF(MONTH(ДАННЫЕ!$F$1)=MONTH(ДАННЫЕ!$CK1986),111,11),0)&amp;"v"&amp;IF(ДАННЫЕ!$BE1986&gt;0,IF(MONTH(ДАННЫЕ!$F$1)=MONTH(ДАННЫЕ!$BE1986),111,11),0)</f>
        <v>g00f0c0s0i0h0p0d0o0v0</v>
      </c>
      <c r="P1986" s="15">
        <f t="shared" si="95"/>
        <v>0</v>
      </c>
      <c r="Q1986" s="15">
        <f>IF(ДАННЫЕ!$F$1&gt;ДАННЫЕ!$N1986,IF(YEAR(ДАННЫЕ!$F$1)=YEAR(ДАННЫЕ!M1986),1,0),0)</f>
        <v>0</v>
      </c>
      <c r="R1986" s="15">
        <f>IF(ДАННЫЕ!$F$1&gt;ДАННЫЕ!$N1986,IF(YEAR(ДАННЫЕ!$F$1)=YEAR(ДАННЫЕ!N1986),1,0),0)</f>
        <v>0</v>
      </c>
      <c r="S1986" s="15">
        <f>IF(ДАННЫЕ!$AA1986="2А",1,IF(ДАННЫЕ!$AA1986="2Б",2,IF(ДАННЫЕ!$AA1986="2В",3,IF(ДАННЫЕ!$AA1986=3,4,IF(ДАННЫЕ!$AA1986="4А",5,IF(ДАННЫЕ!$AA1986="4Б",6,IF(ДАННЫЕ!$AA1986="4В",7,IF(ДАННЫЕ!$AA1986=5,8,0))))))))</f>
        <v>0</v>
      </c>
      <c r="T1986" s="15">
        <f>IF(OR(ДАННЫЕ!$AC1986=2,ДАННЫЕ!$AD1986=2,ДАННЫЕ!$AE1986=2),2,IF(OR(ДАННЫЕ!$AC1986=1,ДАННЫЕ!$AD1986=1,ДАННЫЕ!$AE1986=1),1,0))</f>
        <v>0</v>
      </c>
    </row>
    <row r="1987" spans="1:20" x14ac:dyDescent="0.2">
      <c r="A1987" s="78">
        <f>IF(B1987&gt;0,IF(MONTH(ДАННЫЕ!$F$1)=MONTH(ДАННЫЕ!$B1987),1,0),0)</f>
        <v>0</v>
      </c>
      <c r="B1987" s="14">
        <f>IF(ДАННЫЕ!$B1987&gt;0,IF(YEAR(ДАННЫЕ!$F$1)=YEAR(ДАННЫЕ!$B1987),1,0),0)</f>
        <v>0</v>
      </c>
      <c r="C1987" s="14">
        <f>IF(ДАННЫЕ!$CM1987&gt;0,IF(YEAR(ДАННЫЕ!$F$1)=YEAR(ДАННЫЕ!$CM1987),1,0),0)</f>
        <v>0</v>
      </c>
      <c r="D1987" s="14">
        <f>IF(ДАННЫЕ!$CJ1987&gt;0,IF(ДАННЫЕ!$CL1987&gt;ДАННЫЕ!$F$1,1,IF(ДАННЫЕ!$CL1987&gt;0,0,1)),0)</f>
        <v>0</v>
      </c>
      <c r="E1987" s="43" t="str">
        <f ca="1">IF(ДАННЫЕ!$F$1&gt;0,IF(ДАННЫЕ!$G1987&gt;0,DATEDIF(ДАННЫЕ!$G1987,ДАННЫЕ!$F$1,"y"),""),IF(ДАННЫЕ!$G1987&gt;0,DATEDIF(ДАННЫЕ!$G1987,TODAY(),"y"),""))</f>
        <v/>
      </c>
      <c r="F1987" s="43" t="str">
        <f xml:space="preserve"> IF(ДАННЫЕ!$F1987="М",IF(E1987&gt;=18,IF(E1987&lt;60,1,""),""),"")&amp;IF(ДАННЫЕ!$F1987="Ж",IF(E1987&gt;=18,IF(E1987&lt;55,1,""),""),"")</f>
        <v/>
      </c>
      <c r="G1987" s="43" t="str">
        <f xml:space="preserve"> IF(ДАННЫЕ!$F1987="М",IF(E1987&gt;=60,2,""),"")&amp;IF(ДАННЫЕ!$F1987="Ж",IF(E1987&gt;=55,2,""),"")</f>
        <v/>
      </c>
      <c r="H1987" s="43" t="str">
        <f t="shared" ca="1" si="93"/>
        <v/>
      </c>
      <c r="I1987" s="43" t="str">
        <f t="shared" ca="1" si="94"/>
        <v>03</v>
      </c>
      <c r="J1987" s="28" t="str">
        <f ca="1">ДАННЫЕ!$F1987&amp;H1987&amp;I1987&amp;ДАННЫЕ!$I1987&amp;"m"&amp;IF(ДАННЫЕ!$I1987&gt;0,IF(ДАННЫЕ!$J1987&gt;0,0,1),"")&amp;"f"&amp;IF(ДАННЫЕ!$R1987&gt;0,IF(YEAR(ДАННЫЕ!$F$1)=YEAR(ДАННЫЕ!$R1987),1,0),0)&amp;"z"&amp;ДАННЫЕ!$R1987&amp;"p"&amp;ДАННЫЕ!$S1987&amp;"i"&amp;ДАННЫЕ!$T1987&amp;"h"&amp;ДАННЫЕ!$K1987&amp;"be"&amp;ДАННЫЕ!$BI1987&amp;"CD"&amp;IF(ДАННЫЕ!BF1987&gt;500,4,IF(ДАННЫЕ!BF1987&gt;350,3,IF(ДАННЫЕ!BF1987&gt;200,2,IF(ДАННЫЕ!BF1987&gt;0,1,0))))&amp;"g"&amp;B1987&amp;"d"&amp;H1987&amp;"l"&amp;ДАННЫЕ!AT1987&amp;"a"&amp;ДАННЫЕ!$V1987&amp;"v"&amp;R1987&amp;"k"&amp;ДАННЫЕ!$U1987&amp;"s"&amp;ДАННЫЕ!$Y1987&amp;"t"&amp;ДАННЫЕ!$X1987&amp;"b"&amp;IF(ДАННЫЕ!$Q1987&gt;1,1,0)&amp;"PP"&amp;ДАННЫЕ!Z1987&amp;"c"&amp;S1987&amp;"x"&amp;IF(ДАННЫЕ!$BY1987&gt;0,IF(YEAR(ДАННЫЕ!$F$1)=YEAR(ДАННЫЕ!$BY1987),1,0),0)&amp;"n"&amp;IF(ДАННЫЕ!$BZ1987&gt;0,IF(YEAR(ДАННЫЕ!$F$1)=YEAR(ДАННЫЕ!$BZ1987),1,0),0)&amp;"u"&amp;D1987&amp;"z"&amp;IF(ДАННЫЕ!$CL1987&gt;0,IF(YEAR(ДАННЫЕ!$F$1)&gt;YEAR(ДАННЫЕ!$CL1987),11,12),0)</f>
        <v>03mf0zpihbeCD0g0dlav0kstb0PPc0x0n0u0z0</v>
      </c>
      <c r="K1987" s="28" t="str">
        <f ca="1">ДАННЫЕ!$I1987&amp;"x"&amp;B1987&amp;"w"&amp;IF(T1987+ДАННЫЕ!AD1987+ДАННЫЕ!AE1987+ДАННЫЕ!AF1987+ДАННЫЕ!AG1987+ДАННЫЕ!AH1987+ДАННЫЕ!$AL1987+ДАННЫЕ!AI1987+ДАННЫЕ!AJ1987+ДАННЫЕ!AK1987+ДАННЫЕ!AP1987+ДАННЫЕ!AQ1987+ДАННЫЕ!AR1987+ДАННЫЕ!$AM1987+ДАННЫЕ!$AN1987+ДАННЫЕ!AS1987+ДАННЫЕ!AT1987&gt;0,1,0)&amp;IF(OR(T1987=2,ДАННЫЕ!AD1987=2,ДАННЫЕ!AE1987=2,ДАННЫЕ!AF1987=2,ДАННЫЕ!AG1987=2,ДАННЫЕ!AH1987=2,ДАННЫЕ!$AL1987=2,ДАННЫЕ!AI1987=2,ДАННЫЕ!AJ1987=2,ДАННЫЕ!AK1987=2,ДАННЫЕ!AP1987=2,ДАННЫЕ!AQ1987=2,ДАННЫЕ!AR1987=2,ДАННЫЕ!$AM1987=2,ДАННЫЕ!$AN1987=2,ДАННЫЕ!AS1987=2,ДАННЫЕ!AT1987=2),2,0)&amp;"t"&amp;IF(T1987&gt;0,"1"&amp;T1987,"00")&amp;"f"&amp;IF(ДАННЫЕ!$AC1987,"1"&amp;ДАННЫЕ!$AC1987,"00")&amp;"b"&amp;IF(ДАННЫЕ!$AD1987,"1"&amp;ДАННЫЕ!$AD1987,"00")&amp;"g"&amp;IF(ДАННЫЕ!$AF1987,"1"&amp;ДАННЫЕ!$AF1987,"00")&amp;"c"&amp;IF(ДАННЫЕ!$AG1987,"1"&amp;ДАННЫЕ!$AG1987,"00")&amp;"i"&amp;IF(ДАННЫЕ!$AH1987,"1"&amp;ДАННЫЕ!$AH1987,"00")&amp;"r"&amp;IF(ДАННЫЕ!$AL1987,"1"&amp;ДАННЫЕ!$AL1987,"00")&amp;"m"&amp;IF(ДАННЫЕ!$AI1987,"1"&amp;ДАННЫЕ!$AI1987,"00")&amp;"hS"&amp;IF(ДАННЫЕ!$AJ1987,"1"&amp;ДАННЫЕ!$AJ1987,"00")&amp;"hZ"&amp;IF(ДАННЫЕ!$AK1987,"1"&amp;ДАННЫЕ!$AK1987,"00")&amp;"p"&amp;IF(ДАННЫЕ!$AP1987,"1"&amp;ДАННЫЕ!$AP1987,"00")&amp;"k"&amp;IF(ДАННЫЕ!$AQ1987,"1"&amp;ДАННЫЕ!$AQ1987,"00")&amp;"z"&amp;IF(ДАННЫЕ!$AR1987,"1"&amp;ДАННЫЕ!$AR1987,"00")&amp;"j"&amp;IF(ДАННЫЕ!$AM1987,"1"&amp;ДАННЫЕ!$AM1987,"00")&amp;"n"&amp;IF(ДАННЫЕ!$AN1987,"1"&amp;ДАННЫЕ!$AN1987,"00")&amp;"E"&amp;ДАННЫЕ!BI1987&amp;"L"&amp;ДАННЫЕ!AO1987&amp;"h"&amp;IF(ДАННЫЕ!$AU1987&gt;0,1,0)&amp;"v"&amp;IF(ДАННЫЕ!$AW1987&gt;0,1,0)&amp;"a"&amp;IF(ДАННЫЕ!$AS1987,"1"&amp;ДАННЫЕ!$AS1987,"00")&amp;"s"&amp;IF(ДАННЫЕ!$AT1987,"1"&amp;ДАННЫЕ!$AT1987,"00")&amp;"u"&amp;IF(ДАННЫЕ!$CJ1987&gt;0,1,0)&amp;"y"&amp;B1987&amp;"d"&amp;H1987&amp;"e"&amp;F1987&amp;G1987</f>
        <v>x0w00t00f00b00g00c00i00r00m00hS00hZ00p00k00z00j00n00ELh0v0a00s00u0y0de</v>
      </c>
      <c r="L1987" s="28" t="str">
        <f ca="1">ДАННЫЕ!$I1987&amp;"VN"&amp;IF(ДАННЫЕ!AW1987&gt;0,11,10)&amp;"CD"&amp;IF(ДАННЫЕ!BF1987&gt;500,16,IF(ДАННЫЕ!BF1987&gt;350,15,IF(ДАННЫЕ!BF1987&gt;=200,14,IF(ДАННЫЕ!BF1987&gt;=100,13,IF(ДАННЫЕ!BF1987&gt;=50,12,IF(ДАННЫЕ!BF1987&gt;0,11,10))))))&amp;"AR"&amp;IF(ДАННЫЕ!BX1987&gt;0,1,0)&amp;"GD"&amp;B1987&amp;"VV"&amp;IF(E1987&gt;=5,IF(E1987&lt;18,1,0),0)</f>
        <v>VN10CD10AR0GD0VV0</v>
      </c>
      <c r="M1987" s="28" t="str">
        <f>ДАННЫЕ!$I1987&amp;"b"&amp;ДАННЫЕ!$BI1987&amp;"r"&amp;ДАННЫЕ!$BJ1987&amp;"CD"&amp;IF(ДАННЫЕ!BF1987&gt;0,IF(ДАННЫЕ!BF1987&lt;200,1,IF(ДАННЫЕ!BF1987&lt;350,2,3)),0)&amp;"h"&amp;IF(ДАННЫЕ!$BK1987+ДАННЫЕ!$BL1987+ДАННЫЕ!$BM1987&gt;0,1,0)&amp;"x"&amp;ДАННЫЕ!$BK1987&amp;"y"&amp;ДАННЫЕ!$BL1987&amp;"z"&amp;ДАННЫЕ!$BM1987&amp;"c"&amp;IF(ДАННЫЕ!$BK1987+ДАННЫЕ!$BL1987+ДАННЫЕ!$BM1987=3,1,0)&amp;"a"&amp;IF(ДАННЫЕ!$BQ1987+ДАННЫЕ!$BR1987&gt;0,1,0)&amp;"d"&amp;ДАННЫЕ!$BQ1987&amp;"v"&amp;ДАННЫЕ!$BR1987&amp;"p"&amp;ДАННЫЕ!$BS1987&amp;"n"&amp;ДАННЫЕ!$BU1987&amp;"t"&amp;ДАННЫЕ!$BV1987&amp;"o"&amp;ДАННЫЕ!$BT1987&amp;"l"&amp;IF(ДАННЫЕ!$BN1987&gt;0,1,0)&amp;ДАННЫЕ!$BN1987&amp;"g"&amp;ДАННЫЕ!$BO1987&amp;"s"&amp;ДАННЫЕ!$BP1987&amp;"DZ"&amp;IF(ДАННЫЕ!B1987-ДАННЫЕ!G1987 &lt; 60,IF(ДАННЫЕ!B1987-ДАННЫЕ!G1987 &gt;= 0,1,0),0)&amp;"u"&amp;IF(ДАННЫЕ!$CJ1987&gt;0,1,0)</f>
        <v>brCD0h0xyzc0a0dvpntol0gsDZ1u0</v>
      </c>
      <c r="N1987" s="28" t="str">
        <f ca="1">ДАННЫЕ!$F1987&amp;ДАННЫЕ!$I1987&amp;"g"&amp;B1987&amp;"cf"&amp;D1987&amp;"a"&amp;IF(ДАННЫЕ!$BX1987&gt;0,1,0)&amp;IF(ДАННЫЕ!$BF1987&gt;500,1,IF(ДАННЫЕ!$BF1987&gt;350,2,IF(ДАННЫЕ!$BF1987&gt;=200,3,IF(ДАННЫЕ!$BF1987&gt;=100,4,IF(ДАННЫЕ!$BF1987&gt;=50,5,IF(ДАННЫЕ!$BF1987&lt;50,6,0))))))&amp;"AR"&amp;IF(DATEDIF(ДАННЫЕ!$BX1987,ДАННЫЕ!$F$1,"y")&gt;1,1,0)&amp;"VG"&amp;IF(ДАННЫЕ!$BH1987="0",1,0)&amp;"o"&amp;IF(T1987+ДАННЫЕ!$AF1987+ДАННЫЕ!$AG1987+ДАННЫЕ!$AH1987+ДАННЫЕ!$AI1987+ДАННЫЕ!$AJ1987+ДАННЫЕ!$AP1987+ДАННЫЕ!$AQ1987+ДАННЫЕ!$AR1987+ДАННЫЕ!$AU1987+ДАННЫЕ!$AW1987+ДАННЫЕ!$AS1987+ДАННЫЕ!$AT1987&gt;0,1,0)&amp;"x"&amp;ДАННЫЕ!$AG1987&amp;"p"&amp;IF(ДАННЫЕ!$BY1987&gt;0,1,0)&amp;"v"&amp;IF(ДАННЫЕ!$BZ1987&gt;0,1,0)&amp;"n"&amp;ДАННЫЕ!$CA1987&amp;"t"&amp;ДАННЫЕ!$AY1987&amp;"k"&amp;ДАННЫЕ!$CB1987&amp;"q"&amp;ДАННЫЕ!$CC1987&amp;"w"&amp;ДАННЫЕ!$CD1987&amp;"e"&amp;ДАННЫЕ!$CE1987&amp;"m"&amp;ДАННЫЕ!$CF1987&amp;"c"&amp;ДАННЫЕ!$CG1987&amp;"z"&amp;ДАННЫЕ!$CH1987&amp;"d"&amp;IF(H1987=4,1,0)&amp;"s"&amp;IF(ДАННЫЕ!$J1987=1,0,1)&amp;"u"&amp;IF(ДАННЫЕ!$CJ1987&gt;0,1,0)</f>
        <v>g0cf0a06AR1VG0o0xp0v0ntkqwemczd0s1u0</v>
      </c>
      <c r="O1987" s="28" t="str">
        <f>ДАННЫЕ!$I1987&amp;"g"&amp;B1987&amp;A1987&amp;"f"&amp;P1987&amp;"c"&amp;IF(ДАННЫЕ!$U1987&gt;0,1,0)&amp;"s"&amp;IF(ДАННЫЕ!$Q1987&gt;0,IF(YEAR(ДАННЫЕ!$F$1)=YEAR(ДАННЫЕ!$Q1987),IF(MONTH(ДАННЫЕ!$F$1)=MONTH(ДАННЫЕ!$Q1987),111,11),1),0)&amp;"i"&amp;IF(ДАННЫЕ!$R1987+ДАННЫЕ!$S1987+ДАННЫЕ!$T1987=0,0,1)&amp;"h"&amp;IF(ДАННЫЕ!$P1987&gt;0,1,0)&amp;"p"&amp;IF(ДАННЫЕ!$CI1987&gt;0,IF(YEAR(ДАННЫЕ!$F$1)=YEAR(ДАННЫЕ!$CI1987),IF(MONTH(ДАННЫЕ!$F$1)=MONTH(ДАННЫЕ!$CI1987),111,11),1),0)&amp;"d"&amp;IF(ДАННЫЕ!$CJ1987&gt;0,IF(YEAR(ДАННЫЕ!$F$1)=YEAR(ДАННЫЕ!$CJ1987),IF(MONTH(ДАННЫЕ!$F$1)=MONTH(ДАННЫЕ!$CJ1987),111,11),1),0)&amp;"o"&amp;IF(ДАННЫЕ!$CK1987&gt;0,IF(MONTH(ДАННЫЕ!$F$1)=MONTH(ДАННЫЕ!$CK1987),111,11),0)&amp;"v"&amp;IF(ДАННЫЕ!$BE1987&gt;0,IF(MONTH(ДАННЫЕ!$F$1)=MONTH(ДАННЫЕ!$BE1987),111,11),0)</f>
        <v>g00f0c0s0i0h0p0d0o0v0</v>
      </c>
      <c r="P1987" s="15">
        <f t="shared" si="95"/>
        <v>0</v>
      </c>
      <c r="Q1987" s="15">
        <f>IF(ДАННЫЕ!$F$1&gt;ДАННЫЕ!$N1987,IF(YEAR(ДАННЫЕ!$F$1)=YEAR(ДАННЫЕ!M1987),1,0),0)</f>
        <v>0</v>
      </c>
      <c r="R1987" s="15">
        <f>IF(ДАННЫЕ!$F$1&gt;ДАННЫЕ!$N1987,IF(YEAR(ДАННЫЕ!$F$1)=YEAR(ДАННЫЕ!N1987),1,0),0)</f>
        <v>0</v>
      </c>
      <c r="S1987" s="15">
        <f>IF(ДАННЫЕ!$AA1987="2А",1,IF(ДАННЫЕ!$AA1987="2Б",2,IF(ДАННЫЕ!$AA1987="2В",3,IF(ДАННЫЕ!$AA1987=3,4,IF(ДАННЫЕ!$AA1987="4А",5,IF(ДАННЫЕ!$AA1987="4Б",6,IF(ДАННЫЕ!$AA1987="4В",7,IF(ДАННЫЕ!$AA1987=5,8,0))))))))</f>
        <v>0</v>
      </c>
      <c r="T1987" s="15">
        <f>IF(OR(ДАННЫЕ!$AC1987=2,ДАННЫЕ!$AD1987=2,ДАННЫЕ!$AE1987=2),2,IF(OR(ДАННЫЕ!$AC1987=1,ДАННЫЕ!$AD1987=1,ДАННЫЕ!$AE1987=1),1,0))</f>
        <v>0</v>
      </c>
    </row>
    <row r="1988" spans="1:20" x14ac:dyDescent="0.2">
      <c r="A1988" s="78">
        <f>IF(B1988&gt;0,IF(MONTH(ДАННЫЕ!$F$1)=MONTH(ДАННЫЕ!$B1988),1,0),0)</f>
        <v>0</v>
      </c>
      <c r="B1988" s="14">
        <f>IF(ДАННЫЕ!$B1988&gt;0,IF(YEAR(ДАННЫЕ!$F$1)=YEAR(ДАННЫЕ!$B1988),1,0),0)</f>
        <v>0</v>
      </c>
      <c r="C1988" s="14">
        <f>IF(ДАННЫЕ!$CM1988&gt;0,IF(YEAR(ДАННЫЕ!$F$1)=YEAR(ДАННЫЕ!$CM1988),1,0),0)</f>
        <v>0</v>
      </c>
      <c r="D1988" s="14">
        <f>IF(ДАННЫЕ!$CJ1988&gt;0,IF(ДАННЫЕ!$CL1988&gt;ДАННЫЕ!$F$1,1,IF(ДАННЫЕ!$CL1988&gt;0,0,1)),0)</f>
        <v>0</v>
      </c>
      <c r="E1988" s="43" t="str">
        <f ca="1">IF(ДАННЫЕ!$F$1&gt;0,IF(ДАННЫЕ!$G1988&gt;0,DATEDIF(ДАННЫЕ!$G1988,ДАННЫЕ!$F$1,"y"),""),IF(ДАННЫЕ!$G1988&gt;0,DATEDIF(ДАННЫЕ!$G1988,TODAY(),"y"),""))</f>
        <v/>
      </c>
      <c r="F1988" s="43" t="str">
        <f xml:space="preserve"> IF(ДАННЫЕ!$F1988="М",IF(E1988&gt;=18,IF(E1988&lt;60,1,""),""),"")&amp;IF(ДАННЫЕ!$F1988="Ж",IF(E1988&gt;=18,IF(E1988&lt;55,1,""),""),"")</f>
        <v/>
      </c>
      <c r="G1988" s="43" t="str">
        <f xml:space="preserve"> IF(ДАННЫЕ!$F1988="М",IF(E1988&gt;=60,2,""),"")&amp;IF(ДАННЫЕ!$F1988="Ж",IF(E1988&gt;=55,2,""),"")</f>
        <v/>
      </c>
      <c r="H1988" s="43" t="str">
        <f t="shared" ca="1" si="93"/>
        <v/>
      </c>
      <c r="I1988" s="43" t="str">
        <f t="shared" ca="1" si="94"/>
        <v>03</v>
      </c>
      <c r="J1988" s="28" t="str">
        <f ca="1">ДАННЫЕ!$F1988&amp;H1988&amp;I1988&amp;ДАННЫЕ!$I1988&amp;"m"&amp;IF(ДАННЫЕ!$I1988&gt;0,IF(ДАННЫЕ!$J1988&gt;0,0,1),"")&amp;"f"&amp;IF(ДАННЫЕ!$R1988&gt;0,IF(YEAR(ДАННЫЕ!$F$1)=YEAR(ДАННЫЕ!$R1988),1,0),0)&amp;"z"&amp;ДАННЫЕ!$R1988&amp;"p"&amp;ДАННЫЕ!$S1988&amp;"i"&amp;ДАННЫЕ!$T1988&amp;"h"&amp;ДАННЫЕ!$K1988&amp;"be"&amp;ДАННЫЕ!$BI1988&amp;"CD"&amp;IF(ДАННЫЕ!BF1988&gt;500,4,IF(ДАННЫЕ!BF1988&gt;350,3,IF(ДАННЫЕ!BF1988&gt;200,2,IF(ДАННЫЕ!BF1988&gt;0,1,0))))&amp;"g"&amp;B1988&amp;"d"&amp;H1988&amp;"l"&amp;ДАННЫЕ!AT1988&amp;"a"&amp;ДАННЫЕ!$V1988&amp;"v"&amp;R1988&amp;"k"&amp;ДАННЫЕ!$U1988&amp;"s"&amp;ДАННЫЕ!$Y1988&amp;"t"&amp;ДАННЫЕ!$X1988&amp;"b"&amp;IF(ДАННЫЕ!$Q1988&gt;1,1,0)&amp;"PP"&amp;ДАННЫЕ!Z1988&amp;"c"&amp;S1988&amp;"x"&amp;IF(ДАННЫЕ!$BY1988&gt;0,IF(YEAR(ДАННЫЕ!$F$1)=YEAR(ДАННЫЕ!$BY1988),1,0),0)&amp;"n"&amp;IF(ДАННЫЕ!$BZ1988&gt;0,IF(YEAR(ДАННЫЕ!$F$1)=YEAR(ДАННЫЕ!$BZ1988),1,0),0)&amp;"u"&amp;D1988&amp;"z"&amp;IF(ДАННЫЕ!$CL1988&gt;0,IF(YEAR(ДАННЫЕ!$F$1)&gt;YEAR(ДАННЫЕ!$CL1988),11,12),0)</f>
        <v>03mf0zpihbeCD0g0dlav0kstb0PPc0x0n0u0z0</v>
      </c>
      <c r="K1988" s="28" t="str">
        <f ca="1">ДАННЫЕ!$I1988&amp;"x"&amp;B1988&amp;"w"&amp;IF(T1988+ДАННЫЕ!AD1988+ДАННЫЕ!AE1988+ДАННЫЕ!AF1988+ДАННЫЕ!AG1988+ДАННЫЕ!AH1988+ДАННЫЕ!$AL1988+ДАННЫЕ!AI1988+ДАННЫЕ!AJ1988+ДАННЫЕ!AK1988+ДАННЫЕ!AP1988+ДАННЫЕ!AQ1988+ДАННЫЕ!AR1988+ДАННЫЕ!$AM1988+ДАННЫЕ!$AN1988+ДАННЫЕ!AS1988+ДАННЫЕ!AT1988&gt;0,1,0)&amp;IF(OR(T1988=2,ДАННЫЕ!AD1988=2,ДАННЫЕ!AE1988=2,ДАННЫЕ!AF1988=2,ДАННЫЕ!AG1988=2,ДАННЫЕ!AH1988=2,ДАННЫЕ!$AL1988=2,ДАННЫЕ!AI1988=2,ДАННЫЕ!AJ1988=2,ДАННЫЕ!AK1988=2,ДАННЫЕ!AP1988=2,ДАННЫЕ!AQ1988=2,ДАННЫЕ!AR1988=2,ДАННЫЕ!$AM1988=2,ДАННЫЕ!$AN1988=2,ДАННЫЕ!AS1988=2,ДАННЫЕ!AT1988=2),2,0)&amp;"t"&amp;IF(T1988&gt;0,"1"&amp;T1988,"00")&amp;"f"&amp;IF(ДАННЫЕ!$AC1988,"1"&amp;ДАННЫЕ!$AC1988,"00")&amp;"b"&amp;IF(ДАННЫЕ!$AD1988,"1"&amp;ДАННЫЕ!$AD1988,"00")&amp;"g"&amp;IF(ДАННЫЕ!$AF1988,"1"&amp;ДАННЫЕ!$AF1988,"00")&amp;"c"&amp;IF(ДАННЫЕ!$AG1988,"1"&amp;ДАННЫЕ!$AG1988,"00")&amp;"i"&amp;IF(ДАННЫЕ!$AH1988,"1"&amp;ДАННЫЕ!$AH1988,"00")&amp;"r"&amp;IF(ДАННЫЕ!$AL1988,"1"&amp;ДАННЫЕ!$AL1988,"00")&amp;"m"&amp;IF(ДАННЫЕ!$AI1988,"1"&amp;ДАННЫЕ!$AI1988,"00")&amp;"hS"&amp;IF(ДАННЫЕ!$AJ1988,"1"&amp;ДАННЫЕ!$AJ1988,"00")&amp;"hZ"&amp;IF(ДАННЫЕ!$AK1988,"1"&amp;ДАННЫЕ!$AK1988,"00")&amp;"p"&amp;IF(ДАННЫЕ!$AP1988,"1"&amp;ДАННЫЕ!$AP1988,"00")&amp;"k"&amp;IF(ДАННЫЕ!$AQ1988,"1"&amp;ДАННЫЕ!$AQ1988,"00")&amp;"z"&amp;IF(ДАННЫЕ!$AR1988,"1"&amp;ДАННЫЕ!$AR1988,"00")&amp;"j"&amp;IF(ДАННЫЕ!$AM1988,"1"&amp;ДАННЫЕ!$AM1988,"00")&amp;"n"&amp;IF(ДАННЫЕ!$AN1988,"1"&amp;ДАННЫЕ!$AN1988,"00")&amp;"E"&amp;ДАННЫЕ!BI1988&amp;"L"&amp;ДАННЫЕ!AO1988&amp;"h"&amp;IF(ДАННЫЕ!$AU1988&gt;0,1,0)&amp;"v"&amp;IF(ДАННЫЕ!$AW1988&gt;0,1,0)&amp;"a"&amp;IF(ДАННЫЕ!$AS1988,"1"&amp;ДАННЫЕ!$AS1988,"00")&amp;"s"&amp;IF(ДАННЫЕ!$AT1988,"1"&amp;ДАННЫЕ!$AT1988,"00")&amp;"u"&amp;IF(ДАННЫЕ!$CJ1988&gt;0,1,0)&amp;"y"&amp;B1988&amp;"d"&amp;H1988&amp;"e"&amp;F1988&amp;G1988</f>
        <v>x0w00t00f00b00g00c00i00r00m00hS00hZ00p00k00z00j00n00ELh0v0a00s00u0y0de</v>
      </c>
      <c r="L1988" s="28" t="str">
        <f ca="1">ДАННЫЕ!$I1988&amp;"VN"&amp;IF(ДАННЫЕ!AW1988&gt;0,11,10)&amp;"CD"&amp;IF(ДАННЫЕ!BF1988&gt;500,16,IF(ДАННЫЕ!BF1988&gt;350,15,IF(ДАННЫЕ!BF1988&gt;=200,14,IF(ДАННЫЕ!BF1988&gt;=100,13,IF(ДАННЫЕ!BF1988&gt;=50,12,IF(ДАННЫЕ!BF1988&gt;0,11,10))))))&amp;"AR"&amp;IF(ДАННЫЕ!BX1988&gt;0,1,0)&amp;"GD"&amp;B1988&amp;"VV"&amp;IF(E1988&gt;=5,IF(E1988&lt;18,1,0),0)</f>
        <v>VN10CD10AR0GD0VV0</v>
      </c>
      <c r="M1988" s="28" t="str">
        <f>ДАННЫЕ!$I1988&amp;"b"&amp;ДАННЫЕ!$BI1988&amp;"r"&amp;ДАННЫЕ!$BJ1988&amp;"CD"&amp;IF(ДАННЫЕ!BF1988&gt;0,IF(ДАННЫЕ!BF1988&lt;200,1,IF(ДАННЫЕ!BF1988&lt;350,2,3)),0)&amp;"h"&amp;IF(ДАННЫЕ!$BK1988+ДАННЫЕ!$BL1988+ДАННЫЕ!$BM1988&gt;0,1,0)&amp;"x"&amp;ДАННЫЕ!$BK1988&amp;"y"&amp;ДАННЫЕ!$BL1988&amp;"z"&amp;ДАННЫЕ!$BM1988&amp;"c"&amp;IF(ДАННЫЕ!$BK1988+ДАННЫЕ!$BL1988+ДАННЫЕ!$BM1988=3,1,0)&amp;"a"&amp;IF(ДАННЫЕ!$BQ1988+ДАННЫЕ!$BR1988&gt;0,1,0)&amp;"d"&amp;ДАННЫЕ!$BQ1988&amp;"v"&amp;ДАННЫЕ!$BR1988&amp;"p"&amp;ДАННЫЕ!$BS1988&amp;"n"&amp;ДАННЫЕ!$BU1988&amp;"t"&amp;ДАННЫЕ!$BV1988&amp;"o"&amp;ДАННЫЕ!$BT1988&amp;"l"&amp;IF(ДАННЫЕ!$BN1988&gt;0,1,0)&amp;ДАННЫЕ!$BN1988&amp;"g"&amp;ДАННЫЕ!$BO1988&amp;"s"&amp;ДАННЫЕ!$BP1988&amp;"DZ"&amp;IF(ДАННЫЕ!B1988-ДАННЫЕ!G1988 &lt; 60,IF(ДАННЫЕ!B1988-ДАННЫЕ!G1988 &gt;= 0,1,0),0)&amp;"u"&amp;IF(ДАННЫЕ!$CJ1988&gt;0,1,0)</f>
        <v>brCD0h0xyzc0a0dvpntol0gsDZ1u0</v>
      </c>
      <c r="N1988" s="28" t="str">
        <f ca="1">ДАННЫЕ!$F1988&amp;ДАННЫЕ!$I1988&amp;"g"&amp;B1988&amp;"cf"&amp;D1988&amp;"a"&amp;IF(ДАННЫЕ!$BX1988&gt;0,1,0)&amp;IF(ДАННЫЕ!$BF1988&gt;500,1,IF(ДАННЫЕ!$BF1988&gt;350,2,IF(ДАННЫЕ!$BF1988&gt;=200,3,IF(ДАННЫЕ!$BF1988&gt;=100,4,IF(ДАННЫЕ!$BF1988&gt;=50,5,IF(ДАННЫЕ!$BF1988&lt;50,6,0))))))&amp;"AR"&amp;IF(DATEDIF(ДАННЫЕ!$BX1988,ДАННЫЕ!$F$1,"y")&gt;1,1,0)&amp;"VG"&amp;IF(ДАННЫЕ!$BH1988="0",1,0)&amp;"o"&amp;IF(T1988+ДАННЫЕ!$AF1988+ДАННЫЕ!$AG1988+ДАННЫЕ!$AH1988+ДАННЫЕ!$AI1988+ДАННЫЕ!$AJ1988+ДАННЫЕ!$AP1988+ДАННЫЕ!$AQ1988+ДАННЫЕ!$AR1988+ДАННЫЕ!$AU1988+ДАННЫЕ!$AW1988+ДАННЫЕ!$AS1988+ДАННЫЕ!$AT1988&gt;0,1,0)&amp;"x"&amp;ДАННЫЕ!$AG1988&amp;"p"&amp;IF(ДАННЫЕ!$BY1988&gt;0,1,0)&amp;"v"&amp;IF(ДАННЫЕ!$BZ1988&gt;0,1,0)&amp;"n"&amp;ДАННЫЕ!$CA1988&amp;"t"&amp;ДАННЫЕ!$AY1988&amp;"k"&amp;ДАННЫЕ!$CB1988&amp;"q"&amp;ДАННЫЕ!$CC1988&amp;"w"&amp;ДАННЫЕ!$CD1988&amp;"e"&amp;ДАННЫЕ!$CE1988&amp;"m"&amp;ДАННЫЕ!$CF1988&amp;"c"&amp;ДАННЫЕ!$CG1988&amp;"z"&amp;ДАННЫЕ!$CH1988&amp;"d"&amp;IF(H1988=4,1,0)&amp;"s"&amp;IF(ДАННЫЕ!$J1988=1,0,1)&amp;"u"&amp;IF(ДАННЫЕ!$CJ1988&gt;0,1,0)</f>
        <v>g0cf0a06AR1VG0o0xp0v0ntkqwemczd0s1u0</v>
      </c>
      <c r="O1988" s="28" t="str">
        <f>ДАННЫЕ!$I1988&amp;"g"&amp;B1988&amp;A1988&amp;"f"&amp;P1988&amp;"c"&amp;IF(ДАННЫЕ!$U1988&gt;0,1,0)&amp;"s"&amp;IF(ДАННЫЕ!$Q1988&gt;0,IF(YEAR(ДАННЫЕ!$F$1)=YEAR(ДАННЫЕ!$Q1988),IF(MONTH(ДАННЫЕ!$F$1)=MONTH(ДАННЫЕ!$Q1988),111,11),1),0)&amp;"i"&amp;IF(ДАННЫЕ!$R1988+ДАННЫЕ!$S1988+ДАННЫЕ!$T1988=0,0,1)&amp;"h"&amp;IF(ДАННЫЕ!$P1988&gt;0,1,0)&amp;"p"&amp;IF(ДАННЫЕ!$CI1988&gt;0,IF(YEAR(ДАННЫЕ!$F$1)=YEAR(ДАННЫЕ!$CI1988),IF(MONTH(ДАННЫЕ!$F$1)=MONTH(ДАННЫЕ!$CI1988),111,11),1),0)&amp;"d"&amp;IF(ДАННЫЕ!$CJ1988&gt;0,IF(YEAR(ДАННЫЕ!$F$1)=YEAR(ДАННЫЕ!$CJ1988),IF(MONTH(ДАННЫЕ!$F$1)=MONTH(ДАННЫЕ!$CJ1988),111,11),1),0)&amp;"o"&amp;IF(ДАННЫЕ!$CK1988&gt;0,IF(MONTH(ДАННЫЕ!$F$1)=MONTH(ДАННЫЕ!$CK1988),111,11),0)&amp;"v"&amp;IF(ДАННЫЕ!$BE1988&gt;0,IF(MONTH(ДАННЫЕ!$F$1)=MONTH(ДАННЫЕ!$BE1988),111,11),0)</f>
        <v>g00f0c0s0i0h0p0d0o0v0</v>
      </c>
      <c r="P1988" s="15">
        <f t="shared" si="95"/>
        <v>0</v>
      </c>
      <c r="Q1988" s="15">
        <f>IF(ДАННЫЕ!$F$1&gt;ДАННЫЕ!$N1988,IF(YEAR(ДАННЫЕ!$F$1)=YEAR(ДАННЫЕ!M1988),1,0),0)</f>
        <v>0</v>
      </c>
      <c r="R1988" s="15">
        <f>IF(ДАННЫЕ!$F$1&gt;ДАННЫЕ!$N1988,IF(YEAR(ДАННЫЕ!$F$1)=YEAR(ДАННЫЕ!N1988),1,0),0)</f>
        <v>0</v>
      </c>
      <c r="S1988" s="15">
        <f>IF(ДАННЫЕ!$AA1988="2А",1,IF(ДАННЫЕ!$AA1988="2Б",2,IF(ДАННЫЕ!$AA1988="2В",3,IF(ДАННЫЕ!$AA1988=3,4,IF(ДАННЫЕ!$AA1988="4А",5,IF(ДАННЫЕ!$AA1988="4Б",6,IF(ДАННЫЕ!$AA1988="4В",7,IF(ДАННЫЕ!$AA1988=5,8,0))))))))</f>
        <v>0</v>
      </c>
      <c r="T1988" s="15">
        <f>IF(OR(ДАННЫЕ!$AC1988=2,ДАННЫЕ!$AD1988=2,ДАННЫЕ!$AE1988=2),2,IF(OR(ДАННЫЕ!$AC1988=1,ДАННЫЕ!$AD1988=1,ДАННЫЕ!$AE1988=1),1,0))</f>
        <v>0</v>
      </c>
    </row>
    <row r="1989" spans="1:20" x14ac:dyDescent="0.2">
      <c r="A1989" s="78">
        <f>IF(B1989&gt;0,IF(MONTH(ДАННЫЕ!$F$1)=MONTH(ДАННЫЕ!$B1989),1,0),0)</f>
        <v>0</v>
      </c>
      <c r="B1989" s="14">
        <f>IF(ДАННЫЕ!$B1989&gt;0,IF(YEAR(ДАННЫЕ!$F$1)=YEAR(ДАННЫЕ!$B1989),1,0),0)</f>
        <v>0</v>
      </c>
      <c r="C1989" s="14">
        <f>IF(ДАННЫЕ!$CM1989&gt;0,IF(YEAR(ДАННЫЕ!$F$1)=YEAR(ДАННЫЕ!$CM1989),1,0),0)</f>
        <v>0</v>
      </c>
      <c r="D1989" s="14">
        <f>IF(ДАННЫЕ!$CJ1989&gt;0,IF(ДАННЫЕ!$CL1989&gt;ДАННЫЕ!$F$1,1,IF(ДАННЫЕ!$CL1989&gt;0,0,1)),0)</f>
        <v>0</v>
      </c>
      <c r="E1989" s="43" t="str">
        <f ca="1">IF(ДАННЫЕ!$F$1&gt;0,IF(ДАННЫЕ!$G1989&gt;0,DATEDIF(ДАННЫЕ!$G1989,ДАННЫЕ!$F$1,"y"),""),IF(ДАННЫЕ!$G1989&gt;0,DATEDIF(ДАННЫЕ!$G1989,TODAY(),"y"),""))</f>
        <v/>
      </c>
      <c r="F1989" s="43" t="str">
        <f xml:space="preserve"> IF(ДАННЫЕ!$F1989="М",IF(E1989&gt;=18,IF(E1989&lt;60,1,""),""),"")&amp;IF(ДАННЫЕ!$F1989="Ж",IF(E1989&gt;=18,IF(E1989&lt;55,1,""),""),"")</f>
        <v/>
      </c>
      <c r="G1989" s="43" t="str">
        <f xml:space="preserve"> IF(ДАННЫЕ!$F1989="М",IF(E1989&gt;=60,2,""),"")&amp;IF(ДАННЫЕ!$F1989="Ж",IF(E1989&gt;=55,2,""),"")</f>
        <v/>
      </c>
      <c r="H1989" s="43" t="str">
        <f t="shared" ca="1" si="93"/>
        <v/>
      </c>
      <c r="I1989" s="43" t="str">
        <f t="shared" ca="1" si="94"/>
        <v>03</v>
      </c>
      <c r="J1989" s="28" t="str">
        <f ca="1">ДАННЫЕ!$F1989&amp;H1989&amp;I1989&amp;ДАННЫЕ!$I1989&amp;"m"&amp;IF(ДАННЫЕ!$I1989&gt;0,IF(ДАННЫЕ!$J1989&gt;0,0,1),"")&amp;"f"&amp;IF(ДАННЫЕ!$R1989&gt;0,IF(YEAR(ДАННЫЕ!$F$1)=YEAR(ДАННЫЕ!$R1989),1,0),0)&amp;"z"&amp;ДАННЫЕ!$R1989&amp;"p"&amp;ДАННЫЕ!$S1989&amp;"i"&amp;ДАННЫЕ!$T1989&amp;"h"&amp;ДАННЫЕ!$K1989&amp;"be"&amp;ДАННЫЕ!$BI1989&amp;"CD"&amp;IF(ДАННЫЕ!BF1989&gt;500,4,IF(ДАННЫЕ!BF1989&gt;350,3,IF(ДАННЫЕ!BF1989&gt;200,2,IF(ДАННЫЕ!BF1989&gt;0,1,0))))&amp;"g"&amp;B1989&amp;"d"&amp;H1989&amp;"l"&amp;ДАННЫЕ!AT1989&amp;"a"&amp;ДАННЫЕ!$V1989&amp;"v"&amp;R1989&amp;"k"&amp;ДАННЫЕ!$U1989&amp;"s"&amp;ДАННЫЕ!$Y1989&amp;"t"&amp;ДАННЫЕ!$X1989&amp;"b"&amp;IF(ДАННЫЕ!$Q1989&gt;1,1,0)&amp;"PP"&amp;ДАННЫЕ!Z1989&amp;"c"&amp;S1989&amp;"x"&amp;IF(ДАННЫЕ!$BY1989&gt;0,IF(YEAR(ДАННЫЕ!$F$1)=YEAR(ДАННЫЕ!$BY1989),1,0),0)&amp;"n"&amp;IF(ДАННЫЕ!$BZ1989&gt;0,IF(YEAR(ДАННЫЕ!$F$1)=YEAR(ДАННЫЕ!$BZ1989),1,0),0)&amp;"u"&amp;D1989&amp;"z"&amp;IF(ДАННЫЕ!$CL1989&gt;0,IF(YEAR(ДАННЫЕ!$F$1)&gt;YEAR(ДАННЫЕ!$CL1989),11,12),0)</f>
        <v>03mf0zpihbeCD0g0dlav0kstb0PPc0x0n0u0z0</v>
      </c>
      <c r="K1989" s="28" t="str">
        <f ca="1">ДАННЫЕ!$I1989&amp;"x"&amp;B1989&amp;"w"&amp;IF(T1989+ДАННЫЕ!AD1989+ДАННЫЕ!AE1989+ДАННЫЕ!AF1989+ДАННЫЕ!AG1989+ДАННЫЕ!AH1989+ДАННЫЕ!$AL1989+ДАННЫЕ!AI1989+ДАННЫЕ!AJ1989+ДАННЫЕ!AK1989+ДАННЫЕ!AP1989+ДАННЫЕ!AQ1989+ДАННЫЕ!AR1989+ДАННЫЕ!$AM1989+ДАННЫЕ!$AN1989+ДАННЫЕ!AS1989+ДАННЫЕ!AT1989&gt;0,1,0)&amp;IF(OR(T1989=2,ДАННЫЕ!AD1989=2,ДАННЫЕ!AE1989=2,ДАННЫЕ!AF1989=2,ДАННЫЕ!AG1989=2,ДАННЫЕ!AH1989=2,ДАННЫЕ!$AL1989=2,ДАННЫЕ!AI1989=2,ДАННЫЕ!AJ1989=2,ДАННЫЕ!AK1989=2,ДАННЫЕ!AP1989=2,ДАННЫЕ!AQ1989=2,ДАННЫЕ!AR1989=2,ДАННЫЕ!$AM1989=2,ДАННЫЕ!$AN1989=2,ДАННЫЕ!AS1989=2,ДАННЫЕ!AT1989=2),2,0)&amp;"t"&amp;IF(T1989&gt;0,"1"&amp;T1989,"00")&amp;"f"&amp;IF(ДАННЫЕ!$AC1989,"1"&amp;ДАННЫЕ!$AC1989,"00")&amp;"b"&amp;IF(ДАННЫЕ!$AD1989,"1"&amp;ДАННЫЕ!$AD1989,"00")&amp;"g"&amp;IF(ДАННЫЕ!$AF1989,"1"&amp;ДАННЫЕ!$AF1989,"00")&amp;"c"&amp;IF(ДАННЫЕ!$AG1989,"1"&amp;ДАННЫЕ!$AG1989,"00")&amp;"i"&amp;IF(ДАННЫЕ!$AH1989,"1"&amp;ДАННЫЕ!$AH1989,"00")&amp;"r"&amp;IF(ДАННЫЕ!$AL1989,"1"&amp;ДАННЫЕ!$AL1989,"00")&amp;"m"&amp;IF(ДАННЫЕ!$AI1989,"1"&amp;ДАННЫЕ!$AI1989,"00")&amp;"hS"&amp;IF(ДАННЫЕ!$AJ1989,"1"&amp;ДАННЫЕ!$AJ1989,"00")&amp;"hZ"&amp;IF(ДАННЫЕ!$AK1989,"1"&amp;ДАННЫЕ!$AK1989,"00")&amp;"p"&amp;IF(ДАННЫЕ!$AP1989,"1"&amp;ДАННЫЕ!$AP1989,"00")&amp;"k"&amp;IF(ДАННЫЕ!$AQ1989,"1"&amp;ДАННЫЕ!$AQ1989,"00")&amp;"z"&amp;IF(ДАННЫЕ!$AR1989,"1"&amp;ДАННЫЕ!$AR1989,"00")&amp;"j"&amp;IF(ДАННЫЕ!$AM1989,"1"&amp;ДАННЫЕ!$AM1989,"00")&amp;"n"&amp;IF(ДАННЫЕ!$AN1989,"1"&amp;ДАННЫЕ!$AN1989,"00")&amp;"E"&amp;ДАННЫЕ!BI1989&amp;"L"&amp;ДАННЫЕ!AO1989&amp;"h"&amp;IF(ДАННЫЕ!$AU1989&gt;0,1,0)&amp;"v"&amp;IF(ДАННЫЕ!$AW1989&gt;0,1,0)&amp;"a"&amp;IF(ДАННЫЕ!$AS1989,"1"&amp;ДАННЫЕ!$AS1989,"00")&amp;"s"&amp;IF(ДАННЫЕ!$AT1989,"1"&amp;ДАННЫЕ!$AT1989,"00")&amp;"u"&amp;IF(ДАННЫЕ!$CJ1989&gt;0,1,0)&amp;"y"&amp;B1989&amp;"d"&amp;H1989&amp;"e"&amp;F1989&amp;G1989</f>
        <v>x0w00t00f00b00g00c00i00r00m00hS00hZ00p00k00z00j00n00ELh0v0a00s00u0y0de</v>
      </c>
      <c r="L1989" s="28" t="str">
        <f ca="1">ДАННЫЕ!$I1989&amp;"VN"&amp;IF(ДАННЫЕ!AW1989&gt;0,11,10)&amp;"CD"&amp;IF(ДАННЫЕ!BF1989&gt;500,16,IF(ДАННЫЕ!BF1989&gt;350,15,IF(ДАННЫЕ!BF1989&gt;=200,14,IF(ДАННЫЕ!BF1989&gt;=100,13,IF(ДАННЫЕ!BF1989&gt;=50,12,IF(ДАННЫЕ!BF1989&gt;0,11,10))))))&amp;"AR"&amp;IF(ДАННЫЕ!BX1989&gt;0,1,0)&amp;"GD"&amp;B1989&amp;"VV"&amp;IF(E1989&gt;=5,IF(E1989&lt;18,1,0),0)</f>
        <v>VN10CD10AR0GD0VV0</v>
      </c>
      <c r="M1989" s="28" t="str">
        <f>ДАННЫЕ!$I1989&amp;"b"&amp;ДАННЫЕ!$BI1989&amp;"r"&amp;ДАННЫЕ!$BJ1989&amp;"CD"&amp;IF(ДАННЫЕ!BF1989&gt;0,IF(ДАННЫЕ!BF1989&lt;200,1,IF(ДАННЫЕ!BF1989&lt;350,2,3)),0)&amp;"h"&amp;IF(ДАННЫЕ!$BK1989+ДАННЫЕ!$BL1989+ДАННЫЕ!$BM1989&gt;0,1,0)&amp;"x"&amp;ДАННЫЕ!$BK1989&amp;"y"&amp;ДАННЫЕ!$BL1989&amp;"z"&amp;ДАННЫЕ!$BM1989&amp;"c"&amp;IF(ДАННЫЕ!$BK1989+ДАННЫЕ!$BL1989+ДАННЫЕ!$BM1989=3,1,0)&amp;"a"&amp;IF(ДАННЫЕ!$BQ1989+ДАННЫЕ!$BR1989&gt;0,1,0)&amp;"d"&amp;ДАННЫЕ!$BQ1989&amp;"v"&amp;ДАННЫЕ!$BR1989&amp;"p"&amp;ДАННЫЕ!$BS1989&amp;"n"&amp;ДАННЫЕ!$BU1989&amp;"t"&amp;ДАННЫЕ!$BV1989&amp;"o"&amp;ДАННЫЕ!$BT1989&amp;"l"&amp;IF(ДАННЫЕ!$BN1989&gt;0,1,0)&amp;ДАННЫЕ!$BN1989&amp;"g"&amp;ДАННЫЕ!$BO1989&amp;"s"&amp;ДАННЫЕ!$BP1989&amp;"DZ"&amp;IF(ДАННЫЕ!B1989-ДАННЫЕ!G1989 &lt; 60,IF(ДАННЫЕ!B1989-ДАННЫЕ!G1989 &gt;= 0,1,0),0)&amp;"u"&amp;IF(ДАННЫЕ!$CJ1989&gt;0,1,0)</f>
        <v>brCD0h0xyzc0a0dvpntol0gsDZ1u0</v>
      </c>
      <c r="N1989" s="28" t="str">
        <f ca="1">ДАННЫЕ!$F1989&amp;ДАННЫЕ!$I1989&amp;"g"&amp;B1989&amp;"cf"&amp;D1989&amp;"a"&amp;IF(ДАННЫЕ!$BX1989&gt;0,1,0)&amp;IF(ДАННЫЕ!$BF1989&gt;500,1,IF(ДАННЫЕ!$BF1989&gt;350,2,IF(ДАННЫЕ!$BF1989&gt;=200,3,IF(ДАННЫЕ!$BF1989&gt;=100,4,IF(ДАННЫЕ!$BF1989&gt;=50,5,IF(ДАННЫЕ!$BF1989&lt;50,6,0))))))&amp;"AR"&amp;IF(DATEDIF(ДАННЫЕ!$BX1989,ДАННЫЕ!$F$1,"y")&gt;1,1,0)&amp;"VG"&amp;IF(ДАННЫЕ!$BH1989="0",1,0)&amp;"o"&amp;IF(T1989+ДАННЫЕ!$AF1989+ДАННЫЕ!$AG1989+ДАННЫЕ!$AH1989+ДАННЫЕ!$AI1989+ДАННЫЕ!$AJ1989+ДАННЫЕ!$AP1989+ДАННЫЕ!$AQ1989+ДАННЫЕ!$AR1989+ДАННЫЕ!$AU1989+ДАННЫЕ!$AW1989+ДАННЫЕ!$AS1989+ДАННЫЕ!$AT1989&gt;0,1,0)&amp;"x"&amp;ДАННЫЕ!$AG1989&amp;"p"&amp;IF(ДАННЫЕ!$BY1989&gt;0,1,0)&amp;"v"&amp;IF(ДАННЫЕ!$BZ1989&gt;0,1,0)&amp;"n"&amp;ДАННЫЕ!$CA1989&amp;"t"&amp;ДАННЫЕ!$AY1989&amp;"k"&amp;ДАННЫЕ!$CB1989&amp;"q"&amp;ДАННЫЕ!$CC1989&amp;"w"&amp;ДАННЫЕ!$CD1989&amp;"e"&amp;ДАННЫЕ!$CE1989&amp;"m"&amp;ДАННЫЕ!$CF1989&amp;"c"&amp;ДАННЫЕ!$CG1989&amp;"z"&amp;ДАННЫЕ!$CH1989&amp;"d"&amp;IF(H1989=4,1,0)&amp;"s"&amp;IF(ДАННЫЕ!$J1989=1,0,1)&amp;"u"&amp;IF(ДАННЫЕ!$CJ1989&gt;0,1,0)</f>
        <v>g0cf0a06AR1VG0o0xp0v0ntkqwemczd0s1u0</v>
      </c>
      <c r="O1989" s="28" t="str">
        <f>ДАННЫЕ!$I1989&amp;"g"&amp;B1989&amp;A1989&amp;"f"&amp;P1989&amp;"c"&amp;IF(ДАННЫЕ!$U1989&gt;0,1,0)&amp;"s"&amp;IF(ДАННЫЕ!$Q1989&gt;0,IF(YEAR(ДАННЫЕ!$F$1)=YEAR(ДАННЫЕ!$Q1989),IF(MONTH(ДАННЫЕ!$F$1)=MONTH(ДАННЫЕ!$Q1989),111,11),1),0)&amp;"i"&amp;IF(ДАННЫЕ!$R1989+ДАННЫЕ!$S1989+ДАННЫЕ!$T1989=0,0,1)&amp;"h"&amp;IF(ДАННЫЕ!$P1989&gt;0,1,0)&amp;"p"&amp;IF(ДАННЫЕ!$CI1989&gt;0,IF(YEAR(ДАННЫЕ!$F$1)=YEAR(ДАННЫЕ!$CI1989),IF(MONTH(ДАННЫЕ!$F$1)=MONTH(ДАННЫЕ!$CI1989),111,11),1),0)&amp;"d"&amp;IF(ДАННЫЕ!$CJ1989&gt;0,IF(YEAR(ДАННЫЕ!$F$1)=YEAR(ДАННЫЕ!$CJ1989),IF(MONTH(ДАННЫЕ!$F$1)=MONTH(ДАННЫЕ!$CJ1989),111,11),1),0)&amp;"o"&amp;IF(ДАННЫЕ!$CK1989&gt;0,IF(MONTH(ДАННЫЕ!$F$1)=MONTH(ДАННЫЕ!$CK1989),111,11),0)&amp;"v"&amp;IF(ДАННЫЕ!$BE1989&gt;0,IF(MONTH(ДАННЫЕ!$F$1)=MONTH(ДАННЫЕ!$BE1989),111,11),0)</f>
        <v>g00f0c0s0i0h0p0d0o0v0</v>
      </c>
      <c r="P1989" s="15">
        <f t="shared" si="95"/>
        <v>0</v>
      </c>
      <c r="Q1989" s="15">
        <f>IF(ДАННЫЕ!$F$1&gt;ДАННЫЕ!$N1989,IF(YEAR(ДАННЫЕ!$F$1)=YEAR(ДАННЫЕ!M1989),1,0),0)</f>
        <v>0</v>
      </c>
      <c r="R1989" s="15">
        <f>IF(ДАННЫЕ!$F$1&gt;ДАННЫЕ!$N1989,IF(YEAR(ДАННЫЕ!$F$1)=YEAR(ДАННЫЕ!N1989),1,0),0)</f>
        <v>0</v>
      </c>
      <c r="S1989" s="15">
        <f>IF(ДАННЫЕ!$AA1989="2А",1,IF(ДАННЫЕ!$AA1989="2Б",2,IF(ДАННЫЕ!$AA1989="2В",3,IF(ДАННЫЕ!$AA1989=3,4,IF(ДАННЫЕ!$AA1989="4А",5,IF(ДАННЫЕ!$AA1989="4Б",6,IF(ДАННЫЕ!$AA1989="4В",7,IF(ДАННЫЕ!$AA1989=5,8,0))))))))</f>
        <v>0</v>
      </c>
      <c r="T1989" s="15">
        <f>IF(OR(ДАННЫЕ!$AC1989=2,ДАННЫЕ!$AD1989=2,ДАННЫЕ!$AE1989=2),2,IF(OR(ДАННЫЕ!$AC1989=1,ДАННЫЕ!$AD1989=1,ДАННЫЕ!$AE1989=1),1,0))</f>
        <v>0</v>
      </c>
    </row>
    <row r="1990" spans="1:20" x14ac:dyDescent="0.2">
      <c r="A1990" s="78">
        <f>IF(B1990&gt;0,IF(MONTH(ДАННЫЕ!$F$1)=MONTH(ДАННЫЕ!$B1990),1,0),0)</f>
        <v>0</v>
      </c>
      <c r="B1990" s="14">
        <f>IF(ДАННЫЕ!$B1990&gt;0,IF(YEAR(ДАННЫЕ!$F$1)=YEAR(ДАННЫЕ!$B1990),1,0),0)</f>
        <v>0</v>
      </c>
      <c r="C1990" s="14">
        <f>IF(ДАННЫЕ!$CM1990&gt;0,IF(YEAR(ДАННЫЕ!$F$1)=YEAR(ДАННЫЕ!$CM1990),1,0),0)</f>
        <v>0</v>
      </c>
      <c r="D1990" s="14">
        <f>IF(ДАННЫЕ!$CJ1990&gt;0,IF(ДАННЫЕ!$CL1990&gt;ДАННЫЕ!$F$1,1,IF(ДАННЫЕ!$CL1990&gt;0,0,1)),0)</f>
        <v>0</v>
      </c>
      <c r="E1990" s="43" t="str">
        <f ca="1">IF(ДАННЫЕ!$F$1&gt;0,IF(ДАННЫЕ!$G1990&gt;0,DATEDIF(ДАННЫЕ!$G1990,ДАННЫЕ!$F$1,"y"),""),IF(ДАННЫЕ!$G1990&gt;0,DATEDIF(ДАННЫЕ!$G1990,TODAY(),"y"),""))</f>
        <v/>
      </c>
      <c r="F1990" s="43" t="str">
        <f xml:space="preserve"> IF(ДАННЫЕ!$F1990="М",IF(E1990&gt;=18,IF(E1990&lt;60,1,""),""),"")&amp;IF(ДАННЫЕ!$F1990="Ж",IF(E1990&gt;=18,IF(E1990&lt;55,1,""),""),"")</f>
        <v/>
      </c>
      <c r="G1990" s="43" t="str">
        <f xml:space="preserve"> IF(ДАННЫЕ!$F1990="М",IF(E1990&gt;=60,2,""),"")&amp;IF(ДАННЫЕ!$F1990="Ж",IF(E1990&gt;=55,2,""),"")</f>
        <v/>
      </c>
      <c r="H1990" s="43" t="str">
        <f t="shared" ca="1" si="93"/>
        <v/>
      </c>
      <c r="I1990" s="43" t="str">
        <f t="shared" ca="1" si="94"/>
        <v>03</v>
      </c>
      <c r="J1990" s="28" t="str">
        <f ca="1">ДАННЫЕ!$F1990&amp;H1990&amp;I1990&amp;ДАННЫЕ!$I1990&amp;"m"&amp;IF(ДАННЫЕ!$I1990&gt;0,IF(ДАННЫЕ!$J1990&gt;0,0,1),"")&amp;"f"&amp;IF(ДАННЫЕ!$R1990&gt;0,IF(YEAR(ДАННЫЕ!$F$1)=YEAR(ДАННЫЕ!$R1990),1,0),0)&amp;"z"&amp;ДАННЫЕ!$R1990&amp;"p"&amp;ДАННЫЕ!$S1990&amp;"i"&amp;ДАННЫЕ!$T1990&amp;"h"&amp;ДАННЫЕ!$K1990&amp;"be"&amp;ДАННЫЕ!$BI1990&amp;"CD"&amp;IF(ДАННЫЕ!BF1990&gt;500,4,IF(ДАННЫЕ!BF1990&gt;350,3,IF(ДАННЫЕ!BF1990&gt;200,2,IF(ДАННЫЕ!BF1990&gt;0,1,0))))&amp;"g"&amp;B1990&amp;"d"&amp;H1990&amp;"l"&amp;ДАННЫЕ!AT1990&amp;"a"&amp;ДАННЫЕ!$V1990&amp;"v"&amp;R1990&amp;"k"&amp;ДАННЫЕ!$U1990&amp;"s"&amp;ДАННЫЕ!$Y1990&amp;"t"&amp;ДАННЫЕ!$X1990&amp;"b"&amp;IF(ДАННЫЕ!$Q1990&gt;1,1,0)&amp;"PP"&amp;ДАННЫЕ!Z1990&amp;"c"&amp;S1990&amp;"x"&amp;IF(ДАННЫЕ!$BY1990&gt;0,IF(YEAR(ДАННЫЕ!$F$1)=YEAR(ДАННЫЕ!$BY1990),1,0),0)&amp;"n"&amp;IF(ДАННЫЕ!$BZ1990&gt;0,IF(YEAR(ДАННЫЕ!$F$1)=YEAR(ДАННЫЕ!$BZ1990),1,0),0)&amp;"u"&amp;D1990&amp;"z"&amp;IF(ДАННЫЕ!$CL1990&gt;0,IF(YEAR(ДАННЫЕ!$F$1)&gt;YEAR(ДАННЫЕ!$CL1990),11,12),0)</f>
        <v>03mf0zpihbeCD0g0dlav0kstb0PPc0x0n0u0z0</v>
      </c>
      <c r="K1990" s="28" t="str">
        <f ca="1">ДАННЫЕ!$I1990&amp;"x"&amp;B1990&amp;"w"&amp;IF(T1990+ДАННЫЕ!AD1990+ДАННЫЕ!AE1990+ДАННЫЕ!AF1990+ДАННЫЕ!AG1990+ДАННЫЕ!AH1990+ДАННЫЕ!$AL1990+ДАННЫЕ!AI1990+ДАННЫЕ!AJ1990+ДАННЫЕ!AK1990+ДАННЫЕ!AP1990+ДАННЫЕ!AQ1990+ДАННЫЕ!AR1990+ДАННЫЕ!$AM1990+ДАННЫЕ!$AN1990+ДАННЫЕ!AS1990+ДАННЫЕ!AT1990&gt;0,1,0)&amp;IF(OR(T1990=2,ДАННЫЕ!AD1990=2,ДАННЫЕ!AE1990=2,ДАННЫЕ!AF1990=2,ДАННЫЕ!AG1990=2,ДАННЫЕ!AH1990=2,ДАННЫЕ!$AL1990=2,ДАННЫЕ!AI1990=2,ДАННЫЕ!AJ1990=2,ДАННЫЕ!AK1990=2,ДАННЫЕ!AP1990=2,ДАННЫЕ!AQ1990=2,ДАННЫЕ!AR1990=2,ДАННЫЕ!$AM1990=2,ДАННЫЕ!$AN1990=2,ДАННЫЕ!AS1990=2,ДАННЫЕ!AT1990=2),2,0)&amp;"t"&amp;IF(T1990&gt;0,"1"&amp;T1990,"00")&amp;"f"&amp;IF(ДАННЫЕ!$AC1990,"1"&amp;ДАННЫЕ!$AC1990,"00")&amp;"b"&amp;IF(ДАННЫЕ!$AD1990,"1"&amp;ДАННЫЕ!$AD1990,"00")&amp;"g"&amp;IF(ДАННЫЕ!$AF1990,"1"&amp;ДАННЫЕ!$AF1990,"00")&amp;"c"&amp;IF(ДАННЫЕ!$AG1990,"1"&amp;ДАННЫЕ!$AG1990,"00")&amp;"i"&amp;IF(ДАННЫЕ!$AH1990,"1"&amp;ДАННЫЕ!$AH1990,"00")&amp;"r"&amp;IF(ДАННЫЕ!$AL1990,"1"&amp;ДАННЫЕ!$AL1990,"00")&amp;"m"&amp;IF(ДАННЫЕ!$AI1990,"1"&amp;ДАННЫЕ!$AI1990,"00")&amp;"hS"&amp;IF(ДАННЫЕ!$AJ1990,"1"&amp;ДАННЫЕ!$AJ1990,"00")&amp;"hZ"&amp;IF(ДАННЫЕ!$AK1990,"1"&amp;ДАННЫЕ!$AK1990,"00")&amp;"p"&amp;IF(ДАННЫЕ!$AP1990,"1"&amp;ДАННЫЕ!$AP1990,"00")&amp;"k"&amp;IF(ДАННЫЕ!$AQ1990,"1"&amp;ДАННЫЕ!$AQ1990,"00")&amp;"z"&amp;IF(ДАННЫЕ!$AR1990,"1"&amp;ДАННЫЕ!$AR1990,"00")&amp;"j"&amp;IF(ДАННЫЕ!$AM1990,"1"&amp;ДАННЫЕ!$AM1990,"00")&amp;"n"&amp;IF(ДАННЫЕ!$AN1990,"1"&amp;ДАННЫЕ!$AN1990,"00")&amp;"E"&amp;ДАННЫЕ!BI1990&amp;"L"&amp;ДАННЫЕ!AO1990&amp;"h"&amp;IF(ДАННЫЕ!$AU1990&gt;0,1,0)&amp;"v"&amp;IF(ДАННЫЕ!$AW1990&gt;0,1,0)&amp;"a"&amp;IF(ДАННЫЕ!$AS1990,"1"&amp;ДАННЫЕ!$AS1990,"00")&amp;"s"&amp;IF(ДАННЫЕ!$AT1990,"1"&amp;ДАННЫЕ!$AT1990,"00")&amp;"u"&amp;IF(ДАННЫЕ!$CJ1990&gt;0,1,0)&amp;"y"&amp;B1990&amp;"d"&amp;H1990&amp;"e"&amp;F1990&amp;G1990</f>
        <v>x0w00t00f00b00g00c00i00r00m00hS00hZ00p00k00z00j00n00ELh0v0a00s00u0y0de</v>
      </c>
      <c r="L1990" s="28" t="str">
        <f ca="1">ДАННЫЕ!$I1990&amp;"VN"&amp;IF(ДАННЫЕ!AW1990&gt;0,11,10)&amp;"CD"&amp;IF(ДАННЫЕ!BF1990&gt;500,16,IF(ДАННЫЕ!BF1990&gt;350,15,IF(ДАННЫЕ!BF1990&gt;=200,14,IF(ДАННЫЕ!BF1990&gt;=100,13,IF(ДАННЫЕ!BF1990&gt;=50,12,IF(ДАННЫЕ!BF1990&gt;0,11,10))))))&amp;"AR"&amp;IF(ДАННЫЕ!BX1990&gt;0,1,0)&amp;"GD"&amp;B1990&amp;"VV"&amp;IF(E1990&gt;=5,IF(E1990&lt;18,1,0),0)</f>
        <v>VN10CD10AR0GD0VV0</v>
      </c>
      <c r="M1990" s="28" t="str">
        <f>ДАННЫЕ!$I1990&amp;"b"&amp;ДАННЫЕ!$BI1990&amp;"r"&amp;ДАННЫЕ!$BJ1990&amp;"CD"&amp;IF(ДАННЫЕ!BF1990&gt;0,IF(ДАННЫЕ!BF1990&lt;200,1,IF(ДАННЫЕ!BF1990&lt;350,2,3)),0)&amp;"h"&amp;IF(ДАННЫЕ!$BK1990+ДАННЫЕ!$BL1990+ДАННЫЕ!$BM1990&gt;0,1,0)&amp;"x"&amp;ДАННЫЕ!$BK1990&amp;"y"&amp;ДАННЫЕ!$BL1990&amp;"z"&amp;ДАННЫЕ!$BM1990&amp;"c"&amp;IF(ДАННЫЕ!$BK1990+ДАННЫЕ!$BL1990+ДАННЫЕ!$BM1990=3,1,0)&amp;"a"&amp;IF(ДАННЫЕ!$BQ1990+ДАННЫЕ!$BR1990&gt;0,1,0)&amp;"d"&amp;ДАННЫЕ!$BQ1990&amp;"v"&amp;ДАННЫЕ!$BR1990&amp;"p"&amp;ДАННЫЕ!$BS1990&amp;"n"&amp;ДАННЫЕ!$BU1990&amp;"t"&amp;ДАННЫЕ!$BV1990&amp;"o"&amp;ДАННЫЕ!$BT1990&amp;"l"&amp;IF(ДАННЫЕ!$BN1990&gt;0,1,0)&amp;ДАННЫЕ!$BN1990&amp;"g"&amp;ДАННЫЕ!$BO1990&amp;"s"&amp;ДАННЫЕ!$BP1990&amp;"DZ"&amp;IF(ДАННЫЕ!B1990-ДАННЫЕ!G1990 &lt; 60,IF(ДАННЫЕ!B1990-ДАННЫЕ!G1990 &gt;= 0,1,0),0)&amp;"u"&amp;IF(ДАННЫЕ!$CJ1990&gt;0,1,0)</f>
        <v>brCD0h0xyzc0a0dvpntol0gsDZ1u0</v>
      </c>
      <c r="N1990" s="28" t="str">
        <f ca="1">ДАННЫЕ!$F1990&amp;ДАННЫЕ!$I1990&amp;"g"&amp;B1990&amp;"cf"&amp;D1990&amp;"a"&amp;IF(ДАННЫЕ!$BX1990&gt;0,1,0)&amp;IF(ДАННЫЕ!$BF1990&gt;500,1,IF(ДАННЫЕ!$BF1990&gt;350,2,IF(ДАННЫЕ!$BF1990&gt;=200,3,IF(ДАННЫЕ!$BF1990&gt;=100,4,IF(ДАННЫЕ!$BF1990&gt;=50,5,IF(ДАННЫЕ!$BF1990&lt;50,6,0))))))&amp;"AR"&amp;IF(DATEDIF(ДАННЫЕ!$BX1990,ДАННЫЕ!$F$1,"y")&gt;1,1,0)&amp;"VG"&amp;IF(ДАННЫЕ!$BH1990="0",1,0)&amp;"o"&amp;IF(T1990+ДАННЫЕ!$AF1990+ДАННЫЕ!$AG1990+ДАННЫЕ!$AH1990+ДАННЫЕ!$AI1990+ДАННЫЕ!$AJ1990+ДАННЫЕ!$AP1990+ДАННЫЕ!$AQ1990+ДАННЫЕ!$AR1990+ДАННЫЕ!$AU1990+ДАННЫЕ!$AW1990+ДАННЫЕ!$AS1990+ДАННЫЕ!$AT1990&gt;0,1,0)&amp;"x"&amp;ДАННЫЕ!$AG1990&amp;"p"&amp;IF(ДАННЫЕ!$BY1990&gt;0,1,0)&amp;"v"&amp;IF(ДАННЫЕ!$BZ1990&gt;0,1,0)&amp;"n"&amp;ДАННЫЕ!$CA1990&amp;"t"&amp;ДАННЫЕ!$AY1990&amp;"k"&amp;ДАННЫЕ!$CB1990&amp;"q"&amp;ДАННЫЕ!$CC1990&amp;"w"&amp;ДАННЫЕ!$CD1990&amp;"e"&amp;ДАННЫЕ!$CE1990&amp;"m"&amp;ДАННЫЕ!$CF1990&amp;"c"&amp;ДАННЫЕ!$CG1990&amp;"z"&amp;ДАННЫЕ!$CH1990&amp;"d"&amp;IF(H1990=4,1,0)&amp;"s"&amp;IF(ДАННЫЕ!$J1990=1,0,1)&amp;"u"&amp;IF(ДАННЫЕ!$CJ1990&gt;0,1,0)</f>
        <v>g0cf0a06AR1VG0o0xp0v0ntkqwemczd0s1u0</v>
      </c>
      <c r="O1990" s="28" t="str">
        <f>ДАННЫЕ!$I1990&amp;"g"&amp;B1990&amp;A1990&amp;"f"&amp;P1990&amp;"c"&amp;IF(ДАННЫЕ!$U1990&gt;0,1,0)&amp;"s"&amp;IF(ДАННЫЕ!$Q1990&gt;0,IF(YEAR(ДАННЫЕ!$F$1)=YEAR(ДАННЫЕ!$Q1990),IF(MONTH(ДАННЫЕ!$F$1)=MONTH(ДАННЫЕ!$Q1990),111,11),1),0)&amp;"i"&amp;IF(ДАННЫЕ!$R1990+ДАННЫЕ!$S1990+ДАННЫЕ!$T1990=0,0,1)&amp;"h"&amp;IF(ДАННЫЕ!$P1990&gt;0,1,0)&amp;"p"&amp;IF(ДАННЫЕ!$CI1990&gt;0,IF(YEAR(ДАННЫЕ!$F$1)=YEAR(ДАННЫЕ!$CI1990),IF(MONTH(ДАННЫЕ!$F$1)=MONTH(ДАННЫЕ!$CI1990),111,11),1),0)&amp;"d"&amp;IF(ДАННЫЕ!$CJ1990&gt;0,IF(YEAR(ДАННЫЕ!$F$1)=YEAR(ДАННЫЕ!$CJ1990),IF(MONTH(ДАННЫЕ!$F$1)=MONTH(ДАННЫЕ!$CJ1990),111,11),1),0)&amp;"o"&amp;IF(ДАННЫЕ!$CK1990&gt;0,IF(MONTH(ДАННЫЕ!$F$1)=MONTH(ДАННЫЕ!$CK1990),111,11),0)&amp;"v"&amp;IF(ДАННЫЕ!$BE1990&gt;0,IF(MONTH(ДАННЫЕ!$F$1)=MONTH(ДАННЫЕ!$BE1990),111,11),0)</f>
        <v>g00f0c0s0i0h0p0d0o0v0</v>
      </c>
      <c r="P1990" s="15">
        <f t="shared" si="95"/>
        <v>0</v>
      </c>
      <c r="Q1990" s="15">
        <f>IF(ДАННЫЕ!$F$1&gt;ДАННЫЕ!$N1990,IF(YEAR(ДАННЫЕ!$F$1)=YEAR(ДАННЫЕ!M1990),1,0),0)</f>
        <v>0</v>
      </c>
      <c r="R1990" s="15">
        <f>IF(ДАННЫЕ!$F$1&gt;ДАННЫЕ!$N1990,IF(YEAR(ДАННЫЕ!$F$1)=YEAR(ДАННЫЕ!N1990),1,0),0)</f>
        <v>0</v>
      </c>
      <c r="S1990" s="15">
        <f>IF(ДАННЫЕ!$AA1990="2А",1,IF(ДАННЫЕ!$AA1990="2Б",2,IF(ДАННЫЕ!$AA1990="2В",3,IF(ДАННЫЕ!$AA1990=3,4,IF(ДАННЫЕ!$AA1990="4А",5,IF(ДАННЫЕ!$AA1990="4Б",6,IF(ДАННЫЕ!$AA1990="4В",7,IF(ДАННЫЕ!$AA1990=5,8,0))))))))</f>
        <v>0</v>
      </c>
      <c r="T1990" s="15">
        <f>IF(OR(ДАННЫЕ!$AC1990=2,ДАННЫЕ!$AD1990=2,ДАННЫЕ!$AE1990=2),2,IF(OR(ДАННЫЕ!$AC1990=1,ДАННЫЕ!$AD1990=1,ДАННЫЕ!$AE1990=1),1,0))</f>
        <v>0</v>
      </c>
    </row>
    <row r="1991" spans="1:20" x14ac:dyDescent="0.2">
      <c r="A1991" s="78">
        <f>IF(B1991&gt;0,IF(MONTH(ДАННЫЕ!$F$1)=MONTH(ДАННЫЕ!$B1991),1,0),0)</f>
        <v>0</v>
      </c>
      <c r="B1991" s="14">
        <f>IF(ДАННЫЕ!$B1991&gt;0,IF(YEAR(ДАННЫЕ!$F$1)=YEAR(ДАННЫЕ!$B1991),1,0),0)</f>
        <v>0</v>
      </c>
      <c r="C1991" s="14">
        <f>IF(ДАННЫЕ!$CM1991&gt;0,IF(YEAR(ДАННЫЕ!$F$1)=YEAR(ДАННЫЕ!$CM1991),1,0),0)</f>
        <v>0</v>
      </c>
      <c r="D1991" s="14">
        <f>IF(ДАННЫЕ!$CJ1991&gt;0,IF(ДАННЫЕ!$CL1991&gt;ДАННЫЕ!$F$1,1,IF(ДАННЫЕ!$CL1991&gt;0,0,1)),0)</f>
        <v>0</v>
      </c>
      <c r="E1991" s="43" t="str">
        <f ca="1">IF(ДАННЫЕ!$F$1&gt;0,IF(ДАННЫЕ!$G1991&gt;0,DATEDIF(ДАННЫЕ!$G1991,ДАННЫЕ!$F$1,"y"),""),IF(ДАННЫЕ!$G1991&gt;0,DATEDIF(ДАННЫЕ!$G1991,TODAY(),"y"),""))</f>
        <v/>
      </c>
      <c r="F1991" s="43" t="str">
        <f xml:space="preserve"> IF(ДАННЫЕ!$F1991="М",IF(E1991&gt;=18,IF(E1991&lt;60,1,""),""),"")&amp;IF(ДАННЫЕ!$F1991="Ж",IF(E1991&gt;=18,IF(E1991&lt;55,1,""),""),"")</f>
        <v/>
      </c>
      <c r="G1991" s="43" t="str">
        <f xml:space="preserve"> IF(ДАННЫЕ!$F1991="М",IF(E1991&gt;=60,2,""),"")&amp;IF(ДАННЫЕ!$F1991="Ж",IF(E1991&gt;=55,2,""),"")</f>
        <v/>
      </c>
      <c r="H1991" s="43" t="str">
        <f t="shared" ca="1" si="93"/>
        <v/>
      </c>
      <c r="I1991" s="43" t="str">
        <f t="shared" ca="1" si="94"/>
        <v>03</v>
      </c>
      <c r="J1991" s="28" t="str">
        <f ca="1">ДАННЫЕ!$F1991&amp;H1991&amp;I1991&amp;ДАННЫЕ!$I1991&amp;"m"&amp;IF(ДАННЫЕ!$I1991&gt;0,IF(ДАННЫЕ!$J1991&gt;0,0,1),"")&amp;"f"&amp;IF(ДАННЫЕ!$R1991&gt;0,IF(YEAR(ДАННЫЕ!$F$1)=YEAR(ДАННЫЕ!$R1991),1,0),0)&amp;"z"&amp;ДАННЫЕ!$R1991&amp;"p"&amp;ДАННЫЕ!$S1991&amp;"i"&amp;ДАННЫЕ!$T1991&amp;"h"&amp;ДАННЫЕ!$K1991&amp;"be"&amp;ДАННЫЕ!$BI1991&amp;"CD"&amp;IF(ДАННЫЕ!BF1991&gt;500,4,IF(ДАННЫЕ!BF1991&gt;350,3,IF(ДАННЫЕ!BF1991&gt;200,2,IF(ДАННЫЕ!BF1991&gt;0,1,0))))&amp;"g"&amp;B1991&amp;"d"&amp;H1991&amp;"l"&amp;ДАННЫЕ!AT1991&amp;"a"&amp;ДАННЫЕ!$V1991&amp;"v"&amp;R1991&amp;"k"&amp;ДАННЫЕ!$U1991&amp;"s"&amp;ДАННЫЕ!$Y1991&amp;"t"&amp;ДАННЫЕ!$X1991&amp;"b"&amp;IF(ДАННЫЕ!$Q1991&gt;1,1,0)&amp;"PP"&amp;ДАННЫЕ!Z1991&amp;"c"&amp;S1991&amp;"x"&amp;IF(ДАННЫЕ!$BY1991&gt;0,IF(YEAR(ДАННЫЕ!$F$1)=YEAR(ДАННЫЕ!$BY1991),1,0),0)&amp;"n"&amp;IF(ДАННЫЕ!$BZ1991&gt;0,IF(YEAR(ДАННЫЕ!$F$1)=YEAR(ДАННЫЕ!$BZ1991),1,0),0)&amp;"u"&amp;D1991&amp;"z"&amp;IF(ДАННЫЕ!$CL1991&gt;0,IF(YEAR(ДАННЫЕ!$F$1)&gt;YEAR(ДАННЫЕ!$CL1991),11,12),0)</f>
        <v>03mf0zpihbeCD0g0dlav0kstb0PPc0x0n0u0z0</v>
      </c>
      <c r="K1991" s="28" t="str">
        <f ca="1">ДАННЫЕ!$I1991&amp;"x"&amp;B1991&amp;"w"&amp;IF(T1991+ДАННЫЕ!AD1991+ДАННЫЕ!AE1991+ДАННЫЕ!AF1991+ДАННЫЕ!AG1991+ДАННЫЕ!AH1991+ДАННЫЕ!$AL1991+ДАННЫЕ!AI1991+ДАННЫЕ!AJ1991+ДАННЫЕ!AK1991+ДАННЫЕ!AP1991+ДАННЫЕ!AQ1991+ДАННЫЕ!AR1991+ДАННЫЕ!$AM1991+ДАННЫЕ!$AN1991+ДАННЫЕ!AS1991+ДАННЫЕ!AT1991&gt;0,1,0)&amp;IF(OR(T1991=2,ДАННЫЕ!AD1991=2,ДАННЫЕ!AE1991=2,ДАННЫЕ!AF1991=2,ДАННЫЕ!AG1991=2,ДАННЫЕ!AH1991=2,ДАННЫЕ!$AL1991=2,ДАННЫЕ!AI1991=2,ДАННЫЕ!AJ1991=2,ДАННЫЕ!AK1991=2,ДАННЫЕ!AP1991=2,ДАННЫЕ!AQ1991=2,ДАННЫЕ!AR1991=2,ДАННЫЕ!$AM1991=2,ДАННЫЕ!$AN1991=2,ДАННЫЕ!AS1991=2,ДАННЫЕ!AT1991=2),2,0)&amp;"t"&amp;IF(T1991&gt;0,"1"&amp;T1991,"00")&amp;"f"&amp;IF(ДАННЫЕ!$AC1991,"1"&amp;ДАННЫЕ!$AC1991,"00")&amp;"b"&amp;IF(ДАННЫЕ!$AD1991,"1"&amp;ДАННЫЕ!$AD1991,"00")&amp;"g"&amp;IF(ДАННЫЕ!$AF1991,"1"&amp;ДАННЫЕ!$AF1991,"00")&amp;"c"&amp;IF(ДАННЫЕ!$AG1991,"1"&amp;ДАННЫЕ!$AG1991,"00")&amp;"i"&amp;IF(ДАННЫЕ!$AH1991,"1"&amp;ДАННЫЕ!$AH1991,"00")&amp;"r"&amp;IF(ДАННЫЕ!$AL1991,"1"&amp;ДАННЫЕ!$AL1991,"00")&amp;"m"&amp;IF(ДАННЫЕ!$AI1991,"1"&amp;ДАННЫЕ!$AI1991,"00")&amp;"hS"&amp;IF(ДАННЫЕ!$AJ1991,"1"&amp;ДАННЫЕ!$AJ1991,"00")&amp;"hZ"&amp;IF(ДАННЫЕ!$AK1991,"1"&amp;ДАННЫЕ!$AK1991,"00")&amp;"p"&amp;IF(ДАННЫЕ!$AP1991,"1"&amp;ДАННЫЕ!$AP1991,"00")&amp;"k"&amp;IF(ДАННЫЕ!$AQ1991,"1"&amp;ДАННЫЕ!$AQ1991,"00")&amp;"z"&amp;IF(ДАННЫЕ!$AR1991,"1"&amp;ДАННЫЕ!$AR1991,"00")&amp;"j"&amp;IF(ДАННЫЕ!$AM1991,"1"&amp;ДАННЫЕ!$AM1991,"00")&amp;"n"&amp;IF(ДАННЫЕ!$AN1991,"1"&amp;ДАННЫЕ!$AN1991,"00")&amp;"E"&amp;ДАННЫЕ!BI1991&amp;"L"&amp;ДАННЫЕ!AO1991&amp;"h"&amp;IF(ДАННЫЕ!$AU1991&gt;0,1,0)&amp;"v"&amp;IF(ДАННЫЕ!$AW1991&gt;0,1,0)&amp;"a"&amp;IF(ДАННЫЕ!$AS1991,"1"&amp;ДАННЫЕ!$AS1991,"00")&amp;"s"&amp;IF(ДАННЫЕ!$AT1991,"1"&amp;ДАННЫЕ!$AT1991,"00")&amp;"u"&amp;IF(ДАННЫЕ!$CJ1991&gt;0,1,0)&amp;"y"&amp;B1991&amp;"d"&amp;H1991&amp;"e"&amp;F1991&amp;G1991</f>
        <v>x0w00t00f00b00g00c00i00r00m00hS00hZ00p00k00z00j00n00ELh0v0a00s00u0y0de</v>
      </c>
      <c r="L1991" s="28" t="str">
        <f ca="1">ДАННЫЕ!$I1991&amp;"VN"&amp;IF(ДАННЫЕ!AW1991&gt;0,11,10)&amp;"CD"&amp;IF(ДАННЫЕ!BF1991&gt;500,16,IF(ДАННЫЕ!BF1991&gt;350,15,IF(ДАННЫЕ!BF1991&gt;=200,14,IF(ДАННЫЕ!BF1991&gt;=100,13,IF(ДАННЫЕ!BF1991&gt;=50,12,IF(ДАННЫЕ!BF1991&gt;0,11,10))))))&amp;"AR"&amp;IF(ДАННЫЕ!BX1991&gt;0,1,0)&amp;"GD"&amp;B1991&amp;"VV"&amp;IF(E1991&gt;=5,IF(E1991&lt;18,1,0),0)</f>
        <v>VN10CD10AR0GD0VV0</v>
      </c>
      <c r="M1991" s="28" t="str">
        <f>ДАННЫЕ!$I1991&amp;"b"&amp;ДАННЫЕ!$BI1991&amp;"r"&amp;ДАННЫЕ!$BJ1991&amp;"CD"&amp;IF(ДАННЫЕ!BF1991&gt;0,IF(ДАННЫЕ!BF1991&lt;200,1,IF(ДАННЫЕ!BF1991&lt;350,2,3)),0)&amp;"h"&amp;IF(ДАННЫЕ!$BK1991+ДАННЫЕ!$BL1991+ДАННЫЕ!$BM1991&gt;0,1,0)&amp;"x"&amp;ДАННЫЕ!$BK1991&amp;"y"&amp;ДАННЫЕ!$BL1991&amp;"z"&amp;ДАННЫЕ!$BM1991&amp;"c"&amp;IF(ДАННЫЕ!$BK1991+ДАННЫЕ!$BL1991+ДАННЫЕ!$BM1991=3,1,0)&amp;"a"&amp;IF(ДАННЫЕ!$BQ1991+ДАННЫЕ!$BR1991&gt;0,1,0)&amp;"d"&amp;ДАННЫЕ!$BQ1991&amp;"v"&amp;ДАННЫЕ!$BR1991&amp;"p"&amp;ДАННЫЕ!$BS1991&amp;"n"&amp;ДАННЫЕ!$BU1991&amp;"t"&amp;ДАННЫЕ!$BV1991&amp;"o"&amp;ДАННЫЕ!$BT1991&amp;"l"&amp;IF(ДАННЫЕ!$BN1991&gt;0,1,0)&amp;ДАННЫЕ!$BN1991&amp;"g"&amp;ДАННЫЕ!$BO1991&amp;"s"&amp;ДАННЫЕ!$BP1991&amp;"DZ"&amp;IF(ДАННЫЕ!B1991-ДАННЫЕ!G1991 &lt; 60,IF(ДАННЫЕ!B1991-ДАННЫЕ!G1991 &gt;= 0,1,0),0)&amp;"u"&amp;IF(ДАННЫЕ!$CJ1991&gt;0,1,0)</f>
        <v>brCD0h0xyzc0a0dvpntol0gsDZ1u0</v>
      </c>
      <c r="N1991" s="28" t="str">
        <f ca="1">ДАННЫЕ!$F1991&amp;ДАННЫЕ!$I1991&amp;"g"&amp;B1991&amp;"cf"&amp;D1991&amp;"a"&amp;IF(ДАННЫЕ!$BX1991&gt;0,1,0)&amp;IF(ДАННЫЕ!$BF1991&gt;500,1,IF(ДАННЫЕ!$BF1991&gt;350,2,IF(ДАННЫЕ!$BF1991&gt;=200,3,IF(ДАННЫЕ!$BF1991&gt;=100,4,IF(ДАННЫЕ!$BF1991&gt;=50,5,IF(ДАННЫЕ!$BF1991&lt;50,6,0))))))&amp;"AR"&amp;IF(DATEDIF(ДАННЫЕ!$BX1991,ДАННЫЕ!$F$1,"y")&gt;1,1,0)&amp;"VG"&amp;IF(ДАННЫЕ!$BH1991="0",1,0)&amp;"o"&amp;IF(T1991+ДАННЫЕ!$AF1991+ДАННЫЕ!$AG1991+ДАННЫЕ!$AH1991+ДАННЫЕ!$AI1991+ДАННЫЕ!$AJ1991+ДАННЫЕ!$AP1991+ДАННЫЕ!$AQ1991+ДАННЫЕ!$AR1991+ДАННЫЕ!$AU1991+ДАННЫЕ!$AW1991+ДАННЫЕ!$AS1991+ДАННЫЕ!$AT1991&gt;0,1,0)&amp;"x"&amp;ДАННЫЕ!$AG1991&amp;"p"&amp;IF(ДАННЫЕ!$BY1991&gt;0,1,0)&amp;"v"&amp;IF(ДАННЫЕ!$BZ1991&gt;0,1,0)&amp;"n"&amp;ДАННЫЕ!$CA1991&amp;"t"&amp;ДАННЫЕ!$AY1991&amp;"k"&amp;ДАННЫЕ!$CB1991&amp;"q"&amp;ДАННЫЕ!$CC1991&amp;"w"&amp;ДАННЫЕ!$CD1991&amp;"e"&amp;ДАННЫЕ!$CE1991&amp;"m"&amp;ДАННЫЕ!$CF1991&amp;"c"&amp;ДАННЫЕ!$CG1991&amp;"z"&amp;ДАННЫЕ!$CH1991&amp;"d"&amp;IF(H1991=4,1,0)&amp;"s"&amp;IF(ДАННЫЕ!$J1991=1,0,1)&amp;"u"&amp;IF(ДАННЫЕ!$CJ1991&gt;0,1,0)</f>
        <v>g0cf0a06AR1VG0o0xp0v0ntkqwemczd0s1u0</v>
      </c>
      <c r="O1991" s="28" t="str">
        <f>ДАННЫЕ!$I1991&amp;"g"&amp;B1991&amp;A1991&amp;"f"&amp;P1991&amp;"c"&amp;IF(ДАННЫЕ!$U1991&gt;0,1,0)&amp;"s"&amp;IF(ДАННЫЕ!$Q1991&gt;0,IF(YEAR(ДАННЫЕ!$F$1)=YEAR(ДАННЫЕ!$Q1991),IF(MONTH(ДАННЫЕ!$F$1)=MONTH(ДАННЫЕ!$Q1991),111,11),1),0)&amp;"i"&amp;IF(ДАННЫЕ!$R1991+ДАННЫЕ!$S1991+ДАННЫЕ!$T1991=0,0,1)&amp;"h"&amp;IF(ДАННЫЕ!$P1991&gt;0,1,0)&amp;"p"&amp;IF(ДАННЫЕ!$CI1991&gt;0,IF(YEAR(ДАННЫЕ!$F$1)=YEAR(ДАННЫЕ!$CI1991),IF(MONTH(ДАННЫЕ!$F$1)=MONTH(ДАННЫЕ!$CI1991),111,11),1),0)&amp;"d"&amp;IF(ДАННЫЕ!$CJ1991&gt;0,IF(YEAR(ДАННЫЕ!$F$1)=YEAR(ДАННЫЕ!$CJ1991),IF(MONTH(ДАННЫЕ!$F$1)=MONTH(ДАННЫЕ!$CJ1991),111,11),1),0)&amp;"o"&amp;IF(ДАННЫЕ!$CK1991&gt;0,IF(MONTH(ДАННЫЕ!$F$1)=MONTH(ДАННЫЕ!$CK1991),111,11),0)&amp;"v"&amp;IF(ДАННЫЕ!$BE1991&gt;0,IF(MONTH(ДАННЫЕ!$F$1)=MONTH(ДАННЫЕ!$BE1991),111,11),0)</f>
        <v>g00f0c0s0i0h0p0d0o0v0</v>
      </c>
      <c r="P1991" s="15">
        <f t="shared" si="95"/>
        <v>0</v>
      </c>
      <c r="Q1991" s="15">
        <f>IF(ДАННЫЕ!$F$1&gt;ДАННЫЕ!$N1991,IF(YEAR(ДАННЫЕ!$F$1)=YEAR(ДАННЫЕ!M1991),1,0),0)</f>
        <v>0</v>
      </c>
      <c r="R1991" s="15">
        <f>IF(ДАННЫЕ!$F$1&gt;ДАННЫЕ!$N1991,IF(YEAR(ДАННЫЕ!$F$1)=YEAR(ДАННЫЕ!N1991),1,0),0)</f>
        <v>0</v>
      </c>
      <c r="S1991" s="15">
        <f>IF(ДАННЫЕ!$AA1991="2А",1,IF(ДАННЫЕ!$AA1991="2Б",2,IF(ДАННЫЕ!$AA1991="2В",3,IF(ДАННЫЕ!$AA1991=3,4,IF(ДАННЫЕ!$AA1991="4А",5,IF(ДАННЫЕ!$AA1991="4Б",6,IF(ДАННЫЕ!$AA1991="4В",7,IF(ДАННЫЕ!$AA1991=5,8,0))))))))</f>
        <v>0</v>
      </c>
      <c r="T1991" s="15">
        <f>IF(OR(ДАННЫЕ!$AC1991=2,ДАННЫЕ!$AD1991=2,ДАННЫЕ!$AE1991=2),2,IF(OR(ДАННЫЕ!$AC1991=1,ДАННЫЕ!$AD1991=1,ДАННЫЕ!$AE1991=1),1,0))</f>
        <v>0</v>
      </c>
    </row>
    <row r="1992" spans="1:20" x14ac:dyDescent="0.2">
      <c r="A1992" s="78">
        <f>IF(B1992&gt;0,IF(MONTH(ДАННЫЕ!$F$1)=MONTH(ДАННЫЕ!$B1992),1,0),0)</f>
        <v>0</v>
      </c>
      <c r="B1992" s="14">
        <f>IF(ДАННЫЕ!$B1992&gt;0,IF(YEAR(ДАННЫЕ!$F$1)=YEAR(ДАННЫЕ!$B1992),1,0),0)</f>
        <v>0</v>
      </c>
      <c r="C1992" s="14">
        <f>IF(ДАННЫЕ!$CM1992&gt;0,IF(YEAR(ДАННЫЕ!$F$1)=YEAR(ДАННЫЕ!$CM1992),1,0),0)</f>
        <v>0</v>
      </c>
      <c r="D1992" s="14">
        <f>IF(ДАННЫЕ!$CJ1992&gt;0,IF(ДАННЫЕ!$CL1992&gt;ДАННЫЕ!$F$1,1,IF(ДАННЫЕ!$CL1992&gt;0,0,1)),0)</f>
        <v>0</v>
      </c>
      <c r="E1992" s="43" t="str">
        <f ca="1">IF(ДАННЫЕ!$F$1&gt;0,IF(ДАННЫЕ!$G1992&gt;0,DATEDIF(ДАННЫЕ!$G1992,ДАННЫЕ!$F$1,"y"),""),IF(ДАННЫЕ!$G1992&gt;0,DATEDIF(ДАННЫЕ!$G1992,TODAY(),"y"),""))</f>
        <v/>
      </c>
      <c r="F1992" s="43" t="str">
        <f xml:space="preserve"> IF(ДАННЫЕ!$F1992="М",IF(E1992&gt;=18,IF(E1992&lt;60,1,""),""),"")&amp;IF(ДАННЫЕ!$F1992="Ж",IF(E1992&gt;=18,IF(E1992&lt;55,1,""),""),"")</f>
        <v/>
      </c>
      <c r="G1992" s="43" t="str">
        <f xml:space="preserve"> IF(ДАННЫЕ!$F1992="М",IF(E1992&gt;=60,2,""),"")&amp;IF(ДАННЫЕ!$F1992="Ж",IF(E1992&gt;=55,2,""),"")</f>
        <v/>
      </c>
      <c r="H1992" s="43" t="str">
        <f t="shared" ca="1" si="93"/>
        <v/>
      </c>
      <c r="I1992" s="43" t="str">
        <f t="shared" ca="1" si="94"/>
        <v>03</v>
      </c>
      <c r="J1992" s="28" t="str">
        <f ca="1">ДАННЫЕ!$F1992&amp;H1992&amp;I1992&amp;ДАННЫЕ!$I1992&amp;"m"&amp;IF(ДАННЫЕ!$I1992&gt;0,IF(ДАННЫЕ!$J1992&gt;0,0,1),"")&amp;"f"&amp;IF(ДАННЫЕ!$R1992&gt;0,IF(YEAR(ДАННЫЕ!$F$1)=YEAR(ДАННЫЕ!$R1992),1,0),0)&amp;"z"&amp;ДАННЫЕ!$R1992&amp;"p"&amp;ДАННЫЕ!$S1992&amp;"i"&amp;ДАННЫЕ!$T1992&amp;"h"&amp;ДАННЫЕ!$K1992&amp;"be"&amp;ДАННЫЕ!$BI1992&amp;"CD"&amp;IF(ДАННЫЕ!BF1992&gt;500,4,IF(ДАННЫЕ!BF1992&gt;350,3,IF(ДАННЫЕ!BF1992&gt;200,2,IF(ДАННЫЕ!BF1992&gt;0,1,0))))&amp;"g"&amp;B1992&amp;"d"&amp;H1992&amp;"l"&amp;ДАННЫЕ!AT1992&amp;"a"&amp;ДАННЫЕ!$V1992&amp;"v"&amp;R1992&amp;"k"&amp;ДАННЫЕ!$U1992&amp;"s"&amp;ДАННЫЕ!$Y1992&amp;"t"&amp;ДАННЫЕ!$X1992&amp;"b"&amp;IF(ДАННЫЕ!$Q1992&gt;1,1,0)&amp;"PP"&amp;ДАННЫЕ!Z1992&amp;"c"&amp;S1992&amp;"x"&amp;IF(ДАННЫЕ!$BY1992&gt;0,IF(YEAR(ДАННЫЕ!$F$1)=YEAR(ДАННЫЕ!$BY1992),1,0),0)&amp;"n"&amp;IF(ДАННЫЕ!$BZ1992&gt;0,IF(YEAR(ДАННЫЕ!$F$1)=YEAR(ДАННЫЕ!$BZ1992),1,0),0)&amp;"u"&amp;D1992&amp;"z"&amp;IF(ДАННЫЕ!$CL1992&gt;0,IF(YEAR(ДАННЫЕ!$F$1)&gt;YEAR(ДАННЫЕ!$CL1992),11,12),0)</f>
        <v>03mf0zpihbeCD0g0dlav0kstb0PPc0x0n0u0z0</v>
      </c>
      <c r="K1992" s="28" t="str">
        <f ca="1">ДАННЫЕ!$I1992&amp;"x"&amp;B1992&amp;"w"&amp;IF(T1992+ДАННЫЕ!AD1992+ДАННЫЕ!AE1992+ДАННЫЕ!AF1992+ДАННЫЕ!AG1992+ДАННЫЕ!AH1992+ДАННЫЕ!$AL1992+ДАННЫЕ!AI1992+ДАННЫЕ!AJ1992+ДАННЫЕ!AK1992+ДАННЫЕ!AP1992+ДАННЫЕ!AQ1992+ДАННЫЕ!AR1992+ДАННЫЕ!$AM1992+ДАННЫЕ!$AN1992+ДАННЫЕ!AS1992+ДАННЫЕ!AT1992&gt;0,1,0)&amp;IF(OR(T1992=2,ДАННЫЕ!AD1992=2,ДАННЫЕ!AE1992=2,ДАННЫЕ!AF1992=2,ДАННЫЕ!AG1992=2,ДАННЫЕ!AH1992=2,ДАННЫЕ!$AL1992=2,ДАННЫЕ!AI1992=2,ДАННЫЕ!AJ1992=2,ДАННЫЕ!AK1992=2,ДАННЫЕ!AP1992=2,ДАННЫЕ!AQ1992=2,ДАННЫЕ!AR1992=2,ДАННЫЕ!$AM1992=2,ДАННЫЕ!$AN1992=2,ДАННЫЕ!AS1992=2,ДАННЫЕ!AT1992=2),2,0)&amp;"t"&amp;IF(T1992&gt;0,"1"&amp;T1992,"00")&amp;"f"&amp;IF(ДАННЫЕ!$AC1992,"1"&amp;ДАННЫЕ!$AC1992,"00")&amp;"b"&amp;IF(ДАННЫЕ!$AD1992,"1"&amp;ДАННЫЕ!$AD1992,"00")&amp;"g"&amp;IF(ДАННЫЕ!$AF1992,"1"&amp;ДАННЫЕ!$AF1992,"00")&amp;"c"&amp;IF(ДАННЫЕ!$AG1992,"1"&amp;ДАННЫЕ!$AG1992,"00")&amp;"i"&amp;IF(ДАННЫЕ!$AH1992,"1"&amp;ДАННЫЕ!$AH1992,"00")&amp;"r"&amp;IF(ДАННЫЕ!$AL1992,"1"&amp;ДАННЫЕ!$AL1992,"00")&amp;"m"&amp;IF(ДАННЫЕ!$AI1992,"1"&amp;ДАННЫЕ!$AI1992,"00")&amp;"hS"&amp;IF(ДАННЫЕ!$AJ1992,"1"&amp;ДАННЫЕ!$AJ1992,"00")&amp;"hZ"&amp;IF(ДАННЫЕ!$AK1992,"1"&amp;ДАННЫЕ!$AK1992,"00")&amp;"p"&amp;IF(ДАННЫЕ!$AP1992,"1"&amp;ДАННЫЕ!$AP1992,"00")&amp;"k"&amp;IF(ДАННЫЕ!$AQ1992,"1"&amp;ДАННЫЕ!$AQ1992,"00")&amp;"z"&amp;IF(ДАННЫЕ!$AR1992,"1"&amp;ДАННЫЕ!$AR1992,"00")&amp;"j"&amp;IF(ДАННЫЕ!$AM1992,"1"&amp;ДАННЫЕ!$AM1992,"00")&amp;"n"&amp;IF(ДАННЫЕ!$AN1992,"1"&amp;ДАННЫЕ!$AN1992,"00")&amp;"E"&amp;ДАННЫЕ!BI1992&amp;"L"&amp;ДАННЫЕ!AO1992&amp;"h"&amp;IF(ДАННЫЕ!$AU1992&gt;0,1,0)&amp;"v"&amp;IF(ДАННЫЕ!$AW1992&gt;0,1,0)&amp;"a"&amp;IF(ДАННЫЕ!$AS1992,"1"&amp;ДАННЫЕ!$AS1992,"00")&amp;"s"&amp;IF(ДАННЫЕ!$AT1992,"1"&amp;ДАННЫЕ!$AT1992,"00")&amp;"u"&amp;IF(ДАННЫЕ!$CJ1992&gt;0,1,0)&amp;"y"&amp;B1992&amp;"d"&amp;H1992&amp;"e"&amp;F1992&amp;G1992</f>
        <v>x0w00t00f00b00g00c00i00r00m00hS00hZ00p00k00z00j00n00ELh0v0a00s00u0y0de</v>
      </c>
      <c r="L1992" s="28" t="str">
        <f ca="1">ДАННЫЕ!$I1992&amp;"VN"&amp;IF(ДАННЫЕ!AW1992&gt;0,11,10)&amp;"CD"&amp;IF(ДАННЫЕ!BF1992&gt;500,16,IF(ДАННЫЕ!BF1992&gt;350,15,IF(ДАННЫЕ!BF1992&gt;=200,14,IF(ДАННЫЕ!BF1992&gt;=100,13,IF(ДАННЫЕ!BF1992&gt;=50,12,IF(ДАННЫЕ!BF1992&gt;0,11,10))))))&amp;"AR"&amp;IF(ДАННЫЕ!BX1992&gt;0,1,0)&amp;"GD"&amp;B1992&amp;"VV"&amp;IF(E1992&gt;=5,IF(E1992&lt;18,1,0),0)</f>
        <v>VN10CD10AR0GD0VV0</v>
      </c>
      <c r="M1992" s="28" t="str">
        <f>ДАННЫЕ!$I1992&amp;"b"&amp;ДАННЫЕ!$BI1992&amp;"r"&amp;ДАННЫЕ!$BJ1992&amp;"CD"&amp;IF(ДАННЫЕ!BF1992&gt;0,IF(ДАННЫЕ!BF1992&lt;200,1,IF(ДАННЫЕ!BF1992&lt;350,2,3)),0)&amp;"h"&amp;IF(ДАННЫЕ!$BK1992+ДАННЫЕ!$BL1992+ДАННЫЕ!$BM1992&gt;0,1,0)&amp;"x"&amp;ДАННЫЕ!$BK1992&amp;"y"&amp;ДАННЫЕ!$BL1992&amp;"z"&amp;ДАННЫЕ!$BM1992&amp;"c"&amp;IF(ДАННЫЕ!$BK1992+ДАННЫЕ!$BL1992+ДАННЫЕ!$BM1992=3,1,0)&amp;"a"&amp;IF(ДАННЫЕ!$BQ1992+ДАННЫЕ!$BR1992&gt;0,1,0)&amp;"d"&amp;ДАННЫЕ!$BQ1992&amp;"v"&amp;ДАННЫЕ!$BR1992&amp;"p"&amp;ДАННЫЕ!$BS1992&amp;"n"&amp;ДАННЫЕ!$BU1992&amp;"t"&amp;ДАННЫЕ!$BV1992&amp;"o"&amp;ДАННЫЕ!$BT1992&amp;"l"&amp;IF(ДАННЫЕ!$BN1992&gt;0,1,0)&amp;ДАННЫЕ!$BN1992&amp;"g"&amp;ДАННЫЕ!$BO1992&amp;"s"&amp;ДАННЫЕ!$BP1992&amp;"DZ"&amp;IF(ДАННЫЕ!B1992-ДАННЫЕ!G1992 &lt; 60,IF(ДАННЫЕ!B1992-ДАННЫЕ!G1992 &gt;= 0,1,0),0)&amp;"u"&amp;IF(ДАННЫЕ!$CJ1992&gt;0,1,0)</f>
        <v>brCD0h0xyzc0a0dvpntol0gsDZ1u0</v>
      </c>
      <c r="N1992" s="28" t="str">
        <f ca="1">ДАННЫЕ!$F1992&amp;ДАННЫЕ!$I1992&amp;"g"&amp;B1992&amp;"cf"&amp;D1992&amp;"a"&amp;IF(ДАННЫЕ!$BX1992&gt;0,1,0)&amp;IF(ДАННЫЕ!$BF1992&gt;500,1,IF(ДАННЫЕ!$BF1992&gt;350,2,IF(ДАННЫЕ!$BF1992&gt;=200,3,IF(ДАННЫЕ!$BF1992&gt;=100,4,IF(ДАННЫЕ!$BF1992&gt;=50,5,IF(ДАННЫЕ!$BF1992&lt;50,6,0))))))&amp;"AR"&amp;IF(DATEDIF(ДАННЫЕ!$BX1992,ДАННЫЕ!$F$1,"y")&gt;1,1,0)&amp;"VG"&amp;IF(ДАННЫЕ!$BH1992="0",1,0)&amp;"o"&amp;IF(T1992+ДАННЫЕ!$AF1992+ДАННЫЕ!$AG1992+ДАННЫЕ!$AH1992+ДАННЫЕ!$AI1992+ДАННЫЕ!$AJ1992+ДАННЫЕ!$AP1992+ДАННЫЕ!$AQ1992+ДАННЫЕ!$AR1992+ДАННЫЕ!$AU1992+ДАННЫЕ!$AW1992+ДАННЫЕ!$AS1992+ДАННЫЕ!$AT1992&gt;0,1,0)&amp;"x"&amp;ДАННЫЕ!$AG1992&amp;"p"&amp;IF(ДАННЫЕ!$BY1992&gt;0,1,0)&amp;"v"&amp;IF(ДАННЫЕ!$BZ1992&gt;0,1,0)&amp;"n"&amp;ДАННЫЕ!$CA1992&amp;"t"&amp;ДАННЫЕ!$AY1992&amp;"k"&amp;ДАННЫЕ!$CB1992&amp;"q"&amp;ДАННЫЕ!$CC1992&amp;"w"&amp;ДАННЫЕ!$CD1992&amp;"e"&amp;ДАННЫЕ!$CE1992&amp;"m"&amp;ДАННЫЕ!$CF1992&amp;"c"&amp;ДАННЫЕ!$CG1992&amp;"z"&amp;ДАННЫЕ!$CH1992&amp;"d"&amp;IF(H1992=4,1,0)&amp;"s"&amp;IF(ДАННЫЕ!$J1992=1,0,1)&amp;"u"&amp;IF(ДАННЫЕ!$CJ1992&gt;0,1,0)</f>
        <v>g0cf0a06AR1VG0o0xp0v0ntkqwemczd0s1u0</v>
      </c>
      <c r="O1992" s="28" t="str">
        <f>ДАННЫЕ!$I1992&amp;"g"&amp;B1992&amp;A1992&amp;"f"&amp;P1992&amp;"c"&amp;IF(ДАННЫЕ!$U1992&gt;0,1,0)&amp;"s"&amp;IF(ДАННЫЕ!$Q1992&gt;0,IF(YEAR(ДАННЫЕ!$F$1)=YEAR(ДАННЫЕ!$Q1992),IF(MONTH(ДАННЫЕ!$F$1)=MONTH(ДАННЫЕ!$Q1992),111,11),1),0)&amp;"i"&amp;IF(ДАННЫЕ!$R1992+ДАННЫЕ!$S1992+ДАННЫЕ!$T1992=0,0,1)&amp;"h"&amp;IF(ДАННЫЕ!$P1992&gt;0,1,0)&amp;"p"&amp;IF(ДАННЫЕ!$CI1992&gt;0,IF(YEAR(ДАННЫЕ!$F$1)=YEAR(ДАННЫЕ!$CI1992),IF(MONTH(ДАННЫЕ!$F$1)=MONTH(ДАННЫЕ!$CI1992),111,11),1),0)&amp;"d"&amp;IF(ДАННЫЕ!$CJ1992&gt;0,IF(YEAR(ДАННЫЕ!$F$1)=YEAR(ДАННЫЕ!$CJ1992),IF(MONTH(ДАННЫЕ!$F$1)=MONTH(ДАННЫЕ!$CJ1992),111,11),1),0)&amp;"o"&amp;IF(ДАННЫЕ!$CK1992&gt;0,IF(MONTH(ДАННЫЕ!$F$1)=MONTH(ДАННЫЕ!$CK1992),111,11),0)&amp;"v"&amp;IF(ДАННЫЕ!$BE1992&gt;0,IF(MONTH(ДАННЫЕ!$F$1)=MONTH(ДАННЫЕ!$BE1992),111,11),0)</f>
        <v>g00f0c0s0i0h0p0d0o0v0</v>
      </c>
      <c r="P1992" s="15">
        <f t="shared" si="95"/>
        <v>0</v>
      </c>
      <c r="Q1992" s="15">
        <f>IF(ДАННЫЕ!$F$1&gt;ДАННЫЕ!$N1992,IF(YEAR(ДАННЫЕ!$F$1)=YEAR(ДАННЫЕ!M1992),1,0),0)</f>
        <v>0</v>
      </c>
      <c r="R1992" s="15">
        <f>IF(ДАННЫЕ!$F$1&gt;ДАННЫЕ!$N1992,IF(YEAR(ДАННЫЕ!$F$1)=YEAR(ДАННЫЕ!N1992),1,0),0)</f>
        <v>0</v>
      </c>
      <c r="S1992" s="15">
        <f>IF(ДАННЫЕ!$AA1992="2А",1,IF(ДАННЫЕ!$AA1992="2Б",2,IF(ДАННЫЕ!$AA1992="2В",3,IF(ДАННЫЕ!$AA1992=3,4,IF(ДАННЫЕ!$AA1992="4А",5,IF(ДАННЫЕ!$AA1992="4Б",6,IF(ДАННЫЕ!$AA1992="4В",7,IF(ДАННЫЕ!$AA1992=5,8,0))))))))</f>
        <v>0</v>
      </c>
      <c r="T1992" s="15">
        <f>IF(OR(ДАННЫЕ!$AC1992=2,ДАННЫЕ!$AD1992=2,ДАННЫЕ!$AE1992=2),2,IF(OR(ДАННЫЕ!$AC1992=1,ДАННЫЕ!$AD1992=1,ДАННЫЕ!$AE1992=1),1,0))</f>
        <v>0</v>
      </c>
    </row>
    <row r="1993" spans="1:20" x14ac:dyDescent="0.2">
      <c r="A1993" s="78">
        <f>IF(B1993&gt;0,IF(MONTH(ДАННЫЕ!$F$1)=MONTH(ДАННЫЕ!$B1993),1,0),0)</f>
        <v>0</v>
      </c>
      <c r="B1993" s="14">
        <f>IF(ДАННЫЕ!$B1993&gt;0,IF(YEAR(ДАННЫЕ!$F$1)=YEAR(ДАННЫЕ!$B1993),1,0),0)</f>
        <v>0</v>
      </c>
      <c r="C1993" s="14">
        <f>IF(ДАННЫЕ!$CM1993&gt;0,IF(YEAR(ДАННЫЕ!$F$1)=YEAR(ДАННЫЕ!$CM1993),1,0),0)</f>
        <v>0</v>
      </c>
      <c r="D1993" s="14">
        <f>IF(ДАННЫЕ!$CJ1993&gt;0,IF(ДАННЫЕ!$CL1993&gt;ДАННЫЕ!$F$1,1,IF(ДАННЫЕ!$CL1993&gt;0,0,1)),0)</f>
        <v>0</v>
      </c>
      <c r="E1993" s="43" t="str">
        <f ca="1">IF(ДАННЫЕ!$F$1&gt;0,IF(ДАННЫЕ!$G1993&gt;0,DATEDIF(ДАННЫЕ!$G1993,ДАННЫЕ!$F$1,"y"),""),IF(ДАННЫЕ!$G1993&gt;0,DATEDIF(ДАННЫЕ!$G1993,TODAY(),"y"),""))</f>
        <v/>
      </c>
      <c r="F1993" s="43" t="str">
        <f xml:space="preserve"> IF(ДАННЫЕ!$F1993="М",IF(E1993&gt;=18,IF(E1993&lt;60,1,""),""),"")&amp;IF(ДАННЫЕ!$F1993="Ж",IF(E1993&gt;=18,IF(E1993&lt;55,1,""),""),"")</f>
        <v/>
      </c>
      <c r="G1993" s="43" t="str">
        <f xml:space="preserve"> IF(ДАННЫЕ!$F1993="М",IF(E1993&gt;=60,2,""),"")&amp;IF(ДАННЫЕ!$F1993="Ж",IF(E1993&gt;=55,2,""),"")</f>
        <v/>
      </c>
      <c r="H1993" s="43" t="str">
        <f t="shared" ca="1" si="93"/>
        <v/>
      </c>
      <c r="I1993" s="43" t="str">
        <f t="shared" ca="1" si="94"/>
        <v>03</v>
      </c>
      <c r="J1993" s="28" t="str">
        <f ca="1">ДАННЫЕ!$F1993&amp;H1993&amp;I1993&amp;ДАННЫЕ!$I1993&amp;"m"&amp;IF(ДАННЫЕ!$I1993&gt;0,IF(ДАННЫЕ!$J1993&gt;0,0,1),"")&amp;"f"&amp;IF(ДАННЫЕ!$R1993&gt;0,IF(YEAR(ДАННЫЕ!$F$1)=YEAR(ДАННЫЕ!$R1993),1,0),0)&amp;"z"&amp;ДАННЫЕ!$R1993&amp;"p"&amp;ДАННЫЕ!$S1993&amp;"i"&amp;ДАННЫЕ!$T1993&amp;"h"&amp;ДАННЫЕ!$K1993&amp;"be"&amp;ДАННЫЕ!$BI1993&amp;"CD"&amp;IF(ДАННЫЕ!BF1993&gt;500,4,IF(ДАННЫЕ!BF1993&gt;350,3,IF(ДАННЫЕ!BF1993&gt;200,2,IF(ДАННЫЕ!BF1993&gt;0,1,0))))&amp;"g"&amp;B1993&amp;"d"&amp;H1993&amp;"l"&amp;ДАННЫЕ!AT1993&amp;"a"&amp;ДАННЫЕ!$V1993&amp;"v"&amp;R1993&amp;"k"&amp;ДАННЫЕ!$U1993&amp;"s"&amp;ДАННЫЕ!$Y1993&amp;"t"&amp;ДАННЫЕ!$X1993&amp;"b"&amp;IF(ДАННЫЕ!$Q1993&gt;1,1,0)&amp;"PP"&amp;ДАННЫЕ!Z1993&amp;"c"&amp;S1993&amp;"x"&amp;IF(ДАННЫЕ!$BY1993&gt;0,IF(YEAR(ДАННЫЕ!$F$1)=YEAR(ДАННЫЕ!$BY1993),1,0),0)&amp;"n"&amp;IF(ДАННЫЕ!$BZ1993&gt;0,IF(YEAR(ДАННЫЕ!$F$1)=YEAR(ДАННЫЕ!$BZ1993),1,0),0)&amp;"u"&amp;D1993&amp;"z"&amp;IF(ДАННЫЕ!$CL1993&gt;0,IF(YEAR(ДАННЫЕ!$F$1)&gt;YEAR(ДАННЫЕ!$CL1993),11,12),0)</f>
        <v>03mf0zpihbeCD0g0dlav0kstb0PPc0x0n0u0z0</v>
      </c>
      <c r="K1993" s="28" t="str">
        <f ca="1">ДАННЫЕ!$I1993&amp;"x"&amp;B1993&amp;"w"&amp;IF(T1993+ДАННЫЕ!AD1993+ДАННЫЕ!AE1993+ДАННЫЕ!AF1993+ДАННЫЕ!AG1993+ДАННЫЕ!AH1993+ДАННЫЕ!$AL1993+ДАННЫЕ!AI1993+ДАННЫЕ!AJ1993+ДАННЫЕ!AK1993+ДАННЫЕ!AP1993+ДАННЫЕ!AQ1993+ДАННЫЕ!AR1993+ДАННЫЕ!$AM1993+ДАННЫЕ!$AN1993+ДАННЫЕ!AS1993+ДАННЫЕ!AT1993&gt;0,1,0)&amp;IF(OR(T1993=2,ДАННЫЕ!AD1993=2,ДАННЫЕ!AE1993=2,ДАННЫЕ!AF1993=2,ДАННЫЕ!AG1993=2,ДАННЫЕ!AH1993=2,ДАННЫЕ!$AL1993=2,ДАННЫЕ!AI1993=2,ДАННЫЕ!AJ1993=2,ДАННЫЕ!AK1993=2,ДАННЫЕ!AP1993=2,ДАННЫЕ!AQ1993=2,ДАННЫЕ!AR1993=2,ДАННЫЕ!$AM1993=2,ДАННЫЕ!$AN1993=2,ДАННЫЕ!AS1993=2,ДАННЫЕ!AT1993=2),2,0)&amp;"t"&amp;IF(T1993&gt;0,"1"&amp;T1993,"00")&amp;"f"&amp;IF(ДАННЫЕ!$AC1993,"1"&amp;ДАННЫЕ!$AC1993,"00")&amp;"b"&amp;IF(ДАННЫЕ!$AD1993,"1"&amp;ДАННЫЕ!$AD1993,"00")&amp;"g"&amp;IF(ДАННЫЕ!$AF1993,"1"&amp;ДАННЫЕ!$AF1993,"00")&amp;"c"&amp;IF(ДАННЫЕ!$AG1993,"1"&amp;ДАННЫЕ!$AG1993,"00")&amp;"i"&amp;IF(ДАННЫЕ!$AH1993,"1"&amp;ДАННЫЕ!$AH1993,"00")&amp;"r"&amp;IF(ДАННЫЕ!$AL1993,"1"&amp;ДАННЫЕ!$AL1993,"00")&amp;"m"&amp;IF(ДАННЫЕ!$AI1993,"1"&amp;ДАННЫЕ!$AI1993,"00")&amp;"hS"&amp;IF(ДАННЫЕ!$AJ1993,"1"&amp;ДАННЫЕ!$AJ1993,"00")&amp;"hZ"&amp;IF(ДАННЫЕ!$AK1993,"1"&amp;ДАННЫЕ!$AK1993,"00")&amp;"p"&amp;IF(ДАННЫЕ!$AP1993,"1"&amp;ДАННЫЕ!$AP1993,"00")&amp;"k"&amp;IF(ДАННЫЕ!$AQ1993,"1"&amp;ДАННЫЕ!$AQ1993,"00")&amp;"z"&amp;IF(ДАННЫЕ!$AR1993,"1"&amp;ДАННЫЕ!$AR1993,"00")&amp;"j"&amp;IF(ДАННЫЕ!$AM1993,"1"&amp;ДАННЫЕ!$AM1993,"00")&amp;"n"&amp;IF(ДАННЫЕ!$AN1993,"1"&amp;ДАННЫЕ!$AN1993,"00")&amp;"E"&amp;ДАННЫЕ!BI1993&amp;"L"&amp;ДАННЫЕ!AO1993&amp;"h"&amp;IF(ДАННЫЕ!$AU1993&gt;0,1,0)&amp;"v"&amp;IF(ДАННЫЕ!$AW1993&gt;0,1,0)&amp;"a"&amp;IF(ДАННЫЕ!$AS1993,"1"&amp;ДАННЫЕ!$AS1993,"00")&amp;"s"&amp;IF(ДАННЫЕ!$AT1993,"1"&amp;ДАННЫЕ!$AT1993,"00")&amp;"u"&amp;IF(ДАННЫЕ!$CJ1993&gt;0,1,0)&amp;"y"&amp;B1993&amp;"d"&amp;H1993&amp;"e"&amp;F1993&amp;G1993</f>
        <v>x0w00t00f00b00g00c00i00r00m00hS00hZ00p00k00z00j00n00ELh0v0a00s00u0y0de</v>
      </c>
      <c r="L1993" s="28" t="str">
        <f ca="1">ДАННЫЕ!$I1993&amp;"VN"&amp;IF(ДАННЫЕ!AW1993&gt;0,11,10)&amp;"CD"&amp;IF(ДАННЫЕ!BF1993&gt;500,16,IF(ДАННЫЕ!BF1993&gt;350,15,IF(ДАННЫЕ!BF1993&gt;=200,14,IF(ДАННЫЕ!BF1993&gt;=100,13,IF(ДАННЫЕ!BF1993&gt;=50,12,IF(ДАННЫЕ!BF1993&gt;0,11,10))))))&amp;"AR"&amp;IF(ДАННЫЕ!BX1993&gt;0,1,0)&amp;"GD"&amp;B1993&amp;"VV"&amp;IF(E1993&gt;=5,IF(E1993&lt;18,1,0),0)</f>
        <v>VN10CD10AR0GD0VV0</v>
      </c>
      <c r="M1993" s="28" t="str">
        <f>ДАННЫЕ!$I1993&amp;"b"&amp;ДАННЫЕ!$BI1993&amp;"r"&amp;ДАННЫЕ!$BJ1993&amp;"CD"&amp;IF(ДАННЫЕ!BF1993&gt;0,IF(ДАННЫЕ!BF1993&lt;200,1,IF(ДАННЫЕ!BF1993&lt;350,2,3)),0)&amp;"h"&amp;IF(ДАННЫЕ!$BK1993+ДАННЫЕ!$BL1993+ДАННЫЕ!$BM1993&gt;0,1,0)&amp;"x"&amp;ДАННЫЕ!$BK1993&amp;"y"&amp;ДАННЫЕ!$BL1993&amp;"z"&amp;ДАННЫЕ!$BM1993&amp;"c"&amp;IF(ДАННЫЕ!$BK1993+ДАННЫЕ!$BL1993+ДАННЫЕ!$BM1993=3,1,0)&amp;"a"&amp;IF(ДАННЫЕ!$BQ1993+ДАННЫЕ!$BR1993&gt;0,1,0)&amp;"d"&amp;ДАННЫЕ!$BQ1993&amp;"v"&amp;ДАННЫЕ!$BR1993&amp;"p"&amp;ДАННЫЕ!$BS1993&amp;"n"&amp;ДАННЫЕ!$BU1993&amp;"t"&amp;ДАННЫЕ!$BV1993&amp;"o"&amp;ДАННЫЕ!$BT1993&amp;"l"&amp;IF(ДАННЫЕ!$BN1993&gt;0,1,0)&amp;ДАННЫЕ!$BN1993&amp;"g"&amp;ДАННЫЕ!$BO1993&amp;"s"&amp;ДАННЫЕ!$BP1993&amp;"DZ"&amp;IF(ДАННЫЕ!B1993-ДАННЫЕ!G1993 &lt; 60,IF(ДАННЫЕ!B1993-ДАННЫЕ!G1993 &gt;= 0,1,0),0)&amp;"u"&amp;IF(ДАННЫЕ!$CJ1993&gt;0,1,0)</f>
        <v>brCD0h0xyzc0a0dvpntol0gsDZ1u0</v>
      </c>
      <c r="N1993" s="28" t="str">
        <f ca="1">ДАННЫЕ!$F1993&amp;ДАННЫЕ!$I1993&amp;"g"&amp;B1993&amp;"cf"&amp;D1993&amp;"a"&amp;IF(ДАННЫЕ!$BX1993&gt;0,1,0)&amp;IF(ДАННЫЕ!$BF1993&gt;500,1,IF(ДАННЫЕ!$BF1993&gt;350,2,IF(ДАННЫЕ!$BF1993&gt;=200,3,IF(ДАННЫЕ!$BF1993&gt;=100,4,IF(ДАННЫЕ!$BF1993&gt;=50,5,IF(ДАННЫЕ!$BF1993&lt;50,6,0))))))&amp;"AR"&amp;IF(DATEDIF(ДАННЫЕ!$BX1993,ДАННЫЕ!$F$1,"y")&gt;1,1,0)&amp;"VG"&amp;IF(ДАННЫЕ!$BH1993="0",1,0)&amp;"o"&amp;IF(T1993+ДАННЫЕ!$AF1993+ДАННЫЕ!$AG1993+ДАННЫЕ!$AH1993+ДАННЫЕ!$AI1993+ДАННЫЕ!$AJ1993+ДАННЫЕ!$AP1993+ДАННЫЕ!$AQ1993+ДАННЫЕ!$AR1993+ДАННЫЕ!$AU1993+ДАННЫЕ!$AW1993+ДАННЫЕ!$AS1993+ДАННЫЕ!$AT1993&gt;0,1,0)&amp;"x"&amp;ДАННЫЕ!$AG1993&amp;"p"&amp;IF(ДАННЫЕ!$BY1993&gt;0,1,0)&amp;"v"&amp;IF(ДАННЫЕ!$BZ1993&gt;0,1,0)&amp;"n"&amp;ДАННЫЕ!$CA1993&amp;"t"&amp;ДАННЫЕ!$AY1993&amp;"k"&amp;ДАННЫЕ!$CB1993&amp;"q"&amp;ДАННЫЕ!$CC1993&amp;"w"&amp;ДАННЫЕ!$CD1993&amp;"e"&amp;ДАННЫЕ!$CE1993&amp;"m"&amp;ДАННЫЕ!$CF1993&amp;"c"&amp;ДАННЫЕ!$CG1993&amp;"z"&amp;ДАННЫЕ!$CH1993&amp;"d"&amp;IF(H1993=4,1,0)&amp;"s"&amp;IF(ДАННЫЕ!$J1993=1,0,1)&amp;"u"&amp;IF(ДАННЫЕ!$CJ1993&gt;0,1,0)</f>
        <v>g0cf0a06AR1VG0o0xp0v0ntkqwemczd0s1u0</v>
      </c>
      <c r="O1993" s="28" t="str">
        <f>ДАННЫЕ!$I1993&amp;"g"&amp;B1993&amp;A1993&amp;"f"&amp;P1993&amp;"c"&amp;IF(ДАННЫЕ!$U1993&gt;0,1,0)&amp;"s"&amp;IF(ДАННЫЕ!$Q1993&gt;0,IF(YEAR(ДАННЫЕ!$F$1)=YEAR(ДАННЫЕ!$Q1993),IF(MONTH(ДАННЫЕ!$F$1)=MONTH(ДАННЫЕ!$Q1993),111,11),1),0)&amp;"i"&amp;IF(ДАННЫЕ!$R1993+ДАННЫЕ!$S1993+ДАННЫЕ!$T1993=0,0,1)&amp;"h"&amp;IF(ДАННЫЕ!$P1993&gt;0,1,0)&amp;"p"&amp;IF(ДАННЫЕ!$CI1993&gt;0,IF(YEAR(ДАННЫЕ!$F$1)=YEAR(ДАННЫЕ!$CI1993),IF(MONTH(ДАННЫЕ!$F$1)=MONTH(ДАННЫЕ!$CI1993),111,11),1),0)&amp;"d"&amp;IF(ДАННЫЕ!$CJ1993&gt;0,IF(YEAR(ДАННЫЕ!$F$1)=YEAR(ДАННЫЕ!$CJ1993),IF(MONTH(ДАННЫЕ!$F$1)=MONTH(ДАННЫЕ!$CJ1993),111,11),1),0)&amp;"o"&amp;IF(ДАННЫЕ!$CK1993&gt;0,IF(MONTH(ДАННЫЕ!$F$1)=MONTH(ДАННЫЕ!$CK1993),111,11),0)&amp;"v"&amp;IF(ДАННЫЕ!$BE1993&gt;0,IF(MONTH(ДАННЫЕ!$F$1)=MONTH(ДАННЫЕ!$BE1993),111,11),0)</f>
        <v>g00f0c0s0i0h0p0d0o0v0</v>
      </c>
      <c r="P1993" s="15">
        <f t="shared" si="95"/>
        <v>0</v>
      </c>
      <c r="Q1993" s="15">
        <f>IF(ДАННЫЕ!$F$1&gt;ДАННЫЕ!$N1993,IF(YEAR(ДАННЫЕ!$F$1)=YEAR(ДАННЫЕ!M1993),1,0),0)</f>
        <v>0</v>
      </c>
      <c r="R1993" s="15">
        <f>IF(ДАННЫЕ!$F$1&gt;ДАННЫЕ!$N1993,IF(YEAR(ДАННЫЕ!$F$1)=YEAR(ДАННЫЕ!N1993),1,0),0)</f>
        <v>0</v>
      </c>
      <c r="S1993" s="15">
        <f>IF(ДАННЫЕ!$AA1993="2А",1,IF(ДАННЫЕ!$AA1993="2Б",2,IF(ДАННЫЕ!$AA1993="2В",3,IF(ДАННЫЕ!$AA1993=3,4,IF(ДАННЫЕ!$AA1993="4А",5,IF(ДАННЫЕ!$AA1993="4Б",6,IF(ДАННЫЕ!$AA1993="4В",7,IF(ДАННЫЕ!$AA1993=5,8,0))))))))</f>
        <v>0</v>
      </c>
      <c r="T1993" s="15">
        <f>IF(OR(ДАННЫЕ!$AC1993=2,ДАННЫЕ!$AD1993=2,ДАННЫЕ!$AE1993=2),2,IF(OR(ДАННЫЕ!$AC1993=1,ДАННЫЕ!$AD1993=1,ДАННЫЕ!$AE1993=1),1,0))</f>
        <v>0</v>
      </c>
    </row>
    <row r="1994" spans="1:20" x14ac:dyDescent="0.2">
      <c r="A1994" s="78">
        <f>IF(B1994&gt;0,IF(MONTH(ДАННЫЕ!$F$1)=MONTH(ДАННЫЕ!$B1994),1,0),0)</f>
        <v>0</v>
      </c>
      <c r="B1994" s="14">
        <f>IF(ДАННЫЕ!$B1994&gt;0,IF(YEAR(ДАННЫЕ!$F$1)=YEAR(ДАННЫЕ!$B1994),1,0),0)</f>
        <v>0</v>
      </c>
      <c r="C1994" s="14">
        <f>IF(ДАННЫЕ!$CM1994&gt;0,IF(YEAR(ДАННЫЕ!$F$1)=YEAR(ДАННЫЕ!$CM1994),1,0),0)</f>
        <v>0</v>
      </c>
      <c r="D1994" s="14">
        <f>IF(ДАННЫЕ!$CJ1994&gt;0,IF(ДАННЫЕ!$CL1994&gt;ДАННЫЕ!$F$1,1,IF(ДАННЫЕ!$CL1994&gt;0,0,1)),0)</f>
        <v>0</v>
      </c>
      <c r="E1994" s="43" t="str">
        <f ca="1">IF(ДАННЫЕ!$F$1&gt;0,IF(ДАННЫЕ!$G1994&gt;0,DATEDIF(ДАННЫЕ!$G1994,ДАННЫЕ!$F$1,"y"),""),IF(ДАННЫЕ!$G1994&gt;0,DATEDIF(ДАННЫЕ!$G1994,TODAY(),"y"),""))</f>
        <v/>
      </c>
      <c r="F1994" s="43" t="str">
        <f xml:space="preserve"> IF(ДАННЫЕ!$F1994="М",IF(E1994&gt;=18,IF(E1994&lt;60,1,""),""),"")&amp;IF(ДАННЫЕ!$F1994="Ж",IF(E1994&gt;=18,IF(E1994&lt;55,1,""),""),"")</f>
        <v/>
      </c>
      <c r="G1994" s="43" t="str">
        <f xml:space="preserve"> IF(ДАННЫЕ!$F1994="М",IF(E1994&gt;=60,2,""),"")&amp;IF(ДАННЫЕ!$F1994="Ж",IF(E1994&gt;=55,2,""),"")</f>
        <v/>
      </c>
      <c r="H1994" s="43" t="str">
        <f t="shared" ca="1" si="93"/>
        <v/>
      </c>
      <c r="I1994" s="43" t="str">
        <f t="shared" ca="1" si="94"/>
        <v>03</v>
      </c>
      <c r="J1994" s="28" t="str">
        <f ca="1">ДАННЫЕ!$F1994&amp;H1994&amp;I1994&amp;ДАННЫЕ!$I1994&amp;"m"&amp;IF(ДАННЫЕ!$I1994&gt;0,IF(ДАННЫЕ!$J1994&gt;0,0,1),"")&amp;"f"&amp;IF(ДАННЫЕ!$R1994&gt;0,IF(YEAR(ДАННЫЕ!$F$1)=YEAR(ДАННЫЕ!$R1994),1,0),0)&amp;"z"&amp;ДАННЫЕ!$R1994&amp;"p"&amp;ДАННЫЕ!$S1994&amp;"i"&amp;ДАННЫЕ!$T1994&amp;"h"&amp;ДАННЫЕ!$K1994&amp;"be"&amp;ДАННЫЕ!$BI1994&amp;"CD"&amp;IF(ДАННЫЕ!BF1994&gt;500,4,IF(ДАННЫЕ!BF1994&gt;350,3,IF(ДАННЫЕ!BF1994&gt;200,2,IF(ДАННЫЕ!BF1994&gt;0,1,0))))&amp;"g"&amp;B1994&amp;"d"&amp;H1994&amp;"l"&amp;ДАННЫЕ!AT1994&amp;"a"&amp;ДАННЫЕ!$V1994&amp;"v"&amp;R1994&amp;"k"&amp;ДАННЫЕ!$U1994&amp;"s"&amp;ДАННЫЕ!$Y1994&amp;"t"&amp;ДАННЫЕ!$X1994&amp;"b"&amp;IF(ДАННЫЕ!$Q1994&gt;1,1,0)&amp;"PP"&amp;ДАННЫЕ!Z1994&amp;"c"&amp;S1994&amp;"x"&amp;IF(ДАННЫЕ!$BY1994&gt;0,IF(YEAR(ДАННЫЕ!$F$1)=YEAR(ДАННЫЕ!$BY1994),1,0),0)&amp;"n"&amp;IF(ДАННЫЕ!$BZ1994&gt;0,IF(YEAR(ДАННЫЕ!$F$1)=YEAR(ДАННЫЕ!$BZ1994),1,0),0)&amp;"u"&amp;D1994&amp;"z"&amp;IF(ДАННЫЕ!$CL1994&gt;0,IF(YEAR(ДАННЫЕ!$F$1)&gt;YEAR(ДАННЫЕ!$CL1994),11,12),0)</f>
        <v>03mf0zpihbeCD0g0dlav0kstb0PPc0x0n0u0z0</v>
      </c>
      <c r="K1994" s="28" t="str">
        <f ca="1">ДАННЫЕ!$I1994&amp;"x"&amp;B1994&amp;"w"&amp;IF(T1994+ДАННЫЕ!AD1994+ДАННЫЕ!AE1994+ДАННЫЕ!AF1994+ДАННЫЕ!AG1994+ДАННЫЕ!AH1994+ДАННЫЕ!$AL1994+ДАННЫЕ!AI1994+ДАННЫЕ!AJ1994+ДАННЫЕ!AK1994+ДАННЫЕ!AP1994+ДАННЫЕ!AQ1994+ДАННЫЕ!AR1994+ДАННЫЕ!$AM1994+ДАННЫЕ!$AN1994+ДАННЫЕ!AS1994+ДАННЫЕ!AT1994&gt;0,1,0)&amp;IF(OR(T1994=2,ДАННЫЕ!AD1994=2,ДАННЫЕ!AE1994=2,ДАННЫЕ!AF1994=2,ДАННЫЕ!AG1994=2,ДАННЫЕ!AH1994=2,ДАННЫЕ!$AL1994=2,ДАННЫЕ!AI1994=2,ДАННЫЕ!AJ1994=2,ДАННЫЕ!AK1994=2,ДАННЫЕ!AP1994=2,ДАННЫЕ!AQ1994=2,ДАННЫЕ!AR1994=2,ДАННЫЕ!$AM1994=2,ДАННЫЕ!$AN1994=2,ДАННЫЕ!AS1994=2,ДАННЫЕ!AT1994=2),2,0)&amp;"t"&amp;IF(T1994&gt;0,"1"&amp;T1994,"00")&amp;"f"&amp;IF(ДАННЫЕ!$AC1994,"1"&amp;ДАННЫЕ!$AC1994,"00")&amp;"b"&amp;IF(ДАННЫЕ!$AD1994,"1"&amp;ДАННЫЕ!$AD1994,"00")&amp;"g"&amp;IF(ДАННЫЕ!$AF1994,"1"&amp;ДАННЫЕ!$AF1994,"00")&amp;"c"&amp;IF(ДАННЫЕ!$AG1994,"1"&amp;ДАННЫЕ!$AG1994,"00")&amp;"i"&amp;IF(ДАННЫЕ!$AH1994,"1"&amp;ДАННЫЕ!$AH1994,"00")&amp;"r"&amp;IF(ДАННЫЕ!$AL1994,"1"&amp;ДАННЫЕ!$AL1994,"00")&amp;"m"&amp;IF(ДАННЫЕ!$AI1994,"1"&amp;ДАННЫЕ!$AI1994,"00")&amp;"hS"&amp;IF(ДАННЫЕ!$AJ1994,"1"&amp;ДАННЫЕ!$AJ1994,"00")&amp;"hZ"&amp;IF(ДАННЫЕ!$AK1994,"1"&amp;ДАННЫЕ!$AK1994,"00")&amp;"p"&amp;IF(ДАННЫЕ!$AP1994,"1"&amp;ДАННЫЕ!$AP1994,"00")&amp;"k"&amp;IF(ДАННЫЕ!$AQ1994,"1"&amp;ДАННЫЕ!$AQ1994,"00")&amp;"z"&amp;IF(ДАННЫЕ!$AR1994,"1"&amp;ДАННЫЕ!$AR1994,"00")&amp;"j"&amp;IF(ДАННЫЕ!$AM1994,"1"&amp;ДАННЫЕ!$AM1994,"00")&amp;"n"&amp;IF(ДАННЫЕ!$AN1994,"1"&amp;ДАННЫЕ!$AN1994,"00")&amp;"E"&amp;ДАННЫЕ!BI1994&amp;"L"&amp;ДАННЫЕ!AO1994&amp;"h"&amp;IF(ДАННЫЕ!$AU1994&gt;0,1,0)&amp;"v"&amp;IF(ДАННЫЕ!$AW1994&gt;0,1,0)&amp;"a"&amp;IF(ДАННЫЕ!$AS1994,"1"&amp;ДАННЫЕ!$AS1994,"00")&amp;"s"&amp;IF(ДАННЫЕ!$AT1994,"1"&amp;ДАННЫЕ!$AT1994,"00")&amp;"u"&amp;IF(ДАННЫЕ!$CJ1994&gt;0,1,0)&amp;"y"&amp;B1994&amp;"d"&amp;H1994&amp;"e"&amp;F1994&amp;G1994</f>
        <v>x0w00t00f00b00g00c00i00r00m00hS00hZ00p00k00z00j00n00ELh0v0a00s00u0y0de</v>
      </c>
      <c r="L1994" s="28" t="str">
        <f ca="1">ДАННЫЕ!$I1994&amp;"VN"&amp;IF(ДАННЫЕ!AW1994&gt;0,11,10)&amp;"CD"&amp;IF(ДАННЫЕ!BF1994&gt;500,16,IF(ДАННЫЕ!BF1994&gt;350,15,IF(ДАННЫЕ!BF1994&gt;=200,14,IF(ДАННЫЕ!BF1994&gt;=100,13,IF(ДАННЫЕ!BF1994&gt;=50,12,IF(ДАННЫЕ!BF1994&gt;0,11,10))))))&amp;"AR"&amp;IF(ДАННЫЕ!BX1994&gt;0,1,0)&amp;"GD"&amp;B1994&amp;"VV"&amp;IF(E1994&gt;=5,IF(E1994&lt;18,1,0),0)</f>
        <v>VN10CD10AR0GD0VV0</v>
      </c>
      <c r="M1994" s="28" t="str">
        <f>ДАННЫЕ!$I1994&amp;"b"&amp;ДАННЫЕ!$BI1994&amp;"r"&amp;ДАННЫЕ!$BJ1994&amp;"CD"&amp;IF(ДАННЫЕ!BF1994&gt;0,IF(ДАННЫЕ!BF1994&lt;200,1,IF(ДАННЫЕ!BF1994&lt;350,2,3)),0)&amp;"h"&amp;IF(ДАННЫЕ!$BK1994+ДАННЫЕ!$BL1994+ДАННЫЕ!$BM1994&gt;0,1,0)&amp;"x"&amp;ДАННЫЕ!$BK1994&amp;"y"&amp;ДАННЫЕ!$BL1994&amp;"z"&amp;ДАННЫЕ!$BM1994&amp;"c"&amp;IF(ДАННЫЕ!$BK1994+ДАННЫЕ!$BL1994+ДАННЫЕ!$BM1994=3,1,0)&amp;"a"&amp;IF(ДАННЫЕ!$BQ1994+ДАННЫЕ!$BR1994&gt;0,1,0)&amp;"d"&amp;ДАННЫЕ!$BQ1994&amp;"v"&amp;ДАННЫЕ!$BR1994&amp;"p"&amp;ДАННЫЕ!$BS1994&amp;"n"&amp;ДАННЫЕ!$BU1994&amp;"t"&amp;ДАННЫЕ!$BV1994&amp;"o"&amp;ДАННЫЕ!$BT1994&amp;"l"&amp;IF(ДАННЫЕ!$BN1994&gt;0,1,0)&amp;ДАННЫЕ!$BN1994&amp;"g"&amp;ДАННЫЕ!$BO1994&amp;"s"&amp;ДАННЫЕ!$BP1994&amp;"DZ"&amp;IF(ДАННЫЕ!B1994-ДАННЫЕ!G1994 &lt; 60,IF(ДАННЫЕ!B1994-ДАННЫЕ!G1994 &gt;= 0,1,0),0)&amp;"u"&amp;IF(ДАННЫЕ!$CJ1994&gt;0,1,0)</f>
        <v>brCD0h0xyzc0a0dvpntol0gsDZ1u0</v>
      </c>
      <c r="N1994" s="28" t="str">
        <f ca="1">ДАННЫЕ!$F1994&amp;ДАННЫЕ!$I1994&amp;"g"&amp;B1994&amp;"cf"&amp;D1994&amp;"a"&amp;IF(ДАННЫЕ!$BX1994&gt;0,1,0)&amp;IF(ДАННЫЕ!$BF1994&gt;500,1,IF(ДАННЫЕ!$BF1994&gt;350,2,IF(ДАННЫЕ!$BF1994&gt;=200,3,IF(ДАННЫЕ!$BF1994&gt;=100,4,IF(ДАННЫЕ!$BF1994&gt;=50,5,IF(ДАННЫЕ!$BF1994&lt;50,6,0))))))&amp;"AR"&amp;IF(DATEDIF(ДАННЫЕ!$BX1994,ДАННЫЕ!$F$1,"y")&gt;1,1,0)&amp;"VG"&amp;IF(ДАННЫЕ!$BH1994="0",1,0)&amp;"o"&amp;IF(T1994+ДАННЫЕ!$AF1994+ДАННЫЕ!$AG1994+ДАННЫЕ!$AH1994+ДАННЫЕ!$AI1994+ДАННЫЕ!$AJ1994+ДАННЫЕ!$AP1994+ДАННЫЕ!$AQ1994+ДАННЫЕ!$AR1994+ДАННЫЕ!$AU1994+ДАННЫЕ!$AW1994+ДАННЫЕ!$AS1994+ДАННЫЕ!$AT1994&gt;0,1,0)&amp;"x"&amp;ДАННЫЕ!$AG1994&amp;"p"&amp;IF(ДАННЫЕ!$BY1994&gt;0,1,0)&amp;"v"&amp;IF(ДАННЫЕ!$BZ1994&gt;0,1,0)&amp;"n"&amp;ДАННЫЕ!$CA1994&amp;"t"&amp;ДАННЫЕ!$AY1994&amp;"k"&amp;ДАННЫЕ!$CB1994&amp;"q"&amp;ДАННЫЕ!$CC1994&amp;"w"&amp;ДАННЫЕ!$CD1994&amp;"e"&amp;ДАННЫЕ!$CE1994&amp;"m"&amp;ДАННЫЕ!$CF1994&amp;"c"&amp;ДАННЫЕ!$CG1994&amp;"z"&amp;ДАННЫЕ!$CH1994&amp;"d"&amp;IF(H1994=4,1,0)&amp;"s"&amp;IF(ДАННЫЕ!$J1994=1,0,1)&amp;"u"&amp;IF(ДАННЫЕ!$CJ1994&gt;0,1,0)</f>
        <v>g0cf0a06AR1VG0o0xp0v0ntkqwemczd0s1u0</v>
      </c>
      <c r="O1994" s="28" t="str">
        <f>ДАННЫЕ!$I1994&amp;"g"&amp;B1994&amp;A1994&amp;"f"&amp;P1994&amp;"c"&amp;IF(ДАННЫЕ!$U1994&gt;0,1,0)&amp;"s"&amp;IF(ДАННЫЕ!$Q1994&gt;0,IF(YEAR(ДАННЫЕ!$F$1)=YEAR(ДАННЫЕ!$Q1994),IF(MONTH(ДАННЫЕ!$F$1)=MONTH(ДАННЫЕ!$Q1994),111,11),1),0)&amp;"i"&amp;IF(ДАННЫЕ!$R1994+ДАННЫЕ!$S1994+ДАННЫЕ!$T1994=0,0,1)&amp;"h"&amp;IF(ДАННЫЕ!$P1994&gt;0,1,0)&amp;"p"&amp;IF(ДАННЫЕ!$CI1994&gt;0,IF(YEAR(ДАННЫЕ!$F$1)=YEAR(ДАННЫЕ!$CI1994),IF(MONTH(ДАННЫЕ!$F$1)=MONTH(ДАННЫЕ!$CI1994),111,11),1),0)&amp;"d"&amp;IF(ДАННЫЕ!$CJ1994&gt;0,IF(YEAR(ДАННЫЕ!$F$1)=YEAR(ДАННЫЕ!$CJ1994),IF(MONTH(ДАННЫЕ!$F$1)=MONTH(ДАННЫЕ!$CJ1994),111,11),1),0)&amp;"o"&amp;IF(ДАННЫЕ!$CK1994&gt;0,IF(MONTH(ДАННЫЕ!$F$1)=MONTH(ДАННЫЕ!$CK1994),111,11),0)&amp;"v"&amp;IF(ДАННЫЕ!$BE1994&gt;0,IF(MONTH(ДАННЫЕ!$F$1)=MONTH(ДАННЫЕ!$BE1994),111,11),0)</f>
        <v>g00f0c0s0i0h0p0d0o0v0</v>
      </c>
      <c r="P1994" s="15">
        <f t="shared" si="95"/>
        <v>0</v>
      </c>
      <c r="Q1994" s="15">
        <f>IF(ДАННЫЕ!$F$1&gt;ДАННЫЕ!$N1994,IF(YEAR(ДАННЫЕ!$F$1)=YEAR(ДАННЫЕ!M1994),1,0),0)</f>
        <v>0</v>
      </c>
      <c r="R1994" s="15">
        <f>IF(ДАННЫЕ!$F$1&gt;ДАННЫЕ!$N1994,IF(YEAR(ДАННЫЕ!$F$1)=YEAR(ДАННЫЕ!N1994),1,0),0)</f>
        <v>0</v>
      </c>
      <c r="S1994" s="15">
        <f>IF(ДАННЫЕ!$AA1994="2А",1,IF(ДАННЫЕ!$AA1994="2Б",2,IF(ДАННЫЕ!$AA1994="2В",3,IF(ДАННЫЕ!$AA1994=3,4,IF(ДАННЫЕ!$AA1994="4А",5,IF(ДАННЫЕ!$AA1994="4Б",6,IF(ДАННЫЕ!$AA1994="4В",7,IF(ДАННЫЕ!$AA1994=5,8,0))))))))</f>
        <v>0</v>
      </c>
      <c r="T1994" s="15">
        <f>IF(OR(ДАННЫЕ!$AC1994=2,ДАННЫЕ!$AD1994=2,ДАННЫЕ!$AE1994=2),2,IF(OR(ДАННЫЕ!$AC1994=1,ДАННЫЕ!$AD1994=1,ДАННЫЕ!$AE1994=1),1,0))</f>
        <v>0</v>
      </c>
    </row>
    <row r="1995" spans="1:20" x14ac:dyDescent="0.2">
      <c r="A1995" s="78">
        <f>IF(B1995&gt;0,IF(MONTH(ДАННЫЕ!$F$1)=MONTH(ДАННЫЕ!$B1995),1,0),0)</f>
        <v>0</v>
      </c>
      <c r="B1995" s="14">
        <f>IF(ДАННЫЕ!$B1995&gt;0,IF(YEAR(ДАННЫЕ!$F$1)=YEAR(ДАННЫЕ!$B1995),1,0),0)</f>
        <v>0</v>
      </c>
      <c r="C1995" s="14">
        <f>IF(ДАННЫЕ!$CM1995&gt;0,IF(YEAR(ДАННЫЕ!$F$1)=YEAR(ДАННЫЕ!$CM1995),1,0),0)</f>
        <v>0</v>
      </c>
      <c r="D1995" s="14">
        <f>IF(ДАННЫЕ!$CJ1995&gt;0,IF(ДАННЫЕ!$CL1995&gt;ДАННЫЕ!$F$1,1,IF(ДАННЫЕ!$CL1995&gt;0,0,1)),0)</f>
        <v>0</v>
      </c>
      <c r="E1995" s="43" t="str">
        <f ca="1">IF(ДАННЫЕ!$F$1&gt;0,IF(ДАННЫЕ!$G1995&gt;0,DATEDIF(ДАННЫЕ!$G1995,ДАННЫЕ!$F$1,"y"),""),IF(ДАННЫЕ!$G1995&gt;0,DATEDIF(ДАННЫЕ!$G1995,TODAY(),"y"),""))</f>
        <v/>
      </c>
      <c r="F1995" s="43" t="str">
        <f xml:space="preserve"> IF(ДАННЫЕ!$F1995="М",IF(E1995&gt;=18,IF(E1995&lt;60,1,""),""),"")&amp;IF(ДАННЫЕ!$F1995="Ж",IF(E1995&gt;=18,IF(E1995&lt;55,1,""),""),"")</f>
        <v/>
      </c>
      <c r="G1995" s="43" t="str">
        <f xml:space="preserve"> IF(ДАННЫЕ!$F1995="М",IF(E1995&gt;=60,2,""),"")&amp;IF(ДАННЫЕ!$F1995="Ж",IF(E1995&gt;=55,2,""),"")</f>
        <v/>
      </c>
      <c r="H1995" s="43" t="str">
        <f t="shared" ca="1" si="93"/>
        <v/>
      </c>
      <c r="I1995" s="43" t="str">
        <f t="shared" ca="1" si="94"/>
        <v>03</v>
      </c>
      <c r="J1995" s="28" t="str">
        <f ca="1">ДАННЫЕ!$F1995&amp;H1995&amp;I1995&amp;ДАННЫЕ!$I1995&amp;"m"&amp;IF(ДАННЫЕ!$I1995&gt;0,IF(ДАННЫЕ!$J1995&gt;0,0,1),"")&amp;"f"&amp;IF(ДАННЫЕ!$R1995&gt;0,IF(YEAR(ДАННЫЕ!$F$1)=YEAR(ДАННЫЕ!$R1995),1,0),0)&amp;"z"&amp;ДАННЫЕ!$R1995&amp;"p"&amp;ДАННЫЕ!$S1995&amp;"i"&amp;ДАННЫЕ!$T1995&amp;"h"&amp;ДАННЫЕ!$K1995&amp;"be"&amp;ДАННЫЕ!$BI1995&amp;"CD"&amp;IF(ДАННЫЕ!BF1995&gt;500,4,IF(ДАННЫЕ!BF1995&gt;350,3,IF(ДАННЫЕ!BF1995&gt;200,2,IF(ДАННЫЕ!BF1995&gt;0,1,0))))&amp;"g"&amp;B1995&amp;"d"&amp;H1995&amp;"l"&amp;ДАННЫЕ!AT1995&amp;"a"&amp;ДАННЫЕ!$V1995&amp;"v"&amp;R1995&amp;"k"&amp;ДАННЫЕ!$U1995&amp;"s"&amp;ДАННЫЕ!$Y1995&amp;"t"&amp;ДАННЫЕ!$X1995&amp;"b"&amp;IF(ДАННЫЕ!$Q1995&gt;1,1,0)&amp;"PP"&amp;ДАННЫЕ!Z1995&amp;"c"&amp;S1995&amp;"x"&amp;IF(ДАННЫЕ!$BY1995&gt;0,IF(YEAR(ДАННЫЕ!$F$1)=YEAR(ДАННЫЕ!$BY1995),1,0),0)&amp;"n"&amp;IF(ДАННЫЕ!$BZ1995&gt;0,IF(YEAR(ДАННЫЕ!$F$1)=YEAR(ДАННЫЕ!$BZ1995),1,0),0)&amp;"u"&amp;D1995&amp;"z"&amp;IF(ДАННЫЕ!$CL1995&gt;0,IF(YEAR(ДАННЫЕ!$F$1)&gt;YEAR(ДАННЫЕ!$CL1995),11,12),0)</f>
        <v>03mf0zpihbeCD0g0dlav0kstb0PPc0x0n0u0z0</v>
      </c>
      <c r="K1995" s="28" t="str">
        <f ca="1">ДАННЫЕ!$I1995&amp;"x"&amp;B1995&amp;"w"&amp;IF(T1995+ДАННЫЕ!AD1995+ДАННЫЕ!AE1995+ДАННЫЕ!AF1995+ДАННЫЕ!AG1995+ДАННЫЕ!AH1995+ДАННЫЕ!$AL1995+ДАННЫЕ!AI1995+ДАННЫЕ!AJ1995+ДАННЫЕ!AK1995+ДАННЫЕ!AP1995+ДАННЫЕ!AQ1995+ДАННЫЕ!AR1995+ДАННЫЕ!$AM1995+ДАННЫЕ!$AN1995+ДАННЫЕ!AS1995+ДАННЫЕ!AT1995&gt;0,1,0)&amp;IF(OR(T1995=2,ДАННЫЕ!AD1995=2,ДАННЫЕ!AE1995=2,ДАННЫЕ!AF1995=2,ДАННЫЕ!AG1995=2,ДАННЫЕ!AH1995=2,ДАННЫЕ!$AL1995=2,ДАННЫЕ!AI1995=2,ДАННЫЕ!AJ1995=2,ДАННЫЕ!AK1995=2,ДАННЫЕ!AP1995=2,ДАННЫЕ!AQ1995=2,ДАННЫЕ!AR1995=2,ДАННЫЕ!$AM1995=2,ДАННЫЕ!$AN1995=2,ДАННЫЕ!AS1995=2,ДАННЫЕ!AT1995=2),2,0)&amp;"t"&amp;IF(T1995&gt;0,"1"&amp;T1995,"00")&amp;"f"&amp;IF(ДАННЫЕ!$AC1995,"1"&amp;ДАННЫЕ!$AC1995,"00")&amp;"b"&amp;IF(ДАННЫЕ!$AD1995,"1"&amp;ДАННЫЕ!$AD1995,"00")&amp;"g"&amp;IF(ДАННЫЕ!$AF1995,"1"&amp;ДАННЫЕ!$AF1995,"00")&amp;"c"&amp;IF(ДАННЫЕ!$AG1995,"1"&amp;ДАННЫЕ!$AG1995,"00")&amp;"i"&amp;IF(ДАННЫЕ!$AH1995,"1"&amp;ДАННЫЕ!$AH1995,"00")&amp;"r"&amp;IF(ДАННЫЕ!$AL1995,"1"&amp;ДАННЫЕ!$AL1995,"00")&amp;"m"&amp;IF(ДАННЫЕ!$AI1995,"1"&amp;ДАННЫЕ!$AI1995,"00")&amp;"hS"&amp;IF(ДАННЫЕ!$AJ1995,"1"&amp;ДАННЫЕ!$AJ1995,"00")&amp;"hZ"&amp;IF(ДАННЫЕ!$AK1995,"1"&amp;ДАННЫЕ!$AK1995,"00")&amp;"p"&amp;IF(ДАННЫЕ!$AP1995,"1"&amp;ДАННЫЕ!$AP1995,"00")&amp;"k"&amp;IF(ДАННЫЕ!$AQ1995,"1"&amp;ДАННЫЕ!$AQ1995,"00")&amp;"z"&amp;IF(ДАННЫЕ!$AR1995,"1"&amp;ДАННЫЕ!$AR1995,"00")&amp;"j"&amp;IF(ДАННЫЕ!$AM1995,"1"&amp;ДАННЫЕ!$AM1995,"00")&amp;"n"&amp;IF(ДАННЫЕ!$AN1995,"1"&amp;ДАННЫЕ!$AN1995,"00")&amp;"E"&amp;ДАННЫЕ!BI1995&amp;"L"&amp;ДАННЫЕ!AO1995&amp;"h"&amp;IF(ДАННЫЕ!$AU1995&gt;0,1,0)&amp;"v"&amp;IF(ДАННЫЕ!$AW1995&gt;0,1,0)&amp;"a"&amp;IF(ДАННЫЕ!$AS1995,"1"&amp;ДАННЫЕ!$AS1995,"00")&amp;"s"&amp;IF(ДАННЫЕ!$AT1995,"1"&amp;ДАННЫЕ!$AT1995,"00")&amp;"u"&amp;IF(ДАННЫЕ!$CJ1995&gt;0,1,0)&amp;"y"&amp;B1995&amp;"d"&amp;H1995&amp;"e"&amp;F1995&amp;G1995</f>
        <v>x0w00t00f00b00g00c00i00r00m00hS00hZ00p00k00z00j00n00ELh0v0a00s00u0y0de</v>
      </c>
      <c r="L1995" s="28" t="str">
        <f ca="1">ДАННЫЕ!$I1995&amp;"VN"&amp;IF(ДАННЫЕ!AW1995&gt;0,11,10)&amp;"CD"&amp;IF(ДАННЫЕ!BF1995&gt;500,16,IF(ДАННЫЕ!BF1995&gt;350,15,IF(ДАННЫЕ!BF1995&gt;=200,14,IF(ДАННЫЕ!BF1995&gt;=100,13,IF(ДАННЫЕ!BF1995&gt;=50,12,IF(ДАННЫЕ!BF1995&gt;0,11,10))))))&amp;"AR"&amp;IF(ДАННЫЕ!BX1995&gt;0,1,0)&amp;"GD"&amp;B1995&amp;"VV"&amp;IF(E1995&gt;=5,IF(E1995&lt;18,1,0),0)</f>
        <v>VN10CD10AR0GD0VV0</v>
      </c>
      <c r="M1995" s="28" t="str">
        <f>ДАННЫЕ!$I1995&amp;"b"&amp;ДАННЫЕ!$BI1995&amp;"r"&amp;ДАННЫЕ!$BJ1995&amp;"CD"&amp;IF(ДАННЫЕ!BF1995&gt;0,IF(ДАННЫЕ!BF1995&lt;200,1,IF(ДАННЫЕ!BF1995&lt;350,2,3)),0)&amp;"h"&amp;IF(ДАННЫЕ!$BK1995+ДАННЫЕ!$BL1995+ДАННЫЕ!$BM1995&gt;0,1,0)&amp;"x"&amp;ДАННЫЕ!$BK1995&amp;"y"&amp;ДАННЫЕ!$BL1995&amp;"z"&amp;ДАННЫЕ!$BM1995&amp;"c"&amp;IF(ДАННЫЕ!$BK1995+ДАННЫЕ!$BL1995+ДАННЫЕ!$BM1995=3,1,0)&amp;"a"&amp;IF(ДАННЫЕ!$BQ1995+ДАННЫЕ!$BR1995&gt;0,1,0)&amp;"d"&amp;ДАННЫЕ!$BQ1995&amp;"v"&amp;ДАННЫЕ!$BR1995&amp;"p"&amp;ДАННЫЕ!$BS1995&amp;"n"&amp;ДАННЫЕ!$BU1995&amp;"t"&amp;ДАННЫЕ!$BV1995&amp;"o"&amp;ДАННЫЕ!$BT1995&amp;"l"&amp;IF(ДАННЫЕ!$BN1995&gt;0,1,0)&amp;ДАННЫЕ!$BN1995&amp;"g"&amp;ДАННЫЕ!$BO1995&amp;"s"&amp;ДАННЫЕ!$BP1995&amp;"DZ"&amp;IF(ДАННЫЕ!B1995-ДАННЫЕ!G1995 &lt; 60,IF(ДАННЫЕ!B1995-ДАННЫЕ!G1995 &gt;= 0,1,0),0)&amp;"u"&amp;IF(ДАННЫЕ!$CJ1995&gt;0,1,0)</f>
        <v>brCD0h0xyzc0a0dvpntol0gsDZ1u0</v>
      </c>
      <c r="N1995" s="28" t="str">
        <f ca="1">ДАННЫЕ!$F1995&amp;ДАННЫЕ!$I1995&amp;"g"&amp;B1995&amp;"cf"&amp;D1995&amp;"a"&amp;IF(ДАННЫЕ!$BX1995&gt;0,1,0)&amp;IF(ДАННЫЕ!$BF1995&gt;500,1,IF(ДАННЫЕ!$BF1995&gt;350,2,IF(ДАННЫЕ!$BF1995&gt;=200,3,IF(ДАННЫЕ!$BF1995&gt;=100,4,IF(ДАННЫЕ!$BF1995&gt;=50,5,IF(ДАННЫЕ!$BF1995&lt;50,6,0))))))&amp;"AR"&amp;IF(DATEDIF(ДАННЫЕ!$BX1995,ДАННЫЕ!$F$1,"y")&gt;1,1,0)&amp;"VG"&amp;IF(ДАННЫЕ!$BH1995="0",1,0)&amp;"o"&amp;IF(T1995+ДАННЫЕ!$AF1995+ДАННЫЕ!$AG1995+ДАННЫЕ!$AH1995+ДАННЫЕ!$AI1995+ДАННЫЕ!$AJ1995+ДАННЫЕ!$AP1995+ДАННЫЕ!$AQ1995+ДАННЫЕ!$AR1995+ДАННЫЕ!$AU1995+ДАННЫЕ!$AW1995+ДАННЫЕ!$AS1995+ДАННЫЕ!$AT1995&gt;0,1,0)&amp;"x"&amp;ДАННЫЕ!$AG1995&amp;"p"&amp;IF(ДАННЫЕ!$BY1995&gt;0,1,0)&amp;"v"&amp;IF(ДАННЫЕ!$BZ1995&gt;0,1,0)&amp;"n"&amp;ДАННЫЕ!$CA1995&amp;"t"&amp;ДАННЫЕ!$AY1995&amp;"k"&amp;ДАННЫЕ!$CB1995&amp;"q"&amp;ДАННЫЕ!$CC1995&amp;"w"&amp;ДАННЫЕ!$CD1995&amp;"e"&amp;ДАННЫЕ!$CE1995&amp;"m"&amp;ДАННЫЕ!$CF1995&amp;"c"&amp;ДАННЫЕ!$CG1995&amp;"z"&amp;ДАННЫЕ!$CH1995&amp;"d"&amp;IF(H1995=4,1,0)&amp;"s"&amp;IF(ДАННЫЕ!$J1995=1,0,1)&amp;"u"&amp;IF(ДАННЫЕ!$CJ1995&gt;0,1,0)</f>
        <v>g0cf0a06AR1VG0o0xp0v0ntkqwemczd0s1u0</v>
      </c>
      <c r="O1995" s="28" t="str">
        <f>ДАННЫЕ!$I1995&amp;"g"&amp;B1995&amp;A1995&amp;"f"&amp;P1995&amp;"c"&amp;IF(ДАННЫЕ!$U1995&gt;0,1,0)&amp;"s"&amp;IF(ДАННЫЕ!$Q1995&gt;0,IF(YEAR(ДАННЫЕ!$F$1)=YEAR(ДАННЫЕ!$Q1995),IF(MONTH(ДАННЫЕ!$F$1)=MONTH(ДАННЫЕ!$Q1995),111,11),1),0)&amp;"i"&amp;IF(ДАННЫЕ!$R1995+ДАННЫЕ!$S1995+ДАННЫЕ!$T1995=0,0,1)&amp;"h"&amp;IF(ДАННЫЕ!$P1995&gt;0,1,0)&amp;"p"&amp;IF(ДАННЫЕ!$CI1995&gt;0,IF(YEAR(ДАННЫЕ!$F$1)=YEAR(ДАННЫЕ!$CI1995),IF(MONTH(ДАННЫЕ!$F$1)=MONTH(ДАННЫЕ!$CI1995),111,11),1),0)&amp;"d"&amp;IF(ДАННЫЕ!$CJ1995&gt;0,IF(YEAR(ДАННЫЕ!$F$1)=YEAR(ДАННЫЕ!$CJ1995),IF(MONTH(ДАННЫЕ!$F$1)=MONTH(ДАННЫЕ!$CJ1995),111,11),1),0)&amp;"o"&amp;IF(ДАННЫЕ!$CK1995&gt;0,IF(MONTH(ДАННЫЕ!$F$1)=MONTH(ДАННЫЕ!$CK1995),111,11),0)&amp;"v"&amp;IF(ДАННЫЕ!$BE1995&gt;0,IF(MONTH(ДАННЫЕ!$F$1)=MONTH(ДАННЫЕ!$BE1995),111,11),0)</f>
        <v>g00f0c0s0i0h0p0d0o0v0</v>
      </c>
      <c r="P1995" s="15">
        <f t="shared" si="95"/>
        <v>0</v>
      </c>
      <c r="Q1995" s="15">
        <f>IF(ДАННЫЕ!$F$1&gt;ДАННЫЕ!$N1995,IF(YEAR(ДАННЫЕ!$F$1)=YEAR(ДАННЫЕ!M1995),1,0),0)</f>
        <v>0</v>
      </c>
      <c r="R1995" s="15">
        <f>IF(ДАННЫЕ!$F$1&gt;ДАННЫЕ!$N1995,IF(YEAR(ДАННЫЕ!$F$1)=YEAR(ДАННЫЕ!N1995),1,0),0)</f>
        <v>0</v>
      </c>
      <c r="S1995" s="15">
        <f>IF(ДАННЫЕ!$AA1995="2А",1,IF(ДАННЫЕ!$AA1995="2Б",2,IF(ДАННЫЕ!$AA1995="2В",3,IF(ДАННЫЕ!$AA1995=3,4,IF(ДАННЫЕ!$AA1995="4А",5,IF(ДАННЫЕ!$AA1995="4Б",6,IF(ДАННЫЕ!$AA1995="4В",7,IF(ДАННЫЕ!$AA1995=5,8,0))))))))</f>
        <v>0</v>
      </c>
      <c r="T1995" s="15">
        <f>IF(OR(ДАННЫЕ!$AC1995=2,ДАННЫЕ!$AD1995=2,ДАННЫЕ!$AE1995=2),2,IF(OR(ДАННЫЕ!$AC1995=1,ДАННЫЕ!$AD1995=1,ДАННЫЕ!$AE1995=1),1,0))</f>
        <v>0</v>
      </c>
    </row>
    <row r="1996" spans="1:20" x14ac:dyDescent="0.2">
      <c r="A1996" s="78">
        <f>IF(B1996&gt;0,IF(MONTH(ДАННЫЕ!$F$1)=MONTH(ДАННЫЕ!$B1996),1,0),0)</f>
        <v>0</v>
      </c>
      <c r="B1996" s="14">
        <f>IF(ДАННЫЕ!$B1996&gt;0,IF(YEAR(ДАННЫЕ!$F$1)=YEAR(ДАННЫЕ!$B1996),1,0),0)</f>
        <v>0</v>
      </c>
      <c r="C1996" s="14">
        <f>IF(ДАННЫЕ!$CM1996&gt;0,IF(YEAR(ДАННЫЕ!$F$1)=YEAR(ДАННЫЕ!$CM1996),1,0),0)</f>
        <v>0</v>
      </c>
      <c r="D1996" s="14">
        <f>IF(ДАННЫЕ!$CJ1996&gt;0,IF(ДАННЫЕ!$CL1996&gt;ДАННЫЕ!$F$1,1,IF(ДАННЫЕ!$CL1996&gt;0,0,1)),0)</f>
        <v>0</v>
      </c>
      <c r="E1996" s="43" t="str">
        <f ca="1">IF(ДАННЫЕ!$F$1&gt;0,IF(ДАННЫЕ!$G1996&gt;0,DATEDIF(ДАННЫЕ!$G1996,ДАННЫЕ!$F$1,"y"),""),IF(ДАННЫЕ!$G1996&gt;0,DATEDIF(ДАННЫЕ!$G1996,TODAY(),"y"),""))</f>
        <v/>
      </c>
      <c r="F1996" s="43" t="str">
        <f xml:space="preserve"> IF(ДАННЫЕ!$F1996="М",IF(E1996&gt;=18,IF(E1996&lt;60,1,""),""),"")&amp;IF(ДАННЫЕ!$F1996="Ж",IF(E1996&gt;=18,IF(E1996&lt;55,1,""),""),"")</f>
        <v/>
      </c>
      <c r="G1996" s="43" t="str">
        <f xml:space="preserve"> IF(ДАННЫЕ!$F1996="М",IF(E1996&gt;=60,2,""),"")&amp;IF(ДАННЫЕ!$F1996="Ж",IF(E1996&gt;=55,2,""),"")</f>
        <v/>
      </c>
      <c r="H1996" s="43" t="str">
        <f t="shared" ca="1" si="93"/>
        <v/>
      </c>
      <c r="I1996" s="43" t="str">
        <f t="shared" ca="1" si="94"/>
        <v>03</v>
      </c>
      <c r="J1996" s="28" t="str">
        <f ca="1">ДАННЫЕ!$F1996&amp;H1996&amp;I1996&amp;ДАННЫЕ!$I1996&amp;"m"&amp;IF(ДАННЫЕ!$I1996&gt;0,IF(ДАННЫЕ!$J1996&gt;0,0,1),"")&amp;"f"&amp;IF(ДАННЫЕ!$R1996&gt;0,IF(YEAR(ДАННЫЕ!$F$1)=YEAR(ДАННЫЕ!$R1996),1,0),0)&amp;"z"&amp;ДАННЫЕ!$R1996&amp;"p"&amp;ДАННЫЕ!$S1996&amp;"i"&amp;ДАННЫЕ!$T1996&amp;"h"&amp;ДАННЫЕ!$K1996&amp;"be"&amp;ДАННЫЕ!$BI1996&amp;"CD"&amp;IF(ДАННЫЕ!BF1996&gt;500,4,IF(ДАННЫЕ!BF1996&gt;350,3,IF(ДАННЫЕ!BF1996&gt;200,2,IF(ДАННЫЕ!BF1996&gt;0,1,0))))&amp;"g"&amp;B1996&amp;"d"&amp;H1996&amp;"l"&amp;ДАННЫЕ!AT1996&amp;"a"&amp;ДАННЫЕ!$V1996&amp;"v"&amp;R1996&amp;"k"&amp;ДАННЫЕ!$U1996&amp;"s"&amp;ДАННЫЕ!$Y1996&amp;"t"&amp;ДАННЫЕ!$X1996&amp;"b"&amp;IF(ДАННЫЕ!$Q1996&gt;1,1,0)&amp;"PP"&amp;ДАННЫЕ!Z1996&amp;"c"&amp;S1996&amp;"x"&amp;IF(ДАННЫЕ!$BY1996&gt;0,IF(YEAR(ДАННЫЕ!$F$1)=YEAR(ДАННЫЕ!$BY1996),1,0),0)&amp;"n"&amp;IF(ДАННЫЕ!$BZ1996&gt;0,IF(YEAR(ДАННЫЕ!$F$1)=YEAR(ДАННЫЕ!$BZ1996),1,0),0)&amp;"u"&amp;D1996&amp;"z"&amp;IF(ДАННЫЕ!$CL1996&gt;0,IF(YEAR(ДАННЫЕ!$F$1)&gt;YEAR(ДАННЫЕ!$CL1996),11,12),0)</f>
        <v>03mf0zpihbeCD0g0dlav0kstb0PPc0x0n0u0z0</v>
      </c>
      <c r="K1996" s="28" t="str">
        <f ca="1">ДАННЫЕ!$I1996&amp;"x"&amp;B1996&amp;"w"&amp;IF(T1996+ДАННЫЕ!AD1996+ДАННЫЕ!AE1996+ДАННЫЕ!AF1996+ДАННЫЕ!AG1996+ДАННЫЕ!AH1996+ДАННЫЕ!$AL1996+ДАННЫЕ!AI1996+ДАННЫЕ!AJ1996+ДАННЫЕ!AK1996+ДАННЫЕ!AP1996+ДАННЫЕ!AQ1996+ДАННЫЕ!AR1996+ДАННЫЕ!$AM1996+ДАННЫЕ!$AN1996+ДАННЫЕ!AS1996+ДАННЫЕ!AT1996&gt;0,1,0)&amp;IF(OR(T1996=2,ДАННЫЕ!AD1996=2,ДАННЫЕ!AE1996=2,ДАННЫЕ!AF1996=2,ДАННЫЕ!AG1996=2,ДАННЫЕ!AH1996=2,ДАННЫЕ!$AL1996=2,ДАННЫЕ!AI1996=2,ДАННЫЕ!AJ1996=2,ДАННЫЕ!AK1996=2,ДАННЫЕ!AP1996=2,ДАННЫЕ!AQ1996=2,ДАННЫЕ!AR1996=2,ДАННЫЕ!$AM1996=2,ДАННЫЕ!$AN1996=2,ДАННЫЕ!AS1996=2,ДАННЫЕ!AT1996=2),2,0)&amp;"t"&amp;IF(T1996&gt;0,"1"&amp;T1996,"00")&amp;"f"&amp;IF(ДАННЫЕ!$AC1996,"1"&amp;ДАННЫЕ!$AC1996,"00")&amp;"b"&amp;IF(ДАННЫЕ!$AD1996,"1"&amp;ДАННЫЕ!$AD1996,"00")&amp;"g"&amp;IF(ДАННЫЕ!$AF1996,"1"&amp;ДАННЫЕ!$AF1996,"00")&amp;"c"&amp;IF(ДАННЫЕ!$AG1996,"1"&amp;ДАННЫЕ!$AG1996,"00")&amp;"i"&amp;IF(ДАННЫЕ!$AH1996,"1"&amp;ДАННЫЕ!$AH1996,"00")&amp;"r"&amp;IF(ДАННЫЕ!$AL1996,"1"&amp;ДАННЫЕ!$AL1996,"00")&amp;"m"&amp;IF(ДАННЫЕ!$AI1996,"1"&amp;ДАННЫЕ!$AI1996,"00")&amp;"hS"&amp;IF(ДАННЫЕ!$AJ1996,"1"&amp;ДАННЫЕ!$AJ1996,"00")&amp;"hZ"&amp;IF(ДАННЫЕ!$AK1996,"1"&amp;ДАННЫЕ!$AK1996,"00")&amp;"p"&amp;IF(ДАННЫЕ!$AP1996,"1"&amp;ДАННЫЕ!$AP1996,"00")&amp;"k"&amp;IF(ДАННЫЕ!$AQ1996,"1"&amp;ДАННЫЕ!$AQ1996,"00")&amp;"z"&amp;IF(ДАННЫЕ!$AR1996,"1"&amp;ДАННЫЕ!$AR1996,"00")&amp;"j"&amp;IF(ДАННЫЕ!$AM1996,"1"&amp;ДАННЫЕ!$AM1996,"00")&amp;"n"&amp;IF(ДАННЫЕ!$AN1996,"1"&amp;ДАННЫЕ!$AN1996,"00")&amp;"E"&amp;ДАННЫЕ!BI1996&amp;"L"&amp;ДАННЫЕ!AO1996&amp;"h"&amp;IF(ДАННЫЕ!$AU1996&gt;0,1,0)&amp;"v"&amp;IF(ДАННЫЕ!$AW1996&gt;0,1,0)&amp;"a"&amp;IF(ДАННЫЕ!$AS1996,"1"&amp;ДАННЫЕ!$AS1996,"00")&amp;"s"&amp;IF(ДАННЫЕ!$AT1996,"1"&amp;ДАННЫЕ!$AT1996,"00")&amp;"u"&amp;IF(ДАННЫЕ!$CJ1996&gt;0,1,0)&amp;"y"&amp;B1996&amp;"d"&amp;H1996&amp;"e"&amp;F1996&amp;G1996</f>
        <v>x0w00t00f00b00g00c00i00r00m00hS00hZ00p00k00z00j00n00ELh0v0a00s00u0y0de</v>
      </c>
      <c r="L1996" s="28" t="str">
        <f ca="1">ДАННЫЕ!$I1996&amp;"VN"&amp;IF(ДАННЫЕ!AW1996&gt;0,11,10)&amp;"CD"&amp;IF(ДАННЫЕ!BF1996&gt;500,16,IF(ДАННЫЕ!BF1996&gt;350,15,IF(ДАННЫЕ!BF1996&gt;=200,14,IF(ДАННЫЕ!BF1996&gt;=100,13,IF(ДАННЫЕ!BF1996&gt;=50,12,IF(ДАННЫЕ!BF1996&gt;0,11,10))))))&amp;"AR"&amp;IF(ДАННЫЕ!BX1996&gt;0,1,0)&amp;"GD"&amp;B1996&amp;"VV"&amp;IF(E1996&gt;=5,IF(E1996&lt;18,1,0),0)</f>
        <v>VN10CD10AR0GD0VV0</v>
      </c>
      <c r="M1996" s="28" t="str">
        <f>ДАННЫЕ!$I1996&amp;"b"&amp;ДАННЫЕ!$BI1996&amp;"r"&amp;ДАННЫЕ!$BJ1996&amp;"CD"&amp;IF(ДАННЫЕ!BF1996&gt;0,IF(ДАННЫЕ!BF1996&lt;200,1,IF(ДАННЫЕ!BF1996&lt;350,2,3)),0)&amp;"h"&amp;IF(ДАННЫЕ!$BK1996+ДАННЫЕ!$BL1996+ДАННЫЕ!$BM1996&gt;0,1,0)&amp;"x"&amp;ДАННЫЕ!$BK1996&amp;"y"&amp;ДАННЫЕ!$BL1996&amp;"z"&amp;ДАННЫЕ!$BM1996&amp;"c"&amp;IF(ДАННЫЕ!$BK1996+ДАННЫЕ!$BL1996+ДАННЫЕ!$BM1996=3,1,0)&amp;"a"&amp;IF(ДАННЫЕ!$BQ1996+ДАННЫЕ!$BR1996&gt;0,1,0)&amp;"d"&amp;ДАННЫЕ!$BQ1996&amp;"v"&amp;ДАННЫЕ!$BR1996&amp;"p"&amp;ДАННЫЕ!$BS1996&amp;"n"&amp;ДАННЫЕ!$BU1996&amp;"t"&amp;ДАННЫЕ!$BV1996&amp;"o"&amp;ДАННЫЕ!$BT1996&amp;"l"&amp;IF(ДАННЫЕ!$BN1996&gt;0,1,0)&amp;ДАННЫЕ!$BN1996&amp;"g"&amp;ДАННЫЕ!$BO1996&amp;"s"&amp;ДАННЫЕ!$BP1996&amp;"DZ"&amp;IF(ДАННЫЕ!B1996-ДАННЫЕ!G1996 &lt; 60,IF(ДАННЫЕ!B1996-ДАННЫЕ!G1996 &gt;= 0,1,0),0)&amp;"u"&amp;IF(ДАННЫЕ!$CJ1996&gt;0,1,0)</f>
        <v>brCD0h0xyzc0a0dvpntol0gsDZ1u0</v>
      </c>
      <c r="N1996" s="28" t="str">
        <f ca="1">ДАННЫЕ!$F1996&amp;ДАННЫЕ!$I1996&amp;"g"&amp;B1996&amp;"cf"&amp;D1996&amp;"a"&amp;IF(ДАННЫЕ!$BX1996&gt;0,1,0)&amp;IF(ДАННЫЕ!$BF1996&gt;500,1,IF(ДАННЫЕ!$BF1996&gt;350,2,IF(ДАННЫЕ!$BF1996&gt;=200,3,IF(ДАННЫЕ!$BF1996&gt;=100,4,IF(ДАННЫЕ!$BF1996&gt;=50,5,IF(ДАННЫЕ!$BF1996&lt;50,6,0))))))&amp;"AR"&amp;IF(DATEDIF(ДАННЫЕ!$BX1996,ДАННЫЕ!$F$1,"y")&gt;1,1,0)&amp;"VG"&amp;IF(ДАННЫЕ!$BH1996="0",1,0)&amp;"o"&amp;IF(T1996+ДАННЫЕ!$AF1996+ДАННЫЕ!$AG1996+ДАННЫЕ!$AH1996+ДАННЫЕ!$AI1996+ДАННЫЕ!$AJ1996+ДАННЫЕ!$AP1996+ДАННЫЕ!$AQ1996+ДАННЫЕ!$AR1996+ДАННЫЕ!$AU1996+ДАННЫЕ!$AW1996+ДАННЫЕ!$AS1996+ДАННЫЕ!$AT1996&gt;0,1,0)&amp;"x"&amp;ДАННЫЕ!$AG1996&amp;"p"&amp;IF(ДАННЫЕ!$BY1996&gt;0,1,0)&amp;"v"&amp;IF(ДАННЫЕ!$BZ1996&gt;0,1,0)&amp;"n"&amp;ДАННЫЕ!$CA1996&amp;"t"&amp;ДАННЫЕ!$AY1996&amp;"k"&amp;ДАННЫЕ!$CB1996&amp;"q"&amp;ДАННЫЕ!$CC1996&amp;"w"&amp;ДАННЫЕ!$CD1996&amp;"e"&amp;ДАННЫЕ!$CE1996&amp;"m"&amp;ДАННЫЕ!$CF1996&amp;"c"&amp;ДАННЫЕ!$CG1996&amp;"z"&amp;ДАННЫЕ!$CH1996&amp;"d"&amp;IF(H1996=4,1,0)&amp;"s"&amp;IF(ДАННЫЕ!$J1996=1,0,1)&amp;"u"&amp;IF(ДАННЫЕ!$CJ1996&gt;0,1,0)</f>
        <v>g0cf0a06AR1VG0o0xp0v0ntkqwemczd0s1u0</v>
      </c>
      <c r="O1996" s="28" t="str">
        <f>ДАННЫЕ!$I1996&amp;"g"&amp;B1996&amp;A1996&amp;"f"&amp;P1996&amp;"c"&amp;IF(ДАННЫЕ!$U1996&gt;0,1,0)&amp;"s"&amp;IF(ДАННЫЕ!$Q1996&gt;0,IF(YEAR(ДАННЫЕ!$F$1)=YEAR(ДАННЫЕ!$Q1996),IF(MONTH(ДАННЫЕ!$F$1)=MONTH(ДАННЫЕ!$Q1996),111,11),1),0)&amp;"i"&amp;IF(ДАННЫЕ!$R1996+ДАННЫЕ!$S1996+ДАННЫЕ!$T1996=0,0,1)&amp;"h"&amp;IF(ДАННЫЕ!$P1996&gt;0,1,0)&amp;"p"&amp;IF(ДАННЫЕ!$CI1996&gt;0,IF(YEAR(ДАННЫЕ!$F$1)=YEAR(ДАННЫЕ!$CI1996),IF(MONTH(ДАННЫЕ!$F$1)=MONTH(ДАННЫЕ!$CI1996),111,11),1),0)&amp;"d"&amp;IF(ДАННЫЕ!$CJ1996&gt;0,IF(YEAR(ДАННЫЕ!$F$1)=YEAR(ДАННЫЕ!$CJ1996),IF(MONTH(ДАННЫЕ!$F$1)=MONTH(ДАННЫЕ!$CJ1996),111,11),1),0)&amp;"o"&amp;IF(ДАННЫЕ!$CK1996&gt;0,IF(MONTH(ДАННЫЕ!$F$1)=MONTH(ДАННЫЕ!$CK1996),111,11),0)&amp;"v"&amp;IF(ДАННЫЕ!$BE1996&gt;0,IF(MONTH(ДАННЫЕ!$F$1)=MONTH(ДАННЫЕ!$BE1996),111,11),0)</f>
        <v>g00f0c0s0i0h0p0d0o0v0</v>
      </c>
      <c r="P1996" s="15">
        <f t="shared" si="95"/>
        <v>0</v>
      </c>
      <c r="Q1996" s="15">
        <f>IF(ДАННЫЕ!$F$1&gt;ДАННЫЕ!$N1996,IF(YEAR(ДАННЫЕ!$F$1)=YEAR(ДАННЫЕ!M1996),1,0),0)</f>
        <v>0</v>
      </c>
      <c r="R1996" s="15">
        <f>IF(ДАННЫЕ!$F$1&gt;ДАННЫЕ!$N1996,IF(YEAR(ДАННЫЕ!$F$1)=YEAR(ДАННЫЕ!N1996),1,0),0)</f>
        <v>0</v>
      </c>
      <c r="S1996" s="15">
        <f>IF(ДАННЫЕ!$AA1996="2А",1,IF(ДАННЫЕ!$AA1996="2Б",2,IF(ДАННЫЕ!$AA1996="2В",3,IF(ДАННЫЕ!$AA1996=3,4,IF(ДАННЫЕ!$AA1996="4А",5,IF(ДАННЫЕ!$AA1996="4Б",6,IF(ДАННЫЕ!$AA1996="4В",7,IF(ДАННЫЕ!$AA1996=5,8,0))))))))</f>
        <v>0</v>
      </c>
      <c r="T1996" s="15">
        <f>IF(OR(ДАННЫЕ!$AC1996=2,ДАННЫЕ!$AD1996=2,ДАННЫЕ!$AE1996=2),2,IF(OR(ДАННЫЕ!$AC1996=1,ДАННЫЕ!$AD1996=1,ДАННЫЕ!$AE1996=1),1,0))</f>
        <v>0</v>
      </c>
    </row>
    <row r="1997" spans="1:20" x14ac:dyDescent="0.2">
      <c r="A1997" s="78">
        <f>IF(B1997&gt;0,IF(MONTH(ДАННЫЕ!$F$1)=MONTH(ДАННЫЕ!$B1997),1,0),0)</f>
        <v>0</v>
      </c>
      <c r="B1997" s="14">
        <f>IF(ДАННЫЕ!$B1997&gt;0,IF(YEAR(ДАННЫЕ!$F$1)=YEAR(ДАННЫЕ!$B1997),1,0),0)</f>
        <v>0</v>
      </c>
      <c r="C1997" s="14">
        <f>IF(ДАННЫЕ!$CM1997&gt;0,IF(YEAR(ДАННЫЕ!$F$1)=YEAR(ДАННЫЕ!$CM1997),1,0),0)</f>
        <v>0</v>
      </c>
      <c r="D1997" s="14">
        <f>IF(ДАННЫЕ!$CJ1997&gt;0,IF(ДАННЫЕ!$CL1997&gt;ДАННЫЕ!$F$1,1,IF(ДАННЫЕ!$CL1997&gt;0,0,1)),0)</f>
        <v>0</v>
      </c>
      <c r="E1997" s="43" t="str">
        <f ca="1">IF(ДАННЫЕ!$F$1&gt;0,IF(ДАННЫЕ!$G1997&gt;0,DATEDIF(ДАННЫЕ!$G1997,ДАННЫЕ!$F$1,"y"),""),IF(ДАННЫЕ!$G1997&gt;0,DATEDIF(ДАННЫЕ!$G1997,TODAY(),"y"),""))</f>
        <v/>
      </c>
      <c r="F1997" s="43" t="str">
        <f xml:space="preserve"> IF(ДАННЫЕ!$F1997="М",IF(E1997&gt;=18,IF(E1997&lt;60,1,""),""),"")&amp;IF(ДАННЫЕ!$F1997="Ж",IF(E1997&gt;=18,IF(E1997&lt;55,1,""),""),"")</f>
        <v/>
      </c>
      <c r="G1997" s="43" t="str">
        <f xml:space="preserve"> IF(ДАННЫЕ!$F1997="М",IF(E1997&gt;=60,2,""),"")&amp;IF(ДАННЫЕ!$F1997="Ж",IF(E1997&gt;=55,2,""),"")</f>
        <v/>
      </c>
      <c r="H1997" s="43" t="str">
        <f t="shared" ca="1" si="93"/>
        <v/>
      </c>
      <c r="I1997" s="43" t="str">
        <f t="shared" ca="1" si="94"/>
        <v>03</v>
      </c>
      <c r="J1997" s="28" t="str">
        <f ca="1">ДАННЫЕ!$F1997&amp;H1997&amp;I1997&amp;ДАННЫЕ!$I1997&amp;"m"&amp;IF(ДАННЫЕ!$I1997&gt;0,IF(ДАННЫЕ!$J1997&gt;0,0,1),"")&amp;"f"&amp;IF(ДАННЫЕ!$R1997&gt;0,IF(YEAR(ДАННЫЕ!$F$1)=YEAR(ДАННЫЕ!$R1997),1,0),0)&amp;"z"&amp;ДАННЫЕ!$R1997&amp;"p"&amp;ДАННЫЕ!$S1997&amp;"i"&amp;ДАННЫЕ!$T1997&amp;"h"&amp;ДАННЫЕ!$K1997&amp;"be"&amp;ДАННЫЕ!$BI1997&amp;"CD"&amp;IF(ДАННЫЕ!BF1997&gt;500,4,IF(ДАННЫЕ!BF1997&gt;350,3,IF(ДАННЫЕ!BF1997&gt;200,2,IF(ДАННЫЕ!BF1997&gt;0,1,0))))&amp;"g"&amp;B1997&amp;"d"&amp;H1997&amp;"l"&amp;ДАННЫЕ!AT1997&amp;"a"&amp;ДАННЫЕ!$V1997&amp;"v"&amp;R1997&amp;"k"&amp;ДАННЫЕ!$U1997&amp;"s"&amp;ДАННЫЕ!$Y1997&amp;"t"&amp;ДАННЫЕ!$X1997&amp;"b"&amp;IF(ДАННЫЕ!$Q1997&gt;1,1,0)&amp;"PP"&amp;ДАННЫЕ!Z1997&amp;"c"&amp;S1997&amp;"x"&amp;IF(ДАННЫЕ!$BY1997&gt;0,IF(YEAR(ДАННЫЕ!$F$1)=YEAR(ДАННЫЕ!$BY1997),1,0),0)&amp;"n"&amp;IF(ДАННЫЕ!$BZ1997&gt;0,IF(YEAR(ДАННЫЕ!$F$1)=YEAR(ДАННЫЕ!$BZ1997),1,0),0)&amp;"u"&amp;D1997&amp;"z"&amp;IF(ДАННЫЕ!$CL1997&gt;0,IF(YEAR(ДАННЫЕ!$F$1)&gt;YEAR(ДАННЫЕ!$CL1997),11,12),0)</f>
        <v>03mf0zpihbeCD0g0dlav0kstb0PPc0x0n0u0z0</v>
      </c>
      <c r="K1997" s="28" t="str">
        <f ca="1">ДАННЫЕ!$I1997&amp;"x"&amp;B1997&amp;"w"&amp;IF(T1997+ДАННЫЕ!AD1997+ДАННЫЕ!AE1997+ДАННЫЕ!AF1997+ДАННЫЕ!AG1997+ДАННЫЕ!AH1997+ДАННЫЕ!$AL1997+ДАННЫЕ!AI1997+ДАННЫЕ!AJ1997+ДАННЫЕ!AK1997+ДАННЫЕ!AP1997+ДАННЫЕ!AQ1997+ДАННЫЕ!AR1997+ДАННЫЕ!$AM1997+ДАННЫЕ!$AN1997+ДАННЫЕ!AS1997+ДАННЫЕ!AT1997&gt;0,1,0)&amp;IF(OR(T1997=2,ДАННЫЕ!AD1997=2,ДАННЫЕ!AE1997=2,ДАННЫЕ!AF1997=2,ДАННЫЕ!AG1997=2,ДАННЫЕ!AH1997=2,ДАННЫЕ!$AL1997=2,ДАННЫЕ!AI1997=2,ДАННЫЕ!AJ1997=2,ДАННЫЕ!AK1997=2,ДАННЫЕ!AP1997=2,ДАННЫЕ!AQ1997=2,ДАННЫЕ!AR1997=2,ДАННЫЕ!$AM1997=2,ДАННЫЕ!$AN1997=2,ДАННЫЕ!AS1997=2,ДАННЫЕ!AT1997=2),2,0)&amp;"t"&amp;IF(T1997&gt;0,"1"&amp;T1997,"00")&amp;"f"&amp;IF(ДАННЫЕ!$AC1997,"1"&amp;ДАННЫЕ!$AC1997,"00")&amp;"b"&amp;IF(ДАННЫЕ!$AD1997,"1"&amp;ДАННЫЕ!$AD1997,"00")&amp;"g"&amp;IF(ДАННЫЕ!$AF1997,"1"&amp;ДАННЫЕ!$AF1997,"00")&amp;"c"&amp;IF(ДАННЫЕ!$AG1997,"1"&amp;ДАННЫЕ!$AG1997,"00")&amp;"i"&amp;IF(ДАННЫЕ!$AH1997,"1"&amp;ДАННЫЕ!$AH1997,"00")&amp;"r"&amp;IF(ДАННЫЕ!$AL1997,"1"&amp;ДАННЫЕ!$AL1997,"00")&amp;"m"&amp;IF(ДАННЫЕ!$AI1997,"1"&amp;ДАННЫЕ!$AI1997,"00")&amp;"hS"&amp;IF(ДАННЫЕ!$AJ1997,"1"&amp;ДАННЫЕ!$AJ1997,"00")&amp;"hZ"&amp;IF(ДАННЫЕ!$AK1997,"1"&amp;ДАННЫЕ!$AK1997,"00")&amp;"p"&amp;IF(ДАННЫЕ!$AP1997,"1"&amp;ДАННЫЕ!$AP1997,"00")&amp;"k"&amp;IF(ДАННЫЕ!$AQ1997,"1"&amp;ДАННЫЕ!$AQ1997,"00")&amp;"z"&amp;IF(ДАННЫЕ!$AR1997,"1"&amp;ДАННЫЕ!$AR1997,"00")&amp;"j"&amp;IF(ДАННЫЕ!$AM1997,"1"&amp;ДАННЫЕ!$AM1997,"00")&amp;"n"&amp;IF(ДАННЫЕ!$AN1997,"1"&amp;ДАННЫЕ!$AN1997,"00")&amp;"E"&amp;ДАННЫЕ!BI1997&amp;"L"&amp;ДАННЫЕ!AO1997&amp;"h"&amp;IF(ДАННЫЕ!$AU1997&gt;0,1,0)&amp;"v"&amp;IF(ДАННЫЕ!$AW1997&gt;0,1,0)&amp;"a"&amp;IF(ДАННЫЕ!$AS1997,"1"&amp;ДАННЫЕ!$AS1997,"00")&amp;"s"&amp;IF(ДАННЫЕ!$AT1997,"1"&amp;ДАННЫЕ!$AT1997,"00")&amp;"u"&amp;IF(ДАННЫЕ!$CJ1997&gt;0,1,0)&amp;"y"&amp;B1997&amp;"d"&amp;H1997&amp;"e"&amp;F1997&amp;G1997</f>
        <v>x0w00t00f00b00g00c00i00r00m00hS00hZ00p00k00z00j00n00ELh0v0a00s00u0y0de</v>
      </c>
      <c r="L1997" s="28" t="str">
        <f ca="1">ДАННЫЕ!$I1997&amp;"VN"&amp;IF(ДАННЫЕ!AW1997&gt;0,11,10)&amp;"CD"&amp;IF(ДАННЫЕ!BF1997&gt;500,16,IF(ДАННЫЕ!BF1997&gt;350,15,IF(ДАННЫЕ!BF1997&gt;=200,14,IF(ДАННЫЕ!BF1997&gt;=100,13,IF(ДАННЫЕ!BF1997&gt;=50,12,IF(ДАННЫЕ!BF1997&gt;0,11,10))))))&amp;"AR"&amp;IF(ДАННЫЕ!BX1997&gt;0,1,0)&amp;"GD"&amp;B1997&amp;"VV"&amp;IF(E1997&gt;=5,IF(E1997&lt;18,1,0),0)</f>
        <v>VN10CD10AR0GD0VV0</v>
      </c>
      <c r="M1997" s="28" t="str">
        <f>ДАННЫЕ!$I1997&amp;"b"&amp;ДАННЫЕ!$BI1997&amp;"r"&amp;ДАННЫЕ!$BJ1997&amp;"CD"&amp;IF(ДАННЫЕ!BF1997&gt;0,IF(ДАННЫЕ!BF1997&lt;200,1,IF(ДАННЫЕ!BF1997&lt;350,2,3)),0)&amp;"h"&amp;IF(ДАННЫЕ!$BK1997+ДАННЫЕ!$BL1997+ДАННЫЕ!$BM1997&gt;0,1,0)&amp;"x"&amp;ДАННЫЕ!$BK1997&amp;"y"&amp;ДАННЫЕ!$BL1997&amp;"z"&amp;ДАННЫЕ!$BM1997&amp;"c"&amp;IF(ДАННЫЕ!$BK1997+ДАННЫЕ!$BL1997+ДАННЫЕ!$BM1997=3,1,0)&amp;"a"&amp;IF(ДАННЫЕ!$BQ1997+ДАННЫЕ!$BR1997&gt;0,1,0)&amp;"d"&amp;ДАННЫЕ!$BQ1997&amp;"v"&amp;ДАННЫЕ!$BR1997&amp;"p"&amp;ДАННЫЕ!$BS1997&amp;"n"&amp;ДАННЫЕ!$BU1997&amp;"t"&amp;ДАННЫЕ!$BV1997&amp;"o"&amp;ДАННЫЕ!$BT1997&amp;"l"&amp;IF(ДАННЫЕ!$BN1997&gt;0,1,0)&amp;ДАННЫЕ!$BN1997&amp;"g"&amp;ДАННЫЕ!$BO1997&amp;"s"&amp;ДАННЫЕ!$BP1997&amp;"DZ"&amp;IF(ДАННЫЕ!B1997-ДАННЫЕ!G1997 &lt; 60,IF(ДАННЫЕ!B1997-ДАННЫЕ!G1997 &gt;= 0,1,0),0)&amp;"u"&amp;IF(ДАННЫЕ!$CJ1997&gt;0,1,0)</f>
        <v>brCD0h0xyzc0a0dvpntol0gsDZ1u0</v>
      </c>
      <c r="N1997" s="28" t="str">
        <f ca="1">ДАННЫЕ!$F1997&amp;ДАННЫЕ!$I1997&amp;"g"&amp;B1997&amp;"cf"&amp;D1997&amp;"a"&amp;IF(ДАННЫЕ!$BX1997&gt;0,1,0)&amp;IF(ДАННЫЕ!$BF1997&gt;500,1,IF(ДАННЫЕ!$BF1997&gt;350,2,IF(ДАННЫЕ!$BF1997&gt;=200,3,IF(ДАННЫЕ!$BF1997&gt;=100,4,IF(ДАННЫЕ!$BF1997&gt;=50,5,IF(ДАННЫЕ!$BF1997&lt;50,6,0))))))&amp;"AR"&amp;IF(DATEDIF(ДАННЫЕ!$BX1997,ДАННЫЕ!$F$1,"y")&gt;1,1,0)&amp;"VG"&amp;IF(ДАННЫЕ!$BH1997="0",1,0)&amp;"o"&amp;IF(T1997+ДАННЫЕ!$AF1997+ДАННЫЕ!$AG1997+ДАННЫЕ!$AH1997+ДАННЫЕ!$AI1997+ДАННЫЕ!$AJ1997+ДАННЫЕ!$AP1997+ДАННЫЕ!$AQ1997+ДАННЫЕ!$AR1997+ДАННЫЕ!$AU1997+ДАННЫЕ!$AW1997+ДАННЫЕ!$AS1997+ДАННЫЕ!$AT1997&gt;0,1,0)&amp;"x"&amp;ДАННЫЕ!$AG1997&amp;"p"&amp;IF(ДАННЫЕ!$BY1997&gt;0,1,0)&amp;"v"&amp;IF(ДАННЫЕ!$BZ1997&gt;0,1,0)&amp;"n"&amp;ДАННЫЕ!$CA1997&amp;"t"&amp;ДАННЫЕ!$AY1997&amp;"k"&amp;ДАННЫЕ!$CB1997&amp;"q"&amp;ДАННЫЕ!$CC1997&amp;"w"&amp;ДАННЫЕ!$CD1997&amp;"e"&amp;ДАННЫЕ!$CE1997&amp;"m"&amp;ДАННЫЕ!$CF1997&amp;"c"&amp;ДАННЫЕ!$CG1997&amp;"z"&amp;ДАННЫЕ!$CH1997&amp;"d"&amp;IF(H1997=4,1,0)&amp;"s"&amp;IF(ДАННЫЕ!$J1997=1,0,1)&amp;"u"&amp;IF(ДАННЫЕ!$CJ1997&gt;0,1,0)</f>
        <v>g0cf0a06AR1VG0o0xp0v0ntkqwemczd0s1u0</v>
      </c>
      <c r="O1997" s="28" t="str">
        <f>ДАННЫЕ!$I1997&amp;"g"&amp;B1997&amp;A1997&amp;"f"&amp;P1997&amp;"c"&amp;IF(ДАННЫЕ!$U1997&gt;0,1,0)&amp;"s"&amp;IF(ДАННЫЕ!$Q1997&gt;0,IF(YEAR(ДАННЫЕ!$F$1)=YEAR(ДАННЫЕ!$Q1997),IF(MONTH(ДАННЫЕ!$F$1)=MONTH(ДАННЫЕ!$Q1997),111,11),1),0)&amp;"i"&amp;IF(ДАННЫЕ!$R1997+ДАННЫЕ!$S1997+ДАННЫЕ!$T1997=0,0,1)&amp;"h"&amp;IF(ДАННЫЕ!$P1997&gt;0,1,0)&amp;"p"&amp;IF(ДАННЫЕ!$CI1997&gt;0,IF(YEAR(ДАННЫЕ!$F$1)=YEAR(ДАННЫЕ!$CI1997),IF(MONTH(ДАННЫЕ!$F$1)=MONTH(ДАННЫЕ!$CI1997),111,11),1),0)&amp;"d"&amp;IF(ДАННЫЕ!$CJ1997&gt;0,IF(YEAR(ДАННЫЕ!$F$1)=YEAR(ДАННЫЕ!$CJ1997),IF(MONTH(ДАННЫЕ!$F$1)=MONTH(ДАННЫЕ!$CJ1997),111,11),1),0)&amp;"o"&amp;IF(ДАННЫЕ!$CK1997&gt;0,IF(MONTH(ДАННЫЕ!$F$1)=MONTH(ДАННЫЕ!$CK1997),111,11),0)&amp;"v"&amp;IF(ДАННЫЕ!$BE1997&gt;0,IF(MONTH(ДАННЫЕ!$F$1)=MONTH(ДАННЫЕ!$BE1997),111,11),0)</f>
        <v>g00f0c0s0i0h0p0d0o0v0</v>
      </c>
      <c r="P1997" s="15">
        <f t="shared" si="95"/>
        <v>0</v>
      </c>
      <c r="Q1997" s="15">
        <f>IF(ДАННЫЕ!$F$1&gt;ДАННЫЕ!$N1997,IF(YEAR(ДАННЫЕ!$F$1)=YEAR(ДАННЫЕ!M1997),1,0),0)</f>
        <v>0</v>
      </c>
      <c r="R1997" s="15">
        <f>IF(ДАННЫЕ!$F$1&gt;ДАННЫЕ!$N1997,IF(YEAR(ДАННЫЕ!$F$1)=YEAR(ДАННЫЕ!N1997),1,0),0)</f>
        <v>0</v>
      </c>
      <c r="S1997" s="15">
        <f>IF(ДАННЫЕ!$AA1997="2А",1,IF(ДАННЫЕ!$AA1997="2Б",2,IF(ДАННЫЕ!$AA1997="2В",3,IF(ДАННЫЕ!$AA1997=3,4,IF(ДАННЫЕ!$AA1997="4А",5,IF(ДАННЫЕ!$AA1997="4Б",6,IF(ДАННЫЕ!$AA1997="4В",7,IF(ДАННЫЕ!$AA1997=5,8,0))))))))</f>
        <v>0</v>
      </c>
      <c r="T1997" s="15">
        <f>IF(OR(ДАННЫЕ!$AC1997=2,ДАННЫЕ!$AD1997=2,ДАННЫЕ!$AE1997=2),2,IF(OR(ДАННЫЕ!$AC1997=1,ДАННЫЕ!$AD1997=1,ДАННЫЕ!$AE1997=1),1,0))</f>
        <v>0</v>
      </c>
    </row>
    <row r="1998" spans="1:20" x14ac:dyDescent="0.2">
      <c r="A1998" s="78">
        <f>IF(B1998&gt;0,IF(MONTH(ДАННЫЕ!$F$1)=MONTH(ДАННЫЕ!$B1998),1,0),0)</f>
        <v>0</v>
      </c>
      <c r="B1998" s="14">
        <f>IF(ДАННЫЕ!$B1998&gt;0,IF(YEAR(ДАННЫЕ!$F$1)=YEAR(ДАННЫЕ!$B1998),1,0),0)</f>
        <v>0</v>
      </c>
      <c r="C1998" s="14">
        <f>IF(ДАННЫЕ!$CM1998&gt;0,IF(YEAR(ДАННЫЕ!$F$1)=YEAR(ДАННЫЕ!$CM1998),1,0),0)</f>
        <v>0</v>
      </c>
      <c r="D1998" s="14">
        <f>IF(ДАННЫЕ!$CJ1998&gt;0,IF(ДАННЫЕ!$CL1998&gt;ДАННЫЕ!$F$1,1,IF(ДАННЫЕ!$CL1998&gt;0,0,1)),0)</f>
        <v>0</v>
      </c>
      <c r="E1998" s="43" t="str">
        <f ca="1">IF(ДАННЫЕ!$F$1&gt;0,IF(ДАННЫЕ!$G1998&gt;0,DATEDIF(ДАННЫЕ!$G1998,ДАННЫЕ!$F$1,"y"),""),IF(ДАННЫЕ!$G1998&gt;0,DATEDIF(ДАННЫЕ!$G1998,TODAY(),"y"),""))</f>
        <v/>
      </c>
      <c r="F1998" s="43" t="str">
        <f xml:space="preserve"> IF(ДАННЫЕ!$F1998="М",IF(E1998&gt;=18,IF(E1998&lt;60,1,""),""),"")&amp;IF(ДАННЫЕ!$F1998="Ж",IF(E1998&gt;=18,IF(E1998&lt;55,1,""),""),"")</f>
        <v/>
      </c>
      <c r="G1998" s="43" t="str">
        <f xml:space="preserve"> IF(ДАННЫЕ!$F1998="М",IF(E1998&gt;=60,2,""),"")&amp;IF(ДАННЫЕ!$F1998="Ж",IF(E1998&gt;=55,2,""),"")</f>
        <v/>
      </c>
      <c r="H1998" s="43" t="str">
        <f t="shared" ca="1" si="93"/>
        <v/>
      </c>
      <c r="I1998" s="43" t="str">
        <f t="shared" ca="1" si="94"/>
        <v>03</v>
      </c>
      <c r="J1998" s="28" t="str">
        <f ca="1">ДАННЫЕ!$F1998&amp;H1998&amp;I1998&amp;ДАННЫЕ!$I1998&amp;"m"&amp;IF(ДАННЫЕ!$I1998&gt;0,IF(ДАННЫЕ!$J1998&gt;0,0,1),"")&amp;"f"&amp;IF(ДАННЫЕ!$R1998&gt;0,IF(YEAR(ДАННЫЕ!$F$1)=YEAR(ДАННЫЕ!$R1998),1,0),0)&amp;"z"&amp;ДАННЫЕ!$R1998&amp;"p"&amp;ДАННЫЕ!$S1998&amp;"i"&amp;ДАННЫЕ!$T1998&amp;"h"&amp;ДАННЫЕ!$K1998&amp;"be"&amp;ДАННЫЕ!$BI1998&amp;"CD"&amp;IF(ДАННЫЕ!BF1998&gt;500,4,IF(ДАННЫЕ!BF1998&gt;350,3,IF(ДАННЫЕ!BF1998&gt;200,2,IF(ДАННЫЕ!BF1998&gt;0,1,0))))&amp;"g"&amp;B1998&amp;"d"&amp;H1998&amp;"l"&amp;ДАННЫЕ!AT1998&amp;"a"&amp;ДАННЫЕ!$V1998&amp;"v"&amp;R1998&amp;"k"&amp;ДАННЫЕ!$U1998&amp;"s"&amp;ДАННЫЕ!$Y1998&amp;"t"&amp;ДАННЫЕ!$X1998&amp;"b"&amp;IF(ДАННЫЕ!$Q1998&gt;1,1,0)&amp;"PP"&amp;ДАННЫЕ!Z1998&amp;"c"&amp;S1998&amp;"x"&amp;IF(ДАННЫЕ!$BY1998&gt;0,IF(YEAR(ДАННЫЕ!$F$1)=YEAR(ДАННЫЕ!$BY1998),1,0),0)&amp;"n"&amp;IF(ДАННЫЕ!$BZ1998&gt;0,IF(YEAR(ДАННЫЕ!$F$1)=YEAR(ДАННЫЕ!$BZ1998),1,0),0)&amp;"u"&amp;D1998&amp;"z"&amp;IF(ДАННЫЕ!$CL1998&gt;0,IF(YEAR(ДАННЫЕ!$F$1)&gt;YEAR(ДАННЫЕ!$CL1998),11,12),0)</f>
        <v>03mf0zpihbeCD0g0dlav0kstb0PPc0x0n0u0z0</v>
      </c>
      <c r="K1998" s="28" t="str">
        <f ca="1">ДАННЫЕ!$I1998&amp;"x"&amp;B1998&amp;"w"&amp;IF(T1998+ДАННЫЕ!AD1998+ДАННЫЕ!AE1998+ДАННЫЕ!AF1998+ДАННЫЕ!AG1998+ДАННЫЕ!AH1998+ДАННЫЕ!$AL1998+ДАННЫЕ!AI1998+ДАННЫЕ!AJ1998+ДАННЫЕ!AK1998+ДАННЫЕ!AP1998+ДАННЫЕ!AQ1998+ДАННЫЕ!AR1998+ДАННЫЕ!$AM1998+ДАННЫЕ!$AN1998+ДАННЫЕ!AS1998+ДАННЫЕ!AT1998&gt;0,1,0)&amp;IF(OR(T1998=2,ДАННЫЕ!AD1998=2,ДАННЫЕ!AE1998=2,ДАННЫЕ!AF1998=2,ДАННЫЕ!AG1998=2,ДАННЫЕ!AH1998=2,ДАННЫЕ!$AL1998=2,ДАННЫЕ!AI1998=2,ДАННЫЕ!AJ1998=2,ДАННЫЕ!AK1998=2,ДАННЫЕ!AP1998=2,ДАННЫЕ!AQ1998=2,ДАННЫЕ!AR1998=2,ДАННЫЕ!$AM1998=2,ДАННЫЕ!$AN1998=2,ДАННЫЕ!AS1998=2,ДАННЫЕ!AT1998=2),2,0)&amp;"t"&amp;IF(T1998&gt;0,"1"&amp;T1998,"00")&amp;"f"&amp;IF(ДАННЫЕ!$AC1998,"1"&amp;ДАННЫЕ!$AC1998,"00")&amp;"b"&amp;IF(ДАННЫЕ!$AD1998,"1"&amp;ДАННЫЕ!$AD1998,"00")&amp;"g"&amp;IF(ДАННЫЕ!$AF1998,"1"&amp;ДАННЫЕ!$AF1998,"00")&amp;"c"&amp;IF(ДАННЫЕ!$AG1998,"1"&amp;ДАННЫЕ!$AG1998,"00")&amp;"i"&amp;IF(ДАННЫЕ!$AH1998,"1"&amp;ДАННЫЕ!$AH1998,"00")&amp;"r"&amp;IF(ДАННЫЕ!$AL1998,"1"&amp;ДАННЫЕ!$AL1998,"00")&amp;"m"&amp;IF(ДАННЫЕ!$AI1998,"1"&amp;ДАННЫЕ!$AI1998,"00")&amp;"hS"&amp;IF(ДАННЫЕ!$AJ1998,"1"&amp;ДАННЫЕ!$AJ1998,"00")&amp;"hZ"&amp;IF(ДАННЫЕ!$AK1998,"1"&amp;ДАННЫЕ!$AK1998,"00")&amp;"p"&amp;IF(ДАННЫЕ!$AP1998,"1"&amp;ДАННЫЕ!$AP1998,"00")&amp;"k"&amp;IF(ДАННЫЕ!$AQ1998,"1"&amp;ДАННЫЕ!$AQ1998,"00")&amp;"z"&amp;IF(ДАННЫЕ!$AR1998,"1"&amp;ДАННЫЕ!$AR1998,"00")&amp;"j"&amp;IF(ДАННЫЕ!$AM1998,"1"&amp;ДАННЫЕ!$AM1998,"00")&amp;"n"&amp;IF(ДАННЫЕ!$AN1998,"1"&amp;ДАННЫЕ!$AN1998,"00")&amp;"E"&amp;ДАННЫЕ!BI1998&amp;"L"&amp;ДАННЫЕ!AO1998&amp;"h"&amp;IF(ДАННЫЕ!$AU1998&gt;0,1,0)&amp;"v"&amp;IF(ДАННЫЕ!$AW1998&gt;0,1,0)&amp;"a"&amp;IF(ДАННЫЕ!$AS1998,"1"&amp;ДАННЫЕ!$AS1998,"00")&amp;"s"&amp;IF(ДАННЫЕ!$AT1998,"1"&amp;ДАННЫЕ!$AT1998,"00")&amp;"u"&amp;IF(ДАННЫЕ!$CJ1998&gt;0,1,0)&amp;"y"&amp;B1998&amp;"d"&amp;H1998&amp;"e"&amp;F1998&amp;G1998</f>
        <v>x0w00t00f00b00g00c00i00r00m00hS00hZ00p00k00z00j00n00ELh0v0a00s00u0y0de</v>
      </c>
      <c r="L1998" s="28" t="str">
        <f ca="1">ДАННЫЕ!$I1998&amp;"VN"&amp;IF(ДАННЫЕ!AW1998&gt;0,11,10)&amp;"CD"&amp;IF(ДАННЫЕ!BF1998&gt;500,16,IF(ДАННЫЕ!BF1998&gt;350,15,IF(ДАННЫЕ!BF1998&gt;=200,14,IF(ДАННЫЕ!BF1998&gt;=100,13,IF(ДАННЫЕ!BF1998&gt;=50,12,IF(ДАННЫЕ!BF1998&gt;0,11,10))))))&amp;"AR"&amp;IF(ДАННЫЕ!BX1998&gt;0,1,0)&amp;"GD"&amp;B1998&amp;"VV"&amp;IF(E1998&gt;=5,IF(E1998&lt;18,1,0),0)</f>
        <v>VN10CD10AR0GD0VV0</v>
      </c>
      <c r="M1998" s="28" t="str">
        <f>ДАННЫЕ!$I1998&amp;"b"&amp;ДАННЫЕ!$BI1998&amp;"r"&amp;ДАННЫЕ!$BJ1998&amp;"CD"&amp;IF(ДАННЫЕ!BF1998&gt;0,IF(ДАННЫЕ!BF1998&lt;200,1,IF(ДАННЫЕ!BF1998&lt;350,2,3)),0)&amp;"h"&amp;IF(ДАННЫЕ!$BK1998+ДАННЫЕ!$BL1998+ДАННЫЕ!$BM1998&gt;0,1,0)&amp;"x"&amp;ДАННЫЕ!$BK1998&amp;"y"&amp;ДАННЫЕ!$BL1998&amp;"z"&amp;ДАННЫЕ!$BM1998&amp;"c"&amp;IF(ДАННЫЕ!$BK1998+ДАННЫЕ!$BL1998+ДАННЫЕ!$BM1998=3,1,0)&amp;"a"&amp;IF(ДАННЫЕ!$BQ1998+ДАННЫЕ!$BR1998&gt;0,1,0)&amp;"d"&amp;ДАННЫЕ!$BQ1998&amp;"v"&amp;ДАННЫЕ!$BR1998&amp;"p"&amp;ДАННЫЕ!$BS1998&amp;"n"&amp;ДАННЫЕ!$BU1998&amp;"t"&amp;ДАННЫЕ!$BV1998&amp;"o"&amp;ДАННЫЕ!$BT1998&amp;"l"&amp;IF(ДАННЫЕ!$BN1998&gt;0,1,0)&amp;ДАННЫЕ!$BN1998&amp;"g"&amp;ДАННЫЕ!$BO1998&amp;"s"&amp;ДАННЫЕ!$BP1998&amp;"DZ"&amp;IF(ДАННЫЕ!B1998-ДАННЫЕ!G1998 &lt; 60,IF(ДАННЫЕ!B1998-ДАННЫЕ!G1998 &gt;= 0,1,0),0)&amp;"u"&amp;IF(ДАННЫЕ!$CJ1998&gt;0,1,0)</f>
        <v>brCD0h0xyzc0a0dvpntol0gsDZ1u0</v>
      </c>
      <c r="N1998" s="28" t="str">
        <f ca="1">ДАННЫЕ!$F1998&amp;ДАННЫЕ!$I1998&amp;"g"&amp;B1998&amp;"cf"&amp;D1998&amp;"a"&amp;IF(ДАННЫЕ!$BX1998&gt;0,1,0)&amp;IF(ДАННЫЕ!$BF1998&gt;500,1,IF(ДАННЫЕ!$BF1998&gt;350,2,IF(ДАННЫЕ!$BF1998&gt;=200,3,IF(ДАННЫЕ!$BF1998&gt;=100,4,IF(ДАННЫЕ!$BF1998&gt;=50,5,IF(ДАННЫЕ!$BF1998&lt;50,6,0))))))&amp;"AR"&amp;IF(DATEDIF(ДАННЫЕ!$BX1998,ДАННЫЕ!$F$1,"y")&gt;1,1,0)&amp;"VG"&amp;IF(ДАННЫЕ!$BH1998="0",1,0)&amp;"o"&amp;IF(T1998+ДАННЫЕ!$AF1998+ДАННЫЕ!$AG1998+ДАННЫЕ!$AH1998+ДАННЫЕ!$AI1998+ДАННЫЕ!$AJ1998+ДАННЫЕ!$AP1998+ДАННЫЕ!$AQ1998+ДАННЫЕ!$AR1998+ДАННЫЕ!$AU1998+ДАННЫЕ!$AW1998+ДАННЫЕ!$AS1998+ДАННЫЕ!$AT1998&gt;0,1,0)&amp;"x"&amp;ДАННЫЕ!$AG1998&amp;"p"&amp;IF(ДАННЫЕ!$BY1998&gt;0,1,0)&amp;"v"&amp;IF(ДАННЫЕ!$BZ1998&gt;0,1,0)&amp;"n"&amp;ДАННЫЕ!$CA1998&amp;"t"&amp;ДАННЫЕ!$AY1998&amp;"k"&amp;ДАННЫЕ!$CB1998&amp;"q"&amp;ДАННЫЕ!$CC1998&amp;"w"&amp;ДАННЫЕ!$CD1998&amp;"e"&amp;ДАННЫЕ!$CE1998&amp;"m"&amp;ДАННЫЕ!$CF1998&amp;"c"&amp;ДАННЫЕ!$CG1998&amp;"z"&amp;ДАННЫЕ!$CH1998&amp;"d"&amp;IF(H1998=4,1,0)&amp;"s"&amp;IF(ДАННЫЕ!$J1998=1,0,1)&amp;"u"&amp;IF(ДАННЫЕ!$CJ1998&gt;0,1,0)</f>
        <v>g0cf0a06AR1VG0o0xp0v0ntkqwemczd0s1u0</v>
      </c>
      <c r="O1998" s="28" t="str">
        <f>ДАННЫЕ!$I1998&amp;"g"&amp;B1998&amp;A1998&amp;"f"&amp;P1998&amp;"c"&amp;IF(ДАННЫЕ!$U1998&gt;0,1,0)&amp;"s"&amp;IF(ДАННЫЕ!$Q1998&gt;0,IF(YEAR(ДАННЫЕ!$F$1)=YEAR(ДАННЫЕ!$Q1998),IF(MONTH(ДАННЫЕ!$F$1)=MONTH(ДАННЫЕ!$Q1998),111,11),1),0)&amp;"i"&amp;IF(ДАННЫЕ!$R1998+ДАННЫЕ!$S1998+ДАННЫЕ!$T1998=0,0,1)&amp;"h"&amp;IF(ДАННЫЕ!$P1998&gt;0,1,0)&amp;"p"&amp;IF(ДАННЫЕ!$CI1998&gt;0,IF(YEAR(ДАННЫЕ!$F$1)=YEAR(ДАННЫЕ!$CI1998),IF(MONTH(ДАННЫЕ!$F$1)=MONTH(ДАННЫЕ!$CI1998),111,11),1),0)&amp;"d"&amp;IF(ДАННЫЕ!$CJ1998&gt;0,IF(YEAR(ДАННЫЕ!$F$1)=YEAR(ДАННЫЕ!$CJ1998),IF(MONTH(ДАННЫЕ!$F$1)=MONTH(ДАННЫЕ!$CJ1998),111,11),1),0)&amp;"o"&amp;IF(ДАННЫЕ!$CK1998&gt;0,IF(MONTH(ДАННЫЕ!$F$1)=MONTH(ДАННЫЕ!$CK1998),111,11),0)&amp;"v"&amp;IF(ДАННЫЕ!$BE1998&gt;0,IF(MONTH(ДАННЫЕ!$F$1)=MONTH(ДАННЫЕ!$BE1998),111,11),0)</f>
        <v>g00f0c0s0i0h0p0d0o0v0</v>
      </c>
      <c r="P1998" s="15">
        <f t="shared" si="95"/>
        <v>0</v>
      </c>
      <c r="Q1998" s="15">
        <f>IF(ДАННЫЕ!$F$1&gt;ДАННЫЕ!$N1998,IF(YEAR(ДАННЫЕ!$F$1)=YEAR(ДАННЫЕ!M1998),1,0),0)</f>
        <v>0</v>
      </c>
      <c r="R1998" s="15">
        <f>IF(ДАННЫЕ!$F$1&gt;ДАННЫЕ!$N1998,IF(YEAR(ДАННЫЕ!$F$1)=YEAR(ДАННЫЕ!N1998),1,0),0)</f>
        <v>0</v>
      </c>
      <c r="S1998" s="15">
        <f>IF(ДАННЫЕ!$AA1998="2А",1,IF(ДАННЫЕ!$AA1998="2Б",2,IF(ДАННЫЕ!$AA1998="2В",3,IF(ДАННЫЕ!$AA1998=3,4,IF(ДАННЫЕ!$AA1998="4А",5,IF(ДАННЫЕ!$AA1998="4Б",6,IF(ДАННЫЕ!$AA1998="4В",7,IF(ДАННЫЕ!$AA1998=5,8,0))))))))</f>
        <v>0</v>
      </c>
      <c r="T1998" s="15">
        <f>IF(OR(ДАННЫЕ!$AC1998=2,ДАННЫЕ!$AD1998=2,ДАННЫЕ!$AE1998=2),2,IF(OR(ДАННЫЕ!$AC1998=1,ДАННЫЕ!$AD1998=1,ДАННЫЕ!$AE1998=1),1,0))</f>
        <v>0</v>
      </c>
    </row>
    <row r="1999" spans="1:20" x14ac:dyDescent="0.2">
      <c r="A1999" s="78">
        <f>IF(B1999&gt;0,IF(MONTH(ДАННЫЕ!$F$1)=MONTH(ДАННЫЕ!$B1999),1,0),0)</f>
        <v>0</v>
      </c>
      <c r="B1999" s="14">
        <f>IF(ДАННЫЕ!$B1999&gt;0,IF(YEAR(ДАННЫЕ!$F$1)=YEAR(ДАННЫЕ!$B1999),1,0),0)</f>
        <v>0</v>
      </c>
      <c r="C1999" s="14">
        <f>IF(ДАННЫЕ!$CM1999&gt;0,IF(YEAR(ДАННЫЕ!$F$1)=YEAR(ДАННЫЕ!$CM1999),1,0),0)</f>
        <v>0</v>
      </c>
      <c r="D1999" s="14">
        <f>IF(ДАННЫЕ!$CJ1999&gt;0,IF(ДАННЫЕ!$CL1999&gt;ДАННЫЕ!$F$1,1,IF(ДАННЫЕ!$CL1999&gt;0,0,1)),0)</f>
        <v>0</v>
      </c>
      <c r="E1999" s="43" t="str">
        <f ca="1">IF(ДАННЫЕ!$F$1&gt;0,IF(ДАННЫЕ!$G1999&gt;0,DATEDIF(ДАННЫЕ!$G1999,ДАННЫЕ!$F$1,"y"),""),IF(ДАННЫЕ!$G1999&gt;0,DATEDIF(ДАННЫЕ!$G1999,TODAY(),"y"),""))</f>
        <v/>
      </c>
      <c r="F1999" s="43" t="str">
        <f xml:space="preserve"> IF(ДАННЫЕ!$F1999="М",IF(E1999&gt;=18,IF(E1999&lt;60,1,""),""),"")&amp;IF(ДАННЫЕ!$F1999="Ж",IF(E1999&gt;=18,IF(E1999&lt;55,1,""),""),"")</f>
        <v/>
      </c>
      <c r="G1999" s="43" t="str">
        <f xml:space="preserve"> IF(ДАННЫЕ!$F1999="М",IF(E1999&gt;=60,2,""),"")&amp;IF(ДАННЫЕ!$F1999="Ж",IF(E1999&gt;=55,2,""),"")</f>
        <v/>
      </c>
      <c r="H1999" s="43" t="str">
        <f t="shared" ca="1" si="93"/>
        <v/>
      </c>
      <c r="I1999" s="43" t="str">
        <f t="shared" ca="1" si="94"/>
        <v>03</v>
      </c>
      <c r="J1999" s="28" t="str">
        <f ca="1">ДАННЫЕ!$F1999&amp;H1999&amp;I1999&amp;ДАННЫЕ!$I1999&amp;"m"&amp;IF(ДАННЫЕ!$I1999&gt;0,IF(ДАННЫЕ!$J1999&gt;0,0,1),"")&amp;"f"&amp;IF(ДАННЫЕ!$R1999&gt;0,IF(YEAR(ДАННЫЕ!$F$1)=YEAR(ДАННЫЕ!$R1999),1,0),0)&amp;"z"&amp;ДАННЫЕ!$R1999&amp;"p"&amp;ДАННЫЕ!$S1999&amp;"i"&amp;ДАННЫЕ!$T1999&amp;"h"&amp;ДАННЫЕ!$K1999&amp;"be"&amp;ДАННЫЕ!$BI1999&amp;"CD"&amp;IF(ДАННЫЕ!BF1999&gt;500,4,IF(ДАННЫЕ!BF1999&gt;350,3,IF(ДАННЫЕ!BF1999&gt;200,2,IF(ДАННЫЕ!BF1999&gt;0,1,0))))&amp;"g"&amp;B1999&amp;"d"&amp;H1999&amp;"l"&amp;ДАННЫЕ!AT1999&amp;"a"&amp;ДАННЫЕ!$V1999&amp;"v"&amp;R1999&amp;"k"&amp;ДАННЫЕ!$U1999&amp;"s"&amp;ДАННЫЕ!$Y1999&amp;"t"&amp;ДАННЫЕ!$X1999&amp;"b"&amp;IF(ДАННЫЕ!$Q1999&gt;1,1,0)&amp;"PP"&amp;ДАННЫЕ!Z1999&amp;"c"&amp;S1999&amp;"x"&amp;IF(ДАННЫЕ!$BY1999&gt;0,IF(YEAR(ДАННЫЕ!$F$1)=YEAR(ДАННЫЕ!$BY1999),1,0),0)&amp;"n"&amp;IF(ДАННЫЕ!$BZ1999&gt;0,IF(YEAR(ДАННЫЕ!$F$1)=YEAR(ДАННЫЕ!$BZ1999),1,0),0)&amp;"u"&amp;D1999&amp;"z"&amp;IF(ДАННЫЕ!$CL1999&gt;0,IF(YEAR(ДАННЫЕ!$F$1)&gt;YEAR(ДАННЫЕ!$CL1999),11,12),0)</f>
        <v>03mf0zpihbeCD0g0dlav0kstb0PPc0x0n0u0z0</v>
      </c>
      <c r="K1999" s="28" t="str">
        <f ca="1">ДАННЫЕ!$I1999&amp;"x"&amp;B1999&amp;"w"&amp;IF(T1999+ДАННЫЕ!AD1999+ДАННЫЕ!AE1999+ДАННЫЕ!AF1999+ДАННЫЕ!AG1999+ДАННЫЕ!AH1999+ДАННЫЕ!$AL1999+ДАННЫЕ!AI1999+ДАННЫЕ!AJ1999+ДАННЫЕ!AK1999+ДАННЫЕ!AP1999+ДАННЫЕ!AQ1999+ДАННЫЕ!AR1999+ДАННЫЕ!$AM1999+ДАННЫЕ!$AN1999+ДАННЫЕ!AS1999+ДАННЫЕ!AT1999&gt;0,1,0)&amp;IF(OR(T1999=2,ДАННЫЕ!AD1999=2,ДАННЫЕ!AE1999=2,ДАННЫЕ!AF1999=2,ДАННЫЕ!AG1999=2,ДАННЫЕ!AH1999=2,ДАННЫЕ!$AL1999=2,ДАННЫЕ!AI1999=2,ДАННЫЕ!AJ1999=2,ДАННЫЕ!AK1999=2,ДАННЫЕ!AP1999=2,ДАННЫЕ!AQ1999=2,ДАННЫЕ!AR1999=2,ДАННЫЕ!$AM1999=2,ДАННЫЕ!$AN1999=2,ДАННЫЕ!AS1999=2,ДАННЫЕ!AT1999=2),2,0)&amp;"t"&amp;IF(T1999&gt;0,"1"&amp;T1999,"00")&amp;"f"&amp;IF(ДАННЫЕ!$AC1999,"1"&amp;ДАННЫЕ!$AC1999,"00")&amp;"b"&amp;IF(ДАННЫЕ!$AD1999,"1"&amp;ДАННЫЕ!$AD1999,"00")&amp;"g"&amp;IF(ДАННЫЕ!$AF1999,"1"&amp;ДАННЫЕ!$AF1999,"00")&amp;"c"&amp;IF(ДАННЫЕ!$AG1999,"1"&amp;ДАННЫЕ!$AG1999,"00")&amp;"i"&amp;IF(ДАННЫЕ!$AH1999,"1"&amp;ДАННЫЕ!$AH1999,"00")&amp;"r"&amp;IF(ДАННЫЕ!$AL1999,"1"&amp;ДАННЫЕ!$AL1999,"00")&amp;"m"&amp;IF(ДАННЫЕ!$AI1999,"1"&amp;ДАННЫЕ!$AI1999,"00")&amp;"hS"&amp;IF(ДАННЫЕ!$AJ1999,"1"&amp;ДАННЫЕ!$AJ1999,"00")&amp;"hZ"&amp;IF(ДАННЫЕ!$AK1999,"1"&amp;ДАННЫЕ!$AK1999,"00")&amp;"p"&amp;IF(ДАННЫЕ!$AP1999,"1"&amp;ДАННЫЕ!$AP1999,"00")&amp;"k"&amp;IF(ДАННЫЕ!$AQ1999,"1"&amp;ДАННЫЕ!$AQ1999,"00")&amp;"z"&amp;IF(ДАННЫЕ!$AR1999,"1"&amp;ДАННЫЕ!$AR1999,"00")&amp;"j"&amp;IF(ДАННЫЕ!$AM1999,"1"&amp;ДАННЫЕ!$AM1999,"00")&amp;"n"&amp;IF(ДАННЫЕ!$AN1999,"1"&amp;ДАННЫЕ!$AN1999,"00")&amp;"E"&amp;ДАННЫЕ!BI1999&amp;"L"&amp;ДАННЫЕ!AO1999&amp;"h"&amp;IF(ДАННЫЕ!$AU1999&gt;0,1,0)&amp;"v"&amp;IF(ДАННЫЕ!$AW1999&gt;0,1,0)&amp;"a"&amp;IF(ДАННЫЕ!$AS1999,"1"&amp;ДАННЫЕ!$AS1999,"00")&amp;"s"&amp;IF(ДАННЫЕ!$AT1999,"1"&amp;ДАННЫЕ!$AT1999,"00")&amp;"u"&amp;IF(ДАННЫЕ!$CJ1999&gt;0,1,0)&amp;"y"&amp;B1999&amp;"d"&amp;H1999&amp;"e"&amp;F1999&amp;G1999</f>
        <v>x0w00t00f00b00g00c00i00r00m00hS00hZ00p00k00z00j00n00ELh0v0a00s00u0y0de</v>
      </c>
      <c r="L1999" s="28" t="str">
        <f ca="1">ДАННЫЕ!$I1999&amp;"VN"&amp;IF(ДАННЫЕ!AW1999&gt;0,11,10)&amp;"CD"&amp;IF(ДАННЫЕ!BF1999&gt;500,16,IF(ДАННЫЕ!BF1999&gt;350,15,IF(ДАННЫЕ!BF1999&gt;=200,14,IF(ДАННЫЕ!BF1999&gt;=100,13,IF(ДАННЫЕ!BF1999&gt;=50,12,IF(ДАННЫЕ!BF1999&gt;0,11,10))))))&amp;"AR"&amp;IF(ДАННЫЕ!BX1999&gt;0,1,0)&amp;"GD"&amp;B1999&amp;"VV"&amp;IF(E1999&gt;=5,IF(E1999&lt;18,1,0),0)</f>
        <v>VN10CD10AR0GD0VV0</v>
      </c>
      <c r="M1999" s="28" t="str">
        <f>ДАННЫЕ!$I1999&amp;"b"&amp;ДАННЫЕ!$BI1999&amp;"r"&amp;ДАННЫЕ!$BJ1999&amp;"CD"&amp;IF(ДАННЫЕ!BF1999&gt;0,IF(ДАННЫЕ!BF1999&lt;200,1,IF(ДАННЫЕ!BF1999&lt;350,2,3)),0)&amp;"h"&amp;IF(ДАННЫЕ!$BK1999+ДАННЫЕ!$BL1999+ДАННЫЕ!$BM1999&gt;0,1,0)&amp;"x"&amp;ДАННЫЕ!$BK1999&amp;"y"&amp;ДАННЫЕ!$BL1999&amp;"z"&amp;ДАННЫЕ!$BM1999&amp;"c"&amp;IF(ДАННЫЕ!$BK1999+ДАННЫЕ!$BL1999+ДАННЫЕ!$BM1999=3,1,0)&amp;"a"&amp;IF(ДАННЫЕ!$BQ1999+ДАННЫЕ!$BR1999&gt;0,1,0)&amp;"d"&amp;ДАННЫЕ!$BQ1999&amp;"v"&amp;ДАННЫЕ!$BR1999&amp;"p"&amp;ДАННЫЕ!$BS1999&amp;"n"&amp;ДАННЫЕ!$BU1999&amp;"t"&amp;ДАННЫЕ!$BV1999&amp;"o"&amp;ДАННЫЕ!$BT1999&amp;"l"&amp;IF(ДАННЫЕ!$BN1999&gt;0,1,0)&amp;ДАННЫЕ!$BN1999&amp;"g"&amp;ДАННЫЕ!$BO1999&amp;"s"&amp;ДАННЫЕ!$BP1999&amp;"DZ"&amp;IF(ДАННЫЕ!B1999-ДАННЫЕ!G1999 &lt; 60,IF(ДАННЫЕ!B1999-ДАННЫЕ!G1999 &gt;= 0,1,0),0)&amp;"u"&amp;IF(ДАННЫЕ!$CJ1999&gt;0,1,0)</f>
        <v>brCD0h0xyzc0a0dvpntol0gsDZ1u0</v>
      </c>
      <c r="N1999" s="28" t="str">
        <f ca="1">ДАННЫЕ!$F1999&amp;ДАННЫЕ!$I1999&amp;"g"&amp;B1999&amp;"cf"&amp;D1999&amp;"a"&amp;IF(ДАННЫЕ!$BX1999&gt;0,1,0)&amp;IF(ДАННЫЕ!$BF1999&gt;500,1,IF(ДАННЫЕ!$BF1999&gt;350,2,IF(ДАННЫЕ!$BF1999&gt;=200,3,IF(ДАННЫЕ!$BF1999&gt;=100,4,IF(ДАННЫЕ!$BF1999&gt;=50,5,IF(ДАННЫЕ!$BF1999&lt;50,6,0))))))&amp;"AR"&amp;IF(DATEDIF(ДАННЫЕ!$BX1999,ДАННЫЕ!$F$1,"y")&gt;1,1,0)&amp;"VG"&amp;IF(ДАННЫЕ!$BH1999="0",1,0)&amp;"o"&amp;IF(T1999+ДАННЫЕ!$AF1999+ДАННЫЕ!$AG1999+ДАННЫЕ!$AH1999+ДАННЫЕ!$AI1999+ДАННЫЕ!$AJ1999+ДАННЫЕ!$AP1999+ДАННЫЕ!$AQ1999+ДАННЫЕ!$AR1999+ДАННЫЕ!$AU1999+ДАННЫЕ!$AW1999+ДАННЫЕ!$AS1999+ДАННЫЕ!$AT1999&gt;0,1,0)&amp;"x"&amp;ДАННЫЕ!$AG1999&amp;"p"&amp;IF(ДАННЫЕ!$BY1999&gt;0,1,0)&amp;"v"&amp;IF(ДАННЫЕ!$BZ1999&gt;0,1,0)&amp;"n"&amp;ДАННЫЕ!$CA1999&amp;"t"&amp;ДАННЫЕ!$AY1999&amp;"k"&amp;ДАННЫЕ!$CB1999&amp;"q"&amp;ДАННЫЕ!$CC1999&amp;"w"&amp;ДАННЫЕ!$CD1999&amp;"e"&amp;ДАННЫЕ!$CE1999&amp;"m"&amp;ДАННЫЕ!$CF1999&amp;"c"&amp;ДАННЫЕ!$CG1999&amp;"z"&amp;ДАННЫЕ!$CH1999&amp;"d"&amp;IF(H1999=4,1,0)&amp;"s"&amp;IF(ДАННЫЕ!$J1999=1,0,1)&amp;"u"&amp;IF(ДАННЫЕ!$CJ1999&gt;0,1,0)</f>
        <v>g0cf0a06AR1VG0o0xp0v0ntkqwemczd0s1u0</v>
      </c>
      <c r="O1999" s="28" t="str">
        <f>ДАННЫЕ!$I1999&amp;"g"&amp;B1999&amp;A1999&amp;"f"&amp;P1999&amp;"c"&amp;IF(ДАННЫЕ!$U1999&gt;0,1,0)&amp;"s"&amp;IF(ДАННЫЕ!$Q1999&gt;0,IF(YEAR(ДАННЫЕ!$F$1)=YEAR(ДАННЫЕ!$Q1999),IF(MONTH(ДАННЫЕ!$F$1)=MONTH(ДАННЫЕ!$Q1999),111,11),1),0)&amp;"i"&amp;IF(ДАННЫЕ!$R1999+ДАННЫЕ!$S1999+ДАННЫЕ!$T1999=0,0,1)&amp;"h"&amp;IF(ДАННЫЕ!$P1999&gt;0,1,0)&amp;"p"&amp;IF(ДАННЫЕ!$CI1999&gt;0,IF(YEAR(ДАННЫЕ!$F$1)=YEAR(ДАННЫЕ!$CI1999),IF(MONTH(ДАННЫЕ!$F$1)=MONTH(ДАННЫЕ!$CI1999),111,11),1),0)&amp;"d"&amp;IF(ДАННЫЕ!$CJ1999&gt;0,IF(YEAR(ДАННЫЕ!$F$1)=YEAR(ДАННЫЕ!$CJ1999),IF(MONTH(ДАННЫЕ!$F$1)=MONTH(ДАННЫЕ!$CJ1999),111,11),1),0)&amp;"o"&amp;IF(ДАННЫЕ!$CK1999&gt;0,IF(MONTH(ДАННЫЕ!$F$1)=MONTH(ДАННЫЕ!$CK1999),111,11),0)&amp;"v"&amp;IF(ДАННЫЕ!$BE1999&gt;0,IF(MONTH(ДАННЫЕ!$F$1)=MONTH(ДАННЫЕ!$BE1999),111,11),0)</f>
        <v>g00f0c0s0i0h0p0d0o0v0</v>
      </c>
      <c r="P1999" s="15">
        <f t="shared" si="95"/>
        <v>0</v>
      </c>
      <c r="Q1999" s="15">
        <f>IF(ДАННЫЕ!$F$1&gt;ДАННЫЕ!$N1999,IF(YEAR(ДАННЫЕ!$F$1)=YEAR(ДАННЫЕ!M1999),1,0),0)</f>
        <v>0</v>
      </c>
      <c r="R1999" s="15">
        <f>IF(ДАННЫЕ!$F$1&gt;ДАННЫЕ!$N1999,IF(YEAR(ДАННЫЕ!$F$1)=YEAR(ДАННЫЕ!N1999),1,0),0)</f>
        <v>0</v>
      </c>
      <c r="S1999" s="15">
        <f>IF(ДАННЫЕ!$AA1999="2А",1,IF(ДАННЫЕ!$AA1999="2Б",2,IF(ДАННЫЕ!$AA1999="2В",3,IF(ДАННЫЕ!$AA1999=3,4,IF(ДАННЫЕ!$AA1999="4А",5,IF(ДАННЫЕ!$AA1999="4Б",6,IF(ДАННЫЕ!$AA1999="4В",7,IF(ДАННЫЕ!$AA1999=5,8,0))))))))</f>
        <v>0</v>
      </c>
      <c r="T1999" s="15">
        <f>IF(OR(ДАННЫЕ!$AC1999=2,ДАННЫЕ!$AD1999=2,ДАННЫЕ!$AE1999=2),2,IF(OR(ДАННЫЕ!$AC1999=1,ДАННЫЕ!$AD1999=1,ДАННЫЕ!$AE1999=1),1,0))</f>
        <v>0</v>
      </c>
    </row>
    <row r="2000" spans="1:20" x14ac:dyDescent="0.2">
      <c r="A2000" s="78">
        <f>IF(B2000&gt;0,IF(MONTH(ДАННЫЕ!$F$1)=MONTH(ДАННЫЕ!$B2000),1,0),0)</f>
        <v>0</v>
      </c>
      <c r="B2000" s="14">
        <f>IF(ДАННЫЕ!$B2000&gt;0,IF(YEAR(ДАННЫЕ!$F$1)=YEAR(ДАННЫЕ!$B2000),1,0),0)</f>
        <v>0</v>
      </c>
      <c r="C2000" s="14">
        <f>IF(ДАННЫЕ!$CM2000&gt;0,IF(YEAR(ДАННЫЕ!$F$1)=YEAR(ДАННЫЕ!$CM2000),1,0),0)</f>
        <v>0</v>
      </c>
      <c r="D2000" s="14">
        <f>IF(ДАННЫЕ!$CJ2000&gt;0,IF(ДАННЫЕ!$CL2000&gt;ДАННЫЕ!$F$1,1,IF(ДАННЫЕ!$CL2000&gt;0,0,1)),0)</f>
        <v>0</v>
      </c>
      <c r="E2000" s="43" t="str">
        <f ca="1">IF(ДАННЫЕ!$F$1&gt;0,IF(ДАННЫЕ!$G2000&gt;0,DATEDIF(ДАННЫЕ!$G2000,ДАННЫЕ!$F$1,"y"),""),IF(ДАННЫЕ!$G2000&gt;0,DATEDIF(ДАННЫЕ!$G2000,TODAY(),"y"),""))</f>
        <v/>
      </c>
      <c r="F2000" s="43" t="str">
        <f xml:space="preserve"> IF(ДАННЫЕ!$F2000="М",IF(E2000&gt;=18,IF(E2000&lt;60,1,""),""),"")&amp;IF(ДАННЫЕ!$F2000="Ж",IF(E2000&gt;=18,IF(E2000&lt;55,1,""),""),"")</f>
        <v/>
      </c>
      <c r="G2000" s="43" t="str">
        <f xml:space="preserve"> IF(ДАННЫЕ!$F2000="М",IF(E2000&gt;=60,2,""),"")&amp;IF(ДАННЫЕ!$F2000="Ж",IF(E2000&gt;=55,2,""),"")</f>
        <v/>
      </c>
      <c r="H2000" s="43" t="str">
        <f t="shared" ca="1" si="93"/>
        <v/>
      </c>
      <c r="I2000" s="43" t="str">
        <f t="shared" ca="1" si="94"/>
        <v>03</v>
      </c>
      <c r="J2000" s="28" t="str">
        <f ca="1">ДАННЫЕ!$F2000&amp;H2000&amp;I2000&amp;ДАННЫЕ!$I2000&amp;"m"&amp;IF(ДАННЫЕ!$I2000&gt;0,IF(ДАННЫЕ!$J2000&gt;0,0,1),"")&amp;"f"&amp;IF(ДАННЫЕ!$R2000&gt;0,IF(YEAR(ДАННЫЕ!$F$1)=YEAR(ДАННЫЕ!$R2000),1,0),0)&amp;"z"&amp;ДАННЫЕ!$R2000&amp;"p"&amp;ДАННЫЕ!$S2000&amp;"i"&amp;ДАННЫЕ!$T2000&amp;"h"&amp;ДАННЫЕ!$K2000&amp;"be"&amp;ДАННЫЕ!$BI2000&amp;"CD"&amp;IF(ДАННЫЕ!BF2000&gt;500,4,IF(ДАННЫЕ!BF2000&gt;350,3,IF(ДАННЫЕ!BF2000&gt;200,2,IF(ДАННЫЕ!BF2000&gt;0,1,0))))&amp;"g"&amp;B2000&amp;"d"&amp;H2000&amp;"l"&amp;ДАННЫЕ!AT2000&amp;"a"&amp;ДАННЫЕ!$V2000&amp;"v"&amp;R2000&amp;"k"&amp;ДАННЫЕ!$U2000&amp;"s"&amp;ДАННЫЕ!$Y2000&amp;"t"&amp;ДАННЫЕ!$X2000&amp;"b"&amp;IF(ДАННЫЕ!$Q2000&gt;1,1,0)&amp;"PP"&amp;ДАННЫЕ!Z2000&amp;"c"&amp;S2000&amp;"x"&amp;IF(ДАННЫЕ!$BY2000&gt;0,IF(YEAR(ДАННЫЕ!$F$1)=YEAR(ДАННЫЕ!$BY2000),1,0),0)&amp;"n"&amp;IF(ДАННЫЕ!$BZ2000&gt;0,IF(YEAR(ДАННЫЕ!$F$1)=YEAR(ДАННЫЕ!$BZ2000),1,0),0)&amp;"u"&amp;D2000&amp;"z"&amp;IF(ДАННЫЕ!$CL2000&gt;0,IF(YEAR(ДАННЫЕ!$F$1)&gt;YEAR(ДАННЫЕ!$CL2000),11,12),0)</f>
        <v>03mf0zpihbeCD0g0dlav0kstb0PPc0x0n0u0z0</v>
      </c>
      <c r="K2000" s="28" t="str">
        <f ca="1">ДАННЫЕ!$I2000&amp;"x"&amp;B2000&amp;"w"&amp;IF(T2000+ДАННЫЕ!AD2000+ДАННЫЕ!AE2000+ДАННЫЕ!AF2000+ДАННЫЕ!AG2000+ДАННЫЕ!AH2000+ДАННЫЕ!$AL2000+ДАННЫЕ!AI2000+ДАННЫЕ!AJ2000+ДАННЫЕ!AK2000+ДАННЫЕ!AP2000+ДАННЫЕ!AQ2000+ДАННЫЕ!AR2000+ДАННЫЕ!$AM2000+ДАННЫЕ!$AN2000+ДАННЫЕ!AS2000+ДАННЫЕ!AT2000&gt;0,1,0)&amp;IF(OR(T2000=2,ДАННЫЕ!AD2000=2,ДАННЫЕ!AE2000=2,ДАННЫЕ!AF2000=2,ДАННЫЕ!AG2000=2,ДАННЫЕ!AH2000=2,ДАННЫЕ!$AL2000=2,ДАННЫЕ!AI2000=2,ДАННЫЕ!AJ2000=2,ДАННЫЕ!AK2000=2,ДАННЫЕ!AP2000=2,ДАННЫЕ!AQ2000=2,ДАННЫЕ!AR2000=2,ДАННЫЕ!$AM2000=2,ДАННЫЕ!$AN2000=2,ДАННЫЕ!AS2000=2,ДАННЫЕ!AT2000=2),2,0)&amp;"t"&amp;IF(T2000&gt;0,"1"&amp;T2000,"00")&amp;"f"&amp;IF(ДАННЫЕ!$AC2000,"1"&amp;ДАННЫЕ!$AC2000,"00")&amp;"b"&amp;IF(ДАННЫЕ!$AD2000,"1"&amp;ДАННЫЕ!$AD2000,"00")&amp;"g"&amp;IF(ДАННЫЕ!$AF2000,"1"&amp;ДАННЫЕ!$AF2000,"00")&amp;"c"&amp;IF(ДАННЫЕ!$AG2000,"1"&amp;ДАННЫЕ!$AG2000,"00")&amp;"i"&amp;IF(ДАННЫЕ!$AH2000,"1"&amp;ДАННЫЕ!$AH2000,"00")&amp;"r"&amp;IF(ДАННЫЕ!$AL2000,"1"&amp;ДАННЫЕ!$AL2000,"00")&amp;"m"&amp;IF(ДАННЫЕ!$AI2000,"1"&amp;ДАННЫЕ!$AI2000,"00")&amp;"hS"&amp;IF(ДАННЫЕ!$AJ2000,"1"&amp;ДАННЫЕ!$AJ2000,"00")&amp;"hZ"&amp;IF(ДАННЫЕ!$AK2000,"1"&amp;ДАННЫЕ!$AK2000,"00")&amp;"p"&amp;IF(ДАННЫЕ!$AP2000,"1"&amp;ДАННЫЕ!$AP2000,"00")&amp;"k"&amp;IF(ДАННЫЕ!$AQ2000,"1"&amp;ДАННЫЕ!$AQ2000,"00")&amp;"z"&amp;IF(ДАННЫЕ!$AR2000,"1"&amp;ДАННЫЕ!$AR2000,"00")&amp;"j"&amp;IF(ДАННЫЕ!$AM2000,"1"&amp;ДАННЫЕ!$AM2000,"00")&amp;"n"&amp;IF(ДАННЫЕ!$AN2000,"1"&amp;ДАННЫЕ!$AN2000,"00")&amp;"E"&amp;ДАННЫЕ!BI2000&amp;"L"&amp;ДАННЫЕ!AO2000&amp;"h"&amp;IF(ДАННЫЕ!$AU2000&gt;0,1,0)&amp;"v"&amp;IF(ДАННЫЕ!$AW2000&gt;0,1,0)&amp;"a"&amp;IF(ДАННЫЕ!$AS2000,"1"&amp;ДАННЫЕ!$AS2000,"00")&amp;"s"&amp;IF(ДАННЫЕ!$AT2000,"1"&amp;ДАННЫЕ!$AT2000,"00")&amp;"u"&amp;IF(ДАННЫЕ!$CJ2000&gt;0,1,0)&amp;"y"&amp;B2000&amp;"d"&amp;H2000&amp;"e"&amp;F2000&amp;G2000</f>
        <v>x0w00t00f00b00g00c00i00r00m00hS00hZ00p00k00z00j00n00ELh0v0a00s00u0y0de</v>
      </c>
      <c r="L2000" s="28" t="str">
        <f ca="1">ДАННЫЕ!$I2000&amp;"VN"&amp;IF(ДАННЫЕ!AW2000&gt;0,11,10)&amp;"CD"&amp;IF(ДАННЫЕ!BF2000&gt;500,16,IF(ДАННЫЕ!BF2000&gt;350,15,IF(ДАННЫЕ!BF2000&gt;=200,14,IF(ДАННЫЕ!BF2000&gt;=100,13,IF(ДАННЫЕ!BF2000&gt;=50,12,IF(ДАННЫЕ!BF2000&gt;0,11,10))))))&amp;"AR"&amp;IF(ДАННЫЕ!BX2000&gt;0,1,0)&amp;"GD"&amp;B2000&amp;"VV"&amp;IF(E2000&gt;=5,IF(E2000&lt;18,1,0),0)</f>
        <v>VN10CD10AR0GD0VV0</v>
      </c>
      <c r="M2000" s="28" t="str">
        <f>ДАННЫЕ!$I2000&amp;"b"&amp;ДАННЫЕ!$BI2000&amp;"r"&amp;ДАННЫЕ!$BJ2000&amp;"CD"&amp;IF(ДАННЫЕ!BF2000&gt;0,IF(ДАННЫЕ!BF2000&lt;200,1,IF(ДАННЫЕ!BF2000&lt;350,2,3)),0)&amp;"h"&amp;IF(ДАННЫЕ!$BK2000+ДАННЫЕ!$BL2000+ДАННЫЕ!$BM2000&gt;0,1,0)&amp;"x"&amp;ДАННЫЕ!$BK2000&amp;"y"&amp;ДАННЫЕ!$BL2000&amp;"z"&amp;ДАННЫЕ!$BM2000&amp;"c"&amp;IF(ДАННЫЕ!$BK2000+ДАННЫЕ!$BL2000+ДАННЫЕ!$BM2000=3,1,0)&amp;"a"&amp;IF(ДАННЫЕ!$BQ2000+ДАННЫЕ!$BR2000&gt;0,1,0)&amp;"d"&amp;ДАННЫЕ!$BQ2000&amp;"v"&amp;ДАННЫЕ!$BR2000&amp;"p"&amp;ДАННЫЕ!$BS2000&amp;"n"&amp;ДАННЫЕ!$BU2000&amp;"t"&amp;ДАННЫЕ!$BV2000&amp;"o"&amp;ДАННЫЕ!$BT2000&amp;"l"&amp;IF(ДАННЫЕ!$BN2000&gt;0,1,0)&amp;ДАННЫЕ!$BN2000&amp;"g"&amp;ДАННЫЕ!$BO2000&amp;"s"&amp;ДАННЫЕ!$BP2000&amp;"DZ"&amp;IF(ДАННЫЕ!B2000-ДАННЫЕ!G2000 &lt; 60,IF(ДАННЫЕ!B2000-ДАННЫЕ!G2000 &gt;= 0,1,0),0)&amp;"u"&amp;IF(ДАННЫЕ!$CJ2000&gt;0,1,0)</f>
        <v>brCD0h0xyzc0a0dvpntol0gsDZ1u0</v>
      </c>
      <c r="N2000" s="28" t="str">
        <f ca="1">ДАННЫЕ!$F2000&amp;ДАННЫЕ!$I2000&amp;"g"&amp;B2000&amp;"cf"&amp;D2000&amp;"a"&amp;IF(ДАННЫЕ!$BX2000&gt;0,1,0)&amp;IF(ДАННЫЕ!$BF2000&gt;500,1,IF(ДАННЫЕ!$BF2000&gt;350,2,IF(ДАННЫЕ!$BF2000&gt;=200,3,IF(ДАННЫЕ!$BF2000&gt;=100,4,IF(ДАННЫЕ!$BF2000&gt;=50,5,IF(ДАННЫЕ!$BF2000&lt;50,6,0))))))&amp;"AR"&amp;IF(DATEDIF(ДАННЫЕ!$BX2000,ДАННЫЕ!$F$1,"y")&gt;1,1,0)&amp;"VG"&amp;IF(ДАННЫЕ!$BH2000="0",1,0)&amp;"o"&amp;IF(T2000+ДАННЫЕ!$AF2000+ДАННЫЕ!$AG2000+ДАННЫЕ!$AH2000+ДАННЫЕ!$AI2000+ДАННЫЕ!$AJ2000+ДАННЫЕ!$AP2000+ДАННЫЕ!$AQ2000+ДАННЫЕ!$AR2000+ДАННЫЕ!$AU2000+ДАННЫЕ!$AW2000+ДАННЫЕ!$AS2000+ДАННЫЕ!$AT2000&gt;0,1,0)&amp;"x"&amp;ДАННЫЕ!$AG2000&amp;"p"&amp;IF(ДАННЫЕ!$BY2000&gt;0,1,0)&amp;"v"&amp;IF(ДАННЫЕ!$BZ2000&gt;0,1,0)&amp;"n"&amp;ДАННЫЕ!$CA2000&amp;"t"&amp;ДАННЫЕ!$AY2000&amp;"k"&amp;ДАННЫЕ!$CB2000&amp;"q"&amp;ДАННЫЕ!$CC2000&amp;"w"&amp;ДАННЫЕ!$CD2000&amp;"e"&amp;ДАННЫЕ!$CE2000&amp;"m"&amp;ДАННЫЕ!$CF2000&amp;"c"&amp;ДАННЫЕ!$CG2000&amp;"z"&amp;ДАННЫЕ!$CH2000&amp;"d"&amp;IF(H2000=4,1,0)&amp;"s"&amp;IF(ДАННЫЕ!$J2000=1,0,1)&amp;"u"&amp;IF(ДАННЫЕ!$CJ2000&gt;0,1,0)</f>
        <v>g0cf0a06AR1VG0o0xp0v0ntkqwemczd0s1u0</v>
      </c>
      <c r="O2000" s="28" t="str">
        <f>ДАННЫЕ!$I2000&amp;"g"&amp;B2000&amp;A2000&amp;"f"&amp;P2000&amp;"c"&amp;IF(ДАННЫЕ!$U2000&gt;0,1,0)&amp;"s"&amp;IF(ДАННЫЕ!$Q2000&gt;0,IF(YEAR(ДАННЫЕ!$F$1)=YEAR(ДАННЫЕ!$Q2000),IF(MONTH(ДАННЫЕ!$F$1)=MONTH(ДАННЫЕ!$Q2000),111,11),1),0)&amp;"i"&amp;IF(ДАННЫЕ!$R2000+ДАННЫЕ!$S2000+ДАННЫЕ!$T2000=0,0,1)&amp;"h"&amp;IF(ДАННЫЕ!$P2000&gt;0,1,0)&amp;"p"&amp;IF(ДАННЫЕ!$CI2000&gt;0,IF(YEAR(ДАННЫЕ!$F$1)=YEAR(ДАННЫЕ!$CI2000),IF(MONTH(ДАННЫЕ!$F$1)=MONTH(ДАННЫЕ!$CI2000),111,11),1),0)&amp;"d"&amp;IF(ДАННЫЕ!$CJ2000&gt;0,IF(YEAR(ДАННЫЕ!$F$1)=YEAR(ДАННЫЕ!$CJ2000),IF(MONTH(ДАННЫЕ!$F$1)=MONTH(ДАННЫЕ!$CJ2000),111,11),1),0)&amp;"o"&amp;IF(ДАННЫЕ!$CK2000&gt;0,IF(MONTH(ДАННЫЕ!$F$1)=MONTH(ДАННЫЕ!$CK2000),111,11),0)&amp;"v"&amp;IF(ДАННЫЕ!$BE2000&gt;0,IF(MONTH(ДАННЫЕ!$F$1)=MONTH(ДАННЫЕ!$BE2000),111,11),0)</f>
        <v>g00f0c0s0i0h0p0d0o0v0</v>
      </c>
      <c r="P2000" s="15">
        <f t="shared" si="95"/>
        <v>0</v>
      </c>
      <c r="Q2000" s="15">
        <f>IF(ДАННЫЕ!$F$1&gt;ДАННЫЕ!$N2000,IF(YEAR(ДАННЫЕ!$F$1)=YEAR(ДАННЫЕ!M2000),1,0),0)</f>
        <v>0</v>
      </c>
      <c r="R2000" s="15">
        <f>IF(ДАННЫЕ!$F$1&gt;ДАННЫЕ!$N2000,IF(YEAR(ДАННЫЕ!$F$1)=YEAR(ДАННЫЕ!N2000),1,0),0)</f>
        <v>0</v>
      </c>
      <c r="S2000" s="15">
        <f>IF(ДАННЫЕ!$AA2000="2А",1,IF(ДАННЫЕ!$AA2000="2Б",2,IF(ДАННЫЕ!$AA2000="2В",3,IF(ДАННЫЕ!$AA2000=3,4,IF(ДАННЫЕ!$AA2000="4А",5,IF(ДАННЫЕ!$AA2000="4Б",6,IF(ДАННЫЕ!$AA2000="4В",7,IF(ДАННЫЕ!$AA2000=5,8,0))))))))</f>
        <v>0</v>
      </c>
      <c r="T2000" s="15">
        <f>IF(OR(ДАННЫЕ!$AC2000=2,ДАННЫЕ!$AD2000=2,ДАННЫЕ!$AE2000=2),2,IF(OR(ДАННЫЕ!$AC2000=1,ДАННЫЕ!$AD2000=1,ДАННЫЕ!$AE2000=1),1,0))</f>
        <v>0</v>
      </c>
    </row>
    <row r="2001" spans="1:20" x14ac:dyDescent="0.2">
      <c r="A2001" s="78">
        <f>IF(B2001&gt;0,IF(MONTH(ДАННЫЕ!$F$1)=MONTH(ДАННЫЕ!$B2001),1,0),0)</f>
        <v>0</v>
      </c>
      <c r="B2001" s="14">
        <f>IF(ДАННЫЕ!$B2001&gt;0,IF(YEAR(ДАННЫЕ!$F$1)=YEAR(ДАННЫЕ!$B2001),1,0),0)</f>
        <v>0</v>
      </c>
      <c r="C2001" s="14">
        <f>IF(ДАННЫЕ!$CM2001&gt;0,IF(YEAR(ДАННЫЕ!$F$1)=YEAR(ДАННЫЕ!$CM2001),1,0),0)</f>
        <v>0</v>
      </c>
      <c r="D2001" s="14">
        <f>IF(ДАННЫЕ!$CJ2001&gt;0,IF(ДАННЫЕ!$CL2001&gt;ДАННЫЕ!$F$1,1,IF(ДАННЫЕ!$CL2001&gt;0,0,1)),0)</f>
        <v>0</v>
      </c>
      <c r="E2001" s="43" t="str">
        <f ca="1">IF(ДАННЫЕ!$F$1&gt;0,IF(ДАННЫЕ!$G2001&gt;0,DATEDIF(ДАННЫЕ!$G2001,ДАННЫЕ!$F$1,"y"),""),IF(ДАННЫЕ!$G2001&gt;0,DATEDIF(ДАННЫЕ!$G2001,TODAY(),"y"),""))</f>
        <v/>
      </c>
      <c r="F2001" s="43" t="str">
        <f xml:space="preserve"> IF(ДАННЫЕ!$F2001="М",IF(E2001&gt;=18,IF(E2001&lt;60,1,""),""),"")&amp;IF(ДАННЫЕ!$F2001="Ж",IF(E2001&gt;=18,IF(E2001&lt;55,1,""),""),"")</f>
        <v/>
      </c>
      <c r="G2001" s="43" t="str">
        <f xml:space="preserve"> IF(ДАННЫЕ!$F2001="М",IF(E2001&gt;=60,2,""),"")&amp;IF(ДАННЫЕ!$F2001="Ж",IF(E2001&gt;=55,2,""),"")</f>
        <v/>
      </c>
      <c r="H2001" s="43" t="str">
        <f t="shared" ca="1" si="93"/>
        <v/>
      </c>
      <c r="I2001" s="43" t="str">
        <f t="shared" ca="1" si="94"/>
        <v>03</v>
      </c>
      <c r="J2001" s="28" t="str">
        <f ca="1">ДАННЫЕ!$F2001&amp;H2001&amp;I2001&amp;ДАННЫЕ!$I2001&amp;"m"&amp;IF(ДАННЫЕ!$I2001&gt;0,IF(ДАННЫЕ!$J2001&gt;0,0,1),"")&amp;"f"&amp;IF(ДАННЫЕ!$R2001&gt;0,IF(YEAR(ДАННЫЕ!$F$1)=YEAR(ДАННЫЕ!$R2001),1,0),0)&amp;"z"&amp;ДАННЫЕ!$R2001&amp;"p"&amp;ДАННЫЕ!$S2001&amp;"i"&amp;ДАННЫЕ!$T2001&amp;"h"&amp;ДАННЫЕ!$K2001&amp;"be"&amp;ДАННЫЕ!$BI2001&amp;"CD"&amp;IF(ДАННЫЕ!BF2001&gt;500,4,IF(ДАННЫЕ!BF2001&gt;350,3,IF(ДАННЫЕ!BF2001&gt;200,2,IF(ДАННЫЕ!BF2001&gt;0,1,0))))&amp;"g"&amp;B2001&amp;"d"&amp;H2001&amp;"l"&amp;ДАННЫЕ!AT2001&amp;"a"&amp;ДАННЫЕ!$V2001&amp;"v"&amp;R2001&amp;"k"&amp;ДАННЫЕ!$U2001&amp;"s"&amp;ДАННЫЕ!$Y2001&amp;"t"&amp;ДАННЫЕ!$X2001&amp;"b"&amp;IF(ДАННЫЕ!$Q2001&gt;1,1,0)&amp;"PP"&amp;ДАННЫЕ!Z2001&amp;"c"&amp;S2001&amp;"x"&amp;IF(ДАННЫЕ!$BY2001&gt;0,IF(YEAR(ДАННЫЕ!$F$1)=YEAR(ДАННЫЕ!$BY2001),1,0),0)&amp;"n"&amp;IF(ДАННЫЕ!$BZ2001&gt;0,IF(YEAR(ДАННЫЕ!$F$1)=YEAR(ДАННЫЕ!$BZ2001),1,0),0)&amp;"u"&amp;D2001&amp;"z"&amp;IF(ДАННЫЕ!$CL2001&gt;0,IF(YEAR(ДАННЫЕ!$F$1)&gt;YEAR(ДАННЫЕ!$CL2001),11,12),0)</f>
        <v>03mf0zpihbeCD0g0dlav0kstb0PPc0x0n0u0z0</v>
      </c>
      <c r="K2001" s="28" t="str">
        <f ca="1">ДАННЫЕ!$I2001&amp;"x"&amp;B2001&amp;"w"&amp;IF(T2001+ДАННЫЕ!AD2001+ДАННЫЕ!AE2001+ДАННЫЕ!AF2001+ДАННЫЕ!AG2001+ДАННЫЕ!AH2001+ДАННЫЕ!$AL2001+ДАННЫЕ!AI2001+ДАННЫЕ!AJ2001+ДАННЫЕ!AK2001+ДАННЫЕ!AP2001+ДАННЫЕ!AQ2001+ДАННЫЕ!AR2001+ДАННЫЕ!$AM2001+ДАННЫЕ!$AN2001+ДАННЫЕ!AS2001+ДАННЫЕ!AT2001&gt;0,1,0)&amp;IF(OR(T2001=2,ДАННЫЕ!AD2001=2,ДАННЫЕ!AE2001=2,ДАННЫЕ!AF2001=2,ДАННЫЕ!AG2001=2,ДАННЫЕ!AH2001=2,ДАННЫЕ!$AL2001=2,ДАННЫЕ!AI2001=2,ДАННЫЕ!AJ2001=2,ДАННЫЕ!AK2001=2,ДАННЫЕ!AP2001=2,ДАННЫЕ!AQ2001=2,ДАННЫЕ!AR2001=2,ДАННЫЕ!$AM2001=2,ДАННЫЕ!$AN2001=2,ДАННЫЕ!AS2001=2,ДАННЫЕ!AT2001=2),2,0)&amp;"t"&amp;IF(T2001&gt;0,"1"&amp;T2001,"00")&amp;"f"&amp;IF(ДАННЫЕ!$AC2001,"1"&amp;ДАННЫЕ!$AC2001,"00")&amp;"b"&amp;IF(ДАННЫЕ!$AD2001,"1"&amp;ДАННЫЕ!$AD2001,"00")&amp;"g"&amp;IF(ДАННЫЕ!$AF2001,"1"&amp;ДАННЫЕ!$AF2001,"00")&amp;"c"&amp;IF(ДАННЫЕ!$AG2001,"1"&amp;ДАННЫЕ!$AG2001,"00")&amp;"i"&amp;IF(ДАННЫЕ!$AH2001,"1"&amp;ДАННЫЕ!$AH2001,"00")&amp;"r"&amp;IF(ДАННЫЕ!$AL2001,"1"&amp;ДАННЫЕ!$AL2001,"00")&amp;"m"&amp;IF(ДАННЫЕ!$AI2001,"1"&amp;ДАННЫЕ!$AI2001,"00")&amp;"hS"&amp;IF(ДАННЫЕ!$AJ2001,"1"&amp;ДАННЫЕ!$AJ2001,"00")&amp;"hZ"&amp;IF(ДАННЫЕ!$AK2001,"1"&amp;ДАННЫЕ!$AK2001,"00")&amp;"p"&amp;IF(ДАННЫЕ!$AP2001,"1"&amp;ДАННЫЕ!$AP2001,"00")&amp;"k"&amp;IF(ДАННЫЕ!$AQ2001,"1"&amp;ДАННЫЕ!$AQ2001,"00")&amp;"z"&amp;IF(ДАННЫЕ!$AR2001,"1"&amp;ДАННЫЕ!$AR2001,"00")&amp;"j"&amp;IF(ДАННЫЕ!$AM2001,"1"&amp;ДАННЫЕ!$AM2001,"00")&amp;"n"&amp;IF(ДАННЫЕ!$AN2001,"1"&amp;ДАННЫЕ!$AN2001,"00")&amp;"E"&amp;ДАННЫЕ!BI2001&amp;"L"&amp;ДАННЫЕ!AO2001&amp;"h"&amp;IF(ДАННЫЕ!$AU2001&gt;0,1,0)&amp;"v"&amp;IF(ДАННЫЕ!$AW2001&gt;0,1,0)&amp;"a"&amp;IF(ДАННЫЕ!$AS2001,"1"&amp;ДАННЫЕ!$AS2001,"00")&amp;"s"&amp;IF(ДАННЫЕ!$AT2001,"1"&amp;ДАННЫЕ!$AT2001,"00")&amp;"u"&amp;IF(ДАННЫЕ!$CJ2001&gt;0,1,0)&amp;"y"&amp;B2001&amp;"d"&amp;H2001&amp;"e"&amp;F2001&amp;G2001</f>
        <v>x0w00t00f00b00g00c00i00r00m00hS00hZ00p00k00z00j00n00ELh0v0a00s00u0y0de</v>
      </c>
      <c r="L2001" s="28" t="str">
        <f ca="1">ДАННЫЕ!$I2001&amp;"VN"&amp;IF(ДАННЫЕ!AW2001&gt;0,11,10)&amp;"CD"&amp;IF(ДАННЫЕ!BF2001&gt;500,16,IF(ДАННЫЕ!BF2001&gt;350,15,IF(ДАННЫЕ!BF2001&gt;=200,14,IF(ДАННЫЕ!BF2001&gt;=100,13,IF(ДАННЫЕ!BF2001&gt;=50,12,IF(ДАННЫЕ!BF2001&gt;0,11,10))))))&amp;"AR"&amp;IF(ДАННЫЕ!BX2001&gt;0,1,0)&amp;"GD"&amp;B2001&amp;"VV"&amp;IF(E2001&gt;=5,IF(E2001&lt;18,1,0),0)</f>
        <v>VN10CD10AR0GD0VV0</v>
      </c>
      <c r="M2001" s="28" t="str">
        <f>ДАННЫЕ!$I2001&amp;"b"&amp;ДАННЫЕ!$BI2001&amp;"r"&amp;ДАННЫЕ!$BJ2001&amp;"CD"&amp;IF(ДАННЫЕ!BF2001&gt;0,IF(ДАННЫЕ!BF2001&lt;200,1,IF(ДАННЫЕ!BF2001&lt;350,2,3)),0)&amp;"h"&amp;IF(ДАННЫЕ!$BK2001+ДАННЫЕ!$BL2001+ДАННЫЕ!$BM2001&gt;0,1,0)&amp;"x"&amp;ДАННЫЕ!$BK2001&amp;"y"&amp;ДАННЫЕ!$BL2001&amp;"z"&amp;ДАННЫЕ!$BM2001&amp;"c"&amp;IF(ДАННЫЕ!$BK2001+ДАННЫЕ!$BL2001+ДАННЫЕ!$BM2001=3,1,0)&amp;"a"&amp;IF(ДАННЫЕ!$BQ2001+ДАННЫЕ!$BR2001&gt;0,1,0)&amp;"d"&amp;ДАННЫЕ!$BQ2001&amp;"v"&amp;ДАННЫЕ!$BR2001&amp;"p"&amp;ДАННЫЕ!$BS2001&amp;"n"&amp;ДАННЫЕ!$BU2001&amp;"t"&amp;ДАННЫЕ!$BV2001&amp;"o"&amp;ДАННЫЕ!$BT2001&amp;"l"&amp;IF(ДАННЫЕ!$BN2001&gt;0,1,0)&amp;ДАННЫЕ!$BN2001&amp;"g"&amp;ДАННЫЕ!$BO2001&amp;"s"&amp;ДАННЫЕ!$BP2001&amp;"DZ"&amp;IF(ДАННЫЕ!B2001-ДАННЫЕ!G2001 &lt; 60,IF(ДАННЫЕ!B2001-ДАННЫЕ!G2001 &gt;= 0,1,0),0)&amp;"u"&amp;IF(ДАННЫЕ!$CJ2001&gt;0,1,0)</f>
        <v>brCD0h0xyzc0a0dvpntol0gsDZ1u0</v>
      </c>
      <c r="N2001" s="28" t="str">
        <f ca="1">ДАННЫЕ!$F2001&amp;ДАННЫЕ!$I2001&amp;"g"&amp;B2001&amp;"cf"&amp;D2001&amp;"a"&amp;IF(ДАННЫЕ!$BX2001&gt;0,1,0)&amp;IF(ДАННЫЕ!$BF2001&gt;500,1,IF(ДАННЫЕ!$BF2001&gt;350,2,IF(ДАННЫЕ!$BF2001&gt;=200,3,IF(ДАННЫЕ!$BF2001&gt;=100,4,IF(ДАННЫЕ!$BF2001&gt;=50,5,IF(ДАННЫЕ!$BF2001&lt;50,6,0))))))&amp;"AR"&amp;IF(DATEDIF(ДАННЫЕ!$BX2001,ДАННЫЕ!$F$1,"y")&gt;1,1,0)&amp;"VG"&amp;IF(ДАННЫЕ!$BH2001="0",1,0)&amp;"o"&amp;IF(T2001+ДАННЫЕ!$AF2001+ДАННЫЕ!$AG2001+ДАННЫЕ!$AH2001+ДАННЫЕ!$AI2001+ДАННЫЕ!$AJ2001+ДАННЫЕ!$AP2001+ДАННЫЕ!$AQ2001+ДАННЫЕ!$AR2001+ДАННЫЕ!$AU2001+ДАННЫЕ!$AW2001+ДАННЫЕ!$AS2001+ДАННЫЕ!$AT2001&gt;0,1,0)&amp;"x"&amp;ДАННЫЕ!$AG2001&amp;"p"&amp;IF(ДАННЫЕ!$BY2001&gt;0,1,0)&amp;"v"&amp;IF(ДАННЫЕ!$BZ2001&gt;0,1,0)&amp;"n"&amp;ДАННЫЕ!$CA2001&amp;"t"&amp;ДАННЫЕ!$AY2001&amp;"k"&amp;ДАННЫЕ!$CB2001&amp;"q"&amp;ДАННЫЕ!$CC2001&amp;"w"&amp;ДАННЫЕ!$CD2001&amp;"e"&amp;ДАННЫЕ!$CE2001&amp;"m"&amp;ДАННЫЕ!$CF2001&amp;"c"&amp;ДАННЫЕ!$CG2001&amp;"z"&amp;ДАННЫЕ!$CH2001&amp;"d"&amp;IF(H2001=4,1,0)&amp;"s"&amp;IF(ДАННЫЕ!$J2001=1,0,1)&amp;"u"&amp;IF(ДАННЫЕ!$CJ2001&gt;0,1,0)</f>
        <v>g0cf0a06AR1VG0o0xp0v0ntkqwemczd0s1u0</v>
      </c>
      <c r="O2001" s="28" t="str">
        <f>ДАННЫЕ!$I2001&amp;"g"&amp;B2001&amp;A2001&amp;"f"&amp;P2001&amp;"c"&amp;IF(ДАННЫЕ!$U2001&gt;0,1,0)&amp;"s"&amp;IF(ДАННЫЕ!$Q2001&gt;0,IF(YEAR(ДАННЫЕ!$F$1)=YEAR(ДАННЫЕ!$Q2001),IF(MONTH(ДАННЫЕ!$F$1)=MONTH(ДАННЫЕ!$Q2001),111,11),1),0)&amp;"i"&amp;IF(ДАННЫЕ!$R2001+ДАННЫЕ!$S2001+ДАННЫЕ!$T2001=0,0,1)&amp;"h"&amp;IF(ДАННЫЕ!$P2001&gt;0,1,0)&amp;"p"&amp;IF(ДАННЫЕ!$CI2001&gt;0,IF(YEAR(ДАННЫЕ!$F$1)=YEAR(ДАННЫЕ!$CI2001),IF(MONTH(ДАННЫЕ!$F$1)=MONTH(ДАННЫЕ!$CI2001),111,11),1),0)&amp;"d"&amp;IF(ДАННЫЕ!$CJ2001&gt;0,IF(YEAR(ДАННЫЕ!$F$1)=YEAR(ДАННЫЕ!$CJ2001),IF(MONTH(ДАННЫЕ!$F$1)=MONTH(ДАННЫЕ!$CJ2001),111,11),1),0)&amp;"o"&amp;IF(ДАННЫЕ!$CK2001&gt;0,IF(MONTH(ДАННЫЕ!$F$1)=MONTH(ДАННЫЕ!$CK2001),111,11),0)&amp;"v"&amp;IF(ДАННЫЕ!$BE2001&gt;0,IF(MONTH(ДАННЫЕ!$F$1)=MONTH(ДАННЫЕ!$BE2001),111,11),0)</f>
        <v>g00f0c0s0i0h0p0d0o0v0</v>
      </c>
      <c r="P2001" s="15">
        <f t="shared" si="95"/>
        <v>0</v>
      </c>
      <c r="Q2001" s="15">
        <f>IF(ДАННЫЕ!$F$1&gt;ДАННЫЕ!$N2001,IF(YEAR(ДАННЫЕ!$F$1)=YEAR(ДАННЫЕ!M2001),1,0),0)</f>
        <v>0</v>
      </c>
      <c r="R2001" s="15">
        <f>IF(ДАННЫЕ!$F$1&gt;ДАННЫЕ!$N2001,IF(YEAR(ДАННЫЕ!$F$1)=YEAR(ДАННЫЕ!N2001),1,0),0)</f>
        <v>0</v>
      </c>
      <c r="S2001" s="15">
        <f>IF(ДАННЫЕ!$AA2001="2А",1,IF(ДАННЫЕ!$AA2001="2Б",2,IF(ДАННЫЕ!$AA2001="2В",3,IF(ДАННЫЕ!$AA2001=3,4,IF(ДАННЫЕ!$AA2001="4А",5,IF(ДАННЫЕ!$AA2001="4Б",6,IF(ДАННЫЕ!$AA2001="4В",7,IF(ДАННЫЕ!$AA2001=5,8,0))))))))</f>
        <v>0</v>
      </c>
      <c r="T2001" s="15">
        <f>IF(OR(ДАННЫЕ!$AC2001=2,ДАННЫЕ!$AD2001=2,ДАННЫЕ!$AE2001=2),2,IF(OR(ДАННЫЕ!$AC2001=1,ДАННЫЕ!$AD2001=1,ДАННЫЕ!$AE2001=1),1,0))</f>
        <v>0</v>
      </c>
    </row>
  </sheetData>
  <sheetProtection password="CA9C" sheet="1" objects="1" scenarios="1" formatCells="0" formatColumns="0" formatRows="0" insertColumns="0" insertRows="0" insertHyperlinks="0" deleteColumns="0" deleteRows="0" sort="0" autoFilter="0" pivotTables="0"/>
  <autoFilter ref="A6:T1001"/>
  <dataConsolidate/>
  <mergeCells count="13">
    <mergeCell ref="S3:S4"/>
    <mergeCell ref="K3:K4"/>
    <mergeCell ref="A1:B1"/>
    <mergeCell ref="P1:R1"/>
    <mergeCell ref="M3:M4"/>
    <mergeCell ref="N3:N4"/>
    <mergeCell ref="O3:O4"/>
    <mergeCell ref="P3:R3"/>
    <mergeCell ref="A3:A4"/>
    <mergeCell ref="B3:B4"/>
    <mergeCell ref="E3:I3"/>
    <mergeCell ref="J3:J4"/>
    <mergeCell ref="L3:L4"/>
  </mergeCells>
  <phoneticPr fontId="0" type="noConversion"/>
  <dataValidations disablePrompts="1" count="1">
    <dataValidation type="list" allowBlank="1" showInputMessage="1" showErrorMessage="1" sqref="P1:R2">
      <formula1>ЛПУ</formula1>
    </dataValidation>
  </dataValidations>
  <pageMargins left="0.39370078740157483" right="0.39370078740157483" top="0.39370078740157483" bottom="0.39370078740157483" header="0.31496062992125984" footer="0.31496062992125984"/>
  <pageSetup paperSize="9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/>
  <dimension ref="A1:CO2001"/>
  <sheetViews>
    <sheetView tabSelected="1" zoomScale="115" zoomScaleNormal="115" workbookViewId="0">
      <pane xSplit="7" ySplit="6" topLeftCell="H71" activePane="bottomRight" state="frozen"/>
      <selection activeCell="L10" sqref="L10"/>
      <selection pane="topRight" activeCell="L10" sqref="L10"/>
      <selection pane="bottomLeft" activeCell="L10" sqref="L10"/>
      <selection pane="bottomRight" activeCell="Z7" sqref="Z7:Z109"/>
    </sheetView>
  </sheetViews>
  <sheetFormatPr defaultRowHeight="11.25" x14ac:dyDescent="0.2"/>
  <cols>
    <col min="1" max="1" width="7.140625" style="247" customWidth="1"/>
    <col min="2" max="2" width="10.85546875" style="248" bestFit="1" customWidth="1"/>
    <col min="3" max="3" width="17.42578125" style="248" customWidth="1"/>
    <col min="4" max="4" width="13.28515625" style="248" customWidth="1"/>
    <col min="5" max="5" width="13.85546875" style="249" customWidth="1"/>
    <col min="6" max="6" width="6.140625" style="250" customWidth="1"/>
    <col min="7" max="7" width="9.85546875" style="248" customWidth="1"/>
    <col min="8" max="8" width="28" style="247" customWidth="1"/>
    <col min="9" max="9" width="6" style="247" customWidth="1"/>
    <col min="10" max="11" width="3" style="247" bestFit="1" customWidth="1"/>
    <col min="12" max="12" width="6.140625" style="247" customWidth="1"/>
    <col min="13" max="13" width="8.5703125" style="251" customWidth="1"/>
    <col min="14" max="14" width="8.5703125" style="251" bestFit="1" customWidth="1"/>
    <col min="15" max="15" width="5.140625" style="252" bestFit="1" customWidth="1"/>
    <col min="16" max="16" width="3" style="252" bestFit="1" customWidth="1"/>
    <col min="17" max="17" width="8.85546875" style="251" customWidth="1"/>
    <col min="18" max="22" width="3" style="252" bestFit="1" customWidth="1"/>
    <col min="23" max="23" width="9.28515625" style="252" customWidth="1"/>
    <col min="24" max="24" width="3" style="253" bestFit="1" customWidth="1"/>
    <col min="25" max="25" width="3" style="252" bestFit="1" customWidth="1"/>
    <col min="26" max="26" width="14.42578125" style="254" customWidth="1"/>
    <col min="27" max="27" width="5.7109375" style="116" customWidth="1"/>
    <col min="28" max="28" width="9" style="116" bestFit="1" customWidth="1"/>
    <col min="29" max="33" width="3" style="255" bestFit="1" customWidth="1"/>
    <col min="34" max="34" width="3" style="116" bestFit="1" customWidth="1"/>
    <col min="35" max="36" width="3.28515625" style="116" customWidth="1"/>
    <col min="37" max="41" width="3.28515625" style="256" customWidth="1"/>
    <col min="42" max="42" width="3.28515625" style="116" customWidth="1"/>
    <col min="43" max="44" width="3" style="116" bestFit="1" customWidth="1"/>
    <col min="45" max="50" width="3.28515625" style="116" customWidth="1"/>
    <col min="51" max="52" width="3.28515625" style="257" customWidth="1"/>
    <col min="53" max="53" width="3.28515625" style="116" customWidth="1"/>
    <col min="54" max="54" width="4.7109375" style="116" customWidth="1"/>
    <col min="55" max="56" width="3.28515625" style="116" customWidth="1"/>
    <col min="57" max="57" width="8.85546875" style="250" customWidth="1"/>
    <col min="58" max="58" width="4.5703125" style="255" customWidth="1"/>
    <col min="59" max="59" width="10" style="258" customWidth="1"/>
    <col min="60" max="60" width="6.7109375" style="343" customWidth="1"/>
    <col min="61" max="65" width="3.28515625" style="255" customWidth="1"/>
    <col min="66" max="66" width="4.7109375" style="255" customWidth="1"/>
    <col min="67" max="71" width="3.28515625" style="255" customWidth="1"/>
    <col min="72" max="72" width="4.5703125" style="255" customWidth="1"/>
    <col min="73" max="74" width="3.28515625" style="255" customWidth="1"/>
    <col min="75" max="75" width="8.7109375" style="255" customWidth="1"/>
    <col min="76" max="76" width="9" style="255" customWidth="1"/>
    <col min="77" max="78" width="8.7109375" style="255" customWidth="1"/>
    <col min="79" max="86" width="3.28515625" style="255" customWidth="1"/>
    <col min="87" max="87" width="10.140625" style="255" customWidth="1"/>
    <col min="88" max="88" width="9.140625" style="255"/>
    <col min="89" max="89" width="9.7109375" style="255" customWidth="1"/>
    <col min="90" max="91" width="9.140625" style="116"/>
    <col min="92" max="92" width="31.85546875" style="116" customWidth="1"/>
    <col min="93" max="93" width="19.5703125" style="316" customWidth="1"/>
    <col min="94" max="94" width="9.5703125" style="116" customWidth="1"/>
    <col min="95" max="16384" width="9.140625" style="116"/>
  </cols>
  <sheetData>
    <row r="1" spans="1:93" s="265" customFormat="1" ht="15" customHeight="1" thickBot="1" x14ac:dyDescent="0.25">
      <c r="A1" s="361" t="s">
        <v>302</v>
      </c>
      <c r="B1" s="361"/>
      <c r="C1" s="361"/>
      <c r="D1" s="361"/>
      <c r="E1" s="362"/>
      <c r="F1" s="363">
        <v>44196</v>
      </c>
      <c r="G1" s="363"/>
      <c r="H1" s="259" t="s">
        <v>0</v>
      </c>
      <c r="I1" s="366" t="s">
        <v>268</v>
      </c>
      <c r="J1" s="366"/>
      <c r="K1" s="366"/>
      <c r="L1" s="366"/>
      <c r="M1" s="366"/>
      <c r="N1" s="366"/>
      <c r="O1" s="366"/>
      <c r="P1" s="366"/>
      <c r="Q1" s="366"/>
      <c r="R1" s="366"/>
      <c r="S1" s="366"/>
      <c r="T1" s="366"/>
      <c r="U1" s="394" t="s">
        <v>351</v>
      </c>
      <c r="V1" s="395"/>
      <c r="W1" s="395"/>
      <c r="X1" s="395"/>
      <c r="Y1" s="395"/>
      <c r="Z1" s="395"/>
      <c r="AA1" s="395"/>
      <c r="AB1" s="395"/>
      <c r="AC1" s="395"/>
      <c r="AD1" s="402">
        <v>250</v>
      </c>
      <c r="AE1" s="403"/>
      <c r="AF1" s="404"/>
      <c r="AG1" s="260"/>
      <c r="AH1" s="260"/>
      <c r="AI1" s="260"/>
      <c r="AJ1" s="260"/>
      <c r="AK1" s="261"/>
      <c r="AL1" s="261"/>
      <c r="AM1" s="261"/>
      <c r="AN1" s="261"/>
      <c r="AO1" s="261"/>
      <c r="AP1" s="260"/>
      <c r="AQ1" s="260"/>
      <c r="AR1" s="260"/>
      <c r="AS1" s="260"/>
      <c r="AT1" s="260"/>
      <c r="AU1" s="260"/>
      <c r="AV1" s="260"/>
      <c r="AW1" s="260"/>
      <c r="AX1" s="260"/>
      <c r="AY1" s="260"/>
      <c r="AZ1" s="260"/>
      <c r="BA1" s="260"/>
      <c r="BB1" s="260"/>
      <c r="BC1" s="260"/>
      <c r="BD1" s="260"/>
      <c r="BE1" s="262"/>
      <c r="BF1" s="260"/>
      <c r="BG1" s="263"/>
      <c r="BH1" s="340"/>
      <c r="BI1" s="368" t="s">
        <v>197</v>
      </c>
      <c r="BJ1" s="368"/>
      <c r="BK1" s="368"/>
      <c r="BL1" s="368"/>
      <c r="BM1" s="368"/>
      <c r="BN1" s="368"/>
      <c r="BO1" s="368"/>
      <c r="BP1" s="368"/>
      <c r="BQ1" s="368"/>
      <c r="BR1" s="368"/>
      <c r="BS1" s="368"/>
      <c r="BT1" s="368"/>
      <c r="BU1" s="368"/>
      <c r="BV1" s="368"/>
      <c r="BW1" s="358" t="s">
        <v>188</v>
      </c>
      <c r="BX1" s="359"/>
      <c r="BY1" s="359"/>
      <c r="BZ1" s="359"/>
      <c r="CA1" s="359"/>
      <c r="CB1" s="359"/>
      <c r="CC1" s="359"/>
      <c r="CD1" s="359"/>
      <c r="CE1" s="359"/>
      <c r="CF1" s="359"/>
      <c r="CG1" s="359"/>
      <c r="CH1" s="360"/>
      <c r="CI1" s="392" t="s">
        <v>331</v>
      </c>
      <c r="CJ1" s="393"/>
      <c r="CK1" s="393"/>
      <c r="CL1" s="393"/>
      <c r="CM1" s="264"/>
      <c r="CN1" s="387" t="s">
        <v>416</v>
      </c>
      <c r="CO1" s="385" t="s">
        <v>125</v>
      </c>
    </row>
    <row r="2" spans="1:93" s="270" customFormat="1" ht="11.25" customHeight="1" x14ac:dyDescent="0.2">
      <c r="A2" s="364" t="s">
        <v>191</v>
      </c>
      <c r="B2" s="355" t="s">
        <v>350</v>
      </c>
      <c r="C2" s="356"/>
      <c r="D2" s="356"/>
      <c r="E2" s="357"/>
      <c r="F2" s="266" t="s">
        <v>2</v>
      </c>
      <c r="G2" s="354" t="s">
        <v>3</v>
      </c>
      <c r="H2" s="354" t="s">
        <v>4</v>
      </c>
      <c r="I2" s="364" t="s">
        <v>13</v>
      </c>
      <c r="J2" s="367" t="s">
        <v>15</v>
      </c>
      <c r="K2" s="367"/>
      <c r="L2" s="367"/>
      <c r="M2" s="370" t="s">
        <v>19</v>
      </c>
      <c r="N2" s="370"/>
      <c r="O2" s="372" t="s">
        <v>20</v>
      </c>
      <c r="P2" s="372"/>
      <c r="Q2" s="372"/>
      <c r="R2" s="370" t="s">
        <v>16</v>
      </c>
      <c r="S2" s="370"/>
      <c r="T2" s="370"/>
      <c r="U2" s="369" t="s">
        <v>14</v>
      </c>
      <c r="V2" s="369"/>
      <c r="W2" s="382" t="s">
        <v>22</v>
      </c>
      <c r="X2" s="383"/>
      <c r="Y2" s="384"/>
      <c r="Z2" s="267" t="s">
        <v>549</v>
      </c>
      <c r="AA2" s="268" t="s">
        <v>370</v>
      </c>
      <c r="AB2" s="268"/>
      <c r="AC2" s="379" t="s">
        <v>666</v>
      </c>
      <c r="AD2" s="380"/>
      <c r="AE2" s="380"/>
      <c r="AF2" s="380"/>
      <c r="AG2" s="379"/>
      <c r="AH2" s="379"/>
      <c r="AI2" s="379"/>
      <c r="AJ2" s="379"/>
      <c r="AK2" s="379"/>
      <c r="AL2" s="379"/>
      <c r="AM2" s="379"/>
      <c r="AN2" s="379"/>
      <c r="AO2" s="379"/>
      <c r="AP2" s="379"/>
      <c r="AQ2" s="379"/>
      <c r="AR2" s="379"/>
      <c r="AS2" s="379"/>
      <c r="AT2" s="379"/>
      <c r="AU2" s="381" t="s">
        <v>352</v>
      </c>
      <c r="AV2" s="381"/>
      <c r="AW2" s="381"/>
      <c r="AX2" s="381"/>
      <c r="AY2" s="400" t="s">
        <v>157</v>
      </c>
      <c r="AZ2" s="400"/>
      <c r="BA2" s="400"/>
      <c r="BB2" s="400"/>
      <c r="BC2" s="400"/>
      <c r="BD2" s="400"/>
      <c r="BE2" s="377" t="s">
        <v>345</v>
      </c>
      <c r="BF2" s="378"/>
      <c r="BG2" s="377" t="s">
        <v>771</v>
      </c>
      <c r="BH2" s="378"/>
      <c r="BI2" s="401" t="s">
        <v>172</v>
      </c>
      <c r="BJ2" s="401"/>
      <c r="BK2" s="373" t="s">
        <v>166</v>
      </c>
      <c r="BL2" s="374"/>
      <c r="BM2" s="374"/>
      <c r="BN2" s="367" t="s">
        <v>180</v>
      </c>
      <c r="BO2" s="367"/>
      <c r="BP2" s="367"/>
      <c r="BQ2" s="371" t="s">
        <v>5</v>
      </c>
      <c r="BR2" s="371"/>
      <c r="BS2" s="371"/>
      <c r="BT2" s="371"/>
      <c r="BU2" s="367" t="s">
        <v>299</v>
      </c>
      <c r="BV2" s="367"/>
      <c r="BW2" s="396" t="s">
        <v>343</v>
      </c>
      <c r="BX2" s="397"/>
      <c r="BY2" s="397"/>
      <c r="BZ2" s="398"/>
      <c r="CA2" s="376" t="s">
        <v>187</v>
      </c>
      <c r="CB2" s="365" t="s">
        <v>189</v>
      </c>
      <c r="CC2" s="375" t="s">
        <v>334</v>
      </c>
      <c r="CD2" s="375"/>
      <c r="CE2" s="375"/>
      <c r="CF2" s="375"/>
      <c r="CG2" s="399" t="s">
        <v>190</v>
      </c>
      <c r="CH2" s="399" t="s">
        <v>198</v>
      </c>
      <c r="CI2" s="389" t="s">
        <v>414</v>
      </c>
      <c r="CJ2" s="390"/>
      <c r="CK2" s="390"/>
      <c r="CL2" s="391"/>
      <c r="CM2" s="269"/>
      <c r="CN2" s="387"/>
      <c r="CO2" s="385"/>
    </row>
    <row r="3" spans="1:93" s="270" customFormat="1" ht="170.25" customHeight="1" x14ac:dyDescent="0.2">
      <c r="A3" s="364"/>
      <c r="B3" s="271" t="s">
        <v>1</v>
      </c>
      <c r="C3" s="272" t="s">
        <v>357</v>
      </c>
      <c r="D3" s="272" t="s">
        <v>348</v>
      </c>
      <c r="E3" s="272" t="s">
        <v>349</v>
      </c>
      <c r="F3" s="273" t="s">
        <v>192</v>
      </c>
      <c r="G3" s="354"/>
      <c r="H3" s="354"/>
      <c r="I3" s="364"/>
      <c r="J3" s="274" t="s">
        <v>369</v>
      </c>
      <c r="K3" s="274" t="s">
        <v>12</v>
      </c>
      <c r="L3" s="274" t="s">
        <v>329</v>
      </c>
      <c r="M3" s="275" t="s">
        <v>193</v>
      </c>
      <c r="N3" s="275" t="s">
        <v>194</v>
      </c>
      <c r="O3" s="276" t="s">
        <v>195</v>
      </c>
      <c r="P3" s="276" t="s">
        <v>298</v>
      </c>
      <c r="Q3" s="275" t="s">
        <v>21</v>
      </c>
      <c r="R3" s="277" t="s">
        <v>17</v>
      </c>
      <c r="S3" s="277" t="s">
        <v>18</v>
      </c>
      <c r="T3" s="277" t="s">
        <v>119</v>
      </c>
      <c r="U3" s="278" t="s">
        <v>123</v>
      </c>
      <c r="V3" s="279" t="s">
        <v>120</v>
      </c>
      <c r="W3" s="280" t="s">
        <v>330</v>
      </c>
      <c r="X3" s="278" t="s">
        <v>124</v>
      </c>
      <c r="Y3" s="281" t="s">
        <v>122</v>
      </c>
      <c r="Z3" s="282" t="s">
        <v>770</v>
      </c>
      <c r="AA3" s="283" t="s">
        <v>135</v>
      </c>
      <c r="AB3" s="283" t="s">
        <v>340</v>
      </c>
      <c r="AC3" s="284" t="s">
        <v>366</v>
      </c>
      <c r="AD3" s="284" t="s">
        <v>367</v>
      </c>
      <c r="AE3" s="284" t="s">
        <v>368</v>
      </c>
      <c r="AF3" s="285" t="s">
        <v>149</v>
      </c>
      <c r="AG3" s="285" t="s">
        <v>150</v>
      </c>
      <c r="AH3" s="286" t="s">
        <v>146</v>
      </c>
      <c r="AI3" s="274" t="s">
        <v>147</v>
      </c>
      <c r="AJ3" s="287" t="s">
        <v>590</v>
      </c>
      <c r="AK3" s="288" t="s">
        <v>591</v>
      </c>
      <c r="AL3" s="288" t="s">
        <v>592</v>
      </c>
      <c r="AM3" s="288" t="s">
        <v>593</v>
      </c>
      <c r="AN3" s="288" t="s">
        <v>594</v>
      </c>
      <c r="AO3" s="289" t="s">
        <v>656</v>
      </c>
      <c r="AP3" s="274" t="s">
        <v>363</v>
      </c>
      <c r="AQ3" s="285" t="s">
        <v>364</v>
      </c>
      <c r="AR3" s="274" t="s">
        <v>365</v>
      </c>
      <c r="AS3" s="290" t="s">
        <v>151</v>
      </c>
      <c r="AT3" s="279" t="s">
        <v>371</v>
      </c>
      <c r="AU3" s="291" t="s">
        <v>336</v>
      </c>
      <c r="AV3" s="291" t="s">
        <v>337</v>
      </c>
      <c r="AW3" s="291" t="s">
        <v>338</v>
      </c>
      <c r="AX3" s="291" t="s">
        <v>339</v>
      </c>
      <c r="AY3" s="292" t="s">
        <v>359</v>
      </c>
      <c r="AZ3" s="293" t="s">
        <v>360</v>
      </c>
      <c r="BA3" s="294" t="s">
        <v>158</v>
      </c>
      <c r="BB3" s="295" t="s">
        <v>379</v>
      </c>
      <c r="BC3" s="296" t="s">
        <v>380</v>
      </c>
      <c r="BD3" s="296" t="s">
        <v>381</v>
      </c>
      <c r="BE3" s="297" t="s">
        <v>347</v>
      </c>
      <c r="BF3" s="297" t="s">
        <v>346</v>
      </c>
      <c r="BG3" s="297" t="s">
        <v>780</v>
      </c>
      <c r="BH3" s="297" t="s">
        <v>783</v>
      </c>
      <c r="BI3" s="298" t="s">
        <v>179</v>
      </c>
      <c r="BJ3" s="298" t="s">
        <v>167</v>
      </c>
      <c r="BK3" s="299" t="s">
        <v>164</v>
      </c>
      <c r="BL3" s="299" t="s">
        <v>162</v>
      </c>
      <c r="BM3" s="299" t="s">
        <v>163</v>
      </c>
      <c r="BN3" s="300" t="s">
        <v>173</v>
      </c>
      <c r="BO3" s="300" t="s">
        <v>175</v>
      </c>
      <c r="BP3" s="300" t="s">
        <v>174</v>
      </c>
      <c r="BQ3" s="301" t="s">
        <v>168</v>
      </c>
      <c r="BR3" s="301" t="s">
        <v>169</v>
      </c>
      <c r="BS3" s="301" t="s">
        <v>170</v>
      </c>
      <c r="BT3" s="300" t="s">
        <v>356</v>
      </c>
      <c r="BU3" s="302" t="s">
        <v>171</v>
      </c>
      <c r="BV3" s="302" t="s">
        <v>178</v>
      </c>
      <c r="BW3" s="303" t="s">
        <v>341</v>
      </c>
      <c r="BX3" s="304" t="s">
        <v>418</v>
      </c>
      <c r="BY3" s="304" t="s">
        <v>417</v>
      </c>
      <c r="BZ3" s="304" t="s">
        <v>342</v>
      </c>
      <c r="CA3" s="376"/>
      <c r="CB3" s="365"/>
      <c r="CC3" s="305" t="s">
        <v>6</v>
      </c>
      <c r="CD3" s="305" t="s">
        <v>184</v>
      </c>
      <c r="CE3" s="305" t="s">
        <v>185</v>
      </c>
      <c r="CF3" s="305" t="s">
        <v>186</v>
      </c>
      <c r="CG3" s="399"/>
      <c r="CH3" s="399"/>
      <c r="CI3" s="306" t="s">
        <v>413</v>
      </c>
      <c r="CJ3" s="306" t="s">
        <v>412</v>
      </c>
      <c r="CK3" s="307" t="s">
        <v>300</v>
      </c>
      <c r="CL3" s="308" t="s">
        <v>358</v>
      </c>
      <c r="CM3" s="309" t="s">
        <v>426</v>
      </c>
      <c r="CN3" s="388"/>
      <c r="CO3" s="386"/>
    </row>
    <row r="4" spans="1:93" s="270" customFormat="1" ht="15" customHeight="1" x14ac:dyDescent="0.2">
      <c r="A4" s="117">
        <f t="shared" ref="A4:C4" si="0">SUBTOTAL(3,A$7:A$1001)</f>
        <v>0</v>
      </c>
      <c r="B4" s="117">
        <f t="shared" si="0"/>
        <v>0</v>
      </c>
      <c r="C4" s="117">
        <f t="shared" si="0"/>
        <v>0</v>
      </c>
      <c r="D4" s="117">
        <f>SUBTOTAL(3,D$7:D$1001)</f>
        <v>0</v>
      </c>
      <c r="E4" s="117">
        <f>SUBTOTAL(3,E$7:E$1001)</f>
        <v>0</v>
      </c>
      <c r="F4" s="310" t="str">
        <f>COUNTIF(F7:F1001,"М")&amp;"|"&amp;COUNTIF(F7:F1001,"Ж")</f>
        <v>0|0</v>
      </c>
      <c r="G4" s="117">
        <f>SUBTOTAL(3,G$7:G$1001)</f>
        <v>0</v>
      </c>
      <c r="H4" s="117">
        <f t="shared" ref="H4:CA4" si="1">SUBTOTAL(3,H$7:H$1001)</f>
        <v>0</v>
      </c>
      <c r="I4" s="117">
        <f t="shared" si="1"/>
        <v>0</v>
      </c>
      <c r="J4" s="117">
        <f t="shared" si="1"/>
        <v>0</v>
      </c>
      <c r="K4" s="117">
        <f t="shared" si="1"/>
        <v>0</v>
      </c>
      <c r="L4" s="117">
        <f t="shared" si="1"/>
        <v>0</v>
      </c>
      <c r="M4" s="117">
        <f t="shared" si="1"/>
        <v>0</v>
      </c>
      <c r="N4" s="117">
        <f t="shared" si="1"/>
        <v>0</v>
      </c>
      <c r="O4" s="117">
        <f t="shared" si="1"/>
        <v>0</v>
      </c>
      <c r="P4" s="117">
        <f t="shared" si="1"/>
        <v>0</v>
      </c>
      <c r="Q4" s="117">
        <f t="shared" si="1"/>
        <v>0</v>
      </c>
      <c r="R4" s="117">
        <f t="shared" si="1"/>
        <v>0</v>
      </c>
      <c r="S4" s="117">
        <f t="shared" si="1"/>
        <v>0</v>
      </c>
      <c r="T4" s="117">
        <f t="shared" si="1"/>
        <v>0</v>
      </c>
      <c r="U4" s="117">
        <f t="shared" si="1"/>
        <v>0</v>
      </c>
      <c r="V4" s="117">
        <f t="shared" si="1"/>
        <v>0</v>
      </c>
      <c r="W4" s="117">
        <f t="shared" si="1"/>
        <v>0</v>
      </c>
      <c r="X4" s="117">
        <f t="shared" si="1"/>
        <v>0</v>
      </c>
      <c r="Y4" s="117">
        <f t="shared" si="1"/>
        <v>0</v>
      </c>
      <c r="Z4" s="117">
        <f t="shared" si="1"/>
        <v>0</v>
      </c>
      <c r="AA4" s="117">
        <f t="shared" si="1"/>
        <v>0</v>
      </c>
      <c r="AB4" s="117">
        <f t="shared" si="1"/>
        <v>0</v>
      </c>
      <c r="AC4" s="117">
        <f t="shared" si="1"/>
        <v>0</v>
      </c>
      <c r="AD4" s="117">
        <f t="shared" si="1"/>
        <v>0</v>
      </c>
      <c r="AE4" s="117">
        <f t="shared" si="1"/>
        <v>0</v>
      </c>
      <c r="AF4" s="117">
        <f t="shared" si="1"/>
        <v>0</v>
      </c>
      <c r="AG4" s="117">
        <f t="shared" si="1"/>
        <v>0</v>
      </c>
      <c r="AH4" s="117">
        <f t="shared" si="1"/>
        <v>0</v>
      </c>
      <c r="AI4" s="117">
        <f t="shared" si="1"/>
        <v>0</v>
      </c>
      <c r="AJ4" s="117">
        <f t="shared" si="1"/>
        <v>0</v>
      </c>
      <c r="AK4" s="117">
        <f t="shared" si="1"/>
        <v>0</v>
      </c>
      <c r="AL4" s="117">
        <f t="shared" si="1"/>
        <v>0</v>
      </c>
      <c r="AM4" s="117">
        <f t="shared" si="1"/>
        <v>0</v>
      </c>
      <c r="AN4" s="117">
        <f t="shared" si="1"/>
        <v>0</v>
      </c>
      <c r="AO4" s="117">
        <f t="shared" si="1"/>
        <v>0</v>
      </c>
      <c r="AP4" s="117">
        <f t="shared" si="1"/>
        <v>0</v>
      </c>
      <c r="AQ4" s="117">
        <f t="shared" si="1"/>
        <v>0</v>
      </c>
      <c r="AR4" s="117">
        <f t="shared" si="1"/>
        <v>0</v>
      </c>
      <c r="AS4" s="117">
        <f t="shared" si="1"/>
        <v>0</v>
      </c>
      <c r="AT4" s="117">
        <f t="shared" si="1"/>
        <v>0</v>
      </c>
      <c r="AU4" s="117">
        <f t="shared" si="1"/>
        <v>0</v>
      </c>
      <c r="AV4" s="117">
        <f t="shared" si="1"/>
        <v>0</v>
      </c>
      <c r="AW4" s="117">
        <f t="shared" si="1"/>
        <v>0</v>
      </c>
      <c r="AX4" s="117">
        <f t="shared" si="1"/>
        <v>0</v>
      </c>
      <c r="AY4" s="117">
        <f t="shared" si="1"/>
        <v>0</v>
      </c>
      <c r="AZ4" s="117">
        <f t="shared" si="1"/>
        <v>0</v>
      </c>
      <c r="BA4" s="117">
        <f t="shared" si="1"/>
        <v>0</v>
      </c>
      <c r="BB4" s="117">
        <f t="shared" si="1"/>
        <v>0</v>
      </c>
      <c r="BC4" s="117">
        <f t="shared" si="1"/>
        <v>0</v>
      </c>
      <c r="BD4" s="117">
        <f t="shared" si="1"/>
        <v>0</v>
      </c>
      <c r="BE4" s="117">
        <f t="shared" si="1"/>
        <v>0</v>
      </c>
      <c r="BF4" s="117">
        <f t="shared" si="1"/>
        <v>0</v>
      </c>
      <c r="BG4" s="117">
        <f t="shared" si="1"/>
        <v>0</v>
      </c>
      <c r="BH4" s="339">
        <f t="shared" si="1"/>
        <v>0</v>
      </c>
      <c r="BI4" s="117">
        <f t="shared" si="1"/>
        <v>0</v>
      </c>
      <c r="BJ4" s="117">
        <f t="shared" si="1"/>
        <v>0</v>
      </c>
      <c r="BK4" s="117">
        <f t="shared" si="1"/>
        <v>0</v>
      </c>
      <c r="BL4" s="117">
        <f t="shared" si="1"/>
        <v>0</v>
      </c>
      <c r="BM4" s="117">
        <f t="shared" si="1"/>
        <v>0</v>
      </c>
      <c r="BN4" s="117">
        <f t="shared" si="1"/>
        <v>0</v>
      </c>
      <c r="BO4" s="117">
        <f t="shared" si="1"/>
        <v>0</v>
      </c>
      <c r="BP4" s="117">
        <f t="shared" si="1"/>
        <v>0</v>
      </c>
      <c r="BQ4" s="117">
        <f t="shared" si="1"/>
        <v>0</v>
      </c>
      <c r="BR4" s="117">
        <f t="shared" si="1"/>
        <v>0</v>
      </c>
      <c r="BS4" s="117">
        <f t="shared" si="1"/>
        <v>0</v>
      </c>
      <c r="BT4" s="117">
        <f t="shared" si="1"/>
        <v>0</v>
      </c>
      <c r="BU4" s="117">
        <f t="shared" si="1"/>
        <v>0</v>
      </c>
      <c r="BV4" s="117">
        <f t="shared" si="1"/>
        <v>0</v>
      </c>
      <c r="BW4" s="117">
        <f t="shared" si="1"/>
        <v>0</v>
      </c>
      <c r="BX4" s="117">
        <f t="shared" si="1"/>
        <v>0</v>
      </c>
      <c r="BY4" s="117">
        <f t="shared" si="1"/>
        <v>0</v>
      </c>
      <c r="BZ4" s="117">
        <f t="shared" si="1"/>
        <v>0</v>
      </c>
      <c r="CA4" s="117">
        <f t="shared" si="1"/>
        <v>0</v>
      </c>
      <c r="CB4" s="117">
        <f t="shared" ref="CB4:CN4" si="2">SUBTOTAL(3,CB$7:CB$1001)</f>
        <v>0</v>
      </c>
      <c r="CC4" s="117">
        <f t="shared" si="2"/>
        <v>0</v>
      </c>
      <c r="CD4" s="117">
        <f t="shared" si="2"/>
        <v>0</v>
      </c>
      <c r="CE4" s="117">
        <f t="shared" si="2"/>
        <v>0</v>
      </c>
      <c r="CF4" s="117">
        <f t="shared" si="2"/>
        <v>0</v>
      </c>
      <c r="CG4" s="117">
        <f t="shared" si="2"/>
        <v>0</v>
      </c>
      <c r="CH4" s="117">
        <f t="shared" si="2"/>
        <v>0</v>
      </c>
      <c r="CI4" s="117">
        <f t="shared" si="2"/>
        <v>0</v>
      </c>
      <c r="CJ4" s="117">
        <f t="shared" si="2"/>
        <v>0</v>
      </c>
      <c r="CK4" s="117">
        <f t="shared" si="2"/>
        <v>0</v>
      </c>
      <c r="CL4" s="117">
        <f t="shared" si="2"/>
        <v>0</v>
      </c>
      <c r="CM4" s="117">
        <f t="shared" si="2"/>
        <v>0</v>
      </c>
      <c r="CN4" s="117">
        <f t="shared" si="2"/>
        <v>0</v>
      </c>
      <c r="CO4" s="311"/>
    </row>
    <row r="5" spans="1:93" s="270" customFormat="1" x14ac:dyDescent="0.2">
      <c r="A5" s="312">
        <v>1</v>
      </c>
      <c r="B5" s="312">
        <v>2</v>
      </c>
      <c r="C5" s="312">
        <v>3</v>
      </c>
      <c r="D5" s="312">
        <v>4</v>
      </c>
      <c r="E5" s="312">
        <v>5</v>
      </c>
      <c r="F5" s="312">
        <v>6</v>
      </c>
      <c r="G5" s="312">
        <v>7</v>
      </c>
      <c r="H5" s="312">
        <v>8</v>
      </c>
      <c r="I5" s="312">
        <v>9</v>
      </c>
      <c r="J5" s="312">
        <v>10</v>
      </c>
      <c r="K5" s="312">
        <v>11</v>
      </c>
      <c r="L5" s="312">
        <v>12</v>
      </c>
      <c r="M5" s="312">
        <v>13</v>
      </c>
      <c r="N5" s="312">
        <v>14</v>
      </c>
      <c r="O5" s="312">
        <v>15</v>
      </c>
      <c r="P5" s="312">
        <v>16</v>
      </c>
      <c r="Q5" s="312">
        <v>17</v>
      </c>
      <c r="R5" s="312">
        <v>18</v>
      </c>
      <c r="S5" s="312">
        <v>19</v>
      </c>
      <c r="T5" s="312">
        <v>20</v>
      </c>
      <c r="U5" s="312">
        <v>21</v>
      </c>
      <c r="V5" s="312">
        <v>22</v>
      </c>
      <c r="W5" s="312">
        <v>23</v>
      </c>
      <c r="X5" s="312">
        <v>24</v>
      </c>
      <c r="Y5" s="312">
        <v>25</v>
      </c>
      <c r="Z5" s="312">
        <v>26</v>
      </c>
      <c r="AA5" s="312">
        <v>27</v>
      </c>
      <c r="AB5" s="312">
        <v>28</v>
      </c>
      <c r="AC5" s="312">
        <v>29</v>
      </c>
      <c r="AD5" s="312">
        <v>30</v>
      </c>
      <c r="AE5" s="312">
        <v>31</v>
      </c>
      <c r="AF5" s="312">
        <v>32</v>
      </c>
      <c r="AG5" s="312">
        <v>33</v>
      </c>
      <c r="AH5" s="312">
        <v>34</v>
      </c>
      <c r="AI5" s="312">
        <v>35</v>
      </c>
      <c r="AJ5" s="312">
        <v>36</v>
      </c>
      <c r="AK5" s="312">
        <v>37</v>
      </c>
      <c r="AL5" s="312">
        <v>38</v>
      </c>
      <c r="AM5" s="312">
        <v>39</v>
      </c>
      <c r="AN5" s="312">
        <v>40</v>
      </c>
      <c r="AO5" s="312">
        <v>41</v>
      </c>
      <c r="AP5" s="312">
        <v>42</v>
      </c>
      <c r="AQ5" s="312">
        <v>43</v>
      </c>
      <c r="AR5" s="312">
        <v>44</v>
      </c>
      <c r="AS5" s="312">
        <v>45</v>
      </c>
      <c r="AT5" s="312">
        <v>46</v>
      </c>
      <c r="AU5" s="312">
        <v>47</v>
      </c>
      <c r="AV5" s="312">
        <v>48</v>
      </c>
      <c r="AW5" s="312">
        <v>49</v>
      </c>
      <c r="AX5" s="312">
        <v>50</v>
      </c>
      <c r="AY5" s="312">
        <v>51</v>
      </c>
      <c r="AZ5" s="312">
        <v>52</v>
      </c>
      <c r="BA5" s="312">
        <v>53</v>
      </c>
      <c r="BB5" s="312">
        <v>54</v>
      </c>
      <c r="BC5" s="312">
        <v>55</v>
      </c>
      <c r="BD5" s="312">
        <v>56</v>
      </c>
      <c r="BE5" s="312">
        <v>57</v>
      </c>
      <c r="BF5" s="312">
        <v>58</v>
      </c>
      <c r="BG5" s="312">
        <v>59</v>
      </c>
      <c r="BH5" s="338">
        <v>60</v>
      </c>
      <c r="BI5" s="312">
        <v>61</v>
      </c>
      <c r="BJ5" s="312">
        <v>62</v>
      </c>
      <c r="BK5" s="312">
        <v>63</v>
      </c>
      <c r="BL5" s="312">
        <v>64</v>
      </c>
      <c r="BM5" s="312">
        <v>65</v>
      </c>
      <c r="BN5" s="312">
        <v>66</v>
      </c>
      <c r="BO5" s="312">
        <v>67</v>
      </c>
      <c r="BP5" s="312">
        <v>68</v>
      </c>
      <c r="BQ5" s="312">
        <v>69</v>
      </c>
      <c r="BR5" s="312">
        <v>70</v>
      </c>
      <c r="BS5" s="312">
        <v>71</v>
      </c>
      <c r="BT5" s="312">
        <v>72</v>
      </c>
      <c r="BU5" s="312">
        <v>73</v>
      </c>
      <c r="BV5" s="312">
        <v>74</v>
      </c>
      <c r="BW5" s="312">
        <v>75</v>
      </c>
      <c r="BX5" s="312">
        <v>76</v>
      </c>
      <c r="BY5" s="312">
        <v>77</v>
      </c>
      <c r="BZ5" s="312">
        <v>78</v>
      </c>
      <c r="CA5" s="312">
        <v>79</v>
      </c>
      <c r="CB5" s="312">
        <v>80</v>
      </c>
      <c r="CC5" s="312">
        <v>81</v>
      </c>
      <c r="CD5" s="312">
        <v>82</v>
      </c>
      <c r="CE5" s="312">
        <v>83</v>
      </c>
      <c r="CF5" s="312">
        <v>84</v>
      </c>
      <c r="CG5" s="312">
        <v>85</v>
      </c>
      <c r="CH5" s="312">
        <v>86</v>
      </c>
      <c r="CI5" s="312">
        <v>87</v>
      </c>
      <c r="CJ5" s="312">
        <v>88</v>
      </c>
      <c r="CK5" s="312">
        <v>89</v>
      </c>
      <c r="CL5" s="312">
        <v>90</v>
      </c>
      <c r="CM5" s="312">
        <v>91</v>
      </c>
      <c r="CN5" s="312">
        <v>92</v>
      </c>
      <c r="CO5" s="312">
        <v>93</v>
      </c>
    </row>
    <row r="6" spans="1:93" s="270" customFormat="1" ht="12.75" x14ac:dyDescent="0.2">
      <c r="A6" s="313"/>
      <c r="B6" s="313"/>
      <c r="C6" s="313"/>
      <c r="D6" s="313"/>
      <c r="E6" s="313"/>
      <c r="F6" s="313"/>
      <c r="G6" s="313"/>
      <c r="H6" s="313"/>
      <c r="I6" s="313"/>
      <c r="J6" s="313"/>
      <c r="K6" s="313"/>
      <c r="L6" s="313"/>
      <c r="M6" s="313"/>
      <c r="N6" s="313"/>
      <c r="O6" s="313"/>
      <c r="P6" s="313"/>
      <c r="Q6" s="313"/>
      <c r="R6" s="313"/>
      <c r="S6" s="313"/>
      <c r="T6" s="313"/>
      <c r="U6" s="313"/>
      <c r="V6" s="313"/>
      <c r="W6" s="313"/>
      <c r="X6" s="313"/>
      <c r="Y6" s="313"/>
      <c r="Z6" s="313"/>
      <c r="AA6" s="313"/>
      <c r="AB6" s="313"/>
      <c r="AC6" s="313"/>
      <c r="AD6" s="313"/>
      <c r="AE6" s="313"/>
      <c r="AF6" s="313"/>
      <c r="AG6" s="313"/>
      <c r="AH6" s="313"/>
      <c r="AI6" s="313"/>
      <c r="AJ6" s="313"/>
      <c r="AK6" s="313"/>
      <c r="AL6" s="313"/>
      <c r="AM6" s="313"/>
      <c r="AN6" s="313"/>
      <c r="AO6" s="313"/>
      <c r="AP6" s="313"/>
      <c r="AQ6" s="313"/>
      <c r="AR6" s="313"/>
      <c r="AS6" s="313"/>
      <c r="AT6" s="313"/>
      <c r="AU6" s="313"/>
      <c r="AV6" s="313"/>
      <c r="AW6" s="313"/>
      <c r="AX6" s="313"/>
      <c r="AY6" s="313"/>
      <c r="AZ6" s="313"/>
      <c r="BA6" s="313"/>
      <c r="BB6" s="313"/>
      <c r="BC6" s="313"/>
      <c r="BD6" s="313"/>
      <c r="BE6" s="313"/>
      <c r="BF6" s="313"/>
      <c r="BG6" s="313"/>
      <c r="BH6" s="341"/>
      <c r="BI6" s="313"/>
      <c r="BJ6" s="313"/>
      <c r="BK6" s="313"/>
      <c r="BL6" s="313"/>
      <c r="BM6" s="313"/>
      <c r="BN6" s="313"/>
      <c r="BO6" s="313"/>
      <c r="BP6" s="313"/>
      <c r="BQ6" s="313"/>
      <c r="BR6" s="313"/>
      <c r="BS6" s="313"/>
      <c r="BT6" s="313"/>
      <c r="BU6" s="313"/>
      <c r="BV6" s="313"/>
      <c r="BW6" s="313"/>
      <c r="BX6" s="313"/>
      <c r="BY6" s="313"/>
      <c r="BZ6" s="313"/>
      <c r="CA6" s="313"/>
      <c r="CB6" s="313"/>
      <c r="CC6" s="313"/>
      <c r="CD6" s="313"/>
      <c r="CE6" s="313"/>
      <c r="CF6" s="313"/>
      <c r="CG6" s="313"/>
      <c r="CH6" s="313"/>
      <c r="CI6" s="313"/>
      <c r="CJ6" s="313"/>
      <c r="CK6" s="313"/>
      <c r="CL6" s="313"/>
      <c r="CM6" s="313"/>
      <c r="CN6" s="313"/>
      <c r="CO6" s="314"/>
    </row>
    <row r="7" spans="1:93" s="250" customFormat="1" ht="15" customHeight="1" x14ac:dyDescent="0.2">
      <c r="A7" s="45"/>
      <c r="B7" s="46"/>
      <c r="C7" s="121"/>
      <c r="D7" s="121"/>
      <c r="E7" s="336"/>
      <c r="F7" s="122"/>
      <c r="G7" s="46"/>
      <c r="H7" s="45"/>
      <c r="I7" s="45"/>
      <c r="J7" s="45"/>
      <c r="K7" s="45"/>
      <c r="L7" s="45"/>
      <c r="M7" s="46"/>
      <c r="N7" s="46"/>
      <c r="O7" s="48"/>
      <c r="P7" s="48"/>
      <c r="Q7" s="46"/>
      <c r="R7" s="48"/>
      <c r="S7" s="48"/>
      <c r="T7" s="48"/>
      <c r="U7" s="48"/>
      <c r="V7" s="48"/>
      <c r="W7" s="46"/>
      <c r="X7" s="48"/>
      <c r="Y7" s="48"/>
      <c r="Z7" s="157"/>
      <c r="AA7" s="47"/>
      <c r="AB7" s="97"/>
      <c r="AC7" s="49"/>
      <c r="AD7" s="49"/>
      <c r="AE7" s="49"/>
      <c r="AF7" s="49"/>
      <c r="AG7" s="49"/>
      <c r="AH7" s="47"/>
      <c r="AI7" s="47"/>
      <c r="AJ7" s="47"/>
      <c r="AK7" s="190"/>
      <c r="AL7" s="190"/>
      <c r="AM7" s="190"/>
      <c r="AN7" s="190"/>
      <c r="AO7" s="190"/>
      <c r="AP7" s="151"/>
      <c r="AQ7" s="322"/>
      <c r="AR7" s="322"/>
      <c r="AS7" s="322"/>
      <c r="AT7" s="47"/>
      <c r="AU7" s="47"/>
      <c r="AV7" s="47"/>
      <c r="AW7" s="47"/>
      <c r="AX7" s="322"/>
      <c r="AY7" s="98"/>
      <c r="AZ7" s="98"/>
      <c r="BA7" s="47"/>
      <c r="BB7" s="47"/>
      <c r="BC7" s="47"/>
      <c r="BD7" s="47"/>
      <c r="BE7" s="97"/>
      <c r="BF7" s="49"/>
      <c r="BG7" s="239"/>
      <c r="BH7" s="342"/>
      <c r="BI7" s="49"/>
      <c r="BJ7" s="49"/>
      <c r="BK7" s="49"/>
      <c r="BL7" s="49"/>
      <c r="BM7" s="49"/>
      <c r="BN7" s="47"/>
      <c r="BO7" s="49"/>
      <c r="BP7" s="49"/>
      <c r="BQ7" s="49"/>
      <c r="BR7" s="323"/>
      <c r="BS7" s="323"/>
      <c r="BT7" s="323"/>
      <c r="BU7" s="49"/>
      <c r="BV7" s="49"/>
      <c r="BW7" s="97"/>
      <c r="BX7" s="97"/>
      <c r="BY7" s="97"/>
      <c r="BZ7" s="97"/>
      <c r="CA7" s="49"/>
      <c r="CB7" s="49"/>
      <c r="CC7" s="49"/>
      <c r="CD7" s="49"/>
      <c r="CE7" s="49"/>
      <c r="CF7" s="49"/>
      <c r="CG7" s="49"/>
      <c r="CH7" s="49"/>
      <c r="CI7" s="97"/>
      <c r="CJ7" s="97"/>
      <c r="CK7" s="97"/>
      <c r="CL7" s="97"/>
      <c r="CM7" s="335"/>
      <c r="CN7" s="337"/>
      <c r="CO7" s="315" t="str">
        <f>IF(Формулы!R7&gt;V7,"22-?,Дата 14 - Прибыл из УФСИН; ","")&amp;IF(Формулы!Q7&gt;Y7,"25-?,Дата 13 - Выбыл в УФСИН;","")&amp;IF(YEAR(ДАННЫЕ!$F$1)=YEAR(ДАННЫЕ!B7),IF(AT7&gt;0,"","40-?, вявлен в текущем году! "),"")&amp;IF(YEAR($F$1)=YEAR(W7),IF(X7+Y7&gt;0,"","23-стоит, 24,25 - куда выбыл? "),"")&amp;IF(X7+Y7&gt;0,IF(YEAR($F$1)=YEAR(W7),"","24+25&gt;0? 23 - когда выбыл? "),"")&amp;IF(BA7&lt;BB7,"47&gt;=48; ","")&amp;IF(BA7&lt;BC7,"47&gt;=49; ","")&amp;IF(BA7&lt;BD7,"47&gt;=50; ","")&amp;IF(BE7&gt;0,IF(BF7&gt;0,IF(AU7&gt;AV7,"","41 и 42 - ? (51 и 52 &gt; 0);"),"51 &gt; 0 52 - ?;"),"")&amp;IF(AU7&gt;0,IF(AV7&gt;AU7,"41&gt;42;","")&amp;IF(BE7&gt;0,"","41&gt;0 51-?;"),"")&amp;IF(BF7&gt;0,IF(BE7&gt;0,"","52&gt;0 51-?;"),"")&amp;IF(AW7&gt;=AX7,"","43&gt;44;")&amp;IF(CA7&gt;0,IF(AW7&gt;0,"","71 &gt; 0 43-?;"),"")</f>
        <v/>
      </c>
    </row>
    <row r="8" spans="1:93" s="250" customFormat="1" ht="15" customHeight="1" x14ac:dyDescent="0.2">
      <c r="A8" s="45"/>
      <c r="B8" s="46"/>
      <c r="C8" s="121"/>
      <c r="D8" s="121"/>
      <c r="E8" s="336"/>
      <c r="F8" s="122"/>
      <c r="G8" s="46"/>
      <c r="H8" s="45"/>
      <c r="I8" s="45"/>
      <c r="J8" s="45"/>
      <c r="K8" s="45"/>
      <c r="L8" s="45"/>
      <c r="M8" s="46"/>
      <c r="N8" s="46"/>
      <c r="O8" s="48"/>
      <c r="P8" s="48"/>
      <c r="Q8" s="46"/>
      <c r="R8" s="48"/>
      <c r="S8" s="48"/>
      <c r="T8" s="48"/>
      <c r="U8" s="48"/>
      <c r="V8" s="48"/>
      <c r="W8" s="46"/>
      <c r="X8" s="48"/>
      <c r="Y8" s="48"/>
      <c r="Z8" s="157"/>
      <c r="AA8" s="47"/>
      <c r="AB8" s="97"/>
      <c r="AC8" s="49"/>
      <c r="AD8" s="49"/>
      <c r="AE8" s="49"/>
      <c r="AF8" s="49"/>
      <c r="AG8" s="49"/>
      <c r="AH8" s="47"/>
      <c r="AI8" s="47"/>
      <c r="AJ8" s="47"/>
      <c r="AK8" s="190"/>
      <c r="AL8" s="190"/>
      <c r="AM8" s="190"/>
      <c r="AN8" s="190"/>
      <c r="AO8" s="190"/>
      <c r="AP8" s="151"/>
      <c r="AQ8" s="322"/>
      <c r="AR8" s="322"/>
      <c r="AS8" s="322"/>
      <c r="AT8" s="47"/>
      <c r="AU8" s="47"/>
      <c r="AV8" s="47"/>
      <c r="AW8" s="47"/>
      <c r="AX8" s="322"/>
      <c r="AY8" s="98"/>
      <c r="AZ8" s="98"/>
      <c r="BA8" s="47"/>
      <c r="BB8" s="47"/>
      <c r="BC8" s="47"/>
      <c r="BD8" s="47"/>
      <c r="BE8" s="97"/>
      <c r="BF8" s="49"/>
      <c r="BG8" s="239"/>
      <c r="BH8" s="342"/>
      <c r="BI8" s="49"/>
      <c r="BJ8" s="49"/>
      <c r="BK8" s="49"/>
      <c r="BL8" s="49"/>
      <c r="BM8" s="49"/>
      <c r="BN8" s="47"/>
      <c r="BO8" s="49"/>
      <c r="BP8" s="49"/>
      <c r="BQ8" s="49"/>
      <c r="BR8" s="323"/>
      <c r="BS8" s="323"/>
      <c r="BT8" s="323"/>
      <c r="BU8" s="49"/>
      <c r="BV8" s="49"/>
      <c r="BW8" s="97"/>
      <c r="BX8" s="97"/>
      <c r="BY8" s="97"/>
      <c r="BZ8" s="97"/>
      <c r="CA8" s="49"/>
      <c r="CB8" s="49"/>
      <c r="CC8" s="49"/>
      <c r="CD8" s="49"/>
      <c r="CE8" s="49"/>
      <c r="CF8" s="49"/>
      <c r="CG8" s="49"/>
      <c r="CH8" s="49"/>
      <c r="CI8" s="97"/>
      <c r="CJ8" s="97"/>
      <c r="CK8" s="97"/>
      <c r="CL8" s="97"/>
      <c r="CM8" s="335"/>
      <c r="CN8" s="337"/>
      <c r="CO8" s="315" t="str">
        <f>IF(Формулы!R8&gt;V8,"22-?,Дата 14 - Прибыл из УФСИН; ","")&amp;IF(Формулы!Q8&gt;Y8,"25-?,Дата 13 - Выбыл в УФСИН;","")&amp;IF(YEAR(ДАННЫЕ!$F$1)=YEAR(ДАННЫЕ!B8),IF(AT8&gt;0,"","40-?, вявлен в текущем году! "),"")&amp;IF(YEAR($F$1)=YEAR(W8),IF(X8+Y8&gt;0,"","23-стоит, 24,25 - куда выбыл? "),"")&amp;IF(X8+Y8&gt;0,IF(YEAR($F$1)=YEAR(W8),"","24+25&gt;0? 23 - когда выбыл? "),"")&amp;IF(BA8&lt;BB8,"47&gt;=48; ","")&amp;IF(BA8&lt;BC8,"47&gt;=49; ","")&amp;IF(BA8&lt;BD8,"47&gt;=50; ","")&amp;IF(BE8&gt;0,IF(BF8&gt;0,IF(AU8&gt;AV8,"","41 и 42 - ? (51 и 52 &gt; 0);"),"51 &gt; 0 52 - ?;"),"")&amp;IF(AU8&gt;0,IF(AV8&gt;AU8,"41&gt;42;","")&amp;IF(BE8&gt;0,"","41&gt;0 51-?;"),"")&amp;IF(BF8&gt;0,IF(BE8&gt;0,"","52&gt;0 51-?;"),"")&amp;IF(AW8&gt;=AX8,"","43&gt;44;")&amp;IF(CA8&gt;0,IF(AW8&gt;0,"","71 &gt; 0 43-?;"),"")</f>
        <v/>
      </c>
    </row>
    <row r="9" spans="1:93" s="250" customFormat="1" ht="15" customHeight="1" x14ac:dyDescent="0.2">
      <c r="A9" s="45"/>
      <c r="B9" s="46"/>
      <c r="C9" s="121"/>
      <c r="D9" s="121"/>
      <c r="E9" s="336"/>
      <c r="F9" s="122"/>
      <c r="G9" s="46"/>
      <c r="H9" s="45"/>
      <c r="I9" s="45"/>
      <c r="J9" s="45"/>
      <c r="K9" s="45"/>
      <c r="L9" s="45"/>
      <c r="M9" s="46"/>
      <c r="N9" s="46"/>
      <c r="O9" s="48"/>
      <c r="P9" s="48"/>
      <c r="Q9" s="46"/>
      <c r="R9" s="48"/>
      <c r="S9" s="48"/>
      <c r="T9" s="48"/>
      <c r="U9" s="48"/>
      <c r="V9" s="48"/>
      <c r="W9" s="46"/>
      <c r="X9" s="48"/>
      <c r="Y9" s="48"/>
      <c r="Z9" s="157"/>
      <c r="AA9" s="47"/>
      <c r="AB9" s="97"/>
      <c r="AC9" s="49"/>
      <c r="AD9" s="49"/>
      <c r="AE9" s="49"/>
      <c r="AF9" s="49"/>
      <c r="AG9" s="49"/>
      <c r="AH9" s="47"/>
      <c r="AI9" s="47"/>
      <c r="AJ9" s="47"/>
      <c r="AK9" s="190"/>
      <c r="AL9" s="190"/>
      <c r="AM9" s="190"/>
      <c r="AN9" s="190"/>
      <c r="AO9" s="190"/>
      <c r="AP9" s="151"/>
      <c r="AQ9" s="322"/>
      <c r="AR9" s="322"/>
      <c r="AS9" s="322"/>
      <c r="AT9" s="47"/>
      <c r="AU9" s="47"/>
      <c r="AV9" s="47"/>
      <c r="AW9" s="47"/>
      <c r="AX9" s="322"/>
      <c r="AY9" s="98"/>
      <c r="AZ9" s="98"/>
      <c r="BA9" s="47"/>
      <c r="BB9" s="47"/>
      <c r="BC9" s="47"/>
      <c r="BD9" s="47"/>
      <c r="BE9" s="97"/>
      <c r="BF9" s="49"/>
      <c r="BG9" s="239"/>
      <c r="BH9" s="342"/>
      <c r="BI9" s="49"/>
      <c r="BJ9" s="49"/>
      <c r="BK9" s="49"/>
      <c r="BL9" s="49"/>
      <c r="BM9" s="49"/>
      <c r="BN9" s="47"/>
      <c r="BO9" s="49"/>
      <c r="BP9" s="49"/>
      <c r="BQ9" s="49"/>
      <c r="BR9" s="323"/>
      <c r="BS9" s="323"/>
      <c r="BT9" s="323"/>
      <c r="BU9" s="49"/>
      <c r="BV9" s="49"/>
      <c r="BW9" s="97"/>
      <c r="BX9" s="97"/>
      <c r="BY9" s="97"/>
      <c r="BZ9" s="97"/>
      <c r="CA9" s="49"/>
      <c r="CB9" s="49"/>
      <c r="CC9" s="49"/>
      <c r="CD9" s="49"/>
      <c r="CE9" s="49"/>
      <c r="CF9" s="49"/>
      <c r="CG9" s="49"/>
      <c r="CH9" s="49"/>
      <c r="CI9" s="97"/>
      <c r="CJ9" s="97"/>
      <c r="CK9" s="97"/>
      <c r="CL9" s="97"/>
      <c r="CM9" s="335"/>
      <c r="CN9" s="337"/>
      <c r="CO9" s="315" t="str">
        <f>IF(Формулы!R9&gt;V9,"22-?,Дата 14 - Прибыл из УФСИН; ","")&amp;IF(Формулы!Q9&gt;Y9,"25-?,Дата 13 - Выбыл в УФСИН;","")&amp;IF(YEAR(ДАННЫЕ!$F$1)=YEAR(ДАННЫЕ!B9),IF(AT9&gt;0,"","40-?, вявлен в текущем году! "),"")&amp;IF(YEAR($F$1)=YEAR(W9),IF(X9+Y9&gt;0,"","23-стоит, 24,25 - куда выбыл? "),"")&amp;IF(X9+Y9&gt;0,IF(YEAR($F$1)=YEAR(W9),"","24+25&gt;0? 23 - когда выбыл? "),"")&amp;IF(BA9&lt;BB9,"47&gt;=48; ","")&amp;IF(BA9&lt;BC9,"47&gt;=49; ","")&amp;IF(BA9&lt;BD9,"47&gt;=50; ","")&amp;IF(BE9&gt;0,IF(BF9&gt;0,IF(AU9&gt;AV9,"","41 и 42 - ? (51 и 52 &gt; 0);"),"51 &gt; 0 52 - ?;"),"")&amp;IF(AU9&gt;0,IF(AV9&gt;AU9,"41&gt;42;","")&amp;IF(BE9&gt;0,"","41&gt;0 51-?;"),"")&amp;IF(BF9&gt;0,IF(BE9&gt;0,"","52&gt;0 51-?;"),"")&amp;IF(AW9&gt;=AX9,"","43&gt;44;")&amp;IF(CA9&gt;0,IF(AW9&gt;0,"","71 &gt; 0 43-?;"),"")</f>
        <v/>
      </c>
    </row>
    <row r="10" spans="1:93" s="250" customFormat="1" ht="15" customHeight="1" x14ac:dyDescent="0.2">
      <c r="A10" s="45"/>
      <c r="B10" s="46"/>
      <c r="C10" s="121"/>
      <c r="D10" s="121"/>
      <c r="E10" s="336"/>
      <c r="F10" s="122"/>
      <c r="G10" s="46"/>
      <c r="H10" s="45"/>
      <c r="I10" s="45"/>
      <c r="J10" s="45"/>
      <c r="K10" s="45"/>
      <c r="L10" s="45"/>
      <c r="M10" s="46"/>
      <c r="N10" s="46"/>
      <c r="O10" s="48"/>
      <c r="P10" s="48"/>
      <c r="Q10" s="46"/>
      <c r="R10" s="48"/>
      <c r="S10" s="48"/>
      <c r="T10" s="48"/>
      <c r="U10" s="48"/>
      <c r="V10" s="48"/>
      <c r="W10" s="46"/>
      <c r="X10" s="48"/>
      <c r="Y10" s="48"/>
      <c r="Z10" s="157"/>
      <c r="AA10" s="47"/>
      <c r="AB10" s="97"/>
      <c r="AC10" s="49"/>
      <c r="AD10" s="49"/>
      <c r="AE10" s="49"/>
      <c r="AF10" s="49"/>
      <c r="AG10" s="49"/>
      <c r="AH10" s="47"/>
      <c r="AI10" s="47"/>
      <c r="AJ10" s="47"/>
      <c r="AK10" s="190"/>
      <c r="AL10" s="190"/>
      <c r="AM10" s="190"/>
      <c r="AN10" s="190"/>
      <c r="AO10" s="190"/>
      <c r="AP10" s="151"/>
      <c r="AQ10" s="322"/>
      <c r="AR10" s="322"/>
      <c r="AS10" s="322"/>
      <c r="AT10" s="47"/>
      <c r="AU10" s="47"/>
      <c r="AV10" s="47"/>
      <c r="AW10" s="47"/>
      <c r="AX10" s="322"/>
      <c r="AY10" s="98"/>
      <c r="AZ10" s="98"/>
      <c r="BA10" s="47"/>
      <c r="BB10" s="47"/>
      <c r="BC10" s="47"/>
      <c r="BD10" s="47"/>
      <c r="BE10" s="97"/>
      <c r="BF10" s="49"/>
      <c r="BG10" s="239"/>
      <c r="BH10" s="342"/>
      <c r="BI10" s="49"/>
      <c r="BJ10" s="49"/>
      <c r="BK10" s="49"/>
      <c r="BL10" s="49"/>
      <c r="BM10" s="49"/>
      <c r="BN10" s="47"/>
      <c r="BO10" s="49"/>
      <c r="BP10" s="49"/>
      <c r="BQ10" s="49"/>
      <c r="BR10" s="323"/>
      <c r="BS10" s="323"/>
      <c r="BT10" s="323"/>
      <c r="BU10" s="49"/>
      <c r="BV10" s="49"/>
      <c r="BW10" s="97"/>
      <c r="BX10" s="97"/>
      <c r="BY10" s="97"/>
      <c r="BZ10" s="97"/>
      <c r="CA10" s="49"/>
      <c r="CB10" s="49"/>
      <c r="CC10" s="49"/>
      <c r="CD10" s="49"/>
      <c r="CE10" s="49"/>
      <c r="CF10" s="49"/>
      <c r="CG10" s="49"/>
      <c r="CH10" s="49"/>
      <c r="CI10" s="97"/>
      <c r="CJ10" s="97"/>
      <c r="CK10" s="97"/>
      <c r="CL10" s="97"/>
      <c r="CM10" s="335"/>
      <c r="CN10" s="337"/>
      <c r="CO10" s="315" t="str">
        <f>IF(Формулы!R10&gt;V10,"22-?,Дата 14 - Прибыл из УФСИН; ","")&amp;IF(Формулы!Q10&gt;Y10,"25-?,Дата 13 - Выбыл в УФСИН;","")&amp;IF(YEAR(ДАННЫЕ!$F$1)=YEAR(ДАННЫЕ!B10),IF(AT10&gt;0,"","40-?, вявлен в текущем году! "),"")&amp;IF(YEAR($F$1)=YEAR(W10),IF(X10+Y10&gt;0,"","23-стоит, 24,25 - куда выбыл? "),"")&amp;IF(X10+Y10&gt;0,IF(YEAR($F$1)=YEAR(W10),"","24+25&gt;0? 23 - когда выбыл? "),"")&amp;IF(BA10&lt;BB10,"47&gt;=48; ","")&amp;IF(BA10&lt;BC10,"47&gt;=49; ","")&amp;IF(BA10&lt;BD10,"47&gt;=50; ","")&amp;IF(BE10&gt;0,IF(BF10&gt;0,IF(AU10&gt;AV10,"","41 и 42 - ? (51 и 52 &gt; 0);"),"51 &gt; 0 52 - ?;"),"")&amp;IF(AU10&gt;0,IF(AV10&gt;AU10,"41&gt;42;","")&amp;IF(BE10&gt;0,"","41&gt;0 51-?;"),"")&amp;IF(BF10&gt;0,IF(BE10&gt;0,"","52&gt;0 51-?;"),"")&amp;IF(AW10&gt;=AX10,"","43&gt;44;")&amp;IF(CA10&gt;0,IF(AW10&gt;0,"","71 &gt; 0 43-?;"),"")</f>
        <v/>
      </c>
    </row>
    <row r="11" spans="1:93" s="250" customFormat="1" ht="15" customHeight="1" x14ac:dyDescent="0.2">
      <c r="A11" s="45"/>
      <c r="B11" s="46"/>
      <c r="C11" s="121"/>
      <c r="D11" s="121"/>
      <c r="E11" s="336"/>
      <c r="F11" s="122"/>
      <c r="G11" s="46"/>
      <c r="H11" s="45"/>
      <c r="I11" s="45"/>
      <c r="J11" s="45"/>
      <c r="K11" s="45"/>
      <c r="L11" s="45"/>
      <c r="M11" s="46"/>
      <c r="N11" s="46"/>
      <c r="O11" s="48"/>
      <c r="P11" s="48"/>
      <c r="Q11" s="46"/>
      <c r="R11" s="48"/>
      <c r="S11" s="48"/>
      <c r="T11" s="48"/>
      <c r="U11" s="48"/>
      <c r="V11" s="48"/>
      <c r="W11" s="46"/>
      <c r="X11" s="48"/>
      <c r="Y11" s="48"/>
      <c r="Z11" s="157"/>
      <c r="AA11" s="47"/>
      <c r="AB11" s="97"/>
      <c r="AC11" s="49"/>
      <c r="AD11" s="49"/>
      <c r="AE11" s="49"/>
      <c r="AF11" s="49"/>
      <c r="AG11" s="49"/>
      <c r="AH11" s="47"/>
      <c r="AI11" s="47"/>
      <c r="AJ11" s="47"/>
      <c r="AK11" s="190"/>
      <c r="AL11" s="190"/>
      <c r="AM11" s="190"/>
      <c r="AN11" s="190"/>
      <c r="AO11" s="190"/>
      <c r="AP11" s="151"/>
      <c r="AQ11" s="322"/>
      <c r="AR11" s="322"/>
      <c r="AS11" s="322"/>
      <c r="AT11" s="47"/>
      <c r="AU11" s="47"/>
      <c r="AV11" s="47"/>
      <c r="AW11" s="47"/>
      <c r="AX11" s="322"/>
      <c r="AY11" s="98"/>
      <c r="AZ11" s="98"/>
      <c r="BA11" s="47"/>
      <c r="BB11" s="47"/>
      <c r="BC11" s="47"/>
      <c r="BD11" s="47"/>
      <c r="BE11" s="97"/>
      <c r="BF11" s="49"/>
      <c r="BG11" s="239"/>
      <c r="BH11" s="342"/>
      <c r="BI11" s="49"/>
      <c r="BJ11" s="49"/>
      <c r="BK11" s="49"/>
      <c r="BL11" s="49"/>
      <c r="BM11" s="49"/>
      <c r="BN11" s="47"/>
      <c r="BO11" s="49"/>
      <c r="BP11" s="49"/>
      <c r="BQ11" s="49"/>
      <c r="BR11" s="323"/>
      <c r="BS11" s="323"/>
      <c r="BT11" s="323"/>
      <c r="BU11" s="49"/>
      <c r="BV11" s="49"/>
      <c r="BW11" s="97"/>
      <c r="BX11" s="97"/>
      <c r="BY11" s="97"/>
      <c r="BZ11" s="97"/>
      <c r="CA11" s="49"/>
      <c r="CB11" s="49"/>
      <c r="CC11" s="49"/>
      <c r="CD11" s="49"/>
      <c r="CE11" s="49"/>
      <c r="CF11" s="49"/>
      <c r="CG11" s="49"/>
      <c r="CH11" s="49"/>
      <c r="CI11" s="97"/>
      <c r="CJ11" s="97"/>
      <c r="CK11" s="97"/>
      <c r="CL11" s="97"/>
      <c r="CM11" s="335"/>
      <c r="CN11" s="337"/>
      <c r="CO11" s="315" t="str">
        <f>IF(Формулы!R11&gt;V11,"22-?,Дата 14 - Прибыл из УФСИН; ","")&amp;IF(Формулы!Q11&gt;Y11,"25-?,Дата 13 - Выбыл в УФСИН;","")&amp;IF(YEAR(ДАННЫЕ!$F$1)=YEAR(ДАННЫЕ!B11),IF(AT11&gt;0,"","40-?, вявлен в текущем году! "),"")&amp;IF(YEAR($F$1)=YEAR(W11),IF(X11+Y11&gt;0,"","23-стоит, 24,25 - куда выбыл? "),"")&amp;IF(X11+Y11&gt;0,IF(YEAR($F$1)=YEAR(W11),"","24+25&gt;0? 23 - когда выбыл? "),"")&amp;IF(BA11&lt;BB11,"47&gt;=48; ","")&amp;IF(BA11&lt;BC11,"47&gt;=49; ","")&amp;IF(BA11&lt;BD11,"47&gt;=50; ","")&amp;IF(BE11&gt;0,IF(BF11&gt;0,IF(AU11&gt;AV11,"","41 и 42 - ? (51 и 52 &gt; 0);"),"51 &gt; 0 52 - ?;"),"")&amp;IF(AU11&gt;0,IF(AV11&gt;AU11,"41&gt;42;","")&amp;IF(BE11&gt;0,"","41&gt;0 51-?;"),"")&amp;IF(BF11&gt;0,IF(BE11&gt;0,"","52&gt;0 51-?;"),"")&amp;IF(AW11&gt;=AX11,"","43&gt;44;")&amp;IF(CA11&gt;0,IF(AW11&gt;0,"","71 &gt; 0 43-?;"),"")</f>
        <v/>
      </c>
    </row>
    <row r="12" spans="1:93" s="250" customFormat="1" ht="15" customHeight="1" x14ac:dyDescent="0.2">
      <c r="A12" s="45"/>
      <c r="B12" s="46"/>
      <c r="C12" s="121"/>
      <c r="D12" s="121"/>
      <c r="E12" s="336"/>
      <c r="F12" s="122"/>
      <c r="G12" s="46"/>
      <c r="H12" s="45"/>
      <c r="I12" s="45"/>
      <c r="J12" s="45"/>
      <c r="K12" s="45"/>
      <c r="L12" s="45"/>
      <c r="M12" s="46"/>
      <c r="N12" s="46"/>
      <c r="O12" s="48"/>
      <c r="P12" s="48"/>
      <c r="Q12" s="46"/>
      <c r="R12" s="48"/>
      <c r="S12" s="48"/>
      <c r="T12" s="48"/>
      <c r="U12" s="48"/>
      <c r="V12" s="48"/>
      <c r="W12" s="46"/>
      <c r="X12" s="48"/>
      <c r="Y12" s="48"/>
      <c r="Z12" s="157"/>
      <c r="AA12" s="47"/>
      <c r="AB12" s="97"/>
      <c r="AC12" s="49"/>
      <c r="AD12" s="49"/>
      <c r="AE12" s="49"/>
      <c r="AF12" s="49"/>
      <c r="AG12" s="49"/>
      <c r="AH12" s="47"/>
      <c r="AI12" s="47"/>
      <c r="AJ12" s="47"/>
      <c r="AK12" s="190"/>
      <c r="AL12" s="190"/>
      <c r="AM12" s="190"/>
      <c r="AN12" s="190"/>
      <c r="AO12" s="190"/>
      <c r="AP12" s="151"/>
      <c r="AQ12" s="322"/>
      <c r="AR12" s="322"/>
      <c r="AS12" s="322"/>
      <c r="AT12" s="47"/>
      <c r="AU12" s="47"/>
      <c r="AV12" s="47"/>
      <c r="AW12" s="47"/>
      <c r="AX12" s="322"/>
      <c r="AY12" s="98"/>
      <c r="AZ12" s="98"/>
      <c r="BA12" s="47"/>
      <c r="BB12" s="47"/>
      <c r="BC12" s="47"/>
      <c r="BD12" s="47"/>
      <c r="BE12" s="97"/>
      <c r="BF12" s="49"/>
      <c r="BG12" s="239"/>
      <c r="BH12" s="342"/>
      <c r="BI12" s="49"/>
      <c r="BJ12" s="49"/>
      <c r="BK12" s="49"/>
      <c r="BL12" s="49"/>
      <c r="BM12" s="49"/>
      <c r="BN12" s="47"/>
      <c r="BO12" s="49"/>
      <c r="BP12" s="49"/>
      <c r="BQ12" s="49"/>
      <c r="BR12" s="323"/>
      <c r="BS12" s="323"/>
      <c r="BT12" s="323"/>
      <c r="BU12" s="49"/>
      <c r="BV12" s="49"/>
      <c r="BW12" s="97"/>
      <c r="BX12" s="97"/>
      <c r="BY12" s="97"/>
      <c r="BZ12" s="97"/>
      <c r="CA12" s="49"/>
      <c r="CB12" s="49"/>
      <c r="CC12" s="49"/>
      <c r="CD12" s="49"/>
      <c r="CE12" s="49"/>
      <c r="CF12" s="49"/>
      <c r="CG12" s="49"/>
      <c r="CH12" s="49"/>
      <c r="CI12" s="97"/>
      <c r="CJ12" s="97"/>
      <c r="CK12" s="97"/>
      <c r="CL12" s="97"/>
      <c r="CM12" s="335"/>
      <c r="CN12" s="337"/>
      <c r="CO12" s="315" t="str">
        <f>IF(Формулы!R12&gt;V12,"22-?,Дата 14 - Прибыл из УФСИН; ","")&amp;IF(Формулы!Q12&gt;Y12,"25-?,Дата 13 - Выбыл в УФСИН;","")&amp;IF(YEAR(ДАННЫЕ!$F$1)=YEAR(ДАННЫЕ!B12),IF(AT12&gt;0,"","40-?, вявлен в текущем году! "),"")&amp;IF(YEAR($F$1)=YEAR(W12),IF(X12+Y12&gt;0,"","23-стоит, 24,25 - куда выбыл? "),"")&amp;IF(X12+Y12&gt;0,IF(YEAR($F$1)=YEAR(W12),"","24+25&gt;0? 23 - когда выбыл? "),"")&amp;IF(BA12&lt;BB12,"47&gt;=48; ","")&amp;IF(BA12&lt;BC12,"47&gt;=49; ","")&amp;IF(BA12&lt;BD12,"47&gt;=50; ","")&amp;IF(BE12&gt;0,IF(BF12&gt;0,IF(AU12&gt;AV12,"","41 и 42 - ? (51 и 52 &gt; 0);"),"51 &gt; 0 52 - ?;"),"")&amp;IF(AU12&gt;0,IF(AV12&gt;AU12,"41&gt;42;","")&amp;IF(BE12&gt;0,"","41&gt;0 51-?;"),"")&amp;IF(BF12&gt;0,IF(BE12&gt;0,"","52&gt;0 51-?;"),"")&amp;IF(AW12&gt;=AX12,"","43&gt;44;")&amp;IF(CA12&gt;0,IF(AW12&gt;0,"","71 &gt; 0 43-?;"),"")</f>
        <v/>
      </c>
    </row>
    <row r="13" spans="1:93" s="250" customFormat="1" ht="15" customHeight="1" x14ac:dyDescent="0.2">
      <c r="A13" s="45"/>
      <c r="B13" s="46"/>
      <c r="C13" s="121"/>
      <c r="D13" s="121"/>
      <c r="E13" s="336"/>
      <c r="F13" s="122"/>
      <c r="G13" s="46"/>
      <c r="H13" s="45"/>
      <c r="I13" s="45"/>
      <c r="J13" s="45"/>
      <c r="K13" s="45"/>
      <c r="L13" s="45"/>
      <c r="M13" s="46"/>
      <c r="N13" s="46"/>
      <c r="O13" s="48"/>
      <c r="P13" s="48"/>
      <c r="Q13" s="46"/>
      <c r="R13" s="48"/>
      <c r="S13" s="48"/>
      <c r="T13" s="48"/>
      <c r="U13" s="48"/>
      <c r="V13" s="48"/>
      <c r="W13" s="46"/>
      <c r="X13" s="48"/>
      <c r="Y13" s="48"/>
      <c r="Z13" s="157"/>
      <c r="AA13" s="47"/>
      <c r="AB13" s="97"/>
      <c r="AC13" s="49"/>
      <c r="AD13" s="49"/>
      <c r="AE13" s="49"/>
      <c r="AF13" s="49"/>
      <c r="AG13" s="49"/>
      <c r="AH13" s="47"/>
      <c r="AI13" s="47"/>
      <c r="AJ13" s="47"/>
      <c r="AK13" s="190"/>
      <c r="AL13" s="190"/>
      <c r="AM13" s="190"/>
      <c r="AN13" s="190"/>
      <c r="AO13" s="190"/>
      <c r="AP13" s="151"/>
      <c r="AQ13" s="322"/>
      <c r="AR13" s="322"/>
      <c r="AS13" s="322"/>
      <c r="AT13" s="47"/>
      <c r="AU13" s="47"/>
      <c r="AV13" s="47"/>
      <c r="AW13" s="47"/>
      <c r="AX13" s="322"/>
      <c r="AY13" s="98"/>
      <c r="AZ13" s="98"/>
      <c r="BA13" s="47"/>
      <c r="BB13" s="47"/>
      <c r="BC13" s="47"/>
      <c r="BD13" s="47"/>
      <c r="BE13" s="97"/>
      <c r="BF13" s="49"/>
      <c r="BG13" s="239"/>
      <c r="BH13" s="342"/>
      <c r="BI13" s="49"/>
      <c r="BJ13" s="49"/>
      <c r="BK13" s="49"/>
      <c r="BL13" s="49"/>
      <c r="BM13" s="49"/>
      <c r="BN13" s="47"/>
      <c r="BO13" s="49"/>
      <c r="BP13" s="49"/>
      <c r="BQ13" s="49"/>
      <c r="BR13" s="323"/>
      <c r="BS13" s="323"/>
      <c r="BT13" s="323"/>
      <c r="BU13" s="49"/>
      <c r="BV13" s="49"/>
      <c r="BW13" s="97"/>
      <c r="BX13" s="97"/>
      <c r="BY13" s="97"/>
      <c r="BZ13" s="97"/>
      <c r="CA13" s="49"/>
      <c r="CB13" s="49"/>
      <c r="CC13" s="49"/>
      <c r="CD13" s="49"/>
      <c r="CE13" s="49"/>
      <c r="CF13" s="49"/>
      <c r="CG13" s="49"/>
      <c r="CH13" s="49"/>
      <c r="CI13" s="97"/>
      <c r="CJ13" s="97"/>
      <c r="CK13" s="97"/>
      <c r="CL13" s="97"/>
      <c r="CM13" s="335"/>
      <c r="CN13" s="337"/>
      <c r="CO13" s="315" t="str">
        <f>IF(Формулы!R13&gt;V13,"22-?,Дата 14 - Прибыл из УФСИН; ","")&amp;IF(Формулы!Q13&gt;Y13,"25-?,Дата 13 - Выбыл в УФСИН;","")&amp;IF(YEAR(ДАННЫЕ!$F$1)=YEAR(ДАННЫЕ!B13),IF(AT13&gt;0,"","40-?, вявлен в текущем году! "),"")&amp;IF(YEAR($F$1)=YEAR(W13),IF(X13+Y13&gt;0,"","23-стоит, 24,25 - куда выбыл? "),"")&amp;IF(X13+Y13&gt;0,IF(YEAR($F$1)=YEAR(W13),"","24+25&gt;0? 23 - когда выбыл? "),"")&amp;IF(BA13&lt;BB13,"47&gt;=48; ","")&amp;IF(BA13&lt;BC13,"47&gt;=49; ","")&amp;IF(BA13&lt;BD13,"47&gt;=50; ","")&amp;IF(BE13&gt;0,IF(BF13&gt;0,IF(AU13&gt;AV13,"","41 и 42 - ? (51 и 52 &gt; 0);"),"51 &gt; 0 52 - ?;"),"")&amp;IF(AU13&gt;0,IF(AV13&gt;AU13,"41&gt;42;","")&amp;IF(BE13&gt;0,"","41&gt;0 51-?;"),"")&amp;IF(BF13&gt;0,IF(BE13&gt;0,"","52&gt;0 51-?;"),"")&amp;IF(AW13&gt;=AX13,"","43&gt;44;")&amp;IF(CA13&gt;0,IF(AW13&gt;0,"","71 &gt; 0 43-?;"),"")</f>
        <v/>
      </c>
    </row>
    <row r="14" spans="1:93" s="250" customFormat="1" ht="15" customHeight="1" x14ac:dyDescent="0.2">
      <c r="A14" s="45"/>
      <c r="B14" s="46"/>
      <c r="C14" s="121"/>
      <c r="D14" s="121"/>
      <c r="E14" s="336"/>
      <c r="F14" s="122"/>
      <c r="G14" s="46"/>
      <c r="H14" s="45"/>
      <c r="I14" s="45"/>
      <c r="J14" s="45"/>
      <c r="K14" s="45"/>
      <c r="L14" s="45"/>
      <c r="M14" s="46"/>
      <c r="N14" s="46"/>
      <c r="O14" s="48"/>
      <c r="P14" s="48"/>
      <c r="Q14" s="46"/>
      <c r="R14" s="48"/>
      <c r="S14" s="48"/>
      <c r="T14" s="48"/>
      <c r="U14" s="48"/>
      <c r="V14" s="48"/>
      <c r="W14" s="46"/>
      <c r="X14" s="48"/>
      <c r="Y14" s="48"/>
      <c r="Z14" s="157"/>
      <c r="AA14" s="47"/>
      <c r="AB14" s="97"/>
      <c r="AC14" s="49"/>
      <c r="AD14" s="49"/>
      <c r="AE14" s="49"/>
      <c r="AF14" s="49"/>
      <c r="AG14" s="49"/>
      <c r="AH14" s="47"/>
      <c r="AI14" s="47"/>
      <c r="AJ14" s="47"/>
      <c r="AK14" s="190"/>
      <c r="AL14" s="190"/>
      <c r="AM14" s="190"/>
      <c r="AN14" s="190"/>
      <c r="AO14" s="190"/>
      <c r="AP14" s="151"/>
      <c r="AQ14" s="322"/>
      <c r="AR14" s="322"/>
      <c r="AS14" s="322"/>
      <c r="AT14" s="47"/>
      <c r="AU14" s="47"/>
      <c r="AV14" s="47"/>
      <c r="AW14" s="47"/>
      <c r="AX14" s="322"/>
      <c r="AY14" s="98"/>
      <c r="AZ14" s="98"/>
      <c r="BA14" s="47"/>
      <c r="BB14" s="47"/>
      <c r="BC14" s="47"/>
      <c r="BD14" s="47"/>
      <c r="BE14" s="97"/>
      <c r="BF14" s="49"/>
      <c r="BG14" s="239"/>
      <c r="BH14" s="342"/>
      <c r="BI14" s="49"/>
      <c r="BJ14" s="49"/>
      <c r="BK14" s="49"/>
      <c r="BL14" s="49"/>
      <c r="BM14" s="49"/>
      <c r="BN14" s="47"/>
      <c r="BO14" s="49"/>
      <c r="BP14" s="49"/>
      <c r="BQ14" s="49"/>
      <c r="BR14" s="323"/>
      <c r="BS14" s="323"/>
      <c r="BT14" s="323"/>
      <c r="BU14" s="49"/>
      <c r="BV14" s="49"/>
      <c r="BW14" s="97"/>
      <c r="BX14" s="97"/>
      <c r="BY14" s="97"/>
      <c r="BZ14" s="97"/>
      <c r="CA14" s="49"/>
      <c r="CB14" s="49"/>
      <c r="CC14" s="49"/>
      <c r="CD14" s="49"/>
      <c r="CE14" s="49"/>
      <c r="CF14" s="49"/>
      <c r="CG14" s="49"/>
      <c r="CH14" s="49"/>
      <c r="CI14" s="97"/>
      <c r="CJ14" s="97"/>
      <c r="CK14" s="97"/>
      <c r="CL14" s="97"/>
      <c r="CM14" s="335"/>
      <c r="CN14" s="337"/>
      <c r="CO14" s="315" t="str">
        <f>IF(Формулы!R14&gt;V14,"22-?,Дата 14 - Прибыл из УФСИН; ","")&amp;IF(Формулы!Q14&gt;Y14,"25-?,Дата 13 - Выбыл в УФСИН;","")&amp;IF(YEAR(ДАННЫЕ!$F$1)=YEAR(ДАННЫЕ!B14),IF(AT14&gt;0,"","40-?, вявлен в текущем году! "),"")&amp;IF(YEAR($F$1)=YEAR(W14),IF(X14+Y14&gt;0,"","23-стоит, 24,25 - куда выбыл? "),"")&amp;IF(X14+Y14&gt;0,IF(YEAR($F$1)=YEAR(W14),"","24+25&gt;0? 23 - когда выбыл? "),"")&amp;IF(BA14&lt;BB14,"47&gt;=48; ","")&amp;IF(BA14&lt;BC14,"47&gt;=49; ","")&amp;IF(BA14&lt;BD14,"47&gt;=50; ","")&amp;IF(BE14&gt;0,IF(BF14&gt;0,IF(AU14&gt;AV14,"","41 и 42 - ? (51 и 52 &gt; 0);"),"51 &gt; 0 52 - ?;"),"")&amp;IF(AU14&gt;0,IF(AV14&gt;AU14,"41&gt;42;","")&amp;IF(BE14&gt;0,"","41&gt;0 51-?;"),"")&amp;IF(BF14&gt;0,IF(BE14&gt;0,"","52&gt;0 51-?;"),"")&amp;IF(AW14&gt;=AX14,"","43&gt;44;")&amp;IF(CA14&gt;0,IF(AW14&gt;0,"","71 &gt; 0 43-?;"),"")</f>
        <v/>
      </c>
    </row>
    <row r="15" spans="1:93" s="250" customFormat="1" ht="15" customHeight="1" x14ac:dyDescent="0.2">
      <c r="A15" s="45"/>
      <c r="B15" s="46"/>
      <c r="C15" s="121"/>
      <c r="D15" s="121"/>
      <c r="E15" s="336"/>
      <c r="F15" s="122"/>
      <c r="G15" s="46"/>
      <c r="H15" s="45"/>
      <c r="I15" s="45"/>
      <c r="J15" s="45"/>
      <c r="K15" s="45"/>
      <c r="L15" s="45"/>
      <c r="M15" s="46"/>
      <c r="N15" s="46"/>
      <c r="O15" s="48"/>
      <c r="P15" s="48"/>
      <c r="Q15" s="46"/>
      <c r="R15" s="48"/>
      <c r="S15" s="48"/>
      <c r="T15" s="48"/>
      <c r="U15" s="48"/>
      <c r="V15" s="48"/>
      <c r="W15" s="46"/>
      <c r="X15" s="48"/>
      <c r="Y15" s="48"/>
      <c r="Z15" s="157"/>
      <c r="AA15" s="47"/>
      <c r="AB15" s="97"/>
      <c r="AC15" s="49"/>
      <c r="AD15" s="49"/>
      <c r="AE15" s="49"/>
      <c r="AF15" s="49"/>
      <c r="AG15" s="49"/>
      <c r="AH15" s="47"/>
      <c r="AI15" s="47"/>
      <c r="AJ15" s="47"/>
      <c r="AK15" s="190"/>
      <c r="AL15" s="190"/>
      <c r="AM15" s="190"/>
      <c r="AN15" s="190"/>
      <c r="AO15" s="190"/>
      <c r="AP15" s="151"/>
      <c r="AQ15" s="322"/>
      <c r="AR15" s="322"/>
      <c r="AS15" s="322"/>
      <c r="AT15" s="47"/>
      <c r="AU15" s="47"/>
      <c r="AV15" s="47"/>
      <c r="AW15" s="47"/>
      <c r="AX15" s="322"/>
      <c r="AY15" s="98"/>
      <c r="AZ15" s="98"/>
      <c r="BA15" s="47"/>
      <c r="BB15" s="47"/>
      <c r="BC15" s="47"/>
      <c r="BD15" s="47"/>
      <c r="BE15" s="97"/>
      <c r="BF15" s="49"/>
      <c r="BG15" s="239"/>
      <c r="BH15" s="342"/>
      <c r="BI15" s="49"/>
      <c r="BJ15" s="49"/>
      <c r="BK15" s="49"/>
      <c r="BL15" s="49"/>
      <c r="BM15" s="49"/>
      <c r="BN15" s="47"/>
      <c r="BO15" s="49"/>
      <c r="BP15" s="49"/>
      <c r="BQ15" s="49"/>
      <c r="BR15" s="323"/>
      <c r="BS15" s="323"/>
      <c r="BT15" s="323"/>
      <c r="BU15" s="49"/>
      <c r="BV15" s="49"/>
      <c r="BW15" s="97"/>
      <c r="BX15" s="97"/>
      <c r="BY15" s="97"/>
      <c r="BZ15" s="97"/>
      <c r="CA15" s="49"/>
      <c r="CB15" s="49"/>
      <c r="CC15" s="49"/>
      <c r="CD15" s="49"/>
      <c r="CE15" s="49"/>
      <c r="CF15" s="49"/>
      <c r="CG15" s="49"/>
      <c r="CH15" s="49"/>
      <c r="CI15" s="97"/>
      <c r="CJ15" s="97"/>
      <c r="CK15" s="97"/>
      <c r="CL15" s="97"/>
      <c r="CM15" s="335"/>
      <c r="CN15" s="337"/>
      <c r="CO15" s="315" t="str">
        <f>IF(Формулы!R15&gt;V15,"22-?,Дата 14 - Прибыл из УФСИН; ","")&amp;IF(Формулы!Q15&gt;Y15,"25-?,Дата 13 - Выбыл в УФСИН;","")&amp;IF(YEAR(ДАННЫЕ!$F$1)=YEAR(ДАННЫЕ!B15),IF(AT15&gt;0,"","40-?, вявлен в текущем году! "),"")&amp;IF(YEAR($F$1)=YEAR(W15),IF(X15+Y15&gt;0,"","23-стоит, 24,25 - куда выбыл? "),"")&amp;IF(X15+Y15&gt;0,IF(YEAR($F$1)=YEAR(W15),"","24+25&gt;0? 23 - когда выбыл? "),"")&amp;IF(BA15&lt;BB15,"47&gt;=48; ","")&amp;IF(BA15&lt;BC15,"47&gt;=49; ","")&amp;IF(BA15&lt;BD15,"47&gt;=50; ","")&amp;IF(BE15&gt;0,IF(BF15&gt;0,IF(AU15&gt;AV15,"","41 и 42 - ? (51 и 52 &gt; 0);"),"51 &gt; 0 52 - ?;"),"")&amp;IF(AU15&gt;0,IF(AV15&gt;AU15,"41&gt;42;","")&amp;IF(BE15&gt;0,"","41&gt;0 51-?;"),"")&amp;IF(BF15&gt;0,IF(BE15&gt;0,"","52&gt;0 51-?;"),"")&amp;IF(AW15&gt;=AX15,"","43&gt;44;")&amp;IF(CA15&gt;0,IF(AW15&gt;0,"","71 &gt; 0 43-?;"),"")</f>
        <v/>
      </c>
    </row>
    <row r="16" spans="1:93" s="250" customFormat="1" ht="15" customHeight="1" x14ac:dyDescent="0.2">
      <c r="A16" s="45"/>
      <c r="B16" s="46"/>
      <c r="C16" s="121"/>
      <c r="D16" s="121"/>
      <c r="E16" s="336"/>
      <c r="F16" s="122"/>
      <c r="G16" s="46"/>
      <c r="H16" s="45"/>
      <c r="I16" s="45"/>
      <c r="J16" s="45"/>
      <c r="K16" s="45"/>
      <c r="L16" s="45"/>
      <c r="M16" s="46"/>
      <c r="N16" s="46"/>
      <c r="O16" s="48"/>
      <c r="P16" s="48"/>
      <c r="Q16" s="46"/>
      <c r="R16" s="48"/>
      <c r="S16" s="48"/>
      <c r="T16" s="48"/>
      <c r="U16" s="48"/>
      <c r="V16" s="48"/>
      <c r="W16" s="46"/>
      <c r="X16" s="48"/>
      <c r="Y16" s="48"/>
      <c r="Z16" s="157"/>
      <c r="AA16" s="47"/>
      <c r="AB16" s="97"/>
      <c r="AC16" s="49"/>
      <c r="AD16" s="49"/>
      <c r="AE16" s="49"/>
      <c r="AF16" s="49"/>
      <c r="AG16" s="49"/>
      <c r="AH16" s="47"/>
      <c r="AI16" s="47"/>
      <c r="AJ16" s="47"/>
      <c r="AK16" s="190"/>
      <c r="AL16" s="190"/>
      <c r="AM16" s="190"/>
      <c r="AN16" s="190"/>
      <c r="AO16" s="190"/>
      <c r="AP16" s="151"/>
      <c r="AQ16" s="322"/>
      <c r="AR16" s="322"/>
      <c r="AS16" s="322"/>
      <c r="AT16" s="47"/>
      <c r="AU16" s="47"/>
      <c r="AV16" s="47"/>
      <c r="AW16" s="47"/>
      <c r="AX16" s="322"/>
      <c r="AY16" s="98"/>
      <c r="AZ16" s="98"/>
      <c r="BA16" s="47"/>
      <c r="BB16" s="47"/>
      <c r="BC16" s="47"/>
      <c r="BD16" s="47"/>
      <c r="BE16" s="97"/>
      <c r="BF16" s="49"/>
      <c r="BG16" s="239"/>
      <c r="BH16" s="342"/>
      <c r="BI16" s="49"/>
      <c r="BJ16" s="49"/>
      <c r="BK16" s="49"/>
      <c r="BL16" s="49"/>
      <c r="BM16" s="49"/>
      <c r="BN16" s="47"/>
      <c r="BO16" s="49"/>
      <c r="BP16" s="49"/>
      <c r="BQ16" s="49"/>
      <c r="BR16" s="323"/>
      <c r="BS16" s="323"/>
      <c r="BT16" s="323"/>
      <c r="BU16" s="49"/>
      <c r="BV16" s="49"/>
      <c r="BW16" s="97"/>
      <c r="BX16" s="97"/>
      <c r="BY16" s="97"/>
      <c r="BZ16" s="97"/>
      <c r="CA16" s="49"/>
      <c r="CB16" s="49"/>
      <c r="CC16" s="49"/>
      <c r="CD16" s="49"/>
      <c r="CE16" s="49"/>
      <c r="CF16" s="49"/>
      <c r="CG16" s="49"/>
      <c r="CH16" s="49"/>
      <c r="CI16" s="97"/>
      <c r="CJ16" s="97"/>
      <c r="CK16" s="97"/>
      <c r="CL16" s="97"/>
      <c r="CM16" s="335"/>
      <c r="CN16" s="337"/>
      <c r="CO16" s="315" t="str">
        <f>IF(Формулы!R16&gt;V16,"22-?,Дата 14 - Прибыл из УФСИН; ","")&amp;IF(Формулы!Q16&gt;Y16,"25-?,Дата 13 - Выбыл в УФСИН;","")&amp;IF(YEAR(ДАННЫЕ!$F$1)=YEAR(ДАННЫЕ!B16),IF(AT16&gt;0,"","40-?, вявлен в текущем году! "),"")&amp;IF(YEAR($F$1)=YEAR(W16),IF(X16+Y16&gt;0,"","23-стоит, 24,25 - куда выбыл? "),"")&amp;IF(X16+Y16&gt;0,IF(YEAR($F$1)=YEAR(W16),"","24+25&gt;0? 23 - когда выбыл? "),"")&amp;IF(BA16&lt;BB16,"47&gt;=48; ","")&amp;IF(BA16&lt;BC16,"47&gt;=49; ","")&amp;IF(BA16&lt;BD16,"47&gt;=50; ","")&amp;IF(BE16&gt;0,IF(BF16&gt;0,IF(AU16&gt;AV16,"","41 и 42 - ? (51 и 52 &gt; 0);"),"51 &gt; 0 52 - ?;"),"")&amp;IF(AU16&gt;0,IF(AV16&gt;AU16,"41&gt;42;","")&amp;IF(BE16&gt;0,"","41&gt;0 51-?;"),"")&amp;IF(BF16&gt;0,IF(BE16&gt;0,"","52&gt;0 51-?;"),"")&amp;IF(AW16&gt;=AX16,"","43&gt;44;")&amp;IF(CA16&gt;0,IF(AW16&gt;0,"","71 &gt; 0 43-?;"),"")</f>
        <v/>
      </c>
    </row>
    <row r="17" spans="1:93" s="250" customFormat="1" ht="15" customHeight="1" x14ac:dyDescent="0.2">
      <c r="A17" s="45"/>
      <c r="B17" s="46"/>
      <c r="C17" s="121"/>
      <c r="D17" s="121"/>
      <c r="E17" s="336"/>
      <c r="F17" s="122"/>
      <c r="G17" s="46"/>
      <c r="H17" s="45"/>
      <c r="I17" s="45"/>
      <c r="J17" s="45"/>
      <c r="K17" s="45"/>
      <c r="L17" s="45"/>
      <c r="M17" s="46"/>
      <c r="N17" s="46"/>
      <c r="O17" s="48"/>
      <c r="P17" s="48"/>
      <c r="Q17" s="46"/>
      <c r="R17" s="48"/>
      <c r="S17" s="48"/>
      <c r="T17" s="48"/>
      <c r="U17" s="48"/>
      <c r="V17" s="48"/>
      <c r="W17" s="46"/>
      <c r="X17" s="48"/>
      <c r="Y17" s="48"/>
      <c r="Z17" s="157"/>
      <c r="AA17" s="47"/>
      <c r="AB17" s="97"/>
      <c r="AC17" s="49"/>
      <c r="AD17" s="49"/>
      <c r="AE17" s="49"/>
      <c r="AF17" s="49"/>
      <c r="AG17" s="49"/>
      <c r="AH17" s="47"/>
      <c r="AI17" s="47"/>
      <c r="AJ17" s="47"/>
      <c r="AK17" s="190"/>
      <c r="AL17" s="190"/>
      <c r="AM17" s="190"/>
      <c r="AN17" s="190"/>
      <c r="AO17" s="190"/>
      <c r="AP17" s="151"/>
      <c r="AQ17" s="322"/>
      <c r="AR17" s="322"/>
      <c r="AS17" s="322"/>
      <c r="AT17" s="47"/>
      <c r="AU17" s="47"/>
      <c r="AV17" s="47"/>
      <c r="AW17" s="47"/>
      <c r="AX17" s="322"/>
      <c r="AY17" s="98"/>
      <c r="AZ17" s="98"/>
      <c r="BA17" s="47"/>
      <c r="BB17" s="47"/>
      <c r="BC17" s="47"/>
      <c r="BD17" s="47"/>
      <c r="BE17" s="97"/>
      <c r="BF17" s="49"/>
      <c r="BG17" s="239"/>
      <c r="BH17" s="342"/>
      <c r="BI17" s="49"/>
      <c r="BJ17" s="49"/>
      <c r="BK17" s="49"/>
      <c r="BL17" s="49"/>
      <c r="BM17" s="49"/>
      <c r="BN17" s="47"/>
      <c r="BO17" s="49"/>
      <c r="BP17" s="49"/>
      <c r="BQ17" s="49"/>
      <c r="BR17" s="323"/>
      <c r="BS17" s="323"/>
      <c r="BT17" s="323"/>
      <c r="BU17" s="49"/>
      <c r="BV17" s="49"/>
      <c r="BW17" s="97"/>
      <c r="BX17" s="97"/>
      <c r="BY17" s="97"/>
      <c r="BZ17" s="97"/>
      <c r="CA17" s="49"/>
      <c r="CB17" s="49"/>
      <c r="CC17" s="49"/>
      <c r="CD17" s="49"/>
      <c r="CE17" s="49"/>
      <c r="CF17" s="49"/>
      <c r="CG17" s="49"/>
      <c r="CH17" s="49"/>
      <c r="CI17" s="97"/>
      <c r="CJ17" s="97"/>
      <c r="CK17" s="97"/>
      <c r="CL17" s="97"/>
      <c r="CM17" s="335"/>
      <c r="CN17" s="337"/>
      <c r="CO17" s="315" t="str">
        <f>IF(Формулы!R17&gt;V17,"22-?,Дата 14 - Прибыл из УФСИН; ","")&amp;IF(Формулы!Q17&gt;Y17,"25-?,Дата 13 - Выбыл в УФСИН;","")&amp;IF(YEAR(ДАННЫЕ!$F$1)=YEAR(ДАННЫЕ!B17),IF(AT17&gt;0,"","40-?, вявлен в текущем году! "),"")&amp;IF(YEAR($F$1)=YEAR(W17),IF(X17+Y17&gt;0,"","23-стоит, 24,25 - куда выбыл? "),"")&amp;IF(X17+Y17&gt;0,IF(YEAR($F$1)=YEAR(W17),"","24+25&gt;0? 23 - когда выбыл? "),"")&amp;IF(BA17&lt;BB17,"47&gt;=48; ","")&amp;IF(BA17&lt;BC17,"47&gt;=49; ","")&amp;IF(BA17&lt;BD17,"47&gt;=50; ","")&amp;IF(BE17&gt;0,IF(BF17&gt;0,IF(AU17&gt;AV17,"","41 и 42 - ? (51 и 52 &gt; 0);"),"51 &gt; 0 52 - ?;"),"")&amp;IF(AU17&gt;0,IF(AV17&gt;AU17,"41&gt;42;","")&amp;IF(BE17&gt;0,"","41&gt;0 51-?;"),"")&amp;IF(BF17&gt;0,IF(BE17&gt;0,"","52&gt;0 51-?;"),"")&amp;IF(AW17&gt;=AX17,"","43&gt;44;")&amp;IF(CA17&gt;0,IF(AW17&gt;0,"","71 &gt; 0 43-?;"),"")</f>
        <v/>
      </c>
    </row>
    <row r="18" spans="1:93" s="250" customFormat="1" ht="15" customHeight="1" x14ac:dyDescent="0.2">
      <c r="A18" s="45"/>
      <c r="B18" s="46"/>
      <c r="C18" s="121"/>
      <c r="D18" s="121"/>
      <c r="E18" s="336"/>
      <c r="F18" s="122"/>
      <c r="G18" s="46"/>
      <c r="H18" s="45"/>
      <c r="I18" s="45"/>
      <c r="J18" s="45"/>
      <c r="K18" s="45"/>
      <c r="L18" s="45"/>
      <c r="M18" s="46"/>
      <c r="N18" s="46"/>
      <c r="O18" s="48"/>
      <c r="P18" s="48"/>
      <c r="Q18" s="46"/>
      <c r="R18" s="48"/>
      <c r="S18" s="48"/>
      <c r="T18" s="48"/>
      <c r="U18" s="48"/>
      <c r="V18" s="48"/>
      <c r="W18" s="46"/>
      <c r="X18" s="48"/>
      <c r="Y18" s="48"/>
      <c r="Z18" s="157"/>
      <c r="AA18" s="47"/>
      <c r="AB18" s="97"/>
      <c r="AC18" s="49"/>
      <c r="AD18" s="49"/>
      <c r="AE18" s="49"/>
      <c r="AF18" s="49"/>
      <c r="AG18" s="49"/>
      <c r="AH18" s="47"/>
      <c r="AI18" s="47"/>
      <c r="AJ18" s="47"/>
      <c r="AK18" s="190"/>
      <c r="AL18" s="190"/>
      <c r="AM18" s="190"/>
      <c r="AN18" s="190"/>
      <c r="AO18" s="190"/>
      <c r="AP18" s="151"/>
      <c r="AQ18" s="322"/>
      <c r="AR18" s="322"/>
      <c r="AS18" s="322"/>
      <c r="AT18" s="47"/>
      <c r="AU18" s="47"/>
      <c r="AV18" s="47"/>
      <c r="AW18" s="47"/>
      <c r="AX18" s="322"/>
      <c r="AY18" s="98"/>
      <c r="AZ18" s="98"/>
      <c r="BA18" s="47"/>
      <c r="BB18" s="47"/>
      <c r="BC18" s="47"/>
      <c r="BD18" s="47"/>
      <c r="BE18" s="97"/>
      <c r="BF18" s="49"/>
      <c r="BG18" s="239"/>
      <c r="BH18" s="342"/>
      <c r="BI18" s="49"/>
      <c r="BJ18" s="49"/>
      <c r="BK18" s="49"/>
      <c r="BL18" s="49"/>
      <c r="BM18" s="49"/>
      <c r="BN18" s="47"/>
      <c r="BO18" s="49"/>
      <c r="BP18" s="49"/>
      <c r="BQ18" s="49"/>
      <c r="BR18" s="323"/>
      <c r="BS18" s="323"/>
      <c r="BT18" s="323"/>
      <c r="BU18" s="49"/>
      <c r="BV18" s="49"/>
      <c r="BW18" s="97"/>
      <c r="BX18" s="97"/>
      <c r="BY18" s="97"/>
      <c r="BZ18" s="97"/>
      <c r="CA18" s="49"/>
      <c r="CB18" s="49"/>
      <c r="CC18" s="49"/>
      <c r="CD18" s="49"/>
      <c r="CE18" s="49"/>
      <c r="CF18" s="49"/>
      <c r="CG18" s="49"/>
      <c r="CH18" s="49"/>
      <c r="CI18" s="97"/>
      <c r="CJ18" s="97"/>
      <c r="CK18" s="97"/>
      <c r="CL18" s="97"/>
      <c r="CM18" s="335"/>
      <c r="CN18" s="337"/>
      <c r="CO18" s="315" t="str">
        <f>IF(Формулы!R18&gt;V18,"22-?,Дата 14 - Прибыл из УФСИН; ","")&amp;IF(Формулы!Q18&gt;Y18,"25-?,Дата 13 - Выбыл в УФСИН;","")&amp;IF(YEAR(ДАННЫЕ!$F$1)=YEAR(ДАННЫЕ!B18),IF(AT18&gt;0,"","40-?, вявлен в текущем году! "),"")&amp;IF(YEAR($F$1)=YEAR(W18),IF(X18+Y18&gt;0,"","23-стоит, 24,25 - куда выбыл? "),"")&amp;IF(X18+Y18&gt;0,IF(YEAR($F$1)=YEAR(W18),"","24+25&gt;0? 23 - когда выбыл? "),"")&amp;IF(BA18&lt;BB18,"47&gt;=48; ","")&amp;IF(BA18&lt;BC18,"47&gt;=49; ","")&amp;IF(BA18&lt;BD18,"47&gt;=50; ","")&amp;IF(BE18&gt;0,IF(BF18&gt;0,IF(AU18&gt;AV18,"","41 и 42 - ? (51 и 52 &gt; 0);"),"51 &gt; 0 52 - ?;"),"")&amp;IF(AU18&gt;0,IF(AV18&gt;AU18,"41&gt;42;","")&amp;IF(BE18&gt;0,"","41&gt;0 51-?;"),"")&amp;IF(BF18&gt;0,IF(BE18&gt;0,"","52&gt;0 51-?;"),"")&amp;IF(AW18&gt;=AX18,"","43&gt;44;")&amp;IF(CA18&gt;0,IF(AW18&gt;0,"","71 &gt; 0 43-?;"),"")</f>
        <v/>
      </c>
    </row>
    <row r="19" spans="1:93" s="250" customFormat="1" ht="15" customHeight="1" x14ac:dyDescent="0.2">
      <c r="A19" s="45"/>
      <c r="B19" s="46"/>
      <c r="C19" s="121"/>
      <c r="D19" s="121"/>
      <c r="E19" s="336"/>
      <c r="F19" s="122"/>
      <c r="G19" s="46"/>
      <c r="H19" s="45"/>
      <c r="I19" s="45"/>
      <c r="J19" s="45"/>
      <c r="K19" s="45"/>
      <c r="L19" s="45"/>
      <c r="M19" s="46"/>
      <c r="N19" s="46"/>
      <c r="O19" s="48"/>
      <c r="P19" s="48"/>
      <c r="Q19" s="46"/>
      <c r="R19" s="48"/>
      <c r="S19" s="48"/>
      <c r="T19" s="48"/>
      <c r="U19" s="48"/>
      <c r="V19" s="48"/>
      <c r="W19" s="46"/>
      <c r="X19" s="48"/>
      <c r="Y19" s="48"/>
      <c r="Z19" s="157"/>
      <c r="AA19" s="47"/>
      <c r="AB19" s="97"/>
      <c r="AC19" s="49"/>
      <c r="AD19" s="49"/>
      <c r="AE19" s="49"/>
      <c r="AF19" s="49"/>
      <c r="AG19" s="49"/>
      <c r="AH19" s="47"/>
      <c r="AI19" s="47"/>
      <c r="AJ19" s="47"/>
      <c r="AK19" s="190"/>
      <c r="AL19" s="190"/>
      <c r="AM19" s="190"/>
      <c r="AN19" s="190"/>
      <c r="AO19" s="190"/>
      <c r="AP19" s="151"/>
      <c r="AQ19" s="322"/>
      <c r="AR19" s="322"/>
      <c r="AS19" s="322"/>
      <c r="AT19" s="47"/>
      <c r="AU19" s="47"/>
      <c r="AV19" s="47"/>
      <c r="AW19" s="47"/>
      <c r="AX19" s="322"/>
      <c r="AY19" s="98"/>
      <c r="AZ19" s="98"/>
      <c r="BA19" s="47"/>
      <c r="BB19" s="47"/>
      <c r="BC19" s="47"/>
      <c r="BD19" s="47"/>
      <c r="BE19" s="97"/>
      <c r="BF19" s="49"/>
      <c r="BG19" s="239"/>
      <c r="BH19" s="342"/>
      <c r="BI19" s="49"/>
      <c r="BJ19" s="49"/>
      <c r="BK19" s="49"/>
      <c r="BL19" s="49"/>
      <c r="BM19" s="49"/>
      <c r="BN19" s="47"/>
      <c r="BO19" s="49"/>
      <c r="BP19" s="49"/>
      <c r="BQ19" s="49"/>
      <c r="BR19" s="323"/>
      <c r="BS19" s="323"/>
      <c r="BT19" s="323"/>
      <c r="BU19" s="49"/>
      <c r="BV19" s="49"/>
      <c r="BW19" s="97"/>
      <c r="BX19" s="97"/>
      <c r="BY19" s="97"/>
      <c r="BZ19" s="97"/>
      <c r="CA19" s="49"/>
      <c r="CB19" s="49"/>
      <c r="CC19" s="49"/>
      <c r="CD19" s="49"/>
      <c r="CE19" s="49"/>
      <c r="CF19" s="49"/>
      <c r="CG19" s="49"/>
      <c r="CH19" s="49"/>
      <c r="CI19" s="97"/>
      <c r="CJ19" s="97"/>
      <c r="CK19" s="97"/>
      <c r="CL19" s="97"/>
      <c r="CM19" s="335"/>
      <c r="CN19" s="337"/>
      <c r="CO19" s="315" t="str">
        <f>IF(Формулы!R19&gt;V19,"22-?,Дата 14 - Прибыл из УФСИН; ","")&amp;IF(Формулы!Q19&gt;Y19,"25-?,Дата 13 - Выбыл в УФСИН;","")&amp;IF(YEAR(ДАННЫЕ!$F$1)=YEAR(ДАННЫЕ!B19),IF(AT19&gt;0,"","40-?, вявлен в текущем году! "),"")&amp;IF(YEAR($F$1)=YEAR(W19),IF(X19+Y19&gt;0,"","23-стоит, 24,25 - куда выбыл? "),"")&amp;IF(X19+Y19&gt;0,IF(YEAR($F$1)=YEAR(W19),"","24+25&gt;0? 23 - когда выбыл? "),"")&amp;IF(BA19&lt;BB19,"47&gt;=48; ","")&amp;IF(BA19&lt;BC19,"47&gt;=49; ","")&amp;IF(BA19&lt;BD19,"47&gt;=50; ","")&amp;IF(BE19&gt;0,IF(BF19&gt;0,IF(AU19&gt;AV19,"","41 и 42 - ? (51 и 52 &gt; 0);"),"51 &gt; 0 52 - ?;"),"")&amp;IF(AU19&gt;0,IF(AV19&gt;AU19,"41&gt;42;","")&amp;IF(BE19&gt;0,"","41&gt;0 51-?;"),"")&amp;IF(BF19&gt;0,IF(BE19&gt;0,"","52&gt;0 51-?;"),"")&amp;IF(AW19&gt;=AX19,"","43&gt;44;")&amp;IF(CA19&gt;0,IF(AW19&gt;0,"","71 &gt; 0 43-?;"),"")</f>
        <v/>
      </c>
    </row>
    <row r="20" spans="1:93" s="250" customFormat="1" ht="15" customHeight="1" x14ac:dyDescent="0.2">
      <c r="A20" s="45"/>
      <c r="B20" s="46"/>
      <c r="C20" s="121"/>
      <c r="D20" s="121"/>
      <c r="E20" s="336"/>
      <c r="F20" s="122"/>
      <c r="G20" s="46"/>
      <c r="H20" s="45"/>
      <c r="I20" s="45"/>
      <c r="J20" s="45"/>
      <c r="K20" s="45"/>
      <c r="L20" s="45"/>
      <c r="M20" s="46"/>
      <c r="N20" s="46"/>
      <c r="O20" s="48"/>
      <c r="P20" s="48"/>
      <c r="Q20" s="46"/>
      <c r="R20" s="48"/>
      <c r="S20" s="48"/>
      <c r="T20" s="48"/>
      <c r="U20" s="48"/>
      <c r="V20" s="48"/>
      <c r="W20" s="46"/>
      <c r="X20" s="48"/>
      <c r="Y20" s="48"/>
      <c r="Z20" s="157"/>
      <c r="AA20" s="47"/>
      <c r="AB20" s="97"/>
      <c r="AC20" s="49"/>
      <c r="AD20" s="49"/>
      <c r="AE20" s="49"/>
      <c r="AF20" s="49"/>
      <c r="AG20" s="49"/>
      <c r="AH20" s="47"/>
      <c r="AI20" s="47"/>
      <c r="AJ20" s="47"/>
      <c r="AK20" s="190"/>
      <c r="AL20" s="190"/>
      <c r="AM20" s="190"/>
      <c r="AN20" s="190"/>
      <c r="AO20" s="190"/>
      <c r="AP20" s="151"/>
      <c r="AQ20" s="322"/>
      <c r="AR20" s="322"/>
      <c r="AS20" s="322"/>
      <c r="AT20" s="47"/>
      <c r="AU20" s="47"/>
      <c r="AV20" s="47"/>
      <c r="AW20" s="47"/>
      <c r="AX20" s="322"/>
      <c r="AY20" s="98"/>
      <c r="AZ20" s="98"/>
      <c r="BA20" s="47"/>
      <c r="BB20" s="47"/>
      <c r="BC20" s="47"/>
      <c r="BD20" s="47"/>
      <c r="BE20" s="97"/>
      <c r="BF20" s="49"/>
      <c r="BG20" s="239"/>
      <c r="BH20" s="342"/>
      <c r="BI20" s="49"/>
      <c r="BJ20" s="49"/>
      <c r="BK20" s="49"/>
      <c r="BL20" s="49"/>
      <c r="BM20" s="49"/>
      <c r="BN20" s="47"/>
      <c r="BO20" s="49"/>
      <c r="BP20" s="49"/>
      <c r="BQ20" s="49"/>
      <c r="BR20" s="323"/>
      <c r="BS20" s="323"/>
      <c r="BT20" s="323"/>
      <c r="BU20" s="49"/>
      <c r="BV20" s="49"/>
      <c r="BW20" s="97"/>
      <c r="BX20" s="97"/>
      <c r="BY20" s="97"/>
      <c r="BZ20" s="97"/>
      <c r="CA20" s="49"/>
      <c r="CB20" s="49"/>
      <c r="CC20" s="49"/>
      <c r="CD20" s="49"/>
      <c r="CE20" s="49"/>
      <c r="CF20" s="49"/>
      <c r="CG20" s="49"/>
      <c r="CH20" s="49"/>
      <c r="CI20" s="97"/>
      <c r="CJ20" s="97"/>
      <c r="CK20" s="97"/>
      <c r="CL20" s="97"/>
      <c r="CM20" s="335"/>
      <c r="CN20" s="337"/>
      <c r="CO20" s="315" t="str">
        <f>IF(Формулы!R20&gt;V20,"22-?,Дата 14 - Прибыл из УФСИН; ","")&amp;IF(Формулы!Q20&gt;Y20,"25-?,Дата 13 - Выбыл в УФСИН;","")&amp;IF(YEAR(ДАННЫЕ!$F$1)=YEAR(ДАННЫЕ!B20),IF(AT20&gt;0,"","40-?, вявлен в текущем году! "),"")&amp;IF(YEAR($F$1)=YEAR(W20),IF(X20+Y20&gt;0,"","23-стоит, 24,25 - куда выбыл? "),"")&amp;IF(X20+Y20&gt;0,IF(YEAR($F$1)=YEAR(W20),"","24+25&gt;0? 23 - когда выбыл? "),"")&amp;IF(BA20&lt;BB20,"47&gt;=48; ","")&amp;IF(BA20&lt;BC20,"47&gt;=49; ","")&amp;IF(BA20&lt;BD20,"47&gt;=50; ","")&amp;IF(BE20&gt;0,IF(BF20&gt;0,IF(AU20&gt;AV20,"","41 и 42 - ? (51 и 52 &gt; 0);"),"51 &gt; 0 52 - ?;"),"")&amp;IF(AU20&gt;0,IF(AV20&gt;AU20,"41&gt;42;","")&amp;IF(BE20&gt;0,"","41&gt;0 51-?;"),"")&amp;IF(BF20&gt;0,IF(BE20&gt;0,"","52&gt;0 51-?;"),"")&amp;IF(AW20&gt;=AX20,"","43&gt;44;")&amp;IF(CA20&gt;0,IF(AW20&gt;0,"","71 &gt; 0 43-?;"),"")</f>
        <v/>
      </c>
    </row>
    <row r="21" spans="1:93" s="250" customFormat="1" ht="15" customHeight="1" x14ac:dyDescent="0.2">
      <c r="A21" s="45"/>
      <c r="B21" s="46"/>
      <c r="C21" s="121"/>
      <c r="D21" s="121"/>
      <c r="E21" s="336"/>
      <c r="F21" s="122"/>
      <c r="G21" s="46"/>
      <c r="H21" s="45"/>
      <c r="I21" s="45"/>
      <c r="J21" s="45"/>
      <c r="K21" s="45"/>
      <c r="L21" s="45"/>
      <c r="M21" s="46"/>
      <c r="N21" s="46"/>
      <c r="O21" s="48"/>
      <c r="P21" s="48"/>
      <c r="Q21" s="46"/>
      <c r="R21" s="48"/>
      <c r="S21" s="48"/>
      <c r="T21" s="48"/>
      <c r="U21" s="48"/>
      <c r="V21" s="48"/>
      <c r="W21" s="46"/>
      <c r="X21" s="48"/>
      <c r="Y21" s="48"/>
      <c r="Z21" s="157"/>
      <c r="AA21" s="47"/>
      <c r="AB21" s="97"/>
      <c r="AC21" s="49"/>
      <c r="AD21" s="49"/>
      <c r="AE21" s="49"/>
      <c r="AF21" s="49"/>
      <c r="AG21" s="49"/>
      <c r="AH21" s="47"/>
      <c r="AI21" s="47"/>
      <c r="AJ21" s="47"/>
      <c r="AK21" s="190"/>
      <c r="AL21" s="190"/>
      <c r="AM21" s="190"/>
      <c r="AN21" s="190"/>
      <c r="AO21" s="190"/>
      <c r="AP21" s="151"/>
      <c r="AQ21" s="322"/>
      <c r="AR21" s="322"/>
      <c r="AS21" s="322"/>
      <c r="AT21" s="47"/>
      <c r="AU21" s="47"/>
      <c r="AV21" s="47"/>
      <c r="AW21" s="47"/>
      <c r="AX21" s="322"/>
      <c r="AY21" s="98"/>
      <c r="AZ21" s="98"/>
      <c r="BA21" s="47"/>
      <c r="BB21" s="47"/>
      <c r="BC21" s="47"/>
      <c r="BD21" s="47"/>
      <c r="BE21" s="97"/>
      <c r="BF21" s="49"/>
      <c r="BG21" s="239"/>
      <c r="BH21" s="342"/>
      <c r="BI21" s="49"/>
      <c r="BJ21" s="49"/>
      <c r="BK21" s="49"/>
      <c r="BL21" s="49"/>
      <c r="BM21" s="49"/>
      <c r="BN21" s="47"/>
      <c r="BO21" s="49"/>
      <c r="BP21" s="49"/>
      <c r="BQ21" s="49"/>
      <c r="BR21" s="323"/>
      <c r="BS21" s="323"/>
      <c r="BT21" s="323"/>
      <c r="BU21" s="49"/>
      <c r="BV21" s="49"/>
      <c r="BW21" s="97"/>
      <c r="BX21" s="97"/>
      <c r="BY21" s="97"/>
      <c r="BZ21" s="97"/>
      <c r="CA21" s="49"/>
      <c r="CB21" s="49"/>
      <c r="CC21" s="49"/>
      <c r="CD21" s="49"/>
      <c r="CE21" s="49"/>
      <c r="CF21" s="49"/>
      <c r="CG21" s="49"/>
      <c r="CH21" s="49"/>
      <c r="CI21" s="97"/>
      <c r="CJ21" s="97"/>
      <c r="CK21" s="97"/>
      <c r="CL21" s="97"/>
      <c r="CM21" s="335"/>
      <c r="CN21" s="337"/>
      <c r="CO21" s="315" t="str">
        <f>IF(Формулы!R21&gt;V21,"22-?,Дата 14 - Прибыл из УФСИН; ","")&amp;IF(Формулы!Q21&gt;Y21,"25-?,Дата 13 - Выбыл в УФСИН;","")&amp;IF(YEAR(ДАННЫЕ!$F$1)=YEAR(ДАННЫЕ!B21),IF(AT21&gt;0,"","40-?, вявлен в текущем году! "),"")&amp;IF(YEAR($F$1)=YEAR(W21),IF(X21+Y21&gt;0,"","23-стоит, 24,25 - куда выбыл? "),"")&amp;IF(X21+Y21&gt;0,IF(YEAR($F$1)=YEAR(W21),"","24+25&gt;0? 23 - когда выбыл? "),"")&amp;IF(BA21&lt;BB21,"47&gt;=48; ","")&amp;IF(BA21&lt;BC21,"47&gt;=49; ","")&amp;IF(BA21&lt;BD21,"47&gt;=50; ","")&amp;IF(BE21&gt;0,IF(BF21&gt;0,IF(AU21&gt;AV21,"","41 и 42 - ? (51 и 52 &gt; 0);"),"51 &gt; 0 52 - ?;"),"")&amp;IF(AU21&gt;0,IF(AV21&gt;AU21,"41&gt;42;","")&amp;IF(BE21&gt;0,"","41&gt;0 51-?;"),"")&amp;IF(BF21&gt;0,IF(BE21&gt;0,"","52&gt;0 51-?;"),"")&amp;IF(AW21&gt;=AX21,"","43&gt;44;")&amp;IF(CA21&gt;0,IF(AW21&gt;0,"","71 &gt; 0 43-?;"),"")</f>
        <v/>
      </c>
    </row>
    <row r="22" spans="1:93" s="250" customFormat="1" ht="15" customHeight="1" x14ac:dyDescent="0.2">
      <c r="A22" s="45"/>
      <c r="B22" s="46"/>
      <c r="C22" s="121"/>
      <c r="D22" s="121"/>
      <c r="E22" s="336"/>
      <c r="F22" s="122"/>
      <c r="G22" s="46"/>
      <c r="H22" s="45"/>
      <c r="I22" s="45"/>
      <c r="J22" s="45"/>
      <c r="K22" s="45"/>
      <c r="L22" s="45"/>
      <c r="M22" s="46"/>
      <c r="N22" s="46"/>
      <c r="O22" s="48"/>
      <c r="P22" s="48"/>
      <c r="Q22" s="46"/>
      <c r="R22" s="48"/>
      <c r="S22" s="48"/>
      <c r="T22" s="48"/>
      <c r="U22" s="48"/>
      <c r="V22" s="48"/>
      <c r="W22" s="46"/>
      <c r="X22" s="48"/>
      <c r="Y22" s="48"/>
      <c r="Z22" s="157"/>
      <c r="AA22" s="47"/>
      <c r="AB22" s="97"/>
      <c r="AC22" s="49"/>
      <c r="AD22" s="49"/>
      <c r="AE22" s="49"/>
      <c r="AF22" s="49"/>
      <c r="AG22" s="49"/>
      <c r="AH22" s="47"/>
      <c r="AI22" s="47"/>
      <c r="AJ22" s="47"/>
      <c r="AK22" s="190"/>
      <c r="AL22" s="190"/>
      <c r="AM22" s="190"/>
      <c r="AN22" s="190"/>
      <c r="AO22" s="190"/>
      <c r="AP22" s="151"/>
      <c r="AQ22" s="322"/>
      <c r="AR22" s="322"/>
      <c r="AS22" s="322"/>
      <c r="AT22" s="47"/>
      <c r="AU22" s="47"/>
      <c r="AV22" s="47"/>
      <c r="AW22" s="47"/>
      <c r="AX22" s="322"/>
      <c r="AY22" s="98"/>
      <c r="AZ22" s="98"/>
      <c r="BA22" s="47"/>
      <c r="BB22" s="47"/>
      <c r="BC22" s="47"/>
      <c r="BD22" s="47"/>
      <c r="BE22" s="97"/>
      <c r="BF22" s="49"/>
      <c r="BG22" s="239"/>
      <c r="BH22" s="342"/>
      <c r="BI22" s="49"/>
      <c r="BJ22" s="49"/>
      <c r="BK22" s="49"/>
      <c r="BL22" s="49"/>
      <c r="BM22" s="49"/>
      <c r="BN22" s="47"/>
      <c r="BO22" s="49"/>
      <c r="BP22" s="49"/>
      <c r="BQ22" s="49"/>
      <c r="BR22" s="323"/>
      <c r="BS22" s="323"/>
      <c r="BT22" s="323"/>
      <c r="BU22" s="49"/>
      <c r="BV22" s="49"/>
      <c r="BW22" s="97"/>
      <c r="BX22" s="97"/>
      <c r="BY22" s="97"/>
      <c r="BZ22" s="97"/>
      <c r="CA22" s="49"/>
      <c r="CB22" s="49"/>
      <c r="CC22" s="49"/>
      <c r="CD22" s="49"/>
      <c r="CE22" s="49"/>
      <c r="CF22" s="49"/>
      <c r="CG22" s="49"/>
      <c r="CH22" s="49"/>
      <c r="CI22" s="97"/>
      <c r="CJ22" s="97"/>
      <c r="CK22" s="97"/>
      <c r="CL22" s="97"/>
      <c r="CM22" s="335"/>
      <c r="CN22" s="337"/>
      <c r="CO22" s="315" t="str">
        <f>IF(Формулы!R22&gt;V22,"22-?,Дата 14 - Прибыл из УФСИН; ","")&amp;IF(Формулы!Q22&gt;Y22,"25-?,Дата 13 - Выбыл в УФСИН;","")&amp;IF(YEAR(ДАННЫЕ!$F$1)=YEAR(ДАННЫЕ!B22),IF(AT22&gt;0,"","40-?, вявлен в текущем году! "),"")&amp;IF(YEAR($F$1)=YEAR(W22),IF(X22+Y22&gt;0,"","23-стоит, 24,25 - куда выбыл? "),"")&amp;IF(X22+Y22&gt;0,IF(YEAR($F$1)=YEAR(W22),"","24+25&gt;0? 23 - когда выбыл? "),"")&amp;IF(BA22&lt;BB22,"47&gt;=48; ","")&amp;IF(BA22&lt;BC22,"47&gt;=49; ","")&amp;IF(BA22&lt;BD22,"47&gt;=50; ","")&amp;IF(BE22&gt;0,IF(BF22&gt;0,IF(AU22&gt;AV22,"","41 и 42 - ? (51 и 52 &gt; 0);"),"51 &gt; 0 52 - ?;"),"")&amp;IF(AU22&gt;0,IF(AV22&gt;AU22,"41&gt;42;","")&amp;IF(BE22&gt;0,"","41&gt;0 51-?;"),"")&amp;IF(BF22&gt;0,IF(BE22&gt;0,"","52&gt;0 51-?;"),"")&amp;IF(AW22&gt;=AX22,"","43&gt;44;")&amp;IF(CA22&gt;0,IF(AW22&gt;0,"","71 &gt; 0 43-?;"),"")</f>
        <v/>
      </c>
    </row>
    <row r="23" spans="1:93" s="250" customFormat="1" ht="15" customHeight="1" x14ac:dyDescent="0.2">
      <c r="A23" s="45"/>
      <c r="B23" s="46"/>
      <c r="C23" s="121"/>
      <c r="D23" s="121"/>
      <c r="E23" s="336"/>
      <c r="F23" s="122"/>
      <c r="G23" s="46"/>
      <c r="H23" s="45"/>
      <c r="I23" s="45"/>
      <c r="J23" s="45"/>
      <c r="K23" s="45"/>
      <c r="L23" s="45"/>
      <c r="M23" s="46"/>
      <c r="N23" s="46"/>
      <c r="O23" s="48"/>
      <c r="P23" s="48"/>
      <c r="Q23" s="46"/>
      <c r="R23" s="48"/>
      <c r="S23" s="48"/>
      <c r="T23" s="48"/>
      <c r="U23" s="48"/>
      <c r="V23" s="48"/>
      <c r="W23" s="46"/>
      <c r="X23" s="48"/>
      <c r="Y23" s="48"/>
      <c r="Z23" s="157"/>
      <c r="AA23" s="47"/>
      <c r="AB23" s="97"/>
      <c r="AC23" s="49"/>
      <c r="AD23" s="49"/>
      <c r="AE23" s="49"/>
      <c r="AF23" s="49"/>
      <c r="AG23" s="49"/>
      <c r="AH23" s="47"/>
      <c r="AI23" s="47"/>
      <c r="AJ23" s="47"/>
      <c r="AK23" s="190"/>
      <c r="AL23" s="190"/>
      <c r="AM23" s="190"/>
      <c r="AN23" s="190"/>
      <c r="AO23" s="190"/>
      <c r="AP23" s="151"/>
      <c r="AQ23" s="322"/>
      <c r="AR23" s="322"/>
      <c r="AS23" s="322"/>
      <c r="AT23" s="47"/>
      <c r="AU23" s="47"/>
      <c r="AV23" s="47"/>
      <c r="AW23" s="47"/>
      <c r="AX23" s="322"/>
      <c r="AY23" s="98"/>
      <c r="AZ23" s="98"/>
      <c r="BA23" s="47"/>
      <c r="BB23" s="47"/>
      <c r="BC23" s="47"/>
      <c r="BD23" s="47"/>
      <c r="BE23" s="97"/>
      <c r="BF23" s="49"/>
      <c r="BG23" s="239"/>
      <c r="BH23" s="342"/>
      <c r="BI23" s="49"/>
      <c r="BJ23" s="49"/>
      <c r="BK23" s="49"/>
      <c r="BL23" s="49"/>
      <c r="BM23" s="49"/>
      <c r="BN23" s="47"/>
      <c r="BO23" s="49"/>
      <c r="BP23" s="49"/>
      <c r="BQ23" s="49"/>
      <c r="BR23" s="323"/>
      <c r="BS23" s="323"/>
      <c r="BT23" s="323"/>
      <c r="BU23" s="49"/>
      <c r="BV23" s="49"/>
      <c r="BW23" s="97"/>
      <c r="BX23" s="97"/>
      <c r="BY23" s="97"/>
      <c r="BZ23" s="97"/>
      <c r="CA23" s="49"/>
      <c r="CB23" s="49"/>
      <c r="CC23" s="49"/>
      <c r="CD23" s="49"/>
      <c r="CE23" s="49"/>
      <c r="CF23" s="49"/>
      <c r="CG23" s="49"/>
      <c r="CH23" s="49"/>
      <c r="CI23" s="97"/>
      <c r="CJ23" s="97"/>
      <c r="CK23" s="97"/>
      <c r="CL23" s="97"/>
      <c r="CM23" s="335"/>
      <c r="CN23" s="337"/>
      <c r="CO23" s="315" t="str">
        <f>IF(Формулы!R23&gt;V23,"22-?,Дата 14 - Прибыл из УФСИН; ","")&amp;IF(Формулы!Q23&gt;Y23,"25-?,Дата 13 - Выбыл в УФСИН;","")&amp;IF(YEAR(ДАННЫЕ!$F$1)=YEAR(ДАННЫЕ!B23),IF(AT23&gt;0,"","40-?, вявлен в текущем году! "),"")&amp;IF(YEAR($F$1)=YEAR(W23),IF(X23+Y23&gt;0,"","23-стоит, 24,25 - куда выбыл? "),"")&amp;IF(X23+Y23&gt;0,IF(YEAR($F$1)=YEAR(W23),"","24+25&gt;0? 23 - когда выбыл? "),"")&amp;IF(BA23&lt;BB23,"47&gt;=48; ","")&amp;IF(BA23&lt;BC23,"47&gt;=49; ","")&amp;IF(BA23&lt;BD23,"47&gt;=50; ","")&amp;IF(BE23&gt;0,IF(BF23&gt;0,IF(AU23&gt;AV23,"","41 и 42 - ? (51 и 52 &gt; 0);"),"51 &gt; 0 52 - ?;"),"")&amp;IF(AU23&gt;0,IF(AV23&gt;AU23,"41&gt;42;","")&amp;IF(BE23&gt;0,"","41&gt;0 51-?;"),"")&amp;IF(BF23&gt;0,IF(BE23&gt;0,"","52&gt;0 51-?;"),"")&amp;IF(AW23&gt;=AX23,"","43&gt;44;")&amp;IF(CA23&gt;0,IF(AW23&gt;0,"","71 &gt; 0 43-?;"),"")</f>
        <v/>
      </c>
    </row>
    <row r="24" spans="1:93" s="250" customFormat="1" ht="15" customHeight="1" x14ac:dyDescent="0.2">
      <c r="A24" s="45"/>
      <c r="B24" s="46"/>
      <c r="C24" s="121"/>
      <c r="D24" s="121"/>
      <c r="E24" s="336"/>
      <c r="F24" s="122"/>
      <c r="G24" s="46"/>
      <c r="H24" s="45"/>
      <c r="I24" s="45"/>
      <c r="J24" s="45"/>
      <c r="K24" s="45"/>
      <c r="L24" s="45"/>
      <c r="M24" s="46"/>
      <c r="N24" s="46"/>
      <c r="O24" s="48"/>
      <c r="P24" s="48"/>
      <c r="Q24" s="46"/>
      <c r="R24" s="48"/>
      <c r="S24" s="48"/>
      <c r="T24" s="48"/>
      <c r="U24" s="48"/>
      <c r="V24" s="48"/>
      <c r="W24" s="46"/>
      <c r="X24" s="48"/>
      <c r="Y24" s="48"/>
      <c r="Z24" s="157"/>
      <c r="AA24" s="47"/>
      <c r="AB24" s="97"/>
      <c r="AC24" s="49"/>
      <c r="AD24" s="49"/>
      <c r="AE24" s="49"/>
      <c r="AF24" s="49"/>
      <c r="AG24" s="49"/>
      <c r="AH24" s="47"/>
      <c r="AI24" s="47"/>
      <c r="AJ24" s="47"/>
      <c r="AK24" s="190"/>
      <c r="AL24" s="190"/>
      <c r="AM24" s="190"/>
      <c r="AN24" s="190"/>
      <c r="AO24" s="190"/>
      <c r="AP24" s="151"/>
      <c r="AQ24" s="322"/>
      <c r="AR24" s="322"/>
      <c r="AS24" s="322"/>
      <c r="AT24" s="47"/>
      <c r="AU24" s="47"/>
      <c r="AV24" s="47"/>
      <c r="AW24" s="47"/>
      <c r="AX24" s="322"/>
      <c r="AY24" s="98"/>
      <c r="AZ24" s="98"/>
      <c r="BA24" s="47"/>
      <c r="BB24" s="47"/>
      <c r="BC24" s="47"/>
      <c r="BD24" s="47"/>
      <c r="BE24" s="97"/>
      <c r="BF24" s="49"/>
      <c r="BG24" s="239"/>
      <c r="BH24" s="342"/>
      <c r="BI24" s="49"/>
      <c r="BJ24" s="49"/>
      <c r="BK24" s="49"/>
      <c r="BL24" s="49"/>
      <c r="BM24" s="49"/>
      <c r="BN24" s="47"/>
      <c r="BO24" s="49"/>
      <c r="BP24" s="49"/>
      <c r="BQ24" s="49"/>
      <c r="BR24" s="323"/>
      <c r="BS24" s="323"/>
      <c r="BT24" s="323"/>
      <c r="BU24" s="49"/>
      <c r="BV24" s="49"/>
      <c r="BW24" s="97"/>
      <c r="BX24" s="97"/>
      <c r="BY24" s="97"/>
      <c r="BZ24" s="97"/>
      <c r="CA24" s="49"/>
      <c r="CB24" s="49"/>
      <c r="CC24" s="49"/>
      <c r="CD24" s="49"/>
      <c r="CE24" s="49"/>
      <c r="CF24" s="49"/>
      <c r="CG24" s="49"/>
      <c r="CH24" s="49"/>
      <c r="CI24" s="97"/>
      <c r="CJ24" s="97"/>
      <c r="CK24" s="97"/>
      <c r="CL24" s="97"/>
      <c r="CM24" s="335"/>
      <c r="CN24" s="337"/>
      <c r="CO24" s="315" t="str">
        <f>IF(Формулы!R24&gt;V24,"22-?,Дата 14 - Прибыл из УФСИН; ","")&amp;IF(Формулы!Q24&gt;Y24,"25-?,Дата 13 - Выбыл в УФСИН;","")&amp;IF(YEAR(ДАННЫЕ!$F$1)=YEAR(ДАННЫЕ!B24),IF(AT24&gt;0,"","40-?, вявлен в текущем году! "),"")&amp;IF(YEAR($F$1)=YEAR(W24),IF(X24+Y24&gt;0,"","23-стоит, 24,25 - куда выбыл? "),"")&amp;IF(X24+Y24&gt;0,IF(YEAR($F$1)=YEAR(W24),"","24+25&gt;0? 23 - когда выбыл? "),"")&amp;IF(BA24&lt;BB24,"47&gt;=48; ","")&amp;IF(BA24&lt;BC24,"47&gt;=49; ","")&amp;IF(BA24&lt;BD24,"47&gt;=50; ","")&amp;IF(BE24&gt;0,IF(BF24&gt;0,IF(AU24&gt;AV24,"","41 и 42 - ? (51 и 52 &gt; 0);"),"51 &gt; 0 52 - ?;"),"")&amp;IF(AU24&gt;0,IF(AV24&gt;AU24,"41&gt;42;","")&amp;IF(BE24&gt;0,"","41&gt;0 51-?;"),"")&amp;IF(BF24&gt;0,IF(BE24&gt;0,"","52&gt;0 51-?;"),"")&amp;IF(AW24&gt;=AX24,"","43&gt;44;")&amp;IF(CA24&gt;0,IF(AW24&gt;0,"","71 &gt; 0 43-?;"),"")</f>
        <v/>
      </c>
    </row>
    <row r="25" spans="1:93" s="250" customFormat="1" ht="15" customHeight="1" x14ac:dyDescent="0.2">
      <c r="A25" s="45"/>
      <c r="B25" s="46"/>
      <c r="C25" s="121"/>
      <c r="D25" s="121"/>
      <c r="E25" s="336"/>
      <c r="F25" s="122"/>
      <c r="G25" s="46"/>
      <c r="H25" s="45"/>
      <c r="I25" s="45"/>
      <c r="J25" s="45"/>
      <c r="K25" s="45"/>
      <c r="L25" s="45"/>
      <c r="M25" s="46"/>
      <c r="N25" s="46"/>
      <c r="O25" s="48"/>
      <c r="P25" s="48"/>
      <c r="Q25" s="46"/>
      <c r="R25" s="48"/>
      <c r="S25" s="48"/>
      <c r="T25" s="48"/>
      <c r="U25" s="48"/>
      <c r="V25" s="48"/>
      <c r="W25" s="46"/>
      <c r="X25" s="48"/>
      <c r="Y25" s="48"/>
      <c r="Z25" s="157"/>
      <c r="AA25" s="47"/>
      <c r="AB25" s="97"/>
      <c r="AC25" s="49"/>
      <c r="AD25" s="49"/>
      <c r="AE25" s="49"/>
      <c r="AF25" s="49"/>
      <c r="AG25" s="49"/>
      <c r="AH25" s="47"/>
      <c r="AI25" s="47"/>
      <c r="AJ25" s="47"/>
      <c r="AK25" s="190"/>
      <c r="AL25" s="190"/>
      <c r="AM25" s="190"/>
      <c r="AN25" s="190"/>
      <c r="AO25" s="190"/>
      <c r="AP25" s="151"/>
      <c r="AQ25" s="322"/>
      <c r="AR25" s="322"/>
      <c r="AS25" s="322"/>
      <c r="AT25" s="47"/>
      <c r="AU25" s="47"/>
      <c r="AV25" s="47"/>
      <c r="AW25" s="47"/>
      <c r="AX25" s="322"/>
      <c r="AY25" s="98"/>
      <c r="AZ25" s="98"/>
      <c r="BA25" s="47"/>
      <c r="BB25" s="47"/>
      <c r="BC25" s="47"/>
      <c r="BD25" s="47"/>
      <c r="BE25" s="97"/>
      <c r="BF25" s="49"/>
      <c r="BG25" s="239"/>
      <c r="BH25" s="342"/>
      <c r="BI25" s="49"/>
      <c r="BJ25" s="49"/>
      <c r="BK25" s="49"/>
      <c r="BL25" s="49"/>
      <c r="BM25" s="49"/>
      <c r="BN25" s="47"/>
      <c r="BO25" s="49"/>
      <c r="BP25" s="49"/>
      <c r="BQ25" s="49"/>
      <c r="BR25" s="323"/>
      <c r="BS25" s="323"/>
      <c r="BT25" s="323"/>
      <c r="BU25" s="49"/>
      <c r="BV25" s="49"/>
      <c r="BW25" s="97"/>
      <c r="BX25" s="97"/>
      <c r="BY25" s="97"/>
      <c r="BZ25" s="97"/>
      <c r="CA25" s="49"/>
      <c r="CB25" s="49"/>
      <c r="CC25" s="49"/>
      <c r="CD25" s="49"/>
      <c r="CE25" s="49"/>
      <c r="CF25" s="49"/>
      <c r="CG25" s="49"/>
      <c r="CH25" s="49"/>
      <c r="CI25" s="97"/>
      <c r="CJ25" s="97"/>
      <c r="CK25" s="97"/>
      <c r="CL25" s="97"/>
      <c r="CM25" s="335"/>
      <c r="CN25" s="337"/>
      <c r="CO25" s="315" t="str">
        <f>IF(Формулы!R25&gt;V25,"22-?,Дата 14 - Прибыл из УФСИН; ","")&amp;IF(Формулы!Q25&gt;Y25,"25-?,Дата 13 - Выбыл в УФСИН;","")&amp;IF(YEAR(ДАННЫЕ!$F$1)=YEAR(ДАННЫЕ!B25),IF(AT25&gt;0,"","40-?, вявлен в текущем году! "),"")&amp;IF(YEAR($F$1)=YEAR(W25),IF(X25+Y25&gt;0,"","23-стоит, 24,25 - куда выбыл? "),"")&amp;IF(X25+Y25&gt;0,IF(YEAR($F$1)=YEAR(W25),"","24+25&gt;0? 23 - когда выбыл? "),"")&amp;IF(BA25&lt;BB25,"47&gt;=48; ","")&amp;IF(BA25&lt;BC25,"47&gt;=49; ","")&amp;IF(BA25&lt;BD25,"47&gt;=50; ","")&amp;IF(BE25&gt;0,IF(BF25&gt;0,IF(AU25&gt;AV25,"","41 и 42 - ? (51 и 52 &gt; 0);"),"51 &gt; 0 52 - ?;"),"")&amp;IF(AU25&gt;0,IF(AV25&gt;AU25,"41&gt;42;","")&amp;IF(BE25&gt;0,"","41&gt;0 51-?;"),"")&amp;IF(BF25&gt;0,IF(BE25&gt;0,"","52&gt;0 51-?;"),"")&amp;IF(AW25&gt;=AX25,"","43&gt;44;")&amp;IF(CA25&gt;0,IF(AW25&gt;0,"","71 &gt; 0 43-?;"),"")</f>
        <v/>
      </c>
    </row>
    <row r="26" spans="1:93" s="250" customFormat="1" ht="15" customHeight="1" x14ac:dyDescent="0.2">
      <c r="A26" s="45"/>
      <c r="B26" s="46"/>
      <c r="C26" s="121"/>
      <c r="D26" s="121"/>
      <c r="E26" s="336"/>
      <c r="F26" s="122"/>
      <c r="G26" s="46"/>
      <c r="H26" s="45"/>
      <c r="I26" s="45"/>
      <c r="J26" s="45"/>
      <c r="K26" s="45"/>
      <c r="L26" s="45"/>
      <c r="M26" s="46"/>
      <c r="N26" s="46"/>
      <c r="O26" s="48"/>
      <c r="P26" s="48"/>
      <c r="Q26" s="46"/>
      <c r="R26" s="48"/>
      <c r="S26" s="48"/>
      <c r="T26" s="48"/>
      <c r="U26" s="48"/>
      <c r="V26" s="48"/>
      <c r="W26" s="46"/>
      <c r="X26" s="48"/>
      <c r="Y26" s="48"/>
      <c r="Z26" s="157"/>
      <c r="AA26" s="47"/>
      <c r="AB26" s="97"/>
      <c r="AC26" s="49"/>
      <c r="AD26" s="49"/>
      <c r="AE26" s="49"/>
      <c r="AF26" s="49"/>
      <c r="AG26" s="49"/>
      <c r="AH26" s="47"/>
      <c r="AI26" s="47"/>
      <c r="AJ26" s="47"/>
      <c r="AK26" s="190"/>
      <c r="AL26" s="190"/>
      <c r="AM26" s="190"/>
      <c r="AN26" s="190"/>
      <c r="AO26" s="190"/>
      <c r="AP26" s="151"/>
      <c r="AQ26" s="322"/>
      <c r="AR26" s="322"/>
      <c r="AS26" s="322"/>
      <c r="AT26" s="47"/>
      <c r="AU26" s="47"/>
      <c r="AV26" s="47"/>
      <c r="AW26" s="47"/>
      <c r="AX26" s="322"/>
      <c r="AY26" s="98"/>
      <c r="AZ26" s="98"/>
      <c r="BA26" s="47"/>
      <c r="BB26" s="47"/>
      <c r="BC26" s="47"/>
      <c r="BD26" s="47"/>
      <c r="BE26" s="97"/>
      <c r="BF26" s="49"/>
      <c r="BG26" s="239"/>
      <c r="BH26" s="342"/>
      <c r="BI26" s="49"/>
      <c r="BJ26" s="49"/>
      <c r="BK26" s="49"/>
      <c r="BL26" s="49"/>
      <c r="BM26" s="49"/>
      <c r="BN26" s="47"/>
      <c r="BO26" s="49"/>
      <c r="BP26" s="49"/>
      <c r="BQ26" s="49"/>
      <c r="BR26" s="323"/>
      <c r="BS26" s="323"/>
      <c r="BT26" s="323"/>
      <c r="BU26" s="49"/>
      <c r="BV26" s="49"/>
      <c r="BW26" s="97"/>
      <c r="BX26" s="97"/>
      <c r="BY26" s="97"/>
      <c r="BZ26" s="97"/>
      <c r="CA26" s="49"/>
      <c r="CB26" s="49"/>
      <c r="CC26" s="49"/>
      <c r="CD26" s="49"/>
      <c r="CE26" s="49"/>
      <c r="CF26" s="49"/>
      <c r="CG26" s="49"/>
      <c r="CH26" s="49"/>
      <c r="CI26" s="97"/>
      <c r="CJ26" s="97"/>
      <c r="CK26" s="97"/>
      <c r="CL26" s="97"/>
      <c r="CM26" s="335"/>
      <c r="CN26" s="337"/>
      <c r="CO26" s="315" t="str">
        <f>IF(Формулы!R26&gt;V26,"22-?,Дата 14 - Прибыл из УФСИН; ","")&amp;IF(Формулы!Q26&gt;Y26,"25-?,Дата 13 - Выбыл в УФСИН;","")&amp;IF(YEAR(ДАННЫЕ!$F$1)=YEAR(ДАННЫЕ!B26),IF(AT26&gt;0,"","40-?, вявлен в текущем году! "),"")&amp;IF(YEAR($F$1)=YEAR(W26),IF(X26+Y26&gt;0,"","23-стоит, 24,25 - куда выбыл? "),"")&amp;IF(X26+Y26&gt;0,IF(YEAR($F$1)=YEAR(W26),"","24+25&gt;0? 23 - когда выбыл? "),"")&amp;IF(BA26&lt;BB26,"47&gt;=48; ","")&amp;IF(BA26&lt;BC26,"47&gt;=49; ","")&amp;IF(BA26&lt;BD26,"47&gt;=50; ","")&amp;IF(BE26&gt;0,IF(BF26&gt;0,IF(AU26&gt;AV26,"","41 и 42 - ? (51 и 52 &gt; 0);"),"51 &gt; 0 52 - ?;"),"")&amp;IF(AU26&gt;0,IF(AV26&gt;AU26,"41&gt;42;","")&amp;IF(BE26&gt;0,"","41&gt;0 51-?;"),"")&amp;IF(BF26&gt;0,IF(BE26&gt;0,"","52&gt;0 51-?;"),"")&amp;IF(AW26&gt;=AX26,"","43&gt;44;")&amp;IF(CA26&gt;0,IF(AW26&gt;0,"","71 &gt; 0 43-?;"),"")</f>
        <v/>
      </c>
    </row>
    <row r="27" spans="1:93" s="250" customFormat="1" ht="15" customHeight="1" x14ac:dyDescent="0.2">
      <c r="A27" s="45"/>
      <c r="B27" s="46"/>
      <c r="C27" s="121"/>
      <c r="D27" s="121"/>
      <c r="E27" s="336"/>
      <c r="F27" s="122"/>
      <c r="G27" s="46"/>
      <c r="H27" s="45"/>
      <c r="I27" s="45"/>
      <c r="J27" s="45"/>
      <c r="K27" s="45"/>
      <c r="L27" s="45"/>
      <c r="M27" s="46"/>
      <c r="N27" s="46"/>
      <c r="O27" s="48"/>
      <c r="P27" s="48"/>
      <c r="Q27" s="46"/>
      <c r="R27" s="48"/>
      <c r="S27" s="48"/>
      <c r="T27" s="48"/>
      <c r="U27" s="48"/>
      <c r="V27" s="48"/>
      <c r="W27" s="46"/>
      <c r="X27" s="48"/>
      <c r="Y27" s="48"/>
      <c r="Z27" s="157"/>
      <c r="AA27" s="47"/>
      <c r="AB27" s="97"/>
      <c r="AC27" s="49"/>
      <c r="AD27" s="49"/>
      <c r="AE27" s="49"/>
      <c r="AF27" s="49"/>
      <c r="AG27" s="49"/>
      <c r="AH27" s="47"/>
      <c r="AI27" s="47"/>
      <c r="AJ27" s="47"/>
      <c r="AK27" s="190"/>
      <c r="AL27" s="190"/>
      <c r="AM27" s="190"/>
      <c r="AN27" s="190"/>
      <c r="AO27" s="190"/>
      <c r="AP27" s="151"/>
      <c r="AQ27" s="322"/>
      <c r="AR27" s="322"/>
      <c r="AS27" s="322"/>
      <c r="AT27" s="47"/>
      <c r="AU27" s="47"/>
      <c r="AV27" s="47"/>
      <c r="AW27" s="47"/>
      <c r="AX27" s="322"/>
      <c r="AY27" s="98"/>
      <c r="AZ27" s="98"/>
      <c r="BA27" s="47"/>
      <c r="BB27" s="47"/>
      <c r="BC27" s="47"/>
      <c r="BD27" s="47"/>
      <c r="BE27" s="97"/>
      <c r="BF27" s="49"/>
      <c r="BG27" s="239"/>
      <c r="BH27" s="342"/>
      <c r="BI27" s="49"/>
      <c r="BJ27" s="49"/>
      <c r="BK27" s="49"/>
      <c r="BL27" s="49"/>
      <c r="BM27" s="49"/>
      <c r="BN27" s="47"/>
      <c r="BO27" s="49"/>
      <c r="BP27" s="49"/>
      <c r="BQ27" s="49"/>
      <c r="BR27" s="323"/>
      <c r="BS27" s="323"/>
      <c r="BT27" s="323"/>
      <c r="BU27" s="49"/>
      <c r="BV27" s="49"/>
      <c r="BW27" s="97"/>
      <c r="BX27" s="97"/>
      <c r="BY27" s="97"/>
      <c r="BZ27" s="97"/>
      <c r="CA27" s="49"/>
      <c r="CB27" s="49"/>
      <c r="CC27" s="49"/>
      <c r="CD27" s="49"/>
      <c r="CE27" s="49"/>
      <c r="CF27" s="49"/>
      <c r="CG27" s="49"/>
      <c r="CH27" s="49"/>
      <c r="CI27" s="97"/>
      <c r="CJ27" s="97"/>
      <c r="CK27" s="97"/>
      <c r="CL27" s="97"/>
      <c r="CM27" s="335"/>
      <c r="CN27" s="337"/>
      <c r="CO27" s="315" t="str">
        <f>IF(Формулы!R27&gt;V27,"22-?,Дата 14 - Прибыл из УФСИН; ","")&amp;IF(Формулы!Q27&gt;Y27,"25-?,Дата 13 - Выбыл в УФСИН;","")&amp;IF(YEAR(ДАННЫЕ!$F$1)=YEAR(ДАННЫЕ!B27),IF(AT27&gt;0,"","40-?, вявлен в текущем году! "),"")&amp;IF(YEAR($F$1)=YEAR(W27),IF(X27+Y27&gt;0,"","23-стоит, 24,25 - куда выбыл? "),"")&amp;IF(X27+Y27&gt;0,IF(YEAR($F$1)=YEAR(W27),"","24+25&gt;0? 23 - когда выбыл? "),"")&amp;IF(BA27&lt;BB27,"47&gt;=48; ","")&amp;IF(BA27&lt;BC27,"47&gt;=49; ","")&amp;IF(BA27&lt;BD27,"47&gt;=50; ","")&amp;IF(BE27&gt;0,IF(BF27&gt;0,IF(AU27&gt;AV27,"","41 и 42 - ? (51 и 52 &gt; 0);"),"51 &gt; 0 52 - ?;"),"")&amp;IF(AU27&gt;0,IF(AV27&gt;AU27,"41&gt;42;","")&amp;IF(BE27&gt;0,"","41&gt;0 51-?;"),"")&amp;IF(BF27&gt;0,IF(BE27&gt;0,"","52&gt;0 51-?;"),"")&amp;IF(AW27&gt;=AX27,"","43&gt;44;")&amp;IF(CA27&gt;0,IF(AW27&gt;0,"","71 &gt; 0 43-?;"),"")</f>
        <v/>
      </c>
    </row>
    <row r="28" spans="1:93" s="250" customFormat="1" ht="15" customHeight="1" x14ac:dyDescent="0.2">
      <c r="A28" s="45"/>
      <c r="B28" s="46"/>
      <c r="C28" s="121"/>
      <c r="D28" s="121"/>
      <c r="E28" s="336"/>
      <c r="F28" s="122"/>
      <c r="G28" s="46"/>
      <c r="H28" s="45"/>
      <c r="I28" s="45"/>
      <c r="J28" s="45"/>
      <c r="K28" s="45"/>
      <c r="L28" s="45"/>
      <c r="M28" s="46"/>
      <c r="N28" s="46"/>
      <c r="O28" s="48"/>
      <c r="P28" s="48"/>
      <c r="Q28" s="46"/>
      <c r="R28" s="48"/>
      <c r="S28" s="48"/>
      <c r="T28" s="48"/>
      <c r="U28" s="48"/>
      <c r="V28" s="48"/>
      <c r="W28" s="46"/>
      <c r="X28" s="48"/>
      <c r="Y28" s="48"/>
      <c r="Z28" s="157"/>
      <c r="AA28" s="47"/>
      <c r="AB28" s="97"/>
      <c r="AC28" s="49"/>
      <c r="AD28" s="49"/>
      <c r="AE28" s="49"/>
      <c r="AF28" s="49"/>
      <c r="AG28" s="49"/>
      <c r="AH28" s="47"/>
      <c r="AI28" s="47"/>
      <c r="AJ28" s="47"/>
      <c r="AK28" s="190"/>
      <c r="AL28" s="190"/>
      <c r="AM28" s="190"/>
      <c r="AN28" s="190"/>
      <c r="AO28" s="190"/>
      <c r="AP28" s="151"/>
      <c r="AQ28" s="322"/>
      <c r="AR28" s="322"/>
      <c r="AS28" s="322"/>
      <c r="AT28" s="47"/>
      <c r="AU28" s="47"/>
      <c r="AV28" s="47"/>
      <c r="AW28" s="47"/>
      <c r="AX28" s="322"/>
      <c r="AY28" s="98"/>
      <c r="AZ28" s="98"/>
      <c r="BA28" s="47"/>
      <c r="BB28" s="47"/>
      <c r="BC28" s="47"/>
      <c r="BD28" s="47"/>
      <c r="BE28" s="97"/>
      <c r="BF28" s="49"/>
      <c r="BG28" s="239"/>
      <c r="BH28" s="342"/>
      <c r="BI28" s="49"/>
      <c r="BJ28" s="49"/>
      <c r="BK28" s="49"/>
      <c r="BL28" s="49"/>
      <c r="BM28" s="49"/>
      <c r="BN28" s="47"/>
      <c r="BO28" s="49"/>
      <c r="BP28" s="49"/>
      <c r="BQ28" s="49"/>
      <c r="BR28" s="323"/>
      <c r="BS28" s="323"/>
      <c r="BT28" s="323"/>
      <c r="BU28" s="49"/>
      <c r="BV28" s="49"/>
      <c r="BW28" s="97"/>
      <c r="BX28" s="97"/>
      <c r="BY28" s="97"/>
      <c r="BZ28" s="97"/>
      <c r="CA28" s="49"/>
      <c r="CB28" s="49"/>
      <c r="CC28" s="49"/>
      <c r="CD28" s="49"/>
      <c r="CE28" s="49"/>
      <c r="CF28" s="49"/>
      <c r="CG28" s="49"/>
      <c r="CH28" s="49"/>
      <c r="CI28" s="97"/>
      <c r="CJ28" s="97"/>
      <c r="CK28" s="97"/>
      <c r="CL28" s="97"/>
      <c r="CM28" s="335"/>
      <c r="CN28" s="337"/>
      <c r="CO28" s="315" t="str">
        <f>IF(Формулы!R28&gt;V28,"22-?,Дата 14 - Прибыл из УФСИН; ","")&amp;IF(Формулы!Q28&gt;Y28,"25-?,Дата 13 - Выбыл в УФСИН;","")&amp;IF(YEAR(ДАННЫЕ!$F$1)=YEAR(ДАННЫЕ!B28),IF(AT28&gt;0,"","40-?, вявлен в текущем году! "),"")&amp;IF(YEAR($F$1)=YEAR(W28),IF(X28+Y28&gt;0,"","23-стоит, 24,25 - куда выбыл? "),"")&amp;IF(X28+Y28&gt;0,IF(YEAR($F$1)=YEAR(W28),"","24+25&gt;0? 23 - когда выбыл? "),"")&amp;IF(BA28&lt;BB28,"47&gt;=48; ","")&amp;IF(BA28&lt;BC28,"47&gt;=49; ","")&amp;IF(BA28&lt;BD28,"47&gt;=50; ","")&amp;IF(BE28&gt;0,IF(BF28&gt;0,IF(AU28&gt;AV28,"","41 и 42 - ? (51 и 52 &gt; 0);"),"51 &gt; 0 52 - ?;"),"")&amp;IF(AU28&gt;0,IF(AV28&gt;AU28,"41&gt;42;","")&amp;IF(BE28&gt;0,"","41&gt;0 51-?;"),"")&amp;IF(BF28&gt;0,IF(BE28&gt;0,"","52&gt;0 51-?;"),"")&amp;IF(AW28&gt;=AX28,"","43&gt;44;")&amp;IF(CA28&gt;0,IF(AW28&gt;0,"","71 &gt; 0 43-?;"),"")</f>
        <v/>
      </c>
    </row>
    <row r="29" spans="1:93" s="250" customFormat="1" ht="15" customHeight="1" x14ac:dyDescent="0.2">
      <c r="A29" s="45"/>
      <c r="B29" s="46"/>
      <c r="C29" s="121"/>
      <c r="D29" s="121"/>
      <c r="E29" s="336"/>
      <c r="F29" s="122"/>
      <c r="G29" s="46"/>
      <c r="H29" s="45"/>
      <c r="I29" s="45"/>
      <c r="J29" s="45"/>
      <c r="K29" s="45"/>
      <c r="L29" s="45"/>
      <c r="M29" s="46"/>
      <c r="N29" s="46"/>
      <c r="O29" s="48"/>
      <c r="P29" s="48"/>
      <c r="Q29" s="46"/>
      <c r="R29" s="48"/>
      <c r="S29" s="48"/>
      <c r="T29" s="48"/>
      <c r="U29" s="48"/>
      <c r="V29" s="48"/>
      <c r="W29" s="46"/>
      <c r="X29" s="48"/>
      <c r="Y29" s="48"/>
      <c r="Z29" s="157"/>
      <c r="AA29" s="47"/>
      <c r="AB29" s="97"/>
      <c r="AC29" s="49"/>
      <c r="AD29" s="49"/>
      <c r="AE29" s="49"/>
      <c r="AF29" s="49"/>
      <c r="AG29" s="49"/>
      <c r="AH29" s="47"/>
      <c r="AI29" s="47"/>
      <c r="AJ29" s="47"/>
      <c r="AK29" s="190"/>
      <c r="AL29" s="190"/>
      <c r="AM29" s="190"/>
      <c r="AN29" s="190"/>
      <c r="AO29" s="190"/>
      <c r="AP29" s="151"/>
      <c r="AQ29" s="322"/>
      <c r="AR29" s="322"/>
      <c r="AS29" s="322"/>
      <c r="AT29" s="47"/>
      <c r="AU29" s="47"/>
      <c r="AV29" s="47"/>
      <c r="AW29" s="47"/>
      <c r="AX29" s="322"/>
      <c r="AY29" s="98"/>
      <c r="AZ29" s="98"/>
      <c r="BA29" s="47"/>
      <c r="BB29" s="47"/>
      <c r="BC29" s="47"/>
      <c r="BD29" s="47"/>
      <c r="BE29" s="97"/>
      <c r="BF29" s="49"/>
      <c r="BG29" s="239"/>
      <c r="BH29" s="342"/>
      <c r="BI29" s="49"/>
      <c r="BJ29" s="49"/>
      <c r="BK29" s="49"/>
      <c r="BL29" s="49"/>
      <c r="BM29" s="49"/>
      <c r="BN29" s="47"/>
      <c r="BO29" s="49"/>
      <c r="BP29" s="49"/>
      <c r="BQ29" s="49"/>
      <c r="BR29" s="323"/>
      <c r="BS29" s="323"/>
      <c r="BT29" s="323"/>
      <c r="BU29" s="49"/>
      <c r="BV29" s="49"/>
      <c r="BW29" s="97"/>
      <c r="BX29" s="97"/>
      <c r="BY29" s="97"/>
      <c r="BZ29" s="97"/>
      <c r="CA29" s="49"/>
      <c r="CB29" s="49"/>
      <c r="CC29" s="49"/>
      <c r="CD29" s="49"/>
      <c r="CE29" s="49"/>
      <c r="CF29" s="49"/>
      <c r="CG29" s="49"/>
      <c r="CH29" s="49"/>
      <c r="CI29" s="97"/>
      <c r="CJ29" s="97"/>
      <c r="CK29" s="97"/>
      <c r="CL29" s="97"/>
      <c r="CM29" s="335"/>
      <c r="CN29" s="337"/>
      <c r="CO29" s="315" t="str">
        <f>IF(Формулы!R29&gt;V29,"22-?,Дата 14 - Прибыл из УФСИН; ","")&amp;IF(Формулы!Q29&gt;Y29,"25-?,Дата 13 - Выбыл в УФСИН;","")&amp;IF(YEAR(ДАННЫЕ!$F$1)=YEAR(ДАННЫЕ!B29),IF(AT29&gt;0,"","40-?, вявлен в текущем году! "),"")&amp;IF(YEAR($F$1)=YEAR(W29),IF(X29+Y29&gt;0,"","23-стоит, 24,25 - куда выбыл? "),"")&amp;IF(X29+Y29&gt;0,IF(YEAR($F$1)=YEAR(W29),"","24+25&gt;0? 23 - когда выбыл? "),"")&amp;IF(BA29&lt;BB29,"47&gt;=48; ","")&amp;IF(BA29&lt;BC29,"47&gt;=49; ","")&amp;IF(BA29&lt;BD29,"47&gt;=50; ","")&amp;IF(BE29&gt;0,IF(BF29&gt;0,IF(AU29&gt;AV29,"","41 и 42 - ? (51 и 52 &gt; 0);"),"51 &gt; 0 52 - ?;"),"")&amp;IF(AU29&gt;0,IF(AV29&gt;AU29,"41&gt;42;","")&amp;IF(BE29&gt;0,"","41&gt;0 51-?;"),"")&amp;IF(BF29&gt;0,IF(BE29&gt;0,"","52&gt;0 51-?;"),"")&amp;IF(AW29&gt;=AX29,"","43&gt;44;")&amp;IF(CA29&gt;0,IF(AW29&gt;0,"","71 &gt; 0 43-?;"),"")</f>
        <v/>
      </c>
    </row>
    <row r="30" spans="1:93" s="250" customFormat="1" ht="15" customHeight="1" x14ac:dyDescent="0.2">
      <c r="A30" s="45"/>
      <c r="B30" s="46"/>
      <c r="C30" s="121"/>
      <c r="D30" s="121"/>
      <c r="E30" s="336"/>
      <c r="F30" s="122"/>
      <c r="G30" s="46"/>
      <c r="H30" s="45"/>
      <c r="I30" s="45"/>
      <c r="J30" s="45"/>
      <c r="K30" s="45"/>
      <c r="L30" s="45"/>
      <c r="M30" s="46"/>
      <c r="N30" s="46"/>
      <c r="O30" s="48"/>
      <c r="P30" s="48"/>
      <c r="Q30" s="46"/>
      <c r="R30" s="48"/>
      <c r="S30" s="48"/>
      <c r="T30" s="48"/>
      <c r="U30" s="48"/>
      <c r="V30" s="48"/>
      <c r="W30" s="46"/>
      <c r="X30" s="48"/>
      <c r="Y30" s="48"/>
      <c r="Z30" s="157"/>
      <c r="AA30" s="47"/>
      <c r="AB30" s="97"/>
      <c r="AC30" s="49"/>
      <c r="AD30" s="49"/>
      <c r="AE30" s="49"/>
      <c r="AF30" s="49"/>
      <c r="AG30" s="49"/>
      <c r="AH30" s="47"/>
      <c r="AI30" s="47"/>
      <c r="AJ30" s="47"/>
      <c r="AK30" s="190"/>
      <c r="AL30" s="190"/>
      <c r="AM30" s="190"/>
      <c r="AN30" s="190"/>
      <c r="AO30" s="190"/>
      <c r="AP30" s="151"/>
      <c r="AQ30" s="322"/>
      <c r="AR30" s="322"/>
      <c r="AS30" s="322"/>
      <c r="AT30" s="47"/>
      <c r="AU30" s="47"/>
      <c r="AV30" s="47"/>
      <c r="AW30" s="47"/>
      <c r="AX30" s="322"/>
      <c r="AY30" s="98"/>
      <c r="AZ30" s="98"/>
      <c r="BA30" s="47"/>
      <c r="BB30" s="47"/>
      <c r="BC30" s="47"/>
      <c r="BD30" s="47"/>
      <c r="BE30" s="97"/>
      <c r="BF30" s="49"/>
      <c r="BG30" s="239"/>
      <c r="BH30" s="342"/>
      <c r="BI30" s="49"/>
      <c r="BJ30" s="49"/>
      <c r="BK30" s="49"/>
      <c r="BL30" s="49"/>
      <c r="BM30" s="49"/>
      <c r="BN30" s="47"/>
      <c r="BO30" s="49"/>
      <c r="BP30" s="49"/>
      <c r="BQ30" s="49"/>
      <c r="BR30" s="323"/>
      <c r="BS30" s="323"/>
      <c r="BT30" s="323"/>
      <c r="BU30" s="49"/>
      <c r="BV30" s="49"/>
      <c r="BW30" s="97"/>
      <c r="BX30" s="97"/>
      <c r="BY30" s="97"/>
      <c r="BZ30" s="97"/>
      <c r="CA30" s="49"/>
      <c r="CB30" s="49"/>
      <c r="CC30" s="49"/>
      <c r="CD30" s="49"/>
      <c r="CE30" s="49"/>
      <c r="CF30" s="49"/>
      <c r="CG30" s="49"/>
      <c r="CH30" s="49"/>
      <c r="CI30" s="97"/>
      <c r="CJ30" s="97"/>
      <c r="CK30" s="97"/>
      <c r="CL30" s="97"/>
      <c r="CM30" s="335"/>
      <c r="CN30" s="337"/>
      <c r="CO30" s="315" t="str">
        <f>IF(Формулы!R30&gt;V30,"22-?,Дата 14 - Прибыл из УФСИН; ","")&amp;IF(Формулы!Q30&gt;Y30,"25-?,Дата 13 - Выбыл в УФСИН;","")&amp;IF(YEAR(ДАННЫЕ!$F$1)=YEAR(ДАННЫЕ!B30),IF(AT30&gt;0,"","40-?, вявлен в текущем году! "),"")&amp;IF(YEAR($F$1)=YEAR(W30),IF(X30+Y30&gt;0,"","23-стоит, 24,25 - куда выбыл? "),"")&amp;IF(X30+Y30&gt;0,IF(YEAR($F$1)=YEAR(W30),"","24+25&gt;0? 23 - когда выбыл? "),"")&amp;IF(BA30&lt;BB30,"47&gt;=48; ","")&amp;IF(BA30&lt;BC30,"47&gt;=49; ","")&amp;IF(BA30&lt;BD30,"47&gt;=50; ","")&amp;IF(BE30&gt;0,IF(BF30&gt;0,IF(AU30&gt;AV30,"","41 и 42 - ? (51 и 52 &gt; 0);"),"51 &gt; 0 52 - ?;"),"")&amp;IF(AU30&gt;0,IF(AV30&gt;AU30,"41&gt;42;","")&amp;IF(BE30&gt;0,"","41&gt;0 51-?;"),"")&amp;IF(BF30&gt;0,IF(BE30&gt;0,"","52&gt;0 51-?;"),"")&amp;IF(AW30&gt;=AX30,"","43&gt;44;")&amp;IF(CA30&gt;0,IF(AW30&gt;0,"","71 &gt; 0 43-?;"),"")</f>
        <v/>
      </c>
    </row>
    <row r="31" spans="1:93" s="250" customFormat="1" ht="15" customHeight="1" x14ac:dyDescent="0.2">
      <c r="A31" s="45"/>
      <c r="B31" s="46"/>
      <c r="C31" s="121"/>
      <c r="D31" s="121"/>
      <c r="E31" s="336"/>
      <c r="F31" s="122"/>
      <c r="G31" s="46"/>
      <c r="H31" s="45"/>
      <c r="I31" s="45"/>
      <c r="J31" s="45"/>
      <c r="K31" s="45"/>
      <c r="L31" s="45"/>
      <c r="M31" s="46"/>
      <c r="N31" s="46"/>
      <c r="O31" s="48"/>
      <c r="P31" s="48"/>
      <c r="Q31" s="46"/>
      <c r="R31" s="48"/>
      <c r="S31" s="48"/>
      <c r="T31" s="48"/>
      <c r="U31" s="48"/>
      <c r="V31" s="48"/>
      <c r="W31" s="46"/>
      <c r="X31" s="48"/>
      <c r="Y31" s="48"/>
      <c r="Z31" s="157"/>
      <c r="AA31" s="47"/>
      <c r="AB31" s="97"/>
      <c r="AC31" s="49"/>
      <c r="AD31" s="49"/>
      <c r="AE31" s="49"/>
      <c r="AF31" s="49"/>
      <c r="AG31" s="49"/>
      <c r="AH31" s="47"/>
      <c r="AI31" s="47"/>
      <c r="AJ31" s="47"/>
      <c r="AK31" s="190"/>
      <c r="AL31" s="190"/>
      <c r="AM31" s="190"/>
      <c r="AN31" s="190"/>
      <c r="AO31" s="190"/>
      <c r="AP31" s="151"/>
      <c r="AQ31" s="322"/>
      <c r="AR31" s="322"/>
      <c r="AS31" s="322"/>
      <c r="AT31" s="47"/>
      <c r="AU31" s="47"/>
      <c r="AV31" s="47"/>
      <c r="AW31" s="47"/>
      <c r="AX31" s="322"/>
      <c r="AY31" s="98"/>
      <c r="AZ31" s="98"/>
      <c r="BA31" s="47"/>
      <c r="BB31" s="47"/>
      <c r="BC31" s="47"/>
      <c r="BD31" s="47"/>
      <c r="BE31" s="97"/>
      <c r="BF31" s="49"/>
      <c r="BG31" s="239"/>
      <c r="BH31" s="342"/>
      <c r="BI31" s="49"/>
      <c r="BJ31" s="49"/>
      <c r="BK31" s="49"/>
      <c r="BL31" s="49"/>
      <c r="BM31" s="49"/>
      <c r="BN31" s="47"/>
      <c r="BO31" s="49"/>
      <c r="BP31" s="49"/>
      <c r="BQ31" s="49"/>
      <c r="BR31" s="323"/>
      <c r="BS31" s="323"/>
      <c r="BT31" s="323"/>
      <c r="BU31" s="49"/>
      <c r="BV31" s="49"/>
      <c r="BW31" s="97"/>
      <c r="BX31" s="97"/>
      <c r="BY31" s="97"/>
      <c r="BZ31" s="97"/>
      <c r="CA31" s="49"/>
      <c r="CB31" s="49"/>
      <c r="CC31" s="49"/>
      <c r="CD31" s="49"/>
      <c r="CE31" s="49"/>
      <c r="CF31" s="49"/>
      <c r="CG31" s="49"/>
      <c r="CH31" s="49"/>
      <c r="CI31" s="97"/>
      <c r="CJ31" s="97"/>
      <c r="CK31" s="97"/>
      <c r="CL31" s="97"/>
      <c r="CM31" s="335"/>
      <c r="CN31" s="337"/>
      <c r="CO31" s="315" t="str">
        <f>IF(Формулы!R31&gt;V31,"22-?,Дата 14 - Прибыл из УФСИН; ","")&amp;IF(Формулы!Q31&gt;Y31,"25-?,Дата 13 - Выбыл в УФСИН;","")&amp;IF(YEAR(ДАННЫЕ!$F$1)=YEAR(ДАННЫЕ!B31),IF(AT31&gt;0,"","40-?, вявлен в текущем году! "),"")&amp;IF(YEAR($F$1)=YEAR(W31),IF(X31+Y31&gt;0,"","23-стоит, 24,25 - куда выбыл? "),"")&amp;IF(X31+Y31&gt;0,IF(YEAR($F$1)=YEAR(W31),"","24+25&gt;0? 23 - когда выбыл? "),"")&amp;IF(BA31&lt;BB31,"47&gt;=48; ","")&amp;IF(BA31&lt;BC31,"47&gt;=49; ","")&amp;IF(BA31&lt;BD31,"47&gt;=50; ","")&amp;IF(BE31&gt;0,IF(BF31&gt;0,IF(AU31&gt;AV31,"","41 и 42 - ? (51 и 52 &gt; 0);"),"51 &gt; 0 52 - ?;"),"")&amp;IF(AU31&gt;0,IF(AV31&gt;AU31,"41&gt;42;","")&amp;IF(BE31&gt;0,"","41&gt;0 51-?;"),"")&amp;IF(BF31&gt;0,IF(BE31&gt;0,"","52&gt;0 51-?;"),"")&amp;IF(AW31&gt;=AX31,"","43&gt;44;")&amp;IF(CA31&gt;0,IF(AW31&gt;0,"","71 &gt; 0 43-?;"),"")</f>
        <v/>
      </c>
    </row>
    <row r="32" spans="1:93" s="250" customFormat="1" ht="15" customHeight="1" x14ac:dyDescent="0.2">
      <c r="A32" s="45"/>
      <c r="B32" s="46"/>
      <c r="C32" s="121"/>
      <c r="D32" s="121"/>
      <c r="E32" s="336"/>
      <c r="F32" s="122"/>
      <c r="G32" s="46"/>
      <c r="H32" s="45"/>
      <c r="I32" s="45"/>
      <c r="J32" s="45"/>
      <c r="K32" s="45"/>
      <c r="L32" s="45"/>
      <c r="M32" s="46"/>
      <c r="N32" s="46"/>
      <c r="O32" s="48"/>
      <c r="P32" s="48"/>
      <c r="Q32" s="46"/>
      <c r="R32" s="48"/>
      <c r="S32" s="48"/>
      <c r="T32" s="48"/>
      <c r="U32" s="48"/>
      <c r="V32" s="48"/>
      <c r="W32" s="46"/>
      <c r="X32" s="48"/>
      <c r="Y32" s="48"/>
      <c r="Z32" s="157"/>
      <c r="AA32" s="47"/>
      <c r="AB32" s="97"/>
      <c r="AC32" s="49"/>
      <c r="AD32" s="49"/>
      <c r="AE32" s="49"/>
      <c r="AF32" s="49"/>
      <c r="AG32" s="49"/>
      <c r="AH32" s="47"/>
      <c r="AI32" s="47"/>
      <c r="AJ32" s="47"/>
      <c r="AK32" s="190"/>
      <c r="AL32" s="190"/>
      <c r="AM32" s="190"/>
      <c r="AN32" s="190"/>
      <c r="AO32" s="190"/>
      <c r="AP32" s="151"/>
      <c r="AQ32" s="322"/>
      <c r="AR32" s="322"/>
      <c r="AS32" s="322"/>
      <c r="AT32" s="47"/>
      <c r="AU32" s="47"/>
      <c r="AV32" s="47"/>
      <c r="AW32" s="47"/>
      <c r="AX32" s="322"/>
      <c r="AY32" s="98"/>
      <c r="AZ32" s="98"/>
      <c r="BA32" s="47"/>
      <c r="BB32" s="47"/>
      <c r="BC32" s="47"/>
      <c r="BD32" s="47"/>
      <c r="BE32" s="97"/>
      <c r="BF32" s="49"/>
      <c r="BG32" s="239"/>
      <c r="BH32" s="342"/>
      <c r="BI32" s="49"/>
      <c r="BJ32" s="49"/>
      <c r="BK32" s="49"/>
      <c r="BL32" s="49"/>
      <c r="BM32" s="49"/>
      <c r="BN32" s="47"/>
      <c r="BO32" s="49"/>
      <c r="BP32" s="49"/>
      <c r="BQ32" s="49"/>
      <c r="BR32" s="323"/>
      <c r="BS32" s="323"/>
      <c r="BT32" s="323"/>
      <c r="BU32" s="49"/>
      <c r="BV32" s="49"/>
      <c r="BW32" s="97"/>
      <c r="BX32" s="97"/>
      <c r="BY32" s="97"/>
      <c r="BZ32" s="97"/>
      <c r="CA32" s="49"/>
      <c r="CB32" s="49"/>
      <c r="CC32" s="49"/>
      <c r="CD32" s="49"/>
      <c r="CE32" s="49"/>
      <c r="CF32" s="49"/>
      <c r="CG32" s="49"/>
      <c r="CH32" s="49"/>
      <c r="CI32" s="97"/>
      <c r="CJ32" s="97"/>
      <c r="CK32" s="97"/>
      <c r="CL32" s="97"/>
      <c r="CM32" s="335"/>
      <c r="CN32" s="337"/>
      <c r="CO32" s="315" t="str">
        <f>IF(Формулы!R32&gt;V32,"22-?,Дата 14 - Прибыл из УФСИН; ","")&amp;IF(Формулы!Q32&gt;Y32,"25-?,Дата 13 - Выбыл в УФСИН;","")&amp;IF(YEAR(ДАННЫЕ!$F$1)=YEAR(ДАННЫЕ!B32),IF(AT32&gt;0,"","40-?, вявлен в текущем году! "),"")&amp;IF(YEAR($F$1)=YEAR(W32),IF(X32+Y32&gt;0,"","23-стоит, 24,25 - куда выбыл? "),"")&amp;IF(X32+Y32&gt;0,IF(YEAR($F$1)=YEAR(W32),"","24+25&gt;0? 23 - когда выбыл? "),"")&amp;IF(BA32&lt;BB32,"47&gt;=48; ","")&amp;IF(BA32&lt;BC32,"47&gt;=49; ","")&amp;IF(BA32&lt;BD32,"47&gt;=50; ","")&amp;IF(BE32&gt;0,IF(BF32&gt;0,IF(AU32&gt;AV32,"","41 и 42 - ? (51 и 52 &gt; 0);"),"51 &gt; 0 52 - ?;"),"")&amp;IF(AU32&gt;0,IF(AV32&gt;AU32,"41&gt;42;","")&amp;IF(BE32&gt;0,"","41&gt;0 51-?;"),"")&amp;IF(BF32&gt;0,IF(BE32&gt;0,"","52&gt;0 51-?;"),"")&amp;IF(AW32&gt;=AX32,"","43&gt;44;")&amp;IF(CA32&gt;0,IF(AW32&gt;0,"","71 &gt; 0 43-?;"),"")</f>
        <v/>
      </c>
    </row>
    <row r="33" spans="1:93" s="250" customFormat="1" ht="15" customHeight="1" x14ac:dyDescent="0.2">
      <c r="A33" s="45"/>
      <c r="B33" s="46"/>
      <c r="C33" s="121"/>
      <c r="D33" s="121"/>
      <c r="E33" s="336"/>
      <c r="F33" s="122"/>
      <c r="G33" s="46"/>
      <c r="H33" s="45"/>
      <c r="I33" s="45"/>
      <c r="J33" s="45"/>
      <c r="K33" s="45"/>
      <c r="L33" s="45"/>
      <c r="M33" s="46"/>
      <c r="N33" s="46"/>
      <c r="O33" s="48"/>
      <c r="P33" s="48"/>
      <c r="Q33" s="46"/>
      <c r="R33" s="48"/>
      <c r="S33" s="48"/>
      <c r="T33" s="48"/>
      <c r="U33" s="48"/>
      <c r="V33" s="48"/>
      <c r="W33" s="46"/>
      <c r="X33" s="48"/>
      <c r="Y33" s="48"/>
      <c r="Z33" s="157"/>
      <c r="AA33" s="47"/>
      <c r="AB33" s="97"/>
      <c r="AC33" s="49"/>
      <c r="AD33" s="49"/>
      <c r="AE33" s="49"/>
      <c r="AF33" s="49"/>
      <c r="AG33" s="49"/>
      <c r="AH33" s="47"/>
      <c r="AI33" s="47"/>
      <c r="AJ33" s="47"/>
      <c r="AK33" s="190"/>
      <c r="AL33" s="190"/>
      <c r="AM33" s="190"/>
      <c r="AN33" s="190"/>
      <c r="AO33" s="190"/>
      <c r="AP33" s="151"/>
      <c r="AQ33" s="322"/>
      <c r="AR33" s="322"/>
      <c r="AS33" s="322"/>
      <c r="AT33" s="47"/>
      <c r="AU33" s="47"/>
      <c r="AV33" s="47"/>
      <c r="AW33" s="47"/>
      <c r="AX33" s="322"/>
      <c r="AY33" s="98"/>
      <c r="AZ33" s="98"/>
      <c r="BA33" s="47"/>
      <c r="BB33" s="47"/>
      <c r="BC33" s="47"/>
      <c r="BD33" s="47"/>
      <c r="BE33" s="97"/>
      <c r="BF33" s="49"/>
      <c r="BG33" s="239"/>
      <c r="BH33" s="342"/>
      <c r="BI33" s="49"/>
      <c r="BJ33" s="49"/>
      <c r="BK33" s="49"/>
      <c r="BL33" s="49"/>
      <c r="BM33" s="49"/>
      <c r="BN33" s="47"/>
      <c r="BO33" s="49"/>
      <c r="BP33" s="49"/>
      <c r="BQ33" s="49"/>
      <c r="BR33" s="323"/>
      <c r="BS33" s="323"/>
      <c r="BT33" s="323"/>
      <c r="BU33" s="49"/>
      <c r="BV33" s="49"/>
      <c r="BW33" s="97"/>
      <c r="BX33" s="97"/>
      <c r="BY33" s="97"/>
      <c r="BZ33" s="97"/>
      <c r="CA33" s="49"/>
      <c r="CB33" s="49"/>
      <c r="CC33" s="49"/>
      <c r="CD33" s="49"/>
      <c r="CE33" s="49"/>
      <c r="CF33" s="49"/>
      <c r="CG33" s="49"/>
      <c r="CH33" s="49"/>
      <c r="CI33" s="97"/>
      <c r="CJ33" s="97"/>
      <c r="CK33" s="97"/>
      <c r="CL33" s="97"/>
      <c r="CM33" s="335"/>
      <c r="CN33" s="337"/>
      <c r="CO33" s="315" t="str">
        <f>IF(Формулы!R33&gt;V33,"22-?,Дата 14 - Прибыл из УФСИН; ","")&amp;IF(Формулы!Q33&gt;Y33,"25-?,Дата 13 - Выбыл в УФСИН;","")&amp;IF(YEAR(ДАННЫЕ!$F$1)=YEAR(ДАННЫЕ!B33),IF(AT33&gt;0,"","40-?, вявлен в текущем году! "),"")&amp;IF(YEAR($F$1)=YEAR(W33),IF(X33+Y33&gt;0,"","23-стоит, 24,25 - куда выбыл? "),"")&amp;IF(X33+Y33&gt;0,IF(YEAR($F$1)=YEAR(W33),"","24+25&gt;0? 23 - когда выбыл? "),"")&amp;IF(BA33&lt;BB33,"47&gt;=48; ","")&amp;IF(BA33&lt;BC33,"47&gt;=49; ","")&amp;IF(BA33&lt;BD33,"47&gt;=50; ","")&amp;IF(BE33&gt;0,IF(BF33&gt;0,IF(AU33&gt;AV33,"","41 и 42 - ? (51 и 52 &gt; 0);"),"51 &gt; 0 52 - ?;"),"")&amp;IF(AU33&gt;0,IF(AV33&gt;AU33,"41&gt;42;","")&amp;IF(BE33&gt;0,"","41&gt;0 51-?;"),"")&amp;IF(BF33&gt;0,IF(BE33&gt;0,"","52&gt;0 51-?;"),"")&amp;IF(AW33&gt;=AX33,"","43&gt;44;")&amp;IF(CA33&gt;0,IF(AW33&gt;0,"","71 &gt; 0 43-?;"),"")</f>
        <v/>
      </c>
    </row>
    <row r="34" spans="1:93" s="250" customFormat="1" ht="15" customHeight="1" x14ac:dyDescent="0.2">
      <c r="A34" s="45"/>
      <c r="B34" s="46"/>
      <c r="C34" s="121"/>
      <c r="D34" s="121"/>
      <c r="E34" s="336"/>
      <c r="F34" s="122"/>
      <c r="G34" s="46"/>
      <c r="H34" s="45"/>
      <c r="I34" s="45"/>
      <c r="J34" s="45"/>
      <c r="K34" s="45"/>
      <c r="L34" s="45"/>
      <c r="M34" s="46"/>
      <c r="N34" s="46"/>
      <c r="O34" s="48"/>
      <c r="P34" s="48"/>
      <c r="Q34" s="46"/>
      <c r="R34" s="48"/>
      <c r="S34" s="48"/>
      <c r="T34" s="48"/>
      <c r="U34" s="48"/>
      <c r="V34" s="48"/>
      <c r="W34" s="46"/>
      <c r="X34" s="48"/>
      <c r="Y34" s="48"/>
      <c r="Z34" s="157"/>
      <c r="AA34" s="47"/>
      <c r="AB34" s="97"/>
      <c r="AC34" s="49"/>
      <c r="AD34" s="49"/>
      <c r="AE34" s="49"/>
      <c r="AF34" s="49"/>
      <c r="AG34" s="49"/>
      <c r="AH34" s="47"/>
      <c r="AI34" s="47"/>
      <c r="AJ34" s="47"/>
      <c r="AK34" s="190"/>
      <c r="AL34" s="190"/>
      <c r="AM34" s="190"/>
      <c r="AN34" s="190"/>
      <c r="AO34" s="190"/>
      <c r="AP34" s="151"/>
      <c r="AQ34" s="322"/>
      <c r="AR34" s="322"/>
      <c r="AS34" s="322"/>
      <c r="AT34" s="47"/>
      <c r="AU34" s="47"/>
      <c r="AV34" s="47"/>
      <c r="AW34" s="47"/>
      <c r="AX34" s="322"/>
      <c r="AY34" s="98"/>
      <c r="AZ34" s="98"/>
      <c r="BA34" s="47"/>
      <c r="BB34" s="47"/>
      <c r="BC34" s="47"/>
      <c r="BD34" s="47"/>
      <c r="BE34" s="97"/>
      <c r="BF34" s="49"/>
      <c r="BG34" s="239"/>
      <c r="BH34" s="342"/>
      <c r="BI34" s="49"/>
      <c r="BJ34" s="49"/>
      <c r="BK34" s="49"/>
      <c r="BL34" s="49"/>
      <c r="BM34" s="49"/>
      <c r="BN34" s="47"/>
      <c r="BO34" s="49"/>
      <c r="BP34" s="49"/>
      <c r="BQ34" s="49"/>
      <c r="BR34" s="323"/>
      <c r="BS34" s="323"/>
      <c r="BT34" s="323"/>
      <c r="BU34" s="49"/>
      <c r="BV34" s="49"/>
      <c r="BW34" s="97"/>
      <c r="BX34" s="97"/>
      <c r="BY34" s="97"/>
      <c r="BZ34" s="97"/>
      <c r="CA34" s="49"/>
      <c r="CB34" s="49"/>
      <c r="CC34" s="49"/>
      <c r="CD34" s="49"/>
      <c r="CE34" s="49"/>
      <c r="CF34" s="49"/>
      <c r="CG34" s="49"/>
      <c r="CH34" s="49"/>
      <c r="CI34" s="97"/>
      <c r="CJ34" s="97"/>
      <c r="CK34" s="97"/>
      <c r="CL34" s="97"/>
      <c r="CM34" s="335"/>
      <c r="CN34" s="337"/>
      <c r="CO34" s="315" t="str">
        <f>IF(Формулы!R34&gt;V34,"22-?,Дата 14 - Прибыл из УФСИН; ","")&amp;IF(Формулы!Q34&gt;Y34,"25-?,Дата 13 - Выбыл в УФСИН;","")&amp;IF(YEAR(ДАННЫЕ!$F$1)=YEAR(ДАННЫЕ!B34),IF(AT34&gt;0,"","40-?, вявлен в текущем году! "),"")&amp;IF(YEAR($F$1)=YEAR(W34),IF(X34+Y34&gt;0,"","23-стоит, 24,25 - куда выбыл? "),"")&amp;IF(X34+Y34&gt;0,IF(YEAR($F$1)=YEAR(W34),"","24+25&gt;0? 23 - когда выбыл? "),"")&amp;IF(BA34&lt;BB34,"47&gt;=48; ","")&amp;IF(BA34&lt;BC34,"47&gt;=49; ","")&amp;IF(BA34&lt;BD34,"47&gt;=50; ","")&amp;IF(BE34&gt;0,IF(BF34&gt;0,IF(AU34&gt;AV34,"","41 и 42 - ? (51 и 52 &gt; 0);"),"51 &gt; 0 52 - ?;"),"")&amp;IF(AU34&gt;0,IF(AV34&gt;AU34,"41&gt;42;","")&amp;IF(BE34&gt;0,"","41&gt;0 51-?;"),"")&amp;IF(BF34&gt;0,IF(BE34&gt;0,"","52&gt;0 51-?;"),"")&amp;IF(AW34&gt;=AX34,"","43&gt;44;")&amp;IF(CA34&gt;0,IF(AW34&gt;0,"","71 &gt; 0 43-?;"),"")</f>
        <v/>
      </c>
    </row>
    <row r="35" spans="1:93" s="250" customFormat="1" ht="15" customHeight="1" x14ac:dyDescent="0.2">
      <c r="A35" s="45"/>
      <c r="B35" s="46"/>
      <c r="C35" s="121"/>
      <c r="D35" s="121"/>
      <c r="E35" s="336"/>
      <c r="F35" s="122"/>
      <c r="G35" s="46"/>
      <c r="H35" s="45"/>
      <c r="I35" s="45"/>
      <c r="J35" s="45"/>
      <c r="K35" s="45"/>
      <c r="L35" s="45"/>
      <c r="M35" s="46"/>
      <c r="N35" s="46"/>
      <c r="O35" s="48"/>
      <c r="P35" s="48"/>
      <c r="Q35" s="46"/>
      <c r="R35" s="48"/>
      <c r="S35" s="48"/>
      <c r="T35" s="48"/>
      <c r="U35" s="48"/>
      <c r="V35" s="48"/>
      <c r="W35" s="46"/>
      <c r="X35" s="48"/>
      <c r="Y35" s="48"/>
      <c r="Z35" s="157"/>
      <c r="AA35" s="47"/>
      <c r="AB35" s="97"/>
      <c r="AC35" s="49"/>
      <c r="AD35" s="49"/>
      <c r="AE35" s="49"/>
      <c r="AF35" s="49"/>
      <c r="AG35" s="49"/>
      <c r="AH35" s="47"/>
      <c r="AI35" s="47"/>
      <c r="AJ35" s="47"/>
      <c r="AK35" s="190"/>
      <c r="AL35" s="190"/>
      <c r="AM35" s="190"/>
      <c r="AN35" s="190"/>
      <c r="AO35" s="190"/>
      <c r="AP35" s="151"/>
      <c r="AQ35" s="322"/>
      <c r="AR35" s="322"/>
      <c r="AS35" s="322"/>
      <c r="AT35" s="47"/>
      <c r="AU35" s="47"/>
      <c r="AV35" s="47"/>
      <c r="AW35" s="47"/>
      <c r="AX35" s="322"/>
      <c r="AY35" s="98"/>
      <c r="AZ35" s="98"/>
      <c r="BA35" s="47"/>
      <c r="BB35" s="47"/>
      <c r="BC35" s="47"/>
      <c r="BD35" s="47"/>
      <c r="BE35" s="97"/>
      <c r="BF35" s="49"/>
      <c r="BG35" s="239"/>
      <c r="BH35" s="342"/>
      <c r="BI35" s="49"/>
      <c r="BJ35" s="49"/>
      <c r="BK35" s="49"/>
      <c r="BL35" s="49"/>
      <c r="BM35" s="49"/>
      <c r="BN35" s="47"/>
      <c r="BO35" s="49"/>
      <c r="BP35" s="49"/>
      <c r="BQ35" s="49"/>
      <c r="BR35" s="323"/>
      <c r="BS35" s="323"/>
      <c r="BT35" s="323"/>
      <c r="BU35" s="49"/>
      <c r="BV35" s="49"/>
      <c r="BW35" s="97"/>
      <c r="BX35" s="97"/>
      <c r="BY35" s="97"/>
      <c r="BZ35" s="97"/>
      <c r="CA35" s="49"/>
      <c r="CB35" s="49"/>
      <c r="CC35" s="49"/>
      <c r="CD35" s="49"/>
      <c r="CE35" s="49"/>
      <c r="CF35" s="49"/>
      <c r="CG35" s="49"/>
      <c r="CH35" s="49"/>
      <c r="CI35" s="97"/>
      <c r="CJ35" s="97"/>
      <c r="CK35" s="97"/>
      <c r="CL35" s="97"/>
      <c r="CM35" s="335"/>
      <c r="CN35" s="337"/>
      <c r="CO35" s="315" t="str">
        <f>IF(Формулы!R35&gt;V35,"22-?,Дата 14 - Прибыл из УФСИН; ","")&amp;IF(Формулы!Q35&gt;Y35,"25-?,Дата 13 - Выбыл в УФСИН;","")&amp;IF(YEAR(ДАННЫЕ!$F$1)=YEAR(ДАННЫЕ!B35),IF(AT35&gt;0,"","40-?, вявлен в текущем году! "),"")&amp;IF(YEAR($F$1)=YEAR(W35),IF(X35+Y35&gt;0,"","23-стоит, 24,25 - куда выбыл? "),"")&amp;IF(X35+Y35&gt;0,IF(YEAR($F$1)=YEAR(W35),"","24+25&gt;0? 23 - когда выбыл? "),"")&amp;IF(BA35&lt;BB35,"47&gt;=48; ","")&amp;IF(BA35&lt;BC35,"47&gt;=49; ","")&amp;IF(BA35&lt;BD35,"47&gt;=50; ","")&amp;IF(BE35&gt;0,IF(BF35&gt;0,IF(AU35&gt;AV35,"","41 и 42 - ? (51 и 52 &gt; 0);"),"51 &gt; 0 52 - ?;"),"")&amp;IF(AU35&gt;0,IF(AV35&gt;AU35,"41&gt;42;","")&amp;IF(BE35&gt;0,"","41&gt;0 51-?;"),"")&amp;IF(BF35&gt;0,IF(BE35&gt;0,"","52&gt;0 51-?;"),"")&amp;IF(AW35&gt;=AX35,"","43&gt;44;")&amp;IF(CA35&gt;0,IF(AW35&gt;0,"","71 &gt; 0 43-?;"),"")</f>
        <v/>
      </c>
    </row>
    <row r="36" spans="1:93" s="250" customFormat="1" ht="15" customHeight="1" x14ac:dyDescent="0.2">
      <c r="A36" s="45"/>
      <c r="B36" s="46"/>
      <c r="C36" s="121"/>
      <c r="D36" s="121"/>
      <c r="E36" s="336"/>
      <c r="F36" s="122"/>
      <c r="G36" s="46"/>
      <c r="H36" s="45"/>
      <c r="I36" s="45"/>
      <c r="J36" s="45"/>
      <c r="K36" s="45"/>
      <c r="L36" s="45"/>
      <c r="M36" s="46"/>
      <c r="N36" s="46"/>
      <c r="O36" s="48"/>
      <c r="P36" s="48"/>
      <c r="Q36" s="46"/>
      <c r="R36" s="48"/>
      <c r="S36" s="48"/>
      <c r="T36" s="48"/>
      <c r="U36" s="48"/>
      <c r="V36" s="48"/>
      <c r="W36" s="46"/>
      <c r="X36" s="48"/>
      <c r="Y36" s="48"/>
      <c r="Z36" s="157"/>
      <c r="AA36" s="47"/>
      <c r="AB36" s="97"/>
      <c r="AC36" s="49"/>
      <c r="AD36" s="49"/>
      <c r="AE36" s="49"/>
      <c r="AF36" s="49"/>
      <c r="AG36" s="49"/>
      <c r="AH36" s="47"/>
      <c r="AI36" s="47"/>
      <c r="AJ36" s="47"/>
      <c r="AK36" s="190"/>
      <c r="AL36" s="190"/>
      <c r="AM36" s="190"/>
      <c r="AN36" s="190"/>
      <c r="AO36" s="190"/>
      <c r="AP36" s="151"/>
      <c r="AQ36" s="322"/>
      <c r="AR36" s="322"/>
      <c r="AS36" s="322"/>
      <c r="AT36" s="47"/>
      <c r="AU36" s="47"/>
      <c r="AV36" s="47"/>
      <c r="AW36" s="47"/>
      <c r="AX36" s="322"/>
      <c r="AY36" s="98"/>
      <c r="AZ36" s="98"/>
      <c r="BA36" s="47"/>
      <c r="BB36" s="47"/>
      <c r="BC36" s="47"/>
      <c r="BD36" s="47"/>
      <c r="BE36" s="97"/>
      <c r="BF36" s="49"/>
      <c r="BG36" s="239"/>
      <c r="BH36" s="342"/>
      <c r="BI36" s="49"/>
      <c r="BJ36" s="49"/>
      <c r="BK36" s="49"/>
      <c r="BL36" s="49"/>
      <c r="BM36" s="49"/>
      <c r="BN36" s="47"/>
      <c r="BO36" s="49"/>
      <c r="BP36" s="49"/>
      <c r="BQ36" s="49"/>
      <c r="BR36" s="323"/>
      <c r="BS36" s="323"/>
      <c r="BT36" s="323"/>
      <c r="BU36" s="49"/>
      <c r="BV36" s="49"/>
      <c r="BW36" s="97"/>
      <c r="BX36" s="97"/>
      <c r="BY36" s="97"/>
      <c r="BZ36" s="97"/>
      <c r="CA36" s="49"/>
      <c r="CB36" s="49"/>
      <c r="CC36" s="49"/>
      <c r="CD36" s="49"/>
      <c r="CE36" s="49"/>
      <c r="CF36" s="49"/>
      <c r="CG36" s="49"/>
      <c r="CH36" s="49"/>
      <c r="CI36" s="97"/>
      <c r="CJ36" s="97"/>
      <c r="CK36" s="97"/>
      <c r="CL36" s="97"/>
      <c r="CM36" s="335"/>
      <c r="CN36" s="337"/>
      <c r="CO36" s="315" t="str">
        <f>IF(Формулы!R36&gt;V36,"22-?,Дата 14 - Прибыл из УФСИН; ","")&amp;IF(Формулы!Q36&gt;Y36,"25-?,Дата 13 - Выбыл в УФСИН;","")&amp;IF(YEAR(ДАННЫЕ!$F$1)=YEAR(ДАННЫЕ!B36),IF(AT36&gt;0,"","40-?, вявлен в текущем году! "),"")&amp;IF(YEAR($F$1)=YEAR(W36),IF(X36+Y36&gt;0,"","23-стоит, 24,25 - куда выбыл? "),"")&amp;IF(X36+Y36&gt;0,IF(YEAR($F$1)=YEAR(W36),"","24+25&gt;0? 23 - когда выбыл? "),"")&amp;IF(BA36&lt;BB36,"47&gt;=48; ","")&amp;IF(BA36&lt;BC36,"47&gt;=49; ","")&amp;IF(BA36&lt;BD36,"47&gt;=50; ","")&amp;IF(BE36&gt;0,IF(BF36&gt;0,IF(AU36&gt;AV36,"","41 и 42 - ? (51 и 52 &gt; 0);"),"51 &gt; 0 52 - ?;"),"")&amp;IF(AU36&gt;0,IF(AV36&gt;AU36,"41&gt;42;","")&amp;IF(BE36&gt;0,"","41&gt;0 51-?;"),"")&amp;IF(BF36&gt;0,IF(BE36&gt;0,"","52&gt;0 51-?;"),"")&amp;IF(AW36&gt;=AX36,"","43&gt;44;")&amp;IF(CA36&gt;0,IF(AW36&gt;0,"","71 &gt; 0 43-?;"),"")</f>
        <v/>
      </c>
    </row>
    <row r="37" spans="1:93" s="250" customFormat="1" ht="15" customHeight="1" x14ac:dyDescent="0.2">
      <c r="A37" s="45"/>
      <c r="B37" s="46"/>
      <c r="C37" s="121"/>
      <c r="D37" s="121"/>
      <c r="E37" s="336"/>
      <c r="F37" s="122"/>
      <c r="G37" s="46"/>
      <c r="H37" s="45"/>
      <c r="I37" s="45"/>
      <c r="J37" s="45"/>
      <c r="K37" s="45"/>
      <c r="L37" s="45"/>
      <c r="M37" s="46"/>
      <c r="N37" s="46"/>
      <c r="O37" s="48"/>
      <c r="P37" s="48"/>
      <c r="Q37" s="46"/>
      <c r="R37" s="48"/>
      <c r="S37" s="48"/>
      <c r="T37" s="48"/>
      <c r="U37" s="48"/>
      <c r="V37" s="48"/>
      <c r="W37" s="46"/>
      <c r="X37" s="48"/>
      <c r="Y37" s="48"/>
      <c r="Z37" s="157"/>
      <c r="AA37" s="47"/>
      <c r="AB37" s="97"/>
      <c r="AC37" s="49"/>
      <c r="AD37" s="49"/>
      <c r="AE37" s="49"/>
      <c r="AF37" s="49"/>
      <c r="AG37" s="49"/>
      <c r="AH37" s="47"/>
      <c r="AI37" s="47"/>
      <c r="AJ37" s="47"/>
      <c r="AK37" s="190"/>
      <c r="AL37" s="190"/>
      <c r="AM37" s="190"/>
      <c r="AN37" s="190"/>
      <c r="AO37" s="190"/>
      <c r="AP37" s="151"/>
      <c r="AQ37" s="322"/>
      <c r="AR37" s="322"/>
      <c r="AS37" s="322"/>
      <c r="AT37" s="47"/>
      <c r="AU37" s="47"/>
      <c r="AV37" s="47"/>
      <c r="AW37" s="47"/>
      <c r="AX37" s="322"/>
      <c r="AY37" s="98"/>
      <c r="AZ37" s="98"/>
      <c r="BA37" s="47"/>
      <c r="BB37" s="47"/>
      <c r="BC37" s="47"/>
      <c r="BD37" s="47"/>
      <c r="BE37" s="97"/>
      <c r="BF37" s="49"/>
      <c r="BG37" s="239"/>
      <c r="BH37" s="342"/>
      <c r="BI37" s="49"/>
      <c r="BJ37" s="49"/>
      <c r="BK37" s="49"/>
      <c r="BL37" s="49"/>
      <c r="BM37" s="49"/>
      <c r="BN37" s="47"/>
      <c r="BO37" s="49"/>
      <c r="BP37" s="49"/>
      <c r="BQ37" s="49"/>
      <c r="BR37" s="323"/>
      <c r="BS37" s="323"/>
      <c r="BT37" s="323"/>
      <c r="BU37" s="49"/>
      <c r="BV37" s="49"/>
      <c r="BW37" s="97"/>
      <c r="BX37" s="97"/>
      <c r="BY37" s="97"/>
      <c r="BZ37" s="97"/>
      <c r="CA37" s="49"/>
      <c r="CB37" s="49"/>
      <c r="CC37" s="49"/>
      <c r="CD37" s="49"/>
      <c r="CE37" s="49"/>
      <c r="CF37" s="49"/>
      <c r="CG37" s="49"/>
      <c r="CH37" s="49"/>
      <c r="CI37" s="97"/>
      <c r="CJ37" s="97"/>
      <c r="CK37" s="97"/>
      <c r="CL37" s="97"/>
      <c r="CM37" s="335"/>
      <c r="CN37" s="337"/>
      <c r="CO37" s="315" t="str">
        <f>IF(Формулы!R37&gt;V37,"22-?,Дата 14 - Прибыл из УФСИН; ","")&amp;IF(Формулы!Q37&gt;Y37,"25-?,Дата 13 - Выбыл в УФСИН;","")&amp;IF(YEAR(ДАННЫЕ!$F$1)=YEAR(ДАННЫЕ!B37),IF(AT37&gt;0,"","40-?, вявлен в текущем году! "),"")&amp;IF(YEAR($F$1)=YEAR(W37),IF(X37+Y37&gt;0,"","23-стоит, 24,25 - куда выбыл? "),"")&amp;IF(X37+Y37&gt;0,IF(YEAR($F$1)=YEAR(W37),"","24+25&gt;0? 23 - когда выбыл? "),"")&amp;IF(BA37&lt;BB37,"47&gt;=48; ","")&amp;IF(BA37&lt;BC37,"47&gt;=49; ","")&amp;IF(BA37&lt;BD37,"47&gt;=50; ","")&amp;IF(BE37&gt;0,IF(BF37&gt;0,IF(AU37&gt;AV37,"","41 и 42 - ? (51 и 52 &gt; 0);"),"51 &gt; 0 52 - ?;"),"")&amp;IF(AU37&gt;0,IF(AV37&gt;AU37,"41&gt;42;","")&amp;IF(BE37&gt;0,"","41&gt;0 51-?;"),"")&amp;IF(BF37&gt;0,IF(BE37&gt;0,"","52&gt;0 51-?;"),"")&amp;IF(AW37&gt;=AX37,"","43&gt;44;")&amp;IF(CA37&gt;0,IF(AW37&gt;0,"","71 &gt; 0 43-?;"),"")</f>
        <v/>
      </c>
    </row>
    <row r="38" spans="1:93" s="250" customFormat="1" ht="15" customHeight="1" x14ac:dyDescent="0.2">
      <c r="A38" s="45"/>
      <c r="B38" s="46"/>
      <c r="C38" s="121"/>
      <c r="D38" s="121"/>
      <c r="E38" s="336"/>
      <c r="F38" s="122"/>
      <c r="G38" s="46"/>
      <c r="H38" s="45"/>
      <c r="I38" s="45"/>
      <c r="J38" s="45"/>
      <c r="K38" s="45"/>
      <c r="L38" s="45"/>
      <c r="M38" s="46"/>
      <c r="N38" s="46"/>
      <c r="O38" s="48"/>
      <c r="P38" s="48"/>
      <c r="Q38" s="46"/>
      <c r="R38" s="48"/>
      <c r="S38" s="48"/>
      <c r="T38" s="48"/>
      <c r="U38" s="48"/>
      <c r="V38" s="48"/>
      <c r="W38" s="46"/>
      <c r="X38" s="48"/>
      <c r="Y38" s="48"/>
      <c r="Z38" s="157"/>
      <c r="AA38" s="47"/>
      <c r="AB38" s="97"/>
      <c r="AC38" s="49"/>
      <c r="AD38" s="49"/>
      <c r="AE38" s="49"/>
      <c r="AF38" s="49"/>
      <c r="AG38" s="49"/>
      <c r="AH38" s="47"/>
      <c r="AI38" s="47"/>
      <c r="AJ38" s="47"/>
      <c r="AK38" s="190"/>
      <c r="AL38" s="190"/>
      <c r="AM38" s="190"/>
      <c r="AN38" s="190"/>
      <c r="AO38" s="190"/>
      <c r="AP38" s="151"/>
      <c r="AQ38" s="322"/>
      <c r="AR38" s="322"/>
      <c r="AS38" s="322"/>
      <c r="AT38" s="47"/>
      <c r="AU38" s="47"/>
      <c r="AV38" s="47"/>
      <c r="AW38" s="47"/>
      <c r="AX38" s="322"/>
      <c r="AY38" s="98"/>
      <c r="AZ38" s="98"/>
      <c r="BA38" s="47"/>
      <c r="BB38" s="47"/>
      <c r="BC38" s="47"/>
      <c r="BD38" s="47"/>
      <c r="BE38" s="97"/>
      <c r="BF38" s="49"/>
      <c r="BG38" s="239"/>
      <c r="BH38" s="342"/>
      <c r="BI38" s="49"/>
      <c r="BJ38" s="49"/>
      <c r="BK38" s="49"/>
      <c r="BL38" s="49"/>
      <c r="BM38" s="49"/>
      <c r="BN38" s="47"/>
      <c r="BO38" s="49"/>
      <c r="BP38" s="49"/>
      <c r="BQ38" s="49"/>
      <c r="BR38" s="323"/>
      <c r="BS38" s="323"/>
      <c r="BT38" s="323"/>
      <c r="BU38" s="49"/>
      <c r="BV38" s="49"/>
      <c r="BW38" s="97"/>
      <c r="BX38" s="97"/>
      <c r="BY38" s="97"/>
      <c r="BZ38" s="97"/>
      <c r="CA38" s="49"/>
      <c r="CB38" s="49"/>
      <c r="CC38" s="49"/>
      <c r="CD38" s="49"/>
      <c r="CE38" s="49"/>
      <c r="CF38" s="49"/>
      <c r="CG38" s="49"/>
      <c r="CH38" s="49"/>
      <c r="CI38" s="97"/>
      <c r="CJ38" s="97"/>
      <c r="CK38" s="97"/>
      <c r="CL38" s="97"/>
      <c r="CM38" s="335"/>
      <c r="CN38" s="337"/>
      <c r="CO38" s="315" t="str">
        <f>IF(Формулы!R38&gt;V38,"22-?,Дата 14 - Прибыл из УФСИН; ","")&amp;IF(Формулы!Q38&gt;Y38,"25-?,Дата 13 - Выбыл в УФСИН;","")&amp;IF(YEAR(ДАННЫЕ!$F$1)=YEAR(ДАННЫЕ!B38),IF(AT38&gt;0,"","40-?, вявлен в текущем году! "),"")&amp;IF(YEAR($F$1)=YEAR(W38),IF(X38+Y38&gt;0,"","23-стоит, 24,25 - куда выбыл? "),"")&amp;IF(X38+Y38&gt;0,IF(YEAR($F$1)=YEAR(W38),"","24+25&gt;0? 23 - когда выбыл? "),"")&amp;IF(BA38&lt;BB38,"47&gt;=48; ","")&amp;IF(BA38&lt;BC38,"47&gt;=49; ","")&amp;IF(BA38&lt;BD38,"47&gt;=50; ","")&amp;IF(BE38&gt;0,IF(BF38&gt;0,IF(AU38&gt;AV38,"","41 и 42 - ? (51 и 52 &gt; 0);"),"51 &gt; 0 52 - ?;"),"")&amp;IF(AU38&gt;0,IF(AV38&gt;AU38,"41&gt;42;","")&amp;IF(BE38&gt;0,"","41&gt;0 51-?;"),"")&amp;IF(BF38&gt;0,IF(BE38&gt;0,"","52&gt;0 51-?;"),"")&amp;IF(AW38&gt;=AX38,"","43&gt;44;")&amp;IF(CA38&gt;0,IF(AW38&gt;0,"","71 &gt; 0 43-?;"),"")</f>
        <v/>
      </c>
    </row>
    <row r="39" spans="1:93" s="250" customFormat="1" ht="15" customHeight="1" x14ac:dyDescent="0.2">
      <c r="A39" s="45"/>
      <c r="B39" s="46"/>
      <c r="C39" s="121"/>
      <c r="D39" s="121"/>
      <c r="E39" s="336"/>
      <c r="F39" s="122"/>
      <c r="G39" s="46"/>
      <c r="H39" s="45"/>
      <c r="I39" s="45"/>
      <c r="J39" s="45"/>
      <c r="K39" s="45"/>
      <c r="L39" s="45"/>
      <c r="M39" s="46"/>
      <c r="N39" s="46"/>
      <c r="O39" s="48"/>
      <c r="P39" s="48"/>
      <c r="Q39" s="46"/>
      <c r="R39" s="48"/>
      <c r="S39" s="48"/>
      <c r="T39" s="48"/>
      <c r="U39" s="48"/>
      <c r="V39" s="48"/>
      <c r="W39" s="46"/>
      <c r="X39" s="48"/>
      <c r="Y39" s="48"/>
      <c r="Z39" s="157"/>
      <c r="AA39" s="47"/>
      <c r="AB39" s="97"/>
      <c r="AC39" s="49"/>
      <c r="AD39" s="49"/>
      <c r="AE39" s="49"/>
      <c r="AF39" s="49"/>
      <c r="AG39" s="49"/>
      <c r="AH39" s="47"/>
      <c r="AI39" s="47"/>
      <c r="AJ39" s="47"/>
      <c r="AK39" s="190"/>
      <c r="AL39" s="190"/>
      <c r="AM39" s="190"/>
      <c r="AN39" s="190"/>
      <c r="AO39" s="190"/>
      <c r="AP39" s="151"/>
      <c r="AQ39" s="322"/>
      <c r="AR39" s="322"/>
      <c r="AS39" s="322"/>
      <c r="AT39" s="47"/>
      <c r="AU39" s="47"/>
      <c r="AV39" s="47"/>
      <c r="AW39" s="47"/>
      <c r="AX39" s="322"/>
      <c r="AY39" s="98"/>
      <c r="AZ39" s="98"/>
      <c r="BA39" s="47"/>
      <c r="BB39" s="47"/>
      <c r="BC39" s="47"/>
      <c r="BD39" s="47"/>
      <c r="BE39" s="97"/>
      <c r="BF39" s="49"/>
      <c r="BG39" s="239"/>
      <c r="BH39" s="342"/>
      <c r="BI39" s="49"/>
      <c r="BJ39" s="49"/>
      <c r="BK39" s="49"/>
      <c r="BL39" s="49"/>
      <c r="BM39" s="49"/>
      <c r="BN39" s="47"/>
      <c r="BO39" s="49"/>
      <c r="BP39" s="49"/>
      <c r="BQ39" s="49"/>
      <c r="BR39" s="323"/>
      <c r="BS39" s="323"/>
      <c r="BT39" s="323"/>
      <c r="BU39" s="49"/>
      <c r="BV39" s="49"/>
      <c r="BW39" s="97"/>
      <c r="BX39" s="97"/>
      <c r="BY39" s="97"/>
      <c r="BZ39" s="97"/>
      <c r="CA39" s="49"/>
      <c r="CB39" s="49"/>
      <c r="CC39" s="49"/>
      <c r="CD39" s="49"/>
      <c r="CE39" s="49"/>
      <c r="CF39" s="49"/>
      <c r="CG39" s="49"/>
      <c r="CH39" s="49"/>
      <c r="CI39" s="97"/>
      <c r="CJ39" s="97"/>
      <c r="CK39" s="97"/>
      <c r="CL39" s="97"/>
      <c r="CM39" s="335"/>
      <c r="CN39" s="337"/>
      <c r="CO39" s="315" t="str">
        <f>IF(Формулы!R39&gt;V39,"22-?,Дата 14 - Прибыл из УФСИН; ","")&amp;IF(Формулы!Q39&gt;Y39,"25-?,Дата 13 - Выбыл в УФСИН;","")&amp;IF(YEAR(ДАННЫЕ!$F$1)=YEAR(ДАННЫЕ!B39),IF(AT39&gt;0,"","40-?, вявлен в текущем году! "),"")&amp;IF(YEAR($F$1)=YEAR(W39),IF(X39+Y39&gt;0,"","23-стоит, 24,25 - куда выбыл? "),"")&amp;IF(X39+Y39&gt;0,IF(YEAR($F$1)=YEAR(W39),"","24+25&gt;0? 23 - когда выбыл? "),"")&amp;IF(BA39&lt;BB39,"47&gt;=48; ","")&amp;IF(BA39&lt;BC39,"47&gt;=49; ","")&amp;IF(BA39&lt;BD39,"47&gt;=50; ","")&amp;IF(BE39&gt;0,IF(BF39&gt;0,IF(AU39&gt;AV39,"","41 и 42 - ? (51 и 52 &gt; 0);"),"51 &gt; 0 52 - ?;"),"")&amp;IF(AU39&gt;0,IF(AV39&gt;AU39,"41&gt;42;","")&amp;IF(BE39&gt;0,"","41&gt;0 51-?;"),"")&amp;IF(BF39&gt;0,IF(BE39&gt;0,"","52&gt;0 51-?;"),"")&amp;IF(AW39&gt;=AX39,"","43&gt;44;")&amp;IF(CA39&gt;0,IF(AW39&gt;0,"","71 &gt; 0 43-?;"),"")</f>
        <v/>
      </c>
    </row>
    <row r="40" spans="1:93" s="250" customFormat="1" ht="15" customHeight="1" x14ac:dyDescent="0.2">
      <c r="A40" s="45"/>
      <c r="B40" s="46"/>
      <c r="C40" s="121"/>
      <c r="D40" s="121"/>
      <c r="E40" s="336"/>
      <c r="F40" s="122"/>
      <c r="G40" s="46"/>
      <c r="H40" s="45"/>
      <c r="I40" s="45"/>
      <c r="J40" s="45"/>
      <c r="K40" s="45"/>
      <c r="L40" s="45"/>
      <c r="M40" s="46"/>
      <c r="N40" s="46"/>
      <c r="O40" s="48"/>
      <c r="P40" s="48"/>
      <c r="Q40" s="46"/>
      <c r="R40" s="48"/>
      <c r="S40" s="48"/>
      <c r="T40" s="48"/>
      <c r="U40" s="48"/>
      <c r="V40" s="48"/>
      <c r="W40" s="46"/>
      <c r="X40" s="48"/>
      <c r="Y40" s="48"/>
      <c r="Z40" s="157"/>
      <c r="AA40" s="47"/>
      <c r="AB40" s="97"/>
      <c r="AC40" s="49"/>
      <c r="AD40" s="49"/>
      <c r="AE40" s="49"/>
      <c r="AF40" s="49"/>
      <c r="AG40" s="49"/>
      <c r="AH40" s="47"/>
      <c r="AI40" s="47"/>
      <c r="AJ40" s="47"/>
      <c r="AK40" s="190"/>
      <c r="AL40" s="190"/>
      <c r="AM40" s="190"/>
      <c r="AN40" s="190"/>
      <c r="AO40" s="190"/>
      <c r="AP40" s="151"/>
      <c r="AQ40" s="322"/>
      <c r="AR40" s="322"/>
      <c r="AS40" s="322"/>
      <c r="AT40" s="47"/>
      <c r="AU40" s="47"/>
      <c r="AV40" s="47"/>
      <c r="AW40" s="47"/>
      <c r="AX40" s="322"/>
      <c r="AY40" s="98"/>
      <c r="AZ40" s="98"/>
      <c r="BA40" s="47"/>
      <c r="BB40" s="47"/>
      <c r="BC40" s="47"/>
      <c r="BD40" s="47"/>
      <c r="BE40" s="97"/>
      <c r="BF40" s="49"/>
      <c r="BG40" s="239"/>
      <c r="BH40" s="342"/>
      <c r="BI40" s="49"/>
      <c r="BJ40" s="49"/>
      <c r="BK40" s="49"/>
      <c r="BL40" s="49"/>
      <c r="BM40" s="49"/>
      <c r="BN40" s="47"/>
      <c r="BO40" s="49"/>
      <c r="BP40" s="49"/>
      <c r="BQ40" s="49"/>
      <c r="BR40" s="323"/>
      <c r="BS40" s="323"/>
      <c r="BT40" s="323"/>
      <c r="BU40" s="49"/>
      <c r="BV40" s="49"/>
      <c r="BW40" s="97"/>
      <c r="BX40" s="97"/>
      <c r="BY40" s="97"/>
      <c r="BZ40" s="97"/>
      <c r="CA40" s="49"/>
      <c r="CB40" s="49"/>
      <c r="CC40" s="49"/>
      <c r="CD40" s="49"/>
      <c r="CE40" s="49"/>
      <c r="CF40" s="49"/>
      <c r="CG40" s="49"/>
      <c r="CH40" s="49"/>
      <c r="CI40" s="97"/>
      <c r="CJ40" s="97"/>
      <c r="CK40" s="97"/>
      <c r="CL40" s="97"/>
      <c r="CM40" s="335"/>
      <c r="CN40" s="337"/>
      <c r="CO40" s="315" t="str">
        <f>IF(Формулы!R40&gt;V40,"22-?,Дата 14 - Прибыл из УФСИН; ","")&amp;IF(Формулы!Q40&gt;Y40,"25-?,Дата 13 - Выбыл в УФСИН;","")&amp;IF(YEAR(ДАННЫЕ!$F$1)=YEAR(ДАННЫЕ!B40),IF(AT40&gt;0,"","40-?, вявлен в текущем году! "),"")&amp;IF(YEAR($F$1)=YEAR(W40),IF(X40+Y40&gt;0,"","23-стоит, 24,25 - куда выбыл? "),"")&amp;IF(X40+Y40&gt;0,IF(YEAR($F$1)=YEAR(W40),"","24+25&gt;0? 23 - когда выбыл? "),"")&amp;IF(BA40&lt;BB40,"47&gt;=48; ","")&amp;IF(BA40&lt;BC40,"47&gt;=49; ","")&amp;IF(BA40&lt;BD40,"47&gt;=50; ","")&amp;IF(BE40&gt;0,IF(BF40&gt;0,IF(AU40&gt;AV40,"","41 и 42 - ? (51 и 52 &gt; 0);"),"51 &gt; 0 52 - ?;"),"")&amp;IF(AU40&gt;0,IF(AV40&gt;AU40,"41&gt;42;","")&amp;IF(BE40&gt;0,"","41&gt;0 51-?;"),"")&amp;IF(BF40&gt;0,IF(BE40&gt;0,"","52&gt;0 51-?;"),"")&amp;IF(AW40&gt;=AX40,"","43&gt;44;")&amp;IF(CA40&gt;0,IF(AW40&gt;0,"","71 &gt; 0 43-?;"),"")</f>
        <v/>
      </c>
    </row>
    <row r="41" spans="1:93" s="250" customFormat="1" ht="15" customHeight="1" x14ac:dyDescent="0.2">
      <c r="A41" s="45"/>
      <c r="B41" s="46"/>
      <c r="C41" s="121"/>
      <c r="D41" s="121"/>
      <c r="E41" s="336"/>
      <c r="F41" s="122"/>
      <c r="G41" s="46"/>
      <c r="H41" s="45"/>
      <c r="I41" s="45"/>
      <c r="J41" s="45"/>
      <c r="K41" s="45"/>
      <c r="L41" s="45"/>
      <c r="M41" s="46"/>
      <c r="N41" s="46"/>
      <c r="O41" s="48"/>
      <c r="P41" s="48"/>
      <c r="Q41" s="46"/>
      <c r="R41" s="48"/>
      <c r="S41" s="48"/>
      <c r="T41" s="48"/>
      <c r="U41" s="48"/>
      <c r="V41" s="48"/>
      <c r="W41" s="46"/>
      <c r="X41" s="48"/>
      <c r="Y41" s="48"/>
      <c r="Z41" s="157"/>
      <c r="AA41" s="47"/>
      <c r="AB41" s="97"/>
      <c r="AC41" s="49"/>
      <c r="AD41" s="49"/>
      <c r="AE41" s="49"/>
      <c r="AF41" s="49"/>
      <c r="AG41" s="49"/>
      <c r="AH41" s="47"/>
      <c r="AI41" s="47"/>
      <c r="AJ41" s="47"/>
      <c r="AK41" s="190"/>
      <c r="AL41" s="190"/>
      <c r="AM41" s="190"/>
      <c r="AN41" s="190"/>
      <c r="AO41" s="190"/>
      <c r="AP41" s="151"/>
      <c r="AQ41" s="322"/>
      <c r="AR41" s="322"/>
      <c r="AS41" s="322"/>
      <c r="AT41" s="47"/>
      <c r="AU41" s="47"/>
      <c r="AV41" s="47"/>
      <c r="AW41" s="47"/>
      <c r="AX41" s="322"/>
      <c r="AY41" s="98"/>
      <c r="AZ41" s="98"/>
      <c r="BA41" s="47"/>
      <c r="BB41" s="47"/>
      <c r="BC41" s="47"/>
      <c r="BD41" s="47"/>
      <c r="BE41" s="97"/>
      <c r="BF41" s="49"/>
      <c r="BG41" s="239"/>
      <c r="BH41" s="342"/>
      <c r="BI41" s="49"/>
      <c r="BJ41" s="49"/>
      <c r="BK41" s="49"/>
      <c r="BL41" s="49"/>
      <c r="BM41" s="49"/>
      <c r="BN41" s="47"/>
      <c r="BO41" s="49"/>
      <c r="BP41" s="49"/>
      <c r="BQ41" s="49"/>
      <c r="BR41" s="323"/>
      <c r="BS41" s="323"/>
      <c r="BT41" s="323"/>
      <c r="BU41" s="49"/>
      <c r="BV41" s="49"/>
      <c r="BW41" s="97"/>
      <c r="BX41" s="97"/>
      <c r="BY41" s="97"/>
      <c r="BZ41" s="97"/>
      <c r="CA41" s="49"/>
      <c r="CB41" s="49"/>
      <c r="CC41" s="49"/>
      <c r="CD41" s="49"/>
      <c r="CE41" s="49"/>
      <c r="CF41" s="49"/>
      <c r="CG41" s="49"/>
      <c r="CH41" s="49"/>
      <c r="CI41" s="97"/>
      <c r="CJ41" s="97"/>
      <c r="CK41" s="97"/>
      <c r="CL41" s="97"/>
      <c r="CM41" s="335"/>
      <c r="CN41" s="337"/>
      <c r="CO41" s="315" t="str">
        <f>IF(Формулы!R41&gt;V41,"22-?,Дата 14 - Прибыл из УФСИН; ","")&amp;IF(Формулы!Q41&gt;Y41,"25-?,Дата 13 - Выбыл в УФСИН;","")&amp;IF(YEAR(ДАННЫЕ!$F$1)=YEAR(ДАННЫЕ!B41),IF(AT41&gt;0,"","40-?, вявлен в текущем году! "),"")&amp;IF(YEAR($F$1)=YEAR(W41),IF(X41+Y41&gt;0,"","23-стоит, 24,25 - куда выбыл? "),"")&amp;IF(X41+Y41&gt;0,IF(YEAR($F$1)=YEAR(W41),"","24+25&gt;0? 23 - когда выбыл? "),"")&amp;IF(BA41&lt;BB41,"47&gt;=48; ","")&amp;IF(BA41&lt;BC41,"47&gt;=49; ","")&amp;IF(BA41&lt;BD41,"47&gt;=50; ","")&amp;IF(BE41&gt;0,IF(BF41&gt;0,IF(AU41&gt;AV41,"","41 и 42 - ? (51 и 52 &gt; 0);"),"51 &gt; 0 52 - ?;"),"")&amp;IF(AU41&gt;0,IF(AV41&gt;AU41,"41&gt;42;","")&amp;IF(BE41&gt;0,"","41&gt;0 51-?;"),"")&amp;IF(BF41&gt;0,IF(BE41&gt;0,"","52&gt;0 51-?;"),"")&amp;IF(AW41&gt;=AX41,"","43&gt;44;")&amp;IF(CA41&gt;0,IF(AW41&gt;0,"","71 &gt; 0 43-?;"),"")</f>
        <v/>
      </c>
    </row>
    <row r="42" spans="1:93" s="250" customFormat="1" ht="15" customHeight="1" x14ac:dyDescent="0.2">
      <c r="A42" s="45"/>
      <c r="B42" s="46"/>
      <c r="C42" s="121"/>
      <c r="D42" s="121"/>
      <c r="E42" s="336"/>
      <c r="F42" s="122"/>
      <c r="G42" s="46"/>
      <c r="H42" s="45"/>
      <c r="I42" s="45"/>
      <c r="J42" s="45"/>
      <c r="K42" s="45"/>
      <c r="L42" s="45"/>
      <c r="M42" s="46"/>
      <c r="N42" s="46"/>
      <c r="O42" s="48"/>
      <c r="P42" s="48"/>
      <c r="Q42" s="46"/>
      <c r="R42" s="48"/>
      <c r="S42" s="48"/>
      <c r="T42" s="48"/>
      <c r="U42" s="48"/>
      <c r="V42" s="48"/>
      <c r="W42" s="46"/>
      <c r="X42" s="48"/>
      <c r="Y42" s="48"/>
      <c r="Z42" s="157"/>
      <c r="AA42" s="47"/>
      <c r="AB42" s="97"/>
      <c r="AC42" s="49"/>
      <c r="AD42" s="49"/>
      <c r="AE42" s="49"/>
      <c r="AF42" s="49"/>
      <c r="AG42" s="49"/>
      <c r="AH42" s="47"/>
      <c r="AI42" s="47"/>
      <c r="AJ42" s="47"/>
      <c r="AK42" s="190"/>
      <c r="AL42" s="190"/>
      <c r="AM42" s="190"/>
      <c r="AN42" s="190"/>
      <c r="AO42" s="190"/>
      <c r="AP42" s="151"/>
      <c r="AQ42" s="322"/>
      <c r="AR42" s="322"/>
      <c r="AS42" s="322"/>
      <c r="AT42" s="47"/>
      <c r="AU42" s="47"/>
      <c r="AV42" s="47"/>
      <c r="AW42" s="47"/>
      <c r="AX42" s="322"/>
      <c r="AY42" s="98"/>
      <c r="AZ42" s="98"/>
      <c r="BA42" s="47"/>
      <c r="BB42" s="47"/>
      <c r="BC42" s="47"/>
      <c r="BD42" s="47"/>
      <c r="BE42" s="97"/>
      <c r="BF42" s="49"/>
      <c r="BG42" s="239"/>
      <c r="BH42" s="342"/>
      <c r="BI42" s="49"/>
      <c r="BJ42" s="49"/>
      <c r="BK42" s="49"/>
      <c r="BL42" s="49"/>
      <c r="BM42" s="49"/>
      <c r="BN42" s="47"/>
      <c r="BO42" s="49"/>
      <c r="BP42" s="49"/>
      <c r="BQ42" s="49"/>
      <c r="BR42" s="323"/>
      <c r="BS42" s="323"/>
      <c r="BT42" s="323"/>
      <c r="BU42" s="49"/>
      <c r="BV42" s="49"/>
      <c r="BW42" s="97"/>
      <c r="BX42" s="97"/>
      <c r="BY42" s="97"/>
      <c r="BZ42" s="97"/>
      <c r="CA42" s="49"/>
      <c r="CB42" s="49"/>
      <c r="CC42" s="49"/>
      <c r="CD42" s="49"/>
      <c r="CE42" s="49"/>
      <c r="CF42" s="49"/>
      <c r="CG42" s="49"/>
      <c r="CH42" s="49"/>
      <c r="CI42" s="97"/>
      <c r="CJ42" s="97"/>
      <c r="CK42" s="97"/>
      <c r="CL42" s="97"/>
      <c r="CM42" s="335"/>
      <c r="CN42" s="337"/>
      <c r="CO42" s="315" t="str">
        <f>IF(Формулы!R42&gt;V42,"22-?,Дата 14 - Прибыл из УФСИН; ","")&amp;IF(Формулы!Q42&gt;Y42,"25-?,Дата 13 - Выбыл в УФСИН;","")&amp;IF(YEAR(ДАННЫЕ!$F$1)=YEAR(ДАННЫЕ!B42),IF(AT42&gt;0,"","40-?, вявлен в текущем году! "),"")&amp;IF(YEAR($F$1)=YEAR(W42),IF(X42+Y42&gt;0,"","23-стоит, 24,25 - куда выбыл? "),"")&amp;IF(X42+Y42&gt;0,IF(YEAR($F$1)=YEAR(W42),"","24+25&gt;0? 23 - когда выбыл? "),"")&amp;IF(BA42&lt;BB42,"47&gt;=48; ","")&amp;IF(BA42&lt;BC42,"47&gt;=49; ","")&amp;IF(BA42&lt;BD42,"47&gt;=50; ","")&amp;IF(BE42&gt;0,IF(BF42&gt;0,IF(AU42&gt;AV42,"","41 и 42 - ? (51 и 52 &gt; 0);"),"51 &gt; 0 52 - ?;"),"")&amp;IF(AU42&gt;0,IF(AV42&gt;AU42,"41&gt;42;","")&amp;IF(BE42&gt;0,"","41&gt;0 51-?;"),"")&amp;IF(BF42&gt;0,IF(BE42&gt;0,"","52&gt;0 51-?;"),"")&amp;IF(AW42&gt;=AX42,"","43&gt;44;")&amp;IF(CA42&gt;0,IF(AW42&gt;0,"","71 &gt; 0 43-?;"),"")</f>
        <v/>
      </c>
    </row>
    <row r="43" spans="1:93" s="250" customFormat="1" ht="15" customHeight="1" x14ac:dyDescent="0.2">
      <c r="A43" s="45"/>
      <c r="B43" s="46"/>
      <c r="C43" s="121"/>
      <c r="D43" s="121"/>
      <c r="E43" s="336"/>
      <c r="F43" s="122"/>
      <c r="G43" s="46"/>
      <c r="H43" s="45"/>
      <c r="I43" s="45"/>
      <c r="J43" s="45"/>
      <c r="K43" s="45"/>
      <c r="L43" s="45"/>
      <c r="M43" s="46"/>
      <c r="N43" s="46"/>
      <c r="O43" s="48"/>
      <c r="P43" s="48"/>
      <c r="Q43" s="46"/>
      <c r="R43" s="48"/>
      <c r="S43" s="48"/>
      <c r="T43" s="48"/>
      <c r="U43" s="48"/>
      <c r="V43" s="48"/>
      <c r="W43" s="46"/>
      <c r="X43" s="48"/>
      <c r="Y43" s="48"/>
      <c r="Z43" s="157"/>
      <c r="AA43" s="47"/>
      <c r="AB43" s="97"/>
      <c r="AC43" s="49"/>
      <c r="AD43" s="49"/>
      <c r="AE43" s="49"/>
      <c r="AF43" s="49"/>
      <c r="AG43" s="49"/>
      <c r="AH43" s="47"/>
      <c r="AI43" s="47"/>
      <c r="AJ43" s="47"/>
      <c r="AK43" s="190"/>
      <c r="AL43" s="190"/>
      <c r="AM43" s="190"/>
      <c r="AN43" s="190"/>
      <c r="AO43" s="190"/>
      <c r="AP43" s="151"/>
      <c r="AQ43" s="322"/>
      <c r="AR43" s="322"/>
      <c r="AS43" s="322"/>
      <c r="AT43" s="47"/>
      <c r="AU43" s="47"/>
      <c r="AV43" s="47"/>
      <c r="AW43" s="47"/>
      <c r="AX43" s="322"/>
      <c r="AY43" s="98"/>
      <c r="AZ43" s="98"/>
      <c r="BA43" s="47"/>
      <c r="BB43" s="47"/>
      <c r="BC43" s="47"/>
      <c r="BD43" s="47"/>
      <c r="BE43" s="97"/>
      <c r="BF43" s="49"/>
      <c r="BG43" s="239"/>
      <c r="BH43" s="342"/>
      <c r="BI43" s="49"/>
      <c r="BJ43" s="49"/>
      <c r="BK43" s="49"/>
      <c r="BL43" s="49"/>
      <c r="BM43" s="49"/>
      <c r="BN43" s="47"/>
      <c r="BO43" s="49"/>
      <c r="BP43" s="49"/>
      <c r="BQ43" s="49"/>
      <c r="BR43" s="323"/>
      <c r="BS43" s="323"/>
      <c r="BT43" s="323"/>
      <c r="BU43" s="49"/>
      <c r="BV43" s="49"/>
      <c r="BW43" s="97"/>
      <c r="BX43" s="97"/>
      <c r="BY43" s="97"/>
      <c r="BZ43" s="97"/>
      <c r="CA43" s="49"/>
      <c r="CB43" s="49"/>
      <c r="CC43" s="49"/>
      <c r="CD43" s="49"/>
      <c r="CE43" s="49"/>
      <c r="CF43" s="49"/>
      <c r="CG43" s="49"/>
      <c r="CH43" s="49"/>
      <c r="CI43" s="97"/>
      <c r="CJ43" s="97"/>
      <c r="CK43" s="97"/>
      <c r="CL43" s="97"/>
      <c r="CM43" s="335"/>
      <c r="CN43" s="337"/>
      <c r="CO43" s="315" t="str">
        <f>IF(Формулы!R43&gt;V43,"22-?,Дата 14 - Прибыл из УФСИН; ","")&amp;IF(Формулы!Q43&gt;Y43,"25-?,Дата 13 - Выбыл в УФСИН;","")&amp;IF(YEAR(ДАННЫЕ!$F$1)=YEAR(ДАННЫЕ!B43),IF(AT43&gt;0,"","40-?, вявлен в текущем году! "),"")&amp;IF(YEAR($F$1)=YEAR(W43),IF(X43+Y43&gt;0,"","23-стоит, 24,25 - куда выбыл? "),"")&amp;IF(X43+Y43&gt;0,IF(YEAR($F$1)=YEAR(W43),"","24+25&gt;0? 23 - когда выбыл? "),"")&amp;IF(BA43&lt;BB43,"47&gt;=48; ","")&amp;IF(BA43&lt;BC43,"47&gt;=49; ","")&amp;IF(BA43&lt;BD43,"47&gt;=50; ","")&amp;IF(BE43&gt;0,IF(BF43&gt;0,IF(AU43&gt;AV43,"","41 и 42 - ? (51 и 52 &gt; 0);"),"51 &gt; 0 52 - ?;"),"")&amp;IF(AU43&gt;0,IF(AV43&gt;AU43,"41&gt;42;","")&amp;IF(BE43&gt;0,"","41&gt;0 51-?;"),"")&amp;IF(BF43&gt;0,IF(BE43&gt;0,"","52&gt;0 51-?;"),"")&amp;IF(AW43&gt;=AX43,"","43&gt;44;")&amp;IF(CA43&gt;0,IF(AW43&gt;0,"","71 &gt; 0 43-?;"),"")</f>
        <v/>
      </c>
    </row>
    <row r="44" spans="1:93" s="250" customFormat="1" ht="15" customHeight="1" x14ac:dyDescent="0.2">
      <c r="A44" s="45"/>
      <c r="B44" s="46"/>
      <c r="C44" s="121"/>
      <c r="D44" s="121"/>
      <c r="E44" s="336"/>
      <c r="F44" s="122"/>
      <c r="G44" s="46"/>
      <c r="H44" s="45"/>
      <c r="I44" s="45"/>
      <c r="J44" s="45"/>
      <c r="K44" s="45"/>
      <c r="L44" s="45"/>
      <c r="M44" s="46"/>
      <c r="N44" s="46"/>
      <c r="O44" s="48"/>
      <c r="P44" s="48"/>
      <c r="Q44" s="46"/>
      <c r="R44" s="48"/>
      <c r="S44" s="48"/>
      <c r="T44" s="48"/>
      <c r="U44" s="48"/>
      <c r="V44" s="48"/>
      <c r="W44" s="46"/>
      <c r="X44" s="48"/>
      <c r="Y44" s="48"/>
      <c r="Z44" s="157"/>
      <c r="AA44" s="47"/>
      <c r="AB44" s="97"/>
      <c r="AC44" s="49"/>
      <c r="AD44" s="49"/>
      <c r="AE44" s="49"/>
      <c r="AF44" s="49"/>
      <c r="AG44" s="49"/>
      <c r="AH44" s="47"/>
      <c r="AI44" s="47"/>
      <c r="AJ44" s="47"/>
      <c r="AK44" s="190"/>
      <c r="AL44" s="190"/>
      <c r="AM44" s="190"/>
      <c r="AN44" s="190"/>
      <c r="AO44" s="190"/>
      <c r="AP44" s="151"/>
      <c r="AQ44" s="322"/>
      <c r="AR44" s="322"/>
      <c r="AS44" s="322"/>
      <c r="AT44" s="47"/>
      <c r="AU44" s="47"/>
      <c r="AV44" s="47"/>
      <c r="AW44" s="47"/>
      <c r="AX44" s="322"/>
      <c r="AY44" s="98"/>
      <c r="AZ44" s="98"/>
      <c r="BA44" s="47"/>
      <c r="BB44" s="47"/>
      <c r="BC44" s="47"/>
      <c r="BD44" s="47"/>
      <c r="BE44" s="97"/>
      <c r="BF44" s="49"/>
      <c r="BG44" s="239"/>
      <c r="BH44" s="342"/>
      <c r="BI44" s="49"/>
      <c r="BJ44" s="49"/>
      <c r="BK44" s="49"/>
      <c r="BL44" s="49"/>
      <c r="BM44" s="49"/>
      <c r="BN44" s="47"/>
      <c r="BO44" s="49"/>
      <c r="BP44" s="49"/>
      <c r="BQ44" s="49"/>
      <c r="BR44" s="323"/>
      <c r="BS44" s="323"/>
      <c r="BT44" s="323"/>
      <c r="BU44" s="49"/>
      <c r="BV44" s="49"/>
      <c r="BW44" s="97"/>
      <c r="BX44" s="97"/>
      <c r="BY44" s="97"/>
      <c r="BZ44" s="97"/>
      <c r="CA44" s="49"/>
      <c r="CB44" s="49"/>
      <c r="CC44" s="49"/>
      <c r="CD44" s="49"/>
      <c r="CE44" s="49"/>
      <c r="CF44" s="49"/>
      <c r="CG44" s="49"/>
      <c r="CH44" s="49"/>
      <c r="CI44" s="97"/>
      <c r="CJ44" s="97"/>
      <c r="CK44" s="97"/>
      <c r="CL44" s="97"/>
      <c r="CM44" s="335"/>
      <c r="CN44" s="337"/>
      <c r="CO44" s="315" t="str">
        <f>IF(Формулы!R44&gt;V44,"22-?,Дата 14 - Прибыл из УФСИН; ","")&amp;IF(Формулы!Q44&gt;Y44,"25-?,Дата 13 - Выбыл в УФСИН;","")&amp;IF(YEAR(ДАННЫЕ!$F$1)=YEAR(ДАННЫЕ!B44),IF(AT44&gt;0,"","40-?, вявлен в текущем году! "),"")&amp;IF(YEAR($F$1)=YEAR(W44),IF(X44+Y44&gt;0,"","23-стоит, 24,25 - куда выбыл? "),"")&amp;IF(X44+Y44&gt;0,IF(YEAR($F$1)=YEAR(W44),"","24+25&gt;0? 23 - когда выбыл? "),"")&amp;IF(BA44&lt;BB44,"47&gt;=48; ","")&amp;IF(BA44&lt;BC44,"47&gt;=49; ","")&amp;IF(BA44&lt;BD44,"47&gt;=50; ","")&amp;IF(BE44&gt;0,IF(BF44&gt;0,IF(AU44&gt;AV44,"","41 и 42 - ? (51 и 52 &gt; 0);"),"51 &gt; 0 52 - ?;"),"")&amp;IF(AU44&gt;0,IF(AV44&gt;AU44,"41&gt;42;","")&amp;IF(BE44&gt;0,"","41&gt;0 51-?;"),"")&amp;IF(BF44&gt;0,IF(BE44&gt;0,"","52&gt;0 51-?;"),"")&amp;IF(AW44&gt;=AX44,"","43&gt;44;")&amp;IF(CA44&gt;0,IF(AW44&gt;0,"","71 &gt; 0 43-?;"),"")</f>
        <v/>
      </c>
    </row>
    <row r="45" spans="1:93" s="250" customFormat="1" ht="15" customHeight="1" x14ac:dyDescent="0.2">
      <c r="A45" s="45"/>
      <c r="B45" s="46"/>
      <c r="C45" s="121"/>
      <c r="D45" s="121"/>
      <c r="E45" s="336"/>
      <c r="F45" s="122"/>
      <c r="G45" s="46"/>
      <c r="H45" s="45"/>
      <c r="I45" s="45"/>
      <c r="J45" s="45"/>
      <c r="K45" s="45"/>
      <c r="L45" s="45"/>
      <c r="M45" s="46"/>
      <c r="N45" s="46"/>
      <c r="O45" s="48"/>
      <c r="P45" s="48"/>
      <c r="Q45" s="46"/>
      <c r="R45" s="48"/>
      <c r="S45" s="48"/>
      <c r="T45" s="48"/>
      <c r="U45" s="48"/>
      <c r="V45" s="48"/>
      <c r="W45" s="46"/>
      <c r="X45" s="48"/>
      <c r="Y45" s="48"/>
      <c r="Z45" s="157"/>
      <c r="AA45" s="47"/>
      <c r="AB45" s="97"/>
      <c r="AC45" s="49"/>
      <c r="AD45" s="49"/>
      <c r="AE45" s="49"/>
      <c r="AF45" s="49"/>
      <c r="AG45" s="49"/>
      <c r="AH45" s="47"/>
      <c r="AI45" s="47"/>
      <c r="AJ45" s="47"/>
      <c r="AK45" s="190"/>
      <c r="AL45" s="190"/>
      <c r="AM45" s="190"/>
      <c r="AN45" s="190"/>
      <c r="AO45" s="190"/>
      <c r="AP45" s="151"/>
      <c r="AQ45" s="322"/>
      <c r="AR45" s="322"/>
      <c r="AS45" s="322"/>
      <c r="AT45" s="47"/>
      <c r="AU45" s="47"/>
      <c r="AV45" s="47"/>
      <c r="AW45" s="47"/>
      <c r="AX45" s="322"/>
      <c r="AY45" s="98"/>
      <c r="AZ45" s="98"/>
      <c r="BA45" s="47"/>
      <c r="BB45" s="47"/>
      <c r="BC45" s="47"/>
      <c r="BD45" s="47"/>
      <c r="BE45" s="97"/>
      <c r="BF45" s="49"/>
      <c r="BG45" s="239"/>
      <c r="BH45" s="342"/>
      <c r="BI45" s="49"/>
      <c r="BJ45" s="49"/>
      <c r="BK45" s="49"/>
      <c r="BL45" s="49"/>
      <c r="BM45" s="49"/>
      <c r="BN45" s="47"/>
      <c r="BO45" s="49"/>
      <c r="BP45" s="49"/>
      <c r="BQ45" s="49"/>
      <c r="BR45" s="323"/>
      <c r="BS45" s="323"/>
      <c r="BT45" s="323"/>
      <c r="BU45" s="49"/>
      <c r="BV45" s="49"/>
      <c r="BW45" s="97"/>
      <c r="BX45" s="97"/>
      <c r="BY45" s="97"/>
      <c r="BZ45" s="97"/>
      <c r="CA45" s="49"/>
      <c r="CB45" s="49"/>
      <c r="CC45" s="49"/>
      <c r="CD45" s="49"/>
      <c r="CE45" s="49"/>
      <c r="CF45" s="49"/>
      <c r="CG45" s="49"/>
      <c r="CH45" s="49"/>
      <c r="CI45" s="97"/>
      <c r="CJ45" s="97"/>
      <c r="CK45" s="97"/>
      <c r="CL45" s="97"/>
      <c r="CM45" s="335"/>
      <c r="CN45" s="337"/>
      <c r="CO45" s="315" t="str">
        <f>IF(Формулы!R45&gt;V45,"22-?,Дата 14 - Прибыл из УФСИН; ","")&amp;IF(Формулы!Q45&gt;Y45,"25-?,Дата 13 - Выбыл в УФСИН;","")&amp;IF(YEAR(ДАННЫЕ!$F$1)=YEAR(ДАННЫЕ!B45),IF(AT45&gt;0,"","40-?, вявлен в текущем году! "),"")&amp;IF(YEAR($F$1)=YEAR(W45),IF(X45+Y45&gt;0,"","23-стоит, 24,25 - куда выбыл? "),"")&amp;IF(X45+Y45&gt;0,IF(YEAR($F$1)=YEAR(W45),"","24+25&gt;0? 23 - когда выбыл? "),"")&amp;IF(BA45&lt;BB45,"47&gt;=48; ","")&amp;IF(BA45&lt;BC45,"47&gt;=49; ","")&amp;IF(BA45&lt;BD45,"47&gt;=50; ","")&amp;IF(BE45&gt;0,IF(BF45&gt;0,IF(AU45&gt;AV45,"","41 и 42 - ? (51 и 52 &gt; 0);"),"51 &gt; 0 52 - ?;"),"")&amp;IF(AU45&gt;0,IF(AV45&gt;AU45,"41&gt;42;","")&amp;IF(BE45&gt;0,"","41&gt;0 51-?;"),"")&amp;IF(BF45&gt;0,IF(BE45&gt;0,"","52&gt;0 51-?;"),"")&amp;IF(AW45&gt;=AX45,"","43&gt;44;")&amp;IF(CA45&gt;0,IF(AW45&gt;0,"","71 &gt; 0 43-?;"),"")</f>
        <v/>
      </c>
    </row>
    <row r="46" spans="1:93" s="250" customFormat="1" ht="15" customHeight="1" x14ac:dyDescent="0.2">
      <c r="A46" s="45"/>
      <c r="B46" s="46"/>
      <c r="C46" s="121"/>
      <c r="D46" s="121"/>
      <c r="E46" s="336"/>
      <c r="F46" s="122"/>
      <c r="G46" s="46"/>
      <c r="H46" s="45"/>
      <c r="I46" s="45"/>
      <c r="J46" s="45"/>
      <c r="K46" s="45"/>
      <c r="L46" s="45"/>
      <c r="M46" s="46"/>
      <c r="N46" s="46"/>
      <c r="O46" s="48"/>
      <c r="P46" s="48"/>
      <c r="Q46" s="46"/>
      <c r="R46" s="48"/>
      <c r="S46" s="48"/>
      <c r="T46" s="48"/>
      <c r="U46" s="48"/>
      <c r="V46" s="48"/>
      <c r="W46" s="46"/>
      <c r="X46" s="48"/>
      <c r="Y46" s="48"/>
      <c r="Z46" s="157"/>
      <c r="AA46" s="47"/>
      <c r="AB46" s="97"/>
      <c r="AC46" s="49"/>
      <c r="AD46" s="49"/>
      <c r="AE46" s="49"/>
      <c r="AF46" s="49"/>
      <c r="AG46" s="49"/>
      <c r="AH46" s="47"/>
      <c r="AI46" s="47"/>
      <c r="AJ46" s="47"/>
      <c r="AK46" s="190"/>
      <c r="AL46" s="190"/>
      <c r="AM46" s="190"/>
      <c r="AN46" s="190"/>
      <c r="AO46" s="190"/>
      <c r="AP46" s="151"/>
      <c r="AQ46" s="322"/>
      <c r="AR46" s="322"/>
      <c r="AS46" s="322"/>
      <c r="AT46" s="47"/>
      <c r="AU46" s="47"/>
      <c r="AV46" s="47"/>
      <c r="AW46" s="47"/>
      <c r="AX46" s="322"/>
      <c r="AY46" s="98"/>
      <c r="AZ46" s="98"/>
      <c r="BA46" s="47"/>
      <c r="BB46" s="47"/>
      <c r="BC46" s="47"/>
      <c r="BD46" s="47"/>
      <c r="BE46" s="97"/>
      <c r="BF46" s="49"/>
      <c r="BG46" s="239"/>
      <c r="BH46" s="342"/>
      <c r="BI46" s="49"/>
      <c r="BJ46" s="49"/>
      <c r="BK46" s="49"/>
      <c r="BL46" s="49"/>
      <c r="BM46" s="49"/>
      <c r="BN46" s="47"/>
      <c r="BO46" s="49"/>
      <c r="BP46" s="49"/>
      <c r="BQ46" s="49"/>
      <c r="BR46" s="323"/>
      <c r="BS46" s="323"/>
      <c r="BT46" s="323"/>
      <c r="BU46" s="49"/>
      <c r="BV46" s="49"/>
      <c r="BW46" s="97"/>
      <c r="BX46" s="97"/>
      <c r="BY46" s="97"/>
      <c r="BZ46" s="97"/>
      <c r="CA46" s="49"/>
      <c r="CB46" s="49"/>
      <c r="CC46" s="49"/>
      <c r="CD46" s="49"/>
      <c r="CE46" s="49"/>
      <c r="CF46" s="49"/>
      <c r="CG46" s="49"/>
      <c r="CH46" s="49"/>
      <c r="CI46" s="97"/>
      <c r="CJ46" s="97"/>
      <c r="CK46" s="97"/>
      <c r="CL46" s="97"/>
      <c r="CM46" s="335"/>
      <c r="CN46" s="337"/>
      <c r="CO46" s="315" t="str">
        <f>IF(Формулы!R46&gt;V46,"22-?,Дата 14 - Прибыл из УФСИН; ","")&amp;IF(Формулы!Q46&gt;Y46,"25-?,Дата 13 - Выбыл в УФСИН;","")&amp;IF(YEAR(ДАННЫЕ!$F$1)=YEAR(ДАННЫЕ!B46),IF(AT46&gt;0,"","40-?, вявлен в текущем году! "),"")&amp;IF(YEAR($F$1)=YEAR(W46),IF(X46+Y46&gt;0,"","23-стоит, 24,25 - куда выбыл? "),"")&amp;IF(X46+Y46&gt;0,IF(YEAR($F$1)=YEAR(W46),"","24+25&gt;0? 23 - когда выбыл? "),"")&amp;IF(BA46&lt;BB46,"47&gt;=48; ","")&amp;IF(BA46&lt;BC46,"47&gt;=49; ","")&amp;IF(BA46&lt;BD46,"47&gt;=50; ","")&amp;IF(BE46&gt;0,IF(BF46&gt;0,IF(AU46&gt;AV46,"","41 и 42 - ? (51 и 52 &gt; 0);"),"51 &gt; 0 52 - ?;"),"")&amp;IF(AU46&gt;0,IF(AV46&gt;AU46,"41&gt;42;","")&amp;IF(BE46&gt;0,"","41&gt;0 51-?;"),"")&amp;IF(BF46&gt;0,IF(BE46&gt;0,"","52&gt;0 51-?;"),"")&amp;IF(AW46&gt;=AX46,"","43&gt;44;")&amp;IF(CA46&gt;0,IF(AW46&gt;0,"","71 &gt; 0 43-?;"),"")</f>
        <v/>
      </c>
    </row>
    <row r="47" spans="1:93" s="250" customFormat="1" ht="15" customHeight="1" x14ac:dyDescent="0.2">
      <c r="A47" s="45"/>
      <c r="B47" s="46"/>
      <c r="C47" s="121"/>
      <c r="D47" s="121"/>
      <c r="E47" s="336"/>
      <c r="F47" s="122"/>
      <c r="G47" s="46"/>
      <c r="H47" s="45"/>
      <c r="I47" s="45"/>
      <c r="J47" s="45"/>
      <c r="K47" s="45"/>
      <c r="L47" s="45"/>
      <c r="M47" s="46"/>
      <c r="N47" s="46"/>
      <c r="O47" s="48"/>
      <c r="P47" s="48"/>
      <c r="Q47" s="46"/>
      <c r="R47" s="48"/>
      <c r="S47" s="48"/>
      <c r="T47" s="48"/>
      <c r="U47" s="48"/>
      <c r="V47" s="48"/>
      <c r="W47" s="46"/>
      <c r="X47" s="48"/>
      <c r="Y47" s="48"/>
      <c r="Z47" s="157"/>
      <c r="AA47" s="47"/>
      <c r="AB47" s="97"/>
      <c r="AC47" s="49"/>
      <c r="AD47" s="49"/>
      <c r="AE47" s="49"/>
      <c r="AF47" s="49"/>
      <c r="AG47" s="49"/>
      <c r="AH47" s="47"/>
      <c r="AI47" s="47"/>
      <c r="AJ47" s="47"/>
      <c r="AK47" s="190"/>
      <c r="AL47" s="190"/>
      <c r="AM47" s="190"/>
      <c r="AN47" s="190"/>
      <c r="AO47" s="190"/>
      <c r="AP47" s="151"/>
      <c r="AQ47" s="322"/>
      <c r="AR47" s="322"/>
      <c r="AS47" s="322"/>
      <c r="AT47" s="47"/>
      <c r="AU47" s="47"/>
      <c r="AV47" s="47"/>
      <c r="AW47" s="47"/>
      <c r="AX47" s="322"/>
      <c r="AY47" s="98"/>
      <c r="AZ47" s="98"/>
      <c r="BA47" s="47"/>
      <c r="BB47" s="47"/>
      <c r="BC47" s="47"/>
      <c r="BD47" s="47"/>
      <c r="BE47" s="97"/>
      <c r="BF47" s="49"/>
      <c r="BG47" s="239"/>
      <c r="BH47" s="342"/>
      <c r="BI47" s="49"/>
      <c r="BJ47" s="49"/>
      <c r="BK47" s="49"/>
      <c r="BL47" s="49"/>
      <c r="BM47" s="49"/>
      <c r="BN47" s="47"/>
      <c r="BO47" s="49"/>
      <c r="BP47" s="49"/>
      <c r="BQ47" s="49"/>
      <c r="BR47" s="323"/>
      <c r="BS47" s="323"/>
      <c r="BT47" s="323"/>
      <c r="BU47" s="49"/>
      <c r="BV47" s="49"/>
      <c r="BW47" s="97"/>
      <c r="BX47" s="97"/>
      <c r="BY47" s="97"/>
      <c r="BZ47" s="97"/>
      <c r="CA47" s="49"/>
      <c r="CB47" s="49"/>
      <c r="CC47" s="49"/>
      <c r="CD47" s="49"/>
      <c r="CE47" s="49"/>
      <c r="CF47" s="49"/>
      <c r="CG47" s="49"/>
      <c r="CH47" s="49"/>
      <c r="CI47" s="97"/>
      <c r="CJ47" s="97"/>
      <c r="CK47" s="97"/>
      <c r="CL47" s="97"/>
      <c r="CM47" s="335"/>
      <c r="CN47" s="337"/>
      <c r="CO47" s="315" t="str">
        <f>IF(Формулы!R47&gt;V47,"22-?,Дата 14 - Прибыл из УФСИН; ","")&amp;IF(Формулы!Q47&gt;Y47,"25-?,Дата 13 - Выбыл в УФСИН;","")&amp;IF(YEAR(ДАННЫЕ!$F$1)=YEAR(ДАННЫЕ!B47),IF(AT47&gt;0,"","40-?, вявлен в текущем году! "),"")&amp;IF(YEAR($F$1)=YEAR(W47),IF(X47+Y47&gt;0,"","23-стоит, 24,25 - куда выбыл? "),"")&amp;IF(X47+Y47&gt;0,IF(YEAR($F$1)=YEAR(W47),"","24+25&gt;0? 23 - когда выбыл? "),"")&amp;IF(BA47&lt;BB47,"47&gt;=48; ","")&amp;IF(BA47&lt;BC47,"47&gt;=49; ","")&amp;IF(BA47&lt;BD47,"47&gt;=50; ","")&amp;IF(BE47&gt;0,IF(BF47&gt;0,IF(AU47&gt;AV47,"","41 и 42 - ? (51 и 52 &gt; 0);"),"51 &gt; 0 52 - ?;"),"")&amp;IF(AU47&gt;0,IF(AV47&gt;AU47,"41&gt;42;","")&amp;IF(BE47&gt;0,"","41&gt;0 51-?;"),"")&amp;IF(BF47&gt;0,IF(BE47&gt;0,"","52&gt;0 51-?;"),"")&amp;IF(AW47&gt;=AX47,"","43&gt;44;")&amp;IF(CA47&gt;0,IF(AW47&gt;0,"","71 &gt; 0 43-?;"),"")</f>
        <v/>
      </c>
    </row>
    <row r="48" spans="1:93" s="250" customFormat="1" ht="15" customHeight="1" x14ac:dyDescent="0.2">
      <c r="A48" s="45"/>
      <c r="B48" s="46"/>
      <c r="C48" s="121"/>
      <c r="D48" s="121"/>
      <c r="E48" s="336"/>
      <c r="F48" s="122"/>
      <c r="G48" s="46"/>
      <c r="H48" s="45"/>
      <c r="I48" s="45"/>
      <c r="J48" s="45"/>
      <c r="K48" s="45"/>
      <c r="L48" s="45"/>
      <c r="M48" s="46"/>
      <c r="N48" s="46"/>
      <c r="O48" s="48"/>
      <c r="P48" s="48"/>
      <c r="Q48" s="46"/>
      <c r="R48" s="48"/>
      <c r="S48" s="48"/>
      <c r="T48" s="48"/>
      <c r="U48" s="48"/>
      <c r="V48" s="48"/>
      <c r="W48" s="46"/>
      <c r="X48" s="48"/>
      <c r="Y48" s="48"/>
      <c r="Z48" s="157"/>
      <c r="AA48" s="47"/>
      <c r="AB48" s="97"/>
      <c r="AC48" s="49"/>
      <c r="AD48" s="49"/>
      <c r="AE48" s="49"/>
      <c r="AF48" s="49"/>
      <c r="AG48" s="49"/>
      <c r="AH48" s="47"/>
      <c r="AI48" s="47"/>
      <c r="AJ48" s="47"/>
      <c r="AK48" s="190"/>
      <c r="AL48" s="190"/>
      <c r="AM48" s="190"/>
      <c r="AN48" s="190"/>
      <c r="AO48" s="190"/>
      <c r="AP48" s="151"/>
      <c r="AQ48" s="322"/>
      <c r="AR48" s="322"/>
      <c r="AS48" s="322"/>
      <c r="AT48" s="47"/>
      <c r="AU48" s="47"/>
      <c r="AV48" s="47"/>
      <c r="AW48" s="47"/>
      <c r="AX48" s="322"/>
      <c r="AY48" s="98"/>
      <c r="AZ48" s="98"/>
      <c r="BA48" s="47"/>
      <c r="BB48" s="47"/>
      <c r="BC48" s="47"/>
      <c r="BD48" s="47"/>
      <c r="BE48" s="97"/>
      <c r="BF48" s="49"/>
      <c r="BG48" s="239"/>
      <c r="BH48" s="342"/>
      <c r="BI48" s="49"/>
      <c r="BJ48" s="49"/>
      <c r="BK48" s="49"/>
      <c r="BL48" s="49"/>
      <c r="BM48" s="49"/>
      <c r="BN48" s="47"/>
      <c r="BO48" s="49"/>
      <c r="BP48" s="49"/>
      <c r="BQ48" s="49"/>
      <c r="BR48" s="323"/>
      <c r="BS48" s="323"/>
      <c r="BT48" s="323"/>
      <c r="BU48" s="49"/>
      <c r="BV48" s="49"/>
      <c r="BW48" s="97"/>
      <c r="BX48" s="97"/>
      <c r="BY48" s="97"/>
      <c r="BZ48" s="97"/>
      <c r="CA48" s="49"/>
      <c r="CB48" s="49"/>
      <c r="CC48" s="49"/>
      <c r="CD48" s="49"/>
      <c r="CE48" s="49"/>
      <c r="CF48" s="49"/>
      <c r="CG48" s="49"/>
      <c r="CH48" s="49"/>
      <c r="CI48" s="97"/>
      <c r="CJ48" s="97"/>
      <c r="CK48" s="97"/>
      <c r="CL48" s="97"/>
      <c r="CM48" s="335"/>
      <c r="CN48" s="337"/>
      <c r="CO48" s="315" t="str">
        <f>IF(Формулы!R48&gt;V48,"22-?,Дата 14 - Прибыл из УФСИН; ","")&amp;IF(Формулы!Q48&gt;Y48,"25-?,Дата 13 - Выбыл в УФСИН;","")&amp;IF(YEAR(ДАННЫЕ!$F$1)=YEAR(ДАННЫЕ!B48),IF(AT48&gt;0,"","40-?, вявлен в текущем году! "),"")&amp;IF(YEAR($F$1)=YEAR(W48),IF(X48+Y48&gt;0,"","23-стоит, 24,25 - куда выбыл? "),"")&amp;IF(X48+Y48&gt;0,IF(YEAR($F$1)=YEAR(W48),"","24+25&gt;0? 23 - когда выбыл? "),"")&amp;IF(BA48&lt;BB48,"47&gt;=48; ","")&amp;IF(BA48&lt;BC48,"47&gt;=49; ","")&amp;IF(BA48&lt;BD48,"47&gt;=50; ","")&amp;IF(BE48&gt;0,IF(BF48&gt;0,IF(AU48&gt;AV48,"","41 и 42 - ? (51 и 52 &gt; 0);"),"51 &gt; 0 52 - ?;"),"")&amp;IF(AU48&gt;0,IF(AV48&gt;AU48,"41&gt;42;","")&amp;IF(BE48&gt;0,"","41&gt;0 51-?;"),"")&amp;IF(BF48&gt;0,IF(BE48&gt;0,"","52&gt;0 51-?;"),"")&amp;IF(AW48&gt;=AX48,"","43&gt;44;")&amp;IF(CA48&gt;0,IF(AW48&gt;0,"","71 &gt; 0 43-?;"),"")</f>
        <v/>
      </c>
    </row>
    <row r="49" spans="1:93" s="250" customFormat="1" ht="15" customHeight="1" x14ac:dyDescent="0.2">
      <c r="A49" s="45"/>
      <c r="B49" s="46"/>
      <c r="C49" s="121"/>
      <c r="D49" s="121"/>
      <c r="E49" s="336"/>
      <c r="F49" s="122"/>
      <c r="G49" s="46"/>
      <c r="H49" s="45"/>
      <c r="I49" s="45"/>
      <c r="J49" s="45"/>
      <c r="K49" s="45"/>
      <c r="L49" s="45"/>
      <c r="M49" s="46"/>
      <c r="N49" s="46"/>
      <c r="O49" s="48"/>
      <c r="P49" s="48"/>
      <c r="Q49" s="46"/>
      <c r="R49" s="48"/>
      <c r="S49" s="48"/>
      <c r="T49" s="48"/>
      <c r="U49" s="48"/>
      <c r="V49" s="48"/>
      <c r="W49" s="46"/>
      <c r="X49" s="48"/>
      <c r="Y49" s="48"/>
      <c r="Z49" s="157"/>
      <c r="AA49" s="47"/>
      <c r="AB49" s="97"/>
      <c r="AC49" s="49"/>
      <c r="AD49" s="49"/>
      <c r="AE49" s="49"/>
      <c r="AF49" s="49"/>
      <c r="AG49" s="49"/>
      <c r="AH49" s="47"/>
      <c r="AI49" s="47"/>
      <c r="AJ49" s="47"/>
      <c r="AK49" s="190"/>
      <c r="AL49" s="190"/>
      <c r="AM49" s="190"/>
      <c r="AN49" s="190"/>
      <c r="AO49" s="190"/>
      <c r="AP49" s="151"/>
      <c r="AQ49" s="322"/>
      <c r="AR49" s="322"/>
      <c r="AS49" s="322"/>
      <c r="AT49" s="47"/>
      <c r="AU49" s="47"/>
      <c r="AV49" s="47"/>
      <c r="AW49" s="47"/>
      <c r="AX49" s="322"/>
      <c r="AY49" s="98"/>
      <c r="AZ49" s="98"/>
      <c r="BA49" s="47"/>
      <c r="BB49" s="47"/>
      <c r="BC49" s="47"/>
      <c r="BD49" s="47"/>
      <c r="BE49" s="97"/>
      <c r="BF49" s="49"/>
      <c r="BG49" s="239"/>
      <c r="BH49" s="342"/>
      <c r="BI49" s="49"/>
      <c r="BJ49" s="49"/>
      <c r="BK49" s="49"/>
      <c r="BL49" s="49"/>
      <c r="BM49" s="49"/>
      <c r="BN49" s="47"/>
      <c r="BO49" s="49"/>
      <c r="BP49" s="49"/>
      <c r="BQ49" s="49"/>
      <c r="BR49" s="323"/>
      <c r="BS49" s="323"/>
      <c r="BT49" s="323"/>
      <c r="BU49" s="49"/>
      <c r="BV49" s="49"/>
      <c r="BW49" s="97"/>
      <c r="BX49" s="97"/>
      <c r="BY49" s="97"/>
      <c r="BZ49" s="97"/>
      <c r="CA49" s="49"/>
      <c r="CB49" s="49"/>
      <c r="CC49" s="49"/>
      <c r="CD49" s="49"/>
      <c r="CE49" s="49"/>
      <c r="CF49" s="49"/>
      <c r="CG49" s="49"/>
      <c r="CH49" s="49"/>
      <c r="CI49" s="97"/>
      <c r="CJ49" s="97"/>
      <c r="CK49" s="97"/>
      <c r="CL49" s="97"/>
      <c r="CM49" s="335"/>
      <c r="CN49" s="337"/>
      <c r="CO49" s="315" t="str">
        <f>IF(Формулы!R49&gt;V49,"22-?,Дата 14 - Прибыл из УФСИН; ","")&amp;IF(Формулы!Q49&gt;Y49,"25-?,Дата 13 - Выбыл в УФСИН;","")&amp;IF(YEAR(ДАННЫЕ!$F$1)=YEAR(ДАННЫЕ!B49),IF(AT49&gt;0,"","40-?, вявлен в текущем году! "),"")&amp;IF(YEAR($F$1)=YEAR(W49),IF(X49+Y49&gt;0,"","23-стоит, 24,25 - куда выбыл? "),"")&amp;IF(X49+Y49&gt;0,IF(YEAR($F$1)=YEAR(W49),"","24+25&gt;0? 23 - когда выбыл? "),"")&amp;IF(BA49&lt;BB49,"47&gt;=48; ","")&amp;IF(BA49&lt;BC49,"47&gt;=49; ","")&amp;IF(BA49&lt;BD49,"47&gt;=50; ","")&amp;IF(BE49&gt;0,IF(BF49&gt;0,IF(AU49&gt;AV49,"","41 и 42 - ? (51 и 52 &gt; 0);"),"51 &gt; 0 52 - ?;"),"")&amp;IF(AU49&gt;0,IF(AV49&gt;AU49,"41&gt;42;","")&amp;IF(BE49&gt;0,"","41&gt;0 51-?;"),"")&amp;IF(BF49&gt;0,IF(BE49&gt;0,"","52&gt;0 51-?;"),"")&amp;IF(AW49&gt;=AX49,"","43&gt;44;")&amp;IF(CA49&gt;0,IF(AW49&gt;0,"","71 &gt; 0 43-?;"),"")</f>
        <v/>
      </c>
    </row>
    <row r="50" spans="1:93" s="250" customFormat="1" ht="15" customHeight="1" x14ac:dyDescent="0.2">
      <c r="A50" s="45"/>
      <c r="B50" s="46"/>
      <c r="C50" s="121"/>
      <c r="D50" s="121"/>
      <c r="E50" s="336"/>
      <c r="F50" s="122"/>
      <c r="G50" s="46"/>
      <c r="H50" s="45"/>
      <c r="I50" s="45"/>
      <c r="J50" s="45"/>
      <c r="K50" s="45"/>
      <c r="L50" s="45"/>
      <c r="M50" s="46"/>
      <c r="N50" s="46"/>
      <c r="O50" s="48"/>
      <c r="P50" s="48"/>
      <c r="Q50" s="46"/>
      <c r="R50" s="48"/>
      <c r="S50" s="48"/>
      <c r="T50" s="48"/>
      <c r="U50" s="48"/>
      <c r="V50" s="48"/>
      <c r="W50" s="46"/>
      <c r="X50" s="48"/>
      <c r="Y50" s="48"/>
      <c r="Z50" s="157"/>
      <c r="AA50" s="47"/>
      <c r="AB50" s="97"/>
      <c r="AC50" s="49"/>
      <c r="AD50" s="49"/>
      <c r="AE50" s="49"/>
      <c r="AF50" s="49"/>
      <c r="AG50" s="49"/>
      <c r="AH50" s="47"/>
      <c r="AI50" s="47"/>
      <c r="AJ50" s="47"/>
      <c r="AK50" s="190"/>
      <c r="AL50" s="190"/>
      <c r="AM50" s="190"/>
      <c r="AN50" s="190"/>
      <c r="AO50" s="190"/>
      <c r="AP50" s="151"/>
      <c r="AQ50" s="322"/>
      <c r="AR50" s="322"/>
      <c r="AS50" s="322"/>
      <c r="AT50" s="47"/>
      <c r="AU50" s="47"/>
      <c r="AV50" s="47"/>
      <c r="AW50" s="47"/>
      <c r="AX50" s="322"/>
      <c r="AY50" s="98"/>
      <c r="AZ50" s="98"/>
      <c r="BA50" s="47"/>
      <c r="BB50" s="47"/>
      <c r="BC50" s="47"/>
      <c r="BD50" s="47"/>
      <c r="BE50" s="97"/>
      <c r="BF50" s="49"/>
      <c r="BG50" s="239"/>
      <c r="BH50" s="342"/>
      <c r="BI50" s="49"/>
      <c r="BJ50" s="49"/>
      <c r="BK50" s="49"/>
      <c r="BL50" s="49"/>
      <c r="BM50" s="49"/>
      <c r="BN50" s="47"/>
      <c r="BO50" s="49"/>
      <c r="BP50" s="49"/>
      <c r="BQ50" s="49"/>
      <c r="BR50" s="323"/>
      <c r="BS50" s="323"/>
      <c r="BT50" s="323"/>
      <c r="BU50" s="49"/>
      <c r="BV50" s="49"/>
      <c r="BW50" s="97"/>
      <c r="BX50" s="97"/>
      <c r="BY50" s="97"/>
      <c r="BZ50" s="97"/>
      <c r="CA50" s="49"/>
      <c r="CB50" s="49"/>
      <c r="CC50" s="49"/>
      <c r="CD50" s="49"/>
      <c r="CE50" s="49"/>
      <c r="CF50" s="49"/>
      <c r="CG50" s="49"/>
      <c r="CH50" s="49"/>
      <c r="CI50" s="97"/>
      <c r="CJ50" s="97"/>
      <c r="CK50" s="97"/>
      <c r="CL50" s="97"/>
      <c r="CM50" s="335"/>
      <c r="CN50" s="337"/>
      <c r="CO50" s="315" t="str">
        <f>IF(Формулы!R50&gt;V50,"22-?,Дата 14 - Прибыл из УФСИН; ","")&amp;IF(Формулы!Q50&gt;Y50,"25-?,Дата 13 - Выбыл в УФСИН;","")&amp;IF(YEAR(ДАННЫЕ!$F$1)=YEAR(ДАННЫЕ!B50),IF(AT50&gt;0,"","40-?, вявлен в текущем году! "),"")&amp;IF(YEAR($F$1)=YEAR(W50),IF(X50+Y50&gt;0,"","23-стоит, 24,25 - куда выбыл? "),"")&amp;IF(X50+Y50&gt;0,IF(YEAR($F$1)=YEAR(W50),"","24+25&gt;0? 23 - когда выбыл? "),"")&amp;IF(BA50&lt;BB50,"47&gt;=48; ","")&amp;IF(BA50&lt;BC50,"47&gt;=49; ","")&amp;IF(BA50&lt;BD50,"47&gt;=50; ","")&amp;IF(BE50&gt;0,IF(BF50&gt;0,IF(AU50&gt;AV50,"","41 и 42 - ? (51 и 52 &gt; 0);"),"51 &gt; 0 52 - ?;"),"")&amp;IF(AU50&gt;0,IF(AV50&gt;AU50,"41&gt;42;","")&amp;IF(BE50&gt;0,"","41&gt;0 51-?;"),"")&amp;IF(BF50&gt;0,IF(BE50&gt;0,"","52&gt;0 51-?;"),"")&amp;IF(AW50&gt;=AX50,"","43&gt;44;")&amp;IF(CA50&gt;0,IF(AW50&gt;0,"","71 &gt; 0 43-?;"),"")</f>
        <v/>
      </c>
    </row>
    <row r="51" spans="1:93" s="250" customFormat="1" ht="15" customHeight="1" x14ac:dyDescent="0.2">
      <c r="A51" s="45"/>
      <c r="B51" s="46"/>
      <c r="C51" s="121"/>
      <c r="D51" s="121"/>
      <c r="E51" s="336"/>
      <c r="F51" s="122"/>
      <c r="G51" s="46"/>
      <c r="H51" s="45"/>
      <c r="I51" s="45"/>
      <c r="J51" s="45"/>
      <c r="K51" s="45"/>
      <c r="L51" s="45"/>
      <c r="M51" s="46"/>
      <c r="N51" s="46"/>
      <c r="O51" s="48"/>
      <c r="P51" s="48"/>
      <c r="Q51" s="46"/>
      <c r="R51" s="48"/>
      <c r="S51" s="48"/>
      <c r="T51" s="48"/>
      <c r="U51" s="48"/>
      <c r="V51" s="48"/>
      <c r="W51" s="46"/>
      <c r="X51" s="48"/>
      <c r="Y51" s="48"/>
      <c r="Z51" s="157"/>
      <c r="AA51" s="47"/>
      <c r="AB51" s="97"/>
      <c r="AC51" s="49"/>
      <c r="AD51" s="49"/>
      <c r="AE51" s="49"/>
      <c r="AF51" s="49"/>
      <c r="AG51" s="49"/>
      <c r="AH51" s="47"/>
      <c r="AI51" s="47"/>
      <c r="AJ51" s="47"/>
      <c r="AK51" s="190"/>
      <c r="AL51" s="190"/>
      <c r="AM51" s="190"/>
      <c r="AN51" s="190"/>
      <c r="AO51" s="190"/>
      <c r="AP51" s="151"/>
      <c r="AQ51" s="322"/>
      <c r="AR51" s="322"/>
      <c r="AS51" s="322"/>
      <c r="AT51" s="47"/>
      <c r="AU51" s="47"/>
      <c r="AV51" s="47"/>
      <c r="AW51" s="47"/>
      <c r="AX51" s="322"/>
      <c r="AY51" s="98"/>
      <c r="AZ51" s="98"/>
      <c r="BA51" s="47"/>
      <c r="BB51" s="47"/>
      <c r="BC51" s="47"/>
      <c r="BD51" s="47"/>
      <c r="BE51" s="97"/>
      <c r="BF51" s="49"/>
      <c r="BG51" s="239"/>
      <c r="BH51" s="342"/>
      <c r="BI51" s="49"/>
      <c r="BJ51" s="49"/>
      <c r="BK51" s="49"/>
      <c r="BL51" s="49"/>
      <c r="BM51" s="49"/>
      <c r="BN51" s="47"/>
      <c r="BO51" s="49"/>
      <c r="BP51" s="49"/>
      <c r="BQ51" s="49"/>
      <c r="BR51" s="323"/>
      <c r="BS51" s="323"/>
      <c r="BT51" s="323"/>
      <c r="BU51" s="49"/>
      <c r="BV51" s="49"/>
      <c r="BW51" s="97"/>
      <c r="BX51" s="97"/>
      <c r="BY51" s="97"/>
      <c r="BZ51" s="97"/>
      <c r="CA51" s="49"/>
      <c r="CB51" s="49"/>
      <c r="CC51" s="49"/>
      <c r="CD51" s="49"/>
      <c r="CE51" s="49"/>
      <c r="CF51" s="49"/>
      <c r="CG51" s="49"/>
      <c r="CH51" s="49"/>
      <c r="CI51" s="97"/>
      <c r="CJ51" s="97"/>
      <c r="CK51" s="97"/>
      <c r="CL51" s="97"/>
      <c r="CM51" s="335"/>
      <c r="CN51" s="337"/>
      <c r="CO51" s="315" t="str">
        <f>IF(Формулы!R51&gt;V51,"22-?,Дата 14 - Прибыл из УФСИН; ","")&amp;IF(Формулы!Q51&gt;Y51,"25-?,Дата 13 - Выбыл в УФСИН;","")&amp;IF(YEAR(ДАННЫЕ!$F$1)=YEAR(ДАННЫЕ!B51),IF(AT51&gt;0,"","40-?, вявлен в текущем году! "),"")&amp;IF(YEAR($F$1)=YEAR(W51),IF(X51+Y51&gt;0,"","23-стоит, 24,25 - куда выбыл? "),"")&amp;IF(X51+Y51&gt;0,IF(YEAR($F$1)=YEAR(W51),"","24+25&gt;0? 23 - когда выбыл? "),"")&amp;IF(BA51&lt;BB51,"47&gt;=48; ","")&amp;IF(BA51&lt;BC51,"47&gt;=49; ","")&amp;IF(BA51&lt;BD51,"47&gt;=50; ","")&amp;IF(BE51&gt;0,IF(BF51&gt;0,IF(AU51&gt;AV51,"","41 и 42 - ? (51 и 52 &gt; 0);"),"51 &gt; 0 52 - ?;"),"")&amp;IF(AU51&gt;0,IF(AV51&gt;AU51,"41&gt;42;","")&amp;IF(BE51&gt;0,"","41&gt;0 51-?;"),"")&amp;IF(BF51&gt;0,IF(BE51&gt;0,"","52&gt;0 51-?;"),"")&amp;IF(AW51&gt;=AX51,"","43&gt;44;")&amp;IF(CA51&gt;0,IF(AW51&gt;0,"","71 &gt; 0 43-?;"),"")</f>
        <v/>
      </c>
    </row>
    <row r="52" spans="1:93" s="250" customFormat="1" ht="15" customHeight="1" x14ac:dyDescent="0.2">
      <c r="A52" s="45"/>
      <c r="B52" s="46"/>
      <c r="C52" s="121"/>
      <c r="D52" s="121"/>
      <c r="E52" s="336"/>
      <c r="F52" s="122"/>
      <c r="G52" s="46"/>
      <c r="H52" s="45"/>
      <c r="I52" s="45"/>
      <c r="J52" s="45"/>
      <c r="K52" s="45"/>
      <c r="L52" s="45"/>
      <c r="M52" s="46"/>
      <c r="N52" s="46"/>
      <c r="O52" s="48"/>
      <c r="P52" s="48"/>
      <c r="Q52" s="46"/>
      <c r="R52" s="48"/>
      <c r="S52" s="48"/>
      <c r="T52" s="48"/>
      <c r="U52" s="48"/>
      <c r="V52" s="48"/>
      <c r="W52" s="46"/>
      <c r="X52" s="48"/>
      <c r="Y52" s="48"/>
      <c r="Z52" s="157"/>
      <c r="AA52" s="47"/>
      <c r="AB52" s="97"/>
      <c r="AC52" s="49"/>
      <c r="AD52" s="49"/>
      <c r="AE52" s="49"/>
      <c r="AF52" s="49"/>
      <c r="AG52" s="49"/>
      <c r="AH52" s="47"/>
      <c r="AI52" s="47"/>
      <c r="AJ52" s="47"/>
      <c r="AK52" s="190"/>
      <c r="AL52" s="190"/>
      <c r="AM52" s="190"/>
      <c r="AN52" s="190"/>
      <c r="AO52" s="190"/>
      <c r="AP52" s="151"/>
      <c r="AQ52" s="322"/>
      <c r="AR52" s="322"/>
      <c r="AS52" s="322"/>
      <c r="AT52" s="47"/>
      <c r="AU52" s="47"/>
      <c r="AV52" s="47"/>
      <c r="AW52" s="47"/>
      <c r="AX52" s="322"/>
      <c r="AY52" s="98"/>
      <c r="AZ52" s="98"/>
      <c r="BA52" s="47"/>
      <c r="BB52" s="47"/>
      <c r="BC52" s="47"/>
      <c r="BD52" s="47"/>
      <c r="BE52" s="97"/>
      <c r="BF52" s="49"/>
      <c r="BG52" s="239"/>
      <c r="BH52" s="342"/>
      <c r="BI52" s="49"/>
      <c r="BJ52" s="49"/>
      <c r="BK52" s="49"/>
      <c r="BL52" s="49"/>
      <c r="BM52" s="49"/>
      <c r="BN52" s="47"/>
      <c r="BO52" s="49"/>
      <c r="BP52" s="49"/>
      <c r="BQ52" s="49"/>
      <c r="BR52" s="323"/>
      <c r="BS52" s="323"/>
      <c r="BT52" s="323"/>
      <c r="BU52" s="49"/>
      <c r="BV52" s="49"/>
      <c r="BW52" s="97"/>
      <c r="BX52" s="97"/>
      <c r="BY52" s="97"/>
      <c r="BZ52" s="97"/>
      <c r="CA52" s="49"/>
      <c r="CB52" s="49"/>
      <c r="CC52" s="49"/>
      <c r="CD52" s="49"/>
      <c r="CE52" s="49"/>
      <c r="CF52" s="49"/>
      <c r="CG52" s="49"/>
      <c r="CH52" s="49"/>
      <c r="CI52" s="97"/>
      <c r="CJ52" s="97"/>
      <c r="CK52" s="97"/>
      <c r="CL52" s="97"/>
      <c r="CM52" s="335"/>
      <c r="CN52" s="337"/>
      <c r="CO52" s="315" t="str">
        <f>IF(Формулы!R52&gt;V52,"22-?,Дата 14 - Прибыл из УФСИН; ","")&amp;IF(Формулы!Q52&gt;Y52,"25-?,Дата 13 - Выбыл в УФСИН;","")&amp;IF(YEAR(ДАННЫЕ!$F$1)=YEAR(ДАННЫЕ!B52),IF(AT52&gt;0,"","40-?, вявлен в текущем году! "),"")&amp;IF(YEAR($F$1)=YEAR(W52),IF(X52+Y52&gt;0,"","23-стоит, 24,25 - куда выбыл? "),"")&amp;IF(X52+Y52&gt;0,IF(YEAR($F$1)=YEAR(W52),"","24+25&gt;0? 23 - когда выбыл? "),"")&amp;IF(BA52&lt;BB52,"47&gt;=48; ","")&amp;IF(BA52&lt;BC52,"47&gt;=49; ","")&amp;IF(BA52&lt;BD52,"47&gt;=50; ","")&amp;IF(BE52&gt;0,IF(BF52&gt;0,IF(AU52&gt;AV52,"","41 и 42 - ? (51 и 52 &gt; 0);"),"51 &gt; 0 52 - ?;"),"")&amp;IF(AU52&gt;0,IF(AV52&gt;AU52,"41&gt;42;","")&amp;IF(BE52&gt;0,"","41&gt;0 51-?;"),"")&amp;IF(BF52&gt;0,IF(BE52&gt;0,"","52&gt;0 51-?;"),"")&amp;IF(AW52&gt;=AX52,"","43&gt;44;")&amp;IF(CA52&gt;0,IF(AW52&gt;0,"","71 &gt; 0 43-?;"),"")</f>
        <v/>
      </c>
    </row>
    <row r="53" spans="1:93" s="250" customFormat="1" ht="15" customHeight="1" x14ac:dyDescent="0.2">
      <c r="A53" s="45"/>
      <c r="B53" s="46"/>
      <c r="C53" s="121"/>
      <c r="D53" s="121"/>
      <c r="E53" s="336"/>
      <c r="F53" s="122"/>
      <c r="G53" s="46"/>
      <c r="H53" s="45"/>
      <c r="I53" s="45"/>
      <c r="J53" s="45"/>
      <c r="K53" s="45"/>
      <c r="L53" s="45"/>
      <c r="M53" s="46"/>
      <c r="N53" s="46"/>
      <c r="O53" s="48"/>
      <c r="P53" s="48"/>
      <c r="Q53" s="46"/>
      <c r="R53" s="48"/>
      <c r="S53" s="48"/>
      <c r="T53" s="48"/>
      <c r="U53" s="48"/>
      <c r="V53" s="48"/>
      <c r="W53" s="46"/>
      <c r="X53" s="48"/>
      <c r="Y53" s="48"/>
      <c r="Z53" s="157"/>
      <c r="AA53" s="47"/>
      <c r="AB53" s="97"/>
      <c r="AC53" s="49"/>
      <c r="AD53" s="49"/>
      <c r="AE53" s="49"/>
      <c r="AF53" s="49"/>
      <c r="AG53" s="49"/>
      <c r="AH53" s="47"/>
      <c r="AI53" s="47"/>
      <c r="AJ53" s="47"/>
      <c r="AK53" s="190"/>
      <c r="AL53" s="190"/>
      <c r="AM53" s="190"/>
      <c r="AN53" s="190"/>
      <c r="AO53" s="190"/>
      <c r="AP53" s="151"/>
      <c r="AQ53" s="322"/>
      <c r="AR53" s="322"/>
      <c r="AS53" s="322"/>
      <c r="AT53" s="47"/>
      <c r="AU53" s="47"/>
      <c r="AV53" s="47"/>
      <c r="AW53" s="47"/>
      <c r="AX53" s="322"/>
      <c r="AY53" s="98"/>
      <c r="AZ53" s="98"/>
      <c r="BA53" s="47"/>
      <c r="BB53" s="47"/>
      <c r="BC53" s="47"/>
      <c r="BD53" s="47"/>
      <c r="BE53" s="97"/>
      <c r="BF53" s="49"/>
      <c r="BG53" s="239"/>
      <c r="BH53" s="342"/>
      <c r="BI53" s="49"/>
      <c r="BJ53" s="49"/>
      <c r="BK53" s="49"/>
      <c r="BL53" s="49"/>
      <c r="BM53" s="49"/>
      <c r="BN53" s="47"/>
      <c r="BO53" s="49"/>
      <c r="BP53" s="49"/>
      <c r="BQ53" s="49"/>
      <c r="BR53" s="323"/>
      <c r="BS53" s="323"/>
      <c r="BT53" s="323"/>
      <c r="BU53" s="49"/>
      <c r="BV53" s="49"/>
      <c r="BW53" s="97"/>
      <c r="BX53" s="97"/>
      <c r="BY53" s="97"/>
      <c r="BZ53" s="97"/>
      <c r="CA53" s="49"/>
      <c r="CB53" s="49"/>
      <c r="CC53" s="49"/>
      <c r="CD53" s="49"/>
      <c r="CE53" s="49"/>
      <c r="CF53" s="49"/>
      <c r="CG53" s="49"/>
      <c r="CH53" s="49"/>
      <c r="CI53" s="97"/>
      <c r="CJ53" s="97"/>
      <c r="CK53" s="97"/>
      <c r="CL53" s="97"/>
      <c r="CM53" s="335"/>
      <c r="CN53" s="337"/>
      <c r="CO53" s="315" t="str">
        <f>IF(Формулы!R53&gt;V53,"22-?,Дата 14 - Прибыл из УФСИН; ","")&amp;IF(Формулы!Q53&gt;Y53,"25-?,Дата 13 - Выбыл в УФСИН;","")&amp;IF(YEAR(ДАННЫЕ!$F$1)=YEAR(ДАННЫЕ!B53),IF(AT53&gt;0,"","40-?, вявлен в текущем году! "),"")&amp;IF(YEAR($F$1)=YEAR(W53),IF(X53+Y53&gt;0,"","23-стоит, 24,25 - куда выбыл? "),"")&amp;IF(X53+Y53&gt;0,IF(YEAR($F$1)=YEAR(W53),"","24+25&gt;0? 23 - когда выбыл? "),"")&amp;IF(BA53&lt;BB53,"47&gt;=48; ","")&amp;IF(BA53&lt;BC53,"47&gt;=49; ","")&amp;IF(BA53&lt;BD53,"47&gt;=50; ","")&amp;IF(BE53&gt;0,IF(BF53&gt;0,IF(AU53&gt;AV53,"","41 и 42 - ? (51 и 52 &gt; 0);"),"51 &gt; 0 52 - ?;"),"")&amp;IF(AU53&gt;0,IF(AV53&gt;AU53,"41&gt;42;","")&amp;IF(BE53&gt;0,"","41&gt;0 51-?;"),"")&amp;IF(BF53&gt;0,IF(BE53&gt;0,"","52&gt;0 51-?;"),"")&amp;IF(AW53&gt;=AX53,"","43&gt;44;")&amp;IF(CA53&gt;0,IF(AW53&gt;0,"","71 &gt; 0 43-?;"),"")</f>
        <v/>
      </c>
    </row>
    <row r="54" spans="1:93" s="250" customFormat="1" ht="15" customHeight="1" x14ac:dyDescent="0.2">
      <c r="A54" s="45"/>
      <c r="B54" s="46"/>
      <c r="C54" s="121"/>
      <c r="D54" s="121"/>
      <c r="E54" s="336"/>
      <c r="F54" s="122"/>
      <c r="G54" s="46"/>
      <c r="H54" s="45"/>
      <c r="I54" s="45"/>
      <c r="J54" s="45"/>
      <c r="K54" s="45"/>
      <c r="L54" s="45"/>
      <c r="M54" s="46"/>
      <c r="N54" s="46"/>
      <c r="O54" s="48"/>
      <c r="P54" s="48"/>
      <c r="Q54" s="46"/>
      <c r="R54" s="48"/>
      <c r="S54" s="48"/>
      <c r="T54" s="48"/>
      <c r="U54" s="48"/>
      <c r="V54" s="48"/>
      <c r="W54" s="46"/>
      <c r="X54" s="48"/>
      <c r="Y54" s="48"/>
      <c r="Z54" s="157"/>
      <c r="AA54" s="47"/>
      <c r="AB54" s="97"/>
      <c r="AC54" s="49"/>
      <c r="AD54" s="49"/>
      <c r="AE54" s="49"/>
      <c r="AF54" s="49"/>
      <c r="AG54" s="49"/>
      <c r="AH54" s="47"/>
      <c r="AI54" s="47"/>
      <c r="AJ54" s="47"/>
      <c r="AK54" s="190"/>
      <c r="AL54" s="190"/>
      <c r="AM54" s="190"/>
      <c r="AN54" s="190"/>
      <c r="AO54" s="190"/>
      <c r="AP54" s="151"/>
      <c r="AQ54" s="322"/>
      <c r="AR54" s="322"/>
      <c r="AS54" s="322"/>
      <c r="AT54" s="47"/>
      <c r="AU54" s="47"/>
      <c r="AV54" s="47"/>
      <c r="AW54" s="47"/>
      <c r="AX54" s="322"/>
      <c r="AY54" s="98"/>
      <c r="AZ54" s="98"/>
      <c r="BA54" s="47"/>
      <c r="BB54" s="47"/>
      <c r="BC54" s="47"/>
      <c r="BD54" s="47"/>
      <c r="BE54" s="97"/>
      <c r="BF54" s="49"/>
      <c r="BG54" s="239"/>
      <c r="BH54" s="342"/>
      <c r="BI54" s="49"/>
      <c r="BJ54" s="49"/>
      <c r="BK54" s="49"/>
      <c r="BL54" s="49"/>
      <c r="BM54" s="49"/>
      <c r="BN54" s="47"/>
      <c r="BO54" s="49"/>
      <c r="BP54" s="49"/>
      <c r="BQ54" s="49"/>
      <c r="BR54" s="323"/>
      <c r="BS54" s="323"/>
      <c r="BT54" s="323"/>
      <c r="BU54" s="49"/>
      <c r="BV54" s="49"/>
      <c r="BW54" s="97"/>
      <c r="BX54" s="97"/>
      <c r="BY54" s="97"/>
      <c r="BZ54" s="97"/>
      <c r="CA54" s="49"/>
      <c r="CB54" s="49"/>
      <c r="CC54" s="49"/>
      <c r="CD54" s="49"/>
      <c r="CE54" s="49"/>
      <c r="CF54" s="49"/>
      <c r="CG54" s="49"/>
      <c r="CH54" s="49"/>
      <c r="CI54" s="97"/>
      <c r="CJ54" s="97"/>
      <c r="CK54" s="97"/>
      <c r="CL54" s="97"/>
      <c r="CM54" s="335"/>
      <c r="CN54" s="337"/>
      <c r="CO54" s="315" t="str">
        <f>IF(Формулы!R54&gt;V54,"22-?,Дата 14 - Прибыл из УФСИН; ","")&amp;IF(Формулы!Q54&gt;Y54,"25-?,Дата 13 - Выбыл в УФСИН;","")&amp;IF(YEAR(ДАННЫЕ!$F$1)=YEAR(ДАННЫЕ!B54),IF(AT54&gt;0,"","40-?, вявлен в текущем году! "),"")&amp;IF(YEAR($F$1)=YEAR(W54),IF(X54+Y54&gt;0,"","23-стоит, 24,25 - куда выбыл? "),"")&amp;IF(X54+Y54&gt;0,IF(YEAR($F$1)=YEAR(W54),"","24+25&gt;0? 23 - когда выбыл? "),"")&amp;IF(BA54&lt;BB54,"47&gt;=48; ","")&amp;IF(BA54&lt;BC54,"47&gt;=49; ","")&amp;IF(BA54&lt;BD54,"47&gt;=50; ","")&amp;IF(BE54&gt;0,IF(BF54&gt;0,IF(AU54&gt;AV54,"","41 и 42 - ? (51 и 52 &gt; 0);"),"51 &gt; 0 52 - ?;"),"")&amp;IF(AU54&gt;0,IF(AV54&gt;AU54,"41&gt;42;","")&amp;IF(BE54&gt;0,"","41&gt;0 51-?;"),"")&amp;IF(BF54&gt;0,IF(BE54&gt;0,"","52&gt;0 51-?;"),"")&amp;IF(AW54&gt;=AX54,"","43&gt;44;")&amp;IF(CA54&gt;0,IF(AW54&gt;0,"","71 &gt; 0 43-?;"),"")</f>
        <v/>
      </c>
    </row>
    <row r="55" spans="1:93" s="250" customFormat="1" ht="15" customHeight="1" x14ac:dyDescent="0.2">
      <c r="A55" s="45"/>
      <c r="B55" s="46"/>
      <c r="C55" s="121"/>
      <c r="D55" s="121"/>
      <c r="E55" s="336"/>
      <c r="F55" s="122"/>
      <c r="G55" s="46"/>
      <c r="H55" s="45"/>
      <c r="I55" s="45"/>
      <c r="J55" s="45"/>
      <c r="K55" s="45"/>
      <c r="L55" s="45"/>
      <c r="M55" s="46"/>
      <c r="N55" s="46"/>
      <c r="O55" s="48"/>
      <c r="P55" s="48"/>
      <c r="Q55" s="46"/>
      <c r="R55" s="48"/>
      <c r="S55" s="48"/>
      <c r="T55" s="48"/>
      <c r="U55" s="48"/>
      <c r="V55" s="48"/>
      <c r="W55" s="46"/>
      <c r="X55" s="48"/>
      <c r="Y55" s="48"/>
      <c r="Z55" s="157"/>
      <c r="AA55" s="47"/>
      <c r="AB55" s="97"/>
      <c r="AC55" s="49"/>
      <c r="AD55" s="49"/>
      <c r="AE55" s="49"/>
      <c r="AF55" s="49"/>
      <c r="AG55" s="49"/>
      <c r="AH55" s="47"/>
      <c r="AI55" s="47"/>
      <c r="AJ55" s="47"/>
      <c r="AK55" s="190"/>
      <c r="AL55" s="190"/>
      <c r="AM55" s="190"/>
      <c r="AN55" s="190"/>
      <c r="AO55" s="190"/>
      <c r="AP55" s="151"/>
      <c r="AQ55" s="322"/>
      <c r="AR55" s="322"/>
      <c r="AS55" s="322"/>
      <c r="AT55" s="47"/>
      <c r="AU55" s="47"/>
      <c r="AV55" s="47"/>
      <c r="AW55" s="47"/>
      <c r="AX55" s="322"/>
      <c r="AY55" s="98"/>
      <c r="AZ55" s="98"/>
      <c r="BA55" s="47"/>
      <c r="BB55" s="47"/>
      <c r="BC55" s="47"/>
      <c r="BD55" s="47"/>
      <c r="BE55" s="97"/>
      <c r="BF55" s="49"/>
      <c r="BG55" s="239"/>
      <c r="BH55" s="342"/>
      <c r="BI55" s="49"/>
      <c r="BJ55" s="49"/>
      <c r="BK55" s="49"/>
      <c r="BL55" s="49"/>
      <c r="BM55" s="49"/>
      <c r="BN55" s="47"/>
      <c r="BO55" s="49"/>
      <c r="BP55" s="49"/>
      <c r="BQ55" s="49"/>
      <c r="BR55" s="323"/>
      <c r="BS55" s="323"/>
      <c r="BT55" s="323"/>
      <c r="BU55" s="49"/>
      <c r="BV55" s="49"/>
      <c r="BW55" s="97"/>
      <c r="BX55" s="97"/>
      <c r="BY55" s="97"/>
      <c r="BZ55" s="97"/>
      <c r="CA55" s="49"/>
      <c r="CB55" s="49"/>
      <c r="CC55" s="49"/>
      <c r="CD55" s="49"/>
      <c r="CE55" s="49"/>
      <c r="CF55" s="49"/>
      <c r="CG55" s="49"/>
      <c r="CH55" s="49"/>
      <c r="CI55" s="97"/>
      <c r="CJ55" s="97"/>
      <c r="CK55" s="97"/>
      <c r="CL55" s="97"/>
      <c r="CM55" s="335"/>
      <c r="CN55" s="337"/>
      <c r="CO55" s="315" t="str">
        <f>IF(Формулы!R55&gt;V55,"22-?,Дата 14 - Прибыл из УФСИН; ","")&amp;IF(Формулы!Q55&gt;Y55,"25-?,Дата 13 - Выбыл в УФСИН;","")&amp;IF(YEAR(ДАННЫЕ!$F$1)=YEAR(ДАННЫЕ!B55),IF(AT55&gt;0,"","40-?, вявлен в текущем году! "),"")&amp;IF(YEAR($F$1)=YEAR(W55),IF(X55+Y55&gt;0,"","23-стоит, 24,25 - куда выбыл? "),"")&amp;IF(X55+Y55&gt;0,IF(YEAR($F$1)=YEAR(W55),"","24+25&gt;0? 23 - когда выбыл? "),"")&amp;IF(BA55&lt;BB55,"47&gt;=48; ","")&amp;IF(BA55&lt;BC55,"47&gt;=49; ","")&amp;IF(BA55&lt;BD55,"47&gt;=50; ","")&amp;IF(BE55&gt;0,IF(BF55&gt;0,IF(AU55&gt;AV55,"","41 и 42 - ? (51 и 52 &gt; 0);"),"51 &gt; 0 52 - ?;"),"")&amp;IF(AU55&gt;0,IF(AV55&gt;AU55,"41&gt;42;","")&amp;IF(BE55&gt;0,"","41&gt;0 51-?;"),"")&amp;IF(BF55&gt;0,IF(BE55&gt;0,"","52&gt;0 51-?;"),"")&amp;IF(AW55&gt;=AX55,"","43&gt;44;")&amp;IF(CA55&gt;0,IF(AW55&gt;0,"","71 &gt; 0 43-?;"),"")</f>
        <v/>
      </c>
    </row>
    <row r="56" spans="1:93" s="250" customFormat="1" ht="15" customHeight="1" x14ac:dyDescent="0.2">
      <c r="A56" s="45"/>
      <c r="B56" s="46"/>
      <c r="C56" s="121"/>
      <c r="D56" s="121"/>
      <c r="E56" s="336"/>
      <c r="F56" s="122"/>
      <c r="G56" s="46"/>
      <c r="H56" s="45"/>
      <c r="I56" s="45"/>
      <c r="J56" s="45"/>
      <c r="K56" s="45"/>
      <c r="L56" s="45"/>
      <c r="M56" s="46"/>
      <c r="N56" s="46"/>
      <c r="O56" s="48"/>
      <c r="P56" s="48"/>
      <c r="Q56" s="46"/>
      <c r="R56" s="48"/>
      <c r="S56" s="48"/>
      <c r="T56" s="48"/>
      <c r="U56" s="48"/>
      <c r="V56" s="48"/>
      <c r="W56" s="46"/>
      <c r="X56" s="48"/>
      <c r="Y56" s="48"/>
      <c r="Z56" s="157"/>
      <c r="AA56" s="47"/>
      <c r="AB56" s="97"/>
      <c r="AC56" s="49"/>
      <c r="AD56" s="49"/>
      <c r="AE56" s="49"/>
      <c r="AF56" s="49"/>
      <c r="AG56" s="49"/>
      <c r="AH56" s="47"/>
      <c r="AI56" s="47"/>
      <c r="AJ56" s="47"/>
      <c r="AK56" s="190"/>
      <c r="AL56" s="190"/>
      <c r="AM56" s="190"/>
      <c r="AN56" s="190"/>
      <c r="AO56" s="190"/>
      <c r="AP56" s="151"/>
      <c r="AQ56" s="322"/>
      <c r="AR56" s="322"/>
      <c r="AS56" s="322"/>
      <c r="AT56" s="47"/>
      <c r="AU56" s="47"/>
      <c r="AV56" s="47"/>
      <c r="AW56" s="47"/>
      <c r="AX56" s="322"/>
      <c r="AY56" s="98"/>
      <c r="AZ56" s="98"/>
      <c r="BA56" s="47"/>
      <c r="BB56" s="47"/>
      <c r="BC56" s="47"/>
      <c r="BD56" s="47"/>
      <c r="BE56" s="97"/>
      <c r="BF56" s="49"/>
      <c r="BG56" s="239"/>
      <c r="BH56" s="342"/>
      <c r="BI56" s="49"/>
      <c r="BJ56" s="49"/>
      <c r="BK56" s="49"/>
      <c r="BL56" s="49"/>
      <c r="BM56" s="49"/>
      <c r="BN56" s="47"/>
      <c r="BO56" s="49"/>
      <c r="BP56" s="49"/>
      <c r="BQ56" s="49"/>
      <c r="BR56" s="323"/>
      <c r="BS56" s="323"/>
      <c r="BT56" s="323"/>
      <c r="BU56" s="49"/>
      <c r="BV56" s="49"/>
      <c r="BW56" s="97"/>
      <c r="BX56" s="97"/>
      <c r="BY56" s="97"/>
      <c r="BZ56" s="97"/>
      <c r="CA56" s="49"/>
      <c r="CB56" s="49"/>
      <c r="CC56" s="49"/>
      <c r="CD56" s="49"/>
      <c r="CE56" s="49"/>
      <c r="CF56" s="49"/>
      <c r="CG56" s="49"/>
      <c r="CH56" s="49"/>
      <c r="CI56" s="97"/>
      <c r="CJ56" s="97"/>
      <c r="CK56" s="97"/>
      <c r="CL56" s="97"/>
      <c r="CM56" s="335"/>
      <c r="CN56" s="337"/>
      <c r="CO56" s="315" t="str">
        <f>IF(Формулы!R56&gt;V56,"22-?,Дата 14 - Прибыл из УФСИН; ","")&amp;IF(Формулы!Q56&gt;Y56,"25-?,Дата 13 - Выбыл в УФСИН;","")&amp;IF(YEAR(ДАННЫЕ!$F$1)=YEAR(ДАННЫЕ!B56),IF(AT56&gt;0,"","40-?, вявлен в текущем году! "),"")&amp;IF(YEAR($F$1)=YEAR(W56),IF(X56+Y56&gt;0,"","23-стоит, 24,25 - куда выбыл? "),"")&amp;IF(X56+Y56&gt;0,IF(YEAR($F$1)=YEAR(W56),"","24+25&gt;0? 23 - когда выбыл? "),"")&amp;IF(BA56&lt;BB56,"47&gt;=48; ","")&amp;IF(BA56&lt;BC56,"47&gt;=49; ","")&amp;IF(BA56&lt;BD56,"47&gt;=50; ","")&amp;IF(BE56&gt;0,IF(BF56&gt;0,IF(AU56&gt;AV56,"","41 и 42 - ? (51 и 52 &gt; 0);"),"51 &gt; 0 52 - ?;"),"")&amp;IF(AU56&gt;0,IF(AV56&gt;AU56,"41&gt;42;","")&amp;IF(BE56&gt;0,"","41&gt;0 51-?;"),"")&amp;IF(BF56&gt;0,IF(BE56&gt;0,"","52&gt;0 51-?;"),"")&amp;IF(AW56&gt;=AX56,"","43&gt;44;")&amp;IF(CA56&gt;0,IF(AW56&gt;0,"","71 &gt; 0 43-?;"),"")</f>
        <v/>
      </c>
    </row>
    <row r="57" spans="1:93" s="250" customFormat="1" ht="15" customHeight="1" x14ac:dyDescent="0.2">
      <c r="A57" s="45"/>
      <c r="B57" s="46"/>
      <c r="C57" s="121"/>
      <c r="D57" s="121"/>
      <c r="E57" s="336"/>
      <c r="F57" s="122"/>
      <c r="G57" s="46"/>
      <c r="H57" s="45"/>
      <c r="I57" s="45"/>
      <c r="J57" s="45"/>
      <c r="K57" s="45"/>
      <c r="L57" s="45"/>
      <c r="M57" s="46"/>
      <c r="N57" s="46"/>
      <c r="O57" s="48"/>
      <c r="P57" s="48"/>
      <c r="Q57" s="46"/>
      <c r="R57" s="48"/>
      <c r="S57" s="48"/>
      <c r="T57" s="48"/>
      <c r="U57" s="48"/>
      <c r="V57" s="48"/>
      <c r="W57" s="46"/>
      <c r="X57" s="48"/>
      <c r="Y57" s="48"/>
      <c r="Z57" s="157"/>
      <c r="AA57" s="47"/>
      <c r="AB57" s="97"/>
      <c r="AC57" s="49"/>
      <c r="AD57" s="49"/>
      <c r="AE57" s="49"/>
      <c r="AF57" s="49"/>
      <c r="AG57" s="49"/>
      <c r="AH57" s="47"/>
      <c r="AI57" s="47"/>
      <c r="AJ57" s="47"/>
      <c r="AK57" s="190"/>
      <c r="AL57" s="190"/>
      <c r="AM57" s="190"/>
      <c r="AN57" s="190"/>
      <c r="AO57" s="190"/>
      <c r="AP57" s="151"/>
      <c r="AQ57" s="322"/>
      <c r="AR57" s="322"/>
      <c r="AS57" s="322"/>
      <c r="AT57" s="47"/>
      <c r="AU57" s="47"/>
      <c r="AV57" s="47"/>
      <c r="AW57" s="47"/>
      <c r="AX57" s="322"/>
      <c r="AY57" s="98"/>
      <c r="AZ57" s="98"/>
      <c r="BA57" s="47"/>
      <c r="BB57" s="47"/>
      <c r="BC57" s="47"/>
      <c r="BD57" s="47"/>
      <c r="BE57" s="97"/>
      <c r="BF57" s="49"/>
      <c r="BG57" s="239"/>
      <c r="BH57" s="342"/>
      <c r="BI57" s="49"/>
      <c r="BJ57" s="49"/>
      <c r="BK57" s="49"/>
      <c r="BL57" s="49"/>
      <c r="BM57" s="49"/>
      <c r="BN57" s="47"/>
      <c r="BO57" s="49"/>
      <c r="BP57" s="49"/>
      <c r="BQ57" s="49"/>
      <c r="BR57" s="323"/>
      <c r="BS57" s="323"/>
      <c r="BT57" s="323"/>
      <c r="BU57" s="49"/>
      <c r="BV57" s="49"/>
      <c r="BW57" s="97"/>
      <c r="BX57" s="97"/>
      <c r="BY57" s="97"/>
      <c r="BZ57" s="97"/>
      <c r="CA57" s="49"/>
      <c r="CB57" s="49"/>
      <c r="CC57" s="49"/>
      <c r="CD57" s="49"/>
      <c r="CE57" s="49"/>
      <c r="CF57" s="49"/>
      <c r="CG57" s="49"/>
      <c r="CH57" s="49"/>
      <c r="CI57" s="97"/>
      <c r="CJ57" s="97"/>
      <c r="CK57" s="97"/>
      <c r="CL57" s="97"/>
      <c r="CM57" s="335"/>
      <c r="CN57" s="337"/>
      <c r="CO57" s="315" t="str">
        <f>IF(Формулы!R57&gt;V57,"22-?,Дата 14 - Прибыл из УФСИН; ","")&amp;IF(Формулы!Q57&gt;Y57,"25-?,Дата 13 - Выбыл в УФСИН;","")&amp;IF(YEAR(ДАННЫЕ!$F$1)=YEAR(ДАННЫЕ!B57),IF(AT57&gt;0,"","40-?, вявлен в текущем году! "),"")&amp;IF(YEAR($F$1)=YEAR(W57),IF(X57+Y57&gt;0,"","23-стоит, 24,25 - куда выбыл? "),"")&amp;IF(X57+Y57&gt;0,IF(YEAR($F$1)=YEAR(W57),"","24+25&gt;0? 23 - когда выбыл? "),"")&amp;IF(BA57&lt;BB57,"47&gt;=48; ","")&amp;IF(BA57&lt;BC57,"47&gt;=49; ","")&amp;IF(BA57&lt;BD57,"47&gt;=50; ","")&amp;IF(BE57&gt;0,IF(BF57&gt;0,IF(AU57&gt;AV57,"","41 и 42 - ? (51 и 52 &gt; 0);"),"51 &gt; 0 52 - ?;"),"")&amp;IF(AU57&gt;0,IF(AV57&gt;AU57,"41&gt;42;","")&amp;IF(BE57&gt;0,"","41&gt;0 51-?;"),"")&amp;IF(BF57&gt;0,IF(BE57&gt;0,"","52&gt;0 51-?;"),"")&amp;IF(AW57&gt;=AX57,"","43&gt;44;")&amp;IF(CA57&gt;0,IF(AW57&gt;0,"","71 &gt; 0 43-?;"),"")</f>
        <v/>
      </c>
    </row>
    <row r="58" spans="1:93" s="250" customFormat="1" ht="15" customHeight="1" x14ac:dyDescent="0.2">
      <c r="A58" s="45"/>
      <c r="B58" s="46"/>
      <c r="C58" s="121"/>
      <c r="D58" s="121"/>
      <c r="E58" s="336"/>
      <c r="F58" s="122"/>
      <c r="G58" s="46"/>
      <c r="H58" s="45"/>
      <c r="I58" s="45"/>
      <c r="J58" s="45"/>
      <c r="K58" s="45"/>
      <c r="L58" s="45"/>
      <c r="M58" s="46"/>
      <c r="N58" s="46"/>
      <c r="O58" s="48"/>
      <c r="P58" s="48"/>
      <c r="Q58" s="46"/>
      <c r="R58" s="48"/>
      <c r="S58" s="48"/>
      <c r="T58" s="48"/>
      <c r="U58" s="48"/>
      <c r="V58" s="48"/>
      <c r="W58" s="46"/>
      <c r="X58" s="48"/>
      <c r="Y58" s="48"/>
      <c r="Z58" s="157"/>
      <c r="AA58" s="47"/>
      <c r="AB58" s="97"/>
      <c r="AC58" s="49"/>
      <c r="AD58" s="49"/>
      <c r="AE58" s="49"/>
      <c r="AF58" s="49"/>
      <c r="AG58" s="49"/>
      <c r="AH58" s="47"/>
      <c r="AI58" s="47"/>
      <c r="AJ58" s="47"/>
      <c r="AK58" s="190"/>
      <c r="AL58" s="190"/>
      <c r="AM58" s="190"/>
      <c r="AN58" s="190"/>
      <c r="AO58" s="190"/>
      <c r="AP58" s="151"/>
      <c r="AQ58" s="322"/>
      <c r="AR58" s="322"/>
      <c r="AS58" s="322"/>
      <c r="AT58" s="47"/>
      <c r="AU58" s="47"/>
      <c r="AV58" s="47"/>
      <c r="AW58" s="47"/>
      <c r="AX58" s="322"/>
      <c r="AY58" s="98"/>
      <c r="AZ58" s="98"/>
      <c r="BA58" s="47"/>
      <c r="BB58" s="47"/>
      <c r="BC58" s="47"/>
      <c r="BD58" s="47"/>
      <c r="BE58" s="97"/>
      <c r="BF58" s="49"/>
      <c r="BG58" s="239"/>
      <c r="BH58" s="342"/>
      <c r="BI58" s="49"/>
      <c r="BJ58" s="49"/>
      <c r="BK58" s="49"/>
      <c r="BL58" s="49"/>
      <c r="BM58" s="49"/>
      <c r="BN58" s="47"/>
      <c r="BO58" s="49"/>
      <c r="BP58" s="49"/>
      <c r="BQ58" s="49"/>
      <c r="BR58" s="323"/>
      <c r="BS58" s="323"/>
      <c r="BT58" s="323"/>
      <c r="BU58" s="49"/>
      <c r="BV58" s="49"/>
      <c r="BW58" s="97"/>
      <c r="BX58" s="97"/>
      <c r="BY58" s="97"/>
      <c r="BZ58" s="97"/>
      <c r="CA58" s="49"/>
      <c r="CB58" s="49"/>
      <c r="CC58" s="49"/>
      <c r="CD58" s="49"/>
      <c r="CE58" s="49"/>
      <c r="CF58" s="49"/>
      <c r="CG58" s="49"/>
      <c r="CH58" s="49"/>
      <c r="CI58" s="97"/>
      <c r="CJ58" s="97"/>
      <c r="CK58" s="97"/>
      <c r="CL58" s="97"/>
      <c r="CM58" s="335"/>
      <c r="CN58" s="337"/>
      <c r="CO58" s="315" t="str">
        <f>IF(Формулы!R58&gt;V58,"22-?,Дата 14 - Прибыл из УФСИН; ","")&amp;IF(Формулы!Q58&gt;Y58,"25-?,Дата 13 - Выбыл в УФСИН;","")&amp;IF(YEAR(ДАННЫЕ!$F$1)=YEAR(ДАННЫЕ!B58),IF(AT58&gt;0,"","40-?, вявлен в текущем году! "),"")&amp;IF(YEAR($F$1)=YEAR(W58),IF(X58+Y58&gt;0,"","23-стоит, 24,25 - куда выбыл? "),"")&amp;IF(X58+Y58&gt;0,IF(YEAR($F$1)=YEAR(W58),"","24+25&gt;0? 23 - когда выбыл? "),"")&amp;IF(BA58&lt;BB58,"47&gt;=48; ","")&amp;IF(BA58&lt;BC58,"47&gt;=49; ","")&amp;IF(BA58&lt;BD58,"47&gt;=50; ","")&amp;IF(BE58&gt;0,IF(BF58&gt;0,IF(AU58&gt;AV58,"","41 и 42 - ? (51 и 52 &gt; 0);"),"51 &gt; 0 52 - ?;"),"")&amp;IF(AU58&gt;0,IF(AV58&gt;AU58,"41&gt;42;","")&amp;IF(BE58&gt;0,"","41&gt;0 51-?;"),"")&amp;IF(BF58&gt;0,IF(BE58&gt;0,"","52&gt;0 51-?;"),"")&amp;IF(AW58&gt;=AX58,"","43&gt;44;")&amp;IF(CA58&gt;0,IF(AW58&gt;0,"","71 &gt; 0 43-?;"),"")</f>
        <v/>
      </c>
    </row>
    <row r="59" spans="1:93" s="250" customFormat="1" ht="15" customHeight="1" x14ac:dyDescent="0.2">
      <c r="A59" s="45"/>
      <c r="B59" s="46"/>
      <c r="C59" s="121"/>
      <c r="D59" s="121"/>
      <c r="E59" s="336"/>
      <c r="F59" s="122"/>
      <c r="G59" s="46"/>
      <c r="H59" s="45"/>
      <c r="I59" s="45"/>
      <c r="J59" s="45"/>
      <c r="K59" s="45"/>
      <c r="L59" s="45"/>
      <c r="M59" s="46"/>
      <c r="N59" s="46"/>
      <c r="O59" s="48"/>
      <c r="P59" s="48"/>
      <c r="Q59" s="46"/>
      <c r="R59" s="48"/>
      <c r="S59" s="48"/>
      <c r="T59" s="48"/>
      <c r="U59" s="48"/>
      <c r="V59" s="48"/>
      <c r="W59" s="46"/>
      <c r="X59" s="48"/>
      <c r="Y59" s="48"/>
      <c r="Z59" s="157"/>
      <c r="AA59" s="47"/>
      <c r="AB59" s="97"/>
      <c r="AC59" s="49"/>
      <c r="AD59" s="49"/>
      <c r="AE59" s="49"/>
      <c r="AF59" s="49"/>
      <c r="AG59" s="49"/>
      <c r="AH59" s="47"/>
      <c r="AI59" s="47"/>
      <c r="AJ59" s="47"/>
      <c r="AK59" s="190"/>
      <c r="AL59" s="190"/>
      <c r="AM59" s="190"/>
      <c r="AN59" s="190"/>
      <c r="AO59" s="190"/>
      <c r="AP59" s="151"/>
      <c r="AQ59" s="322"/>
      <c r="AR59" s="322"/>
      <c r="AS59" s="322"/>
      <c r="AT59" s="47"/>
      <c r="AU59" s="47"/>
      <c r="AV59" s="47"/>
      <c r="AW59" s="47"/>
      <c r="AX59" s="322"/>
      <c r="AY59" s="98"/>
      <c r="AZ59" s="98"/>
      <c r="BA59" s="47"/>
      <c r="BB59" s="47"/>
      <c r="BC59" s="47"/>
      <c r="BD59" s="47"/>
      <c r="BE59" s="97"/>
      <c r="BF59" s="49"/>
      <c r="BG59" s="239"/>
      <c r="BH59" s="342"/>
      <c r="BI59" s="49"/>
      <c r="BJ59" s="49"/>
      <c r="BK59" s="49"/>
      <c r="BL59" s="49"/>
      <c r="BM59" s="49"/>
      <c r="BN59" s="47"/>
      <c r="BO59" s="49"/>
      <c r="BP59" s="49"/>
      <c r="BQ59" s="49"/>
      <c r="BR59" s="323"/>
      <c r="BS59" s="323"/>
      <c r="BT59" s="323"/>
      <c r="BU59" s="49"/>
      <c r="BV59" s="49"/>
      <c r="BW59" s="97"/>
      <c r="BX59" s="97"/>
      <c r="BY59" s="97"/>
      <c r="BZ59" s="97"/>
      <c r="CA59" s="49"/>
      <c r="CB59" s="49"/>
      <c r="CC59" s="49"/>
      <c r="CD59" s="49"/>
      <c r="CE59" s="49"/>
      <c r="CF59" s="49"/>
      <c r="CG59" s="49"/>
      <c r="CH59" s="49"/>
      <c r="CI59" s="97"/>
      <c r="CJ59" s="97"/>
      <c r="CK59" s="97"/>
      <c r="CL59" s="97"/>
      <c r="CM59" s="335"/>
      <c r="CN59" s="337"/>
      <c r="CO59" s="315" t="str">
        <f>IF(Формулы!R59&gt;V59,"22-?,Дата 14 - Прибыл из УФСИН; ","")&amp;IF(Формулы!Q59&gt;Y59,"25-?,Дата 13 - Выбыл в УФСИН;","")&amp;IF(YEAR(ДАННЫЕ!$F$1)=YEAR(ДАННЫЕ!B59),IF(AT59&gt;0,"","40-?, вявлен в текущем году! "),"")&amp;IF(YEAR($F$1)=YEAR(W59),IF(X59+Y59&gt;0,"","23-стоит, 24,25 - куда выбыл? "),"")&amp;IF(X59+Y59&gt;0,IF(YEAR($F$1)=YEAR(W59),"","24+25&gt;0? 23 - когда выбыл? "),"")&amp;IF(BA59&lt;BB59,"47&gt;=48; ","")&amp;IF(BA59&lt;BC59,"47&gt;=49; ","")&amp;IF(BA59&lt;BD59,"47&gt;=50; ","")&amp;IF(BE59&gt;0,IF(BF59&gt;0,IF(AU59&gt;AV59,"","41 и 42 - ? (51 и 52 &gt; 0);"),"51 &gt; 0 52 - ?;"),"")&amp;IF(AU59&gt;0,IF(AV59&gt;AU59,"41&gt;42;","")&amp;IF(BE59&gt;0,"","41&gt;0 51-?;"),"")&amp;IF(BF59&gt;0,IF(BE59&gt;0,"","52&gt;0 51-?;"),"")&amp;IF(AW59&gt;=AX59,"","43&gt;44;")&amp;IF(CA59&gt;0,IF(AW59&gt;0,"","71 &gt; 0 43-?;"),"")</f>
        <v/>
      </c>
    </row>
    <row r="60" spans="1:93" s="250" customFormat="1" ht="15" customHeight="1" x14ac:dyDescent="0.2">
      <c r="A60" s="45"/>
      <c r="B60" s="46"/>
      <c r="C60" s="121"/>
      <c r="D60" s="121"/>
      <c r="E60" s="336"/>
      <c r="F60" s="122"/>
      <c r="G60" s="46"/>
      <c r="H60" s="45"/>
      <c r="I60" s="45"/>
      <c r="J60" s="45"/>
      <c r="K60" s="45"/>
      <c r="L60" s="45"/>
      <c r="M60" s="46"/>
      <c r="N60" s="46"/>
      <c r="O60" s="48"/>
      <c r="P60" s="48"/>
      <c r="Q60" s="46"/>
      <c r="R60" s="48"/>
      <c r="S60" s="48"/>
      <c r="T60" s="48"/>
      <c r="U60" s="48"/>
      <c r="V60" s="48"/>
      <c r="W60" s="46"/>
      <c r="X60" s="48"/>
      <c r="Y60" s="48"/>
      <c r="Z60" s="157"/>
      <c r="AA60" s="47"/>
      <c r="AB60" s="97"/>
      <c r="AC60" s="49"/>
      <c r="AD60" s="49"/>
      <c r="AE60" s="49"/>
      <c r="AF60" s="49"/>
      <c r="AG60" s="49"/>
      <c r="AH60" s="47"/>
      <c r="AI60" s="47"/>
      <c r="AJ60" s="47"/>
      <c r="AK60" s="190"/>
      <c r="AL60" s="190"/>
      <c r="AM60" s="190"/>
      <c r="AN60" s="190"/>
      <c r="AO60" s="190"/>
      <c r="AP60" s="151"/>
      <c r="AQ60" s="322"/>
      <c r="AR60" s="322"/>
      <c r="AS60" s="322"/>
      <c r="AT60" s="47"/>
      <c r="AU60" s="47"/>
      <c r="AV60" s="47"/>
      <c r="AW60" s="47"/>
      <c r="AX60" s="322"/>
      <c r="AY60" s="98"/>
      <c r="AZ60" s="98"/>
      <c r="BA60" s="47"/>
      <c r="BB60" s="47"/>
      <c r="BC60" s="47"/>
      <c r="BD60" s="47"/>
      <c r="BE60" s="97"/>
      <c r="BF60" s="49"/>
      <c r="BG60" s="239"/>
      <c r="BH60" s="342"/>
      <c r="BI60" s="49"/>
      <c r="BJ60" s="49"/>
      <c r="BK60" s="49"/>
      <c r="BL60" s="49"/>
      <c r="BM60" s="49"/>
      <c r="BN60" s="47"/>
      <c r="BO60" s="49"/>
      <c r="BP60" s="49"/>
      <c r="BQ60" s="49"/>
      <c r="BR60" s="323"/>
      <c r="BS60" s="323"/>
      <c r="BT60" s="323"/>
      <c r="BU60" s="49"/>
      <c r="BV60" s="49"/>
      <c r="BW60" s="97"/>
      <c r="BX60" s="97"/>
      <c r="BY60" s="97"/>
      <c r="BZ60" s="97"/>
      <c r="CA60" s="49"/>
      <c r="CB60" s="49"/>
      <c r="CC60" s="49"/>
      <c r="CD60" s="49"/>
      <c r="CE60" s="49"/>
      <c r="CF60" s="49"/>
      <c r="CG60" s="49"/>
      <c r="CH60" s="49"/>
      <c r="CI60" s="97"/>
      <c r="CJ60" s="97"/>
      <c r="CK60" s="97"/>
      <c r="CL60" s="97"/>
      <c r="CM60" s="335"/>
      <c r="CN60" s="337"/>
      <c r="CO60" s="315" t="str">
        <f>IF(Формулы!R60&gt;V60,"22-?,Дата 14 - Прибыл из УФСИН; ","")&amp;IF(Формулы!Q60&gt;Y60,"25-?,Дата 13 - Выбыл в УФСИН;","")&amp;IF(YEAR(ДАННЫЕ!$F$1)=YEAR(ДАННЫЕ!B60),IF(AT60&gt;0,"","40-?, вявлен в текущем году! "),"")&amp;IF(YEAR($F$1)=YEAR(W60),IF(X60+Y60&gt;0,"","23-стоит, 24,25 - куда выбыл? "),"")&amp;IF(X60+Y60&gt;0,IF(YEAR($F$1)=YEAR(W60),"","24+25&gt;0? 23 - когда выбыл? "),"")&amp;IF(BA60&lt;BB60,"47&gt;=48; ","")&amp;IF(BA60&lt;BC60,"47&gt;=49; ","")&amp;IF(BA60&lt;BD60,"47&gt;=50; ","")&amp;IF(BE60&gt;0,IF(BF60&gt;0,IF(AU60&gt;AV60,"","41 и 42 - ? (51 и 52 &gt; 0);"),"51 &gt; 0 52 - ?;"),"")&amp;IF(AU60&gt;0,IF(AV60&gt;AU60,"41&gt;42;","")&amp;IF(BE60&gt;0,"","41&gt;0 51-?;"),"")&amp;IF(BF60&gt;0,IF(BE60&gt;0,"","52&gt;0 51-?;"),"")&amp;IF(AW60&gt;=AX60,"","43&gt;44;")&amp;IF(CA60&gt;0,IF(AW60&gt;0,"","71 &gt; 0 43-?;"),"")</f>
        <v/>
      </c>
    </row>
    <row r="61" spans="1:93" s="250" customFormat="1" ht="15" customHeight="1" x14ac:dyDescent="0.2">
      <c r="A61" s="45"/>
      <c r="B61" s="46"/>
      <c r="C61" s="121"/>
      <c r="D61" s="121"/>
      <c r="E61" s="336"/>
      <c r="F61" s="122"/>
      <c r="G61" s="46"/>
      <c r="H61" s="45"/>
      <c r="I61" s="45"/>
      <c r="J61" s="45"/>
      <c r="K61" s="45"/>
      <c r="L61" s="45"/>
      <c r="M61" s="46"/>
      <c r="N61" s="46"/>
      <c r="O61" s="48"/>
      <c r="P61" s="48"/>
      <c r="Q61" s="46"/>
      <c r="R61" s="48"/>
      <c r="S61" s="48"/>
      <c r="T61" s="48"/>
      <c r="U61" s="48"/>
      <c r="V61" s="48"/>
      <c r="W61" s="46"/>
      <c r="X61" s="48"/>
      <c r="Y61" s="48"/>
      <c r="Z61" s="157"/>
      <c r="AA61" s="47"/>
      <c r="AB61" s="97"/>
      <c r="AC61" s="49"/>
      <c r="AD61" s="49"/>
      <c r="AE61" s="49"/>
      <c r="AF61" s="49"/>
      <c r="AG61" s="49"/>
      <c r="AH61" s="47"/>
      <c r="AI61" s="47"/>
      <c r="AJ61" s="47"/>
      <c r="AK61" s="190"/>
      <c r="AL61" s="190"/>
      <c r="AM61" s="190"/>
      <c r="AN61" s="190"/>
      <c r="AO61" s="190"/>
      <c r="AP61" s="151"/>
      <c r="AQ61" s="322"/>
      <c r="AR61" s="322"/>
      <c r="AS61" s="322"/>
      <c r="AT61" s="47"/>
      <c r="AU61" s="47"/>
      <c r="AV61" s="47"/>
      <c r="AW61" s="47"/>
      <c r="AX61" s="322"/>
      <c r="AY61" s="98"/>
      <c r="AZ61" s="98"/>
      <c r="BA61" s="47"/>
      <c r="BB61" s="47"/>
      <c r="BC61" s="47"/>
      <c r="BD61" s="47"/>
      <c r="BE61" s="97"/>
      <c r="BF61" s="49"/>
      <c r="BG61" s="239"/>
      <c r="BH61" s="342"/>
      <c r="BI61" s="49"/>
      <c r="BJ61" s="49"/>
      <c r="BK61" s="49"/>
      <c r="BL61" s="49"/>
      <c r="BM61" s="49"/>
      <c r="BN61" s="47"/>
      <c r="BO61" s="49"/>
      <c r="BP61" s="49"/>
      <c r="BQ61" s="49"/>
      <c r="BR61" s="323"/>
      <c r="BS61" s="323"/>
      <c r="BT61" s="323"/>
      <c r="BU61" s="49"/>
      <c r="BV61" s="49"/>
      <c r="BW61" s="97"/>
      <c r="BX61" s="97"/>
      <c r="BY61" s="97"/>
      <c r="BZ61" s="97"/>
      <c r="CA61" s="49"/>
      <c r="CB61" s="49"/>
      <c r="CC61" s="49"/>
      <c r="CD61" s="49"/>
      <c r="CE61" s="49"/>
      <c r="CF61" s="49"/>
      <c r="CG61" s="49"/>
      <c r="CH61" s="49"/>
      <c r="CI61" s="97"/>
      <c r="CJ61" s="97"/>
      <c r="CK61" s="97"/>
      <c r="CL61" s="97"/>
      <c r="CM61" s="335"/>
      <c r="CN61" s="337"/>
      <c r="CO61" s="315" t="str">
        <f>IF(Формулы!R61&gt;V61,"22-?,Дата 14 - Прибыл из УФСИН; ","")&amp;IF(Формулы!Q61&gt;Y61,"25-?,Дата 13 - Выбыл в УФСИН;","")&amp;IF(YEAR(ДАННЫЕ!$F$1)=YEAR(ДАННЫЕ!B61),IF(AT61&gt;0,"","40-?, вявлен в текущем году! "),"")&amp;IF(YEAR($F$1)=YEAR(W61),IF(X61+Y61&gt;0,"","23-стоит, 24,25 - куда выбыл? "),"")&amp;IF(X61+Y61&gt;0,IF(YEAR($F$1)=YEAR(W61),"","24+25&gt;0? 23 - когда выбыл? "),"")&amp;IF(BA61&lt;BB61,"47&gt;=48; ","")&amp;IF(BA61&lt;BC61,"47&gt;=49; ","")&amp;IF(BA61&lt;BD61,"47&gt;=50; ","")&amp;IF(BE61&gt;0,IF(BF61&gt;0,IF(AU61&gt;AV61,"","41 и 42 - ? (51 и 52 &gt; 0);"),"51 &gt; 0 52 - ?;"),"")&amp;IF(AU61&gt;0,IF(AV61&gt;AU61,"41&gt;42;","")&amp;IF(BE61&gt;0,"","41&gt;0 51-?;"),"")&amp;IF(BF61&gt;0,IF(BE61&gt;0,"","52&gt;0 51-?;"),"")&amp;IF(AW61&gt;=AX61,"","43&gt;44;")&amp;IF(CA61&gt;0,IF(AW61&gt;0,"","71 &gt; 0 43-?;"),"")</f>
        <v/>
      </c>
    </row>
    <row r="62" spans="1:93" s="250" customFormat="1" ht="15" customHeight="1" x14ac:dyDescent="0.2">
      <c r="A62" s="45"/>
      <c r="B62" s="46"/>
      <c r="C62" s="121"/>
      <c r="D62" s="121"/>
      <c r="E62" s="336"/>
      <c r="F62" s="122"/>
      <c r="G62" s="46"/>
      <c r="H62" s="45"/>
      <c r="I62" s="45"/>
      <c r="J62" s="45"/>
      <c r="K62" s="45"/>
      <c r="L62" s="45"/>
      <c r="M62" s="46"/>
      <c r="N62" s="46"/>
      <c r="O62" s="48"/>
      <c r="P62" s="48"/>
      <c r="Q62" s="46"/>
      <c r="R62" s="48"/>
      <c r="S62" s="48"/>
      <c r="T62" s="48"/>
      <c r="U62" s="48"/>
      <c r="V62" s="48"/>
      <c r="W62" s="46"/>
      <c r="X62" s="48"/>
      <c r="Y62" s="48"/>
      <c r="Z62" s="157"/>
      <c r="AA62" s="47"/>
      <c r="AB62" s="97"/>
      <c r="AC62" s="49"/>
      <c r="AD62" s="49"/>
      <c r="AE62" s="49"/>
      <c r="AF62" s="49"/>
      <c r="AG62" s="49"/>
      <c r="AH62" s="47"/>
      <c r="AI62" s="47"/>
      <c r="AJ62" s="47"/>
      <c r="AK62" s="190"/>
      <c r="AL62" s="190"/>
      <c r="AM62" s="190"/>
      <c r="AN62" s="190"/>
      <c r="AO62" s="190"/>
      <c r="AP62" s="151"/>
      <c r="AQ62" s="322"/>
      <c r="AR62" s="322"/>
      <c r="AS62" s="322"/>
      <c r="AT62" s="47"/>
      <c r="AU62" s="47"/>
      <c r="AV62" s="47"/>
      <c r="AW62" s="47"/>
      <c r="AX62" s="322"/>
      <c r="AY62" s="98"/>
      <c r="AZ62" s="98"/>
      <c r="BA62" s="47"/>
      <c r="BB62" s="47"/>
      <c r="BC62" s="47"/>
      <c r="BD62" s="47"/>
      <c r="BE62" s="97"/>
      <c r="BF62" s="49"/>
      <c r="BG62" s="239"/>
      <c r="BH62" s="342"/>
      <c r="BI62" s="49"/>
      <c r="BJ62" s="49"/>
      <c r="BK62" s="49"/>
      <c r="BL62" s="49"/>
      <c r="BM62" s="49"/>
      <c r="BN62" s="47"/>
      <c r="BO62" s="49"/>
      <c r="BP62" s="49"/>
      <c r="BQ62" s="49"/>
      <c r="BR62" s="323"/>
      <c r="BS62" s="323"/>
      <c r="BT62" s="323"/>
      <c r="BU62" s="49"/>
      <c r="BV62" s="49"/>
      <c r="BW62" s="97"/>
      <c r="BX62" s="97"/>
      <c r="BY62" s="97"/>
      <c r="BZ62" s="97"/>
      <c r="CA62" s="49"/>
      <c r="CB62" s="49"/>
      <c r="CC62" s="49"/>
      <c r="CD62" s="49"/>
      <c r="CE62" s="49"/>
      <c r="CF62" s="49"/>
      <c r="CG62" s="49"/>
      <c r="CH62" s="49"/>
      <c r="CI62" s="97"/>
      <c r="CJ62" s="97"/>
      <c r="CK62" s="97"/>
      <c r="CL62" s="97"/>
      <c r="CM62" s="335"/>
      <c r="CN62" s="337"/>
      <c r="CO62" s="315" t="str">
        <f>IF(Формулы!R62&gt;V62,"22-?,Дата 14 - Прибыл из УФСИН; ","")&amp;IF(Формулы!Q62&gt;Y62,"25-?,Дата 13 - Выбыл в УФСИН;","")&amp;IF(YEAR(ДАННЫЕ!$F$1)=YEAR(ДАННЫЕ!B62),IF(AT62&gt;0,"","40-?, вявлен в текущем году! "),"")&amp;IF(YEAR($F$1)=YEAR(W62),IF(X62+Y62&gt;0,"","23-стоит, 24,25 - куда выбыл? "),"")&amp;IF(X62+Y62&gt;0,IF(YEAR($F$1)=YEAR(W62),"","24+25&gt;0? 23 - когда выбыл? "),"")&amp;IF(BA62&lt;BB62,"47&gt;=48; ","")&amp;IF(BA62&lt;BC62,"47&gt;=49; ","")&amp;IF(BA62&lt;BD62,"47&gt;=50; ","")&amp;IF(BE62&gt;0,IF(BF62&gt;0,IF(AU62&gt;AV62,"","41 и 42 - ? (51 и 52 &gt; 0);"),"51 &gt; 0 52 - ?;"),"")&amp;IF(AU62&gt;0,IF(AV62&gt;AU62,"41&gt;42;","")&amp;IF(BE62&gt;0,"","41&gt;0 51-?;"),"")&amp;IF(BF62&gt;0,IF(BE62&gt;0,"","52&gt;0 51-?;"),"")&amp;IF(AW62&gt;=AX62,"","43&gt;44;")&amp;IF(CA62&gt;0,IF(AW62&gt;0,"","71 &gt; 0 43-?;"),"")</f>
        <v/>
      </c>
    </row>
    <row r="63" spans="1:93" s="250" customFormat="1" ht="15" customHeight="1" x14ac:dyDescent="0.2">
      <c r="A63" s="45"/>
      <c r="B63" s="46"/>
      <c r="C63" s="121"/>
      <c r="D63" s="121"/>
      <c r="E63" s="336"/>
      <c r="F63" s="122"/>
      <c r="G63" s="46"/>
      <c r="H63" s="45"/>
      <c r="I63" s="45"/>
      <c r="J63" s="45"/>
      <c r="K63" s="45"/>
      <c r="L63" s="45"/>
      <c r="M63" s="46"/>
      <c r="N63" s="46"/>
      <c r="O63" s="48"/>
      <c r="P63" s="48"/>
      <c r="Q63" s="46"/>
      <c r="R63" s="48"/>
      <c r="S63" s="48"/>
      <c r="T63" s="48"/>
      <c r="U63" s="48"/>
      <c r="V63" s="48"/>
      <c r="W63" s="46"/>
      <c r="X63" s="48"/>
      <c r="Y63" s="48"/>
      <c r="Z63" s="157"/>
      <c r="AA63" s="47"/>
      <c r="AB63" s="97"/>
      <c r="AC63" s="49"/>
      <c r="AD63" s="49"/>
      <c r="AE63" s="49"/>
      <c r="AF63" s="49"/>
      <c r="AG63" s="49"/>
      <c r="AH63" s="47"/>
      <c r="AI63" s="47"/>
      <c r="AJ63" s="47"/>
      <c r="AK63" s="190"/>
      <c r="AL63" s="190"/>
      <c r="AM63" s="190"/>
      <c r="AN63" s="190"/>
      <c r="AO63" s="190"/>
      <c r="AP63" s="151"/>
      <c r="AQ63" s="322"/>
      <c r="AR63" s="322"/>
      <c r="AS63" s="322"/>
      <c r="AT63" s="47"/>
      <c r="AU63" s="47"/>
      <c r="AV63" s="47"/>
      <c r="AW63" s="47"/>
      <c r="AX63" s="322"/>
      <c r="AY63" s="98"/>
      <c r="AZ63" s="98"/>
      <c r="BA63" s="47"/>
      <c r="BB63" s="47"/>
      <c r="BC63" s="47"/>
      <c r="BD63" s="47"/>
      <c r="BE63" s="97"/>
      <c r="BF63" s="49"/>
      <c r="BG63" s="239"/>
      <c r="BH63" s="342"/>
      <c r="BI63" s="49"/>
      <c r="BJ63" s="49"/>
      <c r="BK63" s="49"/>
      <c r="BL63" s="49"/>
      <c r="BM63" s="49"/>
      <c r="BN63" s="47"/>
      <c r="BO63" s="49"/>
      <c r="BP63" s="49"/>
      <c r="BQ63" s="49"/>
      <c r="BR63" s="323"/>
      <c r="BS63" s="323"/>
      <c r="BT63" s="323"/>
      <c r="BU63" s="49"/>
      <c r="BV63" s="49"/>
      <c r="BW63" s="97"/>
      <c r="BX63" s="97"/>
      <c r="BY63" s="97"/>
      <c r="BZ63" s="97"/>
      <c r="CA63" s="49"/>
      <c r="CB63" s="49"/>
      <c r="CC63" s="49"/>
      <c r="CD63" s="49"/>
      <c r="CE63" s="49"/>
      <c r="CF63" s="49"/>
      <c r="CG63" s="49"/>
      <c r="CH63" s="49"/>
      <c r="CI63" s="97"/>
      <c r="CJ63" s="97"/>
      <c r="CK63" s="97"/>
      <c r="CL63" s="97"/>
      <c r="CM63" s="335"/>
      <c r="CN63" s="337"/>
      <c r="CO63" s="315" t="str">
        <f>IF(Формулы!R63&gt;V63,"22-?,Дата 14 - Прибыл из УФСИН; ","")&amp;IF(Формулы!Q63&gt;Y63,"25-?,Дата 13 - Выбыл в УФСИН;","")&amp;IF(YEAR(ДАННЫЕ!$F$1)=YEAR(ДАННЫЕ!B63),IF(AT63&gt;0,"","40-?, вявлен в текущем году! "),"")&amp;IF(YEAR($F$1)=YEAR(W63),IF(X63+Y63&gt;0,"","23-стоит, 24,25 - куда выбыл? "),"")&amp;IF(X63+Y63&gt;0,IF(YEAR($F$1)=YEAR(W63),"","24+25&gt;0? 23 - когда выбыл? "),"")&amp;IF(BA63&lt;BB63,"47&gt;=48; ","")&amp;IF(BA63&lt;BC63,"47&gt;=49; ","")&amp;IF(BA63&lt;BD63,"47&gt;=50; ","")&amp;IF(BE63&gt;0,IF(BF63&gt;0,IF(AU63&gt;AV63,"","41 и 42 - ? (51 и 52 &gt; 0);"),"51 &gt; 0 52 - ?;"),"")&amp;IF(AU63&gt;0,IF(AV63&gt;AU63,"41&gt;42;","")&amp;IF(BE63&gt;0,"","41&gt;0 51-?;"),"")&amp;IF(BF63&gt;0,IF(BE63&gt;0,"","52&gt;0 51-?;"),"")&amp;IF(AW63&gt;=AX63,"","43&gt;44;")&amp;IF(CA63&gt;0,IF(AW63&gt;0,"","71 &gt; 0 43-?;"),"")</f>
        <v/>
      </c>
    </row>
    <row r="64" spans="1:93" s="250" customFormat="1" ht="15" customHeight="1" x14ac:dyDescent="0.2">
      <c r="A64" s="45"/>
      <c r="B64" s="46"/>
      <c r="C64" s="121"/>
      <c r="D64" s="121"/>
      <c r="E64" s="336"/>
      <c r="F64" s="122"/>
      <c r="G64" s="46"/>
      <c r="H64" s="45"/>
      <c r="I64" s="45"/>
      <c r="J64" s="45"/>
      <c r="K64" s="45"/>
      <c r="L64" s="45"/>
      <c r="M64" s="46"/>
      <c r="N64" s="46"/>
      <c r="O64" s="48"/>
      <c r="P64" s="48"/>
      <c r="Q64" s="46"/>
      <c r="R64" s="48"/>
      <c r="S64" s="48"/>
      <c r="T64" s="48"/>
      <c r="U64" s="48"/>
      <c r="V64" s="48"/>
      <c r="W64" s="46"/>
      <c r="X64" s="48"/>
      <c r="Y64" s="48"/>
      <c r="Z64" s="157"/>
      <c r="AA64" s="47"/>
      <c r="AB64" s="97"/>
      <c r="AC64" s="49"/>
      <c r="AD64" s="49"/>
      <c r="AE64" s="49"/>
      <c r="AF64" s="49"/>
      <c r="AG64" s="49"/>
      <c r="AH64" s="47"/>
      <c r="AI64" s="47"/>
      <c r="AJ64" s="47"/>
      <c r="AK64" s="190"/>
      <c r="AL64" s="190"/>
      <c r="AM64" s="190"/>
      <c r="AN64" s="190"/>
      <c r="AO64" s="190"/>
      <c r="AP64" s="151"/>
      <c r="AQ64" s="322"/>
      <c r="AR64" s="322"/>
      <c r="AS64" s="322"/>
      <c r="AT64" s="47"/>
      <c r="AU64" s="47"/>
      <c r="AV64" s="47"/>
      <c r="AW64" s="47"/>
      <c r="AX64" s="322"/>
      <c r="AY64" s="98"/>
      <c r="AZ64" s="98"/>
      <c r="BA64" s="47"/>
      <c r="BB64" s="47"/>
      <c r="BC64" s="47"/>
      <c r="BD64" s="47"/>
      <c r="BE64" s="97"/>
      <c r="BF64" s="49"/>
      <c r="BG64" s="239"/>
      <c r="BH64" s="342"/>
      <c r="BI64" s="49"/>
      <c r="BJ64" s="49"/>
      <c r="BK64" s="49"/>
      <c r="BL64" s="49"/>
      <c r="BM64" s="49"/>
      <c r="BN64" s="47"/>
      <c r="BO64" s="49"/>
      <c r="BP64" s="49"/>
      <c r="BQ64" s="49"/>
      <c r="BR64" s="323"/>
      <c r="BS64" s="323"/>
      <c r="BT64" s="323"/>
      <c r="BU64" s="49"/>
      <c r="BV64" s="49"/>
      <c r="BW64" s="97"/>
      <c r="BX64" s="97"/>
      <c r="BY64" s="97"/>
      <c r="BZ64" s="97"/>
      <c r="CA64" s="49"/>
      <c r="CB64" s="49"/>
      <c r="CC64" s="49"/>
      <c r="CD64" s="49"/>
      <c r="CE64" s="49"/>
      <c r="CF64" s="49"/>
      <c r="CG64" s="49"/>
      <c r="CH64" s="49"/>
      <c r="CI64" s="97"/>
      <c r="CJ64" s="97"/>
      <c r="CK64" s="97"/>
      <c r="CL64" s="97"/>
      <c r="CM64" s="335"/>
      <c r="CN64" s="337"/>
      <c r="CO64" s="315" t="str">
        <f>IF(Формулы!R64&gt;V64,"22-?,Дата 14 - Прибыл из УФСИН; ","")&amp;IF(Формулы!Q64&gt;Y64,"25-?,Дата 13 - Выбыл в УФСИН;","")&amp;IF(YEAR(ДАННЫЕ!$F$1)=YEAR(ДАННЫЕ!B64),IF(AT64&gt;0,"","40-?, вявлен в текущем году! "),"")&amp;IF(YEAR($F$1)=YEAR(W64),IF(X64+Y64&gt;0,"","23-стоит, 24,25 - куда выбыл? "),"")&amp;IF(X64+Y64&gt;0,IF(YEAR($F$1)=YEAR(W64),"","24+25&gt;0? 23 - когда выбыл? "),"")&amp;IF(BA64&lt;BB64,"47&gt;=48; ","")&amp;IF(BA64&lt;BC64,"47&gt;=49; ","")&amp;IF(BA64&lt;BD64,"47&gt;=50; ","")&amp;IF(BE64&gt;0,IF(BF64&gt;0,IF(AU64&gt;AV64,"","41 и 42 - ? (51 и 52 &gt; 0);"),"51 &gt; 0 52 - ?;"),"")&amp;IF(AU64&gt;0,IF(AV64&gt;AU64,"41&gt;42;","")&amp;IF(BE64&gt;0,"","41&gt;0 51-?;"),"")&amp;IF(BF64&gt;0,IF(BE64&gt;0,"","52&gt;0 51-?;"),"")&amp;IF(AW64&gt;=AX64,"","43&gt;44;")&amp;IF(CA64&gt;0,IF(AW64&gt;0,"","71 &gt; 0 43-?;"),"")</f>
        <v/>
      </c>
    </row>
    <row r="65" spans="1:93" s="250" customFormat="1" ht="15" customHeight="1" x14ac:dyDescent="0.2">
      <c r="A65" s="45"/>
      <c r="B65" s="46"/>
      <c r="C65" s="121"/>
      <c r="D65" s="121"/>
      <c r="E65" s="336"/>
      <c r="F65" s="122"/>
      <c r="G65" s="46"/>
      <c r="H65" s="45"/>
      <c r="I65" s="45"/>
      <c r="J65" s="45"/>
      <c r="K65" s="45"/>
      <c r="L65" s="45"/>
      <c r="M65" s="46"/>
      <c r="N65" s="46"/>
      <c r="O65" s="48"/>
      <c r="P65" s="48"/>
      <c r="Q65" s="46"/>
      <c r="R65" s="48"/>
      <c r="S65" s="48"/>
      <c r="T65" s="48"/>
      <c r="U65" s="48"/>
      <c r="V65" s="48"/>
      <c r="W65" s="46"/>
      <c r="X65" s="48"/>
      <c r="Y65" s="48"/>
      <c r="Z65" s="157"/>
      <c r="AA65" s="47"/>
      <c r="AB65" s="97"/>
      <c r="AC65" s="49"/>
      <c r="AD65" s="49"/>
      <c r="AE65" s="49"/>
      <c r="AF65" s="49"/>
      <c r="AG65" s="49"/>
      <c r="AH65" s="47"/>
      <c r="AI65" s="47"/>
      <c r="AJ65" s="47"/>
      <c r="AK65" s="190"/>
      <c r="AL65" s="190"/>
      <c r="AM65" s="190"/>
      <c r="AN65" s="190"/>
      <c r="AO65" s="190"/>
      <c r="AP65" s="151"/>
      <c r="AQ65" s="322"/>
      <c r="AR65" s="322"/>
      <c r="AS65" s="322"/>
      <c r="AT65" s="47"/>
      <c r="AU65" s="47"/>
      <c r="AV65" s="47"/>
      <c r="AW65" s="47"/>
      <c r="AX65" s="322"/>
      <c r="AY65" s="98"/>
      <c r="AZ65" s="98"/>
      <c r="BA65" s="47"/>
      <c r="BB65" s="47"/>
      <c r="BC65" s="47"/>
      <c r="BD65" s="47"/>
      <c r="BE65" s="97"/>
      <c r="BF65" s="49"/>
      <c r="BG65" s="239"/>
      <c r="BH65" s="342"/>
      <c r="BI65" s="49"/>
      <c r="BJ65" s="49"/>
      <c r="BK65" s="49"/>
      <c r="BL65" s="49"/>
      <c r="BM65" s="49"/>
      <c r="BN65" s="47"/>
      <c r="BO65" s="49"/>
      <c r="BP65" s="49"/>
      <c r="BQ65" s="49"/>
      <c r="BR65" s="323"/>
      <c r="BS65" s="323"/>
      <c r="BT65" s="323"/>
      <c r="BU65" s="49"/>
      <c r="BV65" s="49"/>
      <c r="BW65" s="97"/>
      <c r="BX65" s="97"/>
      <c r="BY65" s="97"/>
      <c r="BZ65" s="97"/>
      <c r="CA65" s="49"/>
      <c r="CB65" s="49"/>
      <c r="CC65" s="49"/>
      <c r="CD65" s="49"/>
      <c r="CE65" s="49"/>
      <c r="CF65" s="49"/>
      <c r="CG65" s="49"/>
      <c r="CH65" s="49"/>
      <c r="CI65" s="97"/>
      <c r="CJ65" s="97"/>
      <c r="CK65" s="97"/>
      <c r="CL65" s="97"/>
      <c r="CM65" s="335"/>
      <c r="CN65" s="337"/>
      <c r="CO65" s="315" t="str">
        <f>IF(Формулы!R65&gt;V65,"22-?,Дата 14 - Прибыл из УФСИН; ","")&amp;IF(Формулы!Q65&gt;Y65,"25-?,Дата 13 - Выбыл в УФСИН;","")&amp;IF(YEAR(ДАННЫЕ!$F$1)=YEAR(ДАННЫЕ!B65),IF(AT65&gt;0,"","40-?, вявлен в текущем году! "),"")&amp;IF(YEAR($F$1)=YEAR(W65),IF(X65+Y65&gt;0,"","23-стоит, 24,25 - куда выбыл? "),"")&amp;IF(X65+Y65&gt;0,IF(YEAR($F$1)=YEAR(W65),"","24+25&gt;0? 23 - когда выбыл? "),"")&amp;IF(BA65&lt;BB65,"47&gt;=48; ","")&amp;IF(BA65&lt;BC65,"47&gt;=49; ","")&amp;IF(BA65&lt;BD65,"47&gt;=50; ","")&amp;IF(BE65&gt;0,IF(BF65&gt;0,IF(AU65&gt;AV65,"","41 и 42 - ? (51 и 52 &gt; 0);"),"51 &gt; 0 52 - ?;"),"")&amp;IF(AU65&gt;0,IF(AV65&gt;AU65,"41&gt;42;","")&amp;IF(BE65&gt;0,"","41&gt;0 51-?;"),"")&amp;IF(BF65&gt;0,IF(BE65&gt;0,"","52&gt;0 51-?;"),"")&amp;IF(AW65&gt;=AX65,"","43&gt;44;")&amp;IF(CA65&gt;0,IF(AW65&gt;0,"","71 &gt; 0 43-?;"),"")</f>
        <v/>
      </c>
    </row>
    <row r="66" spans="1:93" s="250" customFormat="1" ht="15" customHeight="1" x14ac:dyDescent="0.2">
      <c r="A66" s="45"/>
      <c r="B66" s="46"/>
      <c r="C66" s="121"/>
      <c r="D66" s="121"/>
      <c r="E66" s="336"/>
      <c r="F66" s="122"/>
      <c r="G66" s="46"/>
      <c r="H66" s="45"/>
      <c r="I66" s="45"/>
      <c r="J66" s="45"/>
      <c r="K66" s="45"/>
      <c r="L66" s="45"/>
      <c r="M66" s="46"/>
      <c r="N66" s="46"/>
      <c r="O66" s="48"/>
      <c r="P66" s="48"/>
      <c r="Q66" s="46"/>
      <c r="R66" s="48"/>
      <c r="S66" s="48"/>
      <c r="T66" s="48"/>
      <c r="U66" s="48"/>
      <c r="V66" s="48"/>
      <c r="W66" s="46"/>
      <c r="X66" s="48"/>
      <c r="Y66" s="48"/>
      <c r="Z66" s="157"/>
      <c r="AA66" s="47"/>
      <c r="AB66" s="97"/>
      <c r="AC66" s="49"/>
      <c r="AD66" s="49"/>
      <c r="AE66" s="49"/>
      <c r="AF66" s="49"/>
      <c r="AG66" s="49"/>
      <c r="AH66" s="47"/>
      <c r="AI66" s="47"/>
      <c r="AJ66" s="47"/>
      <c r="AK66" s="190"/>
      <c r="AL66" s="190"/>
      <c r="AM66" s="190"/>
      <c r="AN66" s="190"/>
      <c r="AO66" s="190"/>
      <c r="AP66" s="151"/>
      <c r="AQ66" s="322"/>
      <c r="AR66" s="322"/>
      <c r="AS66" s="322"/>
      <c r="AT66" s="47"/>
      <c r="AU66" s="47"/>
      <c r="AV66" s="47"/>
      <c r="AW66" s="47"/>
      <c r="AX66" s="322"/>
      <c r="AY66" s="98"/>
      <c r="AZ66" s="98"/>
      <c r="BA66" s="47"/>
      <c r="BB66" s="47"/>
      <c r="BC66" s="47"/>
      <c r="BD66" s="47"/>
      <c r="BE66" s="97"/>
      <c r="BF66" s="49"/>
      <c r="BG66" s="239"/>
      <c r="BH66" s="342"/>
      <c r="BI66" s="49"/>
      <c r="BJ66" s="49"/>
      <c r="BK66" s="49"/>
      <c r="BL66" s="49"/>
      <c r="BM66" s="49"/>
      <c r="BN66" s="47"/>
      <c r="BO66" s="49"/>
      <c r="BP66" s="49"/>
      <c r="BQ66" s="49"/>
      <c r="BR66" s="323"/>
      <c r="BS66" s="323"/>
      <c r="BT66" s="323"/>
      <c r="BU66" s="49"/>
      <c r="BV66" s="49"/>
      <c r="BW66" s="97"/>
      <c r="BX66" s="97"/>
      <c r="BY66" s="97"/>
      <c r="BZ66" s="97"/>
      <c r="CA66" s="49"/>
      <c r="CB66" s="49"/>
      <c r="CC66" s="49"/>
      <c r="CD66" s="49"/>
      <c r="CE66" s="49"/>
      <c r="CF66" s="49"/>
      <c r="CG66" s="49"/>
      <c r="CH66" s="49"/>
      <c r="CI66" s="97"/>
      <c r="CJ66" s="97"/>
      <c r="CK66" s="97"/>
      <c r="CL66" s="97"/>
      <c r="CM66" s="335"/>
      <c r="CN66" s="337"/>
      <c r="CO66" s="315" t="str">
        <f>IF(Формулы!R66&gt;V66,"22-?,Дата 14 - Прибыл из УФСИН; ","")&amp;IF(Формулы!Q66&gt;Y66,"25-?,Дата 13 - Выбыл в УФСИН;","")&amp;IF(YEAR(ДАННЫЕ!$F$1)=YEAR(ДАННЫЕ!B66),IF(AT66&gt;0,"","40-?, вявлен в текущем году! "),"")&amp;IF(YEAR($F$1)=YEAR(W66),IF(X66+Y66&gt;0,"","23-стоит, 24,25 - куда выбыл? "),"")&amp;IF(X66+Y66&gt;0,IF(YEAR($F$1)=YEAR(W66),"","24+25&gt;0? 23 - когда выбыл? "),"")&amp;IF(BA66&lt;BB66,"47&gt;=48; ","")&amp;IF(BA66&lt;BC66,"47&gt;=49; ","")&amp;IF(BA66&lt;BD66,"47&gt;=50; ","")&amp;IF(BE66&gt;0,IF(BF66&gt;0,IF(AU66&gt;AV66,"","41 и 42 - ? (51 и 52 &gt; 0);"),"51 &gt; 0 52 - ?;"),"")&amp;IF(AU66&gt;0,IF(AV66&gt;AU66,"41&gt;42;","")&amp;IF(BE66&gt;0,"","41&gt;0 51-?;"),"")&amp;IF(BF66&gt;0,IF(BE66&gt;0,"","52&gt;0 51-?;"),"")&amp;IF(AW66&gt;=AX66,"","43&gt;44;")&amp;IF(CA66&gt;0,IF(AW66&gt;0,"","71 &gt; 0 43-?;"),"")</f>
        <v/>
      </c>
    </row>
    <row r="67" spans="1:93" s="250" customFormat="1" ht="15" customHeight="1" x14ac:dyDescent="0.2">
      <c r="A67" s="45"/>
      <c r="B67" s="46"/>
      <c r="C67" s="121"/>
      <c r="D67" s="121"/>
      <c r="E67" s="336"/>
      <c r="F67" s="122"/>
      <c r="G67" s="46"/>
      <c r="H67" s="45"/>
      <c r="I67" s="45"/>
      <c r="J67" s="45"/>
      <c r="K67" s="45"/>
      <c r="L67" s="45"/>
      <c r="M67" s="46"/>
      <c r="N67" s="46"/>
      <c r="O67" s="48"/>
      <c r="P67" s="48"/>
      <c r="Q67" s="46"/>
      <c r="R67" s="48"/>
      <c r="S67" s="48"/>
      <c r="T67" s="48"/>
      <c r="U67" s="48"/>
      <c r="V67" s="48"/>
      <c r="W67" s="46"/>
      <c r="X67" s="48"/>
      <c r="Y67" s="48"/>
      <c r="Z67" s="157"/>
      <c r="AA67" s="47"/>
      <c r="AB67" s="97"/>
      <c r="AC67" s="49"/>
      <c r="AD67" s="49"/>
      <c r="AE67" s="49"/>
      <c r="AF67" s="49"/>
      <c r="AG67" s="49"/>
      <c r="AH67" s="47"/>
      <c r="AI67" s="47"/>
      <c r="AJ67" s="47"/>
      <c r="AK67" s="190"/>
      <c r="AL67" s="190"/>
      <c r="AM67" s="190"/>
      <c r="AN67" s="190"/>
      <c r="AO67" s="190"/>
      <c r="AP67" s="151"/>
      <c r="AQ67" s="322"/>
      <c r="AR67" s="322"/>
      <c r="AS67" s="322"/>
      <c r="AT67" s="47"/>
      <c r="AU67" s="47"/>
      <c r="AV67" s="47"/>
      <c r="AW67" s="47"/>
      <c r="AX67" s="322"/>
      <c r="AY67" s="98"/>
      <c r="AZ67" s="98"/>
      <c r="BA67" s="47"/>
      <c r="BB67" s="47"/>
      <c r="BC67" s="47"/>
      <c r="BD67" s="47"/>
      <c r="BE67" s="97"/>
      <c r="BF67" s="49"/>
      <c r="BG67" s="239"/>
      <c r="BH67" s="342"/>
      <c r="BI67" s="49"/>
      <c r="BJ67" s="49"/>
      <c r="BK67" s="49"/>
      <c r="BL67" s="49"/>
      <c r="BM67" s="49"/>
      <c r="BN67" s="47"/>
      <c r="BO67" s="49"/>
      <c r="BP67" s="49"/>
      <c r="BQ67" s="49"/>
      <c r="BR67" s="323"/>
      <c r="BS67" s="323"/>
      <c r="BT67" s="323"/>
      <c r="BU67" s="49"/>
      <c r="BV67" s="49"/>
      <c r="BW67" s="97"/>
      <c r="BX67" s="97"/>
      <c r="BY67" s="97"/>
      <c r="BZ67" s="97"/>
      <c r="CA67" s="49"/>
      <c r="CB67" s="49"/>
      <c r="CC67" s="49"/>
      <c r="CD67" s="49"/>
      <c r="CE67" s="49"/>
      <c r="CF67" s="49"/>
      <c r="CG67" s="49"/>
      <c r="CH67" s="49"/>
      <c r="CI67" s="97"/>
      <c r="CJ67" s="97"/>
      <c r="CK67" s="97"/>
      <c r="CL67" s="97"/>
      <c r="CM67" s="335"/>
      <c r="CN67" s="337"/>
      <c r="CO67" s="315" t="str">
        <f>IF(Формулы!R67&gt;V67,"22-?,Дата 14 - Прибыл из УФСИН; ","")&amp;IF(Формулы!Q67&gt;Y67,"25-?,Дата 13 - Выбыл в УФСИН;","")&amp;IF(YEAR(ДАННЫЕ!$F$1)=YEAR(ДАННЫЕ!B67),IF(AT67&gt;0,"","40-?, вявлен в текущем году! "),"")&amp;IF(YEAR($F$1)=YEAR(W67),IF(X67+Y67&gt;0,"","23-стоит, 24,25 - куда выбыл? "),"")&amp;IF(X67+Y67&gt;0,IF(YEAR($F$1)=YEAR(W67),"","24+25&gt;0? 23 - когда выбыл? "),"")&amp;IF(BA67&lt;BB67,"47&gt;=48; ","")&amp;IF(BA67&lt;BC67,"47&gt;=49; ","")&amp;IF(BA67&lt;BD67,"47&gt;=50; ","")&amp;IF(BE67&gt;0,IF(BF67&gt;0,IF(AU67&gt;AV67,"","41 и 42 - ? (51 и 52 &gt; 0);"),"51 &gt; 0 52 - ?;"),"")&amp;IF(AU67&gt;0,IF(AV67&gt;AU67,"41&gt;42;","")&amp;IF(BE67&gt;0,"","41&gt;0 51-?;"),"")&amp;IF(BF67&gt;0,IF(BE67&gt;0,"","52&gt;0 51-?;"),"")&amp;IF(AW67&gt;=AX67,"","43&gt;44;")&amp;IF(CA67&gt;0,IF(AW67&gt;0,"","71 &gt; 0 43-?;"),"")</f>
        <v/>
      </c>
    </row>
    <row r="68" spans="1:93" s="250" customFormat="1" ht="15" customHeight="1" x14ac:dyDescent="0.2">
      <c r="A68" s="45"/>
      <c r="B68" s="46"/>
      <c r="C68" s="121"/>
      <c r="D68" s="121"/>
      <c r="E68" s="336"/>
      <c r="F68" s="122"/>
      <c r="G68" s="46"/>
      <c r="H68" s="45"/>
      <c r="I68" s="45"/>
      <c r="J68" s="45"/>
      <c r="K68" s="45"/>
      <c r="L68" s="45"/>
      <c r="M68" s="46"/>
      <c r="N68" s="46"/>
      <c r="O68" s="48"/>
      <c r="P68" s="48"/>
      <c r="Q68" s="46"/>
      <c r="R68" s="48"/>
      <c r="S68" s="48"/>
      <c r="T68" s="48"/>
      <c r="U68" s="48"/>
      <c r="V68" s="48"/>
      <c r="W68" s="46"/>
      <c r="X68" s="48"/>
      <c r="Y68" s="48"/>
      <c r="Z68" s="157"/>
      <c r="AA68" s="47"/>
      <c r="AB68" s="97"/>
      <c r="AC68" s="49"/>
      <c r="AD68" s="49"/>
      <c r="AE68" s="49"/>
      <c r="AF68" s="49"/>
      <c r="AG68" s="49"/>
      <c r="AH68" s="47"/>
      <c r="AI68" s="47"/>
      <c r="AJ68" s="47"/>
      <c r="AK68" s="190"/>
      <c r="AL68" s="190"/>
      <c r="AM68" s="190"/>
      <c r="AN68" s="190"/>
      <c r="AO68" s="190"/>
      <c r="AP68" s="151"/>
      <c r="AQ68" s="322"/>
      <c r="AR68" s="322"/>
      <c r="AS68" s="322"/>
      <c r="AT68" s="47"/>
      <c r="AU68" s="47"/>
      <c r="AV68" s="47"/>
      <c r="AW68" s="47"/>
      <c r="AX68" s="322"/>
      <c r="AY68" s="98"/>
      <c r="AZ68" s="98"/>
      <c r="BA68" s="47"/>
      <c r="BB68" s="47"/>
      <c r="BC68" s="47"/>
      <c r="BD68" s="47"/>
      <c r="BE68" s="97"/>
      <c r="BF68" s="49"/>
      <c r="BG68" s="239"/>
      <c r="BH68" s="342"/>
      <c r="BI68" s="49"/>
      <c r="BJ68" s="49"/>
      <c r="BK68" s="49"/>
      <c r="BL68" s="49"/>
      <c r="BM68" s="49"/>
      <c r="BN68" s="47"/>
      <c r="BO68" s="49"/>
      <c r="BP68" s="49"/>
      <c r="BQ68" s="49"/>
      <c r="BR68" s="323"/>
      <c r="BS68" s="323"/>
      <c r="BT68" s="323"/>
      <c r="BU68" s="49"/>
      <c r="BV68" s="49"/>
      <c r="BW68" s="97"/>
      <c r="BX68" s="97"/>
      <c r="BY68" s="97"/>
      <c r="BZ68" s="97"/>
      <c r="CA68" s="49"/>
      <c r="CB68" s="49"/>
      <c r="CC68" s="49"/>
      <c r="CD68" s="49"/>
      <c r="CE68" s="49"/>
      <c r="CF68" s="49"/>
      <c r="CG68" s="49"/>
      <c r="CH68" s="49"/>
      <c r="CI68" s="97"/>
      <c r="CJ68" s="97"/>
      <c r="CK68" s="97"/>
      <c r="CL68" s="97"/>
      <c r="CM68" s="335"/>
      <c r="CN68" s="337"/>
      <c r="CO68" s="315" t="str">
        <f>IF(Формулы!R68&gt;V68,"22-?,Дата 14 - Прибыл из УФСИН; ","")&amp;IF(Формулы!Q68&gt;Y68,"25-?,Дата 13 - Выбыл в УФСИН;","")&amp;IF(YEAR(ДАННЫЕ!$F$1)=YEAR(ДАННЫЕ!B68),IF(AT68&gt;0,"","40-?, вявлен в текущем году! "),"")&amp;IF(YEAR($F$1)=YEAR(W68),IF(X68+Y68&gt;0,"","23-стоит, 24,25 - куда выбыл? "),"")&amp;IF(X68+Y68&gt;0,IF(YEAR($F$1)=YEAR(W68),"","24+25&gt;0? 23 - когда выбыл? "),"")&amp;IF(BA68&lt;BB68,"47&gt;=48; ","")&amp;IF(BA68&lt;BC68,"47&gt;=49; ","")&amp;IF(BA68&lt;BD68,"47&gt;=50; ","")&amp;IF(BE68&gt;0,IF(BF68&gt;0,IF(AU68&gt;AV68,"","41 и 42 - ? (51 и 52 &gt; 0);"),"51 &gt; 0 52 - ?;"),"")&amp;IF(AU68&gt;0,IF(AV68&gt;AU68,"41&gt;42;","")&amp;IF(BE68&gt;0,"","41&gt;0 51-?;"),"")&amp;IF(BF68&gt;0,IF(BE68&gt;0,"","52&gt;0 51-?;"),"")&amp;IF(AW68&gt;=AX68,"","43&gt;44;")&amp;IF(CA68&gt;0,IF(AW68&gt;0,"","71 &gt; 0 43-?;"),"")</f>
        <v/>
      </c>
    </row>
    <row r="69" spans="1:93" s="250" customFormat="1" ht="15" customHeight="1" x14ac:dyDescent="0.2">
      <c r="A69" s="45"/>
      <c r="B69" s="46"/>
      <c r="C69" s="121"/>
      <c r="D69" s="121"/>
      <c r="E69" s="336"/>
      <c r="F69" s="122"/>
      <c r="G69" s="46"/>
      <c r="H69" s="45"/>
      <c r="I69" s="45"/>
      <c r="J69" s="45"/>
      <c r="K69" s="45"/>
      <c r="L69" s="45"/>
      <c r="M69" s="46"/>
      <c r="N69" s="46"/>
      <c r="O69" s="48"/>
      <c r="P69" s="48"/>
      <c r="Q69" s="46"/>
      <c r="R69" s="48"/>
      <c r="S69" s="48"/>
      <c r="T69" s="48"/>
      <c r="U69" s="48"/>
      <c r="V69" s="48"/>
      <c r="W69" s="46"/>
      <c r="X69" s="48"/>
      <c r="Y69" s="48"/>
      <c r="Z69" s="157"/>
      <c r="AA69" s="47"/>
      <c r="AB69" s="97"/>
      <c r="AC69" s="49"/>
      <c r="AD69" s="49"/>
      <c r="AE69" s="49"/>
      <c r="AF69" s="49"/>
      <c r="AG69" s="49"/>
      <c r="AH69" s="47"/>
      <c r="AI69" s="47"/>
      <c r="AJ69" s="47"/>
      <c r="AK69" s="190"/>
      <c r="AL69" s="190"/>
      <c r="AM69" s="190"/>
      <c r="AN69" s="190"/>
      <c r="AO69" s="190"/>
      <c r="AP69" s="151"/>
      <c r="AQ69" s="322"/>
      <c r="AR69" s="322"/>
      <c r="AS69" s="322"/>
      <c r="AT69" s="47"/>
      <c r="AU69" s="47"/>
      <c r="AV69" s="47"/>
      <c r="AW69" s="47"/>
      <c r="AX69" s="322"/>
      <c r="AY69" s="98"/>
      <c r="AZ69" s="98"/>
      <c r="BA69" s="47"/>
      <c r="BB69" s="47"/>
      <c r="BC69" s="47"/>
      <c r="BD69" s="47"/>
      <c r="BE69" s="97"/>
      <c r="BF69" s="49"/>
      <c r="BG69" s="239"/>
      <c r="BH69" s="342"/>
      <c r="BI69" s="49"/>
      <c r="BJ69" s="49"/>
      <c r="BK69" s="49"/>
      <c r="BL69" s="49"/>
      <c r="BM69" s="49"/>
      <c r="BN69" s="47"/>
      <c r="BO69" s="49"/>
      <c r="BP69" s="49"/>
      <c r="BQ69" s="49"/>
      <c r="BR69" s="323"/>
      <c r="BS69" s="323"/>
      <c r="BT69" s="323"/>
      <c r="BU69" s="49"/>
      <c r="BV69" s="49"/>
      <c r="BW69" s="97"/>
      <c r="BX69" s="97"/>
      <c r="BY69" s="97"/>
      <c r="BZ69" s="97"/>
      <c r="CA69" s="49"/>
      <c r="CB69" s="49"/>
      <c r="CC69" s="49"/>
      <c r="CD69" s="49"/>
      <c r="CE69" s="49"/>
      <c r="CF69" s="49"/>
      <c r="CG69" s="49"/>
      <c r="CH69" s="49"/>
      <c r="CI69" s="97"/>
      <c r="CJ69" s="97"/>
      <c r="CK69" s="97"/>
      <c r="CL69" s="97"/>
      <c r="CM69" s="335"/>
      <c r="CN69" s="337"/>
      <c r="CO69" s="315" t="str">
        <f>IF(Формулы!R69&gt;V69,"22-?,Дата 14 - Прибыл из УФСИН; ","")&amp;IF(Формулы!Q69&gt;Y69,"25-?,Дата 13 - Выбыл в УФСИН;","")&amp;IF(YEAR(ДАННЫЕ!$F$1)=YEAR(ДАННЫЕ!B69),IF(AT69&gt;0,"","40-?, вявлен в текущем году! "),"")&amp;IF(YEAR($F$1)=YEAR(W69),IF(X69+Y69&gt;0,"","23-стоит, 24,25 - куда выбыл? "),"")&amp;IF(X69+Y69&gt;0,IF(YEAR($F$1)=YEAR(W69),"","24+25&gt;0? 23 - когда выбыл? "),"")&amp;IF(BA69&lt;BB69,"47&gt;=48; ","")&amp;IF(BA69&lt;BC69,"47&gt;=49; ","")&amp;IF(BA69&lt;BD69,"47&gt;=50; ","")&amp;IF(BE69&gt;0,IF(BF69&gt;0,IF(AU69&gt;AV69,"","41 и 42 - ? (51 и 52 &gt; 0);"),"51 &gt; 0 52 - ?;"),"")&amp;IF(AU69&gt;0,IF(AV69&gt;AU69,"41&gt;42;","")&amp;IF(BE69&gt;0,"","41&gt;0 51-?;"),"")&amp;IF(BF69&gt;0,IF(BE69&gt;0,"","52&gt;0 51-?;"),"")&amp;IF(AW69&gt;=AX69,"","43&gt;44;")&amp;IF(CA69&gt;0,IF(AW69&gt;0,"","71 &gt; 0 43-?;"),"")</f>
        <v/>
      </c>
    </row>
    <row r="70" spans="1:93" s="250" customFormat="1" ht="15" customHeight="1" x14ac:dyDescent="0.2">
      <c r="A70" s="45"/>
      <c r="B70" s="46"/>
      <c r="C70" s="121"/>
      <c r="D70" s="121"/>
      <c r="E70" s="336"/>
      <c r="F70" s="122"/>
      <c r="G70" s="46"/>
      <c r="H70" s="45"/>
      <c r="I70" s="45"/>
      <c r="J70" s="45"/>
      <c r="K70" s="45"/>
      <c r="L70" s="45"/>
      <c r="M70" s="46"/>
      <c r="N70" s="46"/>
      <c r="O70" s="48"/>
      <c r="P70" s="48"/>
      <c r="Q70" s="46"/>
      <c r="R70" s="48"/>
      <c r="S70" s="48"/>
      <c r="T70" s="48"/>
      <c r="U70" s="48"/>
      <c r="V70" s="48"/>
      <c r="W70" s="46"/>
      <c r="X70" s="48"/>
      <c r="Y70" s="48"/>
      <c r="Z70" s="157"/>
      <c r="AA70" s="47"/>
      <c r="AB70" s="97"/>
      <c r="AC70" s="49"/>
      <c r="AD70" s="49"/>
      <c r="AE70" s="49"/>
      <c r="AF70" s="49"/>
      <c r="AG70" s="49"/>
      <c r="AH70" s="47"/>
      <c r="AI70" s="47"/>
      <c r="AJ70" s="47"/>
      <c r="AK70" s="190"/>
      <c r="AL70" s="190"/>
      <c r="AM70" s="190"/>
      <c r="AN70" s="190"/>
      <c r="AO70" s="190"/>
      <c r="AP70" s="151"/>
      <c r="AQ70" s="322"/>
      <c r="AR70" s="322"/>
      <c r="AS70" s="322"/>
      <c r="AT70" s="47"/>
      <c r="AU70" s="47"/>
      <c r="AV70" s="47"/>
      <c r="AW70" s="47"/>
      <c r="AX70" s="322"/>
      <c r="AY70" s="98"/>
      <c r="AZ70" s="98"/>
      <c r="BA70" s="47"/>
      <c r="BB70" s="47"/>
      <c r="BC70" s="47"/>
      <c r="BD70" s="47"/>
      <c r="BE70" s="97"/>
      <c r="BF70" s="49"/>
      <c r="BG70" s="239"/>
      <c r="BH70" s="342"/>
      <c r="BI70" s="49"/>
      <c r="BJ70" s="49"/>
      <c r="BK70" s="49"/>
      <c r="BL70" s="49"/>
      <c r="BM70" s="49"/>
      <c r="BN70" s="47"/>
      <c r="BO70" s="49"/>
      <c r="BP70" s="49"/>
      <c r="BQ70" s="49"/>
      <c r="BR70" s="323"/>
      <c r="BS70" s="323"/>
      <c r="BT70" s="323"/>
      <c r="BU70" s="49"/>
      <c r="BV70" s="49"/>
      <c r="BW70" s="97"/>
      <c r="BX70" s="97"/>
      <c r="BY70" s="97"/>
      <c r="BZ70" s="97"/>
      <c r="CA70" s="49"/>
      <c r="CB70" s="49"/>
      <c r="CC70" s="49"/>
      <c r="CD70" s="49"/>
      <c r="CE70" s="49"/>
      <c r="CF70" s="49"/>
      <c r="CG70" s="49"/>
      <c r="CH70" s="49"/>
      <c r="CI70" s="97"/>
      <c r="CJ70" s="97"/>
      <c r="CK70" s="97"/>
      <c r="CL70" s="97"/>
      <c r="CM70" s="335"/>
      <c r="CN70" s="337"/>
      <c r="CO70" s="315" t="str">
        <f>IF(Формулы!R70&gt;V70,"22-?,Дата 14 - Прибыл из УФСИН; ","")&amp;IF(Формулы!Q70&gt;Y70,"25-?,Дата 13 - Выбыл в УФСИН;","")&amp;IF(YEAR(ДАННЫЕ!$F$1)=YEAR(ДАННЫЕ!B70),IF(AT70&gt;0,"","40-?, вявлен в текущем году! "),"")&amp;IF(YEAR($F$1)=YEAR(W70),IF(X70+Y70&gt;0,"","23-стоит, 24,25 - куда выбыл? "),"")&amp;IF(X70+Y70&gt;0,IF(YEAR($F$1)=YEAR(W70),"","24+25&gt;0? 23 - когда выбыл? "),"")&amp;IF(BA70&lt;BB70,"47&gt;=48; ","")&amp;IF(BA70&lt;BC70,"47&gt;=49; ","")&amp;IF(BA70&lt;BD70,"47&gt;=50; ","")&amp;IF(BE70&gt;0,IF(BF70&gt;0,IF(AU70&gt;AV70,"","41 и 42 - ? (51 и 52 &gt; 0);"),"51 &gt; 0 52 - ?;"),"")&amp;IF(AU70&gt;0,IF(AV70&gt;AU70,"41&gt;42;","")&amp;IF(BE70&gt;0,"","41&gt;0 51-?;"),"")&amp;IF(BF70&gt;0,IF(BE70&gt;0,"","52&gt;0 51-?;"),"")&amp;IF(AW70&gt;=AX70,"","43&gt;44;")&amp;IF(CA70&gt;0,IF(AW70&gt;0,"","71 &gt; 0 43-?;"),"")</f>
        <v/>
      </c>
    </row>
    <row r="71" spans="1:93" s="250" customFormat="1" ht="15" customHeight="1" x14ac:dyDescent="0.2">
      <c r="A71" s="45"/>
      <c r="B71" s="46"/>
      <c r="C71" s="121"/>
      <c r="D71" s="121"/>
      <c r="E71" s="336"/>
      <c r="F71" s="122"/>
      <c r="G71" s="46"/>
      <c r="H71" s="45"/>
      <c r="I71" s="45"/>
      <c r="J71" s="45"/>
      <c r="K71" s="45"/>
      <c r="L71" s="45"/>
      <c r="M71" s="46"/>
      <c r="N71" s="46"/>
      <c r="O71" s="48"/>
      <c r="P71" s="48"/>
      <c r="Q71" s="46"/>
      <c r="R71" s="48"/>
      <c r="S71" s="48"/>
      <c r="T71" s="48"/>
      <c r="U71" s="48"/>
      <c r="V71" s="48"/>
      <c r="W71" s="46"/>
      <c r="X71" s="48"/>
      <c r="Y71" s="48"/>
      <c r="Z71" s="157"/>
      <c r="AA71" s="47"/>
      <c r="AB71" s="97"/>
      <c r="AC71" s="49"/>
      <c r="AD71" s="49"/>
      <c r="AE71" s="49"/>
      <c r="AF71" s="49"/>
      <c r="AG71" s="49"/>
      <c r="AH71" s="47"/>
      <c r="AI71" s="47"/>
      <c r="AJ71" s="47"/>
      <c r="AK71" s="190"/>
      <c r="AL71" s="190"/>
      <c r="AM71" s="190"/>
      <c r="AN71" s="190"/>
      <c r="AO71" s="190"/>
      <c r="AP71" s="151"/>
      <c r="AQ71" s="322"/>
      <c r="AR71" s="322"/>
      <c r="AS71" s="322"/>
      <c r="AT71" s="47"/>
      <c r="AU71" s="47"/>
      <c r="AV71" s="47"/>
      <c r="AW71" s="47"/>
      <c r="AX71" s="322"/>
      <c r="AY71" s="98"/>
      <c r="AZ71" s="98"/>
      <c r="BA71" s="47"/>
      <c r="BB71" s="47"/>
      <c r="BC71" s="47"/>
      <c r="BD71" s="47"/>
      <c r="BE71" s="97"/>
      <c r="BF71" s="49"/>
      <c r="BG71" s="239"/>
      <c r="BH71" s="342"/>
      <c r="BI71" s="49"/>
      <c r="BJ71" s="49"/>
      <c r="BK71" s="49"/>
      <c r="BL71" s="49"/>
      <c r="BM71" s="49"/>
      <c r="BN71" s="47"/>
      <c r="BO71" s="49"/>
      <c r="BP71" s="49"/>
      <c r="BQ71" s="49"/>
      <c r="BR71" s="323"/>
      <c r="BS71" s="323"/>
      <c r="BT71" s="323"/>
      <c r="BU71" s="49"/>
      <c r="BV71" s="49"/>
      <c r="BW71" s="97"/>
      <c r="BX71" s="97"/>
      <c r="BY71" s="97"/>
      <c r="BZ71" s="97"/>
      <c r="CA71" s="49"/>
      <c r="CB71" s="49"/>
      <c r="CC71" s="49"/>
      <c r="CD71" s="49"/>
      <c r="CE71" s="49"/>
      <c r="CF71" s="49"/>
      <c r="CG71" s="49"/>
      <c r="CH71" s="49"/>
      <c r="CI71" s="97"/>
      <c r="CJ71" s="97"/>
      <c r="CK71" s="97"/>
      <c r="CL71" s="97"/>
      <c r="CM71" s="335"/>
      <c r="CN71" s="337"/>
      <c r="CO71" s="315" t="str">
        <f>IF(Формулы!R71&gt;V71,"22-?,Дата 14 - Прибыл из УФСИН; ","")&amp;IF(Формулы!Q71&gt;Y71,"25-?,Дата 13 - Выбыл в УФСИН;","")&amp;IF(YEAR(ДАННЫЕ!$F$1)=YEAR(ДАННЫЕ!B71),IF(AT71&gt;0,"","40-?, вявлен в текущем году! "),"")&amp;IF(YEAR($F$1)=YEAR(W71),IF(X71+Y71&gt;0,"","23-стоит, 24,25 - куда выбыл? "),"")&amp;IF(X71+Y71&gt;0,IF(YEAR($F$1)=YEAR(W71),"","24+25&gt;0? 23 - когда выбыл? "),"")&amp;IF(BA71&lt;BB71,"47&gt;=48; ","")&amp;IF(BA71&lt;BC71,"47&gt;=49; ","")&amp;IF(BA71&lt;BD71,"47&gt;=50; ","")&amp;IF(BE71&gt;0,IF(BF71&gt;0,IF(AU71&gt;AV71,"","41 и 42 - ? (51 и 52 &gt; 0);"),"51 &gt; 0 52 - ?;"),"")&amp;IF(AU71&gt;0,IF(AV71&gt;AU71,"41&gt;42;","")&amp;IF(BE71&gt;0,"","41&gt;0 51-?;"),"")&amp;IF(BF71&gt;0,IF(BE71&gt;0,"","52&gt;0 51-?;"),"")&amp;IF(AW71&gt;=AX71,"","43&gt;44;")&amp;IF(CA71&gt;0,IF(AW71&gt;0,"","71 &gt; 0 43-?;"),"")</f>
        <v/>
      </c>
    </row>
    <row r="72" spans="1:93" s="250" customFormat="1" ht="15" customHeight="1" x14ac:dyDescent="0.2">
      <c r="A72" s="45"/>
      <c r="B72" s="46"/>
      <c r="C72" s="121"/>
      <c r="D72" s="121"/>
      <c r="E72" s="336"/>
      <c r="F72" s="122"/>
      <c r="G72" s="46"/>
      <c r="H72" s="45"/>
      <c r="I72" s="45"/>
      <c r="J72" s="45"/>
      <c r="K72" s="45"/>
      <c r="L72" s="45"/>
      <c r="M72" s="46"/>
      <c r="N72" s="46"/>
      <c r="O72" s="48"/>
      <c r="P72" s="48"/>
      <c r="Q72" s="46"/>
      <c r="R72" s="48"/>
      <c r="S72" s="48"/>
      <c r="T72" s="48"/>
      <c r="U72" s="48"/>
      <c r="V72" s="48"/>
      <c r="W72" s="46"/>
      <c r="X72" s="48"/>
      <c r="Y72" s="48"/>
      <c r="Z72" s="157"/>
      <c r="AA72" s="47"/>
      <c r="AB72" s="97"/>
      <c r="AC72" s="49"/>
      <c r="AD72" s="49"/>
      <c r="AE72" s="49"/>
      <c r="AF72" s="49"/>
      <c r="AG72" s="49"/>
      <c r="AH72" s="47"/>
      <c r="AI72" s="47"/>
      <c r="AJ72" s="47"/>
      <c r="AK72" s="190"/>
      <c r="AL72" s="190"/>
      <c r="AM72" s="190"/>
      <c r="AN72" s="190"/>
      <c r="AO72" s="190"/>
      <c r="AP72" s="151"/>
      <c r="AQ72" s="322"/>
      <c r="AR72" s="322"/>
      <c r="AS72" s="322"/>
      <c r="AT72" s="47"/>
      <c r="AU72" s="47"/>
      <c r="AV72" s="47"/>
      <c r="AW72" s="47"/>
      <c r="AX72" s="322"/>
      <c r="AY72" s="98"/>
      <c r="AZ72" s="98"/>
      <c r="BA72" s="47"/>
      <c r="BB72" s="47"/>
      <c r="BC72" s="47"/>
      <c r="BD72" s="47"/>
      <c r="BE72" s="97"/>
      <c r="BF72" s="49"/>
      <c r="BG72" s="239"/>
      <c r="BH72" s="342"/>
      <c r="BI72" s="49"/>
      <c r="BJ72" s="49"/>
      <c r="BK72" s="49"/>
      <c r="BL72" s="49"/>
      <c r="BM72" s="49"/>
      <c r="BN72" s="47"/>
      <c r="BO72" s="49"/>
      <c r="BP72" s="49"/>
      <c r="BQ72" s="49"/>
      <c r="BR72" s="323"/>
      <c r="BS72" s="323"/>
      <c r="BT72" s="323"/>
      <c r="BU72" s="49"/>
      <c r="BV72" s="49"/>
      <c r="BW72" s="97"/>
      <c r="BX72" s="97"/>
      <c r="BY72" s="97"/>
      <c r="BZ72" s="97"/>
      <c r="CA72" s="49"/>
      <c r="CB72" s="49"/>
      <c r="CC72" s="49"/>
      <c r="CD72" s="49"/>
      <c r="CE72" s="49"/>
      <c r="CF72" s="49"/>
      <c r="CG72" s="49"/>
      <c r="CH72" s="49"/>
      <c r="CI72" s="97"/>
      <c r="CJ72" s="97"/>
      <c r="CK72" s="97"/>
      <c r="CL72" s="97"/>
      <c r="CM72" s="335"/>
      <c r="CN72" s="337"/>
      <c r="CO72" s="315" t="str">
        <f>IF(Формулы!R72&gt;V72,"22-?,Дата 14 - Прибыл из УФСИН; ","")&amp;IF(Формулы!Q72&gt;Y72,"25-?,Дата 13 - Выбыл в УФСИН;","")&amp;IF(YEAR(ДАННЫЕ!$F$1)=YEAR(ДАННЫЕ!B72),IF(AT72&gt;0,"","40-?, вявлен в текущем году! "),"")&amp;IF(YEAR($F$1)=YEAR(W72),IF(X72+Y72&gt;0,"","23-стоит, 24,25 - куда выбыл? "),"")&amp;IF(X72+Y72&gt;0,IF(YEAR($F$1)=YEAR(W72),"","24+25&gt;0? 23 - когда выбыл? "),"")&amp;IF(BA72&lt;BB72,"47&gt;=48; ","")&amp;IF(BA72&lt;BC72,"47&gt;=49; ","")&amp;IF(BA72&lt;BD72,"47&gt;=50; ","")&amp;IF(BE72&gt;0,IF(BF72&gt;0,IF(AU72&gt;AV72,"","41 и 42 - ? (51 и 52 &gt; 0);"),"51 &gt; 0 52 - ?;"),"")&amp;IF(AU72&gt;0,IF(AV72&gt;AU72,"41&gt;42;","")&amp;IF(BE72&gt;0,"","41&gt;0 51-?;"),"")&amp;IF(BF72&gt;0,IF(BE72&gt;0,"","52&gt;0 51-?;"),"")&amp;IF(AW72&gt;=AX72,"","43&gt;44;")&amp;IF(CA72&gt;0,IF(AW72&gt;0,"","71 &gt; 0 43-?;"),"")</f>
        <v/>
      </c>
    </row>
    <row r="73" spans="1:93" s="250" customFormat="1" ht="15" customHeight="1" x14ac:dyDescent="0.2">
      <c r="A73" s="45"/>
      <c r="B73" s="46"/>
      <c r="C73" s="121"/>
      <c r="D73" s="121"/>
      <c r="E73" s="336"/>
      <c r="F73" s="122"/>
      <c r="G73" s="46"/>
      <c r="H73" s="45"/>
      <c r="I73" s="45"/>
      <c r="J73" s="45"/>
      <c r="K73" s="45"/>
      <c r="L73" s="45"/>
      <c r="M73" s="46"/>
      <c r="N73" s="46"/>
      <c r="O73" s="48"/>
      <c r="P73" s="48"/>
      <c r="Q73" s="46"/>
      <c r="R73" s="48"/>
      <c r="S73" s="48"/>
      <c r="T73" s="48"/>
      <c r="U73" s="48"/>
      <c r="V73" s="48"/>
      <c r="W73" s="46"/>
      <c r="X73" s="48"/>
      <c r="Y73" s="48"/>
      <c r="Z73" s="157"/>
      <c r="AA73" s="47"/>
      <c r="AB73" s="97"/>
      <c r="AC73" s="49"/>
      <c r="AD73" s="49"/>
      <c r="AE73" s="49"/>
      <c r="AF73" s="49"/>
      <c r="AG73" s="49"/>
      <c r="AH73" s="47"/>
      <c r="AI73" s="47"/>
      <c r="AJ73" s="47"/>
      <c r="AK73" s="190"/>
      <c r="AL73" s="190"/>
      <c r="AM73" s="190"/>
      <c r="AN73" s="190"/>
      <c r="AO73" s="190"/>
      <c r="AP73" s="151"/>
      <c r="AQ73" s="322"/>
      <c r="AR73" s="322"/>
      <c r="AS73" s="322"/>
      <c r="AT73" s="47"/>
      <c r="AU73" s="47"/>
      <c r="AV73" s="47"/>
      <c r="AW73" s="47"/>
      <c r="AX73" s="322"/>
      <c r="AY73" s="98"/>
      <c r="AZ73" s="98"/>
      <c r="BA73" s="47"/>
      <c r="BB73" s="47"/>
      <c r="BC73" s="47"/>
      <c r="BD73" s="47"/>
      <c r="BE73" s="97"/>
      <c r="BF73" s="49"/>
      <c r="BG73" s="239"/>
      <c r="BH73" s="342"/>
      <c r="BI73" s="49"/>
      <c r="BJ73" s="49"/>
      <c r="BK73" s="49"/>
      <c r="BL73" s="49"/>
      <c r="BM73" s="49"/>
      <c r="BN73" s="47"/>
      <c r="BO73" s="49"/>
      <c r="BP73" s="49"/>
      <c r="BQ73" s="49"/>
      <c r="BR73" s="323"/>
      <c r="BS73" s="323"/>
      <c r="BT73" s="323"/>
      <c r="BU73" s="49"/>
      <c r="BV73" s="49"/>
      <c r="BW73" s="97"/>
      <c r="BX73" s="97"/>
      <c r="BY73" s="97"/>
      <c r="BZ73" s="97"/>
      <c r="CA73" s="49"/>
      <c r="CB73" s="49"/>
      <c r="CC73" s="49"/>
      <c r="CD73" s="49"/>
      <c r="CE73" s="49"/>
      <c r="CF73" s="49"/>
      <c r="CG73" s="49"/>
      <c r="CH73" s="49"/>
      <c r="CI73" s="97"/>
      <c r="CJ73" s="97"/>
      <c r="CK73" s="97"/>
      <c r="CL73" s="97"/>
      <c r="CM73" s="335"/>
      <c r="CN73" s="337"/>
      <c r="CO73" s="315" t="str">
        <f>IF(Формулы!R73&gt;V73,"22-?,Дата 14 - Прибыл из УФСИН; ","")&amp;IF(Формулы!Q73&gt;Y73,"25-?,Дата 13 - Выбыл в УФСИН;","")&amp;IF(YEAR(ДАННЫЕ!$F$1)=YEAR(ДАННЫЕ!B73),IF(AT73&gt;0,"","40-?, вявлен в текущем году! "),"")&amp;IF(YEAR($F$1)=YEAR(W73),IF(X73+Y73&gt;0,"","23-стоит, 24,25 - куда выбыл? "),"")&amp;IF(X73+Y73&gt;0,IF(YEAR($F$1)=YEAR(W73),"","24+25&gt;0? 23 - когда выбыл? "),"")&amp;IF(BA73&lt;BB73,"47&gt;=48; ","")&amp;IF(BA73&lt;BC73,"47&gt;=49; ","")&amp;IF(BA73&lt;BD73,"47&gt;=50; ","")&amp;IF(BE73&gt;0,IF(BF73&gt;0,IF(AU73&gt;AV73,"","41 и 42 - ? (51 и 52 &gt; 0);"),"51 &gt; 0 52 - ?;"),"")&amp;IF(AU73&gt;0,IF(AV73&gt;AU73,"41&gt;42;","")&amp;IF(BE73&gt;0,"","41&gt;0 51-?;"),"")&amp;IF(BF73&gt;0,IF(BE73&gt;0,"","52&gt;0 51-?;"),"")&amp;IF(AW73&gt;=AX73,"","43&gt;44;")&amp;IF(CA73&gt;0,IF(AW73&gt;0,"","71 &gt; 0 43-?;"),"")</f>
        <v/>
      </c>
    </row>
    <row r="74" spans="1:93" s="250" customFormat="1" ht="15" customHeight="1" x14ac:dyDescent="0.2">
      <c r="A74" s="45"/>
      <c r="B74" s="46"/>
      <c r="C74" s="121"/>
      <c r="D74" s="121"/>
      <c r="E74" s="336"/>
      <c r="F74" s="122"/>
      <c r="G74" s="46"/>
      <c r="H74" s="45"/>
      <c r="I74" s="45"/>
      <c r="J74" s="45"/>
      <c r="K74" s="45"/>
      <c r="L74" s="45"/>
      <c r="M74" s="46"/>
      <c r="N74" s="46"/>
      <c r="O74" s="48"/>
      <c r="P74" s="48"/>
      <c r="Q74" s="46"/>
      <c r="R74" s="48"/>
      <c r="S74" s="48"/>
      <c r="T74" s="48"/>
      <c r="U74" s="48"/>
      <c r="V74" s="48"/>
      <c r="W74" s="46"/>
      <c r="X74" s="48"/>
      <c r="Y74" s="48"/>
      <c r="Z74" s="157"/>
      <c r="AA74" s="47"/>
      <c r="AB74" s="97"/>
      <c r="AC74" s="49"/>
      <c r="AD74" s="49"/>
      <c r="AE74" s="49"/>
      <c r="AF74" s="49"/>
      <c r="AG74" s="49"/>
      <c r="AH74" s="47"/>
      <c r="AI74" s="47"/>
      <c r="AJ74" s="47"/>
      <c r="AK74" s="190"/>
      <c r="AL74" s="190"/>
      <c r="AM74" s="190"/>
      <c r="AN74" s="190"/>
      <c r="AO74" s="190"/>
      <c r="AP74" s="151"/>
      <c r="AQ74" s="322"/>
      <c r="AR74" s="322"/>
      <c r="AS74" s="322"/>
      <c r="AT74" s="47"/>
      <c r="AU74" s="47"/>
      <c r="AV74" s="47"/>
      <c r="AW74" s="47"/>
      <c r="AX74" s="322"/>
      <c r="AY74" s="98"/>
      <c r="AZ74" s="98"/>
      <c r="BA74" s="47"/>
      <c r="BB74" s="47"/>
      <c r="BC74" s="47"/>
      <c r="BD74" s="47"/>
      <c r="BE74" s="97"/>
      <c r="BF74" s="49"/>
      <c r="BG74" s="239"/>
      <c r="BH74" s="342"/>
      <c r="BI74" s="49"/>
      <c r="BJ74" s="49"/>
      <c r="BK74" s="49"/>
      <c r="BL74" s="49"/>
      <c r="BM74" s="49"/>
      <c r="BN74" s="47"/>
      <c r="BO74" s="49"/>
      <c r="BP74" s="49"/>
      <c r="BQ74" s="49"/>
      <c r="BR74" s="323"/>
      <c r="BS74" s="323"/>
      <c r="BT74" s="323"/>
      <c r="BU74" s="49"/>
      <c r="BV74" s="49"/>
      <c r="BW74" s="97"/>
      <c r="BX74" s="97"/>
      <c r="BY74" s="97"/>
      <c r="BZ74" s="97"/>
      <c r="CA74" s="49"/>
      <c r="CB74" s="49"/>
      <c r="CC74" s="49"/>
      <c r="CD74" s="49"/>
      <c r="CE74" s="49"/>
      <c r="CF74" s="49"/>
      <c r="CG74" s="49"/>
      <c r="CH74" s="49"/>
      <c r="CI74" s="97"/>
      <c r="CJ74" s="97"/>
      <c r="CK74" s="97"/>
      <c r="CL74" s="97"/>
      <c r="CM74" s="335"/>
      <c r="CN74" s="337"/>
      <c r="CO74" s="315" t="str">
        <f>IF(Формулы!R74&gt;V74,"22-?,Дата 14 - Прибыл из УФСИН; ","")&amp;IF(Формулы!Q74&gt;Y74,"25-?,Дата 13 - Выбыл в УФСИН;","")&amp;IF(YEAR(ДАННЫЕ!$F$1)=YEAR(ДАННЫЕ!B74),IF(AT74&gt;0,"","40-?, вявлен в текущем году! "),"")&amp;IF(YEAR($F$1)=YEAR(W74),IF(X74+Y74&gt;0,"","23-стоит, 24,25 - куда выбыл? "),"")&amp;IF(X74+Y74&gt;0,IF(YEAR($F$1)=YEAR(W74),"","24+25&gt;0? 23 - когда выбыл? "),"")&amp;IF(BA74&lt;BB74,"47&gt;=48; ","")&amp;IF(BA74&lt;BC74,"47&gt;=49; ","")&amp;IF(BA74&lt;BD74,"47&gt;=50; ","")&amp;IF(BE74&gt;0,IF(BF74&gt;0,IF(AU74&gt;AV74,"","41 и 42 - ? (51 и 52 &gt; 0);"),"51 &gt; 0 52 - ?;"),"")&amp;IF(AU74&gt;0,IF(AV74&gt;AU74,"41&gt;42;","")&amp;IF(BE74&gt;0,"","41&gt;0 51-?;"),"")&amp;IF(BF74&gt;0,IF(BE74&gt;0,"","52&gt;0 51-?;"),"")&amp;IF(AW74&gt;=AX74,"","43&gt;44;")&amp;IF(CA74&gt;0,IF(AW74&gt;0,"","71 &gt; 0 43-?;"),"")</f>
        <v/>
      </c>
    </row>
    <row r="75" spans="1:93" s="250" customFormat="1" ht="15" customHeight="1" x14ac:dyDescent="0.2">
      <c r="A75" s="45"/>
      <c r="B75" s="46"/>
      <c r="C75" s="121"/>
      <c r="D75" s="121"/>
      <c r="E75" s="336"/>
      <c r="F75" s="122"/>
      <c r="G75" s="46"/>
      <c r="H75" s="45"/>
      <c r="I75" s="45"/>
      <c r="J75" s="45"/>
      <c r="K75" s="45"/>
      <c r="L75" s="45"/>
      <c r="M75" s="46"/>
      <c r="N75" s="46"/>
      <c r="O75" s="48"/>
      <c r="P75" s="48"/>
      <c r="Q75" s="46"/>
      <c r="R75" s="48"/>
      <c r="S75" s="48"/>
      <c r="T75" s="48"/>
      <c r="U75" s="48"/>
      <c r="V75" s="48"/>
      <c r="W75" s="46"/>
      <c r="X75" s="48"/>
      <c r="Y75" s="48"/>
      <c r="Z75" s="157"/>
      <c r="AA75" s="47"/>
      <c r="AB75" s="97"/>
      <c r="AC75" s="49"/>
      <c r="AD75" s="49"/>
      <c r="AE75" s="49"/>
      <c r="AF75" s="49"/>
      <c r="AG75" s="49"/>
      <c r="AH75" s="47"/>
      <c r="AI75" s="47"/>
      <c r="AJ75" s="47"/>
      <c r="AK75" s="190"/>
      <c r="AL75" s="190"/>
      <c r="AM75" s="190"/>
      <c r="AN75" s="190"/>
      <c r="AO75" s="190"/>
      <c r="AP75" s="151"/>
      <c r="AQ75" s="322"/>
      <c r="AR75" s="322"/>
      <c r="AS75" s="322"/>
      <c r="AT75" s="47"/>
      <c r="AU75" s="47"/>
      <c r="AV75" s="47"/>
      <c r="AW75" s="47"/>
      <c r="AX75" s="322"/>
      <c r="AY75" s="98"/>
      <c r="AZ75" s="98"/>
      <c r="BA75" s="47"/>
      <c r="BB75" s="47"/>
      <c r="BC75" s="47"/>
      <c r="BD75" s="47"/>
      <c r="BE75" s="97"/>
      <c r="BF75" s="49"/>
      <c r="BG75" s="239"/>
      <c r="BH75" s="342"/>
      <c r="BI75" s="49"/>
      <c r="BJ75" s="49"/>
      <c r="BK75" s="49"/>
      <c r="BL75" s="49"/>
      <c r="BM75" s="49"/>
      <c r="BN75" s="47"/>
      <c r="BO75" s="49"/>
      <c r="BP75" s="49"/>
      <c r="BQ75" s="49"/>
      <c r="BR75" s="323"/>
      <c r="BS75" s="323"/>
      <c r="BT75" s="323"/>
      <c r="BU75" s="49"/>
      <c r="BV75" s="49"/>
      <c r="BW75" s="97"/>
      <c r="BX75" s="97"/>
      <c r="BY75" s="97"/>
      <c r="BZ75" s="97"/>
      <c r="CA75" s="49"/>
      <c r="CB75" s="49"/>
      <c r="CC75" s="49"/>
      <c r="CD75" s="49"/>
      <c r="CE75" s="49"/>
      <c r="CF75" s="49"/>
      <c r="CG75" s="49"/>
      <c r="CH75" s="49"/>
      <c r="CI75" s="97"/>
      <c r="CJ75" s="97"/>
      <c r="CK75" s="97"/>
      <c r="CL75" s="97"/>
      <c r="CM75" s="335"/>
      <c r="CN75" s="337"/>
      <c r="CO75" s="315" t="str">
        <f>IF(Формулы!R75&gt;V75,"22-?,Дата 14 - Прибыл из УФСИН; ","")&amp;IF(Формулы!Q75&gt;Y75,"25-?,Дата 13 - Выбыл в УФСИН;","")&amp;IF(YEAR(ДАННЫЕ!$F$1)=YEAR(ДАННЫЕ!B75),IF(AT75&gt;0,"","40-?, вявлен в текущем году! "),"")&amp;IF(YEAR($F$1)=YEAR(W75),IF(X75+Y75&gt;0,"","23-стоит, 24,25 - куда выбыл? "),"")&amp;IF(X75+Y75&gt;0,IF(YEAR($F$1)=YEAR(W75),"","24+25&gt;0? 23 - когда выбыл? "),"")&amp;IF(BA75&lt;BB75,"47&gt;=48; ","")&amp;IF(BA75&lt;BC75,"47&gt;=49; ","")&amp;IF(BA75&lt;BD75,"47&gt;=50; ","")&amp;IF(BE75&gt;0,IF(BF75&gt;0,IF(AU75&gt;AV75,"","41 и 42 - ? (51 и 52 &gt; 0);"),"51 &gt; 0 52 - ?;"),"")&amp;IF(AU75&gt;0,IF(AV75&gt;AU75,"41&gt;42;","")&amp;IF(BE75&gt;0,"","41&gt;0 51-?;"),"")&amp;IF(BF75&gt;0,IF(BE75&gt;0,"","52&gt;0 51-?;"),"")&amp;IF(AW75&gt;=AX75,"","43&gt;44;")&amp;IF(CA75&gt;0,IF(AW75&gt;0,"","71 &gt; 0 43-?;"),"")</f>
        <v/>
      </c>
    </row>
    <row r="76" spans="1:93" s="250" customFormat="1" ht="15" customHeight="1" x14ac:dyDescent="0.2">
      <c r="A76" s="45"/>
      <c r="B76" s="46"/>
      <c r="C76" s="121"/>
      <c r="D76" s="121"/>
      <c r="E76" s="336"/>
      <c r="F76" s="122"/>
      <c r="G76" s="46"/>
      <c r="H76" s="45"/>
      <c r="I76" s="45"/>
      <c r="J76" s="45"/>
      <c r="K76" s="45"/>
      <c r="L76" s="45"/>
      <c r="M76" s="46"/>
      <c r="N76" s="46"/>
      <c r="O76" s="48"/>
      <c r="P76" s="48"/>
      <c r="Q76" s="46"/>
      <c r="R76" s="48"/>
      <c r="S76" s="48"/>
      <c r="T76" s="48"/>
      <c r="U76" s="48"/>
      <c r="V76" s="48"/>
      <c r="W76" s="46"/>
      <c r="X76" s="48"/>
      <c r="Y76" s="48"/>
      <c r="Z76" s="157"/>
      <c r="AA76" s="47"/>
      <c r="AB76" s="97"/>
      <c r="AC76" s="49"/>
      <c r="AD76" s="49"/>
      <c r="AE76" s="49"/>
      <c r="AF76" s="49"/>
      <c r="AG76" s="49"/>
      <c r="AH76" s="47"/>
      <c r="AI76" s="47"/>
      <c r="AJ76" s="47"/>
      <c r="AK76" s="190"/>
      <c r="AL76" s="190"/>
      <c r="AM76" s="190"/>
      <c r="AN76" s="190"/>
      <c r="AO76" s="190"/>
      <c r="AP76" s="151"/>
      <c r="AQ76" s="322"/>
      <c r="AR76" s="322"/>
      <c r="AS76" s="322"/>
      <c r="AT76" s="47"/>
      <c r="AU76" s="47"/>
      <c r="AV76" s="47"/>
      <c r="AW76" s="47"/>
      <c r="AX76" s="322"/>
      <c r="AY76" s="98"/>
      <c r="AZ76" s="98"/>
      <c r="BA76" s="47"/>
      <c r="BB76" s="47"/>
      <c r="BC76" s="47"/>
      <c r="BD76" s="47"/>
      <c r="BE76" s="97"/>
      <c r="BF76" s="49"/>
      <c r="BG76" s="239"/>
      <c r="BH76" s="342"/>
      <c r="BI76" s="49"/>
      <c r="BJ76" s="49"/>
      <c r="BK76" s="49"/>
      <c r="BL76" s="49"/>
      <c r="BM76" s="49"/>
      <c r="BN76" s="47"/>
      <c r="BO76" s="49"/>
      <c r="BP76" s="49"/>
      <c r="BQ76" s="49"/>
      <c r="BR76" s="323"/>
      <c r="BS76" s="323"/>
      <c r="BT76" s="323"/>
      <c r="BU76" s="49"/>
      <c r="BV76" s="49"/>
      <c r="BW76" s="97"/>
      <c r="BX76" s="97"/>
      <c r="BY76" s="97"/>
      <c r="BZ76" s="97"/>
      <c r="CA76" s="49"/>
      <c r="CB76" s="49"/>
      <c r="CC76" s="49"/>
      <c r="CD76" s="49"/>
      <c r="CE76" s="49"/>
      <c r="CF76" s="49"/>
      <c r="CG76" s="49"/>
      <c r="CH76" s="49"/>
      <c r="CI76" s="97"/>
      <c r="CJ76" s="97"/>
      <c r="CK76" s="97"/>
      <c r="CL76" s="97"/>
      <c r="CM76" s="335"/>
      <c r="CN76" s="337"/>
      <c r="CO76" s="315" t="str">
        <f>IF(Формулы!R76&gt;V76,"22-?,Дата 14 - Прибыл из УФСИН; ","")&amp;IF(Формулы!Q76&gt;Y76,"25-?,Дата 13 - Выбыл в УФСИН;","")&amp;IF(YEAR(ДАННЫЕ!$F$1)=YEAR(ДАННЫЕ!B76),IF(AT76&gt;0,"","40-?, вявлен в текущем году! "),"")&amp;IF(YEAR($F$1)=YEAR(W76),IF(X76+Y76&gt;0,"","23-стоит, 24,25 - куда выбыл? "),"")&amp;IF(X76+Y76&gt;0,IF(YEAR($F$1)=YEAR(W76),"","24+25&gt;0? 23 - когда выбыл? "),"")&amp;IF(BA76&lt;BB76,"47&gt;=48; ","")&amp;IF(BA76&lt;BC76,"47&gt;=49; ","")&amp;IF(BA76&lt;BD76,"47&gt;=50; ","")&amp;IF(BE76&gt;0,IF(BF76&gt;0,IF(AU76&gt;AV76,"","41 и 42 - ? (51 и 52 &gt; 0);"),"51 &gt; 0 52 - ?;"),"")&amp;IF(AU76&gt;0,IF(AV76&gt;AU76,"41&gt;42;","")&amp;IF(BE76&gt;0,"","41&gt;0 51-?;"),"")&amp;IF(BF76&gt;0,IF(BE76&gt;0,"","52&gt;0 51-?;"),"")&amp;IF(AW76&gt;=AX76,"","43&gt;44;")&amp;IF(CA76&gt;0,IF(AW76&gt;0,"","71 &gt; 0 43-?;"),"")</f>
        <v/>
      </c>
    </row>
    <row r="77" spans="1:93" s="250" customFormat="1" ht="15" customHeight="1" x14ac:dyDescent="0.2">
      <c r="A77" s="45"/>
      <c r="B77" s="46"/>
      <c r="C77" s="121"/>
      <c r="D77" s="121"/>
      <c r="E77" s="336"/>
      <c r="F77" s="122"/>
      <c r="G77" s="46"/>
      <c r="H77" s="45"/>
      <c r="I77" s="45"/>
      <c r="J77" s="45"/>
      <c r="K77" s="45"/>
      <c r="L77" s="45"/>
      <c r="M77" s="46"/>
      <c r="N77" s="46"/>
      <c r="O77" s="48"/>
      <c r="P77" s="48"/>
      <c r="Q77" s="46"/>
      <c r="R77" s="48"/>
      <c r="S77" s="48"/>
      <c r="T77" s="48"/>
      <c r="U77" s="48"/>
      <c r="V77" s="48"/>
      <c r="W77" s="46"/>
      <c r="X77" s="48"/>
      <c r="Y77" s="48"/>
      <c r="Z77" s="157"/>
      <c r="AA77" s="47"/>
      <c r="AB77" s="97"/>
      <c r="AC77" s="49"/>
      <c r="AD77" s="49"/>
      <c r="AE77" s="49"/>
      <c r="AF77" s="49"/>
      <c r="AG77" s="49"/>
      <c r="AH77" s="47"/>
      <c r="AI77" s="47"/>
      <c r="AJ77" s="47"/>
      <c r="AK77" s="190"/>
      <c r="AL77" s="190"/>
      <c r="AM77" s="190"/>
      <c r="AN77" s="190"/>
      <c r="AO77" s="190"/>
      <c r="AP77" s="151"/>
      <c r="AQ77" s="322"/>
      <c r="AR77" s="322"/>
      <c r="AS77" s="322"/>
      <c r="AT77" s="47"/>
      <c r="AU77" s="47"/>
      <c r="AV77" s="47"/>
      <c r="AW77" s="47"/>
      <c r="AX77" s="322"/>
      <c r="AY77" s="98"/>
      <c r="AZ77" s="98"/>
      <c r="BA77" s="47"/>
      <c r="BB77" s="47"/>
      <c r="BC77" s="47"/>
      <c r="BD77" s="47"/>
      <c r="BE77" s="97"/>
      <c r="BF77" s="49"/>
      <c r="BG77" s="239"/>
      <c r="BH77" s="342"/>
      <c r="BI77" s="49"/>
      <c r="BJ77" s="49"/>
      <c r="BK77" s="49"/>
      <c r="BL77" s="49"/>
      <c r="BM77" s="49"/>
      <c r="BN77" s="47"/>
      <c r="BO77" s="49"/>
      <c r="BP77" s="49"/>
      <c r="BQ77" s="49"/>
      <c r="BR77" s="323"/>
      <c r="BS77" s="323"/>
      <c r="BT77" s="323"/>
      <c r="BU77" s="49"/>
      <c r="BV77" s="49"/>
      <c r="BW77" s="97"/>
      <c r="BX77" s="97"/>
      <c r="BY77" s="97"/>
      <c r="BZ77" s="97"/>
      <c r="CA77" s="49"/>
      <c r="CB77" s="49"/>
      <c r="CC77" s="49"/>
      <c r="CD77" s="49"/>
      <c r="CE77" s="49"/>
      <c r="CF77" s="49"/>
      <c r="CG77" s="49"/>
      <c r="CH77" s="49"/>
      <c r="CI77" s="97"/>
      <c r="CJ77" s="97"/>
      <c r="CK77" s="97"/>
      <c r="CL77" s="97"/>
      <c r="CM77" s="335"/>
      <c r="CN77" s="337"/>
      <c r="CO77" s="315" t="str">
        <f>IF(Формулы!R77&gt;V77,"22-?,Дата 14 - Прибыл из УФСИН; ","")&amp;IF(Формулы!Q77&gt;Y77,"25-?,Дата 13 - Выбыл в УФСИН;","")&amp;IF(YEAR(ДАННЫЕ!$F$1)=YEAR(ДАННЫЕ!B77),IF(AT77&gt;0,"","40-?, вявлен в текущем году! "),"")&amp;IF(YEAR($F$1)=YEAR(W77),IF(X77+Y77&gt;0,"","23-стоит, 24,25 - куда выбыл? "),"")&amp;IF(X77+Y77&gt;0,IF(YEAR($F$1)=YEAR(W77),"","24+25&gt;0? 23 - когда выбыл? "),"")&amp;IF(BA77&lt;BB77,"47&gt;=48; ","")&amp;IF(BA77&lt;BC77,"47&gt;=49; ","")&amp;IF(BA77&lt;BD77,"47&gt;=50; ","")&amp;IF(BE77&gt;0,IF(BF77&gt;0,IF(AU77&gt;AV77,"","41 и 42 - ? (51 и 52 &gt; 0);"),"51 &gt; 0 52 - ?;"),"")&amp;IF(AU77&gt;0,IF(AV77&gt;AU77,"41&gt;42;","")&amp;IF(BE77&gt;0,"","41&gt;0 51-?;"),"")&amp;IF(BF77&gt;0,IF(BE77&gt;0,"","52&gt;0 51-?;"),"")&amp;IF(AW77&gt;=AX77,"","43&gt;44;")&amp;IF(CA77&gt;0,IF(AW77&gt;0,"","71 &gt; 0 43-?;"),"")</f>
        <v/>
      </c>
    </row>
    <row r="78" spans="1:93" s="250" customFormat="1" ht="15" customHeight="1" x14ac:dyDescent="0.2">
      <c r="A78" s="45"/>
      <c r="B78" s="46"/>
      <c r="C78" s="121"/>
      <c r="D78" s="121"/>
      <c r="E78" s="336"/>
      <c r="F78" s="122"/>
      <c r="G78" s="46"/>
      <c r="H78" s="45"/>
      <c r="I78" s="45"/>
      <c r="J78" s="45"/>
      <c r="K78" s="45"/>
      <c r="L78" s="45"/>
      <c r="M78" s="46"/>
      <c r="N78" s="46"/>
      <c r="O78" s="48"/>
      <c r="P78" s="48"/>
      <c r="Q78" s="46"/>
      <c r="R78" s="48"/>
      <c r="S78" s="48"/>
      <c r="T78" s="48"/>
      <c r="U78" s="48"/>
      <c r="V78" s="48"/>
      <c r="W78" s="46"/>
      <c r="X78" s="48"/>
      <c r="Y78" s="48"/>
      <c r="Z78" s="157"/>
      <c r="AA78" s="47"/>
      <c r="AB78" s="97"/>
      <c r="AC78" s="49"/>
      <c r="AD78" s="49"/>
      <c r="AE78" s="49"/>
      <c r="AF78" s="49"/>
      <c r="AG78" s="49"/>
      <c r="AH78" s="47"/>
      <c r="AI78" s="47"/>
      <c r="AJ78" s="47"/>
      <c r="AK78" s="190"/>
      <c r="AL78" s="190"/>
      <c r="AM78" s="190"/>
      <c r="AN78" s="190"/>
      <c r="AO78" s="190"/>
      <c r="AP78" s="151"/>
      <c r="AQ78" s="322"/>
      <c r="AR78" s="322"/>
      <c r="AS78" s="322"/>
      <c r="AT78" s="47"/>
      <c r="AU78" s="47"/>
      <c r="AV78" s="47"/>
      <c r="AW78" s="47"/>
      <c r="AX78" s="322"/>
      <c r="AY78" s="98"/>
      <c r="AZ78" s="98"/>
      <c r="BA78" s="47"/>
      <c r="BB78" s="47"/>
      <c r="BC78" s="47"/>
      <c r="BD78" s="47"/>
      <c r="BE78" s="97"/>
      <c r="BF78" s="49"/>
      <c r="BG78" s="239"/>
      <c r="BH78" s="342"/>
      <c r="BI78" s="49"/>
      <c r="BJ78" s="49"/>
      <c r="BK78" s="49"/>
      <c r="BL78" s="49"/>
      <c r="BM78" s="49"/>
      <c r="BN78" s="47"/>
      <c r="BO78" s="49"/>
      <c r="BP78" s="49"/>
      <c r="BQ78" s="49"/>
      <c r="BR78" s="323"/>
      <c r="BS78" s="323"/>
      <c r="BT78" s="323"/>
      <c r="BU78" s="49"/>
      <c r="BV78" s="49"/>
      <c r="BW78" s="97"/>
      <c r="BX78" s="97"/>
      <c r="BY78" s="97"/>
      <c r="BZ78" s="97"/>
      <c r="CA78" s="49"/>
      <c r="CB78" s="49"/>
      <c r="CC78" s="49"/>
      <c r="CD78" s="49"/>
      <c r="CE78" s="49"/>
      <c r="CF78" s="49"/>
      <c r="CG78" s="49"/>
      <c r="CH78" s="49"/>
      <c r="CI78" s="97"/>
      <c r="CJ78" s="97"/>
      <c r="CK78" s="97"/>
      <c r="CL78" s="97"/>
      <c r="CM78" s="335"/>
      <c r="CN78" s="337"/>
      <c r="CO78" s="315" t="str">
        <f>IF(Формулы!R78&gt;V78,"22-?,Дата 14 - Прибыл из УФСИН; ","")&amp;IF(Формулы!Q78&gt;Y78,"25-?,Дата 13 - Выбыл в УФСИН;","")&amp;IF(YEAR(ДАННЫЕ!$F$1)=YEAR(ДАННЫЕ!B78),IF(AT78&gt;0,"","40-?, вявлен в текущем году! "),"")&amp;IF(YEAR($F$1)=YEAR(W78),IF(X78+Y78&gt;0,"","23-стоит, 24,25 - куда выбыл? "),"")&amp;IF(X78+Y78&gt;0,IF(YEAR($F$1)=YEAR(W78),"","24+25&gt;0? 23 - когда выбыл? "),"")&amp;IF(BA78&lt;BB78,"47&gt;=48; ","")&amp;IF(BA78&lt;BC78,"47&gt;=49; ","")&amp;IF(BA78&lt;BD78,"47&gt;=50; ","")&amp;IF(BE78&gt;0,IF(BF78&gt;0,IF(AU78&gt;AV78,"","41 и 42 - ? (51 и 52 &gt; 0);"),"51 &gt; 0 52 - ?;"),"")&amp;IF(AU78&gt;0,IF(AV78&gt;AU78,"41&gt;42;","")&amp;IF(BE78&gt;0,"","41&gt;0 51-?;"),"")&amp;IF(BF78&gt;0,IF(BE78&gt;0,"","52&gt;0 51-?;"),"")&amp;IF(AW78&gt;=AX78,"","43&gt;44;")&amp;IF(CA78&gt;0,IF(AW78&gt;0,"","71 &gt; 0 43-?;"),"")</f>
        <v/>
      </c>
    </row>
    <row r="79" spans="1:93" s="250" customFormat="1" ht="15" customHeight="1" x14ac:dyDescent="0.2">
      <c r="A79" s="45"/>
      <c r="B79" s="46"/>
      <c r="C79" s="121"/>
      <c r="D79" s="121"/>
      <c r="E79" s="336"/>
      <c r="F79" s="122"/>
      <c r="G79" s="46"/>
      <c r="H79" s="45"/>
      <c r="I79" s="45"/>
      <c r="J79" s="45"/>
      <c r="K79" s="45"/>
      <c r="L79" s="45"/>
      <c r="M79" s="46"/>
      <c r="N79" s="46"/>
      <c r="O79" s="48"/>
      <c r="P79" s="48"/>
      <c r="Q79" s="46"/>
      <c r="R79" s="48"/>
      <c r="S79" s="48"/>
      <c r="T79" s="48"/>
      <c r="U79" s="48"/>
      <c r="V79" s="48"/>
      <c r="W79" s="46"/>
      <c r="X79" s="48"/>
      <c r="Y79" s="48"/>
      <c r="Z79" s="157"/>
      <c r="AA79" s="47"/>
      <c r="AB79" s="97"/>
      <c r="AC79" s="49"/>
      <c r="AD79" s="49"/>
      <c r="AE79" s="49"/>
      <c r="AF79" s="49"/>
      <c r="AG79" s="49"/>
      <c r="AH79" s="47"/>
      <c r="AI79" s="47"/>
      <c r="AJ79" s="47"/>
      <c r="AK79" s="190"/>
      <c r="AL79" s="190"/>
      <c r="AM79" s="190"/>
      <c r="AN79" s="190"/>
      <c r="AO79" s="190"/>
      <c r="AP79" s="151"/>
      <c r="AQ79" s="322"/>
      <c r="AR79" s="322"/>
      <c r="AS79" s="322"/>
      <c r="AT79" s="47"/>
      <c r="AU79" s="47"/>
      <c r="AV79" s="47"/>
      <c r="AW79" s="47"/>
      <c r="AX79" s="322"/>
      <c r="AY79" s="98"/>
      <c r="AZ79" s="98"/>
      <c r="BA79" s="47"/>
      <c r="BB79" s="47"/>
      <c r="BC79" s="47"/>
      <c r="BD79" s="47"/>
      <c r="BE79" s="97"/>
      <c r="BF79" s="49"/>
      <c r="BG79" s="239"/>
      <c r="BH79" s="342"/>
      <c r="BI79" s="49"/>
      <c r="BJ79" s="49"/>
      <c r="BK79" s="49"/>
      <c r="BL79" s="49"/>
      <c r="BM79" s="49"/>
      <c r="BN79" s="47"/>
      <c r="BO79" s="49"/>
      <c r="BP79" s="49"/>
      <c r="BQ79" s="49"/>
      <c r="BR79" s="323"/>
      <c r="BS79" s="323"/>
      <c r="BT79" s="323"/>
      <c r="BU79" s="49"/>
      <c r="BV79" s="49"/>
      <c r="BW79" s="97"/>
      <c r="BX79" s="97"/>
      <c r="BY79" s="97"/>
      <c r="BZ79" s="97"/>
      <c r="CA79" s="49"/>
      <c r="CB79" s="49"/>
      <c r="CC79" s="49"/>
      <c r="CD79" s="49"/>
      <c r="CE79" s="49"/>
      <c r="CF79" s="49"/>
      <c r="CG79" s="49"/>
      <c r="CH79" s="49"/>
      <c r="CI79" s="97"/>
      <c r="CJ79" s="97"/>
      <c r="CK79" s="97"/>
      <c r="CL79" s="97"/>
      <c r="CM79" s="335"/>
      <c r="CN79" s="337"/>
      <c r="CO79" s="315" t="str">
        <f>IF(Формулы!R79&gt;V79,"22-?,Дата 14 - Прибыл из УФСИН; ","")&amp;IF(Формулы!Q79&gt;Y79,"25-?,Дата 13 - Выбыл в УФСИН;","")&amp;IF(YEAR(ДАННЫЕ!$F$1)=YEAR(ДАННЫЕ!B79),IF(AT79&gt;0,"","40-?, вявлен в текущем году! "),"")&amp;IF(YEAR($F$1)=YEAR(W79),IF(X79+Y79&gt;0,"","23-стоит, 24,25 - куда выбыл? "),"")&amp;IF(X79+Y79&gt;0,IF(YEAR($F$1)=YEAR(W79),"","24+25&gt;0? 23 - когда выбыл? "),"")&amp;IF(BA79&lt;BB79,"47&gt;=48; ","")&amp;IF(BA79&lt;BC79,"47&gt;=49; ","")&amp;IF(BA79&lt;BD79,"47&gt;=50; ","")&amp;IF(BE79&gt;0,IF(BF79&gt;0,IF(AU79&gt;AV79,"","41 и 42 - ? (51 и 52 &gt; 0);"),"51 &gt; 0 52 - ?;"),"")&amp;IF(AU79&gt;0,IF(AV79&gt;AU79,"41&gt;42;","")&amp;IF(BE79&gt;0,"","41&gt;0 51-?;"),"")&amp;IF(BF79&gt;0,IF(BE79&gt;0,"","52&gt;0 51-?;"),"")&amp;IF(AW79&gt;=AX79,"","43&gt;44;")&amp;IF(CA79&gt;0,IF(AW79&gt;0,"","71 &gt; 0 43-?;"),"")</f>
        <v/>
      </c>
    </row>
    <row r="80" spans="1:93" s="250" customFormat="1" ht="15" customHeight="1" x14ac:dyDescent="0.2">
      <c r="A80" s="45"/>
      <c r="B80" s="46"/>
      <c r="C80" s="121"/>
      <c r="D80" s="121"/>
      <c r="E80" s="336"/>
      <c r="F80" s="122"/>
      <c r="G80" s="46"/>
      <c r="H80" s="45"/>
      <c r="I80" s="45"/>
      <c r="J80" s="45"/>
      <c r="K80" s="45"/>
      <c r="L80" s="45"/>
      <c r="M80" s="46"/>
      <c r="N80" s="46"/>
      <c r="O80" s="48"/>
      <c r="P80" s="48"/>
      <c r="Q80" s="46"/>
      <c r="R80" s="48"/>
      <c r="S80" s="48"/>
      <c r="T80" s="48"/>
      <c r="U80" s="48"/>
      <c r="V80" s="48"/>
      <c r="W80" s="46"/>
      <c r="X80" s="48"/>
      <c r="Y80" s="48"/>
      <c r="Z80" s="157"/>
      <c r="AA80" s="47"/>
      <c r="AB80" s="97"/>
      <c r="AC80" s="49"/>
      <c r="AD80" s="49"/>
      <c r="AE80" s="49"/>
      <c r="AF80" s="49"/>
      <c r="AG80" s="49"/>
      <c r="AH80" s="47"/>
      <c r="AI80" s="47"/>
      <c r="AJ80" s="47"/>
      <c r="AK80" s="190"/>
      <c r="AL80" s="190"/>
      <c r="AM80" s="190"/>
      <c r="AN80" s="190"/>
      <c r="AO80" s="190"/>
      <c r="AP80" s="151"/>
      <c r="AQ80" s="322"/>
      <c r="AR80" s="322"/>
      <c r="AS80" s="322"/>
      <c r="AT80" s="47"/>
      <c r="AU80" s="47"/>
      <c r="AV80" s="47"/>
      <c r="AW80" s="47"/>
      <c r="AX80" s="322"/>
      <c r="AY80" s="98"/>
      <c r="AZ80" s="98"/>
      <c r="BA80" s="47"/>
      <c r="BB80" s="47"/>
      <c r="BC80" s="47"/>
      <c r="BD80" s="47"/>
      <c r="BE80" s="97"/>
      <c r="BF80" s="49"/>
      <c r="BG80" s="239"/>
      <c r="BH80" s="342"/>
      <c r="BI80" s="49"/>
      <c r="BJ80" s="49"/>
      <c r="BK80" s="49"/>
      <c r="BL80" s="49"/>
      <c r="BM80" s="49"/>
      <c r="BN80" s="47"/>
      <c r="BO80" s="49"/>
      <c r="BP80" s="49"/>
      <c r="BQ80" s="49"/>
      <c r="BR80" s="323"/>
      <c r="BS80" s="323"/>
      <c r="BT80" s="323"/>
      <c r="BU80" s="49"/>
      <c r="BV80" s="49"/>
      <c r="BW80" s="97"/>
      <c r="BX80" s="97"/>
      <c r="BY80" s="97"/>
      <c r="BZ80" s="97"/>
      <c r="CA80" s="49"/>
      <c r="CB80" s="49"/>
      <c r="CC80" s="49"/>
      <c r="CD80" s="49"/>
      <c r="CE80" s="49"/>
      <c r="CF80" s="49"/>
      <c r="CG80" s="49"/>
      <c r="CH80" s="49"/>
      <c r="CI80" s="97"/>
      <c r="CJ80" s="97"/>
      <c r="CK80" s="97"/>
      <c r="CL80" s="97"/>
      <c r="CM80" s="335"/>
      <c r="CN80" s="337"/>
      <c r="CO80" s="315" t="str">
        <f>IF(Формулы!R80&gt;V80,"22-?,Дата 14 - Прибыл из УФСИН; ","")&amp;IF(Формулы!Q80&gt;Y80,"25-?,Дата 13 - Выбыл в УФСИН;","")&amp;IF(YEAR(ДАННЫЕ!$F$1)=YEAR(ДАННЫЕ!B80),IF(AT80&gt;0,"","40-?, вявлен в текущем году! "),"")&amp;IF(YEAR($F$1)=YEAR(W80),IF(X80+Y80&gt;0,"","23-стоит, 24,25 - куда выбыл? "),"")&amp;IF(X80+Y80&gt;0,IF(YEAR($F$1)=YEAR(W80),"","24+25&gt;0? 23 - когда выбыл? "),"")&amp;IF(BA80&lt;BB80,"47&gt;=48; ","")&amp;IF(BA80&lt;BC80,"47&gt;=49; ","")&amp;IF(BA80&lt;BD80,"47&gt;=50; ","")&amp;IF(BE80&gt;0,IF(BF80&gt;0,IF(AU80&gt;AV80,"","41 и 42 - ? (51 и 52 &gt; 0);"),"51 &gt; 0 52 - ?;"),"")&amp;IF(AU80&gt;0,IF(AV80&gt;AU80,"41&gt;42;","")&amp;IF(BE80&gt;0,"","41&gt;0 51-?;"),"")&amp;IF(BF80&gt;0,IF(BE80&gt;0,"","52&gt;0 51-?;"),"")&amp;IF(AW80&gt;=AX80,"","43&gt;44;")&amp;IF(CA80&gt;0,IF(AW80&gt;0,"","71 &gt; 0 43-?;"),"")</f>
        <v/>
      </c>
    </row>
    <row r="81" spans="1:93" s="250" customFormat="1" ht="15" customHeight="1" x14ac:dyDescent="0.2">
      <c r="A81" s="45"/>
      <c r="B81" s="46"/>
      <c r="C81" s="121"/>
      <c r="D81" s="121"/>
      <c r="E81" s="336"/>
      <c r="F81" s="122"/>
      <c r="G81" s="46"/>
      <c r="H81" s="45"/>
      <c r="I81" s="45"/>
      <c r="J81" s="45"/>
      <c r="K81" s="45"/>
      <c r="L81" s="45"/>
      <c r="M81" s="46"/>
      <c r="N81" s="46"/>
      <c r="O81" s="48"/>
      <c r="P81" s="48"/>
      <c r="Q81" s="46"/>
      <c r="R81" s="48"/>
      <c r="S81" s="48"/>
      <c r="T81" s="48"/>
      <c r="U81" s="48"/>
      <c r="V81" s="48"/>
      <c r="W81" s="46"/>
      <c r="X81" s="48"/>
      <c r="Y81" s="48"/>
      <c r="Z81" s="157"/>
      <c r="AA81" s="47"/>
      <c r="AB81" s="97"/>
      <c r="AC81" s="49"/>
      <c r="AD81" s="49"/>
      <c r="AE81" s="49"/>
      <c r="AF81" s="49"/>
      <c r="AG81" s="49"/>
      <c r="AH81" s="47"/>
      <c r="AI81" s="47"/>
      <c r="AJ81" s="47"/>
      <c r="AK81" s="190"/>
      <c r="AL81" s="190"/>
      <c r="AM81" s="190"/>
      <c r="AN81" s="190"/>
      <c r="AO81" s="190"/>
      <c r="AP81" s="151"/>
      <c r="AQ81" s="322"/>
      <c r="AR81" s="322"/>
      <c r="AS81" s="322"/>
      <c r="AT81" s="47"/>
      <c r="AU81" s="47"/>
      <c r="AV81" s="47"/>
      <c r="AW81" s="47"/>
      <c r="AX81" s="322"/>
      <c r="AY81" s="98"/>
      <c r="AZ81" s="98"/>
      <c r="BA81" s="47"/>
      <c r="BB81" s="47"/>
      <c r="BC81" s="47"/>
      <c r="BD81" s="47"/>
      <c r="BE81" s="97"/>
      <c r="BF81" s="49"/>
      <c r="BG81" s="239"/>
      <c r="BH81" s="342"/>
      <c r="BI81" s="49"/>
      <c r="BJ81" s="49"/>
      <c r="BK81" s="49"/>
      <c r="BL81" s="49"/>
      <c r="BM81" s="49"/>
      <c r="BN81" s="47"/>
      <c r="BO81" s="49"/>
      <c r="BP81" s="49"/>
      <c r="BQ81" s="49"/>
      <c r="BR81" s="323"/>
      <c r="BS81" s="323"/>
      <c r="BT81" s="323"/>
      <c r="BU81" s="49"/>
      <c r="BV81" s="49"/>
      <c r="BW81" s="97"/>
      <c r="BX81" s="97"/>
      <c r="BY81" s="97"/>
      <c r="BZ81" s="97"/>
      <c r="CA81" s="49"/>
      <c r="CB81" s="49"/>
      <c r="CC81" s="49"/>
      <c r="CD81" s="49"/>
      <c r="CE81" s="49"/>
      <c r="CF81" s="49"/>
      <c r="CG81" s="49"/>
      <c r="CH81" s="49"/>
      <c r="CI81" s="97"/>
      <c r="CJ81" s="97"/>
      <c r="CK81" s="97"/>
      <c r="CL81" s="97"/>
      <c r="CM81" s="335"/>
      <c r="CN81" s="337"/>
      <c r="CO81" s="315" t="str">
        <f>IF(Формулы!R81&gt;V81,"22-?,Дата 14 - Прибыл из УФСИН; ","")&amp;IF(Формулы!Q81&gt;Y81,"25-?,Дата 13 - Выбыл в УФСИН;","")&amp;IF(YEAR(ДАННЫЕ!$F$1)=YEAR(ДАННЫЕ!B81),IF(AT81&gt;0,"","40-?, вявлен в текущем году! "),"")&amp;IF(YEAR($F$1)=YEAR(W81),IF(X81+Y81&gt;0,"","23-стоит, 24,25 - куда выбыл? "),"")&amp;IF(X81+Y81&gt;0,IF(YEAR($F$1)=YEAR(W81),"","24+25&gt;0? 23 - когда выбыл? "),"")&amp;IF(BA81&lt;BB81,"47&gt;=48; ","")&amp;IF(BA81&lt;BC81,"47&gt;=49; ","")&amp;IF(BA81&lt;BD81,"47&gt;=50; ","")&amp;IF(BE81&gt;0,IF(BF81&gt;0,IF(AU81&gt;AV81,"","41 и 42 - ? (51 и 52 &gt; 0);"),"51 &gt; 0 52 - ?;"),"")&amp;IF(AU81&gt;0,IF(AV81&gt;AU81,"41&gt;42;","")&amp;IF(BE81&gt;0,"","41&gt;0 51-?;"),"")&amp;IF(BF81&gt;0,IF(BE81&gt;0,"","52&gt;0 51-?;"),"")&amp;IF(AW81&gt;=AX81,"","43&gt;44;")&amp;IF(CA81&gt;0,IF(AW81&gt;0,"","71 &gt; 0 43-?;"),"")</f>
        <v/>
      </c>
    </row>
    <row r="82" spans="1:93" s="250" customFormat="1" ht="15" customHeight="1" x14ac:dyDescent="0.2">
      <c r="A82" s="45"/>
      <c r="B82" s="46"/>
      <c r="C82" s="121"/>
      <c r="D82" s="121"/>
      <c r="E82" s="336"/>
      <c r="F82" s="122"/>
      <c r="G82" s="46"/>
      <c r="H82" s="45"/>
      <c r="I82" s="45"/>
      <c r="J82" s="45"/>
      <c r="K82" s="45"/>
      <c r="L82" s="45"/>
      <c r="M82" s="46"/>
      <c r="N82" s="46"/>
      <c r="O82" s="48"/>
      <c r="P82" s="48"/>
      <c r="Q82" s="46"/>
      <c r="R82" s="48"/>
      <c r="S82" s="48"/>
      <c r="T82" s="48"/>
      <c r="U82" s="48"/>
      <c r="V82" s="48"/>
      <c r="W82" s="46"/>
      <c r="X82" s="48"/>
      <c r="Y82" s="48"/>
      <c r="Z82" s="157"/>
      <c r="AA82" s="47"/>
      <c r="AB82" s="97"/>
      <c r="AC82" s="49"/>
      <c r="AD82" s="49"/>
      <c r="AE82" s="49"/>
      <c r="AF82" s="49"/>
      <c r="AG82" s="49"/>
      <c r="AH82" s="47"/>
      <c r="AI82" s="47"/>
      <c r="AJ82" s="47"/>
      <c r="AK82" s="190"/>
      <c r="AL82" s="190"/>
      <c r="AM82" s="190"/>
      <c r="AN82" s="190"/>
      <c r="AO82" s="190"/>
      <c r="AP82" s="151"/>
      <c r="AQ82" s="322"/>
      <c r="AR82" s="322"/>
      <c r="AS82" s="322"/>
      <c r="AT82" s="47"/>
      <c r="AU82" s="47"/>
      <c r="AV82" s="47"/>
      <c r="AW82" s="47"/>
      <c r="AX82" s="322"/>
      <c r="AY82" s="98"/>
      <c r="AZ82" s="98"/>
      <c r="BA82" s="47"/>
      <c r="BB82" s="47"/>
      <c r="BC82" s="47"/>
      <c r="BD82" s="47"/>
      <c r="BE82" s="97"/>
      <c r="BF82" s="49"/>
      <c r="BG82" s="239"/>
      <c r="BH82" s="342"/>
      <c r="BI82" s="49"/>
      <c r="BJ82" s="49"/>
      <c r="BK82" s="49"/>
      <c r="BL82" s="49"/>
      <c r="BM82" s="49"/>
      <c r="BN82" s="47"/>
      <c r="BO82" s="49"/>
      <c r="BP82" s="49"/>
      <c r="BQ82" s="49"/>
      <c r="BR82" s="323"/>
      <c r="BS82" s="323"/>
      <c r="BT82" s="323"/>
      <c r="BU82" s="49"/>
      <c r="BV82" s="49"/>
      <c r="BW82" s="97"/>
      <c r="BX82" s="97"/>
      <c r="BY82" s="97"/>
      <c r="BZ82" s="97"/>
      <c r="CA82" s="49"/>
      <c r="CB82" s="49"/>
      <c r="CC82" s="49"/>
      <c r="CD82" s="49"/>
      <c r="CE82" s="49"/>
      <c r="CF82" s="49"/>
      <c r="CG82" s="49"/>
      <c r="CH82" s="49"/>
      <c r="CI82" s="97"/>
      <c r="CJ82" s="97"/>
      <c r="CK82" s="97"/>
      <c r="CL82" s="97"/>
      <c r="CM82" s="335"/>
      <c r="CN82" s="337"/>
      <c r="CO82" s="315" t="str">
        <f>IF(Формулы!R82&gt;V82,"22-?,Дата 14 - Прибыл из УФСИН; ","")&amp;IF(Формулы!Q82&gt;Y82,"25-?,Дата 13 - Выбыл в УФСИН;","")&amp;IF(YEAR(ДАННЫЕ!$F$1)=YEAR(ДАННЫЕ!B82),IF(AT82&gt;0,"","40-?, вявлен в текущем году! "),"")&amp;IF(YEAR($F$1)=YEAR(W82),IF(X82+Y82&gt;0,"","23-стоит, 24,25 - куда выбыл? "),"")&amp;IF(X82+Y82&gt;0,IF(YEAR($F$1)=YEAR(W82),"","24+25&gt;0? 23 - когда выбыл? "),"")&amp;IF(BA82&lt;BB82,"47&gt;=48; ","")&amp;IF(BA82&lt;BC82,"47&gt;=49; ","")&amp;IF(BA82&lt;BD82,"47&gt;=50; ","")&amp;IF(BE82&gt;0,IF(BF82&gt;0,IF(AU82&gt;AV82,"","41 и 42 - ? (51 и 52 &gt; 0);"),"51 &gt; 0 52 - ?;"),"")&amp;IF(AU82&gt;0,IF(AV82&gt;AU82,"41&gt;42;","")&amp;IF(BE82&gt;0,"","41&gt;0 51-?;"),"")&amp;IF(BF82&gt;0,IF(BE82&gt;0,"","52&gt;0 51-?;"),"")&amp;IF(AW82&gt;=AX82,"","43&gt;44;")&amp;IF(CA82&gt;0,IF(AW82&gt;0,"","71 &gt; 0 43-?;"),"")</f>
        <v/>
      </c>
    </row>
    <row r="83" spans="1:93" s="250" customFormat="1" ht="15" customHeight="1" x14ac:dyDescent="0.2">
      <c r="A83" s="45"/>
      <c r="B83" s="46"/>
      <c r="C83" s="121"/>
      <c r="D83" s="121"/>
      <c r="E83" s="336"/>
      <c r="F83" s="122"/>
      <c r="G83" s="46"/>
      <c r="H83" s="45"/>
      <c r="I83" s="45"/>
      <c r="J83" s="45"/>
      <c r="K83" s="45"/>
      <c r="L83" s="45"/>
      <c r="M83" s="46"/>
      <c r="N83" s="46"/>
      <c r="O83" s="48"/>
      <c r="P83" s="48"/>
      <c r="Q83" s="46"/>
      <c r="R83" s="48"/>
      <c r="S83" s="48"/>
      <c r="T83" s="48"/>
      <c r="U83" s="48"/>
      <c r="V83" s="48"/>
      <c r="W83" s="46"/>
      <c r="X83" s="48"/>
      <c r="Y83" s="48"/>
      <c r="Z83" s="157"/>
      <c r="AA83" s="47"/>
      <c r="AB83" s="97"/>
      <c r="AC83" s="49"/>
      <c r="AD83" s="49"/>
      <c r="AE83" s="49"/>
      <c r="AF83" s="49"/>
      <c r="AG83" s="49"/>
      <c r="AH83" s="47"/>
      <c r="AI83" s="47"/>
      <c r="AJ83" s="47"/>
      <c r="AK83" s="190"/>
      <c r="AL83" s="190"/>
      <c r="AM83" s="190"/>
      <c r="AN83" s="190"/>
      <c r="AO83" s="190"/>
      <c r="AP83" s="151"/>
      <c r="AQ83" s="322"/>
      <c r="AR83" s="322"/>
      <c r="AS83" s="322"/>
      <c r="AT83" s="47"/>
      <c r="AU83" s="47"/>
      <c r="AV83" s="47"/>
      <c r="AW83" s="47"/>
      <c r="AX83" s="322"/>
      <c r="AY83" s="98"/>
      <c r="AZ83" s="98"/>
      <c r="BA83" s="47"/>
      <c r="BB83" s="47"/>
      <c r="BC83" s="47"/>
      <c r="BD83" s="47"/>
      <c r="BE83" s="97"/>
      <c r="BF83" s="49"/>
      <c r="BG83" s="239"/>
      <c r="BH83" s="342"/>
      <c r="BI83" s="49"/>
      <c r="BJ83" s="49"/>
      <c r="BK83" s="49"/>
      <c r="BL83" s="49"/>
      <c r="BM83" s="49"/>
      <c r="BN83" s="47"/>
      <c r="BO83" s="49"/>
      <c r="BP83" s="49"/>
      <c r="BQ83" s="49"/>
      <c r="BR83" s="323"/>
      <c r="BS83" s="323"/>
      <c r="BT83" s="323"/>
      <c r="BU83" s="49"/>
      <c r="BV83" s="49"/>
      <c r="BW83" s="97"/>
      <c r="BX83" s="97"/>
      <c r="BY83" s="97"/>
      <c r="BZ83" s="97"/>
      <c r="CA83" s="49"/>
      <c r="CB83" s="49"/>
      <c r="CC83" s="49"/>
      <c r="CD83" s="49"/>
      <c r="CE83" s="49"/>
      <c r="CF83" s="49"/>
      <c r="CG83" s="49"/>
      <c r="CH83" s="49"/>
      <c r="CI83" s="97"/>
      <c r="CJ83" s="97"/>
      <c r="CK83" s="97"/>
      <c r="CL83" s="97"/>
      <c r="CM83" s="335"/>
      <c r="CN83" s="337"/>
      <c r="CO83" s="315" t="str">
        <f>IF(Формулы!R83&gt;V83,"22-?,Дата 14 - Прибыл из УФСИН; ","")&amp;IF(Формулы!Q83&gt;Y83,"25-?,Дата 13 - Выбыл в УФСИН;","")&amp;IF(YEAR(ДАННЫЕ!$F$1)=YEAR(ДАННЫЕ!B83),IF(AT83&gt;0,"","40-?, вявлен в текущем году! "),"")&amp;IF(YEAR($F$1)=YEAR(W83),IF(X83+Y83&gt;0,"","23-стоит, 24,25 - куда выбыл? "),"")&amp;IF(X83+Y83&gt;0,IF(YEAR($F$1)=YEAR(W83),"","24+25&gt;0? 23 - когда выбыл? "),"")&amp;IF(BA83&lt;BB83,"47&gt;=48; ","")&amp;IF(BA83&lt;BC83,"47&gt;=49; ","")&amp;IF(BA83&lt;BD83,"47&gt;=50; ","")&amp;IF(BE83&gt;0,IF(BF83&gt;0,IF(AU83&gt;AV83,"","41 и 42 - ? (51 и 52 &gt; 0);"),"51 &gt; 0 52 - ?;"),"")&amp;IF(AU83&gt;0,IF(AV83&gt;AU83,"41&gt;42;","")&amp;IF(BE83&gt;0,"","41&gt;0 51-?;"),"")&amp;IF(BF83&gt;0,IF(BE83&gt;0,"","52&gt;0 51-?;"),"")&amp;IF(AW83&gt;=AX83,"","43&gt;44;")&amp;IF(CA83&gt;0,IF(AW83&gt;0,"","71 &gt; 0 43-?;"),"")</f>
        <v/>
      </c>
    </row>
    <row r="84" spans="1:93" s="250" customFormat="1" ht="15" customHeight="1" x14ac:dyDescent="0.2">
      <c r="A84" s="45"/>
      <c r="B84" s="46"/>
      <c r="C84" s="121"/>
      <c r="D84" s="121"/>
      <c r="E84" s="336"/>
      <c r="F84" s="122"/>
      <c r="G84" s="46"/>
      <c r="H84" s="45"/>
      <c r="I84" s="45"/>
      <c r="J84" s="45"/>
      <c r="K84" s="45"/>
      <c r="L84" s="45"/>
      <c r="M84" s="46"/>
      <c r="N84" s="46"/>
      <c r="O84" s="48"/>
      <c r="P84" s="48"/>
      <c r="Q84" s="46"/>
      <c r="R84" s="48"/>
      <c r="S84" s="48"/>
      <c r="T84" s="48"/>
      <c r="U84" s="48"/>
      <c r="V84" s="48"/>
      <c r="W84" s="46"/>
      <c r="X84" s="48"/>
      <c r="Y84" s="48"/>
      <c r="Z84" s="157"/>
      <c r="AA84" s="47"/>
      <c r="AB84" s="97"/>
      <c r="AC84" s="49"/>
      <c r="AD84" s="49"/>
      <c r="AE84" s="49"/>
      <c r="AF84" s="49"/>
      <c r="AG84" s="49"/>
      <c r="AH84" s="47"/>
      <c r="AI84" s="47"/>
      <c r="AJ84" s="47"/>
      <c r="AK84" s="190"/>
      <c r="AL84" s="190"/>
      <c r="AM84" s="190"/>
      <c r="AN84" s="190"/>
      <c r="AO84" s="190"/>
      <c r="AP84" s="151"/>
      <c r="AQ84" s="322"/>
      <c r="AR84" s="322"/>
      <c r="AS84" s="322"/>
      <c r="AT84" s="47"/>
      <c r="AU84" s="47"/>
      <c r="AV84" s="47"/>
      <c r="AW84" s="47"/>
      <c r="AX84" s="322"/>
      <c r="AY84" s="98"/>
      <c r="AZ84" s="98"/>
      <c r="BA84" s="47"/>
      <c r="BB84" s="47"/>
      <c r="BC84" s="47"/>
      <c r="BD84" s="47"/>
      <c r="BE84" s="97"/>
      <c r="BF84" s="49"/>
      <c r="BG84" s="239"/>
      <c r="BH84" s="342"/>
      <c r="BI84" s="49"/>
      <c r="BJ84" s="49"/>
      <c r="BK84" s="49"/>
      <c r="BL84" s="49"/>
      <c r="BM84" s="49"/>
      <c r="BN84" s="47"/>
      <c r="BO84" s="49"/>
      <c r="BP84" s="49"/>
      <c r="BQ84" s="49"/>
      <c r="BR84" s="323"/>
      <c r="BS84" s="323"/>
      <c r="BT84" s="323"/>
      <c r="BU84" s="49"/>
      <c r="BV84" s="49"/>
      <c r="BW84" s="97"/>
      <c r="BX84" s="97"/>
      <c r="BY84" s="97"/>
      <c r="BZ84" s="97"/>
      <c r="CA84" s="49"/>
      <c r="CB84" s="49"/>
      <c r="CC84" s="49"/>
      <c r="CD84" s="49"/>
      <c r="CE84" s="49"/>
      <c r="CF84" s="49"/>
      <c r="CG84" s="49"/>
      <c r="CH84" s="49"/>
      <c r="CI84" s="97"/>
      <c r="CJ84" s="97"/>
      <c r="CK84" s="97"/>
      <c r="CL84" s="97"/>
      <c r="CM84" s="335"/>
      <c r="CN84" s="337"/>
      <c r="CO84" s="315" t="str">
        <f>IF(Формулы!R84&gt;V84,"22-?,Дата 14 - Прибыл из УФСИН; ","")&amp;IF(Формулы!Q84&gt;Y84,"25-?,Дата 13 - Выбыл в УФСИН;","")&amp;IF(YEAR(ДАННЫЕ!$F$1)=YEAR(ДАННЫЕ!B84),IF(AT84&gt;0,"","40-?, вявлен в текущем году! "),"")&amp;IF(YEAR($F$1)=YEAR(W84),IF(X84+Y84&gt;0,"","23-стоит, 24,25 - куда выбыл? "),"")&amp;IF(X84+Y84&gt;0,IF(YEAR($F$1)=YEAR(W84),"","24+25&gt;0? 23 - когда выбыл? "),"")&amp;IF(BA84&lt;BB84,"47&gt;=48; ","")&amp;IF(BA84&lt;BC84,"47&gt;=49; ","")&amp;IF(BA84&lt;BD84,"47&gt;=50; ","")&amp;IF(BE84&gt;0,IF(BF84&gt;0,IF(AU84&gt;AV84,"","41 и 42 - ? (51 и 52 &gt; 0);"),"51 &gt; 0 52 - ?;"),"")&amp;IF(AU84&gt;0,IF(AV84&gt;AU84,"41&gt;42;","")&amp;IF(BE84&gt;0,"","41&gt;0 51-?;"),"")&amp;IF(BF84&gt;0,IF(BE84&gt;0,"","52&gt;0 51-?;"),"")&amp;IF(AW84&gt;=AX84,"","43&gt;44;")&amp;IF(CA84&gt;0,IF(AW84&gt;0,"","71 &gt; 0 43-?;"),"")</f>
        <v/>
      </c>
    </row>
    <row r="85" spans="1:93" s="250" customFormat="1" ht="15" customHeight="1" x14ac:dyDescent="0.2">
      <c r="A85" s="45"/>
      <c r="B85" s="46"/>
      <c r="C85" s="121"/>
      <c r="D85" s="121"/>
      <c r="E85" s="336"/>
      <c r="F85" s="122"/>
      <c r="G85" s="46"/>
      <c r="H85" s="45"/>
      <c r="I85" s="45"/>
      <c r="J85" s="45"/>
      <c r="K85" s="45"/>
      <c r="L85" s="45"/>
      <c r="M85" s="46"/>
      <c r="N85" s="46"/>
      <c r="O85" s="48"/>
      <c r="P85" s="48"/>
      <c r="Q85" s="46"/>
      <c r="R85" s="48"/>
      <c r="S85" s="48"/>
      <c r="T85" s="48"/>
      <c r="U85" s="48"/>
      <c r="V85" s="48"/>
      <c r="W85" s="46"/>
      <c r="X85" s="48"/>
      <c r="Y85" s="48"/>
      <c r="Z85" s="157"/>
      <c r="AA85" s="47"/>
      <c r="AB85" s="97"/>
      <c r="AC85" s="49"/>
      <c r="AD85" s="49"/>
      <c r="AE85" s="49"/>
      <c r="AF85" s="49"/>
      <c r="AG85" s="49"/>
      <c r="AH85" s="47"/>
      <c r="AI85" s="47"/>
      <c r="AJ85" s="47"/>
      <c r="AK85" s="190"/>
      <c r="AL85" s="190"/>
      <c r="AM85" s="190"/>
      <c r="AN85" s="190"/>
      <c r="AO85" s="190"/>
      <c r="AP85" s="151"/>
      <c r="AQ85" s="322"/>
      <c r="AR85" s="322"/>
      <c r="AS85" s="322"/>
      <c r="AT85" s="47"/>
      <c r="AU85" s="47"/>
      <c r="AV85" s="47"/>
      <c r="AW85" s="47"/>
      <c r="AX85" s="322"/>
      <c r="AY85" s="98"/>
      <c r="AZ85" s="98"/>
      <c r="BA85" s="47"/>
      <c r="BB85" s="47"/>
      <c r="BC85" s="47"/>
      <c r="BD85" s="47"/>
      <c r="BE85" s="97"/>
      <c r="BF85" s="49"/>
      <c r="BG85" s="239"/>
      <c r="BH85" s="342"/>
      <c r="BI85" s="49"/>
      <c r="BJ85" s="49"/>
      <c r="BK85" s="49"/>
      <c r="BL85" s="49"/>
      <c r="BM85" s="49"/>
      <c r="BN85" s="47"/>
      <c r="BO85" s="49"/>
      <c r="BP85" s="49"/>
      <c r="BQ85" s="49"/>
      <c r="BR85" s="323"/>
      <c r="BS85" s="323"/>
      <c r="BT85" s="323"/>
      <c r="BU85" s="49"/>
      <c r="BV85" s="49"/>
      <c r="BW85" s="97"/>
      <c r="BX85" s="97"/>
      <c r="BY85" s="97"/>
      <c r="BZ85" s="97"/>
      <c r="CA85" s="49"/>
      <c r="CB85" s="49"/>
      <c r="CC85" s="49"/>
      <c r="CD85" s="49"/>
      <c r="CE85" s="49"/>
      <c r="CF85" s="49"/>
      <c r="CG85" s="49"/>
      <c r="CH85" s="49"/>
      <c r="CI85" s="97"/>
      <c r="CJ85" s="97"/>
      <c r="CK85" s="97"/>
      <c r="CL85" s="97"/>
      <c r="CM85" s="335"/>
      <c r="CN85" s="337"/>
      <c r="CO85" s="315" t="str">
        <f>IF(Формулы!R85&gt;V85,"22-?,Дата 14 - Прибыл из УФСИН; ","")&amp;IF(Формулы!Q85&gt;Y85,"25-?,Дата 13 - Выбыл в УФСИН;","")&amp;IF(YEAR(ДАННЫЕ!$F$1)=YEAR(ДАННЫЕ!B85),IF(AT85&gt;0,"","40-?, вявлен в текущем году! "),"")&amp;IF(YEAR($F$1)=YEAR(W85),IF(X85+Y85&gt;0,"","23-стоит, 24,25 - куда выбыл? "),"")&amp;IF(X85+Y85&gt;0,IF(YEAR($F$1)=YEAR(W85),"","24+25&gt;0? 23 - когда выбыл? "),"")&amp;IF(BA85&lt;BB85,"47&gt;=48; ","")&amp;IF(BA85&lt;BC85,"47&gt;=49; ","")&amp;IF(BA85&lt;BD85,"47&gt;=50; ","")&amp;IF(BE85&gt;0,IF(BF85&gt;0,IF(AU85&gt;AV85,"","41 и 42 - ? (51 и 52 &gt; 0);"),"51 &gt; 0 52 - ?;"),"")&amp;IF(AU85&gt;0,IF(AV85&gt;AU85,"41&gt;42;","")&amp;IF(BE85&gt;0,"","41&gt;0 51-?;"),"")&amp;IF(BF85&gt;0,IF(BE85&gt;0,"","52&gt;0 51-?;"),"")&amp;IF(AW85&gt;=AX85,"","43&gt;44;")&amp;IF(CA85&gt;0,IF(AW85&gt;0,"","71 &gt; 0 43-?;"),"")</f>
        <v/>
      </c>
    </row>
    <row r="86" spans="1:93" s="250" customFormat="1" ht="15" customHeight="1" x14ac:dyDescent="0.2">
      <c r="A86" s="45"/>
      <c r="B86" s="46"/>
      <c r="C86" s="121"/>
      <c r="D86" s="121"/>
      <c r="E86" s="336"/>
      <c r="F86" s="122"/>
      <c r="G86" s="46"/>
      <c r="H86" s="45"/>
      <c r="I86" s="45"/>
      <c r="J86" s="45"/>
      <c r="K86" s="45"/>
      <c r="L86" s="45"/>
      <c r="M86" s="46"/>
      <c r="N86" s="46"/>
      <c r="O86" s="48"/>
      <c r="P86" s="48"/>
      <c r="Q86" s="46"/>
      <c r="R86" s="48"/>
      <c r="S86" s="48"/>
      <c r="T86" s="48"/>
      <c r="U86" s="48"/>
      <c r="V86" s="48"/>
      <c r="W86" s="46"/>
      <c r="X86" s="48"/>
      <c r="Y86" s="48"/>
      <c r="Z86" s="157"/>
      <c r="AA86" s="47"/>
      <c r="AB86" s="97"/>
      <c r="AC86" s="49"/>
      <c r="AD86" s="49"/>
      <c r="AE86" s="49"/>
      <c r="AF86" s="49"/>
      <c r="AG86" s="49"/>
      <c r="AH86" s="47"/>
      <c r="AI86" s="47"/>
      <c r="AJ86" s="47"/>
      <c r="AK86" s="190"/>
      <c r="AL86" s="190"/>
      <c r="AM86" s="190"/>
      <c r="AN86" s="190"/>
      <c r="AO86" s="190"/>
      <c r="AP86" s="151"/>
      <c r="AQ86" s="322"/>
      <c r="AR86" s="322"/>
      <c r="AS86" s="322"/>
      <c r="AT86" s="47"/>
      <c r="AU86" s="47"/>
      <c r="AV86" s="47"/>
      <c r="AW86" s="47"/>
      <c r="AX86" s="322"/>
      <c r="AY86" s="98"/>
      <c r="AZ86" s="98"/>
      <c r="BA86" s="47"/>
      <c r="BB86" s="47"/>
      <c r="BC86" s="47"/>
      <c r="BD86" s="47"/>
      <c r="BE86" s="97"/>
      <c r="BF86" s="49"/>
      <c r="BG86" s="239"/>
      <c r="BH86" s="342"/>
      <c r="BI86" s="49"/>
      <c r="BJ86" s="49"/>
      <c r="BK86" s="49"/>
      <c r="BL86" s="49"/>
      <c r="BM86" s="49"/>
      <c r="BN86" s="47"/>
      <c r="BO86" s="49"/>
      <c r="BP86" s="49"/>
      <c r="BQ86" s="49"/>
      <c r="BR86" s="323"/>
      <c r="BS86" s="323"/>
      <c r="BT86" s="323"/>
      <c r="BU86" s="49"/>
      <c r="BV86" s="49"/>
      <c r="BW86" s="97"/>
      <c r="BX86" s="97"/>
      <c r="BY86" s="97"/>
      <c r="BZ86" s="97"/>
      <c r="CA86" s="49"/>
      <c r="CB86" s="49"/>
      <c r="CC86" s="49"/>
      <c r="CD86" s="49"/>
      <c r="CE86" s="49"/>
      <c r="CF86" s="49"/>
      <c r="CG86" s="49"/>
      <c r="CH86" s="49"/>
      <c r="CI86" s="97"/>
      <c r="CJ86" s="97"/>
      <c r="CK86" s="97"/>
      <c r="CL86" s="97"/>
      <c r="CM86" s="335"/>
      <c r="CN86" s="337"/>
      <c r="CO86" s="315" t="str">
        <f>IF(Формулы!R86&gt;V86,"22-?,Дата 14 - Прибыл из УФСИН; ","")&amp;IF(Формулы!Q86&gt;Y86,"25-?,Дата 13 - Выбыл в УФСИН;","")&amp;IF(YEAR(ДАННЫЕ!$F$1)=YEAR(ДАННЫЕ!B86),IF(AT86&gt;0,"","40-?, вявлен в текущем году! "),"")&amp;IF(YEAR($F$1)=YEAR(W86),IF(X86+Y86&gt;0,"","23-стоит, 24,25 - куда выбыл? "),"")&amp;IF(X86+Y86&gt;0,IF(YEAR($F$1)=YEAR(W86),"","24+25&gt;0? 23 - когда выбыл? "),"")&amp;IF(BA86&lt;BB86,"47&gt;=48; ","")&amp;IF(BA86&lt;BC86,"47&gt;=49; ","")&amp;IF(BA86&lt;BD86,"47&gt;=50; ","")&amp;IF(BE86&gt;0,IF(BF86&gt;0,IF(AU86&gt;AV86,"","41 и 42 - ? (51 и 52 &gt; 0);"),"51 &gt; 0 52 - ?;"),"")&amp;IF(AU86&gt;0,IF(AV86&gt;AU86,"41&gt;42;","")&amp;IF(BE86&gt;0,"","41&gt;0 51-?;"),"")&amp;IF(BF86&gt;0,IF(BE86&gt;0,"","52&gt;0 51-?;"),"")&amp;IF(AW86&gt;=AX86,"","43&gt;44;")&amp;IF(CA86&gt;0,IF(AW86&gt;0,"","71 &gt; 0 43-?;"),"")</f>
        <v/>
      </c>
    </row>
    <row r="87" spans="1:93" s="250" customFormat="1" ht="15" customHeight="1" x14ac:dyDescent="0.2">
      <c r="A87" s="45"/>
      <c r="B87" s="46"/>
      <c r="C87" s="121"/>
      <c r="D87" s="121"/>
      <c r="E87" s="336"/>
      <c r="F87" s="122"/>
      <c r="G87" s="46"/>
      <c r="H87" s="45"/>
      <c r="I87" s="45"/>
      <c r="J87" s="45"/>
      <c r="K87" s="45"/>
      <c r="L87" s="45"/>
      <c r="M87" s="46"/>
      <c r="N87" s="46"/>
      <c r="O87" s="48"/>
      <c r="P87" s="48"/>
      <c r="Q87" s="46"/>
      <c r="R87" s="48"/>
      <c r="S87" s="48"/>
      <c r="T87" s="48"/>
      <c r="U87" s="48"/>
      <c r="V87" s="48"/>
      <c r="W87" s="46"/>
      <c r="X87" s="48"/>
      <c r="Y87" s="48"/>
      <c r="Z87" s="157"/>
      <c r="AA87" s="47"/>
      <c r="AB87" s="97"/>
      <c r="AC87" s="49"/>
      <c r="AD87" s="49"/>
      <c r="AE87" s="49"/>
      <c r="AF87" s="49"/>
      <c r="AG87" s="49"/>
      <c r="AH87" s="47"/>
      <c r="AI87" s="47"/>
      <c r="AJ87" s="47"/>
      <c r="AK87" s="190"/>
      <c r="AL87" s="190"/>
      <c r="AM87" s="190"/>
      <c r="AN87" s="190"/>
      <c r="AO87" s="190"/>
      <c r="AP87" s="151"/>
      <c r="AQ87" s="322"/>
      <c r="AR87" s="322"/>
      <c r="AS87" s="322"/>
      <c r="AT87" s="47"/>
      <c r="AU87" s="47"/>
      <c r="AV87" s="47"/>
      <c r="AW87" s="47"/>
      <c r="AX87" s="322"/>
      <c r="AY87" s="98"/>
      <c r="AZ87" s="98"/>
      <c r="BA87" s="47"/>
      <c r="BB87" s="47"/>
      <c r="BC87" s="47"/>
      <c r="BD87" s="47"/>
      <c r="BE87" s="97"/>
      <c r="BF87" s="49"/>
      <c r="BG87" s="239"/>
      <c r="BH87" s="342"/>
      <c r="BI87" s="49"/>
      <c r="BJ87" s="49"/>
      <c r="BK87" s="49"/>
      <c r="BL87" s="49"/>
      <c r="BM87" s="49"/>
      <c r="BN87" s="47"/>
      <c r="BO87" s="49"/>
      <c r="BP87" s="49"/>
      <c r="BQ87" s="49"/>
      <c r="BR87" s="323"/>
      <c r="BS87" s="323"/>
      <c r="BT87" s="323"/>
      <c r="BU87" s="49"/>
      <c r="BV87" s="49"/>
      <c r="BW87" s="97"/>
      <c r="BX87" s="97"/>
      <c r="BY87" s="97"/>
      <c r="BZ87" s="97"/>
      <c r="CA87" s="49"/>
      <c r="CB87" s="49"/>
      <c r="CC87" s="49"/>
      <c r="CD87" s="49"/>
      <c r="CE87" s="49"/>
      <c r="CF87" s="49"/>
      <c r="CG87" s="49"/>
      <c r="CH87" s="49"/>
      <c r="CI87" s="97"/>
      <c r="CJ87" s="97"/>
      <c r="CK87" s="97"/>
      <c r="CL87" s="97"/>
      <c r="CM87" s="335"/>
      <c r="CN87" s="337"/>
      <c r="CO87" s="315" t="str">
        <f>IF(Формулы!R87&gt;V87,"22-?,Дата 14 - Прибыл из УФСИН; ","")&amp;IF(Формулы!Q87&gt;Y87,"25-?,Дата 13 - Выбыл в УФСИН;","")&amp;IF(YEAR(ДАННЫЕ!$F$1)=YEAR(ДАННЫЕ!B87),IF(AT87&gt;0,"","40-?, вявлен в текущем году! "),"")&amp;IF(YEAR($F$1)=YEAR(W87),IF(X87+Y87&gt;0,"","23-стоит, 24,25 - куда выбыл? "),"")&amp;IF(X87+Y87&gt;0,IF(YEAR($F$1)=YEAR(W87),"","24+25&gt;0? 23 - когда выбыл? "),"")&amp;IF(BA87&lt;BB87,"47&gt;=48; ","")&amp;IF(BA87&lt;BC87,"47&gt;=49; ","")&amp;IF(BA87&lt;BD87,"47&gt;=50; ","")&amp;IF(BE87&gt;0,IF(BF87&gt;0,IF(AU87&gt;AV87,"","41 и 42 - ? (51 и 52 &gt; 0);"),"51 &gt; 0 52 - ?;"),"")&amp;IF(AU87&gt;0,IF(AV87&gt;AU87,"41&gt;42;","")&amp;IF(BE87&gt;0,"","41&gt;0 51-?;"),"")&amp;IF(BF87&gt;0,IF(BE87&gt;0,"","52&gt;0 51-?;"),"")&amp;IF(AW87&gt;=AX87,"","43&gt;44;")&amp;IF(CA87&gt;0,IF(AW87&gt;0,"","71 &gt; 0 43-?;"),"")</f>
        <v/>
      </c>
    </row>
    <row r="88" spans="1:93" s="250" customFormat="1" ht="15" customHeight="1" x14ac:dyDescent="0.2">
      <c r="A88" s="45"/>
      <c r="B88" s="46"/>
      <c r="C88" s="121"/>
      <c r="D88" s="121"/>
      <c r="E88" s="336"/>
      <c r="F88" s="122"/>
      <c r="G88" s="46"/>
      <c r="H88" s="45"/>
      <c r="I88" s="45"/>
      <c r="J88" s="45"/>
      <c r="K88" s="45"/>
      <c r="L88" s="45"/>
      <c r="M88" s="46"/>
      <c r="N88" s="46"/>
      <c r="O88" s="48"/>
      <c r="P88" s="48"/>
      <c r="Q88" s="46"/>
      <c r="R88" s="48"/>
      <c r="S88" s="48"/>
      <c r="T88" s="48"/>
      <c r="U88" s="48"/>
      <c r="V88" s="48"/>
      <c r="W88" s="46"/>
      <c r="X88" s="48"/>
      <c r="Y88" s="48"/>
      <c r="Z88" s="157"/>
      <c r="AA88" s="47"/>
      <c r="AB88" s="97"/>
      <c r="AC88" s="49"/>
      <c r="AD88" s="49"/>
      <c r="AE88" s="49"/>
      <c r="AF88" s="49"/>
      <c r="AG88" s="49"/>
      <c r="AH88" s="47"/>
      <c r="AI88" s="47"/>
      <c r="AJ88" s="47"/>
      <c r="AK88" s="190"/>
      <c r="AL88" s="190"/>
      <c r="AM88" s="190"/>
      <c r="AN88" s="190"/>
      <c r="AO88" s="190"/>
      <c r="AP88" s="151"/>
      <c r="AQ88" s="322"/>
      <c r="AR88" s="322"/>
      <c r="AS88" s="322"/>
      <c r="AT88" s="47"/>
      <c r="AU88" s="47"/>
      <c r="AV88" s="47"/>
      <c r="AW88" s="47"/>
      <c r="AX88" s="322"/>
      <c r="AY88" s="98"/>
      <c r="AZ88" s="98"/>
      <c r="BA88" s="47"/>
      <c r="BB88" s="47"/>
      <c r="BC88" s="47"/>
      <c r="BD88" s="47"/>
      <c r="BE88" s="97"/>
      <c r="BF88" s="49"/>
      <c r="BG88" s="239"/>
      <c r="BH88" s="342"/>
      <c r="BI88" s="49"/>
      <c r="BJ88" s="49"/>
      <c r="BK88" s="49"/>
      <c r="BL88" s="49"/>
      <c r="BM88" s="49"/>
      <c r="BN88" s="47"/>
      <c r="BO88" s="49"/>
      <c r="BP88" s="49"/>
      <c r="BQ88" s="49"/>
      <c r="BR88" s="323"/>
      <c r="BS88" s="323"/>
      <c r="BT88" s="323"/>
      <c r="BU88" s="49"/>
      <c r="BV88" s="49"/>
      <c r="BW88" s="97"/>
      <c r="BX88" s="97"/>
      <c r="BY88" s="97"/>
      <c r="BZ88" s="97"/>
      <c r="CA88" s="49"/>
      <c r="CB88" s="49"/>
      <c r="CC88" s="49"/>
      <c r="CD88" s="49"/>
      <c r="CE88" s="49"/>
      <c r="CF88" s="49"/>
      <c r="CG88" s="49"/>
      <c r="CH88" s="49"/>
      <c r="CI88" s="97"/>
      <c r="CJ88" s="97"/>
      <c r="CK88" s="97"/>
      <c r="CL88" s="97"/>
      <c r="CM88" s="335"/>
      <c r="CN88" s="337"/>
      <c r="CO88" s="315" t="str">
        <f>IF(Формулы!R88&gt;V88,"22-?,Дата 14 - Прибыл из УФСИН; ","")&amp;IF(Формулы!Q88&gt;Y88,"25-?,Дата 13 - Выбыл в УФСИН;","")&amp;IF(YEAR(ДАННЫЕ!$F$1)=YEAR(ДАННЫЕ!B88),IF(AT88&gt;0,"","40-?, вявлен в текущем году! "),"")&amp;IF(YEAR($F$1)=YEAR(W88),IF(X88+Y88&gt;0,"","23-стоит, 24,25 - куда выбыл? "),"")&amp;IF(X88+Y88&gt;0,IF(YEAR($F$1)=YEAR(W88),"","24+25&gt;0? 23 - когда выбыл? "),"")&amp;IF(BA88&lt;BB88,"47&gt;=48; ","")&amp;IF(BA88&lt;BC88,"47&gt;=49; ","")&amp;IF(BA88&lt;BD88,"47&gt;=50; ","")&amp;IF(BE88&gt;0,IF(BF88&gt;0,IF(AU88&gt;AV88,"","41 и 42 - ? (51 и 52 &gt; 0);"),"51 &gt; 0 52 - ?;"),"")&amp;IF(AU88&gt;0,IF(AV88&gt;AU88,"41&gt;42;","")&amp;IF(BE88&gt;0,"","41&gt;0 51-?;"),"")&amp;IF(BF88&gt;0,IF(BE88&gt;0,"","52&gt;0 51-?;"),"")&amp;IF(AW88&gt;=AX88,"","43&gt;44;")&amp;IF(CA88&gt;0,IF(AW88&gt;0,"","71 &gt; 0 43-?;"),"")</f>
        <v/>
      </c>
    </row>
    <row r="89" spans="1:93" s="250" customFormat="1" ht="15" customHeight="1" x14ac:dyDescent="0.2">
      <c r="A89" s="45"/>
      <c r="B89" s="46"/>
      <c r="C89" s="121"/>
      <c r="D89" s="121"/>
      <c r="E89" s="336"/>
      <c r="F89" s="122"/>
      <c r="G89" s="46"/>
      <c r="H89" s="45"/>
      <c r="I89" s="45"/>
      <c r="J89" s="45"/>
      <c r="K89" s="45"/>
      <c r="L89" s="45"/>
      <c r="M89" s="46"/>
      <c r="N89" s="46"/>
      <c r="O89" s="48"/>
      <c r="P89" s="48"/>
      <c r="Q89" s="46"/>
      <c r="R89" s="48"/>
      <c r="S89" s="48"/>
      <c r="T89" s="48"/>
      <c r="U89" s="48"/>
      <c r="V89" s="48"/>
      <c r="W89" s="46"/>
      <c r="X89" s="48"/>
      <c r="Y89" s="48"/>
      <c r="Z89" s="157"/>
      <c r="AA89" s="47"/>
      <c r="AB89" s="97"/>
      <c r="AC89" s="49"/>
      <c r="AD89" s="49"/>
      <c r="AE89" s="49"/>
      <c r="AF89" s="49"/>
      <c r="AG89" s="49"/>
      <c r="AH89" s="47"/>
      <c r="AI89" s="47"/>
      <c r="AJ89" s="47"/>
      <c r="AK89" s="190"/>
      <c r="AL89" s="190"/>
      <c r="AM89" s="190"/>
      <c r="AN89" s="190"/>
      <c r="AO89" s="190"/>
      <c r="AP89" s="151"/>
      <c r="AQ89" s="322"/>
      <c r="AR89" s="322"/>
      <c r="AS89" s="322"/>
      <c r="AT89" s="47"/>
      <c r="AU89" s="47"/>
      <c r="AV89" s="47"/>
      <c r="AW89" s="47"/>
      <c r="AX89" s="322"/>
      <c r="AY89" s="98"/>
      <c r="AZ89" s="98"/>
      <c r="BA89" s="47"/>
      <c r="BB89" s="47"/>
      <c r="BC89" s="47"/>
      <c r="BD89" s="47"/>
      <c r="BE89" s="97"/>
      <c r="BF89" s="49"/>
      <c r="BG89" s="239"/>
      <c r="BH89" s="342"/>
      <c r="BI89" s="49"/>
      <c r="BJ89" s="49"/>
      <c r="BK89" s="49"/>
      <c r="BL89" s="49"/>
      <c r="BM89" s="49"/>
      <c r="BN89" s="47"/>
      <c r="BO89" s="49"/>
      <c r="BP89" s="49"/>
      <c r="BQ89" s="49"/>
      <c r="BR89" s="323"/>
      <c r="BS89" s="323"/>
      <c r="BT89" s="323"/>
      <c r="BU89" s="49"/>
      <c r="BV89" s="49"/>
      <c r="BW89" s="97"/>
      <c r="BX89" s="97"/>
      <c r="BY89" s="97"/>
      <c r="BZ89" s="97"/>
      <c r="CA89" s="49"/>
      <c r="CB89" s="49"/>
      <c r="CC89" s="49"/>
      <c r="CD89" s="49"/>
      <c r="CE89" s="49"/>
      <c r="CF89" s="49"/>
      <c r="CG89" s="49"/>
      <c r="CH89" s="49"/>
      <c r="CI89" s="97"/>
      <c r="CJ89" s="97"/>
      <c r="CK89" s="97"/>
      <c r="CL89" s="97"/>
      <c r="CM89" s="335"/>
      <c r="CN89" s="337"/>
      <c r="CO89" s="315" t="str">
        <f>IF(Формулы!R89&gt;V89,"22-?,Дата 14 - Прибыл из УФСИН; ","")&amp;IF(Формулы!Q89&gt;Y89,"25-?,Дата 13 - Выбыл в УФСИН;","")&amp;IF(YEAR(ДАННЫЕ!$F$1)=YEAR(ДАННЫЕ!B89),IF(AT89&gt;0,"","40-?, вявлен в текущем году! "),"")&amp;IF(YEAR($F$1)=YEAR(W89),IF(X89+Y89&gt;0,"","23-стоит, 24,25 - куда выбыл? "),"")&amp;IF(X89+Y89&gt;0,IF(YEAR($F$1)=YEAR(W89),"","24+25&gt;0? 23 - когда выбыл? "),"")&amp;IF(BA89&lt;BB89,"47&gt;=48; ","")&amp;IF(BA89&lt;BC89,"47&gt;=49; ","")&amp;IF(BA89&lt;BD89,"47&gt;=50; ","")&amp;IF(BE89&gt;0,IF(BF89&gt;0,IF(AU89&gt;AV89,"","41 и 42 - ? (51 и 52 &gt; 0);"),"51 &gt; 0 52 - ?;"),"")&amp;IF(AU89&gt;0,IF(AV89&gt;AU89,"41&gt;42;","")&amp;IF(BE89&gt;0,"","41&gt;0 51-?;"),"")&amp;IF(BF89&gt;0,IF(BE89&gt;0,"","52&gt;0 51-?;"),"")&amp;IF(AW89&gt;=AX89,"","43&gt;44;")&amp;IF(CA89&gt;0,IF(AW89&gt;0,"","71 &gt; 0 43-?;"),"")</f>
        <v/>
      </c>
    </row>
    <row r="90" spans="1:93" s="250" customFormat="1" ht="15" customHeight="1" x14ac:dyDescent="0.2">
      <c r="A90" s="45"/>
      <c r="B90" s="46"/>
      <c r="C90" s="121"/>
      <c r="D90" s="121"/>
      <c r="E90" s="336"/>
      <c r="F90" s="122"/>
      <c r="G90" s="46"/>
      <c r="H90" s="45"/>
      <c r="I90" s="45"/>
      <c r="J90" s="45"/>
      <c r="K90" s="45"/>
      <c r="L90" s="45"/>
      <c r="M90" s="46"/>
      <c r="N90" s="46"/>
      <c r="O90" s="48"/>
      <c r="P90" s="48"/>
      <c r="Q90" s="46"/>
      <c r="R90" s="48"/>
      <c r="S90" s="48"/>
      <c r="T90" s="48"/>
      <c r="U90" s="48"/>
      <c r="V90" s="48"/>
      <c r="W90" s="46"/>
      <c r="X90" s="48"/>
      <c r="Y90" s="48"/>
      <c r="Z90" s="157"/>
      <c r="AA90" s="47"/>
      <c r="AB90" s="97"/>
      <c r="AC90" s="49"/>
      <c r="AD90" s="49"/>
      <c r="AE90" s="49"/>
      <c r="AF90" s="49"/>
      <c r="AG90" s="49"/>
      <c r="AH90" s="47"/>
      <c r="AI90" s="47"/>
      <c r="AJ90" s="47"/>
      <c r="AK90" s="190"/>
      <c r="AL90" s="190"/>
      <c r="AM90" s="190"/>
      <c r="AN90" s="190"/>
      <c r="AO90" s="190"/>
      <c r="AP90" s="151"/>
      <c r="AQ90" s="322"/>
      <c r="AR90" s="322"/>
      <c r="AS90" s="322"/>
      <c r="AT90" s="47"/>
      <c r="AU90" s="47"/>
      <c r="AV90" s="47"/>
      <c r="AW90" s="47"/>
      <c r="AX90" s="322"/>
      <c r="AY90" s="98"/>
      <c r="AZ90" s="98"/>
      <c r="BA90" s="47"/>
      <c r="BB90" s="47"/>
      <c r="BC90" s="47"/>
      <c r="BD90" s="47"/>
      <c r="BE90" s="97"/>
      <c r="BF90" s="49"/>
      <c r="BG90" s="239"/>
      <c r="BH90" s="342"/>
      <c r="BI90" s="49"/>
      <c r="BJ90" s="49"/>
      <c r="BK90" s="49"/>
      <c r="BL90" s="49"/>
      <c r="BM90" s="49"/>
      <c r="BN90" s="47"/>
      <c r="BO90" s="49"/>
      <c r="BP90" s="49"/>
      <c r="BQ90" s="49"/>
      <c r="BR90" s="323"/>
      <c r="BS90" s="323"/>
      <c r="BT90" s="323"/>
      <c r="BU90" s="49"/>
      <c r="BV90" s="49"/>
      <c r="BW90" s="97"/>
      <c r="BX90" s="97"/>
      <c r="BY90" s="97"/>
      <c r="BZ90" s="97"/>
      <c r="CA90" s="49"/>
      <c r="CB90" s="49"/>
      <c r="CC90" s="49"/>
      <c r="CD90" s="49"/>
      <c r="CE90" s="49"/>
      <c r="CF90" s="49"/>
      <c r="CG90" s="49"/>
      <c r="CH90" s="49"/>
      <c r="CI90" s="97"/>
      <c r="CJ90" s="97"/>
      <c r="CK90" s="97"/>
      <c r="CL90" s="97"/>
      <c r="CM90" s="335"/>
      <c r="CN90" s="337"/>
      <c r="CO90" s="315" t="str">
        <f>IF(Формулы!R90&gt;V90,"22-?,Дата 14 - Прибыл из УФСИН; ","")&amp;IF(Формулы!Q90&gt;Y90,"25-?,Дата 13 - Выбыл в УФСИН;","")&amp;IF(YEAR(ДАННЫЕ!$F$1)=YEAR(ДАННЫЕ!B90),IF(AT90&gt;0,"","40-?, вявлен в текущем году! "),"")&amp;IF(YEAR($F$1)=YEAR(W90),IF(X90+Y90&gt;0,"","23-стоит, 24,25 - куда выбыл? "),"")&amp;IF(X90+Y90&gt;0,IF(YEAR($F$1)=YEAR(W90),"","24+25&gt;0? 23 - когда выбыл? "),"")&amp;IF(BA90&lt;BB90,"47&gt;=48; ","")&amp;IF(BA90&lt;BC90,"47&gt;=49; ","")&amp;IF(BA90&lt;BD90,"47&gt;=50; ","")&amp;IF(BE90&gt;0,IF(BF90&gt;0,IF(AU90&gt;AV90,"","41 и 42 - ? (51 и 52 &gt; 0);"),"51 &gt; 0 52 - ?;"),"")&amp;IF(AU90&gt;0,IF(AV90&gt;AU90,"41&gt;42;","")&amp;IF(BE90&gt;0,"","41&gt;0 51-?;"),"")&amp;IF(BF90&gt;0,IF(BE90&gt;0,"","52&gt;0 51-?;"),"")&amp;IF(AW90&gt;=AX90,"","43&gt;44;")&amp;IF(CA90&gt;0,IF(AW90&gt;0,"","71 &gt; 0 43-?;"),"")</f>
        <v/>
      </c>
    </row>
    <row r="91" spans="1:93" s="250" customFormat="1" ht="15" customHeight="1" x14ac:dyDescent="0.2">
      <c r="A91" s="45"/>
      <c r="B91" s="46"/>
      <c r="C91" s="121"/>
      <c r="D91" s="121"/>
      <c r="E91" s="336"/>
      <c r="F91" s="122"/>
      <c r="G91" s="46"/>
      <c r="H91" s="45"/>
      <c r="I91" s="45"/>
      <c r="J91" s="45"/>
      <c r="K91" s="45"/>
      <c r="L91" s="45"/>
      <c r="M91" s="46"/>
      <c r="N91" s="46"/>
      <c r="O91" s="48"/>
      <c r="P91" s="48"/>
      <c r="Q91" s="46"/>
      <c r="R91" s="48"/>
      <c r="S91" s="48"/>
      <c r="T91" s="48"/>
      <c r="U91" s="48"/>
      <c r="V91" s="48"/>
      <c r="W91" s="46"/>
      <c r="X91" s="48"/>
      <c r="Y91" s="48"/>
      <c r="Z91" s="157"/>
      <c r="AA91" s="47"/>
      <c r="AB91" s="97"/>
      <c r="AC91" s="49"/>
      <c r="AD91" s="49"/>
      <c r="AE91" s="49"/>
      <c r="AF91" s="49"/>
      <c r="AG91" s="49"/>
      <c r="AH91" s="47"/>
      <c r="AI91" s="47"/>
      <c r="AJ91" s="47"/>
      <c r="AK91" s="190"/>
      <c r="AL91" s="190"/>
      <c r="AM91" s="190"/>
      <c r="AN91" s="190"/>
      <c r="AO91" s="190"/>
      <c r="AP91" s="151"/>
      <c r="AQ91" s="322"/>
      <c r="AR91" s="322"/>
      <c r="AS91" s="322"/>
      <c r="AT91" s="47"/>
      <c r="AU91" s="47"/>
      <c r="AV91" s="47"/>
      <c r="AW91" s="47"/>
      <c r="AX91" s="322"/>
      <c r="AY91" s="98"/>
      <c r="AZ91" s="98"/>
      <c r="BA91" s="47"/>
      <c r="BB91" s="47"/>
      <c r="BC91" s="47"/>
      <c r="BD91" s="47"/>
      <c r="BE91" s="97"/>
      <c r="BF91" s="49"/>
      <c r="BG91" s="239"/>
      <c r="BH91" s="342"/>
      <c r="BI91" s="49"/>
      <c r="BJ91" s="49"/>
      <c r="BK91" s="49"/>
      <c r="BL91" s="49"/>
      <c r="BM91" s="49"/>
      <c r="BN91" s="47"/>
      <c r="BO91" s="49"/>
      <c r="BP91" s="49"/>
      <c r="BQ91" s="49"/>
      <c r="BR91" s="323"/>
      <c r="BS91" s="323"/>
      <c r="BT91" s="323"/>
      <c r="BU91" s="49"/>
      <c r="BV91" s="49"/>
      <c r="BW91" s="97"/>
      <c r="BX91" s="97"/>
      <c r="BY91" s="97"/>
      <c r="BZ91" s="97"/>
      <c r="CA91" s="49"/>
      <c r="CB91" s="49"/>
      <c r="CC91" s="49"/>
      <c r="CD91" s="49"/>
      <c r="CE91" s="49"/>
      <c r="CF91" s="49"/>
      <c r="CG91" s="49"/>
      <c r="CH91" s="49"/>
      <c r="CI91" s="97"/>
      <c r="CJ91" s="97"/>
      <c r="CK91" s="97"/>
      <c r="CL91" s="97"/>
      <c r="CM91" s="335"/>
      <c r="CN91" s="337"/>
      <c r="CO91" s="315" t="str">
        <f>IF(Формулы!R91&gt;V91,"22-?,Дата 14 - Прибыл из УФСИН; ","")&amp;IF(Формулы!Q91&gt;Y91,"25-?,Дата 13 - Выбыл в УФСИН;","")&amp;IF(YEAR(ДАННЫЕ!$F$1)=YEAR(ДАННЫЕ!B91),IF(AT91&gt;0,"","40-?, вявлен в текущем году! "),"")&amp;IF(YEAR($F$1)=YEAR(W91),IF(X91+Y91&gt;0,"","23-стоит, 24,25 - куда выбыл? "),"")&amp;IF(X91+Y91&gt;0,IF(YEAR($F$1)=YEAR(W91),"","24+25&gt;0? 23 - когда выбыл? "),"")&amp;IF(BA91&lt;BB91,"47&gt;=48; ","")&amp;IF(BA91&lt;BC91,"47&gt;=49; ","")&amp;IF(BA91&lt;BD91,"47&gt;=50; ","")&amp;IF(BE91&gt;0,IF(BF91&gt;0,IF(AU91&gt;AV91,"","41 и 42 - ? (51 и 52 &gt; 0);"),"51 &gt; 0 52 - ?;"),"")&amp;IF(AU91&gt;0,IF(AV91&gt;AU91,"41&gt;42;","")&amp;IF(BE91&gt;0,"","41&gt;0 51-?;"),"")&amp;IF(BF91&gt;0,IF(BE91&gt;0,"","52&gt;0 51-?;"),"")&amp;IF(AW91&gt;=AX91,"","43&gt;44;")&amp;IF(CA91&gt;0,IF(AW91&gt;0,"","71 &gt; 0 43-?;"),"")</f>
        <v/>
      </c>
    </row>
    <row r="92" spans="1:93" s="250" customFormat="1" ht="15" customHeight="1" x14ac:dyDescent="0.2">
      <c r="A92" s="45"/>
      <c r="B92" s="46"/>
      <c r="C92" s="121"/>
      <c r="D92" s="121"/>
      <c r="E92" s="336"/>
      <c r="F92" s="122"/>
      <c r="G92" s="46"/>
      <c r="H92" s="45"/>
      <c r="I92" s="45"/>
      <c r="J92" s="45"/>
      <c r="K92" s="45"/>
      <c r="L92" s="45"/>
      <c r="M92" s="46"/>
      <c r="N92" s="46"/>
      <c r="O92" s="48"/>
      <c r="P92" s="48"/>
      <c r="Q92" s="46"/>
      <c r="R92" s="48"/>
      <c r="S92" s="48"/>
      <c r="T92" s="48"/>
      <c r="U92" s="48"/>
      <c r="V92" s="48"/>
      <c r="W92" s="46"/>
      <c r="X92" s="48"/>
      <c r="Y92" s="48"/>
      <c r="Z92" s="157"/>
      <c r="AA92" s="47"/>
      <c r="AB92" s="97"/>
      <c r="AC92" s="49"/>
      <c r="AD92" s="49"/>
      <c r="AE92" s="49"/>
      <c r="AF92" s="49"/>
      <c r="AG92" s="49"/>
      <c r="AH92" s="47"/>
      <c r="AI92" s="47"/>
      <c r="AJ92" s="47"/>
      <c r="AK92" s="190"/>
      <c r="AL92" s="190"/>
      <c r="AM92" s="190"/>
      <c r="AN92" s="190"/>
      <c r="AO92" s="190"/>
      <c r="AP92" s="151"/>
      <c r="AQ92" s="322"/>
      <c r="AR92" s="322"/>
      <c r="AS92" s="322"/>
      <c r="AT92" s="47"/>
      <c r="AU92" s="47"/>
      <c r="AV92" s="47"/>
      <c r="AW92" s="47"/>
      <c r="AX92" s="322"/>
      <c r="AY92" s="98"/>
      <c r="AZ92" s="98"/>
      <c r="BA92" s="47"/>
      <c r="BB92" s="47"/>
      <c r="BC92" s="47"/>
      <c r="BD92" s="47"/>
      <c r="BE92" s="97"/>
      <c r="BF92" s="49"/>
      <c r="BG92" s="239"/>
      <c r="BH92" s="342"/>
      <c r="BI92" s="49"/>
      <c r="BJ92" s="49"/>
      <c r="BK92" s="49"/>
      <c r="BL92" s="49"/>
      <c r="BM92" s="49"/>
      <c r="BN92" s="47"/>
      <c r="BO92" s="49"/>
      <c r="BP92" s="49"/>
      <c r="BQ92" s="49"/>
      <c r="BR92" s="323"/>
      <c r="BS92" s="323"/>
      <c r="BT92" s="323"/>
      <c r="BU92" s="49"/>
      <c r="BV92" s="49"/>
      <c r="BW92" s="97"/>
      <c r="BX92" s="97"/>
      <c r="BY92" s="97"/>
      <c r="BZ92" s="97"/>
      <c r="CA92" s="49"/>
      <c r="CB92" s="49"/>
      <c r="CC92" s="49"/>
      <c r="CD92" s="49"/>
      <c r="CE92" s="49"/>
      <c r="CF92" s="49"/>
      <c r="CG92" s="49"/>
      <c r="CH92" s="49"/>
      <c r="CI92" s="97"/>
      <c r="CJ92" s="97"/>
      <c r="CK92" s="97"/>
      <c r="CL92" s="97"/>
      <c r="CM92" s="335"/>
      <c r="CN92" s="337"/>
      <c r="CO92" s="315" t="str">
        <f>IF(Формулы!R92&gt;V92,"22-?,Дата 14 - Прибыл из УФСИН; ","")&amp;IF(Формулы!Q92&gt;Y92,"25-?,Дата 13 - Выбыл в УФСИН;","")&amp;IF(YEAR(ДАННЫЕ!$F$1)=YEAR(ДАННЫЕ!B92),IF(AT92&gt;0,"","40-?, вявлен в текущем году! "),"")&amp;IF(YEAR($F$1)=YEAR(W92),IF(X92+Y92&gt;0,"","23-стоит, 24,25 - куда выбыл? "),"")&amp;IF(X92+Y92&gt;0,IF(YEAR($F$1)=YEAR(W92),"","24+25&gt;0? 23 - когда выбыл? "),"")&amp;IF(BA92&lt;BB92,"47&gt;=48; ","")&amp;IF(BA92&lt;BC92,"47&gt;=49; ","")&amp;IF(BA92&lt;BD92,"47&gt;=50; ","")&amp;IF(BE92&gt;0,IF(BF92&gt;0,IF(AU92&gt;AV92,"","41 и 42 - ? (51 и 52 &gt; 0);"),"51 &gt; 0 52 - ?;"),"")&amp;IF(AU92&gt;0,IF(AV92&gt;AU92,"41&gt;42;","")&amp;IF(BE92&gt;0,"","41&gt;0 51-?;"),"")&amp;IF(BF92&gt;0,IF(BE92&gt;0,"","52&gt;0 51-?;"),"")&amp;IF(AW92&gt;=AX92,"","43&gt;44;")&amp;IF(CA92&gt;0,IF(AW92&gt;0,"","71 &gt; 0 43-?;"),"")</f>
        <v/>
      </c>
    </row>
    <row r="93" spans="1:93" s="250" customFormat="1" ht="15" customHeight="1" x14ac:dyDescent="0.2">
      <c r="A93" s="45"/>
      <c r="B93" s="46"/>
      <c r="C93" s="121"/>
      <c r="D93" s="121"/>
      <c r="E93" s="336"/>
      <c r="F93" s="122"/>
      <c r="G93" s="46"/>
      <c r="H93" s="45"/>
      <c r="I93" s="45"/>
      <c r="J93" s="45"/>
      <c r="K93" s="45"/>
      <c r="L93" s="45"/>
      <c r="M93" s="46"/>
      <c r="N93" s="46"/>
      <c r="O93" s="48"/>
      <c r="P93" s="48"/>
      <c r="Q93" s="46"/>
      <c r="R93" s="48"/>
      <c r="S93" s="48"/>
      <c r="T93" s="48"/>
      <c r="U93" s="48"/>
      <c r="V93" s="48"/>
      <c r="W93" s="46"/>
      <c r="X93" s="48"/>
      <c r="Y93" s="48"/>
      <c r="Z93" s="157"/>
      <c r="AA93" s="47"/>
      <c r="AB93" s="97"/>
      <c r="AC93" s="49"/>
      <c r="AD93" s="49"/>
      <c r="AE93" s="49"/>
      <c r="AF93" s="49"/>
      <c r="AG93" s="49"/>
      <c r="AH93" s="47"/>
      <c r="AI93" s="47"/>
      <c r="AJ93" s="47"/>
      <c r="AK93" s="190"/>
      <c r="AL93" s="190"/>
      <c r="AM93" s="190"/>
      <c r="AN93" s="190"/>
      <c r="AO93" s="190"/>
      <c r="AP93" s="151"/>
      <c r="AQ93" s="322"/>
      <c r="AR93" s="322"/>
      <c r="AS93" s="322"/>
      <c r="AT93" s="47"/>
      <c r="AU93" s="47"/>
      <c r="AV93" s="47"/>
      <c r="AW93" s="47"/>
      <c r="AX93" s="322"/>
      <c r="AY93" s="98"/>
      <c r="AZ93" s="98"/>
      <c r="BA93" s="47"/>
      <c r="BB93" s="47"/>
      <c r="BC93" s="47"/>
      <c r="BD93" s="47"/>
      <c r="BE93" s="97"/>
      <c r="BF93" s="49"/>
      <c r="BG93" s="239"/>
      <c r="BH93" s="342"/>
      <c r="BI93" s="49"/>
      <c r="BJ93" s="49"/>
      <c r="BK93" s="49"/>
      <c r="BL93" s="49"/>
      <c r="BM93" s="49"/>
      <c r="BN93" s="47"/>
      <c r="BO93" s="49"/>
      <c r="BP93" s="49"/>
      <c r="BQ93" s="49"/>
      <c r="BR93" s="323"/>
      <c r="BS93" s="323"/>
      <c r="BT93" s="323"/>
      <c r="BU93" s="49"/>
      <c r="BV93" s="49"/>
      <c r="BW93" s="97"/>
      <c r="BX93" s="97"/>
      <c r="BY93" s="97"/>
      <c r="BZ93" s="97"/>
      <c r="CA93" s="49"/>
      <c r="CB93" s="49"/>
      <c r="CC93" s="49"/>
      <c r="CD93" s="49"/>
      <c r="CE93" s="49"/>
      <c r="CF93" s="49"/>
      <c r="CG93" s="49"/>
      <c r="CH93" s="49"/>
      <c r="CI93" s="97"/>
      <c r="CJ93" s="97"/>
      <c r="CK93" s="97"/>
      <c r="CL93" s="97"/>
      <c r="CM93" s="335"/>
      <c r="CN93" s="337"/>
      <c r="CO93" s="315" t="str">
        <f>IF(Формулы!R93&gt;V93,"22-?,Дата 14 - Прибыл из УФСИН; ","")&amp;IF(Формулы!Q93&gt;Y93,"25-?,Дата 13 - Выбыл в УФСИН;","")&amp;IF(YEAR(ДАННЫЕ!$F$1)=YEAR(ДАННЫЕ!B93),IF(AT93&gt;0,"","40-?, вявлен в текущем году! "),"")&amp;IF(YEAR($F$1)=YEAR(W93),IF(X93+Y93&gt;0,"","23-стоит, 24,25 - куда выбыл? "),"")&amp;IF(X93+Y93&gt;0,IF(YEAR($F$1)=YEAR(W93),"","24+25&gt;0? 23 - когда выбыл? "),"")&amp;IF(BA93&lt;BB93,"47&gt;=48; ","")&amp;IF(BA93&lt;BC93,"47&gt;=49; ","")&amp;IF(BA93&lt;BD93,"47&gt;=50; ","")&amp;IF(BE93&gt;0,IF(BF93&gt;0,IF(AU93&gt;AV93,"","41 и 42 - ? (51 и 52 &gt; 0);"),"51 &gt; 0 52 - ?;"),"")&amp;IF(AU93&gt;0,IF(AV93&gt;AU93,"41&gt;42;","")&amp;IF(BE93&gt;0,"","41&gt;0 51-?;"),"")&amp;IF(BF93&gt;0,IF(BE93&gt;0,"","52&gt;0 51-?;"),"")&amp;IF(AW93&gt;=AX93,"","43&gt;44;")&amp;IF(CA93&gt;0,IF(AW93&gt;0,"","71 &gt; 0 43-?;"),"")</f>
        <v/>
      </c>
    </row>
    <row r="94" spans="1:93" s="250" customFormat="1" ht="15" customHeight="1" x14ac:dyDescent="0.2">
      <c r="A94" s="45"/>
      <c r="B94" s="46"/>
      <c r="C94" s="121"/>
      <c r="D94" s="121"/>
      <c r="E94" s="336"/>
      <c r="F94" s="122"/>
      <c r="G94" s="46"/>
      <c r="H94" s="45"/>
      <c r="I94" s="45"/>
      <c r="J94" s="45"/>
      <c r="K94" s="45"/>
      <c r="L94" s="45"/>
      <c r="M94" s="46"/>
      <c r="N94" s="46"/>
      <c r="O94" s="48"/>
      <c r="P94" s="48"/>
      <c r="Q94" s="46"/>
      <c r="R94" s="48"/>
      <c r="S94" s="48"/>
      <c r="T94" s="48"/>
      <c r="U94" s="48"/>
      <c r="V94" s="48"/>
      <c r="W94" s="46"/>
      <c r="X94" s="48"/>
      <c r="Y94" s="48"/>
      <c r="Z94" s="157"/>
      <c r="AA94" s="47"/>
      <c r="AB94" s="97"/>
      <c r="AC94" s="49"/>
      <c r="AD94" s="49"/>
      <c r="AE94" s="49"/>
      <c r="AF94" s="49"/>
      <c r="AG94" s="49"/>
      <c r="AH94" s="47"/>
      <c r="AI94" s="47"/>
      <c r="AJ94" s="47"/>
      <c r="AK94" s="190"/>
      <c r="AL94" s="190"/>
      <c r="AM94" s="190"/>
      <c r="AN94" s="190"/>
      <c r="AO94" s="190"/>
      <c r="AP94" s="151"/>
      <c r="AQ94" s="322"/>
      <c r="AR94" s="322"/>
      <c r="AS94" s="322"/>
      <c r="AT94" s="47"/>
      <c r="AU94" s="47"/>
      <c r="AV94" s="47"/>
      <c r="AW94" s="47"/>
      <c r="AX94" s="322"/>
      <c r="AY94" s="98"/>
      <c r="AZ94" s="98"/>
      <c r="BA94" s="47"/>
      <c r="BB94" s="47"/>
      <c r="BC94" s="47"/>
      <c r="BD94" s="47"/>
      <c r="BE94" s="97"/>
      <c r="BF94" s="49"/>
      <c r="BG94" s="239"/>
      <c r="BH94" s="342"/>
      <c r="BI94" s="49"/>
      <c r="BJ94" s="49"/>
      <c r="BK94" s="49"/>
      <c r="BL94" s="49"/>
      <c r="BM94" s="49"/>
      <c r="BN94" s="47"/>
      <c r="BO94" s="49"/>
      <c r="BP94" s="49"/>
      <c r="BQ94" s="49"/>
      <c r="BR94" s="323"/>
      <c r="BS94" s="323"/>
      <c r="BT94" s="323"/>
      <c r="BU94" s="49"/>
      <c r="BV94" s="49"/>
      <c r="BW94" s="97"/>
      <c r="BX94" s="97"/>
      <c r="BY94" s="97"/>
      <c r="BZ94" s="97"/>
      <c r="CA94" s="49"/>
      <c r="CB94" s="49"/>
      <c r="CC94" s="49"/>
      <c r="CD94" s="49"/>
      <c r="CE94" s="49"/>
      <c r="CF94" s="49"/>
      <c r="CG94" s="49"/>
      <c r="CH94" s="49"/>
      <c r="CI94" s="97"/>
      <c r="CJ94" s="97"/>
      <c r="CK94" s="97"/>
      <c r="CL94" s="97"/>
      <c r="CM94" s="335"/>
      <c r="CN94" s="337"/>
      <c r="CO94" s="315" t="str">
        <f>IF(Формулы!R94&gt;V94,"22-?,Дата 14 - Прибыл из УФСИН; ","")&amp;IF(Формулы!Q94&gt;Y94,"25-?,Дата 13 - Выбыл в УФСИН;","")&amp;IF(YEAR(ДАННЫЕ!$F$1)=YEAR(ДАННЫЕ!B94),IF(AT94&gt;0,"","40-?, вявлен в текущем году! "),"")&amp;IF(YEAR($F$1)=YEAR(W94),IF(X94+Y94&gt;0,"","23-стоит, 24,25 - куда выбыл? "),"")&amp;IF(X94+Y94&gt;0,IF(YEAR($F$1)=YEAR(W94),"","24+25&gt;0? 23 - когда выбыл? "),"")&amp;IF(BA94&lt;BB94,"47&gt;=48; ","")&amp;IF(BA94&lt;BC94,"47&gt;=49; ","")&amp;IF(BA94&lt;BD94,"47&gt;=50; ","")&amp;IF(BE94&gt;0,IF(BF94&gt;0,IF(AU94&gt;AV94,"","41 и 42 - ? (51 и 52 &gt; 0);"),"51 &gt; 0 52 - ?;"),"")&amp;IF(AU94&gt;0,IF(AV94&gt;AU94,"41&gt;42;","")&amp;IF(BE94&gt;0,"","41&gt;0 51-?;"),"")&amp;IF(BF94&gt;0,IF(BE94&gt;0,"","52&gt;0 51-?;"),"")&amp;IF(AW94&gt;=AX94,"","43&gt;44;")&amp;IF(CA94&gt;0,IF(AW94&gt;0,"","71 &gt; 0 43-?;"),"")</f>
        <v/>
      </c>
    </row>
    <row r="95" spans="1:93" s="250" customFormat="1" ht="15" customHeight="1" x14ac:dyDescent="0.2">
      <c r="A95" s="45"/>
      <c r="B95" s="46"/>
      <c r="C95" s="121"/>
      <c r="D95" s="121"/>
      <c r="E95" s="336"/>
      <c r="F95" s="122"/>
      <c r="G95" s="46"/>
      <c r="H95" s="45"/>
      <c r="I95" s="45"/>
      <c r="J95" s="45"/>
      <c r="K95" s="45"/>
      <c r="L95" s="45"/>
      <c r="M95" s="46"/>
      <c r="N95" s="46"/>
      <c r="O95" s="48"/>
      <c r="P95" s="48"/>
      <c r="Q95" s="46"/>
      <c r="R95" s="48"/>
      <c r="S95" s="48"/>
      <c r="T95" s="48"/>
      <c r="U95" s="48"/>
      <c r="V95" s="48"/>
      <c r="W95" s="46"/>
      <c r="X95" s="48"/>
      <c r="Y95" s="48"/>
      <c r="Z95" s="157"/>
      <c r="AA95" s="47"/>
      <c r="AB95" s="97"/>
      <c r="AC95" s="49"/>
      <c r="AD95" s="49"/>
      <c r="AE95" s="49"/>
      <c r="AF95" s="49"/>
      <c r="AG95" s="49"/>
      <c r="AH95" s="47"/>
      <c r="AI95" s="47"/>
      <c r="AJ95" s="47"/>
      <c r="AK95" s="190"/>
      <c r="AL95" s="190"/>
      <c r="AM95" s="190"/>
      <c r="AN95" s="190"/>
      <c r="AO95" s="190"/>
      <c r="AP95" s="151"/>
      <c r="AQ95" s="322"/>
      <c r="AR95" s="322"/>
      <c r="AS95" s="322"/>
      <c r="AT95" s="47"/>
      <c r="AU95" s="47"/>
      <c r="AV95" s="47"/>
      <c r="AW95" s="47"/>
      <c r="AX95" s="322"/>
      <c r="AY95" s="98"/>
      <c r="AZ95" s="98"/>
      <c r="BA95" s="47"/>
      <c r="BB95" s="47"/>
      <c r="BC95" s="47"/>
      <c r="BD95" s="47"/>
      <c r="BE95" s="97"/>
      <c r="BF95" s="49"/>
      <c r="BG95" s="239"/>
      <c r="BH95" s="342"/>
      <c r="BI95" s="49"/>
      <c r="BJ95" s="49"/>
      <c r="BK95" s="49"/>
      <c r="BL95" s="49"/>
      <c r="BM95" s="49"/>
      <c r="BN95" s="47"/>
      <c r="BO95" s="49"/>
      <c r="BP95" s="49"/>
      <c r="BQ95" s="49"/>
      <c r="BR95" s="323"/>
      <c r="BS95" s="323"/>
      <c r="BT95" s="323"/>
      <c r="BU95" s="49"/>
      <c r="BV95" s="49"/>
      <c r="BW95" s="97"/>
      <c r="BX95" s="97"/>
      <c r="BY95" s="97"/>
      <c r="BZ95" s="97"/>
      <c r="CA95" s="49"/>
      <c r="CB95" s="49"/>
      <c r="CC95" s="49"/>
      <c r="CD95" s="49"/>
      <c r="CE95" s="49"/>
      <c r="CF95" s="49"/>
      <c r="CG95" s="49"/>
      <c r="CH95" s="49"/>
      <c r="CI95" s="97"/>
      <c r="CJ95" s="97"/>
      <c r="CK95" s="97"/>
      <c r="CL95" s="97"/>
      <c r="CM95" s="335"/>
      <c r="CN95" s="337"/>
      <c r="CO95" s="315" t="str">
        <f>IF(Формулы!R95&gt;V95,"22-?,Дата 14 - Прибыл из УФСИН; ","")&amp;IF(Формулы!Q95&gt;Y95,"25-?,Дата 13 - Выбыл в УФСИН;","")&amp;IF(YEAR(ДАННЫЕ!$F$1)=YEAR(ДАННЫЕ!B95),IF(AT95&gt;0,"","40-?, вявлен в текущем году! "),"")&amp;IF(YEAR($F$1)=YEAR(W95),IF(X95+Y95&gt;0,"","23-стоит, 24,25 - куда выбыл? "),"")&amp;IF(X95+Y95&gt;0,IF(YEAR($F$1)=YEAR(W95),"","24+25&gt;0? 23 - когда выбыл? "),"")&amp;IF(BA95&lt;BB95,"47&gt;=48; ","")&amp;IF(BA95&lt;BC95,"47&gt;=49; ","")&amp;IF(BA95&lt;BD95,"47&gt;=50; ","")&amp;IF(BE95&gt;0,IF(BF95&gt;0,IF(AU95&gt;AV95,"","41 и 42 - ? (51 и 52 &gt; 0);"),"51 &gt; 0 52 - ?;"),"")&amp;IF(AU95&gt;0,IF(AV95&gt;AU95,"41&gt;42;","")&amp;IF(BE95&gt;0,"","41&gt;0 51-?;"),"")&amp;IF(BF95&gt;0,IF(BE95&gt;0,"","52&gt;0 51-?;"),"")&amp;IF(AW95&gt;=AX95,"","43&gt;44;")&amp;IF(CA95&gt;0,IF(AW95&gt;0,"","71 &gt; 0 43-?;"),"")</f>
        <v/>
      </c>
    </row>
    <row r="96" spans="1:93" s="250" customFormat="1" ht="15" customHeight="1" x14ac:dyDescent="0.2">
      <c r="A96" s="45"/>
      <c r="B96" s="46"/>
      <c r="C96" s="121"/>
      <c r="D96" s="121"/>
      <c r="E96" s="336"/>
      <c r="F96" s="122"/>
      <c r="G96" s="46"/>
      <c r="H96" s="45"/>
      <c r="I96" s="45"/>
      <c r="J96" s="45"/>
      <c r="K96" s="45"/>
      <c r="L96" s="45"/>
      <c r="M96" s="46"/>
      <c r="N96" s="46"/>
      <c r="O96" s="48"/>
      <c r="P96" s="48"/>
      <c r="Q96" s="46"/>
      <c r="R96" s="48"/>
      <c r="S96" s="48"/>
      <c r="T96" s="48"/>
      <c r="U96" s="48"/>
      <c r="V96" s="48"/>
      <c r="W96" s="46"/>
      <c r="X96" s="48"/>
      <c r="Y96" s="48"/>
      <c r="Z96" s="157"/>
      <c r="AA96" s="47"/>
      <c r="AB96" s="97"/>
      <c r="AC96" s="49"/>
      <c r="AD96" s="49"/>
      <c r="AE96" s="49"/>
      <c r="AF96" s="49"/>
      <c r="AG96" s="49"/>
      <c r="AH96" s="47"/>
      <c r="AI96" s="47"/>
      <c r="AJ96" s="47"/>
      <c r="AK96" s="190"/>
      <c r="AL96" s="190"/>
      <c r="AM96" s="190"/>
      <c r="AN96" s="190"/>
      <c r="AO96" s="190"/>
      <c r="AP96" s="151"/>
      <c r="AQ96" s="322"/>
      <c r="AR96" s="322"/>
      <c r="AS96" s="322"/>
      <c r="AT96" s="47"/>
      <c r="AU96" s="47"/>
      <c r="AV96" s="47"/>
      <c r="AW96" s="47"/>
      <c r="AX96" s="322"/>
      <c r="AY96" s="98"/>
      <c r="AZ96" s="98"/>
      <c r="BA96" s="47"/>
      <c r="BB96" s="47"/>
      <c r="BC96" s="47"/>
      <c r="BD96" s="47"/>
      <c r="BE96" s="97"/>
      <c r="BF96" s="49"/>
      <c r="BG96" s="239"/>
      <c r="BH96" s="342"/>
      <c r="BI96" s="49"/>
      <c r="BJ96" s="49"/>
      <c r="BK96" s="49"/>
      <c r="BL96" s="49"/>
      <c r="BM96" s="49"/>
      <c r="BN96" s="47"/>
      <c r="BO96" s="49"/>
      <c r="BP96" s="49"/>
      <c r="BQ96" s="49"/>
      <c r="BR96" s="323"/>
      <c r="BS96" s="323"/>
      <c r="BT96" s="323"/>
      <c r="BU96" s="49"/>
      <c r="BV96" s="49"/>
      <c r="BW96" s="97"/>
      <c r="BX96" s="97"/>
      <c r="BY96" s="97"/>
      <c r="BZ96" s="97"/>
      <c r="CA96" s="49"/>
      <c r="CB96" s="49"/>
      <c r="CC96" s="49"/>
      <c r="CD96" s="49"/>
      <c r="CE96" s="49"/>
      <c r="CF96" s="49"/>
      <c r="CG96" s="49"/>
      <c r="CH96" s="49"/>
      <c r="CI96" s="97"/>
      <c r="CJ96" s="97"/>
      <c r="CK96" s="97"/>
      <c r="CL96" s="97"/>
      <c r="CM96" s="335"/>
      <c r="CN96" s="337"/>
      <c r="CO96" s="315" t="str">
        <f>IF(Формулы!R96&gt;V96,"22-?,Дата 14 - Прибыл из УФСИН; ","")&amp;IF(Формулы!Q96&gt;Y96,"25-?,Дата 13 - Выбыл в УФСИН;","")&amp;IF(YEAR(ДАННЫЕ!$F$1)=YEAR(ДАННЫЕ!B96),IF(AT96&gt;0,"","40-?, вявлен в текущем году! "),"")&amp;IF(YEAR($F$1)=YEAR(W96),IF(X96+Y96&gt;0,"","23-стоит, 24,25 - куда выбыл? "),"")&amp;IF(X96+Y96&gt;0,IF(YEAR($F$1)=YEAR(W96),"","24+25&gt;0? 23 - когда выбыл? "),"")&amp;IF(BA96&lt;BB96,"47&gt;=48; ","")&amp;IF(BA96&lt;BC96,"47&gt;=49; ","")&amp;IF(BA96&lt;BD96,"47&gt;=50; ","")&amp;IF(BE96&gt;0,IF(BF96&gt;0,IF(AU96&gt;AV96,"","41 и 42 - ? (51 и 52 &gt; 0);"),"51 &gt; 0 52 - ?;"),"")&amp;IF(AU96&gt;0,IF(AV96&gt;AU96,"41&gt;42;","")&amp;IF(BE96&gt;0,"","41&gt;0 51-?;"),"")&amp;IF(BF96&gt;0,IF(BE96&gt;0,"","52&gt;0 51-?;"),"")&amp;IF(AW96&gt;=AX96,"","43&gt;44;")&amp;IF(CA96&gt;0,IF(AW96&gt;0,"","71 &gt; 0 43-?;"),"")</f>
        <v/>
      </c>
    </row>
    <row r="97" spans="1:93" s="250" customFormat="1" ht="15" customHeight="1" x14ac:dyDescent="0.2">
      <c r="A97" s="45"/>
      <c r="B97" s="46"/>
      <c r="C97" s="121"/>
      <c r="D97" s="121"/>
      <c r="E97" s="336"/>
      <c r="F97" s="122"/>
      <c r="G97" s="46"/>
      <c r="H97" s="45"/>
      <c r="I97" s="45"/>
      <c r="J97" s="45"/>
      <c r="K97" s="45"/>
      <c r="L97" s="45"/>
      <c r="M97" s="46"/>
      <c r="N97" s="46"/>
      <c r="O97" s="48"/>
      <c r="P97" s="48"/>
      <c r="Q97" s="46"/>
      <c r="R97" s="48"/>
      <c r="S97" s="48"/>
      <c r="T97" s="48"/>
      <c r="U97" s="48"/>
      <c r="V97" s="48"/>
      <c r="W97" s="46"/>
      <c r="X97" s="48"/>
      <c r="Y97" s="48"/>
      <c r="Z97" s="157"/>
      <c r="AA97" s="47"/>
      <c r="AB97" s="97"/>
      <c r="AC97" s="49"/>
      <c r="AD97" s="49"/>
      <c r="AE97" s="49"/>
      <c r="AF97" s="49"/>
      <c r="AG97" s="49"/>
      <c r="AH97" s="47"/>
      <c r="AI97" s="47"/>
      <c r="AJ97" s="47"/>
      <c r="AK97" s="190"/>
      <c r="AL97" s="190"/>
      <c r="AM97" s="190"/>
      <c r="AN97" s="190"/>
      <c r="AO97" s="190"/>
      <c r="AP97" s="151"/>
      <c r="AQ97" s="322"/>
      <c r="AR97" s="322"/>
      <c r="AS97" s="322"/>
      <c r="AT97" s="47"/>
      <c r="AU97" s="47"/>
      <c r="AV97" s="47"/>
      <c r="AW97" s="47"/>
      <c r="AX97" s="322"/>
      <c r="AY97" s="98"/>
      <c r="AZ97" s="98"/>
      <c r="BA97" s="47"/>
      <c r="BB97" s="47"/>
      <c r="BC97" s="47"/>
      <c r="BD97" s="47"/>
      <c r="BE97" s="97"/>
      <c r="BF97" s="49"/>
      <c r="BG97" s="239"/>
      <c r="BH97" s="342"/>
      <c r="BI97" s="49"/>
      <c r="BJ97" s="49"/>
      <c r="BK97" s="49"/>
      <c r="BL97" s="49"/>
      <c r="BM97" s="49"/>
      <c r="BN97" s="47"/>
      <c r="BO97" s="49"/>
      <c r="BP97" s="49"/>
      <c r="BQ97" s="49"/>
      <c r="BR97" s="323"/>
      <c r="BS97" s="323"/>
      <c r="BT97" s="323"/>
      <c r="BU97" s="49"/>
      <c r="BV97" s="49"/>
      <c r="BW97" s="97"/>
      <c r="BX97" s="97"/>
      <c r="BY97" s="97"/>
      <c r="BZ97" s="97"/>
      <c r="CA97" s="49"/>
      <c r="CB97" s="49"/>
      <c r="CC97" s="49"/>
      <c r="CD97" s="49"/>
      <c r="CE97" s="49"/>
      <c r="CF97" s="49"/>
      <c r="CG97" s="49"/>
      <c r="CH97" s="49"/>
      <c r="CI97" s="97"/>
      <c r="CJ97" s="97"/>
      <c r="CK97" s="97"/>
      <c r="CL97" s="97"/>
      <c r="CM97" s="335"/>
      <c r="CN97" s="337"/>
      <c r="CO97" s="315" t="str">
        <f>IF(Формулы!R97&gt;V97,"22-?,Дата 14 - Прибыл из УФСИН; ","")&amp;IF(Формулы!Q97&gt;Y97,"25-?,Дата 13 - Выбыл в УФСИН;","")&amp;IF(YEAR(ДАННЫЕ!$F$1)=YEAR(ДАННЫЕ!B97),IF(AT97&gt;0,"","40-?, вявлен в текущем году! "),"")&amp;IF(YEAR($F$1)=YEAR(W97),IF(X97+Y97&gt;0,"","23-стоит, 24,25 - куда выбыл? "),"")&amp;IF(X97+Y97&gt;0,IF(YEAR($F$1)=YEAR(W97),"","24+25&gt;0? 23 - когда выбыл? "),"")&amp;IF(BA97&lt;BB97,"47&gt;=48; ","")&amp;IF(BA97&lt;BC97,"47&gt;=49; ","")&amp;IF(BA97&lt;BD97,"47&gt;=50; ","")&amp;IF(BE97&gt;0,IF(BF97&gt;0,IF(AU97&gt;AV97,"","41 и 42 - ? (51 и 52 &gt; 0);"),"51 &gt; 0 52 - ?;"),"")&amp;IF(AU97&gt;0,IF(AV97&gt;AU97,"41&gt;42;","")&amp;IF(BE97&gt;0,"","41&gt;0 51-?;"),"")&amp;IF(BF97&gt;0,IF(BE97&gt;0,"","52&gt;0 51-?;"),"")&amp;IF(AW97&gt;=AX97,"","43&gt;44;")&amp;IF(CA97&gt;0,IF(AW97&gt;0,"","71 &gt; 0 43-?;"),"")</f>
        <v/>
      </c>
    </row>
    <row r="98" spans="1:93" s="250" customFormat="1" ht="15" customHeight="1" x14ac:dyDescent="0.2">
      <c r="A98" s="45"/>
      <c r="B98" s="46"/>
      <c r="C98" s="121"/>
      <c r="D98" s="121"/>
      <c r="E98" s="336"/>
      <c r="F98" s="122"/>
      <c r="G98" s="46"/>
      <c r="H98" s="45"/>
      <c r="I98" s="45"/>
      <c r="J98" s="45"/>
      <c r="K98" s="45"/>
      <c r="L98" s="45"/>
      <c r="M98" s="46"/>
      <c r="N98" s="46"/>
      <c r="O98" s="48"/>
      <c r="P98" s="48"/>
      <c r="Q98" s="46"/>
      <c r="R98" s="48"/>
      <c r="S98" s="48"/>
      <c r="T98" s="48"/>
      <c r="U98" s="48"/>
      <c r="V98" s="48"/>
      <c r="W98" s="46"/>
      <c r="X98" s="48"/>
      <c r="Y98" s="48"/>
      <c r="Z98" s="157"/>
      <c r="AA98" s="47"/>
      <c r="AB98" s="97"/>
      <c r="AC98" s="49"/>
      <c r="AD98" s="49"/>
      <c r="AE98" s="49"/>
      <c r="AF98" s="49"/>
      <c r="AG98" s="49"/>
      <c r="AH98" s="47"/>
      <c r="AI98" s="47"/>
      <c r="AJ98" s="47"/>
      <c r="AK98" s="190"/>
      <c r="AL98" s="190"/>
      <c r="AM98" s="190"/>
      <c r="AN98" s="190"/>
      <c r="AO98" s="190"/>
      <c r="AP98" s="151"/>
      <c r="AQ98" s="322"/>
      <c r="AR98" s="322"/>
      <c r="AS98" s="322"/>
      <c r="AT98" s="47"/>
      <c r="AU98" s="47"/>
      <c r="AV98" s="47"/>
      <c r="AW98" s="47"/>
      <c r="AX98" s="322"/>
      <c r="AY98" s="98"/>
      <c r="AZ98" s="98"/>
      <c r="BA98" s="47"/>
      <c r="BB98" s="47"/>
      <c r="BC98" s="47"/>
      <c r="BD98" s="47"/>
      <c r="BE98" s="97"/>
      <c r="BF98" s="49"/>
      <c r="BG98" s="239"/>
      <c r="BH98" s="342"/>
      <c r="BI98" s="49"/>
      <c r="BJ98" s="49"/>
      <c r="BK98" s="49"/>
      <c r="BL98" s="49"/>
      <c r="BM98" s="49"/>
      <c r="BN98" s="47"/>
      <c r="BO98" s="49"/>
      <c r="BP98" s="49"/>
      <c r="BQ98" s="49"/>
      <c r="BR98" s="323"/>
      <c r="BS98" s="323"/>
      <c r="BT98" s="323"/>
      <c r="BU98" s="49"/>
      <c r="BV98" s="49"/>
      <c r="BW98" s="97"/>
      <c r="BX98" s="97"/>
      <c r="BY98" s="97"/>
      <c r="BZ98" s="97"/>
      <c r="CA98" s="49"/>
      <c r="CB98" s="49"/>
      <c r="CC98" s="49"/>
      <c r="CD98" s="49"/>
      <c r="CE98" s="49"/>
      <c r="CF98" s="49"/>
      <c r="CG98" s="49"/>
      <c r="CH98" s="49"/>
      <c r="CI98" s="97"/>
      <c r="CJ98" s="97"/>
      <c r="CK98" s="97"/>
      <c r="CL98" s="97"/>
      <c r="CM98" s="335"/>
      <c r="CN98" s="337"/>
      <c r="CO98" s="315" t="str">
        <f>IF(Формулы!R98&gt;V98,"22-?,Дата 14 - Прибыл из УФСИН; ","")&amp;IF(Формулы!Q98&gt;Y98,"25-?,Дата 13 - Выбыл в УФСИН;","")&amp;IF(YEAR(ДАННЫЕ!$F$1)=YEAR(ДАННЫЕ!B98),IF(AT98&gt;0,"","40-?, вявлен в текущем году! "),"")&amp;IF(YEAR($F$1)=YEAR(W98),IF(X98+Y98&gt;0,"","23-стоит, 24,25 - куда выбыл? "),"")&amp;IF(X98+Y98&gt;0,IF(YEAR($F$1)=YEAR(W98),"","24+25&gt;0? 23 - когда выбыл? "),"")&amp;IF(BA98&lt;BB98,"47&gt;=48; ","")&amp;IF(BA98&lt;BC98,"47&gt;=49; ","")&amp;IF(BA98&lt;BD98,"47&gt;=50; ","")&amp;IF(BE98&gt;0,IF(BF98&gt;0,IF(AU98&gt;AV98,"","41 и 42 - ? (51 и 52 &gt; 0);"),"51 &gt; 0 52 - ?;"),"")&amp;IF(AU98&gt;0,IF(AV98&gt;AU98,"41&gt;42;","")&amp;IF(BE98&gt;0,"","41&gt;0 51-?;"),"")&amp;IF(BF98&gt;0,IF(BE98&gt;0,"","52&gt;0 51-?;"),"")&amp;IF(AW98&gt;=AX98,"","43&gt;44;")&amp;IF(CA98&gt;0,IF(AW98&gt;0,"","71 &gt; 0 43-?;"),"")</f>
        <v/>
      </c>
    </row>
    <row r="99" spans="1:93" s="250" customFormat="1" ht="15" customHeight="1" x14ac:dyDescent="0.2">
      <c r="A99" s="45"/>
      <c r="B99" s="46"/>
      <c r="C99" s="121"/>
      <c r="D99" s="121"/>
      <c r="E99" s="336"/>
      <c r="F99" s="122"/>
      <c r="G99" s="46"/>
      <c r="H99" s="45"/>
      <c r="I99" s="45"/>
      <c r="J99" s="45"/>
      <c r="K99" s="45"/>
      <c r="L99" s="45"/>
      <c r="M99" s="46"/>
      <c r="N99" s="46"/>
      <c r="O99" s="48"/>
      <c r="P99" s="48"/>
      <c r="Q99" s="46"/>
      <c r="R99" s="48"/>
      <c r="S99" s="48"/>
      <c r="T99" s="48"/>
      <c r="U99" s="48"/>
      <c r="V99" s="48"/>
      <c r="W99" s="46"/>
      <c r="X99" s="48"/>
      <c r="Y99" s="48"/>
      <c r="Z99" s="157"/>
      <c r="AA99" s="47"/>
      <c r="AB99" s="97"/>
      <c r="AC99" s="49"/>
      <c r="AD99" s="49"/>
      <c r="AE99" s="49"/>
      <c r="AF99" s="49"/>
      <c r="AG99" s="49"/>
      <c r="AH99" s="47"/>
      <c r="AI99" s="47"/>
      <c r="AJ99" s="47"/>
      <c r="AK99" s="190"/>
      <c r="AL99" s="190"/>
      <c r="AM99" s="190"/>
      <c r="AN99" s="190"/>
      <c r="AO99" s="190"/>
      <c r="AP99" s="151"/>
      <c r="AQ99" s="322"/>
      <c r="AR99" s="322"/>
      <c r="AS99" s="322"/>
      <c r="AT99" s="47"/>
      <c r="AU99" s="47"/>
      <c r="AV99" s="47"/>
      <c r="AW99" s="47"/>
      <c r="AX99" s="322"/>
      <c r="AY99" s="98"/>
      <c r="AZ99" s="98"/>
      <c r="BA99" s="47"/>
      <c r="BB99" s="47"/>
      <c r="BC99" s="47"/>
      <c r="BD99" s="47"/>
      <c r="BE99" s="97"/>
      <c r="BF99" s="49"/>
      <c r="BG99" s="239"/>
      <c r="BH99" s="342"/>
      <c r="BI99" s="49"/>
      <c r="BJ99" s="49"/>
      <c r="BK99" s="49"/>
      <c r="BL99" s="49"/>
      <c r="BM99" s="49"/>
      <c r="BN99" s="47"/>
      <c r="BO99" s="49"/>
      <c r="BP99" s="49"/>
      <c r="BQ99" s="49"/>
      <c r="BR99" s="323"/>
      <c r="BS99" s="323"/>
      <c r="BT99" s="323"/>
      <c r="BU99" s="49"/>
      <c r="BV99" s="49"/>
      <c r="BW99" s="97"/>
      <c r="BX99" s="97"/>
      <c r="BY99" s="97"/>
      <c r="BZ99" s="97"/>
      <c r="CA99" s="49"/>
      <c r="CB99" s="49"/>
      <c r="CC99" s="49"/>
      <c r="CD99" s="49"/>
      <c r="CE99" s="49"/>
      <c r="CF99" s="49"/>
      <c r="CG99" s="49"/>
      <c r="CH99" s="49"/>
      <c r="CI99" s="97"/>
      <c r="CJ99" s="97"/>
      <c r="CK99" s="97"/>
      <c r="CL99" s="97"/>
      <c r="CM99" s="335"/>
      <c r="CN99" s="337"/>
      <c r="CO99" s="315" t="str">
        <f>IF(Формулы!R99&gt;V99,"22-?,Дата 14 - Прибыл из УФСИН; ","")&amp;IF(Формулы!Q99&gt;Y99,"25-?,Дата 13 - Выбыл в УФСИН;","")&amp;IF(YEAR(ДАННЫЕ!$F$1)=YEAR(ДАННЫЕ!B99),IF(AT99&gt;0,"","40-?, вявлен в текущем году! "),"")&amp;IF(YEAR($F$1)=YEAR(W99),IF(X99+Y99&gt;0,"","23-стоит, 24,25 - куда выбыл? "),"")&amp;IF(X99+Y99&gt;0,IF(YEAR($F$1)=YEAR(W99),"","24+25&gt;0? 23 - когда выбыл? "),"")&amp;IF(BA99&lt;BB99,"47&gt;=48; ","")&amp;IF(BA99&lt;BC99,"47&gt;=49; ","")&amp;IF(BA99&lt;BD99,"47&gt;=50; ","")&amp;IF(BE99&gt;0,IF(BF99&gt;0,IF(AU99&gt;AV99,"","41 и 42 - ? (51 и 52 &gt; 0);"),"51 &gt; 0 52 - ?;"),"")&amp;IF(AU99&gt;0,IF(AV99&gt;AU99,"41&gt;42;","")&amp;IF(BE99&gt;0,"","41&gt;0 51-?;"),"")&amp;IF(BF99&gt;0,IF(BE99&gt;0,"","52&gt;0 51-?;"),"")&amp;IF(AW99&gt;=AX99,"","43&gt;44;")&amp;IF(CA99&gt;0,IF(AW99&gt;0,"","71 &gt; 0 43-?;"),"")</f>
        <v/>
      </c>
    </row>
    <row r="100" spans="1:93" s="250" customFormat="1" ht="15" customHeight="1" x14ac:dyDescent="0.2">
      <c r="A100" s="45"/>
      <c r="B100" s="46"/>
      <c r="C100" s="121"/>
      <c r="D100" s="121"/>
      <c r="E100" s="336"/>
      <c r="F100" s="122"/>
      <c r="G100" s="46"/>
      <c r="H100" s="45"/>
      <c r="I100" s="45"/>
      <c r="J100" s="45"/>
      <c r="K100" s="45"/>
      <c r="L100" s="45"/>
      <c r="M100" s="46"/>
      <c r="N100" s="46"/>
      <c r="O100" s="48"/>
      <c r="P100" s="48"/>
      <c r="Q100" s="46"/>
      <c r="R100" s="48"/>
      <c r="S100" s="48"/>
      <c r="T100" s="48"/>
      <c r="U100" s="48"/>
      <c r="V100" s="48"/>
      <c r="W100" s="46"/>
      <c r="X100" s="48"/>
      <c r="Y100" s="48"/>
      <c r="Z100" s="157"/>
      <c r="AA100" s="47"/>
      <c r="AB100" s="97"/>
      <c r="AC100" s="49"/>
      <c r="AD100" s="49"/>
      <c r="AE100" s="49"/>
      <c r="AF100" s="49"/>
      <c r="AG100" s="49"/>
      <c r="AH100" s="47"/>
      <c r="AI100" s="47"/>
      <c r="AJ100" s="47"/>
      <c r="AK100" s="190"/>
      <c r="AL100" s="190"/>
      <c r="AM100" s="190"/>
      <c r="AN100" s="190"/>
      <c r="AO100" s="190"/>
      <c r="AP100" s="151"/>
      <c r="AQ100" s="322"/>
      <c r="AR100" s="322"/>
      <c r="AS100" s="322"/>
      <c r="AT100" s="47"/>
      <c r="AU100" s="47"/>
      <c r="AV100" s="47"/>
      <c r="AW100" s="47"/>
      <c r="AX100" s="322"/>
      <c r="AY100" s="98"/>
      <c r="AZ100" s="98"/>
      <c r="BA100" s="47"/>
      <c r="BB100" s="47"/>
      <c r="BC100" s="47"/>
      <c r="BD100" s="47"/>
      <c r="BE100" s="97"/>
      <c r="BF100" s="49"/>
      <c r="BG100" s="239"/>
      <c r="BH100" s="342"/>
      <c r="BI100" s="49"/>
      <c r="BJ100" s="49"/>
      <c r="BK100" s="49"/>
      <c r="BL100" s="49"/>
      <c r="BM100" s="49"/>
      <c r="BN100" s="47"/>
      <c r="BO100" s="49"/>
      <c r="BP100" s="49"/>
      <c r="BQ100" s="49"/>
      <c r="BR100" s="323"/>
      <c r="BS100" s="323"/>
      <c r="BT100" s="323"/>
      <c r="BU100" s="49"/>
      <c r="BV100" s="49"/>
      <c r="BW100" s="97"/>
      <c r="BX100" s="97"/>
      <c r="BY100" s="97"/>
      <c r="BZ100" s="97"/>
      <c r="CA100" s="49"/>
      <c r="CB100" s="49"/>
      <c r="CC100" s="49"/>
      <c r="CD100" s="49"/>
      <c r="CE100" s="49"/>
      <c r="CF100" s="49"/>
      <c r="CG100" s="49"/>
      <c r="CH100" s="49"/>
      <c r="CI100" s="97"/>
      <c r="CJ100" s="97"/>
      <c r="CK100" s="97"/>
      <c r="CL100" s="97"/>
      <c r="CM100" s="335"/>
      <c r="CN100" s="337"/>
      <c r="CO100" s="315" t="str">
        <f>IF(Формулы!R100&gt;V100,"22-?,Дата 14 - Прибыл из УФСИН; ","")&amp;IF(Формулы!Q100&gt;Y100,"25-?,Дата 13 - Выбыл в УФСИН;","")&amp;IF(YEAR(ДАННЫЕ!$F$1)=YEAR(ДАННЫЕ!B100),IF(AT100&gt;0,"","40-?, вявлен в текущем году! "),"")&amp;IF(YEAR($F$1)=YEAR(W100),IF(X100+Y100&gt;0,"","23-стоит, 24,25 - куда выбыл? "),"")&amp;IF(X100+Y100&gt;0,IF(YEAR($F$1)=YEAR(W100),"","24+25&gt;0? 23 - когда выбыл? "),"")&amp;IF(BA100&lt;BB100,"47&gt;=48; ","")&amp;IF(BA100&lt;BC100,"47&gt;=49; ","")&amp;IF(BA100&lt;BD100,"47&gt;=50; ","")&amp;IF(BE100&gt;0,IF(BF100&gt;0,IF(AU100&gt;AV100,"","41 и 42 - ? (51 и 52 &gt; 0);"),"51 &gt; 0 52 - ?;"),"")&amp;IF(AU100&gt;0,IF(AV100&gt;AU100,"41&gt;42;","")&amp;IF(BE100&gt;0,"","41&gt;0 51-?;"),"")&amp;IF(BF100&gt;0,IF(BE100&gt;0,"","52&gt;0 51-?;"),"")&amp;IF(AW100&gt;=AX100,"","43&gt;44;")&amp;IF(CA100&gt;0,IF(AW100&gt;0,"","71 &gt; 0 43-?;"),"")</f>
        <v/>
      </c>
    </row>
    <row r="101" spans="1:93" s="250" customFormat="1" ht="15" customHeight="1" x14ac:dyDescent="0.2">
      <c r="A101" s="45"/>
      <c r="B101" s="46"/>
      <c r="C101" s="121"/>
      <c r="D101" s="121"/>
      <c r="E101" s="336"/>
      <c r="F101" s="122"/>
      <c r="G101" s="46"/>
      <c r="H101" s="45"/>
      <c r="I101" s="45"/>
      <c r="J101" s="45"/>
      <c r="K101" s="45"/>
      <c r="L101" s="45"/>
      <c r="M101" s="46"/>
      <c r="N101" s="46"/>
      <c r="O101" s="48"/>
      <c r="P101" s="48"/>
      <c r="Q101" s="46"/>
      <c r="R101" s="48"/>
      <c r="S101" s="48"/>
      <c r="T101" s="48"/>
      <c r="U101" s="48"/>
      <c r="V101" s="48"/>
      <c r="W101" s="46"/>
      <c r="X101" s="48"/>
      <c r="Y101" s="48"/>
      <c r="Z101" s="157"/>
      <c r="AA101" s="47"/>
      <c r="AB101" s="97"/>
      <c r="AC101" s="49"/>
      <c r="AD101" s="49"/>
      <c r="AE101" s="49"/>
      <c r="AF101" s="49"/>
      <c r="AG101" s="49"/>
      <c r="AH101" s="47"/>
      <c r="AI101" s="47"/>
      <c r="AJ101" s="47"/>
      <c r="AK101" s="190"/>
      <c r="AL101" s="190"/>
      <c r="AM101" s="190"/>
      <c r="AN101" s="190"/>
      <c r="AO101" s="190"/>
      <c r="AP101" s="151"/>
      <c r="AQ101" s="322"/>
      <c r="AR101" s="322"/>
      <c r="AS101" s="322"/>
      <c r="AT101" s="47"/>
      <c r="AU101" s="47"/>
      <c r="AV101" s="47"/>
      <c r="AW101" s="47"/>
      <c r="AX101" s="322"/>
      <c r="AY101" s="98"/>
      <c r="AZ101" s="98"/>
      <c r="BA101" s="47"/>
      <c r="BB101" s="47"/>
      <c r="BC101" s="47"/>
      <c r="BD101" s="47"/>
      <c r="BE101" s="97"/>
      <c r="BF101" s="49"/>
      <c r="BG101" s="239"/>
      <c r="BH101" s="342"/>
      <c r="BI101" s="49"/>
      <c r="BJ101" s="49"/>
      <c r="BK101" s="49"/>
      <c r="BL101" s="49"/>
      <c r="BM101" s="49"/>
      <c r="BN101" s="47"/>
      <c r="BO101" s="49"/>
      <c r="BP101" s="49"/>
      <c r="BQ101" s="49"/>
      <c r="BR101" s="323"/>
      <c r="BS101" s="323"/>
      <c r="BT101" s="323"/>
      <c r="BU101" s="49"/>
      <c r="BV101" s="49"/>
      <c r="BW101" s="97"/>
      <c r="BX101" s="97"/>
      <c r="BY101" s="97"/>
      <c r="BZ101" s="97"/>
      <c r="CA101" s="49"/>
      <c r="CB101" s="49"/>
      <c r="CC101" s="49"/>
      <c r="CD101" s="49"/>
      <c r="CE101" s="49"/>
      <c r="CF101" s="49"/>
      <c r="CG101" s="49"/>
      <c r="CH101" s="49"/>
      <c r="CI101" s="97"/>
      <c r="CJ101" s="97"/>
      <c r="CK101" s="97"/>
      <c r="CL101" s="97"/>
      <c r="CM101" s="335"/>
      <c r="CN101" s="337"/>
      <c r="CO101" s="315" t="str">
        <f>IF(Формулы!R101&gt;V101,"22-?,Дата 14 - Прибыл из УФСИН; ","")&amp;IF(Формулы!Q101&gt;Y101,"25-?,Дата 13 - Выбыл в УФСИН;","")&amp;IF(YEAR(ДАННЫЕ!$F$1)=YEAR(ДАННЫЕ!B101),IF(AT101&gt;0,"","40-?, вявлен в текущем году! "),"")&amp;IF(YEAR($F$1)=YEAR(W101),IF(X101+Y101&gt;0,"","23-стоит, 24,25 - куда выбыл? "),"")&amp;IF(X101+Y101&gt;0,IF(YEAR($F$1)=YEAR(W101),"","24+25&gt;0? 23 - когда выбыл? "),"")&amp;IF(BA101&lt;BB101,"47&gt;=48; ","")&amp;IF(BA101&lt;BC101,"47&gt;=49; ","")&amp;IF(BA101&lt;BD101,"47&gt;=50; ","")&amp;IF(BE101&gt;0,IF(BF101&gt;0,IF(AU101&gt;AV101,"","41 и 42 - ? (51 и 52 &gt; 0);"),"51 &gt; 0 52 - ?;"),"")&amp;IF(AU101&gt;0,IF(AV101&gt;AU101,"41&gt;42;","")&amp;IF(BE101&gt;0,"","41&gt;0 51-?;"),"")&amp;IF(BF101&gt;0,IF(BE101&gt;0,"","52&gt;0 51-?;"),"")&amp;IF(AW101&gt;=AX101,"","43&gt;44;")&amp;IF(CA101&gt;0,IF(AW101&gt;0,"","71 &gt; 0 43-?;"),"")</f>
        <v/>
      </c>
    </row>
    <row r="102" spans="1:93" s="250" customFormat="1" ht="15" customHeight="1" x14ac:dyDescent="0.2">
      <c r="A102" s="45"/>
      <c r="B102" s="46"/>
      <c r="C102" s="121"/>
      <c r="D102" s="121"/>
      <c r="E102" s="336"/>
      <c r="F102" s="122"/>
      <c r="G102" s="46"/>
      <c r="H102" s="45"/>
      <c r="I102" s="45"/>
      <c r="J102" s="45"/>
      <c r="K102" s="45"/>
      <c r="L102" s="45"/>
      <c r="M102" s="46"/>
      <c r="N102" s="46"/>
      <c r="O102" s="48"/>
      <c r="P102" s="48"/>
      <c r="Q102" s="46"/>
      <c r="R102" s="48"/>
      <c r="S102" s="48"/>
      <c r="T102" s="48"/>
      <c r="U102" s="48"/>
      <c r="V102" s="48"/>
      <c r="W102" s="46"/>
      <c r="X102" s="48"/>
      <c r="Y102" s="48"/>
      <c r="Z102" s="157"/>
      <c r="AA102" s="47"/>
      <c r="AB102" s="97"/>
      <c r="AC102" s="49"/>
      <c r="AD102" s="49"/>
      <c r="AE102" s="49"/>
      <c r="AF102" s="49"/>
      <c r="AG102" s="49"/>
      <c r="AH102" s="47"/>
      <c r="AI102" s="47"/>
      <c r="AJ102" s="47"/>
      <c r="AK102" s="190"/>
      <c r="AL102" s="190"/>
      <c r="AM102" s="190"/>
      <c r="AN102" s="190"/>
      <c r="AO102" s="190"/>
      <c r="AP102" s="151"/>
      <c r="AQ102" s="322"/>
      <c r="AR102" s="322"/>
      <c r="AS102" s="322"/>
      <c r="AT102" s="47"/>
      <c r="AU102" s="47"/>
      <c r="AV102" s="47"/>
      <c r="AW102" s="47"/>
      <c r="AX102" s="322"/>
      <c r="AY102" s="98"/>
      <c r="AZ102" s="98"/>
      <c r="BA102" s="47"/>
      <c r="BB102" s="47"/>
      <c r="BC102" s="47"/>
      <c r="BD102" s="47"/>
      <c r="BE102" s="97"/>
      <c r="BF102" s="49"/>
      <c r="BG102" s="239"/>
      <c r="BH102" s="342"/>
      <c r="BI102" s="49"/>
      <c r="BJ102" s="49"/>
      <c r="BK102" s="49"/>
      <c r="BL102" s="49"/>
      <c r="BM102" s="49"/>
      <c r="BN102" s="47"/>
      <c r="BO102" s="49"/>
      <c r="BP102" s="49"/>
      <c r="BQ102" s="49"/>
      <c r="BR102" s="323"/>
      <c r="BS102" s="323"/>
      <c r="BT102" s="323"/>
      <c r="BU102" s="49"/>
      <c r="BV102" s="49"/>
      <c r="BW102" s="97"/>
      <c r="BX102" s="97"/>
      <c r="BY102" s="97"/>
      <c r="BZ102" s="97"/>
      <c r="CA102" s="49"/>
      <c r="CB102" s="49"/>
      <c r="CC102" s="49"/>
      <c r="CD102" s="49"/>
      <c r="CE102" s="49"/>
      <c r="CF102" s="49"/>
      <c r="CG102" s="49"/>
      <c r="CH102" s="49"/>
      <c r="CI102" s="97"/>
      <c r="CJ102" s="97"/>
      <c r="CK102" s="97"/>
      <c r="CL102" s="97"/>
      <c r="CM102" s="335"/>
      <c r="CN102" s="337"/>
      <c r="CO102" s="315" t="str">
        <f>IF(Формулы!R102&gt;V102,"22-?,Дата 14 - Прибыл из УФСИН; ","")&amp;IF(Формулы!Q102&gt;Y102,"25-?,Дата 13 - Выбыл в УФСИН;","")&amp;IF(YEAR(ДАННЫЕ!$F$1)=YEAR(ДАННЫЕ!B102),IF(AT102&gt;0,"","40-?, вявлен в текущем году! "),"")&amp;IF(YEAR($F$1)=YEAR(W102),IF(X102+Y102&gt;0,"","23-стоит, 24,25 - куда выбыл? "),"")&amp;IF(X102+Y102&gt;0,IF(YEAR($F$1)=YEAR(W102),"","24+25&gt;0? 23 - когда выбыл? "),"")&amp;IF(BA102&lt;BB102,"47&gt;=48; ","")&amp;IF(BA102&lt;BC102,"47&gt;=49; ","")&amp;IF(BA102&lt;BD102,"47&gt;=50; ","")&amp;IF(BE102&gt;0,IF(BF102&gt;0,IF(AU102&gt;AV102,"","41 и 42 - ? (51 и 52 &gt; 0);"),"51 &gt; 0 52 - ?;"),"")&amp;IF(AU102&gt;0,IF(AV102&gt;AU102,"41&gt;42;","")&amp;IF(BE102&gt;0,"","41&gt;0 51-?;"),"")&amp;IF(BF102&gt;0,IF(BE102&gt;0,"","52&gt;0 51-?;"),"")&amp;IF(AW102&gt;=AX102,"","43&gt;44;")&amp;IF(CA102&gt;0,IF(AW102&gt;0,"","71 &gt; 0 43-?;"),"")</f>
        <v/>
      </c>
    </row>
    <row r="103" spans="1:93" s="250" customFormat="1" ht="15" customHeight="1" x14ac:dyDescent="0.2">
      <c r="A103" s="45"/>
      <c r="B103" s="46"/>
      <c r="C103" s="121"/>
      <c r="D103" s="121"/>
      <c r="E103" s="336"/>
      <c r="F103" s="122"/>
      <c r="G103" s="46"/>
      <c r="H103" s="45"/>
      <c r="I103" s="45"/>
      <c r="J103" s="45"/>
      <c r="K103" s="45"/>
      <c r="L103" s="45"/>
      <c r="M103" s="46"/>
      <c r="N103" s="46"/>
      <c r="O103" s="48"/>
      <c r="P103" s="48"/>
      <c r="Q103" s="46"/>
      <c r="R103" s="48"/>
      <c r="S103" s="48"/>
      <c r="T103" s="48"/>
      <c r="U103" s="48"/>
      <c r="V103" s="48"/>
      <c r="W103" s="46"/>
      <c r="X103" s="48"/>
      <c r="Y103" s="48"/>
      <c r="Z103" s="157"/>
      <c r="AA103" s="47"/>
      <c r="AB103" s="97"/>
      <c r="AC103" s="49"/>
      <c r="AD103" s="49"/>
      <c r="AE103" s="49"/>
      <c r="AF103" s="49"/>
      <c r="AG103" s="49"/>
      <c r="AH103" s="47"/>
      <c r="AI103" s="47"/>
      <c r="AJ103" s="47"/>
      <c r="AK103" s="190"/>
      <c r="AL103" s="190"/>
      <c r="AM103" s="190"/>
      <c r="AN103" s="190"/>
      <c r="AO103" s="190"/>
      <c r="AP103" s="151"/>
      <c r="AQ103" s="322"/>
      <c r="AR103" s="322"/>
      <c r="AS103" s="322"/>
      <c r="AT103" s="47"/>
      <c r="AU103" s="47"/>
      <c r="AV103" s="47"/>
      <c r="AW103" s="47"/>
      <c r="AX103" s="322"/>
      <c r="AY103" s="98"/>
      <c r="AZ103" s="98"/>
      <c r="BA103" s="47"/>
      <c r="BB103" s="47"/>
      <c r="BC103" s="47"/>
      <c r="BD103" s="47"/>
      <c r="BE103" s="97"/>
      <c r="BF103" s="49"/>
      <c r="BG103" s="239"/>
      <c r="BH103" s="342"/>
      <c r="BI103" s="49"/>
      <c r="BJ103" s="49"/>
      <c r="BK103" s="49"/>
      <c r="BL103" s="49"/>
      <c r="BM103" s="49"/>
      <c r="BN103" s="47"/>
      <c r="BO103" s="49"/>
      <c r="BP103" s="49"/>
      <c r="BQ103" s="49"/>
      <c r="BR103" s="323"/>
      <c r="BS103" s="323"/>
      <c r="BT103" s="323"/>
      <c r="BU103" s="49"/>
      <c r="BV103" s="49"/>
      <c r="BW103" s="97"/>
      <c r="BX103" s="97"/>
      <c r="BY103" s="97"/>
      <c r="BZ103" s="97"/>
      <c r="CA103" s="49"/>
      <c r="CB103" s="49"/>
      <c r="CC103" s="49"/>
      <c r="CD103" s="49"/>
      <c r="CE103" s="49"/>
      <c r="CF103" s="49"/>
      <c r="CG103" s="49"/>
      <c r="CH103" s="49"/>
      <c r="CI103" s="97"/>
      <c r="CJ103" s="97"/>
      <c r="CK103" s="97"/>
      <c r="CL103" s="97"/>
      <c r="CM103" s="335"/>
      <c r="CN103" s="337"/>
      <c r="CO103" s="315" t="str">
        <f>IF(Формулы!R103&gt;V103,"22-?,Дата 14 - Прибыл из УФСИН; ","")&amp;IF(Формулы!Q103&gt;Y103,"25-?,Дата 13 - Выбыл в УФСИН;","")&amp;IF(YEAR(ДАННЫЕ!$F$1)=YEAR(ДАННЫЕ!B103),IF(AT103&gt;0,"","40-?, вявлен в текущем году! "),"")&amp;IF(YEAR($F$1)=YEAR(W103),IF(X103+Y103&gt;0,"","23-стоит, 24,25 - куда выбыл? "),"")&amp;IF(X103+Y103&gt;0,IF(YEAR($F$1)=YEAR(W103),"","24+25&gt;0? 23 - когда выбыл? "),"")&amp;IF(BA103&lt;BB103,"47&gt;=48; ","")&amp;IF(BA103&lt;BC103,"47&gt;=49; ","")&amp;IF(BA103&lt;BD103,"47&gt;=50; ","")&amp;IF(BE103&gt;0,IF(BF103&gt;0,IF(AU103&gt;AV103,"","41 и 42 - ? (51 и 52 &gt; 0);"),"51 &gt; 0 52 - ?;"),"")&amp;IF(AU103&gt;0,IF(AV103&gt;AU103,"41&gt;42;","")&amp;IF(BE103&gt;0,"","41&gt;0 51-?;"),"")&amp;IF(BF103&gt;0,IF(BE103&gt;0,"","52&gt;0 51-?;"),"")&amp;IF(AW103&gt;=AX103,"","43&gt;44;")&amp;IF(CA103&gt;0,IF(AW103&gt;0,"","71 &gt; 0 43-?;"),"")</f>
        <v/>
      </c>
    </row>
    <row r="104" spans="1:93" s="250" customFormat="1" ht="15" customHeight="1" x14ac:dyDescent="0.2">
      <c r="A104" s="45"/>
      <c r="B104" s="46"/>
      <c r="C104" s="121"/>
      <c r="D104" s="121"/>
      <c r="E104" s="336"/>
      <c r="F104" s="122"/>
      <c r="G104" s="46"/>
      <c r="H104" s="45"/>
      <c r="I104" s="45"/>
      <c r="J104" s="45"/>
      <c r="K104" s="45"/>
      <c r="L104" s="45"/>
      <c r="M104" s="46"/>
      <c r="N104" s="46"/>
      <c r="O104" s="48"/>
      <c r="P104" s="48"/>
      <c r="Q104" s="46"/>
      <c r="R104" s="48"/>
      <c r="S104" s="48"/>
      <c r="T104" s="48"/>
      <c r="U104" s="48"/>
      <c r="V104" s="48"/>
      <c r="W104" s="46"/>
      <c r="X104" s="48"/>
      <c r="Y104" s="48"/>
      <c r="Z104" s="157"/>
      <c r="AA104" s="47"/>
      <c r="AB104" s="97"/>
      <c r="AC104" s="49"/>
      <c r="AD104" s="49"/>
      <c r="AE104" s="49"/>
      <c r="AF104" s="49"/>
      <c r="AG104" s="49"/>
      <c r="AH104" s="47"/>
      <c r="AI104" s="47"/>
      <c r="AJ104" s="47"/>
      <c r="AK104" s="190"/>
      <c r="AL104" s="190"/>
      <c r="AM104" s="190"/>
      <c r="AN104" s="190"/>
      <c r="AO104" s="190"/>
      <c r="AP104" s="151"/>
      <c r="AQ104" s="322"/>
      <c r="AR104" s="322"/>
      <c r="AS104" s="322"/>
      <c r="AT104" s="47"/>
      <c r="AU104" s="47"/>
      <c r="AV104" s="47"/>
      <c r="AW104" s="47"/>
      <c r="AX104" s="322"/>
      <c r="AY104" s="98"/>
      <c r="AZ104" s="98"/>
      <c r="BA104" s="47"/>
      <c r="BB104" s="47"/>
      <c r="BC104" s="47"/>
      <c r="BD104" s="47"/>
      <c r="BE104" s="97"/>
      <c r="BF104" s="49"/>
      <c r="BG104" s="239"/>
      <c r="BH104" s="342"/>
      <c r="BI104" s="49"/>
      <c r="BJ104" s="49"/>
      <c r="BK104" s="49"/>
      <c r="BL104" s="49"/>
      <c r="BM104" s="49"/>
      <c r="BN104" s="47"/>
      <c r="BO104" s="49"/>
      <c r="BP104" s="49"/>
      <c r="BQ104" s="49"/>
      <c r="BR104" s="323"/>
      <c r="BS104" s="323"/>
      <c r="BT104" s="323"/>
      <c r="BU104" s="49"/>
      <c r="BV104" s="49"/>
      <c r="BW104" s="97"/>
      <c r="BX104" s="97"/>
      <c r="BY104" s="97"/>
      <c r="BZ104" s="97"/>
      <c r="CA104" s="49"/>
      <c r="CB104" s="49"/>
      <c r="CC104" s="49"/>
      <c r="CD104" s="49"/>
      <c r="CE104" s="49"/>
      <c r="CF104" s="49"/>
      <c r="CG104" s="49"/>
      <c r="CH104" s="49"/>
      <c r="CI104" s="97"/>
      <c r="CJ104" s="97"/>
      <c r="CK104" s="97"/>
      <c r="CL104" s="97"/>
      <c r="CM104" s="335"/>
      <c r="CN104" s="337"/>
      <c r="CO104" s="315" t="str">
        <f>IF(Формулы!R104&gt;V104,"22-?,Дата 14 - Прибыл из УФСИН; ","")&amp;IF(Формулы!Q104&gt;Y104,"25-?,Дата 13 - Выбыл в УФСИН;","")&amp;IF(YEAR(ДАННЫЕ!$F$1)=YEAR(ДАННЫЕ!B104),IF(AT104&gt;0,"","40-?, вявлен в текущем году! "),"")&amp;IF(YEAR($F$1)=YEAR(W104),IF(X104+Y104&gt;0,"","23-стоит, 24,25 - куда выбыл? "),"")&amp;IF(X104+Y104&gt;0,IF(YEAR($F$1)=YEAR(W104),"","24+25&gt;0? 23 - когда выбыл? "),"")&amp;IF(BA104&lt;BB104,"47&gt;=48; ","")&amp;IF(BA104&lt;BC104,"47&gt;=49; ","")&amp;IF(BA104&lt;BD104,"47&gt;=50; ","")&amp;IF(BE104&gt;0,IF(BF104&gt;0,IF(AU104&gt;AV104,"","41 и 42 - ? (51 и 52 &gt; 0);"),"51 &gt; 0 52 - ?;"),"")&amp;IF(AU104&gt;0,IF(AV104&gt;AU104,"41&gt;42;","")&amp;IF(BE104&gt;0,"","41&gt;0 51-?;"),"")&amp;IF(BF104&gt;0,IF(BE104&gt;0,"","52&gt;0 51-?;"),"")&amp;IF(AW104&gt;=AX104,"","43&gt;44;")&amp;IF(CA104&gt;0,IF(AW104&gt;0,"","71 &gt; 0 43-?;"),"")</f>
        <v/>
      </c>
    </row>
    <row r="105" spans="1:93" s="250" customFormat="1" ht="15" customHeight="1" x14ac:dyDescent="0.2">
      <c r="A105" s="45"/>
      <c r="B105" s="46"/>
      <c r="C105" s="121"/>
      <c r="D105" s="121"/>
      <c r="E105" s="336"/>
      <c r="F105" s="122"/>
      <c r="G105" s="46"/>
      <c r="H105" s="45"/>
      <c r="I105" s="45"/>
      <c r="J105" s="45"/>
      <c r="K105" s="45"/>
      <c r="L105" s="45"/>
      <c r="M105" s="46"/>
      <c r="N105" s="46"/>
      <c r="O105" s="48"/>
      <c r="P105" s="48"/>
      <c r="Q105" s="46"/>
      <c r="R105" s="48"/>
      <c r="S105" s="48"/>
      <c r="T105" s="48"/>
      <c r="U105" s="48"/>
      <c r="V105" s="48"/>
      <c r="W105" s="46"/>
      <c r="X105" s="48"/>
      <c r="Y105" s="48"/>
      <c r="Z105" s="157"/>
      <c r="AA105" s="47"/>
      <c r="AB105" s="97"/>
      <c r="AC105" s="49"/>
      <c r="AD105" s="49"/>
      <c r="AE105" s="49"/>
      <c r="AF105" s="49"/>
      <c r="AG105" s="49"/>
      <c r="AH105" s="47"/>
      <c r="AI105" s="47"/>
      <c r="AJ105" s="47"/>
      <c r="AK105" s="190"/>
      <c r="AL105" s="190"/>
      <c r="AM105" s="190"/>
      <c r="AN105" s="190"/>
      <c r="AO105" s="190"/>
      <c r="AP105" s="151"/>
      <c r="AQ105" s="322"/>
      <c r="AR105" s="322"/>
      <c r="AS105" s="322"/>
      <c r="AT105" s="47"/>
      <c r="AU105" s="47"/>
      <c r="AV105" s="47"/>
      <c r="AW105" s="47"/>
      <c r="AX105" s="322"/>
      <c r="AY105" s="98"/>
      <c r="AZ105" s="98"/>
      <c r="BA105" s="47"/>
      <c r="BB105" s="47"/>
      <c r="BC105" s="47"/>
      <c r="BD105" s="47"/>
      <c r="BE105" s="97"/>
      <c r="BF105" s="49"/>
      <c r="BG105" s="239"/>
      <c r="BH105" s="342"/>
      <c r="BI105" s="49"/>
      <c r="BJ105" s="49"/>
      <c r="BK105" s="49"/>
      <c r="BL105" s="49"/>
      <c r="BM105" s="49"/>
      <c r="BN105" s="47"/>
      <c r="BO105" s="49"/>
      <c r="BP105" s="49"/>
      <c r="BQ105" s="49"/>
      <c r="BR105" s="323"/>
      <c r="BS105" s="323"/>
      <c r="BT105" s="323"/>
      <c r="BU105" s="49"/>
      <c r="BV105" s="49"/>
      <c r="BW105" s="97"/>
      <c r="BX105" s="97"/>
      <c r="BY105" s="97"/>
      <c r="BZ105" s="97"/>
      <c r="CA105" s="49"/>
      <c r="CB105" s="49"/>
      <c r="CC105" s="49"/>
      <c r="CD105" s="49"/>
      <c r="CE105" s="49"/>
      <c r="CF105" s="49"/>
      <c r="CG105" s="49"/>
      <c r="CH105" s="49"/>
      <c r="CI105" s="97"/>
      <c r="CJ105" s="97"/>
      <c r="CK105" s="97"/>
      <c r="CL105" s="97"/>
      <c r="CM105" s="335"/>
      <c r="CN105" s="337"/>
      <c r="CO105" s="315" t="str">
        <f>IF(Формулы!R105&gt;V105,"22-?,Дата 14 - Прибыл из УФСИН; ","")&amp;IF(Формулы!Q105&gt;Y105,"25-?,Дата 13 - Выбыл в УФСИН;","")&amp;IF(YEAR(ДАННЫЕ!$F$1)=YEAR(ДАННЫЕ!B105),IF(AT105&gt;0,"","40-?, вявлен в текущем году! "),"")&amp;IF(YEAR($F$1)=YEAR(W105),IF(X105+Y105&gt;0,"","23-стоит, 24,25 - куда выбыл? "),"")&amp;IF(X105+Y105&gt;0,IF(YEAR($F$1)=YEAR(W105),"","24+25&gt;0? 23 - когда выбыл? "),"")&amp;IF(BA105&lt;BB105,"47&gt;=48; ","")&amp;IF(BA105&lt;BC105,"47&gt;=49; ","")&amp;IF(BA105&lt;BD105,"47&gt;=50; ","")&amp;IF(BE105&gt;0,IF(BF105&gt;0,IF(AU105&gt;AV105,"","41 и 42 - ? (51 и 52 &gt; 0);"),"51 &gt; 0 52 - ?;"),"")&amp;IF(AU105&gt;0,IF(AV105&gt;AU105,"41&gt;42;","")&amp;IF(BE105&gt;0,"","41&gt;0 51-?;"),"")&amp;IF(BF105&gt;0,IF(BE105&gt;0,"","52&gt;0 51-?;"),"")&amp;IF(AW105&gt;=AX105,"","43&gt;44;")&amp;IF(CA105&gt;0,IF(AW105&gt;0,"","71 &gt; 0 43-?;"),"")</f>
        <v/>
      </c>
    </row>
    <row r="106" spans="1:93" s="250" customFormat="1" ht="15" customHeight="1" x14ac:dyDescent="0.2">
      <c r="A106" s="45"/>
      <c r="B106" s="46"/>
      <c r="C106" s="121"/>
      <c r="D106" s="121"/>
      <c r="E106" s="336"/>
      <c r="F106" s="122"/>
      <c r="G106" s="46"/>
      <c r="H106" s="45"/>
      <c r="I106" s="45"/>
      <c r="J106" s="45"/>
      <c r="K106" s="45"/>
      <c r="L106" s="45"/>
      <c r="M106" s="46"/>
      <c r="N106" s="46"/>
      <c r="O106" s="48"/>
      <c r="P106" s="48"/>
      <c r="Q106" s="46"/>
      <c r="R106" s="48"/>
      <c r="S106" s="48"/>
      <c r="T106" s="48"/>
      <c r="U106" s="48"/>
      <c r="V106" s="48"/>
      <c r="W106" s="46"/>
      <c r="X106" s="48"/>
      <c r="Y106" s="48"/>
      <c r="Z106" s="157"/>
      <c r="AA106" s="47"/>
      <c r="AB106" s="97"/>
      <c r="AC106" s="49"/>
      <c r="AD106" s="49"/>
      <c r="AE106" s="49"/>
      <c r="AF106" s="49"/>
      <c r="AG106" s="49"/>
      <c r="AH106" s="47"/>
      <c r="AI106" s="47"/>
      <c r="AJ106" s="47"/>
      <c r="AK106" s="190"/>
      <c r="AL106" s="190"/>
      <c r="AM106" s="190"/>
      <c r="AN106" s="190"/>
      <c r="AO106" s="190"/>
      <c r="AP106" s="151"/>
      <c r="AQ106" s="322"/>
      <c r="AR106" s="322"/>
      <c r="AS106" s="322"/>
      <c r="AT106" s="47"/>
      <c r="AU106" s="47"/>
      <c r="AV106" s="47"/>
      <c r="AW106" s="47"/>
      <c r="AX106" s="322"/>
      <c r="AY106" s="98"/>
      <c r="AZ106" s="98"/>
      <c r="BA106" s="47"/>
      <c r="BB106" s="47"/>
      <c r="BC106" s="47"/>
      <c r="BD106" s="47"/>
      <c r="BE106" s="97"/>
      <c r="BF106" s="49"/>
      <c r="BG106" s="239"/>
      <c r="BH106" s="342"/>
      <c r="BI106" s="49"/>
      <c r="BJ106" s="49"/>
      <c r="BK106" s="49"/>
      <c r="BL106" s="49"/>
      <c r="BM106" s="49"/>
      <c r="BN106" s="47"/>
      <c r="BO106" s="49"/>
      <c r="BP106" s="49"/>
      <c r="BQ106" s="49"/>
      <c r="BR106" s="323"/>
      <c r="BS106" s="323"/>
      <c r="BT106" s="323"/>
      <c r="BU106" s="49"/>
      <c r="BV106" s="49"/>
      <c r="BW106" s="97"/>
      <c r="BX106" s="97"/>
      <c r="BY106" s="97"/>
      <c r="BZ106" s="97"/>
      <c r="CA106" s="49"/>
      <c r="CB106" s="49"/>
      <c r="CC106" s="49"/>
      <c r="CD106" s="49"/>
      <c r="CE106" s="49"/>
      <c r="CF106" s="49"/>
      <c r="CG106" s="49"/>
      <c r="CH106" s="49"/>
      <c r="CI106" s="97"/>
      <c r="CJ106" s="97"/>
      <c r="CK106" s="97"/>
      <c r="CL106" s="97"/>
      <c r="CM106" s="335"/>
      <c r="CN106" s="337"/>
      <c r="CO106" s="315" t="str">
        <f>IF(Формулы!R106&gt;V106,"22-?,Дата 14 - Прибыл из УФСИН; ","")&amp;IF(Формулы!Q106&gt;Y106,"25-?,Дата 13 - Выбыл в УФСИН;","")&amp;IF(YEAR(ДАННЫЕ!$F$1)=YEAR(ДАННЫЕ!B106),IF(AT106&gt;0,"","40-?, вявлен в текущем году! "),"")&amp;IF(YEAR($F$1)=YEAR(W106),IF(X106+Y106&gt;0,"","23-стоит, 24,25 - куда выбыл? "),"")&amp;IF(X106+Y106&gt;0,IF(YEAR($F$1)=YEAR(W106),"","24+25&gt;0? 23 - когда выбыл? "),"")&amp;IF(BA106&lt;BB106,"47&gt;=48; ","")&amp;IF(BA106&lt;BC106,"47&gt;=49; ","")&amp;IF(BA106&lt;BD106,"47&gt;=50; ","")&amp;IF(BE106&gt;0,IF(BF106&gt;0,IF(AU106&gt;AV106,"","41 и 42 - ? (51 и 52 &gt; 0);"),"51 &gt; 0 52 - ?;"),"")&amp;IF(AU106&gt;0,IF(AV106&gt;AU106,"41&gt;42;","")&amp;IF(BE106&gt;0,"","41&gt;0 51-?;"),"")&amp;IF(BF106&gt;0,IF(BE106&gt;0,"","52&gt;0 51-?;"),"")&amp;IF(AW106&gt;=AX106,"","43&gt;44;")&amp;IF(CA106&gt;0,IF(AW106&gt;0,"","71 &gt; 0 43-?;"),"")</f>
        <v/>
      </c>
    </row>
    <row r="107" spans="1:93" s="250" customFormat="1" ht="15" customHeight="1" x14ac:dyDescent="0.2">
      <c r="A107" s="45"/>
      <c r="B107" s="46"/>
      <c r="C107" s="121"/>
      <c r="D107" s="121"/>
      <c r="E107" s="336"/>
      <c r="F107" s="122"/>
      <c r="G107" s="46"/>
      <c r="H107" s="45"/>
      <c r="I107" s="45"/>
      <c r="J107" s="45"/>
      <c r="K107" s="45"/>
      <c r="L107" s="45"/>
      <c r="M107" s="46"/>
      <c r="N107" s="46"/>
      <c r="O107" s="48"/>
      <c r="P107" s="48"/>
      <c r="Q107" s="46"/>
      <c r="R107" s="48"/>
      <c r="S107" s="48"/>
      <c r="T107" s="48"/>
      <c r="U107" s="48"/>
      <c r="V107" s="48"/>
      <c r="W107" s="46"/>
      <c r="X107" s="48"/>
      <c r="Y107" s="48"/>
      <c r="Z107" s="157"/>
      <c r="AA107" s="47"/>
      <c r="AB107" s="97"/>
      <c r="AC107" s="49"/>
      <c r="AD107" s="49"/>
      <c r="AE107" s="49"/>
      <c r="AF107" s="49"/>
      <c r="AG107" s="49"/>
      <c r="AH107" s="47"/>
      <c r="AI107" s="47"/>
      <c r="AJ107" s="47"/>
      <c r="AK107" s="190"/>
      <c r="AL107" s="190"/>
      <c r="AM107" s="190"/>
      <c r="AN107" s="190"/>
      <c r="AO107" s="190"/>
      <c r="AP107" s="151"/>
      <c r="AQ107" s="322"/>
      <c r="AR107" s="322"/>
      <c r="AS107" s="322"/>
      <c r="AT107" s="47"/>
      <c r="AU107" s="47"/>
      <c r="AV107" s="47"/>
      <c r="AW107" s="47"/>
      <c r="AX107" s="322"/>
      <c r="AY107" s="98"/>
      <c r="AZ107" s="98"/>
      <c r="BA107" s="47"/>
      <c r="BB107" s="47"/>
      <c r="BC107" s="47"/>
      <c r="BD107" s="47"/>
      <c r="BE107" s="97"/>
      <c r="BF107" s="49"/>
      <c r="BG107" s="239"/>
      <c r="BH107" s="342"/>
      <c r="BI107" s="49"/>
      <c r="BJ107" s="49"/>
      <c r="BK107" s="49"/>
      <c r="BL107" s="49"/>
      <c r="BM107" s="49"/>
      <c r="BN107" s="47"/>
      <c r="BO107" s="49"/>
      <c r="BP107" s="49"/>
      <c r="BQ107" s="49"/>
      <c r="BR107" s="323"/>
      <c r="BS107" s="323"/>
      <c r="BT107" s="323"/>
      <c r="BU107" s="49"/>
      <c r="BV107" s="49"/>
      <c r="BW107" s="97"/>
      <c r="BX107" s="97"/>
      <c r="BY107" s="97"/>
      <c r="BZ107" s="97"/>
      <c r="CA107" s="49"/>
      <c r="CB107" s="49"/>
      <c r="CC107" s="49"/>
      <c r="CD107" s="49"/>
      <c r="CE107" s="49"/>
      <c r="CF107" s="49"/>
      <c r="CG107" s="49"/>
      <c r="CH107" s="49"/>
      <c r="CI107" s="97"/>
      <c r="CJ107" s="97"/>
      <c r="CK107" s="97"/>
      <c r="CL107" s="97"/>
      <c r="CM107" s="335"/>
      <c r="CN107" s="337"/>
      <c r="CO107" s="315" t="str">
        <f>IF(Формулы!R107&gt;V107,"22-?,Дата 14 - Прибыл из УФСИН; ","")&amp;IF(Формулы!Q107&gt;Y107,"25-?,Дата 13 - Выбыл в УФСИН;","")&amp;IF(YEAR(ДАННЫЕ!$F$1)=YEAR(ДАННЫЕ!B107),IF(AT107&gt;0,"","40-?, вявлен в текущем году! "),"")&amp;IF(YEAR($F$1)=YEAR(W107),IF(X107+Y107&gt;0,"","23-стоит, 24,25 - куда выбыл? "),"")&amp;IF(X107+Y107&gt;0,IF(YEAR($F$1)=YEAR(W107),"","24+25&gt;0? 23 - когда выбыл? "),"")&amp;IF(BA107&lt;BB107,"47&gt;=48; ","")&amp;IF(BA107&lt;BC107,"47&gt;=49; ","")&amp;IF(BA107&lt;BD107,"47&gt;=50; ","")&amp;IF(BE107&gt;0,IF(BF107&gt;0,IF(AU107&gt;AV107,"","41 и 42 - ? (51 и 52 &gt; 0);"),"51 &gt; 0 52 - ?;"),"")&amp;IF(AU107&gt;0,IF(AV107&gt;AU107,"41&gt;42;","")&amp;IF(BE107&gt;0,"","41&gt;0 51-?;"),"")&amp;IF(BF107&gt;0,IF(BE107&gt;0,"","52&gt;0 51-?;"),"")&amp;IF(AW107&gt;=AX107,"","43&gt;44;")&amp;IF(CA107&gt;0,IF(AW107&gt;0,"","71 &gt; 0 43-?;"),"")</f>
        <v/>
      </c>
    </row>
    <row r="108" spans="1:93" s="250" customFormat="1" ht="15" customHeight="1" x14ac:dyDescent="0.2">
      <c r="A108" s="45"/>
      <c r="B108" s="46"/>
      <c r="C108" s="121"/>
      <c r="D108" s="121"/>
      <c r="E108" s="336"/>
      <c r="F108" s="122"/>
      <c r="G108" s="46"/>
      <c r="H108" s="45"/>
      <c r="I108" s="45"/>
      <c r="J108" s="45"/>
      <c r="K108" s="45"/>
      <c r="L108" s="45"/>
      <c r="M108" s="46"/>
      <c r="N108" s="46"/>
      <c r="O108" s="48"/>
      <c r="P108" s="48"/>
      <c r="Q108" s="46"/>
      <c r="R108" s="48"/>
      <c r="S108" s="48"/>
      <c r="T108" s="48"/>
      <c r="U108" s="48"/>
      <c r="V108" s="48"/>
      <c r="W108" s="46"/>
      <c r="X108" s="48"/>
      <c r="Y108" s="48"/>
      <c r="Z108" s="157"/>
      <c r="AA108" s="47"/>
      <c r="AB108" s="97"/>
      <c r="AC108" s="49"/>
      <c r="AD108" s="49"/>
      <c r="AE108" s="49"/>
      <c r="AF108" s="49"/>
      <c r="AG108" s="49"/>
      <c r="AH108" s="47"/>
      <c r="AI108" s="47"/>
      <c r="AJ108" s="47"/>
      <c r="AK108" s="190"/>
      <c r="AL108" s="190"/>
      <c r="AM108" s="190"/>
      <c r="AN108" s="190"/>
      <c r="AO108" s="190"/>
      <c r="AP108" s="151"/>
      <c r="AQ108" s="322"/>
      <c r="AR108" s="322"/>
      <c r="AS108" s="322"/>
      <c r="AT108" s="47"/>
      <c r="AU108" s="47"/>
      <c r="AV108" s="47"/>
      <c r="AW108" s="47"/>
      <c r="AX108" s="322"/>
      <c r="AY108" s="98"/>
      <c r="AZ108" s="98"/>
      <c r="BA108" s="47"/>
      <c r="BB108" s="47"/>
      <c r="BC108" s="47"/>
      <c r="BD108" s="47"/>
      <c r="BE108" s="97"/>
      <c r="BF108" s="49"/>
      <c r="BG108" s="239"/>
      <c r="BH108" s="342"/>
      <c r="BI108" s="49"/>
      <c r="BJ108" s="49"/>
      <c r="BK108" s="49"/>
      <c r="BL108" s="49"/>
      <c r="BM108" s="49"/>
      <c r="BN108" s="47"/>
      <c r="BO108" s="49"/>
      <c r="BP108" s="49"/>
      <c r="BQ108" s="49"/>
      <c r="BR108" s="323"/>
      <c r="BS108" s="323"/>
      <c r="BT108" s="323"/>
      <c r="BU108" s="49"/>
      <c r="BV108" s="49"/>
      <c r="BW108" s="97"/>
      <c r="BX108" s="97"/>
      <c r="BY108" s="97"/>
      <c r="BZ108" s="97"/>
      <c r="CA108" s="49"/>
      <c r="CB108" s="49"/>
      <c r="CC108" s="49"/>
      <c r="CD108" s="49"/>
      <c r="CE108" s="49"/>
      <c r="CF108" s="49"/>
      <c r="CG108" s="49"/>
      <c r="CH108" s="49"/>
      <c r="CI108" s="97"/>
      <c r="CJ108" s="97"/>
      <c r="CK108" s="97"/>
      <c r="CL108" s="97"/>
      <c r="CM108" s="335"/>
      <c r="CN108" s="337"/>
      <c r="CO108" s="315" t="str">
        <f>IF(Формулы!R108&gt;V108,"22-?,Дата 14 - Прибыл из УФСИН; ","")&amp;IF(Формулы!Q108&gt;Y108,"25-?,Дата 13 - Выбыл в УФСИН;","")&amp;IF(YEAR(ДАННЫЕ!$F$1)=YEAR(ДАННЫЕ!B108),IF(AT108&gt;0,"","40-?, вявлен в текущем году! "),"")&amp;IF(YEAR($F$1)=YEAR(W108),IF(X108+Y108&gt;0,"","23-стоит, 24,25 - куда выбыл? "),"")&amp;IF(X108+Y108&gt;0,IF(YEAR($F$1)=YEAR(W108),"","24+25&gt;0? 23 - когда выбыл? "),"")&amp;IF(BA108&lt;BB108,"47&gt;=48; ","")&amp;IF(BA108&lt;BC108,"47&gt;=49; ","")&amp;IF(BA108&lt;BD108,"47&gt;=50; ","")&amp;IF(BE108&gt;0,IF(BF108&gt;0,IF(AU108&gt;AV108,"","41 и 42 - ? (51 и 52 &gt; 0);"),"51 &gt; 0 52 - ?;"),"")&amp;IF(AU108&gt;0,IF(AV108&gt;AU108,"41&gt;42;","")&amp;IF(BE108&gt;0,"","41&gt;0 51-?;"),"")&amp;IF(BF108&gt;0,IF(BE108&gt;0,"","52&gt;0 51-?;"),"")&amp;IF(AW108&gt;=AX108,"","43&gt;44;")&amp;IF(CA108&gt;0,IF(AW108&gt;0,"","71 &gt; 0 43-?;"),"")</f>
        <v/>
      </c>
    </row>
    <row r="109" spans="1:93" s="250" customFormat="1" ht="15" customHeight="1" x14ac:dyDescent="0.2">
      <c r="A109" s="45"/>
      <c r="B109" s="46"/>
      <c r="C109" s="121"/>
      <c r="D109" s="121"/>
      <c r="E109" s="336"/>
      <c r="F109" s="122"/>
      <c r="G109" s="46"/>
      <c r="H109" s="45"/>
      <c r="I109" s="45"/>
      <c r="J109" s="45"/>
      <c r="K109" s="45"/>
      <c r="L109" s="45"/>
      <c r="M109" s="46"/>
      <c r="N109" s="46"/>
      <c r="O109" s="48"/>
      <c r="P109" s="48"/>
      <c r="Q109" s="46"/>
      <c r="R109" s="48"/>
      <c r="S109" s="48"/>
      <c r="T109" s="48"/>
      <c r="U109" s="48"/>
      <c r="V109" s="48"/>
      <c r="W109" s="46"/>
      <c r="X109" s="48"/>
      <c r="Y109" s="48"/>
      <c r="Z109" s="157"/>
      <c r="AA109" s="47"/>
      <c r="AB109" s="97"/>
      <c r="AC109" s="49"/>
      <c r="AD109" s="49"/>
      <c r="AE109" s="49"/>
      <c r="AF109" s="49"/>
      <c r="AG109" s="49"/>
      <c r="AH109" s="47"/>
      <c r="AI109" s="47"/>
      <c r="AJ109" s="47"/>
      <c r="AK109" s="190"/>
      <c r="AL109" s="190"/>
      <c r="AM109" s="190"/>
      <c r="AN109" s="190"/>
      <c r="AO109" s="190"/>
      <c r="AP109" s="151"/>
      <c r="AQ109" s="322"/>
      <c r="AR109" s="322"/>
      <c r="AS109" s="322"/>
      <c r="AT109" s="47"/>
      <c r="AU109" s="47"/>
      <c r="AV109" s="47"/>
      <c r="AW109" s="47"/>
      <c r="AX109" s="322"/>
      <c r="AY109" s="98"/>
      <c r="AZ109" s="98"/>
      <c r="BA109" s="47"/>
      <c r="BB109" s="47"/>
      <c r="BC109" s="47"/>
      <c r="BD109" s="47"/>
      <c r="BE109" s="97"/>
      <c r="BF109" s="49"/>
      <c r="BG109" s="239"/>
      <c r="BH109" s="342"/>
      <c r="BI109" s="49"/>
      <c r="BJ109" s="49"/>
      <c r="BK109" s="49"/>
      <c r="BL109" s="49"/>
      <c r="BM109" s="49"/>
      <c r="BN109" s="47"/>
      <c r="BO109" s="49"/>
      <c r="BP109" s="49"/>
      <c r="BQ109" s="49"/>
      <c r="BR109" s="323"/>
      <c r="BS109" s="323"/>
      <c r="BT109" s="323"/>
      <c r="BU109" s="49"/>
      <c r="BV109" s="49"/>
      <c r="BW109" s="97"/>
      <c r="BX109" s="97"/>
      <c r="BY109" s="97"/>
      <c r="BZ109" s="97"/>
      <c r="CA109" s="49"/>
      <c r="CB109" s="49"/>
      <c r="CC109" s="49"/>
      <c r="CD109" s="49"/>
      <c r="CE109" s="49"/>
      <c r="CF109" s="49"/>
      <c r="CG109" s="49"/>
      <c r="CH109" s="49"/>
      <c r="CI109" s="97"/>
      <c r="CJ109" s="97"/>
      <c r="CK109" s="97"/>
      <c r="CL109" s="97"/>
      <c r="CM109" s="335"/>
      <c r="CN109" s="337"/>
      <c r="CO109" s="315" t="str">
        <f>IF(Формулы!R109&gt;V109,"22-?,Дата 14 - Прибыл из УФСИН; ","")&amp;IF(Формулы!Q109&gt;Y109,"25-?,Дата 13 - Выбыл в УФСИН;","")&amp;IF(YEAR(ДАННЫЕ!$F$1)=YEAR(ДАННЫЕ!B109),IF(AT109&gt;0,"","40-?, вявлен в текущем году! "),"")&amp;IF(YEAR($F$1)=YEAR(W109),IF(X109+Y109&gt;0,"","23-стоит, 24,25 - куда выбыл? "),"")&amp;IF(X109+Y109&gt;0,IF(YEAR($F$1)=YEAR(W109),"","24+25&gt;0? 23 - когда выбыл? "),"")&amp;IF(BA109&lt;BB109,"47&gt;=48; ","")&amp;IF(BA109&lt;BC109,"47&gt;=49; ","")&amp;IF(BA109&lt;BD109,"47&gt;=50; ","")&amp;IF(BE109&gt;0,IF(BF109&gt;0,IF(AU109&gt;AV109,"","41 и 42 - ? (51 и 52 &gt; 0);"),"51 &gt; 0 52 - ?;"),"")&amp;IF(AU109&gt;0,IF(AV109&gt;AU109,"41&gt;42;","")&amp;IF(BE109&gt;0,"","41&gt;0 51-?;"),"")&amp;IF(BF109&gt;0,IF(BE109&gt;0,"","52&gt;0 51-?;"),"")&amp;IF(AW109&gt;=AX109,"","43&gt;44;")&amp;IF(CA109&gt;0,IF(AW109&gt;0,"","71 &gt; 0 43-?;"),"")</f>
        <v/>
      </c>
    </row>
    <row r="110" spans="1:93" s="250" customFormat="1" ht="15" customHeight="1" x14ac:dyDescent="0.2">
      <c r="A110" s="45"/>
      <c r="B110" s="46"/>
      <c r="C110" s="121"/>
      <c r="D110" s="121"/>
      <c r="E110" s="336"/>
      <c r="F110" s="122"/>
      <c r="G110" s="46"/>
      <c r="H110" s="45"/>
      <c r="I110" s="45"/>
      <c r="J110" s="45"/>
      <c r="K110" s="45"/>
      <c r="L110" s="45"/>
      <c r="M110" s="46"/>
      <c r="N110" s="46"/>
      <c r="O110" s="48"/>
      <c r="P110" s="48"/>
      <c r="Q110" s="46"/>
      <c r="R110" s="48"/>
      <c r="S110" s="48"/>
      <c r="T110" s="48"/>
      <c r="U110" s="48"/>
      <c r="V110" s="48"/>
      <c r="W110" s="46"/>
      <c r="X110" s="48"/>
      <c r="Y110" s="48"/>
      <c r="Z110" s="157"/>
      <c r="AA110" s="47"/>
      <c r="AB110" s="97"/>
      <c r="AC110" s="49"/>
      <c r="AD110" s="49"/>
      <c r="AE110" s="49"/>
      <c r="AF110" s="49"/>
      <c r="AG110" s="49"/>
      <c r="AH110" s="47"/>
      <c r="AI110" s="47"/>
      <c r="AJ110" s="47"/>
      <c r="AK110" s="190"/>
      <c r="AL110" s="190"/>
      <c r="AM110" s="190"/>
      <c r="AN110" s="190"/>
      <c r="AO110" s="190"/>
      <c r="AP110" s="151"/>
      <c r="AQ110" s="322"/>
      <c r="AR110" s="322"/>
      <c r="AS110" s="322"/>
      <c r="AT110" s="47"/>
      <c r="AU110" s="47"/>
      <c r="AV110" s="47"/>
      <c r="AW110" s="47"/>
      <c r="AX110" s="322"/>
      <c r="AY110" s="98"/>
      <c r="AZ110" s="98"/>
      <c r="BA110" s="47"/>
      <c r="BB110" s="47"/>
      <c r="BC110" s="47"/>
      <c r="BD110" s="47"/>
      <c r="BE110" s="97"/>
      <c r="BF110" s="49"/>
      <c r="BG110" s="239"/>
      <c r="BH110" s="342"/>
      <c r="BI110" s="49"/>
      <c r="BJ110" s="49"/>
      <c r="BK110" s="49"/>
      <c r="BL110" s="49"/>
      <c r="BM110" s="49"/>
      <c r="BN110" s="47"/>
      <c r="BO110" s="49"/>
      <c r="BP110" s="49"/>
      <c r="BQ110" s="49"/>
      <c r="BR110" s="323"/>
      <c r="BS110" s="323"/>
      <c r="BT110" s="323"/>
      <c r="BU110" s="49"/>
      <c r="BV110" s="49"/>
      <c r="BW110" s="97"/>
      <c r="BX110" s="97"/>
      <c r="BY110" s="97"/>
      <c r="BZ110" s="97"/>
      <c r="CA110" s="49"/>
      <c r="CB110" s="49"/>
      <c r="CC110" s="49"/>
      <c r="CD110" s="49"/>
      <c r="CE110" s="49"/>
      <c r="CF110" s="49"/>
      <c r="CG110" s="49"/>
      <c r="CH110" s="49"/>
      <c r="CI110" s="97"/>
      <c r="CJ110" s="97"/>
      <c r="CK110" s="97"/>
      <c r="CL110" s="97"/>
      <c r="CM110" s="335"/>
      <c r="CN110" s="337"/>
      <c r="CO110" s="315" t="str">
        <f>IF(Формулы!R110&gt;V110,"22-?,Дата 14 - Прибыл из УФСИН; ","")&amp;IF(Формулы!Q110&gt;Y110,"25-?,Дата 13 - Выбыл в УФСИН;","")&amp;IF(YEAR(ДАННЫЕ!$F$1)=YEAR(ДАННЫЕ!B110),IF(AT110&gt;0,"","40-?, вявлен в текущем году! "),"")&amp;IF(YEAR($F$1)=YEAR(W110),IF(X110+Y110&gt;0,"","23-стоит, 24,25 - куда выбыл? "),"")&amp;IF(X110+Y110&gt;0,IF(YEAR($F$1)=YEAR(W110),"","24+25&gt;0? 23 - когда выбыл? "),"")&amp;IF(BA110&lt;BB110,"47&gt;=48; ","")&amp;IF(BA110&lt;BC110,"47&gt;=49; ","")&amp;IF(BA110&lt;BD110,"47&gt;=50; ","")&amp;IF(BE110&gt;0,IF(BF110&gt;0,IF(AU110&gt;AV110,"","41 и 42 - ? (51 и 52 &gt; 0);"),"51 &gt; 0 52 - ?;"),"")&amp;IF(AU110&gt;0,IF(AV110&gt;AU110,"41&gt;42;","")&amp;IF(BE110&gt;0,"","41&gt;0 51-?;"),"")&amp;IF(BF110&gt;0,IF(BE110&gt;0,"","52&gt;0 51-?;"),"")&amp;IF(AW110&gt;=AX110,"","43&gt;44;")&amp;IF(CA110&gt;0,IF(AW110&gt;0,"","71 &gt; 0 43-?;"),"")</f>
        <v/>
      </c>
    </row>
    <row r="111" spans="1:93" s="250" customFormat="1" ht="15" customHeight="1" x14ac:dyDescent="0.2">
      <c r="A111" s="45"/>
      <c r="B111" s="46"/>
      <c r="C111" s="121"/>
      <c r="D111" s="121"/>
      <c r="E111" s="336"/>
      <c r="F111" s="122"/>
      <c r="G111" s="46"/>
      <c r="H111" s="45"/>
      <c r="I111" s="45"/>
      <c r="J111" s="45"/>
      <c r="K111" s="45"/>
      <c r="L111" s="45"/>
      <c r="M111" s="46"/>
      <c r="N111" s="46"/>
      <c r="O111" s="48"/>
      <c r="P111" s="48"/>
      <c r="Q111" s="46"/>
      <c r="R111" s="48"/>
      <c r="S111" s="48"/>
      <c r="T111" s="48"/>
      <c r="U111" s="48"/>
      <c r="V111" s="48"/>
      <c r="W111" s="46"/>
      <c r="X111" s="48"/>
      <c r="Y111" s="48"/>
      <c r="Z111" s="157"/>
      <c r="AA111" s="47"/>
      <c r="AB111" s="97"/>
      <c r="AC111" s="49"/>
      <c r="AD111" s="49"/>
      <c r="AE111" s="49"/>
      <c r="AF111" s="49"/>
      <c r="AG111" s="49"/>
      <c r="AH111" s="47"/>
      <c r="AI111" s="47"/>
      <c r="AJ111" s="47"/>
      <c r="AK111" s="190"/>
      <c r="AL111" s="190"/>
      <c r="AM111" s="190"/>
      <c r="AN111" s="190"/>
      <c r="AO111" s="190"/>
      <c r="AP111" s="151"/>
      <c r="AQ111" s="322"/>
      <c r="AR111" s="322"/>
      <c r="AS111" s="322"/>
      <c r="AT111" s="47"/>
      <c r="AU111" s="47"/>
      <c r="AV111" s="47"/>
      <c r="AW111" s="47"/>
      <c r="AX111" s="322"/>
      <c r="AY111" s="98"/>
      <c r="AZ111" s="98"/>
      <c r="BA111" s="47"/>
      <c r="BB111" s="47"/>
      <c r="BC111" s="47"/>
      <c r="BD111" s="47"/>
      <c r="BE111" s="97"/>
      <c r="BF111" s="49"/>
      <c r="BG111" s="239"/>
      <c r="BH111" s="342"/>
      <c r="BI111" s="49"/>
      <c r="BJ111" s="49"/>
      <c r="BK111" s="49"/>
      <c r="BL111" s="49"/>
      <c r="BM111" s="49"/>
      <c r="BN111" s="47"/>
      <c r="BO111" s="49"/>
      <c r="BP111" s="49"/>
      <c r="BQ111" s="49"/>
      <c r="BR111" s="323"/>
      <c r="BS111" s="323"/>
      <c r="BT111" s="323"/>
      <c r="BU111" s="49"/>
      <c r="BV111" s="49"/>
      <c r="BW111" s="97"/>
      <c r="BX111" s="97"/>
      <c r="BY111" s="97"/>
      <c r="BZ111" s="97"/>
      <c r="CA111" s="49"/>
      <c r="CB111" s="49"/>
      <c r="CC111" s="49"/>
      <c r="CD111" s="49"/>
      <c r="CE111" s="49"/>
      <c r="CF111" s="49"/>
      <c r="CG111" s="49"/>
      <c r="CH111" s="49"/>
      <c r="CI111" s="97"/>
      <c r="CJ111" s="97"/>
      <c r="CK111" s="97"/>
      <c r="CL111" s="97"/>
      <c r="CM111" s="335"/>
      <c r="CN111" s="337"/>
      <c r="CO111" s="315" t="str">
        <f>IF(Формулы!R111&gt;V111,"22-?,Дата 14 - Прибыл из УФСИН; ","")&amp;IF(Формулы!Q111&gt;Y111,"25-?,Дата 13 - Выбыл в УФСИН;","")&amp;IF(YEAR(ДАННЫЕ!$F$1)=YEAR(ДАННЫЕ!B111),IF(AT111&gt;0,"","40-?, вявлен в текущем году! "),"")&amp;IF(YEAR($F$1)=YEAR(W111),IF(X111+Y111&gt;0,"","23-стоит, 24,25 - куда выбыл? "),"")&amp;IF(X111+Y111&gt;0,IF(YEAR($F$1)=YEAR(W111),"","24+25&gt;0? 23 - когда выбыл? "),"")&amp;IF(BA111&lt;BB111,"47&gt;=48; ","")&amp;IF(BA111&lt;BC111,"47&gt;=49; ","")&amp;IF(BA111&lt;BD111,"47&gt;=50; ","")&amp;IF(BE111&gt;0,IF(BF111&gt;0,IF(AU111&gt;AV111,"","41 и 42 - ? (51 и 52 &gt; 0);"),"51 &gt; 0 52 - ?;"),"")&amp;IF(AU111&gt;0,IF(AV111&gt;AU111,"41&gt;42;","")&amp;IF(BE111&gt;0,"","41&gt;0 51-?;"),"")&amp;IF(BF111&gt;0,IF(BE111&gt;0,"","52&gt;0 51-?;"),"")&amp;IF(AW111&gt;=AX111,"","43&gt;44;")&amp;IF(CA111&gt;0,IF(AW111&gt;0,"","71 &gt; 0 43-?;"),"")</f>
        <v/>
      </c>
    </row>
    <row r="112" spans="1:93" s="250" customFormat="1" ht="15" customHeight="1" x14ac:dyDescent="0.2">
      <c r="A112" s="45"/>
      <c r="B112" s="46"/>
      <c r="C112" s="121"/>
      <c r="D112" s="121"/>
      <c r="E112" s="336"/>
      <c r="F112" s="122"/>
      <c r="G112" s="46"/>
      <c r="H112" s="45"/>
      <c r="I112" s="45"/>
      <c r="J112" s="45"/>
      <c r="K112" s="45"/>
      <c r="L112" s="45"/>
      <c r="M112" s="46"/>
      <c r="N112" s="46"/>
      <c r="O112" s="48"/>
      <c r="P112" s="48"/>
      <c r="Q112" s="46"/>
      <c r="R112" s="48"/>
      <c r="S112" s="48"/>
      <c r="T112" s="48"/>
      <c r="U112" s="48"/>
      <c r="V112" s="48"/>
      <c r="W112" s="46"/>
      <c r="X112" s="48"/>
      <c r="Y112" s="48"/>
      <c r="Z112" s="157"/>
      <c r="AA112" s="47"/>
      <c r="AB112" s="97"/>
      <c r="AC112" s="49"/>
      <c r="AD112" s="49"/>
      <c r="AE112" s="49"/>
      <c r="AF112" s="49"/>
      <c r="AG112" s="49"/>
      <c r="AH112" s="47"/>
      <c r="AI112" s="47"/>
      <c r="AJ112" s="47"/>
      <c r="AK112" s="190"/>
      <c r="AL112" s="190"/>
      <c r="AM112" s="190"/>
      <c r="AN112" s="190"/>
      <c r="AO112" s="190"/>
      <c r="AP112" s="151"/>
      <c r="AQ112" s="322"/>
      <c r="AR112" s="322"/>
      <c r="AS112" s="322"/>
      <c r="AT112" s="47"/>
      <c r="AU112" s="47"/>
      <c r="AV112" s="47"/>
      <c r="AW112" s="47"/>
      <c r="AX112" s="322"/>
      <c r="AY112" s="98"/>
      <c r="AZ112" s="98"/>
      <c r="BA112" s="47"/>
      <c r="BB112" s="47"/>
      <c r="BC112" s="47"/>
      <c r="BD112" s="47"/>
      <c r="BE112" s="97"/>
      <c r="BF112" s="49"/>
      <c r="BG112" s="239"/>
      <c r="BH112" s="342"/>
      <c r="BI112" s="49"/>
      <c r="BJ112" s="49"/>
      <c r="BK112" s="49"/>
      <c r="BL112" s="49"/>
      <c r="BM112" s="49"/>
      <c r="BN112" s="47"/>
      <c r="BO112" s="49"/>
      <c r="BP112" s="49"/>
      <c r="BQ112" s="49"/>
      <c r="BR112" s="323"/>
      <c r="BS112" s="323"/>
      <c r="BT112" s="323"/>
      <c r="BU112" s="49"/>
      <c r="BV112" s="49"/>
      <c r="BW112" s="97"/>
      <c r="BX112" s="97"/>
      <c r="BY112" s="97"/>
      <c r="BZ112" s="97"/>
      <c r="CA112" s="49"/>
      <c r="CB112" s="49"/>
      <c r="CC112" s="49"/>
      <c r="CD112" s="49"/>
      <c r="CE112" s="49"/>
      <c r="CF112" s="49"/>
      <c r="CG112" s="49"/>
      <c r="CH112" s="49"/>
      <c r="CI112" s="97"/>
      <c r="CJ112" s="97"/>
      <c r="CK112" s="97"/>
      <c r="CL112" s="97"/>
      <c r="CM112" s="335"/>
      <c r="CN112" s="337"/>
      <c r="CO112" s="315" t="str">
        <f>IF(Формулы!R112&gt;V112,"22-?,Дата 14 - Прибыл из УФСИН; ","")&amp;IF(Формулы!Q112&gt;Y112,"25-?,Дата 13 - Выбыл в УФСИН;","")&amp;IF(YEAR(ДАННЫЕ!$F$1)=YEAR(ДАННЫЕ!B112),IF(AT112&gt;0,"","40-?, вявлен в текущем году! "),"")&amp;IF(YEAR($F$1)=YEAR(W112),IF(X112+Y112&gt;0,"","23-стоит, 24,25 - куда выбыл? "),"")&amp;IF(X112+Y112&gt;0,IF(YEAR($F$1)=YEAR(W112),"","24+25&gt;0? 23 - когда выбыл? "),"")&amp;IF(BA112&lt;BB112,"47&gt;=48; ","")&amp;IF(BA112&lt;BC112,"47&gt;=49; ","")&amp;IF(BA112&lt;BD112,"47&gt;=50; ","")&amp;IF(BE112&gt;0,IF(BF112&gt;0,IF(AU112&gt;AV112,"","41 и 42 - ? (51 и 52 &gt; 0);"),"51 &gt; 0 52 - ?;"),"")&amp;IF(AU112&gt;0,IF(AV112&gt;AU112,"41&gt;42;","")&amp;IF(BE112&gt;0,"","41&gt;0 51-?;"),"")&amp;IF(BF112&gt;0,IF(BE112&gt;0,"","52&gt;0 51-?;"),"")&amp;IF(AW112&gt;=AX112,"","43&gt;44;")&amp;IF(CA112&gt;0,IF(AW112&gt;0,"","71 &gt; 0 43-?;"),"")</f>
        <v/>
      </c>
    </row>
    <row r="113" spans="1:93" s="250" customFormat="1" ht="15" customHeight="1" x14ac:dyDescent="0.2">
      <c r="A113" s="45"/>
      <c r="B113" s="46"/>
      <c r="C113" s="121"/>
      <c r="D113" s="121"/>
      <c r="E113" s="336"/>
      <c r="F113" s="122"/>
      <c r="G113" s="46"/>
      <c r="H113" s="45"/>
      <c r="I113" s="45"/>
      <c r="J113" s="45"/>
      <c r="K113" s="45"/>
      <c r="L113" s="45"/>
      <c r="M113" s="46"/>
      <c r="N113" s="46"/>
      <c r="O113" s="48"/>
      <c r="P113" s="48"/>
      <c r="Q113" s="46"/>
      <c r="R113" s="48"/>
      <c r="S113" s="48"/>
      <c r="T113" s="48"/>
      <c r="U113" s="48"/>
      <c r="V113" s="48"/>
      <c r="W113" s="46"/>
      <c r="X113" s="48"/>
      <c r="Y113" s="48"/>
      <c r="Z113" s="157"/>
      <c r="AA113" s="47"/>
      <c r="AB113" s="97"/>
      <c r="AC113" s="49"/>
      <c r="AD113" s="49"/>
      <c r="AE113" s="49"/>
      <c r="AF113" s="49"/>
      <c r="AG113" s="49"/>
      <c r="AH113" s="47"/>
      <c r="AI113" s="47"/>
      <c r="AJ113" s="47"/>
      <c r="AK113" s="190"/>
      <c r="AL113" s="190"/>
      <c r="AM113" s="190"/>
      <c r="AN113" s="190"/>
      <c r="AO113" s="190"/>
      <c r="AP113" s="151"/>
      <c r="AQ113" s="322"/>
      <c r="AR113" s="322"/>
      <c r="AS113" s="322"/>
      <c r="AT113" s="47"/>
      <c r="AU113" s="47"/>
      <c r="AV113" s="47"/>
      <c r="AW113" s="47"/>
      <c r="AX113" s="322"/>
      <c r="AY113" s="98"/>
      <c r="AZ113" s="98"/>
      <c r="BA113" s="47"/>
      <c r="BB113" s="47"/>
      <c r="BC113" s="47"/>
      <c r="BD113" s="47"/>
      <c r="BE113" s="97"/>
      <c r="BF113" s="49"/>
      <c r="BG113" s="239"/>
      <c r="BH113" s="342"/>
      <c r="BI113" s="49"/>
      <c r="BJ113" s="49"/>
      <c r="BK113" s="49"/>
      <c r="BL113" s="49"/>
      <c r="BM113" s="49"/>
      <c r="BN113" s="47"/>
      <c r="BO113" s="49"/>
      <c r="BP113" s="49"/>
      <c r="BQ113" s="49"/>
      <c r="BR113" s="323"/>
      <c r="BS113" s="323"/>
      <c r="BT113" s="323"/>
      <c r="BU113" s="49"/>
      <c r="BV113" s="49"/>
      <c r="BW113" s="97"/>
      <c r="BX113" s="97"/>
      <c r="BY113" s="97"/>
      <c r="BZ113" s="97"/>
      <c r="CA113" s="49"/>
      <c r="CB113" s="49"/>
      <c r="CC113" s="49"/>
      <c r="CD113" s="49"/>
      <c r="CE113" s="49"/>
      <c r="CF113" s="49"/>
      <c r="CG113" s="49"/>
      <c r="CH113" s="49"/>
      <c r="CI113" s="97"/>
      <c r="CJ113" s="97"/>
      <c r="CK113" s="97"/>
      <c r="CL113" s="97"/>
      <c r="CM113" s="335"/>
      <c r="CN113" s="337"/>
      <c r="CO113" s="315" t="str">
        <f>IF(Формулы!R113&gt;V113,"22-?,Дата 14 - Прибыл из УФСИН; ","")&amp;IF(Формулы!Q113&gt;Y113,"25-?,Дата 13 - Выбыл в УФСИН;","")&amp;IF(YEAR(ДАННЫЕ!$F$1)=YEAR(ДАННЫЕ!B113),IF(AT113&gt;0,"","40-?, вявлен в текущем году! "),"")&amp;IF(YEAR($F$1)=YEAR(W113),IF(X113+Y113&gt;0,"","23-стоит, 24,25 - куда выбыл? "),"")&amp;IF(X113+Y113&gt;0,IF(YEAR($F$1)=YEAR(W113),"","24+25&gt;0? 23 - когда выбыл? "),"")&amp;IF(BA113&lt;BB113,"47&gt;=48; ","")&amp;IF(BA113&lt;BC113,"47&gt;=49; ","")&amp;IF(BA113&lt;BD113,"47&gt;=50; ","")&amp;IF(BE113&gt;0,IF(BF113&gt;0,IF(AU113&gt;AV113,"","41 и 42 - ? (51 и 52 &gt; 0);"),"51 &gt; 0 52 - ?;"),"")&amp;IF(AU113&gt;0,IF(AV113&gt;AU113,"41&gt;42;","")&amp;IF(BE113&gt;0,"","41&gt;0 51-?;"),"")&amp;IF(BF113&gt;0,IF(BE113&gt;0,"","52&gt;0 51-?;"),"")&amp;IF(AW113&gt;=AX113,"","43&gt;44;")&amp;IF(CA113&gt;0,IF(AW113&gt;0,"","71 &gt; 0 43-?;"),"")</f>
        <v/>
      </c>
    </row>
    <row r="114" spans="1:93" s="250" customFormat="1" ht="15" customHeight="1" x14ac:dyDescent="0.2">
      <c r="A114" s="45"/>
      <c r="B114" s="46"/>
      <c r="C114" s="121"/>
      <c r="D114" s="121"/>
      <c r="E114" s="336"/>
      <c r="F114" s="122"/>
      <c r="G114" s="46"/>
      <c r="H114" s="45"/>
      <c r="I114" s="45"/>
      <c r="J114" s="45"/>
      <c r="K114" s="45"/>
      <c r="L114" s="45"/>
      <c r="M114" s="46"/>
      <c r="N114" s="46"/>
      <c r="O114" s="48"/>
      <c r="P114" s="48"/>
      <c r="Q114" s="46"/>
      <c r="R114" s="48"/>
      <c r="S114" s="48"/>
      <c r="T114" s="48"/>
      <c r="U114" s="48"/>
      <c r="V114" s="48"/>
      <c r="W114" s="46"/>
      <c r="X114" s="48"/>
      <c r="Y114" s="48"/>
      <c r="Z114" s="157"/>
      <c r="AA114" s="47"/>
      <c r="AB114" s="97"/>
      <c r="AC114" s="49"/>
      <c r="AD114" s="49"/>
      <c r="AE114" s="49"/>
      <c r="AF114" s="49"/>
      <c r="AG114" s="49"/>
      <c r="AH114" s="47"/>
      <c r="AI114" s="47"/>
      <c r="AJ114" s="47"/>
      <c r="AK114" s="190"/>
      <c r="AL114" s="190"/>
      <c r="AM114" s="190"/>
      <c r="AN114" s="190"/>
      <c r="AO114" s="190"/>
      <c r="AP114" s="151"/>
      <c r="AQ114" s="322"/>
      <c r="AR114" s="322"/>
      <c r="AS114" s="322"/>
      <c r="AT114" s="47"/>
      <c r="AU114" s="47"/>
      <c r="AV114" s="47"/>
      <c r="AW114" s="47"/>
      <c r="AX114" s="322"/>
      <c r="AY114" s="98"/>
      <c r="AZ114" s="98"/>
      <c r="BA114" s="47"/>
      <c r="BB114" s="47"/>
      <c r="BC114" s="47"/>
      <c r="BD114" s="47"/>
      <c r="BE114" s="97"/>
      <c r="BF114" s="49"/>
      <c r="BG114" s="239"/>
      <c r="BH114" s="342"/>
      <c r="BI114" s="49"/>
      <c r="BJ114" s="49"/>
      <c r="BK114" s="49"/>
      <c r="BL114" s="49"/>
      <c r="BM114" s="49"/>
      <c r="BN114" s="47"/>
      <c r="BO114" s="49"/>
      <c r="BP114" s="49"/>
      <c r="BQ114" s="49"/>
      <c r="BR114" s="323"/>
      <c r="BS114" s="323"/>
      <c r="BT114" s="323"/>
      <c r="BU114" s="49"/>
      <c r="BV114" s="49"/>
      <c r="BW114" s="97"/>
      <c r="BX114" s="97"/>
      <c r="BY114" s="97"/>
      <c r="BZ114" s="97"/>
      <c r="CA114" s="49"/>
      <c r="CB114" s="49"/>
      <c r="CC114" s="49"/>
      <c r="CD114" s="49"/>
      <c r="CE114" s="49"/>
      <c r="CF114" s="49"/>
      <c r="CG114" s="49"/>
      <c r="CH114" s="49"/>
      <c r="CI114" s="97"/>
      <c r="CJ114" s="97"/>
      <c r="CK114" s="97"/>
      <c r="CL114" s="97"/>
      <c r="CM114" s="335"/>
      <c r="CN114" s="337"/>
      <c r="CO114" s="315" t="str">
        <f>IF(Формулы!R114&gt;V114,"22-?,Дата 14 - Прибыл из УФСИН; ","")&amp;IF(Формулы!Q114&gt;Y114,"25-?,Дата 13 - Выбыл в УФСИН;","")&amp;IF(YEAR(ДАННЫЕ!$F$1)=YEAR(ДАННЫЕ!B114),IF(AT114&gt;0,"","40-?, вявлен в текущем году! "),"")&amp;IF(YEAR($F$1)=YEAR(W114),IF(X114+Y114&gt;0,"","23-стоит, 24,25 - куда выбыл? "),"")&amp;IF(X114+Y114&gt;0,IF(YEAR($F$1)=YEAR(W114),"","24+25&gt;0? 23 - когда выбыл? "),"")&amp;IF(BA114&lt;BB114,"47&gt;=48; ","")&amp;IF(BA114&lt;BC114,"47&gt;=49; ","")&amp;IF(BA114&lt;BD114,"47&gt;=50; ","")&amp;IF(BE114&gt;0,IF(BF114&gt;0,IF(AU114&gt;AV114,"","41 и 42 - ? (51 и 52 &gt; 0);"),"51 &gt; 0 52 - ?;"),"")&amp;IF(AU114&gt;0,IF(AV114&gt;AU114,"41&gt;42;","")&amp;IF(BE114&gt;0,"","41&gt;0 51-?;"),"")&amp;IF(BF114&gt;0,IF(BE114&gt;0,"","52&gt;0 51-?;"),"")&amp;IF(AW114&gt;=AX114,"","43&gt;44;")&amp;IF(CA114&gt;0,IF(AW114&gt;0,"","71 &gt; 0 43-?;"),"")</f>
        <v/>
      </c>
    </row>
    <row r="115" spans="1:93" s="250" customFormat="1" ht="15" customHeight="1" x14ac:dyDescent="0.2">
      <c r="A115" s="45"/>
      <c r="B115" s="46"/>
      <c r="C115" s="121"/>
      <c r="D115" s="121"/>
      <c r="E115" s="336"/>
      <c r="F115" s="122"/>
      <c r="G115" s="46"/>
      <c r="H115" s="45"/>
      <c r="I115" s="45"/>
      <c r="J115" s="45"/>
      <c r="K115" s="45"/>
      <c r="L115" s="45"/>
      <c r="M115" s="46"/>
      <c r="N115" s="46"/>
      <c r="O115" s="48"/>
      <c r="P115" s="48"/>
      <c r="Q115" s="46"/>
      <c r="R115" s="48"/>
      <c r="S115" s="48"/>
      <c r="T115" s="48"/>
      <c r="U115" s="48"/>
      <c r="V115" s="48"/>
      <c r="W115" s="46"/>
      <c r="X115" s="48"/>
      <c r="Y115" s="48"/>
      <c r="Z115" s="157"/>
      <c r="AA115" s="47"/>
      <c r="AB115" s="97"/>
      <c r="AC115" s="49"/>
      <c r="AD115" s="49"/>
      <c r="AE115" s="49"/>
      <c r="AF115" s="49"/>
      <c r="AG115" s="49"/>
      <c r="AH115" s="47"/>
      <c r="AI115" s="47"/>
      <c r="AJ115" s="47"/>
      <c r="AK115" s="190"/>
      <c r="AL115" s="190"/>
      <c r="AM115" s="190"/>
      <c r="AN115" s="190"/>
      <c r="AO115" s="190"/>
      <c r="AP115" s="151"/>
      <c r="AQ115" s="322"/>
      <c r="AR115" s="322"/>
      <c r="AS115" s="322"/>
      <c r="AT115" s="47"/>
      <c r="AU115" s="47"/>
      <c r="AV115" s="47"/>
      <c r="AW115" s="47"/>
      <c r="AX115" s="322"/>
      <c r="AY115" s="98"/>
      <c r="AZ115" s="98"/>
      <c r="BA115" s="47"/>
      <c r="BB115" s="47"/>
      <c r="BC115" s="47"/>
      <c r="BD115" s="47"/>
      <c r="BE115" s="97"/>
      <c r="BF115" s="49"/>
      <c r="BG115" s="239"/>
      <c r="BH115" s="342"/>
      <c r="BI115" s="49"/>
      <c r="BJ115" s="49"/>
      <c r="BK115" s="49"/>
      <c r="BL115" s="49"/>
      <c r="BM115" s="49"/>
      <c r="BN115" s="47"/>
      <c r="BO115" s="49"/>
      <c r="BP115" s="49"/>
      <c r="BQ115" s="49"/>
      <c r="BR115" s="323"/>
      <c r="BS115" s="323"/>
      <c r="BT115" s="323"/>
      <c r="BU115" s="49"/>
      <c r="BV115" s="49"/>
      <c r="BW115" s="97"/>
      <c r="BX115" s="97"/>
      <c r="BY115" s="97"/>
      <c r="BZ115" s="97"/>
      <c r="CA115" s="49"/>
      <c r="CB115" s="49"/>
      <c r="CC115" s="49"/>
      <c r="CD115" s="49"/>
      <c r="CE115" s="49"/>
      <c r="CF115" s="49"/>
      <c r="CG115" s="49"/>
      <c r="CH115" s="49"/>
      <c r="CI115" s="97"/>
      <c r="CJ115" s="97"/>
      <c r="CK115" s="97"/>
      <c r="CL115" s="97"/>
      <c r="CM115" s="335"/>
      <c r="CN115" s="337"/>
      <c r="CO115" s="315" t="str">
        <f>IF(Формулы!R115&gt;V115,"22-?,Дата 14 - Прибыл из УФСИН; ","")&amp;IF(Формулы!Q115&gt;Y115,"25-?,Дата 13 - Выбыл в УФСИН;","")&amp;IF(YEAR(ДАННЫЕ!$F$1)=YEAR(ДАННЫЕ!B115),IF(AT115&gt;0,"","40-?, вявлен в текущем году! "),"")&amp;IF(YEAR($F$1)=YEAR(W115),IF(X115+Y115&gt;0,"","23-стоит, 24,25 - куда выбыл? "),"")&amp;IF(X115+Y115&gt;0,IF(YEAR($F$1)=YEAR(W115),"","24+25&gt;0? 23 - когда выбыл? "),"")&amp;IF(BA115&lt;BB115,"47&gt;=48; ","")&amp;IF(BA115&lt;BC115,"47&gt;=49; ","")&amp;IF(BA115&lt;BD115,"47&gt;=50; ","")&amp;IF(BE115&gt;0,IF(BF115&gt;0,IF(AU115&gt;AV115,"","41 и 42 - ? (51 и 52 &gt; 0);"),"51 &gt; 0 52 - ?;"),"")&amp;IF(AU115&gt;0,IF(AV115&gt;AU115,"41&gt;42;","")&amp;IF(BE115&gt;0,"","41&gt;0 51-?;"),"")&amp;IF(BF115&gt;0,IF(BE115&gt;0,"","52&gt;0 51-?;"),"")&amp;IF(AW115&gt;=AX115,"","43&gt;44;")&amp;IF(CA115&gt;0,IF(AW115&gt;0,"","71 &gt; 0 43-?;"),"")</f>
        <v/>
      </c>
    </row>
    <row r="116" spans="1:93" s="250" customFormat="1" ht="15" customHeight="1" x14ac:dyDescent="0.2">
      <c r="A116" s="45"/>
      <c r="B116" s="46"/>
      <c r="C116" s="121"/>
      <c r="D116" s="121"/>
      <c r="E116" s="336"/>
      <c r="F116" s="122"/>
      <c r="G116" s="46"/>
      <c r="H116" s="45"/>
      <c r="I116" s="45"/>
      <c r="J116" s="45"/>
      <c r="K116" s="45"/>
      <c r="L116" s="45"/>
      <c r="M116" s="46"/>
      <c r="N116" s="46"/>
      <c r="O116" s="48"/>
      <c r="P116" s="48"/>
      <c r="Q116" s="46"/>
      <c r="R116" s="48"/>
      <c r="S116" s="48"/>
      <c r="T116" s="48"/>
      <c r="U116" s="48"/>
      <c r="V116" s="48"/>
      <c r="W116" s="46"/>
      <c r="X116" s="48"/>
      <c r="Y116" s="48"/>
      <c r="Z116" s="157"/>
      <c r="AA116" s="47"/>
      <c r="AB116" s="97"/>
      <c r="AC116" s="49"/>
      <c r="AD116" s="49"/>
      <c r="AE116" s="49"/>
      <c r="AF116" s="49"/>
      <c r="AG116" s="49"/>
      <c r="AH116" s="47"/>
      <c r="AI116" s="47"/>
      <c r="AJ116" s="47"/>
      <c r="AK116" s="190"/>
      <c r="AL116" s="190"/>
      <c r="AM116" s="190"/>
      <c r="AN116" s="190"/>
      <c r="AO116" s="190"/>
      <c r="AP116" s="151"/>
      <c r="AQ116" s="322"/>
      <c r="AR116" s="322"/>
      <c r="AS116" s="322"/>
      <c r="AT116" s="47"/>
      <c r="AU116" s="47"/>
      <c r="AV116" s="47"/>
      <c r="AW116" s="47"/>
      <c r="AX116" s="322"/>
      <c r="AY116" s="98"/>
      <c r="AZ116" s="98"/>
      <c r="BA116" s="47"/>
      <c r="BB116" s="47"/>
      <c r="BC116" s="47"/>
      <c r="BD116" s="47"/>
      <c r="BE116" s="97"/>
      <c r="BF116" s="49"/>
      <c r="BG116" s="239"/>
      <c r="BH116" s="342"/>
      <c r="BI116" s="49"/>
      <c r="BJ116" s="49"/>
      <c r="BK116" s="49"/>
      <c r="BL116" s="49"/>
      <c r="BM116" s="49"/>
      <c r="BN116" s="47"/>
      <c r="BO116" s="49"/>
      <c r="BP116" s="49"/>
      <c r="BQ116" s="49"/>
      <c r="BR116" s="323"/>
      <c r="BS116" s="323"/>
      <c r="BT116" s="323"/>
      <c r="BU116" s="49"/>
      <c r="BV116" s="49"/>
      <c r="BW116" s="97"/>
      <c r="BX116" s="97"/>
      <c r="BY116" s="97"/>
      <c r="BZ116" s="97"/>
      <c r="CA116" s="49"/>
      <c r="CB116" s="49"/>
      <c r="CC116" s="49"/>
      <c r="CD116" s="49"/>
      <c r="CE116" s="49"/>
      <c r="CF116" s="49"/>
      <c r="CG116" s="49"/>
      <c r="CH116" s="49"/>
      <c r="CI116" s="97"/>
      <c r="CJ116" s="97"/>
      <c r="CK116" s="97"/>
      <c r="CL116" s="97"/>
      <c r="CM116" s="335"/>
      <c r="CN116" s="337"/>
      <c r="CO116" s="315" t="str">
        <f>IF(Формулы!R116&gt;V116,"22-?,Дата 14 - Прибыл из УФСИН; ","")&amp;IF(Формулы!Q116&gt;Y116,"25-?,Дата 13 - Выбыл в УФСИН;","")&amp;IF(YEAR(ДАННЫЕ!$F$1)=YEAR(ДАННЫЕ!B116),IF(AT116&gt;0,"","40-?, вявлен в текущем году! "),"")&amp;IF(YEAR($F$1)=YEAR(W116),IF(X116+Y116&gt;0,"","23-стоит, 24,25 - куда выбыл? "),"")&amp;IF(X116+Y116&gt;0,IF(YEAR($F$1)=YEAR(W116),"","24+25&gt;0? 23 - когда выбыл? "),"")&amp;IF(BA116&lt;BB116,"47&gt;=48; ","")&amp;IF(BA116&lt;BC116,"47&gt;=49; ","")&amp;IF(BA116&lt;BD116,"47&gt;=50; ","")&amp;IF(BE116&gt;0,IF(BF116&gt;0,IF(AU116&gt;AV116,"","41 и 42 - ? (51 и 52 &gt; 0);"),"51 &gt; 0 52 - ?;"),"")&amp;IF(AU116&gt;0,IF(AV116&gt;AU116,"41&gt;42;","")&amp;IF(BE116&gt;0,"","41&gt;0 51-?;"),"")&amp;IF(BF116&gt;0,IF(BE116&gt;0,"","52&gt;0 51-?;"),"")&amp;IF(AW116&gt;=AX116,"","43&gt;44;")&amp;IF(CA116&gt;0,IF(AW116&gt;0,"","71 &gt; 0 43-?;"),"")</f>
        <v/>
      </c>
    </row>
    <row r="117" spans="1:93" s="250" customFormat="1" ht="15" customHeight="1" x14ac:dyDescent="0.2">
      <c r="A117" s="45"/>
      <c r="B117" s="46"/>
      <c r="C117" s="121"/>
      <c r="D117" s="121"/>
      <c r="E117" s="336"/>
      <c r="F117" s="122"/>
      <c r="G117" s="46"/>
      <c r="H117" s="45"/>
      <c r="I117" s="45"/>
      <c r="J117" s="45"/>
      <c r="K117" s="45"/>
      <c r="L117" s="45"/>
      <c r="M117" s="46"/>
      <c r="N117" s="46"/>
      <c r="O117" s="48"/>
      <c r="P117" s="48"/>
      <c r="Q117" s="46"/>
      <c r="R117" s="48"/>
      <c r="S117" s="48"/>
      <c r="T117" s="48"/>
      <c r="U117" s="48"/>
      <c r="V117" s="48"/>
      <c r="W117" s="46"/>
      <c r="X117" s="48"/>
      <c r="Y117" s="48"/>
      <c r="Z117" s="157"/>
      <c r="AA117" s="47"/>
      <c r="AB117" s="97"/>
      <c r="AC117" s="49"/>
      <c r="AD117" s="49"/>
      <c r="AE117" s="49"/>
      <c r="AF117" s="49"/>
      <c r="AG117" s="49"/>
      <c r="AH117" s="47"/>
      <c r="AI117" s="47"/>
      <c r="AJ117" s="47"/>
      <c r="AK117" s="190"/>
      <c r="AL117" s="190"/>
      <c r="AM117" s="190"/>
      <c r="AN117" s="190"/>
      <c r="AO117" s="190"/>
      <c r="AP117" s="151"/>
      <c r="AQ117" s="322"/>
      <c r="AR117" s="322"/>
      <c r="AS117" s="322"/>
      <c r="AT117" s="47"/>
      <c r="AU117" s="47"/>
      <c r="AV117" s="47"/>
      <c r="AW117" s="47"/>
      <c r="AX117" s="322"/>
      <c r="AY117" s="98"/>
      <c r="AZ117" s="98"/>
      <c r="BA117" s="47"/>
      <c r="BB117" s="47"/>
      <c r="BC117" s="47"/>
      <c r="BD117" s="47"/>
      <c r="BE117" s="97"/>
      <c r="BF117" s="49"/>
      <c r="BG117" s="239"/>
      <c r="BH117" s="342"/>
      <c r="BI117" s="49"/>
      <c r="BJ117" s="49"/>
      <c r="BK117" s="49"/>
      <c r="BL117" s="49"/>
      <c r="BM117" s="49"/>
      <c r="BN117" s="47"/>
      <c r="BO117" s="49"/>
      <c r="BP117" s="49"/>
      <c r="BQ117" s="49"/>
      <c r="BR117" s="323"/>
      <c r="BS117" s="323"/>
      <c r="BT117" s="323"/>
      <c r="BU117" s="49"/>
      <c r="BV117" s="49"/>
      <c r="BW117" s="97"/>
      <c r="BX117" s="97"/>
      <c r="BY117" s="97"/>
      <c r="BZ117" s="97"/>
      <c r="CA117" s="49"/>
      <c r="CB117" s="49"/>
      <c r="CC117" s="49"/>
      <c r="CD117" s="49"/>
      <c r="CE117" s="49"/>
      <c r="CF117" s="49"/>
      <c r="CG117" s="49"/>
      <c r="CH117" s="49"/>
      <c r="CI117" s="97"/>
      <c r="CJ117" s="97"/>
      <c r="CK117" s="97"/>
      <c r="CL117" s="97"/>
      <c r="CM117" s="335"/>
      <c r="CN117" s="337"/>
      <c r="CO117" s="315" t="str">
        <f>IF(Формулы!R117&gt;V117,"22-?,Дата 14 - Прибыл из УФСИН; ","")&amp;IF(Формулы!Q117&gt;Y117,"25-?,Дата 13 - Выбыл в УФСИН;","")&amp;IF(YEAR(ДАННЫЕ!$F$1)=YEAR(ДАННЫЕ!B117),IF(AT117&gt;0,"","40-?, вявлен в текущем году! "),"")&amp;IF(YEAR($F$1)=YEAR(W117),IF(X117+Y117&gt;0,"","23-стоит, 24,25 - куда выбыл? "),"")&amp;IF(X117+Y117&gt;0,IF(YEAR($F$1)=YEAR(W117),"","24+25&gt;0? 23 - когда выбыл? "),"")&amp;IF(BA117&lt;BB117,"47&gt;=48; ","")&amp;IF(BA117&lt;BC117,"47&gt;=49; ","")&amp;IF(BA117&lt;BD117,"47&gt;=50; ","")&amp;IF(BE117&gt;0,IF(BF117&gt;0,IF(AU117&gt;AV117,"","41 и 42 - ? (51 и 52 &gt; 0);"),"51 &gt; 0 52 - ?;"),"")&amp;IF(AU117&gt;0,IF(AV117&gt;AU117,"41&gt;42;","")&amp;IF(BE117&gt;0,"","41&gt;0 51-?;"),"")&amp;IF(BF117&gt;0,IF(BE117&gt;0,"","52&gt;0 51-?;"),"")&amp;IF(AW117&gt;=AX117,"","43&gt;44;")&amp;IF(CA117&gt;0,IF(AW117&gt;0,"","71 &gt; 0 43-?;"),"")</f>
        <v/>
      </c>
    </row>
    <row r="118" spans="1:93" s="250" customFormat="1" ht="15" customHeight="1" x14ac:dyDescent="0.2">
      <c r="A118" s="45"/>
      <c r="B118" s="46"/>
      <c r="C118" s="121"/>
      <c r="D118" s="121"/>
      <c r="E118" s="336"/>
      <c r="F118" s="122"/>
      <c r="G118" s="46"/>
      <c r="H118" s="45"/>
      <c r="I118" s="45"/>
      <c r="J118" s="45"/>
      <c r="K118" s="45"/>
      <c r="L118" s="45"/>
      <c r="M118" s="46"/>
      <c r="N118" s="46"/>
      <c r="O118" s="48"/>
      <c r="P118" s="48"/>
      <c r="Q118" s="46"/>
      <c r="R118" s="48"/>
      <c r="S118" s="48"/>
      <c r="T118" s="48"/>
      <c r="U118" s="48"/>
      <c r="V118" s="48"/>
      <c r="W118" s="46"/>
      <c r="X118" s="48"/>
      <c r="Y118" s="48"/>
      <c r="Z118" s="157"/>
      <c r="AA118" s="47"/>
      <c r="AB118" s="97"/>
      <c r="AC118" s="49"/>
      <c r="AD118" s="49"/>
      <c r="AE118" s="49"/>
      <c r="AF118" s="49"/>
      <c r="AG118" s="49"/>
      <c r="AH118" s="47"/>
      <c r="AI118" s="47"/>
      <c r="AJ118" s="47"/>
      <c r="AK118" s="190"/>
      <c r="AL118" s="190"/>
      <c r="AM118" s="190"/>
      <c r="AN118" s="190"/>
      <c r="AO118" s="190"/>
      <c r="AP118" s="151"/>
      <c r="AQ118" s="322"/>
      <c r="AR118" s="322"/>
      <c r="AS118" s="322"/>
      <c r="AT118" s="47"/>
      <c r="AU118" s="47"/>
      <c r="AV118" s="47"/>
      <c r="AW118" s="47"/>
      <c r="AX118" s="322"/>
      <c r="AY118" s="98"/>
      <c r="AZ118" s="98"/>
      <c r="BA118" s="47"/>
      <c r="BB118" s="47"/>
      <c r="BC118" s="47"/>
      <c r="BD118" s="47"/>
      <c r="BE118" s="97"/>
      <c r="BF118" s="49"/>
      <c r="BG118" s="239"/>
      <c r="BH118" s="342"/>
      <c r="BI118" s="49"/>
      <c r="BJ118" s="49"/>
      <c r="BK118" s="49"/>
      <c r="BL118" s="49"/>
      <c r="BM118" s="49"/>
      <c r="BN118" s="47"/>
      <c r="BO118" s="49"/>
      <c r="BP118" s="49"/>
      <c r="BQ118" s="49"/>
      <c r="BR118" s="323"/>
      <c r="BS118" s="323"/>
      <c r="BT118" s="323"/>
      <c r="BU118" s="49"/>
      <c r="BV118" s="49"/>
      <c r="BW118" s="97"/>
      <c r="BX118" s="97"/>
      <c r="BY118" s="97"/>
      <c r="BZ118" s="97"/>
      <c r="CA118" s="49"/>
      <c r="CB118" s="49"/>
      <c r="CC118" s="49"/>
      <c r="CD118" s="49"/>
      <c r="CE118" s="49"/>
      <c r="CF118" s="49"/>
      <c r="CG118" s="49"/>
      <c r="CH118" s="49"/>
      <c r="CI118" s="97"/>
      <c r="CJ118" s="97"/>
      <c r="CK118" s="97"/>
      <c r="CL118" s="97"/>
      <c r="CM118" s="335"/>
      <c r="CN118" s="337"/>
      <c r="CO118" s="315" t="str">
        <f>IF(Формулы!R118&gt;V118,"22-?,Дата 14 - Прибыл из УФСИН; ","")&amp;IF(Формулы!Q118&gt;Y118,"25-?,Дата 13 - Выбыл в УФСИН;","")&amp;IF(YEAR(ДАННЫЕ!$F$1)=YEAR(ДАННЫЕ!B118),IF(AT118&gt;0,"","40-?, вявлен в текущем году! "),"")&amp;IF(YEAR($F$1)=YEAR(W118),IF(X118+Y118&gt;0,"","23-стоит, 24,25 - куда выбыл? "),"")&amp;IF(X118+Y118&gt;0,IF(YEAR($F$1)=YEAR(W118),"","24+25&gt;0? 23 - когда выбыл? "),"")&amp;IF(BA118&lt;BB118,"47&gt;=48; ","")&amp;IF(BA118&lt;BC118,"47&gt;=49; ","")&amp;IF(BA118&lt;BD118,"47&gt;=50; ","")&amp;IF(BE118&gt;0,IF(BF118&gt;0,IF(AU118&gt;AV118,"","41 и 42 - ? (51 и 52 &gt; 0);"),"51 &gt; 0 52 - ?;"),"")&amp;IF(AU118&gt;0,IF(AV118&gt;AU118,"41&gt;42;","")&amp;IF(BE118&gt;0,"","41&gt;0 51-?;"),"")&amp;IF(BF118&gt;0,IF(BE118&gt;0,"","52&gt;0 51-?;"),"")&amp;IF(AW118&gt;=AX118,"","43&gt;44;")&amp;IF(CA118&gt;0,IF(AW118&gt;0,"","71 &gt; 0 43-?;"),"")</f>
        <v/>
      </c>
    </row>
    <row r="119" spans="1:93" s="250" customFormat="1" ht="15" customHeight="1" x14ac:dyDescent="0.2">
      <c r="A119" s="45"/>
      <c r="B119" s="46"/>
      <c r="C119" s="121"/>
      <c r="D119" s="121"/>
      <c r="E119" s="336"/>
      <c r="F119" s="122"/>
      <c r="G119" s="46"/>
      <c r="H119" s="45"/>
      <c r="I119" s="45"/>
      <c r="J119" s="45"/>
      <c r="K119" s="45"/>
      <c r="L119" s="45"/>
      <c r="M119" s="46"/>
      <c r="N119" s="46"/>
      <c r="O119" s="48"/>
      <c r="P119" s="48"/>
      <c r="Q119" s="46"/>
      <c r="R119" s="48"/>
      <c r="S119" s="48"/>
      <c r="T119" s="48"/>
      <c r="U119" s="48"/>
      <c r="V119" s="48"/>
      <c r="W119" s="46"/>
      <c r="X119" s="48"/>
      <c r="Y119" s="48"/>
      <c r="Z119" s="157"/>
      <c r="AA119" s="47"/>
      <c r="AB119" s="97"/>
      <c r="AC119" s="49"/>
      <c r="AD119" s="49"/>
      <c r="AE119" s="49"/>
      <c r="AF119" s="49"/>
      <c r="AG119" s="49"/>
      <c r="AH119" s="47"/>
      <c r="AI119" s="47"/>
      <c r="AJ119" s="47"/>
      <c r="AK119" s="190"/>
      <c r="AL119" s="190"/>
      <c r="AM119" s="190"/>
      <c r="AN119" s="190"/>
      <c r="AO119" s="190"/>
      <c r="AP119" s="151"/>
      <c r="AQ119" s="322"/>
      <c r="AR119" s="322"/>
      <c r="AS119" s="322"/>
      <c r="AT119" s="47"/>
      <c r="AU119" s="47"/>
      <c r="AV119" s="47"/>
      <c r="AW119" s="47"/>
      <c r="AX119" s="322"/>
      <c r="AY119" s="98"/>
      <c r="AZ119" s="98"/>
      <c r="BA119" s="47"/>
      <c r="BB119" s="47"/>
      <c r="BC119" s="47"/>
      <c r="BD119" s="47"/>
      <c r="BE119" s="97"/>
      <c r="BF119" s="49"/>
      <c r="BG119" s="239"/>
      <c r="BH119" s="342"/>
      <c r="BI119" s="49"/>
      <c r="BJ119" s="49"/>
      <c r="BK119" s="49"/>
      <c r="BL119" s="49"/>
      <c r="BM119" s="49"/>
      <c r="BN119" s="47"/>
      <c r="BO119" s="49"/>
      <c r="BP119" s="49"/>
      <c r="BQ119" s="49"/>
      <c r="BR119" s="323"/>
      <c r="BS119" s="323"/>
      <c r="BT119" s="323"/>
      <c r="BU119" s="49"/>
      <c r="BV119" s="49"/>
      <c r="BW119" s="97"/>
      <c r="BX119" s="97"/>
      <c r="BY119" s="97"/>
      <c r="BZ119" s="97"/>
      <c r="CA119" s="49"/>
      <c r="CB119" s="49"/>
      <c r="CC119" s="49"/>
      <c r="CD119" s="49"/>
      <c r="CE119" s="49"/>
      <c r="CF119" s="49"/>
      <c r="CG119" s="49"/>
      <c r="CH119" s="49"/>
      <c r="CI119" s="97"/>
      <c r="CJ119" s="97"/>
      <c r="CK119" s="97"/>
      <c r="CL119" s="97"/>
      <c r="CM119" s="335"/>
      <c r="CN119" s="337"/>
      <c r="CO119" s="315" t="str">
        <f>IF(Формулы!R119&gt;V119,"22-?,Дата 14 - Прибыл из УФСИН; ","")&amp;IF(Формулы!Q119&gt;Y119,"25-?,Дата 13 - Выбыл в УФСИН;","")&amp;IF(YEAR(ДАННЫЕ!$F$1)=YEAR(ДАННЫЕ!B119),IF(AT119&gt;0,"","40-?, вявлен в текущем году! "),"")&amp;IF(YEAR($F$1)=YEAR(W119),IF(X119+Y119&gt;0,"","23-стоит, 24,25 - куда выбыл? "),"")&amp;IF(X119+Y119&gt;0,IF(YEAR($F$1)=YEAR(W119),"","24+25&gt;0? 23 - когда выбыл? "),"")&amp;IF(BA119&lt;BB119,"47&gt;=48; ","")&amp;IF(BA119&lt;BC119,"47&gt;=49; ","")&amp;IF(BA119&lt;BD119,"47&gt;=50; ","")&amp;IF(BE119&gt;0,IF(BF119&gt;0,IF(AU119&gt;AV119,"","41 и 42 - ? (51 и 52 &gt; 0);"),"51 &gt; 0 52 - ?;"),"")&amp;IF(AU119&gt;0,IF(AV119&gt;AU119,"41&gt;42;","")&amp;IF(BE119&gt;0,"","41&gt;0 51-?;"),"")&amp;IF(BF119&gt;0,IF(BE119&gt;0,"","52&gt;0 51-?;"),"")&amp;IF(AW119&gt;=AX119,"","43&gt;44;")&amp;IF(CA119&gt;0,IF(AW119&gt;0,"","71 &gt; 0 43-?;"),"")</f>
        <v/>
      </c>
    </row>
    <row r="120" spans="1:93" s="250" customFormat="1" ht="15" customHeight="1" x14ac:dyDescent="0.2">
      <c r="A120" s="45"/>
      <c r="B120" s="46"/>
      <c r="C120" s="121"/>
      <c r="D120" s="121"/>
      <c r="E120" s="336"/>
      <c r="F120" s="122"/>
      <c r="G120" s="46"/>
      <c r="H120" s="45"/>
      <c r="I120" s="45"/>
      <c r="J120" s="45"/>
      <c r="K120" s="45"/>
      <c r="L120" s="45"/>
      <c r="M120" s="46"/>
      <c r="N120" s="46"/>
      <c r="O120" s="48"/>
      <c r="P120" s="48"/>
      <c r="Q120" s="46"/>
      <c r="R120" s="48"/>
      <c r="S120" s="48"/>
      <c r="T120" s="48"/>
      <c r="U120" s="48"/>
      <c r="V120" s="48"/>
      <c r="W120" s="46"/>
      <c r="X120" s="48"/>
      <c r="Y120" s="48"/>
      <c r="Z120" s="157"/>
      <c r="AA120" s="47"/>
      <c r="AB120" s="97"/>
      <c r="AC120" s="49"/>
      <c r="AD120" s="49"/>
      <c r="AE120" s="49"/>
      <c r="AF120" s="49"/>
      <c r="AG120" s="49"/>
      <c r="AH120" s="47"/>
      <c r="AI120" s="47"/>
      <c r="AJ120" s="47"/>
      <c r="AK120" s="190"/>
      <c r="AL120" s="190"/>
      <c r="AM120" s="190"/>
      <c r="AN120" s="190"/>
      <c r="AO120" s="190"/>
      <c r="AP120" s="151"/>
      <c r="AQ120" s="322"/>
      <c r="AR120" s="322"/>
      <c r="AS120" s="322"/>
      <c r="AT120" s="47"/>
      <c r="AU120" s="47"/>
      <c r="AV120" s="47"/>
      <c r="AW120" s="47"/>
      <c r="AX120" s="322"/>
      <c r="AY120" s="98"/>
      <c r="AZ120" s="98"/>
      <c r="BA120" s="47"/>
      <c r="BB120" s="47"/>
      <c r="BC120" s="47"/>
      <c r="BD120" s="47"/>
      <c r="BE120" s="97"/>
      <c r="BF120" s="49"/>
      <c r="BG120" s="239"/>
      <c r="BH120" s="342"/>
      <c r="BI120" s="49"/>
      <c r="BJ120" s="49"/>
      <c r="BK120" s="49"/>
      <c r="BL120" s="49"/>
      <c r="BM120" s="49"/>
      <c r="BN120" s="47"/>
      <c r="BO120" s="49"/>
      <c r="BP120" s="49"/>
      <c r="BQ120" s="49"/>
      <c r="BR120" s="323"/>
      <c r="BS120" s="323"/>
      <c r="BT120" s="323"/>
      <c r="BU120" s="49"/>
      <c r="BV120" s="49"/>
      <c r="BW120" s="97"/>
      <c r="BX120" s="97"/>
      <c r="BY120" s="97"/>
      <c r="BZ120" s="97"/>
      <c r="CA120" s="49"/>
      <c r="CB120" s="49"/>
      <c r="CC120" s="49"/>
      <c r="CD120" s="49"/>
      <c r="CE120" s="49"/>
      <c r="CF120" s="49"/>
      <c r="CG120" s="49"/>
      <c r="CH120" s="49"/>
      <c r="CI120" s="97"/>
      <c r="CJ120" s="97"/>
      <c r="CK120" s="97"/>
      <c r="CL120" s="97"/>
      <c r="CM120" s="335"/>
      <c r="CN120" s="337"/>
      <c r="CO120" s="315" t="str">
        <f>IF(Формулы!R120&gt;V120,"22-?,Дата 14 - Прибыл из УФСИН; ","")&amp;IF(Формулы!Q120&gt;Y120,"25-?,Дата 13 - Выбыл в УФСИН;","")&amp;IF(YEAR(ДАННЫЕ!$F$1)=YEAR(ДАННЫЕ!B120),IF(AT120&gt;0,"","40-?, вявлен в текущем году! "),"")&amp;IF(YEAR($F$1)=YEAR(W120),IF(X120+Y120&gt;0,"","23-стоит, 24,25 - куда выбыл? "),"")&amp;IF(X120+Y120&gt;0,IF(YEAR($F$1)=YEAR(W120),"","24+25&gt;0? 23 - когда выбыл? "),"")&amp;IF(BA120&lt;BB120,"47&gt;=48; ","")&amp;IF(BA120&lt;BC120,"47&gt;=49; ","")&amp;IF(BA120&lt;BD120,"47&gt;=50; ","")&amp;IF(BE120&gt;0,IF(BF120&gt;0,IF(AU120&gt;AV120,"","41 и 42 - ? (51 и 52 &gt; 0);"),"51 &gt; 0 52 - ?;"),"")&amp;IF(AU120&gt;0,IF(AV120&gt;AU120,"41&gt;42;","")&amp;IF(BE120&gt;0,"","41&gt;0 51-?;"),"")&amp;IF(BF120&gt;0,IF(BE120&gt;0,"","52&gt;0 51-?;"),"")&amp;IF(AW120&gt;=AX120,"","43&gt;44;")&amp;IF(CA120&gt;0,IF(AW120&gt;0,"","71 &gt; 0 43-?;"),"")</f>
        <v/>
      </c>
    </row>
    <row r="121" spans="1:93" s="250" customFormat="1" ht="15" customHeight="1" x14ac:dyDescent="0.2">
      <c r="A121" s="45"/>
      <c r="B121" s="46"/>
      <c r="C121" s="121"/>
      <c r="D121" s="121"/>
      <c r="E121" s="336"/>
      <c r="F121" s="122"/>
      <c r="G121" s="46"/>
      <c r="H121" s="45"/>
      <c r="I121" s="45"/>
      <c r="J121" s="45"/>
      <c r="K121" s="45"/>
      <c r="L121" s="45"/>
      <c r="M121" s="46"/>
      <c r="N121" s="46"/>
      <c r="O121" s="48"/>
      <c r="P121" s="48"/>
      <c r="Q121" s="46"/>
      <c r="R121" s="48"/>
      <c r="S121" s="48"/>
      <c r="T121" s="48"/>
      <c r="U121" s="48"/>
      <c r="V121" s="48"/>
      <c r="W121" s="46"/>
      <c r="X121" s="48"/>
      <c r="Y121" s="48"/>
      <c r="Z121" s="157"/>
      <c r="AA121" s="47"/>
      <c r="AB121" s="97"/>
      <c r="AC121" s="49"/>
      <c r="AD121" s="49"/>
      <c r="AE121" s="49"/>
      <c r="AF121" s="49"/>
      <c r="AG121" s="49"/>
      <c r="AH121" s="47"/>
      <c r="AI121" s="47"/>
      <c r="AJ121" s="47"/>
      <c r="AK121" s="190"/>
      <c r="AL121" s="190"/>
      <c r="AM121" s="190"/>
      <c r="AN121" s="190"/>
      <c r="AO121" s="190"/>
      <c r="AP121" s="151"/>
      <c r="AQ121" s="322"/>
      <c r="AR121" s="322"/>
      <c r="AS121" s="322"/>
      <c r="AT121" s="47"/>
      <c r="AU121" s="47"/>
      <c r="AV121" s="47"/>
      <c r="AW121" s="47"/>
      <c r="AX121" s="322"/>
      <c r="AY121" s="98"/>
      <c r="AZ121" s="98"/>
      <c r="BA121" s="47"/>
      <c r="BB121" s="47"/>
      <c r="BC121" s="47"/>
      <c r="BD121" s="47"/>
      <c r="BE121" s="97"/>
      <c r="BF121" s="49"/>
      <c r="BG121" s="239"/>
      <c r="BH121" s="342"/>
      <c r="BI121" s="49"/>
      <c r="BJ121" s="49"/>
      <c r="BK121" s="49"/>
      <c r="BL121" s="49"/>
      <c r="BM121" s="49"/>
      <c r="BN121" s="47"/>
      <c r="BO121" s="49"/>
      <c r="BP121" s="49"/>
      <c r="BQ121" s="49"/>
      <c r="BR121" s="323"/>
      <c r="BS121" s="323"/>
      <c r="BT121" s="323"/>
      <c r="BU121" s="49"/>
      <c r="BV121" s="49"/>
      <c r="BW121" s="97"/>
      <c r="BX121" s="97"/>
      <c r="BY121" s="97"/>
      <c r="BZ121" s="97"/>
      <c r="CA121" s="49"/>
      <c r="CB121" s="49"/>
      <c r="CC121" s="49"/>
      <c r="CD121" s="49"/>
      <c r="CE121" s="49"/>
      <c r="CF121" s="49"/>
      <c r="CG121" s="49"/>
      <c r="CH121" s="49"/>
      <c r="CI121" s="97"/>
      <c r="CJ121" s="97"/>
      <c r="CK121" s="97"/>
      <c r="CL121" s="97"/>
      <c r="CM121" s="335"/>
      <c r="CN121" s="337"/>
      <c r="CO121" s="315" t="str">
        <f>IF(Формулы!R121&gt;V121,"22-?,Дата 14 - Прибыл из УФСИН; ","")&amp;IF(Формулы!Q121&gt;Y121,"25-?,Дата 13 - Выбыл в УФСИН;","")&amp;IF(YEAR(ДАННЫЕ!$F$1)=YEAR(ДАННЫЕ!B121),IF(AT121&gt;0,"","40-?, вявлен в текущем году! "),"")&amp;IF(YEAR($F$1)=YEAR(W121),IF(X121+Y121&gt;0,"","23-стоит, 24,25 - куда выбыл? "),"")&amp;IF(X121+Y121&gt;0,IF(YEAR($F$1)=YEAR(W121),"","24+25&gt;0? 23 - когда выбыл? "),"")&amp;IF(BA121&lt;BB121,"47&gt;=48; ","")&amp;IF(BA121&lt;BC121,"47&gt;=49; ","")&amp;IF(BA121&lt;BD121,"47&gt;=50; ","")&amp;IF(BE121&gt;0,IF(BF121&gt;0,IF(AU121&gt;AV121,"","41 и 42 - ? (51 и 52 &gt; 0);"),"51 &gt; 0 52 - ?;"),"")&amp;IF(AU121&gt;0,IF(AV121&gt;AU121,"41&gt;42;","")&amp;IF(BE121&gt;0,"","41&gt;0 51-?;"),"")&amp;IF(BF121&gt;0,IF(BE121&gt;0,"","52&gt;0 51-?;"),"")&amp;IF(AW121&gt;=AX121,"","43&gt;44;")&amp;IF(CA121&gt;0,IF(AW121&gt;0,"","71 &gt; 0 43-?;"),"")</f>
        <v/>
      </c>
    </row>
    <row r="122" spans="1:93" s="250" customFormat="1" ht="15" customHeight="1" x14ac:dyDescent="0.2">
      <c r="A122" s="45"/>
      <c r="B122" s="46"/>
      <c r="C122" s="121"/>
      <c r="D122" s="121"/>
      <c r="E122" s="336"/>
      <c r="F122" s="122"/>
      <c r="G122" s="46"/>
      <c r="H122" s="45"/>
      <c r="I122" s="45"/>
      <c r="J122" s="45"/>
      <c r="K122" s="45"/>
      <c r="L122" s="45"/>
      <c r="M122" s="46"/>
      <c r="N122" s="46"/>
      <c r="O122" s="48"/>
      <c r="P122" s="48"/>
      <c r="Q122" s="46"/>
      <c r="R122" s="48"/>
      <c r="S122" s="48"/>
      <c r="T122" s="48"/>
      <c r="U122" s="48"/>
      <c r="V122" s="48"/>
      <c r="W122" s="46"/>
      <c r="X122" s="48"/>
      <c r="Y122" s="48"/>
      <c r="Z122" s="157"/>
      <c r="AA122" s="47"/>
      <c r="AB122" s="97"/>
      <c r="AC122" s="49"/>
      <c r="AD122" s="49"/>
      <c r="AE122" s="49"/>
      <c r="AF122" s="49"/>
      <c r="AG122" s="49"/>
      <c r="AH122" s="47"/>
      <c r="AI122" s="47"/>
      <c r="AJ122" s="47"/>
      <c r="AK122" s="190"/>
      <c r="AL122" s="190"/>
      <c r="AM122" s="190"/>
      <c r="AN122" s="190"/>
      <c r="AO122" s="190"/>
      <c r="AP122" s="151"/>
      <c r="AQ122" s="322"/>
      <c r="AR122" s="322"/>
      <c r="AS122" s="322"/>
      <c r="AT122" s="47"/>
      <c r="AU122" s="47"/>
      <c r="AV122" s="47"/>
      <c r="AW122" s="47"/>
      <c r="AX122" s="322"/>
      <c r="AY122" s="98"/>
      <c r="AZ122" s="98"/>
      <c r="BA122" s="47"/>
      <c r="BB122" s="47"/>
      <c r="BC122" s="47"/>
      <c r="BD122" s="47"/>
      <c r="BE122" s="97"/>
      <c r="BF122" s="49"/>
      <c r="BG122" s="239"/>
      <c r="BH122" s="342"/>
      <c r="BI122" s="49"/>
      <c r="BJ122" s="49"/>
      <c r="BK122" s="49"/>
      <c r="BL122" s="49"/>
      <c r="BM122" s="49"/>
      <c r="BN122" s="47"/>
      <c r="BO122" s="49"/>
      <c r="BP122" s="49"/>
      <c r="BQ122" s="49"/>
      <c r="BR122" s="323"/>
      <c r="BS122" s="323"/>
      <c r="BT122" s="323"/>
      <c r="BU122" s="49"/>
      <c r="BV122" s="49"/>
      <c r="BW122" s="97"/>
      <c r="BX122" s="97"/>
      <c r="BY122" s="97"/>
      <c r="BZ122" s="97"/>
      <c r="CA122" s="49"/>
      <c r="CB122" s="49"/>
      <c r="CC122" s="49"/>
      <c r="CD122" s="49"/>
      <c r="CE122" s="49"/>
      <c r="CF122" s="49"/>
      <c r="CG122" s="49"/>
      <c r="CH122" s="49"/>
      <c r="CI122" s="97"/>
      <c r="CJ122" s="97"/>
      <c r="CK122" s="97"/>
      <c r="CL122" s="97"/>
      <c r="CM122" s="335"/>
      <c r="CN122" s="337"/>
      <c r="CO122" s="315" t="str">
        <f>IF(Формулы!R122&gt;V122,"22-?,Дата 14 - Прибыл из УФСИН; ","")&amp;IF(Формулы!Q122&gt;Y122,"25-?,Дата 13 - Выбыл в УФСИН;","")&amp;IF(YEAR(ДАННЫЕ!$F$1)=YEAR(ДАННЫЕ!B122),IF(AT122&gt;0,"","40-?, вявлен в текущем году! "),"")&amp;IF(YEAR($F$1)=YEAR(W122),IF(X122+Y122&gt;0,"","23-стоит, 24,25 - куда выбыл? "),"")&amp;IF(X122+Y122&gt;0,IF(YEAR($F$1)=YEAR(W122),"","24+25&gt;0? 23 - когда выбыл? "),"")&amp;IF(BA122&lt;BB122,"47&gt;=48; ","")&amp;IF(BA122&lt;BC122,"47&gt;=49; ","")&amp;IF(BA122&lt;BD122,"47&gt;=50; ","")&amp;IF(BE122&gt;0,IF(BF122&gt;0,IF(AU122&gt;AV122,"","41 и 42 - ? (51 и 52 &gt; 0);"),"51 &gt; 0 52 - ?;"),"")&amp;IF(AU122&gt;0,IF(AV122&gt;AU122,"41&gt;42;","")&amp;IF(BE122&gt;0,"","41&gt;0 51-?;"),"")&amp;IF(BF122&gt;0,IF(BE122&gt;0,"","52&gt;0 51-?;"),"")&amp;IF(AW122&gt;=AX122,"","43&gt;44;")&amp;IF(CA122&gt;0,IF(AW122&gt;0,"","71 &gt; 0 43-?;"),"")</f>
        <v/>
      </c>
    </row>
    <row r="123" spans="1:93" s="250" customFormat="1" ht="15" customHeight="1" x14ac:dyDescent="0.2">
      <c r="A123" s="45"/>
      <c r="B123" s="46"/>
      <c r="C123" s="121"/>
      <c r="D123" s="121"/>
      <c r="E123" s="336"/>
      <c r="F123" s="122"/>
      <c r="G123" s="46"/>
      <c r="H123" s="45"/>
      <c r="I123" s="45"/>
      <c r="J123" s="45"/>
      <c r="K123" s="45"/>
      <c r="L123" s="45"/>
      <c r="M123" s="46"/>
      <c r="N123" s="46"/>
      <c r="O123" s="48"/>
      <c r="P123" s="48"/>
      <c r="Q123" s="46"/>
      <c r="R123" s="48"/>
      <c r="S123" s="48"/>
      <c r="T123" s="48"/>
      <c r="U123" s="48"/>
      <c r="V123" s="48"/>
      <c r="W123" s="46"/>
      <c r="X123" s="48"/>
      <c r="Y123" s="48"/>
      <c r="Z123" s="157"/>
      <c r="AA123" s="47"/>
      <c r="AB123" s="97"/>
      <c r="AC123" s="49"/>
      <c r="AD123" s="49"/>
      <c r="AE123" s="49"/>
      <c r="AF123" s="49"/>
      <c r="AG123" s="49"/>
      <c r="AH123" s="47"/>
      <c r="AI123" s="47"/>
      <c r="AJ123" s="47"/>
      <c r="AK123" s="190"/>
      <c r="AL123" s="190"/>
      <c r="AM123" s="190"/>
      <c r="AN123" s="190"/>
      <c r="AO123" s="190"/>
      <c r="AP123" s="151"/>
      <c r="AQ123" s="322"/>
      <c r="AR123" s="322"/>
      <c r="AS123" s="322"/>
      <c r="AT123" s="47"/>
      <c r="AU123" s="47"/>
      <c r="AV123" s="47"/>
      <c r="AW123" s="47"/>
      <c r="AX123" s="322"/>
      <c r="AY123" s="98"/>
      <c r="AZ123" s="98"/>
      <c r="BA123" s="47"/>
      <c r="BB123" s="47"/>
      <c r="BC123" s="47"/>
      <c r="BD123" s="47"/>
      <c r="BE123" s="97"/>
      <c r="BF123" s="49"/>
      <c r="BG123" s="239"/>
      <c r="BH123" s="342"/>
      <c r="BI123" s="49"/>
      <c r="BJ123" s="49"/>
      <c r="BK123" s="49"/>
      <c r="BL123" s="49"/>
      <c r="BM123" s="49"/>
      <c r="BN123" s="47"/>
      <c r="BO123" s="49"/>
      <c r="BP123" s="49"/>
      <c r="BQ123" s="49"/>
      <c r="BR123" s="323"/>
      <c r="BS123" s="323"/>
      <c r="BT123" s="323"/>
      <c r="BU123" s="49"/>
      <c r="BV123" s="49"/>
      <c r="BW123" s="97"/>
      <c r="BX123" s="97"/>
      <c r="BY123" s="97"/>
      <c r="BZ123" s="97"/>
      <c r="CA123" s="49"/>
      <c r="CB123" s="49"/>
      <c r="CC123" s="49"/>
      <c r="CD123" s="49"/>
      <c r="CE123" s="49"/>
      <c r="CF123" s="49"/>
      <c r="CG123" s="49"/>
      <c r="CH123" s="49"/>
      <c r="CI123" s="97"/>
      <c r="CJ123" s="97"/>
      <c r="CK123" s="97"/>
      <c r="CL123" s="97"/>
      <c r="CM123" s="335"/>
      <c r="CN123" s="337"/>
      <c r="CO123" s="315" t="str">
        <f>IF(Формулы!R123&gt;V123,"22-?,Дата 14 - Прибыл из УФСИН; ","")&amp;IF(Формулы!Q123&gt;Y123,"25-?,Дата 13 - Выбыл в УФСИН;","")&amp;IF(YEAR(ДАННЫЕ!$F$1)=YEAR(ДАННЫЕ!B123),IF(AT123&gt;0,"","40-?, вявлен в текущем году! "),"")&amp;IF(YEAR($F$1)=YEAR(W123),IF(X123+Y123&gt;0,"","23-стоит, 24,25 - куда выбыл? "),"")&amp;IF(X123+Y123&gt;0,IF(YEAR($F$1)=YEAR(W123),"","24+25&gt;0? 23 - когда выбыл? "),"")&amp;IF(BA123&lt;BB123,"47&gt;=48; ","")&amp;IF(BA123&lt;BC123,"47&gt;=49; ","")&amp;IF(BA123&lt;BD123,"47&gt;=50; ","")&amp;IF(BE123&gt;0,IF(BF123&gt;0,IF(AU123&gt;AV123,"","41 и 42 - ? (51 и 52 &gt; 0);"),"51 &gt; 0 52 - ?;"),"")&amp;IF(AU123&gt;0,IF(AV123&gt;AU123,"41&gt;42;","")&amp;IF(BE123&gt;0,"","41&gt;0 51-?;"),"")&amp;IF(BF123&gt;0,IF(BE123&gt;0,"","52&gt;0 51-?;"),"")&amp;IF(AW123&gt;=AX123,"","43&gt;44;")&amp;IF(CA123&gt;0,IF(AW123&gt;0,"","71 &gt; 0 43-?;"),"")</f>
        <v/>
      </c>
    </row>
    <row r="124" spans="1:93" s="250" customFormat="1" ht="15" customHeight="1" x14ac:dyDescent="0.2">
      <c r="A124" s="45"/>
      <c r="B124" s="46"/>
      <c r="C124" s="121"/>
      <c r="D124" s="121"/>
      <c r="E124" s="336"/>
      <c r="F124" s="122"/>
      <c r="G124" s="46"/>
      <c r="H124" s="45"/>
      <c r="I124" s="45"/>
      <c r="J124" s="45"/>
      <c r="K124" s="45"/>
      <c r="L124" s="45"/>
      <c r="M124" s="46"/>
      <c r="N124" s="46"/>
      <c r="O124" s="48"/>
      <c r="P124" s="48"/>
      <c r="Q124" s="46"/>
      <c r="R124" s="48"/>
      <c r="S124" s="48"/>
      <c r="T124" s="48"/>
      <c r="U124" s="48"/>
      <c r="V124" s="48"/>
      <c r="W124" s="46"/>
      <c r="X124" s="48"/>
      <c r="Y124" s="48"/>
      <c r="Z124" s="157"/>
      <c r="AA124" s="47"/>
      <c r="AB124" s="97"/>
      <c r="AC124" s="49"/>
      <c r="AD124" s="49"/>
      <c r="AE124" s="49"/>
      <c r="AF124" s="49"/>
      <c r="AG124" s="49"/>
      <c r="AH124" s="47"/>
      <c r="AI124" s="47"/>
      <c r="AJ124" s="47"/>
      <c r="AK124" s="190"/>
      <c r="AL124" s="190"/>
      <c r="AM124" s="190"/>
      <c r="AN124" s="190"/>
      <c r="AO124" s="190"/>
      <c r="AP124" s="151"/>
      <c r="AQ124" s="322"/>
      <c r="AR124" s="322"/>
      <c r="AS124" s="322"/>
      <c r="AT124" s="47"/>
      <c r="AU124" s="47"/>
      <c r="AV124" s="47"/>
      <c r="AW124" s="47"/>
      <c r="AX124" s="322"/>
      <c r="AY124" s="98"/>
      <c r="AZ124" s="98"/>
      <c r="BA124" s="47"/>
      <c r="BB124" s="47"/>
      <c r="BC124" s="47"/>
      <c r="BD124" s="47"/>
      <c r="BE124" s="97"/>
      <c r="BF124" s="49"/>
      <c r="BG124" s="239"/>
      <c r="BH124" s="342"/>
      <c r="BI124" s="49"/>
      <c r="BJ124" s="49"/>
      <c r="BK124" s="49"/>
      <c r="BL124" s="49"/>
      <c r="BM124" s="49"/>
      <c r="BN124" s="47"/>
      <c r="BO124" s="49"/>
      <c r="BP124" s="49"/>
      <c r="BQ124" s="49"/>
      <c r="BR124" s="323"/>
      <c r="BS124" s="323"/>
      <c r="BT124" s="323"/>
      <c r="BU124" s="49"/>
      <c r="BV124" s="49"/>
      <c r="BW124" s="97"/>
      <c r="BX124" s="97"/>
      <c r="BY124" s="97"/>
      <c r="BZ124" s="97"/>
      <c r="CA124" s="49"/>
      <c r="CB124" s="49"/>
      <c r="CC124" s="49"/>
      <c r="CD124" s="49"/>
      <c r="CE124" s="49"/>
      <c r="CF124" s="49"/>
      <c r="CG124" s="49"/>
      <c r="CH124" s="49"/>
      <c r="CI124" s="97"/>
      <c r="CJ124" s="97"/>
      <c r="CK124" s="97"/>
      <c r="CL124" s="97"/>
      <c r="CM124" s="335"/>
      <c r="CN124" s="337"/>
      <c r="CO124" s="315" t="str">
        <f>IF(Формулы!R124&gt;V124,"22-?,Дата 14 - Прибыл из УФСИН; ","")&amp;IF(Формулы!Q124&gt;Y124,"25-?,Дата 13 - Выбыл в УФСИН;","")&amp;IF(YEAR(ДАННЫЕ!$F$1)=YEAR(ДАННЫЕ!B124),IF(AT124&gt;0,"","40-?, вявлен в текущем году! "),"")&amp;IF(YEAR($F$1)=YEAR(W124),IF(X124+Y124&gt;0,"","23-стоит, 24,25 - куда выбыл? "),"")&amp;IF(X124+Y124&gt;0,IF(YEAR($F$1)=YEAR(W124),"","24+25&gt;0? 23 - когда выбыл? "),"")&amp;IF(BA124&lt;BB124,"47&gt;=48; ","")&amp;IF(BA124&lt;BC124,"47&gt;=49; ","")&amp;IF(BA124&lt;BD124,"47&gt;=50; ","")&amp;IF(BE124&gt;0,IF(BF124&gt;0,IF(AU124&gt;AV124,"","41 и 42 - ? (51 и 52 &gt; 0);"),"51 &gt; 0 52 - ?;"),"")&amp;IF(AU124&gt;0,IF(AV124&gt;AU124,"41&gt;42;","")&amp;IF(BE124&gt;0,"","41&gt;0 51-?;"),"")&amp;IF(BF124&gt;0,IF(BE124&gt;0,"","52&gt;0 51-?;"),"")&amp;IF(AW124&gt;=AX124,"","43&gt;44;")&amp;IF(CA124&gt;0,IF(AW124&gt;0,"","71 &gt; 0 43-?;"),"")</f>
        <v/>
      </c>
    </row>
    <row r="125" spans="1:93" s="250" customFormat="1" ht="15" customHeight="1" x14ac:dyDescent="0.2">
      <c r="A125" s="45"/>
      <c r="B125" s="46"/>
      <c r="C125" s="121"/>
      <c r="D125" s="121"/>
      <c r="E125" s="336"/>
      <c r="F125" s="122"/>
      <c r="G125" s="46"/>
      <c r="H125" s="45"/>
      <c r="I125" s="45"/>
      <c r="J125" s="45"/>
      <c r="K125" s="45"/>
      <c r="L125" s="45"/>
      <c r="M125" s="46"/>
      <c r="N125" s="46"/>
      <c r="O125" s="48"/>
      <c r="P125" s="48"/>
      <c r="Q125" s="46"/>
      <c r="R125" s="48"/>
      <c r="S125" s="48"/>
      <c r="T125" s="48"/>
      <c r="U125" s="48"/>
      <c r="V125" s="48"/>
      <c r="W125" s="46"/>
      <c r="X125" s="48"/>
      <c r="Y125" s="48"/>
      <c r="Z125" s="157"/>
      <c r="AA125" s="47"/>
      <c r="AB125" s="97"/>
      <c r="AC125" s="49"/>
      <c r="AD125" s="49"/>
      <c r="AE125" s="49"/>
      <c r="AF125" s="49"/>
      <c r="AG125" s="49"/>
      <c r="AH125" s="47"/>
      <c r="AI125" s="47"/>
      <c r="AJ125" s="47"/>
      <c r="AK125" s="190"/>
      <c r="AL125" s="190"/>
      <c r="AM125" s="190"/>
      <c r="AN125" s="190"/>
      <c r="AO125" s="190"/>
      <c r="AP125" s="151"/>
      <c r="AQ125" s="322"/>
      <c r="AR125" s="322"/>
      <c r="AS125" s="322"/>
      <c r="AT125" s="47"/>
      <c r="AU125" s="47"/>
      <c r="AV125" s="47"/>
      <c r="AW125" s="47"/>
      <c r="AX125" s="322"/>
      <c r="AY125" s="98"/>
      <c r="AZ125" s="98"/>
      <c r="BA125" s="47"/>
      <c r="BB125" s="47"/>
      <c r="BC125" s="47"/>
      <c r="BD125" s="47"/>
      <c r="BE125" s="97"/>
      <c r="BF125" s="49"/>
      <c r="BG125" s="239"/>
      <c r="BH125" s="342"/>
      <c r="BI125" s="49"/>
      <c r="BJ125" s="49"/>
      <c r="BK125" s="49"/>
      <c r="BL125" s="49"/>
      <c r="BM125" s="49"/>
      <c r="BN125" s="47"/>
      <c r="BO125" s="49"/>
      <c r="BP125" s="49"/>
      <c r="BQ125" s="49"/>
      <c r="BR125" s="323"/>
      <c r="BS125" s="323"/>
      <c r="BT125" s="323"/>
      <c r="BU125" s="49"/>
      <c r="BV125" s="49"/>
      <c r="BW125" s="97"/>
      <c r="BX125" s="97"/>
      <c r="BY125" s="97"/>
      <c r="BZ125" s="97"/>
      <c r="CA125" s="49"/>
      <c r="CB125" s="49"/>
      <c r="CC125" s="49"/>
      <c r="CD125" s="49"/>
      <c r="CE125" s="49"/>
      <c r="CF125" s="49"/>
      <c r="CG125" s="49"/>
      <c r="CH125" s="49"/>
      <c r="CI125" s="97"/>
      <c r="CJ125" s="97"/>
      <c r="CK125" s="97"/>
      <c r="CL125" s="97"/>
      <c r="CM125" s="335"/>
      <c r="CN125" s="337"/>
      <c r="CO125" s="315" t="str">
        <f>IF(Формулы!R125&gt;V125,"22-?,Дата 14 - Прибыл из УФСИН; ","")&amp;IF(Формулы!Q125&gt;Y125,"25-?,Дата 13 - Выбыл в УФСИН;","")&amp;IF(YEAR(ДАННЫЕ!$F$1)=YEAR(ДАННЫЕ!B125),IF(AT125&gt;0,"","40-?, вявлен в текущем году! "),"")&amp;IF(YEAR($F$1)=YEAR(W125),IF(X125+Y125&gt;0,"","23-стоит, 24,25 - куда выбыл? "),"")&amp;IF(X125+Y125&gt;0,IF(YEAR($F$1)=YEAR(W125),"","24+25&gt;0? 23 - когда выбыл? "),"")&amp;IF(BA125&lt;BB125,"47&gt;=48; ","")&amp;IF(BA125&lt;BC125,"47&gt;=49; ","")&amp;IF(BA125&lt;BD125,"47&gt;=50; ","")&amp;IF(BE125&gt;0,IF(BF125&gt;0,IF(AU125&gt;AV125,"","41 и 42 - ? (51 и 52 &gt; 0);"),"51 &gt; 0 52 - ?;"),"")&amp;IF(AU125&gt;0,IF(AV125&gt;AU125,"41&gt;42;","")&amp;IF(BE125&gt;0,"","41&gt;0 51-?;"),"")&amp;IF(BF125&gt;0,IF(BE125&gt;0,"","52&gt;0 51-?;"),"")&amp;IF(AW125&gt;=AX125,"","43&gt;44;")&amp;IF(CA125&gt;0,IF(AW125&gt;0,"","71 &gt; 0 43-?;"),"")</f>
        <v/>
      </c>
    </row>
    <row r="126" spans="1:93" s="250" customFormat="1" ht="15" customHeight="1" x14ac:dyDescent="0.2">
      <c r="A126" s="45"/>
      <c r="B126" s="46"/>
      <c r="C126" s="121"/>
      <c r="D126" s="121"/>
      <c r="E126" s="336"/>
      <c r="F126" s="122"/>
      <c r="G126" s="46"/>
      <c r="H126" s="45"/>
      <c r="I126" s="45"/>
      <c r="J126" s="45"/>
      <c r="K126" s="45"/>
      <c r="L126" s="45"/>
      <c r="M126" s="46"/>
      <c r="N126" s="46"/>
      <c r="O126" s="48"/>
      <c r="P126" s="48"/>
      <c r="Q126" s="46"/>
      <c r="R126" s="48"/>
      <c r="S126" s="48"/>
      <c r="T126" s="48"/>
      <c r="U126" s="48"/>
      <c r="V126" s="48"/>
      <c r="W126" s="46"/>
      <c r="X126" s="48"/>
      <c r="Y126" s="48"/>
      <c r="Z126" s="157"/>
      <c r="AA126" s="47"/>
      <c r="AB126" s="97"/>
      <c r="AC126" s="49"/>
      <c r="AD126" s="49"/>
      <c r="AE126" s="49"/>
      <c r="AF126" s="49"/>
      <c r="AG126" s="49"/>
      <c r="AH126" s="47"/>
      <c r="AI126" s="47"/>
      <c r="AJ126" s="47"/>
      <c r="AK126" s="190"/>
      <c r="AL126" s="190"/>
      <c r="AM126" s="190"/>
      <c r="AN126" s="190"/>
      <c r="AO126" s="190"/>
      <c r="AP126" s="151"/>
      <c r="AQ126" s="322"/>
      <c r="AR126" s="322"/>
      <c r="AS126" s="322"/>
      <c r="AT126" s="47"/>
      <c r="AU126" s="47"/>
      <c r="AV126" s="47"/>
      <c r="AW126" s="47"/>
      <c r="AX126" s="322"/>
      <c r="AY126" s="98"/>
      <c r="AZ126" s="98"/>
      <c r="BA126" s="47"/>
      <c r="BB126" s="47"/>
      <c r="BC126" s="47"/>
      <c r="BD126" s="47"/>
      <c r="BE126" s="97"/>
      <c r="BF126" s="49"/>
      <c r="BG126" s="239"/>
      <c r="BH126" s="342"/>
      <c r="BI126" s="49"/>
      <c r="BJ126" s="49"/>
      <c r="BK126" s="49"/>
      <c r="BL126" s="49"/>
      <c r="BM126" s="49"/>
      <c r="BN126" s="47"/>
      <c r="BO126" s="49"/>
      <c r="BP126" s="49"/>
      <c r="BQ126" s="49"/>
      <c r="BR126" s="323"/>
      <c r="BS126" s="323"/>
      <c r="BT126" s="323"/>
      <c r="BU126" s="49"/>
      <c r="BV126" s="49"/>
      <c r="BW126" s="97"/>
      <c r="BX126" s="97"/>
      <c r="BY126" s="97"/>
      <c r="BZ126" s="97"/>
      <c r="CA126" s="49"/>
      <c r="CB126" s="49"/>
      <c r="CC126" s="49"/>
      <c r="CD126" s="49"/>
      <c r="CE126" s="49"/>
      <c r="CF126" s="49"/>
      <c r="CG126" s="49"/>
      <c r="CH126" s="49"/>
      <c r="CI126" s="97"/>
      <c r="CJ126" s="97"/>
      <c r="CK126" s="97"/>
      <c r="CL126" s="97"/>
      <c r="CM126" s="335"/>
      <c r="CN126" s="337"/>
      <c r="CO126" s="315" t="str">
        <f>IF(Формулы!R126&gt;V126,"22-?,Дата 14 - Прибыл из УФСИН; ","")&amp;IF(Формулы!Q126&gt;Y126,"25-?,Дата 13 - Выбыл в УФСИН;","")&amp;IF(YEAR(ДАННЫЕ!$F$1)=YEAR(ДАННЫЕ!B126),IF(AT126&gt;0,"","40-?, вявлен в текущем году! "),"")&amp;IF(YEAR($F$1)=YEAR(W126),IF(X126+Y126&gt;0,"","23-стоит, 24,25 - куда выбыл? "),"")&amp;IF(X126+Y126&gt;0,IF(YEAR($F$1)=YEAR(W126),"","24+25&gt;0? 23 - когда выбыл? "),"")&amp;IF(BA126&lt;BB126,"47&gt;=48; ","")&amp;IF(BA126&lt;BC126,"47&gt;=49; ","")&amp;IF(BA126&lt;BD126,"47&gt;=50; ","")&amp;IF(BE126&gt;0,IF(BF126&gt;0,IF(AU126&gt;AV126,"","41 и 42 - ? (51 и 52 &gt; 0);"),"51 &gt; 0 52 - ?;"),"")&amp;IF(AU126&gt;0,IF(AV126&gt;AU126,"41&gt;42;","")&amp;IF(BE126&gt;0,"","41&gt;0 51-?;"),"")&amp;IF(BF126&gt;0,IF(BE126&gt;0,"","52&gt;0 51-?;"),"")&amp;IF(AW126&gt;=AX126,"","43&gt;44;")&amp;IF(CA126&gt;0,IF(AW126&gt;0,"","71 &gt; 0 43-?;"),"")</f>
        <v/>
      </c>
    </row>
    <row r="127" spans="1:93" s="250" customFormat="1" ht="15" customHeight="1" x14ac:dyDescent="0.2">
      <c r="A127" s="45"/>
      <c r="B127" s="46"/>
      <c r="C127" s="121"/>
      <c r="D127" s="121"/>
      <c r="E127" s="336"/>
      <c r="F127" s="122"/>
      <c r="G127" s="46"/>
      <c r="H127" s="45"/>
      <c r="I127" s="45"/>
      <c r="J127" s="45"/>
      <c r="K127" s="45"/>
      <c r="L127" s="45"/>
      <c r="M127" s="46"/>
      <c r="N127" s="46"/>
      <c r="O127" s="48"/>
      <c r="P127" s="48"/>
      <c r="Q127" s="46"/>
      <c r="R127" s="48"/>
      <c r="S127" s="48"/>
      <c r="T127" s="48"/>
      <c r="U127" s="48"/>
      <c r="V127" s="48"/>
      <c r="W127" s="46"/>
      <c r="X127" s="48"/>
      <c r="Y127" s="48"/>
      <c r="Z127" s="157"/>
      <c r="AA127" s="47"/>
      <c r="AB127" s="97"/>
      <c r="AC127" s="49"/>
      <c r="AD127" s="49"/>
      <c r="AE127" s="49"/>
      <c r="AF127" s="49"/>
      <c r="AG127" s="49"/>
      <c r="AH127" s="47"/>
      <c r="AI127" s="47"/>
      <c r="AJ127" s="47"/>
      <c r="AK127" s="190"/>
      <c r="AL127" s="190"/>
      <c r="AM127" s="190"/>
      <c r="AN127" s="190"/>
      <c r="AO127" s="190"/>
      <c r="AP127" s="151"/>
      <c r="AQ127" s="322"/>
      <c r="AR127" s="322"/>
      <c r="AS127" s="322"/>
      <c r="AT127" s="47"/>
      <c r="AU127" s="47"/>
      <c r="AV127" s="47"/>
      <c r="AW127" s="47"/>
      <c r="AX127" s="322"/>
      <c r="AY127" s="98"/>
      <c r="AZ127" s="98"/>
      <c r="BA127" s="47"/>
      <c r="BB127" s="47"/>
      <c r="BC127" s="47"/>
      <c r="BD127" s="47"/>
      <c r="BE127" s="97"/>
      <c r="BF127" s="49"/>
      <c r="BG127" s="239"/>
      <c r="BH127" s="342"/>
      <c r="BI127" s="49"/>
      <c r="BJ127" s="49"/>
      <c r="BK127" s="49"/>
      <c r="BL127" s="49"/>
      <c r="BM127" s="49"/>
      <c r="BN127" s="47"/>
      <c r="BO127" s="49"/>
      <c r="BP127" s="49"/>
      <c r="BQ127" s="49"/>
      <c r="BR127" s="323"/>
      <c r="BS127" s="323"/>
      <c r="BT127" s="323"/>
      <c r="BU127" s="49"/>
      <c r="BV127" s="49"/>
      <c r="BW127" s="97"/>
      <c r="BX127" s="97"/>
      <c r="BY127" s="97"/>
      <c r="BZ127" s="97"/>
      <c r="CA127" s="49"/>
      <c r="CB127" s="49"/>
      <c r="CC127" s="49"/>
      <c r="CD127" s="49"/>
      <c r="CE127" s="49"/>
      <c r="CF127" s="49"/>
      <c r="CG127" s="49"/>
      <c r="CH127" s="49"/>
      <c r="CI127" s="97"/>
      <c r="CJ127" s="97"/>
      <c r="CK127" s="97"/>
      <c r="CL127" s="97"/>
      <c r="CM127" s="335"/>
      <c r="CN127" s="337"/>
      <c r="CO127" s="315" t="str">
        <f>IF(Формулы!R127&gt;V127,"22-?,Дата 14 - Прибыл из УФСИН; ","")&amp;IF(Формулы!Q127&gt;Y127,"25-?,Дата 13 - Выбыл в УФСИН;","")&amp;IF(YEAR(ДАННЫЕ!$F$1)=YEAR(ДАННЫЕ!B127),IF(AT127&gt;0,"","40-?, вявлен в текущем году! "),"")&amp;IF(YEAR($F$1)=YEAR(W127),IF(X127+Y127&gt;0,"","23-стоит, 24,25 - куда выбыл? "),"")&amp;IF(X127+Y127&gt;0,IF(YEAR($F$1)=YEAR(W127),"","24+25&gt;0? 23 - когда выбыл? "),"")&amp;IF(BA127&lt;BB127,"47&gt;=48; ","")&amp;IF(BA127&lt;BC127,"47&gt;=49; ","")&amp;IF(BA127&lt;BD127,"47&gt;=50; ","")&amp;IF(BE127&gt;0,IF(BF127&gt;0,IF(AU127&gt;AV127,"","41 и 42 - ? (51 и 52 &gt; 0);"),"51 &gt; 0 52 - ?;"),"")&amp;IF(AU127&gt;0,IF(AV127&gt;AU127,"41&gt;42;","")&amp;IF(BE127&gt;0,"","41&gt;0 51-?;"),"")&amp;IF(BF127&gt;0,IF(BE127&gt;0,"","52&gt;0 51-?;"),"")&amp;IF(AW127&gt;=AX127,"","43&gt;44;")&amp;IF(CA127&gt;0,IF(AW127&gt;0,"","71 &gt; 0 43-?;"),"")</f>
        <v/>
      </c>
    </row>
    <row r="128" spans="1:93" s="250" customFormat="1" ht="15" customHeight="1" x14ac:dyDescent="0.2">
      <c r="A128" s="45"/>
      <c r="B128" s="46"/>
      <c r="C128" s="121"/>
      <c r="D128" s="121"/>
      <c r="E128" s="336"/>
      <c r="F128" s="122"/>
      <c r="G128" s="46"/>
      <c r="H128" s="45"/>
      <c r="I128" s="45"/>
      <c r="J128" s="45"/>
      <c r="K128" s="45"/>
      <c r="L128" s="45"/>
      <c r="M128" s="46"/>
      <c r="N128" s="46"/>
      <c r="O128" s="48"/>
      <c r="P128" s="48"/>
      <c r="Q128" s="46"/>
      <c r="R128" s="48"/>
      <c r="S128" s="48"/>
      <c r="T128" s="48"/>
      <c r="U128" s="48"/>
      <c r="V128" s="48"/>
      <c r="W128" s="46"/>
      <c r="X128" s="48"/>
      <c r="Y128" s="48"/>
      <c r="Z128" s="157"/>
      <c r="AA128" s="47"/>
      <c r="AB128" s="97"/>
      <c r="AC128" s="49"/>
      <c r="AD128" s="49"/>
      <c r="AE128" s="49"/>
      <c r="AF128" s="49"/>
      <c r="AG128" s="49"/>
      <c r="AH128" s="47"/>
      <c r="AI128" s="47"/>
      <c r="AJ128" s="47"/>
      <c r="AK128" s="190"/>
      <c r="AL128" s="190"/>
      <c r="AM128" s="190"/>
      <c r="AN128" s="190"/>
      <c r="AO128" s="190"/>
      <c r="AP128" s="151"/>
      <c r="AQ128" s="322"/>
      <c r="AR128" s="322"/>
      <c r="AS128" s="322"/>
      <c r="AT128" s="47"/>
      <c r="AU128" s="47"/>
      <c r="AV128" s="47"/>
      <c r="AW128" s="47"/>
      <c r="AX128" s="322"/>
      <c r="AY128" s="98"/>
      <c r="AZ128" s="98"/>
      <c r="BA128" s="47"/>
      <c r="BB128" s="47"/>
      <c r="BC128" s="47"/>
      <c r="BD128" s="47"/>
      <c r="BE128" s="97"/>
      <c r="BF128" s="49"/>
      <c r="BG128" s="239"/>
      <c r="BH128" s="342"/>
      <c r="BI128" s="49"/>
      <c r="BJ128" s="49"/>
      <c r="BK128" s="49"/>
      <c r="BL128" s="49"/>
      <c r="BM128" s="49"/>
      <c r="BN128" s="47"/>
      <c r="BO128" s="49"/>
      <c r="BP128" s="49"/>
      <c r="BQ128" s="49"/>
      <c r="BR128" s="323"/>
      <c r="BS128" s="323"/>
      <c r="BT128" s="323"/>
      <c r="BU128" s="49"/>
      <c r="BV128" s="49"/>
      <c r="BW128" s="97"/>
      <c r="BX128" s="97"/>
      <c r="BY128" s="97"/>
      <c r="BZ128" s="97"/>
      <c r="CA128" s="49"/>
      <c r="CB128" s="49"/>
      <c r="CC128" s="49"/>
      <c r="CD128" s="49"/>
      <c r="CE128" s="49"/>
      <c r="CF128" s="49"/>
      <c r="CG128" s="49"/>
      <c r="CH128" s="49"/>
      <c r="CI128" s="97"/>
      <c r="CJ128" s="97"/>
      <c r="CK128" s="97"/>
      <c r="CL128" s="97"/>
      <c r="CM128" s="335"/>
      <c r="CN128" s="337"/>
      <c r="CO128" s="315" t="str">
        <f>IF(Формулы!R128&gt;V128,"22-?,Дата 14 - Прибыл из УФСИН; ","")&amp;IF(Формулы!Q128&gt;Y128,"25-?,Дата 13 - Выбыл в УФСИН;","")&amp;IF(YEAR(ДАННЫЕ!$F$1)=YEAR(ДАННЫЕ!B128),IF(AT128&gt;0,"","40-?, вявлен в текущем году! "),"")&amp;IF(YEAR($F$1)=YEAR(W128),IF(X128+Y128&gt;0,"","23-стоит, 24,25 - куда выбыл? "),"")&amp;IF(X128+Y128&gt;0,IF(YEAR($F$1)=YEAR(W128),"","24+25&gt;0? 23 - когда выбыл? "),"")&amp;IF(BA128&lt;BB128,"47&gt;=48; ","")&amp;IF(BA128&lt;BC128,"47&gt;=49; ","")&amp;IF(BA128&lt;BD128,"47&gt;=50; ","")&amp;IF(BE128&gt;0,IF(BF128&gt;0,IF(AU128&gt;AV128,"","41 и 42 - ? (51 и 52 &gt; 0);"),"51 &gt; 0 52 - ?;"),"")&amp;IF(AU128&gt;0,IF(AV128&gt;AU128,"41&gt;42;","")&amp;IF(BE128&gt;0,"","41&gt;0 51-?;"),"")&amp;IF(BF128&gt;0,IF(BE128&gt;0,"","52&gt;0 51-?;"),"")&amp;IF(AW128&gt;=AX128,"","43&gt;44;")&amp;IF(CA128&gt;0,IF(AW128&gt;0,"","71 &gt; 0 43-?;"),"")</f>
        <v/>
      </c>
    </row>
    <row r="129" spans="1:93" s="250" customFormat="1" ht="15" customHeight="1" x14ac:dyDescent="0.2">
      <c r="A129" s="45"/>
      <c r="B129" s="46"/>
      <c r="C129" s="121"/>
      <c r="D129" s="121"/>
      <c r="E129" s="336"/>
      <c r="F129" s="122"/>
      <c r="G129" s="46"/>
      <c r="H129" s="45"/>
      <c r="I129" s="45"/>
      <c r="J129" s="45"/>
      <c r="K129" s="45"/>
      <c r="L129" s="45"/>
      <c r="M129" s="46"/>
      <c r="N129" s="46"/>
      <c r="O129" s="48"/>
      <c r="P129" s="48"/>
      <c r="Q129" s="46"/>
      <c r="R129" s="48"/>
      <c r="S129" s="48"/>
      <c r="T129" s="48"/>
      <c r="U129" s="48"/>
      <c r="V129" s="48"/>
      <c r="W129" s="46"/>
      <c r="X129" s="48"/>
      <c r="Y129" s="48"/>
      <c r="Z129" s="157"/>
      <c r="AA129" s="47"/>
      <c r="AB129" s="97"/>
      <c r="AC129" s="49"/>
      <c r="AD129" s="49"/>
      <c r="AE129" s="49"/>
      <c r="AF129" s="49"/>
      <c r="AG129" s="49"/>
      <c r="AH129" s="47"/>
      <c r="AI129" s="47"/>
      <c r="AJ129" s="47"/>
      <c r="AK129" s="190"/>
      <c r="AL129" s="190"/>
      <c r="AM129" s="190"/>
      <c r="AN129" s="190"/>
      <c r="AO129" s="190"/>
      <c r="AP129" s="151"/>
      <c r="AQ129" s="322"/>
      <c r="AR129" s="322"/>
      <c r="AS129" s="322"/>
      <c r="AT129" s="47"/>
      <c r="AU129" s="47"/>
      <c r="AV129" s="47"/>
      <c r="AW129" s="47"/>
      <c r="AX129" s="322"/>
      <c r="AY129" s="98"/>
      <c r="AZ129" s="98"/>
      <c r="BA129" s="47"/>
      <c r="BB129" s="47"/>
      <c r="BC129" s="47"/>
      <c r="BD129" s="47"/>
      <c r="BE129" s="97"/>
      <c r="BF129" s="49"/>
      <c r="BG129" s="239"/>
      <c r="BH129" s="342"/>
      <c r="BI129" s="49"/>
      <c r="BJ129" s="49"/>
      <c r="BK129" s="49"/>
      <c r="BL129" s="49"/>
      <c r="BM129" s="49"/>
      <c r="BN129" s="47"/>
      <c r="BO129" s="49"/>
      <c r="BP129" s="49"/>
      <c r="BQ129" s="49"/>
      <c r="BR129" s="323"/>
      <c r="BS129" s="323"/>
      <c r="BT129" s="323"/>
      <c r="BU129" s="49"/>
      <c r="BV129" s="49"/>
      <c r="BW129" s="97"/>
      <c r="BX129" s="97"/>
      <c r="BY129" s="97"/>
      <c r="BZ129" s="97"/>
      <c r="CA129" s="49"/>
      <c r="CB129" s="49"/>
      <c r="CC129" s="49"/>
      <c r="CD129" s="49"/>
      <c r="CE129" s="49"/>
      <c r="CF129" s="49"/>
      <c r="CG129" s="49"/>
      <c r="CH129" s="49"/>
      <c r="CI129" s="97"/>
      <c r="CJ129" s="97"/>
      <c r="CK129" s="97"/>
      <c r="CL129" s="97"/>
      <c r="CM129" s="335"/>
      <c r="CN129" s="337"/>
      <c r="CO129" s="315" t="str">
        <f>IF(Формулы!R129&gt;V129,"22-?,Дата 14 - Прибыл из УФСИН; ","")&amp;IF(Формулы!Q129&gt;Y129,"25-?,Дата 13 - Выбыл в УФСИН;","")&amp;IF(YEAR(ДАННЫЕ!$F$1)=YEAR(ДАННЫЕ!B129),IF(AT129&gt;0,"","40-?, вявлен в текущем году! "),"")&amp;IF(YEAR($F$1)=YEAR(W129),IF(X129+Y129&gt;0,"","23-стоит, 24,25 - куда выбыл? "),"")&amp;IF(X129+Y129&gt;0,IF(YEAR($F$1)=YEAR(W129),"","24+25&gt;0? 23 - когда выбыл? "),"")&amp;IF(BA129&lt;BB129,"47&gt;=48; ","")&amp;IF(BA129&lt;BC129,"47&gt;=49; ","")&amp;IF(BA129&lt;BD129,"47&gt;=50; ","")&amp;IF(BE129&gt;0,IF(BF129&gt;0,IF(AU129&gt;AV129,"","41 и 42 - ? (51 и 52 &gt; 0);"),"51 &gt; 0 52 - ?;"),"")&amp;IF(AU129&gt;0,IF(AV129&gt;AU129,"41&gt;42;","")&amp;IF(BE129&gt;0,"","41&gt;0 51-?;"),"")&amp;IF(BF129&gt;0,IF(BE129&gt;0,"","52&gt;0 51-?;"),"")&amp;IF(AW129&gt;=AX129,"","43&gt;44;")&amp;IF(CA129&gt;0,IF(AW129&gt;0,"","71 &gt; 0 43-?;"),"")</f>
        <v/>
      </c>
    </row>
    <row r="130" spans="1:93" s="250" customFormat="1" ht="15" customHeight="1" x14ac:dyDescent="0.2">
      <c r="A130" s="45"/>
      <c r="B130" s="46"/>
      <c r="C130" s="121"/>
      <c r="D130" s="121"/>
      <c r="E130" s="336"/>
      <c r="F130" s="122"/>
      <c r="G130" s="46"/>
      <c r="H130" s="45"/>
      <c r="I130" s="45"/>
      <c r="J130" s="45"/>
      <c r="K130" s="45"/>
      <c r="L130" s="45"/>
      <c r="M130" s="46"/>
      <c r="N130" s="46"/>
      <c r="O130" s="48"/>
      <c r="P130" s="48"/>
      <c r="Q130" s="46"/>
      <c r="R130" s="48"/>
      <c r="S130" s="48"/>
      <c r="T130" s="48"/>
      <c r="U130" s="48"/>
      <c r="V130" s="48"/>
      <c r="W130" s="46"/>
      <c r="X130" s="48"/>
      <c r="Y130" s="48"/>
      <c r="Z130" s="157"/>
      <c r="AA130" s="47"/>
      <c r="AB130" s="97"/>
      <c r="AC130" s="49"/>
      <c r="AD130" s="49"/>
      <c r="AE130" s="49"/>
      <c r="AF130" s="49"/>
      <c r="AG130" s="49"/>
      <c r="AH130" s="47"/>
      <c r="AI130" s="47"/>
      <c r="AJ130" s="47"/>
      <c r="AK130" s="190"/>
      <c r="AL130" s="190"/>
      <c r="AM130" s="190"/>
      <c r="AN130" s="190"/>
      <c r="AO130" s="190"/>
      <c r="AP130" s="151"/>
      <c r="AQ130" s="322"/>
      <c r="AR130" s="322"/>
      <c r="AS130" s="322"/>
      <c r="AT130" s="47"/>
      <c r="AU130" s="47"/>
      <c r="AV130" s="47"/>
      <c r="AW130" s="47"/>
      <c r="AX130" s="322"/>
      <c r="AY130" s="98"/>
      <c r="AZ130" s="98"/>
      <c r="BA130" s="47"/>
      <c r="BB130" s="47"/>
      <c r="BC130" s="47"/>
      <c r="BD130" s="47"/>
      <c r="BE130" s="97"/>
      <c r="BF130" s="49"/>
      <c r="BG130" s="239"/>
      <c r="BH130" s="342"/>
      <c r="BI130" s="49"/>
      <c r="BJ130" s="49"/>
      <c r="BK130" s="49"/>
      <c r="BL130" s="49"/>
      <c r="BM130" s="49"/>
      <c r="BN130" s="47"/>
      <c r="BO130" s="49"/>
      <c r="BP130" s="49"/>
      <c r="BQ130" s="49"/>
      <c r="BR130" s="323"/>
      <c r="BS130" s="323"/>
      <c r="BT130" s="323"/>
      <c r="BU130" s="49"/>
      <c r="BV130" s="49"/>
      <c r="BW130" s="97"/>
      <c r="BX130" s="97"/>
      <c r="BY130" s="97"/>
      <c r="BZ130" s="97"/>
      <c r="CA130" s="49"/>
      <c r="CB130" s="49"/>
      <c r="CC130" s="49"/>
      <c r="CD130" s="49"/>
      <c r="CE130" s="49"/>
      <c r="CF130" s="49"/>
      <c r="CG130" s="49"/>
      <c r="CH130" s="49"/>
      <c r="CI130" s="97"/>
      <c r="CJ130" s="97"/>
      <c r="CK130" s="97"/>
      <c r="CL130" s="97"/>
      <c r="CM130" s="335"/>
      <c r="CN130" s="337"/>
      <c r="CO130" s="315" t="str">
        <f>IF(Формулы!R130&gt;V130,"22-?,Дата 14 - Прибыл из УФСИН; ","")&amp;IF(Формулы!Q130&gt;Y130,"25-?,Дата 13 - Выбыл в УФСИН;","")&amp;IF(YEAR(ДАННЫЕ!$F$1)=YEAR(ДАННЫЕ!B130),IF(AT130&gt;0,"","40-?, вявлен в текущем году! "),"")&amp;IF(YEAR($F$1)=YEAR(W130),IF(X130+Y130&gt;0,"","23-стоит, 24,25 - куда выбыл? "),"")&amp;IF(X130+Y130&gt;0,IF(YEAR($F$1)=YEAR(W130),"","24+25&gt;0? 23 - когда выбыл? "),"")&amp;IF(BA130&lt;BB130,"47&gt;=48; ","")&amp;IF(BA130&lt;BC130,"47&gt;=49; ","")&amp;IF(BA130&lt;BD130,"47&gt;=50; ","")&amp;IF(BE130&gt;0,IF(BF130&gt;0,IF(AU130&gt;AV130,"","41 и 42 - ? (51 и 52 &gt; 0);"),"51 &gt; 0 52 - ?;"),"")&amp;IF(AU130&gt;0,IF(AV130&gt;AU130,"41&gt;42;","")&amp;IF(BE130&gt;0,"","41&gt;0 51-?;"),"")&amp;IF(BF130&gt;0,IF(BE130&gt;0,"","52&gt;0 51-?;"),"")&amp;IF(AW130&gt;=AX130,"","43&gt;44;")&amp;IF(CA130&gt;0,IF(AW130&gt;0,"","71 &gt; 0 43-?;"),"")</f>
        <v/>
      </c>
    </row>
    <row r="131" spans="1:93" s="250" customFormat="1" ht="15" customHeight="1" x14ac:dyDescent="0.2">
      <c r="A131" s="45"/>
      <c r="B131" s="46"/>
      <c r="C131" s="121"/>
      <c r="D131" s="121"/>
      <c r="E131" s="336"/>
      <c r="F131" s="122"/>
      <c r="G131" s="46"/>
      <c r="H131" s="45"/>
      <c r="I131" s="45"/>
      <c r="J131" s="45"/>
      <c r="K131" s="45"/>
      <c r="L131" s="45"/>
      <c r="M131" s="46"/>
      <c r="N131" s="46"/>
      <c r="O131" s="48"/>
      <c r="P131" s="48"/>
      <c r="Q131" s="46"/>
      <c r="R131" s="48"/>
      <c r="S131" s="48"/>
      <c r="T131" s="48"/>
      <c r="U131" s="48"/>
      <c r="V131" s="48"/>
      <c r="W131" s="46"/>
      <c r="X131" s="48"/>
      <c r="Y131" s="48"/>
      <c r="Z131" s="157"/>
      <c r="AA131" s="47"/>
      <c r="AB131" s="97"/>
      <c r="AC131" s="49"/>
      <c r="AD131" s="49"/>
      <c r="AE131" s="49"/>
      <c r="AF131" s="49"/>
      <c r="AG131" s="49"/>
      <c r="AH131" s="47"/>
      <c r="AI131" s="47"/>
      <c r="AJ131" s="47"/>
      <c r="AK131" s="190"/>
      <c r="AL131" s="190"/>
      <c r="AM131" s="190"/>
      <c r="AN131" s="190"/>
      <c r="AO131" s="190"/>
      <c r="AP131" s="151"/>
      <c r="AQ131" s="322"/>
      <c r="AR131" s="322"/>
      <c r="AS131" s="322"/>
      <c r="AT131" s="47"/>
      <c r="AU131" s="47"/>
      <c r="AV131" s="47"/>
      <c r="AW131" s="47"/>
      <c r="AX131" s="322"/>
      <c r="AY131" s="98"/>
      <c r="AZ131" s="98"/>
      <c r="BA131" s="47"/>
      <c r="BB131" s="47"/>
      <c r="BC131" s="47"/>
      <c r="BD131" s="47"/>
      <c r="BE131" s="97"/>
      <c r="BF131" s="49"/>
      <c r="BG131" s="239"/>
      <c r="BH131" s="342"/>
      <c r="BI131" s="49"/>
      <c r="BJ131" s="49"/>
      <c r="BK131" s="49"/>
      <c r="BL131" s="49"/>
      <c r="BM131" s="49"/>
      <c r="BN131" s="47"/>
      <c r="BO131" s="49"/>
      <c r="BP131" s="49"/>
      <c r="BQ131" s="49"/>
      <c r="BR131" s="323"/>
      <c r="BS131" s="323"/>
      <c r="BT131" s="323"/>
      <c r="BU131" s="49"/>
      <c r="BV131" s="49"/>
      <c r="BW131" s="97"/>
      <c r="BX131" s="97"/>
      <c r="BY131" s="97"/>
      <c r="BZ131" s="97"/>
      <c r="CA131" s="49"/>
      <c r="CB131" s="49"/>
      <c r="CC131" s="49"/>
      <c r="CD131" s="49"/>
      <c r="CE131" s="49"/>
      <c r="CF131" s="49"/>
      <c r="CG131" s="49"/>
      <c r="CH131" s="49"/>
      <c r="CI131" s="97"/>
      <c r="CJ131" s="97"/>
      <c r="CK131" s="97"/>
      <c r="CL131" s="97"/>
      <c r="CM131" s="335"/>
      <c r="CN131" s="337"/>
      <c r="CO131" s="315" t="str">
        <f>IF(Формулы!R131&gt;V131,"22-?,Дата 14 - Прибыл из УФСИН; ","")&amp;IF(Формулы!Q131&gt;Y131,"25-?,Дата 13 - Выбыл в УФСИН;","")&amp;IF(YEAR(ДАННЫЕ!$F$1)=YEAR(ДАННЫЕ!B131),IF(AT131&gt;0,"","40-?, вявлен в текущем году! "),"")&amp;IF(YEAR($F$1)=YEAR(W131),IF(X131+Y131&gt;0,"","23-стоит, 24,25 - куда выбыл? "),"")&amp;IF(X131+Y131&gt;0,IF(YEAR($F$1)=YEAR(W131),"","24+25&gt;0? 23 - когда выбыл? "),"")&amp;IF(BA131&lt;BB131,"47&gt;=48; ","")&amp;IF(BA131&lt;BC131,"47&gt;=49; ","")&amp;IF(BA131&lt;BD131,"47&gt;=50; ","")&amp;IF(BE131&gt;0,IF(BF131&gt;0,IF(AU131&gt;AV131,"","41 и 42 - ? (51 и 52 &gt; 0);"),"51 &gt; 0 52 - ?;"),"")&amp;IF(AU131&gt;0,IF(AV131&gt;AU131,"41&gt;42;","")&amp;IF(BE131&gt;0,"","41&gt;0 51-?;"),"")&amp;IF(BF131&gt;0,IF(BE131&gt;0,"","52&gt;0 51-?;"),"")&amp;IF(AW131&gt;=AX131,"","43&gt;44;")&amp;IF(CA131&gt;0,IF(AW131&gt;0,"","71 &gt; 0 43-?;"),"")</f>
        <v/>
      </c>
    </row>
    <row r="132" spans="1:93" s="250" customFormat="1" ht="15" customHeight="1" x14ac:dyDescent="0.2">
      <c r="A132" s="45"/>
      <c r="B132" s="46"/>
      <c r="C132" s="121"/>
      <c r="D132" s="121"/>
      <c r="E132" s="336"/>
      <c r="F132" s="122"/>
      <c r="G132" s="46"/>
      <c r="H132" s="45"/>
      <c r="I132" s="45"/>
      <c r="J132" s="45"/>
      <c r="K132" s="45"/>
      <c r="L132" s="45"/>
      <c r="M132" s="46"/>
      <c r="N132" s="46"/>
      <c r="O132" s="48"/>
      <c r="P132" s="48"/>
      <c r="Q132" s="46"/>
      <c r="R132" s="48"/>
      <c r="S132" s="48"/>
      <c r="T132" s="48"/>
      <c r="U132" s="48"/>
      <c r="V132" s="48"/>
      <c r="W132" s="46"/>
      <c r="X132" s="48"/>
      <c r="Y132" s="48"/>
      <c r="Z132" s="157"/>
      <c r="AA132" s="47"/>
      <c r="AB132" s="97"/>
      <c r="AC132" s="49"/>
      <c r="AD132" s="49"/>
      <c r="AE132" s="49"/>
      <c r="AF132" s="49"/>
      <c r="AG132" s="49"/>
      <c r="AH132" s="47"/>
      <c r="AI132" s="47"/>
      <c r="AJ132" s="47"/>
      <c r="AK132" s="190"/>
      <c r="AL132" s="190"/>
      <c r="AM132" s="190"/>
      <c r="AN132" s="190"/>
      <c r="AO132" s="190"/>
      <c r="AP132" s="151"/>
      <c r="AQ132" s="322"/>
      <c r="AR132" s="322"/>
      <c r="AS132" s="322"/>
      <c r="AT132" s="47"/>
      <c r="AU132" s="47"/>
      <c r="AV132" s="47"/>
      <c r="AW132" s="47"/>
      <c r="AX132" s="322"/>
      <c r="AY132" s="98"/>
      <c r="AZ132" s="98"/>
      <c r="BA132" s="47"/>
      <c r="BB132" s="47"/>
      <c r="BC132" s="47"/>
      <c r="BD132" s="47"/>
      <c r="BE132" s="97"/>
      <c r="BF132" s="49"/>
      <c r="BG132" s="239"/>
      <c r="BH132" s="342"/>
      <c r="BI132" s="49"/>
      <c r="BJ132" s="49"/>
      <c r="BK132" s="49"/>
      <c r="BL132" s="49"/>
      <c r="BM132" s="49"/>
      <c r="BN132" s="47"/>
      <c r="BO132" s="49"/>
      <c r="BP132" s="49"/>
      <c r="BQ132" s="49"/>
      <c r="BR132" s="323"/>
      <c r="BS132" s="323"/>
      <c r="BT132" s="323"/>
      <c r="BU132" s="49"/>
      <c r="BV132" s="49"/>
      <c r="BW132" s="97"/>
      <c r="BX132" s="97"/>
      <c r="BY132" s="97"/>
      <c r="BZ132" s="97"/>
      <c r="CA132" s="49"/>
      <c r="CB132" s="49"/>
      <c r="CC132" s="49"/>
      <c r="CD132" s="49"/>
      <c r="CE132" s="49"/>
      <c r="CF132" s="49"/>
      <c r="CG132" s="49"/>
      <c r="CH132" s="49"/>
      <c r="CI132" s="97"/>
      <c r="CJ132" s="97"/>
      <c r="CK132" s="97"/>
      <c r="CL132" s="97"/>
      <c r="CM132" s="335"/>
      <c r="CN132" s="337"/>
      <c r="CO132" s="315" t="str">
        <f>IF(Формулы!R132&gt;V132,"22-?,Дата 14 - Прибыл из УФСИН; ","")&amp;IF(Формулы!Q132&gt;Y132,"25-?,Дата 13 - Выбыл в УФСИН;","")&amp;IF(YEAR(ДАННЫЕ!$F$1)=YEAR(ДАННЫЕ!B132),IF(AT132&gt;0,"","40-?, вявлен в текущем году! "),"")&amp;IF(YEAR($F$1)=YEAR(W132),IF(X132+Y132&gt;0,"","23-стоит, 24,25 - куда выбыл? "),"")&amp;IF(X132+Y132&gt;0,IF(YEAR($F$1)=YEAR(W132),"","24+25&gt;0? 23 - когда выбыл? "),"")&amp;IF(BA132&lt;BB132,"47&gt;=48; ","")&amp;IF(BA132&lt;BC132,"47&gt;=49; ","")&amp;IF(BA132&lt;BD132,"47&gt;=50; ","")&amp;IF(BE132&gt;0,IF(BF132&gt;0,IF(AU132&gt;AV132,"","41 и 42 - ? (51 и 52 &gt; 0);"),"51 &gt; 0 52 - ?;"),"")&amp;IF(AU132&gt;0,IF(AV132&gt;AU132,"41&gt;42;","")&amp;IF(BE132&gt;0,"","41&gt;0 51-?;"),"")&amp;IF(BF132&gt;0,IF(BE132&gt;0,"","52&gt;0 51-?;"),"")&amp;IF(AW132&gt;=AX132,"","43&gt;44;")&amp;IF(CA132&gt;0,IF(AW132&gt;0,"","71 &gt; 0 43-?;"),"")</f>
        <v/>
      </c>
    </row>
    <row r="133" spans="1:93" s="250" customFormat="1" ht="15" customHeight="1" x14ac:dyDescent="0.2">
      <c r="A133" s="45"/>
      <c r="B133" s="46"/>
      <c r="C133" s="121"/>
      <c r="D133" s="121"/>
      <c r="E133" s="336"/>
      <c r="F133" s="122"/>
      <c r="G133" s="46"/>
      <c r="H133" s="45"/>
      <c r="I133" s="45"/>
      <c r="J133" s="45"/>
      <c r="K133" s="45"/>
      <c r="L133" s="45"/>
      <c r="M133" s="46"/>
      <c r="N133" s="46"/>
      <c r="O133" s="48"/>
      <c r="P133" s="48"/>
      <c r="Q133" s="46"/>
      <c r="R133" s="48"/>
      <c r="S133" s="48"/>
      <c r="T133" s="48"/>
      <c r="U133" s="48"/>
      <c r="V133" s="48"/>
      <c r="W133" s="46"/>
      <c r="X133" s="48"/>
      <c r="Y133" s="48"/>
      <c r="Z133" s="157"/>
      <c r="AA133" s="47"/>
      <c r="AB133" s="97"/>
      <c r="AC133" s="49"/>
      <c r="AD133" s="49"/>
      <c r="AE133" s="49"/>
      <c r="AF133" s="49"/>
      <c r="AG133" s="49"/>
      <c r="AH133" s="47"/>
      <c r="AI133" s="47"/>
      <c r="AJ133" s="47"/>
      <c r="AK133" s="190"/>
      <c r="AL133" s="190"/>
      <c r="AM133" s="190"/>
      <c r="AN133" s="190"/>
      <c r="AO133" s="190"/>
      <c r="AP133" s="151"/>
      <c r="AQ133" s="322"/>
      <c r="AR133" s="322"/>
      <c r="AS133" s="322"/>
      <c r="AT133" s="47"/>
      <c r="AU133" s="47"/>
      <c r="AV133" s="47"/>
      <c r="AW133" s="47"/>
      <c r="AX133" s="322"/>
      <c r="AY133" s="98"/>
      <c r="AZ133" s="98"/>
      <c r="BA133" s="47"/>
      <c r="BB133" s="47"/>
      <c r="BC133" s="47"/>
      <c r="BD133" s="47"/>
      <c r="BE133" s="97"/>
      <c r="BF133" s="49"/>
      <c r="BG133" s="239"/>
      <c r="BH133" s="342"/>
      <c r="BI133" s="49"/>
      <c r="BJ133" s="49"/>
      <c r="BK133" s="49"/>
      <c r="BL133" s="49"/>
      <c r="BM133" s="49"/>
      <c r="BN133" s="47"/>
      <c r="BO133" s="49"/>
      <c r="BP133" s="49"/>
      <c r="BQ133" s="49"/>
      <c r="BR133" s="323"/>
      <c r="BS133" s="323"/>
      <c r="BT133" s="323"/>
      <c r="BU133" s="49"/>
      <c r="BV133" s="49"/>
      <c r="BW133" s="97"/>
      <c r="BX133" s="97"/>
      <c r="BY133" s="97"/>
      <c r="BZ133" s="97"/>
      <c r="CA133" s="49"/>
      <c r="CB133" s="49"/>
      <c r="CC133" s="49"/>
      <c r="CD133" s="49"/>
      <c r="CE133" s="49"/>
      <c r="CF133" s="49"/>
      <c r="CG133" s="49"/>
      <c r="CH133" s="49"/>
      <c r="CI133" s="97"/>
      <c r="CJ133" s="97"/>
      <c r="CK133" s="97"/>
      <c r="CL133" s="97"/>
      <c r="CM133" s="335"/>
      <c r="CN133" s="337"/>
      <c r="CO133" s="315" t="str">
        <f>IF(Формулы!R133&gt;V133,"22-?,Дата 14 - Прибыл из УФСИН; ","")&amp;IF(Формулы!Q133&gt;Y133,"25-?,Дата 13 - Выбыл в УФСИН;","")&amp;IF(YEAR(ДАННЫЕ!$F$1)=YEAR(ДАННЫЕ!B133),IF(AT133&gt;0,"","40-?, вявлен в текущем году! "),"")&amp;IF(YEAR($F$1)=YEAR(W133),IF(X133+Y133&gt;0,"","23-стоит, 24,25 - куда выбыл? "),"")&amp;IF(X133+Y133&gt;0,IF(YEAR($F$1)=YEAR(W133),"","24+25&gt;0? 23 - когда выбыл? "),"")&amp;IF(BA133&lt;BB133,"47&gt;=48; ","")&amp;IF(BA133&lt;BC133,"47&gt;=49; ","")&amp;IF(BA133&lt;BD133,"47&gt;=50; ","")&amp;IF(BE133&gt;0,IF(BF133&gt;0,IF(AU133&gt;AV133,"","41 и 42 - ? (51 и 52 &gt; 0);"),"51 &gt; 0 52 - ?;"),"")&amp;IF(AU133&gt;0,IF(AV133&gt;AU133,"41&gt;42;","")&amp;IF(BE133&gt;0,"","41&gt;0 51-?;"),"")&amp;IF(BF133&gt;0,IF(BE133&gt;0,"","52&gt;0 51-?;"),"")&amp;IF(AW133&gt;=AX133,"","43&gt;44;")&amp;IF(CA133&gt;0,IF(AW133&gt;0,"","71 &gt; 0 43-?;"),"")</f>
        <v/>
      </c>
    </row>
    <row r="134" spans="1:93" s="250" customFormat="1" ht="15" customHeight="1" x14ac:dyDescent="0.2">
      <c r="A134" s="45"/>
      <c r="B134" s="46"/>
      <c r="C134" s="121"/>
      <c r="D134" s="121"/>
      <c r="E134" s="336"/>
      <c r="F134" s="122"/>
      <c r="G134" s="46"/>
      <c r="H134" s="45"/>
      <c r="I134" s="45"/>
      <c r="J134" s="45"/>
      <c r="K134" s="45"/>
      <c r="L134" s="45"/>
      <c r="M134" s="46"/>
      <c r="N134" s="46"/>
      <c r="O134" s="48"/>
      <c r="P134" s="48"/>
      <c r="Q134" s="46"/>
      <c r="R134" s="48"/>
      <c r="S134" s="48"/>
      <c r="T134" s="48"/>
      <c r="U134" s="48"/>
      <c r="V134" s="48"/>
      <c r="W134" s="46"/>
      <c r="X134" s="48"/>
      <c r="Y134" s="48"/>
      <c r="Z134" s="157"/>
      <c r="AA134" s="47"/>
      <c r="AB134" s="97"/>
      <c r="AC134" s="49"/>
      <c r="AD134" s="49"/>
      <c r="AE134" s="49"/>
      <c r="AF134" s="49"/>
      <c r="AG134" s="49"/>
      <c r="AH134" s="47"/>
      <c r="AI134" s="47"/>
      <c r="AJ134" s="47"/>
      <c r="AK134" s="190"/>
      <c r="AL134" s="190"/>
      <c r="AM134" s="190"/>
      <c r="AN134" s="190"/>
      <c r="AO134" s="190"/>
      <c r="AP134" s="151"/>
      <c r="AQ134" s="322"/>
      <c r="AR134" s="322"/>
      <c r="AS134" s="322"/>
      <c r="AT134" s="47"/>
      <c r="AU134" s="47"/>
      <c r="AV134" s="47"/>
      <c r="AW134" s="47"/>
      <c r="AX134" s="322"/>
      <c r="AY134" s="98"/>
      <c r="AZ134" s="98"/>
      <c r="BA134" s="47"/>
      <c r="BB134" s="47"/>
      <c r="BC134" s="47"/>
      <c r="BD134" s="47"/>
      <c r="BE134" s="97"/>
      <c r="BF134" s="49"/>
      <c r="BG134" s="239"/>
      <c r="BH134" s="342"/>
      <c r="BI134" s="49"/>
      <c r="BJ134" s="49"/>
      <c r="BK134" s="49"/>
      <c r="BL134" s="49"/>
      <c r="BM134" s="49"/>
      <c r="BN134" s="47"/>
      <c r="BO134" s="49"/>
      <c r="BP134" s="49"/>
      <c r="BQ134" s="49"/>
      <c r="BR134" s="323"/>
      <c r="BS134" s="323"/>
      <c r="BT134" s="323"/>
      <c r="BU134" s="49"/>
      <c r="BV134" s="49"/>
      <c r="BW134" s="97"/>
      <c r="BX134" s="97"/>
      <c r="BY134" s="97"/>
      <c r="BZ134" s="97"/>
      <c r="CA134" s="49"/>
      <c r="CB134" s="49"/>
      <c r="CC134" s="49"/>
      <c r="CD134" s="49"/>
      <c r="CE134" s="49"/>
      <c r="CF134" s="49"/>
      <c r="CG134" s="49"/>
      <c r="CH134" s="49"/>
      <c r="CI134" s="97"/>
      <c r="CJ134" s="97"/>
      <c r="CK134" s="97"/>
      <c r="CL134" s="97"/>
      <c r="CM134" s="335"/>
      <c r="CN134" s="337"/>
      <c r="CO134" s="315" t="str">
        <f>IF(Формулы!R134&gt;V134,"22-?,Дата 14 - Прибыл из УФСИН; ","")&amp;IF(Формулы!Q134&gt;Y134,"25-?,Дата 13 - Выбыл в УФСИН;","")&amp;IF(YEAR(ДАННЫЕ!$F$1)=YEAR(ДАННЫЕ!B134),IF(AT134&gt;0,"","40-?, вявлен в текущем году! "),"")&amp;IF(YEAR($F$1)=YEAR(W134),IF(X134+Y134&gt;0,"","23-стоит, 24,25 - куда выбыл? "),"")&amp;IF(X134+Y134&gt;0,IF(YEAR($F$1)=YEAR(W134),"","24+25&gt;0? 23 - когда выбыл? "),"")&amp;IF(BA134&lt;BB134,"47&gt;=48; ","")&amp;IF(BA134&lt;BC134,"47&gt;=49; ","")&amp;IF(BA134&lt;BD134,"47&gt;=50; ","")&amp;IF(BE134&gt;0,IF(BF134&gt;0,IF(AU134&gt;AV134,"","41 и 42 - ? (51 и 52 &gt; 0);"),"51 &gt; 0 52 - ?;"),"")&amp;IF(AU134&gt;0,IF(AV134&gt;AU134,"41&gt;42;","")&amp;IF(BE134&gt;0,"","41&gt;0 51-?;"),"")&amp;IF(BF134&gt;0,IF(BE134&gt;0,"","52&gt;0 51-?;"),"")&amp;IF(AW134&gt;=AX134,"","43&gt;44;")&amp;IF(CA134&gt;0,IF(AW134&gt;0,"","71 &gt; 0 43-?;"),"")</f>
        <v/>
      </c>
    </row>
    <row r="135" spans="1:93" s="250" customFormat="1" ht="15" customHeight="1" x14ac:dyDescent="0.2">
      <c r="A135" s="45"/>
      <c r="B135" s="46"/>
      <c r="C135" s="121"/>
      <c r="D135" s="121"/>
      <c r="E135" s="336"/>
      <c r="F135" s="122"/>
      <c r="G135" s="46"/>
      <c r="H135" s="45"/>
      <c r="I135" s="45"/>
      <c r="J135" s="45"/>
      <c r="K135" s="45"/>
      <c r="L135" s="45"/>
      <c r="M135" s="46"/>
      <c r="N135" s="46"/>
      <c r="O135" s="48"/>
      <c r="P135" s="48"/>
      <c r="Q135" s="46"/>
      <c r="R135" s="48"/>
      <c r="S135" s="48"/>
      <c r="T135" s="48"/>
      <c r="U135" s="48"/>
      <c r="V135" s="48"/>
      <c r="W135" s="46"/>
      <c r="X135" s="48"/>
      <c r="Y135" s="48"/>
      <c r="Z135" s="157"/>
      <c r="AA135" s="47"/>
      <c r="AB135" s="97"/>
      <c r="AC135" s="49"/>
      <c r="AD135" s="49"/>
      <c r="AE135" s="49"/>
      <c r="AF135" s="49"/>
      <c r="AG135" s="49"/>
      <c r="AH135" s="47"/>
      <c r="AI135" s="47"/>
      <c r="AJ135" s="47"/>
      <c r="AK135" s="190"/>
      <c r="AL135" s="190"/>
      <c r="AM135" s="190"/>
      <c r="AN135" s="190"/>
      <c r="AO135" s="190"/>
      <c r="AP135" s="151"/>
      <c r="AQ135" s="322"/>
      <c r="AR135" s="322"/>
      <c r="AS135" s="322"/>
      <c r="AT135" s="47"/>
      <c r="AU135" s="47"/>
      <c r="AV135" s="47"/>
      <c r="AW135" s="47"/>
      <c r="AX135" s="322"/>
      <c r="AY135" s="98"/>
      <c r="AZ135" s="98"/>
      <c r="BA135" s="47"/>
      <c r="BB135" s="47"/>
      <c r="BC135" s="47"/>
      <c r="BD135" s="47"/>
      <c r="BE135" s="97"/>
      <c r="BF135" s="49"/>
      <c r="BG135" s="239"/>
      <c r="BH135" s="342"/>
      <c r="BI135" s="49"/>
      <c r="BJ135" s="49"/>
      <c r="BK135" s="49"/>
      <c r="BL135" s="49"/>
      <c r="BM135" s="49"/>
      <c r="BN135" s="47"/>
      <c r="BO135" s="49"/>
      <c r="BP135" s="49"/>
      <c r="BQ135" s="49"/>
      <c r="BR135" s="323"/>
      <c r="BS135" s="323"/>
      <c r="BT135" s="323"/>
      <c r="BU135" s="49"/>
      <c r="BV135" s="49"/>
      <c r="BW135" s="97"/>
      <c r="BX135" s="97"/>
      <c r="BY135" s="97"/>
      <c r="BZ135" s="97"/>
      <c r="CA135" s="49"/>
      <c r="CB135" s="49"/>
      <c r="CC135" s="49"/>
      <c r="CD135" s="49"/>
      <c r="CE135" s="49"/>
      <c r="CF135" s="49"/>
      <c r="CG135" s="49"/>
      <c r="CH135" s="49"/>
      <c r="CI135" s="97"/>
      <c r="CJ135" s="97"/>
      <c r="CK135" s="97"/>
      <c r="CL135" s="97"/>
      <c r="CM135" s="335"/>
      <c r="CN135" s="337"/>
      <c r="CO135" s="315" t="str">
        <f>IF(Формулы!R135&gt;V135,"22-?,Дата 14 - Прибыл из УФСИН; ","")&amp;IF(Формулы!Q135&gt;Y135,"25-?,Дата 13 - Выбыл в УФСИН;","")&amp;IF(YEAR(ДАННЫЕ!$F$1)=YEAR(ДАННЫЕ!B135),IF(AT135&gt;0,"","40-?, вявлен в текущем году! "),"")&amp;IF(YEAR($F$1)=YEAR(W135),IF(X135+Y135&gt;0,"","23-стоит, 24,25 - куда выбыл? "),"")&amp;IF(X135+Y135&gt;0,IF(YEAR($F$1)=YEAR(W135),"","24+25&gt;0? 23 - когда выбыл? "),"")&amp;IF(BA135&lt;BB135,"47&gt;=48; ","")&amp;IF(BA135&lt;BC135,"47&gt;=49; ","")&amp;IF(BA135&lt;BD135,"47&gt;=50; ","")&amp;IF(BE135&gt;0,IF(BF135&gt;0,IF(AU135&gt;AV135,"","41 и 42 - ? (51 и 52 &gt; 0);"),"51 &gt; 0 52 - ?;"),"")&amp;IF(AU135&gt;0,IF(AV135&gt;AU135,"41&gt;42;","")&amp;IF(BE135&gt;0,"","41&gt;0 51-?;"),"")&amp;IF(BF135&gt;0,IF(BE135&gt;0,"","52&gt;0 51-?;"),"")&amp;IF(AW135&gt;=AX135,"","43&gt;44;")&amp;IF(CA135&gt;0,IF(AW135&gt;0,"","71 &gt; 0 43-?;"),"")</f>
        <v/>
      </c>
    </row>
    <row r="136" spans="1:93" s="250" customFormat="1" ht="15" customHeight="1" x14ac:dyDescent="0.2">
      <c r="A136" s="45"/>
      <c r="B136" s="46"/>
      <c r="C136" s="121"/>
      <c r="D136" s="121"/>
      <c r="E136" s="336"/>
      <c r="F136" s="122"/>
      <c r="G136" s="46"/>
      <c r="H136" s="45"/>
      <c r="I136" s="45"/>
      <c r="J136" s="45"/>
      <c r="K136" s="45"/>
      <c r="L136" s="45"/>
      <c r="M136" s="46"/>
      <c r="N136" s="46"/>
      <c r="O136" s="48"/>
      <c r="P136" s="48"/>
      <c r="Q136" s="46"/>
      <c r="R136" s="48"/>
      <c r="S136" s="48"/>
      <c r="T136" s="48"/>
      <c r="U136" s="48"/>
      <c r="V136" s="48"/>
      <c r="W136" s="46"/>
      <c r="X136" s="48"/>
      <c r="Y136" s="48"/>
      <c r="Z136" s="157"/>
      <c r="AA136" s="47"/>
      <c r="AB136" s="97"/>
      <c r="AC136" s="49"/>
      <c r="AD136" s="49"/>
      <c r="AE136" s="49"/>
      <c r="AF136" s="49"/>
      <c r="AG136" s="49"/>
      <c r="AH136" s="47"/>
      <c r="AI136" s="47"/>
      <c r="AJ136" s="47"/>
      <c r="AK136" s="190"/>
      <c r="AL136" s="190"/>
      <c r="AM136" s="190"/>
      <c r="AN136" s="190"/>
      <c r="AO136" s="190"/>
      <c r="AP136" s="151"/>
      <c r="AQ136" s="322"/>
      <c r="AR136" s="322"/>
      <c r="AS136" s="322"/>
      <c r="AT136" s="47"/>
      <c r="AU136" s="47"/>
      <c r="AV136" s="47"/>
      <c r="AW136" s="47"/>
      <c r="AX136" s="322"/>
      <c r="AY136" s="98"/>
      <c r="AZ136" s="98"/>
      <c r="BA136" s="47"/>
      <c r="BB136" s="47"/>
      <c r="BC136" s="47"/>
      <c r="BD136" s="47"/>
      <c r="BE136" s="97"/>
      <c r="BF136" s="49"/>
      <c r="BG136" s="239"/>
      <c r="BH136" s="342"/>
      <c r="BI136" s="49"/>
      <c r="BJ136" s="49"/>
      <c r="BK136" s="49"/>
      <c r="BL136" s="49"/>
      <c r="BM136" s="49"/>
      <c r="BN136" s="47"/>
      <c r="BO136" s="49"/>
      <c r="BP136" s="49"/>
      <c r="BQ136" s="49"/>
      <c r="BR136" s="323"/>
      <c r="BS136" s="323"/>
      <c r="BT136" s="323"/>
      <c r="BU136" s="49"/>
      <c r="BV136" s="49"/>
      <c r="BW136" s="97"/>
      <c r="BX136" s="97"/>
      <c r="BY136" s="97"/>
      <c r="BZ136" s="97"/>
      <c r="CA136" s="49"/>
      <c r="CB136" s="49"/>
      <c r="CC136" s="49"/>
      <c r="CD136" s="49"/>
      <c r="CE136" s="49"/>
      <c r="CF136" s="49"/>
      <c r="CG136" s="49"/>
      <c r="CH136" s="49"/>
      <c r="CI136" s="97"/>
      <c r="CJ136" s="97"/>
      <c r="CK136" s="97"/>
      <c r="CL136" s="97"/>
      <c r="CM136" s="335"/>
      <c r="CN136" s="337"/>
      <c r="CO136" s="315" t="str">
        <f>IF(Формулы!R136&gt;V136,"22-?,Дата 14 - Прибыл из УФСИН; ","")&amp;IF(Формулы!Q136&gt;Y136,"25-?,Дата 13 - Выбыл в УФСИН;","")&amp;IF(YEAR(ДАННЫЕ!$F$1)=YEAR(ДАННЫЕ!B136),IF(AT136&gt;0,"","40-?, вявлен в текущем году! "),"")&amp;IF(YEAR($F$1)=YEAR(W136),IF(X136+Y136&gt;0,"","23-стоит, 24,25 - куда выбыл? "),"")&amp;IF(X136+Y136&gt;0,IF(YEAR($F$1)=YEAR(W136),"","24+25&gt;0? 23 - когда выбыл? "),"")&amp;IF(BA136&lt;BB136,"47&gt;=48; ","")&amp;IF(BA136&lt;BC136,"47&gt;=49; ","")&amp;IF(BA136&lt;BD136,"47&gt;=50; ","")&amp;IF(BE136&gt;0,IF(BF136&gt;0,IF(AU136&gt;AV136,"","41 и 42 - ? (51 и 52 &gt; 0);"),"51 &gt; 0 52 - ?;"),"")&amp;IF(AU136&gt;0,IF(AV136&gt;AU136,"41&gt;42;","")&amp;IF(BE136&gt;0,"","41&gt;0 51-?;"),"")&amp;IF(BF136&gt;0,IF(BE136&gt;0,"","52&gt;0 51-?;"),"")&amp;IF(AW136&gt;=AX136,"","43&gt;44;")&amp;IF(CA136&gt;0,IF(AW136&gt;0,"","71 &gt; 0 43-?;"),"")</f>
        <v/>
      </c>
    </row>
    <row r="137" spans="1:93" s="250" customFormat="1" ht="15" customHeight="1" x14ac:dyDescent="0.2">
      <c r="A137" s="45"/>
      <c r="B137" s="46"/>
      <c r="C137" s="121"/>
      <c r="D137" s="121"/>
      <c r="E137" s="336"/>
      <c r="F137" s="122"/>
      <c r="G137" s="46"/>
      <c r="H137" s="45"/>
      <c r="I137" s="45"/>
      <c r="J137" s="45"/>
      <c r="K137" s="45"/>
      <c r="L137" s="45"/>
      <c r="M137" s="46"/>
      <c r="N137" s="46"/>
      <c r="O137" s="48"/>
      <c r="P137" s="48"/>
      <c r="Q137" s="46"/>
      <c r="R137" s="48"/>
      <c r="S137" s="48"/>
      <c r="T137" s="48"/>
      <c r="U137" s="48"/>
      <c r="V137" s="48"/>
      <c r="W137" s="46"/>
      <c r="X137" s="48"/>
      <c r="Y137" s="48"/>
      <c r="Z137" s="157"/>
      <c r="AA137" s="47"/>
      <c r="AB137" s="97"/>
      <c r="AC137" s="49"/>
      <c r="AD137" s="49"/>
      <c r="AE137" s="49"/>
      <c r="AF137" s="49"/>
      <c r="AG137" s="49"/>
      <c r="AH137" s="47"/>
      <c r="AI137" s="47"/>
      <c r="AJ137" s="47"/>
      <c r="AK137" s="190"/>
      <c r="AL137" s="190"/>
      <c r="AM137" s="190"/>
      <c r="AN137" s="190"/>
      <c r="AO137" s="190"/>
      <c r="AP137" s="151"/>
      <c r="AQ137" s="322"/>
      <c r="AR137" s="322"/>
      <c r="AS137" s="322"/>
      <c r="AT137" s="47"/>
      <c r="AU137" s="47"/>
      <c r="AV137" s="47"/>
      <c r="AW137" s="47"/>
      <c r="AX137" s="322"/>
      <c r="AY137" s="98"/>
      <c r="AZ137" s="98"/>
      <c r="BA137" s="47"/>
      <c r="BB137" s="47"/>
      <c r="BC137" s="47"/>
      <c r="BD137" s="47"/>
      <c r="BE137" s="97"/>
      <c r="BF137" s="49"/>
      <c r="BG137" s="239"/>
      <c r="BH137" s="342"/>
      <c r="BI137" s="49"/>
      <c r="BJ137" s="49"/>
      <c r="BK137" s="49"/>
      <c r="BL137" s="49"/>
      <c r="BM137" s="49"/>
      <c r="BN137" s="47"/>
      <c r="BO137" s="49"/>
      <c r="BP137" s="49"/>
      <c r="BQ137" s="49"/>
      <c r="BR137" s="323"/>
      <c r="BS137" s="323"/>
      <c r="BT137" s="323"/>
      <c r="BU137" s="49"/>
      <c r="BV137" s="49"/>
      <c r="BW137" s="97"/>
      <c r="BX137" s="97"/>
      <c r="BY137" s="97"/>
      <c r="BZ137" s="97"/>
      <c r="CA137" s="49"/>
      <c r="CB137" s="49"/>
      <c r="CC137" s="49"/>
      <c r="CD137" s="49"/>
      <c r="CE137" s="49"/>
      <c r="CF137" s="49"/>
      <c r="CG137" s="49"/>
      <c r="CH137" s="49"/>
      <c r="CI137" s="97"/>
      <c r="CJ137" s="97"/>
      <c r="CK137" s="97"/>
      <c r="CL137" s="97"/>
      <c r="CM137" s="335"/>
      <c r="CN137" s="337"/>
      <c r="CO137" s="315" t="str">
        <f>IF(Формулы!R137&gt;V137,"22-?,Дата 14 - Прибыл из УФСИН; ","")&amp;IF(Формулы!Q137&gt;Y137,"25-?,Дата 13 - Выбыл в УФСИН;","")&amp;IF(YEAR(ДАННЫЕ!$F$1)=YEAR(ДАННЫЕ!B137),IF(AT137&gt;0,"","40-?, вявлен в текущем году! "),"")&amp;IF(YEAR($F$1)=YEAR(W137),IF(X137+Y137&gt;0,"","23-стоит, 24,25 - куда выбыл? "),"")&amp;IF(X137+Y137&gt;0,IF(YEAR($F$1)=YEAR(W137),"","24+25&gt;0? 23 - когда выбыл? "),"")&amp;IF(BA137&lt;BB137,"47&gt;=48; ","")&amp;IF(BA137&lt;BC137,"47&gt;=49; ","")&amp;IF(BA137&lt;BD137,"47&gt;=50; ","")&amp;IF(BE137&gt;0,IF(BF137&gt;0,IF(AU137&gt;AV137,"","41 и 42 - ? (51 и 52 &gt; 0);"),"51 &gt; 0 52 - ?;"),"")&amp;IF(AU137&gt;0,IF(AV137&gt;AU137,"41&gt;42;","")&amp;IF(BE137&gt;0,"","41&gt;0 51-?;"),"")&amp;IF(BF137&gt;0,IF(BE137&gt;0,"","52&gt;0 51-?;"),"")&amp;IF(AW137&gt;=AX137,"","43&gt;44;")&amp;IF(CA137&gt;0,IF(AW137&gt;0,"","71 &gt; 0 43-?;"),"")</f>
        <v/>
      </c>
    </row>
    <row r="138" spans="1:93" s="250" customFormat="1" ht="15" customHeight="1" x14ac:dyDescent="0.2">
      <c r="A138" s="45"/>
      <c r="B138" s="46"/>
      <c r="C138" s="121"/>
      <c r="D138" s="121"/>
      <c r="E138" s="336"/>
      <c r="F138" s="122"/>
      <c r="G138" s="46"/>
      <c r="H138" s="45"/>
      <c r="I138" s="45"/>
      <c r="J138" s="45"/>
      <c r="K138" s="45"/>
      <c r="L138" s="45"/>
      <c r="M138" s="46"/>
      <c r="N138" s="46"/>
      <c r="O138" s="48"/>
      <c r="P138" s="48"/>
      <c r="Q138" s="46"/>
      <c r="R138" s="48"/>
      <c r="S138" s="48"/>
      <c r="T138" s="48"/>
      <c r="U138" s="48"/>
      <c r="V138" s="48"/>
      <c r="W138" s="46"/>
      <c r="X138" s="48"/>
      <c r="Y138" s="48"/>
      <c r="Z138" s="157"/>
      <c r="AA138" s="47"/>
      <c r="AB138" s="97"/>
      <c r="AC138" s="49"/>
      <c r="AD138" s="49"/>
      <c r="AE138" s="49"/>
      <c r="AF138" s="49"/>
      <c r="AG138" s="49"/>
      <c r="AH138" s="47"/>
      <c r="AI138" s="47"/>
      <c r="AJ138" s="47"/>
      <c r="AK138" s="190"/>
      <c r="AL138" s="190"/>
      <c r="AM138" s="190"/>
      <c r="AN138" s="190"/>
      <c r="AO138" s="190"/>
      <c r="AP138" s="151"/>
      <c r="AQ138" s="322"/>
      <c r="AR138" s="322"/>
      <c r="AS138" s="322"/>
      <c r="AT138" s="47"/>
      <c r="AU138" s="47"/>
      <c r="AV138" s="47"/>
      <c r="AW138" s="47"/>
      <c r="AX138" s="322"/>
      <c r="AY138" s="98"/>
      <c r="AZ138" s="98"/>
      <c r="BA138" s="47"/>
      <c r="BB138" s="47"/>
      <c r="BC138" s="47"/>
      <c r="BD138" s="47"/>
      <c r="BE138" s="97"/>
      <c r="BF138" s="49"/>
      <c r="BG138" s="239"/>
      <c r="BH138" s="342"/>
      <c r="BI138" s="49"/>
      <c r="BJ138" s="49"/>
      <c r="BK138" s="49"/>
      <c r="BL138" s="49"/>
      <c r="BM138" s="49"/>
      <c r="BN138" s="47"/>
      <c r="BO138" s="49"/>
      <c r="BP138" s="49"/>
      <c r="BQ138" s="49"/>
      <c r="BR138" s="323"/>
      <c r="BS138" s="323"/>
      <c r="BT138" s="323"/>
      <c r="BU138" s="49"/>
      <c r="BV138" s="49"/>
      <c r="BW138" s="97"/>
      <c r="BX138" s="97"/>
      <c r="BY138" s="97"/>
      <c r="BZ138" s="97"/>
      <c r="CA138" s="49"/>
      <c r="CB138" s="49"/>
      <c r="CC138" s="49"/>
      <c r="CD138" s="49"/>
      <c r="CE138" s="49"/>
      <c r="CF138" s="49"/>
      <c r="CG138" s="49"/>
      <c r="CH138" s="49"/>
      <c r="CI138" s="97"/>
      <c r="CJ138" s="97"/>
      <c r="CK138" s="97"/>
      <c r="CL138" s="97"/>
      <c r="CM138" s="335"/>
      <c r="CN138" s="337"/>
      <c r="CO138" s="315" t="str">
        <f>IF(Формулы!R138&gt;V138,"22-?,Дата 14 - Прибыл из УФСИН; ","")&amp;IF(Формулы!Q138&gt;Y138,"25-?,Дата 13 - Выбыл в УФСИН;","")&amp;IF(YEAR(ДАННЫЕ!$F$1)=YEAR(ДАННЫЕ!B138),IF(AT138&gt;0,"","40-?, вявлен в текущем году! "),"")&amp;IF(YEAR($F$1)=YEAR(W138),IF(X138+Y138&gt;0,"","23-стоит, 24,25 - куда выбыл? "),"")&amp;IF(X138+Y138&gt;0,IF(YEAR($F$1)=YEAR(W138),"","24+25&gt;0? 23 - когда выбыл? "),"")&amp;IF(BA138&lt;BB138,"47&gt;=48; ","")&amp;IF(BA138&lt;BC138,"47&gt;=49; ","")&amp;IF(BA138&lt;BD138,"47&gt;=50; ","")&amp;IF(BE138&gt;0,IF(BF138&gt;0,IF(AU138&gt;AV138,"","41 и 42 - ? (51 и 52 &gt; 0);"),"51 &gt; 0 52 - ?;"),"")&amp;IF(AU138&gt;0,IF(AV138&gt;AU138,"41&gt;42;","")&amp;IF(BE138&gt;0,"","41&gt;0 51-?;"),"")&amp;IF(BF138&gt;0,IF(BE138&gt;0,"","52&gt;0 51-?;"),"")&amp;IF(AW138&gt;=AX138,"","43&gt;44;")&amp;IF(CA138&gt;0,IF(AW138&gt;0,"","71 &gt; 0 43-?;"),"")</f>
        <v/>
      </c>
    </row>
    <row r="139" spans="1:93" s="250" customFormat="1" ht="15" customHeight="1" x14ac:dyDescent="0.2">
      <c r="A139" s="45"/>
      <c r="B139" s="46"/>
      <c r="C139" s="121"/>
      <c r="D139" s="121"/>
      <c r="E139" s="336"/>
      <c r="F139" s="122"/>
      <c r="G139" s="46"/>
      <c r="H139" s="45"/>
      <c r="I139" s="45"/>
      <c r="J139" s="45"/>
      <c r="K139" s="45"/>
      <c r="L139" s="45"/>
      <c r="M139" s="46"/>
      <c r="N139" s="46"/>
      <c r="O139" s="48"/>
      <c r="P139" s="48"/>
      <c r="Q139" s="46"/>
      <c r="R139" s="48"/>
      <c r="S139" s="48"/>
      <c r="T139" s="48"/>
      <c r="U139" s="48"/>
      <c r="V139" s="48"/>
      <c r="W139" s="46"/>
      <c r="X139" s="48"/>
      <c r="Y139" s="48"/>
      <c r="Z139" s="157"/>
      <c r="AA139" s="47"/>
      <c r="AB139" s="97"/>
      <c r="AC139" s="49"/>
      <c r="AD139" s="49"/>
      <c r="AE139" s="49"/>
      <c r="AF139" s="49"/>
      <c r="AG139" s="49"/>
      <c r="AH139" s="47"/>
      <c r="AI139" s="47"/>
      <c r="AJ139" s="47"/>
      <c r="AK139" s="190"/>
      <c r="AL139" s="190"/>
      <c r="AM139" s="190"/>
      <c r="AN139" s="190"/>
      <c r="AO139" s="190"/>
      <c r="AP139" s="151"/>
      <c r="AQ139" s="322"/>
      <c r="AR139" s="322"/>
      <c r="AS139" s="322"/>
      <c r="AT139" s="47"/>
      <c r="AU139" s="47"/>
      <c r="AV139" s="47"/>
      <c r="AW139" s="47"/>
      <c r="AX139" s="322"/>
      <c r="AY139" s="98"/>
      <c r="AZ139" s="98"/>
      <c r="BA139" s="47"/>
      <c r="BB139" s="47"/>
      <c r="BC139" s="47"/>
      <c r="BD139" s="47"/>
      <c r="BE139" s="97"/>
      <c r="BF139" s="49"/>
      <c r="BG139" s="239"/>
      <c r="BH139" s="342"/>
      <c r="BI139" s="49"/>
      <c r="BJ139" s="49"/>
      <c r="BK139" s="49"/>
      <c r="BL139" s="49"/>
      <c r="BM139" s="49"/>
      <c r="BN139" s="47"/>
      <c r="BO139" s="49"/>
      <c r="BP139" s="49"/>
      <c r="BQ139" s="49"/>
      <c r="BR139" s="323"/>
      <c r="BS139" s="323"/>
      <c r="BT139" s="323"/>
      <c r="BU139" s="49"/>
      <c r="BV139" s="49"/>
      <c r="BW139" s="97"/>
      <c r="BX139" s="97"/>
      <c r="BY139" s="97"/>
      <c r="BZ139" s="97"/>
      <c r="CA139" s="49"/>
      <c r="CB139" s="49"/>
      <c r="CC139" s="49"/>
      <c r="CD139" s="49"/>
      <c r="CE139" s="49"/>
      <c r="CF139" s="49"/>
      <c r="CG139" s="49"/>
      <c r="CH139" s="49"/>
      <c r="CI139" s="97"/>
      <c r="CJ139" s="97"/>
      <c r="CK139" s="97"/>
      <c r="CL139" s="97"/>
      <c r="CM139" s="335"/>
      <c r="CN139" s="337"/>
      <c r="CO139" s="315" t="str">
        <f>IF(Формулы!R139&gt;V139,"22-?,Дата 14 - Прибыл из УФСИН; ","")&amp;IF(Формулы!Q139&gt;Y139,"25-?,Дата 13 - Выбыл в УФСИН;","")&amp;IF(YEAR(ДАННЫЕ!$F$1)=YEAR(ДАННЫЕ!B139),IF(AT139&gt;0,"","40-?, вявлен в текущем году! "),"")&amp;IF(YEAR($F$1)=YEAR(W139),IF(X139+Y139&gt;0,"","23-стоит, 24,25 - куда выбыл? "),"")&amp;IF(X139+Y139&gt;0,IF(YEAR($F$1)=YEAR(W139),"","24+25&gt;0? 23 - когда выбыл? "),"")&amp;IF(BA139&lt;BB139,"47&gt;=48; ","")&amp;IF(BA139&lt;BC139,"47&gt;=49; ","")&amp;IF(BA139&lt;BD139,"47&gt;=50; ","")&amp;IF(BE139&gt;0,IF(BF139&gt;0,IF(AU139&gt;AV139,"","41 и 42 - ? (51 и 52 &gt; 0);"),"51 &gt; 0 52 - ?;"),"")&amp;IF(AU139&gt;0,IF(AV139&gt;AU139,"41&gt;42;","")&amp;IF(BE139&gt;0,"","41&gt;0 51-?;"),"")&amp;IF(BF139&gt;0,IF(BE139&gt;0,"","52&gt;0 51-?;"),"")&amp;IF(AW139&gt;=AX139,"","43&gt;44;")&amp;IF(CA139&gt;0,IF(AW139&gt;0,"","71 &gt; 0 43-?;"),"")</f>
        <v/>
      </c>
    </row>
    <row r="140" spans="1:93" s="250" customFormat="1" ht="15" customHeight="1" x14ac:dyDescent="0.2">
      <c r="A140" s="45"/>
      <c r="B140" s="46"/>
      <c r="C140" s="121"/>
      <c r="D140" s="121"/>
      <c r="E140" s="336"/>
      <c r="F140" s="122"/>
      <c r="G140" s="46"/>
      <c r="H140" s="45"/>
      <c r="I140" s="45"/>
      <c r="J140" s="45"/>
      <c r="K140" s="45"/>
      <c r="L140" s="45"/>
      <c r="M140" s="46"/>
      <c r="N140" s="46"/>
      <c r="O140" s="48"/>
      <c r="P140" s="48"/>
      <c r="Q140" s="46"/>
      <c r="R140" s="48"/>
      <c r="S140" s="48"/>
      <c r="T140" s="48"/>
      <c r="U140" s="48"/>
      <c r="V140" s="48"/>
      <c r="W140" s="46"/>
      <c r="X140" s="48"/>
      <c r="Y140" s="48"/>
      <c r="Z140" s="157"/>
      <c r="AA140" s="47"/>
      <c r="AB140" s="97"/>
      <c r="AC140" s="49"/>
      <c r="AD140" s="49"/>
      <c r="AE140" s="49"/>
      <c r="AF140" s="49"/>
      <c r="AG140" s="49"/>
      <c r="AH140" s="47"/>
      <c r="AI140" s="47"/>
      <c r="AJ140" s="47"/>
      <c r="AK140" s="190"/>
      <c r="AL140" s="190"/>
      <c r="AM140" s="190"/>
      <c r="AN140" s="190"/>
      <c r="AO140" s="190"/>
      <c r="AP140" s="151"/>
      <c r="AQ140" s="322"/>
      <c r="AR140" s="322"/>
      <c r="AS140" s="322"/>
      <c r="AT140" s="47"/>
      <c r="AU140" s="47"/>
      <c r="AV140" s="47"/>
      <c r="AW140" s="47"/>
      <c r="AX140" s="322"/>
      <c r="AY140" s="98"/>
      <c r="AZ140" s="98"/>
      <c r="BA140" s="47"/>
      <c r="BB140" s="47"/>
      <c r="BC140" s="47"/>
      <c r="BD140" s="47"/>
      <c r="BE140" s="97"/>
      <c r="BF140" s="49"/>
      <c r="BG140" s="239"/>
      <c r="BH140" s="342"/>
      <c r="BI140" s="49"/>
      <c r="BJ140" s="49"/>
      <c r="BK140" s="49"/>
      <c r="BL140" s="49"/>
      <c r="BM140" s="49"/>
      <c r="BN140" s="47"/>
      <c r="BO140" s="49"/>
      <c r="BP140" s="49"/>
      <c r="BQ140" s="49"/>
      <c r="BR140" s="323"/>
      <c r="BS140" s="323"/>
      <c r="BT140" s="323"/>
      <c r="BU140" s="49"/>
      <c r="BV140" s="49"/>
      <c r="BW140" s="97"/>
      <c r="BX140" s="97"/>
      <c r="BY140" s="97"/>
      <c r="BZ140" s="97"/>
      <c r="CA140" s="49"/>
      <c r="CB140" s="49"/>
      <c r="CC140" s="49"/>
      <c r="CD140" s="49"/>
      <c r="CE140" s="49"/>
      <c r="CF140" s="49"/>
      <c r="CG140" s="49"/>
      <c r="CH140" s="49"/>
      <c r="CI140" s="97"/>
      <c r="CJ140" s="97"/>
      <c r="CK140" s="97"/>
      <c r="CL140" s="97"/>
      <c r="CM140" s="335"/>
      <c r="CN140" s="337"/>
      <c r="CO140" s="315" t="str">
        <f>IF(Формулы!R140&gt;V140,"22-?,Дата 14 - Прибыл из УФСИН; ","")&amp;IF(Формулы!Q140&gt;Y140,"25-?,Дата 13 - Выбыл в УФСИН;","")&amp;IF(YEAR(ДАННЫЕ!$F$1)=YEAR(ДАННЫЕ!B140),IF(AT140&gt;0,"","40-?, вявлен в текущем году! "),"")&amp;IF(YEAR($F$1)=YEAR(W140),IF(X140+Y140&gt;0,"","23-стоит, 24,25 - куда выбыл? "),"")&amp;IF(X140+Y140&gt;0,IF(YEAR($F$1)=YEAR(W140),"","24+25&gt;0? 23 - когда выбыл? "),"")&amp;IF(BA140&lt;BB140,"47&gt;=48; ","")&amp;IF(BA140&lt;BC140,"47&gt;=49; ","")&amp;IF(BA140&lt;BD140,"47&gt;=50; ","")&amp;IF(BE140&gt;0,IF(BF140&gt;0,IF(AU140&gt;AV140,"","41 и 42 - ? (51 и 52 &gt; 0);"),"51 &gt; 0 52 - ?;"),"")&amp;IF(AU140&gt;0,IF(AV140&gt;AU140,"41&gt;42;","")&amp;IF(BE140&gt;0,"","41&gt;0 51-?;"),"")&amp;IF(BF140&gt;0,IF(BE140&gt;0,"","52&gt;0 51-?;"),"")&amp;IF(AW140&gt;=AX140,"","43&gt;44;")&amp;IF(CA140&gt;0,IF(AW140&gt;0,"","71 &gt; 0 43-?;"),"")</f>
        <v/>
      </c>
    </row>
    <row r="141" spans="1:93" s="250" customFormat="1" ht="15" customHeight="1" x14ac:dyDescent="0.2">
      <c r="A141" s="45"/>
      <c r="B141" s="46"/>
      <c r="C141" s="121"/>
      <c r="D141" s="121"/>
      <c r="E141" s="336"/>
      <c r="F141" s="122"/>
      <c r="G141" s="46"/>
      <c r="H141" s="45"/>
      <c r="I141" s="45"/>
      <c r="J141" s="45"/>
      <c r="K141" s="45"/>
      <c r="L141" s="45"/>
      <c r="M141" s="46"/>
      <c r="N141" s="46"/>
      <c r="O141" s="48"/>
      <c r="P141" s="48"/>
      <c r="Q141" s="46"/>
      <c r="R141" s="48"/>
      <c r="S141" s="48"/>
      <c r="T141" s="48"/>
      <c r="U141" s="48"/>
      <c r="V141" s="48"/>
      <c r="W141" s="46"/>
      <c r="X141" s="48"/>
      <c r="Y141" s="48"/>
      <c r="Z141" s="157"/>
      <c r="AA141" s="47"/>
      <c r="AB141" s="97"/>
      <c r="AC141" s="49"/>
      <c r="AD141" s="49"/>
      <c r="AE141" s="49"/>
      <c r="AF141" s="49"/>
      <c r="AG141" s="49"/>
      <c r="AH141" s="47"/>
      <c r="AI141" s="47"/>
      <c r="AJ141" s="47"/>
      <c r="AK141" s="190"/>
      <c r="AL141" s="190"/>
      <c r="AM141" s="190"/>
      <c r="AN141" s="190"/>
      <c r="AO141" s="190"/>
      <c r="AP141" s="151"/>
      <c r="AQ141" s="322"/>
      <c r="AR141" s="322"/>
      <c r="AS141" s="322"/>
      <c r="AT141" s="47"/>
      <c r="AU141" s="47"/>
      <c r="AV141" s="47"/>
      <c r="AW141" s="47"/>
      <c r="AX141" s="322"/>
      <c r="AY141" s="98"/>
      <c r="AZ141" s="98"/>
      <c r="BA141" s="47"/>
      <c r="BB141" s="47"/>
      <c r="BC141" s="47"/>
      <c r="BD141" s="47"/>
      <c r="BE141" s="97"/>
      <c r="BF141" s="49"/>
      <c r="BG141" s="239"/>
      <c r="BH141" s="342"/>
      <c r="BI141" s="49"/>
      <c r="BJ141" s="49"/>
      <c r="BK141" s="49"/>
      <c r="BL141" s="49"/>
      <c r="BM141" s="49"/>
      <c r="BN141" s="47"/>
      <c r="BO141" s="49"/>
      <c r="BP141" s="49"/>
      <c r="BQ141" s="49"/>
      <c r="BR141" s="323"/>
      <c r="BS141" s="323"/>
      <c r="BT141" s="323"/>
      <c r="BU141" s="49"/>
      <c r="BV141" s="49"/>
      <c r="BW141" s="97"/>
      <c r="BX141" s="97"/>
      <c r="BY141" s="97"/>
      <c r="BZ141" s="97"/>
      <c r="CA141" s="49"/>
      <c r="CB141" s="49"/>
      <c r="CC141" s="49"/>
      <c r="CD141" s="49"/>
      <c r="CE141" s="49"/>
      <c r="CF141" s="49"/>
      <c r="CG141" s="49"/>
      <c r="CH141" s="49"/>
      <c r="CI141" s="97"/>
      <c r="CJ141" s="97"/>
      <c r="CK141" s="97"/>
      <c r="CL141" s="97"/>
      <c r="CM141" s="335"/>
      <c r="CN141" s="337"/>
      <c r="CO141" s="315" t="str">
        <f>IF(Формулы!R141&gt;V141,"22-?,Дата 14 - Прибыл из УФСИН; ","")&amp;IF(Формулы!Q141&gt;Y141,"25-?,Дата 13 - Выбыл в УФСИН;","")&amp;IF(YEAR(ДАННЫЕ!$F$1)=YEAR(ДАННЫЕ!B141),IF(AT141&gt;0,"","40-?, вявлен в текущем году! "),"")&amp;IF(YEAR($F$1)=YEAR(W141),IF(X141+Y141&gt;0,"","23-стоит, 24,25 - куда выбыл? "),"")&amp;IF(X141+Y141&gt;0,IF(YEAR($F$1)=YEAR(W141),"","24+25&gt;0? 23 - когда выбыл? "),"")&amp;IF(BA141&lt;BB141,"47&gt;=48; ","")&amp;IF(BA141&lt;BC141,"47&gt;=49; ","")&amp;IF(BA141&lt;BD141,"47&gt;=50; ","")&amp;IF(BE141&gt;0,IF(BF141&gt;0,IF(AU141&gt;AV141,"","41 и 42 - ? (51 и 52 &gt; 0);"),"51 &gt; 0 52 - ?;"),"")&amp;IF(AU141&gt;0,IF(AV141&gt;AU141,"41&gt;42;","")&amp;IF(BE141&gt;0,"","41&gt;0 51-?;"),"")&amp;IF(BF141&gt;0,IF(BE141&gt;0,"","52&gt;0 51-?;"),"")&amp;IF(AW141&gt;=AX141,"","43&gt;44;")&amp;IF(CA141&gt;0,IF(AW141&gt;0,"","71 &gt; 0 43-?;"),"")</f>
        <v/>
      </c>
    </row>
    <row r="142" spans="1:93" s="250" customFormat="1" ht="15" customHeight="1" x14ac:dyDescent="0.2">
      <c r="A142" s="45"/>
      <c r="B142" s="46"/>
      <c r="C142" s="121"/>
      <c r="D142" s="121"/>
      <c r="E142" s="336"/>
      <c r="F142" s="122"/>
      <c r="G142" s="46"/>
      <c r="H142" s="45"/>
      <c r="I142" s="45"/>
      <c r="J142" s="45"/>
      <c r="K142" s="45"/>
      <c r="L142" s="45"/>
      <c r="M142" s="46"/>
      <c r="N142" s="46"/>
      <c r="O142" s="48"/>
      <c r="P142" s="48"/>
      <c r="Q142" s="46"/>
      <c r="R142" s="48"/>
      <c r="S142" s="48"/>
      <c r="T142" s="48"/>
      <c r="U142" s="48"/>
      <c r="V142" s="48"/>
      <c r="W142" s="46"/>
      <c r="X142" s="48"/>
      <c r="Y142" s="48"/>
      <c r="Z142" s="157"/>
      <c r="AA142" s="47"/>
      <c r="AB142" s="97"/>
      <c r="AC142" s="49"/>
      <c r="AD142" s="49"/>
      <c r="AE142" s="49"/>
      <c r="AF142" s="49"/>
      <c r="AG142" s="49"/>
      <c r="AH142" s="47"/>
      <c r="AI142" s="47"/>
      <c r="AJ142" s="47"/>
      <c r="AK142" s="190"/>
      <c r="AL142" s="190"/>
      <c r="AM142" s="190"/>
      <c r="AN142" s="190"/>
      <c r="AO142" s="190"/>
      <c r="AP142" s="151"/>
      <c r="AQ142" s="322"/>
      <c r="AR142" s="322"/>
      <c r="AS142" s="322"/>
      <c r="AT142" s="47"/>
      <c r="AU142" s="47"/>
      <c r="AV142" s="47"/>
      <c r="AW142" s="47"/>
      <c r="AX142" s="322"/>
      <c r="AY142" s="98"/>
      <c r="AZ142" s="98"/>
      <c r="BA142" s="47"/>
      <c r="BB142" s="47"/>
      <c r="BC142" s="47"/>
      <c r="BD142" s="47"/>
      <c r="BE142" s="97"/>
      <c r="BF142" s="49"/>
      <c r="BG142" s="239"/>
      <c r="BH142" s="342"/>
      <c r="BI142" s="49"/>
      <c r="BJ142" s="49"/>
      <c r="BK142" s="49"/>
      <c r="BL142" s="49"/>
      <c r="BM142" s="49"/>
      <c r="BN142" s="47"/>
      <c r="BO142" s="49"/>
      <c r="BP142" s="49"/>
      <c r="BQ142" s="49"/>
      <c r="BR142" s="323"/>
      <c r="BS142" s="323"/>
      <c r="BT142" s="323"/>
      <c r="BU142" s="49"/>
      <c r="BV142" s="49"/>
      <c r="BW142" s="97"/>
      <c r="BX142" s="97"/>
      <c r="BY142" s="97"/>
      <c r="BZ142" s="97"/>
      <c r="CA142" s="49"/>
      <c r="CB142" s="49"/>
      <c r="CC142" s="49"/>
      <c r="CD142" s="49"/>
      <c r="CE142" s="49"/>
      <c r="CF142" s="49"/>
      <c r="CG142" s="49"/>
      <c r="CH142" s="49"/>
      <c r="CI142" s="97"/>
      <c r="CJ142" s="97"/>
      <c r="CK142" s="97"/>
      <c r="CL142" s="97"/>
      <c r="CM142" s="335"/>
      <c r="CN142" s="337"/>
      <c r="CO142" s="315" t="str">
        <f>IF(Формулы!R142&gt;V142,"22-?,Дата 14 - Прибыл из УФСИН; ","")&amp;IF(Формулы!Q142&gt;Y142,"25-?,Дата 13 - Выбыл в УФСИН;","")&amp;IF(YEAR(ДАННЫЕ!$F$1)=YEAR(ДАННЫЕ!B142),IF(AT142&gt;0,"","40-?, вявлен в текущем году! "),"")&amp;IF(YEAR($F$1)=YEAR(W142),IF(X142+Y142&gt;0,"","23-стоит, 24,25 - куда выбыл? "),"")&amp;IF(X142+Y142&gt;0,IF(YEAR($F$1)=YEAR(W142),"","24+25&gt;0? 23 - когда выбыл? "),"")&amp;IF(BA142&lt;BB142,"47&gt;=48; ","")&amp;IF(BA142&lt;BC142,"47&gt;=49; ","")&amp;IF(BA142&lt;BD142,"47&gt;=50; ","")&amp;IF(BE142&gt;0,IF(BF142&gt;0,IF(AU142&gt;AV142,"","41 и 42 - ? (51 и 52 &gt; 0);"),"51 &gt; 0 52 - ?;"),"")&amp;IF(AU142&gt;0,IF(AV142&gt;AU142,"41&gt;42;","")&amp;IF(BE142&gt;0,"","41&gt;0 51-?;"),"")&amp;IF(BF142&gt;0,IF(BE142&gt;0,"","52&gt;0 51-?;"),"")&amp;IF(AW142&gt;=AX142,"","43&gt;44;")&amp;IF(CA142&gt;0,IF(AW142&gt;0,"","71 &gt; 0 43-?;"),"")</f>
        <v/>
      </c>
    </row>
    <row r="143" spans="1:93" s="250" customFormat="1" ht="15" customHeight="1" x14ac:dyDescent="0.2">
      <c r="A143" s="45"/>
      <c r="B143" s="46"/>
      <c r="C143" s="121"/>
      <c r="D143" s="121"/>
      <c r="E143" s="336"/>
      <c r="F143" s="122"/>
      <c r="G143" s="46"/>
      <c r="H143" s="45"/>
      <c r="I143" s="45"/>
      <c r="J143" s="45"/>
      <c r="K143" s="45"/>
      <c r="L143" s="45"/>
      <c r="M143" s="46"/>
      <c r="N143" s="46"/>
      <c r="O143" s="48"/>
      <c r="P143" s="48"/>
      <c r="Q143" s="46"/>
      <c r="R143" s="48"/>
      <c r="S143" s="48"/>
      <c r="T143" s="48"/>
      <c r="U143" s="48"/>
      <c r="V143" s="48"/>
      <c r="W143" s="46"/>
      <c r="X143" s="48"/>
      <c r="Y143" s="48"/>
      <c r="Z143" s="157"/>
      <c r="AA143" s="47"/>
      <c r="AB143" s="97"/>
      <c r="AC143" s="49"/>
      <c r="AD143" s="49"/>
      <c r="AE143" s="49"/>
      <c r="AF143" s="49"/>
      <c r="AG143" s="49"/>
      <c r="AH143" s="47"/>
      <c r="AI143" s="47"/>
      <c r="AJ143" s="47"/>
      <c r="AK143" s="190"/>
      <c r="AL143" s="190"/>
      <c r="AM143" s="190"/>
      <c r="AN143" s="190"/>
      <c r="AO143" s="190"/>
      <c r="AP143" s="151"/>
      <c r="AQ143" s="322"/>
      <c r="AR143" s="322"/>
      <c r="AS143" s="322"/>
      <c r="AT143" s="47"/>
      <c r="AU143" s="47"/>
      <c r="AV143" s="47"/>
      <c r="AW143" s="47"/>
      <c r="AX143" s="322"/>
      <c r="AY143" s="98"/>
      <c r="AZ143" s="98"/>
      <c r="BA143" s="47"/>
      <c r="BB143" s="47"/>
      <c r="BC143" s="47"/>
      <c r="BD143" s="47"/>
      <c r="BE143" s="97"/>
      <c r="BF143" s="49"/>
      <c r="BG143" s="239"/>
      <c r="BH143" s="342"/>
      <c r="BI143" s="49"/>
      <c r="BJ143" s="49"/>
      <c r="BK143" s="49"/>
      <c r="BL143" s="49"/>
      <c r="BM143" s="49"/>
      <c r="BN143" s="47"/>
      <c r="BO143" s="49"/>
      <c r="BP143" s="49"/>
      <c r="BQ143" s="49"/>
      <c r="BR143" s="323"/>
      <c r="BS143" s="323"/>
      <c r="BT143" s="323"/>
      <c r="BU143" s="49"/>
      <c r="BV143" s="49"/>
      <c r="BW143" s="97"/>
      <c r="BX143" s="97"/>
      <c r="BY143" s="97"/>
      <c r="BZ143" s="97"/>
      <c r="CA143" s="49"/>
      <c r="CB143" s="49"/>
      <c r="CC143" s="49"/>
      <c r="CD143" s="49"/>
      <c r="CE143" s="49"/>
      <c r="CF143" s="49"/>
      <c r="CG143" s="49"/>
      <c r="CH143" s="49"/>
      <c r="CI143" s="97"/>
      <c r="CJ143" s="97"/>
      <c r="CK143" s="97"/>
      <c r="CL143" s="97"/>
      <c r="CM143" s="335"/>
      <c r="CN143" s="337"/>
      <c r="CO143" s="315" t="str">
        <f>IF(Формулы!R143&gt;V143,"22-?,Дата 14 - Прибыл из УФСИН; ","")&amp;IF(Формулы!Q143&gt;Y143,"25-?,Дата 13 - Выбыл в УФСИН;","")&amp;IF(YEAR(ДАННЫЕ!$F$1)=YEAR(ДАННЫЕ!B143),IF(AT143&gt;0,"","40-?, вявлен в текущем году! "),"")&amp;IF(YEAR($F$1)=YEAR(W143),IF(X143+Y143&gt;0,"","23-стоит, 24,25 - куда выбыл? "),"")&amp;IF(X143+Y143&gt;0,IF(YEAR($F$1)=YEAR(W143),"","24+25&gt;0? 23 - когда выбыл? "),"")&amp;IF(BA143&lt;BB143,"47&gt;=48; ","")&amp;IF(BA143&lt;BC143,"47&gt;=49; ","")&amp;IF(BA143&lt;BD143,"47&gt;=50; ","")&amp;IF(BE143&gt;0,IF(BF143&gt;0,IF(AU143&gt;AV143,"","41 и 42 - ? (51 и 52 &gt; 0);"),"51 &gt; 0 52 - ?;"),"")&amp;IF(AU143&gt;0,IF(AV143&gt;AU143,"41&gt;42;","")&amp;IF(BE143&gt;0,"","41&gt;0 51-?;"),"")&amp;IF(BF143&gt;0,IF(BE143&gt;0,"","52&gt;0 51-?;"),"")&amp;IF(AW143&gt;=AX143,"","43&gt;44;")&amp;IF(CA143&gt;0,IF(AW143&gt;0,"","71 &gt; 0 43-?;"),"")</f>
        <v/>
      </c>
    </row>
    <row r="144" spans="1:93" s="250" customFormat="1" ht="15" customHeight="1" x14ac:dyDescent="0.2">
      <c r="A144" s="45"/>
      <c r="B144" s="46"/>
      <c r="C144" s="121"/>
      <c r="D144" s="121"/>
      <c r="E144" s="336"/>
      <c r="F144" s="122"/>
      <c r="G144" s="46"/>
      <c r="H144" s="45"/>
      <c r="I144" s="45"/>
      <c r="J144" s="45"/>
      <c r="K144" s="45"/>
      <c r="L144" s="45"/>
      <c r="M144" s="46"/>
      <c r="N144" s="46"/>
      <c r="O144" s="48"/>
      <c r="P144" s="48"/>
      <c r="Q144" s="46"/>
      <c r="R144" s="48"/>
      <c r="S144" s="48"/>
      <c r="T144" s="48"/>
      <c r="U144" s="48"/>
      <c r="V144" s="48"/>
      <c r="W144" s="46"/>
      <c r="X144" s="48"/>
      <c r="Y144" s="48"/>
      <c r="Z144" s="157"/>
      <c r="AA144" s="47"/>
      <c r="AB144" s="97"/>
      <c r="AC144" s="49"/>
      <c r="AD144" s="49"/>
      <c r="AE144" s="49"/>
      <c r="AF144" s="49"/>
      <c r="AG144" s="49"/>
      <c r="AH144" s="47"/>
      <c r="AI144" s="47"/>
      <c r="AJ144" s="47"/>
      <c r="AK144" s="190"/>
      <c r="AL144" s="190"/>
      <c r="AM144" s="190"/>
      <c r="AN144" s="190"/>
      <c r="AO144" s="190"/>
      <c r="AP144" s="151"/>
      <c r="AQ144" s="322"/>
      <c r="AR144" s="322"/>
      <c r="AS144" s="322"/>
      <c r="AT144" s="47"/>
      <c r="AU144" s="47"/>
      <c r="AV144" s="47"/>
      <c r="AW144" s="47"/>
      <c r="AX144" s="322"/>
      <c r="AY144" s="98"/>
      <c r="AZ144" s="98"/>
      <c r="BA144" s="47"/>
      <c r="BB144" s="47"/>
      <c r="BC144" s="47"/>
      <c r="BD144" s="47"/>
      <c r="BE144" s="97"/>
      <c r="BF144" s="49"/>
      <c r="BG144" s="239"/>
      <c r="BH144" s="342"/>
      <c r="BI144" s="49"/>
      <c r="BJ144" s="49"/>
      <c r="BK144" s="49"/>
      <c r="BL144" s="49"/>
      <c r="BM144" s="49"/>
      <c r="BN144" s="47"/>
      <c r="BO144" s="49"/>
      <c r="BP144" s="49"/>
      <c r="BQ144" s="49"/>
      <c r="BR144" s="323"/>
      <c r="BS144" s="323"/>
      <c r="BT144" s="323"/>
      <c r="BU144" s="49"/>
      <c r="BV144" s="49"/>
      <c r="BW144" s="97"/>
      <c r="BX144" s="97"/>
      <c r="BY144" s="97"/>
      <c r="BZ144" s="97"/>
      <c r="CA144" s="49"/>
      <c r="CB144" s="49"/>
      <c r="CC144" s="49"/>
      <c r="CD144" s="49"/>
      <c r="CE144" s="49"/>
      <c r="CF144" s="49"/>
      <c r="CG144" s="49"/>
      <c r="CH144" s="49"/>
      <c r="CI144" s="97"/>
      <c r="CJ144" s="97"/>
      <c r="CK144" s="97"/>
      <c r="CL144" s="97"/>
      <c r="CM144" s="335"/>
      <c r="CN144" s="337"/>
      <c r="CO144" s="315" t="str">
        <f>IF(Формулы!R144&gt;V144,"22-?,Дата 14 - Прибыл из УФСИН; ","")&amp;IF(Формулы!Q144&gt;Y144,"25-?,Дата 13 - Выбыл в УФСИН;","")&amp;IF(YEAR(ДАННЫЕ!$F$1)=YEAR(ДАННЫЕ!B144),IF(AT144&gt;0,"","40-?, вявлен в текущем году! "),"")&amp;IF(YEAR($F$1)=YEAR(W144),IF(X144+Y144&gt;0,"","23-стоит, 24,25 - куда выбыл? "),"")&amp;IF(X144+Y144&gt;0,IF(YEAR($F$1)=YEAR(W144),"","24+25&gt;0? 23 - когда выбыл? "),"")&amp;IF(BA144&lt;BB144,"47&gt;=48; ","")&amp;IF(BA144&lt;BC144,"47&gt;=49; ","")&amp;IF(BA144&lt;BD144,"47&gt;=50; ","")&amp;IF(BE144&gt;0,IF(BF144&gt;0,IF(AU144&gt;AV144,"","41 и 42 - ? (51 и 52 &gt; 0);"),"51 &gt; 0 52 - ?;"),"")&amp;IF(AU144&gt;0,IF(AV144&gt;AU144,"41&gt;42;","")&amp;IF(BE144&gt;0,"","41&gt;0 51-?;"),"")&amp;IF(BF144&gt;0,IF(BE144&gt;0,"","52&gt;0 51-?;"),"")&amp;IF(AW144&gt;=AX144,"","43&gt;44;")&amp;IF(CA144&gt;0,IF(AW144&gt;0,"","71 &gt; 0 43-?;"),"")</f>
        <v/>
      </c>
    </row>
    <row r="145" spans="1:93" s="250" customFormat="1" ht="15" customHeight="1" x14ac:dyDescent="0.2">
      <c r="A145" s="45"/>
      <c r="B145" s="46"/>
      <c r="C145" s="121"/>
      <c r="D145" s="121"/>
      <c r="E145" s="336"/>
      <c r="F145" s="122"/>
      <c r="G145" s="46"/>
      <c r="H145" s="45"/>
      <c r="I145" s="45"/>
      <c r="J145" s="45"/>
      <c r="K145" s="45"/>
      <c r="L145" s="45"/>
      <c r="M145" s="46"/>
      <c r="N145" s="46"/>
      <c r="O145" s="48"/>
      <c r="P145" s="48"/>
      <c r="Q145" s="46"/>
      <c r="R145" s="48"/>
      <c r="S145" s="48"/>
      <c r="T145" s="48"/>
      <c r="U145" s="48"/>
      <c r="V145" s="48"/>
      <c r="W145" s="46"/>
      <c r="X145" s="48"/>
      <c r="Y145" s="48"/>
      <c r="Z145" s="157"/>
      <c r="AA145" s="47"/>
      <c r="AB145" s="97"/>
      <c r="AC145" s="49"/>
      <c r="AD145" s="49"/>
      <c r="AE145" s="49"/>
      <c r="AF145" s="49"/>
      <c r="AG145" s="49"/>
      <c r="AH145" s="47"/>
      <c r="AI145" s="47"/>
      <c r="AJ145" s="47"/>
      <c r="AK145" s="190"/>
      <c r="AL145" s="190"/>
      <c r="AM145" s="190"/>
      <c r="AN145" s="190"/>
      <c r="AO145" s="190"/>
      <c r="AP145" s="151"/>
      <c r="AQ145" s="322"/>
      <c r="AR145" s="322"/>
      <c r="AS145" s="322"/>
      <c r="AT145" s="47"/>
      <c r="AU145" s="47"/>
      <c r="AV145" s="47"/>
      <c r="AW145" s="47"/>
      <c r="AX145" s="322"/>
      <c r="AY145" s="98"/>
      <c r="AZ145" s="98"/>
      <c r="BA145" s="47"/>
      <c r="BB145" s="47"/>
      <c r="BC145" s="47"/>
      <c r="BD145" s="47"/>
      <c r="BE145" s="97"/>
      <c r="BF145" s="49"/>
      <c r="BG145" s="239"/>
      <c r="BH145" s="342"/>
      <c r="BI145" s="49"/>
      <c r="BJ145" s="49"/>
      <c r="BK145" s="49"/>
      <c r="BL145" s="49"/>
      <c r="BM145" s="49"/>
      <c r="BN145" s="47"/>
      <c r="BO145" s="49"/>
      <c r="BP145" s="49"/>
      <c r="BQ145" s="49"/>
      <c r="BR145" s="323"/>
      <c r="BS145" s="323"/>
      <c r="BT145" s="323"/>
      <c r="BU145" s="49"/>
      <c r="BV145" s="49"/>
      <c r="BW145" s="97"/>
      <c r="BX145" s="97"/>
      <c r="BY145" s="97"/>
      <c r="BZ145" s="97"/>
      <c r="CA145" s="49"/>
      <c r="CB145" s="49"/>
      <c r="CC145" s="49"/>
      <c r="CD145" s="49"/>
      <c r="CE145" s="49"/>
      <c r="CF145" s="49"/>
      <c r="CG145" s="49"/>
      <c r="CH145" s="49"/>
      <c r="CI145" s="97"/>
      <c r="CJ145" s="97"/>
      <c r="CK145" s="97"/>
      <c r="CL145" s="97"/>
      <c r="CM145" s="335"/>
      <c r="CN145" s="337"/>
      <c r="CO145" s="315" t="str">
        <f>IF(Формулы!R145&gt;V145,"22-?,Дата 14 - Прибыл из УФСИН; ","")&amp;IF(Формулы!Q145&gt;Y145,"25-?,Дата 13 - Выбыл в УФСИН;","")&amp;IF(YEAR(ДАННЫЕ!$F$1)=YEAR(ДАННЫЕ!B145),IF(AT145&gt;0,"","40-?, вявлен в текущем году! "),"")&amp;IF(YEAR($F$1)=YEAR(W145),IF(X145+Y145&gt;0,"","23-стоит, 24,25 - куда выбыл? "),"")&amp;IF(X145+Y145&gt;0,IF(YEAR($F$1)=YEAR(W145),"","24+25&gt;0? 23 - когда выбыл? "),"")&amp;IF(BA145&lt;BB145,"47&gt;=48; ","")&amp;IF(BA145&lt;BC145,"47&gt;=49; ","")&amp;IF(BA145&lt;BD145,"47&gt;=50; ","")&amp;IF(BE145&gt;0,IF(BF145&gt;0,IF(AU145&gt;AV145,"","41 и 42 - ? (51 и 52 &gt; 0);"),"51 &gt; 0 52 - ?;"),"")&amp;IF(AU145&gt;0,IF(AV145&gt;AU145,"41&gt;42;","")&amp;IF(BE145&gt;0,"","41&gt;0 51-?;"),"")&amp;IF(BF145&gt;0,IF(BE145&gt;0,"","52&gt;0 51-?;"),"")&amp;IF(AW145&gt;=AX145,"","43&gt;44;")&amp;IF(CA145&gt;0,IF(AW145&gt;0,"","71 &gt; 0 43-?;"),"")</f>
        <v/>
      </c>
    </row>
    <row r="146" spans="1:93" s="250" customFormat="1" ht="15" customHeight="1" x14ac:dyDescent="0.2">
      <c r="A146" s="45"/>
      <c r="B146" s="46"/>
      <c r="C146" s="121"/>
      <c r="D146" s="121"/>
      <c r="E146" s="336"/>
      <c r="F146" s="122"/>
      <c r="G146" s="46"/>
      <c r="H146" s="45"/>
      <c r="I146" s="45"/>
      <c r="J146" s="45"/>
      <c r="K146" s="45"/>
      <c r="L146" s="45"/>
      <c r="M146" s="46"/>
      <c r="N146" s="46"/>
      <c r="O146" s="48"/>
      <c r="P146" s="48"/>
      <c r="Q146" s="46"/>
      <c r="R146" s="48"/>
      <c r="S146" s="48"/>
      <c r="T146" s="48"/>
      <c r="U146" s="48"/>
      <c r="V146" s="48"/>
      <c r="W146" s="46"/>
      <c r="X146" s="48"/>
      <c r="Y146" s="48"/>
      <c r="Z146" s="157"/>
      <c r="AA146" s="47"/>
      <c r="AB146" s="97"/>
      <c r="AC146" s="49"/>
      <c r="AD146" s="49"/>
      <c r="AE146" s="49"/>
      <c r="AF146" s="49"/>
      <c r="AG146" s="49"/>
      <c r="AH146" s="47"/>
      <c r="AI146" s="47"/>
      <c r="AJ146" s="47"/>
      <c r="AK146" s="190"/>
      <c r="AL146" s="190"/>
      <c r="AM146" s="190"/>
      <c r="AN146" s="190"/>
      <c r="AO146" s="190"/>
      <c r="AP146" s="151"/>
      <c r="AQ146" s="322"/>
      <c r="AR146" s="322"/>
      <c r="AS146" s="322"/>
      <c r="AT146" s="47"/>
      <c r="AU146" s="47"/>
      <c r="AV146" s="47"/>
      <c r="AW146" s="47"/>
      <c r="AX146" s="322"/>
      <c r="AY146" s="98"/>
      <c r="AZ146" s="98"/>
      <c r="BA146" s="47"/>
      <c r="BB146" s="47"/>
      <c r="BC146" s="47"/>
      <c r="BD146" s="47"/>
      <c r="BE146" s="97"/>
      <c r="BF146" s="49"/>
      <c r="BG146" s="239"/>
      <c r="BH146" s="342"/>
      <c r="BI146" s="49"/>
      <c r="BJ146" s="49"/>
      <c r="BK146" s="49"/>
      <c r="BL146" s="49"/>
      <c r="BM146" s="49"/>
      <c r="BN146" s="47"/>
      <c r="BO146" s="49"/>
      <c r="BP146" s="49"/>
      <c r="BQ146" s="49"/>
      <c r="BR146" s="323"/>
      <c r="BS146" s="323"/>
      <c r="BT146" s="323"/>
      <c r="BU146" s="49"/>
      <c r="BV146" s="49"/>
      <c r="BW146" s="97"/>
      <c r="BX146" s="97"/>
      <c r="BY146" s="97"/>
      <c r="BZ146" s="97"/>
      <c r="CA146" s="49"/>
      <c r="CB146" s="49"/>
      <c r="CC146" s="49"/>
      <c r="CD146" s="49"/>
      <c r="CE146" s="49"/>
      <c r="CF146" s="49"/>
      <c r="CG146" s="49"/>
      <c r="CH146" s="49"/>
      <c r="CI146" s="97"/>
      <c r="CJ146" s="97"/>
      <c r="CK146" s="97"/>
      <c r="CL146" s="97"/>
      <c r="CM146" s="335"/>
      <c r="CN146" s="337"/>
      <c r="CO146" s="315" t="str">
        <f>IF(Формулы!R146&gt;V146,"22-?,Дата 14 - Прибыл из УФСИН; ","")&amp;IF(Формулы!Q146&gt;Y146,"25-?,Дата 13 - Выбыл в УФСИН;","")&amp;IF(YEAR(ДАННЫЕ!$F$1)=YEAR(ДАННЫЕ!B146),IF(AT146&gt;0,"","40-?, вявлен в текущем году! "),"")&amp;IF(YEAR($F$1)=YEAR(W146),IF(X146+Y146&gt;0,"","23-стоит, 24,25 - куда выбыл? "),"")&amp;IF(X146+Y146&gt;0,IF(YEAR($F$1)=YEAR(W146),"","24+25&gt;0? 23 - когда выбыл? "),"")&amp;IF(BA146&lt;BB146,"47&gt;=48; ","")&amp;IF(BA146&lt;BC146,"47&gt;=49; ","")&amp;IF(BA146&lt;BD146,"47&gt;=50; ","")&amp;IF(BE146&gt;0,IF(BF146&gt;0,IF(AU146&gt;AV146,"","41 и 42 - ? (51 и 52 &gt; 0);"),"51 &gt; 0 52 - ?;"),"")&amp;IF(AU146&gt;0,IF(AV146&gt;AU146,"41&gt;42;","")&amp;IF(BE146&gt;0,"","41&gt;0 51-?;"),"")&amp;IF(BF146&gt;0,IF(BE146&gt;0,"","52&gt;0 51-?;"),"")&amp;IF(AW146&gt;=AX146,"","43&gt;44;")&amp;IF(CA146&gt;0,IF(AW146&gt;0,"","71 &gt; 0 43-?;"),"")</f>
        <v/>
      </c>
    </row>
    <row r="147" spans="1:93" s="250" customFormat="1" ht="15" customHeight="1" x14ac:dyDescent="0.2">
      <c r="A147" s="45"/>
      <c r="B147" s="46"/>
      <c r="C147" s="121"/>
      <c r="D147" s="121"/>
      <c r="E147" s="336"/>
      <c r="F147" s="122"/>
      <c r="G147" s="46"/>
      <c r="H147" s="45"/>
      <c r="I147" s="45"/>
      <c r="J147" s="45"/>
      <c r="K147" s="45"/>
      <c r="L147" s="45"/>
      <c r="M147" s="46"/>
      <c r="N147" s="46"/>
      <c r="O147" s="48"/>
      <c r="P147" s="48"/>
      <c r="Q147" s="46"/>
      <c r="R147" s="48"/>
      <c r="S147" s="48"/>
      <c r="T147" s="48"/>
      <c r="U147" s="48"/>
      <c r="V147" s="48"/>
      <c r="W147" s="46"/>
      <c r="X147" s="48"/>
      <c r="Y147" s="48"/>
      <c r="Z147" s="157"/>
      <c r="AA147" s="47"/>
      <c r="AB147" s="97"/>
      <c r="AC147" s="49"/>
      <c r="AD147" s="49"/>
      <c r="AE147" s="49"/>
      <c r="AF147" s="49"/>
      <c r="AG147" s="49"/>
      <c r="AH147" s="47"/>
      <c r="AI147" s="47"/>
      <c r="AJ147" s="47"/>
      <c r="AK147" s="190"/>
      <c r="AL147" s="190"/>
      <c r="AM147" s="190"/>
      <c r="AN147" s="190"/>
      <c r="AO147" s="190"/>
      <c r="AP147" s="151"/>
      <c r="AQ147" s="322"/>
      <c r="AR147" s="322"/>
      <c r="AS147" s="322"/>
      <c r="AT147" s="47"/>
      <c r="AU147" s="47"/>
      <c r="AV147" s="47"/>
      <c r="AW147" s="47"/>
      <c r="AX147" s="322"/>
      <c r="AY147" s="98"/>
      <c r="AZ147" s="98"/>
      <c r="BA147" s="47"/>
      <c r="BB147" s="47"/>
      <c r="BC147" s="47"/>
      <c r="BD147" s="47"/>
      <c r="BE147" s="97"/>
      <c r="BF147" s="49"/>
      <c r="BG147" s="239"/>
      <c r="BH147" s="342"/>
      <c r="BI147" s="49"/>
      <c r="BJ147" s="49"/>
      <c r="BK147" s="49"/>
      <c r="BL147" s="49"/>
      <c r="BM147" s="49"/>
      <c r="BN147" s="47"/>
      <c r="BO147" s="49"/>
      <c r="BP147" s="49"/>
      <c r="BQ147" s="49"/>
      <c r="BR147" s="323"/>
      <c r="BS147" s="323"/>
      <c r="BT147" s="323"/>
      <c r="BU147" s="49"/>
      <c r="BV147" s="49"/>
      <c r="BW147" s="97"/>
      <c r="BX147" s="97"/>
      <c r="BY147" s="97"/>
      <c r="BZ147" s="97"/>
      <c r="CA147" s="49"/>
      <c r="CB147" s="49"/>
      <c r="CC147" s="49"/>
      <c r="CD147" s="49"/>
      <c r="CE147" s="49"/>
      <c r="CF147" s="49"/>
      <c r="CG147" s="49"/>
      <c r="CH147" s="49"/>
      <c r="CI147" s="97"/>
      <c r="CJ147" s="97"/>
      <c r="CK147" s="97"/>
      <c r="CL147" s="97"/>
      <c r="CM147" s="335"/>
      <c r="CN147" s="337"/>
      <c r="CO147" s="315" t="str">
        <f>IF(Формулы!R147&gt;V147,"22-?,Дата 14 - Прибыл из УФСИН; ","")&amp;IF(Формулы!Q147&gt;Y147,"25-?,Дата 13 - Выбыл в УФСИН;","")&amp;IF(YEAR(ДАННЫЕ!$F$1)=YEAR(ДАННЫЕ!B147),IF(AT147&gt;0,"","40-?, вявлен в текущем году! "),"")&amp;IF(YEAR($F$1)=YEAR(W147),IF(X147+Y147&gt;0,"","23-стоит, 24,25 - куда выбыл? "),"")&amp;IF(X147+Y147&gt;0,IF(YEAR($F$1)=YEAR(W147),"","24+25&gt;0? 23 - когда выбыл? "),"")&amp;IF(BA147&lt;BB147,"47&gt;=48; ","")&amp;IF(BA147&lt;BC147,"47&gt;=49; ","")&amp;IF(BA147&lt;BD147,"47&gt;=50; ","")&amp;IF(BE147&gt;0,IF(BF147&gt;0,IF(AU147&gt;AV147,"","41 и 42 - ? (51 и 52 &gt; 0);"),"51 &gt; 0 52 - ?;"),"")&amp;IF(AU147&gt;0,IF(AV147&gt;AU147,"41&gt;42;","")&amp;IF(BE147&gt;0,"","41&gt;0 51-?;"),"")&amp;IF(BF147&gt;0,IF(BE147&gt;0,"","52&gt;0 51-?;"),"")&amp;IF(AW147&gt;=AX147,"","43&gt;44;")&amp;IF(CA147&gt;0,IF(AW147&gt;0,"","71 &gt; 0 43-?;"),"")</f>
        <v/>
      </c>
    </row>
    <row r="148" spans="1:93" s="250" customFormat="1" ht="15" customHeight="1" x14ac:dyDescent="0.2">
      <c r="A148" s="45"/>
      <c r="B148" s="46"/>
      <c r="C148" s="121"/>
      <c r="D148" s="121"/>
      <c r="E148" s="336"/>
      <c r="F148" s="122"/>
      <c r="G148" s="46"/>
      <c r="H148" s="45"/>
      <c r="I148" s="45"/>
      <c r="J148" s="45"/>
      <c r="K148" s="45"/>
      <c r="L148" s="45"/>
      <c r="M148" s="46"/>
      <c r="N148" s="46"/>
      <c r="O148" s="48"/>
      <c r="P148" s="48"/>
      <c r="Q148" s="46"/>
      <c r="R148" s="48"/>
      <c r="S148" s="48"/>
      <c r="T148" s="48"/>
      <c r="U148" s="48"/>
      <c r="V148" s="48"/>
      <c r="W148" s="46"/>
      <c r="X148" s="48"/>
      <c r="Y148" s="48"/>
      <c r="Z148" s="157"/>
      <c r="AA148" s="47"/>
      <c r="AB148" s="97"/>
      <c r="AC148" s="49"/>
      <c r="AD148" s="49"/>
      <c r="AE148" s="49"/>
      <c r="AF148" s="49"/>
      <c r="AG148" s="49"/>
      <c r="AH148" s="47"/>
      <c r="AI148" s="47"/>
      <c r="AJ148" s="47"/>
      <c r="AK148" s="190"/>
      <c r="AL148" s="190"/>
      <c r="AM148" s="190"/>
      <c r="AN148" s="190"/>
      <c r="AO148" s="190"/>
      <c r="AP148" s="151"/>
      <c r="AQ148" s="322"/>
      <c r="AR148" s="322"/>
      <c r="AS148" s="322"/>
      <c r="AT148" s="47"/>
      <c r="AU148" s="47"/>
      <c r="AV148" s="47"/>
      <c r="AW148" s="47"/>
      <c r="AX148" s="322"/>
      <c r="AY148" s="98"/>
      <c r="AZ148" s="98"/>
      <c r="BA148" s="47"/>
      <c r="BB148" s="47"/>
      <c r="BC148" s="47"/>
      <c r="BD148" s="47"/>
      <c r="BE148" s="97"/>
      <c r="BF148" s="49"/>
      <c r="BG148" s="239"/>
      <c r="BH148" s="342"/>
      <c r="BI148" s="49"/>
      <c r="BJ148" s="49"/>
      <c r="BK148" s="49"/>
      <c r="BL148" s="49"/>
      <c r="BM148" s="49"/>
      <c r="BN148" s="47"/>
      <c r="BO148" s="49"/>
      <c r="BP148" s="49"/>
      <c r="BQ148" s="49"/>
      <c r="BR148" s="323"/>
      <c r="BS148" s="323"/>
      <c r="BT148" s="323"/>
      <c r="BU148" s="49"/>
      <c r="BV148" s="49"/>
      <c r="BW148" s="97"/>
      <c r="BX148" s="97"/>
      <c r="BY148" s="97"/>
      <c r="BZ148" s="97"/>
      <c r="CA148" s="49"/>
      <c r="CB148" s="49"/>
      <c r="CC148" s="49"/>
      <c r="CD148" s="49"/>
      <c r="CE148" s="49"/>
      <c r="CF148" s="49"/>
      <c r="CG148" s="49"/>
      <c r="CH148" s="49"/>
      <c r="CI148" s="97"/>
      <c r="CJ148" s="97"/>
      <c r="CK148" s="97"/>
      <c r="CL148" s="97"/>
      <c r="CM148" s="335"/>
      <c r="CN148" s="337"/>
      <c r="CO148" s="315" t="str">
        <f>IF(Формулы!R148&gt;V148,"22-?,Дата 14 - Прибыл из УФСИН; ","")&amp;IF(Формулы!Q148&gt;Y148,"25-?,Дата 13 - Выбыл в УФСИН;","")&amp;IF(YEAR(ДАННЫЕ!$F$1)=YEAR(ДАННЫЕ!B148),IF(AT148&gt;0,"","40-?, вявлен в текущем году! "),"")&amp;IF(YEAR($F$1)=YEAR(W148),IF(X148+Y148&gt;0,"","23-стоит, 24,25 - куда выбыл? "),"")&amp;IF(X148+Y148&gt;0,IF(YEAR($F$1)=YEAR(W148),"","24+25&gt;0? 23 - когда выбыл? "),"")&amp;IF(BA148&lt;BB148,"47&gt;=48; ","")&amp;IF(BA148&lt;BC148,"47&gt;=49; ","")&amp;IF(BA148&lt;BD148,"47&gt;=50; ","")&amp;IF(BE148&gt;0,IF(BF148&gt;0,IF(AU148&gt;AV148,"","41 и 42 - ? (51 и 52 &gt; 0);"),"51 &gt; 0 52 - ?;"),"")&amp;IF(AU148&gt;0,IF(AV148&gt;AU148,"41&gt;42;","")&amp;IF(BE148&gt;0,"","41&gt;0 51-?;"),"")&amp;IF(BF148&gt;0,IF(BE148&gt;0,"","52&gt;0 51-?;"),"")&amp;IF(AW148&gt;=AX148,"","43&gt;44;")&amp;IF(CA148&gt;0,IF(AW148&gt;0,"","71 &gt; 0 43-?;"),"")</f>
        <v/>
      </c>
    </row>
    <row r="149" spans="1:93" s="250" customFormat="1" ht="15" customHeight="1" x14ac:dyDescent="0.2">
      <c r="A149" s="45"/>
      <c r="B149" s="46"/>
      <c r="C149" s="121"/>
      <c r="D149" s="121"/>
      <c r="E149" s="336"/>
      <c r="F149" s="122"/>
      <c r="G149" s="46"/>
      <c r="H149" s="45"/>
      <c r="I149" s="45"/>
      <c r="J149" s="45"/>
      <c r="K149" s="45"/>
      <c r="L149" s="45"/>
      <c r="M149" s="46"/>
      <c r="N149" s="46"/>
      <c r="O149" s="48"/>
      <c r="P149" s="48"/>
      <c r="Q149" s="46"/>
      <c r="R149" s="48"/>
      <c r="S149" s="48"/>
      <c r="T149" s="48"/>
      <c r="U149" s="48"/>
      <c r="V149" s="48"/>
      <c r="W149" s="46"/>
      <c r="X149" s="48"/>
      <c r="Y149" s="48"/>
      <c r="Z149" s="157"/>
      <c r="AA149" s="47"/>
      <c r="AB149" s="97"/>
      <c r="AC149" s="49"/>
      <c r="AD149" s="49"/>
      <c r="AE149" s="49"/>
      <c r="AF149" s="49"/>
      <c r="AG149" s="49"/>
      <c r="AH149" s="47"/>
      <c r="AI149" s="47"/>
      <c r="AJ149" s="47"/>
      <c r="AK149" s="190"/>
      <c r="AL149" s="190"/>
      <c r="AM149" s="190"/>
      <c r="AN149" s="190"/>
      <c r="AO149" s="190"/>
      <c r="AP149" s="151"/>
      <c r="AQ149" s="322"/>
      <c r="AR149" s="322"/>
      <c r="AS149" s="322"/>
      <c r="AT149" s="47"/>
      <c r="AU149" s="47"/>
      <c r="AV149" s="47"/>
      <c r="AW149" s="47"/>
      <c r="AX149" s="322"/>
      <c r="AY149" s="98"/>
      <c r="AZ149" s="98"/>
      <c r="BA149" s="47"/>
      <c r="BB149" s="47"/>
      <c r="BC149" s="47"/>
      <c r="BD149" s="47"/>
      <c r="BE149" s="97"/>
      <c r="BF149" s="49"/>
      <c r="BG149" s="239"/>
      <c r="BH149" s="342"/>
      <c r="BI149" s="49"/>
      <c r="BJ149" s="49"/>
      <c r="BK149" s="49"/>
      <c r="BL149" s="49"/>
      <c r="BM149" s="49"/>
      <c r="BN149" s="47"/>
      <c r="BO149" s="49"/>
      <c r="BP149" s="49"/>
      <c r="BQ149" s="49"/>
      <c r="BR149" s="323"/>
      <c r="BS149" s="323"/>
      <c r="BT149" s="323"/>
      <c r="BU149" s="49"/>
      <c r="BV149" s="49"/>
      <c r="BW149" s="97"/>
      <c r="BX149" s="97"/>
      <c r="BY149" s="97"/>
      <c r="BZ149" s="97"/>
      <c r="CA149" s="49"/>
      <c r="CB149" s="49"/>
      <c r="CC149" s="49"/>
      <c r="CD149" s="49"/>
      <c r="CE149" s="49"/>
      <c r="CF149" s="49"/>
      <c r="CG149" s="49"/>
      <c r="CH149" s="49"/>
      <c r="CI149" s="97"/>
      <c r="CJ149" s="97"/>
      <c r="CK149" s="97"/>
      <c r="CL149" s="97"/>
      <c r="CM149" s="335"/>
      <c r="CN149" s="337"/>
      <c r="CO149" s="315" t="str">
        <f>IF(Формулы!R149&gt;V149,"22-?,Дата 14 - Прибыл из УФСИН; ","")&amp;IF(Формулы!Q149&gt;Y149,"25-?,Дата 13 - Выбыл в УФСИН;","")&amp;IF(YEAR(ДАННЫЕ!$F$1)=YEAR(ДАННЫЕ!B149),IF(AT149&gt;0,"","40-?, вявлен в текущем году! "),"")&amp;IF(YEAR($F$1)=YEAR(W149),IF(X149+Y149&gt;0,"","23-стоит, 24,25 - куда выбыл? "),"")&amp;IF(X149+Y149&gt;0,IF(YEAR($F$1)=YEAR(W149),"","24+25&gt;0? 23 - когда выбыл? "),"")&amp;IF(BA149&lt;BB149,"47&gt;=48; ","")&amp;IF(BA149&lt;BC149,"47&gt;=49; ","")&amp;IF(BA149&lt;BD149,"47&gt;=50; ","")&amp;IF(BE149&gt;0,IF(BF149&gt;0,IF(AU149&gt;AV149,"","41 и 42 - ? (51 и 52 &gt; 0);"),"51 &gt; 0 52 - ?;"),"")&amp;IF(AU149&gt;0,IF(AV149&gt;AU149,"41&gt;42;","")&amp;IF(BE149&gt;0,"","41&gt;0 51-?;"),"")&amp;IF(BF149&gt;0,IF(BE149&gt;0,"","52&gt;0 51-?;"),"")&amp;IF(AW149&gt;=AX149,"","43&gt;44;")&amp;IF(CA149&gt;0,IF(AW149&gt;0,"","71 &gt; 0 43-?;"),"")</f>
        <v/>
      </c>
    </row>
    <row r="150" spans="1:93" s="250" customFormat="1" ht="15" customHeight="1" x14ac:dyDescent="0.2">
      <c r="A150" s="45"/>
      <c r="B150" s="46"/>
      <c r="C150" s="121"/>
      <c r="D150" s="121"/>
      <c r="E150" s="336"/>
      <c r="F150" s="122"/>
      <c r="G150" s="46"/>
      <c r="H150" s="45"/>
      <c r="I150" s="45"/>
      <c r="J150" s="45"/>
      <c r="K150" s="45"/>
      <c r="L150" s="45"/>
      <c r="M150" s="46"/>
      <c r="N150" s="46"/>
      <c r="O150" s="48"/>
      <c r="P150" s="48"/>
      <c r="Q150" s="46"/>
      <c r="R150" s="48"/>
      <c r="S150" s="48"/>
      <c r="T150" s="48"/>
      <c r="U150" s="48"/>
      <c r="V150" s="48"/>
      <c r="W150" s="46"/>
      <c r="X150" s="48"/>
      <c r="Y150" s="48"/>
      <c r="Z150" s="157"/>
      <c r="AA150" s="47"/>
      <c r="AB150" s="97"/>
      <c r="AC150" s="49"/>
      <c r="AD150" s="49"/>
      <c r="AE150" s="49"/>
      <c r="AF150" s="49"/>
      <c r="AG150" s="49"/>
      <c r="AH150" s="47"/>
      <c r="AI150" s="47"/>
      <c r="AJ150" s="47"/>
      <c r="AK150" s="190"/>
      <c r="AL150" s="190"/>
      <c r="AM150" s="190"/>
      <c r="AN150" s="190"/>
      <c r="AO150" s="190"/>
      <c r="AP150" s="151"/>
      <c r="AQ150" s="322"/>
      <c r="AR150" s="322"/>
      <c r="AS150" s="322"/>
      <c r="AT150" s="47"/>
      <c r="AU150" s="47"/>
      <c r="AV150" s="47"/>
      <c r="AW150" s="47"/>
      <c r="AX150" s="322"/>
      <c r="AY150" s="98"/>
      <c r="AZ150" s="98"/>
      <c r="BA150" s="47"/>
      <c r="BB150" s="47"/>
      <c r="BC150" s="47"/>
      <c r="BD150" s="47"/>
      <c r="BE150" s="97"/>
      <c r="BF150" s="49"/>
      <c r="BG150" s="239"/>
      <c r="BH150" s="342"/>
      <c r="BI150" s="49"/>
      <c r="BJ150" s="49"/>
      <c r="BK150" s="49"/>
      <c r="BL150" s="49"/>
      <c r="BM150" s="49"/>
      <c r="BN150" s="47"/>
      <c r="BO150" s="49"/>
      <c r="BP150" s="49"/>
      <c r="BQ150" s="49"/>
      <c r="BR150" s="323"/>
      <c r="BS150" s="323"/>
      <c r="BT150" s="323"/>
      <c r="BU150" s="49"/>
      <c r="BV150" s="49"/>
      <c r="BW150" s="97"/>
      <c r="BX150" s="97"/>
      <c r="BY150" s="97"/>
      <c r="BZ150" s="97"/>
      <c r="CA150" s="49"/>
      <c r="CB150" s="49"/>
      <c r="CC150" s="49"/>
      <c r="CD150" s="49"/>
      <c r="CE150" s="49"/>
      <c r="CF150" s="49"/>
      <c r="CG150" s="49"/>
      <c r="CH150" s="49"/>
      <c r="CI150" s="97"/>
      <c r="CJ150" s="97"/>
      <c r="CK150" s="97"/>
      <c r="CL150" s="97"/>
      <c r="CM150" s="335"/>
      <c r="CN150" s="337"/>
      <c r="CO150" s="315" t="str">
        <f>IF(Формулы!R150&gt;V150,"22-?,Дата 14 - Прибыл из УФСИН; ","")&amp;IF(Формулы!Q150&gt;Y150,"25-?,Дата 13 - Выбыл в УФСИН;","")&amp;IF(YEAR(ДАННЫЕ!$F$1)=YEAR(ДАННЫЕ!B150),IF(AT150&gt;0,"","40-?, вявлен в текущем году! "),"")&amp;IF(YEAR($F$1)=YEAR(W150),IF(X150+Y150&gt;0,"","23-стоит, 24,25 - куда выбыл? "),"")&amp;IF(X150+Y150&gt;0,IF(YEAR($F$1)=YEAR(W150),"","24+25&gt;0? 23 - когда выбыл? "),"")&amp;IF(BA150&lt;BB150,"47&gt;=48; ","")&amp;IF(BA150&lt;BC150,"47&gt;=49; ","")&amp;IF(BA150&lt;BD150,"47&gt;=50; ","")&amp;IF(BE150&gt;0,IF(BF150&gt;0,IF(AU150&gt;AV150,"","41 и 42 - ? (51 и 52 &gt; 0);"),"51 &gt; 0 52 - ?;"),"")&amp;IF(AU150&gt;0,IF(AV150&gt;AU150,"41&gt;42;","")&amp;IF(BE150&gt;0,"","41&gt;0 51-?;"),"")&amp;IF(BF150&gt;0,IF(BE150&gt;0,"","52&gt;0 51-?;"),"")&amp;IF(AW150&gt;=AX150,"","43&gt;44;")&amp;IF(CA150&gt;0,IF(AW150&gt;0,"","71 &gt; 0 43-?;"),"")</f>
        <v/>
      </c>
    </row>
    <row r="151" spans="1:93" s="250" customFormat="1" ht="15" customHeight="1" x14ac:dyDescent="0.2">
      <c r="A151" s="45"/>
      <c r="B151" s="46"/>
      <c r="C151" s="121"/>
      <c r="D151" s="121"/>
      <c r="E151" s="336"/>
      <c r="F151" s="122"/>
      <c r="G151" s="46"/>
      <c r="H151" s="45"/>
      <c r="I151" s="45"/>
      <c r="J151" s="45"/>
      <c r="K151" s="45"/>
      <c r="L151" s="45"/>
      <c r="M151" s="46"/>
      <c r="N151" s="46"/>
      <c r="O151" s="48"/>
      <c r="P151" s="48"/>
      <c r="Q151" s="46"/>
      <c r="R151" s="48"/>
      <c r="S151" s="48"/>
      <c r="T151" s="48"/>
      <c r="U151" s="48"/>
      <c r="V151" s="48"/>
      <c r="W151" s="46"/>
      <c r="X151" s="48"/>
      <c r="Y151" s="48"/>
      <c r="Z151" s="157"/>
      <c r="AA151" s="47"/>
      <c r="AB151" s="97"/>
      <c r="AC151" s="49"/>
      <c r="AD151" s="49"/>
      <c r="AE151" s="49"/>
      <c r="AF151" s="49"/>
      <c r="AG151" s="49"/>
      <c r="AH151" s="47"/>
      <c r="AI151" s="47"/>
      <c r="AJ151" s="47"/>
      <c r="AK151" s="190"/>
      <c r="AL151" s="190"/>
      <c r="AM151" s="190"/>
      <c r="AN151" s="190"/>
      <c r="AO151" s="190"/>
      <c r="AP151" s="151"/>
      <c r="AQ151" s="322"/>
      <c r="AR151" s="322"/>
      <c r="AS151" s="322"/>
      <c r="AT151" s="47"/>
      <c r="AU151" s="47"/>
      <c r="AV151" s="47"/>
      <c r="AW151" s="47"/>
      <c r="AX151" s="322"/>
      <c r="AY151" s="98"/>
      <c r="AZ151" s="98"/>
      <c r="BA151" s="47"/>
      <c r="BB151" s="47"/>
      <c r="BC151" s="47"/>
      <c r="BD151" s="47"/>
      <c r="BE151" s="97"/>
      <c r="BF151" s="49"/>
      <c r="BG151" s="239"/>
      <c r="BH151" s="342"/>
      <c r="BI151" s="49"/>
      <c r="BJ151" s="49"/>
      <c r="BK151" s="49"/>
      <c r="BL151" s="49"/>
      <c r="BM151" s="49"/>
      <c r="BN151" s="47"/>
      <c r="BO151" s="49"/>
      <c r="BP151" s="49"/>
      <c r="BQ151" s="49"/>
      <c r="BR151" s="323"/>
      <c r="BS151" s="323"/>
      <c r="BT151" s="323"/>
      <c r="BU151" s="49"/>
      <c r="BV151" s="49"/>
      <c r="BW151" s="97"/>
      <c r="BX151" s="97"/>
      <c r="BY151" s="97"/>
      <c r="BZ151" s="97"/>
      <c r="CA151" s="49"/>
      <c r="CB151" s="49"/>
      <c r="CC151" s="49"/>
      <c r="CD151" s="49"/>
      <c r="CE151" s="49"/>
      <c r="CF151" s="49"/>
      <c r="CG151" s="49"/>
      <c r="CH151" s="49"/>
      <c r="CI151" s="97"/>
      <c r="CJ151" s="97"/>
      <c r="CK151" s="97"/>
      <c r="CL151" s="97"/>
      <c r="CM151" s="335"/>
      <c r="CN151" s="337"/>
      <c r="CO151" s="315" t="str">
        <f>IF(Формулы!R151&gt;V151,"22-?,Дата 14 - Прибыл из УФСИН; ","")&amp;IF(Формулы!Q151&gt;Y151,"25-?,Дата 13 - Выбыл в УФСИН;","")&amp;IF(YEAR(ДАННЫЕ!$F$1)=YEAR(ДАННЫЕ!B151),IF(AT151&gt;0,"","40-?, вявлен в текущем году! "),"")&amp;IF(YEAR($F$1)=YEAR(W151),IF(X151+Y151&gt;0,"","23-стоит, 24,25 - куда выбыл? "),"")&amp;IF(X151+Y151&gt;0,IF(YEAR($F$1)=YEAR(W151),"","24+25&gt;0? 23 - когда выбыл? "),"")&amp;IF(BA151&lt;BB151,"47&gt;=48; ","")&amp;IF(BA151&lt;BC151,"47&gt;=49; ","")&amp;IF(BA151&lt;BD151,"47&gt;=50; ","")&amp;IF(BE151&gt;0,IF(BF151&gt;0,IF(AU151&gt;AV151,"","41 и 42 - ? (51 и 52 &gt; 0);"),"51 &gt; 0 52 - ?;"),"")&amp;IF(AU151&gt;0,IF(AV151&gt;AU151,"41&gt;42;","")&amp;IF(BE151&gt;0,"","41&gt;0 51-?;"),"")&amp;IF(BF151&gt;0,IF(BE151&gt;0,"","52&gt;0 51-?;"),"")&amp;IF(AW151&gt;=AX151,"","43&gt;44;")&amp;IF(CA151&gt;0,IF(AW151&gt;0,"","71 &gt; 0 43-?;"),"")</f>
        <v/>
      </c>
    </row>
    <row r="152" spans="1:93" s="250" customFormat="1" ht="15" customHeight="1" x14ac:dyDescent="0.2">
      <c r="A152" s="45"/>
      <c r="B152" s="46"/>
      <c r="C152" s="121"/>
      <c r="D152" s="121"/>
      <c r="E152" s="336"/>
      <c r="F152" s="122"/>
      <c r="G152" s="46"/>
      <c r="H152" s="45"/>
      <c r="I152" s="45"/>
      <c r="J152" s="45"/>
      <c r="K152" s="45"/>
      <c r="L152" s="45"/>
      <c r="M152" s="46"/>
      <c r="N152" s="46"/>
      <c r="O152" s="48"/>
      <c r="P152" s="48"/>
      <c r="Q152" s="46"/>
      <c r="R152" s="48"/>
      <c r="S152" s="48"/>
      <c r="T152" s="48"/>
      <c r="U152" s="48"/>
      <c r="V152" s="48"/>
      <c r="W152" s="46"/>
      <c r="X152" s="48"/>
      <c r="Y152" s="48"/>
      <c r="Z152" s="157"/>
      <c r="AA152" s="47"/>
      <c r="AB152" s="97"/>
      <c r="AC152" s="49"/>
      <c r="AD152" s="49"/>
      <c r="AE152" s="49"/>
      <c r="AF152" s="49"/>
      <c r="AG152" s="49"/>
      <c r="AH152" s="47"/>
      <c r="AI152" s="47"/>
      <c r="AJ152" s="47"/>
      <c r="AK152" s="190"/>
      <c r="AL152" s="190"/>
      <c r="AM152" s="190"/>
      <c r="AN152" s="190"/>
      <c r="AO152" s="190"/>
      <c r="AP152" s="151"/>
      <c r="AQ152" s="322"/>
      <c r="AR152" s="322"/>
      <c r="AS152" s="322"/>
      <c r="AT152" s="47"/>
      <c r="AU152" s="47"/>
      <c r="AV152" s="47"/>
      <c r="AW152" s="47"/>
      <c r="AX152" s="322"/>
      <c r="AY152" s="98"/>
      <c r="AZ152" s="98"/>
      <c r="BA152" s="47"/>
      <c r="BB152" s="47"/>
      <c r="BC152" s="47"/>
      <c r="BD152" s="47"/>
      <c r="BE152" s="97"/>
      <c r="BF152" s="49"/>
      <c r="BG152" s="239"/>
      <c r="BH152" s="342"/>
      <c r="BI152" s="49"/>
      <c r="BJ152" s="49"/>
      <c r="BK152" s="49"/>
      <c r="BL152" s="49"/>
      <c r="BM152" s="49"/>
      <c r="BN152" s="47"/>
      <c r="BO152" s="49"/>
      <c r="BP152" s="49"/>
      <c r="BQ152" s="49"/>
      <c r="BR152" s="323"/>
      <c r="BS152" s="323"/>
      <c r="BT152" s="323"/>
      <c r="BU152" s="49"/>
      <c r="BV152" s="49"/>
      <c r="BW152" s="97"/>
      <c r="BX152" s="97"/>
      <c r="BY152" s="97"/>
      <c r="BZ152" s="97"/>
      <c r="CA152" s="49"/>
      <c r="CB152" s="49"/>
      <c r="CC152" s="49"/>
      <c r="CD152" s="49"/>
      <c r="CE152" s="49"/>
      <c r="CF152" s="49"/>
      <c r="CG152" s="49"/>
      <c r="CH152" s="49"/>
      <c r="CI152" s="97"/>
      <c r="CJ152" s="97"/>
      <c r="CK152" s="97"/>
      <c r="CL152" s="97"/>
      <c r="CM152" s="335"/>
      <c r="CN152" s="337"/>
      <c r="CO152" s="315" t="str">
        <f>IF(Формулы!R152&gt;V152,"22-?,Дата 14 - Прибыл из УФСИН; ","")&amp;IF(Формулы!Q152&gt;Y152,"25-?,Дата 13 - Выбыл в УФСИН;","")&amp;IF(YEAR(ДАННЫЕ!$F$1)=YEAR(ДАННЫЕ!B152),IF(AT152&gt;0,"","40-?, вявлен в текущем году! "),"")&amp;IF(YEAR($F$1)=YEAR(W152),IF(X152+Y152&gt;0,"","23-стоит, 24,25 - куда выбыл? "),"")&amp;IF(X152+Y152&gt;0,IF(YEAR($F$1)=YEAR(W152),"","24+25&gt;0? 23 - когда выбыл? "),"")&amp;IF(BA152&lt;BB152,"47&gt;=48; ","")&amp;IF(BA152&lt;BC152,"47&gt;=49; ","")&amp;IF(BA152&lt;BD152,"47&gt;=50; ","")&amp;IF(BE152&gt;0,IF(BF152&gt;0,IF(AU152&gt;AV152,"","41 и 42 - ? (51 и 52 &gt; 0);"),"51 &gt; 0 52 - ?;"),"")&amp;IF(AU152&gt;0,IF(AV152&gt;AU152,"41&gt;42;","")&amp;IF(BE152&gt;0,"","41&gt;0 51-?;"),"")&amp;IF(BF152&gt;0,IF(BE152&gt;0,"","52&gt;0 51-?;"),"")&amp;IF(AW152&gt;=AX152,"","43&gt;44;")&amp;IF(CA152&gt;0,IF(AW152&gt;0,"","71 &gt; 0 43-?;"),"")</f>
        <v/>
      </c>
    </row>
    <row r="153" spans="1:93" s="250" customFormat="1" ht="15" customHeight="1" x14ac:dyDescent="0.2">
      <c r="A153" s="45"/>
      <c r="B153" s="46"/>
      <c r="C153" s="121"/>
      <c r="D153" s="121"/>
      <c r="E153" s="336"/>
      <c r="F153" s="122"/>
      <c r="G153" s="46"/>
      <c r="H153" s="45"/>
      <c r="I153" s="45"/>
      <c r="J153" s="45"/>
      <c r="K153" s="45"/>
      <c r="L153" s="45"/>
      <c r="M153" s="46"/>
      <c r="N153" s="46"/>
      <c r="O153" s="48"/>
      <c r="P153" s="48"/>
      <c r="Q153" s="46"/>
      <c r="R153" s="48"/>
      <c r="S153" s="48"/>
      <c r="T153" s="48"/>
      <c r="U153" s="48"/>
      <c r="V153" s="48"/>
      <c r="W153" s="46"/>
      <c r="X153" s="48"/>
      <c r="Y153" s="48"/>
      <c r="Z153" s="157"/>
      <c r="AA153" s="47"/>
      <c r="AB153" s="97"/>
      <c r="AC153" s="49"/>
      <c r="AD153" s="49"/>
      <c r="AE153" s="49"/>
      <c r="AF153" s="49"/>
      <c r="AG153" s="49"/>
      <c r="AH153" s="47"/>
      <c r="AI153" s="47"/>
      <c r="AJ153" s="47"/>
      <c r="AK153" s="190"/>
      <c r="AL153" s="190"/>
      <c r="AM153" s="190"/>
      <c r="AN153" s="190"/>
      <c r="AO153" s="190"/>
      <c r="AP153" s="151"/>
      <c r="AQ153" s="322"/>
      <c r="AR153" s="322"/>
      <c r="AS153" s="322"/>
      <c r="AT153" s="47"/>
      <c r="AU153" s="47"/>
      <c r="AV153" s="47"/>
      <c r="AW153" s="47"/>
      <c r="AX153" s="322"/>
      <c r="AY153" s="98"/>
      <c r="AZ153" s="98"/>
      <c r="BA153" s="47"/>
      <c r="BB153" s="47"/>
      <c r="BC153" s="47"/>
      <c r="BD153" s="47"/>
      <c r="BE153" s="97"/>
      <c r="BF153" s="49"/>
      <c r="BG153" s="239"/>
      <c r="BH153" s="342"/>
      <c r="BI153" s="49"/>
      <c r="BJ153" s="49"/>
      <c r="BK153" s="49"/>
      <c r="BL153" s="49"/>
      <c r="BM153" s="49"/>
      <c r="BN153" s="47"/>
      <c r="BO153" s="49"/>
      <c r="BP153" s="49"/>
      <c r="BQ153" s="49"/>
      <c r="BR153" s="323"/>
      <c r="BS153" s="323"/>
      <c r="BT153" s="323"/>
      <c r="BU153" s="49"/>
      <c r="BV153" s="49"/>
      <c r="BW153" s="97"/>
      <c r="BX153" s="97"/>
      <c r="BY153" s="97"/>
      <c r="BZ153" s="97"/>
      <c r="CA153" s="49"/>
      <c r="CB153" s="49"/>
      <c r="CC153" s="49"/>
      <c r="CD153" s="49"/>
      <c r="CE153" s="49"/>
      <c r="CF153" s="49"/>
      <c r="CG153" s="49"/>
      <c r="CH153" s="49"/>
      <c r="CI153" s="97"/>
      <c r="CJ153" s="97"/>
      <c r="CK153" s="97"/>
      <c r="CL153" s="97"/>
      <c r="CM153" s="335"/>
      <c r="CN153" s="337"/>
      <c r="CO153" s="315" t="str">
        <f>IF(Формулы!R153&gt;V153,"22-?,Дата 14 - Прибыл из УФСИН; ","")&amp;IF(Формулы!Q153&gt;Y153,"25-?,Дата 13 - Выбыл в УФСИН;","")&amp;IF(YEAR(ДАННЫЕ!$F$1)=YEAR(ДАННЫЕ!B153),IF(AT153&gt;0,"","40-?, вявлен в текущем году! "),"")&amp;IF(YEAR($F$1)=YEAR(W153),IF(X153+Y153&gt;0,"","23-стоит, 24,25 - куда выбыл? "),"")&amp;IF(X153+Y153&gt;0,IF(YEAR($F$1)=YEAR(W153),"","24+25&gt;0? 23 - когда выбыл? "),"")&amp;IF(BA153&lt;BB153,"47&gt;=48; ","")&amp;IF(BA153&lt;BC153,"47&gt;=49; ","")&amp;IF(BA153&lt;BD153,"47&gt;=50; ","")&amp;IF(BE153&gt;0,IF(BF153&gt;0,IF(AU153&gt;AV153,"","41 и 42 - ? (51 и 52 &gt; 0);"),"51 &gt; 0 52 - ?;"),"")&amp;IF(AU153&gt;0,IF(AV153&gt;AU153,"41&gt;42;","")&amp;IF(BE153&gt;0,"","41&gt;0 51-?;"),"")&amp;IF(BF153&gt;0,IF(BE153&gt;0,"","52&gt;0 51-?;"),"")&amp;IF(AW153&gt;=AX153,"","43&gt;44;")&amp;IF(CA153&gt;0,IF(AW153&gt;0,"","71 &gt; 0 43-?;"),"")</f>
        <v/>
      </c>
    </row>
    <row r="154" spans="1:93" s="250" customFormat="1" ht="15" customHeight="1" x14ac:dyDescent="0.2">
      <c r="A154" s="45"/>
      <c r="B154" s="46"/>
      <c r="C154" s="121"/>
      <c r="D154" s="121"/>
      <c r="E154" s="336"/>
      <c r="F154" s="122"/>
      <c r="G154" s="46"/>
      <c r="H154" s="45"/>
      <c r="I154" s="45"/>
      <c r="J154" s="45"/>
      <c r="K154" s="45"/>
      <c r="L154" s="45"/>
      <c r="M154" s="46"/>
      <c r="N154" s="46"/>
      <c r="O154" s="48"/>
      <c r="P154" s="48"/>
      <c r="Q154" s="46"/>
      <c r="R154" s="48"/>
      <c r="S154" s="48"/>
      <c r="T154" s="48"/>
      <c r="U154" s="48"/>
      <c r="V154" s="48"/>
      <c r="W154" s="46"/>
      <c r="X154" s="48"/>
      <c r="Y154" s="48"/>
      <c r="Z154" s="157"/>
      <c r="AA154" s="47"/>
      <c r="AB154" s="97"/>
      <c r="AC154" s="49"/>
      <c r="AD154" s="49"/>
      <c r="AE154" s="49"/>
      <c r="AF154" s="49"/>
      <c r="AG154" s="49"/>
      <c r="AH154" s="47"/>
      <c r="AI154" s="47"/>
      <c r="AJ154" s="47"/>
      <c r="AK154" s="190"/>
      <c r="AL154" s="190"/>
      <c r="AM154" s="190"/>
      <c r="AN154" s="190"/>
      <c r="AO154" s="190"/>
      <c r="AP154" s="151"/>
      <c r="AQ154" s="322"/>
      <c r="AR154" s="322"/>
      <c r="AS154" s="322"/>
      <c r="AT154" s="47"/>
      <c r="AU154" s="47"/>
      <c r="AV154" s="47"/>
      <c r="AW154" s="47"/>
      <c r="AX154" s="322"/>
      <c r="AY154" s="98"/>
      <c r="AZ154" s="98"/>
      <c r="BA154" s="47"/>
      <c r="BB154" s="47"/>
      <c r="BC154" s="47"/>
      <c r="BD154" s="47"/>
      <c r="BE154" s="97"/>
      <c r="BF154" s="49"/>
      <c r="BG154" s="239"/>
      <c r="BH154" s="342"/>
      <c r="BI154" s="49"/>
      <c r="BJ154" s="49"/>
      <c r="BK154" s="49"/>
      <c r="BL154" s="49"/>
      <c r="BM154" s="49"/>
      <c r="BN154" s="47"/>
      <c r="BO154" s="49"/>
      <c r="BP154" s="49"/>
      <c r="BQ154" s="49"/>
      <c r="BR154" s="323"/>
      <c r="BS154" s="323"/>
      <c r="BT154" s="323"/>
      <c r="BU154" s="49"/>
      <c r="BV154" s="49"/>
      <c r="BW154" s="97"/>
      <c r="BX154" s="97"/>
      <c r="BY154" s="97"/>
      <c r="BZ154" s="97"/>
      <c r="CA154" s="49"/>
      <c r="CB154" s="49"/>
      <c r="CC154" s="49"/>
      <c r="CD154" s="49"/>
      <c r="CE154" s="49"/>
      <c r="CF154" s="49"/>
      <c r="CG154" s="49"/>
      <c r="CH154" s="49"/>
      <c r="CI154" s="97"/>
      <c r="CJ154" s="97"/>
      <c r="CK154" s="97"/>
      <c r="CL154" s="97"/>
      <c r="CM154" s="335"/>
      <c r="CN154" s="337"/>
      <c r="CO154" s="315" t="str">
        <f>IF(Формулы!R154&gt;V154,"22-?,Дата 14 - Прибыл из УФСИН; ","")&amp;IF(Формулы!Q154&gt;Y154,"25-?,Дата 13 - Выбыл в УФСИН;","")&amp;IF(YEAR(ДАННЫЕ!$F$1)=YEAR(ДАННЫЕ!B154),IF(AT154&gt;0,"","40-?, вявлен в текущем году! "),"")&amp;IF(YEAR($F$1)=YEAR(W154),IF(X154+Y154&gt;0,"","23-стоит, 24,25 - куда выбыл? "),"")&amp;IF(X154+Y154&gt;0,IF(YEAR($F$1)=YEAR(W154),"","24+25&gt;0? 23 - когда выбыл? "),"")&amp;IF(BA154&lt;BB154,"47&gt;=48; ","")&amp;IF(BA154&lt;BC154,"47&gt;=49; ","")&amp;IF(BA154&lt;BD154,"47&gt;=50; ","")&amp;IF(BE154&gt;0,IF(BF154&gt;0,IF(AU154&gt;AV154,"","41 и 42 - ? (51 и 52 &gt; 0);"),"51 &gt; 0 52 - ?;"),"")&amp;IF(AU154&gt;0,IF(AV154&gt;AU154,"41&gt;42;","")&amp;IF(BE154&gt;0,"","41&gt;0 51-?;"),"")&amp;IF(BF154&gt;0,IF(BE154&gt;0,"","52&gt;0 51-?;"),"")&amp;IF(AW154&gt;=AX154,"","43&gt;44;")&amp;IF(CA154&gt;0,IF(AW154&gt;0,"","71 &gt; 0 43-?;"),"")</f>
        <v/>
      </c>
    </row>
    <row r="155" spans="1:93" s="250" customFormat="1" ht="15" customHeight="1" x14ac:dyDescent="0.2">
      <c r="A155" s="45"/>
      <c r="B155" s="46"/>
      <c r="C155" s="121"/>
      <c r="D155" s="121"/>
      <c r="E155" s="336"/>
      <c r="F155" s="122"/>
      <c r="G155" s="46"/>
      <c r="H155" s="45"/>
      <c r="I155" s="45"/>
      <c r="J155" s="45"/>
      <c r="K155" s="45"/>
      <c r="L155" s="45"/>
      <c r="M155" s="46"/>
      <c r="N155" s="46"/>
      <c r="O155" s="48"/>
      <c r="P155" s="48"/>
      <c r="Q155" s="46"/>
      <c r="R155" s="48"/>
      <c r="S155" s="48"/>
      <c r="T155" s="48"/>
      <c r="U155" s="48"/>
      <c r="V155" s="48"/>
      <c r="W155" s="46"/>
      <c r="X155" s="48"/>
      <c r="Y155" s="48"/>
      <c r="Z155" s="157"/>
      <c r="AA155" s="47"/>
      <c r="AB155" s="97"/>
      <c r="AC155" s="49"/>
      <c r="AD155" s="49"/>
      <c r="AE155" s="49"/>
      <c r="AF155" s="49"/>
      <c r="AG155" s="49"/>
      <c r="AH155" s="47"/>
      <c r="AI155" s="47"/>
      <c r="AJ155" s="47"/>
      <c r="AK155" s="190"/>
      <c r="AL155" s="190"/>
      <c r="AM155" s="190"/>
      <c r="AN155" s="190"/>
      <c r="AO155" s="190"/>
      <c r="AP155" s="151"/>
      <c r="AQ155" s="322"/>
      <c r="AR155" s="322"/>
      <c r="AS155" s="322"/>
      <c r="AT155" s="47"/>
      <c r="AU155" s="47"/>
      <c r="AV155" s="47"/>
      <c r="AW155" s="47"/>
      <c r="AX155" s="322"/>
      <c r="AY155" s="98"/>
      <c r="AZ155" s="98"/>
      <c r="BA155" s="47"/>
      <c r="BB155" s="47"/>
      <c r="BC155" s="47"/>
      <c r="BD155" s="47"/>
      <c r="BE155" s="97"/>
      <c r="BF155" s="49"/>
      <c r="BG155" s="239"/>
      <c r="BH155" s="342"/>
      <c r="BI155" s="49"/>
      <c r="BJ155" s="49"/>
      <c r="BK155" s="49"/>
      <c r="BL155" s="49"/>
      <c r="BM155" s="49"/>
      <c r="BN155" s="47"/>
      <c r="BO155" s="49"/>
      <c r="BP155" s="49"/>
      <c r="BQ155" s="49"/>
      <c r="BR155" s="323"/>
      <c r="BS155" s="323"/>
      <c r="BT155" s="323"/>
      <c r="BU155" s="49"/>
      <c r="BV155" s="49"/>
      <c r="BW155" s="97"/>
      <c r="BX155" s="97"/>
      <c r="BY155" s="97"/>
      <c r="BZ155" s="97"/>
      <c r="CA155" s="49"/>
      <c r="CB155" s="49"/>
      <c r="CC155" s="49"/>
      <c r="CD155" s="49"/>
      <c r="CE155" s="49"/>
      <c r="CF155" s="49"/>
      <c r="CG155" s="49"/>
      <c r="CH155" s="49"/>
      <c r="CI155" s="97"/>
      <c r="CJ155" s="97"/>
      <c r="CK155" s="97"/>
      <c r="CL155" s="97"/>
      <c r="CM155" s="335"/>
      <c r="CN155" s="337"/>
      <c r="CO155" s="315" t="str">
        <f>IF(Формулы!R155&gt;V155,"22-?,Дата 14 - Прибыл из УФСИН; ","")&amp;IF(Формулы!Q155&gt;Y155,"25-?,Дата 13 - Выбыл в УФСИН;","")&amp;IF(YEAR(ДАННЫЕ!$F$1)=YEAR(ДАННЫЕ!B155),IF(AT155&gt;0,"","40-?, вявлен в текущем году! "),"")&amp;IF(YEAR($F$1)=YEAR(W155),IF(X155+Y155&gt;0,"","23-стоит, 24,25 - куда выбыл? "),"")&amp;IF(X155+Y155&gt;0,IF(YEAR($F$1)=YEAR(W155),"","24+25&gt;0? 23 - когда выбыл? "),"")&amp;IF(BA155&lt;BB155,"47&gt;=48; ","")&amp;IF(BA155&lt;BC155,"47&gt;=49; ","")&amp;IF(BA155&lt;BD155,"47&gt;=50; ","")&amp;IF(BE155&gt;0,IF(BF155&gt;0,IF(AU155&gt;AV155,"","41 и 42 - ? (51 и 52 &gt; 0);"),"51 &gt; 0 52 - ?;"),"")&amp;IF(AU155&gt;0,IF(AV155&gt;AU155,"41&gt;42;","")&amp;IF(BE155&gt;0,"","41&gt;0 51-?;"),"")&amp;IF(BF155&gt;0,IF(BE155&gt;0,"","52&gt;0 51-?;"),"")&amp;IF(AW155&gt;=AX155,"","43&gt;44;")&amp;IF(CA155&gt;0,IF(AW155&gt;0,"","71 &gt; 0 43-?;"),"")</f>
        <v/>
      </c>
    </row>
    <row r="156" spans="1:93" s="250" customFormat="1" ht="15" customHeight="1" x14ac:dyDescent="0.2">
      <c r="A156" s="45"/>
      <c r="B156" s="46"/>
      <c r="C156" s="121"/>
      <c r="D156" s="121"/>
      <c r="E156" s="336"/>
      <c r="F156" s="122"/>
      <c r="G156" s="46"/>
      <c r="H156" s="45"/>
      <c r="I156" s="45"/>
      <c r="J156" s="45"/>
      <c r="K156" s="45"/>
      <c r="L156" s="45"/>
      <c r="M156" s="46"/>
      <c r="N156" s="46"/>
      <c r="O156" s="48"/>
      <c r="P156" s="48"/>
      <c r="Q156" s="46"/>
      <c r="R156" s="48"/>
      <c r="S156" s="48"/>
      <c r="T156" s="48"/>
      <c r="U156" s="48"/>
      <c r="V156" s="48"/>
      <c r="W156" s="46"/>
      <c r="X156" s="48"/>
      <c r="Y156" s="48"/>
      <c r="Z156" s="157"/>
      <c r="AA156" s="47"/>
      <c r="AB156" s="97"/>
      <c r="AC156" s="49"/>
      <c r="AD156" s="49"/>
      <c r="AE156" s="49"/>
      <c r="AF156" s="49"/>
      <c r="AG156" s="49"/>
      <c r="AH156" s="47"/>
      <c r="AI156" s="47"/>
      <c r="AJ156" s="47"/>
      <c r="AK156" s="190"/>
      <c r="AL156" s="190"/>
      <c r="AM156" s="190"/>
      <c r="AN156" s="190"/>
      <c r="AO156" s="190"/>
      <c r="AP156" s="151"/>
      <c r="AQ156" s="322"/>
      <c r="AR156" s="322"/>
      <c r="AS156" s="322"/>
      <c r="AT156" s="47"/>
      <c r="AU156" s="47"/>
      <c r="AV156" s="47"/>
      <c r="AW156" s="47"/>
      <c r="AX156" s="322"/>
      <c r="AY156" s="98"/>
      <c r="AZ156" s="98"/>
      <c r="BA156" s="47"/>
      <c r="BB156" s="47"/>
      <c r="BC156" s="47"/>
      <c r="BD156" s="47"/>
      <c r="BE156" s="97"/>
      <c r="BF156" s="49"/>
      <c r="BG156" s="239"/>
      <c r="BH156" s="342"/>
      <c r="BI156" s="49"/>
      <c r="BJ156" s="49"/>
      <c r="BK156" s="49"/>
      <c r="BL156" s="49"/>
      <c r="BM156" s="49"/>
      <c r="BN156" s="47"/>
      <c r="BO156" s="49"/>
      <c r="BP156" s="49"/>
      <c r="BQ156" s="49"/>
      <c r="BR156" s="323"/>
      <c r="BS156" s="323"/>
      <c r="BT156" s="323"/>
      <c r="BU156" s="49"/>
      <c r="BV156" s="49"/>
      <c r="BW156" s="97"/>
      <c r="BX156" s="97"/>
      <c r="BY156" s="97"/>
      <c r="BZ156" s="97"/>
      <c r="CA156" s="49"/>
      <c r="CB156" s="49"/>
      <c r="CC156" s="49"/>
      <c r="CD156" s="49"/>
      <c r="CE156" s="49"/>
      <c r="CF156" s="49"/>
      <c r="CG156" s="49"/>
      <c r="CH156" s="49"/>
      <c r="CI156" s="97"/>
      <c r="CJ156" s="97"/>
      <c r="CK156" s="97"/>
      <c r="CL156" s="97"/>
      <c r="CM156" s="335"/>
      <c r="CN156" s="337"/>
      <c r="CO156" s="315" t="str">
        <f>IF(Формулы!R156&gt;V156,"22-?,Дата 14 - Прибыл из УФСИН; ","")&amp;IF(Формулы!Q156&gt;Y156,"25-?,Дата 13 - Выбыл в УФСИН;","")&amp;IF(YEAR(ДАННЫЕ!$F$1)=YEAR(ДАННЫЕ!B156),IF(AT156&gt;0,"","40-?, вявлен в текущем году! "),"")&amp;IF(YEAR($F$1)=YEAR(W156),IF(X156+Y156&gt;0,"","23-стоит, 24,25 - куда выбыл? "),"")&amp;IF(X156+Y156&gt;0,IF(YEAR($F$1)=YEAR(W156),"","24+25&gt;0? 23 - когда выбыл? "),"")&amp;IF(BA156&lt;BB156,"47&gt;=48; ","")&amp;IF(BA156&lt;BC156,"47&gt;=49; ","")&amp;IF(BA156&lt;BD156,"47&gt;=50; ","")&amp;IF(BE156&gt;0,IF(BF156&gt;0,IF(AU156&gt;AV156,"","41 и 42 - ? (51 и 52 &gt; 0);"),"51 &gt; 0 52 - ?;"),"")&amp;IF(AU156&gt;0,IF(AV156&gt;AU156,"41&gt;42;","")&amp;IF(BE156&gt;0,"","41&gt;0 51-?;"),"")&amp;IF(BF156&gt;0,IF(BE156&gt;0,"","52&gt;0 51-?;"),"")&amp;IF(AW156&gt;=AX156,"","43&gt;44;")&amp;IF(CA156&gt;0,IF(AW156&gt;0,"","71 &gt; 0 43-?;"),"")</f>
        <v/>
      </c>
    </row>
    <row r="157" spans="1:93" s="250" customFormat="1" ht="15" customHeight="1" x14ac:dyDescent="0.2">
      <c r="A157" s="45"/>
      <c r="B157" s="46"/>
      <c r="C157" s="121"/>
      <c r="D157" s="121"/>
      <c r="E157" s="336"/>
      <c r="F157" s="122"/>
      <c r="G157" s="46"/>
      <c r="H157" s="45"/>
      <c r="I157" s="45"/>
      <c r="J157" s="45"/>
      <c r="K157" s="45"/>
      <c r="L157" s="45"/>
      <c r="M157" s="46"/>
      <c r="N157" s="46"/>
      <c r="O157" s="48"/>
      <c r="P157" s="48"/>
      <c r="Q157" s="46"/>
      <c r="R157" s="48"/>
      <c r="S157" s="48"/>
      <c r="T157" s="48"/>
      <c r="U157" s="48"/>
      <c r="V157" s="48"/>
      <c r="W157" s="46"/>
      <c r="X157" s="48"/>
      <c r="Y157" s="48"/>
      <c r="Z157" s="157"/>
      <c r="AA157" s="47"/>
      <c r="AB157" s="97"/>
      <c r="AC157" s="49"/>
      <c r="AD157" s="49"/>
      <c r="AE157" s="49"/>
      <c r="AF157" s="49"/>
      <c r="AG157" s="49"/>
      <c r="AH157" s="47"/>
      <c r="AI157" s="47"/>
      <c r="AJ157" s="47"/>
      <c r="AK157" s="190"/>
      <c r="AL157" s="190"/>
      <c r="AM157" s="190"/>
      <c r="AN157" s="190"/>
      <c r="AO157" s="190"/>
      <c r="AP157" s="151"/>
      <c r="AQ157" s="322"/>
      <c r="AR157" s="322"/>
      <c r="AS157" s="322"/>
      <c r="AT157" s="47"/>
      <c r="AU157" s="47"/>
      <c r="AV157" s="47"/>
      <c r="AW157" s="47"/>
      <c r="AX157" s="322"/>
      <c r="AY157" s="98"/>
      <c r="AZ157" s="98"/>
      <c r="BA157" s="47"/>
      <c r="BB157" s="47"/>
      <c r="BC157" s="47"/>
      <c r="BD157" s="47"/>
      <c r="BE157" s="97"/>
      <c r="BF157" s="49"/>
      <c r="BG157" s="239"/>
      <c r="BH157" s="342"/>
      <c r="BI157" s="49"/>
      <c r="BJ157" s="49"/>
      <c r="BK157" s="49"/>
      <c r="BL157" s="49"/>
      <c r="BM157" s="49"/>
      <c r="BN157" s="47"/>
      <c r="BO157" s="49"/>
      <c r="BP157" s="49"/>
      <c r="BQ157" s="49"/>
      <c r="BR157" s="323"/>
      <c r="BS157" s="323"/>
      <c r="BT157" s="323"/>
      <c r="BU157" s="49"/>
      <c r="BV157" s="49"/>
      <c r="BW157" s="97"/>
      <c r="BX157" s="97"/>
      <c r="BY157" s="97"/>
      <c r="BZ157" s="97"/>
      <c r="CA157" s="49"/>
      <c r="CB157" s="49"/>
      <c r="CC157" s="49"/>
      <c r="CD157" s="49"/>
      <c r="CE157" s="49"/>
      <c r="CF157" s="49"/>
      <c r="CG157" s="49"/>
      <c r="CH157" s="49"/>
      <c r="CI157" s="97"/>
      <c r="CJ157" s="97"/>
      <c r="CK157" s="97"/>
      <c r="CL157" s="97"/>
      <c r="CM157" s="335"/>
      <c r="CN157" s="337"/>
      <c r="CO157" s="315" t="str">
        <f>IF(Формулы!R157&gt;V157,"22-?,Дата 14 - Прибыл из УФСИН; ","")&amp;IF(Формулы!Q157&gt;Y157,"25-?,Дата 13 - Выбыл в УФСИН;","")&amp;IF(YEAR(ДАННЫЕ!$F$1)=YEAR(ДАННЫЕ!B157),IF(AT157&gt;0,"","40-?, вявлен в текущем году! "),"")&amp;IF(YEAR($F$1)=YEAR(W157),IF(X157+Y157&gt;0,"","23-стоит, 24,25 - куда выбыл? "),"")&amp;IF(X157+Y157&gt;0,IF(YEAR($F$1)=YEAR(W157),"","24+25&gt;0? 23 - когда выбыл? "),"")&amp;IF(BA157&lt;BB157,"47&gt;=48; ","")&amp;IF(BA157&lt;BC157,"47&gt;=49; ","")&amp;IF(BA157&lt;BD157,"47&gt;=50; ","")&amp;IF(BE157&gt;0,IF(BF157&gt;0,IF(AU157&gt;AV157,"","41 и 42 - ? (51 и 52 &gt; 0);"),"51 &gt; 0 52 - ?;"),"")&amp;IF(AU157&gt;0,IF(AV157&gt;AU157,"41&gt;42;","")&amp;IF(BE157&gt;0,"","41&gt;0 51-?;"),"")&amp;IF(BF157&gt;0,IF(BE157&gt;0,"","52&gt;0 51-?;"),"")&amp;IF(AW157&gt;=AX157,"","43&gt;44;")&amp;IF(CA157&gt;0,IF(AW157&gt;0,"","71 &gt; 0 43-?;"),"")</f>
        <v/>
      </c>
    </row>
    <row r="158" spans="1:93" s="250" customFormat="1" ht="15" customHeight="1" x14ac:dyDescent="0.2">
      <c r="A158" s="45"/>
      <c r="B158" s="46"/>
      <c r="C158" s="121"/>
      <c r="D158" s="121"/>
      <c r="E158" s="336"/>
      <c r="F158" s="122"/>
      <c r="G158" s="46"/>
      <c r="H158" s="45"/>
      <c r="I158" s="45"/>
      <c r="J158" s="45"/>
      <c r="K158" s="45"/>
      <c r="L158" s="45"/>
      <c r="M158" s="46"/>
      <c r="N158" s="46"/>
      <c r="O158" s="48"/>
      <c r="P158" s="48"/>
      <c r="Q158" s="46"/>
      <c r="R158" s="48"/>
      <c r="S158" s="48"/>
      <c r="T158" s="48"/>
      <c r="U158" s="48"/>
      <c r="V158" s="48"/>
      <c r="W158" s="46"/>
      <c r="X158" s="48"/>
      <c r="Y158" s="48"/>
      <c r="Z158" s="157"/>
      <c r="AA158" s="47"/>
      <c r="AB158" s="97"/>
      <c r="AC158" s="49"/>
      <c r="AD158" s="49"/>
      <c r="AE158" s="49"/>
      <c r="AF158" s="49"/>
      <c r="AG158" s="49"/>
      <c r="AH158" s="47"/>
      <c r="AI158" s="47"/>
      <c r="AJ158" s="47"/>
      <c r="AK158" s="190"/>
      <c r="AL158" s="190"/>
      <c r="AM158" s="190"/>
      <c r="AN158" s="190"/>
      <c r="AO158" s="190"/>
      <c r="AP158" s="151"/>
      <c r="AQ158" s="322"/>
      <c r="AR158" s="322"/>
      <c r="AS158" s="322"/>
      <c r="AT158" s="47"/>
      <c r="AU158" s="47"/>
      <c r="AV158" s="47"/>
      <c r="AW158" s="47"/>
      <c r="AX158" s="322"/>
      <c r="AY158" s="98"/>
      <c r="AZ158" s="98"/>
      <c r="BA158" s="47"/>
      <c r="BB158" s="47"/>
      <c r="BC158" s="47"/>
      <c r="BD158" s="47"/>
      <c r="BE158" s="97"/>
      <c r="BF158" s="49"/>
      <c r="BG158" s="239"/>
      <c r="BH158" s="342"/>
      <c r="BI158" s="49"/>
      <c r="BJ158" s="49"/>
      <c r="BK158" s="49"/>
      <c r="BL158" s="49"/>
      <c r="BM158" s="49"/>
      <c r="BN158" s="47"/>
      <c r="BO158" s="49"/>
      <c r="BP158" s="49"/>
      <c r="BQ158" s="49"/>
      <c r="BR158" s="323"/>
      <c r="BS158" s="323"/>
      <c r="BT158" s="323"/>
      <c r="BU158" s="49"/>
      <c r="BV158" s="49"/>
      <c r="BW158" s="97"/>
      <c r="BX158" s="97"/>
      <c r="BY158" s="97"/>
      <c r="BZ158" s="97"/>
      <c r="CA158" s="49"/>
      <c r="CB158" s="49"/>
      <c r="CC158" s="49"/>
      <c r="CD158" s="49"/>
      <c r="CE158" s="49"/>
      <c r="CF158" s="49"/>
      <c r="CG158" s="49"/>
      <c r="CH158" s="49"/>
      <c r="CI158" s="97"/>
      <c r="CJ158" s="97"/>
      <c r="CK158" s="97"/>
      <c r="CL158" s="97"/>
      <c r="CM158" s="335"/>
      <c r="CN158" s="337"/>
      <c r="CO158" s="315" t="str">
        <f>IF(Формулы!R158&gt;V158,"22-?,Дата 14 - Прибыл из УФСИН; ","")&amp;IF(Формулы!Q158&gt;Y158,"25-?,Дата 13 - Выбыл в УФСИН;","")&amp;IF(YEAR(ДАННЫЕ!$F$1)=YEAR(ДАННЫЕ!B158),IF(AT158&gt;0,"","40-?, вявлен в текущем году! "),"")&amp;IF(YEAR($F$1)=YEAR(W158),IF(X158+Y158&gt;0,"","23-стоит, 24,25 - куда выбыл? "),"")&amp;IF(X158+Y158&gt;0,IF(YEAR($F$1)=YEAR(W158),"","24+25&gt;0? 23 - когда выбыл? "),"")&amp;IF(BA158&lt;BB158,"47&gt;=48; ","")&amp;IF(BA158&lt;BC158,"47&gt;=49; ","")&amp;IF(BA158&lt;BD158,"47&gt;=50; ","")&amp;IF(BE158&gt;0,IF(BF158&gt;0,IF(AU158&gt;AV158,"","41 и 42 - ? (51 и 52 &gt; 0);"),"51 &gt; 0 52 - ?;"),"")&amp;IF(AU158&gt;0,IF(AV158&gt;AU158,"41&gt;42;","")&amp;IF(BE158&gt;0,"","41&gt;0 51-?;"),"")&amp;IF(BF158&gt;0,IF(BE158&gt;0,"","52&gt;0 51-?;"),"")&amp;IF(AW158&gt;=AX158,"","43&gt;44;")&amp;IF(CA158&gt;0,IF(AW158&gt;0,"","71 &gt; 0 43-?;"),"")</f>
        <v/>
      </c>
    </row>
    <row r="159" spans="1:93" s="250" customFormat="1" ht="15" customHeight="1" x14ac:dyDescent="0.2">
      <c r="A159" s="45"/>
      <c r="B159" s="46"/>
      <c r="C159" s="121"/>
      <c r="D159" s="121"/>
      <c r="E159" s="336"/>
      <c r="F159" s="122"/>
      <c r="G159" s="46"/>
      <c r="H159" s="45"/>
      <c r="I159" s="45"/>
      <c r="J159" s="45"/>
      <c r="K159" s="45"/>
      <c r="L159" s="45"/>
      <c r="M159" s="46"/>
      <c r="N159" s="46"/>
      <c r="O159" s="48"/>
      <c r="P159" s="48"/>
      <c r="Q159" s="46"/>
      <c r="R159" s="48"/>
      <c r="S159" s="48"/>
      <c r="T159" s="48"/>
      <c r="U159" s="48"/>
      <c r="V159" s="48"/>
      <c r="W159" s="46"/>
      <c r="X159" s="48"/>
      <c r="Y159" s="48"/>
      <c r="Z159" s="157"/>
      <c r="AA159" s="47"/>
      <c r="AB159" s="97"/>
      <c r="AC159" s="49"/>
      <c r="AD159" s="49"/>
      <c r="AE159" s="49"/>
      <c r="AF159" s="49"/>
      <c r="AG159" s="49"/>
      <c r="AH159" s="47"/>
      <c r="AI159" s="47"/>
      <c r="AJ159" s="47"/>
      <c r="AK159" s="190"/>
      <c r="AL159" s="190"/>
      <c r="AM159" s="190"/>
      <c r="AN159" s="190"/>
      <c r="AO159" s="190"/>
      <c r="AP159" s="151"/>
      <c r="AQ159" s="322"/>
      <c r="AR159" s="322"/>
      <c r="AS159" s="322"/>
      <c r="AT159" s="47"/>
      <c r="AU159" s="47"/>
      <c r="AV159" s="47"/>
      <c r="AW159" s="47"/>
      <c r="AX159" s="322"/>
      <c r="AY159" s="98"/>
      <c r="AZ159" s="98"/>
      <c r="BA159" s="47"/>
      <c r="BB159" s="47"/>
      <c r="BC159" s="47"/>
      <c r="BD159" s="47"/>
      <c r="BE159" s="97"/>
      <c r="BF159" s="49"/>
      <c r="BG159" s="239"/>
      <c r="BH159" s="342"/>
      <c r="BI159" s="49"/>
      <c r="BJ159" s="49"/>
      <c r="BK159" s="49"/>
      <c r="BL159" s="49"/>
      <c r="BM159" s="49"/>
      <c r="BN159" s="47"/>
      <c r="BO159" s="49"/>
      <c r="BP159" s="49"/>
      <c r="BQ159" s="49"/>
      <c r="BR159" s="323"/>
      <c r="BS159" s="323"/>
      <c r="BT159" s="323"/>
      <c r="BU159" s="49"/>
      <c r="BV159" s="49"/>
      <c r="BW159" s="97"/>
      <c r="BX159" s="97"/>
      <c r="BY159" s="97"/>
      <c r="BZ159" s="97"/>
      <c r="CA159" s="49"/>
      <c r="CB159" s="49"/>
      <c r="CC159" s="49"/>
      <c r="CD159" s="49"/>
      <c r="CE159" s="49"/>
      <c r="CF159" s="49"/>
      <c r="CG159" s="49"/>
      <c r="CH159" s="49"/>
      <c r="CI159" s="97"/>
      <c r="CJ159" s="97"/>
      <c r="CK159" s="97"/>
      <c r="CL159" s="97"/>
      <c r="CM159" s="335"/>
      <c r="CN159" s="337"/>
      <c r="CO159" s="315" t="str">
        <f>IF(Формулы!R159&gt;V159,"22-?,Дата 14 - Прибыл из УФСИН; ","")&amp;IF(Формулы!Q159&gt;Y159,"25-?,Дата 13 - Выбыл в УФСИН;","")&amp;IF(YEAR(ДАННЫЕ!$F$1)=YEAR(ДАННЫЕ!B159),IF(AT159&gt;0,"","40-?, вявлен в текущем году! "),"")&amp;IF(YEAR($F$1)=YEAR(W159),IF(X159+Y159&gt;0,"","23-стоит, 24,25 - куда выбыл? "),"")&amp;IF(X159+Y159&gt;0,IF(YEAR($F$1)=YEAR(W159),"","24+25&gt;0? 23 - когда выбыл? "),"")&amp;IF(BA159&lt;BB159,"47&gt;=48; ","")&amp;IF(BA159&lt;BC159,"47&gt;=49; ","")&amp;IF(BA159&lt;BD159,"47&gt;=50; ","")&amp;IF(BE159&gt;0,IF(BF159&gt;0,IF(AU159&gt;AV159,"","41 и 42 - ? (51 и 52 &gt; 0);"),"51 &gt; 0 52 - ?;"),"")&amp;IF(AU159&gt;0,IF(AV159&gt;AU159,"41&gt;42;","")&amp;IF(BE159&gt;0,"","41&gt;0 51-?;"),"")&amp;IF(BF159&gt;0,IF(BE159&gt;0,"","52&gt;0 51-?;"),"")&amp;IF(AW159&gt;=AX159,"","43&gt;44;")&amp;IF(CA159&gt;0,IF(AW159&gt;0,"","71 &gt; 0 43-?;"),"")</f>
        <v/>
      </c>
    </row>
    <row r="160" spans="1:93" s="250" customFormat="1" ht="15" customHeight="1" x14ac:dyDescent="0.2">
      <c r="A160" s="45"/>
      <c r="B160" s="46"/>
      <c r="C160" s="121"/>
      <c r="D160" s="121"/>
      <c r="E160" s="336"/>
      <c r="F160" s="122"/>
      <c r="G160" s="46"/>
      <c r="H160" s="45"/>
      <c r="I160" s="45"/>
      <c r="J160" s="45"/>
      <c r="K160" s="45"/>
      <c r="L160" s="45"/>
      <c r="M160" s="46"/>
      <c r="N160" s="46"/>
      <c r="O160" s="48"/>
      <c r="P160" s="48"/>
      <c r="Q160" s="46"/>
      <c r="R160" s="48"/>
      <c r="S160" s="48"/>
      <c r="T160" s="48"/>
      <c r="U160" s="48"/>
      <c r="V160" s="48"/>
      <c r="W160" s="46"/>
      <c r="X160" s="48"/>
      <c r="Y160" s="48"/>
      <c r="Z160" s="157"/>
      <c r="AA160" s="47"/>
      <c r="AB160" s="97"/>
      <c r="AC160" s="49"/>
      <c r="AD160" s="49"/>
      <c r="AE160" s="49"/>
      <c r="AF160" s="49"/>
      <c r="AG160" s="49"/>
      <c r="AH160" s="47"/>
      <c r="AI160" s="47"/>
      <c r="AJ160" s="47"/>
      <c r="AK160" s="190"/>
      <c r="AL160" s="190"/>
      <c r="AM160" s="190"/>
      <c r="AN160" s="190"/>
      <c r="AO160" s="190"/>
      <c r="AP160" s="151"/>
      <c r="AQ160" s="322"/>
      <c r="AR160" s="322"/>
      <c r="AS160" s="322"/>
      <c r="AT160" s="47"/>
      <c r="AU160" s="47"/>
      <c r="AV160" s="47"/>
      <c r="AW160" s="47"/>
      <c r="AX160" s="322"/>
      <c r="AY160" s="98"/>
      <c r="AZ160" s="98"/>
      <c r="BA160" s="47"/>
      <c r="BB160" s="47"/>
      <c r="BC160" s="47"/>
      <c r="BD160" s="47"/>
      <c r="BE160" s="97"/>
      <c r="BF160" s="49"/>
      <c r="BG160" s="239"/>
      <c r="BH160" s="342"/>
      <c r="BI160" s="49"/>
      <c r="BJ160" s="49"/>
      <c r="BK160" s="49"/>
      <c r="BL160" s="49"/>
      <c r="BM160" s="49"/>
      <c r="BN160" s="47"/>
      <c r="BO160" s="49"/>
      <c r="BP160" s="49"/>
      <c r="BQ160" s="49"/>
      <c r="BR160" s="323"/>
      <c r="BS160" s="323"/>
      <c r="BT160" s="323"/>
      <c r="BU160" s="49"/>
      <c r="BV160" s="49"/>
      <c r="BW160" s="97"/>
      <c r="BX160" s="97"/>
      <c r="BY160" s="97"/>
      <c r="BZ160" s="97"/>
      <c r="CA160" s="49"/>
      <c r="CB160" s="49"/>
      <c r="CC160" s="49"/>
      <c r="CD160" s="49"/>
      <c r="CE160" s="49"/>
      <c r="CF160" s="49"/>
      <c r="CG160" s="49"/>
      <c r="CH160" s="49"/>
      <c r="CI160" s="97"/>
      <c r="CJ160" s="97"/>
      <c r="CK160" s="97"/>
      <c r="CL160" s="97"/>
      <c r="CM160" s="335"/>
      <c r="CN160" s="337"/>
      <c r="CO160" s="315" t="str">
        <f>IF(Формулы!R160&gt;V160,"22-?,Дата 14 - Прибыл из УФСИН; ","")&amp;IF(Формулы!Q160&gt;Y160,"25-?,Дата 13 - Выбыл в УФСИН;","")&amp;IF(YEAR(ДАННЫЕ!$F$1)=YEAR(ДАННЫЕ!B160),IF(AT160&gt;0,"","40-?, вявлен в текущем году! "),"")&amp;IF(YEAR($F$1)=YEAR(W160),IF(X160+Y160&gt;0,"","23-стоит, 24,25 - куда выбыл? "),"")&amp;IF(X160+Y160&gt;0,IF(YEAR($F$1)=YEAR(W160),"","24+25&gt;0? 23 - когда выбыл? "),"")&amp;IF(BA160&lt;BB160,"47&gt;=48; ","")&amp;IF(BA160&lt;BC160,"47&gt;=49; ","")&amp;IF(BA160&lt;BD160,"47&gt;=50; ","")&amp;IF(BE160&gt;0,IF(BF160&gt;0,IF(AU160&gt;AV160,"","41 и 42 - ? (51 и 52 &gt; 0);"),"51 &gt; 0 52 - ?;"),"")&amp;IF(AU160&gt;0,IF(AV160&gt;AU160,"41&gt;42;","")&amp;IF(BE160&gt;0,"","41&gt;0 51-?;"),"")&amp;IF(BF160&gt;0,IF(BE160&gt;0,"","52&gt;0 51-?;"),"")&amp;IF(AW160&gt;=AX160,"","43&gt;44;")&amp;IF(CA160&gt;0,IF(AW160&gt;0,"","71 &gt; 0 43-?;"),"")</f>
        <v/>
      </c>
    </row>
    <row r="161" spans="1:93" s="250" customFormat="1" ht="15" customHeight="1" x14ac:dyDescent="0.2">
      <c r="A161" s="45"/>
      <c r="B161" s="46"/>
      <c r="C161" s="121"/>
      <c r="D161" s="121"/>
      <c r="E161" s="336"/>
      <c r="F161" s="122"/>
      <c r="G161" s="46"/>
      <c r="H161" s="45"/>
      <c r="I161" s="45"/>
      <c r="J161" s="45"/>
      <c r="K161" s="45"/>
      <c r="L161" s="45"/>
      <c r="M161" s="46"/>
      <c r="N161" s="46"/>
      <c r="O161" s="48"/>
      <c r="P161" s="48"/>
      <c r="Q161" s="46"/>
      <c r="R161" s="48"/>
      <c r="S161" s="48"/>
      <c r="T161" s="48"/>
      <c r="U161" s="48"/>
      <c r="V161" s="48"/>
      <c r="W161" s="46"/>
      <c r="X161" s="48"/>
      <c r="Y161" s="48"/>
      <c r="Z161" s="157"/>
      <c r="AA161" s="47"/>
      <c r="AB161" s="97"/>
      <c r="AC161" s="49"/>
      <c r="AD161" s="49"/>
      <c r="AE161" s="49"/>
      <c r="AF161" s="49"/>
      <c r="AG161" s="49"/>
      <c r="AH161" s="47"/>
      <c r="AI161" s="47"/>
      <c r="AJ161" s="47"/>
      <c r="AK161" s="190"/>
      <c r="AL161" s="190"/>
      <c r="AM161" s="190"/>
      <c r="AN161" s="190"/>
      <c r="AO161" s="190"/>
      <c r="AP161" s="151"/>
      <c r="AQ161" s="322"/>
      <c r="AR161" s="322"/>
      <c r="AS161" s="322"/>
      <c r="AT161" s="47"/>
      <c r="AU161" s="47"/>
      <c r="AV161" s="47"/>
      <c r="AW161" s="47"/>
      <c r="AX161" s="322"/>
      <c r="AY161" s="98"/>
      <c r="AZ161" s="98"/>
      <c r="BA161" s="47"/>
      <c r="BB161" s="47"/>
      <c r="BC161" s="47"/>
      <c r="BD161" s="47"/>
      <c r="BE161" s="97"/>
      <c r="BF161" s="49"/>
      <c r="BG161" s="239"/>
      <c r="BH161" s="342"/>
      <c r="BI161" s="49"/>
      <c r="BJ161" s="49"/>
      <c r="BK161" s="49"/>
      <c r="BL161" s="49"/>
      <c r="BM161" s="49"/>
      <c r="BN161" s="47"/>
      <c r="BO161" s="49"/>
      <c r="BP161" s="49"/>
      <c r="BQ161" s="49"/>
      <c r="BR161" s="323"/>
      <c r="BS161" s="323"/>
      <c r="BT161" s="323"/>
      <c r="BU161" s="49"/>
      <c r="BV161" s="49"/>
      <c r="BW161" s="97"/>
      <c r="BX161" s="97"/>
      <c r="BY161" s="97"/>
      <c r="BZ161" s="97"/>
      <c r="CA161" s="49"/>
      <c r="CB161" s="49"/>
      <c r="CC161" s="49"/>
      <c r="CD161" s="49"/>
      <c r="CE161" s="49"/>
      <c r="CF161" s="49"/>
      <c r="CG161" s="49"/>
      <c r="CH161" s="49"/>
      <c r="CI161" s="97"/>
      <c r="CJ161" s="97"/>
      <c r="CK161" s="97"/>
      <c r="CL161" s="97"/>
      <c r="CM161" s="335"/>
      <c r="CN161" s="337"/>
      <c r="CO161" s="315" t="str">
        <f>IF(Формулы!R161&gt;V161,"22-?,Дата 14 - Прибыл из УФСИН; ","")&amp;IF(Формулы!Q161&gt;Y161,"25-?,Дата 13 - Выбыл в УФСИН;","")&amp;IF(YEAR(ДАННЫЕ!$F$1)=YEAR(ДАННЫЕ!B161),IF(AT161&gt;0,"","40-?, вявлен в текущем году! "),"")&amp;IF(YEAR($F$1)=YEAR(W161),IF(X161+Y161&gt;0,"","23-стоит, 24,25 - куда выбыл? "),"")&amp;IF(X161+Y161&gt;0,IF(YEAR($F$1)=YEAR(W161),"","24+25&gt;0? 23 - когда выбыл? "),"")&amp;IF(BA161&lt;BB161,"47&gt;=48; ","")&amp;IF(BA161&lt;BC161,"47&gt;=49; ","")&amp;IF(BA161&lt;BD161,"47&gt;=50; ","")&amp;IF(BE161&gt;0,IF(BF161&gt;0,IF(AU161&gt;AV161,"","41 и 42 - ? (51 и 52 &gt; 0);"),"51 &gt; 0 52 - ?;"),"")&amp;IF(AU161&gt;0,IF(AV161&gt;AU161,"41&gt;42;","")&amp;IF(BE161&gt;0,"","41&gt;0 51-?;"),"")&amp;IF(BF161&gt;0,IF(BE161&gt;0,"","52&gt;0 51-?;"),"")&amp;IF(AW161&gt;=AX161,"","43&gt;44;")&amp;IF(CA161&gt;0,IF(AW161&gt;0,"","71 &gt; 0 43-?;"),"")</f>
        <v/>
      </c>
    </row>
    <row r="162" spans="1:93" s="250" customFormat="1" ht="15" customHeight="1" x14ac:dyDescent="0.2">
      <c r="A162" s="45"/>
      <c r="B162" s="46"/>
      <c r="C162" s="121"/>
      <c r="D162" s="121"/>
      <c r="E162" s="336"/>
      <c r="F162" s="122"/>
      <c r="G162" s="46"/>
      <c r="H162" s="45"/>
      <c r="I162" s="45"/>
      <c r="J162" s="45"/>
      <c r="K162" s="45"/>
      <c r="L162" s="45"/>
      <c r="M162" s="46"/>
      <c r="N162" s="46"/>
      <c r="O162" s="48"/>
      <c r="P162" s="48"/>
      <c r="Q162" s="46"/>
      <c r="R162" s="48"/>
      <c r="S162" s="48"/>
      <c r="T162" s="48"/>
      <c r="U162" s="48"/>
      <c r="V162" s="48"/>
      <c r="W162" s="46"/>
      <c r="X162" s="48"/>
      <c r="Y162" s="48"/>
      <c r="Z162" s="157"/>
      <c r="AA162" s="47"/>
      <c r="AB162" s="97"/>
      <c r="AC162" s="49"/>
      <c r="AD162" s="49"/>
      <c r="AE162" s="49"/>
      <c r="AF162" s="49"/>
      <c r="AG162" s="49"/>
      <c r="AH162" s="47"/>
      <c r="AI162" s="47"/>
      <c r="AJ162" s="47"/>
      <c r="AK162" s="190"/>
      <c r="AL162" s="190"/>
      <c r="AM162" s="190"/>
      <c r="AN162" s="190"/>
      <c r="AO162" s="190"/>
      <c r="AP162" s="151"/>
      <c r="AQ162" s="322"/>
      <c r="AR162" s="322"/>
      <c r="AS162" s="322"/>
      <c r="AT162" s="47"/>
      <c r="AU162" s="47"/>
      <c r="AV162" s="47"/>
      <c r="AW162" s="47"/>
      <c r="AX162" s="322"/>
      <c r="AY162" s="98"/>
      <c r="AZ162" s="98"/>
      <c r="BA162" s="47"/>
      <c r="BB162" s="47"/>
      <c r="BC162" s="47"/>
      <c r="BD162" s="47"/>
      <c r="BE162" s="97"/>
      <c r="BF162" s="49"/>
      <c r="BG162" s="239"/>
      <c r="BH162" s="342"/>
      <c r="BI162" s="49"/>
      <c r="BJ162" s="49"/>
      <c r="BK162" s="49"/>
      <c r="BL162" s="49"/>
      <c r="BM162" s="49"/>
      <c r="BN162" s="47"/>
      <c r="BO162" s="49"/>
      <c r="BP162" s="49"/>
      <c r="BQ162" s="49"/>
      <c r="BR162" s="323"/>
      <c r="BS162" s="323"/>
      <c r="BT162" s="323"/>
      <c r="BU162" s="49"/>
      <c r="BV162" s="49"/>
      <c r="BW162" s="97"/>
      <c r="BX162" s="97"/>
      <c r="BY162" s="97"/>
      <c r="BZ162" s="97"/>
      <c r="CA162" s="49"/>
      <c r="CB162" s="49"/>
      <c r="CC162" s="49"/>
      <c r="CD162" s="49"/>
      <c r="CE162" s="49"/>
      <c r="CF162" s="49"/>
      <c r="CG162" s="49"/>
      <c r="CH162" s="49"/>
      <c r="CI162" s="97"/>
      <c r="CJ162" s="97"/>
      <c r="CK162" s="97"/>
      <c r="CL162" s="97"/>
      <c r="CM162" s="335"/>
      <c r="CN162" s="337"/>
      <c r="CO162" s="315" t="str">
        <f>IF(Формулы!R162&gt;V162,"22-?,Дата 14 - Прибыл из УФСИН; ","")&amp;IF(Формулы!Q162&gt;Y162,"25-?,Дата 13 - Выбыл в УФСИН;","")&amp;IF(YEAR(ДАННЫЕ!$F$1)=YEAR(ДАННЫЕ!B162),IF(AT162&gt;0,"","40-?, вявлен в текущем году! "),"")&amp;IF(YEAR($F$1)=YEAR(W162),IF(X162+Y162&gt;0,"","23-стоит, 24,25 - куда выбыл? "),"")&amp;IF(X162+Y162&gt;0,IF(YEAR($F$1)=YEAR(W162),"","24+25&gt;0? 23 - когда выбыл? "),"")&amp;IF(BA162&lt;BB162,"47&gt;=48; ","")&amp;IF(BA162&lt;BC162,"47&gt;=49; ","")&amp;IF(BA162&lt;BD162,"47&gt;=50; ","")&amp;IF(BE162&gt;0,IF(BF162&gt;0,IF(AU162&gt;AV162,"","41 и 42 - ? (51 и 52 &gt; 0);"),"51 &gt; 0 52 - ?;"),"")&amp;IF(AU162&gt;0,IF(AV162&gt;AU162,"41&gt;42;","")&amp;IF(BE162&gt;0,"","41&gt;0 51-?;"),"")&amp;IF(BF162&gt;0,IF(BE162&gt;0,"","52&gt;0 51-?;"),"")&amp;IF(AW162&gt;=AX162,"","43&gt;44;")&amp;IF(CA162&gt;0,IF(AW162&gt;0,"","71 &gt; 0 43-?;"),"")</f>
        <v/>
      </c>
    </row>
    <row r="163" spans="1:93" s="250" customFormat="1" ht="15" customHeight="1" x14ac:dyDescent="0.2">
      <c r="A163" s="45"/>
      <c r="B163" s="46"/>
      <c r="C163" s="121"/>
      <c r="D163" s="121"/>
      <c r="E163" s="336"/>
      <c r="F163" s="122"/>
      <c r="G163" s="46"/>
      <c r="H163" s="45"/>
      <c r="I163" s="45"/>
      <c r="J163" s="45"/>
      <c r="K163" s="45"/>
      <c r="L163" s="45"/>
      <c r="M163" s="46"/>
      <c r="N163" s="46"/>
      <c r="O163" s="48"/>
      <c r="P163" s="48"/>
      <c r="Q163" s="46"/>
      <c r="R163" s="48"/>
      <c r="S163" s="48"/>
      <c r="T163" s="48"/>
      <c r="U163" s="48"/>
      <c r="V163" s="48"/>
      <c r="W163" s="46"/>
      <c r="X163" s="48"/>
      <c r="Y163" s="48"/>
      <c r="Z163" s="157"/>
      <c r="AA163" s="47"/>
      <c r="AB163" s="97"/>
      <c r="AC163" s="49"/>
      <c r="AD163" s="49"/>
      <c r="AE163" s="49"/>
      <c r="AF163" s="49"/>
      <c r="AG163" s="49"/>
      <c r="AH163" s="47"/>
      <c r="AI163" s="47"/>
      <c r="AJ163" s="47"/>
      <c r="AK163" s="190"/>
      <c r="AL163" s="190"/>
      <c r="AM163" s="190"/>
      <c r="AN163" s="190"/>
      <c r="AO163" s="190"/>
      <c r="AP163" s="151"/>
      <c r="AQ163" s="322"/>
      <c r="AR163" s="322"/>
      <c r="AS163" s="322"/>
      <c r="AT163" s="47"/>
      <c r="AU163" s="47"/>
      <c r="AV163" s="47"/>
      <c r="AW163" s="47"/>
      <c r="AX163" s="322"/>
      <c r="AY163" s="98"/>
      <c r="AZ163" s="98"/>
      <c r="BA163" s="47"/>
      <c r="BB163" s="47"/>
      <c r="BC163" s="47"/>
      <c r="BD163" s="47"/>
      <c r="BE163" s="97"/>
      <c r="BF163" s="49"/>
      <c r="BG163" s="239"/>
      <c r="BH163" s="342"/>
      <c r="BI163" s="49"/>
      <c r="BJ163" s="49"/>
      <c r="BK163" s="49"/>
      <c r="BL163" s="49"/>
      <c r="BM163" s="49"/>
      <c r="BN163" s="47"/>
      <c r="BO163" s="49"/>
      <c r="BP163" s="49"/>
      <c r="BQ163" s="49"/>
      <c r="BR163" s="323"/>
      <c r="BS163" s="323"/>
      <c r="BT163" s="323"/>
      <c r="BU163" s="49"/>
      <c r="BV163" s="49"/>
      <c r="BW163" s="97"/>
      <c r="BX163" s="97"/>
      <c r="BY163" s="97"/>
      <c r="BZ163" s="97"/>
      <c r="CA163" s="49"/>
      <c r="CB163" s="49"/>
      <c r="CC163" s="49"/>
      <c r="CD163" s="49"/>
      <c r="CE163" s="49"/>
      <c r="CF163" s="49"/>
      <c r="CG163" s="49"/>
      <c r="CH163" s="49"/>
      <c r="CI163" s="97"/>
      <c r="CJ163" s="97"/>
      <c r="CK163" s="97"/>
      <c r="CL163" s="97"/>
      <c r="CM163" s="335"/>
      <c r="CN163" s="337"/>
      <c r="CO163" s="315" t="str">
        <f>IF(Формулы!R163&gt;V163,"22-?,Дата 14 - Прибыл из УФСИН; ","")&amp;IF(Формулы!Q163&gt;Y163,"25-?,Дата 13 - Выбыл в УФСИН;","")&amp;IF(YEAR(ДАННЫЕ!$F$1)=YEAR(ДАННЫЕ!B163),IF(AT163&gt;0,"","40-?, вявлен в текущем году! "),"")&amp;IF(YEAR($F$1)=YEAR(W163),IF(X163+Y163&gt;0,"","23-стоит, 24,25 - куда выбыл? "),"")&amp;IF(X163+Y163&gt;0,IF(YEAR($F$1)=YEAR(W163),"","24+25&gt;0? 23 - когда выбыл? "),"")&amp;IF(BA163&lt;BB163,"47&gt;=48; ","")&amp;IF(BA163&lt;BC163,"47&gt;=49; ","")&amp;IF(BA163&lt;BD163,"47&gt;=50; ","")&amp;IF(BE163&gt;0,IF(BF163&gt;0,IF(AU163&gt;AV163,"","41 и 42 - ? (51 и 52 &gt; 0);"),"51 &gt; 0 52 - ?;"),"")&amp;IF(AU163&gt;0,IF(AV163&gt;AU163,"41&gt;42;","")&amp;IF(BE163&gt;0,"","41&gt;0 51-?;"),"")&amp;IF(BF163&gt;0,IF(BE163&gt;0,"","52&gt;0 51-?;"),"")&amp;IF(AW163&gt;=AX163,"","43&gt;44;")&amp;IF(CA163&gt;0,IF(AW163&gt;0,"","71 &gt; 0 43-?;"),"")</f>
        <v/>
      </c>
    </row>
    <row r="164" spans="1:93" s="250" customFormat="1" ht="15" customHeight="1" x14ac:dyDescent="0.2">
      <c r="A164" s="45"/>
      <c r="B164" s="46"/>
      <c r="C164" s="121"/>
      <c r="D164" s="121"/>
      <c r="E164" s="336"/>
      <c r="F164" s="122"/>
      <c r="G164" s="46"/>
      <c r="H164" s="45"/>
      <c r="I164" s="45"/>
      <c r="J164" s="45"/>
      <c r="K164" s="45"/>
      <c r="L164" s="45"/>
      <c r="M164" s="46"/>
      <c r="N164" s="46"/>
      <c r="O164" s="48"/>
      <c r="P164" s="48"/>
      <c r="Q164" s="46"/>
      <c r="R164" s="48"/>
      <c r="S164" s="48"/>
      <c r="T164" s="48"/>
      <c r="U164" s="48"/>
      <c r="V164" s="48"/>
      <c r="W164" s="46"/>
      <c r="X164" s="48"/>
      <c r="Y164" s="48"/>
      <c r="Z164" s="157"/>
      <c r="AA164" s="47"/>
      <c r="AB164" s="97"/>
      <c r="AC164" s="49"/>
      <c r="AD164" s="49"/>
      <c r="AE164" s="49"/>
      <c r="AF164" s="49"/>
      <c r="AG164" s="49"/>
      <c r="AH164" s="47"/>
      <c r="AI164" s="47"/>
      <c r="AJ164" s="47"/>
      <c r="AK164" s="190"/>
      <c r="AL164" s="190"/>
      <c r="AM164" s="190"/>
      <c r="AN164" s="190"/>
      <c r="AO164" s="190"/>
      <c r="AP164" s="151"/>
      <c r="AQ164" s="322"/>
      <c r="AR164" s="322"/>
      <c r="AS164" s="322"/>
      <c r="AT164" s="47"/>
      <c r="AU164" s="47"/>
      <c r="AV164" s="47"/>
      <c r="AW164" s="47"/>
      <c r="AX164" s="322"/>
      <c r="AY164" s="98"/>
      <c r="AZ164" s="98"/>
      <c r="BA164" s="47"/>
      <c r="BB164" s="47"/>
      <c r="BC164" s="47"/>
      <c r="BD164" s="47"/>
      <c r="BE164" s="97"/>
      <c r="BF164" s="49"/>
      <c r="BG164" s="239"/>
      <c r="BH164" s="342"/>
      <c r="BI164" s="49"/>
      <c r="BJ164" s="49"/>
      <c r="BK164" s="49"/>
      <c r="BL164" s="49"/>
      <c r="BM164" s="49"/>
      <c r="BN164" s="47"/>
      <c r="BO164" s="49"/>
      <c r="BP164" s="49"/>
      <c r="BQ164" s="49"/>
      <c r="BR164" s="323"/>
      <c r="BS164" s="323"/>
      <c r="BT164" s="323"/>
      <c r="BU164" s="49"/>
      <c r="BV164" s="49"/>
      <c r="BW164" s="97"/>
      <c r="BX164" s="97"/>
      <c r="BY164" s="97"/>
      <c r="BZ164" s="97"/>
      <c r="CA164" s="49"/>
      <c r="CB164" s="49"/>
      <c r="CC164" s="49"/>
      <c r="CD164" s="49"/>
      <c r="CE164" s="49"/>
      <c r="CF164" s="49"/>
      <c r="CG164" s="49"/>
      <c r="CH164" s="49"/>
      <c r="CI164" s="97"/>
      <c r="CJ164" s="97"/>
      <c r="CK164" s="97"/>
      <c r="CL164" s="97"/>
      <c r="CM164" s="335"/>
      <c r="CN164" s="337"/>
      <c r="CO164" s="315" t="str">
        <f>IF(Формулы!R164&gt;V164,"22-?,Дата 14 - Прибыл из УФСИН; ","")&amp;IF(Формулы!Q164&gt;Y164,"25-?,Дата 13 - Выбыл в УФСИН;","")&amp;IF(YEAR(ДАННЫЕ!$F$1)=YEAR(ДАННЫЕ!B164),IF(AT164&gt;0,"","40-?, вявлен в текущем году! "),"")&amp;IF(YEAR($F$1)=YEAR(W164),IF(X164+Y164&gt;0,"","23-стоит, 24,25 - куда выбыл? "),"")&amp;IF(X164+Y164&gt;0,IF(YEAR($F$1)=YEAR(W164),"","24+25&gt;0? 23 - когда выбыл? "),"")&amp;IF(BA164&lt;BB164,"47&gt;=48; ","")&amp;IF(BA164&lt;BC164,"47&gt;=49; ","")&amp;IF(BA164&lt;BD164,"47&gt;=50; ","")&amp;IF(BE164&gt;0,IF(BF164&gt;0,IF(AU164&gt;AV164,"","41 и 42 - ? (51 и 52 &gt; 0);"),"51 &gt; 0 52 - ?;"),"")&amp;IF(AU164&gt;0,IF(AV164&gt;AU164,"41&gt;42;","")&amp;IF(BE164&gt;0,"","41&gt;0 51-?;"),"")&amp;IF(BF164&gt;0,IF(BE164&gt;0,"","52&gt;0 51-?;"),"")&amp;IF(AW164&gt;=AX164,"","43&gt;44;")&amp;IF(CA164&gt;0,IF(AW164&gt;0,"","71 &gt; 0 43-?;"),"")</f>
        <v/>
      </c>
    </row>
    <row r="165" spans="1:93" s="250" customFormat="1" ht="15" customHeight="1" x14ac:dyDescent="0.2">
      <c r="A165" s="45"/>
      <c r="B165" s="46"/>
      <c r="C165" s="121"/>
      <c r="D165" s="121"/>
      <c r="E165" s="336"/>
      <c r="F165" s="122"/>
      <c r="G165" s="46"/>
      <c r="H165" s="45"/>
      <c r="I165" s="45"/>
      <c r="J165" s="45"/>
      <c r="K165" s="45"/>
      <c r="L165" s="45"/>
      <c r="M165" s="46"/>
      <c r="N165" s="46"/>
      <c r="O165" s="48"/>
      <c r="P165" s="48"/>
      <c r="Q165" s="46"/>
      <c r="R165" s="48"/>
      <c r="S165" s="48"/>
      <c r="T165" s="48"/>
      <c r="U165" s="48"/>
      <c r="V165" s="48"/>
      <c r="W165" s="46"/>
      <c r="X165" s="48"/>
      <c r="Y165" s="48"/>
      <c r="Z165" s="157"/>
      <c r="AA165" s="47"/>
      <c r="AB165" s="97"/>
      <c r="AC165" s="49"/>
      <c r="AD165" s="49"/>
      <c r="AE165" s="49"/>
      <c r="AF165" s="49"/>
      <c r="AG165" s="49"/>
      <c r="AH165" s="47"/>
      <c r="AI165" s="47"/>
      <c r="AJ165" s="47"/>
      <c r="AK165" s="190"/>
      <c r="AL165" s="190"/>
      <c r="AM165" s="190"/>
      <c r="AN165" s="190"/>
      <c r="AO165" s="190"/>
      <c r="AP165" s="151"/>
      <c r="AQ165" s="322"/>
      <c r="AR165" s="322"/>
      <c r="AS165" s="322"/>
      <c r="AT165" s="47"/>
      <c r="AU165" s="47"/>
      <c r="AV165" s="47"/>
      <c r="AW165" s="47"/>
      <c r="AX165" s="322"/>
      <c r="AY165" s="98"/>
      <c r="AZ165" s="98"/>
      <c r="BA165" s="47"/>
      <c r="BB165" s="47"/>
      <c r="BC165" s="47"/>
      <c r="BD165" s="47"/>
      <c r="BE165" s="97"/>
      <c r="BF165" s="49"/>
      <c r="BG165" s="239"/>
      <c r="BH165" s="342"/>
      <c r="BI165" s="49"/>
      <c r="BJ165" s="49"/>
      <c r="BK165" s="49"/>
      <c r="BL165" s="49"/>
      <c r="BM165" s="49"/>
      <c r="BN165" s="47"/>
      <c r="BO165" s="49"/>
      <c r="BP165" s="49"/>
      <c r="BQ165" s="49"/>
      <c r="BR165" s="323"/>
      <c r="BS165" s="323"/>
      <c r="BT165" s="323"/>
      <c r="BU165" s="49"/>
      <c r="BV165" s="49"/>
      <c r="BW165" s="97"/>
      <c r="BX165" s="97"/>
      <c r="BY165" s="97"/>
      <c r="BZ165" s="97"/>
      <c r="CA165" s="49"/>
      <c r="CB165" s="49"/>
      <c r="CC165" s="49"/>
      <c r="CD165" s="49"/>
      <c r="CE165" s="49"/>
      <c r="CF165" s="49"/>
      <c r="CG165" s="49"/>
      <c r="CH165" s="49"/>
      <c r="CI165" s="97"/>
      <c r="CJ165" s="97"/>
      <c r="CK165" s="97"/>
      <c r="CL165" s="97"/>
      <c r="CM165" s="335"/>
      <c r="CN165" s="337"/>
      <c r="CO165" s="315" t="str">
        <f>IF(Формулы!R165&gt;V165,"22-?,Дата 14 - Прибыл из УФСИН; ","")&amp;IF(Формулы!Q165&gt;Y165,"25-?,Дата 13 - Выбыл в УФСИН;","")&amp;IF(YEAR(ДАННЫЕ!$F$1)=YEAR(ДАННЫЕ!B165),IF(AT165&gt;0,"","40-?, вявлен в текущем году! "),"")&amp;IF(YEAR($F$1)=YEAR(W165),IF(X165+Y165&gt;0,"","23-стоит, 24,25 - куда выбыл? "),"")&amp;IF(X165+Y165&gt;0,IF(YEAR($F$1)=YEAR(W165),"","24+25&gt;0? 23 - когда выбыл? "),"")&amp;IF(BA165&lt;BB165,"47&gt;=48; ","")&amp;IF(BA165&lt;BC165,"47&gt;=49; ","")&amp;IF(BA165&lt;BD165,"47&gt;=50; ","")&amp;IF(BE165&gt;0,IF(BF165&gt;0,IF(AU165&gt;AV165,"","41 и 42 - ? (51 и 52 &gt; 0);"),"51 &gt; 0 52 - ?;"),"")&amp;IF(AU165&gt;0,IF(AV165&gt;AU165,"41&gt;42;","")&amp;IF(BE165&gt;0,"","41&gt;0 51-?;"),"")&amp;IF(BF165&gt;0,IF(BE165&gt;0,"","52&gt;0 51-?;"),"")&amp;IF(AW165&gt;=AX165,"","43&gt;44;")&amp;IF(CA165&gt;0,IF(AW165&gt;0,"","71 &gt; 0 43-?;"),"")</f>
        <v/>
      </c>
    </row>
    <row r="166" spans="1:93" s="250" customFormat="1" ht="15" customHeight="1" x14ac:dyDescent="0.2">
      <c r="A166" s="45"/>
      <c r="B166" s="46"/>
      <c r="C166" s="121"/>
      <c r="D166" s="121"/>
      <c r="E166" s="336"/>
      <c r="F166" s="122"/>
      <c r="G166" s="46"/>
      <c r="H166" s="45"/>
      <c r="I166" s="45"/>
      <c r="J166" s="45"/>
      <c r="K166" s="45"/>
      <c r="L166" s="45"/>
      <c r="M166" s="46"/>
      <c r="N166" s="46"/>
      <c r="O166" s="48"/>
      <c r="P166" s="48"/>
      <c r="Q166" s="46"/>
      <c r="R166" s="48"/>
      <c r="S166" s="48"/>
      <c r="T166" s="48"/>
      <c r="U166" s="48"/>
      <c r="V166" s="48"/>
      <c r="W166" s="46"/>
      <c r="X166" s="48"/>
      <c r="Y166" s="48"/>
      <c r="Z166" s="157"/>
      <c r="AA166" s="47"/>
      <c r="AB166" s="97"/>
      <c r="AC166" s="49"/>
      <c r="AD166" s="49"/>
      <c r="AE166" s="49"/>
      <c r="AF166" s="49"/>
      <c r="AG166" s="49"/>
      <c r="AH166" s="47"/>
      <c r="AI166" s="47"/>
      <c r="AJ166" s="47"/>
      <c r="AK166" s="190"/>
      <c r="AL166" s="190"/>
      <c r="AM166" s="190"/>
      <c r="AN166" s="190"/>
      <c r="AO166" s="190"/>
      <c r="AP166" s="151"/>
      <c r="AQ166" s="322"/>
      <c r="AR166" s="322"/>
      <c r="AS166" s="322"/>
      <c r="AT166" s="47"/>
      <c r="AU166" s="47"/>
      <c r="AV166" s="47"/>
      <c r="AW166" s="47"/>
      <c r="AX166" s="322"/>
      <c r="AY166" s="98"/>
      <c r="AZ166" s="98"/>
      <c r="BA166" s="47"/>
      <c r="BB166" s="47"/>
      <c r="BC166" s="47"/>
      <c r="BD166" s="47"/>
      <c r="BE166" s="97"/>
      <c r="BF166" s="49"/>
      <c r="BG166" s="239"/>
      <c r="BH166" s="342"/>
      <c r="BI166" s="49"/>
      <c r="BJ166" s="49"/>
      <c r="BK166" s="49"/>
      <c r="BL166" s="49"/>
      <c r="BM166" s="49"/>
      <c r="BN166" s="47"/>
      <c r="BO166" s="49"/>
      <c r="BP166" s="49"/>
      <c r="BQ166" s="49"/>
      <c r="BR166" s="323"/>
      <c r="BS166" s="323"/>
      <c r="BT166" s="323"/>
      <c r="BU166" s="49"/>
      <c r="BV166" s="49"/>
      <c r="BW166" s="97"/>
      <c r="BX166" s="97"/>
      <c r="BY166" s="97"/>
      <c r="BZ166" s="97"/>
      <c r="CA166" s="49"/>
      <c r="CB166" s="49"/>
      <c r="CC166" s="49"/>
      <c r="CD166" s="49"/>
      <c r="CE166" s="49"/>
      <c r="CF166" s="49"/>
      <c r="CG166" s="49"/>
      <c r="CH166" s="49"/>
      <c r="CI166" s="97"/>
      <c r="CJ166" s="97"/>
      <c r="CK166" s="97"/>
      <c r="CL166" s="97"/>
      <c r="CM166" s="335"/>
      <c r="CN166" s="337"/>
      <c r="CO166" s="315" t="str">
        <f>IF(Формулы!R166&gt;V166,"22-?,Дата 14 - Прибыл из УФСИН; ","")&amp;IF(Формулы!Q166&gt;Y166,"25-?,Дата 13 - Выбыл в УФСИН;","")&amp;IF(YEAR(ДАННЫЕ!$F$1)=YEAR(ДАННЫЕ!B166),IF(AT166&gt;0,"","40-?, вявлен в текущем году! "),"")&amp;IF(YEAR($F$1)=YEAR(W166),IF(X166+Y166&gt;0,"","23-стоит, 24,25 - куда выбыл? "),"")&amp;IF(X166+Y166&gt;0,IF(YEAR($F$1)=YEAR(W166),"","24+25&gt;0? 23 - когда выбыл? "),"")&amp;IF(BA166&lt;BB166,"47&gt;=48; ","")&amp;IF(BA166&lt;BC166,"47&gt;=49; ","")&amp;IF(BA166&lt;BD166,"47&gt;=50; ","")&amp;IF(BE166&gt;0,IF(BF166&gt;0,IF(AU166&gt;AV166,"","41 и 42 - ? (51 и 52 &gt; 0);"),"51 &gt; 0 52 - ?;"),"")&amp;IF(AU166&gt;0,IF(AV166&gt;AU166,"41&gt;42;","")&amp;IF(BE166&gt;0,"","41&gt;0 51-?;"),"")&amp;IF(BF166&gt;0,IF(BE166&gt;0,"","52&gt;0 51-?;"),"")&amp;IF(AW166&gt;=AX166,"","43&gt;44;")&amp;IF(CA166&gt;0,IF(AW166&gt;0,"","71 &gt; 0 43-?;"),"")</f>
        <v/>
      </c>
    </row>
    <row r="167" spans="1:93" s="250" customFormat="1" ht="15" customHeight="1" x14ac:dyDescent="0.2">
      <c r="A167" s="45"/>
      <c r="B167" s="46"/>
      <c r="C167" s="121"/>
      <c r="D167" s="121"/>
      <c r="E167" s="336"/>
      <c r="F167" s="122"/>
      <c r="G167" s="46"/>
      <c r="H167" s="45"/>
      <c r="I167" s="45"/>
      <c r="J167" s="45"/>
      <c r="K167" s="45"/>
      <c r="L167" s="45"/>
      <c r="M167" s="46"/>
      <c r="N167" s="46"/>
      <c r="O167" s="48"/>
      <c r="P167" s="48"/>
      <c r="Q167" s="46"/>
      <c r="R167" s="48"/>
      <c r="S167" s="48"/>
      <c r="T167" s="48"/>
      <c r="U167" s="48"/>
      <c r="V167" s="48"/>
      <c r="W167" s="46"/>
      <c r="X167" s="48"/>
      <c r="Y167" s="48"/>
      <c r="Z167" s="157"/>
      <c r="AA167" s="47"/>
      <c r="AB167" s="97"/>
      <c r="AC167" s="49"/>
      <c r="AD167" s="49"/>
      <c r="AE167" s="49"/>
      <c r="AF167" s="49"/>
      <c r="AG167" s="49"/>
      <c r="AH167" s="47"/>
      <c r="AI167" s="47"/>
      <c r="AJ167" s="47"/>
      <c r="AK167" s="190"/>
      <c r="AL167" s="190"/>
      <c r="AM167" s="190"/>
      <c r="AN167" s="190"/>
      <c r="AO167" s="190"/>
      <c r="AP167" s="151"/>
      <c r="AQ167" s="322"/>
      <c r="AR167" s="322"/>
      <c r="AS167" s="322"/>
      <c r="AT167" s="47"/>
      <c r="AU167" s="47"/>
      <c r="AV167" s="47"/>
      <c r="AW167" s="47"/>
      <c r="AX167" s="322"/>
      <c r="AY167" s="98"/>
      <c r="AZ167" s="98"/>
      <c r="BA167" s="47"/>
      <c r="BB167" s="47"/>
      <c r="BC167" s="47"/>
      <c r="BD167" s="47"/>
      <c r="BE167" s="97"/>
      <c r="BF167" s="49"/>
      <c r="BG167" s="239"/>
      <c r="BH167" s="342"/>
      <c r="BI167" s="49"/>
      <c r="BJ167" s="49"/>
      <c r="BK167" s="49"/>
      <c r="BL167" s="49"/>
      <c r="BM167" s="49"/>
      <c r="BN167" s="47"/>
      <c r="BO167" s="49"/>
      <c r="BP167" s="49"/>
      <c r="BQ167" s="49"/>
      <c r="BR167" s="323"/>
      <c r="BS167" s="323"/>
      <c r="BT167" s="323"/>
      <c r="BU167" s="49"/>
      <c r="BV167" s="49"/>
      <c r="BW167" s="97"/>
      <c r="BX167" s="97"/>
      <c r="BY167" s="97"/>
      <c r="BZ167" s="97"/>
      <c r="CA167" s="49"/>
      <c r="CB167" s="49"/>
      <c r="CC167" s="49"/>
      <c r="CD167" s="49"/>
      <c r="CE167" s="49"/>
      <c r="CF167" s="49"/>
      <c r="CG167" s="49"/>
      <c r="CH167" s="49"/>
      <c r="CI167" s="97"/>
      <c r="CJ167" s="97"/>
      <c r="CK167" s="97"/>
      <c r="CL167" s="97"/>
      <c r="CM167" s="335"/>
      <c r="CN167" s="337"/>
      <c r="CO167" s="315" t="str">
        <f>IF(Формулы!R167&gt;V167,"22-?,Дата 14 - Прибыл из УФСИН; ","")&amp;IF(Формулы!Q167&gt;Y167,"25-?,Дата 13 - Выбыл в УФСИН;","")&amp;IF(YEAR(ДАННЫЕ!$F$1)=YEAR(ДАННЫЕ!B167),IF(AT167&gt;0,"","40-?, вявлен в текущем году! "),"")&amp;IF(YEAR($F$1)=YEAR(W167),IF(X167+Y167&gt;0,"","23-стоит, 24,25 - куда выбыл? "),"")&amp;IF(X167+Y167&gt;0,IF(YEAR($F$1)=YEAR(W167),"","24+25&gt;0? 23 - когда выбыл? "),"")&amp;IF(BA167&lt;BB167,"47&gt;=48; ","")&amp;IF(BA167&lt;BC167,"47&gt;=49; ","")&amp;IF(BA167&lt;BD167,"47&gt;=50; ","")&amp;IF(BE167&gt;0,IF(BF167&gt;0,IF(AU167&gt;AV167,"","41 и 42 - ? (51 и 52 &gt; 0);"),"51 &gt; 0 52 - ?;"),"")&amp;IF(AU167&gt;0,IF(AV167&gt;AU167,"41&gt;42;","")&amp;IF(BE167&gt;0,"","41&gt;0 51-?;"),"")&amp;IF(BF167&gt;0,IF(BE167&gt;0,"","52&gt;0 51-?;"),"")&amp;IF(AW167&gt;=AX167,"","43&gt;44;")&amp;IF(CA167&gt;0,IF(AW167&gt;0,"","71 &gt; 0 43-?;"),"")</f>
        <v/>
      </c>
    </row>
    <row r="168" spans="1:93" s="250" customFormat="1" ht="15" customHeight="1" x14ac:dyDescent="0.2">
      <c r="A168" s="45"/>
      <c r="B168" s="46"/>
      <c r="C168" s="121"/>
      <c r="D168" s="121"/>
      <c r="E168" s="336"/>
      <c r="F168" s="122"/>
      <c r="G168" s="46"/>
      <c r="H168" s="45"/>
      <c r="I168" s="45"/>
      <c r="J168" s="45"/>
      <c r="K168" s="45"/>
      <c r="L168" s="45"/>
      <c r="M168" s="46"/>
      <c r="N168" s="46"/>
      <c r="O168" s="48"/>
      <c r="P168" s="48"/>
      <c r="Q168" s="46"/>
      <c r="R168" s="48"/>
      <c r="S168" s="48"/>
      <c r="T168" s="48"/>
      <c r="U168" s="48"/>
      <c r="V168" s="48"/>
      <c r="W168" s="46"/>
      <c r="X168" s="48"/>
      <c r="Y168" s="48"/>
      <c r="Z168" s="157"/>
      <c r="AA168" s="47"/>
      <c r="AB168" s="97"/>
      <c r="AC168" s="49"/>
      <c r="AD168" s="49"/>
      <c r="AE168" s="49"/>
      <c r="AF168" s="49"/>
      <c r="AG168" s="49"/>
      <c r="AH168" s="47"/>
      <c r="AI168" s="47"/>
      <c r="AJ168" s="47"/>
      <c r="AK168" s="190"/>
      <c r="AL168" s="190"/>
      <c r="AM168" s="190"/>
      <c r="AN168" s="190"/>
      <c r="AO168" s="190"/>
      <c r="AP168" s="151"/>
      <c r="AQ168" s="322"/>
      <c r="AR168" s="322"/>
      <c r="AS168" s="322"/>
      <c r="AT168" s="47"/>
      <c r="AU168" s="47"/>
      <c r="AV168" s="47"/>
      <c r="AW168" s="47"/>
      <c r="AX168" s="322"/>
      <c r="AY168" s="98"/>
      <c r="AZ168" s="98"/>
      <c r="BA168" s="47"/>
      <c r="BB168" s="47"/>
      <c r="BC168" s="47"/>
      <c r="BD168" s="47"/>
      <c r="BE168" s="97"/>
      <c r="BF168" s="49"/>
      <c r="BG168" s="239"/>
      <c r="BH168" s="342"/>
      <c r="BI168" s="49"/>
      <c r="BJ168" s="49"/>
      <c r="BK168" s="49"/>
      <c r="BL168" s="49"/>
      <c r="BM168" s="49"/>
      <c r="BN168" s="47"/>
      <c r="BO168" s="49"/>
      <c r="BP168" s="49"/>
      <c r="BQ168" s="49"/>
      <c r="BR168" s="323"/>
      <c r="BS168" s="323"/>
      <c r="BT168" s="323"/>
      <c r="BU168" s="49"/>
      <c r="BV168" s="49"/>
      <c r="BW168" s="97"/>
      <c r="BX168" s="97"/>
      <c r="BY168" s="97"/>
      <c r="BZ168" s="97"/>
      <c r="CA168" s="49"/>
      <c r="CB168" s="49"/>
      <c r="CC168" s="49"/>
      <c r="CD168" s="49"/>
      <c r="CE168" s="49"/>
      <c r="CF168" s="49"/>
      <c r="CG168" s="49"/>
      <c r="CH168" s="49"/>
      <c r="CI168" s="97"/>
      <c r="CJ168" s="97"/>
      <c r="CK168" s="97"/>
      <c r="CL168" s="97"/>
      <c r="CM168" s="335"/>
      <c r="CN168" s="337"/>
      <c r="CO168" s="315" t="str">
        <f>IF(Формулы!R168&gt;V168,"22-?,Дата 14 - Прибыл из УФСИН; ","")&amp;IF(Формулы!Q168&gt;Y168,"25-?,Дата 13 - Выбыл в УФСИН;","")&amp;IF(YEAR(ДАННЫЕ!$F$1)=YEAR(ДАННЫЕ!B168),IF(AT168&gt;0,"","40-?, вявлен в текущем году! "),"")&amp;IF(YEAR($F$1)=YEAR(W168),IF(X168+Y168&gt;0,"","23-стоит, 24,25 - куда выбыл? "),"")&amp;IF(X168+Y168&gt;0,IF(YEAR($F$1)=YEAR(W168),"","24+25&gt;0? 23 - когда выбыл? "),"")&amp;IF(BA168&lt;BB168,"47&gt;=48; ","")&amp;IF(BA168&lt;BC168,"47&gt;=49; ","")&amp;IF(BA168&lt;BD168,"47&gt;=50; ","")&amp;IF(BE168&gt;0,IF(BF168&gt;0,IF(AU168&gt;AV168,"","41 и 42 - ? (51 и 52 &gt; 0);"),"51 &gt; 0 52 - ?;"),"")&amp;IF(AU168&gt;0,IF(AV168&gt;AU168,"41&gt;42;","")&amp;IF(BE168&gt;0,"","41&gt;0 51-?;"),"")&amp;IF(BF168&gt;0,IF(BE168&gt;0,"","52&gt;0 51-?;"),"")&amp;IF(AW168&gt;=AX168,"","43&gt;44;")&amp;IF(CA168&gt;0,IF(AW168&gt;0,"","71 &gt; 0 43-?;"),"")</f>
        <v/>
      </c>
    </row>
    <row r="169" spans="1:93" s="250" customFormat="1" ht="15" customHeight="1" x14ac:dyDescent="0.2">
      <c r="A169" s="45"/>
      <c r="B169" s="46"/>
      <c r="C169" s="121"/>
      <c r="D169" s="121"/>
      <c r="E169" s="336"/>
      <c r="F169" s="122"/>
      <c r="G169" s="46"/>
      <c r="H169" s="45"/>
      <c r="I169" s="45"/>
      <c r="J169" s="45"/>
      <c r="K169" s="45"/>
      <c r="L169" s="45"/>
      <c r="M169" s="46"/>
      <c r="N169" s="46"/>
      <c r="O169" s="48"/>
      <c r="P169" s="48"/>
      <c r="Q169" s="46"/>
      <c r="R169" s="48"/>
      <c r="S169" s="48"/>
      <c r="T169" s="48"/>
      <c r="U169" s="48"/>
      <c r="V169" s="48"/>
      <c r="W169" s="46"/>
      <c r="X169" s="48"/>
      <c r="Y169" s="48"/>
      <c r="Z169" s="157"/>
      <c r="AA169" s="47"/>
      <c r="AB169" s="97"/>
      <c r="AC169" s="49"/>
      <c r="AD169" s="49"/>
      <c r="AE169" s="49"/>
      <c r="AF169" s="49"/>
      <c r="AG169" s="49"/>
      <c r="AH169" s="47"/>
      <c r="AI169" s="47"/>
      <c r="AJ169" s="47"/>
      <c r="AK169" s="190"/>
      <c r="AL169" s="190"/>
      <c r="AM169" s="190"/>
      <c r="AN169" s="190"/>
      <c r="AO169" s="190"/>
      <c r="AP169" s="151"/>
      <c r="AQ169" s="322"/>
      <c r="AR169" s="322"/>
      <c r="AS169" s="322"/>
      <c r="AT169" s="47"/>
      <c r="AU169" s="47"/>
      <c r="AV169" s="47"/>
      <c r="AW169" s="47"/>
      <c r="AX169" s="322"/>
      <c r="AY169" s="98"/>
      <c r="AZ169" s="98"/>
      <c r="BA169" s="47"/>
      <c r="BB169" s="47"/>
      <c r="BC169" s="47"/>
      <c r="BD169" s="47"/>
      <c r="BE169" s="97"/>
      <c r="BF169" s="49"/>
      <c r="BG169" s="239"/>
      <c r="BH169" s="342"/>
      <c r="BI169" s="49"/>
      <c r="BJ169" s="49"/>
      <c r="BK169" s="49"/>
      <c r="BL169" s="49"/>
      <c r="BM169" s="49"/>
      <c r="BN169" s="47"/>
      <c r="BO169" s="49"/>
      <c r="BP169" s="49"/>
      <c r="BQ169" s="49"/>
      <c r="BR169" s="323"/>
      <c r="BS169" s="323"/>
      <c r="BT169" s="323"/>
      <c r="BU169" s="49"/>
      <c r="BV169" s="49"/>
      <c r="BW169" s="97"/>
      <c r="BX169" s="97"/>
      <c r="BY169" s="97"/>
      <c r="BZ169" s="97"/>
      <c r="CA169" s="49"/>
      <c r="CB169" s="49"/>
      <c r="CC169" s="49"/>
      <c r="CD169" s="49"/>
      <c r="CE169" s="49"/>
      <c r="CF169" s="49"/>
      <c r="CG169" s="49"/>
      <c r="CH169" s="49"/>
      <c r="CI169" s="97"/>
      <c r="CJ169" s="97"/>
      <c r="CK169" s="97"/>
      <c r="CL169" s="97"/>
      <c r="CM169" s="335"/>
      <c r="CN169" s="337"/>
      <c r="CO169" s="315" t="str">
        <f>IF(Формулы!R169&gt;V169,"22-?,Дата 14 - Прибыл из УФСИН; ","")&amp;IF(Формулы!Q169&gt;Y169,"25-?,Дата 13 - Выбыл в УФСИН;","")&amp;IF(YEAR(ДАННЫЕ!$F$1)=YEAR(ДАННЫЕ!B169),IF(AT169&gt;0,"","40-?, вявлен в текущем году! "),"")&amp;IF(YEAR($F$1)=YEAR(W169),IF(X169+Y169&gt;0,"","23-стоит, 24,25 - куда выбыл? "),"")&amp;IF(X169+Y169&gt;0,IF(YEAR($F$1)=YEAR(W169),"","24+25&gt;0? 23 - когда выбыл? "),"")&amp;IF(BA169&lt;BB169,"47&gt;=48; ","")&amp;IF(BA169&lt;BC169,"47&gt;=49; ","")&amp;IF(BA169&lt;BD169,"47&gt;=50; ","")&amp;IF(BE169&gt;0,IF(BF169&gt;0,IF(AU169&gt;AV169,"","41 и 42 - ? (51 и 52 &gt; 0);"),"51 &gt; 0 52 - ?;"),"")&amp;IF(AU169&gt;0,IF(AV169&gt;AU169,"41&gt;42;","")&amp;IF(BE169&gt;0,"","41&gt;0 51-?;"),"")&amp;IF(BF169&gt;0,IF(BE169&gt;0,"","52&gt;0 51-?;"),"")&amp;IF(AW169&gt;=AX169,"","43&gt;44;")&amp;IF(CA169&gt;0,IF(AW169&gt;0,"","71 &gt; 0 43-?;"),"")</f>
        <v/>
      </c>
    </row>
    <row r="170" spans="1:93" s="250" customFormat="1" ht="15" customHeight="1" x14ac:dyDescent="0.2">
      <c r="A170" s="45"/>
      <c r="B170" s="46"/>
      <c r="C170" s="121"/>
      <c r="D170" s="121"/>
      <c r="E170" s="336"/>
      <c r="F170" s="122"/>
      <c r="G170" s="46"/>
      <c r="H170" s="45"/>
      <c r="I170" s="45"/>
      <c r="J170" s="45"/>
      <c r="K170" s="45"/>
      <c r="L170" s="45"/>
      <c r="M170" s="46"/>
      <c r="N170" s="46"/>
      <c r="O170" s="48"/>
      <c r="P170" s="48"/>
      <c r="Q170" s="46"/>
      <c r="R170" s="48"/>
      <c r="S170" s="48"/>
      <c r="T170" s="48"/>
      <c r="U170" s="48"/>
      <c r="V170" s="48"/>
      <c r="W170" s="46"/>
      <c r="X170" s="48"/>
      <c r="Y170" s="48"/>
      <c r="Z170" s="157"/>
      <c r="AA170" s="47"/>
      <c r="AB170" s="97"/>
      <c r="AC170" s="49"/>
      <c r="AD170" s="49"/>
      <c r="AE170" s="49"/>
      <c r="AF170" s="49"/>
      <c r="AG170" s="49"/>
      <c r="AH170" s="47"/>
      <c r="AI170" s="47"/>
      <c r="AJ170" s="47"/>
      <c r="AK170" s="190"/>
      <c r="AL170" s="190"/>
      <c r="AM170" s="190"/>
      <c r="AN170" s="190"/>
      <c r="AO170" s="190"/>
      <c r="AP170" s="151"/>
      <c r="AQ170" s="322"/>
      <c r="AR170" s="322"/>
      <c r="AS170" s="322"/>
      <c r="AT170" s="47"/>
      <c r="AU170" s="47"/>
      <c r="AV170" s="47"/>
      <c r="AW170" s="47"/>
      <c r="AX170" s="322"/>
      <c r="AY170" s="98"/>
      <c r="AZ170" s="98"/>
      <c r="BA170" s="47"/>
      <c r="BB170" s="47"/>
      <c r="BC170" s="47"/>
      <c r="BD170" s="47"/>
      <c r="BE170" s="97"/>
      <c r="BF170" s="49"/>
      <c r="BG170" s="239"/>
      <c r="BH170" s="342"/>
      <c r="BI170" s="49"/>
      <c r="BJ170" s="49"/>
      <c r="BK170" s="49"/>
      <c r="BL170" s="49"/>
      <c r="BM170" s="49"/>
      <c r="BN170" s="47"/>
      <c r="BO170" s="49"/>
      <c r="BP170" s="49"/>
      <c r="BQ170" s="49"/>
      <c r="BR170" s="323"/>
      <c r="BS170" s="323"/>
      <c r="BT170" s="323"/>
      <c r="BU170" s="49"/>
      <c r="BV170" s="49"/>
      <c r="BW170" s="97"/>
      <c r="BX170" s="97"/>
      <c r="BY170" s="97"/>
      <c r="BZ170" s="97"/>
      <c r="CA170" s="49"/>
      <c r="CB170" s="49"/>
      <c r="CC170" s="49"/>
      <c r="CD170" s="49"/>
      <c r="CE170" s="49"/>
      <c r="CF170" s="49"/>
      <c r="CG170" s="49"/>
      <c r="CH170" s="49"/>
      <c r="CI170" s="97"/>
      <c r="CJ170" s="97"/>
      <c r="CK170" s="97"/>
      <c r="CL170" s="97"/>
      <c r="CM170" s="335"/>
      <c r="CN170" s="337"/>
      <c r="CO170" s="315" t="str">
        <f>IF(Формулы!R170&gt;V170,"22-?,Дата 14 - Прибыл из УФСИН; ","")&amp;IF(Формулы!Q170&gt;Y170,"25-?,Дата 13 - Выбыл в УФСИН;","")&amp;IF(YEAR(ДАННЫЕ!$F$1)=YEAR(ДАННЫЕ!B170),IF(AT170&gt;0,"","40-?, вявлен в текущем году! "),"")&amp;IF(YEAR($F$1)=YEAR(W170),IF(X170+Y170&gt;0,"","23-стоит, 24,25 - куда выбыл? "),"")&amp;IF(X170+Y170&gt;0,IF(YEAR($F$1)=YEAR(W170),"","24+25&gt;0? 23 - когда выбыл? "),"")&amp;IF(BA170&lt;BB170,"47&gt;=48; ","")&amp;IF(BA170&lt;BC170,"47&gt;=49; ","")&amp;IF(BA170&lt;BD170,"47&gt;=50; ","")&amp;IF(BE170&gt;0,IF(BF170&gt;0,IF(AU170&gt;AV170,"","41 и 42 - ? (51 и 52 &gt; 0);"),"51 &gt; 0 52 - ?;"),"")&amp;IF(AU170&gt;0,IF(AV170&gt;AU170,"41&gt;42;","")&amp;IF(BE170&gt;0,"","41&gt;0 51-?;"),"")&amp;IF(BF170&gt;0,IF(BE170&gt;0,"","52&gt;0 51-?;"),"")&amp;IF(AW170&gt;=AX170,"","43&gt;44;")&amp;IF(CA170&gt;0,IF(AW170&gt;0,"","71 &gt; 0 43-?;"),"")</f>
        <v/>
      </c>
    </row>
    <row r="171" spans="1:93" s="250" customFormat="1" ht="15" customHeight="1" x14ac:dyDescent="0.2">
      <c r="A171" s="45"/>
      <c r="B171" s="46"/>
      <c r="C171" s="121"/>
      <c r="D171" s="121"/>
      <c r="E171" s="336"/>
      <c r="F171" s="122"/>
      <c r="G171" s="46"/>
      <c r="H171" s="45"/>
      <c r="I171" s="45"/>
      <c r="J171" s="45"/>
      <c r="K171" s="45"/>
      <c r="L171" s="45"/>
      <c r="M171" s="46"/>
      <c r="N171" s="46"/>
      <c r="O171" s="48"/>
      <c r="P171" s="48"/>
      <c r="Q171" s="46"/>
      <c r="R171" s="48"/>
      <c r="S171" s="48"/>
      <c r="T171" s="48"/>
      <c r="U171" s="48"/>
      <c r="V171" s="48"/>
      <c r="W171" s="46"/>
      <c r="X171" s="48"/>
      <c r="Y171" s="48"/>
      <c r="Z171" s="157"/>
      <c r="AA171" s="47"/>
      <c r="AB171" s="97"/>
      <c r="AC171" s="49"/>
      <c r="AD171" s="49"/>
      <c r="AE171" s="49"/>
      <c r="AF171" s="49"/>
      <c r="AG171" s="49"/>
      <c r="AH171" s="47"/>
      <c r="AI171" s="47"/>
      <c r="AJ171" s="47"/>
      <c r="AK171" s="190"/>
      <c r="AL171" s="190"/>
      <c r="AM171" s="190"/>
      <c r="AN171" s="190"/>
      <c r="AO171" s="190"/>
      <c r="AP171" s="151"/>
      <c r="AQ171" s="322"/>
      <c r="AR171" s="322"/>
      <c r="AS171" s="322"/>
      <c r="AT171" s="47"/>
      <c r="AU171" s="47"/>
      <c r="AV171" s="47"/>
      <c r="AW171" s="47"/>
      <c r="AX171" s="322"/>
      <c r="AY171" s="98"/>
      <c r="AZ171" s="98"/>
      <c r="BA171" s="47"/>
      <c r="BB171" s="47"/>
      <c r="BC171" s="47"/>
      <c r="BD171" s="47"/>
      <c r="BE171" s="97"/>
      <c r="BF171" s="49"/>
      <c r="BG171" s="239"/>
      <c r="BH171" s="342"/>
      <c r="BI171" s="49"/>
      <c r="BJ171" s="49"/>
      <c r="BK171" s="49"/>
      <c r="BL171" s="49"/>
      <c r="BM171" s="49"/>
      <c r="BN171" s="47"/>
      <c r="BO171" s="49"/>
      <c r="BP171" s="49"/>
      <c r="BQ171" s="49"/>
      <c r="BR171" s="323"/>
      <c r="BS171" s="323"/>
      <c r="BT171" s="323"/>
      <c r="BU171" s="49"/>
      <c r="BV171" s="49"/>
      <c r="BW171" s="97"/>
      <c r="BX171" s="97"/>
      <c r="BY171" s="97"/>
      <c r="BZ171" s="97"/>
      <c r="CA171" s="49"/>
      <c r="CB171" s="49"/>
      <c r="CC171" s="49"/>
      <c r="CD171" s="49"/>
      <c r="CE171" s="49"/>
      <c r="CF171" s="49"/>
      <c r="CG171" s="49"/>
      <c r="CH171" s="49"/>
      <c r="CI171" s="97"/>
      <c r="CJ171" s="97"/>
      <c r="CK171" s="97"/>
      <c r="CL171" s="97"/>
      <c r="CM171" s="335"/>
      <c r="CN171" s="337"/>
      <c r="CO171" s="315" t="str">
        <f>IF(Формулы!R171&gt;V171,"22-?,Дата 14 - Прибыл из УФСИН; ","")&amp;IF(Формулы!Q171&gt;Y171,"25-?,Дата 13 - Выбыл в УФСИН;","")&amp;IF(YEAR(ДАННЫЕ!$F$1)=YEAR(ДАННЫЕ!B171),IF(AT171&gt;0,"","40-?, вявлен в текущем году! "),"")&amp;IF(YEAR($F$1)=YEAR(W171),IF(X171+Y171&gt;0,"","23-стоит, 24,25 - куда выбыл? "),"")&amp;IF(X171+Y171&gt;0,IF(YEAR($F$1)=YEAR(W171),"","24+25&gt;0? 23 - когда выбыл? "),"")&amp;IF(BA171&lt;BB171,"47&gt;=48; ","")&amp;IF(BA171&lt;BC171,"47&gt;=49; ","")&amp;IF(BA171&lt;BD171,"47&gt;=50; ","")&amp;IF(BE171&gt;0,IF(BF171&gt;0,IF(AU171&gt;AV171,"","41 и 42 - ? (51 и 52 &gt; 0);"),"51 &gt; 0 52 - ?;"),"")&amp;IF(AU171&gt;0,IF(AV171&gt;AU171,"41&gt;42;","")&amp;IF(BE171&gt;0,"","41&gt;0 51-?;"),"")&amp;IF(BF171&gt;0,IF(BE171&gt;0,"","52&gt;0 51-?;"),"")&amp;IF(AW171&gt;=AX171,"","43&gt;44;")&amp;IF(CA171&gt;0,IF(AW171&gt;0,"","71 &gt; 0 43-?;"),"")</f>
        <v/>
      </c>
    </row>
    <row r="172" spans="1:93" s="250" customFormat="1" ht="15" customHeight="1" x14ac:dyDescent="0.2">
      <c r="A172" s="45"/>
      <c r="B172" s="46"/>
      <c r="C172" s="121"/>
      <c r="D172" s="121"/>
      <c r="E172" s="336"/>
      <c r="F172" s="122"/>
      <c r="G172" s="46"/>
      <c r="H172" s="45"/>
      <c r="I172" s="45"/>
      <c r="J172" s="45"/>
      <c r="K172" s="45"/>
      <c r="L172" s="45"/>
      <c r="M172" s="46"/>
      <c r="N172" s="46"/>
      <c r="O172" s="48"/>
      <c r="P172" s="48"/>
      <c r="Q172" s="46"/>
      <c r="R172" s="48"/>
      <c r="S172" s="48"/>
      <c r="T172" s="48"/>
      <c r="U172" s="48"/>
      <c r="V172" s="48"/>
      <c r="W172" s="46"/>
      <c r="X172" s="48"/>
      <c r="Y172" s="48"/>
      <c r="Z172" s="157"/>
      <c r="AA172" s="47"/>
      <c r="AB172" s="97"/>
      <c r="AC172" s="49"/>
      <c r="AD172" s="49"/>
      <c r="AE172" s="49"/>
      <c r="AF172" s="49"/>
      <c r="AG172" s="49"/>
      <c r="AH172" s="47"/>
      <c r="AI172" s="47"/>
      <c r="AJ172" s="47"/>
      <c r="AK172" s="190"/>
      <c r="AL172" s="190"/>
      <c r="AM172" s="190"/>
      <c r="AN172" s="190"/>
      <c r="AO172" s="190"/>
      <c r="AP172" s="151"/>
      <c r="AQ172" s="322"/>
      <c r="AR172" s="322"/>
      <c r="AS172" s="322"/>
      <c r="AT172" s="47"/>
      <c r="AU172" s="47"/>
      <c r="AV172" s="47"/>
      <c r="AW172" s="47"/>
      <c r="AX172" s="322"/>
      <c r="AY172" s="98"/>
      <c r="AZ172" s="98"/>
      <c r="BA172" s="47"/>
      <c r="BB172" s="47"/>
      <c r="BC172" s="47"/>
      <c r="BD172" s="47"/>
      <c r="BE172" s="97"/>
      <c r="BF172" s="49"/>
      <c r="BG172" s="239"/>
      <c r="BH172" s="342"/>
      <c r="BI172" s="49"/>
      <c r="BJ172" s="49"/>
      <c r="BK172" s="49"/>
      <c r="BL172" s="49"/>
      <c r="BM172" s="49"/>
      <c r="BN172" s="47"/>
      <c r="BO172" s="49"/>
      <c r="BP172" s="49"/>
      <c r="BQ172" s="49"/>
      <c r="BR172" s="323"/>
      <c r="BS172" s="323"/>
      <c r="BT172" s="323"/>
      <c r="BU172" s="49"/>
      <c r="BV172" s="49"/>
      <c r="BW172" s="97"/>
      <c r="BX172" s="97"/>
      <c r="BY172" s="97"/>
      <c r="BZ172" s="97"/>
      <c r="CA172" s="49"/>
      <c r="CB172" s="49"/>
      <c r="CC172" s="49"/>
      <c r="CD172" s="49"/>
      <c r="CE172" s="49"/>
      <c r="CF172" s="49"/>
      <c r="CG172" s="49"/>
      <c r="CH172" s="49"/>
      <c r="CI172" s="97"/>
      <c r="CJ172" s="97"/>
      <c r="CK172" s="97"/>
      <c r="CL172" s="97"/>
      <c r="CM172" s="335"/>
      <c r="CN172" s="337"/>
      <c r="CO172" s="315" t="str">
        <f>IF(Формулы!R172&gt;V172,"22-?,Дата 14 - Прибыл из УФСИН; ","")&amp;IF(Формулы!Q172&gt;Y172,"25-?,Дата 13 - Выбыл в УФСИН;","")&amp;IF(YEAR(ДАННЫЕ!$F$1)=YEAR(ДАННЫЕ!B172),IF(AT172&gt;0,"","40-?, вявлен в текущем году! "),"")&amp;IF(YEAR($F$1)=YEAR(W172),IF(X172+Y172&gt;0,"","23-стоит, 24,25 - куда выбыл? "),"")&amp;IF(X172+Y172&gt;0,IF(YEAR($F$1)=YEAR(W172),"","24+25&gt;0? 23 - когда выбыл? "),"")&amp;IF(BA172&lt;BB172,"47&gt;=48; ","")&amp;IF(BA172&lt;BC172,"47&gt;=49; ","")&amp;IF(BA172&lt;BD172,"47&gt;=50; ","")&amp;IF(BE172&gt;0,IF(BF172&gt;0,IF(AU172&gt;AV172,"","41 и 42 - ? (51 и 52 &gt; 0);"),"51 &gt; 0 52 - ?;"),"")&amp;IF(AU172&gt;0,IF(AV172&gt;AU172,"41&gt;42;","")&amp;IF(BE172&gt;0,"","41&gt;0 51-?;"),"")&amp;IF(BF172&gt;0,IF(BE172&gt;0,"","52&gt;0 51-?;"),"")&amp;IF(AW172&gt;=AX172,"","43&gt;44;")&amp;IF(CA172&gt;0,IF(AW172&gt;0,"","71 &gt; 0 43-?;"),"")</f>
        <v/>
      </c>
    </row>
    <row r="173" spans="1:93" s="250" customFormat="1" ht="15" customHeight="1" x14ac:dyDescent="0.2">
      <c r="A173" s="45"/>
      <c r="B173" s="46"/>
      <c r="C173" s="121"/>
      <c r="D173" s="121"/>
      <c r="E173" s="336"/>
      <c r="F173" s="122"/>
      <c r="G173" s="46"/>
      <c r="H173" s="45"/>
      <c r="I173" s="45"/>
      <c r="J173" s="45"/>
      <c r="K173" s="45"/>
      <c r="L173" s="45"/>
      <c r="M173" s="46"/>
      <c r="N173" s="46"/>
      <c r="O173" s="48"/>
      <c r="P173" s="48"/>
      <c r="Q173" s="46"/>
      <c r="R173" s="48"/>
      <c r="S173" s="48"/>
      <c r="T173" s="48"/>
      <c r="U173" s="48"/>
      <c r="V173" s="48"/>
      <c r="W173" s="46"/>
      <c r="X173" s="48"/>
      <c r="Y173" s="48"/>
      <c r="Z173" s="157"/>
      <c r="AA173" s="47"/>
      <c r="AB173" s="97"/>
      <c r="AC173" s="49"/>
      <c r="AD173" s="49"/>
      <c r="AE173" s="49"/>
      <c r="AF173" s="49"/>
      <c r="AG173" s="49"/>
      <c r="AH173" s="47"/>
      <c r="AI173" s="47"/>
      <c r="AJ173" s="47"/>
      <c r="AK173" s="190"/>
      <c r="AL173" s="190"/>
      <c r="AM173" s="190"/>
      <c r="AN173" s="190"/>
      <c r="AO173" s="190"/>
      <c r="AP173" s="151"/>
      <c r="AQ173" s="322"/>
      <c r="AR173" s="322"/>
      <c r="AS173" s="322"/>
      <c r="AT173" s="47"/>
      <c r="AU173" s="47"/>
      <c r="AV173" s="47"/>
      <c r="AW173" s="47"/>
      <c r="AX173" s="322"/>
      <c r="AY173" s="98"/>
      <c r="AZ173" s="98"/>
      <c r="BA173" s="47"/>
      <c r="BB173" s="47"/>
      <c r="BC173" s="47"/>
      <c r="BD173" s="47"/>
      <c r="BE173" s="97"/>
      <c r="BF173" s="49"/>
      <c r="BG173" s="239"/>
      <c r="BH173" s="342"/>
      <c r="BI173" s="49"/>
      <c r="BJ173" s="49"/>
      <c r="BK173" s="49"/>
      <c r="BL173" s="49"/>
      <c r="BM173" s="49"/>
      <c r="BN173" s="47"/>
      <c r="BO173" s="49"/>
      <c r="BP173" s="49"/>
      <c r="BQ173" s="49"/>
      <c r="BR173" s="323"/>
      <c r="BS173" s="323"/>
      <c r="BT173" s="323"/>
      <c r="BU173" s="49"/>
      <c r="BV173" s="49"/>
      <c r="BW173" s="97"/>
      <c r="BX173" s="97"/>
      <c r="BY173" s="97"/>
      <c r="BZ173" s="97"/>
      <c r="CA173" s="49"/>
      <c r="CB173" s="49"/>
      <c r="CC173" s="49"/>
      <c r="CD173" s="49"/>
      <c r="CE173" s="49"/>
      <c r="CF173" s="49"/>
      <c r="CG173" s="49"/>
      <c r="CH173" s="49"/>
      <c r="CI173" s="97"/>
      <c r="CJ173" s="97"/>
      <c r="CK173" s="97"/>
      <c r="CL173" s="97"/>
      <c r="CM173" s="335"/>
      <c r="CN173" s="337"/>
      <c r="CO173" s="315" t="str">
        <f>IF(Формулы!R173&gt;V173,"22-?,Дата 14 - Прибыл из УФСИН; ","")&amp;IF(Формулы!Q173&gt;Y173,"25-?,Дата 13 - Выбыл в УФСИН;","")&amp;IF(YEAR(ДАННЫЕ!$F$1)=YEAR(ДАННЫЕ!B173),IF(AT173&gt;0,"","40-?, вявлен в текущем году! "),"")&amp;IF(YEAR($F$1)=YEAR(W173),IF(X173+Y173&gt;0,"","23-стоит, 24,25 - куда выбыл? "),"")&amp;IF(X173+Y173&gt;0,IF(YEAR($F$1)=YEAR(W173),"","24+25&gt;0? 23 - когда выбыл? "),"")&amp;IF(BA173&lt;BB173,"47&gt;=48; ","")&amp;IF(BA173&lt;BC173,"47&gt;=49; ","")&amp;IF(BA173&lt;BD173,"47&gt;=50; ","")&amp;IF(BE173&gt;0,IF(BF173&gt;0,IF(AU173&gt;AV173,"","41 и 42 - ? (51 и 52 &gt; 0);"),"51 &gt; 0 52 - ?;"),"")&amp;IF(AU173&gt;0,IF(AV173&gt;AU173,"41&gt;42;","")&amp;IF(BE173&gt;0,"","41&gt;0 51-?;"),"")&amp;IF(BF173&gt;0,IF(BE173&gt;0,"","52&gt;0 51-?;"),"")&amp;IF(AW173&gt;=AX173,"","43&gt;44;")&amp;IF(CA173&gt;0,IF(AW173&gt;0,"","71 &gt; 0 43-?;"),"")</f>
        <v/>
      </c>
    </row>
    <row r="174" spans="1:93" s="250" customFormat="1" ht="15" customHeight="1" x14ac:dyDescent="0.2">
      <c r="A174" s="45"/>
      <c r="B174" s="46"/>
      <c r="C174" s="121"/>
      <c r="D174" s="121"/>
      <c r="E174" s="336"/>
      <c r="F174" s="122"/>
      <c r="G174" s="46"/>
      <c r="H174" s="45"/>
      <c r="I174" s="45"/>
      <c r="J174" s="45"/>
      <c r="K174" s="45"/>
      <c r="L174" s="45"/>
      <c r="M174" s="46"/>
      <c r="N174" s="46"/>
      <c r="O174" s="48"/>
      <c r="P174" s="48"/>
      <c r="Q174" s="46"/>
      <c r="R174" s="48"/>
      <c r="S174" s="48"/>
      <c r="T174" s="48"/>
      <c r="U174" s="48"/>
      <c r="V174" s="48"/>
      <c r="W174" s="46"/>
      <c r="X174" s="48"/>
      <c r="Y174" s="48"/>
      <c r="Z174" s="157"/>
      <c r="AA174" s="47"/>
      <c r="AB174" s="97"/>
      <c r="AC174" s="49"/>
      <c r="AD174" s="49"/>
      <c r="AE174" s="49"/>
      <c r="AF174" s="49"/>
      <c r="AG174" s="49"/>
      <c r="AH174" s="47"/>
      <c r="AI174" s="47"/>
      <c r="AJ174" s="47"/>
      <c r="AK174" s="190"/>
      <c r="AL174" s="190"/>
      <c r="AM174" s="190"/>
      <c r="AN174" s="190"/>
      <c r="AO174" s="190"/>
      <c r="AP174" s="151"/>
      <c r="AQ174" s="322"/>
      <c r="AR174" s="322"/>
      <c r="AS174" s="322"/>
      <c r="AT174" s="47"/>
      <c r="AU174" s="47"/>
      <c r="AV174" s="47"/>
      <c r="AW174" s="47"/>
      <c r="AX174" s="322"/>
      <c r="AY174" s="98"/>
      <c r="AZ174" s="98"/>
      <c r="BA174" s="47"/>
      <c r="BB174" s="47"/>
      <c r="BC174" s="47"/>
      <c r="BD174" s="47"/>
      <c r="BE174" s="97"/>
      <c r="BF174" s="49"/>
      <c r="BG174" s="239"/>
      <c r="BH174" s="342"/>
      <c r="BI174" s="49"/>
      <c r="BJ174" s="49"/>
      <c r="BK174" s="49"/>
      <c r="BL174" s="49"/>
      <c r="BM174" s="49"/>
      <c r="BN174" s="47"/>
      <c r="BO174" s="49"/>
      <c r="BP174" s="49"/>
      <c r="BQ174" s="49"/>
      <c r="BR174" s="323"/>
      <c r="BS174" s="323"/>
      <c r="BT174" s="323"/>
      <c r="BU174" s="49"/>
      <c r="BV174" s="49"/>
      <c r="BW174" s="97"/>
      <c r="BX174" s="97"/>
      <c r="BY174" s="97"/>
      <c r="BZ174" s="97"/>
      <c r="CA174" s="49"/>
      <c r="CB174" s="49"/>
      <c r="CC174" s="49"/>
      <c r="CD174" s="49"/>
      <c r="CE174" s="49"/>
      <c r="CF174" s="49"/>
      <c r="CG174" s="49"/>
      <c r="CH174" s="49"/>
      <c r="CI174" s="97"/>
      <c r="CJ174" s="97"/>
      <c r="CK174" s="97"/>
      <c r="CL174" s="97"/>
      <c r="CM174" s="335"/>
      <c r="CN174" s="337"/>
      <c r="CO174" s="315" t="str">
        <f>IF(Формулы!R174&gt;V174,"22-?,Дата 14 - Прибыл из УФСИН; ","")&amp;IF(Формулы!Q174&gt;Y174,"25-?,Дата 13 - Выбыл в УФСИН;","")&amp;IF(YEAR(ДАННЫЕ!$F$1)=YEAR(ДАННЫЕ!B174),IF(AT174&gt;0,"","40-?, вявлен в текущем году! "),"")&amp;IF(YEAR($F$1)=YEAR(W174),IF(X174+Y174&gt;0,"","23-стоит, 24,25 - куда выбыл? "),"")&amp;IF(X174+Y174&gt;0,IF(YEAR($F$1)=YEAR(W174),"","24+25&gt;0? 23 - когда выбыл? "),"")&amp;IF(BA174&lt;BB174,"47&gt;=48; ","")&amp;IF(BA174&lt;BC174,"47&gt;=49; ","")&amp;IF(BA174&lt;BD174,"47&gt;=50; ","")&amp;IF(BE174&gt;0,IF(BF174&gt;0,IF(AU174&gt;AV174,"","41 и 42 - ? (51 и 52 &gt; 0);"),"51 &gt; 0 52 - ?;"),"")&amp;IF(AU174&gt;0,IF(AV174&gt;AU174,"41&gt;42;","")&amp;IF(BE174&gt;0,"","41&gt;0 51-?;"),"")&amp;IF(BF174&gt;0,IF(BE174&gt;0,"","52&gt;0 51-?;"),"")&amp;IF(AW174&gt;=AX174,"","43&gt;44;")&amp;IF(CA174&gt;0,IF(AW174&gt;0,"","71 &gt; 0 43-?;"),"")</f>
        <v/>
      </c>
    </row>
    <row r="175" spans="1:93" s="250" customFormat="1" ht="15" customHeight="1" x14ac:dyDescent="0.2">
      <c r="A175" s="45"/>
      <c r="B175" s="46"/>
      <c r="C175" s="121"/>
      <c r="D175" s="121"/>
      <c r="E175" s="336"/>
      <c r="F175" s="122"/>
      <c r="G175" s="46"/>
      <c r="H175" s="45"/>
      <c r="I175" s="45"/>
      <c r="J175" s="45"/>
      <c r="K175" s="45"/>
      <c r="L175" s="45"/>
      <c r="M175" s="46"/>
      <c r="N175" s="46"/>
      <c r="O175" s="48"/>
      <c r="P175" s="48"/>
      <c r="Q175" s="46"/>
      <c r="R175" s="48"/>
      <c r="S175" s="48"/>
      <c r="T175" s="48"/>
      <c r="U175" s="48"/>
      <c r="V175" s="48"/>
      <c r="W175" s="46"/>
      <c r="X175" s="48"/>
      <c r="Y175" s="48"/>
      <c r="Z175" s="157"/>
      <c r="AA175" s="47"/>
      <c r="AB175" s="97"/>
      <c r="AC175" s="49"/>
      <c r="AD175" s="49"/>
      <c r="AE175" s="49"/>
      <c r="AF175" s="49"/>
      <c r="AG175" s="49"/>
      <c r="AH175" s="47"/>
      <c r="AI175" s="47"/>
      <c r="AJ175" s="47"/>
      <c r="AK175" s="190"/>
      <c r="AL175" s="190"/>
      <c r="AM175" s="190"/>
      <c r="AN175" s="190"/>
      <c r="AO175" s="190"/>
      <c r="AP175" s="151"/>
      <c r="AQ175" s="322"/>
      <c r="AR175" s="322"/>
      <c r="AS175" s="322"/>
      <c r="AT175" s="47"/>
      <c r="AU175" s="47"/>
      <c r="AV175" s="47"/>
      <c r="AW175" s="47"/>
      <c r="AX175" s="322"/>
      <c r="AY175" s="98"/>
      <c r="AZ175" s="98"/>
      <c r="BA175" s="47"/>
      <c r="BB175" s="47"/>
      <c r="BC175" s="47"/>
      <c r="BD175" s="47"/>
      <c r="BE175" s="97"/>
      <c r="BF175" s="49"/>
      <c r="BG175" s="239"/>
      <c r="BH175" s="342"/>
      <c r="BI175" s="49"/>
      <c r="BJ175" s="49"/>
      <c r="BK175" s="49"/>
      <c r="BL175" s="49"/>
      <c r="BM175" s="49"/>
      <c r="BN175" s="47"/>
      <c r="BO175" s="49"/>
      <c r="BP175" s="49"/>
      <c r="BQ175" s="49"/>
      <c r="BR175" s="323"/>
      <c r="BS175" s="323"/>
      <c r="BT175" s="323"/>
      <c r="BU175" s="49"/>
      <c r="BV175" s="49"/>
      <c r="BW175" s="97"/>
      <c r="BX175" s="97"/>
      <c r="BY175" s="97"/>
      <c r="BZ175" s="97"/>
      <c r="CA175" s="49"/>
      <c r="CB175" s="49"/>
      <c r="CC175" s="49"/>
      <c r="CD175" s="49"/>
      <c r="CE175" s="49"/>
      <c r="CF175" s="49"/>
      <c r="CG175" s="49"/>
      <c r="CH175" s="49"/>
      <c r="CI175" s="97"/>
      <c r="CJ175" s="97"/>
      <c r="CK175" s="97"/>
      <c r="CL175" s="97"/>
      <c r="CM175" s="335"/>
      <c r="CN175" s="337"/>
      <c r="CO175" s="315" t="str">
        <f>IF(Формулы!R175&gt;V175,"22-?,Дата 14 - Прибыл из УФСИН; ","")&amp;IF(Формулы!Q175&gt;Y175,"25-?,Дата 13 - Выбыл в УФСИН;","")&amp;IF(YEAR(ДАННЫЕ!$F$1)=YEAR(ДАННЫЕ!B175),IF(AT175&gt;0,"","40-?, вявлен в текущем году! "),"")&amp;IF(YEAR($F$1)=YEAR(W175),IF(X175+Y175&gt;0,"","23-стоит, 24,25 - куда выбыл? "),"")&amp;IF(X175+Y175&gt;0,IF(YEAR($F$1)=YEAR(W175),"","24+25&gt;0? 23 - когда выбыл? "),"")&amp;IF(BA175&lt;BB175,"47&gt;=48; ","")&amp;IF(BA175&lt;BC175,"47&gt;=49; ","")&amp;IF(BA175&lt;BD175,"47&gt;=50; ","")&amp;IF(BE175&gt;0,IF(BF175&gt;0,IF(AU175&gt;AV175,"","41 и 42 - ? (51 и 52 &gt; 0);"),"51 &gt; 0 52 - ?;"),"")&amp;IF(AU175&gt;0,IF(AV175&gt;AU175,"41&gt;42;","")&amp;IF(BE175&gt;0,"","41&gt;0 51-?;"),"")&amp;IF(BF175&gt;0,IF(BE175&gt;0,"","52&gt;0 51-?;"),"")&amp;IF(AW175&gt;=AX175,"","43&gt;44;")&amp;IF(CA175&gt;0,IF(AW175&gt;0,"","71 &gt; 0 43-?;"),"")</f>
        <v/>
      </c>
    </row>
    <row r="176" spans="1:93" s="250" customFormat="1" ht="15" customHeight="1" x14ac:dyDescent="0.2">
      <c r="A176" s="45"/>
      <c r="B176" s="46"/>
      <c r="C176" s="121"/>
      <c r="D176" s="121"/>
      <c r="E176" s="336"/>
      <c r="F176" s="122"/>
      <c r="G176" s="46"/>
      <c r="H176" s="45"/>
      <c r="I176" s="45"/>
      <c r="J176" s="45"/>
      <c r="K176" s="45"/>
      <c r="L176" s="45"/>
      <c r="M176" s="46"/>
      <c r="N176" s="46"/>
      <c r="O176" s="48"/>
      <c r="P176" s="48"/>
      <c r="Q176" s="46"/>
      <c r="R176" s="48"/>
      <c r="S176" s="48"/>
      <c r="T176" s="48"/>
      <c r="U176" s="48"/>
      <c r="V176" s="48"/>
      <c r="W176" s="46"/>
      <c r="X176" s="48"/>
      <c r="Y176" s="48"/>
      <c r="Z176" s="157"/>
      <c r="AA176" s="47"/>
      <c r="AB176" s="97"/>
      <c r="AC176" s="49"/>
      <c r="AD176" s="49"/>
      <c r="AE176" s="49"/>
      <c r="AF176" s="49"/>
      <c r="AG176" s="49"/>
      <c r="AH176" s="47"/>
      <c r="AI176" s="47"/>
      <c r="AJ176" s="47"/>
      <c r="AK176" s="190"/>
      <c r="AL176" s="190"/>
      <c r="AM176" s="190"/>
      <c r="AN176" s="190"/>
      <c r="AO176" s="190"/>
      <c r="AP176" s="151"/>
      <c r="AQ176" s="322"/>
      <c r="AR176" s="322"/>
      <c r="AS176" s="322"/>
      <c r="AT176" s="47"/>
      <c r="AU176" s="47"/>
      <c r="AV176" s="47"/>
      <c r="AW176" s="47"/>
      <c r="AX176" s="322"/>
      <c r="AY176" s="98"/>
      <c r="AZ176" s="98"/>
      <c r="BA176" s="47"/>
      <c r="BB176" s="47"/>
      <c r="BC176" s="47"/>
      <c r="BD176" s="47"/>
      <c r="BE176" s="97"/>
      <c r="BF176" s="49"/>
      <c r="BG176" s="239"/>
      <c r="BH176" s="342"/>
      <c r="BI176" s="49"/>
      <c r="BJ176" s="49"/>
      <c r="BK176" s="49"/>
      <c r="BL176" s="49"/>
      <c r="BM176" s="49"/>
      <c r="BN176" s="47"/>
      <c r="BO176" s="49"/>
      <c r="BP176" s="49"/>
      <c r="BQ176" s="49"/>
      <c r="BR176" s="323"/>
      <c r="BS176" s="323"/>
      <c r="BT176" s="323"/>
      <c r="BU176" s="49"/>
      <c r="BV176" s="49"/>
      <c r="BW176" s="97"/>
      <c r="BX176" s="97"/>
      <c r="BY176" s="97"/>
      <c r="BZ176" s="97"/>
      <c r="CA176" s="49"/>
      <c r="CB176" s="49"/>
      <c r="CC176" s="49"/>
      <c r="CD176" s="49"/>
      <c r="CE176" s="49"/>
      <c r="CF176" s="49"/>
      <c r="CG176" s="49"/>
      <c r="CH176" s="49"/>
      <c r="CI176" s="97"/>
      <c r="CJ176" s="97"/>
      <c r="CK176" s="97"/>
      <c r="CL176" s="97"/>
      <c r="CM176" s="335"/>
      <c r="CN176" s="337"/>
      <c r="CO176" s="315" t="str">
        <f>IF(Формулы!R176&gt;V176,"22-?,Дата 14 - Прибыл из УФСИН; ","")&amp;IF(Формулы!Q176&gt;Y176,"25-?,Дата 13 - Выбыл в УФСИН;","")&amp;IF(YEAR(ДАННЫЕ!$F$1)=YEAR(ДАННЫЕ!B176),IF(AT176&gt;0,"","40-?, вявлен в текущем году! "),"")&amp;IF(YEAR($F$1)=YEAR(W176),IF(X176+Y176&gt;0,"","23-стоит, 24,25 - куда выбыл? "),"")&amp;IF(X176+Y176&gt;0,IF(YEAR($F$1)=YEAR(W176),"","24+25&gt;0? 23 - когда выбыл? "),"")&amp;IF(BA176&lt;BB176,"47&gt;=48; ","")&amp;IF(BA176&lt;BC176,"47&gt;=49; ","")&amp;IF(BA176&lt;BD176,"47&gt;=50; ","")&amp;IF(BE176&gt;0,IF(BF176&gt;0,IF(AU176&gt;AV176,"","41 и 42 - ? (51 и 52 &gt; 0);"),"51 &gt; 0 52 - ?;"),"")&amp;IF(AU176&gt;0,IF(AV176&gt;AU176,"41&gt;42;","")&amp;IF(BE176&gt;0,"","41&gt;0 51-?;"),"")&amp;IF(BF176&gt;0,IF(BE176&gt;0,"","52&gt;0 51-?;"),"")&amp;IF(AW176&gt;=AX176,"","43&gt;44;")&amp;IF(CA176&gt;0,IF(AW176&gt;0,"","71 &gt; 0 43-?;"),"")</f>
        <v/>
      </c>
    </row>
    <row r="177" spans="1:93" s="250" customFormat="1" ht="15" customHeight="1" x14ac:dyDescent="0.2">
      <c r="A177" s="45"/>
      <c r="B177" s="46"/>
      <c r="C177" s="121"/>
      <c r="D177" s="121"/>
      <c r="E177" s="336"/>
      <c r="F177" s="122"/>
      <c r="G177" s="46"/>
      <c r="H177" s="45"/>
      <c r="I177" s="45"/>
      <c r="J177" s="45"/>
      <c r="K177" s="45"/>
      <c r="L177" s="45"/>
      <c r="M177" s="46"/>
      <c r="N177" s="46"/>
      <c r="O177" s="48"/>
      <c r="P177" s="48"/>
      <c r="Q177" s="46"/>
      <c r="R177" s="48"/>
      <c r="S177" s="48"/>
      <c r="T177" s="48"/>
      <c r="U177" s="48"/>
      <c r="V177" s="48"/>
      <c r="W177" s="46"/>
      <c r="X177" s="48"/>
      <c r="Y177" s="48"/>
      <c r="Z177" s="157"/>
      <c r="AA177" s="47"/>
      <c r="AB177" s="97"/>
      <c r="AC177" s="49"/>
      <c r="AD177" s="49"/>
      <c r="AE177" s="49"/>
      <c r="AF177" s="49"/>
      <c r="AG177" s="49"/>
      <c r="AH177" s="47"/>
      <c r="AI177" s="47"/>
      <c r="AJ177" s="47"/>
      <c r="AK177" s="190"/>
      <c r="AL177" s="190"/>
      <c r="AM177" s="190"/>
      <c r="AN177" s="190"/>
      <c r="AO177" s="190"/>
      <c r="AP177" s="151"/>
      <c r="AQ177" s="322"/>
      <c r="AR177" s="322"/>
      <c r="AS177" s="322"/>
      <c r="AT177" s="47"/>
      <c r="AU177" s="47"/>
      <c r="AV177" s="47"/>
      <c r="AW177" s="47"/>
      <c r="AX177" s="322"/>
      <c r="AY177" s="98"/>
      <c r="AZ177" s="98"/>
      <c r="BA177" s="47"/>
      <c r="BB177" s="47"/>
      <c r="BC177" s="47"/>
      <c r="BD177" s="47"/>
      <c r="BE177" s="97"/>
      <c r="BF177" s="49"/>
      <c r="BG177" s="239"/>
      <c r="BH177" s="342"/>
      <c r="BI177" s="49"/>
      <c r="BJ177" s="49"/>
      <c r="BK177" s="49"/>
      <c r="BL177" s="49"/>
      <c r="BM177" s="49"/>
      <c r="BN177" s="47"/>
      <c r="BO177" s="49"/>
      <c r="BP177" s="49"/>
      <c r="BQ177" s="49"/>
      <c r="BR177" s="323"/>
      <c r="BS177" s="323"/>
      <c r="BT177" s="323"/>
      <c r="BU177" s="49"/>
      <c r="BV177" s="49"/>
      <c r="BW177" s="97"/>
      <c r="BX177" s="97"/>
      <c r="BY177" s="97"/>
      <c r="BZ177" s="97"/>
      <c r="CA177" s="49"/>
      <c r="CB177" s="49"/>
      <c r="CC177" s="49"/>
      <c r="CD177" s="49"/>
      <c r="CE177" s="49"/>
      <c r="CF177" s="49"/>
      <c r="CG177" s="49"/>
      <c r="CH177" s="49"/>
      <c r="CI177" s="97"/>
      <c r="CJ177" s="97"/>
      <c r="CK177" s="97"/>
      <c r="CL177" s="97"/>
      <c r="CM177" s="335"/>
      <c r="CN177" s="337"/>
      <c r="CO177" s="315" t="str">
        <f>IF(Формулы!R177&gt;V177,"22-?,Дата 14 - Прибыл из УФСИН; ","")&amp;IF(Формулы!Q177&gt;Y177,"25-?,Дата 13 - Выбыл в УФСИН;","")&amp;IF(YEAR(ДАННЫЕ!$F$1)=YEAR(ДАННЫЕ!B177),IF(AT177&gt;0,"","40-?, вявлен в текущем году! "),"")&amp;IF(YEAR($F$1)=YEAR(W177),IF(X177+Y177&gt;0,"","23-стоит, 24,25 - куда выбыл? "),"")&amp;IF(X177+Y177&gt;0,IF(YEAR($F$1)=YEAR(W177),"","24+25&gt;0? 23 - когда выбыл? "),"")&amp;IF(BA177&lt;BB177,"47&gt;=48; ","")&amp;IF(BA177&lt;BC177,"47&gt;=49; ","")&amp;IF(BA177&lt;BD177,"47&gt;=50; ","")&amp;IF(BE177&gt;0,IF(BF177&gt;0,IF(AU177&gt;AV177,"","41 и 42 - ? (51 и 52 &gt; 0);"),"51 &gt; 0 52 - ?;"),"")&amp;IF(AU177&gt;0,IF(AV177&gt;AU177,"41&gt;42;","")&amp;IF(BE177&gt;0,"","41&gt;0 51-?;"),"")&amp;IF(BF177&gt;0,IF(BE177&gt;0,"","52&gt;0 51-?;"),"")&amp;IF(AW177&gt;=AX177,"","43&gt;44;")&amp;IF(CA177&gt;0,IF(AW177&gt;0,"","71 &gt; 0 43-?;"),"")</f>
        <v/>
      </c>
    </row>
    <row r="178" spans="1:93" s="250" customFormat="1" ht="15" customHeight="1" x14ac:dyDescent="0.2">
      <c r="A178" s="45"/>
      <c r="B178" s="46"/>
      <c r="C178" s="121"/>
      <c r="D178" s="121"/>
      <c r="E178" s="336"/>
      <c r="F178" s="122"/>
      <c r="G178" s="46"/>
      <c r="H178" s="45"/>
      <c r="I178" s="45"/>
      <c r="J178" s="45"/>
      <c r="K178" s="45"/>
      <c r="L178" s="45"/>
      <c r="M178" s="46"/>
      <c r="N178" s="46"/>
      <c r="O178" s="48"/>
      <c r="P178" s="48"/>
      <c r="Q178" s="46"/>
      <c r="R178" s="48"/>
      <c r="S178" s="48"/>
      <c r="T178" s="48"/>
      <c r="U178" s="48"/>
      <c r="V178" s="48"/>
      <c r="W178" s="46"/>
      <c r="X178" s="48"/>
      <c r="Y178" s="48"/>
      <c r="Z178" s="157"/>
      <c r="AA178" s="47"/>
      <c r="AB178" s="97"/>
      <c r="AC178" s="49"/>
      <c r="AD178" s="49"/>
      <c r="AE178" s="49"/>
      <c r="AF178" s="49"/>
      <c r="AG178" s="49"/>
      <c r="AH178" s="47"/>
      <c r="AI178" s="47"/>
      <c r="AJ178" s="47"/>
      <c r="AK178" s="190"/>
      <c r="AL178" s="190"/>
      <c r="AM178" s="190"/>
      <c r="AN178" s="190"/>
      <c r="AO178" s="190"/>
      <c r="AP178" s="151"/>
      <c r="AQ178" s="322"/>
      <c r="AR178" s="322"/>
      <c r="AS178" s="322"/>
      <c r="AT178" s="47"/>
      <c r="AU178" s="47"/>
      <c r="AV178" s="47"/>
      <c r="AW178" s="47"/>
      <c r="AX178" s="322"/>
      <c r="AY178" s="98"/>
      <c r="AZ178" s="98"/>
      <c r="BA178" s="47"/>
      <c r="BB178" s="47"/>
      <c r="BC178" s="47"/>
      <c r="BD178" s="47"/>
      <c r="BE178" s="97"/>
      <c r="BF178" s="49"/>
      <c r="BG178" s="239"/>
      <c r="BH178" s="342"/>
      <c r="BI178" s="49"/>
      <c r="BJ178" s="49"/>
      <c r="BK178" s="49"/>
      <c r="BL178" s="49"/>
      <c r="BM178" s="49"/>
      <c r="BN178" s="47"/>
      <c r="BO178" s="49"/>
      <c r="BP178" s="49"/>
      <c r="BQ178" s="49"/>
      <c r="BR178" s="323"/>
      <c r="BS178" s="323"/>
      <c r="BT178" s="323"/>
      <c r="BU178" s="49"/>
      <c r="BV178" s="49"/>
      <c r="BW178" s="97"/>
      <c r="BX178" s="97"/>
      <c r="BY178" s="97"/>
      <c r="BZ178" s="97"/>
      <c r="CA178" s="49"/>
      <c r="CB178" s="49"/>
      <c r="CC178" s="49"/>
      <c r="CD178" s="49"/>
      <c r="CE178" s="49"/>
      <c r="CF178" s="49"/>
      <c r="CG178" s="49"/>
      <c r="CH178" s="49"/>
      <c r="CI178" s="97"/>
      <c r="CJ178" s="97"/>
      <c r="CK178" s="97"/>
      <c r="CL178" s="97"/>
      <c r="CM178" s="335"/>
      <c r="CN178" s="337"/>
      <c r="CO178" s="315" t="str">
        <f>IF(Формулы!R178&gt;V178,"22-?,Дата 14 - Прибыл из УФСИН; ","")&amp;IF(Формулы!Q178&gt;Y178,"25-?,Дата 13 - Выбыл в УФСИН;","")&amp;IF(YEAR(ДАННЫЕ!$F$1)=YEAR(ДАННЫЕ!B178),IF(AT178&gt;0,"","40-?, вявлен в текущем году! "),"")&amp;IF(YEAR($F$1)=YEAR(W178),IF(X178+Y178&gt;0,"","23-стоит, 24,25 - куда выбыл? "),"")&amp;IF(X178+Y178&gt;0,IF(YEAR($F$1)=YEAR(W178),"","24+25&gt;0? 23 - когда выбыл? "),"")&amp;IF(BA178&lt;BB178,"47&gt;=48; ","")&amp;IF(BA178&lt;BC178,"47&gt;=49; ","")&amp;IF(BA178&lt;BD178,"47&gt;=50; ","")&amp;IF(BE178&gt;0,IF(BF178&gt;0,IF(AU178&gt;AV178,"","41 и 42 - ? (51 и 52 &gt; 0);"),"51 &gt; 0 52 - ?;"),"")&amp;IF(AU178&gt;0,IF(AV178&gt;AU178,"41&gt;42;","")&amp;IF(BE178&gt;0,"","41&gt;0 51-?;"),"")&amp;IF(BF178&gt;0,IF(BE178&gt;0,"","52&gt;0 51-?;"),"")&amp;IF(AW178&gt;=AX178,"","43&gt;44;")&amp;IF(CA178&gt;0,IF(AW178&gt;0,"","71 &gt; 0 43-?;"),"")</f>
        <v/>
      </c>
    </row>
    <row r="179" spans="1:93" s="250" customFormat="1" ht="15" customHeight="1" x14ac:dyDescent="0.2">
      <c r="A179" s="45"/>
      <c r="B179" s="46"/>
      <c r="C179" s="121"/>
      <c r="D179" s="121"/>
      <c r="E179" s="336"/>
      <c r="F179" s="122"/>
      <c r="G179" s="46"/>
      <c r="H179" s="45"/>
      <c r="I179" s="45"/>
      <c r="J179" s="45"/>
      <c r="K179" s="45"/>
      <c r="L179" s="45"/>
      <c r="M179" s="46"/>
      <c r="N179" s="46"/>
      <c r="O179" s="48"/>
      <c r="P179" s="48"/>
      <c r="Q179" s="46"/>
      <c r="R179" s="48"/>
      <c r="S179" s="48"/>
      <c r="T179" s="48"/>
      <c r="U179" s="48"/>
      <c r="V179" s="48"/>
      <c r="W179" s="46"/>
      <c r="X179" s="48"/>
      <c r="Y179" s="48"/>
      <c r="Z179" s="157"/>
      <c r="AA179" s="47"/>
      <c r="AB179" s="97"/>
      <c r="AC179" s="49"/>
      <c r="AD179" s="49"/>
      <c r="AE179" s="49"/>
      <c r="AF179" s="49"/>
      <c r="AG179" s="49"/>
      <c r="AH179" s="47"/>
      <c r="AI179" s="47"/>
      <c r="AJ179" s="47"/>
      <c r="AK179" s="190"/>
      <c r="AL179" s="190"/>
      <c r="AM179" s="190"/>
      <c r="AN179" s="190"/>
      <c r="AO179" s="190"/>
      <c r="AP179" s="151"/>
      <c r="AQ179" s="322"/>
      <c r="AR179" s="322"/>
      <c r="AS179" s="322"/>
      <c r="AT179" s="47"/>
      <c r="AU179" s="47"/>
      <c r="AV179" s="47"/>
      <c r="AW179" s="47"/>
      <c r="AX179" s="322"/>
      <c r="AY179" s="98"/>
      <c r="AZ179" s="98"/>
      <c r="BA179" s="47"/>
      <c r="BB179" s="47"/>
      <c r="BC179" s="47"/>
      <c r="BD179" s="47"/>
      <c r="BE179" s="97"/>
      <c r="BF179" s="49"/>
      <c r="BG179" s="239"/>
      <c r="BH179" s="342"/>
      <c r="BI179" s="49"/>
      <c r="BJ179" s="49"/>
      <c r="BK179" s="49"/>
      <c r="BL179" s="49"/>
      <c r="BM179" s="49"/>
      <c r="BN179" s="47"/>
      <c r="BO179" s="49"/>
      <c r="BP179" s="49"/>
      <c r="BQ179" s="49"/>
      <c r="BR179" s="323"/>
      <c r="BS179" s="323"/>
      <c r="BT179" s="323"/>
      <c r="BU179" s="49"/>
      <c r="BV179" s="49"/>
      <c r="BW179" s="97"/>
      <c r="BX179" s="97"/>
      <c r="BY179" s="97"/>
      <c r="BZ179" s="97"/>
      <c r="CA179" s="49"/>
      <c r="CB179" s="49"/>
      <c r="CC179" s="49"/>
      <c r="CD179" s="49"/>
      <c r="CE179" s="49"/>
      <c r="CF179" s="49"/>
      <c r="CG179" s="49"/>
      <c r="CH179" s="49"/>
      <c r="CI179" s="97"/>
      <c r="CJ179" s="97"/>
      <c r="CK179" s="97"/>
      <c r="CL179" s="97"/>
      <c r="CM179" s="335"/>
      <c r="CN179" s="337"/>
      <c r="CO179" s="315" t="str">
        <f>IF(Формулы!R179&gt;V179,"22-?,Дата 14 - Прибыл из УФСИН; ","")&amp;IF(Формулы!Q179&gt;Y179,"25-?,Дата 13 - Выбыл в УФСИН;","")&amp;IF(YEAR(ДАННЫЕ!$F$1)=YEAR(ДАННЫЕ!B179),IF(AT179&gt;0,"","40-?, вявлен в текущем году! "),"")&amp;IF(YEAR($F$1)=YEAR(W179),IF(X179+Y179&gt;0,"","23-стоит, 24,25 - куда выбыл? "),"")&amp;IF(X179+Y179&gt;0,IF(YEAR($F$1)=YEAR(W179),"","24+25&gt;0? 23 - когда выбыл? "),"")&amp;IF(BA179&lt;BB179,"47&gt;=48; ","")&amp;IF(BA179&lt;BC179,"47&gt;=49; ","")&amp;IF(BA179&lt;BD179,"47&gt;=50; ","")&amp;IF(BE179&gt;0,IF(BF179&gt;0,IF(AU179&gt;AV179,"","41 и 42 - ? (51 и 52 &gt; 0);"),"51 &gt; 0 52 - ?;"),"")&amp;IF(AU179&gt;0,IF(AV179&gt;AU179,"41&gt;42;","")&amp;IF(BE179&gt;0,"","41&gt;0 51-?;"),"")&amp;IF(BF179&gt;0,IF(BE179&gt;0,"","52&gt;0 51-?;"),"")&amp;IF(AW179&gt;=AX179,"","43&gt;44;")&amp;IF(CA179&gt;0,IF(AW179&gt;0,"","71 &gt; 0 43-?;"),"")</f>
        <v/>
      </c>
    </row>
    <row r="180" spans="1:93" s="250" customFormat="1" ht="15" customHeight="1" x14ac:dyDescent="0.2">
      <c r="A180" s="45"/>
      <c r="B180" s="46"/>
      <c r="C180" s="121"/>
      <c r="D180" s="121"/>
      <c r="E180" s="336"/>
      <c r="F180" s="122"/>
      <c r="G180" s="46"/>
      <c r="H180" s="45"/>
      <c r="I180" s="45"/>
      <c r="J180" s="45"/>
      <c r="K180" s="45"/>
      <c r="L180" s="45"/>
      <c r="M180" s="46"/>
      <c r="N180" s="46"/>
      <c r="O180" s="48"/>
      <c r="P180" s="48"/>
      <c r="Q180" s="46"/>
      <c r="R180" s="48"/>
      <c r="S180" s="48"/>
      <c r="T180" s="48"/>
      <c r="U180" s="48"/>
      <c r="V180" s="48"/>
      <c r="W180" s="46"/>
      <c r="X180" s="48"/>
      <c r="Y180" s="48"/>
      <c r="Z180" s="157"/>
      <c r="AA180" s="47"/>
      <c r="AB180" s="97"/>
      <c r="AC180" s="49"/>
      <c r="AD180" s="49"/>
      <c r="AE180" s="49"/>
      <c r="AF180" s="49"/>
      <c r="AG180" s="49"/>
      <c r="AH180" s="47"/>
      <c r="AI180" s="47"/>
      <c r="AJ180" s="47"/>
      <c r="AK180" s="190"/>
      <c r="AL180" s="190"/>
      <c r="AM180" s="190"/>
      <c r="AN180" s="190"/>
      <c r="AO180" s="190"/>
      <c r="AP180" s="151"/>
      <c r="AQ180" s="322"/>
      <c r="AR180" s="322"/>
      <c r="AS180" s="322"/>
      <c r="AT180" s="47"/>
      <c r="AU180" s="47"/>
      <c r="AV180" s="47"/>
      <c r="AW180" s="47"/>
      <c r="AX180" s="322"/>
      <c r="AY180" s="98"/>
      <c r="AZ180" s="98"/>
      <c r="BA180" s="47"/>
      <c r="BB180" s="47"/>
      <c r="BC180" s="47"/>
      <c r="BD180" s="47"/>
      <c r="BE180" s="97"/>
      <c r="BF180" s="49"/>
      <c r="BG180" s="239"/>
      <c r="BH180" s="342"/>
      <c r="BI180" s="49"/>
      <c r="BJ180" s="49"/>
      <c r="BK180" s="49"/>
      <c r="BL180" s="49"/>
      <c r="BM180" s="49"/>
      <c r="BN180" s="47"/>
      <c r="BO180" s="49"/>
      <c r="BP180" s="49"/>
      <c r="BQ180" s="49"/>
      <c r="BR180" s="323"/>
      <c r="BS180" s="323"/>
      <c r="BT180" s="323"/>
      <c r="BU180" s="49"/>
      <c r="BV180" s="49"/>
      <c r="BW180" s="97"/>
      <c r="BX180" s="97"/>
      <c r="BY180" s="97"/>
      <c r="BZ180" s="97"/>
      <c r="CA180" s="49"/>
      <c r="CB180" s="49"/>
      <c r="CC180" s="49"/>
      <c r="CD180" s="49"/>
      <c r="CE180" s="49"/>
      <c r="CF180" s="49"/>
      <c r="CG180" s="49"/>
      <c r="CH180" s="49"/>
      <c r="CI180" s="97"/>
      <c r="CJ180" s="97"/>
      <c r="CK180" s="97"/>
      <c r="CL180" s="97"/>
      <c r="CM180" s="335"/>
      <c r="CN180" s="337"/>
      <c r="CO180" s="315" t="str">
        <f>IF(Формулы!R180&gt;V180,"22-?,Дата 14 - Прибыл из УФСИН; ","")&amp;IF(Формулы!Q180&gt;Y180,"25-?,Дата 13 - Выбыл в УФСИН;","")&amp;IF(YEAR(ДАННЫЕ!$F$1)=YEAR(ДАННЫЕ!B180),IF(AT180&gt;0,"","40-?, вявлен в текущем году! "),"")&amp;IF(YEAR($F$1)=YEAR(W180),IF(X180+Y180&gt;0,"","23-стоит, 24,25 - куда выбыл? "),"")&amp;IF(X180+Y180&gt;0,IF(YEAR($F$1)=YEAR(W180),"","24+25&gt;0? 23 - когда выбыл? "),"")&amp;IF(BA180&lt;BB180,"47&gt;=48; ","")&amp;IF(BA180&lt;BC180,"47&gt;=49; ","")&amp;IF(BA180&lt;BD180,"47&gt;=50; ","")&amp;IF(BE180&gt;0,IF(BF180&gt;0,IF(AU180&gt;AV180,"","41 и 42 - ? (51 и 52 &gt; 0);"),"51 &gt; 0 52 - ?;"),"")&amp;IF(AU180&gt;0,IF(AV180&gt;AU180,"41&gt;42;","")&amp;IF(BE180&gt;0,"","41&gt;0 51-?;"),"")&amp;IF(BF180&gt;0,IF(BE180&gt;0,"","52&gt;0 51-?;"),"")&amp;IF(AW180&gt;=AX180,"","43&gt;44;")&amp;IF(CA180&gt;0,IF(AW180&gt;0,"","71 &gt; 0 43-?;"),"")</f>
        <v/>
      </c>
    </row>
    <row r="181" spans="1:93" s="250" customFormat="1" ht="15" customHeight="1" x14ac:dyDescent="0.2">
      <c r="A181" s="45"/>
      <c r="B181" s="46"/>
      <c r="C181" s="121"/>
      <c r="D181" s="121"/>
      <c r="E181" s="336"/>
      <c r="F181" s="122"/>
      <c r="G181" s="46"/>
      <c r="H181" s="45"/>
      <c r="I181" s="45"/>
      <c r="J181" s="45"/>
      <c r="K181" s="45"/>
      <c r="L181" s="45"/>
      <c r="M181" s="46"/>
      <c r="N181" s="46"/>
      <c r="O181" s="48"/>
      <c r="P181" s="48"/>
      <c r="Q181" s="46"/>
      <c r="R181" s="48"/>
      <c r="S181" s="48"/>
      <c r="T181" s="48"/>
      <c r="U181" s="48"/>
      <c r="V181" s="48"/>
      <c r="W181" s="46"/>
      <c r="X181" s="48"/>
      <c r="Y181" s="48"/>
      <c r="Z181" s="157"/>
      <c r="AA181" s="47"/>
      <c r="AB181" s="97"/>
      <c r="AC181" s="49"/>
      <c r="AD181" s="49"/>
      <c r="AE181" s="49"/>
      <c r="AF181" s="49"/>
      <c r="AG181" s="49"/>
      <c r="AH181" s="47"/>
      <c r="AI181" s="47"/>
      <c r="AJ181" s="47"/>
      <c r="AK181" s="190"/>
      <c r="AL181" s="190"/>
      <c r="AM181" s="190"/>
      <c r="AN181" s="190"/>
      <c r="AO181" s="190"/>
      <c r="AP181" s="151"/>
      <c r="AQ181" s="322"/>
      <c r="AR181" s="322"/>
      <c r="AS181" s="322"/>
      <c r="AT181" s="47"/>
      <c r="AU181" s="47"/>
      <c r="AV181" s="47"/>
      <c r="AW181" s="47"/>
      <c r="AX181" s="322"/>
      <c r="AY181" s="98"/>
      <c r="AZ181" s="98"/>
      <c r="BA181" s="47"/>
      <c r="BB181" s="47"/>
      <c r="BC181" s="47"/>
      <c r="BD181" s="47"/>
      <c r="BE181" s="97"/>
      <c r="BF181" s="49"/>
      <c r="BG181" s="239"/>
      <c r="BH181" s="342"/>
      <c r="BI181" s="49"/>
      <c r="BJ181" s="49"/>
      <c r="BK181" s="49"/>
      <c r="BL181" s="49"/>
      <c r="BM181" s="49"/>
      <c r="BN181" s="47"/>
      <c r="BO181" s="49"/>
      <c r="BP181" s="49"/>
      <c r="BQ181" s="49"/>
      <c r="BR181" s="323"/>
      <c r="BS181" s="323"/>
      <c r="BT181" s="323"/>
      <c r="BU181" s="49"/>
      <c r="BV181" s="49"/>
      <c r="BW181" s="97"/>
      <c r="BX181" s="97"/>
      <c r="BY181" s="97"/>
      <c r="BZ181" s="97"/>
      <c r="CA181" s="49"/>
      <c r="CB181" s="49"/>
      <c r="CC181" s="49"/>
      <c r="CD181" s="49"/>
      <c r="CE181" s="49"/>
      <c r="CF181" s="49"/>
      <c r="CG181" s="49"/>
      <c r="CH181" s="49"/>
      <c r="CI181" s="97"/>
      <c r="CJ181" s="97"/>
      <c r="CK181" s="97"/>
      <c r="CL181" s="97"/>
      <c r="CM181" s="335"/>
      <c r="CN181" s="337"/>
      <c r="CO181" s="315" t="str">
        <f>IF(Формулы!R181&gt;V181,"22-?,Дата 14 - Прибыл из УФСИН; ","")&amp;IF(Формулы!Q181&gt;Y181,"25-?,Дата 13 - Выбыл в УФСИН;","")&amp;IF(YEAR(ДАННЫЕ!$F$1)=YEAR(ДАННЫЕ!B181),IF(AT181&gt;0,"","40-?, вявлен в текущем году! "),"")&amp;IF(YEAR($F$1)=YEAR(W181),IF(X181+Y181&gt;0,"","23-стоит, 24,25 - куда выбыл? "),"")&amp;IF(X181+Y181&gt;0,IF(YEAR($F$1)=YEAR(W181),"","24+25&gt;0? 23 - когда выбыл? "),"")&amp;IF(BA181&lt;BB181,"47&gt;=48; ","")&amp;IF(BA181&lt;BC181,"47&gt;=49; ","")&amp;IF(BA181&lt;BD181,"47&gt;=50; ","")&amp;IF(BE181&gt;0,IF(BF181&gt;0,IF(AU181&gt;AV181,"","41 и 42 - ? (51 и 52 &gt; 0);"),"51 &gt; 0 52 - ?;"),"")&amp;IF(AU181&gt;0,IF(AV181&gt;AU181,"41&gt;42;","")&amp;IF(BE181&gt;0,"","41&gt;0 51-?;"),"")&amp;IF(BF181&gt;0,IF(BE181&gt;0,"","52&gt;0 51-?;"),"")&amp;IF(AW181&gt;=AX181,"","43&gt;44;")&amp;IF(CA181&gt;0,IF(AW181&gt;0,"","71 &gt; 0 43-?;"),"")</f>
        <v/>
      </c>
    </row>
    <row r="182" spans="1:93" s="250" customFormat="1" ht="15" customHeight="1" x14ac:dyDescent="0.2">
      <c r="A182" s="45"/>
      <c r="B182" s="46"/>
      <c r="C182" s="121"/>
      <c r="D182" s="121"/>
      <c r="E182" s="336"/>
      <c r="F182" s="122"/>
      <c r="G182" s="46"/>
      <c r="H182" s="45"/>
      <c r="I182" s="45"/>
      <c r="J182" s="45"/>
      <c r="K182" s="45"/>
      <c r="L182" s="45"/>
      <c r="M182" s="46"/>
      <c r="N182" s="46"/>
      <c r="O182" s="48"/>
      <c r="P182" s="48"/>
      <c r="Q182" s="46"/>
      <c r="R182" s="48"/>
      <c r="S182" s="48"/>
      <c r="T182" s="48"/>
      <c r="U182" s="48"/>
      <c r="V182" s="48"/>
      <c r="W182" s="46"/>
      <c r="X182" s="48"/>
      <c r="Y182" s="48"/>
      <c r="Z182" s="157"/>
      <c r="AA182" s="47"/>
      <c r="AB182" s="97"/>
      <c r="AC182" s="49"/>
      <c r="AD182" s="49"/>
      <c r="AE182" s="49"/>
      <c r="AF182" s="49"/>
      <c r="AG182" s="49"/>
      <c r="AH182" s="47"/>
      <c r="AI182" s="47"/>
      <c r="AJ182" s="47"/>
      <c r="AK182" s="190"/>
      <c r="AL182" s="190"/>
      <c r="AM182" s="190"/>
      <c r="AN182" s="190"/>
      <c r="AO182" s="190"/>
      <c r="AP182" s="151"/>
      <c r="AQ182" s="322"/>
      <c r="AR182" s="322"/>
      <c r="AS182" s="322"/>
      <c r="AT182" s="47"/>
      <c r="AU182" s="47"/>
      <c r="AV182" s="47"/>
      <c r="AW182" s="47"/>
      <c r="AX182" s="322"/>
      <c r="AY182" s="98"/>
      <c r="AZ182" s="98"/>
      <c r="BA182" s="47"/>
      <c r="BB182" s="47"/>
      <c r="BC182" s="47"/>
      <c r="BD182" s="47"/>
      <c r="BE182" s="97"/>
      <c r="BF182" s="49"/>
      <c r="BG182" s="239"/>
      <c r="BH182" s="342"/>
      <c r="BI182" s="49"/>
      <c r="BJ182" s="49"/>
      <c r="BK182" s="49"/>
      <c r="BL182" s="49"/>
      <c r="BM182" s="49"/>
      <c r="BN182" s="47"/>
      <c r="BO182" s="49"/>
      <c r="BP182" s="49"/>
      <c r="BQ182" s="49"/>
      <c r="BR182" s="323"/>
      <c r="BS182" s="323"/>
      <c r="BT182" s="323"/>
      <c r="BU182" s="49"/>
      <c r="BV182" s="49"/>
      <c r="BW182" s="97"/>
      <c r="BX182" s="97"/>
      <c r="BY182" s="97"/>
      <c r="BZ182" s="97"/>
      <c r="CA182" s="49"/>
      <c r="CB182" s="49"/>
      <c r="CC182" s="49"/>
      <c r="CD182" s="49"/>
      <c r="CE182" s="49"/>
      <c r="CF182" s="49"/>
      <c r="CG182" s="49"/>
      <c r="CH182" s="49"/>
      <c r="CI182" s="97"/>
      <c r="CJ182" s="97"/>
      <c r="CK182" s="97"/>
      <c r="CL182" s="97"/>
      <c r="CM182" s="335"/>
      <c r="CN182" s="337"/>
      <c r="CO182" s="315" t="str">
        <f>IF(Формулы!R182&gt;V182,"22-?,Дата 14 - Прибыл из УФСИН; ","")&amp;IF(Формулы!Q182&gt;Y182,"25-?,Дата 13 - Выбыл в УФСИН;","")&amp;IF(YEAR(ДАННЫЕ!$F$1)=YEAR(ДАННЫЕ!B182),IF(AT182&gt;0,"","40-?, вявлен в текущем году! "),"")&amp;IF(YEAR($F$1)=YEAR(W182),IF(X182+Y182&gt;0,"","23-стоит, 24,25 - куда выбыл? "),"")&amp;IF(X182+Y182&gt;0,IF(YEAR($F$1)=YEAR(W182),"","24+25&gt;0? 23 - когда выбыл? "),"")&amp;IF(BA182&lt;BB182,"47&gt;=48; ","")&amp;IF(BA182&lt;BC182,"47&gt;=49; ","")&amp;IF(BA182&lt;BD182,"47&gt;=50; ","")&amp;IF(BE182&gt;0,IF(BF182&gt;0,IF(AU182&gt;AV182,"","41 и 42 - ? (51 и 52 &gt; 0);"),"51 &gt; 0 52 - ?;"),"")&amp;IF(AU182&gt;0,IF(AV182&gt;AU182,"41&gt;42;","")&amp;IF(BE182&gt;0,"","41&gt;0 51-?;"),"")&amp;IF(BF182&gt;0,IF(BE182&gt;0,"","52&gt;0 51-?;"),"")&amp;IF(AW182&gt;=AX182,"","43&gt;44;")&amp;IF(CA182&gt;0,IF(AW182&gt;0,"","71 &gt; 0 43-?;"),"")</f>
        <v/>
      </c>
    </row>
    <row r="183" spans="1:93" s="250" customFormat="1" ht="15" customHeight="1" x14ac:dyDescent="0.2">
      <c r="A183" s="45"/>
      <c r="B183" s="46"/>
      <c r="C183" s="121"/>
      <c r="D183" s="121"/>
      <c r="E183" s="336"/>
      <c r="F183" s="122"/>
      <c r="G183" s="46"/>
      <c r="H183" s="45"/>
      <c r="I183" s="45"/>
      <c r="J183" s="45"/>
      <c r="K183" s="45"/>
      <c r="L183" s="45"/>
      <c r="M183" s="46"/>
      <c r="N183" s="46"/>
      <c r="O183" s="48"/>
      <c r="P183" s="48"/>
      <c r="Q183" s="46"/>
      <c r="R183" s="48"/>
      <c r="S183" s="48"/>
      <c r="T183" s="48"/>
      <c r="U183" s="48"/>
      <c r="V183" s="48"/>
      <c r="W183" s="46"/>
      <c r="X183" s="48"/>
      <c r="Y183" s="48"/>
      <c r="Z183" s="157"/>
      <c r="AA183" s="47"/>
      <c r="AB183" s="97"/>
      <c r="AC183" s="49"/>
      <c r="AD183" s="49"/>
      <c r="AE183" s="49"/>
      <c r="AF183" s="49"/>
      <c r="AG183" s="49"/>
      <c r="AH183" s="47"/>
      <c r="AI183" s="47"/>
      <c r="AJ183" s="47"/>
      <c r="AK183" s="190"/>
      <c r="AL183" s="190"/>
      <c r="AM183" s="190"/>
      <c r="AN183" s="190"/>
      <c r="AO183" s="190"/>
      <c r="AP183" s="151"/>
      <c r="AQ183" s="322"/>
      <c r="AR183" s="322"/>
      <c r="AS183" s="322"/>
      <c r="AT183" s="47"/>
      <c r="AU183" s="47"/>
      <c r="AV183" s="47"/>
      <c r="AW183" s="47"/>
      <c r="AX183" s="322"/>
      <c r="AY183" s="98"/>
      <c r="AZ183" s="98"/>
      <c r="BA183" s="47"/>
      <c r="BB183" s="47"/>
      <c r="BC183" s="47"/>
      <c r="BD183" s="47"/>
      <c r="BE183" s="97"/>
      <c r="BF183" s="49"/>
      <c r="BG183" s="239"/>
      <c r="BH183" s="342"/>
      <c r="BI183" s="49"/>
      <c r="BJ183" s="49"/>
      <c r="BK183" s="49"/>
      <c r="BL183" s="49"/>
      <c r="BM183" s="49"/>
      <c r="BN183" s="47"/>
      <c r="BO183" s="49"/>
      <c r="BP183" s="49"/>
      <c r="BQ183" s="49"/>
      <c r="BR183" s="323"/>
      <c r="BS183" s="323"/>
      <c r="BT183" s="323"/>
      <c r="BU183" s="49"/>
      <c r="BV183" s="49"/>
      <c r="BW183" s="97"/>
      <c r="BX183" s="97"/>
      <c r="BY183" s="97"/>
      <c r="BZ183" s="97"/>
      <c r="CA183" s="49"/>
      <c r="CB183" s="49"/>
      <c r="CC183" s="49"/>
      <c r="CD183" s="49"/>
      <c r="CE183" s="49"/>
      <c r="CF183" s="49"/>
      <c r="CG183" s="49"/>
      <c r="CH183" s="49"/>
      <c r="CI183" s="97"/>
      <c r="CJ183" s="97"/>
      <c r="CK183" s="97"/>
      <c r="CL183" s="97"/>
      <c r="CM183" s="335"/>
      <c r="CN183" s="337"/>
      <c r="CO183" s="315" t="str">
        <f>IF(Формулы!R183&gt;V183,"22-?,Дата 14 - Прибыл из УФСИН; ","")&amp;IF(Формулы!Q183&gt;Y183,"25-?,Дата 13 - Выбыл в УФСИН;","")&amp;IF(YEAR(ДАННЫЕ!$F$1)=YEAR(ДАННЫЕ!B183),IF(AT183&gt;0,"","40-?, вявлен в текущем году! "),"")&amp;IF(YEAR($F$1)=YEAR(W183),IF(X183+Y183&gt;0,"","23-стоит, 24,25 - куда выбыл? "),"")&amp;IF(X183+Y183&gt;0,IF(YEAR($F$1)=YEAR(W183),"","24+25&gt;0? 23 - когда выбыл? "),"")&amp;IF(BA183&lt;BB183,"47&gt;=48; ","")&amp;IF(BA183&lt;BC183,"47&gt;=49; ","")&amp;IF(BA183&lt;BD183,"47&gt;=50; ","")&amp;IF(BE183&gt;0,IF(BF183&gt;0,IF(AU183&gt;AV183,"","41 и 42 - ? (51 и 52 &gt; 0);"),"51 &gt; 0 52 - ?;"),"")&amp;IF(AU183&gt;0,IF(AV183&gt;AU183,"41&gt;42;","")&amp;IF(BE183&gt;0,"","41&gt;0 51-?;"),"")&amp;IF(BF183&gt;0,IF(BE183&gt;0,"","52&gt;0 51-?;"),"")&amp;IF(AW183&gt;=AX183,"","43&gt;44;")&amp;IF(CA183&gt;0,IF(AW183&gt;0,"","71 &gt; 0 43-?;"),"")</f>
        <v/>
      </c>
    </row>
    <row r="184" spans="1:93" s="250" customFormat="1" ht="15" customHeight="1" x14ac:dyDescent="0.2">
      <c r="A184" s="45"/>
      <c r="B184" s="46"/>
      <c r="C184" s="121"/>
      <c r="D184" s="121"/>
      <c r="E184" s="336"/>
      <c r="F184" s="122"/>
      <c r="G184" s="46"/>
      <c r="H184" s="45"/>
      <c r="I184" s="45"/>
      <c r="J184" s="45"/>
      <c r="K184" s="45"/>
      <c r="L184" s="45"/>
      <c r="M184" s="46"/>
      <c r="N184" s="46"/>
      <c r="O184" s="48"/>
      <c r="P184" s="48"/>
      <c r="Q184" s="46"/>
      <c r="R184" s="48"/>
      <c r="S184" s="48"/>
      <c r="T184" s="48"/>
      <c r="U184" s="48"/>
      <c r="V184" s="48"/>
      <c r="W184" s="46"/>
      <c r="X184" s="48"/>
      <c r="Y184" s="48"/>
      <c r="Z184" s="157"/>
      <c r="AA184" s="47"/>
      <c r="AB184" s="97"/>
      <c r="AC184" s="49"/>
      <c r="AD184" s="49"/>
      <c r="AE184" s="49"/>
      <c r="AF184" s="49"/>
      <c r="AG184" s="49"/>
      <c r="AH184" s="47"/>
      <c r="AI184" s="47"/>
      <c r="AJ184" s="47"/>
      <c r="AK184" s="190"/>
      <c r="AL184" s="190"/>
      <c r="AM184" s="190"/>
      <c r="AN184" s="190"/>
      <c r="AO184" s="190"/>
      <c r="AP184" s="151"/>
      <c r="AQ184" s="322"/>
      <c r="AR184" s="322"/>
      <c r="AS184" s="322"/>
      <c r="AT184" s="47"/>
      <c r="AU184" s="47"/>
      <c r="AV184" s="47"/>
      <c r="AW184" s="47"/>
      <c r="AX184" s="322"/>
      <c r="AY184" s="98"/>
      <c r="AZ184" s="98"/>
      <c r="BA184" s="47"/>
      <c r="BB184" s="47"/>
      <c r="BC184" s="47"/>
      <c r="BD184" s="47"/>
      <c r="BE184" s="97"/>
      <c r="BF184" s="49"/>
      <c r="BG184" s="239"/>
      <c r="BH184" s="342"/>
      <c r="BI184" s="49"/>
      <c r="BJ184" s="49"/>
      <c r="BK184" s="49"/>
      <c r="BL184" s="49"/>
      <c r="BM184" s="49"/>
      <c r="BN184" s="47"/>
      <c r="BO184" s="49"/>
      <c r="BP184" s="49"/>
      <c r="BQ184" s="49"/>
      <c r="BR184" s="323"/>
      <c r="BS184" s="323"/>
      <c r="BT184" s="323"/>
      <c r="BU184" s="49"/>
      <c r="BV184" s="49"/>
      <c r="BW184" s="97"/>
      <c r="BX184" s="97"/>
      <c r="BY184" s="97"/>
      <c r="BZ184" s="97"/>
      <c r="CA184" s="49"/>
      <c r="CB184" s="49"/>
      <c r="CC184" s="49"/>
      <c r="CD184" s="49"/>
      <c r="CE184" s="49"/>
      <c r="CF184" s="49"/>
      <c r="CG184" s="49"/>
      <c r="CH184" s="49"/>
      <c r="CI184" s="97"/>
      <c r="CJ184" s="97"/>
      <c r="CK184" s="97"/>
      <c r="CL184" s="97"/>
      <c r="CM184" s="335"/>
      <c r="CN184" s="337"/>
      <c r="CO184" s="315" t="str">
        <f>IF(Формулы!R184&gt;V184,"22-?,Дата 14 - Прибыл из УФСИН; ","")&amp;IF(Формулы!Q184&gt;Y184,"25-?,Дата 13 - Выбыл в УФСИН;","")&amp;IF(YEAR(ДАННЫЕ!$F$1)=YEAR(ДАННЫЕ!B184),IF(AT184&gt;0,"","40-?, вявлен в текущем году! "),"")&amp;IF(YEAR($F$1)=YEAR(W184),IF(X184+Y184&gt;0,"","23-стоит, 24,25 - куда выбыл? "),"")&amp;IF(X184+Y184&gt;0,IF(YEAR($F$1)=YEAR(W184),"","24+25&gt;0? 23 - когда выбыл? "),"")&amp;IF(BA184&lt;BB184,"47&gt;=48; ","")&amp;IF(BA184&lt;BC184,"47&gt;=49; ","")&amp;IF(BA184&lt;BD184,"47&gt;=50; ","")&amp;IF(BE184&gt;0,IF(BF184&gt;0,IF(AU184&gt;AV184,"","41 и 42 - ? (51 и 52 &gt; 0);"),"51 &gt; 0 52 - ?;"),"")&amp;IF(AU184&gt;0,IF(AV184&gt;AU184,"41&gt;42;","")&amp;IF(BE184&gt;0,"","41&gt;0 51-?;"),"")&amp;IF(BF184&gt;0,IF(BE184&gt;0,"","52&gt;0 51-?;"),"")&amp;IF(AW184&gt;=AX184,"","43&gt;44;")&amp;IF(CA184&gt;0,IF(AW184&gt;0,"","71 &gt; 0 43-?;"),"")</f>
        <v/>
      </c>
    </row>
    <row r="185" spans="1:93" s="250" customFormat="1" ht="15" customHeight="1" x14ac:dyDescent="0.2">
      <c r="A185" s="45"/>
      <c r="B185" s="46"/>
      <c r="C185" s="121"/>
      <c r="D185" s="121"/>
      <c r="E185" s="336"/>
      <c r="F185" s="122"/>
      <c r="G185" s="46"/>
      <c r="H185" s="45"/>
      <c r="I185" s="45"/>
      <c r="J185" s="45"/>
      <c r="K185" s="45"/>
      <c r="L185" s="45"/>
      <c r="M185" s="46"/>
      <c r="N185" s="46"/>
      <c r="O185" s="48"/>
      <c r="P185" s="48"/>
      <c r="Q185" s="46"/>
      <c r="R185" s="48"/>
      <c r="S185" s="48"/>
      <c r="T185" s="48"/>
      <c r="U185" s="48"/>
      <c r="V185" s="48"/>
      <c r="W185" s="46"/>
      <c r="X185" s="48"/>
      <c r="Y185" s="48"/>
      <c r="Z185" s="157"/>
      <c r="AA185" s="47"/>
      <c r="AB185" s="97"/>
      <c r="AC185" s="49"/>
      <c r="AD185" s="49"/>
      <c r="AE185" s="49"/>
      <c r="AF185" s="49"/>
      <c r="AG185" s="49"/>
      <c r="AH185" s="47"/>
      <c r="AI185" s="47"/>
      <c r="AJ185" s="47"/>
      <c r="AK185" s="190"/>
      <c r="AL185" s="190"/>
      <c r="AM185" s="190"/>
      <c r="AN185" s="190"/>
      <c r="AO185" s="190"/>
      <c r="AP185" s="151"/>
      <c r="AQ185" s="322"/>
      <c r="AR185" s="322"/>
      <c r="AS185" s="322"/>
      <c r="AT185" s="47"/>
      <c r="AU185" s="47"/>
      <c r="AV185" s="47"/>
      <c r="AW185" s="47"/>
      <c r="AX185" s="322"/>
      <c r="AY185" s="98"/>
      <c r="AZ185" s="98"/>
      <c r="BA185" s="47"/>
      <c r="BB185" s="47"/>
      <c r="BC185" s="47"/>
      <c r="BD185" s="47"/>
      <c r="BE185" s="97"/>
      <c r="BF185" s="49"/>
      <c r="BG185" s="239"/>
      <c r="BH185" s="342"/>
      <c r="BI185" s="49"/>
      <c r="BJ185" s="49"/>
      <c r="BK185" s="49"/>
      <c r="BL185" s="49"/>
      <c r="BM185" s="49"/>
      <c r="BN185" s="47"/>
      <c r="BO185" s="49"/>
      <c r="BP185" s="49"/>
      <c r="BQ185" s="49"/>
      <c r="BR185" s="323"/>
      <c r="BS185" s="323"/>
      <c r="BT185" s="323"/>
      <c r="BU185" s="49"/>
      <c r="BV185" s="49"/>
      <c r="BW185" s="97"/>
      <c r="BX185" s="97"/>
      <c r="BY185" s="97"/>
      <c r="BZ185" s="97"/>
      <c r="CA185" s="49"/>
      <c r="CB185" s="49"/>
      <c r="CC185" s="49"/>
      <c r="CD185" s="49"/>
      <c r="CE185" s="49"/>
      <c r="CF185" s="49"/>
      <c r="CG185" s="49"/>
      <c r="CH185" s="49"/>
      <c r="CI185" s="97"/>
      <c r="CJ185" s="97"/>
      <c r="CK185" s="97"/>
      <c r="CL185" s="97"/>
      <c r="CM185" s="335"/>
      <c r="CN185" s="337"/>
      <c r="CO185" s="315" t="str">
        <f>IF(Формулы!R185&gt;V185,"22-?,Дата 14 - Прибыл из УФСИН; ","")&amp;IF(Формулы!Q185&gt;Y185,"25-?,Дата 13 - Выбыл в УФСИН;","")&amp;IF(YEAR(ДАННЫЕ!$F$1)=YEAR(ДАННЫЕ!B185),IF(AT185&gt;0,"","40-?, вявлен в текущем году! "),"")&amp;IF(YEAR($F$1)=YEAR(W185),IF(X185+Y185&gt;0,"","23-стоит, 24,25 - куда выбыл? "),"")&amp;IF(X185+Y185&gt;0,IF(YEAR($F$1)=YEAR(W185),"","24+25&gt;0? 23 - когда выбыл? "),"")&amp;IF(BA185&lt;BB185,"47&gt;=48; ","")&amp;IF(BA185&lt;BC185,"47&gt;=49; ","")&amp;IF(BA185&lt;BD185,"47&gt;=50; ","")&amp;IF(BE185&gt;0,IF(BF185&gt;0,IF(AU185&gt;AV185,"","41 и 42 - ? (51 и 52 &gt; 0);"),"51 &gt; 0 52 - ?;"),"")&amp;IF(AU185&gt;0,IF(AV185&gt;AU185,"41&gt;42;","")&amp;IF(BE185&gt;0,"","41&gt;0 51-?;"),"")&amp;IF(BF185&gt;0,IF(BE185&gt;0,"","52&gt;0 51-?;"),"")&amp;IF(AW185&gt;=AX185,"","43&gt;44;")&amp;IF(CA185&gt;0,IF(AW185&gt;0,"","71 &gt; 0 43-?;"),"")</f>
        <v/>
      </c>
    </row>
    <row r="186" spans="1:93" s="250" customFormat="1" ht="15" customHeight="1" x14ac:dyDescent="0.2">
      <c r="A186" s="45"/>
      <c r="B186" s="46"/>
      <c r="C186" s="121"/>
      <c r="D186" s="121"/>
      <c r="E186" s="336"/>
      <c r="F186" s="122"/>
      <c r="G186" s="46"/>
      <c r="H186" s="45"/>
      <c r="I186" s="45"/>
      <c r="J186" s="45"/>
      <c r="K186" s="45"/>
      <c r="L186" s="45"/>
      <c r="M186" s="46"/>
      <c r="N186" s="46"/>
      <c r="O186" s="48"/>
      <c r="P186" s="48"/>
      <c r="Q186" s="46"/>
      <c r="R186" s="48"/>
      <c r="S186" s="48"/>
      <c r="T186" s="48"/>
      <c r="U186" s="48"/>
      <c r="V186" s="48"/>
      <c r="W186" s="46"/>
      <c r="X186" s="48"/>
      <c r="Y186" s="48"/>
      <c r="Z186" s="157"/>
      <c r="AA186" s="47"/>
      <c r="AB186" s="97"/>
      <c r="AC186" s="49"/>
      <c r="AD186" s="49"/>
      <c r="AE186" s="49"/>
      <c r="AF186" s="49"/>
      <c r="AG186" s="49"/>
      <c r="AH186" s="47"/>
      <c r="AI186" s="47"/>
      <c r="AJ186" s="47"/>
      <c r="AK186" s="190"/>
      <c r="AL186" s="190"/>
      <c r="AM186" s="190"/>
      <c r="AN186" s="190"/>
      <c r="AO186" s="190"/>
      <c r="AP186" s="151"/>
      <c r="AQ186" s="322"/>
      <c r="AR186" s="322"/>
      <c r="AS186" s="322"/>
      <c r="AT186" s="47"/>
      <c r="AU186" s="47"/>
      <c r="AV186" s="47"/>
      <c r="AW186" s="47"/>
      <c r="AX186" s="322"/>
      <c r="AY186" s="98"/>
      <c r="AZ186" s="98"/>
      <c r="BA186" s="47"/>
      <c r="BB186" s="47"/>
      <c r="BC186" s="47"/>
      <c r="BD186" s="47"/>
      <c r="BE186" s="97"/>
      <c r="BF186" s="49"/>
      <c r="BG186" s="239"/>
      <c r="BH186" s="342"/>
      <c r="BI186" s="49"/>
      <c r="BJ186" s="49"/>
      <c r="BK186" s="49"/>
      <c r="BL186" s="49"/>
      <c r="BM186" s="49"/>
      <c r="BN186" s="47"/>
      <c r="BO186" s="49"/>
      <c r="BP186" s="49"/>
      <c r="BQ186" s="49"/>
      <c r="BR186" s="323"/>
      <c r="BS186" s="323"/>
      <c r="BT186" s="323"/>
      <c r="BU186" s="49"/>
      <c r="BV186" s="49"/>
      <c r="BW186" s="97"/>
      <c r="BX186" s="97"/>
      <c r="BY186" s="97"/>
      <c r="BZ186" s="97"/>
      <c r="CA186" s="49"/>
      <c r="CB186" s="49"/>
      <c r="CC186" s="49"/>
      <c r="CD186" s="49"/>
      <c r="CE186" s="49"/>
      <c r="CF186" s="49"/>
      <c r="CG186" s="49"/>
      <c r="CH186" s="49"/>
      <c r="CI186" s="97"/>
      <c r="CJ186" s="97"/>
      <c r="CK186" s="97"/>
      <c r="CL186" s="97"/>
      <c r="CM186" s="335"/>
      <c r="CN186" s="337"/>
      <c r="CO186" s="315" t="str">
        <f>IF(Формулы!R186&gt;V186,"22-?,Дата 14 - Прибыл из УФСИН; ","")&amp;IF(Формулы!Q186&gt;Y186,"25-?,Дата 13 - Выбыл в УФСИН;","")&amp;IF(YEAR(ДАННЫЕ!$F$1)=YEAR(ДАННЫЕ!B186),IF(AT186&gt;0,"","40-?, вявлен в текущем году! "),"")&amp;IF(YEAR($F$1)=YEAR(W186),IF(X186+Y186&gt;0,"","23-стоит, 24,25 - куда выбыл? "),"")&amp;IF(X186+Y186&gt;0,IF(YEAR($F$1)=YEAR(W186),"","24+25&gt;0? 23 - когда выбыл? "),"")&amp;IF(BA186&lt;BB186,"47&gt;=48; ","")&amp;IF(BA186&lt;BC186,"47&gt;=49; ","")&amp;IF(BA186&lt;BD186,"47&gt;=50; ","")&amp;IF(BE186&gt;0,IF(BF186&gt;0,IF(AU186&gt;AV186,"","41 и 42 - ? (51 и 52 &gt; 0);"),"51 &gt; 0 52 - ?;"),"")&amp;IF(AU186&gt;0,IF(AV186&gt;AU186,"41&gt;42;","")&amp;IF(BE186&gt;0,"","41&gt;0 51-?;"),"")&amp;IF(BF186&gt;0,IF(BE186&gt;0,"","52&gt;0 51-?;"),"")&amp;IF(AW186&gt;=AX186,"","43&gt;44;")&amp;IF(CA186&gt;0,IF(AW186&gt;0,"","71 &gt; 0 43-?;"),"")</f>
        <v/>
      </c>
    </row>
    <row r="187" spans="1:93" s="250" customFormat="1" ht="15" customHeight="1" x14ac:dyDescent="0.2">
      <c r="A187" s="45"/>
      <c r="B187" s="46"/>
      <c r="C187" s="121"/>
      <c r="D187" s="121"/>
      <c r="E187" s="336"/>
      <c r="F187" s="122"/>
      <c r="G187" s="46"/>
      <c r="H187" s="45"/>
      <c r="I187" s="45"/>
      <c r="J187" s="45"/>
      <c r="K187" s="45"/>
      <c r="L187" s="45"/>
      <c r="M187" s="46"/>
      <c r="N187" s="46"/>
      <c r="O187" s="48"/>
      <c r="P187" s="48"/>
      <c r="Q187" s="46"/>
      <c r="R187" s="48"/>
      <c r="S187" s="48"/>
      <c r="T187" s="48"/>
      <c r="U187" s="48"/>
      <c r="V187" s="48"/>
      <c r="W187" s="46"/>
      <c r="X187" s="48"/>
      <c r="Y187" s="48"/>
      <c r="Z187" s="157"/>
      <c r="AA187" s="47"/>
      <c r="AB187" s="97"/>
      <c r="AC187" s="49"/>
      <c r="AD187" s="49"/>
      <c r="AE187" s="49"/>
      <c r="AF187" s="49"/>
      <c r="AG187" s="49"/>
      <c r="AH187" s="47"/>
      <c r="AI187" s="47"/>
      <c r="AJ187" s="47"/>
      <c r="AK187" s="190"/>
      <c r="AL187" s="190"/>
      <c r="AM187" s="190"/>
      <c r="AN187" s="190"/>
      <c r="AO187" s="190"/>
      <c r="AP187" s="151"/>
      <c r="AQ187" s="322"/>
      <c r="AR187" s="322"/>
      <c r="AS187" s="322"/>
      <c r="AT187" s="47"/>
      <c r="AU187" s="47"/>
      <c r="AV187" s="47"/>
      <c r="AW187" s="47"/>
      <c r="AX187" s="322"/>
      <c r="AY187" s="98"/>
      <c r="AZ187" s="98"/>
      <c r="BA187" s="47"/>
      <c r="BB187" s="47"/>
      <c r="BC187" s="47"/>
      <c r="BD187" s="47"/>
      <c r="BE187" s="97"/>
      <c r="BF187" s="49"/>
      <c r="BG187" s="239"/>
      <c r="BH187" s="342"/>
      <c r="BI187" s="49"/>
      <c r="BJ187" s="49"/>
      <c r="BK187" s="49"/>
      <c r="BL187" s="49"/>
      <c r="BM187" s="49"/>
      <c r="BN187" s="47"/>
      <c r="BO187" s="49"/>
      <c r="BP187" s="49"/>
      <c r="BQ187" s="49"/>
      <c r="BR187" s="323"/>
      <c r="BS187" s="323"/>
      <c r="BT187" s="323"/>
      <c r="BU187" s="49"/>
      <c r="BV187" s="49"/>
      <c r="BW187" s="97"/>
      <c r="BX187" s="97"/>
      <c r="BY187" s="97"/>
      <c r="BZ187" s="97"/>
      <c r="CA187" s="49"/>
      <c r="CB187" s="49"/>
      <c r="CC187" s="49"/>
      <c r="CD187" s="49"/>
      <c r="CE187" s="49"/>
      <c r="CF187" s="49"/>
      <c r="CG187" s="49"/>
      <c r="CH187" s="49"/>
      <c r="CI187" s="97"/>
      <c r="CJ187" s="97"/>
      <c r="CK187" s="97"/>
      <c r="CL187" s="97"/>
      <c r="CM187" s="335"/>
      <c r="CN187" s="337"/>
      <c r="CO187" s="315" t="str">
        <f>IF(Формулы!R187&gt;V187,"22-?,Дата 14 - Прибыл из УФСИН; ","")&amp;IF(Формулы!Q187&gt;Y187,"25-?,Дата 13 - Выбыл в УФСИН;","")&amp;IF(YEAR(ДАННЫЕ!$F$1)=YEAR(ДАННЫЕ!B187),IF(AT187&gt;0,"","40-?, вявлен в текущем году! "),"")&amp;IF(YEAR($F$1)=YEAR(W187),IF(X187+Y187&gt;0,"","23-стоит, 24,25 - куда выбыл? "),"")&amp;IF(X187+Y187&gt;0,IF(YEAR($F$1)=YEAR(W187),"","24+25&gt;0? 23 - когда выбыл? "),"")&amp;IF(BA187&lt;BB187,"47&gt;=48; ","")&amp;IF(BA187&lt;BC187,"47&gt;=49; ","")&amp;IF(BA187&lt;BD187,"47&gt;=50; ","")&amp;IF(BE187&gt;0,IF(BF187&gt;0,IF(AU187&gt;AV187,"","41 и 42 - ? (51 и 52 &gt; 0);"),"51 &gt; 0 52 - ?;"),"")&amp;IF(AU187&gt;0,IF(AV187&gt;AU187,"41&gt;42;","")&amp;IF(BE187&gt;0,"","41&gt;0 51-?;"),"")&amp;IF(BF187&gt;0,IF(BE187&gt;0,"","52&gt;0 51-?;"),"")&amp;IF(AW187&gt;=AX187,"","43&gt;44;")&amp;IF(CA187&gt;0,IF(AW187&gt;0,"","71 &gt; 0 43-?;"),"")</f>
        <v/>
      </c>
    </row>
    <row r="188" spans="1:93" s="250" customFormat="1" ht="15" customHeight="1" x14ac:dyDescent="0.2">
      <c r="A188" s="45"/>
      <c r="B188" s="46"/>
      <c r="C188" s="121"/>
      <c r="D188" s="121"/>
      <c r="E188" s="336"/>
      <c r="F188" s="122"/>
      <c r="G188" s="46"/>
      <c r="H188" s="45"/>
      <c r="I188" s="45"/>
      <c r="J188" s="45"/>
      <c r="K188" s="45"/>
      <c r="L188" s="45"/>
      <c r="M188" s="46"/>
      <c r="N188" s="46"/>
      <c r="O188" s="48"/>
      <c r="P188" s="48"/>
      <c r="Q188" s="46"/>
      <c r="R188" s="48"/>
      <c r="S188" s="48"/>
      <c r="T188" s="48"/>
      <c r="U188" s="48"/>
      <c r="V188" s="48"/>
      <c r="W188" s="46"/>
      <c r="X188" s="48"/>
      <c r="Y188" s="48"/>
      <c r="Z188" s="157"/>
      <c r="AA188" s="47"/>
      <c r="AB188" s="97"/>
      <c r="AC188" s="49"/>
      <c r="AD188" s="49"/>
      <c r="AE188" s="49"/>
      <c r="AF188" s="49"/>
      <c r="AG188" s="49"/>
      <c r="AH188" s="47"/>
      <c r="AI188" s="47"/>
      <c r="AJ188" s="47"/>
      <c r="AK188" s="190"/>
      <c r="AL188" s="190"/>
      <c r="AM188" s="190"/>
      <c r="AN188" s="190"/>
      <c r="AO188" s="190"/>
      <c r="AP188" s="151"/>
      <c r="AQ188" s="322"/>
      <c r="AR188" s="322"/>
      <c r="AS188" s="322"/>
      <c r="AT188" s="47"/>
      <c r="AU188" s="47"/>
      <c r="AV188" s="47"/>
      <c r="AW188" s="47"/>
      <c r="AX188" s="322"/>
      <c r="AY188" s="98"/>
      <c r="AZ188" s="98"/>
      <c r="BA188" s="47"/>
      <c r="BB188" s="47"/>
      <c r="BC188" s="47"/>
      <c r="BD188" s="47"/>
      <c r="BE188" s="97"/>
      <c r="BF188" s="49"/>
      <c r="BG188" s="239"/>
      <c r="BH188" s="342"/>
      <c r="BI188" s="49"/>
      <c r="BJ188" s="49"/>
      <c r="BK188" s="49"/>
      <c r="BL188" s="49"/>
      <c r="BM188" s="49"/>
      <c r="BN188" s="47"/>
      <c r="BO188" s="49"/>
      <c r="BP188" s="49"/>
      <c r="BQ188" s="49"/>
      <c r="BR188" s="323"/>
      <c r="BS188" s="323"/>
      <c r="BT188" s="323"/>
      <c r="BU188" s="49"/>
      <c r="BV188" s="49"/>
      <c r="BW188" s="97"/>
      <c r="BX188" s="97"/>
      <c r="BY188" s="97"/>
      <c r="BZ188" s="97"/>
      <c r="CA188" s="49"/>
      <c r="CB188" s="49"/>
      <c r="CC188" s="49"/>
      <c r="CD188" s="49"/>
      <c r="CE188" s="49"/>
      <c r="CF188" s="49"/>
      <c r="CG188" s="49"/>
      <c r="CH188" s="49"/>
      <c r="CI188" s="97"/>
      <c r="CJ188" s="97"/>
      <c r="CK188" s="97"/>
      <c r="CL188" s="97"/>
      <c r="CM188" s="335"/>
      <c r="CN188" s="337"/>
      <c r="CO188" s="315" t="str">
        <f>IF(Формулы!R188&gt;V188,"22-?,Дата 14 - Прибыл из УФСИН; ","")&amp;IF(Формулы!Q188&gt;Y188,"25-?,Дата 13 - Выбыл в УФСИН;","")&amp;IF(YEAR(ДАННЫЕ!$F$1)=YEAR(ДАННЫЕ!B188),IF(AT188&gt;0,"","40-?, вявлен в текущем году! "),"")&amp;IF(YEAR($F$1)=YEAR(W188),IF(X188+Y188&gt;0,"","23-стоит, 24,25 - куда выбыл? "),"")&amp;IF(X188+Y188&gt;0,IF(YEAR($F$1)=YEAR(W188),"","24+25&gt;0? 23 - когда выбыл? "),"")&amp;IF(BA188&lt;BB188,"47&gt;=48; ","")&amp;IF(BA188&lt;BC188,"47&gt;=49; ","")&amp;IF(BA188&lt;BD188,"47&gt;=50; ","")&amp;IF(BE188&gt;0,IF(BF188&gt;0,IF(AU188&gt;AV188,"","41 и 42 - ? (51 и 52 &gt; 0);"),"51 &gt; 0 52 - ?;"),"")&amp;IF(AU188&gt;0,IF(AV188&gt;AU188,"41&gt;42;","")&amp;IF(BE188&gt;0,"","41&gt;0 51-?;"),"")&amp;IF(BF188&gt;0,IF(BE188&gt;0,"","52&gt;0 51-?;"),"")&amp;IF(AW188&gt;=AX188,"","43&gt;44;")&amp;IF(CA188&gt;0,IF(AW188&gt;0,"","71 &gt; 0 43-?;"),"")</f>
        <v/>
      </c>
    </row>
    <row r="189" spans="1:93" s="250" customFormat="1" ht="15" customHeight="1" x14ac:dyDescent="0.2">
      <c r="A189" s="45"/>
      <c r="B189" s="46"/>
      <c r="C189" s="121"/>
      <c r="D189" s="121"/>
      <c r="E189" s="336"/>
      <c r="F189" s="122"/>
      <c r="G189" s="46"/>
      <c r="H189" s="45"/>
      <c r="I189" s="45"/>
      <c r="J189" s="45"/>
      <c r="K189" s="45"/>
      <c r="L189" s="45"/>
      <c r="M189" s="46"/>
      <c r="N189" s="46"/>
      <c r="O189" s="48"/>
      <c r="P189" s="48"/>
      <c r="Q189" s="46"/>
      <c r="R189" s="48"/>
      <c r="S189" s="48"/>
      <c r="T189" s="48"/>
      <c r="U189" s="48"/>
      <c r="V189" s="48"/>
      <c r="W189" s="46"/>
      <c r="X189" s="48"/>
      <c r="Y189" s="48"/>
      <c r="Z189" s="157"/>
      <c r="AA189" s="47"/>
      <c r="AB189" s="97"/>
      <c r="AC189" s="49"/>
      <c r="AD189" s="49"/>
      <c r="AE189" s="49"/>
      <c r="AF189" s="49"/>
      <c r="AG189" s="49"/>
      <c r="AH189" s="47"/>
      <c r="AI189" s="47"/>
      <c r="AJ189" s="47"/>
      <c r="AK189" s="190"/>
      <c r="AL189" s="190"/>
      <c r="AM189" s="190"/>
      <c r="AN189" s="190"/>
      <c r="AO189" s="190"/>
      <c r="AP189" s="151"/>
      <c r="AQ189" s="322"/>
      <c r="AR189" s="322"/>
      <c r="AS189" s="322"/>
      <c r="AT189" s="47"/>
      <c r="AU189" s="47"/>
      <c r="AV189" s="47"/>
      <c r="AW189" s="47"/>
      <c r="AX189" s="322"/>
      <c r="AY189" s="98"/>
      <c r="AZ189" s="98"/>
      <c r="BA189" s="47"/>
      <c r="BB189" s="47"/>
      <c r="BC189" s="47"/>
      <c r="BD189" s="47"/>
      <c r="BE189" s="97"/>
      <c r="BF189" s="49"/>
      <c r="BG189" s="239"/>
      <c r="BH189" s="342"/>
      <c r="BI189" s="49"/>
      <c r="BJ189" s="49"/>
      <c r="BK189" s="49"/>
      <c r="BL189" s="49"/>
      <c r="BM189" s="49"/>
      <c r="BN189" s="47"/>
      <c r="BO189" s="49"/>
      <c r="BP189" s="49"/>
      <c r="BQ189" s="49"/>
      <c r="BR189" s="323"/>
      <c r="BS189" s="323"/>
      <c r="BT189" s="323"/>
      <c r="BU189" s="49"/>
      <c r="BV189" s="49"/>
      <c r="BW189" s="97"/>
      <c r="BX189" s="97"/>
      <c r="BY189" s="97"/>
      <c r="BZ189" s="97"/>
      <c r="CA189" s="49"/>
      <c r="CB189" s="49"/>
      <c r="CC189" s="49"/>
      <c r="CD189" s="49"/>
      <c r="CE189" s="49"/>
      <c r="CF189" s="49"/>
      <c r="CG189" s="49"/>
      <c r="CH189" s="49"/>
      <c r="CI189" s="97"/>
      <c r="CJ189" s="97"/>
      <c r="CK189" s="97"/>
      <c r="CL189" s="97"/>
      <c r="CM189" s="335"/>
      <c r="CN189" s="337"/>
      <c r="CO189" s="315" t="str">
        <f>IF(Формулы!R189&gt;V189,"22-?,Дата 14 - Прибыл из УФСИН; ","")&amp;IF(Формулы!Q189&gt;Y189,"25-?,Дата 13 - Выбыл в УФСИН;","")&amp;IF(YEAR(ДАННЫЕ!$F$1)=YEAR(ДАННЫЕ!B189),IF(AT189&gt;0,"","40-?, вявлен в текущем году! "),"")&amp;IF(YEAR($F$1)=YEAR(W189),IF(X189+Y189&gt;0,"","23-стоит, 24,25 - куда выбыл? "),"")&amp;IF(X189+Y189&gt;0,IF(YEAR($F$1)=YEAR(W189),"","24+25&gt;0? 23 - когда выбыл? "),"")&amp;IF(BA189&lt;BB189,"47&gt;=48; ","")&amp;IF(BA189&lt;BC189,"47&gt;=49; ","")&amp;IF(BA189&lt;BD189,"47&gt;=50; ","")&amp;IF(BE189&gt;0,IF(BF189&gt;0,IF(AU189&gt;AV189,"","41 и 42 - ? (51 и 52 &gt; 0);"),"51 &gt; 0 52 - ?;"),"")&amp;IF(AU189&gt;0,IF(AV189&gt;AU189,"41&gt;42;","")&amp;IF(BE189&gt;0,"","41&gt;0 51-?;"),"")&amp;IF(BF189&gt;0,IF(BE189&gt;0,"","52&gt;0 51-?;"),"")&amp;IF(AW189&gt;=AX189,"","43&gt;44;")&amp;IF(CA189&gt;0,IF(AW189&gt;0,"","71 &gt; 0 43-?;"),"")</f>
        <v/>
      </c>
    </row>
    <row r="190" spans="1:93" s="250" customFormat="1" ht="15" customHeight="1" x14ac:dyDescent="0.2">
      <c r="A190" s="45"/>
      <c r="B190" s="46"/>
      <c r="C190" s="121"/>
      <c r="D190" s="121"/>
      <c r="E190" s="336"/>
      <c r="F190" s="122"/>
      <c r="G190" s="46"/>
      <c r="H190" s="45"/>
      <c r="I190" s="45"/>
      <c r="J190" s="45"/>
      <c r="K190" s="45"/>
      <c r="L190" s="45"/>
      <c r="M190" s="46"/>
      <c r="N190" s="46"/>
      <c r="O190" s="48"/>
      <c r="P190" s="48"/>
      <c r="Q190" s="46"/>
      <c r="R190" s="48"/>
      <c r="S190" s="48"/>
      <c r="T190" s="48"/>
      <c r="U190" s="48"/>
      <c r="V190" s="48"/>
      <c r="W190" s="46"/>
      <c r="X190" s="48"/>
      <c r="Y190" s="48"/>
      <c r="Z190" s="157"/>
      <c r="AA190" s="47"/>
      <c r="AB190" s="97"/>
      <c r="AC190" s="49"/>
      <c r="AD190" s="49"/>
      <c r="AE190" s="49"/>
      <c r="AF190" s="49"/>
      <c r="AG190" s="49"/>
      <c r="AH190" s="47"/>
      <c r="AI190" s="47"/>
      <c r="AJ190" s="47"/>
      <c r="AK190" s="190"/>
      <c r="AL190" s="190"/>
      <c r="AM190" s="190"/>
      <c r="AN190" s="190"/>
      <c r="AO190" s="190"/>
      <c r="AP190" s="151"/>
      <c r="AQ190" s="322"/>
      <c r="AR190" s="322"/>
      <c r="AS190" s="322"/>
      <c r="AT190" s="47"/>
      <c r="AU190" s="47"/>
      <c r="AV190" s="47"/>
      <c r="AW190" s="47"/>
      <c r="AX190" s="322"/>
      <c r="AY190" s="98"/>
      <c r="AZ190" s="98"/>
      <c r="BA190" s="47"/>
      <c r="BB190" s="47"/>
      <c r="BC190" s="47"/>
      <c r="BD190" s="47"/>
      <c r="BE190" s="97"/>
      <c r="BF190" s="49"/>
      <c r="BG190" s="239"/>
      <c r="BH190" s="342"/>
      <c r="BI190" s="49"/>
      <c r="BJ190" s="49"/>
      <c r="BK190" s="49"/>
      <c r="BL190" s="49"/>
      <c r="BM190" s="49"/>
      <c r="BN190" s="47"/>
      <c r="BO190" s="49"/>
      <c r="BP190" s="49"/>
      <c r="BQ190" s="49"/>
      <c r="BR190" s="323"/>
      <c r="BS190" s="323"/>
      <c r="BT190" s="323"/>
      <c r="BU190" s="49"/>
      <c r="BV190" s="49"/>
      <c r="BW190" s="97"/>
      <c r="BX190" s="97"/>
      <c r="BY190" s="97"/>
      <c r="BZ190" s="97"/>
      <c r="CA190" s="49"/>
      <c r="CB190" s="49"/>
      <c r="CC190" s="49"/>
      <c r="CD190" s="49"/>
      <c r="CE190" s="49"/>
      <c r="CF190" s="49"/>
      <c r="CG190" s="49"/>
      <c r="CH190" s="49"/>
      <c r="CI190" s="97"/>
      <c r="CJ190" s="97"/>
      <c r="CK190" s="97"/>
      <c r="CL190" s="97"/>
      <c r="CM190" s="335"/>
      <c r="CN190" s="337"/>
      <c r="CO190" s="315" t="str">
        <f>IF(Формулы!R190&gt;V190,"22-?,Дата 14 - Прибыл из УФСИН; ","")&amp;IF(Формулы!Q190&gt;Y190,"25-?,Дата 13 - Выбыл в УФСИН;","")&amp;IF(YEAR(ДАННЫЕ!$F$1)=YEAR(ДАННЫЕ!B190),IF(AT190&gt;0,"","40-?, вявлен в текущем году! "),"")&amp;IF(YEAR($F$1)=YEAR(W190),IF(X190+Y190&gt;0,"","23-стоит, 24,25 - куда выбыл? "),"")&amp;IF(X190+Y190&gt;0,IF(YEAR($F$1)=YEAR(W190),"","24+25&gt;0? 23 - когда выбыл? "),"")&amp;IF(BA190&lt;BB190,"47&gt;=48; ","")&amp;IF(BA190&lt;BC190,"47&gt;=49; ","")&amp;IF(BA190&lt;BD190,"47&gt;=50; ","")&amp;IF(BE190&gt;0,IF(BF190&gt;0,IF(AU190&gt;AV190,"","41 и 42 - ? (51 и 52 &gt; 0);"),"51 &gt; 0 52 - ?;"),"")&amp;IF(AU190&gt;0,IF(AV190&gt;AU190,"41&gt;42;","")&amp;IF(BE190&gt;0,"","41&gt;0 51-?;"),"")&amp;IF(BF190&gt;0,IF(BE190&gt;0,"","52&gt;0 51-?;"),"")&amp;IF(AW190&gt;=AX190,"","43&gt;44;")&amp;IF(CA190&gt;0,IF(AW190&gt;0,"","71 &gt; 0 43-?;"),"")</f>
        <v/>
      </c>
    </row>
    <row r="191" spans="1:93" s="250" customFormat="1" ht="15" customHeight="1" x14ac:dyDescent="0.2">
      <c r="A191" s="45"/>
      <c r="B191" s="46"/>
      <c r="C191" s="121"/>
      <c r="D191" s="121"/>
      <c r="E191" s="336"/>
      <c r="F191" s="122"/>
      <c r="G191" s="46"/>
      <c r="H191" s="45"/>
      <c r="I191" s="45"/>
      <c r="J191" s="45"/>
      <c r="K191" s="45"/>
      <c r="L191" s="45"/>
      <c r="M191" s="46"/>
      <c r="N191" s="46"/>
      <c r="O191" s="48"/>
      <c r="P191" s="48"/>
      <c r="Q191" s="46"/>
      <c r="R191" s="48"/>
      <c r="S191" s="48"/>
      <c r="T191" s="48"/>
      <c r="U191" s="48"/>
      <c r="V191" s="48"/>
      <c r="W191" s="46"/>
      <c r="X191" s="48"/>
      <c r="Y191" s="48"/>
      <c r="Z191" s="157"/>
      <c r="AA191" s="47"/>
      <c r="AB191" s="97"/>
      <c r="AC191" s="49"/>
      <c r="AD191" s="49"/>
      <c r="AE191" s="49"/>
      <c r="AF191" s="49"/>
      <c r="AG191" s="49"/>
      <c r="AH191" s="47"/>
      <c r="AI191" s="47"/>
      <c r="AJ191" s="47"/>
      <c r="AK191" s="190"/>
      <c r="AL191" s="190"/>
      <c r="AM191" s="190"/>
      <c r="AN191" s="190"/>
      <c r="AO191" s="190"/>
      <c r="AP191" s="151"/>
      <c r="AQ191" s="322"/>
      <c r="AR191" s="322"/>
      <c r="AS191" s="322"/>
      <c r="AT191" s="47"/>
      <c r="AU191" s="47"/>
      <c r="AV191" s="47"/>
      <c r="AW191" s="47"/>
      <c r="AX191" s="322"/>
      <c r="AY191" s="98"/>
      <c r="AZ191" s="98"/>
      <c r="BA191" s="47"/>
      <c r="BB191" s="47"/>
      <c r="BC191" s="47"/>
      <c r="BD191" s="47"/>
      <c r="BE191" s="97"/>
      <c r="BF191" s="49"/>
      <c r="BG191" s="239"/>
      <c r="BH191" s="342"/>
      <c r="BI191" s="49"/>
      <c r="BJ191" s="49"/>
      <c r="BK191" s="49"/>
      <c r="BL191" s="49"/>
      <c r="BM191" s="49"/>
      <c r="BN191" s="47"/>
      <c r="BO191" s="49"/>
      <c r="BP191" s="49"/>
      <c r="BQ191" s="49"/>
      <c r="BR191" s="323"/>
      <c r="BS191" s="323"/>
      <c r="BT191" s="323"/>
      <c r="BU191" s="49"/>
      <c r="BV191" s="49"/>
      <c r="BW191" s="97"/>
      <c r="BX191" s="97"/>
      <c r="BY191" s="97"/>
      <c r="BZ191" s="97"/>
      <c r="CA191" s="49"/>
      <c r="CB191" s="49"/>
      <c r="CC191" s="49"/>
      <c r="CD191" s="49"/>
      <c r="CE191" s="49"/>
      <c r="CF191" s="49"/>
      <c r="CG191" s="49"/>
      <c r="CH191" s="49"/>
      <c r="CI191" s="97"/>
      <c r="CJ191" s="97"/>
      <c r="CK191" s="97"/>
      <c r="CL191" s="97"/>
      <c r="CM191" s="335"/>
      <c r="CN191" s="337"/>
      <c r="CO191" s="315" t="str">
        <f>IF(Формулы!R191&gt;V191,"22-?,Дата 14 - Прибыл из УФСИН; ","")&amp;IF(Формулы!Q191&gt;Y191,"25-?,Дата 13 - Выбыл в УФСИН;","")&amp;IF(YEAR(ДАННЫЕ!$F$1)=YEAR(ДАННЫЕ!B191),IF(AT191&gt;0,"","40-?, вявлен в текущем году! "),"")&amp;IF(YEAR($F$1)=YEAR(W191),IF(X191+Y191&gt;0,"","23-стоит, 24,25 - куда выбыл? "),"")&amp;IF(X191+Y191&gt;0,IF(YEAR($F$1)=YEAR(W191),"","24+25&gt;0? 23 - когда выбыл? "),"")&amp;IF(BA191&lt;BB191,"47&gt;=48; ","")&amp;IF(BA191&lt;BC191,"47&gt;=49; ","")&amp;IF(BA191&lt;BD191,"47&gt;=50; ","")&amp;IF(BE191&gt;0,IF(BF191&gt;0,IF(AU191&gt;AV191,"","41 и 42 - ? (51 и 52 &gt; 0);"),"51 &gt; 0 52 - ?;"),"")&amp;IF(AU191&gt;0,IF(AV191&gt;AU191,"41&gt;42;","")&amp;IF(BE191&gt;0,"","41&gt;0 51-?;"),"")&amp;IF(BF191&gt;0,IF(BE191&gt;0,"","52&gt;0 51-?;"),"")&amp;IF(AW191&gt;=AX191,"","43&gt;44;")&amp;IF(CA191&gt;0,IF(AW191&gt;0,"","71 &gt; 0 43-?;"),"")</f>
        <v/>
      </c>
    </row>
    <row r="192" spans="1:93" s="250" customFormat="1" ht="15" customHeight="1" x14ac:dyDescent="0.2">
      <c r="A192" s="45"/>
      <c r="B192" s="46"/>
      <c r="C192" s="121"/>
      <c r="D192" s="121"/>
      <c r="E192" s="336"/>
      <c r="F192" s="122"/>
      <c r="G192" s="46"/>
      <c r="H192" s="45"/>
      <c r="I192" s="45"/>
      <c r="J192" s="45"/>
      <c r="K192" s="45"/>
      <c r="L192" s="45"/>
      <c r="M192" s="46"/>
      <c r="N192" s="46"/>
      <c r="O192" s="48"/>
      <c r="P192" s="48"/>
      <c r="Q192" s="46"/>
      <c r="R192" s="48"/>
      <c r="S192" s="48"/>
      <c r="T192" s="48"/>
      <c r="U192" s="48"/>
      <c r="V192" s="48"/>
      <c r="W192" s="46"/>
      <c r="X192" s="48"/>
      <c r="Y192" s="48"/>
      <c r="Z192" s="157"/>
      <c r="AA192" s="47"/>
      <c r="AB192" s="97"/>
      <c r="AC192" s="49"/>
      <c r="AD192" s="49"/>
      <c r="AE192" s="49"/>
      <c r="AF192" s="49"/>
      <c r="AG192" s="49"/>
      <c r="AH192" s="47"/>
      <c r="AI192" s="47"/>
      <c r="AJ192" s="47"/>
      <c r="AK192" s="190"/>
      <c r="AL192" s="190"/>
      <c r="AM192" s="190"/>
      <c r="AN192" s="190"/>
      <c r="AO192" s="190"/>
      <c r="AP192" s="151"/>
      <c r="AQ192" s="322"/>
      <c r="AR192" s="322"/>
      <c r="AS192" s="322"/>
      <c r="AT192" s="47"/>
      <c r="AU192" s="47"/>
      <c r="AV192" s="47"/>
      <c r="AW192" s="47"/>
      <c r="AX192" s="322"/>
      <c r="AY192" s="98"/>
      <c r="AZ192" s="98"/>
      <c r="BA192" s="47"/>
      <c r="BB192" s="47"/>
      <c r="BC192" s="47"/>
      <c r="BD192" s="47"/>
      <c r="BE192" s="97"/>
      <c r="BF192" s="49"/>
      <c r="BG192" s="239"/>
      <c r="BH192" s="342"/>
      <c r="BI192" s="49"/>
      <c r="BJ192" s="49"/>
      <c r="BK192" s="49"/>
      <c r="BL192" s="49"/>
      <c r="BM192" s="49"/>
      <c r="BN192" s="47"/>
      <c r="BO192" s="49"/>
      <c r="BP192" s="49"/>
      <c r="BQ192" s="49"/>
      <c r="BR192" s="323"/>
      <c r="BS192" s="323"/>
      <c r="BT192" s="323"/>
      <c r="BU192" s="49"/>
      <c r="BV192" s="49"/>
      <c r="BW192" s="97"/>
      <c r="BX192" s="97"/>
      <c r="BY192" s="97"/>
      <c r="BZ192" s="97"/>
      <c r="CA192" s="49"/>
      <c r="CB192" s="49"/>
      <c r="CC192" s="49"/>
      <c r="CD192" s="49"/>
      <c r="CE192" s="49"/>
      <c r="CF192" s="49"/>
      <c r="CG192" s="49"/>
      <c r="CH192" s="49"/>
      <c r="CI192" s="97"/>
      <c r="CJ192" s="97"/>
      <c r="CK192" s="97"/>
      <c r="CL192" s="97"/>
      <c r="CM192" s="335"/>
      <c r="CN192" s="337"/>
      <c r="CO192" s="315" t="str">
        <f>IF(Формулы!R192&gt;V192,"22-?,Дата 14 - Прибыл из УФСИН; ","")&amp;IF(Формулы!Q192&gt;Y192,"25-?,Дата 13 - Выбыл в УФСИН;","")&amp;IF(YEAR(ДАННЫЕ!$F$1)=YEAR(ДАННЫЕ!B192),IF(AT192&gt;0,"","40-?, вявлен в текущем году! "),"")&amp;IF(YEAR($F$1)=YEAR(W192),IF(X192+Y192&gt;0,"","23-стоит, 24,25 - куда выбыл? "),"")&amp;IF(X192+Y192&gt;0,IF(YEAR($F$1)=YEAR(W192),"","24+25&gt;0? 23 - когда выбыл? "),"")&amp;IF(BA192&lt;BB192,"47&gt;=48; ","")&amp;IF(BA192&lt;BC192,"47&gt;=49; ","")&amp;IF(BA192&lt;BD192,"47&gt;=50; ","")&amp;IF(BE192&gt;0,IF(BF192&gt;0,IF(AU192&gt;AV192,"","41 и 42 - ? (51 и 52 &gt; 0);"),"51 &gt; 0 52 - ?;"),"")&amp;IF(AU192&gt;0,IF(AV192&gt;AU192,"41&gt;42;","")&amp;IF(BE192&gt;0,"","41&gt;0 51-?;"),"")&amp;IF(BF192&gt;0,IF(BE192&gt;0,"","52&gt;0 51-?;"),"")&amp;IF(AW192&gt;=AX192,"","43&gt;44;")&amp;IF(CA192&gt;0,IF(AW192&gt;0,"","71 &gt; 0 43-?;"),"")</f>
        <v/>
      </c>
    </row>
    <row r="193" spans="1:93" s="250" customFormat="1" ht="15" customHeight="1" x14ac:dyDescent="0.2">
      <c r="A193" s="45"/>
      <c r="B193" s="46"/>
      <c r="C193" s="121"/>
      <c r="D193" s="121"/>
      <c r="E193" s="336"/>
      <c r="F193" s="122"/>
      <c r="G193" s="46"/>
      <c r="H193" s="45"/>
      <c r="I193" s="45"/>
      <c r="J193" s="45"/>
      <c r="K193" s="45"/>
      <c r="L193" s="45"/>
      <c r="M193" s="46"/>
      <c r="N193" s="46"/>
      <c r="O193" s="48"/>
      <c r="P193" s="48"/>
      <c r="Q193" s="46"/>
      <c r="R193" s="48"/>
      <c r="S193" s="48"/>
      <c r="T193" s="48"/>
      <c r="U193" s="48"/>
      <c r="V193" s="48"/>
      <c r="W193" s="46"/>
      <c r="X193" s="48"/>
      <c r="Y193" s="48"/>
      <c r="Z193" s="157"/>
      <c r="AA193" s="47"/>
      <c r="AB193" s="97"/>
      <c r="AC193" s="49"/>
      <c r="AD193" s="49"/>
      <c r="AE193" s="49"/>
      <c r="AF193" s="49"/>
      <c r="AG193" s="49"/>
      <c r="AH193" s="47"/>
      <c r="AI193" s="47"/>
      <c r="AJ193" s="47"/>
      <c r="AK193" s="190"/>
      <c r="AL193" s="190"/>
      <c r="AM193" s="190"/>
      <c r="AN193" s="190"/>
      <c r="AO193" s="190"/>
      <c r="AP193" s="151"/>
      <c r="AQ193" s="322"/>
      <c r="AR193" s="322"/>
      <c r="AS193" s="322"/>
      <c r="AT193" s="47"/>
      <c r="AU193" s="47"/>
      <c r="AV193" s="47"/>
      <c r="AW193" s="47"/>
      <c r="AX193" s="322"/>
      <c r="AY193" s="98"/>
      <c r="AZ193" s="98"/>
      <c r="BA193" s="47"/>
      <c r="BB193" s="47"/>
      <c r="BC193" s="47"/>
      <c r="BD193" s="47"/>
      <c r="BE193" s="97"/>
      <c r="BF193" s="49"/>
      <c r="BG193" s="239"/>
      <c r="BH193" s="342"/>
      <c r="BI193" s="49"/>
      <c r="BJ193" s="49"/>
      <c r="BK193" s="49"/>
      <c r="BL193" s="49"/>
      <c r="BM193" s="49"/>
      <c r="BN193" s="47"/>
      <c r="BO193" s="49"/>
      <c r="BP193" s="49"/>
      <c r="BQ193" s="49"/>
      <c r="BR193" s="323"/>
      <c r="BS193" s="323"/>
      <c r="BT193" s="323"/>
      <c r="BU193" s="49"/>
      <c r="BV193" s="49"/>
      <c r="BW193" s="97"/>
      <c r="BX193" s="97"/>
      <c r="BY193" s="97"/>
      <c r="BZ193" s="97"/>
      <c r="CA193" s="49"/>
      <c r="CB193" s="49"/>
      <c r="CC193" s="49"/>
      <c r="CD193" s="49"/>
      <c r="CE193" s="49"/>
      <c r="CF193" s="49"/>
      <c r="CG193" s="49"/>
      <c r="CH193" s="49"/>
      <c r="CI193" s="97"/>
      <c r="CJ193" s="97"/>
      <c r="CK193" s="97"/>
      <c r="CL193" s="97"/>
      <c r="CM193" s="335"/>
      <c r="CN193" s="337"/>
      <c r="CO193" s="315" t="str">
        <f>IF(Формулы!R193&gt;V193,"22-?,Дата 14 - Прибыл из УФСИН; ","")&amp;IF(Формулы!Q193&gt;Y193,"25-?,Дата 13 - Выбыл в УФСИН;","")&amp;IF(YEAR(ДАННЫЕ!$F$1)=YEAR(ДАННЫЕ!B193),IF(AT193&gt;0,"","40-?, вявлен в текущем году! "),"")&amp;IF(YEAR($F$1)=YEAR(W193),IF(X193+Y193&gt;0,"","23-стоит, 24,25 - куда выбыл? "),"")&amp;IF(X193+Y193&gt;0,IF(YEAR($F$1)=YEAR(W193),"","24+25&gt;0? 23 - когда выбыл? "),"")&amp;IF(BA193&lt;BB193,"47&gt;=48; ","")&amp;IF(BA193&lt;BC193,"47&gt;=49; ","")&amp;IF(BA193&lt;BD193,"47&gt;=50; ","")&amp;IF(BE193&gt;0,IF(BF193&gt;0,IF(AU193&gt;AV193,"","41 и 42 - ? (51 и 52 &gt; 0);"),"51 &gt; 0 52 - ?;"),"")&amp;IF(AU193&gt;0,IF(AV193&gt;AU193,"41&gt;42;","")&amp;IF(BE193&gt;0,"","41&gt;0 51-?;"),"")&amp;IF(BF193&gt;0,IF(BE193&gt;0,"","52&gt;0 51-?;"),"")&amp;IF(AW193&gt;=AX193,"","43&gt;44;")&amp;IF(CA193&gt;0,IF(AW193&gt;0,"","71 &gt; 0 43-?;"),"")</f>
        <v/>
      </c>
    </row>
    <row r="194" spans="1:93" s="250" customFormat="1" ht="15" customHeight="1" x14ac:dyDescent="0.2">
      <c r="A194" s="45"/>
      <c r="B194" s="46"/>
      <c r="C194" s="121"/>
      <c r="D194" s="121"/>
      <c r="E194" s="336"/>
      <c r="F194" s="122"/>
      <c r="G194" s="46"/>
      <c r="H194" s="45"/>
      <c r="I194" s="45"/>
      <c r="J194" s="45"/>
      <c r="K194" s="45"/>
      <c r="L194" s="45"/>
      <c r="M194" s="46"/>
      <c r="N194" s="46"/>
      <c r="O194" s="48"/>
      <c r="P194" s="48"/>
      <c r="Q194" s="46"/>
      <c r="R194" s="48"/>
      <c r="S194" s="48"/>
      <c r="T194" s="48"/>
      <c r="U194" s="48"/>
      <c r="V194" s="48"/>
      <c r="W194" s="46"/>
      <c r="X194" s="48"/>
      <c r="Y194" s="48"/>
      <c r="Z194" s="157"/>
      <c r="AA194" s="47"/>
      <c r="AB194" s="97"/>
      <c r="AC194" s="49"/>
      <c r="AD194" s="49"/>
      <c r="AE194" s="49"/>
      <c r="AF194" s="49"/>
      <c r="AG194" s="49"/>
      <c r="AH194" s="47"/>
      <c r="AI194" s="47"/>
      <c r="AJ194" s="47"/>
      <c r="AK194" s="190"/>
      <c r="AL194" s="190"/>
      <c r="AM194" s="190"/>
      <c r="AN194" s="190"/>
      <c r="AO194" s="190"/>
      <c r="AP194" s="151"/>
      <c r="AQ194" s="322"/>
      <c r="AR194" s="322"/>
      <c r="AS194" s="322"/>
      <c r="AT194" s="47"/>
      <c r="AU194" s="47"/>
      <c r="AV194" s="47"/>
      <c r="AW194" s="47"/>
      <c r="AX194" s="322"/>
      <c r="AY194" s="98"/>
      <c r="AZ194" s="98"/>
      <c r="BA194" s="47"/>
      <c r="BB194" s="47"/>
      <c r="BC194" s="47"/>
      <c r="BD194" s="47"/>
      <c r="BE194" s="97"/>
      <c r="BF194" s="49"/>
      <c r="BG194" s="239"/>
      <c r="BH194" s="342"/>
      <c r="BI194" s="49"/>
      <c r="BJ194" s="49"/>
      <c r="BK194" s="49"/>
      <c r="BL194" s="49"/>
      <c r="BM194" s="49"/>
      <c r="BN194" s="47"/>
      <c r="BO194" s="49"/>
      <c r="BP194" s="49"/>
      <c r="BQ194" s="49"/>
      <c r="BR194" s="323"/>
      <c r="BS194" s="323"/>
      <c r="BT194" s="323"/>
      <c r="BU194" s="49"/>
      <c r="BV194" s="49"/>
      <c r="BW194" s="97"/>
      <c r="BX194" s="97"/>
      <c r="BY194" s="97"/>
      <c r="BZ194" s="97"/>
      <c r="CA194" s="49"/>
      <c r="CB194" s="49"/>
      <c r="CC194" s="49"/>
      <c r="CD194" s="49"/>
      <c r="CE194" s="49"/>
      <c r="CF194" s="49"/>
      <c r="CG194" s="49"/>
      <c r="CH194" s="49"/>
      <c r="CI194" s="97"/>
      <c r="CJ194" s="97"/>
      <c r="CK194" s="97"/>
      <c r="CL194" s="97"/>
      <c r="CM194" s="335"/>
      <c r="CN194" s="337"/>
      <c r="CO194" s="315" t="str">
        <f>IF(Формулы!R194&gt;V194,"22-?,Дата 14 - Прибыл из УФСИН; ","")&amp;IF(Формулы!Q194&gt;Y194,"25-?,Дата 13 - Выбыл в УФСИН;","")&amp;IF(YEAR(ДАННЫЕ!$F$1)=YEAR(ДАННЫЕ!B194),IF(AT194&gt;0,"","40-?, вявлен в текущем году! "),"")&amp;IF(YEAR($F$1)=YEAR(W194),IF(X194+Y194&gt;0,"","23-стоит, 24,25 - куда выбыл? "),"")&amp;IF(X194+Y194&gt;0,IF(YEAR($F$1)=YEAR(W194),"","24+25&gt;0? 23 - когда выбыл? "),"")&amp;IF(BA194&lt;BB194,"47&gt;=48; ","")&amp;IF(BA194&lt;BC194,"47&gt;=49; ","")&amp;IF(BA194&lt;BD194,"47&gt;=50; ","")&amp;IF(BE194&gt;0,IF(BF194&gt;0,IF(AU194&gt;AV194,"","41 и 42 - ? (51 и 52 &gt; 0);"),"51 &gt; 0 52 - ?;"),"")&amp;IF(AU194&gt;0,IF(AV194&gt;AU194,"41&gt;42;","")&amp;IF(BE194&gt;0,"","41&gt;0 51-?;"),"")&amp;IF(BF194&gt;0,IF(BE194&gt;0,"","52&gt;0 51-?;"),"")&amp;IF(AW194&gt;=AX194,"","43&gt;44;")&amp;IF(CA194&gt;0,IF(AW194&gt;0,"","71 &gt; 0 43-?;"),"")</f>
        <v/>
      </c>
    </row>
    <row r="195" spans="1:93" s="250" customFormat="1" ht="15" customHeight="1" x14ac:dyDescent="0.2">
      <c r="A195" s="45"/>
      <c r="B195" s="46"/>
      <c r="C195" s="121"/>
      <c r="D195" s="121"/>
      <c r="E195" s="336"/>
      <c r="F195" s="122"/>
      <c r="G195" s="46"/>
      <c r="H195" s="45"/>
      <c r="I195" s="45"/>
      <c r="J195" s="45"/>
      <c r="K195" s="45"/>
      <c r="L195" s="45"/>
      <c r="M195" s="46"/>
      <c r="N195" s="46"/>
      <c r="O195" s="48"/>
      <c r="P195" s="48"/>
      <c r="Q195" s="46"/>
      <c r="R195" s="48"/>
      <c r="S195" s="48"/>
      <c r="T195" s="48"/>
      <c r="U195" s="48"/>
      <c r="V195" s="48"/>
      <c r="W195" s="46"/>
      <c r="X195" s="48"/>
      <c r="Y195" s="48"/>
      <c r="Z195" s="157"/>
      <c r="AA195" s="47"/>
      <c r="AB195" s="97"/>
      <c r="AC195" s="49"/>
      <c r="AD195" s="49"/>
      <c r="AE195" s="49"/>
      <c r="AF195" s="49"/>
      <c r="AG195" s="49"/>
      <c r="AH195" s="47"/>
      <c r="AI195" s="47"/>
      <c r="AJ195" s="47"/>
      <c r="AK195" s="190"/>
      <c r="AL195" s="190"/>
      <c r="AM195" s="190"/>
      <c r="AN195" s="190"/>
      <c r="AO195" s="190"/>
      <c r="AP195" s="151"/>
      <c r="AQ195" s="322"/>
      <c r="AR195" s="322"/>
      <c r="AS195" s="322"/>
      <c r="AT195" s="47"/>
      <c r="AU195" s="47"/>
      <c r="AV195" s="47"/>
      <c r="AW195" s="47"/>
      <c r="AX195" s="322"/>
      <c r="AY195" s="98"/>
      <c r="AZ195" s="98"/>
      <c r="BA195" s="47"/>
      <c r="BB195" s="47"/>
      <c r="BC195" s="47"/>
      <c r="BD195" s="47"/>
      <c r="BE195" s="97"/>
      <c r="BF195" s="49"/>
      <c r="BG195" s="239"/>
      <c r="BH195" s="342"/>
      <c r="BI195" s="49"/>
      <c r="BJ195" s="49"/>
      <c r="BK195" s="49"/>
      <c r="BL195" s="49"/>
      <c r="BM195" s="49"/>
      <c r="BN195" s="47"/>
      <c r="BO195" s="49"/>
      <c r="BP195" s="49"/>
      <c r="BQ195" s="49"/>
      <c r="BR195" s="323"/>
      <c r="BS195" s="323"/>
      <c r="BT195" s="323"/>
      <c r="BU195" s="49"/>
      <c r="BV195" s="49"/>
      <c r="BW195" s="97"/>
      <c r="BX195" s="97"/>
      <c r="BY195" s="97"/>
      <c r="BZ195" s="97"/>
      <c r="CA195" s="49"/>
      <c r="CB195" s="49"/>
      <c r="CC195" s="49"/>
      <c r="CD195" s="49"/>
      <c r="CE195" s="49"/>
      <c r="CF195" s="49"/>
      <c r="CG195" s="49"/>
      <c r="CH195" s="49"/>
      <c r="CI195" s="97"/>
      <c r="CJ195" s="97"/>
      <c r="CK195" s="97"/>
      <c r="CL195" s="97"/>
      <c r="CM195" s="335"/>
      <c r="CN195" s="337"/>
      <c r="CO195" s="315" t="str">
        <f>IF(Формулы!R195&gt;V195,"22-?,Дата 14 - Прибыл из УФСИН; ","")&amp;IF(Формулы!Q195&gt;Y195,"25-?,Дата 13 - Выбыл в УФСИН;","")&amp;IF(YEAR(ДАННЫЕ!$F$1)=YEAR(ДАННЫЕ!B195),IF(AT195&gt;0,"","40-?, вявлен в текущем году! "),"")&amp;IF(YEAR($F$1)=YEAR(W195),IF(X195+Y195&gt;0,"","23-стоит, 24,25 - куда выбыл? "),"")&amp;IF(X195+Y195&gt;0,IF(YEAR($F$1)=YEAR(W195),"","24+25&gt;0? 23 - когда выбыл? "),"")&amp;IF(BA195&lt;BB195,"47&gt;=48; ","")&amp;IF(BA195&lt;BC195,"47&gt;=49; ","")&amp;IF(BA195&lt;BD195,"47&gt;=50; ","")&amp;IF(BE195&gt;0,IF(BF195&gt;0,IF(AU195&gt;AV195,"","41 и 42 - ? (51 и 52 &gt; 0);"),"51 &gt; 0 52 - ?;"),"")&amp;IF(AU195&gt;0,IF(AV195&gt;AU195,"41&gt;42;","")&amp;IF(BE195&gt;0,"","41&gt;0 51-?;"),"")&amp;IF(BF195&gt;0,IF(BE195&gt;0,"","52&gt;0 51-?;"),"")&amp;IF(AW195&gt;=AX195,"","43&gt;44;")&amp;IF(CA195&gt;0,IF(AW195&gt;0,"","71 &gt; 0 43-?;"),"")</f>
        <v/>
      </c>
    </row>
    <row r="196" spans="1:93" s="250" customFormat="1" ht="15" customHeight="1" x14ac:dyDescent="0.2">
      <c r="A196" s="45"/>
      <c r="B196" s="46"/>
      <c r="C196" s="121"/>
      <c r="D196" s="121"/>
      <c r="E196" s="336"/>
      <c r="F196" s="122"/>
      <c r="G196" s="46"/>
      <c r="H196" s="45"/>
      <c r="I196" s="45"/>
      <c r="J196" s="45"/>
      <c r="K196" s="45"/>
      <c r="L196" s="45"/>
      <c r="M196" s="46"/>
      <c r="N196" s="46"/>
      <c r="O196" s="48"/>
      <c r="P196" s="48"/>
      <c r="Q196" s="46"/>
      <c r="R196" s="48"/>
      <c r="S196" s="48"/>
      <c r="T196" s="48"/>
      <c r="U196" s="48"/>
      <c r="V196" s="48"/>
      <c r="W196" s="46"/>
      <c r="X196" s="48"/>
      <c r="Y196" s="48"/>
      <c r="Z196" s="157"/>
      <c r="AA196" s="47"/>
      <c r="AB196" s="97"/>
      <c r="AC196" s="49"/>
      <c r="AD196" s="49"/>
      <c r="AE196" s="49"/>
      <c r="AF196" s="49"/>
      <c r="AG196" s="49"/>
      <c r="AH196" s="47"/>
      <c r="AI196" s="47"/>
      <c r="AJ196" s="47"/>
      <c r="AK196" s="190"/>
      <c r="AL196" s="190"/>
      <c r="AM196" s="190"/>
      <c r="AN196" s="190"/>
      <c r="AO196" s="190"/>
      <c r="AP196" s="151"/>
      <c r="AQ196" s="322"/>
      <c r="AR196" s="322"/>
      <c r="AS196" s="322"/>
      <c r="AT196" s="47"/>
      <c r="AU196" s="47"/>
      <c r="AV196" s="47"/>
      <c r="AW196" s="47"/>
      <c r="AX196" s="322"/>
      <c r="AY196" s="98"/>
      <c r="AZ196" s="98"/>
      <c r="BA196" s="47"/>
      <c r="BB196" s="47"/>
      <c r="BC196" s="47"/>
      <c r="BD196" s="47"/>
      <c r="BE196" s="97"/>
      <c r="BF196" s="49"/>
      <c r="BG196" s="239"/>
      <c r="BH196" s="342"/>
      <c r="BI196" s="49"/>
      <c r="BJ196" s="49"/>
      <c r="BK196" s="49"/>
      <c r="BL196" s="49"/>
      <c r="BM196" s="49"/>
      <c r="BN196" s="47"/>
      <c r="BO196" s="49"/>
      <c r="BP196" s="49"/>
      <c r="BQ196" s="49"/>
      <c r="BR196" s="323"/>
      <c r="BS196" s="323"/>
      <c r="BT196" s="323"/>
      <c r="BU196" s="49"/>
      <c r="BV196" s="49"/>
      <c r="BW196" s="97"/>
      <c r="BX196" s="97"/>
      <c r="BY196" s="97"/>
      <c r="BZ196" s="97"/>
      <c r="CA196" s="49"/>
      <c r="CB196" s="49"/>
      <c r="CC196" s="49"/>
      <c r="CD196" s="49"/>
      <c r="CE196" s="49"/>
      <c r="CF196" s="49"/>
      <c r="CG196" s="49"/>
      <c r="CH196" s="49"/>
      <c r="CI196" s="97"/>
      <c r="CJ196" s="97"/>
      <c r="CK196" s="97"/>
      <c r="CL196" s="97"/>
      <c r="CM196" s="335"/>
      <c r="CN196" s="337"/>
      <c r="CO196" s="315" t="str">
        <f>IF(Формулы!R196&gt;V196,"22-?,Дата 14 - Прибыл из УФСИН; ","")&amp;IF(Формулы!Q196&gt;Y196,"25-?,Дата 13 - Выбыл в УФСИН;","")&amp;IF(YEAR(ДАННЫЕ!$F$1)=YEAR(ДАННЫЕ!B196),IF(AT196&gt;0,"","40-?, вявлен в текущем году! "),"")&amp;IF(YEAR($F$1)=YEAR(W196),IF(X196+Y196&gt;0,"","23-стоит, 24,25 - куда выбыл? "),"")&amp;IF(X196+Y196&gt;0,IF(YEAR($F$1)=YEAR(W196),"","24+25&gt;0? 23 - когда выбыл? "),"")&amp;IF(BA196&lt;BB196,"47&gt;=48; ","")&amp;IF(BA196&lt;BC196,"47&gt;=49; ","")&amp;IF(BA196&lt;BD196,"47&gt;=50; ","")&amp;IF(BE196&gt;0,IF(BF196&gt;0,IF(AU196&gt;AV196,"","41 и 42 - ? (51 и 52 &gt; 0);"),"51 &gt; 0 52 - ?;"),"")&amp;IF(AU196&gt;0,IF(AV196&gt;AU196,"41&gt;42;","")&amp;IF(BE196&gt;0,"","41&gt;0 51-?;"),"")&amp;IF(BF196&gt;0,IF(BE196&gt;0,"","52&gt;0 51-?;"),"")&amp;IF(AW196&gt;=AX196,"","43&gt;44;")&amp;IF(CA196&gt;0,IF(AW196&gt;0,"","71 &gt; 0 43-?;"),"")</f>
        <v/>
      </c>
    </row>
    <row r="197" spans="1:93" s="250" customFormat="1" ht="15" customHeight="1" x14ac:dyDescent="0.2">
      <c r="A197" s="45"/>
      <c r="B197" s="46"/>
      <c r="C197" s="121"/>
      <c r="D197" s="121"/>
      <c r="E197" s="336"/>
      <c r="F197" s="122"/>
      <c r="G197" s="46"/>
      <c r="H197" s="45"/>
      <c r="I197" s="45"/>
      <c r="J197" s="45"/>
      <c r="K197" s="45"/>
      <c r="L197" s="45"/>
      <c r="M197" s="46"/>
      <c r="N197" s="46"/>
      <c r="O197" s="48"/>
      <c r="P197" s="48"/>
      <c r="Q197" s="46"/>
      <c r="R197" s="48"/>
      <c r="S197" s="48"/>
      <c r="T197" s="48"/>
      <c r="U197" s="48"/>
      <c r="V197" s="48"/>
      <c r="W197" s="46"/>
      <c r="X197" s="48"/>
      <c r="Y197" s="48"/>
      <c r="Z197" s="157"/>
      <c r="AA197" s="47"/>
      <c r="AB197" s="97"/>
      <c r="AC197" s="49"/>
      <c r="AD197" s="49"/>
      <c r="AE197" s="49"/>
      <c r="AF197" s="49"/>
      <c r="AG197" s="49"/>
      <c r="AH197" s="47"/>
      <c r="AI197" s="47"/>
      <c r="AJ197" s="47"/>
      <c r="AK197" s="190"/>
      <c r="AL197" s="190"/>
      <c r="AM197" s="190"/>
      <c r="AN197" s="190"/>
      <c r="AO197" s="190"/>
      <c r="AP197" s="151"/>
      <c r="AQ197" s="322"/>
      <c r="AR197" s="322"/>
      <c r="AS197" s="322"/>
      <c r="AT197" s="47"/>
      <c r="AU197" s="47"/>
      <c r="AV197" s="47"/>
      <c r="AW197" s="47"/>
      <c r="AX197" s="322"/>
      <c r="AY197" s="98"/>
      <c r="AZ197" s="98"/>
      <c r="BA197" s="47"/>
      <c r="BB197" s="47"/>
      <c r="BC197" s="47"/>
      <c r="BD197" s="47"/>
      <c r="BE197" s="97"/>
      <c r="BF197" s="49"/>
      <c r="BG197" s="239"/>
      <c r="BH197" s="342"/>
      <c r="BI197" s="49"/>
      <c r="BJ197" s="49"/>
      <c r="BK197" s="49"/>
      <c r="BL197" s="49"/>
      <c r="BM197" s="49"/>
      <c r="BN197" s="47"/>
      <c r="BO197" s="49"/>
      <c r="BP197" s="49"/>
      <c r="BQ197" s="49"/>
      <c r="BR197" s="323"/>
      <c r="BS197" s="323"/>
      <c r="BT197" s="323"/>
      <c r="BU197" s="49"/>
      <c r="BV197" s="49"/>
      <c r="BW197" s="97"/>
      <c r="BX197" s="97"/>
      <c r="BY197" s="97"/>
      <c r="BZ197" s="97"/>
      <c r="CA197" s="49"/>
      <c r="CB197" s="49"/>
      <c r="CC197" s="49"/>
      <c r="CD197" s="49"/>
      <c r="CE197" s="49"/>
      <c r="CF197" s="49"/>
      <c r="CG197" s="49"/>
      <c r="CH197" s="49"/>
      <c r="CI197" s="97"/>
      <c r="CJ197" s="97"/>
      <c r="CK197" s="97"/>
      <c r="CL197" s="97"/>
      <c r="CM197" s="335"/>
      <c r="CN197" s="337"/>
      <c r="CO197" s="315" t="str">
        <f>IF(Формулы!R197&gt;V197,"22-?,Дата 14 - Прибыл из УФСИН; ","")&amp;IF(Формулы!Q197&gt;Y197,"25-?,Дата 13 - Выбыл в УФСИН;","")&amp;IF(YEAR(ДАННЫЕ!$F$1)=YEAR(ДАННЫЕ!B197),IF(AT197&gt;0,"","40-?, вявлен в текущем году! "),"")&amp;IF(YEAR($F$1)=YEAR(W197),IF(X197+Y197&gt;0,"","23-стоит, 24,25 - куда выбыл? "),"")&amp;IF(X197+Y197&gt;0,IF(YEAR($F$1)=YEAR(W197),"","24+25&gt;0? 23 - когда выбыл? "),"")&amp;IF(BA197&lt;BB197,"47&gt;=48; ","")&amp;IF(BA197&lt;BC197,"47&gt;=49; ","")&amp;IF(BA197&lt;BD197,"47&gt;=50; ","")&amp;IF(BE197&gt;0,IF(BF197&gt;0,IF(AU197&gt;AV197,"","41 и 42 - ? (51 и 52 &gt; 0);"),"51 &gt; 0 52 - ?;"),"")&amp;IF(AU197&gt;0,IF(AV197&gt;AU197,"41&gt;42;","")&amp;IF(BE197&gt;0,"","41&gt;0 51-?;"),"")&amp;IF(BF197&gt;0,IF(BE197&gt;0,"","52&gt;0 51-?;"),"")&amp;IF(AW197&gt;=AX197,"","43&gt;44;")&amp;IF(CA197&gt;0,IF(AW197&gt;0,"","71 &gt; 0 43-?;"),"")</f>
        <v/>
      </c>
    </row>
    <row r="198" spans="1:93" s="250" customFormat="1" ht="15" customHeight="1" x14ac:dyDescent="0.2">
      <c r="A198" s="45"/>
      <c r="B198" s="46"/>
      <c r="C198" s="121"/>
      <c r="D198" s="121"/>
      <c r="E198" s="336"/>
      <c r="F198" s="122"/>
      <c r="G198" s="46"/>
      <c r="H198" s="45"/>
      <c r="I198" s="45"/>
      <c r="J198" s="45"/>
      <c r="K198" s="45"/>
      <c r="L198" s="45"/>
      <c r="M198" s="46"/>
      <c r="N198" s="46"/>
      <c r="O198" s="48"/>
      <c r="P198" s="48"/>
      <c r="Q198" s="46"/>
      <c r="R198" s="48"/>
      <c r="S198" s="48"/>
      <c r="T198" s="48"/>
      <c r="U198" s="48"/>
      <c r="V198" s="48"/>
      <c r="W198" s="46"/>
      <c r="X198" s="48"/>
      <c r="Y198" s="48"/>
      <c r="Z198" s="157"/>
      <c r="AA198" s="47"/>
      <c r="AB198" s="97"/>
      <c r="AC198" s="49"/>
      <c r="AD198" s="49"/>
      <c r="AE198" s="49"/>
      <c r="AF198" s="49"/>
      <c r="AG198" s="49"/>
      <c r="AH198" s="47"/>
      <c r="AI198" s="47"/>
      <c r="AJ198" s="47"/>
      <c r="AK198" s="190"/>
      <c r="AL198" s="190"/>
      <c r="AM198" s="190"/>
      <c r="AN198" s="190"/>
      <c r="AO198" s="190"/>
      <c r="AP198" s="151"/>
      <c r="AQ198" s="322"/>
      <c r="AR198" s="322"/>
      <c r="AS198" s="322"/>
      <c r="AT198" s="47"/>
      <c r="AU198" s="47"/>
      <c r="AV198" s="47"/>
      <c r="AW198" s="47"/>
      <c r="AX198" s="322"/>
      <c r="AY198" s="98"/>
      <c r="AZ198" s="98"/>
      <c r="BA198" s="47"/>
      <c r="BB198" s="47"/>
      <c r="BC198" s="47"/>
      <c r="BD198" s="47"/>
      <c r="BE198" s="97"/>
      <c r="BF198" s="49"/>
      <c r="BG198" s="239"/>
      <c r="BH198" s="342"/>
      <c r="BI198" s="49"/>
      <c r="BJ198" s="49"/>
      <c r="BK198" s="49"/>
      <c r="BL198" s="49"/>
      <c r="BM198" s="49"/>
      <c r="BN198" s="47"/>
      <c r="BO198" s="49"/>
      <c r="BP198" s="49"/>
      <c r="BQ198" s="49"/>
      <c r="BR198" s="323"/>
      <c r="BS198" s="323"/>
      <c r="BT198" s="323"/>
      <c r="BU198" s="49"/>
      <c r="BV198" s="49"/>
      <c r="BW198" s="97"/>
      <c r="BX198" s="97"/>
      <c r="BY198" s="97"/>
      <c r="BZ198" s="97"/>
      <c r="CA198" s="49"/>
      <c r="CB198" s="49"/>
      <c r="CC198" s="49"/>
      <c r="CD198" s="49"/>
      <c r="CE198" s="49"/>
      <c r="CF198" s="49"/>
      <c r="CG198" s="49"/>
      <c r="CH198" s="49"/>
      <c r="CI198" s="97"/>
      <c r="CJ198" s="97"/>
      <c r="CK198" s="97"/>
      <c r="CL198" s="97"/>
      <c r="CM198" s="335"/>
      <c r="CN198" s="337"/>
      <c r="CO198" s="315" t="str">
        <f>IF(Формулы!R198&gt;V198,"22-?,Дата 14 - Прибыл из УФСИН; ","")&amp;IF(Формулы!Q198&gt;Y198,"25-?,Дата 13 - Выбыл в УФСИН;","")&amp;IF(YEAR(ДАННЫЕ!$F$1)=YEAR(ДАННЫЕ!B198),IF(AT198&gt;0,"","40-?, вявлен в текущем году! "),"")&amp;IF(YEAR($F$1)=YEAR(W198),IF(X198+Y198&gt;0,"","23-стоит, 24,25 - куда выбыл? "),"")&amp;IF(X198+Y198&gt;0,IF(YEAR($F$1)=YEAR(W198),"","24+25&gt;0? 23 - когда выбыл? "),"")&amp;IF(BA198&lt;BB198,"47&gt;=48; ","")&amp;IF(BA198&lt;BC198,"47&gt;=49; ","")&amp;IF(BA198&lt;BD198,"47&gt;=50; ","")&amp;IF(BE198&gt;0,IF(BF198&gt;0,IF(AU198&gt;AV198,"","41 и 42 - ? (51 и 52 &gt; 0);"),"51 &gt; 0 52 - ?;"),"")&amp;IF(AU198&gt;0,IF(AV198&gt;AU198,"41&gt;42;","")&amp;IF(BE198&gt;0,"","41&gt;0 51-?;"),"")&amp;IF(BF198&gt;0,IF(BE198&gt;0,"","52&gt;0 51-?;"),"")&amp;IF(AW198&gt;=AX198,"","43&gt;44;")&amp;IF(CA198&gt;0,IF(AW198&gt;0,"","71 &gt; 0 43-?;"),"")</f>
        <v/>
      </c>
    </row>
    <row r="199" spans="1:93" s="250" customFormat="1" ht="15" customHeight="1" x14ac:dyDescent="0.2">
      <c r="A199" s="45"/>
      <c r="B199" s="46"/>
      <c r="C199" s="121"/>
      <c r="D199" s="121"/>
      <c r="E199" s="336"/>
      <c r="F199" s="122"/>
      <c r="G199" s="46"/>
      <c r="H199" s="45"/>
      <c r="I199" s="45"/>
      <c r="J199" s="45"/>
      <c r="K199" s="45"/>
      <c r="L199" s="45"/>
      <c r="M199" s="46"/>
      <c r="N199" s="46"/>
      <c r="O199" s="48"/>
      <c r="P199" s="48"/>
      <c r="Q199" s="46"/>
      <c r="R199" s="48"/>
      <c r="S199" s="48"/>
      <c r="T199" s="48"/>
      <c r="U199" s="48"/>
      <c r="V199" s="48"/>
      <c r="W199" s="46"/>
      <c r="X199" s="48"/>
      <c r="Y199" s="48"/>
      <c r="Z199" s="157"/>
      <c r="AA199" s="47"/>
      <c r="AB199" s="97"/>
      <c r="AC199" s="49"/>
      <c r="AD199" s="49"/>
      <c r="AE199" s="49"/>
      <c r="AF199" s="49"/>
      <c r="AG199" s="49"/>
      <c r="AH199" s="47"/>
      <c r="AI199" s="47"/>
      <c r="AJ199" s="47"/>
      <c r="AK199" s="190"/>
      <c r="AL199" s="190"/>
      <c r="AM199" s="190"/>
      <c r="AN199" s="190"/>
      <c r="AO199" s="190"/>
      <c r="AP199" s="151"/>
      <c r="AQ199" s="322"/>
      <c r="AR199" s="322"/>
      <c r="AS199" s="322"/>
      <c r="AT199" s="47"/>
      <c r="AU199" s="47"/>
      <c r="AV199" s="47"/>
      <c r="AW199" s="47"/>
      <c r="AX199" s="322"/>
      <c r="AY199" s="98"/>
      <c r="AZ199" s="98"/>
      <c r="BA199" s="47"/>
      <c r="BB199" s="47"/>
      <c r="BC199" s="47"/>
      <c r="BD199" s="47"/>
      <c r="BE199" s="97"/>
      <c r="BF199" s="49"/>
      <c r="BG199" s="239"/>
      <c r="BH199" s="342"/>
      <c r="BI199" s="49"/>
      <c r="BJ199" s="49"/>
      <c r="BK199" s="49"/>
      <c r="BL199" s="49"/>
      <c r="BM199" s="49"/>
      <c r="BN199" s="47"/>
      <c r="BO199" s="49"/>
      <c r="BP199" s="49"/>
      <c r="BQ199" s="49"/>
      <c r="BR199" s="323"/>
      <c r="BS199" s="323"/>
      <c r="BT199" s="323"/>
      <c r="BU199" s="49"/>
      <c r="BV199" s="49"/>
      <c r="BW199" s="97"/>
      <c r="BX199" s="97"/>
      <c r="BY199" s="97"/>
      <c r="BZ199" s="97"/>
      <c r="CA199" s="49"/>
      <c r="CB199" s="49"/>
      <c r="CC199" s="49"/>
      <c r="CD199" s="49"/>
      <c r="CE199" s="49"/>
      <c r="CF199" s="49"/>
      <c r="CG199" s="49"/>
      <c r="CH199" s="49"/>
      <c r="CI199" s="97"/>
      <c r="CJ199" s="97"/>
      <c r="CK199" s="97"/>
      <c r="CL199" s="97"/>
      <c r="CM199" s="335"/>
      <c r="CN199" s="337"/>
      <c r="CO199" s="315" t="str">
        <f>IF(Формулы!R199&gt;V199,"22-?,Дата 14 - Прибыл из УФСИН; ","")&amp;IF(Формулы!Q199&gt;Y199,"25-?,Дата 13 - Выбыл в УФСИН;","")&amp;IF(YEAR(ДАННЫЕ!$F$1)=YEAR(ДАННЫЕ!B199),IF(AT199&gt;0,"","40-?, вявлен в текущем году! "),"")&amp;IF(YEAR($F$1)=YEAR(W199),IF(X199+Y199&gt;0,"","23-стоит, 24,25 - куда выбыл? "),"")&amp;IF(X199+Y199&gt;0,IF(YEAR($F$1)=YEAR(W199),"","24+25&gt;0? 23 - когда выбыл? "),"")&amp;IF(BA199&lt;BB199,"47&gt;=48; ","")&amp;IF(BA199&lt;BC199,"47&gt;=49; ","")&amp;IF(BA199&lt;BD199,"47&gt;=50; ","")&amp;IF(BE199&gt;0,IF(BF199&gt;0,IF(AU199&gt;AV199,"","41 и 42 - ? (51 и 52 &gt; 0);"),"51 &gt; 0 52 - ?;"),"")&amp;IF(AU199&gt;0,IF(AV199&gt;AU199,"41&gt;42;","")&amp;IF(BE199&gt;0,"","41&gt;0 51-?;"),"")&amp;IF(BF199&gt;0,IF(BE199&gt;0,"","52&gt;0 51-?;"),"")&amp;IF(AW199&gt;=AX199,"","43&gt;44;")&amp;IF(CA199&gt;0,IF(AW199&gt;0,"","71 &gt; 0 43-?;"),"")</f>
        <v/>
      </c>
    </row>
    <row r="200" spans="1:93" s="250" customFormat="1" ht="15" customHeight="1" x14ac:dyDescent="0.2">
      <c r="A200" s="45"/>
      <c r="B200" s="46"/>
      <c r="C200" s="121"/>
      <c r="D200" s="121"/>
      <c r="E200" s="336"/>
      <c r="F200" s="122"/>
      <c r="G200" s="46"/>
      <c r="H200" s="45"/>
      <c r="I200" s="45"/>
      <c r="J200" s="45"/>
      <c r="K200" s="45"/>
      <c r="L200" s="45"/>
      <c r="M200" s="46"/>
      <c r="N200" s="46"/>
      <c r="O200" s="48"/>
      <c r="P200" s="48"/>
      <c r="Q200" s="46"/>
      <c r="R200" s="48"/>
      <c r="S200" s="48"/>
      <c r="T200" s="48"/>
      <c r="U200" s="48"/>
      <c r="V200" s="48"/>
      <c r="W200" s="46"/>
      <c r="X200" s="48"/>
      <c r="Y200" s="48"/>
      <c r="Z200" s="157"/>
      <c r="AA200" s="47"/>
      <c r="AB200" s="97"/>
      <c r="AC200" s="49"/>
      <c r="AD200" s="49"/>
      <c r="AE200" s="49"/>
      <c r="AF200" s="49"/>
      <c r="AG200" s="49"/>
      <c r="AH200" s="47"/>
      <c r="AI200" s="47"/>
      <c r="AJ200" s="47"/>
      <c r="AK200" s="190"/>
      <c r="AL200" s="190"/>
      <c r="AM200" s="190"/>
      <c r="AN200" s="190"/>
      <c r="AO200" s="190"/>
      <c r="AP200" s="151"/>
      <c r="AQ200" s="322"/>
      <c r="AR200" s="322"/>
      <c r="AS200" s="322"/>
      <c r="AT200" s="47"/>
      <c r="AU200" s="47"/>
      <c r="AV200" s="47"/>
      <c r="AW200" s="47"/>
      <c r="AX200" s="322"/>
      <c r="AY200" s="98"/>
      <c r="AZ200" s="98"/>
      <c r="BA200" s="47"/>
      <c r="BB200" s="47"/>
      <c r="BC200" s="47"/>
      <c r="BD200" s="47"/>
      <c r="BE200" s="97"/>
      <c r="BF200" s="49"/>
      <c r="BG200" s="239"/>
      <c r="BH200" s="342"/>
      <c r="BI200" s="49"/>
      <c r="BJ200" s="49"/>
      <c r="BK200" s="49"/>
      <c r="BL200" s="49"/>
      <c r="BM200" s="49"/>
      <c r="BN200" s="47"/>
      <c r="BO200" s="49"/>
      <c r="BP200" s="49"/>
      <c r="BQ200" s="49"/>
      <c r="BR200" s="323"/>
      <c r="BS200" s="323"/>
      <c r="BT200" s="323"/>
      <c r="BU200" s="49"/>
      <c r="BV200" s="49"/>
      <c r="BW200" s="97"/>
      <c r="BX200" s="97"/>
      <c r="BY200" s="97"/>
      <c r="BZ200" s="97"/>
      <c r="CA200" s="49"/>
      <c r="CB200" s="49"/>
      <c r="CC200" s="49"/>
      <c r="CD200" s="49"/>
      <c r="CE200" s="49"/>
      <c r="CF200" s="49"/>
      <c r="CG200" s="49"/>
      <c r="CH200" s="49"/>
      <c r="CI200" s="97"/>
      <c r="CJ200" s="97"/>
      <c r="CK200" s="97"/>
      <c r="CL200" s="97"/>
      <c r="CM200" s="335"/>
      <c r="CN200" s="337"/>
      <c r="CO200" s="315" t="str">
        <f>IF(Формулы!R200&gt;V200,"22-?,Дата 14 - Прибыл из УФСИН; ","")&amp;IF(Формулы!Q200&gt;Y200,"25-?,Дата 13 - Выбыл в УФСИН;","")&amp;IF(YEAR(ДАННЫЕ!$F$1)=YEAR(ДАННЫЕ!B200),IF(AT200&gt;0,"","40-?, вявлен в текущем году! "),"")&amp;IF(YEAR($F$1)=YEAR(W200),IF(X200+Y200&gt;0,"","23-стоит, 24,25 - куда выбыл? "),"")&amp;IF(X200+Y200&gt;0,IF(YEAR($F$1)=YEAR(W200),"","24+25&gt;0? 23 - когда выбыл? "),"")&amp;IF(BA200&lt;BB200,"47&gt;=48; ","")&amp;IF(BA200&lt;BC200,"47&gt;=49; ","")&amp;IF(BA200&lt;BD200,"47&gt;=50; ","")&amp;IF(BE200&gt;0,IF(BF200&gt;0,IF(AU200&gt;AV200,"","41 и 42 - ? (51 и 52 &gt; 0);"),"51 &gt; 0 52 - ?;"),"")&amp;IF(AU200&gt;0,IF(AV200&gt;AU200,"41&gt;42;","")&amp;IF(BE200&gt;0,"","41&gt;0 51-?;"),"")&amp;IF(BF200&gt;0,IF(BE200&gt;0,"","52&gt;0 51-?;"),"")&amp;IF(AW200&gt;=AX200,"","43&gt;44;")&amp;IF(CA200&gt;0,IF(AW200&gt;0,"","71 &gt; 0 43-?;"),"")</f>
        <v/>
      </c>
    </row>
    <row r="201" spans="1:93" s="250" customFormat="1" ht="15" customHeight="1" x14ac:dyDescent="0.2">
      <c r="A201" s="45"/>
      <c r="B201" s="46"/>
      <c r="C201" s="121"/>
      <c r="D201" s="121"/>
      <c r="E201" s="336"/>
      <c r="F201" s="122"/>
      <c r="G201" s="46"/>
      <c r="H201" s="45"/>
      <c r="I201" s="45"/>
      <c r="J201" s="45"/>
      <c r="K201" s="45"/>
      <c r="L201" s="45"/>
      <c r="M201" s="46"/>
      <c r="N201" s="46"/>
      <c r="O201" s="48"/>
      <c r="P201" s="48"/>
      <c r="Q201" s="46"/>
      <c r="R201" s="48"/>
      <c r="S201" s="48"/>
      <c r="T201" s="48"/>
      <c r="U201" s="48"/>
      <c r="V201" s="48"/>
      <c r="W201" s="46"/>
      <c r="X201" s="48"/>
      <c r="Y201" s="48"/>
      <c r="Z201" s="157"/>
      <c r="AA201" s="47"/>
      <c r="AB201" s="97"/>
      <c r="AC201" s="49"/>
      <c r="AD201" s="49"/>
      <c r="AE201" s="49"/>
      <c r="AF201" s="49"/>
      <c r="AG201" s="49"/>
      <c r="AH201" s="47"/>
      <c r="AI201" s="47"/>
      <c r="AJ201" s="47"/>
      <c r="AK201" s="190"/>
      <c r="AL201" s="190"/>
      <c r="AM201" s="190"/>
      <c r="AN201" s="190"/>
      <c r="AO201" s="190"/>
      <c r="AP201" s="151"/>
      <c r="AQ201" s="322"/>
      <c r="AR201" s="322"/>
      <c r="AS201" s="322"/>
      <c r="AT201" s="47"/>
      <c r="AU201" s="47"/>
      <c r="AV201" s="47"/>
      <c r="AW201" s="47"/>
      <c r="AX201" s="322"/>
      <c r="AY201" s="98"/>
      <c r="AZ201" s="98"/>
      <c r="BA201" s="47"/>
      <c r="BB201" s="47"/>
      <c r="BC201" s="47"/>
      <c r="BD201" s="47"/>
      <c r="BE201" s="97"/>
      <c r="BF201" s="49"/>
      <c r="BG201" s="239"/>
      <c r="BH201" s="342"/>
      <c r="BI201" s="49"/>
      <c r="BJ201" s="49"/>
      <c r="BK201" s="49"/>
      <c r="BL201" s="49"/>
      <c r="BM201" s="49"/>
      <c r="BN201" s="47"/>
      <c r="BO201" s="49"/>
      <c r="BP201" s="49"/>
      <c r="BQ201" s="49"/>
      <c r="BR201" s="323"/>
      <c r="BS201" s="323"/>
      <c r="BT201" s="323"/>
      <c r="BU201" s="49"/>
      <c r="BV201" s="49"/>
      <c r="BW201" s="97"/>
      <c r="BX201" s="97"/>
      <c r="BY201" s="97"/>
      <c r="BZ201" s="97"/>
      <c r="CA201" s="49"/>
      <c r="CB201" s="49"/>
      <c r="CC201" s="49"/>
      <c r="CD201" s="49"/>
      <c r="CE201" s="49"/>
      <c r="CF201" s="49"/>
      <c r="CG201" s="49"/>
      <c r="CH201" s="49"/>
      <c r="CI201" s="97"/>
      <c r="CJ201" s="97"/>
      <c r="CK201" s="97"/>
      <c r="CL201" s="97"/>
      <c r="CM201" s="335"/>
      <c r="CN201" s="337"/>
      <c r="CO201" s="315" t="str">
        <f>IF(Формулы!R201&gt;V201,"22-?,Дата 14 - Прибыл из УФСИН; ","")&amp;IF(Формулы!Q201&gt;Y201,"25-?,Дата 13 - Выбыл в УФСИН;","")&amp;IF(YEAR(ДАННЫЕ!$F$1)=YEAR(ДАННЫЕ!B201),IF(AT201&gt;0,"","40-?, вявлен в текущем году! "),"")&amp;IF(YEAR($F$1)=YEAR(W201),IF(X201+Y201&gt;0,"","23-стоит, 24,25 - куда выбыл? "),"")&amp;IF(X201+Y201&gt;0,IF(YEAR($F$1)=YEAR(W201),"","24+25&gt;0? 23 - когда выбыл? "),"")&amp;IF(BA201&lt;BB201,"47&gt;=48; ","")&amp;IF(BA201&lt;BC201,"47&gt;=49; ","")&amp;IF(BA201&lt;BD201,"47&gt;=50; ","")&amp;IF(BE201&gt;0,IF(BF201&gt;0,IF(AU201&gt;AV201,"","41 и 42 - ? (51 и 52 &gt; 0);"),"51 &gt; 0 52 - ?;"),"")&amp;IF(AU201&gt;0,IF(AV201&gt;AU201,"41&gt;42;","")&amp;IF(BE201&gt;0,"","41&gt;0 51-?;"),"")&amp;IF(BF201&gt;0,IF(BE201&gt;0,"","52&gt;0 51-?;"),"")&amp;IF(AW201&gt;=AX201,"","43&gt;44;")&amp;IF(CA201&gt;0,IF(AW201&gt;0,"","71 &gt; 0 43-?;"),"")</f>
        <v/>
      </c>
    </row>
    <row r="202" spans="1:93" s="250" customFormat="1" ht="15" customHeight="1" x14ac:dyDescent="0.2">
      <c r="A202" s="45"/>
      <c r="B202" s="46"/>
      <c r="C202" s="121"/>
      <c r="D202" s="121"/>
      <c r="E202" s="336"/>
      <c r="F202" s="122"/>
      <c r="G202" s="46"/>
      <c r="H202" s="45"/>
      <c r="I202" s="45"/>
      <c r="J202" s="45"/>
      <c r="K202" s="45"/>
      <c r="L202" s="45"/>
      <c r="M202" s="46"/>
      <c r="N202" s="46"/>
      <c r="O202" s="48"/>
      <c r="P202" s="48"/>
      <c r="Q202" s="46"/>
      <c r="R202" s="48"/>
      <c r="S202" s="48"/>
      <c r="T202" s="48"/>
      <c r="U202" s="48"/>
      <c r="V202" s="48"/>
      <c r="W202" s="46"/>
      <c r="X202" s="48"/>
      <c r="Y202" s="48"/>
      <c r="Z202" s="157"/>
      <c r="AA202" s="47"/>
      <c r="AB202" s="97"/>
      <c r="AC202" s="49"/>
      <c r="AD202" s="49"/>
      <c r="AE202" s="49"/>
      <c r="AF202" s="49"/>
      <c r="AG202" s="49"/>
      <c r="AH202" s="47"/>
      <c r="AI202" s="47"/>
      <c r="AJ202" s="47"/>
      <c r="AK202" s="190"/>
      <c r="AL202" s="190"/>
      <c r="AM202" s="190"/>
      <c r="AN202" s="190"/>
      <c r="AO202" s="190"/>
      <c r="AP202" s="151"/>
      <c r="AQ202" s="322"/>
      <c r="AR202" s="322"/>
      <c r="AS202" s="322"/>
      <c r="AT202" s="47"/>
      <c r="AU202" s="47"/>
      <c r="AV202" s="47"/>
      <c r="AW202" s="47"/>
      <c r="AX202" s="322"/>
      <c r="AY202" s="98"/>
      <c r="AZ202" s="98"/>
      <c r="BA202" s="47"/>
      <c r="BB202" s="47"/>
      <c r="BC202" s="47"/>
      <c r="BD202" s="47"/>
      <c r="BE202" s="97"/>
      <c r="BF202" s="49"/>
      <c r="BG202" s="239"/>
      <c r="BH202" s="342"/>
      <c r="BI202" s="49"/>
      <c r="BJ202" s="49"/>
      <c r="BK202" s="49"/>
      <c r="BL202" s="49"/>
      <c r="BM202" s="49"/>
      <c r="BN202" s="47"/>
      <c r="BO202" s="49"/>
      <c r="BP202" s="49"/>
      <c r="BQ202" s="49"/>
      <c r="BR202" s="323"/>
      <c r="BS202" s="323"/>
      <c r="BT202" s="323"/>
      <c r="BU202" s="49"/>
      <c r="BV202" s="49"/>
      <c r="BW202" s="97"/>
      <c r="BX202" s="97"/>
      <c r="BY202" s="97"/>
      <c r="BZ202" s="97"/>
      <c r="CA202" s="49"/>
      <c r="CB202" s="49"/>
      <c r="CC202" s="49"/>
      <c r="CD202" s="49"/>
      <c r="CE202" s="49"/>
      <c r="CF202" s="49"/>
      <c r="CG202" s="49"/>
      <c r="CH202" s="49"/>
      <c r="CI202" s="97"/>
      <c r="CJ202" s="97"/>
      <c r="CK202" s="97"/>
      <c r="CL202" s="97"/>
      <c r="CM202" s="335"/>
      <c r="CN202" s="337"/>
      <c r="CO202" s="315" t="str">
        <f>IF(Формулы!R202&gt;V202,"22-?,Дата 14 - Прибыл из УФСИН; ","")&amp;IF(Формулы!Q202&gt;Y202,"25-?,Дата 13 - Выбыл в УФСИН;","")&amp;IF(YEAR(ДАННЫЕ!$F$1)=YEAR(ДАННЫЕ!B202),IF(AT202&gt;0,"","40-?, вявлен в текущем году! "),"")&amp;IF(YEAR($F$1)=YEAR(W202),IF(X202+Y202&gt;0,"","23-стоит, 24,25 - куда выбыл? "),"")&amp;IF(X202+Y202&gt;0,IF(YEAR($F$1)=YEAR(W202),"","24+25&gt;0? 23 - когда выбыл? "),"")&amp;IF(BA202&lt;BB202,"47&gt;=48; ","")&amp;IF(BA202&lt;BC202,"47&gt;=49; ","")&amp;IF(BA202&lt;BD202,"47&gt;=50; ","")&amp;IF(BE202&gt;0,IF(BF202&gt;0,IF(AU202&gt;AV202,"","41 и 42 - ? (51 и 52 &gt; 0);"),"51 &gt; 0 52 - ?;"),"")&amp;IF(AU202&gt;0,IF(AV202&gt;AU202,"41&gt;42;","")&amp;IF(BE202&gt;0,"","41&gt;0 51-?;"),"")&amp;IF(BF202&gt;0,IF(BE202&gt;0,"","52&gt;0 51-?;"),"")&amp;IF(AW202&gt;=AX202,"","43&gt;44;")&amp;IF(CA202&gt;0,IF(AW202&gt;0,"","71 &gt; 0 43-?;"),"")</f>
        <v/>
      </c>
    </row>
    <row r="203" spans="1:93" s="250" customFormat="1" ht="15" customHeight="1" x14ac:dyDescent="0.2">
      <c r="A203" s="45"/>
      <c r="B203" s="46"/>
      <c r="C203" s="121"/>
      <c r="D203" s="121"/>
      <c r="E203" s="336"/>
      <c r="F203" s="122"/>
      <c r="G203" s="46"/>
      <c r="H203" s="45"/>
      <c r="I203" s="45"/>
      <c r="J203" s="45"/>
      <c r="K203" s="45"/>
      <c r="L203" s="45"/>
      <c r="M203" s="46"/>
      <c r="N203" s="46"/>
      <c r="O203" s="48"/>
      <c r="P203" s="48"/>
      <c r="Q203" s="46"/>
      <c r="R203" s="48"/>
      <c r="S203" s="48"/>
      <c r="T203" s="48"/>
      <c r="U203" s="48"/>
      <c r="V203" s="48"/>
      <c r="W203" s="46"/>
      <c r="X203" s="48"/>
      <c r="Y203" s="48"/>
      <c r="Z203" s="157"/>
      <c r="AA203" s="47"/>
      <c r="AB203" s="97"/>
      <c r="AC203" s="49"/>
      <c r="AD203" s="49"/>
      <c r="AE203" s="49"/>
      <c r="AF203" s="49"/>
      <c r="AG203" s="49"/>
      <c r="AH203" s="47"/>
      <c r="AI203" s="47"/>
      <c r="AJ203" s="47"/>
      <c r="AK203" s="190"/>
      <c r="AL203" s="190"/>
      <c r="AM203" s="190"/>
      <c r="AN203" s="190"/>
      <c r="AO203" s="190"/>
      <c r="AP203" s="151"/>
      <c r="AQ203" s="322"/>
      <c r="AR203" s="322"/>
      <c r="AS203" s="322"/>
      <c r="AT203" s="47"/>
      <c r="AU203" s="47"/>
      <c r="AV203" s="47"/>
      <c r="AW203" s="47"/>
      <c r="AX203" s="322"/>
      <c r="AY203" s="98"/>
      <c r="AZ203" s="98"/>
      <c r="BA203" s="47"/>
      <c r="BB203" s="47"/>
      <c r="BC203" s="47"/>
      <c r="BD203" s="47"/>
      <c r="BE203" s="97"/>
      <c r="BF203" s="49"/>
      <c r="BG203" s="239"/>
      <c r="BH203" s="342"/>
      <c r="BI203" s="49"/>
      <c r="BJ203" s="49"/>
      <c r="BK203" s="49"/>
      <c r="BL203" s="49"/>
      <c r="BM203" s="49"/>
      <c r="BN203" s="47"/>
      <c r="BO203" s="49"/>
      <c r="BP203" s="49"/>
      <c r="BQ203" s="49"/>
      <c r="BR203" s="323"/>
      <c r="BS203" s="323"/>
      <c r="BT203" s="323"/>
      <c r="BU203" s="49"/>
      <c r="BV203" s="49"/>
      <c r="BW203" s="97"/>
      <c r="BX203" s="97"/>
      <c r="BY203" s="97"/>
      <c r="BZ203" s="97"/>
      <c r="CA203" s="49"/>
      <c r="CB203" s="49"/>
      <c r="CC203" s="49"/>
      <c r="CD203" s="49"/>
      <c r="CE203" s="49"/>
      <c r="CF203" s="49"/>
      <c r="CG203" s="49"/>
      <c r="CH203" s="49"/>
      <c r="CI203" s="97"/>
      <c r="CJ203" s="97"/>
      <c r="CK203" s="97"/>
      <c r="CL203" s="97"/>
      <c r="CM203" s="335"/>
      <c r="CN203" s="337"/>
      <c r="CO203" s="315" t="str">
        <f>IF(Формулы!R203&gt;V203,"22-?,Дата 14 - Прибыл из УФСИН; ","")&amp;IF(Формулы!Q203&gt;Y203,"25-?,Дата 13 - Выбыл в УФСИН;","")&amp;IF(YEAR(ДАННЫЕ!$F$1)=YEAR(ДАННЫЕ!B203),IF(AT203&gt;0,"","40-?, вявлен в текущем году! "),"")&amp;IF(YEAR($F$1)=YEAR(W203),IF(X203+Y203&gt;0,"","23-стоит, 24,25 - куда выбыл? "),"")&amp;IF(X203+Y203&gt;0,IF(YEAR($F$1)=YEAR(W203),"","24+25&gt;0? 23 - когда выбыл? "),"")&amp;IF(BA203&lt;BB203,"47&gt;=48; ","")&amp;IF(BA203&lt;BC203,"47&gt;=49; ","")&amp;IF(BA203&lt;BD203,"47&gt;=50; ","")&amp;IF(BE203&gt;0,IF(BF203&gt;0,IF(AU203&gt;AV203,"","41 и 42 - ? (51 и 52 &gt; 0);"),"51 &gt; 0 52 - ?;"),"")&amp;IF(AU203&gt;0,IF(AV203&gt;AU203,"41&gt;42;","")&amp;IF(BE203&gt;0,"","41&gt;0 51-?;"),"")&amp;IF(BF203&gt;0,IF(BE203&gt;0,"","52&gt;0 51-?;"),"")&amp;IF(AW203&gt;=AX203,"","43&gt;44;")&amp;IF(CA203&gt;0,IF(AW203&gt;0,"","71 &gt; 0 43-?;"),"")</f>
        <v/>
      </c>
    </row>
    <row r="204" spans="1:93" s="250" customFormat="1" ht="15" customHeight="1" x14ac:dyDescent="0.2">
      <c r="A204" s="45"/>
      <c r="B204" s="46"/>
      <c r="C204" s="121"/>
      <c r="D204" s="121"/>
      <c r="E204" s="336"/>
      <c r="F204" s="122"/>
      <c r="G204" s="46"/>
      <c r="H204" s="45"/>
      <c r="I204" s="45"/>
      <c r="J204" s="45"/>
      <c r="K204" s="45"/>
      <c r="L204" s="45"/>
      <c r="M204" s="46"/>
      <c r="N204" s="46"/>
      <c r="O204" s="48"/>
      <c r="P204" s="48"/>
      <c r="Q204" s="46"/>
      <c r="R204" s="48"/>
      <c r="S204" s="48"/>
      <c r="T204" s="48"/>
      <c r="U204" s="48"/>
      <c r="V204" s="48"/>
      <c r="W204" s="46"/>
      <c r="X204" s="48"/>
      <c r="Y204" s="48"/>
      <c r="Z204" s="157"/>
      <c r="AA204" s="47"/>
      <c r="AB204" s="97"/>
      <c r="AC204" s="49"/>
      <c r="AD204" s="49"/>
      <c r="AE204" s="49"/>
      <c r="AF204" s="49"/>
      <c r="AG204" s="49"/>
      <c r="AH204" s="47"/>
      <c r="AI204" s="47"/>
      <c r="AJ204" s="47"/>
      <c r="AK204" s="190"/>
      <c r="AL204" s="190"/>
      <c r="AM204" s="190"/>
      <c r="AN204" s="190"/>
      <c r="AO204" s="190"/>
      <c r="AP204" s="151"/>
      <c r="AQ204" s="322"/>
      <c r="AR204" s="322"/>
      <c r="AS204" s="322"/>
      <c r="AT204" s="47"/>
      <c r="AU204" s="47"/>
      <c r="AV204" s="47"/>
      <c r="AW204" s="47"/>
      <c r="AX204" s="322"/>
      <c r="AY204" s="98"/>
      <c r="AZ204" s="98"/>
      <c r="BA204" s="47"/>
      <c r="BB204" s="47"/>
      <c r="BC204" s="47"/>
      <c r="BD204" s="47"/>
      <c r="BE204" s="97"/>
      <c r="BF204" s="49"/>
      <c r="BG204" s="239"/>
      <c r="BH204" s="342"/>
      <c r="BI204" s="49"/>
      <c r="BJ204" s="49"/>
      <c r="BK204" s="49"/>
      <c r="BL204" s="49"/>
      <c r="BM204" s="49"/>
      <c r="BN204" s="47"/>
      <c r="BO204" s="49"/>
      <c r="BP204" s="49"/>
      <c r="BQ204" s="49"/>
      <c r="BR204" s="323"/>
      <c r="BS204" s="323"/>
      <c r="BT204" s="323"/>
      <c r="BU204" s="49"/>
      <c r="BV204" s="49"/>
      <c r="BW204" s="97"/>
      <c r="BX204" s="97"/>
      <c r="BY204" s="97"/>
      <c r="BZ204" s="97"/>
      <c r="CA204" s="49"/>
      <c r="CB204" s="49"/>
      <c r="CC204" s="49"/>
      <c r="CD204" s="49"/>
      <c r="CE204" s="49"/>
      <c r="CF204" s="49"/>
      <c r="CG204" s="49"/>
      <c r="CH204" s="49"/>
      <c r="CI204" s="97"/>
      <c r="CJ204" s="97"/>
      <c r="CK204" s="97"/>
      <c r="CL204" s="97"/>
      <c r="CM204" s="335"/>
      <c r="CN204" s="337"/>
      <c r="CO204" s="315" t="str">
        <f>IF(Формулы!R204&gt;V204,"22-?,Дата 14 - Прибыл из УФСИН; ","")&amp;IF(Формулы!Q204&gt;Y204,"25-?,Дата 13 - Выбыл в УФСИН;","")&amp;IF(YEAR(ДАННЫЕ!$F$1)=YEAR(ДАННЫЕ!B204),IF(AT204&gt;0,"","40-?, вявлен в текущем году! "),"")&amp;IF(YEAR($F$1)=YEAR(W204),IF(X204+Y204&gt;0,"","23-стоит, 24,25 - куда выбыл? "),"")&amp;IF(X204+Y204&gt;0,IF(YEAR($F$1)=YEAR(W204),"","24+25&gt;0? 23 - когда выбыл? "),"")&amp;IF(BA204&lt;BB204,"47&gt;=48; ","")&amp;IF(BA204&lt;BC204,"47&gt;=49; ","")&amp;IF(BA204&lt;BD204,"47&gt;=50; ","")&amp;IF(BE204&gt;0,IF(BF204&gt;0,IF(AU204&gt;AV204,"","41 и 42 - ? (51 и 52 &gt; 0);"),"51 &gt; 0 52 - ?;"),"")&amp;IF(AU204&gt;0,IF(AV204&gt;AU204,"41&gt;42;","")&amp;IF(BE204&gt;0,"","41&gt;0 51-?;"),"")&amp;IF(BF204&gt;0,IF(BE204&gt;0,"","52&gt;0 51-?;"),"")&amp;IF(AW204&gt;=AX204,"","43&gt;44;")&amp;IF(CA204&gt;0,IF(AW204&gt;0,"","71 &gt; 0 43-?;"),"")</f>
        <v/>
      </c>
    </row>
    <row r="205" spans="1:93" s="250" customFormat="1" ht="15" customHeight="1" x14ac:dyDescent="0.2">
      <c r="A205" s="45"/>
      <c r="B205" s="46"/>
      <c r="C205" s="121"/>
      <c r="D205" s="121"/>
      <c r="E205" s="336"/>
      <c r="F205" s="122"/>
      <c r="G205" s="46"/>
      <c r="H205" s="45"/>
      <c r="I205" s="45"/>
      <c r="J205" s="45"/>
      <c r="K205" s="45"/>
      <c r="L205" s="45"/>
      <c r="M205" s="46"/>
      <c r="N205" s="46"/>
      <c r="O205" s="48"/>
      <c r="P205" s="48"/>
      <c r="Q205" s="46"/>
      <c r="R205" s="48"/>
      <c r="S205" s="48"/>
      <c r="T205" s="48"/>
      <c r="U205" s="48"/>
      <c r="V205" s="48"/>
      <c r="W205" s="46"/>
      <c r="X205" s="48"/>
      <c r="Y205" s="48"/>
      <c r="Z205" s="157"/>
      <c r="AA205" s="47"/>
      <c r="AB205" s="97"/>
      <c r="AC205" s="49"/>
      <c r="AD205" s="49"/>
      <c r="AE205" s="49"/>
      <c r="AF205" s="49"/>
      <c r="AG205" s="49"/>
      <c r="AH205" s="47"/>
      <c r="AI205" s="47"/>
      <c r="AJ205" s="47"/>
      <c r="AK205" s="190"/>
      <c r="AL205" s="190"/>
      <c r="AM205" s="190"/>
      <c r="AN205" s="190"/>
      <c r="AO205" s="190"/>
      <c r="AP205" s="151"/>
      <c r="AQ205" s="322"/>
      <c r="AR205" s="322"/>
      <c r="AS205" s="322"/>
      <c r="AT205" s="47"/>
      <c r="AU205" s="47"/>
      <c r="AV205" s="47"/>
      <c r="AW205" s="47"/>
      <c r="AX205" s="322"/>
      <c r="AY205" s="98"/>
      <c r="AZ205" s="98"/>
      <c r="BA205" s="47"/>
      <c r="BB205" s="47"/>
      <c r="BC205" s="47"/>
      <c r="BD205" s="47"/>
      <c r="BE205" s="97"/>
      <c r="BF205" s="49"/>
      <c r="BG205" s="239"/>
      <c r="BH205" s="342"/>
      <c r="BI205" s="49"/>
      <c r="BJ205" s="49"/>
      <c r="BK205" s="49"/>
      <c r="BL205" s="49"/>
      <c r="BM205" s="49"/>
      <c r="BN205" s="47"/>
      <c r="BO205" s="49"/>
      <c r="BP205" s="49"/>
      <c r="BQ205" s="49"/>
      <c r="BR205" s="323"/>
      <c r="BS205" s="323"/>
      <c r="BT205" s="323"/>
      <c r="BU205" s="49"/>
      <c r="BV205" s="49"/>
      <c r="BW205" s="97"/>
      <c r="BX205" s="97"/>
      <c r="BY205" s="97"/>
      <c r="BZ205" s="97"/>
      <c r="CA205" s="49"/>
      <c r="CB205" s="49"/>
      <c r="CC205" s="49"/>
      <c r="CD205" s="49"/>
      <c r="CE205" s="49"/>
      <c r="CF205" s="49"/>
      <c r="CG205" s="49"/>
      <c r="CH205" s="49"/>
      <c r="CI205" s="97"/>
      <c r="CJ205" s="97"/>
      <c r="CK205" s="97"/>
      <c r="CL205" s="97"/>
      <c r="CM205" s="335"/>
      <c r="CN205" s="337"/>
      <c r="CO205" s="315" t="str">
        <f>IF(Формулы!R205&gt;V205,"22-?,Дата 14 - Прибыл из УФСИН; ","")&amp;IF(Формулы!Q205&gt;Y205,"25-?,Дата 13 - Выбыл в УФСИН;","")&amp;IF(YEAR(ДАННЫЕ!$F$1)=YEAR(ДАННЫЕ!B205),IF(AT205&gt;0,"","40-?, вявлен в текущем году! "),"")&amp;IF(YEAR($F$1)=YEAR(W205),IF(X205+Y205&gt;0,"","23-стоит, 24,25 - куда выбыл? "),"")&amp;IF(X205+Y205&gt;0,IF(YEAR($F$1)=YEAR(W205),"","24+25&gt;0? 23 - когда выбыл? "),"")&amp;IF(BA205&lt;BB205,"47&gt;=48; ","")&amp;IF(BA205&lt;BC205,"47&gt;=49; ","")&amp;IF(BA205&lt;BD205,"47&gt;=50; ","")&amp;IF(BE205&gt;0,IF(BF205&gt;0,IF(AU205&gt;AV205,"","41 и 42 - ? (51 и 52 &gt; 0);"),"51 &gt; 0 52 - ?;"),"")&amp;IF(AU205&gt;0,IF(AV205&gt;AU205,"41&gt;42;","")&amp;IF(BE205&gt;0,"","41&gt;0 51-?;"),"")&amp;IF(BF205&gt;0,IF(BE205&gt;0,"","52&gt;0 51-?;"),"")&amp;IF(AW205&gt;=AX205,"","43&gt;44;")&amp;IF(CA205&gt;0,IF(AW205&gt;0,"","71 &gt; 0 43-?;"),"")</f>
        <v/>
      </c>
    </row>
    <row r="206" spans="1:93" s="250" customFormat="1" ht="15" customHeight="1" x14ac:dyDescent="0.2">
      <c r="A206" s="45"/>
      <c r="B206" s="46"/>
      <c r="C206" s="121"/>
      <c r="D206" s="121"/>
      <c r="E206" s="336"/>
      <c r="F206" s="122"/>
      <c r="G206" s="46"/>
      <c r="H206" s="45"/>
      <c r="I206" s="45"/>
      <c r="J206" s="45"/>
      <c r="K206" s="45"/>
      <c r="L206" s="45"/>
      <c r="M206" s="46"/>
      <c r="N206" s="46"/>
      <c r="O206" s="48"/>
      <c r="P206" s="48"/>
      <c r="Q206" s="46"/>
      <c r="R206" s="48"/>
      <c r="S206" s="48"/>
      <c r="T206" s="48"/>
      <c r="U206" s="48"/>
      <c r="V206" s="48"/>
      <c r="W206" s="46"/>
      <c r="X206" s="48"/>
      <c r="Y206" s="48"/>
      <c r="Z206" s="157"/>
      <c r="AA206" s="47"/>
      <c r="AB206" s="97"/>
      <c r="AC206" s="49"/>
      <c r="AD206" s="49"/>
      <c r="AE206" s="49"/>
      <c r="AF206" s="49"/>
      <c r="AG206" s="49"/>
      <c r="AH206" s="47"/>
      <c r="AI206" s="47"/>
      <c r="AJ206" s="47"/>
      <c r="AK206" s="190"/>
      <c r="AL206" s="190"/>
      <c r="AM206" s="190"/>
      <c r="AN206" s="190"/>
      <c r="AO206" s="190"/>
      <c r="AP206" s="151"/>
      <c r="AQ206" s="322"/>
      <c r="AR206" s="322"/>
      <c r="AS206" s="322"/>
      <c r="AT206" s="47"/>
      <c r="AU206" s="47"/>
      <c r="AV206" s="47"/>
      <c r="AW206" s="47"/>
      <c r="AX206" s="322"/>
      <c r="AY206" s="98"/>
      <c r="AZ206" s="98"/>
      <c r="BA206" s="47"/>
      <c r="BB206" s="47"/>
      <c r="BC206" s="47"/>
      <c r="BD206" s="47"/>
      <c r="BE206" s="97"/>
      <c r="BF206" s="49"/>
      <c r="BG206" s="239"/>
      <c r="BH206" s="342"/>
      <c r="BI206" s="49"/>
      <c r="BJ206" s="49"/>
      <c r="BK206" s="49"/>
      <c r="BL206" s="49"/>
      <c r="BM206" s="49"/>
      <c r="BN206" s="47"/>
      <c r="BO206" s="49"/>
      <c r="BP206" s="49"/>
      <c r="BQ206" s="49"/>
      <c r="BR206" s="323"/>
      <c r="BS206" s="323"/>
      <c r="BT206" s="323"/>
      <c r="BU206" s="49"/>
      <c r="BV206" s="49"/>
      <c r="BW206" s="97"/>
      <c r="BX206" s="97"/>
      <c r="BY206" s="97"/>
      <c r="BZ206" s="97"/>
      <c r="CA206" s="49"/>
      <c r="CB206" s="49"/>
      <c r="CC206" s="49"/>
      <c r="CD206" s="49"/>
      <c r="CE206" s="49"/>
      <c r="CF206" s="49"/>
      <c r="CG206" s="49"/>
      <c r="CH206" s="49"/>
      <c r="CI206" s="97"/>
      <c r="CJ206" s="97"/>
      <c r="CK206" s="97"/>
      <c r="CL206" s="97"/>
      <c r="CM206" s="335"/>
      <c r="CN206" s="337"/>
      <c r="CO206" s="315" t="str">
        <f>IF(Формулы!R206&gt;V206,"22-?,Дата 14 - Прибыл из УФСИН; ","")&amp;IF(Формулы!Q206&gt;Y206,"25-?,Дата 13 - Выбыл в УФСИН;","")&amp;IF(YEAR(ДАННЫЕ!$F$1)=YEAR(ДАННЫЕ!B206),IF(AT206&gt;0,"","40-?, вявлен в текущем году! "),"")&amp;IF(YEAR($F$1)=YEAR(W206),IF(X206+Y206&gt;0,"","23-стоит, 24,25 - куда выбыл? "),"")&amp;IF(X206+Y206&gt;0,IF(YEAR($F$1)=YEAR(W206),"","24+25&gt;0? 23 - когда выбыл? "),"")&amp;IF(BA206&lt;BB206,"47&gt;=48; ","")&amp;IF(BA206&lt;BC206,"47&gt;=49; ","")&amp;IF(BA206&lt;BD206,"47&gt;=50; ","")&amp;IF(BE206&gt;0,IF(BF206&gt;0,IF(AU206&gt;AV206,"","41 и 42 - ? (51 и 52 &gt; 0);"),"51 &gt; 0 52 - ?;"),"")&amp;IF(AU206&gt;0,IF(AV206&gt;AU206,"41&gt;42;","")&amp;IF(BE206&gt;0,"","41&gt;0 51-?;"),"")&amp;IF(BF206&gt;0,IF(BE206&gt;0,"","52&gt;0 51-?;"),"")&amp;IF(AW206&gt;=AX206,"","43&gt;44;")&amp;IF(CA206&gt;0,IF(AW206&gt;0,"","71 &gt; 0 43-?;"),"")</f>
        <v/>
      </c>
    </row>
    <row r="207" spans="1:93" s="250" customFormat="1" ht="15" customHeight="1" x14ac:dyDescent="0.2">
      <c r="A207" s="45"/>
      <c r="B207" s="46"/>
      <c r="C207" s="121"/>
      <c r="D207" s="121"/>
      <c r="E207" s="336"/>
      <c r="F207" s="122"/>
      <c r="G207" s="46"/>
      <c r="H207" s="45"/>
      <c r="I207" s="45"/>
      <c r="J207" s="45"/>
      <c r="K207" s="45"/>
      <c r="L207" s="45"/>
      <c r="M207" s="46"/>
      <c r="N207" s="46"/>
      <c r="O207" s="48"/>
      <c r="P207" s="48"/>
      <c r="Q207" s="46"/>
      <c r="R207" s="48"/>
      <c r="S207" s="48"/>
      <c r="T207" s="48"/>
      <c r="U207" s="48"/>
      <c r="V207" s="48"/>
      <c r="W207" s="46"/>
      <c r="X207" s="48"/>
      <c r="Y207" s="48"/>
      <c r="Z207" s="157"/>
      <c r="AA207" s="47"/>
      <c r="AB207" s="97"/>
      <c r="AC207" s="49"/>
      <c r="AD207" s="49"/>
      <c r="AE207" s="49"/>
      <c r="AF207" s="49"/>
      <c r="AG207" s="49"/>
      <c r="AH207" s="47"/>
      <c r="AI207" s="47"/>
      <c r="AJ207" s="47"/>
      <c r="AK207" s="190"/>
      <c r="AL207" s="190"/>
      <c r="AM207" s="190"/>
      <c r="AN207" s="190"/>
      <c r="AO207" s="190"/>
      <c r="AP207" s="151"/>
      <c r="AQ207" s="322"/>
      <c r="AR207" s="322"/>
      <c r="AS207" s="322"/>
      <c r="AT207" s="47"/>
      <c r="AU207" s="47"/>
      <c r="AV207" s="47"/>
      <c r="AW207" s="47"/>
      <c r="AX207" s="322"/>
      <c r="AY207" s="98"/>
      <c r="AZ207" s="98"/>
      <c r="BA207" s="47"/>
      <c r="BB207" s="47"/>
      <c r="BC207" s="47"/>
      <c r="BD207" s="47"/>
      <c r="BE207" s="97"/>
      <c r="BF207" s="49"/>
      <c r="BG207" s="239"/>
      <c r="BH207" s="342"/>
      <c r="BI207" s="49"/>
      <c r="BJ207" s="49"/>
      <c r="BK207" s="49"/>
      <c r="BL207" s="49"/>
      <c r="BM207" s="49"/>
      <c r="BN207" s="47"/>
      <c r="BO207" s="49"/>
      <c r="BP207" s="49"/>
      <c r="BQ207" s="49"/>
      <c r="BR207" s="323"/>
      <c r="BS207" s="323"/>
      <c r="BT207" s="323"/>
      <c r="BU207" s="49"/>
      <c r="BV207" s="49"/>
      <c r="BW207" s="97"/>
      <c r="BX207" s="97"/>
      <c r="BY207" s="97"/>
      <c r="BZ207" s="97"/>
      <c r="CA207" s="49"/>
      <c r="CB207" s="49"/>
      <c r="CC207" s="49"/>
      <c r="CD207" s="49"/>
      <c r="CE207" s="49"/>
      <c r="CF207" s="49"/>
      <c r="CG207" s="49"/>
      <c r="CH207" s="49"/>
      <c r="CI207" s="97"/>
      <c r="CJ207" s="97"/>
      <c r="CK207" s="97"/>
      <c r="CL207" s="97"/>
      <c r="CM207" s="335"/>
      <c r="CN207" s="337"/>
      <c r="CO207" s="315" t="str">
        <f>IF(Формулы!R207&gt;V207,"22-?,Дата 14 - Прибыл из УФСИН; ","")&amp;IF(Формулы!Q207&gt;Y207,"25-?,Дата 13 - Выбыл в УФСИН;","")&amp;IF(YEAR(ДАННЫЕ!$F$1)=YEAR(ДАННЫЕ!B207),IF(AT207&gt;0,"","40-?, вявлен в текущем году! "),"")&amp;IF(YEAR($F$1)=YEAR(W207),IF(X207+Y207&gt;0,"","23-стоит, 24,25 - куда выбыл? "),"")&amp;IF(X207+Y207&gt;0,IF(YEAR($F$1)=YEAR(W207),"","24+25&gt;0? 23 - когда выбыл? "),"")&amp;IF(BA207&lt;BB207,"47&gt;=48; ","")&amp;IF(BA207&lt;BC207,"47&gt;=49; ","")&amp;IF(BA207&lt;BD207,"47&gt;=50; ","")&amp;IF(BE207&gt;0,IF(BF207&gt;0,IF(AU207&gt;AV207,"","41 и 42 - ? (51 и 52 &gt; 0);"),"51 &gt; 0 52 - ?;"),"")&amp;IF(AU207&gt;0,IF(AV207&gt;AU207,"41&gt;42;","")&amp;IF(BE207&gt;0,"","41&gt;0 51-?;"),"")&amp;IF(BF207&gt;0,IF(BE207&gt;0,"","52&gt;0 51-?;"),"")&amp;IF(AW207&gt;=AX207,"","43&gt;44;")&amp;IF(CA207&gt;0,IF(AW207&gt;0,"","71 &gt; 0 43-?;"),"")</f>
        <v/>
      </c>
    </row>
    <row r="208" spans="1:93" s="250" customFormat="1" ht="15" customHeight="1" x14ac:dyDescent="0.2">
      <c r="A208" s="45"/>
      <c r="B208" s="46"/>
      <c r="C208" s="121"/>
      <c r="D208" s="121"/>
      <c r="E208" s="336"/>
      <c r="F208" s="122"/>
      <c r="G208" s="46"/>
      <c r="H208" s="45"/>
      <c r="I208" s="45"/>
      <c r="J208" s="45"/>
      <c r="K208" s="45"/>
      <c r="L208" s="45"/>
      <c r="M208" s="46"/>
      <c r="N208" s="46"/>
      <c r="O208" s="48"/>
      <c r="P208" s="48"/>
      <c r="Q208" s="46"/>
      <c r="R208" s="48"/>
      <c r="S208" s="48"/>
      <c r="T208" s="48"/>
      <c r="U208" s="48"/>
      <c r="V208" s="48"/>
      <c r="W208" s="46"/>
      <c r="X208" s="48"/>
      <c r="Y208" s="48"/>
      <c r="Z208" s="157"/>
      <c r="AA208" s="47"/>
      <c r="AB208" s="97"/>
      <c r="AC208" s="49"/>
      <c r="AD208" s="49"/>
      <c r="AE208" s="49"/>
      <c r="AF208" s="49"/>
      <c r="AG208" s="49"/>
      <c r="AH208" s="47"/>
      <c r="AI208" s="47"/>
      <c r="AJ208" s="47"/>
      <c r="AK208" s="190"/>
      <c r="AL208" s="190"/>
      <c r="AM208" s="190"/>
      <c r="AN208" s="190"/>
      <c r="AO208" s="190"/>
      <c r="AP208" s="151"/>
      <c r="AQ208" s="322"/>
      <c r="AR208" s="322"/>
      <c r="AS208" s="322"/>
      <c r="AT208" s="47"/>
      <c r="AU208" s="47"/>
      <c r="AV208" s="47"/>
      <c r="AW208" s="47"/>
      <c r="AX208" s="322"/>
      <c r="AY208" s="98"/>
      <c r="AZ208" s="98"/>
      <c r="BA208" s="47"/>
      <c r="BB208" s="47"/>
      <c r="BC208" s="47"/>
      <c r="BD208" s="47"/>
      <c r="BE208" s="97"/>
      <c r="BF208" s="49"/>
      <c r="BG208" s="239"/>
      <c r="BH208" s="342"/>
      <c r="BI208" s="49"/>
      <c r="BJ208" s="49"/>
      <c r="BK208" s="49"/>
      <c r="BL208" s="49"/>
      <c r="BM208" s="49"/>
      <c r="BN208" s="47"/>
      <c r="BO208" s="49"/>
      <c r="BP208" s="49"/>
      <c r="BQ208" s="49"/>
      <c r="BR208" s="323"/>
      <c r="BS208" s="323"/>
      <c r="BT208" s="323"/>
      <c r="BU208" s="49"/>
      <c r="BV208" s="49"/>
      <c r="BW208" s="97"/>
      <c r="BX208" s="97"/>
      <c r="BY208" s="97"/>
      <c r="BZ208" s="97"/>
      <c r="CA208" s="49"/>
      <c r="CB208" s="49"/>
      <c r="CC208" s="49"/>
      <c r="CD208" s="49"/>
      <c r="CE208" s="49"/>
      <c r="CF208" s="49"/>
      <c r="CG208" s="49"/>
      <c r="CH208" s="49"/>
      <c r="CI208" s="97"/>
      <c r="CJ208" s="97"/>
      <c r="CK208" s="97"/>
      <c r="CL208" s="97"/>
      <c r="CM208" s="335"/>
      <c r="CN208" s="337"/>
      <c r="CO208" s="315" t="str">
        <f>IF(Формулы!R208&gt;V208,"22-?,Дата 14 - Прибыл из УФСИН; ","")&amp;IF(Формулы!Q208&gt;Y208,"25-?,Дата 13 - Выбыл в УФСИН;","")&amp;IF(YEAR(ДАННЫЕ!$F$1)=YEAR(ДАННЫЕ!B208),IF(AT208&gt;0,"","40-?, вявлен в текущем году! "),"")&amp;IF(YEAR($F$1)=YEAR(W208),IF(X208+Y208&gt;0,"","23-стоит, 24,25 - куда выбыл? "),"")&amp;IF(X208+Y208&gt;0,IF(YEAR($F$1)=YEAR(W208),"","24+25&gt;0? 23 - когда выбыл? "),"")&amp;IF(BA208&lt;BB208,"47&gt;=48; ","")&amp;IF(BA208&lt;BC208,"47&gt;=49; ","")&amp;IF(BA208&lt;BD208,"47&gt;=50; ","")&amp;IF(BE208&gt;0,IF(BF208&gt;0,IF(AU208&gt;AV208,"","41 и 42 - ? (51 и 52 &gt; 0);"),"51 &gt; 0 52 - ?;"),"")&amp;IF(AU208&gt;0,IF(AV208&gt;AU208,"41&gt;42;","")&amp;IF(BE208&gt;0,"","41&gt;0 51-?;"),"")&amp;IF(BF208&gt;0,IF(BE208&gt;0,"","52&gt;0 51-?;"),"")&amp;IF(AW208&gt;=AX208,"","43&gt;44;")&amp;IF(CA208&gt;0,IF(AW208&gt;0,"","71 &gt; 0 43-?;"),"")</f>
        <v/>
      </c>
    </row>
    <row r="209" spans="1:93" s="250" customFormat="1" ht="15" customHeight="1" x14ac:dyDescent="0.2">
      <c r="A209" s="45"/>
      <c r="B209" s="46"/>
      <c r="C209" s="121"/>
      <c r="D209" s="121"/>
      <c r="E209" s="336"/>
      <c r="F209" s="122"/>
      <c r="G209" s="46"/>
      <c r="H209" s="45"/>
      <c r="I209" s="45"/>
      <c r="J209" s="45"/>
      <c r="K209" s="45"/>
      <c r="L209" s="45"/>
      <c r="M209" s="46"/>
      <c r="N209" s="46"/>
      <c r="O209" s="48"/>
      <c r="P209" s="48"/>
      <c r="Q209" s="46"/>
      <c r="R209" s="48"/>
      <c r="S209" s="48"/>
      <c r="T209" s="48"/>
      <c r="U209" s="48"/>
      <c r="V209" s="48"/>
      <c r="W209" s="46"/>
      <c r="X209" s="48"/>
      <c r="Y209" s="48"/>
      <c r="Z209" s="157"/>
      <c r="AA209" s="47"/>
      <c r="AB209" s="97"/>
      <c r="AC209" s="49"/>
      <c r="AD209" s="49"/>
      <c r="AE209" s="49"/>
      <c r="AF209" s="49"/>
      <c r="AG209" s="49"/>
      <c r="AH209" s="47"/>
      <c r="AI209" s="47"/>
      <c r="AJ209" s="47"/>
      <c r="AK209" s="190"/>
      <c r="AL209" s="190"/>
      <c r="AM209" s="190"/>
      <c r="AN209" s="190"/>
      <c r="AO209" s="190"/>
      <c r="AP209" s="151"/>
      <c r="AQ209" s="322"/>
      <c r="AR209" s="322"/>
      <c r="AS209" s="322"/>
      <c r="AT209" s="47"/>
      <c r="AU209" s="47"/>
      <c r="AV209" s="47"/>
      <c r="AW209" s="47"/>
      <c r="AX209" s="322"/>
      <c r="AY209" s="98"/>
      <c r="AZ209" s="98"/>
      <c r="BA209" s="47"/>
      <c r="BB209" s="47"/>
      <c r="BC209" s="47"/>
      <c r="BD209" s="47"/>
      <c r="BE209" s="97"/>
      <c r="BF209" s="49"/>
      <c r="BG209" s="239"/>
      <c r="BH209" s="342"/>
      <c r="BI209" s="49"/>
      <c r="BJ209" s="49"/>
      <c r="BK209" s="49"/>
      <c r="BL209" s="49"/>
      <c r="BM209" s="49"/>
      <c r="BN209" s="47"/>
      <c r="BO209" s="49"/>
      <c r="BP209" s="49"/>
      <c r="BQ209" s="49"/>
      <c r="BR209" s="323"/>
      <c r="BS209" s="323"/>
      <c r="BT209" s="323"/>
      <c r="BU209" s="49"/>
      <c r="BV209" s="49"/>
      <c r="BW209" s="97"/>
      <c r="BX209" s="97"/>
      <c r="BY209" s="97"/>
      <c r="BZ209" s="97"/>
      <c r="CA209" s="49"/>
      <c r="CB209" s="49"/>
      <c r="CC209" s="49"/>
      <c r="CD209" s="49"/>
      <c r="CE209" s="49"/>
      <c r="CF209" s="49"/>
      <c r="CG209" s="49"/>
      <c r="CH209" s="49"/>
      <c r="CI209" s="97"/>
      <c r="CJ209" s="97"/>
      <c r="CK209" s="97"/>
      <c r="CL209" s="97"/>
      <c r="CM209" s="335"/>
      <c r="CN209" s="337"/>
      <c r="CO209" s="315" t="str">
        <f>IF(Формулы!R209&gt;V209,"22-?,Дата 14 - Прибыл из УФСИН; ","")&amp;IF(Формулы!Q209&gt;Y209,"25-?,Дата 13 - Выбыл в УФСИН;","")&amp;IF(YEAR(ДАННЫЕ!$F$1)=YEAR(ДАННЫЕ!B209),IF(AT209&gt;0,"","40-?, вявлен в текущем году! "),"")&amp;IF(YEAR($F$1)=YEAR(W209),IF(X209+Y209&gt;0,"","23-стоит, 24,25 - куда выбыл? "),"")&amp;IF(X209+Y209&gt;0,IF(YEAR($F$1)=YEAR(W209),"","24+25&gt;0? 23 - когда выбыл? "),"")&amp;IF(BA209&lt;BB209,"47&gt;=48; ","")&amp;IF(BA209&lt;BC209,"47&gt;=49; ","")&amp;IF(BA209&lt;BD209,"47&gt;=50; ","")&amp;IF(BE209&gt;0,IF(BF209&gt;0,IF(AU209&gt;AV209,"","41 и 42 - ? (51 и 52 &gt; 0);"),"51 &gt; 0 52 - ?;"),"")&amp;IF(AU209&gt;0,IF(AV209&gt;AU209,"41&gt;42;","")&amp;IF(BE209&gt;0,"","41&gt;0 51-?;"),"")&amp;IF(BF209&gt;0,IF(BE209&gt;0,"","52&gt;0 51-?;"),"")&amp;IF(AW209&gt;=AX209,"","43&gt;44;")&amp;IF(CA209&gt;0,IF(AW209&gt;0,"","71 &gt; 0 43-?;"),"")</f>
        <v/>
      </c>
    </row>
    <row r="210" spans="1:93" s="250" customFormat="1" ht="15" customHeight="1" x14ac:dyDescent="0.2">
      <c r="A210" s="45"/>
      <c r="B210" s="46"/>
      <c r="C210" s="121"/>
      <c r="D210" s="121"/>
      <c r="E210" s="336"/>
      <c r="F210" s="122"/>
      <c r="G210" s="46"/>
      <c r="H210" s="45"/>
      <c r="I210" s="45"/>
      <c r="J210" s="45"/>
      <c r="K210" s="45"/>
      <c r="L210" s="45"/>
      <c r="M210" s="46"/>
      <c r="N210" s="46"/>
      <c r="O210" s="48"/>
      <c r="P210" s="48"/>
      <c r="Q210" s="46"/>
      <c r="R210" s="48"/>
      <c r="S210" s="48"/>
      <c r="T210" s="48"/>
      <c r="U210" s="48"/>
      <c r="V210" s="48"/>
      <c r="W210" s="46"/>
      <c r="X210" s="48"/>
      <c r="Y210" s="48"/>
      <c r="Z210" s="157"/>
      <c r="AA210" s="47"/>
      <c r="AB210" s="97"/>
      <c r="AC210" s="49"/>
      <c r="AD210" s="49"/>
      <c r="AE210" s="49"/>
      <c r="AF210" s="49"/>
      <c r="AG210" s="49"/>
      <c r="AH210" s="47"/>
      <c r="AI210" s="47"/>
      <c r="AJ210" s="47"/>
      <c r="AK210" s="190"/>
      <c r="AL210" s="190"/>
      <c r="AM210" s="190"/>
      <c r="AN210" s="190"/>
      <c r="AO210" s="190"/>
      <c r="AP210" s="151"/>
      <c r="AQ210" s="322"/>
      <c r="AR210" s="322"/>
      <c r="AS210" s="322"/>
      <c r="AT210" s="47"/>
      <c r="AU210" s="47"/>
      <c r="AV210" s="47"/>
      <c r="AW210" s="47"/>
      <c r="AX210" s="322"/>
      <c r="AY210" s="98"/>
      <c r="AZ210" s="98"/>
      <c r="BA210" s="47"/>
      <c r="BB210" s="47"/>
      <c r="BC210" s="47"/>
      <c r="BD210" s="47"/>
      <c r="BE210" s="97"/>
      <c r="BF210" s="49"/>
      <c r="BG210" s="239"/>
      <c r="BH210" s="342"/>
      <c r="BI210" s="49"/>
      <c r="BJ210" s="49"/>
      <c r="BK210" s="49"/>
      <c r="BL210" s="49"/>
      <c r="BM210" s="49"/>
      <c r="BN210" s="47"/>
      <c r="BO210" s="49"/>
      <c r="BP210" s="49"/>
      <c r="BQ210" s="49"/>
      <c r="BR210" s="323"/>
      <c r="BS210" s="323"/>
      <c r="BT210" s="323"/>
      <c r="BU210" s="49"/>
      <c r="BV210" s="49"/>
      <c r="BW210" s="97"/>
      <c r="BX210" s="97"/>
      <c r="BY210" s="97"/>
      <c r="BZ210" s="97"/>
      <c r="CA210" s="49"/>
      <c r="CB210" s="49"/>
      <c r="CC210" s="49"/>
      <c r="CD210" s="49"/>
      <c r="CE210" s="49"/>
      <c r="CF210" s="49"/>
      <c r="CG210" s="49"/>
      <c r="CH210" s="49"/>
      <c r="CI210" s="97"/>
      <c r="CJ210" s="97"/>
      <c r="CK210" s="97"/>
      <c r="CL210" s="97"/>
      <c r="CM210" s="335"/>
      <c r="CN210" s="337"/>
      <c r="CO210" s="315" t="str">
        <f>IF(Формулы!R210&gt;V210,"22-?,Дата 14 - Прибыл из УФСИН; ","")&amp;IF(Формулы!Q210&gt;Y210,"25-?,Дата 13 - Выбыл в УФСИН;","")&amp;IF(YEAR(ДАННЫЕ!$F$1)=YEAR(ДАННЫЕ!B210),IF(AT210&gt;0,"","40-?, вявлен в текущем году! "),"")&amp;IF(YEAR($F$1)=YEAR(W210),IF(X210+Y210&gt;0,"","23-стоит, 24,25 - куда выбыл? "),"")&amp;IF(X210+Y210&gt;0,IF(YEAR($F$1)=YEAR(W210),"","24+25&gt;0? 23 - когда выбыл? "),"")&amp;IF(BA210&lt;BB210,"47&gt;=48; ","")&amp;IF(BA210&lt;BC210,"47&gt;=49; ","")&amp;IF(BA210&lt;BD210,"47&gt;=50; ","")&amp;IF(BE210&gt;0,IF(BF210&gt;0,IF(AU210&gt;AV210,"","41 и 42 - ? (51 и 52 &gt; 0);"),"51 &gt; 0 52 - ?;"),"")&amp;IF(AU210&gt;0,IF(AV210&gt;AU210,"41&gt;42;","")&amp;IF(BE210&gt;0,"","41&gt;0 51-?;"),"")&amp;IF(BF210&gt;0,IF(BE210&gt;0,"","52&gt;0 51-?;"),"")&amp;IF(AW210&gt;=AX210,"","43&gt;44;")&amp;IF(CA210&gt;0,IF(AW210&gt;0,"","71 &gt; 0 43-?;"),"")</f>
        <v/>
      </c>
    </row>
    <row r="211" spans="1:93" s="250" customFormat="1" ht="15" customHeight="1" x14ac:dyDescent="0.2">
      <c r="A211" s="45"/>
      <c r="B211" s="46"/>
      <c r="C211" s="121"/>
      <c r="D211" s="121"/>
      <c r="E211" s="336"/>
      <c r="F211" s="122"/>
      <c r="G211" s="46"/>
      <c r="H211" s="45"/>
      <c r="I211" s="45"/>
      <c r="J211" s="45"/>
      <c r="K211" s="45"/>
      <c r="L211" s="45"/>
      <c r="M211" s="46"/>
      <c r="N211" s="46"/>
      <c r="O211" s="48"/>
      <c r="P211" s="48"/>
      <c r="Q211" s="46"/>
      <c r="R211" s="48"/>
      <c r="S211" s="48"/>
      <c r="T211" s="48"/>
      <c r="U211" s="48"/>
      <c r="V211" s="48"/>
      <c r="W211" s="46"/>
      <c r="X211" s="48"/>
      <c r="Y211" s="48"/>
      <c r="Z211" s="157"/>
      <c r="AA211" s="47"/>
      <c r="AB211" s="97"/>
      <c r="AC211" s="49"/>
      <c r="AD211" s="49"/>
      <c r="AE211" s="49"/>
      <c r="AF211" s="49"/>
      <c r="AG211" s="49"/>
      <c r="AH211" s="47"/>
      <c r="AI211" s="47"/>
      <c r="AJ211" s="47"/>
      <c r="AK211" s="190"/>
      <c r="AL211" s="190"/>
      <c r="AM211" s="190"/>
      <c r="AN211" s="190"/>
      <c r="AO211" s="190"/>
      <c r="AP211" s="151"/>
      <c r="AQ211" s="322"/>
      <c r="AR211" s="322"/>
      <c r="AS211" s="322"/>
      <c r="AT211" s="47"/>
      <c r="AU211" s="47"/>
      <c r="AV211" s="47"/>
      <c r="AW211" s="47"/>
      <c r="AX211" s="322"/>
      <c r="AY211" s="98"/>
      <c r="AZ211" s="98"/>
      <c r="BA211" s="47"/>
      <c r="BB211" s="47"/>
      <c r="BC211" s="47"/>
      <c r="BD211" s="47"/>
      <c r="BE211" s="97"/>
      <c r="BF211" s="49"/>
      <c r="BG211" s="239"/>
      <c r="BH211" s="342"/>
      <c r="BI211" s="49"/>
      <c r="BJ211" s="49"/>
      <c r="BK211" s="49"/>
      <c r="BL211" s="49"/>
      <c r="BM211" s="49"/>
      <c r="BN211" s="47"/>
      <c r="BO211" s="49"/>
      <c r="BP211" s="49"/>
      <c r="BQ211" s="49"/>
      <c r="BR211" s="323"/>
      <c r="BS211" s="323"/>
      <c r="BT211" s="323"/>
      <c r="BU211" s="49"/>
      <c r="BV211" s="49"/>
      <c r="BW211" s="97"/>
      <c r="BX211" s="97"/>
      <c r="BY211" s="97"/>
      <c r="BZ211" s="97"/>
      <c r="CA211" s="49"/>
      <c r="CB211" s="49"/>
      <c r="CC211" s="49"/>
      <c r="CD211" s="49"/>
      <c r="CE211" s="49"/>
      <c r="CF211" s="49"/>
      <c r="CG211" s="49"/>
      <c r="CH211" s="49"/>
      <c r="CI211" s="97"/>
      <c r="CJ211" s="97"/>
      <c r="CK211" s="97"/>
      <c r="CL211" s="97"/>
      <c r="CM211" s="335"/>
      <c r="CN211" s="337"/>
      <c r="CO211" s="315" t="str">
        <f>IF(Формулы!R211&gt;V211,"22-?,Дата 14 - Прибыл из УФСИН; ","")&amp;IF(Формулы!Q211&gt;Y211,"25-?,Дата 13 - Выбыл в УФСИН;","")&amp;IF(YEAR(ДАННЫЕ!$F$1)=YEAR(ДАННЫЕ!B211),IF(AT211&gt;0,"","40-?, вявлен в текущем году! "),"")&amp;IF(YEAR($F$1)=YEAR(W211),IF(X211+Y211&gt;0,"","23-стоит, 24,25 - куда выбыл? "),"")&amp;IF(X211+Y211&gt;0,IF(YEAR($F$1)=YEAR(W211),"","24+25&gt;0? 23 - когда выбыл? "),"")&amp;IF(BA211&lt;BB211,"47&gt;=48; ","")&amp;IF(BA211&lt;BC211,"47&gt;=49; ","")&amp;IF(BA211&lt;BD211,"47&gt;=50; ","")&amp;IF(BE211&gt;0,IF(BF211&gt;0,IF(AU211&gt;AV211,"","41 и 42 - ? (51 и 52 &gt; 0);"),"51 &gt; 0 52 - ?;"),"")&amp;IF(AU211&gt;0,IF(AV211&gt;AU211,"41&gt;42;","")&amp;IF(BE211&gt;0,"","41&gt;0 51-?;"),"")&amp;IF(BF211&gt;0,IF(BE211&gt;0,"","52&gt;0 51-?;"),"")&amp;IF(AW211&gt;=AX211,"","43&gt;44;")&amp;IF(CA211&gt;0,IF(AW211&gt;0,"","71 &gt; 0 43-?;"),"")</f>
        <v/>
      </c>
    </row>
    <row r="212" spans="1:93" s="250" customFormat="1" ht="15" customHeight="1" x14ac:dyDescent="0.2">
      <c r="A212" s="45"/>
      <c r="B212" s="46"/>
      <c r="C212" s="121"/>
      <c r="D212" s="121"/>
      <c r="E212" s="336"/>
      <c r="F212" s="122"/>
      <c r="G212" s="46"/>
      <c r="H212" s="45"/>
      <c r="I212" s="45"/>
      <c r="J212" s="45"/>
      <c r="K212" s="45"/>
      <c r="L212" s="45"/>
      <c r="M212" s="46"/>
      <c r="N212" s="46"/>
      <c r="O212" s="48"/>
      <c r="P212" s="48"/>
      <c r="Q212" s="46"/>
      <c r="R212" s="48"/>
      <c r="S212" s="48"/>
      <c r="T212" s="48"/>
      <c r="U212" s="48"/>
      <c r="V212" s="48"/>
      <c r="W212" s="46"/>
      <c r="X212" s="48"/>
      <c r="Y212" s="48"/>
      <c r="Z212" s="157"/>
      <c r="AA212" s="47"/>
      <c r="AB212" s="97"/>
      <c r="AC212" s="49"/>
      <c r="AD212" s="49"/>
      <c r="AE212" s="49"/>
      <c r="AF212" s="49"/>
      <c r="AG212" s="49"/>
      <c r="AH212" s="47"/>
      <c r="AI212" s="47"/>
      <c r="AJ212" s="47"/>
      <c r="AK212" s="190"/>
      <c r="AL212" s="190"/>
      <c r="AM212" s="190"/>
      <c r="AN212" s="190"/>
      <c r="AO212" s="190"/>
      <c r="AP212" s="151"/>
      <c r="AQ212" s="322"/>
      <c r="AR212" s="322"/>
      <c r="AS212" s="322"/>
      <c r="AT212" s="47"/>
      <c r="AU212" s="47"/>
      <c r="AV212" s="47"/>
      <c r="AW212" s="47"/>
      <c r="AX212" s="322"/>
      <c r="AY212" s="98"/>
      <c r="AZ212" s="98"/>
      <c r="BA212" s="47"/>
      <c r="BB212" s="47"/>
      <c r="BC212" s="47"/>
      <c r="BD212" s="47"/>
      <c r="BE212" s="97"/>
      <c r="BF212" s="49"/>
      <c r="BG212" s="239"/>
      <c r="BH212" s="342"/>
      <c r="BI212" s="49"/>
      <c r="BJ212" s="49"/>
      <c r="BK212" s="49"/>
      <c r="BL212" s="49"/>
      <c r="BM212" s="49"/>
      <c r="BN212" s="47"/>
      <c r="BO212" s="49"/>
      <c r="BP212" s="49"/>
      <c r="BQ212" s="49"/>
      <c r="BR212" s="323"/>
      <c r="BS212" s="323"/>
      <c r="BT212" s="323"/>
      <c r="BU212" s="49"/>
      <c r="BV212" s="49"/>
      <c r="BW212" s="97"/>
      <c r="BX212" s="97"/>
      <c r="BY212" s="97"/>
      <c r="BZ212" s="97"/>
      <c r="CA212" s="49"/>
      <c r="CB212" s="49"/>
      <c r="CC212" s="49"/>
      <c r="CD212" s="49"/>
      <c r="CE212" s="49"/>
      <c r="CF212" s="49"/>
      <c r="CG212" s="49"/>
      <c r="CH212" s="49"/>
      <c r="CI212" s="97"/>
      <c r="CJ212" s="97"/>
      <c r="CK212" s="97"/>
      <c r="CL212" s="97"/>
      <c r="CM212" s="335"/>
      <c r="CN212" s="337"/>
      <c r="CO212" s="315" t="str">
        <f>IF(Формулы!R212&gt;V212,"22-?,Дата 14 - Прибыл из УФСИН; ","")&amp;IF(Формулы!Q212&gt;Y212,"25-?,Дата 13 - Выбыл в УФСИН;","")&amp;IF(YEAR(ДАННЫЕ!$F$1)=YEAR(ДАННЫЕ!B212),IF(AT212&gt;0,"","40-?, вявлен в текущем году! "),"")&amp;IF(YEAR($F$1)=YEAR(W212),IF(X212+Y212&gt;0,"","23-стоит, 24,25 - куда выбыл? "),"")&amp;IF(X212+Y212&gt;0,IF(YEAR($F$1)=YEAR(W212),"","24+25&gt;0? 23 - когда выбыл? "),"")&amp;IF(BA212&lt;BB212,"47&gt;=48; ","")&amp;IF(BA212&lt;BC212,"47&gt;=49; ","")&amp;IF(BA212&lt;BD212,"47&gt;=50; ","")&amp;IF(BE212&gt;0,IF(BF212&gt;0,IF(AU212&gt;AV212,"","41 и 42 - ? (51 и 52 &gt; 0);"),"51 &gt; 0 52 - ?;"),"")&amp;IF(AU212&gt;0,IF(AV212&gt;AU212,"41&gt;42;","")&amp;IF(BE212&gt;0,"","41&gt;0 51-?;"),"")&amp;IF(BF212&gt;0,IF(BE212&gt;0,"","52&gt;0 51-?;"),"")&amp;IF(AW212&gt;=AX212,"","43&gt;44;")&amp;IF(CA212&gt;0,IF(AW212&gt;0,"","71 &gt; 0 43-?;"),"")</f>
        <v/>
      </c>
    </row>
    <row r="213" spans="1:93" s="250" customFormat="1" ht="15" customHeight="1" x14ac:dyDescent="0.2">
      <c r="A213" s="45"/>
      <c r="B213" s="46"/>
      <c r="C213" s="121"/>
      <c r="D213" s="121"/>
      <c r="E213" s="336"/>
      <c r="F213" s="122"/>
      <c r="G213" s="46"/>
      <c r="H213" s="45"/>
      <c r="I213" s="45"/>
      <c r="J213" s="45"/>
      <c r="K213" s="45"/>
      <c r="L213" s="45"/>
      <c r="M213" s="46"/>
      <c r="N213" s="46"/>
      <c r="O213" s="48"/>
      <c r="P213" s="48"/>
      <c r="Q213" s="46"/>
      <c r="R213" s="48"/>
      <c r="S213" s="48"/>
      <c r="T213" s="48"/>
      <c r="U213" s="48"/>
      <c r="V213" s="48"/>
      <c r="W213" s="46"/>
      <c r="X213" s="48"/>
      <c r="Y213" s="48"/>
      <c r="Z213" s="157"/>
      <c r="AA213" s="47"/>
      <c r="AB213" s="97"/>
      <c r="AC213" s="49"/>
      <c r="AD213" s="49"/>
      <c r="AE213" s="49"/>
      <c r="AF213" s="49"/>
      <c r="AG213" s="49"/>
      <c r="AH213" s="47"/>
      <c r="AI213" s="47"/>
      <c r="AJ213" s="47"/>
      <c r="AK213" s="190"/>
      <c r="AL213" s="190"/>
      <c r="AM213" s="190"/>
      <c r="AN213" s="190"/>
      <c r="AO213" s="190"/>
      <c r="AP213" s="151"/>
      <c r="AQ213" s="322"/>
      <c r="AR213" s="322"/>
      <c r="AS213" s="322"/>
      <c r="AT213" s="47"/>
      <c r="AU213" s="47"/>
      <c r="AV213" s="47"/>
      <c r="AW213" s="47"/>
      <c r="AX213" s="322"/>
      <c r="AY213" s="98"/>
      <c r="AZ213" s="98"/>
      <c r="BA213" s="47"/>
      <c r="BB213" s="47"/>
      <c r="BC213" s="47"/>
      <c r="BD213" s="47"/>
      <c r="BE213" s="97"/>
      <c r="BF213" s="49"/>
      <c r="BG213" s="239"/>
      <c r="BH213" s="342"/>
      <c r="BI213" s="49"/>
      <c r="BJ213" s="49"/>
      <c r="BK213" s="49"/>
      <c r="BL213" s="49"/>
      <c r="BM213" s="49"/>
      <c r="BN213" s="47"/>
      <c r="BO213" s="49"/>
      <c r="BP213" s="49"/>
      <c r="BQ213" s="49"/>
      <c r="BR213" s="323"/>
      <c r="BS213" s="323"/>
      <c r="BT213" s="323"/>
      <c r="BU213" s="49"/>
      <c r="BV213" s="49"/>
      <c r="BW213" s="97"/>
      <c r="BX213" s="97"/>
      <c r="BY213" s="97"/>
      <c r="BZ213" s="97"/>
      <c r="CA213" s="49"/>
      <c r="CB213" s="49"/>
      <c r="CC213" s="49"/>
      <c r="CD213" s="49"/>
      <c r="CE213" s="49"/>
      <c r="CF213" s="49"/>
      <c r="CG213" s="49"/>
      <c r="CH213" s="49"/>
      <c r="CI213" s="97"/>
      <c r="CJ213" s="97"/>
      <c r="CK213" s="97"/>
      <c r="CL213" s="97"/>
      <c r="CM213" s="335"/>
      <c r="CN213" s="337"/>
      <c r="CO213" s="315" t="str">
        <f>IF(Формулы!R213&gt;V213,"22-?,Дата 14 - Прибыл из УФСИН; ","")&amp;IF(Формулы!Q213&gt;Y213,"25-?,Дата 13 - Выбыл в УФСИН;","")&amp;IF(YEAR(ДАННЫЕ!$F$1)=YEAR(ДАННЫЕ!B213),IF(AT213&gt;0,"","40-?, вявлен в текущем году! "),"")&amp;IF(YEAR($F$1)=YEAR(W213),IF(X213+Y213&gt;0,"","23-стоит, 24,25 - куда выбыл? "),"")&amp;IF(X213+Y213&gt;0,IF(YEAR($F$1)=YEAR(W213),"","24+25&gt;0? 23 - когда выбыл? "),"")&amp;IF(BA213&lt;BB213,"47&gt;=48; ","")&amp;IF(BA213&lt;BC213,"47&gt;=49; ","")&amp;IF(BA213&lt;BD213,"47&gt;=50; ","")&amp;IF(BE213&gt;0,IF(BF213&gt;0,IF(AU213&gt;AV213,"","41 и 42 - ? (51 и 52 &gt; 0);"),"51 &gt; 0 52 - ?;"),"")&amp;IF(AU213&gt;0,IF(AV213&gt;AU213,"41&gt;42;","")&amp;IF(BE213&gt;0,"","41&gt;0 51-?;"),"")&amp;IF(BF213&gt;0,IF(BE213&gt;0,"","52&gt;0 51-?;"),"")&amp;IF(AW213&gt;=AX213,"","43&gt;44;")&amp;IF(CA213&gt;0,IF(AW213&gt;0,"","71 &gt; 0 43-?;"),"")</f>
        <v/>
      </c>
    </row>
    <row r="214" spans="1:93" s="250" customFormat="1" ht="15" customHeight="1" x14ac:dyDescent="0.2">
      <c r="A214" s="45"/>
      <c r="B214" s="46"/>
      <c r="C214" s="121"/>
      <c r="D214" s="121"/>
      <c r="E214" s="336"/>
      <c r="F214" s="122"/>
      <c r="G214" s="46"/>
      <c r="H214" s="45"/>
      <c r="I214" s="45"/>
      <c r="J214" s="45"/>
      <c r="K214" s="45"/>
      <c r="L214" s="45"/>
      <c r="M214" s="46"/>
      <c r="N214" s="46"/>
      <c r="O214" s="48"/>
      <c r="P214" s="48"/>
      <c r="Q214" s="46"/>
      <c r="R214" s="48"/>
      <c r="S214" s="48"/>
      <c r="T214" s="48"/>
      <c r="U214" s="48"/>
      <c r="V214" s="48"/>
      <c r="W214" s="46"/>
      <c r="X214" s="48"/>
      <c r="Y214" s="48"/>
      <c r="Z214" s="157"/>
      <c r="AA214" s="47"/>
      <c r="AB214" s="97"/>
      <c r="AC214" s="49"/>
      <c r="AD214" s="49"/>
      <c r="AE214" s="49"/>
      <c r="AF214" s="49"/>
      <c r="AG214" s="49"/>
      <c r="AH214" s="47"/>
      <c r="AI214" s="47"/>
      <c r="AJ214" s="47"/>
      <c r="AK214" s="190"/>
      <c r="AL214" s="190"/>
      <c r="AM214" s="190"/>
      <c r="AN214" s="190"/>
      <c r="AO214" s="190"/>
      <c r="AP214" s="151"/>
      <c r="AQ214" s="322"/>
      <c r="AR214" s="322"/>
      <c r="AS214" s="322"/>
      <c r="AT214" s="47"/>
      <c r="AU214" s="47"/>
      <c r="AV214" s="47"/>
      <c r="AW214" s="47"/>
      <c r="AX214" s="322"/>
      <c r="AY214" s="98"/>
      <c r="AZ214" s="98"/>
      <c r="BA214" s="47"/>
      <c r="BB214" s="47"/>
      <c r="BC214" s="47"/>
      <c r="BD214" s="47"/>
      <c r="BE214" s="97"/>
      <c r="BF214" s="49"/>
      <c r="BG214" s="239"/>
      <c r="BH214" s="342"/>
      <c r="BI214" s="49"/>
      <c r="BJ214" s="49"/>
      <c r="BK214" s="49"/>
      <c r="BL214" s="49"/>
      <c r="BM214" s="49"/>
      <c r="BN214" s="47"/>
      <c r="BO214" s="49"/>
      <c r="BP214" s="49"/>
      <c r="BQ214" s="49"/>
      <c r="BR214" s="323"/>
      <c r="BS214" s="323"/>
      <c r="BT214" s="323"/>
      <c r="BU214" s="49"/>
      <c r="BV214" s="49"/>
      <c r="BW214" s="97"/>
      <c r="BX214" s="97"/>
      <c r="BY214" s="97"/>
      <c r="BZ214" s="97"/>
      <c r="CA214" s="49"/>
      <c r="CB214" s="49"/>
      <c r="CC214" s="49"/>
      <c r="CD214" s="49"/>
      <c r="CE214" s="49"/>
      <c r="CF214" s="49"/>
      <c r="CG214" s="49"/>
      <c r="CH214" s="49"/>
      <c r="CI214" s="97"/>
      <c r="CJ214" s="97"/>
      <c r="CK214" s="97"/>
      <c r="CL214" s="97"/>
      <c r="CM214" s="335"/>
      <c r="CN214" s="337"/>
      <c r="CO214" s="315" t="str">
        <f>IF(Формулы!R214&gt;V214,"22-?,Дата 14 - Прибыл из УФСИН; ","")&amp;IF(Формулы!Q214&gt;Y214,"25-?,Дата 13 - Выбыл в УФСИН;","")&amp;IF(YEAR(ДАННЫЕ!$F$1)=YEAR(ДАННЫЕ!B214),IF(AT214&gt;0,"","40-?, вявлен в текущем году! "),"")&amp;IF(YEAR($F$1)=YEAR(W214),IF(X214+Y214&gt;0,"","23-стоит, 24,25 - куда выбыл? "),"")&amp;IF(X214+Y214&gt;0,IF(YEAR($F$1)=YEAR(W214),"","24+25&gt;0? 23 - когда выбыл? "),"")&amp;IF(BA214&lt;BB214,"47&gt;=48; ","")&amp;IF(BA214&lt;BC214,"47&gt;=49; ","")&amp;IF(BA214&lt;BD214,"47&gt;=50; ","")&amp;IF(BE214&gt;0,IF(BF214&gt;0,IF(AU214&gt;AV214,"","41 и 42 - ? (51 и 52 &gt; 0);"),"51 &gt; 0 52 - ?;"),"")&amp;IF(AU214&gt;0,IF(AV214&gt;AU214,"41&gt;42;","")&amp;IF(BE214&gt;0,"","41&gt;0 51-?;"),"")&amp;IF(BF214&gt;0,IF(BE214&gt;0,"","52&gt;0 51-?;"),"")&amp;IF(AW214&gt;=AX214,"","43&gt;44;")&amp;IF(CA214&gt;0,IF(AW214&gt;0,"","71 &gt; 0 43-?;"),"")</f>
        <v/>
      </c>
    </row>
    <row r="215" spans="1:93" s="250" customFormat="1" ht="15" customHeight="1" x14ac:dyDescent="0.2">
      <c r="A215" s="45"/>
      <c r="B215" s="46"/>
      <c r="C215" s="121"/>
      <c r="D215" s="121"/>
      <c r="E215" s="336"/>
      <c r="F215" s="122"/>
      <c r="G215" s="46"/>
      <c r="H215" s="45"/>
      <c r="I215" s="45"/>
      <c r="J215" s="45"/>
      <c r="K215" s="45"/>
      <c r="L215" s="45"/>
      <c r="M215" s="46"/>
      <c r="N215" s="46"/>
      <c r="O215" s="48"/>
      <c r="P215" s="48"/>
      <c r="Q215" s="46"/>
      <c r="R215" s="48"/>
      <c r="S215" s="48"/>
      <c r="T215" s="48"/>
      <c r="U215" s="48"/>
      <c r="V215" s="48"/>
      <c r="W215" s="46"/>
      <c r="X215" s="48"/>
      <c r="Y215" s="48"/>
      <c r="Z215" s="157"/>
      <c r="AA215" s="47"/>
      <c r="AB215" s="97"/>
      <c r="AC215" s="49"/>
      <c r="AD215" s="49"/>
      <c r="AE215" s="49"/>
      <c r="AF215" s="49"/>
      <c r="AG215" s="49"/>
      <c r="AH215" s="47"/>
      <c r="AI215" s="47"/>
      <c r="AJ215" s="47"/>
      <c r="AK215" s="190"/>
      <c r="AL215" s="190"/>
      <c r="AM215" s="190"/>
      <c r="AN215" s="190"/>
      <c r="AO215" s="190"/>
      <c r="AP215" s="151"/>
      <c r="AQ215" s="322"/>
      <c r="AR215" s="322"/>
      <c r="AS215" s="322"/>
      <c r="AT215" s="47"/>
      <c r="AU215" s="47"/>
      <c r="AV215" s="47"/>
      <c r="AW215" s="47"/>
      <c r="AX215" s="322"/>
      <c r="AY215" s="98"/>
      <c r="AZ215" s="98"/>
      <c r="BA215" s="47"/>
      <c r="BB215" s="47"/>
      <c r="BC215" s="47"/>
      <c r="BD215" s="47"/>
      <c r="BE215" s="97"/>
      <c r="BF215" s="49"/>
      <c r="BG215" s="239"/>
      <c r="BH215" s="342"/>
      <c r="BI215" s="49"/>
      <c r="BJ215" s="49"/>
      <c r="BK215" s="49"/>
      <c r="BL215" s="49"/>
      <c r="BM215" s="49"/>
      <c r="BN215" s="47"/>
      <c r="BO215" s="49"/>
      <c r="BP215" s="49"/>
      <c r="BQ215" s="49"/>
      <c r="BR215" s="323"/>
      <c r="BS215" s="323"/>
      <c r="BT215" s="323"/>
      <c r="BU215" s="49"/>
      <c r="BV215" s="49"/>
      <c r="BW215" s="97"/>
      <c r="BX215" s="97"/>
      <c r="BY215" s="97"/>
      <c r="BZ215" s="97"/>
      <c r="CA215" s="49"/>
      <c r="CB215" s="49"/>
      <c r="CC215" s="49"/>
      <c r="CD215" s="49"/>
      <c r="CE215" s="49"/>
      <c r="CF215" s="49"/>
      <c r="CG215" s="49"/>
      <c r="CH215" s="49"/>
      <c r="CI215" s="97"/>
      <c r="CJ215" s="97"/>
      <c r="CK215" s="97"/>
      <c r="CL215" s="97"/>
      <c r="CM215" s="335"/>
      <c r="CN215" s="337"/>
      <c r="CO215" s="315" t="str">
        <f>IF(Формулы!R215&gt;V215,"22-?,Дата 14 - Прибыл из УФСИН; ","")&amp;IF(Формулы!Q215&gt;Y215,"25-?,Дата 13 - Выбыл в УФСИН;","")&amp;IF(YEAR(ДАННЫЕ!$F$1)=YEAR(ДАННЫЕ!B215),IF(AT215&gt;0,"","40-?, вявлен в текущем году! "),"")&amp;IF(YEAR($F$1)=YEAR(W215),IF(X215+Y215&gt;0,"","23-стоит, 24,25 - куда выбыл? "),"")&amp;IF(X215+Y215&gt;0,IF(YEAR($F$1)=YEAR(W215),"","24+25&gt;0? 23 - когда выбыл? "),"")&amp;IF(BA215&lt;BB215,"47&gt;=48; ","")&amp;IF(BA215&lt;BC215,"47&gt;=49; ","")&amp;IF(BA215&lt;BD215,"47&gt;=50; ","")&amp;IF(BE215&gt;0,IF(BF215&gt;0,IF(AU215&gt;AV215,"","41 и 42 - ? (51 и 52 &gt; 0);"),"51 &gt; 0 52 - ?;"),"")&amp;IF(AU215&gt;0,IF(AV215&gt;AU215,"41&gt;42;","")&amp;IF(BE215&gt;0,"","41&gt;0 51-?;"),"")&amp;IF(BF215&gt;0,IF(BE215&gt;0,"","52&gt;0 51-?;"),"")&amp;IF(AW215&gt;=AX215,"","43&gt;44;")&amp;IF(CA215&gt;0,IF(AW215&gt;0,"","71 &gt; 0 43-?;"),"")</f>
        <v/>
      </c>
    </row>
    <row r="216" spans="1:93" s="250" customFormat="1" ht="15" customHeight="1" x14ac:dyDescent="0.2">
      <c r="A216" s="45"/>
      <c r="B216" s="46"/>
      <c r="C216" s="121"/>
      <c r="D216" s="121"/>
      <c r="E216" s="336"/>
      <c r="F216" s="122"/>
      <c r="G216" s="46"/>
      <c r="H216" s="45"/>
      <c r="I216" s="45"/>
      <c r="J216" s="45"/>
      <c r="K216" s="45"/>
      <c r="L216" s="45"/>
      <c r="M216" s="46"/>
      <c r="N216" s="46"/>
      <c r="O216" s="48"/>
      <c r="P216" s="48"/>
      <c r="Q216" s="46"/>
      <c r="R216" s="48"/>
      <c r="S216" s="48"/>
      <c r="T216" s="48"/>
      <c r="U216" s="48"/>
      <c r="V216" s="48"/>
      <c r="W216" s="46"/>
      <c r="X216" s="48"/>
      <c r="Y216" s="48"/>
      <c r="Z216" s="157"/>
      <c r="AA216" s="47"/>
      <c r="AB216" s="97"/>
      <c r="AC216" s="49"/>
      <c r="AD216" s="49"/>
      <c r="AE216" s="49"/>
      <c r="AF216" s="49"/>
      <c r="AG216" s="49"/>
      <c r="AH216" s="47"/>
      <c r="AI216" s="47"/>
      <c r="AJ216" s="47"/>
      <c r="AK216" s="190"/>
      <c r="AL216" s="190"/>
      <c r="AM216" s="190"/>
      <c r="AN216" s="190"/>
      <c r="AO216" s="190"/>
      <c r="AP216" s="151"/>
      <c r="AQ216" s="322"/>
      <c r="AR216" s="322"/>
      <c r="AS216" s="322"/>
      <c r="AT216" s="47"/>
      <c r="AU216" s="47"/>
      <c r="AV216" s="47"/>
      <c r="AW216" s="47"/>
      <c r="AX216" s="322"/>
      <c r="AY216" s="98"/>
      <c r="AZ216" s="98"/>
      <c r="BA216" s="47"/>
      <c r="BB216" s="47"/>
      <c r="BC216" s="47"/>
      <c r="BD216" s="47"/>
      <c r="BE216" s="97"/>
      <c r="BF216" s="49"/>
      <c r="BG216" s="239"/>
      <c r="BH216" s="342"/>
      <c r="BI216" s="49"/>
      <c r="BJ216" s="49"/>
      <c r="BK216" s="49"/>
      <c r="BL216" s="49"/>
      <c r="BM216" s="49"/>
      <c r="BN216" s="47"/>
      <c r="BO216" s="49"/>
      <c r="BP216" s="49"/>
      <c r="BQ216" s="49"/>
      <c r="BR216" s="323"/>
      <c r="BS216" s="323"/>
      <c r="BT216" s="323"/>
      <c r="BU216" s="49"/>
      <c r="BV216" s="49"/>
      <c r="BW216" s="97"/>
      <c r="BX216" s="97"/>
      <c r="BY216" s="97"/>
      <c r="BZ216" s="97"/>
      <c r="CA216" s="49"/>
      <c r="CB216" s="49"/>
      <c r="CC216" s="49"/>
      <c r="CD216" s="49"/>
      <c r="CE216" s="49"/>
      <c r="CF216" s="49"/>
      <c r="CG216" s="49"/>
      <c r="CH216" s="49"/>
      <c r="CI216" s="97"/>
      <c r="CJ216" s="97"/>
      <c r="CK216" s="97"/>
      <c r="CL216" s="97"/>
      <c r="CM216" s="335"/>
      <c r="CN216" s="337"/>
      <c r="CO216" s="315" t="str">
        <f>IF(Формулы!R216&gt;V216,"22-?,Дата 14 - Прибыл из УФСИН; ","")&amp;IF(Формулы!Q216&gt;Y216,"25-?,Дата 13 - Выбыл в УФСИН;","")&amp;IF(YEAR(ДАННЫЕ!$F$1)=YEAR(ДАННЫЕ!B216),IF(AT216&gt;0,"","40-?, вявлен в текущем году! "),"")&amp;IF(YEAR($F$1)=YEAR(W216),IF(X216+Y216&gt;0,"","23-стоит, 24,25 - куда выбыл? "),"")&amp;IF(X216+Y216&gt;0,IF(YEAR($F$1)=YEAR(W216),"","24+25&gt;0? 23 - когда выбыл? "),"")&amp;IF(BA216&lt;BB216,"47&gt;=48; ","")&amp;IF(BA216&lt;BC216,"47&gt;=49; ","")&amp;IF(BA216&lt;BD216,"47&gt;=50; ","")&amp;IF(BE216&gt;0,IF(BF216&gt;0,IF(AU216&gt;AV216,"","41 и 42 - ? (51 и 52 &gt; 0);"),"51 &gt; 0 52 - ?;"),"")&amp;IF(AU216&gt;0,IF(AV216&gt;AU216,"41&gt;42;","")&amp;IF(BE216&gt;0,"","41&gt;0 51-?;"),"")&amp;IF(BF216&gt;0,IF(BE216&gt;0,"","52&gt;0 51-?;"),"")&amp;IF(AW216&gt;=AX216,"","43&gt;44;")&amp;IF(CA216&gt;0,IF(AW216&gt;0,"","71 &gt; 0 43-?;"),"")</f>
        <v/>
      </c>
    </row>
    <row r="217" spans="1:93" s="250" customFormat="1" ht="15" customHeight="1" x14ac:dyDescent="0.2">
      <c r="A217" s="45"/>
      <c r="B217" s="46"/>
      <c r="C217" s="121"/>
      <c r="D217" s="121"/>
      <c r="E217" s="336"/>
      <c r="F217" s="122"/>
      <c r="G217" s="46"/>
      <c r="H217" s="45"/>
      <c r="I217" s="45"/>
      <c r="J217" s="45"/>
      <c r="K217" s="45"/>
      <c r="L217" s="45"/>
      <c r="M217" s="46"/>
      <c r="N217" s="46"/>
      <c r="O217" s="48"/>
      <c r="P217" s="48"/>
      <c r="Q217" s="46"/>
      <c r="R217" s="48"/>
      <c r="S217" s="48"/>
      <c r="T217" s="48"/>
      <c r="U217" s="48"/>
      <c r="V217" s="48"/>
      <c r="W217" s="46"/>
      <c r="X217" s="48"/>
      <c r="Y217" s="48"/>
      <c r="Z217" s="157"/>
      <c r="AA217" s="47"/>
      <c r="AB217" s="97"/>
      <c r="AC217" s="49"/>
      <c r="AD217" s="49"/>
      <c r="AE217" s="49"/>
      <c r="AF217" s="49"/>
      <c r="AG217" s="49"/>
      <c r="AH217" s="47"/>
      <c r="AI217" s="47"/>
      <c r="AJ217" s="47"/>
      <c r="AK217" s="190"/>
      <c r="AL217" s="190"/>
      <c r="AM217" s="190"/>
      <c r="AN217" s="190"/>
      <c r="AO217" s="190"/>
      <c r="AP217" s="151"/>
      <c r="AQ217" s="322"/>
      <c r="AR217" s="322"/>
      <c r="AS217" s="322"/>
      <c r="AT217" s="47"/>
      <c r="AU217" s="47"/>
      <c r="AV217" s="47"/>
      <c r="AW217" s="47"/>
      <c r="AX217" s="322"/>
      <c r="AY217" s="98"/>
      <c r="AZ217" s="98"/>
      <c r="BA217" s="47"/>
      <c r="BB217" s="47"/>
      <c r="BC217" s="47"/>
      <c r="BD217" s="47"/>
      <c r="BE217" s="97"/>
      <c r="BF217" s="49"/>
      <c r="BG217" s="239"/>
      <c r="BH217" s="342"/>
      <c r="BI217" s="49"/>
      <c r="BJ217" s="49"/>
      <c r="BK217" s="49"/>
      <c r="BL217" s="49"/>
      <c r="BM217" s="49"/>
      <c r="BN217" s="47"/>
      <c r="BO217" s="49"/>
      <c r="BP217" s="49"/>
      <c r="BQ217" s="49"/>
      <c r="BR217" s="323"/>
      <c r="BS217" s="323"/>
      <c r="BT217" s="323"/>
      <c r="BU217" s="49"/>
      <c r="BV217" s="49"/>
      <c r="BW217" s="97"/>
      <c r="BX217" s="97"/>
      <c r="BY217" s="97"/>
      <c r="BZ217" s="97"/>
      <c r="CA217" s="49"/>
      <c r="CB217" s="49"/>
      <c r="CC217" s="49"/>
      <c r="CD217" s="49"/>
      <c r="CE217" s="49"/>
      <c r="CF217" s="49"/>
      <c r="CG217" s="49"/>
      <c r="CH217" s="49"/>
      <c r="CI217" s="97"/>
      <c r="CJ217" s="97"/>
      <c r="CK217" s="97"/>
      <c r="CL217" s="97"/>
      <c r="CM217" s="335"/>
      <c r="CN217" s="337"/>
      <c r="CO217" s="315" t="str">
        <f>IF(Формулы!R217&gt;V217,"22-?,Дата 14 - Прибыл из УФСИН; ","")&amp;IF(Формулы!Q217&gt;Y217,"25-?,Дата 13 - Выбыл в УФСИН;","")&amp;IF(YEAR(ДАННЫЕ!$F$1)=YEAR(ДАННЫЕ!B217),IF(AT217&gt;0,"","40-?, вявлен в текущем году! "),"")&amp;IF(YEAR($F$1)=YEAR(W217),IF(X217+Y217&gt;0,"","23-стоит, 24,25 - куда выбыл? "),"")&amp;IF(X217+Y217&gt;0,IF(YEAR($F$1)=YEAR(W217),"","24+25&gt;0? 23 - когда выбыл? "),"")&amp;IF(BA217&lt;BB217,"47&gt;=48; ","")&amp;IF(BA217&lt;BC217,"47&gt;=49; ","")&amp;IF(BA217&lt;BD217,"47&gt;=50; ","")&amp;IF(BE217&gt;0,IF(BF217&gt;0,IF(AU217&gt;AV217,"","41 и 42 - ? (51 и 52 &gt; 0);"),"51 &gt; 0 52 - ?;"),"")&amp;IF(AU217&gt;0,IF(AV217&gt;AU217,"41&gt;42;","")&amp;IF(BE217&gt;0,"","41&gt;0 51-?;"),"")&amp;IF(BF217&gt;0,IF(BE217&gt;0,"","52&gt;0 51-?;"),"")&amp;IF(AW217&gt;=AX217,"","43&gt;44;")&amp;IF(CA217&gt;0,IF(AW217&gt;0,"","71 &gt; 0 43-?;"),"")</f>
        <v/>
      </c>
    </row>
    <row r="218" spans="1:93" s="250" customFormat="1" ht="15" customHeight="1" x14ac:dyDescent="0.2">
      <c r="A218" s="45"/>
      <c r="B218" s="46"/>
      <c r="C218" s="121"/>
      <c r="D218" s="121"/>
      <c r="E218" s="336"/>
      <c r="F218" s="122"/>
      <c r="G218" s="46"/>
      <c r="H218" s="45"/>
      <c r="I218" s="45"/>
      <c r="J218" s="45"/>
      <c r="K218" s="45"/>
      <c r="L218" s="45"/>
      <c r="M218" s="46"/>
      <c r="N218" s="46"/>
      <c r="O218" s="48"/>
      <c r="P218" s="48"/>
      <c r="Q218" s="46"/>
      <c r="R218" s="48"/>
      <c r="S218" s="48"/>
      <c r="T218" s="48"/>
      <c r="U218" s="48"/>
      <c r="V218" s="48"/>
      <c r="W218" s="46"/>
      <c r="X218" s="48"/>
      <c r="Y218" s="48"/>
      <c r="Z218" s="157"/>
      <c r="AA218" s="47"/>
      <c r="AB218" s="97"/>
      <c r="AC218" s="49"/>
      <c r="AD218" s="49"/>
      <c r="AE218" s="49"/>
      <c r="AF218" s="49"/>
      <c r="AG218" s="49"/>
      <c r="AH218" s="47"/>
      <c r="AI218" s="47"/>
      <c r="AJ218" s="47"/>
      <c r="AK218" s="190"/>
      <c r="AL218" s="190"/>
      <c r="AM218" s="190"/>
      <c r="AN218" s="190"/>
      <c r="AO218" s="190"/>
      <c r="AP218" s="151"/>
      <c r="AQ218" s="322"/>
      <c r="AR218" s="322"/>
      <c r="AS218" s="322"/>
      <c r="AT218" s="47"/>
      <c r="AU218" s="47"/>
      <c r="AV218" s="47"/>
      <c r="AW218" s="47"/>
      <c r="AX218" s="322"/>
      <c r="AY218" s="98"/>
      <c r="AZ218" s="98"/>
      <c r="BA218" s="47"/>
      <c r="BB218" s="47"/>
      <c r="BC218" s="47"/>
      <c r="BD218" s="47"/>
      <c r="BE218" s="97"/>
      <c r="BF218" s="49"/>
      <c r="BG218" s="239"/>
      <c r="BH218" s="342"/>
      <c r="BI218" s="49"/>
      <c r="BJ218" s="49"/>
      <c r="BK218" s="49"/>
      <c r="BL218" s="49"/>
      <c r="BM218" s="49"/>
      <c r="BN218" s="47"/>
      <c r="BO218" s="49"/>
      <c r="BP218" s="49"/>
      <c r="BQ218" s="49"/>
      <c r="BR218" s="323"/>
      <c r="BS218" s="323"/>
      <c r="BT218" s="323"/>
      <c r="BU218" s="49"/>
      <c r="BV218" s="49"/>
      <c r="BW218" s="97"/>
      <c r="BX218" s="97"/>
      <c r="BY218" s="97"/>
      <c r="BZ218" s="97"/>
      <c r="CA218" s="49"/>
      <c r="CB218" s="49"/>
      <c r="CC218" s="49"/>
      <c r="CD218" s="49"/>
      <c r="CE218" s="49"/>
      <c r="CF218" s="49"/>
      <c r="CG218" s="49"/>
      <c r="CH218" s="49"/>
      <c r="CI218" s="97"/>
      <c r="CJ218" s="97"/>
      <c r="CK218" s="97"/>
      <c r="CL218" s="97"/>
      <c r="CM218" s="335"/>
      <c r="CN218" s="337"/>
      <c r="CO218" s="315" t="str">
        <f>IF(Формулы!R218&gt;V218,"22-?,Дата 14 - Прибыл из УФСИН; ","")&amp;IF(Формулы!Q218&gt;Y218,"25-?,Дата 13 - Выбыл в УФСИН;","")&amp;IF(YEAR(ДАННЫЕ!$F$1)=YEAR(ДАННЫЕ!B218),IF(AT218&gt;0,"","40-?, вявлен в текущем году! "),"")&amp;IF(YEAR($F$1)=YEAR(W218),IF(X218+Y218&gt;0,"","23-стоит, 24,25 - куда выбыл? "),"")&amp;IF(X218+Y218&gt;0,IF(YEAR($F$1)=YEAR(W218),"","24+25&gt;0? 23 - когда выбыл? "),"")&amp;IF(BA218&lt;BB218,"47&gt;=48; ","")&amp;IF(BA218&lt;BC218,"47&gt;=49; ","")&amp;IF(BA218&lt;BD218,"47&gt;=50; ","")&amp;IF(BE218&gt;0,IF(BF218&gt;0,IF(AU218&gt;AV218,"","41 и 42 - ? (51 и 52 &gt; 0);"),"51 &gt; 0 52 - ?;"),"")&amp;IF(AU218&gt;0,IF(AV218&gt;AU218,"41&gt;42;","")&amp;IF(BE218&gt;0,"","41&gt;0 51-?;"),"")&amp;IF(BF218&gt;0,IF(BE218&gt;0,"","52&gt;0 51-?;"),"")&amp;IF(AW218&gt;=AX218,"","43&gt;44;")&amp;IF(CA218&gt;0,IF(AW218&gt;0,"","71 &gt; 0 43-?;"),"")</f>
        <v/>
      </c>
    </row>
    <row r="219" spans="1:93" s="250" customFormat="1" ht="15" customHeight="1" x14ac:dyDescent="0.2">
      <c r="A219" s="45"/>
      <c r="B219" s="46"/>
      <c r="C219" s="121"/>
      <c r="D219" s="121"/>
      <c r="E219" s="336"/>
      <c r="F219" s="122"/>
      <c r="G219" s="46"/>
      <c r="H219" s="45"/>
      <c r="I219" s="45"/>
      <c r="J219" s="45"/>
      <c r="K219" s="45"/>
      <c r="L219" s="45"/>
      <c r="M219" s="46"/>
      <c r="N219" s="46"/>
      <c r="O219" s="48"/>
      <c r="P219" s="48"/>
      <c r="Q219" s="46"/>
      <c r="R219" s="48"/>
      <c r="S219" s="48"/>
      <c r="T219" s="48"/>
      <c r="U219" s="48"/>
      <c r="V219" s="48"/>
      <c r="W219" s="46"/>
      <c r="X219" s="48"/>
      <c r="Y219" s="48"/>
      <c r="Z219" s="157"/>
      <c r="AA219" s="47"/>
      <c r="AB219" s="97"/>
      <c r="AC219" s="49"/>
      <c r="AD219" s="49"/>
      <c r="AE219" s="49"/>
      <c r="AF219" s="49"/>
      <c r="AG219" s="49"/>
      <c r="AH219" s="47"/>
      <c r="AI219" s="47"/>
      <c r="AJ219" s="47"/>
      <c r="AK219" s="190"/>
      <c r="AL219" s="190"/>
      <c r="AM219" s="190"/>
      <c r="AN219" s="190"/>
      <c r="AO219" s="190"/>
      <c r="AP219" s="151"/>
      <c r="AQ219" s="322"/>
      <c r="AR219" s="322"/>
      <c r="AS219" s="322"/>
      <c r="AT219" s="47"/>
      <c r="AU219" s="47"/>
      <c r="AV219" s="47"/>
      <c r="AW219" s="47"/>
      <c r="AX219" s="322"/>
      <c r="AY219" s="98"/>
      <c r="AZ219" s="98"/>
      <c r="BA219" s="47"/>
      <c r="BB219" s="47"/>
      <c r="BC219" s="47"/>
      <c r="BD219" s="47"/>
      <c r="BE219" s="97"/>
      <c r="BF219" s="49"/>
      <c r="BG219" s="239"/>
      <c r="BH219" s="342"/>
      <c r="BI219" s="49"/>
      <c r="BJ219" s="49"/>
      <c r="BK219" s="49"/>
      <c r="BL219" s="49"/>
      <c r="BM219" s="49"/>
      <c r="BN219" s="47"/>
      <c r="BO219" s="49"/>
      <c r="BP219" s="49"/>
      <c r="BQ219" s="49"/>
      <c r="BR219" s="323"/>
      <c r="BS219" s="323"/>
      <c r="BT219" s="323"/>
      <c r="BU219" s="49"/>
      <c r="BV219" s="49"/>
      <c r="BW219" s="97"/>
      <c r="BX219" s="97"/>
      <c r="BY219" s="97"/>
      <c r="BZ219" s="97"/>
      <c r="CA219" s="49"/>
      <c r="CB219" s="49"/>
      <c r="CC219" s="49"/>
      <c r="CD219" s="49"/>
      <c r="CE219" s="49"/>
      <c r="CF219" s="49"/>
      <c r="CG219" s="49"/>
      <c r="CH219" s="49"/>
      <c r="CI219" s="97"/>
      <c r="CJ219" s="97"/>
      <c r="CK219" s="97"/>
      <c r="CL219" s="97"/>
      <c r="CM219" s="335"/>
      <c r="CN219" s="337"/>
      <c r="CO219" s="315" t="str">
        <f>IF(Формулы!R219&gt;V219,"22-?,Дата 14 - Прибыл из УФСИН; ","")&amp;IF(Формулы!Q219&gt;Y219,"25-?,Дата 13 - Выбыл в УФСИН;","")&amp;IF(YEAR(ДАННЫЕ!$F$1)=YEAR(ДАННЫЕ!B219),IF(AT219&gt;0,"","40-?, вявлен в текущем году! "),"")&amp;IF(YEAR($F$1)=YEAR(W219),IF(X219+Y219&gt;0,"","23-стоит, 24,25 - куда выбыл? "),"")&amp;IF(X219+Y219&gt;0,IF(YEAR($F$1)=YEAR(W219),"","24+25&gt;0? 23 - когда выбыл? "),"")&amp;IF(BA219&lt;BB219,"47&gt;=48; ","")&amp;IF(BA219&lt;BC219,"47&gt;=49; ","")&amp;IF(BA219&lt;BD219,"47&gt;=50; ","")&amp;IF(BE219&gt;0,IF(BF219&gt;0,IF(AU219&gt;AV219,"","41 и 42 - ? (51 и 52 &gt; 0);"),"51 &gt; 0 52 - ?;"),"")&amp;IF(AU219&gt;0,IF(AV219&gt;AU219,"41&gt;42;","")&amp;IF(BE219&gt;0,"","41&gt;0 51-?;"),"")&amp;IF(BF219&gt;0,IF(BE219&gt;0,"","52&gt;0 51-?;"),"")&amp;IF(AW219&gt;=AX219,"","43&gt;44;")&amp;IF(CA219&gt;0,IF(AW219&gt;0,"","71 &gt; 0 43-?;"),"")</f>
        <v/>
      </c>
    </row>
    <row r="220" spans="1:93" s="250" customFormat="1" ht="15" customHeight="1" x14ac:dyDescent="0.2">
      <c r="A220" s="45"/>
      <c r="B220" s="46"/>
      <c r="C220" s="121"/>
      <c r="D220" s="121"/>
      <c r="E220" s="336"/>
      <c r="F220" s="122"/>
      <c r="G220" s="46"/>
      <c r="H220" s="45"/>
      <c r="I220" s="45"/>
      <c r="J220" s="45"/>
      <c r="K220" s="45"/>
      <c r="L220" s="45"/>
      <c r="M220" s="46"/>
      <c r="N220" s="46"/>
      <c r="O220" s="48"/>
      <c r="P220" s="48"/>
      <c r="Q220" s="46"/>
      <c r="R220" s="48"/>
      <c r="S220" s="48"/>
      <c r="T220" s="48"/>
      <c r="U220" s="48"/>
      <c r="V220" s="48"/>
      <c r="W220" s="46"/>
      <c r="X220" s="48"/>
      <c r="Y220" s="48"/>
      <c r="Z220" s="157"/>
      <c r="AA220" s="47"/>
      <c r="AB220" s="97"/>
      <c r="AC220" s="49"/>
      <c r="AD220" s="49"/>
      <c r="AE220" s="49"/>
      <c r="AF220" s="49"/>
      <c r="AG220" s="49"/>
      <c r="AH220" s="47"/>
      <c r="AI220" s="47"/>
      <c r="AJ220" s="47"/>
      <c r="AK220" s="190"/>
      <c r="AL220" s="190"/>
      <c r="AM220" s="190"/>
      <c r="AN220" s="190"/>
      <c r="AO220" s="190"/>
      <c r="AP220" s="151"/>
      <c r="AQ220" s="322"/>
      <c r="AR220" s="322"/>
      <c r="AS220" s="322"/>
      <c r="AT220" s="47"/>
      <c r="AU220" s="47"/>
      <c r="AV220" s="47"/>
      <c r="AW220" s="47"/>
      <c r="AX220" s="322"/>
      <c r="AY220" s="98"/>
      <c r="AZ220" s="98"/>
      <c r="BA220" s="47"/>
      <c r="BB220" s="47"/>
      <c r="BC220" s="47"/>
      <c r="BD220" s="47"/>
      <c r="BE220" s="97"/>
      <c r="BF220" s="49"/>
      <c r="BG220" s="239"/>
      <c r="BH220" s="342"/>
      <c r="BI220" s="49"/>
      <c r="BJ220" s="49"/>
      <c r="BK220" s="49"/>
      <c r="BL220" s="49"/>
      <c r="BM220" s="49"/>
      <c r="BN220" s="47"/>
      <c r="BO220" s="49"/>
      <c r="BP220" s="49"/>
      <c r="BQ220" s="49"/>
      <c r="BR220" s="323"/>
      <c r="BS220" s="323"/>
      <c r="BT220" s="323"/>
      <c r="BU220" s="49"/>
      <c r="BV220" s="49"/>
      <c r="BW220" s="97"/>
      <c r="BX220" s="97"/>
      <c r="BY220" s="97"/>
      <c r="BZ220" s="97"/>
      <c r="CA220" s="49"/>
      <c r="CB220" s="49"/>
      <c r="CC220" s="49"/>
      <c r="CD220" s="49"/>
      <c r="CE220" s="49"/>
      <c r="CF220" s="49"/>
      <c r="CG220" s="49"/>
      <c r="CH220" s="49"/>
      <c r="CI220" s="97"/>
      <c r="CJ220" s="97"/>
      <c r="CK220" s="97"/>
      <c r="CL220" s="97"/>
      <c r="CM220" s="335"/>
      <c r="CN220" s="337"/>
      <c r="CO220" s="315" t="str">
        <f>IF(Формулы!R220&gt;V220,"22-?,Дата 14 - Прибыл из УФСИН; ","")&amp;IF(Формулы!Q220&gt;Y220,"25-?,Дата 13 - Выбыл в УФСИН;","")&amp;IF(YEAR(ДАННЫЕ!$F$1)=YEAR(ДАННЫЕ!B220),IF(AT220&gt;0,"","40-?, вявлен в текущем году! "),"")&amp;IF(YEAR($F$1)=YEAR(W220),IF(X220+Y220&gt;0,"","23-стоит, 24,25 - куда выбыл? "),"")&amp;IF(X220+Y220&gt;0,IF(YEAR($F$1)=YEAR(W220),"","24+25&gt;0? 23 - когда выбыл? "),"")&amp;IF(BA220&lt;BB220,"47&gt;=48; ","")&amp;IF(BA220&lt;BC220,"47&gt;=49; ","")&amp;IF(BA220&lt;BD220,"47&gt;=50; ","")&amp;IF(BE220&gt;0,IF(BF220&gt;0,IF(AU220&gt;AV220,"","41 и 42 - ? (51 и 52 &gt; 0);"),"51 &gt; 0 52 - ?;"),"")&amp;IF(AU220&gt;0,IF(AV220&gt;AU220,"41&gt;42;","")&amp;IF(BE220&gt;0,"","41&gt;0 51-?;"),"")&amp;IF(BF220&gt;0,IF(BE220&gt;0,"","52&gt;0 51-?;"),"")&amp;IF(AW220&gt;=AX220,"","43&gt;44;")&amp;IF(CA220&gt;0,IF(AW220&gt;0,"","71 &gt; 0 43-?;"),"")</f>
        <v/>
      </c>
    </row>
    <row r="221" spans="1:93" s="250" customFormat="1" ht="15" customHeight="1" x14ac:dyDescent="0.2">
      <c r="A221" s="45"/>
      <c r="B221" s="46"/>
      <c r="C221" s="121"/>
      <c r="D221" s="121"/>
      <c r="E221" s="336"/>
      <c r="F221" s="122"/>
      <c r="G221" s="46"/>
      <c r="H221" s="45"/>
      <c r="I221" s="45"/>
      <c r="J221" s="45"/>
      <c r="K221" s="45"/>
      <c r="L221" s="45"/>
      <c r="M221" s="46"/>
      <c r="N221" s="46"/>
      <c r="O221" s="48"/>
      <c r="P221" s="48"/>
      <c r="Q221" s="46"/>
      <c r="R221" s="48"/>
      <c r="S221" s="48"/>
      <c r="T221" s="48"/>
      <c r="U221" s="48"/>
      <c r="V221" s="48"/>
      <c r="W221" s="46"/>
      <c r="X221" s="48"/>
      <c r="Y221" s="48"/>
      <c r="Z221" s="157"/>
      <c r="AA221" s="47"/>
      <c r="AB221" s="97"/>
      <c r="AC221" s="49"/>
      <c r="AD221" s="49"/>
      <c r="AE221" s="49"/>
      <c r="AF221" s="49"/>
      <c r="AG221" s="49"/>
      <c r="AH221" s="47"/>
      <c r="AI221" s="47"/>
      <c r="AJ221" s="47"/>
      <c r="AK221" s="190"/>
      <c r="AL221" s="190"/>
      <c r="AM221" s="190"/>
      <c r="AN221" s="190"/>
      <c r="AO221" s="190"/>
      <c r="AP221" s="151"/>
      <c r="AQ221" s="322"/>
      <c r="AR221" s="322"/>
      <c r="AS221" s="322"/>
      <c r="AT221" s="47"/>
      <c r="AU221" s="47"/>
      <c r="AV221" s="47"/>
      <c r="AW221" s="47"/>
      <c r="AX221" s="322"/>
      <c r="AY221" s="98"/>
      <c r="AZ221" s="98"/>
      <c r="BA221" s="47"/>
      <c r="BB221" s="47"/>
      <c r="BC221" s="47"/>
      <c r="BD221" s="47"/>
      <c r="BE221" s="97"/>
      <c r="BF221" s="49"/>
      <c r="BG221" s="239"/>
      <c r="BH221" s="342"/>
      <c r="BI221" s="49"/>
      <c r="BJ221" s="49"/>
      <c r="BK221" s="49"/>
      <c r="BL221" s="49"/>
      <c r="BM221" s="49"/>
      <c r="BN221" s="47"/>
      <c r="BO221" s="49"/>
      <c r="BP221" s="49"/>
      <c r="BQ221" s="49"/>
      <c r="BR221" s="323"/>
      <c r="BS221" s="323"/>
      <c r="BT221" s="323"/>
      <c r="BU221" s="49"/>
      <c r="BV221" s="49"/>
      <c r="BW221" s="97"/>
      <c r="BX221" s="97"/>
      <c r="BY221" s="97"/>
      <c r="BZ221" s="97"/>
      <c r="CA221" s="49"/>
      <c r="CB221" s="49"/>
      <c r="CC221" s="49"/>
      <c r="CD221" s="49"/>
      <c r="CE221" s="49"/>
      <c r="CF221" s="49"/>
      <c r="CG221" s="49"/>
      <c r="CH221" s="49"/>
      <c r="CI221" s="97"/>
      <c r="CJ221" s="97"/>
      <c r="CK221" s="97"/>
      <c r="CL221" s="97"/>
      <c r="CM221" s="335"/>
      <c r="CN221" s="337"/>
      <c r="CO221" s="315" t="str">
        <f>IF(Формулы!R221&gt;V221,"22-?,Дата 14 - Прибыл из УФСИН; ","")&amp;IF(Формулы!Q221&gt;Y221,"25-?,Дата 13 - Выбыл в УФСИН;","")&amp;IF(YEAR(ДАННЫЕ!$F$1)=YEAR(ДАННЫЕ!B221),IF(AT221&gt;0,"","40-?, вявлен в текущем году! "),"")&amp;IF(YEAR($F$1)=YEAR(W221),IF(X221+Y221&gt;0,"","23-стоит, 24,25 - куда выбыл? "),"")&amp;IF(X221+Y221&gt;0,IF(YEAR($F$1)=YEAR(W221),"","24+25&gt;0? 23 - когда выбыл? "),"")&amp;IF(BA221&lt;BB221,"47&gt;=48; ","")&amp;IF(BA221&lt;BC221,"47&gt;=49; ","")&amp;IF(BA221&lt;BD221,"47&gt;=50; ","")&amp;IF(BE221&gt;0,IF(BF221&gt;0,IF(AU221&gt;AV221,"","41 и 42 - ? (51 и 52 &gt; 0);"),"51 &gt; 0 52 - ?;"),"")&amp;IF(AU221&gt;0,IF(AV221&gt;AU221,"41&gt;42;","")&amp;IF(BE221&gt;0,"","41&gt;0 51-?;"),"")&amp;IF(BF221&gt;0,IF(BE221&gt;0,"","52&gt;0 51-?;"),"")&amp;IF(AW221&gt;=AX221,"","43&gt;44;")&amp;IF(CA221&gt;0,IF(AW221&gt;0,"","71 &gt; 0 43-?;"),"")</f>
        <v/>
      </c>
    </row>
    <row r="222" spans="1:93" s="250" customFormat="1" ht="15" customHeight="1" x14ac:dyDescent="0.2">
      <c r="A222" s="45"/>
      <c r="B222" s="46"/>
      <c r="C222" s="121"/>
      <c r="D222" s="121"/>
      <c r="E222" s="336"/>
      <c r="F222" s="122"/>
      <c r="G222" s="46"/>
      <c r="H222" s="45"/>
      <c r="I222" s="45"/>
      <c r="J222" s="45"/>
      <c r="K222" s="45"/>
      <c r="L222" s="45"/>
      <c r="M222" s="46"/>
      <c r="N222" s="46"/>
      <c r="O222" s="48"/>
      <c r="P222" s="48"/>
      <c r="Q222" s="46"/>
      <c r="R222" s="48"/>
      <c r="S222" s="48"/>
      <c r="T222" s="48"/>
      <c r="U222" s="48"/>
      <c r="V222" s="48"/>
      <c r="W222" s="46"/>
      <c r="X222" s="48"/>
      <c r="Y222" s="48"/>
      <c r="Z222" s="157"/>
      <c r="AA222" s="47"/>
      <c r="AB222" s="97"/>
      <c r="AC222" s="49"/>
      <c r="AD222" s="49"/>
      <c r="AE222" s="49"/>
      <c r="AF222" s="49"/>
      <c r="AG222" s="49"/>
      <c r="AH222" s="47"/>
      <c r="AI222" s="47"/>
      <c r="AJ222" s="47"/>
      <c r="AK222" s="190"/>
      <c r="AL222" s="190"/>
      <c r="AM222" s="190"/>
      <c r="AN222" s="190"/>
      <c r="AO222" s="190"/>
      <c r="AP222" s="151"/>
      <c r="AQ222" s="322"/>
      <c r="AR222" s="322"/>
      <c r="AS222" s="322"/>
      <c r="AT222" s="47"/>
      <c r="AU222" s="47"/>
      <c r="AV222" s="47"/>
      <c r="AW222" s="47"/>
      <c r="AX222" s="322"/>
      <c r="AY222" s="98"/>
      <c r="AZ222" s="98"/>
      <c r="BA222" s="47"/>
      <c r="BB222" s="47"/>
      <c r="BC222" s="47"/>
      <c r="BD222" s="47"/>
      <c r="BE222" s="97"/>
      <c r="BF222" s="49"/>
      <c r="BG222" s="239"/>
      <c r="BH222" s="342"/>
      <c r="BI222" s="49"/>
      <c r="BJ222" s="49"/>
      <c r="BK222" s="49"/>
      <c r="BL222" s="49"/>
      <c r="BM222" s="49"/>
      <c r="BN222" s="47"/>
      <c r="BO222" s="49"/>
      <c r="BP222" s="49"/>
      <c r="BQ222" s="49"/>
      <c r="BR222" s="323"/>
      <c r="BS222" s="323"/>
      <c r="BT222" s="323"/>
      <c r="BU222" s="49"/>
      <c r="BV222" s="49"/>
      <c r="BW222" s="97"/>
      <c r="BX222" s="97"/>
      <c r="BY222" s="97"/>
      <c r="BZ222" s="97"/>
      <c r="CA222" s="49"/>
      <c r="CB222" s="49"/>
      <c r="CC222" s="49"/>
      <c r="CD222" s="49"/>
      <c r="CE222" s="49"/>
      <c r="CF222" s="49"/>
      <c r="CG222" s="49"/>
      <c r="CH222" s="49"/>
      <c r="CI222" s="97"/>
      <c r="CJ222" s="97"/>
      <c r="CK222" s="97"/>
      <c r="CL222" s="97"/>
      <c r="CM222" s="335"/>
      <c r="CN222" s="337"/>
      <c r="CO222" s="315" t="str">
        <f>IF(Формулы!R222&gt;V222,"22-?,Дата 14 - Прибыл из УФСИН; ","")&amp;IF(Формулы!Q222&gt;Y222,"25-?,Дата 13 - Выбыл в УФСИН;","")&amp;IF(YEAR(ДАННЫЕ!$F$1)=YEAR(ДАННЫЕ!B222),IF(AT222&gt;0,"","40-?, вявлен в текущем году! "),"")&amp;IF(YEAR($F$1)=YEAR(W222),IF(X222+Y222&gt;0,"","23-стоит, 24,25 - куда выбыл? "),"")&amp;IF(X222+Y222&gt;0,IF(YEAR($F$1)=YEAR(W222),"","24+25&gt;0? 23 - когда выбыл? "),"")&amp;IF(BA222&lt;BB222,"47&gt;=48; ","")&amp;IF(BA222&lt;BC222,"47&gt;=49; ","")&amp;IF(BA222&lt;BD222,"47&gt;=50; ","")&amp;IF(BE222&gt;0,IF(BF222&gt;0,IF(AU222&gt;AV222,"","41 и 42 - ? (51 и 52 &gt; 0);"),"51 &gt; 0 52 - ?;"),"")&amp;IF(AU222&gt;0,IF(AV222&gt;AU222,"41&gt;42;","")&amp;IF(BE222&gt;0,"","41&gt;0 51-?;"),"")&amp;IF(BF222&gt;0,IF(BE222&gt;0,"","52&gt;0 51-?;"),"")&amp;IF(AW222&gt;=AX222,"","43&gt;44;")&amp;IF(CA222&gt;0,IF(AW222&gt;0,"","71 &gt; 0 43-?;"),"")</f>
        <v/>
      </c>
    </row>
    <row r="223" spans="1:93" s="250" customFormat="1" ht="15" customHeight="1" x14ac:dyDescent="0.2">
      <c r="A223" s="45"/>
      <c r="B223" s="46"/>
      <c r="C223" s="121"/>
      <c r="D223" s="121"/>
      <c r="E223" s="336"/>
      <c r="F223" s="122"/>
      <c r="G223" s="46"/>
      <c r="H223" s="45"/>
      <c r="I223" s="45"/>
      <c r="J223" s="45"/>
      <c r="K223" s="45"/>
      <c r="L223" s="45"/>
      <c r="M223" s="46"/>
      <c r="N223" s="46"/>
      <c r="O223" s="48"/>
      <c r="P223" s="48"/>
      <c r="Q223" s="46"/>
      <c r="R223" s="48"/>
      <c r="S223" s="48"/>
      <c r="T223" s="48"/>
      <c r="U223" s="48"/>
      <c r="V223" s="48"/>
      <c r="W223" s="46"/>
      <c r="X223" s="48"/>
      <c r="Y223" s="48"/>
      <c r="Z223" s="157"/>
      <c r="AA223" s="47"/>
      <c r="AB223" s="97"/>
      <c r="AC223" s="49"/>
      <c r="AD223" s="49"/>
      <c r="AE223" s="49"/>
      <c r="AF223" s="49"/>
      <c r="AG223" s="49"/>
      <c r="AH223" s="47"/>
      <c r="AI223" s="47"/>
      <c r="AJ223" s="47"/>
      <c r="AK223" s="190"/>
      <c r="AL223" s="190"/>
      <c r="AM223" s="190"/>
      <c r="AN223" s="190"/>
      <c r="AO223" s="190"/>
      <c r="AP223" s="151"/>
      <c r="AQ223" s="322"/>
      <c r="AR223" s="322"/>
      <c r="AS223" s="322"/>
      <c r="AT223" s="47"/>
      <c r="AU223" s="47"/>
      <c r="AV223" s="47"/>
      <c r="AW223" s="47"/>
      <c r="AX223" s="322"/>
      <c r="AY223" s="98"/>
      <c r="AZ223" s="98"/>
      <c r="BA223" s="47"/>
      <c r="BB223" s="47"/>
      <c r="BC223" s="47"/>
      <c r="BD223" s="47"/>
      <c r="BE223" s="97"/>
      <c r="BF223" s="49"/>
      <c r="BG223" s="239"/>
      <c r="BH223" s="342"/>
      <c r="BI223" s="49"/>
      <c r="BJ223" s="49"/>
      <c r="BK223" s="49"/>
      <c r="BL223" s="49"/>
      <c r="BM223" s="49"/>
      <c r="BN223" s="47"/>
      <c r="BO223" s="49"/>
      <c r="BP223" s="49"/>
      <c r="BQ223" s="49"/>
      <c r="BR223" s="323"/>
      <c r="BS223" s="323"/>
      <c r="BT223" s="323"/>
      <c r="BU223" s="49"/>
      <c r="BV223" s="49"/>
      <c r="BW223" s="97"/>
      <c r="BX223" s="97"/>
      <c r="BY223" s="97"/>
      <c r="BZ223" s="97"/>
      <c r="CA223" s="49"/>
      <c r="CB223" s="49"/>
      <c r="CC223" s="49"/>
      <c r="CD223" s="49"/>
      <c r="CE223" s="49"/>
      <c r="CF223" s="49"/>
      <c r="CG223" s="49"/>
      <c r="CH223" s="49"/>
      <c r="CI223" s="97"/>
      <c r="CJ223" s="97"/>
      <c r="CK223" s="97"/>
      <c r="CL223" s="97"/>
      <c r="CM223" s="335"/>
      <c r="CN223" s="337"/>
      <c r="CO223" s="315" t="str">
        <f>IF(Формулы!R223&gt;V223,"22-?,Дата 14 - Прибыл из УФСИН; ","")&amp;IF(Формулы!Q223&gt;Y223,"25-?,Дата 13 - Выбыл в УФСИН;","")&amp;IF(YEAR(ДАННЫЕ!$F$1)=YEAR(ДАННЫЕ!B223),IF(AT223&gt;0,"","40-?, вявлен в текущем году! "),"")&amp;IF(YEAR($F$1)=YEAR(W223),IF(X223+Y223&gt;0,"","23-стоит, 24,25 - куда выбыл? "),"")&amp;IF(X223+Y223&gt;0,IF(YEAR($F$1)=YEAR(W223),"","24+25&gt;0? 23 - когда выбыл? "),"")&amp;IF(BA223&lt;BB223,"47&gt;=48; ","")&amp;IF(BA223&lt;BC223,"47&gt;=49; ","")&amp;IF(BA223&lt;BD223,"47&gt;=50; ","")&amp;IF(BE223&gt;0,IF(BF223&gt;0,IF(AU223&gt;AV223,"","41 и 42 - ? (51 и 52 &gt; 0);"),"51 &gt; 0 52 - ?;"),"")&amp;IF(AU223&gt;0,IF(AV223&gt;AU223,"41&gt;42;","")&amp;IF(BE223&gt;0,"","41&gt;0 51-?;"),"")&amp;IF(BF223&gt;0,IF(BE223&gt;0,"","52&gt;0 51-?;"),"")&amp;IF(AW223&gt;=AX223,"","43&gt;44;")&amp;IF(CA223&gt;0,IF(AW223&gt;0,"","71 &gt; 0 43-?;"),"")</f>
        <v/>
      </c>
    </row>
    <row r="224" spans="1:93" s="250" customFormat="1" ht="15" customHeight="1" x14ac:dyDescent="0.2">
      <c r="A224" s="45"/>
      <c r="B224" s="46"/>
      <c r="C224" s="121"/>
      <c r="D224" s="121"/>
      <c r="E224" s="336"/>
      <c r="F224" s="122"/>
      <c r="G224" s="46"/>
      <c r="H224" s="45"/>
      <c r="I224" s="45"/>
      <c r="J224" s="45"/>
      <c r="K224" s="45"/>
      <c r="L224" s="45"/>
      <c r="M224" s="46"/>
      <c r="N224" s="46"/>
      <c r="O224" s="48"/>
      <c r="P224" s="48"/>
      <c r="Q224" s="46"/>
      <c r="R224" s="48"/>
      <c r="S224" s="48"/>
      <c r="T224" s="48"/>
      <c r="U224" s="48"/>
      <c r="V224" s="48"/>
      <c r="W224" s="46"/>
      <c r="X224" s="48"/>
      <c r="Y224" s="48"/>
      <c r="Z224" s="157"/>
      <c r="AA224" s="47"/>
      <c r="AB224" s="97"/>
      <c r="AC224" s="49"/>
      <c r="AD224" s="49"/>
      <c r="AE224" s="49"/>
      <c r="AF224" s="49"/>
      <c r="AG224" s="49"/>
      <c r="AH224" s="47"/>
      <c r="AI224" s="47"/>
      <c r="AJ224" s="47"/>
      <c r="AK224" s="190"/>
      <c r="AL224" s="190"/>
      <c r="AM224" s="190"/>
      <c r="AN224" s="190"/>
      <c r="AO224" s="190"/>
      <c r="AP224" s="151"/>
      <c r="AQ224" s="322"/>
      <c r="AR224" s="322"/>
      <c r="AS224" s="322"/>
      <c r="AT224" s="47"/>
      <c r="AU224" s="47"/>
      <c r="AV224" s="47"/>
      <c r="AW224" s="47"/>
      <c r="AX224" s="322"/>
      <c r="AY224" s="98"/>
      <c r="AZ224" s="98"/>
      <c r="BA224" s="47"/>
      <c r="BB224" s="47"/>
      <c r="BC224" s="47"/>
      <c r="BD224" s="47"/>
      <c r="BE224" s="97"/>
      <c r="BF224" s="49"/>
      <c r="BG224" s="239"/>
      <c r="BH224" s="342"/>
      <c r="BI224" s="49"/>
      <c r="BJ224" s="49"/>
      <c r="BK224" s="49"/>
      <c r="BL224" s="49"/>
      <c r="BM224" s="49"/>
      <c r="BN224" s="47"/>
      <c r="BO224" s="49"/>
      <c r="BP224" s="49"/>
      <c r="BQ224" s="49"/>
      <c r="BR224" s="323"/>
      <c r="BS224" s="323"/>
      <c r="BT224" s="323"/>
      <c r="BU224" s="49"/>
      <c r="BV224" s="49"/>
      <c r="BW224" s="97"/>
      <c r="BX224" s="97"/>
      <c r="BY224" s="97"/>
      <c r="BZ224" s="97"/>
      <c r="CA224" s="49"/>
      <c r="CB224" s="49"/>
      <c r="CC224" s="49"/>
      <c r="CD224" s="49"/>
      <c r="CE224" s="49"/>
      <c r="CF224" s="49"/>
      <c r="CG224" s="49"/>
      <c r="CH224" s="49"/>
      <c r="CI224" s="97"/>
      <c r="CJ224" s="97"/>
      <c r="CK224" s="97"/>
      <c r="CL224" s="97"/>
      <c r="CM224" s="335"/>
      <c r="CN224" s="337"/>
      <c r="CO224" s="315" t="str">
        <f>IF(Формулы!R224&gt;V224,"22-?,Дата 14 - Прибыл из УФСИН; ","")&amp;IF(Формулы!Q224&gt;Y224,"25-?,Дата 13 - Выбыл в УФСИН;","")&amp;IF(YEAR(ДАННЫЕ!$F$1)=YEAR(ДАННЫЕ!B224),IF(AT224&gt;0,"","40-?, вявлен в текущем году! "),"")&amp;IF(YEAR($F$1)=YEAR(W224),IF(X224+Y224&gt;0,"","23-стоит, 24,25 - куда выбыл? "),"")&amp;IF(X224+Y224&gt;0,IF(YEAR($F$1)=YEAR(W224),"","24+25&gt;0? 23 - когда выбыл? "),"")&amp;IF(BA224&lt;BB224,"47&gt;=48; ","")&amp;IF(BA224&lt;BC224,"47&gt;=49; ","")&amp;IF(BA224&lt;BD224,"47&gt;=50; ","")&amp;IF(BE224&gt;0,IF(BF224&gt;0,IF(AU224&gt;AV224,"","41 и 42 - ? (51 и 52 &gt; 0);"),"51 &gt; 0 52 - ?;"),"")&amp;IF(AU224&gt;0,IF(AV224&gt;AU224,"41&gt;42;","")&amp;IF(BE224&gt;0,"","41&gt;0 51-?;"),"")&amp;IF(BF224&gt;0,IF(BE224&gt;0,"","52&gt;0 51-?;"),"")&amp;IF(AW224&gt;=AX224,"","43&gt;44;")&amp;IF(CA224&gt;0,IF(AW224&gt;0,"","71 &gt; 0 43-?;"),"")</f>
        <v/>
      </c>
    </row>
    <row r="225" spans="1:93" s="250" customFormat="1" ht="15" customHeight="1" x14ac:dyDescent="0.2">
      <c r="A225" s="45"/>
      <c r="B225" s="46"/>
      <c r="C225" s="121"/>
      <c r="D225" s="121"/>
      <c r="E225" s="336"/>
      <c r="F225" s="122"/>
      <c r="G225" s="46"/>
      <c r="H225" s="45"/>
      <c r="I225" s="45"/>
      <c r="J225" s="45"/>
      <c r="K225" s="45"/>
      <c r="L225" s="45"/>
      <c r="M225" s="46"/>
      <c r="N225" s="46"/>
      <c r="O225" s="48"/>
      <c r="P225" s="48"/>
      <c r="Q225" s="46"/>
      <c r="R225" s="48"/>
      <c r="S225" s="48"/>
      <c r="T225" s="48"/>
      <c r="U225" s="48"/>
      <c r="V225" s="48"/>
      <c r="W225" s="46"/>
      <c r="X225" s="48"/>
      <c r="Y225" s="48"/>
      <c r="Z225" s="157"/>
      <c r="AA225" s="47"/>
      <c r="AB225" s="97"/>
      <c r="AC225" s="49"/>
      <c r="AD225" s="49"/>
      <c r="AE225" s="49"/>
      <c r="AF225" s="49"/>
      <c r="AG225" s="49"/>
      <c r="AH225" s="47"/>
      <c r="AI225" s="47"/>
      <c r="AJ225" s="47"/>
      <c r="AK225" s="190"/>
      <c r="AL225" s="190"/>
      <c r="AM225" s="190"/>
      <c r="AN225" s="190"/>
      <c r="AO225" s="190"/>
      <c r="AP225" s="151"/>
      <c r="AQ225" s="322"/>
      <c r="AR225" s="322"/>
      <c r="AS225" s="322"/>
      <c r="AT225" s="47"/>
      <c r="AU225" s="47"/>
      <c r="AV225" s="47"/>
      <c r="AW225" s="47"/>
      <c r="AX225" s="322"/>
      <c r="AY225" s="98"/>
      <c r="AZ225" s="98"/>
      <c r="BA225" s="47"/>
      <c r="BB225" s="47"/>
      <c r="BC225" s="47"/>
      <c r="BD225" s="47"/>
      <c r="BE225" s="97"/>
      <c r="BF225" s="49"/>
      <c r="BG225" s="239"/>
      <c r="BH225" s="342"/>
      <c r="BI225" s="49"/>
      <c r="BJ225" s="49"/>
      <c r="BK225" s="49"/>
      <c r="BL225" s="49"/>
      <c r="BM225" s="49"/>
      <c r="BN225" s="47"/>
      <c r="BO225" s="49"/>
      <c r="BP225" s="49"/>
      <c r="BQ225" s="49"/>
      <c r="BR225" s="323"/>
      <c r="BS225" s="323"/>
      <c r="BT225" s="323"/>
      <c r="BU225" s="49"/>
      <c r="BV225" s="49"/>
      <c r="BW225" s="97"/>
      <c r="BX225" s="97"/>
      <c r="BY225" s="97"/>
      <c r="BZ225" s="97"/>
      <c r="CA225" s="49"/>
      <c r="CB225" s="49"/>
      <c r="CC225" s="49"/>
      <c r="CD225" s="49"/>
      <c r="CE225" s="49"/>
      <c r="CF225" s="49"/>
      <c r="CG225" s="49"/>
      <c r="CH225" s="49"/>
      <c r="CI225" s="97"/>
      <c r="CJ225" s="97"/>
      <c r="CK225" s="97"/>
      <c r="CL225" s="97"/>
      <c r="CM225" s="335"/>
      <c r="CN225" s="337"/>
      <c r="CO225" s="315" t="str">
        <f>IF(Формулы!R225&gt;V225,"22-?,Дата 14 - Прибыл из УФСИН; ","")&amp;IF(Формулы!Q225&gt;Y225,"25-?,Дата 13 - Выбыл в УФСИН;","")&amp;IF(YEAR(ДАННЫЕ!$F$1)=YEAR(ДАННЫЕ!B225),IF(AT225&gt;0,"","40-?, вявлен в текущем году! "),"")&amp;IF(YEAR($F$1)=YEAR(W225),IF(X225+Y225&gt;0,"","23-стоит, 24,25 - куда выбыл? "),"")&amp;IF(X225+Y225&gt;0,IF(YEAR($F$1)=YEAR(W225),"","24+25&gt;0? 23 - когда выбыл? "),"")&amp;IF(BA225&lt;BB225,"47&gt;=48; ","")&amp;IF(BA225&lt;BC225,"47&gt;=49; ","")&amp;IF(BA225&lt;BD225,"47&gt;=50; ","")&amp;IF(BE225&gt;0,IF(BF225&gt;0,IF(AU225&gt;AV225,"","41 и 42 - ? (51 и 52 &gt; 0);"),"51 &gt; 0 52 - ?;"),"")&amp;IF(AU225&gt;0,IF(AV225&gt;AU225,"41&gt;42;","")&amp;IF(BE225&gt;0,"","41&gt;0 51-?;"),"")&amp;IF(BF225&gt;0,IF(BE225&gt;0,"","52&gt;0 51-?;"),"")&amp;IF(AW225&gt;=AX225,"","43&gt;44;")&amp;IF(CA225&gt;0,IF(AW225&gt;0,"","71 &gt; 0 43-?;"),"")</f>
        <v/>
      </c>
    </row>
    <row r="226" spans="1:93" s="250" customFormat="1" ht="15" customHeight="1" x14ac:dyDescent="0.2">
      <c r="A226" s="45"/>
      <c r="B226" s="46"/>
      <c r="C226" s="121"/>
      <c r="D226" s="121"/>
      <c r="E226" s="336"/>
      <c r="F226" s="122"/>
      <c r="G226" s="46"/>
      <c r="H226" s="45"/>
      <c r="I226" s="45"/>
      <c r="J226" s="45"/>
      <c r="K226" s="45"/>
      <c r="L226" s="45"/>
      <c r="M226" s="46"/>
      <c r="N226" s="46"/>
      <c r="O226" s="48"/>
      <c r="P226" s="48"/>
      <c r="Q226" s="46"/>
      <c r="R226" s="48"/>
      <c r="S226" s="48"/>
      <c r="T226" s="48"/>
      <c r="U226" s="48"/>
      <c r="V226" s="48"/>
      <c r="W226" s="46"/>
      <c r="X226" s="48"/>
      <c r="Y226" s="48"/>
      <c r="Z226" s="157"/>
      <c r="AA226" s="47"/>
      <c r="AB226" s="97"/>
      <c r="AC226" s="49"/>
      <c r="AD226" s="49"/>
      <c r="AE226" s="49"/>
      <c r="AF226" s="49"/>
      <c r="AG226" s="49"/>
      <c r="AH226" s="47"/>
      <c r="AI226" s="47"/>
      <c r="AJ226" s="47"/>
      <c r="AK226" s="190"/>
      <c r="AL226" s="190"/>
      <c r="AM226" s="190"/>
      <c r="AN226" s="190"/>
      <c r="AO226" s="190"/>
      <c r="AP226" s="151"/>
      <c r="AQ226" s="322"/>
      <c r="AR226" s="322"/>
      <c r="AS226" s="322"/>
      <c r="AT226" s="47"/>
      <c r="AU226" s="47"/>
      <c r="AV226" s="47"/>
      <c r="AW226" s="47"/>
      <c r="AX226" s="322"/>
      <c r="AY226" s="98"/>
      <c r="AZ226" s="98"/>
      <c r="BA226" s="47"/>
      <c r="BB226" s="47"/>
      <c r="BC226" s="47"/>
      <c r="BD226" s="47"/>
      <c r="BE226" s="97"/>
      <c r="BF226" s="49"/>
      <c r="BG226" s="239"/>
      <c r="BH226" s="342"/>
      <c r="BI226" s="49"/>
      <c r="BJ226" s="49"/>
      <c r="BK226" s="49"/>
      <c r="BL226" s="49"/>
      <c r="BM226" s="49"/>
      <c r="BN226" s="47"/>
      <c r="BO226" s="49"/>
      <c r="BP226" s="49"/>
      <c r="BQ226" s="49"/>
      <c r="BR226" s="323"/>
      <c r="BS226" s="323"/>
      <c r="BT226" s="323"/>
      <c r="BU226" s="49"/>
      <c r="BV226" s="49"/>
      <c r="BW226" s="97"/>
      <c r="BX226" s="97"/>
      <c r="BY226" s="97"/>
      <c r="BZ226" s="97"/>
      <c r="CA226" s="49"/>
      <c r="CB226" s="49"/>
      <c r="CC226" s="49"/>
      <c r="CD226" s="49"/>
      <c r="CE226" s="49"/>
      <c r="CF226" s="49"/>
      <c r="CG226" s="49"/>
      <c r="CH226" s="49"/>
      <c r="CI226" s="97"/>
      <c r="CJ226" s="97"/>
      <c r="CK226" s="97"/>
      <c r="CL226" s="97"/>
      <c r="CM226" s="335"/>
      <c r="CN226" s="337"/>
      <c r="CO226" s="315" t="str">
        <f>IF(Формулы!R226&gt;V226,"22-?,Дата 14 - Прибыл из УФСИН; ","")&amp;IF(Формулы!Q226&gt;Y226,"25-?,Дата 13 - Выбыл в УФСИН;","")&amp;IF(YEAR(ДАННЫЕ!$F$1)=YEAR(ДАННЫЕ!B226),IF(AT226&gt;0,"","40-?, вявлен в текущем году! "),"")&amp;IF(YEAR($F$1)=YEAR(W226),IF(X226+Y226&gt;0,"","23-стоит, 24,25 - куда выбыл? "),"")&amp;IF(X226+Y226&gt;0,IF(YEAR($F$1)=YEAR(W226),"","24+25&gt;0? 23 - когда выбыл? "),"")&amp;IF(BA226&lt;BB226,"47&gt;=48; ","")&amp;IF(BA226&lt;BC226,"47&gt;=49; ","")&amp;IF(BA226&lt;BD226,"47&gt;=50; ","")&amp;IF(BE226&gt;0,IF(BF226&gt;0,IF(AU226&gt;AV226,"","41 и 42 - ? (51 и 52 &gt; 0);"),"51 &gt; 0 52 - ?;"),"")&amp;IF(AU226&gt;0,IF(AV226&gt;AU226,"41&gt;42;","")&amp;IF(BE226&gt;0,"","41&gt;0 51-?;"),"")&amp;IF(BF226&gt;0,IF(BE226&gt;0,"","52&gt;0 51-?;"),"")&amp;IF(AW226&gt;=AX226,"","43&gt;44;")&amp;IF(CA226&gt;0,IF(AW226&gt;0,"","71 &gt; 0 43-?;"),"")</f>
        <v/>
      </c>
    </row>
    <row r="227" spans="1:93" s="250" customFormat="1" ht="15" customHeight="1" x14ac:dyDescent="0.2">
      <c r="A227" s="45"/>
      <c r="B227" s="46"/>
      <c r="C227" s="121"/>
      <c r="D227" s="121"/>
      <c r="E227" s="336"/>
      <c r="F227" s="122"/>
      <c r="G227" s="46"/>
      <c r="H227" s="45"/>
      <c r="I227" s="45"/>
      <c r="J227" s="45"/>
      <c r="K227" s="45"/>
      <c r="L227" s="45"/>
      <c r="M227" s="46"/>
      <c r="N227" s="46"/>
      <c r="O227" s="48"/>
      <c r="P227" s="48"/>
      <c r="Q227" s="46"/>
      <c r="R227" s="48"/>
      <c r="S227" s="48"/>
      <c r="T227" s="48"/>
      <c r="U227" s="48"/>
      <c r="V227" s="48"/>
      <c r="W227" s="46"/>
      <c r="X227" s="48"/>
      <c r="Y227" s="48"/>
      <c r="Z227" s="157"/>
      <c r="AA227" s="47"/>
      <c r="AB227" s="97"/>
      <c r="AC227" s="49"/>
      <c r="AD227" s="49"/>
      <c r="AE227" s="49"/>
      <c r="AF227" s="49"/>
      <c r="AG227" s="49"/>
      <c r="AH227" s="47"/>
      <c r="AI227" s="47"/>
      <c r="AJ227" s="47"/>
      <c r="AK227" s="190"/>
      <c r="AL227" s="190"/>
      <c r="AM227" s="190"/>
      <c r="AN227" s="190"/>
      <c r="AO227" s="190"/>
      <c r="AP227" s="151"/>
      <c r="AQ227" s="322"/>
      <c r="AR227" s="322"/>
      <c r="AS227" s="322"/>
      <c r="AT227" s="47"/>
      <c r="AU227" s="47"/>
      <c r="AV227" s="47"/>
      <c r="AW227" s="47"/>
      <c r="AX227" s="322"/>
      <c r="AY227" s="98"/>
      <c r="AZ227" s="98"/>
      <c r="BA227" s="47"/>
      <c r="BB227" s="47"/>
      <c r="BC227" s="47"/>
      <c r="BD227" s="47"/>
      <c r="BE227" s="97"/>
      <c r="BF227" s="49"/>
      <c r="BG227" s="239"/>
      <c r="BH227" s="342"/>
      <c r="BI227" s="49"/>
      <c r="BJ227" s="49"/>
      <c r="BK227" s="49"/>
      <c r="BL227" s="49"/>
      <c r="BM227" s="49"/>
      <c r="BN227" s="47"/>
      <c r="BO227" s="49"/>
      <c r="BP227" s="49"/>
      <c r="BQ227" s="49"/>
      <c r="BR227" s="323"/>
      <c r="BS227" s="323"/>
      <c r="BT227" s="323"/>
      <c r="BU227" s="49"/>
      <c r="BV227" s="49"/>
      <c r="BW227" s="97"/>
      <c r="BX227" s="97"/>
      <c r="BY227" s="97"/>
      <c r="BZ227" s="97"/>
      <c r="CA227" s="49"/>
      <c r="CB227" s="49"/>
      <c r="CC227" s="49"/>
      <c r="CD227" s="49"/>
      <c r="CE227" s="49"/>
      <c r="CF227" s="49"/>
      <c r="CG227" s="49"/>
      <c r="CH227" s="49"/>
      <c r="CI227" s="97"/>
      <c r="CJ227" s="97"/>
      <c r="CK227" s="97"/>
      <c r="CL227" s="97"/>
      <c r="CM227" s="335"/>
      <c r="CN227" s="337"/>
      <c r="CO227" s="315" t="str">
        <f>IF(Формулы!R227&gt;V227,"22-?,Дата 14 - Прибыл из УФСИН; ","")&amp;IF(Формулы!Q227&gt;Y227,"25-?,Дата 13 - Выбыл в УФСИН;","")&amp;IF(YEAR(ДАННЫЕ!$F$1)=YEAR(ДАННЫЕ!B227),IF(AT227&gt;0,"","40-?, вявлен в текущем году! "),"")&amp;IF(YEAR($F$1)=YEAR(W227),IF(X227+Y227&gt;0,"","23-стоит, 24,25 - куда выбыл? "),"")&amp;IF(X227+Y227&gt;0,IF(YEAR($F$1)=YEAR(W227),"","24+25&gt;0? 23 - когда выбыл? "),"")&amp;IF(BA227&lt;BB227,"47&gt;=48; ","")&amp;IF(BA227&lt;BC227,"47&gt;=49; ","")&amp;IF(BA227&lt;BD227,"47&gt;=50; ","")&amp;IF(BE227&gt;0,IF(BF227&gt;0,IF(AU227&gt;AV227,"","41 и 42 - ? (51 и 52 &gt; 0);"),"51 &gt; 0 52 - ?;"),"")&amp;IF(AU227&gt;0,IF(AV227&gt;AU227,"41&gt;42;","")&amp;IF(BE227&gt;0,"","41&gt;0 51-?;"),"")&amp;IF(BF227&gt;0,IF(BE227&gt;0,"","52&gt;0 51-?;"),"")&amp;IF(AW227&gt;=AX227,"","43&gt;44;")&amp;IF(CA227&gt;0,IF(AW227&gt;0,"","71 &gt; 0 43-?;"),"")</f>
        <v/>
      </c>
    </row>
    <row r="228" spans="1:93" s="250" customFormat="1" ht="15" customHeight="1" x14ac:dyDescent="0.2">
      <c r="A228" s="45"/>
      <c r="B228" s="46"/>
      <c r="C228" s="121"/>
      <c r="D228" s="121"/>
      <c r="E228" s="336"/>
      <c r="F228" s="122"/>
      <c r="G228" s="46"/>
      <c r="H228" s="45"/>
      <c r="I228" s="45"/>
      <c r="J228" s="45"/>
      <c r="K228" s="45"/>
      <c r="L228" s="45"/>
      <c r="M228" s="46"/>
      <c r="N228" s="46"/>
      <c r="O228" s="48"/>
      <c r="P228" s="48"/>
      <c r="Q228" s="46"/>
      <c r="R228" s="48"/>
      <c r="S228" s="48"/>
      <c r="T228" s="48"/>
      <c r="U228" s="48"/>
      <c r="V228" s="48"/>
      <c r="W228" s="46"/>
      <c r="X228" s="48"/>
      <c r="Y228" s="48"/>
      <c r="Z228" s="157"/>
      <c r="AA228" s="47"/>
      <c r="AB228" s="97"/>
      <c r="AC228" s="49"/>
      <c r="AD228" s="49"/>
      <c r="AE228" s="49"/>
      <c r="AF228" s="49"/>
      <c r="AG228" s="49"/>
      <c r="AH228" s="47"/>
      <c r="AI228" s="47"/>
      <c r="AJ228" s="47"/>
      <c r="AK228" s="190"/>
      <c r="AL228" s="190"/>
      <c r="AM228" s="190"/>
      <c r="AN228" s="190"/>
      <c r="AO228" s="190"/>
      <c r="AP228" s="151"/>
      <c r="AQ228" s="322"/>
      <c r="AR228" s="322"/>
      <c r="AS228" s="322"/>
      <c r="AT228" s="47"/>
      <c r="AU228" s="47"/>
      <c r="AV228" s="47"/>
      <c r="AW228" s="47"/>
      <c r="AX228" s="322"/>
      <c r="AY228" s="98"/>
      <c r="AZ228" s="98"/>
      <c r="BA228" s="47"/>
      <c r="BB228" s="47"/>
      <c r="BC228" s="47"/>
      <c r="BD228" s="47"/>
      <c r="BE228" s="97"/>
      <c r="BF228" s="49"/>
      <c r="BG228" s="239"/>
      <c r="BH228" s="342"/>
      <c r="BI228" s="49"/>
      <c r="BJ228" s="49"/>
      <c r="BK228" s="49"/>
      <c r="BL228" s="49"/>
      <c r="BM228" s="49"/>
      <c r="BN228" s="47"/>
      <c r="BO228" s="49"/>
      <c r="BP228" s="49"/>
      <c r="BQ228" s="49"/>
      <c r="BR228" s="323"/>
      <c r="BS228" s="323"/>
      <c r="BT228" s="323"/>
      <c r="BU228" s="49"/>
      <c r="BV228" s="49"/>
      <c r="BW228" s="97"/>
      <c r="BX228" s="97"/>
      <c r="BY228" s="97"/>
      <c r="BZ228" s="97"/>
      <c r="CA228" s="49"/>
      <c r="CB228" s="49"/>
      <c r="CC228" s="49"/>
      <c r="CD228" s="49"/>
      <c r="CE228" s="49"/>
      <c r="CF228" s="49"/>
      <c r="CG228" s="49"/>
      <c r="CH228" s="49"/>
      <c r="CI228" s="97"/>
      <c r="CJ228" s="97"/>
      <c r="CK228" s="97"/>
      <c r="CL228" s="97"/>
      <c r="CM228" s="335"/>
      <c r="CN228" s="337"/>
      <c r="CO228" s="315" t="str">
        <f>IF(Формулы!R228&gt;V228,"22-?,Дата 14 - Прибыл из УФСИН; ","")&amp;IF(Формулы!Q228&gt;Y228,"25-?,Дата 13 - Выбыл в УФСИН;","")&amp;IF(YEAR(ДАННЫЕ!$F$1)=YEAR(ДАННЫЕ!B228),IF(AT228&gt;0,"","40-?, вявлен в текущем году! "),"")&amp;IF(YEAR($F$1)=YEAR(W228),IF(X228+Y228&gt;0,"","23-стоит, 24,25 - куда выбыл? "),"")&amp;IF(X228+Y228&gt;0,IF(YEAR($F$1)=YEAR(W228),"","24+25&gt;0? 23 - когда выбыл? "),"")&amp;IF(BA228&lt;BB228,"47&gt;=48; ","")&amp;IF(BA228&lt;BC228,"47&gt;=49; ","")&amp;IF(BA228&lt;BD228,"47&gt;=50; ","")&amp;IF(BE228&gt;0,IF(BF228&gt;0,IF(AU228&gt;AV228,"","41 и 42 - ? (51 и 52 &gt; 0);"),"51 &gt; 0 52 - ?;"),"")&amp;IF(AU228&gt;0,IF(AV228&gt;AU228,"41&gt;42;","")&amp;IF(BE228&gt;0,"","41&gt;0 51-?;"),"")&amp;IF(BF228&gt;0,IF(BE228&gt;0,"","52&gt;0 51-?;"),"")&amp;IF(AW228&gt;=AX228,"","43&gt;44;")&amp;IF(CA228&gt;0,IF(AW228&gt;0,"","71 &gt; 0 43-?;"),"")</f>
        <v/>
      </c>
    </row>
    <row r="229" spans="1:93" s="250" customFormat="1" ht="15" customHeight="1" x14ac:dyDescent="0.2">
      <c r="A229" s="45"/>
      <c r="B229" s="46"/>
      <c r="C229" s="121"/>
      <c r="D229" s="121"/>
      <c r="E229" s="336"/>
      <c r="F229" s="122"/>
      <c r="G229" s="46"/>
      <c r="H229" s="45"/>
      <c r="I229" s="45"/>
      <c r="J229" s="45"/>
      <c r="K229" s="45"/>
      <c r="L229" s="45"/>
      <c r="M229" s="46"/>
      <c r="N229" s="46"/>
      <c r="O229" s="48"/>
      <c r="P229" s="48"/>
      <c r="Q229" s="46"/>
      <c r="R229" s="48"/>
      <c r="S229" s="48"/>
      <c r="T229" s="48"/>
      <c r="U229" s="48"/>
      <c r="V229" s="48"/>
      <c r="W229" s="46"/>
      <c r="X229" s="48"/>
      <c r="Y229" s="48"/>
      <c r="Z229" s="157"/>
      <c r="AA229" s="47"/>
      <c r="AB229" s="97"/>
      <c r="AC229" s="49"/>
      <c r="AD229" s="49"/>
      <c r="AE229" s="49"/>
      <c r="AF229" s="49"/>
      <c r="AG229" s="49"/>
      <c r="AH229" s="47"/>
      <c r="AI229" s="47"/>
      <c r="AJ229" s="47"/>
      <c r="AK229" s="190"/>
      <c r="AL229" s="190"/>
      <c r="AM229" s="190"/>
      <c r="AN229" s="190"/>
      <c r="AO229" s="190"/>
      <c r="AP229" s="151"/>
      <c r="AQ229" s="322"/>
      <c r="AR229" s="322"/>
      <c r="AS229" s="322"/>
      <c r="AT229" s="47"/>
      <c r="AU229" s="47"/>
      <c r="AV229" s="47"/>
      <c r="AW229" s="47"/>
      <c r="AX229" s="322"/>
      <c r="AY229" s="98"/>
      <c r="AZ229" s="98"/>
      <c r="BA229" s="47"/>
      <c r="BB229" s="47"/>
      <c r="BC229" s="47"/>
      <c r="BD229" s="47"/>
      <c r="BE229" s="97"/>
      <c r="BF229" s="49"/>
      <c r="BG229" s="239"/>
      <c r="BH229" s="342"/>
      <c r="BI229" s="49"/>
      <c r="BJ229" s="49"/>
      <c r="BK229" s="49"/>
      <c r="BL229" s="49"/>
      <c r="BM229" s="49"/>
      <c r="BN229" s="47"/>
      <c r="BO229" s="49"/>
      <c r="BP229" s="49"/>
      <c r="BQ229" s="49"/>
      <c r="BR229" s="323"/>
      <c r="BS229" s="323"/>
      <c r="BT229" s="323"/>
      <c r="BU229" s="49"/>
      <c r="BV229" s="49"/>
      <c r="BW229" s="97"/>
      <c r="BX229" s="97"/>
      <c r="BY229" s="97"/>
      <c r="BZ229" s="97"/>
      <c r="CA229" s="49"/>
      <c r="CB229" s="49"/>
      <c r="CC229" s="49"/>
      <c r="CD229" s="49"/>
      <c r="CE229" s="49"/>
      <c r="CF229" s="49"/>
      <c r="CG229" s="49"/>
      <c r="CH229" s="49"/>
      <c r="CI229" s="97"/>
      <c r="CJ229" s="97"/>
      <c r="CK229" s="97"/>
      <c r="CL229" s="97"/>
      <c r="CM229" s="335"/>
      <c r="CN229" s="337"/>
      <c r="CO229" s="315" t="str">
        <f>IF(Формулы!R229&gt;V229,"22-?,Дата 14 - Прибыл из УФСИН; ","")&amp;IF(Формулы!Q229&gt;Y229,"25-?,Дата 13 - Выбыл в УФСИН;","")&amp;IF(YEAR(ДАННЫЕ!$F$1)=YEAR(ДАННЫЕ!B229),IF(AT229&gt;0,"","40-?, вявлен в текущем году! "),"")&amp;IF(YEAR($F$1)=YEAR(W229),IF(X229+Y229&gt;0,"","23-стоит, 24,25 - куда выбыл? "),"")&amp;IF(X229+Y229&gt;0,IF(YEAR($F$1)=YEAR(W229),"","24+25&gt;0? 23 - когда выбыл? "),"")&amp;IF(BA229&lt;BB229,"47&gt;=48; ","")&amp;IF(BA229&lt;BC229,"47&gt;=49; ","")&amp;IF(BA229&lt;BD229,"47&gt;=50; ","")&amp;IF(BE229&gt;0,IF(BF229&gt;0,IF(AU229&gt;AV229,"","41 и 42 - ? (51 и 52 &gt; 0);"),"51 &gt; 0 52 - ?;"),"")&amp;IF(AU229&gt;0,IF(AV229&gt;AU229,"41&gt;42;","")&amp;IF(BE229&gt;0,"","41&gt;0 51-?;"),"")&amp;IF(BF229&gt;0,IF(BE229&gt;0,"","52&gt;0 51-?;"),"")&amp;IF(AW229&gt;=AX229,"","43&gt;44;")&amp;IF(CA229&gt;0,IF(AW229&gt;0,"","71 &gt; 0 43-?;"),"")</f>
        <v/>
      </c>
    </row>
    <row r="230" spans="1:93" s="250" customFormat="1" ht="15" customHeight="1" x14ac:dyDescent="0.2">
      <c r="A230" s="45"/>
      <c r="B230" s="46"/>
      <c r="C230" s="121"/>
      <c r="D230" s="121"/>
      <c r="E230" s="336"/>
      <c r="F230" s="122"/>
      <c r="G230" s="46"/>
      <c r="H230" s="45"/>
      <c r="I230" s="45"/>
      <c r="J230" s="45"/>
      <c r="K230" s="45"/>
      <c r="L230" s="45"/>
      <c r="M230" s="46"/>
      <c r="N230" s="46"/>
      <c r="O230" s="48"/>
      <c r="P230" s="48"/>
      <c r="Q230" s="46"/>
      <c r="R230" s="48"/>
      <c r="S230" s="48"/>
      <c r="T230" s="48"/>
      <c r="U230" s="48"/>
      <c r="V230" s="48"/>
      <c r="W230" s="46"/>
      <c r="X230" s="48"/>
      <c r="Y230" s="48"/>
      <c r="Z230" s="157"/>
      <c r="AA230" s="47"/>
      <c r="AB230" s="97"/>
      <c r="AC230" s="49"/>
      <c r="AD230" s="49"/>
      <c r="AE230" s="49"/>
      <c r="AF230" s="49"/>
      <c r="AG230" s="49"/>
      <c r="AH230" s="47"/>
      <c r="AI230" s="47"/>
      <c r="AJ230" s="47"/>
      <c r="AK230" s="190"/>
      <c r="AL230" s="190"/>
      <c r="AM230" s="190"/>
      <c r="AN230" s="190"/>
      <c r="AO230" s="190"/>
      <c r="AP230" s="151"/>
      <c r="AQ230" s="322"/>
      <c r="AR230" s="322"/>
      <c r="AS230" s="322"/>
      <c r="AT230" s="47"/>
      <c r="AU230" s="47"/>
      <c r="AV230" s="47"/>
      <c r="AW230" s="47"/>
      <c r="AX230" s="322"/>
      <c r="AY230" s="98"/>
      <c r="AZ230" s="98"/>
      <c r="BA230" s="47"/>
      <c r="BB230" s="47"/>
      <c r="BC230" s="47"/>
      <c r="BD230" s="47"/>
      <c r="BE230" s="97"/>
      <c r="BF230" s="49"/>
      <c r="BG230" s="239"/>
      <c r="BH230" s="342"/>
      <c r="BI230" s="49"/>
      <c r="BJ230" s="49"/>
      <c r="BK230" s="49"/>
      <c r="BL230" s="49"/>
      <c r="BM230" s="49"/>
      <c r="BN230" s="47"/>
      <c r="BO230" s="49"/>
      <c r="BP230" s="49"/>
      <c r="BQ230" s="49"/>
      <c r="BR230" s="323"/>
      <c r="BS230" s="323"/>
      <c r="BT230" s="323"/>
      <c r="BU230" s="49"/>
      <c r="BV230" s="49"/>
      <c r="BW230" s="97"/>
      <c r="BX230" s="97"/>
      <c r="BY230" s="97"/>
      <c r="BZ230" s="97"/>
      <c r="CA230" s="49"/>
      <c r="CB230" s="49"/>
      <c r="CC230" s="49"/>
      <c r="CD230" s="49"/>
      <c r="CE230" s="49"/>
      <c r="CF230" s="49"/>
      <c r="CG230" s="49"/>
      <c r="CH230" s="49"/>
      <c r="CI230" s="97"/>
      <c r="CJ230" s="97"/>
      <c r="CK230" s="97"/>
      <c r="CL230" s="97"/>
      <c r="CM230" s="335"/>
      <c r="CN230" s="337"/>
      <c r="CO230" s="315" t="str">
        <f>IF(Формулы!R230&gt;V230,"22-?,Дата 14 - Прибыл из УФСИН; ","")&amp;IF(Формулы!Q230&gt;Y230,"25-?,Дата 13 - Выбыл в УФСИН;","")&amp;IF(YEAR(ДАННЫЕ!$F$1)=YEAR(ДАННЫЕ!B230),IF(AT230&gt;0,"","40-?, вявлен в текущем году! "),"")&amp;IF(YEAR($F$1)=YEAR(W230),IF(X230+Y230&gt;0,"","23-стоит, 24,25 - куда выбыл? "),"")&amp;IF(X230+Y230&gt;0,IF(YEAR($F$1)=YEAR(W230),"","24+25&gt;0? 23 - когда выбыл? "),"")&amp;IF(BA230&lt;BB230,"47&gt;=48; ","")&amp;IF(BA230&lt;BC230,"47&gt;=49; ","")&amp;IF(BA230&lt;BD230,"47&gt;=50; ","")&amp;IF(BE230&gt;0,IF(BF230&gt;0,IF(AU230&gt;AV230,"","41 и 42 - ? (51 и 52 &gt; 0);"),"51 &gt; 0 52 - ?;"),"")&amp;IF(AU230&gt;0,IF(AV230&gt;AU230,"41&gt;42;","")&amp;IF(BE230&gt;0,"","41&gt;0 51-?;"),"")&amp;IF(BF230&gt;0,IF(BE230&gt;0,"","52&gt;0 51-?;"),"")&amp;IF(AW230&gt;=AX230,"","43&gt;44;")&amp;IF(CA230&gt;0,IF(AW230&gt;0,"","71 &gt; 0 43-?;"),"")</f>
        <v/>
      </c>
    </row>
    <row r="231" spans="1:93" s="250" customFormat="1" ht="15" customHeight="1" x14ac:dyDescent="0.2">
      <c r="A231" s="45"/>
      <c r="B231" s="46"/>
      <c r="C231" s="121"/>
      <c r="D231" s="121"/>
      <c r="E231" s="336"/>
      <c r="F231" s="122"/>
      <c r="G231" s="46"/>
      <c r="H231" s="45"/>
      <c r="I231" s="45"/>
      <c r="J231" s="45"/>
      <c r="K231" s="45"/>
      <c r="L231" s="45"/>
      <c r="M231" s="46"/>
      <c r="N231" s="46"/>
      <c r="O231" s="48"/>
      <c r="P231" s="48"/>
      <c r="Q231" s="46"/>
      <c r="R231" s="48"/>
      <c r="S231" s="48"/>
      <c r="T231" s="48"/>
      <c r="U231" s="48"/>
      <c r="V231" s="48"/>
      <c r="W231" s="46"/>
      <c r="X231" s="48"/>
      <c r="Y231" s="48"/>
      <c r="Z231" s="157"/>
      <c r="AA231" s="47"/>
      <c r="AB231" s="97"/>
      <c r="AC231" s="49"/>
      <c r="AD231" s="49"/>
      <c r="AE231" s="49"/>
      <c r="AF231" s="49"/>
      <c r="AG231" s="49"/>
      <c r="AH231" s="47"/>
      <c r="AI231" s="47"/>
      <c r="AJ231" s="47"/>
      <c r="AK231" s="190"/>
      <c r="AL231" s="190"/>
      <c r="AM231" s="190"/>
      <c r="AN231" s="190"/>
      <c r="AO231" s="190"/>
      <c r="AP231" s="151"/>
      <c r="AQ231" s="322"/>
      <c r="AR231" s="322"/>
      <c r="AS231" s="322"/>
      <c r="AT231" s="47"/>
      <c r="AU231" s="47"/>
      <c r="AV231" s="47"/>
      <c r="AW231" s="47"/>
      <c r="AX231" s="322"/>
      <c r="AY231" s="98"/>
      <c r="AZ231" s="98"/>
      <c r="BA231" s="47"/>
      <c r="BB231" s="47"/>
      <c r="BC231" s="47"/>
      <c r="BD231" s="47"/>
      <c r="BE231" s="97"/>
      <c r="BF231" s="49"/>
      <c r="BG231" s="239"/>
      <c r="BH231" s="342"/>
      <c r="BI231" s="49"/>
      <c r="BJ231" s="49"/>
      <c r="BK231" s="49"/>
      <c r="BL231" s="49"/>
      <c r="BM231" s="49"/>
      <c r="BN231" s="47"/>
      <c r="BO231" s="49"/>
      <c r="BP231" s="49"/>
      <c r="BQ231" s="49"/>
      <c r="BR231" s="323"/>
      <c r="BS231" s="323"/>
      <c r="BT231" s="323"/>
      <c r="BU231" s="49"/>
      <c r="BV231" s="49"/>
      <c r="BW231" s="97"/>
      <c r="BX231" s="97"/>
      <c r="BY231" s="97"/>
      <c r="BZ231" s="97"/>
      <c r="CA231" s="49"/>
      <c r="CB231" s="49"/>
      <c r="CC231" s="49"/>
      <c r="CD231" s="49"/>
      <c r="CE231" s="49"/>
      <c r="CF231" s="49"/>
      <c r="CG231" s="49"/>
      <c r="CH231" s="49"/>
      <c r="CI231" s="97"/>
      <c r="CJ231" s="97"/>
      <c r="CK231" s="97"/>
      <c r="CL231" s="97"/>
      <c r="CM231" s="335"/>
      <c r="CN231" s="337"/>
      <c r="CO231" s="315" t="str">
        <f>IF(Формулы!R231&gt;V231,"22-?,Дата 14 - Прибыл из УФСИН; ","")&amp;IF(Формулы!Q231&gt;Y231,"25-?,Дата 13 - Выбыл в УФСИН;","")&amp;IF(YEAR(ДАННЫЕ!$F$1)=YEAR(ДАННЫЕ!B231),IF(AT231&gt;0,"","40-?, вявлен в текущем году! "),"")&amp;IF(YEAR($F$1)=YEAR(W231),IF(X231+Y231&gt;0,"","23-стоит, 24,25 - куда выбыл? "),"")&amp;IF(X231+Y231&gt;0,IF(YEAR($F$1)=YEAR(W231),"","24+25&gt;0? 23 - когда выбыл? "),"")&amp;IF(BA231&lt;BB231,"47&gt;=48; ","")&amp;IF(BA231&lt;BC231,"47&gt;=49; ","")&amp;IF(BA231&lt;BD231,"47&gt;=50; ","")&amp;IF(BE231&gt;0,IF(BF231&gt;0,IF(AU231&gt;AV231,"","41 и 42 - ? (51 и 52 &gt; 0);"),"51 &gt; 0 52 - ?;"),"")&amp;IF(AU231&gt;0,IF(AV231&gt;AU231,"41&gt;42;","")&amp;IF(BE231&gt;0,"","41&gt;0 51-?;"),"")&amp;IF(BF231&gt;0,IF(BE231&gt;0,"","52&gt;0 51-?;"),"")&amp;IF(AW231&gt;=AX231,"","43&gt;44;")&amp;IF(CA231&gt;0,IF(AW231&gt;0,"","71 &gt; 0 43-?;"),"")</f>
        <v/>
      </c>
    </row>
    <row r="232" spans="1:93" s="250" customFormat="1" ht="15" customHeight="1" x14ac:dyDescent="0.2">
      <c r="A232" s="45"/>
      <c r="B232" s="46"/>
      <c r="C232" s="121"/>
      <c r="D232" s="121"/>
      <c r="E232" s="336"/>
      <c r="F232" s="122"/>
      <c r="G232" s="46"/>
      <c r="H232" s="45"/>
      <c r="I232" s="45"/>
      <c r="J232" s="45"/>
      <c r="K232" s="45"/>
      <c r="L232" s="45"/>
      <c r="M232" s="46"/>
      <c r="N232" s="46"/>
      <c r="O232" s="48"/>
      <c r="P232" s="48"/>
      <c r="Q232" s="46"/>
      <c r="R232" s="48"/>
      <c r="S232" s="48"/>
      <c r="T232" s="48"/>
      <c r="U232" s="48"/>
      <c r="V232" s="48"/>
      <c r="W232" s="46"/>
      <c r="X232" s="48"/>
      <c r="Y232" s="48"/>
      <c r="Z232" s="157"/>
      <c r="AA232" s="47"/>
      <c r="AB232" s="97"/>
      <c r="AC232" s="49"/>
      <c r="AD232" s="49"/>
      <c r="AE232" s="49"/>
      <c r="AF232" s="49"/>
      <c r="AG232" s="49"/>
      <c r="AH232" s="47"/>
      <c r="AI232" s="47"/>
      <c r="AJ232" s="47"/>
      <c r="AK232" s="190"/>
      <c r="AL232" s="190"/>
      <c r="AM232" s="190"/>
      <c r="AN232" s="190"/>
      <c r="AO232" s="190"/>
      <c r="AP232" s="151"/>
      <c r="AQ232" s="322"/>
      <c r="AR232" s="322"/>
      <c r="AS232" s="322"/>
      <c r="AT232" s="47"/>
      <c r="AU232" s="47"/>
      <c r="AV232" s="47"/>
      <c r="AW232" s="47"/>
      <c r="AX232" s="322"/>
      <c r="AY232" s="98"/>
      <c r="AZ232" s="98"/>
      <c r="BA232" s="47"/>
      <c r="BB232" s="47"/>
      <c r="BC232" s="47"/>
      <c r="BD232" s="47"/>
      <c r="BE232" s="97"/>
      <c r="BF232" s="49"/>
      <c r="BG232" s="239"/>
      <c r="BH232" s="342"/>
      <c r="BI232" s="49"/>
      <c r="BJ232" s="49"/>
      <c r="BK232" s="49"/>
      <c r="BL232" s="49"/>
      <c r="BM232" s="49"/>
      <c r="BN232" s="47"/>
      <c r="BO232" s="49"/>
      <c r="BP232" s="49"/>
      <c r="BQ232" s="49"/>
      <c r="BR232" s="323"/>
      <c r="BS232" s="323"/>
      <c r="BT232" s="323"/>
      <c r="BU232" s="49"/>
      <c r="BV232" s="49"/>
      <c r="BW232" s="97"/>
      <c r="BX232" s="97"/>
      <c r="BY232" s="97"/>
      <c r="BZ232" s="97"/>
      <c r="CA232" s="49"/>
      <c r="CB232" s="49"/>
      <c r="CC232" s="49"/>
      <c r="CD232" s="49"/>
      <c r="CE232" s="49"/>
      <c r="CF232" s="49"/>
      <c r="CG232" s="49"/>
      <c r="CH232" s="49"/>
      <c r="CI232" s="97"/>
      <c r="CJ232" s="97"/>
      <c r="CK232" s="97"/>
      <c r="CL232" s="97"/>
      <c r="CM232" s="335"/>
      <c r="CN232" s="337"/>
      <c r="CO232" s="315" t="str">
        <f>IF(Формулы!R232&gt;V232,"22-?,Дата 14 - Прибыл из УФСИН; ","")&amp;IF(Формулы!Q232&gt;Y232,"25-?,Дата 13 - Выбыл в УФСИН;","")&amp;IF(YEAR(ДАННЫЕ!$F$1)=YEAR(ДАННЫЕ!B232),IF(AT232&gt;0,"","40-?, вявлен в текущем году! "),"")&amp;IF(YEAR($F$1)=YEAR(W232),IF(X232+Y232&gt;0,"","23-стоит, 24,25 - куда выбыл? "),"")&amp;IF(X232+Y232&gt;0,IF(YEAR($F$1)=YEAR(W232),"","24+25&gt;0? 23 - когда выбыл? "),"")&amp;IF(BA232&lt;BB232,"47&gt;=48; ","")&amp;IF(BA232&lt;BC232,"47&gt;=49; ","")&amp;IF(BA232&lt;BD232,"47&gt;=50; ","")&amp;IF(BE232&gt;0,IF(BF232&gt;0,IF(AU232&gt;AV232,"","41 и 42 - ? (51 и 52 &gt; 0);"),"51 &gt; 0 52 - ?;"),"")&amp;IF(AU232&gt;0,IF(AV232&gt;AU232,"41&gt;42;","")&amp;IF(BE232&gt;0,"","41&gt;0 51-?;"),"")&amp;IF(BF232&gt;0,IF(BE232&gt;0,"","52&gt;0 51-?;"),"")&amp;IF(AW232&gt;=AX232,"","43&gt;44;")&amp;IF(CA232&gt;0,IF(AW232&gt;0,"","71 &gt; 0 43-?;"),"")</f>
        <v/>
      </c>
    </row>
    <row r="233" spans="1:93" s="250" customFormat="1" ht="15" customHeight="1" x14ac:dyDescent="0.2">
      <c r="A233" s="45"/>
      <c r="B233" s="46"/>
      <c r="C233" s="121"/>
      <c r="D233" s="121"/>
      <c r="E233" s="336"/>
      <c r="F233" s="122"/>
      <c r="G233" s="46"/>
      <c r="H233" s="45"/>
      <c r="I233" s="45"/>
      <c r="J233" s="45"/>
      <c r="K233" s="45"/>
      <c r="L233" s="45"/>
      <c r="M233" s="46"/>
      <c r="N233" s="46"/>
      <c r="O233" s="48"/>
      <c r="P233" s="48"/>
      <c r="Q233" s="46"/>
      <c r="R233" s="48"/>
      <c r="S233" s="48"/>
      <c r="T233" s="48"/>
      <c r="U233" s="48"/>
      <c r="V233" s="48"/>
      <c r="W233" s="46"/>
      <c r="X233" s="48"/>
      <c r="Y233" s="48"/>
      <c r="Z233" s="157"/>
      <c r="AA233" s="47"/>
      <c r="AB233" s="97"/>
      <c r="AC233" s="49"/>
      <c r="AD233" s="49"/>
      <c r="AE233" s="49"/>
      <c r="AF233" s="49"/>
      <c r="AG233" s="49"/>
      <c r="AH233" s="47"/>
      <c r="AI233" s="47"/>
      <c r="AJ233" s="47"/>
      <c r="AK233" s="190"/>
      <c r="AL233" s="190"/>
      <c r="AM233" s="190"/>
      <c r="AN233" s="190"/>
      <c r="AO233" s="190"/>
      <c r="AP233" s="151"/>
      <c r="AQ233" s="322"/>
      <c r="AR233" s="322"/>
      <c r="AS233" s="322"/>
      <c r="AT233" s="47"/>
      <c r="AU233" s="47"/>
      <c r="AV233" s="47"/>
      <c r="AW233" s="47"/>
      <c r="AX233" s="322"/>
      <c r="AY233" s="98"/>
      <c r="AZ233" s="98"/>
      <c r="BA233" s="47"/>
      <c r="BB233" s="47"/>
      <c r="BC233" s="47"/>
      <c r="BD233" s="47"/>
      <c r="BE233" s="97"/>
      <c r="BF233" s="49"/>
      <c r="BG233" s="239"/>
      <c r="BH233" s="342"/>
      <c r="BI233" s="49"/>
      <c r="BJ233" s="49"/>
      <c r="BK233" s="49"/>
      <c r="BL233" s="49"/>
      <c r="BM233" s="49"/>
      <c r="BN233" s="47"/>
      <c r="BO233" s="49"/>
      <c r="BP233" s="49"/>
      <c r="BQ233" s="49"/>
      <c r="BR233" s="323"/>
      <c r="BS233" s="323"/>
      <c r="BT233" s="323"/>
      <c r="BU233" s="49"/>
      <c r="BV233" s="49"/>
      <c r="BW233" s="97"/>
      <c r="BX233" s="97"/>
      <c r="BY233" s="97"/>
      <c r="BZ233" s="97"/>
      <c r="CA233" s="49"/>
      <c r="CB233" s="49"/>
      <c r="CC233" s="49"/>
      <c r="CD233" s="49"/>
      <c r="CE233" s="49"/>
      <c r="CF233" s="49"/>
      <c r="CG233" s="49"/>
      <c r="CH233" s="49"/>
      <c r="CI233" s="97"/>
      <c r="CJ233" s="97"/>
      <c r="CK233" s="97"/>
      <c r="CL233" s="97"/>
      <c r="CM233" s="335"/>
      <c r="CN233" s="337"/>
      <c r="CO233" s="315" t="str">
        <f>IF(Формулы!R233&gt;V233,"22-?,Дата 14 - Прибыл из УФСИН; ","")&amp;IF(Формулы!Q233&gt;Y233,"25-?,Дата 13 - Выбыл в УФСИН;","")&amp;IF(YEAR(ДАННЫЕ!$F$1)=YEAR(ДАННЫЕ!B233),IF(AT233&gt;0,"","40-?, вявлен в текущем году! "),"")&amp;IF(YEAR($F$1)=YEAR(W233),IF(X233+Y233&gt;0,"","23-стоит, 24,25 - куда выбыл? "),"")&amp;IF(X233+Y233&gt;0,IF(YEAR($F$1)=YEAR(W233),"","24+25&gt;0? 23 - когда выбыл? "),"")&amp;IF(BA233&lt;BB233,"47&gt;=48; ","")&amp;IF(BA233&lt;BC233,"47&gt;=49; ","")&amp;IF(BA233&lt;BD233,"47&gt;=50; ","")&amp;IF(BE233&gt;0,IF(BF233&gt;0,IF(AU233&gt;AV233,"","41 и 42 - ? (51 и 52 &gt; 0);"),"51 &gt; 0 52 - ?;"),"")&amp;IF(AU233&gt;0,IF(AV233&gt;AU233,"41&gt;42;","")&amp;IF(BE233&gt;0,"","41&gt;0 51-?;"),"")&amp;IF(BF233&gt;0,IF(BE233&gt;0,"","52&gt;0 51-?;"),"")&amp;IF(AW233&gt;=AX233,"","43&gt;44;")&amp;IF(CA233&gt;0,IF(AW233&gt;0,"","71 &gt; 0 43-?;"),"")</f>
        <v/>
      </c>
    </row>
    <row r="234" spans="1:93" s="250" customFormat="1" ht="15" customHeight="1" x14ac:dyDescent="0.2">
      <c r="A234" s="45"/>
      <c r="B234" s="46"/>
      <c r="C234" s="121"/>
      <c r="D234" s="121"/>
      <c r="E234" s="336"/>
      <c r="F234" s="122"/>
      <c r="G234" s="46"/>
      <c r="H234" s="45"/>
      <c r="I234" s="45"/>
      <c r="J234" s="45"/>
      <c r="K234" s="45"/>
      <c r="L234" s="45"/>
      <c r="M234" s="46"/>
      <c r="N234" s="46"/>
      <c r="O234" s="48"/>
      <c r="P234" s="48"/>
      <c r="Q234" s="46"/>
      <c r="R234" s="48"/>
      <c r="S234" s="48"/>
      <c r="T234" s="48"/>
      <c r="U234" s="48"/>
      <c r="V234" s="48"/>
      <c r="W234" s="46"/>
      <c r="X234" s="48"/>
      <c r="Y234" s="48"/>
      <c r="Z234" s="157"/>
      <c r="AA234" s="47"/>
      <c r="AB234" s="97"/>
      <c r="AC234" s="49"/>
      <c r="AD234" s="49"/>
      <c r="AE234" s="49"/>
      <c r="AF234" s="49"/>
      <c r="AG234" s="49"/>
      <c r="AH234" s="47"/>
      <c r="AI234" s="47"/>
      <c r="AJ234" s="47"/>
      <c r="AK234" s="190"/>
      <c r="AL234" s="190"/>
      <c r="AM234" s="190"/>
      <c r="AN234" s="190"/>
      <c r="AO234" s="190"/>
      <c r="AP234" s="151"/>
      <c r="AQ234" s="322"/>
      <c r="AR234" s="322"/>
      <c r="AS234" s="322"/>
      <c r="AT234" s="47"/>
      <c r="AU234" s="47"/>
      <c r="AV234" s="47"/>
      <c r="AW234" s="47"/>
      <c r="AX234" s="322"/>
      <c r="AY234" s="98"/>
      <c r="AZ234" s="98"/>
      <c r="BA234" s="47"/>
      <c r="BB234" s="47"/>
      <c r="BC234" s="47"/>
      <c r="BD234" s="47"/>
      <c r="BE234" s="97"/>
      <c r="BF234" s="49"/>
      <c r="BG234" s="239"/>
      <c r="BH234" s="342"/>
      <c r="BI234" s="49"/>
      <c r="BJ234" s="49"/>
      <c r="BK234" s="49"/>
      <c r="BL234" s="49"/>
      <c r="BM234" s="49"/>
      <c r="BN234" s="47"/>
      <c r="BO234" s="49"/>
      <c r="BP234" s="49"/>
      <c r="BQ234" s="49"/>
      <c r="BR234" s="323"/>
      <c r="BS234" s="323"/>
      <c r="BT234" s="323"/>
      <c r="BU234" s="49"/>
      <c r="BV234" s="49"/>
      <c r="BW234" s="97"/>
      <c r="BX234" s="97"/>
      <c r="BY234" s="97"/>
      <c r="BZ234" s="97"/>
      <c r="CA234" s="49"/>
      <c r="CB234" s="49"/>
      <c r="CC234" s="49"/>
      <c r="CD234" s="49"/>
      <c r="CE234" s="49"/>
      <c r="CF234" s="49"/>
      <c r="CG234" s="49"/>
      <c r="CH234" s="49"/>
      <c r="CI234" s="97"/>
      <c r="CJ234" s="97"/>
      <c r="CK234" s="97"/>
      <c r="CL234" s="97"/>
      <c r="CM234" s="335"/>
      <c r="CN234" s="337"/>
      <c r="CO234" s="315" t="str">
        <f>IF(Формулы!R234&gt;V234,"22-?,Дата 14 - Прибыл из УФСИН; ","")&amp;IF(Формулы!Q234&gt;Y234,"25-?,Дата 13 - Выбыл в УФСИН;","")&amp;IF(YEAR(ДАННЫЕ!$F$1)=YEAR(ДАННЫЕ!B234),IF(AT234&gt;0,"","40-?, вявлен в текущем году! "),"")&amp;IF(YEAR($F$1)=YEAR(W234),IF(X234+Y234&gt;0,"","23-стоит, 24,25 - куда выбыл? "),"")&amp;IF(X234+Y234&gt;0,IF(YEAR($F$1)=YEAR(W234),"","24+25&gt;0? 23 - когда выбыл? "),"")&amp;IF(BA234&lt;BB234,"47&gt;=48; ","")&amp;IF(BA234&lt;BC234,"47&gt;=49; ","")&amp;IF(BA234&lt;BD234,"47&gt;=50; ","")&amp;IF(BE234&gt;0,IF(BF234&gt;0,IF(AU234&gt;AV234,"","41 и 42 - ? (51 и 52 &gt; 0);"),"51 &gt; 0 52 - ?;"),"")&amp;IF(AU234&gt;0,IF(AV234&gt;AU234,"41&gt;42;","")&amp;IF(BE234&gt;0,"","41&gt;0 51-?;"),"")&amp;IF(BF234&gt;0,IF(BE234&gt;0,"","52&gt;0 51-?;"),"")&amp;IF(AW234&gt;=AX234,"","43&gt;44;")&amp;IF(CA234&gt;0,IF(AW234&gt;0,"","71 &gt; 0 43-?;"),"")</f>
        <v/>
      </c>
    </row>
    <row r="235" spans="1:93" s="250" customFormat="1" ht="15" customHeight="1" x14ac:dyDescent="0.2">
      <c r="A235" s="45"/>
      <c r="B235" s="46"/>
      <c r="C235" s="121"/>
      <c r="D235" s="121"/>
      <c r="E235" s="336"/>
      <c r="F235" s="122"/>
      <c r="G235" s="46"/>
      <c r="H235" s="45"/>
      <c r="I235" s="45"/>
      <c r="J235" s="45"/>
      <c r="K235" s="45"/>
      <c r="L235" s="45"/>
      <c r="M235" s="46"/>
      <c r="N235" s="46"/>
      <c r="O235" s="48"/>
      <c r="P235" s="48"/>
      <c r="Q235" s="46"/>
      <c r="R235" s="48"/>
      <c r="S235" s="48"/>
      <c r="T235" s="48"/>
      <c r="U235" s="48"/>
      <c r="V235" s="48"/>
      <c r="W235" s="46"/>
      <c r="X235" s="48"/>
      <c r="Y235" s="48"/>
      <c r="Z235" s="157"/>
      <c r="AA235" s="47"/>
      <c r="AB235" s="97"/>
      <c r="AC235" s="49"/>
      <c r="AD235" s="49"/>
      <c r="AE235" s="49"/>
      <c r="AF235" s="49"/>
      <c r="AG235" s="49"/>
      <c r="AH235" s="47"/>
      <c r="AI235" s="47"/>
      <c r="AJ235" s="47"/>
      <c r="AK235" s="190"/>
      <c r="AL235" s="190"/>
      <c r="AM235" s="190"/>
      <c r="AN235" s="190"/>
      <c r="AO235" s="190"/>
      <c r="AP235" s="151"/>
      <c r="AQ235" s="322"/>
      <c r="AR235" s="322"/>
      <c r="AS235" s="322"/>
      <c r="AT235" s="47"/>
      <c r="AU235" s="47"/>
      <c r="AV235" s="47"/>
      <c r="AW235" s="47"/>
      <c r="AX235" s="322"/>
      <c r="AY235" s="98"/>
      <c r="AZ235" s="98"/>
      <c r="BA235" s="47"/>
      <c r="BB235" s="47"/>
      <c r="BC235" s="47"/>
      <c r="BD235" s="47"/>
      <c r="BE235" s="97"/>
      <c r="BF235" s="49"/>
      <c r="BG235" s="239"/>
      <c r="BH235" s="342"/>
      <c r="BI235" s="49"/>
      <c r="BJ235" s="49"/>
      <c r="BK235" s="49"/>
      <c r="BL235" s="49"/>
      <c r="BM235" s="49"/>
      <c r="BN235" s="47"/>
      <c r="BO235" s="49"/>
      <c r="BP235" s="49"/>
      <c r="BQ235" s="49"/>
      <c r="BR235" s="323"/>
      <c r="BS235" s="323"/>
      <c r="BT235" s="323"/>
      <c r="BU235" s="49"/>
      <c r="BV235" s="49"/>
      <c r="BW235" s="97"/>
      <c r="BX235" s="97"/>
      <c r="BY235" s="97"/>
      <c r="BZ235" s="97"/>
      <c r="CA235" s="49"/>
      <c r="CB235" s="49"/>
      <c r="CC235" s="49"/>
      <c r="CD235" s="49"/>
      <c r="CE235" s="49"/>
      <c r="CF235" s="49"/>
      <c r="CG235" s="49"/>
      <c r="CH235" s="49"/>
      <c r="CI235" s="97"/>
      <c r="CJ235" s="97"/>
      <c r="CK235" s="97"/>
      <c r="CL235" s="97"/>
      <c r="CM235" s="335"/>
      <c r="CN235" s="337"/>
      <c r="CO235" s="315" t="str">
        <f>IF(Формулы!R235&gt;V235,"22-?,Дата 14 - Прибыл из УФСИН; ","")&amp;IF(Формулы!Q235&gt;Y235,"25-?,Дата 13 - Выбыл в УФСИН;","")&amp;IF(YEAR(ДАННЫЕ!$F$1)=YEAR(ДАННЫЕ!B235),IF(AT235&gt;0,"","40-?, вявлен в текущем году! "),"")&amp;IF(YEAR($F$1)=YEAR(W235),IF(X235+Y235&gt;0,"","23-стоит, 24,25 - куда выбыл? "),"")&amp;IF(X235+Y235&gt;0,IF(YEAR($F$1)=YEAR(W235),"","24+25&gt;0? 23 - когда выбыл? "),"")&amp;IF(BA235&lt;BB235,"47&gt;=48; ","")&amp;IF(BA235&lt;BC235,"47&gt;=49; ","")&amp;IF(BA235&lt;BD235,"47&gt;=50; ","")&amp;IF(BE235&gt;0,IF(BF235&gt;0,IF(AU235&gt;AV235,"","41 и 42 - ? (51 и 52 &gt; 0);"),"51 &gt; 0 52 - ?;"),"")&amp;IF(AU235&gt;0,IF(AV235&gt;AU235,"41&gt;42;","")&amp;IF(BE235&gt;0,"","41&gt;0 51-?;"),"")&amp;IF(BF235&gt;0,IF(BE235&gt;0,"","52&gt;0 51-?;"),"")&amp;IF(AW235&gt;=AX235,"","43&gt;44;")&amp;IF(CA235&gt;0,IF(AW235&gt;0,"","71 &gt; 0 43-?;"),"")</f>
        <v/>
      </c>
    </row>
    <row r="236" spans="1:93" s="250" customFormat="1" ht="15" customHeight="1" x14ac:dyDescent="0.2">
      <c r="A236" s="45"/>
      <c r="B236" s="46"/>
      <c r="C236" s="121"/>
      <c r="D236" s="121"/>
      <c r="E236" s="336"/>
      <c r="F236" s="122"/>
      <c r="G236" s="46"/>
      <c r="H236" s="45"/>
      <c r="I236" s="45"/>
      <c r="J236" s="45"/>
      <c r="K236" s="45"/>
      <c r="L236" s="45"/>
      <c r="M236" s="46"/>
      <c r="N236" s="46"/>
      <c r="O236" s="48"/>
      <c r="P236" s="48"/>
      <c r="Q236" s="46"/>
      <c r="R236" s="48"/>
      <c r="S236" s="48"/>
      <c r="T236" s="48"/>
      <c r="U236" s="48"/>
      <c r="V236" s="48"/>
      <c r="W236" s="46"/>
      <c r="X236" s="48"/>
      <c r="Y236" s="48"/>
      <c r="Z236" s="157"/>
      <c r="AA236" s="47"/>
      <c r="AB236" s="97"/>
      <c r="AC236" s="49"/>
      <c r="AD236" s="49"/>
      <c r="AE236" s="49"/>
      <c r="AF236" s="49"/>
      <c r="AG236" s="49"/>
      <c r="AH236" s="47"/>
      <c r="AI236" s="47"/>
      <c r="AJ236" s="47"/>
      <c r="AK236" s="190"/>
      <c r="AL236" s="190"/>
      <c r="AM236" s="190"/>
      <c r="AN236" s="190"/>
      <c r="AO236" s="190"/>
      <c r="AP236" s="151"/>
      <c r="AQ236" s="322"/>
      <c r="AR236" s="322"/>
      <c r="AS236" s="322"/>
      <c r="AT236" s="47"/>
      <c r="AU236" s="47"/>
      <c r="AV236" s="47"/>
      <c r="AW236" s="47"/>
      <c r="AX236" s="322"/>
      <c r="AY236" s="98"/>
      <c r="AZ236" s="98"/>
      <c r="BA236" s="47"/>
      <c r="BB236" s="47"/>
      <c r="BC236" s="47"/>
      <c r="BD236" s="47"/>
      <c r="BE236" s="97"/>
      <c r="BF236" s="49"/>
      <c r="BG236" s="239"/>
      <c r="BH236" s="342"/>
      <c r="BI236" s="49"/>
      <c r="BJ236" s="49"/>
      <c r="BK236" s="49"/>
      <c r="BL236" s="49"/>
      <c r="BM236" s="49"/>
      <c r="BN236" s="47"/>
      <c r="BO236" s="49"/>
      <c r="BP236" s="49"/>
      <c r="BQ236" s="49"/>
      <c r="BR236" s="323"/>
      <c r="BS236" s="323"/>
      <c r="BT236" s="323"/>
      <c r="BU236" s="49"/>
      <c r="BV236" s="49"/>
      <c r="BW236" s="97"/>
      <c r="BX236" s="97"/>
      <c r="BY236" s="97"/>
      <c r="BZ236" s="97"/>
      <c r="CA236" s="49"/>
      <c r="CB236" s="49"/>
      <c r="CC236" s="49"/>
      <c r="CD236" s="49"/>
      <c r="CE236" s="49"/>
      <c r="CF236" s="49"/>
      <c r="CG236" s="49"/>
      <c r="CH236" s="49"/>
      <c r="CI236" s="97"/>
      <c r="CJ236" s="97"/>
      <c r="CK236" s="97"/>
      <c r="CL236" s="97"/>
      <c r="CM236" s="335"/>
      <c r="CN236" s="337"/>
      <c r="CO236" s="315" t="str">
        <f>IF(Формулы!R236&gt;V236,"22-?,Дата 14 - Прибыл из УФСИН; ","")&amp;IF(Формулы!Q236&gt;Y236,"25-?,Дата 13 - Выбыл в УФСИН;","")&amp;IF(YEAR(ДАННЫЕ!$F$1)=YEAR(ДАННЫЕ!B236),IF(AT236&gt;0,"","40-?, вявлен в текущем году! "),"")&amp;IF(YEAR($F$1)=YEAR(W236),IF(X236+Y236&gt;0,"","23-стоит, 24,25 - куда выбыл? "),"")&amp;IF(X236+Y236&gt;0,IF(YEAR($F$1)=YEAR(W236),"","24+25&gt;0? 23 - когда выбыл? "),"")&amp;IF(BA236&lt;BB236,"47&gt;=48; ","")&amp;IF(BA236&lt;BC236,"47&gt;=49; ","")&amp;IF(BA236&lt;BD236,"47&gt;=50; ","")&amp;IF(BE236&gt;0,IF(BF236&gt;0,IF(AU236&gt;AV236,"","41 и 42 - ? (51 и 52 &gt; 0);"),"51 &gt; 0 52 - ?;"),"")&amp;IF(AU236&gt;0,IF(AV236&gt;AU236,"41&gt;42;","")&amp;IF(BE236&gt;0,"","41&gt;0 51-?;"),"")&amp;IF(BF236&gt;0,IF(BE236&gt;0,"","52&gt;0 51-?;"),"")&amp;IF(AW236&gt;=AX236,"","43&gt;44;")&amp;IF(CA236&gt;0,IF(AW236&gt;0,"","71 &gt; 0 43-?;"),"")</f>
        <v/>
      </c>
    </row>
    <row r="237" spans="1:93" s="250" customFormat="1" ht="15" customHeight="1" x14ac:dyDescent="0.2">
      <c r="A237" s="45"/>
      <c r="B237" s="46"/>
      <c r="C237" s="121"/>
      <c r="D237" s="121"/>
      <c r="E237" s="336"/>
      <c r="F237" s="122"/>
      <c r="G237" s="46"/>
      <c r="H237" s="45"/>
      <c r="I237" s="45"/>
      <c r="J237" s="45"/>
      <c r="K237" s="45"/>
      <c r="L237" s="45"/>
      <c r="M237" s="46"/>
      <c r="N237" s="46"/>
      <c r="O237" s="48"/>
      <c r="P237" s="48"/>
      <c r="Q237" s="46"/>
      <c r="R237" s="48"/>
      <c r="S237" s="48"/>
      <c r="T237" s="48"/>
      <c r="U237" s="48"/>
      <c r="V237" s="48"/>
      <c r="W237" s="46"/>
      <c r="X237" s="48"/>
      <c r="Y237" s="48"/>
      <c r="Z237" s="157"/>
      <c r="AA237" s="47"/>
      <c r="AB237" s="97"/>
      <c r="AC237" s="49"/>
      <c r="AD237" s="49"/>
      <c r="AE237" s="49"/>
      <c r="AF237" s="49"/>
      <c r="AG237" s="49"/>
      <c r="AH237" s="47"/>
      <c r="AI237" s="47"/>
      <c r="AJ237" s="47"/>
      <c r="AK237" s="190"/>
      <c r="AL237" s="190"/>
      <c r="AM237" s="190"/>
      <c r="AN237" s="190"/>
      <c r="AO237" s="190"/>
      <c r="AP237" s="151"/>
      <c r="AQ237" s="322"/>
      <c r="AR237" s="322"/>
      <c r="AS237" s="322"/>
      <c r="AT237" s="47"/>
      <c r="AU237" s="47"/>
      <c r="AV237" s="47"/>
      <c r="AW237" s="47"/>
      <c r="AX237" s="322"/>
      <c r="AY237" s="98"/>
      <c r="AZ237" s="98"/>
      <c r="BA237" s="47"/>
      <c r="BB237" s="47"/>
      <c r="BC237" s="47"/>
      <c r="BD237" s="47"/>
      <c r="BE237" s="97"/>
      <c r="BF237" s="49"/>
      <c r="BG237" s="239"/>
      <c r="BH237" s="342"/>
      <c r="BI237" s="49"/>
      <c r="BJ237" s="49"/>
      <c r="BK237" s="49"/>
      <c r="BL237" s="49"/>
      <c r="BM237" s="49"/>
      <c r="BN237" s="47"/>
      <c r="BO237" s="49"/>
      <c r="BP237" s="49"/>
      <c r="BQ237" s="49"/>
      <c r="BR237" s="323"/>
      <c r="BS237" s="323"/>
      <c r="BT237" s="323"/>
      <c r="BU237" s="49"/>
      <c r="BV237" s="49"/>
      <c r="BW237" s="97"/>
      <c r="BX237" s="97"/>
      <c r="BY237" s="97"/>
      <c r="BZ237" s="97"/>
      <c r="CA237" s="49"/>
      <c r="CB237" s="49"/>
      <c r="CC237" s="49"/>
      <c r="CD237" s="49"/>
      <c r="CE237" s="49"/>
      <c r="CF237" s="49"/>
      <c r="CG237" s="49"/>
      <c r="CH237" s="49"/>
      <c r="CI237" s="97"/>
      <c r="CJ237" s="97"/>
      <c r="CK237" s="97"/>
      <c r="CL237" s="97"/>
      <c r="CM237" s="335"/>
      <c r="CN237" s="337"/>
      <c r="CO237" s="315" t="str">
        <f>IF(Формулы!R237&gt;V237,"22-?,Дата 14 - Прибыл из УФСИН; ","")&amp;IF(Формулы!Q237&gt;Y237,"25-?,Дата 13 - Выбыл в УФСИН;","")&amp;IF(YEAR(ДАННЫЕ!$F$1)=YEAR(ДАННЫЕ!B237),IF(AT237&gt;0,"","40-?, вявлен в текущем году! "),"")&amp;IF(YEAR($F$1)=YEAR(W237),IF(X237+Y237&gt;0,"","23-стоит, 24,25 - куда выбыл? "),"")&amp;IF(X237+Y237&gt;0,IF(YEAR($F$1)=YEAR(W237),"","24+25&gt;0? 23 - когда выбыл? "),"")&amp;IF(BA237&lt;BB237,"47&gt;=48; ","")&amp;IF(BA237&lt;BC237,"47&gt;=49; ","")&amp;IF(BA237&lt;BD237,"47&gt;=50; ","")&amp;IF(BE237&gt;0,IF(BF237&gt;0,IF(AU237&gt;AV237,"","41 и 42 - ? (51 и 52 &gt; 0);"),"51 &gt; 0 52 - ?;"),"")&amp;IF(AU237&gt;0,IF(AV237&gt;AU237,"41&gt;42;","")&amp;IF(BE237&gt;0,"","41&gt;0 51-?;"),"")&amp;IF(BF237&gt;0,IF(BE237&gt;0,"","52&gt;0 51-?;"),"")&amp;IF(AW237&gt;=AX237,"","43&gt;44;")&amp;IF(CA237&gt;0,IF(AW237&gt;0,"","71 &gt; 0 43-?;"),"")</f>
        <v/>
      </c>
    </row>
    <row r="238" spans="1:93" s="250" customFormat="1" ht="15" customHeight="1" x14ac:dyDescent="0.2">
      <c r="A238" s="45"/>
      <c r="B238" s="46"/>
      <c r="C238" s="121"/>
      <c r="D238" s="121"/>
      <c r="E238" s="336"/>
      <c r="F238" s="122"/>
      <c r="G238" s="46"/>
      <c r="H238" s="45"/>
      <c r="I238" s="45"/>
      <c r="J238" s="45"/>
      <c r="K238" s="45"/>
      <c r="L238" s="45"/>
      <c r="M238" s="46"/>
      <c r="N238" s="46"/>
      <c r="O238" s="48"/>
      <c r="P238" s="48"/>
      <c r="Q238" s="46"/>
      <c r="R238" s="48"/>
      <c r="S238" s="48"/>
      <c r="T238" s="48"/>
      <c r="U238" s="48"/>
      <c r="V238" s="48"/>
      <c r="W238" s="46"/>
      <c r="X238" s="48"/>
      <c r="Y238" s="48"/>
      <c r="Z238" s="157"/>
      <c r="AA238" s="47"/>
      <c r="AB238" s="97"/>
      <c r="AC238" s="49"/>
      <c r="AD238" s="49"/>
      <c r="AE238" s="49"/>
      <c r="AF238" s="49"/>
      <c r="AG238" s="49"/>
      <c r="AH238" s="47"/>
      <c r="AI238" s="47"/>
      <c r="AJ238" s="47"/>
      <c r="AK238" s="190"/>
      <c r="AL238" s="190"/>
      <c r="AM238" s="190"/>
      <c r="AN238" s="190"/>
      <c r="AO238" s="190"/>
      <c r="AP238" s="151"/>
      <c r="AQ238" s="322"/>
      <c r="AR238" s="322"/>
      <c r="AS238" s="322"/>
      <c r="AT238" s="47"/>
      <c r="AU238" s="47"/>
      <c r="AV238" s="47"/>
      <c r="AW238" s="47"/>
      <c r="AX238" s="322"/>
      <c r="AY238" s="98"/>
      <c r="AZ238" s="98"/>
      <c r="BA238" s="47"/>
      <c r="BB238" s="47"/>
      <c r="BC238" s="47"/>
      <c r="BD238" s="47"/>
      <c r="BE238" s="97"/>
      <c r="BF238" s="49"/>
      <c r="BG238" s="239"/>
      <c r="BH238" s="342"/>
      <c r="BI238" s="49"/>
      <c r="BJ238" s="49"/>
      <c r="BK238" s="49"/>
      <c r="BL238" s="49"/>
      <c r="BM238" s="49"/>
      <c r="BN238" s="47"/>
      <c r="BO238" s="49"/>
      <c r="BP238" s="49"/>
      <c r="BQ238" s="49"/>
      <c r="BR238" s="323"/>
      <c r="BS238" s="323"/>
      <c r="BT238" s="323"/>
      <c r="BU238" s="49"/>
      <c r="BV238" s="49"/>
      <c r="BW238" s="97"/>
      <c r="BX238" s="97"/>
      <c r="BY238" s="97"/>
      <c r="BZ238" s="97"/>
      <c r="CA238" s="49"/>
      <c r="CB238" s="49"/>
      <c r="CC238" s="49"/>
      <c r="CD238" s="49"/>
      <c r="CE238" s="49"/>
      <c r="CF238" s="49"/>
      <c r="CG238" s="49"/>
      <c r="CH238" s="49"/>
      <c r="CI238" s="97"/>
      <c r="CJ238" s="97"/>
      <c r="CK238" s="97"/>
      <c r="CL238" s="97"/>
      <c r="CM238" s="335"/>
      <c r="CN238" s="337"/>
      <c r="CO238" s="315" t="str">
        <f>IF(Формулы!R238&gt;V238,"22-?,Дата 14 - Прибыл из УФСИН; ","")&amp;IF(Формулы!Q238&gt;Y238,"25-?,Дата 13 - Выбыл в УФСИН;","")&amp;IF(YEAR(ДАННЫЕ!$F$1)=YEAR(ДАННЫЕ!B238),IF(AT238&gt;0,"","40-?, вявлен в текущем году! "),"")&amp;IF(YEAR($F$1)=YEAR(W238),IF(X238+Y238&gt;0,"","23-стоит, 24,25 - куда выбыл? "),"")&amp;IF(X238+Y238&gt;0,IF(YEAR($F$1)=YEAR(W238),"","24+25&gt;0? 23 - когда выбыл? "),"")&amp;IF(BA238&lt;BB238,"47&gt;=48; ","")&amp;IF(BA238&lt;BC238,"47&gt;=49; ","")&amp;IF(BA238&lt;BD238,"47&gt;=50; ","")&amp;IF(BE238&gt;0,IF(BF238&gt;0,IF(AU238&gt;AV238,"","41 и 42 - ? (51 и 52 &gt; 0);"),"51 &gt; 0 52 - ?;"),"")&amp;IF(AU238&gt;0,IF(AV238&gt;AU238,"41&gt;42;","")&amp;IF(BE238&gt;0,"","41&gt;0 51-?;"),"")&amp;IF(BF238&gt;0,IF(BE238&gt;0,"","52&gt;0 51-?;"),"")&amp;IF(AW238&gt;=AX238,"","43&gt;44;")&amp;IF(CA238&gt;0,IF(AW238&gt;0,"","71 &gt; 0 43-?;"),"")</f>
        <v/>
      </c>
    </row>
    <row r="239" spans="1:93" s="250" customFormat="1" ht="15" customHeight="1" x14ac:dyDescent="0.2">
      <c r="A239" s="45"/>
      <c r="B239" s="46"/>
      <c r="C239" s="121"/>
      <c r="D239" s="121"/>
      <c r="E239" s="336"/>
      <c r="F239" s="122"/>
      <c r="G239" s="46"/>
      <c r="H239" s="45"/>
      <c r="I239" s="45"/>
      <c r="J239" s="45"/>
      <c r="K239" s="45"/>
      <c r="L239" s="45"/>
      <c r="M239" s="46"/>
      <c r="N239" s="46"/>
      <c r="O239" s="48"/>
      <c r="P239" s="48"/>
      <c r="Q239" s="46"/>
      <c r="R239" s="48"/>
      <c r="S239" s="48"/>
      <c r="T239" s="48"/>
      <c r="U239" s="48"/>
      <c r="V239" s="48"/>
      <c r="W239" s="46"/>
      <c r="X239" s="48"/>
      <c r="Y239" s="48"/>
      <c r="Z239" s="157"/>
      <c r="AA239" s="47"/>
      <c r="AB239" s="97"/>
      <c r="AC239" s="49"/>
      <c r="AD239" s="49"/>
      <c r="AE239" s="49"/>
      <c r="AF239" s="49"/>
      <c r="AG239" s="49"/>
      <c r="AH239" s="47"/>
      <c r="AI239" s="47"/>
      <c r="AJ239" s="47"/>
      <c r="AK239" s="190"/>
      <c r="AL239" s="190"/>
      <c r="AM239" s="190"/>
      <c r="AN239" s="190"/>
      <c r="AO239" s="190"/>
      <c r="AP239" s="151"/>
      <c r="AQ239" s="322"/>
      <c r="AR239" s="322"/>
      <c r="AS239" s="322"/>
      <c r="AT239" s="47"/>
      <c r="AU239" s="47"/>
      <c r="AV239" s="47"/>
      <c r="AW239" s="47"/>
      <c r="AX239" s="322"/>
      <c r="AY239" s="98"/>
      <c r="AZ239" s="98"/>
      <c r="BA239" s="47"/>
      <c r="BB239" s="47"/>
      <c r="BC239" s="47"/>
      <c r="BD239" s="47"/>
      <c r="BE239" s="97"/>
      <c r="BF239" s="49"/>
      <c r="BG239" s="239"/>
      <c r="BH239" s="342"/>
      <c r="BI239" s="49"/>
      <c r="BJ239" s="49"/>
      <c r="BK239" s="49"/>
      <c r="BL239" s="49"/>
      <c r="BM239" s="49"/>
      <c r="BN239" s="47"/>
      <c r="BO239" s="49"/>
      <c r="BP239" s="49"/>
      <c r="BQ239" s="49"/>
      <c r="BR239" s="323"/>
      <c r="BS239" s="323"/>
      <c r="BT239" s="323"/>
      <c r="BU239" s="49"/>
      <c r="BV239" s="49"/>
      <c r="BW239" s="97"/>
      <c r="BX239" s="97"/>
      <c r="BY239" s="97"/>
      <c r="BZ239" s="97"/>
      <c r="CA239" s="49"/>
      <c r="CB239" s="49"/>
      <c r="CC239" s="49"/>
      <c r="CD239" s="49"/>
      <c r="CE239" s="49"/>
      <c r="CF239" s="49"/>
      <c r="CG239" s="49"/>
      <c r="CH239" s="49"/>
      <c r="CI239" s="97"/>
      <c r="CJ239" s="97"/>
      <c r="CK239" s="97"/>
      <c r="CL239" s="97"/>
      <c r="CM239" s="335"/>
      <c r="CN239" s="337"/>
      <c r="CO239" s="315" t="str">
        <f>IF(Формулы!R239&gt;V239,"22-?,Дата 14 - Прибыл из УФСИН; ","")&amp;IF(Формулы!Q239&gt;Y239,"25-?,Дата 13 - Выбыл в УФСИН;","")&amp;IF(YEAR(ДАННЫЕ!$F$1)=YEAR(ДАННЫЕ!B239),IF(AT239&gt;0,"","40-?, вявлен в текущем году! "),"")&amp;IF(YEAR($F$1)=YEAR(W239),IF(X239+Y239&gt;0,"","23-стоит, 24,25 - куда выбыл? "),"")&amp;IF(X239+Y239&gt;0,IF(YEAR($F$1)=YEAR(W239),"","24+25&gt;0? 23 - когда выбыл? "),"")&amp;IF(BA239&lt;BB239,"47&gt;=48; ","")&amp;IF(BA239&lt;BC239,"47&gt;=49; ","")&amp;IF(BA239&lt;BD239,"47&gt;=50; ","")&amp;IF(BE239&gt;0,IF(BF239&gt;0,IF(AU239&gt;AV239,"","41 и 42 - ? (51 и 52 &gt; 0);"),"51 &gt; 0 52 - ?;"),"")&amp;IF(AU239&gt;0,IF(AV239&gt;AU239,"41&gt;42;","")&amp;IF(BE239&gt;0,"","41&gt;0 51-?;"),"")&amp;IF(BF239&gt;0,IF(BE239&gt;0,"","52&gt;0 51-?;"),"")&amp;IF(AW239&gt;=AX239,"","43&gt;44;")&amp;IF(CA239&gt;0,IF(AW239&gt;0,"","71 &gt; 0 43-?;"),"")</f>
        <v/>
      </c>
    </row>
    <row r="240" spans="1:93" s="250" customFormat="1" ht="15" customHeight="1" x14ac:dyDescent="0.2">
      <c r="A240" s="45"/>
      <c r="B240" s="46"/>
      <c r="C240" s="121"/>
      <c r="D240" s="121"/>
      <c r="E240" s="336"/>
      <c r="F240" s="122"/>
      <c r="G240" s="46"/>
      <c r="H240" s="45"/>
      <c r="I240" s="45"/>
      <c r="J240" s="45"/>
      <c r="K240" s="45"/>
      <c r="L240" s="45"/>
      <c r="M240" s="46"/>
      <c r="N240" s="46"/>
      <c r="O240" s="48"/>
      <c r="P240" s="48"/>
      <c r="Q240" s="46"/>
      <c r="R240" s="48"/>
      <c r="S240" s="48"/>
      <c r="T240" s="48"/>
      <c r="U240" s="48"/>
      <c r="V240" s="48"/>
      <c r="W240" s="46"/>
      <c r="X240" s="48"/>
      <c r="Y240" s="48"/>
      <c r="Z240" s="157"/>
      <c r="AA240" s="47"/>
      <c r="AB240" s="97"/>
      <c r="AC240" s="49"/>
      <c r="AD240" s="49"/>
      <c r="AE240" s="49"/>
      <c r="AF240" s="49"/>
      <c r="AG240" s="49"/>
      <c r="AH240" s="47"/>
      <c r="AI240" s="47"/>
      <c r="AJ240" s="47"/>
      <c r="AK240" s="190"/>
      <c r="AL240" s="190"/>
      <c r="AM240" s="190"/>
      <c r="AN240" s="190"/>
      <c r="AO240" s="190"/>
      <c r="AP240" s="151"/>
      <c r="AQ240" s="322"/>
      <c r="AR240" s="322"/>
      <c r="AS240" s="322"/>
      <c r="AT240" s="47"/>
      <c r="AU240" s="47"/>
      <c r="AV240" s="47"/>
      <c r="AW240" s="47"/>
      <c r="AX240" s="322"/>
      <c r="AY240" s="98"/>
      <c r="AZ240" s="98"/>
      <c r="BA240" s="47"/>
      <c r="BB240" s="47"/>
      <c r="BC240" s="47"/>
      <c r="BD240" s="47"/>
      <c r="BE240" s="97"/>
      <c r="BF240" s="49"/>
      <c r="BG240" s="239"/>
      <c r="BH240" s="342"/>
      <c r="BI240" s="49"/>
      <c r="BJ240" s="49"/>
      <c r="BK240" s="49"/>
      <c r="BL240" s="49"/>
      <c r="BM240" s="49"/>
      <c r="BN240" s="47"/>
      <c r="BO240" s="49"/>
      <c r="BP240" s="49"/>
      <c r="BQ240" s="49"/>
      <c r="BR240" s="323"/>
      <c r="BS240" s="323"/>
      <c r="BT240" s="323"/>
      <c r="BU240" s="49"/>
      <c r="BV240" s="49"/>
      <c r="BW240" s="97"/>
      <c r="BX240" s="97"/>
      <c r="BY240" s="97"/>
      <c r="BZ240" s="97"/>
      <c r="CA240" s="49"/>
      <c r="CB240" s="49"/>
      <c r="CC240" s="49"/>
      <c r="CD240" s="49"/>
      <c r="CE240" s="49"/>
      <c r="CF240" s="49"/>
      <c r="CG240" s="49"/>
      <c r="CH240" s="49"/>
      <c r="CI240" s="97"/>
      <c r="CJ240" s="97"/>
      <c r="CK240" s="97"/>
      <c r="CL240" s="97"/>
      <c r="CM240" s="335"/>
      <c r="CN240" s="337"/>
      <c r="CO240" s="315" t="str">
        <f>IF(Формулы!R240&gt;V240,"22-?,Дата 14 - Прибыл из УФСИН; ","")&amp;IF(Формулы!Q240&gt;Y240,"25-?,Дата 13 - Выбыл в УФСИН;","")&amp;IF(YEAR(ДАННЫЕ!$F$1)=YEAR(ДАННЫЕ!B240),IF(AT240&gt;0,"","40-?, вявлен в текущем году! "),"")&amp;IF(YEAR($F$1)=YEAR(W240),IF(X240+Y240&gt;0,"","23-стоит, 24,25 - куда выбыл? "),"")&amp;IF(X240+Y240&gt;0,IF(YEAR($F$1)=YEAR(W240),"","24+25&gt;0? 23 - когда выбыл? "),"")&amp;IF(BA240&lt;BB240,"47&gt;=48; ","")&amp;IF(BA240&lt;BC240,"47&gt;=49; ","")&amp;IF(BA240&lt;BD240,"47&gt;=50; ","")&amp;IF(BE240&gt;0,IF(BF240&gt;0,IF(AU240&gt;AV240,"","41 и 42 - ? (51 и 52 &gt; 0);"),"51 &gt; 0 52 - ?;"),"")&amp;IF(AU240&gt;0,IF(AV240&gt;AU240,"41&gt;42;","")&amp;IF(BE240&gt;0,"","41&gt;0 51-?;"),"")&amp;IF(BF240&gt;0,IF(BE240&gt;0,"","52&gt;0 51-?;"),"")&amp;IF(AW240&gt;=AX240,"","43&gt;44;")&amp;IF(CA240&gt;0,IF(AW240&gt;0,"","71 &gt; 0 43-?;"),"")</f>
        <v/>
      </c>
    </row>
    <row r="241" spans="1:93" s="250" customFormat="1" ht="15" customHeight="1" x14ac:dyDescent="0.2">
      <c r="A241" s="45"/>
      <c r="B241" s="46"/>
      <c r="C241" s="121"/>
      <c r="D241" s="121"/>
      <c r="E241" s="336"/>
      <c r="F241" s="122"/>
      <c r="G241" s="46"/>
      <c r="H241" s="45"/>
      <c r="I241" s="45"/>
      <c r="J241" s="45"/>
      <c r="K241" s="45"/>
      <c r="L241" s="45"/>
      <c r="M241" s="46"/>
      <c r="N241" s="46"/>
      <c r="O241" s="48"/>
      <c r="P241" s="48"/>
      <c r="Q241" s="46"/>
      <c r="R241" s="48"/>
      <c r="S241" s="48"/>
      <c r="T241" s="48"/>
      <c r="U241" s="48"/>
      <c r="V241" s="48"/>
      <c r="W241" s="46"/>
      <c r="X241" s="48"/>
      <c r="Y241" s="48"/>
      <c r="Z241" s="157"/>
      <c r="AA241" s="47"/>
      <c r="AB241" s="97"/>
      <c r="AC241" s="49"/>
      <c r="AD241" s="49"/>
      <c r="AE241" s="49"/>
      <c r="AF241" s="49"/>
      <c r="AG241" s="49"/>
      <c r="AH241" s="47"/>
      <c r="AI241" s="47"/>
      <c r="AJ241" s="47"/>
      <c r="AK241" s="190"/>
      <c r="AL241" s="190"/>
      <c r="AM241" s="190"/>
      <c r="AN241" s="190"/>
      <c r="AO241" s="190"/>
      <c r="AP241" s="151"/>
      <c r="AQ241" s="322"/>
      <c r="AR241" s="322"/>
      <c r="AS241" s="322"/>
      <c r="AT241" s="47"/>
      <c r="AU241" s="47"/>
      <c r="AV241" s="47"/>
      <c r="AW241" s="47"/>
      <c r="AX241" s="322"/>
      <c r="AY241" s="98"/>
      <c r="AZ241" s="98"/>
      <c r="BA241" s="47"/>
      <c r="BB241" s="47"/>
      <c r="BC241" s="47"/>
      <c r="BD241" s="47"/>
      <c r="BE241" s="97"/>
      <c r="BF241" s="49"/>
      <c r="BG241" s="239"/>
      <c r="BH241" s="342"/>
      <c r="BI241" s="49"/>
      <c r="BJ241" s="49"/>
      <c r="BK241" s="49"/>
      <c r="BL241" s="49"/>
      <c r="BM241" s="49"/>
      <c r="BN241" s="47"/>
      <c r="BO241" s="49"/>
      <c r="BP241" s="49"/>
      <c r="BQ241" s="49"/>
      <c r="BR241" s="323"/>
      <c r="BS241" s="323"/>
      <c r="BT241" s="323"/>
      <c r="BU241" s="49"/>
      <c r="BV241" s="49"/>
      <c r="BW241" s="97"/>
      <c r="BX241" s="97"/>
      <c r="BY241" s="97"/>
      <c r="BZ241" s="97"/>
      <c r="CA241" s="49"/>
      <c r="CB241" s="49"/>
      <c r="CC241" s="49"/>
      <c r="CD241" s="49"/>
      <c r="CE241" s="49"/>
      <c r="CF241" s="49"/>
      <c r="CG241" s="49"/>
      <c r="CH241" s="49"/>
      <c r="CI241" s="97"/>
      <c r="CJ241" s="97"/>
      <c r="CK241" s="97"/>
      <c r="CL241" s="97"/>
      <c r="CM241" s="335"/>
      <c r="CN241" s="337"/>
      <c r="CO241" s="315" t="str">
        <f>IF(Формулы!R241&gt;V241,"22-?,Дата 14 - Прибыл из УФСИН; ","")&amp;IF(Формулы!Q241&gt;Y241,"25-?,Дата 13 - Выбыл в УФСИН;","")&amp;IF(YEAR(ДАННЫЕ!$F$1)=YEAR(ДАННЫЕ!B241),IF(AT241&gt;0,"","40-?, вявлен в текущем году! "),"")&amp;IF(YEAR($F$1)=YEAR(W241),IF(X241+Y241&gt;0,"","23-стоит, 24,25 - куда выбыл? "),"")&amp;IF(X241+Y241&gt;0,IF(YEAR($F$1)=YEAR(W241),"","24+25&gt;0? 23 - когда выбыл? "),"")&amp;IF(BA241&lt;BB241,"47&gt;=48; ","")&amp;IF(BA241&lt;BC241,"47&gt;=49; ","")&amp;IF(BA241&lt;BD241,"47&gt;=50; ","")&amp;IF(BE241&gt;0,IF(BF241&gt;0,IF(AU241&gt;AV241,"","41 и 42 - ? (51 и 52 &gt; 0);"),"51 &gt; 0 52 - ?;"),"")&amp;IF(AU241&gt;0,IF(AV241&gt;AU241,"41&gt;42;","")&amp;IF(BE241&gt;0,"","41&gt;0 51-?;"),"")&amp;IF(BF241&gt;0,IF(BE241&gt;0,"","52&gt;0 51-?;"),"")&amp;IF(AW241&gt;=AX241,"","43&gt;44;")&amp;IF(CA241&gt;0,IF(AW241&gt;0,"","71 &gt; 0 43-?;"),"")</f>
        <v/>
      </c>
    </row>
    <row r="242" spans="1:93" s="250" customFormat="1" ht="15" customHeight="1" x14ac:dyDescent="0.2">
      <c r="A242" s="45"/>
      <c r="B242" s="46"/>
      <c r="C242" s="121"/>
      <c r="D242" s="121"/>
      <c r="E242" s="336"/>
      <c r="F242" s="122"/>
      <c r="G242" s="46"/>
      <c r="H242" s="45"/>
      <c r="I242" s="45"/>
      <c r="J242" s="45"/>
      <c r="K242" s="45"/>
      <c r="L242" s="45"/>
      <c r="M242" s="46"/>
      <c r="N242" s="46"/>
      <c r="O242" s="48"/>
      <c r="P242" s="48"/>
      <c r="Q242" s="46"/>
      <c r="R242" s="48"/>
      <c r="S242" s="48"/>
      <c r="T242" s="48"/>
      <c r="U242" s="48"/>
      <c r="V242" s="48"/>
      <c r="W242" s="46"/>
      <c r="X242" s="48"/>
      <c r="Y242" s="48"/>
      <c r="Z242" s="157"/>
      <c r="AA242" s="47"/>
      <c r="AB242" s="97"/>
      <c r="AC242" s="49"/>
      <c r="AD242" s="49"/>
      <c r="AE242" s="49"/>
      <c r="AF242" s="49"/>
      <c r="AG242" s="49"/>
      <c r="AH242" s="47"/>
      <c r="AI242" s="47"/>
      <c r="AJ242" s="47"/>
      <c r="AK242" s="190"/>
      <c r="AL242" s="190"/>
      <c r="AM242" s="190"/>
      <c r="AN242" s="190"/>
      <c r="AO242" s="190"/>
      <c r="AP242" s="151"/>
      <c r="AQ242" s="322"/>
      <c r="AR242" s="322"/>
      <c r="AS242" s="322"/>
      <c r="AT242" s="47"/>
      <c r="AU242" s="47"/>
      <c r="AV242" s="47"/>
      <c r="AW242" s="47"/>
      <c r="AX242" s="322"/>
      <c r="AY242" s="98"/>
      <c r="AZ242" s="98"/>
      <c r="BA242" s="47"/>
      <c r="BB242" s="47"/>
      <c r="BC242" s="47"/>
      <c r="BD242" s="47"/>
      <c r="BE242" s="97"/>
      <c r="BF242" s="49"/>
      <c r="BG242" s="239"/>
      <c r="BH242" s="342"/>
      <c r="BI242" s="49"/>
      <c r="BJ242" s="49"/>
      <c r="BK242" s="49"/>
      <c r="BL242" s="49"/>
      <c r="BM242" s="49"/>
      <c r="BN242" s="47"/>
      <c r="BO242" s="49"/>
      <c r="BP242" s="49"/>
      <c r="BQ242" s="49"/>
      <c r="BR242" s="323"/>
      <c r="BS242" s="323"/>
      <c r="BT242" s="323"/>
      <c r="BU242" s="49"/>
      <c r="BV242" s="49"/>
      <c r="BW242" s="97"/>
      <c r="BX242" s="97"/>
      <c r="BY242" s="97"/>
      <c r="BZ242" s="97"/>
      <c r="CA242" s="49"/>
      <c r="CB242" s="49"/>
      <c r="CC242" s="49"/>
      <c r="CD242" s="49"/>
      <c r="CE242" s="49"/>
      <c r="CF242" s="49"/>
      <c r="CG242" s="49"/>
      <c r="CH242" s="49"/>
      <c r="CI242" s="97"/>
      <c r="CJ242" s="97"/>
      <c r="CK242" s="97"/>
      <c r="CL242" s="97"/>
      <c r="CM242" s="335"/>
      <c r="CN242" s="337"/>
      <c r="CO242" s="315" t="str">
        <f>IF(Формулы!R242&gt;V242,"22-?,Дата 14 - Прибыл из УФСИН; ","")&amp;IF(Формулы!Q242&gt;Y242,"25-?,Дата 13 - Выбыл в УФСИН;","")&amp;IF(YEAR(ДАННЫЕ!$F$1)=YEAR(ДАННЫЕ!B242),IF(AT242&gt;0,"","40-?, вявлен в текущем году! "),"")&amp;IF(YEAR($F$1)=YEAR(W242),IF(X242+Y242&gt;0,"","23-стоит, 24,25 - куда выбыл? "),"")&amp;IF(X242+Y242&gt;0,IF(YEAR($F$1)=YEAR(W242),"","24+25&gt;0? 23 - когда выбыл? "),"")&amp;IF(BA242&lt;BB242,"47&gt;=48; ","")&amp;IF(BA242&lt;BC242,"47&gt;=49; ","")&amp;IF(BA242&lt;BD242,"47&gt;=50; ","")&amp;IF(BE242&gt;0,IF(BF242&gt;0,IF(AU242&gt;AV242,"","41 и 42 - ? (51 и 52 &gt; 0);"),"51 &gt; 0 52 - ?;"),"")&amp;IF(AU242&gt;0,IF(AV242&gt;AU242,"41&gt;42;","")&amp;IF(BE242&gt;0,"","41&gt;0 51-?;"),"")&amp;IF(BF242&gt;0,IF(BE242&gt;0,"","52&gt;0 51-?;"),"")&amp;IF(AW242&gt;=AX242,"","43&gt;44;")&amp;IF(CA242&gt;0,IF(AW242&gt;0,"","71 &gt; 0 43-?;"),"")</f>
        <v/>
      </c>
    </row>
    <row r="243" spans="1:93" s="250" customFormat="1" ht="15" customHeight="1" x14ac:dyDescent="0.2">
      <c r="A243" s="45"/>
      <c r="B243" s="46"/>
      <c r="C243" s="121"/>
      <c r="D243" s="121"/>
      <c r="E243" s="336"/>
      <c r="F243" s="122"/>
      <c r="G243" s="46"/>
      <c r="H243" s="45"/>
      <c r="I243" s="45"/>
      <c r="J243" s="45"/>
      <c r="K243" s="45"/>
      <c r="L243" s="45"/>
      <c r="M243" s="46"/>
      <c r="N243" s="46"/>
      <c r="O243" s="48"/>
      <c r="P243" s="48"/>
      <c r="Q243" s="46"/>
      <c r="R243" s="48"/>
      <c r="S243" s="48"/>
      <c r="T243" s="48"/>
      <c r="U243" s="48"/>
      <c r="V243" s="48"/>
      <c r="W243" s="46"/>
      <c r="X243" s="48"/>
      <c r="Y243" s="48"/>
      <c r="Z243" s="157"/>
      <c r="AA243" s="47"/>
      <c r="AB243" s="97"/>
      <c r="AC243" s="49"/>
      <c r="AD243" s="49"/>
      <c r="AE243" s="49"/>
      <c r="AF243" s="49"/>
      <c r="AG243" s="49"/>
      <c r="AH243" s="47"/>
      <c r="AI243" s="47"/>
      <c r="AJ243" s="47"/>
      <c r="AK243" s="190"/>
      <c r="AL243" s="190"/>
      <c r="AM243" s="190"/>
      <c r="AN243" s="190"/>
      <c r="AO243" s="190"/>
      <c r="AP243" s="151"/>
      <c r="AQ243" s="322"/>
      <c r="AR243" s="322"/>
      <c r="AS243" s="322"/>
      <c r="AT243" s="47"/>
      <c r="AU243" s="47"/>
      <c r="AV243" s="47"/>
      <c r="AW243" s="47"/>
      <c r="AX243" s="322"/>
      <c r="AY243" s="98"/>
      <c r="AZ243" s="98"/>
      <c r="BA243" s="47"/>
      <c r="BB243" s="47"/>
      <c r="BC243" s="47"/>
      <c r="BD243" s="47"/>
      <c r="BE243" s="97"/>
      <c r="BF243" s="49"/>
      <c r="BG243" s="239"/>
      <c r="BH243" s="342"/>
      <c r="BI243" s="49"/>
      <c r="BJ243" s="49"/>
      <c r="BK243" s="49"/>
      <c r="BL243" s="49"/>
      <c r="BM243" s="49"/>
      <c r="BN243" s="47"/>
      <c r="BO243" s="49"/>
      <c r="BP243" s="49"/>
      <c r="BQ243" s="49"/>
      <c r="BR243" s="323"/>
      <c r="BS243" s="323"/>
      <c r="BT243" s="323"/>
      <c r="BU243" s="49"/>
      <c r="BV243" s="49"/>
      <c r="BW243" s="97"/>
      <c r="BX243" s="97"/>
      <c r="BY243" s="97"/>
      <c r="BZ243" s="97"/>
      <c r="CA243" s="49"/>
      <c r="CB243" s="49"/>
      <c r="CC243" s="49"/>
      <c r="CD243" s="49"/>
      <c r="CE243" s="49"/>
      <c r="CF243" s="49"/>
      <c r="CG243" s="49"/>
      <c r="CH243" s="49"/>
      <c r="CI243" s="97"/>
      <c r="CJ243" s="97"/>
      <c r="CK243" s="97"/>
      <c r="CL243" s="97"/>
      <c r="CM243" s="335"/>
      <c r="CN243" s="337"/>
      <c r="CO243" s="315" t="str">
        <f>IF(Формулы!R243&gt;V243,"22-?,Дата 14 - Прибыл из УФСИН; ","")&amp;IF(Формулы!Q243&gt;Y243,"25-?,Дата 13 - Выбыл в УФСИН;","")&amp;IF(YEAR(ДАННЫЕ!$F$1)=YEAR(ДАННЫЕ!B243),IF(AT243&gt;0,"","40-?, вявлен в текущем году! "),"")&amp;IF(YEAR($F$1)=YEAR(W243),IF(X243+Y243&gt;0,"","23-стоит, 24,25 - куда выбыл? "),"")&amp;IF(X243+Y243&gt;0,IF(YEAR($F$1)=YEAR(W243),"","24+25&gt;0? 23 - когда выбыл? "),"")&amp;IF(BA243&lt;BB243,"47&gt;=48; ","")&amp;IF(BA243&lt;BC243,"47&gt;=49; ","")&amp;IF(BA243&lt;BD243,"47&gt;=50; ","")&amp;IF(BE243&gt;0,IF(BF243&gt;0,IF(AU243&gt;AV243,"","41 и 42 - ? (51 и 52 &gt; 0);"),"51 &gt; 0 52 - ?;"),"")&amp;IF(AU243&gt;0,IF(AV243&gt;AU243,"41&gt;42;","")&amp;IF(BE243&gt;0,"","41&gt;0 51-?;"),"")&amp;IF(BF243&gt;0,IF(BE243&gt;0,"","52&gt;0 51-?;"),"")&amp;IF(AW243&gt;=AX243,"","43&gt;44;")&amp;IF(CA243&gt;0,IF(AW243&gt;0,"","71 &gt; 0 43-?;"),"")</f>
        <v/>
      </c>
    </row>
    <row r="244" spans="1:93" s="250" customFormat="1" ht="15" customHeight="1" x14ac:dyDescent="0.2">
      <c r="A244" s="45"/>
      <c r="B244" s="46"/>
      <c r="C244" s="121"/>
      <c r="D244" s="121"/>
      <c r="E244" s="336"/>
      <c r="F244" s="122"/>
      <c r="G244" s="46"/>
      <c r="H244" s="45"/>
      <c r="I244" s="45"/>
      <c r="J244" s="45"/>
      <c r="K244" s="45"/>
      <c r="L244" s="45"/>
      <c r="M244" s="46"/>
      <c r="N244" s="46"/>
      <c r="O244" s="48"/>
      <c r="P244" s="48"/>
      <c r="Q244" s="46"/>
      <c r="R244" s="48"/>
      <c r="S244" s="48"/>
      <c r="T244" s="48"/>
      <c r="U244" s="48"/>
      <c r="V244" s="48"/>
      <c r="W244" s="46"/>
      <c r="X244" s="48"/>
      <c r="Y244" s="48"/>
      <c r="Z244" s="157"/>
      <c r="AA244" s="47"/>
      <c r="AB244" s="97"/>
      <c r="AC244" s="49"/>
      <c r="AD244" s="49"/>
      <c r="AE244" s="49"/>
      <c r="AF244" s="49"/>
      <c r="AG244" s="49"/>
      <c r="AH244" s="47"/>
      <c r="AI244" s="47"/>
      <c r="AJ244" s="47"/>
      <c r="AK244" s="190"/>
      <c r="AL244" s="190"/>
      <c r="AM244" s="190"/>
      <c r="AN244" s="190"/>
      <c r="AO244" s="190"/>
      <c r="AP244" s="151"/>
      <c r="AQ244" s="322"/>
      <c r="AR244" s="322"/>
      <c r="AS244" s="322"/>
      <c r="AT244" s="47"/>
      <c r="AU244" s="47"/>
      <c r="AV244" s="47"/>
      <c r="AW244" s="47"/>
      <c r="AX244" s="322"/>
      <c r="AY244" s="98"/>
      <c r="AZ244" s="98"/>
      <c r="BA244" s="47"/>
      <c r="BB244" s="47"/>
      <c r="BC244" s="47"/>
      <c r="BD244" s="47"/>
      <c r="BE244" s="97"/>
      <c r="BF244" s="49"/>
      <c r="BG244" s="239"/>
      <c r="BH244" s="342"/>
      <c r="BI244" s="49"/>
      <c r="BJ244" s="49"/>
      <c r="BK244" s="49"/>
      <c r="BL244" s="49"/>
      <c r="BM244" s="49"/>
      <c r="BN244" s="47"/>
      <c r="BO244" s="49"/>
      <c r="BP244" s="49"/>
      <c r="BQ244" s="49"/>
      <c r="BR244" s="323"/>
      <c r="BS244" s="323"/>
      <c r="BT244" s="323"/>
      <c r="BU244" s="49"/>
      <c r="BV244" s="49"/>
      <c r="BW244" s="97"/>
      <c r="BX244" s="97"/>
      <c r="BY244" s="97"/>
      <c r="BZ244" s="97"/>
      <c r="CA244" s="49"/>
      <c r="CB244" s="49"/>
      <c r="CC244" s="49"/>
      <c r="CD244" s="49"/>
      <c r="CE244" s="49"/>
      <c r="CF244" s="49"/>
      <c r="CG244" s="49"/>
      <c r="CH244" s="49"/>
      <c r="CI244" s="97"/>
      <c r="CJ244" s="97"/>
      <c r="CK244" s="97"/>
      <c r="CL244" s="97"/>
      <c r="CM244" s="335"/>
      <c r="CN244" s="337"/>
      <c r="CO244" s="315" t="str">
        <f>IF(Формулы!R244&gt;V244,"22-?,Дата 14 - Прибыл из УФСИН; ","")&amp;IF(Формулы!Q244&gt;Y244,"25-?,Дата 13 - Выбыл в УФСИН;","")&amp;IF(YEAR(ДАННЫЕ!$F$1)=YEAR(ДАННЫЕ!B244),IF(AT244&gt;0,"","40-?, вявлен в текущем году! "),"")&amp;IF(YEAR($F$1)=YEAR(W244),IF(X244+Y244&gt;0,"","23-стоит, 24,25 - куда выбыл? "),"")&amp;IF(X244+Y244&gt;0,IF(YEAR($F$1)=YEAR(W244),"","24+25&gt;0? 23 - когда выбыл? "),"")&amp;IF(BA244&lt;BB244,"47&gt;=48; ","")&amp;IF(BA244&lt;BC244,"47&gt;=49; ","")&amp;IF(BA244&lt;BD244,"47&gt;=50; ","")&amp;IF(BE244&gt;0,IF(BF244&gt;0,IF(AU244&gt;AV244,"","41 и 42 - ? (51 и 52 &gt; 0);"),"51 &gt; 0 52 - ?;"),"")&amp;IF(AU244&gt;0,IF(AV244&gt;AU244,"41&gt;42;","")&amp;IF(BE244&gt;0,"","41&gt;0 51-?;"),"")&amp;IF(BF244&gt;0,IF(BE244&gt;0,"","52&gt;0 51-?;"),"")&amp;IF(AW244&gt;=AX244,"","43&gt;44;")&amp;IF(CA244&gt;0,IF(AW244&gt;0,"","71 &gt; 0 43-?;"),"")</f>
        <v/>
      </c>
    </row>
    <row r="245" spans="1:93" s="250" customFormat="1" ht="15" customHeight="1" x14ac:dyDescent="0.2">
      <c r="A245" s="45"/>
      <c r="B245" s="46"/>
      <c r="C245" s="121"/>
      <c r="D245" s="121"/>
      <c r="E245" s="336"/>
      <c r="F245" s="122"/>
      <c r="G245" s="46"/>
      <c r="H245" s="45"/>
      <c r="I245" s="45"/>
      <c r="J245" s="45"/>
      <c r="K245" s="45"/>
      <c r="L245" s="45"/>
      <c r="M245" s="46"/>
      <c r="N245" s="46"/>
      <c r="O245" s="48"/>
      <c r="P245" s="48"/>
      <c r="Q245" s="46"/>
      <c r="R245" s="48"/>
      <c r="S245" s="48"/>
      <c r="T245" s="48"/>
      <c r="U245" s="48"/>
      <c r="V245" s="48"/>
      <c r="W245" s="46"/>
      <c r="X245" s="48"/>
      <c r="Y245" s="48"/>
      <c r="Z245" s="157"/>
      <c r="AA245" s="47"/>
      <c r="AB245" s="97"/>
      <c r="AC245" s="49"/>
      <c r="AD245" s="49"/>
      <c r="AE245" s="49"/>
      <c r="AF245" s="49"/>
      <c r="AG245" s="49"/>
      <c r="AH245" s="47"/>
      <c r="AI245" s="47"/>
      <c r="AJ245" s="47"/>
      <c r="AK245" s="190"/>
      <c r="AL245" s="190"/>
      <c r="AM245" s="190"/>
      <c r="AN245" s="190"/>
      <c r="AO245" s="190"/>
      <c r="AP245" s="151"/>
      <c r="AQ245" s="322"/>
      <c r="AR245" s="322"/>
      <c r="AS245" s="322"/>
      <c r="AT245" s="47"/>
      <c r="AU245" s="47"/>
      <c r="AV245" s="47"/>
      <c r="AW245" s="47"/>
      <c r="AX245" s="322"/>
      <c r="AY245" s="98"/>
      <c r="AZ245" s="98"/>
      <c r="BA245" s="47"/>
      <c r="BB245" s="47"/>
      <c r="BC245" s="47"/>
      <c r="BD245" s="47"/>
      <c r="BE245" s="97"/>
      <c r="BF245" s="49"/>
      <c r="BG245" s="239"/>
      <c r="BH245" s="342"/>
      <c r="BI245" s="49"/>
      <c r="BJ245" s="49"/>
      <c r="BK245" s="49"/>
      <c r="BL245" s="49"/>
      <c r="BM245" s="49"/>
      <c r="BN245" s="47"/>
      <c r="BO245" s="49"/>
      <c r="BP245" s="49"/>
      <c r="BQ245" s="49"/>
      <c r="BR245" s="323"/>
      <c r="BS245" s="323"/>
      <c r="BT245" s="323"/>
      <c r="BU245" s="49"/>
      <c r="BV245" s="49"/>
      <c r="BW245" s="97"/>
      <c r="BX245" s="97"/>
      <c r="BY245" s="97"/>
      <c r="BZ245" s="97"/>
      <c r="CA245" s="49"/>
      <c r="CB245" s="49"/>
      <c r="CC245" s="49"/>
      <c r="CD245" s="49"/>
      <c r="CE245" s="49"/>
      <c r="CF245" s="49"/>
      <c r="CG245" s="49"/>
      <c r="CH245" s="49"/>
      <c r="CI245" s="97"/>
      <c r="CJ245" s="97"/>
      <c r="CK245" s="97"/>
      <c r="CL245" s="97"/>
      <c r="CM245" s="335"/>
      <c r="CN245" s="337"/>
      <c r="CO245" s="315" t="str">
        <f>IF(Формулы!R245&gt;V245,"22-?,Дата 14 - Прибыл из УФСИН; ","")&amp;IF(Формулы!Q245&gt;Y245,"25-?,Дата 13 - Выбыл в УФСИН;","")&amp;IF(YEAR(ДАННЫЕ!$F$1)=YEAR(ДАННЫЕ!B245),IF(AT245&gt;0,"","40-?, вявлен в текущем году! "),"")&amp;IF(YEAR($F$1)=YEAR(W245),IF(X245+Y245&gt;0,"","23-стоит, 24,25 - куда выбыл? "),"")&amp;IF(X245+Y245&gt;0,IF(YEAR($F$1)=YEAR(W245),"","24+25&gt;0? 23 - когда выбыл? "),"")&amp;IF(BA245&lt;BB245,"47&gt;=48; ","")&amp;IF(BA245&lt;BC245,"47&gt;=49; ","")&amp;IF(BA245&lt;BD245,"47&gt;=50; ","")&amp;IF(BE245&gt;0,IF(BF245&gt;0,IF(AU245&gt;AV245,"","41 и 42 - ? (51 и 52 &gt; 0);"),"51 &gt; 0 52 - ?;"),"")&amp;IF(AU245&gt;0,IF(AV245&gt;AU245,"41&gt;42;","")&amp;IF(BE245&gt;0,"","41&gt;0 51-?;"),"")&amp;IF(BF245&gt;0,IF(BE245&gt;0,"","52&gt;0 51-?;"),"")&amp;IF(AW245&gt;=AX245,"","43&gt;44;")&amp;IF(CA245&gt;0,IF(AW245&gt;0,"","71 &gt; 0 43-?;"),"")</f>
        <v/>
      </c>
    </row>
    <row r="246" spans="1:93" s="250" customFormat="1" ht="15" customHeight="1" x14ac:dyDescent="0.2">
      <c r="A246" s="45"/>
      <c r="B246" s="46"/>
      <c r="C246" s="121"/>
      <c r="D246" s="121"/>
      <c r="E246" s="336"/>
      <c r="F246" s="122"/>
      <c r="G246" s="46"/>
      <c r="H246" s="45"/>
      <c r="I246" s="45"/>
      <c r="J246" s="45"/>
      <c r="K246" s="45"/>
      <c r="L246" s="45"/>
      <c r="M246" s="46"/>
      <c r="N246" s="46"/>
      <c r="O246" s="48"/>
      <c r="P246" s="48"/>
      <c r="Q246" s="46"/>
      <c r="R246" s="48"/>
      <c r="S246" s="48"/>
      <c r="T246" s="48"/>
      <c r="U246" s="48"/>
      <c r="V246" s="48"/>
      <c r="W246" s="46"/>
      <c r="X246" s="48"/>
      <c r="Y246" s="48"/>
      <c r="Z246" s="157"/>
      <c r="AA246" s="47"/>
      <c r="AB246" s="97"/>
      <c r="AC246" s="49"/>
      <c r="AD246" s="49"/>
      <c r="AE246" s="49"/>
      <c r="AF246" s="49"/>
      <c r="AG246" s="49"/>
      <c r="AH246" s="47"/>
      <c r="AI246" s="47"/>
      <c r="AJ246" s="47"/>
      <c r="AK246" s="190"/>
      <c r="AL246" s="190"/>
      <c r="AM246" s="190"/>
      <c r="AN246" s="190"/>
      <c r="AO246" s="190"/>
      <c r="AP246" s="151"/>
      <c r="AQ246" s="322"/>
      <c r="AR246" s="322"/>
      <c r="AS246" s="322"/>
      <c r="AT246" s="47"/>
      <c r="AU246" s="47"/>
      <c r="AV246" s="47"/>
      <c r="AW246" s="47"/>
      <c r="AX246" s="322"/>
      <c r="AY246" s="98"/>
      <c r="AZ246" s="98"/>
      <c r="BA246" s="47"/>
      <c r="BB246" s="47"/>
      <c r="BC246" s="47"/>
      <c r="BD246" s="47"/>
      <c r="BE246" s="97"/>
      <c r="BF246" s="49"/>
      <c r="BG246" s="239"/>
      <c r="BH246" s="342"/>
      <c r="BI246" s="49"/>
      <c r="BJ246" s="49"/>
      <c r="BK246" s="49"/>
      <c r="BL246" s="49"/>
      <c r="BM246" s="49"/>
      <c r="BN246" s="47"/>
      <c r="BO246" s="49"/>
      <c r="BP246" s="49"/>
      <c r="BQ246" s="49"/>
      <c r="BR246" s="323"/>
      <c r="BS246" s="323"/>
      <c r="BT246" s="323"/>
      <c r="BU246" s="49"/>
      <c r="BV246" s="49"/>
      <c r="BW246" s="97"/>
      <c r="BX246" s="97"/>
      <c r="BY246" s="97"/>
      <c r="BZ246" s="97"/>
      <c r="CA246" s="49"/>
      <c r="CB246" s="49"/>
      <c r="CC246" s="49"/>
      <c r="CD246" s="49"/>
      <c r="CE246" s="49"/>
      <c r="CF246" s="49"/>
      <c r="CG246" s="49"/>
      <c r="CH246" s="49"/>
      <c r="CI246" s="97"/>
      <c r="CJ246" s="97"/>
      <c r="CK246" s="97"/>
      <c r="CL246" s="97"/>
      <c r="CM246" s="335"/>
      <c r="CN246" s="337"/>
      <c r="CO246" s="315" t="str">
        <f>IF(Формулы!R246&gt;V246,"22-?,Дата 14 - Прибыл из УФСИН; ","")&amp;IF(Формулы!Q246&gt;Y246,"25-?,Дата 13 - Выбыл в УФСИН;","")&amp;IF(YEAR(ДАННЫЕ!$F$1)=YEAR(ДАННЫЕ!B246),IF(AT246&gt;0,"","40-?, вявлен в текущем году! "),"")&amp;IF(YEAR($F$1)=YEAR(W246),IF(X246+Y246&gt;0,"","23-стоит, 24,25 - куда выбыл? "),"")&amp;IF(X246+Y246&gt;0,IF(YEAR($F$1)=YEAR(W246),"","24+25&gt;0? 23 - когда выбыл? "),"")&amp;IF(BA246&lt;BB246,"47&gt;=48; ","")&amp;IF(BA246&lt;BC246,"47&gt;=49; ","")&amp;IF(BA246&lt;BD246,"47&gt;=50; ","")&amp;IF(BE246&gt;0,IF(BF246&gt;0,IF(AU246&gt;AV246,"","41 и 42 - ? (51 и 52 &gt; 0);"),"51 &gt; 0 52 - ?;"),"")&amp;IF(AU246&gt;0,IF(AV246&gt;AU246,"41&gt;42;","")&amp;IF(BE246&gt;0,"","41&gt;0 51-?;"),"")&amp;IF(BF246&gt;0,IF(BE246&gt;0,"","52&gt;0 51-?;"),"")&amp;IF(AW246&gt;=AX246,"","43&gt;44;")&amp;IF(CA246&gt;0,IF(AW246&gt;0,"","71 &gt; 0 43-?;"),"")</f>
        <v/>
      </c>
    </row>
    <row r="247" spans="1:93" s="250" customFormat="1" ht="15" customHeight="1" x14ac:dyDescent="0.2">
      <c r="A247" s="45"/>
      <c r="B247" s="46"/>
      <c r="C247" s="121"/>
      <c r="D247" s="121"/>
      <c r="E247" s="336"/>
      <c r="F247" s="122"/>
      <c r="G247" s="46"/>
      <c r="H247" s="45"/>
      <c r="I247" s="45"/>
      <c r="J247" s="45"/>
      <c r="K247" s="45"/>
      <c r="L247" s="45"/>
      <c r="M247" s="46"/>
      <c r="N247" s="46"/>
      <c r="O247" s="48"/>
      <c r="P247" s="48"/>
      <c r="Q247" s="46"/>
      <c r="R247" s="48"/>
      <c r="S247" s="48"/>
      <c r="T247" s="48"/>
      <c r="U247" s="48"/>
      <c r="V247" s="48"/>
      <c r="W247" s="46"/>
      <c r="X247" s="48"/>
      <c r="Y247" s="48"/>
      <c r="Z247" s="157"/>
      <c r="AA247" s="47"/>
      <c r="AB247" s="97"/>
      <c r="AC247" s="49"/>
      <c r="AD247" s="49"/>
      <c r="AE247" s="49"/>
      <c r="AF247" s="49"/>
      <c r="AG247" s="49"/>
      <c r="AH247" s="47"/>
      <c r="AI247" s="47"/>
      <c r="AJ247" s="47"/>
      <c r="AK247" s="190"/>
      <c r="AL247" s="190"/>
      <c r="AM247" s="190"/>
      <c r="AN247" s="190"/>
      <c r="AO247" s="190"/>
      <c r="AP247" s="151"/>
      <c r="AQ247" s="322"/>
      <c r="AR247" s="322"/>
      <c r="AS247" s="322"/>
      <c r="AT247" s="47"/>
      <c r="AU247" s="47"/>
      <c r="AV247" s="47"/>
      <c r="AW247" s="47"/>
      <c r="AX247" s="322"/>
      <c r="AY247" s="98"/>
      <c r="AZ247" s="98"/>
      <c r="BA247" s="47"/>
      <c r="BB247" s="47"/>
      <c r="BC247" s="47"/>
      <c r="BD247" s="47"/>
      <c r="BE247" s="97"/>
      <c r="BF247" s="49"/>
      <c r="BG247" s="239"/>
      <c r="BH247" s="342"/>
      <c r="BI247" s="49"/>
      <c r="BJ247" s="49"/>
      <c r="BK247" s="49"/>
      <c r="BL247" s="49"/>
      <c r="BM247" s="49"/>
      <c r="BN247" s="47"/>
      <c r="BO247" s="49"/>
      <c r="BP247" s="49"/>
      <c r="BQ247" s="49"/>
      <c r="BR247" s="323"/>
      <c r="BS247" s="323"/>
      <c r="BT247" s="323"/>
      <c r="BU247" s="49"/>
      <c r="BV247" s="49"/>
      <c r="BW247" s="97"/>
      <c r="BX247" s="97"/>
      <c r="BY247" s="97"/>
      <c r="BZ247" s="97"/>
      <c r="CA247" s="49"/>
      <c r="CB247" s="49"/>
      <c r="CC247" s="49"/>
      <c r="CD247" s="49"/>
      <c r="CE247" s="49"/>
      <c r="CF247" s="49"/>
      <c r="CG247" s="49"/>
      <c r="CH247" s="49"/>
      <c r="CI247" s="97"/>
      <c r="CJ247" s="97"/>
      <c r="CK247" s="97"/>
      <c r="CL247" s="97"/>
      <c r="CM247" s="335"/>
      <c r="CN247" s="337"/>
      <c r="CO247" s="315" t="str">
        <f>IF(Формулы!R247&gt;V247,"22-?,Дата 14 - Прибыл из УФСИН; ","")&amp;IF(Формулы!Q247&gt;Y247,"25-?,Дата 13 - Выбыл в УФСИН;","")&amp;IF(YEAR(ДАННЫЕ!$F$1)=YEAR(ДАННЫЕ!B247),IF(AT247&gt;0,"","40-?, вявлен в текущем году! "),"")&amp;IF(YEAR($F$1)=YEAR(W247),IF(X247+Y247&gt;0,"","23-стоит, 24,25 - куда выбыл? "),"")&amp;IF(X247+Y247&gt;0,IF(YEAR($F$1)=YEAR(W247),"","24+25&gt;0? 23 - когда выбыл? "),"")&amp;IF(BA247&lt;BB247,"47&gt;=48; ","")&amp;IF(BA247&lt;BC247,"47&gt;=49; ","")&amp;IF(BA247&lt;BD247,"47&gt;=50; ","")&amp;IF(BE247&gt;0,IF(BF247&gt;0,IF(AU247&gt;AV247,"","41 и 42 - ? (51 и 52 &gt; 0);"),"51 &gt; 0 52 - ?;"),"")&amp;IF(AU247&gt;0,IF(AV247&gt;AU247,"41&gt;42;","")&amp;IF(BE247&gt;0,"","41&gt;0 51-?;"),"")&amp;IF(BF247&gt;0,IF(BE247&gt;0,"","52&gt;0 51-?;"),"")&amp;IF(AW247&gt;=AX247,"","43&gt;44;")&amp;IF(CA247&gt;0,IF(AW247&gt;0,"","71 &gt; 0 43-?;"),"")</f>
        <v/>
      </c>
    </row>
    <row r="248" spans="1:93" s="250" customFormat="1" ht="15" customHeight="1" x14ac:dyDescent="0.2">
      <c r="A248" s="45"/>
      <c r="B248" s="46"/>
      <c r="C248" s="121"/>
      <c r="D248" s="121"/>
      <c r="E248" s="336"/>
      <c r="F248" s="122"/>
      <c r="G248" s="46"/>
      <c r="H248" s="45"/>
      <c r="I248" s="45"/>
      <c r="J248" s="45"/>
      <c r="K248" s="45"/>
      <c r="L248" s="45"/>
      <c r="M248" s="46"/>
      <c r="N248" s="46"/>
      <c r="O248" s="48"/>
      <c r="P248" s="48"/>
      <c r="Q248" s="46"/>
      <c r="R248" s="48"/>
      <c r="S248" s="48"/>
      <c r="T248" s="48"/>
      <c r="U248" s="48"/>
      <c r="V248" s="48"/>
      <c r="W248" s="46"/>
      <c r="X248" s="48"/>
      <c r="Y248" s="48"/>
      <c r="Z248" s="157"/>
      <c r="AA248" s="47"/>
      <c r="AB248" s="97"/>
      <c r="AC248" s="49"/>
      <c r="AD248" s="49"/>
      <c r="AE248" s="49"/>
      <c r="AF248" s="49"/>
      <c r="AG248" s="49"/>
      <c r="AH248" s="47"/>
      <c r="AI248" s="47"/>
      <c r="AJ248" s="47"/>
      <c r="AK248" s="190"/>
      <c r="AL248" s="190"/>
      <c r="AM248" s="190"/>
      <c r="AN248" s="190"/>
      <c r="AO248" s="190"/>
      <c r="AP248" s="151"/>
      <c r="AQ248" s="322"/>
      <c r="AR248" s="322"/>
      <c r="AS248" s="322"/>
      <c r="AT248" s="47"/>
      <c r="AU248" s="47"/>
      <c r="AV248" s="47"/>
      <c r="AW248" s="47"/>
      <c r="AX248" s="322"/>
      <c r="AY248" s="98"/>
      <c r="AZ248" s="98"/>
      <c r="BA248" s="47"/>
      <c r="BB248" s="47"/>
      <c r="BC248" s="47"/>
      <c r="BD248" s="47"/>
      <c r="BE248" s="97"/>
      <c r="BF248" s="49"/>
      <c r="BG248" s="239"/>
      <c r="BH248" s="342"/>
      <c r="BI248" s="49"/>
      <c r="BJ248" s="49"/>
      <c r="BK248" s="49"/>
      <c r="BL248" s="49"/>
      <c r="BM248" s="49"/>
      <c r="BN248" s="47"/>
      <c r="BO248" s="49"/>
      <c r="BP248" s="49"/>
      <c r="BQ248" s="49"/>
      <c r="BR248" s="323"/>
      <c r="BS248" s="323"/>
      <c r="BT248" s="323"/>
      <c r="BU248" s="49"/>
      <c r="BV248" s="49"/>
      <c r="BW248" s="97"/>
      <c r="BX248" s="97"/>
      <c r="BY248" s="97"/>
      <c r="BZ248" s="97"/>
      <c r="CA248" s="49"/>
      <c r="CB248" s="49"/>
      <c r="CC248" s="49"/>
      <c r="CD248" s="49"/>
      <c r="CE248" s="49"/>
      <c r="CF248" s="49"/>
      <c r="CG248" s="49"/>
      <c r="CH248" s="49"/>
      <c r="CI248" s="97"/>
      <c r="CJ248" s="97"/>
      <c r="CK248" s="97"/>
      <c r="CL248" s="97"/>
      <c r="CM248" s="335"/>
      <c r="CN248" s="337"/>
      <c r="CO248" s="315" t="str">
        <f>IF(Формулы!R248&gt;V248,"22-?,Дата 14 - Прибыл из УФСИН; ","")&amp;IF(Формулы!Q248&gt;Y248,"25-?,Дата 13 - Выбыл в УФСИН;","")&amp;IF(YEAR(ДАННЫЕ!$F$1)=YEAR(ДАННЫЕ!B248),IF(AT248&gt;0,"","40-?, вявлен в текущем году! "),"")&amp;IF(YEAR($F$1)=YEAR(W248),IF(X248+Y248&gt;0,"","23-стоит, 24,25 - куда выбыл? "),"")&amp;IF(X248+Y248&gt;0,IF(YEAR($F$1)=YEAR(W248),"","24+25&gt;0? 23 - когда выбыл? "),"")&amp;IF(BA248&lt;BB248,"47&gt;=48; ","")&amp;IF(BA248&lt;BC248,"47&gt;=49; ","")&amp;IF(BA248&lt;BD248,"47&gt;=50; ","")&amp;IF(BE248&gt;0,IF(BF248&gt;0,IF(AU248&gt;AV248,"","41 и 42 - ? (51 и 52 &gt; 0);"),"51 &gt; 0 52 - ?;"),"")&amp;IF(AU248&gt;0,IF(AV248&gt;AU248,"41&gt;42;","")&amp;IF(BE248&gt;0,"","41&gt;0 51-?;"),"")&amp;IF(BF248&gt;0,IF(BE248&gt;0,"","52&gt;0 51-?;"),"")&amp;IF(AW248&gt;=AX248,"","43&gt;44;")&amp;IF(CA248&gt;0,IF(AW248&gt;0,"","71 &gt; 0 43-?;"),"")</f>
        <v/>
      </c>
    </row>
    <row r="249" spans="1:93" s="250" customFormat="1" ht="15" customHeight="1" x14ac:dyDescent="0.2">
      <c r="A249" s="45"/>
      <c r="B249" s="46"/>
      <c r="C249" s="121"/>
      <c r="D249" s="121"/>
      <c r="E249" s="336"/>
      <c r="F249" s="122"/>
      <c r="G249" s="46"/>
      <c r="H249" s="45"/>
      <c r="I249" s="45"/>
      <c r="J249" s="45"/>
      <c r="K249" s="45"/>
      <c r="L249" s="45"/>
      <c r="M249" s="46"/>
      <c r="N249" s="46"/>
      <c r="O249" s="48"/>
      <c r="P249" s="48"/>
      <c r="Q249" s="46"/>
      <c r="R249" s="48"/>
      <c r="S249" s="48"/>
      <c r="T249" s="48"/>
      <c r="U249" s="48"/>
      <c r="V249" s="48"/>
      <c r="W249" s="46"/>
      <c r="X249" s="48"/>
      <c r="Y249" s="48"/>
      <c r="Z249" s="157"/>
      <c r="AA249" s="47"/>
      <c r="AB249" s="97"/>
      <c r="AC249" s="49"/>
      <c r="AD249" s="49"/>
      <c r="AE249" s="49"/>
      <c r="AF249" s="49"/>
      <c r="AG249" s="49"/>
      <c r="AH249" s="47"/>
      <c r="AI249" s="47"/>
      <c r="AJ249" s="47"/>
      <c r="AK249" s="190"/>
      <c r="AL249" s="190"/>
      <c r="AM249" s="190"/>
      <c r="AN249" s="190"/>
      <c r="AO249" s="190"/>
      <c r="AP249" s="151"/>
      <c r="AQ249" s="322"/>
      <c r="AR249" s="322"/>
      <c r="AS249" s="322"/>
      <c r="AT249" s="47"/>
      <c r="AU249" s="47"/>
      <c r="AV249" s="47"/>
      <c r="AW249" s="47"/>
      <c r="AX249" s="322"/>
      <c r="AY249" s="98"/>
      <c r="AZ249" s="98"/>
      <c r="BA249" s="47"/>
      <c r="BB249" s="47"/>
      <c r="BC249" s="47"/>
      <c r="BD249" s="47"/>
      <c r="BE249" s="97"/>
      <c r="BF249" s="49"/>
      <c r="BG249" s="239"/>
      <c r="BH249" s="342"/>
      <c r="BI249" s="49"/>
      <c r="BJ249" s="49"/>
      <c r="BK249" s="49"/>
      <c r="BL249" s="49"/>
      <c r="BM249" s="49"/>
      <c r="BN249" s="47"/>
      <c r="BO249" s="49"/>
      <c r="BP249" s="49"/>
      <c r="BQ249" s="49"/>
      <c r="BR249" s="323"/>
      <c r="BS249" s="323"/>
      <c r="BT249" s="323"/>
      <c r="BU249" s="49"/>
      <c r="BV249" s="49"/>
      <c r="BW249" s="97"/>
      <c r="BX249" s="97"/>
      <c r="BY249" s="97"/>
      <c r="BZ249" s="97"/>
      <c r="CA249" s="49"/>
      <c r="CB249" s="49"/>
      <c r="CC249" s="49"/>
      <c r="CD249" s="49"/>
      <c r="CE249" s="49"/>
      <c r="CF249" s="49"/>
      <c r="CG249" s="49"/>
      <c r="CH249" s="49"/>
      <c r="CI249" s="97"/>
      <c r="CJ249" s="97"/>
      <c r="CK249" s="97"/>
      <c r="CL249" s="97"/>
      <c r="CM249" s="335"/>
      <c r="CN249" s="337"/>
      <c r="CO249" s="315" t="str">
        <f>IF(Формулы!R249&gt;V249,"22-?,Дата 14 - Прибыл из УФСИН; ","")&amp;IF(Формулы!Q249&gt;Y249,"25-?,Дата 13 - Выбыл в УФСИН;","")&amp;IF(YEAR(ДАННЫЕ!$F$1)=YEAR(ДАННЫЕ!B249),IF(AT249&gt;0,"","40-?, вявлен в текущем году! "),"")&amp;IF(YEAR($F$1)=YEAR(W249),IF(X249+Y249&gt;0,"","23-стоит, 24,25 - куда выбыл? "),"")&amp;IF(X249+Y249&gt;0,IF(YEAR($F$1)=YEAR(W249),"","24+25&gt;0? 23 - когда выбыл? "),"")&amp;IF(BA249&lt;BB249,"47&gt;=48; ","")&amp;IF(BA249&lt;BC249,"47&gt;=49; ","")&amp;IF(BA249&lt;BD249,"47&gt;=50; ","")&amp;IF(BE249&gt;0,IF(BF249&gt;0,IF(AU249&gt;AV249,"","41 и 42 - ? (51 и 52 &gt; 0);"),"51 &gt; 0 52 - ?;"),"")&amp;IF(AU249&gt;0,IF(AV249&gt;AU249,"41&gt;42;","")&amp;IF(BE249&gt;0,"","41&gt;0 51-?;"),"")&amp;IF(BF249&gt;0,IF(BE249&gt;0,"","52&gt;0 51-?;"),"")&amp;IF(AW249&gt;=AX249,"","43&gt;44;")&amp;IF(CA249&gt;0,IF(AW249&gt;0,"","71 &gt; 0 43-?;"),"")</f>
        <v/>
      </c>
    </row>
    <row r="250" spans="1:93" s="250" customFormat="1" ht="15" customHeight="1" x14ac:dyDescent="0.2">
      <c r="A250" s="45"/>
      <c r="B250" s="46"/>
      <c r="C250" s="121"/>
      <c r="D250" s="121"/>
      <c r="E250" s="336"/>
      <c r="F250" s="122"/>
      <c r="G250" s="46"/>
      <c r="H250" s="45"/>
      <c r="I250" s="45"/>
      <c r="J250" s="45"/>
      <c r="K250" s="45"/>
      <c r="L250" s="45"/>
      <c r="M250" s="46"/>
      <c r="N250" s="46"/>
      <c r="O250" s="48"/>
      <c r="P250" s="48"/>
      <c r="Q250" s="46"/>
      <c r="R250" s="48"/>
      <c r="S250" s="48"/>
      <c r="T250" s="48"/>
      <c r="U250" s="48"/>
      <c r="V250" s="48"/>
      <c r="W250" s="46"/>
      <c r="X250" s="48"/>
      <c r="Y250" s="48"/>
      <c r="Z250" s="157"/>
      <c r="AA250" s="47"/>
      <c r="AB250" s="97"/>
      <c r="AC250" s="49"/>
      <c r="AD250" s="49"/>
      <c r="AE250" s="49"/>
      <c r="AF250" s="49"/>
      <c r="AG250" s="49"/>
      <c r="AH250" s="47"/>
      <c r="AI250" s="47"/>
      <c r="AJ250" s="47"/>
      <c r="AK250" s="190"/>
      <c r="AL250" s="190"/>
      <c r="AM250" s="190"/>
      <c r="AN250" s="190"/>
      <c r="AO250" s="190"/>
      <c r="AP250" s="151"/>
      <c r="AQ250" s="322"/>
      <c r="AR250" s="322"/>
      <c r="AS250" s="322"/>
      <c r="AT250" s="47"/>
      <c r="AU250" s="47"/>
      <c r="AV250" s="47"/>
      <c r="AW250" s="47"/>
      <c r="AX250" s="322"/>
      <c r="AY250" s="98"/>
      <c r="AZ250" s="98"/>
      <c r="BA250" s="47"/>
      <c r="BB250" s="47"/>
      <c r="BC250" s="47"/>
      <c r="BD250" s="47"/>
      <c r="BE250" s="97"/>
      <c r="BF250" s="49"/>
      <c r="BG250" s="239"/>
      <c r="BH250" s="342"/>
      <c r="BI250" s="49"/>
      <c r="BJ250" s="49"/>
      <c r="BK250" s="49"/>
      <c r="BL250" s="49"/>
      <c r="BM250" s="49"/>
      <c r="BN250" s="47"/>
      <c r="BO250" s="49"/>
      <c r="BP250" s="49"/>
      <c r="BQ250" s="49"/>
      <c r="BR250" s="323"/>
      <c r="BS250" s="323"/>
      <c r="BT250" s="323"/>
      <c r="BU250" s="49"/>
      <c r="BV250" s="49"/>
      <c r="BW250" s="97"/>
      <c r="BX250" s="97"/>
      <c r="BY250" s="97"/>
      <c r="BZ250" s="97"/>
      <c r="CA250" s="49"/>
      <c r="CB250" s="49"/>
      <c r="CC250" s="49"/>
      <c r="CD250" s="49"/>
      <c r="CE250" s="49"/>
      <c r="CF250" s="49"/>
      <c r="CG250" s="49"/>
      <c r="CH250" s="49"/>
      <c r="CI250" s="97"/>
      <c r="CJ250" s="97"/>
      <c r="CK250" s="97"/>
      <c r="CL250" s="97"/>
      <c r="CM250" s="335"/>
      <c r="CN250" s="337"/>
      <c r="CO250" s="315" t="str">
        <f>IF(Формулы!R250&gt;V250,"22-?,Дата 14 - Прибыл из УФСИН; ","")&amp;IF(Формулы!Q250&gt;Y250,"25-?,Дата 13 - Выбыл в УФСИН;","")&amp;IF(YEAR(ДАННЫЕ!$F$1)=YEAR(ДАННЫЕ!B250),IF(AT250&gt;0,"","40-?, вявлен в текущем году! "),"")&amp;IF(YEAR($F$1)=YEAR(W250),IF(X250+Y250&gt;0,"","23-стоит, 24,25 - куда выбыл? "),"")&amp;IF(X250+Y250&gt;0,IF(YEAR($F$1)=YEAR(W250),"","24+25&gt;0? 23 - когда выбыл? "),"")&amp;IF(BA250&lt;BB250,"47&gt;=48; ","")&amp;IF(BA250&lt;BC250,"47&gt;=49; ","")&amp;IF(BA250&lt;BD250,"47&gt;=50; ","")&amp;IF(BE250&gt;0,IF(BF250&gt;0,IF(AU250&gt;AV250,"","41 и 42 - ? (51 и 52 &gt; 0);"),"51 &gt; 0 52 - ?;"),"")&amp;IF(AU250&gt;0,IF(AV250&gt;AU250,"41&gt;42;","")&amp;IF(BE250&gt;0,"","41&gt;0 51-?;"),"")&amp;IF(BF250&gt;0,IF(BE250&gt;0,"","52&gt;0 51-?;"),"")&amp;IF(AW250&gt;=AX250,"","43&gt;44;")&amp;IF(CA250&gt;0,IF(AW250&gt;0,"","71 &gt; 0 43-?;"),"")</f>
        <v/>
      </c>
    </row>
    <row r="251" spans="1:93" s="250" customFormat="1" ht="15" customHeight="1" x14ac:dyDescent="0.2">
      <c r="A251" s="45"/>
      <c r="B251" s="46"/>
      <c r="C251" s="121"/>
      <c r="D251" s="121"/>
      <c r="E251" s="336"/>
      <c r="F251" s="122"/>
      <c r="G251" s="46"/>
      <c r="H251" s="45"/>
      <c r="I251" s="45"/>
      <c r="J251" s="45"/>
      <c r="K251" s="45"/>
      <c r="L251" s="45"/>
      <c r="M251" s="46"/>
      <c r="N251" s="46"/>
      <c r="O251" s="48"/>
      <c r="P251" s="48"/>
      <c r="Q251" s="46"/>
      <c r="R251" s="48"/>
      <c r="S251" s="48"/>
      <c r="T251" s="48"/>
      <c r="U251" s="48"/>
      <c r="V251" s="48"/>
      <c r="W251" s="46"/>
      <c r="X251" s="48"/>
      <c r="Y251" s="48"/>
      <c r="Z251" s="157"/>
      <c r="AA251" s="47"/>
      <c r="AB251" s="97"/>
      <c r="AC251" s="49"/>
      <c r="AD251" s="49"/>
      <c r="AE251" s="49"/>
      <c r="AF251" s="49"/>
      <c r="AG251" s="49"/>
      <c r="AH251" s="47"/>
      <c r="AI251" s="47"/>
      <c r="AJ251" s="47"/>
      <c r="AK251" s="190"/>
      <c r="AL251" s="190"/>
      <c r="AM251" s="190"/>
      <c r="AN251" s="190"/>
      <c r="AO251" s="190"/>
      <c r="AP251" s="151"/>
      <c r="AQ251" s="322"/>
      <c r="AR251" s="322"/>
      <c r="AS251" s="322"/>
      <c r="AT251" s="47"/>
      <c r="AU251" s="47"/>
      <c r="AV251" s="47"/>
      <c r="AW251" s="47"/>
      <c r="AX251" s="322"/>
      <c r="AY251" s="98"/>
      <c r="AZ251" s="98"/>
      <c r="BA251" s="47"/>
      <c r="BB251" s="47"/>
      <c r="BC251" s="47"/>
      <c r="BD251" s="47"/>
      <c r="BE251" s="97"/>
      <c r="BF251" s="49"/>
      <c r="BG251" s="239"/>
      <c r="BH251" s="342"/>
      <c r="BI251" s="49"/>
      <c r="BJ251" s="49"/>
      <c r="BK251" s="49"/>
      <c r="BL251" s="49"/>
      <c r="BM251" s="49"/>
      <c r="BN251" s="47"/>
      <c r="BO251" s="49"/>
      <c r="BP251" s="49"/>
      <c r="BQ251" s="49"/>
      <c r="BR251" s="323"/>
      <c r="BS251" s="323"/>
      <c r="BT251" s="323"/>
      <c r="BU251" s="49"/>
      <c r="BV251" s="49"/>
      <c r="BW251" s="97"/>
      <c r="BX251" s="97"/>
      <c r="BY251" s="97"/>
      <c r="BZ251" s="97"/>
      <c r="CA251" s="49"/>
      <c r="CB251" s="49"/>
      <c r="CC251" s="49"/>
      <c r="CD251" s="49"/>
      <c r="CE251" s="49"/>
      <c r="CF251" s="49"/>
      <c r="CG251" s="49"/>
      <c r="CH251" s="49"/>
      <c r="CI251" s="97"/>
      <c r="CJ251" s="97"/>
      <c r="CK251" s="97"/>
      <c r="CL251" s="97"/>
      <c r="CM251" s="335"/>
      <c r="CN251" s="337"/>
      <c r="CO251" s="315" t="str">
        <f>IF(Формулы!R251&gt;V251,"22-?,Дата 14 - Прибыл из УФСИН; ","")&amp;IF(Формулы!Q251&gt;Y251,"25-?,Дата 13 - Выбыл в УФСИН;","")&amp;IF(YEAR(ДАННЫЕ!$F$1)=YEAR(ДАННЫЕ!B251),IF(AT251&gt;0,"","40-?, вявлен в текущем году! "),"")&amp;IF(YEAR($F$1)=YEAR(W251),IF(X251+Y251&gt;0,"","23-стоит, 24,25 - куда выбыл? "),"")&amp;IF(X251+Y251&gt;0,IF(YEAR($F$1)=YEAR(W251),"","24+25&gt;0? 23 - когда выбыл? "),"")&amp;IF(BA251&lt;BB251,"47&gt;=48; ","")&amp;IF(BA251&lt;BC251,"47&gt;=49; ","")&amp;IF(BA251&lt;BD251,"47&gt;=50; ","")&amp;IF(BE251&gt;0,IF(BF251&gt;0,IF(AU251&gt;AV251,"","41 и 42 - ? (51 и 52 &gt; 0);"),"51 &gt; 0 52 - ?;"),"")&amp;IF(AU251&gt;0,IF(AV251&gt;AU251,"41&gt;42;","")&amp;IF(BE251&gt;0,"","41&gt;0 51-?;"),"")&amp;IF(BF251&gt;0,IF(BE251&gt;0,"","52&gt;0 51-?;"),"")&amp;IF(AW251&gt;=AX251,"","43&gt;44;")&amp;IF(CA251&gt;0,IF(AW251&gt;0,"","71 &gt; 0 43-?;"),"")</f>
        <v/>
      </c>
    </row>
    <row r="252" spans="1:93" s="250" customFormat="1" ht="15" customHeight="1" x14ac:dyDescent="0.2">
      <c r="A252" s="45"/>
      <c r="B252" s="46"/>
      <c r="C252" s="121"/>
      <c r="D252" s="121"/>
      <c r="E252" s="336"/>
      <c r="F252" s="122"/>
      <c r="G252" s="46"/>
      <c r="H252" s="45"/>
      <c r="I252" s="45"/>
      <c r="J252" s="45"/>
      <c r="K252" s="45"/>
      <c r="L252" s="45"/>
      <c r="M252" s="46"/>
      <c r="N252" s="46"/>
      <c r="O252" s="48"/>
      <c r="P252" s="48"/>
      <c r="Q252" s="46"/>
      <c r="R252" s="48"/>
      <c r="S252" s="48"/>
      <c r="T252" s="48"/>
      <c r="U252" s="48"/>
      <c r="V252" s="48"/>
      <c r="W252" s="46"/>
      <c r="X252" s="48"/>
      <c r="Y252" s="48"/>
      <c r="Z252" s="157"/>
      <c r="AA252" s="47"/>
      <c r="AB252" s="97"/>
      <c r="AC252" s="49"/>
      <c r="AD252" s="49"/>
      <c r="AE252" s="49"/>
      <c r="AF252" s="49"/>
      <c r="AG252" s="49"/>
      <c r="AH252" s="47"/>
      <c r="AI252" s="47"/>
      <c r="AJ252" s="47"/>
      <c r="AK252" s="190"/>
      <c r="AL252" s="190"/>
      <c r="AM252" s="190"/>
      <c r="AN252" s="190"/>
      <c r="AO252" s="190"/>
      <c r="AP252" s="151"/>
      <c r="AQ252" s="322"/>
      <c r="AR252" s="322"/>
      <c r="AS252" s="322"/>
      <c r="AT252" s="47"/>
      <c r="AU252" s="47"/>
      <c r="AV252" s="47"/>
      <c r="AW252" s="47"/>
      <c r="AX252" s="322"/>
      <c r="AY252" s="98"/>
      <c r="AZ252" s="98"/>
      <c r="BA252" s="47"/>
      <c r="BB252" s="47"/>
      <c r="BC252" s="47"/>
      <c r="BD252" s="47"/>
      <c r="BE252" s="97"/>
      <c r="BF252" s="49"/>
      <c r="BG252" s="239"/>
      <c r="BH252" s="342"/>
      <c r="BI252" s="49"/>
      <c r="BJ252" s="49"/>
      <c r="BK252" s="49"/>
      <c r="BL252" s="49"/>
      <c r="BM252" s="49"/>
      <c r="BN252" s="47"/>
      <c r="BO252" s="49"/>
      <c r="BP252" s="49"/>
      <c r="BQ252" s="49"/>
      <c r="BR252" s="323"/>
      <c r="BS252" s="323"/>
      <c r="BT252" s="323"/>
      <c r="BU252" s="49"/>
      <c r="BV252" s="49"/>
      <c r="BW252" s="97"/>
      <c r="BX252" s="97"/>
      <c r="BY252" s="97"/>
      <c r="BZ252" s="97"/>
      <c r="CA252" s="49"/>
      <c r="CB252" s="49"/>
      <c r="CC252" s="49"/>
      <c r="CD252" s="49"/>
      <c r="CE252" s="49"/>
      <c r="CF252" s="49"/>
      <c r="CG252" s="49"/>
      <c r="CH252" s="49"/>
      <c r="CI252" s="97"/>
      <c r="CJ252" s="97"/>
      <c r="CK252" s="97"/>
      <c r="CL252" s="97"/>
      <c r="CM252" s="335"/>
      <c r="CN252" s="337"/>
      <c r="CO252" s="315" t="str">
        <f>IF(Формулы!R252&gt;V252,"22-?,Дата 14 - Прибыл из УФСИН; ","")&amp;IF(Формулы!Q252&gt;Y252,"25-?,Дата 13 - Выбыл в УФСИН;","")&amp;IF(YEAR(ДАННЫЕ!$F$1)=YEAR(ДАННЫЕ!B252),IF(AT252&gt;0,"","40-?, вявлен в текущем году! "),"")&amp;IF(YEAR($F$1)=YEAR(W252),IF(X252+Y252&gt;0,"","23-стоит, 24,25 - куда выбыл? "),"")&amp;IF(X252+Y252&gt;0,IF(YEAR($F$1)=YEAR(W252),"","24+25&gt;0? 23 - когда выбыл? "),"")&amp;IF(BA252&lt;BB252,"47&gt;=48; ","")&amp;IF(BA252&lt;BC252,"47&gt;=49; ","")&amp;IF(BA252&lt;BD252,"47&gt;=50; ","")&amp;IF(BE252&gt;0,IF(BF252&gt;0,IF(AU252&gt;AV252,"","41 и 42 - ? (51 и 52 &gt; 0);"),"51 &gt; 0 52 - ?;"),"")&amp;IF(AU252&gt;0,IF(AV252&gt;AU252,"41&gt;42;","")&amp;IF(BE252&gt;0,"","41&gt;0 51-?;"),"")&amp;IF(BF252&gt;0,IF(BE252&gt;0,"","52&gt;0 51-?;"),"")&amp;IF(AW252&gt;=AX252,"","43&gt;44;")&amp;IF(CA252&gt;0,IF(AW252&gt;0,"","71 &gt; 0 43-?;"),"")</f>
        <v/>
      </c>
    </row>
    <row r="253" spans="1:93" s="250" customFormat="1" ht="15" customHeight="1" x14ac:dyDescent="0.2">
      <c r="A253" s="45"/>
      <c r="B253" s="46"/>
      <c r="C253" s="121"/>
      <c r="D253" s="121"/>
      <c r="E253" s="336"/>
      <c r="F253" s="122"/>
      <c r="G253" s="46"/>
      <c r="H253" s="45"/>
      <c r="I253" s="45"/>
      <c r="J253" s="45"/>
      <c r="K253" s="45"/>
      <c r="L253" s="45"/>
      <c r="M253" s="46"/>
      <c r="N253" s="46"/>
      <c r="O253" s="48"/>
      <c r="P253" s="48"/>
      <c r="Q253" s="46"/>
      <c r="R253" s="48"/>
      <c r="S253" s="48"/>
      <c r="T253" s="48"/>
      <c r="U253" s="48"/>
      <c r="V253" s="48"/>
      <c r="W253" s="46"/>
      <c r="X253" s="48"/>
      <c r="Y253" s="48"/>
      <c r="Z253" s="157"/>
      <c r="AA253" s="47"/>
      <c r="AB253" s="97"/>
      <c r="AC253" s="49"/>
      <c r="AD253" s="49"/>
      <c r="AE253" s="49"/>
      <c r="AF253" s="49"/>
      <c r="AG253" s="49"/>
      <c r="AH253" s="47"/>
      <c r="AI253" s="47"/>
      <c r="AJ253" s="47"/>
      <c r="AK253" s="190"/>
      <c r="AL253" s="190"/>
      <c r="AM253" s="190"/>
      <c r="AN253" s="190"/>
      <c r="AO253" s="190"/>
      <c r="AP253" s="151"/>
      <c r="AQ253" s="322"/>
      <c r="AR253" s="322"/>
      <c r="AS253" s="322"/>
      <c r="AT253" s="47"/>
      <c r="AU253" s="47"/>
      <c r="AV253" s="47"/>
      <c r="AW253" s="47"/>
      <c r="AX253" s="322"/>
      <c r="AY253" s="98"/>
      <c r="AZ253" s="98"/>
      <c r="BA253" s="47"/>
      <c r="BB253" s="47"/>
      <c r="BC253" s="47"/>
      <c r="BD253" s="47"/>
      <c r="BE253" s="97"/>
      <c r="BF253" s="49"/>
      <c r="BG253" s="239"/>
      <c r="BH253" s="342"/>
      <c r="BI253" s="49"/>
      <c r="BJ253" s="49"/>
      <c r="BK253" s="49"/>
      <c r="BL253" s="49"/>
      <c r="BM253" s="49"/>
      <c r="BN253" s="47"/>
      <c r="BO253" s="49"/>
      <c r="BP253" s="49"/>
      <c r="BQ253" s="49"/>
      <c r="BR253" s="323"/>
      <c r="BS253" s="323"/>
      <c r="BT253" s="323"/>
      <c r="BU253" s="49"/>
      <c r="BV253" s="49"/>
      <c r="BW253" s="97"/>
      <c r="BX253" s="97"/>
      <c r="BY253" s="97"/>
      <c r="BZ253" s="97"/>
      <c r="CA253" s="49"/>
      <c r="CB253" s="49"/>
      <c r="CC253" s="49"/>
      <c r="CD253" s="49"/>
      <c r="CE253" s="49"/>
      <c r="CF253" s="49"/>
      <c r="CG253" s="49"/>
      <c r="CH253" s="49"/>
      <c r="CI253" s="97"/>
      <c r="CJ253" s="97"/>
      <c r="CK253" s="97"/>
      <c r="CL253" s="97"/>
      <c r="CM253" s="335"/>
      <c r="CN253" s="337"/>
      <c r="CO253" s="315" t="str">
        <f>IF(Формулы!R253&gt;V253,"22-?,Дата 14 - Прибыл из УФСИН; ","")&amp;IF(Формулы!Q253&gt;Y253,"25-?,Дата 13 - Выбыл в УФСИН;","")&amp;IF(YEAR(ДАННЫЕ!$F$1)=YEAR(ДАННЫЕ!B253),IF(AT253&gt;0,"","40-?, вявлен в текущем году! "),"")&amp;IF(YEAR($F$1)=YEAR(W253),IF(X253+Y253&gt;0,"","23-стоит, 24,25 - куда выбыл? "),"")&amp;IF(X253+Y253&gt;0,IF(YEAR($F$1)=YEAR(W253),"","24+25&gt;0? 23 - когда выбыл? "),"")&amp;IF(BA253&lt;BB253,"47&gt;=48; ","")&amp;IF(BA253&lt;BC253,"47&gt;=49; ","")&amp;IF(BA253&lt;BD253,"47&gt;=50; ","")&amp;IF(BE253&gt;0,IF(BF253&gt;0,IF(AU253&gt;AV253,"","41 и 42 - ? (51 и 52 &gt; 0);"),"51 &gt; 0 52 - ?;"),"")&amp;IF(AU253&gt;0,IF(AV253&gt;AU253,"41&gt;42;","")&amp;IF(BE253&gt;0,"","41&gt;0 51-?;"),"")&amp;IF(BF253&gt;0,IF(BE253&gt;0,"","52&gt;0 51-?;"),"")&amp;IF(AW253&gt;=AX253,"","43&gt;44;")&amp;IF(CA253&gt;0,IF(AW253&gt;0,"","71 &gt; 0 43-?;"),"")</f>
        <v/>
      </c>
    </row>
    <row r="254" spans="1:93" s="250" customFormat="1" ht="15" customHeight="1" x14ac:dyDescent="0.2">
      <c r="A254" s="45"/>
      <c r="B254" s="46"/>
      <c r="C254" s="121"/>
      <c r="D254" s="121"/>
      <c r="E254" s="336"/>
      <c r="F254" s="122"/>
      <c r="G254" s="46"/>
      <c r="H254" s="45"/>
      <c r="I254" s="45"/>
      <c r="J254" s="45"/>
      <c r="K254" s="45"/>
      <c r="L254" s="45"/>
      <c r="M254" s="46"/>
      <c r="N254" s="46"/>
      <c r="O254" s="48"/>
      <c r="P254" s="48"/>
      <c r="Q254" s="46"/>
      <c r="R254" s="48"/>
      <c r="S254" s="48"/>
      <c r="T254" s="48"/>
      <c r="U254" s="48"/>
      <c r="V254" s="48"/>
      <c r="W254" s="46"/>
      <c r="X254" s="48"/>
      <c r="Y254" s="48"/>
      <c r="Z254" s="157"/>
      <c r="AA254" s="47"/>
      <c r="AB254" s="97"/>
      <c r="AC254" s="49"/>
      <c r="AD254" s="49"/>
      <c r="AE254" s="49"/>
      <c r="AF254" s="49"/>
      <c r="AG254" s="49"/>
      <c r="AH254" s="47"/>
      <c r="AI254" s="47"/>
      <c r="AJ254" s="47"/>
      <c r="AK254" s="190"/>
      <c r="AL254" s="190"/>
      <c r="AM254" s="190"/>
      <c r="AN254" s="190"/>
      <c r="AO254" s="190"/>
      <c r="AP254" s="151"/>
      <c r="AQ254" s="322"/>
      <c r="AR254" s="322"/>
      <c r="AS254" s="322"/>
      <c r="AT254" s="47"/>
      <c r="AU254" s="47"/>
      <c r="AV254" s="47"/>
      <c r="AW254" s="47"/>
      <c r="AX254" s="322"/>
      <c r="AY254" s="98"/>
      <c r="AZ254" s="98"/>
      <c r="BA254" s="47"/>
      <c r="BB254" s="47"/>
      <c r="BC254" s="47"/>
      <c r="BD254" s="47"/>
      <c r="BE254" s="97"/>
      <c r="BF254" s="49"/>
      <c r="BG254" s="239"/>
      <c r="BH254" s="342"/>
      <c r="BI254" s="49"/>
      <c r="BJ254" s="49"/>
      <c r="BK254" s="49"/>
      <c r="BL254" s="49"/>
      <c r="BM254" s="49"/>
      <c r="BN254" s="47"/>
      <c r="BO254" s="49"/>
      <c r="BP254" s="49"/>
      <c r="BQ254" s="49"/>
      <c r="BR254" s="323"/>
      <c r="BS254" s="323"/>
      <c r="BT254" s="323"/>
      <c r="BU254" s="49"/>
      <c r="BV254" s="49"/>
      <c r="BW254" s="97"/>
      <c r="BX254" s="97"/>
      <c r="BY254" s="97"/>
      <c r="BZ254" s="97"/>
      <c r="CA254" s="49"/>
      <c r="CB254" s="49"/>
      <c r="CC254" s="49"/>
      <c r="CD254" s="49"/>
      <c r="CE254" s="49"/>
      <c r="CF254" s="49"/>
      <c r="CG254" s="49"/>
      <c r="CH254" s="49"/>
      <c r="CI254" s="97"/>
      <c r="CJ254" s="97"/>
      <c r="CK254" s="97"/>
      <c r="CL254" s="97"/>
      <c r="CM254" s="335"/>
      <c r="CN254" s="337"/>
      <c r="CO254" s="315" t="str">
        <f>IF(Формулы!R254&gt;V254,"22-?,Дата 14 - Прибыл из УФСИН; ","")&amp;IF(Формулы!Q254&gt;Y254,"25-?,Дата 13 - Выбыл в УФСИН;","")&amp;IF(YEAR(ДАННЫЕ!$F$1)=YEAR(ДАННЫЕ!B254),IF(AT254&gt;0,"","40-?, вявлен в текущем году! "),"")&amp;IF(YEAR($F$1)=YEAR(W254),IF(X254+Y254&gt;0,"","23-стоит, 24,25 - куда выбыл? "),"")&amp;IF(X254+Y254&gt;0,IF(YEAR($F$1)=YEAR(W254),"","24+25&gt;0? 23 - когда выбыл? "),"")&amp;IF(BA254&lt;BB254,"47&gt;=48; ","")&amp;IF(BA254&lt;BC254,"47&gt;=49; ","")&amp;IF(BA254&lt;BD254,"47&gt;=50; ","")&amp;IF(BE254&gt;0,IF(BF254&gt;0,IF(AU254&gt;AV254,"","41 и 42 - ? (51 и 52 &gt; 0);"),"51 &gt; 0 52 - ?;"),"")&amp;IF(AU254&gt;0,IF(AV254&gt;AU254,"41&gt;42;","")&amp;IF(BE254&gt;0,"","41&gt;0 51-?;"),"")&amp;IF(BF254&gt;0,IF(BE254&gt;0,"","52&gt;0 51-?;"),"")&amp;IF(AW254&gt;=AX254,"","43&gt;44;")&amp;IF(CA254&gt;0,IF(AW254&gt;0,"","71 &gt; 0 43-?;"),"")</f>
        <v/>
      </c>
    </row>
    <row r="255" spans="1:93" s="250" customFormat="1" ht="15" customHeight="1" x14ac:dyDescent="0.2">
      <c r="A255" s="45"/>
      <c r="B255" s="46"/>
      <c r="C255" s="121"/>
      <c r="D255" s="121"/>
      <c r="E255" s="336"/>
      <c r="F255" s="122"/>
      <c r="G255" s="46"/>
      <c r="H255" s="45"/>
      <c r="I255" s="45"/>
      <c r="J255" s="45"/>
      <c r="K255" s="45"/>
      <c r="L255" s="45"/>
      <c r="M255" s="46"/>
      <c r="N255" s="46"/>
      <c r="O255" s="48"/>
      <c r="P255" s="48"/>
      <c r="Q255" s="46"/>
      <c r="R255" s="48"/>
      <c r="S255" s="48"/>
      <c r="T255" s="48"/>
      <c r="U255" s="48"/>
      <c r="V255" s="48"/>
      <c r="W255" s="46"/>
      <c r="X255" s="48"/>
      <c r="Y255" s="48"/>
      <c r="Z255" s="157"/>
      <c r="AA255" s="47"/>
      <c r="AB255" s="97"/>
      <c r="AC255" s="49"/>
      <c r="AD255" s="49"/>
      <c r="AE255" s="49"/>
      <c r="AF255" s="49"/>
      <c r="AG255" s="49"/>
      <c r="AH255" s="47"/>
      <c r="AI255" s="47"/>
      <c r="AJ255" s="47"/>
      <c r="AK255" s="190"/>
      <c r="AL255" s="190"/>
      <c r="AM255" s="190"/>
      <c r="AN255" s="190"/>
      <c r="AO255" s="190"/>
      <c r="AP255" s="151"/>
      <c r="AQ255" s="322"/>
      <c r="AR255" s="322"/>
      <c r="AS255" s="322"/>
      <c r="AT255" s="47"/>
      <c r="AU255" s="47"/>
      <c r="AV255" s="47"/>
      <c r="AW255" s="47"/>
      <c r="AX255" s="322"/>
      <c r="AY255" s="98"/>
      <c r="AZ255" s="98"/>
      <c r="BA255" s="47"/>
      <c r="BB255" s="47"/>
      <c r="BC255" s="47"/>
      <c r="BD255" s="47"/>
      <c r="BE255" s="97"/>
      <c r="BF255" s="49"/>
      <c r="BG255" s="239"/>
      <c r="BH255" s="342"/>
      <c r="BI255" s="49"/>
      <c r="BJ255" s="49"/>
      <c r="BK255" s="49"/>
      <c r="BL255" s="49"/>
      <c r="BM255" s="49"/>
      <c r="BN255" s="47"/>
      <c r="BO255" s="49"/>
      <c r="BP255" s="49"/>
      <c r="BQ255" s="49"/>
      <c r="BR255" s="323"/>
      <c r="BS255" s="323"/>
      <c r="BT255" s="323"/>
      <c r="BU255" s="49"/>
      <c r="BV255" s="49"/>
      <c r="BW255" s="97"/>
      <c r="BX255" s="97"/>
      <c r="BY255" s="97"/>
      <c r="BZ255" s="97"/>
      <c r="CA255" s="49"/>
      <c r="CB255" s="49"/>
      <c r="CC255" s="49"/>
      <c r="CD255" s="49"/>
      <c r="CE255" s="49"/>
      <c r="CF255" s="49"/>
      <c r="CG255" s="49"/>
      <c r="CH255" s="49"/>
      <c r="CI255" s="97"/>
      <c r="CJ255" s="97"/>
      <c r="CK255" s="97"/>
      <c r="CL255" s="97"/>
      <c r="CM255" s="335"/>
      <c r="CN255" s="337"/>
      <c r="CO255" s="315" t="str">
        <f>IF(Формулы!R255&gt;V255,"22-?,Дата 14 - Прибыл из УФСИН; ","")&amp;IF(Формулы!Q255&gt;Y255,"25-?,Дата 13 - Выбыл в УФСИН;","")&amp;IF(YEAR(ДАННЫЕ!$F$1)=YEAR(ДАННЫЕ!B255),IF(AT255&gt;0,"","40-?, вявлен в текущем году! "),"")&amp;IF(YEAR($F$1)=YEAR(W255),IF(X255+Y255&gt;0,"","23-стоит, 24,25 - куда выбыл? "),"")&amp;IF(X255+Y255&gt;0,IF(YEAR($F$1)=YEAR(W255),"","24+25&gt;0? 23 - когда выбыл? "),"")&amp;IF(BA255&lt;BB255,"47&gt;=48; ","")&amp;IF(BA255&lt;BC255,"47&gt;=49; ","")&amp;IF(BA255&lt;BD255,"47&gt;=50; ","")&amp;IF(BE255&gt;0,IF(BF255&gt;0,IF(AU255&gt;AV255,"","41 и 42 - ? (51 и 52 &gt; 0);"),"51 &gt; 0 52 - ?;"),"")&amp;IF(AU255&gt;0,IF(AV255&gt;AU255,"41&gt;42;","")&amp;IF(BE255&gt;0,"","41&gt;0 51-?;"),"")&amp;IF(BF255&gt;0,IF(BE255&gt;0,"","52&gt;0 51-?;"),"")&amp;IF(AW255&gt;=AX255,"","43&gt;44;")&amp;IF(CA255&gt;0,IF(AW255&gt;0,"","71 &gt; 0 43-?;"),"")</f>
        <v/>
      </c>
    </row>
    <row r="256" spans="1:93" s="250" customFormat="1" ht="15" customHeight="1" x14ac:dyDescent="0.2">
      <c r="A256" s="45"/>
      <c r="B256" s="46"/>
      <c r="C256" s="121"/>
      <c r="D256" s="121"/>
      <c r="E256" s="336"/>
      <c r="F256" s="122"/>
      <c r="G256" s="46"/>
      <c r="H256" s="45"/>
      <c r="I256" s="45"/>
      <c r="J256" s="45"/>
      <c r="K256" s="45"/>
      <c r="L256" s="45"/>
      <c r="M256" s="46"/>
      <c r="N256" s="46"/>
      <c r="O256" s="48"/>
      <c r="P256" s="48"/>
      <c r="Q256" s="46"/>
      <c r="R256" s="48"/>
      <c r="S256" s="48"/>
      <c r="T256" s="48"/>
      <c r="U256" s="48"/>
      <c r="V256" s="48"/>
      <c r="W256" s="46"/>
      <c r="X256" s="48"/>
      <c r="Y256" s="48"/>
      <c r="Z256" s="157"/>
      <c r="AA256" s="47"/>
      <c r="AB256" s="97"/>
      <c r="AC256" s="49"/>
      <c r="AD256" s="49"/>
      <c r="AE256" s="49"/>
      <c r="AF256" s="49"/>
      <c r="AG256" s="49"/>
      <c r="AH256" s="47"/>
      <c r="AI256" s="47"/>
      <c r="AJ256" s="47"/>
      <c r="AK256" s="190"/>
      <c r="AL256" s="190"/>
      <c r="AM256" s="190"/>
      <c r="AN256" s="190"/>
      <c r="AO256" s="190"/>
      <c r="AP256" s="151"/>
      <c r="AQ256" s="322"/>
      <c r="AR256" s="322"/>
      <c r="AS256" s="322"/>
      <c r="AT256" s="47"/>
      <c r="AU256" s="47"/>
      <c r="AV256" s="47"/>
      <c r="AW256" s="47"/>
      <c r="AX256" s="322"/>
      <c r="AY256" s="98"/>
      <c r="AZ256" s="98"/>
      <c r="BA256" s="47"/>
      <c r="BB256" s="47"/>
      <c r="BC256" s="47"/>
      <c r="BD256" s="47"/>
      <c r="BE256" s="97"/>
      <c r="BF256" s="49"/>
      <c r="BG256" s="239"/>
      <c r="BH256" s="342"/>
      <c r="BI256" s="49"/>
      <c r="BJ256" s="49"/>
      <c r="BK256" s="49"/>
      <c r="BL256" s="49"/>
      <c r="BM256" s="49"/>
      <c r="BN256" s="47"/>
      <c r="BO256" s="49"/>
      <c r="BP256" s="49"/>
      <c r="BQ256" s="49"/>
      <c r="BR256" s="323"/>
      <c r="BS256" s="323"/>
      <c r="BT256" s="323"/>
      <c r="BU256" s="49"/>
      <c r="BV256" s="49"/>
      <c r="BW256" s="97"/>
      <c r="BX256" s="97"/>
      <c r="BY256" s="97"/>
      <c r="BZ256" s="97"/>
      <c r="CA256" s="49"/>
      <c r="CB256" s="49"/>
      <c r="CC256" s="49"/>
      <c r="CD256" s="49"/>
      <c r="CE256" s="49"/>
      <c r="CF256" s="49"/>
      <c r="CG256" s="49"/>
      <c r="CH256" s="49"/>
      <c r="CI256" s="97"/>
      <c r="CJ256" s="97"/>
      <c r="CK256" s="97"/>
      <c r="CL256" s="97"/>
      <c r="CM256" s="335"/>
      <c r="CN256" s="337"/>
      <c r="CO256" s="315" t="str">
        <f>IF(Формулы!R256&gt;V256,"22-?,Дата 14 - Прибыл из УФСИН; ","")&amp;IF(Формулы!Q256&gt;Y256,"25-?,Дата 13 - Выбыл в УФСИН;","")&amp;IF(YEAR(ДАННЫЕ!$F$1)=YEAR(ДАННЫЕ!B256),IF(AT256&gt;0,"","40-?, вявлен в текущем году! "),"")&amp;IF(YEAR($F$1)=YEAR(W256),IF(X256+Y256&gt;0,"","23-стоит, 24,25 - куда выбыл? "),"")&amp;IF(X256+Y256&gt;0,IF(YEAR($F$1)=YEAR(W256),"","24+25&gt;0? 23 - когда выбыл? "),"")&amp;IF(BA256&lt;BB256,"47&gt;=48; ","")&amp;IF(BA256&lt;BC256,"47&gt;=49; ","")&amp;IF(BA256&lt;BD256,"47&gt;=50; ","")&amp;IF(BE256&gt;0,IF(BF256&gt;0,IF(AU256&gt;AV256,"","41 и 42 - ? (51 и 52 &gt; 0);"),"51 &gt; 0 52 - ?;"),"")&amp;IF(AU256&gt;0,IF(AV256&gt;AU256,"41&gt;42;","")&amp;IF(BE256&gt;0,"","41&gt;0 51-?;"),"")&amp;IF(BF256&gt;0,IF(BE256&gt;0,"","52&gt;0 51-?;"),"")&amp;IF(AW256&gt;=AX256,"","43&gt;44;")&amp;IF(CA256&gt;0,IF(AW256&gt;0,"","71 &gt; 0 43-?;"),"")</f>
        <v/>
      </c>
    </row>
    <row r="257" spans="1:93" s="250" customFormat="1" ht="15" customHeight="1" x14ac:dyDescent="0.2">
      <c r="A257" s="45"/>
      <c r="B257" s="46"/>
      <c r="C257" s="121"/>
      <c r="D257" s="121"/>
      <c r="E257" s="336"/>
      <c r="F257" s="122"/>
      <c r="G257" s="46"/>
      <c r="H257" s="45"/>
      <c r="I257" s="45"/>
      <c r="J257" s="45"/>
      <c r="K257" s="45"/>
      <c r="L257" s="45"/>
      <c r="M257" s="46"/>
      <c r="N257" s="46"/>
      <c r="O257" s="48"/>
      <c r="P257" s="48"/>
      <c r="Q257" s="46"/>
      <c r="R257" s="48"/>
      <c r="S257" s="48"/>
      <c r="T257" s="48"/>
      <c r="U257" s="48"/>
      <c r="V257" s="48"/>
      <c r="W257" s="46"/>
      <c r="X257" s="48"/>
      <c r="Y257" s="48"/>
      <c r="Z257" s="157"/>
      <c r="AA257" s="47"/>
      <c r="AB257" s="97"/>
      <c r="AC257" s="49"/>
      <c r="AD257" s="49"/>
      <c r="AE257" s="49"/>
      <c r="AF257" s="49"/>
      <c r="AG257" s="49"/>
      <c r="AH257" s="47"/>
      <c r="AI257" s="47"/>
      <c r="AJ257" s="47"/>
      <c r="AK257" s="190"/>
      <c r="AL257" s="190"/>
      <c r="AM257" s="190"/>
      <c r="AN257" s="190"/>
      <c r="AO257" s="190"/>
      <c r="AP257" s="151"/>
      <c r="AQ257" s="322"/>
      <c r="AR257" s="322"/>
      <c r="AS257" s="322"/>
      <c r="AT257" s="47"/>
      <c r="AU257" s="47"/>
      <c r="AV257" s="47"/>
      <c r="AW257" s="47"/>
      <c r="AX257" s="322"/>
      <c r="AY257" s="98"/>
      <c r="AZ257" s="98"/>
      <c r="BA257" s="47"/>
      <c r="BB257" s="47"/>
      <c r="BC257" s="47"/>
      <c r="BD257" s="47"/>
      <c r="BE257" s="97"/>
      <c r="BF257" s="49"/>
      <c r="BG257" s="239"/>
      <c r="BH257" s="342"/>
      <c r="BI257" s="49"/>
      <c r="BJ257" s="49"/>
      <c r="BK257" s="49"/>
      <c r="BL257" s="49"/>
      <c r="BM257" s="49"/>
      <c r="BN257" s="47"/>
      <c r="BO257" s="49"/>
      <c r="BP257" s="49"/>
      <c r="BQ257" s="49"/>
      <c r="BR257" s="323"/>
      <c r="BS257" s="323"/>
      <c r="BT257" s="323"/>
      <c r="BU257" s="49"/>
      <c r="BV257" s="49"/>
      <c r="BW257" s="97"/>
      <c r="BX257" s="97"/>
      <c r="BY257" s="97"/>
      <c r="BZ257" s="97"/>
      <c r="CA257" s="49"/>
      <c r="CB257" s="49"/>
      <c r="CC257" s="49"/>
      <c r="CD257" s="49"/>
      <c r="CE257" s="49"/>
      <c r="CF257" s="49"/>
      <c r="CG257" s="49"/>
      <c r="CH257" s="49"/>
      <c r="CI257" s="97"/>
      <c r="CJ257" s="97"/>
      <c r="CK257" s="97"/>
      <c r="CL257" s="97"/>
      <c r="CM257" s="335"/>
      <c r="CN257" s="337"/>
      <c r="CO257" s="315" t="str">
        <f>IF(Формулы!R257&gt;V257,"22-?,Дата 14 - Прибыл из УФСИН; ","")&amp;IF(Формулы!Q257&gt;Y257,"25-?,Дата 13 - Выбыл в УФСИН;","")&amp;IF(YEAR(ДАННЫЕ!$F$1)=YEAR(ДАННЫЕ!B257),IF(AT257&gt;0,"","40-?, вявлен в текущем году! "),"")&amp;IF(YEAR($F$1)=YEAR(W257),IF(X257+Y257&gt;0,"","23-стоит, 24,25 - куда выбыл? "),"")&amp;IF(X257+Y257&gt;0,IF(YEAR($F$1)=YEAR(W257),"","24+25&gt;0? 23 - когда выбыл? "),"")&amp;IF(BA257&lt;BB257,"47&gt;=48; ","")&amp;IF(BA257&lt;BC257,"47&gt;=49; ","")&amp;IF(BA257&lt;BD257,"47&gt;=50; ","")&amp;IF(BE257&gt;0,IF(BF257&gt;0,IF(AU257&gt;AV257,"","41 и 42 - ? (51 и 52 &gt; 0);"),"51 &gt; 0 52 - ?;"),"")&amp;IF(AU257&gt;0,IF(AV257&gt;AU257,"41&gt;42;","")&amp;IF(BE257&gt;0,"","41&gt;0 51-?;"),"")&amp;IF(BF257&gt;0,IF(BE257&gt;0,"","52&gt;0 51-?;"),"")&amp;IF(AW257&gt;=AX257,"","43&gt;44;")&amp;IF(CA257&gt;0,IF(AW257&gt;0,"","71 &gt; 0 43-?;"),"")</f>
        <v/>
      </c>
    </row>
    <row r="258" spans="1:93" s="250" customFormat="1" ht="15" customHeight="1" x14ac:dyDescent="0.2">
      <c r="A258" s="45"/>
      <c r="B258" s="46"/>
      <c r="C258" s="121"/>
      <c r="D258" s="121"/>
      <c r="E258" s="336"/>
      <c r="F258" s="122"/>
      <c r="G258" s="46"/>
      <c r="H258" s="45"/>
      <c r="I258" s="45"/>
      <c r="J258" s="45"/>
      <c r="K258" s="45"/>
      <c r="L258" s="45"/>
      <c r="M258" s="46"/>
      <c r="N258" s="46"/>
      <c r="O258" s="48"/>
      <c r="P258" s="48"/>
      <c r="Q258" s="46"/>
      <c r="R258" s="48"/>
      <c r="S258" s="48"/>
      <c r="T258" s="48"/>
      <c r="U258" s="48"/>
      <c r="V258" s="48"/>
      <c r="W258" s="46"/>
      <c r="X258" s="48"/>
      <c r="Y258" s="48"/>
      <c r="Z258" s="157"/>
      <c r="AA258" s="47"/>
      <c r="AB258" s="97"/>
      <c r="AC258" s="49"/>
      <c r="AD258" s="49"/>
      <c r="AE258" s="49"/>
      <c r="AF258" s="49"/>
      <c r="AG258" s="49"/>
      <c r="AH258" s="47"/>
      <c r="AI258" s="47"/>
      <c r="AJ258" s="47"/>
      <c r="AK258" s="190"/>
      <c r="AL258" s="190"/>
      <c r="AM258" s="190"/>
      <c r="AN258" s="190"/>
      <c r="AO258" s="190"/>
      <c r="AP258" s="151"/>
      <c r="AQ258" s="322"/>
      <c r="AR258" s="322"/>
      <c r="AS258" s="322"/>
      <c r="AT258" s="47"/>
      <c r="AU258" s="47"/>
      <c r="AV258" s="47"/>
      <c r="AW258" s="47"/>
      <c r="AX258" s="322"/>
      <c r="AY258" s="98"/>
      <c r="AZ258" s="98"/>
      <c r="BA258" s="47"/>
      <c r="BB258" s="47"/>
      <c r="BC258" s="47"/>
      <c r="BD258" s="47"/>
      <c r="BE258" s="97"/>
      <c r="BF258" s="49"/>
      <c r="BG258" s="239"/>
      <c r="BH258" s="342"/>
      <c r="BI258" s="49"/>
      <c r="BJ258" s="49"/>
      <c r="BK258" s="49"/>
      <c r="BL258" s="49"/>
      <c r="BM258" s="49"/>
      <c r="BN258" s="47"/>
      <c r="BO258" s="49"/>
      <c r="BP258" s="49"/>
      <c r="BQ258" s="49"/>
      <c r="BR258" s="323"/>
      <c r="BS258" s="323"/>
      <c r="BT258" s="323"/>
      <c r="BU258" s="49"/>
      <c r="BV258" s="49"/>
      <c r="BW258" s="97"/>
      <c r="BX258" s="97"/>
      <c r="BY258" s="97"/>
      <c r="BZ258" s="97"/>
      <c r="CA258" s="49"/>
      <c r="CB258" s="49"/>
      <c r="CC258" s="49"/>
      <c r="CD258" s="49"/>
      <c r="CE258" s="49"/>
      <c r="CF258" s="49"/>
      <c r="CG258" s="49"/>
      <c r="CH258" s="49"/>
      <c r="CI258" s="97"/>
      <c r="CJ258" s="97"/>
      <c r="CK258" s="97"/>
      <c r="CL258" s="97"/>
      <c r="CM258" s="335"/>
      <c r="CN258" s="337"/>
      <c r="CO258" s="315" t="str">
        <f>IF(Формулы!R258&gt;V258,"22-?,Дата 14 - Прибыл из УФСИН; ","")&amp;IF(Формулы!Q258&gt;Y258,"25-?,Дата 13 - Выбыл в УФСИН;","")&amp;IF(YEAR(ДАННЫЕ!$F$1)=YEAR(ДАННЫЕ!B258),IF(AT258&gt;0,"","40-?, вявлен в текущем году! "),"")&amp;IF(YEAR($F$1)=YEAR(W258),IF(X258+Y258&gt;0,"","23-стоит, 24,25 - куда выбыл? "),"")&amp;IF(X258+Y258&gt;0,IF(YEAR($F$1)=YEAR(W258),"","24+25&gt;0? 23 - когда выбыл? "),"")&amp;IF(BA258&lt;BB258,"47&gt;=48; ","")&amp;IF(BA258&lt;BC258,"47&gt;=49; ","")&amp;IF(BA258&lt;BD258,"47&gt;=50; ","")&amp;IF(BE258&gt;0,IF(BF258&gt;0,IF(AU258&gt;AV258,"","41 и 42 - ? (51 и 52 &gt; 0);"),"51 &gt; 0 52 - ?;"),"")&amp;IF(AU258&gt;0,IF(AV258&gt;AU258,"41&gt;42;","")&amp;IF(BE258&gt;0,"","41&gt;0 51-?;"),"")&amp;IF(BF258&gt;0,IF(BE258&gt;0,"","52&gt;0 51-?;"),"")&amp;IF(AW258&gt;=AX258,"","43&gt;44;")&amp;IF(CA258&gt;0,IF(AW258&gt;0,"","71 &gt; 0 43-?;"),"")</f>
        <v/>
      </c>
    </row>
    <row r="259" spans="1:93" s="250" customFormat="1" ht="15" customHeight="1" x14ac:dyDescent="0.2">
      <c r="A259" s="45"/>
      <c r="B259" s="46"/>
      <c r="C259" s="121"/>
      <c r="D259" s="121"/>
      <c r="E259" s="336"/>
      <c r="F259" s="122"/>
      <c r="G259" s="46"/>
      <c r="H259" s="45"/>
      <c r="I259" s="45"/>
      <c r="J259" s="45"/>
      <c r="K259" s="45"/>
      <c r="L259" s="45"/>
      <c r="M259" s="46"/>
      <c r="N259" s="46"/>
      <c r="O259" s="48"/>
      <c r="P259" s="48"/>
      <c r="Q259" s="46"/>
      <c r="R259" s="48"/>
      <c r="S259" s="48"/>
      <c r="T259" s="48"/>
      <c r="U259" s="48"/>
      <c r="V259" s="48"/>
      <c r="W259" s="46"/>
      <c r="X259" s="48"/>
      <c r="Y259" s="48"/>
      <c r="Z259" s="157"/>
      <c r="AA259" s="47"/>
      <c r="AB259" s="97"/>
      <c r="AC259" s="49"/>
      <c r="AD259" s="49"/>
      <c r="AE259" s="49"/>
      <c r="AF259" s="49"/>
      <c r="AG259" s="49"/>
      <c r="AH259" s="47"/>
      <c r="AI259" s="47"/>
      <c r="AJ259" s="47"/>
      <c r="AK259" s="190"/>
      <c r="AL259" s="190"/>
      <c r="AM259" s="190"/>
      <c r="AN259" s="190"/>
      <c r="AO259" s="190"/>
      <c r="AP259" s="151"/>
      <c r="AQ259" s="322"/>
      <c r="AR259" s="322"/>
      <c r="AS259" s="322"/>
      <c r="AT259" s="47"/>
      <c r="AU259" s="47"/>
      <c r="AV259" s="47"/>
      <c r="AW259" s="47"/>
      <c r="AX259" s="322"/>
      <c r="AY259" s="98"/>
      <c r="AZ259" s="98"/>
      <c r="BA259" s="47"/>
      <c r="BB259" s="47"/>
      <c r="BC259" s="47"/>
      <c r="BD259" s="47"/>
      <c r="BE259" s="97"/>
      <c r="BF259" s="49"/>
      <c r="BG259" s="239"/>
      <c r="BH259" s="342"/>
      <c r="BI259" s="49"/>
      <c r="BJ259" s="49"/>
      <c r="BK259" s="49"/>
      <c r="BL259" s="49"/>
      <c r="BM259" s="49"/>
      <c r="BN259" s="47"/>
      <c r="BO259" s="49"/>
      <c r="BP259" s="49"/>
      <c r="BQ259" s="49"/>
      <c r="BR259" s="323"/>
      <c r="BS259" s="323"/>
      <c r="BT259" s="323"/>
      <c r="BU259" s="49"/>
      <c r="BV259" s="49"/>
      <c r="BW259" s="97"/>
      <c r="BX259" s="97"/>
      <c r="BY259" s="97"/>
      <c r="BZ259" s="97"/>
      <c r="CA259" s="49"/>
      <c r="CB259" s="49"/>
      <c r="CC259" s="49"/>
      <c r="CD259" s="49"/>
      <c r="CE259" s="49"/>
      <c r="CF259" s="49"/>
      <c r="CG259" s="49"/>
      <c r="CH259" s="49"/>
      <c r="CI259" s="97"/>
      <c r="CJ259" s="97"/>
      <c r="CK259" s="97"/>
      <c r="CL259" s="97"/>
      <c r="CM259" s="335"/>
      <c r="CN259" s="337"/>
      <c r="CO259" s="315" t="str">
        <f>IF(Формулы!R259&gt;V259,"22-?,Дата 14 - Прибыл из УФСИН; ","")&amp;IF(Формулы!Q259&gt;Y259,"25-?,Дата 13 - Выбыл в УФСИН;","")&amp;IF(YEAR(ДАННЫЕ!$F$1)=YEAR(ДАННЫЕ!B259),IF(AT259&gt;0,"","40-?, вявлен в текущем году! "),"")&amp;IF(YEAR($F$1)=YEAR(W259),IF(X259+Y259&gt;0,"","23-стоит, 24,25 - куда выбыл? "),"")&amp;IF(X259+Y259&gt;0,IF(YEAR($F$1)=YEAR(W259),"","24+25&gt;0? 23 - когда выбыл? "),"")&amp;IF(BA259&lt;BB259,"47&gt;=48; ","")&amp;IF(BA259&lt;BC259,"47&gt;=49; ","")&amp;IF(BA259&lt;BD259,"47&gt;=50; ","")&amp;IF(BE259&gt;0,IF(BF259&gt;0,IF(AU259&gt;AV259,"","41 и 42 - ? (51 и 52 &gt; 0);"),"51 &gt; 0 52 - ?;"),"")&amp;IF(AU259&gt;0,IF(AV259&gt;AU259,"41&gt;42;","")&amp;IF(BE259&gt;0,"","41&gt;0 51-?;"),"")&amp;IF(BF259&gt;0,IF(BE259&gt;0,"","52&gt;0 51-?;"),"")&amp;IF(AW259&gt;=AX259,"","43&gt;44;")&amp;IF(CA259&gt;0,IF(AW259&gt;0,"","71 &gt; 0 43-?;"),"")</f>
        <v/>
      </c>
    </row>
    <row r="260" spans="1:93" s="250" customFormat="1" ht="15" customHeight="1" x14ac:dyDescent="0.2">
      <c r="A260" s="45"/>
      <c r="B260" s="46"/>
      <c r="C260" s="121"/>
      <c r="D260" s="121"/>
      <c r="E260" s="336"/>
      <c r="F260" s="122"/>
      <c r="G260" s="46"/>
      <c r="H260" s="45"/>
      <c r="I260" s="45"/>
      <c r="J260" s="45"/>
      <c r="K260" s="45"/>
      <c r="L260" s="45"/>
      <c r="M260" s="46"/>
      <c r="N260" s="46"/>
      <c r="O260" s="48"/>
      <c r="P260" s="48"/>
      <c r="Q260" s="46"/>
      <c r="R260" s="48"/>
      <c r="S260" s="48"/>
      <c r="T260" s="48"/>
      <c r="U260" s="48"/>
      <c r="V260" s="48"/>
      <c r="W260" s="46"/>
      <c r="X260" s="48"/>
      <c r="Y260" s="48"/>
      <c r="Z260" s="157"/>
      <c r="AA260" s="47"/>
      <c r="AB260" s="97"/>
      <c r="AC260" s="49"/>
      <c r="AD260" s="49"/>
      <c r="AE260" s="49"/>
      <c r="AF260" s="49"/>
      <c r="AG260" s="49"/>
      <c r="AH260" s="47"/>
      <c r="AI260" s="47"/>
      <c r="AJ260" s="47"/>
      <c r="AK260" s="190"/>
      <c r="AL260" s="190"/>
      <c r="AM260" s="190"/>
      <c r="AN260" s="190"/>
      <c r="AO260" s="190"/>
      <c r="AP260" s="151"/>
      <c r="AQ260" s="322"/>
      <c r="AR260" s="322"/>
      <c r="AS260" s="322"/>
      <c r="AT260" s="47"/>
      <c r="AU260" s="47"/>
      <c r="AV260" s="47"/>
      <c r="AW260" s="47"/>
      <c r="AX260" s="322"/>
      <c r="AY260" s="98"/>
      <c r="AZ260" s="98"/>
      <c r="BA260" s="47"/>
      <c r="BB260" s="47"/>
      <c r="BC260" s="47"/>
      <c r="BD260" s="47"/>
      <c r="BE260" s="97"/>
      <c r="BF260" s="49"/>
      <c r="BG260" s="239"/>
      <c r="BH260" s="342"/>
      <c r="BI260" s="49"/>
      <c r="BJ260" s="49"/>
      <c r="BK260" s="49"/>
      <c r="BL260" s="49"/>
      <c r="BM260" s="49"/>
      <c r="BN260" s="47"/>
      <c r="BO260" s="49"/>
      <c r="BP260" s="49"/>
      <c r="BQ260" s="49"/>
      <c r="BR260" s="323"/>
      <c r="BS260" s="323"/>
      <c r="BT260" s="323"/>
      <c r="BU260" s="49"/>
      <c r="BV260" s="49"/>
      <c r="BW260" s="97"/>
      <c r="BX260" s="97"/>
      <c r="BY260" s="97"/>
      <c r="BZ260" s="97"/>
      <c r="CA260" s="49"/>
      <c r="CB260" s="49"/>
      <c r="CC260" s="49"/>
      <c r="CD260" s="49"/>
      <c r="CE260" s="49"/>
      <c r="CF260" s="49"/>
      <c r="CG260" s="49"/>
      <c r="CH260" s="49"/>
      <c r="CI260" s="97"/>
      <c r="CJ260" s="97"/>
      <c r="CK260" s="97"/>
      <c r="CL260" s="97"/>
      <c r="CM260" s="335"/>
      <c r="CN260" s="337"/>
      <c r="CO260" s="315" t="str">
        <f>IF(Формулы!R260&gt;V260,"22-?,Дата 14 - Прибыл из УФСИН; ","")&amp;IF(Формулы!Q260&gt;Y260,"25-?,Дата 13 - Выбыл в УФСИН;","")&amp;IF(YEAR(ДАННЫЕ!$F$1)=YEAR(ДАННЫЕ!B260),IF(AT260&gt;0,"","40-?, вявлен в текущем году! "),"")&amp;IF(YEAR($F$1)=YEAR(W260),IF(X260+Y260&gt;0,"","23-стоит, 24,25 - куда выбыл? "),"")&amp;IF(X260+Y260&gt;0,IF(YEAR($F$1)=YEAR(W260),"","24+25&gt;0? 23 - когда выбыл? "),"")&amp;IF(BA260&lt;BB260,"47&gt;=48; ","")&amp;IF(BA260&lt;BC260,"47&gt;=49; ","")&amp;IF(BA260&lt;BD260,"47&gt;=50; ","")&amp;IF(BE260&gt;0,IF(BF260&gt;0,IF(AU260&gt;AV260,"","41 и 42 - ? (51 и 52 &gt; 0);"),"51 &gt; 0 52 - ?;"),"")&amp;IF(AU260&gt;0,IF(AV260&gt;AU260,"41&gt;42;","")&amp;IF(BE260&gt;0,"","41&gt;0 51-?;"),"")&amp;IF(BF260&gt;0,IF(BE260&gt;0,"","52&gt;0 51-?;"),"")&amp;IF(AW260&gt;=AX260,"","43&gt;44;")&amp;IF(CA260&gt;0,IF(AW260&gt;0,"","71 &gt; 0 43-?;"),"")</f>
        <v/>
      </c>
    </row>
    <row r="261" spans="1:93" s="250" customFormat="1" ht="15" customHeight="1" x14ac:dyDescent="0.2">
      <c r="A261" s="45"/>
      <c r="B261" s="46"/>
      <c r="C261" s="121"/>
      <c r="D261" s="121"/>
      <c r="E261" s="336"/>
      <c r="F261" s="122"/>
      <c r="G261" s="46"/>
      <c r="H261" s="45"/>
      <c r="I261" s="45"/>
      <c r="J261" s="45"/>
      <c r="K261" s="45"/>
      <c r="L261" s="45"/>
      <c r="M261" s="46"/>
      <c r="N261" s="46"/>
      <c r="O261" s="48"/>
      <c r="P261" s="48"/>
      <c r="Q261" s="46"/>
      <c r="R261" s="48"/>
      <c r="S261" s="48"/>
      <c r="T261" s="48"/>
      <c r="U261" s="48"/>
      <c r="V261" s="48"/>
      <c r="W261" s="46"/>
      <c r="X261" s="48"/>
      <c r="Y261" s="48"/>
      <c r="Z261" s="157"/>
      <c r="AA261" s="47"/>
      <c r="AB261" s="97"/>
      <c r="AC261" s="49"/>
      <c r="AD261" s="49"/>
      <c r="AE261" s="49"/>
      <c r="AF261" s="49"/>
      <c r="AG261" s="49"/>
      <c r="AH261" s="47"/>
      <c r="AI261" s="47"/>
      <c r="AJ261" s="47"/>
      <c r="AK261" s="190"/>
      <c r="AL261" s="190"/>
      <c r="AM261" s="190"/>
      <c r="AN261" s="190"/>
      <c r="AO261" s="190"/>
      <c r="AP261" s="151"/>
      <c r="AQ261" s="322"/>
      <c r="AR261" s="322"/>
      <c r="AS261" s="322"/>
      <c r="AT261" s="47"/>
      <c r="AU261" s="47"/>
      <c r="AV261" s="47"/>
      <c r="AW261" s="47"/>
      <c r="AX261" s="322"/>
      <c r="AY261" s="98"/>
      <c r="AZ261" s="98"/>
      <c r="BA261" s="47"/>
      <c r="BB261" s="47"/>
      <c r="BC261" s="47"/>
      <c r="BD261" s="47"/>
      <c r="BE261" s="97"/>
      <c r="BF261" s="49"/>
      <c r="BG261" s="239"/>
      <c r="BH261" s="342"/>
      <c r="BI261" s="49"/>
      <c r="BJ261" s="49"/>
      <c r="BK261" s="49"/>
      <c r="BL261" s="49"/>
      <c r="BM261" s="49"/>
      <c r="BN261" s="47"/>
      <c r="BO261" s="49"/>
      <c r="BP261" s="49"/>
      <c r="BQ261" s="49"/>
      <c r="BR261" s="323"/>
      <c r="BS261" s="323"/>
      <c r="BT261" s="323"/>
      <c r="BU261" s="49"/>
      <c r="BV261" s="49"/>
      <c r="BW261" s="97"/>
      <c r="BX261" s="97"/>
      <c r="BY261" s="97"/>
      <c r="BZ261" s="97"/>
      <c r="CA261" s="49"/>
      <c r="CB261" s="49"/>
      <c r="CC261" s="49"/>
      <c r="CD261" s="49"/>
      <c r="CE261" s="49"/>
      <c r="CF261" s="49"/>
      <c r="CG261" s="49"/>
      <c r="CH261" s="49"/>
      <c r="CI261" s="97"/>
      <c r="CJ261" s="97"/>
      <c r="CK261" s="97"/>
      <c r="CL261" s="97"/>
      <c r="CM261" s="335"/>
      <c r="CN261" s="337"/>
      <c r="CO261" s="315" t="str">
        <f>IF(Формулы!R261&gt;V261,"22-?,Дата 14 - Прибыл из УФСИН; ","")&amp;IF(Формулы!Q261&gt;Y261,"25-?,Дата 13 - Выбыл в УФСИН;","")&amp;IF(YEAR(ДАННЫЕ!$F$1)=YEAR(ДАННЫЕ!B261),IF(AT261&gt;0,"","40-?, вявлен в текущем году! "),"")&amp;IF(YEAR($F$1)=YEAR(W261),IF(X261+Y261&gt;0,"","23-стоит, 24,25 - куда выбыл? "),"")&amp;IF(X261+Y261&gt;0,IF(YEAR($F$1)=YEAR(W261),"","24+25&gt;0? 23 - когда выбыл? "),"")&amp;IF(BA261&lt;BB261,"47&gt;=48; ","")&amp;IF(BA261&lt;BC261,"47&gt;=49; ","")&amp;IF(BA261&lt;BD261,"47&gt;=50; ","")&amp;IF(BE261&gt;0,IF(BF261&gt;0,IF(AU261&gt;AV261,"","41 и 42 - ? (51 и 52 &gt; 0);"),"51 &gt; 0 52 - ?;"),"")&amp;IF(AU261&gt;0,IF(AV261&gt;AU261,"41&gt;42;","")&amp;IF(BE261&gt;0,"","41&gt;0 51-?;"),"")&amp;IF(BF261&gt;0,IF(BE261&gt;0,"","52&gt;0 51-?;"),"")&amp;IF(AW261&gt;=AX261,"","43&gt;44;")&amp;IF(CA261&gt;0,IF(AW261&gt;0,"","71 &gt; 0 43-?;"),"")</f>
        <v/>
      </c>
    </row>
    <row r="262" spans="1:93" s="250" customFormat="1" ht="15" customHeight="1" x14ac:dyDescent="0.2">
      <c r="A262" s="45"/>
      <c r="B262" s="46"/>
      <c r="C262" s="121"/>
      <c r="D262" s="121"/>
      <c r="E262" s="336"/>
      <c r="F262" s="122"/>
      <c r="G262" s="46"/>
      <c r="H262" s="45"/>
      <c r="I262" s="45"/>
      <c r="J262" s="45"/>
      <c r="K262" s="45"/>
      <c r="L262" s="45"/>
      <c r="M262" s="46"/>
      <c r="N262" s="46"/>
      <c r="O262" s="48"/>
      <c r="P262" s="48"/>
      <c r="Q262" s="46"/>
      <c r="R262" s="48"/>
      <c r="S262" s="48"/>
      <c r="T262" s="48"/>
      <c r="U262" s="48"/>
      <c r="V262" s="48"/>
      <c r="W262" s="46"/>
      <c r="X262" s="48"/>
      <c r="Y262" s="48"/>
      <c r="Z262" s="157"/>
      <c r="AA262" s="47"/>
      <c r="AB262" s="97"/>
      <c r="AC262" s="49"/>
      <c r="AD262" s="49"/>
      <c r="AE262" s="49"/>
      <c r="AF262" s="49"/>
      <c r="AG262" s="49"/>
      <c r="AH262" s="47"/>
      <c r="AI262" s="47"/>
      <c r="AJ262" s="47"/>
      <c r="AK262" s="190"/>
      <c r="AL262" s="190"/>
      <c r="AM262" s="190"/>
      <c r="AN262" s="190"/>
      <c r="AO262" s="190"/>
      <c r="AP262" s="151"/>
      <c r="AQ262" s="322"/>
      <c r="AR262" s="322"/>
      <c r="AS262" s="322"/>
      <c r="AT262" s="47"/>
      <c r="AU262" s="47"/>
      <c r="AV262" s="47"/>
      <c r="AW262" s="47"/>
      <c r="AX262" s="322"/>
      <c r="AY262" s="98"/>
      <c r="AZ262" s="98"/>
      <c r="BA262" s="47"/>
      <c r="BB262" s="47"/>
      <c r="BC262" s="47"/>
      <c r="BD262" s="47"/>
      <c r="BE262" s="97"/>
      <c r="BF262" s="49"/>
      <c r="BG262" s="239"/>
      <c r="BH262" s="342"/>
      <c r="BI262" s="49"/>
      <c r="BJ262" s="49"/>
      <c r="BK262" s="49"/>
      <c r="BL262" s="49"/>
      <c r="BM262" s="49"/>
      <c r="BN262" s="47"/>
      <c r="BO262" s="49"/>
      <c r="BP262" s="49"/>
      <c r="BQ262" s="49"/>
      <c r="BR262" s="323"/>
      <c r="BS262" s="323"/>
      <c r="BT262" s="323"/>
      <c r="BU262" s="49"/>
      <c r="BV262" s="49"/>
      <c r="BW262" s="97"/>
      <c r="BX262" s="97"/>
      <c r="BY262" s="97"/>
      <c r="BZ262" s="97"/>
      <c r="CA262" s="49"/>
      <c r="CB262" s="49"/>
      <c r="CC262" s="49"/>
      <c r="CD262" s="49"/>
      <c r="CE262" s="49"/>
      <c r="CF262" s="49"/>
      <c r="CG262" s="49"/>
      <c r="CH262" s="49"/>
      <c r="CI262" s="97"/>
      <c r="CJ262" s="97"/>
      <c r="CK262" s="97"/>
      <c r="CL262" s="97"/>
      <c r="CM262" s="335"/>
      <c r="CN262" s="337"/>
      <c r="CO262" s="315" t="str">
        <f>IF(Формулы!R262&gt;V262,"22-?,Дата 14 - Прибыл из УФСИН; ","")&amp;IF(Формулы!Q262&gt;Y262,"25-?,Дата 13 - Выбыл в УФСИН;","")&amp;IF(YEAR(ДАННЫЕ!$F$1)=YEAR(ДАННЫЕ!B262),IF(AT262&gt;0,"","40-?, вявлен в текущем году! "),"")&amp;IF(YEAR($F$1)=YEAR(W262),IF(X262+Y262&gt;0,"","23-стоит, 24,25 - куда выбыл? "),"")&amp;IF(X262+Y262&gt;0,IF(YEAR($F$1)=YEAR(W262),"","24+25&gt;0? 23 - когда выбыл? "),"")&amp;IF(BA262&lt;BB262,"47&gt;=48; ","")&amp;IF(BA262&lt;BC262,"47&gt;=49; ","")&amp;IF(BA262&lt;BD262,"47&gt;=50; ","")&amp;IF(BE262&gt;0,IF(BF262&gt;0,IF(AU262&gt;AV262,"","41 и 42 - ? (51 и 52 &gt; 0);"),"51 &gt; 0 52 - ?;"),"")&amp;IF(AU262&gt;0,IF(AV262&gt;AU262,"41&gt;42;","")&amp;IF(BE262&gt;0,"","41&gt;0 51-?;"),"")&amp;IF(BF262&gt;0,IF(BE262&gt;0,"","52&gt;0 51-?;"),"")&amp;IF(AW262&gt;=AX262,"","43&gt;44;")&amp;IF(CA262&gt;0,IF(AW262&gt;0,"","71 &gt; 0 43-?;"),"")</f>
        <v/>
      </c>
    </row>
    <row r="263" spans="1:93" s="250" customFormat="1" ht="15" customHeight="1" x14ac:dyDescent="0.2">
      <c r="A263" s="45"/>
      <c r="B263" s="46"/>
      <c r="C263" s="121"/>
      <c r="D263" s="121"/>
      <c r="E263" s="336"/>
      <c r="F263" s="122"/>
      <c r="G263" s="46"/>
      <c r="H263" s="45"/>
      <c r="I263" s="45"/>
      <c r="J263" s="45"/>
      <c r="K263" s="45"/>
      <c r="L263" s="45"/>
      <c r="M263" s="46"/>
      <c r="N263" s="46"/>
      <c r="O263" s="48"/>
      <c r="P263" s="48"/>
      <c r="Q263" s="46"/>
      <c r="R263" s="48"/>
      <c r="S263" s="48"/>
      <c r="T263" s="48"/>
      <c r="U263" s="48"/>
      <c r="V263" s="48"/>
      <c r="W263" s="46"/>
      <c r="X263" s="48"/>
      <c r="Y263" s="48"/>
      <c r="Z263" s="157"/>
      <c r="AA263" s="47"/>
      <c r="AB263" s="97"/>
      <c r="AC263" s="49"/>
      <c r="AD263" s="49"/>
      <c r="AE263" s="49"/>
      <c r="AF263" s="49"/>
      <c r="AG263" s="49"/>
      <c r="AH263" s="47"/>
      <c r="AI263" s="47"/>
      <c r="AJ263" s="47"/>
      <c r="AK263" s="190"/>
      <c r="AL263" s="190"/>
      <c r="AM263" s="190"/>
      <c r="AN263" s="190"/>
      <c r="AO263" s="190"/>
      <c r="AP263" s="151"/>
      <c r="AQ263" s="322"/>
      <c r="AR263" s="322"/>
      <c r="AS263" s="322"/>
      <c r="AT263" s="47"/>
      <c r="AU263" s="47"/>
      <c r="AV263" s="47"/>
      <c r="AW263" s="47"/>
      <c r="AX263" s="322"/>
      <c r="AY263" s="98"/>
      <c r="AZ263" s="98"/>
      <c r="BA263" s="47"/>
      <c r="BB263" s="47"/>
      <c r="BC263" s="47"/>
      <c r="BD263" s="47"/>
      <c r="BE263" s="97"/>
      <c r="BF263" s="49"/>
      <c r="BG263" s="239"/>
      <c r="BH263" s="342"/>
      <c r="BI263" s="49"/>
      <c r="BJ263" s="49"/>
      <c r="BK263" s="49"/>
      <c r="BL263" s="49"/>
      <c r="BM263" s="49"/>
      <c r="BN263" s="47"/>
      <c r="BO263" s="49"/>
      <c r="BP263" s="49"/>
      <c r="BQ263" s="49"/>
      <c r="BR263" s="323"/>
      <c r="BS263" s="323"/>
      <c r="BT263" s="323"/>
      <c r="BU263" s="49"/>
      <c r="BV263" s="49"/>
      <c r="BW263" s="97"/>
      <c r="BX263" s="97"/>
      <c r="BY263" s="97"/>
      <c r="BZ263" s="97"/>
      <c r="CA263" s="49"/>
      <c r="CB263" s="49"/>
      <c r="CC263" s="49"/>
      <c r="CD263" s="49"/>
      <c r="CE263" s="49"/>
      <c r="CF263" s="49"/>
      <c r="CG263" s="49"/>
      <c r="CH263" s="49"/>
      <c r="CI263" s="97"/>
      <c r="CJ263" s="97"/>
      <c r="CK263" s="97"/>
      <c r="CL263" s="97"/>
      <c r="CM263" s="335"/>
      <c r="CN263" s="337"/>
      <c r="CO263" s="315" t="str">
        <f>IF(Формулы!R263&gt;V263,"22-?,Дата 14 - Прибыл из УФСИН; ","")&amp;IF(Формулы!Q263&gt;Y263,"25-?,Дата 13 - Выбыл в УФСИН;","")&amp;IF(YEAR(ДАННЫЕ!$F$1)=YEAR(ДАННЫЕ!B263),IF(AT263&gt;0,"","40-?, вявлен в текущем году! "),"")&amp;IF(YEAR($F$1)=YEAR(W263),IF(X263+Y263&gt;0,"","23-стоит, 24,25 - куда выбыл? "),"")&amp;IF(X263+Y263&gt;0,IF(YEAR($F$1)=YEAR(W263),"","24+25&gt;0? 23 - когда выбыл? "),"")&amp;IF(BA263&lt;BB263,"47&gt;=48; ","")&amp;IF(BA263&lt;BC263,"47&gt;=49; ","")&amp;IF(BA263&lt;BD263,"47&gt;=50; ","")&amp;IF(BE263&gt;0,IF(BF263&gt;0,IF(AU263&gt;AV263,"","41 и 42 - ? (51 и 52 &gt; 0);"),"51 &gt; 0 52 - ?;"),"")&amp;IF(AU263&gt;0,IF(AV263&gt;AU263,"41&gt;42;","")&amp;IF(BE263&gt;0,"","41&gt;0 51-?;"),"")&amp;IF(BF263&gt;0,IF(BE263&gt;0,"","52&gt;0 51-?;"),"")&amp;IF(AW263&gt;=AX263,"","43&gt;44;")&amp;IF(CA263&gt;0,IF(AW263&gt;0,"","71 &gt; 0 43-?;"),"")</f>
        <v/>
      </c>
    </row>
    <row r="264" spans="1:93" s="250" customFormat="1" ht="15" customHeight="1" x14ac:dyDescent="0.2">
      <c r="A264" s="45"/>
      <c r="B264" s="46"/>
      <c r="C264" s="121"/>
      <c r="D264" s="121"/>
      <c r="E264" s="336"/>
      <c r="F264" s="122"/>
      <c r="G264" s="46"/>
      <c r="H264" s="45"/>
      <c r="I264" s="45"/>
      <c r="J264" s="45"/>
      <c r="K264" s="45"/>
      <c r="L264" s="45"/>
      <c r="M264" s="46"/>
      <c r="N264" s="46"/>
      <c r="O264" s="48"/>
      <c r="P264" s="48"/>
      <c r="Q264" s="46"/>
      <c r="R264" s="48"/>
      <c r="S264" s="48"/>
      <c r="T264" s="48"/>
      <c r="U264" s="48"/>
      <c r="V264" s="48"/>
      <c r="W264" s="46"/>
      <c r="X264" s="48"/>
      <c r="Y264" s="48"/>
      <c r="Z264" s="157"/>
      <c r="AA264" s="47"/>
      <c r="AB264" s="97"/>
      <c r="AC264" s="49"/>
      <c r="AD264" s="49"/>
      <c r="AE264" s="49"/>
      <c r="AF264" s="49"/>
      <c r="AG264" s="49"/>
      <c r="AH264" s="47"/>
      <c r="AI264" s="47"/>
      <c r="AJ264" s="47"/>
      <c r="AK264" s="190"/>
      <c r="AL264" s="190"/>
      <c r="AM264" s="190"/>
      <c r="AN264" s="190"/>
      <c r="AO264" s="190"/>
      <c r="AP264" s="151"/>
      <c r="AQ264" s="322"/>
      <c r="AR264" s="322"/>
      <c r="AS264" s="322"/>
      <c r="AT264" s="47"/>
      <c r="AU264" s="47"/>
      <c r="AV264" s="47"/>
      <c r="AW264" s="47"/>
      <c r="AX264" s="322"/>
      <c r="AY264" s="98"/>
      <c r="AZ264" s="98"/>
      <c r="BA264" s="47"/>
      <c r="BB264" s="47"/>
      <c r="BC264" s="47"/>
      <c r="BD264" s="47"/>
      <c r="BE264" s="97"/>
      <c r="BF264" s="49"/>
      <c r="BG264" s="239"/>
      <c r="BH264" s="342"/>
      <c r="BI264" s="49"/>
      <c r="BJ264" s="49"/>
      <c r="BK264" s="49"/>
      <c r="BL264" s="49"/>
      <c r="BM264" s="49"/>
      <c r="BN264" s="47"/>
      <c r="BO264" s="49"/>
      <c r="BP264" s="49"/>
      <c r="BQ264" s="49"/>
      <c r="BR264" s="323"/>
      <c r="BS264" s="323"/>
      <c r="BT264" s="323"/>
      <c r="BU264" s="49"/>
      <c r="BV264" s="49"/>
      <c r="BW264" s="97"/>
      <c r="BX264" s="97"/>
      <c r="BY264" s="97"/>
      <c r="BZ264" s="97"/>
      <c r="CA264" s="49"/>
      <c r="CB264" s="49"/>
      <c r="CC264" s="49"/>
      <c r="CD264" s="49"/>
      <c r="CE264" s="49"/>
      <c r="CF264" s="49"/>
      <c r="CG264" s="49"/>
      <c r="CH264" s="49"/>
      <c r="CI264" s="97"/>
      <c r="CJ264" s="97"/>
      <c r="CK264" s="97"/>
      <c r="CL264" s="97"/>
      <c r="CM264" s="335"/>
      <c r="CN264" s="337"/>
      <c r="CO264" s="315" t="str">
        <f>IF(Формулы!R264&gt;V264,"22-?,Дата 14 - Прибыл из УФСИН; ","")&amp;IF(Формулы!Q264&gt;Y264,"25-?,Дата 13 - Выбыл в УФСИН;","")&amp;IF(YEAR(ДАННЫЕ!$F$1)=YEAR(ДАННЫЕ!B264),IF(AT264&gt;0,"","40-?, вявлен в текущем году! "),"")&amp;IF(YEAR($F$1)=YEAR(W264),IF(X264+Y264&gt;0,"","23-стоит, 24,25 - куда выбыл? "),"")&amp;IF(X264+Y264&gt;0,IF(YEAR($F$1)=YEAR(W264),"","24+25&gt;0? 23 - когда выбыл? "),"")&amp;IF(BA264&lt;BB264,"47&gt;=48; ","")&amp;IF(BA264&lt;BC264,"47&gt;=49; ","")&amp;IF(BA264&lt;BD264,"47&gt;=50; ","")&amp;IF(BE264&gt;0,IF(BF264&gt;0,IF(AU264&gt;AV264,"","41 и 42 - ? (51 и 52 &gt; 0);"),"51 &gt; 0 52 - ?;"),"")&amp;IF(AU264&gt;0,IF(AV264&gt;AU264,"41&gt;42;","")&amp;IF(BE264&gt;0,"","41&gt;0 51-?;"),"")&amp;IF(BF264&gt;0,IF(BE264&gt;0,"","52&gt;0 51-?;"),"")&amp;IF(AW264&gt;=AX264,"","43&gt;44;")&amp;IF(CA264&gt;0,IF(AW264&gt;0,"","71 &gt; 0 43-?;"),"")</f>
        <v/>
      </c>
    </row>
    <row r="265" spans="1:93" s="250" customFormat="1" ht="15" customHeight="1" x14ac:dyDescent="0.2">
      <c r="A265" s="45"/>
      <c r="B265" s="46"/>
      <c r="C265" s="121"/>
      <c r="D265" s="121"/>
      <c r="E265" s="336"/>
      <c r="F265" s="122"/>
      <c r="G265" s="46"/>
      <c r="H265" s="45"/>
      <c r="I265" s="45"/>
      <c r="J265" s="45"/>
      <c r="K265" s="45"/>
      <c r="L265" s="45"/>
      <c r="M265" s="46"/>
      <c r="N265" s="46"/>
      <c r="O265" s="48"/>
      <c r="P265" s="48"/>
      <c r="Q265" s="46"/>
      <c r="R265" s="48"/>
      <c r="S265" s="48"/>
      <c r="T265" s="48"/>
      <c r="U265" s="48"/>
      <c r="V265" s="48"/>
      <c r="W265" s="46"/>
      <c r="X265" s="48"/>
      <c r="Y265" s="48"/>
      <c r="Z265" s="157"/>
      <c r="AA265" s="47"/>
      <c r="AB265" s="97"/>
      <c r="AC265" s="49"/>
      <c r="AD265" s="49"/>
      <c r="AE265" s="49"/>
      <c r="AF265" s="49"/>
      <c r="AG265" s="49"/>
      <c r="AH265" s="47"/>
      <c r="AI265" s="47"/>
      <c r="AJ265" s="47"/>
      <c r="AK265" s="190"/>
      <c r="AL265" s="190"/>
      <c r="AM265" s="190"/>
      <c r="AN265" s="190"/>
      <c r="AO265" s="190"/>
      <c r="AP265" s="151"/>
      <c r="AQ265" s="322"/>
      <c r="AR265" s="322"/>
      <c r="AS265" s="322"/>
      <c r="AT265" s="47"/>
      <c r="AU265" s="47"/>
      <c r="AV265" s="47"/>
      <c r="AW265" s="47"/>
      <c r="AX265" s="322"/>
      <c r="AY265" s="98"/>
      <c r="AZ265" s="98"/>
      <c r="BA265" s="47"/>
      <c r="BB265" s="47"/>
      <c r="BC265" s="47"/>
      <c r="BD265" s="47"/>
      <c r="BE265" s="97"/>
      <c r="BF265" s="49"/>
      <c r="BG265" s="239"/>
      <c r="BH265" s="342"/>
      <c r="BI265" s="49"/>
      <c r="BJ265" s="49"/>
      <c r="BK265" s="49"/>
      <c r="BL265" s="49"/>
      <c r="BM265" s="49"/>
      <c r="BN265" s="47"/>
      <c r="BO265" s="49"/>
      <c r="BP265" s="49"/>
      <c r="BQ265" s="49"/>
      <c r="BR265" s="323"/>
      <c r="BS265" s="323"/>
      <c r="BT265" s="323"/>
      <c r="BU265" s="49"/>
      <c r="BV265" s="49"/>
      <c r="BW265" s="97"/>
      <c r="BX265" s="97"/>
      <c r="BY265" s="97"/>
      <c r="BZ265" s="97"/>
      <c r="CA265" s="49"/>
      <c r="CB265" s="49"/>
      <c r="CC265" s="49"/>
      <c r="CD265" s="49"/>
      <c r="CE265" s="49"/>
      <c r="CF265" s="49"/>
      <c r="CG265" s="49"/>
      <c r="CH265" s="49"/>
      <c r="CI265" s="97"/>
      <c r="CJ265" s="97"/>
      <c r="CK265" s="97"/>
      <c r="CL265" s="97"/>
      <c r="CM265" s="335"/>
      <c r="CN265" s="337"/>
      <c r="CO265" s="315" t="str">
        <f>IF(Формулы!R265&gt;V265,"22-?,Дата 14 - Прибыл из УФСИН; ","")&amp;IF(Формулы!Q265&gt;Y265,"25-?,Дата 13 - Выбыл в УФСИН;","")&amp;IF(YEAR(ДАННЫЕ!$F$1)=YEAR(ДАННЫЕ!B265),IF(AT265&gt;0,"","40-?, вявлен в текущем году! "),"")&amp;IF(YEAR($F$1)=YEAR(W265),IF(X265+Y265&gt;0,"","23-стоит, 24,25 - куда выбыл? "),"")&amp;IF(X265+Y265&gt;0,IF(YEAR($F$1)=YEAR(W265),"","24+25&gt;0? 23 - когда выбыл? "),"")&amp;IF(BA265&lt;BB265,"47&gt;=48; ","")&amp;IF(BA265&lt;BC265,"47&gt;=49; ","")&amp;IF(BA265&lt;BD265,"47&gt;=50; ","")&amp;IF(BE265&gt;0,IF(BF265&gt;0,IF(AU265&gt;AV265,"","41 и 42 - ? (51 и 52 &gt; 0);"),"51 &gt; 0 52 - ?;"),"")&amp;IF(AU265&gt;0,IF(AV265&gt;AU265,"41&gt;42;","")&amp;IF(BE265&gt;0,"","41&gt;0 51-?;"),"")&amp;IF(BF265&gt;0,IF(BE265&gt;0,"","52&gt;0 51-?;"),"")&amp;IF(AW265&gt;=AX265,"","43&gt;44;")&amp;IF(CA265&gt;0,IF(AW265&gt;0,"","71 &gt; 0 43-?;"),"")</f>
        <v/>
      </c>
    </row>
    <row r="266" spans="1:93" s="250" customFormat="1" ht="15" customHeight="1" x14ac:dyDescent="0.2">
      <c r="A266" s="45"/>
      <c r="B266" s="46"/>
      <c r="C266" s="121"/>
      <c r="D266" s="121"/>
      <c r="E266" s="336"/>
      <c r="F266" s="122"/>
      <c r="G266" s="46"/>
      <c r="H266" s="45"/>
      <c r="I266" s="45"/>
      <c r="J266" s="45"/>
      <c r="K266" s="45"/>
      <c r="L266" s="45"/>
      <c r="M266" s="46"/>
      <c r="N266" s="46"/>
      <c r="O266" s="48"/>
      <c r="P266" s="48"/>
      <c r="Q266" s="46"/>
      <c r="R266" s="48"/>
      <c r="S266" s="48"/>
      <c r="T266" s="48"/>
      <c r="U266" s="48"/>
      <c r="V266" s="48"/>
      <c r="W266" s="46"/>
      <c r="X266" s="48"/>
      <c r="Y266" s="48"/>
      <c r="Z266" s="157"/>
      <c r="AA266" s="47"/>
      <c r="AB266" s="97"/>
      <c r="AC266" s="49"/>
      <c r="AD266" s="49"/>
      <c r="AE266" s="49"/>
      <c r="AF266" s="49"/>
      <c r="AG266" s="49"/>
      <c r="AH266" s="47"/>
      <c r="AI266" s="47"/>
      <c r="AJ266" s="47"/>
      <c r="AK266" s="190"/>
      <c r="AL266" s="190"/>
      <c r="AM266" s="190"/>
      <c r="AN266" s="190"/>
      <c r="AO266" s="190"/>
      <c r="AP266" s="151"/>
      <c r="AQ266" s="322"/>
      <c r="AR266" s="322"/>
      <c r="AS266" s="322"/>
      <c r="AT266" s="47"/>
      <c r="AU266" s="47"/>
      <c r="AV266" s="47"/>
      <c r="AW266" s="47"/>
      <c r="AX266" s="322"/>
      <c r="AY266" s="98"/>
      <c r="AZ266" s="98"/>
      <c r="BA266" s="47"/>
      <c r="BB266" s="47"/>
      <c r="BC266" s="47"/>
      <c r="BD266" s="47"/>
      <c r="BE266" s="97"/>
      <c r="BF266" s="49"/>
      <c r="BG266" s="239"/>
      <c r="BH266" s="342"/>
      <c r="BI266" s="49"/>
      <c r="BJ266" s="49"/>
      <c r="BK266" s="49"/>
      <c r="BL266" s="49"/>
      <c r="BM266" s="49"/>
      <c r="BN266" s="47"/>
      <c r="BO266" s="49"/>
      <c r="BP266" s="49"/>
      <c r="BQ266" s="49"/>
      <c r="BR266" s="323"/>
      <c r="BS266" s="323"/>
      <c r="BT266" s="323"/>
      <c r="BU266" s="49"/>
      <c r="BV266" s="49"/>
      <c r="BW266" s="97"/>
      <c r="BX266" s="97"/>
      <c r="BY266" s="97"/>
      <c r="BZ266" s="97"/>
      <c r="CA266" s="49"/>
      <c r="CB266" s="49"/>
      <c r="CC266" s="49"/>
      <c r="CD266" s="49"/>
      <c r="CE266" s="49"/>
      <c r="CF266" s="49"/>
      <c r="CG266" s="49"/>
      <c r="CH266" s="49"/>
      <c r="CI266" s="97"/>
      <c r="CJ266" s="97"/>
      <c r="CK266" s="97"/>
      <c r="CL266" s="97"/>
      <c r="CM266" s="335"/>
      <c r="CN266" s="337"/>
      <c r="CO266" s="315" t="str">
        <f>IF(Формулы!R266&gt;V266,"22-?,Дата 14 - Прибыл из УФСИН; ","")&amp;IF(Формулы!Q266&gt;Y266,"25-?,Дата 13 - Выбыл в УФСИН;","")&amp;IF(YEAR(ДАННЫЕ!$F$1)=YEAR(ДАННЫЕ!B266),IF(AT266&gt;0,"","40-?, вявлен в текущем году! "),"")&amp;IF(YEAR($F$1)=YEAR(W266),IF(X266+Y266&gt;0,"","23-стоит, 24,25 - куда выбыл? "),"")&amp;IF(X266+Y266&gt;0,IF(YEAR($F$1)=YEAR(W266),"","24+25&gt;0? 23 - когда выбыл? "),"")&amp;IF(BA266&lt;BB266,"47&gt;=48; ","")&amp;IF(BA266&lt;BC266,"47&gt;=49; ","")&amp;IF(BA266&lt;BD266,"47&gt;=50; ","")&amp;IF(BE266&gt;0,IF(BF266&gt;0,IF(AU266&gt;AV266,"","41 и 42 - ? (51 и 52 &gt; 0);"),"51 &gt; 0 52 - ?;"),"")&amp;IF(AU266&gt;0,IF(AV266&gt;AU266,"41&gt;42;","")&amp;IF(BE266&gt;0,"","41&gt;0 51-?;"),"")&amp;IF(BF266&gt;0,IF(BE266&gt;0,"","52&gt;0 51-?;"),"")&amp;IF(AW266&gt;=AX266,"","43&gt;44;")&amp;IF(CA266&gt;0,IF(AW266&gt;0,"","71 &gt; 0 43-?;"),"")</f>
        <v/>
      </c>
    </row>
    <row r="267" spans="1:93" s="250" customFormat="1" ht="15" customHeight="1" x14ac:dyDescent="0.2">
      <c r="A267" s="45"/>
      <c r="B267" s="46"/>
      <c r="C267" s="121"/>
      <c r="D267" s="121"/>
      <c r="E267" s="336"/>
      <c r="F267" s="122"/>
      <c r="G267" s="46"/>
      <c r="H267" s="45"/>
      <c r="I267" s="45"/>
      <c r="J267" s="45"/>
      <c r="K267" s="45"/>
      <c r="L267" s="45"/>
      <c r="M267" s="46"/>
      <c r="N267" s="46"/>
      <c r="O267" s="48"/>
      <c r="P267" s="48"/>
      <c r="Q267" s="46"/>
      <c r="R267" s="48"/>
      <c r="S267" s="48"/>
      <c r="T267" s="48"/>
      <c r="U267" s="48"/>
      <c r="V267" s="48"/>
      <c r="W267" s="46"/>
      <c r="X267" s="48"/>
      <c r="Y267" s="48"/>
      <c r="Z267" s="157"/>
      <c r="AA267" s="47"/>
      <c r="AB267" s="97"/>
      <c r="AC267" s="49"/>
      <c r="AD267" s="49"/>
      <c r="AE267" s="49"/>
      <c r="AF267" s="49"/>
      <c r="AG267" s="49"/>
      <c r="AH267" s="47"/>
      <c r="AI267" s="47"/>
      <c r="AJ267" s="47"/>
      <c r="AK267" s="190"/>
      <c r="AL267" s="190"/>
      <c r="AM267" s="190"/>
      <c r="AN267" s="190"/>
      <c r="AO267" s="190"/>
      <c r="AP267" s="151"/>
      <c r="AQ267" s="322"/>
      <c r="AR267" s="322"/>
      <c r="AS267" s="322"/>
      <c r="AT267" s="47"/>
      <c r="AU267" s="47"/>
      <c r="AV267" s="47"/>
      <c r="AW267" s="47"/>
      <c r="AX267" s="322"/>
      <c r="AY267" s="98"/>
      <c r="AZ267" s="98"/>
      <c r="BA267" s="47"/>
      <c r="BB267" s="47"/>
      <c r="BC267" s="47"/>
      <c r="BD267" s="47"/>
      <c r="BE267" s="97"/>
      <c r="BF267" s="49"/>
      <c r="BG267" s="239"/>
      <c r="BH267" s="342"/>
      <c r="BI267" s="49"/>
      <c r="BJ267" s="49"/>
      <c r="BK267" s="49"/>
      <c r="BL267" s="49"/>
      <c r="BM267" s="49"/>
      <c r="BN267" s="47"/>
      <c r="BO267" s="49"/>
      <c r="BP267" s="49"/>
      <c r="BQ267" s="49"/>
      <c r="BR267" s="323"/>
      <c r="BS267" s="323"/>
      <c r="BT267" s="323"/>
      <c r="BU267" s="49"/>
      <c r="BV267" s="49"/>
      <c r="BW267" s="97"/>
      <c r="BX267" s="97"/>
      <c r="BY267" s="97"/>
      <c r="BZ267" s="97"/>
      <c r="CA267" s="49"/>
      <c r="CB267" s="49"/>
      <c r="CC267" s="49"/>
      <c r="CD267" s="49"/>
      <c r="CE267" s="49"/>
      <c r="CF267" s="49"/>
      <c r="CG267" s="49"/>
      <c r="CH267" s="49"/>
      <c r="CI267" s="97"/>
      <c r="CJ267" s="97"/>
      <c r="CK267" s="97"/>
      <c r="CL267" s="97"/>
      <c r="CM267" s="335"/>
      <c r="CN267" s="337"/>
      <c r="CO267" s="315" t="str">
        <f>IF(Формулы!R267&gt;V267,"22-?,Дата 14 - Прибыл из УФСИН; ","")&amp;IF(Формулы!Q267&gt;Y267,"25-?,Дата 13 - Выбыл в УФСИН;","")&amp;IF(YEAR(ДАННЫЕ!$F$1)=YEAR(ДАННЫЕ!B267),IF(AT267&gt;0,"","40-?, вявлен в текущем году! "),"")&amp;IF(YEAR($F$1)=YEAR(W267),IF(X267+Y267&gt;0,"","23-стоит, 24,25 - куда выбыл? "),"")&amp;IF(X267+Y267&gt;0,IF(YEAR($F$1)=YEAR(W267),"","24+25&gt;0? 23 - когда выбыл? "),"")&amp;IF(BA267&lt;BB267,"47&gt;=48; ","")&amp;IF(BA267&lt;BC267,"47&gt;=49; ","")&amp;IF(BA267&lt;BD267,"47&gt;=50; ","")&amp;IF(BE267&gt;0,IF(BF267&gt;0,IF(AU267&gt;AV267,"","41 и 42 - ? (51 и 52 &gt; 0);"),"51 &gt; 0 52 - ?;"),"")&amp;IF(AU267&gt;0,IF(AV267&gt;AU267,"41&gt;42;","")&amp;IF(BE267&gt;0,"","41&gt;0 51-?;"),"")&amp;IF(BF267&gt;0,IF(BE267&gt;0,"","52&gt;0 51-?;"),"")&amp;IF(AW267&gt;=AX267,"","43&gt;44;")&amp;IF(CA267&gt;0,IF(AW267&gt;0,"","71 &gt; 0 43-?;"),"")</f>
        <v/>
      </c>
    </row>
    <row r="268" spans="1:93" s="250" customFormat="1" ht="15" customHeight="1" x14ac:dyDescent="0.2">
      <c r="A268" s="45"/>
      <c r="B268" s="46"/>
      <c r="C268" s="121"/>
      <c r="D268" s="121"/>
      <c r="E268" s="336"/>
      <c r="F268" s="122"/>
      <c r="G268" s="46"/>
      <c r="H268" s="45"/>
      <c r="I268" s="45"/>
      <c r="J268" s="45"/>
      <c r="K268" s="45"/>
      <c r="L268" s="45"/>
      <c r="M268" s="46"/>
      <c r="N268" s="46"/>
      <c r="O268" s="48"/>
      <c r="P268" s="48"/>
      <c r="Q268" s="46"/>
      <c r="R268" s="48"/>
      <c r="S268" s="48"/>
      <c r="T268" s="48"/>
      <c r="U268" s="48"/>
      <c r="V268" s="48"/>
      <c r="W268" s="46"/>
      <c r="X268" s="48"/>
      <c r="Y268" s="48"/>
      <c r="Z268" s="157"/>
      <c r="AA268" s="47"/>
      <c r="AB268" s="97"/>
      <c r="AC268" s="49"/>
      <c r="AD268" s="49"/>
      <c r="AE268" s="49"/>
      <c r="AF268" s="49"/>
      <c r="AG268" s="49"/>
      <c r="AH268" s="47"/>
      <c r="AI268" s="47"/>
      <c r="AJ268" s="47"/>
      <c r="AK268" s="190"/>
      <c r="AL268" s="190"/>
      <c r="AM268" s="190"/>
      <c r="AN268" s="190"/>
      <c r="AO268" s="190"/>
      <c r="AP268" s="151"/>
      <c r="AQ268" s="322"/>
      <c r="AR268" s="322"/>
      <c r="AS268" s="322"/>
      <c r="AT268" s="47"/>
      <c r="AU268" s="47"/>
      <c r="AV268" s="47"/>
      <c r="AW268" s="47"/>
      <c r="AX268" s="322"/>
      <c r="AY268" s="98"/>
      <c r="AZ268" s="98"/>
      <c r="BA268" s="47"/>
      <c r="BB268" s="47"/>
      <c r="BC268" s="47"/>
      <c r="BD268" s="47"/>
      <c r="BE268" s="97"/>
      <c r="BF268" s="49"/>
      <c r="BG268" s="239"/>
      <c r="BH268" s="342"/>
      <c r="BI268" s="49"/>
      <c r="BJ268" s="49"/>
      <c r="BK268" s="49"/>
      <c r="BL268" s="49"/>
      <c r="BM268" s="49"/>
      <c r="BN268" s="47"/>
      <c r="BO268" s="49"/>
      <c r="BP268" s="49"/>
      <c r="BQ268" s="49"/>
      <c r="BR268" s="323"/>
      <c r="BS268" s="323"/>
      <c r="BT268" s="323"/>
      <c r="BU268" s="49"/>
      <c r="BV268" s="49"/>
      <c r="BW268" s="97"/>
      <c r="BX268" s="97"/>
      <c r="BY268" s="97"/>
      <c r="BZ268" s="97"/>
      <c r="CA268" s="49"/>
      <c r="CB268" s="49"/>
      <c r="CC268" s="49"/>
      <c r="CD268" s="49"/>
      <c r="CE268" s="49"/>
      <c r="CF268" s="49"/>
      <c r="CG268" s="49"/>
      <c r="CH268" s="49"/>
      <c r="CI268" s="97"/>
      <c r="CJ268" s="97"/>
      <c r="CK268" s="97"/>
      <c r="CL268" s="97"/>
      <c r="CM268" s="335"/>
      <c r="CN268" s="337"/>
      <c r="CO268" s="315" t="str">
        <f>IF(Формулы!R268&gt;V268,"22-?,Дата 14 - Прибыл из УФСИН; ","")&amp;IF(Формулы!Q268&gt;Y268,"25-?,Дата 13 - Выбыл в УФСИН;","")&amp;IF(YEAR(ДАННЫЕ!$F$1)=YEAR(ДАННЫЕ!B268),IF(AT268&gt;0,"","40-?, вявлен в текущем году! "),"")&amp;IF(YEAR($F$1)=YEAR(W268),IF(X268+Y268&gt;0,"","23-стоит, 24,25 - куда выбыл? "),"")&amp;IF(X268+Y268&gt;0,IF(YEAR($F$1)=YEAR(W268),"","24+25&gt;0? 23 - когда выбыл? "),"")&amp;IF(BA268&lt;BB268,"47&gt;=48; ","")&amp;IF(BA268&lt;BC268,"47&gt;=49; ","")&amp;IF(BA268&lt;BD268,"47&gt;=50; ","")&amp;IF(BE268&gt;0,IF(BF268&gt;0,IF(AU268&gt;AV268,"","41 и 42 - ? (51 и 52 &gt; 0);"),"51 &gt; 0 52 - ?;"),"")&amp;IF(AU268&gt;0,IF(AV268&gt;AU268,"41&gt;42;","")&amp;IF(BE268&gt;0,"","41&gt;0 51-?;"),"")&amp;IF(BF268&gt;0,IF(BE268&gt;0,"","52&gt;0 51-?;"),"")&amp;IF(AW268&gt;=AX268,"","43&gt;44;")&amp;IF(CA268&gt;0,IF(AW268&gt;0,"","71 &gt; 0 43-?;"),"")</f>
        <v/>
      </c>
    </row>
    <row r="269" spans="1:93" s="250" customFormat="1" ht="15" customHeight="1" x14ac:dyDescent="0.2">
      <c r="A269" s="45"/>
      <c r="B269" s="46"/>
      <c r="C269" s="121"/>
      <c r="D269" s="121"/>
      <c r="E269" s="336"/>
      <c r="F269" s="122"/>
      <c r="G269" s="46"/>
      <c r="H269" s="45"/>
      <c r="I269" s="45"/>
      <c r="J269" s="45"/>
      <c r="K269" s="45"/>
      <c r="L269" s="45"/>
      <c r="M269" s="46"/>
      <c r="N269" s="46"/>
      <c r="O269" s="48"/>
      <c r="P269" s="48"/>
      <c r="Q269" s="46"/>
      <c r="R269" s="48"/>
      <c r="S269" s="48"/>
      <c r="T269" s="48"/>
      <c r="U269" s="48"/>
      <c r="V269" s="48"/>
      <c r="W269" s="46"/>
      <c r="X269" s="48"/>
      <c r="Y269" s="48"/>
      <c r="Z269" s="157"/>
      <c r="AA269" s="47"/>
      <c r="AB269" s="97"/>
      <c r="AC269" s="49"/>
      <c r="AD269" s="49"/>
      <c r="AE269" s="49"/>
      <c r="AF269" s="49"/>
      <c r="AG269" s="49"/>
      <c r="AH269" s="47"/>
      <c r="AI269" s="47"/>
      <c r="AJ269" s="47"/>
      <c r="AK269" s="190"/>
      <c r="AL269" s="190"/>
      <c r="AM269" s="190"/>
      <c r="AN269" s="190"/>
      <c r="AO269" s="190"/>
      <c r="AP269" s="151"/>
      <c r="AQ269" s="322"/>
      <c r="AR269" s="322"/>
      <c r="AS269" s="322"/>
      <c r="AT269" s="47"/>
      <c r="AU269" s="47"/>
      <c r="AV269" s="47"/>
      <c r="AW269" s="47"/>
      <c r="AX269" s="322"/>
      <c r="AY269" s="98"/>
      <c r="AZ269" s="98"/>
      <c r="BA269" s="47"/>
      <c r="BB269" s="47"/>
      <c r="BC269" s="47"/>
      <c r="BD269" s="47"/>
      <c r="BE269" s="97"/>
      <c r="BF269" s="49"/>
      <c r="BG269" s="239"/>
      <c r="BH269" s="342"/>
      <c r="BI269" s="49"/>
      <c r="BJ269" s="49"/>
      <c r="BK269" s="49"/>
      <c r="BL269" s="49"/>
      <c r="BM269" s="49"/>
      <c r="BN269" s="47"/>
      <c r="BO269" s="49"/>
      <c r="BP269" s="49"/>
      <c r="BQ269" s="49"/>
      <c r="BR269" s="323"/>
      <c r="BS269" s="323"/>
      <c r="BT269" s="323"/>
      <c r="BU269" s="49"/>
      <c r="BV269" s="49"/>
      <c r="BW269" s="97"/>
      <c r="BX269" s="97"/>
      <c r="BY269" s="97"/>
      <c r="BZ269" s="97"/>
      <c r="CA269" s="49"/>
      <c r="CB269" s="49"/>
      <c r="CC269" s="49"/>
      <c r="CD269" s="49"/>
      <c r="CE269" s="49"/>
      <c r="CF269" s="49"/>
      <c r="CG269" s="49"/>
      <c r="CH269" s="49"/>
      <c r="CI269" s="97"/>
      <c r="CJ269" s="97"/>
      <c r="CK269" s="97"/>
      <c r="CL269" s="97"/>
      <c r="CM269" s="335"/>
      <c r="CN269" s="337"/>
      <c r="CO269" s="315" t="str">
        <f>IF(Формулы!R269&gt;V269,"22-?,Дата 14 - Прибыл из УФСИН; ","")&amp;IF(Формулы!Q269&gt;Y269,"25-?,Дата 13 - Выбыл в УФСИН;","")&amp;IF(YEAR(ДАННЫЕ!$F$1)=YEAR(ДАННЫЕ!B269),IF(AT269&gt;0,"","40-?, вявлен в текущем году! "),"")&amp;IF(YEAR($F$1)=YEAR(W269),IF(X269+Y269&gt;0,"","23-стоит, 24,25 - куда выбыл? "),"")&amp;IF(X269+Y269&gt;0,IF(YEAR($F$1)=YEAR(W269),"","24+25&gt;0? 23 - когда выбыл? "),"")&amp;IF(BA269&lt;BB269,"47&gt;=48; ","")&amp;IF(BA269&lt;BC269,"47&gt;=49; ","")&amp;IF(BA269&lt;BD269,"47&gt;=50; ","")&amp;IF(BE269&gt;0,IF(BF269&gt;0,IF(AU269&gt;AV269,"","41 и 42 - ? (51 и 52 &gt; 0);"),"51 &gt; 0 52 - ?;"),"")&amp;IF(AU269&gt;0,IF(AV269&gt;AU269,"41&gt;42;","")&amp;IF(BE269&gt;0,"","41&gt;0 51-?;"),"")&amp;IF(BF269&gt;0,IF(BE269&gt;0,"","52&gt;0 51-?;"),"")&amp;IF(AW269&gt;=AX269,"","43&gt;44;")&amp;IF(CA269&gt;0,IF(AW269&gt;0,"","71 &gt; 0 43-?;"),"")</f>
        <v/>
      </c>
    </row>
    <row r="270" spans="1:93" s="250" customFormat="1" ht="15" customHeight="1" x14ac:dyDescent="0.2">
      <c r="A270" s="45"/>
      <c r="B270" s="46"/>
      <c r="C270" s="121"/>
      <c r="D270" s="121"/>
      <c r="E270" s="336"/>
      <c r="F270" s="122"/>
      <c r="G270" s="46"/>
      <c r="H270" s="45"/>
      <c r="I270" s="45"/>
      <c r="J270" s="45"/>
      <c r="K270" s="45"/>
      <c r="L270" s="45"/>
      <c r="M270" s="46"/>
      <c r="N270" s="46"/>
      <c r="O270" s="48"/>
      <c r="P270" s="48"/>
      <c r="Q270" s="46"/>
      <c r="R270" s="48"/>
      <c r="S270" s="48"/>
      <c r="T270" s="48"/>
      <c r="U270" s="48"/>
      <c r="V270" s="48"/>
      <c r="W270" s="46"/>
      <c r="X270" s="48"/>
      <c r="Y270" s="48"/>
      <c r="Z270" s="157"/>
      <c r="AA270" s="47"/>
      <c r="AB270" s="97"/>
      <c r="AC270" s="49"/>
      <c r="AD270" s="49"/>
      <c r="AE270" s="49"/>
      <c r="AF270" s="49"/>
      <c r="AG270" s="49"/>
      <c r="AH270" s="47"/>
      <c r="AI270" s="47"/>
      <c r="AJ270" s="47"/>
      <c r="AK270" s="190"/>
      <c r="AL270" s="190"/>
      <c r="AM270" s="190"/>
      <c r="AN270" s="190"/>
      <c r="AO270" s="190"/>
      <c r="AP270" s="151"/>
      <c r="AQ270" s="322"/>
      <c r="AR270" s="322"/>
      <c r="AS270" s="322"/>
      <c r="AT270" s="47"/>
      <c r="AU270" s="47"/>
      <c r="AV270" s="47"/>
      <c r="AW270" s="47"/>
      <c r="AX270" s="322"/>
      <c r="AY270" s="98"/>
      <c r="AZ270" s="98"/>
      <c r="BA270" s="47"/>
      <c r="BB270" s="47"/>
      <c r="BC270" s="47"/>
      <c r="BD270" s="47"/>
      <c r="BE270" s="97"/>
      <c r="BF270" s="49"/>
      <c r="BG270" s="239"/>
      <c r="BH270" s="342"/>
      <c r="BI270" s="49"/>
      <c r="BJ270" s="49"/>
      <c r="BK270" s="49"/>
      <c r="BL270" s="49"/>
      <c r="BM270" s="49"/>
      <c r="BN270" s="47"/>
      <c r="BO270" s="49"/>
      <c r="BP270" s="49"/>
      <c r="BQ270" s="49"/>
      <c r="BR270" s="323"/>
      <c r="BS270" s="323"/>
      <c r="BT270" s="323"/>
      <c r="BU270" s="49"/>
      <c r="BV270" s="49"/>
      <c r="BW270" s="97"/>
      <c r="BX270" s="97"/>
      <c r="BY270" s="97"/>
      <c r="BZ270" s="97"/>
      <c r="CA270" s="49"/>
      <c r="CB270" s="49"/>
      <c r="CC270" s="49"/>
      <c r="CD270" s="49"/>
      <c r="CE270" s="49"/>
      <c r="CF270" s="49"/>
      <c r="CG270" s="49"/>
      <c r="CH270" s="49"/>
      <c r="CI270" s="97"/>
      <c r="CJ270" s="97"/>
      <c r="CK270" s="97"/>
      <c r="CL270" s="97"/>
      <c r="CM270" s="335"/>
      <c r="CN270" s="337"/>
      <c r="CO270" s="315" t="str">
        <f>IF(Формулы!R270&gt;V270,"22-?,Дата 14 - Прибыл из УФСИН; ","")&amp;IF(Формулы!Q270&gt;Y270,"25-?,Дата 13 - Выбыл в УФСИН;","")&amp;IF(YEAR(ДАННЫЕ!$F$1)=YEAR(ДАННЫЕ!B270),IF(AT270&gt;0,"","40-?, вявлен в текущем году! "),"")&amp;IF(YEAR($F$1)=YEAR(W270),IF(X270+Y270&gt;0,"","23-стоит, 24,25 - куда выбыл? "),"")&amp;IF(X270+Y270&gt;0,IF(YEAR($F$1)=YEAR(W270),"","24+25&gt;0? 23 - когда выбыл? "),"")&amp;IF(BA270&lt;BB270,"47&gt;=48; ","")&amp;IF(BA270&lt;BC270,"47&gt;=49; ","")&amp;IF(BA270&lt;BD270,"47&gt;=50; ","")&amp;IF(BE270&gt;0,IF(BF270&gt;0,IF(AU270&gt;AV270,"","41 и 42 - ? (51 и 52 &gt; 0);"),"51 &gt; 0 52 - ?;"),"")&amp;IF(AU270&gt;0,IF(AV270&gt;AU270,"41&gt;42;","")&amp;IF(BE270&gt;0,"","41&gt;0 51-?;"),"")&amp;IF(BF270&gt;0,IF(BE270&gt;0,"","52&gt;0 51-?;"),"")&amp;IF(AW270&gt;=AX270,"","43&gt;44;")&amp;IF(CA270&gt;0,IF(AW270&gt;0,"","71 &gt; 0 43-?;"),"")</f>
        <v/>
      </c>
    </row>
    <row r="271" spans="1:93" s="250" customFormat="1" ht="15" customHeight="1" x14ac:dyDescent="0.2">
      <c r="A271" s="45"/>
      <c r="B271" s="46"/>
      <c r="C271" s="121"/>
      <c r="D271" s="121"/>
      <c r="E271" s="336"/>
      <c r="F271" s="122"/>
      <c r="G271" s="46"/>
      <c r="H271" s="45"/>
      <c r="I271" s="45"/>
      <c r="J271" s="45"/>
      <c r="K271" s="45"/>
      <c r="L271" s="45"/>
      <c r="M271" s="46"/>
      <c r="N271" s="46"/>
      <c r="O271" s="48"/>
      <c r="P271" s="48"/>
      <c r="Q271" s="46"/>
      <c r="R271" s="48"/>
      <c r="S271" s="48"/>
      <c r="T271" s="48"/>
      <c r="U271" s="48"/>
      <c r="V271" s="48"/>
      <c r="W271" s="46"/>
      <c r="X271" s="48"/>
      <c r="Y271" s="48"/>
      <c r="Z271" s="157"/>
      <c r="AA271" s="47"/>
      <c r="AB271" s="97"/>
      <c r="AC271" s="49"/>
      <c r="AD271" s="49"/>
      <c r="AE271" s="49"/>
      <c r="AF271" s="49"/>
      <c r="AG271" s="49"/>
      <c r="AH271" s="47"/>
      <c r="AI271" s="47"/>
      <c r="AJ271" s="47"/>
      <c r="AK271" s="190"/>
      <c r="AL271" s="190"/>
      <c r="AM271" s="190"/>
      <c r="AN271" s="190"/>
      <c r="AO271" s="190"/>
      <c r="AP271" s="151"/>
      <c r="AQ271" s="322"/>
      <c r="AR271" s="322"/>
      <c r="AS271" s="322"/>
      <c r="AT271" s="47"/>
      <c r="AU271" s="47"/>
      <c r="AV271" s="47"/>
      <c r="AW271" s="47"/>
      <c r="AX271" s="322"/>
      <c r="AY271" s="98"/>
      <c r="AZ271" s="98"/>
      <c r="BA271" s="47"/>
      <c r="BB271" s="47"/>
      <c r="BC271" s="47"/>
      <c r="BD271" s="47"/>
      <c r="BE271" s="97"/>
      <c r="BF271" s="49"/>
      <c r="BG271" s="239"/>
      <c r="BH271" s="342"/>
      <c r="BI271" s="49"/>
      <c r="BJ271" s="49"/>
      <c r="BK271" s="49"/>
      <c r="BL271" s="49"/>
      <c r="BM271" s="49"/>
      <c r="BN271" s="47"/>
      <c r="BO271" s="49"/>
      <c r="BP271" s="49"/>
      <c r="BQ271" s="49"/>
      <c r="BR271" s="323"/>
      <c r="BS271" s="323"/>
      <c r="BT271" s="323"/>
      <c r="BU271" s="49"/>
      <c r="BV271" s="49"/>
      <c r="BW271" s="97"/>
      <c r="BX271" s="97"/>
      <c r="BY271" s="97"/>
      <c r="BZ271" s="97"/>
      <c r="CA271" s="49"/>
      <c r="CB271" s="49"/>
      <c r="CC271" s="49"/>
      <c r="CD271" s="49"/>
      <c r="CE271" s="49"/>
      <c r="CF271" s="49"/>
      <c r="CG271" s="49"/>
      <c r="CH271" s="49"/>
      <c r="CI271" s="97"/>
      <c r="CJ271" s="97"/>
      <c r="CK271" s="97"/>
      <c r="CL271" s="97"/>
      <c r="CM271" s="335"/>
      <c r="CN271" s="337"/>
      <c r="CO271" s="315" t="str">
        <f>IF(Формулы!R271&gt;V271,"22-?,Дата 14 - Прибыл из УФСИН; ","")&amp;IF(Формулы!Q271&gt;Y271,"25-?,Дата 13 - Выбыл в УФСИН;","")&amp;IF(YEAR(ДАННЫЕ!$F$1)=YEAR(ДАННЫЕ!B271),IF(AT271&gt;0,"","40-?, вявлен в текущем году! "),"")&amp;IF(YEAR($F$1)=YEAR(W271),IF(X271+Y271&gt;0,"","23-стоит, 24,25 - куда выбыл? "),"")&amp;IF(X271+Y271&gt;0,IF(YEAR($F$1)=YEAR(W271),"","24+25&gt;0? 23 - когда выбыл? "),"")&amp;IF(BA271&lt;BB271,"47&gt;=48; ","")&amp;IF(BA271&lt;BC271,"47&gt;=49; ","")&amp;IF(BA271&lt;BD271,"47&gt;=50; ","")&amp;IF(BE271&gt;0,IF(BF271&gt;0,IF(AU271&gt;AV271,"","41 и 42 - ? (51 и 52 &gt; 0);"),"51 &gt; 0 52 - ?;"),"")&amp;IF(AU271&gt;0,IF(AV271&gt;AU271,"41&gt;42;","")&amp;IF(BE271&gt;0,"","41&gt;0 51-?;"),"")&amp;IF(BF271&gt;0,IF(BE271&gt;0,"","52&gt;0 51-?;"),"")&amp;IF(AW271&gt;=AX271,"","43&gt;44;")&amp;IF(CA271&gt;0,IF(AW271&gt;0,"","71 &gt; 0 43-?;"),"")</f>
        <v/>
      </c>
    </row>
    <row r="272" spans="1:93" s="250" customFormat="1" ht="15" customHeight="1" x14ac:dyDescent="0.2">
      <c r="A272" s="45"/>
      <c r="B272" s="46"/>
      <c r="C272" s="121"/>
      <c r="D272" s="121"/>
      <c r="E272" s="336"/>
      <c r="F272" s="122"/>
      <c r="G272" s="46"/>
      <c r="H272" s="45"/>
      <c r="I272" s="45"/>
      <c r="J272" s="45"/>
      <c r="K272" s="45"/>
      <c r="L272" s="45"/>
      <c r="M272" s="46"/>
      <c r="N272" s="46"/>
      <c r="O272" s="48"/>
      <c r="P272" s="48"/>
      <c r="Q272" s="46"/>
      <c r="R272" s="48"/>
      <c r="S272" s="48"/>
      <c r="T272" s="48"/>
      <c r="U272" s="48"/>
      <c r="V272" s="48"/>
      <c r="W272" s="46"/>
      <c r="X272" s="48"/>
      <c r="Y272" s="48"/>
      <c r="Z272" s="157"/>
      <c r="AA272" s="47"/>
      <c r="AB272" s="97"/>
      <c r="AC272" s="49"/>
      <c r="AD272" s="49"/>
      <c r="AE272" s="49"/>
      <c r="AF272" s="49"/>
      <c r="AG272" s="49"/>
      <c r="AH272" s="47"/>
      <c r="AI272" s="47"/>
      <c r="AJ272" s="47"/>
      <c r="AK272" s="190"/>
      <c r="AL272" s="190"/>
      <c r="AM272" s="190"/>
      <c r="AN272" s="190"/>
      <c r="AO272" s="190"/>
      <c r="AP272" s="151"/>
      <c r="AQ272" s="322"/>
      <c r="AR272" s="322"/>
      <c r="AS272" s="322"/>
      <c r="AT272" s="47"/>
      <c r="AU272" s="47"/>
      <c r="AV272" s="47"/>
      <c r="AW272" s="47"/>
      <c r="AX272" s="322"/>
      <c r="AY272" s="98"/>
      <c r="AZ272" s="98"/>
      <c r="BA272" s="47"/>
      <c r="BB272" s="47"/>
      <c r="BC272" s="47"/>
      <c r="BD272" s="47"/>
      <c r="BE272" s="97"/>
      <c r="BF272" s="49"/>
      <c r="BG272" s="239"/>
      <c r="BH272" s="342"/>
      <c r="BI272" s="49"/>
      <c r="BJ272" s="49"/>
      <c r="BK272" s="49"/>
      <c r="BL272" s="49"/>
      <c r="BM272" s="49"/>
      <c r="BN272" s="47"/>
      <c r="BO272" s="49"/>
      <c r="BP272" s="49"/>
      <c r="BQ272" s="49"/>
      <c r="BR272" s="323"/>
      <c r="BS272" s="323"/>
      <c r="BT272" s="323"/>
      <c r="BU272" s="49"/>
      <c r="BV272" s="49"/>
      <c r="BW272" s="97"/>
      <c r="BX272" s="97"/>
      <c r="BY272" s="97"/>
      <c r="BZ272" s="97"/>
      <c r="CA272" s="49"/>
      <c r="CB272" s="49"/>
      <c r="CC272" s="49"/>
      <c r="CD272" s="49"/>
      <c r="CE272" s="49"/>
      <c r="CF272" s="49"/>
      <c r="CG272" s="49"/>
      <c r="CH272" s="49"/>
      <c r="CI272" s="97"/>
      <c r="CJ272" s="97"/>
      <c r="CK272" s="97"/>
      <c r="CL272" s="97"/>
      <c r="CM272" s="335"/>
      <c r="CN272" s="337"/>
      <c r="CO272" s="315" t="str">
        <f>IF(Формулы!R272&gt;V272,"22-?,Дата 14 - Прибыл из УФСИН; ","")&amp;IF(Формулы!Q272&gt;Y272,"25-?,Дата 13 - Выбыл в УФСИН;","")&amp;IF(YEAR(ДАННЫЕ!$F$1)=YEAR(ДАННЫЕ!B272),IF(AT272&gt;0,"","40-?, вявлен в текущем году! "),"")&amp;IF(YEAR($F$1)=YEAR(W272),IF(X272+Y272&gt;0,"","23-стоит, 24,25 - куда выбыл? "),"")&amp;IF(X272+Y272&gt;0,IF(YEAR($F$1)=YEAR(W272),"","24+25&gt;0? 23 - когда выбыл? "),"")&amp;IF(BA272&lt;BB272,"47&gt;=48; ","")&amp;IF(BA272&lt;BC272,"47&gt;=49; ","")&amp;IF(BA272&lt;BD272,"47&gt;=50; ","")&amp;IF(BE272&gt;0,IF(BF272&gt;0,IF(AU272&gt;AV272,"","41 и 42 - ? (51 и 52 &gt; 0);"),"51 &gt; 0 52 - ?;"),"")&amp;IF(AU272&gt;0,IF(AV272&gt;AU272,"41&gt;42;","")&amp;IF(BE272&gt;0,"","41&gt;0 51-?;"),"")&amp;IF(BF272&gt;0,IF(BE272&gt;0,"","52&gt;0 51-?;"),"")&amp;IF(AW272&gt;=AX272,"","43&gt;44;")&amp;IF(CA272&gt;0,IF(AW272&gt;0,"","71 &gt; 0 43-?;"),"")</f>
        <v/>
      </c>
    </row>
    <row r="273" spans="1:93" s="250" customFormat="1" ht="15" customHeight="1" x14ac:dyDescent="0.2">
      <c r="A273" s="45"/>
      <c r="B273" s="46"/>
      <c r="C273" s="121"/>
      <c r="D273" s="121"/>
      <c r="E273" s="336"/>
      <c r="F273" s="122"/>
      <c r="G273" s="46"/>
      <c r="H273" s="45"/>
      <c r="I273" s="45"/>
      <c r="J273" s="45"/>
      <c r="K273" s="45"/>
      <c r="L273" s="45"/>
      <c r="M273" s="46"/>
      <c r="N273" s="46"/>
      <c r="O273" s="48"/>
      <c r="P273" s="48"/>
      <c r="Q273" s="46"/>
      <c r="R273" s="48"/>
      <c r="S273" s="48"/>
      <c r="T273" s="48"/>
      <c r="U273" s="48"/>
      <c r="V273" s="48"/>
      <c r="W273" s="46"/>
      <c r="X273" s="48"/>
      <c r="Y273" s="48"/>
      <c r="Z273" s="157"/>
      <c r="AA273" s="47"/>
      <c r="AB273" s="97"/>
      <c r="AC273" s="49"/>
      <c r="AD273" s="49"/>
      <c r="AE273" s="49"/>
      <c r="AF273" s="49"/>
      <c r="AG273" s="49"/>
      <c r="AH273" s="47"/>
      <c r="AI273" s="47"/>
      <c r="AJ273" s="47"/>
      <c r="AK273" s="190"/>
      <c r="AL273" s="190"/>
      <c r="AM273" s="190"/>
      <c r="AN273" s="190"/>
      <c r="AO273" s="190"/>
      <c r="AP273" s="151"/>
      <c r="AQ273" s="322"/>
      <c r="AR273" s="322"/>
      <c r="AS273" s="322"/>
      <c r="AT273" s="47"/>
      <c r="AU273" s="47"/>
      <c r="AV273" s="47"/>
      <c r="AW273" s="47"/>
      <c r="AX273" s="322"/>
      <c r="AY273" s="98"/>
      <c r="AZ273" s="98"/>
      <c r="BA273" s="47"/>
      <c r="BB273" s="47"/>
      <c r="BC273" s="47"/>
      <c r="BD273" s="47"/>
      <c r="BE273" s="97"/>
      <c r="BF273" s="49"/>
      <c r="BG273" s="239"/>
      <c r="BH273" s="342"/>
      <c r="BI273" s="49"/>
      <c r="BJ273" s="49"/>
      <c r="BK273" s="49"/>
      <c r="BL273" s="49"/>
      <c r="BM273" s="49"/>
      <c r="BN273" s="47"/>
      <c r="BO273" s="49"/>
      <c r="BP273" s="49"/>
      <c r="BQ273" s="49"/>
      <c r="BR273" s="323"/>
      <c r="BS273" s="323"/>
      <c r="BT273" s="323"/>
      <c r="BU273" s="49"/>
      <c r="BV273" s="49"/>
      <c r="BW273" s="97"/>
      <c r="BX273" s="97"/>
      <c r="BY273" s="97"/>
      <c r="BZ273" s="97"/>
      <c r="CA273" s="49"/>
      <c r="CB273" s="49"/>
      <c r="CC273" s="49"/>
      <c r="CD273" s="49"/>
      <c r="CE273" s="49"/>
      <c r="CF273" s="49"/>
      <c r="CG273" s="49"/>
      <c r="CH273" s="49"/>
      <c r="CI273" s="97"/>
      <c r="CJ273" s="97"/>
      <c r="CK273" s="97"/>
      <c r="CL273" s="97"/>
      <c r="CM273" s="335"/>
      <c r="CN273" s="337"/>
      <c r="CO273" s="315" t="str">
        <f>IF(Формулы!R273&gt;V273,"22-?,Дата 14 - Прибыл из УФСИН; ","")&amp;IF(Формулы!Q273&gt;Y273,"25-?,Дата 13 - Выбыл в УФСИН;","")&amp;IF(YEAR(ДАННЫЕ!$F$1)=YEAR(ДАННЫЕ!B273),IF(AT273&gt;0,"","40-?, вявлен в текущем году! "),"")&amp;IF(YEAR($F$1)=YEAR(W273),IF(X273+Y273&gt;0,"","23-стоит, 24,25 - куда выбыл? "),"")&amp;IF(X273+Y273&gt;0,IF(YEAR($F$1)=YEAR(W273),"","24+25&gt;0? 23 - когда выбыл? "),"")&amp;IF(BA273&lt;BB273,"47&gt;=48; ","")&amp;IF(BA273&lt;BC273,"47&gt;=49; ","")&amp;IF(BA273&lt;BD273,"47&gt;=50; ","")&amp;IF(BE273&gt;0,IF(BF273&gt;0,IF(AU273&gt;AV273,"","41 и 42 - ? (51 и 52 &gt; 0);"),"51 &gt; 0 52 - ?;"),"")&amp;IF(AU273&gt;0,IF(AV273&gt;AU273,"41&gt;42;","")&amp;IF(BE273&gt;0,"","41&gt;0 51-?;"),"")&amp;IF(BF273&gt;0,IF(BE273&gt;0,"","52&gt;0 51-?;"),"")&amp;IF(AW273&gt;=AX273,"","43&gt;44;")&amp;IF(CA273&gt;0,IF(AW273&gt;0,"","71 &gt; 0 43-?;"),"")</f>
        <v/>
      </c>
    </row>
    <row r="274" spans="1:93" s="250" customFormat="1" ht="15" customHeight="1" x14ac:dyDescent="0.2">
      <c r="A274" s="45"/>
      <c r="B274" s="46"/>
      <c r="C274" s="121"/>
      <c r="D274" s="121"/>
      <c r="E274" s="336"/>
      <c r="F274" s="122"/>
      <c r="G274" s="46"/>
      <c r="H274" s="45"/>
      <c r="I274" s="45"/>
      <c r="J274" s="45"/>
      <c r="K274" s="45"/>
      <c r="L274" s="45"/>
      <c r="M274" s="46"/>
      <c r="N274" s="46"/>
      <c r="O274" s="48"/>
      <c r="P274" s="48"/>
      <c r="Q274" s="46"/>
      <c r="R274" s="48"/>
      <c r="S274" s="48"/>
      <c r="T274" s="48"/>
      <c r="U274" s="48"/>
      <c r="V274" s="48"/>
      <c r="W274" s="46"/>
      <c r="X274" s="48"/>
      <c r="Y274" s="48"/>
      <c r="Z274" s="157"/>
      <c r="AA274" s="47"/>
      <c r="AB274" s="97"/>
      <c r="AC274" s="49"/>
      <c r="AD274" s="49"/>
      <c r="AE274" s="49"/>
      <c r="AF274" s="49"/>
      <c r="AG274" s="49"/>
      <c r="AH274" s="47"/>
      <c r="AI274" s="47"/>
      <c r="AJ274" s="47"/>
      <c r="AK274" s="190"/>
      <c r="AL274" s="190"/>
      <c r="AM274" s="190"/>
      <c r="AN274" s="190"/>
      <c r="AO274" s="190"/>
      <c r="AP274" s="151"/>
      <c r="AQ274" s="322"/>
      <c r="AR274" s="322"/>
      <c r="AS274" s="322"/>
      <c r="AT274" s="47"/>
      <c r="AU274" s="47"/>
      <c r="AV274" s="47"/>
      <c r="AW274" s="47"/>
      <c r="AX274" s="322"/>
      <c r="AY274" s="98"/>
      <c r="AZ274" s="98"/>
      <c r="BA274" s="47"/>
      <c r="BB274" s="47"/>
      <c r="BC274" s="47"/>
      <c r="BD274" s="47"/>
      <c r="BE274" s="97"/>
      <c r="BF274" s="49"/>
      <c r="BG274" s="239"/>
      <c r="BH274" s="342"/>
      <c r="BI274" s="49"/>
      <c r="BJ274" s="49"/>
      <c r="BK274" s="49"/>
      <c r="BL274" s="49"/>
      <c r="BM274" s="49"/>
      <c r="BN274" s="47"/>
      <c r="BO274" s="49"/>
      <c r="BP274" s="49"/>
      <c r="BQ274" s="49"/>
      <c r="BR274" s="323"/>
      <c r="BS274" s="323"/>
      <c r="BT274" s="323"/>
      <c r="BU274" s="49"/>
      <c r="BV274" s="49"/>
      <c r="BW274" s="97"/>
      <c r="BX274" s="97"/>
      <c r="BY274" s="97"/>
      <c r="BZ274" s="97"/>
      <c r="CA274" s="49"/>
      <c r="CB274" s="49"/>
      <c r="CC274" s="49"/>
      <c r="CD274" s="49"/>
      <c r="CE274" s="49"/>
      <c r="CF274" s="49"/>
      <c r="CG274" s="49"/>
      <c r="CH274" s="49"/>
      <c r="CI274" s="97"/>
      <c r="CJ274" s="97"/>
      <c r="CK274" s="97"/>
      <c r="CL274" s="97"/>
      <c r="CM274" s="335"/>
      <c r="CN274" s="337"/>
      <c r="CO274" s="315" t="str">
        <f>IF(Формулы!R274&gt;V274,"22-?,Дата 14 - Прибыл из УФСИН; ","")&amp;IF(Формулы!Q274&gt;Y274,"25-?,Дата 13 - Выбыл в УФСИН;","")&amp;IF(YEAR(ДАННЫЕ!$F$1)=YEAR(ДАННЫЕ!B274),IF(AT274&gt;0,"","40-?, вявлен в текущем году! "),"")&amp;IF(YEAR($F$1)=YEAR(W274),IF(X274+Y274&gt;0,"","23-стоит, 24,25 - куда выбыл? "),"")&amp;IF(X274+Y274&gt;0,IF(YEAR($F$1)=YEAR(W274),"","24+25&gt;0? 23 - когда выбыл? "),"")&amp;IF(BA274&lt;BB274,"47&gt;=48; ","")&amp;IF(BA274&lt;BC274,"47&gt;=49; ","")&amp;IF(BA274&lt;BD274,"47&gt;=50; ","")&amp;IF(BE274&gt;0,IF(BF274&gt;0,IF(AU274&gt;AV274,"","41 и 42 - ? (51 и 52 &gt; 0);"),"51 &gt; 0 52 - ?;"),"")&amp;IF(AU274&gt;0,IF(AV274&gt;AU274,"41&gt;42;","")&amp;IF(BE274&gt;0,"","41&gt;0 51-?;"),"")&amp;IF(BF274&gt;0,IF(BE274&gt;0,"","52&gt;0 51-?;"),"")&amp;IF(AW274&gt;=AX274,"","43&gt;44;")&amp;IF(CA274&gt;0,IF(AW274&gt;0,"","71 &gt; 0 43-?;"),"")</f>
        <v/>
      </c>
    </row>
    <row r="275" spans="1:93" s="250" customFormat="1" ht="15" customHeight="1" x14ac:dyDescent="0.2">
      <c r="A275" s="45"/>
      <c r="B275" s="46"/>
      <c r="C275" s="121"/>
      <c r="D275" s="121"/>
      <c r="E275" s="336"/>
      <c r="F275" s="122"/>
      <c r="G275" s="46"/>
      <c r="H275" s="45"/>
      <c r="I275" s="45"/>
      <c r="J275" s="45"/>
      <c r="K275" s="45"/>
      <c r="L275" s="45"/>
      <c r="M275" s="46"/>
      <c r="N275" s="46"/>
      <c r="O275" s="48"/>
      <c r="P275" s="48"/>
      <c r="Q275" s="46"/>
      <c r="R275" s="48"/>
      <c r="S275" s="48"/>
      <c r="T275" s="48"/>
      <c r="U275" s="48"/>
      <c r="V275" s="48"/>
      <c r="W275" s="46"/>
      <c r="X275" s="48"/>
      <c r="Y275" s="48"/>
      <c r="Z275" s="157"/>
      <c r="AA275" s="47"/>
      <c r="AB275" s="97"/>
      <c r="AC275" s="49"/>
      <c r="AD275" s="49"/>
      <c r="AE275" s="49"/>
      <c r="AF275" s="49"/>
      <c r="AG275" s="49"/>
      <c r="AH275" s="47"/>
      <c r="AI275" s="47"/>
      <c r="AJ275" s="47"/>
      <c r="AK275" s="190"/>
      <c r="AL275" s="190"/>
      <c r="AM275" s="190"/>
      <c r="AN275" s="190"/>
      <c r="AO275" s="190"/>
      <c r="AP275" s="151"/>
      <c r="AQ275" s="322"/>
      <c r="AR275" s="322"/>
      <c r="AS275" s="322"/>
      <c r="AT275" s="47"/>
      <c r="AU275" s="47"/>
      <c r="AV275" s="47"/>
      <c r="AW275" s="47"/>
      <c r="AX275" s="322"/>
      <c r="AY275" s="98"/>
      <c r="AZ275" s="98"/>
      <c r="BA275" s="47"/>
      <c r="BB275" s="47"/>
      <c r="BC275" s="47"/>
      <c r="BD275" s="47"/>
      <c r="BE275" s="97"/>
      <c r="BF275" s="49"/>
      <c r="BG275" s="239"/>
      <c r="BH275" s="342"/>
      <c r="BI275" s="49"/>
      <c r="BJ275" s="49"/>
      <c r="BK275" s="49"/>
      <c r="BL275" s="49"/>
      <c r="BM275" s="49"/>
      <c r="BN275" s="47"/>
      <c r="BO275" s="49"/>
      <c r="BP275" s="49"/>
      <c r="BQ275" s="49"/>
      <c r="BR275" s="323"/>
      <c r="BS275" s="323"/>
      <c r="BT275" s="323"/>
      <c r="BU275" s="49"/>
      <c r="BV275" s="49"/>
      <c r="BW275" s="97"/>
      <c r="BX275" s="97"/>
      <c r="BY275" s="97"/>
      <c r="BZ275" s="97"/>
      <c r="CA275" s="49"/>
      <c r="CB275" s="49"/>
      <c r="CC275" s="49"/>
      <c r="CD275" s="49"/>
      <c r="CE275" s="49"/>
      <c r="CF275" s="49"/>
      <c r="CG275" s="49"/>
      <c r="CH275" s="49"/>
      <c r="CI275" s="97"/>
      <c r="CJ275" s="97"/>
      <c r="CK275" s="97"/>
      <c r="CL275" s="97"/>
      <c r="CM275" s="335"/>
      <c r="CN275" s="337"/>
      <c r="CO275" s="315" t="str">
        <f>IF(Формулы!R275&gt;V275,"22-?,Дата 14 - Прибыл из УФСИН; ","")&amp;IF(Формулы!Q275&gt;Y275,"25-?,Дата 13 - Выбыл в УФСИН;","")&amp;IF(YEAR(ДАННЫЕ!$F$1)=YEAR(ДАННЫЕ!B275),IF(AT275&gt;0,"","40-?, вявлен в текущем году! "),"")&amp;IF(YEAR($F$1)=YEAR(W275),IF(X275+Y275&gt;0,"","23-стоит, 24,25 - куда выбыл? "),"")&amp;IF(X275+Y275&gt;0,IF(YEAR($F$1)=YEAR(W275),"","24+25&gt;0? 23 - когда выбыл? "),"")&amp;IF(BA275&lt;BB275,"47&gt;=48; ","")&amp;IF(BA275&lt;BC275,"47&gt;=49; ","")&amp;IF(BA275&lt;BD275,"47&gt;=50; ","")&amp;IF(BE275&gt;0,IF(BF275&gt;0,IF(AU275&gt;AV275,"","41 и 42 - ? (51 и 52 &gt; 0);"),"51 &gt; 0 52 - ?;"),"")&amp;IF(AU275&gt;0,IF(AV275&gt;AU275,"41&gt;42;","")&amp;IF(BE275&gt;0,"","41&gt;0 51-?;"),"")&amp;IF(BF275&gt;0,IF(BE275&gt;0,"","52&gt;0 51-?;"),"")&amp;IF(AW275&gt;=AX275,"","43&gt;44;")&amp;IF(CA275&gt;0,IF(AW275&gt;0,"","71 &gt; 0 43-?;"),"")</f>
        <v/>
      </c>
    </row>
    <row r="276" spans="1:93" s="250" customFormat="1" ht="15" customHeight="1" x14ac:dyDescent="0.2">
      <c r="A276" s="45"/>
      <c r="B276" s="46"/>
      <c r="C276" s="121"/>
      <c r="D276" s="121"/>
      <c r="E276" s="336"/>
      <c r="F276" s="122"/>
      <c r="G276" s="46"/>
      <c r="H276" s="45"/>
      <c r="I276" s="45"/>
      <c r="J276" s="45"/>
      <c r="K276" s="45"/>
      <c r="L276" s="45"/>
      <c r="M276" s="46"/>
      <c r="N276" s="46"/>
      <c r="O276" s="48"/>
      <c r="P276" s="48"/>
      <c r="Q276" s="46"/>
      <c r="R276" s="48"/>
      <c r="S276" s="48"/>
      <c r="T276" s="48"/>
      <c r="U276" s="48"/>
      <c r="V276" s="48"/>
      <c r="W276" s="46"/>
      <c r="X276" s="48"/>
      <c r="Y276" s="48"/>
      <c r="Z276" s="157"/>
      <c r="AA276" s="47"/>
      <c r="AB276" s="97"/>
      <c r="AC276" s="49"/>
      <c r="AD276" s="49"/>
      <c r="AE276" s="49"/>
      <c r="AF276" s="49"/>
      <c r="AG276" s="49"/>
      <c r="AH276" s="47"/>
      <c r="AI276" s="47"/>
      <c r="AJ276" s="47"/>
      <c r="AK276" s="190"/>
      <c r="AL276" s="190"/>
      <c r="AM276" s="190"/>
      <c r="AN276" s="190"/>
      <c r="AO276" s="190"/>
      <c r="AP276" s="151"/>
      <c r="AQ276" s="322"/>
      <c r="AR276" s="322"/>
      <c r="AS276" s="322"/>
      <c r="AT276" s="47"/>
      <c r="AU276" s="47"/>
      <c r="AV276" s="47"/>
      <c r="AW276" s="47"/>
      <c r="AX276" s="322"/>
      <c r="AY276" s="98"/>
      <c r="AZ276" s="98"/>
      <c r="BA276" s="47"/>
      <c r="BB276" s="47"/>
      <c r="BC276" s="47"/>
      <c r="BD276" s="47"/>
      <c r="BE276" s="97"/>
      <c r="BF276" s="49"/>
      <c r="BG276" s="239"/>
      <c r="BH276" s="342"/>
      <c r="BI276" s="49"/>
      <c r="BJ276" s="49"/>
      <c r="BK276" s="49"/>
      <c r="BL276" s="49"/>
      <c r="BM276" s="49"/>
      <c r="BN276" s="47"/>
      <c r="BO276" s="49"/>
      <c r="BP276" s="49"/>
      <c r="BQ276" s="49"/>
      <c r="BR276" s="323"/>
      <c r="BS276" s="323"/>
      <c r="BT276" s="323"/>
      <c r="BU276" s="49"/>
      <c r="BV276" s="49"/>
      <c r="BW276" s="97"/>
      <c r="BX276" s="97"/>
      <c r="BY276" s="97"/>
      <c r="BZ276" s="97"/>
      <c r="CA276" s="49"/>
      <c r="CB276" s="49"/>
      <c r="CC276" s="49"/>
      <c r="CD276" s="49"/>
      <c r="CE276" s="49"/>
      <c r="CF276" s="49"/>
      <c r="CG276" s="49"/>
      <c r="CH276" s="49"/>
      <c r="CI276" s="97"/>
      <c r="CJ276" s="97"/>
      <c r="CK276" s="97"/>
      <c r="CL276" s="97"/>
      <c r="CM276" s="335"/>
      <c r="CN276" s="337"/>
      <c r="CO276" s="315" t="str">
        <f>IF(Формулы!R276&gt;V276,"22-?,Дата 14 - Прибыл из УФСИН; ","")&amp;IF(Формулы!Q276&gt;Y276,"25-?,Дата 13 - Выбыл в УФСИН;","")&amp;IF(YEAR(ДАННЫЕ!$F$1)=YEAR(ДАННЫЕ!B276),IF(AT276&gt;0,"","40-?, вявлен в текущем году! "),"")&amp;IF(YEAR($F$1)=YEAR(W276),IF(X276+Y276&gt;0,"","23-стоит, 24,25 - куда выбыл? "),"")&amp;IF(X276+Y276&gt;0,IF(YEAR($F$1)=YEAR(W276),"","24+25&gt;0? 23 - когда выбыл? "),"")&amp;IF(BA276&lt;BB276,"47&gt;=48; ","")&amp;IF(BA276&lt;BC276,"47&gt;=49; ","")&amp;IF(BA276&lt;BD276,"47&gt;=50; ","")&amp;IF(BE276&gt;0,IF(BF276&gt;0,IF(AU276&gt;AV276,"","41 и 42 - ? (51 и 52 &gt; 0);"),"51 &gt; 0 52 - ?;"),"")&amp;IF(AU276&gt;0,IF(AV276&gt;AU276,"41&gt;42;","")&amp;IF(BE276&gt;0,"","41&gt;0 51-?;"),"")&amp;IF(BF276&gt;0,IF(BE276&gt;0,"","52&gt;0 51-?;"),"")&amp;IF(AW276&gt;=AX276,"","43&gt;44;")&amp;IF(CA276&gt;0,IF(AW276&gt;0,"","71 &gt; 0 43-?;"),"")</f>
        <v/>
      </c>
    </row>
    <row r="277" spans="1:93" s="250" customFormat="1" ht="15" customHeight="1" x14ac:dyDescent="0.2">
      <c r="A277" s="45"/>
      <c r="B277" s="46"/>
      <c r="C277" s="121"/>
      <c r="D277" s="121"/>
      <c r="E277" s="336"/>
      <c r="F277" s="122"/>
      <c r="G277" s="46"/>
      <c r="H277" s="45"/>
      <c r="I277" s="45"/>
      <c r="J277" s="45"/>
      <c r="K277" s="45"/>
      <c r="L277" s="45"/>
      <c r="M277" s="46"/>
      <c r="N277" s="46"/>
      <c r="O277" s="48"/>
      <c r="P277" s="48"/>
      <c r="Q277" s="46"/>
      <c r="R277" s="48"/>
      <c r="S277" s="48"/>
      <c r="T277" s="48"/>
      <c r="U277" s="48"/>
      <c r="V277" s="48"/>
      <c r="W277" s="46"/>
      <c r="X277" s="48"/>
      <c r="Y277" s="48"/>
      <c r="Z277" s="157"/>
      <c r="AA277" s="47"/>
      <c r="AB277" s="97"/>
      <c r="AC277" s="49"/>
      <c r="AD277" s="49"/>
      <c r="AE277" s="49"/>
      <c r="AF277" s="49"/>
      <c r="AG277" s="49"/>
      <c r="AH277" s="47"/>
      <c r="AI277" s="47"/>
      <c r="AJ277" s="47"/>
      <c r="AK277" s="190"/>
      <c r="AL277" s="190"/>
      <c r="AM277" s="190"/>
      <c r="AN277" s="190"/>
      <c r="AO277" s="190"/>
      <c r="AP277" s="151"/>
      <c r="AQ277" s="322"/>
      <c r="AR277" s="322"/>
      <c r="AS277" s="322"/>
      <c r="AT277" s="47"/>
      <c r="AU277" s="47"/>
      <c r="AV277" s="47"/>
      <c r="AW277" s="47"/>
      <c r="AX277" s="322"/>
      <c r="AY277" s="98"/>
      <c r="AZ277" s="98"/>
      <c r="BA277" s="47"/>
      <c r="BB277" s="47"/>
      <c r="BC277" s="47"/>
      <c r="BD277" s="47"/>
      <c r="BE277" s="97"/>
      <c r="BF277" s="49"/>
      <c r="BG277" s="239"/>
      <c r="BH277" s="342"/>
      <c r="BI277" s="49"/>
      <c r="BJ277" s="49"/>
      <c r="BK277" s="49"/>
      <c r="BL277" s="49"/>
      <c r="BM277" s="49"/>
      <c r="BN277" s="47"/>
      <c r="BO277" s="49"/>
      <c r="BP277" s="49"/>
      <c r="BQ277" s="49"/>
      <c r="BR277" s="323"/>
      <c r="BS277" s="323"/>
      <c r="BT277" s="323"/>
      <c r="BU277" s="49"/>
      <c r="BV277" s="49"/>
      <c r="BW277" s="97"/>
      <c r="BX277" s="97"/>
      <c r="BY277" s="97"/>
      <c r="BZ277" s="97"/>
      <c r="CA277" s="49"/>
      <c r="CB277" s="49"/>
      <c r="CC277" s="49"/>
      <c r="CD277" s="49"/>
      <c r="CE277" s="49"/>
      <c r="CF277" s="49"/>
      <c r="CG277" s="49"/>
      <c r="CH277" s="49"/>
      <c r="CI277" s="97"/>
      <c r="CJ277" s="97"/>
      <c r="CK277" s="97"/>
      <c r="CL277" s="97"/>
      <c r="CM277" s="335"/>
      <c r="CN277" s="337"/>
      <c r="CO277" s="315" t="str">
        <f>IF(Формулы!R277&gt;V277,"22-?,Дата 14 - Прибыл из УФСИН; ","")&amp;IF(Формулы!Q277&gt;Y277,"25-?,Дата 13 - Выбыл в УФСИН;","")&amp;IF(YEAR(ДАННЫЕ!$F$1)=YEAR(ДАННЫЕ!B277),IF(AT277&gt;0,"","40-?, вявлен в текущем году! "),"")&amp;IF(YEAR($F$1)=YEAR(W277),IF(X277+Y277&gt;0,"","23-стоит, 24,25 - куда выбыл? "),"")&amp;IF(X277+Y277&gt;0,IF(YEAR($F$1)=YEAR(W277),"","24+25&gt;0? 23 - когда выбыл? "),"")&amp;IF(BA277&lt;BB277,"47&gt;=48; ","")&amp;IF(BA277&lt;BC277,"47&gt;=49; ","")&amp;IF(BA277&lt;BD277,"47&gt;=50; ","")&amp;IF(BE277&gt;0,IF(BF277&gt;0,IF(AU277&gt;AV277,"","41 и 42 - ? (51 и 52 &gt; 0);"),"51 &gt; 0 52 - ?;"),"")&amp;IF(AU277&gt;0,IF(AV277&gt;AU277,"41&gt;42;","")&amp;IF(BE277&gt;0,"","41&gt;0 51-?;"),"")&amp;IF(BF277&gt;0,IF(BE277&gt;0,"","52&gt;0 51-?;"),"")&amp;IF(AW277&gt;=AX277,"","43&gt;44;")&amp;IF(CA277&gt;0,IF(AW277&gt;0,"","71 &gt; 0 43-?;"),"")</f>
        <v/>
      </c>
    </row>
    <row r="278" spans="1:93" s="250" customFormat="1" ht="15" customHeight="1" x14ac:dyDescent="0.2">
      <c r="A278" s="45"/>
      <c r="B278" s="46"/>
      <c r="C278" s="121"/>
      <c r="D278" s="121"/>
      <c r="E278" s="336"/>
      <c r="F278" s="122"/>
      <c r="G278" s="46"/>
      <c r="H278" s="45"/>
      <c r="I278" s="45"/>
      <c r="J278" s="45"/>
      <c r="K278" s="45"/>
      <c r="L278" s="45"/>
      <c r="M278" s="46"/>
      <c r="N278" s="46"/>
      <c r="O278" s="48"/>
      <c r="P278" s="48"/>
      <c r="Q278" s="46"/>
      <c r="R278" s="48"/>
      <c r="S278" s="48"/>
      <c r="T278" s="48"/>
      <c r="U278" s="48"/>
      <c r="V278" s="48"/>
      <c r="W278" s="46"/>
      <c r="X278" s="48"/>
      <c r="Y278" s="48"/>
      <c r="Z278" s="157"/>
      <c r="AA278" s="47"/>
      <c r="AB278" s="97"/>
      <c r="AC278" s="49"/>
      <c r="AD278" s="49"/>
      <c r="AE278" s="49"/>
      <c r="AF278" s="49"/>
      <c r="AG278" s="49"/>
      <c r="AH278" s="47"/>
      <c r="AI278" s="47"/>
      <c r="AJ278" s="47"/>
      <c r="AK278" s="190"/>
      <c r="AL278" s="190"/>
      <c r="AM278" s="190"/>
      <c r="AN278" s="190"/>
      <c r="AO278" s="190"/>
      <c r="AP278" s="151"/>
      <c r="AQ278" s="322"/>
      <c r="AR278" s="322"/>
      <c r="AS278" s="322"/>
      <c r="AT278" s="47"/>
      <c r="AU278" s="47"/>
      <c r="AV278" s="47"/>
      <c r="AW278" s="47"/>
      <c r="AX278" s="322"/>
      <c r="AY278" s="98"/>
      <c r="AZ278" s="98"/>
      <c r="BA278" s="47"/>
      <c r="BB278" s="47"/>
      <c r="BC278" s="47"/>
      <c r="BD278" s="47"/>
      <c r="BE278" s="97"/>
      <c r="BF278" s="49"/>
      <c r="BG278" s="239"/>
      <c r="BH278" s="342"/>
      <c r="BI278" s="49"/>
      <c r="BJ278" s="49"/>
      <c r="BK278" s="49"/>
      <c r="BL278" s="49"/>
      <c r="BM278" s="49"/>
      <c r="BN278" s="47"/>
      <c r="BO278" s="49"/>
      <c r="BP278" s="49"/>
      <c r="BQ278" s="49"/>
      <c r="BR278" s="323"/>
      <c r="BS278" s="323"/>
      <c r="BT278" s="323"/>
      <c r="BU278" s="49"/>
      <c r="BV278" s="49"/>
      <c r="BW278" s="97"/>
      <c r="BX278" s="97"/>
      <c r="BY278" s="97"/>
      <c r="BZ278" s="97"/>
      <c r="CA278" s="49"/>
      <c r="CB278" s="49"/>
      <c r="CC278" s="49"/>
      <c r="CD278" s="49"/>
      <c r="CE278" s="49"/>
      <c r="CF278" s="49"/>
      <c r="CG278" s="49"/>
      <c r="CH278" s="49"/>
      <c r="CI278" s="97"/>
      <c r="CJ278" s="97"/>
      <c r="CK278" s="97"/>
      <c r="CL278" s="97"/>
      <c r="CM278" s="335"/>
      <c r="CN278" s="337"/>
      <c r="CO278" s="315" t="str">
        <f>IF(Формулы!R278&gt;V278,"22-?,Дата 14 - Прибыл из УФСИН; ","")&amp;IF(Формулы!Q278&gt;Y278,"25-?,Дата 13 - Выбыл в УФСИН;","")&amp;IF(YEAR(ДАННЫЕ!$F$1)=YEAR(ДАННЫЕ!B278),IF(AT278&gt;0,"","40-?, вявлен в текущем году! "),"")&amp;IF(YEAR($F$1)=YEAR(W278),IF(X278+Y278&gt;0,"","23-стоит, 24,25 - куда выбыл? "),"")&amp;IF(X278+Y278&gt;0,IF(YEAR($F$1)=YEAR(W278),"","24+25&gt;0? 23 - когда выбыл? "),"")&amp;IF(BA278&lt;BB278,"47&gt;=48; ","")&amp;IF(BA278&lt;BC278,"47&gt;=49; ","")&amp;IF(BA278&lt;BD278,"47&gt;=50; ","")&amp;IF(BE278&gt;0,IF(BF278&gt;0,IF(AU278&gt;AV278,"","41 и 42 - ? (51 и 52 &gt; 0);"),"51 &gt; 0 52 - ?;"),"")&amp;IF(AU278&gt;0,IF(AV278&gt;AU278,"41&gt;42;","")&amp;IF(BE278&gt;0,"","41&gt;0 51-?;"),"")&amp;IF(BF278&gt;0,IF(BE278&gt;0,"","52&gt;0 51-?;"),"")&amp;IF(AW278&gt;=AX278,"","43&gt;44;")&amp;IF(CA278&gt;0,IF(AW278&gt;0,"","71 &gt; 0 43-?;"),"")</f>
        <v/>
      </c>
    </row>
    <row r="279" spans="1:93" s="250" customFormat="1" ht="15" customHeight="1" x14ac:dyDescent="0.2">
      <c r="A279" s="45"/>
      <c r="B279" s="46"/>
      <c r="C279" s="121"/>
      <c r="D279" s="121"/>
      <c r="E279" s="336"/>
      <c r="F279" s="122"/>
      <c r="G279" s="46"/>
      <c r="H279" s="45"/>
      <c r="I279" s="45"/>
      <c r="J279" s="45"/>
      <c r="K279" s="45"/>
      <c r="L279" s="45"/>
      <c r="M279" s="46"/>
      <c r="N279" s="46"/>
      <c r="O279" s="48"/>
      <c r="P279" s="48"/>
      <c r="Q279" s="46"/>
      <c r="R279" s="48"/>
      <c r="S279" s="48"/>
      <c r="T279" s="48"/>
      <c r="U279" s="48"/>
      <c r="V279" s="48"/>
      <c r="W279" s="46"/>
      <c r="X279" s="48"/>
      <c r="Y279" s="48"/>
      <c r="Z279" s="157"/>
      <c r="AA279" s="47"/>
      <c r="AB279" s="97"/>
      <c r="AC279" s="49"/>
      <c r="AD279" s="49"/>
      <c r="AE279" s="49"/>
      <c r="AF279" s="49"/>
      <c r="AG279" s="49"/>
      <c r="AH279" s="47"/>
      <c r="AI279" s="47"/>
      <c r="AJ279" s="47"/>
      <c r="AK279" s="190"/>
      <c r="AL279" s="190"/>
      <c r="AM279" s="190"/>
      <c r="AN279" s="190"/>
      <c r="AO279" s="190"/>
      <c r="AP279" s="151"/>
      <c r="AQ279" s="322"/>
      <c r="AR279" s="322"/>
      <c r="AS279" s="322"/>
      <c r="AT279" s="47"/>
      <c r="AU279" s="47"/>
      <c r="AV279" s="47"/>
      <c r="AW279" s="47"/>
      <c r="AX279" s="322"/>
      <c r="AY279" s="98"/>
      <c r="AZ279" s="98"/>
      <c r="BA279" s="47"/>
      <c r="BB279" s="47"/>
      <c r="BC279" s="47"/>
      <c r="BD279" s="47"/>
      <c r="BE279" s="97"/>
      <c r="BF279" s="49"/>
      <c r="BG279" s="239"/>
      <c r="BH279" s="342"/>
      <c r="BI279" s="49"/>
      <c r="BJ279" s="49"/>
      <c r="BK279" s="49"/>
      <c r="BL279" s="49"/>
      <c r="BM279" s="49"/>
      <c r="BN279" s="47"/>
      <c r="BO279" s="49"/>
      <c r="BP279" s="49"/>
      <c r="BQ279" s="49"/>
      <c r="BR279" s="323"/>
      <c r="BS279" s="323"/>
      <c r="BT279" s="323"/>
      <c r="BU279" s="49"/>
      <c r="BV279" s="49"/>
      <c r="BW279" s="97"/>
      <c r="BX279" s="97"/>
      <c r="BY279" s="97"/>
      <c r="BZ279" s="97"/>
      <c r="CA279" s="49"/>
      <c r="CB279" s="49"/>
      <c r="CC279" s="49"/>
      <c r="CD279" s="49"/>
      <c r="CE279" s="49"/>
      <c r="CF279" s="49"/>
      <c r="CG279" s="49"/>
      <c r="CH279" s="49"/>
      <c r="CI279" s="97"/>
      <c r="CJ279" s="97"/>
      <c r="CK279" s="97"/>
      <c r="CL279" s="97"/>
      <c r="CM279" s="335"/>
      <c r="CN279" s="337"/>
      <c r="CO279" s="315" t="str">
        <f>IF(Формулы!R279&gt;V279,"22-?,Дата 14 - Прибыл из УФСИН; ","")&amp;IF(Формулы!Q279&gt;Y279,"25-?,Дата 13 - Выбыл в УФСИН;","")&amp;IF(YEAR(ДАННЫЕ!$F$1)=YEAR(ДАННЫЕ!B279),IF(AT279&gt;0,"","40-?, вявлен в текущем году! "),"")&amp;IF(YEAR($F$1)=YEAR(W279),IF(X279+Y279&gt;0,"","23-стоит, 24,25 - куда выбыл? "),"")&amp;IF(X279+Y279&gt;0,IF(YEAR($F$1)=YEAR(W279),"","24+25&gt;0? 23 - когда выбыл? "),"")&amp;IF(BA279&lt;BB279,"47&gt;=48; ","")&amp;IF(BA279&lt;BC279,"47&gt;=49; ","")&amp;IF(BA279&lt;BD279,"47&gt;=50; ","")&amp;IF(BE279&gt;0,IF(BF279&gt;0,IF(AU279&gt;AV279,"","41 и 42 - ? (51 и 52 &gt; 0);"),"51 &gt; 0 52 - ?;"),"")&amp;IF(AU279&gt;0,IF(AV279&gt;AU279,"41&gt;42;","")&amp;IF(BE279&gt;0,"","41&gt;0 51-?;"),"")&amp;IF(BF279&gt;0,IF(BE279&gt;0,"","52&gt;0 51-?;"),"")&amp;IF(AW279&gt;=AX279,"","43&gt;44;")&amp;IF(CA279&gt;0,IF(AW279&gt;0,"","71 &gt; 0 43-?;"),"")</f>
        <v/>
      </c>
    </row>
    <row r="280" spans="1:93" s="250" customFormat="1" ht="15" customHeight="1" x14ac:dyDescent="0.2">
      <c r="A280" s="45"/>
      <c r="B280" s="46"/>
      <c r="C280" s="121"/>
      <c r="D280" s="121"/>
      <c r="E280" s="336"/>
      <c r="F280" s="122"/>
      <c r="G280" s="46"/>
      <c r="H280" s="45"/>
      <c r="I280" s="45"/>
      <c r="J280" s="45"/>
      <c r="K280" s="45"/>
      <c r="L280" s="45"/>
      <c r="M280" s="46"/>
      <c r="N280" s="46"/>
      <c r="O280" s="48"/>
      <c r="P280" s="48"/>
      <c r="Q280" s="46"/>
      <c r="R280" s="48"/>
      <c r="S280" s="48"/>
      <c r="T280" s="48"/>
      <c r="U280" s="48"/>
      <c r="V280" s="48"/>
      <c r="W280" s="46"/>
      <c r="X280" s="48"/>
      <c r="Y280" s="48"/>
      <c r="Z280" s="157"/>
      <c r="AA280" s="47"/>
      <c r="AB280" s="97"/>
      <c r="AC280" s="49"/>
      <c r="AD280" s="49"/>
      <c r="AE280" s="49"/>
      <c r="AF280" s="49"/>
      <c r="AG280" s="49"/>
      <c r="AH280" s="47"/>
      <c r="AI280" s="47"/>
      <c r="AJ280" s="47"/>
      <c r="AK280" s="190"/>
      <c r="AL280" s="190"/>
      <c r="AM280" s="190"/>
      <c r="AN280" s="190"/>
      <c r="AO280" s="190"/>
      <c r="AP280" s="151"/>
      <c r="AQ280" s="322"/>
      <c r="AR280" s="322"/>
      <c r="AS280" s="322"/>
      <c r="AT280" s="47"/>
      <c r="AU280" s="47"/>
      <c r="AV280" s="47"/>
      <c r="AW280" s="47"/>
      <c r="AX280" s="322"/>
      <c r="AY280" s="98"/>
      <c r="AZ280" s="98"/>
      <c r="BA280" s="47"/>
      <c r="BB280" s="47"/>
      <c r="BC280" s="47"/>
      <c r="BD280" s="47"/>
      <c r="BE280" s="97"/>
      <c r="BF280" s="49"/>
      <c r="BG280" s="239"/>
      <c r="BH280" s="342"/>
      <c r="BI280" s="49"/>
      <c r="BJ280" s="49"/>
      <c r="BK280" s="49"/>
      <c r="BL280" s="49"/>
      <c r="BM280" s="49"/>
      <c r="BN280" s="47"/>
      <c r="BO280" s="49"/>
      <c r="BP280" s="49"/>
      <c r="BQ280" s="49"/>
      <c r="BR280" s="323"/>
      <c r="BS280" s="323"/>
      <c r="BT280" s="323"/>
      <c r="BU280" s="49"/>
      <c r="BV280" s="49"/>
      <c r="BW280" s="97"/>
      <c r="BX280" s="97"/>
      <c r="BY280" s="97"/>
      <c r="BZ280" s="97"/>
      <c r="CA280" s="49"/>
      <c r="CB280" s="49"/>
      <c r="CC280" s="49"/>
      <c r="CD280" s="49"/>
      <c r="CE280" s="49"/>
      <c r="CF280" s="49"/>
      <c r="CG280" s="49"/>
      <c r="CH280" s="49"/>
      <c r="CI280" s="97"/>
      <c r="CJ280" s="97"/>
      <c r="CK280" s="97"/>
      <c r="CL280" s="97"/>
      <c r="CM280" s="335"/>
      <c r="CN280" s="337"/>
      <c r="CO280" s="315" t="str">
        <f>IF(Формулы!R280&gt;V280,"22-?,Дата 14 - Прибыл из УФСИН; ","")&amp;IF(Формулы!Q280&gt;Y280,"25-?,Дата 13 - Выбыл в УФСИН;","")&amp;IF(YEAR(ДАННЫЕ!$F$1)=YEAR(ДАННЫЕ!B280),IF(AT280&gt;0,"","40-?, вявлен в текущем году! "),"")&amp;IF(YEAR($F$1)=YEAR(W280),IF(X280+Y280&gt;0,"","23-стоит, 24,25 - куда выбыл? "),"")&amp;IF(X280+Y280&gt;0,IF(YEAR($F$1)=YEAR(W280),"","24+25&gt;0? 23 - когда выбыл? "),"")&amp;IF(BA280&lt;BB280,"47&gt;=48; ","")&amp;IF(BA280&lt;BC280,"47&gt;=49; ","")&amp;IF(BA280&lt;BD280,"47&gt;=50; ","")&amp;IF(BE280&gt;0,IF(BF280&gt;0,IF(AU280&gt;AV280,"","41 и 42 - ? (51 и 52 &gt; 0);"),"51 &gt; 0 52 - ?;"),"")&amp;IF(AU280&gt;0,IF(AV280&gt;AU280,"41&gt;42;","")&amp;IF(BE280&gt;0,"","41&gt;0 51-?;"),"")&amp;IF(BF280&gt;0,IF(BE280&gt;0,"","52&gt;0 51-?;"),"")&amp;IF(AW280&gt;=AX280,"","43&gt;44;")&amp;IF(CA280&gt;0,IF(AW280&gt;0,"","71 &gt; 0 43-?;"),"")</f>
        <v/>
      </c>
    </row>
    <row r="281" spans="1:93" s="250" customFormat="1" ht="15" customHeight="1" x14ac:dyDescent="0.2">
      <c r="A281" s="45"/>
      <c r="B281" s="46"/>
      <c r="C281" s="121"/>
      <c r="D281" s="121"/>
      <c r="E281" s="336"/>
      <c r="F281" s="122"/>
      <c r="G281" s="46"/>
      <c r="H281" s="45"/>
      <c r="I281" s="45"/>
      <c r="J281" s="45"/>
      <c r="K281" s="45"/>
      <c r="L281" s="45"/>
      <c r="M281" s="46"/>
      <c r="N281" s="46"/>
      <c r="O281" s="48"/>
      <c r="P281" s="48"/>
      <c r="Q281" s="46"/>
      <c r="R281" s="48"/>
      <c r="S281" s="48"/>
      <c r="T281" s="48"/>
      <c r="U281" s="48"/>
      <c r="V281" s="48"/>
      <c r="W281" s="46"/>
      <c r="X281" s="48"/>
      <c r="Y281" s="48"/>
      <c r="Z281" s="157"/>
      <c r="AA281" s="47"/>
      <c r="AB281" s="97"/>
      <c r="AC281" s="49"/>
      <c r="AD281" s="49"/>
      <c r="AE281" s="49"/>
      <c r="AF281" s="49"/>
      <c r="AG281" s="49"/>
      <c r="AH281" s="47"/>
      <c r="AI281" s="47"/>
      <c r="AJ281" s="47"/>
      <c r="AK281" s="190"/>
      <c r="AL281" s="190"/>
      <c r="AM281" s="190"/>
      <c r="AN281" s="190"/>
      <c r="AO281" s="190"/>
      <c r="AP281" s="151"/>
      <c r="AQ281" s="322"/>
      <c r="AR281" s="322"/>
      <c r="AS281" s="322"/>
      <c r="AT281" s="47"/>
      <c r="AU281" s="47"/>
      <c r="AV281" s="47"/>
      <c r="AW281" s="47"/>
      <c r="AX281" s="322"/>
      <c r="AY281" s="98"/>
      <c r="AZ281" s="98"/>
      <c r="BA281" s="47"/>
      <c r="BB281" s="47"/>
      <c r="BC281" s="47"/>
      <c r="BD281" s="47"/>
      <c r="BE281" s="97"/>
      <c r="BF281" s="49"/>
      <c r="BG281" s="239"/>
      <c r="BH281" s="342"/>
      <c r="BI281" s="49"/>
      <c r="BJ281" s="49"/>
      <c r="BK281" s="49"/>
      <c r="BL281" s="49"/>
      <c r="BM281" s="49"/>
      <c r="BN281" s="47"/>
      <c r="BO281" s="49"/>
      <c r="BP281" s="49"/>
      <c r="BQ281" s="49"/>
      <c r="BR281" s="323"/>
      <c r="BS281" s="323"/>
      <c r="BT281" s="323"/>
      <c r="BU281" s="49"/>
      <c r="BV281" s="49"/>
      <c r="BW281" s="97"/>
      <c r="BX281" s="97"/>
      <c r="BY281" s="97"/>
      <c r="BZ281" s="97"/>
      <c r="CA281" s="49"/>
      <c r="CB281" s="49"/>
      <c r="CC281" s="49"/>
      <c r="CD281" s="49"/>
      <c r="CE281" s="49"/>
      <c r="CF281" s="49"/>
      <c r="CG281" s="49"/>
      <c r="CH281" s="49"/>
      <c r="CI281" s="97"/>
      <c r="CJ281" s="97"/>
      <c r="CK281" s="97"/>
      <c r="CL281" s="97"/>
      <c r="CM281" s="335"/>
      <c r="CN281" s="337"/>
      <c r="CO281" s="315" t="str">
        <f>IF(Формулы!R281&gt;V281,"22-?,Дата 14 - Прибыл из УФСИН; ","")&amp;IF(Формулы!Q281&gt;Y281,"25-?,Дата 13 - Выбыл в УФСИН;","")&amp;IF(YEAR(ДАННЫЕ!$F$1)=YEAR(ДАННЫЕ!B281),IF(AT281&gt;0,"","40-?, вявлен в текущем году! "),"")&amp;IF(YEAR($F$1)=YEAR(W281),IF(X281+Y281&gt;0,"","23-стоит, 24,25 - куда выбыл? "),"")&amp;IF(X281+Y281&gt;0,IF(YEAR($F$1)=YEAR(W281),"","24+25&gt;0? 23 - когда выбыл? "),"")&amp;IF(BA281&lt;BB281,"47&gt;=48; ","")&amp;IF(BA281&lt;BC281,"47&gt;=49; ","")&amp;IF(BA281&lt;BD281,"47&gt;=50; ","")&amp;IF(BE281&gt;0,IF(BF281&gt;0,IF(AU281&gt;AV281,"","41 и 42 - ? (51 и 52 &gt; 0);"),"51 &gt; 0 52 - ?;"),"")&amp;IF(AU281&gt;0,IF(AV281&gt;AU281,"41&gt;42;","")&amp;IF(BE281&gt;0,"","41&gt;0 51-?;"),"")&amp;IF(BF281&gt;0,IF(BE281&gt;0,"","52&gt;0 51-?;"),"")&amp;IF(AW281&gt;=AX281,"","43&gt;44;")&amp;IF(CA281&gt;0,IF(AW281&gt;0,"","71 &gt; 0 43-?;"),"")</f>
        <v/>
      </c>
    </row>
    <row r="282" spans="1:93" s="250" customFormat="1" ht="15" customHeight="1" x14ac:dyDescent="0.2">
      <c r="A282" s="45"/>
      <c r="B282" s="46"/>
      <c r="C282" s="121"/>
      <c r="D282" s="121"/>
      <c r="E282" s="336"/>
      <c r="F282" s="122"/>
      <c r="G282" s="46"/>
      <c r="H282" s="45"/>
      <c r="I282" s="45"/>
      <c r="J282" s="45"/>
      <c r="K282" s="45"/>
      <c r="L282" s="45"/>
      <c r="M282" s="46"/>
      <c r="N282" s="46"/>
      <c r="O282" s="48"/>
      <c r="P282" s="48"/>
      <c r="Q282" s="46"/>
      <c r="R282" s="48"/>
      <c r="S282" s="48"/>
      <c r="T282" s="48"/>
      <c r="U282" s="48"/>
      <c r="V282" s="48"/>
      <c r="W282" s="46"/>
      <c r="X282" s="48"/>
      <c r="Y282" s="48"/>
      <c r="Z282" s="157"/>
      <c r="AA282" s="47"/>
      <c r="AB282" s="97"/>
      <c r="AC282" s="49"/>
      <c r="AD282" s="49"/>
      <c r="AE282" s="49"/>
      <c r="AF282" s="49"/>
      <c r="AG282" s="49"/>
      <c r="AH282" s="47"/>
      <c r="AI282" s="47"/>
      <c r="AJ282" s="47"/>
      <c r="AK282" s="190"/>
      <c r="AL282" s="190"/>
      <c r="AM282" s="190"/>
      <c r="AN282" s="190"/>
      <c r="AO282" s="190"/>
      <c r="AP282" s="151"/>
      <c r="AQ282" s="322"/>
      <c r="AR282" s="322"/>
      <c r="AS282" s="322"/>
      <c r="AT282" s="47"/>
      <c r="AU282" s="47"/>
      <c r="AV282" s="47"/>
      <c r="AW282" s="47"/>
      <c r="AX282" s="322"/>
      <c r="AY282" s="98"/>
      <c r="AZ282" s="98"/>
      <c r="BA282" s="47"/>
      <c r="BB282" s="47"/>
      <c r="BC282" s="47"/>
      <c r="BD282" s="47"/>
      <c r="BE282" s="97"/>
      <c r="BF282" s="49"/>
      <c r="BG282" s="239"/>
      <c r="BH282" s="342"/>
      <c r="BI282" s="49"/>
      <c r="BJ282" s="49"/>
      <c r="BK282" s="49"/>
      <c r="BL282" s="49"/>
      <c r="BM282" s="49"/>
      <c r="BN282" s="47"/>
      <c r="BO282" s="49"/>
      <c r="BP282" s="49"/>
      <c r="BQ282" s="49"/>
      <c r="BR282" s="323"/>
      <c r="BS282" s="323"/>
      <c r="BT282" s="323"/>
      <c r="BU282" s="49"/>
      <c r="BV282" s="49"/>
      <c r="BW282" s="97"/>
      <c r="BX282" s="97"/>
      <c r="BY282" s="97"/>
      <c r="BZ282" s="97"/>
      <c r="CA282" s="49"/>
      <c r="CB282" s="49"/>
      <c r="CC282" s="49"/>
      <c r="CD282" s="49"/>
      <c r="CE282" s="49"/>
      <c r="CF282" s="49"/>
      <c r="CG282" s="49"/>
      <c r="CH282" s="49"/>
      <c r="CI282" s="97"/>
      <c r="CJ282" s="97"/>
      <c r="CK282" s="97"/>
      <c r="CL282" s="97"/>
      <c r="CM282" s="335"/>
      <c r="CN282" s="337"/>
      <c r="CO282" s="315" t="str">
        <f>IF(Формулы!R282&gt;V282,"22-?,Дата 14 - Прибыл из УФСИН; ","")&amp;IF(Формулы!Q282&gt;Y282,"25-?,Дата 13 - Выбыл в УФСИН;","")&amp;IF(YEAR(ДАННЫЕ!$F$1)=YEAR(ДАННЫЕ!B282),IF(AT282&gt;0,"","40-?, вявлен в текущем году! "),"")&amp;IF(YEAR($F$1)=YEAR(W282),IF(X282+Y282&gt;0,"","23-стоит, 24,25 - куда выбыл? "),"")&amp;IF(X282+Y282&gt;0,IF(YEAR($F$1)=YEAR(W282),"","24+25&gt;0? 23 - когда выбыл? "),"")&amp;IF(BA282&lt;BB282,"47&gt;=48; ","")&amp;IF(BA282&lt;BC282,"47&gt;=49; ","")&amp;IF(BA282&lt;BD282,"47&gt;=50; ","")&amp;IF(BE282&gt;0,IF(BF282&gt;0,IF(AU282&gt;AV282,"","41 и 42 - ? (51 и 52 &gt; 0);"),"51 &gt; 0 52 - ?;"),"")&amp;IF(AU282&gt;0,IF(AV282&gt;AU282,"41&gt;42;","")&amp;IF(BE282&gt;0,"","41&gt;0 51-?;"),"")&amp;IF(BF282&gt;0,IF(BE282&gt;0,"","52&gt;0 51-?;"),"")&amp;IF(AW282&gt;=AX282,"","43&gt;44;")&amp;IF(CA282&gt;0,IF(AW282&gt;0,"","71 &gt; 0 43-?;"),"")</f>
        <v/>
      </c>
    </row>
    <row r="283" spans="1:93" s="250" customFormat="1" ht="15" customHeight="1" x14ac:dyDescent="0.2">
      <c r="A283" s="45"/>
      <c r="B283" s="46"/>
      <c r="C283" s="121"/>
      <c r="D283" s="121"/>
      <c r="E283" s="336"/>
      <c r="F283" s="122"/>
      <c r="G283" s="46"/>
      <c r="H283" s="45"/>
      <c r="I283" s="45"/>
      <c r="J283" s="45"/>
      <c r="K283" s="45"/>
      <c r="L283" s="45"/>
      <c r="M283" s="46"/>
      <c r="N283" s="46"/>
      <c r="O283" s="48"/>
      <c r="P283" s="48"/>
      <c r="Q283" s="46"/>
      <c r="R283" s="48"/>
      <c r="S283" s="48"/>
      <c r="T283" s="48"/>
      <c r="U283" s="48"/>
      <c r="V283" s="48"/>
      <c r="W283" s="46"/>
      <c r="X283" s="48"/>
      <c r="Y283" s="48"/>
      <c r="Z283" s="157"/>
      <c r="AA283" s="47"/>
      <c r="AB283" s="97"/>
      <c r="AC283" s="49"/>
      <c r="AD283" s="49"/>
      <c r="AE283" s="49"/>
      <c r="AF283" s="49"/>
      <c r="AG283" s="49"/>
      <c r="AH283" s="47"/>
      <c r="AI283" s="47"/>
      <c r="AJ283" s="47"/>
      <c r="AK283" s="190"/>
      <c r="AL283" s="190"/>
      <c r="AM283" s="190"/>
      <c r="AN283" s="190"/>
      <c r="AO283" s="190"/>
      <c r="AP283" s="151"/>
      <c r="AQ283" s="322"/>
      <c r="AR283" s="322"/>
      <c r="AS283" s="322"/>
      <c r="AT283" s="47"/>
      <c r="AU283" s="47"/>
      <c r="AV283" s="47"/>
      <c r="AW283" s="47"/>
      <c r="AX283" s="322"/>
      <c r="AY283" s="98"/>
      <c r="AZ283" s="98"/>
      <c r="BA283" s="47"/>
      <c r="BB283" s="47"/>
      <c r="BC283" s="47"/>
      <c r="BD283" s="47"/>
      <c r="BE283" s="97"/>
      <c r="BF283" s="49"/>
      <c r="BG283" s="239"/>
      <c r="BH283" s="342"/>
      <c r="BI283" s="49"/>
      <c r="BJ283" s="49"/>
      <c r="BK283" s="49"/>
      <c r="BL283" s="49"/>
      <c r="BM283" s="49"/>
      <c r="BN283" s="47"/>
      <c r="BO283" s="49"/>
      <c r="BP283" s="49"/>
      <c r="BQ283" s="49"/>
      <c r="BR283" s="323"/>
      <c r="BS283" s="323"/>
      <c r="BT283" s="323"/>
      <c r="BU283" s="49"/>
      <c r="BV283" s="49"/>
      <c r="BW283" s="97"/>
      <c r="BX283" s="97"/>
      <c r="BY283" s="97"/>
      <c r="BZ283" s="97"/>
      <c r="CA283" s="49"/>
      <c r="CB283" s="49"/>
      <c r="CC283" s="49"/>
      <c r="CD283" s="49"/>
      <c r="CE283" s="49"/>
      <c r="CF283" s="49"/>
      <c r="CG283" s="49"/>
      <c r="CH283" s="49"/>
      <c r="CI283" s="97"/>
      <c r="CJ283" s="97"/>
      <c r="CK283" s="97"/>
      <c r="CL283" s="97"/>
      <c r="CM283" s="335"/>
      <c r="CN283" s="337"/>
      <c r="CO283" s="315" t="str">
        <f>IF(Формулы!R283&gt;V283,"22-?,Дата 14 - Прибыл из УФСИН; ","")&amp;IF(Формулы!Q283&gt;Y283,"25-?,Дата 13 - Выбыл в УФСИН;","")&amp;IF(YEAR(ДАННЫЕ!$F$1)=YEAR(ДАННЫЕ!B283),IF(AT283&gt;0,"","40-?, вявлен в текущем году! "),"")&amp;IF(YEAR($F$1)=YEAR(W283),IF(X283+Y283&gt;0,"","23-стоит, 24,25 - куда выбыл? "),"")&amp;IF(X283+Y283&gt;0,IF(YEAR($F$1)=YEAR(W283),"","24+25&gt;0? 23 - когда выбыл? "),"")&amp;IF(BA283&lt;BB283,"47&gt;=48; ","")&amp;IF(BA283&lt;BC283,"47&gt;=49; ","")&amp;IF(BA283&lt;BD283,"47&gt;=50; ","")&amp;IF(BE283&gt;0,IF(BF283&gt;0,IF(AU283&gt;AV283,"","41 и 42 - ? (51 и 52 &gt; 0);"),"51 &gt; 0 52 - ?;"),"")&amp;IF(AU283&gt;0,IF(AV283&gt;AU283,"41&gt;42;","")&amp;IF(BE283&gt;0,"","41&gt;0 51-?;"),"")&amp;IF(BF283&gt;0,IF(BE283&gt;0,"","52&gt;0 51-?;"),"")&amp;IF(AW283&gt;=AX283,"","43&gt;44;")&amp;IF(CA283&gt;0,IF(AW283&gt;0,"","71 &gt; 0 43-?;"),"")</f>
        <v/>
      </c>
    </row>
    <row r="284" spans="1:93" s="250" customFormat="1" ht="15" customHeight="1" x14ac:dyDescent="0.2">
      <c r="A284" s="45"/>
      <c r="B284" s="46"/>
      <c r="C284" s="121"/>
      <c r="D284" s="121"/>
      <c r="E284" s="336"/>
      <c r="F284" s="122"/>
      <c r="G284" s="46"/>
      <c r="H284" s="45"/>
      <c r="I284" s="45"/>
      <c r="J284" s="45"/>
      <c r="K284" s="45"/>
      <c r="L284" s="45"/>
      <c r="M284" s="46"/>
      <c r="N284" s="46"/>
      <c r="O284" s="48"/>
      <c r="P284" s="48"/>
      <c r="Q284" s="46"/>
      <c r="R284" s="48"/>
      <c r="S284" s="48"/>
      <c r="T284" s="48"/>
      <c r="U284" s="48"/>
      <c r="V284" s="48"/>
      <c r="W284" s="46"/>
      <c r="X284" s="48"/>
      <c r="Y284" s="48"/>
      <c r="Z284" s="157"/>
      <c r="AA284" s="47"/>
      <c r="AB284" s="97"/>
      <c r="AC284" s="49"/>
      <c r="AD284" s="49"/>
      <c r="AE284" s="49"/>
      <c r="AF284" s="49"/>
      <c r="AG284" s="49"/>
      <c r="AH284" s="47"/>
      <c r="AI284" s="47"/>
      <c r="AJ284" s="47"/>
      <c r="AK284" s="190"/>
      <c r="AL284" s="190"/>
      <c r="AM284" s="190"/>
      <c r="AN284" s="190"/>
      <c r="AO284" s="190"/>
      <c r="AP284" s="151"/>
      <c r="AQ284" s="322"/>
      <c r="AR284" s="322"/>
      <c r="AS284" s="322"/>
      <c r="AT284" s="47"/>
      <c r="AU284" s="47"/>
      <c r="AV284" s="47"/>
      <c r="AW284" s="47"/>
      <c r="AX284" s="322"/>
      <c r="AY284" s="98"/>
      <c r="AZ284" s="98"/>
      <c r="BA284" s="47"/>
      <c r="BB284" s="47"/>
      <c r="BC284" s="47"/>
      <c r="BD284" s="47"/>
      <c r="BE284" s="97"/>
      <c r="BF284" s="49"/>
      <c r="BG284" s="239"/>
      <c r="BH284" s="342"/>
      <c r="BI284" s="49"/>
      <c r="BJ284" s="49"/>
      <c r="BK284" s="49"/>
      <c r="BL284" s="49"/>
      <c r="BM284" s="49"/>
      <c r="BN284" s="47"/>
      <c r="BO284" s="49"/>
      <c r="BP284" s="49"/>
      <c r="BQ284" s="49"/>
      <c r="BR284" s="323"/>
      <c r="BS284" s="323"/>
      <c r="BT284" s="323"/>
      <c r="BU284" s="49"/>
      <c r="BV284" s="49"/>
      <c r="BW284" s="97"/>
      <c r="BX284" s="97"/>
      <c r="BY284" s="97"/>
      <c r="BZ284" s="97"/>
      <c r="CA284" s="49"/>
      <c r="CB284" s="49"/>
      <c r="CC284" s="49"/>
      <c r="CD284" s="49"/>
      <c r="CE284" s="49"/>
      <c r="CF284" s="49"/>
      <c r="CG284" s="49"/>
      <c r="CH284" s="49"/>
      <c r="CI284" s="97"/>
      <c r="CJ284" s="97"/>
      <c r="CK284" s="97"/>
      <c r="CL284" s="97"/>
      <c r="CM284" s="335"/>
      <c r="CN284" s="337"/>
      <c r="CO284" s="315" t="str">
        <f>IF(Формулы!R284&gt;V284,"22-?,Дата 14 - Прибыл из УФСИН; ","")&amp;IF(Формулы!Q284&gt;Y284,"25-?,Дата 13 - Выбыл в УФСИН;","")&amp;IF(YEAR(ДАННЫЕ!$F$1)=YEAR(ДАННЫЕ!B284),IF(AT284&gt;0,"","40-?, вявлен в текущем году! "),"")&amp;IF(YEAR($F$1)=YEAR(W284),IF(X284+Y284&gt;0,"","23-стоит, 24,25 - куда выбыл? "),"")&amp;IF(X284+Y284&gt;0,IF(YEAR($F$1)=YEAR(W284),"","24+25&gt;0? 23 - когда выбыл? "),"")&amp;IF(BA284&lt;BB284,"47&gt;=48; ","")&amp;IF(BA284&lt;BC284,"47&gt;=49; ","")&amp;IF(BA284&lt;BD284,"47&gt;=50; ","")&amp;IF(BE284&gt;0,IF(BF284&gt;0,IF(AU284&gt;AV284,"","41 и 42 - ? (51 и 52 &gt; 0);"),"51 &gt; 0 52 - ?;"),"")&amp;IF(AU284&gt;0,IF(AV284&gt;AU284,"41&gt;42;","")&amp;IF(BE284&gt;0,"","41&gt;0 51-?;"),"")&amp;IF(BF284&gt;0,IF(BE284&gt;0,"","52&gt;0 51-?;"),"")&amp;IF(AW284&gt;=AX284,"","43&gt;44;")&amp;IF(CA284&gt;0,IF(AW284&gt;0,"","71 &gt; 0 43-?;"),"")</f>
        <v/>
      </c>
    </row>
    <row r="285" spans="1:93" s="250" customFormat="1" ht="15" customHeight="1" x14ac:dyDescent="0.2">
      <c r="A285" s="45"/>
      <c r="B285" s="46"/>
      <c r="C285" s="121"/>
      <c r="D285" s="121"/>
      <c r="E285" s="336"/>
      <c r="F285" s="122"/>
      <c r="G285" s="46"/>
      <c r="H285" s="45"/>
      <c r="I285" s="45"/>
      <c r="J285" s="45"/>
      <c r="K285" s="45"/>
      <c r="L285" s="45"/>
      <c r="M285" s="46"/>
      <c r="N285" s="46"/>
      <c r="O285" s="48"/>
      <c r="P285" s="48"/>
      <c r="Q285" s="46"/>
      <c r="R285" s="48"/>
      <c r="S285" s="48"/>
      <c r="T285" s="48"/>
      <c r="U285" s="48"/>
      <c r="V285" s="48"/>
      <c r="W285" s="46"/>
      <c r="X285" s="48"/>
      <c r="Y285" s="48"/>
      <c r="Z285" s="157"/>
      <c r="AA285" s="47"/>
      <c r="AB285" s="97"/>
      <c r="AC285" s="49"/>
      <c r="AD285" s="49"/>
      <c r="AE285" s="49"/>
      <c r="AF285" s="49"/>
      <c r="AG285" s="49"/>
      <c r="AH285" s="47"/>
      <c r="AI285" s="47"/>
      <c r="AJ285" s="47"/>
      <c r="AK285" s="190"/>
      <c r="AL285" s="190"/>
      <c r="AM285" s="190"/>
      <c r="AN285" s="190"/>
      <c r="AO285" s="190"/>
      <c r="AP285" s="151"/>
      <c r="AQ285" s="322"/>
      <c r="AR285" s="322"/>
      <c r="AS285" s="322"/>
      <c r="AT285" s="47"/>
      <c r="AU285" s="47"/>
      <c r="AV285" s="47"/>
      <c r="AW285" s="47"/>
      <c r="AX285" s="322"/>
      <c r="AY285" s="98"/>
      <c r="AZ285" s="98"/>
      <c r="BA285" s="47"/>
      <c r="BB285" s="47"/>
      <c r="BC285" s="47"/>
      <c r="BD285" s="47"/>
      <c r="BE285" s="97"/>
      <c r="BF285" s="49"/>
      <c r="BG285" s="239"/>
      <c r="BH285" s="342"/>
      <c r="BI285" s="49"/>
      <c r="BJ285" s="49"/>
      <c r="BK285" s="49"/>
      <c r="BL285" s="49"/>
      <c r="BM285" s="49"/>
      <c r="BN285" s="47"/>
      <c r="BO285" s="49"/>
      <c r="BP285" s="49"/>
      <c r="BQ285" s="49"/>
      <c r="BR285" s="323"/>
      <c r="BS285" s="323"/>
      <c r="BT285" s="323"/>
      <c r="BU285" s="49"/>
      <c r="BV285" s="49"/>
      <c r="BW285" s="97"/>
      <c r="BX285" s="97"/>
      <c r="BY285" s="97"/>
      <c r="BZ285" s="97"/>
      <c r="CA285" s="49"/>
      <c r="CB285" s="49"/>
      <c r="CC285" s="49"/>
      <c r="CD285" s="49"/>
      <c r="CE285" s="49"/>
      <c r="CF285" s="49"/>
      <c r="CG285" s="49"/>
      <c r="CH285" s="49"/>
      <c r="CI285" s="97"/>
      <c r="CJ285" s="97"/>
      <c r="CK285" s="97"/>
      <c r="CL285" s="97"/>
      <c r="CM285" s="335"/>
      <c r="CN285" s="337"/>
      <c r="CO285" s="315" t="str">
        <f>IF(Формулы!R285&gt;V285,"22-?,Дата 14 - Прибыл из УФСИН; ","")&amp;IF(Формулы!Q285&gt;Y285,"25-?,Дата 13 - Выбыл в УФСИН;","")&amp;IF(YEAR(ДАННЫЕ!$F$1)=YEAR(ДАННЫЕ!B285),IF(AT285&gt;0,"","40-?, вявлен в текущем году! "),"")&amp;IF(YEAR($F$1)=YEAR(W285),IF(X285+Y285&gt;0,"","23-стоит, 24,25 - куда выбыл? "),"")&amp;IF(X285+Y285&gt;0,IF(YEAR($F$1)=YEAR(W285),"","24+25&gt;0? 23 - когда выбыл? "),"")&amp;IF(BA285&lt;BB285,"47&gt;=48; ","")&amp;IF(BA285&lt;BC285,"47&gt;=49; ","")&amp;IF(BA285&lt;BD285,"47&gt;=50; ","")&amp;IF(BE285&gt;0,IF(BF285&gt;0,IF(AU285&gt;AV285,"","41 и 42 - ? (51 и 52 &gt; 0);"),"51 &gt; 0 52 - ?;"),"")&amp;IF(AU285&gt;0,IF(AV285&gt;AU285,"41&gt;42;","")&amp;IF(BE285&gt;0,"","41&gt;0 51-?;"),"")&amp;IF(BF285&gt;0,IF(BE285&gt;0,"","52&gt;0 51-?;"),"")&amp;IF(AW285&gt;=AX285,"","43&gt;44;")&amp;IF(CA285&gt;0,IF(AW285&gt;0,"","71 &gt; 0 43-?;"),"")</f>
        <v/>
      </c>
    </row>
    <row r="286" spans="1:93" s="250" customFormat="1" ht="15" customHeight="1" x14ac:dyDescent="0.2">
      <c r="A286" s="45"/>
      <c r="B286" s="46"/>
      <c r="C286" s="121"/>
      <c r="D286" s="121"/>
      <c r="E286" s="336"/>
      <c r="F286" s="122"/>
      <c r="G286" s="46"/>
      <c r="H286" s="45"/>
      <c r="I286" s="45"/>
      <c r="J286" s="45"/>
      <c r="K286" s="45"/>
      <c r="L286" s="45"/>
      <c r="M286" s="46"/>
      <c r="N286" s="46"/>
      <c r="O286" s="48"/>
      <c r="P286" s="48"/>
      <c r="Q286" s="46"/>
      <c r="R286" s="48"/>
      <c r="S286" s="48"/>
      <c r="T286" s="48"/>
      <c r="U286" s="48"/>
      <c r="V286" s="48"/>
      <c r="W286" s="46"/>
      <c r="X286" s="48"/>
      <c r="Y286" s="48"/>
      <c r="Z286" s="157"/>
      <c r="AA286" s="47"/>
      <c r="AB286" s="97"/>
      <c r="AC286" s="49"/>
      <c r="AD286" s="49"/>
      <c r="AE286" s="49"/>
      <c r="AF286" s="49"/>
      <c r="AG286" s="49"/>
      <c r="AH286" s="47"/>
      <c r="AI286" s="47"/>
      <c r="AJ286" s="47"/>
      <c r="AK286" s="190"/>
      <c r="AL286" s="190"/>
      <c r="AM286" s="190"/>
      <c r="AN286" s="190"/>
      <c r="AO286" s="190"/>
      <c r="AP286" s="151"/>
      <c r="AQ286" s="322"/>
      <c r="AR286" s="322"/>
      <c r="AS286" s="322"/>
      <c r="AT286" s="47"/>
      <c r="AU286" s="47"/>
      <c r="AV286" s="47"/>
      <c r="AW286" s="47"/>
      <c r="AX286" s="322"/>
      <c r="AY286" s="98"/>
      <c r="AZ286" s="98"/>
      <c r="BA286" s="47"/>
      <c r="BB286" s="47"/>
      <c r="BC286" s="47"/>
      <c r="BD286" s="47"/>
      <c r="BE286" s="97"/>
      <c r="BF286" s="49"/>
      <c r="BG286" s="239"/>
      <c r="BH286" s="342"/>
      <c r="BI286" s="49"/>
      <c r="BJ286" s="49"/>
      <c r="BK286" s="49"/>
      <c r="BL286" s="49"/>
      <c r="BM286" s="49"/>
      <c r="BN286" s="47"/>
      <c r="BO286" s="49"/>
      <c r="BP286" s="49"/>
      <c r="BQ286" s="49"/>
      <c r="BR286" s="323"/>
      <c r="BS286" s="323"/>
      <c r="BT286" s="323"/>
      <c r="BU286" s="49"/>
      <c r="BV286" s="49"/>
      <c r="BW286" s="97"/>
      <c r="BX286" s="97"/>
      <c r="BY286" s="97"/>
      <c r="BZ286" s="97"/>
      <c r="CA286" s="49"/>
      <c r="CB286" s="49"/>
      <c r="CC286" s="49"/>
      <c r="CD286" s="49"/>
      <c r="CE286" s="49"/>
      <c r="CF286" s="49"/>
      <c r="CG286" s="49"/>
      <c r="CH286" s="49"/>
      <c r="CI286" s="97"/>
      <c r="CJ286" s="97"/>
      <c r="CK286" s="97"/>
      <c r="CL286" s="97"/>
      <c r="CM286" s="335"/>
      <c r="CN286" s="337"/>
      <c r="CO286" s="315" t="str">
        <f>IF(Формулы!R286&gt;V286,"22-?,Дата 14 - Прибыл из УФСИН; ","")&amp;IF(Формулы!Q286&gt;Y286,"25-?,Дата 13 - Выбыл в УФСИН;","")&amp;IF(YEAR(ДАННЫЕ!$F$1)=YEAR(ДАННЫЕ!B286),IF(AT286&gt;0,"","40-?, вявлен в текущем году! "),"")&amp;IF(YEAR($F$1)=YEAR(W286),IF(X286+Y286&gt;0,"","23-стоит, 24,25 - куда выбыл? "),"")&amp;IF(X286+Y286&gt;0,IF(YEAR($F$1)=YEAR(W286),"","24+25&gt;0? 23 - когда выбыл? "),"")&amp;IF(BA286&lt;BB286,"47&gt;=48; ","")&amp;IF(BA286&lt;BC286,"47&gt;=49; ","")&amp;IF(BA286&lt;BD286,"47&gt;=50; ","")&amp;IF(BE286&gt;0,IF(BF286&gt;0,IF(AU286&gt;AV286,"","41 и 42 - ? (51 и 52 &gt; 0);"),"51 &gt; 0 52 - ?;"),"")&amp;IF(AU286&gt;0,IF(AV286&gt;AU286,"41&gt;42;","")&amp;IF(BE286&gt;0,"","41&gt;0 51-?;"),"")&amp;IF(BF286&gt;0,IF(BE286&gt;0,"","52&gt;0 51-?;"),"")&amp;IF(AW286&gt;=AX286,"","43&gt;44;")&amp;IF(CA286&gt;0,IF(AW286&gt;0,"","71 &gt; 0 43-?;"),"")</f>
        <v/>
      </c>
    </row>
    <row r="287" spans="1:93" s="250" customFormat="1" ht="15" customHeight="1" x14ac:dyDescent="0.2">
      <c r="A287" s="45"/>
      <c r="B287" s="46"/>
      <c r="C287" s="121"/>
      <c r="D287" s="121"/>
      <c r="E287" s="336"/>
      <c r="F287" s="122"/>
      <c r="G287" s="46"/>
      <c r="H287" s="45"/>
      <c r="I287" s="45"/>
      <c r="J287" s="45"/>
      <c r="K287" s="45"/>
      <c r="L287" s="45"/>
      <c r="M287" s="46"/>
      <c r="N287" s="46"/>
      <c r="O287" s="48"/>
      <c r="P287" s="48"/>
      <c r="Q287" s="46"/>
      <c r="R287" s="48"/>
      <c r="S287" s="48"/>
      <c r="T287" s="48"/>
      <c r="U287" s="48"/>
      <c r="V287" s="48"/>
      <c r="W287" s="46"/>
      <c r="X287" s="48"/>
      <c r="Y287" s="48"/>
      <c r="Z287" s="157"/>
      <c r="AA287" s="47"/>
      <c r="AB287" s="97"/>
      <c r="AC287" s="49"/>
      <c r="AD287" s="49"/>
      <c r="AE287" s="49"/>
      <c r="AF287" s="49"/>
      <c r="AG287" s="49"/>
      <c r="AH287" s="47"/>
      <c r="AI287" s="47"/>
      <c r="AJ287" s="47"/>
      <c r="AK287" s="190"/>
      <c r="AL287" s="190"/>
      <c r="AM287" s="190"/>
      <c r="AN287" s="190"/>
      <c r="AO287" s="190"/>
      <c r="AP287" s="151"/>
      <c r="AQ287" s="322"/>
      <c r="AR287" s="322"/>
      <c r="AS287" s="322"/>
      <c r="AT287" s="47"/>
      <c r="AU287" s="47"/>
      <c r="AV287" s="47"/>
      <c r="AW287" s="47"/>
      <c r="AX287" s="322"/>
      <c r="AY287" s="98"/>
      <c r="AZ287" s="98"/>
      <c r="BA287" s="47"/>
      <c r="BB287" s="47"/>
      <c r="BC287" s="47"/>
      <c r="BD287" s="47"/>
      <c r="BE287" s="97"/>
      <c r="BF287" s="49"/>
      <c r="BG287" s="239"/>
      <c r="BH287" s="342"/>
      <c r="BI287" s="49"/>
      <c r="BJ287" s="49"/>
      <c r="BK287" s="49"/>
      <c r="BL287" s="49"/>
      <c r="BM287" s="49"/>
      <c r="BN287" s="47"/>
      <c r="BO287" s="49"/>
      <c r="BP287" s="49"/>
      <c r="BQ287" s="49"/>
      <c r="BR287" s="323"/>
      <c r="BS287" s="323"/>
      <c r="BT287" s="323"/>
      <c r="BU287" s="49"/>
      <c r="BV287" s="49"/>
      <c r="BW287" s="97"/>
      <c r="BX287" s="97"/>
      <c r="BY287" s="97"/>
      <c r="BZ287" s="97"/>
      <c r="CA287" s="49"/>
      <c r="CB287" s="49"/>
      <c r="CC287" s="49"/>
      <c r="CD287" s="49"/>
      <c r="CE287" s="49"/>
      <c r="CF287" s="49"/>
      <c r="CG287" s="49"/>
      <c r="CH287" s="49"/>
      <c r="CI287" s="97"/>
      <c r="CJ287" s="97"/>
      <c r="CK287" s="97"/>
      <c r="CL287" s="97"/>
      <c r="CM287" s="335"/>
      <c r="CN287" s="337"/>
      <c r="CO287" s="315" t="str">
        <f>IF(Формулы!R287&gt;V287,"22-?,Дата 14 - Прибыл из УФСИН; ","")&amp;IF(Формулы!Q287&gt;Y287,"25-?,Дата 13 - Выбыл в УФСИН;","")&amp;IF(YEAR(ДАННЫЕ!$F$1)=YEAR(ДАННЫЕ!B287),IF(AT287&gt;0,"","40-?, вявлен в текущем году! "),"")&amp;IF(YEAR($F$1)=YEAR(W287),IF(X287+Y287&gt;0,"","23-стоит, 24,25 - куда выбыл? "),"")&amp;IF(X287+Y287&gt;0,IF(YEAR($F$1)=YEAR(W287),"","24+25&gt;0? 23 - когда выбыл? "),"")&amp;IF(BA287&lt;BB287,"47&gt;=48; ","")&amp;IF(BA287&lt;BC287,"47&gt;=49; ","")&amp;IF(BA287&lt;BD287,"47&gt;=50; ","")&amp;IF(BE287&gt;0,IF(BF287&gt;0,IF(AU287&gt;AV287,"","41 и 42 - ? (51 и 52 &gt; 0);"),"51 &gt; 0 52 - ?;"),"")&amp;IF(AU287&gt;0,IF(AV287&gt;AU287,"41&gt;42;","")&amp;IF(BE287&gt;0,"","41&gt;0 51-?;"),"")&amp;IF(BF287&gt;0,IF(BE287&gt;0,"","52&gt;0 51-?;"),"")&amp;IF(AW287&gt;=AX287,"","43&gt;44;")&amp;IF(CA287&gt;0,IF(AW287&gt;0,"","71 &gt; 0 43-?;"),"")</f>
        <v/>
      </c>
    </row>
    <row r="288" spans="1:93" s="250" customFormat="1" ht="15" customHeight="1" x14ac:dyDescent="0.2">
      <c r="A288" s="45"/>
      <c r="B288" s="46"/>
      <c r="C288" s="121"/>
      <c r="D288" s="121"/>
      <c r="E288" s="336"/>
      <c r="F288" s="122"/>
      <c r="G288" s="46"/>
      <c r="H288" s="45"/>
      <c r="I288" s="45"/>
      <c r="J288" s="45"/>
      <c r="K288" s="45"/>
      <c r="L288" s="45"/>
      <c r="M288" s="46"/>
      <c r="N288" s="46"/>
      <c r="O288" s="48"/>
      <c r="P288" s="48"/>
      <c r="Q288" s="46"/>
      <c r="R288" s="48"/>
      <c r="S288" s="48"/>
      <c r="T288" s="48"/>
      <c r="U288" s="48"/>
      <c r="V288" s="48"/>
      <c r="W288" s="46"/>
      <c r="X288" s="48"/>
      <c r="Y288" s="48"/>
      <c r="Z288" s="157"/>
      <c r="AA288" s="47"/>
      <c r="AB288" s="97"/>
      <c r="AC288" s="49"/>
      <c r="AD288" s="49"/>
      <c r="AE288" s="49"/>
      <c r="AF288" s="49"/>
      <c r="AG288" s="49"/>
      <c r="AH288" s="47"/>
      <c r="AI288" s="47"/>
      <c r="AJ288" s="47"/>
      <c r="AK288" s="190"/>
      <c r="AL288" s="190"/>
      <c r="AM288" s="190"/>
      <c r="AN288" s="190"/>
      <c r="AO288" s="190"/>
      <c r="AP288" s="151"/>
      <c r="AQ288" s="322"/>
      <c r="AR288" s="322"/>
      <c r="AS288" s="322"/>
      <c r="AT288" s="47"/>
      <c r="AU288" s="47"/>
      <c r="AV288" s="47"/>
      <c r="AW288" s="47"/>
      <c r="AX288" s="322"/>
      <c r="AY288" s="98"/>
      <c r="AZ288" s="98"/>
      <c r="BA288" s="47"/>
      <c r="BB288" s="47"/>
      <c r="BC288" s="47"/>
      <c r="BD288" s="47"/>
      <c r="BE288" s="97"/>
      <c r="BF288" s="49"/>
      <c r="BG288" s="239"/>
      <c r="BH288" s="342"/>
      <c r="BI288" s="49"/>
      <c r="BJ288" s="49"/>
      <c r="BK288" s="49"/>
      <c r="BL288" s="49"/>
      <c r="BM288" s="49"/>
      <c r="BN288" s="47"/>
      <c r="BO288" s="49"/>
      <c r="BP288" s="49"/>
      <c r="BQ288" s="49"/>
      <c r="BR288" s="323"/>
      <c r="BS288" s="323"/>
      <c r="BT288" s="323"/>
      <c r="BU288" s="49"/>
      <c r="BV288" s="49"/>
      <c r="BW288" s="97"/>
      <c r="BX288" s="97"/>
      <c r="BY288" s="97"/>
      <c r="BZ288" s="97"/>
      <c r="CA288" s="49"/>
      <c r="CB288" s="49"/>
      <c r="CC288" s="49"/>
      <c r="CD288" s="49"/>
      <c r="CE288" s="49"/>
      <c r="CF288" s="49"/>
      <c r="CG288" s="49"/>
      <c r="CH288" s="49"/>
      <c r="CI288" s="97"/>
      <c r="CJ288" s="97"/>
      <c r="CK288" s="97"/>
      <c r="CL288" s="97"/>
      <c r="CM288" s="335"/>
      <c r="CN288" s="337"/>
      <c r="CO288" s="315" t="str">
        <f>IF(Формулы!R288&gt;V288,"22-?,Дата 14 - Прибыл из УФСИН; ","")&amp;IF(Формулы!Q288&gt;Y288,"25-?,Дата 13 - Выбыл в УФСИН;","")&amp;IF(YEAR(ДАННЫЕ!$F$1)=YEAR(ДАННЫЕ!B288),IF(AT288&gt;0,"","40-?, вявлен в текущем году! "),"")&amp;IF(YEAR($F$1)=YEAR(W288),IF(X288+Y288&gt;0,"","23-стоит, 24,25 - куда выбыл? "),"")&amp;IF(X288+Y288&gt;0,IF(YEAR($F$1)=YEAR(W288),"","24+25&gt;0? 23 - когда выбыл? "),"")&amp;IF(BA288&lt;BB288,"47&gt;=48; ","")&amp;IF(BA288&lt;BC288,"47&gt;=49; ","")&amp;IF(BA288&lt;BD288,"47&gt;=50; ","")&amp;IF(BE288&gt;0,IF(BF288&gt;0,IF(AU288&gt;AV288,"","41 и 42 - ? (51 и 52 &gt; 0);"),"51 &gt; 0 52 - ?;"),"")&amp;IF(AU288&gt;0,IF(AV288&gt;AU288,"41&gt;42;","")&amp;IF(BE288&gt;0,"","41&gt;0 51-?;"),"")&amp;IF(BF288&gt;0,IF(BE288&gt;0,"","52&gt;0 51-?;"),"")&amp;IF(AW288&gt;=AX288,"","43&gt;44;")&amp;IF(CA288&gt;0,IF(AW288&gt;0,"","71 &gt; 0 43-?;"),"")</f>
        <v/>
      </c>
    </row>
    <row r="289" spans="1:93" s="250" customFormat="1" ht="15" customHeight="1" x14ac:dyDescent="0.2">
      <c r="A289" s="45"/>
      <c r="B289" s="46"/>
      <c r="C289" s="121"/>
      <c r="D289" s="121"/>
      <c r="E289" s="336"/>
      <c r="F289" s="122"/>
      <c r="G289" s="46"/>
      <c r="H289" s="45"/>
      <c r="I289" s="45"/>
      <c r="J289" s="45"/>
      <c r="K289" s="45"/>
      <c r="L289" s="45"/>
      <c r="M289" s="46"/>
      <c r="N289" s="46"/>
      <c r="O289" s="48"/>
      <c r="P289" s="48"/>
      <c r="Q289" s="46"/>
      <c r="R289" s="48"/>
      <c r="S289" s="48"/>
      <c r="T289" s="48"/>
      <c r="U289" s="48"/>
      <c r="V289" s="48"/>
      <c r="W289" s="46"/>
      <c r="X289" s="48"/>
      <c r="Y289" s="48"/>
      <c r="Z289" s="157"/>
      <c r="AA289" s="47"/>
      <c r="AB289" s="97"/>
      <c r="AC289" s="49"/>
      <c r="AD289" s="49"/>
      <c r="AE289" s="49"/>
      <c r="AF289" s="49"/>
      <c r="AG289" s="49"/>
      <c r="AH289" s="47"/>
      <c r="AI289" s="47"/>
      <c r="AJ289" s="47"/>
      <c r="AK289" s="190"/>
      <c r="AL289" s="190"/>
      <c r="AM289" s="190"/>
      <c r="AN289" s="190"/>
      <c r="AO289" s="190"/>
      <c r="AP289" s="151"/>
      <c r="AQ289" s="322"/>
      <c r="AR289" s="322"/>
      <c r="AS289" s="322"/>
      <c r="AT289" s="47"/>
      <c r="AU289" s="47"/>
      <c r="AV289" s="47"/>
      <c r="AW289" s="47"/>
      <c r="AX289" s="322"/>
      <c r="AY289" s="98"/>
      <c r="AZ289" s="98"/>
      <c r="BA289" s="47"/>
      <c r="BB289" s="47"/>
      <c r="BC289" s="47"/>
      <c r="BD289" s="47"/>
      <c r="BE289" s="97"/>
      <c r="BF289" s="49"/>
      <c r="BG289" s="239"/>
      <c r="BH289" s="342"/>
      <c r="BI289" s="49"/>
      <c r="BJ289" s="49"/>
      <c r="BK289" s="49"/>
      <c r="BL289" s="49"/>
      <c r="BM289" s="49"/>
      <c r="BN289" s="47"/>
      <c r="BO289" s="49"/>
      <c r="BP289" s="49"/>
      <c r="BQ289" s="49"/>
      <c r="BR289" s="323"/>
      <c r="BS289" s="323"/>
      <c r="BT289" s="323"/>
      <c r="BU289" s="49"/>
      <c r="BV289" s="49"/>
      <c r="BW289" s="97"/>
      <c r="BX289" s="97"/>
      <c r="BY289" s="97"/>
      <c r="BZ289" s="97"/>
      <c r="CA289" s="49"/>
      <c r="CB289" s="49"/>
      <c r="CC289" s="49"/>
      <c r="CD289" s="49"/>
      <c r="CE289" s="49"/>
      <c r="CF289" s="49"/>
      <c r="CG289" s="49"/>
      <c r="CH289" s="49"/>
      <c r="CI289" s="97"/>
      <c r="CJ289" s="97"/>
      <c r="CK289" s="97"/>
      <c r="CL289" s="97"/>
      <c r="CM289" s="335"/>
      <c r="CN289" s="337"/>
      <c r="CO289" s="315" t="str">
        <f>IF(Формулы!R289&gt;V289,"22-?,Дата 14 - Прибыл из УФСИН; ","")&amp;IF(Формулы!Q289&gt;Y289,"25-?,Дата 13 - Выбыл в УФСИН;","")&amp;IF(YEAR(ДАННЫЕ!$F$1)=YEAR(ДАННЫЕ!B289),IF(AT289&gt;0,"","40-?, вявлен в текущем году! "),"")&amp;IF(YEAR($F$1)=YEAR(W289),IF(X289+Y289&gt;0,"","23-стоит, 24,25 - куда выбыл? "),"")&amp;IF(X289+Y289&gt;0,IF(YEAR($F$1)=YEAR(W289),"","24+25&gt;0? 23 - когда выбыл? "),"")&amp;IF(BA289&lt;BB289,"47&gt;=48; ","")&amp;IF(BA289&lt;BC289,"47&gt;=49; ","")&amp;IF(BA289&lt;BD289,"47&gt;=50; ","")&amp;IF(BE289&gt;0,IF(BF289&gt;0,IF(AU289&gt;AV289,"","41 и 42 - ? (51 и 52 &gt; 0);"),"51 &gt; 0 52 - ?;"),"")&amp;IF(AU289&gt;0,IF(AV289&gt;AU289,"41&gt;42;","")&amp;IF(BE289&gt;0,"","41&gt;0 51-?;"),"")&amp;IF(BF289&gt;0,IF(BE289&gt;0,"","52&gt;0 51-?;"),"")&amp;IF(AW289&gt;=AX289,"","43&gt;44;")&amp;IF(CA289&gt;0,IF(AW289&gt;0,"","71 &gt; 0 43-?;"),"")</f>
        <v/>
      </c>
    </row>
    <row r="290" spans="1:93" s="250" customFormat="1" ht="15" customHeight="1" x14ac:dyDescent="0.2">
      <c r="A290" s="45"/>
      <c r="B290" s="46"/>
      <c r="C290" s="121"/>
      <c r="D290" s="121"/>
      <c r="E290" s="336"/>
      <c r="F290" s="122"/>
      <c r="G290" s="46"/>
      <c r="H290" s="45"/>
      <c r="I290" s="45"/>
      <c r="J290" s="45"/>
      <c r="K290" s="45"/>
      <c r="L290" s="45"/>
      <c r="M290" s="46"/>
      <c r="N290" s="46"/>
      <c r="O290" s="48"/>
      <c r="P290" s="48"/>
      <c r="Q290" s="46"/>
      <c r="R290" s="48"/>
      <c r="S290" s="48"/>
      <c r="T290" s="48"/>
      <c r="U290" s="48"/>
      <c r="V290" s="48"/>
      <c r="W290" s="46"/>
      <c r="X290" s="48"/>
      <c r="Y290" s="48"/>
      <c r="Z290" s="157"/>
      <c r="AA290" s="47"/>
      <c r="AB290" s="97"/>
      <c r="AC290" s="49"/>
      <c r="AD290" s="49"/>
      <c r="AE290" s="49"/>
      <c r="AF290" s="49"/>
      <c r="AG290" s="49"/>
      <c r="AH290" s="47"/>
      <c r="AI290" s="47"/>
      <c r="AJ290" s="47"/>
      <c r="AK290" s="190"/>
      <c r="AL290" s="190"/>
      <c r="AM290" s="190"/>
      <c r="AN290" s="190"/>
      <c r="AO290" s="190"/>
      <c r="AP290" s="151"/>
      <c r="AQ290" s="322"/>
      <c r="AR290" s="322"/>
      <c r="AS290" s="322"/>
      <c r="AT290" s="47"/>
      <c r="AU290" s="47"/>
      <c r="AV290" s="47"/>
      <c r="AW290" s="47"/>
      <c r="AX290" s="322"/>
      <c r="AY290" s="98"/>
      <c r="AZ290" s="98"/>
      <c r="BA290" s="47"/>
      <c r="BB290" s="47"/>
      <c r="BC290" s="47"/>
      <c r="BD290" s="47"/>
      <c r="BE290" s="97"/>
      <c r="BF290" s="49"/>
      <c r="BG290" s="239"/>
      <c r="BH290" s="342"/>
      <c r="BI290" s="49"/>
      <c r="BJ290" s="49"/>
      <c r="BK290" s="49"/>
      <c r="BL290" s="49"/>
      <c r="BM290" s="49"/>
      <c r="BN290" s="47"/>
      <c r="BO290" s="49"/>
      <c r="BP290" s="49"/>
      <c r="BQ290" s="49"/>
      <c r="BR290" s="323"/>
      <c r="BS290" s="323"/>
      <c r="BT290" s="323"/>
      <c r="BU290" s="49"/>
      <c r="BV290" s="49"/>
      <c r="BW290" s="97"/>
      <c r="BX290" s="97"/>
      <c r="BY290" s="97"/>
      <c r="BZ290" s="97"/>
      <c r="CA290" s="49"/>
      <c r="CB290" s="49"/>
      <c r="CC290" s="49"/>
      <c r="CD290" s="49"/>
      <c r="CE290" s="49"/>
      <c r="CF290" s="49"/>
      <c r="CG290" s="49"/>
      <c r="CH290" s="49"/>
      <c r="CI290" s="97"/>
      <c r="CJ290" s="97"/>
      <c r="CK290" s="97"/>
      <c r="CL290" s="97"/>
      <c r="CM290" s="335"/>
      <c r="CN290" s="337"/>
      <c r="CO290" s="315" t="str">
        <f>IF(Формулы!R290&gt;V290,"22-?,Дата 14 - Прибыл из УФСИН; ","")&amp;IF(Формулы!Q290&gt;Y290,"25-?,Дата 13 - Выбыл в УФСИН;","")&amp;IF(YEAR(ДАННЫЕ!$F$1)=YEAR(ДАННЫЕ!B290),IF(AT290&gt;0,"","40-?, вявлен в текущем году! "),"")&amp;IF(YEAR($F$1)=YEAR(W290),IF(X290+Y290&gt;0,"","23-стоит, 24,25 - куда выбыл? "),"")&amp;IF(X290+Y290&gt;0,IF(YEAR($F$1)=YEAR(W290),"","24+25&gt;0? 23 - когда выбыл? "),"")&amp;IF(BA290&lt;BB290,"47&gt;=48; ","")&amp;IF(BA290&lt;BC290,"47&gt;=49; ","")&amp;IF(BA290&lt;BD290,"47&gt;=50; ","")&amp;IF(BE290&gt;0,IF(BF290&gt;0,IF(AU290&gt;AV290,"","41 и 42 - ? (51 и 52 &gt; 0);"),"51 &gt; 0 52 - ?;"),"")&amp;IF(AU290&gt;0,IF(AV290&gt;AU290,"41&gt;42;","")&amp;IF(BE290&gt;0,"","41&gt;0 51-?;"),"")&amp;IF(BF290&gt;0,IF(BE290&gt;0,"","52&gt;0 51-?;"),"")&amp;IF(AW290&gt;=AX290,"","43&gt;44;")&amp;IF(CA290&gt;0,IF(AW290&gt;0,"","71 &gt; 0 43-?;"),"")</f>
        <v/>
      </c>
    </row>
    <row r="291" spans="1:93" s="250" customFormat="1" ht="15" customHeight="1" x14ac:dyDescent="0.2">
      <c r="A291" s="45"/>
      <c r="B291" s="46"/>
      <c r="C291" s="121"/>
      <c r="D291" s="121"/>
      <c r="E291" s="336"/>
      <c r="F291" s="122"/>
      <c r="G291" s="46"/>
      <c r="H291" s="45"/>
      <c r="I291" s="45"/>
      <c r="J291" s="45"/>
      <c r="K291" s="45"/>
      <c r="L291" s="45"/>
      <c r="M291" s="46"/>
      <c r="N291" s="46"/>
      <c r="O291" s="48"/>
      <c r="P291" s="48"/>
      <c r="Q291" s="46"/>
      <c r="R291" s="48"/>
      <c r="S291" s="48"/>
      <c r="T291" s="48"/>
      <c r="U291" s="48"/>
      <c r="V291" s="48"/>
      <c r="W291" s="46"/>
      <c r="X291" s="48"/>
      <c r="Y291" s="48"/>
      <c r="Z291" s="157"/>
      <c r="AA291" s="47"/>
      <c r="AB291" s="97"/>
      <c r="AC291" s="49"/>
      <c r="AD291" s="49"/>
      <c r="AE291" s="49"/>
      <c r="AF291" s="49"/>
      <c r="AG291" s="49"/>
      <c r="AH291" s="47"/>
      <c r="AI291" s="47"/>
      <c r="AJ291" s="47"/>
      <c r="AK291" s="190"/>
      <c r="AL291" s="190"/>
      <c r="AM291" s="190"/>
      <c r="AN291" s="190"/>
      <c r="AO291" s="190"/>
      <c r="AP291" s="151"/>
      <c r="AQ291" s="322"/>
      <c r="AR291" s="322"/>
      <c r="AS291" s="322"/>
      <c r="AT291" s="47"/>
      <c r="AU291" s="47"/>
      <c r="AV291" s="47"/>
      <c r="AW291" s="47"/>
      <c r="AX291" s="322"/>
      <c r="AY291" s="98"/>
      <c r="AZ291" s="98"/>
      <c r="BA291" s="47"/>
      <c r="BB291" s="47"/>
      <c r="BC291" s="47"/>
      <c r="BD291" s="47"/>
      <c r="BE291" s="97"/>
      <c r="BF291" s="49"/>
      <c r="BG291" s="239"/>
      <c r="BH291" s="342"/>
      <c r="BI291" s="49"/>
      <c r="BJ291" s="49"/>
      <c r="BK291" s="49"/>
      <c r="BL291" s="49"/>
      <c r="BM291" s="49"/>
      <c r="BN291" s="47"/>
      <c r="BO291" s="49"/>
      <c r="BP291" s="49"/>
      <c r="BQ291" s="49"/>
      <c r="BR291" s="323"/>
      <c r="BS291" s="323"/>
      <c r="BT291" s="323"/>
      <c r="BU291" s="49"/>
      <c r="BV291" s="49"/>
      <c r="BW291" s="97"/>
      <c r="BX291" s="97"/>
      <c r="BY291" s="97"/>
      <c r="BZ291" s="97"/>
      <c r="CA291" s="49"/>
      <c r="CB291" s="49"/>
      <c r="CC291" s="49"/>
      <c r="CD291" s="49"/>
      <c r="CE291" s="49"/>
      <c r="CF291" s="49"/>
      <c r="CG291" s="49"/>
      <c r="CH291" s="49"/>
      <c r="CI291" s="97"/>
      <c r="CJ291" s="97"/>
      <c r="CK291" s="97"/>
      <c r="CL291" s="97"/>
      <c r="CM291" s="335"/>
      <c r="CN291" s="337"/>
      <c r="CO291" s="315" t="str">
        <f>IF(Формулы!R291&gt;V291,"22-?,Дата 14 - Прибыл из УФСИН; ","")&amp;IF(Формулы!Q291&gt;Y291,"25-?,Дата 13 - Выбыл в УФСИН;","")&amp;IF(YEAR(ДАННЫЕ!$F$1)=YEAR(ДАННЫЕ!B291),IF(AT291&gt;0,"","40-?, вявлен в текущем году! "),"")&amp;IF(YEAR($F$1)=YEAR(W291),IF(X291+Y291&gt;0,"","23-стоит, 24,25 - куда выбыл? "),"")&amp;IF(X291+Y291&gt;0,IF(YEAR($F$1)=YEAR(W291),"","24+25&gt;0? 23 - когда выбыл? "),"")&amp;IF(BA291&lt;BB291,"47&gt;=48; ","")&amp;IF(BA291&lt;BC291,"47&gt;=49; ","")&amp;IF(BA291&lt;BD291,"47&gt;=50; ","")&amp;IF(BE291&gt;0,IF(BF291&gt;0,IF(AU291&gt;AV291,"","41 и 42 - ? (51 и 52 &gt; 0);"),"51 &gt; 0 52 - ?;"),"")&amp;IF(AU291&gt;0,IF(AV291&gt;AU291,"41&gt;42;","")&amp;IF(BE291&gt;0,"","41&gt;0 51-?;"),"")&amp;IF(BF291&gt;0,IF(BE291&gt;0,"","52&gt;0 51-?;"),"")&amp;IF(AW291&gt;=AX291,"","43&gt;44;")&amp;IF(CA291&gt;0,IF(AW291&gt;0,"","71 &gt; 0 43-?;"),"")</f>
        <v/>
      </c>
    </row>
    <row r="292" spans="1:93" s="250" customFormat="1" ht="15" customHeight="1" x14ac:dyDescent="0.2">
      <c r="A292" s="45"/>
      <c r="B292" s="46"/>
      <c r="C292" s="121"/>
      <c r="D292" s="121"/>
      <c r="E292" s="336"/>
      <c r="F292" s="122"/>
      <c r="G292" s="46"/>
      <c r="H292" s="45"/>
      <c r="I292" s="45"/>
      <c r="J292" s="45"/>
      <c r="K292" s="45"/>
      <c r="L292" s="45"/>
      <c r="M292" s="46"/>
      <c r="N292" s="46"/>
      <c r="O292" s="48"/>
      <c r="P292" s="48"/>
      <c r="Q292" s="46"/>
      <c r="R292" s="48"/>
      <c r="S292" s="48"/>
      <c r="T292" s="48"/>
      <c r="U292" s="48"/>
      <c r="V292" s="48"/>
      <c r="W292" s="46"/>
      <c r="X292" s="48"/>
      <c r="Y292" s="48"/>
      <c r="Z292" s="157"/>
      <c r="AA292" s="47"/>
      <c r="AB292" s="97"/>
      <c r="AC292" s="49"/>
      <c r="AD292" s="49"/>
      <c r="AE292" s="49"/>
      <c r="AF292" s="49"/>
      <c r="AG292" s="49"/>
      <c r="AH292" s="47"/>
      <c r="AI292" s="47"/>
      <c r="AJ292" s="47"/>
      <c r="AK292" s="190"/>
      <c r="AL292" s="190"/>
      <c r="AM292" s="190"/>
      <c r="AN292" s="190"/>
      <c r="AO292" s="190"/>
      <c r="AP292" s="151"/>
      <c r="AQ292" s="322"/>
      <c r="AR292" s="322"/>
      <c r="AS292" s="322"/>
      <c r="AT292" s="47"/>
      <c r="AU292" s="47"/>
      <c r="AV292" s="47"/>
      <c r="AW292" s="47"/>
      <c r="AX292" s="322"/>
      <c r="AY292" s="98"/>
      <c r="AZ292" s="98"/>
      <c r="BA292" s="47"/>
      <c r="BB292" s="47"/>
      <c r="BC292" s="47"/>
      <c r="BD292" s="47"/>
      <c r="BE292" s="97"/>
      <c r="BF292" s="49"/>
      <c r="BG292" s="239"/>
      <c r="BH292" s="342"/>
      <c r="BI292" s="49"/>
      <c r="BJ292" s="49"/>
      <c r="BK292" s="49"/>
      <c r="BL292" s="49"/>
      <c r="BM292" s="49"/>
      <c r="BN292" s="47"/>
      <c r="BO292" s="49"/>
      <c r="BP292" s="49"/>
      <c r="BQ292" s="49"/>
      <c r="BR292" s="323"/>
      <c r="BS292" s="323"/>
      <c r="BT292" s="323"/>
      <c r="BU292" s="49"/>
      <c r="BV292" s="49"/>
      <c r="BW292" s="97"/>
      <c r="BX292" s="97"/>
      <c r="BY292" s="97"/>
      <c r="BZ292" s="97"/>
      <c r="CA292" s="49"/>
      <c r="CB292" s="49"/>
      <c r="CC292" s="49"/>
      <c r="CD292" s="49"/>
      <c r="CE292" s="49"/>
      <c r="CF292" s="49"/>
      <c r="CG292" s="49"/>
      <c r="CH292" s="49"/>
      <c r="CI292" s="97"/>
      <c r="CJ292" s="97"/>
      <c r="CK292" s="97"/>
      <c r="CL292" s="97"/>
      <c r="CM292" s="335"/>
      <c r="CN292" s="337"/>
      <c r="CO292" s="315" t="str">
        <f>IF(Формулы!R292&gt;V292,"22-?,Дата 14 - Прибыл из УФСИН; ","")&amp;IF(Формулы!Q292&gt;Y292,"25-?,Дата 13 - Выбыл в УФСИН;","")&amp;IF(YEAR(ДАННЫЕ!$F$1)=YEAR(ДАННЫЕ!B292),IF(AT292&gt;0,"","40-?, вявлен в текущем году! "),"")&amp;IF(YEAR($F$1)=YEAR(W292),IF(X292+Y292&gt;0,"","23-стоит, 24,25 - куда выбыл? "),"")&amp;IF(X292+Y292&gt;0,IF(YEAR($F$1)=YEAR(W292),"","24+25&gt;0? 23 - когда выбыл? "),"")&amp;IF(BA292&lt;BB292,"47&gt;=48; ","")&amp;IF(BA292&lt;BC292,"47&gt;=49; ","")&amp;IF(BA292&lt;BD292,"47&gt;=50; ","")&amp;IF(BE292&gt;0,IF(BF292&gt;0,IF(AU292&gt;AV292,"","41 и 42 - ? (51 и 52 &gt; 0);"),"51 &gt; 0 52 - ?;"),"")&amp;IF(AU292&gt;0,IF(AV292&gt;AU292,"41&gt;42;","")&amp;IF(BE292&gt;0,"","41&gt;0 51-?;"),"")&amp;IF(BF292&gt;0,IF(BE292&gt;0,"","52&gt;0 51-?;"),"")&amp;IF(AW292&gt;=AX292,"","43&gt;44;")&amp;IF(CA292&gt;0,IF(AW292&gt;0,"","71 &gt; 0 43-?;"),"")</f>
        <v/>
      </c>
    </row>
    <row r="293" spans="1:93" s="250" customFormat="1" ht="15" customHeight="1" x14ac:dyDescent="0.2">
      <c r="A293" s="45"/>
      <c r="B293" s="46"/>
      <c r="C293" s="121"/>
      <c r="D293" s="121"/>
      <c r="E293" s="336"/>
      <c r="F293" s="122"/>
      <c r="G293" s="46"/>
      <c r="H293" s="45"/>
      <c r="I293" s="45"/>
      <c r="J293" s="45"/>
      <c r="K293" s="45"/>
      <c r="L293" s="45"/>
      <c r="M293" s="46"/>
      <c r="N293" s="46"/>
      <c r="O293" s="48"/>
      <c r="P293" s="48"/>
      <c r="Q293" s="46"/>
      <c r="R293" s="48"/>
      <c r="S293" s="48"/>
      <c r="T293" s="48"/>
      <c r="U293" s="48"/>
      <c r="V293" s="48"/>
      <c r="W293" s="46"/>
      <c r="X293" s="48"/>
      <c r="Y293" s="48"/>
      <c r="Z293" s="157"/>
      <c r="AA293" s="47"/>
      <c r="AB293" s="97"/>
      <c r="AC293" s="49"/>
      <c r="AD293" s="49"/>
      <c r="AE293" s="49"/>
      <c r="AF293" s="49"/>
      <c r="AG293" s="49"/>
      <c r="AH293" s="47"/>
      <c r="AI293" s="47"/>
      <c r="AJ293" s="47"/>
      <c r="AK293" s="190"/>
      <c r="AL293" s="190"/>
      <c r="AM293" s="190"/>
      <c r="AN293" s="190"/>
      <c r="AO293" s="190"/>
      <c r="AP293" s="151"/>
      <c r="AQ293" s="322"/>
      <c r="AR293" s="322"/>
      <c r="AS293" s="322"/>
      <c r="AT293" s="47"/>
      <c r="AU293" s="47"/>
      <c r="AV293" s="47"/>
      <c r="AW293" s="47"/>
      <c r="AX293" s="322"/>
      <c r="AY293" s="98"/>
      <c r="AZ293" s="98"/>
      <c r="BA293" s="47"/>
      <c r="BB293" s="47"/>
      <c r="BC293" s="47"/>
      <c r="BD293" s="47"/>
      <c r="BE293" s="97"/>
      <c r="BF293" s="49"/>
      <c r="BG293" s="239"/>
      <c r="BH293" s="342"/>
      <c r="BI293" s="49"/>
      <c r="BJ293" s="49"/>
      <c r="BK293" s="49"/>
      <c r="BL293" s="49"/>
      <c r="BM293" s="49"/>
      <c r="BN293" s="47"/>
      <c r="BO293" s="49"/>
      <c r="BP293" s="49"/>
      <c r="BQ293" s="49"/>
      <c r="BR293" s="323"/>
      <c r="BS293" s="323"/>
      <c r="BT293" s="323"/>
      <c r="BU293" s="49"/>
      <c r="BV293" s="49"/>
      <c r="BW293" s="97"/>
      <c r="BX293" s="97"/>
      <c r="BY293" s="97"/>
      <c r="BZ293" s="97"/>
      <c r="CA293" s="49"/>
      <c r="CB293" s="49"/>
      <c r="CC293" s="49"/>
      <c r="CD293" s="49"/>
      <c r="CE293" s="49"/>
      <c r="CF293" s="49"/>
      <c r="CG293" s="49"/>
      <c r="CH293" s="49"/>
      <c r="CI293" s="97"/>
      <c r="CJ293" s="97"/>
      <c r="CK293" s="97"/>
      <c r="CL293" s="97"/>
      <c r="CM293" s="335"/>
      <c r="CN293" s="337"/>
      <c r="CO293" s="315" t="str">
        <f>IF(Формулы!R293&gt;V293,"22-?,Дата 14 - Прибыл из УФСИН; ","")&amp;IF(Формулы!Q293&gt;Y293,"25-?,Дата 13 - Выбыл в УФСИН;","")&amp;IF(YEAR(ДАННЫЕ!$F$1)=YEAR(ДАННЫЕ!B293),IF(AT293&gt;0,"","40-?, вявлен в текущем году! "),"")&amp;IF(YEAR($F$1)=YEAR(W293),IF(X293+Y293&gt;0,"","23-стоит, 24,25 - куда выбыл? "),"")&amp;IF(X293+Y293&gt;0,IF(YEAR($F$1)=YEAR(W293),"","24+25&gt;0? 23 - когда выбыл? "),"")&amp;IF(BA293&lt;BB293,"47&gt;=48; ","")&amp;IF(BA293&lt;BC293,"47&gt;=49; ","")&amp;IF(BA293&lt;BD293,"47&gt;=50; ","")&amp;IF(BE293&gt;0,IF(BF293&gt;0,IF(AU293&gt;AV293,"","41 и 42 - ? (51 и 52 &gt; 0);"),"51 &gt; 0 52 - ?;"),"")&amp;IF(AU293&gt;0,IF(AV293&gt;AU293,"41&gt;42;","")&amp;IF(BE293&gt;0,"","41&gt;0 51-?;"),"")&amp;IF(BF293&gt;0,IF(BE293&gt;0,"","52&gt;0 51-?;"),"")&amp;IF(AW293&gt;=AX293,"","43&gt;44;")&amp;IF(CA293&gt;0,IF(AW293&gt;0,"","71 &gt; 0 43-?;"),"")</f>
        <v/>
      </c>
    </row>
    <row r="294" spans="1:93" s="250" customFormat="1" ht="15" customHeight="1" x14ac:dyDescent="0.2">
      <c r="A294" s="45"/>
      <c r="B294" s="46"/>
      <c r="C294" s="121"/>
      <c r="D294" s="121"/>
      <c r="E294" s="336"/>
      <c r="F294" s="122"/>
      <c r="G294" s="46"/>
      <c r="H294" s="45"/>
      <c r="I294" s="45"/>
      <c r="J294" s="45"/>
      <c r="K294" s="45"/>
      <c r="L294" s="45"/>
      <c r="M294" s="46"/>
      <c r="N294" s="46"/>
      <c r="O294" s="48"/>
      <c r="P294" s="48"/>
      <c r="Q294" s="46"/>
      <c r="R294" s="48"/>
      <c r="S294" s="48"/>
      <c r="T294" s="48"/>
      <c r="U294" s="48"/>
      <c r="V294" s="48"/>
      <c r="W294" s="46"/>
      <c r="X294" s="48"/>
      <c r="Y294" s="48"/>
      <c r="Z294" s="157"/>
      <c r="AA294" s="47"/>
      <c r="AB294" s="97"/>
      <c r="AC294" s="49"/>
      <c r="AD294" s="49"/>
      <c r="AE294" s="49"/>
      <c r="AF294" s="49"/>
      <c r="AG294" s="49"/>
      <c r="AH294" s="47"/>
      <c r="AI294" s="47"/>
      <c r="AJ294" s="47"/>
      <c r="AK294" s="190"/>
      <c r="AL294" s="190"/>
      <c r="AM294" s="190"/>
      <c r="AN294" s="190"/>
      <c r="AO294" s="190"/>
      <c r="AP294" s="151"/>
      <c r="AQ294" s="322"/>
      <c r="AR294" s="322"/>
      <c r="AS294" s="322"/>
      <c r="AT294" s="47"/>
      <c r="AU294" s="47"/>
      <c r="AV294" s="47"/>
      <c r="AW294" s="47"/>
      <c r="AX294" s="322"/>
      <c r="AY294" s="98"/>
      <c r="AZ294" s="98"/>
      <c r="BA294" s="47"/>
      <c r="BB294" s="47"/>
      <c r="BC294" s="47"/>
      <c r="BD294" s="47"/>
      <c r="BE294" s="97"/>
      <c r="BF294" s="49"/>
      <c r="BG294" s="239"/>
      <c r="BH294" s="342"/>
      <c r="BI294" s="49"/>
      <c r="BJ294" s="49"/>
      <c r="BK294" s="49"/>
      <c r="BL294" s="49"/>
      <c r="BM294" s="49"/>
      <c r="BN294" s="47"/>
      <c r="BO294" s="49"/>
      <c r="BP294" s="49"/>
      <c r="BQ294" s="49"/>
      <c r="BR294" s="323"/>
      <c r="BS294" s="323"/>
      <c r="BT294" s="323"/>
      <c r="BU294" s="49"/>
      <c r="BV294" s="49"/>
      <c r="BW294" s="97"/>
      <c r="BX294" s="97"/>
      <c r="BY294" s="97"/>
      <c r="BZ294" s="97"/>
      <c r="CA294" s="49"/>
      <c r="CB294" s="49"/>
      <c r="CC294" s="49"/>
      <c r="CD294" s="49"/>
      <c r="CE294" s="49"/>
      <c r="CF294" s="49"/>
      <c r="CG294" s="49"/>
      <c r="CH294" s="49"/>
      <c r="CI294" s="97"/>
      <c r="CJ294" s="97"/>
      <c r="CK294" s="97"/>
      <c r="CL294" s="97"/>
      <c r="CM294" s="335"/>
      <c r="CN294" s="337"/>
      <c r="CO294" s="315" t="str">
        <f>IF(Формулы!R294&gt;V294,"22-?,Дата 14 - Прибыл из УФСИН; ","")&amp;IF(Формулы!Q294&gt;Y294,"25-?,Дата 13 - Выбыл в УФСИН;","")&amp;IF(YEAR(ДАННЫЕ!$F$1)=YEAR(ДАННЫЕ!B294),IF(AT294&gt;0,"","40-?, вявлен в текущем году! "),"")&amp;IF(YEAR($F$1)=YEAR(W294),IF(X294+Y294&gt;0,"","23-стоит, 24,25 - куда выбыл? "),"")&amp;IF(X294+Y294&gt;0,IF(YEAR($F$1)=YEAR(W294),"","24+25&gt;0? 23 - когда выбыл? "),"")&amp;IF(BA294&lt;BB294,"47&gt;=48; ","")&amp;IF(BA294&lt;BC294,"47&gt;=49; ","")&amp;IF(BA294&lt;BD294,"47&gt;=50; ","")&amp;IF(BE294&gt;0,IF(BF294&gt;0,IF(AU294&gt;AV294,"","41 и 42 - ? (51 и 52 &gt; 0);"),"51 &gt; 0 52 - ?;"),"")&amp;IF(AU294&gt;0,IF(AV294&gt;AU294,"41&gt;42;","")&amp;IF(BE294&gt;0,"","41&gt;0 51-?;"),"")&amp;IF(BF294&gt;0,IF(BE294&gt;0,"","52&gt;0 51-?;"),"")&amp;IF(AW294&gt;=AX294,"","43&gt;44;")&amp;IF(CA294&gt;0,IF(AW294&gt;0,"","71 &gt; 0 43-?;"),"")</f>
        <v/>
      </c>
    </row>
    <row r="295" spans="1:93" s="250" customFormat="1" ht="15" customHeight="1" x14ac:dyDescent="0.2">
      <c r="A295" s="45"/>
      <c r="B295" s="46"/>
      <c r="C295" s="121"/>
      <c r="D295" s="121"/>
      <c r="E295" s="336"/>
      <c r="F295" s="122"/>
      <c r="G295" s="46"/>
      <c r="H295" s="45"/>
      <c r="I295" s="45"/>
      <c r="J295" s="45"/>
      <c r="K295" s="45"/>
      <c r="L295" s="45"/>
      <c r="M295" s="46"/>
      <c r="N295" s="46"/>
      <c r="O295" s="48"/>
      <c r="P295" s="48"/>
      <c r="Q295" s="46"/>
      <c r="R295" s="48"/>
      <c r="S295" s="48"/>
      <c r="T295" s="48"/>
      <c r="U295" s="48"/>
      <c r="V295" s="48"/>
      <c r="W295" s="46"/>
      <c r="X295" s="48"/>
      <c r="Y295" s="48"/>
      <c r="Z295" s="157"/>
      <c r="AA295" s="47"/>
      <c r="AB295" s="97"/>
      <c r="AC295" s="49"/>
      <c r="AD295" s="49"/>
      <c r="AE295" s="49"/>
      <c r="AF295" s="49"/>
      <c r="AG295" s="49"/>
      <c r="AH295" s="47"/>
      <c r="AI295" s="47"/>
      <c r="AJ295" s="47"/>
      <c r="AK295" s="190"/>
      <c r="AL295" s="190"/>
      <c r="AM295" s="190"/>
      <c r="AN295" s="190"/>
      <c r="AO295" s="190"/>
      <c r="AP295" s="151"/>
      <c r="AQ295" s="322"/>
      <c r="AR295" s="322"/>
      <c r="AS295" s="322"/>
      <c r="AT295" s="47"/>
      <c r="AU295" s="47"/>
      <c r="AV295" s="47"/>
      <c r="AW295" s="47"/>
      <c r="AX295" s="322"/>
      <c r="AY295" s="98"/>
      <c r="AZ295" s="98"/>
      <c r="BA295" s="47"/>
      <c r="BB295" s="47"/>
      <c r="BC295" s="47"/>
      <c r="BD295" s="47"/>
      <c r="BE295" s="97"/>
      <c r="BF295" s="49"/>
      <c r="BG295" s="239"/>
      <c r="BH295" s="342"/>
      <c r="BI295" s="49"/>
      <c r="BJ295" s="49"/>
      <c r="BK295" s="49"/>
      <c r="BL295" s="49"/>
      <c r="BM295" s="49"/>
      <c r="BN295" s="47"/>
      <c r="BO295" s="49"/>
      <c r="BP295" s="49"/>
      <c r="BQ295" s="49"/>
      <c r="BR295" s="323"/>
      <c r="BS295" s="323"/>
      <c r="BT295" s="323"/>
      <c r="BU295" s="49"/>
      <c r="BV295" s="49"/>
      <c r="BW295" s="97"/>
      <c r="BX295" s="97"/>
      <c r="BY295" s="97"/>
      <c r="BZ295" s="97"/>
      <c r="CA295" s="49"/>
      <c r="CB295" s="49"/>
      <c r="CC295" s="49"/>
      <c r="CD295" s="49"/>
      <c r="CE295" s="49"/>
      <c r="CF295" s="49"/>
      <c r="CG295" s="49"/>
      <c r="CH295" s="49"/>
      <c r="CI295" s="97"/>
      <c r="CJ295" s="97"/>
      <c r="CK295" s="97"/>
      <c r="CL295" s="97"/>
      <c r="CM295" s="335"/>
      <c r="CN295" s="337"/>
      <c r="CO295" s="315" t="str">
        <f>IF(Формулы!R295&gt;V295,"22-?,Дата 14 - Прибыл из УФСИН; ","")&amp;IF(Формулы!Q295&gt;Y295,"25-?,Дата 13 - Выбыл в УФСИН;","")&amp;IF(YEAR(ДАННЫЕ!$F$1)=YEAR(ДАННЫЕ!B295),IF(AT295&gt;0,"","40-?, вявлен в текущем году! "),"")&amp;IF(YEAR($F$1)=YEAR(W295),IF(X295+Y295&gt;0,"","23-стоит, 24,25 - куда выбыл? "),"")&amp;IF(X295+Y295&gt;0,IF(YEAR($F$1)=YEAR(W295),"","24+25&gt;0? 23 - когда выбыл? "),"")&amp;IF(BA295&lt;BB295,"47&gt;=48; ","")&amp;IF(BA295&lt;BC295,"47&gt;=49; ","")&amp;IF(BA295&lt;BD295,"47&gt;=50; ","")&amp;IF(BE295&gt;0,IF(BF295&gt;0,IF(AU295&gt;AV295,"","41 и 42 - ? (51 и 52 &gt; 0);"),"51 &gt; 0 52 - ?;"),"")&amp;IF(AU295&gt;0,IF(AV295&gt;AU295,"41&gt;42;","")&amp;IF(BE295&gt;0,"","41&gt;0 51-?;"),"")&amp;IF(BF295&gt;0,IF(BE295&gt;0,"","52&gt;0 51-?;"),"")&amp;IF(AW295&gt;=AX295,"","43&gt;44;")&amp;IF(CA295&gt;0,IF(AW295&gt;0,"","71 &gt; 0 43-?;"),"")</f>
        <v/>
      </c>
    </row>
    <row r="296" spans="1:93" s="250" customFormat="1" ht="15" customHeight="1" x14ac:dyDescent="0.2">
      <c r="A296" s="45"/>
      <c r="B296" s="46"/>
      <c r="C296" s="121"/>
      <c r="D296" s="121"/>
      <c r="E296" s="336"/>
      <c r="F296" s="122"/>
      <c r="G296" s="46"/>
      <c r="H296" s="45"/>
      <c r="I296" s="45"/>
      <c r="J296" s="45"/>
      <c r="K296" s="45"/>
      <c r="L296" s="45"/>
      <c r="M296" s="46"/>
      <c r="N296" s="46"/>
      <c r="O296" s="48"/>
      <c r="P296" s="48"/>
      <c r="Q296" s="46"/>
      <c r="R296" s="48"/>
      <c r="S296" s="48"/>
      <c r="T296" s="48"/>
      <c r="U296" s="48"/>
      <c r="V296" s="48"/>
      <c r="W296" s="46"/>
      <c r="X296" s="48"/>
      <c r="Y296" s="48"/>
      <c r="Z296" s="157"/>
      <c r="AA296" s="47"/>
      <c r="AB296" s="97"/>
      <c r="AC296" s="49"/>
      <c r="AD296" s="49"/>
      <c r="AE296" s="49"/>
      <c r="AF296" s="49"/>
      <c r="AG296" s="49"/>
      <c r="AH296" s="47"/>
      <c r="AI296" s="47"/>
      <c r="AJ296" s="47"/>
      <c r="AK296" s="190"/>
      <c r="AL296" s="190"/>
      <c r="AM296" s="190"/>
      <c r="AN296" s="190"/>
      <c r="AO296" s="190"/>
      <c r="AP296" s="151"/>
      <c r="AQ296" s="322"/>
      <c r="AR296" s="322"/>
      <c r="AS296" s="322"/>
      <c r="AT296" s="47"/>
      <c r="AU296" s="47"/>
      <c r="AV296" s="47"/>
      <c r="AW296" s="47"/>
      <c r="AX296" s="322"/>
      <c r="AY296" s="98"/>
      <c r="AZ296" s="98"/>
      <c r="BA296" s="47"/>
      <c r="BB296" s="47"/>
      <c r="BC296" s="47"/>
      <c r="BD296" s="47"/>
      <c r="BE296" s="97"/>
      <c r="BF296" s="49"/>
      <c r="BG296" s="239"/>
      <c r="BH296" s="342"/>
      <c r="BI296" s="49"/>
      <c r="BJ296" s="49"/>
      <c r="BK296" s="49"/>
      <c r="BL296" s="49"/>
      <c r="BM296" s="49"/>
      <c r="BN296" s="47"/>
      <c r="BO296" s="49"/>
      <c r="BP296" s="49"/>
      <c r="BQ296" s="49"/>
      <c r="BR296" s="323"/>
      <c r="BS296" s="323"/>
      <c r="BT296" s="323"/>
      <c r="BU296" s="49"/>
      <c r="BV296" s="49"/>
      <c r="BW296" s="97"/>
      <c r="BX296" s="97"/>
      <c r="BY296" s="97"/>
      <c r="BZ296" s="97"/>
      <c r="CA296" s="49"/>
      <c r="CB296" s="49"/>
      <c r="CC296" s="49"/>
      <c r="CD296" s="49"/>
      <c r="CE296" s="49"/>
      <c r="CF296" s="49"/>
      <c r="CG296" s="49"/>
      <c r="CH296" s="49"/>
      <c r="CI296" s="97"/>
      <c r="CJ296" s="97"/>
      <c r="CK296" s="97"/>
      <c r="CL296" s="97"/>
      <c r="CM296" s="335"/>
      <c r="CN296" s="337"/>
      <c r="CO296" s="315" t="str">
        <f>IF(Формулы!R296&gt;V296,"22-?,Дата 14 - Прибыл из УФСИН; ","")&amp;IF(Формулы!Q296&gt;Y296,"25-?,Дата 13 - Выбыл в УФСИН;","")&amp;IF(YEAR(ДАННЫЕ!$F$1)=YEAR(ДАННЫЕ!B296),IF(AT296&gt;0,"","40-?, вявлен в текущем году! "),"")&amp;IF(YEAR($F$1)=YEAR(W296),IF(X296+Y296&gt;0,"","23-стоит, 24,25 - куда выбыл? "),"")&amp;IF(X296+Y296&gt;0,IF(YEAR($F$1)=YEAR(W296),"","24+25&gt;0? 23 - когда выбыл? "),"")&amp;IF(BA296&lt;BB296,"47&gt;=48; ","")&amp;IF(BA296&lt;BC296,"47&gt;=49; ","")&amp;IF(BA296&lt;BD296,"47&gt;=50; ","")&amp;IF(BE296&gt;0,IF(BF296&gt;0,IF(AU296&gt;AV296,"","41 и 42 - ? (51 и 52 &gt; 0);"),"51 &gt; 0 52 - ?;"),"")&amp;IF(AU296&gt;0,IF(AV296&gt;AU296,"41&gt;42;","")&amp;IF(BE296&gt;0,"","41&gt;0 51-?;"),"")&amp;IF(BF296&gt;0,IF(BE296&gt;0,"","52&gt;0 51-?;"),"")&amp;IF(AW296&gt;=AX296,"","43&gt;44;")&amp;IF(CA296&gt;0,IF(AW296&gt;0,"","71 &gt; 0 43-?;"),"")</f>
        <v/>
      </c>
    </row>
    <row r="297" spans="1:93" s="250" customFormat="1" ht="15" customHeight="1" x14ac:dyDescent="0.2">
      <c r="A297" s="45"/>
      <c r="B297" s="46"/>
      <c r="C297" s="121"/>
      <c r="D297" s="121"/>
      <c r="E297" s="336"/>
      <c r="F297" s="122"/>
      <c r="G297" s="46"/>
      <c r="H297" s="45"/>
      <c r="I297" s="45"/>
      <c r="J297" s="45"/>
      <c r="K297" s="45"/>
      <c r="L297" s="45"/>
      <c r="M297" s="46"/>
      <c r="N297" s="46"/>
      <c r="O297" s="48"/>
      <c r="P297" s="48"/>
      <c r="Q297" s="46"/>
      <c r="R297" s="48"/>
      <c r="S297" s="48"/>
      <c r="T297" s="48"/>
      <c r="U297" s="48"/>
      <c r="V297" s="48"/>
      <c r="W297" s="46"/>
      <c r="X297" s="48"/>
      <c r="Y297" s="48"/>
      <c r="Z297" s="157"/>
      <c r="AA297" s="47"/>
      <c r="AB297" s="97"/>
      <c r="AC297" s="49"/>
      <c r="AD297" s="49"/>
      <c r="AE297" s="49"/>
      <c r="AF297" s="49"/>
      <c r="AG297" s="49"/>
      <c r="AH297" s="47"/>
      <c r="AI297" s="47"/>
      <c r="AJ297" s="47"/>
      <c r="AK297" s="190"/>
      <c r="AL297" s="190"/>
      <c r="AM297" s="190"/>
      <c r="AN297" s="190"/>
      <c r="AO297" s="190"/>
      <c r="AP297" s="151"/>
      <c r="AQ297" s="322"/>
      <c r="AR297" s="322"/>
      <c r="AS297" s="322"/>
      <c r="AT297" s="47"/>
      <c r="AU297" s="47"/>
      <c r="AV297" s="47"/>
      <c r="AW297" s="47"/>
      <c r="AX297" s="322"/>
      <c r="AY297" s="98"/>
      <c r="AZ297" s="98"/>
      <c r="BA297" s="47"/>
      <c r="BB297" s="47"/>
      <c r="BC297" s="47"/>
      <c r="BD297" s="47"/>
      <c r="BE297" s="97"/>
      <c r="BF297" s="49"/>
      <c r="BG297" s="239"/>
      <c r="BH297" s="342"/>
      <c r="BI297" s="49"/>
      <c r="BJ297" s="49"/>
      <c r="BK297" s="49"/>
      <c r="BL297" s="49"/>
      <c r="BM297" s="49"/>
      <c r="BN297" s="47"/>
      <c r="BO297" s="49"/>
      <c r="BP297" s="49"/>
      <c r="BQ297" s="49"/>
      <c r="BR297" s="323"/>
      <c r="BS297" s="323"/>
      <c r="BT297" s="323"/>
      <c r="BU297" s="49"/>
      <c r="BV297" s="49"/>
      <c r="BW297" s="97"/>
      <c r="BX297" s="97"/>
      <c r="BY297" s="97"/>
      <c r="BZ297" s="97"/>
      <c r="CA297" s="49"/>
      <c r="CB297" s="49"/>
      <c r="CC297" s="49"/>
      <c r="CD297" s="49"/>
      <c r="CE297" s="49"/>
      <c r="CF297" s="49"/>
      <c r="CG297" s="49"/>
      <c r="CH297" s="49"/>
      <c r="CI297" s="97"/>
      <c r="CJ297" s="97"/>
      <c r="CK297" s="97"/>
      <c r="CL297" s="97"/>
      <c r="CM297" s="335"/>
      <c r="CN297" s="337"/>
      <c r="CO297" s="315" t="str">
        <f>IF(Формулы!R297&gt;V297,"22-?,Дата 14 - Прибыл из УФСИН; ","")&amp;IF(Формулы!Q297&gt;Y297,"25-?,Дата 13 - Выбыл в УФСИН;","")&amp;IF(YEAR(ДАННЫЕ!$F$1)=YEAR(ДАННЫЕ!B297),IF(AT297&gt;0,"","40-?, вявлен в текущем году! "),"")&amp;IF(YEAR($F$1)=YEAR(W297),IF(X297+Y297&gt;0,"","23-стоит, 24,25 - куда выбыл? "),"")&amp;IF(X297+Y297&gt;0,IF(YEAR($F$1)=YEAR(W297),"","24+25&gt;0? 23 - когда выбыл? "),"")&amp;IF(BA297&lt;BB297,"47&gt;=48; ","")&amp;IF(BA297&lt;BC297,"47&gt;=49; ","")&amp;IF(BA297&lt;BD297,"47&gt;=50; ","")&amp;IF(BE297&gt;0,IF(BF297&gt;0,IF(AU297&gt;AV297,"","41 и 42 - ? (51 и 52 &gt; 0);"),"51 &gt; 0 52 - ?;"),"")&amp;IF(AU297&gt;0,IF(AV297&gt;AU297,"41&gt;42;","")&amp;IF(BE297&gt;0,"","41&gt;0 51-?;"),"")&amp;IF(BF297&gt;0,IF(BE297&gt;0,"","52&gt;0 51-?;"),"")&amp;IF(AW297&gt;=AX297,"","43&gt;44;")&amp;IF(CA297&gt;0,IF(AW297&gt;0,"","71 &gt; 0 43-?;"),"")</f>
        <v/>
      </c>
    </row>
    <row r="298" spans="1:93" s="250" customFormat="1" ht="15" customHeight="1" x14ac:dyDescent="0.2">
      <c r="A298" s="45"/>
      <c r="B298" s="46"/>
      <c r="C298" s="121"/>
      <c r="D298" s="121"/>
      <c r="E298" s="336"/>
      <c r="F298" s="122"/>
      <c r="G298" s="46"/>
      <c r="H298" s="45"/>
      <c r="I298" s="45"/>
      <c r="J298" s="45"/>
      <c r="K298" s="45"/>
      <c r="L298" s="45"/>
      <c r="M298" s="46"/>
      <c r="N298" s="46"/>
      <c r="O298" s="48"/>
      <c r="P298" s="48"/>
      <c r="Q298" s="46"/>
      <c r="R298" s="48"/>
      <c r="S298" s="48"/>
      <c r="T298" s="48"/>
      <c r="U298" s="48"/>
      <c r="V298" s="48"/>
      <c r="W298" s="46"/>
      <c r="X298" s="48"/>
      <c r="Y298" s="48"/>
      <c r="Z298" s="157"/>
      <c r="AA298" s="47"/>
      <c r="AB298" s="97"/>
      <c r="AC298" s="49"/>
      <c r="AD298" s="49"/>
      <c r="AE298" s="49"/>
      <c r="AF298" s="49"/>
      <c r="AG298" s="49"/>
      <c r="AH298" s="47"/>
      <c r="AI298" s="47"/>
      <c r="AJ298" s="47"/>
      <c r="AK298" s="190"/>
      <c r="AL298" s="190"/>
      <c r="AM298" s="190"/>
      <c r="AN298" s="190"/>
      <c r="AO298" s="190"/>
      <c r="AP298" s="151"/>
      <c r="AQ298" s="322"/>
      <c r="AR298" s="322"/>
      <c r="AS298" s="322"/>
      <c r="AT298" s="47"/>
      <c r="AU298" s="47"/>
      <c r="AV298" s="47"/>
      <c r="AW298" s="47"/>
      <c r="AX298" s="322"/>
      <c r="AY298" s="98"/>
      <c r="AZ298" s="98"/>
      <c r="BA298" s="47"/>
      <c r="BB298" s="47"/>
      <c r="BC298" s="47"/>
      <c r="BD298" s="47"/>
      <c r="BE298" s="97"/>
      <c r="BF298" s="49"/>
      <c r="BG298" s="239"/>
      <c r="BH298" s="342"/>
      <c r="BI298" s="49"/>
      <c r="BJ298" s="49"/>
      <c r="BK298" s="49"/>
      <c r="BL298" s="49"/>
      <c r="BM298" s="49"/>
      <c r="BN298" s="47"/>
      <c r="BO298" s="49"/>
      <c r="BP298" s="49"/>
      <c r="BQ298" s="49"/>
      <c r="BR298" s="323"/>
      <c r="BS298" s="323"/>
      <c r="BT298" s="323"/>
      <c r="BU298" s="49"/>
      <c r="BV298" s="49"/>
      <c r="BW298" s="97"/>
      <c r="BX298" s="97"/>
      <c r="BY298" s="97"/>
      <c r="BZ298" s="97"/>
      <c r="CA298" s="49"/>
      <c r="CB298" s="49"/>
      <c r="CC298" s="49"/>
      <c r="CD298" s="49"/>
      <c r="CE298" s="49"/>
      <c r="CF298" s="49"/>
      <c r="CG298" s="49"/>
      <c r="CH298" s="49"/>
      <c r="CI298" s="97"/>
      <c r="CJ298" s="97"/>
      <c r="CK298" s="97"/>
      <c r="CL298" s="97"/>
      <c r="CM298" s="335"/>
      <c r="CN298" s="337"/>
      <c r="CO298" s="315" t="str">
        <f>IF(Формулы!R298&gt;V298,"22-?,Дата 14 - Прибыл из УФСИН; ","")&amp;IF(Формулы!Q298&gt;Y298,"25-?,Дата 13 - Выбыл в УФСИН;","")&amp;IF(YEAR(ДАННЫЕ!$F$1)=YEAR(ДАННЫЕ!B298),IF(AT298&gt;0,"","40-?, вявлен в текущем году! "),"")&amp;IF(YEAR($F$1)=YEAR(W298),IF(X298+Y298&gt;0,"","23-стоит, 24,25 - куда выбыл? "),"")&amp;IF(X298+Y298&gt;0,IF(YEAR($F$1)=YEAR(W298),"","24+25&gt;0? 23 - когда выбыл? "),"")&amp;IF(BA298&lt;BB298,"47&gt;=48; ","")&amp;IF(BA298&lt;BC298,"47&gt;=49; ","")&amp;IF(BA298&lt;BD298,"47&gt;=50; ","")&amp;IF(BE298&gt;0,IF(BF298&gt;0,IF(AU298&gt;AV298,"","41 и 42 - ? (51 и 52 &gt; 0);"),"51 &gt; 0 52 - ?;"),"")&amp;IF(AU298&gt;0,IF(AV298&gt;AU298,"41&gt;42;","")&amp;IF(BE298&gt;0,"","41&gt;0 51-?;"),"")&amp;IF(BF298&gt;0,IF(BE298&gt;0,"","52&gt;0 51-?;"),"")&amp;IF(AW298&gt;=AX298,"","43&gt;44;")&amp;IF(CA298&gt;0,IF(AW298&gt;0,"","71 &gt; 0 43-?;"),"")</f>
        <v/>
      </c>
    </row>
    <row r="299" spans="1:93" s="250" customFormat="1" ht="15" customHeight="1" x14ac:dyDescent="0.2">
      <c r="A299" s="45"/>
      <c r="B299" s="46"/>
      <c r="C299" s="121"/>
      <c r="D299" s="121"/>
      <c r="E299" s="336"/>
      <c r="F299" s="122"/>
      <c r="G299" s="46"/>
      <c r="H299" s="45"/>
      <c r="I299" s="45"/>
      <c r="J299" s="45"/>
      <c r="K299" s="45"/>
      <c r="L299" s="45"/>
      <c r="M299" s="46"/>
      <c r="N299" s="46"/>
      <c r="O299" s="48"/>
      <c r="P299" s="48"/>
      <c r="Q299" s="46"/>
      <c r="R299" s="48"/>
      <c r="S299" s="48"/>
      <c r="T299" s="48"/>
      <c r="U299" s="48"/>
      <c r="V299" s="48"/>
      <c r="W299" s="46"/>
      <c r="X299" s="48"/>
      <c r="Y299" s="48"/>
      <c r="Z299" s="157"/>
      <c r="AA299" s="47"/>
      <c r="AB299" s="97"/>
      <c r="AC299" s="49"/>
      <c r="AD299" s="49"/>
      <c r="AE299" s="49"/>
      <c r="AF299" s="49"/>
      <c r="AG299" s="49"/>
      <c r="AH299" s="47"/>
      <c r="AI299" s="47"/>
      <c r="AJ299" s="47"/>
      <c r="AK299" s="190"/>
      <c r="AL299" s="190"/>
      <c r="AM299" s="190"/>
      <c r="AN299" s="190"/>
      <c r="AO299" s="190"/>
      <c r="AP299" s="151"/>
      <c r="AQ299" s="322"/>
      <c r="AR299" s="322"/>
      <c r="AS299" s="322"/>
      <c r="AT299" s="47"/>
      <c r="AU299" s="47"/>
      <c r="AV299" s="47"/>
      <c r="AW299" s="47"/>
      <c r="AX299" s="322"/>
      <c r="AY299" s="98"/>
      <c r="AZ299" s="98"/>
      <c r="BA299" s="47"/>
      <c r="BB299" s="47"/>
      <c r="BC299" s="47"/>
      <c r="BD299" s="47"/>
      <c r="BE299" s="97"/>
      <c r="BF299" s="49"/>
      <c r="BG299" s="239"/>
      <c r="BH299" s="342"/>
      <c r="BI299" s="49"/>
      <c r="BJ299" s="49"/>
      <c r="BK299" s="49"/>
      <c r="BL299" s="49"/>
      <c r="BM299" s="49"/>
      <c r="BN299" s="47"/>
      <c r="BO299" s="49"/>
      <c r="BP299" s="49"/>
      <c r="BQ299" s="49"/>
      <c r="BR299" s="323"/>
      <c r="BS299" s="323"/>
      <c r="BT299" s="323"/>
      <c r="BU299" s="49"/>
      <c r="BV299" s="49"/>
      <c r="BW299" s="97"/>
      <c r="BX299" s="97"/>
      <c r="BY299" s="97"/>
      <c r="BZ299" s="97"/>
      <c r="CA299" s="49"/>
      <c r="CB299" s="49"/>
      <c r="CC299" s="49"/>
      <c r="CD299" s="49"/>
      <c r="CE299" s="49"/>
      <c r="CF299" s="49"/>
      <c r="CG299" s="49"/>
      <c r="CH299" s="49"/>
      <c r="CI299" s="97"/>
      <c r="CJ299" s="97"/>
      <c r="CK299" s="97"/>
      <c r="CL299" s="97"/>
      <c r="CM299" s="335"/>
      <c r="CN299" s="337"/>
      <c r="CO299" s="315" t="str">
        <f>IF(Формулы!R299&gt;V299,"22-?,Дата 14 - Прибыл из УФСИН; ","")&amp;IF(Формулы!Q299&gt;Y299,"25-?,Дата 13 - Выбыл в УФСИН;","")&amp;IF(YEAR(ДАННЫЕ!$F$1)=YEAR(ДАННЫЕ!B299),IF(AT299&gt;0,"","40-?, вявлен в текущем году! "),"")&amp;IF(YEAR($F$1)=YEAR(W299),IF(X299+Y299&gt;0,"","23-стоит, 24,25 - куда выбыл? "),"")&amp;IF(X299+Y299&gt;0,IF(YEAR($F$1)=YEAR(W299),"","24+25&gt;0? 23 - когда выбыл? "),"")&amp;IF(BA299&lt;BB299,"47&gt;=48; ","")&amp;IF(BA299&lt;BC299,"47&gt;=49; ","")&amp;IF(BA299&lt;BD299,"47&gt;=50; ","")&amp;IF(BE299&gt;0,IF(BF299&gt;0,IF(AU299&gt;AV299,"","41 и 42 - ? (51 и 52 &gt; 0);"),"51 &gt; 0 52 - ?;"),"")&amp;IF(AU299&gt;0,IF(AV299&gt;AU299,"41&gt;42;","")&amp;IF(BE299&gt;0,"","41&gt;0 51-?;"),"")&amp;IF(BF299&gt;0,IF(BE299&gt;0,"","52&gt;0 51-?;"),"")&amp;IF(AW299&gt;=AX299,"","43&gt;44;")&amp;IF(CA299&gt;0,IF(AW299&gt;0,"","71 &gt; 0 43-?;"),"")</f>
        <v/>
      </c>
    </row>
    <row r="300" spans="1:93" s="250" customFormat="1" ht="15" customHeight="1" x14ac:dyDescent="0.2">
      <c r="A300" s="45"/>
      <c r="B300" s="46"/>
      <c r="C300" s="121"/>
      <c r="D300" s="121"/>
      <c r="E300" s="336"/>
      <c r="F300" s="122"/>
      <c r="G300" s="46"/>
      <c r="H300" s="45"/>
      <c r="I300" s="45"/>
      <c r="J300" s="45"/>
      <c r="K300" s="45"/>
      <c r="L300" s="45"/>
      <c r="M300" s="46"/>
      <c r="N300" s="46"/>
      <c r="O300" s="48"/>
      <c r="P300" s="48"/>
      <c r="Q300" s="46"/>
      <c r="R300" s="48"/>
      <c r="S300" s="48"/>
      <c r="T300" s="48"/>
      <c r="U300" s="48"/>
      <c r="V300" s="48"/>
      <c r="W300" s="46"/>
      <c r="X300" s="48"/>
      <c r="Y300" s="48"/>
      <c r="Z300" s="157"/>
      <c r="AA300" s="47"/>
      <c r="AB300" s="97"/>
      <c r="AC300" s="49"/>
      <c r="AD300" s="49"/>
      <c r="AE300" s="49"/>
      <c r="AF300" s="49"/>
      <c r="AG300" s="49"/>
      <c r="AH300" s="47"/>
      <c r="AI300" s="47"/>
      <c r="AJ300" s="47"/>
      <c r="AK300" s="190"/>
      <c r="AL300" s="190"/>
      <c r="AM300" s="190"/>
      <c r="AN300" s="190"/>
      <c r="AO300" s="190"/>
      <c r="AP300" s="151"/>
      <c r="AQ300" s="322"/>
      <c r="AR300" s="322"/>
      <c r="AS300" s="322"/>
      <c r="AT300" s="47"/>
      <c r="AU300" s="47"/>
      <c r="AV300" s="47"/>
      <c r="AW300" s="47"/>
      <c r="AX300" s="322"/>
      <c r="AY300" s="98"/>
      <c r="AZ300" s="98"/>
      <c r="BA300" s="47"/>
      <c r="BB300" s="47"/>
      <c r="BC300" s="47"/>
      <c r="BD300" s="47"/>
      <c r="BE300" s="97"/>
      <c r="BF300" s="49"/>
      <c r="BG300" s="239"/>
      <c r="BH300" s="342"/>
      <c r="BI300" s="49"/>
      <c r="BJ300" s="49"/>
      <c r="BK300" s="49"/>
      <c r="BL300" s="49"/>
      <c r="BM300" s="49"/>
      <c r="BN300" s="47"/>
      <c r="BO300" s="49"/>
      <c r="BP300" s="49"/>
      <c r="BQ300" s="49"/>
      <c r="BR300" s="323"/>
      <c r="BS300" s="323"/>
      <c r="BT300" s="323"/>
      <c r="BU300" s="49"/>
      <c r="BV300" s="49"/>
      <c r="BW300" s="97"/>
      <c r="BX300" s="97"/>
      <c r="BY300" s="97"/>
      <c r="BZ300" s="97"/>
      <c r="CA300" s="49"/>
      <c r="CB300" s="49"/>
      <c r="CC300" s="49"/>
      <c r="CD300" s="49"/>
      <c r="CE300" s="49"/>
      <c r="CF300" s="49"/>
      <c r="CG300" s="49"/>
      <c r="CH300" s="49"/>
      <c r="CI300" s="97"/>
      <c r="CJ300" s="97"/>
      <c r="CK300" s="97"/>
      <c r="CL300" s="97"/>
      <c r="CM300" s="335"/>
      <c r="CN300" s="337"/>
      <c r="CO300" s="315" t="str">
        <f>IF(Формулы!R300&gt;V300,"22-?,Дата 14 - Прибыл из УФСИН; ","")&amp;IF(Формулы!Q300&gt;Y300,"25-?,Дата 13 - Выбыл в УФСИН;","")&amp;IF(YEAR(ДАННЫЕ!$F$1)=YEAR(ДАННЫЕ!B300),IF(AT300&gt;0,"","40-?, вявлен в текущем году! "),"")&amp;IF(YEAR($F$1)=YEAR(W300),IF(X300+Y300&gt;0,"","23-стоит, 24,25 - куда выбыл? "),"")&amp;IF(X300+Y300&gt;0,IF(YEAR($F$1)=YEAR(W300),"","24+25&gt;0? 23 - когда выбыл? "),"")&amp;IF(BA300&lt;BB300,"47&gt;=48; ","")&amp;IF(BA300&lt;BC300,"47&gt;=49; ","")&amp;IF(BA300&lt;BD300,"47&gt;=50; ","")&amp;IF(BE300&gt;0,IF(BF300&gt;0,IF(AU300&gt;AV300,"","41 и 42 - ? (51 и 52 &gt; 0);"),"51 &gt; 0 52 - ?;"),"")&amp;IF(AU300&gt;0,IF(AV300&gt;AU300,"41&gt;42;","")&amp;IF(BE300&gt;0,"","41&gt;0 51-?;"),"")&amp;IF(BF300&gt;0,IF(BE300&gt;0,"","52&gt;0 51-?;"),"")&amp;IF(AW300&gt;=AX300,"","43&gt;44;")&amp;IF(CA300&gt;0,IF(AW300&gt;0,"","71 &gt; 0 43-?;"),"")</f>
        <v/>
      </c>
    </row>
    <row r="301" spans="1:93" s="250" customFormat="1" ht="15" customHeight="1" x14ac:dyDescent="0.2">
      <c r="A301" s="45"/>
      <c r="B301" s="46"/>
      <c r="C301" s="121"/>
      <c r="D301" s="121"/>
      <c r="E301" s="336"/>
      <c r="F301" s="122"/>
      <c r="G301" s="46"/>
      <c r="H301" s="45"/>
      <c r="I301" s="45"/>
      <c r="J301" s="45"/>
      <c r="K301" s="45"/>
      <c r="L301" s="45"/>
      <c r="M301" s="46"/>
      <c r="N301" s="46"/>
      <c r="O301" s="48"/>
      <c r="P301" s="48"/>
      <c r="Q301" s="46"/>
      <c r="R301" s="48"/>
      <c r="S301" s="48"/>
      <c r="T301" s="48"/>
      <c r="U301" s="48"/>
      <c r="V301" s="48"/>
      <c r="W301" s="46"/>
      <c r="X301" s="48"/>
      <c r="Y301" s="48"/>
      <c r="Z301" s="157"/>
      <c r="AA301" s="47"/>
      <c r="AB301" s="97"/>
      <c r="AC301" s="49"/>
      <c r="AD301" s="49"/>
      <c r="AE301" s="49"/>
      <c r="AF301" s="49"/>
      <c r="AG301" s="49"/>
      <c r="AH301" s="47"/>
      <c r="AI301" s="47"/>
      <c r="AJ301" s="47"/>
      <c r="AK301" s="190"/>
      <c r="AL301" s="190"/>
      <c r="AM301" s="190"/>
      <c r="AN301" s="190"/>
      <c r="AO301" s="190"/>
      <c r="AP301" s="151"/>
      <c r="AQ301" s="322"/>
      <c r="AR301" s="322"/>
      <c r="AS301" s="322"/>
      <c r="AT301" s="47"/>
      <c r="AU301" s="47"/>
      <c r="AV301" s="47"/>
      <c r="AW301" s="47"/>
      <c r="AX301" s="322"/>
      <c r="AY301" s="98"/>
      <c r="AZ301" s="98"/>
      <c r="BA301" s="47"/>
      <c r="BB301" s="47"/>
      <c r="BC301" s="47"/>
      <c r="BD301" s="47"/>
      <c r="BE301" s="97"/>
      <c r="BF301" s="49"/>
      <c r="BG301" s="239"/>
      <c r="BH301" s="342"/>
      <c r="BI301" s="49"/>
      <c r="BJ301" s="49"/>
      <c r="BK301" s="49"/>
      <c r="BL301" s="49"/>
      <c r="BM301" s="49"/>
      <c r="BN301" s="47"/>
      <c r="BO301" s="49"/>
      <c r="BP301" s="49"/>
      <c r="BQ301" s="49"/>
      <c r="BR301" s="323"/>
      <c r="BS301" s="323"/>
      <c r="BT301" s="323"/>
      <c r="BU301" s="49"/>
      <c r="BV301" s="49"/>
      <c r="BW301" s="97"/>
      <c r="BX301" s="97"/>
      <c r="BY301" s="97"/>
      <c r="BZ301" s="97"/>
      <c r="CA301" s="49"/>
      <c r="CB301" s="49"/>
      <c r="CC301" s="49"/>
      <c r="CD301" s="49"/>
      <c r="CE301" s="49"/>
      <c r="CF301" s="49"/>
      <c r="CG301" s="49"/>
      <c r="CH301" s="49"/>
      <c r="CI301" s="97"/>
      <c r="CJ301" s="97"/>
      <c r="CK301" s="97"/>
      <c r="CL301" s="97"/>
      <c r="CM301" s="335"/>
      <c r="CN301" s="337"/>
      <c r="CO301" s="315" t="str">
        <f>IF(Формулы!R301&gt;V301,"22-?,Дата 14 - Прибыл из УФСИН; ","")&amp;IF(Формулы!Q301&gt;Y301,"25-?,Дата 13 - Выбыл в УФСИН;","")&amp;IF(YEAR(ДАННЫЕ!$F$1)=YEAR(ДАННЫЕ!B301),IF(AT301&gt;0,"","40-?, вявлен в текущем году! "),"")&amp;IF(YEAR($F$1)=YEAR(W301),IF(X301+Y301&gt;0,"","23-стоит, 24,25 - куда выбыл? "),"")&amp;IF(X301+Y301&gt;0,IF(YEAR($F$1)=YEAR(W301),"","24+25&gt;0? 23 - когда выбыл? "),"")&amp;IF(BA301&lt;BB301,"47&gt;=48; ","")&amp;IF(BA301&lt;BC301,"47&gt;=49; ","")&amp;IF(BA301&lt;BD301,"47&gt;=50; ","")&amp;IF(BE301&gt;0,IF(BF301&gt;0,IF(AU301&gt;AV301,"","41 и 42 - ? (51 и 52 &gt; 0);"),"51 &gt; 0 52 - ?;"),"")&amp;IF(AU301&gt;0,IF(AV301&gt;AU301,"41&gt;42;","")&amp;IF(BE301&gt;0,"","41&gt;0 51-?;"),"")&amp;IF(BF301&gt;0,IF(BE301&gt;0,"","52&gt;0 51-?;"),"")&amp;IF(AW301&gt;=AX301,"","43&gt;44;")&amp;IF(CA301&gt;0,IF(AW301&gt;0,"","71 &gt; 0 43-?;"),"")</f>
        <v/>
      </c>
    </row>
    <row r="302" spans="1:93" s="250" customFormat="1" ht="15" customHeight="1" x14ac:dyDescent="0.2">
      <c r="A302" s="45"/>
      <c r="B302" s="46"/>
      <c r="C302" s="121"/>
      <c r="D302" s="121"/>
      <c r="E302" s="336"/>
      <c r="F302" s="122"/>
      <c r="G302" s="46"/>
      <c r="H302" s="45"/>
      <c r="I302" s="45"/>
      <c r="J302" s="45"/>
      <c r="K302" s="45"/>
      <c r="L302" s="45"/>
      <c r="M302" s="46"/>
      <c r="N302" s="46"/>
      <c r="O302" s="48"/>
      <c r="P302" s="48"/>
      <c r="Q302" s="46"/>
      <c r="R302" s="48"/>
      <c r="S302" s="48"/>
      <c r="T302" s="48"/>
      <c r="U302" s="48"/>
      <c r="V302" s="48"/>
      <c r="W302" s="46"/>
      <c r="X302" s="48"/>
      <c r="Y302" s="48"/>
      <c r="Z302" s="157"/>
      <c r="AA302" s="47"/>
      <c r="AB302" s="97"/>
      <c r="AC302" s="49"/>
      <c r="AD302" s="49"/>
      <c r="AE302" s="49"/>
      <c r="AF302" s="49"/>
      <c r="AG302" s="49"/>
      <c r="AH302" s="47"/>
      <c r="AI302" s="47"/>
      <c r="AJ302" s="47"/>
      <c r="AK302" s="190"/>
      <c r="AL302" s="190"/>
      <c r="AM302" s="190"/>
      <c r="AN302" s="190"/>
      <c r="AO302" s="190"/>
      <c r="AP302" s="151"/>
      <c r="AQ302" s="322"/>
      <c r="AR302" s="322"/>
      <c r="AS302" s="322"/>
      <c r="AT302" s="47"/>
      <c r="AU302" s="47"/>
      <c r="AV302" s="47"/>
      <c r="AW302" s="47"/>
      <c r="AX302" s="322"/>
      <c r="AY302" s="98"/>
      <c r="AZ302" s="98"/>
      <c r="BA302" s="47"/>
      <c r="BB302" s="47"/>
      <c r="BC302" s="47"/>
      <c r="BD302" s="47"/>
      <c r="BE302" s="97"/>
      <c r="BF302" s="49"/>
      <c r="BG302" s="239"/>
      <c r="BH302" s="342"/>
      <c r="BI302" s="49"/>
      <c r="BJ302" s="49"/>
      <c r="BK302" s="49"/>
      <c r="BL302" s="49"/>
      <c r="BM302" s="49"/>
      <c r="BN302" s="47"/>
      <c r="BO302" s="49"/>
      <c r="BP302" s="49"/>
      <c r="BQ302" s="49"/>
      <c r="BR302" s="323"/>
      <c r="BS302" s="323"/>
      <c r="BT302" s="323"/>
      <c r="BU302" s="49"/>
      <c r="BV302" s="49"/>
      <c r="BW302" s="97"/>
      <c r="BX302" s="97"/>
      <c r="BY302" s="97"/>
      <c r="BZ302" s="97"/>
      <c r="CA302" s="49"/>
      <c r="CB302" s="49"/>
      <c r="CC302" s="49"/>
      <c r="CD302" s="49"/>
      <c r="CE302" s="49"/>
      <c r="CF302" s="49"/>
      <c r="CG302" s="49"/>
      <c r="CH302" s="49"/>
      <c r="CI302" s="97"/>
      <c r="CJ302" s="97"/>
      <c r="CK302" s="97"/>
      <c r="CL302" s="97"/>
      <c r="CM302" s="335"/>
      <c r="CN302" s="337"/>
      <c r="CO302" s="315" t="str">
        <f>IF(Формулы!R302&gt;V302,"22-?,Дата 14 - Прибыл из УФСИН; ","")&amp;IF(Формулы!Q302&gt;Y302,"25-?,Дата 13 - Выбыл в УФСИН;","")&amp;IF(YEAR(ДАННЫЕ!$F$1)=YEAR(ДАННЫЕ!B302),IF(AT302&gt;0,"","40-?, вявлен в текущем году! "),"")&amp;IF(YEAR($F$1)=YEAR(W302),IF(X302+Y302&gt;0,"","23-стоит, 24,25 - куда выбыл? "),"")&amp;IF(X302+Y302&gt;0,IF(YEAR($F$1)=YEAR(W302),"","24+25&gt;0? 23 - когда выбыл? "),"")&amp;IF(BA302&lt;BB302,"47&gt;=48; ","")&amp;IF(BA302&lt;BC302,"47&gt;=49; ","")&amp;IF(BA302&lt;BD302,"47&gt;=50; ","")&amp;IF(BE302&gt;0,IF(BF302&gt;0,IF(AU302&gt;AV302,"","41 и 42 - ? (51 и 52 &gt; 0);"),"51 &gt; 0 52 - ?;"),"")&amp;IF(AU302&gt;0,IF(AV302&gt;AU302,"41&gt;42;","")&amp;IF(BE302&gt;0,"","41&gt;0 51-?;"),"")&amp;IF(BF302&gt;0,IF(BE302&gt;0,"","52&gt;0 51-?;"),"")&amp;IF(AW302&gt;=AX302,"","43&gt;44;")&amp;IF(CA302&gt;0,IF(AW302&gt;0,"","71 &gt; 0 43-?;"),"")</f>
        <v/>
      </c>
    </row>
    <row r="303" spans="1:93" s="250" customFormat="1" ht="15" customHeight="1" x14ac:dyDescent="0.2">
      <c r="A303" s="45"/>
      <c r="B303" s="46"/>
      <c r="C303" s="121"/>
      <c r="D303" s="121"/>
      <c r="E303" s="336"/>
      <c r="F303" s="122"/>
      <c r="G303" s="46"/>
      <c r="H303" s="45"/>
      <c r="I303" s="45"/>
      <c r="J303" s="45"/>
      <c r="K303" s="45"/>
      <c r="L303" s="45"/>
      <c r="M303" s="46"/>
      <c r="N303" s="46"/>
      <c r="O303" s="48"/>
      <c r="P303" s="48"/>
      <c r="Q303" s="46"/>
      <c r="R303" s="48"/>
      <c r="S303" s="48"/>
      <c r="T303" s="48"/>
      <c r="U303" s="48"/>
      <c r="V303" s="48"/>
      <c r="W303" s="46"/>
      <c r="X303" s="48"/>
      <c r="Y303" s="48"/>
      <c r="Z303" s="157"/>
      <c r="AA303" s="47"/>
      <c r="AB303" s="97"/>
      <c r="AC303" s="49"/>
      <c r="AD303" s="49"/>
      <c r="AE303" s="49"/>
      <c r="AF303" s="49"/>
      <c r="AG303" s="49"/>
      <c r="AH303" s="47"/>
      <c r="AI303" s="47"/>
      <c r="AJ303" s="47"/>
      <c r="AK303" s="190"/>
      <c r="AL303" s="190"/>
      <c r="AM303" s="190"/>
      <c r="AN303" s="190"/>
      <c r="AO303" s="190"/>
      <c r="AP303" s="151"/>
      <c r="AQ303" s="322"/>
      <c r="AR303" s="322"/>
      <c r="AS303" s="322"/>
      <c r="AT303" s="47"/>
      <c r="AU303" s="47"/>
      <c r="AV303" s="47"/>
      <c r="AW303" s="47"/>
      <c r="AX303" s="322"/>
      <c r="AY303" s="98"/>
      <c r="AZ303" s="98"/>
      <c r="BA303" s="47"/>
      <c r="BB303" s="47"/>
      <c r="BC303" s="47"/>
      <c r="BD303" s="47"/>
      <c r="BE303" s="97"/>
      <c r="BF303" s="49"/>
      <c r="BG303" s="239"/>
      <c r="BH303" s="342"/>
      <c r="BI303" s="49"/>
      <c r="BJ303" s="49"/>
      <c r="BK303" s="49"/>
      <c r="BL303" s="49"/>
      <c r="BM303" s="49"/>
      <c r="BN303" s="47"/>
      <c r="BO303" s="49"/>
      <c r="BP303" s="49"/>
      <c r="BQ303" s="49"/>
      <c r="BR303" s="323"/>
      <c r="BS303" s="323"/>
      <c r="BT303" s="323"/>
      <c r="BU303" s="49"/>
      <c r="BV303" s="49"/>
      <c r="BW303" s="97"/>
      <c r="BX303" s="97"/>
      <c r="BY303" s="97"/>
      <c r="BZ303" s="97"/>
      <c r="CA303" s="49"/>
      <c r="CB303" s="49"/>
      <c r="CC303" s="49"/>
      <c r="CD303" s="49"/>
      <c r="CE303" s="49"/>
      <c r="CF303" s="49"/>
      <c r="CG303" s="49"/>
      <c r="CH303" s="49"/>
      <c r="CI303" s="97"/>
      <c r="CJ303" s="97"/>
      <c r="CK303" s="97"/>
      <c r="CL303" s="97"/>
      <c r="CM303" s="335"/>
      <c r="CN303" s="337"/>
      <c r="CO303" s="315" t="str">
        <f>IF(Формулы!R303&gt;V303,"22-?,Дата 14 - Прибыл из УФСИН; ","")&amp;IF(Формулы!Q303&gt;Y303,"25-?,Дата 13 - Выбыл в УФСИН;","")&amp;IF(YEAR(ДАННЫЕ!$F$1)=YEAR(ДАННЫЕ!B303),IF(AT303&gt;0,"","40-?, вявлен в текущем году! "),"")&amp;IF(YEAR($F$1)=YEAR(W303),IF(X303+Y303&gt;0,"","23-стоит, 24,25 - куда выбыл? "),"")&amp;IF(X303+Y303&gt;0,IF(YEAR($F$1)=YEAR(W303),"","24+25&gt;0? 23 - когда выбыл? "),"")&amp;IF(BA303&lt;BB303,"47&gt;=48; ","")&amp;IF(BA303&lt;BC303,"47&gt;=49; ","")&amp;IF(BA303&lt;BD303,"47&gt;=50; ","")&amp;IF(BE303&gt;0,IF(BF303&gt;0,IF(AU303&gt;AV303,"","41 и 42 - ? (51 и 52 &gt; 0);"),"51 &gt; 0 52 - ?;"),"")&amp;IF(AU303&gt;0,IF(AV303&gt;AU303,"41&gt;42;","")&amp;IF(BE303&gt;0,"","41&gt;0 51-?;"),"")&amp;IF(BF303&gt;0,IF(BE303&gt;0,"","52&gt;0 51-?;"),"")&amp;IF(AW303&gt;=AX303,"","43&gt;44;")&amp;IF(CA303&gt;0,IF(AW303&gt;0,"","71 &gt; 0 43-?;"),"")</f>
        <v/>
      </c>
    </row>
    <row r="304" spans="1:93" s="250" customFormat="1" ht="15" customHeight="1" x14ac:dyDescent="0.2">
      <c r="A304" s="45"/>
      <c r="B304" s="46"/>
      <c r="C304" s="121"/>
      <c r="D304" s="121"/>
      <c r="E304" s="336"/>
      <c r="F304" s="122"/>
      <c r="G304" s="46"/>
      <c r="H304" s="45"/>
      <c r="I304" s="45"/>
      <c r="J304" s="45"/>
      <c r="K304" s="45"/>
      <c r="L304" s="45"/>
      <c r="M304" s="46"/>
      <c r="N304" s="46"/>
      <c r="O304" s="48"/>
      <c r="P304" s="48"/>
      <c r="Q304" s="46"/>
      <c r="R304" s="48"/>
      <c r="S304" s="48"/>
      <c r="T304" s="48"/>
      <c r="U304" s="48"/>
      <c r="V304" s="48"/>
      <c r="W304" s="46"/>
      <c r="X304" s="48"/>
      <c r="Y304" s="48"/>
      <c r="Z304" s="157"/>
      <c r="AA304" s="47"/>
      <c r="AB304" s="97"/>
      <c r="AC304" s="49"/>
      <c r="AD304" s="49"/>
      <c r="AE304" s="49"/>
      <c r="AF304" s="49"/>
      <c r="AG304" s="49"/>
      <c r="AH304" s="47"/>
      <c r="AI304" s="47"/>
      <c r="AJ304" s="47"/>
      <c r="AK304" s="190"/>
      <c r="AL304" s="190"/>
      <c r="AM304" s="190"/>
      <c r="AN304" s="190"/>
      <c r="AO304" s="190"/>
      <c r="AP304" s="151"/>
      <c r="AQ304" s="322"/>
      <c r="AR304" s="322"/>
      <c r="AS304" s="322"/>
      <c r="AT304" s="47"/>
      <c r="AU304" s="47"/>
      <c r="AV304" s="47"/>
      <c r="AW304" s="47"/>
      <c r="AX304" s="322"/>
      <c r="AY304" s="98"/>
      <c r="AZ304" s="98"/>
      <c r="BA304" s="47"/>
      <c r="BB304" s="47"/>
      <c r="BC304" s="47"/>
      <c r="BD304" s="47"/>
      <c r="BE304" s="97"/>
      <c r="BF304" s="49"/>
      <c r="BG304" s="239"/>
      <c r="BH304" s="342"/>
      <c r="BI304" s="49"/>
      <c r="BJ304" s="49"/>
      <c r="BK304" s="49"/>
      <c r="BL304" s="49"/>
      <c r="BM304" s="49"/>
      <c r="BN304" s="47"/>
      <c r="BO304" s="49"/>
      <c r="BP304" s="49"/>
      <c r="BQ304" s="49"/>
      <c r="BR304" s="323"/>
      <c r="BS304" s="323"/>
      <c r="BT304" s="323"/>
      <c r="BU304" s="49"/>
      <c r="BV304" s="49"/>
      <c r="BW304" s="97"/>
      <c r="BX304" s="97"/>
      <c r="BY304" s="97"/>
      <c r="BZ304" s="97"/>
      <c r="CA304" s="49"/>
      <c r="CB304" s="49"/>
      <c r="CC304" s="49"/>
      <c r="CD304" s="49"/>
      <c r="CE304" s="49"/>
      <c r="CF304" s="49"/>
      <c r="CG304" s="49"/>
      <c r="CH304" s="49"/>
      <c r="CI304" s="97"/>
      <c r="CJ304" s="97"/>
      <c r="CK304" s="97"/>
      <c r="CL304" s="97"/>
      <c r="CM304" s="335"/>
      <c r="CN304" s="337"/>
      <c r="CO304" s="315" t="str">
        <f>IF(Формулы!R304&gt;V304,"22-?,Дата 14 - Прибыл из УФСИН; ","")&amp;IF(Формулы!Q304&gt;Y304,"25-?,Дата 13 - Выбыл в УФСИН;","")&amp;IF(YEAR(ДАННЫЕ!$F$1)=YEAR(ДАННЫЕ!B304),IF(AT304&gt;0,"","40-?, вявлен в текущем году! "),"")&amp;IF(YEAR($F$1)=YEAR(W304),IF(X304+Y304&gt;0,"","23-стоит, 24,25 - куда выбыл? "),"")&amp;IF(X304+Y304&gt;0,IF(YEAR($F$1)=YEAR(W304),"","24+25&gt;0? 23 - когда выбыл? "),"")&amp;IF(BA304&lt;BB304,"47&gt;=48; ","")&amp;IF(BA304&lt;BC304,"47&gt;=49; ","")&amp;IF(BA304&lt;BD304,"47&gt;=50; ","")&amp;IF(BE304&gt;0,IF(BF304&gt;0,IF(AU304&gt;AV304,"","41 и 42 - ? (51 и 52 &gt; 0);"),"51 &gt; 0 52 - ?;"),"")&amp;IF(AU304&gt;0,IF(AV304&gt;AU304,"41&gt;42;","")&amp;IF(BE304&gt;0,"","41&gt;0 51-?;"),"")&amp;IF(BF304&gt;0,IF(BE304&gt;0,"","52&gt;0 51-?;"),"")&amp;IF(AW304&gt;=AX304,"","43&gt;44;")&amp;IF(CA304&gt;0,IF(AW304&gt;0,"","71 &gt; 0 43-?;"),"")</f>
        <v/>
      </c>
    </row>
    <row r="305" spans="1:93" s="250" customFormat="1" ht="15" customHeight="1" x14ac:dyDescent="0.2">
      <c r="A305" s="45"/>
      <c r="B305" s="46"/>
      <c r="C305" s="121"/>
      <c r="D305" s="121"/>
      <c r="E305" s="336"/>
      <c r="F305" s="122"/>
      <c r="G305" s="46"/>
      <c r="H305" s="45"/>
      <c r="I305" s="45"/>
      <c r="J305" s="45"/>
      <c r="K305" s="45"/>
      <c r="L305" s="45"/>
      <c r="M305" s="46"/>
      <c r="N305" s="46"/>
      <c r="O305" s="48"/>
      <c r="P305" s="48"/>
      <c r="Q305" s="46"/>
      <c r="R305" s="48"/>
      <c r="S305" s="48"/>
      <c r="T305" s="48"/>
      <c r="U305" s="48"/>
      <c r="V305" s="48"/>
      <c r="W305" s="46"/>
      <c r="X305" s="48"/>
      <c r="Y305" s="48"/>
      <c r="Z305" s="157"/>
      <c r="AA305" s="47"/>
      <c r="AB305" s="97"/>
      <c r="AC305" s="49"/>
      <c r="AD305" s="49"/>
      <c r="AE305" s="49"/>
      <c r="AF305" s="49"/>
      <c r="AG305" s="49"/>
      <c r="AH305" s="47"/>
      <c r="AI305" s="47"/>
      <c r="AJ305" s="47"/>
      <c r="AK305" s="190"/>
      <c r="AL305" s="190"/>
      <c r="AM305" s="190"/>
      <c r="AN305" s="190"/>
      <c r="AO305" s="190"/>
      <c r="AP305" s="151"/>
      <c r="AQ305" s="322"/>
      <c r="AR305" s="322"/>
      <c r="AS305" s="322"/>
      <c r="AT305" s="47"/>
      <c r="AU305" s="47"/>
      <c r="AV305" s="47"/>
      <c r="AW305" s="47"/>
      <c r="AX305" s="322"/>
      <c r="AY305" s="98"/>
      <c r="AZ305" s="98"/>
      <c r="BA305" s="47"/>
      <c r="BB305" s="47"/>
      <c r="BC305" s="47"/>
      <c r="BD305" s="47"/>
      <c r="BE305" s="97"/>
      <c r="BF305" s="49"/>
      <c r="BG305" s="239"/>
      <c r="BH305" s="342"/>
      <c r="BI305" s="49"/>
      <c r="BJ305" s="49"/>
      <c r="BK305" s="49"/>
      <c r="BL305" s="49"/>
      <c r="BM305" s="49"/>
      <c r="BN305" s="47"/>
      <c r="BO305" s="49"/>
      <c r="BP305" s="49"/>
      <c r="BQ305" s="49"/>
      <c r="BR305" s="323"/>
      <c r="BS305" s="323"/>
      <c r="BT305" s="323"/>
      <c r="BU305" s="49"/>
      <c r="BV305" s="49"/>
      <c r="BW305" s="97"/>
      <c r="BX305" s="97"/>
      <c r="BY305" s="97"/>
      <c r="BZ305" s="97"/>
      <c r="CA305" s="49"/>
      <c r="CB305" s="49"/>
      <c r="CC305" s="49"/>
      <c r="CD305" s="49"/>
      <c r="CE305" s="49"/>
      <c r="CF305" s="49"/>
      <c r="CG305" s="49"/>
      <c r="CH305" s="49"/>
      <c r="CI305" s="97"/>
      <c r="CJ305" s="97"/>
      <c r="CK305" s="97"/>
      <c r="CL305" s="97"/>
      <c r="CM305" s="335"/>
      <c r="CN305" s="337"/>
      <c r="CO305" s="315" t="str">
        <f>IF(Формулы!R305&gt;V305,"22-?,Дата 14 - Прибыл из УФСИН; ","")&amp;IF(Формулы!Q305&gt;Y305,"25-?,Дата 13 - Выбыл в УФСИН;","")&amp;IF(YEAR(ДАННЫЕ!$F$1)=YEAR(ДАННЫЕ!B305),IF(AT305&gt;0,"","40-?, вявлен в текущем году! "),"")&amp;IF(YEAR($F$1)=YEAR(W305),IF(X305+Y305&gt;0,"","23-стоит, 24,25 - куда выбыл? "),"")&amp;IF(X305+Y305&gt;0,IF(YEAR($F$1)=YEAR(W305),"","24+25&gt;0? 23 - когда выбыл? "),"")&amp;IF(BA305&lt;BB305,"47&gt;=48; ","")&amp;IF(BA305&lt;BC305,"47&gt;=49; ","")&amp;IF(BA305&lt;BD305,"47&gt;=50; ","")&amp;IF(BE305&gt;0,IF(BF305&gt;0,IF(AU305&gt;AV305,"","41 и 42 - ? (51 и 52 &gt; 0);"),"51 &gt; 0 52 - ?;"),"")&amp;IF(AU305&gt;0,IF(AV305&gt;AU305,"41&gt;42;","")&amp;IF(BE305&gt;0,"","41&gt;0 51-?;"),"")&amp;IF(BF305&gt;0,IF(BE305&gt;0,"","52&gt;0 51-?;"),"")&amp;IF(AW305&gt;=AX305,"","43&gt;44;")&amp;IF(CA305&gt;0,IF(AW305&gt;0,"","71 &gt; 0 43-?;"),"")</f>
        <v/>
      </c>
    </row>
    <row r="306" spans="1:93" s="250" customFormat="1" ht="15" customHeight="1" x14ac:dyDescent="0.2">
      <c r="A306" s="45"/>
      <c r="B306" s="46"/>
      <c r="C306" s="121"/>
      <c r="D306" s="121"/>
      <c r="E306" s="336"/>
      <c r="F306" s="122"/>
      <c r="G306" s="46"/>
      <c r="H306" s="45"/>
      <c r="I306" s="45"/>
      <c r="J306" s="45"/>
      <c r="K306" s="45"/>
      <c r="L306" s="45"/>
      <c r="M306" s="46"/>
      <c r="N306" s="46"/>
      <c r="O306" s="48"/>
      <c r="P306" s="48"/>
      <c r="Q306" s="46"/>
      <c r="R306" s="48"/>
      <c r="S306" s="48"/>
      <c r="T306" s="48"/>
      <c r="U306" s="48"/>
      <c r="V306" s="48"/>
      <c r="W306" s="46"/>
      <c r="X306" s="48"/>
      <c r="Y306" s="48"/>
      <c r="Z306" s="157"/>
      <c r="AA306" s="47"/>
      <c r="AB306" s="97"/>
      <c r="AC306" s="49"/>
      <c r="AD306" s="49"/>
      <c r="AE306" s="49"/>
      <c r="AF306" s="49"/>
      <c r="AG306" s="49"/>
      <c r="AH306" s="47"/>
      <c r="AI306" s="47"/>
      <c r="AJ306" s="47"/>
      <c r="AK306" s="190"/>
      <c r="AL306" s="190"/>
      <c r="AM306" s="190"/>
      <c r="AN306" s="190"/>
      <c r="AO306" s="190"/>
      <c r="AP306" s="151"/>
      <c r="AQ306" s="322"/>
      <c r="AR306" s="322"/>
      <c r="AS306" s="322"/>
      <c r="AT306" s="47"/>
      <c r="AU306" s="47"/>
      <c r="AV306" s="47"/>
      <c r="AW306" s="47"/>
      <c r="AX306" s="322"/>
      <c r="AY306" s="98"/>
      <c r="AZ306" s="98"/>
      <c r="BA306" s="47"/>
      <c r="BB306" s="47"/>
      <c r="BC306" s="47"/>
      <c r="BD306" s="47"/>
      <c r="BE306" s="97"/>
      <c r="BF306" s="49"/>
      <c r="BG306" s="239"/>
      <c r="BH306" s="342"/>
      <c r="BI306" s="49"/>
      <c r="BJ306" s="49"/>
      <c r="BK306" s="49"/>
      <c r="BL306" s="49"/>
      <c r="BM306" s="49"/>
      <c r="BN306" s="47"/>
      <c r="BO306" s="49"/>
      <c r="BP306" s="49"/>
      <c r="BQ306" s="49"/>
      <c r="BR306" s="323"/>
      <c r="BS306" s="323"/>
      <c r="BT306" s="323"/>
      <c r="BU306" s="49"/>
      <c r="BV306" s="49"/>
      <c r="BW306" s="97"/>
      <c r="BX306" s="97"/>
      <c r="BY306" s="97"/>
      <c r="BZ306" s="97"/>
      <c r="CA306" s="49"/>
      <c r="CB306" s="49"/>
      <c r="CC306" s="49"/>
      <c r="CD306" s="49"/>
      <c r="CE306" s="49"/>
      <c r="CF306" s="49"/>
      <c r="CG306" s="49"/>
      <c r="CH306" s="49"/>
      <c r="CI306" s="97"/>
      <c r="CJ306" s="97"/>
      <c r="CK306" s="97"/>
      <c r="CL306" s="97"/>
      <c r="CM306" s="335"/>
      <c r="CN306" s="337"/>
      <c r="CO306" s="315" t="str">
        <f>IF(Формулы!R306&gt;V306,"22-?,Дата 14 - Прибыл из УФСИН; ","")&amp;IF(Формулы!Q306&gt;Y306,"25-?,Дата 13 - Выбыл в УФСИН;","")&amp;IF(YEAR(ДАННЫЕ!$F$1)=YEAR(ДАННЫЕ!B306),IF(AT306&gt;0,"","40-?, вявлен в текущем году! "),"")&amp;IF(YEAR($F$1)=YEAR(W306),IF(X306+Y306&gt;0,"","23-стоит, 24,25 - куда выбыл? "),"")&amp;IF(X306+Y306&gt;0,IF(YEAR($F$1)=YEAR(W306),"","24+25&gt;0? 23 - когда выбыл? "),"")&amp;IF(BA306&lt;BB306,"47&gt;=48; ","")&amp;IF(BA306&lt;BC306,"47&gt;=49; ","")&amp;IF(BA306&lt;BD306,"47&gt;=50; ","")&amp;IF(BE306&gt;0,IF(BF306&gt;0,IF(AU306&gt;AV306,"","41 и 42 - ? (51 и 52 &gt; 0);"),"51 &gt; 0 52 - ?;"),"")&amp;IF(AU306&gt;0,IF(AV306&gt;AU306,"41&gt;42;","")&amp;IF(BE306&gt;0,"","41&gt;0 51-?;"),"")&amp;IF(BF306&gt;0,IF(BE306&gt;0,"","52&gt;0 51-?;"),"")&amp;IF(AW306&gt;=AX306,"","43&gt;44;")&amp;IF(CA306&gt;0,IF(AW306&gt;0,"","71 &gt; 0 43-?;"),"")</f>
        <v/>
      </c>
    </row>
    <row r="307" spans="1:93" s="250" customFormat="1" ht="15" customHeight="1" x14ac:dyDescent="0.2">
      <c r="A307" s="45"/>
      <c r="B307" s="46"/>
      <c r="C307" s="121"/>
      <c r="D307" s="121"/>
      <c r="E307" s="336"/>
      <c r="F307" s="122"/>
      <c r="G307" s="46"/>
      <c r="H307" s="45"/>
      <c r="I307" s="45"/>
      <c r="J307" s="45"/>
      <c r="K307" s="45"/>
      <c r="L307" s="45"/>
      <c r="M307" s="46"/>
      <c r="N307" s="46"/>
      <c r="O307" s="48"/>
      <c r="P307" s="48"/>
      <c r="Q307" s="46"/>
      <c r="R307" s="48"/>
      <c r="S307" s="48"/>
      <c r="T307" s="48"/>
      <c r="U307" s="48"/>
      <c r="V307" s="48"/>
      <c r="W307" s="46"/>
      <c r="X307" s="48"/>
      <c r="Y307" s="48"/>
      <c r="Z307" s="157"/>
      <c r="AA307" s="47"/>
      <c r="AB307" s="97"/>
      <c r="AC307" s="49"/>
      <c r="AD307" s="49"/>
      <c r="AE307" s="49"/>
      <c r="AF307" s="49"/>
      <c r="AG307" s="49"/>
      <c r="AH307" s="47"/>
      <c r="AI307" s="47"/>
      <c r="AJ307" s="47"/>
      <c r="AK307" s="190"/>
      <c r="AL307" s="190"/>
      <c r="AM307" s="190"/>
      <c r="AN307" s="190"/>
      <c r="AO307" s="190"/>
      <c r="AP307" s="151"/>
      <c r="AQ307" s="322"/>
      <c r="AR307" s="322"/>
      <c r="AS307" s="322"/>
      <c r="AT307" s="47"/>
      <c r="AU307" s="47"/>
      <c r="AV307" s="47"/>
      <c r="AW307" s="47"/>
      <c r="AX307" s="322"/>
      <c r="AY307" s="98"/>
      <c r="AZ307" s="98"/>
      <c r="BA307" s="47"/>
      <c r="BB307" s="47"/>
      <c r="BC307" s="47"/>
      <c r="BD307" s="47"/>
      <c r="BE307" s="97"/>
      <c r="BF307" s="49"/>
      <c r="BG307" s="239"/>
      <c r="BH307" s="342"/>
      <c r="BI307" s="49"/>
      <c r="BJ307" s="49"/>
      <c r="BK307" s="49"/>
      <c r="BL307" s="49"/>
      <c r="BM307" s="49"/>
      <c r="BN307" s="47"/>
      <c r="BO307" s="49"/>
      <c r="BP307" s="49"/>
      <c r="BQ307" s="49"/>
      <c r="BR307" s="323"/>
      <c r="BS307" s="323"/>
      <c r="BT307" s="323"/>
      <c r="BU307" s="49"/>
      <c r="BV307" s="49"/>
      <c r="BW307" s="97"/>
      <c r="BX307" s="97"/>
      <c r="BY307" s="97"/>
      <c r="BZ307" s="97"/>
      <c r="CA307" s="49"/>
      <c r="CB307" s="49"/>
      <c r="CC307" s="49"/>
      <c r="CD307" s="49"/>
      <c r="CE307" s="49"/>
      <c r="CF307" s="49"/>
      <c r="CG307" s="49"/>
      <c r="CH307" s="49"/>
      <c r="CI307" s="97"/>
      <c r="CJ307" s="97"/>
      <c r="CK307" s="97"/>
      <c r="CL307" s="97"/>
      <c r="CM307" s="335"/>
      <c r="CN307" s="337"/>
      <c r="CO307" s="315" t="str">
        <f>IF(Формулы!R307&gt;V307,"22-?,Дата 14 - Прибыл из УФСИН; ","")&amp;IF(Формулы!Q307&gt;Y307,"25-?,Дата 13 - Выбыл в УФСИН;","")&amp;IF(YEAR(ДАННЫЕ!$F$1)=YEAR(ДАННЫЕ!B307),IF(AT307&gt;0,"","40-?, вявлен в текущем году! "),"")&amp;IF(YEAR($F$1)=YEAR(W307),IF(X307+Y307&gt;0,"","23-стоит, 24,25 - куда выбыл? "),"")&amp;IF(X307+Y307&gt;0,IF(YEAR($F$1)=YEAR(W307),"","24+25&gt;0? 23 - когда выбыл? "),"")&amp;IF(BA307&lt;BB307,"47&gt;=48; ","")&amp;IF(BA307&lt;BC307,"47&gt;=49; ","")&amp;IF(BA307&lt;BD307,"47&gt;=50; ","")&amp;IF(BE307&gt;0,IF(BF307&gt;0,IF(AU307&gt;AV307,"","41 и 42 - ? (51 и 52 &gt; 0);"),"51 &gt; 0 52 - ?;"),"")&amp;IF(AU307&gt;0,IF(AV307&gt;AU307,"41&gt;42;","")&amp;IF(BE307&gt;0,"","41&gt;0 51-?;"),"")&amp;IF(BF307&gt;0,IF(BE307&gt;0,"","52&gt;0 51-?;"),"")&amp;IF(AW307&gt;=AX307,"","43&gt;44;")&amp;IF(CA307&gt;0,IF(AW307&gt;0,"","71 &gt; 0 43-?;"),"")</f>
        <v/>
      </c>
    </row>
    <row r="308" spans="1:93" s="250" customFormat="1" ht="15" customHeight="1" x14ac:dyDescent="0.2">
      <c r="A308" s="45"/>
      <c r="B308" s="46"/>
      <c r="C308" s="121"/>
      <c r="D308" s="121"/>
      <c r="E308" s="336"/>
      <c r="F308" s="122"/>
      <c r="G308" s="46"/>
      <c r="H308" s="45"/>
      <c r="I308" s="45"/>
      <c r="J308" s="45"/>
      <c r="K308" s="45"/>
      <c r="L308" s="45"/>
      <c r="M308" s="46"/>
      <c r="N308" s="46"/>
      <c r="O308" s="48"/>
      <c r="P308" s="48"/>
      <c r="Q308" s="46"/>
      <c r="R308" s="48"/>
      <c r="S308" s="48"/>
      <c r="T308" s="48"/>
      <c r="U308" s="48"/>
      <c r="V308" s="48"/>
      <c r="W308" s="46"/>
      <c r="X308" s="48"/>
      <c r="Y308" s="48"/>
      <c r="Z308" s="157"/>
      <c r="AA308" s="47"/>
      <c r="AB308" s="97"/>
      <c r="AC308" s="49"/>
      <c r="AD308" s="49"/>
      <c r="AE308" s="49"/>
      <c r="AF308" s="49"/>
      <c r="AG308" s="49"/>
      <c r="AH308" s="47"/>
      <c r="AI308" s="47"/>
      <c r="AJ308" s="47"/>
      <c r="AK308" s="190"/>
      <c r="AL308" s="190"/>
      <c r="AM308" s="190"/>
      <c r="AN308" s="190"/>
      <c r="AO308" s="190"/>
      <c r="AP308" s="151"/>
      <c r="AQ308" s="322"/>
      <c r="AR308" s="322"/>
      <c r="AS308" s="322"/>
      <c r="AT308" s="47"/>
      <c r="AU308" s="47"/>
      <c r="AV308" s="47"/>
      <c r="AW308" s="47"/>
      <c r="AX308" s="322"/>
      <c r="AY308" s="98"/>
      <c r="AZ308" s="98"/>
      <c r="BA308" s="47"/>
      <c r="BB308" s="47"/>
      <c r="BC308" s="47"/>
      <c r="BD308" s="47"/>
      <c r="BE308" s="97"/>
      <c r="BF308" s="49"/>
      <c r="BG308" s="239"/>
      <c r="BH308" s="342"/>
      <c r="BI308" s="49"/>
      <c r="BJ308" s="49"/>
      <c r="BK308" s="49"/>
      <c r="BL308" s="49"/>
      <c r="BM308" s="49"/>
      <c r="BN308" s="47"/>
      <c r="BO308" s="49"/>
      <c r="BP308" s="49"/>
      <c r="BQ308" s="49"/>
      <c r="BR308" s="323"/>
      <c r="BS308" s="323"/>
      <c r="BT308" s="323"/>
      <c r="BU308" s="49"/>
      <c r="BV308" s="49"/>
      <c r="BW308" s="97"/>
      <c r="BX308" s="97"/>
      <c r="BY308" s="97"/>
      <c r="BZ308" s="97"/>
      <c r="CA308" s="49"/>
      <c r="CB308" s="49"/>
      <c r="CC308" s="49"/>
      <c r="CD308" s="49"/>
      <c r="CE308" s="49"/>
      <c r="CF308" s="49"/>
      <c r="CG308" s="49"/>
      <c r="CH308" s="49"/>
      <c r="CI308" s="97"/>
      <c r="CJ308" s="97"/>
      <c r="CK308" s="97"/>
      <c r="CL308" s="97"/>
      <c r="CM308" s="335"/>
      <c r="CN308" s="337"/>
      <c r="CO308" s="315" t="str">
        <f>IF(Формулы!R308&gt;V308,"22-?,Дата 14 - Прибыл из УФСИН; ","")&amp;IF(Формулы!Q308&gt;Y308,"25-?,Дата 13 - Выбыл в УФСИН;","")&amp;IF(YEAR(ДАННЫЕ!$F$1)=YEAR(ДАННЫЕ!B308),IF(AT308&gt;0,"","40-?, вявлен в текущем году! "),"")&amp;IF(YEAR($F$1)=YEAR(W308),IF(X308+Y308&gt;0,"","23-стоит, 24,25 - куда выбыл? "),"")&amp;IF(X308+Y308&gt;0,IF(YEAR($F$1)=YEAR(W308),"","24+25&gt;0? 23 - когда выбыл? "),"")&amp;IF(BA308&lt;BB308,"47&gt;=48; ","")&amp;IF(BA308&lt;BC308,"47&gt;=49; ","")&amp;IF(BA308&lt;BD308,"47&gt;=50; ","")&amp;IF(BE308&gt;0,IF(BF308&gt;0,IF(AU308&gt;AV308,"","41 и 42 - ? (51 и 52 &gt; 0);"),"51 &gt; 0 52 - ?;"),"")&amp;IF(AU308&gt;0,IF(AV308&gt;AU308,"41&gt;42;","")&amp;IF(BE308&gt;0,"","41&gt;0 51-?;"),"")&amp;IF(BF308&gt;0,IF(BE308&gt;0,"","52&gt;0 51-?;"),"")&amp;IF(AW308&gt;=AX308,"","43&gt;44;")&amp;IF(CA308&gt;0,IF(AW308&gt;0,"","71 &gt; 0 43-?;"),"")</f>
        <v/>
      </c>
    </row>
    <row r="309" spans="1:93" s="250" customFormat="1" ht="15" customHeight="1" x14ac:dyDescent="0.2">
      <c r="A309" s="45"/>
      <c r="B309" s="46"/>
      <c r="C309" s="121"/>
      <c r="D309" s="121"/>
      <c r="E309" s="336"/>
      <c r="F309" s="122"/>
      <c r="G309" s="46"/>
      <c r="H309" s="45"/>
      <c r="I309" s="45"/>
      <c r="J309" s="45"/>
      <c r="K309" s="45"/>
      <c r="L309" s="45"/>
      <c r="M309" s="46"/>
      <c r="N309" s="46"/>
      <c r="O309" s="48"/>
      <c r="P309" s="48"/>
      <c r="Q309" s="46"/>
      <c r="R309" s="48"/>
      <c r="S309" s="48"/>
      <c r="T309" s="48"/>
      <c r="U309" s="48"/>
      <c r="V309" s="48"/>
      <c r="W309" s="46"/>
      <c r="X309" s="48"/>
      <c r="Y309" s="48"/>
      <c r="Z309" s="157"/>
      <c r="AA309" s="47"/>
      <c r="AB309" s="97"/>
      <c r="AC309" s="49"/>
      <c r="AD309" s="49"/>
      <c r="AE309" s="49"/>
      <c r="AF309" s="49"/>
      <c r="AG309" s="49"/>
      <c r="AH309" s="47"/>
      <c r="AI309" s="47"/>
      <c r="AJ309" s="47"/>
      <c r="AK309" s="190"/>
      <c r="AL309" s="190"/>
      <c r="AM309" s="190"/>
      <c r="AN309" s="190"/>
      <c r="AO309" s="190"/>
      <c r="AP309" s="151"/>
      <c r="AQ309" s="322"/>
      <c r="AR309" s="322"/>
      <c r="AS309" s="322"/>
      <c r="AT309" s="47"/>
      <c r="AU309" s="47"/>
      <c r="AV309" s="47"/>
      <c r="AW309" s="47"/>
      <c r="AX309" s="322"/>
      <c r="AY309" s="98"/>
      <c r="AZ309" s="98"/>
      <c r="BA309" s="47"/>
      <c r="BB309" s="47"/>
      <c r="BC309" s="47"/>
      <c r="BD309" s="47"/>
      <c r="BE309" s="97"/>
      <c r="BF309" s="49"/>
      <c r="BG309" s="239"/>
      <c r="BH309" s="342"/>
      <c r="BI309" s="49"/>
      <c r="BJ309" s="49"/>
      <c r="BK309" s="49"/>
      <c r="BL309" s="49"/>
      <c r="BM309" s="49"/>
      <c r="BN309" s="47"/>
      <c r="BO309" s="49"/>
      <c r="BP309" s="49"/>
      <c r="BQ309" s="49"/>
      <c r="BR309" s="323"/>
      <c r="BS309" s="323"/>
      <c r="BT309" s="323"/>
      <c r="BU309" s="49"/>
      <c r="BV309" s="49"/>
      <c r="BW309" s="97"/>
      <c r="BX309" s="97"/>
      <c r="BY309" s="97"/>
      <c r="BZ309" s="97"/>
      <c r="CA309" s="49"/>
      <c r="CB309" s="49"/>
      <c r="CC309" s="49"/>
      <c r="CD309" s="49"/>
      <c r="CE309" s="49"/>
      <c r="CF309" s="49"/>
      <c r="CG309" s="49"/>
      <c r="CH309" s="49"/>
      <c r="CI309" s="97"/>
      <c r="CJ309" s="97"/>
      <c r="CK309" s="97"/>
      <c r="CL309" s="97"/>
      <c r="CM309" s="335"/>
      <c r="CN309" s="337"/>
      <c r="CO309" s="315" t="str">
        <f>IF(Формулы!R309&gt;V309,"22-?,Дата 14 - Прибыл из УФСИН; ","")&amp;IF(Формулы!Q309&gt;Y309,"25-?,Дата 13 - Выбыл в УФСИН;","")&amp;IF(YEAR(ДАННЫЕ!$F$1)=YEAR(ДАННЫЕ!B309),IF(AT309&gt;0,"","40-?, вявлен в текущем году! "),"")&amp;IF(YEAR($F$1)=YEAR(W309),IF(X309+Y309&gt;0,"","23-стоит, 24,25 - куда выбыл? "),"")&amp;IF(X309+Y309&gt;0,IF(YEAR($F$1)=YEAR(W309),"","24+25&gt;0? 23 - когда выбыл? "),"")&amp;IF(BA309&lt;BB309,"47&gt;=48; ","")&amp;IF(BA309&lt;BC309,"47&gt;=49; ","")&amp;IF(BA309&lt;BD309,"47&gt;=50; ","")&amp;IF(BE309&gt;0,IF(BF309&gt;0,IF(AU309&gt;AV309,"","41 и 42 - ? (51 и 52 &gt; 0);"),"51 &gt; 0 52 - ?;"),"")&amp;IF(AU309&gt;0,IF(AV309&gt;AU309,"41&gt;42;","")&amp;IF(BE309&gt;0,"","41&gt;0 51-?;"),"")&amp;IF(BF309&gt;0,IF(BE309&gt;0,"","52&gt;0 51-?;"),"")&amp;IF(AW309&gt;=AX309,"","43&gt;44;")&amp;IF(CA309&gt;0,IF(AW309&gt;0,"","71 &gt; 0 43-?;"),"")</f>
        <v/>
      </c>
    </row>
    <row r="310" spans="1:93" s="250" customFormat="1" ht="15" customHeight="1" x14ac:dyDescent="0.2">
      <c r="A310" s="45"/>
      <c r="B310" s="46"/>
      <c r="C310" s="121"/>
      <c r="D310" s="121"/>
      <c r="E310" s="336"/>
      <c r="F310" s="122"/>
      <c r="G310" s="46"/>
      <c r="H310" s="45"/>
      <c r="I310" s="45"/>
      <c r="J310" s="45"/>
      <c r="K310" s="45"/>
      <c r="L310" s="45"/>
      <c r="M310" s="46"/>
      <c r="N310" s="46"/>
      <c r="O310" s="48"/>
      <c r="P310" s="48"/>
      <c r="Q310" s="46"/>
      <c r="R310" s="48"/>
      <c r="S310" s="48"/>
      <c r="T310" s="48"/>
      <c r="U310" s="48"/>
      <c r="V310" s="48"/>
      <c r="W310" s="46"/>
      <c r="X310" s="48"/>
      <c r="Y310" s="48"/>
      <c r="Z310" s="157"/>
      <c r="AA310" s="47"/>
      <c r="AB310" s="97"/>
      <c r="AC310" s="49"/>
      <c r="AD310" s="49"/>
      <c r="AE310" s="49"/>
      <c r="AF310" s="49"/>
      <c r="AG310" s="49"/>
      <c r="AH310" s="47"/>
      <c r="AI310" s="47"/>
      <c r="AJ310" s="47"/>
      <c r="AK310" s="190"/>
      <c r="AL310" s="190"/>
      <c r="AM310" s="190"/>
      <c r="AN310" s="190"/>
      <c r="AO310" s="190"/>
      <c r="AP310" s="151"/>
      <c r="AQ310" s="322"/>
      <c r="AR310" s="322"/>
      <c r="AS310" s="322"/>
      <c r="AT310" s="47"/>
      <c r="AU310" s="47"/>
      <c r="AV310" s="47"/>
      <c r="AW310" s="47"/>
      <c r="AX310" s="322"/>
      <c r="AY310" s="98"/>
      <c r="AZ310" s="98"/>
      <c r="BA310" s="47"/>
      <c r="BB310" s="47"/>
      <c r="BC310" s="47"/>
      <c r="BD310" s="47"/>
      <c r="BE310" s="97"/>
      <c r="BF310" s="49"/>
      <c r="BG310" s="239"/>
      <c r="BH310" s="342"/>
      <c r="BI310" s="49"/>
      <c r="BJ310" s="49"/>
      <c r="BK310" s="49"/>
      <c r="BL310" s="49"/>
      <c r="BM310" s="49"/>
      <c r="BN310" s="47"/>
      <c r="BO310" s="49"/>
      <c r="BP310" s="49"/>
      <c r="BQ310" s="49"/>
      <c r="BR310" s="323"/>
      <c r="BS310" s="323"/>
      <c r="BT310" s="323"/>
      <c r="BU310" s="49"/>
      <c r="BV310" s="49"/>
      <c r="BW310" s="97"/>
      <c r="BX310" s="97"/>
      <c r="BY310" s="97"/>
      <c r="BZ310" s="97"/>
      <c r="CA310" s="49"/>
      <c r="CB310" s="49"/>
      <c r="CC310" s="49"/>
      <c r="CD310" s="49"/>
      <c r="CE310" s="49"/>
      <c r="CF310" s="49"/>
      <c r="CG310" s="49"/>
      <c r="CH310" s="49"/>
      <c r="CI310" s="97"/>
      <c r="CJ310" s="97"/>
      <c r="CK310" s="97"/>
      <c r="CL310" s="97"/>
      <c r="CM310" s="335"/>
      <c r="CN310" s="337"/>
      <c r="CO310" s="315" t="str">
        <f>IF(Формулы!R310&gt;V310,"22-?,Дата 14 - Прибыл из УФСИН; ","")&amp;IF(Формулы!Q310&gt;Y310,"25-?,Дата 13 - Выбыл в УФСИН;","")&amp;IF(YEAR(ДАННЫЕ!$F$1)=YEAR(ДАННЫЕ!B310),IF(AT310&gt;0,"","40-?, вявлен в текущем году! "),"")&amp;IF(YEAR($F$1)=YEAR(W310),IF(X310+Y310&gt;0,"","23-стоит, 24,25 - куда выбыл? "),"")&amp;IF(X310+Y310&gt;0,IF(YEAR($F$1)=YEAR(W310),"","24+25&gt;0? 23 - когда выбыл? "),"")&amp;IF(BA310&lt;BB310,"47&gt;=48; ","")&amp;IF(BA310&lt;BC310,"47&gt;=49; ","")&amp;IF(BA310&lt;BD310,"47&gt;=50; ","")&amp;IF(BE310&gt;0,IF(BF310&gt;0,IF(AU310&gt;AV310,"","41 и 42 - ? (51 и 52 &gt; 0);"),"51 &gt; 0 52 - ?;"),"")&amp;IF(AU310&gt;0,IF(AV310&gt;AU310,"41&gt;42;","")&amp;IF(BE310&gt;0,"","41&gt;0 51-?;"),"")&amp;IF(BF310&gt;0,IF(BE310&gt;0,"","52&gt;0 51-?;"),"")&amp;IF(AW310&gt;=AX310,"","43&gt;44;")&amp;IF(CA310&gt;0,IF(AW310&gt;0,"","71 &gt; 0 43-?;"),"")</f>
        <v/>
      </c>
    </row>
    <row r="311" spans="1:93" s="250" customFormat="1" ht="15" customHeight="1" x14ac:dyDescent="0.2">
      <c r="A311" s="45"/>
      <c r="B311" s="46"/>
      <c r="C311" s="121"/>
      <c r="D311" s="121"/>
      <c r="E311" s="336"/>
      <c r="F311" s="122"/>
      <c r="G311" s="46"/>
      <c r="H311" s="45"/>
      <c r="I311" s="45"/>
      <c r="J311" s="45"/>
      <c r="K311" s="45"/>
      <c r="L311" s="45"/>
      <c r="M311" s="46"/>
      <c r="N311" s="46"/>
      <c r="O311" s="48"/>
      <c r="P311" s="48"/>
      <c r="Q311" s="46"/>
      <c r="R311" s="48"/>
      <c r="S311" s="48"/>
      <c r="T311" s="48"/>
      <c r="U311" s="48"/>
      <c r="V311" s="48"/>
      <c r="W311" s="46"/>
      <c r="X311" s="48"/>
      <c r="Y311" s="48"/>
      <c r="Z311" s="157"/>
      <c r="AA311" s="47"/>
      <c r="AB311" s="97"/>
      <c r="AC311" s="49"/>
      <c r="AD311" s="49"/>
      <c r="AE311" s="49"/>
      <c r="AF311" s="49"/>
      <c r="AG311" s="49"/>
      <c r="AH311" s="47"/>
      <c r="AI311" s="47"/>
      <c r="AJ311" s="47"/>
      <c r="AK311" s="190"/>
      <c r="AL311" s="190"/>
      <c r="AM311" s="190"/>
      <c r="AN311" s="190"/>
      <c r="AO311" s="190"/>
      <c r="AP311" s="151"/>
      <c r="AQ311" s="322"/>
      <c r="AR311" s="322"/>
      <c r="AS311" s="322"/>
      <c r="AT311" s="47"/>
      <c r="AU311" s="47"/>
      <c r="AV311" s="47"/>
      <c r="AW311" s="47"/>
      <c r="AX311" s="322"/>
      <c r="AY311" s="98"/>
      <c r="AZ311" s="98"/>
      <c r="BA311" s="47"/>
      <c r="BB311" s="47"/>
      <c r="BC311" s="47"/>
      <c r="BD311" s="47"/>
      <c r="BE311" s="97"/>
      <c r="BF311" s="49"/>
      <c r="BG311" s="239"/>
      <c r="BH311" s="342"/>
      <c r="BI311" s="49"/>
      <c r="BJ311" s="49"/>
      <c r="BK311" s="49"/>
      <c r="BL311" s="49"/>
      <c r="BM311" s="49"/>
      <c r="BN311" s="47"/>
      <c r="BO311" s="49"/>
      <c r="BP311" s="49"/>
      <c r="BQ311" s="49"/>
      <c r="BR311" s="323"/>
      <c r="BS311" s="323"/>
      <c r="BT311" s="323"/>
      <c r="BU311" s="49"/>
      <c r="BV311" s="49"/>
      <c r="BW311" s="97"/>
      <c r="BX311" s="97"/>
      <c r="BY311" s="97"/>
      <c r="BZ311" s="97"/>
      <c r="CA311" s="49"/>
      <c r="CB311" s="49"/>
      <c r="CC311" s="49"/>
      <c r="CD311" s="49"/>
      <c r="CE311" s="49"/>
      <c r="CF311" s="49"/>
      <c r="CG311" s="49"/>
      <c r="CH311" s="49"/>
      <c r="CI311" s="97"/>
      <c r="CJ311" s="97"/>
      <c r="CK311" s="97"/>
      <c r="CL311" s="97"/>
      <c r="CM311" s="335"/>
      <c r="CN311" s="337"/>
      <c r="CO311" s="315" t="str">
        <f>IF(Формулы!R311&gt;V311,"22-?,Дата 14 - Прибыл из УФСИН; ","")&amp;IF(Формулы!Q311&gt;Y311,"25-?,Дата 13 - Выбыл в УФСИН;","")&amp;IF(YEAR(ДАННЫЕ!$F$1)=YEAR(ДАННЫЕ!B311),IF(AT311&gt;0,"","40-?, вявлен в текущем году! "),"")&amp;IF(YEAR($F$1)=YEAR(W311),IF(X311+Y311&gt;0,"","23-стоит, 24,25 - куда выбыл? "),"")&amp;IF(X311+Y311&gt;0,IF(YEAR($F$1)=YEAR(W311),"","24+25&gt;0? 23 - когда выбыл? "),"")&amp;IF(BA311&lt;BB311,"47&gt;=48; ","")&amp;IF(BA311&lt;BC311,"47&gt;=49; ","")&amp;IF(BA311&lt;BD311,"47&gt;=50; ","")&amp;IF(BE311&gt;0,IF(BF311&gt;0,IF(AU311&gt;AV311,"","41 и 42 - ? (51 и 52 &gt; 0);"),"51 &gt; 0 52 - ?;"),"")&amp;IF(AU311&gt;0,IF(AV311&gt;AU311,"41&gt;42;","")&amp;IF(BE311&gt;0,"","41&gt;0 51-?;"),"")&amp;IF(BF311&gt;0,IF(BE311&gt;0,"","52&gt;0 51-?;"),"")&amp;IF(AW311&gt;=AX311,"","43&gt;44;")&amp;IF(CA311&gt;0,IF(AW311&gt;0,"","71 &gt; 0 43-?;"),"")</f>
        <v/>
      </c>
    </row>
    <row r="312" spans="1:93" s="250" customFormat="1" ht="15" customHeight="1" x14ac:dyDescent="0.2">
      <c r="A312" s="45"/>
      <c r="B312" s="46"/>
      <c r="C312" s="121"/>
      <c r="D312" s="121"/>
      <c r="E312" s="336"/>
      <c r="F312" s="122"/>
      <c r="G312" s="46"/>
      <c r="H312" s="45"/>
      <c r="I312" s="45"/>
      <c r="J312" s="45"/>
      <c r="K312" s="45"/>
      <c r="L312" s="45"/>
      <c r="M312" s="46"/>
      <c r="N312" s="46"/>
      <c r="O312" s="48"/>
      <c r="P312" s="48"/>
      <c r="Q312" s="46"/>
      <c r="R312" s="48"/>
      <c r="S312" s="48"/>
      <c r="T312" s="48"/>
      <c r="U312" s="48"/>
      <c r="V312" s="48"/>
      <c r="W312" s="46"/>
      <c r="X312" s="48"/>
      <c r="Y312" s="48"/>
      <c r="Z312" s="157"/>
      <c r="AA312" s="47"/>
      <c r="AB312" s="97"/>
      <c r="AC312" s="49"/>
      <c r="AD312" s="49"/>
      <c r="AE312" s="49"/>
      <c r="AF312" s="49"/>
      <c r="AG312" s="49"/>
      <c r="AH312" s="47"/>
      <c r="AI312" s="47"/>
      <c r="AJ312" s="47"/>
      <c r="AK312" s="190"/>
      <c r="AL312" s="190"/>
      <c r="AM312" s="190"/>
      <c r="AN312" s="190"/>
      <c r="AO312" s="190"/>
      <c r="AP312" s="151"/>
      <c r="AQ312" s="322"/>
      <c r="AR312" s="322"/>
      <c r="AS312" s="322"/>
      <c r="AT312" s="47"/>
      <c r="AU312" s="47"/>
      <c r="AV312" s="47"/>
      <c r="AW312" s="47"/>
      <c r="AX312" s="322"/>
      <c r="AY312" s="98"/>
      <c r="AZ312" s="98"/>
      <c r="BA312" s="47"/>
      <c r="BB312" s="47"/>
      <c r="BC312" s="47"/>
      <c r="BD312" s="47"/>
      <c r="BE312" s="97"/>
      <c r="BF312" s="49"/>
      <c r="BG312" s="239"/>
      <c r="BH312" s="342"/>
      <c r="BI312" s="49"/>
      <c r="BJ312" s="49"/>
      <c r="BK312" s="49"/>
      <c r="BL312" s="49"/>
      <c r="BM312" s="49"/>
      <c r="BN312" s="47"/>
      <c r="BO312" s="49"/>
      <c r="BP312" s="49"/>
      <c r="BQ312" s="49"/>
      <c r="BR312" s="323"/>
      <c r="BS312" s="323"/>
      <c r="BT312" s="323"/>
      <c r="BU312" s="49"/>
      <c r="BV312" s="49"/>
      <c r="BW312" s="97"/>
      <c r="BX312" s="97"/>
      <c r="BY312" s="97"/>
      <c r="BZ312" s="97"/>
      <c r="CA312" s="49"/>
      <c r="CB312" s="49"/>
      <c r="CC312" s="49"/>
      <c r="CD312" s="49"/>
      <c r="CE312" s="49"/>
      <c r="CF312" s="49"/>
      <c r="CG312" s="49"/>
      <c r="CH312" s="49"/>
      <c r="CI312" s="97"/>
      <c r="CJ312" s="97"/>
      <c r="CK312" s="97"/>
      <c r="CL312" s="97"/>
      <c r="CM312" s="335"/>
      <c r="CN312" s="337"/>
      <c r="CO312" s="315" t="str">
        <f>IF(Формулы!R312&gt;V312,"22-?,Дата 14 - Прибыл из УФСИН; ","")&amp;IF(Формулы!Q312&gt;Y312,"25-?,Дата 13 - Выбыл в УФСИН;","")&amp;IF(YEAR(ДАННЫЕ!$F$1)=YEAR(ДАННЫЕ!B312),IF(AT312&gt;0,"","40-?, вявлен в текущем году! "),"")&amp;IF(YEAR($F$1)=YEAR(W312),IF(X312+Y312&gt;0,"","23-стоит, 24,25 - куда выбыл? "),"")&amp;IF(X312+Y312&gt;0,IF(YEAR($F$1)=YEAR(W312),"","24+25&gt;0? 23 - когда выбыл? "),"")&amp;IF(BA312&lt;BB312,"47&gt;=48; ","")&amp;IF(BA312&lt;BC312,"47&gt;=49; ","")&amp;IF(BA312&lt;BD312,"47&gt;=50; ","")&amp;IF(BE312&gt;0,IF(BF312&gt;0,IF(AU312&gt;AV312,"","41 и 42 - ? (51 и 52 &gt; 0);"),"51 &gt; 0 52 - ?;"),"")&amp;IF(AU312&gt;0,IF(AV312&gt;AU312,"41&gt;42;","")&amp;IF(BE312&gt;0,"","41&gt;0 51-?;"),"")&amp;IF(BF312&gt;0,IF(BE312&gt;0,"","52&gt;0 51-?;"),"")&amp;IF(AW312&gt;=AX312,"","43&gt;44;")&amp;IF(CA312&gt;0,IF(AW312&gt;0,"","71 &gt; 0 43-?;"),"")</f>
        <v/>
      </c>
    </row>
    <row r="313" spans="1:93" s="250" customFormat="1" ht="15" customHeight="1" x14ac:dyDescent="0.2">
      <c r="A313" s="45"/>
      <c r="B313" s="46"/>
      <c r="C313" s="121"/>
      <c r="D313" s="121"/>
      <c r="E313" s="336"/>
      <c r="F313" s="122"/>
      <c r="G313" s="46"/>
      <c r="H313" s="45"/>
      <c r="I313" s="45"/>
      <c r="J313" s="45"/>
      <c r="K313" s="45"/>
      <c r="L313" s="45"/>
      <c r="M313" s="46"/>
      <c r="N313" s="46"/>
      <c r="O313" s="48"/>
      <c r="P313" s="48"/>
      <c r="Q313" s="46"/>
      <c r="R313" s="48"/>
      <c r="S313" s="48"/>
      <c r="T313" s="48"/>
      <c r="U313" s="48"/>
      <c r="V313" s="48"/>
      <c r="W313" s="46"/>
      <c r="X313" s="48"/>
      <c r="Y313" s="48"/>
      <c r="Z313" s="157"/>
      <c r="AA313" s="47"/>
      <c r="AB313" s="97"/>
      <c r="AC313" s="49"/>
      <c r="AD313" s="49"/>
      <c r="AE313" s="49"/>
      <c r="AF313" s="49"/>
      <c r="AG313" s="49"/>
      <c r="AH313" s="47"/>
      <c r="AI313" s="47"/>
      <c r="AJ313" s="47"/>
      <c r="AK313" s="190"/>
      <c r="AL313" s="190"/>
      <c r="AM313" s="190"/>
      <c r="AN313" s="190"/>
      <c r="AO313" s="190"/>
      <c r="AP313" s="151"/>
      <c r="AQ313" s="322"/>
      <c r="AR313" s="322"/>
      <c r="AS313" s="322"/>
      <c r="AT313" s="47"/>
      <c r="AU313" s="47"/>
      <c r="AV313" s="47"/>
      <c r="AW313" s="47"/>
      <c r="AX313" s="322"/>
      <c r="AY313" s="98"/>
      <c r="AZ313" s="98"/>
      <c r="BA313" s="47"/>
      <c r="BB313" s="47"/>
      <c r="BC313" s="47"/>
      <c r="BD313" s="47"/>
      <c r="BE313" s="97"/>
      <c r="BF313" s="49"/>
      <c r="BG313" s="239"/>
      <c r="BH313" s="342"/>
      <c r="BI313" s="49"/>
      <c r="BJ313" s="49"/>
      <c r="BK313" s="49"/>
      <c r="BL313" s="49"/>
      <c r="BM313" s="49"/>
      <c r="BN313" s="47"/>
      <c r="BO313" s="49"/>
      <c r="BP313" s="49"/>
      <c r="BQ313" s="49"/>
      <c r="BR313" s="323"/>
      <c r="BS313" s="323"/>
      <c r="BT313" s="323"/>
      <c r="BU313" s="49"/>
      <c r="BV313" s="49"/>
      <c r="BW313" s="97"/>
      <c r="BX313" s="97"/>
      <c r="BY313" s="97"/>
      <c r="BZ313" s="97"/>
      <c r="CA313" s="49"/>
      <c r="CB313" s="49"/>
      <c r="CC313" s="49"/>
      <c r="CD313" s="49"/>
      <c r="CE313" s="49"/>
      <c r="CF313" s="49"/>
      <c r="CG313" s="49"/>
      <c r="CH313" s="49"/>
      <c r="CI313" s="97"/>
      <c r="CJ313" s="97"/>
      <c r="CK313" s="97"/>
      <c r="CL313" s="97"/>
      <c r="CM313" s="335"/>
      <c r="CN313" s="337"/>
      <c r="CO313" s="315" t="str">
        <f>IF(Формулы!R313&gt;V313,"22-?,Дата 14 - Прибыл из УФСИН; ","")&amp;IF(Формулы!Q313&gt;Y313,"25-?,Дата 13 - Выбыл в УФСИН;","")&amp;IF(YEAR(ДАННЫЕ!$F$1)=YEAR(ДАННЫЕ!B313),IF(AT313&gt;0,"","40-?, вявлен в текущем году! "),"")&amp;IF(YEAR($F$1)=YEAR(W313),IF(X313+Y313&gt;0,"","23-стоит, 24,25 - куда выбыл? "),"")&amp;IF(X313+Y313&gt;0,IF(YEAR($F$1)=YEAR(W313),"","24+25&gt;0? 23 - когда выбыл? "),"")&amp;IF(BA313&lt;BB313,"47&gt;=48; ","")&amp;IF(BA313&lt;BC313,"47&gt;=49; ","")&amp;IF(BA313&lt;BD313,"47&gt;=50; ","")&amp;IF(BE313&gt;0,IF(BF313&gt;0,IF(AU313&gt;AV313,"","41 и 42 - ? (51 и 52 &gt; 0);"),"51 &gt; 0 52 - ?;"),"")&amp;IF(AU313&gt;0,IF(AV313&gt;AU313,"41&gt;42;","")&amp;IF(BE313&gt;0,"","41&gt;0 51-?;"),"")&amp;IF(BF313&gt;0,IF(BE313&gt;0,"","52&gt;0 51-?;"),"")&amp;IF(AW313&gt;=AX313,"","43&gt;44;")&amp;IF(CA313&gt;0,IF(AW313&gt;0,"","71 &gt; 0 43-?;"),"")</f>
        <v/>
      </c>
    </row>
    <row r="314" spans="1:93" s="250" customFormat="1" ht="15" customHeight="1" x14ac:dyDescent="0.2">
      <c r="A314" s="45"/>
      <c r="B314" s="46"/>
      <c r="C314" s="121"/>
      <c r="D314" s="121"/>
      <c r="E314" s="336"/>
      <c r="F314" s="122"/>
      <c r="G314" s="46"/>
      <c r="H314" s="45"/>
      <c r="I314" s="45"/>
      <c r="J314" s="45"/>
      <c r="K314" s="45"/>
      <c r="L314" s="45"/>
      <c r="M314" s="46"/>
      <c r="N314" s="46"/>
      <c r="O314" s="48"/>
      <c r="P314" s="48"/>
      <c r="Q314" s="46"/>
      <c r="R314" s="48"/>
      <c r="S314" s="48"/>
      <c r="T314" s="48"/>
      <c r="U314" s="48"/>
      <c r="V314" s="48"/>
      <c r="W314" s="46"/>
      <c r="X314" s="48"/>
      <c r="Y314" s="48"/>
      <c r="Z314" s="157"/>
      <c r="AA314" s="47"/>
      <c r="AB314" s="97"/>
      <c r="AC314" s="49"/>
      <c r="AD314" s="49"/>
      <c r="AE314" s="49"/>
      <c r="AF314" s="49"/>
      <c r="AG314" s="49"/>
      <c r="AH314" s="47"/>
      <c r="AI314" s="47"/>
      <c r="AJ314" s="47"/>
      <c r="AK314" s="190"/>
      <c r="AL314" s="190"/>
      <c r="AM314" s="190"/>
      <c r="AN314" s="190"/>
      <c r="AO314" s="190"/>
      <c r="AP314" s="151"/>
      <c r="AQ314" s="322"/>
      <c r="AR314" s="322"/>
      <c r="AS314" s="322"/>
      <c r="AT314" s="47"/>
      <c r="AU314" s="47"/>
      <c r="AV314" s="47"/>
      <c r="AW314" s="47"/>
      <c r="AX314" s="322"/>
      <c r="AY314" s="98"/>
      <c r="AZ314" s="98"/>
      <c r="BA314" s="47"/>
      <c r="BB314" s="47"/>
      <c r="BC314" s="47"/>
      <c r="BD314" s="47"/>
      <c r="BE314" s="97"/>
      <c r="BF314" s="49"/>
      <c r="BG314" s="239"/>
      <c r="BH314" s="342"/>
      <c r="BI314" s="49"/>
      <c r="BJ314" s="49"/>
      <c r="BK314" s="49"/>
      <c r="BL314" s="49"/>
      <c r="BM314" s="49"/>
      <c r="BN314" s="47"/>
      <c r="BO314" s="49"/>
      <c r="BP314" s="49"/>
      <c r="BQ314" s="49"/>
      <c r="BR314" s="323"/>
      <c r="BS314" s="323"/>
      <c r="BT314" s="323"/>
      <c r="BU314" s="49"/>
      <c r="BV314" s="49"/>
      <c r="BW314" s="97"/>
      <c r="BX314" s="97"/>
      <c r="BY314" s="97"/>
      <c r="BZ314" s="97"/>
      <c r="CA314" s="49"/>
      <c r="CB314" s="49"/>
      <c r="CC314" s="49"/>
      <c r="CD314" s="49"/>
      <c r="CE314" s="49"/>
      <c r="CF314" s="49"/>
      <c r="CG314" s="49"/>
      <c r="CH314" s="49"/>
      <c r="CI314" s="97"/>
      <c r="CJ314" s="97"/>
      <c r="CK314" s="97"/>
      <c r="CL314" s="97"/>
      <c r="CM314" s="335"/>
      <c r="CN314" s="337"/>
      <c r="CO314" s="315" t="str">
        <f>IF(Формулы!R314&gt;V314,"22-?,Дата 14 - Прибыл из УФСИН; ","")&amp;IF(Формулы!Q314&gt;Y314,"25-?,Дата 13 - Выбыл в УФСИН;","")&amp;IF(YEAR(ДАННЫЕ!$F$1)=YEAR(ДАННЫЕ!B314),IF(AT314&gt;0,"","40-?, вявлен в текущем году! "),"")&amp;IF(YEAR($F$1)=YEAR(W314),IF(X314+Y314&gt;0,"","23-стоит, 24,25 - куда выбыл? "),"")&amp;IF(X314+Y314&gt;0,IF(YEAR($F$1)=YEAR(W314),"","24+25&gt;0? 23 - когда выбыл? "),"")&amp;IF(BA314&lt;BB314,"47&gt;=48; ","")&amp;IF(BA314&lt;BC314,"47&gt;=49; ","")&amp;IF(BA314&lt;BD314,"47&gt;=50; ","")&amp;IF(BE314&gt;0,IF(BF314&gt;0,IF(AU314&gt;AV314,"","41 и 42 - ? (51 и 52 &gt; 0);"),"51 &gt; 0 52 - ?;"),"")&amp;IF(AU314&gt;0,IF(AV314&gt;AU314,"41&gt;42;","")&amp;IF(BE314&gt;0,"","41&gt;0 51-?;"),"")&amp;IF(BF314&gt;0,IF(BE314&gt;0,"","52&gt;0 51-?;"),"")&amp;IF(AW314&gt;=AX314,"","43&gt;44;")&amp;IF(CA314&gt;0,IF(AW314&gt;0,"","71 &gt; 0 43-?;"),"")</f>
        <v/>
      </c>
    </row>
    <row r="315" spans="1:93" s="250" customFormat="1" ht="15" customHeight="1" x14ac:dyDescent="0.2">
      <c r="A315" s="45"/>
      <c r="B315" s="46"/>
      <c r="C315" s="121"/>
      <c r="D315" s="121"/>
      <c r="E315" s="336"/>
      <c r="F315" s="122"/>
      <c r="G315" s="46"/>
      <c r="H315" s="45"/>
      <c r="I315" s="45"/>
      <c r="J315" s="45"/>
      <c r="K315" s="45"/>
      <c r="L315" s="45"/>
      <c r="M315" s="46"/>
      <c r="N315" s="46"/>
      <c r="O315" s="48"/>
      <c r="P315" s="48"/>
      <c r="Q315" s="46"/>
      <c r="R315" s="48"/>
      <c r="S315" s="48"/>
      <c r="T315" s="48"/>
      <c r="U315" s="48"/>
      <c r="V315" s="48"/>
      <c r="W315" s="46"/>
      <c r="X315" s="48"/>
      <c r="Y315" s="48"/>
      <c r="Z315" s="157"/>
      <c r="AA315" s="47"/>
      <c r="AB315" s="97"/>
      <c r="AC315" s="49"/>
      <c r="AD315" s="49"/>
      <c r="AE315" s="49"/>
      <c r="AF315" s="49"/>
      <c r="AG315" s="49"/>
      <c r="AH315" s="47"/>
      <c r="AI315" s="47"/>
      <c r="AJ315" s="47"/>
      <c r="AK315" s="190"/>
      <c r="AL315" s="190"/>
      <c r="AM315" s="190"/>
      <c r="AN315" s="190"/>
      <c r="AO315" s="190"/>
      <c r="AP315" s="151"/>
      <c r="AQ315" s="322"/>
      <c r="AR315" s="322"/>
      <c r="AS315" s="322"/>
      <c r="AT315" s="47"/>
      <c r="AU315" s="47"/>
      <c r="AV315" s="47"/>
      <c r="AW315" s="47"/>
      <c r="AX315" s="322"/>
      <c r="AY315" s="98"/>
      <c r="AZ315" s="98"/>
      <c r="BA315" s="47"/>
      <c r="BB315" s="47"/>
      <c r="BC315" s="47"/>
      <c r="BD315" s="47"/>
      <c r="BE315" s="97"/>
      <c r="BF315" s="49"/>
      <c r="BG315" s="239"/>
      <c r="BH315" s="342"/>
      <c r="BI315" s="49"/>
      <c r="BJ315" s="49"/>
      <c r="BK315" s="49"/>
      <c r="BL315" s="49"/>
      <c r="BM315" s="49"/>
      <c r="BN315" s="47"/>
      <c r="BO315" s="49"/>
      <c r="BP315" s="49"/>
      <c r="BQ315" s="49"/>
      <c r="BR315" s="323"/>
      <c r="BS315" s="323"/>
      <c r="BT315" s="323"/>
      <c r="BU315" s="49"/>
      <c r="BV315" s="49"/>
      <c r="BW315" s="97"/>
      <c r="BX315" s="97"/>
      <c r="BY315" s="97"/>
      <c r="BZ315" s="97"/>
      <c r="CA315" s="49"/>
      <c r="CB315" s="49"/>
      <c r="CC315" s="49"/>
      <c r="CD315" s="49"/>
      <c r="CE315" s="49"/>
      <c r="CF315" s="49"/>
      <c r="CG315" s="49"/>
      <c r="CH315" s="49"/>
      <c r="CI315" s="97"/>
      <c r="CJ315" s="97"/>
      <c r="CK315" s="97"/>
      <c r="CL315" s="97"/>
      <c r="CM315" s="335"/>
      <c r="CN315" s="337"/>
      <c r="CO315" s="315" t="str">
        <f>IF(Формулы!R315&gt;V315,"22-?,Дата 14 - Прибыл из УФСИН; ","")&amp;IF(Формулы!Q315&gt;Y315,"25-?,Дата 13 - Выбыл в УФСИН;","")&amp;IF(YEAR(ДАННЫЕ!$F$1)=YEAR(ДАННЫЕ!B315),IF(AT315&gt;0,"","40-?, вявлен в текущем году! "),"")&amp;IF(YEAR($F$1)=YEAR(W315),IF(X315+Y315&gt;0,"","23-стоит, 24,25 - куда выбыл? "),"")&amp;IF(X315+Y315&gt;0,IF(YEAR($F$1)=YEAR(W315),"","24+25&gt;0? 23 - когда выбыл? "),"")&amp;IF(BA315&lt;BB315,"47&gt;=48; ","")&amp;IF(BA315&lt;BC315,"47&gt;=49; ","")&amp;IF(BA315&lt;BD315,"47&gt;=50; ","")&amp;IF(BE315&gt;0,IF(BF315&gt;0,IF(AU315&gt;AV315,"","41 и 42 - ? (51 и 52 &gt; 0);"),"51 &gt; 0 52 - ?;"),"")&amp;IF(AU315&gt;0,IF(AV315&gt;AU315,"41&gt;42;","")&amp;IF(BE315&gt;0,"","41&gt;0 51-?;"),"")&amp;IF(BF315&gt;0,IF(BE315&gt;0,"","52&gt;0 51-?;"),"")&amp;IF(AW315&gt;=AX315,"","43&gt;44;")&amp;IF(CA315&gt;0,IF(AW315&gt;0,"","71 &gt; 0 43-?;"),"")</f>
        <v/>
      </c>
    </row>
    <row r="316" spans="1:93" s="250" customFormat="1" ht="15" customHeight="1" x14ac:dyDescent="0.2">
      <c r="A316" s="45"/>
      <c r="B316" s="46"/>
      <c r="C316" s="121"/>
      <c r="D316" s="121"/>
      <c r="E316" s="336"/>
      <c r="F316" s="122"/>
      <c r="G316" s="46"/>
      <c r="H316" s="45"/>
      <c r="I316" s="45"/>
      <c r="J316" s="45"/>
      <c r="K316" s="45"/>
      <c r="L316" s="45"/>
      <c r="M316" s="46"/>
      <c r="N316" s="46"/>
      <c r="O316" s="48"/>
      <c r="P316" s="48"/>
      <c r="Q316" s="46"/>
      <c r="R316" s="48"/>
      <c r="S316" s="48"/>
      <c r="T316" s="48"/>
      <c r="U316" s="48"/>
      <c r="V316" s="48"/>
      <c r="W316" s="46"/>
      <c r="X316" s="48"/>
      <c r="Y316" s="48"/>
      <c r="Z316" s="157"/>
      <c r="AA316" s="47"/>
      <c r="AB316" s="97"/>
      <c r="AC316" s="49"/>
      <c r="AD316" s="49"/>
      <c r="AE316" s="49"/>
      <c r="AF316" s="49"/>
      <c r="AG316" s="49"/>
      <c r="AH316" s="47"/>
      <c r="AI316" s="47"/>
      <c r="AJ316" s="47"/>
      <c r="AK316" s="190"/>
      <c r="AL316" s="190"/>
      <c r="AM316" s="190"/>
      <c r="AN316" s="190"/>
      <c r="AO316" s="190"/>
      <c r="AP316" s="151"/>
      <c r="AQ316" s="322"/>
      <c r="AR316" s="322"/>
      <c r="AS316" s="322"/>
      <c r="AT316" s="47"/>
      <c r="AU316" s="47"/>
      <c r="AV316" s="47"/>
      <c r="AW316" s="47"/>
      <c r="AX316" s="322"/>
      <c r="AY316" s="98"/>
      <c r="AZ316" s="98"/>
      <c r="BA316" s="47"/>
      <c r="BB316" s="47"/>
      <c r="BC316" s="47"/>
      <c r="BD316" s="47"/>
      <c r="BE316" s="97"/>
      <c r="BF316" s="49"/>
      <c r="BG316" s="239"/>
      <c r="BH316" s="342"/>
      <c r="BI316" s="49"/>
      <c r="BJ316" s="49"/>
      <c r="BK316" s="49"/>
      <c r="BL316" s="49"/>
      <c r="BM316" s="49"/>
      <c r="BN316" s="47"/>
      <c r="BO316" s="49"/>
      <c r="BP316" s="49"/>
      <c r="BQ316" s="49"/>
      <c r="BR316" s="323"/>
      <c r="BS316" s="323"/>
      <c r="BT316" s="323"/>
      <c r="BU316" s="49"/>
      <c r="BV316" s="49"/>
      <c r="BW316" s="97"/>
      <c r="BX316" s="97"/>
      <c r="BY316" s="97"/>
      <c r="BZ316" s="97"/>
      <c r="CA316" s="49"/>
      <c r="CB316" s="49"/>
      <c r="CC316" s="49"/>
      <c r="CD316" s="49"/>
      <c r="CE316" s="49"/>
      <c r="CF316" s="49"/>
      <c r="CG316" s="49"/>
      <c r="CH316" s="49"/>
      <c r="CI316" s="97"/>
      <c r="CJ316" s="97"/>
      <c r="CK316" s="97"/>
      <c r="CL316" s="97"/>
      <c r="CM316" s="335"/>
      <c r="CN316" s="337"/>
      <c r="CO316" s="315" t="str">
        <f>IF(Формулы!R316&gt;V316,"22-?,Дата 14 - Прибыл из УФСИН; ","")&amp;IF(Формулы!Q316&gt;Y316,"25-?,Дата 13 - Выбыл в УФСИН;","")&amp;IF(YEAR(ДАННЫЕ!$F$1)=YEAR(ДАННЫЕ!B316),IF(AT316&gt;0,"","40-?, вявлен в текущем году! "),"")&amp;IF(YEAR($F$1)=YEAR(W316),IF(X316+Y316&gt;0,"","23-стоит, 24,25 - куда выбыл? "),"")&amp;IF(X316+Y316&gt;0,IF(YEAR($F$1)=YEAR(W316),"","24+25&gt;0? 23 - когда выбыл? "),"")&amp;IF(BA316&lt;BB316,"47&gt;=48; ","")&amp;IF(BA316&lt;BC316,"47&gt;=49; ","")&amp;IF(BA316&lt;BD316,"47&gt;=50; ","")&amp;IF(BE316&gt;0,IF(BF316&gt;0,IF(AU316&gt;AV316,"","41 и 42 - ? (51 и 52 &gt; 0);"),"51 &gt; 0 52 - ?;"),"")&amp;IF(AU316&gt;0,IF(AV316&gt;AU316,"41&gt;42;","")&amp;IF(BE316&gt;0,"","41&gt;0 51-?;"),"")&amp;IF(BF316&gt;0,IF(BE316&gt;0,"","52&gt;0 51-?;"),"")&amp;IF(AW316&gt;=AX316,"","43&gt;44;")&amp;IF(CA316&gt;0,IF(AW316&gt;0,"","71 &gt; 0 43-?;"),"")</f>
        <v/>
      </c>
    </row>
    <row r="317" spans="1:93" s="250" customFormat="1" ht="15" customHeight="1" x14ac:dyDescent="0.2">
      <c r="A317" s="45"/>
      <c r="B317" s="46"/>
      <c r="C317" s="121"/>
      <c r="D317" s="121"/>
      <c r="E317" s="336"/>
      <c r="F317" s="122"/>
      <c r="G317" s="46"/>
      <c r="H317" s="45"/>
      <c r="I317" s="45"/>
      <c r="J317" s="45"/>
      <c r="K317" s="45"/>
      <c r="L317" s="45"/>
      <c r="M317" s="46"/>
      <c r="N317" s="46"/>
      <c r="O317" s="48"/>
      <c r="P317" s="48"/>
      <c r="Q317" s="46"/>
      <c r="R317" s="48"/>
      <c r="S317" s="48"/>
      <c r="T317" s="48"/>
      <c r="U317" s="48"/>
      <c r="V317" s="48"/>
      <c r="W317" s="46"/>
      <c r="X317" s="48"/>
      <c r="Y317" s="48"/>
      <c r="Z317" s="157"/>
      <c r="AA317" s="47"/>
      <c r="AB317" s="97"/>
      <c r="AC317" s="49"/>
      <c r="AD317" s="49"/>
      <c r="AE317" s="49"/>
      <c r="AF317" s="49"/>
      <c r="AG317" s="49"/>
      <c r="AH317" s="47"/>
      <c r="AI317" s="47"/>
      <c r="AJ317" s="47"/>
      <c r="AK317" s="190"/>
      <c r="AL317" s="190"/>
      <c r="AM317" s="190"/>
      <c r="AN317" s="190"/>
      <c r="AO317" s="190"/>
      <c r="AP317" s="151"/>
      <c r="AQ317" s="322"/>
      <c r="AR317" s="322"/>
      <c r="AS317" s="322"/>
      <c r="AT317" s="47"/>
      <c r="AU317" s="47"/>
      <c r="AV317" s="47"/>
      <c r="AW317" s="47"/>
      <c r="AX317" s="322"/>
      <c r="AY317" s="98"/>
      <c r="AZ317" s="98"/>
      <c r="BA317" s="47"/>
      <c r="BB317" s="47"/>
      <c r="BC317" s="47"/>
      <c r="BD317" s="47"/>
      <c r="BE317" s="97"/>
      <c r="BF317" s="49"/>
      <c r="BG317" s="239"/>
      <c r="BH317" s="342"/>
      <c r="BI317" s="49"/>
      <c r="BJ317" s="49"/>
      <c r="BK317" s="49"/>
      <c r="BL317" s="49"/>
      <c r="BM317" s="49"/>
      <c r="BN317" s="47"/>
      <c r="BO317" s="49"/>
      <c r="BP317" s="49"/>
      <c r="BQ317" s="49"/>
      <c r="BR317" s="323"/>
      <c r="BS317" s="323"/>
      <c r="BT317" s="323"/>
      <c r="BU317" s="49"/>
      <c r="BV317" s="49"/>
      <c r="BW317" s="97"/>
      <c r="BX317" s="97"/>
      <c r="BY317" s="97"/>
      <c r="BZ317" s="97"/>
      <c r="CA317" s="49"/>
      <c r="CB317" s="49"/>
      <c r="CC317" s="49"/>
      <c r="CD317" s="49"/>
      <c r="CE317" s="49"/>
      <c r="CF317" s="49"/>
      <c r="CG317" s="49"/>
      <c r="CH317" s="49"/>
      <c r="CI317" s="97"/>
      <c r="CJ317" s="97"/>
      <c r="CK317" s="97"/>
      <c r="CL317" s="97"/>
      <c r="CM317" s="335"/>
      <c r="CN317" s="337"/>
      <c r="CO317" s="315" t="str">
        <f>IF(Формулы!R317&gt;V317,"22-?,Дата 14 - Прибыл из УФСИН; ","")&amp;IF(Формулы!Q317&gt;Y317,"25-?,Дата 13 - Выбыл в УФСИН;","")&amp;IF(YEAR(ДАННЫЕ!$F$1)=YEAR(ДАННЫЕ!B317),IF(AT317&gt;0,"","40-?, вявлен в текущем году! "),"")&amp;IF(YEAR($F$1)=YEAR(W317),IF(X317+Y317&gt;0,"","23-стоит, 24,25 - куда выбыл? "),"")&amp;IF(X317+Y317&gt;0,IF(YEAR($F$1)=YEAR(W317),"","24+25&gt;0? 23 - когда выбыл? "),"")&amp;IF(BA317&lt;BB317,"47&gt;=48; ","")&amp;IF(BA317&lt;BC317,"47&gt;=49; ","")&amp;IF(BA317&lt;BD317,"47&gt;=50; ","")&amp;IF(BE317&gt;0,IF(BF317&gt;0,IF(AU317&gt;AV317,"","41 и 42 - ? (51 и 52 &gt; 0);"),"51 &gt; 0 52 - ?;"),"")&amp;IF(AU317&gt;0,IF(AV317&gt;AU317,"41&gt;42;","")&amp;IF(BE317&gt;0,"","41&gt;0 51-?;"),"")&amp;IF(BF317&gt;0,IF(BE317&gt;0,"","52&gt;0 51-?;"),"")&amp;IF(AW317&gt;=AX317,"","43&gt;44;")&amp;IF(CA317&gt;0,IF(AW317&gt;0,"","71 &gt; 0 43-?;"),"")</f>
        <v/>
      </c>
    </row>
    <row r="318" spans="1:93" s="250" customFormat="1" ht="15" customHeight="1" x14ac:dyDescent="0.2">
      <c r="A318" s="45"/>
      <c r="B318" s="46"/>
      <c r="C318" s="121"/>
      <c r="D318" s="121"/>
      <c r="E318" s="336"/>
      <c r="F318" s="122"/>
      <c r="G318" s="46"/>
      <c r="H318" s="45"/>
      <c r="I318" s="45"/>
      <c r="J318" s="45"/>
      <c r="K318" s="45"/>
      <c r="L318" s="45"/>
      <c r="M318" s="46"/>
      <c r="N318" s="46"/>
      <c r="O318" s="48"/>
      <c r="P318" s="48"/>
      <c r="Q318" s="46"/>
      <c r="R318" s="48"/>
      <c r="S318" s="48"/>
      <c r="T318" s="48"/>
      <c r="U318" s="48"/>
      <c r="V318" s="48"/>
      <c r="W318" s="46"/>
      <c r="X318" s="48"/>
      <c r="Y318" s="48"/>
      <c r="Z318" s="157"/>
      <c r="AA318" s="47"/>
      <c r="AB318" s="97"/>
      <c r="AC318" s="49"/>
      <c r="AD318" s="49"/>
      <c r="AE318" s="49"/>
      <c r="AF318" s="49"/>
      <c r="AG318" s="49"/>
      <c r="AH318" s="47"/>
      <c r="AI318" s="47"/>
      <c r="AJ318" s="47"/>
      <c r="AK318" s="190"/>
      <c r="AL318" s="190"/>
      <c r="AM318" s="190"/>
      <c r="AN318" s="190"/>
      <c r="AO318" s="190"/>
      <c r="AP318" s="151"/>
      <c r="AQ318" s="322"/>
      <c r="AR318" s="322"/>
      <c r="AS318" s="322"/>
      <c r="AT318" s="47"/>
      <c r="AU318" s="47"/>
      <c r="AV318" s="47"/>
      <c r="AW318" s="47"/>
      <c r="AX318" s="322"/>
      <c r="AY318" s="98"/>
      <c r="AZ318" s="98"/>
      <c r="BA318" s="47"/>
      <c r="BB318" s="47"/>
      <c r="BC318" s="47"/>
      <c r="BD318" s="47"/>
      <c r="BE318" s="97"/>
      <c r="BF318" s="49"/>
      <c r="BG318" s="239"/>
      <c r="BH318" s="342"/>
      <c r="BI318" s="49"/>
      <c r="BJ318" s="49"/>
      <c r="BK318" s="49"/>
      <c r="BL318" s="49"/>
      <c r="BM318" s="49"/>
      <c r="BN318" s="47"/>
      <c r="BO318" s="49"/>
      <c r="BP318" s="49"/>
      <c r="BQ318" s="49"/>
      <c r="BR318" s="323"/>
      <c r="BS318" s="323"/>
      <c r="BT318" s="323"/>
      <c r="BU318" s="49"/>
      <c r="BV318" s="49"/>
      <c r="BW318" s="97"/>
      <c r="BX318" s="97"/>
      <c r="BY318" s="97"/>
      <c r="BZ318" s="97"/>
      <c r="CA318" s="49"/>
      <c r="CB318" s="49"/>
      <c r="CC318" s="49"/>
      <c r="CD318" s="49"/>
      <c r="CE318" s="49"/>
      <c r="CF318" s="49"/>
      <c r="CG318" s="49"/>
      <c r="CH318" s="49"/>
      <c r="CI318" s="97"/>
      <c r="CJ318" s="97"/>
      <c r="CK318" s="97"/>
      <c r="CL318" s="97"/>
      <c r="CM318" s="335"/>
      <c r="CN318" s="337"/>
      <c r="CO318" s="315" t="str">
        <f>IF(Формулы!R318&gt;V318,"22-?,Дата 14 - Прибыл из УФСИН; ","")&amp;IF(Формулы!Q318&gt;Y318,"25-?,Дата 13 - Выбыл в УФСИН;","")&amp;IF(YEAR(ДАННЫЕ!$F$1)=YEAR(ДАННЫЕ!B318),IF(AT318&gt;0,"","40-?, вявлен в текущем году! "),"")&amp;IF(YEAR($F$1)=YEAR(W318),IF(X318+Y318&gt;0,"","23-стоит, 24,25 - куда выбыл? "),"")&amp;IF(X318+Y318&gt;0,IF(YEAR($F$1)=YEAR(W318),"","24+25&gt;0? 23 - когда выбыл? "),"")&amp;IF(BA318&lt;BB318,"47&gt;=48; ","")&amp;IF(BA318&lt;BC318,"47&gt;=49; ","")&amp;IF(BA318&lt;BD318,"47&gt;=50; ","")&amp;IF(BE318&gt;0,IF(BF318&gt;0,IF(AU318&gt;AV318,"","41 и 42 - ? (51 и 52 &gt; 0);"),"51 &gt; 0 52 - ?;"),"")&amp;IF(AU318&gt;0,IF(AV318&gt;AU318,"41&gt;42;","")&amp;IF(BE318&gt;0,"","41&gt;0 51-?;"),"")&amp;IF(BF318&gt;0,IF(BE318&gt;0,"","52&gt;0 51-?;"),"")&amp;IF(AW318&gt;=AX318,"","43&gt;44;")&amp;IF(CA318&gt;0,IF(AW318&gt;0,"","71 &gt; 0 43-?;"),"")</f>
        <v/>
      </c>
    </row>
    <row r="319" spans="1:93" s="250" customFormat="1" ht="15" customHeight="1" x14ac:dyDescent="0.2">
      <c r="A319" s="45"/>
      <c r="B319" s="46"/>
      <c r="C319" s="121"/>
      <c r="D319" s="121"/>
      <c r="E319" s="336"/>
      <c r="F319" s="122"/>
      <c r="G319" s="46"/>
      <c r="H319" s="45"/>
      <c r="I319" s="45"/>
      <c r="J319" s="45"/>
      <c r="K319" s="45"/>
      <c r="L319" s="45"/>
      <c r="M319" s="46"/>
      <c r="N319" s="46"/>
      <c r="O319" s="48"/>
      <c r="P319" s="48"/>
      <c r="Q319" s="46"/>
      <c r="R319" s="48"/>
      <c r="S319" s="48"/>
      <c r="T319" s="48"/>
      <c r="U319" s="48"/>
      <c r="V319" s="48"/>
      <c r="W319" s="46"/>
      <c r="X319" s="48"/>
      <c r="Y319" s="48"/>
      <c r="Z319" s="157"/>
      <c r="AA319" s="47"/>
      <c r="AB319" s="97"/>
      <c r="AC319" s="49"/>
      <c r="AD319" s="49"/>
      <c r="AE319" s="49"/>
      <c r="AF319" s="49"/>
      <c r="AG319" s="49"/>
      <c r="AH319" s="47"/>
      <c r="AI319" s="47"/>
      <c r="AJ319" s="47"/>
      <c r="AK319" s="190"/>
      <c r="AL319" s="190"/>
      <c r="AM319" s="190"/>
      <c r="AN319" s="190"/>
      <c r="AO319" s="190"/>
      <c r="AP319" s="151"/>
      <c r="AQ319" s="322"/>
      <c r="AR319" s="322"/>
      <c r="AS319" s="322"/>
      <c r="AT319" s="47"/>
      <c r="AU319" s="47"/>
      <c r="AV319" s="47"/>
      <c r="AW319" s="47"/>
      <c r="AX319" s="322"/>
      <c r="AY319" s="98"/>
      <c r="AZ319" s="98"/>
      <c r="BA319" s="47"/>
      <c r="BB319" s="47"/>
      <c r="BC319" s="47"/>
      <c r="BD319" s="47"/>
      <c r="BE319" s="97"/>
      <c r="BF319" s="49"/>
      <c r="BG319" s="239"/>
      <c r="BH319" s="342"/>
      <c r="BI319" s="49"/>
      <c r="BJ319" s="49"/>
      <c r="BK319" s="49"/>
      <c r="BL319" s="49"/>
      <c r="BM319" s="49"/>
      <c r="BN319" s="47"/>
      <c r="BO319" s="49"/>
      <c r="BP319" s="49"/>
      <c r="BQ319" s="49"/>
      <c r="BR319" s="323"/>
      <c r="BS319" s="323"/>
      <c r="BT319" s="323"/>
      <c r="BU319" s="49"/>
      <c r="BV319" s="49"/>
      <c r="BW319" s="97"/>
      <c r="BX319" s="97"/>
      <c r="BY319" s="97"/>
      <c r="BZ319" s="97"/>
      <c r="CA319" s="49"/>
      <c r="CB319" s="49"/>
      <c r="CC319" s="49"/>
      <c r="CD319" s="49"/>
      <c r="CE319" s="49"/>
      <c r="CF319" s="49"/>
      <c r="CG319" s="49"/>
      <c r="CH319" s="49"/>
      <c r="CI319" s="97"/>
      <c r="CJ319" s="97"/>
      <c r="CK319" s="97"/>
      <c r="CL319" s="97"/>
      <c r="CM319" s="335"/>
      <c r="CN319" s="337"/>
      <c r="CO319" s="315" t="str">
        <f>IF(Формулы!R319&gt;V319,"22-?,Дата 14 - Прибыл из УФСИН; ","")&amp;IF(Формулы!Q319&gt;Y319,"25-?,Дата 13 - Выбыл в УФСИН;","")&amp;IF(YEAR(ДАННЫЕ!$F$1)=YEAR(ДАННЫЕ!B319),IF(AT319&gt;0,"","40-?, вявлен в текущем году! "),"")&amp;IF(YEAR($F$1)=YEAR(W319),IF(X319+Y319&gt;0,"","23-стоит, 24,25 - куда выбыл? "),"")&amp;IF(X319+Y319&gt;0,IF(YEAR($F$1)=YEAR(W319),"","24+25&gt;0? 23 - когда выбыл? "),"")&amp;IF(BA319&lt;BB319,"47&gt;=48; ","")&amp;IF(BA319&lt;BC319,"47&gt;=49; ","")&amp;IF(BA319&lt;BD319,"47&gt;=50; ","")&amp;IF(BE319&gt;0,IF(BF319&gt;0,IF(AU319&gt;AV319,"","41 и 42 - ? (51 и 52 &gt; 0);"),"51 &gt; 0 52 - ?;"),"")&amp;IF(AU319&gt;0,IF(AV319&gt;AU319,"41&gt;42;","")&amp;IF(BE319&gt;0,"","41&gt;0 51-?;"),"")&amp;IF(BF319&gt;0,IF(BE319&gt;0,"","52&gt;0 51-?;"),"")&amp;IF(AW319&gt;=AX319,"","43&gt;44;")&amp;IF(CA319&gt;0,IF(AW319&gt;0,"","71 &gt; 0 43-?;"),"")</f>
        <v/>
      </c>
    </row>
    <row r="320" spans="1:93" s="250" customFormat="1" ht="15" customHeight="1" x14ac:dyDescent="0.2">
      <c r="A320" s="45"/>
      <c r="B320" s="46"/>
      <c r="C320" s="121"/>
      <c r="D320" s="121"/>
      <c r="E320" s="336"/>
      <c r="F320" s="122"/>
      <c r="G320" s="46"/>
      <c r="H320" s="45"/>
      <c r="I320" s="45"/>
      <c r="J320" s="45"/>
      <c r="K320" s="45"/>
      <c r="L320" s="45"/>
      <c r="M320" s="46"/>
      <c r="N320" s="46"/>
      <c r="O320" s="48"/>
      <c r="P320" s="48"/>
      <c r="Q320" s="46"/>
      <c r="R320" s="48"/>
      <c r="S320" s="48"/>
      <c r="T320" s="48"/>
      <c r="U320" s="48"/>
      <c r="V320" s="48"/>
      <c r="W320" s="46"/>
      <c r="X320" s="48"/>
      <c r="Y320" s="48"/>
      <c r="Z320" s="157"/>
      <c r="AA320" s="47"/>
      <c r="AB320" s="97"/>
      <c r="AC320" s="49"/>
      <c r="AD320" s="49"/>
      <c r="AE320" s="49"/>
      <c r="AF320" s="49"/>
      <c r="AG320" s="49"/>
      <c r="AH320" s="47"/>
      <c r="AI320" s="47"/>
      <c r="AJ320" s="47"/>
      <c r="AK320" s="190"/>
      <c r="AL320" s="190"/>
      <c r="AM320" s="190"/>
      <c r="AN320" s="190"/>
      <c r="AO320" s="190"/>
      <c r="AP320" s="151"/>
      <c r="AQ320" s="322"/>
      <c r="AR320" s="322"/>
      <c r="AS320" s="322"/>
      <c r="AT320" s="47"/>
      <c r="AU320" s="47"/>
      <c r="AV320" s="47"/>
      <c r="AW320" s="47"/>
      <c r="AX320" s="322"/>
      <c r="AY320" s="98"/>
      <c r="AZ320" s="98"/>
      <c r="BA320" s="47"/>
      <c r="BB320" s="47"/>
      <c r="BC320" s="47"/>
      <c r="BD320" s="47"/>
      <c r="BE320" s="97"/>
      <c r="BF320" s="49"/>
      <c r="BG320" s="239"/>
      <c r="BH320" s="342"/>
      <c r="BI320" s="49"/>
      <c r="BJ320" s="49"/>
      <c r="BK320" s="49"/>
      <c r="BL320" s="49"/>
      <c r="BM320" s="49"/>
      <c r="BN320" s="47"/>
      <c r="BO320" s="49"/>
      <c r="BP320" s="49"/>
      <c r="BQ320" s="49"/>
      <c r="BR320" s="323"/>
      <c r="BS320" s="323"/>
      <c r="BT320" s="323"/>
      <c r="BU320" s="49"/>
      <c r="BV320" s="49"/>
      <c r="BW320" s="97"/>
      <c r="BX320" s="97"/>
      <c r="BY320" s="97"/>
      <c r="BZ320" s="97"/>
      <c r="CA320" s="49"/>
      <c r="CB320" s="49"/>
      <c r="CC320" s="49"/>
      <c r="CD320" s="49"/>
      <c r="CE320" s="49"/>
      <c r="CF320" s="49"/>
      <c r="CG320" s="49"/>
      <c r="CH320" s="49"/>
      <c r="CI320" s="97"/>
      <c r="CJ320" s="97"/>
      <c r="CK320" s="97"/>
      <c r="CL320" s="97"/>
      <c r="CM320" s="335"/>
      <c r="CN320" s="337"/>
      <c r="CO320" s="315" t="str">
        <f>IF(Формулы!R320&gt;V320,"22-?,Дата 14 - Прибыл из УФСИН; ","")&amp;IF(Формулы!Q320&gt;Y320,"25-?,Дата 13 - Выбыл в УФСИН;","")&amp;IF(YEAR(ДАННЫЕ!$F$1)=YEAR(ДАННЫЕ!B320),IF(AT320&gt;0,"","40-?, вявлен в текущем году! "),"")&amp;IF(YEAR($F$1)=YEAR(W320),IF(X320+Y320&gt;0,"","23-стоит, 24,25 - куда выбыл? "),"")&amp;IF(X320+Y320&gt;0,IF(YEAR($F$1)=YEAR(W320),"","24+25&gt;0? 23 - когда выбыл? "),"")&amp;IF(BA320&lt;BB320,"47&gt;=48; ","")&amp;IF(BA320&lt;BC320,"47&gt;=49; ","")&amp;IF(BA320&lt;BD320,"47&gt;=50; ","")&amp;IF(BE320&gt;0,IF(BF320&gt;0,IF(AU320&gt;AV320,"","41 и 42 - ? (51 и 52 &gt; 0);"),"51 &gt; 0 52 - ?;"),"")&amp;IF(AU320&gt;0,IF(AV320&gt;AU320,"41&gt;42;","")&amp;IF(BE320&gt;0,"","41&gt;0 51-?;"),"")&amp;IF(BF320&gt;0,IF(BE320&gt;0,"","52&gt;0 51-?;"),"")&amp;IF(AW320&gt;=AX320,"","43&gt;44;")&amp;IF(CA320&gt;0,IF(AW320&gt;0,"","71 &gt; 0 43-?;"),"")</f>
        <v/>
      </c>
    </row>
    <row r="321" spans="1:93" s="250" customFormat="1" ht="15" customHeight="1" x14ac:dyDescent="0.2">
      <c r="A321" s="45"/>
      <c r="B321" s="46"/>
      <c r="C321" s="121"/>
      <c r="D321" s="121"/>
      <c r="E321" s="336"/>
      <c r="F321" s="122"/>
      <c r="G321" s="46"/>
      <c r="H321" s="45"/>
      <c r="I321" s="45"/>
      <c r="J321" s="45"/>
      <c r="K321" s="45"/>
      <c r="L321" s="45"/>
      <c r="M321" s="46"/>
      <c r="N321" s="46"/>
      <c r="O321" s="48"/>
      <c r="P321" s="48"/>
      <c r="Q321" s="46"/>
      <c r="R321" s="48"/>
      <c r="S321" s="48"/>
      <c r="T321" s="48"/>
      <c r="U321" s="48"/>
      <c r="V321" s="48"/>
      <c r="W321" s="46"/>
      <c r="X321" s="48"/>
      <c r="Y321" s="48"/>
      <c r="Z321" s="157"/>
      <c r="AA321" s="47"/>
      <c r="AB321" s="97"/>
      <c r="AC321" s="49"/>
      <c r="AD321" s="49"/>
      <c r="AE321" s="49"/>
      <c r="AF321" s="49"/>
      <c r="AG321" s="49"/>
      <c r="AH321" s="47"/>
      <c r="AI321" s="47"/>
      <c r="AJ321" s="47"/>
      <c r="AK321" s="190"/>
      <c r="AL321" s="190"/>
      <c r="AM321" s="190"/>
      <c r="AN321" s="190"/>
      <c r="AO321" s="190"/>
      <c r="AP321" s="151"/>
      <c r="AQ321" s="322"/>
      <c r="AR321" s="322"/>
      <c r="AS321" s="322"/>
      <c r="AT321" s="47"/>
      <c r="AU321" s="47"/>
      <c r="AV321" s="47"/>
      <c r="AW321" s="47"/>
      <c r="AX321" s="322"/>
      <c r="AY321" s="98"/>
      <c r="AZ321" s="98"/>
      <c r="BA321" s="47"/>
      <c r="BB321" s="47"/>
      <c r="BC321" s="47"/>
      <c r="BD321" s="47"/>
      <c r="BE321" s="97"/>
      <c r="BF321" s="49"/>
      <c r="BG321" s="239"/>
      <c r="BH321" s="342"/>
      <c r="BI321" s="49"/>
      <c r="BJ321" s="49"/>
      <c r="BK321" s="49"/>
      <c r="BL321" s="49"/>
      <c r="BM321" s="49"/>
      <c r="BN321" s="47"/>
      <c r="BO321" s="49"/>
      <c r="BP321" s="49"/>
      <c r="BQ321" s="49"/>
      <c r="BR321" s="323"/>
      <c r="BS321" s="323"/>
      <c r="BT321" s="323"/>
      <c r="BU321" s="49"/>
      <c r="BV321" s="49"/>
      <c r="BW321" s="97"/>
      <c r="BX321" s="97"/>
      <c r="BY321" s="97"/>
      <c r="BZ321" s="97"/>
      <c r="CA321" s="49"/>
      <c r="CB321" s="49"/>
      <c r="CC321" s="49"/>
      <c r="CD321" s="49"/>
      <c r="CE321" s="49"/>
      <c r="CF321" s="49"/>
      <c r="CG321" s="49"/>
      <c r="CH321" s="49"/>
      <c r="CI321" s="97"/>
      <c r="CJ321" s="97"/>
      <c r="CK321" s="97"/>
      <c r="CL321" s="97"/>
      <c r="CM321" s="335"/>
      <c r="CN321" s="337"/>
      <c r="CO321" s="315" t="str">
        <f>IF(Формулы!R321&gt;V321,"22-?,Дата 14 - Прибыл из УФСИН; ","")&amp;IF(Формулы!Q321&gt;Y321,"25-?,Дата 13 - Выбыл в УФСИН;","")&amp;IF(YEAR(ДАННЫЕ!$F$1)=YEAR(ДАННЫЕ!B321),IF(AT321&gt;0,"","40-?, вявлен в текущем году! "),"")&amp;IF(YEAR($F$1)=YEAR(W321),IF(X321+Y321&gt;0,"","23-стоит, 24,25 - куда выбыл? "),"")&amp;IF(X321+Y321&gt;0,IF(YEAR($F$1)=YEAR(W321),"","24+25&gt;0? 23 - когда выбыл? "),"")&amp;IF(BA321&lt;BB321,"47&gt;=48; ","")&amp;IF(BA321&lt;BC321,"47&gt;=49; ","")&amp;IF(BA321&lt;BD321,"47&gt;=50; ","")&amp;IF(BE321&gt;0,IF(BF321&gt;0,IF(AU321&gt;AV321,"","41 и 42 - ? (51 и 52 &gt; 0);"),"51 &gt; 0 52 - ?;"),"")&amp;IF(AU321&gt;0,IF(AV321&gt;AU321,"41&gt;42;","")&amp;IF(BE321&gt;0,"","41&gt;0 51-?;"),"")&amp;IF(BF321&gt;0,IF(BE321&gt;0,"","52&gt;0 51-?;"),"")&amp;IF(AW321&gt;=AX321,"","43&gt;44;")&amp;IF(CA321&gt;0,IF(AW321&gt;0,"","71 &gt; 0 43-?;"),"")</f>
        <v/>
      </c>
    </row>
    <row r="322" spans="1:93" s="250" customFormat="1" ht="15" customHeight="1" x14ac:dyDescent="0.2">
      <c r="A322" s="45"/>
      <c r="B322" s="46"/>
      <c r="C322" s="121"/>
      <c r="D322" s="121"/>
      <c r="E322" s="336"/>
      <c r="F322" s="122"/>
      <c r="G322" s="46"/>
      <c r="H322" s="45"/>
      <c r="I322" s="45"/>
      <c r="J322" s="45"/>
      <c r="K322" s="45"/>
      <c r="L322" s="45"/>
      <c r="M322" s="46"/>
      <c r="N322" s="46"/>
      <c r="O322" s="48"/>
      <c r="P322" s="48"/>
      <c r="Q322" s="46"/>
      <c r="R322" s="48"/>
      <c r="S322" s="48"/>
      <c r="T322" s="48"/>
      <c r="U322" s="48"/>
      <c r="V322" s="48"/>
      <c r="W322" s="46"/>
      <c r="X322" s="48"/>
      <c r="Y322" s="48"/>
      <c r="Z322" s="157"/>
      <c r="AA322" s="47"/>
      <c r="AB322" s="97"/>
      <c r="AC322" s="49"/>
      <c r="AD322" s="49"/>
      <c r="AE322" s="49"/>
      <c r="AF322" s="49"/>
      <c r="AG322" s="49"/>
      <c r="AH322" s="47"/>
      <c r="AI322" s="47"/>
      <c r="AJ322" s="47"/>
      <c r="AK322" s="190"/>
      <c r="AL322" s="190"/>
      <c r="AM322" s="190"/>
      <c r="AN322" s="190"/>
      <c r="AO322" s="190"/>
      <c r="AP322" s="151"/>
      <c r="AQ322" s="322"/>
      <c r="AR322" s="322"/>
      <c r="AS322" s="322"/>
      <c r="AT322" s="47"/>
      <c r="AU322" s="47"/>
      <c r="AV322" s="47"/>
      <c r="AW322" s="47"/>
      <c r="AX322" s="322"/>
      <c r="AY322" s="98"/>
      <c r="AZ322" s="98"/>
      <c r="BA322" s="47"/>
      <c r="BB322" s="47"/>
      <c r="BC322" s="47"/>
      <c r="BD322" s="47"/>
      <c r="BE322" s="97"/>
      <c r="BF322" s="49"/>
      <c r="BG322" s="239"/>
      <c r="BH322" s="342"/>
      <c r="BI322" s="49"/>
      <c r="BJ322" s="49"/>
      <c r="BK322" s="49"/>
      <c r="BL322" s="49"/>
      <c r="BM322" s="49"/>
      <c r="BN322" s="47"/>
      <c r="BO322" s="49"/>
      <c r="BP322" s="49"/>
      <c r="BQ322" s="49"/>
      <c r="BR322" s="323"/>
      <c r="BS322" s="323"/>
      <c r="BT322" s="323"/>
      <c r="BU322" s="49"/>
      <c r="BV322" s="49"/>
      <c r="BW322" s="97"/>
      <c r="BX322" s="97"/>
      <c r="BY322" s="97"/>
      <c r="BZ322" s="97"/>
      <c r="CA322" s="49"/>
      <c r="CB322" s="49"/>
      <c r="CC322" s="49"/>
      <c r="CD322" s="49"/>
      <c r="CE322" s="49"/>
      <c r="CF322" s="49"/>
      <c r="CG322" s="49"/>
      <c r="CH322" s="49"/>
      <c r="CI322" s="97"/>
      <c r="CJ322" s="97"/>
      <c r="CK322" s="97"/>
      <c r="CL322" s="97"/>
      <c r="CM322" s="335"/>
      <c r="CN322" s="337"/>
      <c r="CO322" s="315" t="str">
        <f>IF(Формулы!R322&gt;V322,"22-?,Дата 14 - Прибыл из УФСИН; ","")&amp;IF(Формулы!Q322&gt;Y322,"25-?,Дата 13 - Выбыл в УФСИН;","")&amp;IF(YEAR(ДАННЫЕ!$F$1)=YEAR(ДАННЫЕ!B322),IF(AT322&gt;0,"","40-?, вявлен в текущем году! "),"")&amp;IF(YEAR($F$1)=YEAR(W322),IF(X322+Y322&gt;0,"","23-стоит, 24,25 - куда выбыл? "),"")&amp;IF(X322+Y322&gt;0,IF(YEAR($F$1)=YEAR(W322),"","24+25&gt;0? 23 - когда выбыл? "),"")&amp;IF(BA322&lt;BB322,"47&gt;=48; ","")&amp;IF(BA322&lt;BC322,"47&gt;=49; ","")&amp;IF(BA322&lt;BD322,"47&gt;=50; ","")&amp;IF(BE322&gt;0,IF(BF322&gt;0,IF(AU322&gt;AV322,"","41 и 42 - ? (51 и 52 &gt; 0);"),"51 &gt; 0 52 - ?;"),"")&amp;IF(AU322&gt;0,IF(AV322&gt;AU322,"41&gt;42;","")&amp;IF(BE322&gt;0,"","41&gt;0 51-?;"),"")&amp;IF(BF322&gt;0,IF(BE322&gt;0,"","52&gt;0 51-?;"),"")&amp;IF(AW322&gt;=AX322,"","43&gt;44;")&amp;IF(CA322&gt;0,IF(AW322&gt;0,"","71 &gt; 0 43-?;"),"")</f>
        <v/>
      </c>
    </row>
    <row r="323" spans="1:93" s="250" customFormat="1" ht="15" customHeight="1" x14ac:dyDescent="0.2">
      <c r="A323" s="45"/>
      <c r="B323" s="46"/>
      <c r="C323" s="121"/>
      <c r="D323" s="121"/>
      <c r="E323" s="336"/>
      <c r="F323" s="122"/>
      <c r="G323" s="46"/>
      <c r="H323" s="45"/>
      <c r="I323" s="45"/>
      <c r="J323" s="45"/>
      <c r="K323" s="45"/>
      <c r="L323" s="45"/>
      <c r="M323" s="46"/>
      <c r="N323" s="46"/>
      <c r="O323" s="48"/>
      <c r="P323" s="48"/>
      <c r="Q323" s="46"/>
      <c r="R323" s="48"/>
      <c r="S323" s="48"/>
      <c r="T323" s="48"/>
      <c r="U323" s="48"/>
      <c r="V323" s="48"/>
      <c r="W323" s="46"/>
      <c r="X323" s="48"/>
      <c r="Y323" s="48"/>
      <c r="Z323" s="157"/>
      <c r="AA323" s="47"/>
      <c r="AB323" s="97"/>
      <c r="AC323" s="49"/>
      <c r="AD323" s="49"/>
      <c r="AE323" s="49"/>
      <c r="AF323" s="49"/>
      <c r="AG323" s="49"/>
      <c r="AH323" s="47"/>
      <c r="AI323" s="47"/>
      <c r="AJ323" s="47"/>
      <c r="AK323" s="190"/>
      <c r="AL323" s="190"/>
      <c r="AM323" s="190"/>
      <c r="AN323" s="190"/>
      <c r="AO323" s="190"/>
      <c r="AP323" s="151"/>
      <c r="AQ323" s="322"/>
      <c r="AR323" s="322"/>
      <c r="AS323" s="322"/>
      <c r="AT323" s="47"/>
      <c r="AU323" s="47"/>
      <c r="AV323" s="47"/>
      <c r="AW323" s="47"/>
      <c r="AX323" s="322"/>
      <c r="AY323" s="98"/>
      <c r="AZ323" s="98"/>
      <c r="BA323" s="47"/>
      <c r="BB323" s="47"/>
      <c r="BC323" s="47"/>
      <c r="BD323" s="47"/>
      <c r="BE323" s="97"/>
      <c r="BF323" s="49"/>
      <c r="BG323" s="239"/>
      <c r="BH323" s="342"/>
      <c r="BI323" s="49"/>
      <c r="BJ323" s="49"/>
      <c r="BK323" s="49"/>
      <c r="BL323" s="49"/>
      <c r="BM323" s="49"/>
      <c r="BN323" s="47"/>
      <c r="BO323" s="49"/>
      <c r="BP323" s="49"/>
      <c r="BQ323" s="49"/>
      <c r="BR323" s="323"/>
      <c r="BS323" s="323"/>
      <c r="BT323" s="323"/>
      <c r="BU323" s="49"/>
      <c r="BV323" s="49"/>
      <c r="BW323" s="97"/>
      <c r="BX323" s="97"/>
      <c r="BY323" s="97"/>
      <c r="BZ323" s="97"/>
      <c r="CA323" s="49"/>
      <c r="CB323" s="49"/>
      <c r="CC323" s="49"/>
      <c r="CD323" s="49"/>
      <c r="CE323" s="49"/>
      <c r="CF323" s="49"/>
      <c r="CG323" s="49"/>
      <c r="CH323" s="49"/>
      <c r="CI323" s="97"/>
      <c r="CJ323" s="97"/>
      <c r="CK323" s="97"/>
      <c r="CL323" s="97"/>
      <c r="CM323" s="335"/>
      <c r="CN323" s="337"/>
      <c r="CO323" s="315" t="str">
        <f>IF(Формулы!R323&gt;V323,"22-?,Дата 14 - Прибыл из УФСИН; ","")&amp;IF(Формулы!Q323&gt;Y323,"25-?,Дата 13 - Выбыл в УФСИН;","")&amp;IF(YEAR(ДАННЫЕ!$F$1)=YEAR(ДАННЫЕ!B323),IF(AT323&gt;0,"","40-?, вявлен в текущем году! "),"")&amp;IF(YEAR($F$1)=YEAR(W323),IF(X323+Y323&gt;0,"","23-стоит, 24,25 - куда выбыл? "),"")&amp;IF(X323+Y323&gt;0,IF(YEAR($F$1)=YEAR(W323),"","24+25&gt;0? 23 - когда выбыл? "),"")&amp;IF(BA323&lt;BB323,"47&gt;=48; ","")&amp;IF(BA323&lt;BC323,"47&gt;=49; ","")&amp;IF(BA323&lt;BD323,"47&gt;=50; ","")&amp;IF(BE323&gt;0,IF(BF323&gt;0,IF(AU323&gt;AV323,"","41 и 42 - ? (51 и 52 &gt; 0);"),"51 &gt; 0 52 - ?;"),"")&amp;IF(AU323&gt;0,IF(AV323&gt;AU323,"41&gt;42;","")&amp;IF(BE323&gt;0,"","41&gt;0 51-?;"),"")&amp;IF(BF323&gt;0,IF(BE323&gt;0,"","52&gt;0 51-?;"),"")&amp;IF(AW323&gt;=AX323,"","43&gt;44;")&amp;IF(CA323&gt;0,IF(AW323&gt;0,"","71 &gt; 0 43-?;"),"")</f>
        <v/>
      </c>
    </row>
    <row r="324" spans="1:93" s="250" customFormat="1" ht="15" customHeight="1" x14ac:dyDescent="0.2">
      <c r="A324" s="45"/>
      <c r="B324" s="46"/>
      <c r="C324" s="121"/>
      <c r="D324" s="121"/>
      <c r="E324" s="336"/>
      <c r="F324" s="122"/>
      <c r="G324" s="46"/>
      <c r="H324" s="45"/>
      <c r="I324" s="45"/>
      <c r="J324" s="45"/>
      <c r="K324" s="45"/>
      <c r="L324" s="45"/>
      <c r="M324" s="46"/>
      <c r="N324" s="46"/>
      <c r="O324" s="48"/>
      <c r="P324" s="48"/>
      <c r="Q324" s="46"/>
      <c r="R324" s="48"/>
      <c r="S324" s="48"/>
      <c r="T324" s="48"/>
      <c r="U324" s="48"/>
      <c r="V324" s="48"/>
      <c r="W324" s="46"/>
      <c r="X324" s="48"/>
      <c r="Y324" s="48"/>
      <c r="Z324" s="157"/>
      <c r="AA324" s="47"/>
      <c r="AB324" s="97"/>
      <c r="AC324" s="49"/>
      <c r="AD324" s="49"/>
      <c r="AE324" s="49"/>
      <c r="AF324" s="49"/>
      <c r="AG324" s="49"/>
      <c r="AH324" s="47"/>
      <c r="AI324" s="47"/>
      <c r="AJ324" s="47"/>
      <c r="AK324" s="190"/>
      <c r="AL324" s="190"/>
      <c r="AM324" s="190"/>
      <c r="AN324" s="190"/>
      <c r="AO324" s="190"/>
      <c r="AP324" s="151"/>
      <c r="AQ324" s="322"/>
      <c r="AR324" s="322"/>
      <c r="AS324" s="322"/>
      <c r="AT324" s="47"/>
      <c r="AU324" s="47"/>
      <c r="AV324" s="47"/>
      <c r="AW324" s="47"/>
      <c r="AX324" s="322"/>
      <c r="AY324" s="98"/>
      <c r="AZ324" s="98"/>
      <c r="BA324" s="47"/>
      <c r="BB324" s="47"/>
      <c r="BC324" s="47"/>
      <c r="BD324" s="47"/>
      <c r="BE324" s="97"/>
      <c r="BF324" s="49"/>
      <c r="BG324" s="239"/>
      <c r="BH324" s="342"/>
      <c r="BI324" s="49"/>
      <c r="BJ324" s="49"/>
      <c r="BK324" s="49"/>
      <c r="BL324" s="49"/>
      <c r="BM324" s="49"/>
      <c r="BN324" s="47"/>
      <c r="BO324" s="49"/>
      <c r="BP324" s="49"/>
      <c r="BQ324" s="49"/>
      <c r="BR324" s="323"/>
      <c r="BS324" s="323"/>
      <c r="BT324" s="323"/>
      <c r="BU324" s="49"/>
      <c r="BV324" s="49"/>
      <c r="BW324" s="97"/>
      <c r="BX324" s="97"/>
      <c r="BY324" s="97"/>
      <c r="BZ324" s="97"/>
      <c r="CA324" s="49"/>
      <c r="CB324" s="49"/>
      <c r="CC324" s="49"/>
      <c r="CD324" s="49"/>
      <c r="CE324" s="49"/>
      <c r="CF324" s="49"/>
      <c r="CG324" s="49"/>
      <c r="CH324" s="49"/>
      <c r="CI324" s="97"/>
      <c r="CJ324" s="97"/>
      <c r="CK324" s="97"/>
      <c r="CL324" s="97"/>
      <c r="CM324" s="335"/>
      <c r="CN324" s="337"/>
      <c r="CO324" s="315" t="str">
        <f>IF(Формулы!R324&gt;V324,"22-?,Дата 14 - Прибыл из УФСИН; ","")&amp;IF(Формулы!Q324&gt;Y324,"25-?,Дата 13 - Выбыл в УФСИН;","")&amp;IF(YEAR(ДАННЫЕ!$F$1)=YEAR(ДАННЫЕ!B324),IF(AT324&gt;0,"","40-?, вявлен в текущем году! "),"")&amp;IF(YEAR($F$1)=YEAR(W324),IF(X324+Y324&gt;0,"","23-стоит, 24,25 - куда выбыл? "),"")&amp;IF(X324+Y324&gt;0,IF(YEAR($F$1)=YEAR(W324),"","24+25&gt;0? 23 - когда выбыл? "),"")&amp;IF(BA324&lt;BB324,"47&gt;=48; ","")&amp;IF(BA324&lt;BC324,"47&gt;=49; ","")&amp;IF(BA324&lt;BD324,"47&gt;=50; ","")&amp;IF(BE324&gt;0,IF(BF324&gt;0,IF(AU324&gt;AV324,"","41 и 42 - ? (51 и 52 &gt; 0);"),"51 &gt; 0 52 - ?;"),"")&amp;IF(AU324&gt;0,IF(AV324&gt;AU324,"41&gt;42;","")&amp;IF(BE324&gt;0,"","41&gt;0 51-?;"),"")&amp;IF(BF324&gt;0,IF(BE324&gt;0,"","52&gt;0 51-?;"),"")&amp;IF(AW324&gt;=AX324,"","43&gt;44;")&amp;IF(CA324&gt;0,IF(AW324&gt;0,"","71 &gt; 0 43-?;"),"")</f>
        <v/>
      </c>
    </row>
    <row r="325" spans="1:93" s="250" customFormat="1" ht="15" customHeight="1" x14ac:dyDescent="0.2">
      <c r="A325" s="45"/>
      <c r="B325" s="46"/>
      <c r="C325" s="121"/>
      <c r="D325" s="121"/>
      <c r="E325" s="336"/>
      <c r="F325" s="122"/>
      <c r="G325" s="46"/>
      <c r="H325" s="45"/>
      <c r="I325" s="45"/>
      <c r="J325" s="45"/>
      <c r="K325" s="45"/>
      <c r="L325" s="45"/>
      <c r="M325" s="46"/>
      <c r="N325" s="46"/>
      <c r="O325" s="48"/>
      <c r="P325" s="48"/>
      <c r="Q325" s="46"/>
      <c r="R325" s="48"/>
      <c r="S325" s="48"/>
      <c r="T325" s="48"/>
      <c r="U325" s="48"/>
      <c r="V325" s="48"/>
      <c r="W325" s="46"/>
      <c r="X325" s="48"/>
      <c r="Y325" s="48"/>
      <c r="Z325" s="157"/>
      <c r="AA325" s="47"/>
      <c r="AB325" s="97"/>
      <c r="AC325" s="49"/>
      <c r="AD325" s="49"/>
      <c r="AE325" s="49"/>
      <c r="AF325" s="49"/>
      <c r="AG325" s="49"/>
      <c r="AH325" s="47"/>
      <c r="AI325" s="47"/>
      <c r="AJ325" s="47"/>
      <c r="AK325" s="190"/>
      <c r="AL325" s="190"/>
      <c r="AM325" s="190"/>
      <c r="AN325" s="190"/>
      <c r="AO325" s="190"/>
      <c r="AP325" s="151"/>
      <c r="AQ325" s="322"/>
      <c r="AR325" s="322"/>
      <c r="AS325" s="322"/>
      <c r="AT325" s="47"/>
      <c r="AU325" s="47"/>
      <c r="AV325" s="47"/>
      <c r="AW325" s="47"/>
      <c r="AX325" s="322"/>
      <c r="AY325" s="98"/>
      <c r="AZ325" s="98"/>
      <c r="BA325" s="47"/>
      <c r="BB325" s="47"/>
      <c r="BC325" s="47"/>
      <c r="BD325" s="47"/>
      <c r="BE325" s="97"/>
      <c r="BF325" s="49"/>
      <c r="BG325" s="239"/>
      <c r="BH325" s="342"/>
      <c r="BI325" s="49"/>
      <c r="BJ325" s="49"/>
      <c r="BK325" s="49"/>
      <c r="BL325" s="49"/>
      <c r="BM325" s="49"/>
      <c r="BN325" s="47"/>
      <c r="BO325" s="49"/>
      <c r="BP325" s="49"/>
      <c r="BQ325" s="49"/>
      <c r="BR325" s="323"/>
      <c r="BS325" s="323"/>
      <c r="BT325" s="323"/>
      <c r="BU325" s="49"/>
      <c r="BV325" s="49"/>
      <c r="BW325" s="97"/>
      <c r="BX325" s="97"/>
      <c r="BY325" s="97"/>
      <c r="BZ325" s="97"/>
      <c r="CA325" s="49"/>
      <c r="CB325" s="49"/>
      <c r="CC325" s="49"/>
      <c r="CD325" s="49"/>
      <c r="CE325" s="49"/>
      <c r="CF325" s="49"/>
      <c r="CG325" s="49"/>
      <c r="CH325" s="49"/>
      <c r="CI325" s="97"/>
      <c r="CJ325" s="97"/>
      <c r="CK325" s="97"/>
      <c r="CL325" s="97"/>
      <c r="CM325" s="335"/>
      <c r="CN325" s="337"/>
      <c r="CO325" s="315" t="str">
        <f>IF(Формулы!R325&gt;V325,"22-?,Дата 14 - Прибыл из УФСИН; ","")&amp;IF(Формулы!Q325&gt;Y325,"25-?,Дата 13 - Выбыл в УФСИН;","")&amp;IF(YEAR(ДАННЫЕ!$F$1)=YEAR(ДАННЫЕ!B325),IF(AT325&gt;0,"","40-?, вявлен в текущем году! "),"")&amp;IF(YEAR($F$1)=YEAR(W325),IF(X325+Y325&gt;0,"","23-стоит, 24,25 - куда выбыл? "),"")&amp;IF(X325+Y325&gt;0,IF(YEAR($F$1)=YEAR(W325),"","24+25&gt;0? 23 - когда выбыл? "),"")&amp;IF(BA325&lt;BB325,"47&gt;=48; ","")&amp;IF(BA325&lt;BC325,"47&gt;=49; ","")&amp;IF(BA325&lt;BD325,"47&gt;=50; ","")&amp;IF(BE325&gt;0,IF(BF325&gt;0,IF(AU325&gt;AV325,"","41 и 42 - ? (51 и 52 &gt; 0);"),"51 &gt; 0 52 - ?;"),"")&amp;IF(AU325&gt;0,IF(AV325&gt;AU325,"41&gt;42;","")&amp;IF(BE325&gt;0,"","41&gt;0 51-?;"),"")&amp;IF(BF325&gt;0,IF(BE325&gt;0,"","52&gt;0 51-?;"),"")&amp;IF(AW325&gt;=AX325,"","43&gt;44;")&amp;IF(CA325&gt;0,IF(AW325&gt;0,"","71 &gt; 0 43-?;"),"")</f>
        <v/>
      </c>
    </row>
    <row r="326" spans="1:93" s="250" customFormat="1" ht="15" customHeight="1" x14ac:dyDescent="0.2">
      <c r="A326" s="45"/>
      <c r="B326" s="46"/>
      <c r="C326" s="121"/>
      <c r="D326" s="121"/>
      <c r="E326" s="336"/>
      <c r="F326" s="122"/>
      <c r="G326" s="46"/>
      <c r="H326" s="45"/>
      <c r="I326" s="45"/>
      <c r="J326" s="45"/>
      <c r="K326" s="45"/>
      <c r="L326" s="45"/>
      <c r="M326" s="46"/>
      <c r="N326" s="46"/>
      <c r="O326" s="48"/>
      <c r="P326" s="48"/>
      <c r="Q326" s="46"/>
      <c r="R326" s="48"/>
      <c r="S326" s="48"/>
      <c r="T326" s="48"/>
      <c r="U326" s="48"/>
      <c r="V326" s="48"/>
      <c r="W326" s="46"/>
      <c r="X326" s="48"/>
      <c r="Y326" s="48"/>
      <c r="Z326" s="157"/>
      <c r="AA326" s="47"/>
      <c r="AB326" s="97"/>
      <c r="AC326" s="49"/>
      <c r="AD326" s="49"/>
      <c r="AE326" s="49"/>
      <c r="AF326" s="49"/>
      <c r="AG326" s="49"/>
      <c r="AH326" s="47"/>
      <c r="AI326" s="47"/>
      <c r="AJ326" s="47"/>
      <c r="AK326" s="190"/>
      <c r="AL326" s="190"/>
      <c r="AM326" s="190"/>
      <c r="AN326" s="190"/>
      <c r="AO326" s="190"/>
      <c r="AP326" s="151"/>
      <c r="AQ326" s="322"/>
      <c r="AR326" s="322"/>
      <c r="AS326" s="322"/>
      <c r="AT326" s="47"/>
      <c r="AU326" s="47"/>
      <c r="AV326" s="47"/>
      <c r="AW326" s="47"/>
      <c r="AX326" s="322"/>
      <c r="AY326" s="98"/>
      <c r="AZ326" s="98"/>
      <c r="BA326" s="47"/>
      <c r="BB326" s="47"/>
      <c r="BC326" s="47"/>
      <c r="BD326" s="47"/>
      <c r="BE326" s="97"/>
      <c r="BF326" s="49"/>
      <c r="BG326" s="239"/>
      <c r="BH326" s="342"/>
      <c r="BI326" s="49"/>
      <c r="BJ326" s="49"/>
      <c r="BK326" s="49"/>
      <c r="BL326" s="49"/>
      <c r="BM326" s="49"/>
      <c r="BN326" s="47"/>
      <c r="BO326" s="49"/>
      <c r="BP326" s="49"/>
      <c r="BQ326" s="49"/>
      <c r="BR326" s="323"/>
      <c r="BS326" s="323"/>
      <c r="BT326" s="323"/>
      <c r="BU326" s="49"/>
      <c r="BV326" s="49"/>
      <c r="BW326" s="97"/>
      <c r="BX326" s="97"/>
      <c r="BY326" s="97"/>
      <c r="BZ326" s="97"/>
      <c r="CA326" s="49"/>
      <c r="CB326" s="49"/>
      <c r="CC326" s="49"/>
      <c r="CD326" s="49"/>
      <c r="CE326" s="49"/>
      <c r="CF326" s="49"/>
      <c r="CG326" s="49"/>
      <c r="CH326" s="49"/>
      <c r="CI326" s="97"/>
      <c r="CJ326" s="97"/>
      <c r="CK326" s="97"/>
      <c r="CL326" s="97"/>
      <c r="CM326" s="335"/>
      <c r="CN326" s="337"/>
      <c r="CO326" s="315" t="str">
        <f>IF(Формулы!R326&gt;V326,"22-?,Дата 14 - Прибыл из УФСИН; ","")&amp;IF(Формулы!Q326&gt;Y326,"25-?,Дата 13 - Выбыл в УФСИН;","")&amp;IF(YEAR(ДАННЫЕ!$F$1)=YEAR(ДАННЫЕ!B326),IF(AT326&gt;0,"","40-?, вявлен в текущем году! "),"")&amp;IF(YEAR($F$1)=YEAR(W326),IF(X326+Y326&gt;0,"","23-стоит, 24,25 - куда выбыл? "),"")&amp;IF(X326+Y326&gt;0,IF(YEAR($F$1)=YEAR(W326),"","24+25&gt;0? 23 - когда выбыл? "),"")&amp;IF(BA326&lt;BB326,"47&gt;=48; ","")&amp;IF(BA326&lt;BC326,"47&gt;=49; ","")&amp;IF(BA326&lt;BD326,"47&gt;=50; ","")&amp;IF(BE326&gt;0,IF(BF326&gt;0,IF(AU326&gt;AV326,"","41 и 42 - ? (51 и 52 &gt; 0);"),"51 &gt; 0 52 - ?;"),"")&amp;IF(AU326&gt;0,IF(AV326&gt;AU326,"41&gt;42;","")&amp;IF(BE326&gt;0,"","41&gt;0 51-?;"),"")&amp;IF(BF326&gt;0,IF(BE326&gt;0,"","52&gt;0 51-?;"),"")&amp;IF(AW326&gt;=AX326,"","43&gt;44;")&amp;IF(CA326&gt;0,IF(AW326&gt;0,"","71 &gt; 0 43-?;"),"")</f>
        <v/>
      </c>
    </row>
    <row r="327" spans="1:93" s="250" customFormat="1" ht="15" customHeight="1" x14ac:dyDescent="0.2">
      <c r="A327" s="45"/>
      <c r="B327" s="46"/>
      <c r="C327" s="121"/>
      <c r="D327" s="121"/>
      <c r="E327" s="336"/>
      <c r="F327" s="122"/>
      <c r="G327" s="46"/>
      <c r="H327" s="45"/>
      <c r="I327" s="45"/>
      <c r="J327" s="45"/>
      <c r="K327" s="45"/>
      <c r="L327" s="45"/>
      <c r="M327" s="46"/>
      <c r="N327" s="46"/>
      <c r="O327" s="48"/>
      <c r="P327" s="48"/>
      <c r="Q327" s="46"/>
      <c r="R327" s="48"/>
      <c r="S327" s="48"/>
      <c r="T327" s="48"/>
      <c r="U327" s="48"/>
      <c r="V327" s="48"/>
      <c r="W327" s="46"/>
      <c r="X327" s="48"/>
      <c r="Y327" s="48"/>
      <c r="Z327" s="157"/>
      <c r="AA327" s="47"/>
      <c r="AB327" s="97"/>
      <c r="AC327" s="49"/>
      <c r="AD327" s="49"/>
      <c r="AE327" s="49"/>
      <c r="AF327" s="49"/>
      <c r="AG327" s="49"/>
      <c r="AH327" s="47"/>
      <c r="AI327" s="47"/>
      <c r="AJ327" s="47"/>
      <c r="AK327" s="190"/>
      <c r="AL327" s="190"/>
      <c r="AM327" s="190"/>
      <c r="AN327" s="190"/>
      <c r="AO327" s="190"/>
      <c r="AP327" s="151"/>
      <c r="AQ327" s="322"/>
      <c r="AR327" s="322"/>
      <c r="AS327" s="322"/>
      <c r="AT327" s="47"/>
      <c r="AU327" s="47"/>
      <c r="AV327" s="47"/>
      <c r="AW327" s="47"/>
      <c r="AX327" s="322"/>
      <c r="AY327" s="98"/>
      <c r="AZ327" s="98"/>
      <c r="BA327" s="47"/>
      <c r="BB327" s="47"/>
      <c r="BC327" s="47"/>
      <c r="BD327" s="47"/>
      <c r="BE327" s="97"/>
      <c r="BF327" s="49"/>
      <c r="BG327" s="239"/>
      <c r="BH327" s="342"/>
      <c r="BI327" s="49"/>
      <c r="BJ327" s="49"/>
      <c r="BK327" s="49"/>
      <c r="BL327" s="49"/>
      <c r="BM327" s="49"/>
      <c r="BN327" s="47"/>
      <c r="BO327" s="49"/>
      <c r="BP327" s="49"/>
      <c r="BQ327" s="49"/>
      <c r="BR327" s="323"/>
      <c r="BS327" s="323"/>
      <c r="BT327" s="323"/>
      <c r="BU327" s="49"/>
      <c r="BV327" s="49"/>
      <c r="BW327" s="97"/>
      <c r="BX327" s="97"/>
      <c r="BY327" s="97"/>
      <c r="BZ327" s="97"/>
      <c r="CA327" s="49"/>
      <c r="CB327" s="49"/>
      <c r="CC327" s="49"/>
      <c r="CD327" s="49"/>
      <c r="CE327" s="49"/>
      <c r="CF327" s="49"/>
      <c r="CG327" s="49"/>
      <c r="CH327" s="49"/>
      <c r="CI327" s="97"/>
      <c r="CJ327" s="97"/>
      <c r="CK327" s="97"/>
      <c r="CL327" s="97"/>
      <c r="CM327" s="335"/>
      <c r="CN327" s="337"/>
      <c r="CO327" s="315" t="str">
        <f>IF(Формулы!R327&gt;V327,"22-?,Дата 14 - Прибыл из УФСИН; ","")&amp;IF(Формулы!Q327&gt;Y327,"25-?,Дата 13 - Выбыл в УФСИН;","")&amp;IF(YEAR(ДАННЫЕ!$F$1)=YEAR(ДАННЫЕ!B327),IF(AT327&gt;0,"","40-?, вявлен в текущем году! "),"")&amp;IF(YEAR($F$1)=YEAR(W327),IF(X327+Y327&gt;0,"","23-стоит, 24,25 - куда выбыл? "),"")&amp;IF(X327+Y327&gt;0,IF(YEAR($F$1)=YEAR(W327),"","24+25&gt;0? 23 - когда выбыл? "),"")&amp;IF(BA327&lt;BB327,"47&gt;=48; ","")&amp;IF(BA327&lt;BC327,"47&gt;=49; ","")&amp;IF(BA327&lt;BD327,"47&gt;=50; ","")&amp;IF(BE327&gt;0,IF(BF327&gt;0,IF(AU327&gt;AV327,"","41 и 42 - ? (51 и 52 &gt; 0);"),"51 &gt; 0 52 - ?;"),"")&amp;IF(AU327&gt;0,IF(AV327&gt;AU327,"41&gt;42;","")&amp;IF(BE327&gt;0,"","41&gt;0 51-?;"),"")&amp;IF(BF327&gt;0,IF(BE327&gt;0,"","52&gt;0 51-?;"),"")&amp;IF(AW327&gt;=AX327,"","43&gt;44;")&amp;IF(CA327&gt;0,IF(AW327&gt;0,"","71 &gt; 0 43-?;"),"")</f>
        <v/>
      </c>
    </row>
    <row r="328" spans="1:93" s="250" customFormat="1" ht="15" customHeight="1" x14ac:dyDescent="0.2">
      <c r="A328" s="45"/>
      <c r="B328" s="46"/>
      <c r="C328" s="121"/>
      <c r="D328" s="121"/>
      <c r="E328" s="336"/>
      <c r="F328" s="122"/>
      <c r="G328" s="46"/>
      <c r="H328" s="45"/>
      <c r="I328" s="45"/>
      <c r="J328" s="45"/>
      <c r="K328" s="45"/>
      <c r="L328" s="45"/>
      <c r="M328" s="46"/>
      <c r="N328" s="46"/>
      <c r="O328" s="48"/>
      <c r="P328" s="48"/>
      <c r="Q328" s="46"/>
      <c r="R328" s="48"/>
      <c r="S328" s="48"/>
      <c r="T328" s="48"/>
      <c r="U328" s="48"/>
      <c r="V328" s="48"/>
      <c r="W328" s="46"/>
      <c r="X328" s="48"/>
      <c r="Y328" s="48"/>
      <c r="Z328" s="157"/>
      <c r="AA328" s="47"/>
      <c r="AB328" s="97"/>
      <c r="AC328" s="49"/>
      <c r="AD328" s="49"/>
      <c r="AE328" s="49"/>
      <c r="AF328" s="49"/>
      <c r="AG328" s="49"/>
      <c r="AH328" s="47"/>
      <c r="AI328" s="47"/>
      <c r="AJ328" s="47"/>
      <c r="AK328" s="190"/>
      <c r="AL328" s="190"/>
      <c r="AM328" s="190"/>
      <c r="AN328" s="190"/>
      <c r="AO328" s="190"/>
      <c r="AP328" s="151"/>
      <c r="AQ328" s="322"/>
      <c r="AR328" s="322"/>
      <c r="AS328" s="322"/>
      <c r="AT328" s="47"/>
      <c r="AU328" s="47"/>
      <c r="AV328" s="47"/>
      <c r="AW328" s="47"/>
      <c r="AX328" s="322"/>
      <c r="AY328" s="98"/>
      <c r="AZ328" s="98"/>
      <c r="BA328" s="47"/>
      <c r="BB328" s="47"/>
      <c r="BC328" s="47"/>
      <c r="BD328" s="47"/>
      <c r="BE328" s="97"/>
      <c r="BF328" s="49"/>
      <c r="BG328" s="239"/>
      <c r="BH328" s="342"/>
      <c r="BI328" s="49"/>
      <c r="BJ328" s="49"/>
      <c r="BK328" s="49"/>
      <c r="BL328" s="49"/>
      <c r="BM328" s="49"/>
      <c r="BN328" s="47"/>
      <c r="BO328" s="49"/>
      <c r="BP328" s="49"/>
      <c r="BQ328" s="49"/>
      <c r="BR328" s="323"/>
      <c r="BS328" s="323"/>
      <c r="BT328" s="323"/>
      <c r="BU328" s="49"/>
      <c r="BV328" s="49"/>
      <c r="BW328" s="97"/>
      <c r="BX328" s="97"/>
      <c r="BY328" s="97"/>
      <c r="BZ328" s="97"/>
      <c r="CA328" s="49"/>
      <c r="CB328" s="49"/>
      <c r="CC328" s="49"/>
      <c r="CD328" s="49"/>
      <c r="CE328" s="49"/>
      <c r="CF328" s="49"/>
      <c r="CG328" s="49"/>
      <c r="CH328" s="49"/>
      <c r="CI328" s="97"/>
      <c r="CJ328" s="97"/>
      <c r="CK328" s="97"/>
      <c r="CL328" s="97"/>
      <c r="CM328" s="335"/>
      <c r="CN328" s="337"/>
      <c r="CO328" s="315" t="str">
        <f>IF(Формулы!R328&gt;V328,"22-?,Дата 14 - Прибыл из УФСИН; ","")&amp;IF(Формулы!Q328&gt;Y328,"25-?,Дата 13 - Выбыл в УФСИН;","")&amp;IF(YEAR(ДАННЫЕ!$F$1)=YEAR(ДАННЫЕ!B328),IF(AT328&gt;0,"","40-?, вявлен в текущем году! "),"")&amp;IF(YEAR($F$1)=YEAR(W328),IF(X328+Y328&gt;0,"","23-стоит, 24,25 - куда выбыл? "),"")&amp;IF(X328+Y328&gt;0,IF(YEAR($F$1)=YEAR(W328),"","24+25&gt;0? 23 - когда выбыл? "),"")&amp;IF(BA328&lt;BB328,"47&gt;=48; ","")&amp;IF(BA328&lt;BC328,"47&gt;=49; ","")&amp;IF(BA328&lt;BD328,"47&gt;=50; ","")&amp;IF(BE328&gt;0,IF(BF328&gt;0,IF(AU328&gt;AV328,"","41 и 42 - ? (51 и 52 &gt; 0);"),"51 &gt; 0 52 - ?;"),"")&amp;IF(AU328&gt;0,IF(AV328&gt;AU328,"41&gt;42;","")&amp;IF(BE328&gt;0,"","41&gt;0 51-?;"),"")&amp;IF(BF328&gt;0,IF(BE328&gt;0,"","52&gt;0 51-?;"),"")&amp;IF(AW328&gt;=AX328,"","43&gt;44;")&amp;IF(CA328&gt;0,IF(AW328&gt;0,"","71 &gt; 0 43-?;"),"")</f>
        <v/>
      </c>
    </row>
    <row r="329" spans="1:93" s="250" customFormat="1" ht="15" customHeight="1" x14ac:dyDescent="0.2">
      <c r="A329" s="45"/>
      <c r="B329" s="46"/>
      <c r="C329" s="121"/>
      <c r="D329" s="121"/>
      <c r="E329" s="336"/>
      <c r="F329" s="122"/>
      <c r="G329" s="46"/>
      <c r="H329" s="45"/>
      <c r="I329" s="45"/>
      <c r="J329" s="45"/>
      <c r="K329" s="45"/>
      <c r="L329" s="45"/>
      <c r="M329" s="46"/>
      <c r="N329" s="46"/>
      <c r="O329" s="48"/>
      <c r="P329" s="48"/>
      <c r="Q329" s="46"/>
      <c r="R329" s="48"/>
      <c r="S329" s="48"/>
      <c r="T329" s="48"/>
      <c r="U329" s="48"/>
      <c r="V329" s="48"/>
      <c r="W329" s="46"/>
      <c r="X329" s="48"/>
      <c r="Y329" s="48"/>
      <c r="Z329" s="157"/>
      <c r="AA329" s="47"/>
      <c r="AB329" s="97"/>
      <c r="AC329" s="49"/>
      <c r="AD329" s="49"/>
      <c r="AE329" s="49"/>
      <c r="AF329" s="49"/>
      <c r="AG329" s="49"/>
      <c r="AH329" s="47"/>
      <c r="AI329" s="47"/>
      <c r="AJ329" s="47"/>
      <c r="AK329" s="190"/>
      <c r="AL329" s="190"/>
      <c r="AM329" s="190"/>
      <c r="AN329" s="190"/>
      <c r="AO329" s="190"/>
      <c r="AP329" s="151"/>
      <c r="AQ329" s="322"/>
      <c r="AR329" s="322"/>
      <c r="AS329" s="322"/>
      <c r="AT329" s="47"/>
      <c r="AU329" s="47"/>
      <c r="AV329" s="47"/>
      <c r="AW329" s="47"/>
      <c r="AX329" s="322"/>
      <c r="AY329" s="98"/>
      <c r="AZ329" s="98"/>
      <c r="BA329" s="47"/>
      <c r="BB329" s="47"/>
      <c r="BC329" s="47"/>
      <c r="BD329" s="47"/>
      <c r="BE329" s="97"/>
      <c r="BF329" s="49"/>
      <c r="BG329" s="239"/>
      <c r="BH329" s="342"/>
      <c r="BI329" s="49"/>
      <c r="BJ329" s="49"/>
      <c r="BK329" s="49"/>
      <c r="BL329" s="49"/>
      <c r="BM329" s="49"/>
      <c r="BN329" s="47"/>
      <c r="BO329" s="49"/>
      <c r="BP329" s="49"/>
      <c r="BQ329" s="49"/>
      <c r="BR329" s="323"/>
      <c r="BS329" s="323"/>
      <c r="BT329" s="323"/>
      <c r="BU329" s="49"/>
      <c r="BV329" s="49"/>
      <c r="BW329" s="97"/>
      <c r="BX329" s="97"/>
      <c r="BY329" s="97"/>
      <c r="BZ329" s="97"/>
      <c r="CA329" s="49"/>
      <c r="CB329" s="49"/>
      <c r="CC329" s="49"/>
      <c r="CD329" s="49"/>
      <c r="CE329" s="49"/>
      <c r="CF329" s="49"/>
      <c r="CG329" s="49"/>
      <c r="CH329" s="49"/>
      <c r="CI329" s="97"/>
      <c r="CJ329" s="97"/>
      <c r="CK329" s="97"/>
      <c r="CL329" s="97"/>
      <c r="CM329" s="335"/>
      <c r="CN329" s="337"/>
      <c r="CO329" s="315" t="str">
        <f>IF(Формулы!R329&gt;V329,"22-?,Дата 14 - Прибыл из УФСИН; ","")&amp;IF(Формулы!Q329&gt;Y329,"25-?,Дата 13 - Выбыл в УФСИН;","")&amp;IF(YEAR(ДАННЫЕ!$F$1)=YEAR(ДАННЫЕ!B329),IF(AT329&gt;0,"","40-?, вявлен в текущем году! "),"")&amp;IF(YEAR($F$1)=YEAR(W329),IF(X329+Y329&gt;0,"","23-стоит, 24,25 - куда выбыл? "),"")&amp;IF(X329+Y329&gt;0,IF(YEAR($F$1)=YEAR(W329),"","24+25&gt;0? 23 - когда выбыл? "),"")&amp;IF(BA329&lt;BB329,"47&gt;=48; ","")&amp;IF(BA329&lt;BC329,"47&gt;=49; ","")&amp;IF(BA329&lt;BD329,"47&gt;=50; ","")&amp;IF(BE329&gt;0,IF(BF329&gt;0,IF(AU329&gt;AV329,"","41 и 42 - ? (51 и 52 &gt; 0);"),"51 &gt; 0 52 - ?;"),"")&amp;IF(AU329&gt;0,IF(AV329&gt;AU329,"41&gt;42;","")&amp;IF(BE329&gt;0,"","41&gt;0 51-?;"),"")&amp;IF(BF329&gt;0,IF(BE329&gt;0,"","52&gt;0 51-?;"),"")&amp;IF(AW329&gt;=AX329,"","43&gt;44;")&amp;IF(CA329&gt;0,IF(AW329&gt;0,"","71 &gt; 0 43-?;"),"")</f>
        <v/>
      </c>
    </row>
    <row r="330" spans="1:93" s="250" customFormat="1" ht="15" customHeight="1" x14ac:dyDescent="0.2">
      <c r="A330" s="45"/>
      <c r="B330" s="46"/>
      <c r="C330" s="121"/>
      <c r="D330" s="121"/>
      <c r="E330" s="336"/>
      <c r="F330" s="122"/>
      <c r="G330" s="46"/>
      <c r="H330" s="45"/>
      <c r="I330" s="45"/>
      <c r="J330" s="45"/>
      <c r="K330" s="45"/>
      <c r="L330" s="45"/>
      <c r="M330" s="46"/>
      <c r="N330" s="46"/>
      <c r="O330" s="48"/>
      <c r="P330" s="48"/>
      <c r="Q330" s="46"/>
      <c r="R330" s="48"/>
      <c r="S330" s="48"/>
      <c r="T330" s="48"/>
      <c r="U330" s="48"/>
      <c r="V330" s="48"/>
      <c r="W330" s="46"/>
      <c r="X330" s="48"/>
      <c r="Y330" s="48"/>
      <c r="Z330" s="157"/>
      <c r="AA330" s="47"/>
      <c r="AB330" s="97"/>
      <c r="AC330" s="49"/>
      <c r="AD330" s="49"/>
      <c r="AE330" s="49"/>
      <c r="AF330" s="49"/>
      <c r="AG330" s="49"/>
      <c r="AH330" s="47"/>
      <c r="AI330" s="47"/>
      <c r="AJ330" s="47"/>
      <c r="AK330" s="190"/>
      <c r="AL330" s="190"/>
      <c r="AM330" s="190"/>
      <c r="AN330" s="190"/>
      <c r="AO330" s="190"/>
      <c r="AP330" s="151"/>
      <c r="AQ330" s="322"/>
      <c r="AR330" s="322"/>
      <c r="AS330" s="322"/>
      <c r="AT330" s="47"/>
      <c r="AU330" s="47"/>
      <c r="AV330" s="47"/>
      <c r="AW330" s="47"/>
      <c r="AX330" s="322"/>
      <c r="AY330" s="98"/>
      <c r="AZ330" s="98"/>
      <c r="BA330" s="47"/>
      <c r="BB330" s="47"/>
      <c r="BC330" s="47"/>
      <c r="BD330" s="47"/>
      <c r="BE330" s="97"/>
      <c r="BF330" s="49"/>
      <c r="BG330" s="239"/>
      <c r="BH330" s="342"/>
      <c r="BI330" s="49"/>
      <c r="BJ330" s="49"/>
      <c r="BK330" s="49"/>
      <c r="BL330" s="49"/>
      <c r="BM330" s="49"/>
      <c r="BN330" s="47"/>
      <c r="BO330" s="49"/>
      <c r="BP330" s="49"/>
      <c r="BQ330" s="49"/>
      <c r="BR330" s="323"/>
      <c r="BS330" s="323"/>
      <c r="BT330" s="323"/>
      <c r="BU330" s="49"/>
      <c r="BV330" s="49"/>
      <c r="BW330" s="97"/>
      <c r="BX330" s="97"/>
      <c r="BY330" s="97"/>
      <c r="BZ330" s="97"/>
      <c r="CA330" s="49"/>
      <c r="CB330" s="49"/>
      <c r="CC330" s="49"/>
      <c r="CD330" s="49"/>
      <c r="CE330" s="49"/>
      <c r="CF330" s="49"/>
      <c r="CG330" s="49"/>
      <c r="CH330" s="49"/>
      <c r="CI330" s="97"/>
      <c r="CJ330" s="97"/>
      <c r="CK330" s="97"/>
      <c r="CL330" s="97"/>
      <c r="CM330" s="335"/>
      <c r="CN330" s="337"/>
      <c r="CO330" s="315" t="str">
        <f>IF(Формулы!R330&gt;V330,"22-?,Дата 14 - Прибыл из УФСИН; ","")&amp;IF(Формулы!Q330&gt;Y330,"25-?,Дата 13 - Выбыл в УФСИН;","")&amp;IF(YEAR(ДАННЫЕ!$F$1)=YEAR(ДАННЫЕ!B330),IF(AT330&gt;0,"","40-?, вявлен в текущем году! "),"")&amp;IF(YEAR($F$1)=YEAR(W330),IF(X330+Y330&gt;0,"","23-стоит, 24,25 - куда выбыл? "),"")&amp;IF(X330+Y330&gt;0,IF(YEAR($F$1)=YEAR(W330),"","24+25&gt;0? 23 - когда выбыл? "),"")&amp;IF(BA330&lt;BB330,"47&gt;=48; ","")&amp;IF(BA330&lt;BC330,"47&gt;=49; ","")&amp;IF(BA330&lt;BD330,"47&gt;=50; ","")&amp;IF(BE330&gt;0,IF(BF330&gt;0,IF(AU330&gt;AV330,"","41 и 42 - ? (51 и 52 &gt; 0);"),"51 &gt; 0 52 - ?;"),"")&amp;IF(AU330&gt;0,IF(AV330&gt;AU330,"41&gt;42;","")&amp;IF(BE330&gt;0,"","41&gt;0 51-?;"),"")&amp;IF(BF330&gt;0,IF(BE330&gt;0,"","52&gt;0 51-?;"),"")&amp;IF(AW330&gt;=AX330,"","43&gt;44;")&amp;IF(CA330&gt;0,IF(AW330&gt;0,"","71 &gt; 0 43-?;"),"")</f>
        <v/>
      </c>
    </row>
    <row r="331" spans="1:93" s="250" customFormat="1" ht="15" customHeight="1" x14ac:dyDescent="0.2">
      <c r="A331" s="45"/>
      <c r="B331" s="46"/>
      <c r="C331" s="121"/>
      <c r="D331" s="121"/>
      <c r="E331" s="336"/>
      <c r="F331" s="122"/>
      <c r="G331" s="46"/>
      <c r="H331" s="45"/>
      <c r="I331" s="45"/>
      <c r="J331" s="45"/>
      <c r="K331" s="45"/>
      <c r="L331" s="45"/>
      <c r="M331" s="46"/>
      <c r="N331" s="46"/>
      <c r="O331" s="48"/>
      <c r="P331" s="48"/>
      <c r="Q331" s="46"/>
      <c r="R331" s="48"/>
      <c r="S331" s="48"/>
      <c r="T331" s="48"/>
      <c r="U331" s="48"/>
      <c r="V331" s="48"/>
      <c r="W331" s="46"/>
      <c r="X331" s="48"/>
      <c r="Y331" s="48"/>
      <c r="Z331" s="157"/>
      <c r="AA331" s="47"/>
      <c r="AB331" s="97"/>
      <c r="AC331" s="49"/>
      <c r="AD331" s="49"/>
      <c r="AE331" s="49"/>
      <c r="AF331" s="49"/>
      <c r="AG331" s="49"/>
      <c r="AH331" s="47"/>
      <c r="AI331" s="47"/>
      <c r="AJ331" s="47"/>
      <c r="AK331" s="190"/>
      <c r="AL331" s="190"/>
      <c r="AM331" s="190"/>
      <c r="AN331" s="190"/>
      <c r="AO331" s="190"/>
      <c r="AP331" s="151"/>
      <c r="AQ331" s="322"/>
      <c r="AR331" s="322"/>
      <c r="AS331" s="322"/>
      <c r="AT331" s="47"/>
      <c r="AU331" s="47"/>
      <c r="AV331" s="47"/>
      <c r="AW331" s="47"/>
      <c r="AX331" s="322"/>
      <c r="AY331" s="98"/>
      <c r="AZ331" s="98"/>
      <c r="BA331" s="47"/>
      <c r="BB331" s="47"/>
      <c r="BC331" s="47"/>
      <c r="BD331" s="47"/>
      <c r="BE331" s="97"/>
      <c r="BF331" s="49"/>
      <c r="BG331" s="239"/>
      <c r="BH331" s="342"/>
      <c r="BI331" s="49"/>
      <c r="BJ331" s="49"/>
      <c r="BK331" s="49"/>
      <c r="BL331" s="49"/>
      <c r="BM331" s="49"/>
      <c r="BN331" s="47"/>
      <c r="BO331" s="49"/>
      <c r="BP331" s="49"/>
      <c r="BQ331" s="49"/>
      <c r="BR331" s="323"/>
      <c r="BS331" s="323"/>
      <c r="BT331" s="323"/>
      <c r="BU331" s="49"/>
      <c r="BV331" s="49"/>
      <c r="BW331" s="97"/>
      <c r="BX331" s="97"/>
      <c r="BY331" s="97"/>
      <c r="BZ331" s="97"/>
      <c r="CA331" s="49"/>
      <c r="CB331" s="49"/>
      <c r="CC331" s="49"/>
      <c r="CD331" s="49"/>
      <c r="CE331" s="49"/>
      <c r="CF331" s="49"/>
      <c r="CG331" s="49"/>
      <c r="CH331" s="49"/>
      <c r="CI331" s="97"/>
      <c r="CJ331" s="97"/>
      <c r="CK331" s="97"/>
      <c r="CL331" s="97"/>
      <c r="CM331" s="335"/>
      <c r="CN331" s="337"/>
      <c r="CO331" s="315" t="str">
        <f>IF(Формулы!R331&gt;V331,"22-?,Дата 14 - Прибыл из УФСИН; ","")&amp;IF(Формулы!Q331&gt;Y331,"25-?,Дата 13 - Выбыл в УФСИН;","")&amp;IF(YEAR(ДАННЫЕ!$F$1)=YEAR(ДАННЫЕ!B331),IF(AT331&gt;0,"","40-?, вявлен в текущем году! "),"")&amp;IF(YEAR($F$1)=YEAR(W331),IF(X331+Y331&gt;0,"","23-стоит, 24,25 - куда выбыл? "),"")&amp;IF(X331+Y331&gt;0,IF(YEAR($F$1)=YEAR(W331),"","24+25&gt;0? 23 - когда выбыл? "),"")&amp;IF(BA331&lt;BB331,"47&gt;=48; ","")&amp;IF(BA331&lt;BC331,"47&gt;=49; ","")&amp;IF(BA331&lt;BD331,"47&gt;=50; ","")&amp;IF(BE331&gt;0,IF(BF331&gt;0,IF(AU331&gt;AV331,"","41 и 42 - ? (51 и 52 &gt; 0);"),"51 &gt; 0 52 - ?;"),"")&amp;IF(AU331&gt;0,IF(AV331&gt;AU331,"41&gt;42;","")&amp;IF(BE331&gt;0,"","41&gt;0 51-?;"),"")&amp;IF(BF331&gt;0,IF(BE331&gt;0,"","52&gt;0 51-?;"),"")&amp;IF(AW331&gt;=AX331,"","43&gt;44;")&amp;IF(CA331&gt;0,IF(AW331&gt;0,"","71 &gt; 0 43-?;"),"")</f>
        <v/>
      </c>
    </row>
    <row r="332" spans="1:93" s="250" customFormat="1" ht="15" customHeight="1" x14ac:dyDescent="0.2">
      <c r="A332" s="45"/>
      <c r="B332" s="46"/>
      <c r="C332" s="121"/>
      <c r="D332" s="121"/>
      <c r="E332" s="336"/>
      <c r="F332" s="122"/>
      <c r="G332" s="46"/>
      <c r="H332" s="45"/>
      <c r="I332" s="45"/>
      <c r="J332" s="45"/>
      <c r="K332" s="45"/>
      <c r="L332" s="45"/>
      <c r="M332" s="46"/>
      <c r="N332" s="46"/>
      <c r="O332" s="48"/>
      <c r="P332" s="48"/>
      <c r="Q332" s="46"/>
      <c r="R332" s="48"/>
      <c r="S332" s="48"/>
      <c r="T332" s="48"/>
      <c r="U332" s="48"/>
      <c r="V332" s="48"/>
      <c r="W332" s="46"/>
      <c r="X332" s="48"/>
      <c r="Y332" s="48"/>
      <c r="Z332" s="157"/>
      <c r="AA332" s="47"/>
      <c r="AB332" s="97"/>
      <c r="AC332" s="49"/>
      <c r="AD332" s="49"/>
      <c r="AE332" s="49"/>
      <c r="AF332" s="49"/>
      <c r="AG332" s="49"/>
      <c r="AH332" s="47"/>
      <c r="AI332" s="47"/>
      <c r="AJ332" s="47"/>
      <c r="AK332" s="190"/>
      <c r="AL332" s="190"/>
      <c r="AM332" s="190"/>
      <c r="AN332" s="190"/>
      <c r="AO332" s="190"/>
      <c r="AP332" s="151"/>
      <c r="AQ332" s="322"/>
      <c r="AR332" s="322"/>
      <c r="AS332" s="322"/>
      <c r="AT332" s="47"/>
      <c r="AU332" s="47"/>
      <c r="AV332" s="47"/>
      <c r="AW332" s="47"/>
      <c r="AX332" s="322"/>
      <c r="AY332" s="98"/>
      <c r="AZ332" s="98"/>
      <c r="BA332" s="47"/>
      <c r="BB332" s="47"/>
      <c r="BC332" s="47"/>
      <c r="BD332" s="47"/>
      <c r="BE332" s="97"/>
      <c r="BF332" s="49"/>
      <c r="BG332" s="239"/>
      <c r="BH332" s="342"/>
      <c r="BI332" s="49"/>
      <c r="BJ332" s="49"/>
      <c r="BK332" s="49"/>
      <c r="BL332" s="49"/>
      <c r="BM332" s="49"/>
      <c r="BN332" s="47"/>
      <c r="BO332" s="49"/>
      <c r="BP332" s="49"/>
      <c r="BQ332" s="49"/>
      <c r="BR332" s="323"/>
      <c r="BS332" s="323"/>
      <c r="BT332" s="323"/>
      <c r="BU332" s="49"/>
      <c r="BV332" s="49"/>
      <c r="BW332" s="97"/>
      <c r="BX332" s="97"/>
      <c r="BY332" s="97"/>
      <c r="BZ332" s="97"/>
      <c r="CA332" s="49"/>
      <c r="CB332" s="49"/>
      <c r="CC332" s="49"/>
      <c r="CD332" s="49"/>
      <c r="CE332" s="49"/>
      <c r="CF332" s="49"/>
      <c r="CG332" s="49"/>
      <c r="CH332" s="49"/>
      <c r="CI332" s="97"/>
      <c r="CJ332" s="97"/>
      <c r="CK332" s="97"/>
      <c r="CL332" s="97"/>
      <c r="CM332" s="335"/>
      <c r="CN332" s="337"/>
      <c r="CO332" s="315" t="str">
        <f>IF(Формулы!R332&gt;V332,"22-?,Дата 14 - Прибыл из УФСИН; ","")&amp;IF(Формулы!Q332&gt;Y332,"25-?,Дата 13 - Выбыл в УФСИН;","")&amp;IF(YEAR(ДАННЫЕ!$F$1)=YEAR(ДАННЫЕ!B332),IF(AT332&gt;0,"","40-?, вявлен в текущем году! "),"")&amp;IF(YEAR($F$1)=YEAR(W332),IF(X332+Y332&gt;0,"","23-стоит, 24,25 - куда выбыл? "),"")&amp;IF(X332+Y332&gt;0,IF(YEAR($F$1)=YEAR(W332),"","24+25&gt;0? 23 - когда выбыл? "),"")&amp;IF(BA332&lt;BB332,"47&gt;=48; ","")&amp;IF(BA332&lt;BC332,"47&gt;=49; ","")&amp;IF(BA332&lt;BD332,"47&gt;=50; ","")&amp;IF(BE332&gt;0,IF(BF332&gt;0,IF(AU332&gt;AV332,"","41 и 42 - ? (51 и 52 &gt; 0);"),"51 &gt; 0 52 - ?;"),"")&amp;IF(AU332&gt;0,IF(AV332&gt;AU332,"41&gt;42;","")&amp;IF(BE332&gt;0,"","41&gt;0 51-?;"),"")&amp;IF(BF332&gt;0,IF(BE332&gt;0,"","52&gt;0 51-?;"),"")&amp;IF(AW332&gt;=AX332,"","43&gt;44;")&amp;IF(CA332&gt;0,IF(AW332&gt;0,"","71 &gt; 0 43-?;"),"")</f>
        <v/>
      </c>
    </row>
    <row r="333" spans="1:93" s="250" customFormat="1" ht="15" customHeight="1" x14ac:dyDescent="0.2">
      <c r="A333" s="45"/>
      <c r="B333" s="46"/>
      <c r="C333" s="121"/>
      <c r="D333" s="121"/>
      <c r="E333" s="336"/>
      <c r="F333" s="122"/>
      <c r="G333" s="46"/>
      <c r="H333" s="45"/>
      <c r="I333" s="45"/>
      <c r="J333" s="45"/>
      <c r="K333" s="45"/>
      <c r="L333" s="45"/>
      <c r="M333" s="46"/>
      <c r="N333" s="46"/>
      <c r="O333" s="48"/>
      <c r="P333" s="48"/>
      <c r="Q333" s="46"/>
      <c r="R333" s="48"/>
      <c r="S333" s="48"/>
      <c r="T333" s="48"/>
      <c r="U333" s="48"/>
      <c r="V333" s="48"/>
      <c r="W333" s="46"/>
      <c r="X333" s="48"/>
      <c r="Y333" s="48"/>
      <c r="Z333" s="157"/>
      <c r="AA333" s="47"/>
      <c r="AB333" s="97"/>
      <c r="AC333" s="49"/>
      <c r="AD333" s="49"/>
      <c r="AE333" s="49"/>
      <c r="AF333" s="49"/>
      <c r="AG333" s="49"/>
      <c r="AH333" s="47"/>
      <c r="AI333" s="47"/>
      <c r="AJ333" s="47"/>
      <c r="AK333" s="190"/>
      <c r="AL333" s="190"/>
      <c r="AM333" s="190"/>
      <c r="AN333" s="190"/>
      <c r="AO333" s="190"/>
      <c r="AP333" s="151"/>
      <c r="AQ333" s="322"/>
      <c r="AR333" s="322"/>
      <c r="AS333" s="322"/>
      <c r="AT333" s="47"/>
      <c r="AU333" s="47"/>
      <c r="AV333" s="47"/>
      <c r="AW333" s="47"/>
      <c r="AX333" s="322"/>
      <c r="AY333" s="98"/>
      <c r="AZ333" s="98"/>
      <c r="BA333" s="47"/>
      <c r="BB333" s="47"/>
      <c r="BC333" s="47"/>
      <c r="BD333" s="47"/>
      <c r="BE333" s="97"/>
      <c r="BF333" s="49"/>
      <c r="BG333" s="239"/>
      <c r="BH333" s="342"/>
      <c r="BI333" s="49"/>
      <c r="BJ333" s="49"/>
      <c r="BK333" s="49"/>
      <c r="BL333" s="49"/>
      <c r="BM333" s="49"/>
      <c r="BN333" s="47"/>
      <c r="BO333" s="49"/>
      <c r="BP333" s="49"/>
      <c r="BQ333" s="49"/>
      <c r="BR333" s="323"/>
      <c r="BS333" s="323"/>
      <c r="BT333" s="323"/>
      <c r="BU333" s="49"/>
      <c r="BV333" s="49"/>
      <c r="BW333" s="97"/>
      <c r="BX333" s="97"/>
      <c r="BY333" s="97"/>
      <c r="BZ333" s="97"/>
      <c r="CA333" s="49"/>
      <c r="CB333" s="49"/>
      <c r="CC333" s="49"/>
      <c r="CD333" s="49"/>
      <c r="CE333" s="49"/>
      <c r="CF333" s="49"/>
      <c r="CG333" s="49"/>
      <c r="CH333" s="49"/>
      <c r="CI333" s="97"/>
      <c r="CJ333" s="97"/>
      <c r="CK333" s="97"/>
      <c r="CL333" s="97"/>
      <c r="CM333" s="335"/>
      <c r="CN333" s="337"/>
      <c r="CO333" s="315" t="str">
        <f>IF(Формулы!R333&gt;V333,"22-?,Дата 14 - Прибыл из УФСИН; ","")&amp;IF(Формулы!Q333&gt;Y333,"25-?,Дата 13 - Выбыл в УФСИН;","")&amp;IF(YEAR(ДАННЫЕ!$F$1)=YEAR(ДАННЫЕ!B333),IF(AT333&gt;0,"","40-?, вявлен в текущем году! "),"")&amp;IF(YEAR($F$1)=YEAR(W333),IF(X333+Y333&gt;0,"","23-стоит, 24,25 - куда выбыл? "),"")&amp;IF(X333+Y333&gt;0,IF(YEAR($F$1)=YEAR(W333),"","24+25&gt;0? 23 - когда выбыл? "),"")&amp;IF(BA333&lt;BB333,"47&gt;=48; ","")&amp;IF(BA333&lt;BC333,"47&gt;=49; ","")&amp;IF(BA333&lt;BD333,"47&gt;=50; ","")&amp;IF(BE333&gt;0,IF(BF333&gt;0,IF(AU333&gt;AV333,"","41 и 42 - ? (51 и 52 &gt; 0);"),"51 &gt; 0 52 - ?;"),"")&amp;IF(AU333&gt;0,IF(AV333&gt;AU333,"41&gt;42;","")&amp;IF(BE333&gt;0,"","41&gt;0 51-?;"),"")&amp;IF(BF333&gt;0,IF(BE333&gt;0,"","52&gt;0 51-?;"),"")&amp;IF(AW333&gt;=AX333,"","43&gt;44;")&amp;IF(CA333&gt;0,IF(AW333&gt;0,"","71 &gt; 0 43-?;"),"")</f>
        <v/>
      </c>
    </row>
    <row r="334" spans="1:93" s="250" customFormat="1" ht="15" customHeight="1" x14ac:dyDescent="0.2">
      <c r="A334" s="45"/>
      <c r="B334" s="46"/>
      <c r="C334" s="121"/>
      <c r="D334" s="121"/>
      <c r="E334" s="336"/>
      <c r="F334" s="122"/>
      <c r="G334" s="46"/>
      <c r="H334" s="45"/>
      <c r="I334" s="45"/>
      <c r="J334" s="45"/>
      <c r="K334" s="45"/>
      <c r="L334" s="45"/>
      <c r="M334" s="46"/>
      <c r="N334" s="46"/>
      <c r="O334" s="48"/>
      <c r="P334" s="48"/>
      <c r="Q334" s="46"/>
      <c r="R334" s="48"/>
      <c r="S334" s="48"/>
      <c r="T334" s="48"/>
      <c r="U334" s="48"/>
      <c r="V334" s="48"/>
      <c r="W334" s="46"/>
      <c r="X334" s="48"/>
      <c r="Y334" s="48"/>
      <c r="Z334" s="157"/>
      <c r="AA334" s="47"/>
      <c r="AB334" s="97"/>
      <c r="AC334" s="49"/>
      <c r="AD334" s="49"/>
      <c r="AE334" s="49"/>
      <c r="AF334" s="49"/>
      <c r="AG334" s="49"/>
      <c r="AH334" s="47"/>
      <c r="AI334" s="47"/>
      <c r="AJ334" s="47"/>
      <c r="AK334" s="190"/>
      <c r="AL334" s="190"/>
      <c r="AM334" s="190"/>
      <c r="AN334" s="190"/>
      <c r="AO334" s="190"/>
      <c r="AP334" s="151"/>
      <c r="AQ334" s="322"/>
      <c r="AR334" s="322"/>
      <c r="AS334" s="322"/>
      <c r="AT334" s="47"/>
      <c r="AU334" s="47"/>
      <c r="AV334" s="47"/>
      <c r="AW334" s="47"/>
      <c r="AX334" s="322"/>
      <c r="AY334" s="98"/>
      <c r="AZ334" s="98"/>
      <c r="BA334" s="47"/>
      <c r="BB334" s="47"/>
      <c r="BC334" s="47"/>
      <c r="BD334" s="47"/>
      <c r="BE334" s="97"/>
      <c r="BF334" s="49"/>
      <c r="BG334" s="239"/>
      <c r="BH334" s="342"/>
      <c r="BI334" s="49"/>
      <c r="BJ334" s="49"/>
      <c r="BK334" s="49"/>
      <c r="BL334" s="49"/>
      <c r="BM334" s="49"/>
      <c r="BN334" s="47"/>
      <c r="BO334" s="49"/>
      <c r="BP334" s="49"/>
      <c r="BQ334" s="49"/>
      <c r="BR334" s="323"/>
      <c r="BS334" s="323"/>
      <c r="BT334" s="323"/>
      <c r="BU334" s="49"/>
      <c r="BV334" s="49"/>
      <c r="BW334" s="97"/>
      <c r="BX334" s="97"/>
      <c r="BY334" s="97"/>
      <c r="BZ334" s="97"/>
      <c r="CA334" s="49"/>
      <c r="CB334" s="49"/>
      <c r="CC334" s="49"/>
      <c r="CD334" s="49"/>
      <c r="CE334" s="49"/>
      <c r="CF334" s="49"/>
      <c r="CG334" s="49"/>
      <c r="CH334" s="49"/>
      <c r="CI334" s="97"/>
      <c r="CJ334" s="97"/>
      <c r="CK334" s="97"/>
      <c r="CL334" s="97"/>
      <c r="CM334" s="335"/>
      <c r="CN334" s="337"/>
      <c r="CO334" s="315" t="str">
        <f>IF(Формулы!R334&gt;V334,"22-?,Дата 14 - Прибыл из УФСИН; ","")&amp;IF(Формулы!Q334&gt;Y334,"25-?,Дата 13 - Выбыл в УФСИН;","")&amp;IF(YEAR(ДАННЫЕ!$F$1)=YEAR(ДАННЫЕ!B334),IF(AT334&gt;0,"","40-?, вявлен в текущем году! "),"")&amp;IF(YEAR($F$1)=YEAR(W334),IF(X334+Y334&gt;0,"","23-стоит, 24,25 - куда выбыл? "),"")&amp;IF(X334+Y334&gt;0,IF(YEAR($F$1)=YEAR(W334),"","24+25&gt;0? 23 - когда выбыл? "),"")&amp;IF(BA334&lt;BB334,"47&gt;=48; ","")&amp;IF(BA334&lt;BC334,"47&gt;=49; ","")&amp;IF(BA334&lt;BD334,"47&gt;=50; ","")&amp;IF(BE334&gt;0,IF(BF334&gt;0,IF(AU334&gt;AV334,"","41 и 42 - ? (51 и 52 &gt; 0);"),"51 &gt; 0 52 - ?;"),"")&amp;IF(AU334&gt;0,IF(AV334&gt;AU334,"41&gt;42;","")&amp;IF(BE334&gt;0,"","41&gt;0 51-?;"),"")&amp;IF(BF334&gt;0,IF(BE334&gt;0,"","52&gt;0 51-?;"),"")&amp;IF(AW334&gt;=AX334,"","43&gt;44;")&amp;IF(CA334&gt;0,IF(AW334&gt;0,"","71 &gt; 0 43-?;"),"")</f>
        <v/>
      </c>
    </row>
    <row r="335" spans="1:93" s="250" customFormat="1" ht="15" customHeight="1" x14ac:dyDescent="0.2">
      <c r="A335" s="45"/>
      <c r="B335" s="46"/>
      <c r="C335" s="121"/>
      <c r="D335" s="121"/>
      <c r="E335" s="336"/>
      <c r="F335" s="122"/>
      <c r="G335" s="46"/>
      <c r="H335" s="45"/>
      <c r="I335" s="45"/>
      <c r="J335" s="45"/>
      <c r="K335" s="45"/>
      <c r="L335" s="45"/>
      <c r="M335" s="46"/>
      <c r="N335" s="46"/>
      <c r="O335" s="48"/>
      <c r="P335" s="48"/>
      <c r="Q335" s="46"/>
      <c r="R335" s="48"/>
      <c r="S335" s="48"/>
      <c r="T335" s="48"/>
      <c r="U335" s="48"/>
      <c r="V335" s="48"/>
      <c r="W335" s="46"/>
      <c r="X335" s="48"/>
      <c r="Y335" s="48"/>
      <c r="Z335" s="157"/>
      <c r="AA335" s="47"/>
      <c r="AB335" s="97"/>
      <c r="AC335" s="49"/>
      <c r="AD335" s="49"/>
      <c r="AE335" s="49"/>
      <c r="AF335" s="49"/>
      <c r="AG335" s="49"/>
      <c r="AH335" s="47"/>
      <c r="AI335" s="47"/>
      <c r="AJ335" s="47"/>
      <c r="AK335" s="190"/>
      <c r="AL335" s="190"/>
      <c r="AM335" s="190"/>
      <c r="AN335" s="190"/>
      <c r="AO335" s="190"/>
      <c r="AP335" s="151"/>
      <c r="AQ335" s="322"/>
      <c r="AR335" s="322"/>
      <c r="AS335" s="322"/>
      <c r="AT335" s="47"/>
      <c r="AU335" s="47"/>
      <c r="AV335" s="47"/>
      <c r="AW335" s="47"/>
      <c r="AX335" s="322"/>
      <c r="AY335" s="98"/>
      <c r="AZ335" s="98"/>
      <c r="BA335" s="47"/>
      <c r="BB335" s="47"/>
      <c r="BC335" s="47"/>
      <c r="BD335" s="47"/>
      <c r="BE335" s="97"/>
      <c r="BF335" s="49"/>
      <c r="BG335" s="239"/>
      <c r="BH335" s="342"/>
      <c r="BI335" s="49"/>
      <c r="BJ335" s="49"/>
      <c r="BK335" s="49"/>
      <c r="BL335" s="49"/>
      <c r="BM335" s="49"/>
      <c r="BN335" s="47"/>
      <c r="BO335" s="49"/>
      <c r="BP335" s="49"/>
      <c r="BQ335" s="49"/>
      <c r="BR335" s="323"/>
      <c r="BS335" s="323"/>
      <c r="BT335" s="323"/>
      <c r="BU335" s="49"/>
      <c r="BV335" s="49"/>
      <c r="BW335" s="97"/>
      <c r="BX335" s="97"/>
      <c r="BY335" s="97"/>
      <c r="BZ335" s="97"/>
      <c r="CA335" s="49"/>
      <c r="CB335" s="49"/>
      <c r="CC335" s="49"/>
      <c r="CD335" s="49"/>
      <c r="CE335" s="49"/>
      <c r="CF335" s="49"/>
      <c r="CG335" s="49"/>
      <c r="CH335" s="49"/>
      <c r="CI335" s="97"/>
      <c r="CJ335" s="97"/>
      <c r="CK335" s="97"/>
      <c r="CL335" s="97"/>
      <c r="CM335" s="335"/>
      <c r="CN335" s="337"/>
      <c r="CO335" s="315" t="str">
        <f>IF(Формулы!R335&gt;V335,"22-?,Дата 14 - Прибыл из УФСИН; ","")&amp;IF(Формулы!Q335&gt;Y335,"25-?,Дата 13 - Выбыл в УФСИН;","")&amp;IF(YEAR(ДАННЫЕ!$F$1)=YEAR(ДАННЫЕ!B335),IF(AT335&gt;0,"","40-?, вявлен в текущем году! "),"")&amp;IF(YEAR($F$1)=YEAR(W335),IF(X335+Y335&gt;0,"","23-стоит, 24,25 - куда выбыл? "),"")&amp;IF(X335+Y335&gt;0,IF(YEAR($F$1)=YEAR(W335),"","24+25&gt;0? 23 - когда выбыл? "),"")&amp;IF(BA335&lt;BB335,"47&gt;=48; ","")&amp;IF(BA335&lt;BC335,"47&gt;=49; ","")&amp;IF(BA335&lt;BD335,"47&gt;=50; ","")&amp;IF(BE335&gt;0,IF(BF335&gt;0,IF(AU335&gt;AV335,"","41 и 42 - ? (51 и 52 &gt; 0);"),"51 &gt; 0 52 - ?;"),"")&amp;IF(AU335&gt;0,IF(AV335&gt;AU335,"41&gt;42;","")&amp;IF(BE335&gt;0,"","41&gt;0 51-?;"),"")&amp;IF(BF335&gt;0,IF(BE335&gt;0,"","52&gt;0 51-?;"),"")&amp;IF(AW335&gt;=AX335,"","43&gt;44;")&amp;IF(CA335&gt;0,IF(AW335&gt;0,"","71 &gt; 0 43-?;"),"")</f>
        <v/>
      </c>
    </row>
    <row r="336" spans="1:93" s="250" customFormat="1" ht="15" customHeight="1" x14ac:dyDescent="0.2">
      <c r="A336" s="45"/>
      <c r="B336" s="46"/>
      <c r="C336" s="121"/>
      <c r="D336" s="121"/>
      <c r="E336" s="336"/>
      <c r="F336" s="122"/>
      <c r="G336" s="46"/>
      <c r="H336" s="45"/>
      <c r="I336" s="45"/>
      <c r="J336" s="45"/>
      <c r="K336" s="45"/>
      <c r="L336" s="45"/>
      <c r="M336" s="46"/>
      <c r="N336" s="46"/>
      <c r="O336" s="48"/>
      <c r="P336" s="48"/>
      <c r="Q336" s="46"/>
      <c r="R336" s="48"/>
      <c r="S336" s="48"/>
      <c r="T336" s="48"/>
      <c r="U336" s="48"/>
      <c r="V336" s="48"/>
      <c r="W336" s="46"/>
      <c r="X336" s="48"/>
      <c r="Y336" s="48"/>
      <c r="Z336" s="157"/>
      <c r="AA336" s="47"/>
      <c r="AB336" s="97"/>
      <c r="AC336" s="49"/>
      <c r="AD336" s="49"/>
      <c r="AE336" s="49"/>
      <c r="AF336" s="49"/>
      <c r="AG336" s="49"/>
      <c r="AH336" s="47"/>
      <c r="AI336" s="47"/>
      <c r="AJ336" s="47"/>
      <c r="AK336" s="190"/>
      <c r="AL336" s="190"/>
      <c r="AM336" s="190"/>
      <c r="AN336" s="190"/>
      <c r="AO336" s="190"/>
      <c r="AP336" s="151"/>
      <c r="AQ336" s="322"/>
      <c r="AR336" s="322"/>
      <c r="AS336" s="322"/>
      <c r="AT336" s="47"/>
      <c r="AU336" s="47"/>
      <c r="AV336" s="47"/>
      <c r="AW336" s="47"/>
      <c r="AX336" s="322"/>
      <c r="AY336" s="98"/>
      <c r="AZ336" s="98"/>
      <c r="BA336" s="47"/>
      <c r="BB336" s="47"/>
      <c r="BC336" s="47"/>
      <c r="BD336" s="47"/>
      <c r="BE336" s="97"/>
      <c r="BF336" s="49"/>
      <c r="BG336" s="239"/>
      <c r="BH336" s="342"/>
      <c r="BI336" s="49"/>
      <c r="BJ336" s="49"/>
      <c r="BK336" s="49"/>
      <c r="BL336" s="49"/>
      <c r="BM336" s="49"/>
      <c r="BN336" s="47"/>
      <c r="BO336" s="49"/>
      <c r="BP336" s="49"/>
      <c r="BQ336" s="49"/>
      <c r="BR336" s="323"/>
      <c r="BS336" s="323"/>
      <c r="BT336" s="323"/>
      <c r="BU336" s="49"/>
      <c r="BV336" s="49"/>
      <c r="BW336" s="97"/>
      <c r="BX336" s="97"/>
      <c r="BY336" s="97"/>
      <c r="BZ336" s="97"/>
      <c r="CA336" s="49"/>
      <c r="CB336" s="49"/>
      <c r="CC336" s="49"/>
      <c r="CD336" s="49"/>
      <c r="CE336" s="49"/>
      <c r="CF336" s="49"/>
      <c r="CG336" s="49"/>
      <c r="CH336" s="49"/>
      <c r="CI336" s="97"/>
      <c r="CJ336" s="97"/>
      <c r="CK336" s="97"/>
      <c r="CL336" s="97"/>
      <c r="CM336" s="335"/>
      <c r="CN336" s="337"/>
      <c r="CO336" s="315" t="str">
        <f>IF(Формулы!R336&gt;V336,"22-?,Дата 14 - Прибыл из УФСИН; ","")&amp;IF(Формулы!Q336&gt;Y336,"25-?,Дата 13 - Выбыл в УФСИН;","")&amp;IF(YEAR(ДАННЫЕ!$F$1)=YEAR(ДАННЫЕ!B336),IF(AT336&gt;0,"","40-?, вявлен в текущем году! "),"")&amp;IF(YEAR($F$1)=YEAR(W336),IF(X336+Y336&gt;0,"","23-стоит, 24,25 - куда выбыл? "),"")&amp;IF(X336+Y336&gt;0,IF(YEAR($F$1)=YEAR(W336),"","24+25&gt;0? 23 - когда выбыл? "),"")&amp;IF(BA336&lt;BB336,"47&gt;=48; ","")&amp;IF(BA336&lt;BC336,"47&gt;=49; ","")&amp;IF(BA336&lt;BD336,"47&gt;=50; ","")&amp;IF(BE336&gt;0,IF(BF336&gt;0,IF(AU336&gt;AV336,"","41 и 42 - ? (51 и 52 &gt; 0);"),"51 &gt; 0 52 - ?;"),"")&amp;IF(AU336&gt;0,IF(AV336&gt;AU336,"41&gt;42;","")&amp;IF(BE336&gt;0,"","41&gt;0 51-?;"),"")&amp;IF(BF336&gt;0,IF(BE336&gt;0,"","52&gt;0 51-?;"),"")&amp;IF(AW336&gt;=AX336,"","43&gt;44;")&amp;IF(CA336&gt;0,IF(AW336&gt;0,"","71 &gt; 0 43-?;"),"")</f>
        <v/>
      </c>
    </row>
    <row r="337" spans="1:93" s="250" customFormat="1" ht="15" customHeight="1" x14ac:dyDescent="0.2">
      <c r="A337" s="45"/>
      <c r="B337" s="46"/>
      <c r="C337" s="121"/>
      <c r="D337" s="121"/>
      <c r="E337" s="336"/>
      <c r="F337" s="122"/>
      <c r="G337" s="46"/>
      <c r="H337" s="45"/>
      <c r="I337" s="45"/>
      <c r="J337" s="45"/>
      <c r="K337" s="45"/>
      <c r="L337" s="45"/>
      <c r="M337" s="46"/>
      <c r="N337" s="46"/>
      <c r="O337" s="48"/>
      <c r="P337" s="48"/>
      <c r="Q337" s="46"/>
      <c r="R337" s="48"/>
      <c r="S337" s="48"/>
      <c r="T337" s="48"/>
      <c r="U337" s="48"/>
      <c r="V337" s="48"/>
      <c r="W337" s="46"/>
      <c r="X337" s="48"/>
      <c r="Y337" s="48"/>
      <c r="Z337" s="157"/>
      <c r="AA337" s="47"/>
      <c r="AB337" s="97"/>
      <c r="AC337" s="49"/>
      <c r="AD337" s="49"/>
      <c r="AE337" s="49"/>
      <c r="AF337" s="49"/>
      <c r="AG337" s="49"/>
      <c r="AH337" s="47"/>
      <c r="AI337" s="47"/>
      <c r="AJ337" s="47"/>
      <c r="AK337" s="190"/>
      <c r="AL337" s="190"/>
      <c r="AM337" s="190"/>
      <c r="AN337" s="190"/>
      <c r="AO337" s="190"/>
      <c r="AP337" s="151"/>
      <c r="AQ337" s="322"/>
      <c r="AR337" s="322"/>
      <c r="AS337" s="322"/>
      <c r="AT337" s="47"/>
      <c r="AU337" s="47"/>
      <c r="AV337" s="47"/>
      <c r="AW337" s="47"/>
      <c r="AX337" s="322"/>
      <c r="AY337" s="98"/>
      <c r="AZ337" s="98"/>
      <c r="BA337" s="47"/>
      <c r="BB337" s="47"/>
      <c r="BC337" s="47"/>
      <c r="BD337" s="47"/>
      <c r="BE337" s="97"/>
      <c r="BF337" s="49"/>
      <c r="BG337" s="239"/>
      <c r="BH337" s="342"/>
      <c r="BI337" s="49"/>
      <c r="BJ337" s="49"/>
      <c r="BK337" s="49"/>
      <c r="BL337" s="49"/>
      <c r="BM337" s="49"/>
      <c r="BN337" s="47"/>
      <c r="BO337" s="49"/>
      <c r="BP337" s="49"/>
      <c r="BQ337" s="49"/>
      <c r="BR337" s="323"/>
      <c r="BS337" s="323"/>
      <c r="BT337" s="323"/>
      <c r="BU337" s="49"/>
      <c r="BV337" s="49"/>
      <c r="BW337" s="97"/>
      <c r="BX337" s="97"/>
      <c r="BY337" s="97"/>
      <c r="BZ337" s="97"/>
      <c r="CA337" s="49"/>
      <c r="CB337" s="49"/>
      <c r="CC337" s="49"/>
      <c r="CD337" s="49"/>
      <c r="CE337" s="49"/>
      <c r="CF337" s="49"/>
      <c r="CG337" s="49"/>
      <c r="CH337" s="49"/>
      <c r="CI337" s="97"/>
      <c r="CJ337" s="97"/>
      <c r="CK337" s="97"/>
      <c r="CL337" s="97"/>
      <c r="CM337" s="335"/>
      <c r="CN337" s="337"/>
      <c r="CO337" s="315" t="str">
        <f>IF(Формулы!R337&gt;V337,"22-?,Дата 14 - Прибыл из УФСИН; ","")&amp;IF(Формулы!Q337&gt;Y337,"25-?,Дата 13 - Выбыл в УФСИН;","")&amp;IF(YEAR(ДАННЫЕ!$F$1)=YEAR(ДАННЫЕ!B337),IF(AT337&gt;0,"","40-?, вявлен в текущем году! "),"")&amp;IF(YEAR($F$1)=YEAR(W337),IF(X337+Y337&gt;0,"","23-стоит, 24,25 - куда выбыл? "),"")&amp;IF(X337+Y337&gt;0,IF(YEAR($F$1)=YEAR(W337),"","24+25&gt;0? 23 - когда выбыл? "),"")&amp;IF(BA337&lt;BB337,"47&gt;=48; ","")&amp;IF(BA337&lt;BC337,"47&gt;=49; ","")&amp;IF(BA337&lt;BD337,"47&gt;=50; ","")&amp;IF(BE337&gt;0,IF(BF337&gt;0,IF(AU337&gt;AV337,"","41 и 42 - ? (51 и 52 &gt; 0);"),"51 &gt; 0 52 - ?;"),"")&amp;IF(AU337&gt;0,IF(AV337&gt;AU337,"41&gt;42;","")&amp;IF(BE337&gt;0,"","41&gt;0 51-?;"),"")&amp;IF(BF337&gt;0,IF(BE337&gt;0,"","52&gt;0 51-?;"),"")&amp;IF(AW337&gt;=AX337,"","43&gt;44;")&amp;IF(CA337&gt;0,IF(AW337&gt;0,"","71 &gt; 0 43-?;"),"")</f>
        <v/>
      </c>
    </row>
    <row r="338" spans="1:93" s="250" customFormat="1" ht="15" customHeight="1" x14ac:dyDescent="0.2">
      <c r="A338" s="45"/>
      <c r="B338" s="46"/>
      <c r="C338" s="121"/>
      <c r="D338" s="121"/>
      <c r="E338" s="336"/>
      <c r="F338" s="122"/>
      <c r="G338" s="46"/>
      <c r="H338" s="45"/>
      <c r="I338" s="45"/>
      <c r="J338" s="45"/>
      <c r="K338" s="45"/>
      <c r="L338" s="45"/>
      <c r="M338" s="46"/>
      <c r="N338" s="46"/>
      <c r="O338" s="48"/>
      <c r="P338" s="48"/>
      <c r="Q338" s="46"/>
      <c r="R338" s="48"/>
      <c r="S338" s="48"/>
      <c r="T338" s="48"/>
      <c r="U338" s="48"/>
      <c r="V338" s="48"/>
      <c r="W338" s="46"/>
      <c r="X338" s="48"/>
      <c r="Y338" s="48"/>
      <c r="Z338" s="157"/>
      <c r="AA338" s="47"/>
      <c r="AB338" s="97"/>
      <c r="AC338" s="49"/>
      <c r="AD338" s="49"/>
      <c r="AE338" s="49"/>
      <c r="AF338" s="49"/>
      <c r="AG338" s="49"/>
      <c r="AH338" s="47"/>
      <c r="AI338" s="47"/>
      <c r="AJ338" s="47"/>
      <c r="AK338" s="190"/>
      <c r="AL338" s="190"/>
      <c r="AM338" s="190"/>
      <c r="AN338" s="190"/>
      <c r="AO338" s="190"/>
      <c r="AP338" s="151"/>
      <c r="AQ338" s="322"/>
      <c r="AR338" s="322"/>
      <c r="AS338" s="322"/>
      <c r="AT338" s="47"/>
      <c r="AU338" s="47"/>
      <c r="AV338" s="47"/>
      <c r="AW338" s="47"/>
      <c r="AX338" s="322"/>
      <c r="AY338" s="98"/>
      <c r="AZ338" s="98"/>
      <c r="BA338" s="47"/>
      <c r="BB338" s="47"/>
      <c r="BC338" s="47"/>
      <c r="BD338" s="47"/>
      <c r="BE338" s="97"/>
      <c r="BF338" s="49"/>
      <c r="BG338" s="239"/>
      <c r="BH338" s="342"/>
      <c r="BI338" s="49"/>
      <c r="BJ338" s="49"/>
      <c r="BK338" s="49"/>
      <c r="BL338" s="49"/>
      <c r="BM338" s="49"/>
      <c r="BN338" s="47"/>
      <c r="BO338" s="49"/>
      <c r="BP338" s="49"/>
      <c r="BQ338" s="49"/>
      <c r="BR338" s="323"/>
      <c r="BS338" s="323"/>
      <c r="BT338" s="323"/>
      <c r="BU338" s="49"/>
      <c r="BV338" s="49"/>
      <c r="BW338" s="97"/>
      <c r="BX338" s="97"/>
      <c r="BY338" s="97"/>
      <c r="BZ338" s="97"/>
      <c r="CA338" s="49"/>
      <c r="CB338" s="49"/>
      <c r="CC338" s="49"/>
      <c r="CD338" s="49"/>
      <c r="CE338" s="49"/>
      <c r="CF338" s="49"/>
      <c r="CG338" s="49"/>
      <c r="CH338" s="49"/>
      <c r="CI338" s="97"/>
      <c r="CJ338" s="97"/>
      <c r="CK338" s="97"/>
      <c r="CL338" s="97"/>
      <c r="CM338" s="335"/>
      <c r="CN338" s="337"/>
      <c r="CO338" s="315" t="str">
        <f>IF(Формулы!R338&gt;V338,"22-?,Дата 14 - Прибыл из УФСИН; ","")&amp;IF(Формулы!Q338&gt;Y338,"25-?,Дата 13 - Выбыл в УФСИН;","")&amp;IF(YEAR(ДАННЫЕ!$F$1)=YEAR(ДАННЫЕ!B338),IF(AT338&gt;0,"","40-?, вявлен в текущем году! "),"")&amp;IF(YEAR($F$1)=YEAR(W338),IF(X338+Y338&gt;0,"","23-стоит, 24,25 - куда выбыл? "),"")&amp;IF(X338+Y338&gt;0,IF(YEAR($F$1)=YEAR(W338),"","24+25&gt;0? 23 - когда выбыл? "),"")&amp;IF(BA338&lt;BB338,"47&gt;=48; ","")&amp;IF(BA338&lt;BC338,"47&gt;=49; ","")&amp;IF(BA338&lt;BD338,"47&gt;=50; ","")&amp;IF(BE338&gt;0,IF(BF338&gt;0,IF(AU338&gt;AV338,"","41 и 42 - ? (51 и 52 &gt; 0);"),"51 &gt; 0 52 - ?;"),"")&amp;IF(AU338&gt;0,IF(AV338&gt;AU338,"41&gt;42;","")&amp;IF(BE338&gt;0,"","41&gt;0 51-?;"),"")&amp;IF(BF338&gt;0,IF(BE338&gt;0,"","52&gt;0 51-?;"),"")&amp;IF(AW338&gt;=AX338,"","43&gt;44;")&amp;IF(CA338&gt;0,IF(AW338&gt;0,"","71 &gt; 0 43-?;"),"")</f>
        <v/>
      </c>
    </row>
    <row r="339" spans="1:93" s="250" customFormat="1" ht="15" customHeight="1" x14ac:dyDescent="0.2">
      <c r="A339" s="45"/>
      <c r="B339" s="46"/>
      <c r="C339" s="121"/>
      <c r="D339" s="121"/>
      <c r="E339" s="336"/>
      <c r="F339" s="122"/>
      <c r="G339" s="46"/>
      <c r="H339" s="45"/>
      <c r="I339" s="45"/>
      <c r="J339" s="45"/>
      <c r="K339" s="45"/>
      <c r="L339" s="45"/>
      <c r="M339" s="46"/>
      <c r="N339" s="46"/>
      <c r="O339" s="48"/>
      <c r="P339" s="48"/>
      <c r="Q339" s="46"/>
      <c r="R339" s="48"/>
      <c r="S339" s="48"/>
      <c r="T339" s="48"/>
      <c r="U339" s="48"/>
      <c r="V339" s="48"/>
      <c r="W339" s="46"/>
      <c r="X339" s="48"/>
      <c r="Y339" s="48"/>
      <c r="Z339" s="157"/>
      <c r="AA339" s="47"/>
      <c r="AB339" s="97"/>
      <c r="AC339" s="49"/>
      <c r="AD339" s="49"/>
      <c r="AE339" s="49"/>
      <c r="AF339" s="49"/>
      <c r="AG339" s="49"/>
      <c r="AH339" s="47"/>
      <c r="AI339" s="47"/>
      <c r="AJ339" s="47"/>
      <c r="AK339" s="190"/>
      <c r="AL339" s="190"/>
      <c r="AM339" s="190"/>
      <c r="AN339" s="190"/>
      <c r="AO339" s="190"/>
      <c r="AP339" s="151"/>
      <c r="AQ339" s="322"/>
      <c r="AR339" s="322"/>
      <c r="AS339" s="322"/>
      <c r="AT339" s="47"/>
      <c r="AU339" s="47"/>
      <c r="AV339" s="47"/>
      <c r="AW339" s="47"/>
      <c r="AX339" s="322"/>
      <c r="AY339" s="98"/>
      <c r="AZ339" s="98"/>
      <c r="BA339" s="47"/>
      <c r="BB339" s="47"/>
      <c r="BC339" s="47"/>
      <c r="BD339" s="47"/>
      <c r="BE339" s="97"/>
      <c r="BF339" s="49"/>
      <c r="BG339" s="239"/>
      <c r="BH339" s="342"/>
      <c r="BI339" s="49"/>
      <c r="BJ339" s="49"/>
      <c r="BK339" s="49"/>
      <c r="BL339" s="49"/>
      <c r="BM339" s="49"/>
      <c r="BN339" s="47"/>
      <c r="BO339" s="49"/>
      <c r="BP339" s="49"/>
      <c r="BQ339" s="49"/>
      <c r="BR339" s="323"/>
      <c r="BS339" s="323"/>
      <c r="BT339" s="323"/>
      <c r="BU339" s="49"/>
      <c r="BV339" s="49"/>
      <c r="BW339" s="97"/>
      <c r="BX339" s="97"/>
      <c r="BY339" s="97"/>
      <c r="BZ339" s="97"/>
      <c r="CA339" s="49"/>
      <c r="CB339" s="49"/>
      <c r="CC339" s="49"/>
      <c r="CD339" s="49"/>
      <c r="CE339" s="49"/>
      <c r="CF339" s="49"/>
      <c r="CG339" s="49"/>
      <c r="CH339" s="49"/>
      <c r="CI339" s="97"/>
      <c r="CJ339" s="97"/>
      <c r="CK339" s="97"/>
      <c r="CL339" s="97"/>
      <c r="CM339" s="335"/>
      <c r="CN339" s="337"/>
      <c r="CO339" s="315" t="str">
        <f>IF(Формулы!R339&gt;V339,"22-?,Дата 14 - Прибыл из УФСИН; ","")&amp;IF(Формулы!Q339&gt;Y339,"25-?,Дата 13 - Выбыл в УФСИН;","")&amp;IF(YEAR(ДАННЫЕ!$F$1)=YEAR(ДАННЫЕ!B339),IF(AT339&gt;0,"","40-?, вявлен в текущем году! "),"")&amp;IF(YEAR($F$1)=YEAR(W339),IF(X339+Y339&gt;0,"","23-стоит, 24,25 - куда выбыл? "),"")&amp;IF(X339+Y339&gt;0,IF(YEAR($F$1)=YEAR(W339),"","24+25&gt;0? 23 - когда выбыл? "),"")&amp;IF(BA339&lt;BB339,"47&gt;=48; ","")&amp;IF(BA339&lt;BC339,"47&gt;=49; ","")&amp;IF(BA339&lt;BD339,"47&gt;=50; ","")&amp;IF(BE339&gt;0,IF(BF339&gt;0,IF(AU339&gt;AV339,"","41 и 42 - ? (51 и 52 &gt; 0);"),"51 &gt; 0 52 - ?;"),"")&amp;IF(AU339&gt;0,IF(AV339&gt;AU339,"41&gt;42;","")&amp;IF(BE339&gt;0,"","41&gt;0 51-?;"),"")&amp;IF(BF339&gt;0,IF(BE339&gt;0,"","52&gt;0 51-?;"),"")&amp;IF(AW339&gt;=AX339,"","43&gt;44;")&amp;IF(CA339&gt;0,IF(AW339&gt;0,"","71 &gt; 0 43-?;"),"")</f>
        <v/>
      </c>
    </row>
    <row r="340" spans="1:93" s="250" customFormat="1" ht="15" customHeight="1" x14ac:dyDescent="0.2">
      <c r="A340" s="45"/>
      <c r="B340" s="46"/>
      <c r="C340" s="121"/>
      <c r="D340" s="121"/>
      <c r="E340" s="336"/>
      <c r="F340" s="122"/>
      <c r="G340" s="46"/>
      <c r="H340" s="45"/>
      <c r="I340" s="45"/>
      <c r="J340" s="45"/>
      <c r="K340" s="45"/>
      <c r="L340" s="45"/>
      <c r="M340" s="46"/>
      <c r="N340" s="46"/>
      <c r="O340" s="48"/>
      <c r="P340" s="48"/>
      <c r="Q340" s="46"/>
      <c r="R340" s="48"/>
      <c r="S340" s="48"/>
      <c r="T340" s="48"/>
      <c r="U340" s="48"/>
      <c r="V340" s="48"/>
      <c r="W340" s="46"/>
      <c r="X340" s="48"/>
      <c r="Y340" s="48"/>
      <c r="Z340" s="157"/>
      <c r="AA340" s="47"/>
      <c r="AB340" s="97"/>
      <c r="AC340" s="49"/>
      <c r="AD340" s="49"/>
      <c r="AE340" s="49"/>
      <c r="AF340" s="49"/>
      <c r="AG340" s="49"/>
      <c r="AH340" s="47"/>
      <c r="AI340" s="47"/>
      <c r="AJ340" s="47"/>
      <c r="AK340" s="190"/>
      <c r="AL340" s="190"/>
      <c r="AM340" s="190"/>
      <c r="AN340" s="190"/>
      <c r="AO340" s="190"/>
      <c r="AP340" s="151"/>
      <c r="AQ340" s="322"/>
      <c r="AR340" s="322"/>
      <c r="AS340" s="322"/>
      <c r="AT340" s="47"/>
      <c r="AU340" s="47"/>
      <c r="AV340" s="47"/>
      <c r="AW340" s="47"/>
      <c r="AX340" s="322"/>
      <c r="AY340" s="98"/>
      <c r="AZ340" s="98"/>
      <c r="BA340" s="47"/>
      <c r="BB340" s="47"/>
      <c r="BC340" s="47"/>
      <c r="BD340" s="47"/>
      <c r="BE340" s="97"/>
      <c r="BF340" s="49"/>
      <c r="BG340" s="239"/>
      <c r="BH340" s="342"/>
      <c r="BI340" s="49"/>
      <c r="BJ340" s="49"/>
      <c r="BK340" s="49"/>
      <c r="BL340" s="49"/>
      <c r="BM340" s="49"/>
      <c r="BN340" s="47"/>
      <c r="BO340" s="49"/>
      <c r="BP340" s="49"/>
      <c r="BQ340" s="49"/>
      <c r="BR340" s="323"/>
      <c r="BS340" s="323"/>
      <c r="BT340" s="323"/>
      <c r="BU340" s="49"/>
      <c r="BV340" s="49"/>
      <c r="BW340" s="97"/>
      <c r="BX340" s="97"/>
      <c r="BY340" s="97"/>
      <c r="BZ340" s="97"/>
      <c r="CA340" s="49"/>
      <c r="CB340" s="49"/>
      <c r="CC340" s="49"/>
      <c r="CD340" s="49"/>
      <c r="CE340" s="49"/>
      <c r="CF340" s="49"/>
      <c r="CG340" s="49"/>
      <c r="CH340" s="49"/>
      <c r="CI340" s="97"/>
      <c r="CJ340" s="97"/>
      <c r="CK340" s="97"/>
      <c r="CL340" s="97"/>
      <c r="CM340" s="335"/>
      <c r="CN340" s="337"/>
      <c r="CO340" s="315" t="str">
        <f>IF(Формулы!R340&gt;V340,"22-?,Дата 14 - Прибыл из УФСИН; ","")&amp;IF(Формулы!Q340&gt;Y340,"25-?,Дата 13 - Выбыл в УФСИН;","")&amp;IF(YEAR(ДАННЫЕ!$F$1)=YEAR(ДАННЫЕ!B340),IF(AT340&gt;0,"","40-?, вявлен в текущем году! "),"")&amp;IF(YEAR($F$1)=YEAR(W340),IF(X340+Y340&gt;0,"","23-стоит, 24,25 - куда выбыл? "),"")&amp;IF(X340+Y340&gt;0,IF(YEAR($F$1)=YEAR(W340),"","24+25&gt;0? 23 - когда выбыл? "),"")&amp;IF(BA340&lt;BB340,"47&gt;=48; ","")&amp;IF(BA340&lt;BC340,"47&gt;=49; ","")&amp;IF(BA340&lt;BD340,"47&gt;=50; ","")&amp;IF(BE340&gt;0,IF(BF340&gt;0,IF(AU340&gt;AV340,"","41 и 42 - ? (51 и 52 &gt; 0);"),"51 &gt; 0 52 - ?;"),"")&amp;IF(AU340&gt;0,IF(AV340&gt;AU340,"41&gt;42;","")&amp;IF(BE340&gt;0,"","41&gt;0 51-?;"),"")&amp;IF(BF340&gt;0,IF(BE340&gt;0,"","52&gt;0 51-?;"),"")&amp;IF(AW340&gt;=AX340,"","43&gt;44;")&amp;IF(CA340&gt;0,IF(AW340&gt;0,"","71 &gt; 0 43-?;"),"")</f>
        <v/>
      </c>
    </row>
    <row r="341" spans="1:93" s="250" customFormat="1" ht="15" customHeight="1" x14ac:dyDescent="0.2">
      <c r="A341" s="45"/>
      <c r="B341" s="46"/>
      <c r="C341" s="121"/>
      <c r="D341" s="121"/>
      <c r="E341" s="336"/>
      <c r="F341" s="122"/>
      <c r="G341" s="46"/>
      <c r="H341" s="45"/>
      <c r="I341" s="45"/>
      <c r="J341" s="45"/>
      <c r="K341" s="45"/>
      <c r="L341" s="45"/>
      <c r="M341" s="46"/>
      <c r="N341" s="46"/>
      <c r="O341" s="48"/>
      <c r="P341" s="48"/>
      <c r="Q341" s="46"/>
      <c r="R341" s="48"/>
      <c r="S341" s="48"/>
      <c r="T341" s="48"/>
      <c r="U341" s="48"/>
      <c r="V341" s="48"/>
      <c r="W341" s="46"/>
      <c r="X341" s="48"/>
      <c r="Y341" s="48"/>
      <c r="Z341" s="157"/>
      <c r="AA341" s="47"/>
      <c r="AB341" s="97"/>
      <c r="AC341" s="49"/>
      <c r="AD341" s="49"/>
      <c r="AE341" s="49"/>
      <c r="AF341" s="49"/>
      <c r="AG341" s="49"/>
      <c r="AH341" s="47"/>
      <c r="AI341" s="47"/>
      <c r="AJ341" s="47"/>
      <c r="AK341" s="190"/>
      <c r="AL341" s="190"/>
      <c r="AM341" s="190"/>
      <c r="AN341" s="190"/>
      <c r="AO341" s="190"/>
      <c r="AP341" s="151"/>
      <c r="AQ341" s="322"/>
      <c r="AR341" s="322"/>
      <c r="AS341" s="322"/>
      <c r="AT341" s="47"/>
      <c r="AU341" s="47"/>
      <c r="AV341" s="47"/>
      <c r="AW341" s="47"/>
      <c r="AX341" s="322"/>
      <c r="AY341" s="98"/>
      <c r="AZ341" s="98"/>
      <c r="BA341" s="47"/>
      <c r="BB341" s="47"/>
      <c r="BC341" s="47"/>
      <c r="BD341" s="47"/>
      <c r="BE341" s="97"/>
      <c r="BF341" s="49"/>
      <c r="BG341" s="239"/>
      <c r="BH341" s="342"/>
      <c r="BI341" s="49"/>
      <c r="BJ341" s="49"/>
      <c r="BK341" s="49"/>
      <c r="BL341" s="49"/>
      <c r="BM341" s="49"/>
      <c r="BN341" s="47"/>
      <c r="BO341" s="49"/>
      <c r="BP341" s="49"/>
      <c r="BQ341" s="49"/>
      <c r="BR341" s="323"/>
      <c r="BS341" s="323"/>
      <c r="BT341" s="323"/>
      <c r="BU341" s="49"/>
      <c r="BV341" s="49"/>
      <c r="BW341" s="97"/>
      <c r="BX341" s="97"/>
      <c r="BY341" s="97"/>
      <c r="BZ341" s="97"/>
      <c r="CA341" s="49"/>
      <c r="CB341" s="49"/>
      <c r="CC341" s="49"/>
      <c r="CD341" s="49"/>
      <c r="CE341" s="49"/>
      <c r="CF341" s="49"/>
      <c r="CG341" s="49"/>
      <c r="CH341" s="49"/>
      <c r="CI341" s="97"/>
      <c r="CJ341" s="97"/>
      <c r="CK341" s="97"/>
      <c r="CL341" s="97"/>
      <c r="CM341" s="335"/>
      <c r="CN341" s="337"/>
      <c r="CO341" s="315" t="str">
        <f>IF(Формулы!R341&gt;V341,"22-?,Дата 14 - Прибыл из УФСИН; ","")&amp;IF(Формулы!Q341&gt;Y341,"25-?,Дата 13 - Выбыл в УФСИН;","")&amp;IF(YEAR(ДАННЫЕ!$F$1)=YEAR(ДАННЫЕ!B341),IF(AT341&gt;0,"","40-?, вявлен в текущем году! "),"")&amp;IF(YEAR($F$1)=YEAR(W341),IF(X341+Y341&gt;0,"","23-стоит, 24,25 - куда выбыл? "),"")&amp;IF(X341+Y341&gt;0,IF(YEAR($F$1)=YEAR(W341),"","24+25&gt;0? 23 - когда выбыл? "),"")&amp;IF(BA341&lt;BB341,"47&gt;=48; ","")&amp;IF(BA341&lt;BC341,"47&gt;=49; ","")&amp;IF(BA341&lt;BD341,"47&gt;=50; ","")&amp;IF(BE341&gt;0,IF(BF341&gt;0,IF(AU341&gt;AV341,"","41 и 42 - ? (51 и 52 &gt; 0);"),"51 &gt; 0 52 - ?;"),"")&amp;IF(AU341&gt;0,IF(AV341&gt;AU341,"41&gt;42;","")&amp;IF(BE341&gt;0,"","41&gt;0 51-?;"),"")&amp;IF(BF341&gt;0,IF(BE341&gt;0,"","52&gt;0 51-?;"),"")&amp;IF(AW341&gt;=AX341,"","43&gt;44;")&amp;IF(CA341&gt;0,IF(AW341&gt;0,"","71 &gt; 0 43-?;"),"")</f>
        <v/>
      </c>
    </row>
    <row r="342" spans="1:93" s="250" customFormat="1" ht="15" customHeight="1" x14ac:dyDescent="0.2">
      <c r="A342" s="45"/>
      <c r="B342" s="46"/>
      <c r="C342" s="121"/>
      <c r="D342" s="121"/>
      <c r="E342" s="336"/>
      <c r="F342" s="122"/>
      <c r="G342" s="46"/>
      <c r="H342" s="45"/>
      <c r="I342" s="45"/>
      <c r="J342" s="45"/>
      <c r="K342" s="45"/>
      <c r="L342" s="45"/>
      <c r="M342" s="46"/>
      <c r="N342" s="46"/>
      <c r="O342" s="48"/>
      <c r="P342" s="48"/>
      <c r="Q342" s="46"/>
      <c r="R342" s="48"/>
      <c r="S342" s="48"/>
      <c r="T342" s="48"/>
      <c r="U342" s="48"/>
      <c r="V342" s="48"/>
      <c r="W342" s="46"/>
      <c r="X342" s="48"/>
      <c r="Y342" s="48"/>
      <c r="Z342" s="157"/>
      <c r="AA342" s="47"/>
      <c r="AB342" s="97"/>
      <c r="AC342" s="49"/>
      <c r="AD342" s="49"/>
      <c r="AE342" s="49"/>
      <c r="AF342" s="49"/>
      <c r="AG342" s="49"/>
      <c r="AH342" s="47"/>
      <c r="AI342" s="47"/>
      <c r="AJ342" s="47"/>
      <c r="AK342" s="190"/>
      <c r="AL342" s="190"/>
      <c r="AM342" s="190"/>
      <c r="AN342" s="190"/>
      <c r="AO342" s="190"/>
      <c r="AP342" s="151"/>
      <c r="AQ342" s="322"/>
      <c r="AR342" s="322"/>
      <c r="AS342" s="322"/>
      <c r="AT342" s="47"/>
      <c r="AU342" s="47"/>
      <c r="AV342" s="47"/>
      <c r="AW342" s="47"/>
      <c r="AX342" s="322"/>
      <c r="AY342" s="98"/>
      <c r="AZ342" s="98"/>
      <c r="BA342" s="47"/>
      <c r="BB342" s="47"/>
      <c r="BC342" s="47"/>
      <c r="BD342" s="47"/>
      <c r="BE342" s="97"/>
      <c r="BF342" s="49"/>
      <c r="BG342" s="239"/>
      <c r="BH342" s="342"/>
      <c r="BI342" s="49"/>
      <c r="BJ342" s="49"/>
      <c r="BK342" s="49"/>
      <c r="BL342" s="49"/>
      <c r="BM342" s="49"/>
      <c r="BN342" s="47"/>
      <c r="BO342" s="49"/>
      <c r="BP342" s="49"/>
      <c r="BQ342" s="49"/>
      <c r="BR342" s="323"/>
      <c r="BS342" s="323"/>
      <c r="BT342" s="323"/>
      <c r="BU342" s="49"/>
      <c r="BV342" s="49"/>
      <c r="BW342" s="97"/>
      <c r="BX342" s="97"/>
      <c r="BY342" s="97"/>
      <c r="BZ342" s="97"/>
      <c r="CA342" s="49"/>
      <c r="CB342" s="49"/>
      <c r="CC342" s="49"/>
      <c r="CD342" s="49"/>
      <c r="CE342" s="49"/>
      <c r="CF342" s="49"/>
      <c r="CG342" s="49"/>
      <c r="CH342" s="49"/>
      <c r="CI342" s="97"/>
      <c r="CJ342" s="97"/>
      <c r="CK342" s="97"/>
      <c r="CL342" s="97"/>
      <c r="CM342" s="335"/>
      <c r="CN342" s="337"/>
      <c r="CO342" s="315" t="str">
        <f>IF(Формулы!R342&gt;V342,"22-?,Дата 14 - Прибыл из УФСИН; ","")&amp;IF(Формулы!Q342&gt;Y342,"25-?,Дата 13 - Выбыл в УФСИН;","")&amp;IF(YEAR(ДАННЫЕ!$F$1)=YEAR(ДАННЫЕ!B342),IF(AT342&gt;0,"","40-?, вявлен в текущем году! "),"")&amp;IF(YEAR($F$1)=YEAR(W342),IF(X342+Y342&gt;0,"","23-стоит, 24,25 - куда выбыл? "),"")&amp;IF(X342+Y342&gt;0,IF(YEAR($F$1)=YEAR(W342),"","24+25&gt;0? 23 - когда выбыл? "),"")&amp;IF(BA342&lt;BB342,"47&gt;=48; ","")&amp;IF(BA342&lt;BC342,"47&gt;=49; ","")&amp;IF(BA342&lt;BD342,"47&gt;=50; ","")&amp;IF(BE342&gt;0,IF(BF342&gt;0,IF(AU342&gt;AV342,"","41 и 42 - ? (51 и 52 &gt; 0);"),"51 &gt; 0 52 - ?;"),"")&amp;IF(AU342&gt;0,IF(AV342&gt;AU342,"41&gt;42;","")&amp;IF(BE342&gt;0,"","41&gt;0 51-?;"),"")&amp;IF(BF342&gt;0,IF(BE342&gt;0,"","52&gt;0 51-?;"),"")&amp;IF(AW342&gt;=AX342,"","43&gt;44;")&amp;IF(CA342&gt;0,IF(AW342&gt;0,"","71 &gt; 0 43-?;"),"")</f>
        <v/>
      </c>
    </row>
    <row r="343" spans="1:93" s="250" customFormat="1" ht="15" customHeight="1" x14ac:dyDescent="0.2">
      <c r="A343" s="45"/>
      <c r="B343" s="46"/>
      <c r="C343" s="121"/>
      <c r="D343" s="121"/>
      <c r="E343" s="336"/>
      <c r="F343" s="122"/>
      <c r="G343" s="46"/>
      <c r="H343" s="45"/>
      <c r="I343" s="45"/>
      <c r="J343" s="45"/>
      <c r="K343" s="45"/>
      <c r="L343" s="45"/>
      <c r="M343" s="46"/>
      <c r="N343" s="46"/>
      <c r="O343" s="48"/>
      <c r="P343" s="48"/>
      <c r="Q343" s="46"/>
      <c r="R343" s="48"/>
      <c r="S343" s="48"/>
      <c r="T343" s="48"/>
      <c r="U343" s="48"/>
      <c r="V343" s="48"/>
      <c r="W343" s="46"/>
      <c r="X343" s="48"/>
      <c r="Y343" s="48"/>
      <c r="Z343" s="157"/>
      <c r="AA343" s="47"/>
      <c r="AB343" s="97"/>
      <c r="AC343" s="49"/>
      <c r="AD343" s="49"/>
      <c r="AE343" s="49"/>
      <c r="AF343" s="49"/>
      <c r="AG343" s="49"/>
      <c r="AH343" s="47"/>
      <c r="AI343" s="47"/>
      <c r="AJ343" s="47"/>
      <c r="AK343" s="190"/>
      <c r="AL343" s="190"/>
      <c r="AM343" s="190"/>
      <c r="AN343" s="190"/>
      <c r="AO343" s="190"/>
      <c r="AP343" s="151"/>
      <c r="AQ343" s="322"/>
      <c r="AR343" s="322"/>
      <c r="AS343" s="322"/>
      <c r="AT343" s="47"/>
      <c r="AU343" s="47"/>
      <c r="AV343" s="47"/>
      <c r="AW343" s="47"/>
      <c r="AX343" s="322"/>
      <c r="AY343" s="98"/>
      <c r="AZ343" s="98"/>
      <c r="BA343" s="47"/>
      <c r="BB343" s="47"/>
      <c r="BC343" s="47"/>
      <c r="BD343" s="47"/>
      <c r="BE343" s="97"/>
      <c r="BF343" s="49"/>
      <c r="BG343" s="239"/>
      <c r="BH343" s="342"/>
      <c r="BI343" s="49"/>
      <c r="BJ343" s="49"/>
      <c r="BK343" s="49"/>
      <c r="BL343" s="49"/>
      <c r="BM343" s="49"/>
      <c r="BN343" s="47"/>
      <c r="BO343" s="49"/>
      <c r="BP343" s="49"/>
      <c r="BQ343" s="49"/>
      <c r="BR343" s="323"/>
      <c r="BS343" s="323"/>
      <c r="BT343" s="323"/>
      <c r="BU343" s="49"/>
      <c r="BV343" s="49"/>
      <c r="BW343" s="97"/>
      <c r="BX343" s="97"/>
      <c r="BY343" s="97"/>
      <c r="BZ343" s="97"/>
      <c r="CA343" s="49"/>
      <c r="CB343" s="49"/>
      <c r="CC343" s="49"/>
      <c r="CD343" s="49"/>
      <c r="CE343" s="49"/>
      <c r="CF343" s="49"/>
      <c r="CG343" s="49"/>
      <c r="CH343" s="49"/>
      <c r="CI343" s="97"/>
      <c r="CJ343" s="97"/>
      <c r="CK343" s="97"/>
      <c r="CL343" s="97"/>
      <c r="CM343" s="335"/>
      <c r="CN343" s="337"/>
      <c r="CO343" s="315" t="str">
        <f>IF(Формулы!R343&gt;V343,"22-?,Дата 14 - Прибыл из УФСИН; ","")&amp;IF(Формулы!Q343&gt;Y343,"25-?,Дата 13 - Выбыл в УФСИН;","")&amp;IF(YEAR(ДАННЫЕ!$F$1)=YEAR(ДАННЫЕ!B343),IF(AT343&gt;0,"","40-?, вявлен в текущем году! "),"")&amp;IF(YEAR($F$1)=YEAR(W343),IF(X343+Y343&gt;0,"","23-стоит, 24,25 - куда выбыл? "),"")&amp;IF(X343+Y343&gt;0,IF(YEAR($F$1)=YEAR(W343),"","24+25&gt;0? 23 - когда выбыл? "),"")&amp;IF(BA343&lt;BB343,"47&gt;=48; ","")&amp;IF(BA343&lt;BC343,"47&gt;=49; ","")&amp;IF(BA343&lt;BD343,"47&gt;=50; ","")&amp;IF(BE343&gt;0,IF(BF343&gt;0,IF(AU343&gt;AV343,"","41 и 42 - ? (51 и 52 &gt; 0);"),"51 &gt; 0 52 - ?;"),"")&amp;IF(AU343&gt;0,IF(AV343&gt;AU343,"41&gt;42;","")&amp;IF(BE343&gt;0,"","41&gt;0 51-?;"),"")&amp;IF(BF343&gt;0,IF(BE343&gt;0,"","52&gt;0 51-?;"),"")&amp;IF(AW343&gt;=AX343,"","43&gt;44;")&amp;IF(CA343&gt;0,IF(AW343&gt;0,"","71 &gt; 0 43-?;"),"")</f>
        <v/>
      </c>
    </row>
    <row r="344" spans="1:93" s="250" customFormat="1" ht="15" customHeight="1" x14ac:dyDescent="0.2">
      <c r="A344" s="45"/>
      <c r="B344" s="46"/>
      <c r="C344" s="121"/>
      <c r="D344" s="121"/>
      <c r="E344" s="336"/>
      <c r="F344" s="122"/>
      <c r="G344" s="46"/>
      <c r="H344" s="45"/>
      <c r="I344" s="45"/>
      <c r="J344" s="45"/>
      <c r="K344" s="45"/>
      <c r="L344" s="45"/>
      <c r="M344" s="46"/>
      <c r="N344" s="46"/>
      <c r="O344" s="48"/>
      <c r="P344" s="48"/>
      <c r="Q344" s="46"/>
      <c r="R344" s="48"/>
      <c r="S344" s="48"/>
      <c r="T344" s="48"/>
      <c r="U344" s="48"/>
      <c r="V344" s="48"/>
      <c r="W344" s="46"/>
      <c r="X344" s="48"/>
      <c r="Y344" s="48"/>
      <c r="Z344" s="157"/>
      <c r="AA344" s="47"/>
      <c r="AB344" s="97"/>
      <c r="AC344" s="49"/>
      <c r="AD344" s="49"/>
      <c r="AE344" s="49"/>
      <c r="AF344" s="49"/>
      <c r="AG344" s="49"/>
      <c r="AH344" s="47"/>
      <c r="AI344" s="47"/>
      <c r="AJ344" s="47"/>
      <c r="AK344" s="190"/>
      <c r="AL344" s="190"/>
      <c r="AM344" s="190"/>
      <c r="AN344" s="190"/>
      <c r="AO344" s="190"/>
      <c r="AP344" s="151"/>
      <c r="AQ344" s="322"/>
      <c r="AR344" s="322"/>
      <c r="AS344" s="322"/>
      <c r="AT344" s="47"/>
      <c r="AU344" s="47"/>
      <c r="AV344" s="47"/>
      <c r="AW344" s="47"/>
      <c r="AX344" s="322"/>
      <c r="AY344" s="98"/>
      <c r="AZ344" s="98"/>
      <c r="BA344" s="47"/>
      <c r="BB344" s="47"/>
      <c r="BC344" s="47"/>
      <c r="BD344" s="47"/>
      <c r="BE344" s="97"/>
      <c r="BF344" s="49"/>
      <c r="BG344" s="239"/>
      <c r="BH344" s="342"/>
      <c r="BI344" s="49"/>
      <c r="BJ344" s="49"/>
      <c r="BK344" s="49"/>
      <c r="BL344" s="49"/>
      <c r="BM344" s="49"/>
      <c r="BN344" s="47"/>
      <c r="BO344" s="49"/>
      <c r="BP344" s="49"/>
      <c r="BQ344" s="49"/>
      <c r="BR344" s="323"/>
      <c r="BS344" s="323"/>
      <c r="BT344" s="323"/>
      <c r="BU344" s="49"/>
      <c r="BV344" s="49"/>
      <c r="BW344" s="97"/>
      <c r="BX344" s="97"/>
      <c r="BY344" s="97"/>
      <c r="BZ344" s="97"/>
      <c r="CA344" s="49"/>
      <c r="CB344" s="49"/>
      <c r="CC344" s="49"/>
      <c r="CD344" s="49"/>
      <c r="CE344" s="49"/>
      <c r="CF344" s="49"/>
      <c r="CG344" s="49"/>
      <c r="CH344" s="49"/>
      <c r="CI344" s="97"/>
      <c r="CJ344" s="97"/>
      <c r="CK344" s="97"/>
      <c r="CL344" s="97"/>
      <c r="CM344" s="335"/>
      <c r="CN344" s="337"/>
      <c r="CO344" s="315" t="str">
        <f>IF(Формулы!R344&gt;V344,"22-?,Дата 14 - Прибыл из УФСИН; ","")&amp;IF(Формулы!Q344&gt;Y344,"25-?,Дата 13 - Выбыл в УФСИН;","")&amp;IF(YEAR(ДАННЫЕ!$F$1)=YEAR(ДАННЫЕ!B344),IF(AT344&gt;0,"","40-?, вявлен в текущем году! "),"")&amp;IF(YEAR($F$1)=YEAR(W344),IF(X344+Y344&gt;0,"","23-стоит, 24,25 - куда выбыл? "),"")&amp;IF(X344+Y344&gt;0,IF(YEAR($F$1)=YEAR(W344),"","24+25&gt;0? 23 - когда выбыл? "),"")&amp;IF(BA344&lt;BB344,"47&gt;=48; ","")&amp;IF(BA344&lt;BC344,"47&gt;=49; ","")&amp;IF(BA344&lt;BD344,"47&gt;=50; ","")&amp;IF(BE344&gt;0,IF(BF344&gt;0,IF(AU344&gt;AV344,"","41 и 42 - ? (51 и 52 &gt; 0);"),"51 &gt; 0 52 - ?;"),"")&amp;IF(AU344&gt;0,IF(AV344&gt;AU344,"41&gt;42;","")&amp;IF(BE344&gt;0,"","41&gt;0 51-?;"),"")&amp;IF(BF344&gt;0,IF(BE344&gt;0,"","52&gt;0 51-?;"),"")&amp;IF(AW344&gt;=AX344,"","43&gt;44;")&amp;IF(CA344&gt;0,IF(AW344&gt;0,"","71 &gt; 0 43-?;"),"")</f>
        <v/>
      </c>
    </row>
    <row r="345" spans="1:93" s="250" customFormat="1" ht="15" customHeight="1" x14ac:dyDescent="0.2">
      <c r="A345" s="45"/>
      <c r="B345" s="46"/>
      <c r="C345" s="121"/>
      <c r="D345" s="121"/>
      <c r="E345" s="336"/>
      <c r="F345" s="122"/>
      <c r="G345" s="46"/>
      <c r="H345" s="45"/>
      <c r="I345" s="45"/>
      <c r="J345" s="45"/>
      <c r="K345" s="45"/>
      <c r="L345" s="45"/>
      <c r="M345" s="46"/>
      <c r="N345" s="46"/>
      <c r="O345" s="48"/>
      <c r="P345" s="48"/>
      <c r="Q345" s="46"/>
      <c r="R345" s="48"/>
      <c r="S345" s="48"/>
      <c r="T345" s="48"/>
      <c r="U345" s="48"/>
      <c r="V345" s="48"/>
      <c r="W345" s="46"/>
      <c r="X345" s="48"/>
      <c r="Y345" s="48"/>
      <c r="Z345" s="157"/>
      <c r="AA345" s="47"/>
      <c r="AB345" s="97"/>
      <c r="AC345" s="49"/>
      <c r="AD345" s="49"/>
      <c r="AE345" s="49"/>
      <c r="AF345" s="49"/>
      <c r="AG345" s="49"/>
      <c r="AH345" s="47"/>
      <c r="AI345" s="47"/>
      <c r="AJ345" s="47"/>
      <c r="AK345" s="190"/>
      <c r="AL345" s="190"/>
      <c r="AM345" s="190"/>
      <c r="AN345" s="190"/>
      <c r="AO345" s="190"/>
      <c r="AP345" s="151"/>
      <c r="AQ345" s="322"/>
      <c r="AR345" s="322"/>
      <c r="AS345" s="322"/>
      <c r="AT345" s="47"/>
      <c r="AU345" s="47"/>
      <c r="AV345" s="47"/>
      <c r="AW345" s="47"/>
      <c r="AX345" s="322"/>
      <c r="AY345" s="98"/>
      <c r="AZ345" s="98"/>
      <c r="BA345" s="47"/>
      <c r="BB345" s="47"/>
      <c r="BC345" s="47"/>
      <c r="BD345" s="47"/>
      <c r="BE345" s="97"/>
      <c r="BF345" s="49"/>
      <c r="BG345" s="239"/>
      <c r="BH345" s="342"/>
      <c r="BI345" s="49"/>
      <c r="BJ345" s="49"/>
      <c r="BK345" s="49"/>
      <c r="BL345" s="49"/>
      <c r="BM345" s="49"/>
      <c r="BN345" s="47"/>
      <c r="BO345" s="49"/>
      <c r="BP345" s="49"/>
      <c r="BQ345" s="49"/>
      <c r="BR345" s="323"/>
      <c r="BS345" s="323"/>
      <c r="BT345" s="323"/>
      <c r="BU345" s="49"/>
      <c r="BV345" s="49"/>
      <c r="BW345" s="97"/>
      <c r="BX345" s="97"/>
      <c r="BY345" s="97"/>
      <c r="BZ345" s="97"/>
      <c r="CA345" s="49"/>
      <c r="CB345" s="49"/>
      <c r="CC345" s="49"/>
      <c r="CD345" s="49"/>
      <c r="CE345" s="49"/>
      <c r="CF345" s="49"/>
      <c r="CG345" s="49"/>
      <c r="CH345" s="49"/>
      <c r="CI345" s="97"/>
      <c r="CJ345" s="97"/>
      <c r="CK345" s="97"/>
      <c r="CL345" s="97"/>
      <c r="CM345" s="335"/>
      <c r="CN345" s="337"/>
      <c r="CO345" s="315" t="str">
        <f>IF(Формулы!R345&gt;V345,"22-?,Дата 14 - Прибыл из УФСИН; ","")&amp;IF(Формулы!Q345&gt;Y345,"25-?,Дата 13 - Выбыл в УФСИН;","")&amp;IF(YEAR(ДАННЫЕ!$F$1)=YEAR(ДАННЫЕ!B345),IF(AT345&gt;0,"","40-?, вявлен в текущем году! "),"")&amp;IF(YEAR($F$1)=YEAR(W345),IF(X345+Y345&gt;0,"","23-стоит, 24,25 - куда выбыл? "),"")&amp;IF(X345+Y345&gt;0,IF(YEAR($F$1)=YEAR(W345),"","24+25&gt;0? 23 - когда выбыл? "),"")&amp;IF(BA345&lt;BB345,"47&gt;=48; ","")&amp;IF(BA345&lt;BC345,"47&gt;=49; ","")&amp;IF(BA345&lt;BD345,"47&gt;=50; ","")&amp;IF(BE345&gt;0,IF(BF345&gt;0,IF(AU345&gt;AV345,"","41 и 42 - ? (51 и 52 &gt; 0);"),"51 &gt; 0 52 - ?;"),"")&amp;IF(AU345&gt;0,IF(AV345&gt;AU345,"41&gt;42;","")&amp;IF(BE345&gt;0,"","41&gt;0 51-?;"),"")&amp;IF(BF345&gt;0,IF(BE345&gt;0,"","52&gt;0 51-?;"),"")&amp;IF(AW345&gt;=AX345,"","43&gt;44;")&amp;IF(CA345&gt;0,IF(AW345&gt;0,"","71 &gt; 0 43-?;"),"")</f>
        <v/>
      </c>
    </row>
    <row r="346" spans="1:93" s="250" customFormat="1" ht="15" customHeight="1" x14ac:dyDescent="0.2">
      <c r="A346" s="45"/>
      <c r="B346" s="46"/>
      <c r="C346" s="121"/>
      <c r="D346" s="121"/>
      <c r="E346" s="336"/>
      <c r="F346" s="122"/>
      <c r="G346" s="46"/>
      <c r="H346" s="45"/>
      <c r="I346" s="45"/>
      <c r="J346" s="45"/>
      <c r="K346" s="45"/>
      <c r="L346" s="45"/>
      <c r="M346" s="46"/>
      <c r="N346" s="46"/>
      <c r="O346" s="48"/>
      <c r="P346" s="48"/>
      <c r="Q346" s="46"/>
      <c r="R346" s="48"/>
      <c r="S346" s="48"/>
      <c r="T346" s="48"/>
      <c r="U346" s="48"/>
      <c r="V346" s="48"/>
      <c r="W346" s="46"/>
      <c r="X346" s="48"/>
      <c r="Y346" s="48"/>
      <c r="Z346" s="157"/>
      <c r="AA346" s="47"/>
      <c r="AB346" s="97"/>
      <c r="AC346" s="49"/>
      <c r="AD346" s="49"/>
      <c r="AE346" s="49"/>
      <c r="AF346" s="49"/>
      <c r="AG346" s="49"/>
      <c r="AH346" s="47"/>
      <c r="AI346" s="47"/>
      <c r="AJ346" s="47"/>
      <c r="AK346" s="190"/>
      <c r="AL346" s="190"/>
      <c r="AM346" s="190"/>
      <c r="AN346" s="190"/>
      <c r="AO346" s="190"/>
      <c r="AP346" s="151"/>
      <c r="AQ346" s="322"/>
      <c r="AR346" s="322"/>
      <c r="AS346" s="322"/>
      <c r="AT346" s="47"/>
      <c r="AU346" s="47"/>
      <c r="AV346" s="47"/>
      <c r="AW346" s="47"/>
      <c r="AX346" s="322"/>
      <c r="AY346" s="98"/>
      <c r="AZ346" s="98"/>
      <c r="BA346" s="47"/>
      <c r="BB346" s="47"/>
      <c r="BC346" s="47"/>
      <c r="BD346" s="47"/>
      <c r="BE346" s="97"/>
      <c r="BF346" s="49"/>
      <c r="BG346" s="239"/>
      <c r="BH346" s="342"/>
      <c r="BI346" s="49"/>
      <c r="BJ346" s="49"/>
      <c r="BK346" s="49"/>
      <c r="BL346" s="49"/>
      <c r="BM346" s="49"/>
      <c r="BN346" s="47"/>
      <c r="BO346" s="49"/>
      <c r="BP346" s="49"/>
      <c r="BQ346" s="49"/>
      <c r="BR346" s="323"/>
      <c r="BS346" s="323"/>
      <c r="BT346" s="323"/>
      <c r="BU346" s="49"/>
      <c r="BV346" s="49"/>
      <c r="BW346" s="97"/>
      <c r="BX346" s="97"/>
      <c r="BY346" s="97"/>
      <c r="BZ346" s="97"/>
      <c r="CA346" s="49"/>
      <c r="CB346" s="49"/>
      <c r="CC346" s="49"/>
      <c r="CD346" s="49"/>
      <c r="CE346" s="49"/>
      <c r="CF346" s="49"/>
      <c r="CG346" s="49"/>
      <c r="CH346" s="49"/>
      <c r="CI346" s="97"/>
      <c r="CJ346" s="97"/>
      <c r="CK346" s="97"/>
      <c r="CL346" s="97"/>
      <c r="CM346" s="335"/>
      <c r="CN346" s="337"/>
      <c r="CO346" s="315" t="str">
        <f>IF(Формулы!R346&gt;V346,"22-?,Дата 14 - Прибыл из УФСИН; ","")&amp;IF(Формулы!Q346&gt;Y346,"25-?,Дата 13 - Выбыл в УФСИН;","")&amp;IF(YEAR(ДАННЫЕ!$F$1)=YEAR(ДАННЫЕ!B346),IF(AT346&gt;0,"","40-?, вявлен в текущем году! "),"")&amp;IF(YEAR($F$1)=YEAR(W346),IF(X346+Y346&gt;0,"","23-стоит, 24,25 - куда выбыл? "),"")&amp;IF(X346+Y346&gt;0,IF(YEAR($F$1)=YEAR(W346),"","24+25&gt;0? 23 - когда выбыл? "),"")&amp;IF(BA346&lt;BB346,"47&gt;=48; ","")&amp;IF(BA346&lt;BC346,"47&gt;=49; ","")&amp;IF(BA346&lt;BD346,"47&gt;=50; ","")&amp;IF(BE346&gt;0,IF(BF346&gt;0,IF(AU346&gt;AV346,"","41 и 42 - ? (51 и 52 &gt; 0);"),"51 &gt; 0 52 - ?;"),"")&amp;IF(AU346&gt;0,IF(AV346&gt;AU346,"41&gt;42;","")&amp;IF(BE346&gt;0,"","41&gt;0 51-?;"),"")&amp;IF(BF346&gt;0,IF(BE346&gt;0,"","52&gt;0 51-?;"),"")&amp;IF(AW346&gt;=AX346,"","43&gt;44;")&amp;IF(CA346&gt;0,IF(AW346&gt;0,"","71 &gt; 0 43-?;"),"")</f>
        <v/>
      </c>
    </row>
    <row r="347" spans="1:93" s="250" customFormat="1" ht="15" customHeight="1" x14ac:dyDescent="0.2">
      <c r="A347" s="45"/>
      <c r="B347" s="46"/>
      <c r="C347" s="121"/>
      <c r="D347" s="121"/>
      <c r="E347" s="336"/>
      <c r="F347" s="122"/>
      <c r="G347" s="46"/>
      <c r="H347" s="45"/>
      <c r="I347" s="45"/>
      <c r="J347" s="45"/>
      <c r="K347" s="45"/>
      <c r="L347" s="45"/>
      <c r="M347" s="46"/>
      <c r="N347" s="46"/>
      <c r="O347" s="48"/>
      <c r="P347" s="48"/>
      <c r="Q347" s="46"/>
      <c r="R347" s="48"/>
      <c r="S347" s="48"/>
      <c r="T347" s="48"/>
      <c r="U347" s="48"/>
      <c r="V347" s="48"/>
      <c r="W347" s="46"/>
      <c r="X347" s="48"/>
      <c r="Y347" s="48"/>
      <c r="Z347" s="157"/>
      <c r="AA347" s="47"/>
      <c r="AB347" s="97"/>
      <c r="AC347" s="49"/>
      <c r="AD347" s="49"/>
      <c r="AE347" s="49"/>
      <c r="AF347" s="49"/>
      <c r="AG347" s="49"/>
      <c r="AH347" s="47"/>
      <c r="AI347" s="47"/>
      <c r="AJ347" s="47"/>
      <c r="AK347" s="190"/>
      <c r="AL347" s="190"/>
      <c r="AM347" s="190"/>
      <c r="AN347" s="190"/>
      <c r="AO347" s="190"/>
      <c r="AP347" s="151"/>
      <c r="AQ347" s="322"/>
      <c r="AR347" s="322"/>
      <c r="AS347" s="322"/>
      <c r="AT347" s="47"/>
      <c r="AU347" s="47"/>
      <c r="AV347" s="47"/>
      <c r="AW347" s="47"/>
      <c r="AX347" s="322"/>
      <c r="AY347" s="98"/>
      <c r="AZ347" s="98"/>
      <c r="BA347" s="47"/>
      <c r="BB347" s="47"/>
      <c r="BC347" s="47"/>
      <c r="BD347" s="47"/>
      <c r="BE347" s="97"/>
      <c r="BF347" s="49"/>
      <c r="BG347" s="239"/>
      <c r="BH347" s="342"/>
      <c r="BI347" s="49"/>
      <c r="BJ347" s="49"/>
      <c r="BK347" s="49"/>
      <c r="BL347" s="49"/>
      <c r="BM347" s="49"/>
      <c r="BN347" s="47"/>
      <c r="BO347" s="49"/>
      <c r="BP347" s="49"/>
      <c r="BQ347" s="49"/>
      <c r="BR347" s="323"/>
      <c r="BS347" s="323"/>
      <c r="BT347" s="323"/>
      <c r="BU347" s="49"/>
      <c r="BV347" s="49"/>
      <c r="BW347" s="97"/>
      <c r="BX347" s="97"/>
      <c r="BY347" s="97"/>
      <c r="BZ347" s="97"/>
      <c r="CA347" s="49"/>
      <c r="CB347" s="49"/>
      <c r="CC347" s="49"/>
      <c r="CD347" s="49"/>
      <c r="CE347" s="49"/>
      <c r="CF347" s="49"/>
      <c r="CG347" s="49"/>
      <c r="CH347" s="49"/>
      <c r="CI347" s="97"/>
      <c r="CJ347" s="97"/>
      <c r="CK347" s="97"/>
      <c r="CL347" s="97"/>
      <c r="CM347" s="335"/>
      <c r="CN347" s="337"/>
      <c r="CO347" s="315" t="str">
        <f>IF(Формулы!R347&gt;V347,"22-?,Дата 14 - Прибыл из УФСИН; ","")&amp;IF(Формулы!Q347&gt;Y347,"25-?,Дата 13 - Выбыл в УФСИН;","")&amp;IF(YEAR(ДАННЫЕ!$F$1)=YEAR(ДАННЫЕ!B347),IF(AT347&gt;0,"","40-?, вявлен в текущем году! "),"")&amp;IF(YEAR($F$1)=YEAR(W347),IF(X347+Y347&gt;0,"","23-стоит, 24,25 - куда выбыл? "),"")&amp;IF(X347+Y347&gt;0,IF(YEAR($F$1)=YEAR(W347),"","24+25&gt;0? 23 - когда выбыл? "),"")&amp;IF(BA347&lt;BB347,"47&gt;=48; ","")&amp;IF(BA347&lt;BC347,"47&gt;=49; ","")&amp;IF(BA347&lt;BD347,"47&gt;=50; ","")&amp;IF(BE347&gt;0,IF(BF347&gt;0,IF(AU347&gt;AV347,"","41 и 42 - ? (51 и 52 &gt; 0);"),"51 &gt; 0 52 - ?;"),"")&amp;IF(AU347&gt;0,IF(AV347&gt;AU347,"41&gt;42;","")&amp;IF(BE347&gt;0,"","41&gt;0 51-?;"),"")&amp;IF(BF347&gt;0,IF(BE347&gt;0,"","52&gt;0 51-?;"),"")&amp;IF(AW347&gt;=AX347,"","43&gt;44;")&amp;IF(CA347&gt;0,IF(AW347&gt;0,"","71 &gt; 0 43-?;"),"")</f>
        <v/>
      </c>
    </row>
    <row r="348" spans="1:93" s="250" customFormat="1" ht="15" customHeight="1" x14ac:dyDescent="0.2">
      <c r="A348" s="45"/>
      <c r="B348" s="46"/>
      <c r="C348" s="121"/>
      <c r="D348" s="121"/>
      <c r="E348" s="336"/>
      <c r="F348" s="122"/>
      <c r="G348" s="46"/>
      <c r="H348" s="45"/>
      <c r="I348" s="45"/>
      <c r="J348" s="45"/>
      <c r="K348" s="45"/>
      <c r="L348" s="45"/>
      <c r="M348" s="46"/>
      <c r="N348" s="46"/>
      <c r="O348" s="48"/>
      <c r="P348" s="48"/>
      <c r="Q348" s="46"/>
      <c r="R348" s="48"/>
      <c r="S348" s="48"/>
      <c r="T348" s="48"/>
      <c r="U348" s="48"/>
      <c r="V348" s="48"/>
      <c r="W348" s="46"/>
      <c r="X348" s="48"/>
      <c r="Y348" s="48"/>
      <c r="Z348" s="157"/>
      <c r="AA348" s="47"/>
      <c r="AB348" s="97"/>
      <c r="AC348" s="49"/>
      <c r="AD348" s="49"/>
      <c r="AE348" s="49"/>
      <c r="AF348" s="49"/>
      <c r="AG348" s="49"/>
      <c r="AH348" s="47"/>
      <c r="AI348" s="47"/>
      <c r="AJ348" s="47"/>
      <c r="AK348" s="190"/>
      <c r="AL348" s="190"/>
      <c r="AM348" s="190"/>
      <c r="AN348" s="190"/>
      <c r="AO348" s="190"/>
      <c r="AP348" s="151"/>
      <c r="AQ348" s="322"/>
      <c r="AR348" s="322"/>
      <c r="AS348" s="322"/>
      <c r="AT348" s="47"/>
      <c r="AU348" s="47"/>
      <c r="AV348" s="47"/>
      <c r="AW348" s="47"/>
      <c r="AX348" s="322"/>
      <c r="AY348" s="98"/>
      <c r="AZ348" s="98"/>
      <c r="BA348" s="47"/>
      <c r="BB348" s="47"/>
      <c r="BC348" s="47"/>
      <c r="BD348" s="47"/>
      <c r="BE348" s="97"/>
      <c r="BF348" s="49"/>
      <c r="BG348" s="239"/>
      <c r="BH348" s="342"/>
      <c r="BI348" s="49"/>
      <c r="BJ348" s="49"/>
      <c r="BK348" s="49"/>
      <c r="BL348" s="49"/>
      <c r="BM348" s="49"/>
      <c r="BN348" s="47"/>
      <c r="BO348" s="49"/>
      <c r="BP348" s="49"/>
      <c r="BQ348" s="49"/>
      <c r="BR348" s="323"/>
      <c r="BS348" s="323"/>
      <c r="BT348" s="323"/>
      <c r="BU348" s="49"/>
      <c r="BV348" s="49"/>
      <c r="BW348" s="97"/>
      <c r="BX348" s="97"/>
      <c r="BY348" s="97"/>
      <c r="BZ348" s="97"/>
      <c r="CA348" s="49"/>
      <c r="CB348" s="49"/>
      <c r="CC348" s="49"/>
      <c r="CD348" s="49"/>
      <c r="CE348" s="49"/>
      <c r="CF348" s="49"/>
      <c r="CG348" s="49"/>
      <c r="CH348" s="49"/>
      <c r="CI348" s="97"/>
      <c r="CJ348" s="97"/>
      <c r="CK348" s="97"/>
      <c r="CL348" s="97"/>
      <c r="CM348" s="335"/>
      <c r="CN348" s="337"/>
      <c r="CO348" s="315" t="str">
        <f>IF(Формулы!R348&gt;V348,"22-?,Дата 14 - Прибыл из УФСИН; ","")&amp;IF(Формулы!Q348&gt;Y348,"25-?,Дата 13 - Выбыл в УФСИН;","")&amp;IF(YEAR(ДАННЫЕ!$F$1)=YEAR(ДАННЫЕ!B348),IF(AT348&gt;0,"","40-?, вявлен в текущем году! "),"")&amp;IF(YEAR($F$1)=YEAR(W348),IF(X348+Y348&gt;0,"","23-стоит, 24,25 - куда выбыл? "),"")&amp;IF(X348+Y348&gt;0,IF(YEAR($F$1)=YEAR(W348),"","24+25&gt;0? 23 - когда выбыл? "),"")&amp;IF(BA348&lt;BB348,"47&gt;=48; ","")&amp;IF(BA348&lt;BC348,"47&gt;=49; ","")&amp;IF(BA348&lt;BD348,"47&gt;=50; ","")&amp;IF(BE348&gt;0,IF(BF348&gt;0,IF(AU348&gt;AV348,"","41 и 42 - ? (51 и 52 &gt; 0);"),"51 &gt; 0 52 - ?;"),"")&amp;IF(AU348&gt;0,IF(AV348&gt;AU348,"41&gt;42;","")&amp;IF(BE348&gt;0,"","41&gt;0 51-?;"),"")&amp;IF(BF348&gt;0,IF(BE348&gt;0,"","52&gt;0 51-?;"),"")&amp;IF(AW348&gt;=AX348,"","43&gt;44;")&amp;IF(CA348&gt;0,IF(AW348&gt;0,"","71 &gt; 0 43-?;"),"")</f>
        <v/>
      </c>
    </row>
    <row r="349" spans="1:93" s="250" customFormat="1" ht="15" customHeight="1" x14ac:dyDescent="0.2">
      <c r="A349" s="45"/>
      <c r="B349" s="46"/>
      <c r="C349" s="121"/>
      <c r="D349" s="121"/>
      <c r="E349" s="336"/>
      <c r="F349" s="122"/>
      <c r="G349" s="46"/>
      <c r="H349" s="45"/>
      <c r="I349" s="45"/>
      <c r="J349" s="45"/>
      <c r="K349" s="45"/>
      <c r="L349" s="45"/>
      <c r="M349" s="46"/>
      <c r="N349" s="46"/>
      <c r="O349" s="48"/>
      <c r="P349" s="48"/>
      <c r="Q349" s="46"/>
      <c r="R349" s="48"/>
      <c r="S349" s="48"/>
      <c r="T349" s="48"/>
      <c r="U349" s="48"/>
      <c r="V349" s="48"/>
      <c r="W349" s="46"/>
      <c r="X349" s="48"/>
      <c r="Y349" s="48"/>
      <c r="Z349" s="157"/>
      <c r="AA349" s="47"/>
      <c r="AB349" s="97"/>
      <c r="AC349" s="49"/>
      <c r="AD349" s="49"/>
      <c r="AE349" s="49"/>
      <c r="AF349" s="49"/>
      <c r="AG349" s="49"/>
      <c r="AH349" s="47"/>
      <c r="AI349" s="47"/>
      <c r="AJ349" s="47"/>
      <c r="AK349" s="190"/>
      <c r="AL349" s="190"/>
      <c r="AM349" s="190"/>
      <c r="AN349" s="190"/>
      <c r="AO349" s="190"/>
      <c r="AP349" s="151"/>
      <c r="AQ349" s="322"/>
      <c r="AR349" s="322"/>
      <c r="AS349" s="322"/>
      <c r="AT349" s="47"/>
      <c r="AU349" s="47"/>
      <c r="AV349" s="47"/>
      <c r="AW349" s="47"/>
      <c r="AX349" s="322"/>
      <c r="AY349" s="98"/>
      <c r="AZ349" s="98"/>
      <c r="BA349" s="47"/>
      <c r="BB349" s="47"/>
      <c r="BC349" s="47"/>
      <c r="BD349" s="47"/>
      <c r="BE349" s="97"/>
      <c r="BF349" s="49"/>
      <c r="BG349" s="239"/>
      <c r="BH349" s="342"/>
      <c r="BI349" s="49"/>
      <c r="BJ349" s="49"/>
      <c r="BK349" s="49"/>
      <c r="BL349" s="49"/>
      <c r="BM349" s="49"/>
      <c r="BN349" s="47"/>
      <c r="BO349" s="49"/>
      <c r="BP349" s="49"/>
      <c r="BQ349" s="49"/>
      <c r="BR349" s="323"/>
      <c r="BS349" s="323"/>
      <c r="BT349" s="323"/>
      <c r="BU349" s="49"/>
      <c r="BV349" s="49"/>
      <c r="BW349" s="97"/>
      <c r="BX349" s="97"/>
      <c r="BY349" s="97"/>
      <c r="BZ349" s="97"/>
      <c r="CA349" s="49"/>
      <c r="CB349" s="49"/>
      <c r="CC349" s="49"/>
      <c r="CD349" s="49"/>
      <c r="CE349" s="49"/>
      <c r="CF349" s="49"/>
      <c r="CG349" s="49"/>
      <c r="CH349" s="49"/>
      <c r="CI349" s="97"/>
      <c r="CJ349" s="97"/>
      <c r="CK349" s="97"/>
      <c r="CL349" s="97"/>
      <c r="CM349" s="335"/>
      <c r="CN349" s="337"/>
      <c r="CO349" s="315" t="str">
        <f>IF(Формулы!R349&gt;V349,"22-?,Дата 14 - Прибыл из УФСИН; ","")&amp;IF(Формулы!Q349&gt;Y349,"25-?,Дата 13 - Выбыл в УФСИН;","")&amp;IF(YEAR(ДАННЫЕ!$F$1)=YEAR(ДАННЫЕ!B349),IF(AT349&gt;0,"","40-?, вявлен в текущем году! "),"")&amp;IF(YEAR($F$1)=YEAR(W349),IF(X349+Y349&gt;0,"","23-стоит, 24,25 - куда выбыл? "),"")&amp;IF(X349+Y349&gt;0,IF(YEAR($F$1)=YEAR(W349),"","24+25&gt;0? 23 - когда выбыл? "),"")&amp;IF(BA349&lt;BB349,"47&gt;=48; ","")&amp;IF(BA349&lt;BC349,"47&gt;=49; ","")&amp;IF(BA349&lt;BD349,"47&gt;=50; ","")&amp;IF(BE349&gt;0,IF(BF349&gt;0,IF(AU349&gt;AV349,"","41 и 42 - ? (51 и 52 &gt; 0);"),"51 &gt; 0 52 - ?;"),"")&amp;IF(AU349&gt;0,IF(AV349&gt;AU349,"41&gt;42;","")&amp;IF(BE349&gt;0,"","41&gt;0 51-?;"),"")&amp;IF(BF349&gt;0,IF(BE349&gt;0,"","52&gt;0 51-?;"),"")&amp;IF(AW349&gt;=AX349,"","43&gt;44;")&amp;IF(CA349&gt;0,IF(AW349&gt;0,"","71 &gt; 0 43-?;"),"")</f>
        <v/>
      </c>
    </row>
    <row r="350" spans="1:93" s="250" customFormat="1" ht="15" customHeight="1" x14ac:dyDescent="0.2">
      <c r="A350" s="45"/>
      <c r="B350" s="46"/>
      <c r="C350" s="121"/>
      <c r="D350" s="121"/>
      <c r="E350" s="336"/>
      <c r="F350" s="122"/>
      <c r="G350" s="46"/>
      <c r="H350" s="45"/>
      <c r="I350" s="45"/>
      <c r="J350" s="45"/>
      <c r="K350" s="45"/>
      <c r="L350" s="45"/>
      <c r="M350" s="46"/>
      <c r="N350" s="46"/>
      <c r="O350" s="48"/>
      <c r="P350" s="48"/>
      <c r="Q350" s="46"/>
      <c r="R350" s="48"/>
      <c r="S350" s="48"/>
      <c r="T350" s="48"/>
      <c r="U350" s="48"/>
      <c r="V350" s="48"/>
      <c r="W350" s="46"/>
      <c r="X350" s="48"/>
      <c r="Y350" s="48"/>
      <c r="Z350" s="157"/>
      <c r="AA350" s="47"/>
      <c r="AB350" s="97"/>
      <c r="AC350" s="49"/>
      <c r="AD350" s="49"/>
      <c r="AE350" s="49"/>
      <c r="AF350" s="49"/>
      <c r="AG350" s="49"/>
      <c r="AH350" s="47"/>
      <c r="AI350" s="47"/>
      <c r="AJ350" s="47"/>
      <c r="AK350" s="190"/>
      <c r="AL350" s="190"/>
      <c r="AM350" s="190"/>
      <c r="AN350" s="190"/>
      <c r="AO350" s="190"/>
      <c r="AP350" s="151"/>
      <c r="AQ350" s="322"/>
      <c r="AR350" s="322"/>
      <c r="AS350" s="322"/>
      <c r="AT350" s="47"/>
      <c r="AU350" s="47"/>
      <c r="AV350" s="47"/>
      <c r="AW350" s="47"/>
      <c r="AX350" s="322"/>
      <c r="AY350" s="98"/>
      <c r="AZ350" s="98"/>
      <c r="BA350" s="47"/>
      <c r="BB350" s="47"/>
      <c r="BC350" s="47"/>
      <c r="BD350" s="47"/>
      <c r="BE350" s="97"/>
      <c r="BF350" s="49"/>
      <c r="BG350" s="239"/>
      <c r="BH350" s="342"/>
      <c r="BI350" s="49"/>
      <c r="BJ350" s="49"/>
      <c r="BK350" s="49"/>
      <c r="BL350" s="49"/>
      <c r="BM350" s="49"/>
      <c r="BN350" s="47"/>
      <c r="BO350" s="49"/>
      <c r="BP350" s="49"/>
      <c r="BQ350" s="49"/>
      <c r="BR350" s="323"/>
      <c r="BS350" s="323"/>
      <c r="BT350" s="323"/>
      <c r="BU350" s="49"/>
      <c r="BV350" s="49"/>
      <c r="BW350" s="97"/>
      <c r="BX350" s="97"/>
      <c r="BY350" s="97"/>
      <c r="BZ350" s="97"/>
      <c r="CA350" s="49"/>
      <c r="CB350" s="49"/>
      <c r="CC350" s="49"/>
      <c r="CD350" s="49"/>
      <c r="CE350" s="49"/>
      <c r="CF350" s="49"/>
      <c r="CG350" s="49"/>
      <c r="CH350" s="49"/>
      <c r="CI350" s="97"/>
      <c r="CJ350" s="97"/>
      <c r="CK350" s="97"/>
      <c r="CL350" s="97"/>
      <c r="CM350" s="335"/>
      <c r="CN350" s="337"/>
      <c r="CO350" s="315" t="str">
        <f>IF(Формулы!R350&gt;V350,"22-?,Дата 14 - Прибыл из УФСИН; ","")&amp;IF(Формулы!Q350&gt;Y350,"25-?,Дата 13 - Выбыл в УФСИН;","")&amp;IF(YEAR(ДАННЫЕ!$F$1)=YEAR(ДАННЫЕ!B350),IF(AT350&gt;0,"","40-?, вявлен в текущем году! "),"")&amp;IF(YEAR($F$1)=YEAR(W350),IF(X350+Y350&gt;0,"","23-стоит, 24,25 - куда выбыл? "),"")&amp;IF(X350+Y350&gt;0,IF(YEAR($F$1)=YEAR(W350),"","24+25&gt;0? 23 - когда выбыл? "),"")&amp;IF(BA350&lt;BB350,"47&gt;=48; ","")&amp;IF(BA350&lt;BC350,"47&gt;=49; ","")&amp;IF(BA350&lt;BD350,"47&gt;=50; ","")&amp;IF(BE350&gt;0,IF(BF350&gt;0,IF(AU350&gt;AV350,"","41 и 42 - ? (51 и 52 &gt; 0);"),"51 &gt; 0 52 - ?;"),"")&amp;IF(AU350&gt;0,IF(AV350&gt;AU350,"41&gt;42;","")&amp;IF(BE350&gt;0,"","41&gt;0 51-?;"),"")&amp;IF(BF350&gt;0,IF(BE350&gt;0,"","52&gt;0 51-?;"),"")&amp;IF(AW350&gt;=AX350,"","43&gt;44;")&amp;IF(CA350&gt;0,IF(AW350&gt;0,"","71 &gt; 0 43-?;"),"")</f>
        <v/>
      </c>
    </row>
    <row r="351" spans="1:93" s="250" customFormat="1" ht="15" customHeight="1" x14ac:dyDescent="0.2">
      <c r="A351" s="45"/>
      <c r="B351" s="46"/>
      <c r="C351" s="121"/>
      <c r="D351" s="121"/>
      <c r="E351" s="336"/>
      <c r="F351" s="122"/>
      <c r="G351" s="46"/>
      <c r="H351" s="45"/>
      <c r="I351" s="45"/>
      <c r="J351" s="45"/>
      <c r="K351" s="45"/>
      <c r="L351" s="45"/>
      <c r="M351" s="46"/>
      <c r="N351" s="46"/>
      <c r="O351" s="48"/>
      <c r="P351" s="48"/>
      <c r="Q351" s="46"/>
      <c r="R351" s="48"/>
      <c r="S351" s="48"/>
      <c r="T351" s="48"/>
      <c r="U351" s="48"/>
      <c r="V351" s="48"/>
      <c r="W351" s="46"/>
      <c r="X351" s="48"/>
      <c r="Y351" s="48"/>
      <c r="Z351" s="157"/>
      <c r="AA351" s="47"/>
      <c r="AB351" s="97"/>
      <c r="AC351" s="49"/>
      <c r="AD351" s="49"/>
      <c r="AE351" s="49"/>
      <c r="AF351" s="49"/>
      <c r="AG351" s="49"/>
      <c r="AH351" s="47"/>
      <c r="AI351" s="47"/>
      <c r="AJ351" s="47"/>
      <c r="AK351" s="190"/>
      <c r="AL351" s="190"/>
      <c r="AM351" s="190"/>
      <c r="AN351" s="190"/>
      <c r="AO351" s="190"/>
      <c r="AP351" s="151"/>
      <c r="AQ351" s="322"/>
      <c r="AR351" s="322"/>
      <c r="AS351" s="322"/>
      <c r="AT351" s="47"/>
      <c r="AU351" s="47"/>
      <c r="AV351" s="47"/>
      <c r="AW351" s="47"/>
      <c r="AX351" s="322"/>
      <c r="AY351" s="98"/>
      <c r="AZ351" s="98"/>
      <c r="BA351" s="47"/>
      <c r="BB351" s="47"/>
      <c r="BC351" s="47"/>
      <c r="BD351" s="47"/>
      <c r="BE351" s="97"/>
      <c r="BF351" s="49"/>
      <c r="BG351" s="239"/>
      <c r="BH351" s="342"/>
      <c r="BI351" s="49"/>
      <c r="BJ351" s="49"/>
      <c r="BK351" s="49"/>
      <c r="BL351" s="49"/>
      <c r="BM351" s="49"/>
      <c r="BN351" s="47"/>
      <c r="BO351" s="49"/>
      <c r="BP351" s="49"/>
      <c r="BQ351" s="49"/>
      <c r="BR351" s="323"/>
      <c r="BS351" s="323"/>
      <c r="BT351" s="323"/>
      <c r="BU351" s="49"/>
      <c r="BV351" s="49"/>
      <c r="BW351" s="97"/>
      <c r="BX351" s="97"/>
      <c r="BY351" s="97"/>
      <c r="BZ351" s="97"/>
      <c r="CA351" s="49"/>
      <c r="CB351" s="49"/>
      <c r="CC351" s="49"/>
      <c r="CD351" s="49"/>
      <c r="CE351" s="49"/>
      <c r="CF351" s="49"/>
      <c r="CG351" s="49"/>
      <c r="CH351" s="49"/>
      <c r="CI351" s="97"/>
      <c r="CJ351" s="97"/>
      <c r="CK351" s="97"/>
      <c r="CL351" s="97"/>
      <c r="CM351" s="335"/>
      <c r="CN351" s="337"/>
      <c r="CO351" s="315" t="str">
        <f>IF(Формулы!R351&gt;V351,"22-?,Дата 14 - Прибыл из УФСИН; ","")&amp;IF(Формулы!Q351&gt;Y351,"25-?,Дата 13 - Выбыл в УФСИН;","")&amp;IF(YEAR(ДАННЫЕ!$F$1)=YEAR(ДАННЫЕ!B351),IF(AT351&gt;0,"","40-?, вявлен в текущем году! "),"")&amp;IF(YEAR($F$1)=YEAR(W351),IF(X351+Y351&gt;0,"","23-стоит, 24,25 - куда выбыл? "),"")&amp;IF(X351+Y351&gt;0,IF(YEAR($F$1)=YEAR(W351),"","24+25&gt;0? 23 - когда выбыл? "),"")&amp;IF(BA351&lt;BB351,"47&gt;=48; ","")&amp;IF(BA351&lt;BC351,"47&gt;=49; ","")&amp;IF(BA351&lt;BD351,"47&gt;=50; ","")&amp;IF(BE351&gt;0,IF(BF351&gt;0,IF(AU351&gt;AV351,"","41 и 42 - ? (51 и 52 &gt; 0);"),"51 &gt; 0 52 - ?;"),"")&amp;IF(AU351&gt;0,IF(AV351&gt;AU351,"41&gt;42;","")&amp;IF(BE351&gt;0,"","41&gt;0 51-?;"),"")&amp;IF(BF351&gt;0,IF(BE351&gt;0,"","52&gt;0 51-?;"),"")&amp;IF(AW351&gt;=AX351,"","43&gt;44;")&amp;IF(CA351&gt;0,IF(AW351&gt;0,"","71 &gt; 0 43-?;"),"")</f>
        <v/>
      </c>
    </row>
    <row r="352" spans="1:93" s="250" customFormat="1" ht="15" customHeight="1" x14ac:dyDescent="0.2">
      <c r="A352" s="45"/>
      <c r="B352" s="46"/>
      <c r="C352" s="121"/>
      <c r="D352" s="121"/>
      <c r="E352" s="336"/>
      <c r="F352" s="122"/>
      <c r="G352" s="46"/>
      <c r="H352" s="45"/>
      <c r="I352" s="45"/>
      <c r="J352" s="45"/>
      <c r="K352" s="45"/>
      <c r="L352" s="45"/>
      <c r="M352" s="46"/>
      <c r="N352" s="46"/>
      <c r="O352" s="48"/>
      <c r="P352" s="48"/>
      <c r="Q352" s="46"/>
      <c r="R352" s="48"/>
      <c r="S352" s="48"/>
      <c r="T352" s="48"/>
      <c r="U352" s="48"/>
      <c r="V352" s="48"/>
      <c r="W352" s="46"/>
      <c r="X352" s="48"/>
      <c r="Y352" s="48"/>
      <c r="Z352" s="157"/>
      <c r="AA352" s="47"/>
      <c r="AB352" s="97"/>
      <c r="AC352" s="49"/>
      <c r="AD352" s="49"/>
      <c r="AE352" s="49"/>
      <c r="AF352" s="49"/>
      <c r="AG352" s="49"/>
      <c r="AH352" s="47"/>
      <c r="AI352" s="47"/>
      <c r="AJ352" s="47"/>
      <c r="AK352" s="190"/>
      <c r="AL352" s="190"/>
      <c r="AM352" s="190"/>
      <c r="AN352" s="190"/>
      <c r="AO352" s="190"/>
      <c r="AP352" s="151"/>
      <c r="AQ352" s="322"/>
      <c r="AR352" s="322"/>
      <c r="AS352" s="322"/>
      <c r="AT352" s="47"/>
      <c r="AU352" s="47"/>
      <c r="AV352" s="47"/>
      <c r="AW352" s="47"/>
      <c r="AX352" s="322"/>
      <c r="AY352" s="98"/>
      <c r="AZ352" s="98"/>
      <c r="BA352" s="47"/>
      <c r="BB352" s="47"/>
      <c r="BC352" s="47"/>
      <c r="BD352" s="47"/>
      <c r="BE352" s="97"/>
      <c r="BF352" s="49"/>
      <c r="BG352" s="239"/>
      <c r="BH352" s="342"/>
      <c r="BI352" s="49"/>
      <c r="BJ352" s="49"/>
      <c r="BK352" s="49"/>
      <c r="BL352" s="49"/>
      <c r="BM352" s="49"/>
      <c r="BN352" s="47"/>
      <c r="BO352" s="49"/>
      <c r="BP352" s="49"/>
      <c r="BQ352" s="49"/>
      <c r="BR352" s="323"/>
      <c r="BS352" s="323"/>
      <c r="BT352" s="323"/>
      <c r="BU352" s="49"/>
      <c r="BV352" s="49"/>
      <c r="BW352" s="97"/>
      <c r="BX352" s="97"/>
      <c r="BY352" s="97"/>
      <c r="BZ352" s="97"/>
      <c r="CA352" s="49"/>
      <c r="CB352" s="49"/>
      <c r="CC352" s="49"/>
      <c r="CD352" s="49"/>
      <c r="CE352" s="49"/>
      <c r="CF352" s="49"/>
      <c r="CG352" s="49"/>
      <c r="CH352" s="49"/>
      <c r="CI352" s="97"/>
      <c r="CJ352" s="97"/>
      <c r="CK352" s="97"/>
      <c r="CL352" s="97"/>
      <c r="CM352" s="335"/>
      <c r="CN352" s="337"/>
      <c r="CO352" s="315" t="str">
        <f>IF(Формулы!R352&gt;V352,"22-?,Дата 14 - Прибыл из УФСИН; ","")&amp;IF(Формулы!Q352&gt;Y352,"25-?,Дата 13 - Выбыл в УФСИН;","")&amp;IF(YEAR(ДАННЫЕ!$F$1)=YEAR(ДАННЫЕ!B352),IF(AT352&gt;0,"","40-?, вявлен в текущем году! "),"")&amp;IF(YEAR($F$1)=YEAR(W352),IF(X352+Y352&gt;0,"","23-стоит, 24,25 - куда выбыл? "),"")&amp;IF(X352+Y352&gt;0,IF(YEAR($F$1)=YEAR(W352),"","24+25&gt;0? 23 - когда выбыл? "),"")&amp;IF(BA352&lt;BB352,"47&gt;=48; ","")&amp;IF(BA352&lt;BC352,"47&gt;=49; ","")&amp;IF(BA352&lt;BD352,"47&gt;=50; ","")&amp;IF(BE352&gt;0,IF(BF352&gt;0,IF(AU352&gt;AV352,"","41 и 42 - ? (51 и 52 &gt; 0);"),"51 &gt; 0 52 - ?;"),"")&amp;IF(AU352&gt;0,IF(AV352&gt;AU352,"41&gt;42;","")&amp;IF(BE352&gt;0,"","41&gt;0 51-?;"),"")&amp;IF(BF352&gt;0,IF(BE352&gt;0,"","52&gt;0 51-?;"),"")&amp;IF(AW352&gt;=AX352,"","43&gt;44;")&amp;IF(CA352&gt;0,IF(AW352&gt;0,"","71 &gt; 0 43-?;"),"")</f>
        <v/>
      </c>
    </row>
    <row r="353" spans="1:93" s="250" customFormat="1" ht="15" customHeight="1" x14ac:dyDescent="0.2">
      <c r="A353" s="45"/>
      <c r="B353" s="46"/>
      <c r="C353" s="121"/>
      <c r="D353" s="121"/>
      <c r="E353" s="336"/>
      <c r="F353" s="122"/>
      <c r="G353" s="46"/>
      <c r="H353" s="45"/>
      <c r="I353" s="45"/>
      <c r="J353" s="45"/>
      <c r="K353" s="45"/>
      <c r="L353" s="45"/>
      <c r="M353" s="46"/>
      <c r="N353" s="46"/>
      <c r="O353" s="48"/>
      <c r="P353" s="48"/>
      <c r="Q353" s="46"/>
      <c r="R353" s="48"/>
      <c r="S353" s="48"/>
      <c r="T353" s="48"/>
      <c r="U353" s="48"/>
      <c r="V353" s="48"/>
      <c r="W353" s="46"/>
      <c r="X353" s="48"/>
      <c r="Y353" s="48"/>
      <c r="Z353" s="157"/>
      <c r="AA353" s="47"/>
      <c r="AB353" s="97"/>
      <c r="AC353" s="49"/>
      <c r="AD353" s="49"/>
      <c r="AE353" s="49"/>
      <c r="AF353" s="49"/>
      <c r="AG353" s="49"/>
      <c r="AH353" s="47"/>
      <c r="AI353" s="47"/>
      <c r="AJ353" s="47"/>
      <c r="AK353" s="190"/>
      <c r="AL353" s="190"/>
      <c r="AM353" s="190"/>
      <c r="AN353" s="190"/>
      <c r="AO353" s="190"/>
      <c r="AP353" s="151"/>
      <c r="AQ353" s="322"/>
      <c r="AR353" s="322"/>
      <c r="AS353" s="322"/>
      <c r="AT353" s="47"/>
      <c r="AU353" s="47"/>
      <c r="AV353" s="47"/>
      <c r="AW353" s="47"/>
      <c r="AX353" s="322"/>
      <c r="AY353" s="98"/>
      <c r="AZ353" s="98"/>
      <c r="BA353" s="47"/>
      <c r="BB353" s="47"/>
      <c r="BC353" s="47"/>
      <c r="BD353" s="47"/>
      <c r="BE353" s="97"/>
      <c r="BF353" s="49"/>
      <c r="BG353" s="239"/>
      <c r="BH353" s="342"/>
      <c r="BI353" s="49"/>
      <c r="BJ353" s="49"/>
      <c r="BK353" s="49"/>
      <c r="BL353" s="49"/>
      <c r="BM353" s="49"/>
      <c r="BN353" s="47"/>
      <c r="BO353" s="49"/>
      <c r="BP353" s="49"/>
      <c r="BQ353" s="49"/>
      <c r="BR353" s="323"/>
      <c r="BS353" s="323"/>
      <c r="BT353" s="323"/>
      <c r="BU353" s="49"/>
      <c r="BV353" s="49"/>
      <c r="BW353" s="97"/>
      <c r="BX353" s="97"/>
      <c r="BY353" s="97"/>
      <c r="BZ353" s="97"/>
      <c r="CA353" s="49"/>
      <c r="CB353" s="49"/>
      <c r="CC353" s="49"/>
      <c r="CD353" s="49"/>
      <c r="CE353" s="49"/>
      <c r="CF353" s="49"/>
      <c r="CG353" s="49"/>
      <c r="CH353" s="49"/>
      <c r="CI353" s="97"/>
      <c r="CJ353" s="97"/>
      <c r="CK353" s="97"/>
      <c r="CL353" s="97"/>
      <c r="CM353" s="335"/>
      <c r="CN353" s="337"/>
      <c r="CO353" s="315" t="str">
        <f>IF(Формулы!R353&gt;V353,"22-?,Дата 14 - Прибыл из УФСИН; ","")&amp;IF(Формулы!Q353&gt;Y353,"25-?,Дата 13 - Выбыл в УФСИН;","")&amp;IF(YEAR(ДАННЫЕ!$F$1)=YEAR(ДАННЫЕ!B353),IF(AT353&gt;0,"","40-?, вявлен в текущем году! "),"")&amp;IF(YEAR($F$1)=YEAR(W353),IF(X353+Y353&gt;0,"","23-стоит, 24,25 - куда выбыл? "),"")&amp;IF(X353+Y353&gt;0,IF(YEAR($F$1)=YEAR(W353),"","24+25&gt;0? 23 - когда выбыл? "),"")&amp;IF(BA353&lt;BB353,"47&gt;=48; ","")&amp;IF(BA353&lt;BC353,"47&gt;=49; ","")&amp;IF(BA353&lt;BD353,"47&gt;=50; ","")&amp;IF(BE353&gt;0,IF(BF353&gt;0,IF(AU353&gt;AV353,"","41 и 42 - ? (51 и 52 &gt; 0);"),"51 &gt; 0 52 - ?;"),"")&amp;IF(AU353&gt;0,IF(AV353&gt;AU353,"41&gt;42;","")&amp;IF(BE353&gt;0,"","41&gt;0 51-?;"),"")&amp;IF(BF353&gt;0,IF(BE353&gt;0,"","52&gt;0 51-?;"),"")&amp;IF(AW353&gt;=AX353,"","43&gt;44;")&amp;IF(CA353&gt;0,IF(AW353&gt;0,"","71 &gt; 0 43-?;"),"")</f>
        <v/>
      </c>
    </row>
    <row r="354" spans="1:93" s="250" customFormat="1" ht="15" customHeight="1" x14ac:dyDescent="0.2">
      <c r="A354" s="45"/>
      <c r="B354" s="46"/>
      <c r="C354" s="121"/>
      <c r="D354" s="121"/>
      <c r="E354" s="336"/>
      <c r="F354" s="122"/>
      <c r="G354" s="46"/>
      <c r="H354" s="45"/>
      <c r="I354" s="45"/>
      <c r="J354" s="45"/>
      <c r="K354" s="45"/>
      <c r="L354" s="45"/>
      <c r="M354" s="46"/>
      <c r="N354" s="46"/>
      <c r="O354" s="48"/>
      <c r="P354" s="48"/>
      <c r="Q354" s="46"/>
      <c r="R354" s="48"/>
      <c r="S354" s="48"/>
      <c r="T354" s="48"/>
      <c r="U354" s="48"/>
      <c r="V354" s="48"/>
      <c r="W354" s="46"/>
      <c r="X354" s="48"/>
      <c r="Y354" s="48"/>
      <c r="Z354" s="157"/>
      <c r="AA354" s="47"/>
      <c r="AB354" s="97"/>
      <c r="AC354" s="49"/>
      <c r="AD354" s="49"/>
      <c r="AE354" s="49"/>
      <c r="AF354" s="49"/>
      <c r="AG354" s="49"/>
      <c r="AH354" s="47"/>
      <c r="AI354" s="47"/>
      <c r="AJ354" s="47"/>
      <c r="AK354" s="190"/>
      <c r="AL354" s="190"/>
      <c r="AM354" s="190"/>
      <c r="AN354" s="190"/>
      <c r="AO354" s="190"/>
      <c r="AP354" s="151"/>
      <c r="AQ354" s="322"/>
      <c r="AR354" s="322"/>
      <c r="AS354" s="322"/>
      <c r="AT354" s="47"/>
      <c r="AU354" s="47"/>
      <c r="AV354" s="47"/>
      <c r="AW354" s="47"/>
      <c r="AX354" s="322"/>
      <c r="AY354" s="98"/>
      <c r="AZ354" s="98"/>
      <c r="BA354" s="47"/>
      <c r="BB354" s="47"/>
      <c r="BC354" s="47"/>
      <c r="BD354" s="47"/>
      <c r="BE354" s="97"/>
      <c r="BF354" s="49"/>
      <c r="BG354" s="239"/>
      <c r="BH354" s="342"/>
      <c r="BI354" s="49"/>
      <c r="BJ354" s="49"/>
      <c r="BK354" s="49"/>
      <c r="BL354" s="49"/>
      <c r="BM354" s="49"/>
      <c r="BN354" s="47"/>
      <c r="BO354" s="49"/>
      <c r="BP354" s="49"/>
      <c r="BQ354" s="49"/>
      <c r="BR354" s="323"/>
      <c r="BS354" s="323"/>
      <c r="BT354" s="323"/>
      <c r="BU354" s="49"/>
      <c r="BV354" s="49"/>
      <c r="BW354" s="97"/>
      <c r="BX354" s="97"/>
      <c r="BY354" s="97"/>
      <c r="BZ354" s="97"/>
      <c r="CA354" s="49"/>
      <c r="CB354" s="49"/>
      <c r="CC354" s="49"/>
      <c r="CD354" s="49"/>
      <c r="CE354" s="49"/>
      <c r="CF354" s="49"/>
      <c r="CG354" s="49"/>
      <c r="CH354" s="49"/>
      <c r="CI354" s="97"/>
      <c r="CJ354" s="97"/>
      <c r="CK354" s="97"/>
      <c r="CL354" s="97"/>
      <c r="CM354" s="335"/>
      <c r="CN354" s="337"/>
      <c r="CO354" s="315" t="str">
        <f>IF(Формулы!R354&gt;V354,"22-?,Дата 14 - Прибыл из УФСИН; ","")&amp;IF(Формулы!Q354&gt;Y354,"25-?,Дата 13 - Выбыл в УФСИН;","")&amp;IF(YEAR(ДАННЫЕ!$F$1)=YEAR(ДАННЫЕ!B354),IF(AT354&gt;0,"","40-?, вявлен в текущем году! "),"")&amp;IF(YEAR($F$1)=YEAR(W354),IF(X354+Y354&gt;0,"","23-стоит, 24,25 - куда выбыл? "),"")&amp;IF(X354+Y354&gt;0,IF(YEAR($F$1)=YEAR(W354),"","24+25&gt;0? 23 - когда выбыл? "),"")&amp;IF(BA354&lt;BB354,"47&gt;=48; ","")&amp;IF(BA354&lt;BC354,"47&gt;=49; ","")&amp;IF(BA354&lt;BD354,"47&gt;=50; ","")&amp;IF(BE354&gt;0,IF(BF354&gt;0,IF(AU354&gt;AV354,"","41 и 42 - ? (51 и 52 &gt; 0);"),"51 &gt; 0 52 - ?;"),"")&amp;IF(AU354&gt;0,IF(AV354&gt;AU354,"41&gt;42;","")&amp;IF(BE354&gt;0,"","41&gt;0 51-?;"),"")&amp;IF(BF354&gt;0,IF(BE354&gt;0,"","52&gt;0 51-?;"),"")&amp;IF(AW354&gt;=AX354,"","43&gt;44;")&amp;IF(CA354&gt;0,IF(AW354&gt;0,"","71 &gt; 0 43-?;"),"")</f>
        <v/>
      </c>
    </row>
    <row r="355" spans="1:93" s="250" customFormat="1" ht="15" customHeight="1" x14ac:dyDescent="0.2">
      <c r="A355" s="45"/>
      <c r="B355" s="46"/>
      <c r="C355" s="121"/>
      <c r="D355" s="121"/>
      <c r="E355" s="336"/>
      <c r="F355" s="122"/>
      <c r="G355" s="46"/>
      <c r="H355" s="45"/>
      <c r="I355" s="45"/>
      <c r="J355" s="45"/>
      <c r="K355" s="45"/>
      <c r="L355" s="45"/>
      <c r="M355" s="46"/>
      <c r="N355" s="46"/>
      <c r="O355" s="48"/>
      <c r="P355" s="48"/>
      <c r="Q355" s="46"/>
      <c r="R355" s="48"/>
      <c r="S355" s="48"/>
      <c r="T355" s="48"/>
      <c r="U355" s="48"/>
      <c r="V355" s="48"/>
      <c r="W355" s="46"/>
      <c r="X355" s="48"/>
      <c r="Y355" s="48"/>
      <c r="Z355" s="157"/>
      <c r="AA355" s="47"/>
      <c r="AB355" s="97"/>
      <c r="AC355" s="49"/>
      <c r="AD355" s="49"/>
      <c r="AE355" s="49"/>
      <c r="AF355" s="49"/>
      <c r="AG355" s="49"/>
      <c r="AH355" s="47"/>
      <c r="AI355" s="47"/>
      <c r="AJ355" s="47"/>
      <c r="AK355" s="190"/>
      <c r="AL355" s="190"/>
      <c r="AM355" s="190"/>
      <c r="AN355" s="190"/>
      <c r="AO355" s="190"/>
      <c r="AP355" s="151"/>
      <c r="AQ355" s="322"/>
      <c r="AR355" s="322"/>
      <c r="AS355" s="322"/>
      <c r="AT355" s="47"/>
      <c r="AU355" s="47"/>
      <c r="AV355" s="47"/>
      <c r="AW355" s="47"/>
      <c r="AX355" s="322"/>
      <c r="AY355" s="98"/>
      <c r="AZ355" s="98"/>
      <c r="BA355" s="47"/>
      <c r="BB355" s="47"/>
      <c r="BC355" s="47"/>
      <c r="BD355" s="47"/>
      <c r="BE355" s="97"/>
      <c r="BF355" s="49"/>
      <c r="BG355" s="239"/>
      <c r="BH355" s="342"/>
      <c r="BI355" s="49"/>
      <c r="BJ355" s="49"/>
      <c r="BK355" s="49"/>
      <c r="BL355" s="49"/>
      <c r="BM355" s="49"/>
      <c r="BN355" s="47"/>
      <c r="BO355" s="49"/>
      <c r="BP355" s="49"/>
      <c r="BQ355" s="49"/>
      <c r="BR355" s="323"/>
      <c r="BS355" s="323"/>
      <c r="BT355" s="323"/>
      <c r="BU355" s="49"/>
      <c r="BV355" s="49"/>
      <c r="BW355" s="97"/>
      <c r="BX355" s="97"/>
      <c r="BY355" s="97"/>
      <c r="BZ355" s="97"/>
      <c r="CA355" s="49"/>
      <c r="CB355" s="49"/>
      <c r="CC355" s="49"/>
      <c r="CD355" s="49"/>
      <c r="CE355" s="49"/>
      <c r="CF355" s="49"/>
      <c r="CG355" s="49"/>
      <c r="CH355" s="49"/>
      <c r="CI355" s="97"/>
      <c r="CJ355" s="97"/>
      <c r="CK355" s="97"/>
      <c r="CL355" s="97"/>
      <c r="CM355" s="335"/>
      <c r="CN355" s="337"/>
      <c r="CO355" s="315" t="str">
        <f>IF(Формулы!R355&gt;V355,"22-?,Дата 14 - Прибыл из УФСИН; ","")&amp;IF(Формулы!Q355&gt;Y355,"25-?,Дата 13 - Выбыл в УФСИН;","")&amp;IF(YEAR(ДАННЫЕ!$F$1)=YEAR(ДАННЫЕ!B355),IF(AT355&gt;0,"","40-?, вявлен в текущем году! "),"")&amp;IF(YEAR($F$1)=YEAR(W355),IF(X355+Y355&gt;0,"","23-стоит, 24,25 - куда выбыл? "),"")&amp;IF(X355+Y355&gt;0,IF(YEAR($F$1)=YEAR(W355),"","24+25&gt;0? 23 - когда выбыл? "),"")&amp;IF(BA355&lt;BB355,"47&gt;=48; ","")&amp;IF(BA355&lt;BC355,"47&gt;=49; ","")&amp;IF(BA355&lt;BD355,"47&gt;=50; ","")&amp;IF(BE355&gt;0,IF(BF355&gt;0,IF(AU355&gt;AV355,"","41 и 42 - ? (51 и 52 &gt; 0);"),"51 &gt; 0 52 - ?;"),"")&amp;IF(AU355&gt;0,IF(AV355&gt;AU355,"41&gt;42;","")&amp;IF(BE355&gt;0,"","41&gt;0 51-?;"),"")&amp;IF(BF355&gt;0,IF(BE355&gt;0,"","52&gt;0 51-?;"),"")&amp;IF(AW355&gt;=AX355,"","43&gt;44;")&amp;IF(CA355&gt;0,IF(AW355&gt;0,"","71 &gt; 0 43-?;"),"")</f>
        <v/>
      </c>
    </row>
    <row r="356" spans="1:93" s="250" customFormat="1" ht="15" customHeight="1" x14ac:dyDescent="0.2">
      <c r="A356" s="45"/>
      <c r="B356" s="46"/>
      <c r="C356" s="121"/>
      <c r="D356" s="121"/>
      <c r="E356" s="336"/>
      <c r="F356" s="122"/>
      <c r="G356" s="46"/>
      <c r="H356" s="45"/>
      <c r="I356" s="45"/>
      <c r="J356" s="45"/>
      <c r="K356" s="45"/>
      <c r="L356" s="45"/>
      <c r="M356" s="46"/>
      <c r="N356" s="46"/>
      <c r="O356" s="48"/>
      <c r="P356" s="48"/>
      <c r="Q356" s="46"/>
      <c r="R356" s="48"/>
      <c r="S356" s="48"/>
      <c r="T356" s="48"/>
      <c r="U356" s="48"/>
      <c r="V356" s="48"/>
      <c r="W356" s="46"/>
      <c r="X356" s="48"/>
      <c r="Y356" s="48"/>
      <c r="Z356" s="157"/>
      <c r="AA356" s="47"/>
      <c r="AB356" s="97"/>
      <c r="AC356" s="49"/>
      <c r="AD356" s="49"/>
      <c r="AE356" s="49"/>
      <c r="AF356" s="49"/>
      <c r="AG356" s="49"/>
      <c r="AH356" s="47"/>
      <c r="AI356" s="47"/>
      <c r="AJ356" s="47"/>
      <c r="AK356" s="190"/>
      <c r="AL356" s="190"/>
      <c r="AM356" s="190"/>
      <c r="AN356" s="190"/>
      <c r="AO356" s="190"/>
      <c r="AP356" s="151"/>
      <c r="AQ356" s="322"/>
      <c r="AR356" s="322"/>
      <c r="AS356" s="322"/>
      <c r="AT356" s="47"/>
      <c r="AU356" s="47"/>
      <c r="AV356" s="47"/>
      <c r="AW356" s="47"/>
      <c r="AX356" s="322"/>
      <c r="AY356" s="98"/>
      <c r="AZ356" s="98"/>
      <c r="BA356" s="47"/>
      <c r="BB356" s="47"/>
      <c r="BC356" s="47"/>
      <c r="BD356" s="47"/>
      <c r="BE356" s="97"/>
      <c r="BF356" s="49"/>
      <c r="BG356" s="239"/>
      <c r="BH356" s="342"/>
      <c r="BI356" s="49"/>
      <c r="BJ356" s="49"/>
      <c r="BK356" s="49"/>
      <c r="BL356" s="49"/>
      <c r="BM356" s="49"/>
      <c r="BN356" s="47"/>
      <c r="BO356" s="49"/>
      <c r="BP356" s="49"/>
      <c r="BQ356" s="49"/>
      <c r="BR356" s="323"/>
      <c r="BS356" s="323"/>
      <c r="BT356" s="323"/>
      <c r="BU356" s="49"/>
      <c r="BV356" s="49"/>
      <c r="BW356" s="97"/>
      <c r="BX356" s="97"/>
      <c r="BY356" s="97"/>
      <c r="BZ356" s="97"/>
      <c r="CA356" s="49"/>
      <c r="CB356" s="49"/>
      <c r="CC356" s="49"/>
      <c r="CD356" s="49"/>
      <c r="CE356" s="49"/>
      <c r="CF356" s="49"/>
      <c r="CG356" s="49"/>
      <c r="CH356" s="49"/>
      <c r="CI356" s="97"/>
      <c r="CJ356" s="97"/>
      <c r="CK356" s="97"/>
      <c r="CL356" s="97"/>
      <c r="CM356" s="335"/>
      <c r="CN356" s="337"/>
      <c r="CO356" s="315" t="str">
        <f>IF(Формулы!R356&gt;V356,"22-?,Дата 14 - Прибыл из УФСИН; ","")&amp;IF(Формулы!Q356&gt;Y356,"25-?,Дата 13 - Выбыл в УФСИН;","")&amp;IF(YEAR(ДАННЫЕ!$F$1)=YEAR(ДАННЫЕ!B356),IF(AT356&gt;0,"","40-?, вявлен в текущем году! "),"")&amp;IF(YEAR($F$1)=YEAR(W356),IF(X356+Y356&gt;0,"","23-стоит, 24,25 - куда выбыл? "),"")&amp;IF(X356+Y356&gt;0,IF(YEAR($F$1)=YEAR(W356),"","24+25&gt;0? 23 - когда выбыл? "),"")&amp;IF(BA356&lt;BB356,"47&gt;=48; ","")&amp;IF(BA356&lt;BC356,"47&gt;=49; ","")&amp;IF(BA356&lt;BD356,"47&gt;=50; ","")&amp;IF(BE356&gt;0,IF(BF356&gt;0,IF(AU356&gt;AV356,"","41 и 42 - ? (51 и 52 &gt; 0);"),"51 &gt; 0 52 - ?;"),"")&amp;IF(AU356&gt;0,IF(AV356&gt;AU356,"41&gt;42;","")&amp;IF(BE356&gt;0,"","41&gt;0 51-?;"),"")&amp;IF(BF356&gt;0,IF(BE356&gt;0,"","52&gt;0 51-?;"),"")&amp;IF(AW356&gt;=AX356,"","43&gt;44;")&amp;IF(CA356&gt;0,IF(AW356&gt;0,"","71 &gt; 0 43-?;"),"")</f>
        <v/>
      </c>
    </row>
    <row r="357" spans="1:93" s="250" customFormat="1" ht="15" customHeight="1" x14ac:dyDescent="0.2">
      <c r="A357" s="45"/>
      <c r="B357" s="46"/>
      <c r="C357" s="121"/>
      <c r="D357" s="121"/>
      <c r="E357" s="336"/>
      <c r="F357" s="122"/>
      <c r="G357" s="46"/>
      <c r="H357" s="45"/>
      <c r="I357" s="45"/>
      <c r="J357" s="45"/>
      <c r="K357" s="45"/>
      <c r="L357" s="45"/>
      <c r="M357" s="46"/>
      <c r="N357" s="46"/>
      <c r="O357" s="48"/>
      <c r="P357" s="48"/>
      <c r="Q357" s="46"/>
      <c r="R357" s="48"/>
      <c r="S357" s="48"/>
      <c r="T357" s="48"/>
      <c r="U357" s="48"/>
      <c r="V357" s="48"/>
      <c r="W357" s="46"/>
      <c r="X357" s="48"/>
      <c r="Y357" s="48"/>
      <c r="Z357" s="157"/>
      <c r="AA357" s="47"/>
      <c r="AB357" s="97"/>
      <c r="AC357" s="49"/>
      <c r="AD357" s="49"/>
      <c r="AE357" s="49"/>
      <c r="AF357" s="49"/>
      <c r="AG357" s="49"/>
      <c r="AH357" s="47"/>
      <c r="AI357" s="47"/>
      <c r="AJ357" s="47"/>
      <c r="AK357" s="190"/>
      <c r="AL357" s="190"/>
      <c r="AM357" s="190"/>
      <c r="AN357" s="190"/>
      <c r="AO357" s="190"/>
      <c r="AP357" s="151"/>
      <c r="AQ357" s="322"/>
      <c r="AR357" s="322"/>
      <c r="AS357" s="322"/>
      <c r="AT357" s="47"/>
      <c r="AU357" s="47"/>
      <c r="AV357" s="47"/>
      <c r="AW357" s="47"/>
      <c r="AX357" s="322"/>
      <c r="AY357" s="98"/>
      <c r="AZ357" s="98"/>
      <c r="BA357" s="47"/>
      <c r="BB357" s="47"/>
      <c r="BC357" s="47"/>
      <c r="BD357" s="47"/>
      <c r="BE357" s="97"/>
      <c r="BF357" s="49"/>
      <c r="BG357" s="239"/>
      <c r="BH357" s="342"/>
      <c r="BI357" s="49"/>
      <c r="BJ357" s="49"/>
      <c r="BK357" s="49"/>
      <c r="BL357" s="49"/>
      <c r="BM357" s="49"/>
      <c r="BN357" s="47"/>
      <c r="BO357" s="49"/>
      <c r="BP357" s="49"/>
      <c r="BQ357" s="49"/>
      <c r="BR357" s="323"/>
      <c r="BS357" s="323"/>
      <c r="BT357" s="323"/>
      <c r="BU357" s="49"/>
      <c r="BV357" s="49"/>
      <c r="BW357" s="97"/>
      <c r="BX357" s="97"/>
      <c r="BY357" s="97"/>
      <c r="BZ357" s="97"/>
      <c r="CA357" s="49"/>
      <c r="CB357" s="49"/>
      <c r="CC357" s="49"/>
      <c r="CD357" s="49"/>
      <c r="CE357" s="49"/>
      <c r="CF357" s="49"/>
      <c r="CG357" s="49"/>
      <c r="CH357" s="49"/>
      <c r="CI357" s="97"/>
      <c r="CJ357" s="97"/>
      <c r="CK357" s="97"/>
      <c r="CL357" s="97"/>
      <c r="CM357" s="335"/>
      <c r="CN357" s="337"/>
      <c r="CO357" s="315" t="str">
        <f>IF(Формулы!R357&gt;V357,"22-?,Дата 14 - Прибыл из УФСИН; ","")&amp;IF(Формулы!Q357&gt;Y357,"25-?,Дата 13 - Выбыл в УФСИН;","")&amp;IF(YEAR(ДАННЫЕ!$F$1)=YEAR(ДАННЫЕ!B357),IF(AT357&gt;0,"","40-?, вявлен в текущем году! "),"")&amp;IF(YEAR($F$1)=YEAR(W357),IF(X357+Y357&gt;0,"","23-стоит, 24,25 - куда выбыл? "),"")&amp;IF(X357+Y357&gt;0,IF(YEAR($F$1)=YEAR(W357),"","24+25&gt;0? 23 - когда выбыл? "),"")&amp;IF(BA357&lt;BB357,"47&gt;=48; ","")&amp;IF(BA357&lt;BC357,"47&gt;=49; ","")&amp;IF(BA357&lt;BD357,"47&gt;=50; ","")&amp;IF(BE357&gt;0,IF(BF357&gt;0,IF(AU357&gt;AV357,"","41 и 42 - ? (51 и 52 &gt; 0);"),"51 &gt; 0 52 - ?;"),"")&amp;IF(AU357&gt;0,IF(AV357&gt;AU357,"41&gt;42;","")&amp;IF(BE357&gt;0,"","41&gt;0 51-?;"),"")&amp;IF(BF357&gt;0,IF(BE357&gt;0,"","52&gt;0 51-?;"),"")&amp;IF(AW357&gt;=AX357,"","43&gt;44;")&amp;IF(CA357&gt;0,IF(AW357&gt;0,"","71 &gt; 0 43-?;"),"")</f>
        <v/>
      </c>
    </row>
    <row r="358" spans="1:93" s="250" customFormat="1" ht="15" customHeight="1" x14ac:dyDescent="0.2">
      <c r="A358" s="45"/>
      <c r="B358" s="46"/>
      <c r="C358" s="121"/>
      <c r="D358" s="121"/>
      <c r="E358" s="336"/>
      <c r="F358" s="122"/>
      <c r="G358" s="46"/>
      <c r="H358" s="45"/>
      <c r="I358" s="45"/>
      <c r="J358" s="45"/>
      <c r="K358" s="45"/>
      <c r="L358" s="45"/>
      <c r="M358" s="46"/>
      <c r="N358" s="46"/>
      <c r="O358" s="48"/>
      <c r="P358" s="48"/>
      <c r="Q358" s="46"/>
      <c r="R358" s="48"/>
      <c r="S358" s="48"/>
      <c r="T358" s="48"/>
      <c r="U358" s="48"/>
      <c r="V358" s="48"/>
      <c r="W358" s="46"/>
      <c r="X358" s="48"/>
      <c r="Y358" s="48"/>
      <c r="Z358" s="157"/>
      <c r="AA358" s="47"/>
      <c r="AB358" s="97"/>
      <c r="AC358" s="49"/>
      <c r="AD358" s="49"/>
      <c r="AE358" s="49"/>
      <c r="AF358" s="49"/>
      <c r="AG358" s="49"/>
      <c r="AH358" s="47"/>
      <c r="AI358" s="47"/>
      <c r="AJ358" s="47"/>
      <c r="AK358" s="190"/>
      <c r="AL358" s="190"/>
      <c r="AM358" s="190"/>
      <c r="AN358" s="190"/>
      <c r="AO358" s="190"/>
      <c r="AP358" s="151"/>
      <c r="AQ358" s="322"/>
      <c r="AR358" s="322"/>
      <c r="AS358" s="322"/>
      <c r="AT358" s="47"/>
      <c r="AU358" s="47"/>
      <c r="AV358" s="47"/>
      <c r="AW358" s="47"/>
      <c r="AX358" s="322"/>
      <c r="AY358" s="98"/>
      <c r="AZ358" s="98"/>
      <c r="BA358" s="47"/>
      <c r="BB358" s="47"/>
      <c r="BC358" s="47"/>
      <c r="BD358" s="47"/>
      <c r="BE358" s="97"/>
      <c r="BF358" s="49"/>
      <c r="BG358" s="239"/>
      <c r="BH358" s="342"/>
      <c r="BI358" s="49"/>
      <c r="BJ358" s="49"/>
      <c r="BK358" s="49"/>
      <c r="BL358" s="49"/>
      <c r="BM358" s="49"/>
      <c r="BN358" s="47"/>
      <c r="BO358" s="49"/>
      <c r="BP358" s="49"/>
      <c r="BQ358" s="49"/>
      <c r="BR358" s="323"/>
      <c r="BS358" s="323"/>
      <c r="BT358" s="323"/>
      <c r="BU358" s="49"/>
      <c r="BV358" s="49"/>
      <c r="BW358" s="97"/>
      <c r="BX358" s="97"/>
      <c r="BY358" s="97"/>
      <c r="BZ358" s="97"/>
      <c r="CA358" s="49"/>
      <c r="CB358" s="49"/>
      <c r="CC358" s="49"/>
      <c r="CD358" s="49"/>
      <c r="CE358" s="49"/>
      <c r="CF358" s="49"/>
      <c r="CG358" s="49"/>
      <c r="CH358" s="49"/>
      <c r="CI358" s="97"/>
      <c r="CJ358" s="97"/>
      <c r="CK358" s="97"/>
      <c r="CL358" s="97"/>
      <c r="CM358" s="335"/>
      <c r="CN358" s="337"/>
      <c r="CO358" s="315" t="str">
        <f>IF(Формулы!R358&gt;V358,"22-?,Дата 14 - Прибыл из УФСИН; ","")&amp;IF(Формулы!Q358&gt;Y358,"25-?,Дата 13 - Выбыл в УФСИН;","")&amp;IF(YEAR(ДАННЫЕ!$F$1)=YEAR(ДАННЫЕ!B358),IF(AT358&gt;0,"","40-?, вявлен в текущем году! "),"")&amp;IF(YEAR($F$1)=YEAR(W358),IF(X358+Y358&gt;0,"","23-стоит, 24,25 - куда выбыл? "),"")&amp;IF(X358+Y358&gt;0,IF(YEAR($F$1)=YEAR(W358),"","24+25&gt;0? 23 - когда выбыл? "),"")&amp;IF(BA358&lt;BB358,"47&gt;=48; ","")&amp;IF(BA358&lt;BC358,"47&gt;=49; ","")&amp;IF(BA358&lt;BD358,"47&gt;=50; ","")&amp;IF(BE358&gt;0,IF(BF358&gt;0,IF(AU358&gt;AV358,"","41 и 42 - ? (51 и 52 &gt; 0);"),"51 &gt; 0 52 - ?;"),"")&amp;IF(AU358&gt;0,IF(AV358&gt;AU358,"41&gt;42;","")&amp;IF(BE358&gt;0,"","41&gt;0 51-?;"),"")&amp;IF(BF358&gt;0,IF(BE358&gt;0,"","52&gt;0 51-?;"),"")&amp;IF(AW358&gt;=AX358,"","43&gt;44;")&amp;IF(CA358&gt;0,IF(AW358&gt;0,"","71 &gt; 0 43-?;"),"")</f>
        <v/>
      </c>
    </row>
    <row r="359" spans="1:93" s="250" customFormat="1" ht="15" customHeight="1" x14ac:dyDescent="0.2">
      <c r="A359" s="45"/>
      <c r="B359" s="46"/>
      <c r="C359" s="121"/>
      <c r="D359" s="121"/>
      <c r="E359" s="336"/>
      <c r="F359" s="122"/>
      <c r="G359" s="46"/>
      <c r="H359" s="45"/>
      <c r="I359" s="45"/>
      <c r="J359" s="45"/>
      <c r="K359" s="45"/>
      <c r="L359" s="45"/>
      <c r="M359" s="46"/>
      <c r="N359" s="46"/>
      <c r="O359" s="48"/>
      <c r="P359" s="48"/>
      <c r="Q359" s="46"/>
      <c r="R359" s="48"/>
      <c r="S359" s="48"/>
      <c r="T359" s="48"/>
      <c r="U359" s="48"/>
      <c r="V359" s="48"/>
      <c r="W359" s="46"/>
      <c r="X359" s="48"/>
      <c r="Y359" s="48"/>
      <c r="Z359" s="157"/>
      <c r="AA359" s="47"/>
      <c r="AB359" s="97"/>
      <c r="AC359" s="49"/>
      <c r="AD359" s="49"/>
      <c r="AE359" s="49"/>
      <c r="AF359" s="49"/>
      <c r="AG359" s="49"/>
      <c r="AH359" s="47"/>
      <c r="AI359" s="47"/>
      <c r="AJ359" s="47"/>
      <c r="AK359" s="190"/>
      <c r="AL359" s="190"/>
      <c r="AM359" s="190"/>
      <c r="AN359" s="190"/>
      <c r="AO359" s="190"/>
      <c r="AP359" s="151"/>
      <c r="AQ359" s="322"/>
      <c r="AR359" s="322"/>
      <c r="AS359" s="322"/>
      <c r="AT359" s="47"/>
      <c r="AU359" s="47"/>
      <c r="AV359" s="47"/>
      <c r="AW359" s="47"/>
      <c r="AX359" s="322"/>
      <c r="AY359" s="98"/>
      <c r="AZ359" s="98"/>
      <c r="BA359" s="47"/>
      <c r="BB359" s="47"/>
      <c r="BC359" s="47"/>
      <c r="BD359" s="47"/>
      <c r="BE359" s="97"/>
      <c r="BF359" s="49"/>
      <c r="BG359" s="239"/>
      <c r="BH359" s="342"/>
      <c r="BI359" s="49"/>
      <c r="BJ359" s="49"/>
      <c r="BK359" s="49"/>
      <c r="BL359" s="49"/>
      <c r="BM359" s="49"/>
      <c r="BN359" s="47"/>
      <c r="BO359" s="49"/>
      <c r="BP359" s="49"/>
      <c r="BQ359" s="49"/>
      <c r="BR359" s="323"/>
      <c r="BS359" s="323"/>
      <c r="BT359" s="323"/>
      <c r="BU359" s="49"/>
      <c r="BV359" s="49"/>
      <c r="BW359" s="97"/>
      <c r="BX359" s="97"/>
      <c r="BY359" s="97"/>
      <c r="BZ359" s="97"/>
      <c r="CA359" s="49"/>
      <c r="CB359" s="49"/>
      <c r="CC359" s="49"/>
      <c r="CD359" s="49"/>
      <c r="CE359" s="49"/>
      <c r="CF359" s="49"/>
      <c r="CG359" s="49"/>
      <c r="CH359" s="49"/>
      <c r="CI359" s="97"/>
      <c r="CJ359" s="97"/>
      <c r="CK359" s="97"/>
      <c r="CL359" s="97"/>
      <c r="CM359" s="335"/>
      <c r="CN359" s="337"/>
      <c r="CO359" s="315" t="str">
        <f>IF(Формулы!R359&gt;V359,"22-?,Дата 14 - Прибыл из УФСИН; ","")&amp;IF(Формулы!Q359&gt;Y359,"25-?,Дата 13 - Выбыл в УФСИН;","")&amp;IF(YEAR(ДАННЫЕ!$F$1)=YEAR(ДАННЫЕ!B359),IF(AT359&gt;0,"","40-?, вявлен в текущем году! "),"")&amp;IF(YEAR($F$1)=YEAR(W359),IF(X359+Y359&gt;0,"","23-стоит, 24,25 - куда выбыл? "),"")&amp;IF(X359+Y359&gt;0,IF(YEAR($F$1)=YEAR(W359),"","24+25&gt;0? 23 - когда выбыл? "),"")&amp;IF(BA359&lt;BB359,"47&gt;=48; ","")&amp;IF(BA359&lt;BC359,"47&gt;=49; ","")&amp;IF(BA359&lt;BD359,"47&gt;=50; ","")&amp;IF(BE359&gt;0,IF(BF359&gt;0,IF(AU359&gt;AV359,"","41 и 42 - ? (51 и 52 &gt; 0);"),"51 &gt; 0 52 - ?;"),"")&amp;IF(AU359&gt;0,IF(AV359&gt;AU359,"41&gt;42;","")&amp;IF(BE359&gt;0,"","41&gt;0 51-?;"),"")&amp;IF(BF359&gt;0,IF(BE359&gt;0,"","52&gt;0 51-?;"),"")&amp;IF(AW359&gt;=AX359,"","43&gt;44;")&amp;IF(CA359&gt;0,IF(AW359&gt;0,"","71 &gt; 0 43-?;"),"")</f>
        <v/>
      </c>
    </row>
    <row r="360" spans="1:93" s="250" customFormat="1" ht="15" customHeight="1" x14ac:dyDescent="0.2">
      <c r="A360" s="45"/>
      <c r="B360" s="46"/>
      <c r="C360" s="121"/>
      <c r="D360" s="121"/>
      <c r="E360" s="336"/>
      <c r="F360" s="122"/>
      <c r="G360" s="46"/>
      <c r="H360" s="45"/>
      <c r="I360" s="45"/>
      <c r="J360" s="45"/>
      <c r="K360" s="45"/>
      <c r="L360" s="45"/>
      <c r="M360" s="46"/>
      <c r="N360" s="46"/>
      <c r="O360" s="48"/>
      <c r="P360" s="48"/>
      <c r="Q360" s="46"/>
      <c r="R360" s="48"/>
      <c r="S360" s="48"/>
      <c r="T360" s="48"/>
      <c r="U360" s="48"/>
      <c r="V360" s="48"/>
      <c r="W360" s="46"/>
      <c r="X360" s="48"/>
      <c r="Y360" s="48"/>
      <c r="Z360" s="157"/>
      <c r="AA360" s="47"/>
      <c r="AB360" s="97"/>
      <c r="AC360" s="49"/>
      <c r="AD360" s="49"/>
      <c r="AE360" s="49"/>
      <c r="AF360" s="49"/>
      <c r="AG360" s="49"/>
      <c r="AH360" s="47"/>
      <c r="AI360" s="47"/>
      <c r="AJ360" s="47"/>
      <c r="AK360" s="190"/>
      <c r="AL360" s="190"/>
      <c r="AM360" s="190"/>
      <c r="AN360" s="190"/>
      <c r="AO360" s="190"/>
      <c r="AP360" s="151"/>
      <c r="AQ360" s="322"/>
      <c r="AR360" s="322"/>
      <c r="AS360" s="322"/>
      <c r="AT360" s="47"/>
      <c r="AU360" s="47"/>
      <c r="AV360" s="47"/>
      <c r="AW360" s="47"/>
      <c r="AX360" s="322"/>
      <c r="AY360" s="98"/>
      <c r="AZ360" s="98"/>
      <c r="BA360" s="47"/>
      <c r="BB360" s="47"/>
      <c r="BC360" s="47"/>
      <c r="BD360" s="47"/>
      <c r="BE360" s="97"/>
      <c r="BF360" s="49"/>
      <c r="BG360" s="239"/>
      <c r="BH360" s="342"/>
      <c r="BI360" s="49"/>
      <c r="BJ360" s="49"/>
      <c r="BK360" s="49"/>
      <c r="BL360" s="49"/>
      <c r="BM360" s="49"/>
      <c r="BN360" s="47"/>
      <c r="BO360" s="49"/>
      <c r="BP360" s="49"/>
      <c r="BQ360" s="49"/>
      <c r="BR360" s="323"/>
      <c r="BS360" s="323"/>
      <c r="BT360" s="323"/>
      <c r="BU360" s="49"/>
      <c r="BV360" s="49"/>
      <c r="BW360" s="97"/>
      <c r="BX360" s="97"/>
      <c r="BY360" s="97"/>
      <c r="BZ360" s="97"/>
      <c r="CA360" s="49"/>
      <c r="CB360" s="49"/>
      <c r="CC360" s="49"/>
      <c r="CD360" s="49"/>
      <c r="CE360" s="49"/>
      <c r="CF360" s="49"/>
      <c r="CG360" s="49"/>
      <c r="CH360" s="49"/>
      <c r="CI360" s="97"/>
      <c r="CJ360" s="97"/>
      <c r="CK360" s="97"/>
      <c r="CL360" s="97"/>
      <c r="CM360" s="335"/>
      <c r="CN360" s="337"/>
      <c r="CO360" s="315" t="str">
        <f>IF(Формулы!R360&gt;V360,"22-?,Дата 14 - Прибыл из УФСИН; ","")&amp;IF(Формулы!Q360&gt;Y360,"25-?,Дата 13 - Выбыл в УФСИН;","")&amp;IF(YEAR(ДАННЫЕ!$F$1)=YEAR(ДАННЫЕ!B360),IF(AT360&gt;0,"","40-?, вявлен в текущем году! "),"")&amp;IF(YEAR($F$1)=YEAR(W360),IF(X360+Y360&gt;0,"","23-стоит, 24,25 - куда выбыл? "),"")&amp;IF(X360+Y360&gt;0,IF(YEAR($F$1)=YEAR(W360),"","24+25&gt;0? 23 - когда выбыл? "),"")&amp;IF(BA360&lt;BB360,"47&gt;=48; ","")&amp;IF(BA360&lt;BC360,"47&gt;=49; ","")&amp;IF(BA360&lt;BD360,"47&gt;=50; ","")&amp;IF(BE360&gt;0,IF(BF360&gt;0,IF(AU360&gt;AV360,"","41 и 42 - ? (51 и 52 &gt; 0);"),"51 &gt; 0 52 - ?;"),"")&amp;IF(AU360&gt;0,IF(AV360&gt;AU360,"41&gt;42;","")&amp;IF(BE360&gt;0,"","41&gt;0 51-?;"),"")&amp;IF(BF360&gt;0,IF(BE360&gt;0,"","52&gt;0 51-?;"),"")&amp;IF(AW360&gt;=AX360,"","43&gt;44;")&amp;IF(CA360&gt;0,IF(AW360&gt;0,"","71 &gt; 0 43-?;"),"")</f>
        <v/>
      </c>
    </row>
    <row r="361" spans="1:93" s="250" customFormat="1" ht="15" customHeight="1" x14ac:dyDescent="0.2">
      <c r="A361" s="45"/>
      <c r="B361" s="46"/>
      <c r="C361" s="121"/>
      <c r="D361" s="121"/>
      <c r="E361" s="336"/>
      <c r="F361" s="122"/>
      <c r="G361" s="46"/>
      <c r="H361" s="45"/>
      <c r="I361" s="45"/>
      <c r="J361" s="45"/>
      <c r="K361" s="45"/>
      <c r="L361" s="45"/>
      <c r="M361" s="46"/>
      <c r="N361" s="46"/>
      <c r="O361" s="48"/>
      <c r="P361" s="48"/>
      <c r="Q361" s="46"/>
      <c r="R361" s="48"/>
      <c r="S361" s="48"/>
      <c r="T361" s="48"/>
      <c r="U361" s="48"/>
      <c r="V361" s="48"/>
      <c r="W361" s="46"/>
      <c r="X361" s="48"/>
      <c r="Y361" s="48"/>
      <c r="Z361" s="157"/>
      <c r="AA361" s="47"/>
      <c r="AB361" s="97"/>
      <c r="AC361" s="49"/>
      <c r="AD361" s="49"/>
      <c r="AE361" s="49"/>
      <c r="AF361" s="49"/>
      <c r="AG361" s="49"/>
      <c r="AH361" s="47"/>
      <c r="AI361" s="47"/>
      <c r="AJ361" s="47"/>
      <c r="AK361" s="190"/>
      <c r="AL361" s="190"/>
      <c r="AM361" s="190"/>
      <c r="AN361" s="190"/>
      <c r="AO361" s="190"/>
      <c r="AP361" s="151"/>
      <c r="AQ361" s="322"/>
      <c r="AR361" s="322"/>
      <c r="AS361" s="322"/>
      <c r="AT361" s="47"/>
      <c r="AU361" s="47"/>
      <c r="AV361" s="47"/>
      <c r="AW361" s="47"/>
      <c r="AX361" s="322"/>
      <c r="AY361" s="98"/>
      <c r="AZ361" s="98"/>
      <c r="BA361" s="47"/>
      <c r="BB361" s="47"/>
      <c r="BC361" s="47"/>
      <c r="BD361" s="47"/>
      <c r="BE361" s="97"/>
      <c r="BF361" s="49"/>
      <c r="BG361" s="239"/>
      <c r="BH361" s="342"/>
      <c r="BI361" s="49"/>
      <c r="BJ361" s="49"/>
      <c r="BK361" s="49"/>
      <c r="BL361" s="49"/>
      <c r="BM361" s="49"/>
      <c r="BN361" s="47"/>
      <c r="BO361" s="49"/>
      <c r="BP361" s="49"/>
      <c r="BQ361" s="49"/>
      <c r="BR361" s="323"/>
      <c r="BS361" s="323"/>
      <c r="BT361" s="323"/>
      <c r="BU361" s="49"/>
      <c r="BV361" s="49"/>
      <c r="BW361" s="97"/>
      <c r="BX361" s="97"/>
      <c r="BY361" s="97"/>
      <c r="BZ361" s="97"/>
      <c r="CA361" s="49"/>
      <c r="CB361" s="49"/>
      <c r="CC361" s="49"/>
      <c r="CD361" s="49"/>
      <c r="CE361" s="49"/>
      <c r="CF361" s="49"/>
      <c r="CG361" s="49"/>
      <c r="CH361" s="49"/>
      <c r="CI361" s="97"/>
      <c r="CJ361" s="97"/>
      <c r="CK361" s="97"/>
      <c r="CL361" s="97"/>
      <c r="CM361" s="335"/>
      <c r="CN361" s="337"/>
      <c r="CO361" s="315" t="str">
        <f>IF(Формулы!R361&gt;V361,"22-?,Дата 14 - Прибыл из УФСИН; ","")&amp;IF(Формулы!Q361&gt;Y361,"25-?,Дата 13 - Выбыл в УФСИН;","")&amp;IF(YEAR(ДАННЫЕ!$F$1)=YEAR(ДАННЫЕ!B361),IF(AT361&gt;0,"","40-?, вявлен в текущем году! "),"")&amp;IF(YEAR($F$1)=YEAR(W361),IF(X361+Y361&gt;0,"","23-стоит, 24,25 - куда выбыл? "),"")&amp;IF(X361+Y361&gt;0,IF(YEAR($F$1)=YEAR(W361),"","24+25&gt;0? 23 - когда выбыл? "),"")&amp;IF(BA361&lt;BB361,"47&gt;=48; ","")&amp;IF(BA361&lt;BC361,"47&gt;=49; ","")&amp;IF(BA361&lt;BD361,"47&gt;=50; ","")&amp;IF(BE361&gt;0,IF(BF361&gt;0,IF(AU361&gt;AV361,"","41 и 42 - ? (51 и 52 &gt; 0);"),"51 &gt; 0 52 - ?;"),"")&amp;IF(AU361&gt;0,IF(AV361&gt;AU361,"41&gt;42;","")&amp;IF(BE361&gt;0,"","41&gt;0 51-?;"),"")&amp;IF(BF361&gt;0,IF(BE361&gt;0,"","52&gt;0 51-?;"),"")&amp;IF(AW361&gt;=AX361,"","43&gt;44;")&amp;IF(CA361&gt;0,IF(AW361&gt;0,"","71 &gt; 0 43-?;"),"")</f>
        <v/>
      </c>
    </row>
    <row r="362" spans="1:93" s="250" customFormat="1" ht="15" customHeight="1" x14ac:dyDescent="0.2">
      <c r="A362" s="45"/>
      <c r="B362" s="46"/>
      <c r="C362" s="121"/>
      <c r="D362" s="121"/>
      <c r="E362" s="336"/>
      <c r="F362" s="122"/>
      <c r="G362" s="46"/>
      <c r="H362" s="45"/>
      <c r="I362" s="45"/>
      <c r="J362" s="45"/>
      <c r="K362" s="45"/>
      <c r="L362" s="45"/>
      <c r="M362" s="46"/>
      <c r="N362" s="46"/>
      <c r="O362" s="48"/>
      <c r="P362" s="48"/>
      <c r="Q362" s="46"/>
      <c r="R362" s="48"/>
      <c r="S362" s="48"/>
      <c r="T362" s="48"/>
      <c r="U362" s="48"/>
      <c r="V362" s="48"/>
      <c r="W362" s="46"/>
      <c r="X362" s="48"/>
      <c r="Y362" s="48"/>
      <c r="Z362" s="157"/>
      <c r="AA362" s="47"/>
      <c r="AB362" s="97"/>
      <c r="AC362" s="49"/>
      <c r="AD362" s="49"/>
      <c r="AE362" s="49"/>
      <c r="AF362" s="49"/>
      <c r="AG362" s="49"/>
      <c r="AH362" s="47"/>
      <c r="AI362" s="47"/>
      <c r="AJ362" s="47"/>
      <c r="AK362" s="190"/>
      <c r="AL362" s="190"/>
      <c r="AM362" s="190"/>
      <c r="AN362" s="190"/>
      <c r="AO362" s="190"/>
      <c r="AP362" s="151"/>
      <c r="AQ362" s="322"/>
      <c r="AR362" s="322"/>
      <c r="AS362" s="322"/>
      <c r="AT362" s="47"/>
      <c r="AU362" s="47"/>
      <c r="AV362" s="47"/>
      <c r="AW362" s="47"/>
      <c r="AX362" s="322"/>
      <c r="AY362" s="98"/>
      <c r="AZ362" s="98"/>
      <c r="BA362" s="47"/>
      <c r="BB362" s="47"/>
      <c r="BC362" s="47"/>
      <c r="BD362" s="47"/>
      <c r="BE362" s="97"/>
      <c r="BF362" s="49"/>
      <c r="BG362" s="239"/>
      <c r="BH362" s="342"/>
      <c r="BI362" s="49"/>
      <c r="BJ362" s="49"/>
      <c r="BK362" s="49"/>
      <c r="BL362" s="49"/>
      <c r="BM362" s="49"/>
      <c r="BN362" s="47"/>
      <c r="BO362" s="49"/>
      <c r="BP362" s="49"/>
      <c r="BQ362" s="49"/>
      <c r="BR362" s="323"/>
      <c r="BS362" s="323"/>
      <c r="BT362" s="323"/>
      <c r="BU362" s="49"/>
      <c r="BV362" s="49"/>
      <c r="BW362" s="97"/>
      <c r="BX362" s="97"/>
      <c r="BY362" s="97"/>
      <c r="BZ362" s="97"/>
      <c r="CA362" s="49"/>
      <c r="CB362" s="49"/>
      <c r="CC362" s="49"/>
      <c r="CD362" s="49"/>
      <c r="CE362" s="49"/>
      <c r="CF362" s="49"/>
      <c r="CG362" s="49"/>
      <c r="CH362" s="49"/>
      <c r="CI362" s="97"/>
      <c r="CJ362" s="97"/>
      <c r="CK362" s="97"/>
      <c r="CL362" s="97"/>
      <c r="CM362" s="335"/>
      <c r="CN362" s="337"/>
      <c r="CO362" s="315" t="str">
        <f>IF(Формулы!R362&gt;V362,"22-?,Дата 14 - Прибыл из УФСИН; ","")&amp;IF(Формулы!Q362&gt;Y362,"25-?,Дата 13 - Выбыл в УФСИН;","")&amp;IF(YEAR(ДАННЫЕ!$F$1)=YEAR(ДАННЫЕ!B362),IF(AT362&gt;0,"","40-?, вявлен в текущем году! "),"")&amp;IF(YEAR($F$1)=YEAR(W362),IF(X362+Y362&gt;0,"","23-стоит, 24,25 - куда выбыл? "),"")&amp;IF(X362+Y362&gt;0,IF(YEAR($F$1)=YEAR(W362),"","24+25&gt;0? 23 - когда выбыл? "),"")&amp;IF(BA362&lt;BB362,"47&gt;=48; ","")&amp;IF(BA362&lt;BC362,"47&gt;=49; ","")&amp;IF(BA362&lt;BD362,"47&gt;=50; ","")&amp;IF(BE362&gt;0,IF(BF362&gt;0,IF(AU362&gt;AV362,"","41 и 42 - ? (51 и 52 &gt; 0);"),"51 &gt; 0 52 - ?;"),"")&amp;IF(AU362&gt;0,IF(AV362&gt;AU362,"41&gt;42;","")&amp;IF(BE362&gt;0,"","41&gt;0 51-?;"),"")&amp;IF(BF362&gt;0,IF(BE362&gt;0,"","52&gt;0 51-?;"),"")&amp;IF(AW362&gt;=AX362,"","43&gt;44;")&amp;IF(CA362&gt;0,IF(AW362&gt;0,"","71 &gt; 0 43-?;"),"")</f>
        <v/>
      </c>
    </row>
    <row r="363" spans="1:93" s="250" customFormat="1" ht="15" customHeight="1" x14ac:dyDescent="0.2">
      <c r="A363" s="45"/>
      <c r="B363" s="46"/>
      <c r="C363" s="121"/>
      <c r="D363" s="121"/>
      <c r="E363" s="336"/>
      <c r="F363" s="122"/>
      <c r="G363" s="46"/>
      <c r="H363" s="45"/>
      <c r="I363" s="45"/>
      <c r="J363" s="45"/>
      <c r="K363" s="45"/>
      <c r="L363" s="45"/>
      <c r="M363" s="46"/>
      <c r="N363" s="46"/>
      <c r="O363" s="48"/>
      <c r="P363" s="48"/>
      <c r="Q363" s="46"/>
      <c r="R363" s="48"/>
      <c r="S363" s="48"/>
      <c r="T363" s="48"/>
      <c r="U363" s="48"/>
      <c r="V363" s="48"/>
      <c r="W363" s="46"/>
      <c r="X363" s="48"/>
      <c r="Y363" s="48"/>
      <c r="Z363" s="157"/>
      <c r="AA363" s="47"/>
      <c r="AB363" s="97"/>
      <c r="AC363" s="49"/>
      <c r="AD363" s="49"/>
      <c r="AE363" s="49"/>
      <c r="AF363" s="49"/>
      <c r="AG363" s="49"/>
      <c r="AH363" s="47"/>
      <c r="AI363" s="47"/>
      <c r="AJ363" s="47"/>
      <c r="AK363" s="190"/>
      <c r="AL363" s="190"/>
      <c r="AM363" s="190"/>
      <c r="AN363" s="190"/>
      <c r="AO363" s="190"/>
      <c r="AP363" s="151"/>
      <c r="AQ363" s="322"/>
      <c r="AR363" s="322"/>
      <c r="AS363" s="322"/>
      <c r="AT363" s="47"/>
      <c r="AU363" s="47"/>
      <c r="AV363" s="47"/>
      <c r="AW363" s="47"/>
      <c r="AX363" s="322"/>
      <c r="AY363" s="98"/>
      <c r="AZ363" s="98"/>
      <c r="BA363" s="47"/>
      <c r="BB363" s="47"/>
      <c r="BC363" s="47"/>
      <c r="BD363" s="47"/>
      <c r="BE363" s="97"/>
      <c r="BF363" s="49"/>
      <c r="BG363" s="239"/>
      <c r="BH363" s="342"/>
      <c r="BI363" s="49"/>
      <c r="BJ363" s="49"/>
      <c r="BK363" s="49"/>
      <c r="BL363" s="49"/>
      <c r="BM363" s="49"/>
      <c r="BN363" s="47"/>
      <c r="BO363" s="49"/>
      <c r="BP363" s="49"/>
      <c r="BQ363" s="49"/>
      <c r="BR363" s="323"/>
      <c r="BS363" s="323"/>
      <c r="BT363" s="323"/>
      <c r="BU363" s="49"/>
      <c r="BV363" s="49"/>
      <c r="BW363" s="97"/>
      <c r="BX363" s="97"/>
      <c r="BY363" s="97"/>
      <c r="BZ363" s="97"/>
      <c r="CA363" s="49"/>
      <c r="CB363" s="49"/>
      <c r="CC363" s="49"/>
      <c r="CD363" s="49"/>
      <c r="CE363" s="49"/>
      <c r="CF363" s="49"/>
      <c r="CG363" s="49"/>
      <c r="CH363" s="49"/>
      <c r="CI363" s="97"/>
      <c r="CJ363" s="97"/>
      <c r="CK363" s="97"/>
      <c r="CL363" s="97"/>
      <c r="CM363" s="335"/>
      <c r="CN363" s="337"/>
      <c r="CO363" s="315" t="str">
        <f>IF(Формулы!R363&gt;V363,"22-?,Дата 14 - Прибыл из УФСИН; ","")&amp;IF(Формулы!Q363&gt;Y363,"25-?,Дата 13 - Выбыл в УФСИН;","")&amp;IF(YEAR(ДАННЫЕ!$F$1)=YEAR(ДАННЫЕ!B363),IF(AT363&gt;0,"","40-?, вявлен в текущем году! "),"")&amp;IF(YEAR($F$1)=YEAR(W363),IF(X363+Y363&gt;0,"","23-стоит, 24,25 - куда выбыл? "),"")&amp;IF(X363+Y363&gt;0,IF(YEAR($F$1)=YEAR(W363),"","24+25&gt;0? 23 - когда выбыл? "),"")&amp;IF(BA363&lt;BB363,"47&gt;=48; ","")&amp;IF(BA363&lt;BC363,"47&gt;=49; ","")&amp;IF(BA363&lt;BD363,"47&gt;=50; ","")&amp;IF(BE363&gt;0,IF(BF363&gt;0,IF(AU363&gt;AV363,"","41 и 42 - ? (51 и 52 &gt; 0);"),"51 &gt; 0 52 - ?;"),"")&amp;IF(AU363&gt;0,IF(AV363&gt;AU363,"41&gt;42;","")&amp;IF(BE363&gt;0,"","41&gt;0 51-?;"),"")&amp;IF(BF363&gt;0,IF(BE363&gt;0,"","52&gt;0 51-?;"),"")&amp;IF(AW363&gt;=AX363,"","43&gt;44;")&amp;IF(CA363&gt;0,IF(AW363&gt;0,"","71 &gt; 0 43-?;"),"")</f>
        <v/>
      </c>
    </row>
    <row r="364" spans="1:93" s="250" customFormat="1" ht="15" customHeight="1" x14ac:dyDescent="0.2">
      <c r="A364" s="45"/>
      <c r="B364" s="46"/>
      <c r="C364" s="121"/>
      <c r="D364" s="121"/>
      <c r="E364" s="336"/>
      <c r="F364" s="122"/>
      <c r="G364" s="46"/>
      <c r="H364" s="45"/>
      <c r="I364" s="45"/>
      <c r="J364" s="45"/>
      <c r="K364" s="45"/>
      <c r="L364" s="45"/>
      <c r="M364" s="46"/>
      <c r="N364" s="46"/>
      <c r="O364" s="48"/>
      <c r="P364" s="48"/>
      <c r="Q364" s="46"/>
      <c r="R364" s="48"/>
      <c r="S364" s="48"/>
      <c r="T364" s="48"/>
      <c r="U364" s="48"/>
      <c r="V364" s="48"/>
      <c r="W364" s="46"/>
      <c r="X364" s="48"/>
      <c r="Y364" s="48"/>
      <c r="Z364" s="157"/>
      <c r="AA364" s="47"/>
      <c r="AB364" s="97"/>
      <c r="AC364" s="49"/>
      <c r="AD364" s="49"/>
      <c r="AE364" s="49"/>
      <c r="AF364" s="49"/>
      <c r="AG364" s="49"/>
      <c r="AH364" s="47"/>
      <c r="AI364" s="47"/>
      <c r="AJ364" s="47"/>
      <c r="AK364" s="190"/>
      <c r="AL364" s="190"/>
      <c r="AM364" s="190"/>
      <c r="AN364" s="190"/>
      <c r="AO364" s="190"/>
      <c r="AP364" s="151"/>
      <c r="AQ364" s="322"/>
      <c r="AR364" s="322"/>
      <c r="AS364" s="322"/>
      <c r="AT364" s="47"/>
      <c r="AU364" s="47"/>
      <c r="AV364" s="47"/>
      <c r="AW364" s="47"/>
      <c r="AX364" s="322"/>
      <c r="AY364" s="98"/>
      <c r="AZ364" s="98"/>
      <c r="BA364" s="47"/>
      <c r="BB364" s="47"/>
      <c r="BC364" s="47"/>
      <c r="BD364" s="47"/>
      <c r="BE364" s="97"/>
      <c r="BF364" s="49"/>
      <c r="BG364" s="239"/>
      <c r="BH364" s="342"/>
      <c r="BI364" s="49"/>
      <c r="BJ364" s="49"/>
      <c r="BK364" s="49"/>
      <c r="BL364" s="49"/>
      <c r="BM364" s="49"/>
      <c r="BN364" s="47"/>
      <c r="BO364" s="49"/>
      <c r="BP364" s="49"/>
      <c r="BQ364" s="49"/>
      <c r="BR364" s="323"/>
      <c r="BS364" s="323"/>
      <c r="BT364" s="323"/>
      <c r="BU364" s="49"/>
      <c r="BV364" s="49"/>
      <c r="BW364" s="97"/>
      <c r="BX364" s="97"/>
      <c r="BY364" s="97"/>
      <c r="BZ364" s="97"/>
      <c r="CA364" s="49"/>
      <c r="CB364" s="49"/>
      <c r="CC364" s="49"/>
      <c r="CD364" s="49"/>
      <c r="CE364" s="49"/>
      <c r="CF364" s="49"/>
      <c r="CG364" s="49"/>
      <c r="CH364" s="49"/>
      <c r="CI364" s="97"/>
      <c r="CJ364" s="97"/>
      <c r="CK364" s="97"/>
      <c r="CL364" s="97"/>
      <c r="CM364" s="335"/>
      <c r="CN364" s="337"/>
      <c r="CO364" s="315" t="str">
        <f>IF(Формулы!R364&gt;V364,"22-?,Дата 14 - Прибыл из УФСИН; ","")&amp;IF(Формулы!Q364&gt;Y364,"25-?,Дата 13 - Выбыл в УФСИН;","")&amp;IF(YEAR(ДАННЫЕ!$F$1)=YEAR(ДАННЫЕ!B364),IF(AT364&gt;0,"","40-?, вявлен в текущем году! "),"")&amp;IF(YEAR($F$1)=YEAR(W364),IF(X364+Y364&gt;0,"","23-стоит, 24,25 - куда выбыл? "),"")&amp;IF(X364+Y364&gt;0,IF(YEAR($F$1)=YEAR(W364),"","24+25&gt;0? 23 - когда выбыл? "),"")&amp;IF(BA364&lt;BB364,"47&gt;=48; ","")&amp;IF(BA364&lt;BC364,"47&gt;=49; ","")&amp;IF(BA364&lt;BD364,"47&gt;=50; ","")&amp;IF(BE364&gt;0,IF(BF364&gt;0,IF(AU364&gt;AV364,"","41 и 42 - ? (51 и 52 &gt; 0);"),"51 &gt; 0 52 - ?;"),"")&amp;IF(AU364&gt;0,IF(AV364&gt;AU364,"41&gt;42;","")&amp;IF(BE364&gt;0,"","41&gt;0 51-?;"),"")&amp;IF(BF364&gt;0,IF(BE364&gt;0,"","52&gt;0 51-?;"),"")&amp;IF(AW364&gt;=AX364,"","43&gt;44;")&amp;IF(CA364&gt;0,IF(AW364&gt;0,"","71 &gt; 0 43-?;"),"")</f>
        <v/>
      </c>
    </row>
    <row r="365" spans="1:93" s="250" customFormat="1" ht="15" customHeight="1" x14ac:dyDescent="0.2">
      <c r="A365" s="45"/>
      <c r="B365" s="46"/>
      <c r="C365" s="121"/>
      <c r="D365" s="121"/>
      <c r="E365" s="336"/>
      <c r="F365" s="122"/>
      <c r="G365" s="46"/>
      <c r="H365" s="45"/>
      <c r="I365" s="45"/>
      <c r="J365" s="45"/>
      <c r="K365" s="45"/>
      <c r="L365" s="45"/>
      <c r="M365" s="46"/>
      <c r="N365" s="46"/>
      <c r="O365" s="48"/>
      <c r="P365" s="48"/>
      <c r="Q365" s="46"/>
      <c r="R365" s="48"/>
      <c r="S365" s="48"/>
      <c r="T365" s="48"/>
      <c r="U365" s="48"/>
      <c r="V365" s="48"/>
      <c r="W365" s="46"/>
      <c r="X365" s="48"/>
      <c r="Y365" s="48"/>
      <c r="Z365" s="157"/>
      <c r="AA365" s="47"/>
      <c r="AB365" s="97"/>
      <c r="AC365" s="49"/>
      <c r="AD365" s="49"/>
      <c r="AE365" s="49"/>
      <c r="AF365" s="49"/>
      <c r="AG365" s="49"/>
      <c r="AH365" s="47"/>
      <c r="AI365" s="47"/>
      <c r="AJ365" s="47"/>
      <c r="AK365" s="190"/>
      <c r="AL365" s="190"/>
      <c r="AM365" s="190"/>
      <c r="AN365" s="190"/>
      <c r="AO365" s="190"/>
      <c r="AP365" s="151"/>
      <c r="AQ365" s="322"/>
      <c r="AR365" s="322"/>
      <c r="AS365" s="322"/>
      <c r="AT365" s="47"/>
      <c r="AU365" s="47"/>
      <c r="AV365" s="47"/>
      <c r="AW365" s="47"/>
      <c r="AX365" s="322"/>
      <c r="AY365" s="98"/>
      <c r="AZ365" s="98"/>
      <c r="BA365" s="47"/>
      <c r="BB365" s="47"/>
      <c r="BC365" s="47"/>
      <c r="BD365" s="47"/>
      <c r="BE365" s="97"/>
      <c r="BF365" s="49"/>
      <c r="BG365" s="239"/>
      <c r="BH365" s="342"/>
      <c r="BI365" s="49"/>
      <c r="BJ365" s="49"/>
      <c r="BK365" s="49"/>
      <c r="BL365" s="49"/>
      <c r="BM365" s="49"/>
      <c r="BN365" s="47"/>
      <c r="BO365" s="49"/>
      <c r="BP365" s="49"/>
      <c r="BQ365" s="49"/>
      <c r="BR365" s="323"/>
      <c r="BS365" s="323"/>
      <c r="BT365" s="323"/>
      <c r="BU365" s="49"/>
      <c r="BV365" s="49"/>
      <c r="BW365" s="97"/>
      <c r="BX365" s="97"/>
      <c r="BY365" s="97"/>
      <c r="BZ365" s="97"/>
      <c r="CA365" s="49"/>
      <c r="CB365" s="49"/>
      <c r="CC365" s="49"/>
      <c r="CD365" s="49"/>
      <c r="CE365" s="49"/>
      <c r="CF365" s="49"/>
      <c r="CG365" s="49"/>
      <c r="CH365" s="49"/>
      <c r="CI365" s="97"/>
      <c r="CJ365" s="97"/>
      <c r="CK365" s="97"/>
      <c r="CL365" s="97"/>
      <c r="CM365" s="335"/>
      <c r="CN365" s="337"/>
      <c r="CO365" s="315" t="str">
        <f>IF(Формулы!R365&gt;V365,"22-?,Дата 14 - Прибыл из УФСИН; ","")&amp;IF(Формулы!Q365&gt;Y365,"25-?,Дата 13 - Выбыл в УФСИН;","")&amp;IF(YEAR(ДАННЫЕ!$F$1)=YEAR(ДАННЫЕ!B365),IF(AT365&gt;0,"","40-?, вявлен в текущем году! "),"")&amp;IF(YEAR($F$1)=YEAR(W365),IF(X365+Y365&gt;0,"","23-стоит, 24,25 - куда выбыл? "),"")&amp;IF(X365+Y365&gt;0,IF(YEAR($F$1)=YEAR(W365),"","24+25&gt;0? 23 - когда выбыл? "),"")&amp;IF(BA365&lt;BB365,"47&gt;=48; ","")&amp;IF(BA365&lt;BC365,"47&gt;=49; ","")&amp;IF(BA365&lt;BD365,"47&gt;=50; ","")&amp;IF(BE365&gt;0,IF(BF365&gt;0,IF(AU365&gt;AV365,"","41 и 42 - ? (51 и 52 &gt; 0);"),"51 &gt; 0 52 - ?;"),"")&amp;IF(AU365&gt;0,IF(AV365&gt;AU365,"41&gt;42;","")&amp;IF(BE365&gt;0,"","41&gt;0 51-?;"),"")&amp;IF(BF365&gt;0,IF(BE365&gt;0,"","52&gt;0 51-?;"),"")&amp;IF(AW365&gt;=AX365,"","43&gt;44;")&amp;IF(CA365&gt;0,IF(AW365&gt;0,"","71 &gt; 0 43-?;"),"")</f>
        <v/>
      </c>
    </row>
    <row r="366" spans="1:93" s="250" customFormat="1" ht="15" customHeight="1" x14ac:dyDescent="0.2">
      <c r="A366" s="45"/>
      <c r="B366" s="46"/>
      <c r="C366" s="121"/>
      <c r="D366" s="121"/>
      <c r="E366" s="336"/>
      <c r="F366" s="122"/>
      <c r="G366" s="46"/>
      <c r="H366" s="45"/>
      <c r="I366" s="45"/>
      <c r="J366" s="45"/>
      <c r="K366" s="45"/>
      <c r="L366" s="45"/>
      <c r="M366" s="46"/>
      <c r="N366" s="46"/>
      <c r="O366" s="48"/>
      <c r="P366" s="48"/>
      <c r="Q366" s="46"/>
      <c r="R366" s="48"/>
      <c r="S366" s="48"/>
      <c r="T366" s="48"/>
      <c r="U366" s="48"/>
      <c r="V366" s="48"/>
      <c r="W366" s="46"/>
      <c r="X366" s="48"/>
      <c r="Y366" s="48"/>
      <c r="Z366" s="157"/>
      <c r="AA366" s="47"/>
      <c r="AB366" s="97"/>
      <c r="AC366" s="49"/>
      <c r="AD366" s="49"/>
      <c r="AE366" s="49"/>
      <c r="AF366" s="49"/>
      <c r="AG366" s="49"/>
      <c r="AH366" s="47"/>
      <c r="AI366" s="47"/>
      <c r="AJ366" s="47"/>
      <c r="AK366" s="190"/>
      <c r="AL366" s="190"/>
      <c r="AM366" s="190"/>
      <c r="AN366" s="190"/>
      <c r="AO366" s="190"/>
      <c r="AP366" s="151"/>
      <c r="AQ366" s="322"/>
      <c r="AR366" s="322"/>
      <c r="AS366" s="322"/>
      <c r="AT366" s="47"/>
      <c r="AU366" s="47"/>
      <c r="AV366" s="47"/>
      <c r="AW366" s="47"/>
      <c r="AX366" s="322"/>
      <c r="AY366" s="98"/>
      <c r="AZ366" s="98"/>
      <c r="BA366" s="47"/>
      <c r="BB366" s="47"/>
      <c r="BC366" s="47"/>
      <c r="BD366" s="47"/>
      <c r="BE366" s="97"/>
      <c r="BF366" s="49"/>
      <c r="BG366" s="239"/>
      <c r="BH366" s="342"/>
      <c r="BI366" s="49"/>
      <c r="BJ366" s="49"/>
      <c r="BK366" s="49"/>
      <c r="BL366" s="49"/>
      <c r="BM366" s="49"/>
      <c r="BN366" s="47"/>
      <c r="BO366" s="49"/>
      <c r="BP366" s="49"/>
      <c r="BQ366" s="49"/>
      <c r="BR366" s="323"/>
      <c r="BS366" s="323"/>
      <c r="BT366" s="323"/>
      <c r="BU366" s="49"/>
      <c r="BV366" s="49"/>
      <c r="BW366" s="97"/>
      <c r="BX366" s="97"/>
      <c r="BY366" s="97"/>
      <c r="BZ366" s="97"/>
      <c r="CA366" s="49"/>
      <c r="CB366" s="49"/>
      <c r="CC366" s="49"/>
      <c r="CD366" s="49"/>
      <c r="CE366" s="49"/>
      <c r="CF366" s="49"/>
      <c r="CG366" s="49"/>
      <c r="CH366" s="49"/>
      <c r="CI366" s="97"/>
      <c r="CJ366" s="97"/>
      <c r="CK366" s="97"/>
      <c r="CL366" s="97"/>
      <c r="CM366" s="335"/>
      <c r="CN366" s="337"/>
      <c r="CO366" s="315" t="str">
        <f>IF(Формулы!R366&gt;V366,"22-?,Дата 14 - Прибыл из УФСИН; ","")&amp;IF(Формулы!Q366&gt;Y366,"25-?,Дата 13 - Выбыл в УФСИН;","")&amp;IF(YEAR(ДАННЫЕ!$F$1)=YEAR(ДАННЫЕ!B366),IF(AT366&gt;0,"","40-?, вявлен в текущем году! "),"")&amp;IF(YEAR($F$1)=YEAR(W366),IF(X366+Y366&gt;0,"","23-стоит, 24,25 - куда выбыл? "),"")&amp;IF(X366+Y366&gt;0,IF(YEAR($F$1)=YEAR(W366),"","24+25&gt;0? 23 - когда выбыл? "),"")&amp;IF(BA366&lt;BB366,"47&gt;=48; ","")&amp;IF(BA366&lt;BC366,"47&gt;=49; ","")&amp;IF(BA366&lt;BD366,"47&gt;=50; ","")&amp;IF(BE366&gt;0,IF(BF366&gt;0,IF(AU366&gt;AV366,"","41 и 42 - ? (51 и 52 &gt; 0);"),"51 &gt; 0 52 - ?;"),"")&amp;IF(AU366&gt;0,IF(AV366&gt;AU366,"41&gt;42;","")&amp;IF(BE366&gt;0,"","41&gt;0 51-?;"),"")&amp;IF(BF366&gt;0,IF(BE366&gt;0,"","52&gt;0 51-?;"),"")&amp;IF(AW366&gt;=AX366,"","43&gt;44;")&amp;IF(CA366&gt;0,IF(AW366&gt;0,"","71 &gt; 0 43-?;"),"")</f>
        <v/>
      </c>
    </row>
    <row r="367" spans="1:93" s="250" customFormat="1" ht="15" customHeight="1" x14ac:dyDescent="0.2">
      <c r="A367" s="45"/>
      <c r="B367" s="46"/>
      <c r="C367" s="121"/>
      <c r="D367" s="121"/>
      <c r="E367" s="336"/>
      <c r="F367" s="122"/>
      <c r="G367" s="46"/>
      <c r="H367" s="45"/>
      <c r="I367" s="45"/>
      <c r="J367" s="45"/>
      <c r="K367" s="45"/>
      <c r="L367" s="45"/>
      <c r="M367" s="46"/>
      <c r="N367" s="46"/>
      <c r="O367" s="48"/>
      <c r="P367" s="48"/>
      <c r="Q367" s="46"/>
      <c r="R367" s="48"/>
      <c r="S367" s="48"/>
      <c r="T367" s="48"/>
      <c r="U367" s="48"/>
      <c r="V367" s="48"/>
      <c r="W367" s="46"/>
      <c r="X367" s="48"/>
      <c r="Y367" s="48"/>
      <c r="Z367" s="157"/>
      <c r="AA367" s="47"/>
      <c r="AB367" s="97"/>
      <c r="AC367" s="49"/>
      <c r="AD367" s="49"/>
      <c r="AE367" s="49"/>
      <c r="AF367" s="49"/>
      <c r="AG367" s="49"/>
      <c r="AH367" s="47"/>
      <c r="AI367" s="47"/>
      <c r="AJ367" s="47"/>
      <c r="AK367" s="190"/>
      <c r="AL367" s="190"/>
      <c r="AM367" s="190"/>
      <c r="AN367" s="190"/>
      <c r="AO367" s="190"/>
      <c r="AP367" s="151"/>
      <c r="AQ367" s="322"/>
      <c r="AR367" s="322"/>
      <c r="AS367" s="322"/>
      <c r="AT367" s="47"/>
      <c r="AU367" s="47"/>
      <c r="AV367" s="47"/>
      <c r="AW367" s="47"/>
      <c r="AX367" s="322"/>
      <c r="AY367" s="98"/>
      <c r="AZ367" s="98"/>
      <c r="BA367" s="47"/>
      <c r="BB367" s="47"/>
      <c r="BC367" s="47"/>
      <c r="BD367" s="47"/>
      <c r="BE367" s="97"/>
      <c r="BF367" s="49"/>
      <c r="BG367" s="239"/>
      <c r="BH367" s="342"/>
      <c r="BI367" s="49"/>
      <c r="BJ367" s="49"/>
      <c r="BK367" s="49"/>
      <c r="BL367" s="49"/>
      <c r="BM367" s="49"/>
      <c r="BN367" s="47"/>
      <c r="BO367" s="49"/>
      <c r="BP367" s="49"/>
      <c r="BQ367" s="49"/>
      <c r="BR367" s="323"/>
      <c r="BS367" s="323"/>
      <c r="BT367" s="323"/>
      <c r="BU367" s="49"/>
      <c r="BV367" s="49"/>
      <c r="BW367" s="97"/>
      <c r="BX367" s="97"/>
      <c r="BY367" s="97"/>
      <c r="BZ367" s="97"/>
      <c r="CA367" s="49"/>
      <c r="CB367" s="49"/>
      <c r="CC367" s="49"/>
      <c r="CD367" s="49"/>
      <c r="CE367" s="49"/>
      <c r="CF367" s="49"/>
      <c r="CG367" s="49"/>
      <c r="CH367" s="49"/>
      <c r="CI367" s="97"/>
      <c r="CJ367" s="97"/>
      <c r="CK367" s="97"/>
      <c r="CL367" s="97"/>
      <c r="CM367" s="335"/>
      <c r="CN367" s="337"/>
      <c r="CO367" s="315" t="str">
        <f>IF(Формулы!R367&gt;V367,"22-?,Дата 14 - Прибыл из УФСИН; ","")&amp;IF(Формулы!Q367&gt;Y367,"25-?,Дата 13 - Выбыл в УФСИН;","")&amp;IF(YEAR(ДАННЫЕ!$F$1)=YEAR(ДАННЫЕ!B367),IF(AT367&gt;0,"","40-?, вявлен в текущем году! "),"")&amp;IF(YEAR($F$1)=YEAR(W367),IF(X367+Y367&gt;0,"","23-стоит, 24,25 - куда выбыл? "),"")&amp;IF(X367+Y367&gt;0,IF(YEAR($F$1)=YEAR(W367),"","24+25&gt;0? 23 - когда выбыл? "),"")&amp;IF(BA367&lt;BB367,"47&gt;=48; ","")&amp;IF(BA367&lt;BC367,"47&gt;=49; ","")&amp;IF(BA367&lt;BD367,"47&gt;=50; ","")&amp;IF(BE367&gt;0,IF(BF367&gt;0,IF(AU367&gt;AV367,"","41 и 42 - ? (51 и 52 &gt; 0);"),"51 &gt; 0 52 - ?;"),"")&amp;IF(AU367&gt;0,IF(AV367&gt;AU367,"41&gt;42;","")&amp;IF(BE367&gt;0,"","41&gt;0 51-?;"),"")&amp;IF(BF367&gt;0,IF(BE367&gt;0,"","52&gt;0 51-?;"),"")&amp;IF(AW367&gt;=AX367,"","43&gt;44;")&amp;IF(CA367&gt;0,IF(AW367&gt;0,"","71 &gt; 0 43-?;"),"")</f>
        <v/>
      </c>
    </row>
    <row r="368" spans="1:93" s="250" customFormat="1" ht="15" customHeight="1" x14ac:dyDescent="0.2">
      <c r="A368" s="45"/>
      <c r="B368" s="46"/>
      <c r="C368" s="121"/>
      <c r="D368" s="121"/>
      <c r="E368" s="336"/>
      <c r="F368" s="122"/>
      <c r="G368" s="46"/>
      <c r="H368" s="45"/>
      <c r="I368" s="45"/>
      <c r="J368" s="45"/>
      <c r="K368" s="45"/>
      <c r="L368" s="45"/>
      <c r="M368" s="46"/>
      <c r="N368" s="46"/>
      <c r="O368" s="48"/>
      <c r="P368" s="48"/>
      <c r="Q368" s="46"/>
      <c r="R368" s="48"/>
      <c r="S368" s="48"/>
      <c r="T368" s="48"/>
      <c r="U368" s="48"/>
      <c r="V368" s="48"/>
      <c r="W368" s="46"/>
      <c r="X368" s="48"/>
      <c r="Y368" s="48"/>
      <c r="Z368" s="157"/>
      <c r="AA368" s="47"/>
      <c r="AB368" s="97"/>
      <c r="AC368" s="49"/>
      <c r="AD368" s="49"/>
      <c r="AE368" s="49"/>
      <c r="AF368" s="49"/>
      <c r="AG368" s="49"/>
      <c r="AH368" s="47"/>
      <c r="AI368" s="47"/>
      <c r="AJ368" s="47"/>
      <c r="AK368" s="190"/>
      <c r="AL368" s="190"/>
      <c r="AM368" s="190"/>
      <c r="AN368" s="190"/>
      <c r="AO368" s="190"/>
      <c r="AP368" s="151"/>
      <c r="AQ368" s="322"/>
      <c r="AR368" s="322"/>
      <c r="AS368" s="322"/>
      <c r="AT368" s="47"/>
      <c r="AU368" s="47"/>
      <c r="AV368" s="47"/>
      <c r="AW368" s="47"/>
      <c r="AX368" s="322"/>
      <c r="AY368" s="98"/>
      <c r="AZ368" s="98"/>
      <c r="BA368" s="47"/>
      <c r="BB368" s="47"/>
      <c r="BC368" s="47"/>
      <c r="BD368" s="47"/>
      <c r="BE368" s="97"/>
      <c r="BF368" s="49"/>
      <c r="BG368" s="239"/>
      <c r="BH368" s="342"/>
      <c r="BI368" s="49"/>
      <c r="BJ368" s="49"/>
      <c r="BK368" s="49"/>
      <c r="BL368" s="49"/>
      <c r="BM368" s="49"/>
      <c r="BN368" s="47"/>
      <c r="BO368" s="49"/>
      <c r="BP368" s="49"/>
      <c r="BQ368" s="49"/>
      <c r="BR368" s="323"/>
      <c r="BS368" s="323"/>
      <c r="BT368" s="323"/>
      <c r="BU368" s="49"/>
      <c r="BV368" s="49"/>
      <c r="BW368" s="97"/>
      <c r="BX368" s="97"/>
      <c r="BY368" s="97"/>
      <c r="BZ368" s="97"/>
      <c r="CA368" s="49"/>
      <c r="CB368" s="49"/>
      <c r="CC368" s="49"/>
      <c r="CD368" s="49"/>
      <c r="CE368" s="49"/>
      <c r="CF368" s="49"/>
      <c r="CG368" s="49"/>
      <c r="CH368" s="49"/>
      <c r="CI368" s="97"/>
      <c r="CJ368" s="97"/>
      <c r="CK368" s="97"/>
      <c r="CL368" s="97"/>
      <c r="CM368" s="335"/>
      <c r="CN368" s="337"/>
      <c r="CO368" s="315" t="str">
        <f>IF(Формулы!R368&gt;V368,"22-?,Дата 14 - Прибыл из УФСИН; ","")&amp;IF(Формулы!Q368&gt;Y368,"25-?,Дата 13 - Выбыл в УФСИН;","")&amp;IF(YEAR(ДАННЫЕ!$F$1)=YEAR(ДАННЫЕ!B368),IF(AT368&gt;0,"","40-?, вявлен в текущем году! "),"")&amp;IF(YEAR($F$1)=YEAR(W368),IF(X368+Y368&gt;0,"","23-стоит, 24,25 - куда выбыл? "),"")&amp;IF(X368+Y368&gt;0,IF(YEAR($F$1)=YEAR(W368),"","24+25&gt;0? 23 - когда выбыл? "),"")&amp;IF(BA368&lt;BB368,"47&gt;=48; ","")&amp;IF(BA368&lt;BC368,"47&gt;=49; ","")&amp;IF(BA368&lt;BD368,"47&gt;=50; ","")&amp;IF(BE368&gt;0,IF(BF368&gt;0,IF(AU368&gt;AV368,"","41 и 42 - ? (51 и 52 &gt; 0);"),"51 &gt; 0 52 - ?;"),"")&amp;IF(AU368&gt;0,IF(AV368&gt;AU368,"41&gt;42;","")&amp;IF(BE368&gt;0,"","41&gt;0 51-?;"),"")&amp;IF(BF368&gt;0,IF(BE368&gt;0,"","52&gt;0 51-?;"),"")&amp;IF(AW368&gt;=AX368,"","43&gt;44;")&amp;IF(CA368&gt;0,IF(AW368&gt;0,"","71 &gt; 0 43-?;"),"")</f>
        <v/>
      </c>
    </row>
    <row r="369" spans="1:93" s="250" customFormat="1" ht="15" customHeight="1" x14ac:dyDescent="0.2">
      <c r="A369" s="45"/>
      <c r="B369" s="46"/>
      <c r="C369" s="121"/>
      <c r="D369" s="121"/>
      <c r="E369" s="336"/>
      <c r="F369" s="122"/>
      <c r="G369" s="46"/>
      <c r="H369" s="45"/>
      <c r="I369" s="45"/>
      <c r="J369" s="45"/>
      <c r="K369" s="45"/>
      <c r="L369" s="45"/>
      <c r="M369" s="46"/>
      <c r="N369" s="46"/>
      <c r="O369" s="48"/>
      <c r="P369" s="48"/>
      <c r="Q369" s="46"/>
      <c r="R369" s="48"/>
      <c r="S369" s="48"/>
      <c r="T369" s="48"/>
      <c r="U369" s="48"/>
      <c r="V369" s="48"/>
      <c r="W369" s="46"/>
      <c r="X369" s="48"/>
      <c r="Y369" s="48"/>
      <c r="Z369" s="157"/>
      <c r="AA369" s="47"/>
      <c r="AB369" s="97"/>
      <c r="AC369" s="49"/>
      <c r="AD369" s="49"/>
      <c r="AE369" s="49"/>
      <c r="AF369" s="49"/>
      <c r="AG369" s="49"/>
      <c r="AH369" s="47"/>
      <c r="AI369" s="47"/>
      <c r="AJ369" s="47"/>
      <c r="AK369" s="190"/>
      <c r="AL369" s="190"/>
      <c r="AM369" s="190"/>
      <c r="AN369" s="190"/>
      <c r="AO369" s="190"/>
      <c r="AP369" s="151"/>
      <c r="AQ369" s="322"/>
      <c r="AR369" s="322"/>
      <c r="AS369" s="322"/>
      <c r="AT369" s="47"/>
      <c r="AU369" s="47"/>
      <c r="AV369" s="47"/>
      <c r="AW369" s="47"/>
      <c r="AX369" s="322"/>
      <c r="AY369" s="98"/>
      <c r="AZ369" s="98"/>
      <c r="BA369" s="47"/>
      <c r="BB369" s="47"/>
      <c r="BC369" s="47"/>
      <c r="BD369" s="47"/>
      <c r="BE369" s="97"/>
      <c r="BF369" s="49"/>
      <c r="BG369" s="239"/>
      <c r="BH369" s="342"/>
      <c r="BI369" s="49"/>
      <c r="BJ369" s="49"/>
      <c r="BK369" s="49"/>
      <c r="BL369" s="49"/>
      <c r="BM369" s="49"/>
      <c r="BN369" s="47"/>
      <c r="BO369" s="49"/>
      <c r="BP369" s="49"/>
      <c r="BQ369" s="49"/>
      <c r="BR369" s="323"/>
      <c r="BS369" s="323"/>
      <c r="BT369" s="323"/>
      <c r="BU369" s="49"/>
      <c r="BV369" s="49"/>
      <c r="BW369" s="97"/>
      <c r="BX369" s="97"/>
      <c r="BY369" s="97"/>
      <c r="BZ369" s="97"/>
      <c r="CA369" s="49"/>
      <c r="CB369" s="49"/>
      <c r="CC369" s="49"/>
      <c r="CD369" s="49"/>
      <c r="CE369" s="49"/>
      <c r="CF369" s="49"/>
      <c r="CG369" s="49"/>
      <c r="CH369" s="49"/>
      <c r="CI369" s="97"/>
      <c r="CJ369" s="97"/>
      <c r="CK369" s="97"/>
      <c r="CL369" s="97"/>
      <c r="CM369" s="335"/>
      <c r="CN369" s="337"/>
      <c r="CO369" s="315" t="str">
        <f>IF(Формулы!R369&gt;V369,"22-?,Дата 14 - Прибыл из УФСИН; ","")&amp;IF(Формулы!Q369&gt;Y369,"25-?,Дата 13 - Выбыл в УФСИН;","")&amp;IF(YEAR(ДАННЫЕ!$F$1)=YEAR(ДАННЫЕ!B369),IF(AT369&gt;0,"","40-?, вявлен в текущем году! "),"")&amp;IF(YEAR($F$1)=YEAR(W369),IF(X369+Y369&gt;0,"","23-стоит, 24,25 - куда выбыл? "),"")&amp;IF(X369+Y369&gt;0,IF(YEAR($F$1)=YEAR(W369),"","24+25&gt;0? 23 - когда выбыл? "),"")&amp;IF(BA369&lt;BB369,"47&gt;=48; ","")&amp;IF(BA369&lt;BC369,"47&gt;=49; ","")&amp;IF(BA369&lt;BD369,"47&gt;=50; ","")&amp;IF(BE369&gt;0,IF(BF369&gt;0,IF(AU369&gt;AV369,"","41 и 42 - ? (51 и 52 &gt; 0);"),"51 &gt; 0 52 - ?;"),"")&amp;IF(AU369&gt;0,IF(AV369&gt;AU369,"41&gt;42;","")&amp;IF(BE369&gt;0,"","41&gt;0 51-?;"),"")&amp;IF(BF369&gt;0,IF(BE369&gt;0,"","52&gt;0 51-?;"),"")&amp;IF(AW369&gt;=AX369,"","43&gt;44;")&amp;IF(CA369&gt;0,IF(AW369&gt;0,"","71 &gt; 0 43-?;"),"")</f>
        <v/>
      </c>
    </row>
    <row r="370" spans="1:93" s="250" customFormat="1" ht="15" customHeight="1" x14ac:dyDescent="0.2">
      <c r="A370" s="45"/>
      <c r="B370" s="46"/>
      <c r="C370" s="121"/>
      <c r="D370" s="121"/>
      <c r="E370" s="336"/>
      <c r="F370" s="122"/>
      <c r="G370" s="46"/>
      <c r="H370" s="45"/>
      <c r="I370" s="45"/>
      <c r="J370" s="45"/>
      <c r="K370" s="45"/>
      <c r="L370" s="45"/>
      <c r="M370" s="46"/>
      <c r="N370" s="46"/>
      <c r="O370" s="48"/>
      <c r="P370" s="48"/>
      <c r="Q370" s="46"/>
      <c r="R370" s="48"/>
      <c r="S370" s="48"/>
      <c r="T370" s="48"/>
      <c r="U370" s="48"/>
      <c r="V370" s="48"/>
      <c r="W370" s="46"/>
      <c r="X370" s="48"/>
      <c r="Y370" s="48"/>
      <c r="Z370" s="157"/>
      <c r="AA370" s="47"/>
      <c r="AB370" s="97"/>
      <c r="AC370" s="49"/>
      <c r="AD370" s="49"/>
      <c r="AE370" s="49"/>
      <c r="AF370" s="49"/>
      <c r="AG370" s="49"/>
      <c r="AH370" s="47"/>
      <c r="AI370" s="47"/>
      <c r="AJ370" s="47"/>
      <c r="AK370" s="190"/>
      <c r="AL370" s="190"/>
      <c r="AM370" s="190"/>
      <c r="AN370" s="190"/>
      <c r="AO370" s="190"/>
      <c r="AP370" s="151"/>
      <c r="AQ370" s="322"/>
      <c r="AR370" s="322"/>
      <c r="AS370" s="322"/>
      <c r="AT370" s="47"/>
      <c r="AU370" s="47"/>
      <c r="AV370" s="47"/>
      <c r="AW370" s="47"/>
      <c r="AX370" s="322"/>
      <c r="AY370" s="98"/>
      <c r="AZ370" s="98"/>
      <c r="BA370" s="47"/>
      <c r="BB370" s="47"/>
      <c r="BC370" s="47"/>
      <c r="BD370" s="47"/>
      <c r="BE370" s="97"/>
      <c r="BF370" s="49"/>
      <c r="BG370" s="239"/>
      <c r="BH370" s="342"/>
      <c r="BI370" s="49"/>
      <c r="BJ370" s="49"/>
      <c r="BK370" s="49"/>
      <c r="BL370" s="49"/>
      <c r="BM370" s="49"/>
      <c r="BN370" s="47"/>
      <c r="BO370" s="49"/>
      <c r="BP370" s="49"/>
      <c r="BQ370" s="49"/>
      <c r="BR370" s="323"/>
      <c r="BS370" s="323"/>
      <c r="BT370" s="323"/>
      <c r="BU370" s="49"/>
      <c r="BV370" s="49"/>
      <c r="BW370" s="97"/>
      <c r="BX370" s="97"/>
      <c r="BY370" s="97"/>
      <c r="BZ370" s="97"/>
      <c r="CA370" s="49"/>
      <c r="CB370" s="49"/>
      <c r="CC370" s="49"/>
      <c r="CD370" s="49"/>
      <c r="CE370" s="49"/>
      <c r="CF370" s="49"/>
      <c r="CG370" s="49"/>
      <c r="CH370" s="49"/>
      <c r="CI370" s="97"/>
      <c r="CJ370" s="97"/>
      <c r="CK370" s="97"/>
      <c r="CL370" s="97"/>
      <c r="CM370" s="335"/>
      <c r="CN370" s="337"/>
      <c r="CO370" s="315" t="str">
        <f>IF(Формулы!R370&gt;V370,"22-?,Дата 14 - Прибыл из УФСИН; ","")&amp;IF(Формулы!Q370&gt;Y370,"25-?,Дата 13 - Выбыл в УФСИН;","")&amp;IF(YEAR(ДАННЫЕ!$F$1)=YEAR(ДАННЫЕ!B370),IF(AT370&gt;0,"","40-?, вявлен в текущем году! "),"")&amp;IF(YEAR($F$1)=YEAR(W370),IF(X370+Y370&gt;0,"","23-стоит, 24,25 - куда выбыл? "),"")&amp;IF(X370+Y370&gt;0,IF(YEAR($F$1)=YEAR(W370),"","24+25&gt;0? 23 - когда выбыл? "),"")&amp;IF(BA370&lt;BB370,"47&gt;=48; ","")&amp;IF(BA370&lt;BC370,"47&gt;=49; ","")&amp;IF(BA370&lt;BD370,"47&gt;=50; ","")&amp;IF(BE370&gt;0,IF(BF370&gt;0,IF(AU370&gt;AV370,"","41 и 42 - ? (51 и 52 &gt; 0);"),"51 &gt; 0 52 - ?;"),"")&amp;IF(AU370&gt;0,IF(AV370&gt;AU370,"41&gt;42;","")&amp;IF(BE370&gt;0,"","41&gt;0 51-?;"),"")&amp;IF(BF370&gt;0,IF(BE370&gt;0,"","52&gt;0 51-?;"),"")&amp;IF(AW370&gt;=AX370,"","43&gt;44;")&amp;IF(CA370&gt;0,IF(AW370&gt;0,"","71 &gt; 0 43-?;"),"")</f>
        <v/>
      </c>
    </row>
    <row r="371" spans="1:93" s="250" customFormat="1" ht="15" customHeight="1" x14ac:dyDescent="0.2">
      <c r="A371" s="45"/>
      <c r="B371" s="46"/>
      <c r="C371" s="121"/>
      <c r="D371" s="121"/>
      <c r="E371" s="336"/>
      <c r="F371" s="122"/>
      <c r="G371" s="46"/>
      <c r="H371" s="45"/>
      <c r="I371" s="45"/>
      <c r="J371" s="45"/>
      <c r="K371" s="45"/>
      <c r="L371" s="45"/>
      <c r="M371" s="46"/>
      <c r="N371" s="46"/>
      <c r="O371" s="48"/>
      <c r="P371" s="48"/>
      <c r="Q371" s="46"/>
      <c r="R371" s="48"/>
      <c r="S371" s="48"/>
      <c r="T371" s="48"/>
      <c r="U371" s="48"/>
      <c r="V371" s="48"/>
      <c r="W371" s="46"/>
      <c r="X371" s="48"/>
      <c r="Y371" s="48"/>
      <c r="Z371" s="157"/>
      <c r="AA371" s="47"/>
      <c r="AB371" s="97"/>
      <c r="AC371" s="49"/>
      <c r="AD371" s="49"/>
      <c r="AE371" s="49"/>
      <c r="AF371" s="49"/>
      <c r="AG371" s="49"/>
      <c r="AH371" s="47"/>
      <c r="AI371" s="47"/>
      <c r="AJ371" s="47"/>
      <c r="AK371" s="190"/>
      <c r="AL371" s="190"/>
      <c r="AM371" s="190"/>
      <c r="AN371" s="190"/>
      <c r="AO371" s="190"/>
      <c r="AP371" s="151"/>
      <c r="AQ371" s="322"/>
      <c r="AR371" s="322"/>
      <c r="AS371" s="322"/>
      <c r="AT371" s="47"/>
      <c r="AU371" s="47"/>
      <c r="AV371" s="47"/>
      <c r="AW371" s="47"/>
      <c r="AX371" s="322"/>
      <c r="AY371" s="98"/>
      <c r="AZ371" s="98"/>
      <c r="BA371" s="47"/>
      <c r="BB371" s="47"/>
      <c r="BC371" s="47"/>
      <c r="BD371" s="47"/>
      <c r="BE371" s="97"/>
      <c r="BF371" s="49"/>
      <c r="BG371" s="239"/>
      <c r="BH371" s="342"/>
      <c r="BI371" s="49"/>
      <c r="BJ371" s="49"/>
      <c r="BK371" s="49"/>
      <c r="BL371" s="49"/>
      <c r="BM371" s="49"/>
      <c r="BN371" s="47"/>
      <c r="BO371" s="49"/>
      <c r="BP371" s="49"/>
      <c r="BQ371" s="49"/>
      <c r="BR371" s="323"/>
      <c r="BS371" s="323"/>
      <c r="BT371" s="323"/>
      <c r="BU371" s="49"/>
      <c r="BV371" s="49"/>
      <c r="BW371" s="97"/>
      <c r="BX371" s="97"/>
      <c r="BY371" s="97"/>
      <c r="BZ371" s="97"/>
      <c r="CA371" s="49"/>
      <c r="CB371" s="49"/>
      <c r="CC371" s="49"/>
      <c r="CD371" s="49"/>
      <c r="CE371" s="49"/>
      <c r="CF371" s="49"/>
      <c r="CG371" s="49"/>
      <c r="CH371" s="49"/>
      <c r="CI371" s="97"/>
      <c r="CJ371" s="97"/>
      <c r="CK371" s="97"/>
      <c r="CL371" s="97"/>
      <c r="CM371" s="335"/>
      <c r="CN371" s="337"/>
      <c r="CO371" s="315" t="str">
        <f>IF(Формулы!R371&gt;V371,"22-?,Дата 14 - Прибыл из УФСИН; ","")&amp;IF(Формулы!Q371&gt;Y371,"25-?,Дата 13 - Выбыл в УФСИН;","")&amp;IF(YEAR(ДАННЫЕ!$F$1)=YEAR(ДАННЫЕ!B371),IF(AT371&gt;0,"","40-?, вявлен в текущем году! "),"")&amp;IF(YEAR($F$1)=YEAR(W371),IF(X371+Y371&gt;0,"","23-стоит, 24,25 - куда выбыл? "),"")&amp;IF(X371+Y371&gt;0,IF(YEAR($F$1)=YEAR(W371),"","24+25&gt;0? 23 - когда выбыл? "),"")&amp;IF(BA371&lt;BB371,"47&gt;=48; ","")&amp;IF(BA371&lt;BC371,"47&gt;=49; ","")&amp;IF(BA371&lt;BD371,"47&gt;=50; ","")&amp;IF(BE371&gt;0,IF(BF371&gt;0,IF(AU371&gt;AV371,"","41 и 42 - ? (51 и 52 &gt; 0);"),"51 &gt; 0 52 - ?;"),"")&amp;IF(AU371&gt;0,IF(AV371&gt;AU371,"41&gt;42;","")&amp;IF(BE371&gt;0,"","41&gt;0 51-?;"),"")&amp;IF(BF371&gt;0,IF(BE371&gt;0,"","52&gt;0 51-?;"),"")&amp;IF(AW371&gt;=AX371,"","43&gt;44;")&amp;IF(CA371&gt;0,IF(AW371&gt;0,"","71 &gt; 0 43-?;"),"")</f>
        <v/>
      </c>
    </row>
    <row r="372" spans="1:93" s="250" customFormat="1" ht="15" customHeight="1" x14ac:dyDescent="0.2">
      <c r="A372" s="45"/>
      <c r="B372" s="46"/>
      <c r="C372" s="121"/>
      <c r="D372" s="121"/>
      <c r="E372" s="336"/>
      <c r="F372" s="122"/>
      <c r="G372" s="46"/>
      <c r="H372" s="45"/>
      <c r="I372" s="45"/>
      <c r="J372" s="45"/>
      <c r="K372" s="45"/>
      <c r="L372" s="45"/>
      <c r="M372" s="46"/>
      <c r="N372" s="46"/>
      <c r="O372" s="48"/>
      <c r="P372" s="48"/>
      <c r="Q372" s="46"/>
      <c r="R372" s="48"/>
      <c r="S372" s="48"/>
      <c r="T372" s="48"/>
      <c r="U372" s="48"/>
      <c r="V372" s="48"/>
      <c r="W372" s="46"/>
      <c r="X372" s="48"/>
      <c r="Y372" s="48"/>
      <c r="Z372" s="157"/>
      <c r="AA372" s="47"/>
      <c r="AB372" s="97"/>
      <c r="AC372" s="49"/>
      <c r="AD372" s="49"/>
      <c r="AE372" s="49"/>
      <c r="AF372" s="49"/>
      <c r="AG372" s="49"/>
      <c r="AH372" s="47"/>
      <c r="AI372" s="47"/>
      <c r="AJ372" s="47"/>
      <c r="AK372" s="190"/>
      <c r="AL372" s="190"/>
      <c r="AM372" s="190"/>
      <c r="AN372" s="190"/>
      <c r="AO372" s="190"/>
      <c r="AP372" s="151"/>
      <c r="AQ372" s="322"/>
      <c r="AR372" s="322"/>
      <c r="AS372" s="322"/>
      <c r="AT372" s="47"/>
      <c r="AU372" s="47"/>
      <c r="AV372" s="47"/>
      <c r="AW372" s="47"/>
      <c r="AX372" s="322"/>
      <c r="AY372" s="98"/>
      <c r="AZ372" s="98"/>
      <c r="BA372" s="47"/>
      <c r="BB372" s="47"/>
      <c r="BC372" s="47"/>
      <c r="BD372" s="47"/>
      <c r="BE372" s="97"/>
      <c r="BF372" s="49"/>
      <c r="BG372" s="239"/>
      <c r="BH372" s="342"/>
      <c r="BI372" s="49"/>
      <c r="BJ372" s="49"/>
      <c r="BK372" s="49"/>
      <c r="BL372" s="49"/>
      <c r="BM372" s="49"/>
      <c r="BN372" s="47"/>
      <c r="BO372" s="49"/>
      <c r="BP372" s="49"/>
      <c r="BQ372" s="49"/>
      <c r="BR372" s="323"/>
      <c r="BS372" s="323"/>
      <c r="BT372" s="323"/>
      <c r="BU372" s="49"/>
      <c r="BV372" s="49"/>
      <c r="BW372" s="97"/>
      <c r="BX372" s="97"/>
      <c r="BY372" s="97"/>
      <c r="BZ372" s="97"/>
      <c r="CA372" s="49"/>
      <c r="CB372" s="49"/>
      <c r="CC372" s="49"/>
      <c r="CD372" s="49"/>
      <c r="CE372" s="49"/>
      <c r="CF372" s="49"/>
      <c r="CG372" s="49"/>
      <c r="CH372" s="49"/>
      <c r="CI372" s="97"/>
      <c r="CJ372" s="97"/>
      <c r="CK372" s="97"/>
      <c r="CL372" s="97"/>
      <c r="CM372" s="335"/>
      <c r="CN372" s="337"/>
      <c r="CO372" s="315" t="str">
        <f>IF(Формулы!R372&gt;V372,"22-?,Дата 14 - Прибыл из УФСИН; ","")&amp;IF(Формулы!Q372&gt;Y372,"25-?,Дата 13 - Выбыл в УФСИН;","")&amp;IF(YEAR(ДАННЫЕ!$F$1)=YEAR(ДАННЫЕ!B372),IF(AT372&gt;0,"","40-?, вявлен в текущем году! "),"")&amp;IF(YEAR($F$1)=YEAR(W372),IF(X372+Y372&gt;0,"","23-стоит, 24,25 - куда выбыл? "),"")&amp;IF(X372+Y372&gt;0,IF(YEAR($F$1)=YEAR(W372),"","24+25&gt;0? 23 - когда выбыл? "),"")&amp;IF(BA372&lt;BB372,"47&gt;=48; ","")&amp;IF(BA372&lt;BC372,"47&gt;=49; ","")&amp;IF(BA372&lt;BD372,"47&gt;=50; ","")&amp;IF(BE372&gt;0,IF(BF372&gt;0,IF(AU372&gt;AV372,"","41 и 42 - ? (51 и 52 &gt; 0);"),"51 &gt; 0 52 - ?;"),"")&amp;IF(AU372&gt;0,IF(AV372&gt;AU372,"41&gt;42;","")&amp;IF(BE372&gt;0,"","41&gt;0 51-?;"),"")&amp;IF(BF372&gt;0,IF(BE372&gt;0,"","52&gt;0 51-?;"),"")&amp;IF(AW372&gt;=AX372,"","43&gt;44;")&amp;IF(CA372&gt;0,IF(AW372&gt;0,"","71 &gt; 0 43-?;"),"")</f>
        <v/>
      </c>
    </row>
    <row r="373" spans="1:93" s="250" customFormat="1" ht="15" customHeight="1" x14ac:dyDescent="0.2">
      <c r="A373" s="45"/>
      <c r="B373" s="46"/>
      <c r="C373" s="121"/>
      <c r="D373" s="121"/>
      <c r="E373" s="336"/>
      <c r="F373" s="122"/>
      <c r="G373" s="46"/>
      <c r="H373" s="45"/>
      <c r="I373" s="45"/>
      <c r="J373" s="45"/>
      <c r="K373" s="45"/>
      <c r="L373" s="45"/>
      <c r="M373" s="46"/>
      <c r="N373" s="46"/>
      <c r="O373" s="48"/>
      <c r="P373" s="48"/>
      <c r="Q373" s="46"/>
      <c r="R373" s="48"/>
      <c r="S373" s="48"/>
      <c r="T373" s="48"/>
      <c r="U373" s="48"/>
      <c r="V373" s="48"/>
      <c r="W373" s="46"/>
      <c r="X373" s="48"/>
      <c r="Y373" s="48"/>
      <c r="Z373" s="157"/>
      <c r="AA373" s="47"/>
      <c r="AB373" s="97"/>
      <c r="AC373" s="49"/>
      <c r="AD373" s="49"/>
      <c r="AE373" s="49"/>
      <c r="AF373" s="49"/>
      <c r="AG373" s="49"/>
      <c r="AH373" s="47"/>
      <c r="AI373" s="47"/>
      <c r="AJ373" s="47"/>
      <c r="AK373" s="190"/>
      <c r="AL373" s="190"/>
      <c r="AM373" s="190"/>
      <c r="AN373" s="190"/>
      <c r="AO373" s="190"/>
      <c r="AP373" s="151"/>
      <c r="AQ373" s="322"/>
      <c r="AR373" s="322"/>
      <c r="AS373" s="322"/>
      <c r="AT373" s="47"/>
      <c r="AU373" s="47"/>
      <c r="AV373" s="47"/>
      <c r="AW373" s="47"/>
      <c r="AX373" s="322"/>
      <c r="AY373" s="98"/>
      <c r="AZ373" s="98"/>
      <c r="BA373" s="47"/>
      <c r="BB373" s="47"/>
      <c r="BC373" s="47"/>
      <c r="BD373" s="47"/>
      <c r="BE373" s="97"/>
      <c r="BF373" s="49"/>
      <c r="BG373" s="239"/>
      <c r="BH373" s="342"/>
      <c r="BI373" s="49"/>
      <c r="BJ373" s="49"/>
      <c r="BK373" s="49"/>
      <c r="BL373" s="49"/>
      <c r="BM373" s="49"/>
      <c r="BN373" s="47"/>
      <c r="BO373" s="49"/>
      <c r="BP373" s="49"/>
      <c r="BQ373" s="49"/>
      <c r="BR373" s="323"/>
      <c r="BS373" s="323"/>
      <c r="BT373" s="323"/>
      <c r="BU373" s="49"/>
      <c r="BV373" s="49"/>
      <c r="BW373" s="97"/>
      <c r="BX373" s="97"/>
      <c r="BY373" s="97"/>
      <c r="BZ373" s="97"/>
      <c r="CA373" s="49"/>
      <c r="CB373" s="49"/>
      <c r="CC373" s="49"/>
      <c r="CD373" s="49"/>
      <c r="CE373" s="49"/>
      <c r="CF373" s="49"/>
      <c r="CG373" s="49"/>
      <c r="CH373" s="49"/>
      <c r="CI373" s="97"/>
      <c r="CJ373" s="97"/>
      <c r="CK373" s="97"/>
      <c r="CL373" s="97"/>
      <c r="CM373" s="335"/>
      <c r="CN373" s="337"/>
      <c r="CO373" s="315" t="str">
        <f>IF(Формулы!R373&gt;V373,"22-?,Дата 14 - Прибыл из УФСИН; ","")&amp;IF(Формулы!Q373&gt;Y373,"25-?,Дата 13 - Выбыл в УФСИН;","")&amp;IF(YEAR(ДАННЫЕ!$F$1)=YEAR(ДАННЫЕ!B373),IF(AT373&gt;0,"","40-?, вявлен в текущем году! "),"")&amp;IF(YEAR($F$1)=YEAR(W373),IF(X373+Y373&gt;0,"","23-стоит, 24,25 - куда выбыл? "),"")&amp;IF(X373+Y373&gt;0,IF(YEAR($F$1)=YEAR(W373),"","24+25&gt;0? 23 - когда выбыл? "),"")&amp;IF(BA373&lt;BB373,"47&gt;=48; ","")&amp;IF(BA373&lt;BC373,"47&gt;=49; ","")&amp;IF(BA373&lt;BD373,"47&gt;=50; ","")&amp;IF(BE373&gt;0,IF(BF373&gt;0,IF(AU373&gt;AV373,"","41 и 42 - ? (51 и 52 &gt; 0);"),"51 &gt; 0 52 - ?;"),"")&amp;IF(AU373&gt;0,IF(AV373&gt;AU373,"41&gt;42;","")&amp;IF(BE373&gt;0,"","41&gt;0 51-?;"),"")&amp;IF(BF373&gt;0,IF(BE373&gt;0,"","52&gt;0 51-?;"),"")&amp;IF(AW373&gt;=AX373,"","43&gt;44;")&amp;IF(CA373&gt;0,IF(AW373&gt;0,"","71 &gt; 0 43-?;"),"")</f>
        <v/>
      </c>
    </row>
    <row r="374" spans="1:93" s="250" customFormat="1" ht="15" customHeight="1" x14ac:dyDescent="0.2">
      <c r="A374" s="45"/>
      <c r="B374" s="46"/>
      <c r="C374" s="121"/>
      <c r="D374" s="121"/>
      <c r="E374" s="336"/>
      <c r="F374" s="122"/>
      <c r="G374" s="46"/>
      <c r="H374" s="45"/>
      <c r="I374" s="45"/>
      <c r="J374" s="45"/>
      <c r="K374" s="45"/>
      <c r="L374" s="45"/>
      <c r="M374" s="46"/>
      <c r="N374" s="46"/>
      <c r="O374" s="48"/>
      <c r="P374" s="48"/>
      <c r="Q374" s="46"/>
      <c r="R374" s="48"/>
      <c r="S374" s="48"/>
      <c r="T374" s="48"/>
      <c r="U374" s="48"/>
      <c r="V374" s="48"/>
      <c r="W374" s="46"/>
      <c r="X374" s="48"/>
      <c r="Y374" s="48"/>
      <c r="Z374" s="157"/>
      <c r="AA374" s="47"/>
      <c r="AB374" s="97"/>
      <c r="AC374" s="49"/>
      <c r="AD374" s="49"/>
      <c r="AE374" s="49"/>
      <c r="AF374" s="49"/>
      <c r="AG374" s="49"/>
      <c r="AH374" s="47"/>
      <c r="AI374" s="47"/>
      <c r="AJ374" s="47"/>
      <c r="AK374" s="190"/>
      <c r="AL374" s="190"/>
      <c r="AM374" s="190"/>
      <c r="AN374" s="190"/>
      <c r="AO374" s="190"/>
      <c r="AP374" s="151"/>
      <c r="AQ374" s="322"/>
      <c r="AR374" s="322"/>
      <c r="AS374" s="322"/>
      <c r="AT374" s="47"/>
      <c r="AU374" s="47"/>
      <c r="AV374" s="47"/>
      <c r="AW374" s="47"/>
      <c r="AX374" s="322"/>
      <c r="AY374" s="98"/>
      <c r="AZ374" s="98"/>
      <c r="BA374" s="47"/>
      <c r="BB374" s="47"/>
      <c r="BC374" s="47"/>
      <c r="BD374" s="47"/>
      <c r="BE374" s="97"/>
      <c r="BF374" s="49"/>
      <c r="BG374" s="239"/>
      <c r="BH374" s="342"/>
      <c r="BI374" s="49"/>
      <c r="BJ374" s="49"/>
      <c r="BK374" s="49"/>
      <c r="BL374" s="49"/>
      <c r="BM374" s="49"/>
      <c r="BN374" s="47"/>
      <c r="BO374" s="49"/>
      <c r="BP374" s="49"/>
      <c r="BQ374" s="49"/>
      <c r="BR374" s="323"/>
      <c r="BS374" s="323"/>
      <c r="BT374" s="323"/>
      <c r="BU374" s="49"/>
      <c r="BV374" s="49"/>
      <c r="BW374" s="97"/>
      <c r="BX374" s="97"/>
      <c r="BY374" s="97"/>
      <c r="BZ374" s="97"/>
      <c r="CA374" s="49"/>
      <c r="CB374" s="49"/>
      <c r="CC374" s="49"/>
      <c r="CD374" s="49"/>
      <c r="CE374" s="49"/>
      <c r="CF374" s="49"/>
      <c r="CG374" s="49"/>
      <c r="CH374" s="49"/>
      <c r="CI374" s="97"/>
      <c r="CJ374" s="97"/>
      <c r="CK374" s="97"/>
      <c r="CL374" s="97"/>
      <c r="CM374" s="335"/>
      <c r="CN374" s="337"/>
      <c r="CO374" s="315" t="str">
        <f>IF(Формулы!R374&gt;V374,"22-?,Дата 14 - Прибыл из УФСИН; ","")&amp;IF(Формулы!Q374&gt;Y374,"25-?,Дата 13 - Выбыл в УФСИН;","")&amp;IF(YEAR(ДАННЫЕ!$F$1)=YEAR(ДАННЫЕ!B374),IF(AT374&gt;0,"","40-?, вявлен в текущем году! "),"")&amp;IF(YEAR($F$1)=YEAR(W374),IF(X374+Y374&gt;0,"","23-стоит, 24,25 - куда выбыл? "),"")&amp;IF(X374+Y374&gt;0,IF(YEAR($F$1)=YEAR(W374),"","24+25&gt;0? 23 - когда выбыл? "),"")&amp;IF(BA374&lt;BB374,"47&gt;=48; ","")&amp;IF(BA374&lt;BC374,"47&gt;=49; ","")&amp;IF(BA374&lt;BD374,"47&gt;=50; ","")&amp;IF(BE374&gt;0,IF(BF374&gt;0,IF(AU374&gt;AV374,"","41 и 42 - ? (51 и 52 &gt; 0);"),"51 &gt; 0 52 - ?;"),"")&amp;IF(AU374&gt;0,IF(AV374&gt;AU374,"41&gt;42;","")&amp;IF(BE374&gt;0,"","41&gt;0 51-?;"),"")&amp;IF(BF374&gt;0,IF(BE374&gt;0,"","52&gt;0 51-?;"),"")&amp;IF(AW374&gt;=AX374,"","43&gt;44;")&amp;IF(CA374&gt;0,IF(AW374&gt;0,"","71 &gt; 0 43-?;"),"")</f>
        <v/>
      </c>
    </row>
    <row r="375" spans="1:93" s="250" customFormat="1" ht="15" customHeight="1" x14ac:dyDescent="0.2">
      <c r="A375" s="45"/>
      <c r="B375" s="46"/>
      <c r="C375" s="121"/>
      <c r="D375" s="121"/>
      <c r="E375" s="336"/>
      <c r="F375" s="122"/>
      <c r="G375" s="46"/>
      <c r="H375" s="45"/>
      <c r="I375" s="45"/>
      <c r="J375" s="45"/>
      <c r="K375" s="45"/>
      <c r="L375" s="45"/>
      <c r="M375" s="46"/>
      <c r="N375" s="46"/>
      <c r="O375" s="48"/>
      <c r="P375" s="48"/>
      <c r="Q375" s="46"/>
      <c r="R375" s="48"/>
      <c r="S375" s="48"/>
      <c r="T375" s="48"/>
      <c r="U375" s="48"/>
      <c r="V375" s="48"/>
      <c r="W375" s="46"/>
      <c r="X375" s="48"/>
      <c r="Y375" s="48"/>
      <c r="Z375" s="157"/>
      <c r="AA375" s="47"/>
      <c r="AB375" s="97"/>
      <c r="AC375" s="49"/>
      <c r="AD375" s="49"/>
      <c r="AE375" s="49"/>
      <c r="AF375" s="49"/>
      <c r="AG375" s="49"/>
      <c r="AH375" s="47"/>
      <c r="AI375" s="47"/>
      <c r="AJ375" s="47"/>
      <c r="AK375" s="190"/>
      <c r="AL375" s="190"/>
      <c r="AM375" s="190"/>
      <c r="AN375" s="190"/>
      <c r="AO375" s="190"/>
      <c r="AP375" s="151"/>
      <c r="AQ375" s="322"/>
      <c r="AR375" s="322"/>
      <c r="AS375" s="322"/>
      <c r="AT375" s="47"/>
      <c r="AU375" s="47"/>
      <c r="AV375" s="47"/>
      <c r="AW375" s="47"/>
      <c r="AX375" s="322"/>
      <c r="AY375" s="98"/>
      <c r="AZ375" s="98"/>
      <c r="BA375" s="47"/>
      <c r="BB375" s="47"/>
      <c r="BC375" s="47"/>
      <c r="BD375" s="47"/>
      <c r="BE375" s="97"/>
      <c r="BF375" s="49"/>
      <c r="BG375" s="239"/>
      <c r="BH375" s="342"/>
      <c r="BI375" s="49"/>
      <c r="BJ375" s="49"/>
      <c r="BK375" s="49"/>
      <c r="BL375" s="49"/>
      <c r="BM375" s="49"/>
      <c r="BN375" s="47"/>
      <c r="BO375" s="49"/>
      <c r="BP375" s="49"/>
      <c r="BQ375" s="49"/>
      <c r="BR375" s="323"/>
      <c r="BS375" s="323"/>
      <c r="BT375" s="323"/>
      <c r="BU375" s="49"/>
      <c r="BV375" s="49"/>
      <c r="BW375" s="97"/>
      <c r="BX375" s="97"/>
      <c r="BY375" s="97"/>
      <c r="BZ375" s="97"/>
      <c r="CA375" s="49"/>
      <c r="CB375" s="49"/>
      <c r="CC375" s="49"/>
      <c r="CD375" s="49"/>
      <c r="CE375" s="49"/>
      <c r="CF375" s="49"/>
      <c r="CG375" s="49"/>
      <c r="CH375" s="49"/>
      <c r="CI375" s="97"/>
      <c r="CJ375" s="97"/>
      <c r="CK375" s="97"/>
      <c r="CL375" s="97"/>
      <c r="CM375" s="335"/>
      <c r="CN375" s="337"/>
      <c r="CO375" s="315" t="str">
        <f>IF(Формулы!R375&gt;V375,"22-?,Дата 14 - Прибыл из УФСИН; ","")&amp;IF(Формулы!Q375&gt;Y375,"25-?,Дата 13 - Выбыл в УФСИН;","")&amp;IF(YEAR(ДАННЫЕ!$F$1)=YEAR(ДАННЫЕ!B375),IF(AT375&gt;0,"","40-?, вявлен в текущем году! "),"")&amp;IF(YEAR($F$1)=YEAR(W375),IF(X375+Y375&gt;0,"","23-стоит, 24,25 - куда выбыл? "),"")&amp;IF(X375+Y375&gt;0,IF(YEAR($F$1)=YEAR(W375),"","24+25&gt;0? 23 - когда выбыл? "),"")&amp;IF(BA375&lt;BB375,"47&gt;=48; ","")&amp;IF(BA375&lt;BC375,"47&gt;=49; ","")&amp;IF(BA375&lt;BD375,"47&gt;=50; ","")&amp;IF(BE375&gt;0,IF(BF375&gt;0,IF(AU375&gt;AV375,"","41 и 42 - ? (51 и 52 &gt; 0);"),"51 &gt; 0 52 - ?;"),"")&amp;IF(AU375&gt;0,IF(AV375&gt;AU375,"41&gt;42;","")&amp;IF(BE375&gt;0,"","41&gt;0 51-?;"),"")&amp;IF(BF375&gt;0,IF(BE375&gt;0,"","52&gt;0 51-?;"),"")&amp;IF(AW375&gt;=AX375,"","43&gt;44;")&amp;IF(CA375&gt;0,IF(AW375&gt;0,"","71 &gt; 0 43-?;"),"")</f>
        <v/>
      </c>
    </row>
    <row r="376" spans="1:93" s="250" customFormat="1" ht="15" customHeight="1" x14ac:dyDescent="0.2">
      <c r="A376" s="45"/>
      <c r="B376" s="46"/>
      <c r="C376" s="121"/>
      <c r="D376" s="121"/>
      <c r="E376" s="336"/>
      <c r="F376" s="122"/>
      <c r="G376" s="46"/>
      <c r="H376" s="45"/>
      <c r="I376" s="45"/>
      <c r="J376" s="45"/>
      <c r="K376" s="45"/>
      <c r="L376" s="45"/>
      <c r="M376" s="46"/>
      <c r="N376" s="46"/>
      <c r="O376" s="48"/>
      <c r="P376" s="48"/>
      <c r="Q376" s="46"/>
      <c r="R376" s="48"/>
      <c r="S376" s="48"/>
      <c r="T376" s="48"/>
      <c r="U376" s="48"/>
      <c r="V376" s="48"/>
      <c r="W376" s="46"/>
      <c r="X376" s="48"/>
      <c r="Y376" s="48"/>
      <c r="Z376" s="157"/>
      <c r="AA376" s="47"/>
      <c r="AB376" s="97"/>
      <c r="AC376" s="49"/>
      <c r="AD376" s="49"/>
      <c r="AE376" s="49"/>
      <c r="AF376" s="49"/>
      <c r="AG376" s="49"/>
      <c r="AH376" s="47"/>
      <c r="AI376" s="47"/>
      <c r="AJ376" s="47"/>
      <c r="AK376" s="190"/>
      <c r="AL376" s="190"/>
      <c r="AM376" s="190"/>
      <c r="AN376" s="190"/>
      <c r="AO376" s="190"/>
      <c r="AP376" s="151"/>
      <c r="AQ376" s="322"/>
      <c r="AR376" s="322"/>
      <c r="AS376" s="322"/>
      <c r="AT376" s="47"/>
      <c r="AU376" s="47"/>
      <c r="AV376" s="47"/>
      <c r="AW376" s="47"/>
      <c r="AX376" s="322"/>
      <c r="AY376" s="98"/>
      <c r="AZ376" s="98"/>
      <c r="BA376" s="47"/>
      <c r="BB376" s="47"/>
      <c r="BC376" s="47"/>
      <c r="BD376" s="47"/>
      <c r="BE376" s="97"/>
      <c r="BF376" s="49"/>
      <c r="BG376" s="239"/>
      <c r="BH376" s="342"/>
      <c r="BI376" s="49"/>
      <c r="BJ376" s="49"/>
      <c r="BK376" s="49"/>
      <c r="BL376" s="49"/>
      <c r="BM376" s="49"/>
      <c r="BN376" s="47"/>
      <c r="BO376" s="49"/>
      <c r="BP376" s="49"/>
      <c r="BQ376" s="49"/>
      <c r="BR376" s="323"/>
      <c r="BS376" s="323"/>
      <c r="BT376" s="323"/>
      <c r="BU376" s="49"/>
      <c r="BV376" s="49"/>
      <c r="BW376" s="97"/>
      <c r="BX376" s="97"/>
      <c r="BY376" s="97"/>
      <c r="BZ376" s="97"/>
      <c r="CA376" s="49"/>
      <c r="CB376" s="49"/>
      <c r="CC376" s="49"/>
      <c r="CD376" s="49"/>
      <c r="CE376" s="49"/>
      <c r="CF376" s="49"/>
      <c r="CG376" s="49"/>
      <c r="CH376" s="49"/>
      <c r="CI376" s="97"/>
      <c r="CJ376" s="97"/>
      <c r="CK376" s="97"/>
      <c r="CL376" s="97"/>
      <c r="CM376" s="335"/>
      <c r="CN376" s="337"/>
      <c r="CO376" s="315" t="str">
        <f>IF(Формулы!R376&gt;V376,"22-?,Дата 14 - Прибыл из УФСИН; ","")&amp;IF(Формулы!Q376&gt;Y376,"25-?,Дата 13 - Выбыл в УФСИН;","")&amp;IF(YEAR(ДАННЫЕ!$F$1)=YEAR(ДАННЫЕ!B376),IF(AT376&gt;0,"","40-?, вявлен в текущем году! "),"")&amp;IF(YEAR($F$1)=YEAR(W376),IF(X376+Y376&gt;0,"","23-стоит, 24,25 - куда выбыл? "),"")&amp;IF(X376+Y376&gt;0,IF(YEAR($F$1)=YEAR(W376),"","24+25&gt;0? 23 - когда выбыл? "),"")&amp;IF(BA376&lt;BB376,"47&gt;=48; ","")&amp;IF(BA376&lt;BC376,"47&gt;=49; ","")&amp;IF(BA376&lt;BD376,"47&gt;=50; ","")&amp;IF(BE376&gt;0,IF(BF376&gt;0,IF(AU376&gt;AV376,"","41 и 42 - ? (51 и 52 &gt; 0);"),"51 &gt; 0 52 - ?;"),"")&amp;IF(AU376&gt;0,IF(AV376&gt;AU376,"41&gt;42;","")&amp;IF(BE376&gt;0,"","41&gt;0 51-?;"),"")&amp;IF(BF376&gt;0,IF(BE376&gt;0,"","52&gt;0 51-?;"),"")&amp;IF(AW376&gt;=AX376,"","43&gt;44;")&amp;IF(CA376&gt;0,IF(AW376&gt;0,"","71 &gt; 0 43-?;"),"")</f>
        <v/>
      </c>
    </row>
    <row r="377" spans="1:93" s="250" customFormat="1" ht="15" customHeight="1" x14ac:dyDescent="0.2">
      <c r="A377" s="45"/>
      <c r="B377" s="46"/>
      <c r="C377" s="121"/>
      <c r="D377" s="121"/>
      <c r="E377" s="336"/>
      <c r="F377" s="122"/>
      <c r="G377" s="46"/>
      <c r="H377" s="45"/>
      <c r="I377" s="45"/>
      <c r="J377" s="45"/>
      <c r="K377" s="45"/>
      <c r="L377" s="45"/>
      <c r="M377" s="46"/>
      <c r="N377" s="46"/>
      <c r="O377" s="48"/>
      <c r="P377" s="48"/>
      <c r="Q377" s="46"/>
      <c r="R377" s="48"/>
      <c r="S377" s="48"/>
      <c r="T377" s="48"/>
      <c r="U377" s="48"/>
      <c r="V377" s="48"/>
      <c r="W377" s="46"/>
      <c r="X377" s="48"/>
      <c r="Y377" s="48"/>
      <c r="Z377" s="157"/>
      <c r="AA377" s="47"/>
      <c r="AB377" s="97"/>
      <c r="AC377" s="49"/>
      <c r="AD377" s="49"/>
      <c r="AE377" s="49"/>
      <c r="AF377" s="49"/>
      <c r="AG377" s="49"/>
      <c r="AH377" s="47"/>
      <c r="AI377" s="47"/>
      <c r="AJ377" s="47"/>
      <c r="AK377" s="190"/>
      <c r="AL377" s="190"/>
      <c r="AM377" s="190"/>
      <c r="AN377" s="190"/>
      <c r="AO377" s="190"/>
      <c r="AP377" s="151"/>
      <c r="AQ377" s="322"/>
      <c r="AR377" s="322"/>
      <c r="AS377" s="322"/>
      <c r="AT377" s="47"/>
      <c r="AU377" s="47"/>
      <c r="AV377" s="47"/>
      <c r="AW377" s="47"/>
      <c r="AX377" s="322"/>
      <c r="AY377" s="98"/>
      <c r="AZ377" s="98"/>
      <c r="BA377" s="47"/>
      <c r="BB377" s="47"/>
      <c r="BC377" s="47"/>
      <c r="BD377" s="47"/>
      <c r="BE377" s="97"/>
      <c r="BF377" s="49"/>
      <c r="BG377" s="239"/>
      <c r="BH377" s="342"/>
      <c r="BI377" s="49"/>
      <c r="BJ377" s="49"/>
      <c r="BK377" s="49"/>
      <c r="BL377" s="49"/>
      <c r="BM377" s="49"/>
      <c r="BN377" s="47"/>
      <c r="BO377" s="49"/>
      <c r="BP377" s="49"/>
      <c r="BQ377" s="49"/>
      <c r="BR377" s="323"/>
      <c r="BS377" s="323"/>
      <c r="BT377" s="323"/>
      <c r="BU377" s="49"/>
      <c r="BV377" s="49"/>
      <c r="BW377" s="97"/>
      <c r="BX377" s="97"/>
      <c r="BY377" s="97"/>
      <c r="BZ377" s="97"/>
      <c r="CA377" s="49"/>
      <c r="CB377" s="49"/>
      <c r="CC377" s="49"/>
      <c r="CD377" s="49"/>
      <c r="CE377" s="49"/>
      <c r="CF377" s="49"/>
      <c r="CG377" s="49"/>
      <c r="CH377" s="49"/>
      <c r="CI377" s="97"/>
      <c r="CJ377" s="97"/>
      <c r="CK377" s="97"/>
      <c r="CL377" s="97"/>
      <c r="CM377" s="335"/>
      <c r="CN377" s="337"/>
      <c r="CO377" s="315" t="str">
        <f>IF(Формулы!R377&gt;V377,"22-?,Дата 14 - Прибыл из УФСИН; ","")&amp;IF(Формулы!Q377&gt;Y377,"25-?,Дата 13 - Выбыл в УФСИН;","")&amp;IF(YEAR(ДАННЫЕ!$F$1)=YEAR(ДАННЫЕ!B377),IF(AT377&gt;0,"","40-?, вявлен в текущем году! "),"")&amp;IF(YEAR($F$1)=YEAR(W377),IF(X377+Y377&gt;0,"","23-стоит, 24,25 - куда выбыл? "),"")&amp;IF(X377+Y377&gt;0,IF(YEAR($F$1)=YEAR(W377),"","24+25&gt;0? 23 - когда выбыл? "),"")&amp;IF(BA377&lt;BB377,"47&gt;=48; ","")&amp;IF(BA377&lt;BC377,"47&gt;=49; ","")&amp;IF(BA377&lt;BD377,"47&gt;=50; ","")&amp;IF(BE377&gt;0,IF(BF377&gt;0,IF(AU377&gt;AV377,"","41 и 42 - ? (51 и 52 &gt; 0);"),"51 &gt; 0 52 - ?;"),"")&amp;IF(AU377&gt;0,IF(AV377&gt;AU377,"41&gt;42;","")&amp;IF(BE377&gt;0,"","41&gt;0 51-?;"),"")&amp;IF(BF377&gt;0,IF(BE377&gt;0,"","52&gt;0 51-?;"),"")&amp;IF(AW377&gt;=AX377,"","43&gt;44;")&amp;IF(CA377&gt;0,IF(AW377&gt;0,"","71 &gt; 0 43-?;"),"")</f>
        <v/>
      </c>
    </row>
    <row r="378" spans="1:93" s="250" customFormat="1" ht="15" customHeight="1" x14ac:dyDescent="0.2">
      <c r="A378" s="45"/>
      <c r="B378" s="46"/>
      <c r="C378" s="121"/>
      <c r="D378" s="121"/>
      <c r="E378" s="336"/>
      <c r="F378" s="122"/>
      <c r="G378" s="46"/>
      <c r="H378" s="45"/>
      <c r="I378" s="45"/>
      <c r="J378" s="45"/>
      <c r="K378" s="45"/>
      <c r="L378" s="45"/>
      <c r="M378" s="46"/>
      <c r="N378" s="46"/>
      <c r="O378" s="48"/>
      <c r="P378" s="48"/>
      <c r="Q378" s="46"/>
      <c r="R378" s="48"/>
      <c r="S378" s="48"/>
      <c r="T378" s="48"/>
      <c r="U378" s="48"/>
      <c r="V378" s="48"/>
      <c r="W378" s="46"/>
      <c r="X378" s="48"/>
      <c r="Y378" s="48"/>
      <c r="Z378" s="157"/>
      <c r="AA378" s="47"/>
      <c r="AB378" s="97"/>
      <c r="AC378" s="49"/>
      <c r="AD378" s="49"/>
      <c r="AE378" s="49"/>
      <c r="AF378" s="49"/>
      <c r="AG378" s="49"/>
      <c r="AH378" s="47"/>
      <c r="AI378" s="47"/>
      <c r="AJ378" s="47"/>
      <c r="AK378" s="190"/>
      <c r="AL378" s="190"/>
      <c r="AM378" s="190"/>
      <c r="AN378" s="190"/>
      <c r="AO378" s="190"/>
      <c r="AP378" s="151"/>
      <c r="AQ378" s="322"/>
      <c r="AR378" s="322"/>
      <c r="AS378" s="322"/>
      <c r="AT378" s="47"/>
      <c r="AU378" s="47"/>
      <c r="AV378" s="47"/>
      <c r="AW378" s="47"/>
      <c r="AX378" s="322"/>
      <c r="AY378" s="98"/>
      <c r="AZ378" s="98"/>
      <c r="BA378" s="47"/>
      <c r="BB378" s="47"/>
      <c r="BC378" s="47"/>
      <c r="BD378" s="47"/>
      <c r="BE378" s="97"/>
      <c r="BF378" s="49"/>
      <c r="BG378" s="239"/>
      <c r="BH378" s="342"/>
      <c r="BI378" s="49"/>
      <c r="BJ378" s="49"/>
      <c r="BK378" s="49"/>
      <c r="BL378" s="49"/>
      <c r="BM378" s="49"/>
      <c r="BN378" s="47"/>
      <c r="BO378" s="49"/>
      <c r="BP378" s="49"/>
      <c r="BQ378" s="49"/>
      <c r="BR378" s="323"/>
      <c r="BS378" s="323"/>
      <c r="BT378" s="323"/>
      <c r="BU378" s="49"/>
      <c r="BV378" s="49"/>
      <c r="BW378" s="97"/>
      <c r="BX378" s="97"/>
      <c r="BY378" s="97"/>
      <c r="BZ378" s="97"/>
      <c r="CA378" s="49"/>
      <c r="CB378" s="49"/>
      <c r="CC378" s="49"/>
      <c r="CD378" s="49"/>
      <c r="CE378" s="49"/>
      <c r="CF378" s="49"/>
      <c r="CG378" s="49"/>
      <c r="CH378" s="49"/>
      <c r="CI378" s="97"/>
      <c r="CJ378" s="97"/>
      <c r="CK378" s="97"/>
      <c r="CL378" s="97"/>
      <c r="CM378" s="335"/>
      <c r="CN378" s="337"/>
      <c r="CO378" s="315" t="str">
        <f>IF(Формулы!R378&gt;V378,"22-?,Дата 14 - Прибыл из УФСИН; ","")&amp;IF(Формулы!Q378&gt;Y378,"25-?,Дата 13 - Выбыл в УФСИН;","")&amp;IF(YEAR(ДАННЫЕ!$F$1)=YEAR(ДАННЫЕ!B378),IF(AT378&gt;0,"","40-?, вявлен в текущем году! "),"")&amp;IF(YEAR($F$1)=YEAR(W378),IF(X378+Y378&gt;0,"","23-стоит, 24,25 - куда выбыл? "),"")&amp;IF(X378+Y378&gt;0,IF(YEAR($F$1)=YEAR(W378),"","24+25&gt;0? 23 - когда выбыл? "),"")&amp;IF(BA378&lt;BB378,"47&gt;=48; ","")&amp;IF(BA378&lt;BC378,"47&gt;=49; ","")&amp;IF(BA378&lt;BD378,"47&gt;=50; ","")&amp;IF(BE378&gt;0,IF(BF378&gt;0,IF(AU378&gt;AV378,"","41 и 42 - ? (51 и 52 &gt; 0);"),"51 &gt; 0 52 - ?;"),"")&amp;IF(AU378&gt;0,IF(AV378&gt;AU378,"41&gt;42;","")&amp;IF(BE378&gt;0,"","41&gt;0 51-?;"),"")&amp;IF(BF378&gt;0,IF(BE378&gt;0,"","52&gt;0 51-?;"),"")&amp;IF(AW378&gt;=AX378,"","43&gt;44;")&amp;IF(CA378&gt;0,IF(AW378&gt;0,"","71 &gt; 0 43-?;"),"")</f>
        <v/>
      </c>
    </row>
    <row r="379" spans="1:93" s="250" customFormat="1" ht="15" customHeight="1" x14ac:dyDescent="0.2">
      <c r="A379" s="45"/>
      <c r="B379" s="46"/>
      <c r="C379" s="121"/>
      <c r="D379" s="121"/>
      <c r="E379" s="336"/>
      <c r="F379" s="122"/>
      <c r="G379" s="46"/>
      <c r="H379" s="45"/>
      <c r="I379" s="45"/>
      <c r="J379" s="45"/>
      <c r="K379" s="45"/>
      <c r="L379" s="45"/>
      <c r="M379" s="46"/>
      <c r="N379" s="46"/>
      <c r="O379" s="48"/>
      <c r="P379" s="48"/>
      <c r="Q379" s="46"/>
      <c r="R379" s="48"/>
      <c r="S379" s="48"/>
      <c r="T379" s="48"/>
      <c r="U379" s="48"/>
      <c r="V379" s="48"/>
      <c r="W379" s="46"/>
      <c r="X379" s="48"/>
      <c r="Y379" s="48"/>
      <c r="Z379" s="157"/>
      <c r="AA379" s="47"/>
      <c r="AB379" s="97"/>
      <c r="AC379" s="49"/>
      <c r="AD379" s="49"/>
      <c r="AE379" s="49"/>
      <c r="AF379" s="49"/>
      <c r="AG379" s="49"/>
      <c r="AH379" s="47"/>
      <c r="AI379" s="47"/>
      <c r="AJ379" s="47"/>
      <c r="AK379" s="190"/>
      <c r="AL379" s="190"/>
      <c r="AM379" s="190"/>
      <c r="AN379" s="190"/>
      <c r="AO379" s="190"/>
      <c r="AP379" s="151"/>
      <c r="AQ379" s="322"/>
      <c r="AR379" s="322"/>
      <c r="AS379" s="322"/>
      <c r="AT379" s="47"/>
      <c r="AU379" s="47"/>
      <c r="AV379" s="47"/>
      <c r="AW379" s="47"/>
      <c r="AX379" s="322"/>
      <c r="AY379" s="98"/>
      <c r="AZ379" s="98"/>
      <c r="BA379" s="47"/>
      <c r="BB379" s="47"/>
      <c r="BC379" s="47"/>
      <c r="BD379" s="47"/>
      <c r="BE379" s="97"/>
      <c r="BF379" s="49"/>
      <c r="BG379" s="239"/>
      <c r="BH379" s="342"/>
      <c r="BI379" s="49"/>
      <c r="BJ379" s="49"/>
      <c r="BK379" s="49"/>
      <c r="BL379" s="49"/>
      <c r="BM379" s="49"/>
      <c r="BN379" s="47"/>
      <c r="BO379" s="49"/>
      <c r="BP379" s="49"/>
      <c r="BQ379" s="49"/>
      <c r="BR379" s="323"/>
      <c r="BS379" s="323"/>
      <c r="BT379" s="323"/>
      <c r="BU379" s="49"/>
      <c r="BV379" s="49"/>
      <c r="BW379" s="97"/>
      <c r="BX379" s="97"/>
      <c r="BY379" s="97"/>
      <c r="BZ379" s="97"/>
      <c r="CA379" s="49"/>
      <c r="CB379" s="49"/>
      <c r="CC379" s="49"/>
      <c r="CD379" s="49"/>
      <c r="CE379" s="49"/>
      <c r="CF379" s="49"/>
      <c r="CG379" s="49"/>
      <c r="CH379" s="49"/>
      <c r="CI379" s="97"/>
      <c r="CJ379" s="97"/>
      <c r="CK379" s="97"/>
      <c r="CL379" s="97"/>
      <c r="CM379" s="335"/>
      <c r="CN379" s="337"/>
      <c r="CO379" s="315" t="str">
        <f>IF(Формулы!R379&gt;V379,"22-?,Дата 14 - Прибыл из УФСИН; ","")&amp;IF(Формулы!Q379&gt;Y379,"25-?,Дата 13 - Выбыл в УФСИН;","")&amp;IF(YEAR(ДАННЫЕ!$F$1)=YEAR(ДАННЫЕ!B379),IF(AT379&gt;0,"","40-?, вявлен в текущем году! "),"")&amp;IF(YEAR($F$1)=YEAR(W379),IF(X379+Y379&gt;0,"","23-стоит, 24,25 - куда выбыл? "),"")&amp;IF(X379+Y379&gt;0,IF(YEAR($F$1)=YEAR(W379),"","24+25&gt;0? 23 - когда выбыл? "),"")&amp;IF(BA379&lt;BB379,"47&gt;=48; ","")&amp;IF(BA379&lt;BC379,"47&gt;=49; ","")&amp;IF(BA379&lt;BD379,"47&gt;=50; ","")&amp;IF(BE379&gt;0,IF(BF379&gt;0,IF(AU379&gt;AV379,"","41 и 42 - ? (51 и 52 &gt; 0);"),"51 &gt; 0 52 - ?;"),"")&amp;IF(AU379&gt;0,IF(AV379&gt;AU379,"41&gt;42;","")&amp;IF(BE379&gt;0,"","41&gt;0 51-?;"),"")&amp;IF(BF379&gt;0,IF(BE379&gt;0,"","52&gt;0 51-?;"),"")&amp;IF(AW379&gt;=AX379,"","43&gt;44;")&amp;IF(CA379&gt;0,IF(AW379&gt;0,"","71 &gt; 0 43-?;"),"")</f>
        <v/>
      </c>
    </row>
    <row r="380" spans="1:93" s="250" customFormat="1" ht="15" customHeight="1" x14ac:dyDescent="0.2">
      <c r="A380" s="45"/>
      <c r="B380" s="46"/>
      <c r="C380" s="121"/>
      <c r="D380" s="121"/>
      <c r="E380" s="336"/>
      <c r="F380" s="122"/>
      <c r="G380" s="46"/>
      <c r="H380" s="45"/>
      <c r="I380" s="45"/>
      <c r="J380" s="45"/>
      <c r="K380" s="45"/>
      <c r="L380" s="45"/>
      <c r="M380" s="46"/>
      <c r="N380" s="46"/>
      <c r="O380" s="48"/>
      <c r="P380" s="48"/>
      <c r="Q380" s="46"/>
      <c r="R380" s="48"/>
      <c r="S380" s="48"/>
      <c r="T380" s="48"/>
      <c r="U380" s="48"/>
      <c r="V380" s="48"/>
      <c r="W380" s="46"/>
      <c r="X380" s="48"/>
      <c r="Y380" s="48"/>
      <c r="Z380" s="157"/>
      <c r="AA380" s="47"/>
      <c r="AB380" s="97"/>
      <c r="AC380" s="49"/>
      <c r="AD380" s="49"/>
      <c r="AE380" s="49"/>
      <c r="AF380" s="49"/>
      <c r="AG380" s="49"/>
      <c r="AH380" s="47"/>
      <c r="AI380" s="47"/>
      <c r="AJ380" s="47"/>
      <c r="AK380" s="190"/>
      <c r="AL380" s="190"/>
      <c r="AM380" s="190"/>
      <c r="AN380" s="190"/>
      <c r="AO380" s="190"/>
      <c r="AP380" s="151"/>
      <c r="AQ380" s="322"/>
      <c r="AR380" s="322"/>
      <c r="AS380" s="322"/>
      <c r="AT380" s="47"/>
      <c r="AU380" s="47"/>
      <c r="AV380" s="47"/>
      <c r="AW380" s="47"/>
      <c r="AX380" s="322"/>
      <c r="AY380" s="98"/>
      <c r="AZ380" s="98"/>
      <c r="BA380" s="47"/>
      <c r="BB380" s="47"/>
      <c r="BC380" s="47"/>
      <c r="BD380" s="47"/>
      <c r="BE380" s="97"/>
      <c r="BF380" s="49"/>
      <c r="BG380" s="239"/>
      <c r="BH380" s="342"/>
      <c r="BI380" s="49"/>
      <c r="BJ380" s="49"/>
      <c r="BK380" s="49"/>
      <c r="BL380" s="49"/>
      <c r="BM380" s="49"/>
      <c r="BN380" s="47"/>
      <c r="BO380" s="49"/>
      <c r="BP380" s="49"/>
      <c r="BQ380" s="49"/>
      <c r="BR380" s="323"/>
      <c r="BS380" s="323"/>
      <c r="BT380" s="323"/>
      <c r="BU380" s="49"/>
      <c r="BV380" s="49"/>
      <c r="BW380" s="97"/>
      <c r="BX380" s="97"/>
      <c r="BY380" s="97"/>
      <c r="BZ380" s="97"/>
      <c r="CA380" s="49"/>
      <c r="CB380" s="49"/>
      <c r="CC380" s="49"/>
      <c r="CD380" s="49"/>
      <c r="CE380" s="49"/>
      <c r="CF380" s="49"/>
      <c r="CG380" s="49"/>
      <c r="CH380" s="49"/>
      <c r="CI380" s="97"/>
      <c r="CJ380" s="97"/>
      <c r="CK380" s="97"/>
      <c r="CL380" s="97"/>
      <c r="CM380" s="335"/>
      <c r="CN380" s="337"/>
      <c r="CO380" s="315" t="str">
        <f>IF(Формулы!R380&gt;V380,"22-?,Дата 14 - Прибыл из УФСИН; ","")&amp;IF(Формулы!Q380&gt;Y380,"25-?,Дата 13 - Выбыл в УФСИН;","")&amp;IF(YEAR(ДАННЫЕ!$F$1)=YEAR(ДАННЫЕ!B380),IF(AT380&gt;0,"","40-?, вявлен в текущем году! "),"")&amp;IF(YEAR($F$1)=YEAR(W380),IF(X380+Y380&gt;0,"","23-стоит, 24,25 - куда выбыл? "),"")&amp;IF(X380+Y380&gt;0,IF(YEAR($F$1)=YEAR(W380),"","24+25&gt;0? 23 - когда выбыл? "),"")&amp;IF(BA380&lt;BB380,"47&gt;=48; ","")&amp;IF(BA380&lt;BC380,"47&gt;=49; ","")&amp;IF(BA380&lt;BD380,"47&gt;=50; ","")&amp;IF(BE380&gt;0,IF(BF380&gt;0,IF(AU380&gt;AV380,"","41 и 42 - ? (51 и 52 &gt; 0);"),"51 &gt; 0 52 - ?;"),"")&amp;IF(AU380&gt;0,IF(AV380&gt;AU380,"41&gt;42;","")&amp;IF(BE380&gt;0,"","41&gt;0 51-?;"),"")&amp;IF(BF380&gt;0,IF(BE380&gt;0,"","52&gt;0 51-?;"),"")&amp;IF(AW380&gt;=AX380,"","43&gt;44;")&amp;IF(CA380&gt;0,IF(AW380&gt;0,"","71 &gt; 0 43-?;"),"")</f>
        <v/>
      </c>
    </row>
    <row r="381" spans="1:93" s="250" customFormat="1" ht="15" customHeight="1" x14ac:dyDescent="0.2">
      <c r="A381" s="45"/>
      <c r="B381" s="46"/>
      <c r="C381" s="121"/>
      <c r="D381" s="121"/>
      <c r="E381" s="336"/>
      <c r="F381" s="122"/>
      <c r="G381" s="46"/>
      <c r="H381" s="45"/>
      <c r="I381" s="45"/>
      <c r="J381" s="45"/>
      <c r="K381" s="45"/>
      <c r="L381" s="45"/>
      <c r="M381" s="46"/>
      <c r="N381" s="46"/>
      <c r="O381" s="48"/>
      <c r="P381" s="48"/>
      <c r="Q381" s="46"/>
      <c r="R381" s="48"/>
      <c r="S381" s="48"/>
      <c r="T381" s="48"/>
      <c r="U381" s="48"/>
      <c r="V381" s="48"/>
      <c r="W381" s="46"/>
      <c r="X381" s="48"/>
      <c r="Y381" s="48"/>
      <c r="Z381" s="157"/>
      <c r="AA381" s="47"/>
      <c r="AB381" s="97"/>
      <c r="AC381" s="49"/>
      <c r="AD381" s="49"/>
      <c r="AE381" s="49"/>
      <c r="AF381" s="49"/>
      <c r="AG381" s="49"/>
      <c r="AH381" s="47"/>
      <c r="AI381" s="47"/>
      <c r="AJ381" s="47"/>
      <c r="AK381" s="190"/>
      <c r="AL381" s="190"/>
      <c r="AM381" s="190"/>
      <c r="AN381" s="190"/>
      <c r="AO381" s="190"/>
      <c r="AP381" s="151"/>
      <c r="AQ381" s="322"/>
      <c r="AR381" s="322"/>
      <c r="AS381" s="322"/>
      <c r="AT381" s="47"/>
      <c r="AU381" s="47"/>
      <c r="AV381" s="47"/>
      <c r="AW381" s="47"/>
      <c r="AX381" s="322"/>
      <c r="AY381" s="98"/>
      <c r="AZ381" s="98"/>
      <c r="BA381" s="47"/>
      <c r="BB381" s="47"/>
      <c r="BC381" s="47"/>
      <c r="BD381" s="47"/>
      <c r="BE381" s="97"/>
      <c r="BF381" s="49"/>
      <c r="BG381" s="239"/>
      <c r="BH381" s="342"/>
      <c r="BI381" s="49"/>
      <c r="BJ381" s="49"/>
      <c r="BK381" s="49"/>
      <c r="BL381" s="49"/>
      <c r="BM381" s="49"/>
      <c r="BN381" s="47"/>
      <c r="BO381" s="49"/>
      <c r="BP381" s="49"/>
      <c r="BQ381" s="49"/>
      <c r="BR381" s="323"/>
      <c r="BS381" s="323"/>
      <c r="BT381" s="323"/>
      <c r="BU381" s="49"/>
      <c r="BV381" s="49"/>
      <c r="BW381" s="97"/>
      <c r="BX381" s="97"/>
      <c r="BY381" s="97"/>
      <c r="BZ381" s="97"/>
      <c r="CA381" s="49"/>
      <c r="CB381" s="49"/>
      <c r="CC381" s="49"/>
      <c r="CD381" s="49"/>
      <c r="CE381" s="49"/>
      <c r="CF381" s="49"/>
      <c r="CG381" s="49"/>
      <c r="CH381" s="49"/>
      <c r="CI381" s="97"/>
      <c r="CJ381" s="97"/>
      <c r="CK381" s="97"/>
      <c r="CL381" s="97"/>
      <c r="CM381" s="335"/>
      <c r="CN381" s="337"/>
      <c r="CO381" s="315" t="str">
        <f>IF(Формулы!R381&gt;V381,"22-?,Дата 14 - Прибыл из УФСИН; ","")&amp;IF(Формулы!Q381&gt;Y381,"25-?,Дата 13 - Выбыл в УФСИН;","")&amp;IF(YEAR(ДАННЫЕ!$F$1)=YEAR(ДАННЫЕ!B381),IF(AT381&gt;0,"","40-?, вявлен в текущем году! "),"")&amp;IF(YEAR($F$1)=YEAR(W381),IF(X381+Y381&gt;0,"","23-стоит, 24,25 - куда выбыл? "),"")&amp;IF(X381+Y381&gt;0,IF(YEAR($F$1)=YEAR(W381),"","24+25&gt;0? 23 - когда выбыл? "),"")&amp;IF(BA381&lt;BB381,"47&gt;=48; ","")&amp;IF(BA381&lt;BC381,"47&gt;=49; ","")&amp;IF(BA381&lt;BD381,"47&gt;=50; ","")&amp;IF(BE381&gt;0,IF(BF381&gt;0,IF(AU381&gt;AV381,"","41 и 42 - ? (51 и 52 &gt; 0);"),"51 &gt; 0 52 - ?;"),"")&amp;IF(AU381&gt;0,IF(AV381&gt;AU381,"41&gt;42;","")&amp;IF(BE381&gt;0,"","41&gt;0 51-?;"),"")&amp;IF(BF381&gt;0,IF(BE381&gt;0,"","52&gt;0 51-?;"),"")&amp;IF(AW381&gt;=AX381,"","43&gt;44;")&amp;IF(CA381&gt;0,IF(AW381&gt;0,"","71 &gt; 0 43-?;"),"")</f>
        <v/>
      </c>
    </row>
    <row r="382" spans="1:93" s="250" customFormat="1" ht="15" customHeight="1" x14ac:dyDescent="0.2">
      <c r="A382" s="45"/>
      <c r="B382" s="46"/>
      <c r="C382" s="121"/>
      <c r="D382" s="121"/>
      <c r="E382" s="336"/>
      <c r="F382" s="122"/>
      <c r="G382" s="46"/>
      <c r="H382" s="45"/>
      <c r="I382" s="45"/>
      <c r="J382" s="45"/>
      <c r="K382" s="45"/>
      <c r="L382" s="45"/>
      <c r="M382" s="46"/>
      <c r="N382" s="46"/>
      <c r="O382" s="48"/>
      <c r="P382" s="48"/>
      <c r="Q382" s="46"/>
      <c r="R382" s="48"/>
      <c r="S382" s="48"/>
      <c r="T382" s="48"/>
      <c r="U382" s="48"/>
      <c r="V382" s="48"/>
      <c r="W382" s="46"/>
      <c r="X382" s="48"/>
      <c r="Y382" s="48"/>
      <c r="Z382" s="157"/>
      <c r="AA382" s="47"/>
      <c r="AB382" s="97"/>
      <c r="AC382" s="49"/>
      <c r="AD382" s="49"/>
      <c r="AE382" s="49"/>
      <c r="AF382" s="49"/>
      <c r="AG382" s="49"/>
      <c r="AH382" s="47"/>
      <c r="AI382" s="47"/>
      <c r="AJ382" s="47"/>
      <c r="AK382" s="190"/>
      <c r="AL382" s="190"/>
      <c r="AM382" s="190"/>
      <c r="AN382" s="190"/>
      <c r="AO382" s="190"/>
      <c r="AP382" s="151"/>
      <c r="AQ382" s="322"/>
      <c r="AR382" s="322"/>
      <c r="AS382" s="322"/>
      <c r="AT382" s="47"/>
      <c r="AU382" s="47"/>
      <c r="AV382" s="47"/>
      <c r="AW382" s="47"/>
      <c r="AX382" s="322"/>
      <c r="AY382" s="98"/>
      <c r="AZ382" s="98"/>
      <c r="BA382" s="47"/>
      <c r="BB382" s="47"/>
      <c r="BC382" s="47"/>
      <c r="BD382" s="47"/>
      <c r="BE382" s="97"/>
      <c r="BF382" s="49"/>
      <c r="BG382" s="239"/>
      <c r="BH382" s="342"/>
      <c r="BI382" s="49"/>
      <c r="BJ382" s="49"/>
      <c r="BK382" s="49"/>
      <c r="BL382" s="49"/>
      <c r="BM382" s="49"/>
      <c r="BN382" s="47"/>
      <c r="BO382" s="49"/>
      <c r="BP382" s="49"/>
      <c r="BQ382" s="49"/>
      <c r="BR382" s="323"/>
      <c r="BS382" s="323"/>
      <c r="BT382" s="323"/>
      <c r="BU382" s="49"/>
      <c r="BV382" s="49"/>
      <c r="BW382" s="97"/>
      <c r="BX382" s="97"/>
      <c r="BY382" s="97"/>
      <c r="BZ382" s="97"/>
      <c r="CA382" s="49"/>
      <c r="CB382" s="49"/>
      <c r="CC382" s="49"/>
      <c r="CD382" s="49"/>
      <c r="CE382" s="49"/>
      <c r="CF382" s="49"/>
      <c r="CG382" s="49"/>
      <c r="CH382" s="49"/>
      <c r="CI382" s="97"/>
      <c r="CJ382" s="97"/>
      <c r="CK382" s="97"/>
      <c r="CL382" s="97"/>
      <c r="CM382" s="335"/>
      <c r="CN382" s="337"/>
      <c r="CO382" s="315" t="str">
        <f>IF(Формулы!R382&gt;V382,"22-?,Дата 14 - Прибыл из УФСИН; ","")&amp;IF(Формулы!Q382&gt;Y382,"25-?,Дата 13 - Выбыл в УФСИН;","")&amp;IF(YEAR(ДАННЫЕ!$F$1)=YEAR(ДАННЫЕ!B382),IF(AT382&gt;0,"","40-?, вявлен в текущем году! "),"")&amp;IF(YEAR($F$1)=YEAR(W382),IF(X382+Y382&gt;0,"","23-стоит, 24,25 - куда выбыл? "),"")&amp;IF(X382+Y382&gt;0,IF(YEAR($F$1)=YEAR(W382),"","24+25&gt;0? 23 - когда выбыл? "),"")&amp;IF(BA382&lt;BB382,"47&gt;=48; ","")&amp;IF(BA382&lt;BC382,"47&gt;=49; ","")&amp;IF(BA382&lt;BD382,"47&gt;=50; ","")&amp;IF(BE382&gt;0,IF(BF382&gt;0,IF(AU382&gt;AV382,"","41 и 42 - ? (51 и 52 &gt; 0);"),"51 &gt; 0 52 - ?;"),"")&amp;IF(AU382&gt;0,IF(AV382&gt;AU382,"41&gt;42;","")&amp;IF(BE382&gt;0,"","41&gt;0 51-?;"),"")&amp;IF(BF382&gt;0,IF(BE382&gt;0,"","52&gt;0 51-?;"),"")&amp;IF(AW382&gt;=AX382,"","43&gt;44;")&amp;IF(CA382&gt;0,IF(AW382&gt;0,"","71 &gt; 0 43-?;"),"")</f>
        <v/>
      </c>
    </row>
    <row r="383" spans="1:93" s="250" customFormat="1" ht="15" customHeight="1" x14ac:dyDescent="0.2">
      <c r="A383" s="45"/>
      <c r="B383" s="46"/>
      <c r="C383" s="121"/>
      <c r="D383" s="121"/>
      <c r="E383" s="336"/>
      <c r="F383" s="122"/>
      <c r="G383" s="46"/>
      <c r="H383" s="45"/>
      <c r="I383" s="45"/>
      <c r="J383" s="45"/>
      <c r="K383" s="45"/>
      <c r="L383" s="45"/>
      <c r="M383" s="46"/>
      <c r="N383" s="46"/>
      <c r="O383" s="48"/>
      <c r="P383" s="48"/>
      <c r="Q383" s="46"/>
      <c r="R383" s="48"/>
      <c r="S383" s="48"/>
      <c r="T383" s="48"/>
      <c r="U383" s="48"/>
      <c r="V383" s="48"/>
      <c r="W383" s="46"/>
      <c r="X383" s="48"/>
      <c r="Y383" s="48"/>
      <c r="Z383" s="157"/>
      <c r="AA383" s="47"/>
      <c r="AB383" s="97"/>
      <c r="AC383" s="49"/>
      <c r="AD383" s="49"/>
      <c r="AE383" s="49"/>
      <c r="AF383" s="49"/>
      <c r="AG383" s="49"/>
      <c r="AH383" s="47"/>
      <c r="AI383" s="47"/>
      <c r="AJ383" s="47"/>
      <c r="AK383" s="190"/>
      <c r="AL383" s="190"/>
      <c r="AM383" s="190"/>
      <c r="AN383" s="190"/>
      <c r="AO383" s="190"/>
      <c r="AP383" s="151"/>
      <c r="AQ383" s="322"/>
      <c r="AR383" s="322"/>
      <c r="AS383" s="322"/>
      <c r="AT383" s="47"/>
      <c r="AU383" s="47"/>
      <c r="AV383" s="47"/>
      <c r="AW383" s="47"/>
      <c r="AX383" s="322"/>
      <c r="AY383" s="98"/>
      <c r="AZ383" s="98"/>
      <c r="BA383" s="47"/>
      <c r="BB383" s="47"/>
      <c r="BC383" s="47"/>
      <c r="BD383" s="47"/>
      <c r="BE383" s="97"/>
      <c r="BF383" s="49"/>
      <c r="BG383" s="239"/>
      <c r="BH383" s="342"/>
      <c r="BI383" s="49"/>
      <c r="BJ383" s="49"/>
      <c r="BK383" s="49"/>
      <c r="BL383" s="49"/>
      <c r="BM383" s="49"/>
      <c r="BN383" s="47"/>
      <c r="BO383" s="49"/>
      <c r="BP383" s="49"/>
      <c r="BQ383" s="49"/>
      <c r="BR383" s="323"/>
      <c r="BS383" s="323"/>
      <c r="BT383" s="323"/>
      <c r="BU383" s="49"/>
      <c r="BV383" s="49"/>
      <c r="BW383" s="97"/>
      <c r="BX383" s="97"/>
      <c r="BY383" s="97"/>
      <c r="BZ383" s="97"/>
      <c r="CA383" s="49"/>
      <c r="CB383" s="49"/>
      <c r="CC383" s="49"/>
      <c r="CD383" s="49"/>
      <c r="CE383" s="49"/>
      <c r="CF383" s="49"/>
      <c r="CG383" s="49"/>
      <c r="CH383" s="49"/>
      <c r="CI383" s="97"/>
      <c r="CJ383" s="97"/>
      <c r="CK383" s="97"/>
      <c r="CL383" s="97"/>
      <c r="CM383" s="335"/>
      <c r="CN383" s="337"/>
      <c r="CO383" s="315" t="str">
        <f>IF(Формулы!R383&gt;V383,"22-?,Дата 14 - Прибыл из УФСИН; ","")&amp;IF(Формулы!Q383&gt;Y383,"25-?,Дата 13 - Выбыл в УФСИН;","")&amp;IF(YEAR(ДАННЫЕ!$F$1)=YEAR(ДАННЫЕ!B383),IF(AT383&gt;0,"","40-?, вявлен в текущем году! "),"")&amp;IF(YEAR($F$1)=YEAR(W383),IF(X383+Y383&gt;0,"","23-стоит, 24,25 - куда выбыл? "),"")&amp;IF(X383+Y383&gt;0,IF(YEAR($F$1)=YEAR(W383),"","24+25&gt;0? 23 - когда выбыл? "),"")&amp;IF(BA383&lt;BB383,"47&gt;=48; ","")&amp;IF(BA383&lt;BC383,"47&gt;=49; ","")&amp;IF(BA383&lt;BD383,"47&gt;=50; ","")&amp;IF(BE383&gt;0,IF(BF383&gt;0,IF(AU383&gt;AV383,"","41 и 42 - ? (51 и 52 &gt; 0);"),"51 &gt; 0 52 - ?;"),"")&amp;IF(AU383&gt;0,IF(AV383&gt;AU383,"41&gt;42;","")&amp;IF(BE383&gt;0,"","41&gt;0 51-?;"),"")&amp;IF(BF383&gt;0,IF(BE383&gt;0,"","52&gt;0 51-?;"),"")&amp;IF(AW383&gt;=AX383,"","43&gt;44;")&amp;IF(CA383&gt;0,IF(AW383&gt;0,"","71 &gt; 0 43-?;"),"")</f>
        <v/>
      </c>
    </row>
    <row r="384" spans="1:93" s="250" customFormat="1" ht="15" customHeight="1" x14ac:dyDescent="0.2">
      <c r="A384" s="45"/>
      <c r="B384" s="46"/>
      <c r="C384" s="121"/>
      <c r="D384" s="121"/>
      <c r="E384" s="336"/>
      <c r="F384" s="122"/>
      <c r="G384" s="46"/>
      <c r="H384" s="45"/>
      <c r="I384" s="45"/>
      <c r="J384" s="45"/>
      <c r="K384" s="45"/>
      <c r="L384" s="45"/>
      <c r="M384" s="46"/>
      <c r="N384" s="46"/>
      <c r="O384" s="48"/>
      <c r="P384" s="48"/>
      <c r="Q384" s="46"/>
      <c r="R384" s="48"/>
      <c r="S384" s="48"/>
      <c r="T384" s="48"/>
      <c r="U384" s="48"/>
      <c r="V384" s="48"/>
      <c r="W384" s="46"/>
      <c r="X384" s="48"/>
      <c r="Y384" s="48"/>
      <c r="Z384" s="157"/>
      <c r="AA384" s="47"/>
      <c r="AB384" s="97"/>
      <c r="AC384" s="49"/>
      <c r="AD384" s="49"/>
      <c r="AE384" s="49"/>
      <c r="AF384" s="49"/>
      <c r="AG384" s="49"/>
      <c r="AH384" s="47"/>
      <c r="AI384" s="47"/>
      <c r="AJ384" s="47"/>
      <c r="AK384" s="190"/>
      <c r="AL384" s="190"/>
      <c r="AM384" s="190"/>
      <c r="AN384" s="190"/>
      <c r="AO384" s="190"/>
      <c r="AP384" s="151"/>
      <c r="AQ384" s="322"/>
      <c r="AR384" s="322"/>
      <c r="AS384" s="322"/>
      <c r="AT384" s="47"/>
      <c r="AU384" s="47"/>
      <c r="AV384" s="47"/>
      <c r="AW384" s="47"/>
      <c r="AX384" s="322"/>
      <c r="AY384" s="98"/>
      <c r="AZ384" s="98"/>
      <c r="BA384" s="47"/>
      <c r="BB384" s="47"/>
      <c r="BC384" s="47"/>
      <c r="BD384" s="47"/>
      <c r="BE384" s="97"/>
      <c r="BF384" s="49"/>
      <c r="BG384" s="239"/>
      <c r="BH384" s="342"/>
      <c r="BI384" s="49"/>
      <c r="BJ384" s="49"/>
      <c r="BK384" s="49"/>
      <c r="BL384" s="49"/>
      <c r="BM384" s="49"/>
      <c r="BN384" s="47"/>
      <c r="BO384" s="49"/>
      <c r="BP384" s="49"/>
      <c r="BQ384" s="49"/>
      <c r="BR384" s="323"/>
      <c r="BS384" s="323"/>
      <c r="BT384" s="323"/>
      <c r="BU384" s="49"/>
      <c r="BV384" s="49"/>
      <c r="BW384" s="97"/>
      <c r="BX384" s="97"/>
      <c r="BY384" s="97"/>
      <c r="BZ384" s="97"/>
      <c r="CA384" s="49"/>
      <c r="CB384" s="49"/>
      <c r="CC384" s="49"/>
      <c r="CD384" s="49"/>
      <c r="CE384" s="49"/>
      <c r="CF384" s="49"/>
      <c r="CG384" s="49"/>
      <c r="CH384" s="49"/>
      <c r="CI384" s="97"/>
      <c r="CJ384" s="97"/>
      <c r="CK384" s="97"/>
      <c r="CL384" s="97"/>
      <c r="CM384" s="335"/>
      <c r="CN384" s="337"/>
      <c r="CO384" s="315" t="str">
        <f>IF(Формулы!R384&gt;V384,"22-?,Дата 14 - Прибыл из УФСИН; ","")&amp;IF(Формулы!Q384&gt;Y384,"25-?,Дата 13 - Выбыл в УФСИН;","")&amp;IF(YEAR(ДАННЫЕ!$F$1)=YEAR(ДАННЫЕ!B384),IF(AT384&gt;0,"","40-?, вявлен в текущем году! "),"")&amp;IF(YEAR($F$1)=YEAR(W384),IF(X384+Y384&gt;0,"","23-стоит, 24,25 - куда выбыл? "),"")&amp;IF(X384+Y384&gt;0,IF(YEAR($F$1)=YEAR(W384),"","24+25&gt;0? 23 - когда выбыл? "),"")&amp;IF(BA384&lt;BB384,"47&gt;=48; ","")&amp;IF(BA384&lt;BC384,"47&gt;=49; ","")&amp;IF(BA384&lt;BD384,"47&gt;=50; ","")&amp;IF(BE384&gt;0,IF(BF384&gt;0,IF(AU384&gt;AV384,"","41 и 42 - ? (51 и 52 &gt; 0);"),"51 &gt; 0 52 - ?;"),"")&amp;IF(AU384&gt;0,IF(AV384&gt;AU384,"41&gt;42;","")&amp;IF(BE384&gt;0,"","41&gt;0 51-?;"),"")&amp;IF(BF384&gt;0,IF(BE384&gt;0,"","52&gt;0 51-?;"),"")&amp;IF(AW384&gt;=AX384,"","43&gt;44;")&amp;IF(CA384&gt;0,IF(AW384&gt;0,"","71 &gt; 0 43-?;"),"")</f>
        <v/>
      </c>
    </row>
    <row r="385" spans="1:93" s="250" customFormat="1" ht="15" customHeight="1" x14ac:dyDescent="0.2">
      <c r="A385" s="45"/>
      <c r="B385" s="46"/>
      <c r="C385" s="121"/>
      <c r="D385" s="121"/>
      <c r="E385" s="336"/>
      <c r="F385" s="122"/>
      <c r="G385" s="46"/>
      <c r="H385" s="45"/>
      <c r="I385" s="45"/>
      <c r="J385" s="45"/>
      <c r="K385" s="45"/>
      <c r="L385" s="45"/>
      <c r="M385" s="46"/>
      <c r="N385" s="46"/>
      <c r="O385" s="48"/>
      <c r="P385" s="48"/>
      <c r="Q385" s="46"/>
      <c r="R385" s="48"/>
      <c r="S385" s="48"/>
      <c r="T385" s="48"/>
      <c r="U385" s="48"/>
      <c r="V385" s="48"/>
      <c r="W385" s="46"/>
      <c r="X385" s="48"/>
      <c r="Y385" s="48"/>
      <c r="Z385" s="157"/>
      <c r="AA385" s="47"/>
      <c r="AB385" s="97"/>
      <c r="AC385" s="49"/>
      <c r="AD385" s="49"/>
      <c r="AE385" s="49"/>
      <c r="AF385" s="49"/>
      <c r="AG385" s="49"/>
      <c r="AH385" s="47"/>
      <c r="AI385" s="47"/>
      <c r="AJ385" s="47"/>
      <c r="AK385" s="190"/>
      <c r="AL385" s="190"/>
      <c r="AM385" s="190"/>
      <c r="AN385" s="190"/>
      <c r="AO385" s="190"/>
      <c r="AP385" s="151"/>
      <c r="AQ385" s="322"/>
      <c r="AR385" s="322"/>
      <c r="AS385" s="322"/>
      <c r="AT385" s="47"/>
      <c r="AU385" s="47"/>
      <c r="AV385" s="47"/>
      <c r="AW385" s="47"/>
      <c r="AX385" s="322"/>
      <c r="AY385" s="98"/>
      <c r="AZ385" s="98"/>
      <c r="BA385" s="47"/>
      <c r="BB385" s="47"/>
      <c r="BC385" s="47"/>
      <c r="BD385" s="47"/>
      <c r="BE385" s="97"/>
      <c r="BF385" s="49"/>
      <c r="BG385" s="239"/>
      <c r="BH385" s="342"/>
      <c r="BI385" s="49"/>
      <c r="BJ385" s="49"/>
      <c r="BK385" s="49"/>
      <c r="BL385" s="49"/>
      <c r="BM385" s="49"/>
      <c r="BN385" s="47"/>
      <c r="BO385" s="49"/>
      <c r="BP385" s="49"/>
      <c r="BQ385" s="49"/>
      <c r="BR385" s="323"/>
      <c r="BS385" s="323"/>
      <c r="BT385" s="323"/>
      <c r="BU385" s="49"/>
      <c r="BV385" s="49"/>
      <c r="BW385" s="97"/>
      <c r="BX385" s="97"/>
      <c r="BY385" s="97"/>
      <c r="BZ385" s="97"/>
      <c r="CA385" s="49"/>
      <c r="CB385" s="49"/>
      <c r="CC385" s="49"/>
      <c r="CD385" s="49"/>
      <c r="CE385" s="49"/>
      <c r="CF385" s="49"/>
      <c r="CG385" s="49"/>
      <c r="CH385" s="49"/>
      <c r="CI385" s="97"/>
      <c r="CJ385" s="97"/>
      <c r="CK385" s="97"/>
      <c r="CL385" s="97"/>
      <c r="CM385" s="335"/>
      <c r="CN385" s="337"/>
      <c r="CO385" s="315" t="str">
        <f>IF(Формулы!R385&gt;V385,"22-?,Дата 14 - Прибыл из УФСИН; ","")&amp;IF(Формулы!Q385&gt;Y385,"25-?,Дата 13 - Выбыл в УФСИН;","")&amp;IF(YEAR(ДАННЫЕ!$F$1)=YEAR(ДАННЫЕ!B385),IF(AT385&gt;0,"","40-?, вявлен в текущем году! "),"")&amp;IF(YEAR($F$1)=YEAR(W385),IF(X385+Y385&gt;0,"","23-стоит, 24,25 - куда выбыл? "),"")&amp;IF(X385+Y385&gt;0,IF(YEAR($F$1)=YEAR(W385),"","24+25&gt;0? 23 - когда выбыл? "),"")&amp;IF(BA385&lt;BB385,"47&gt;=48; ","")&amp;IF(BA385&lt;BC385,"47&gt;=49; ","")&amp;IF(BA385&lt;BD385,"47&gt;=50; ","")&amp;IF(BE385&gt;0,IF(BF385&gt;0,IF(AU385&gt;AV385,"","41 и 42 - ? (51 и 52 &gt; 0);"),"51 &gt; 0 52 - ?;"),"")&amp;IF(AU385&gt;0,IF(AV385&gt;AU385,"41&gt;42;","")&amp;IF(BE385&gt;0,"","41&gt;0 51-?;"),"")&amp;IF(BF385&gt;0,IF(BE385&gt;0,"","52&gt;0 51-?;"),"")&amp;IF(AW385&gt;=AX385,"","43&gt;44;")&amp;IF(CA385&gt;0,IF(AW385&gt;0,"","71 &gt; 0 43-?;"),"")</f>
        <v/>
      </c>
    </row>
    <row r="386" spans="1:93" s="250" customFormat="1" ht="15" customHeight="1" x14ac:dyDescent="0.2">
      <c r="A386" s="45"/>
      <c r="B386" s="46"/>
      <c r="C386" s="121"/>
      <c r="D386" s="121"/>
      <c r="E386" s="336"/>
      <c r="F386" s="122"/>
      <c r="G386" s="46"/>
      <c r="H386" s="45"/>
      <c r="I386" s="45"/>
      <c r="J386" s="45"/>
      <c r="K386" s="45"/>
      <c r="L386" s="45"/>
      <c r="M386" s="46"/>
      <c r="N386" s="46"/>
      <c r="O386" s="48"/>
      <c r="P386" s="48"/>
      <c r="Q386" s="46"/>
      <c r="R386" s="48"/>
      <c r="S386" s="48"/>
      <c r="T386" s="48"/>
      <c r="U386" s="48"/>
      <c r="V386" s="48"/>
      <c r="W386" s="46"/>
      <c r="X386" s="48"/>
      <c r="Y386" s="48"/>
      <c r="Z386" s="157"/>
      <c r="AA386" s="47"/>
      <c r="AB386" s="97"/>
      <c r="AC386" s="49"/>
      <c r="AD386" s="49"/>
      <c r="AE386" s="49"/>
      <c r="AF386" s="49"/>
      <c r="AG386" s="49"/>
      <c r="AH386" s="47"/>
      <c r="AI386" s="47"/>
      <c r="AJ386" s="47"/>
      <c r="AK386" s="190"/>
      <c r="AL386" s="190"/>
      <c r="AM386" s="190"/>
      <c r="AN386" s="190"/>
      <c r="AO386" s="190"/>
      <c r="AP386" s="151"/>
      <c r="AQ386" s="322"/>
      <c r="AR386" s="322"/>
      <c r="AS386" s="322"/>
      <c r="AT386" s="47"/>
      <c r="AU386" s="47"/>
      <c r="AV386" s="47"/>
      <c r="AW386" s="47"/>
      <c r="AX386" s="322"/>
      <c r="AY386" s="98"/>
      <c r="AZ386" s="98"/>
      <c r="BA386" s="47"/>
      <c r="BB386" s="47"/>
      <c r="BC386" s="47"/>
      <c r="BD386" s="47"/>
      <c r="BE386" s="97"/>
      <c r="BF386" s="49"/>
      <c r="BG386" s="239"/>
      <c r="BH386" s="342"/>
      <c r="BI386" s="49"/>
      <c r="BJ386" s="49"/>
      <c r="BK386" s="49"/>
      <c r="BL386" s="49"/>
      <c r="BM386" s="49"/>
      <c r="BN386" s="47"/>
      <c r="BO386" s="49"/>
      <c r="BP386" s="49"/>
      <c r="BQ386" s="49"/>
      <c r="BR386" s="323"/>
      <c r="BS386" s="323"/>
      <c r="BT386" s="323"/>
      <c r="BU386" s="49"/>
      <c r="BV386" s="49"/>
      <c r="BW386" s="97"/>
      <c r="BX386" s="97"/>
      <c r="BY386" s="97"/>
      <c r="BZ386" s="97"/>
      <c r="CA386" s="49"/>
      <c r="CB386" s="49"/>
      <c r="CC386" s="49"/>
      <c r="CD386" s="49"/>
      <c r="CE386" s="49"/>
      <c r="CF386" s="49"/>
      <c r="CG386" s="49"/>
      <c r="CH386" s="49"/>
      <c r="CI386" s="97"/>
      <c r="CJ386" s="97"/>
      <c r="CK386" s="97"/>
      <c r="CL386" s="97"/>
      <c r="CM386" s="335"/>
      <c r="CN386" s="337"/>
      <c r="CO386" s="315" t="str">
        <f>IF(Формулы!R386&gt;V386,"22-?,Дата 14 - Прибыл из УФСИН; ","")&amp;IF(Формулы!Q386&gt;Y386,"25-?,Дата 13 - Выбыл в УФСИН;","")&amp;IF(YEAR(ДАННЫЕ!$F$1)=YEAR(ДАННЫЕ!B386),IF(AT386&gt;0,"","40-?, вявлен в текущем году! "),"")&amp;IF(YEAR($F$1)=YEAR(W386),IF(X386+Y386&gt;0,"","23-стоит, 24,25 - куда выбыл? "),"")&amp;IF(X386+Y386&gt;0,IF(YEAR($F$1)=YEAR(W386),"","24+25&gt;0? 23 - когда выбыл? "),"")&amp;IF(BA386&lt;BB386,"47&gt;=48; ","")&amp;IF(BA386&lt;BC386,"47&gt;=49; ","")&amp;IF(BA386&lt;BD386,"47&gt;=50; ","")&amp;IF(BE386&gt;0,IF(BF386&gt;0,IF(AU386&gt;AV386,"","41 и 42 - ? (51 и 52 &gt; 0);"),"51 &gt; 0 52 - ?;"),"")&amp;IF(AU386&gt;0,IF(AV386&gt;AU386,"41&gt;42;","")&amp;IF(BE386&gt;0,"","41&gt;0 51-?;"),"")&amp;IF(BF386&gt;0,IF(BE386&gt;0,"","52&gt;0 51-?;"),"")&amp;IF(AW386&gt;=AX386,"","43&gt;44;")&amp;IF(CA386&gt;0,IF(AW386&gt;0,"","71 &gt; 0 43-?;"),"")</f>
        <v/>
      </c>
    </row>
    <row r="387" spans="1:93" s="250" customFormat="1" ht="15" customHeight="1" x14ac:dyDescent="0.2">
      <c r="A387" s="45"/>
      <c r="B387" s="46"/>
      <c r="C387" s="121"/>
      <c r="D387" s="121"/>
      <c r="E387" s="336"/>
      <c r="F387" s="122"/>
      <c r="G387" s="46"/>
      <c r="H387" s="45"/>
      <c r="I387" s="45"/>
      <c r="J387" s="45"/>
      <c r="K387" s="45"/>
      <c r="L387" s="45"/>
      <c r="M387" s="46"/>
      <c r="N387" s="46"/>
      <c r="O387" s="48"/>
      <c r="P387" s="48"/>
      <c r="Q387" s="46"/>
      <c r="R387" s="48"/>
      <c r="S387" s="48"/>
      <c r="T387" s="48"/>
      <c r="U387" s="48"/>
      <c r="V387" s="48"/>
      <c r="W387" s="46"/>
      <c r="X387" s="48"/>
      <c r="Y387" s="48"/>
      <c r="Z387" s="157"/>
      <c r="AA387" s="47"/>
      <c r="AB387" s="97"/>
      <c r="AC387" s="49"/>
      <c r="AD387" s="49"/>
      <c r="AE387" s="49"/>
      <c r="AF387" s="49"/>
      <c r="AG387" s="49"/>
      <c r="AH387" s="47"/>
      <c r="AI387" s="47"/>
      <c r="AJ387" s="47"/>
      <c r="AK387" s="190"/>
      <c r="AL387" s="190"/>
      <c r="AM387" s="190"/>
      <c r="AN387" s="190"/>
      <c r="AO387" s="190"/>
      <c r="AP387" s="151"/>
      <c r="AQ387" s="322"/>
      <c r="AR387" s="322"/>
      <c r="AS387" s="322"/>
      <c r="AT387" s="47"/>
      <c r="AU387" s="47"/>
      <c r="AV387" s="47"/>
      <c r="AW387" s="47"/>
      <c r="AX387" s="322"/>
      <c r="AY387" s="98"/>
      <c r="AZ387" s="98"/>
      <c r="BA387" s="47"/>
      <c r="BB387" s="47"/>
      <c r="BC387" s="47"/>
      <c r="BD387" s="47"/>
      <c r="BE387" s="97"/>
      <c r="BF387" s="49"/>
      <c r="BG387" s="239"/>
      <c r="BH387" s="342"/>
      <c r="BI387" s="49"/>
      <c r="BJ387" s="49"/>
      <c r="BK387" s="49"/>
      <c r="BL387" s="49"/>
      <c r="BM387" s="49"/>
      <c r="BN387" s="47"/>
      <c r="BO387" s="49"/>
      <c r="BP387" s="49"/>
      <c r="BQ387" s="49"/>
      <c r="BR387" s="323"/>
      <c r="BS387" s="323"/>
      <c r="BT387" s="323"/>
      <c r="BU387" s="49"/>
      <c r="BV387" s="49"/>
      <c r="BW387" s="97"/>
      <c r="BX387" s="97"/>
      <c r="BY387" s="97"/>
      <c r="BZ387" s="97"/>
      <c r="CA387" s="49"/>
      <c r="CB387" s="49"/>
      <c r="CC387" s="49"/>
      <c r="CD387" s="49"/>
      <c r="CE387" s="49"/>
      <c r="CF387" s="49"/>
      <c r="CG387" s="49"/>
      <c r="CH387" s="49"/>
      <c r="CI387" s="97"/>
      <c r="CJ387" s="97"/>
      <c r="CK387" s="97"/>
      <c r="CL387" s="97"/>
      <c r="CM387" s="335"/>
      <c r="CN387" s="337"/>
      <c r="CO387" s="315" t="str">
        <f>IF(Формулы!R387&gt;V387,"22-?,Дата 14 - Прибыл из УФСИН; ","")&amp;IF(Формулы!Q387&gt;Y387,"25-?,Дата 13 - Выбыл в УФСИН;","")&amp;IF(YEAR(ДАННЫЕ!$F$1)=YEAR(ДАННЫЕ!B387),IF(AT387&gt;0,"","40-?, вявлен в текущем году! "),"")&amp;IF(YEAR($F$1)=YEAR(W387),IF(X387+Y387&gt;0,"","23-стоит, 24,25 - куда выбыл? "),"")&amp;IF(X387+Y387&gt;0,IF(YEAR($F$1)=YEAR(W387),"","24+25&gt;0? 23 - когда выбыл? "),"")&amp;IF(BA387&lt;BB387,"47&gt;=48; ","")&amp;IF(BA387&lt;BC387,"47&gt;=49; ","")&amp;IF(BA387&lt;BD387,"47&gt;=50; ","")&amp;IF(BE387&gt;0,IF(BF387&gt;0,IF(AU387&gt;AV387,"","41 и 42 - ? (51 и 52 &gt; 0);"),"51 &gt; 0 52 - ?;"),"")&amp;IF(AU387&gt;0,IF(AV387&gt;AU387,"41&gt;42;","")&amp;IF(BE387&gt;0,"","41&gt;0 51-?;"),"")&amp;IF(BF387&gt;0,IF(BE387&gt;0,"","52&gt;0 51-?;"),"")&amp;IF(AW387&gt;=AX387,"","43&gt;44;")&amp;IF(CA387&gt;0,IF(AW387&gt;0,"","71 &gt; 0 43-?;"),"")</f>
        <v/>
      </c>
    </row>
    <row r="388" spans="1:93" s="250" customFormat="1" ht="15" customHeight="1" x14ac:dyDescent="0.2">
      <c r="A388" s="45"/>
      <c r="B388" s="46"/>
      <c r="C388" s="121"/>
      <c r="D388" s="121"/>
      <c r="E388" s="336"/>
      <c r="F388" s="122"/>
      <c r="G388" s="46"/>
      <c r="H388" s="45"/>
      <c r="I388" s="45"/>
      <c r="J388" s="45"/>
      <c r="K388" s="45"/>
      <c r="L388" s="45"/>
      <c r="M388" s="46"/>
      <c r="N388" s="46"/>
      <c r="O388" s="48"/>
      <c r="P388" s="48"/>
      <c r="Q388" s="46"/>
      <c r="R388" s="48"/>
      <c r="S388" s="48"/>
      <c r="T388" s="48"/>
      <c r="U388" s="48"/>
      <c r="V388" s="48"/>
      <c r="W388" s="46"/>
      <c r="X388" s="48"/>
      <c r="Y388" s="48"/>
      <c r="Z388" s="157"/>
      <c r="AA388" s="47"/>
      <c r="AB388" s="97"/>
      <c r="AC388" s="49"/>
      <c r="AD388" s="49"/>
      <c r="AE388" s="49"/>
      <c r="AF388" s="49"/>
      <c r="AG388" s="49"/>
      <c r="AH388" s="47"/>
      <c r="AI388" s="47"/>
      <c r="AJ388" s="47"/>
      <c r="AK388" s="190"/>
      <c r="AL388" s="190"/>
      <c r="AM388" s="190"/>
      <c r="AN388" s="190"/>
      <c r="AO388" s="190"/>
      <c r="AP388" s="151"/>
      <c r="AQ388" s="322"/>
      <c r="AR388" s="322"/>
      <c r="AS388" s="322"/>
      <c r="AT388" s="47"/>
      <c r="AU388" s="47"/>
      <c r="AV388" s="47"/>
      <c r="AW388" s="47"/>
      <c r="AX388" s="322"/>
      <c r="AY388" s="98"/>
      <c r="AZ388" s="98"/>
      <c r="BA388" s="47"/>
      <c r="BB388" s="47"/>
      <c r="BC388" s="47"/>
      <c r="BD388" s="47"/>
      <c r="BE388" s="97"/>
      <c r="BF388" s="49"/>
      <c r="BG388" s="239"/>
      <c r="BH388" s="342"/>
      <c r="BI388" s="49"/>
      <c r="BJ388" s="49"/>
      <c r="BK388" s="49"/>
      <c r="BL388" s="49"/>
      <c r="BM388" s="49"/>
      <c r="BN388" s="47"/>
      <c r="BO388" s="49"/>
      <c r="BP388" s="49"/>
      <c r="BQ388" s="49"/>
      <c r="BR388" s="323"/>
      <c r="BS388" s="323"/>
      <c r="BT388" s="323"/>
      <c r="BU388" s="49"/>
      <c r="BV388" s="49"/>
      <c r="BW388" s="97"/>
      <c r="BX388" s="97"/>
      <c r="BY388" s="97"/>
      <c r="BZ388" s="97"/>
      <c r="CA388" s="49"/>
      <c r="CB388" s="49"/>
      <c r="CC388" s="49"/>
      <c r="CD388" s="49"/>
      <c r="CE388" s="49"/>
      <c r="CF388" s="49"/>
      <c r="CG388" s="49"/>
      <c r="CH388" s="49"/>
      <c r="CI388" s="97"/>
      <c r="CJ388" s="97"/>
      <c r="CK388" s="97"/>
      <c r="CL388" s="97"/>
      <c r="CM388" s="335"/>
      <c r="CN388" s="337"/>
      <c r="CO388" s="315" t="str">
        <f>IF(Формулы!R388&gt;V388,"22-?,Дата 14 - Прибыл из УФСИН; ","")&amp;IF(Формулы!Q388&gt;Y388,"25-?,Дата 13 - Выбыл в УФСИН;","")&amp;IF(YEAR(ДАННЫЕ!$F$1)=YEAR(ДАННЫЕ!B388),IF(AT388&gt;0,"","40-?, вявлен в текущем году! "),"")&amp;IF(YEAR($F$1)=YEAR(W388),IF(X388+Y388&gt;0,"","23-стоит, 24,25 - куда выбыл? "),"")&amp;IF(X388+Y388&gt;0,IF(YEAR($F$1)=YEAR(W388),"","24+25&gt;0? 23 - когда выбыл? "),"")&amp;IF(BA388&lt;BB388,"47&gt;=48; ","")&amp;IF(BA388&lt;BC388,"47&gt;=49; ","")&amp;IF(BA388&lt;BD388,"47&gt;=50; ","")&amp;IF(BE388&gt;0,IF(BF388&gt;0,IF(AU388&gt;AV388,"","41 и 42 - ? (51 и 52 &gt; 0);"),"51 &gt; 0 52 - ?;"),"")&amp;IF(AU388&gt;0,IF(AV388&gt;AU388,"41&gt;42;","")&amp;IF(BE388&gt;0,"","41&gt;0 51-?;"),"")&amp;IF(BF388&gt;0,IF(BE388&gt;0,"","52&gt;0 51-?;"),"")&amp;IF(AW388&gt;=AX388,"","43&gt;44;")&amp;IF(CA388&gt;0,IF(AW388&gt;0,"","71 &gt; 0 43-?;"),"")</f>
        <v/>
      </c>
    </row>
    <row r="389" spans="1:93" s="250" customFormat="1" ht="15" customHeight="1" x14ac:dyDescent="0.2">
      <c r="A389" s="45"/>
      <c r="B389" s="46"/>
      <c r="C389" s="121"/>
      <c r="D389" s="121"/>
      <c r="E389" s="336"/>
      <c r="F389" s="122"/>
      <c r="G389" s="46"/>
      <c r="H389" s="45"/>
      <c r="I389" s="45"/>
      <c r="J389" s="45"/>
      <c r="K389" s="45"/>
      <c r="L389" s="45"/>
      <c r="M389" s="46"/>
      <c r="N389" s="46"/>
      <c r="O389" s="48"/>
      <c r="P389" s="48"/>
      <c r="Q389" s="46"/>
      <c r="R389" s="48"/>
      <c r="S389" s="48"/>
      <c r="T389" s="48"/>
      <c r="U389" s="48"/>
      <c r="V389" s="48"/>
      <c r="W389" s="46"/>
      <c r="X389" s="48"/>
      <c r="Y389" s="48"/>
      <c r="Z389" s="157"/>
      <c r="AA389" s="47"/>
      <c r="AB389" s="97"/>
      <c r="AC389" s="49"/>
      <c r="AD389" s="49"/>
      <c r="AE389" s="49"/>
      <c r="AF389" s="49"/>
      <c r="AG389" s="49"/>
      <c r="AH389" s="47"/>
      <c r="AI389" s="47"/>
      <c r="AJ389" s="47"/>
      <c r="AK389" s="190"/>
      <c r="AL389" s="190"/>
      <c r="AM389" s="190"/>
      <c r="AN389" s="190"/>
      <c r="AO389" s="190"/>
      <c r="AP389" s="151"/>
      <c r="AQ389" s="322"/>
      <c r="AR389" s="322"/>
      <c r="AS389" s="322"/>
      <c r="AT389" s="47"/>
      <c r="AU389" s="47"/>
      <c r="AV389" s="47"/>
      <c r="AW389" s="47"/>
      <c r="AX389" s="322"/>
      <c r="AY389" s="98"/>
      <c r="AZ389" s="98"/>
      <c r="BA389" s="47"/>
      <c r="BB389" s="47"/>
      <c r="BC389" s="47"/>
      <c r="BD389" s="47"/>
      <c r="BE389" s="97"/>
      <c r="BF389" s="49"/>
      <c r="BG389" s="239"/>
      <c r="BH389" s="342"/>
      <c r="BI389" s="49"/>
      <c r="BJ389" s="49"/>
      <c r="BK389" s="49"/>
      <c r="BL389" s="49"/>
      <c r="BM389" s="49"/>
      <c r="BN389" s="47"/>
      <c r="BO389" s="49"/>
      <c r="BP389" s="49"/>
      <c r="BQ389" s="49"/>
      <c r="BR389" s="323"/>
      <c r="BS389" s="323"/>
      <c r="BT389" s="323"/>
      <c r="BU389" s="49"/>
      <c r="BV389" s="49"/>
      <c r="BW389" s="97"/>
      <c r="BX389" s="97"/>
      <c r="BY389" s="97"/>
      <c r="BZ389" s="97"/>
      <c r="CA389" s="49"/>
      <c r="CB389" s="49"/>
      <c r="CC389" s="49"/>
      <c r="CD389" s="49"/>
      <c r="CE389" s="49"/>
      <c r="CF389" s="49"/>
      <c r="CG389" s="49"/>
      <c r="CH389" s="49"/>
      <c r="CI389" s="97"/>
      <c r="CJ389" s="97"/>
      <c r="CK389" s="97"/>
      <c r="CL389" s="97"/>
      <c r="CM389" s="335"/>
      <c r="CN389" s="337"/>
      <c r="CO389" s="315" t="str">
        <f>IF(Формулы!R389&gt;V389,"22-?,Дата 14 - Прибыл из УФСИН; ","")&amp;IF(Формулы!Q389&gt;Y389,"25-?,Дата 13 - Выбыл в УФСИН;","")&amp;IF(YEAR(ДАННЫЕ!$F$1)=YEAR(ДАННЫЕ!B389),IF(AT389&gt;0,"","40-?, вявлен в текущем году! "),"")&amp;IF(YEAR($F$1)=YEAR(W389),IF(X389+Y389&gt;0,"","23-стоит, 24,25 - куда выбыл? "),"")&amp;IF(X389+Y389&gt;0,IF(YEAR($F$1)=YEAR(W389),"","24+25&gt;0? 23 - когда выбыл? "),"")&amp;IF(BA389&lt;BB389,"47&gt;=48; ","")&amp;IF(BA389&lt;BC389,"47&gt;=49; ","")&amp;IF(BA389&lt;BD389,"47&gt;=50; ","")&amp;IF(BE389&gt;0,IF(BF389&gt;0,IF(AU389&gt;AV389,"","41 и 42 - ? (51 и 52 &gt; 0);"),"51 &gt; 0 52 - ?;"),"")&amp;IF(AU389&gt;0,IF(AV389&gt;AU389,"41&gt;42;","")&amp;IF(BE389&gt;0,"","41&gt;0 51-?;"),"")&amp;IF(BF389&gt;0,IF(BE389&gt;0,"","52&gt;0 51-?;"),"")&amp;IF(AW389&gt;=AX389,"","43&gt;44;")&amp;IF(CA389&gt;0,IF(AW389&gt;0,"","71 &gt; 0 43-?;"),"")</f>
        <v/>
      </c>
    </row>
    <row r="390" spans="1:93" s="250" customFormat="1" ht="15" customHeight="1" x14ac:dyDescent="0.2">
      <c r="A390" s="45"/>
      <c r="B390" s="46"/>
      <c r="C390" s="121"/>
      <c r="D390" s="121"/>
      <c r="E390" s="336"/>
      <c r="F390" s="122"/>
      <c r="G390" s="46"/>
      <c r="H390" s="45"/>
      <c r="I390" s="45"/>
      <c r="J390" s="45"/>
      <c r="K390" s="45"/>
      <c r="L390" s="45"/>
      <c r="M390" s="46"/>
      <c r="N390" s="46"/>
      <c r="O390" s="48"/>
      <c r="P390" s="48"/>
      <c r="Q390" s="46"/>
      <c r="R390" s="48"/>
      <c r="S390" s="48"/>
      <c r="T390" s="48"/>
      <c r="U390" s="48"/>
      <c r="V390" s="48"/>
      <c r="W390" s="46"/>
      <c r="X390" s="48"/>
      <c r="Y390" s="48"/>
      <c r="Z390" s="157"/>
      <c r="AA390" s="47"/>
      <c r="AB390" s="97"/>
      <c r="AC390" s="49"/>
      <c r="AD390" s="49"/>
      <c r="AE390" s="49"/>
      <c r="AF390" s="49"/>
      <c r="AG390" s="49"/>
      <c r="AH390" s="47"/>
      <c r="AI390" s="47"/>
      <c r="AJ390" s="47"/>
      <c r="AK390" s="190"/>
      <c r="AL390" s="190"/>
      <c r="AM390" s="190"/>
      <c r="AN390" s="190"/>
      <c r="AO390" s="190"/>
      <c r="AP390" s="151"/>
      <c r="AQ390" s="322"/>
      <c r="AR390" s="322"/>
      <c r="AS390" s="322"/>
      <c r="AT390" s="47"/>
      <c r="AU390" s="47"/>
      <c r="AV390" s="47"/>
      <c r="AW390" s="47"/>
      <c r="AX390" s="322"/>
      <c r="AY390" s="98"/>
      <c r="AZ390" s="98"/>
      <c r="BA390" s="47"/>
      <c r="BB390" s="47"/>
      <c r="BC390" s="47"/>
      <c r="BD390" s="47"/>
      <c r="BE390" s="97"/>
      <c r="BF390" s="49"/>
      <c r="BG390" s="239"/>
      <c r="BH390" s="342"/>
      <c r="BI390" s="49"/>
      <c r="BJ390" s="49"/>
      <c r="BK390" s="49"/>
      <c r="BL390" s="49"/>
      <c r="BM390" s="49"/>
      <c r="BN390" s="47"/>
      <c r="BO390" s="49"/>
      <c r="BP390" s="49"/>
      <c r="BQ390" s="49"/>
      <c r="BR390" s="323"/>
      <c r="BS390" s="323"/>
      <c r="BT390" s="323"/>
      <c r="BU390" s="49"/>
      <c r="BV390" s="49"/>
      <c r="BW390" s="97"/>
      <c r="BX390" s="97"/>
      <c r="BY390" s="97"/>
      <c r="BZ390" s="97"/>
      <c r="CA390" s="49"/>
      <c r="CB390" s="49"/>
      <c r="CC390" s="49"/>
      <c r="CD390" s="49"/>
      <c r="CE390" s="49"/>
      <c r="CF390" s="49"/>
      <c r="CG390" s="49"/>
      <c r="CH390" s="49"/>
      <c r="CI390" s="97"/>
      <c r="CJ390" s="97"/>
      <c r="CK390" s="97"/>
      <c r="CL390" s="97"/>
      <c r="CM390" s="335"/>
      <c r="CN390" s="337"/>
      <c r="CO390" s="315" t="str">
        <f>IF(Формулы!R390&gt;V390,"22-?,Дата 14 - Прибыл из УФСИН; ","")&amp;IF(Формулы!Q390&gt;Y390,"25-?,Дата 13 - Выбыл в УФСИН;","")&amp;IF(YEAR(ДАННЫЕ!$F$1)=YEAR(ДАННЫЕ!B390),IF(AT390&gt;0,"","40-?, вявлен в текущем году! "),"")&amp;IF(YEAR($F$1)=YEAR(W390),IF(X390+Y390&gt;0,"","23-стоит, 24,25 - куда выбыл? "),"")&amp;IF(X390+Y390&gt;0,IF(YEAR($F$1)=YEAR(W390),"","24+25&gt;0? 23 - когда выбыл? "),"")&amp;IF(BA390&lt;BB390,"47&gt;=48; ","")&amp;IF(BA390&lt;BC390,"47&gt;=49; ","")&amp;IF(BA390&lt;BD390,"47&gt;=50; ","")&amp;IF(BE390&gt;0,IF(BF390&gt;0,IF(AU390&gt;AV390,"","41 и 42 - ? (51 и 52 &gt; 0);"),"51 &gt; 0 52 - ?;"),"")&amp;IF(AU390&gt;0,IF(AV390&gt;AU390,"41&gt;42;","")&amp;IF(BE390&gt;0,"","41&gt;0 51-?;"),"")&amp;IF(BF390&gt;0,IF(BE390&gt;0,"","52&gt;0 51-?;"),"")&amp;IF(AW390&gt;=AX390,"","43&gt;44;")&amp;IF(CA390&gt;0,IF(AW390&gt;0,"","71 &gt; 0 43-?;"),"")</f>
        <v/>
      </c>
    </row>
    <row r="391" spans="1:93" s="250" customFormat="1" ht="15" customHeight="1" x14ac:dyDescent="0.2">
      <c r="A391" s="45"/>
      <c r="B391" s="46"/>
      <c r="C391" s="121"/>
      <c r="D391" s="121"/>
      <c r="E391" s="336"/>
      <c r="F391" s="122"/>
      <c r="G391" s="46"/>
      <c r="H391" s="45"/>
      <c r="I391" s="45"/>
      <c r="J391" s="45"/>
      <c r="K391" s="45"/>
      <c r="L391" s="45"/>
      <c r="M391" s="46"/>
      <c r="N391" s="46"/>
      <c r="O391" s="48"/>
      <c r="P391" s="48"/>
      <c r="Q391" s="46"/>
      <c r="R391" s="48"/>
      <c r="S391" s="48"/>
      <c r="T391" s="48"/>
      <c r="U391" s="48"/>
      <c r="V391" s="48"/>
      <c r="W391" s="46"/>
      <c r="X391" s="48"/>
      <c r="Y391" s="48"/>
      <c r="Z391" s="157"/>
      <c r="AA391" s="47"/>
      <c r="AB391" s="97"/>
      <c r="AC391" s="49"/>
      <c r="AD391" s="49"/>
      <c r="AE391" s="49"/>
      <c r="AF391" s="49"/>
      <c r="AG391" s="49"/>
      <c r="AH391" s="47"/>
      <c r="AI391" s="47"/>
      <c r="AJ391" s="47"/>
      <c r="AK391" s="190"/>
      <c r="AL391" s="190"/>
      <c r="AM391" s="190"/>
      <c r="AN391" s="190"/>
      <c r="AO391" s="190"/>
      <c r="AP391" s="151"/>
      <c r="AQ391" s="322"/>
      <c r="AR391" s="322"/>
      <c r="AS391" s="322"/>
      <c r="AT391" s="47"/>
      <c r="AU391" s="47"/>
      <c r="AV391" s="47"/>
      <c r="AW391" s="47"/>
      <c r="AX391" s="322"/>
      <c r="AY391" s="98"/>
      <c r="AZ391" s="98"/>
      <c r="BA391" s="47"/>
      <c r="BB391" s="47"/>
      <c r="BC391" s="47"/>
      <c r="BD391" s="47"/>
      <c r="BE391" s="97"/>
      <c r="BF391" s="49"/>
      <c r="BG391" s="239"/>
      <c r="BH391" s="342"/>
      <c r="BI391" s="49"/>
      <c r="BJ391" s="49"/>
      <c r="BK391" s="49"/>
      <c r="BL391" s="49"/>
      <c r="BM391" s="49"/>
      <c r="BN391" s="47"/>
      <c r="BO391" s="49"/>
      <c r="BP391" s="49"/>
      <c r="BQ391" s="49"/>
      <c r="BR391" s="323"/>
      <c r="BS391" s="323"/>
      <c r="BT391" s="323"/>
      <c r="BU391" s="49"/>
      <c r="BV391" s="49"/>
      <c r="BW391" s="97"/>
      <c r="BX391" s="97"/>
      <c r="BY391" s="97"/>
      <c r="BZ391" s="97"/>
      <c r="CA391" s="49"/>
      <c r="CB391" s="49"/>
      <c r="CC391" s="49"/>
      <c r="CD391" s="49"/>
      <c r="CE391" s="49"/>
      <c r="CF391" s="49"/>
      <c r="CG391" s="49"/>
      <c r="CH391" s="49"/>
      <c r="CI391" s="97"/>
      <c r="CJ391" s="97"/>
      <c r="CK391" s="97"/>
      <c r="CL391" s="97"/>
      <c r="CM391" s="335"/>
      <c r="CN391" s="337"/>
      <c r="CO391" s="315" t="str">
        <f>IF(Формулы!R391&gt;V391,"22-?,Дата 14 - Прибыл из УФСИН; ","")&amp;IF(Формулы!Q391&gt;Y391,"25-?,Дата 13 - Выбыл в УФСИН;","")&amp;IF(YEAR(ДАННЫЕ!$F$1)=YEAR(ДАННЫЕ!B391),IF(AT391&gt;0,"","40-?, вявлен в текущем году! "),"")&amp;IF(YEAR($F$1)=YEAR(W391),IF(X391+Y391&gt;0,"","23-стоит, 24,25 - куда выбыл? "),"")&amp;IF(X391+Y391&gt;0,IF(YEAR($F$1)=YEAR(W391),"","24+25&gt;0? 23 - когда выбыл? "),"")&amp;IF(BA391&lt;BB391,"47&gt;=48; ","")&amp;IF(BA391&lt;BC391,"47&gt;=49; ","")&amp;IF(BA391&lt;BD391,"47&gt;=50; ","")&amp;IF(BE391&gt;0,IF(BF391&gt;0,IF(AU391&gt;AV391,"","41 и 42 - ? (51 и 52 &gt; 0);"),"51 &gt; 0 52 - ?;"),"")&amp;IF(AU391&gt;0,IF(AV391&gt;AU391,"41&gt;42;","")&amp;IF(BE391&gt;0,"","41&gt;0 51-?;"),"")&amp;IF(BF391&gt;0,IF(BE391&gt;0,"","52&gt;0 51-?;"),"")&amp;IF(AW391&gt;=AX391,"","43&gt;44;")&amp;IF(CA391&gt;0,IF(AW391&gt;0,"","71 &gt; 0 43-?;"),"")</f>
        <v/>
      </c>
    </row>
    <row r="392" spans="1:93" s="250" customFormat="1" ht="15" customHeight="1" x14ac:dyDescent="0.2">
      <c r="A392" s="45"/>
      <c r="B392" s="46"/>
      <c r="C392" s="121"/>
      <c r="D392" s="121"/>
      <c r="E392" s="336"/>
      <c r="F392" s="122"/>
      <c r="G392" s="46"/>
      <c r="H392" s="45"/>
      <c r="I392" s="45"/>
      <c r="J392" s="45"/>
      <c r="K392" s="45"/>
      <c r="L392" s="45"/>
      <c r="M392" s="46"/>
      <c r="N392" s="46"/>
      <c r="O392" s="48"/>
      <c r="P392" s="48"/>
      <c r="Q392" s="46"/>
      <c r="R392" s="48"/>
      <c r="S392" s="48"/>
      <c r="T392" s="48"/>
      <c r="U392" s="48"/>
      <c r="V392" s="48"/>
      <c r="W392" s="46"/>
      <c r="X392" s="48"/>
      <c r="Y392" s="48"/>
      <c r="Z392" s="157"/>
      <c r="AA392" s="47"/>
      <c r="AB392" s="97"/>
      <c r="AC392" s="49"/>
      <c r="AD392" s="49"/>
      <c r="AE392" s="49"/>
      <c r="AF392" s="49"/>
      <c r="AG392" s="49"/>
      <c r="AH392" s="47"/>
      <c r="AI392" s="47"/>
      <c r="AJ392" s="47"/>
      <c r="AK392" s="190"/>
      <c r="AL392" s="190"/>
      <c r="AM392" s="190"/>
      <c r="AN392" s="190"/>
      <c r="AO392" s="190"/>
      <c r="AP392" s="151"/>
      <c r="AQ392" s="322"/>
      <c r="AR392" s="322"/>
      <c r="AS392" s="322"/>
      <c r="AT392" s="47"/>
      <c r="AU392" s="47"/>
      <c r="AV392" s="47"/>
      <c r="AW392" s="47"/>
      <c r="AX392" s="322"/>
      <c r="AY392" s="98"/>
      <c r="AZ392" s="98"/>
      <c r="BA392" s="47"/>
      <c r="BB392" s="47"/>
      <c r="BC392" s="47"/>
      <c r="BD392" s="47"/>
      <c r="BE392" s="97"/>
      <c r="BF392" s="49"/>
      <c r="BG392" s="239"/>
      <c r="BH392" s="342"/>
      <c r="BI392" s="49"/>
      <c r="BJ392" s="49"/>
      <c r="BK392" s="49"/>
      <c r="BL392" s="49"/>
      <c r="BM392" s="49"/>
      <c r="BN392" s="47"/>
      <c r="BO392" s="49"/>
      <c r="BP392" s="49"/>
      <c r="BQ392" s="49"/>
      <c r="BR392" s="323"/>
      <c r="BS392" s="323"/>
      <c r="BT392" s="323"/>
      <c r="BU392" s="49"/>
      <c r="BV392" s="49"/>
      <c r="BW392" s="97"/>
      <c r="BX392" s="97"/>
      <c r="BY392" s="97"/>
      <c r="BZ392" s="97"/>
      <c r="CA392" s="49"/>
      <c r="CB392" s="49"/>
      <c r="CC392" s="49"/>
      <c r="CD392" s="49"/>
      <c r="CE392" s="49"/>
      <c r="CF392" s="49"/>
      <c r="CG392" s="49"/>
      <c r="CH392" s="49"/>
      <c r="CI392" s="97"/>
      <c r="CJ392" s="97"/>
      <c r="CK392" s="97"/>
      <c r="CL392" s="97"/>
      <c r="CM392" s="335"/>
      <c r="CN392" s="337"/>
      <c r="CO392" s="315" t="str">
        <f>IF(Формулы!R392&gt;V392,"22-?,Дата 14 - Прибыл из УФСИН; ","")&amp;IF(Формулы!Q392&gt;Y392,"25-?,Дата 13 - Выбыл в УФСИН;","")&amp;IF(YEAR(ДАННЫЕ!$F$1)=YEAR(ДАННЫЕ!B392),IF(AT392&gt;0,"","40-?, вявлен в текущем году! "),"")&amp;IF(YEAR($F$1)=YEAR(W392),IF(X392+Y392&gt;0,"","23-стоит, 24,25 - куда выбыл? "),"")&amp;IF(X392+Y392&gt;0,IF(YEAR($F$1)=YEAR(W392),"","24+25&gt;0? 23 - когда выбыл? "),"")&amp;IF(BA392&lt;BB392,"47&gt;=48; ","")&amp;IF(BA392&lt;BC392,"47&gt;=49; ","")&amp;IF(BA392&lt;BD392,"47&gt;=50; ","")&amp;IF(BE392&gt;0,IF(BF392&gt;0,IF(AU392&gt;AV392,"","41 и 42 - ? (51 и 52 &gt; 0);"),"51 &gt; 0 52 - ?;"),"")&amp;IF(AU392&gt;0,IF(AV392&gt;AU392,"41&gt;42;","")&amp;IF(BE392&gt;0,"","41&gt;0 51-?;"),"")&amp;IF(BF392&gt;0,IF(BE392&gt;0,"","52&gt;0 51-?;"),"")&amp;IF(AW392&gt;=AX392,"","43&gt;44;")&amp;IF(CA392&gt;0,IF(AW392&gt;0,"","71 &gt; 0 43-?;"),"")</f>
        <v/>
      </c>
    </row>
    <row r="393" spans="1:93" s="250" customFormat="1" ht="15" customHeight="1" x14ac:dyDescent="0.2">
      <c r="A393" s="45"/>
      <c r="B393" s="46"/>
      <c r="C393" s="121"/>
      <c r="D393" s="121"/>
      <c r="E393" s="336"/>
      <c r="F393" s="122"/>
      <c r="G393" s="46"/>
      <c r="H393" s="45"/>
      <c r="I393" s="45"/>
      <c r="J393" s="45"/>
      <c r="K393" s="45"/>
      <c r="L393" s="45"/>
      <c r="M393" s="46"/>
      <c r="N393" s="46"/>
      <c r="O393" s="48"/>
      <c r="P393" s="48"/>
      <c r="Q393" s="46"/>
      <c r="R393" s="48"/>
      <c r="S393" s="48"/>
      <c r="T393" s="48"/>
      <c r="U393" s="48"/>
      <c r="V393" s="48"/>
      <c r="W393" s="46"/>
      <c r="X393" s="48"/>
      <c r="Y393" s="48"/>
      <c r="Z393" s="157"/>
      <c r="AA393" s="47"/>
      <c r="AB393" s="97"/>
      <c r="AC393" s="49"/>
      <c r="AD393" s="49"/>
      <c r="AE393" s="49"/>
      <c r="AF393" s="49"/>
      <c r="AG393" s="49"/>
      <c r="AH393" s="47"/>
      <c r="AI393" s="47"/>
      <c r="AJ393" s="47"/>
      <c r="AK393" s="190"/>
      <c r="AL393" s="190"/>
      <c r="AM393" s="190"/>
      <c r="AN393" s="190"/>
      <c r="AO393" s="190"/>
      <c r="AP393" s="151"/>
      <c r="AQ393" s="322"/>
      <c r="AR393" s="322"/>
      <c r="AS393" s="322"/>
      <c r="AT393" s="47"/>
      <c r="AU393" s="47"/>
      <c r="AV393" s="47"/>
      <c r="AW393" s="47"/>
      <c r="AX393" s="322"/>
      <c r="AY393" s="98"/>
      <c r="AZ393" s="98"/>
      <c r="BA393" s="47"/>
      <c r="BB393" s="47"/>
      <c r="BC393" s="47"/>
      <c r="BD393" s="47"/>
      <c r="BE393" s="97"/>
      <c r="BF393" s="49"/>
      <c r="BG393" s="239"/>
      <c r="BH393" s="342"/>
      <c r="BI393" s="49"/>
      <c r="BJ393" s="49"/>
      <c r="BK393" s="49"/>
      <c r="BL393" s="49"/>
      <c r="BM393" s="49"/>
      <c r="BN393" s="47"/>
      <c r="BO393" s="49"/>
      <c r="BP393" s="49"/>
      <c r="BQ393" s="49"/>
      <c r="BR393" s="323"/>
      <c r="BS393" s="323"/>
      <c r="BT393" s="323"/>
      <c r="BU393" s="49"/>
      <c r="BV393" s="49"/>
      <c r="BW393" s="97"/>
      <c r="BX393" s="97"/>
      <c r="BY393" s="97"/>
      <c r="BZ393" s="97"/>
      <c r="CA393" s="49"/>
      <c r="CB393" s="49"/>
      <c r="CC393" s="49"/>
      <c r="CD393" s="49"/>
      <c r="CE393" s="49"/>
      <c r="CF393" s="49"/>
      <c r="CG393" s="49"/>
      <c r="CH393" s="49"/>
      <c r="CI393" s="97"/>
      <c r="CJ393" s="97"/>
      <c r="CK393" s="97"/>
      <c r="CL393" s="97"/>
      <c r="CM393" s="335"/>
      <c r="CN393" s="337"/>
      <c r="CO393" s="315" t="str">
        <f>IF(Формулы!R393&gt;V393,"22-?,Дата 14 - Прибыл из УФСИН; ","")&amp;IF(Формулы!Q393&gt;Y393,"25-?,Дата 13 - Выбыл в УФСИН;","")&amp;IF(YEAR(ДАННЫЕ!$F$1)=YEAR(ДАННЫЕ!B393),IF(AT393&gt;0,"","40-?, вявлен в текущем году! "),"")&amp;IF(YEAR($F$1)=YEAR(W393),IF(X393+Y393&gt;0,"","23-стоит, 24,25 - куда выбыл? "),"")&amp;IF(X393+Y393&gt;0,IF(YEAR($F$1)=YEAR(W393),"","24+25&gt;0? 23 - когда выбыл? "),"")&amp;IF(BA393&lt;BB393,"47&gt;=48; ","")&amp;IF(BA393&lt;BC393,"47&gt;=49; ","")&amp;IF(BA393&lt;BD393,"47&gt;=50; ","")&amp;IF(BE393&gt;0,IF(BF393&gt;0,IF(AU393&gt;AV393,"","41 и 42 - ? (51 и 52 &gt; 0);"),"51 &gt; 0 52 - ?;"),"")&amp;IF(AU393&gt;0,IF(AV393&gt;AU393,"41&gt;42;","")&amp;IF(BE393&gt;0,"","41&gt;0 51-?;"),"")&amp;IF(BF393&gt;0,IF(BE393&gt;0,"","52&gt;0 51-?;"),"")&amp;IF(AW393&gt;=AX393,"","43&gt;44;")&amp;IF(CA393&gt;0,IF(AW393&gt;0,"","71 &gt; 0 43-?;"),"")</f>
        <v/>
      </c>
    </row>
    <row r="394" spans="1:93" s="250" customFormat="1" ht="15" customHeight="1" x14ac:dyDescent="0.2">
      <c r="A394" s="45"/>
      <c r="B394" s="46"/>
      <c r="C394" s="121"/>
      <c r="D394" s="121"/>
      <c r="E394" s="336"/>
      <c r="F394" s="122"/>
      <c r="G394" s="46"/>
      <c r="H394" s="45"/>
      <c r="I394" s="45"/>
      <c r="J394" s="45"/>
      <c r="K394" s="45"/>
      <c r="L394" s="45"/>
      <c r="M394" s="46"/>
      <c r="N394" s="46"/>
      <c r="O394" s="48"/>
      <c r="P394" s="48"/>
      <c r="Q394" s="46"/>
      <c r="R394" s="48"/>
      <c r="S394" s="48"/>
      <c r="T394" s="48"/>
      <c r="U394" s="48"/>
      <c r="V394" s="48"/>
      <c r="W394" s="46"/>
      <c r="X394" s="48"/>
      <c r="Y394" s="48"/>
      <c r="Z394" s="157"/>
      <c r="AA394" s="47"/>
      <c r="AB394" s="97"/>
      <c r="AC394" s="49"/>
      <c r="AD394" s="49"/>
      <c r="AE394" s="49"/>
      <c r="AF394" s="49"/>
      <c r="AG394" s="49"/>
      <c r="AH394" s="47"/>
      <c r="AI394" s="47"/>
      <c r="AJ394" s="47"/>
      <c r="AK394" s="190"/>
      <c r="AL394" s="190"/>
      <c r="AM394" s="190"/>
      <c r="AN394" s="190"/>
      <c r="AO394" s="190"/>
      <c r="AP394" s="151"/>
      <c r="AQ394" s="322"/>
      <c r="AR394" s="322"/>
      <c r="AS394" s="322"/>
      <c r="AT394" s="47"/>
      <c r="AU394" s="47"/>
      <c r="AV394" s="47"/>
      <c r="AW394" s="47"/>
      <c r="AX394" s="322"/>
      <c r="AY394" s="98"/>
      <c r="AZ394" s="98"/>
      <c r="BA394" s="47"/>
      <c r="BB394" s="47"/>
      <c r="BC394" s="47"/>
      <c r="BD394" s="47"/>
      <c r="BE394" s="97"/>
      <c r="BF394" s="49"/>
      <c r="BG394" s="239"/>
      <c r="BH394" s="342"/>
      <c r="BI394" s="49"/>
      <c r="BJ394" s="49"/>
      <c r="BK394" s="49"/>
      <c r="BL394" s="49"/>
      <c r="BM394" s="49"/>
      <c r="BN394" s="47"/>
      <c r="BO394" s="49"/>
      <c r="BP394" s="49"/>
      <c r="BQ394" s="49"/>
      <c r="BR394" s="323"/>
      <c r="BS394" s="323"/>
      <c r="BT394" s="323"/>
      <c r="BU394" s="49"/>
      <c r="BV394" s="49"/>
      <c r="BW394" s="97"/>
      <c r="BX394" s="97"/>
      <c r="BY394" s="97"/>
      <c r="BZ394" s="97"/>
      <c r="CA394" s="49"/>
      <c r="CB394" s="49"/>
      <c r="CC394" s="49"/>
      <c r="CD394" s="49"/>
      <c r="CE394" s="49"/>
      <c r="CF394" s="49"/>
      <c r="CG394" s="49"/>
      <c r="CH394" s="49"/>
      <c r="CI394" s="97"/>
      <c r="CJ394" s="97"/>
      <c r="CK394" s="97"/>
      <c r="CL394" s="97"/>
      <c r="CM394" s="335"/>
      <c r="CN394" s="337"/>
      <c r="CO394" s="315" t="str">
        <f>IF(Формулы!R394&gt;V394,"22-?,Дата 14 - Прибыл из УФСИН; ","")&amp;IF(Формулы!Q394&gt;Y394,"25-?,Дата 13 - Выбыл в УФСИН;","")&amp;IF(YEAR(ДАННЫЕ!$F$1)=YEAR(ДАННЫЕ!B394),IF(AT394&gt;0,"","40-?, вявлен в текущем году! "),"")&amp;IF(YEAR($F$1)=YEAR(W394),IF(X394+Y394&gt;0,"","23-стоит, 24,25 - куда выбыл? "),"")&amp;IF(X394+Y394&gt;0,IF(YEAR($F$1)=YEAR(W394),"","24+25&gt;0? 23 - когда выбыл? "),"")&amp;IF(BA394&lt;BB394,"47&gt;=48; ","")&amp;IF(BA394&lt;BC394,"47&gt;=49; ","")&amp;IF(BA394&lt;BD394,"47&gt;=50; ","")&amp;IF(BE394&gt;0,IF(BF394&gt;0,IF(AU394&gt;AV394,"","41 и 42 - ? (51 и 52 &gt; 0);"),"51 &gt; 0 52 - ?;"),"")&amp;IF(AU394&gt;0,IF(AV394&gt;AU394,"41&gt;42;","")&amp;IF(BE394&gt;0,"","41&gt;0 51-?;"),"")&amp;IF(BF394&gt;0,IF(BE394&gt;0,"","52&gt;0 51-?;"),"")&amp;IF(AW394&gt;=AX394,"","43&gt;44;")&amp;IF(CA394&gt;0,IF(AW394&gt;0,"","71 &gt; 0 43-?;"),"")</f>
        <v/>
      </c>
    </row>
    <row r="395" spans="1:93" s="250" customFormat="1" ht="15" customHeight="1" x14ac:dyDescent="0.2">
      <c r="A395" s="45"/>
      <c r="B395" s="46"/>
      <c r="C395" s="121"/>
      <c r="D395" s="121"/>
      <c r="E395" s="336"/>
      <c r="F395" s="122"/>
      <c r="G395" s="46"/>
      <c r="H395" s="45"/>
      <c r="I395" s="45"/>
      <c r="J395" s="45"/>
      <c r="K395" s="45"/>
      <c r="L395" s="45"/>
      <c r="M395" s="46"/>
      <c r="N395" s="46"/>
      <c r="O395" s="48"/>
      <c r="P395" s="48"/>
      <c r="Q395" s="46"/>
      <c r="R395" s="48"/>
      <c r="S395" s="48"/>
      <c r="T395" s="48"/>
      <c r="U395" s="48"/>
      <c r="V395" s="48"/>
      <c r="W395" s="46"/>
      <c r="X395" s="48"/>
      <c r="Y395" s="48"/>
      <c r="Z395" s="157"/>
      <c r="AA395" s="47"/>
      <c r="AB395" s="97"/>
      <c r="AC395" s="49"/>
      <c r="AD395" s="49"/>
      <c r="AE395" s="49"/>
      <c r="AF395" s="49"/>
      <c r="AG395" s="49"/>
      <c r="AH395" s="47"/>
      <c r="AI395" s="47"/>
      <c r="AJ395" s="47"/>
      <c r="AK395" s="190"/>
      <c r="AL395" s="190"/>
      <c r="AM395" s="190"/>
      <c r="AN395" s="190"/>
      <c r="AO395" s="190"/>
      <c r="AP395" s="151"/>
      <c r="AQ395" s="322"/>
      <c r="AR395" s="322"/>
      <c r="AS395" s="322"/>
      <c r="AT395" s="47"/>
      <c r="AU395" s="47"/>
      <c r="AV395" s="47"/>
      <c r="AW395" s="47"/>
      <c r="AX395" s="322"/>
      <c r="AY395" s="98"/>
      <c r="AZ395" s="98"/>
      <c r="BA395" s="47"/>
      <c r="BB395" s="47"/>
      <c r="BC395" s="47"/>
      <c r="BD395" s="47"/>
      <c r="BE395" s="97"/>
      <c r="BF395" s="49"/>
      <c r="BG395" s="239"/>
      <c r="BH395" s="342"/>
      <c r="BI395" s="49"/>
      <c r="BJ395" s="49"/>
      <c r="BK395" s="49"/>
      <c r="BL395" s="49"/>
      <c r="BM395" s="49"/>
      <c r="BN395" s="47"/>
      <c r="BO395" s="49"/>
      <c r="BP395" s="49"/>
      <c r="BQ395" s="49"/>
      <c r="BR395" s="323"/>
      <c r="BS395" s="323"/>
      <c r="BT395" s="323"/>
      <c r="BU395" s="49"/>
      <c r="BV395" s="49"/>
      <c r="BW395" s="97"/>
      <c r="BX395" s="97"/>
      <c r="BY395" s="97"/>
      <c r="BZ395" s="97"/>
      <c r="CA395" s="49"/>
      <c r="CB395" s="49"/>
      <c r="CC395" s="49"/>
      <c r="CD395" s="49"/>
      <c r="CE395" s="49"/>
      <c r="CF395" s="49"/>
      <c r="CG395" s="49"/>
      <c r="CH395" s="49"/>
      <c r="CI395" s="97"/>
      <c r="CJ395" s="97"/>
      <c r="CK395" s="97"/>
      <c r="CL395" s="97"/>
      <c r="CM395" s="335"/>
      <c r="CN395" s="337"/>
      <c r="CO395" s="315" t="str">
        <f>IF(Формулы!R395&gt;V395,"22-?,Дата 14 - Прибыл из УФСИН; ","")&amp;IF(Формулы!Q395&gt;Y395,"25-?,Дата 13 - Выбыл в УФСИН;","")&amp;IF(YEAR(ДАННЫЕ!$F$1)=YEAR(ДАННЫЕ!B395),IF(AT395&gt;0,"","40-?, вявлен в текущем году! "),"")&amp;IF(YEAR($F$1)=YEAR(W395),IF(X395+Y395&gt;0,"","23-стоит, 24,25 - куда выбыл? "),"")&amp;IF(X395+Y395&gt;0,IF(YEAR($F$1)=YEAR(W395),"","24+25&gt;0? 23 - когда выбыл? "),"")&amp;IF(BA395&lt;BB395,"47&gt;=48; ","")&amp;IF(BA395&lt;BC395,"47&gt;=49; ","")&amp;IF(BA395&lt;BD395,"47&gt;=50; ","")&amp;IF(BE395&gt;0,IF(BF395&gt;0,IF(AU395&gt;AV395,"","41 и 42 - ? (51 и 52 &gt; 0);"),"51 &gt; 0 52 - ?;"),"")&amp;IF(AU395&gt;0,IF(AV395&gt;AU395,"41&gt;42;","")&amp;IF(BE395&gt;0,"","41&gt;0 51-?;"),"")&amp;IF(BF395&gt;0,IF(BE395&gt;0,"","52&gt;0 51-?;"),"")&amp;IF(AW395&gt;=AX395,"","43&gt;44;")&amp;IF(CA395&gt;0,IF(AW395&gt;0,"","71 &gt; 0 43-?;"),"")</f>
        <v/>
      </c>
    </row>
    <row r="396" spans="1:93" s="250" customFormat="1" ht="15" customHeight="1" x14ac:dyDescent="0.2">
      <c r="A396" s="45"/>
      <c r="B396" s="46"/>
      <c r="C396" s="121"/>
      <c r="D396" s="121"/>
      <c r="E396" s="336"/>
      <c r="F396" s="122"/>
      <c r="G396" s="46"/>
      <c r="H396" s="45"/>
      <c r="I396" s="45"/>
      <c r="J396" s="45"/>
      <c r="K396" s="45"/>
      <c r="L396" s="45"/>
      <c r="M396" s="46"/>
      <c r="N396" s="46"/>
      <c r="O396" s="48"/>
      <c r="P396" s="48"/>
      <c r="Q396" s="46"/>
      <c r="R396" s="48"/>
      <c r="S396" s="48"/>
      <c r="T396" s="48"/>
      <c r="U396" s="48"/>
      <c r="V396" s="48"/>
      <c r="W396" s="46"/>
      <c r="X396" s="48"/>
      <c r="Y396" s="48"/>
      <c r="Z396" s="157"/>
      <c r="AA396" s="47"/>
      <c r="AB396" s="97"/>
      <c r="AC396" s="49"/>
      <c r="AD396" s="49"/>
      <c r="AE396" s="49"/>
      <c r="AF396" s="49"/>
      <c r="AG396" s="49"/>
      <c r="AH396" s="47"/>
      <c r="AI396" s="47"/>
      <c r="AJ396" s="47"/>
      <c r="AK396" s="190"/>
      <c r="AL396" s="190"/>
      <c r="AM396" s="190"/>
      <c r="AN396" s="190"/>
      <c r="AO396" s="190"/>
      <c r="AP396" s="151"/>
      <c r="AQ396" s="322"/>
      <c r="AR396" s="322"/>
      <c r="AS396" s="322"/>
      <c r="AT396" s="47"/>
      <c r="AU396" s="47"/>
      <c r="AV396" s="47"/>
      <c r="AW396" s="47"/>
      <c r="AX396" s="322"/>
      <c r="AY396" s="98"/>
      <c r="AZ396" s="98"/>
      <c r="BA396" s="47"/>
      <c r="BB396" s="47"/>
      <c r="BC396" s="47"/>
      <c r="BD396" s="47"/>
      <c r="BE396" s="97"/>
      <c r="BF396" s="49"/>
      <c r="BG396" s="239"/>
      <c r="BH396" s="342"/>
      <c r="BI396" s="49"/>
      <c r="BJ396" s="49"/>
      <c r="BK396" s="49"/>
      <c r="BL396" s="49"/>
      <c r="BM396" s="49"/>
      <c r="BN396" s="47"/>
      <c r="BO396" s="49"/>
      <c r="BP396" s="49"/>
      <c r="BQ396" s="49"/>
      <c r="BR396" s="323"/>
      <c r="BS396" s="323"/>
      <c r="BT396" s="323"/>
      <c r="BU396" s="49"/>
      <c r="BV396" s="49"/>
      <c r="BW396" s="97"/>
      <c r="BX396" s="97"/>
      <c r="BY396" s="97"/>
      <c r="BZ396" s="97"/>
      <c r="CA396" s="49"/>
      <c r="CB396" s="49"/>
      <c r="CC396" s="49"/>
      <c r="CD396" s="49"/>
      <c r="CE396" s="49"/>
      <c r="CF396" s="49"/>
      <c r="CG396" s="49"/>
      <c r="CH396" s="49"/>
      <c r="CI396" s="97"/>
      <c r="CJ396" s="97"/>
      <c r="CK396" s="97"/>
      <c r="CL396" s="97"/>
      <c r="CM396" s="335"/>
      <c r="CN396" s="337"/>
      <c r="CO396" s="315" t="str">
        <f>IF(Формулы!R396&gt;V396,"22-?,Дата 14 - Прибыл из УФСИН; ","")&amp;IF(Формулы!Q396&gt;Y396,"25-?,Дата 13 - Выбыл в УФСИН;","")&amp;IF(YEAR(ДАННЫЕ!$F$1)=YEAR(ДАННЫЕ!B396),IF(AT396&gt;0,"","40-?, вявлен в текущем году! "),"")&amp;IF(YEAR($F$1)=YEAR(W396),IF(X396+Y396&gt;0,"","23-стоит, 24,25 - куда выбыл? "),"")&amp;IF(X396+Y396&gt;0,IF(YEAR($F$1)=YEAR(W396),"","24+25&gt;0? 23 - когда выбыл? "),"")&amp;IF(BA396&lt;BB396,"47&gt;=48; ","")&amp;IF(BA396&lt;BC396,"47&gt;=49; ","")&amp;IF(BA396&lt;BD396,"47&gt;=50; ","")&amp;IF(BE396&gt;0,IF(BF396&gt;0,IF(AU396&gt;AV396,"","41 и 42 - ? (51 и 52 &gt; 0);"),"51 &gt; 0 52 - ?;"),"")&amp;IF(AU396&gt;0,IF(AV396&gt;AU396,"41&gt;42;","")&amp;IF(BE396&gt;0,"","41&gt;0 51-?;"),"")&amp;IF(BF396&gt;0,IF(BE396&gt;0,"","52&gt;0 51-?;"),"")&amp;IF(AW396&gt;=AX396,"","43&gt;44;")&amp;IF(CA396&gt;0,IF(AW396&gt;0,"","71 &gt; 0 43-?;"),"")</f>
        <v/>
      </c>
    </row>
    <row r="397" spans="1:93" s="250" customFormat="1" ht="15" customHeight="1" x14ac:dyDescent="0.2">
      <c r="A397" s="45"/>
      <c r="B397" s="46"/>
      <c r="C397" s="121"/>
      <c r="D397" s="121"/>
      <c r="E397" s="336"/>
      <c r="F397" s="122"/>
      <c r="G397" s="46"/>
      <c r="H397" s="45"/>
      <c r="I397" s="45"/>
      <c r="J397" s="45"/>
      <c r="K397" s="45"/>
      <c r="L397" s="45"/>
      <c r="M397" s="46"/>
      <c r="N397" s="46"/>
      <c r="O397" s="48"/>
      <c r="P397" s="48"/>
      <c r="Q397" s="46"/>
      <c r="R397" s="48"/>
      <c r="S397" s="48"/>
      <c r="T397" s="48"/>
      <c r="U397" s="48"/>
      <c r="V397" s="48"/>
      <c r="W397" s="46"/>
      <c r="X397" s="48"/>
      <c r="Y397" s="48"/>
      <c r="Z397" s="157"/>
      <c r="AA397" s="47"/>
      <c r="AB397" s="97"/>
      <c r="AC397" s="49"/>
      <c r="AD397" s="49"/>
      <c r="AE397" s="49"/>
      <c r="AF397" s="49"/>
      <c r="AG397" s="49"/>
      <c r="AH397" s="47"/>
      <c r="AI397" s="47"/>
      <c r="AJ397" s="47"/>
      <c r="AK397" s="190"/>
      <c r="AL397" s="190"/>
      <c r="AM397" s="190"/>
      <c r="AN397" s="190"/>
      <c r="AO397" s="190"/>
      <c r="AP397" s="151"/>
      <c r="AQ397" s="322"/>
      <c r="AR397" s="322"/>
      <c r="AS397" s="322"/>
      <c r="AT397" s="47"/>
      <c r="AU397" s="47"/>
      <c r="AV397" s="47"/>
      <c r="AW397" s="47"/>
      <c r="AX397" s="322"/>
      <c r="AY397" s="98"/>
      <c r="AZ397" s="98"/>
      <c r="BA397" s="47"/>
      <c r="BB397" s="47"/>
      <c r="BC397" s="47"/>
      <c r="BD397" s="47"/>
      <c r="BE397" s="97"/>
      <c r="BF397" s="49"/>
      <c r="BG397" s="239"/>
      <c r="BH397" s="342"/>
      <c r="BI397" s="49"/>
      <c r="BJ397" s="49"/>
      <c r="BK397" s="49"/>
      <c r="BL397" s="49"/>
      <c r="BM397" s="49"/>
      <c r="BN397" s="47"/>
      <c r="BO397" s="49"/>
      <c r="BP397" s="49"/>
      <c r="BQ397" s="49"/>
      <c r="BR397" s="323"/>
      <c r="BS397" s="323"/>
      <c r="BT397" s="323"/>
      <c r="BU397" s="49"/>
      <c r="BV397" s="49"/>
      <c r="BW397" s="97"/>
      <c r="BX397" s="97"/>
      <c r="BY397" s="97"/>
      <c r="BZ397" s="97"/>
      <c r="CA397" s="49"/>
      <c r="CB397" s="49"/>
      <c r="CC397" s="49"/>
      <c r="CD397" s="49"/>
      <c r="CE397" s="49"/>
      <c r="CF397" s="49"/>
      <c r="CG397" s="49"/>
      <c r="CH397" s="49"/>
      <c r="CI397" s="97"/>
      <c r="CJ397" s="97"/>
      <c r="CK397" s="97"/>
      <c r="CL397" s="97"/>
      <c r="CM397" s="335"/>
      <c r="CN397" s="337"/>
      <c r="CO397" s="315" t="str">
        <f>IF(Формулы!R397&gt;V397,"22-?,Дата 14 - Прибыл из УФСИН; ","")&amp;IF(Формулы!Q397&gt;Y397,"25-?,Дата 13 - Выбыл в УФСИН;","")&amp;IF(YEAR(ДАННЫЕ!$F$1)=YEAR(ДАННЫЕ!B397),IF(AT397&gt;0,"","40-?, вявлен в текущем году! "),"")&amp;IF(YEAR($F$1)=YEAR(W397),IF(X397+Y397&gt;0,"","23-стоит, 24,25 - куда выбыл? "),"")&amp;IF(X397+Y397&gt;0,IF(YEAR($F$1)=YEAR(W397),"","24+25&gt;0? 23 - когда выбыл? "),"")&amp;IF(BA397&lt;BB397,"47&gt;=48; ","")&amp;IF(BA397&lt;BC397,"47&gt;=49; ","")&amp;IF(BA397&lt;BD397,"47&gt;=50; ","")&amp;IF(BE397&gt;0,IF(BF397&gt;0,IF(AU397&gt;AV397,"","41 и 42 - ? (51 и 52 &gt; 0);"),"51 &gt; 0 52 - ?;"),"")&amp;IF(AU397&gt;0,IF(AV397&gt;AU397,"41&gt;42;","")&amp;IF(BE397&gt;0,"","41&gt;0 51-?;"),"")&amp;IF(BF397&gt;0,IF(BE397&gt;0,"","52&gt;0 51-?;"),"")&amp;IF(AW397&gt;=AX397,"","43&gt;44;")&amp;IF(CA397&gt;0,IF(AW397&gt;0,"","71 &gt; 0 43-?;"),"")</f>
        <v/>
      </c>
    </row>
    <row r="398" spans="1:93" s="250" customFormat="1" ht="15" customHeight="1" x14ac:dyDescent="0.2">
      <c r="A398" s="45"/>
      <c r="B398" s="46"/>
      <c r="C398" s="121"/>
      <c r="D398" s="121"/>
      <c r="E398" s="336"/>
      <c r="F398" s="122"/>
      <c r="G398" s="46"/>
      <c r="H398" s="45"/>
      <c r="I398" s="45"/>
      <c r="J398" s="45"/>
      <c r="K398" s="45"/>
      <c r="L398" s="45"/>
      <c r="M398" s="46"/>
      <c r="N398" s="46"/>
      <c r="O398" s="48"/>
      <c r="P398" s="48"/>
      <c r="Q398" s="46"/>
      <c r="R398" s="48"/>
      <c r="S398" s="48"/>
      <c r="T398" s="48"/>
      <c r="U398" s="48"/>
      <c r="V398" s="48"/>
      <c r="W398" s="46"/>
      <c r="X398" s="48"/>
      <c r="Y398" s="48"/>
      <c r="Z398" s="157"/>
      <c r="AA398" s="47"/>
      <c r="AB398" s="97"/>
      <c r="AC398" s="49"/>
      <c r="AD398" s="49"/>
      <c r="AE398" s="49"/>
      <c r="AF398" s="49"/>
      <c r="AG398" s="49"/>
      <c r="AH398" s="47"/>
      <c r="AI398" s="47"/>
      <c r="AJ398" s="47"/>
      <c r="AK398" s="190"/>
      <c r="AL398" s="190"/>
      <c r="AM398" s="190"/>
      <c r="AN398" s="190"/>
      <c r="AO398" s="190"/>
      <c r="AP398" s="151"/>
      <c r="AQ398" s="322"/>
      <c r="AR398" s="322"/>
      <c r="AS398" s="322"/>
      <c r="AT398" s="47"/>
      <c r="AU398" s="47"/>
      <c r="AV398" s="47"/>
      <c r="AW398" s="47"/>
      <c r="AX398" s="322"/>
      <c r="AY398" s="98"/>
      <c r="AZ398" s="98"/>
      <c r="BA398" s="47"/>
      <c r="BB398" s="47"/>
      <c r="BC398" s="47"/>
      <c r="BD398" s="47"/>
      <c r="BE398" s="97"/>
      <c r="BF398" s="49"/>
      <c r="BG398" s="239"/>
      <c r="BH398" s="342"/>
      <c r="BI398" s="49"/>
      <c r="BJ398" s="49"/>
      <c r="BK398" s="49"/>
      <c r="BL398" s="49"/>
      <c r="BM398" s="49"/>
      <c r="BN398" s="47"/>
      <c r="BO398" s="49"/>
      <c r="BP398" s="49"/>
      <c r="BQ398" s="49"/>
      <c r="BR398" s="323"/>
      <c r="BS398" s="323"/>
      <c r="BT398" s="323"/>
      <c r="BU398" s="49"/>
      <c r="BV398" s="49"/>
      <c r="BW398" s="97"/>
      <c r="BX398" s="97"/>
      <c r="BY398" s="97"/>
      <c r="BZ398" s="97"/>
      <c r="CA398" s="49"/>
      <c r="CB398" s="49"/>
      <c r="CC398" s="49"/>
      <c r="CD398" s="49"/>
      <c r="CE398" s="49"/>
      <c r="CF398" s="49"/>
      <c r="CG398" s="49"/>
      <c r="CH398" s="49"/>
      <c r="CI398" s="97"/>
      <c r="CJ398" s="97"/>
      <c r="CK398" s="97"/>
      <c r="CL398" s="97"/>
      <c r="CM398" s="335"/>
      <c r="CN398" s="337"/>
      <c r="CO398" s="315" t="str">
        <f>IF(Формулы!R398&gt;V398,"22-?,Дата 14 - Прибыл из УФСИН; ","")&amp;IF(Формулы!Q398&gt;Y398,"25-?,Дата 13 - Выбыл в УФСИН;","")&amp;IF(YEAR(ДАННЫЕ!$F$1)=YEAR(ДАННЫЕ!B398),IF(AT398&gt;0,"","40-?, вявлен в текущем году! "),"")&amp;IF(YEAR($F$1)=YEAR(W398),IF(X398+Y398&gt;0,"","23-стоит, 24,25 - куда выбыл? "),"")&amp;IF(X398+Y398&gt;0,IF(YEAR($F$1)=YEAR(W398),"","24+25&gt;0? 23 - когда выбыл? "),"")&amp;IF(BA398&lt;BB398,"47&gt;=48; ","")&amp;IF(BA398&lt;BC398,"47&gt;=49; ","")&amp;IF(BA398&lt;BD398,"47&gt;=50; ","")&amp;IF(BE398&gt;0,IF(BF398&gt;0,IF(AU398&gt;AV398,"","41 и 42 - ? (51 и 52 &gt; 0);"),"51 &gt; 0 52 - ?;"),"")&amp;IF(AU398&gt;0,IF(AV398&gt;AU398,"41&gt;42;","")&amp;IF(BE398&gt;0,"","41&gt;0 51-?;"),"")&amp;IF(BF398&gt;0,IF(BE398&gt;0,"","52&gt;0 51-?;"),"")&amp;IF(AW398&gt;=AX398,"","43&gt;44;")&amp;IF(CA398&gt;0,IF(AW398&gt;0,"","71 &gt; 0 43-?;"),"")</f>
        <v/>
      </c>
    </row>
    <row r="399" spans="1:93" s="250" customFormat="1" ht="15" customHeight="1" x14ac:dyDescent="0.2">
      <c r="A399" s="45"/>
      <c r="B399" s="46"/>
      <c r="C399" s="121"/>
      <c r="D399" s="121"/>
      <c r="E399" s="336"/>
      <c r="F399" s="122"/>
      <c r="G399" s="46"/>
      <c r="H399" s="45"/>
      <c r="I399" s="45"/>
      <c r="J399" s="45"/>
      <c r="K399" s="45"/>
      <c r="L399" s="45"/>
      <c r="M399" s="46"/>
      <c r="N399" s="46"/>
      <c r="O399" s="48"/>
      <c r="P399" s="48"/>
      <c r="Q399" s="46"/>
      <c r="R399" s="48"/>
      <c r="S399" s="48"/>
      <c r="T399" s="48"/>
      <c r="U399" s="48"/>
      <c r="V399" s="48"/>
      <c r="W399" s="46"/>
      <c r="X399" s="48"/>
      <c r="Y399" s="48"/>
      <c r="Z399" s="157"/>
      <c r="AA399" s="47"/>
      <c r="AB399" s="97"/>
      <c r="AC399" s="49"/>
      <c r="AD399" s="49"/>
      <c r="AE399" s="49"/>
      <c r="AF399" s="49"/>
      <c r="AG399" s="49"/>
      <c r="AH399" s="47"/>
      <c r="AI399" s="47"/>
      <c r="AJ399" s="47"/>
      <c r="AK399" s="190"/>
      <c r="AL399" s="190"/>
      <c r="AM399" s="190"/>
      <c r="AN399" s="190"/>
      <c r="AO399" s="190"/>
      <c r="AP399" s="151"/>
      <c r="AQ399" s="322"/>
      <c r="AR399" s="322"/>
      <c r="AS399" s="322"/>
      <c r="AT399" s="47"/>
      <c r="AU399" s="47"/>
      <c r="AV399" s="47"/>
      <c r="AW399" s="47"/>
      <c r="AX399" s="322"/>
      <c r="AY399" s="98"/>
      <c r="AZ399" s="98"/>
      <c r="BA399" s="47"/>
      <c r="BB399" s="47"/>
      <c r="BC399" s="47"/>
      <c r="BD399" s="47"/>
      <c r="BE399" s="97"/>
      <c r="BF399" s="49"/>
      <c r="BG399" s="239"/>
      <c r="BH399" s="342"/>
      <c r="BI399" s="49"/>
      <c r="BJ399" s="49"/>
      <c r="BK399" s="49"/>
      <c r="BL399" s="49"/>
      <c r="BM399" s="49"/>
      <c r="BN399" s="47"/>
      <c r="BO399" s="49"/>
      <c r="BP399" s="49"/>
      <c r="BQ399" s="49"/>
      <c r="BR399" s="323"/>
      <c r="BS399" s="323"/>
      <c r="BT399" s="323"/>
      <c r="BU399" s="49"/>
      <c r="BV399" s="49"/>
      <c r="BW399" s="97"/>
      <c r="BX399" s="97"/>
      <c r="BY399" s="97"/>
      <c r="BZ399" s="97"/>
      <c r="CA399" s="49"/>
      <c r="CB399" s="49"/>
      <c r="CC399" s="49"/>
      <c r="CD399" s="49"/>
      <c r="CE399" s="49"/>
      <c r="CF399" s="49"/>
      <c r="CG399" s="49"/>
      <c r="CH399" s="49"/>
      <c r="CI399" s="97"/>
      <c r="CJ399" s="97"/>
      <c r="CK399" s="97"/>
      <c r="CL399" s="97"/>
      <c r="CM399" s="335"/>
      <c r="CN399" s="337"/>
      <c r="CO399" s="315" t="str">
        <f>IF(Формулы!R399&gt;V399,"22-?,Дата 14 - Прибыл из УФСИН; ","")&amp;IF(Формулы!Q399&gt;Y399,"25-?,Дата 13 - Выбыл в УФСИН;","")&amp;IF(YEAR(ДАННЫЕ!$F$1)=YEAR(ДАННЫЕ!B399),IF(AT399&gt;0,"","40-?, вявлен в текущем году! "),"")&amp;IF(YEAR($F$1)=YEAR(W399),IF(X399+Y399&gt;0,"","23-стоит, 24,25 - куда выбыл? "),"")&amp;IF(X399+Y399&gt;0,IF(YEAR($F$1)=YEAR(W399),"","24+25&gt;0? 23 - когда выбыл? "),"")&amp;IF(BA399&lt;BB399,"47&gt;=48; ","")&amp;IF(BA399&lt;BC399,"47&gt;=49; ","")&amp;IF(BA399&lt;BD399,"47&gt;=50; ","")&amp;IF(BE399&gt;0,IF(BF399&gt;0,IF(AU399&gt;AV399,"","41 и 42 - ? (51 и 52 &gt; 0);"),"51 &gt; 0 52 - ?;"),"")&amp;IF(AU399&gt;0,IF(AV399&gt;AU399,"41&gt;42;","")&amp;IF(BE399&gt;0,"","41&gt;0 51-?;"),"")&amp;IF(BF399&gt;0,IF(BE399&gt;0,"","52&gt;0 51-?;"),"")&amp;IF(AW399&gt;=AX399,"","43&gt;44;")&amp;IF(CA399&gt;0,IF(AW399&gt;0,"","71 &gt; 0 43-?;"),"")</f>
        <v/>
      </c>
    </row>
    <row r="400" spans="1:93" s="250" customFormat="1" ht="15" customHeight="1" x14ac:dyDescent="0.2">
      <c r="A400" s="45"/>
      <c r="B400" s="46"/>
      <c r="C400" s="121"/>
      <c r="D400" s="121"/>
      <c r="E400" s="336"/>
      <c r="F400" s="122"/>
      <c r="G400" s="46"/>
      <c r="H400" s="45"/>
      <c r="I400" s="45"/>
      <c r="J400" s="45"/>
      <c r="K400" s="45"/>
      <c r="L400" s="45"/>
      <c r="M400" s="46"/>
      <c r="N400" s="46"/>
      <c r="O400" s="48"/>
      <c r="P400" s="48"/>
      <c r="Q400" s="46"/>
      <c r="R400" s="48"/>
      <c r="S400" s="48"/>
      <c r="T400" s="48"/>
      <c r="U400" s="48"/>
      <c r="V400" s="48"/>
      <c r="W400" s="46"/>
      <c r="X400" s="48"/>
      <c r="Y400" s="48"/>
      <c r="Z400" s="157"/>
      <c r="AA400" s="47"/>
      <c r="AB400" s="97"/>
      <c r="AC400" s="49"/>
      <c r="AD400" s="49"/>
      <c r="AE400" s="49"/>
      <c r="AF400" s="49"/>
      <c r="AG400" s="49"/>
      <c r="AH400" s="47"/>
      <c r="AI400" s="47"/>
      <c r="AJ400" s="47"/>
      <c r="AK400" s="190"/>
      <c r="AL400" s="190"/>
      <c r="AM400" s="190"/>
      <c r="AN400" s="190"/>
      <c r="AO400" s="190"/>
      <c r="AP400" s="151"/>
      <c r="AQ400" s="322"/>
      <c r="AR400" s="322"/>
      <c r="AS400" s="322"/>
      <c r="AT400" s="47"/>
      <c r="AU400" s="47"/>
      <c r="AV400" s="47"/>
      <c r="AW400" s="47"/>
      <c r="AX400" s="322"/>
      <c r="AY400" s="98"/>
      <c r="AZ400" s="98"/>
      <c r="BA400" s="47"/>
      <c r="BB400" s="47"/>
      <c r="BC400" s="47"/>
      <c r="BD400" s="47"/>
      <c r="BE400" s="97"/>
      <c r="BF400" s="49"/>
      <c r="BG400" s="239"/>
      <c r="BH400" s="342"/>
      <c r="BI400" s="49"/>
      <c r="BJ400" s="49"/>
      <c r="BK400" s="49"/>
      <c r="BL400" s="49"/>
      <c r="BM400" s="49"/>
      <c r="BN400" s="47"/>
      <c r="BO400" s="49"/>
      <c r="BP400" s="49"/>
      <c r="BQ400" s="49"/>
      <c r="BR400" s="323"/>
      <c r="BS400" s="323"/>
      <c r="BT400" s="323"/>
      <c r="BU400" s="49"/>
      <c r="BV400" s="49"/>
      <c r="BW400" s="97"/>
      <c r="BX400" s="97"/>
      <c r="BY400" s="97"/>
      <c r="BZ400" s="97"/>
      <c r="CA400" s="49"/>
      <c r="CB400" s="49"/>
      <c r="CC400" s="49"/>
      <c r="CD400" s="49"/>
      <c r="CE400" s="49"/>
      <c r="CF400" s="49"/>
      <c r="CG400" s="49"/>
      <c r="CH400" s="49"/>
      <c r="CI400" s="97"/>
      <c r="CJ400" s="97"/>
      <c r="CK400" s="97"/>
      <c r="CL400" s="97"/>
      <c r="CM400" s="335"/>
      <c r="CN400" s="337"/>
      <c r="CO400" s="315" t="str">
        <f>IF(Формулы!R400&gt;V400,"22-?,Дата 14 - Прибыл из УФСИН; ","")&amp;IF(Формулы!Q400&gt;Y400,"25-?,Дата 13 - Выбыл в УФСИН;","")&amp;IF(YEAR(ДАННЫЕ!$F$1)=YEAR(ДАННЫЕ!B400),IF(AT400&gt;0,"","40-?, вявлен в текущем году! "),"")&amp;IF(YEAR($F$1)=YEAR(W400),IF(X400+Y400&gt;0,"","23-стоит, 24,25 - куда выбыл? "),"")&amp;IF(X400+Y400&gt;0,IF(YEAR($F$1)=YEAR(W400),"","24+25&gt;0? 23 - когда выбыл? "),"")&amp;IF(BA400&lt;BB400,"47&gt;=48; ","")&amp;IF(BA400&lt;BC400,"47&gt;=49; ","")&amp;IF(BA400&lt;BD400,"47&gt;=50; ","")&amp;IF(BE400&gt;0,IF(BF400&gt;0,IF(AU400&gt;AV400,"","41 и 42 - ? (51 и 52 &gt; 0);"),"51 &gt; 0 52 - ?;"),"")&amp;IF(AU400&gt;0,IF(AV400&gt;AU400,"41&gt;42;","")&amp;IF(BE400&gt;0,"","41&gt;0 51-?;"),"")&amp;IF(BF400&gt;0,IF(BE400&gt;0,"","52&gt;0 51-?;"),"")&amp;IF(AW400&gt;=AX400,"","43&gt;44;")&amp;IF(CA400&gt;0,IF(AW400&gt;0,"","71 &gt; 0 43-?;"),"")</f>
        <v/>
      </c>
    </row>
    <row r="401" spans="1:93" s="250" customFormat="1" ht="15" customHeight="1" x14ac:dyDescent="0.2">
      <c r="A401" s="45"/>
      <c r="B401" s="46"/>
      <c r="C401" s="121"/>
      <c r="D401" s="121"/>
      <c r="E401" s="336"/>
      <c r="F401" s="122"/>
      <c r="G401" s="46"/>
      <c r="H401" s="45"/>
      <c r="I401" s="45"/>
      <c r="J401" s="45"/>
      <c r="K401" s="45"/>
      <c r="L401" s="45"/>
      <c r="M401" s="46"/>
      <c r="N401" s="46"/>
      <c r="O401" s="48"/>
      <c r="P401" s="48"/>
      <c r="Q401" s="46"/>
      <c r="R401" s="48"/>
      <c r="S401" s="48"/>
      <c r="T401" s="48"/>
      <c r="U401" s="48"/>
      <c r="V401" s="48"/>
      <c r="W401" s="46"/>
      <c r="X401" s="48"/>
      <c r="Y401" s="48"/>
      <c r="Z401" s="157"/>
      <c r="AA401" s="47"/>
      <c r="AB401" s="97"/>
      <c r="AC401" s="49"/>
      <c r="AD401" s="49"/>
      <c r="AE401" s="49"/>
      <c r="AF401" s="49"/>
      <c r="AG401" s="49"/>
      <c r="AH401" s="47"/>
      <c r="AI401" s="47"/>
      <c r="AJ401" s="47"/>
      <c r="AK401" s="190"/>
      <c r="AL401" s="190"/>
      <c r="AM401" s="190"/>
      <c r="AN401" s="190"/>
      <c r="AO401" s="190"/>
      <c r="AP401" s="151"/>
      <c r="AQ401" s="322"/>
      <c r="AR401" s="322"/>
      <c r="AS401" s="322"/>
      <c r="AT401" s="47"/>
      <c r="AU401" s="47"/>
      <c r="AV401" s="47"/>
      <c r="AW401" s="47"/>
      <c r="AX401" s="322"/>
      <c r="AY401" s="98"/>
      <c r="AZ401" s="98"/>
      <c r="BA401" s="47"/>
      <c r="BB401" s="47"/>
      <c r="BC401" s="47"/>
      <c r="BD401" s="47"/>
      <c r="BE401" s="97"/>
      <c r="BF401" s="49"/>
      <c r="BG401" s="239"/>
      <c r="BH401" s="342"/>
      <c r="BI401" s="49"/>
      <c r="BJ401" s="49"/>
      <c r="BK401" s="49"/>
      <c r="BL401" s="49"/>
      <c r="BM401" s="49"/>
      <c r="BN401" s="47"/>
      <c r="BO401" s="49"/>
      <c r="BP401" s="49"/>
      <c r="BQ401" s="49"/>
      <c r="BR401" s="323"/>
      <c r="BS401" s="323"/>
      <c r="BT401" s="323"/>
      <c r="BU401" s="49"/>
      <c r="BV401" s="49"/>
      <c r="BW401" s="97"/>
      <c r="BX401" s="97"/>
      <c r="BY401" s="97"/>
      <c r="BZ401" s="97"/>
      <c r="CA401" s="49"/>
      <c r="CB401" s="49"/>
      <c r="CC401" s="49"/>
      <c r="CD401" s="49"/>
      <c r="CE401" s="49"/>
      <c r="CF401" s="49"/>
      <c r="CG401" s="49"/>
      <c r="CH401" s="49"/>
      <c r="CI401" s="97"/>
      <c r="CJ401" s="97"/>
      <c r="CK401" s="97"/>
      <c r="CL401" s="97"/>
      <c r="CM401" s="335"/>
      <c r="CN401" s="337"/>
      <c r="CO401" s="315" t="str">
        <f>IF(Формулы!R401&gt;V401,"22-?,Дата 14 - Прибыл из УФСИН; ","")&amp;IF(Формулы!Q401&gt;Y401,"25-?,Дата 13 - Выбыл в УФСИН;","")&amp;IF(YEAR(ДАННЫЕ!$F$1)=YEAR(ДАННЫЕ!B401),IF(AT401&gt;0,"","40-?, вявлен в текущем году! "),"")&amp;IF(YEAR($F$1)=YEAR(W401),IF(X401+Y401&gt;0,"","23-стоит, 24,25 - куда выбыл? "),"")&amp;IF(X401+Y401&gt;0,IF(YEAR($F$1)=YEAR(W401),"","24+25&gt;0? 23 - когда выбыл? "),"")&amp;IF(BA401&lt;BB401,"47&gt;=48; ","")&amp;IF(BA401&lt;BC401,"47&gt;=49; ","")&amp;IF(BA401&lt;BD401,"47&gt;=50; ","")&amp;IF(BE401&gt;0,IF(BF401&gt;0,IF(AU401&gt;AV401,"","41 и 42 - ? (51 и 52 &gt; 0);"),"51 &gt; 0 52 - ?;"),"")&amp;IF(AU401&gt;0,IF(AV401&gt;AU401,"41&gt;42;","")&amp;IF(BE401&gt;0,"","41&gt;0 51-?;"),"")&amp;IF(BF401&gt;0,IF(BE401&gt;0,"","52&gt;0 51-?;"),"")&amp;IF(AW401&gt;=AX401,"","43&gt;44;")&amp;IF(CA401&gt;0,IF(AW401&gt;0,"","71 &gt; 0 43-?;"),"")</f>
        <v/>
      </c>
    </row>
    <row r="402" spans="1:93" s="250" customFormat="1" ht="15" customHeight="1" x14ac:dyDescent="0.2">
      <c r="A402" s="45"/>
      <c r="B402" s="46"/>
      <c r="C402" s="121"/>
      <c r="D402" s="121"/>
      <c r="E402" s="336"/>
      <c r="F402" s="122"/>
      <c r="G402" s="46"/>
      <c r="H402" s="45"/>
      <c r="I402" s="45"/>
      <c r="J402" s="45"/>
      <c r="K402" s="45"/>
      <c r="L402" s="45"/>
      <c r="M402" s="46"/>
      <c r="N402" s="46"/>
      <c r="O402" s="48"/>
      <c r="P402" s="48"/>
      <c r="Q402" s="46"/>
      <c r="R402" s="48"/>
      <c r="S402" s="48"/>
      <c r="T402" s="48"/>
      <c r="U402" s="48"/>
      <c r="V402" s="48"/>
      <c r="W402" s="46"/>
      <c r="X402" s="48"/>
      <c r="Y402" s="48"/>
      <c r="Z402" s="157"/>
      <c r="AA402" s="47"/>
      <c r="AB402" s="97"/>
      <c r="AC402" s="49"/>
      <c r="AD402" s="49"/>
      <c r="AE402" s="49"/>
      <c r="AF402" s="49"/>
      <c r="AG402" s="49"/>
      <c r="AH402" s="47"/>
      <c r="AI402" s="47"/>
      <c r="AJ402" s="47"/>
      <c r="AK402" s="190"/>
      <c r="AL402" s="190"/>
      <c r="AM402" s="190"/>
      <c r="AN402" s="190"/>
      <c r="AO402" s="190"/>
      <c r="AP402" s="151"/>
      <c r="AQ402" s="322"/>
      <c r="AR402" s="322"/>
      <c r="AS402" s="322"/>
      <c r="AT402" s="47"/>
      <c r="AU402" s="47"/>
      <c r="AV402" s="47"/>
      <c r="AW402" s="47"/>
      <c r="AX402" s="322"/>
      <c r="AY402" s="98"/>
      <c r="AZ402" s="98"/>
      <c r="BA402" s="47"/>
      <c r="BB402" s="47"/>
      <c r="BC402" s="47"/>
      <c r="BD402" s="47"/>
      <c r="BE402" s="97"/>
      <c r="BF402" s="49"/>
      <c r="BG402" s="239"/>
      <c r="BH402" s="342"/>
      <c r="BI402" s="49"/>
      <c r="BJ402" s="49"/>
      <c r="BK402" s="49"/>
      <c r="BL402" s="49"/>
      <c r="BM402" s="49"/>
      <c r="BN402" s="47"/>
      <c r="BO402" s="49"/>
      <c r="BP402" s="49"/>
      <c r="BQ402" s="49"/>
      <c r="BR402" s="323"/>
      <c r="BS402" s="323"/>
      <c r="BT402" s="323"/>
      <c r="BU402" s="49"/>
      <c r="BV402" s="49"/>
      <c r="BW402" s="97"/>
      <c r="BX402" s="97"/>
      <c r="BY402" s="97"/>
      <c r="BZ402" s="97"/>
      <c r="CA402" s="49"/>
      <c r="CB402" s="49"/>
      <c r="CC402" s="49"/>
      <c r="CD402" s="49"/>
      <c r="CE402" s="49"/>
      <c r="CF402" s="49"/>
      <c r="CG402" s="49"/>
      <c r="CH402" s="49"/>
      <c r="CI402" s="97"/>
      <c r="CJ402" s="97"/>
      <c r="CK402" s="97"/>
      <c r="CL402" s="97"/>
      <c r="CM402" s="335"/>
      <c r="CN402" s="337"/>
      <c r="CO402" s="315" t="str">
        <f>IF(Формулы!R402&gt;V402,"22-?,Дата 14 - Прибыл из УФСИН; ","")&amp;IF(Формулы!Q402&gt;Y402,"25-?,Дата 13 - Выбыл в УФСИН;","")&amp;IF(YEAR(ДАННЫЕ!$F$1)=YEAR(ДАННЫЕ!B402),IF(AT402&gt;0,"","40-?, вявлен в текущем году! "),"")&amp;IF(YEAR($F$1)=YEAR(W402),IF(X402+Y402&gt;0,"","23-стоит, 24,25 - куда выбыл? "),"")&amp;IF(X402+Y402&gt;0,IF(YEAR($F$1)=YEAR(W402),"","24+25&gt;0? 23 - когда выбыл? "),"")&amp;IF(BA402&lt;BB402,"47&gt;=48; ","")&amp;IF(BA402&lt;BC402,"47&gt;=49; ","")&amp;IF(BA402&lt;BD402,"47&gt;=50; ","")&amp;IF(BE402&gt;0,IF(BF402&gt;0,IF(AU402&gt;AV402,"","41 и 42 - ? (51 и 52 &gt; 0);"),"51 &gt; 0 52 - ?;"),"")&amp;IF(AU402&gt;0,IF(AV402&gt;AU402,"41&gt;42;","")&amp;IF(BE402&gt;0,"","41&gt;0 51-?;"),"")&amp;IF(BF402&gt;0,IF(BE402&gt;0,"","52&gt;0 51-?;"),"")&amp;IF(AW402&gt;=AX402,"","43&gt;44;")&amp;IF(CA402&gt;0,IF(AW402&gt;0,"","71 &gt; 0 43-?;"),"")</f>
        <v/>
      </c>
    </row>
    <row r="403" spans="1:93" s="250" customFormat="1" ht="15" customHeight="1" x14ac:dyDescent="0.2">
      <c r="A403" s="45"/>
      <c r="B403" s="46"/>
      <c r="C403" s="121"/>
      <c r="D403" s="121"/>
      <c r="E403" s="336"/>
      <c r="F403" s="122"/>
      <c r="G403" s="46"/>
      <c r="H403" s="45"/>
      <c r="I403" s="45"/>
      <c r="J403" s="45"/>
      <c r="K403" s="45"/>
      <c r="L403" s="45"/>
      <c r="M403" s="46"/>
      <c r="N403" s="46"/>
      <c r="O403" s="48"/>
      <c r="P403" s="48"/>
      <c r="Q403" s="46"/>
      <c r="R403" s="48"/>
      <c r="S403" s="48"/>
      <c r="T403" s="48"/>
      <c r="U403" s="48"/>
      <c r="V403" s="48"/>
      <c r="W403" s="46"/>
      <c r="X403" s="48"/>
      <c r="Y403" s="48"/>
      <c r="Z403" s="157"/>
      <c r="AA403" s="47"/>
      <c r="AB403" s="97"/>
      <c r="AC403" s="49"/>
      <c r="AD403" s="49"/>
      <c r="AE403" s="49"/>
      <c r="AF403" s="49"/>
      <c r="AG403" s="49"/>
      <c r="AH403" s="47"/>
      <c r="AI403" s="47"/>
      <c r="AJ403" s="47"/>
      <c r="AK403" s="190"/>
      <c r="AL403" s="190"/>
      <c r="AM403" s="190"/>
      <c r="AN403" s="190"/>
      <c r="AO403" s="190"/>
      <c r="AP403" s="151"/>
      <c r="AQ403" s="322"/>
      <c r="AR403" s="322"/>
      <c r="AS403" s="322"/>
      <c r="AT403" s="47"/>
      <c r="AU403" s="47"/>
      <c r="AV403" s="47"/>
      <c r="AW403" s="47"/>
      <c r="AX403" s="322"/>
      <c r="AY403" s="98"/>
      <c r="AZ403" s="98"/>
      <c r="BA403" s="47"/>
      <c r="BB403" s="47"/>
      <c r="BC403" s="47"/>
      <c r="BD403" s="47"/>
      <c r="BE403" s="97"/>
      <c r="BF403" s="49"/>
      <c r="BG403" s="239"/>
      <c r="BH403" s="342"/>
      <c r="BI403" s="49"/>
      <c r="BJ403" s="49"/>
      <c r="BK403" s="49"/>
      <c r="BL403" s="49"/>
      <c r="BM403" s="49"/>
      <c r="BN403" s="47"/>
      <c r="BO403" s="49"/>
      <c r="BP403" s="49"/>
      <c r="BQ403" s="49"/>
      <c r="BR403" s="323"/>
      <c r="BS403" s="323"/>
      <c r="BT403" s="323"/>
      <c r="BU403" s="49"/>
      <c r="BV403" s="49"/>
      <c r="BW403" s="97"/>
      <c r="BX403" s="97"/>
      <c r="BY403" s="97"/>
      <c r="BZ403" s="97"/>
      <c r="CA403" s="49"/>
      <c r="CB403" s="49"/>
      <c r="CC403" s="49"/>
      <c r="CD403" s="49"/>
      <c r="CE403" s="49"/>
      <c r="CF403" s="49"/>
      <c r="CG403" s="49"/>
      <c r="CH403" s="49"/>
      <c r="CI403" s="97"/>
      <c r="CJ403" s="97"/>
      <c r="CK403" s="97"/>
      <c r="CL403" s="97"/>
      <c r="CM403" s="335"/>
      <c r="CN403" s="337"/>
      <c r="CO403" s="315" t="str">
        <f>IF(Формулы!R403&gt;V403,"22-?,Дата 14 - Прибыл из УФСИН; ","")&amp;IF(Формулы!Q403&gt;Y403,"25-?,Дата 13 - Выбыл в УФСИН;","")&amp;IF(YEAR(ДАННЫЕ!$F$1)=YEAR(ДАННЫЕ!B403),IF(AT403&gt;0,"","40-?, вявлен в текущем году! "),"")&amp;IF(YEAR($F$1)=YEAR(W403),IF(X403+Y403&gt;0,"","23-стоит, 24,25 - куда выбыл? "),"")&amp;IF(X403+Y403&gt;0,IF(YEAR($F$1)=YEAR(W403),"","24+25&gt;0? 23 - когда выбыл? "),"")&amp;IF(BA403&lt;BB403,"47&gt;=48; ","")&amp;IF(BA403&lt;BC403,"47&gt;=49; ","")&amp;IF(BA403&lt;BD403,"47&gt;=50; ","")&amp;IF(BE403&gt;0,IF(BF403&gt;0,IF(AU403&gt;AV403,"","41 и 42 - ? (51 и 52 &gt; 0);"),"51 &gt; 0 52 - ?;"),"")&amp;IF(AU403&gt;0,IF(AV403&gt;AU403,"41&gt;42;","")&amp;IF(BE403&gt;0,"","41&gt;0 51-?;"),"")&amp;IF(BF403&gt;0,IF(BE403&gt;0,"","52&gt;0 51-?;"),"")&amp;IF(AW403&gt;=AX403,"","43&gt;44;")&amp;IF(CA403&gt;0,IF(AW403&gt;0,"","71 &gt; 0 43-?;"),"")</f>
        <v/>
      </c>
    </row>
    <row r="404" spans="1:93" s="250" customFormat="1" ht="15" customHeight="1" x14ac:dyDescent="0.2">
      <c r="A404" s="45"/>
      <c r="B404" s="46"/>
      <c r="C404" s="121"/>
      <c r="D404" s="121"/>
      <c r="E404" s="336"/>
      <c r="F404" s="122"/>
      <c r="G404" s="46"/>
      <c r="H404" s="45"/>
      <c r="I404" s="45"/>
      <c r="J404" s="45"/>
      <c r="K404" s="45"/>
      <c r="L404" s="45"/>
      <c r="M404" s="46"/>
      <c r="N404" s="46"/>
      <c r="O404" s="48"/>
      <c r="P404" s="48"/>
      <c r="Q404" s="46"/>
      <c r="R404" s="48"/>
      <c r="S404" s="48"/>
      <c r="T404" s="48"/>
      <c r="U404" s="48"/>
      <c r="V404" s="48"/>
      <c r="W404" s="46"/>
      <c r="X404" s="48"/>
      <c r="Y404" s="48"/>
      <c r="Z404" s="157"/>
      <c r="AA404" s="47"/>
      <c r="AB404" s="97"/>
      <c r="AC404" s="49"/>
      <c r="AD404" s="49"/>
      <c r="AE404" s="49"/>
      <c r="AF404" s="49"/>
      <c r="AG404" s="49"/>
      <c r="AH404" s="47"/>
      <c r="AI404" s="47"/>
      <c r="AJ404" s="47"/>
      <c r="AK404" s="190"/>
      <c r="AL404" s="190"/>
      <c r="AM404" s="190"/>
      <c r="AN404" s="190"/>
      <c r="AO404" s="190"/>
      <c r="AP404" s="151"/>
      <c r="AQ404" s="322"/>
      <c r="AR404" s="322"/>
      <c r="AS404" s="322"/>
      <c r="AT404" s="47"/>
      <c r="AU404" s="47"/>
      <c r="AV404" s="47"/>
      <c r="AW404" s="47"/>
      <c r="AX404" s="322"/>
      <c r="AY404" s="98"/>
      <c r="AZ404" s="98"/>
      <c r="BA404" s="47"/>
      <c r="BB404" s="47"/>
      <c r="BC404" s="47"/>
      <c r="BD404" s="47"/>
      <c r="BE404" s="97"/>
      <c r="BF404" s="49"/>
      <c r="BG404" s="239"/>
      <c r="BH404" s="342"/>
      <c r="BI404" s="49"/>
      <c r="BJ404" s="49"/>
      <c r="BK404" s="49"/>
      <c r="BL404" s="49"/>
      <c r="BM404" s="49"/>
      <c r="BN404" s="47"/>
      <c r="BO404" s="49"/>
      <c r="BP404" s="49"/>
      <c r="BQ404" s="49"/>
      <c r="BR404" s="323"/>
      <c r="BS404" s="323"/>
      <c r="BT404" s="323"/>
      <c r="BU404" s="49"/>
      <c r="BV404" s="49"/>
      <c r="BW404" s="97"/>
      <c r="BX404" s="97"/>
      <c r="BY404" s="97"/>
      <c r="BZ404" s="97"/>
      <c r="CA404" s="49"/>
      <c r="CB404" s="49"/>
      <c r="CC404" s="49"/>
      <c r="CD404" s="49"/>
      <c r="CE404" s="49"/>
      <c r="CF404" s="49"/>
      <c r="CG404" s="49"/>
      <c r="CH404" s="49"/>
      <c r="CI404" s="97"/>
      <c r="CJ404" s="97"/>
      <c r="CK404" s="97"/>
      <c r="CL404" s="97"/>
      <c r="CM404" s="335"/>
      <c r="CN404" s="337"/>
      <c r="CO404" s="315" t="str">
        <f>IF(Формулы!R404&gt;V404,"22-?,Дата 14 - Прибыл из УФСИН; ","")&amp;IF(Формулы!Q404&gt;Y404,"25-?,Дата 13 - Выбыл в УФСИН;","")&amp;IF(YEAR(ДАННЫЕ!$F$1)=YEAR(ДАННЫЕ!B404),IF(AT404&gt;0,"","40-?, вявлен в текущем году! "),"")&amp;IF(YEAR($F$1)=YEAR(W404),IF(X404+Y404&gt;0,"","23-стоит, 24,25 - куда выбыл? "),"")&amp;IF(X404+Y404&gt;0,IF(YEAR($F$1)=YEAR(W404),"","24+25&gt;0? 23 - когда выбыл? "),"")&amp;IF(BA404&lt;BB404,"47&gt;=48; ","")&amp;IF(BA404&lt;BC404,"47&gt;=49; ","")&amp;IF(BA404&lt;BD404,"47&gt;=50; ","")&amp;IF(BE404&gt;0,IF(BF404&gt;0,IF(AU404&gt;AV404,"","41 и 42 - ? (51 и 52 &gt; 0);"),"51 &gt; 0 52 - ?;"),"")&amp;IF(AU404&gt;0,IF(AV404&gt;AU404,"41&gt;42;","")&amp;IF(BE404&gt;0,"","41&gt;0 51-?;"),"")&amp;IF(BF404&gt;0,IF(BE404&gt;0,"","52&gt;0 51-?;"),"")&amp;IF(AW404&gt;=AX404,"","43&gt;44;")&amp;IF(CA404&gt;0,IF(AW404&gt;0,"","71 &gt; 0 43-?;"),"")</f>
        <v/>
      </c>
    </row>
    <row r="405" spans="1:93" s="250" customFormat="1" ht="15" customHeight="1" x14ac:dyDescent="0.2">
      <c r="A405" s="45"/>
      <c r="B405" s="46"/>
      <c r="C405" s="121"/>
      <c r="D405" s="121"/>
      <c r="E405" s="336"/>
      <c r="F405" s="122"/>
      <c r="G405" s="46"/>
      <c r="H405" s="45"/>
      <c r="I405" s="45"/>
      <c r="J405" s="45"/>
      <c r="K405" s="45"/>
      <c r="L405" s="45"/>
      <c r="M405" s="46"/>
      <c r="N405" s="46"/>
      <c r="O405" s="48"/>
      <c r="P405" s="48"/>
      <c r="Q405" s="46"/>
      <c r="R405" s="48"/>
      <c r="S405" s="48"/>
      <c r="T405" s="48"/>
      <c r="U405" s="48"/>
      <c r="V405" s="48"/>
      <c r="W405" s="46"/>
      <c r="X405" s="48"/>
      <c r="Y405" s="48"/>
      <c r="Z405" s="157"/>
      <c r="AA405" s="47"/>
      <c r="AB405" s="97"/>
      <c r="AC405" s="49"/>
      <c r="AD405" s="49"/>
      <c r="AE405" s="49"/>
      <c r="AF405" s="49"/>
      <c r="AG405" s="49"/>
      <c r="AH405" s="47"/>
      <c r="AI405" s="47"/>
      <c r="AJ405" s="47"/>
      <c r="AK405" s="190"/>
      <c r="AL405" s="190"/>
      <c r="AM405" s="190"/>
      <c r="AN405" s="190"/>
      <c r="AO405" s="190"/>
      <c r="AP405" s="151"/>
      <c r="AQ405" s="322"/>
      <c r="AR405" s="322"/>
      <c r="AS405" s="322"/>
      <c r="AT405" s="47"/>
      <c r="AU405" s="47"/>
      <c r="AV405" s="47"/>
      <c r="AW405" s="47"/>
      <c r="AX405" s="322"/>
      <c r="AY405" s="98"/>
      <c r="AZ405" s="98"/>
      <c r="BA405" s="47"/>
      <c r="BB405" s="47"/>
      <c r="BC405" s="47"/>
      <c r="BD405" s="47"/>
      <c r="BE405" s="97"/>
      <c r="BF405" s="49"/>
      <c r="BG405" s="239"/>
      <c r="BH405" s="342"/>
      <c r="BI405" s="49"/>
      <c r="BJ405" s="49"/>
      <c r="BK405" s="49"/>
      <c r="BL405" s="49"/>
      <c r="BM405" s="49"/>
      <c r="BN405" s="47"/>
      <c r="BO405" s="49"/>
      <c r="BP405" s="49"/>
      <c r="BQ405" s="49"/>
      <c r="BR405" s="323"/>
      <c r="BS405" s="323"/>
      <c r="BT405" s="323"/>
      <c r="BU405" s="49"/>
      <c r="BV405" s="49"/>
      <c r="BW405" s="97"/>
      <c r="BX405" s="97"/>
      <c r="BY405" s="97"/>
      <c r="BZ405" s="97"/>
      <c r="CA405" s="49"/>
      <c r="CB405" s="49"/>
      <c r="CC405" s="49"/>
      <c r="CD405" s="49"/>
      <c r="CE405" s="49"/>
      <c r="CF405" s="49"/>
      <c r="CG405" s="49"/>
      <c r="CH405" s="49"/>
      <c r="CI405" s="97"/>
      <c r="CJ405" s="97"/>
      <c r="CK405" s="97"/>
      <c r="CL405" s="97"/>
      <c r="CM405" s="335"/>
      <c r="CN405" s="337"/>
      <c r="CO405" s="315" t="str">
        <f>IF(Формулы!R405&gt;V405,"22-?,Дата 14 - Прибыл из УФСИН; ","")&amp;IF(Формулы!Q405&gt;Y405,"25-?,Дата 13 - Выбыл в УФСИН;","")&amp;IF(YEAR(ДАННЫЕ!$F$1)=YEAR(ДАННЫЕ!B405),IF(AT405&gt;0,"","40-?, вявлен в текущем году! "),"")&amp;IF(YEAR($F$1)=YEAR(W405),IF(X405+Y405&gt;0,"","23-стоит, 24,25 - куда выбыл? "),"")&amp;IF(X405+Y405&gt;0,IF(YEAR($F$1)=YEAR(W405),"","24+25&gt;0? 23 - когда выбыл? "),"")&amp;IF(BA405&lt;BB405,"47&gt;=48; ","")&amp;IF(BA405&lt;BC405,"47&gt;=49; ","")&amp;IF(BA405&lt;BD405,"47&gt;=50; ","")&amp;IF(BE405&gt;0,IF(BF405&gt;0,IF(AU405&gt;AV405,"","41 и 42 - ? (51 и 52 &gt; 0);"),"51 &gt; 0 52 - ?;"),"")&amp;IF(AU405&gt;0,IF(AV405&gt;AU405,"41&gt;42;","")&amp;IF(BE405&gt;0,"","41&gt;0 51-?;"),"")&amp;IF(BF405&gt;0,IF(BE405&gt;0,"","52&gt;0 51-?;"),"")&amp;IF(AW405&gt;=AX405,"","43&gt;44;")&amp;IF(CA405&gt;0,IF(AW405&gt;0,"","71 &gt; 0 43-?;"),"")</f>
        <v/>
      </c>
    </row>
    <row r="406" spans="1:93" s="250" customFormat="1" ht="15" customHeight="1" x14ac:dyDescent="0.2">
      <c r="A406" s="45"/>
      <c r="B406" s="46"/>
      <c r="C406" s="121"/>
      <c r="D406" s="121"/>
      <c r="E406" s="336"/>
      <c r="F406" s="122"/>
      <c r="G406" s="46"/>
      <c r="H406" s="45"/>
      <c r="I406" s="45"/>
      <c r="J406" s="45"/>
      <c r="K406" s="45"/>
      <c r="L406" s="45"/>
      <c r="M406" s="46"/>
      <c r="N406" s="46"/>
      <c r="O406" s="48"/>
      <c r="P406" s="48"/>
      <c r="Q406" s="46"/>
      <c r="R406" s="48"/>
      <c r="S406" s="48"/>
      <c r="T406" s="48"/>
      <c r="U406" s="48"/>
      <c r="V406" s="48"/>
      <c r="W406" s="46"/>
      <c r="X406" s="48"/>
      <c r="Y406" s="48"/>
      <c r="Z406" s="157"/>
      <c r="AA406" s="47"/>
      <c r="AB406" s="97"/>
      <c r="AC406" s="49"/>
      <c r="AD406" s="49"/>
      <c r="AE406" s="49"/>
      <c r="AF406" s="49"/>
      <c r="AG406" s="49"/>
      <c r="AH406" s="47"/>
      <c r="AI406" s="47"/>
      <c r="AJ406" s="47"/>
      <c r="AK406" s="190"/>
      <c r="AL406" s="190"/>
      <c r="AM406" s="190"/>
      <c r="AN406" s="190"/>
      <c r="AO406" s="190"/>
      <c r="AP406" s="151"/>
      <c r="AQ406" s="322"/>
      <c r="AR406" s="322"/>
      <c r="AS406" s="322"/>
      <c r="AT406" s="47"/>
      <c r="AU406" s="47"/>
      <c r="AV406" s="47"/>
      <c r="AW406" s="47"/>
      <c r="AX406" s="322"/>
      <c r="AY406" s="98"/>
      <c r="AZ406" s="98"/>
      <c r="BA406" s="47"/>
      <c r="BB406" s="47"/>
      <c r="BC406" s="47"/>
      <c r="BD406" s="47"/>
      <c r="BE406" s="97"/>
      <c r="BF406" s="49"/>
      <c r="BG406" s="239"/>
      <c r="BH406" s="342"/>
      <c r="BI406" s="49"/>
      <c r="BJ406" s="49"/>
      <c r="BK406" s="49"/>
      <c r="BL406" s="49"/>
      <c r="BM406" s="49"/>
      <c r="BN406" s="47"/>
      <c r="BO406" s="49"/>
      <c r="BP406" s="49"/>
      <c r="BQ406" s="49"/>
      <c r="BR406" s="323"/>
      <c r="BS406" s="323"/>
      <c r="BT406" s="323"/>
      <c r="BU406" s="49"/>
      <c r="BV406" s="49"/>
      <c r="BW406" s="97"/>
      <c r="BX406" s="97"/>
      <c r="BY406" s="97"/>
      <c r="BZ406" s="97"/>
      <c r="CA406" s="49"/>
      <c r="CB406" s="49"/>
      <c r="CC406" s="49"/>
      <c r="CD406" s="49"/>
      <c r="CE406" s="49"/>
      <c r="CF406" s="49"/>
      <c r="CG406" s="49"/>
      <c r="CH406" s="49"/>
      <c r="CI406" s="97"/>
      <c r="CJ406" s="97"/>
      <c r="CK406" s="97"/>
      <c r="CL406" s="97"/>
      <c r="CM406" s="335"/>
      <c r="CN406" s="337"/>
      <c r="CO406" s="315" t="str">
        <f>IF(Формулы!R406&gt;V406,"22-?,Дата 14 - Прибыл из УФСИН; ","")&amp;IF(Формулы!Q406&gt;Y406,"25-?,Дата 13 - Выбыл в УФСИН;","")&amp;IF(YEAR(ДАННЫЕ!$F$1)=YEAR(ДАННЫЕ!B406),IF(AT406&gt;0,"","40-?, вявлен в текущем году! "),"")&amp;IF(YEAR($F$1)=YEAR(W406),IF(X406+Y406&gt;0,"","23-стоит, 24,25 - куда выбыл? "),"")&amp;IF(X406+Y406&gt;0,IF(YEAR($F$1)=YEAR(W406),"","24+25&gt;0? 23 - когда выбыл? "),"")&amp;IF(BA406&lt;BB406,"47&gt;=48; ","")&amp;IF(BA406&lt;BC406,"47&gt;=49; ","")&amp;IF(BA406&lt;BD406,"47&gt;=50; ","")&amp;IF(BE406&gt;0,IF(BF406&gt;0,IF(AU406&gt;AV406,"","41 и 42 - ? (51 и 52 &gt; 0);"),"51 &gt; 0 52 - ?;"),"")&amp;IF(AU406&gt;0,IF(AV406&gt;AU406,"41&gt;42;","")&amp;IF(BE406&gt;0,"","41&gt;0 51-?;"),"")&amp;IF(BF406&gt;0,IF(BE406&gt;0,"","52&gt;0 51-?;"),"")&amp;IF(AW406&gt;=AX406,"","43&gt;44;")&amp;IF(CA406&gt;0,IF(AW406&gt;0,"","71 &gt; 0 43-?;"),"")</f>
        <v/>
      </c>
    </row>
    <row r="407" spans="1:93" s="250" customFormat="1" ht="15" customHeight="1" x14ac:dyDescent="0.2">
      <c r="A407" s="45"/>
      <c r="B407" s="46"/>
      <c r="C407" s="121"/>
      <c r="D407" s="121"/>
      <c r="E407" s="336"/>
      <c r="F407" s="122"/>
      <c r="G407" s="46"/>
      <c r="H407" s="45"/>
      <c r="I407" s="45"/>
      <c r="J407" s="45"/>
      <c r="K407" s="45"/>
      <c r="L407" s="45"/>
      <c r="M407" s="46"/>
      <c r="N407" s="46"/>
      <c r="O407" s="48"/>
      <c r="P407" s="48"/>
      <c r="Q407" s="46"/>
      <c r="R407" s="48"/>
      <c r="S407" s="48"/>
      <c r="T407" s="48"/>
      <c r="U407" s="48"/>
      <c r="V407" s="48"/>
      <c r="W407" s="46"/>
      <c r="X407" s="48"/>
      <c r="Y407" s="48"/>
      <c r="Z407" s="157"/>
      <c r="AA407" s="47"/>
      <c r="AB407" s="97"/>
      <c r="AC407" s="49"/>
      <c r="AD407" s="49"/>
      <c r="AE407" s="49"/>
      <c r="AF407" s="49"/>
      <c r="AG407" s="49"/>
      <c r="AH407" s="47"/>
      <c r="AI407" s="47"/>
      <c r="AJ407" s="47"/>
      <c r="AK407" s="190"/>
      <c r="AL407" s="190"/>
      <c r="AM407" s="190"/>
      <c r="AN407" s="190"/>
      <c r="AO407" s="190"/>
      <c r="AP407" s="151"/>
      <c r="AQ407" s="322"/>
      <c r="AR407" s="322"/>
      <c r="AS407" s="322"/>
      <c r="AT407" s="47"/>
      <c r="AU407" s="47"/>
      <c r="AV407" s="47"/>
      <c r="AW407" s="47"/>
      <c r="AX407" s="322"/>
      <c r="AY407" s="98"/>
      <c r="AZ407" s="98"/>
      <c r="BA407" s="47"/>
      <c r="BB407" s="47"/>
      <c r="BC407" s="47"/>
      <c r="BD407" s="47"/>
      <c r="BE407" s="97"/>
      <c r="BF407" s="49"/>
      <c r="BG407" s="239"/>
      <c r="BH407" s="342"/>
      <c r="BI407" s="49"/>
      <c r="BJ407" s="49"/>
      <c r="BK407" s="49"/>
      <c r="BL407" s="49"/>
      <c r="BM407" s="49"/>
      <c r="BN407" s="47"/>
      <c r="BO407" s="49"/>
      <c r="BP407" s="49"/>
      <c r="BQ407" s="49"/>
      <c r="BR407" s="323"/>
      <c r="BS407" s="323"/>
      <c r="BT407" s="323"/>
      <c r="BU407" s="49"/>
      <c r="BV407" s="49"/>
      <c r="BW407" s="97"/>
      <c r="BX407" s="97"/>
      <c r="BY407" s="97"/>
      <c r="BZ407" s="97"/>
      <c r="CA407" s="49"/>
      <c r="CB407" s="49"/>
      <c r="CC407" s="49"/>
      <c r="CD407" s="49"/>
      <c r="CE407" s="49"/>
      <c r="CF407" s="49"/>
      <c r="CG407" s="49"/>
      <c r="CH407" s="49"/>
      <c r="CI407" s="97"/>
      <c r="CJ407" s="97"/>
      <c r="CK407" s="97"/>
      <c r="CL407" s="97"/>
      <c r="CM407" s="335"/>
      <c r="CN407" s="337"/>
      <c r="CO407" s="315" t="str">
        <f>IF(Формулы!R407&gt;V407,"22-?,Дата 14 - Прибыл из УФСИН; ","")&amp;IF(Формулы!Q407&gt;Y407,"25-?,Дата 13 - Выбыл в УФСИН;","")&amp;IF(YEAR(ДАННЫЕ!$F$1)=YEAR(ДАННЫЕ!B407),IF(AT407&gt;0,"","40-?, вявлен в текущем году! "),"")&amp;IF(YEAR($F$1)=YEAR(W407),IF(X407+Y407&gt;0,"","23-стоит, 24,25 - куда выбыл? "),"")&amp;IF(X407+Y407&gt;0,IF(YEAR($F$1)=YEAR(W407),"","24+25&gt;0? 23 - когда выбыл? "),"")&amp;IF(BA407&lt;BB407,"47&gt;=48; ","")&amp;IF(BA407&lt;BC407,"47&gt;=49; ","")&amp;IF(BA407&lt;BD407,"47&gt;=50; ","")&amp;IF(BE407&gt;0,IF(BF407&gt;0,IF(AU407&gt;AV407,"","41 и 42 - ? (51 и 52 &gt; 0);"),"51 &gt; 0 52 - ?;"),"")&amp;IF(AU407&gt;0,IF(AV407&gt;AU407,"41&gt;42;","")&amp;IF(BE407&gt;0,"","41&gt;0 51-?;"),"")&amp;IF(BF407&gt;0,IF(BE407&gt;0,"","52&gt;0 51-?;"),"")&amp;IF(AW407&gt;=AX407,"","43&gt;44;")&amp;IF(CA407&gt;0,IF(AW407&gt;0,"","71 &gt; 0 43-?;"),"")</f>
        <v/>
      </c>
    </row>
    <row r="408" spans="1:93" s="250" customFormat="1" ht="15" customHeight="1" x14ac:dyDescent="0.2">
      <c r="A408" s="45"/>
      <c r="B408" s="46"/>
      <c r="C408" s="121"/>
      <c r="D408" s="121"/>
      <c r="E408" s="336"/>
      <c r="F408" s="122"/>
      <c r="G408" s="46"/>
      <c r="H408" s="45"/>
      <c r="I408" s="45"/>
      <c r="J408" s="45"/>
      <c r="K408" s="45"/>
      <c r="L408" s="45"/>
      <c r="M408" s="46"/>
      <c r="N408" s="46"/>
      <c r="O408" s="48"/>
      <c r="P408" s="48"/>
      <c r="Q408" s="46"/>
      <c r="R408" s="48"/>
      <c r="S408" s="48"/>
      <c r="T408" s="48"/>
      <c r="U408" s="48"/>
      <c r="V408" s="48"/>
      <c r="W408" s="46"/>
      <c r="X408" s="48"/>
      <c r="Y408" s="48"/>
      <c r="Z408" s="157"/>
      <c r="AA408" s="47"/>
      <c r="AB408" s="97"/>
      <c r="AC408" s="49"/>
      <c r="AD408" s="49"/>
      <c r="AE408" s="49"/>
      <c r="AF408" s="49"/>
      <c r="AG408" s="49"/>
      <c r="AH408" s="47"/>
      <c r="AI408" s="47"/>
      <c r="AJ408" s="47"/>
      <c r="AK408" s="190"/>
      <c r="AL408" s="190"/>
      <c r="AM408" s="190"/>
      <c r="AN408" s="190"/>
      <c r="AO408" s="190"/>
      <c r="AP408" s="151"/>
      <c r="AQ408" s="322"/>
      <c r="AR408" s="322"/>
      <c r="AS408" s="322"/>
      <c r="AT408" s="47"/>
      <c r="AU408" s="47"/>
      <c r="AV408" s="47"/>
      <c r="AW408" s="47"/>
      <c r="AX408" s="322"/>
      <c r="AY408" s="98"/>
      <c r="AZ408" s="98"/>
      <c r="BA408" s="47"/>
      <c r="BB408" s="47"/>
      <c r="BC408" s="47"/>
      <c r="BD408" s="47"/>
      <c r="BE408" s="97"/>
      <c r="BF408" s="49"/>
      <c r="BG408" s="239"/>
      <c r="BH408" s="342"/>
      <c r="BI408" s="49"/>
      <c r="BJ408" s="49"/>
      <c r="BK408" s="49"/>
      <c r="BL408" s="49"/>
      <c r="BM408" s="49"/>
      <c r="BN408" s="47"/>
      <c r="BO408" s="49"/>
      <c r="BP408" s="49"/>
      <c r="BQ408" s="49"/>
      <c r="BR408" s="323"/>
      <c r="BS408" s="323"/>
      <c r="BT408" s="323"/>
      <c r="BU408" s="49"/>
      <c r="BV408" s="49"/>
      <c r="BW408" s="97"/>
      <c r="BX408" s="97"/>
      <c r="BY408" s="97"/>
      <c r="BZ408" s="97"/>
      <c r="CA408" s="49"/>
      <c r="CB408" s="49"/>
      <c r="CC408" s="49"/>
      <c r="CD408" s="49"/>
      <c r="CE408" s="49"/>
      <c r="CF408" s="49"/>
      <c r="CG408" s="49"/>
      <c r="CH408" s="49"/>
      <c r="CI408" s="97"/>
      <c r="CJ408" s="97"/>
      <c r="CK408" s="97"/>
      <c r="CL408" s="97"/>
      <c r="CM408" s="335"/>
      <c r="CN408" s="337"/>
      <c r="CO408" s="315" t="str">
        <f>IF(Формулы!R408&gt;V408,"22-?,Дата 14 - Прибыл из УФСИН; ","")&amp;IF(Формулы!Q408&gt;Y408,"25-?,Дата 13 - Выбыл в УФСИН;","")&amp;IF(YEAR(ДАННЫЕ!$F$1)=YEAR(ДАННЫЕ!B408),IF(AT408&gt;0,"","40-?, вявлен в текущем году! "),"")&amp;IF(YEAR($F$1)=YEAR(W408),IF(X408+Y408&gt;0,"","23-стоит, 24,25 - куда выбыл? "),"")&amp;IF(X408+Y408&gt;0,IF(YEAR($F$1)=YEAR(W408),"","24+25&gt;0? 23 - когда выбыл? "),"")&amp;IF(BA408&lt;BB408,"47&gt;=48; ","")&amp;IF(BA408&lt;BC408,"47&gt;=49; ","")&amp;IF(BA408&lt;BD408,"47&gt;=50; ","")&amp;IF(BE408&gt;0,IF(BF408&gt;0,IF(AU408&gt;AV408,"","41 и 42 - ? (51 и 52 &gt; 0);"),"51 &gt; 0 52 - ?;"),"")&amp;IF(AU408&gt;0,IF(AV408&gt;AU408,"41&gt;42;","")&amp;IF(BE408&gt;0,"","41&gt;0 51-?;"),"")&amp;IF(BF408&gt;0,IF(BE408&gt;0,"","52&gt;0 51-?;"),"")&amp;IF(AW408&gt;=AX408,"","43&gt;44;")&amp;IF(CA408&gt;0,IF(AW408&gt;0,"","71 &gt; 0 43-?;"),"")</f>
        <v/>
      </c>
    </row>
    <row r="409" spans="1:93" s="250" customFormat="1" ht="15" customHeight="1" x14ac:dyDescent="0.2">
      <c r="A409" s="45"/>
      <c r="B409" s="46"/>
      <c r="C409" s="121"/>
      <c r="D409" s="121"/>
      <c r="E409" s="336"/>
      <c r="F409" s="122"/>
      <c r="G409" s="46"/>
      <c r="H409" s="45"/>
      <c r="I409" s="45"/>
      <c r="J409" s="45"/>
      <c r="K409" s="45"/>
      <c r="L409" s="45"/>
      <c r="M409" s="46"/>
      <c r="N409" s="46"/>
      <c r="O409" s="48"/>
      <c r="P409" s="48"/>
      <c r="Q409" s="46"/>
      <c r="R409" s="48"/>
      <c r="S409" s="48"/>
      <c r="T409" s="48"/>
      <c r="U409" s="48"/>
      <c r="V409" s="48"/>
      <c r="W409" s="46"/>
      <c r="X409" s="48"/>
      <c r="Y409" s="48"/>
      <c r="Z409" s="157"/>
      <c r="AA409" s="47"/>
      <c r="AB409" s="97"/>
      <c r="AC409" s="49"/>
      <c r="AD409" s="49"/>
      <c r="AE409" s="49"/>
      <c r="AF409" s="49"/>
      <c r="AG409" s="49"/>
      <c r="AH409" s="47"/>
      <c r="AI409" s="47"/>
      <c r="AJ409" s="47"/>
      <c r="AK409" s="190"/>
      <c r="AL409" s="190"/>
      <c r="AM409" s="190"/>
      <c r="AN409" s="190"/>
      <c r="AO409" s="190"/>
      <c r="AP409" s="151"/>
      <c r="AQ409" s="322"/>
      <c r="AR409" s="322"/>
      <c r="AS409" s="322"/>
      <c r="AT409" s="47"/>
      <c r="AU409" s="47"/>
      <c r="AV409" s="47"/>
      <c r="AW409" s="47"/>
      <c r="AX409" s="322"/>
      <c r="AY409" s="98"/>
      <c r="AZ409" s="98"/>
      <c r="BA409" s="47"/>
      <c r="BB409" s="47"/>
      <c r="BC409" s="47"/>
      <c r="BD409" s="47"/>
      <c r="BE409" s="97"/>
      <c r="BF409" s="49"/>
      <c r="BG409" s="239"/>
      <c r="BH409" s="342"/>
      <c r="BI409" s="49"/>
      <c r="BJ409" s="49"/>
      <c r="BK409" s="49"/>
      <c r="BL409" s="49"/>
      <c r="BM409" s="49"/>
      <c r="BN409" s="47"/>
      <c r="BO409" s="49"/>
      <c r="BP409" s="49"/>
      <c r="BQ409" s="49"/>
      <c r="BR409" s="323"/>
      <c r="BS409" s="323"/>
      <c r="BT409" s="323"/>
      <c r="BU409" s="49"/>
      <c r="BV409" s="49"/>
      <c r="BW409" s="97"/>
      <c r="BX409" s="97"/>
      <c r="BY409" s="97"/>
      <c r="BZ409" s="97"/>
      <c r="CA409" s="49"/>
      <c r="CB409" s="49"/>
      <c r="CC409" s="49"/>
      <c r="CD409" s="49"/>
      <c r="CE409" s="49"/>
      <c r="CF409" s="49"/>
      <c r="CG409" s="49"/>
      <c r="CH409" s="49"/>
      <c r="CI409" s="97"/>
      <c r="CJ409" s="97"/>
      <c r="CK409" s="97"/>
      <c r="CL409" s="97"/>
      <c r="CM409" s="335"/>
      <c r="CN409" s="337"/>
      <c r="CO409" s="315" t="str">
        <f>IF(Формулы!R409&gt;V409,"22-?,Дата 14 - Прибыл из УФСИН; ","")&amp;IF(Формулы!Q409&gt;Y409,"25-?,Дата 13 - Выбыл в УФСИН;","")&amp;IF(YEAR(ДАННЫЕ!$F$1)=YEAR(ДАННЫЕ!B409),IF(AT409&gt;0,"","40-?, вявлен в текущем году! "),"")&amp;IF(YEAR($F$1)=YEAR(W409),IF(X409+Y409&gt;0,"","23-стоит, 24,25 - куда выбыл? "),"")&amp;IF(X409+Y409&gt;0,IF(YEAR($F$1)=YEAR(W409),"","24+25&gt;0? 23 - когда выбыл? "),"")&amp;IF(BA409&lt;BB409,"47&gt;=48; ","")&amp;IF(BA409&lt;BC409,"47&gt;=49; ","")&amp;IF(BA409&lt;BD409,"47&gt;=50; ","")&amp;IF(BE409&gt;0,IF(BF409&gt;0,IF(AU409&gt;AV409,"","41 и 42 - ? (51 и 52 &gt; 0);"),"51 &gt; 0 52 - ?;"),"")&amp;IF(AU409&gt;0,IF(AV409&gt;AU409,"41&gt;42;","")&amp;IF(BE409&gt;0,"","41&gt;0 51-?;"),"")&amp;IF(BF409&gt;0,IF(BE409&gt;0,"","52&gt;0 51-?;"),"")&amp;IF(AW409&gt;=AX409,"","43&gt;44;")&amp;IF(CA409&gt;0,IF(AW409&gt;0,"","71 &gt; 0 43-?;"),"")</f>
        <v/>
      </c>
    </row>
    <row r="410" spans="1:93" s="250" customFormat="1" ht="15" customHeight="1" x14ac:dyDescent="0.2">
      <c r="A410" s="45"/>
      <c r="B410" s="46"/>
      <c r="C410" s="121"/>
      <c r="D410" s="121"/>
      <c r="E410" s="336"/>
      <c r="F410" s="122"/>
      <c r="G410" s="46"/>
      <c r="H410" s="45"/>
      <c r="I410" s="45"/>
      <c r="J410" s="45"/>
      <c r="K410" s="45"/>
      <c r="L410" s="45"/>
      <c r="M410" s="46"/>
      <c r="N410" s="46"/>
      <c r="O410" s="48"/>
      <c r="P410" s="48"/>
      <c r="Q410" s="46"/>
      <c r="R410" s="48"/>
      <c r="S410" s="48"/>
      <c r="T410" s="48"/>
      <c r="U410" s="48"/>
      <c r="V410" s="48"/>
      <c r="W410" s="46"/>
      <c r="X410" s="48"/>
      <c r="Y410" s="48"/>
      <c r="Z410" s="157"/>
      <c r="AA410" s="47"/>
      <c r="AB410" s="97"/>
      <c r="AC410" s="49"/>
      <c r="AD410" s="49"/>
      <c r="AE410" s="49"/>
      <c r="AF410" s="49"/>
      <c r="AG410" s="49"/>
      <c r="AH410" s="47"/>
      <c r="AI410" s="47"/>
      <c r="AJ410" s="47"/>
      <c r="AK410" s="190"/>
      <c r="AL410" s="190"/>
      <c r="AM410" s="190"/>
      <c r="AN410" s="190"/>
      <c r="AO410" s="190"/>
      <c r="AP410" s="151"/>
      <c r="AQ410" s="322"/>
      <c r="AR410" s="322"/>
      <c r="AS410" s="322"/>
      <c r="AT410" s="47"/>
      <c r="AU410" s="47"/>
      <c r="AV410" s="47"/>
      <c r="AW410" s="47"/>
      <c r="AX410" s="322"/>
      <c r="AY410" s="98"/>
      <c r="AZ410" s="98"/>
      <c r="BA410" s="47"/>
      <c r="BB410" s="47"/>
      <c r="BC410" s="47"/>
      <c r="BD410" s="47"/>
      <c r="BE410" s="97"/>
      <c r="BF410" s="49"/>
      <c r="BG410" s="239"/>
      <c r="BH410" s="342"/>
      <c r="BI410" s="49"/>
      <c r="BJ410" s="49"/>
      <c r="BK410" s="49"/>
      <c r="BL410" s="49"/>
      <c r="BM410" s="49"/>
      <c r="BN410" s="47"/>
      <c r="BO410" s="49"/>
      <c r="BP410" s="49"/>
      <c r="BQ410" s="49"/>
      <c r="BR410" s="323"/>
      <c r="BS410" s="323"/>
      <c r="BT410" s="323"/>
      <c r="BU410" s="49"/>
      <c r="BV410" s="49"/>
      <c r="BW410" s="97"/>
      <c r="BX410" s="97"/>
      <c r="BY410" s="97"/>
      <c r="BZ410" s="97"/>
      <c r="CA410" s="49"/>
      <c r="CB410" s="49"/>
      <c r="CC410" s="49"/>
      <c r="CD410" s="49"/>
      <c r="CE410" s="49"/>
      <c r="CF410" s="49"/>
      <c r="CG410" s="49"/>
      <c r="CH410" s="49"/>
      <c r="CI410" s="97"/>
      <c r="CJ410" s="97"/>
      <c r="CK410" s="97"/>
      <c r="CL410" s="97"/>
      <c r="CM410" s="335"/>
      <c r="CN410" s="337"/>
      <c r="CO410" s="315" t="str">
        <f>IF(Формулы!R410&gt;V410,"22-?,Дата 14 - Прибыл из УФСИН; ","")&amp;IF(Формулы!Q410&gt;Y410,"25-?,Дата 13 - Выбыл в УФСИН;","")&amp;IF(YEAR(ДАННЫЕ!$F$1)=YEAR(ДАННЫЕ!B410),IF(AT410&gt;0,"","40-?, вявлен в текущем году! "),"")&amp;IF(YEAR($F$1)=YEAR(W410),IF(X410+Y410&gt;0,"","23-стоит, 24,25 - куда выбыл? "),"")&amp;IF(X410+Y410&gt;0,IF(YEAR($F$1)=YEAR(W410),"","24+25&gt;0? 23 - когда выбыл? "),"")&amp;IF(BA410&lt;BB410,"47&gt;=48; ","")&amp;IF(BA410&lt;BC410,"47&gt;=49; ","")&amp;IF(BA410&lt;BD410,"47&gt;=50; ","")&amp;IF(BE410&gt;0,IF(BF410&gt;0,IF(AU410&gt;AV410,"","41 и 42 - ? (51 и 52 &gt; 0);"),"51 &gt; 0 52 - ?;"),"")&amp;IF(AU410&gt;0,IF(AV410&gt;AU410,"41&gt;42;","")&amp;IF(BE410&gt;0,"","41&gt;0 51-?;"),"")&amp;IF(BF410&gt;0,IF(BE410&gt;0,"","52&gt;0 51-?;"),"")&amp;IF(AW410&gt;=AX410,"","43&gt;44;")&amp;IF(CA410&gt;0,IF(AW410&gt;0,"","71 &gt; 0 43-?;"),"")</f>
        <v/>
      </c>
    </row>
    <row r="411" spans="1:93" s="250" customFormat="1" ht="15" customHeight="1" x14ac:dyDescent="0.2">
      <c r="A411" s="45"/>
      <c r="B411" s="46"/>
      <c r="C411" s="121"/>
      <c r="D411" s="121"/>
      <c r="E411" s="336"/>
      <c r="F411" s="122"/>
      <c r="G411" s="46"/>
      <c r="H411" s="45"/>
      <c r="I411" s="45"/>
      <c r="J411" s="45"/>
      <c r="K411" s="45"/>
      <c r="L411" s="45"/>
      <c r="M411" s="46"/>
      <c r="N411" s="46"/>
      <c r="O411" s="48"/>
      <c r="P411" s="48"/>
      <c r="Q411" s="46"/>
      <c r="R411" s="48"/>
      <c r="S411" s="48"/>
      <c r="T411" s="48"/>
      <c r="U411" s="48"/>
      <c r="V411" s="48"/>
      <c r="W411" s="46"/>
      <c r="X411" s="48"/>
      <c r="Y411" s="48"/>
      <c r="Z411" s="157"/>
      <c r="AA411" s="47"/>
      <c r="AB411" s="97"/>
      <c r="AC411" s="49"/>
      <c r="AD411" s="49"/>
      <c r="AE411" s="49"/>
      <c r="AF411" s="49"/>
      <c r="AG411" s="49"/>
      <c r="AH411" s="47"/>
      <c r="AI411" s="47"/>
      <c r="AJ411" s="47"/>
      <c r="AK411" s="190"/>
      <c r="AL411" s="190"/>
      <c r="AM411" s="190"/>
      <c r="AN411" s="190"/>
      <c r="AO411" s="190"/>
      <c r="AP411" s="151"/>
      <c r="AQ411" s="322"/>
      <c r="AR411" s="322"/>
      <c r="AS411" s="322"/>
      <c r="AT411" s="47"/>
      <c r="AU411" s="47"/>
      <c r="AV411" s="47"/>
      <c r="AW411" s="47"/>
      <c r="AX411" s="322"/>
      <c r="AY411" s="98"/>
      <c r="AZ411" s="98"/>
      <c r="BA411" s="47"/>
      <c r="BB411" s="47"/>
      <c r="BC411" s="47"/>
      <c r="BD411" s="47"/>
      <c r="BE411" s="97"/>
      <c r="BF411" s="49"/>
      <c r="BG411" s="239"/>
      <c r="BH411" s="342"/>
      <c r="BI411" s="49"/>
      <c r="BJ411" s="49"/>
      <c r="BK411" s="49"/>
      <c r="BL411" s="49"/>
      <c r="BM411" s="49"/>
      <c r="BN411" s="47"/>
      <c r="BO411" s="49"/>
      <c r="BP411" s="49"/>
      <c r="BQ411" s="49"/>
      <c r="BR411" s="323"/>
      <c r="BS411" s="323"/>
      <c r="BT411" s="323"/>
      <c r="BU411" s="49"/>
      <c r="BV411" s="49"/>
      <c r="BW411" s="97"/>
      <c r="BX411" s="97"/>
      <c r="BY411" s="97"/>
      <c r="BZ411" s="97"/>
      <c r="CA411" s="49"/>
      <c r="CB411" s="49"/>
      <c r="CC411" s="49"/>
      <c r="CD411" s="49"/>
      <c r="CE411" s="49"/>
      <c r="CF411" s="49"/>
      <c r="CG411" s="49"/>
      <c r="CH411" s="49"/>
      <c r="CI411" s="97"/>
      <c r="CJ411" s="97"/>
      <c r="CK411" s="97"/>
      <c r="CL411" s="97"/>
      <c r="CM411" s="335"/>
      <c r="CN411" s="337"/>
      <c r="CO411" s="315" t="str">
        <f>IF(Формулы!R411&gt;V411,"22-?,Дата 14 - Прибыл из УФСИН; ","")&amp;IF(Формулы!Q411&gt;Y411,"25-?,Дата 13 - Выбыл в УФСИН;","")&amp;IF(YEAR(ДАННЫЕ!$F$1)=YEAR(ДАННЫЕ!B411),IF(AT411&gt;0,"","40-?, вявлен в текущем году! "),"")&amp;IF(YEAR($F$1)=YEAR(W411),IF(X411+Y411&gt;0,"","23-стоит, 24,25 - куда выбыл? "),"")&amp;IF(X411+Y411&gt;0,IF(YEAR($F$1)=YEAR(W411),"","24+25&gt;0? 23 - когда выбыл? "),"")&amp;IF(BA411&lt;BB411,"47&gt;=48; ","")&amp;IF(BA411&lt;BC411,"47&gt;=49; ","")&amp;IF(BA411&lt;BD411,"47&gt;=50; ","")&amp;IF(BE411&gt;0,IF(BF411&gt;0,IF(AU411&gt;AV411,"","41 и 42 - ? (51 и 52 &gt; 0);"),"51 &gt; 0 52 - ?;"),"")&amp;IF(AU411&gt;0,IF(AV411&gt;AU411,"41&gt;42;","")&amp;IF(BE411&gt;0,"","41&gt;0 51-?;"),"")&amp;IF(BF411&gt;0,IF(BE411&gt;0,"","52&gt;0 51-?;"),"")&amp;IF(AW411&gt;=AX411,"","43&gt;44;")&amp;IF(CA411&gt;0,IF(AW411&gt;0,"","71 &gt; 0 43-?;"),"")</f>
        <v/>
      </c>
    </row>
    <row r="412" spans="1:93" s="250" customFormat="1" ht="15" customHeight="1" x14ac:dyDescent="0.2">
      <c r="A412" s="45"/>
      <c r="B412" s="46"/>
      <c r="C412" s="121"/>
      <c r="D412" s="121"/>
      <c r="E412" s="336"/>
      <c r="F412" s="122"/>
      <c r="G412" s="46"/>
      <c r="H412" s="45"/>
      <c r="I412" s="45"/>
      <c r="J412" s="45"/>
      <c r="K412" s="45"/>
      <c r="L412" s="45"/>
      <c r="M412" s="46"/>
      <c r="N412" s="46"/>
      <c r="O412" s="48"/>
      <c r="P412" s="48"/>
      <c r="Q412" s="46"/>
      <c r="R412" s="48"/>
      <c r="S412" s="48"/>
      <c r="T412" s="48"/>
      <c r="U412" s="48"/>
      <c r="V412" s="48"/>
      <c r="W412" s="46"/>
      <c r="X412" s="48"/>
      <c r="Y412" s="48"/>
      <c r="Z412" s="157"/>
      <c r="AA412" s="47"/>
      <c r="AB412" s="97"/>
      <c r="AC412" s="49"/>
      <c r="AD412" s="49"/>
      <c r="AE412" s="49"/>
      <c r="AF412" s="49"/>
      <c r="AG412" s="49"/>
      <c r="AH412" s="47"/>
      <c r="AI412" s="47"/>
      <c r="AJ412" s="47"/>
      <c r="AK412" s="190"/>
      <c r="AL412" s="190"/>
      <c r="AM412" s="190"/>
      <c r="AN412" s="190"/>
      <c r="AO412" s="190"/>
      <c r="AP412" s="151"/>
      <c r="AQ412" s="322"/>
      <c r="AR412" s="322"/>
      <c r="AS412" s="322"/>
      <c r="AT412" s="47"/>
      <c r="AU412" s="47"/>
      <c r="AV412" s="47"/>
      <c r="AW412" s="47"/>
      <c r="AX412" s="322"/>
      <c r="AY412" s="98"/>
      <c r="AZ412" s="98"/>
      <c r="BA412" s="47"/>
      <c r="BB412" s="47"/>
      <c r="BC412" s="47"/>
      <c r="BD412" s="47"/>
      <c r="BE412" s="97"/>
      <c r="BF412" s="49"/>
      <c r="BG412" s="239"/>
      <c r="BH412" s="342"/>
      <c r="BI412" s="49"/>
      <c r="BJ412" s="49"/>
      <c r="BK412" s="49"/>
      <c r="BL412" s="49"/>
      <c r="BM412" s="49"/>
      <c r="BN412" s="47"/>
      <c r="BO412" s="49"/>
      <c r="BP412" s="49"/>
      <c r="BQ412" s="49"/>
      <c r="BR412" s="323"/>
      <c r="BS412" s="323"/>
      <c r="BT412" s="323"/>
      <c r="BU412" s="49"/>
      <c r="BV412" s="49"/>
      <c r="BW412" s="97"/>
      <c r="BX412" s="97"/>
      <c r="BY412" s="97"/>
      <c r="BZ412" s="97"/>
      <c r="CA412" s="49"/>
      <c r="CB412" s="49"/>
      <c r="CC412" s="49"/>
      <c r="CD412" s="49"/>
      <c r="CE412" s="49"/>
      <c r="CF412" s="49"/>
      <c r="CG412" s="49"/>
      <c r="CH412" s="49"/>
      <c r="CI412" s="97"/>
      <c r="CJ412" s="97"/>
      <c r="CK412" s="97"/>
      <c r="CL412" s="97"/>
      <c r="CM412" s="335"/>
      <c r="CN412" s="337"/>
      <c r="CO412" s="315" t="str">
        <f>IF(Формулы!R412&gt;V412,"22-?,Дата 14 - Прибыл из УФСИН; ","")&amp;IF(Формулы!Q412&gt;Y412,"25-?,Дата 13 - Выбыл в УФСИН;","")&amp;IF(YEAR(ДАННЫЕ!$F$1)=YEAR(ДАННЫЕ!B412),IF(AT412&gt;0,"","40-?, вявлен в текущем году! "),"")&amp;IF(YEAR($F$1)=YEAR(W412),IF(X412+Y412&gt;0,"","23-стоит, 24,25 - куда выбыл? "),"")&amp;IF(X412+Y412&gt;0,IF(YEAR($F$1)=YEAR(W412),"","24+25&gt;0? 23 - когда выбыл? "),"")&amp;IF(BA412&lt;BB412,"47&gt;=48; ","")&amp;IF(BA412&lt;BC412,"47&gt;=49; ","")&amp;IF(BA412&lt;BD412,"47&gt;=50; ","")&amp;IF(BE412&gt;0,IF(BF412&gt;0,IF(AU412&gt;AV412,"","41 и 42 - ? (51 и 52 &gt; 0);"),"51 &gt; 0 52 - ?;"),"")&amp;IF(AU412&gt;0,IF(AV412&gt;AU412,"41&gt;42;","")&amp;IF(BE412&gt;0,"","41&gt;0 51-?;"),"")&amp;IF(BF412&gt;0,IF(BE412&gt;0,"","52&gt;0 51-?;"),"")&amp;IF(AW412&gt;=AX412,"","43&gt;44;")&amp;IF(CA412&gt;0,IF(AW412&gt;0,"","71 &gt; 0 43-?;"),"")</f>
        <v/>
      </c>
    </row>
    <row r="413" spans="1:93" s="250" customFormat="1" ht="15" customHeight="1" x14ac:dyDescent="0.2">
      <c r="A413" s="45"/>
      <c r="B413" s="46"/>
      <c r="C413" s="121"/>
      <c r="D413" s="121"/>
      <c r="E413" s="336"/>
      <c r="F413" s="122"/>
      <c r="G413" s="46"/>
      <c r="H413" s="45"/>
      <c r="I413" s="45"/>
      <c r="J413" s="45"/>
      <c r="K413" s="45"/>
      <c r="L413" s="45"/>
      <c r="M413" s="46"/>
      <c r="N413" s="46"/>
      <c r="O413" s="48"/>
      <c r="P413" s="48"/>
      <c r="Q413" s="46"/>
      <c r="R413" s="48"/>
      <c r="S413" s="48"/>
      <c r="T413" s="48"/>
      <c r="U413" s="48"/>
      <c r="V413" s="48"/>
      <c r="W413" s="46"/>
      <c r="X413" s="48"/>
      <c r="Y413" s="48"/>
      <c r="Z413" s="157"/>
      <c r="AA413" s="47"/>
      <c r="AB413" s="97"/>
      <c r="AC413" s="49"/>
      <c r="AD413" s="49"/>
      <c r="AE413" s="49"/>
      <c r="AF413" s="49"/>
      <c r="AG413" s="49"/>
      <c r="AH413" s="47"/>
      <c r="AI413" s="47"/>
      <c r="AJ413" s="47"/>
      <c r="AK413" s="190"/>
      <c r="AL413" s="190"/>
      <c r="AM413" s="190"/>
      <c r="AN413" s="190"/>
      <c r="AO413" s="190"/>
      <c r="AP413" s="151"/>
      <c r="AQ413" s="322"/>
      <c r="AR413" s="322"/>
      <c r="AS413" s="322"/>
      <c r="AT413" s="47"/>
      <c r="AU413" s="47"/>
      <c r="AV413" s="47"/>
      <c r="AW413" s="47"/>
      <c r="AX413" s="322"/>
      <c r="AY413" s="98"/>
      <c r="AZ413" s="98"/>
      <c r="BA413" s="47"/>
      <c r="BB413" s="47"/>
      <c r="BC413" s="47"/>
      <c r="BD413" s="47"/>
      <c r="BE413" s="97"/>
      <c r="BF413" s="49"/>
      <c r="BG413" s="239"/>
      <c r="BH413" s="342"/>
      <c r="BI413" s="49"/>
      <c r="BJ413" s="49"/>
      <c r="BK413" s="49"/>
      <c r="BL413" s="49"/>
      <c r="BM413" s="49"/>
      <c r="BN413" s="47"/>
      <c r="BO413" s="49"/>
      <c r="BP413" s="49"/>
      <c r="BQ413" s="49"/>
      <c r="BR413" s="323"/>
      <c r="BS413" s="323"/>
      <c r="BT413" s="323"/>
      <c r="BU413" s="49"/>
      <c r="BV413" s="49"/>
      <c r="BW413" s="97"/>
      <c r="BX413" s="97"/>
      <c r="BY413" s="97"/>
      <c r="BZ413" s="97"/>
      <c r="CA413" s="49"/>
      <c r="CB413" s="49"/>
      <c r="CC413" s="49"/>
      <c r="CD413" s="49"/>
      <c r="CE413" s="49"/>
      <c r="CF413" s="49"/>
      <c r="CG413" s="49"/>
      <c r="CH413" s="49"/>
      <c r="CI413" s="97"/>
      <c r="CJ413" s="97"/>
      <c r="CK413" s="97"/>
      <c r="CL413" s="97"/>
      <c r="CM413" s="335"/>
      <c r="CN413" s="337"/>
      <c r="CO413" s="315" t="str">
        <f>IF(Формулы!R413&gt;V413,"22-?,Дата 14 - Прибыл из УФСИН; ","")&amp;IF(Формулы!Q413&gt;Y413,"25-?,Дата 13 - Выбыл в УФСИН;","")&amp;IF(YEAR(ДАННЫЕ!$F$1)=YEAR(ДАННЫЕ!B413),IF(AT413&gt;0,"","40-?, вявлен в текущем году! "),"")&amp;IF(YEAR($F$1)=YEAR(W413),IF(X413+Y413&gt;0,"","23-стоит, 24,25 - куда выбыл? "),"")&amp;IF(X413+Y413&gt;0,IF(YEAR($F$1)=YEAR(W413),"","24+25&gt;0? 23 - когда выбыл? "),"")&amp;IF(BA413&lt;BB413,"47&gt;=48; ","")&amp;IF(BA413&lt;BC413,"47&gt;=49; ","")&amp;IF(BA413&lt;BD413,"47&gt;=50; ","")&amp;IF(BE413&gt;0,IF(BF413&gt;0,IF(AU413&gt;AV413,"","41 и 42 - ? (51 и 52 &gt; 0);"),"51 &gt; 0 52 - ?;"),"")&amp;IF(AU413&gt;0,IF(AV413&gt;AU413,"41&gt;42;","")&amp;IF(BE413&gt;0,"","41&gt;0 51-?;"),"")&amp;IF(BF413&gt;0,IF(BE413&gt;0,"","52&gt;0 51-?;"),"")&amp;IF(AW413&gt;=AX413,"","43&gt;44;")&amp;IF(CA413&gt;0,IF(AW413&gt;0,"","71 &gt; 0 43-?;"),"")</f>
        <v/>
      </c>
    </row>
    <row r="414" spans="1:93" s="250" customFormat="1" ht="15" customHeight="1" x14ac:dyDescent="0.2">
      <c r="A414" s="45"/>
      <c r="B414" s="46"/>
      <c r="C414" s="121"/>
      <c r="D414" s="121"/>
      <c r="E414" s="336"/>
      <c r="F414" s="122"/>
      <c r="G414" s="46"/>
      <c r="H414" s="45"/>
      <c r="I414" s="45"/>
      <c r="J414" s="45"/>
      <c r="K414" s="45"/>
      <c r="L414" s="45"/>
      <c r="M414" s="46"/>
      <c r="N414" s="46"/>
      <c r="O414" s="48"/>
      <c r="P414" s="48"/>
      <c r="Q414" s="46"/>
      <c r="R414" s="48"/>
      <c r="S414" s="48"/>
      <c r="T414" s="48"/>
      <c r="U414" s="48"/>
      <c r="V414" s="48"/>
      <c r="W414" s="46"/>
      <c r="X414" s="48"/>
      <c r="Y414" s="48"/>
      <c r="Z414" s="157"/>
      <c r="AA414" s="47"/>
      <c r="AB414" s="97"/>
      <c r="AC414" s="49"/>
      <c r="AD414" s="49"/>
      <c r="AE414" s="49"/>
      <c r="AF414" s="49"/>
      <c r="AG414" s="49"/>
      <c r="AH414" s="47"/>
      <c r="AI414" s="47"/>
      <c r="AJ414" s="47"/>
      <c r="AK414" s="190"/>
      <c r="AL414" s="190"/>
      <c r="AM414" s="190"/>
      <c r="AN414" s="190"/>
      <c r="AO414" s="190"/>
      <c r="AP414" s="151"/>
      <c r="AQ414" s="322"/>
      <c r="AR414" s="322"/>
      <c r="AS414" s="322"/>
      <c r="AT414" s="47"/>
      <c r="AU414" s="47"/>
      <c r="AV414" s="47"/>
      <c r="AW414" s="47"/>
      <c r="AX414" s="322"/>
      <c r="AY414" s="98"/>
      <c r="AZ414" s="98"/>
      <c r="BA414" s="47"/>
      <c r="BB414" s="47"/>
      <c r="BC414" s="47"/>
      <c r="BD414" s="47"/>
      <c r="BE414" s="97"/>
      <c r="BF414" s="49"/>
      <c r="BG414" s="239"/>
      <c r="BH414" s="342"/>
      <c r="BI414" s="49"/>
      <c r="BJ414" s="49"/>
      <c r="BK414" s="49"/>
      <c r="BL414" s="49"/>
      <c r="BM414" s="49"/>
      <c r="BN414" s="47"/>
      <c r="BO414" s="49"/>
      <c r="BP414" s="49"/>
      <c r="BQ414" s="49"/>
      <c r="BR414" s="323"/>
      <c r="BS414" s="323"/>
      <c r="BT414" s="323"/>
      <c r="BU414" s="49"/>
      <c r="BV414" s="49"/>
      <c r="BW414" s="97"/>
      <c r="BX414" s="97"/>
      <c r="BY414" s="97"/>
      <c r="BZ414" s="97"/>
      <c r="CA414" s="49"/>
      <c r="CB414" s="49"/>
      <c r="CC414" s="49"/>
      <c r="CD414" s="49"/>
      <c r="CE414" s="49"/>
      <c r="CF414" s="49"/>
      <c r="CG414" s="49"/>
      <c r="CH414" s="49"/>
      <c r="CI414" s="97"/>
      <c r="CJ414" s="97"/>
      <c r="CK414" s="97"/>
      <c r="CL414" s="97"/>
      <c r="CM414" s="335"/>
      <c r="CN414" s="337"/>
      <c r="CO414" s="315" t="str">
        <f>IF(Формулы!R414&gt;V414,"22-?,Дата 14 - Прибыл из УФСИН; ","")&amp;IF(Формулы!Q414&gt;Y414,"25-?,Дата 13 - Выбыл в УФСИН;","")&amp;IF(YEAR(ДАННЫЕ!$F$1)=YEAR(ДАННЫЕ!B414),IF(AT414&gt;0,"","40-?, вявлен в текущем году! "),"")&amp;IF(YEAR($F$1)=YEAR(W414),IF(X414+Y414&gt;0,"","23-стоит, 24,25 - куда выбыл? "),"")&amp;IF(X414+Y414&gt;0,IF(YEAR($F$1)=YEAR(W414),"","24+25&gt;0? 23 - когда выбыл? "),"")&amp;IF(BA414&lt;BB414,"47&gt;=48; ","")&amp;IF(BA414&lt;BC414,"47&gt;=49; ","")&amp;IF(BA414&lt;BD414,"47&gt;=50; ","")&amp;IF(BE414&gt;0,IF(BF414&gt;0,IF(AU414&gt;AV414,"","41 и 42 - ? (51 и 52 &gt; 0);"),"51 &gt; 0 52 - ?;"),"")&amp;IF(AU414&gt;0,IF(AV414&gt;AU414,"41&gt;42;","")&amp;IF(BE414&gt;0,"","41&gt;0 51-?;"),"")&amp;IF(BF414&gt;0,IF(BE414&gt;0,"","52&gt;0 51-?;"),"")&amp;IF(AW414&gt;=AX414,"","43&gt;44;")&amp;IF(CA414&gt;0,IF(AW414&gt;0,"","71 &gt; 0 43-?;"),"")</f>
        <v/>
      </c>
    </row>
    <row r="415" spans="1:93" s="250" customFormat="1" ht="15" customHeight="1" x14ac:dyDescent="0.2">
      <c r="A415" s="45"/>
      <c r="B415" s="46"/>
      <c r="C415" s="121"/>
      <c r="D415" s="121"/>
      <c r="E415" s="336"/>
      <c r="F415" s="122"/>
      <c r="G415" s="46"/>
      <c r="H415" s="45"/>
      <c r="I415" s="45"/>
      <c r="J415" s="45"/>
      <c r="K415" s="45"/>
      <c r="L415" s="45"/>
      <c r="M415" s="46"/>
      <c r="N415" s="46"/>
      <c r="O415" s="48"/>
      <c r="P415" s="48"/>
      <c r="Q415" s="46"/>
      <c r="R415" s="48"/>
      <c r="S415" s="48"/>
      <c r="T415" s="48"/>
      <c r="U415" s="48"/>
      <c r="V415" s="48"/>
      <c r="W415" s="46"/>
      <c r="X415" s="48"/>
      <c r="Y415" s="48"/>
      <c r="Z415" s="157"/>
      <c r="AA415" s="47"/>
      <c r="AB415" s="97"/>
      <c r="AC415" s="49"/>
      <c r="AD415" s="49"/>
      <c r="AE415" s="49"/>
      <c r="AF415" s="49"/>
      <c r="AG415" s="49"/>
      <c r="AH415" s="47"/>
      <c r="AI415" s="47"/>
      <c r="AJ415" s="47"/>
      <c r="AK415" s="190"/>
      <c r="AL415" s="190"/>
      <c r="AM415" s="190"/>
      <c r="AN415" s="190"/>
      <c r="AO415" s="190"/>
      <c r="AP415" s="151"/>
      <c r="AQ415" s="322"/>
      <c r="AR415" s="322"/>
      <c r="AS415" s="322"/>
      <c r="AT415" s="47"/>
      <c r="AU415" s="47"/>
      <c r="AV415" s="47"/>
      <c r="AW415" s="47"/>
      <c r="AX415" s="322"/>
      <c r="AY415" s="98"/>
      <c r="AZ415" s="98"/>
      <c r="BA415" s="47"/>
      <c r="BB415" s="47"/>
      <c r="BC415" s="47"/>
      <c r="BD415" s="47"/>
      <c r="BE415" s="97"/>
      <c r="BF415" s="49"/>
      <c r="BG415" s="239"/>
      <c r="BH415" s="342"/>
      <c r="BI415" s="49"/>
      <c r="BJ415" s="49"/>
      <c r="BK415" s="49"/>
      <c r="BL415" s="49"/>
      <c r="BM415" s="49"/>
      <c r="BN415" s="47"/>
      <c r="BO415" s="49"/>
      <c r="BP415" s="49"/>
      <c r="BQ415" s="49"/>
      <c r="BR415" s="323"/>
      <c r="BS415" s="323"/>
      <c r="BT415" s="323"/>
      <c r="BU415" s="49"/>
      <c r="BV415" s="49"/>
      <c r="BW415" s="97"/>
      <c r="BX415" s="97"/>
      <c r="BY415" s="97"/>
      <c r="BZ415" s="97"/>
      <c r="CA415" s="49"/>
      <c r="CB415" s="49"/>
      <c r="CC415" s="49"/>
      <c r="CD415" s="49"/>
      <c r="CE415" s="49"/>
      <c r="CF415" s="49"/>
      <c r="CG415" s="49"/>
      <c r="CH415" s="49"/>
      <c r="CI415" s="97"/>
      <c r="CJ415" s="97"/>
      <c r="CK415" s="97"/>
      <c r="CL415" s="97"/>
      <c r="CM415" s="335"/>
      <c r="CN415" s="337"/>
      <c r="CO415" s="315" t="str">
        <f>IF(Формулы!R415&gt;V415,"22-?,Дата 14 - Прибыл из УФСИН; ","")&amp;IF(Формулы!Q415&gt;Y415,"25-?,Дата 13 - Выбыл в УФСИН;","")&amp;IF(YEAR(ДАННЫЕ!$F$1)=YEAR(ДАННЫЕ!B415),IF(AT415&gt;0,"","40-?, вявлен в текущем году! "),"")&amp;IF(YEAR($F$1)=YEAR(W415),IF(X415+Y415&gt;0,"","23-стоит, 24,25 - куда выбыл? "),"")&amp;IF(X415+Y415&gt;0,IF(YEAR($F$1)=YEAR(W415),"","24+25&gt;0? 23 - когда выбыл? "),"")&amp;IF(BA415&lt;BB415,"47&gt;=48; ","")&amp;IF(BA415&lt;BC415,"47&gt;=49; ","")&amp;IF(BA415&lt;BD415,"47&gt;=50; ","")&amp;IF(BE415&gt;0,IF(BF415&gt;0,IF(AU415&gt;AV415,"","41 и 42 - ? (51 и 52 &gt; 0);"),"51 &gt; 0 52 - ?;"),"")&amp;IF(AU415&gt;0,IF(AV415&gt;AU415,"41&gt;42;","")&amp;IF(BE415&gt;0,"","41&gt;0 51-?;"),"")&amp;IF(BF415&gt;0,IF(BE415&gt;0,"","52&gt;0 51-?;"),"")&amp;IF(AW415&gt;=AX415,"","43&gt;44;")&amp;IF(CA415&gt;0,IF(AW415&gt;0,"","71 &gt; 0 43-?;"),"")</f>
        <v/>
      </c>
    </row>
    <row r="416" spans="1:93" s="250" customFormat="1" ht="15" customHeight="1" x14ac:dyDescent="0.2">
      <c r="A416" s="45"/>
      <c r="B416" s="46"/>
      <c r="C416" s="121"/>
      <c r="D416" s="121"/>
      <c r="E416" s="336"/>
      <c r="F416" s="122"/>
      <c r="G416" s="46"/>
      <c r="H416" s="45"/>
      <c r="I416" s="45"/>
      <c r="J416" s="45"/>
      <c r="K416" s="45"/>
      <c r="L416" s="45"/>
      <c r="M416" s="46"/>
      <c r="N416" s="46"/>
      <c r="O416" s="48"/>
      <c r="P416" s="48"/>
      <c r="Q416" s="46"/>
      <c r="R416" s="48"/>
      <c r="S416" s="48"/>
      <c r="T416" s="48"/>
      <c r="U416" s="48"/>
      <c r="V416" s="48"/>
      <c r="W416" s="46"/>
      <c r="X416" s="48"/>
      <c r="Y416" s="48"/>
      <c r="Z416" s="157"/>
      <c r="AA416" s="47"/>
      <c r="AB416" s="97"/>
      <c r="AC416" s="49"/>
      <c r="AD416" s="49"/>
      <c r="AE416" s="49"/>
      <c r="AF416" s="49"/>
      <c r="AG416" s="49"/>
      <c r="AH416" s="47"/>
      <c r="AI416" s="47"/>
      <c r="AJ416" s="47"/>
      <c r="AK416" s="190"/>
      <c r="AL416" s="190"/>
      <c r="AM416" s="190"/>
      <c r="AN416" s="190"/>
      <c r="AO416" s="190"/>
      <c r="AP416" s="151"/>
      <c r="AQ416" s="322"/>
      <c r="AR416" s="322"/>
      <c r="AS416" s="322"/>
      <c r="AT416" s="47"/>
      <c r="AU416" s="47"/>
      <c r="AV416" s="47"/>
      <c r="AW416" s="47"/>
      <c r="AX416" s="322"/>
      <c r="AY416" s="98"/>
      <c r="AZ416" s="98"/>
      <c r="BA416" s="47"/>
      <c r="BB416" s="47"/>
      <c r="BC416" s="47"/>
      <c r="BD416" s="47"/>
      <c r="BE416" s="97"/>
      <c r="BF416" s="49"/>
      <c r="BG416" s="239"/>
      <c r="BH416" s="342"/>
      <c r="BI416" s="49"/>
      <c r="BJ416" s="49"/>
      <c r="BK416" s="49"/>
      <c r="BL416" s="49"/>
      <c r="BM416" s="49"/>
      <c r="BN416" s="47"/>
      <c r="BO416" s="49"/>
      <c r="BP416" s="49"/>
      <c r="BQ416" s="49"/>
      <c r="BR416" s="323"/>
      <c r="BS416" s="323"/>
      <c r="BT416" s="323"/>
      <c r="BU416" s="49"/>
      <c r="BV416" s="49"/>
      <c r="BW416" s="97"/>
      <c r="BX416" s="97"/>
      <c r="BY416" s="97"/>
      <c r="BZ416" s="97"/>
      <c r="CA416" s="49"/>
      <c r="CB416" s="49"/>
      <c r="CC416" s="49"/>
      <c r="CD416" s="49"/>
      <c r="CE416" s="49"/>
      <c r="CF416" s="49"/>
      <c r="CG416" s="49"/>
      <c r="CH416" s="49"/>
      <c r="CI416" s="97"/>
      <c r="CJ416" s="97"/>
      <c r="CK416" s="97"/>
      <c r="CL416" s="97"/>
      <c r="CM416" s="335"/>
      <c r="CN416" s="337"/>
      <c r="CO416" s="315" t="str">
        <f>IF(Формулы!R416&gt;V416,"22-?,Дата 14 - Прибыл из УФСИН; ","")&amp;IF(Формулы!Q416&gt;Y416,"25-?,Дата 13 - Выбыл в УФСИН;","")&amp;IF(YEAR(ДАННЫЕ!$F$1)=YEAR(ДАННЫЕ!B416),IF(AT416&gt;0,"","40-?, вявлен в текущем году! "),"")&amp;IF(YEAR($F$1)=YEAR(W416),IF(X416+Y416&gt;0,"","23-стоит, 24,25 - куда выбыл? "),"")&amp;IF(X416+Y416&gt;0,IF(YEAR($F$1)=YEAR(W416),"","24+25&gt;0? 23 - когда выбыл? "),"")&amp;IF(BA416&lt;BB416,"47&gt;=48; ","")&amp;IF(BA416&lt;BC416,"47&gt;=49; ","")&amp;IF(BA416&lt;BD416,"47&gt;=50; ","")&amp;IF(BE416&gt;0,IF(BF416&gt;0,IF(AU416&gt;AV416,"","41 и 42 - ? (51 и 52 &gt; 0);"),"51 &gt; 0 52 - ?;"),"")&amp;IF(AU416&gt;0,IF(AV416&gt;AU416,"41&gt;42;","")&amp;IF(BE416&gt;0,"","41&gt;0 51-?;"),"")&amp;IF(BF416&gt;0,IF(BE416&gt;0,"","52&gt;0 51-?;"),"")&amp;IF(AW416&gt;=AX416,"","43&gt;44;")&amp;IF(CA416&gt;0,IF(AW416&gt;0,"","71 &gt; 0 43-?;"),"")</f>
        <v/>
      </c>
    </row>
    <row r="417" spans="1:93" s="250" customFormat="1" ht="15" customHeight="1" x14ac:dyDescent="0.2">
      <c r="A417" s="45"/>
      <c r="B417" s="46"/>
      <c r="C417" s="121"/>
      <c r="D417" s="121"/>
      <c r="E417" s="336"/>
      <c r="F417" s="122"/>
      <c r="G417" s="46"/>
      <c r="H417" s="45"/>
      <c r="I417" s="45"/>
      <c r="J417" s="45"/>
      <c r="K417" s="45"/>
      <c r="L417" s="45"/>
      <c r="M417" s="46"/>
      <c r="N417" s="46"/>
      <c r="O417" s="48"/>
      <c r="P417" s="48"/>
      <c r="Q417" s="46"/>
      <c r="R417" s="48"/>
      <c r="S417" s="48"/>
      <c r="T417" s="48"/>
      <c r="U417" s="48"/>
      <c r="V417" s="48"/>
      <c r="W417" s="46"/>
      <c r="X417" s="48"/>
      <c r="Y417" s="48"/>
      <c r="Z417" s="157"/>
      <c r="AA417" s="47"/>
      <c r="AB417" s="97"/>
      <c r="AC417" s="49"/>
      <c r="AD417" s="49"/>
      <c r="AE417" s="49"/>
      <c r="AF417" s="49"/>
      <c r="AG417" s="49"/>
      <c r="AH417" s="47"/>
      <c r="AI417" s="47"/>
      <c r="AJ417" s="47"/>
      <c r="AK417" s="190"/>
      <c r="AL417" s="190"/>
      <c r="AM417" s="190"/>
      <c r="AN417" s="190"/>
      <c r="AO417" s="190"/>
      <c r="AP417" s="151"/>
      <c r="AQ417" s="322"/>
      <c r="AR417" s="322"/>
      <c r="AS417" s="322"/>
      <c r="AT417" s="47"/>
      <c r="AU417" s="47"/>
      <c r="AV417" s="47"/>
      <c r="AW417" s="47"/>
      <c r="AX417" s="322"/>
      <c r="AY417" s="98"/>
      <c r="AZ417" s="98"/>
      <c r="BA417" s="47"/>
      <c r="BB417" s="47"/>
      <c r="BC417" s="47"/>
      <c r="BD417" s="47"/>
      <c r="BE417" s="97"/>
      <c r="BF417" s="49"/>
      <c r="BG417" s="239"/>
      <c r="BH417" s="342"/>
      <c r="BI417" s="49"/>
      <c r="BJ417" s="49"/>
      <c r="BK417" s="49"/>
      <c r="BL417" s="49"/>
      <c r="BM417" s="49"/>
      <c r="BN417" s="47"/>
      <c r="BO417" s="49"/>
      <c r="BP417" s="49"/>
      <c r="BQ417" s="49"/>
      <c r="BR417" s="323"/>
      <c r="BS417" s="323"/>
      <c r="BT417" s="323"/>
      <c r="BU417" s="49"/>
      <c r="BV417" s="49"/>
      <c r="BW417" s="97"/>
      <c r="BX417" s="97"/>
      <c r="BY417" s="97"/>
      <c r="BZ417" s="97"/>
      <c r="CA417" s="49"/>
      <c r="CB417" s="49"/>
      <c r="CC417" s="49"/>
      <c r="CD417" s="49"/>
      <c r="CE417" s="49"/>
      <c r="CF417" s="49"/>
      <c r="CG417" s="49"/>
      <c r="CH417" s="49"/>
      <c r="CI417" s="97"/>
      <c r="CJ417" s="97"/>
      <c r="CK417" s="97"/>
      <c r="CL417" s="97"/>
      <c r="CM417" s="335"/>
      <c r="CN417" s="337"/>
      <c r="CO417" s="315" t="str">
        <f>IF(Формулы!R417&gt;V417,"22-?,Дата 14 - Прибыл из УФСИН; ","")&amp;IF(Формулы!Q417&gt;Y417,"25-?,Дата 13 - Выбыл в УФСИН;","")&amp;IF(YEAR(ДАННЫЕ!$F$1)=YEAR(ДАННЫЕ!B417),IF(AT417&gt;0,"","40-?, вявлен в текущем году! "),"")&amp;IF(YEAR($F$1)=YEAR(W417),IF(X417+Y417&gt;0,"","23-стоит, 24,25 - куда выбыл? "),"")&amp;IF(X417+Y417&gt;0,IF(YEAR($F$1)=YEAR(W417),"","24+25&gt;0? 23 - когда выбыл? "),"")&amp;IF(BA417&lt;BB417,"47&gt;=48; ","")&amp;IF(BA417&lt;BC417,"47&gt;=49; ","")&amp;IF(BA417&lt;BD417,"47&gt;=50; ","")&amp;IF(BE417&gt;0,IF(BF417&gt;0,IF(AU417&gt;AV417,"","41 и 42 - ? (51 и 52 &gt; 0);"),"51 &gt; 0 52 - ?;"),"")&amp;IF(AU417&gt;0,IF(AV417&gt;AU417,"41&gt;42;","")&amp;IF(BE417&gt;0,"","41&gt;0 51-?;"),"")&amp;IF(BF417&gt;0,IF(BE417&gt;0,"","52&gt;0 51-?;"),"")&amp;IF(AW417&gt;=AX417,"","43&gt;44;")&amp;IF(CA417&gt;0,IF(AW417&gt;0,"","71 &gt; 0 43-?;"),"")</f>
        <v/>
      </c>
    </row>
    <row r="418" spans="1:93" s="250" customFormat="1" ht="15" customHeight="1" x14ac:dyDescent="0.2">
      <c r="A418" s="45"/>
      <c r="B418" s="46"/>
      <c r="C418" s="121"/>
      <c r="D418" s="121"/>
      <c r="E418" s="336"/>
      <c r="F418" s="122"/>
      <c r="G418" s="46"/>
      <c r="H418" s="45"/>
      <c r="I418" s="45"/>
      <c r="J418" s="45"/>
      <c r="K418" s="45"/>
      <c r="L418" s="45"/>
      <c r="M418" s="46"/>
      <c r="N418" s="46"/>
      <c r="O418" s="48"/>
      <c r="P418" s="48"/>
      <c r="Q418" s="46"/>
      <c r="R418" s="48"/>
      <c r="S418" s="48"/>
      <c r="T418" s="48"/>
      <c r="U418" s="48"/>
      <c r="V418" s="48"/>
      <c r="W418" s="46"/>
      <c r="X418" s="48"/>
      <c r="Y418" s="48"/>
      <c r="Z418" s="157"/>
      <c r="AA418" s="47"/>
      <c r="AB418" s="97"/>
      <c r="AC418" s="49"/>
      <c r="AD418" s="49"/>
      <c r="AE418" s="49"/>
      <c r="AF418" s="49"/>
      <c r="AG418" s="49"/>
      <c r="AH418" s="47"/>
      <c r="AI418" s="47"/>
      <c r="AJ418" s="47"/>
      <c r="AK418" s="190"/>
      <c r="AL418" s="190"/>
      <c r="AM418" s="190"/>
      <c r="AN418" s="190"/>
      <c r="AO418" s="190"/>
      <c r="AP418" s="151"/>
      <c r="AQ418" s="322"/>
      <c r="AR418" s="322"/>
      <c r="AS418" s="322"/>
      <c r="AT418" s="47"/>
      <c r="AU418" s="47"/>
      <c r="AV418" s="47"/>
      <c r="AW418" s="47"/>
      <c r="AX418" s="322"/>
      <c r="AY418" s="98"/>
      <c r="AZ418" s="98"/>
      <c r="BA418" s="47"/>
      <c r="BB418" s="47"/>
      <c r="BC418" s="47"/>
      <c r="BD418" s="47"/>
      <c r="BE418" s="97"/>
      <c r="BF418" s="49"/>
      <c r="BG418" s="239"/>
      <c r="BH418" s="342"/>
      <c r="BI418" s="49"/>
      <c r="BJ418" s="49"/>
      <c r="BK418" s="49"/>
      <c r="BL418" s="49"/>
      <c r="BM418" s="49"/>
      <c r="BN418" s="47"/>
      <c r="BO418" s="49"/>
      <c r="BP418" s="49"/>
      <c r="BQ418" s="49"/>
      <c r="BR418" s="323"/>
      <c r="BS418" s="323"/>
      <c r="BT418" s="323"/>
      <c r="BU418" s="49"/>
      <c r="BV418" s="49"/>
      <c r="BW418" s="97"/>
      <c r="BX418" s="97"/>
      <c r="BY418" s="97"/>
      <c r="BZ418" s="97"/>
      <c r="CA418" s="49"/>
      <c r="CB418" s="49"/>
      <c r="CC418" s="49"/>
      <c r="CD418" s="49"/>
      <c r="CE418" s="49"/>
      <c r="CF418" s="49"/>
      <c r="CG418" s="49"/>
      <c r="CH418" s="49"/>
      <c r="CI418" s="97"/>
      <c r="CJ418" s="97"/>
      <c r="CK418" s="97"/>
      <c r="CL418" s="97"/>
      <c r="CM418" s="335"/>
      <c r="CN418" s="337"/>
      <c r="CO418" s="315" t="str">
        <f>IF(Формулы!R418&gt;V418,"22-?,Дата 14 - Прибыл из УФСИН; ","")&amp;IF(Формулы!Q418&gt;Y418,"25-?,Дата 13 - Выбыл в УФСИН;","")&amp;IF(YEAR(ДАННЫЕ!$F$1)=YEAR(ДАННЫЕ!B418),IF(AT418&gt;0,"","40-?, вявлен в текущем году! "),"")&amp;IF(YEAR($F$1)=YEAR(W418),IF(X418+Y418&gt;0,"","23-стоит, 24,25 - куда выбыл? "),"")&amp;IF(X418+Y418&gt;0,IF(YEAR($F$1)=YEAR(W418),"","24+25&gt;0? 23 - когда выбыл? "),"")&amp;IF(BA418&lt;BB418,"47&gt;=48; ","")&amp;IF(BA418&lt;BC418,"47&gt;=49; ","")&amp;IF(BA418&lt;BD418,"47&gt;=50; ","")&amp;IF(BE418&gt;0,IF(BF418&gt;0,IF(AU418&gt;AV418,"","41 и 42 - ? (51 и 52 &gt; 0);"),"51 &gt; 0 52 - ?;"),"")&amp;IF(AU418&gt;0,IF(AV418&gt;AU418,"41&gt;42;","")&amp;IF(BE418&gt;0,"","41&gt;0 51-?;"),"")&amp;IF(BF418&gt;0,IF(BE418&gt;0,"","52&gt;0 51-?;"),"")&amp;IF(AW418&gt;=AX418,"","43&gt;44;")&amp;IF(CA418&gt;0,IF(AW418&gt;0,"","71 &gt; 0 43-?;"),"")</f>
        <v/>
      </c>
    </row>
    <row r="419" spans="1:93" s="250" customFormat="1" ht="15" customHeight="1" x14ac:dyDescent="0.2">
      <c r="A419" s="45"/>
      <c r="B419" s="46"/>
      <c r="C419" s="121"/>
      <c r="D419" s="121"/>
      <c r="E419" s="336"/>
      <c r="F419" s="122"/>
      <c r="G419" s="46"/>
      <c r="H419" s="45"/>
      <c r="I419" s="45"/>
      <c r="J419" s="45"/>
      <c r="K419" s="45"/>
      <c r="L419" s="45"/>
      <c r="M419" s="46"/>
      <c r="N419" s="46"/>
      <c r="O419" s="48"/>
      <c r="P419" s="48"/>
      <c r="Q419" s="46"/>
      <c r="R419" s="48"/>
      <c r="S419" s="48"/>
      <c r="T419" s="48"/>
      <c r="U419" s="48"/>
      <c r="V419" s="48"/>
      <c r="W419" s="46"/>
      <c r="X419" s="48"/>
      <c r="Y419" s="48"/>
      <c r="Z419" s="157"/>
      <c r="AA419" s="47"/>
      <c r="AB419" s="97"/>
      <c r="AC419" s="49"/>
      <c r="AD419" s="49"/>
      <c r="AE419" s="49"/>
      <c r="AF419" s="49"/>
      <c r="AG419" s="49"/>
      <c r="AH419" s="47"/>
      <c r="AI419" s="47"/>
      <c r="AJ419" s="47"/>
      <c r="AK419" s="190"/>
      <c r="AL419" s="190"/>
      <c r="AM419" s="190"/>
      <c r="AN419" s="190"/>
      <c r="AO419" s="190"/>
      <c r="AP419" s="151"/>
      <c r="AQ419" s="322"/>
      <c r="AR419" s="322"/>
      <c r="AS419" s="322"/>
      <c r="AT419" s="47"/>
      <c r="AU419" s="47"/>
      <c r="AV419" s="47"/>
      <c r="AW419" s="47"/>
      <c r="AX419" s="322"/>
      <c r="AY419" s="98"/>
      <c r="AZ419" s="98"/>
      <c r="BA419" s="47"/>
      <c r="BB419" s="47"/>
      <c r="BC419" s="47"/>
      <c r="BD419" s="47"/>
      <c r="BE419" s="97"/>
      <c r="BF419" s="49"/>
      <c r="BG419" s="239"/>
      <c r="BH419" s="342"/>
      <c r="BI419" s="49"/>
      <c r="BJ419" s="49"/>
      <c r="BK419" s="49"/>
      <c r="BL419" s="49"/>
      <c r="BM419" s="49"/>
      <c r="BN419" s="47"/>
      <c r="BO419" s="49"/>
      <c r="BP419" s="49"/>
      <c r="BQ419" s="49"/>
      <c r="BR419" s="323"/>
      <c r="BS419" s="323"/>
      <c r="BT419" s="323"/>
      <c r="BU419" s="49"/>
      <c r="BV419" s="49"/>
      <c r="BW419" s="97"/>
      <c r="BX419" s="97"/>
      <c r="BY419" s="97"/>
      <c r="BZ419" s="97"/>
      <c r="CA419" s="49"/>
      <c r="CB419" s="49"/>
      <c r="CC419" s="49"/>
      <c r="CD419" s="49"/>
      <c r="CE419" s="49"/>
      <c r="CF419" s="49"/>
      <c r="CG419" s="49"/>
      <c r="CH419" s="49"/>
      <c r="CI419" s="97"/>
      <c r="CJ419" s="97"/>
      <c r="CK419" s="97"/>
      <c r="CL419" s="97"/>
      <c r="CM419" s="335"/>
      <c r="CN419" s="337"/>
      <c r="CO419" s="315" t="str">
        <f>IF(Формулы!R419&gt;V419,"22-?,Дата 14 - Прибыл из УФСИН; ","")&amp;IF(Формулы!Q419&gt;Y419,"25-?,Дата 13 - Выбыл в УФСИН;","")&amp;IF(YEAR(ДАННЫЕ!$F$1)=YEAR(ДАННЫЕ!B419),IF(AT419&gt;0,"","40-?, вявлен в текущем году! "),"")&amp;IF(YEAR($F$1)=YEAR(W419),IF(X419+Y419&gt;0,"","23-стоит, 24,25 - куда выбыл? "),"")&amp;IF(X419+Y419&gt;0,IF(YEAR($F$1)=YEAR(W419),"","24+25&gt;0? 23 - когда выбыл? "),"")&amp;IF(BA419&lt;BB419,"47&gt;=48; ","")&amp;IF(BA419&lt;BC419,"47&gt;=49; ","")&amp;IF(BA419&lt;BD419,"47&gt;=50; ","")&amp;IF(BE419&gt;0,IF(BF419&gt;0,IF(AU419&gt;AV419,"","41 и 42 - ? (51 и 52 &gt; 0);"),"51 &gt; 0 52 - ?;"),"")&amp;IF(AU419&gt;0,IF(AV419&gt;AU419,"41&gt;42;","")&amp;IF(BE419&gt;0,"","41&gt;0 51-?;"),"")&amp;IF(BF419&gt;0,IF(BE419&gt;0,"","52&gt;0 51-?;"),"")&amp;IF(AW419&gt;=AX419,"","43&gt;44;")&amp;IF(CA419&gt;0,IF(AW419&gt;0,"","71 &gt; 0 43-?;"),"")</f>
        <v/>
      </c>
    </row>
    <row r="420" spans="1:93" s="250" customFormat="1" ht="15" customHeight="1" x14ac:dyDescent="0.2">
      <c r="A420" s="45"/>
      <c r="B420" s="46"/>
      <c r="C420" s="121"/>
      <c r="D420" s="121"/>
      <c r="E420" s="336"/>
      <c r="F420" s="122"/>
      <c r="G420" s="46"/>
      <c r="H420" s="45"/>
      <c r="I420" s="45"/>
      <c r="J420" s="45"/>
      <c r="K420" s="45"/>
      <c r="L420" s="45"/>
      <c r="M420" s="46"/>
      <c r="N420" s="46"/>
      <c r="O420" s="48"/>
      <c r="P420" s="48"/>
      <c r="Q420" s="46"/>
      <c r="R420" s="48"/>
      <c r="S420" s="48"/>
      <c r="T420" s="48"/>
      <c r="U420" s="48"/>
      <c r="V420" s="48"/>
      <c r="W420" s="46"/>
      <c r="X420" s="48"/>
      <c r="Y420" s="48"/>
      <c r="Z420" s="157"/>
      <c r="AA420" s="47"/>
      <c r="AB420" s="97"/>
      <c r="AC420" s="49"/>
      <c r="AD420" s="49"/>
      <c r="AE420" s="49"/>
      <c r="AF420" s="49"/>
      <c r="AG420" s="49"/>
      <c r="AH420" s="47"/>
      <c r="AI420" s="47"/>
      <c r="AJ420" s="47"/>
      <c r="AK420" s="190"/>
      <c r="AL420" s="190"/>
      <c r="AM420" s="190"/>
      <c r="AN420" s="190"/>
      <c r="AO420" s="190"/>
      <c r="AP420" s="151"/>
      <c r="AQ420" s="322"/>
      <c r="AR420" s="322"/>
      <c r="AS420" s="322"/>
      <c r="AT420" s="47"/>
      <c r="AU420" s="47"/>
      <c r="AV420" s="47"/>
      <c r="AW420" s="47"/>
      <c r="AX420" s="322"/>
      <c r="AY420" s="98"/>
      <c r="AZ420" s="98"/>
      <c r="BA420" s="47"/>
      <c r="BB420" s="47"/>
      <c r="BC420" s="47"/>
      <c r="BD420" s="47"/>
      <c r="BE420" s="97"/>
      <c r="BF420" s="49"/>
      <c r="BG420" s="239"/>
      <c r="BH420" s="342"/>
      <c r="BI420" s="49"/>
      <c r="BJ420" s="49"/>
      <c r="BK420" s="49"/>
      <c r="BL420" s="49"/>
      <c r="BM420" s="49"/>
      <c r="BN420" s="47"/>
      <c r="BO420" s="49"/>
      <c r="BP420" s="49"/>
      <c r="BQ420" s="49"/>
      <c r="BR420" s="323"/>
      <c r="BS420" s="323"/>
      <c r="BT420" s="323"/>
      <c r="BU420" s="49"/>
      <c r="BV420" s="49"/>
      <c r="BW420" s="97"/>
      <c r="BX420" s="97"/>
      <c r="BY420" s="97"/>
      <c r="BZ420" s="97"/>
      <c r="CA420" s="49"/>
      <c r="CB420" s="49"/>
      <c r="CC420" s="49"/>
      <c r="CD420" s="49"/>
      <c r="CE420" s="49"/>
      <c r="CF420" s="49"/>
      <c r="CG420" s="49"/>
      <c r="CH420" s="49"/>
      <c r="CI420" s="97"/>
      <c r="CJ420" s="97"/>
      <c r="CK420" s="97"/>
      <c r="CL420" s="97"/>
      <c r="CM420" s="335"/>
      <c r="CN420" s="337"/>
      <c r="CO420" s="315" t="str">
        <f>IF(Формулы!R420&gt;V420,"22-?,Дата 14 - Прибыл из УФСИН; ","")&amp;IF(Формулы!Q420&gt;Y420,"25-?,Дата 13 - Выбыл в УФСИН;","")&amp;IF(YEAR(ДАННЫЕ!$F$1)=YEAR(ДАННЫЕ!B420),IF(AT420&gt;0,"","40-?, вявлен в текущем году! "),"")&amp;IF(YEAR($F$1)=YEAR(W420),IF(X420+Y420&gt;0,"","23-стоит, 24,25 - куда выбыл? "),"")&amp;IF(X420+Y420&gt;0,IF(YEAR($F$1)=YEAR(W420),"","24+25&gt;0? 23 - когда выбыл? "),"")&amp;IF(BA420&lt;BB420,"47&gt;=48; ","")&amp;IF(BA420&lt;BC420,"47&gt;=49; ","")&amp;IF(BA420&lt;BD420,"47&gt;=50; ","")&amp;IF(BE420&gt;0,IF(BF420&gt;0,IF(AU420&gt;AV420,"","41 и 42 - ? (51 и 52 &gt; 0);"),"51 &gt; 0 52 - ?;"),"")&amp;IF(AU420&gt;0,IF(AV420&gt;AU420,"41&gt;42;","")&amp;IF(BE420&gt;0,"","41&gt;0 51-?;"),"")&amp;IF(BF420&gt;0,IF(BE420&gt;0,"","52&gt;0 51-?;"),"")&amp;IF(AW420&gt;=AX420,"","43&gt;44;")&amp;IF(CA420&gt;0,IF(AW420&gt;0,"","71 &gt; 0 43-?;"),"")</f>
        <v/>
      </c>
    </row>
    <row r="421" spans="1:93" s="250" customFormat="1" ht="15" customHeight="1" x14ac:dyDescent="0.2">
      <c r="A421" s="45"/>
      <c r="B421" s="46"/>
      <c r="C421" s="121"/>
      <c r="D421" s="121"/>
      <c r="E421" s="336"/>
      <c r="F421" s="122"/>
      <c r="G421" s="46"/>
      <c r="H421" s="45"/>
      <c r="I421" s="45"/>
      <c r="J421" s="45"/>
      <c r="K421" s="45"/>
      <c r="L421" s="45"/>
      <c r="M421" s="46"/>
      <c r="N421" s="46"/>
      <c r="O421" s="48"/>
      <c r="P421" s="48"/>
      <c r="Q421" s="46"/>
      <c r="R421" s="48"/>
      <c r="S421" s="48"/>
      <c r="T421" s="48"/>
      <c r="U421" s="48"/>
      <c r="V421" s="48"/>
      <c r="W421" s="46"/>
      <c r="X421" s="48"/>
      <c r="Y421" s="48"/>
      <c r="Z421" s="157"/>
      <c r="AA421" s="47"/>
      <c r="AB421" s="97"/>
      <c r="AC421" s="49"/>
      <c r="AD421" s="49"/>
      <c r="AE421" s="49"/>
      <c r="AF421" s="49"/>
      <c r="AG421" s="49"/>
      <c r="AH421" s="47"/>
      <c r="AI421" s="47"/>
      <c r="AJ421" s="47"/>
      <c r="AK421" s="190"/>
      <c r="AL421" s="190"/>
      <c r="AM421" s="190"/>
      <c r="AN421" s="190"/>
      <c r="AO421" s="190"/>
      <c r="AP421" s="151"/>
      <c r="AQ421" s="322"/>
      <c r="AR421" s="322"/>
      <c r="AS421" s="322"/>
      <c r="AT421" s="47"/>
      <c r="AU421" s="47"/>
      <c r="AV421" s="47"/>
      <c r="AW421" s="47"/>
      <c r="AX421" s="322"/>
      <c r="AY421" s="98"/>
      <c r="AZ421" s="98"/>
      <c r="BA421" s="47"/>
      <c r="BB421" s="47"/>
      <c r="BC421" s="47"/>
      <c r="BD421" s="47"/>
      <c r="BE421" s="97"/>
      <c r="BF421" s="49"/>
      <c r="BG421" s="239"/>
      <c r="BH421" s="342"/>
      <c r="BI421" s="49"/>
      <c r="BJ421" s="49"/>
      <c r="BK421" s="49"/>
      <c r="BL421" s="49"/>
      <c r="BM421" s="49"/>
      <c r="BN421" s="47"/>
      <c r="BO421" s="49"/>
      <c r="BP421" s="49"/>
      <c r="BQ421" s="49"/>
      <c r="BR421" s="323"/>
      <c r="BS421" s="323"/>
      <c r="BT421" s="323"/>
      <c r="BU421" s="49"/>
      <c r="BV421" s="49"/>
      <c r="BW421" s="97"/>
      <c r="BX421" s="97"/>
      <c r="BY421" s="97"/>
      <c r="BZ421" s="97"/>
      <c r="CA421" s="49"/>
      <c r="CB421" s="49"/>
      <c r="CC421" s="49"/>
      <c r="CD421" s="49"/>
      <c r="CE421" s="49"/>
      <c r="CF421" s="49"/>
      <c r="CG421" s="49"/>
      <c r="CH421" s="49"/>
      <c r="CI421" s="97"/>
      <c r="CJ421" s="97"/>
      <c r="CK421" s="97"/>
      <c r="CL421" s="97"/>
      <c r="CM421" s="335"/>
      <c r="CN421" s="337"/>
      <c r="CO421" s="315" t="str">
        <f>IF(Формулы!R421&gt;V421,"22-?,Дата 14 - Прибыл из УФСИН; ","")&amp;IF(Формулы!Q421&gt;Y421,"25-?,Дата 13 - Выбыл в УФСИН;","")&amp;IF(YEAR(ДАННЫЕ!$F$1)=YEAR(ДАННЫЕ!B421),IF(AT421&gt;0,"","40-?, вявлен в текущем году! "),"")&amp;IF(YEAR($F$1)=YEAR(W421),IF(X421+Y421&gt;0,"","23-стоит, 24,25 - куда выбыл? "),"")&amp;IF(X421+Y421&gt;0,IF(YEAR($F$1)=YEAR(W421),"","24+25&gt;0? 23 - когда выбыл? "),"")&amp;IF(BA421&lt;BB421,"47&gt;=48; ","")&amp;IF(BA421&lt;BC421,"47&gt;=49; ","")&amp;IF(BA421&lt;BD421,"47&gt;=50; ","")&amp;IF(BE421&gt;0,IF(BF421&gt;0,IF(AU421&gt;AV421,"","41 и 42 - ? (51 и 52 &gt; 0);"),"51 &gt; 0 52 - ?;"),"")&amp;IF(AU421&gt;0,IF(AV421&gt;AU421,"41&gt;42;","")&amp;IF(BE421&gt;0,"","41&gt;0 51-?;"),"")&amp;IF(BF421&gt;0,IF(BE421&gt;0,"","52&gt;0 51-?;"),"")&amp;IF(AW421&gt;=AX421,"","43&gt;44;")&amp;IF(CA421&gt;0,IF(AW421&gt;0,"","71 &gt; 0 43-?;"),"")</f>
        <v/>
      </c>
    </row>
    <row r="422" spans="1:93" s="250" customFormat="1" ht="15" customHeight="1" x14ac:dyDescent="0.2">
      <c r="A422" s="45"/>
      <c r="B422" s="46"/>
      <c r="C422" s="121"/>
      <c r="D422" s="121"/>
      <c r="E422" s="336"/>
      <c r="F422" s="122"/>
      <c r="G422" s="46"/>
      <c r="H422" s="45"/>
      <c r="I422" s="45"/>
      <c r="J422" s="45"/>
      <c r="K422" s="45"/>
      <c r="L422" s="45"/>
      <c r="M422" s="46"/>
      <c r="N422" s="46"/>
      <c r="O422" s="48"/>
      <c r="P422" s="48"/>
      <c r="Q422" s="46"/>
      <c r="R422" s="48"/>
      <c r="S422" s="48"/>
      <c r="T422" s="48"/>
      <c r="U422" s="48"/>
      <c r="V422" s="48"/>
      <c r="W422" s="46"/>
      <c r="X422" s="48"/>
      <c r="Y422" s="48"/>
      <c r="Z422" s="157"/>
      <c r="AA422" s="47"/>
      <c r="AB422" s="97"/>
      <c r="AC422" s="49"/>
      <c r="AD422" s="49"/>
      <c r="AE422" s="49"/>
      <c r="AF422" s="49"/>
      <c r="AG422" s="49"/>
      <c r="AH422" s="47"/>
      <c r="AI422" s="47"/>
      <c r="AJ422" s="47"/>
      <c r="AK422" s="190"/>
      <c r="AL422" s="190"/>
      <c r="AM422" s="190"/>
      <c r="AN422" s="190"/>
      <c r="AO422" s="190"/>
      <c r="AP422" s="151"/>
      <c r="AQ422" s="322"/>
      <c r="AR422" s="322"/>
      <c r="AS422" s="322"/>
      <c r="AT422" s="47"/>
      <c r="AU422" s="47"/>
      <c r="AV422" s="47"/>
      <c r="AW422" s="47"/>
      <c r="AX422" s="322"/>
      <c r="AY422" s="98"/>
      <c r="AZ422" s="98"/>
      <c r="BA422" s="47"/>
      <c r="BB422" s="47"/>
      <c r="BC422" s="47"/>
      <c r="BD422" s="47"/>
      <c r="BE422" s="97"/>
      <c r="BF422" s="49"/>
      <c r="BG422" s="239"/>
      <c r="BH422" s="342"/>
      <c r="BI422" s="49"/>
      <c r="BJ422" s="49"/>
      <c r="BK422" s="49"/>
      <c r="BL422" s="49"/>
      <c r="BM422" s="49"/>
      <c r="BN422" s="47"/>
      <c r="BO422" s="49"/>
      <c r="BP422" s="49"/>
      <c r="BQ422" s="49"/>
      <c r="BR422" s="323"/>
      <c r="BS422" s="323"/>
      <c r="BT422" s="323"/>
      <c r="BU422" s="49"/>
      <c r="BV422" s="49"/>
      <c r="BW422" s="97"/>
      <c r="BX422" s="97"/>
      <c r="BY422" s="97"/>
      <c r="BZ422" s="97"/>
      <c r="CA422" s="49"/>
      <c r="CB422" s="49"/>
      <c r="CC422" s="49"/>
      <c r="CD422" s="49"/>
      <c r="CE422" s="49"/>
      <c r="CF422" s="49"/>
      <c r="CG422" s="49"/>
      <c r="CH422" s="49"/>
      <c r="CI422" s="97"/>
      <c r="CJ422" s="97"/>
      <c r="CK422" s="97"/>
      <c r="CL422" s="97"/>
      <c r="CM422" s="335"/>
      <c r="CN422" s="337"/>
      <c r="CO422" s="315" t="str">
        <f>IF(Формулы!R422&gt;V422,"22-?,Дата 14 - Прибыл из УФСИН; ","")&amp;IF(Формулы!Q422&gt;Y422,"25-?,Дата 13 - Выбыл в УФСИН;","")&amp;IF(YEAR(ДАННЫЕ!$F$1)=YEAR(ДАННЫЕ!B422),IF(AT422&gt;0,"","40-?, вявлен в текущем году! "),"")&amp;IF(YEAR($F$1)=YEAR(W422),IF(X422+Y422&gt;0,"","23-стоит, 24,25 - куда выбыл? "),"")&amp;IF(X422+Y422&gt;0,IF(YEAR($F$1)=YEAR(W422),"","24+25&gt;0? 23 - когда выбыл? "),"")&amp;IF(BA422&lt;BB422,"47&gt;=48; ","")&amp;IF(BA422&lt;BC422,"47&gt;=49; ","")&amp;IF(BA422&lt;BD422,"47&gt;=50; ","")&amp;IF(BE422&gt;0,IF(BF422&gt;0,IF(AU422&gt;AV422,"","41 и 42 - ? (51 и 52 &gt; 0);"),"51 &gt; 0 52 - ?;"),"")&amp;IF(AU422&gt;0,IF(AV422&gt;AU422,"41&gt;42;","")&amp;IF(BE422&gt;0,"","41&gt;0 51-?;"),"")&amp;IF(BF422&gt;0,IF(BE422&gt;0,"","52&gt;0 51-?;"),"")&amp;IF(AW422&gt;=AX422,"","43&gt;44;")&amp;IF(CA422&gt;0,IF(AW422&gt;0,"","71 &gt; 0 43-?;"),"")</f>
        <v/>
      </c>
    </row>
    <row r="423" spans="1:93" s="250" customFormat="1" ht="15" customHeight="1" x14ac:dyDescent="0.2">
      <c r="A423" s="45"/>
      <c r="B423" s="46"/>
      <c r="C423" s="121"/>
      <c r="D423" s="121"/>
      <c r="E423" s="336"/>
      <c r="F423" s="122"/>
      <c r="G423" s="46"/>
      <c r="H423" s="45"/>
      <c r="I423" s="45"/>
      <c r="J423" s="45"/>
      <c r="K423" s="45"/>
      <c r="L423" s="45"/>
      <c r="M423" s="46"/>
      <c r="N423" s="46"/>
      <c r="O423" s="48"/>
      <c r="P423" s="48"/>
      <c r="Q423" s="46"/>
      <c r="R423" s="48"/>
      <c r="S423" s="48"/>
      <c r="T423" s="48"/>
      <c r="U423" s="48"/>
      <c r="V423" s="48"/>
      <c r="W423" s="46"/>
      <c r="X423" s="48"/>
      <c r="Y423" s="48"/>
      <c r="Z423" s="157"/>
      <c r="AA423" s="47"/>
      <c r="AB423" s="97"/>
      <c r="AC423" s="49"/>
      <c r="AD423" s="49"/>
      <c r="AE423" s="49"/>
      <c r="AF423" s="49"/>
      <c r="AG423" s="49"/>
      <c r="AH423" s="47"/>
      <c r="AI423" s="47"/>
      <c r="AJ423" s="47"/>
      <c r="AK423" s="190"/>
      <c r="AL423" s="190"/>
      <c r="AM423" s="190"/>
      <c r="AN423" s="190"/>
      <c r="AO423" s="190"/>
      <c r="AP423" s="151"/>
      <c r="AQ423" s="322"/>
      <c r="AR423" s="322"/>
      <c r="AS423" s="322"/>
      <c r="AT423" s="47"/>
      <c r="AU423" s="47"/>
      <c r="AV423" s="47"/>
      <c r="AW423" s="47"/>
      <c r="AX423" s="322"/>
      <c r="AY423" s="98"/>
      <c r="AZ423" s="98"/>
      <c r="BA423" s="47"/>
      <c r="BB423" s="47"/>
      <c r="BC423" s="47"/>
      <c r="BD423" s="47"/>
      <c r="BE423" s="97"/>
      <c r="BF423" s="49"/>
      <c r="BG423" s="239"/>
      <c r="BH423" s="342"/>
      <c r="BI423" s="49"/>
      <c r="BJ423" s="49"/>
      <c r="BK423" s="49"/>
      <c r="BL423" s="49"/>
      <c r="BM423" s="49"/>
      <c r="BN423" s="47"/>
      <c r="BO423" s="49"/>
      <c r="BP423" s="49"/>
      <c r="BQ423" s="49"/>
      <c r="BR423" s="323"/>
      <c r="BS423" s="323"/>
      <c r="BT423" s="323"/>
      <c r="BU423" s="49"/>
      <c r="BV423" s="49"/>
      <c r="BW423" s="97"/>
      <c r="BX423" s="97"/>
      <c r="BY423" s="97"/>
      <c r="BZ423" s="97"/>
      <c r="CA423" s="49"/>
      <c r="CB423" s="49"/>
      <c r="CC423" s="49"/>
      <c r="CD423" s="49"/>
      <c r="CE423" s="49"/>
      <c r="CF423" s="49"/>
      <c r="CG423" s="49"/>
      <c r="CH423" s="49"/>
      <c r="CI423" s="97"/>
      <c r="CJ423" s="97"/>
      <c r="CK423" s="97"/>
      <c r="CL423" s="97"/>
      <c r="CM423" s="335"/>
      <c r="CN423" s="337"/>
      <c r="CO423" s="315" t="str">
        <f>IF(Формулы!R423&gt;V423,"22-?,Дата 14 - Прибыл из УФСИН; ","")&amp;IF(Формулы!Q423&gt;Y423,"25-?,Дата 13 - Выбыл в УФСИН;","")&amp;IF(YEAR(ДАННЫЕ!$F$1)=YEAR(ДАННЫЕ!B423),IF(AT423&gt;0,"","40-?, вявлен в текущем году! "),"")&amp;IF(YEAR($F$1)=YEAR(W423),IF(X423+Y423&gt;0,"","23-стоит, 24,25 - куда выбыл? "),"")&amp;IF(X423+Y423&gt;0,IF(YEAR($F$1)=YEAR(W423),"","24+25&gt;0? 23 - когда выбыл? "),"")&amp;IF(BA423&lt;BB423,"47&gt;=48; ","")&amp;IF(BA423&lt;BC423,"47&gt;=49; ","")&amp;IF(BA423&lt;BD423,"47&gt;=50; ","")&amp;IF(BE423&gt;0,IF(BF423&gt;0,IF(AU423&gt;AV423,"","41 и 42 - ? (51 и 52 &gt; 0);"),"51 &gt; 0 52 - ?;"),"")&amp;IF(AU423&gt;0,IF(AV423&gt;AU423,"41&gt;42;","")&amp;IF(BE423&gt;0,"","41&gt;0 51-?;"),"")&amp;IF(BF423&gt;0,IF(BE423&gt;0,"","52&gt;0 51-?;"),"")&amp;IF(AW423&gt;=AX423,"","43&gt;44;")&amp;IF(CA423&gt;0,IF(AW423&gt;0,"","71 &gt; 0 43-?;"),"")</f>
        <v/>
      </c>
    </row>
    <row r="424" spans="1:93" s="250" customFormat="1" ht="15" customHeight="1" x14ac:dyDescent="0.2">
      <c r="A424" s="45"/>
      <c r="B424" s="46"/>
      <c r="C424" s="121"/>
      <c r="D424" s="121"/>
      <c r="E424" s="336"/>
      <c r="F424" s="122"/>
      <c r="G424" s="46"/>
      <c r="H424" s="45"/>
      <c r="I424" s="45"/>
      <c r="J424" s="45"/>
      <c r="K424" s="45"/>
      <c r="L424" s="45"/>
      <c r="M424" s="46"/>
      <c r="N424" s="46"/>
      <c r="O424" s="48"/>
      <c r="P424" s="48"/>
      <c r="Q424" s="46"/>
      <c r="R424" s="48"/>
      <c r="S424" s="48"/>
      <c r="T424" s="48"/>
      <c r="U424" s="48"/>
      <c r="V424" s="48"/>
      <c r="W424" s="46"/>
      <c r="X424" s="48"/>
      <c r="Y424" s="48"/>
      <c r="Z424" s="157"/>
      <c r="AA424" s="47"/>
      <c r="AB424" s="97"/>
      <c r="AC424" s="49"/>
      <c r="AD424" s="49"/>
      <c r="AE424" s="49"/>
      <c r="AF424" s="49"/>
      <c r="AG424" s="49"/>
      <c r="AH424" s="47"/>
      <c r="AI424" s="47"/>
      <c r="AJ424" s="47"/>
      <c r="AK424" s="190"/>
      <c r="AL424" s="190"/>
      <c r="AM424" s="190"/>
      <c r="AN424" s="190"/>
      <c r="AO424" s="190"/>
      <c r="AP424" s="151"/>
      <c r="AQ424" s="322"/>
      <c r="AR424" s="322"/>
      <c r="AS424" s="322"/>
      <c r="AT424" s="47"/>
      <c r="AU424" s="47"/>
      <c r="AV424" s="47"/>
      <c r="AW424" s="47"/>
      <c r="AX424" s="322"/>
      <c r="AY424" s="98"/>
      <c r="AZ424" s="98"/>
      <c r="BA424" s="47"/>
      <c r="BB424" s="47"/>
      <c r="BC424" s="47"/>
      <c r="BD424" s="47"/>
      <c r="BE424" s="97"/>
      <c r="BF424" s="49"/>
      <c r="BG424" s="239"/>
      <c r="BH424" s="342"/>
      <c r="BI424" s="49"/>
      <c r="BJ424" s="49"/>
      <c r="BK424" s="49"/>
      <c r="BL424" s="49"/>
      <c r="BM424" s="49"/>
      <c r="BN424" s="47"/>
      <c r="BO424" s="49"/>
      <c r="BP424" s="49"/>
      <c r="BQ424" s="49"/>
      <c r="BR424" s="323"/>
      <c r="BS424" s="323"/>
      <c r="BT424" s="323"/>
      <c r="BU424" s="49"/>
      <c r="BV424" s="49"/>
      <c r="BW424" s="97"/>
      <c r="BX424" s="97"/>
      <c r="BY424" s="97"/>
      <c r="BZ424" s="97"/>
      <c r="CA424" s="49"/>
      <c r="CB424" s="49"/>
      <c r="CC424" s="49"/>
      <c r="CD424" s="49"/>
      <c r="CE424" s="49"/>
      <c r="CF424" s="49"/>
      <c r="CG424" s="49"/>
      <c r="CH424" s="49"/>
      <c r="CI424" s="97"/>
      <c r="CJ424" s="97"/>
      <c r="CK424" s="97"/>
      <c r="CL424" s="97"/>
      <c r="CM424" s="335"/>
      <c r="CN424" s="337"/>
      <c r="CO424" s="315" t="str">
        <f>IF(Формулы!R424&gt;V424,"22-?,Дата 14 - Прибыл из УФСИН; ","")&amp;IF(Формулы!Q424&gt;Y424,"25-?,Дата 13 - Выбыл в УФСИН;","")&amp;IF(YEAR(ДАННЫЕ!$F$1)=YEAR(ДАННЫЕ!B424),IF(AT424&gt;0,"","40-?, вявлен в текущем году! "),"")&amp;IF(YEAR($F$1)=YEAR(W424),IF(X424+Y424&gt;0,"","23-стоит, 24,25 - куда выбыл? "),"")&amp;IF(X424+Y424&gt;0,IF(YEAR($F$1)=YEAR(W424),"","24+25&gt;0? 23 - когда выбыл? "),"")&amp;IF(BA424&lt;BB424,"47&gt;=48; ","")&amp;IF(BA424&lt;BC424,"47&gt;=49; ","")&amp;IF(BA424&lt;BD424,"47&gt;=50; ","")&amp;IF(BE424&gt;0,IF(BF424&gt;0,IF(AU424&gt;AV424,"","41 и 42 - ? (51 и 52 &gt; 0);"),"51 &gt; 0 52 - ?;"),"")&amp;IF(AU424&gt;0,IF(AV424&gt;AU424,"41&gt;42;","")&amp;IF(BE424&gt;0,"","41&gt;0 51-?;"),"")&amp;IF(BF424&gt;0,IF(BE424&gt;0,"","52&gt;0 51-?;"),"")&amp;IF(AW424&gt;=AX424,"","43&gt;44;")&amp;IF(CA424&gt;0,IF(AW424&gt;0,"","71 &gt; 0 43-?;"),"")</f>
        <v/>
      </c>
    </row>
    <row r="425" spans="1:93" s="250" customFormat="1" ht="15" customHeight="1" x14ac:dyDescent="0.2">
      <c r="A425" s="45"/>
      <c r="B425" s="46"/>
      <c r="C425" s="121"/>
      <c r="D425" s="121"/>
      <c r="E425" s="336"/>
      <c r="F425" s="122"/>
      <c r="G425" s="46"/>
      <c r="H425" s="45"/>
      <c r="I425" s="45"/>
      <c r="J425" s="45"/>
      <c r="K425" s="45"/>
      <c r="L425" s="45"/>
      <c r="M425" s="46"/>
      <c r="N425" s="46"/>
      <c r="O425" s="48"/>
      <c r="P425" s="48"/>
      <c r="Q425" s="46"/>
      <c r="R425" s="48"/>
      <c r="S425" s="48"/>
      <c r="T425" s="48"/>
      <c r="U425" s="48"/>
      <c r="V425" s="48"/>
      <c r="W425" s="46"/>
      <c r="X425" s="48"/>
      <c r="Y425" s="48"/>
      <c r="Z425" s="157"/>
      <c r="AA425" s="47"/>
      <c r="AB425" s="97"/>
      <c r="AC425" s="49"/>
      <c r="AD425" s="49"/>
      <c r="AE425" s="49"/>
      <c r="AF425" s="49"/>
      <c r="AG425" s="49"/>
      <c r="AH425" s="47"/>
      <c r="AI425" s="47"/>
      <c r="AJ425" s="47"/>
      <c r="AK425" s="190"/>
      <c r="AL425" s="190"/>
      <c r="AM425" s="190"/>
      <c r="AN425" s="190"/>
      <c r="AO425" s="190"/>
      <c r="AP425" s="151"/>
      <c r="AQ425" s="322"/>
      <c r="AR425" s="322"/>
      <c r="AS425" s="322"/>
      <c r="AT425" s="47"/>
      <c r="AU425" s="47"/>
      <c r="AV425" s="47"/>
      <c r="AW425" s="47"/>
      <c r="AX425" s="322"/>
      <c r="AY425" s="98"/>
      <c r="AZ425" s="98"/>
      <c r="BA425" s="47"/>
      <c r="BB425" s="47"/>
      <c r="BC425" s="47"/>
      <c r="BD425" s="47"/>
      <c r="BE425" s="97"/>
      <c r="BF425" s="49"/>
      <c r="BG425" s="239"/>
      <c r="BH425" s="342"/>
      <c r="BI425" s="49"/>
      <c r="BJ425" s="49"/>
      <c r="BK425" s="49"/>
      <c r="BL425" s="49"/>
      <c r="BM425" s="49"/>
      <c r="BN425" s="47"/>
      <c r="BO425" s="49"/>
      <c r="BP425" s="49"/>
      <c r="BQ425" s="49"/>
      <c r="BR425" s="323"/>
      <c r="BS425" s="323"/>
      <c r="BT425" s="323"/>
      <c r="BU425" s="49"/>
      <c r="BV425" s="49"/>
      <c r="BW425" s="97"/>
      <c r="BX425" s="97"/>
      <c r="BY425" s="97"/>
      <c r="BZ425" s="97"/>
      <c r="CA425" s="49"/>
      <c r="CB425" s="49"/>
      <c r="CC425" s="49"/>
      <c r="CD425" s="49"/>
      <c r="CE425" s="49"/>
      <c r="CF425" s="49"/>
      <c r="CG425" s="49"/>
      <c r="CH425" s="49"/>
      <c r="CI425" s="97"/>
      <c r="CJ425" s="97"/>
      <c r="CK425" s="97"/>
      <c r="CL425" s="97"/>
      <c r="CM425" s="335"/>
      <c r="CN425" s="337"/>
      <c r="CO425" s="315" t="str">
        <f>IF(Формулы!R425&gt;V425,"22-?,Дата 14 - Прибыл из УФСИН; ","")&amp;IF(Формулы!Q425&gt;Y425,"25-?,Дата 13 - Выбыл в УФСИН;","")&amp;IF(YEAR(ДАННЫЕ!$F$1)=YEAR(ДАННЫЕ!B425),IF(AT425&gt;0,"","40-?, вявлен в текущем году! "),"")&amp;IF(YEAR($F$1)=YEAR(W425),IF(X425+Y425&gt;0,"","23-стоит, 24,25 - куда выбыл? "),"")&amp;IF(X425+Y425&gt;0,IF(YEAR($F$1)=YEAR(W425),"","24+25&gt;0? 23 - когда выбыл? "),"")&amp;IF(BA425&lt;BB425,"47&gt;=48; ","")&amp;IF(BA425&lt;BC425,"47&gt;=49; ","")&amp;IF(BA425&lt;BD425,"47&gt;=50; ","")&amp;IF(BE425&gt;0,IF(BF425&gt;0,IF(AU425&gt;AV425,"","41 и 42 - ? (51 и 52 &gt; 0);"),"51 &gt; 0 52 - ?;"),"")&amp;IF(AU425&gt;0,IF(AV425&gt;AU425,"41&gt;42;","")&amp;IF(BE425&gt;0,"","41&gt;0 51-?;"),"")&amp;IF(BF425&gt;0,IF(BE425&gt;0,"","52&gt;0 51-?;"),"")&amp;IF(AW425&gt;=AX425,"","43&gt;44;")&amp;IF(CA425&gt;0,IF(AW425&gt;0,"","71 &gt; 0 43-?;"),"")</f>
        <v/>
      </c>
    </row>
    <row r="426" spans="1:93" s="250" customFormat="1" ht="15" customHeight="1" x14ac:dyDescent="0.2">
      <c r="A426" s="45"/>
      <c r="B426" s="46"/>
      <c r="C426" s="121"/>
      <c r="D426" s="121"/>
      <c r="E426" s="336"/>
      <c r="F426" s="122"/>
      <c r="G426" s="46"/>
      <c r="H426" s="45"/>
      <c r="I426" s="45"/>
      <c r="J426" s="45"/>
      <c r="K426" s="45"/>
      <c r="L426" s="45"/>
      <c r="M426" s="46"/>
      <c r="N426" s="46"/>
      <c r="O426" s="48"/>
      <c r="P426" s="48"/>
      <c r="Q426" s="46"/>
      <c r="R426" s="48"/>
      <c r="S426" s="48"/>
      <c r="T426" s="48"/>
      <c r="U426" s="48"/>
      <c r="V426" s="48"/>
      <c r="W426" s="46"/>
      <c r="X426" s="48"/>
      <c r="Y426" s="48"/>
      <c r="Z426" s="157"/>
      <c r="AA426" s="47"/>
      <c r="AB426" s="97"/>
      <c r="AC426" s="49"/>
      <c r="AD426" s="49"/>
      <c r="AE426" s="49"/>
      <c r="AF426" s="49"/>
      <c r="AG426" s="49"/>
      <c r="AH426" s="47"/>
      <c r="AI426" s="47"/>
      <c r="AJ426" s="47"/>
      <c r="AK426" s="190"/>
      <c r="AL426" s="190"/>
      <c r="AM426" s="190"/>
      <c r="AN426" s="190"/>
      <c r="AO426" s="190"/>
      <c r="AP426" s="151"/>
      <c r="AQ426" s="322"/>
      <c r="AR426" s="322"/>
      <c r="AS426" s="322"/>
      <c r="AT426" s="47"/>
      <c r="AU426" s="47"/>
      <c r="AV426" s="47"/>
      <c r="AW426" s="47"/>
      <c r="AX426" s="322"/>
      <c r="AY426" s="98"/>
      <c r="AZ426" s="98"/>
      <c r="BA426" s="47"/>
      <c r="BB426" s="47"/>
      <c r="BC426" s="47"/>
      <c r="BD426" s="47"/>
      <c r="BE426" s="97"/>
      <c r="BF426" s="49"/>
      <c r="BG426" s="239"/>
      <c r="BH426" s="342"/>
      <c r="BI426" s="49"/>
      <c r="BJ426" s="49"/>
      <c r="BK426" s="49"/>
      <c r="BL426" s="49"/>
      <c r="BM426" s="49"/>
      <c r="BN426" s="47"/>
      <c r="BO426" s="49"/>
      <c r="BP426" s="49"/>
      <c r="BQ426" s="49"/>
      <c r="BR426" s="323"/>
      <c r="BS426" s="323"/>
      <c r="BT426" s="323"/>
      <c r="BU426" s="49"/>
      <c r="BV426" s="49"/>
      <c r="BW426" s="97"/>
      <c r="BX426" s="97"/>
      <c r="BY426" s="97"/>
      <c r="BZ426" s="97"/>
      <c r="CA426" s="49"/>
      <c r="CB426" s="49"/>
      <c r="CC426" s="49"/>
      <c r="CD426" s="49"/>
      <c r="CE426" s="49"/>
      <c r="CF426" s="49"/>
      <c r="CG426" s="49"/>
      <c r="CH426" s="49"/>
      <c r="CI426" s="97"/>
      <c r="CJ426" s="97"/>
      <c r="CK426" s="97"/>
      <c r="CL426" s="97"/>
      <c r="CM426" s="335"/>
      <c r="CN426" s="337"/>
      <c r="CO426" s="315" t="str">
        <f>IF(Формулы!R426&gt;V426,"22-?,Дата 14 - Прибыл из УФСИН; ","")&amp;IF(Формулы!Q426&gt;Y426,"25-?,Дата 13 - Выбыл в УФСИН;","")&amp;IF(YEAR(ДАННЫЕ!$F$1)=YEAR(ДАННЫЕ!B426),IF(AT426&gt;0,"","40-?, вявлен в текущем году! "),"")&amp;IF(YEAR($F$1)=YEAR(W426),IF(X426+Y426&gt;0,"","23-стоит, 24,25 - куда выбыл? "),"")&amp;IF(X426+Y426&gt;0,IF(YEAR($F$1)=YEAR(W426),"","24+25&gt;0? 23 - когда выбыл? "),"")&amp;IF(BA426&lt;BB426,"47&gt;=48; ","")&amp;IF(BA426&lt;BC426,"47&gt;=49; ","")&amp;IF(BA426&lt;BD426,"47&gt;=50; ","")&amp;IF(BE426&gt;0,IF(BF426&gt;0,IF(AU426&gt;AV426,"","41 и 42 - ? (51 и 52 &gt; 0);"),"51 &gt; 0 52 - ?;"),"")&amp;IF(AU426&gt;0,IF(AV426&gt;AU426,"41&gt;42;","")&amp;IF(BE426&gt;0,"","41&gt;0 51-?;"),"")&amp;IF(BF426&gt;0,IF(BE426&gt;0,"","52&gt;0 51-?;"),"")&amp;IF(AW426&gt;=AX426,"","43&gt;44;")&amp;IF(CA426&gt;0,IF(AW426&gt;0,"","71 &gt; 0 43-?;"),"")</f>
        <v/>
      </c>
    </row>
    <row r="427" spans="1:93" s="250" customFormat="1" ht="15" customHeight="1" x14ac:dyDescent="0.2">
      <c r="A427" s="45"/>
      <c r="B427" s="46"/>
      <c r="C427" s="121"/>
      <c r="D427" s="121"/>
      <c r="E427" s="336"/>
      <c r="F427" s="122"/>
      <c r="G427" s="46"/>
      <c r="H427" s="45"/>
      <c r="I427" s="45"/>
      <c r="J427" s="45"/>
      <c r="K427" s="45"/>
      <c r="L427" s="45"/>
      <c r="M427" s="46"/>
      <c r="N427" s="46"/>
      <c r="O427" s="48"/>
      <c r="P427" s="48"/>
      <c r="Q427" s="46"/>
      <c r="R427" s="48"/>
      <c r="S427" s="48"/>
      <c r="T427" s="48"/>
      <c r="U427" s="48"/>
      <c r="V427" s="48"/>
      <c r="W427" s="46"/>
      <c r="X427" s="48"/>
      <c r="Y427" s="48"/>
      <c r="Z427" s="157"/>
      <c r="AA427" s="47"/>
      <c r="AB427" s="97"/>
      <c r="AC427" s="49"/>
      <c r="AD427" s="49"/>
      <c r="AE427" s="49"/>
      <c r="AF427" s="49"/>
      <c r="AG427" s="49"/>
      <c r="AH427" s="47"/>
      <c r="AI427" s="47"/>
      <c r="AJ427" s="47"/>
      <c r="AK427" s="190"/>
      <c r="AL427" s="190"/>
      <c r="AM427" s="190"/>
      <c r="AN427" s="190"/>
      <c r="AO427" s="190"/>
      <c r="AP427" s="151"/>
      <c r="AQ427" s="322"/>
      <c r="AR427" s="322"/>
      <c r="AS427" s="322"/>
      <c r="AT427" s="47"/>
      <c r="AU427" s="47"/>
      <c r="AV427" s="47"/>
      <c r="AW427" s="47"/>
      <c r="AX427" s="322"/>
      <c r="AY427" s="98"/>
      <c r="AZ427" s="98"/>
      <c r="BA427" s="47"/>
      <c r="BB427" s="47"/>
      <c r="BC427" s="47"/>
      <c r="BD427" s="47"/>
      <c r="BE427" s="97"/>
      <c r="BF427" s="49"/>
      <c r="BG427" s="239"/>
      <c r="BH427" s="342"/>
      <c r="BI427" s="49"/>
      <c r="BJ427" s="49"/>
      <c r="BK427" s="49"/>
      <c r="BL427" s="49"/>
      <c r="BM427" s="49"/>
      <c r="BN427" s="47"/>
      <c r="BO427" s="49"/>
      <c r="BP427" s="49"/>
      <c r="BQ427" s="49"/>
      <c r="BR427" s="323"/>
      <c r="BS427" s="323"/>
      <c r="BT427" s="323"/>
      <c r="BU427" s="49"/>
      <c r="BV427" s="49"/>
      <c r="BW427" s="97"/>
      <c r="BX427" s="97"/>
      <c r="BY427" s="97"/>
      <c r="BZ427" s="97"/>
      <c r="CA427" s="49"/>
      <c r="CB427" s="49"/>
      <c r="CC427" s="49"/>
      <c r="CD427" s="49"/>
      <c r="CE427" s="49"/>
      <c r="CF427" s="49"/>
      <c r="CG427" s="49"/>
      <c r="CH427" s="49"/>
      <c r="CI427" s="97"/>
      <c r="CJ427" s="97"/>
      <c r="CK427" s="97"/>
      <c r="CL427" s="97"/>
      <c r="CM427" s="335"/>
      <c r="CN427" s="337"/>
      <c r="CO427" s="315" t="str">
        <f>IF(Формулы!R427&gt;V427,"22-?,Дата 14 - Прибыл из УФСИН; ","")&amp;IF(Формулы!Q427&gt;Y427,"25-?,Дата 13 - Выбыл в УФСИН;","")&amp;IF(YEAR(ДАННЫЕ!$F$1)=YEAR(ДАННЫЕ!B427),IF(AT427&gt;0,"","40-?, вявлен в текущем году! "),"")&amp;IF(YEAR($F$1)=YEAR(W427),IF(X427+Y427&gt;0,"","23-стоит, 24,25 - куда выбыл? "),"")&amp;IF(X427+Y427&gt;0,IF(YEAR($F$1)=YEAR(W427),"","24+25&gt;0? 23 - когда выбыл? "),"")&amp;IF(BA427&lt;BB427,"47&gt;=48; ","")&amp;IF(BA427&lt;BC427,"47&gt;=49; ","")&amp;IF(BA427&lt;BD427,"47&gt;=50; ","")&amp;IF(BE427&gt;0,IF(BF427&gt;0,IF(AU427&gt;AV427,"","41 и 42 - ? (51 и 52 &gt; 0);"),"51 &gt; 0 52 - ?;"),"")&amp;IF(AU427&gt;0,IF(AV427&gt;AU427,"41&gt;42;","")&amp;IF(BE427&gt;0,"","41&gt;0 51-?;"),"")&amp;IF(BF427&gt;0,IF(BE427&gt;0,"","52&gt;0 51-?;"),"")&amp;IF(AW427&gt;=AX427,"","43&gt;44;")&amp;IF(CA427&gt;0,IF(AW427&gt;0,"","71 &gt; 0 43-?;"),"")</f>
        <v/>
      </c>
    </row>
    <row r="428" spans="1:93" s="250" customFormat="1" ht="15" customHeight="1" x14ac:dyDescent="0.2">
      <c r="A428" s="45"/>
      <c r="B428" s="46"/>
      <c r="C428" s="121"/>
      <c r="D428" s="121"/>
      <c r="E428" s="336"/>
      <c r="F428" s="122"/>
      <c r="G428" s="46"/>
      <c r="H428" s="45"/>
      <c r="I428" s="45"/>
      <c r="J428" s="45"/>
      <c r="K428" s="45"/>
      <c r="L428" s="45"/>
      <c r="M428" s="46"/>
      <c r="N428" s="46"/>
      <c r="O428" s="48"/>
      <c r="P428" s="48"/>
      <c r="Q428" s="46"/>
      <c r="R428" s="48"/>
      <c r="S428" s="48"/>
      <c r="T428" s="48"/>
      <c r="U428" s="48"/>
      <c r="V428" s="48"/>
      <c r="W428" s="46"/>
      <c r="X428" s="48"/>
      <c r="Y428" s="48"/>
      <c r="Z428" s="157"/>
      <c r="AA428" s="47"/>
      <c r="AB428" s="97"/>
      <c r="AC428" s="49"/>
      <c r="AD428" s="49"/>
      <c r="AE428" s="49"/>
      <c r="AF428" s="49"/>
      <c r="AG428" s="49"/>
      <c r="AH428" s="47"/>
      <c r="AI428" s="47"/>
      <c r="AJ428" s="47"/>
      <c r="AK428" s="190"/>
      <c r="AL428" s="190"/>
      <c r="AM428" s="190"/>
      <c r="AN428" s="190"/>
      <c r="AO428" s="190"/>
      <c r="AP428" s="151"/>
      <c r="AQ428" s="322"/>
      <c r="AR428" s="322"/>
      <c r="AS428" s="322"/>
      <c r="AT428" s="47"/>
      <c r="AU428" s="47"/>
      <c r="AV428" s="47"/>
      <c r="AW428" s="47"/>
      <c r="AX428" s="322"/>
      <c r="AY428" s="98"/>
      <c r="AZ428" s="98"/>
      <c r="BA428" s="47"/>
      <c r="BB428" s="47"/>
      <c r="BC428" s="47"/>
      <c r="BD428" s="47"/>
      <c r="BE428" s="97"/>
      <c r="BF428" s="49"/>
      <c r="BG428" s="239"/>
      <c r="BH428" s="342"/>
      <c r="BI428" s="49"/>
      <c r="BJ428" s="49"/>
      <c r="BK428" s="49"/>
      <c r="BL428" s="49"/>
      <c r="BM428" s="49"/>
      <c r="BN428" s="47"/>
      <c r="BO428" s="49"/>
      <c r="BP428" s="49"/>
      <c r="BQ428" s="49"/>
      <c r="BR428" s="323"/>
      <c r="BS428" s="323"/>
      <c r="BT428" s="323"/>
      <c r="BU428" s="49"/>
      <c r="BV428" s="49"/>
      <c r="BW428" s="97"/>
      <c r="BX428" s="97"/>
      <c r="BY428" s="97"/>
      <c r="BZ428" s="97"/>
      <c r="CA428" s="49"/>
      <c r="CB428" s="49"/>
      <c r="CC428" s="49"/>
      <c r="CD428" s="49"/>
      <c r="CE428" s="49"/>
      <c r="CF428" s="49"/>
      <c r="CG428" s="49"/>
      <c r="CH428" s="49"/>
      <c r="CI428" s="97"/>
      <c r="CJ428" s="97"/>
      <c r="CK428" s="97"/>
      <c r="CL428" s="97"/>
      <c r="CM428" s="335"/>
      <c r="CN428" s="337"/>
      <c r="CO428" s="315" t="str">
        <f>IF(Формулы!R428&gt;V428,"22-?,Дата 14 - Прибыл из УФСИН; ","")&amp;IF(Формулы!Q428&gt;Y428,"25-?,Дата 13 - Выбыл в УФСИН;","")&amp;IF(YEAR(ДАННЫЕ!$F$1)=YEAR(ДАННЫЕ!B428),IF(AT428&gt;0,"","40-?, вявлен в текущем году! "),"")&amp;IF(YEAR($F$1)=YEAR(W428),IF(X428+Y428&gt;0,"","23-стоит, 24,25 - куда выбыл? "),"")&amp;IF(X428+Y428&gt;0,IF(YEAR($F$1)=YEAR(W428),"","24+25&gt;0? 23 - когда выбыл? "),"")&amp;IF(BA428&lt;BB428,"47&gt;=48; ","")&amp;IF(BA428&lt;BC428,"47&gt;=49; ","")&amp;IF(BA428&lt;BD428,"47&gt;=50; ","")&amp;IF(BE428&gt;0,IF(BF428&gt;0,IF(AU428&gt;AV428,"","41 и 42 - ? (51 и 52 &gt; 0);"),"51 &gt; 0 52 - ?;"),"")&amp;IF(AU428&gt;0,IF(AV428&gt;AU428,"41&gt;42;","")&amp;IF(BE428&gt;0,"","41&gt;0 51-?;"),"")&amp;IF(BF428&gt;0,IF(BE428&gt;0,"","52&gt;0 51-?;"),"")&amp;IF(AW428&gt;=AX428,"","43&gt;44;")&amp;IF(CA428&gt;0,IF(AW428&gt;0,"","71 &gt; 0 43-?;"),"")</f>
        <v/>
      </c>
    </row>
    <row r="429" spans="1:93" s="250" customFormat="1" ht="15" customHeight="1" x14ac:dyDescent="0.2">
      <c r="A429" s="45"/>
      <c r="B429" s="46"/>
      <c r="C429" s="121"/>
      <c r="D429" s="121"/>
      <c r="E429" s="336"/>
      <c r="F429" s="122"/>
      <c r="G429" s="46"/>
      <c r="H429" s="45"/>
      <c r="I429" s="45"/>
      <c r="J429" s="45"/>
      <c r="K429" s="45"/>
      <c r="L429" s="45"/>
      <c r="M429" s="46"/>
      <c r="N429" s="46"/>
      <c r="O429" s="48"/>
      <c r="P429" s="48"/>
      <c r="Q429" s="46"/>
      <c r="R429" s="48"/>
      <c r="S429" s="48"/>
      <c r="T429" s="48"/>
      <c r="U429" s="48"/>
      <c r="V429" s="48"/>
      <c r="W429" s="46"/>
      <c r="X429" s="48"/>
      <c r="Y429" s="48"/>
      <c r="Z429" s="157"/>
      <c r="AA429" s="47"/>
      <c r="AB429" s="97"/>
      <c r="AC429" s="49"/>
      <c r="AD429" s="49"/>
      <c r="AE429" s="49"/>
      <c r="AF429" s="49"/>
      <c r="AG429" s="49"/>
      <c r="AH429" s="47"/>
      <c r="AI429" s="47"/>
      <c r="AJ429" s="47"/>
      <c r="AK429" s="190"/>
      <c r="AL429" s="190"/>
      <c r="AM429" s="190"/>
      <c r="AN429" s="190"/>
      <c r="AO429" s="190"/>
      <c r="AP429" s="151"/>
      <c r="AQ429" s="322"/>
      <c r="AR429" s="322"/>
      <c r="AS429" s="322"/>
      <c r="AT429" s="47"/>
      <c r="AU429" s="47"/>
      <c r="AV429" s="47"/>
      <c r="AW429" s="47"/>
      <c r="AX429" s="322"/>
      <c r="AY429" s="98"/>
      <c r="AZ429" s="98"/>
      <c r="BA429" s="47"/>
      <c r="BB429" s="47"/>
      <c r="BC429" s="47"/>
      <c r="BD429" s="47"/>
      <c r="BE429" s="97"/>
      <c r="BF429" s="49"/>
      <c r="BG429" s="239"/>
      <c r="BH429" s="342"/>
      <c r="BI429" s="49"/>
      <c r="BJ429" s="49"/>
      <c r="BK429" s="49"/>
      <c r="BL429" s="49"/>
      <c r="BM429" s="49"/>
      <c r="BN429" s="47"/>
      <c r="BO429" s="49"/>
      <c r="BP429" s="49"/>
      <c r="BQ429" s="49"/>
      <c r="BR429" s="323"/>
      <c r="BS429" s="323"/>
      <c r="BT429" s="323"/>
      <c r="BU429" s="49"/>
      <c r="BV429" s="49"/>
      <c r="BW429" s="97"/>
      <c r="BX429" s="97"/>
      <c r="BY429" s="97"/>
      <c r="BZ429" s="97"/>
      <c r="CA429" s="49"/>
      <c r="CB429" s="49"/>
      <c r="CC429" s="49"/>
      <c r="CD429" s="49"/>
      <c r="CE429" s="49"/>
      <c r="CF429" s="49"/>
      <c r="CG429" s="49"/>
      <c r="CH429" s="49"/>
      <c r="CI429" s="97"/>
      <c r="CJ429" s="97"/>
      <c r="CK429" s="97"/>
      <c r="CL429" s="97"/>
      <c r="CM429" s="335"/>
      <c r="CN429" s="337"/>
      <c r="CO429" s="315" t="str">
        <f>IF(Формулы!R429&gt;V429,"22-?,Дата 14 - Прибыл из УФСИН; ","")&amp;IF(Формулы!Q429&gt;Y429,"25-?,Дата 13 - Выбыл в УФСИН;","")&amp;IF(YEAR(ДАННЫЕ!$F$1)=YEAR(ДАННЫЕ!B429),IF(AT429&gt;0,"","40-?, вявлен в текущем году! "),"")&amp;IF(YEAR($F$1)=YEAR(W429),IF(X429+Y429&gt;0,"","23-стоит, 24,25 - куда выбыл? "),"")&amp;IF(X429+Y429&gt;0,IF(YEAR($F$1)=YEAR(W429),"","24+25&gt;0? 23 - когда выбыл? "),"")&amp;IF(BA429&lt;BB429,"47&gt;=48; ","")&amp;IF(BA429&lt;BC429,"47&gt;=49; ","")&amp;IF(BA429&lt;BD429,"47&gt;=50; ","")&amp;IF(BE429&gt;0,IF(BF429&gt;0,IF(AU429&gt;AV429,"","41 и 42 - ? (51 и 52 &gt; 0);"),"51 &gt; 0 52 - ?;"),"")&amp;IF(AU429&gt;0,IF(AV429&gt;AU429,"41&gt;42;","")&amp;IF(BE429&gt;0,"","41&gt;0 51-?;"),"")&amp;IF(BF429&gt;0,IF(BE429&gt;0,"","52&gt;0 51-?;"),"")&amp;IF(AW429&gt;=AX429,"","43&gt;44;")&amp;IF(CA429&gt;0,IF(AW429&gt;0,"","71 &gt; 0 43-?;"),"")</f>
        <v/>
      </c>
    </row>
    <row r="430" spans="1:93" s="250" customFormat="1" ht="15" customHeight="1" x14ac:dyDescent="0.2">
      <c r="A430" s="45"/>
      <c r="B430" s="46"/>
      <c r="C430" s="121"/>
      <c r="D430" s="121"/>
      <c r="E430" s="336"/>
      <c r="F430" s="122"/>
      <c r="G430" s="46"/>
      <c r="H430" s="45"/>
      <c r="I430" s="45"/>
      <c r="J430" s="45"/>
      <c r="K430" s="45"/>
      <c r="L430" s="45"/>
      <c r="M430" s="46"/>
      <c r="N430" s="46"/>
      <c r="O430" s="48"/>
      <c r="P430" s="48"/>
      <c r="Q430" s="46"/>
      <c r="R430" s="48"/>
      <c r="S430" s="48"/>
      <c r="T430" s="48"/>
      <c r="U430" s="48"/>
      <c r="V430" s="48"/>
      <c r="W430" s="46"/>
      <c r="X430" s="48"/>
      <c r="Y430" s="48"/>
      <c r="Z430" s="157"/>
      <c r="AA430" s="47"/>
      <c r="AB430" s="97"/>
      <c r="AC430" s="49"/>
      <c r="AD430" s="49"/>
      <c r="AE430" s="49"/>
      <c r="AF430" s="49"/>
      <c r="AG430" s="49"/>
      <c r="AH430" s="47"/>
      <c r="AI430" s="47"/>
      <c r="AJ430" s="47"/>
      <c r="AK430" s="190"/>
      <c r="AL430" s="190"/>
      <c r="AM430" s="190"/>
      <c r="AN430" s="190"/>
      <c r="AO430" s="190"/>
      <c r="AP430" s="151"/>
      <c r="AQ430" s="322"/>
      <c r="AR430" s="322"/>
      <c r="AS430" s="322"/>
      <c r="AT430" s="47"/>
      <c r="AU430" s="47"/>
      <c r="AV430" s="47"/>
      <c r="AW430" s="47"/>
      <c r="AX430" s="322"/>
      <c r="AY430" s="98"/>
      <c r="AZ430" s="98"/>
      <c r="BA430" s="47"/>
      <c r="BB430" s="47"/>
      <c r="BC430" s="47"/>
      <c r="BD430" s="47"/>
      <c r="BE430" s="97"/>
      <c r="BF430" s="49"/>
      <c r="BG430" s="239"/>
      <c r="BH430" s="342"/>
      <c r="BI430" s="49"/>
      <c r="BJ430" s="49"/>
      <c r="BK430" s="49"/>
      <c r="BL430" s="49"/>
      <c r="BM430" s="49"/>
      <c r="BN430" s="47"/>
      <c r="BO430" s="49"/>
      <c r="BP430" s="49"/>
      <c r="BQ430" s="49"/>
      <c r="BR430" s="323"/>
      <c r="BS430" s="323"/>
      <c r="BT430" s="323"/>
      <c r="BU430" s="49"/>
      <c r="BV430" s="49"/>
      <c r="BW430" s="97"/>
      <c r="BX430" s="97"/>
      <c r="BY430" s="97"/>
      <c r="BZ430" s="97"/>
      <c r="CA430" s="49"/>
      <c r="CB430" s="49"/>
      <c r="CC430" s="49"/>
      <c r="CD430" s="49"/>
      <c r="CE430" s="49"/>
      <c r="CF430" s="49"/>
      <c r="CG430" s="49"/>
      <c r="CH430" s="49"/>
      <c r="CI430" s="97"/>
      <c r="CJ430" s="97"/>
      <c r="CK430" s="97"/>
      <c r="CL430" s="97"/>
      <c r="CM430" s="335"/>
      <c r="CN430" s="337"/>
      <c r="CO430" s="315" t="str">
        <f>IF(Формулы!R430&gt;V430,"22-?,Дата 14 - Прибыл из УФСИН; ","")&amp;IF(Формулы!Q430&gt;Y430,"25-?,Дата 13 - Выбыл в УФСИН;","")&amp;IF(YEAR(ДАННЫЕ!$F$1)=YEAR(ДАННЫЕ!B430),IF(AT430&gt;0,"","40-?, вявлен в текущем году! "),"")&amp;IF(YEAR($F$1)=YEAR(W430),IF(X430+Y430&gt;0,"","23-стоит, 24,25 - куда выбыл? "),"")&amp;IF(X430+Y430&gt;0,IF(YEAR($F$1)=YEAR(W430),"","24+25&gt;0? 23 - когда выбыл? "),"")&amp;IF(BA430&lt;BB430,"47&gt;=48; ","")&amp;IF(BA430&lt;BC430,"47&gt;=49; ","")&amp;IF(BA430&lt;BD430,"47&gt;=50; ","")&amp;IF(BE430&gt;0,IF(BF430&gt;0,IF(AU430&gt;AV430,"","41 и 42 - ? (51 и 52 &gt; 0);"),"51 &gt; 0 52 - ?;"),"")&amp;IF(AU430&gt;0,IF(AV430&gt;AU430,"41&gt;42;","")&amp;IF(BE430&gt;0,"","41&gt;0 51-?;"),"")&amp;IF(BF430&gt;0,IF(BE430&gt;0,"","52&gt;0 51-?;"),"")&amp;IF(AW430&gt;=AX430,"","43&gt;44;")&amp;IF(CA430&gt;0,IF(AW430&gt;0,"","71 &gt; 0 43-?;"),"")</f>
        <v/>
      </c>
    </row>
    <row r="431" spans="1:93" s="250" customFormat="1" ht="15" customHeight="1" x14ac:dyDescent="0.2">
      <c r="A431" s="45"/>
      <c r="B431" s="46"/>
      <c r="C431" s="121"/>
      <c r="D431" s="121"/>
      <c r="E431" s="336"/>
      <c r="F431" s="122"/>
      <c r="G431" s="46"/>
      <c r="H431" s="45"/>
      <c r="I431" s="45"/>
      <c r="J431" s="45"/>
      <c r="K431" s="45"/>
      <c r="L431" s="45"/>
      <c r="M431" s="46"/>
      <c r="N431" s="46"/>
      <c r="O431" s="48"/>
      <c r="P431" s="48"/>
      <c r="Q431" s="46"/>
      <c r="R431" s="48"/>
      <c r="S431" s="48"/>
      <c r="T431" s="48"/>
      <c r="U431" s="48"/>
      <c r="V431" s="48"/>
      <c r="W431" s="46"/>
      <c r="X431" s="48"/>
      <c r="Y431" s="48"/>
      <c r="Z431" s="157"/>
      <c r="AA431" s="47"/>
      <c r="AB431" s="97"/>
      <c r="AC431" s="49"/>
      <c r="AD431" s="49"/>
      <c r="AE431" s="49"/>
      <c r="AF431" s="49"/>
      <c r="AG431" s="49"/>
      <c r="AH431" s="47"/>
      <c r="AI431" s="47"/>
      <c r="AJ431" s="47"/>
      <c r="AK431" s="190"/>
      <c r="AL431" s="190"/>
      <c r="AM431" s="190"/>
      <c r="AN431" s="190"/>
      <c r="AO431" s="190"/>
      <c r="AP431" s="151"/>
      <c r="AQ431" s="322"/>
      <c r="AR431" s="322"/>
      <c r="AS431" s="322"/>
      <c r="AT431" s="47"/>
      <c r="AU431" s="47"/>
      <c r="AV431" s="47"/>
      <c r="AW431" s="47"/>
      <c r="AX431" s="322"/>
      <c r="AY431" s="98"/>
      <c r="AZ431" s="98"/>
      <c r="BA431" s="47"/>
      <c r="BB431" s="47"/>
      <c r="BC431" s="47"/>
      <c r="BD431" s="47"/>
      <c r="BE431" s="97"/>
      <c r="BF431" s="49"/>
      <c r="BG431" s="239"/>
      <c r="BH431" s="342"/>
      <c r="BI431" s="49"/>
      <c r="BJ431" s="49"/>
      <c r="BK431" s="49"/>
      <c r="BL431" s="49"/>
      <c r="BM431" s="49"/>
      <c r="BN431" s="47"/>
      <c r="BO431" s="49"/>
      <c r="BP431" s="49"/>
      <c r="BQ431" s="49"/>
      <c r="BR431" s="323"/>
      <c r="BS431" s="323"/>
      <c r="BT431" s="323"/>
      <c r="BU431" s="49"/>
      <c r="BV431" s="49"/>
      <c r="BW431" s="97"/>
      <c r="BX431" s="97"/>
      <c r="BY431" s="97"/>
      <c r="BZ431" s="97"/>
      <c r="CA431" s="49"/>
      <c r="CB431" s="49"/>
      <c r="CC431" s="49"/>
      <c r="CD431" s="49"/>
      <c r="CE431" s="49"/>
      <c r="CF431" s="49"/>
      <c r="CG431" s="49"/>
      <c r="CH431" s="49"/>
      <c r="CI431" s="97"/>
      <c r="CJ431" s="97"/>
      <c r="CK431" s="97"/>
      <c r="CL431" s="97"/>
      <c r="CM431" s="335"/>
      <c r="CN431" s="337"/>
      <c r="CO431" s="315" t="str">
        <f>IF(Формулы!R431&gt;V431,"22-?,Дата 14 - Прибыл из УФСИН; ","")&amp;IF(Формулы!Q431&gt;Y431,"25-?,Дата 13 - Выбыл в УФСИН;","")&amp;IF(YEAR(ДАННЫЕ!$F$1)=YEAR(ДАННЫЕ!B431),IF(AT431&gt;0,"","40-?, вявлен в текущем году! "),"")&amp;IF(YEAR($F$1)=YEAR(W431),IF(X431+Y431&gt;0,"","23-стоит, 24,25 - куда выбыл? "),"")&amp;IF(X431+Y431&gt;0,IF(YEAR($F$1)=YEAR(W431),"","24+25&gt;0? 23 - когда выбыл? "),"")&amp;IF(BA431&lt;BB431,"47&gt;=48; ","")&amp;IF(BA431&lt;BC431,"47&gt;=49; ","")&amp;IF(BA431&lt;BD431,"47&gt;=50; ","")&amp;IF(BE431&gt;0,IF(BF431&gt;0,IF(AU431&gt;AV431,"","41 и 42 - ? (51 и 52 &gt; 0);"),"51 &gt; 0 52 - ?;"),"")&amp;IF(AU431&gt;0,IF(AV431&gt;AU431,"41&gt;42;","")&amp;IF(BE431&gt;0,"","41&gt;0 51-?;"),"")&amp;IF(BF431&gt;0,IF(BE431&gt;0,"","52&gt;0 51-?;"),"")&amp;IF(AW431&gt;=AX431,"","43&gt;44;")&amp;IF(CA431&gt;0,IF(AW431&gt;0,"","71 &gt; 0 43-?;"),"")</f>
        <v/>
      </c>
    </row>
    <row r="432" spans="1:93" s="250" customFormat="1" ht="15" customHeight="1" x14ac:dyDescent="0.2">
      <c r="A432" s="45"/>
      <c r="B432" s="46"/>
      <c r="C432" s="121"/>
      <c r="D432" s="121"/>
      <c r="E432" s="336"/>
      <c r="F432" s="122"/>
      <c r="G432" s="46"/>
      <c r="H432" s="45"/>
      <c r="I432" s="45"/>
      <c r="J432" s="45"/>
      <c r="K432" s="45"/>
      <c r="L432" s="45"/>
      <c r="M432" s="46"/>
      <c r="N432" s="46"/>
      <c r="O432" s="48"/>
      <c r="P432" s="48"/>
      <c r="Q432" s="46"/>
      <c r="R432" s="48"/>
      <c r="S432" s="48"/>
      <c r="T432" s="48"/>
      <c r="U432" s="48"/>
      <c r="V432" s="48"/>
      <c r="W432" s="46"/>
      <c r="X432" s="48"/>
      <c r="Y432" s="48"/>
      <c r="Z432" s="157"/>
      <c r="AA432" s="47"/>
      <c r="AB432" s="97"/>
      <c r="AC432" s="49"/>
      <c r="AD432" s="49"/>
      <c r="AE432" s="49"/>
      <c r="AF432" s="49"/>
      <c r="AG432" s="49"/>
      <c r="AH432" s="47"/>
      <c r="AI432" s="47"/>
      <c r="AJ432" s="47"/>
      <c r="AK432" s="190"/>
      <c r="AL432" s="190"/>
      <c r="AM432" s="190"/>
      <c r="AN432" s="190"/>
      <c r="AO432" s="190"/>
      <c r="AP432" s="151"/>
      <c r="AQ432" s="322"/>
      <c r="AR432" s="322"/>
      <c r="AS432" s="322"/>
      <c r="AT432" s="47"/>
      <c r="AU432" s="47"/>
      <c r="AV432" s="47"/>
      <c r="AW432" s="47"/>
      <c r="AX432" s="322"/>
      <c r="AY432" s="98"/>
      <c r="AZ432" s="98"/>
      <c r="BA432" s="47"/>
      <c r="BB432" s="47"/>
      <c r="BC432" s="47"/>
      <c r="BD432" s="47"/>
      <c r="BE432" s="97"/>
      <c r="BF432" s="49"/>
      <c r="BG432" s="239"/>
      <c r="BH432" s="342"/>
      <c r="BI432" s="49"/>
      <c r="BJ432" s="49"/>
      <c r="BK432" s="49"/>
      <c r="BL432" s="49"/>
      <c r="BM432" s="49"/>
      <c r="BN432" s="47"/>
      <c r="BO432" s="49"/>
      <c r="BP432" s="49"/>
      <c r="BQ432" s="49"/>
      <c r="BR432" s="323"/>
      <c r="BS432" s="323"/>
      <c r="BT432" s="323"/>
      <c r="BU432" s="49"/>
      <c r="BV432" s="49"/>
      <c r="BW432" s="97"/>
      <c r="BX432" s="97"/>
      <c r="BY432" s="97"/>
      <c r="BZ432" s="97"/>
      <c r="CA432" s="49"/>
      <c r="CB432" s="49"/>
      <c r="CC432" s="49"/>
      <c r="CD432" s="49"/>
      <c r="CE432" s="49"/>
      <c r="CF432" s="49"/>
      <c r="CG432" s="49"/>
      <c r="CH432" s="49"/>
      <c r="CI432" s="97"/>
      <c r="CJ432" s="97"/>
      <c r="CK432" s="97"/>
      <c r="CL432" s="97"/>
      <c r="CM432" s="335"/>
      <c r="CN432" s="337"/>
      <c r="CO432" s="315" t="str">
        <f>IF(Формулы!R432&gt;V432,"22-?,Дата 14 - Прибыл из УФСИН; ","")&amp;IF(Формулы!Q432&gt;Y432,"25-?,Дата 13 - Выбыл в УФСИН;","")&amp;IF(YEAR(ДАННЫЕ!$F$1)=YEAR(ДАННЫЕ!B432),IF(AT432&gt;0,"","40-?, вявлен в текущем году! "),"")&amp;IF(YEAR($F$1)=YEAR(W432),IF(X432+Y432&gt;0,"","23-стоит, 24,25 - куда выбыл? "),"")&amp;IF(X432+Y432&gt;0,IF(YEAR($F$1)=YEAR(W432),"","24+25&gt;0? 23 - когда выбыл? "),"")&amp;IF(BA432&lt;BB432,"47&gt;=48; ","")&amp;IF(BA432&lt;BC432,"47&gt;=49; ","")&amp;IF(BA432&lt;BD432,"47&gt;=50; ","")&amp;IF(BE432&gt;0,IF(BF432&gt;0,IF(AU432&gt;AV432,"","41 и 42 - ? (51 и 52 &gt; 0);"),"51 &gt; 0 52 - ?;"),"")&amp;IF(AU432&gt;0,IF(AV432&gt;AU432,"41&gt;42;","")&amp;IF(BE432&gt;0,"","41&gt;0 51-?;"),"")&amp;IF(BF432&gt;0,IF(BE432&gt;0,"","52&gt;0 51-?;"),"")&amp;IF(AW432&gt;=AX432,"","43&gt;44;")&amp;IF(CA432&gt;0,IF(AW432&gt;0,"","71 &gt; 0 43-?;"),"")</f>
        <v/>
      </c>
    </row>
    <row r="433" spans="1:93" s="250" customFormat="1" ht="15" customHeight="1" x14ac:dyDescent="0.2">
      <c r="A433" s="45"/>
      <c r="B433" s="46"/>
      <c r="C433" s="121"/>
      <c r="D433" s="121"/>
      <c r="E433" s="336"/>
      <c r="F433" s="122"/>
      <c r="G433" s="46"/>
      <c r="H433" s="45"/>
      <c r="I433" s="45"/>
      <c r="J433" s="45"/>
      <c r="K433" s="45"/>
      <c r="L433" s="45"/>
      <c r="M433" s="46"/>
      <c r="N433" s="46"/>
      <c r="O433" s="48"/>
      <c r="P433" s="48"/>
      <c r="Q433" s="46"/>
      <c r="R433" s="48"/>
      <c r="S433" s="48"/>
      <c r="T433" s="48"/>
      <c r="U433" s="48"/>
      <c r="V433" s="48"/>
      <c r="W433" s="46"/>
      <c r="X433" s="48"/>
      <c r="Y433" s="48"/>
      <c r="Z433" s="157"/>
      <c r="AA433" s="47"/>
      <c r="AB433" s="97"/>
      <c r="AC433" s="49"/>
      <c r="AD433" s="49"/>
      <c r="AE433" s="49"/>
      <c r="AF433" s="49"/>
      <c r="AG433" s="49"/>
      <c r="AH433" s="47"/>
      <c r="AI433" s="47"/>
      <c r="AJ433" s="47"/>
      <c r="AK433" s="190"/>
      <c r="AL433" s="190"/>
      <c r="AM433" s="190"/>
      <c r="AN433" s="190"/>
      <c r="AO433" s="190"/>
      <c r="AP433" s="151"/>
      <c r="AQ433" s="322"/>
      <c r="AR433" s="322"/>
      <c r="AS433" s="322"/>
      <c r="AT433" s="47"/>
      <c r="AU433" s="47"/>
      <c r="AV433" s="47"/>
      <c r="AW433" s="47"/>
      <c r="AX433" s="322"/>
      <c r="AY433" s="98"/>
      <c r="AZ433" s="98"/>
      <c r="BA433" s="47"/>
      <c r="BB433" s="47"/>
      <c r="BC433" s="47"/>
      <c r="BD433" s="47"/>
      <c r="BE433" s="97"/>
      <c r="BF433" s="49"/>
      <c r="BG433" s="239"/>
      <c r="BH433" s="342"/>
      <c r="BI433" s="49"/>
      <c r="BJ433" s="49"/>
      <c r="BK433" s="49"/>
      <c r="BL433" s="49"/>
      <c r="BM433" s="49"/>
      <c r="BN433" s="47"/>
      <c r="BO433" s="49"/>
      <c r="BP433" s="49"/>
      <c r="BQ433" s="49"/>
      <c r="BR433" s="323"/>
      <c r="BS433" s="323"/>
      <c r="BT433" s="323"/>
      <c r="BU433" s="49"/>
      <c r="BV433" s="49"/>
      <c r="BW433" s="97"/>
      <c r="BX433" s="97"/>
      <c r="BY433" s="97"/>
      <c r="BZ433" s="97"/>
      <c r="CA433" s="49"/>
      <c r="CB433" s="49"/>
      <c r="CC433" s="49"/>
      <c r="CD433" s="49"/>
      <c r="CE433" s="49"/>
      <c r="CF433" s="49"/>
      <c r="CG433" s="49"/>
      <c r="CH433" s="49"/>
      <c r="CI433" s="97"/>
      <c r="CJ433" s="97"/>
      <c r="CK433" s="97"/>
      <c r="CL433" s="97"/>
      <c r="CM433" s="335"/>
      <c r="CN433" s="337"/>
      <c r="CO433" s="315" t="str">
        <f>IF(Формулы!R433&gt;V433,"22-?,Дата 14 - Прибыл из УФСИН; ","")&amp;IF(Формулы!Q433&gt;Y433,"25-?,Дата 13 - Выбыл в УФСИН;","")&amp;IF(YEAR(ДАННЫЕ!$F$1)=YEAR(ДАННЫЕ!B433),IF(AT433&gt;0,"","40-?, вявлен в текущем году! "),"")&amp;IF(YEAR($F$1)=YEAR(W433),IF(X433+Y433&gt;0,"","23-стоит, 24,25 - куда выбыл? "),"")&amp;IF(X433+Y433&gt;0,IF(YEAR($F$1)=YEAR(W433),"","24+25&gt;0? 23 - когда выбыл? "),"")&amp;IF(BA433&lt;BB433,"47&gt;=48; ","")&amp;IF(BA433&lt;BC433,"47&gt;=49; ","")&amp;IF(BA433&lt;BD433,"47&gt;=50; ","")&amp;IF(BE433&gt;0,IF(BF433&gt;0,IF(AU433&gt;AV433,"","41 и 42 - ? (51 и 52 &gt; 0);"),"51 &gt; 0 52 - ?;"),"")&amp;IF(AU433&gt;0,IF(AV433&gt;AU433,"41&gt;42;","")&amp;IF(BE433&gt;0,"","41&gt;0 51-?;"),"")&amp;IF(BF433&gt;0,IF(BE433&gt;0,"","52&gt;0 51-?;"),"")&amp;IF(AW433&gt;=AX433,"","43&gt;44;")&amp;IF(CA433&gt;0,IF(AW433&gt;0,"","71 &gt; 0 43-?;"),"")</f>
        <v/>
      </c>
    </row>
    <row r="434" spans="1:93" s="250" customFormat="1" ht="15" customHeight="1" x14ac:dyDescent="0.2">
      <c r="A434" s="45"/>
      <c r="B434" s="46"/>
      <c r="C434" s="121"/>
      <c r="D434" s="121"/>
      <c r="E434" s="336"/>
      <c r="F434" s="122"/>
      <c r="G434" s="46"/>
      <c r="H434" s="45"/>
      <c r="I434" s="45"/>
      <c r="J434" s="45"/>
      <c r="K434" s="45"/>
      <c r="L434" s="45"/>
      <c r="M434" s="46"/>
      <c r="N434" s="46"/>
      <c r="O434" s="48"/>
      <c r="P434" s="48"/>
      <c r="Q434" s="46"/>
      <c r="R434" s="48"/>
      <c r="S434" s="48"/>
      <c r="T434" s="48"/>
      <c r="U434" s="48"/>
      <c r="V434" s="48"/>
      <c r="W434" s="46"/>
      <c r="X434" s="48"/>
      <c r="Y434" s="48"/>
      <c r="Z434" s="157"/>
      <c r="AA434" s="47"/>
      <c r="AB434" s="97"/>
      <c r="AC434" s="49"/>
      <c r="AD434" s="49"/>
      <c r="AE434" s="49"/>
      <c r="AF434" s="49"/>
      <c r="AG434" s="49"/>
      <c r="AH434" s="47"/>
      <c r="AI434" s="47"/>
      <c r="AJ434" s="47"/>
      <c r="AK434" s="190"/>
      <c r="AL434" s="190"/>
      <c r="AM434" s="190"/>
      <c r="AN434" s="190"/>
      <c r="AO434" s="190"/>
      <c r="AP434" s="151"/>
      <c r="AQ434" s="322"/>
      <c r="AR434" s="322"/>
      <c r="AS434" s="322"/>
      <c r="AT434" s="47"/>
      <c r="AU434" s="47"/>
      <c r="AV434" s="47"/>
      <c r="AW434" s="47"/>
      <c r="AX434" s="322"/>
      <c r="AY434" s="98"/>
      <c r="AZ434" s="98"/>
      <c r="BA434" s="47"/>
      <c r="BB434" s="47"/>
      <c r="BC434" s="47"/>
      <c r="BD434" s="47"/>
      <c r="BE434" s="97"/>
      <c r="BF434" s="49"/>
      <c r="BG434" s="239"/>
      <c r="BH434" s="342"/>
      <c r="BI434" s="49"/>
      <c r="BJ434" s="49"/>
      <c r="BK434" s="49"/>
      <c r="BL434" s="49"/>
      <c r="BM434" s="49"/>
      <c r="BN434" s="47"/>
      <c r="BO434" s="49"/>
      <c r="BP434" s="49"/>
      <c r="BQ434" s="49"/>
      <c r="BR434" s="323"/>
      <c r="BS434" s="323"/>
      <c r="BT434" s="323"/>
      <c r="BU434" s="49"/>
      <c r="BV434" s="49"/>
      <c r="BW434" s="97"/>
      <c r="BX434" s="97"/>
      <c r="BY434" s="97"/>
      <c r="BZ434" s="97"/>
      <c r="CA434" s="49"/>
      <c r="CB434" s="49"/>
      <c r="CC434" s="49"/>
      <c r="CD434" s="49"/>
      <c r="CE434" s="49"/>
      <c r="CF434" s="49"/>
      <c r="CG434" s="49"/>
      <c r="CH434" s="49"/>
      <c r="CI434" s="97"/>
      <c r="CJ434" s="97"/>
      <c r="CK434" s="97"/>
      <c r="CL434" s="97"/>
      <c r="CM434" s="335"/>
      <c r="CN434" s="337"/>
      <c r="CO434" s="315" t="str">
        <f>IF(Формулы!R434&gt;V434,"22-?,Дата 14 - Прибыл из УФСИН; ","")&amp;IF(Формулы!Q434&gt;Y434,"25-?,Дата 13 - Выбыл в УФСИН;","")&amp;IF(YEAR(ДАННЫЕ!$F$1)=YEAR(ДАННЫЕ!B434),IF(AT434&gt;0,"","40-?, вявлен в текущем году! "),"")&amp;IF(YEAR($F$1)=YEAR(W434),IF(X434+Y434&gt;0,"","23-стоит, 24,25 - куда выбыл? "),"")&amp;IF(X434+Y434&gt;0,IF(YEAR($F$1)=YEAR(W434),"","24+25&gt;0? 23 - когда выбыл? "),"")&amp;IF(BA434&lt;BB434,"47&gt;=48; ","")&amp;IF(BA434&lt;BC434,"47&gt;=49; ","")&amp;IF(BA434&lt;BD434,"47&gt;=50; ","")&amp;IF(BE434&gt;0,IF(BF434&gt;0,IF(AU434&gt;AV434,"","41 и 42 - ? (51 и 52 &gt; 0);"),"51 &gt; 0 52 - ?;"),"")&amp;IF(AU434&gt;0,IF(AV434&gt;AU434,"41&gt;42;","")&amp;IF(BE434&gt;0,"","41&gt;0 51-?;"),"")&amp;IF(BF434&gt;0,IF(BE434&gt;0,"","52&gt;0 51-?;"),"")&amp;IF(AW434&gt;=AX434,"","43&gt;44;")&amp;IF(CA434&gt;0,IF(AW434&gt;0,"","71 &gt; 0 43-?;"),"")</f>
        <v/>
      </c>
    </row>
    <row r="435" spans="1:93" s="250" customFormat="1" ht="15" customHeight="1" x14ac:dyDescent="0.2">
      <c r="A435" s="45"/>
      <c r="B435" s="46"/>
      <c r="C435" s="121"/>
      <c r="D435" s="121"/>
      <c r="E435" s="336"/>
      <c r="F435" s="122"/>
      <c r="G435" s="46"/>
      <c r="H435" s="45"/>
      <c r="I435" s="45"/>
      <c r="J435" s="45"/>
      <c r="K435" s="45"/>
      <c r="L435" s="45"/>
      <c r="M435" s="46"/>
      <c r="N435" s="46"/>
      <c r="O435" s="48"/>
      <c r="P435" s="48"/>
      <c r="Q435" s="46"/>
      <c r="R435" s="48"/>
      <c r="S435" s="48"/>
      <c r="T435" s="48"/>
      <c r="U435" s="48"/>
      <c r="V435" s="48"/>
      <c r="W435" s="46"/>
      <c r="X435" s="48"/>
      <c r="Y435" s="48"/>
      <c r="Z435" s="157"/>
      <c r="AA435" s="47"/>
      <c r="AB435" s="97"/>
      <c r="AC435" s="49"/>
      <c r="AD435" s="49"/>
      <c r="AE435" s="49"/>
      <c r="AF435" s="49"/>
      <c r="AG435" s="49"/>
      <c r="AH435" s="47"/>
      <c r="AI435" s="47"/>
      <c r="AJ435" s="47"/>
      <c r="AK435" s="190"/>
      <c r="AL435" s="190"/>
      <c r="AM435" s="190"/>
      <c r="AN435" s="190"/>
      <c r="AO435" s="190"/>
      <c r="AP435" s="151"/>
      <c r="AQ435" s="322"/>
      <c r="AR435" s="322"/>
      <c r="AS435" s="322"/>
      <c r="AT435" s="47"/>
      <c r="AU435" s="47"/>
      <c r="AV435" s="47"/>
      <c r="AW435" s="47"/>
      <c r="AX435" s="322"/>
      <c r="AY435" s="98"/>
      <c r="AZ435" s="98"/>
      <c r="BA435" s="47"/>
      <c r="BB435" s="47"/>
      <c r="BC435" s="47"/>
      <c r="BD435" s="47"/>
      <c r="BE435" s="97"/>
      <c r="BF435" s="49"/>
      <c r="BG435" s="239"/>
      <c r="BH435" s="342"/>
      <c r="BI435" s="49"/>
      <c r="BJ435" s="49"/>
      <c r="BK435" s="49"/>
      <c r="BL435" s="49"/>
      <c r="BM435" s="49"/>
      <c r="BN435" s="47"/>
      <c r="BO435" s="49"/>
      <c r="BP435" s="49"/>
      <c r="BQ435" s="49"/>
      <c r="BR435" s="323"/>
      <c r="BS435" s="323"/>
      <c r="BT435" s="323"/>
      <c r="BU435" s="49"/>
      <c r="BV435" s="49"/>
      <c r="BW435" s="97"/>
      <c r="BX435" s="97"/>
      <c r="BY435" s="97"/>
      <c r="BZ435" s="97"/>
      <c r="CA435" s="49"/>
      <c r="CB435" s="49"/>
      <c r="CC435" s="49"/>
      <c r="CD435" s="49"/>
      <c r="CE435" s="49"/>
      <c r="CF435" s="49"/>
      <c r="CG435" s="49"/>
      <c r="CH435" s="49"/>
      <c r="CI435" s="97"/>
      <c r="CJ435" s="97"/>
      <c r="CK435" s="97"/>
      <c r="CL435" s="97"/>
      <c r="CM435" s="335"/>
      <c r="CN435" s="337"/>
      <c r="CO435" s="315" t="str">
        <f>IF(Формулы!R435&gt;V435,"22-?,Дата 14 - Прибыл из УФСИН; ","")&amp;IF(Формулы!Q435&gt;Y435,"25-?,Дата 13 - Выбыл в УФСИН;","")&amp;IF(YEAR(ДАННЫЕ!$F$1)=YEAR(ДАННЫЕ!B435),IF(AT435&gt;0,"","40-?, вявлен в текущем году! "),"")&amp;IF(YEAR($F$1)=YEAR(W435),IF(X435+Y435&gt;0,"","23-стоит, 24,25 - куда выбыл? "),"")&amp;IF(X435+Y435&gt;0,IF(YEAR($F$1)=YEAR(W435),"","24+25&gt;0? 23 - когда выбыл? "),"")&amp;IF(BA435&lt;BB435,"47&gt;=48; ","")&amp;IF(BA435&lt;BC435,"47&gt;=49; ","")&amp;IF(BA435&lt;BD435,"47&gt;=50; ","")&amp;IF(BE435&gt;0,IF(BF435&gt;0,IF(AU435&gt;AV435,"","41 и 42 - ? (51 и 52 &gt; 0);"),"51 &gt; 0 52 - ?;"),"")&amp;IF(AU435&gt;0,IF(AV435&gt;AU435,"41&gt;42;","")&amp;IF(BE435&gt;0,"","41&gt;0 51-?;"),"")&amp;IF(BF435&gt;0,IF(BE435&gt;0,"","52&gt;0 51-?;"),"")&amp;IF(AW435&gt;=AX435,"","43&gt;44;")&amp;IF(CA435&gt;0,IF(AW435&gt;0,"","71 &gt; 0 43-?;"),"")</f>
        <v/>
      </c>
    </row>
    <row r="436" spans="1:93" s="250" customFormat="1" ht="15" customHeight="1" x14ac:dyDescent="0.2">
      <c r="A436" s="45"/>
      <c r="B436" s="46"/>
      <c r="C436" s="121"/>
      <c r="D436" s="121"/>
      <c r="E436" s="336"/>
      <c r="F436" s="122"/>
      <c r="G436" s="46"/>
      <c r="H436" s="45"/>
      <c r="I436" s="45"/>
      <c r="J436" s="45"/>
      <c r="K436" s="45"/>
      <c r="L436" s="45"/>
      <c r="M436" s="46"/>
      <c r="N436" s="46"/>
      <c r="O436" s="48"/>
      <c r="P436" s="48"/>
      <c r="Q436" s="46"/>
      <c r="R436" s="48"/>
      <c r="S436" s="48"/>
      <c r="T436" s="48"/>
      <c r="U436" s="48"/>
      <c r="V436" s="48"/>
      <c r="W436" s="46"/>
      <c r="X436" s="48"/>
      <c r="Y436" s="48"/>
      <c r="Z436" s="157"/>
      <c r="AA436" s="47"/>
      <c r="AB436" s="97"/>
      <c r="AC436" s="49"/>
      <c r="AD436" s="49"/>
      <c r="AE436" s="49"/>
      <c r="AF436" s="49"/>
      <c r="AG436" s="49"/>
      <c r="AH436" s="47"/>
      <c r="AI436" s="47"/>
      <c r="AJ436" s="47"/>
      <c r="AK436" s="190"/>
      <c r="AL436" s="190"/>
      <c r="AM436" s="190"/>
      <c r="AN436" s="190"/>
      <c r="AO436" s="190"/>
      <c r="AP436" s="151"/>
      <c r="AQ436" s="322"/>
      <c r="AR436" s="322"/>
      <c r="AS436" s="322"/>
      <c r="AT436" s="47"/>
      <c r="AU436" s="47"/>
      <c r="AV436" s="47"/>
      <c r="AW436" s="47"/>
      <c r="AX436" s="322"/>
      <c r="AY436" s="98"/>
      <c r="AZ436" s="98"/>
      <c r="BA436" s="47"/>
      <c r="BB436" s="47"/>
      <c r="BC436" s="47"/>
      <c r="BD436" s="47"/>
      <c r="BE436" s="97"/>
      <c r="BF436" s="49"/>
      <c r="BG436" s="239"/>
      <c r="BH436" s="342"/>
      <c r="BI436" s="49"/>
      <c r="BJ436" s="49"/>
      <c r="BK436" s="49"/>
      <c r="BL436" s="49"/>
      <c r="BM436" s="49"/>
      <c r="BN436" s="47"/>
      <c r="BO436" s="49"/>
      <c r="BP436" s="49"/>
      <c r="BQ436" s="49"/>
      <c r="BR436" s="323"/>
      <c r="BS436" s="323"/>
      <c r="BT436" s="323"/>
      <c r="BU436" s="49"/>
      <c r="BV436" s="49"/>
      <c r="BW436" s="97"/>
      <c r="BX436" s="97"/>
      <c r="BY436" s="97"/>
      <c r="BZ436" s="97"/>
      <c r="CA436" s="49"/>
      <c r="CB436" s="49"/>
      <c r="CC436" s="49"/>
      <c r="CD436" s="49"/>
      <c r="CE436" s="49"/>
      <c r="CF436" s="49"/>
      <c r="CG436" s="49"/>
      <c r="CH436" s="49"/>
      <c r="CI436" s="97"/>
      <c r="CJ436" s="97"/>
      <c r="CK436" s="97"/>
      <c r="CL436" s="97"/>
      <c r="CM436" s="335"/>
      <c r="CN436" s="337"/>
      <c r="CO436" s="315" t="str">
        <f>IF(Формулы!R436&gt;V436,"22-?,Дата 14 - Прибыл из УФСИН; ","")&amp;IF(Формулы!Q436&gt;Y436,"25-?,Дата 13 - Выбыл в УФСИН;","")&amp;IF(YEAR(ДАННЫЕ!$F$1)=YEAR(ДАННЫЕ!B436),IF(AT436&gt;0,"","40-?, вявлен в текущем году! "),"")&amp;IF(YEAR($F$1)=YEAR(W436),IF(X436+Y436&gt;0,"","23-стоит, 24,25 - куда выбыл? "),"")&amp;IF(X436+Y436&gt;0,IF(YEAR($F$1)=YEAR(W436),"","24+25&gt;0? 23 - когда выбыл? "),"")&amp;IF(BA436&lt;BB436,"47&gt;=48; ","")&amp;IF(BA436&lt;BC436,"47&gt;=49; ","")&amp;IF(BA436&lt;BD436,"47&gt;=50; ","")&amp;IF(BE436&gt;0,IF(BF436&gt;0,IF(AU436&gt;AV436,"","41 и 42 - ? (51 и 52 &gt; 0);"),"51 &gt; 0 52 - ?;"),"")&amp;IF(AU436&gt;0,IF(AV436&gt;AU436,"41&gt;42;","")&amp;IF(BE436&gt;0,"","41&gt;0 51-?;"),"")&amp;IF(BF436&gt;0,IF(BE436&gt;0,"","52&gt;0 51-?;"),"")&amp;IF(AW436&gt;=AX436,"","43&gt;44;")&amp;IF(CA436&gt;0,IF(AW436&gt;0,"","71 &gt; 0 43-?;"),"")</f>
        <v/>
      </c>
    </row>
    <row r="437" spans="1:93" s="250" customFormat="1" ht="15" customHeight="1" x14ac:dyDescent="0.2">
      <c r="A437" s="45"/>
      <c r="B437" s="46"/>
      <c r="C437" s="121"/>
      <c r="D437" s="121"/>
      <c r="E437" s="336"/>
      <c r="F437" s="122"/>
      <c r="G437" s="46"/>
      <c r="H437" s="45"/>
      <c r="I437" s="45"/>
      <c r="J437" s="45"/>
      <c r="K437" s="45"/>
      <c r="L437" s="45"/>
      <c r="M437" s="46"/>
      <c r="N437" s="46"/>
      <c r="O437" s="48"/>
      <c r="P437" s="48"/>
      <c r="Q437" s="46"/>
      <c r="R437" s="48"/>
      <c r="S437" s="48"/>
      <c r="T437" s="48"/>
      <c r="U437" s="48"/>
      <c r="V437" s="48"/>
      <c r="W437" s="46"/>
      <c r="X437" s="48"/>
      <c r="Y437" s="48"/>
      <c r="Z437" s="157"/>
      <c r="AA437" s="47"/>
      <c r="AB437" s="97"/>
      <c r="AC437" s="49"/>
      <c r="AD437" s="49"/>
      <c r="AE437" s="49"/>
      <c r="AF437" s="49"/>
      <c r="AG437" s="49"/>
      <c r="AH437" s="47"/>
      <c r="AI437" s="47"/>
      <c r="AJ437" s="47"/>
      <c r="AK437" s="190"/>
      <c r="AL437" s="190"/>
      <c r="AM437" s="190"/>
      <c r="AN437" s="190"/>
      <c r="AO437" s="190"/>
      <c r="AP437" s="151"/>
      <c r="AQ437" s="322"/>
      <c r="AR437" s="322"/>
      <c r="AS437" s="322"/>
      <c r="AT437" s="47"/>
      <c r="AU437" s="47"/>
      <c r="AV437" s="47"/>
      <c r="AW437" s="47"/>
      <c r="AX437" s="322"/>
      <c r="AY437" s="98"/>
      <c r="AZ437" s="98"/>
      <c r="BA437" s="47"/>
      <c r="BB437" s="47"/>
      <c r="BC437" s="47"/>
      <c r="BD437" s="47"/>
      <c r="BE437" s="97"/>
      <c r="BF437" s="49"/>
      <c r="BG437" s="239"/>
      <c r="BH437" s="342"/>
      <c r="BI437" s="49"/>
      <c r="BJ437" s="49"/>
      <c r="BK437" s="49"/>
      <c r="BL437" s="49"/>
      <c r="BM437" s="49"/>
      <c r="BN437" s="47"/>
      <c r="BO437" s="49"/>
      <c r="BP437" s="49"/>
      <c r="BQ437" s="49"/>
      <c r="BR437" s="323"/>
      <c r="BS437" s="323"/>
      <c r="BT437" s="323"/>
      <c r="BU437" s="49"/>
      <c r="BV437" s="49"/>
      <c r="BW437" s="97"/>
      <c r="BX437" s="97"/>
      <c r="BY437" s="97"/>
      <c r="BZ437" s="97"/>
      <c r="CA437" s="49"/>
      <c r="CB437" s="49"/>
      <c r="CC437" s="49"/>
      <c r="CD437" s="49"/>
      <c r="CE437" s="49"/>
      <c r="CF437" s="49"/>
      <c r="CG437" s="49"/>
      <c r="CH437" s="49"/>
      <c r="CI437" s="97"/>
      <c r="CJ437" s="97"/>
      <c r="CK437" s="97"/>
      <c r="CL437" s="97"/>
      <c r="CM437" s="335"/>
      <c r="CN437" s="337"/>
      <c r="CO437" s="315" t="str">
        <f>IF(Формулы!R437&gt;V437,"22-?,Дата 14 - Прибыл из УФСИН; ","")&amp;IF(Формулы!Q437&gt;Y437,"25-?,Дата 13 - Выбыл в УФСИН;","")&amp;IF(YEAR(ДАННЫЕ!$F$1)=YEAR(ДАННЫЕ!B437),IF(AT437&gt;0,"","40-?, вявлен в текущем году! "),"")&amp;IF(YEAR($F$1)=YEAR(W437),IF(X437+Y437&gt;0,"","23-стоит, 24,25 - куда выбыл? "),"")&amp;IF(X437+Y437&gt;0,IF(YEAR($F$1)=YEAR(W437),"","24+25&gt;0? 23 - когда выбыл? "),"")&amp;IF(BA437&lt;BB437,"47&gt;=48; ","")&amp;IF(BA437&lt;BC437,"47&gt;=49; ","")&amp;IF(BA437&lt;BD437,"47&gt;=50; ","")&amp;IF(BE437&gt;0,IF(BF437&gt;0,IF(AU437&gt;AV437,"","41 и 42 - ? (51 и 52 &gt; 0);"),"51 &gt; 0 52 - ?;"),"")&amp;IF(AU437&gt;0,IF(AV437&gt;AU437,"41&gt;42;","")&amp;IF(BE437&gt;0,"","41&gt;0 51-?;"),"")&amp;IF(BF437&gt;0,IF(BE437&gt;0,"","52&gt;0 51-?;"),"")&amp;IF(AW437&gt;=AX437,"","43&gt;44;")&amp;IF(CA437&gt;0,IF(AW437&gt;0,"","71 &gt; 0 43-?;"),"")</f>
        <v/>
      </c>
    </row>
    <row r="438" spans="1:93" s="250" customFormat="1" ht="15" customHeight="1" x14ac:dyDescent="0.2">
      <c r="A438" s="45"/>
      <c r="B438" s="46"/>
      <c r="C438" s="121"/>
      <c r="D438" s="121"/>
      <c r="E438" s="336"/>
      <c r="F438" s="122"/>
      <c r="G438" s="46"/>
      <c r="H438" s="45"/>
      <c r="I438" s="45"/>
      <c r="J438" s="45"/>
      <c r="K438" s="45"/>
      <c r="L438" s="45"/>
      <c r="M438" s="46"/>
      <c r="N438" s="46"/>
      <c r="O438" s="48"/>
      <c r="P438" s="48"/>
      <c r="Q438" s="46"/>
      <c r="R438" s="48"/>
      <c r="S438" s="48"/>
      <c r="T438" s="48"/>
      <c r="U438" s="48"/>
      <c r="V438" s="48"/>
      <c r="W438" s="46"/>
      <c r="X438" s="48"/>
      <c r="Y438" s="48"/>
      <c r="Z438" s="157"/>
      <c r="AA438" s="47"/>
      <c r="AB438" s="97"/>
      <c r="AC438" s="49"/>
      <c r="AD438" s="49"/>
      <c r="AE438" s="49"/>
      <c r="AF438" s="49"/>
      <c r="AG438" s="49"/>
      <c r="AH438" s="47"/>
      <c r="AI438" s="47"/>
      <c r="AJ438" s="47"/>
      <c r="AK438" s="190"/>
      <c r="AL438" s="190"/>
      <c r="AM438" s="190"/>
      <c r="AN438" s="190"/>
      <c r="AO438" s="190"/>
      <c r="AP438" s="151"/>
      <c r="AQ438" s="322"/>
      <c r="AR438" s="322"/>
      <c r="AS438" s="322"/>
      <c r="AT438" s="47"/>
      <c r="AU438" s="47"/>
      <c r="AV438" s="47"/>
      <c r="AW438" s="47"/>
      <c r="AX438" s="322"/>
      <c r="AY438" s="98"/>
      <c r="AZ438" s="98"/>
      <c r="BA438" s="47"/>
      <c r="BB438" s="47"/>
      <c r="BC438" s="47"/>
      <c r="BD438" s="47"/>
      <c r="BE438" s="97"/>
      <c r="BF438" s="49"/>
      <c r="BG438" s="239"/>
      <c r="BH438" s="342"/>
      <c r="BI438" s="49"/>
      <c r="BJ438" s="49"/>
      <c r="BK438" s="49"/>
      <c r="BL438" s="49"/>
      <c r="BM438" s="49"/>
      <c r="BN438" s="47"/>
      <c r="BO438" s="49"/>
      <c r="BP438" s="49"/>
      <c r="BQ438" s="49"/>
      <c r="BR438" s="323"/>
      <c r="BS438" s="323"/>
      <c r="BT438" s="323"/>
      <c r="BU438" s="49"/>
      <c r="BV438" s="49"/>
      <c r="BW438" s="97"/>
      <c r="BX438" s="97"/>
      <c r="BY438" s="97"/>
      <c r="BZ438" s="97"/>
      <c r="CA438" s="49"/>
      <c r="CB438" s="49"/>
      <c r="CC438" s="49"/>
      <c r="CD438" s="49"/>
      <c r="CE438" s="49"/>
      <c r="CF438" s="49"/>
      <c r="CG438" s="49"/>
      <c r="CH438" s="49"/>
      <c r="CI438" s="97"/>
      <c r="CJ438" s="97"/>
      <c r="CK438" s="97"/>
      <c r="CL438" s="97"/>
      <c r="CM438" s="335"/>
      <c r="CN438" s="337"/>
      <c r="CO438" s="315" t="str">
        <f>IF(Формулы!R438&gt;V438,"22-?,Дата 14 - Прибыл из УФСИН; ","")&amp;IF(Формулы!Q438&gt;Y438,"25-?,Дата 13 - Выбыл в УФСИН;","")&amp;IF(YEAR(ДАННЫЕ!$F$1)=YEAR(ДАННЫЕ!B438),IF(AT438&gt;0,"","40-?, вявлен в текущем году! "),"")&amp;IF(YEAR($F$1)=YEAR(W438),IF(X438+Y438&gt;0,"","23-стоит, 24,25 - куда выбыл? "),"")&amp;IF(X438+Y438&gt;0,IF(YEAR($F$1)=YEAR(W438),"","24+25&gt;0? 23 - когда выбыл? "),"")&amp;IF(BA438&lt;BB438,"47&gt;=48; ","")&amp;IF(BA438&lt;BC438,"47&gt;=49; ","")&amp;IF(BA438&lt;BD438,"47&gt;=50; ","")&amp;IF(BE438&gt;0,IF(BF438&gt;0,IF(AU438&gt;AV438,"","41 и 42 - ? (51 и 52 &gt; 0);"),"51 &gt; 0 52 - ?;"),"")&amp;IF(AU438&gt;0,IF(AV438&gt;AU438,"41&gt;42;","")&amp;IF(BE438&gt;0,"","41&gt;0 51-?;"),"")&amp;IF(BF438&gt;0,IF(BE438&gt;0,"","52&gt;0 51-?;"),"")&amp;IF(AW438&gt;=AX438,"","43&gt;44;")&amp;IF(CA438&gt;0,IF(AW438&gt;0,"","71 &gt; 0 43-?;"),"")</f>
        <v/>
      </c>
    </row>
    <row r="439" spans="1:93" s="250" customFormat="1" ht="15" customHeight="1" x14ac:dyDescent="0.2">
      <c r="A439" s="45"/>
      <c r="B439" s="46"/>
      <c r="C439" s="121"/>
      <c r="D439" s="121"/>
      <c r="E439" s="336"/>
      <c r="F439" s="122"/>
      <c r="G439" s="46"/>
      <c r="H439" s="45"/>
      <c r="I439" s="45"/>
      <c r="J439" s="45"/>
      <c r="K439" s="45"/>
      <c r="L439" s="45"/>
      <c r="M439" s="46"/>
      <c r="N439" s="46"/>
      <c r="O439" s="48"/>
      <c r="P439" s="48"/>
      <c r="Q439" s="46"/>
      <c r="R439" s="48"/>
      <c r="S439" s="48"/>
      <c r="T439" s="48"/>
      <c r="U439" s="48"/>
      <c r="V439" s="48"/>
      <c r="W439" s="46"/>
      <c r="X439" s="48"/>
      <c r="Y439" s="48"/>
      <c r="Z439" s="157"/>
      <c r="AA439" s="47"/>
      <c r="AB439" s="97"/>
      <c r="AC439" s="49"/>
      <c r="AD439" s="49"/>
      <c r="AE439" s="49"/>
      <c r="AF439" s="49"/>
      <c r="AG439" s="49"/>
      <c r="AH439" s="47"/>
      <c r="AI439" s="47"/>
      <c r="AJ439" s="47"/>
      <c r="AK439" s="190"/>
      <c r="AL439" s="190"/>
      <c r="AM439" s="190"/>
      <c r="AN439" s="190"/>
      <c r="AO439" s="190"/>
      <c r="AP439" s="151"/>
      <c r="AQ439" s="322"/>
      <c r="AR439" s="322"/>
      <c r="AS439" s="322"/>
      <c r="AT439" s="47"/>
      <c r="AU439" s="47"/>
      <c r="AV439" s="47"/>
      <c r="AW439" s="47"/>
      <c r="AX439" s="322"/>
      <c r="AY439" s="98"/>
      <c r="AZ439" s="98"/>
      <c r="BA439" s="47"/>
      <c r="BB439" s="47"/>
      <c r="BC439" s="47"/>
      <c r="BD439" s="47"/>
      <c r="BE439" s="97"/>
      <c r="BF439" s="49"/>
      <c r="BG439" s="239"/>
      <c r="BH439" s="342"/>
      <c r="BI439" s="49"/>
      <c r="BJ439" s="49"/>
      <c r="BK439" s="49"/>
      <c r="BL439" s="49"/>
      <c r="BM439" s="49"/>
      <c r="BN439" s="47"/>
      <c r="BO439" s="49"/>
      <c r="BP439" s="49"/>
      <c r="BQ439" s="49"/>
      <c r="BR439" s="323"/>
      <c r="BS439" s="323"/>
      <c r="BT439" s="323"/>
      <c r="BU439" s="49"/>
      <c r="BV439" s="49"/>
      <c r="BW439" s="97"/>
      <c r="BX439" s="97"/>
      <c r="BY439" s="97"/>
      <c r="BZ439" s="97"/>
      <c r="CA439" s="49"/>
      <c r="CB439" s="49"/>
      <c r="CC439" s="49"/>
      <c r="CD439" s="49"/>
      <c r="CE439" s="49"/>
      <c r="CF439" s="49"/>
      <c r="CG439" s="49"/>
      <c r="CH439" s="49"/>
      <c r="CI439" s="97"/>
      <c r="CJ439" s="97"/>
      <c r="CK439" s="97"/>
      <c r="CL439" s="97"/>
      <c r="CM439" s="335"/>
      <c r="CN439" s="337"/>
      <c r="CO439" s="315" t="str">
        <f>IF(Формулы!R439&gt;V439,"22-?,Дата 14 - Прибыл из УФСИН; ","")&amp;IF(Формулы!Q439&gt;Y439,"25-?,Дата 13 - Выбыл в УФСИН;","")&amp;IF(YEAR(ДАННЫЕ!$F$1)=YEAR(ДАННЫЕ!B439),IF(AT439&gt;0,"","40-?, вявлен в текущем году! "),"")&amp;IF(YEAR($F$1)=YEAR(W439),IF(X439+Y439&gt;0,"","23-стоит, 24,25 - куда выбыл? "),"")&amp;IF(X439+Y439&gt;0,IF(YEAR($F$1)=YEAR(W439),"","24+25&gt;0? 23 - когда выбыл? "),"")&amp;IF(BA439&lt;BB439,"47&gt;=48; ","")&amp;IF(BA439&lt;BC439,"47&gt;=49; ","")&amp;IF(BA439&lt;BD439,"47&gt;=50; ","")&amp;IF(BE439&gt;0,IF(BF439&gt;0,IF(AU439&gt;AV439,"","41 и 42 - ? (51 и 52 &gt; 0);"),"51 &gt; 0 52 - ?;"),"")&amp;IF(AU439&gt;0,IF(AV439&gt;AU439,"41&gt;42;","")&amp;IF(BE439&gt;0,"","41&gt;0 51-?;"),"")&amp;IF(BF439&gt;0,IF(BE439&gt;0,"","52&gt;0 51-?;"),"")&amp;IF(AW439&gt;=AX439,"","43&gt;44;")&amp;IF(CA439&gt;0,IF(AW439&gt;0,"","71 &gt; 0 43-?;"),"")</f>
        <v/>
      </c>
    </row>
    <row r="440" spans="1:93" s="250" customFormat="1" ht="15" customHeight="1" x14ac:dyDescent="0.2">
      <c r="A440" s="45"/>
      <c r="B440" s="46"/>
      <c r="C440" s="121"/>
      <c r="D440" s="121"/>
      <c r="E440" s="336"/>
      <c r="F440" s="122"/>
      <c r="G440" s="46"/>
      <c r="H440" s="45"/>
      <c r="I440" s="45"/>
      <c r="J440" s="45"/>
      <c r="K440" s="45"/>
      <c r="L440" s="45"/>
      <c r="M440" s="46"/>
      <c r="N440" s="46"/>
      <c r="O440" s="48"/>
      <c r="P440" s="48"/>
      <c r="Q440" s="46"/>
      <c r="R440" s="48"/>
      <c r="S440" s="48"/>
      <c r="T440" s="48"/>
      <c r="U440" s="48"/>
      <c r="V440" s="48"/>
      <c r="W440" s="46"/>
      <c r="X440" s="48"/>
      <c r="Y440" s="48"/>
      <c r="Z440" s="157"/>
      <c r="AA440" s="47"/>
      <c r="AB440" s="97"/>
      <c r="AC440" s="49"/>
      <c r="AD440" s="49"/>
      <c r="AE440" s="49"/>
      <c r="AF440" s="49"/>
      <c r="AG440" s="49"/>
      <c r="AH440" s="47"/>
      <c r="AI440" s="47"/>
      <c r="AJ440" s="47"/>
      <c r="AK440" s="190"/>
      <c r="AL440" s="190"/>
      <c r="AM440" s="190"/>
      <c r="AN440" s="190"/>
      <c r="AO440" s="190"/>
      <c r="AP440" s="151"/>
      <c r="AQ440" s="322"/>
      <c r="AR440" s="322"/>
      <c r="AS440" s="322"/>
      <c r="AT440" s="47"/>
      <c r="AU440" s="47"/>
      <c r="AV440" s="47"/>
      <c r="AW440" s="47"/>
      <c r="AX440" s="322"/>
      <c r="AY440" s="98"/>
      <c r="AZ440" s="98"/>
      <c r="BA440" s="47"/>
      <c r="BB440" s="47"/>
      <c r="BC440" s="47"/>
      <c r="BD440" s="47"/>
      <c r="BE440" s="97"/>
      <c r="BF440" s="49"/>
      <c r="BG440" s="239"/>
      <c r="BH440" s="342"/>
      <c r="BI440" s="49"/>
      <c r="BJ440" s="49"/>
      <c r="BK440" s="49"/>
      <c r="BL440" s="49"/>
      <c r="BM440" s="49"/>
      <c r="BN440" s="47"/>
      <c r="BO440" s="49"/>
      <c r="BP440" s="49"/>
      <c r="BQ440" s="49"/>
      <c r="BR440" s="323"/>
      <c r="BS440" s="323"/>
      <c r="BT440" s="323"/>
      <c r="BU440" s="49"/>
      <c r="BV440" s="49"/>
      <c r="BW440" s="97"/>
      <c r="BX440" s="97"/>
      <c r="BY440" s="97"/>
      <c r="BZ440" s="97"/>
      <c r="CA440" s="49"/>
      <c r="CB440" s="49"/>
      <c r="CC440" s="49"/>
      <c r="CD440" s="49"/>
      <c r="CE440" s="49"/>
      <c r="CF440" s="49"/>
      <c r="CG440" s="49"/>
      <c r="CH440" s="49"/>
      <c r="CI440" s="97"/>
      <c r="CJ440" s="97"/>
      <c r="CK440" s="97"/>
      <c r="CL440" s="97"/>
      <c r="CM440" s="335"/>
      <c r="CN440" s="337"/>
      <c r="CO440" s="315" t="str">
        <f>IF(Формулы!R440&gt;V440,"22-?,Дата 14 - Прибыл из УФСИН; ","")&amp;IF(Формулы!Q440&gt;Y440,"25-?,Дата 13 - Выбыл в УФСИН;","")&amp;IF(YEAR(ДАННЫЕ!$F$1)=YEAR(ДАННЫЕ!B440),IF(AT440&gt;0,"","40-?, вявлен в текущем году! "),"")&amp;IF(YEAR($F$1)=YEAR(W440),IF(X440+Y440&gt;0,"","23-стоит, 24,25 - куда выбыл? "),"")&amp;IF(X440+Y440&gt;0,IF(YEAR($F$1)=YEAR(W440),"","24+25&gt;0? 23 - когда выбыл? "),"")&amp;IF(BA440&lt;BB440,"47&gt;=48; ","")&amp;IF(BA440&lt;BC440,"47&gt;=49; ","")&amp;IF(BA440&lt;BD440,"47&gt;=50; ","")&amp;IF(BE440&gt;0,IF(BF440&gt;0,IF(AU440&gt;AV440,"","41 и 42 - ? (51 и 52 &gt; 0);"),"51 &gt; 0 52 - ?;"),"")&amp;IF(AU440&gt;0,IF(AV440&gt;AU440,"41&gt;42;","")&amp;IF(BE440&gt;0,"","41&gt;0 51-?;"),"")&amp;IF(BF440&gt;0,IF(BE440&gt;0,"","52&gt;0 51-?;"),"")&amp;IF(AW440&gt;=AX440,"","43&gt;44;")&amp;IF(CA440&gt;0,IF(AW440&gt;0,"","71 &gt; 0 43-?;"),"")</f>
        <v/>
      </c>
    </row>
    <row r="441" spans="1:93" s="250" customFormat="1" ht="15" customHeight="1" x14ac:dyDescent="0.2">
      <c r="A441" s="45"/>
      <c r="B441" s="46"/>
      <c r="C441" s="121"/>
      <c r="D441" s="121"/>
      <c r="E441" s="336"/>
      <c r="F441" s="122"/>
      <c r="G441" s="46"/>
      <c r="H441" s="45"/>
      <c r="I441" s="45"/>
      <c r="J441" s="45"/>
      <c r="K441" s="45"/>
      <c r="L441" s="45"/>
      <c r="M441" s="46"/>
      <c r="N441" s="46"/>
      <c r="O441" s="48"/>
      <c r="P441" s="48"/>
      <c r="Q441" s="46"/>
      <c r="R441" s="48"/>
      <c r="S441" s="48"/>
      <c r="T441" s="48"/>
      <c r="U441" s="48"/>
      <c r="V441" s="48"/>
      <c r="W441" s="46"/>
      <c r="X441" s="48"/>
      <c r="Y441" s="48"/>
      <c r="Z441" s="157"/>
      <c r="AA441" s="47"/>
      <c r="AB441" s="97"/>
      <c r="AC441" s="49"/>
      <c r="AD441" s="49"/>
      <c r="AE441" s="49"/>
      <c r="AF441" s="49"/>
      <c r="AG441" s="49"/>
      <c r="AH441" s="47"/>
      <c r="AI441" s="47"/>
      <c r="AJ441" s="47"/>
      <c r="AK441" s="190"/>
      <c r="AL441" s="190"/>
      <c r="AM441" s="190"/>
      <c r="AN441" s="190"/>
      <c r="AO441" s="190"/>
      <c r="AP441" s="151"/>
      <c r="AQ441" s="322"/>
      <c r="AR441" s="322"/>
      <c r="AS441" s="322"/>
      <c r="AT441" s="47"/>
      <c r="AU441" s="47"/>
      <c r="AV441" s="47"/>
      <c r="AW441" s="47"/>
      <c r="AX441" s="322"/>
      <c r="AY441" s="98"/>
      <c r="AZ441" s="98"/>
      <c r="BA441" s="47"/>
      <c r="BB441" s="47"/>
      <c r="BC441" s="47"/>
      <c r="BD441" s="47"/>
      <c r="BE441" s="97"/>
      <c r="BF441" s="49"/>
      <c r="BG441" s="239"/>
      <c r="BH441" s="342"/>
      <c r="BI441" s="49"/>
      <c r="BJ441" s="49"/>
      <c r="BK441" s="49"/>
      <c r="BL441" s="49"/>
      <c r="BM441" s="49"/>
      <c r="BN441" s="47"/>
      <c r="BO441" s="49"/>
      <c r="BP441" s="49"/>
      <c r="BQ441" s="49"/>
      <c r="BR441" s="323"/>
      <c r="BS441" s="323"/>
      <c r="BT441" s="323"/>
      <c r="BU441" s="49"/>
      <c r="BV441" s="49"/>
      <c r="BW441" s="97"/>
      <c r="BX441" s="97"/>
      <c r="BY441" s="97"/>
      <c r="BZ441" s="97"/>
      <c r="CA441" s="49"/>
      <c r="CB441" s="49"/>
      <c r="CC441" s="49"/>
      <c r="CD441" s="49"/>
      <c r="CE441" s="49"/>
      <c r="CF441" s="49"/>
      <c r="CG441" s="49"/>
      <c r="CH441" s="49"/>
      <c r="CI441" s="97"/>
      <c r="CJ441" s="97"/>
      <c r="CK441" s="97"/>
      <c r="CL441" s="97"/>
      <c r="CM441" s="335"/>
      <c r="CN441" s="337"/>
      <c r="CO441" s="315" t="str">
        <f>IF(Формулы!R441&gt;V441,"22-?,Дата 14 - Прибыл из УФСИН; ","")&amp;IF(Формулы!Q441&gt;Y441,"25-?,Дата 13 - Выбыл в УФСИН;","")&amp;IF(YEAR(ДАННЫЕ!$F$1)=YEAR(ДАННЫЕ!B441),IF(AT441&gt;0,"","40-?, вявлен в текущем году! "),"")&amp;IF(YEAR($F$1)=YEAR(W441),IF(X441+Y441&gt;0,"","23-стоит, 24,25 - куда выбыл? "),"")&amp;IF(X441+Y441&gt;0,IF(YEAR($F$1)=YEAR(W441),"","24+25&gt;0? 23 - когда выбыл? "),"")&amp;IF(BA441&lt;BB441,"47&gt;=48; ","")&amp;IF(BA441&lt;BC441,"47&gt;=49; ","")&amp;IF(BA441&lt;BD441,"47&gt;=50; ","")&amp;IF(BE441&gt;0,IF(BF441&gt;0,IF(AU441&gt;AV441,"","41 и 42 - ? (51 и 52 &gt; 0);"),"51 &gt; 0 52 - ?;"),"")&amp;IF(AU441&gt;0,IF(AV441&gt;AU441,"41&gt;42;","")&amp;IF(BE441&gt;0,"","41&gt;0 51-?;"),"")&amp;IF(BF441&gt;0,IF(BE441&gt;0,"","52&gt;0 51-?;"),"")&amp;IF(AW441&gt;=AX441,"","43&gt;44;")&amp;IF(CA441&gt;0,IF(AW441&gt;0,"","71 &gt; 0 43-?;"),"")</f>
        <v/>
      </c>
    </row>
    <row r="442" spans="1:93" s="250" customFormat="1" ht="15" customHeight="1" x14ac:dyDescent="0.2">
      <c r="A442" s="45"/>
      <c r="B442" s="46"/>
      <c r="C442" s="121"/>
      <c r="D442" s="121"/>
      <c r="E442" s="336"/>
      <c r="F442" s="122"/>
      <c r="G442" s="46"/>
      <c r="H442" s="45"/>
      <c r="I442" s="45"/>
      <c r="J442" s="45"/>
      <c r="K442" s="45"/>
      <c r="L442" s="45"/>
      <c r="M442" s="46"/>
      <c r="N442" s="46"/>
      <c r="O442" s="48"/>
      <c r="P442" s="48"/>
      <c r="Q442" s="46"/>
      <c r="R442" s="48"/>
      <c r="S442" s="48"/>
      <c r="T442" s="48"/>
      <c r="U442" s="48"/>
      <c r="V442" s="48"/>
      <c r="W442" s="46"/>
      <c r="X442" s="48"/>
      <c r="Y442" s="48"/>
      <c r="Z442" s="157"/>
      <c r="AA442" s="47"/>
      <c r="AB442" s="97"/>
      <c r="AC442" s="49"/>
      <c r="AD442" s="49"/>
      <c r="AE442" s="49"/>
      <c r="AF442" s="49"/>
      <c r="AG442" s="49"/>
      <c r="AH442" s="47"/>
      <c r="AI442" s="47"/>
      <c r="AJ442" s="47"/>
      <c r="AK442" s="190"/>
      <c r="AL442" s="190"/>
      <c r="AM442" s="190"/>
      <c r="AN442" s="190"/>
      <c r="AO442" s="190"/>
      <c r="AP442" s="151"/>
      <c r="AQ442" s="322"/>
      <c r="AR442" s="322"/>
      <c r="AS442" s="322"/>
      <c r="AT442" s="47"/>
      <c r="AU442" s="47"/>
      <c r="AV442" s="47"/>
      <c r="AW442" s="47"/>
      <c r="AX442" s="322"/>
      <c r="AY442" s="98"/>
      <c r="AZ442" s="98"/>
      <c r="BA442" s="47"/>
      <c r="BB442" s="47"/>
      <c r="BC442" s="47"/>
      <c r="BD442" s="47"/>
      <c r="BE442" s="97"/>
      <c r="BF442" s="49"/>
      <c r="BG442" s="239"/>
      <c r="BH442" s="342"/>
      <c r="BI442" s="49"/>
      <c r="BJ442" s="49"/>
      <c r="BK442" s="49"/>
      <c r="BL442" s="49"/>
      <c r="BM442" s="49"/>
      <c r="BN442" s="47"/>
      <c r="BO442" s="49"/>
      <c r="BP442" s="49"/>
      <c r="BQ442" s="49"/>
      <c r="BR442" s="323"/>
      <c r="BS442" s="323"/>
      <c r="BT442" s="323"/>
      <c r="BU442" s="49"/>
      <c r="BV442" s="49"/>
      <c r="BW442" s="97"/>
      <c r="BX442" s="97"/>
      <c r="BY442" s="97"/>
      <c r="BZ442" s="97"/>
      <c r="CA442" s="49"/>
      <c r="CB442" s="49"/>
      <c r="CC442" s="49"/>
      <c r="CD442" s="49"/>
      <c r="CE442" s="49"/>
      <c r="CF442" s="49"/>
      <c r="CG442" s="49"/>
      <c r="CH442" s="49"/>
      <c r="CI442" s="97"/>
      <c r="CJ442" s="97"/>
      <c r="CK442" s="97"/>
      <c r="CL442" s="97"/>
      <c r="CM442" s="335"/>
      <c r="CN442" s="337"/>
      <c r="CO442" s="315" t="str">
        <f>IF(Формулы!R442&gt;V442,"22-?,Дата 14 - Прибыл из УФСИН; ","")&amp;IF(Формулы!Q442&gt;Y442,"25-?,Дата 13 - Выбыл в УФСИН;","")&amp;IF(YEAR(ДАННЫЕ!$F$1)=YEAR(ДАННЫЕ!B442),IF(AT442&gt;0,"","40-?, вявлен в текущем году! "),"")&amp;IF(YEAR($F$1)=YEAR(W442),IF(X442+Y442&gt;0,"","23-стоит, 24,25 - куда выбыл? "),"")&amp;IF(X442+Y442&gt;0,IF(YEAR($F$1)=YEAR(W442),"","24+25&gt;0? 23 - когда выбыл? "),"")&amp;IF(BA442&lt;BB442,"47&gt;=48; ","")&amp;IF(BA442&lt;BC442,"47&gt;=49; ","")&amp;IF(BA442&lt;BD442,"47&gt;=50; ","")&amp;IF(BE442&gt;0,IF(BF442&gt;0,IF(AU442&gt;AV442,"","41 и 42 - ? (51 и 52 &gt; 0);"),"51 &gt; 0 52 - ?;"),"")&amp;IF(AU442&gt;0,IF(AV442&gt;AU442,"41&gt;42;","")&amp;IF(BE442&gt;0,"","41&gt;0 51-?;"),"")&amp;IF(BF442&gt;0,IF(BE442&gt;0,"","52&gt;0 51-?;"),"")&amp;IF(AW442&gt;=AX442,"","43&gt;44;")&amp;IF(CA442&gt;0,IF(AW442&gt;0,"","71 &gt; 0 43-?;"),"")</f>
        <v/>
      </c>
    </row>
    <row r="443" spans="1:93" s="250" customFormat="1" ht="15" customHeight="1" x14ac:dyDescent="0.2">
      <c r="A443" s="45"/>
      <c r="B443" s="46"/>
      <c r="C443" s="121"/>
      <c r="D443" s="121"/>
      <c r="E443" s="336"/>
      <c r="F443" s="122"/>
      <c r="G443" s="46"/>
      <c r="H443" s="45"/>
      <c r="I443" s="45"/>
      <c r="J443" s="45"/>
      <c r="K443" s="45"/>
      <c r="L443" s="45"/>
      <c r="M443" s="46"/>
      <c r="N443" s="46"/>
      <c r="O443" s="48"/>
      <c r="P443" s="48"/>
      <c r="Q443" s="46"/>
      <c r="R443" s="48"/>
      <c r="S443" s="48"/>
      <c r="T443" s="48"/>
      <c r="U443" s="48"/>
      <c r="V443" s="48"/>
      <c r="W443" s="46"/>
      <c r="X443" s="48"/>
      <c r="Y443" s="48"/>
      <c r="Z443" s="157"/>
      <c r="AA443" s="47"/>
      <c r="AB443" s="97"/>
      <c r="AC443" s="49"/>
      <c r="AD443" s="49"/>
      <c r="AE443" s="49"/>
      <c r="AF443" s="49"/>
      <c r="AG443" s="49"/>
      <c r="AH443" s="47"/>
      <c r="AI443" s="47"/>
      <c r="AJ443" s="47"/>
      <c r="AK443" s="190"/>
      <c r="AL443" s="190"/>
      <c r="AM443" s="190"/>
      <c r="AN443" s="190"/>
      <c r="AO443" s="190"/>
      <c r="AP443" s="151"/>
      <c r="AQ443" s="322"/>
      <c r="AR443" s="322"/>
      <c r="AS443" s="322"/>
      <c r="AT443" s="47"/>
      <c r="AU443" s="47"/>
      <c r="AV443" s="47"/>
      <c r="AW443" s="47"/>
      <c r="AX443" s="322"/>
      <c r="AY443" s="98"/>
      <c r="AZ443" s="98"/>
      <c r="BA443" s="47"/>
      <c r="BB443" s="47"/>
      <c r="BC443" s="47"/>
      <c r="BD443" s="47"/>
      <c r="BE443" s="97"/>
      <c r="BF443" s="49"/>
      <c r="BG443" s="239"/>
      <c r="BH443" s="342"/>
      <c r="BI443" s="49"/>
      <c r="BJ443" s="49"/>
      <c r="BK443" s="49"/>
      <c r="BL443" s="49"/>
      <c r="BM443" s="49"/>
      <c r="BN443" s="47"/>
      <c r="BO443" s="49"/>
      <c r="BP443" s="49"/>
      <c r="BQ443" s="49"/>
      <c r="BR443" s="323"/>
      <c r="BS443" s="323"/>
      <c r="BT443" s="323"/>
      <c r="BU443" s="49"/>
      <c r="BV443" s="49"/>
      <c r="BW443" s="97"/>
      <c r="BX443" s="97"/>
      <c r="BY443" s="97"/>
      <c r="BZ443" s="97"/>
      <c r="CA443" s="49"/>
      <c r="CB443" s="49"/>
      <c r="CC443" s="49"/>
      <c r="CD443" s="49"/>
      <c r="CE443" s="49"/>
      <c r="CF443" s="49"/>
      <c r="CG443" s="49"/>
      <c r="CH443" s="49"/>
      <c r="CI443" s="97"/>
      <c r="CJ443" s="97"/>
      <c r="CK443" s="97"/>
      <c r="CL443" s="97"/>
      <c r="CM443" s="335"/>
      <c r="CN443" s="337"/>
      <c r="CO443" s="315" t="str">
        <f>IF(Формулы!R443&gt;V443,"22-?,Дата 14 - Прибыл из УФСИН; ","")&amp;IF(Формулы!Q443&gt;Y443,"25-?,Дата 13 - Выбыл в УФСИН;","")&amp;IF(YEAR(ДАННЫЕ!$F$1)=YEAR(ДАННЫЕ!B443),IF(AT443&gt;0,"","40-?, вявлен в текущем году! "),"")&amp;IF(YEAR($F$1)=YEAR(W443),IF(X443+Y443&gt;0,"","23-стоит, 24,25 - куда выбыл? "),"")&amp;IF(X443+Y443&gt;0,IF(YEAR($F$1)=YEAR(W443),"","24+25&gt;0? 23 - когда выбыл? "),"")&amp;IF(BA443&lt;BB443,"47&gt;=48; ","")&amp;IF(BA443&lt;BC443,"47&gt;=49; ","")&amp;IF(BA443&lt;BD443,"47&gt;=50; ","")&amp;IF(BE443&gt;0,IF(BF443&gt;0,IF(AU443&gt;AV443,"","41 и 42 - ? (51 и 52 &gt; 0);"),"51 &gt; 0 52 - ?;"),"")&amp;IF(AU443&gt;0,IF(AV443&gt;AU443,"41&gt;42;","")&amp;IF(BE443&gt;0,"","41&gt;0 51-?;"),"")&amp;IF(BF443&gt;0,IF(BE443&gt;0,"","52&gt;0 51-?;"),"")&amp;IF(AW443&gt;=AX443,"","43&gt;44;")&amp;IF(CA443&gt;0,IF(AW443&gt;0,"","71 &gt; 0 43-?;"),"")</f>
        <v/>
      </c>
    </row>
    <row r="444" spans="1:93" s="250" customFormat="1" ht="15" customHeight="1" x14ac:dyDescent="0.2">
      <c r="A444" s="45"/>
      <c r="B444" s="46"/>
      <c r="C444" s="121"/>
      <c r="D444" s="121"/>
      <c r="E444" s="336"/>
      <c r="F444" s="122"/>
      <c r="G444" s="46"/>
      <c r="H444" s="45"/>
      <c r="I444" s="45"/>
      <c r="J444" s="45"/>
      <c r="K444" s="45"/>
      <c r="L444" s="45"/>
      <c r="M444" s="46"/>
      <c r="N444" s="46"/>
      <c r="O444" s="48"/>
      <c r="P444" s="48"/>
      <c r="Q444" s="46"/>
      <c r="R444" s="48"/>
      <c r="S444" s="48"/>
      <c r="T444" s="48"/>
      <c r="U444" s="48"/>
      <c r="V444" s="48"/>
      <c r="W444" s="46"/>
      <c r="X444" s="48"/>
      <c r="Y444" s="48"/>
      <c r="Z444" s="157"/>
      <c r="AA444" s="47"/>
      <c r="AB444" s="97"/>
      <c r="AC444" s="49"/>
      <c r="AD444" s="49"/>
      <c r="AE444" s="49"/>
      <c r="AF444" s="49"/>
      <c r="AG444" s="49"/>
      <c r="AH444" s="47"/>
      <c r="AI444" s="47"/>
      <c r="AJ444" s="47"/>
      <c r="AK444" s="190"/>
      <c r="AL444" s="190"/>
      <c r="AM444" s="190"/>
      <c r="AN444" s="190"/>
      <c r="AO444" s="190"/>
      <c r="AP444" s="151"/>
      <c r="AQ444" s="322"/>
      <c r="AR444" s="322"/>
      <c r="AS444" s="322"/>
      <c r="AT444" s="47"/>
      <c r="AU444" s="47"/>
      <c r="AV444" s="47"/>
      <c r="AW444" s="47"/>
      <c r="AX444" s="322"/>
      <c r="AY444" s="98"/>
      <c r="AZ444" s="98"/>
      <c r="BA444" s="47"/>
      <c r="BB444" s="47"/>
      <c r="BC444" s="47"/>
      <c r="BD444" s="47"/>
      <c r="BE444" s="97"/>
      <c r="BF444" s="49"/>
      <c r="BG444" s="239"/>
      <c r="BH444" s="342"/>
      <c r="BI444" s="49"/>
      <c r="BJ444" s="49"/>
      <c r="BK444" s="49"/>
      <c r="BL444" s="49"/>
      <c r="BM444" s="49"/>
      <c r="BN444" s="47"/>
      <c r="BO444" s="49"/>
      <c r="BP444" s="49"/>
      <c r="BQ444" s="49"/>
      <c r="BR444" s="323"/>
      <c r="BS444" s="323"/>
      <c r="BT444" s="323"/>
      <c r="BU444" s="49"/>
      <c r="BV444" s="49"/>
      <c r="BW444" s="97"/>
      <c r="BX444" s="97"/>
      <c r="BY444" s="97"/>
      <c r="BZ444" s="97"/>
      <c r="CA444" s="49"/>
      <c r="CB444" s="49"/>
      <c r="CC444" s="49"/>
      <c r="CD444" s="49"/>
      <c r="CE444" s="49"/>
      <c r="CF444" s="49"/>
      <c r="CG444" s="49"/>
      <c r="CH444" s="49"/>
      <c r="CI444" s="97"/>
      <c r="CJ444" s="97"/>
      <c r="CK444" s="97"/>
      <c r="CL444" s="97"/>
      <c r="CM444" s="335"/>
      <c r="CN444" s="337"/>
      <c r="CO444" s="315" t="str">
        <f>IF(Формулы!R444&gt;V444,"22-?,Дата 14 - Прибыл из УФСИН; ","")&amp;IF(Формулы!Q444&gt;Y444,"25-?,Дата 13 - Выбыл в УФСИН;","")&amp;IF(YEAR(ДАННЫЕ!$F$1)=YEAR(ДАННЫЕ!B444),IF(AT444&gt;0,"","40-?, вявлен в текущем году! "),"")&amp;IF(YEAR($F$1)=YEAR(W444),IF(X444+Y444&gt;0,"","23-стоит, 24,25 - куда выбыл? "),"")&amp;IF(X444+Y444&gt;0,IF(YEAR($F$1)=YEAR(W444),"","24+25&gt;0? 23 - когда выбыл? "),"")&amp;IF(BA444&lt;BB444,"47&gt;=48; ","")&amp;IF(BA444&lt;BC444,"47&gt;=49; ","")&amp;IF(BA444&lt;BD444,"47&gt;=50; ","")&amp;IF(BE444&gt;0,IF(BF444&gt;0,IF(AU444&gt;AV444,"","41 и 42 - ? (51 и 52 &gt; 0);"),"51 &gt; 0 52 - ?;"),"")&amp;IF(AU444&gt;0,IF(AV444&gt;AU444,"41&gt;42;","")&amp;IF(BE444&gt;0,"","41&gt;0 51-?;"),"")&amp;IF(BF444&gt;0,IF(BE444&gt;0,"","52&gt;0 51-?;"),"")&amp;IF(AW444&gt;=AX444,"","43&gt;44;")&amp;IF(CA444&gt;0,IF(AW444&gt;0,"","71 &gt; 0 43-?;"),"")</f>
        <v/>
      </c>
    </row>
    <row r="445" spans="1:93" s="250" customFormat="1" ht="15" customHeight="1" x14ac:dyDescent="0.2">
      <c r="A445" s="45"/>
      <c r="B445" s="46"/>
      <c r="C445" s="121"/>
      <c r="D445" s="121"/>
      <c r="E445" s="336"/>
      <c r="F445" s="122"/>
      <c r="G445" s="46"/>
      <c r="H445" s="45"/>
      <c r="I445" s="45"/>
      <c r="J445" s="45"/>
      <c r="K445" s="45"/>
      <c r="L445" s="45"/>
      <c r="M445" s="46"/>
      <c r="N445" s="46"/>
      <c r="O445" s="48"/>
      <c r="P445" s="48"/>
      <c r="Q445" s="46"/>
      <c r="R445" s="48"/>
      <c r="S445" s="48"/>
      <c r="T445" s="48"/>
      <c r="U445" s="48"/>
      <c r="V445" s="48"/>
      <c r="W445" s="46"/>
      <c r="X445" s="48"/>
      <c r="Y445" s="48"/>
      <c r="Z445" s="157"/>
      <c r="AA445" s="47"/>
      <c r="AB445" s="97"/>
      <c r="AC445" s="49"/>
      <c r="AD445" s="49"/>
      <c r="AE445" s="49"/>
      <c r="AF445" s="49"/>
      <c r="AG445" s="49"/>
      <c r="AH445" s="47"/>
      <c r="AI445" s="47"/>
      <c r="AJ445" s="47"/>
      <c r="AK445" s="190"/>
      <c r="AL445" s="190"/>
      <c r="AM445" s="190"/>
      <c r="AN445" s="190"/>
      <c r="AO445" s="190"/>
      <c r="AP445" s="151"/>
      <c r="AQ445" s="322"/>
      <c r="AR445" s="322"/>
      <c r="AS445" s="322"/>
      <c r="AT445" s="47"/>
      <c r="AU445" s="47"/>
      <c r="AV445" s="47"/>
      <c r="AW445" s="47"/>
      <c r="AX445" s="322"/>
      <c r="AY445" s="98"/>
      <c r="AZ445" s="98"/>
      <c r="BA445" s="47"/>
      <c r="BB445" s="47"/>
      <c r="BC445" s="47"/>
      <c r="BD445" s="47"/>
      <c r="BE445" s="97"/>
      <c r="BF445" s="49"/>
      <c r="BG445" s="239"/>
      <c r="BH445" s="342"/>
      <c r="BI445" s="49"/>
      <c r="BJ445" s="49"/>
      <c r="BK445" s="49"/>
      <c r="BL445" s="49"/>
      <c r="BM445" s="49"/>
      <c r="BN445" s="47"/>
      <c r="BO445" s="49"/>
      <c r="BP445" s="49"/>
      <c r="BQ445" s="49"/>
      <c r="BR445" s="323"/>
      <c r="BS445" s="323"/>
      <c r="BT445" s="323"/>
      <c r="BU445" s="49"/>
      <c r="BV445" s="49"/>
      <c r="BW445" s="97"/>
      <c r="BX445" s="97"/>
      <c r="BY445" s="97"/>
      <c r="BZ445" s="97"/>
      <c r="CA445" s="49"/>
      <c r="CB445" s="49"/>
      <c r="CC445" s="49"/>
      <c r="CD445" s="49"/>
      <c r="CE445" s="49"/>
      <c r="CF445" s="49"/>
      <c r="CG445" s="49"/>
      <c r="CH445" s="49"/>
      <c r="CI445" s="97"/>
      <c r="CJ445" s="97"/>
      <c r="CK445" s="97"/>
      <c r="CL445" s="97"/>
      <c r="CM445" s="335"/>
      <c r="CN445" s="337"/>
      <c r="CO445" s="315" t="str">
        <f>IF(Формулы!R445&gt;V445,"22-?,Дата 14 - Прибыл из УФСИН; ","")&amp;IF(Формулы!Q445&gt;Y445,"25-?,Дата 13 - Выбыл в УФСИН;","")&amp;IF(YEAR(ДАННЫЕ!$F$1)=YEAR(ДАННЫЕ!B445),IF(AT445&gt;0,"","40-?, вявлен в текущем году! "),"")&amp;IF(YEAR($F$1)=YEAR(W445),IF(X445+Y445&gt;0,"","23-стоит, 24,25 - куда выбыл? "),"")&amp;IF(X445+Y445&gt;0,IF(YEAR($F$1)=YEAR(W445),"","24+25&gt;0? 23 - когда выбыл? "),"")&amp;IF(BA445&lt;BB445,"47&gt;=48; ","")&amp;IF(BA445&lt;BC445,"47&gt;=49; ","")&amp;IF(BA445&lt;BD445,"47&gt;=50; ","")&amp;IF(BE445&gt;0,IF(BF445&gt;0,IF(AU445&gt;AV445,"","41 и 42 - ? (51 и 52 &gt; 0);"),"51 &gt; 0 52 - ?;"),"")&amp;IF(AU445&gt;0,IF(AV445&gt;AU445,"41&gt;42;","")&amp;IF(BE445&gt;0,"","41&gt;0 51-?;"),"")&amp;IF(BF445&gt;0,IF(BE445&gt;0,"","52&gt;0 51-?;"),"")&amp;IF(AW445&gt;=AX445,"","43&gt;44;")&amp;IF(CA445&gt;0,IF(AW445&gt;0,"","71 &gt; 0 43-?;"),"")</f>
        <v/>
      </c>
    </row>
    <row r="446" spans="1:93" s="250" customFormat="1" ht="15" customHeight="1" x14ac:dyDescent="0.2">
      <c r="A446" s="45"/>
      <c r="B446" s="46"/>
      <c r="C446" s="121"/>
      <c r="D446" s="121"/>
      <c r="E446" s="336"/>
      <c r="F446" s="122"/>
      <c r="G446" s="46"/>
      <c r="H446" s="45"/>
      <c r="I446" s="45"/>
      <c r="J446" s="45"/>
      <c r="K446" s="45"/>
      <c r="L446" s="45"/>
      <c r="M446" s="46"/>
      <c r="N446" s="46"/>
      <c r="O446" s="48"/>
      <c r="P446" s="48"/>
      <c r="Q446" s="46"/>
      <c r="R446" s="48"/>
      <c r="S446" s="48"/>
      <c r="T446" s="48"/>
      <c r="U446" s="48"/>
      <c r="V446" s="48"/>
      <c r="W446" s="46"/>
      <c r="X446" s="48"/>
      <c r="Y446" s="48"/>
      <c r="Z446" s="157"/>
      <c r="AA446" s="47"/>
      <c r="AB446" s="97"/>
      <c r="AC446" s="49"/>
      <c r="AD446" s="49"/>
      <c r="AE446" s="49"/>
      <c r="AF446" s="49"/>
      <c r="AG446" s="49"/>
      <c r="AH446" s="47"/>
      <c r="AI446" s="47"/>
      <c r="AJ446" s="47"/>
      <c r="AK446" s="190"/>
      <c r="AL446" s="190"/>
      <c r="AM446" s="190"/>
      <c r="AN446" s="190"/>
      <c r="AO446" s="190"/>
      <c r="AP446" s="151"/>
      <c r="AQ446" s="322"/>
      <c r="AR446" s="322"/>
      <c r="AS446" s="322"/>
      <c r="AT446" s="47"/>
      <c r="AU446" s="47"/>
      <c r="AV446" s="47"/>
      <c r="AW446" s="47"/>
      <c r="AX446" s="322"/>
      <c r="AY446" s="98"/>
      <c r="AZ446" s="98"/>
      <c r="BA446" s="47"/>
      <c r="BB446" s="47"/>
      <c r="BC446" s="47"/>
      <c r="BD446" s="47"/>
      <c r="BE446" s="97"/>
      <c r="BF446" s="49"/>
      <c r="BG446" s="239"/>
      <c r="BH446" s="342"/>
      <c r="BI446" s="49"/>
      <c r="BJ446" s="49"/>
      <c r="BK446" s="49"/>
      <c r="BL446" s="49"/>
      <c r="BM446" s="49"/>
      <c r="BN446" s="47"/>
      <c r="BO446" s="49"/>
      <c r="BP446" s="49"/>
      <c r="BQ446" s="49"/>
      <c r="BR446" s="323"/>
      <c r="BS446" s="323"/>
      <c r="BT446" s="323"/>
      <c r="BU446" s="49"/>
      <c r="BV446" s="49"/>
      <c r="BW446" s="97"/>
      <c r="BX446" s="97"/>
      <c r="BY446" s="97"/>
      <c r="BZ446" s="97"/>
      <c r="CA446" s="49"/>
      <c r="CB446" s="49"/>
      <c r="CC446" s="49"/>
      <c r="CD446" s="49"/>
      <c r="CE446" s="49"/>
      <c r="CF446" s="49"/>
      <c r="CG446" s="49"/>
      <c r="CH446" s="49"/>
      <c r="CI446" s="97"/>
      <c r="CJ446" s="97"/>
      <c r="CK446" s="97"/>
      <c r="CL446" s="97"/>
      <c r="CM446" s="335"/>
      <c r="CN446" s="337"/>
      <c r="CO446" s="315" t="str">
        <f>IF(Формулы!R446&gt;V446,"22-?,Дата 14 - Прибыл из УФСИН; ","")&amp;IF(Формулы!Q446&gt;Y446,"25-?,Дата 13 - Выбыл в УФСИН;","")&amp;IF(YEAR(ДАННЫЕ!$F$1)=YEAR(ДАННЫЕ!B446),IF(AT446&gt;0,"","40-?, вявлен в текущем году! "),"")&amp;IF(YEAR($F$1)=YEAR(W446),IF(X446+Y446&gt;0,"","23-стоит, 24,25 - куда выбыл? "),"")&amp;IF(X446+Y446&gt;0,IF(YEAR($F$1)=YEAR(W446),"","24+25&gt;0? 23 - когда выбыл? "),"")&amp;IF(BA446&lt;BB446,"47&gt;=48; ","")&amp;IF(BA446&lt;BC446,"47&gt;=49; ","")&amp;IF(BA446&lt;BD446,"47&gt;=50; ","")&amp;IF(BE446&gt;0,IF(BF446&gt;0,IF(AU446&gt;AV446,"","41 и 42 - ? (51 и 52 &gt; 0);"),"51 &gt; 0 52 - ?;"),"")&amp;IF(AU446&gt;0,IF(AV446&gt;AU446,"41&gt;42;","")&amp;IF(BE446&gt;0,"","41&gt;0 51-?;"),"")&amp;IF(BF446&gt;0,IF(BE446&gt;0,"","52&gt;0 51-?;"),"")&amp;IF(AW446&gt;=AX446,"","43&gt;44;")&amp;IF(CA446&gt;0,IF(AW446&gt;0,"","71 &gt; 0 43-?;"),"")</f>
        <v/>
      </c>
    </row>
    <row r="447" spans="1:93" s="250" customFormat="1" ht="15" customHeight="1" x14ac:dyDescent="0.2">
      <c r="A447" s="45"/>
      <c r="B447" s="46"/>
      <c r="C447" s="121"/>
      <c r="D447" s="121"/>
      <c r="E447" s="336"/>
      <c r="F447" s="122"/>
      <c r="G447" s="46"/>
      <c r="H447" s="45"/>
      <c r="I447" s="45"/>
      <c r="J447" s="45"/>
      <c r="K447" s="45"/>
      <c r="L447" s="45"/>
      <c r="M447" s="46"/>
      <c r="N447" s="46"/>
      <c r="O447" s="48"/>
      <c r="P447" s="48"/>
      <c r="Q447" s="46"/>
      <c r="R447" s="48"/>
      <c r="S447" s="48"/>
      <c r="T447" s="48"/>
      <c r="U447" s="48"/>
      <c r="V447" s="48"/>
      <c r="W447" s="46"/>
      <c r="X447" s="48"/>
      <c r="Y447" s="48"/>
      <c r="Z447" s="157"/>
      <c r="AA447" s="47"/>
      <c r="AB447" s="97"/>
      <c r="AC447" s="49"/>
      <c r="AD447" s="49"/>
      <c r="AE447" s="49"/>
      <c r="AF447" s="49"/>
      <c r="AG447" s="49"/>
      <c r="AH447" s="47"/>
      <c r="AI447" s="47"/>
      <c r="AJ447" s="47"/>
      <c r="AK447" s="190"/>
      <c r="AL447" s="190"/>
      <c r="AM447" s="190"/>
      <c r="AN447" s="190"/>
      <c r="AO447" s="190"/>
      <c r="AP447" s="151"/>
      <c r="AQ447" s="322"/>
      <c r="AR447" s="322"/>
      <c r="AS447" s="322"/>
      <c r="AT447" s="47"/>
      <c r="AU447" s="47"/>
      <c r="AV447" s="47"/>
      <c r="AW447" s="47"/>
      <c r="AX447" s="322"/>
      <c r="AY447" s="98"/>
      <c r="AZ447" s="98"/>
      <c r="BA447" s="47"/>
      <c r="BB447" s="47"/>
      <c r="BC447" s="47"/>
      <c r="BD447" s="47"/>
      <c r="BE447" s="97"/>
      <c r="BF447" s="49"/>
      <c r="BG447" s="239"/>
      <c r="BH447" s="342"/>
      <c r="BI447" s="49"/>
      <c r="BJ447" s="49"/>
      <c r="BK447" s="49"/>
      <c r="BL447" s="49"/>
      <c r="BM447" s="49"/>
      <c r="BN447" s="47"/>
      <c r="BO447" s="49"/>
      <c r="BP447" s="49"/>
      <c r="BQ447" s="49"/>
      <c r="BR447" s="323"/>
      <c r="BS447" s="323"/>
      <c r="BT447" s="323"/>
      <c r="BU447" s="49"/>
      <c r="BV447" s="49"/>
      <c r="BW447" s="97"/>
      <c r="BX447" s="97"/>
      <c r="BY447" s="97"/>
      <c r="BZ447" s="97"/>
      <c r="CA447" s="49"/>
      <c r="CB447" s="49"/>
      <c r="CC447" s="49"/>
      <c r="CD447" s="49"/>
      <c r="CE447" s="49"/>
      <c r="CF447" s="49"/>
      <c r="CG447" s="49"/>
      <c r="CH447" s="49"/>
      <c r="CI447" s="97"/>
      <c r="CJ447" s="97"/>
      <c r="CK447" s="97"/>
      <c r="CL447" s="97"/>
      <c r="CM447" s="335"/>
      <c r="CN447" s="337"/>
      <c r="CO447" s="315" t="str">
        <f>IF(Формулы!R447&gt;V447,"22-?,Дата 14 - Прибыл из УФСИН; ","")&amp;IF(Формулы!Q447&gt;Y447,"25-?,Дата 13 - Выбыл в УФСИН;","")&amp;IF(YEAR(ДАННЫЕ!$F$1)=YEAR(ДАННЫЕ!B447),IF(AT447&gt;0,"","40-?, вявлен в текущем году! "),"")&amp;IF(YEAR($F$1)=YEAR(W447),IF(X447+Y447&gt;0,"","23-стоит, 24,25 - куда выбыл? "),"")&amp;IF(X447+Y447&gt;0,IF(YEAR($F$1)=YEAR(W447),"","24+25&gt;0? 23 - когда выбыл? "),"")&amp;IF(BA447&lt;BB447,"47&gt;=48; ","")&amp;IF(BA447&lt;BC447,"47&gt;=49; ","")&amp;IF(BA447&lt;BD447,"47&gt;=50; ","")&amp;IF(BE447&gt;0,IF(BF447&gt;0,IF(AU447&gt;AV447,"","41 и 42 - ? (51 и 52 &gt; 0);"),"51 &gt; 0 52 - ?;"),"")&amp;IF(AU447&gt;0,IF(AV447&gt;AU447,"41&gt;42;","")&amp;IF(BE447&gt;0,"","41&gt;0 51-?;"),"")&amp;IF(BF447&gt;0,IF(BE447&gt;0,"","52&gt;0 51-?;"),"")&amp;IF(AW447&gt;=AX447,"","43&gt;44;")&amp;IF(CA447&gt;0,IF(AW447&gt;0,"","71 &gt; 0 43-?;"),"")</f>
        <v/>
      </c>
    </row>
    <row r="448" spans="1:93" s="250" customFormat="1" ht="15" customHeight="1" x14ac:dyDescent="0.2">
      <c r="A448" s="45"/>
      <c r="B448" s="46"/>
      <c r="C448" s="121"/>
      <c r="D448" s="121"/>
      <c r="E448" s="336"/>
      <c r="F448" s="122"/>
      <c r="G448" s="46"/>
      <c r="H448" s="45"/>
      <c r="I448" s="45"/>
      <c r="J448" s="45"/>
      <c r="K448" s="45"/>
      <c r="L448" s="45"/>
      <c r="M448" s="46"/>
      <c r="N448" s="46"/>
      <c r="O448" s="48"/>
      <c r="P448" s="48"/>
      <c r="Q448" s="46"/>
      <c r="R448" s="48"/>
      <c r="S448" s="48"/>
      <c r="T448" s="48"/>
      <c r="U448" s="48"/>
      <c r="V448" s="48"/>
      <c r="W448" s="46"/>
      <c r="X448" s="48"/>
      <c r="Y448" s="48"/>
      <c r="Z448" s="157"/>
      <c r="AA448" s="47"/>
      <c r="AB448" s="97"/>
      <c r="AC448" s="49"/>
      <c r="AD448" s="49"/>
      <c r="AE448" s="49"/>
      <c r="AF448" s="49"/>
      <c r="AG448" s="49"/>
      <c r="AH448" s="47"/>
      <c r="AI448" s="47"/>
      <c r="AJ448" s="47"/>
      <c r="AK448" s="190"/>
      <c r="AL448" s="190"/>
      <c r="AM448" s="190"/>
      <c r="AN448" s="190"/>
      <c r="AO448" s="190"/>
      <c r="AP448" s="151"/>
      <c r="AQ448" s="322"/>
      <c r="AR448" s="322"/>
      <c r="AS448" s="322"/>
      <c r="AT448" s="47"/>
      <c r="AU448" s="47"/>
      <c r="AV448" s="47"/>
      <c r="AW448" s="47"/>
      <c r="AX448" s="322"/>
      <c r="AY448" s="98"/>
      <c r="AZ448" s="98"/>
      <c r="BA448" s="47"/>
      <c r="BB448" s="47"/>
      <c r="BC448" s="47"/>
      <c r="BD448" s="47"/>
      <c r="BE448" s="97"/>
      <c r="BF448" s="49"/>
      <c r="BG448" s="239"/>
      <c r="BH448" s="342"/>
      <c r="BI448" s="49"/>
      <c r="BJ448" s="49"/>
      <c r="BK448" s="49"/>
      <c r="BL448" s="49"/>
      <c r="BM448" s="49"/>
      <c r="BN448" s="47"/>
      <c r="BO448" s="49"/>
      <c r="BP448" s="49"/>
      <c r="BQ448" s="49"/>
      <c r="BR448" s="323"/>
      <c r="BS448" s="323"/>
      <c r="BT448" s="323"/>
      <c r="BU448" s="49"/>
      <c r="BV448" s="49"/>
      <c r="BW448" s="97"/>
      <c r="BX448" s="97"/>
      <c r="BY448" s="97"/>
      <c r="BZ448" s="97"/>
      <c r="CA448" s="49"/>
      <c r="CB448" s="49"/>
      <c r="CC448" s="49"/>
      <c r="CD448" s="49"/>
      <c r="CE448" s="49"/>
      <c r="CF448" s="49"/>
      <c r="CG448" s="49"/>
      <c r="CH448" s="49"/>
      <c r="CI448" s="97"/>
      <c r="CJ448" s="97"/>
      <c r="CK448" s="97"/>
      <c r="CL448" s="97"/>
      <c r="CM448" s="335"/>
      <c r="CN448" s="337"/>
      <c r="CO448" s="315" t="str">
        <f>IF(Формулы!R448&gt;V448,"22-?,Дата 14 - Прибыл из УФСИН; ","")&amp;IF(Формулы!Q448&gt;Y448,"25-?,Дата 13 - Выбыл в УФСИН;","")&amp;IF(YEAR(ДАННЫЕ!$F$1)=YEAR(ДАННЫЕ!B448),IF(AT448&gt;0,"","40-?, вявлен в текущем году! "),"")&amp;IF(YEAR($F$1)=YEAR(W448),IF(X448+Y448&gt;0,"","23-стоит, 24,25 - куда выбыл? "),"")&amp;IF(X448+Y448&gt;0,IF(YEAR($F$1)=YEAR(W448),"","24+25&gt;0? 23 - когда выбыл? "),"")&amp;IF(BA448&lt;BB448,"47&gt;=48; ","")&amp;IF(BA448&lt;BC448,"47&gt;=49; ","")&amp;IF(BA448&lt;BD448,"47&gt;=50; ","")&amp;IF(BE448&gt;0,IF(BF448&gt;0,IF(AU448&gt;AV448,"","41 и 42 - ? (51 и 52 &gt; 0);"),"51 &gt; 0 52 - ?;"),"")&amp;IF(AU448&gt;0,IF(AV448&gt;AU448,"41&gt;42;","")&amp;IF(BE448&gt;0,"","41&gt;0 51-?;"),"")&amp;IF(BF448&gt;0,IF(BE448&gt;0,"","52&gt;0 51-?;"),"")&amp;IF(AW448&gt;=AX448,"","43&gt;44;")&amp;IF(CA448&gt;0,IF(AW448&gt;0,"","71 &gt; 0 43-?;"),"")</f>
        <v/>
      </c>
    </row>
    <row r="449" spans="1:93" s="250" customFormat="1" ht="15" customHeight="1" x14ac:dyDescent="0.2">
      <c r="A449" s="45"/>
      <c r="B449" s="46"/>
      <c r="C449" s="121"/>
      <c r="D449" s="121"/>
      <c r="E449" s="336"/>
      <c r="F449" s="122"/>
      <c r="G449" s="46"/>
      <c r="H449" s="45"/>
      <c r="I449" s="45"/>
      <c r="J449" s="45"/>
      <c r="K449" s="45"/>
      <c r="L449" s="45"/>
      <c r="M449" s="46"/>
      <c r="N449" s="46"/>
      <c r="O449" s="48"/>
      <c r="P449" s="48"/>
      <c r="Q449" s="46"/>
      <c r="R449" s="48"/>
      <c r="S449" s="48"/>
      <c r="T449" s="48"/>
      <c r="U449" s="48"/>
      <c r="V449" s="48"/>
      <c r="W449" s="46"/>
      <c r="X449" s="48"/>
      <c r="Y449" s="48"/>
      <c r="Z449" s="157"/>
      <c r="AA449" s="47"/>
      <c r="AB449" s="97"/>
      <c r="AC449" s="49"/>
      <c r="AD449" s="49"/>
      <c r="AE449" s="49"/>
      <c r="AF449" s="49"/>
      <c r="AG449" s="49"/>
      <c r="AH449" s="47"/>
      <c r="AI449" s="47"/>
      <c r="AJ449" s="47"/>
      <c r="AK449" s="190"/>
      <c r="AL449" s="190"/>
      <c r="AM449" s="190"/>
      <c r="AN449" s="190"/>
      <c r="AO449" s="190"/>
      <c r="AP449" s="151"/>
      <c r="AQ449" s="322"/>
      <c r="AR449" s="322"/>
      <c r="AS449" s="322"/>
      <c r="AT449" s="47"/>
      <c r="AU449" s="47"/>
      <c r="AV449" s="47"/>
      <c r="AW449" s="47"/>
      <c r="AX449" s="322"/>
      <c r="AY449" s="98"/>
      <c r="AZ449" s="98"/>
      <c r="BA449" s="47"/>
      <c r="BB449" s="47"/>
      <c r="BC449" s="47"/>
      <c r="BD449" s="47"/>
      <c r="BE449" s="97"/>
      <c r="BF449" s="49"/>
      <c r="BG449" s="239"/>
      <c r="BH449" s="342"/>
      <c r="BI449" s="49"/>
      <c r="BJ449" s="49"/>
      <c r="BK449" s="49"/>
      <c r="BL449" s="49"/>
      <c r="BM449" s="49"/>
      <c r="BN449" s="47"/>
      <c r="BO449" s="49"/>
      <c r="BP449" s="49"/>
      <c r="BQ449" s="49"/>
      <c r="BR449" s="323"/>
      <c r="BS449" s="323"/>
      <c r="BT449" s="323"/>
      <c r="BU449" s="49"/>
      <c r="BV449" s="49"/>
      <c r="BW449" s="97"/>
      <c r="BX449" s="97"/>
      <c r="BY449" s="97"/>
      <c r="BZ449" s="97"/>
      <c r="CA449" s="49"/>
      <c r="CB449" s="49"/>
      <c r="CC449" s="49"/>
      <c r="CD449" s="49"/>
      <c r="CE449" s="49"/>
      <c r="CF449" s="49"/>
      <c r="CG449" s="49"/>
      <c r="CH449" s="49"/>
      <c r="CI449" s="97"/>
      <c r="CJ449" s="97"/>
      <c r="CK449" s="97"/>
      <c r="CL449" s="97"/>
      <c r="CM449" s="335"/>
      <c r="CN449" s="337"/>
      <c r="CO449" s="315" t="str">
        <f>IF(Формулы!R449&gt;V449,"22-?,Дата 14 - Прибыл из УФСИН; ","")&amp;IF(Формулы!Q449&gt;Y449,"25-?,Дата 13 - Выбыл в УФСИН;","")&amp;IF(YEAR(ДАННЫЕ!$F$1)=YEAR(ДАННЫЕ!B449),IF(AT449&gt;0,"","40-?, вявлен в текущем году! "),"")&amp;IF(YEAR($F$1)=YEAR(W449),IF(X449+Y449&gt;0,"","23-стоит, 24,25 - куда выбыл? "),"")&amp;IF(X449+Y449&gt;0,IF(YEAR($F$1)=YEAR(W449),"","24+25&gt;0? 23 - когда выбыл? "),"")&amp;IF(BA449&lt;BB449,"47&gt;=48; ","")&amp;IF(BA449&lt;BC449,"47&gt;=49; ","")&amp;IF(BA449&lt;BD449,"47&gt;=50; ","")&amp;IF(BE449&gt;0,IF(BF449&gt;0,IF(AU449&gt;AV449,"","41 и 42 - ? (51 и 52 &gt; 0);"),"51 &gt; 0 52 - ?;"),"")&amp;IF(AU449&gt;0,IF(AV449&gt;AU449,"41&gt;42;","")&amp;IF(BE449&gt;0,"","41&gt;0 51-?;"),"")&amp;IF(BF449&gt;0,IF(BE449&gt;0,"","52&gt;0 51-?;"),"")&amp;IF(AW449&gt;=AX449,"","43&gt;44;")&amp;IF(CA449&gt;0,IF(AW449&gt;0,"","71 &gt; 0 43-?;"),"")</f>
        <v/>
      </c>
    </row>
    <row r="450" spans="1:93" s="250" customFormat="1" ht="15" customHeight="1" x14ac:dyDescent="0.2">
      <c r="A450" s="45"/>
      <c r="B450" s="46"/>
      <c r="C450" s="121"/>
      <c r="D450" s="121"/>
      <c r="E450" s="336"/>
      <c r="F450" s="122"/>
      <c r="G450" s="46"/>
      <c r="H450" s="45"/>
      <c r="I450" s="45"/>
      <c r="J450" s="45"/>
      <c r="K450" s="45"/>
      <c r="L450" s="45"/>
      <c r="M450" s="46"/>
      <c r="N450" s="46"/>
      <c r="O450" s="48"/>
      <c r="P450" s="48"/>
      <c r="Q450" s="46"/>
      <c r="R450" s="48"/>
      <c r="S450" s="48"/>
      <c r="T450" s="48"/>
      <c r="U450" s="48"/>
      <c r="V450" s="48"/>
      <c r="W450" s="46"/>
      <c r="X450" s="48"/>
      <c r="Y450" s="48"/>
      <c r="Z450" s="157"/>
      <c r="AA450" s="47"/>
      <c r="AB450" s="97"/>
      <c r="AC450" s="49"/>
      <c r="AD450" s="49"/>
      <c r="AE450" s="49"/>
      <c r="AF450" s="49"/>
      <c r="AG450" s="49"/>
      <c r="AH450" s="47"/>
      <c r="AI450" s="47"/>
      <c r="AJ450" s="47"/>
      <c r="AK450" s="190"/>
      <c r="AL450" s="190"/>
      <c r="AM450" s="190"/>
      <c r="AN450" s="190"/>
      <c r="AO450" s="190"/>
      <c r="AP450" s="151"/>
      <c r="AQ450" s="322"/>
      <c r="AR450" s="322"/>
      <c r="AS450" s="322"/>
      <c r="AT450" s="47"/>
      <c r="AU450" s="47"/>
      <c r="AV450" s="47"/>
      <c r="AW450" s="47"/>
      <c r="AX450" s="322"/>
      <c r="AY450" s="98"/>
      <c r="AZ450" s="98"/>
      <c r="BA450" s="47"/>
      <c r="BB450" s="47"/>
      <c r="BC450" s="47"/>
      <c r="BD450" s="47"/>
      <c r="BE450" s="97"/>
      <c r="BF450" s="49"/>
      <c r="BG450" s="239"/>
      <c r="BH450" s="342"/>
      <c r="BI450" s="49"/>
      <c r="BJ450" s="49"/>
      <c r="BK450" s="49"/>
      <c r="BL450" s="49"/>
      <c r="BM450" s="49"/>
      <c r="BN450" s="47"/>
      <c r="BO450" s="49"/>
      <c r="BP450" s="49"/>
      <c r="BQ450" s="49"/>
      <c r="BR450" s="323"/>
      <c r="BS450" s="323"/>
      <c r="BT450" s="323"/>
      <c r="BU450" s="49"/>
      <c r="BV450" s="49"/>
      <c r="BW450" s="97"/>
      <c r="BX450" s="97"/>
      <c r="BY450" s="97"/>
      <c r="BZ450" s="97"/>
      <c r="CA450" s="49"/>
      <c r="CB450" s="49"/>
      <c r="CC450" s="49"/>
      <c r="CD450" s="49"/>
      <c r="CE450" s="49"/>
      <c r="CF450" s="49"/>
      <c r="CG450" s="49"/>
      <c r="CH450" s="49"/>
      <c r="CI450" s="97"/>
      <c r="CJ450" s="97"/>
      <c r="CK450" s="97"/>
      <c r="CL450" s="97"/>
      <c r="CM450" s="335"/>
      <c r="CN450" s="337"/>
      <c r="CO450" s="315" t="str">
        <f>IF(Формулы!R450&gt;V450,"22-?,Дата 14 - Прибыл из УФСИН; ","")&amp;IF(Формулы!Q450&gt;Y450,"25-?,Дата 13 - Выбыл в УФСИН;","")&amp;IF(YEAR(ДАННЫЕ!$F$1)=YEAR(ДАННЫЕ!B450),IF(AT450&gt;0,"","40-?, вявлен в текущем году! "),"")&amp;IF(YEAR($F$1)=YEAR(W450),IF(X450+Y450&gt;0,"","23-стоит, 24,25 - куда выбыл? "),"")&amp;IF(X450+Y450&gt;0,IF(YEAR($F$1)=YEAR(W450),"","24+25&gt;0? 23 - когда выбыл? "),"")&amp;IF(BA450&lt;BB450,"47&gt;=48; ","")&amp;IF(BA450&lt;BC450,"47&gt;=49; ","")&amp;IF(BA450&lt;BD450,"47&gt;=50; ","")&amp;IF(BE450&gt;0,IF(BF450&gt;0,IF(AU450&gt;AV450,"","41 и 42 - ? (51 и 52 &gt; 0);"),"51 &gt; 0 52 - ?;"),"")&amp;IF(AU450&gt;0,IF(AV450&gt;AU450,"41&gt;42;","")&amp;IF(BE450&gt;0,"","41&gt;0 51-?;"),"")&amp;IF(BF450&gt;0,IF(BE450&gt;0,"","52&gt;0 51-?;"),"")&amp;IF(AW450&gt;=AX450,"","43&gt;44;")&amp;IF(CA450&gt;0,IF(AW450&gt;0,"","71 &gt; 0 43-?;"),"")</f>
        <v/>
      </c>
    </row>
    <row r="451" spans="1:93" s="250" customFormat="1" ht="15" customHeight="1" x14ac:dyDescent="0.2">
      <c r="A451" s="45"/>
      <c r="B451" s="46"/>
      <c r="C451" s="121"/>
      <c r="D451" s="121"/>
      <c r="E451" s="336"/>
      <c r="F451" s="122"/>
      <c r="G451" s="46"/>
      <c r="H451" s="45"/>
      <c r="I451" s="45"/>
      <c r="J451" s="45"/>
      <c r="K451" s="45"/>
      <c r="L451" s="45"/>
      <c r="M451" s="46"/>
      <c r="N451" s="46"/>
      <c r="O451" s="48"/>
      <c r="P451" s="48"/>
      <c r="Q451" s="46"/>
      <c r="R451" s="48"/>
      <c r="S451" s="48"/>
      <c r="T451" s="48"/>
      <c r="U451" s="48"/>
      <c r="V451" s="48"/>
      <c r="W451" s="46"/>
      <c r="X451" s="48"/>
      <c r="Y451" s="48"/>
      <c r="Z451" s="157"/>
      <c r="AA451" s="47"/>
      <c r="AB451" s="97"/>
      <c r="AC451" s="49"/>
      <c r="AD451" s="49"/>
      <c r="AE451" s="49"/>
      <c r="AF451" s="49"/>
      <c r="AG451" s="49"/>
      <c r="AH451" s="47"/>
      <c r="AI451" s="47"/>
      <c r="AJ451" s="47"/>
      <c r="AK451" s="190"/>
      <c r="AL451" s="190"/>
      <c r="AM451" s="190"/>
      <c r="AN451" s="190"/>
      <c r="AO451" s="190"/>
      <c r="AP451" s="151"/>
      <c r="AQ451" s="322"/>
      <c r="AR451" s="322"/>
      <c r="AS451" s="322"/>
      <c r="AT451" s="47"/>
      <c r="AU451" s="47"/>
      <c r="AV451" s="47"/>
      <c r="AW451" s="47"/>
      <c r="AX451" s="322"/>
      <c r="AY451" s="98"/>
      <c r="AZ451" s="98"/>
      <c r="BA451" s="47"/>
      <c r="BB451" s="47"/>
      <c r="BC451" s="47"/>
      <c r="BD451" s="47"/>
      <c r="BE451" s="97"/>
      <c r="BF451" s="49"/>
      <c r="BG451" s="239"/>
      <c r="BH451" s="342"/>
      <c r="BI451" s="49"/>
      <c r="BJ451" s="49"/>
      <c r="BK451" s="49"/>
      <c r="BL451" s="49"/>
      <c r="BM451" s="49"/>
      <c r="BN451" s="47"/>
      <c r="BO451" s="49"/>
      <c r="BP451" s="49"/>
      <c r="BQ451" s="49"/>
      <c r="BR451" s="323"/>
      <c r="BS451" s="323"/>
      <c r="BT451" s="323"/>
      <c r="BU451" s="49"/>
      <c r="BV451" s="49"/>
      <c r="BW451" s="97"/>
      <c r="BX451" s="97"/>
      <c r="BY451" s="97"/>
      <c r="BZ451" s="97"/>
      <c r="CA451" s="49"/>
      <c r="CB451" s="49"/>
      <c r="CC451" s="49"/>
      <c r="CD451" s="49"/>
      <c r="CE451" s="49"/>
      <c r="CF451" s="49"/>
      <c r="CG451" s="49"/>
      <c r="CH451" s="49"/>
      <c r="CI451" s="97"/>
      <c r="CJ451" s="97"/>
      <c r="CK451" s="97"/>
      <c r="CL451" s="97"/>
      <c r="CM451" s="335"/>
      <c r="CN451" s="337"/>
      <c r="CO451" s="315" t="str">
        <f>IF(Формулы!R451&gt;V451,"22-?,Дата 14 - Прибыл из УФСИН; ","")&amp;IF(Формулы!Q451&gt;Y451,"25-?,Дата 13 - Выбыл в УФСИН;","")&amp;IF(YEAR(ДАННЫЕ!$F$1)=YEAR(ДАННЫЕ!B451),IF(AT451&gt;0,"","40-?, вявлен в текущем году! "),"")&amp;IF(YEAR($F$1)=YEAR(W451),IF(X451+Y451&gt;0,"","23-стоит, 24,25 - куда выбыл? "),"")&amp;IF(X451+Y451&gt;0,IF(YEAR($F$1)=YEAR(W451),"","24+25&gt;0? 23 - когда выбыл? "),"")&amp;IF(BA451&lt;BB451,"47&gt;=48; ","")&amp;IF(BA451&lt;BC451,"47&gt;=49; ","")&amp;IF(BA451&lt;BD451,"47&gt;=50; ","")&amp;IF(BE451&gt;0,IF(BF451&gt;0,IF(AU451&gt;AV451,"","41 и 42 - ? (51 и 52 &gt; 0);"),"51 &gt; 0 52 - ?;"),"")&amp;IF(AU451&gt;0,IF(AV451&gt;AU451,"41&gt;42;","")&amp;IF(BE451&gt;0,"","41&gt;0 51-?;"),"")&amp;IF(BF451&gt;0,IF(BE451&gt;0,"","52&gt;0 51-?;"),"")&amp;IF(AW451&gt;=AX451,"","43&gt;44;")&amp;IF(CA451&gt;0,IF(AW451&gt;0,"","71 &gt; 0 43-?;"),"")</f>
        <v/>
      </c>
    </row>
    <row r="452" spans="1:93" s="250" customFormat="1" ht="15" customHeight="1" x14ac:dyDescent="0.2">
      <c r="A452" s="45"/>
      <c r="B452" s="46"/>
      <c r="C452" s="121"/>
      <c r="D452" s="121"/>
      <c r="E452" s="336"/>
      <c r="F452" s="122"/>
      <c r="G452" s="46"/>
      <c r="H452" s="45"/>
      <c r="I452" s="45"/>
      <c r="J452" s="45"/>
      <c r="K452" s="45"/>
      <c r="L452" s="45"/>
      <c r="M452" s="46"/>
      <c r="N452" s="46"/>
      <c r="O452" s="48"/>
      <c r="P452" s="48"/>
      <c r="Q452" s="46"/>
      <c r="R452" s="48"/>
      <c r="S452" s="48"/>
      <c r="T452" s="48"/>
      <c r="U452" s="48"/>
      <c r="V452" s="48"/>
      <c r="W452" s="46"/>
      <c r="X452" s="48"/>
      <c r="Y452" s="48"/>
      <c r="Z452" s="157"/>
      <c r="AA452" s="47"/>
      <c r="AB452" s="97"/>
      <c r="AC452" s="49"/>
      <c r="AD452" s="49"/>
      <c r="AE452" s="49"/>
      <c r="AF452" s="49"/>
      <c r="AG452" s="49"/>
      <c r="AH452" s="47"/>
      <c r="AI452" s="47"/>
      <c r="AJ452" s="47"/>
      <c r="AK452" s="190"/>
      <c r="AL452" s="190"/>
      <c r="AM452" s="190"/>
      <c r="AN452" s="190"/>
      <c r="AO452" s="190"/>
      <c r="AP452" s="151"/>
      <c r="AQ452" s="322"/>
      <c r="AR452" s="322"/>
      <c r="AS452" s="322"/>
      <c r="AT452" s="47"/>
      <c r="AU452" s="47"/>
      <c r="AV452" s="47"/>
      <c r="AW452" s="47"/>
      <c r="AX452" s="322"/>
      <c r="AY452" s="98"/>
      <c r="AZ452" s="98"/>
      <c r="BA452" s="47"/>
      <c r="BB452" s="47"/>
      <c r="BC452" s="47"/>
      <c r="BD452" s="47"/>
      <c r="BE452" s="97"/>
      <c r="BF452" s="49"/>
      <c r="BG452" s="239"/>
      <c r="BH452" s="342"/>
      <c r="BI452" s="49"/>
      <c r="BJ452" s="49"/>
      <c r="BK452" s="49"/>
      <c r="BL452" s="49"/>
      <c r="BM452" s="49"/>
      <c r="BN452" s="47"/>
      <c r="BO452" s="49"/>
      <c r="BP452" s="49"/>
      <c r="BQ452" s="49"/>
      <c r="BR452" s="323"/>
      <c r="BS452" s="323"/>
      <c r="BT452" s="323"/>
      <c r="BU452" s="49"/>
      <c r="BV452" s="49"/>
      <c r="BW452" s="97"/>
      <c r="BX452" s="97"/>
      <c r="BY452" s="97"/>
      <c r="BZ452" s="97"/>
      <c r="CA452" s="49"/>
      <c r="CB452" s="49"/>
      <c r="CC452" s="49"/>
      <c r="CD452" s="49"/>
      <c r="CE452" s="49"/>
      <c r="CF452" s="49"/>
      <c r="CG452" s="49"/>
      <c r="CH452" s="49"/>
      <c r="CI452" s="97"/>
      <c r="CJ452" s="97"/>
      <c r="CK452" s="97"/>
      <c r="CL452" s="97"/>
      <c r="CM452" s="335"/>
      <c r="CN452" s="337"/>
      <c r="CO452" s="315" t="str">
        <f>IF(Формулы!R452&gt;V452,"22-?,Дата 14 - Прибыл из УФСИН; ","")&amp;IF(Формулы!Q452&gt;Y452,"25-?,Дата 13 - Выбыл в УФСИН;","")&amp;IF(YEAR(ДАННЫЕ!$F$1)=YEAR(ДАННЫЕ!B452),IF(AT452&gt;0,"","40-?, вявлен в текущем году! "),"")&amp;IF(YEAR($F$1)=YEAR(W452),IF(X452+Y452&gt;0,"","23-стоит, 24,25 - куда выбыл? "),"")&amp;IF(X452+Y452&gt;0,IF(YEAR($F$1)=YEAR(W452),"","24+25&gt;0? 23 - когда выбыл? "),"")&amp;IF(BA452&lt;BB452,"47&gt;=48; ","")&amp;IF(BA452&lt;BC452,"47&gt;=49; ","")&amp;IF(BA452&lt;BD452,"47&gt;=50; ","")&amp;IF(BE452&gt;0,IF(BF452&gt;0,IF(AU452&gt;AV452,"","41 и 42 - ? (51 и 52 &gt; 0);"),"51 &gt; 0 52 - ?;"),"")&amp;IF(AU452&gt;0,IF(AV452&gt;AU452,"41&gt;42;","")&amp;IF(BE452&gt;0,"","41&gt;0 51-?;"),"")&amp;IF(BF452&gt;0,IF(BE452&gt;0,"","52&gt;0 51-?;"),"")&amp;IF(AW452&gt;=AX452,"","43&gt;44;")&amp;IF(CA452&gt;0,IF(AW452&gt;0,"","71 &gt; 0 43-?;"),"")</f>
        <v/>
      </c>
    </row>
    <row r="453" spans="1:93" s="250" customFormat="1" ht="15" customHeight="1" x14ac:dyDescent="0.2">
      <c r="A453" s="45"/>
      <c r="B453" s="46"/>
      <c r="C453" s="121"/>
      <c r="D453" s="121"/>
      <c r="E453" s="336"/>
      <c r="F453" s="122"/>
      <c r="G453" s="46"/>
      <c r="H453" s="45"/>
      <c r="I453" s="45"/>
      <c r="J453" s="45"/>
      <c r="K453" s="45"/>
      <c r="L453" s="45"/>
      <c r="M453" s="46"/>
      <c r="N453" s="46"/>
      <c r="O453" s="48"/>
      <c r="P453" s="48"/>
      <c r="Q453" s="46"/>
      <c r="R453" s="48"/>
      <c r="S453" s="48"/>
      <c r="T453" s="48"/>
      <c r="U453" s="48"/>
      <c r="V453" s="48"/>
      <c r="W453" s="46"/>
      <c r="X453" s="48"/>
      <c r="Y453" s="48"/>
      <c r="Z453" s="157"/>
      <c r="AA453" s="47"/>
      <c r="AB453" s="97"/>
      <c r="AC453" s="49"/>
      <c r="AD453" s="49"/>
      <c r="AE453" s="49"/>
      <c r="AF453" s="49"/>
      <c r="AG453" s="49"/>
      <c r="AH453" s="47"/>
      <c r="AI453" s="47"/>
      <c r="AJ453" s="47"/>
      <c r="AK453" s="190"/>
      <c r="AL453" s="190"/>
      <c r="AM453" s="190"/>
      <c r="AN453" s="190"/>
      <c r="AO453" s="190"/>
      <c r="AP453" s="151"/>
      <c r="AQ453" s="322"/>
      <c r="AR453" s="322"/>
      <c r="AS453" s="322"/>
      <c r="AT453" s="47"/>
      <c r="AU453" s="47"/>
      <c r="AV453" s="47"/>
      <c r="AW453" s="47"/>
      <c r="AX453" s="322"/>
      <c r="AY453" s="98"/>
      <c r="AZ453" s="98"/>
      <c r="BA453" s="47"/>
      <c r="BB453" s="47"/>
      <c r="BC453" s="47"/>
      <c r="BD453" s="47"/>
      <c r="BE453" s="97"/>
      <c r="BF453" s="49"/>
      <c r="BG453" s="239"/>
      <c r="BH453" s="342"/>
      <c r="BI453" s="49"/>
      <c r="BJ453" s="49"/>
      <c r="BK453" s="49"/>
      <c r="BL453" s="49"/>
      <c r="BM453" s="49"/>
      <c r="BN453" s="47"/>
      <c r="BO453" s="49"/>
      <c r="BP453" s="49"/>
      <c r="BQ453" s="49"/>
      <c r="BR453" s="323"/>
      <c r="BS453" s="323"/>
      <c r="BT453" s="323"/>
      <c r="BU453" s="49"/>
      <c r="BV453" s="49"/>
      <c r="BW453" s="97"/>
      <c r="BX453" s="97"/>
      <c r="BY453" s="97"/>
      <c r="BZ453" s="97"/>
      <c r="CA453" s="49"/>
      <c r="CB453" s="49"/>
      <c r="CC453" s="49"/>
      <c r="CD453" s="49"/>
      <c r="CE453" s="49"/>
      <c r="CF453" s="49"/>
      <c r="CG453" s="49"/>
      <c r="CH453" s="49"/>
      <c r="CI453" s="97"/>
      <c r="CJ453" s="97"/>
      <c r="CK453" s="97"/>
      <c r="CL453" s="97"/>
      <c r="CM453" s="335"/>
      <c r="CN453" s="337"/>
      <c r="CO453" s="315" t="str">
        <f>IF(Формулы!R453&gt;V453,"22-?,Дата 14 - Прибыл из УФСИН; ","")&amp;IF(Формулы!Q453&gt;Y453,"25-?,Дата 13 - Выбыл в УФСИН;","")&amp;IF(YEAR(ДАННЫЕ!$F$1)=YEAR(ДАННЫЕ!B453),IF(AT453&gt;0,"","40-?, вявлен в текущем году! "),"")&amp;IF(YEAR($F$1)=YEAR(W453),IF(X453+Y453&gt;0,"","23-стоит, 24,25 - куда выбыл? "),"")&amp;IF(X453+Y453&gt;0,IF(YEAR($F$1)=YEAR(W453),"","24+25&gt;0? 23 - когда выбыл? "),"")&amp;IF(BA453&lt;BB453,"47&gt;=48; ","")&amp;IF(BA453&lt;BC453,"47&gt;=49; ","")&amp;IF(BA453&lt;BD453,"47&gt;=50; ","")&amp;IF(BE453&gt;0,IF(BF453&gt;0,IF(AU453&gt;AV453,"","41 и 42 - ? (51 и 52 &gt; 0);"),"51 &gt; 0 52 - ?;"),"")&amp;IF(AU453&gt;0,IF(AV453&gt;AU453,"41&gt;42;","")&amp;IF(BE453&gt;0,"","41&gt;0 51-?;"),"")&amp;IF(BF453&gt;0,IF(BE453&gt;0,"","52&gt;0 51-?;"),"")&amp;IF(AW453&gt;=AX453,"","43&gt;44;")&amp;IF(CA453&gt;0,IF(AW453&gt;0,"","71 &gt; 0 43-?;"),"")</f>
        <v/>
      </c>
    </row>
    <row r="454" spans="1:93" s="250" customFormat="1" ht="15" customHeight="1" x14ac:dyDescent="0.2">
      <c r="A454" s="45"/>
      <c r="B454" s="46"/>
      <c r="C454" s="121"/>
      <c r="D454" s="121"/>
      <c r="E454" s="336"/>
      <c r="F454" s="122"/>
      <c r="G454" s="46"/>
      <c r="H454" s="45"/>
      <c r="I454" s="45"/>
      <c r="J454" s="45"/>
      <c r="K454" s="45"/>
      <c r="L454" s="45"/>
      <c r="M454" s="46"/>
      <c r="N454" s="46"/>
      <c r="O454" s="48"/>
      <c r="P454" s="48"/>
      <c r="Q454" s="46"/>
      <c r="R454" s="48"/>
      <c r="S454" s="48"/>
      <c r="T454" s="48"/>
      <c r="U454" s="48"/>
      <c r="V454" s="48"/>
      <c r="W454" s="46"/>
      <c r="X454" s="48"/>
      <c r="Y454" s="48"/>
      <c r="Z454" s="157"/>
      <c r="AA454" s="47"/>
      <c r="AB454" s="97"/>
      <c r="AC454" s="49"/>
      <c r="AD454" s="49"/>
      <c r="AE454" s="49"/>
      <c r="AF454" s="49"/>
      <c r="AG454" s="49"/>
      <c r="AH454" s="47"/>
      <c r="AI454" s="47"/>
      <c r="AJ454" s="47"/>
      <c r="AK454" s="190"/>
      <c r="AL454" s="190"/>
      <c r="AM454" s="190"/>
      <c r="AN454" s="190"/>
      <c r="AO454" s="190"/>
      <c r="AP454" s="151"/>
      <c r="AQ454" s="322"/>
      <c r="AR454" s="322"/>
      <c r="AS454" s="322"/>
      <c r="AT454" s="47"/>
      <c r="AU454" s="47"/>
      <c r="AV454" s="47"/>
      <c r="AW454" s="47"/>
      <c r="AX454" s="322"/>
      <c r="AY454" s="98"/>
      <c r="AZ454" s="98"/>
      <c r="BA454" s="47"/>
      <c r="BB454" s="47"/>
      <c r="BC454" s="47"/>
      <c r="BD454" s="47"/>
      <c r="BE454" s="97"/>
      <c r="BF454" s="49"/>
      <c r="BG454" s="239"/>
      <c r="BH454" s="342"/>
      <c r="BI454" s="49"/>
      <c r="BJ454" s="49"/>
      <c r="BK454" s="49"/>
      <c r="BL454" s="49"/>
      <c r="BM454" s="49"/>
      <c r="BN454" s="47"/>
      <c r="BO454" s="49"/>
      <c r="BP454" s="49"/>
      <c r="BQ454" s="49"/>
      <c r="BR454" s="323"/>
      <c r="BS454" s="323"/>
      <c r="BT454" s="323"/>
      <c r="BU454" s="49"/>
      <c r="BV454" s="49"/>
      <c r="BW454" s="97"/>
      <c r="BX454" s="97"/>
      <c r="BY454" s="97"/>
      <c r="BZ454" s="97"/>
      <c r="CA454" s="49"/>
      <c r="CB454" s="49"/>
      <c r="CC454" s="49"/>
      <c r="CD454" s="49"/>
      <c r="CE454" s="49"/>
      <c r="CF454" s="49"/>
      <c r="CG454" s="49"/>
      <c r="CH454" s="49"/>
      <c r="CI454" s="97"/>
      <c r="CJ454" s="97"/>
      <c r="CK454" s="97"/>
      <c r="CL454" s="97"/>
      <c r="CM454" s="335"/>
      <c r="CN454" s="337"/>
      <c r="CO454" s="315" t="str">
        <f>IF(Формулы!R454&gt;V454,"22-?,Дата 14 - Прибыл из УФСИН; ","")&amp;IF(Формулы!Q454&gt;Y454,"25-?,Дата 13 - Выбыл в УФСИН;","")&amp;IF(YEAR(ДАННЫЕ!$F$1)=YEAR(ДАННЫЕ!B454),IF(AT454&gt;0,"","40-?, вявлен в текущем году! "),"")&amp;IF(YEAR($F$1)=YEAR(W454),IF(X454+Y454&gt;0,"","23-стоит, 24,25 - куда выбыл? "),"")&amp;IF(X454+Y454&gt;0,IF(YEAR($F$1)=YEAR(W454),"","24+25&gt;0? 23 - когда выбыл? "),"")&amp;IF(BA454&lt;BB454,"47&gt;=48; ","")&amp;IF(BA454&lt;BC454,"47&gt;=49; ","")&amp;IF(BA454&lt;BD454,"47&gt;=50; ","")&amp;IF(BE454&gt;0,IF(BF454&gt;0,IF(AU454&gt;AV454,"","41 и 42 - ? (51 и 52 &gt; 0);"),"51 &gt; 0 52 - ?;"),"")&amp;IF(AU454&gt;0,IF(AV454&gt;AU454,"41&gt;42;","")&amp;IF(BE454&gt;0,"","41&gt;0 51-?;"),"")&amp;IF(BF454&gt;0,IF(BE454&gt;0,"","52&gt;0 51-?;"),"")&amp;IF(AW454&gt;=AX454,"","43&gt;44;")&amp;IF(CA454&gt;0,IF(AW454&gt;0,"","71 &gt; 0 43-?;"),"")</f>
        <v/>
      </c>
    </row>
    <row r="455" spans="1:93" s="250" customFormat="1" ht="15" customHeight="1" x14ac:dyDescent="0.2">
      <c r="A455" s="45"/>
      <c r="B455" s="46"/>
      <c r="C455" s="121"/>
      <c r="D455" s="121"/>
      <c r="E455" s="336"/>
      <c r="F455" s="122"/>
      <c r="G455" s="46"/>
      <c r="H455" s="45"/>
      <c r="I455" s="45"/>
      <c r="J455" s="45"/>
      <c r="K455" s="45"/>
      <c r="L455" s="45"/>
      <c r="M455" s="46"/>
      <c r="N455" s="46"/>
      <c r="O455" s="48"/>
      <c r="P455" s="48"/>
      <c r="Q455" s="46"/>
      <c r="R455" s="48"/>
      <c r="S455" s="48"/>
      <c r="T455" s="48"/>
      <c r="U455" s="48"/>
      <c r="V455" s="48"/>
      <c r="W455" s="46"/>
      <c r="X455" s="48"/>
      <c r="Y455" s="48"/>
      <c r="Z455" s="157"/>
      <c r="AA455" s="47"/>
      <c r="AB455" s="97"/>
      <c r="AC455" s="49"/>
      <c r="AD455" s="49"/>
      <c r="AE455" s="49"/>
      <c r="AF455" s="49"/>
      <c r="AG455" s="49"/>
      <c r="AH455" s="47"/>
      <c r="AI455" s="47"/>
      <c r="AJ455" s="47"/>
      <c r="AK455" s="190"/>
      <c r="AL455" s="190"/>
      <c r="AM455" s="190"/>
      <c r="AN455" s="190"/>
      <c r="AO455" s="190"/>
      <c r="AP455" s="151"/>
      <c r="AQ455" s="322"/>
      <c r="AR455" s="322"/>
      <c r="AS455" s="322"/>
      <c r="AT455" s="47"/>
      <c r="AU455" s="47"/>
      <c r="AV455" s="47"/>
      <c r="AW455" s="47"/>
      <c r="AX455" s="322"/>
      <c r="AY455" s="98"/>
      <c r="AZ455" s="98"/>
      <c r="BA455" s="47"/>
      <c r="BB455" s="47"/>
      <c r="BC455" s="47"/>
      <c r="BD455" s="47"/>
      <c r="BE455" s="97"/>
      <c r="BF455" s="49"/>
      <c r="BG455" s="239"/>
      <c r="BH455" s="342"/>
      <c r="BI455" s="49"/>
      <c r="BJ455" s="49"/>
      <c r="BK455" s="49"/>
      <c r="BL455" s="49"/>
      <c r="BM455" s="49"/>
      <c r="BN455" s="47"/>
      <c r="BO455" s="49"/>
      <c r="BP455" s="49"/>
      <c r="BQ455" s="49"/>
      <c r="BR455" s="323"/>
      <c r="BS455" s="323"/>
      <c r="BT455" s="323"/>
      <c r="BU455" s="49"/>
      <c r="BV455" s="49"/>
      <c r="BW455" s="97"/>
      <c r="BX455" s="97"/>
      <c r="BY455" s="97"/>
      <c r="BZ455" s="97"/>
      <c r="CA455" s="49"/>
      <c r="CB455" s="49"/>
      <c r="CC455" s="49"/>
      <c r="CD455" s="49"/>
      <c r="CE455" s="49"/>
      <c r="CF455" s="49"/>
      <c r="CG455" s="49"/>
      <c r="CH455" s="49"/>
      <c r="CI455" s="97"/>
      <c r="CJ455" s="97"/>
      <c r="CK455" s="97"/>
      <c r="CL455" s="97"/>
      <c r="CM455" s="335"/>
      <c r="CN455" s="337"/>
      <c r="CO455" s="315" t="str">
        <f>IF(Формулы!R455&gt;V455,"22-?,Дата 14 - Прибыл из УФСИН; ","")&amp;IF(Формулы!Q455&gt;Y455,"25-?,Дата 13 - Выбыл в УФСИН;","")&amp;IF(YEAR(ДАННЫЕ!$F$1)=YEAR(ДАННЫЕ!B455),IF(AT455&gt;0,"","40-?, вявлен в текущем году! "),"")&amp;IF(YEAR($F$1)=YEAR(W455),IF(X455+Y455&gt;0,"","23-стоит, 24,25 - куда выбыл? "),"")&amp;IF(X455+Y455&gt;0,IF(YEAR($F$1)=YEAR(W455),"","24+25&gt;0? 23 - когда выбыл? "),"")&amp;IF(BA455&lt;BB455,"47&gt;=48; ","")&amp;IF(BA455&lt;BC455,"47&gt;=49; ","")&amp;IF(BA455&lt;BD455,"47&gt;=50; ","")&amp;IF(BE455&gt;0,IF(BF455&gt;0,IF(AU455&gt;AV455,"","41 и 42 - ? (51 и 52 &gt; 0);"),"51 &gt; 0 52 - ?;"),"")&amp;IF(AU455&gt;0,IF(AV455&gt;AU455,"41&gt;42;","")&amp;IF(BE455&gt;0,"","41&gt;0 51-?;"),"")&amp;IF(BF455&gt;0,IF(BE455&gt;0,"","52&gt;0 51-?;"),"")&amp;IF(AW455&gt;=AX455,"","43&gt;44;")&amp;IF(CA455&gt;0,IF(AW455&gt;0,"","71 &gt; 0 43-?;"),"")</f>
        <v/>
      </c>
    </row>
    <row r="456" spans="1:93" s="250" customFormat="1" ht="15" customHeight="1" x14ac:dyDescent="0.2">
      <c r="A456" s="45"/>
      <c r="B456" s="46"/>
      <c r="C456" s="121"/>
      <c r="D456" s="121"/>
      <c r="E456" s="336"/>
      <c r="F456" s="122"/>
      <c r="G456" s="46"/>
      <c r="H456" s="45"/>
      <c r="I456" s="45"/>
      <c r="J456" s="45"/>
      <c r="K456" s="45"/>
      <c r="L456" s="45"/>
      <c r="M456" s="46"/>
      <c r="N456" s="46"/>
      <c r="O456" s="48"/>
      <c r="P456" s="48"/>
      <c r="Q456" s="46"/>
      <c r="R456" s="48"/>
      <c r="S456" s="48"/>
      <c r="T456" s="48"/>
      <c r="U456" s="48"/>
      <c r="V456" s="48"/>
      <c r="W456" s="46"/>
      <c r="X456" s="48"/>
      <c r="Y456" s="48"/>
      <c r="Z456" s="157"/>
      <c r="AA456" s="47"/>
      <c r="AB456" s="97"/>
      <c r="AC456" s="49"/>
      <c r="AD456" s="49"/>
      <c r="AE456" s="49"/>
      <c r="AF456" s="49"/>
      <c r="AG456" s="49"/>
      <c r="AH456" s="47"/>
      <c r="AI456" s="47"/>
      <c r="AJ456" s="47"/>
      <c r="AK456" s="190"/>
      <c r="AL456" s="190"/>
      <c r="AM456" s="190"/>
      <c r="AN456" s="190"/>
      <c r="AO456" s="190"/>
      <c r="AP456" s="151"/>
      <c r="AQ456" s="322"/>
      <c r="AR456" s="322"/>
      <c r="AS456" s="322"/>
      <c r="AT456" s="47"/>
      <c r="AU456" s="47"/>
      <c r="AV456" s="47"/>
      <c r="AW456" s="47"/>
      <c r="AX456" s="322"/>
      <c r="AY456" s="98"/>
      <c r="AZ456" s="98"/>
      <c r="BA456" s="47"/>
      <c r="BB456" s="47"/>
      <c r="BC456" s="47"/>
      <c r="BD456" s="47"/>
      <c r="BE456" s="97"/>
      <c r="BF456" s="49"/>
      <c r="BG456" s="239"/>
      <c r="BH456" s="342"/>
      <c r="BI456" s="49"/>
      <c r="BJ456" s="49"/>
      <c r="BK456" s="49"/>
      <c r="BL456" s="49"/>
      <c r="BM456" s="49"/>
      <c r="BN456" s="47"/>
      <c r="BO456" s="49"/>
      <c r="BP456" s="49"/>
      <c r="BQ456" s="49"/>
      <c r="BR456" s="323"/>
      <c r="BS456" s="323"/>
      <c r="BT456" s="323"/>
      <c r="BU456" s="49"/>
      <c r="BV456" s="49"/>
      <c r="BW456" s="97"/>
      <c r="BX456" s="97"/>
      <c r="BY456" s="97"/>
      <c r="BZ456" s="97"/>
      <c r="CA456" s="49"/>
      <c r="CB456" s="49"/>
      <c r="CC456" s="49"/>
      <c r="CD456" s="49"/>
      <c r="CE456" s="49"/>
      <c r="CF456" s="49"/>
      <c r="CG456" s="49"/>
      <c r="CH456" s="49"/>
      <c r="CI456" s="97"/>
      <c r="CJ456" s="97"/>
      <c r="CK456" s="97"/>
      <c r="CL456" s="97"/>
      <c r="CM456" s="335"/>
      <c r="CN456" s="337"/>
      <c r="CO456" s="315" t="str">
        <f>IF(Формулы!R456&gt;V456,"22-?,Дата 14 - Прибыл из УФСИН; ","")&amp;IF(Формулы!Q456&gt;Y456,"25-?,Дата 13 - Выбыл в УФСИН;","")&amp;IF(YEAR(ДАННЫЕ!$F$1)=YEAR(ДАННЫЕ!B456),IF(AT456&gt;0,"","40-?, вявлен в текущем году! "),"")&amp;IF(YEAR($F$1)=YEAR(W456),IF(X456+Y456&gt;0,"","23-стоит, 24,25 - куда выбыл? "),"")&amp;IF(X456+Y456&gt;0,IF(YEAR($F$1)=YEAR(W456),"","24+25&gt;0? 23 - когда выбыл? "),"")&amp;IF(BA456&lt;BB456,"47&gt;=48; ","")&amp;IF(BA456&lt;BC456,"47&gt;=49; ","")&amp;IF(BA456&lt;BD456,"47&gt;=50; ","")&amp;IF(BE456&gt;0,IF(BF456&gt;0,IF(AU456&gt;AV456,"","41 и 42 - ? (51 и 52 &gt; 0);"),"51 &gt; 0 52 - ?;"),"")&amp;IF(AU456&gt;0,IF(AV456&gt;AU456,"41&gt;42;","")&amp;IF(BE456&gt;0,"","41&gt;0 51-?;"),"")&amp;IF(BF456&gt;0,IF(BE456&gt;0,"","52&gt;0 51-?;"),"")&amp;IF(AW456&gt;=AX456,"","43&gt;44;")&amp;IF(CA456&gt;0,IF(AW456&gt;0,"","71 &gt; 0 43-?;"),"")</f>
        <v/>
      </c>
    </row>
    <row r="457" spans="1:93" s="250" customFormat="1" ht="15" customHeight="1" x14ac:dyDescent="0.2">
      <c r="A457" s="45"/>
      <c r="B457" s="46"/>
      <c r="C457" s="121"/>
      <c r="D457" s="121"/>
      <c r="E457" s="336"/>
      <c r="F457" s="122"/>
      <c r="G457" s="46"/>
      <c r="H457" s="45"/>
      <c r="I457" s="45"/>
      <c r="J457" s="45"/>
      <c r="K457" s="45"/>
      <c r="L457" s="45"/>
      <c r="M457" s="46"/>
      <c r="N457" s="46"/>
      <c r="O457" s="48"/>
      <c r="P457" s="48"/>
      <c r="Q457" s="46"/>
      <c r="R457" s="48"/>
      <c r="S457" s="48"/>
      <c r="T457" s="48"/>
      <c r="U457" s="48"/>
      <c r="V457" s="48"/>
      <c r="W457" s="46"/>
      <c r="X457" s="48"/>
      <c r="Y457" s="48"/>
      <c r="Z457" s="157"/>
      <c r="AA457" s="47"/>
      <c r="AB457" s="97"/>
      <c r="AC457" s="49"/>
      <c r="AD457" s="49"/>
      <c r="AE457" s="49"/>
      <c r="AF457" s="49"/>
      <c r="AG457" s="49"/>
      <c r="AH457" s="47"/>
      <c r="AI457" s="47"/>
      <c r="AJ457" s="47"/>
      <c r="AK457" s="190"/>
      <c r="AL457" s="190"/>
      <c r="AM457" s="190"/>
      <c r="AN457" s="190"/>
      <c r="AO457" s="190"/>
      <c r="AP457" s="151"/>
      <c r="AQ457" s="322"/>
      <c r="AR457" s="322"/>
      <c r="AS457" s="322"/>
      <c r="AT457" s="47"/>
      <c r="AU457" s="47"/>
      <c r="AV457" s="47"/>
      <c r="AW457" s="47"/>
      <c r="AX457" s="322"/>
      <c r="AY457" s="98"/>
      <c r="AZ457" s="98"/>
      <c r="BA457" s="47"/>
      <c r="BB457" s="47"/>
      <c r="BC457" s="47"/>
      <c r="BD457" s="47"/>
      <c r="BE457" s="97"/>
      <c r="BF457" s="49"/>
      <c r="BG457" s="239"/>
      <c r="BH457" s="342"/>
      <c r="BI457" s="49"/>
      <c r="BJ457" s="49"/>
      <c r="BK457" s="49"/>
      <c r="BL457" s="49"/>
      <c r="BM457" s="49"/>
      <c r="BN457" s="47"/>
      <c r="BO457" s="49"/>
      <c r="BP457" s="49"/>
      <c r="BQ457" s="49"/>
      <c r="BR457" s="323"/>
      <c r="BS457" s="323"/>
      <c r="BT457" s="323"/>
      <c r="BU457" s="49"/>
      <c r="BV457" s="49"/>
      <c r="BW457" s="97"/>
      <c r="BX457" s="97"/>
      <c r="BY457" s="97"/>
      <c r="BZ457" s="97"/>
      <c r="CA457" s="49"/>
      <c r="CB457" s="49"/>
      <c r="CC457" s="49"/>
      <c r="CD457" s="49"/>
      <c r="CE457" s="49"/>
      <c r="CF457" s="49"/>
      <c r="CG457" s="49"/>
      <c r="CH457" s="49"/>
      <c r="CI457" s="97"/>
      <c r="CJ457" s="97"/>
      <c r="CK457" s="97"/>
      <c r="CL457" s="97"/>
      <c r="CM457" s="335"/>
      <c r="CN457" s="337"/>
      <c r="CO457" s="315" t="str">
        <f>IF(Формулы!R457&gt;V457,"22-?,Дата 14 - Прибыл из УФСИН; ","")&amp;IF(Формулы!Q457&gt;Y457,"25-?,Дата 13 - Выбыл в УФСИН;","")&amp;IF(YEAR(ДАННЫЕ!$F$1)=YEAR(ДАННЫЕ!B457),IF(AT457&gt;0,"","40-?, вявлен в текущем году! "),"")&amp;IF(YEAR($F$1)=YEAR(W457),IF(X457+Y457&gt;0,"","23-стоит, 24,25 - куда выбыл? "),"")&amp;IF(X457+Y457&gt;0,IF(YEAR($F$1)=YEAR(W457),"","24+25&gt;0? 23 - когда выбыл? "),"")&amp;IF(BA457&lt;BB457,"47&gt;=48; ","")&amp;IF(BA457&lt;BC457,"47&gt;=49; ","")&amp;IF(BA457&lt;BD457,"47&gt;=50; ","")&amp;IF(BE457&gt;0,IF(BF457&gt;0,IF(AU457&gt;AV457,"","41 и 42 - ? (51 и 52 &gt; 0);"),"51 &gt; 0 52 - ?;"),"")&amp;IF(AU457&gt;0,IF(AV457&gt;AU457,"41&gt;42;","")&amp;IF(BE457&gt;0,"","41&gt;0 51-?;"),"")&amp;IF(BF457&gt;0,IF(BE457&gt;0,"","52&gt;0 51-?;"),"")&amp;IF(AW457&gt;=AX457,"","43&gt;44;")&amp;IF(CA457&gt;0,IF(AW457&gt;0,"","71 &gt; 0 43-?;"),"")</f>
        <v/>
      </c>
    </row>
    <row r="458" spans="1:93" s="250" customFormat="1" ht="15" customHeight="1" x14ac:dyDescent="0.2">
      <c r="A458" s="45"/>
      <c r="B458" s="46"/>
      <c r="C458" s="121"/>
      <c r="D458" s="121"/>
      <c r="E458" s="336"/>
      <c r="F458" s="122"/>
      <c r="G458" s="46"/>
      <c r="H458" s="45"/>
      <c r="I458" s="45"/>
      <c r="J458" s="45"/>
      <c r="K458" s="45"/>
      <c r="L458" s="45"/>
      <c r="M458" s="46"/>
      <c r="N458" s="46"/>
      <c r="O458" s="48"/>
      <c r="P458" s="48"/>
      <c r="Q458" s="46"/>
      <c r="R458" s="48"/>
      <c r="S458" s="48"/>
      <c r="T458" s="48"/>
      <c r="U458" s="48"/>
      <c r="V458" s="48"/>
      <c r="W458" s="46"/>
      <c r="X458" s="48"/>
      <c r="Y458" s="48"/>
      <c r="Z458" s="157"/>
      <c r="AA458" s="47"/>
      <c r="AB458" s="97"/>
      <c r="AC458" s="49"/>
      <c r="AD458" s="49"/>
      <c r="AE458" s="49"/>
      <c r="AF458" s="49"/>
      <c r="AG458" s="49"/>
      <c r="AH458" s="47"/>
      <c r="AI458" s="47"/>
      <c r="AJ458" s="47"/>
      <c r="AK458" s="190"/>
      <c r="AL458" s="190"/>
      <c r="AM458" s="190"/>
      <c r="AN458" s="190"/>
      <c r="AO458" s="190"/>
      <c r="AP458" s="151"/>
      <c r="AQ458" s="322"/>
      <c r="AR458" s="322"/>
      <c r="AS458" s="322"/>
      <c r="AT458" s="47"/>
      <c r="AU458" s="47"/>
      <c r="AV458" s="47"/>
      <c r="AW458" s="47"/>
      <c r="AX458" s="322"/>
      <c r="AY458" s="98"/>
      <c r="AZ458" s="98"/>
      <c r="BA458" s="47"/>
      <c r="BB458" s="47"/>
      <c r="BC458" s="47"/>
      <c r="BD458" s="47"/>
      <c r="BE458" s="97"/>
      <c r="BF458" s="49"/>
      <c r="BG458" s="239"/>
      <c r="BH458" s="342"/>
      <c r="BI458" s="49"/>
      <c r="BJ458" s="49"/>
      <c r="BK458" s="49"/>
      <c r="BL458" s="49"/>
      <c r="BM458" s="49"/>
      <c r="BN458" s="47"/>
      <c r="BO458" s="49"/>
      <c r="BP458" s="49"/>
      <c r="BQ458" s="49"/>
      <c r="BR458" s="323"/>
      <c r="BS458" s="323"/>
      <c r="BT458" s="323"/>
      <c r="BU458" s="49"/>
      <c r="BV458" s="49"/>
      <c r="BW458" s="97"/>
      <c r="BX458" s="97"/>
      <c r="BY458" s="97"/>
      <c r="BZ458" s="97"/>
      <c r="CA458" s="49"/>
      <c r="CB458" s="49"/>
      <c r="CC458" s="49"/>
      <c r="CD458" s="49"/>
      <c r="CE458" s="49"/>
      <c r="CF458" s="49"/>
      <c r="CG458" s="49"/>
      <c r="CH458" s="49"/>
      <c r="CI458" s="97"/>
      <c r="CJ458" s="97"/>
      <c r="CK458" s="97"/>
      <c r="CL458" s="97"/>
      <c r="CM458" s="335"/>
      <c r="CN458" s="337"/>
      <c r="CO458" s="315" t="str">
        <f>IF(Формулы!R458&gt;V458,"22-?,Дата 14 - Прибыл из УФСИН; ","")&amp;IF(Формулы!Q458&gt;Y458,"25-?,Дата 13 - Выбыл в УФСИН;","")&amp;IF(YEAR(ДАННЫЕ!$F$1)=YEAR(ДАННЫЕ!B458),IF(AT458&gt;0,"","40-?, вявлен в текущем году! "),"")&amp;IF(YEAR($F$1)=YEAR(W458),IF(X458+Y458&gt;0,"","23-стоит, 24,25 - куда выбыл? "),"")&amp;IF(X458+Y458&gt;0,IF(YEAR($F$1)=YEAR(W458),"","24+25&gt;0? 23 - когда выбыл? "),"")&amp;IF(BA458&lt;BB458,"47&gt;=48; ","")&amp;IF(BA458&lt;BC458,"47&gt;=49; ","")&amp;IF(BA458&lt;BD458,"47&gt;=50; ","")&amp;IF(BE458&gt;0,IF(BF458&gt;0,IF(AU458&gt;AV458,"","41 и 42 - ? (51 и 52 &gt; 0);"),"51 &gt; 0 52 - ?;"),"")&amp;IF(AU458&gt;0,IF(AV458&gt;AU458,"41&gt;42;","")&amp;IF(BE458&gt;0,"","41&gt;0 51-?;"),"")&amp;IF(BF458&gt;0,IF(BE458&gt;0,"","52&gt;0 51-?;"),"")&amp;IF(AW458&gt;=AX458,"","43&gt;44;")&amp;IF(CA458&gt;0,IF(AW458&gt;0,"","71 &gt; 0 43-?;"),"")</f>
        <v/>
      </c>
    </row>
    <row r="459" spans="1:93" s="250" customFormat="1" ht="15" customHeight="1" x14ac:dyDescent="0.2">
      <c r="A459" s="45"/>
      <c r="B459" s="46"/>
      <c r="C459" s="121"/>
      <c r="D459" s="121"/>
      <c r="E459" s="336"/>
      <c r="F459" s="122"/>
      <c r="G459" s="46"/>
      <c r="H459" s="45"/>
      <c r="I459" s="45"/>
      <c r="J459" s="45"/>
      <c r="K459" s="45"/>
      <c r="L459" s="45"/>
      <c r="M459" s="46"/>
      <c r="N459" s="46"/>
      <c r="O459" s="48"/>
      <c r="P459" s="48"/>
      <c r="Q459" s="46"/>
      <c r="R459" s="48"/>
      <c r="S459" s="48"/>
      <c r="T459" s="48"/>
      <c r="U459" s="48"/>
      <c r="V459" s="48"/>
      <c r="W459" s="46"/>
      <c r="X459" s="48"/>
      <c r="Y459" s="48"/>
      <c r="Z459" s="157"/>
      <c r="AA459" s="47"/>
      <c r="AB459" s="97"/>
      <c r="AC459" s="49"/>
      <c r="AD459" s="49"/>
      <c r="AE459" s="49"/>
      <c r="AF459" s="49"/>
      <c r="AG459" s="49"/>
      <c r="AH459" s="47"/>
      <c r="AI459" s="47"/>
      <c r="AJ459" s="47"/>
      <c r="AK459" s="190"/>
      <c r="AL459" s="190"/>
      <c r="AM459" s="190"/>
      <c r="AN459" s="190"/>
      <c r="AO459" s="190"/>
      <c r="AP459" s="151"/>
      <c r="AQ459" s="322"/>
      <c r="AR459" s="322"/>
      <c r="AS459" s="322"/>
      <c r="AT459" s="47"/>
      <c r="AU459" s="47"/>
      <c r="AV459" s="47"/>
      <c r="AW459" s="47"/>
      <c r="AX459" s="322"/>
      <c r="AY459" s="98"/>
      <c r="AZ459" s="98"/>
      <c r="BA459" s="47"/>
      <c r="BB459" s="47"/>
      <c r="BC459" s="47"/>
      <c r="BD459" s="47"/>
      <c r="BE459" s="97"/>
      <c r="BF459" s="49"/>
      <c r="BG459" s="239"/>
      <c r="BH459" s="342"/>
      <c r="BI459" s="49"/>
      <c r="BJ459" s="49"/>
      <c r="BK459" s="49"/>
      <c r="BL459" s="49"/>
      <c r="BM459" s="49"/>
      <c r="BN459" s="47"/>
      <c r="BO459" s="49"/>
      <c r="BP459" s="49"/>
      <c r="BQ459" s="49"/>
      <c r="BR459" s="323"/>
      <c r="BS459" s="323"/>
      <c r="BT459" s="323"/>
      <c r="BU459" s="49"/>
      <c r="BV459" s="49"/>
      <c r="BW459" s="97"/>
      <c r="BX459" s="97"/>
      <c r="BY459" s="97"/>
      <c r="BZ459" s="97"/>
      <c r="CA459" s="49"/>
      <c r="CB459" s="49"/>
      <c r="CC459" s="49"/>
      <c r="CD459" s="49"/>
      <c r="CE459" s="49"/>
      <c r="CF459" s="49"/>
      <c r="CG459" s="49"/>
      <c r="CH459" s="49"/>
      <c r="CI459" s="97"/>
      <c r="CJ459" s="97"/>
      <c r="CK459" s="97"/>
      <c r="CL459" s="97"/>
      <c r="CM459" s="335"/>
      <c r="CN459" s="337"/>
      <c r="CO459" s="315" t="str">
        <f>IF(Формулы!R459&gt;V459,"22-?,Дата 14 - Прибыл из УФСИН; ","")&amp;IF(Формулы!Q459&gt;Y459,"25-?,Дата 13 - Выбыл в УФСИН;","")&amp;IF(YEAR(ДАННЫЕ!$F$1)=YEAR(ДАННЫЕ!B459),IF(AT459&gt;0,"","40-?, вявлен в текущем году! "),"")&amp;IF(YEAR($F$1)=YEAR(W459),IF(X459+Y459&gt;0,"","23-стоит, 24,25 - куда выбыл? "),"")&amp;IF(X459+Y459&gt;0,IF(YEAR($F$1)=YEAR(W459),"","24+25&gt;0? 23 - когда выбыл? "),"")&amp;IF(BA459&lt;BB459,"47&gt;=48; ","")&amp;IF(BA459&lt;BC459,"47&gt;=49; ","")&amp;IF(BA459&lt;BD459,"47&gt;=50; ","")&amp;IF(BE459&gt;0,IF(BF459&gt;0,IF(AU459&gt;AV459,"","41 и 42 - ? (51 и 52 &gt; 0);"),"51 &gt; 0 52 - ?;"),"")&amp;IF(AU459&gt;0,IF(AV459&gt;AU459,"41&gt;42;","")&amp;IF(BE459&gt;0,"","41&gt;0 51-?;"),"")&amp;IF(BF459&gt;0,IF(BE459&gt;0,"","52&gt;0 51-?;"),"")&amp;IF(AW459&gt;=AX459,"","43&gt;44;")&amp;IF(CA459&gt;0,IF(AW459&gt;0,"","71 &gt; 0 43-?;"),"")</f>
        <v/>
      </c>
    </row>
    <row r="460" spans="1:93" s="250" customFormat="1" ht="15" customHeight="1" x14ac:dyDescent="0.2">
      <c r="A460" s="45"/>
      <c r="B460" s="46"/>
      <c r="C460" s="121"/>
      <c r="D460" s="121"/>
      <c r="E460" s="336"/>
      <c r="F460" s="122"/>
      <c r="G460" s="46"/>
      <c r="H460" s="45"/>
      <c r="I460" s="45"/>
      <c r="J460" s="45"/>
      <c r="K460" s="45"/>
      <c r="L460" s="45"/>
      <c r="M460" s="46"/>
      <c r="N460" s="46"/>
      <c r="O460" s="48"/>
      <c r="P460" s="48"/>
      <c r="Q460" s="46"/>
      <c r="R460" s="48"/>
      <c r="S460" s="48"/>
      <c r="T460" s="48"/>
      <c r="U460" s="48"/>
      <c r="V460" s="48"/>
      <c r="W460" s="46"/>
      <c r="X460" s="48"/>
      <c r="Y460" s="48"/>
      <c r="Z460" s="157"/>
      <c r="AA460" s="47"/>
      <c r="AB460" s="97"/>
      <c r="AC460" s="49"/>
      <c r="AD460" s="49"/>
      <c r="AE460" s="49"/>
      <c r="AF460" s="49"/>
      <c r="AG460" s="49"/>
      <c r="AH460" s="47"/>
      <c r="AI460" s="47"/>
      <c r="AJ460" s="47"/>
      <c r="AK460" s="190"/>
      <c r="AL460" s="190"/>
      <c r="AM460" s="190"/>
      <c r="AN460" s="190"/>
      <c r="AO460" s="190"/>
      <c r="AP460" s="151"/>
      <c r="AQ460" s="322"/>
      <c r="AR460" s="322"/>
      <c r="AS460" s="322"/>
      <c r="AT460" s="47"/>
      <c r="AU460" s="47"/>
      <c r="AV460" s="47"/>
      <c r="AW460" s="47"/>
      <c r="AX460" s="322"/>
      <c r="AY460" s="98"/>
      <c r="AZ460" s="98"/>
      <c r="BA460" s="47"/>
      <c r="BB460" s="47"/>
      <c r="BC460" s="47"/>
      <c r="BD460" s="47"/>
      <c r="BE460" s="97"/>
      <c r="BF460" s="49"/>
      <c r="BG460" s="239"/>
      <c r="BH460" s="342"/>
      <c r="BI460" s="49"/>
      <c r="BJ460" s="49"/>
      <c r="BK460" s="49"/>
      <c r="BL460" s="49"/>
      <c r="BM460" s="49"/>
      <c r="BN460" s="47"/>
      <c r="BO460" s="49"/>
      <c r="BP460" s="49"/>
      <c r="BQ460" s="49"/>
      <c r="BR460" s="323"/>
      <c r="BS460" s="323"/>
      <c r="BT460" s="323"/>
      <c r="BU460" s="49"/>
      <c r="BV460" s="49"/>
      <c r="BW460" s="97"/>
      <c r="BX460" s="97"/>
      <c r="BY460" s="97"/>
      <c r="BZ460" s="97"/>
      <c r="CA460" s="49"/>
      <c r="CB460" s="49"/>
      <c r="CC460" s="49"/>
      <c r="CD460" s="49"/>
      <c r="CE460" s="49"/>
      <c r="CF460" s="49"/>
      <c r="CG460" s="49"/>
      <c r="CH460" s="49"/>
      <c r="CI460" s="97"/>
      <c r="CJ460" s="97"/>
      <c r="CK460" s="97"/>
      <c r="CL460" s="97"/>
      <c r="CM460" s="335"/>
      <c r="CN460" s="337"/>
      <c r="CO460" s="315" t="str">
        <f>IF(Формулы!R460&gt;V460,"22-?,Дата 14 - Прибыл из УФСИН; ","")&amp;IF(Формулы!Q460&gt;Y460,"25-?,Дата 13 - Выбыл в УФСИН;","")&amp;IF(YEAR(ДАННЫЕ!$F$1)=YEAR(ДАННЫЕ!B460),IF(AT460&gt;0,"","40-?, вявлен в текущем году! "),"")&amp;IF(YEAR($F$1)=YEAR(W460),IF(X460+Y460&gt;0,"","23-стоит, 24,25 - куда выбыл? "),"")&amp;IF(X460+Y460&gt;0,IF(YEAR($F$1)=YEAR(W460),"","24+25&gt;0? 23 - когда выбыл? "),"")&amp;IF(BA460&lt;BB460,"47&gt;=48; ","")&amp;IF(BA460&lt;BC460,"47&gt;=49; ","")&amp;IF(BA460&lt;BD460,"47&gt;=50; ","")&amp;IF(BE460&gt;0,IF(BF460&gt;0,IF(AU460&gt;AV460,"","41 и 42 - ? (51 и 52 &gt; 0);"),"51 &gt; 0 52 - ?;"),"")&amp;IF(AU460&gt;0,IF(AV460&gt;AU460,"41&gt;42;","")&amp;IF(BE460&gt;0,"","41&gt;0 51-?;"),"")&amp;IF(BF460&gt;0,IF(BE460&gt;0,"","52&gt;0 51-?;"),"")&amp;IF(AW460&gt;=AX460,"","43&gt;44;")&amp;IF(CA460&gt;0,IF(AW460&gt;0,"","71 &gt; 0 43-?;"),"")</f>
        <v/>
      </c>
    </row>
    <row r="461" spans="1:93" s="250" customFormat="1" ht="15" customHeight="1" x14ac:dyDescent="0.2">
      <c r="A461" s="45"/>
      <c r="B461" s="46"/>
      <c r="C461" s="121"/>
      <c r="D461" s="121"/>
      <c r="E461" s="336"/>
      <c r="F461" s="122"/>
      <c r="G461" s="46"/>
      <c r="H461" s="45"/>
      <c r="I461" s="45"/>
      <c r="J461" s="45"/>
      <c r="K461" s="45"/>
      <c r="L461" s="45"/>
      <c r="M461" s="46"/>
      <c r="N461" s="46"/>
      <c r="O461" s="48"/>
      <c r="P461" s="48"/>
      <c r="Q461" s="46"/>
      <c r="R461" s="48"/>
      <c r="S461" s="48"/>
      <c r="T461" s="48"/>
      <c r="U461" s="48"/>
      <c r="V461" s="48"/>
      <c r="W461" s="46"/>
      <c r="X461" s="48"/>
      <c r="Y461" s="48"/>
      <c r="Z461" s="157"/>
      <c r="AA461" s="47"/>
      <c r="AB461" s="97"/>
      <c r="AC461" s="49"/>
      <c r="AD461" s="49"/>
      <c r="AE461" s="49"/>
      <c r="AF461" s="49"/>
      <c r="AG461" s="49"/>
      <c r="AH461" s="47"/>
      <c r="AI461" s="47"/>
      <c r="AJ461" s="47"/>
      <c r="AK461" s="190"/>
      <c r="AL461" s="190"/>
      <c r="AM461" s="190"/>
      <c r="AN461" s="190"/>
      <c r="AO461" s="190"/>
      <c r="AP461" s="151"/>
      <c r="AQ461" s="322"/>
      <c r="AR461" s="322"/>
      <c r="AS461" s="322"/>
      <c r="AT461" s="47"/>
      <c r="AU461" s="47"/>
      <c r="AV461" s="47"/>
      <c r="AW461" s="47"/>
      <c r="AX461" s="322"/>
      <c r="AY461" s="98"/>
      <c r="AZ461" s="98"/>
      <c r="BA461" s="47"/>
      <c r="BB461" s="47"/>
      <c r="BC461" s="47"/>
      <c r="BD461" s="47"/>
      <c r="BE461" s="97"/>
      <c r="BF461" s="49"/>
      <c r="BG461" s="239"/>
      <c r="BH461" s="342"/>
      <c r="BI461" s="49"/>
      <c r="BJ461" s="49"/>
      <c r="BK461" s="49"/>
      <c r="BL461" s="49"/>
      <c r="BM461" s="49"/>
      <c r="BN461" s="47"/>
      <c r="BO461" s="49"/>
      <c r="BP461" s="49"/>
      <c r="BQ461" s="49"/>
      <c r="BR461" s="323"/>
      <c r="BS461" s="323"/>
      <c r="BT461" s="323"/>
      <c r="BU461" s="49"/>
      <c r="BV461" s="49"/>
      <c r="BW461" s="97"/>
      <c r="BX461" s="97"/>
      <c r="BY461" s="97"/>
      <c r="BZ461" s="97"/>
      <c r="CA461" s="49"/>
      <c r="CB461" s="49"/>
      <c r="CC461" s="49"/>
      <c r="CD461" s="49"/>
      <c r="CE461" s="49"/>
      <c r="CF461" s="49"/>
      <c r="CG461" s="49"/>
      <c r="CH461" s="49"/>
      <c r="CI461" s="97"/>
      <c r="CJ461" s="97"/>
      <c r="CK461" s="97"/>
      <c r="CL461" s="97"/>
      <c r="CM461" s="335"/>
      <c r="CN461" s="337"/>
      <c r="CO461" s="315" t="str">
        <f>IF(Формулы!R461&gt;V461,"22-?,Дата 14 - Прибыл из УФСИН; ","")&amp;IF(Формулы!Q461&gt;Y461,"25-?,Дата 13 - Выбыл в УФСИН;","")&amp;IF(YEAR(ДАННЫЕ!$F$1)=YEAR(ДАННЫЕ!B461),IF(AT461&gt;0,"","40-?, вявлен в текущем году! "),"")&amp;IF(YEAR($F$1)=YEAR(W461),IF(X461+Y461&gt;0,"","23-стоит, 24,25 - куда выбыл? "),"")&amp;IF(X461+Y461&gt;0,IF(YEAR($F$1)=YEAR(W461),"","24+25&gt;0? 23 - когда выбыл? "),"")&amp;IF(BA461&lt;BB461,"47&gt;=48; ","")&amp;IF(BA461&lt;BC461,"47&gt;=49; ","")&amp;IF(BA461&lt;BD461,"47&gt;=50; ","")&amp;IF(BE461&gt;0,IF(BF461&gt;0,IF(AU461&gt;AV461,"","41 и 42 - ? (51 и 52 &gt; 0);"),"51 &gt; 0 52 - ?;"),"")&amp;IF(AU461&gt;0,IF(AV461&gt;AU461,"41&gt;42;","")&amp;IF(BE461&gt;0,"","41&gt;0 51-?;"),"")&amp;IF(BF461&gt;0,IF(BE461&gt;0,"","52&gt;0 51-?;"),"")&amp;IF(AW461&gt;=AX461,"","43&gt;44;")&amp;IF(CA461&gt;0,IF(AW461&gt;0,"","71 &gt; 0 43-?;"),"")</f>
        <v/>
      </c>
    </row>
    <row r="462" spans="1:93" s="250" customFormat="1" ht="15" customHeight="1" x14ac:dyDescent="0.2">
      <c r="A462" s="45"/>
      <c r="B462" s="46"/>
      <c r="C462" s="121"/>
      <c r="D462" s="121"/>
      <c r="E462" s="336"/>
      <c r="F462" s="122"/>
      <c r="G462" s="46"/>
      <c r="H462" s="45"/>
      <c r="I462" s="45"/>
      <c r="J462" s="45"/>
      <c r="K462" s="45"/>
      <c r="L462" s="45"/>
      <c r="M462" s="46"/>
      <c r="N462" s="46"/>
      <c r="O462" s="48"/>
      <c r="P462" s="48"/>
      <c r="Q462" s="46"/>
      <c r="R462" s="48"/>
      <c r="S462" s="48"/>
      <c r="T462" s="48"/>
      <c r="U462" s="48"/>
      <c r="V462" s="48"/>
      <c r="W462" s="46"/>
      <c r="X462" s="48"/>
      <c r="Y462" s="48"/>
      <c r="Z462" s="157"/>
      <c r="AA462" s="47"/>
      <c r="AB462" s="97"/>
      <c r="AC462" s="49"/>
      <c r="AD462" s="49"/>
      <c r="AE462" s="49"/>
      <c r="AF462" s="49"/>
      <c r="AG462" s="49"/>
      <c r="AH462" s="47"/>
      <c r="AI462" s="47"/>
      <c r="AJ462" s="47"/>
      <c r="AK462" s="190"/>
      <c r="AL462" s="190"/>
      <c r="AM462" s="190"/>
      <c r="AN462" s="190"/>
      <c r="AO462" s="190"/>
      <c r="AP462" s="151"/>
      <c r="AQ462" s="322"/>
      <c r="AR462" s="322"/>
      <c r="AS462" s="322"/>
      <c r="AT462" s="47"/>
      <c r="AU462" s="47"/>
      <c r="AV462" s="47"/>
      <c r="AW462" s="47"/>
      <c r="AX462" s="322"/>
      <c r="AY462" s="98"/>
      <c r="AZ462" s="98"/>
      <c r="BA462" s="47"/>
      <c r="BB462" s="47"/>
      <c r="BC462" s="47"/>
      <c r="BD462" s="47"/>
      <c r="BE462" s="97"/>
      <c r="BF462" s="49"/>
      <c r="BG462" s="239"/>
      <c r="BH462" s="342"/>
      <c r="BI462" s="49"/>
      <c r="BJ462" s="49"/>
      <c r="BK462" s="49"/>
      <c r="BL462" s="49"/>
      <c r="BM462" s="49"/>
      <c r="BN462" s="47"/>
      <c r="BO462" s="49"/>
      <c r="BP462" s="49"/>
      <c r="BQ462" s="49"/>
      <c r="BR462" s="323"/>
      <c r="BS462" s="323"/>
      <c r="BT462" s="323"/>
      <c r="BU462" s="49"/>
      <c r="BV462" s="49"/>
      <c r="BW462" s="97"/>
      <c r="BX462" s="97"/>
      <c r="BY462" s="97"/>
      <c r="BZ462" s="97"/>
      <c r="CA462" s="49"/>
      <c r="CB462" s="49"/>
      <c r="CC462" s="49"/>
      <c r="CD462" s="49"/>
      <c r="CE462" s="49"/>
      <c r="CF462" s="49"/>
      <c r="CG462" s="49"/>
      <c r="CH462" s="49"/>
      <c r="CI462" s="97"/>
      <c r="CJ462" s="97"/>
      <c r="CK462" s="97"/>
      <c r="CL462" s="97"/>
      <c r="CM462" s="335"/>
      <c r="CN462" s="337"/>
      <c r="CO462" s="315" t="str">
        <f>IF(Формулы!R462&gt;V462,"22-?,Дата 14 - Прибыл из УФСИН; ","")&amp;IF(Формулы!Q462&gt;Y462,"25-?,Дата 13 - Выбыл в УФСИН;","")&amp;IF(YEAR(ДАННЫЕ!$F$1)=YEAR(ДАННЫЕ!B462),IF(AT462&gt;0,"","40-?, вявлен в текущем году! "),"")&amp;IF(YEAR($F$1)=YEAR(W462),IF(X462+Y462&gt;0,"","23-стоит, 24,25 - куда выбыл? "),"")&amp;IF(X462+Y462&gt;0,IF(YEAR($F$1)=YEAR(W462),"","24+25&gt;0? 23 - когда выбыл? "),"")&amp;IF(BA462&lt;BB462,"47&gt;=48; ","")&amp;IF(BA462&lt;BC462,"47&gt;=49; ","")&amp;IF(BA462&lt;BD462,"47&gt;=50; ","")&amp;IF(BE462&gt;0,IF(BF462&gt;0,IF(AU462&gt;AV462,"","41 и 42 - ? (51 и 52 &gt; 0);"),"51 &gt; 0 52 - ?;"),"")&amp;IF(AU462&gt;0,IF(AV462&gt;AU462,"41&gt;42;","")&amp;IF(BE462&gt;0,"","41&gt;0 51-?;"),"")&amp;IF(BF462&gt;0,IF(BE462&gt;0,"","52&gt;0 51-?;"),"")&amp;IF(AW462&gt;=AX462,"","43&gt;44;")&amp;IF(CA462&gt;0,IF(AW462&gt;0,"","71 &gt; 0 43-?;"),"")</f>
        <v/>
      </c>
    </row>
    <row r="463" spans="1:93" s="250" customFormat="1" ht="15" customHeight="1" x14ac:dyDescent="0.2">
      <c r="A463" s="45"/>
      <c r="B463" s="46"/>
      <c r="C463" s="121"/>
      <c r="D463" s="121"/>
      <c r="E463" s="336"/>
      <c r="F463" s="122"/>
      <c r="G463" s="46"/>
      <c r="H463" s="45"/>
      <c r="I463" s="45"/>
      <c r="J463" s="45"/>
      <c r="K463" s="45"/>
      <c r="L463" s="45"/>
      <c r="M463" s="46"/>
      <c r="N463" s="46"/>
      <c r="O463" s="48"/>
      <c r="P463" s="48"/>
      <c r="Q463" s="46"/>
      <c r="R463" s="48"/>
      <c r="S463" s="48"/>
      <c r="T463" s="48"/>
      <c r="U463" s="48"/>
      <c r="V463" s="48"/>
      <c r="W463" s="46"/>
      <c r="X463" s="48"/>
      <c r="Y463" s="48"/>
      <c r="Z463" s="157"/>
      <c r="AA463" s="47"/>
      <c r="AB463" s="97"/>
      <c r="AC463" s="49"/>
      <c r="AD463" s="49"/>
      <c r="AE463" s="49"/>
      <c r="AF463" s="49"/>
      <c r="AG463" s="49"/>
      <c r="AH463" s="47"/>
      <c r="AI463" s="47"/>
      <c r="AJ463" s="47"/>
      <c r="AK463" s="190"/>
      <c r="AL463" s="190"/>
      <c r="AM463" s="190"/>
      <c r="AN463" s="190"/>
      <c r="AO463" s="190"/>
      <c r="AP463" s="151"/>
      <c r="AQ463" s="322"/>
      <c r="AR463" s="322"/>
      <c r="AS463" s="322"/>
      <c r="AT463" s="47"/>
      <c r="AU463" s="47"/>
      <c r="AV463" s="47"/>
      <c r="AW463" s="47"/>
      <c r="AX463" s="322"/>
      <c r="AY463" s="98"/>
      <c r="AZ463" s="98"/>
      <c r="BA463" s="47"/>
      <c r="BB463" s="47"/>
      <c r="BC463" s="47"/>
      <c r="BD463" s="47"/>
      <c r="BE463" s="97"/>
      <c r="BF463" s="49"/>
      <c r="BG463" s="239"/>
      <c r="BH463" s="342"/>
      <c r="BI463" s="49"/>
      <c r="BJ463" s="49"/>
      <c r="BK463" s="49"/>
      <c r="BL463" s="49"/>
      <c r="BM463" s="49"/>
      <c r="BN463" s="47"/>
      <c r="BO463" s="49"/>
      <c r="BP463" s="49"/>
      <c r="BQ463" s="49"/>
      <c r="BR463" s="323"/>
      <c r="BS463" s="323"/>
      <c r="BT463" s="323"/>
      <c r="BU463" s="49"/>
      <c r="BV463" s="49"/>
      <c r="BW463" s="97"/>
      <c r="BX463" s="97"/>
      <c r="BY463" s="97"/>
      <c r="BZ463" s="97"/>
      <c r="CA463" s="49"/>
      <c r="CB463" s="49"/>
      <c r="CC463" s="49"/>
      <c r="CD463" s="49"/>
      <c r="CE463" s="49"/>
      <c r="CF463" s="49"/>
      <c r="CG463" s="49"/>
      <c r="CH463" s="49"/>
      <c r="CI463" s="97"/>
      <c r="CJ463" s="97"/>
      <c r="CK463" s="97"/>
      <c r="CL463" s="97"/>
      <c r="CM463" s="335"/>
      <c r="CN463" s="337"/>
      <c r="CO463" s="315" t="str">
        <f>IF(Формулы!R463&gt;V463,"22-?,Дата 14 - Прибыл из УФСИН; ","")&amp;IF(Формулы!Q463&gt;Y463,"25-?,Дата 13 - Выбыл в УФСИН;","")&amp;IF(YEAR(ДАННЫЕ!$F$1)=YEAR(ДАННЫЕ!B463),IF(AT463&gt;0,"","40-?, вявлен в текущем году! "),"")&amp;IF(YEAR($F$1)=YEAR(W463),IF(X463+Y463&gt;0,"","23-стоит, 24,25 - куда выбыл? "),"")&amp;IF(X463+Y463&gt;0,IF(YEAR($F$1)=YEAR(W463),"","24+25&gt;0? 23 - когда выбыл? "),"")&amp;IF(BA463&lt;BB463,"47&gt;=48; ","")&amp;IF(BA463&lt;BC463,"47&gt;=49; ","")&amp;IF(BA463&lt;BD463,"47&gt;=50; ","")&amp;IF(BE463&gt;0,IF(BF463&gt;0,IF(AU463&gt;AV463,"","41 и 42 - ? (51 и 52 &gt; 0);"),"51 &gt; 0 52 - ?;"),"")&amp;IF(AU463&gt;0,IF(AV463&gt;AU463,"41&gt;42;","")&amp;IF(BE463&gt;0,"","41&gt;0 51-?;"),"")&amp;IF(BF463&gt;0,IF(BE463&gt;0,"","52&gt;0 51-?;"),"")&amp;IF(AW463&gt;=AX463,"","43&gt;44;")&amp;IF(CA463&gt;0,IF(AW463&gt;0,"","71 &gt; 0 43-?;"),"")</f>
        <v/>
      </c>
    </row>
    <row r="464" spans="1:93" s="250" customFormat="1" ht="15" customHeight="1" x14ac:dyDescent="0.2">
      <c r="A464" s="45"/>
      <c r="B464" s="46"/>
      <c r="C464" s="121"/>
      <c r="D464" s="121"/>
      <c r="E464" s="336"/>
      <c r="F464" s="122"/>
      <c r="G464" s="46"/>
      <c r="H464" s="45"/>
      <c r="I464" s="45"/>
      <c r="J464" s="45"/>
      <c r="K464" s="45"/>
      <c r="L464" s="45"/>
      <c r="M464" s="46"/>
      <c r="N464" s="46"/>
      <c r="O464" s="48"/>
      <c r="P464" s="48"/>
      <c r="Q464" s="46"/>
      <c r="R464" s="48"/>
      <c r="S464" s="48"/>
      <c r="T464" s="48"/>
      <c r="U464" s="48"/>
      <c r="V464" s="48"/>
      <c r="W464" s="46"/>
      <c r="X464" s="48"/>
      <c r="Y464" s="48"/>
      <c r="Z464" s="157"/>
      <c r="AA464" s="47"/>
      <c r="AB464" s="97"/>
      <c r="AC464" s="49"/>
      <c r="AD464" s="49"/>
      <c r="AE464" s="49"/>
      <c r="AF464" s="49"/>
      <c r="AG464" s="49"/>
      <c r="AH464" s="47"/>
      <c r="AI464" s="47"/>
      <c r="AJ464" s="47"/>
      <c r="AK464" s="190"/>
      <c r="AL464" s="190"/>
      <c r="AM464" s="190"/>
      <c r="AN464" s="190"/>
      <c r="AO464" s="190"/>
      <c r="AP464" s="151"/>
      <c r="AQ464" s="322"/>
      <c r="AR464" s="322"/>
      <c r="AS464" s="322"/>
      <c r="AT464" s="47"/>
      <c r="AU464" s="47"/>
      <c r="AV464" s="47"/>
      <c r="AW464" s="47"/>
      <c r="AX464" s="322"/>
      <c r="AY464" s="98"/>
      <c r="AZ464" s="98"/>
      <c r="BA464" s="47"/>
      <c r="BB464" s="47"/>
      <c r="BC464" s="47"/>
      <c r="BD464" s="47"/>
      <c r="BE464" s="97"/>
      <c r="BF464" s="49"/>
      <c r="BG464" s="239"/>
      <c r="BH464" s="342"/>
      <c r="BI464" s="49"/>
      <c r="BJ464" s="49"/>
      <c r="BK464" s="49"/>
      <c r="BL464" s="49"/>
      <c r="BM464" s="49"/>
      <c r="BN464" s="47"/>
      <c r="BO464" s="49"/>
      <c r="BP464" s="49"/>
      <c r="BQ464" s="49"/>
      <c r="BR464" s="323"/>
      <c r="BS464" s="323"/>
      <c r="BT464" s="323"/>
      <c r="BU464" s="49"/>
      <c r="BV464" s="49"/>
      <c r="BW464" s="97"/>
      <c r="BX464" s="97"/>
      <c r="BY464" s="97"/>
      <c r="BZ464" s="97"/>
      <c r="CA464" s="49"/>
      <c r="CB464" s="49"/>
      <c r="CC464" s="49"/>
      <c r="CD464" s="49"/>
      <c r="CE464" s="49"/>
      <c r="CF464" s="49"/>
      <c r="CG464" s="49"/>
      <c r="CH464" s="49"/>
      <c r="CI464" s="97"/>
      <c r="CJ464" s="97"/>
      <c r="CK464" s="97"/>
      <c r="CL464" s="97"/>
      <c r="CM464" s="335"/>
      <c r="CN464" s="337"/>
      <c r="CO464" s="315" t="str">
        <f>IF(Формулы!R464&gt;V464,"22-?,Дата 14 - Прибыл из УФСИН; ","")&amp;IF(Формулы!Q464&gt;Y464,"25-?,Дата 13 - Выбыл в УФСИН;","")&amp;IF(YEAR(ДАННЫЕ!$F$1)=YEAR(ДАННЫЕ!B464),IF(AT464&gt;0,"","40-?, вявлен в текущем году! "),"")&amp;IF(YEAR($F$1)=YEAR(W464),IF(X464+Y464&gt;0,"","23-стоит, 24,25 - куда выбыл? "),"")&amp;IF(X464+Y464&gt;0,IF(YEAR($F$1)=YEAR(W464),"","24+25&gt;0? 23 - когда выбыл? "),"")&amp;IF(BA464&lt;BB464,"47&gt;=48; ","")&amp;IF(BA464&lt;BC464,"47&gt;=49; ","")&amp;IF(BA464&lt;BD464,"47&gt;=50; ","")&amp;IF(BE464&gt;0,IF(BF464&gt;0,IF(AU464&gt;AV464,"","41 и 42 - ? (51 и 52 &gt; 0);"),"51 &gt; 0 52 - ?;"),"")&amp;IF(AU464&gt;0,IF(AV464&gt;AU464,"41&gt;42;","")&amp;IF(BE464&gt;0,"","41&gt;0 51-?;"),"")&amp;IF(BF464&gt;0,IF(BE464&gt;0,"","52&gt;0 51-?;"),"")&amp;IF(AW464&gt;=AX464,"","43&gt;44;")&amp;IF(CA464&gt;0,IF(AW464&gt;0,"","71 &gt; 0 43-?;"),"")</f>
        <v/>
      </c>
    </row>
    <row r="465" spans="1:93" s="250" customFormat="1" ht="15" customHeight="1" x14ac:dyDescent="0.2">
      <c r="A465" s="45"/>
      <c r="B465" s="46"/>
      <c r="C465" s="121"/>
      <c r="D465" s="121"/>
      <c r="E465" s="336"/>
      <c r="F465" s="122"/>
      <c r="G465" s="46"/>
      <c r="H465" s="45"/>
      <c r="I465" s="45"/>
      <c r="J465" s="45"/>
      <c r="K465" s="45"/>
      <c r="L465" s="45"/>
      <c r="M465" s="46"/>
      <c r="N465" s="46"/>
      <c r="O465" s="48"/>
      <c r="P465" s="48"/>
      <c r="Q465" s="46"/>
      <c r="R465" s="48"/>
      <c r="S465" s="48"/>
      <c r="T465" s="48"/>
      <c r="U465" s="48"/>
      <c r="V465" s="48"/>
      <c r="W465" s="46"/>
      <c r="X465" s="48"/>
      <c r="Y465" s="48"/>
      <c r="Z465" s="157"/>
      <c r="AA465" s="47"/>
      <c r="AB465" s="97"/>
      <c r="AC465" s="49"/>
      <c r="AD465" s="49"/>
      <c r="AE465" s="49"/>
      <c r="AF465" s="49"/>
      <c r="AG465" s="49"/>
      <c r="AH465" s="47"/>
      <c r="AI465" s="47"/>
      <c r="AJ465" s="47"/>
      <c r="AK465" s="190"/>
      <c r="AL465" s="190"/>
      <c r="AM465" s="190"/>
      <c r="AN465" s="190"/>
      <c r="AO465" s="190"/>
      <c r="AP465" s="151"/>
      <c r="AQ465" s="322"/>
      <c r="AR465" s="322"/>
      <c r="AS465" s="322"/>
      <c r="AT465" s="47"/>
      <c r="AU465" s="47"/>
      <c r="AV465" s="47"/>
      <c r="AW465" s="47"/>
      <c r="AX465" s="322"/>
      <c r="AY465" s="98"/>
      <c r="AZ465" s="98"/>
      <c r="BA465" s="47"/>
      <c r="BB465" s="47"/>
      <c r="BC465" s="47"/>
      <c r="BD465" s="47"/>
      <c r="BE465" s="97"/>
      <c r="BF465" s="49"/>
      <c r="BG465" s="239"/>
      <c r="BH465" s="342"/>
      <c r="BI465" s="49"/>
      <c r="BJ465" s="49"/>
      <c r="BK465" s="49"/>
      <c r="BL465" s="49"/>
      <c r="BM465" s="49"/>
      <c r="BN465" s="47"/>
      <c r="BO465" s="49"/>
      <c r="BP465" s="49"/>
      <c r="BQ465" s="49"/>
      <c r="BR465" s="323"/>
      <c r="BS465" s="323"/>
      <c r="BT465" s="323"/>
      <c r="BU465" s="49"/>
      <c r="BV465" s="49"/>
      <c r="BW465" s="97"/>
      <c r="BX465" s="97"/>
      <c r="BY465" s="97"/>
      <c r="BZ465" s="97"/>
      <c r="CA465" s="49"/>
      <c r="CB465" s="49"/>
      <c r="CC465" s="49"/>
      <c r="CD465" s="49"/>
      <c r="CE465" s="49"/>
      <c r="CF465" s="49"/>
      <c r="CG465" s="49"/>
      <c r="CH465" s="49"/>
      <c r="CI465" s="97"/>
      <c r="CJ465" s="97"/>
      <c r="CK465" s="97"/>
      <c r="CL465" s="97"/>
      <c r="CM465" s="335"/>
      <c r="CN465" s="337"/>
      <c r="CO465" s="315" t="str">
        <f>IF(Формулы!R465&gt;V465,"22-?,Дата 14 - Прибыл из УФСИН; ","")&amp;IF(Формулы!Q465&gt;Y465,"25-?,Дата 13 - Выбыл в УФСИН;","")&amp;IF(YEAR(ДАННЫЕ!$F$1)=YEAR(ДАННЫЕ!B465),IF(AT465&gt;0,"","40-?, вявлен в текущем году! "),"")&amp;IF(YEAR($F$1)=YEAR(W465),IF(X465+Y465&gt;0,"","23-стоит, 24,25 - куда выбыл? "),"")&amp;IF(X465+Y465&gt;0,IF(YEAR($F$1)=YEAR(W465),"","24+25&gt;0? 23 - когда выбыл? "),"")&amp;IF(BA465&lt;BB465,"47&gt;=48; ","")&amp;IF(BA465&lt;BC465,"47&gt;=49; ","")&amp;IF(BA465&lt;BD465,"47&gt;=50; ","")&amp;IF(BE465&gt;0,IF(BF465&gt;0,IF(AU465&gt;AV465,"","41 и 42 - ? (51 и 52 &gt; 0);"),"51 &gt; 0 52 - ?;"),"")&amp;IF(AU465&gt;0,IF(AV465&gt;AU465,"41&gt;42;","")&amp;IF(BE465&gt;0,"","41&gt;0 51-?;"),"")&amp;IF(BF465&gt;0,IF(BE465&gt;0,"","52&gt;0 51-?;"),"")&amp;IF(AW465&gt;=AX465,"","43&gt;44;")&amp;IF(CA465&gt;0,IF(AW465&gt;0,"","71 &gt; 0 43-?;"),"")</f>
        <v/>
      </c>
    </row>
    <row r="466" spans="1:93" s="250" customFormat="1" ht="15" customHeight="1" x14ac:dyDescent="0.2">
      <c r="A466" s="45"/>
      <c r="B466" s="46"/>
      <c r="C466" s="121"/>
      <c r="D466" s="121"/>
      <c r="E466" s="336"/>
      <c r="F466" s="122"/>
      <c r="G466" s="46"/>
      <c r="H466" s="45"/>
      <c r="I466" s="45"/>
      <c r="J466" s="45"/>
      <c r="K466" s="45"/>
      <c r="L466" s="45"/>
      <c r="M466" s="46"/>
      <c r="N466" s="46"/>
      <c r="O466" s="48"/>
      <c r="P466" s="48"/>
      <c r="Q466" s="46"/>
      <c r="R466" s="48"/>
      <c r="S466" s="48"/>
      <c r="T466" s="48"/>
      <c r="U466" s="48"/>
      <c r="V466" s="48"/>
      <c r="W466" s="46"/>
      <c r="X466" s="48"/>
      <c r="Y466" s="48"/>
      <c r="Z466" s="157"/>
      <c r="AA466" s="47"/>
      <c r="AB466" s="97"/>
      <c r="AC466" s="49"/>
      <c r="AD466" s="49"/>
      <c r="AE466" s="49"/>
      <c r="AF466" s="49"/>
      <c r="AG466" s="49"/>
      <c r="AH466" s="47"/>
      <c r="AI466" s="47"/>
      <c r="AJ466" s="47"/>
      <c r="AK466" s="190"/>
      <c r="AL466" s="190"/>
      <c r="AM466" s="190"/>
      <c r="AN466" s="190"/>
      <c r="AO466" s="190"/>
      <c r="AP466" s="151"/>
      <c r="AQ466" s="322"/>
      <c r="AR466" s="322"/>
      <c r="AS466" s="322"/>
      <c r="AT466" s="47"/>
      <c r="AU466" s="47"/>
      <c r="AV466" s="47"/>
      <c r="AW466" s="47"/>
      <c r="AX466" s="322"/>
      <c r="AY466" s="98"/>
      <c r="AZ466" s="98"/>
      <c r="BA466" s="47"/>
      <c r="BB466" s="47"/>
      <c r="BC466" s="47"/>
      <c r="BD466" s="47"/>
      <c r="BE466" s="97"/>
      <c r="BF466" s="49"/>
      <c r="BG466" s="239"/>
      <c r="BH466" s="342"/>
      <c r="BI466" s="49"/>
      <c r="BJ466" s="49"/>
      <c r="BK466" s="49"/>
      <c r="BL466" s="49"/>
      <c r="BM466" s="49"/>
      <c r="BN466" s="47"/>
      <c r="BO466" s="49"/>
      <c r="BP466" s="49"/>
      <c r="BQ466" s="49"/>
      <c r="BR466" s="323"/>
      <c r="BS466" s="323"/>
      <c r="BT466" s="323"/>
      <c r="BU466" s="49"/>
      <c r="BV466" s="49"/>
      <c r="BW466" s="97"/>
      <c r="BX466" s="97"/>
      <c r="BY466" s="97"/>
      <c r="BZ466" s="97"/>
      <c r="CA466" s="49"/>
      <c r="CB466" s="49"/>
      <c r="CC466" s="49"/>
      <c r="CD466" s="49"/>
      <c r="CE466" s="49"/>
      <c r="CF466" s="49"/>
      <c r="CG466" s="49"/>
      <c r="CH466" s="49"/>
      <c r="CI466" s="97"/>
      <c r="CJ466" s="97"/>
      <c r="CK466" s="97"/>
      <c r="CL466" s="97"/>
      <c r="CM466" s="335"/>
      <c r="CN466" s="337"/>
      <c r="CO466" s="315" t="str">
        <f>IF(Формулы!R466&gt;V466,"22-?,Дата 14 - Прибыл из УФСИН; ","")&amp;IF(Формулы!Q466&gt;Y466,"25-?,Дата 13 - Выбыл в УФСИН;","")&amp;IF(YEAR(ДАННЫЕ!$F$1)=YEAR(ДАННЫЕ!B466),IF(AT466&gt;0,"","40-?, вявлен в текущем году! "),"")&amp;IF(YEAR($F$1)=YEAR(W466),IF(X466+Y466&gt;0,"","23-стоит, 24,25 - куда выбыл? "),"")&amp;IF(X466+Y466&gt;0,IF(YEAR($F$1)=YEAR(W466),"","24+25&gt;0? 23 - когда выбыл? "),"")&amp;IF(BA466&lt;BB466,"47&gt;=48; ","")&amp;IF(BA466&lt;BC466,"47&gt;=49; ","")&amp;IF(BA466&lt;BD466,"47&gt;=50; ","")&amp;IF(BE466&gt;0,IF(BF466&gt;0,IF(AU466&gt;AV466,"","41 и 42 - ? (51 и 52 &gt; 0);"),"51 &gt; 0 52 - ?;"),"")&amp;IF(AU466&gt;0,IF(AV466&gt;AU466,"41&gt;42;","")&amp;IF(BE466&gt;0,"","41&gt;0 51-?;"),"")&amp;IF(BF466&gt;0,IF(BE466&gt;0,"","52&gt;0 51-?;"),"")&amp;IF(AW466&gt;=AX466,"","43&gt;44;")&amp;IF(CA466&gt;0,IF(AW466&gt;0,"","71 &gt; 0 43-?;"),"")</f>
        <v/>
      </c>
    </row>
    <row r="467" spans="1:93" s="250" customFormat="1" ht="15" customHeight="1" x14ac:dyDescent="0.2">
      <c r="A467" s="45"/>
      <c r="B467" s="46"/>
      <c r="C467" s="121"/>
      <c r="D467" s="121"/>
      <c r="E467" s="336"/>
      <c r="F467" s="122"/>
      <c r="G467" s="46"/>
      <c r="H467" s="45"/>
      <c r="I467" s="45"/>
      <c r="J467" s="45"/>
      <c r="K467" s="45"/>
      <c r="L467" s="45"/>
      <c r="M467" s="46"/>
      <c r="N467" s="46"/>
      <c r="O467" s="48"/>
      <c r="P467" s="48"/>
      <c r="Q467" s="46"/>
      <c r="R467" s="48"/>
      <c r="S467" s="48"/>
      <c r="T467" s="48"/>
      <c r="U467" s="48"/>
      <c r="V467" s="48"/>
      <c r="W467" s="46"/>
      <c r="X467" s="48"/>
      <c r="Y467" s="48"/>
      <c r="Z467" s="157"/>
      <c r="AA467" s="47"/>
      <c r="AB467" s="97"/>
      <c r="AC467" s="49"/>
      <c r="AD467" s="49"/>
      <c r="AE467" s="49"/>
      <c r="AF467" s="49"/>
      <c r="AG467" s="49"/>
      <c r="AH467" s="47"/>
      <c r="AI467" s="47"/>
      <c r="AJ467" s="47"/>
      <c r="AK467" s="190"/>
      <c r="AL467" s="190"/>
      <c r="AM467" s="190"/>
      <c r="AN467" s="190"/>
      <c r="AO467" s="190"/>
      <c r="AP467" s="151"/>
      <c r="AQ467" s="322"/>
      <c r="AR467" s="322"/>
      <c r="AS467" s="322"/>
      <c r="AT467" s="47"/>
      <c r="AU467" s="47"/>
      <c r="AV467" s="47"/>
      <c r="AW467" s="47"/>
      <c r="AX467" s="322"/>
      <c r="AY467" s="98"/>
      <c r="AZ467" s="98"/>
      <c r="BA467" s="47"/>
      <c r="BB467" s="47"/>
      <c r="BC467" s="47"/>
      <c r="BD467" s="47"/>
      <c r="BE467" s="97"/>
      <c r="BF467" s="49"/>
      <c r="BG467" s="239"/>
      <c r="BH467" s="342"/>
      <c r="BI467" s="49"/>
      <c r="BJ467" s="49"/>
      <c r="BK467" s="49"/>
      <c r="BL467" s="49"/>
      <c r="BM467" s="49"/>
      <c r="BN467" s="47"/>
      <c r="BO467" s="49"/>
      <c r="BP467" s="49"/>
      <c r="BQ467" s="49"/>
      <c r="BR467" s="323"/>
      <c r="BS467" s="323"/>
      <c r="BT467" s="323"/>
      <c r="BU467" s="49"/>
      <c r="BV467" s="49"/>
      <c r="BW467" s="97"/>
      <c r="BX467" s="97"/>
      <c r="BY467" s="97"/>
      <c r="BZ467" s="97"/>
      <c r="CA467" s="49"/>
      <c r="CB467" s="49"/>
      <c r="CC467" s="49"/>
      <c r="CD467" s="49"/>
      <c r="CE467" s="49"/>
      <c r="CF467" s="49"/>
      <c r="CG467" s="49"/>
      <c r="CH467" s="49"/>
      <c r="CI467" s="97"/>
      <c r="CJ467" s="97"/>
      <c r="CK467" s="97"/>
      <c r="CL467" s="97"/>
      <c r="CM467" s="335"/>
      <c r="CN467" s="337"/>
      <c r="CO467" s="315" t="str">
        <f>IF(Формулы!R467&gt;V467,"22-?,Дата 14 - Прибыл из УФСИН; ","")&amp;IF(Формулы!Q467&gt;Y467,"25-?,Дата 13 - Выбыл в УФСИН;","")&amp;IF(YEAR(ДАННЫЕ!$F$1)=YEAR(ДАННЫЕ!B467),IF(AT467&gt;0,"","40-?, вявлен в текущем году! "),"")&amp;IF(YEAR($F$1)=YEAR(W467),IF(X467+Y467&gt;0,"","23-стоит, 24,25 - куда выбыл? "),"")&amp;IF(X467+Y467&gt;0,IF(YEAR($F$1)=YEAR(W467),"","24+25&gt;0? 23 - когда выбыл? "),"")&amp;IF(BA467&lt;BB467,"47&gt;=48; ","")&amp;IF(BA467&lt;BC467,"47&gt;=49; ","")&amp;IF(BA467&lt;BD467,"47&gt;=50; ","")&amp;IF(BE467&gt;0,IF(BF467&gt;0,IF(AU467&gt;AV467,"","41 и 42 - ? (51 и 52 &gt; 0);"),"51 &gt; 0 52 - ?;"),"")&amp;IF(AU467&gt;0,IF(AV467&gt;AU467,"41&gt;42;","")&amp;IF(BE467&gt;0,"","41&gt;0 51-?;"),"")&amp;IF(BF467&gt;0,IF(BE467&gt;0,"","52&gt;0 51-?;"),"")&amp;IF(AW467&gt;=AX467,"","43&gt;44;")&amp;IF(CA467&gt;0,IF(AW467&gt;0,"","71 &gt; 0 43-?;"),"")</f>
        <v/>
      </c>
    </row>
    <row r="468" spans="1:93" s="250" customFormat="1" ht="15" customHeight="1" x14ac:dyDescent="0.2">
      <c r="A468" s="45"/>
      <c r="B468" s="46"/>
      <c r="C468" s="121"/>
      <c r="D468" s="121"/>
      <c r="E468" s="336"/>
      <c r="F468" s="122"/>
      <c r="G468" s="46"/>
      <c r="H468" s="45"/>
      <c r="I468" s="45"/>
      <c r="J468" s="45"/>
      <c r="K468" s="45"/>
      <c r="L468" s="45"/>
      <c r="M468" s="46"/>
      <c r="N468" s="46"/>
      <c r="O468" s="48"/>
      <c r="P468" s="48"/>
      <c r="Q468" s="46"/>
      <c r="R468" s="48"/>
      <c r="S468" s="48"/>
      <c r="T468" s="48"/>
      <c r="U468" s="48"/>
      <c r="V468" s="48"/>
      <c r="W468" s="46"/>
      <c r="X468" s="48"/>
      <c r="Y468" s="48"/>
      <c r="Z468" s="157"/>
      <c r="AA468" s="47"/>
      <c r="AB468" s="97"/>
      <c r="AC468" s="49"/>
      <c r="AD468" s="49"/>
      <c r="AE468" s="49"/>
      <c r="AF468" s="49"/>
      <c r="AG468" s="49"/>
      <c r="AH468" s="47"/>
      <c r="AI468" s="47"/>
      <c r="AJ468" s="47"/>
      <c r="AK468" s="190"/>
      <c r="AL468" s="190"/>
      <c r="AM468" s="190"/>
      <c r="AN468" s="190"/>
      <c r="AO468" s="190"/>
      <c r="AP468" s="151"/>
      <c r="AQ468" s="322"/>
      <c r="AR468" s="322"/>
      <c r="AS468" s="322"/>
      <c r="AT468" s="47"/>
      <c r="AU468" s="47"/>
      <c r="AV468" s="47"/>
      <c r="AW468" s="47"/>
      <c r="AX468" s="322"/>
      <c r="AY468" s="98"/>
      <c r="AZ468" s="98"/>
      <c r="BA468" s="47"/>
      <c r="BB468" s="47"/>
      <c r="BC468" s="47"/>
      <c r="BD468" s="47"/>
      <c r="BE468" s="97"/>
      <c r="BF468" s="49"/>
      <c r="BG468" s="239"/>
      <c r="BH468" s="342"/>
      <c r="BI468" s="49"/>
      <c r="BJ468" s="49"/>
      <c r="BK468" s="49"/>
      <c r="BL468" s="49"/>
      <c r="BM468" s="49"/>
      <c r="BN468" s="47"/>
      <c r="BO468" s="49"/>
      <c r="BP468" s="49"/>
      <c r="BQ468" s="49"/>
      <c r="BR468" s="323"/>
      <c r="BS468" s="323"/>
      <c r="BT468" s="323"/>
      <c r="BU468" s="49"/>
      <c r="BV468" s="49"/>
      <c r="BW468" s="97"/>
      <c r="BX468" s="97"/>
      <c r="BY468" s="97"/>
      <c r="BZ468" s="97"/>
      <c r="CA468" s="49"/>
      <c r="CB468" s="49"/>
      <c r="CC468" s="49"/>
      <c r="CD468" s="49"/>
      <c r="CE468" s="49"/>
      <c r="CF468" s="49"/>
      <c r="CG468" s="49"/>
      <c r="CH468" s="49"/>
      <c r="CI468" s="97"/>
      <c r="CJ468" s="97"/>
      <c r="CK468" s="97"/>
      <c r="CL468" s="97"/>
      <c r="CM468" s="335"/>
      <c r="CN468" s="337"/>
      <c r="CO468" s="315" t="str">
        <f>IF(Формулы!R468&gt;V468,"22-?,Дата 14 - Прибыл из УФСИН; ","")&amp;IF(Формулы!Q468&gt;Y468,"25-?,Дата 13 - Выбыл в УФСИН;","")&amp;IF(YEAR(ДАННЫЕ!$F$1)=YEAR(ДАННЫЕ!B468),IF(AT468&gt;0,"","40-?, вявлен в текущем году! "),"")&amp;IF(YEAR($F$1)=YEAR(W468),IF(X468+Y468&gt;0,"","23-стоит, 24,25 - куда выбыл? "),"")&amp;IF(X468+Y468&gt;0,IF(YEAR($F$1)=YEAR(W468),"","24+25&gt;0? 23 - когда выбыл? "),"")&amp;IF(BA468&lt;BB468,"47&gt;=48; ","")&amp;IF(BA468&lt;BC468,"47&gt;=49; ","")&amp;IF(BA468&lt;BD468,"47&gt;=50; ","")&amp;IF(BE468&gt;0,IF(BF468&gt;0,IF(AU468&gt;AV468,"","41 и 42 - ? (51 и 52 &gt; 0);"),"51 &gt; 0 52 - ?;"),"")&amp;IF(AU468&gt;0,IF(AV468&gt;AU468,"41&gt;42;","")&amp;IF(BE468&gt;0,"","41&gt;0 51-?;"),"")&amp;IF(BF468&gt;0,IF(BE468&gt;0,"","52&gt;0 51-?;"),"")&amp;IF(AW468&gt;=AX468,"","43&gt;44;")&amp;IF(CA468&gt;0,IF(AW468&gt;0,"","71 &gt; 0 43-?;"),"")</f>
        <v/>
      </c>
    </row>
    <row r="469" spans="1:93" s="250" customFormat="1" ht="15" customHeight="1" x14ac:dyDescent="0.2">
      <c r="A469" s="45"/>
      <c r="B469" s="46"/>
      <c r="C469" s="121"/>
      <c r="D469" s="121"/>
      <c r="E469" s="336"/>
      <c r="F469" s="122"/>
      <c r="G469" s="46"/>
      <c r="H469" s="45"/>
      <c r="I469" s="45"/>
      <c r="J469" s="45"/>
      <c r="K469" s="45"/>
      <c r="L469" s="45"/>
      <c r="M469" s="46"/>
      <c r="N469" s="46"/>
      <c r="O469" s="48"/>
      <c r="P469" s="48"/>
      <c r="Q469" s="46"/>
      <c r="R469" s="48"/>
      <c r="S469" s="48"/>
      <c r="T469" s="48"/>
      <c r="U469" s="48"/>
      <c r="V469" s="48"/>
      <c r="W469" s="46"/>
      <c r="X469" s="48"/>
      <c r="Y469" s="48"/>
      <c r="Z469" s="157"/>
      <c r="AA469" s="47"/>
      <c r="AB469" s="97"/>
      <c r="AC469" s="49"/>
      <c r="AD469" s="49"/>
      <c r="AE469" s="49"/>
      <c r="AF469" s="49"/>
      <c r="AG469" s="49"/>
      <c r="AH469" s="47"/>
      <c r="AI469" s="47"/>
      <c r="AJ469" s="47"/>
      <c r="AK469" s="190"/>
      <c r="AL469" s="190"/>
      <c r="AM469" s="190"/>
      <c r="AN469" s="190"/>
      <c r="AO469" s="190"/>
      <c r="AP469" s="151"/>
      <c r="AQ469" s="322"/>
      <c r="AR469" s="322"/>
      <c r="AS469" s="322"/>
      <c r="AT469" s="47"/>
      <c r="AU469" s="47"/>
      <c r="AV469" s="47"/>
      <c r="AW469" s="47"/>
      <c r="AX469" s="322"/>
      <c r="AY469" s="98"/>
      <c r="AZ469" s="98"/>
      <c r="BA469" s="47"/>
      <c r="BB469" s="47"/>
      <c r="BC469" s="47"/>
      <c r="BD469" s="47"/>
      <c r="BE469" s="97"/>
      <c r="BF469" s="49"/>
      <c r="BG469" s="239"/>
      <c r="BH469" s="342"/>
      <c r="BI469" s="49"/>
      <c r="BJ469" s="49"/>
      <c r="BK469" s="49"/>
      <c r="BL469" s="49"/>
      <c r="BM469" s="49"/>
      <c r="BN469" s="47"/>
      <c r="BO469" s="49"/>
      <c r="BP469" s="49"/>
      <c r="BQ469" s="49"/>
      <c r="BR469" s="323"/>
      <c r="BS469" s="323"/>
      <c r="BT469" s="323"/>
      <c r="BU469" s="49"/>
      <c r="BV469" s="49"/>
      <c r="BW469" s="97"/>
      <c r="BX469" s="97"/>
      <c r="BY469" s="97"/>
      <c r="BZ469" s="97"/>
      <c r="CA469" s="49"/>
      <c r="CB469" s="49"/>
      <c r="CC469" s="49"/>
      <c r="CD469" s="49"/>
      <c r="CE469" s="49"/>
      <c r="CF469" s="49"/>
      <c r="CG469" s="49"/>
      <c r="CH469" s="49"/>
      <c r="CI469" s="97"/>
      <c r="CJ469" s="97"/>
      <c r="CK469" s="97"/>
      <c r="CL469" s="97"/>
      <c r="CM469" s="335"/>
      <c r="CN469" s="337"/>
      <c r="CO469" s="315" t="str">
        <f>IF(Формулы!R469&gt;V469,"22-?,Дата 14 - Прибыл из УФСИН; ","")&amp;IF(Формулы!Q469&gt;Y469,"25-?,Дата 13 - Выбыл в УФСИН;","")&amp;IF(YEAR(ДАННЫЕ!$F$1)=YEAR(ДАННЫЕ!B469),IF(AT469&gt;0,"","40-?, вявлен в текущем году! "),"")&amp;IF(YEAR($F$1)=YEAR(W469),IF(X469+Y469&gt;0,"","23-стоит, 24,25 - куда выбыл? "),"")&amp;IF(X469+Y469&gt;0,IF(YEAR($F$1)=YEAR(W469),"","24+25&gt;0? 23 - когда выбыл? "),"")&amp;IF(BA469&lt;BB469,"47&gt;=48; ","")&amp;IF(BA469&lt;BC469,"47&gt;=49; ","")&amp;IF(BA469&lt;BD469,"47&gt;=50; ","")&amp;IF(BE469&gt;0,IF(BF469&gt;0,IF(AU469&gt;AV469,"","41 и 42 - ? (51 и 52 &gt; 0);"),"51 &gt; 0 52 - ?;"),"")&amp;IF(AU469&gt;0,IF(AV469&gt;AU469,"41&gt;42;","")&amp;IF(BE469&gt;0,"","41&gt;0 51-?;"),"")&amp;IF(BF469&gt;0,IF(BE469&gt;0,"","52&gt;0 51-?;"),"")&amp;IF(AW469&gt;=AX469,"","43&gt;44;")&amp;IF(CA469&gt;0,IF(AW469&gt;0,"","71 &gt; 0 43-?;"),"")</f>
        <v/>
      </c>
    </row>
    <row r="470" spans="1:93" s="250" customFormat="1" ht="15" customHeight="1" x14ac:dyDescent="0.2">
      <c r="A470" s="45"/>
      <c r="B470" s="46"/>
      <c r="C470" s="121"/>
      <c r="D470" s="121"/>
      <c r="E470" s="336"/>
      <c r="F470" s="122"/>
      <c r="G470" s="46"/>
      <c r="H470" s="45"/>
      <c r="I470" s="45"/>
      <c r="J470" s="45"/>
      <c r="K470" s="45"/>
      <c r="L470" s="45"/>
      <c r="M470" s="46"/>
      <c r="N470" s="46"/>
      <c r="O470" s="48"/>
      <c r="P470" s="48"/>
      <c r="Q470" s="46"/>
      <c r="R470" s="48"/>
      <c r="S470" s="48"/>
      <c r="T470" s="48"/>
      <c r="U470" s="48"/>
      <c r="V470" s="48"/>
      <c r="W470" s="46"/>
      <c r="X470" s="48"/>
      <c r="Y470" s="48"/>
      <c r="Z470" s="157"/>
      <c r="AA470" s="47"/>
      <c r="AB470" s="97"/>
      <c r="AC470" s="49"/>
      <c r="AD470" s="49"/>
      <c r="AE470" s="49"/>
      <c r="AF470" s="49"/>
      <c r="AG470" s="49"/>
      <c r="AH470" s="47"/>
      <c r="AI470" s="47"/>
      <c r="AJ470" s="47"/>
      <c r="AK470" s="190"/>
      <c r="AL470" s="190"/>
      <c r="AM470" s="190"/>
      <c r="AN470" s="190"/>
      <c r="AO470" s="190"/>
      <c r="AP470" s="151"/>
      <c r="AQ470" s="322"/>
      <c r="AR470" s="322"/>
      <c r="AS470" s="322"/>
      <c r="AT470" s="47"/>
      <c r="AU470" s="47"/>
      <c r="AV470" s="47"/>
      <c r="AW470" s="47"/>
      <c r="AX470" s="322"/>
      <c r="AY470" s="98"/>
      <c r="AZ470" s="98"/>
      <c r="BA470" s="47"/>
      <c r="BB470" s="47"/>
      <c r="BC470" s="47"/>
      <c r="BD470" s="47"/>
      <c r="BE470" s="97"/>
      <c r="BF470" s="49"/>
      <c r="BG470" s="239"/>
      <c r="BH470" s="342"/>
      <c r="BI470" s="49"/>
      <c r="BJ470" s="49"/>
      <c r="BK470" s="49"/>
      <c r="BL470" s="49"/>
      <c r="BM470" s="49"/>
      <c r="BN470" s="47"/>
      <c r="BO470" s="49"/>
      <c r="BP470" s="49"/>
      <c r="BQ470" s="49"/>
      <c r="BR470" s="323"/>
      <c r="BS470" s="323"/>
      <c r="BT470" s="323"/>
      <c r="BU470" s="49"/>
      <c r="BV470" s="49"/>
      <c r="BW470" s="97"/>
      <c r="BX470" s="97"/>
      <c r="BY470" s="97"/>
      <c r="BZ470" s="97"/>
      <c r="CA470" s="49"/>
      <c r="CB470" s="49"/>
      <c r="CC470" s="49"/>
      <c r="CD470" s="49"/>
      <c r="CE470" s="49"/>
      <c r="CF470" s="49"/>
      <c r="CG470" s="49"/>
      <c r="CH470" s="49"/>
      <c r="CI470" s="97"/>
      <c r="CJ470" s="97"/>
      <c r="CK470" s="97"/>
      <c r="CL470" s="97"/>
      <c r="CM470" s="335"/>
      <c r="CN470" s="337"/>
      <c r="CO470" s="315" t="str">
        <f>IF(Формулы!R470&gt;V470,"22-?,Дата 14 - Прибыл из УФСИН; ","")&amp;IF(Формулы!Q470&gt;Y470,"25-?,Дата 13 - Выбыл в УФСИН;","")&amp;IF(YEAR(ДАННЫЕ!$F$1)=YEAR(ДАННЫЕ!B470),IF(AT470&gt;0,"","40-?, вявлен в текущем году! "),"")&amp;IF(YEAR($F$1)=YEAR(W470),IF(X470+Y470&gt;0,"","23-стоит, 24,25 - куда выбыл? "),"")&amp;IF(X470+Y470&gt;0,IF(YEAR($F$1)=YEAR(W470),"","24+25&gt;0? 23 - когда выбыл? "),"")&amp;IF(BA470&lt;BB470,"47&gt;=48; ","")&amp;IF(BA470&lt;BC470,"47&gt;=49; ","")&amp;IF(BA470&lt;BD470,"47&gt;=50; ","")&amp;IF(BE470&gt;0,IF(BF470&gt;0,IF(AU470&gt;AV470,"","41 и 42 - ? (51 и 52 &gt; 0);"),"51 &gt; 0 52 - ?;"),"")&amp;IF(AU470&gt;0,IF(AV470&gt;AU470,"41&gt;42;","")&amp;IF(BE470&gt;0,"","41&gt;0 51-?;"),"")&amp;IF(BF470&gt;0,IF(BE470&gt;0,"","52&gt;0 51-?;"),"")&amp;IF(AW470&gt;=AX470,"","43&gt;44;")&amp;IF(CA470&gt;0,IF(AW470&gt;0,"","71 &gt; 0 43-?;"),"")</f>
        <v/>
      </c>
    </row>
    <row r="471" spans="1:93" s="250" customFormat="1" ht="15" customHeight="1" x14ac:dyDescent="0.2">
      <c r="A471" s="45"/>
      <c r="B471" s="46"/>
      <c r="C471" s="121"/>
      <c r="D471" s="121"/>
      <c r="E471" s="336"/>
      <c r="F471" s="122"/>
      <c r="G471" s="46"/>
      <c r="H471" s="45"/>
      <c r="I471" s="45"/>
      <c r="J471" s="45"/>
      <c r="K471" s="45"/>
      <c r="L471" s="45"/>
      <c r="M471" s="46"/>
      <c r="N471" s="46"/>
      <c r="O471" s="48"/>
      <c r="P471" s="48"/>
      <c r="Q471" s="46"/>
      <c r="R471" s="48"/>
      <c r="S471" s="48"/>
      <c r="T471" s="48"/>
      <c r="U471" s="48"/>
      <c r="V471" s="48"/>
      <c r="W471" s="46"/>
      <c r="X471" s="48"/>
      <c r="Y471" s="48"/>
      <c r="Z471" s="157"/>
      <c r="AA471" s="47"/>
      <c r="AB471" s="97"/>
      <c r="AC471" s="49"/>
      <c r="AD471" s="49"/>
      <c r="AE471" s="49"/>
      <c r="AF471" s="49"/>
      <c r="AG471" s="49"/>
      <c r="AH471" s="47"/>
      <c r="AI471" s="47"/>
      <c r="AJ471" s="47"/>
      <c r="AK471" s="190"/>
      <c r="AL471" s="190"/>
      <c r="AM471" s="190"/>
      <c r="AN471" s="190"/>
      <c r="AO471" s="190"/>
      <c r="AP471" s="151"/>
      <c r="AQ471" s="322"/>
      <c r="AR471" s="322"/>
      <c r="AS471" s="322"/>
      <c r="AT471" s="47"/>
      <c r="AU471" s="47"/>
      <c r="AV471" s="47"/>
      <c r="AW471" s="47"/>
      <c r="AX471" s="322"/>
      <c r="AY471" s="98"/>
      <c r="AZ471" s="98"/>
      <c r="BA471" s="47"/>
      <c r="BB471" s="47"/>
      <c r="BC471" s="47"/>
      <c r="BD471" s="47"/>
      <c r="BE471" s="97"/>
      <c r="BF471" s="49"/>
      <c r="BG471" s="239"/>
      <c r="BH471" s="342"/>
      <c r="BI471" s="49"/>
      <c r="BJ471" s="49"/>
      <c r="BK471" s="49"/>
      <c r="BL471" s="49"/>
      <c r="BM471" s="49"/>
      <c r="BN471" s="47"/>
      <c r="BO471" s="49"/>
      <c r="BP471" s="49"/>
      <c r="BQ471" s="49"/>
      <c r="BR471" s="323"/>
      <c r="BS471" s="323"/>
      <c r="BT471" s="323"/>
      <c r="BU471" s="49"/>
      <c r="BV471" s="49"/>
      <c r="BW471" s="97"/>
      <c r="BX471" s="97"/>
      <c r="BY471" s="97"/>
      <c r="BZ471" s="97"/>
      <c r="CA471" s="49"/>
      <c r="CB471" s="49"/>
      <c r="CC471" s="49"/>
      <c r="CD471" s="49"/>
      <c r="CE471" s="49"/>
      <c r="CF471" s="49"/>
      <c r="CG471" s="49"/>
      <c r="CH471" s="49"/>
      <c r="CI471" s="97"/>
      <c r="CJ471" s="97"/>
      <c r="CK471" s="97"/>
      <c r="CL471" s="97"/>
      <c r="CM471" s="335"/>
      <c r="CN471" s="337"/>
      <c r="CO471" s="315" t="str">
        <f>IF(Формулы!R471&gt;V471,"22-?,Дата 14 - Прибыл из УФСИН; ","")&amp;IF(Формулы!Q471&gt;Y471,"25-?,Дата 13 - Выбыл в УФСИН;","")&amp;IF(YEAR(ДАННЫЕ!$F$1)=YEAR(ДАННЫЕ!B471),IF(AT471&gt;0,"","40-?, вявлен в текущем году! "),"")&amp;IF(YEAR($F$1)=YEAR(W471),IF(X471+Y471&gt;0,"","23-стоит, 24,25 - куда выбыл? "),"")&amp;IF(X471+Y471&gt;0,IF(YEAR($F$1)=YEAR(W471),"","24+25&gt;0? 23 - когда выбыл? "),"")&amp;IF(BA471&lt;BB471,"47&gt;=48; ","")&amp;IF(BA471&lt;BC471,"47&gt;=49; ","")&amp;IF(BA471&lt;BD471,"47&gt;=50; ","")&amp;IF(BE471&gt;0,IF(BF471&gt;0,IF(AU471&gt;AV471,"","41 и 42 - ? (51 и 52 &gt; 0);"),"51 &gt; 0 52 - ?;"),"")&amp;IF(AU471&gt;0,IF(AV471&gt;AU471,"41&gt;42;","")&amp;IF(BE471&gt;0,"","41&gt;0 51-?;"),"")&amp;IF(BF471&gt;0,IF(BE471&gt;0,"","52&gt;0 51-?;"),"")&amp;IF(AW471&gt;=AX471,"","43&gt;44;")&amp;IF(CA471&gt;0,IF(AW471&gt;0,"","71 &gt; 0 43-?;"),"")</f>
        <v/>
      </c>
    </row>
    <row r="472" spans="1:93" s="250" customFormat="1" ht="15" customHeight="1" x14ac:dyDescent="0.2">
      <c r="A472" s="45"/>
      <c r="B472" s="46"/>
      <c r="C472" s="121"/>
      <c r="D472" s="121"/>
      <c r="E472" s="336"/>
      <c r="F472" s="122"/>
      <c r="G472" s="46"/>
      <c r="H472" s="45"/>
      <c r="I472" s="45"/>
      <c r="J472" s="45"/>
      <c r="K472" s="45"/>
      <c r="L472" s="45"/>
      <c r="M472" s="46"/>
      <c r="N472" s="46"/>
      <c r="O472" s="48"/>
      <c r="P472" s="48"/>
      <c r="Q472" s="46"/>
      <c r="R472" s="48"/>
      <c r="S472" s="48"/>
      <c r="T472" s="48"/>
      <c r="U472" s="48"/>
      <c r="V472" s="48"/>
      <c r="W472" s="46"/>
      <c r="X472" s="48"/>
      <c r="Y472" s="48"/>
      <c r="Z472" s="157"/>
      <c r="AA472" s="47"/>
      <c r="AB472" s="97"/>
      <c r="AC472" s="49"/>
      <c r="AD472" s="49"/>
      <c r="AE472" s="49"/>
      <c r="AF472" s="49"/>
      <c r="AG472" s="49"/>
      <c r="AH472" s="47"/>
      <c r="AI472" s="47"/>
      <c r="AJ472" s="47"/>
      <c r="AK472" s="190"/>
      <c r="AL472" s="190"/>
      <c r="AM472" s="190"/>
      <c r="AN472" s="190"/>
      <c r="AO472" s="190"/>
      <c r="AP472" s="151"/>
      <c r="AQ472" s="322"/>
      <c r="AR472" s="322"/>
      <c r="AS472" s="322"/>
      <c r="AT472" s="47"/>
      <c r="AU472" s="47"/>
      <c r="AV472" s="47"/>
      <c r="AW472" s="47"/>
      <c r="AX472" s="322"/>
      <c r="AY472" s="98"/>
      <c r="AZ472" s="98"/>
      <c r="BA472" s="47"/>
      <c r="BB472" s="47"/>
      <c r="BC472" s="47"/>
      <c r="BD472" s="47"/>
      <c r="BE472" s="97"/>
      <c r="BF472" s="49"/>
      <c r="BG472" s="239"/>
      <c r="BH472" s="342"/>
      <c r="BI472" s="49"/>
      <c r="BJ472" s="49"/>
      <c r="BK472" s="49"/>
      <c r="BL472" s="49"/>
      <c r="BM472" s="49"/>
      <c r="BN472" s="47"/>
      <c r="BO472" s="49"/>
      <c r="BP472" s="49"/>
      <c r="BQ472" s="49"/>
      <c r="BR472" s="323"/>
      <c r="BS472" s="323"/>
      <c r="BT472" s="323"/>
      <c r="BU472" s="49"/>
      <c r="BV472" s="49"/>
      <c r="BW472" s="97"/>
      <c r="BX472" s="97"/>
      <c r="BY472" s="97"/>
      <c r="BZ472" s="97"/>
      <c r="CA472" s="49"/>
      <c r="CB472" s="49"/>
      <c r="CC472" s="49"/>
      <c r="CD472" s="49"/>
      <c r="CE472" s="49"/>
      <c r="CF472" s="49"/>
      <c r="CG472" s="49"/>
      <c r="CH472" s="49"/>
      <c r="CI472" s="97"/>
      <c r="CJ472" s="97"/>
      <c r="CK472" s="97"/>
      <c r="CL472" s="97"/>
      <c r="CM472" s="335"/>
      <c r="CN472" s="337"/>
      <c r="CO472" s="315" t="str">
        <f>IF(Формулы!R472&gt;V472,"22-?,Дата 14 - Прибыл из УФСИН; ","")&amp;IF(Формулы!Q472&gt;Y472,"25-?,Дата 13 - Выбыл в УФСИН;","")&amp;IF(YEAR(ДАННЫЕ!$F$1)=YEAR(ДАННЫЕ!B472),IF(AT472&gt;0,"","40-?, вявлен в текущем году! "),"")&amp;IF(YEAR($F$1)=YEAR(W472),IF(X472+Y472&gt;0,"","23-стоит, 24,25 - куда выбыл? "),"")&amp;IF(X472+Y472&gt;0,IF(YEAR($F$1)=YEAR(W472),"","24+25&gt;0? 23 - когда выбыл? "),"")&amp;IF(BA472&lt;BB472,"47&gt;=48; ","")&amp;IF(BA472&lt;BC472,"47&gt;=49; ","")&amp;IF(BA472&lt;BD472,"47&gt;=50; ","")&amp;IF(BE472&gt;0,IF(BF472&gt;0,IF(AU472&gt;AV472,"","41 и 42 - ? (51 и 52 &gt; 0);"),"51 &gt; 0 52 - ?;"),"")&amp;IF(AU472&gt;0,IF(AV472&gt;AU472,"41&gt;42;","")&amp;IF(BE472&gt;0,"","41&gt;0 51-?;"),"")&amp;IF(BF472&gt;0,IF(BE472&gt;0,"","52&gt;0 51-?;"),"")&amp;IF(AW472&gt;=AX472,"","43&gt;44;")&amp;IF(CA472&gt;0,IF(AW472&gt;0,"","71 &gt; 0 43-?;"),"")</f>
        <v/>
      </c>
    </row>
    <row r="473" spans="1:93" s="250" customFormat="1" ht="15" customHeight="1" x14ac:dyDescent="0.2">
      <c r="A473" s="45"/>
      <c r="B473" s="46"/>
      <c r="C473" s="121"/>
      <c r="D473" s="121"/>
      <c r="E473" s="336"/>
      <c r="F473" s="122"/>
      <c r="G473" s="46"/>
      <c r="H473" s="45"/>
      <c r="I473" s="45"/>
      <c r="J473" s="45"/>
      <c r="K473" s="45"/>
      <c r="L473" s="45"/>
      <c r="M473" s="46"/>
      <c r="N473" s="46"/>
      <c r="O473" s="48"/>
      <c r="P473" s="48"/>
      <c r="Q473" s="46"/>
      <c r="R473" s="48"/>
      <c r="S473" s="48"/>
      <c r="T473" s="48"/>
      <c r="U473" s="48"/>
      <c r="V473" s="48"/>
      <c r="W473" s="46"/>
      <c r="X473" s="48"/>
      <c r="Y473" s="48"/>
      <c r="Z473" s="157"/>
      <c r="AA473" s="47"/>
      <c r="AB473" s="97"/>
      <c r="AC473" s="49"/>
      <c r="AD473" s="49"/>
      <c r="AE473" s="49"/>
      <c r="AF473" s="49"/>
      <c r="AG473" s="49"/>
      <c r="AH473" s="47"/>
      <c r="AI473" s="47"/>
      <c r="AJ473" s="47"/>
      <c r="AK473" s="190"/>
      <c r="AL473" s="190"/>
      <c r="AM473" s="190"/>
      <c r="AN473" s="190"/>
      <c r="AO473" s="190"/>
      <c r="AP473" s="151"/>
      <c r="AQ473" s="322"/>
      <c r="AR473" s="322"/>
      <c r="AS473" s="322"/>
      <c r="AT473" s="47"/>
      <c r="AU473" s="47"/>
      <c r="AV473" s="47"/>
      <c r="AW473" s="47"/>
      <c r="AX473" s="322"/>
      <c r="AY473" s="98"/>
      <c r="AZ473" s="98"/>
      <c r="BA473" s="47"/>
      <c r="BB473" s="47"/>
      <c r="BC473" s="47"/>
      <c r="BD473" s="47"/>
      <c r="BE473" s="97"/>
      <c r="BF473" s="49"/>
      <c r="BG473" s="239"/>
      <c r="BH473" s="342"/>
      <c r="BI473" s="49"/>
      <c r="BJ473" s="49"/>
      <c r="BK473" s="49"/>
      <c r="BL473" s="49"/>
      <c r="BM473" s="49"/>
      <c r="BN473" s="47"/>
      <c r="BO473" s="49"/>
      <c r="BP473" s="49"/>
      <c r="BQ473" s="49"/>
      <c r="BR473" s="323"/>
      <c r="BS473" s="323"/>
      <c r="BT473" s="323"/>
      <c r="BU473" s="49"/>
      <c r="BV473" s="49"/>
      <c r="BW473" s="97"/>
      <c r="BX473" s="97"/>
      <c r="BY473" s="97"/>
      <c r="BZ473" s="97"/>
      <c r="CA473" s="49"/>
      <c r="CB473" s="49"/>
      <c r="CC473" s="49"/>
      <c r="CD473" s="49"/>
      <c r="CE473" s="49"/>
      <c r="CF473" s="49"/>
      <c r="CG473" s="49"/>
      <c r="CH473" s="49"/>
      <c r="CI473" s="97"/>
      <c r="CJ473" s="97"/>
      <c r="CK473" s="97"/>
      <c r="CL473" s="97"/>
      <c r="CM473" s="335"/>
      <c r="CN473" s="337"/>
      <c r="CO473" s="315" t="str">
        <f>IF(Формулы!R473&gt;V473,"22-?,Дата 14 - Прибыл из УФСИН; ","")&amp;IF(Формулы!Q473&gt;Y473,"25-?,Дата 13 - Выбыл в УФСИН;","")&amp;IF(YEAR(ДАННЫЕ!$F$1)=YEAR(ДАННЫЕ!B473),IF(AT473&gt;0,"","40-?, вявлен в текущем году! "),"")&amp;IF(YEAR($F$1)=YEAR(W473),IF(X473+Y473&gt;0,"","23-стоит, 24,25 - куда выбыл? "),"")&amp;IF(X473+Y473&gt;0,IF(YEAR($F$1)=YEAR(W473),"","24+25&gt;0? 23 - когда выбыл? "),"")&amp;IF(BA473&lt;BB473,"47&gt;=48; ","")&amp;IF(BA473&lt;BC473,"47&gt;=49; ","")&amp;IF(BA473&lt;BD473,"47&gt;=50; ","")&amp;IF(BE473&gt;0,IF(BF473&gt;0,IF(AU473&gt;AV473,"","41 и 42 - ? (51 и 52 &gt; 0);"),"51 &gt; 0 52 - ?;"),"")&amp;IF(AU473&gt;0,IF(AV473&gt;AU473,"41&gt;42;","")&amp;IF(BE473&gt;0,"","41&gt;0 51-?;"),"")&amp;IF(BF473&gt;0,IF(BE473&gt;0,"","52&gt;0 51-?;"),"")&amp;IF(AW473&gt;=AX473,"","43&gt;44;")&amp;IF(CA473&gt;0,IF(AW473&gt;0,"","71 &gt; 0 43-?;"),"")</f>
        <v/>
      </c>
    </row>
    <row r="474" spans="1:93" s="250" customFormat="1" ht="15" customHeight="1" x14ac:dyDescent="0.2">
      <c r="A474" s="45"/>
      <c r="B474" s="46"/>
      <c r="C474" s="121"/>
      <c r="D474" s="121"/>
      <c r="E474" s="336"/>
      <c r="F474" s="122"/>
      <c r="G474" s="46"/>
      <c r="H474" s="45"/>
      <c r="I474" s="45"/>
      <c r="J474" s="45"/>
      <c r="K474" s="45"/>
      <c r="L474" s="45"/>
      <c r="M474" s="46"/>
      <c r="N474" s="46"/>
      <c r="O474" s="48"/>
      <c r="P474" s="48"/>
      <c r="Q474" s="46"/>
      <c r="R474" s="48"/>
      <c r="S474" s="48"/>
      <c r="T474" s="48"/>
      <c r="U474" s="48"/>
      <c r="V474" s="48"/>
      <c r="W474" s="46"/>
      <c r="X474" s="48"/>
      <c r="Y474" s="48"/>
      <c r="Z474" s="157"/>
      <c r="AA474" s="47"/>
      <c r="AB474" s="97"/>
      <c r="AC474" s="49"/>
      <c r="AD474" s="49"/>
      <c r="AE474" s="49"/>
      <c r="AF474" s="49"/>
      <c r="AG474" s="49"/>
      <c r="AH474" s="47"/>
      <c r="AI474" s="47"/>
      <c r="AJ474" s="47"/>
      <c r="AK474" s="190"/>
      <c r="AL474" s="190"/>
      <c r="AM474" s="190"/>
      <c r="AN474" s="190"/>
      <c r="AO474" s="190"/>
      <c r="AP474" s="151"/>
      <c r="AQ474" s="322"/>
      <c r="AR474" s="322"/>
      <c r="AS474" s="322"/>
      <c r="AT474" s="47"/>
      <c r="AU474" s="47"/>
      <c r="AV474" s="47"/>
      <c r="AW474" s="47"/>
      <c r="AX474" s="322"/>
      <c r="AY474" s="98"/>
      <c r="AZ474" s="98"/>
      <c r="BA474" s="47"/>
      <c r="BB474" s="47"/>
      <c r="BC474" s="47"/>
      <c r="BD474" s="47"/>
      <c r="BE474" s="97"/>
      <c r="BF474" s="49"/>
      <c r="BG474" s="239"/>
      <c r="BH474" s="342"/>
      <c r="BI474" s="49"/>
      <c r="BJ474" s="49"/>
      <c r="BK474" s="49"/>
      <c r="BL474" s="49"/>
      <c r="BM474" s="49"/>
      <c r="BN474" s="47"/>
      <c r="BO474" s="49"/>
      <c r="BP474" s="49"/>
      <c r="BQ474" s="49"/>
      <c r="BR474" s="323"/>
      <c r="BS474" s="323"/>
      <c r="BT474" s="323"/>
      <c r="BU474" s="49"/>
      <c r="BV474" s="49"/>
      <c r="BW474" s="97"/>
      <c r="BX474" s="97"/>
      <c r="BY474" s="97"/>
      <c r="BZ474" s="97"/>
      <c r="CA474" s="49"/>
      <c r="CB474" s="49"/>
      <c r="CC474" s="49"/>
      <c r="CD474" s="49"/>
      <c r="CE474" s="49"/>
      <c r="CF474" s="49"/>
      <c r="CG474" s="49"/>
      <c r="CH474" s="49"/>
      <c r="CI474" s="97"/>
      <c r="CJ474" s="97"/>
      <c r="CK474" s="97"/>
      <c r="CL474" s="97"/>
      <c r="CM474" s="335"/>
      <c r="CN474" s="337"/>
      <c r="CO474" s="315" t="str">
        <f>IF(Формулы!R474&gt;V474,"22-?,Дата 14 - Прибыл из УФСИН; ","")&amp;IF(Формулы!Q474&gt;Y474,"25-?,Дата 13 - Выбыл в УФСИН;","")&amp;IF(YEAR(ДАННЫЕ!$F$1)=YEAR(ДАННЫЕ!B474),IF(AT474&gt;0,"","40-?, вявлен в текущем году! "),"")&amp;IF(YEAR($F$1)=YEAR(W474),IF(X474+Y474&gt;0,"","23-стоит, 24,25 - куда выбыл? "),"")&amp;IF(X474+Y474&gt;0,IF(YEAR($F$1)=YEAR(W474),"","24+25&gt;0? 23 - когда выбыл? "),"")&amp;IF(BA474&lt;BB474,"47&gt;=48; ","")&amp;IF(BA474&lt;BC474,"47&gt;=49; ","")&amp;IF(BA474&lt;BD474,"47&gt;=50; ","")&amp;IF(BE474&gt;0,IF(BF474&gt;0,IF(AU474&gt;AV474,"","41 и 42 - ? (51 и 52 &gt; 0);"),"51 &gt; 0 52 - ?;"),"")&amp;IF(AU474&gt;0,IF(AV474&gt;AU474,"41&gt;42;","")&amp;IF(BE474&gt;0,"","41&gt;0 51-?;"),"")&amp;IF(BF474&gt;0,IF(BE474&gt;0,"","52&gt;0 51-?;"),"")&amp;IF(AW474&gt;=AX474,"","43&gt;44;")&amp;IF(CA474&gt;0,IF(AW474&gt;0,"","71 &gt; 0 43-?;"),"")</f>
        <v/>
      </c>
    </row>
    <row r="475" spans="1:93" s="250" customFormat="1" ht="15" customHeight="1" x14ac:dyDescent="0.2">
      <c r="A475" s="45"/>
      <c r="B475" s="46"/>
      <c r="C475" s="121"/>
      <c r="D475" s="121"/>
      <c r="E475" s="336"/>
      <c r="F475" s="122"/>
      <c r="G475" s="46"/>
      <c r="H475" s="45"/>
      <c r="I475" s="45"/>
      <c r="J475" s="45"/>
      <c r="K475" s="45"/>
      <c r="L475" s="45"/>
      <c r="M475" s="46"/>
      <c r="N475" s="46"/>
      <c r="O475" s="48"/>
      <c r="P475" s="48"/>
      <c r="Q475" s="46"/>
      <c r="R475" s="48"/>
      <c r="S475" s="48"/>
      <c r="T475" s="48"/>
      <c r="U475" s="48"/>
      <c r="V475" s="48"/>
      <c r="W475" s="46"/>
      <c r="X475" s="48"/>
      <c r="Y475" s="48"/>
      <c r="Z475" s="157"/>
      <c r="AA475" s="47"/>
      <c r="AB475" s="97"/>
      <c r="AC475" s="49"/>
      <c r="AD475" s="49"/>
      <c r="AE475" s="49"/>
      <c r="AF475" s="49"/>
      <c r="AG475" s="49"/>
      <c r="AH475" s="47"/>
      <c r="AI475" s="47"/>
      <c r="AJ475" s="47"/>
      <c r="AK475" s="190"/>
      <c r="AL475" s="190"/>
      <c r="AM475" s="190"/>
      <c r="AN475" s="190"/>
      <c r="AO475" s="190"/>
      <c r="AP475" s="151"/>
      <c r="AQ475" s="322"/>
      <c r="AR475" s="322"/>
      <c r="AS475" s="322"/>
      <c r="AT475" s="47"/>
      <c r="AU475" s="47"/>
      <c r="AV475" s="47"/>
      <c r="AW475" s="47"/>
      <c r="AX475" s="322"/>
      <c r="AY475" s="98"/>
      <c r="AZ475" s="98"/>
      <c r="BA475" s="47"/>
      <c r="BB475" s="47"/>
      <c r="BC475" s="47"/>
      <c r="BD475" s="47"/>
      <c r="BE475" s="97"/>
      <c r="BF475" s="49"/>
      <c r="BG475" s="239"/>
      <c r="BH475" s="342"/>
      <c r="BI475" s="49"/>
      <c r="BJ475" s="49"/>
      <c r="BK475" s="49"/>
      <c r="BL475" s="49"/>
      <c r="BM475" s="49"/>
      <c r="BN475" s="47"/>
      <c r="BO475" s="49"/>
      <c r="BP475" s="49"/>
      <c r="BQ475" s="49"/>
      <c r="BR475" s="323"/>
      <c r="BS475" s="323"/>
      <c r="BT475" s="323"/>
      <c r="BU475" s="49"/>
      <c r="BV475" s="49"/>
      <c r="BW475" s="97"/>
      <c r="BX475" s="97"/>
      <c r="BY475" s="97"/>
      <c r="BZ475" s="97"/>
      <c r="CA475" s="49"/>
      <c r="CB475" s="49"/>
      <c r="CC475" s="49"/>
      <c r="CD475" s="49"/>
      <c r="CE475" s="49"/>
      <c r="CF475" s="49"/>
      <c r="CG475" s="49"/>
      <c r="CH475" s="49"/>
      <c r="CI475" s="97"/>
      <c r="CJ475" s="97"/>
      <c r="CK475" s="97"/>
      <c r="CL475" s="97"/>
      <c r="CM475" s="335"/>
      <c r="CN475" s="337"/>
      <c r="CO475" s="315" t="str">
        <f>IF(Формулы!R475&gt;V475,"22-?,Дата 14 - Прибыл из УФСИН; ","")&amp;IF(Формулы!Q475&gt;Y475,"25-?,Дата 13 - Выбыл в УФСИН;","")&amp;IF(YEAR(ДАННЫЕ!$F$1)=YEAR(ДАННЫЕ!B475),IF(AT475&gt;0,"","40-?, вявлен в текущем году! "),"")&amp;IF(YEAR($F$1)=YEAR(W475),IF(X475+Y475&gt;0,"","23-стоит, 24,25 - куда выбыл? "),"")&amp;IF(X475+Y475&gt;0,IF(YEAR($F$1)=YEAR(W475),"","24+25&gt;0? 23 - когда выбыл? "),"")&amp;IF(BA475&lt;BB475,"47&gt;=48; ","")&amp;IF(BA475&lt;BC475,"47&gt;=49; ","")&amp;IF(BA475&lt;BD475,"47&gt;=50; ","")&amp;IF(BE475&gt;0,IF(BF475&gt;0,IF(AU475&gt;AV475,"","41 и 42 - ? (51 и 52 &gt; 0);"),"51 &gt; 0 52 - ?;"),"")&amp;IF(AU475&gt;0,IF(AV475&gt;AU475,"41&gt;42;","")&amp;IF(BE475&gt;0,"","41&gt;0 51-?;"),"")&amp;IF(BF475&gt;0,IF(BE475&gt;0,"","52&gt;0 51-?;"),"")&amp;IF(AW475&gt;=AX475,"","43&gt;44;")&amp;IF(CA475&gt;0,IF(AW475&gt;0,"","71 &gt; 0 43-?;"),"")</f>
        <v/>
      </c>
    </row>
    <row r="476" spans="1:93" s="250" customFormat="1" ht="15" customHeight="1" x14ac:dyDescent="0.2">
      <c r="A476" s="45"/>
      <c r="B476" s="46"/>
      <c r="C476" s="121"/>
      <c r="D476" s="121"/>
      <c r="E476" s="336"/>
      <c r="F476" s="122"/>
      <c r="G476" s="46"/>
      <c r="H476" s="45"/>
      <c r="I476" s="45"/>
      <c r="J476" s="45"/>
      <c r="K476" s="45"/>
      <c r="L476" s="45"/>
      <c r="M476" s="46"/>
      <c r="N476" s="46"/>
      <c r="O476" s="48"/>
      <c r="P476" s="48"/>
      <c r="Q476" s="46"/>
      <c r="R476" s="48"/>
      <c r="S476" s="48"/>
      <c r="T476" s="48"/>
      <c r="U476" s="48"/>
      <c r="V476" s="48"/>
      <c r="W476" s="46"/>
      <c r="X476" s="48"/>
      <c r="Y476" s="48"/>
      <c r="Z476" s="157"/>
      <c r="AA476" s="47"/>
      <c r="AB476" s="97"/>
      <c r="AC476" s="49"/>
      <c r="AD476" s="49"/>
      <c r="AE476" s="49"/>
      <c r="AF476" s="49"/>
      <c r="AG476" s="49"/>
      <c r="AH476" s="47"/>
      <c r="AI476" s="47"/>
      <c r="AJ476" s="47"/>
      <c r="AK476" s="190"/>
      <c r="AL476" s="190"/>
      <c r="AM476" s="190"/>
      <c r="AN476" s="190"/>
      <c r="AO476" s="190"/>
      <c r="AP476" s="151"/>
      <c r="AQ476" s="322"/>
      <c r="AR476" s="322"/>
      <c r="AS476" s="322"/>
      <c r="AT476" s="47"/>
      <c r="AU476" s="47"/>
      <c r="AV476" s="47"/>
      <c r="AW476" s="47"/>
      <c r="AX476" s="322"/>
      <c r="AY476" s="98"/>
      <c r="AZ476" s="98"/>
      <c r="BA476" s="47"/>
      <c r="BB476" s="47"/>
      <c r="BC476" s="47"/>
      <c r="BD476" s="47"/>
      <c r="BE476" s="97"/>
      <c r="BF476" s="49"/>
      <c r="BG476" s="239"/>
      <c r="BH476" s="342"/>
      <c r="BI476" s="49"/>
      <c r="BJ476" s="49"/>
      <c r="BK476" s="49"/>
      <c r="BL476" s="49"/>
      <c r="BM476" s="49"/>
      <c r="BN476" s="47"/>
      <c r="BO476" s="49"/>
      <c r="BP476" s="49"/>
      <c r="BQ476" s="49"/>
      <c r="BR476" s="323"/>
      <c r="BS476" s="323"/>
      <c r="BT476" s="323"/>
      <c r="BU476" s="49"/>
      <c r="BV476" s="49"/>
      <c r="BW476" s="97"/>
      <c r="BX476" s="97"/>
      <c r="BY476" s="97"/>
      <c r="BZ476" s="97"/>
      <c r="CA476" s="49"/>
      <c r="CB476" s="49"/>
      <c r="CC476" s="49"/>
      <c r="CD476" s="49"/>
      <c r="CE476" s="49"/>
      <c r="CF476" s="49"/>
      <c r="CG476" s="49"/>
      <c r="CH476" s="49"/>
      <c r="CI476" s="97"/>
      <c r="CJ476" s="97"/>
      <c r="CK476" s="97"/>
      <c r="CL476" s="97"/>
      <c r="CM476" s="335"/>
      <c r="CN476" s="337"/>
      <c r="CO476" s="315" t="str">
        <f>IF(Формулы!R476&gt;V476,"22-?,Дата 14 - Прибыл из УФСИН; ","")&amp;IF(Формулы!Q476&gt;Y476,"25-?,Дата 13 - Выбыл в УФСИН;","")&amp;IF(YEAR(ДАННЫЕ!$F$1)=YEAR(ДАННЫЕ!B476),IF(AT476&gt;0,"","40-?, вявлен в текущем году! "),"")&amp;IF(YEAR($F$1)=YEAR(W476),IF(X476+Y476&gt;0,"","23-стоит, 24,25 - куда выбыл? "),"")&amp;IF(X476+Y476&gt;0,IF(YEAR($F$1)=YEAR(W476),"","24+25&gt;0? 23 - когда выбыл? "),"")&amp;IF(BA476&lt;BB476,"47&gt;=48; ","")&amp;IF(BA476&lt;BC476,"47&gt;=49; ","")&amp;IF(BA476&lt;BD476,"47&gt;=50; ","")&amp;IF(BE476&gt;0,IF(BF476&gt;0,IF(AU476&gt;AV476,"","41 и 42 - ? (51 и 52 &gt; 0);"),"51 &gt; 0 52 - ?;"),"")&amp;IF(AU476&gt;0,IF(AV476&gt;AU476,"41&gt;42;","")&amp;IF(BE476&gt;0,"","41&gt;0 51-?;"),"")&amp;IF(BF476&gt;0,IF(BE476&gt;0,"","52&gt;0 51-?;"),"")&amp;IF(AW476&gt;=AX476,"","43&gt;44;")&amp;IF(CA476&gt;0,IF(AW476&gt;0,"","71 &gt; 0 43-?;"),"")</f>
        <v/>
      </c>
    </row>
    <row r="477" spans="1:93" s="250" customFormat="1" ht="15" customHeight="1" x14ac:dyDescent="0.2">
      <c r="A477" s="45"/>
      <c r="B477" s="46"/>
      <c r="C477" s="121"/>
      <c r="D477" s="121"/>
      <c r="E477" s="336"/>
      <c r="F477" s="122"/>
      <c r="G477" s="46"/>
      <c r="H477" s="45"/>
      <c r="I477" s="45"/>
      <c r="J477" s="45"/>
      <c r="K477" s="45"/>
      <c r="L477" s="45"/>
      <c r="M477" s="46"/>
      <c r="N477" s="46"/>
      <c r="O477" s="48"/>
      <c r="P477" s="48"/>
      <c r="Q477" s="46"/>
      <c r="R477" s="48"/>
      <c r="S477" s="48"/>
      <c r="T477" s="48"/>
      <c r="U477" s="48"/>
      <c r="V477" s="48"/>
      <c r="W477" s="46"/>
      <c r="X477" s="48"/>
      <c r="Y477" s="48"/>
      <c r="Z477" s="157"/>
      <c r="AA477" s="47"/>
      <c r="AB477" s="97"/>
      <c r="AC477" s="49"/>
      <c r="AD477" s="49"/>
      <c r="AE477" s="49"/>
      <c r="AF477" s="49"/>
      <c r="AG477" s="49"/>
      <c r="AH477" s="47"/>
      <c r="AI477" s="47"/>
      <c r="AJ477" s="47"/>
      <c r="AK477" s="190"/>
      <c r="AL477" s="190"/>
      <c r="AM477" s="190"/>
      <c r="AN477" s="190"/>
      <c r="AO477" s="190"/>
      <c r="AP477" s="151"/>
      <c r="AQ477" s="322"/>
      <c r="AR477" s="322"/>
      <c r="AS477" s="322"/>
      <c r="AT477" s="47"/>
      <c r="AU477" s="47"/>
      <c r="AV477" s="47"/>
      <c r="AW477" s="47"/>
      <c r="AX477" s="322"/>
      <c r="AY477" s="98"/>
      <c r="AZ477" s="98"/>
      <c r="BA477" s="47"/>
      <c r="BB477" s="47"/>
      <c r="BC477" s="47"/>
      <c r="BD477" s="47"/>
      <c r="BE477" s="97"/>
      <c r="BF477" s="49"/>
      <c r="BG477" s="239"/>
      <c r="BH477" s="342"/>
      <c r="BI477" s="49"/>
      <c r="BJ477" s="49"/>
      <c r="BK477" s="49"/>
      <c r="BL477" s="49"/>
      <c r="BM477" s="49"/>
      <c r="BN477" s="47"/>
      <c r="BO477" s="49"/>
      <c r="BP477" s="49"/>
      <c r="BQ477" s="49"/>
      <c r="BR477" s="323"/>
      <c r="BS477" s="323"/>
      <c r="BT477" s="323"/>
      <c r="BU477" s="49"/>
      <c r="BV477" s="49"/>
      <c r="BW477" s="97"/>
      <c r="BX477" s="97"/>
      <c r="BY477" s="97"/>
      <c r="BZ477" s="97"/>
      <c r="CA477" s="49"/>
      <c r="CB477" s="49"/>
      <c r="CC477" s="49"/>
      <c r="CD477" s="49"/>
      <c r="CE477" s="49"/>
      <c r="CF477" s="49"/>
      <c r="CG477" s="49"/>
      <c r="CH477" s="49"/>
      <c r="CI477" s="97"/>
      <c r="CJ477" s="97"/>
      <c r="CK477" s="97"/>
      <c r="CL477" s="97"/>
      <c r="CM477" s="335"/>
      <c r="CN477" s="337"/>
      <c r="CO477" s="315" t="str">
        <f>IF(Формулы!R477&gt;V477,"22-?,Дата 14 - Прибыл из УФСИН; ","")&amp;IF(Формулы!Q477&gt;Y477,"25-?,Дата 13 - Выбыл в УФСИН;","")&amp;IF(YEAR(ДАННЫЕ!$F$1)=YEAR(ДАННЫЕ!B477),IF(AT477&gt;0,"","40-?, вявлен в текущем году! "),"")&amp;IF(YEAR($F$1)=YEAR(W477),IF(X477+Y477&gt;0,"","23-стоит, 24,25 - куда выбыл? "),"")&amp;IF(X477+Y477&gt;0,IF(YEAR($F$1)=YEAR(W477),"","24+25&gt;0? 23 - когда выбыл? "),"")&amp;IF(BA477&lt;BB477,"47&gt;=48; ","")&amp;IF(BA477&lt;BC477,"47&gt;=49; ","")&amp;IF(BA477&lt;BD477,"47&gt;=50; ","")&amp;IF(BE477&gt;0,IF(BF477&gt;0,IF(AU477&gt;AV477,"","41 и 42 - ? (51 и 52 &gt; 0);"),"51 &gt; 0 52 - ?;"),"")&amp;IF(AU477&gt;0,IF(AV477&gt;AU477,"41&gt;42;","")&amp;IF(BE477&gt;0,"","41&gt;0 51-?;"),"")&amp;IF(BF477&gt;0,IF(BE477&gt;0,"","52&gt;0 51-?;"),"")&amp;IF(AW477&gt;=AX477,"","43&gt;44;")&amp;IF(CA477&gt;0,IF(AW477&gt;0,"","71 &gt; 0 43-?;"),"")</f>
        <v/>
      </c>
    </row>
    <row r="478" spans="1:93" s="250" customFormat="1" ht="15" customHeight="1" x14ac:dyDescent="0.2">
      <c r="A478" s="45"/>
      <c r="B478" s="46"/>
      <c r="C478" s="121"/>
      <c r="D478" s="121"/>
      <c r="E478" s="336"/>
      <c r="F478" s="122"/>
      <c r="G478" s="46"/>
      <c r="H478" s="45"/>
      <c r="I478" s="45"/>
      <c r="J478" s="45"/>
      <c r="K478" s="45"/>
      <c r="L478" s="45"/>
      <c r="M478" s="46"/>
      <c r="N478" s="46"/>
      <c r="O478" s="48"/>
      <c r="P478" s="48"/>
      <c r="Q478" s="46"/>
      <c r="R478" s="48"/>
      <c r="S478" s="48"/>
      <c r="T478" s="48"/>
      <c r="U478" s="48"/>
      <c r="V478" s="48"/>
      <c r="W478" s="46"/>
      <c r="X478" s="48"/>
      <c r="Y478" s="48"/>
      <c r="Z478" s="157"/>
      <c r="AA478" s="47"/>
      <c r="AB478" s="97"/>
      <c r="AC478" s="49"/>
      <c r="AD478" s="49"/>
      <c r="AE478" s="49"/>
      <c r="AF478" s="49"/>
      <c r="AG478" s="49"/>
      <c r="AH478" s="47"/>
      <c r="AI478" s="47"/>
      <c r="AJ478" s="47"/>
      <c r="AK478" s="190"/>
      <c r="AL478" s="190"/>
      <c r="AM478" s="190"/>
      <c r="AN478" s="190"/>
      <c r="AO478" s="190"/>
      <c r="AP478" s="151"/>
      <c r="AQ478" s="322"/>
      <c r="AR478" s="322"/>
      <c r="AS478" s="322"/>
      <c r="AT478" s="47"/>
      <c r="AU478" s="47"/>
      <c r="AV478" s="47"/>
      <c r="AW478" s="47"/>
      <c r="AX478" s="322"/>
      <c r="AY478" s="98"/>
      <c r="AZ478" s="98"/>
      <c r="BA478" s="47"/>
      <c r="BB478" s="47"/>
      <c r="BC478" s="47"/>
      <c r="BD478" s="47"/>
      <c r="BE478" s="97"/>
      <c r="BF478" s="49"/>
      <c r="BG478" s="239"/>
      <c r="BH478" s="342"/>
      <c r="BI478" s="49"/>
      <c r="BJ478" s="49"/>
      <c r="BK478" s="49"/>
      <c r="BL478" s="49"/>
      <c r="BM478" s="49"/>
      <c r="BN478" s="47"/>
      <c r="BO478" s="49"/>
      <c r="BP478" s="49"/>
      <c r="BQ478" s="49"/>
      <c r="BR478" s="323"/>
      <c r="BS478" s="323"/>
      <c r="BT478" s="323"/>
      <c r="BU478" s="49"/>
      <c r="BV478" s="49"/>
      <c r="BW478" s="97"/>
      <c r="BX478" s="97"/>
      <c r="BY478" s="97"/>
      <c r="BZ478" s="97"/>
      <c r="CA478" s="49"/>
      <c r="CB478" s="49"/>
      <c r="CC478" s="49"/>
      <c r="CD478" s="49"/>
      <c r="CE478" s="49"/>
      <c r="CF478" s="49"/>
      <c r="CG478" s="49"/>
      <c r="CH478" s="49"/>
      <c r="CI478" s="97"/>
      <c r="CJ478" s="97"/>
      <c r="CK478" s="97"/>
      <c r="CL478" s="97"/>
      <c r="CM478" s="335"/>
      <c r="CN478" s="337"/>
      <c r="CO478" s="315" t="str">
        <f>IF(Формулы!R478&gt;V478,"22-?,Дата 14 - Прибыл из УФСИН; ","")&amp;IF(Формулы!Q478&gt;Y478,"25-?,Дата 13 - Выбыл в УФСИН;","")&amp;IF(YEAR(ДАННЫЕ!$F$1)=YEAR(ДАННЫЕ!B478),IF(AT478&gt;0,"","40-?, вявлен в текущем году! "),"")&amp;IF(YEAR($F$1)=YEAR(W478),IF(X478+Y478&gt;0,"","23-стоит, 24,25 - куда выбыл? "),"")&amp;IF(X478+Y478&gt;0,IF(YEAR($F$1)=YEAR(W478),"","24+25&gt;0? 23 - когда выбыл? "),"")&amp;IF(BA478&lt;BB478,"47&gt;=48; ","")&amp;IF(BA478&lt;BC478,"47&gt;=49; ","")&amp;IF(BA478&lt;BD478,"47&gt;=50; ","")&amp;IF(BE478&gt;0,IF(BF478&gt;0,IF(AU478&gt;AV478,"","41 и 42 - ? (51 и 52 &gt; 0);"),"51 &gt; 0 52 - ?;"),"")&amp;IF(AU478&gt;0,IF(AV478&gt;AU478,"41&gt;42;","")&amp;IF(BE478&gt;0,"","41&gt;0 51-?;"),"")&amp;IF(BF478&gt;0,IF(BE478&gt;0,"","52&gt;0 51-?;"),"")&amp;IF(AW478&gt;=AX478,"","43&gt;44;")&amp;IF(CA478&gt;0,IF(AW478&gt;0,"","71 &gt; 0 43-?;"),"")</f>
        <v/>
      </c>
    </row>
    <row r="479" spans="1:93" s="250" customFormat="1" ht="15" customHeight="1" x14ac:dyDescent="0.2">
      <c r="A479" s="45"/>
      <c r="B479" s="46"/>
      <c r="C479" s="121"/>
      <c r="D479" s="121"/>
      <c r="E479" s="336"/>
      <c r="F479" s="122"/>
      <c r="G479" s="46"/>
      <c r="H479" s="45"/>
      <c r="I479" s="45"/>
      <c r="J479" s="45"/>
      <c r="K479" s="45"/>
      <c r="L479" s="45"/>
      <c r="M479" s="46"/>
      <c r="N479" s="46"/>
      <c r="O479" s="48"/>
      <c r="P479" s="48"/>
      <c r="Q479" s="46"/>
      <c r="R479" s="48"/>
      <c r="S479" s="48"/>
      <c r="T479" s="48"/>
      <c r="U479" s="48"/>
      <c r="V479" s="48"/>
      <c r="W479" s="46"/>
      <c r="X479" s="48"/>
      <c r="Y479" s="48"/>
      <c r="Z479" s="157"/>
      <c r="AA479" s="47"/>
      <c r="AB479" s="97"/>
      <c r="AC479" s="49"/>
      <c r="AD479" s="49"/>
      <c r="AE479" s="49"/>
      <c r="AF479" s="49"/>
      <c r="AG479" s="49"/>
      <c r="AH479" s="47"/>
      <c r="AI479" s="47"/>
      <c r="AJ479" s="47"/>
      <c r="AK479" s="190"/>
      <c r="AL479" s="190"/>
      <c r="AM479" s="190"/>
      <c r="AN479" s="190"/>
      <c r="AO479" s="190"/>
      <c r="AP479" s="151"/>
      <c r="AQ479" s="322"/>
      <c r="AR479" s="322"/>
      <c r="AS479" s="322"/>
      <c r="AT479" s="47"/>
      <c r="AU479" s="47"/>
      <c r="AV479" s="47"/>
      <c r="AW479" s="47"/>
      <c r="AX479" s="322"/>
      <c r="AY479" s="98"/>
      <c r="AZ479" s="98"/>
      <c r="BA479" s="47"/>
      <c r="BB479" s="47"/>
      <c r="BC479" s="47"/>
      <c r="BD479" s="47"/>
      <c r="BE479" s="97"/>
      <c r="BF479" s="49"/>
      <c r="BG479" s="239"/>
      <c r="BH479" s="342"/>
      <c r="BI479" s="49"/>
      <c r="BJ479" s="49"/>
      <c r="BK479" s="49"/>
      <c r="BL479" s="49"/>
      <c r="BM479" s="49"/>
      <c r="BN479" s="47"/>
      <c r="BO479" s="49"/>
      <c r="BP479" s="49"/>
      <c r="BQ479" s="49"/>
      <c r="BR479" s="323"/>
      <c r="BS479" s="323"/>
      <c r="BT479" s="323"/>
      <c r="BU479" s="49"/>
      <c r="BV479" s="49"/>
      <c r="BW479" s="97"/>
      <c r="BX479" s="97"/>
      <c r="BY479" s="97"/>
      <c r="BZ479" s="97"/>
      <c r="CA479" s="49"/>
      <c r="CB479" s="49"/>
      <c r="CC479" s="49"/>
      <c r="CD479" s="49"/>
      <c r="CE479" s="49"/>
      <c r="CF479" s="49"/>
      <c r="CG479" s="49"/>
      <c r="CH479" s="49"/>
      <c r="CI479" s="97"/>
      <c r="CJ479" s="97"/>
      <c r="CK479" s="97"/>
      <c r="CL479" s="97"/>
      <c r="CM479" s="335"/>
      <c r="CN479" s="337"/>
      <c r="CO479" s="315" t="str">
        <f>IF(Формулы!R479&gt;V479,"22-?,Дата 14 - Прибыл из УФСИН; ","")&amp;IF(Формулы!Q479&gt;Y479,"25-?,Дата 13 - Выбыл в УФСИН;","")&amp;IF(YEAR(ДАННЫЕ!$F$1)=YEAR(ДАННЫЕ!B479),IF(AT479&gt;0,"","40-?, вявлен в текущем году! "),"")&amp;IF(YEAR($F$1)=YEAR(W479),IF(X479+Y479&gt;0,"","23-стоит, 24,25 - куда выбыл? "),"")&amp;IF(X479+Y479&gt;0,IF(YEAR($F$1)=YEAR(W479),"","24+25&gt;0? 23 - когда выбыл? "),"")&amp;IF(BA479&lt;BB479,"47&gt;=48; ","")&amp;IF(BA479&lt;BC479,"47&gt;=49; ","")&amp;IF(BA479&lt;BD479,"47&gt;=50; ","")&amp;IF(BE479&gt;0,IF(BF479&gt;0,IF(AU479&gt;AV479,"","41 и 42 - ? (51 и 52 &gt; 0);"),"51 &gt; 0 52 - ?;"),"")&amp;IF(AU479&gt;0,IF(AV479&gt;AU479,"41&gt;42;","")&amp;IF(BE479&gt;0,"","41&gt;0 51-?;"),"")&amp;IF(BF479&gt;0,IF(BE479&gt;0,"","52&gt;0 51-?;"),"")&amp;IF(AW479&gt;=AX479,"","43&gt;44;")&amp;IF(CA479&gt;0,IF(AW479&gt;0,"","71 &gt; 0 43-?;"),"")</f>
        <v/>
      </c>
    </row>
    <row r="480" spans="1:93" s="250" customFormat="1" ht="15" customHeight="1" x14ac:dyDescent="0.2">
      <c r="A480" s="45"/>
      <c r="B480" s="46"/>
      <c r="C480" s="121"/>
      <c r="D480" s="121"/>
      <c r="E480" s="336"/>
      <c r="F480" s="122"/>
      <c r="G480" s="46"/>
      <c r="H480" s="45"/>
      <c r="I480" s="45"/>
      <c r="J480" s="45"/>
      <c r="K480" s="45"/>
      <c r="L480" s="45"/>
      <c r="M480" s="46"/>
      <c r="N480" s="46"/>
      <c r="O480" s="48"/>
      <c r="P480" s="48"/>
      <c r="Q480" s="46"/>
      <c r="R480" s="48"/>
      <c r="S480" s="48"/>
      <c r="T480" s="48"/>
      <c r="U480" s="48"/>
      <c r="V480" s="48"/>
      <c r="W480" s="46"/>
      <c r="X480" s="48"/>
      <c r="Y480" s="48"/>
      <c r="Z480" s="157"/>
      <c r="AA480" s="47"/>
      <c r="AB480" s="97"/>
      <c r="AC480" s="49"/>
      <c r="AD480" s="49"/>
      <c r="AE480" s="49"/>
      <c r="AF480" s="49"/>
      <c r="AG480" s="49"/>
      <c r="AH480" s="47"/>
      <c r="AI480" s="47"/>
      <c r="AJ480" s="47"/>
      <c r="AK480" s="190"/>
      <c r="AL480" s="190"/>
      <c r="AM480" s="190"/>
      <c r="AN480" s="190"/>
      <c r="AO480" s="190"/>
      <c r="AP480" s="151"/>
      <c r="AQ480" s="322"/>
      <c r="AR480" s="322"/>
      <c r="AS480" s="322"/>
      <c r="AT480" s="47"/>
      <c r="AU480" s="47"/>
      <c r="AV480" s="47"/>
      <c r="AW480" s="47"/>
      <c r="AX480" s="322"/>
      <c r="AY480" s="98"/>
      <c r="AZ480" s="98"/>
      <c r="BA480" s="47"/>
      <c r="BB480" s="47"/>
      <c r="BC480" s="47"/>
      <c r="BD480" s="47"/>
      <c r="BE480" s="97"/>
      <c r="BF480" s="49"/>
      <c r="BG480" s="239"/>
      <c r="BH480" s="342"/>
      <c r="BI480" s="49"/>
      <c r="BJ480" s="49"/>
      <c r="BK480" s="49"/>
      <c r="BL480" s="49"/>
      <c r="BM480" s="49"/>
      <c r="BN480" s="47"/>
      <c r="BO480" s="49"/>
      <c r="BP480" s="49"/>
      <c r="BQ480" s="49"/>
      <c r="BR480" s="323"/>
      <c r="BS480" s="323"/>
      <c r="BT480" s="323"/>
      <c r="BU480" s="49"/>
      <c r="BV480" s="49"/>
      <c r="BW480" s="97"/>
      <c r="BX480" s="97"/>
      <c r="BY480" s="97"/>
      <c r="BZ480" s="97"/>
      <c r="CA480" s="49"/>
      <c r="CB480" s="49"/>
      <c r="CC480" s="49"/>
      <c r="CD480" s="49"/>
      <c r="CE480" s="49"/>
      <c r="CF480" s="49"/>
      <c r="CG480" s="49"/>
      <c r="CH480" s="49"/>
      <c r="CI480" s="97"/>
      <c r="CJ480" s="97"/>
      <c r="CK480" s="97"/>
      <c r="CL480" s="97"/>
      <c r="CM480" s="335"/>
      <c r="CN480" s="337"/>
      <c r="CO480" s="315" t="str">
        <f>IF(Формулы!R480&gt;V480,"22-?,Дата 14 - Прибыл из УФСИН; ","")&amp;IF(Формулы!Q480&gt;Y480,"25-?,Дата 13 - Выбыл в УФСИН;","")&amp;IF(YEAR(ДАННЫЕ!$F$1)=YEAR(ДАННЫЕ!B480),IF(AT480&gt;0,"","40-?, вявлен в текущем году! "),"")&amp;IF(YEAR($F$1)=YEAR(W480),IF(X480+Y480&gt;0,"","23-стоит, 24,25 - куда выбыл? "),"")&amp;IF(X480+Y480&gt;0,IF(YEAR($F$1)=YEAR(W480),"","24+25&gt;0? 23 - когда выбыл? "),"")&amp;IF(BA480&lt;BB480,"47&gt;=48; ","")&amp;IF(BA480&lt;BC480,"47&gt;=49; ","")&amp;IF(BA480&lt;BD480,"47&gt;=50; ","")&amp;IF(BE480&gt;0,IF(BF480&gt;0,IF(AU480&gt;AV480,"","41 и 42 - ? (51 и 52 &gt; 0);"),"51 &gt; 0 52 - ?;"),"")&amp;IF(AU480&gt;0,IF(AV480&gt;AU480,"41&gt;42;","")&amp;IF(BE480&gt;0,"","41&gt;0 51-?;"),"")&amp;IF(BF480&gt;0,IF(BE480&gt;0,"","52&gt;0 51-?;"),"")&amp;IF(AW480&gt;=AX480,"","43&gt;44;")&amp;IF(CA480&gt;0,IF(AW480&gt;0,"","71 &gt; 0 43-?;"),"")</f>
        <v/>
      </c>
    </row>
    <row r="481" spans="1:93" s="250" customFormat="1" ht="15" customHeight="1" x14ac:dyDescent="0.2">
      <c r="A481" s="45"/>
      <c r="B481" s="46"/>
      <c r="C481" s="121"/>
      <c r="D481" s="121"/>
      <c r="E481" s="336"/>
      <c r="F481" s="122"/>
      <c r="G481" s="46"/>
      <c r="H481" s="45"/>
      <c r="I481" s="45"/>
      <c r="J481" s="45"/>
      <c r="K481" s="45"/>
      <c r="L481" s="45"/>
      <c r="M481" s="46"/>
      <c r="N481" s="46"/>
      <c r="O481" s="48"/>
      <c r="P481" s="48"/>
      <c r="Q481" s="46"/>
      <c r="R481" s="48"/>
      <c r="S481" s="48"/>
      <c r="T481" s="48"/>
      <c r="U481" s="48"/>
      <c r="V481" s="48"/>
      <c r="W481" s="46"/>
      <c r="X481" s="48"/>
      <c r="Y481" s="48"/>
      <c r="Z481" s="157"/>
      <c r="AA481" s="47"/>
      <c r="AB481" s="97"/>
      <c r="AC481" s="49"/>
      <c r="AD481" s="49"/>
      <c r="AE481" s="49"/>
      <c r="AF481" s="49"/>
      <c r="AG481" s="49"/>
      <c r="AH481" s="47"/>
      <c r="AI481" s="47"/>
      <c r="AJ481" s="47"/>
      <c r="AK481" s="190"/>
      <c r="AL481" s="190"/>
      <c r="AM481" s="190"/>
      <c r="AN481" s="190"/>
      <c r="AO481" s="190"/>
      <c r="AP481" s="151"/>
      <c r="AQ481" s="322"/>
      <c r="AR481" s="322"/>
      <c r="AS481" s="322"/>
      <c r="AT481" s="47"/>
      <c r="AU481" s="47"/>
      <c r="AV481" s="47"/>
      <c r="AW481" s="47"/>
      <c r="AX481" s="322"/>
      <c r="AY481" s="98"/>
      <c r="AZ481" s="98"/>
      <c r="BA481" s="47"/>
      <c r="BB481" s="47"/>
      <c r="BC481" s="47"/>
      <c r="BD481" s="47"/>
      <c r="BE481" s="97"/>
      <c r="BF481" s="49"/>
      <c r="BG481" s="239"/>
      <c r="BH481" s="342"/>
      <c r="BI481" s="49"/>
      <c r="BJ481" s="49"/>
      <c r="BK481" s="49"/>
      <c r="BL481" s="49"/>
      <c r="BM481" s="49"/>
      <c r="BN481" s="47"/>
      <c r="BO481" s="49"/>
      <c r="BP481" s="49"/>
      <c r="BQ481" s="49"/>
      <c r="BR481" s="323"/>
      <c r="BS481" s="323"/>
      <c r="BT481" s="323"/>
      <c r="BU481" s="49"/>
      <c r="BV481" s="49"/>
      <c r="BW481" s="97"/>
      <c r="BX481" s="97"/>
      <c r="BY481" s="97"/>
      <c r="BZ481" s="97"/>
      <c r="CA481" s="49"/>
      <c r="CB481" s="49"/>
      <c r="CC481" s="49"/>
      <c r="CD481" s="49"/>
      <c r="CE481" s="49"/>
      <c r="CF481" s="49"/>
      <c r="CG481" s="49"/>
      <c r="CH481" s="49"/>
      <c r="CI481" s="97"/>
      <c r="CJ481" s="97"/>
      <c r="CK481" s="97"/>
      <c r="CL481" s="97"/>
      <c r="CM481" s="335"/>
      <c r="CN481" s="337"/>
      <c r="CO481" s="315" t="str">
        <f>IF(Формулы!R481&gt;V481,"22-?,Дата 14 - Прибыл из УФСИН; ","")&amp;IF(Формулы!Q481&gt;Y481,"25-?,Дата 13 - Выбыл в УФСИН;","")&amp;IF(YEAR(ДАННЫЕ!$F$1)=YEAR(ДАННЫЕ!B481),IF(AT481&gt;0,"","40-?, вявлен в текущем году! "),"")&amp;IF(YEAR($F$1)=YEAR(W481),IF(X481+Y481&gt;0,"","23-стоит, 24,25 - куда выбыл? "),"")&amp;IF(X481+Y481&gt;0,IF(YEAR($F$1)=YEAR(W481),"","24+25&gt;0? 23 - когда выбыл? "),"")&amp;IF(BA481&lt;BB481,"47&gt;=48; ","")&amp;IF(BA481&lt;BC481,"47&gt;=49; ","")&amp;IF(BA481&lt;BD481,"47&gt;=50; ","")&amp;IF(BE481&gt;0,IF(BF481&gt;0,IF(AU481&gt;AV481,"","41 и 42 - ? (51 и 52 &gt; 0);"),"51 &gt; 0 52 - ?;"),"")&amp;IF(AU481&gt;0,IF(AV481&gt;AU481,"41&gt;42;","")&amp;IF(BE481&gt;0,"","41&gt;0 51-?;"),"")&amp;IF(BF481&gt;0,IF(BE481&gt;0,"","52&gt;0 51-?;"),"")&amp;IF(AW481&gt;=AX481,"","43&gt;44;")&amp;IF(CA481&gt;0,IF(AW481&gt;0,"","71 &gt; 0 43-?;"),"")</f>
        <v/>
      </c>
    </row>
    <row r="482" spans="1:93" s="250" customFormat="1" ht="15" customHeight="1" x14ac:dyDescent="0.2">
      <c r="A482" s="45"/>
      <c r="B482" s="46"/>
      <c r="C482" s="121"/>
      <c r="D482" s="121"/>
      <c r="E482" s="336"/>
      <c r="F482" s="122"/>
      <c r="G482" s="46"/>
      <c r="H482" s="45"/>
      <c r="I482" s="45"/>
      <c r="J482" s="45"/>
      <c r="K482" s="45"/>
      <c r="L482" s="45"/>
      <c r="M482" s="46"/>
      <c r="N482" s="46"/>
      <c r="O482" s="48"/>
      <c r="P482" s="48"/>
      <c r="Q482" s="46"/>
      <c r="R482" s="48"/>
      <c r="S482" s="48"/>
      <c r="T482" s="48"/>
      <c r="U482" s="48"/>
      <c r="V482" s="48"/>
      <c r="W482" s="46"/>
      <c r="X482" s="48"/>
      <c r="Y482" s="48"/>
      <c r="Z482" s="157"/>
      <c r="AA482" s="47"/>
      <c r="AB482" s="97"/>
      <c r="AC482" s="49"/>
      <c r="AD482" s="49"/>
      <c r="AE482" s="49"/>
      <c r="AF482" s="49"/>
      <c r="AG482" s="49"/>
      <c r="AH482" s="47"/>
      <c r="AI482" s="47"/>
      <c r="AJ482" s="47"/>
      <c r="AK482" s="190"/>
      <c r="AL482" s="190"/>
      <c r="AM482" s="190"/>
      <c r="AN482" s="190"/>
      <c r="AO482" s="190"/>
      <c r="AP482" s="151"/>
      <c r="AQ482" s="322"/>
      <c r="AR482" s="322"/>
      <c r="AS482" s="322"/>
      <c r="AT482" s="47"/>
      <c r="AU482" s="47"/>
      <c r="AV482" s="47"/>
      <c r="AW482" s="47"/>
      <c r="AX482" s="322"/>
      <c r="AY482" s="98"/>
      <c r="AZ482" s="98"/>
      <c r="BA482" s="47"/>
      <c r="BB482" s="47"/>
      <c r="BC482" s="47"/>
      <c r="BD482" s="47"/>
      <c r="BE482" s="97"/>
      <c r="BF482" s="49"/>
      <c r="BG482" s="239"/>
      <c r="BH482" s="342"/>
      <c r="BI482" s="49"/>
      <c r="BJ482" s="49"/>
      <c r="BK482" s="49"/>
      <c r="BL482" s="49"/>
      <c r="BM482" s="49"/>
      <c r="BN482" s="47"/>
      <c r="BO482" s="49"/>
      <c r="BP482" s="49"/>
      <c r="BQ482" s="49"/>
      <c r="BR482" s="323"/>
      <c r="BS482" s="323"/>
      <c r="BT482" s="323"/>
      <c r="BU482" s="49"/>
      <c r="BV482" s="49"/>
      <c r="BW482" s="97"/>
      <c r="BX482" s="97"/>
      <c r="BY482" s="97"/>
      <c r="BZ482" s="97"/>
      <c r="CA482" s="49"/>
      <c r="CB482" s="49"/>
      <c r="CC482" s="49"/>
      <c r="CD482" s="49"/>
      <c r="CE482" s="49"/>
      <c r="CF482" s="49"/>
      <c r="CG482" s="49"/>
      <c r="CH482" s="49"/>
      <c r="CI482" s="97"/>
      <c r="CJ482" s="97"/>
      <c r="CK482" s="97"/>
      <c r="CL482" s="97"/>
      <c r="CM482" s="335"/>
      <c r="CN482" s="337"/>
      <c r="CO482" s="315" t="str">
        <f>IF(Формулы!R482&gt;V482,"22-?,Дата 14 - Прибыл из УФСИН; ","")&amp;IF(Формулы!Q482&gt;Y482,"25-?,Дата 13 - Выбыл в УФСИН;","")&amp;IF(YEAR(ДАННЫЕ!$F$1)=YEAR(ДАННЫЕ!B482),IF(AT482&gt;0,"","40-?, вявлен в текущем году! "),"")&amp;IF(YEAR($F$1)=YEAR(W482),IF(X482+Y482&gt;0,"","23-стоит, 24,25 - куда выбыл? "),"")&amp;IF(X482+Y482&gt;0,IF(YEAR($F$1)=YEAR(W482),"","24+25&gt;0? 23 - когда выбыл? "),"")&amp;IF(BA482&lt;BB482,"47&gt;=48; ","")&amp;IF(BA482&lt;BC482,"47&gt;=49; ","")&amp;IF(BA482&lt;BD482,"47&gt;=50; ","")&amp;IF(BE482&gt;0,IF(BF482&gt;0,IF(AU482&gt;AV482,"","41 и 42 - ? (51 и 52 &gt; 0);"),"51 &gt; 0 52 - ?;"),"")&amp;IF(AU482&gt;0,IF(AV482&gt;AU482,"41&gt;42;","")&amp;IF(BE482&gt;0,"","41&gt;0 51-?;"),"")&amp;IF(BF482&gt;0,IF(BE482&gt;0,"","52&gt;0 51-?;"),"")&amp;IF(AW482&gt;=AX482,"","43&gt;44;")&amp;IF(CA482&gt;0,IF(AW482&gt;0,"","71 &gt; 0 43-?;"),"")</f>
        <v/>
      </c>
    </row>
    <row r="483" spans="1:93" s="250" customFormat="1" ht="15" customHeight="1" x14ac:dyDescent="0.2">
      <c r="A483" s="45"/>
      <c r="B483" s="46"/>
      <c r="C483" s="121"/>
      <c r="D483" s="121"/>
      <c r="E483" s="336"/>
      <c r="F483" s="122"/>
      <c r="G483" s="46"/>
      <c r="H483" s="45"/>
      <c r="I483" s="45"/>
      <c r="J483" s="45"/>
      <c r="K483" s="45"/>
      <c r="L483" s="45"/>
      <c r="M483" s="46"/>
      <c r="N483" s="46"/>
      <c r="O483" s="48"/>
      <c r="P483" s="48"/>
      <c r="Q483" s="46"/>
      <c r="R483" s="48"/>
      <c r="S483" s="48"/>
      <c r="T483" s="48"/>
      <c r="U483" s="48"/>
      <c r="V483" s="48"/>
      <c r="W483" s="46"/>
      <c r="X483" s="48"/>
      <c r="Y483" s="48"/>
      <c r="Z483" s="157"/>
      <c r="AA483" s="47"/>
      <c r="AB483" s="97"/>
      <c r="AC483" s="49"/>
      <c r="AD483" s="49"/>
      <c r="AE483" s="49"/>
      <c r="AF483" s="49"/>
      <c r="AG483" s="49"/>
      <c r="AH483" s="47"/>
      <c r="AI483" s="47"/>
      <c r="AJ483" s="47"/>
      <c r="AK483" s="190"/>
      <c r="AL483" s="190"/>
      <c r="AM483" s="190"/>
      <c r="AN483" s="190"/>
      <c r="AO483" s="190"/>
      <c r="AP483" s="151"/>
      <c r="AQ483" s="322"/>
      <c r="AR483" s="322"/>
      <c r="AS483" s="322"/>
      <c r="AT483" s="47"/>
      <c r="AU483" s="47"/>
      <c r="AV483" s="47"/>
      <c r="AW483" s="47"/>
      <c r="AX483" s="322"/>
      <c r="AY483" s="98"/>
      <c r="AZ483" s="98"/>
      <c r="BA483" s="47"/>
      <c r="BB483" s="47"/>
      <c r="BC483" s="47"/>
      <c r="BD483" s="47"/>
      <c r="BE483" s="97"/>
      <c r="BF483" s="49"/>
      <c r="BG483" s="239"/>
      <c r="BH483" s="342"/>
      <c r="BI483" s="49"/>
      <c r="BJ483" s="49"/>
      <c r="BK483" s="49"/>
      <c r="BL483" s="49"/>
      <c r="BM483" s="49"/>
      <c r="BN483" s="47"/>
      <c r="BO483" s="49"/>
      <c r="BP483" s="49"/>
      <c r="BQ483" s="49"/>
      <c r="BR483" s="323"/>
      <c r="BS483" s="323"/>
      <c r="BT483" s="323"/>
      <c r="BU483" s="49"/>
      <c r="BV483" s="49"/>
      <c r="BW483" s="97"/>
      <c r="BX483" s="97"/>
      <c r="BY483" s="97"/>
      <c r="BZ483" s="97"/>
      <c r="CA483" s="49"/>
      <c r="CB483" s="49"/>
      <c r="CC483" s="49"/>
      <c r="CD483" s="49"/>
      <c r="CE483" s="49"/>
      <c r="CF483" s="49"/>
      <c r="CG483" s="49"/>
      <c r="CH483" s="49"/>
      <c r="CI483" s="97"/>
      <c r="CJ483" s="97"/>
      <c r="CK483" s="97"/>
      <c r="CL483" s="97"/>
      <c r="CM483" s="335"/>
      <c r="CN483" s="337"/>
      <c r="CO483" s="315" t="str">
        <f>IF(Формулы!R483&gt;V483,"22-?,Дата 14 - Прибыл из УФСИН; ","")&amp;IF(Формулы!Q483&gt;Y483,"25-?,Дата 13 - Выбыл в УФСИН;","")&amp;IF(YEAR(ДАННЫЕ!$F$1)=YEAR(ДАННЫЕ!B483),IF(AT483&gt;0,"","40-?, вявлен в текущем году! "),"")&amp;IF(YEAR($F$1)=YEAR(W483),IF(X483+Y483&gt;0,"","23-стоит, 24,25 - куда выбыл? "),"")&amp;IF(X483+Y483&gt;0,IF(YEAR($F$1)=YEAR(W483),"","24+25&gt;0? 23 - когда выбыл? "),"")&amp;IF(BA483&lt;BB483,"47&gt;=48; ","")&amp;IF(BA483&lt;BC483,"47&gt;=49; ","")&amp;IF(BA483&lt;BD483,"47&gt;=50; ","")&amp;IF(BE483&gt;0,IF(BF483&gt;0,IF(AU483&gt;AV483,"","41 и 42 - ? (51 и 52 &gt; 0);"),"51 &gt; 0 52 - ?;"),"")&amp;IF(AU483&gt;0,IF(AV483&gt;AU483,"41&gt;42;","")&amp;IF(BE483&gt;0,"","41&gt;0 51-?;"),"")&amp;IF(BF483&gt;0,IF(BE483&gt;0,"","52&gt;0 51-?;"),"")&amp;IF(AW483&gt;=AX483,"","43&gt;44;")&amp;IF(CA483&gt;0,IF(AW483&gt;0,"","71 &gt; 0 43-?;"),"")</f>
        <v/>
      </c>
    </row>
    <row r="484" spans="1:93" s="250" customFormat="1" ht="15" customHeight="1" x14ac:dyDescent="0.2">
      <c r="A484" s="45"/>
      <c r="B484" s="46"/>
      <c r="C484" s="121"/>
      <c r="D484" s="121"/>
      <c r="E484" s="336"/>
      <c r="F484" s="122"/>
      <c r="G484" s="46"/>
      <c r="H484" s="45"/>
      <c r="I484" s="45"/>
      <c r="J484" s="45"/>
      <c r="K484" s="45"/>
      <c r="L484" s="45"/>
      <c r="M484" s="46"/>
      <c r="N484" s="46"/>
      <c r="O484" s="48"/>
      <c r="P484" s="48"/>
      <c r="Q484" s="46"/>
      <c r="R484" s="48"/>
      <c r="S484" s="48"/>
      <c r="T484" s="48"/>
      <c r="U484" s="48"/>
      <c r="V484" s="48"/>
      <c r="W484" s="46"/>
      <c r="X484" s="48"/>
      <c r="Y484" s="48"/>
      <c r="Z484" s="157"/>
      <c r="AA484" s="47"/>
      <c r="AB484" s="97"/>
      <c r="AC484" s="49"/>
      <c r="AD484" s="49"/>
      <c r="AE484" s="49"/>
      <c r="AF484" s="49"/>
      <c r="AG484" s="49"/>
      <c r="AH484" s="47"/>
      <c r="AI484" s="47"/>
      <c r="AJ484" s="47"/>
      <c r="AK484" s="190"/>
      <c r="AL484" s="190"/>
      <c r="AM484" s="190"/>
      <c r="AN484" s="190"/>
      <c r="AO484" s="190"/>
      <c r="AP484" s="151"/>
      <c r="AQ484" s="322"/>
      <c r="AR484" s="322"/>
      <c r="AS484" s="322"/>
      <c r="AT484" s="47"/>
      <c r="AU484" s="47"/>
      <c r="AV484" s="47"/>
      <c r="AW484" s="47"/>
      <c r="AX484" s="322"/>
      <c r="AY484" s="98"/>
      <c r="AZ484" s="98"/>
      <c r="BA484" s="47"/>
      <c r="BB484" s="47"/>
      <c r="BC484" s="47"/>
      <c r="BD484" s="47"/>
      <c r="BE484" s="97"/>
      <c r="BF484" s="49"/>
      <c r="BG484" s="239"/>
      <c r="BH484" s="342"/>
      <c r="BI484" s="49"/>
      <c r="BJ484" s="49"/>
      <c r="BK484" s="49"/>
      <c r="BL484" s="49"/>
      <c r="BM484" s="49"/>
      <c r="BN484" s="47"/>
      <c r="BO484" s="49"/>
      <c r="BP484" s="49"/>
      <c r="BQ484" s="49"/>
      <c r="BR484" s="323"/>
      <c r="BS484" s="323"/>
      <c r="BT484" s="323"/>
      <c r="BU484" s="49"/>
      <c r="BV484" s="49"/>
      <c r="BW484" s="97"/>
      <c r="BX484" s="97"/>
      <c r="BY484" s="97"/>
      <c r="BZ484" s="97"/>
      <c r="CA484" s="49"/>
      <c r="CB484" s="49"/>
      <c r="CC484" s="49"/>
      <c r="CD484" s="49"/>
      <c r="CE484" s="49"/>
      <c r="CF484" s="49"/>
      <c r="CG484" s="49"/>
      <c r="CH484" s="49"/>
      <c r="CI484" s="97"/>
      <c r="CJ484" s="97"/>
      <c r="CK484" s="97"/>
      <c r="CL484" s="97"/>
      <c r="CM484" s="335"/>
      <c r="CN484" s="337"/>
      <c r="CO484" s="315" t="str">
        <f>IF(Формулы!R484&gt;V484,"22-?,Дата 14 - Прибыл из УФСИН; ","")&amp;IF(Формулы!Q484&gt;Y484,"25-?,Дата 13 - Выбыл в УФСИН;","")&amp;IF(YEAR(ДАННЫЕ!$F$1)=YEAR(ДАННЫЕ!B484),IF(AT484&gt;0,"","40-?, вявлен в текущем году! "),"")&amp;IF(YEAR($F$1)=YEAR(W484),IF(X484+Y484&gt;0,"","23-стоит, 24,25 - куда выбыл? "),"")&amp;IF(X484+Y484&gt;0,IF(YEAR($F$1)=YEAR(W484),"","24+25&gt;0? 23 - когда выбыл? "),"")&amp;IF(BA484&lt;BB484,"47&gt;=48; ","")&amp;IF(BA484&lt;BC484,"47&gt;=49; ","")&amp;IF(BA484&lt;BD484,"47&gt;=50; ","")&amp;IF(BE484&gt;0,IF(BF484&gt;0,IF(AU484&gt;AV484,"","41 и 42 - ? (51 и 52 &gt; 0);"),"51 &gt; 0 52 - ?;"),"")&amp;IF(AU484&gt;0,IF(AV484&gt;AU484,"41&gt;42;","")&amp;IF(BE484&gt;0,"","41&gt;0 51-?;"),"")&amp;IF(BF484&gt;0,IF(BE484&gt;0,"","52&gt;0 51-?;"),"")&amp;IF(AW484&gt;=AX484,"","43&gt;44;")&amp;IF(CA484&gt;0,IF(AW484&gt;0,"","71 &gt; 0 43-?;"),"")</f>
        <v/>
      </c>
    </row>
    <row r="485" spans="1:93" s="250" customFormat="1" ht="15" customHeight="1" x14ac:dyDescent="0.2">
      <c r="A485" s="45"/>
      <c r="B485" s="46"/>
      <c r="C485" s="121"/>
      <c r="D485" s="121"/>
      <c r="E485" s="336"/>
      <c r="F485" s="122"/>
      <c r="G485" s="46"/>
      <c r="H485" s="45"/>
      <c r="I485" s="45"/>
      <c r="J485" s="45"/>
      <c r="K485" s="45"/>
      <c r="L485" s="45"/>
      <c r="M485" s="46"/>
      <c r="N485" s="46"/>
      <c r="O485" s="48"/>
      <c r="P485" s="48"/>
      <c r="Q485" s="46"/>
      <c r="R485" s="48"/>
      <c r="S485" s="48"/>
      <c r="T485" s="48"/>
      <c r="U485" s="48"/>
      <c r="V485" s="48"/>
      <c r="W485" s="46"/>
      <c r="X485" s="48"/>
      <c r="Y485" s="48"/>
      <c r="Z485" s="157"/>
      <c r="AA485" s="47"/>
      <c r="AB485" s="97"/>
      <c r="AC485" s="49"/>
      <c r="AD485" s="49"/>
      <c r="AE485" s="49"/>
      <c r="AF485" s="49"/>
      <c r="AG485" s="49"/>
      <c r="AH485" s="47"/>
      <c r="AI485" s="47"/>
      <c r="AJ485" s="47"/>
      <c r="AK485" s="190"/>
      <c r="AL485" s="190"/>
      <c r="AM485" s="190"/>
      <c r="AN485" s="190"/>
      <c r="AO485" s="190"/>
      <c r="AP485" s="151"/>
      <c r="AQ485" s="322"/>
      <c r="AR485" s="322"/>
      <c r="AS485" s="322"/>
      <c r="AT485" s="47"/>
      <c r="AU485" s="47"/>
      <c r="AV485" s="47"/>
      <c r="AW485" s="47"/>
      <c r="AX485" s="322"/>
      <c r="AY485" s="98"/>
      <c r="AZ485" s="98"/>
      <c r="BA485" s="47"/>
      <c r="BB485" s="47"/>
      <c r="BC485" s="47"/>
      <c r="BD485" s="47"/>
      <c r="BE485" s="97"/>
      <c r="BF485" s="49"/>
      <c r="BG485" s="239"/>
      <c r="BH485" s="342"/>
      <c r="BI485" s="49"/>
      <c r="BJ485" s="49"/>
      <c r="BK485" s="49"/>
      <c r="BL485" s="49"/>
      <c r="BM485" s="49"/>
      <c r="BN485" s="47"/>
      <c r="BO485" s="49"/>
      <c r="BP485" s="49"/>
      <c r="BQ485" s="49"/>
      <c r="BR485" s="323"/>
      <c r="BS485" s="323"/>
      <c r="BT485" s="323"/>
      <c r="BU485" s="49"/>
      <c r="BV485" s="49"/>
      <c r="BW485" s="97"/>
      <c r="BX485" s="97"/>
      <c r="BY485" s="97"/>
      <c r="BZ485" s="97"/>
      <c r="CA485" s="49"/>
      <c r="CB485" s="49"/>
      <c r="CC485" s="49"/>
      <c r="CD485" s="49"/>
      <c r="CE485" s="49"/>
      <c r="CF485" s="49"/>
      <c r="CG485" s="49"/>
      <c r="CH485" s="49"/>
      <c r="CI485" s="97"/>
      <c r="CJ485" s="97"/>
      <c r="CK485" s="97"/>
      <c r="CL485" s="97"/>
      <c r="CM485" s="335"/>
      <c r="CN485" s="337"/>
      <c r="CO485" s="315" t="str">
        <f>IF(Формулы!R485&gt;V485,"22-?,Дата 14 - Прибыл из УФСИН; ","")&amp;IF(Формулы!Q485&gt;Y485,"25-?,Дата 13 - Выбыл в УФСИН;","")&amp;IF(YEAR(ДАННЫЕ!$F$1)=YEAR(ДАННЫЕ!B485),IF(AT485&gt;0,"","40-?, вявлен в текущем году! "),"")&amp;IF(YEAR($F$1)=YEAR(W485),IF(X485+Y485&gt;0,"","23-стоит, 24,25 - куда выбыл? "),"")&amp;IF(X485+Y485&gt;0,IF(YEAR($F$1)=YEAR(W485),"","24+25&gt;0? 23 - когда выбыл? "),"")&amp;IF(BA485&lt;BB485,"47&gt;=48; ","")&amp;IF(BA485&lt;BC485,"47&gt;=49; ","")&amp;IF(BA485&lt;BD485,"47&gt;=50; ","")&amp;IF(BE485&gt;0,IF(BF485&gt;0,IF(AU485&gt;AV485,"","41 и 42 - ? (51 и 52 &gt; 0);"),"51 &gt; 0 52 - ?;"),"")&amp;IF(AU485&gt;0,IF(AV485&gt;AU485,"41&gt;42;","")&amp;IF(BE485&gt;0,"","41&gt;0 51-?;"),"")&amp;IF(BF485&gt;0,IF(BE485&gt;0,"","52&gt;0 51-?;"),"")&amp;IF(AW485&gt;=AX485,"","43&gt;44;")&amp;IF(CA485&gt;0,IF(AW485&gt;0,"","71 &gt; 0 43-?;"),"")</f>
        <v/>
      </c>
    </row>
    <row r="486" spans="1:93" s="250" customFormat="1" ht="15" customHeight="1" x14ac:dyDescent="0.2">
      <c r="A486" s="45"/>
      <c r="B486" s="46"/>
      <c r="C486" s="121"/>
      <c r="D486" s="121"/>
      <c r="E486" s="336"/>
      <c r="F486" s="122"/>
      <c r="G486" s="46"/>
      <c r="H486" s="45"/>
      <c r="I486" s="45"/>
      <c r="J486" s="45"/>
      <c r="K486" s="45"/>
      <c r="L486" s="45"/>
      <c r="M486" s="46"/>
      <c r="N486" s="46"/>
      <c r="O486" s="48"/>
      <c r="P486" s="48"/>
      <c r="Q486" s="46"/>
      <c r="R486" s="48"/>
      <c r="S486" s="48"/>
      <c r="T486" s="48"/>
      <c r="U486" s="48"/>
      <c r="V486" s="48"/>
      <c r="W486" s="46"/>
      <c r="X486" s="48"/>
      <c r="Y486" s="48"/>
      <c r="Z486" s="157"/>
      <c r="AA486" s="47"/>
      <c r="AB486" s="97"/>
      <c r="AC486" s="49"/>
      <c r="AD486" s="49"/>
      <c r="AE486" s="49"/>
      <c r="AF486" s="49"/>
      <c r="AG486" s="49"/>
      <c r="AH486" s="47"/>
      <c r="AI486" s="47"/>
      <c r="AJ486" s="47"/>
      <c r="AK486" s="190"/>
      <c r="AL486" s="190"/>
      <c r="AM486" s="190"/>
      <c r="AN486" s="190"/>
      <c r="AO486" s="190"/>
      <c r="AP486" s="151"/>
      <c r="AQ486" s="322"/>
      <c r="AR486" s="322"/>
      <c r="AS486" s="322"/>
      <c r="AT486" s="47"/>
      <c r="AU486" s="47"/>
      <c r="AV486" s="47"/>
      <c r="AW486" s="47"/>
      <c r="AX486" s="322"/>
      <c r="AY486" s="98"/>
      <c r="AZ486" s="98"/>
      <c r="BA486" s="47"/>
      <c r="BB486" s="47"/>
      <c r="BC486" s="47"/>
      <c r="BD486" s="47"/>
      <c r="BE486" s="97"/>
      <c r="BF486" s="49"/>
      <c r="BG486" s="239"/>
      <c r="BH486" s="342"/>
      <c r="BI486" s="49"/>
      <c r="BJ486" s="49"/>
      <c r="BK486" s="49"/>
      <c r="BL486" s="49"/>
      <c r="BM486" s="49"/>
      <c r="BN486" s="47"/>
      <c r="BO486" s="49"/>
      <c r="BP486" s="49"/>
      <c r="BQ486" s="49"/>
      <c r="BR486" s="323"/>
      <c r="BS486" s="323"/>
      <c r="BT486" s="323"/>
      <c r="BU486" s="49"/>
      <c r="BV486" s="49"/>
      <c r="BW486" s="97"/>
      <c r="BX486" s="97"/>
      <c r="BY486" s="97"/>
      <c r="BZ486" s="97"/>
      <c r="CA486" s="49"/>
      <c r="CB486" s="49"/>
      <c r="CC486" s="49"/>
      <c r="CD486" s="49"/>
      <c r="CE486" s="49"/>
      <c r="CF486" s="49"/>
      <c r="CG486" s="49"/>
      <c r="CH486" s="49"/>
      <c r="CI486" s="97"/>
      <c r="CJ486" s="97"/>
      <c r="CK486" s="97"/>
      <c r="CL486" s="97"/>
      <c r="CM486" s="335"/>
      <c r="CN486" s="337"/>
      <c r="CO486" s="315" t="str">
        <f>IF(Формулы!R486&gt;V486,"22-?,Дата 14 - Прибыл из УФСИН; ","")&amp;IF(Формулы!Q486&gt;Y486,"25-?,Дата 13 - Выбыл в УФСИН;","")&amp;IF(YEAR(ДАННЫЕ!$F$1)=YEAR(ДАННЫЕ!B486),IF(AT486&gt;0,"","40-?, вявлен в текущем году! "),"")&amp;IF(YEAR($F$1)=YEAR(W486),IF(X486+Y486&gt;0,"","23-стоит, 24,25 - куда выбыл? "),"")&amp;IF(X486+Y486&gt;0,IF(YEAR($F$1)=YEAR(W486),"","24+25&gt;0? 23 - когда выбыл? "),"")&amp;IF(BA486&lt;BB486,"47&gt;=48; ","")&amp;IF(BA486&lt;BC486,"47&gt;=49; ","")&amp;IF(BA486&lt;BD486,"47&gt;=50; ","")&amp;IF(BE486&gt;0,IF(BF486&gt;0,IF(AU486&gt;AV486,"","41 и 42 - ? (51 и 52 &gt; 0);"),"51 &gt; 0 52 - ?;"),"")&amp;IF(AU486&gt;0,IF(AV486&gt;AU486,"41&gt;42;","")&amp;IF(BE486&gt;0,"","41&gt;0 51-?;"),"")&amp;IF(BF486&gt;0,IF(BE486&gt;0,"","52&gt;0 51-?;"),"")&amp;IF(AW486&gt;=AX486,"","43&gt;44;")&amp;IF(CA486&gt;0,IF(AW486&gt;0,"","71 &gt; 0 43-?;"),"")</f>
        <v/>
      </c>
    </row>
    <row r="487" spans="1:93" s="250" customFormat="1" ht="15" customHeight="1" x14ac:dyDescent="0.2">
      <c r="A487" s="45"/>
      <c r="B487" s="46"/>
      <c r="C487" s="121"/>
      <c r="D487" s="121"/>
      <c r="E487" s="336"/>
      <c r="F487" s="122"/>
      <c r="G487" s="46"/>
      <c r="H487" s="45"/>
      <c r="I487" s="45"/>
      <c r="J487" s="45"/>
      <c r="K487" s="45"/>
      <c r="L487" s="45"/>
      <c r="M487" s="46"/>
      <c r="N487" s="46"/>
      <c r="O487" s="48"/>
      <c r="P487" s="48"/>
      <c r="Q487" s="46"/>
      <c r="R487" s="48"/>
      <c r="S487" s="48"/>
      <c r="T487" s="48"/>
      <c r="U487" s="48"/>
      <c r="V487" s="48"/>
      <c r="W487" s="46"/>
      <c r="X487" s="48"/>
      <c r="Y487" s="48"/>
      <c r="Z487" s="157"/>
      <c r="AA487" s="47"/>
      <c r="AB487" s="97"/>
      <c r="AC487" s="49"/>
      <c r="AD487" s="49"/>
      <c r="AE487" s="49"/>
      <c r="AF487" s="49"/>
      <c r="AG487" s="49"/>
      <c r="AH487" s="47"/>
      <c r="AI487" s="47"/>
      <c r="AJ487" s="47"/>
      <c r="AK487" s="190"/>
      <c r="AL487" s="190"/>
      <c r="AM487" s="190"/>
      <c r="AN487" s="190"/>
      <c r="AO487" s="190"/>
      <c r="AP487" s="151"/>
      <c r="AQ487" s="322"/>
      <c r="AR487" s="322"/>
      <c r="AS487" s="322"/>
      <c r="AT487" s="47"/>
      <c r="AU487" s="47"/>
      <c r="AV487" s="47"/>
      <c r="AW487" s="47"/>
      <c r="AX487" s="322"/>
      <c r="AY487" s="98"/>
      <c r="AZ487" s="98"/>
      <c r="BA487" s="47"/>
      <c r="BB487" s="47"/>
      <c r="BC487" s="47"/>
      <c r="BD487" s="47"/>
      <c r="BE487" s="97"/>
      <c r="BF487" s="49"/>
      <c r="BG487" s="239"/>
      <c r="BH487" s="342"/>
      <c r="BI487" s="49"/>
      <c r="BJ487" s="49"/>
      <c r="BK487" s="49"/>
      <c r="BL487" s="49"/>
      <c r="BM487" s="49"/>
      <c r="BN487" s="47"/>
      <c r="BO487" s="49"/>
      <c r="BP487" s="49"/>
      <c r="BQ487" s="49"/>
      <c r="BR487" s="323"/>
      <c r="BS487" s="323"/>
      <c r="BT487" s="323"/>
      <c r="BU487" s="49"/>
      <c r="BV487" s="49"/>
      <c r="BW487" s="97"/>
      <c r="BX487" s="97"/>
      <c r="BY487" s="97"/>
      <c r="BZ487" s="97"/>
      <c r="CA487" s="49"/>
      <c r="CB487" s="49"/>
      <c r="CC487" s="49"/>
      <c r="CD487" s="49"/>
      <c r="CE487" s="49"/>
      <c r="CF487" s="49"/>
      <c r="CG487" s="49"/>
      <c r="CH487" s="49"/>
      <c r="CI487" s="97"/>
      <c r="CJ487" s="97"/>
      <c r="CK487" s="97"/>
      <c r="CL487" s="97"/>
      <c r="CM487" s="335"/>
      <c r="CN487" s="337"/>
      <c r="CO487" s="315" t="str">
        <f>IF(Формулы!R487&gt;V487,"22-?,Дата 14 - Прибыл из УФСИН; ","")&amp;IF(Формулы!Q487&gt;Y487,"25-?,Дата 13 - Выбыл в УФСИН;","")&amp;IF(YEAR(ДАННЫЕ!$F$1)=YEAR(ДАННЫЕ!B487),IF(AT487&gt;0,"","40-?, вявлен в текущем году! "),"")&amp;IF(YEAR($F$1)=YEAR(W487),IF(X487+Y487&gt;0,"","23-стоит, 24,25 - куда выбыл? "),"")&amp;IF(X487+Y487&gt;0,IF(YEAR($F$1)=YEAR(W487),"","24+25&gt;0? 23 - когда выбыл? "),"")&amp;IF(BA487&lt;BB487,"47&gt;=48; ","")&amp;IF(BA487&lt;BC487,"47&gt;=49; ","")&amp;IF(BA487&lt;BD487,"47&gt;=50; ","")&amp;IF(BE487&gt;0,IF(BF487&gt;0,IF(AU487&gt;AV487,"","41 и 42 - ? (51 и 52 &gt; 0);"),"51 &gt; 0 52 - ?;"),"")&amp;IF(AU487&gt;0,IF(AV487&gt;AU487,"41&gt;42;","")&amp;IF(BE487&gt;0,"","41&gt;0 51-?;"),"")&amp;IF(BF487&gt;0,IF(BE487&gt;0,"","52&gt;0 51-?;"),"")&amp;IF(AW487&gt;=AX487,"","43&gt;44;")&amp;IF(CA487&gt;0,IF(AW487&gt;0,"","71 &gt; 0 43-?;"),"")</f>
        <v/>
      </c>
    </row>
    <row r="488" spans="1:93" s="250" customFormat="1" ht="15" customHeight="1" x14ac:dyDescent="0.2">
      <c r="A488" s="45"/>
      <c r="B488" s="46"/>
      <c r="C488" s="121"/>
      <c r="D488" s="121"/>
      <c r="E488" s="336"/>
      <c r="F488" s="122"/>
      <c r="G488" s="46"/>
      <c r="H488" s="45"/>
      <c r="I488" s="45"/>
      <c r="J488" s="45"/>
      <c r="K488" s="45"/>
      <c r="L488" s="45"/>
      <c r="M488" s="46"/>
      <c r="N488" s="46"/>
      <c r="O488" s="48"/>
      <c r="P488" s="48"/>
      <c r="Q488" s="46"/>
      <c r="R488" s="48"/>
      <c r="S488" s="48"/>
      <c r="T488" s="48"/>
      <c r="U488" s="48"/>
      <c r="V488" s="48"/>
      <c r="W488" s="46"/>
      <c r="X488" s="48"/>
      <c r="Y488" s="48"/>
      <c r="Z488" s="157"/>
      <c r="AA488" s="47"/>
      <c r="AB488" s="97"/>
      <c r="AC488" s="49"/>
      <c r="AD488" s="49"/>
      <c r="AE488" s="49"/>
      <c r="AF488" s="49"/>
      <c r="AG488" s="49"/>
      <c r="AH488" s="47"/>
      <c r="AI488" s="47"/>
      <c r="AJ488" s="47"/>
      <c r="AK488" s="190"/>
      <c r="AL488" s="190"/>
      <c r="AM488" s="190"/>
      <c r="AN488" s="190"/>
      <c r="AO488" s="190"/>
      <c r="AP488" s="151"/>
      <c r="AQ488" s="322"/>
      <c r="AR488" s="322"/>
      <c r="AS488" s="322"/>
      <c r="AT488" s="47"/>
      <c r="AU488" s="47"/>
      <c r="AV488" s="47"/>
      <c r="AW488" s="47"/>
      <c r="AX488" s="322"/>
      <c r="AY488" s="98"/>
      <c r="AZ488" s="98"/>
      <c r="BA488" s="47"/>
      <c r="BB488" s="47"/>
      <c r="BC488" s="47"/>
      <c r="BD488" s="47"/>
      <c r="BE488" s="97"/>
      <c r="BF488" s="49"/>
      <c r="BG488" s="239"/>
      <c r="BH488" s="342"/>
      <c r="BI488" s="49"/>
      <c r="BJ488" s="49"/>
      <c r="BK488" s="49"/>
      <c r="BL488" s="49"/>
      <c r="BM488" s="49"/>
      <c r="BN488" s="47"/>
      <c r="BO488" s="49"/>
      <c r="BP488" s="49"/>
      <c r="BQ488" s="49"/>
      <c r="BR488" s="323"/>
      <c r="BS488" s="323"/>
      <c r="BT488" s="323"/>
      <c r="BU488" s="49"/>
      <c r="BV488" s="49"/>
      <c r="BW488" s="97"/>
      <c r="BX488" s="97"/>
      <c r="BY488" s="97"/>
      <c r="BZ488" s="97"/>
      <c r="CA488" s="49"/>
      <c r="CB488" s="49"/>
      <c r="CC488" s="49"/>
      <c r="CD488" s="49"/>
      <c r="CE488" s="49"/>
      <c r="CF488" s="49"/>
      <c r="CG488" s="49"/>
      <c r="CH488" s="49"/>
      <c r="CI488" s="97"/>
      <c r="CJ488" s="97"/>
      <c r="CK488" s="97"/>
      <c r="CL488" s="97"/>
      <c r="CM488" s="335"/>
      <c r="CN488" s="337"/>
      <c r="CO488" s="315" t="str">
        <f>IF(Формулы!R488&gt;V488,"22-?,Дата 14 - Прибыл из УФСИН; ","")&amp;IF(Формулы!Q488&gt;Y488,"25-?,Дата 13 - Выбыл в УФСИН;","")&amp;IF(YEAR(ДАННЫЕ!$F$1)=YEAR(ДАННЫЕ!B488),IF(AT488&gt;0,"","40-?, вявлен в текущем году! "),"")&amp;IF(YEAR($F$1)=YEAR(W488),IF(X488+Y488&gt;0,"","23-стоит, 24,25 - куда выбыл? "),"")&amp;IF(X488+Y488&gt;0,IF(YEAR($F$1)=YEAR(W488),"","24+25&gt;0? 23 - когда выбыл? "),"")&amp;IF(BA488&lt;BB488,"47&gt;=48; ","")&amp;IF(BA488&lt;BC488,"47&gt;=49; ","")&amp;IF(BA488&lt;BD488,"47&gt;=50; ","")&amp;IF(BE488&gt;0,IF(BF488&gt;0,IF(AU488&gt;AV488,"","41 и 42 - ? (51 и 52 &gt; 0);"),"51 &gt; 0 52 - ?;"),"")&amp;IF(AU488&gt;0,IF(AV488&gt;AU488,"41&gt;42;","")&amp;IF(BE488&gt;0,"","41&gt;0 51-?;"),"")&amp;IF(BF488&gt;0,IF(BE488&gt;0,"","52&gt;0 51-?;"),"")&amp;IF(AW488&gt;=AX488,"","43&gt;44;")&amp;IF(CA488&gt;0,IF(AW488&gt;0,"","71 &gt; 0 43-?;"),"")</f>
        <v/>
      </c>
    </row>
    <row r="489" spans="1:93" s="250" customFormat="1" ht="15" customHeight="1" x14ac:dyDescent="0.2">
      <c r="A489" s="45"/>
      <c r="B489" s="46"/>
      <c r="C489" s="121"/>
      <c r="D489" s="121"/>
      <c r="E489" s="336"/>
      <c r="F489" s="122"/>
      <c r="G489" s="46"/>
      <c r="H489" s="45"/>
      <c r="I489" s="45"/>
      <c r="J489" s="45"/>
      <c r="K489" s="45"/>
      <c r="L489" s="45"/>
      <c r="M489" s="46"/>
      <c r="N489" s="46"/>
      <c r="O489" s="48"/>
      <c r="P489" s="48"/>
      <c r="Q489" s="46"/>
      <c r="R489" s="48"/>
      <c r="S489" s="48"/>
      <c r="T489" s="48"/>
      <c r="U489" s="48"/>
      <c r="V489" s="48"/>
      <c r="W489" s="46"/>
      <c r="X489" s="48"/>
      <c r="Y489" s="48"/>
      <c r="Z489" s="157"/>
      <c r="AA489" s="47"/>
      <c r="AB489" s="97"/>
      <c r="AC489" s="49"/>
      <c r="AD489" s="49"/>
      <c r="AE489" s="49"/>
      <c r="AF489" s="49"/>
      <c r="AG489" s="49"/>
      <c r="AH489" s="47"/>
      <c r="AI489" s="47"/>
      <c r="AJ489" s="47"/>
      <c r="AK489" s="190"/>
      <c r="AL489" s="190"/>
      <c r="AM489" s="190"/>
      <c r="AN489" s="190"/>
      <c r="AO489" s="190"/>
      <c r="AP489" s="151"/>
      <c r="AQ489" s="322"/>
      <c r="AR489" s="322"/>
      <c r="AS489" s="322"/>
      <c r="AT489" s="47"/>
      <c r="AU489" s="47"/>
      <c r="AV489" s="47"/>
      <c r="AW489" s="47"/>
      <c r="AX489" s="322"/>
      <c r="AY489" s="98"/>
      <c r="AZ489" s="98"/>
      <c r="BA489" s="47"/>
      <c r="BB489" s="47"/>
      <c r="BC489" s="47"/>
      <c r="BD489" s="47"/>
      <c r="BE489" s="97"/>
      <c r="BF489" s="49"/>
      <c r="BG489" s="239"/>
      <c r="BH489" s="342"/>
      <c r="BI489" s="49"/>
      <c r="BJ489" s="49"/>
      <c r="BK489" s="49"/>
      <c r="BL489" s="49"/>
      <c r="BM489" s="49"/>
      <c r="BN489" s="47"/>
      <c r="BO489" s="49"/>
      <c r="BP489" s="49"/>
      <c r="BQ489" s="49"/>
      <c r="BR489" s="323"/>
      <c r="BS489" s="323"/>
      <c r="BT489" s="323"/>
      <c r="BU489" s="49"/>
      <c r="BV489" s="49"/>
      <c r="BW489" s="97"/>
      <c r="BX489" s="97"/>
      <c r="BY489" s="97"/>
      <c r="BZ489" s="97"/>
      <c r="CA489" s="49"/>
      <c r="CB489" s="49"/>
      <c r="CC489" s="49"/>
      <c r="CD489" s="49"/>
      <c r="CE489" s="49"/>
      <c r="CF489" s="49"/>
      <c r="CG489" s="49"/>
      <c r="CH489" s="49"/>
      <c r="CI489" s="97"/>
      <c r="CJ489" s="97"/>
      <c r="CK489" s="97"/>
      <c r="CL489" s="97"/>
      <c r="CM489" s="335"/>
      <c r="CN489" s="337"/>
      <c r="CO489" s="315" t="str">
        <f>IF(Формулы!R489&gt;V489,"22-?,Дата 14 - Прибыл из УФСИН; ","")&amp;IF(Формулы!Q489&gt;Y489,"25-?,Дата 13 - Выбыл в УФСИН;","")&amp;IF(YEAR(ДАННЫЕ!$F$1)=YEAR(ДАННЫЕ!B489),IF(AT489&gt;0,"","40-?, вявлен в текущем году! "),"")&amp;IF(YEAR($F$1)=YEAR(W489),IF(X489+Y489&gt;0,"","23-стоит, 24,25 - куда выбыл? "),"")&amp;IF(X489+Y489&gt;0,IF(YEAR($F$1)=YEAR(W489),"","24+25&gt;0? 23 - когда выбыл? "),"")&amp;IF(BA489&lt;BB489,"47&gt;=48; ","")&amp;IF(BA489&lt;BC489,"47&gt;=49; ","")&amp;IF(BA489&lt;BD489,"47&gt;=50; ","")&amp;IF(BE489&gt;0,IF(BF489&gt;0,IF(AU489&gt;AV489,"","41 и 42 - ? (51 и 52 &gt; 0);"),"51 &gt; 0 52 - ?;"),"")&amp;IF(AU489&gt;0,IF(AV489&gt;AU489,"41&gt;42;","")&amp;IF(BE489&gt;0,"","41&gt;0 51-?;"),"")&amp;IF(BF489&gt;0,IF(BE489&gt;0,"","52&gt;0 51-?;"),"")&amp;IF(AW489&gt;=AX489,"","43&gt;44;")&amp;IF(CA489&gt;0,IF(AW489&gt;0,"","71 &gt; 0 43-?;"),"")</f>
        <v/>
      </c>
    </row>
    <row r="490" spans="1:93" s="250" customFormat="1" ht="15" customHeight="1" x14ac:dyDescent="0.2">
      <c r="A490" s="45"/>
      <c r="B490" s="46"/>
      <c r="C490" s="121"/>
      <c r="D490" s="121"/>
      <c r="E490" s="336"/>
      <c r="F490" s="122"/>
      <c r="G490" s="46"/>
      <c r="H490" s="45"/>
      <c r="I490" s="45"/>
      <c r="J490" s="45"/>
      <c r="K490" s="45"/>
      <c r="L490" s="45"/>
      <c r="M490" s="46"/>
      <c r="N490" s="46"/>
      <c r="O490" s="48"/>
      <c r="P490" s="48"/>
      <c r="Q490" s="46"/>
      <c r="R490" s="48"/>
      <c r="S490" s="48"/>
      <c r="T490" s="48"/>
      <c r="U490" s="48"/>
      <c r="V490" s="48"/>
      <c r="W490" s="46"/>
      <c r="X490" s="48"/>
      <c r="Y490" s="48"/>
      <c r="Z490" s="157"/>
      <c r="AA490" s="47"/>
      <c r="AB490" s="97"/>
      <c r="AC490" s="49"/>
      <c r="AD490" s="49"/>
      <c r="AE490" s="49"/>
      <c r="AF490" s="49"/>
      <c r="AG490" s="49"/>
      <c r="AH490" s="47"/>
      <c r="AI490" s="47"/>
      <c r="AJ490" s="47"/>
      <c r="AK490" s="190"/>
      <c r="AL490" s="190"/>
      <c r="AM490" s="190"/>
      <c r="AN490" s="190"/>
      <c r="AO490" s="190"/>
      <c r="AP490" s="151"/>
      <c r="AQ490" s="322"/>
      <c r="AR490" s="322"/>
      <c r="AS490" s="322"/>
      <c r="AT490" s="47"/>
      <c r="AU490" s="47"/>
      <c r="AV490" s="47"/>
      <c r="AW490" s="47"/>
      <c r="AX490" s="322"/>
      <c r="AY490" s="98"/>
      <c r="AZ490" s="98"/>
      <c r="BA490" s="47"/>
      <c r="BB490" s="47"/>
      <c r="BC490" s="47"/>
      <c r="BD490" s="47"/>
      <c r="BE490" s="97"/>
      <c r="BF490" s="49"/>
      <c r="BG490" s="239"/>
      <c r="BH490" s="342"/>
      <c r="BI490" s="49"/>
      <c r="BJ490" s="49"/>
      <c r="BK490" s="49"/>
      <c r="BL490" s="49"/>
      <c r="BM490" s="49"/>
      <c r="BN490" s="47"/>
      <c r="BO490" s="49"/>
      <c r="BP490" s="49"/>
      <c r="BQ490" s="49"/>
      <c r="BR490" s="323"/>
      <c r="BS490" s="323"/>
      <c r="BT490" s="323"/>
      <c r="BU490" s="49"/>
      <c r="BV490" s="49"/>
      <c r="BW490" s="97"/>
      <c r="BX490" s="97"/>
      <c r="BY490" s="97"/>
      <c r="BZ490" s="97"/>
      <c r="CA490" s="49"/>
      <c r="CB490" s="49"/>
      <c r="CC490" s="49"/>
      <c r="CD490" s="49"/>
      <c r="CE490" s="49"/>
      <c r="CF490" s="49"/>
      <c r="CG490" s="49"/>
      <c r="CH490" s="49"/>
      <c r="CI490" s="97"/>
      <c r="CJ490" s="97"/>
      <c r="CK490" s="97"/>
      <c r="CL490" s="97"/>
      <c r="CM490" s="335"/>
      <c r="CN490" s="337"/>
      <c r="CO490" s="315" t="str">
        <f>IF(Формулы!R490&gt;V490,"22-?,Дата 14 - Прибыл из УФСИН; ","")&amp;IF(Формулы!Q490&gt;Y490,"25-?,Дата 13 - Выбыл в УФСИН;","")&amp;IF(YEAR(ДАННЫЕ!$F$1)=YEAR(ДАННЫЕ!B490),IF(AT490&gt;0,"","40-?, вявлен в текущем году! "),"")&amp;IF(YEAR($F$1)=YEAR(W490),IF(X490+Y490&gt;0,"","23-стоит, 24,25 - куда выбыл? "),"")&amp;IF(X490+Y490&gt;0,IF(YEAR($F$1)=YEAR(W490),"","24+25&gt;0? 23 - когда выбыл? "),"")&amp;IF(BA490&lt;BB490,"47&gt;=48; ","")&amp;IF(BA490&lt;BC490,"47&gt;=49; ","")&amp;IF(BA490&lt;BD490,"47&gt;=50; ","")&amp;IF(BE490&gt;0,IF(BF490&gt;0,IF(AU490&gt;AV490,"","41 и 42 - ? (51 и 52 &gt; 0);"),"51 &gt; 0 52 - ?;"),"")&amp;IF(AU490&gt;0,IF(AV490&gt;AU490,"41&gt;42;","")&amp;IF(BE490&gt;0,"","41&gt;0 51-?;"),"")&amp;IF(BF490&gt;0,IF(BE490&gt;0,"","52&gt;0 51-?;"),"")&amp;IF(AW490&gt;=AX490,"","43&gt;44;")&amp;IF(CA490&gt;0,IF(AW490&gt;0,"","71 &gt; 0 43-?;"),"")</f>
        <v/>
      </c>
    </row>
    <row r="491" spans="1:93" s="250" customFormat="1" ht="15" customHeight="1" x14ac:dyDescent="0.2">
      <c r="A491" s="45"/>
      <c r="B491" s="46"/>
      <c r="C491" s="121"/>
      <c r="D491" s="121"/>
      <c r="E491" s="336"/>
      <c r="F491" s="122"/>
      <c r="G491" s="46"/>
      <c r="H491" s="45"/>
      <c r="I491" s="45"/>
      <c r="J491" s="45"/>
      <c r="K491" s="45"/>
      <c r="L491" s="45"/>
      <c r="M491" s="46"/>
      <c r="N491" s="46"/>
      <c r="O491" s="48"/>
      <c r="P491" s="48"/>
      <c r="Q491" s="46"/>
      <c r="R491" s="48"/>
      <c r="S491" s="48"/>
      <c r="T491" s="48"/>
      <c r="U491" s="48"/>
      <c r="V491" s="48"/>
      <c r="W491" s="46"/>
      <c r="X491" s="48"/>
      <c r="Y491" s="48"/>
      <c r="Z491" s="157"/>
      <c r="AA491" s="47"/>
      <c r="AB491" s="97"/>
      <c r="AC491" s="49"/>
      <c r="AD491" s="49"/>
      <c r="AE491" s="49"/>
      <c r="AF491" s="49"/>
      <c r="AG491" s="49"/>
      <c r="AH491" s="47"/>
      <c r="AI491" s="47"/>
      <c r="AJ491" s="47"/>
      <c r="AK491" s="190"/>
      <c r="AL491" s="190"/>
      <c r="AM491" s="190"/>
      <c r="AN491" s="190"/>
      <c r="AO491" s="190"/>
      <c r="AP491" s="151"/>
      <c r="AQ491" s="322"/>
      <c r="AR491" s="322"/>
      <c r="AS491" s="322"/>
      <c r="AT491" s="47"/>
      <c r="AU491" s="47"/>
      <c r="AV491" s="47"/>
      <c r="AW491" s="47"/>
      <c r="AX491" s="322"/>
      <c r="AY491" s="98"/>
      <c r="AZ491" s="98"/>
      <c r="BA491" s="47"/>
      <c r="BB491" s="47"/>
      <c r="BC491" s="47"/>
      <c r="BD491" s="47"/>
      <c r="BE491" s="97"/>
      <c r="BF491" s="49"/>
      <c r="BG491" s="239"/>
      <c r="BH491" s="342"/>
      <c r="BI491" s="49"/>
      <c r="BJ491" s="49"/>
      <c r="BK491" s="49"/>
      <c r="BL491" s="49"/>
      <c r="BM491" s="49"/>
      <c r="BN491" s="47"/>
      <c r="BO491" s="49"/>
      <c r="BP491" s="49"/>
      <c r="BQ491" s="49"/>
      <c r="BR491" s="323"/>
      <c r="BS491" s="323"/>
      <c r="BT491" s="323"/>
      <c r="BU491" s="49"/>
      <c r="BV491" s="49"/>
      <c r="BW491" s="97"/>
      <c r="BX491" s="97"/>
      <c r="BY491" s="97"/>
      <c r="BZ491" s="97"/>
      <c r="CA491" s="49"/>
      <c r="CB491" s="49"/>
      <c r="CC491" s="49"/>
      <c r="CD491" s="49"/>
      <c r="CE491" s="49"/>
      <c r="CF491" s="49"/>
      <c r="CG491" s="49"/>
      <c r="CH491" s="49"/>
      <c r="CI491" s="97"/>
      <c r="CJ491" s="97"/>
      <c r="CK491" s="97"/>
      <c r="CL491" s="97"/>
      <c r="CM491" s="335"/>
      <c r="CN491" s="337"/>
      <c r="CO491" s="315" t="str">
        <f>IF(Формулы!R491&gt;V491,"22-?,Дата 14 - Прибыл из УФСИН; ","")&amp;IF(Формулы!Q491&gt;Y491,"25-?,Дата 13 - Выбыл в УФСИН;","")&amp;IF(YEAR(ДАННЫЕ!$F$1)=YEAR(ДАННЫЕ!B491),IF(AT491&gt;0,"","40-?, вявлен в текущем году! "),"")&amp;IF(YEAR($F$1)=YEAR(W491),IF(X491+Y491&gt;0,"","23-стоит, 24,25 - куда выбыл? "),"")&amp;IF(X491+Y491&gt;0,IF(YEAR($F$1)=YEAR(W491),"","24+25&gt;0? 23 - когда выбыл? "),"")&amp;IF(BA491&lt;BB491,"47&gt;=48; ","")&amp;IF(BA491&lt;BC491,"47&gt;=49; ","")&amp;IF(BA491&lt;BD491,"47&gt;=50; ","")&amp;IF(BE491&gt;0,IF(BF491&gt;0,IF(AU491&gt;AV491,"","41 и 42 - ? (51 и 52 &gt; 0);"),"51 &gt; 0 52 - ?;"),"")&amp;IF(AU491&gt;0,IF(AV491&gt;AU491,"41&gt;42;","")&amp;IF(BE491&gt;0,"","41&gt;0 51-?;"),"")&amp;IF(BF491&gt;0,IF(BE491&gt;0,"","52&gt;0 51-?;"),"")&amp;IF(AW491&gt;=AX491,"","43&gt;44;")&amp;IF(CA491&gt;0,IF(AW491&gt;0,"","71 &gt; 0 43-?;"),"")</f>
        <v/>
      </c>
    </row>
    <row r="492" spans="1:93" s="250" customFormat="1" ht="15" customHeight="1" x14ac:dyDescent="0.2">
      <c r="A492" s="45"/>
      <c r="B492" s="46"/>
      <c r="C492" s="121"/>
      <c r="D492" s="121"/>
      <c r="E492" s="336"/>
      <c r="F492" s="122"/>
      <c r="G492" s="46"/>
      <c r="H492" s="45"/>
      <c r="I492" s="45"/>
      <c r="J492" s="45"/>
      <c r="K492" s="45"/>
      <c r="L492" s="45"/>
      <c r="M492" s="46"/>
      <c r="N492" s="46"/>
      <c r="O492" s="48"/>
      <c r="P492" s="48"/>
      <c r="Q492" s="46"/>
      <c r="R492" s="48"/>
      <c r="S492" s="48"/>
      <c r="T492" s="48"/>
      <c r="U492" s="48"/>
      <c r="V492" s="48"/>
      <c r="W492" s="46"/>
      <c r="X492" s="48"/>
      <c r="Y492" s="48"/>
      <c r="Z492" s="157"/>
      <c r="AA492" s="47"/>
      <c r="AB492" s="97"/>
      <c r="AC492" s="49"/>
      <c r="AD492" s="49"/>
      <c r="AE492" s="49"/>
      <c r="AF492" s="49"/>
      <c r="AG492" s="49"/>
      <c r="AH492" s="47"/>
      <c r="AI492" s="47"/>
      <c r="AJ492" s="47"/>
      <c r="AK492" s="190"/>
      <c r="AL492" s="190"/>
      <c r="AM492" s="190"/>
      <c r="AN492" s="190"/>
      <c r="AO492" s="190"/>
      <c r="AP492" s="151"/>
      <c r="AQ492" s="322"/>
      <c r="AR492" s="322"/>
      <c r="AS492" s="322"/>
      <c r="AT492" s="47"/>
      <c r="AU492" s="47"/>
      <c r="AV492" s="47"/>
      <c r="AW492" s="47"/>
      <c r="AX492" s="322"/>
      <c r="AY492" s="98"/>
      <c r="AZ492" s="98"/>
      <c r="BA492" s="47"/>
      <c r="BB492" s="47"/>
      <c r="BC492" s="47"/>
      <c r="BD492" s="47"/>
      <c r="BE492" s="97"/>
      <c r="BF492" s="49"/>
      <c r="BG492" s="239"/>
      <c r="BH492" s="342"/>
      <c r="BI492" s="49"/>
      <c r="BJ492" s="49"/>
      <c r="BK492" s="49"/>
      <c r="BL492" s="49"/>
      <c r="BM492" s="49"/>
      <c r="BN492" s="47"/>
      <c r="BO492" s="49"/>
      <c r="BP492" s="49"/>
      <c r="BQ492" s="49"/>
      <c r="BR492" s="323"/>
      <c r="BS492" s="323"/>
      <c r="BT492" s="323"/>
      <c r="BU492" s="49"/>
      <c r="BV492" s="49"/>
      <c r="BW492" s="97"/>
      <c r="BX492" s="97"/>
      <c r="BY492" s="97"/>
      <c r="BZ492" s="97"/>
      <c r="CA492" s="49"/>
      <c r="CB492" s="49"/>
      <c r="CC492" s="49"/>
      <c r="CD492" s="49"/>
      <c r="CE492" s="49"/>
      <c r="CF492" s="49"/>
      <c r="CG492" s="49"/>
      <c r="CH492" s="49"/>
      <c r="CI492" s="97"/>
      <c r="CJ492" s="97"/>
      <c r="CK492" s="97"/>
      <c r="CL492" s="97"/>
      <c r="CM492" s="335"/>
      <c r="CN492" s="337"/>
      <c r="CO492" s="315" t="str">
        <f>IF(Формулы!R492&gt;V492,"22-?,Дата 14 - Прибыл из УФСИН; ","")&amp;IF(Формулы!Q492&gt;Y492,"25-?,Дата 13 - Выбыл в УФСИН;","")&amp;IF(YEAR(ДАННЫЕ!$F$1)=YEAR(ДАННЫЕ!B492),IF(AT492&gt;0,"","40-?, вявлен в текущем году! "),"")&amp;IF(YEAR($F$1)=YEAR(W492),IF(X492+Y492&gt;0,"","23-стоит, 24,25 - куда выбыл? "),"")&amp;IF(X492+Y492&gt;0,IF(YEAR($F$1)=YEAR(W492),"","24+25&gt;0? 23 - когда выбыл? "),"")&amp;IF(BA492&lt;BB492,"47&gt;=48; ","")&amp;IF(BA492&lt;BC492,"47&gt;=49; ","")&amp;IF(BA492&lt;BD492,"47&gt;=50; ","")&amp;IF(BE492&gt;0,IF(BF492&gt;0,IF(AU492&gt;AV492,"","41 и 42 - ? (51 и 52 &gt; 0);"),"51 &gt; 0 52 - ?;"),"")&amp;IF(AU492&gt;0,IF(AV492&gt;AU492,"41&gt;42;","")&amp;IF(BE492&gt;0,"","41&gt;0 51-?;"),"")&amp;IF(BF492&gt;0,IF(BE492&gt;0,"","52&gt;0 51-?;"),"")&amp;IF(AW492&gt;=AX492,"","43&gt;44;")&amp;IF(CA492&gt;0,IF(AW492&gt;0,"","71 &gt; 0 43-?;"),"")</f>
        <v/>
      </c>
    </row>
    <row r="493" spans="1:93" s="250" customFormat="1" ht="15" customHeight="1" x14ac:dyDescent="0.2">
      <c r="A493" s="45"/>
      <c r="B493" s="46"/>
      <c r="C493" s="121"/>
      <c r="D493" s="121"/>
      <c r="E493" s="336"/>
      <c r="F493" s="122"/>
      <c r="G493" s="46"/>
      <c r="H493" s="45"/>
      <c r="I493" s="45"/>
      <c r="J493" s="45"/>
      <c r="K493" s="45"/>
      <c r="L493" s="45"/>
      <c r="M493" s="46"/>
      <c r="N493" s="46"/>
      <c r="O493" s="48"/>
      <c r="P493" s="48"/>
      <c r="Q493" s="46"/>
      <c r="R493" s="48"/>
      <c r="S493" s="48"/>
      <c r="T493" s="48"/>
      <c r="U493" s="48"/>
      <c r="V493" s="48"/>
      <c r="W493" s="46"/>
      <c r="X493" s="48"/>
      <c r="Y493" s="48"/>
      <c r="Z493" s="157"/>
      <c r="AA493" s="47"/>
      <c r="AB493" s="97"/>
      <c r="AC493" s="49"/>
      <c r="AD493" s="49"/>
      <c r="AE493" s="49"/>
      <c r="AF493" s="49"/>
      <c r="AG493" s="49"/>
      <c r="AH493" s="47"/>
      <c r="AI493" s="47"/>
      <c r="AJ493" s="47"/>
      <c r="AK493" s="190"/>
      <c r="AL493" s="190"/>
      <c r="AM493" s="190"/>
      <c r="AN493" s="190"/>
      <c r="AO493" s="190"/>
      <c r="AP493" s="151"/>
      <c r="AQ493" s="322"/>
      <c r="AR493" s="322"/>
      <c r="AS493" s="322"/>
      <c r="AT493" s="47"/>
      <c r="AU493" s="47"/>
      <c r="AV493" s="47"/>
      <c r="AW493" s="47"/>
      <c r="AX493" s="322"/>
      <c r="AY493" s="98"/>
      <c r="AZ493" s="98"/>
      <c r="BA493" s="47"/>
      <c r="BB493" s="47"/>
      <c r="BC493" s="47"/>
      <c r="BD493" s="47"/>
      <c r="BE493" s="97"/>
      <c r="BF493" s="49"/>
      <c r="BG493" s="239"/>
      <c r="BH493" s="342"/>
      <c r="BI493" s="49"/>
      <c r="BJ493" s="49"/>
      <c r="BK493" s="49"/>
      <c r="BL493" s="49"/>
      <c r="BM493" s="49"/>
      <c r="BN493" s="47"/>
      <c r="BO493" s="49"/>
      <c r="BP493" s="49"/>
      <c r="BQ493" s="49"/>
      <c r="BR493" s="323"/>
      <c r="BS493" s="323"/>
      <c r="BT493" s="323"/>
      <c r="BU493" s="49"/>
      <c r="BV493" s="49"/>
      <c r="BW493" s="97"/>
      <c r="BX493" s="97"/>
      <c r="BY493" s="97"/>
      <c r="BZ493" s="97"/>
      <c r="CA493" s="49"/>
      <c r="CB493" s="49"/>
      <c r="CC493" s="49"/>
      <c r="CD493" s="49"/>
      <c r="CE493" s="49"/>
      <c r="CF493" s="49"/>
      <c r="CG493" s="49"/>
      <c r="CH493" s="49"/>
      <c r="CI493" s="97"/>
      <c r="CJ493" s="97"/>
      <c r="CK493" s="97"/>
      <c r="CL493" s="97"/>
      <c r="CM493" s="335"/>
      <c r="CN493" s="337"/>
      <c r="CO493" s="315" t="str">
        <f>IF(Формулы!R493&gt;V493,"22-?,Дата 14 - Прибыл из УФСИН; ","")&amp;IF(Формулы!Q493&gt;Y493,"25-?,Дата 13 - Выбыл в УФСИН;","")&amp;IF(YEAR(ДАННЫЕ!$F$1)=YEAR(ДАННЫЕ!B493),IF(AT493&gt;0,"","40-?, вявлен в текущем году! "),"")&amp;IF(YEAR($F$1)=YEAR(W493),IF(X493+Y493&gt;0,"","23-стоит, 24,25 - куда выбыл? "),"")&amp;IF(X493+Y493&gt;0,IF(YEAR($F$1)=YEAR(W493),"","24+25&gt;0? 23 - когда выбыл? "),"")&amp;IF(BA493&lt;BB493,"47&gt;=48; ","")&amp;IF(BA493&lt;BC493,"47&gt;=49; ","")&amp;IF(BA493&lt;BD493,"47&gt;=50; ","")&amp;IF(BE493&gt;0,IF(BF493&gt;0,IF(AU493&gt;AV493,"","41 и 42 - ? (51 и 52 &gt; 0);"),"51 &gt; 0 52 - ?;"),"")&amp;IF(AU493&gt;0,IF(AV493&gt;AU493,"41&gt;42;","")&amp;IF(BE493&gt;0,"","41&gt;0 51-?;"),"")&amp;IF(BF493&gt;0,IF(BE493&gt;0,"","52&gt;0 51-?;"),"")&amp;IF(AW493&gt;=AX493,"","43&gt;44;")&amp;IF(CA493&gt;0,IF(AW493&gt;0,"","71 &gt; 0 43-?;"),"")</f>
        <v/>
      </c>
    </row>
    <row r="494" spans="1:93" s="250" customFormat="1" ht="15" customHeight="1" x14ac:dyDescent="0.2">
      <c r="A494" s="45"/>
      <c r="B494" s="46"/>
      <c r="C494" s="121"/>
      <c r="D494" s="121"/>
      <c r="E494" s="336"/>
      <c r="F494" s="122"/>
      <c r="G494" s="46"/>
      <c r="H494" s="45"/>
      <c r="I494" s="45"/>
      <c r="J494" s="45"/>
      <c r="K494" s="45"/>
      <c r="L494" s="45"/>
      <c r="M494" s="46"/>
      <c r="N494" s="46"/>
      <c r="O494" s="48"/>
      <c r="P494" s="48"/>
      <c r="Q494" s="46"/>
      <c r="R494" s="48"/>
      <c r="S494" s="48"/>
      <c r="T494" s="48"/>
      <c r="U494" s="48"/>
      <c r="V494" s="48"/>
      <c r="W494" s="46"/>
      <c r="X494" s="48"/>
      <c r="Y494" s="48"/>
      <c r="Z494" s="157"/>
      <c r="AA494" s="47"/>
      <c r="AB494" s="97"/>
      <c r="AC494" s="49"/>
      <c r="AD494" s="49"/>
      <c r="AE494" s="49"/>
      <c r="AF494" s="49"/>
      <c r="AG494" s="49"/>
      <c r="AH494" s="47"/>
      <c r="AI494" s="47"/>
      <c r="AJ494" s="47"/>
      <c r="AK494" s="190"/>
      <c r="AL494" s="190"/>
      <c r="AM494" s="190"/>
      <c r="AN494" s="190"/>
      <c r="AO494" s="190"/>
      <c r="AP494" s="151"/>
      <c r="AQ494" s="322"/>
      <c r="AR494" s="322"/>
      <c r="AS494" s="322"/>
      <c r="AT494" s="47"/>
      <c r="AU494" s="47"/>
      <c r="AV494" s="47"/>
      <c r="AW494" s="47"/>
      <c r="AX494" s="322"/>
      <c r="AY494" s="98"/>
      <c r="AZ494" s="98"/>
      <c r="BA494" s="47"/>
      <c r="BB494" s="47"/>
      <c r="BC494" s="47"/>
      <c r="BD494" s="47"/>
      <c r="BE494" s="97"/>
      <c r="BF494" s="49"/>
      <c r="BG494" s="239"/>
      <c r="BH494" s="342"/>
      <c r="BI494" s="49"/>
      <c r="BJ494" s="49"/>
      <c r="BK494" s="49"/>
      <c r="BL494" s="49"/>
      <c r="BM494" s="49"/>
      <c r="BN494" s="47"/>
      <c r="BO494" s="49"/>
      <c r="BP494" s="49"/>
      <c r="BQ494" s="49"/>
      <c r="BR494" s="323"/>
      <c r="BS494" s="323"/>
      <c r="BT494" s="323"/>
      <c r="BU494" s="49"/>
      <c r="BV494" s="49"/>
      <c r="BW494" s="97"/>
      <c r="BX494" s="97"/>
      <c r="BY494" s="97"/>
      <c r="BZ494" s="97"/>
      <c r="CA494" s="49"/>
      <c r="CB494" s="49"/>
      <c r="CC494" s="49"/>
      <c r="CD494" s="49"/>
      <c r="CE494" s="49"/>
      <c r="CF494" s="49"/>
      <c r="CG494" s="49"/>
      <c r="CH494" s="49"/>
      <c r="CI494" s="97"/>
      <c r="CJ494" s="97"/>
      <c r="CK494" s="97"/>
      <c r="CL494" s="97"/>
      <c r="CM494" s="335"/>
      <c r="CN494" s="337"/>
      <c r="CO494" s="315" t="str">
        <f>IF(Формулы!R494&gt;V494,"22-?,Дата 14 - Прибыл из УФСИН; ","")&amp;IF(Формулы!Q494&gt;Y494,"25-?,Дата 13 - Выбыл в УФСИН;","")&amp;IF(YEAR(ДАННЫЕ!$F$1)=YEAR(ДАННЫЕ!B494),IF(AT494&gt;0,"","40-?, вявлен в текущем году! "),"")&amp;IF(YEAR($F$1)=YEAR(W494),IF(X494+Y494&gt;0,"","23-стоит, 24,25 - куда выбыл? "),"")&amp;IF(X494+Y494&gt;0,IF(YEAR($F$1)=YEAR(W494),"","24+25&gt;0? 23 - когда выбыл? "),"")&amp;IF(BA494&lt;BB494,"47&gt;=48; ","")&amp;IF(BA494&lt;BC494,"47&gt;=49; ","")&amp;IF(BA494&lt;BD494,"47&gt;=50; ","")&amp;IF(BE494&gt;0,IF(BF494&gt;0,IF(AU494&gt;AV494,"","41 и 42 - ? (51 и 52 &gt; 0);"),"51 &gt; 0 52 - ?;"),"")&amp;IF(AU494&gt;0,IF(AV494&gt;AU494,"41&gt;42;","")&amp;IF(BE494&gt;0,"","41&gt;0 51-?;"),"")&amp;IF(BF494&gt;0,IF(BE494&gt;0,"","52&gt;0 51-?;"),"")&amp;IF(AW494&gt;=AX494,"","43&gt;44;")&amp;IF(CA494&gt;0,IF(AW494&gt;0,"","71 &gt; 0 43-?;"),"")</f>
        <v/>
      </c>
    </row>
    <row r="495" spans="1:93" s="250" customFormat="1" ht="15" customHeight="1" x14ac:dyDescent="0.2">
      <c r="A495" s="45"/>
      <c r="B495" s="46"/>
      <c r="C495" s="121"/>
      <c r="D495" s="121"/>
      <c r="E495" s="336"/>
      <c r="F495" s="122"/>
      <c r="G495" s="46"/>
      <c r="H495" s="45"/>
      <c r="I495" s="45"/>
      <c r="J495" s="45"/>
      <c r="K495" s="45"/>
      <c r="L495" s="45"/>
      <c r="M495" s="46"/>
      <c r="N495" s="46"/>
      <c r="O495" s="48"/>
      <c r="P495" s="48"/>
      <c r="Q495" s="46"/>
      <c r="R495" s="48"/>
      <c r="S495" s="48"/>
      <c r="T495" s="48"/>
      <c r="U495" s="48"/>
      <c r="V495" s="48"/>
      <c r="W495" s="46"/>
      <c r="X495" s="48"/>
      <c r="Y495" s="48"/>
      <c r="Z495" s="157"/>
      <c r="AA495" s="47"/>
      <c r="AB495" s="97"/>
      <c r="AC495" s="49"/>
      <c r="AD495" s="49"/>
      <c r="AE495" s="49"/>
      <c r="AF495" s="49"/>
      <c r="AG495" s="49"/>
      <c r="AH495" s="47"/>
      <c r="AI495" s="47"/>
      <c r="AJ495" s="47"/>
      <c r="AK495" s="190"/>
      <c r="AL495" s="190"/>
      <c r="AM495" s="190"/>
      <c r="AN495" s="190"/>
      <c r="AO495" s="190"/>
      <c r="AP495" s="151"/>
      <c r="AQ495" s="322"/>
      <c r="AR495" s="322"/>
      <c r="AS495" s="322"/>
      <c r="AT495" s="47"/>
      <c r="AU495" s="47"/>
      <c r="AV495" s="47"/>
      <c r="AW495" s="47"/>
      <c r="AX495" s="322"/>
      <c r="AY495" s="98"/>
      <c r="AZ495" s="98"/>
      <c r="BA495" s="47"/>
      <c r="BB495" s="47"/>
      <c r="BC495" s="47"/>
      <c r="BD495" s="47"/>
      <c r="BE495" s="97"/>
      <c r="BF495" s="49"/>
      <c r="BG495" s="239"/>
      <c r="BH495" s="342"/>
      <c r="BI495" s="49"/>
      <c r="BJ495" s="49"/>
      <c r="BK495" s="49"/>
      <c r="BL495" s="49"/>
      <c r="BM495" s="49"/>
      <c r="BN495" s="47"/>
      <c r="BO495" s="49"/>
      <c r="BP495" s="49"/>
      <c r="BQ495" s="49"/>
      <c r="BR495" s="323"/>
      <c r="BS495" s="323"/>
      <c r="BT495" s="323"/>
      <c r="BU495" s="49"/>
      <c r="BV495" s="49"/>
      <c r="BW495" s="97"/>
      <c r="BX495" s="97"/>
      <c r="BY495" s="97"/>
      <c r="BZ495" s="97"/>
      <c r="CA495" s="49"/>
      <c r="CB495" s="49"/>
      <c r="CC495" s="49"/>
      <c r="CD495" s="49"/>
      <c r="CE495" s="49"/>
      <c r="CF495" s="49"/>
      <c r="CG495" s="49"/>
      <c r="CH495" s="49"/>
      <c r="CI495" s="97"/>
      <c r="CJ495" s="97"/>
      <c r="CK495" s="97"/>
      <c r="CL495" s="97"/>
      <c r="CM495" s="335"/>
      <c r="CN495" s="337"/>
      <c r="CO495" s="315" t="str">
        <f>IF(Формулы!R495&gt;V495,"22-?,Дата 14 - Прибыл из УФСИН; ","")&amp;IF(Формулы!Q495&gt;Y495,"25-?,Дата 13 - Выбыл в УФСИН;","")&amp;IF(YEAR(ДАННЫЕ!$F$1)=YEAR(ДАННЫЕ!B495),IF(AT495&gt;0,"","40-?, вявлен в текущем году! "),"")&amp;IF(YEAR($F$1)=YEAR(W495),IF(X495+Y495&gt;0,"","23-стоит, 24,25 - куда выбыл? "),"")&amp;IF(X495+Y495&gt;0,IF(YEAR($F$1)=YEAR(W495),"","24+25&gt;0? 23 - когда выбыл? "),"")&amp;IF(BA495&lt;BB495,"47&gt;=48; ","")&amp;IF(BA495&lt;BC495,"47&gt;=49; ","")&amp;IF(BA495&lt;BD495,"47&gt;=50; ","")&amp;IF(BE495&gt;0,IF(BF495&gt;0,IF(AU495&gt;AV495,"","41 и 42 - ? (51 и 52 &gt; 0);"),"51 &gt; 0 52 - ?;"),"")&amp;IF(AU495&gt;0,IF(AV495&gt;AU495,"41&gt;42;","")&amp;IF(BE495&gt;0,"","41&gt;0 51-?;"),"")&amp;IF(BF495&gt;0,IF(BE495&gt;0,"","52&gt;0 51-?;"),"")&amp;IF(AW495&gt;=AX495,"","43&gt;44;")&amp;IF(CA495&gt;0,IF(AW495&gt;0,"","71 &gt; 0 43-?;"),"")</f>
        <v/>
      </c>
    </row>
    <row r="496" spans="1:93" s="250" customFormat="1" ht="15" customHeight="1" x14ac:dyDescent="0.2">
      <c r="A496" s="45"/>
      <c r="B496" s="46"/>
      <c r="C496" s="121"/>
      <c r="D496" s="121"/>
      <c r="E496" s="336"/>
      <c r="F496" s="122"/>
      <c r="G496" s="46"/>
      <c r="H496" s="45"/>
      <c r="I496" s="45"/>
      <c r="J496" s="45"/>
      <c r="K496" s="45"/>
      <c r="L496" s="45"/>
      <c r="M496" s="46"/>
      <c r="N496" s="46"/>
      <c r="O496" s="48"/>
      <c r="P496" s="48"/>
      <c r="Q496" s="46"/>
      <c r="R496" s="48"/>
      <c r="S496" s="48"/>
      <c r="T496" s="48"/>
      <c r="U496" s="48"/>
      <c r="V496" s="48"/>
      <c r="W496" s="46"/>
      <c r="X496" s="48"/>
      <c r="Y496" s="48"/>
      <c r="Z496" s="157"/>
      <c r="AA496" s="47"/>
      <c r="AB496" s="97"/>
      <c r="AC496" s="49"/>
      <c r="AD496" s="49"/>
      <c r="AE496" s="49"/>
      <c r="AF496" s="49"/>
      <c r="AG496" s="49"/>
      <c r="AH496" s="47"/>
      <c r="AI496" s="47"/>
      <c r="AJ496" s="47"/>
      <c r="AK496" s="190"/>
      <c r="AL496" s="190"/>
      <c r="AM496" s="190"/>
      <c r="AN496" s="190"/>
      <c r="AO496" s="190"/>
      <c r="AP496" s="151"/>
      <c r="AQ496" s="322"/>
      <c r="AR496" s="322"/>
      <c r="AS496" s="322"/>
      <c r="AT496" s="47"/>
      <c r="AU496" s="47"/>
      <c r="AV496" s="47"/>
      <c r="AW496" s="47"/>
      <c r="AX496" s="322"/>
      <c r="AY496" s="98"/>
      <c r="AZ496" s="98"/>
      <c r="BA496" s="47"/>
      <c r="BB496" s="47"/>
      <c r="BC496" s="47"/>
      <c r="BD496" s="47"/>
      <c r="BE496" s="97"/>
      <c r="BF496" s="49"/>
      <c r="BG496" s="239"/>
      <c r="BH496" s="342"/>
      <c r="BI496" s="49"/>
      <c r="BJ496" s="49"/>
      <c r="BK496" s="49"/>
      <c r="BL496" s="49"/>
      <c r="BM496" s="49"/>
      <c r="BN496" s="47"/>
      <c r="BO496" s="49"/>
      <c r="BP496" s="49"/>
      <c r="BQ496" s="49"/>
      <c r="BR496" s="323"/>
      <c r="BS496" s="323"/>
      <c r="BT496" s="323"/>
      <c r="BU496" s="49"/>
      <c r="BV496" s="49"/>
      <c r="BW496" s="97"/>
      <c r="BX496" s="97"/>
      <c r="BY496" s="97"/>
      <c r="BZ496" s="97"/>
      <c r="CA496" s="49"/>
      <c r="CB496" s="49"/>
      <c r="CC496" s="49"/>
      <c r="CD496" s="49"/>
      <c r="CE496" s="49"/>
      <c r="CF496" s="49"/>
      <c r="CG496" s="49"/>
      <c r="CH496" s="49"/>
      <c r="CI496" s="97"/>
      <c r="CJ496" s="97"/>
      <c r="CK496" s="97"/>
      <c r="CL496" s="97"/>
      <c r="CM496" s="335"/>
      <c r="CN496" s="337"/>
      <c r="CO496" s="315" t="str">
        <f>IF(Формулы!R496&gt;V496,"22-?,Дата 14 - Прибыл из УФСИН; ","")&amp;IF(Формулы!Q496&gt;Y496,"25-?,Дата 13 - Выбыл в УФСИН;","")&amp;IF(YEAR(ДАННЫЕ!$F$1)=YEAR(ДАННЫЕ!B496),IF(AT496&gt;0,"","40-?, вявлен в текущем году! "),"")&amp;IF(YEAR($F$1)=YEAR(W496),IF(X496+Y496&gt;0,"","23-стоит, 24,25 - куда выбыл? "),"")&amp;IF(X496+Y496&gt;0,IF(YEAR($F$1)=YEAR(W496),"","24+25&gt;0? 23 - когда выбыл? "),"")&amp;IF(BA496&lt;BB496,"47&gt;=48; ","")&amp;IF(BA496&lt;BC496,"47&gt;=49; ","")&amp;IF(BA496&lt;BD496,"47&gt;=50; ","")&amp;IF(BE496&gt;0,IF(BF496&gt;0,IF(AU496&gt;AV496,"","41 и 42 - ? (51 и 52 &gt; 0);"),"51 &gt; 0 52 - ?;"),"")&amp;IF(AU496&gt;0,IF(AV496&gt;AU496,"41&gt;42;","")&amp;IF(BE496&gt;0,"","41&gt;0 51-?;"),"")&amp;IF(BF496&gt;0,IF(BE496&gt;0,"","52&gt;0 51-?;"),"")&amp;IF(AW496&gt;=AX496,"","43&gt;44;")&amp;IF(CA496&gt;0,IF(AW496&gt;0,"","71 &gt; 0 43-?;"),"")</f>
        <v/>
      </c>
    </row>
    <row r="497" spans="1:93" s="250" customFormat="1" ht="15" customHeight="1" x14ac:dyDescent="0.2">
      <c r="A497" s="45"/>
      <c r="B497" s="46"/>
      <c r="C497" s="121"/>
      <c r="D497" s="121"/>
      <c r="E497" s="336"/>
      <c r="F497" s="122"/>
      <c r="G497" s="46"/>
      <c r="H497" s="45"/>
      <c r="I497" s="45"/>
      <c r="J497" s="45"/>
      <c r="K497" s="45"/>
      <c r="L497" s="45"/>
      <c r="M497" s="46"/>
      <c r="N497" s="46"/>
      <c r="O497" s="48"/>
      <c r="P497" s="48"/>
      <c r="Q497" s="46"/>
      <c r="R497" s="48"/>
      <c r="S497" s="48"/>
      <c r="T497" s="48"/>
      <c r="U497" s="48"/>
      <c r="V497" s="48"/>
      <c r="W497" s="46"/>
      <c r="X497" s="48"/>
      <c r="Y497" s="48"/>
      <c r="Z497" s="157"/>
      <c r="AA497" s="47"/>
      <c r="AB497" s="97"/>
      <c r="AC497" s="49"/>
      <c r="AD497" s="49"/>
      <c r="AE497" s="49"/>
      <c r="AF497" s="49"/>
      <c r="AG497" s="49"/>
      <c r="AH497" s="47"/>
      <c r="AI497" s="47"/>
      <c r="AJ497" s="47"/>
      <c r="AK497" s="190"/>
      <c r="AL497" s="190"/>
      <c r="AM497" s="190"/>
      <c r="AN497" s="190"/>
      <c r="AO497" s="190"/>
      <c r="AP497" s="151"/>
      <c r="AQ497" s="322"/>
      <c r="AR497" s="322"/>
      <c r="AS497" s="322"/>
      <c r="AT497" s="47"/>
      <c r="AU497" s="47"/>
      <c r="AV497" s="47"/>
      <c r="AW497" s="47"/>
      <c r="AX497" s="322"/>
      <c r="AY497" s="98"/>
      <c r="AZ497" s="98"/>
      <c r="BA497" s="47"/>
      <c r="BB497" s="47"/>
      <c r="BC497" s="47"/>
      <c r="BD497" s="47"/>
      <c r="BE497" s="97"/>
      <c r="BF497" s="49"/>
      <c r="BG497" s="239"/>
      <c r="BH497" s="342"/>
      <c r="BI497" s="49"/>
      <c r="BJ497" s="49"/>
      <c r="BK497" s="49"/>
      <c r="BL497" s="49"/>
      <c r="BM497" s="49"/>
      <c r="BN497" s="47"/>
      <c r="BO497" s="49"/>
      <c r="BP497" s="49"/>
      <c r="BQ497" s="49"/>
      <c r="BR497" s="323"/>
      <c r="BS497" s="323"/>
      <c r="BT497" s="323"/>
      <c r="BU497" s="49"/>
      <c r="BV497" s="49"/>
      <c r="BW497" s="97"/>
      <c r="BX497" s="97"/>
      <c r="BY497" s="97"/>
      <c r="BZ497" s="97"/>
      <c r="CA497" s="49"/>
      <c r="CB497" s="49"/>
      <c r="CC497" s="49"/>
      <c r="CD497" s="49"/>
      <c r="CE497" s="49"/>
      <c r="CF497" s="49"/>
      <c r="CG497" s="49"/>
      <c r="CH497" s="49"/>
      <c r="CI497" s="97"/>
      <c r="CJ497" s="97"/>
      <c r="CK497" s="97"/>
      <c r="CL497" s="97"/>
      <c r="CM497" s="335"/>
      <c r="CN497" s="337"/>
      <c r="CO497" s="315" t="str">
        <f>IF(Формулы!R497&gt;V497,"22-?,Дата 14 - Прибыл из УФСИН; ","")&amp;IF(Формулы!Q497&gt;Y497,"25-?,Дата 13 - Выбыл в УФСИН;","")&amp;IF(YEAR(ДАННЫЕ!$F$1)=YEAR(ДАННЫЕ!B497),IF(AT497&gt;0,"","40-?, вявлен в текущем году! "),"")&amp;IF(YEAR($F$1)=YEAR(W497),IF(X497+Y497&gt;0,"","23-стоит, 24,25 - куда выбыл? "),"")&amp;IF(X497+Y497&gt;0,IF(YEAR($F$1)=YEAR(W497),"","24+25&gt;0? 23 - когда выбыл? "),"")&amp;IF(BA497&lt;BB497,"47&gt;=48; ","")&amp;IF(BA497&lt;BC497,"47&gt;=49; ","")&amp;IF(BA497&lt;BD497,"47&gt;=50; ","")&amp;IF(BE497&gt;0,IF(BF497&gt;0,IF(AU497&gt;AV497,"","41 и 42 - ? (51 и 52 &gt; 0);"),"51 &gt; 0 52 - ?;"),"")&amp;IF(AU497&gt;0,IF(AV497&gt;AU497,"41&gt;42;","")&amp;IF(BE497&gt;0,"","41&gt;0 51-?;"),"")&amp;IF(BF497&gt;0,IF(BE497&gt;0,"","52&gt;0 51-?;"),"")&amp;IF(AW497&gt;=AX497,"","43&gt;44;")&amp;IF(CA497&gt;0,IF(AW497&gt;0,"","71 &gt; 0 43-?;"),"")</f>
        <v/>
      </c>
    </row>
    <row r="498" spans="1:93" s="250" customFormat="1" ht="15" customHeight="1" x14ac:dyDescent="0.2">
      <c r="A498" s="45"/>
      <c r="B498" s="46"/>
      <c r="C498" s="121"/>
      <c r="D498" s="121"/>
      <c r="E498" s="336"/>
      <c r="F498" s="122"/>
      <c r="G498" s="46"/>
      <c r="H498" s="45"/>
      <c r="I498" s="45"/>
      <c r="J498" s="45"/>
      <c r="K498" s="45"/>
      <c r="L498" s="45"/>
      <c r="M498" s="46"/>
      <c r="N498" s="46"/>
      <c r="O498" s="48"/>
      <c r="P498" s="48"/>
      <c r="Q498" s="46"/>
      <c r="R498" s="48"/>
      <c r="S498" s="48"/>
      <c r="T498" s="48"/>
      <c r="U498" s="48"/>
      <c r="V498" s="48"/>
      <c r="W498" s="46"/>
      <c r="X498" s="48"/>
      <c r="Y498" s="48"/>
      <c r="Z498" s="157"/>
      <c r="AA498" s="47"/>
      <c r="AB498" s="97"/>
      <c r="AC498" s="49"/>
      <c r="AD498" s="49"/>
      <c r="AE498" s="49"/>
      <c r="AF498" s="49"/>
      <c r="AG498" s="49"/>
      <c r="AH498" s="47"/>
      <c r="AI498" s="47"/>
      <c r="AJ498" s="47"/>
      <c r="AK498" s="190"/>
      <c r="AL498" s="190"/>
      <c r="AM498" s="190"/>
      <c r="AN498" s="190"/>
      <c r="AO498" s="190"/>
      <c r="AP498" s="151"/>
      <c r="AQ498" s="322"/>
      <c r="AR498" s="322"/>
      <c r="AS498" s="322"/>
      <c r="AT498" s="47"/>
      <c r="AU498" s="47"/>
      <c r="AV498" s="47"/>
      <c r="AW498" s="47"/>
      <c r="AX498" s="322"/>
      <c r="AY498" s="98"/>
      <c r="AZ498" s="98"/>
      <c r="BA498" s="47"/>
      <c r="BB498" s="47"/>
      <c r="BC498" s="47"/>
      <c r="BD498" s="47"/>
      <c r="BE498" s="97"/>
      <c r="BF498" s="49"/>
      <c r="BG498" s="239"/>
      <c r="BH498" s="342"/>
      <c r="BI498" s="49"/>
      <c r="BJ498" s="49"/>
      <c r="BK498" s="49"/>
      <c r="BL498" s="49"/>
      <c r="BM498" s="49"/>
      <c r="BN498" s="47"/>
      <c r="BO498" s="49"/>
      <c r="BP498" s="49"/>
      <c r="BQ498" s="49"/>
      <c r="BR498" s="323"/>
      <c r="BS498" s="323"/>
      <c r="BT498" s="323"/>
      <c r="BU498" s="49"/>
      <c r="BV498" s="49"/>
      <c r="BW498" s="97"/>
      <c r="BX498" s="97"/>
      <c r="BY498" s="97"/>
      <c r="BZ498" s="97"/>
      <c r="CA498" s="49"/>
      <c r="CB498" s="49"/>
      <c r="CC498" s="49"/>
      <c r="CD498" s="49"/>
      <c r="CE498" s="49"/>
      <c r="CF498" s="49"/>
      <c r="CG498" s="49"/>
      <c r="CH498" s="49"/>
      <c r="CI498" s="97"/>
      <c r="CJ498" s="97"/>
      <c r="CK498" s="97"/>
      <c r="CL498" s="97"/>
      <c r="CM498" s="335"/>
      <c r="CN498" s="337"/>
      <c r="CO498" s="315" t="str">
        <f>IF(Формулы!R498&gt;V498,"22-?,Дата 14 - Прибыл из УФСИН; ","")&amp;IF(Формулы!Q498&gt;Y498,"25-?,Дата 13 - Выбыл в УФСИН;","")&amp;IF(YEAR(ДАННЫЕ!$F$1)=YEAR(ДАННЫЕ!B498),IF(AT498&gt;0,"","40-?, вявлен в текущем году! "),"")&amp;IF(YEAR($F$1)=YEAR(W498),IF(X498+Y498&gt;0,"","23-стоит, 24,25 - куда выбыл? "),"")&amp;IF(X498+Y498&gt;0,IF(YEAR($F$1)=YEAR(W498),"","24+25&gt;0? 23 - когда выбыл? "),"")&amp;IF(BA498&lt;BB498,"47&gt;=48; ","")&amp;IF(BA498&lt;BC498,"47&gt;=49; ","")&amp;IF(BA498&lt;BD498,"47&gt;=50; ","")&amp;IF(BE498&gt;0,IF(BF498&gt;0,IF(AU498&gt;AV498,"","41 и 42 - ? (51 и 52 &gt; 0);"),"51 &gt; 0 52 - ?;"),"")&amp;IF(AU498&gt;0,IF(AV498&gt;AU498,"41&gt;42;","")&amp;IF(BE498&gt;0,"","41&gt;0 51-?;"),"")&amp;IF(BF498&gt;0,IF(BE498&gt;0,"","52&gt;0 51-?;"),"")&amp;IF(AW498&gt;=AX498,"","43&gt;44;")&amp;IF(CA498&gt;0,IF(AW498&gt;0,"","71 &gt; 0 43-?;"),"")</f>
        <v/>
      </c>
    </row>
    <row r="499" spans="1:93" s="250" customFormat="1" ht="15" customHeight="1" x14ac:dyDescent="0.2">
      <c r="A499" s="45"/>
      <c r="B499" s="46"/>
      <c r="C499" s="121"/>
      <c r="D499" s="121"/>
      <c r="E499" s="336"/>
      <c r="F499" s="122"/>
      <c r="G499" s="46"/>
      <c r="H499" s="45"/>
      <c r="I499" s="45"/>
      <c r="J499" s="45"/>
      <c r="K499" s="45"/>
      <c r="L499" s="45"/>
      <c r="M499" s="46"/>
      <c r="N499" s="46"/>
      <c r="O499" s="48"/>
      <c r="P499" s="48"/>
      <c r="Q499" s="46"/>
      <c r="R499" s="48"/>
      <c r="S499" s="48"/>
      <c r="T499" s="48"/>
      <c r="U499" s="48"/>
      <c r="V499" s="48"/>
      <c r="W499" s="46"/>
      <c r="X499" s="48"/>
      <c r="Y499" s="48"/>
      <c r="Z499" s="157"/>
      <c r="AA499" s="47"/>
      <c r="AB499" s="97"/>
      <c r="AC499" s="49"/>
      <c r="AD499" s="49"/>
      <c r="AE499" s="49"/>
      <c r="AF499" s="49"/>
      <c r="AG499" s="49"/>
      <c r="AH499" s="47"/>
      <c r="AI499" s="47"/>
      <c r="AJ499" s="47"/>
      <c r="AK499" s="190"/>
      <c r="AL499" s="190"/>
      <c r="AM499" s="190"/>
      <c r="AN499" s="190"/>
      <c r="AO499" s="190"/>
      <c r="AP499" s="151"/>
      <c r="AQ499" s="322"/>
      <c r="AR499" s="322"/>
      <c r="AS499" s="322"/>
      <c r="AT499" s="47"/>
      <c r="AU499" s="47"/>
      <c r="AV499" s="47"/>
      <c r="AW499" s="47"/>
      <c r="AX499" s="322"/>
      <c r="AY499" s="98"/>
      <c r="AZ499" s="98"/>
      <c r="BA499" s="47"/>
      <c r="BB499" s="47"/>
      <c r="BC499" s="47"/>
      <c r="BD499" s="47"/>
      <c r="BE499" s="97"/>
      <c r="BF499" s="49"/>
      <c r="BG499" s="239"/>
      <c r="BH499" s="342"/>
      <c r="BI499" s="49"/>
      <c r="BJ499" s="49"/>
      <c r="BK499" s="49"/>
      <c r="BL499" s="49"/>
      <c r="BM499" s="49"/>
      <c r="BN499" s="47"/>
      <c r="BO499" s="49"/>
      <c r="BP499" s="49"/>
      <c r="BQ499" s="49"/>
      <c r="BR499" s="323"/>
      <c r="BS499" s="323"/>
      <c r="BT499" s="323"/>
      <c r="BU499" s="49"/>
      <c r="BV499" s="49"/>
      <c r="BW499" s="97"/>
      <c r="BX499" s="97"/>
      <c r="BY499" s="97"/>
      <c r="BZ499" s="97"/>
      <c r="CA499" s="49"/>
      <c r="CB499" s="49"/>
      <c r="CC499" s="49"/>
      <c r="CD499" s="49"/>
      <c r="CE499" s="49"/>
      <c r="CF499" s="49"/>
      <c r="CG499" s="49"/>
      <c r="CH499" s="49"/>
      <c r="CI499" s="97"/>
      <c r="CJ499" s="97"/>
      <c r="CK499" s="97"/>
      <c r="CL499" s="97"/>
      <c r="CM499" s="335"/>
      <c r="CN499" s="337"/>
      <c r="CO499" s="315" t="str">
        <f>IF(Формулы!R499&gt;V499,"22-?,Дата 14 - Прибыл из УФСИН; ","")&amp;IF(Формулы!Q499&gt;Y499,"25-?,Дата 13 - Выбыл в УФСИН;","")&amp;IF(YEAR(ДАННЫЕ!$F$1)=YEAR(ДАННЫЕ!B499),IF(AT499&gt;0,"","40-?, вявлен в текущем году! "),"")&amp;IF(YEAR($F$1)=YEAR(W499),IF(X499+Y499&gt;0,"","23-стоит, 24,25 - куда выбыл? "),"")&amp;IF(X499+Y499&gt;0,IF(YEAR($F$1)=YEAR(W499),"","24+25&gt;0? 23 - когда выбыл? "),"")&amp;IF(BA499&lt;BB499,"47&gt;=48; ","")&amp;IF(BA499&lt;BC499,"47&gt;=49; ","")&amp;IF(BA499&lt;BD499,"47&gt;=50; ","")&amp;IF(BE499&gt;0,IF(BF499&gt;0,IF(AU499&gt;AV499,"","41 и 42 - ? (51 и 52 &gt; 0);"),"51 &gt; 0 52 - ?;"),"")&amp;IF(AU499&gt;0,IF(AV499&gt;AU499,"41&gt;42;","")&amp;IF(BE499&gt;0,"","41&gt;0 51-?;"),"")&amp;IF(BF499&gt;0,IF(BE499&gt;0,"","52&gt;0 51-?;"),"")&amp;IF(AW499&gt;=AX499,"","43&gt;44;")&amp;IF(CA499&gt;0,IF(AW499&gt;0,"","71 &gt; 0 43-?;"),"")</f>
        <v/>
      </c>
    </row>
    <row r="500" spans="1:93" s="250" customFormat="1" ht="15" customHeight="1" x14ac:dyDescent="0.2">
      <c r="A500" s="45"/>
      <c r="B500" s="46"/>
      <c r="C500" s="121"/>
      <c r="D500" s="121"/>
      <c r="E500" s="336"/>
      <c r="F500" s="122"/>
      <c r="G500" s="46"/>
      <c r="H500" s="45"/>
      <c r="I500" s="45"/>
      <c r="J500" s="45"/>
      <c r="K500" s="45"/>
      <c r="L500" s="45"/>
      <c r="M500" s="46"/>
      <c r="N500" s="46"/>
      <c r="O500" s="48"/>
      <c r="P500" s="48"/>
      <c r="Q500" s="46"/>
      <c r="R500" s="48"/>
      <c r="S500" s="48"/>
      <c r="T500" s="48"/>
      <c r="U500" s="48"/>
      <c r="V500" s="48"/>
      <c r="W500" s="46"/>
      <c r="X500" s="48"/>
      <c r="Y500" s="48"/>
      <c r="Z500" s="157"/>
      <c r="AA500" s="47"/>
      <c r="AB500" s="97"/>
      <c r="AC500" s="49"/>
      <c r="AD500" s="49"/>
      <c r="AE500" s="49"/>
      <c r="AF500" s="49"/>
      <c r="AG500" s="49"/>
      <c r="AH500" s="47"/>
      <c r="AI500" s="47"/>
      <c r="AJ500" s="47"/>
      <c r="AK500" s="190"/>
      <c r="AL500" s="190"/>
      <c r="AM500" s="190"/>
      <c r="AN500" s="190"/>
      <c r="AO500" s="190"/>
      <c r="AP500" s="151"/>
      <c r="AQ500" s="322"/>
      <c r="AR500" s="322"/>
      <c r="AS500" s="322"/>
      <c r="AT500" s="47"/>
      <c r="AU500" s="47"/>
      <c r="AV500" s="47"/>
      <c r="AW500" s="47"/>
      <c r="AX500" s="322"/>
      <c r="AY500" s="98"/>
      <c r="AZ500" s="98"/>
      <c r="BA500" s="47"/>
      <c r="BB500" s="47"/>
      <c r="BC500" s="47"/>
      <c r="BD500" s="47"/>
      <c r="BE500" s="97"/>
      <c r="BF500" s="49"/>
      <c r="BG500" s="239"/>
      <c r="BH500" s="342"/>
      <c r="BI500" s="49"/>
      <c r="BJ500" s="49"/>
      <c r="BK500" s="49"/>
      <c r="BL500" s="49"/>
      <c r="BM500" s="49"/>
      <c r="BN500" s="47"/>
      <c r="BO500" s="49"/>
      <c r="BP500" s="49"/>
      <c r="BQ500" s="49"/>
      <c r="BR500" s="323"/>
      <c r="BS500" s="323"/>
      <c r="BT500" s="323"/>
      <c r="BU500" s="49"/>
      <c r="BV500" s="49"/>
      <c r="BW500" s="97"/>
      <c r="BX500" s="97"/>
      <c r="BY500" s="97"/>
      <c r="BZ500" s="97"/>
      <c r="CA500" s="49"/>
      <c r="CB500" s="49"/>
      <c r="CC500" s="49"/>
      <c r="CD500" s="49"/>
      <c r="CE500" s="49"/>
      <c r="CF500" s="49"/>
      <c r="CG500" s="49"/>
      <c r="CH500" s="49"/>
      <c r="CI500" s="97"/>
      <c r="CJ500" s="97"/>
      <c r="CK500" s="97"/>
      <c r="CL500" s="97"/>
      <c r="CM500" s="335"/>
      <c r="CN500" s="337"/>
      <c r="CO500" s="315" t="str">
        <f>IF(Формулы!R500&gt;V500,"22-?,Дата 14 - Прибыл из УФСИН; ","")&amp;IF(Формулы!Q500&gt;Y500,"25-?,Дата 13 - Выбыл в УФСИН;","")&amp;IF(YEAR(ДАННЫЕ!$F$1)=YEAR(ДАННЫЕ!B500),IF(AT500&gt;0,"","40-?, вявлен в текущем году! "),"")&amp;IF(YEAR($F$1)=YEAR(W500),IF(X500+Y500&gt;0,"","23-стоит, 24,25 - куда выбыл? "),"")&amp;IF(X500+Y500&gt;0,IF(YEAR($F$1)=YEAR(W500),"","24+25&gt;0? 23 - когда выбыл? "),"")&amp;IF(BA500&lt;BB500,"47&gt;=48; ","")&amp;IF(BA500&lt;BC500,"47&gt;=49; ","")&amp;IF(BA500&lt;BD500,"47&gt;=50; ","")&amp;IF(BE500&gt;0,IF(BF500&gt;0,IF(AU500&gt;AV500,"","41 и 42 - ? (51 и 52 &gt; 0);"),"51 &gt; 0 52 - ?;"),"")&amp;IF(AU500&gt;0,IF(AV500&gt;AU500,"41&gt;42;","")&amp;IF(BE500&gt;0,"","41&gt;0 51-?;"),"")&amp;IF(BF500&gt;0,IF(BE500&gt;0,"","52&gt;0 51-?;"),"")&amp;IF(AW500&gt;=AX500,"","43&gt;44;")&amp;IF(CA500&gt;0,IF(AW500&gt;0,"","71 &gt; 0 43-?;"),"")</f>
        <v/>
      </c>
    </row>
    <row r="501" spans="1:93" s="250" customFormat="1" ht="15" customHeight="1" x14ac:dyDescent="0.2">
      <c r="A501" s="45"/>
      <c r="B501" s="46"/>
      <c r="C501" s="121"/>
      <c r="D501" s="121"/>
      <c r="E501" s="336"/>
      <c r="F501" s="122"/>
      <c r="G501" s="46"/>
      <c r="H501" s="45"/>
      <c r="I501" s="45"/>
      <c r="J501" s="45"/>
      <c r="K501" s="45"/>
      <c r="L501" s="45"/>
      <c r="M501" s="46"/>
      <c r="N501" s="46"/>
      <c r="O501" s="48"/>
      <c r="P501" s="48"/>
      <c r="Q501" s="46"/>
      <c r="R501" s="48"/>
      <c r="S501" s="48"/>
      <c r="T501" s="48"/>
      <c r="U501" s="48"/>
      <c r="V501" s="48"/>
      <c r="W501" s="46"/>
      <c r="X501" s="48"/>
      <c r="Y501" s="48"/>
      <c r="Z501" s="157"/>
      <c r="AA501" s="47"/>
      <c r="AB501" s="97"/>
      <c r="AC501" s="49"/>
      <c r="AD501" s="49"/>
      <c r="AE501" s="49"/>
      <c r="AF501" s="49"/>
      <c r="AG501" s="49"/>
      <c r="AH501" s="47"/>
      <c r="AI501" s="47"/>
      <c r="AJ501" s="47"/>
      <c r="AK501" s="190"/>
      <c r="AL501" s="190"/>
      <c r="AM501" s="190"/>
      <c r="AN501" s="190"/>
      <c r="AO501" s="190"/>
      <c r="AP501" s="151"/>
      <c r="AQ501" s="322"/>
      <c r="AR501" s="322"/>
      <c r="AS501" s="322"/>
      <c r="AT501" s="47"/>
      <c r="AU501" s="47"/>
      <c r="AV501" s="47"/>
      <c r="AW501" s="47"/>
      <c r="AX501" s="322"/>
      <c r="AY501" s="98"/>
      <c r="AZ501" s="98"/>
      <c r="BA501" s="47"/>
      <c r="BB501" s="47"/>
      <c r="BC501" s="47"/>
      <c r="BD501" s="47"/>
      <c r="BE501" s="97"/>
      <c r="BF501" s="49"/>
      <c r="BG501" s="239"/>
      <c r="BH501" s="342"/>
      <c r="BI501" s="49"/>
      <c r="BJ501" s="49"/>
      <c r="BK501" s="49"/>
      <c r="BL501" s="49"/>
      <c r="BM501" s="49"/>
      <c r="BN501" s="47"/>
      <c r="BO501" s="49"/>
      <c r="BP501" s="49"/>
      <c r="BQ501" s="49"/>
      <c r="BR501" s="323"/>
      <c r="BS501" s="323"/>
      <c r="BT501" s="323"/>
      <c r="BU501" s="49"/>
      <c r="BV501" s="49"/>
      <c r="BW501" s="97"/>
      <c r="BX501" s="97"/>
      <c r="BY501" s="97"/>
      <c r="BZ501" s="97"/>
      <c r="CA501" s="49"/>
      <c r="CB501" s="49"/>
      <c r="CC501" s="49"/>
      <c r="CD501" s="49"/>
      <c r="CE501" s="49"/>
      <c r="CF501" s="49"/>
      <c r="CG501" s="49"/>
      <c r="CH501" s="49"/>
      <c r="CI501" s="97"/>
      <c r="CJ501" s="97"/>
      <c r="CK501" s="97"/>
      <c r="CL501" s="97"/>
      <c r="CM501" s="335"/>
      <c r="CN501" s="337"/>
      <c r="CO501" s="315" t="str">
        <f>IF(Формулы!R501&gt;V501,"22-?,Дата 14 - Прибыл из УФСИН; ","")&amp;IF(Формулы!Q501&gt;Y501,"25-?,Дата 13 - Выбыл в УФСИН;","")&amp;IF(YEAR(ДАННЫЕ!$F$1)=YEAR(ДАННЫЕ!B501),IF(AT501&gt;0,"","40-?, вявлен в текущем году! "),"")&amp;IF(YEAR($F$1)=YEAR(W501),IF(X501+Y501&gt;0,"","23-стоит, 24,25 - куда выбыл? "),"")&amp;IF(X501+Y501&gt;0,IF(YEAR($F$1)=YEAR(W501),"","24+25&gt;0? 23 - когда выбыл? "),"")&amp;IF(BA501&lt;BB501,"47&gt;=48; ","")&amp;IF(BA501&lt;BC501,"47&gt;=49; ","")&amp;IF(BA501&lt;BD501,"47&gt;=50; ","")&amp;IF(BE501&gt;0,IF(BF501&gt;0,IF(AU501&gt;AV501,"","41 и 42 - ? (51 и 52 &gt; 0);"),"51 &gt; 0 52 - ?;"),"")&amp;IF(AU501&gt;0,IF(AV501&gt;AU501,"41&gt;42;","")&amp;IF(BE501&gt;0,"","41&gt;0 51-?;"),"")&amp;IF(BF501&gt;0,IF(BE501&gt;0,"","52&gt;0 51-?;"),"")&amp;IF(AW501&gt;=AX501,"","43&gt;44;")&amp;IF(CA501&gt;0,IF(AW501&gt;0,"","71 &gt; 0 43-?;"),"")</f>
        <v/>
      </c>
    </row>
    <row r="502" spans="1:93" s="250" customFormat="1" ht="15" customHeight="1" x14ac:dyDescent="0.2">
      <c r="A502" s="45"/>
      <c r="B502" s="46"/>
      <c r="C502" s="121"/>
      <c r="D502" s="121"/>
      <c r="E502" s="336"/>
      <c r="F502" s="122"/>
      <c r="G502" s="46"/>
      <c r="H502" s="45"/>
      <c r="I502" s="45"/>
      <c r="J502" s="45"/>
      <c r="K502" s="45"/>
      <c r="L502" s="45"/>
      <c r="M502" s="46"/>
      <c r="N502" s="46"/>
      <c r="O502" s="48"/>
      <c r="P502" s="48"/>
      <c r="Q502" s="46"/>
      <c r="R502" s="48"/>
      <c r="S502" s="48"/>
      <c r="T502" s="48"/>
      <c r="U502" s="48"/>
      <c r="V502" s="48"/>
      <c r="W502" s="46"/>
      <c r="X502" s="48"/>
      <c r="Y502" s="48"/>
      <c r="Z502" s="157"/>
      <c r="AA502" s="47"/>
      <c r="AB502" s="97"/>
      <c r="AC502" s="49"/>
      <c r="AD502" s="49"/>
      <c r="AE502" s="49"/>
      <c r="AF502" s="49"/>
      <c r="AG502" s="49"/>
      <c r="AH502" s="47"/>
      <c r="AI502" s="47"/>
      <c r="AJ502" s="47"/>
      <c r="AK502" s="190"/>
      <c r="AL502" s="190"/>
      <c r="AM502" s="190"/>
      <c r="AN502" s="190"/>
      <c r="AO502" s="190"/>
      <c r="AP502" s="151"/>
      <c r="AQ502" s="322"/>
      <c r="AR502" s="322"/>
      <c r="AS502" s="322"/>
      <c r="AT502" s="47"/>
      <c r="AU502" s="47"/>
      <c r="AV502" s="47"/>
      <c r="AW502" s="47"/>
      <c r="AX502" s="322"/>
      <c r="AY502" s="98"/>
      <c r="AZ502" s="98"/>
      <c r="BA502" s="47"/>
      <c r="BB502" s="47"/>
      <c r="BC502" s="47"/>
      <c r="BD502" s="47"/>
      <c r="BE502" s="97"/>
      <c r="BF502" s="49"/>
      <c r="BG502" s="239"/>
      <c r="BH502" s="342"/>
      <c r="BI502" s="49"/>
      <c r="BJ502" s="49"/>
      <c r="BK502" s="49"/>
      <c r="BL502" s="49"/>
      <c r="BM502" s="49"/>
      <c r="BN502" s="47"/>
      <c r="BO502" s="49"/>
      <c r="BP502" s="49"/>
      <c r="BQ502" s="49"/>
      <c r="BR502" s="323"/>
      <c r="BS502" s="323"/>
      <c r="BT502" s="323"/>
      <c r="BU502" s="49"/>
      <c r="BV502" s="49"/>
      <c r="BW502" s="97"/>
      <c r="BX502" s="97"/>
      <c r="BY502" s="97"/>
      <c r="BZ502" s="97"/>
      <c r="CA502" s="49"/>
      <c r="CB502" s="49"/>
      <c r="CC502" s="49"/>
      <c r="CD502" s="49"/>
      <c r="CE502" s="49"/>
      <c r="CF502" s="49"/>
      <c r="CG502" s="49"/>
      <c r="CH502" s="49"/>
      <c r="CI502" s="97"/>
      <c r="CJ502" s="97"/>
      <c r="CK502" s="97"/>
      <c r="CL502" s="97"/>
      <c r="CM502" s="335"/>
      <c r="CN502" s="337"/>
      <c r="CO502" s="315" t="str">
        <f>IF(Формулы!R502&gt;V502,"22-?,Дата 14 - Прибыл из УФСИН; ","")&amp;IF(Формулы!Q502&gt;Y502,"25-?,Дата 13 - Выбыл в УФСИН;","")&amp;IF(YEAR(ДАННЫЕ!$F$1)=YEAR(ДАННЫЕ!B502),IF(AT502&gt;0,"","40-?, вявлен в текущем году! "),"")&amp;IF(YEAR($F$1)=YEAR(W502),IF(X502+Y502&gt;0,"","23-стоит, 24,25 - куда выбыл? "),"")&amp;IF(X502+Y502&gt;0,IF(YEAR($F$1)=YEAR(W502),"","24+25&gt;0? 23 - когда выбыл? "),"")&amp;IF(BA502&lt;BB502,"47&gt;=48; ","")&amp;IF(BA502&lt;BC502,"47&gt;=49; ","")&amp;IF(BA502&lt;BD502,"47&gt;=50; ","")&amp;IF(BE502&gt;0,IF(BF502&gt;0,IF(AU502&gt;AV502,"","41 и 42 - ? (51 и 52 &gt; 0);"),"51 &gt; 0 52 - ?;"),"")&amp;IF(AU502&gt;0,IF(AV502&gt;AU502,"41&gt;42;","")&amp;IF(BE502&gt;0,"","41&gt;0 51-?;"),"")&amp;IF(BF502&gt;0,IF(BE502&gt;0,"","52&gt;0 51-?;"),"")&amp;IF(AW502&gt;=AX502,"","43&gt;44;")&amp;IF(CA502&gt;0,IF(AW502&gt;0,"","71 &gt; 0 43-?;"),"")</f>
        <v/>
      </c>
    </row>
    <row r="503" spans="1:93" s="250" customFormat="1" ht="15" customHeight="1" x14ac:dyDescent="0.2">
      <c r="A503" s="45"/>
      <c r="B503" s="46"/>
      <c r="C503" s="121"/>
      <c r="D503" s="121"/>
      <c r="E503" s="336"/>
      <c r="F503" s="122"/>
      <c r="G503" s="46"/>
      <c r="H503" s="45"/>
      <c r="I503" s="45"/>
      <c r="J503" s="45"/>
      <c r="K503" s="45"/>
      <c r="L503" s="45"/>
      <c r="M503" s="46"/>
      <c r="N503" s="46"/>
      <c r="O503" s="48"/>
      <c r="P503" s="48"/>
      <c r="Q503" s="46"/>
      <c r="R503" s="48"/>
      <c r="S503" s="48"/>
      <c r="T503" s="48"/>
      <c r="U503" s="48"/>
      <c r="V503" s="48"/>
      <c r="W503" s="46"/>
      <c r="X503" s="48"/>
      <c r="Y503" s="48"/>
      <c r="Z503" s="157"/>
      <c r="AA503" s="47"/>
      <c r="AB503" s="97"/>
      <c r="AC503" s="49"/>
      <c r="AD503" s="49"/>
      <c r="AE503" s="49"/>
      <c r="AF503" s="49"/>
      <c r="AG503" s="49"/>
      <c r="AH503" s="47"/>
      <c r="AI503" s="47"/>
      <c r="AJ503" s="47"/>
      <c r="AK503" s="190"/>
      <c r="AL503" s="190"/>
      <c r="AM503" s="190"/>
      <c r="AN503" s="190"/>
      <c r="AO503" s="190"/>
      <c r="AP503" s="151"/>
      <c r="AQ503" s="322"/>
      <c r="AR503" s="322"/>
      <c r="AS503" s="322"/>
      <c r="AT503" s="47"/>
      <c r="AU503" s="47"/>
      <c r="AV503" s="47"/>
      <c r="AW503" s="47"/>
      <c r="AX503" s="322"/>
      <c r="AY503" s="98"/>
      <c r="AZ503" s="98"/>
      <c r="BA503" s="47"/>
      <c r="BB503" s="47"/>
      <c r="BC503" s="47"/>
      <c r="BD503" s="47"/>
      <c r="BE503" s="97"/>
      <c r="BF503" s="49"/>
      <c r="BG503" s="239"/>
      <c r="BH503" s="342"/>
      <c r="BI503" s="49"/>
      <c r="BJ503" s="49"/>
      <c r="BK503" s="49"/>
      <c r="BL503" s="49"/>
      <c r="BM503" s="49"/>
      <c r="BN503" s="47"/>
      <c r="BO503" s="49"/>
      <c r="BP503" s="49"/>
      <c r="BQ503" s="49"/>
      <c r="BR503" s="323"/>
      <c r="BS503" s="323"/>
      <c r="BT503" s="323"/>
      <c r="BU503" s="49"/>
      <c r="BV503" s="49"/>
      <c r="BW503" s="97"/>
      <c r="BX503" s="97"/>
      <c r="BY503" s="97"/>
      <c r="BZ503" s="97"/>
      <c r="CA503" s="49"/>
      <c r="CB503" s="49"/>
      <c r="CC503" s="49"/>
      <c r="CD503" s="49"/>
      <c r="CE503" s="49"/>
      <c r="CF503" s="49"/>
      <c r="CG503" s="49"/>
      <c r="CH503" s="49"/>
      <c r="CI503" s="97"/>
      <c r="CJ503" s="97"/>
      <c r="CK503" s="97"/>
      <c r="CL503" s="97"/>
      <c r="CM503" s="335"/>
      <c r="CN503" s="337"/>
      <c r="CO503" s="315" t="str">
        <f>IF(Формулы!R503&gt;V503,"22-?,Дата 14 - Прибыл из УФСИН; ","")&amp;IF(Формулы!Q503&gt;Y503,"25-?,Дата 13 - Выбыл в УФСИН;","")&amp;IF(YEAR(ДАННЫЕ!$F$1)=YEAR(ДАННЫЕ!B503),IF(AT503&gt;0,"","40-?, вявлен в текущем году! "),"")&amp;IF(YEAR($F$1)=YEAR(W503),IF(X503+Y503&gt;0,"","23-стоит, 24,25 - куда выбыл? "),"")&amp;IF(X503+Y503&gt;0,IF(YEAR($F$1)=YEAR(W503),"","24+25&gt;0? 23 - когда выбыл? "),"")&amp;IF(BA503&lt;BB503,"47&gt;=48; ","")&amp;IF(BA503&lt;BC503,"47&gt;=49; ","")&amp;IF(BA503&lt;BD503,"47&gt;=50; ","")&amp;IF(BE503&gt;0,IF(BF503&gt;0,IF(AU503&gt;AV503,"","41 и 42 - ? (51 и 52 &gt; 0);"),"51 &gt; 0 52 - ?;"),"")&amp;IF(AU503&gt;0,IF(AV503&gt;AU503,"41&gt;42;","")&amp;IF(BE503&gt;0,"","41&gt;0 51-?;"),"")&amp;IF(BF503&gt;0,IF(BE503&gt;0,"","52&gt;0 51-?;"),"")&amp;IF(AW503&gt;=AX503,"","43&gt;44;")&amp;IF(CA503&gt;0,IF(AW503&gt;0,"","71 &gt; 0 43-?;"),"")</f>
        <v/>
      </c>
    </row>
    <row r="504" spans="1:93" s="250" customFormat="1" ht="15" customHeight="1" x14ac:dyDescent="0.2">
      <c r="A504" s="45"/>
      <c r="B504" s="46"/>
      <c r="C504" s="121"/>
      <c r="D504" s="121"/>
      <c r="E504" s="336"/>
      <c r="F504" s="122"/>
      <c r="G504" s="46"/>
      <c r="H504" s="45"/>
      <c r="I504" s="45"/>
      <c r="J504" s="45"/>
      <c r="K504" s="45"/>
      <c r="L504" s="45"/>
      <c r="M504" s="46"/>
      <c r="N504" s="46"/>
      <c r="O504" s="48"/>
      <c r="P504" s="48"/>
      <c r="Q504" s="46"/>
      <c r="R504" s="48"/>
      <c r="S504" s="48"/>
      <c r="T504" s="48"/>
      <c r="U504" s="48"/>
      <c r="V504" s="48"/>
      <c r="W504" s="46"/>
      <c r="X504" s="48"/>
      <c r="Y504" s="48"/>
      <c r="Z504" s="157"/>
      <c r="AA504" s="47"/>
      <c r="AB504" s="97"/>
      <c r="AC504" s="49"/>
      <c r="AD504" s="49"/>
      <c r="AE504" s="49"/>
      <c r="AF504" s="49"/>
      <c r="AG504" s="49"/>
      <c r="AH504" s="47"/>
      <c r="AI504" s="47"/>
      <c r="AJ504" s="47"/>
      <c r="AK504" s="190"/>
      <c r="AL504" s="190"/>
      <c r="AM504" s="190"/>
      <c r="AN504" s="190"/>
      <c r="AO504" s="190"/>
      <c r="AP504" s="151"/>
      <c r="AQ504" s="322"/>
      <c r="AR504" s="322"/>
      <c r="AS504" s="322"/>
      <c r="AT504" s="47"/>
      <c r="AU504" s="47"/>
      <c r="AV504" s="47"/>
      <c r="AW504" s="47"/>
      <c r="AX504" s="322"/>
      <c r="AY504" s="98"/>
      <c r="AZ504" s="98"/>
      <c r="BA504" s="47"/>
      <c r="BB504" s="47"/>
      <c r="BC504" s="47"/>
      <c r="BD504" s="47"/>
      <c r="BE504" s="97"/>
      <c r="BF504" s="49"/>
      <c r="BG504" s="239"/>
      <c r="BH504" s="342"/>
      <c r="BI504" s="49"/>
      <c r="BJ504" s="49"/>
      <c r="BK504" s="49"/>
      <c r="BL504" s="49"/>
      <c r="BM504" s="49"/>
      <c r="BN504" s="47"/>
      <c r="BO504" s="49"/>
      <c r="BP504" s="49"/>
      <c r="BQ504" s="49"/>
      <c r="BR504" s="323"/>
      <c r="BS504" s="323"/>
      <c r="BT504" s="323"/>
      <c r="BU504" s="49"/>
      <c r="BV504" s="49"/>
      <c r="BW504" s="97"/>
      <c r="BX504" s="97"/>
      <c r="BY504" s="97"/>
      <c r="BZ504" s="97"/>
      <c r="CA504" s="49"/>
      <c r="CB504" s="49"/>
      <c r="CC504" s="49"/>
      <c r="CD504" s="49"/>
      <c r="CE504" s="49"/>
      <c r="CF504" s="49"/>
      <c r="CG504" s="49"/>
      <c r="CH504" s="49"/>
      <c r="CI504" s="97"/>
      <c r="CJ504" s="97"/>
      <c r="CK504" s="97"/>
      <c r="CL504" s="97"/>
      <c r="CM504" s="335"/>
      <c r="CN504" s="337"/>
      <c r="CO504" s="315" t="str">
        <f>IF(Формулы!R504&gt;V504,"22-?,Дата 14 - Прибыл из УФСИН; ","")&amp;IF(Формулы!Q504&gt;Y504,"25-?,Дата 13 - Выбыл в УФСИН;","")&amp;IF(YEAR(ДАННЫЕ!$F$1)=YEAR(ДАННЫЕ!B504),IF(AT504&gt;0,"","40-?, вявлен в текущем году! "),"")&amp;IF(YEAR($F$1)=YEAR(W504),IF(X504+Y504&gt;0,"","23-стоит, 24,25 - куда выбыл? "),"")&amp;IF(X504+Y504&gt;0,IF(YEAR($F$1)=YEAR(W504),"","24+25&gt;0? 23 - когда выбыл? "),"")&amp;IF(BA504&lt;BB504,"47&gt;=48; ","")&amp;IF(BA504&lt;BC504,"47&gt;=49; ","")&amp;IF(BA504&lt;BD504,"47&gt;=50; ","")&amp;IF(BE504&gt;0,IF(BF504&gt;0,IF(AU504&gt;AV504,"","41 и 42 - ? (51 и 52 &gt; 0);"),"51 &gt; 0 52 - ?;"),"")&amp;IF(AU504&gt;0,IF(AV504&gt;AU504,"41&gt;42;","")&amp;IF(BE504&gt;0,"","41&gt;0 51-?;"),"")&amp;IF(BF504&gt;0,IF(BE504&gt;0,"","52&gt;0 51-?;"),"")&amp;IF(AW504&gt;=AX504,"","43&gt;44;")&amp;IF(CA504&gt;0,IF(AW504&gt;0,"","71 &gt; 0 43-?;"),"")</f>
        <v/>
      </c>
    </row>
    <row r="505" spans="1:93" s="250" customFormat="1" ht="15" customHeight="1" x14ac:dyDescent="0.2">
      <c r="A505" s="45"/>
      <c r="B505" s="46"/>
      <c r="C505" s="121"/>
      <c r="D505" s="121"/>
      <c r="E505" s="336"/>
      <c r="F505" s="122"/>
      <c r="G505" s="46"/>
      <c r="H505" s="45"/>
      <c r="I505" s="45"/>
      <c r="J505" s="45"/>
      <c r="K505" s="45"/>
      <c r="L505" s="45"/>
      <c r="M505" s="46"/>
      <c r="N505" s="46"/>
      <c r="O505" s="48"/>
      <c r="P505" s="48"/>
      <c r="Q505" s="46"/>
      <c r="R505" s="48"/>
      <c r="S505" s="48"/>
      <c r="T505" s="48"/>
      <c r="U505" s="48"/>
      <c r="V505" s="48"/>
      <c r="W505" s="46"/>
      <c r="X505" s="48"/>
      <c r="Y505" s="48"/>
      <c r="Z505" s="157"/>
      <c r="AA505" s="47"/>
      <c r="AB505" s="97"/>
      <c r="AC505" s="49"/>
      <c r="AD505" s="49"/>
      <c r="AE505" s="49"/>
      <c r="AF505" s="49"/>
      <c r="AG505" s="49"/>
      <c r="AH505" s="47"/>
      <c r="AI505" s="47"/>
      <c r="AJ505" s="47"/>
      <c r="AK505" s="190"/>
      <c r="AL505" s="190"/>
      <c r="AM505" s="190"/>
      <c r="AN505" s="190"/>
      <c r="AO505" s="190"/>
      <c r="AP505" s="151"/>
      <c r="AQ505" s="322"/>
      <c r="AR505" s="322"/>
      <c r="AS505" s="322"/>
      <c r="AT505" s="47"/>
      <c r="AU505" s="47"/>
      <c r="AV505" s="47"/>
      <c r="AW505" s="47"/>
      <c r="AX505" s="322"/>
      <c r="AY505" s="98"/>
      <c r="AZ505" s="98"/>
      <c r="BA505" s="47"/>
      <c r="BB505" s="47"/>
      <c r="BC505" s="47"/>
      <c r="BD505" s="47"/>
      <c r="BE505" s="97"/>
      <c r="BF505" s="49"/>
      <c r="BG505" s="239"/>
      <c r="BH505" s="342"/>
      <c r="BI505" s="49"/>
      <c r="BJ505" s="49"/>
      <c r="BK505" s="49"/>
      <c r="BL505" s="49"/>
      <c r="BM505" s="49"/>
      <c r="BN505" s="47"/>
      <c r="BO505" s="49"/>
      <c r="BP505" s="49"/>
      <c r="BQ505" s="49"/>
      <c r="BR505" s="323"/>
      <c r="BS505" s="323"/>
      <c r="BT505" s="323"/>
      <c r="BU505" s="49"/>
      <c r="BV505" s="49"/>
      <c r="BW505" s="97"/>
      <c r="BX505" s="97"/>
      <c r="BY505" s="97"/>
      <c r="BZ505" s="97"/>
      <c r="CA505" s="49"/>
      <c r="CB505" s="49"/>
      <c r="CC505" s="49"/>
      <c r="CD505" s="49"/>
      <c r="CE505" s="49"/>
      <c r="CF505" s="49"/>
      <c r="CG505" s="49"/>
      <c r="CH505" s="49"/>
      <c r="CI505" s="97"/>
      <c r="CJ505" s="97"/>
      <c r="CK505" s="97"/>
      <c r="CL505" s="97"/>
      <c r="CM505" s="335"/>
      <c r="CN505" s="337"/>
      <c r="CO505" s="315" t="str">
        <f>IF(Формулы!R505&gt;V505,"22-?,Дата 14 - Прибыл из УФСИН; ","")&amp;IF(Формулы!Q505&gt;Y505,"25-?,Дата 13 - Выбыл в УФСИН;","")&amp;IF(YEAR(ДАННЫЕ!$F$1)=YEAR(ДАННЫЕ!B505),IF(AT505&gt;0,"","40-?, вявлен в текущем году! "),"")&amp;IF(YEAR($F$1)=YEAR(W505),IF(X505+Y505&gt;0,"","23-стоит, 24,25 - куда выбыл? "),"")&amp;IF(X505+Y505&gt;0,IF(YEAR($F$1)=YEAR(W505),"","24+25&gt;0? 23 - когда выбыл? "),"")&amp;IF(BA505&lt;BB505,"47&gt;=48; ","")&amp;IF(BA505&lt;BC505,"47&gt;=49; ","")&amp;IF(BA505&lt;BD505,"47&gt;=50; ","")&amp;IF(BE505&gt;0,IF(BF505&gt;0,IF(AU505&gt;AV505,"","41 и 42 - ? (51 и 52 &gt; 0);"),"51 &gt; 0 52 - ?;"),"")&amp;IF(AU505&gt;0,IF(AV505&gt;AU505,"41&gt;42;","")&amp;IF(BE505&gt;0,"","41&gt;0 51-?;"),"")&amp;IF(BF505&gt;0,IF(BE505&gt;0,"","52&gt;0 51-?;"),"")&amp;IF(AW505&gt;=AX505,"","43&gt;44;")&amp;IF(CA505&gt;0,IF(AW505&gt;0,"","71 &gt; 0 43-?;"),"")</f>
        <v/>
      </c>
    </row>
    <row r="506" spans="1:93" s="250" customFormat="1" ht="15" customHeight="1" x14ac:dyDescent="0.2">
      <c r="A506" s="45"/>
      <c r="B506" s="46"/>
      <c r="C506" s="121"/>
      <c r="D506" s="121"/>
      <c r="E506" s="336"/>
      <c r="F506" s="122"/>
      <c r="G506" s="46"/>
      <c r="H506" s="45"/>
      <c r="I506" s="45"/>
      <c r="J506" s="45"/>
      <c r="K506" s="45"/>
      <c r="L506" s="45"/>
      <c r="M506" s="46"/>
      <c r="N506" s="46"/>
      <c r="O506" s="48"/>
      <c r="P506" s="48"/>
      <c r="Q506" s="46"/>
      <c r="R506" s="48"/>
      <c r="S506" s="48"/>
      <c r="T506" s="48"/>
      <c r="U506" s="48"/>
      <c r="V506" s="48"/>
      <c r="W506" s="46"/>
      <c r="X506" s="48"/>
      <c r="Y506" s="48"/>
      <c r="Z506" s="157"/>
      <c r="AA506" s="47"/>
      <c r="AB506" s="97"/>
      <c r="AC506" s="49"/>
      <c r="AD506" s="49"/>
      <c r="AE506" s="49"/>
      <c r="AF506" s="49"/>
      <c r="AG506" s="49"/>
      <c r="AH506" s="47"/>
      <c r="AI506" s="47"/>
      <c r="AJ506" s="47"/>
      <c r="AK506" s="190"/>
      <c r="AL506" s="190"/>
      <c r="AM506" s="190"/>
      <c r="AN506" s="190"/>
      <c r="AO506" s="190"/>
      <c r="AP506" s="151"/>
      <c r="AQ506" s="322"/>
      <c r="AR506" s="322"/>
      <c r="AS506" s="322"/>
      <c r="AT506" s="47"/>
      <c r="AU506" s="47"/>
      <c r="AV506" s="47"/>
      <c r="AW506" s="47"/>
      <c r="AX506" s="322"/>
      <c r="AY506" s="98"/>
      <c r="AZ506" s="98"/>
      <c r="BA506" s="47"/>
      <c r="BB506" s="47"/>
      <c r="BC506" s="47"/>
      <c r="BD506" s="47"/>
      <c r="BE506" s="97"/>
      <c r="BF506" s="49"/>
      <c r="BG506" s="239"/>
      <c r="BH506" s="342"/>
      <c r="BI506" s="49"/>
      <c r="BJ506" s="49"/>
      <c r="BK506" s="49"/>
      <c r="BL506" s="49"/>
      <c r="BM506" s="49"/>
      <c r="BN506" s="47"/>
      <c r="BO506" s="49"/>
      <c r="BP506" s="49"/>
      <c r="BQ506" s="49"/>
      <c r="BR506" s="323"/>
      <c r="BS506" s="323"/>
      <c r="BT506" s="323"/>
      <c r="BU506" s="49"/>
      <c r="BV506" s="49"/>
      <c r="BW506" s="97"/>
      <c r="BX506" s="97"/>
      <c r="BY506" s="97"/>
      <c r="BZ506" s="97"/>
      <c r="CA506" s="49"/>
      <c r="CB506" s="49"/>
      <c r="CC506" s="49"/>
      <c r="CD506" s="49"/>
      <c r="CE506" s="49"/>
      <c r="CF506" s="49"/>
      <c r="CG506" s="49"/>
      <c r="CH506" s="49"/>
      <c r="CI506" s="97"/>
      <c r="CJ506" s="97"/>
      <c r="CK506" s="97"/>
      <c r="CL506" s="97"/>
      <c r="CM506" s="335"/>
      <c r="CN506" s="337"/>
      <c r="CO506" s="315" t="str">
        <f>IF(Формулы!R506&gt;V506,"22-?,Дата 14 - Прибыл из УФСИН; ","")&amp;IF(Формулы!Q506&gt;Y506,"25-?,Дата 13 - Выбыл в УФСИН;","")&amp;IF(YEAR(ДАННЫЕ!$F$1)=YEAR(ДАННЫЕ!B506),IF(AT506&gt;0,"","40-?, вявлен в текущем году! "),"")&amp;IF(YEAR($F$1)=YEAR(W506),IF(X506+Y506&gt;0,"","23-стоит, 24,25 - куда выбыл? "),"")&amp;IF(X506+Y506&gt;0,IF(YEAR($F$1)=YEAR(W506),"","24+25&gt;0? 23 - когда выбыл? "),"")&amp;IF(BA506&lt;BB506,"47&gt;=48; ","")&amp;IF(BA506&lt;BC506,"47&gt;=49; ","")&amp;IF(BA506&lt;BD506,"47&gt;=50; ","")&amp;IF(BE506&gt;0,IF(BF506&gt;0,IF(AU506&gt;AV506,"","41 и 42 - ? (51 и 52 &gt; 0);"),"51 &gt; 0 52 - ?;"),"")&amp;IF(AU506&gt;0,IF(AV506&gt;AU506,"41&gt;42;","")&amp;IF(BE506&gt;0,"","41&gt;0 51-?;"),"")&amp;IF(BF506&gt;0,IF(BE506&gt;0,"","52&gt;0 51-?;"),"")&amp;IF(AW506&gt;=AX506,"","43&gt;44;")&amp;IF(CA506&gt;0,IF(AW506&gt;0,"","71 &gt; 0 43-?;"),"")</f>
        <v/>
      </c>
    </row>
    <row r="507" spans="1:93" s="250" customFormat="1" ht="15" customHeight="1" x14ac:dyDescent="0.2">
      <c r="A507" s="45"/>
      <c r="B507" s="46"/>
      <c r="C507" s="121"/>
      <c r="D507" s="121"/>
      <c r="E507" s="336"/>
      <c r="F507" s="122"/>
      <c r="G507" s="46"/>
      <c r="H507" s="45"/>
      <c r="I507" s="45"/>
      <c r="J507" s="45"/>
      <c r="K507" s="45"/>
      <c r="L507" s="45"/>
      <c r="M507" s="46"/>
      <c r="N507" s="46"/>
      <c r="O507" s="48"/>
      <c r="P507" s="48"/>
      <c r="Q507" s="46"/>
      <c r="R507" s="48"/>
      <c r="S507" s="48"/>
      <c r="T507" s="48"/>
      <c r="U507" s="48"/>
      <c r="V507" s="48"/>
      <c r="W507" s="46"/>
      <c r="X507" s="48"/>
      <c r="Y507" s="48"/>
      <c r="Z507" s="157"/>
      <c r="AA507" s="47"/>
      <c r="AB507" s="97"/>
      <c r="AC507" s="49"/>
      <c r="AD507" s="49"/>
      <c r="AE507" s="49"/>
      <c r="AF507" s="49"/>
      <c r="AG507" s="49"/>
      <c r="AH507" s="47"/>
      <c r="AI507" s="47"/>
      <c r="AJ507" s="47"/>
      <c r="AK507" s="190"/>
      <c r="AL507" s="190"/>
      <c r="AM507" s="190"/>
      <c r="AN507" s="190"/>
      <c r="AO507" s="190"/>
      <c r="AP507" s="151"/>
      <c r="AQ507" s="322"/>
      <c r="AR507" s="322"/>
      <c r="AS507" s="322"/>
      <c r="AT507" s="47"/>
      <c r="AU507" s="47"/>
      <c r="AV507" s="47"/>
      <c r="AW507" s="47"/>
      <c r="AX507" s="322"/>
      <c r="AY507" s="98"/>
      <c r="AZ507" s="98"/>
      <c r="BA507" s="47"/>
      <c r="BB507" s="47"/>
      <c r="BC507" s="47"/>
      <c r="BD507" s="47"/>
      <c r="BE507" s="97"/>
      <c r="BF507" s="49"/>
      <c r="BG507" s="239"/>
      <c r="BH507" s="342"/>
      <c r="BI507" s="49"/>
      <c r="BJ507" s="49"/>
      <c r="BK507" s="49"/>
      <c r="BL507" s="49"/>
      <c r="BM507" s="49"/>
      <c r="BN507" s="47"/>
      <c r="BO507" s="49"/>
      <c r="BP507" s="49"/>
      <c r="BQ507" s="49"/>
      <c r="BR507" s="323"/>
      <c r="BS507" s="323"/>
      <c r="BT507" s="323"/>
      <c r="BU507" s="49"/>
      <c r="BV507" s="49"/>
      <c r="BW507" s="97"/>
      <c r="BX507" s="97"/>
      <c r="BY507" s="97"/>
      <c r="BZ507" s="97"/>
      <c r="CA507" s="49"/>
      <c r="CB507" s="49"/>
      <c r="CC507" s="49"/>
      <c r="CD507" s="49"/>
      <c r="CE507" s="49"/>
      <c r="CF507" s="49"/>
      <c r="CG507" s="49"/>
      <c r="CH507" s="49"/>
      <c r="CI507" s="97"/>
      <c r="CJ507" s="97"/>
      <c r="CK507" s="97"/>
      <c r="CL507" s="97"/>
      <c r="CM507" s="335"/>
      <c r="CN507" s="337"/>
      <c r="CO507" s="315" t="str">
        <f>IF(Формулы!R507&gt;V507,"22-?,Дата 14 - Прибыл из УФСИН; ","")&amp;IF(Формулы!Q507&gt;Y507,"25-?,Дата 13 - Выбыл в УФСИН;","")&amp;IF(YEAR(ДАННЫЕ!$F$1)=YEAR(ДАННЫЕ!B507),IF(AT507&gt;0,"","40-?, вявлен в текущем году! "),"")&amp;IF(YEAR($F$1)=YEAR(W507),IF(X507+Y507&gt;0,"","23-стоит, 24,25 - куда выбыл? "),"")&amp;IF(X507+Y507&gt;0,IF(YEAR($F$1)=YEAR(W507),"","24+25&gt;0? 23 - когда выбыл? "),"")&amp;IF(BA507&lt;BB507,"47&gt;=48; ","")&amp;IF(BA507&lt;BC507,"47&gt;=49; ","")&amp;IF(BA507&lt;BD507,"47&gt;=50; ","")&amp;IF(BE507&gt;0,IF(BF507&gt;0,IF(AU507&gt;AV507,"","41 и 42 - ? (51 и 52 &gt; 0);"),"51 &gt; 0 52 - ?;"),"")&amp;IF(AU507&gt;0,IF(AV507&gt;AU507,"41&gt;42;","")&amp;IF(BE507&gt;0,"","41&gt;0 51-?;"),"")&amp;IF(BF507&gt;0,IF(BE507&gt;0,"","52&gt;0 51-?;"),"")&amp;IF(AW507&gt;=AX507,"","43&gt;44;")&amp;IF(CA507&gt;0,IF(AW507&gt;0,"","71 &gt; 0 43-?;"),"")</f>
        <v/>
      </c>
    </row>
    <row r="508" spans="1:93" s="250" customFormat="1" ht="15" customHeight="1" x14ac:dyDescent="0.2">
      <c r="A508" s="45"/>
      <c r="B508" s="46"/>
      <c r="C508" s="121"/>
      <c r="D508" s="121"/>
      <c r="E508" s="336"/>
      <c r="F508" s="122"/>
      <c r="G508" s="46"/>
      <c r="H508" s="45"/>
      <c r="I508" s="45"/>
      <c r="J508" s="45"/>
      <c r="K508" s="45"/>
      <c r="L508" s="45"/>
      <c r="M508" s="46"/>
      <c r="N508" s="46"/>
      <c r="O508" s="48"/>
      <c r="P508" s="48"/>
      <c r="Q508" s="46"/>
      <c r="R508" s="48"/>
      <c r="S508" s="48"/>
      <c r="T508" s="48"/>
      <c r="U508" s="48"/>
      <c r="V508" s="48"/>
      <c r="W508" s="46"/>
      <c r="X508" s="48"/>
      <c r="Y508" s="48"/>
      <c r="Z508" s="157"/>
      <c r="AA508" s="47"/>
      <c r="AB508" s="97"/>
      <c r="AC508" s="49"/>
      <c r="AD508" s="49"/>
      <c r="AE508" s="49"/>
      <c r="AF508" s="49"/>
      <c r="AG508" s="49"/>
      <c r="AH508" s="47"/>
      <c r="AI508" s="47"/>
      <c r="AJ508" s="47"/>
      <c r="AK508" s="190"/>
      <c r="AL508" s="190"/>
      <c r="AM508" s="190"/>
      <c r="AN508" s="190"/>
      <c r="AO508" s="190"/>
      <c r="AP508" s="151"/>
      <c r="AQ508" s="322"/>
      <c r="AR508" s="322"/>
      <c r="AS508" s="322"/>
      <c r="AT508" s="47"/>
      <c r="AU508" s="47"/>
      <c r="AV508" s="47"/>
      <c r="AW508" s="47"/>
      <c r="AX508" s="322"/>
      <c r="AY508" s="98"/>
      <c r="AZ508" s="98"/>
      <c r="BA508" s="47"/>
      <c r="BB508" s="47"/>
      <c r="BC508" s="47"/>
      <c r="BD508" s="47"/>
      <c r="BE508" s="97"/>
      <c r="BF508" s="49"/>
      <c r="BG508" s="239"/>
      <c r="BH508" s="342"/>
      <c r="BI508" s="49"/>
      <c r="BJ508" s="49"/>
      <c r="BK508" s="49"/>
      <c r="BL508" s="49"/>
      <c r="BM508" s="49"/>
      <c r="BN508" s="47"/>
      <c r="BO508" s="49"/>
      <c r="BP508" s="49"/>
      <c r="BQ508" s="49"/>
      <c r="BR508" s="323"/>
      <c r="BS508" s="323"/>
      <c r="BT508" s="323"/>
      <c r="BU508" s="49"/>
      <c r="BV508" s="49"/>
      <c r="BW508" s="97"/>
      <c r="BX508" s="97"/>
      <c r="BY508" s="97"/>
      <c r="BZ508" s="97"/>
      <c r="CA508" s="49"/>
      <c r="CB508" s="49"/>
      <c r="CC508" s="49"/>
      <c r="CD508" s="49"/>
      <c r="CE508" s="49"/>
      <c r="CF508" s="49"/>
      <c r="CG508" s="49"/>
      <c r="CH508" s="49"/>
      <c r="CI508" s="97"/>
      <c r="CJ508" s="97"/>
      <c r="CK508" s="97"/>
      <c r="CL508" s="97"/>
      <c r="CM508" s="335"/>
      <c r="CN508" s="337"/>
      <c r="CO508" s="315" t="str">
        <f>IF(Формулы!R508&gt;V508,"22-?,Дата 14 - Прибыл из УФСИН; ","")&amp;IF(Формулы!Q508&gt;Y508,"25-?,Дата 13 - Выбыл в УФСИН;","")&amp;IF(YEAR(ДАННЫЕ!$F$1)=YEAR(ДАННЫЕ!B508),IF(AT508&gt;0,"","40-?, вявлен в текущем году! "),"")&amp;IF(YEAR($F$1)=YEAR(W508),IF(X508+Y508&gt;0,"","23-стоит, 24,25 - куда выбыл? "),"")&amp;IF(X508+Y508&gt;0,IF(YEAR($F$1)=YEAR(W508),"","24+25&gt;0? 23 - когда выбыл? "),"")&amp;IF(BA508&lt;BB508,"47&gt;=48; ","")&amp;IF(BA508&lt;BC508,"47&gt;=49; ","")&amp;IF(BA508&lt;BD508,"47&gt;=50; ","")&amp;IF(BE508&gt;0,IF(BF508&gt;0,IF(AU508&gt;AV508,"","41 и 42 - ? (51 и 52 &gt; 0);"),"51 &gt; 0 52 - ?;"),"")&amp;IF(AU508&gt;0,IF(AV508&gt;AU508,"41&gt;42;","")&amp;IF(BE508&gt;0,"","41&gt;0 51-?;"),"")&amp;IF(BF508&gt;0,IF(BE508&gt;0,"","52&gt;0 51-?;"),"")&amp;IF(AW508&gt;=AX508,"","43&gt;44;")&amp;IF(CA508&gt;0,IF(AW508&gt;0,"","71 &gt; 0 43-?;"),"")</f>
        <v/>
      </c>
    </row>
    <row r="509" spans="1:93" s="250" customFormat="1" ht="15" customHeight="1" x14ac:dyDescent="0.2">
      <c r="A509" s="45"/>
      <c r="B509" s="46"/>
      <c r="C509" s="121"/>
      <c r="D509" s="121"/>
      <c r="E509" s="336"/>
      <c r="F509" s="122"/>
      <c r="G509" s="46"/>
      <c r="H509" s="45"/>
      <c r="I509" s="45"/>
      <c r="J509" s="45"/>
      <c r="K509" s="45"/>
      <c r="L509" s="45"/>
      <c r="M509" s="46"/>
      <c r="N509" s="46"/>
      <c r="O509" s="48"/>
      <c r="P509" s="48"/>
      <c r="Q509" s="46"/>
      <c r="R509" s="48"/>
      <c r="S509" s="48"/>
      <c r="T509" s="48"/>
      <c r="U509" s="48"/>
      <c r="V509" s="48"/>
      <c r="W509" s="46"/>
      <c r="X509" s="48"/>
      <c r="Y509" s="48"/>
      <c r="Z509" s="157"/>
      <c r="AA509" s="47"/>
      <c r="AB509" s="97"/>
      <c r="AC509" s="49"/>
      <c r="AD509" s="49"/>
      <c r="AE509" s="49"/>
      <c r="AF509" s="49"/>
      <c r="AG509" s="49"/>
      <c r="AH509" s="47"/>
      <c r="AI509" s="47"/>
      <c r="AJ509" s="47"/>
      <c r="AK509" s="190"/>
      <c r="AL509" s="190"/>
      <c r="AM509" s="190"/>
      <c r="AN509" s="190"/>
      <c r="AO509" s="190"/>
      <c r="AP509" s="151"/>
      <c r="AQ509" s="322"/>
      <c r="AR509" s="322"/>
      <c r="AS509" s="322"/>
      <c r="AT509" s="47"/>
      <c r="AU509" s="47"/>
      <c r="AV509" s="47"/>
      <c r="AW509" s="47"/>
      <c r="AX509" s="322"/>
      <c r="AY509" s="98"/>
      <c r="AZ509" s="98"/>
      <c r="BA509" s="47"/>
      <c r="BB509" s="47"/>
      <c r="BC509" s="47"/>
      <c r="BD509" s="47"/>
      <c r="BE509" s="97"/>
      <c r="BF509" s="49"/>
      <c r="BG509" s="239"/>
      <c r="BH509" s="342"/>
      <c r="BI509" s="49"/>
      <c r="BJ509" s="49"/>
      <c r="BK509" s="49"/>
      <c r="BL509" s="49"/>
      <c r="BM509" s="49"/>
      <c r="BN509" s="47"/>
      <c r="BO509" s="49"/>
      <c r="BP509" s="49"/>
      <c r="BQ509" s="49"/>
      <c r="BR509" s="323"/>
      <c r="BS509" s="323"/>
      <c r="BT509" s="323"/>
      <c r="BU509" s="49"/>
      <c r="BV509" s="49"/>
      <c r="BW509" s="97"/>
      <c r="BX509" s="97"/>
      <c r="BY509" s="97"/>
      <c r="BZ509" s="97"/>
      <c r="CA509" s="49"/>
      <c r="CB509" s="49"/>
      <c r="CC509" s="49"/>
      <c r="CD509" s="49"/>
      <c r="CE509" s="49"/>
      <c r="CF509" s="49"/>
      <c r="CG509" s="49"/>
      <c r="CH509" s="49"/>
      <c r="CI509" s="97"/>
      <c r="CJ509" s="97"/>
      <c r="CK509" s="97"/>
      <c r="CL509" s="97"/>
      <c r="CM509" s="335"/>
      <c r="CN509" s="337"/>
      <c r="CO509" s="315" t="str">
        <f>IF(Формулы!R509&gt;V509,"22-?,Дата 14 - Прибыл из УФСИН; ","")&amp;IF(Формулы!Q509&gt;Y509,"25-?,Дата 13 - Выбыл в УФСИН;","")&amp;IF(YEAR(ДАННЫЕ!$F$1)=YEAR(ДАННЫЕ!B509),IF(AT509&gt;0,"","40-?, вявлен в текущем году! "),"")&amp;IF(YEAR($F$1)=YEAR(W509),IF(X509+Y509&gt;0,"","23-стоит, 24,25 - куда выбыл? "),"")&amp;IF(X509+Y509&gt;0,IF(YEAR($F$1)=YEAR(W509),"","24+25&gt;0? 23 - когда выбыл? "),"")&amp;IF(BA509&lt;BB509,"47&gt;=48; ","")&amp;IF(BA509&lt;BC509,"47&gt;=49; ","")&amp;IF(BA509&lt;BD509,"47&gt;=50; ","")&amp;IF(BE509&gt;0,IF(BF509&gt;0,IF(AU509&gt;AV509,"","41 и 42 - ? (51 и 52 &gt; 0);"),"51 &gt; 0 52 - ?;"),"")&amp;IF(AU509&gt;0,IF(AV509&gt;AU509,"41&gt;42;","")&amp;IF(BE509&gt;0,"","41&gt;0 51-?;"),"")&amp;IF(BF509&gt;0,IF(BE509&gt;0,"","52&gt;0 51-?;"),"")&amp;IF(AW509&gt;=AX509,"","43&gt;44;")&amp;IF(CA509&gt;0,IF(AW509&gt;0,"","71 &gt; 0 43-?;"),"")</f>
        <v/>
      </c>
    </row>
    <row r="510" spans="1:93" s="250" customFormat="1" ht="15" customHeight="1" x14ac:dyDescent="0.2">
      <c r="A510" s="45"/>
      <c r="B510" s="46"/>
      <c r="C510" s="121"/>
      <c r="D510" s="121"/>
      <c r="E510" s="336"/>
      <c r="F510" s="122"/>
      <c r="G510" s="46"/>
      <c r="H510" s="45"/>
      <c r="I510" s="45"/>
      <c r="J510" s="45"/>
      <c r="K510" s="45"/>
      <c r="L510" s="45"/>
      <c r="M510" s="46"/>
      <c r="N510" s="46"/>
      <c r="O510" s="48"/>
      <c r="P510" s="48"/>
      <c r="Q510" s="46"/>
      <c r="R510" s="48"/>
      <c r="S510" s="48"/>
      <c r="T510" s="48"/>
      <c r="U510" s="48"/>
      <c r="V510" s="48"/>
      <c r="W510" s="46"/>
      <c r="X510" s="48"/>
      <c r="Y510" s="48"/>
      <c r="Z510" s="157"/>
      <c r="AA510" s="47"/>
      <c r="AB510" s="97"/>
      <c r="AC510" s="49"/>
      <c r="AD510" s="49"/>
      <c r="AE510" s="49"/>
      <c r="AF510" s="49"/>
      <c r="AG510" s="49"/>
      <c r="AH510" s="47"/>
      <c r="AI510" s="47"/>
      <c r="AJ510" s="47"/>
      <c r="AK510" s="190"/>
      <c r="AL510" s="190"/>
      <c r="AM510" s="190"/>
      <c r="AN510" s="190"/>
      <c r="AO510" s="190"/>
      <c r="AP510" s="151"/>
      <c r="AQ510" s="322"/>
      <c r="AR510" s="322"/>
      <c r="AS510" s="322"/>
      <c r="AT510" s="47"/>
      <c r="AU510" s="47"/>
      <c r="AV510" s="47"/>
      <c r="AW510" s="47"/>
      <c r="AX510" s="322"/>
      <c r="AY510" s="98"/>
      <c r="AZ510" s="98"/>
      <c r="BA510" s="47"/>
      <c r="BB510" s="47"/>
      <c r="BC510" s="47"/>
      <c r="BD510" s="47"/>
      <c r="BE510" s="97"/>
      <c r="BF510" s="49"/>
      <c r="BG510" s="239"/>
      <c r="BH510" s="342"/>
      <c r="BI510" s="49"/>
      <c r="BJ510" s="49"/>
      <c r="BK510" s="49"/>
      <c r="BL510" s="49"/>
      <c r="BM510" s="49"/>
      <c r="BN510" s="47"/>
      <c r="BO510" s="49"/>
      <c r="BP510" s="49"/>
      <c r="BQ510" s="49"/>
      <c r="BR510" s="323"/>
      <c r="BS510" s="323"/>
      <c r="BT510" s="323"/>
      <c r="BU510" s="49"/>
      <c r="BV510" s="49"/>
      <c r="BW510" s="97"/>
      <c r="BX510" s="97"/>
      <c r="BY510" s="97"/>
      <c r="BZ510" s="97"/>
      <c r="CA510" s="49"/>
      <c r="CB510" s="49"/>
      <c r="CC510" s="49"/>
      <c r="CD510" s="49"/>
      <c r="CE510" s="49"/>
      <c r="CF510" s="49"/>
      <c r="CG510" s="49"/>
      <c r="CH510" s="49"/>
      <c r="CI510" s="97"/>
      <c r="CJ510" s="97"/>
      <c r="CK510" s="97"/>
      <c r="CL510" s="97"/>
      <c r="CM510" s="335"/>
      <c r="CN510" s="337"/>
      <c r="CO510" s="315" t="str">
        <f>IF(Формулы!R510&gt;V510,"22-?,Дата 14 - Прибыл из УФСИН; ","")&amp;IF(Формулы!Q510&gt;Y510,"25-?,Дата 13 - Выбыл в УФСИН;","")&amp;IF(YEAR(ДАННЫЕ!$F$1)=YEAR(ДАННЫЕ!B510),IF(AT510&gt;0,"","40-?, вявлен в текущем году! "),"")&amp;IF(YEAR($F$1)=YEAR(W510),IF(X510+Y510&gt;0,"","23-стоит, 24,25 - куда выбыл? "),"")&amp;IF(X510+Y510&gt;0,IF(YEAR($F$1)=YEAR(W510),"","24+25&gt;0? 23 - когда выбыл? "),"")&amp;IF(BA510&lt;BB510,"47&gt;=48; ","")&amp;IF(BA510&lt;BC510,"47&gt;=49; ","")&amp;IF(BA510&lt;BD510,"47&gt;=50; ","")&amp;IF(BE510&gt;0,IF(BF510&gt;0,IF(AU510&gt;AV510,"","41 и 42 - ? (51 и 52 &gt; 0);"),"51 &gt; 0 52 - ?;"),"")&amp;IF(AU510&gt;0,IF(AV510&gt;AU510,"41&gt;42;","")&amp;IF(BE510&gt;0,"","41&gt;0 51-?;"),"")&amp;IF(BF510&gt;0,IF(BE510&gt;0,"","52&gt;0 51-?;"),"")&amp;IF(AW510&gt;=AX510,"","43&gt;44;")&amp;IF(CA510&gt;0,IF(AW510&gt;0,"","71 &gt; 0 43-?;"),"")</f>
        <v/>
      </c>
    </row>
    <row r="511" spans="1:93" s="250" customFormat="1" ht="15" customHeight="1" x14ac:dyDescent="0.2">
      <c r="A511" s="45"/>
      <c r="B511" s="46"/>
      <c r="C511" s="121"/>
      <c r="D511" s="121"/>
      <c r="E511" s="336"/>
      <c r="F511" s="122"/>
      <c r="G511" s="46"/>
      <c r="H511" s="45"/>
      <c r="I511" s="45"/>
      <c r="J511" s="45"/>
      <c r="K511" s="45"/>
      <c r="L511" s="45"/>
      <c r="M511" s="46"/>
      <c r="N511" s="46"/>
      <c r="O511" s="48"/>
      <c r="P511" s="48"/>
      <c r="Q511" s="46"/>
      <c r="R511" s="48"/>
      <c r="S511" s="48"/>
      <c r="T511" s="48"/>
      <c r="U511" s="48"/>
      <c r="V511" s="48"/>
      <c r="W511" s="46"/>
      <c r="X511" s="48"/>
      <c r="Y511" s="48"/>
      <c r="Z511" s="157"/>
      <c r="AA511" s="47"/>
      <c r="AB511" s="97"/>
      <c r="AC511" s="49"/>
      <c r="AD511" s="49"/>
      <c r="AE511" s="49"/>
      <c r="AF511" s="49"/>
      <c r="AG511" s="49"/>
      <c r="AH511" s="47"/>
      <c r="AI511" s="47"/>
      <c r="AJ511" s="47"/>
      <c r="AK511" s="190"/>
      <c r="AL511" s="190"/>
      <c r="AM511" s="190"/>
      <c r="AN511" s="190"/>
      <c r="AO511" s="190"/>
      <c r="AP511" s="151"/>
      <c r="AQ511" s="322"/>
      <c r="AR511" s="322"/>
      <c r="AS511" s="322"/>
      <c r="AT511" s="47"/>
      <c r="AU511" s="47"/>
      <c r="AV511" s="47"/>
      <c r="AW511" s="47"/>
      <c r="AX511" s="322"/>
      <c r="AY511" s="98"/>
      <c r="AZ511" s="98"/>
      <c r="BA511" s="47"/>
      <c r="BB511" s="47"/>
      <c r="BC511" s="47"/>
      <c r="BD511" s="47"/>
      <c r="BE511" s="97"/>
      <c r="BF511" s="49"/>
      <c r="BG511" s="239"/>
      <c r="BH511" s="342"/>
      <c r="BI511" s="49"/>
      <c r="BJ511" s="49"/>
      <c r="BK511" s="49"/>
      <c r="BL511" s="49"/>
      <c r="BM511" s="49"/>
      <c r="BN511" s="47"/>
      <c r="BO511" s="49"/>
      <c r="BP511" s="49"/>
      <c r="BQ511" s="49"/>
      <c r="BR511" s="323"/>
      <c r="BS511" s="323"/>
      <c r="BT511" s="323"/>
      <c r="BU511" s="49"/>
      <c r="BV511" s="49"/>
      <c r="BW511" s="97"/>
      <c r="BX511" s="97"/>
      <c r="BY511" s="97"/>
      <c r="BZ511" s="97"/>
      <c r="CA511" s="49"/>
      <c r="CB511" s="49"/>
      <c r="CC511" s="49"/>
      <c r="CD511" s="49"/>
      <c r="CE511" s="49"/>
      <c r="CF511" s="49"/>
      <c r="CG511" s="49"/>
      <c r="CH511" s="49"/>
      <c r="CI511" s="97"/>
      <c r="CJ511" s="97"/>
      <c r="CK511" s="97"/>
      <c r="CL511" s="97"/>
      <c r="CM511" s="335"/>
      <c r="CN511" s="337"/>
      <c r="CO511" s="315" t="str">
        <f>IF(Формулы!R511&gt;V511,"22-?,Дата 14 - Прибыл из УФСИН; ","")&amp;IF(Формулы!Q511&gt;Y511,"25-?,Дата 13 - Выбыл в УФСИН;","")&amp;IF(YEAR(ДАННЫЕ!$F$1)=YEAR(ДАННЫЕ!B511),IF(AT511&gt;0,"","40-?, вявлен в текущем году! "),"")&amp;IF(YEAR($F$1)=YEAR(W511),IF(X511+Y511&gt;0,"","23-стоит, 24,25 - куда выбыл? "),"")&amp;IF(X511+Y511&gt;0,IF(YEAR($F$1)=YEAR(W511),"","24+25&gt;0? 23 - когда выбыл? "),"")&amp;IF(BA511&lt;BB511,"47&gt;=48; ","")&amp;IF(BA511&lt;BC511,"47&gt;=49; ","")&amp;IF(BA511&lt;BD511,"47&gt;=50; ","")&amp;IF(BE511&gt;0,IF(BF511&gt;0,IF(AU511&gt;AV511,"","41 и 42 - ? (51 и 52 &gt; 0);"),"51 &gt; 0 52 - ?;"),"")&amp;IF(AU511&gt;0,IF(AV511&gt;AU511,"41&gt;42;","")&amp;IF(BE511&gt;0,"","41&gt;0 51-?;"),"")&amp;IF(BF511&gt;0,IF(BE511&gt;0,"","52&gt;0 51-?;"),"")&amp;IF(AW511&gt;=AX511,"","43&gt;44;")&amp;IF(CA511&gt;0,IF(AW511&gt;0,"","71 &gt; 0 43-?;"),"")</f>
        <v/>
      </c>
    </row>
    <row r="512" spans="1:93" s="250" customFormat="1" ht="15" customHeight="1" x14ac:dyDescent="0.2">
      <c r="A512" s="45"/>
      <c r="B512" s="46"/>
      <c r="C512" s="121"/>
      <c r="D512" s="121"/>
      <c r="E512" s="336"/>
      <c r="F512" s="122"/>
      <c r="G512" s="46"/>
      <c r="H512" s="45"/>
      <c r="I512" s="45"/>
      <c r="J512" s="45"/>
      <c r="K512" s="45"/>
      <c r="L512" s="45"/>
      <c r="M512" s="46"/>
      <c r="N512" s="46"/>
      <c r="O512" s="48"/>
      <c r="P512" s="48"/>
      <c r="Q512" s="46"/>
      <c r="R512" s="48"/>
      <c r="S512" s="48"/>
      <c r="T512" s="48"/>
      <c r="U512" s="48"/>
      <c r="V512" s="48"/>
      <c r="W512" s="46"/>
      <c r="X512" s="48"/>
      <c r="Y512" s="48"/>
      <c r="Z512" s="157"/>
      <c r="AA512" s="47"/>
      <c r="AB512" s="97"/>
      <c r="AC512" s="49"/>
      <c r="AD512" s="49"/>
      <c r="AE512" s="49"/>
      <c r="AF512" s="49"/>
      <c r="AG512" s="49"/>
      <c r="AH512" s="47"/>
      <c r="AI512" s="47"/>
      <c r="AJ512" s="47"/>
      <c r="AK512" s="190"/>
      <c r="AL512" s="190"/>
      <c r="AM512" s="190"/>
      <c r="AN512" s="190"/>
      <c r="AO512" s="190"/>
      <c r="AP512" s="151"/>
      <c r="AQ512" s="322"/>
      <c r="AR512" s="322"/>
      <c r="AS512" s="322"/>
      <c r="AT512" s="47"/>
      <c r="AU512" s="47"/>
      <c r="AV512" s="47"/>
      <c r="AW512" s="47"/>
      <c r="AX512" s="322"/>
      <c r="AY512" s="98"/>
      <c r="AZ512" s="98"/>
      <c r="BA512" s="47"/>
      <c r="BB512" s="47"/>
      <c r="BC512" s="47"/>
      <c r="BD512" s="47"/>
      <c r="BE512" s="97"/>
      <c r="BF512" s="49"/>
      <c r="BG512" s="239"/>
      <c r="BH512" s="342"/>
      <c r="BI512" s="49"/>
      <c r="BJ512" s="49"/>
      <c r="BK512" s="49"/>
      <c r="BL512" s="49"/>
      <c r="BM512" s="49"/>
      <c r="BN512" s="47"/>
      <c r="BO512" s="49"/>
      <c r="BP512" s="49"/>
      <c r="BQ512" s="49"/>
      <c r="BR512" s="323"/>
      <c r="BS512" s="323"/>
      <c r="BT512" s="323"/>
      <c r="BU512" s="49"/>
      <c r="BV512" s="49"/>
      <c r="BW512" s="97"/>
      <c r="BX512" s="97"/>
      <c r="BY512" s="97"/>
      <c r="BZ512" s="97"/>
      <c r="CA512" s="49"/>
      <c r="CB512" s="49"/>
      <c r="CC512" s="49"/>
      <c r="CD512" s="49"/>
      <c r="CE512" s="49"/>
      <c r="CF512" s="49"/>
      <c r="CG512" s="49"/>
      <c r="CH512" s="49"/>
      <c r="CI512" s="97"/>
      <c r="CJ512" s="97"/>
      <c r="CK512" s="97"/>
      <c r="CL512" s="97"/>
      <c r="CM512" s="335"/>
      <c r="CN512" s="337"/>
      <c r="CO512" s="315" t="str">
        <f>IF(Формулы!R512&gt;V512,"22-?,Дата 14 - Прибыл из УФСИН; ","")&amp;IF(Формулы!Q512&gt;Y512,"25-?,Дата 13 - Выбыл в УФСИН;","")&amp;IF(YEAR(ДАННЫЕ!$F$1)=YEAR(ДАННЫЕ!B512),IF(AT512&gt;0,"","40-?, вявлен в текущем году! "),"")&amp;IF(YEAR($F$1)=YEAR(W512),IF(X512+Y512&gt;0,"","23-стоит, 24,25 - куда выбыл? "),"")&amp;IF(X512+Y512&gt;0,IF(YEAR($F$1)=YEAR(W512),"","24+25&gt;0? 23 - когда выбыл? "),"")&amp;IF(BA512&lt;BB512,"47&gt;=48; ","")&amp;IF(BA512&lt;BC512,"47&gt;=49; ","")&amp;IF(BA512&lt;BD512,"47&gt;=50; ","")&amp;IF(BE512&gt;0,IF(BF512&gt;0,IF(AU512&gt;AV512,"","41 и 42 - ? (51 и 52 &gt; 0);"),"51 &gt; 0 52 - ?;"),"")&amp;IF(AU512&gt;0,IF(AV512&gt;AU512,"41&gt;42;","")&amp;IF(BE512&gt;0,"","41&gt;0 51-?;"),"")&amp;IF(BF512&gt;0,IF(BE512&gt;0,"","52&gt;0 51-?;"),"")&amp;IF(AW512&gt;=AX512,"","43&gt;44;")&amp;IF(CA512&gt;0,IF(AW512&gt;0,"","71 &gt; 0 43-?;"),"")</f>
        <v/>
      </c>
    </row>
    <row r="513" spans="1:93" s="250" customFormat="1" ht="15" customHeight="1" x14ac:dyDescent="0.2">
      <c r="A513" s="45"/>
      <c r="B513" s="46"/>
      <c r="C513" s="121"/>
      <c r="D513" s="121"/>
      <c r="E513" s="336"/>
      <c r="F513" s="122"/>
      <c r="G513" s="46"/>
      <c r="H513" s="45"/>
      <c r="I513" s="45"/>
      <c r="J513" s="45"/>
      <c r="K513" s="45"/>
      <c r="L513" s="45"/>
      <c r="M513" s="46"/>
      <c r="N513" s="46"/>
      <c r="O513" s="48"/>
      <c r="P513" s="48"/>
      <c r="Q513" s="46"/>
      <c r="R513" s="48"/>
      <c r="S513" s="48"/>
      <c r="T513" s="48"/>
      <c r="U513" s="48"/>
      <c r="V513" s="48"/>
      <c r="W513" s="46"/>
      <c r="X513" s="48"/>
      <c r="Y513" s="48"/>
      <c r="Z513" s="157"/>
      <c r="AA513" s="47"/>
      <c r="AB513" s="97"/>
      <c r="AC513" s="49"/>
      <c r="AD513" s="49"/>
      <c r="AE513" s="49"/>
      <c r="AF513" s="49"/>
      <c r="AG513" s="49"/>
      <c r="AH513" s="47"/>
      <c r="AI513" s="47"/>
      <c r="AJ513" s="47"/>
      <c r="AK513" s="190"/>
      <c r="AL513" s="190"/>
      <c r="AM513" s="190"/>
      <c r="AN513" s="190"/>
      <c r="AO513" s="190"/>
      <c r="AP513" s="151"/>
      <c r="AQ513" s="322"/>
      <c r="AR513" s="322"/>
      <c r="AS513" s="322"/>
      <c r="AT513" s="47"/>
      <c r="AU513" s="47"/>
      <c r="AV513" s="47"/>
      <c r="AW513" s="47"/>
      <c r="AX513" s="322"/>
      <c r="AY513" s="98"/>
      <c r="AZ513" s="98"/>
      <c r="BA513" s="47"/>
      <c r="BB513" s="47"/>
      <c r="BC513" s="47"/>
      <c r="BD513" s="47"/>
      <c r="BE513" s="97"/>
      <c r="BF513" s="49"/>
      <c r="BG513" s="239"/>
      <c r="BH513" s="342"/>
      <c r="BI513" s="49"/>
      <c r="BJ513" s="49"/>
      <c r="BK513" s="49"/>
      <c r="BL513" s="49"/>
      <c r="BM513" s="49"/>
      <c r="BN513" s="47"/>
      <c r="BO513" s="49"/>
      <c r="BP513" s="49"/>
      <c r="BQ513" s="49"/>
      <c r="BR513" s="323"/>
      <c r="BS513" s="323"/>
      <c r="BT513" s="323"/>
      <c r="BU513" s="49"/>
      <c r="BV513" s="49"/>
      <c r="BW513" s="97"/>
      <c r="BX513" s="97"/>
      <c r="BY513" s="97"/>
      <c r="BZ513" s="97"/>
      <c r="CA513" s="49"/>
      <c r="CB513" s="49"/>
      <c r="CC513" s="49"/>
      <c r="CD513" s="49"/>
      <c r="CE513" s="49"/>
      <c r="CF513" s="49"/>
      <c r="CG513" s="49"/>
      <c r="CH513" s="49"/>
      <c r="CI513" s="97"/>
      <c r="CJ513" s="97"/>
      <c r="CK513" s="97"/>
      <c r="CL513" s="97"/>
      <c r="CM513" s="335"/>
      <c r="CN513" s="337"/>
      <c r="CO513" s="315" t="str">
        <f>IF(Формулы!R513&gt;V513,"22-?,Дата 14 - Прибыл из УФСИН; ","")&amp;IF(Формулы!Q513&gt;Y513,"25-?,Дата 13 - Выбыл в УФСИН;","")&amp;IF(YEAR(ДАННЫЕ!$F$1)=YEAR(ДАННЫЕ!B513),IF(AT513&gt;0,"","40-?, вявлен в текущем году! "),"")&amp;IF(YEAR($F$1)=YEAR(W513),IF(X513+Y513&gt;0,"","23-стоит, 24,25 - куда выбыл? "),"")&amp;IF(X513+Y513&gt;0,IF(YEAR($F$1)=YEAR(W513),"","24+25&gt;0? 23 - когда выбыл? "),"")&amp;IF(BA513&lt;BB513,"47&gt;=48; ","")&amp;IF(BA513&lt;BC513,"47&gt;=49; ","")&amp;IF(BA513&lt;BD513,"47&gt;=50; ","")&amp;IF(BE513&gt;0,IF(BF513&gt;0,IF(AU513&gt;AV513,"","41 и 42 - ? (51 и 52 &gt; 0);"),"51 &gt; 0 52 - ?;"),"")&amp;IF(AU513&gt;0,IF(AV513&gt;AU513,"41&gt;42;","")&amp;IF(BE513&gt;0,"","41&gt;0 51-?;"),"")&amp;IF(BF513&gt;0,IF(BE513&gt;0,"","52&gt;0 51-?;"),"")&amp;IF(AW513&gt;=AX513,"","43&gt;44;")&amp;IF(CA513&gt;0,IF(AW513&gt;0,"","71 &gt; 0 43-?;"),"")</f>
        <v/>
      </c>
    </row>
    <row r="514" spans="1:93" s="250" customFormat="1" ht="15" customHeight="1" x14ac:dyDescent="0.2">
      <c r="A514" s="45"/>
      <c r="B514" s="46"/>
      <c r="C514" s="121"/>
      <c r="D514" s="121"/>
      <c r="E514" s="336"/>
      <c r="F514" s="122"/>
      <c r="G514" s="46"/>
      <c r="H514" s="45"/>
      <c r="I514" s="45"/>
      <c r="J514" s="45"/>
      <c r="K514" s="45"/>
      <c r="L514" s="45"/>
      <c r="M514" s="46"/>
      <c r="N514" s="46"/>
      <c r="O514" s="48"/>
      <c r="P514" s="48"/>
      <c r="Q514" s="46"/>
      <c r="R514" s="48"/>
      <c r="S514" s="48"/>
      <c r="T514" s="48"/>
      <c r="U514" s="48"/>
      <c r="V514" s="48"/>
      <c r="W514" s="46"/>
      <c r="X514" s="48"/>
      <c r="Y514" s="48"/>
      <c r="Z514" s="157"/>
      <c r="AA514" s="47"/>
      <c r="AB514" s="97"/>
      <c r="AC514" s="49"/>
      <c r="AD514" s="49"/>
      <c r="AE514" s="49"/>
      <c r="AF514" s="49"/>
      <c r="AG514" s="49"/>
      <c r="AH514" s="47"/>
      <c r="AI514" s="47"/>
      <c r="AJ514" s="47"/>
      <c r="AK514" s="190"/>
      <c r="AL514" s="190"/>
      <c r="AM514" s="190"/>
      <c r="AN514" s="190"/>
      <c r="AO514" s="190"/>
      <c r="AP514" s="151"/>
      <c r="AQ514" s="322"/>
      <c r="AR514" s="322"/>
      <c r="AS514" s="322"/>
      <c r="AT514" s="47"/>
      <c r="AU514" s="47"/>
      <c r="AV514" s="47"/>
      <c r="AW514" s="47"/>
      <c r="AX514" s="322"/>
      <c r="AY514" s="98"/>
      <c r="AZ514" s="98"/>
      <c r="BA514" s="47"/>
      <c r="BB514" s="47"/>
      <c r="BC514" s="47"/>
      <c r="BD514" s="47"/>
      <c r="BE514" s="97"/>
      <c r="BF514" s="49"/>
      <c r="BG514" s="239"/>
      <c r="BH514" s="342"/>
      <c r="BI514" s="49"/>
      <c r="BJ514" s="49"/>
      <c r="BK514" s="49"/>
      <c r="BL514" s="49"/>
      <c r="BM514" s="49"/>
      <c r="BN514" s="47"/>
      <c r="BO514" s="49"/>
      <c r="BP514" s="49"/>
      <c r="BQ514" s="49"/>
      <c r="BR514" s="323"/>
      <c r="BS514" s="323"/>
      <c r="BT514" s="323"/>
      <c r="BU514" s="49"/>
      <c r="BV514" s="49"/>
      <c r="BW514" s="97"/>
      <c r="BX514" s="97"/>
      <c r="BY514" s="97"/>
      <c r="BZ514" s="97"/>
      <c r="CA514" s="49"/>
      <c r="CB514" s="49"/>
      <c r="CC514" s="49"/>
      <c r="CD514" s="49"/>
      <c r="CE514" s="49"/>
      <c r="CF514" s="49"/>
      <c r="CG514" s="49"/>
      <c r="CH514" s="49"/>
      <c r="CI514" s="97"/>
      <c r="CJ514" s="97"/>
      <c r="CK514" s="97"/>
      <c r="CL514" s="97"/>
      <c r="CM514" s="335"/>
      <c r="CN514" s="337"/>
      <c r="CO514" s="315" t="str">
        <f>IF(Формулы!R514&gt;V514,"22-?,Дата 14 - Прибыл из УФСИН; ","")&amp;IF(Формулы!Q514&gt;Y514,"25-?,Дата 13 - Выбыл в УФСИН;","")&amp;IF(YEAR(ДАННЫЕ!$F$1)=YEAR(ДАННЫЕ!B514),IF(AT514&gt;0,"","40-?, вявлен в текущем году! "),"")&amp;IF(YEAR($F$1)=YEAR(W514),IF(X514+Y514&gt;0,"","23-стоит, 24,25 - куда выбыл? "),"")&amp;IF(X514+Y514&gt;0,IF(YEAR($F$1)=YEAR(W514),"","24+25&gt;0? 23 - когда выбыл? "),"")&amp;IF(BA514&lt;BB514,"47&gt;=48; ","")&amp;IF(BA514&lt;BC514,"47&gt;=49; ","")&amp;IF(BA514&lt;BD514,"47&gt;=50; ","")&amp;IF(BE514&gt;0,IF(BF514&gt;0,IF(AU514&gt;AV514,"","41 и 42 - ? (51 и 52 &gt; 0);"),"51 &gt; 0 52 - ?;"),"")&amp;IF(AU514&gt;0,IF(AV514&gt;AU514,"41&gt;42;","")&amp;IF(BE514&gt;0,"","41&gt;0 51-?;"),"")&amp;IF(BF514&gt;0,IF(BE514&gt;0,"","52&gt;0 51-?;"),"")&amp;IF(AW514&gt;=AX514,"","43&gt;44;")&amp;IF(CA514&gt;0,IF(AW514&gt;0,"","71 &gt; 0 43-?;"),"")</f>
        <v/>
      </c>
    </row>
    <row r="515" spans="1:93" s="250" customFormat="1" ht="15" customHeight="1" x14ac:dyDescent="0.2">
      <c r="A515" s="45"/>
      <c r="B515" s="46"/>
      <c r="C515" s="121"/>
      <c r="D515" s="121"/>
      <c r="E515" s="336"/>
      <c r="F515" s="122"/>
      <c r="G515" s="46"/>
      <c r="H515" s="45"/>
      <c r="I515" s="45"/>
      <c r="J515" s="45"/>
      <c r="K515" s="45"/>
      <c r="L515" s="45"/>
      <c r="M515" s="46"/>
      <c r="N515" s="46"/>
      <c r="O515" s="48"/>
      <c r="P515" s="48"/>
      <c r="Q515" s="46"/>
      <c r="R515" s="48"/>
      <c r="S515" s="48"/>
      <c r="T515" s="48"/>
      <c r="U515" s="48"/>
      <c r="V515" s="48"/>
      <c r="W515" s="46"/>
      <c r="X515" s="48"/>
      <c r="Y515" s="48"/>
      <c r="Z515" s="157"/>
      <c r="AA515" s="47"/>
      <c r="AB515" s="97"/>
      <c r="AC515" s="49"/>
      <c r="AD515" s="49"/>
      <c r="AE515" s="49"/>
      <c r="AF515" s="49"/>
      <c r="AG515" s="49"/>
      <c r="AH515" s="47"/>
      <c r="AI515" s="47"/>
      <c r="AJ515" s="47"/>
      <c r="AK515" s="190"/>
      <c r="AL515" s="190"/>
      <c r="AM515" s="190"/>
      <c r="AN515" s="190"/>
      <c r="AO515" s="190"/>
      <c r="AP515" s="151"/>
      <c r="AQ515" s="322"/>
      <c r="AR515" s="322"/>
      <c r="AS515" s="322"/>
      <c r="AT515" s="47"/>
      <c r="AU515" s="47"/>
      <c r="AV515" s="47"/>
      <c r="AW515" s="47"/>
      <c r="AX515" s="322"/>
      <c r="AY515" s="98"/>
      <c r="AZ515" s="98"/>
      <c r="BA515" s="47"/>
      <c r="BB515" s="47"/>
      <c r="BC515" s="47"/>
      <c r="BD515" s="47"/>
      <c r="BE515" s="97"/>
      <c r="BF515" s="49"/>
      <c r="BG515" s="239"/>
      <c r="BH515" s="342"/>
      <c r="BI515" s="49"/>
      <c r="BJ515" s="49"/>
      <c r="BK515" s="49"/>
      <c r="BL515" s="49"/>
      <c r="BM515" s="49"/>
      <c r="BN515" s="47"/>
      <c r="BO515" s="49"/>
      <c r="BP515" s="49"/>
      <c r="BQ515" s="49"/>
      <c r="BR515" s="323"/>
      <c r="BS515" s="323"/>
      <c r="BT515" s="323"/>
      <c r="BU515" s="49"/>
      <c r="BV515" s="49"/>
      <c r="BW515" s="97"/>
      <c r="BX515" s="97"/>
      <c r="BY515" s="97"/>
      <c r="BZ515" s="97"/>
      <c r="CA515" s="49"/>
      <c r="CB515" s="49"/>
      <c r="CC515" s="49"/>
      <c r="CD515" s="49"/>
      <c r="CE515" s="49"/>
      <c r="CF515" s="49"/>
      <c r="CG515" s="49"/>
      <c r="CH515" s="49"/>
      <c r="CI515" s="97"/>
      <c r="CJ515" s="97"/>
      <c r="CK515" s="97"/>
      <c r="CL515" s="97"/>
      <c r="CM515" s="335"/>
      <c r="CN515" s="337"/>
      <c r="CO515" s="315" t="str">
        <f>IF(Формулы!R515&gt;V515,"22-?,Дата 14 - Прибыл из УФСИН; ","")&amp;IF(Формулы!Q515&gt;Y515,"25-?,Дата 13 - Выбыл в УФСИН;","")&amp;IF(YEAR(ДАННЫЕ!$F$1)=YEAR(ДАННЫЕ!B515),IF(AT515&gt;0,"","40-?, вявлен в текущем году! "),"")&amp;IF(YEAR($F$1)=YEAR(W515),IF(X515+Y515&gt;0,"","23-стоит, 24,25 - куда выбыл? "),"")&amp;IF(X515+Y515&gt;0,IF(YEAR($F$1)=YEAR(W515),"","24+25&gt;0? 23 - когда выбыл? "),"")&amp;IF(BA515&lt;BB515,"47&gt;=48; ","")&amp;IF(BA515&lt;BC515,"47&gt;=49; ","")&amp;IF(BA515&lt;BD515,"47&gt;=50; ","")&amp;IF(BE515&gt;0,IF(BF515&gt;0,IF(AU515&gt;AV515,"","41 и 42 - ? (51 и 52 &gt; 0);"),"51 &gt; 0 52 - ?;"),"")&amp;IF(AU515&gt;0,IF(AV515&gt;AU515,"41&gt;42;","")&amp;IF(BE515&gt;0,"","41&gt;0 51-?;"),"")&amp;IF(BF515&gt;0,IF(BE515&gt;0,"","52&gt;0 51-?;"),"")&amp;IF(AW515&gt;=AX515,"","43&gt;44;")&amp;IF(CA515&gt;0,IF(AW515&gt;0,"","71 &gt; 0 43-?;"),"")</f>
        <v/>
      </c>
    </row>
    <row r="516" spans="1:93" s="250" customFormat="1" ht="15" customHeight="1" x14ac:dyDescent="0.2">
      <c r="A516" s="45"/>
      <c r="B516" s="46"/>
      <c r="C516" s="121"/>
      <c r="D516" s="121"/>
      <c r="E516" s="336"/>
      <c r="F516" s="122"/>
      <c r="G516" s="46"/>
      <c r="H516" s="45"/>
      <c r="I516" s="45"/>
      <c r="J516" s="45"/>
      <c r="K516" s="45"/>
      <c r="L516" s="45"/>
      <c r="M516" s="46"/>
      <c r="N516" s="46"/>
      <c r="O516" s="48"/>
      <c r="P516" s="48"/>
      <c r="Q516" s="46"/>
      <c r="R516" s="48"/>
      <c r="S516" s="48"/>
      <c r="T516" s="48"/>
      <c r="U516" s="48"/>
      <c r="V516" s="48"/>
      <c r="W516" s="46"/>
      <c r="X516" s="48"/>
      <c r="Y516" s="48"/>
      <c r="Z516" s="157"/>
      <c r="AA516" s="47"/>
      <c r="AB516" s="97"/>
      <c r="AC516" s="49"/>
      <c r="AD516" s="49"/>
      <c r="AE516" s="49"/>
      <c r="AF516" s="49"/>
      <c r="AG516" s="49"/>
      <c r="AH516" s="47"/>
      <c r="AI516" s="47"/>
      <c r="AJ516" s="47"/>
      <c r="AK516" s="190"/>
      <c r="AL516" s="190"/>
      <c r="AM516" s="190"/>
      <c r="AN516" s="190"/>
      <c r="AO516" s="190"/>
      <c r="AP516" s="151"/>
      <c r="AQ516" s="322"/>
      <c r="AR516" s="322"/>
      <c r="AS516" s="322"/>
      <c r="AT516" s="47"/>
      <c r="AU516" s="47"/>
      <c r="AV516" s="47"/>
      <c r="AW516" s="47"/>
      <c r="AX516" s="322"/>
      <c r="AY516" s="98"/>
      <c r="AZ516" s="98"/>
      <c r="BA516" s="47"/>
      <c r="BB516" s="47"/>
      <c r="BC516" s="47"/>
      <c r="BD516" s="47"/>
      <c r="BE516" s="97"/>
      <c r="BF516" s="49"/>
      <c r="BG516" s="239"/>
      <c r="BH516" s="342"/>
      <c r="BI516" s="49"/>
      <c r="BJ516" s="49"/>
      <c r="BK516" s="49"/>
      <c r="BL516" s="49"/>
      <c r="BM516" s="49"/>
      <c r="BN516" s="47"/>
      <c r="BO516" s="49"/>
      <c r="BP516" s="49"/>
      <c r="BQ516" s="49"/>
      <c r="BR516" s="323"/>
      <c r="BS516" s="323"/>
      <c r="BT516" s="323"/>
      <c r="BU516" s="49"/>
      <c r="BV516" s="49"/>
      <c r="BW516" s="97"/>
      <c r="BX516" s="97"/>
      <c r="BY516" s="97"/>
      <c r="BZ516" s="97"/>
      <c r="CA516" s="49"/>
      <c r="CB516" s="49"/>
      <c r="CC516" s="49"/>
      <c r="CD516" s="49"/>
      <c r="CE516" s="49"/>
      <c r="CF516" s="49"/>
      <c r="CG516" s="49"/>
      <c r="CH516" s="49"/>
      <c r="CI516" s="97"/>
      <c r="CJ516" s="97"/>
      <c r="CK516" s="97"/>
      <c r="CL516" s="97"/>
      <c r="CM516" s="335"/>
      <c r="CN516" s="337"/>
      <c r="CO516" s="315" t="str">
        <f>IF(Формулы!R516&gt;V516,"22-?,Дата 14 - Прибыл из УФСИН; ","")&amp;IF(Формулы!Q516&gt;Y516,"25-?,Дата 13 - Выбыл в УФСИН;","")&amp;IF(YEAR(ДАННЫЕ!$F$1)=YEAR(ДАННЫЕ!B516),IF(AT516&gt;0,"","40-?, вявлен в текущем году! "),"")&amp;IF(YEAR($F$1)=YEAR(W516),IF(X516+Y516&gt;0,"","23-стоит, 24,25 - куда выбыл? "),"")&amp;IF(X516+Y516&gt;0,IF(YEAR($F$1)=YEAR(W516),"","24+25&gt;0? 23 - когда выбыл? "),"")&amp;IF(BA516&lt;BB516,"47&gt;=48; ","")&amp;IF(BA516&lt;BC516,"47&gt;=49; ","")&amp;IF(BA516&lt;BD516,"47&gt;=50; ","")&amp;IF(BE516&gt;0,IF(BF516&gt;0,IF(AU516&gt;AV516,"","41 и 42 - ? (51 и 52 &gt; 0);"),"51 &gt; 0 52 - ?;"),"")&amp;IF(AU516&gt;0,IF(AV516&gt;AU516,"41&gt;42;","")&amp;IF(BE516&gt;0,"","41&gt;0 51-?;"),"")&amp;IF(BF516&gt;0,IF(BE516&gt;0,"","52&gt;0 51-?;"),"")&amp;IF(AW516&gt;=AX516,"","43&gt;44;")&amp;IF(CA516&gt;0,IF(AW516&gt;0,"","71 &gt; 0 43-?;"),"")</f>
        <v/>
      </c>
    </row>
    <row r="517" spans="1:93" s="250" customFormat="1" ht="15" customHeight="1" x14ac:dyDescent="0.2">
      <c r="A517" s="45"/>
      <c r="B517" s="46"/>
      <c r="C517" s="121"/>
      <c r="D517" s="121"/>
      <c r="E517" s="336"/>
      <c r="F517" s="122"/>
      <c r="G517" s="46"/>
      <c r="H517" s="45"/>
      <c r="I517" s="45"/>
      <c r="J517" s="45"/>
      <c r="K517" s="45"/>
      <c r="L517" s="45"/>
      <c r="M517" s="46"/>
      <c r="N517" s="46"/>
      <c r="O517" s="48"/>
      <c r="P517" s="48"/>
      <c r="Q517" s="46"/>
      <c r="R517" s="48"/>
      <c r="S517" s="48"/>
      <c r="T517" s="48"/>
      <c r="U517" s="48"/>
      <c r="V517" s="48"/>
      <c r="W517" s="46"/>
      <c r="X517" s="48"/>
      <c r="Y517" s="48"/>
      <c r="Z517" s="157"/>
      <c r="AA517" s="47"/>
      <c r="AB517" s="97"/>
      <c r="AC517" s="49"/>
      <c r="AD517" s="49"/>
      <c r="AE517" s="49"/>
      <c r="AF517" s="49"/>
      <c r="AG517" s="49"/>
      <c r="AH517" s="47"/>
      <c r="AI517" s="47"/>
      <c r="AJ517" s="47"/>
      <c r="AK517" s="190"/>
      <c r="AL517" s="190"/>
      <c r="AM517" s="190"/>
      <c r="AN517" s="190"/>
      <c r="AO517" s="190"/>
      <c r="AP517" s="151"/>
      <c r="AQ517" s="322"/>
      <c r="AR517" s="322"/>
      <c r="AS517" s="322"/>
      <c r="AT517" s="47"/>
      <c r="AU517" s="47"/>
      <c r="AV517" s="47"/>
      <c r="AW517" s="47"/>
      <c r="AX517" s="322"/>
      <c r="AY517" s="98"/>
      <c r="AZ517" s="98"/>
      <c r="BA517" s="47"/>
      <c r="BB517" s="47"/>
      <c r="BC517" s="47"/>
      <c r="BD517" s="47"/>
      <c r="BE517" s="97"/>
      <c r="BF517" s="49"/>
      <c r="BG517" s="239"/>
      <c r="BH517" s="342"/>
      <c r="BI517" s="49"/>
      <c r="BJ517" s="49"/>
      <c r="BK517" s="49"/>
      <c r="BL517" s="49"/>
      <c r="BM517" s="49"/>
      <c r="BN517" s="47"/>
      <c r="BO517" s="49"/>
      <c r="BP517" s="49"/>
      <c r="BQ517" s="49"/>
      <c r="BR517" s="323"/>
      <c r="BS517" s="323"/>
      <c r="BT517" s="323"/>
      <c r="BU517" s="49"/>
      <c r="BV517" s="49"/>
      <c r="BW517" s="97"/>
      <c r="BX517" s="97"/>
      <c r="BY517" s="97"/>
      <c r="BZ517" s="97"/>
      <c r="CA517" s="49"/>
      <c r="CB517" s="49"/>
      <c r="CC517" s="49"/>
      <c r="CD517" s="49"/>
      <c r="CE517" s="49"/>
      <c r="CF517" s="49"/>
      <c r="CG517" s="49"/>
      <c r="CH517" s="49"/>
      <c r="CI517" s="97"/>
      <c r="CJ517" s="97"/>
      <c r="CK517" s="97"/>
      <c r="CL517" s="97"/>
      <c r="CM517" s="335"/>
      <c r="CN517" s="337"/>
      <c r="CO517" s="315" t="str">
        <f>IF(Формулы!R517&gt;V517,"22-?,Дата 14 - Прибыл из УФСИН; ","")&amp;IF(Формулы!Q517&gt;Y517,"25-?,Дата 13 - Выбыл в УФСИН;","")&amp;IF(YEAR(ДАННЫЕ!$F$1)=YEAR(ДАННЫЕ!B517),IF(AT517&gt;0,"","40-?, вявлен в текущем году! "),"")&amp;IF(YEAR($F$1)=YEAR(W517),IF(X517+Y517&gt;0,"","23-стоит, 24,25 - куда выбыл? "),"")&amp;IF(X517+Y517&gt;0,IF(YEAR($F$1)=YEAR(W517),"","24+25&gt;0? 23 - когда выбыл? "),"")&amp;IF(BA517&lt;BB517,"47&gt;=48; ","")&amp;IF(BA517&lt;BC517,"47&gt;=49; ","")&amp;IF(BA517&lt;BD517,"47&gt;=50; ","")&amp;IF(BE517&gt;0,IF(BF517&gt;0,IF(AU517&gt;AV517,"","41 и 42 - ? (51 и 52 &gt; 0);"),"51 &gt; 0 52 - ?;"),"")&amp;IF(AU517&gt;0,IF(AV517&gt;AU517,"41&gt;42;","")&amp;IF(BE517&gt;0,"","41&gt;0 51-?;"),"")&amp;IF(BF517&gt;0,IF(BE517&gt;0,"","52&gt;0 51-?;"),"")&amp;IF(AW517&gt;=AX517,"","43&gt;44;")&amp;IF(CA517&gt;0,IF(AW517&gt;0,"","71 &gt; 0 43-?;"),"")</f>
        <v/>
      </c>
    </row>
    <row r="518" spans="1:93" s="250" customFormat="1" ht="15" customHeight="1" x14ac:dyDescent="0.2">
      <c r="A518" s="45"/>
      <c r="B518" s="46"/>
      <c r="C518" s="121"/>
      <c r="D518" s="121"/>
      <c r="E518" s="336"/>
      <c r="F518" s="122"/>
      <c r="G518" s="46"/>
      <c r="H518" s="45"/>
      <c r="I518" s="45"/>
      <c r="J518" s="45"/>
      <c r="K518" s="45"/>
      <c r="L518" s="45"/>
      <c r="M518" s="46"/>
      <c r="N518" s="46"/>
      <c r="O518" s="48"/>
      <c r="P518" s="48"/>
      <c r="Q518" s="46"/>
      <c r="R518" s="48"/>
      <c r="S518" s="48"/>
      <c r="T518" s="48"/>
      <c r="U518" s="48"/>
      <c r="V518" s="48"/>
      <c r="W518" s="46"/>
      <c r="X518" s="48"/>
      <c r="Y518" s="48"/>
      <c r="Z518" s="157"/>
      <c r="AA518" s="47"/>
      <c r="AB518" s="97"/>
      <c r="AC518" s="49"/>
      <c r="AD518" s="49"/>
      <c r="AE518" s="49"/>
      <c r="AF518" s="49"/>
      <c r="AG518" s="49"/>
      <c r="AH518" s="47"/>
      <c r="AI518" s="47"/>
      <c r="AJ518" s="47"/>
      <c r="AK518" s="190"/>
      <c r="AL518" s="190"/>
      <c r="AM518" s="190"/>
      <c r="AN518" s="190"/>
      <c r="AO518" s="190"/>
      <c r="AP518" s="151"/>
      <c r="AQ518" s="322"/>
      <c r="AR518" s="322"/>
      <c r="AS518" s="322"/>
      <c r="AT518" s="47"/>
      <c r="AU518" s="47"/>
      <c r="AV518" s="47"/>
      <c r="AW518" s="47"/>
      <c r="AX518" s="322"/>
      <c r="AY518" s="98"/>
      <c r="AZ518" s="98"/>
      <c r="BA518" s="47"/>
      <c r="BB518" s="47"/>
      <c r="BC518" s="47"/>
      <c r="BD518" s="47"/>
      <c r="BE518" s="97"/>
      <c r="BF518" s="49"/>
      <c r="BG518" s="239"/>
      <c r="BH518" s="342"/>
      <c r="BI518" s="49"/>
      <c r="BJ518" s="49"/>
      <c r="BK518" s="49"/>
      <c r="BL518" s="49"/>
      <c r="BM518" s="49"/>
      <c r="BN518" s="47"/>
      <c r="BO518" s="49"/>
      <c r="BP518" s="49"/>
      <c r="BQ518" s="49"/>
      <c r="BR518" s="323"/>
      <c r="BS518" s="323"/>
      <c r="BT518" s="323"/>
      <c r="BU518" s="49"/>
      <c r="BV518" s="49"/>
      <c r="BW518" s="97"/>
      <c r="BX518" s="97"/>
      <c r="BY518" s="97"/>
      <c r="BZ518" s="97"/>
      <c r="CA518" s="49"/>
      <c r="CB518" s="49"/>
      <c r="CC518" s="49"/>
      <c r="CD518" s="49"/>
      <c r="CE518" s="49"/>
      <c r="CF518" s="49"/>
      <c r="CG518" s="49"/>
      <c r="CH518" s="49"/>
      <c r="CI518" s="97"/>
      <c r="CJ518" s="97"/>
      <c r="CK518" s="97"/>
      <c r="CL518" s="97"/>
      <c r="CM518" s="335"/>
      <c r="CN518" s="337"/>
      <c r="CO518" s="315" t="str">
        <f>IF(Формулы!R518&gt;V518,"22-?,Дата 14 - Прибыл из УФСИН; ","")&amp;IF(Формулы!Q518&gt;Y518,"25-?,Дата 13 - Выбыл в УФСИН;","")&amp;IF(YEAR(ДАННЫЕ!$F$1)=YEAR(ДАННЫЕ!B518),IF(AT518&gt;0,"","40-?, вявлен в текущем году! "),"")&amp;IF(YEAR($F$1)=YEAR(W518),IF(X518+Y518&gt;0,"","23-стоит, 24,25 - куда выбыл? "),"")&amp;IF(X518+Y518&gt;0,IF(YEAR($F$1)=YEAR(W518),"","24+25&gt;0? 23 - когда выбыл? "),"")&amp;IF(BA518&lt;BB518,"47&gt;=48; ","")&amp;IF(BA518&lt;BC518,"47&gt;=49; ","")&amp;IF(BA518&lt;BD518,"47&gt;=50; ","")&amp;IF(BE518&gt;0,IF(BF518&gt;0,IF(AU518&gt;AV518,"","41 и 42 - ? (51 и 52 &gt; 0);"),"51 &gt; 0 52 - ?;"),"")&amp;IF(AU518&gt;0,IF(AV518&gt;AU518,"41&gt;42;","")&amp;IF(BE518&gt;0,"","41&gt;0 51-?;"),"")&amp;IF(BF518&gt;0,IF(BE518&gt;0,"","52&gt;0 51-?;"),"")&amp;IF(AW518&gt;=AX518,"","43&gt;44;")&amp;IF(CA518&gt;0,IF(AW518&gt;0,"","71 &gt; 0 43-?;"),"")</f>
        <v/>
      </c>
    </row>
    <row r="519" spans="1:93" s="250" customFormat="1" ht="15" customHeight="1" x14ac:dyDescent="0.2">
      <c r="A519" s="45"/>
      <c r="B519" s="46"/>
      <c r="C519" s="121"/>
      <c r="D519" s="121"/>
      <c r="E519" s="336"/>
      <c r="F519" s="122"/>
      <c r="G519" s="46"/>
      <c r="H519" s="45"/>
      <c r="I519" s="45"/>
      <c r="J519" s="45"/>
      <c r="K519" s="45"/>
      <c r="L519" s="45"/>
      <c r="M519" s="46"/>
      <c r="N519" s="46"/>
      <c r="O519" s="48"/>
      <c r="P519" s="48"/>
      <c r="Q519" s="46"/>
      <c r="R519" s="48"/>
      <c r="S519" s="48"/>
      <c r="T519" s="48"/>
      <c r="U519" s="48"/>
      <c r="V519" s="48"/>
      <c r="W519" s="46"/>
      <c r="X519" s="48"/>
      <c r="Y519" s="48"/>
      <c r="Z519" s="157"/>
      <c r="AA519" s="47"/>
      <c r="AB519" s="97"/>
      <c r="AC519" s="49"/>
      <c r="AD519" s="49"/>
      <c r="AE519" s="49"/>
      <c r="AF519" s="49"/>
      <c r="AG519" s="49"/>
      <c r="AH519" s="47"/>
      <c r="AI519" s="47"/>
      <c r="AJ519" s="47"/>
      <c r="AK519" s="190"/>
      <c r="AL519" s="190"/>
      <c r="AM519" s="190"/>
      <c r="AN519" s="190"/>
      <c r="AO519" s="190"/>
      <c r="AP519" s="151"/>
      <c r="AQ519" s="322"/>
      <c r="AR519" s="322"/>
      <c r="AS519" s="322"/>
      <c r="AT519" s="47"/>
      <c r="AU519" s="47"/>
      <c r="AV519" s="47"/>
      <c r="AW519" s="47"/>
      <c r="AX519" s="322"/>
      <c r="AY519" s="98"/>
      <c r="AZ519" s="98"/>
      <c r="BA519" s="47"/>
      <c r="BB519" s="47"/>
      <c r="BC519" s="47"/>
      <c r="BD519" s="47"/>
      <c r="BE519" s="97"/>
      <c r="BF519" s="49"/>
      <c r="BG519" s="239"/>
      <c r="BH519" s="342"/>
      <c r="BI519" s="49"/>
      <c r="BJ519" s="49"/>
      <c r="BK519" s="49"/>
      <c r="BL519" s="49"/>
      <c r="BM519" s="49"/>
      <c r="BN519" s="47"/>
      <c r="BO519" s="49"/>
      <c r="BP519" s="49"/>
      <c r="BQ519" s="49"/>
      <c r="BR519" s="323"/>
      <c r="BS519" s="323"/>
      <c r="BT519" s="323"/>
      <c r="BU519" s="49"/>
      <c r="BV519" s="49"/>
      <c r="BW519" s="97"/>
      <c r="BX519" s="97"/>
      <c r="BY519" s="97"/>
      <c r="BZ519" s="97"/>
      <c r="CA519" s="49"/>
      <c r="CB519" s="49"/>
      <c r="CC519" s="49"/>
      <c r="CD519" s="49"/>
      <c r="CE519" s="49"/>
      <c r="CF519" s="49"/>
      <c r="CG519" s="49"/>
      <c r="CH519" s="49"/>
      <c r="CI519" s="97"/>
      <c r="CJ519" s="97"/>
      <c r="CK519" s="97"/>
      <c r="CL519" s="97"/>
      <c r="CM519" s="335"/>
      <c r="CN519" s="337"/>
      <c r="CO519" s="315" t="str">
        <f>IF(Формулы!R519&gt;V519,"22-?,Дата 14 - Прибыл из УФСИН; ","")&amp;IF(Формулы!Q519&gt;Y519,"25-?,Дата 13 - Выбыл в УФСИН;","")&amp;IF(YEAR(ДАННЫЕ!$F$1)=YEAR(ДАННЫЕ!B519),IF(AT519&gt;0,"","40-?, вявлен в текущем году! "),"")&amp;IF(YEAR($F$1)=YEAR(W519),IF(X519+Y519&gt;0,"","23-стоит, 24,25 - куда выбыл? "),"")&amp;IF(X519+Y519&gt;0,IF(YEAR($F$1)=YEAR(W519),"","24+25&gt;0? 23 - когда выбыл? "),"")&amp;IF(BA519&lt;BB519,"47&gt;=48; ","")&amp;IF(BA519&lt;BC519,"47&gt;=49; ","")&amp;IF(BA519&lt;BD519,"47&gt;=50; ","")&amp;IF(BE519&gt;0,IF(BF519&gt;0,IF(AU519&gt;AV519,"","41 и 42 - ? (51 и 52 &gt; 0);"),"51 &gt; 0 52 - ?;"),"")&amp;IF(AU519&gt;0,IF(AV519&gt;AU519,"41&gt;42;","")&amp;IF(BE519&gt;0,"","41&gt;0 51-?;"),"")&amp;IF(BF519&gt;0,IF(BE519&gt;0,"","52&gt;0 51-?;"),"")&amp;IF(AW519&gt;=AX519,"","43&gt;44;")&amp;IF(CA519&gt;0,IF(AW519&gt;0,"","71 &gt; 0 43-?;"),"")</f>
        <v/>
      </c>
    </row>
    <row r="520" spans="1:93" s="250" customFormat="1" ht="15" customHeight="1" x14ac:dyDescent="0.2">
      <c r="A520" s="45"/>
      <c r="B520" s="46"/>
      <c r="C520" s="121"/>
      <c r="D520" s="121"/>
      <c r="E520" s="336"/>
      <c r="F520" s="122"/>
      <c r="G520" s="46"/>
      <c r="H520" s="45"/>
      <c r="I520" s="45"/>
      <c r="J520" s="45"/>
      <c r="K520" s="45"/>
      <c r="L520" s="45"/>
      <c r="M520" s="46"/>
      <c r="N520" s="46"/>
      <c r="O520" s="48"/>
      <c r="P520" s="48"/>
      <c r="Q520" s="46"/>
      <c r="R520" s="48"/>
      <c r="S520" s="48"/>
      <c r="T520" s="48"/>
      <c r="U520" s="48"/>
      <c r="V520" s="48"/>
      <c r="W520" s="46"/>
      <c r="X520" s="48"/>
      <c r="Y520" s="48"/>
      <c r="Z520" s="157"/>
      <c r="AA520" s="47"/>
      <c r="AB520" s="97"/>
      <c r="AC520" s="49"/>
      <c r="AD520" s="49"/>
      <c r="AE520" s="49"/>
      <c r="AF520" s="49"/>
      <c r="AG520" s="49"/>
      <c r="AH520" s="47"/>
      <c r="AI520" s="47"/>
      <c r="AJ520" s="47"/>
      <c r="AK520" s="190"/>
      <c r="AL520" s="190"/>
      <c r="AM520" s="190"/>
      <c r="AN520" s="190"/>
      <c r="AO520" s="190"/>
      <c r="AP520" s="151"/>
      <c r="AQ520" s="322"/>
      <c r="AR520" s="322"/>
      <c r="AS520" s="322"/>
      <c r="AT520" s="47"/>
      <c r="AU520" s="47"/>
      <c r="AV520" s="47"/>
      <c r="AW520" s="47"/>
      <c r="AX520" s="322"/>
      <c r="AY520" s="98"/>
      <c r="AZ520" s="98"/>
      <c r="BA520" s="47"/>
      <c r="BB520" s="47"/>
      <c r="BC520" s="47"/>
      <c r="BD520" s="47"/>
      <c r="BE520" s="97"/>
      <c r="BF520" s="49"/>
      <c r="BG520" s="239"/>
      <c r="BH520" s="342"/>
      <c r="BI520" s="49"/>
      <c r="BJ520" s="49"/>
      <c r="BK520" s="49"/>
      <c r="BL520" s="49"/>
      <c r="BM520" s="49"/>
      <c r="BN520" s="47"/>
      <c r="BO520" s="49"/>
      <c r="BP520" s="49"/>
      <c r="BQ520" s="49"/>
      <c r="BR520" s="323"/>
      <c r="BS520" s="323"/>
      <c r="BT520" s="323"/>
      <c r="BU520" s="49"/>
      <c r="BV520" s="49"/>
      <c r="BW520" s="97"/>
      <c r="BX520" s="97"/>
      <c r="BY520" s="97"/>
      <c r="BZ520" s="97"/>
      <c r="CA520" s="49"/>
      <c r="CB520" s="49"/>
      <c r="CC520" s="49"/>
      <c r="CD520" s="49"/>
      <c r="CE520" s="49"/>
      <c r="CF520" s="49"/>
      <c r="CG520" s="49"/>
      <c r="CH520" s="49"/>
      <c r="CI520" s="97"/>
      <c r="CJ520" s="97"/>
      <c r="CK520" s="97"/>
      <c r="CL520" s="97"/>
      <c r="CM520" s="335"/>
      <c r="CN520" s="337"/>
      <c r="CO520" s="315" t="str">
        <f>IF(Формулы!R520&gt;V520,"22-?,Дата 14 - Прибыл из УФСИН; ","")&amp;IF(Формулы!Q520&gt;Y520,"25-?,Дата 13 - Выбыл в УФСИН;","")&amp;IF(YEAR(ДАННЫЕ!$F$1)=YEAR(ДАННЫЕ!B520),IF(AT520&gt;0,"","40-?, вявлен в текущем году! "),"")&amp;IF(YEAR($F$1)=YEAR(W520),IF(X520+Y520&gt;0,"","23-стоит, 24,25 - куда выбыл? "),"")&amp;IF(X520+Y520&gt;0,IF(YEAR($F$1)=YEAR(W520),"","24+25&gt;0? 23 - когда выбыл? "),"")&amp;IF(BA520&lt;BB520,"47&gt;=48; ","")&amp;IF(BA520&lt;BC520,"47&gt;=49; ","")&amp;IF(BA520&lt;BD520,"47&gt;=50; ","")&amp;IF(BE520&gt;0,IF(BF520&gt;0,IF(AU520&gt;AV520,"","41 и 42 - ? (51 и 52 &gt; 0);"),"51 &gt; 0 52 - ?;"),"")&amp;IF(AU520&gt;0,IF(AV520&gt;AU520,"41&gt;42;","")&amp;IF(BE520&gt;0,"","41&gt;0 51-?;"),"")&amp;IF(BF520&gt;0,IF(BE520&gt;0,"","52&gt;0 51-?;"),"")&amp;IF(AW520&gt;=AX520,"","43&gt;44;")&amp;IF(CA520&gt;0,IF(AW520&gt;0,"","71 &gt; 0 43-?;"),"")</f>
        <v/>
      </c>
    </row>
    <row r="521" spans="1:93" s="250" customFormat="1" ht="15" customHeight="1" x14ac:dyDescent="0.2">
      <c r="A521" s="45"/>
      <c r="B521" s="46"/>
      <c r="C521" s="121"/>
      <c r="D521" s="121"/>
      <c r="E521" s="336"/>
      <c r="F521" s="122"/>
      <c r="G521" s="46"/>
      <c r="H521" s="45"/>
      <c r="I521" s="45"/>
      <c r="J521" s="45"/>
      <c r="K521" s="45"/>
      <c r="L521" s="45"/>
      <c r="M521" s="46"/>
      <c r="N521" s="46"/>
      <c r="O521" s="48"/>
      <c r="P521" s="48"/>
      <c r="Q521" s="46"/>
      <c r="R521" s="48"/>
      <c r="S521" s="48"/>
      <c r="T521" s="48"/>
      <c r="U521" s="48"/>
      <c r="V521" s="48"/>
      <c r="W521" s="46"/>
      <c r="X521" s="48"/>
      <c r="Y521" s="48"/>
      <c r="Z521" s="157"/>
      <c r="AA521" s="47"/>
      <c r="AB521" s="97"/>
      <c r="AC521" s="49"/>
      <c r="AD521" s="49"/>
      <c r="AE521" s="49"/>
      <c r="AF521" s="49"/>
      <c r="AG521" s="49"/>
      <c r="AH521" s="47"/>
      <c r="AI521" s="47"/>
      <c r="AJ521" s="47"/>
      <c r="AK521" s="190"/>
      <c r="AL521" s="190"/>
      <c r="AM521" s="190"/>
      <c r="AN521" s="190"/>
      <c r="AO521" s="190"/>
      <c r="AP521" s="151"/>
      <c r="AQ521" s="322"/>
      <c r="AR521" s="322"/>
      <c r="AS521" s="322"/>
      <c r="AT521" s="47"/>
      <c r="AU521" s="47"/>
      <c r="AV521" s="47"/>
      <c r="AW521" s="47"/>
      <c r="AX521" s="322"/>
      <c r="AY521" s="98"/>
      <c r="AZ521" s="98"/>
      <c r="BA521" s="47"/>
      <c r="BB521" s="47"/>
      <c r="BC521" s="47"/>
      <c r="BD521" s="47"/>
      <c r="BE521" s="97"/>
      <c r="BF521" s="49"/>
      <c r="BG521" s="239"/>
      <c r="BH521" s="342"/>
      <c r="BI521" s="49"/>
      <c r="BJ521" s="49"/>
      <c r="BK521" s="49"/>
      <c r="BL521" s="49"/>
      <c r="BM521" s="49"/>
      <c r="BN521" s="47"/>
      <c r="BO521" s="49"/>
      <c r="BP521" s="49"/>
      <c r="BQ521" s="49"/>
      <c r="BR521" s="323"/>
      <c r="BS521" s="323"/>
      <c r="BT521" s="323"/>
      <c r="BU521" s="49"/>
      <c r="BV521" s="49"/>
      <c r="BW521" s="97"/>
      <c r="BX521" s="97"/>
      <c r="BY521" s="97"/>
      <c r="BZ521" s="97"/>
      <c r="CA521" s="49"/>
      <c r="CB521" s="49"/>
      <c r="CC521" s="49"/>
      <c r="CD521" s="49"/>
      <c r="CE521" s="49"/>
      <c r="CF521" s="49"/>
      <c r="CG521" s="49"/>
      <c r="CH521" s="49"/>
      <c r="CI521" s="97"/>
      <c r="CJ521" s="97"/>
      <c r="CK521" s="97"/>
      <c r="CL521" s="97"/>
      <c r="CM521" s="335"/>
      <c r="CN521" s="337"/>
      <c r="CO521" s="315" t="str">
        <f>IF(Формулы!R521&gt;V521,"22-?,Дата 14 - Прибыл из УФСИН; ","")&amp;IF(Формулы!Q521&gt;Y521,"25-?,Дата 13 - Выбыл в УФСИН;","")&amp;IF(YEAR(ДАННЫЕ!$F$1)=YEAR(ДАННЫЕ!B521),IF(AT521&gt;0,"","40-?, вявлен в текущем году! "),"")&amp;IF(YEAR($F$1)=YEAR(W521),IF(X521+Y521&gt;0,"","23-стоит, 24,25 - куда выбыл? "),"")&amp;IF(X521+Y521&gt;0,IF(YEAR($F$1)=YEAR(W521),"","24+25&gt;0? 23 - когда выбыл? "),"")&amp;IF(BA521&lt;BB521,"47&gt;=48; ","")&amp;IF(BA521&lt;BC521,"47&gt;=49; ","")&amp;IF(BA521&lt;BD521,"47&gt;=50; ","")&amp;IF(BE521&gt;0,IF(BF521&gt;0,IF(AU521&gt;AV521,"","41 и 42 - ? (51 и 52 &gt; 0);"),"51 &gt; 0 52 - ?;"),"")&amp;IF(AU521&gt;0,IF(AV521&gt;AU521,"41&gt;42;","")&amp;IF(BE521&gt;0,"","41&gt;0 51-?;"),"")&amp;IF(BF521&gt;0,IF(BE521&gt;0,"","52&gt;0 51-?;"),"")&amp;IF(AW521&gt;=AX521,"","43&gt;44;")&amp;IF(CA521&gt;0,IF(AW521&gt;0,"","71 &gt; 0 43-?;"),"")</f>
        <v/>
      </c>
    </row>
    <row r="522" spans="1:93" s="250" customFormat="1" ht="15" customHeight="1" x14ac:dyDescent="0.2">
      <c r="A522" s="45"/>
      <c r="B522" s="46"/>
      <c r="C522" s="121"/>
      <c r="D522" s="121"/>
      <c r="E522" s="336"/>
      <c r="F522" s="122"/>
      <c r="G522" s="46"/>
      <c r="H522" s="45"/>
      <c r="I522" s="45"/>
      <c r="J522" s="45"/>
      <c r="K522" s="45"/>
      <c r="L522" s="45"/>
      <c r="M522" s="46"/>
      <c r="N522" s="46"/>
      <c r="O522" s="48"/>
      <c r="P522" s="48"/>
      <c r="Q522" s="46"/>
      <c r="R522" s="48"/>
      <c r="S522" s="48"/>
      <c r="T522" s="48"/>
      <c r="U522" s="48"/>
      <c r="V522" s="48"/>
      <c r="W522" s="46"/>
      <c r="X522" s="48"/>
      <c r="Y522" s="48"/>
      <c r="Z522" s="157"/>
      <c r="AA522" s="47"/>
      <c r="AB522" s="97"/>
      <c r="AC522" s="49"/>
      <c r="AD522" s="49"/>
      <c r="AE522" s="49"/>
      <c r="AF522" s="49"/>
      <c r="AG522" s="49"/>
      <c r="AH522" s="47"/>
      <c r="AI522" s="47"/>
      <c r="AJ522" s="47"/>
      <c r="AK522" s="190"/>
      <c r="AL522" s="190"/>
      <c r="AM522" s="190"/>
      <c r="AN522" s="190"/>
      <c r="AO522" s="190"/>
      <c r="AP522" s="151"/>
      <c r="AQ522" s="322"/>
      <c r="AR522" s="322"/>
      <c r="AS522" s="322"/>
      <c r="AT522" s="47"/>
      <c r="AU522" s="47"/>
      <c r="AV522" s="47"/>
      <c r="AW522" s="47"/>
      <c r="AX522" s="322"/>
      <c r="AY522" s="98"/>
      <c r="AZ522" s="98"/>
      <c r="BA522" s="47"/>
      <c r="BB522" s="47"/>
      <c r="BC522" s="47"/>
      <c r="BD522" s="47"/>
      <c r="BE522" s="97"/>
      <c r="BF522" s="49"/>
      <c r="BG522" s="239"/>
      <c r="BH522" s="342"/>
      <c r="BI522" s="49"/>
      <c r="BJ522" s="49"/>
      <c r="BK522" s="49"/>
      <c r="BL522" s="49"/>
      <c r="BM522" s="49"/>
      <c r="BN522" s="47"/>
      <c r="BO522" s="49"/>
      <c r="BP522" s="49"/>
      <c r="BQ522" s="49"/>
      <c r="BR522" s="323"/>
      <c r="BS522" s="323"/>
      <c r="BT522" s="323"/>
      <c r="BU522" s="49"/>
      <c r="BV522" s="49"/>
      <c r="BW522" s="97"/>
      <c r="BX522" s="97"/>
      <c r="BY522" s="97"/>
      <c r="BZ522" s="97"/>
      <c r="CA522" s="49"/>
      <c r="CB522" s="49"/>
      <c r="CC522" s="49"/>
      <c r="CD522" s="49"/>
      <c r="CE522" s="49"/>
      <c r="CF522" s="49"/>
      <c r="CG522" s="49"/>
      <c r="CH522" s="49"/>
      <c r="CI522" s="97"/>
      <c r="CJ522" s="97"/>
      <c r="CK522" s="97"/>
      <c r="CL522" s="97"/>
      <c r="CM522" s="335"/>
      <c r="CN522" s="337"/>
      <c r="CO522" s="315" t="str">
        <f>IF(Формулы!R522&gt;V522,"22-?,Дата 14 - Прибыл из УФСИН; ","")&amp;IF(Формулы!Q522&gt;Y522,"25-?,Дата 13 - Выбыл в УФСИН;","")&amp;IF(YEAR(ДАННЫЕ!$F$1)=YEAR(ДАННЫЕ!B522),IF(AT522&gt;0,"","40-?, вявлен в текущем году! "),"")&amp;IF(YEAR($F$1)=YEAR(W522),IF(X522+Y522&gt;0,"","23-стоит, 24,25 - куда выбыл? "),"")&amp;IF(X522+Y522&gt;0,IF(YEAR($F$1)=YEAR(W522),"","24+25&gt;0? 23 - когда выбыл? "),"")&amp;IF(BA522&lt;BB522,"47&gt;=48; ","")&amp;IF(BA522&lt;BC522,"47&gt;=49; ","")&amp;IF(BA522&lt;BD522,"47&gt;=50; ","")&amp;IF(BE522&gt;0,IF(BF522&gt;0,IF(AU522&gt;AV522,"","41 и 42 - ? (51 и 52 &gt; 0);"),"51 &gt; 0 52 - ?;"),"")&amp;IF(AU522&gt;0,IF(AV522&gt;AU522,"41&gt;42;","")&amp;IF(BE522&gt;0,"","41&gt;0 51-?;"),"")&amp;IF(BF522&gt;0,IF(BE522&gt;0,"","52&gt;0 51-?;"),"")&amp;IF(AW522&gt;=AX522,"","43&gt;44;")&amp;IF(CA522&gt;0,IF(AW522&gt;0,"","71 &gt; 0 43-?;"),"")</f>
        <v/>
      </c>
    </row>
    <row r="523" spans="1:93" s="250" customFormat="1" ht="15" customHeight="1" x14ac:dyDescent="0.2">
      <c r="A523" s="45"/>
      <c r="B523" s="46"/>
      <c r="C523" s="121"/>
      <c r="D523" s="121"/>
      <c r="E523" s="336"/>
      <c r="F523" s="122"/>
      <c r="G523" s="46"/>
      <c r="H523" s="45"/>
      <c r="I523" s="45"/>
      <c r="J523" s="45"/>
      <c r="K523" s="45"/>
      <c r="L523" s="45"/>
      <c r="M523" s="46"/>
      <c r="N523" s="46"/>
      <c r="O523" s="48"/>
      <c r="P523" s="48"/>
      <c r="Q523" s="46"/>
      <c r="R523" s="48"/>
      <c r="S523" s="48"/>
      <c r="T523" s="48"/>
      <c r="U523" s="48"/>
      <c r="V523" s="48"/>
      <c r="W523" s="46"/>
      <c r="X523" s="48"/>
      <c r="Y523" s="48"/>
      <c r="Z523" s="157"/>
      <c r="AA523" s="47"/>
      <c r="AB523" s="97"/>
      <c r="AC523" s="49"/>
      <c r="AD523" s="49"/>
      <c r="AE523" s="49"/>
      <c r="AF523" s="49"/>
      <c r="AG523" s="49"/>
      <c r="AH523" s="47"/>
      <c r="AI523" s="47"/>
      <c r="AJ523" s="47"/>
      <c r="AK523" s="190"/>
      <c r="AL523" s="190"/>
      <c r="AM523" s="190"/>
      <c r="AN523" s="190"/>
      <c r="AO523" s="190"/>
      <c r="AP523" s="151"/>
      <c r="AQ523" s="322"/>
      <c r="AR523" s="322"/>
      <c r="AS523" s="322"/>
      <c r="AT523" s="47"/>
      <c r="AU523" s="47"/>
      <c r="AV523" s="47"/>
      <c r="AW523" s="47"/>
      <c r="AX523" s="322"/>
      <c r="AY523" s="98"/>
      <c r="AZ523" s="98"/>
      <c r="BA523" s="47"/>
      <c r="BB523" s="47"/>
      <c r="BC523" s="47"/>
      <c r="BD523" s="47"/>
      <c r="BE523" s="97"/>
      <c r="BF523" s="49"/>
      <c r="BG523" s="239"/>
      <c r="BH523" s="342"/>
      <c r="BI523" s="49"/>
      <c r="BJ523" s="49"/>
      <c r="BK523" s="49"/>
      <c r="BL523" s="49"/>
      <c r="BM523" s="49"/>
      <c r="BN523" s="47"/>
      <c r="BO523" s="49"/>
      <c r="BP523" s="49"/>
      <c r="BQ523" s="49"/>
      <c r="BR523" s="323"/>
      <c r="BS523" s="323"/>
      <c r="BT523" s="323"/>
      <c r="BU523" s="49"/>
      <c r="BV523" s="49"/>
      <c r="BW523" s="97"/>
      <c r="BX523" s="97"/>
      <c r="BY523" s="97"/>
      <c r="BZ523" s="97"/>
      <c r="CA523" s="49"/>
      <c r="CB523" s="49"/>
      <c r="CC523" s="49"/>
      <c r="CD523" s="49"/>
      <c r="CE523" s="49"/>
      <c r="CF523" s="49"/>
      <c r="CG523" s="49"/>
      <c r="CH523" s="49"/>
      <c r="CI523" s="97"/>
      <c r="CJ523" s="97"/>
      <c r="CK523" s="97"/>
      <c r="CL523" s="97"/>
      <c r="CM523" s="335"/>
      <c r="CN523" s="337"/>
      <c r="CO523" s="315" t="str">
        <f>IF(Формулы!R523&gt;V523,"22-?,Дата 14 - Прибыл из УФСИН; ","")&amp;IF(Формулы!Q523&gt;Y523,"25-?,Дата 13 - Выбыл в УФСИН;","")&amp;IF(YEAR(ДАННЫЕ!$F$1)=YEAR(ДАННЫЕ!B523),IF(AT523&gt;0,"","40-?, вявлен в текущем году! "),"")&amp;IF(YEAR($F$1)=YEAR(W523),IF(X523+Y523&gt;0,"","23-стоит, 24,25 - куда выбыл? "),"")&amp;IF(X523+Y523&gt;0,IF(YEAR($F$1)=YEAR(W523),"","24+25&gt;0? 23 - когда выбыл? "),"")&amp;IF(BA523&lt;BB523,"47&gt;=48; ","")&amp;IF(BA523&lt;BC523,"47&gt;=49; ","")&amp;IF(BA523&lt;BD523,"47&gt;=50; ","")&amp;IF(BE523&gt;0,IF(BF523&gt;0,IF(AU523&gt;AV523,"","41 и 42 - ? (51 и 52 &gt; 0);"),"51 &gt; 0 52 - ?;"),"")&amp;IF(AU523&gt;0,IF(AV523&gt;AU523,"41&gt;42;","")&amp;IF(BE523&gt;0,"","41&gt;0 51-?;"),"")&amp;IF(BF523&gt;0,IF(BE523&gt;0,"","52&gt;0 51-?;"),"")&amp;IF(AW523&gt;=AX523,"","43&gt;44;")&amp;IF(CA523&gt;0,IF(AW523&gt;0,"","71 &gt; 0 43-?;"),"")</f>
        <v/>
      </c>
    </row>
    <row r="524" spans="1:93" s="250" customFormat="1" ht="15" customHeight="1" x14ac:dyDescent="0.2">
      <c r="A524" s="45"/>
      <c r="B524" s="46"/>
      <c r="C524" s="121"/>
      <c r="D524" s="121"/>
      <c r="E524" s="336"/>
      <c r="F524" s="122"/>
      <c r="G524" s="46"/>
      <c r="H524" s="45"/>
      <c r="I524" s="45"/>
      <c r="J524" s="45"/>
      <c r="K524" s="45"/>
      <c r="L524" s="45"/>
      <c r="M524" s="46"/>
      <c r="N524" s="46"/>
      <c r="O524" s="48"/>
      <c r="P524" s="48"/>
      <c r="Q524" s="46"/>
      <c r="R524" s="48"/>
      <c r="S524" s="48"/>
      <c r="T524" s="48"/>
      <c r="U524" s="48"/>
      <c r="V524" s="48"/>
      <c r="W524" s="46"/>
      <c r="X524" s="48"/>
      <c r="Y524" s="48"/>
      <c r="Z524" s="157"/>
      <c r="AA524" s="47"/>
      <c r="AB524" s="97"/>
      <c r="AC524" s="49"/>
      <c r="AD524" s="49"/>
      <c r="AE524" s="49"/>
      <c r="AF524" s="49"/>
      <c r="AG524" s="49"/>
      <c r="AH524" s="47"/>
      <c r="AI524" s="47"/>
      <c r="AJ524" s="47"/>
      <c r="AK524" s="190"/>
      <c r="AL524" s="190"/>
      <c r="AM524" s="190"/>
      <c r="AN524" s="190"/>
      <c r="AO524" s="190"/>
      <c r="AP524" s="151"/>
      <c r="AQ524" s="322"/>
      <c r="AR524" s="322"/>
      <c r="AS524" s="322"/>
      <c r="AT524" s="47"/>
      <c r="AU524" s="47"/>
      <c r="AV524" s="47"/>
      <c r="AW524" s="47"/>
      <c r="AX524" s="322"/>
      <c r="AY524" s="98"/>
      <c r="AZ524" s="98"/>
      <c r="BA524" s="47"/>
      <c r="BB524" s="47"/>
      <c r="BC524" s="47"/>
      <c r="BD524" s="47"/>
      <c r="BE524" s="97"/>
      <c r="BF524" s="49"/>
      <c r="BG524" s="239"/>
      <c r="BH524" s="342"/>
      <c r="BI524" s="49"/>
      <c r="BJ524" s="49"/>
      <c r="BK524" s="49"/>
      <c r="BL524" s="49"/>
      <c r="BM524" s="49"/>
      <c r="BN524" s="47"/>
      <c r="BO524" s="49"/>
      <c r="BP524" s="49"/>
      <c r="BQ524" s="49"/>
      <c r="BR524" s="323"/>
      <c r="BS524" s="323"/>
      <c r="BT524" s="323"/>
      <c r="BU524" s="49"/>
      <c r="BV524" s="49"/>
      <c r="BW524" s="97"/>
      <c r="BX524" s="97"/>
      <c r="BY524" s="97"/>
      <c r="BZ524" s="97"/>
      <c r="CA524" s="49"/>
      <c r="CB524" s="49"/>
      <c r="CC524" s="49"/>
      <c r="CD524" s="49"/>
      <c r="CE524" s="49"/>
      <c r="CF524" s="49"/>
      <c r="CG524" s="49"/>
      <c r="CH524" s="49"/>
      <c r="CI524" s="97"/>
      <c r="CJ524" s="97"/>
      <c r="CK524" s="97"/>
      <c r="CL524" s="97"/>
      <c r="CM524" s="335"/>
      <c r="CN524" s="337"/>
      <c r="CO524" s="315" t="str">
        <f>IF(Формулы!R524&gt;V524,"22-?,Дата 14 - Прибыл из УФСИН; ","")&amp;IF(Формулы!Q524&gt;Y524,"25-?,Дата 13 - Выбыл в УФСИН;","")&amp;IF(YEAR(ДАННЫЕ!$F$1)=YEAR(ДАННЫЕ!B524),IF(AT524&gt;0,"","40-?, вявлен в текущем году! "),"")&amp;IF(YEAR($F$1)=YEAR(W524),IF(X524+Y524&gt;0,"","23-стоит, 24,25 - куда выбыл? "),"")&amp;IF(X524+Y524&gt;0,IF(YEAR($F$1)=YEAR(W524),"","24+25&gt;0? 23 - когда выбыл? "),"")&amp;IF(BA524&lt;BB524,"47&gt;=48; ","")&amp;IF(BA524&lt;BC524,"47&gt;=49; ","")&amp;IF(BA524&lt;BD524,"47&gt;=50; ","")&amp;IF(BE524&gt;0,IF(BF524&gt;0,IF(AU524&gt;AV524,"","41 и 42 - ? (51 и 52 &gt; 0);"),"51 &gt; 0 52 - ?;"),"")&amp;IF(AU524&gt;0,IF(AV524&gt;AU524,"41&gt;42;","")&amp;IF(BE524&gt;0,"","41&gt;0 51-?;"),"")&amp;IF(BF524&gt;0,IF(BE524&gt;0,"","52&gt;0 51-?;"),"")&amp;IF(AW524&gt;=AX524,"","43&gt;44;")&amp;IF(CA524&gt;0,IF(AW524&gt;0,"","71 &gt; 0 43-?;"),"")</f>
        <v/>
      </c>
    </row>
    <row r="525" spans="1:93" s="250" customFormat="1" ht="15" customHeight="1" x14ac:dyDescent="0.2">
      <c r="A525" s="45"/>
      <c r="B525" s="46"/>
      <c r="C525" s="121"/>
      <c r="D525" s="121"/>
      <c r="E525" s="336"/>
      <c r="F525" s="122"/>
      <c r="G525" s="46"/>
      <c r="H525" s="45"/>
      <c r="I525" s="45"/>
      <c r="J525" s="45"/>
      <c r="K525" s="45"/>
      <c r="L525" s="45"/>
      <c r="M525" s="46"/>
      <c r="N525" s="46"/>
      <c r="O525" s="48"/>
      <c r="P525" s="48"/>
      <c r="Q525" s="46"/>
      <c r="R525" s="48"/>
      <c r="S525" s="48"/>
      <c r="T525" s="48"/>
      <c r="U525" s="48"/>
      <c r="V525" s="48"/>
      <c r="W525" s="46"/>
      <c r="X525" s="48"/>
      <c r="Y525" s="48"/>
      <c r="Z525" s="157"/>
      <c r="AA525" s="47"/>
      <c r="AB525" s="97"/>
      <c r="AC525" s="49"/>
      <c r="AD525" s="49"/>
      <c r="AE525" s="49"/>
      <c r="AF525" s="49"/>
      <c r="AG525" s="49"/>
      <c r="AH525" s="47"/>
      <c r="AI525" s="47"/>
      <c r="AJ525" s="47"/>
      <c r="AK525" s="190"/>
      <c r="AL525" s="190"/>
      <c r="AM525" s="190"/>
      <c r="AN525" s="190"/>
      <c r="AO525" s="190"/>
      <c r="AP525" s="151"/>
      <c r="AQ525" s="322"/>
      <c r="AR525" s="322"/>
      <c r="AS525" s="322"/>
      <c r="AT525" s="47"/>
      <c r="AU525" s="47"/>
      <c r="AV525" s="47"/>
      <c r="AW525" s="47"/>
      <c r="AX525" s="322"/>
      <c r="AY525" s="98"/>
      <c r="AZ525" s="98"/>
      <c r="BA525" s="47"/>
      <c r="BB525" s="47"/>
      <c r="BC525" s="47"/>
      <c r="BD525" s="47"/>
      <c r="BE525" s="97"/>
      <c r="BF525" s="49"/>
      <c r="BG525" s="239"/>
      <c r="BH525" s="342"/>
      <c r="BI525" s="49"/>
      <c r="BJ525" s="49"/>
      <c r="BK525" s="49"/>
      <c r="BL525" s="49"/>
      <c r="BM525" s="49"/>
      <c r="BN525" s="47"/>
      <c r="BO525" s="49"/>
      <c r="BP525" s="49"/>
      <c r="BQ525" s="49"/>
      <c r="BR525" s="323"/>
      <c r="BS525" s="323"/>
      <c r="BT525" s="323"/>
      <c r="BU525" s="49"/>
      <c r="BV525" s="49"/>
      <c r="BW525" s="97"/>
      <c r="BX525" s="97"/>
      <c r="BY525" s="97"/>
      <c r="BZ525" s="97"/>
      <c r="CA525" s="49"/>
      <c r="CB525" s="49"/>
      <c r="CC525" s="49"/>
      <c r="CD525" s="49"/>
      <c r="CE525" s="49"/>
      <c r="CF525" s="49"/>
      <c r="CG525" s="49"/>
      <c r="CH525" s="49"/>
      <c r="CI525" s="97"/>
      <c r="CJ525" s="97"/>
      <c r="CK525" s="97"/>
      <c r="CL525" s="97"/>
      <c r="CM525" s="335"/>
      <c r="CN525" s="337"/>
      <c r="CO525" s="315" t="str">
        <f>IF(Формулы!R525&gt;V525,"22-?,Дата 14 - Прибыл из УФСИН; ","")&amp;IF(Формулы!Q525&gt;Y525,"25-?,Дата 13 - Выбыл в УФСИН;","")&amp;IF(YEAR(ДАННЫЕ!$F$1)=YEAR(ДАННЫЕ!B525),IF(AT525&gt;0,"","40-?, вявлен в текущем году! "),"")&amp;IF(YEAR($F$1)=YEAR(W525),IF(X525+Y525&gt;0,"","23-стоит, 24,25 - куда выбыл? "),"")&amp;IF(X525+Y525&gt;0,IF(YEAR($F$1)=YEAR(W525),"","24+25&gt;0? 23 - когда выбыл? "),"")&amp;IF(BA525&lt;BB525,"47&gt;=48; ","")&amp;IF(BA525&lt;BC525,"47&gt;=49; ","")&amp;IF(BA525&lt;BD525,"47&gt;=50; ","")&amp;IF(BE525&gt;0,IF(BF525&gt;0,IF(AU525&gt;AV525,"","41 и 42 - ? (51 и 52 &gt; 0);"),"51 &gt; 0 52 - ?;"),"")&amp;IF(AU525&gt;0,IF(AV525&gt;AU525,"41&gt;42;","")&amp;IF(BE525&gt;0,"","41&gt;0 51-?;"),"")&amp;IF(BF525&gt;0,IF(BE525&gt;0,"","52&gt;0 51-?;"),"")&amp;IF(AW525&gt;=AX525,"","43&gt;44;")&amp;IF(CA525&gt;0,IF(AW525&gt;0,"","71 &gt; 0 43-?;"),"")</f>
        <v/>
      </c>
    </row>
    <row r="526" spans="1:93" s="250" customFormat="1" ht="15" customHeight="1" x14ac:dyDescent="0.2">
      <c r="A526" s="45"/>
      <c r="B526" s="46"/>
      <c r="C526" s="121"/>
      <c r="D526" s="121"/>
      <c r="E526" s="336"/>
      <c r="F526" s="122"/>
      <c r="G526" s="46"/>
      <c r="H526" s="45"/>
      <c r="I526" s="45"/>
      <c r="J526" s="45"/>
      <c r="K526" s="45"/>
      <c r="L526" s="45"/>
      <c r="M526" s="46"/>
      <c r="N526" s="46"/>
      <c r="O526" s="48"/>
      <c r="P526" s="48"/>
      <c r="Q526" s="46"/>
      <c r="R526" s="48"/>
      <c r="S526" s="48"/>
      <c r="T526" s="48"/>
      <c r="U526" s="48"/>
      <c r="V526" s="48"/>
      <c r="W526" s="46"/>
      <c r="X526" s="48"/>
      <c r="Y526" s="48"/>
      <c r="Z526" s="157"/>
      <c r="AA526" s="47"/>
      <c r="AB526" s="97"/>
      <c r="AC526" s="49"/>
      <c r="AD526" s="49"/>
      <c r="AE526" s="49"/>
      <c r="AF526" s="49"/>
      <c r="AG526" s="49"/>
      <c r="AH526" s="47"/>
      <c r="AI526" s="47"/>
      <c r="AJ526" s="47"/>
      <c r="AK526" s="190"/>
      <c r="AL526" s="190"/>
      <c r="AM526" s="190"/>
      <c r="AN526" s="190"/>
      <c r="AO526" s="190"/>
      <c r="AP526" s="151"/>
      <c r="AQ526" s="322"/>
      <c r="AR526" s="322"/>
      <c r="AS526" s="322"/>
      <c r="AT526" s="47"/>
      <c r="AU526" s="47"/>
      <c r="AV526" s="47"/>
      <c r="AW526" s="47"/>
      <c r="AX526" s="322"/>
      <c r="AY526" s="98"/>
      <c r="AZ526" s="98"/>
      <c r="BA526" s="47"/>
      <c r="BB526" s="47"/>
      <c r="BC526" s="47"/>
      <c r="BD526" s="47"/>
      <c r="BE526" s="97"/>
      <c r="BF526" s="49"/>
      <c r="BG526" s="239"/>
      <c r="BH526" s="342"/>
      <c r="BI526" s="49"/>
      <c r="BJ526" s="49"/>
      <c r="BK526" s="49"/>
      <c r="BL526" s="49"/>
      <c r="BM526" s="49"/>
      <c r="BN526" s="47"/>
      <c r="BO526" s="49"/>
      <c r="BP526" s="49"/>
      <c r="BQ526" s="49"/>
      <c r="BR526" s="323"/>
      <c r="BS526" s="323"/>
      <c r="BT526" s="323"/>
      <c r="BU526" s="49"/>
      <c r="BV526" s="49"/>
      <c r="BW526" s="97"/>
      <c r="BX526" s="97"/>
      <c r="BY526" s="97"/>
      <c r="BZ526" s="97"/>
      <c r="CA526" s="49"/>
      <c r="CB526" s="49"/>
      <c r="CC526" s="49"/>
      <c r="CD526" s="49"/>
      <c r="CE526" s="49"/>
      <c r="CF526" s="49"/>
      <c r="CG526" s="49"/>
      <c r="CH526" s="49"/>
      <c r="CI526" s="97"/>
      <c r="CJ526" s="97"/>
      <c r="CK526" s="97"/>
      <c r="CL526" s="97"/>
      <c r="CM526" s="335"/>
      <c r="CN526" s="337"/>
      <c r="CO526" s="315" t="str">
        <f>IF(Формулы!R526&gt;V526,"22-?,Дата 14 - Прибыл из УФСИН; ","")&amp;IF(Формулы!Q526&gt;Y526,"25-?,Дата 13 - Выбыл в УФСИН;","")&amp;IF(YEAR(ДАННЫЕ!$F$1)=YEAR(ДАННЫЕ!B526),IF(AT526&gt;0,"","40-?, вявлен в текущем году! "),"")&amp;IF(YEAR($F$1)=YEAR(W526),IF(X526+Y526&gt;0,"","23-стоит, 24,25 - куда выбыл? "),"")&amp;IF(X526+Y526&gt;0,IF(YEAR($F$1)=YEAR(W526),"","24+25&gt;0? 23 - когда выбыл? "),"")&amp;IF(BA526&lt;BB526,"47&gt;=48; ","")&amp;IF(BA526&lt;BC526,"47&gt;=49; ","")&amp;IF(BA526&lt;BD526,"47&gt;=50; ","")&amp;IF(BE526&gt;0,IF(BF526&gt;0,IF(AU526&gt;AV526,"","41 и 42 - ? (51 и 52 &gt; 0);"),"51 &gt; 0 52 - ?;"),"")&amp;IF(AU526&gt;0,IF(AV526&gt;AU526,"41&gt;42;","")&amp;IF(BE526&gt;0,"","41&gt;0 51-?;"),"")&amp;IF(BF526&gt;0,IF(BE526&gt;0,"","52&gt;0 51-?;"),"")&amp;IF(AW526&gt;=AX526,"","43&gt;44;")&amp;IF(CA526&gt;0,IF(AW526&gt;0,"","71 &gt; 0 43-?;"),"")</f>
        <v/>
      </c>
    </row>
    <row r="527" spans="1:93" s="250" customFormat="1" ht="15" customHeight="1" x14ac:dyDescent="0.2">
      <c r="A527" s="45"/>
      <c r="B527" s="46"/>
      <c r="C527" s="121"/>
      <c r="D527" s="121"/>
      <c r="E527" s="336"/>
      <c r="F527" s="122"/>
      <c r="G527" s="46"/>
      <c r="H527" s="45"/>
      <c r="I527" s="45"/>
      <c r="J527" s="45"/>
      <c r="K527" s="45"/>
      <c r="L527" s="45"/>
      <c r="M527" s="46"/>
      <c r="N527" s="46"/>
      <c r="O527" s="48"/>
      <c r="P527" s="48"/>
      <c r="Q527" s="46"/>
      <c r="R527" s="48"/>
      <c r="S527" s="48"/>
      <c r="T527" s="48"/>
      <c r="U527" s="48"/>
      <c r="V527" s="48"/>
      <c r="W527" s="46"/>
      <c r="X527" s="48"/>
      <c r="Y527" s="48"/>
      <c r="Z527" s="157"/>
      <c r="AA527" s="47"/>
      <c r="AB527" s="97"/>
      <c r="AC527" s="49"/>
      <c r="AD527" s="49"/>
      <c r="AE527" s="49"/>
      <c r="AF527" s="49"/>
      <c r="AG527" s="49"/>
      <c r="AH527" s="47"/>
      <c r="AI527" s="47"/>
      <c r="AJ527" s="47"/>
      <c r="AK527" s="190"/>
      <c r="AL527" s="190"/>
      <c r="AM527" s="190"/>
      <c r="AN527" s="190"/>
      <c r="AO527" s="190"/>
      <c r="AP527" s="151"/>
      <c r="AQ527" s="322"/>
      <c r="AR527" s="322"/>
      <c r="AS527" s="322"/>
      <c r="AT527" s="47"/>
      <c r="AU527" s="47"/>
      <c r="AV527" s="47"/>
      <c r="AW527" s="47"/>
      <c r="AX527" s="322"/>
      <c r="AY527" s="98"/>
      <c r="AZ527" s="98"/>
      <c r="BA527" s="47"/>
      <c r="BB527" s="47"/>
      <c r="BC527" s="47"/>
      <c r="BD527" s="47"/>
      <c r="BE527" s="97"/>
      <c r="BF527" s="49"/>
      <c r="BG527" s="239"/>
      <c r="BH527" s="342"/>
      <c r="BI527" s="49"/>
      <c r="BJ527" s="49"/>
      <c r="BK527" s="49"/>
      <c r="BL527" s="49"/>
      <c r="BM527" s="49"/>
      <c r="BN527" s="47"/>
      <c r="BO527" s="49"/>
      <c r="BP527" s="49"/>
      <c r="BQ527" s="49"/>
      <c r="BR527" s="323"/>
      <c r="BS527" s="323"/>
      <c r="BT527" s="323"/>
      <c r="BU527" s="49"/>
      <c r="BV527" s="49"/>
      <c r="BW527" s="97"/>
      <c r="BX527" s="97"/>
      <c r="BY527" s="97"/>
      <c r="BZ527" s="97"/>
      <c r="CA527" s="49"/>
      <c r="CB527" s="49"/>
      <c r="CC527" s="49"/>
      <c r="CD527" s="49"/>
      <c r="CE527" s="49"/>
      <c r="CF527" s="49"/>
      <c r="CG527" s="49"/>
      <c r="CH527" s="49"/>
      <c r="CI527" s="97"/>
      <c r="CJ527" s="97"/>
      <c r="CK527" s="97"/>
      <c r="CL527" s="97"/>
      <c r="CM527" s="335"/>
      <c r="CN527" s="337"/>
      <c r="CO527" s="315" t="str">
        <f>IF(Формулы!R527&gt;V527,"22-?,Дата 14 - Прибыл из УФСИН; ","")&amp;IF(Формулы!Q527&gt;Y527,"25-?,Дата 13 - Выбыл в УФСИН;","")&amp;IF(YEAR(ДАННЫЕ!$F$1)=YEAR(ДАННЫЕ!B527),IF(AT527&gt;0,"","40-?, вявлен в текущем году! "),"")&amp;IF(YEAR($F$1)=YEAR(W527),IF(X527+Y527&gt;0,"","23-стоит, 24,25 - куда выбыл? "),"")&amp;IF(X527+Y527&gt;0,IF(YEAR($F$1)=YEAR(W527),"","24+25&gt;0? 23 - когда выбыл? "),"")&amp;IF(BA527&lt;BB527,"47&gt;=48; ","")&amp;IF(BA527&lt;BC527,"47&gt;=49; ","")&amp;IF(BA527&lt;BD527,"47&gt;=50; ","")&amp;IF(BE527&gt;0,IF(BF527&gt;0,IF(AU527&gt;AV527,"","41 и 42 - ? (51 и 52 &gt; 0);"),"51 &gt; 0 52 - ?;"),"")&amp;IF(AU527&gt;0,IF(AV527&gt;AU527,"41&gt;42;","")&amp;IF(BE527&gt;0,"","41&gt;0 51-?;"),"")&amp;IF(BF527&gt;0,IF(BE527&gt;0,"","52&gt;0 51-?;"),"")&amp;IF(AW527&gt;=AX527,"","43&gt;44;")&amp;IF(CA527&gt;0,IF(AW527&gt;0,"","71 &gt; 0 43-?;"),"")</f>
        <v/>
      </c>
    </row>
    <row r="528" spans="1:93" s="250" customFormat="1" ht="15" customHeight="1" x14ac:dyDescent="0.2">
      <c r="A528" s="45"/>
      <c r="B528" s="46"/>
      <c r="C528" s="121"/>
      <c r="D528" s="121"/>
      <c r="E528" s="336"/>
      <c r="F528" s="122"/>
      <c r="G528" s="46"/>
      <c r="H528" s="45"/>
      <c r="I528" s="45"/>
      <c r="J528" s="45"/>
      <c r="K528" s="45"/>
      <c r="L528" s="45"/>
      <c r="M528" s="46"/>
      <c r="N528" s="46"/>
      <c r="O528" s="48"/>
      <c r="P528" s="48"/>
      <c r="Q528" s="46"/>
      <c r="R528" s="48"/>
      <c r="S528" s="48"/>
      <c r="T528" s="48"/>
      <c r="U528" s="48"/>
      <c r="V528" s="48"/>
      <c r="W528" s="46"/>
      <c r="X528" s="48"/>
      <c r="Y528" s="48"/>
      <c r="Z528" s="157"/>
      <c r="AA528" s="47"/>
      <c r="AB528" s="97"/>
      <c r="AC528" s="49"/>
      <c r="AD528" s="49"/>
      <c r="AE528" s="49"/>
      <c r="AF528" s="49"/>
      <c r="AG528" s="49"/>
      <c r="AH528" s="47"/>
      <c r="AI528" s="47"/>
      <c r="AJ528" s="47"/>
      <c r="AK528" s="190"/>
      <c r="AL528" s="190"/>
      <c r="AM528" s="190"/>
      <c r="AN528" s="190"/>
      <c r="AO528" s="190"/>
      <c r="AP528" s="151"/>
      <c r="AQ528" s="322"/>
      <c r="AR528" s="322"/>
      <c r="AS528" s="322"/>
      <c r="AT528" s="47"/>
      <c r="AU528" s="47"/>
      <c r="AV528" s="47"/>
      <c r="AW528" s="47"/>
      <c r="AX528" s="322"/>
      <c r="AY528" s="98"/>
      <c r="AZ528" s="98"/>
      <c r="BA528" s="47"/>
      <c r="BB528" s="47"/>
      <c r="BC528" s="47"/>
      <c r="BD528" s="47"/>
      <c r="BE528" s="97"/>
      <c r="BF528" s="49"/>
      <c r="BG528" s="239"/>
      <c r="BH528" s="342"/>
      <c r="BI528" s="49"/>
      <c r="BJ528" s="49"/>
      <c r="BK528" s="49"/>
      <c r="BL528" s="49"/>
      <c r="BM528" s="49"/>
      <c r="BN528" s="47"/>
      <c r="BO528" s="49"/>
      <c r="BP528" s="49"/>
      <c r="BQ528" s="49"/>
      <c r="BR528" s="323"/>
      <c r="BS528" s="323"/>
      <c r="BT528" s="323"/>
      <c r="BU528" s="49"/>
      <c r="BV528" s="49"/>
      <c r="BW528" s="97"/>
      <c r="BX528" s="97"/>
      <c r="BY528" s="97"/>
      <c r="BZ528" s="97"/>
      <c r="CA528" s="49"/>
      <c r="CB528" s="49"/>
      <c r="CC528" s="49"/>
      <c r="CD528" s="49"/>
      <c r="CE528" s="49"/>
      <c r="CF528" s="49"/>
      <c r="CG528" s="49"/>
      <c r="CH528" s="49"/>
      <c r="CI528" s="97"/>
      <c r="CJ528" s="97"/>
      <c r="CK528" s="97"/>
      <c r="CL528" s="97"/>
      <c r="CM528" s="335"/>
      <c r="CN528" s="337"/>
      <c r="CO528" s="315" t="str">
        <f>IF(Формулы!R528&gt;V528,"22-?,Дата 14 - Прибыл из УФСИН; ","")&amp;IF(Формулы!Q528&gt;Y528,"25-?,Дата 13 - Выбыл в УФСИН;","")&amp;IF(YEAR(ДАННЫЕ!$F$1)=YEAR(ДАННЫЕ!B528),IF(AT528&gt;0,"","40-?, вявлен в текущем году! "),"")&amp;IF(YEAR($F$1)=YEAR(W528),IF(X528+Y528&gt;0,"","23-стоит, 24,25 - куда выбыл? "),"")&amp;IF(X528+Y528&gt;0,IF(YEAR($F$1)=YEAR(W528),"","24+25&gt;0? 23 - когда выбыл? "),"")&amp;IF(BA528&lt;BB528,"47&gt;=48; ","")&amp;IF(BA528&lt;BC528,"47&gt;=49; ","")&amp;IF(BA528&lt;BD528,"47&gt;=50; ","")&amp;IF(BE528&gt;0,IF(BF528&gt;0,IF(AU528&gt;AV528,"","41 и 42 - ? (51 и 52 &gt; 0);"),"51 &gt; 0 52 - ?;"),"")&amp;IF(AU528&gt;0,IF(AV528&gt;AU528,"41&gt;42;","")&amp;IF(BE528&gt;0,"","41&gt;0 51-?;"),"")&amp;IF(BF528&gt;0,IF(BE528&gt;0,"","52&gt;0 51-?;"),"")&amp;IF(AW528&gt;=AX528,"","43&gt;44;")&amp;IF(CA528&gt;0,IF(AW528&gt;0,"","71 &gt; 0 43-?;"),"")</f>
        <v/>
      </c>
    </row>
    <row r="529" spans="1:93" s="250" customFormat="1" ht="15" customHeight="1" x14ac:dyDescent="0.2">
      <c r="A529" s="45"/>
      <c r="B529" s="46"/>
      <c r="C529" s="121"/>
      <c r="D529" s="121"/>
      <c r="E529" s="336"/>
      <c r="F529" s="122"/>
      <c r="G529" s="46"/>
      <c r="H529" s="45"/>
      <c r="I529" s="45"/>
      <c r="J529" s="45"/>
      <c r="K529" s="45"/>
      <c r="L529" s="45"/>
      <c r="M529" s="46"/>
      <c r="N529" s="46"/>
      <c r="O529" s="48"/>
      <c r="P529" s="48"/>
      <c r="Q529" s="46"/>
      <c r="R529" s="48"/>
      <c r="S529" s="48"/>
      <c r="T529" s="48"/>
      <c r="U529" s="48"/>
      <c r="V529" s="48"/>
      <c r="W529" s="46"/>
      <c r="X529" s="48"/>
      <c r="Y529" s="48"/>
      <c r="Z529" s="157"/>
      <c r="AA529" s="47"/>
      <c r="AB529" s="97"/>
      <c r="AC529" s="49"/>
      <c r="AD529" s="49"/>
      <c r="AE529" s="49"/>
      <c r="AF529" s="49"/>
      <c r="AG529" s="49"/>
      <c r="AH529" s="47"/>
      <c r="AI529" s="47"/>
      <c r="AJ529" s="47"/>
      <c r="AK529" s="190"/>
      <c r="AL529" s="190"/>
      <c r="AM529" s="190"/>
      <c r="AN529" s="190"/>
      <c r="AO529" s="190"/>
      <c r="AP529" s="151"/>
      <c r="AQ529" s="322"/>
      <c r="AR529" s="322"/>
      <c r="AS529" s="322"/>
      <c r="AT529" s="47"/>
      <c r="AU529" s="47"/>
      <c r="AV529" s="47"/>
      <c r="AW529" s="47"/>
      <c r="AX529" s="322"/>
      <c r="AY529" s="98"/>
      <c r="AZ529" s="98"/>
      <c r="BA529" s="47"/>
      <c r="BB529" s="47"/>
      <c r="BC529" s="47"/>
      <c r="BD529" s="47"/>
      <c r="BE529" s="97"/>
      <c r="BF529" s="49"/>
      <c r="BG529" s="239"/>
      <c r="BH529" s="342"/>
      <c r="BI529" s="49"/>
      <c r="BJ529" s="49"/>
      <c r="BK529" s="49"/>
      <c r="BL529" s="49"/>
      <c r="BM529" s="49"/>
      <c r="BN529" s="47"/>
      <c r="BO529" s="49"/>
      <c r="BP529" s="49"/>
      <c r="BQ529" s="49"/>
      <c r="BR529" s="323"/>
      <c r="BS529" s="323"/>
      <c r="BT529" s="323"/>
      <c r="BU529" s="49"/>
      <c r="BV529" s="49"/>
      <c r="BW529" s="97"/>
      <c r="BX529" s="97"/>
      <c r="BY529" s="97"/>
      <c r="BZ529" s="97"/>
      <c r="CA529" s="49"/>
      <c r="CB529" s="49"/>
      <c r="CC529" s="49"/>
      <c r="CD529" s="49"/>
      <c r="CE529" s="49"/>
      <c r="CF529" s="49"/>
      <c r="CG529" s="49"/>
      <c r="CH529" s="49"/>
      <c r="CI529" s="97"/>
      <c r="CJ529" s="97"/>
      <c r="CK529" s="97"/>
      <c r="CL529" s="97"/>
      <c r="CM529" s="335"/>
      <c r="CN529" s="337"/>
      <c r="CO529" s="315" t="str">
        <f>IF(Формулы!R529&gt;V529,"22-?,Дата 14 - Прибыл из УФСИН; ","")&amp;IF(Формулы!Q529&gt;Y529,"25-?,Дата 13 - Выбыл в УФСИН;","")&amp;IF(YEAR(ДАННЫЕ!$F$1)=YEAR(ДАННЫЕ!B529),IF(AT529&gt;0,"","40-?, вявлен в текущем году! "),"")&amp;IF(YEAR($F$1)=YEAR(W529),IF(X529+Y529&gt;0,"","23-стоит, 24,25 - куда выбыл? "),"")&amp;IF(X529+Y529&gt;0,IF(YEAR($F$1)=YEAR(W529),"","24+25&gt;0? 23 - когда выбыл? "),"")&amp;IF(BA529&lt;BB529,"47&gt;=48; ","")&amp;IF(BA529&lt;BC529,"47&gt;=49; ","")&amp;IF(BA529&lt;BD529,"47&gt;=50; ","")&amp;IF(BE529&gt;0,IF(BF529&gt;0,IF(AU529&gt;AV529,"","41 и 42 - ? (51 и 52 &gt; 0);"),"51 &gt; 0 52 - ?;"),"")&amp;IF(AU529&gt;0,IF(AV529&gt;AU529,"41&gt;42;","")&amp;IF(BE529&gt;0,"","41&gt;0 51-?;"),"")&amp;IF(BF529&gt;0,IF(BE529&gt;0,"","52&gt;0 51-?;"),"")&amp;IF(AW529&gt;=AX529,"","43&gt;44;")&amp;IF(CA529&gt;0,IF(AW529&gt;0,"","71 &gt; 0 43-?;"),"")</f>
        <v/>
      </c>
    </row>
    <row r="530" spans="1:93" s="250" customFormat="1" ht="15" customHeight="1" x14ac:dyDescent="0.2">
      <c r="A530" s="45"/>
      <c r="B530" s="46"/>
      <c r="C530" s="121"/>
      <c r="D530" s="121"/>
      <c r="E530" s="336"/>
      <c r="F530" s="122"/>
      <c r="G530" s="46"/>
      <c r="H530" s="45"/>
      <c r="I530" s="45"/>
      <c r="J530" s="45"/>
      <c r="K530" s="45"/>
      <c r="L530" s="45"/>
      <c r="M530" s="46"/>
      <c r="N530" s="46"/>
      <c r="O530" s="48"/>
      <c r="P530" s="48"/>
      <c r="Q530" s="46"/>
      <c r="R530" s="48"/>
      <c r="S530" s="48"/>
      <c r="T530" s="48"/>
      <c r="U530" s="48"/>
      <c r="V530" s="48"/>
      <c r="W530" s="46"/>
      <c r="X530" s="48"/>
      <c r="Y530" s="48"/>
      <c r="Z530" s="157"/>
      <c r="AA530" s="47"/>
      <c r="AB530" s="97"/>
      <c r="AC530" s="49"/>
      <c r="AD530" s="49"/>
      <c r="AE530" s="49"/>
      <c r="AF530" s="49"/>
      <c r="AG530" s="49"/>
      <c r="AH530" s="47"/>
      <c r="AI530" s="47"/>
      <c r="AJ530" s="47"/>
      <c r="AK530" s="190"/>
      <c r="AL530" s="190"/>
      <c r="AM530" s="190"/>
      <c r="AN530" s="190"/>
      <c r="AO530" s="190"/>
      <c r="AP530" s="151"/>
      <c r="AQ530" s="322"/>
      <c r="AR530" s="322"/>
      <c r="AS530" s="322"/>
      <c r="AT530" s="47"/>
      <c r="AU530" s="47"/>
      <c r="AV530" s="47"/>
      <c r="AW530" s="47"/>
      <c r="AX530" s="322"/>
      <c r="AY530" s="98"/>
      <c r="AZ530" s="98"/>
      <c r="BA530" s="47"/>
      <c r="BB530" s="47"/>
      <c r="BC530" s="47"/>
      <c r="BD530" s="47"/>
      <c r="BE530" s="97"/>
      <c r="BF530" s="49"/>
      <c r="BG530" s="239"/>
      <c r="BH530" s="342"/>
      <c r="BI530" s="49"/>
      <c r="BJ530" s="49"/>
      <c r="BK530" s="49"/>
      <c r="BL530" s="49"/>
      <c r="BM530" s="49"/>
      <c r="BN530" s="47"/>
      <c r="BO530" s="49"/>
      <c r="BP530" s="49"/>
      <c r="BQ530" s="49"/>
      <c r="BR530" s="323"/>
      <c r="BS530" s="323"/>
      <c r="BT530" s="323"/>
      <c r="BU530" s="49"/>
      <c r="BV530" s="49"/>
      <c r="BW530" s="97"/>
      <c r="BX530" s="97"/>
      <c r="BY530" s="97"/>
      <c r="BZ530" s="97"/>
      <c r="CA530" s="49"/>
      <c r="CB530" s="49"/>
      <c r="CC530" s="49"/>
      <c r="CD530" s="49"/>
      <c r="CE530" s="49"/>
      <c r="CF530" s="49"/>
      <c r="CG530" s="49"/>
      <c r="CH530" s="49"/>
      <c r="CI530" s="97"/>
      <c r="CJ530" s="97"/>
      <c r="CK530" s="97"/>
      <c r="CL530" s="97"/>
      <c r="CM530" s="335"/>
      <c r="CN530" s="337"/>
      <c r="CO530" s="315" t="str">
        <f>IF(Формулы!R530&gt;V530,"22-?,Дата 14 - Прибыл из УФСИН; ","")&amp;IF(Формулы!Q530&gt;Y530,"25-?,Дата 13 - Выбыл в УФСИН;","")&amp;IF(YEAR(ДАННЫЕ!$F$1)=YEAR(ДАННЫЕ!B530),IF(AT530&gt;0,"","40-?, вявлен в текущем году! "),"")&amp;IF(YEAR($F$1)=YEAR(W530),IF(X530+Y530&gt;0,"","23-стоит, 24,25 - куда выбыл? "),"")&amp;IF(X530+Y530&gt;0,IF(YEAR($F$1)=YEAR(W530),"","24+25&gt;0? 23 - когда выбыл? "),"")&amp;IF(BA530&lt;BB530,"47&gt;=48; ","")&amp;IF(BA530&lt;BC530,"47&gt;=49; ","")&amp;IF(BA530&lt;BD530,"47&gt;=50; ","")&amp;IF(BE530&gt;0,IF(BF530&gt;0,IF(AU530&gt;AV530,"","41 и 42 - ? (51 и 52 &gt; 0);"),"51 &gt; 0 52 - ?;"),"")&amp;IF(AU530&gt;0,IF(AV530&gt;AU530,"41&gt;42;","")&amp;IF(BE530&gt;0,"","41&gt;0 51-?;"),"")&amp;IF(BF530&gt;0,IF(BE530&gt;0,"","52&gt;0 51-?;"),"")&amp;IF(AW530&gt;=AX530,"","43&gt;44;")&amp;IF(CA530&gt;0,IF(AW530&gt;0,"","71 &gt; 0 43-?;"),"")</f>
        <v/>
      </c>
    </row>
    <row r="531" spans="1:93" s="250" customFormat="1" ht="15" customHeight="1" x14ac:dyDescent="0.2">
      <c r="A531" s="45"/>
      <c r="B531" s="46"/>
      <c r="C531" s="121"/>
      <c r="D531" s="121"/>
      <c r="E531" s="336"/>
      <c r="F531" s="122"/>
      <c r="G531" s="46"/>
      <c r="H531" s="45"/>
      <c r="I531" s="45"/>
      <c r="J531" s="45"/>
      <c r="K531" s="45"/>
      <c r="L531" s="45"/>
      <c r="M531" s="46"/>
      <c r="N531" s="46"/>
      <c r="O531" s="48"/>
      <c r="P531" s="48"/>
      <c r="Q531" s="46"/>
      <c r="R531" s="48"/>
      <c r="S531" s="48"/>
      <c r="T531" s="48"/>
      <c r="U531" s="48"/>
      <c r="V531" s="48"/>
      <c r="W531" s="46"/>
      <c r="X531" s="48"/>
      <c r="Y531" s="48"/>
      <c r="Z531" s="157"/>
      <c r="AA531" s="47"/>
      <c r="AB531" s="97"/>
      <c r="AC531" s="49"/>
      <c r="AD531" s="49"/>
      <c r="AE531" s="49"/>
      <c r="AF531" s="49"/>
      <c r="AG531" s="49"/>
      <c r="AH531" s="47"/>
      <c r="AI531" s="47"/>
      <c r="AJ531" s="47"/>
      <c r="AK531" s="190"/>
      <c r="AL531" s="190"/>
      <c r="AM531" s="190"/>
      <c r="AN531" s="190"/>
      <c r="AO531" s="190"/>
      <c r="AP531" s="151"/>
      <c r="AQ531" s="322"/>
      <c r="AR531" s="322"/>
      <c r="AS531" s="322"/>
      <c r="AT531" s="47"/>
      <c r="AU531" s="47"/>
      <c r="AV531" s="47"/>
      <c r="AW531" s="47"/>
      <c r="AX531" s="322"/>
      <c r="AY531" s="98"/>
      <c r="AZ531" s="98"/>
      <c r="BA531" s="47"/>
      <c r="BB531" s="47"/>
      <c r="BC531" s="47"/>
      <c r="BD531" s="47"/>
      <c r="BE531" s="97"/>
      <c r="BF531" s="49"/>
      <c r="BG531" s="239"/>
      <c r="BH531" s="342"/>
      <c r="BI531" s="49"/>
      <c r="BJ531" s="49"/>
      <c r="BK531" s="49"/>
      <c r="BL531" s="49"/>
      <c r="BM531" s="49"/>
      <c r="BN531" s="47"/>
      <c r="BO531" s="49"/>
      <c r="BP531" s="49"/>
      <c r="BQ531" s="49"/>
      <c r="BR531" s="323"/>
      <c r="BS531" s="323"/>
      <c r="BT531" s="323"/>
      <c r="BU531" s="49"/>
      <c r="BV531" s="49"/>
      <c r="BW531" s="97"/>
      <c r="BX531" s="97"/>
      <c r="BY531" s="97"/>
      <c r="BZ531" s="97"/>
      <c r="CA531" s="49"/>
      <c r="CB531" s="49"/>
      <c r="CC531" s="49"/>
      <c r="CD531" s="49"/>
      <c r="CE531" s="49"/>
      <c r="CF531" s="49"/>
      <c r="CG531" s="49"/>
      <c r="CH531" s="49"/>
      <c r="CI531" s="97"/>
      <c r="CJ531" s="97"/>
      <c r="CK531" s="97"/>
      <c r="CL531" s="97"/>
      <c r="CM531" s="335"/>
      <c r="CN531" s="337"/>
      <c r="CO531" s="315" t="str">
        <f>IF(Формулы!R531&gt;V531,"22-?,Дата 14 - Прибыл из УФСИН; ","")&amp;IF(Формулы!Q531&gt;Y531,"25-?,Дата 13 - Выбыл в УФСИН;","")&amp;IF(YEAR(ДАННЫЕ!$F$1)=YEAR(ДАННЫЕ!B531),IF(AT531&gt;0,"","40-?, вявлен в текущем году! "),"")&amp;IF(YEAR($F$1)=YEAR(W531),IF(X531+Y531&gt;0,"","23-стоит, 24,25 - куда выбыл? "),"")&amp;IF(X531+Y531&gt;0,IF(YEAR($F$1)=YEAR(W531),"","24+25&gt;0? 23 - когда выбыл? "),"")&amp;IF(BA531&lt;BB531,"47&gt;=48; ","")&amp;IF(BA531&lt;BC531,"47&gt;=49; ","")&amp;IF(BA531&lt;BD531,"47&gt;=50; ","")&amp;IF(BE531&gt;0,IF(BF531&gt;0,IF(AU531&gt;AV531,"","41 и 42 - ? (51 и 52 &gt; 0);"),"51 &gt; 0 52 - ?;"),"")&amp;IF(AU531&gt;0,IF(AV531&gt;AU531,"41&gt;42;","")&amp;IF(BE531&gt;0,"","41&gt;0 51-?;"),"")&amp;IF(BF531&gt;0,IF(BE531&gt;0,"","52&gt;0 51-?;"),"")&amp;IF(AW531&gt;=AX531,"","43&gt;44;")&amp;IF(CA531&gt;0,IF(AW531&gt;0,"","71 &gt; 0 43-?;"),"")</f>
        <v/>
      </c>
    </row>
    <row r="532" spans="1:93" s="250" customFormat="1" ht="15" customHeight="1" x14ac:dyDescent="0.2">
      <c r="A532" s="45"/>
      <c r="B532" s="46"/>
      <c r="C532" s="121"/>
      <c r="D532" s="121"/>
      <c r="E532" s="336"/>
      <c r="F532" s="122"/>
      <c r="G532" s="46"/>
      <c r="H532" s="45"/>
      <c r="I532" s="45"/>
      <c r="J532" s="45"/>
      <c r="K532" s="45"/>
      <c r="L532" s="45"/>
      <c r="M532" s="46"/>
      <c r="N532" s="46"/>
      <c r="O532" s="48"/>
      <c r="P532" s="48"/>
      <c r="Q532" s="46"/>
      <c r="R532" s="48"/>
      <c r="S532" s="48"/>
      <c r="T532" s="48"/>
      <c r="U532" s="48"/>
      <c r="V532" s="48"/>
      <c r="W532" s="46"/>
      <c r="X532" s="48"/>
      <c r="Y532" s="48"/>
      <c r="Z532" s="157"/>
      <c r="AA532" s="47"/>
      <c r="AB532" s="97"/>
      <c r="AC532" s="49"/>
      <c r="AD532" s="49"/>
      <c r="AE532" s="49"/>
      <c r="AF532" s="49"/>
      <c r="AG532" s="49"/>
      <c r="AH532" s="47"/>
      <c r="AI532" s="47"/>
      <c r="AJ532" s="47"/>
      <c r="AK532" s="190"/>
      <c r="AL532" s="190"/>
      <c r="AM532" s="190"/>
      <c r="AN532" s="190"/>
      <c r="AO532" s="190"/>
      <c r="AP532" s="151"/>
      <c r="AQ532" s="322"/>
      <c r="AR532" s="322"/>
      <c r="AS532" s="322"/>
      <c r="AT532" s="47"/>
      <c r="AU532" s="47"/>
      <c r="AV532" s="47"/>
      <c r="AW532" s="47"/>
      <c r="AX532" s="322"/>
      <c r="AY532" s="98"/>
      <c r="AZ532" s="98"/>
      <c r="BA532" s="47"/>
      <c r="BB532" s="47"/>
      <c r="BC532" s="47"/>
      <c r="BD532" s="47"/>
      <c r="BE532" s="97"/>
      <c r="BF532" s="49"/>
      <c r="BG532" s="239"/>
      <c r="BH532" s="342"/>
      <c r="BI532" s="49"/>
      <c r="BJ532" s="49"/>
      <c r="BK532" s="49"/>
      <c r="BL532" s="49"/>
      <c r="BM532" s="49"/>
      <c r="BN532" s="47"/>
      <c r="BO532" s="49"/>
      <c r="BP532" s="49"/>
      <c r="BQ532" s="49"/>
      <c r="BR532" s="323"/>
      <c r="BS532" s="323"/>
      <c r="BT532" s="323"/>
      <c r="BU532" s="49"/>
      <c r="BV532" s="49"/>
      <c r="BW532" s="97"/>
      <c r="BX532" s="97"/>
      <c r="BY532" s="97"/>
      <c r="BZ532" s="97"/>
      <c r="CA532" s="49"/>
      <c r="CB532" s="49"/>
      <c r="CC532" s="49"/>
      <c r="CD532" s="49"/>
      <c r="CE532" s="49"/>
      <c r="CF532" s="49"/>
      <c r="CG532" s="49"/>
      <c r="CH532" s="49"/>
      <c r="CI532" s="97"/>
      <c r="CJ532" s="97"/>
      <c r="CK532" s="97"/>
      <c r="CL532" s="97"/>
      <c r="CM532" s="335"/>
      <c r="CN532" s="337"/>
      <c r="CO532" s="315" t="str">
        <f>IF(Формулы!R532&gt;V532,"22-?,Дата 14 - Прибыл из УФСИН; ","")&amp;IF(Формулы!Q532&gt;Y532,"25-?,Дата 13 - Выбыл в УФСИН;","")&amp;IF(YEAR(ДАННЫЕ!$F$1)=YEAR(ДАННЫЕ!B532),IF(AT532&gt;0,"","40-?, вявлен в текущем году! "),"")&amp;IF(YEAR($F$1)=YEAR(W532),IF(X532+Y532&gt;0,"","23-стоит, 24,25 - куда выбыл? "),"")&amp;IF(X532+Y532&gt;0,IF(YEAR($F$1)=YEAR(W532),"","24+25&gt;0? 23 - когда выбыл? "),"")&amp;IF(BA532&lt;BB532,"47&gt;=48; ","")&amp;IF(BA532&lt;BC532,"47&gt;=49; ","")&amp;IF(BA532&lt;BD532,"47&gt;=50; ","")&amp;IF(BE532&gt;0,IF(BF532&gt;0,IF(AU532&gt;AV532,"","41 и 42 - ? (51 и 52 &gt; 0);"),"51 &gt; 0 52 - ?;"),"")&amp;IF(AU532&gt;0,IF(AV532&gt;AU532,"41&gt;42;","")&amp;IF(BE532&gt;0,"","41&gt;0 51-?;"),"")&amp;IF(BF532&gt;0,IF(BE532&gt;0,"","52&gt;0 51-?;"),"")&amp;IF(AW532&gt;=AX532,"","43&gt;44;")&amp;IF(CA532&gt;0,IF(AW532&gt;0,"","71 &gt; 0 43-?;"),"")</f>
        <v/>
      </c>
    </row>
    <row r="533" spans="1:93" s="250" customFormat="1" ht="15" customHeight="1" x14ac:dyDescent="0.2">
      <c r="A533" s="45"/>
      <c r="B533" s="46"/>
      <c r="C533" s="121"/>
      <c r="D533" s="121"/>
      <c r="E533" s="336"/>
      <c r="F533" s="122"/>
      <c r="G533" s="46"/>
      <c r="H533" s="45"/>
      <c r="I533" s="45"/>
      <c r="J533" s="45"/>
      <c r="K533" s="45"/>
      <c r="L533" s="45"/>
      <c r="M533" s="46"/>
      <c r="N533" s="46"/>
      <c r="O533" s="48"/>
      <c r="P533" s="48"/>
      <c r="Q533" s="46"/>
      <c r="R533" s="48"/>
      <c r="S533" s="48"/>
      <c r="T533" s="48"/>
      <c r="U533" s="48"/>
      <c r="V533" s="48"/>
      <c r="W533" s="46"/>
      <c r="X533" s="48"/>
      <c r="Y533" s="48"/>
      <c r="Z533" s="157"/>
      <c r="AA533" s="47"/>
      <c r="AB533" s="97"/>
      <c r="AC533" s="49"/>
      <c r="AD533" s="49"/>
      <c r="AE533" s="49"/>
      <c r="AF533" s="49"/>
      <c r="AG533" s="49"/>
      <c r="AH533" s="47"/>
      <c r="AI533" s="47"/>
      <c r="AJ533" s="47"/>
      <c r="AK533" s="190"/>
      <c r="AL533" s="190"/>
      <c r="AM533" s="190"/>
      <c r="AN533" s="190"/>
      <c r="AO533" s="190"/>
      <c r="AP533" s="151"/>
      <c r="AQ533" s="322"/>
      <c r="AR533" s="322"/>
      <c r="AS533" s="322"/>
      <c r="AT533" s="47"/>
      <c r="AU533" s="47"/>
      <c r="AV533" s="47"/>
      <c r="AW533" s="47"/>
      <c r="AX533" s="322"/>
      <c r="AY533" s="98"/>
      <c r="AZ533" s="98"/>
      <c r="BA533" s="47"/>
      <c r="BB533" s="47"/>
      <c r="BC533" s="47"/>
      <c r="BD533" s="47"/>
      <c r="BE533" s="97"/>
      <c r="BF533" s="49"/>
      <c r="BG533" s="239"/>
      <c r="BH533" s="342"/>
      <c r="BI533" s="49"/>
      <c r="BJ533" s="49"/>
      <c r="BK533" s="49"/>
      <c r="BL533" s="49"/>
      <c r="BM533" s="49"/>
      <c r="BN533" s="47"/>
      <c r="BO533" s="49"/>
      <c r="BP533" s="49"/>
      <c r="BQ533" s="49"/>
      <c r="BR533" s="323"/>
      <c r="BS533" s="323"/>
      <c r="BT533" s="323"/>
      <c r="BU533" s="49"/>
      <c r="BV533" s="49"/>
      <c r="BW533" s="97"/>
      <c r="BX533" s="97"/>
      <c r="BY533" s="97"/>
      <c r="BZ533" s="97"/>
      <c r="CA533" s="49"/>
      <c r="CB533" s="49"/>
      <c r="CC533" s="49"/>
      <c r="CD533" s="49"/>
      <c r="CE533" s="49"/>
      <c r="CF533" s="49"/>
      <c r="CG533" s="49"/>
      <c r="CH533" s="49"/>
      <c r="CI533" s="97"/>
      <c r="CJ533" s="97"/>
      <c r="CK533" s="97"/>
      <c r="CL533" s="97"/>
      <c r="CM533" s="335"/>
      <c r="CN533" s="337"/>
      <c r="CO533" s="315" t="str">
        <f>IF(Формулы!R533&gt;V533,"22-?,Дата 14 - Прибыл из УФСИН; ","")&amp;IF(Формулы!Q533&gt;Y533,"25-?,Дата 13 - Выбыл в УФСИН;","")&amp;IF(YEAR(ДАННЫЕ!$F$1)=YEAR(ДАННЫЕ!B533),IF(AT533&gt;0,"","40-?, вявлен в текущем году! "),"")&amp;IF(YEAR($F$1)=YEAR(W533),IF(X533+Y533&gt;0,"","23-стоит, 24,25 - куда выбыл? "),"")&amp;IF(X533+Y533&gt;0,IF(YEAR($F$1)=YEAR(W533),"","24+25&gt;0? 23 - когда выбыл? "),"")&amp;IF(BA533&lt;BB533,"47&gt;=48; ","")&amp;IF(BA533&lt;BC533,"47&gt;=49; ","")&amp;IF(BA533&lt;BD533,"47&gt;=50; ","")&amp;IF(BE533&gt;0,IF(BF533&gt;0,IF(AU533&gt;AV533,"","41 и 42 - ? (51 и 52 &gt; 0);"),"51 &gt; 0 52 - ?;"),"")&amp;IF(AU533&gt;0,IF(AV533&gt;AU533,"41&gt;42;","")&amp;IF(BE533&gt;0,"","41&gt;0 51-?;"),"")&amp;IF(BF533&gt;0,IF(BE533&gt;0,"","52&gt;0 51-?;"),"")&amp;IF(AW533&gt;=AX533,"","43&gt;44;")&amp;IF(CA533&gt;0,IF(AW533&gt;0,"","71 &gt; 0 43-?;"),"")</f>
        <v/>
      </c>
    </row>
    <row r="534" spans="1:93" s="250" customFormat="1" ht="15" customHeight="1" x14ac:dyDescent="0.2">
      <c r="A534" s="45"/>
      <c r="B534" s="46"/>
      <c r="C534" s="121"/>
      <c r="D534" s="121"/>
      <c r="E534" s="336"/>
      <c r="F534" s="122"/>
      <c r="G534" s="46"/>
      <c r="H534" s="45"/>
      <c r="I534" s="45"/>
      <c r="J534" s="45"/>
      <c r="K534" s="45"/>
      <c r="L534" s="45"/>
      <c r="M534" s="46"/>
      <c r="N534" s="46"/>
      <c r="O534" s="48"/>
      <c r="P534" s="48"/>
      <c r="Q534" s="46"/>
      <c r="R534" s="48"/>
      <c r="S534" s="48"/>
      <c r="T534" s="48"/>
      <c r="U534" s="48"/>
      <c r="V534" s="48"/>
      <c r="W534" s="46"/>
      <c r="X534" s="48"/>
      <c r="Y534" s="48"/>
      <c r="Z534" s="157"/>
      <c r="AA534" s="47"/>
      <c r="AB534" s="97"/>
      <c r="AC534" s="49"/>
      <c r="AD534" s="49"/>
      <c r="AE534" s="49"/>
      <c r="AF534" s="49"/>
      <c r="AG534" s="49"/>
      <c r="AH534" s="47"/>
      <c r="AI534" s="47"/>
      <c r="AJ534" s="47"/>
      <c r="AK534" s="190"/>
      <c r="AL534" s="190"/>
      <c r="AM534" s="190"/>
      <c r="AN534" s="190"/>
      <c r="AO534" s="190"/>
      <c r="AP534" s="151"/>
      <c r="AQ534" s="322"/>
      <c r="AR534" s="322"/>
      <c r="AS534" s="322"/>
      <c r="AT534" s="47"/>
      <c r="AU534" s="47"/>
      <c r="AV534" s="47"/>
      <c r="AW534" s="47"/>
      <c r="AX534" s="322"/>
      <c r="AY534" s="98"/>
      <c r="AZ534" s="98"/>
      <c r="BA534" s="47"/>
      <c r="BB534" s="47"/>
      <c r="BC534" s="47"/>
      <c r="BD534" s="47"/>
      <c r="BE534" s="97"/>
      <c r="BF534" s="49"/>
      <c r="BG534" s="239"/>
      <c r="BH534" s="342"/>
      <c r="BI534" s="49"/>
      <c r="BJ534" s="49"/>
      <c r="BK534" s="49"/>
      <c r="BL534" s="49"/>
      <c r="BM534" s="49"/>
      <c r="BN534" s="47"/>
      <c r="BO534" s="49"/>
      <c r="BP534" s="49"/>
      <c r="BQ534" s="49"/>
      <c r="BR534" s="323"/>
      <c r="BS534" s="323"/>
      <c r="BT534" s="323"/>
      <c r="BU534" s="49"/>
      <c r="BV534" s="49"/>
      <c r="BW534" s="97"/>
      <c r="BX534" s="97"/>
      <c r="BY534" s="97"/>
      <c r="BZ534" s="97"/>
      <c r="CA534" s="49"/>
      <c r="CB534" s="49"/>
      <c r="CC534" s="49"/>
      <c r="CD534" s="49"/>
      <c r="CE534" s="49"/>
      <c r="CF534" s="49"/>
      <c r="CG534" s="49"/>
      <c r="CH534" s="49"/>
      <c r="CI534" s="97"/>
      <c r="CJ534" s="97"/>
      <c r="CK534" s="97"/>
      <c r="CL534" s="97"/>
      <c r="CM534" s="335"/>
      <c r="CN534" s="337"/>
      <c r="CO534" s="315" t="str">
        <f>IF(Формулы!R534&gt;V534,"22-?,Дата 14 - Прибыл из УФСИН; ","")&amp;IF(Формулы!Q534&gt;Y534,"25-?,Дата 13 - Выбыл в УФСИН;","")&amp;IF(YEAR(ДАННЫЕ!$F$1)=YEAR(ДАННЫЕ!B534),IF(AT534&gt;0,"","40-?, вявлен в текущем году! "),"")&amp;IF(YEAR($F$1)=YEAR(W534),IF(X534+Y534&gt;0,"","23-стоит, 24,25 - куда выбыл? "),"")&amp;IF(X534+Y534&gt;0,IF(YEAR($F$1)=YEAR(W534),"","24+25&gt;0? 23 - когда выбыл? "),"")&amp;IF(BA534&lt;BB534,"47&gt;=48; ","")&amp;IF(BA534&lt;BC534,"47&gt;=49; ","")&amp;IF(BA534&lt;BD534,"47&gt;=50; ","")&amp;IF(BE534&gt;0,IF(BF534&gt;0,IF(AU534&gt;AV534,"","41 и 42 - ? (51 и 52 &gt; 0);"),"51 &gt; 0 52 - ?;"),"")&amp;IF(AU534&gt;0,IF(AV534&gt;AU534,"41&gt;42;","")&amp;IF(BE534&gt;0,"","41&gt;0 51-?;"),"")&amp;IF(BF534&gt;0,IF(BE534&gt;0,"","52&gt;0 51-?;"),"")&amp;IF(AW534&gt;=AX534,"","43&gt;44;")&amp;IF(CA534&gt;0,IF(AW534&gt;0,"","71 &gt; 0 43-?;"),"")</f>
        <v/>
      </c>
    </row>
    <row r="535" spans="1:93" s="250" customFormat="1" ht="15" customHeight="1" x14ac:dyDescent="0.2">
      <c r="A535" s="45"/>
      <c r="B535" s="46"/>
      <c r="C535" s="121"/>
      <c r="D535" s="121"/>
      <c r="E535" s="336"/>
      <c r="F535" s="122"/>
      <c r="G535" s="46"/>
      <c r="H535" s="45"/>
      <c r="I535" s="45"/>
      <c r="J535" s="45"/>
      <c r="K535" s="45"/>
      <c r="L535" s="45"/>
      <c r="M535" s="46"/>
      <c r="N535" s="46"/>
      <c r="O535" s="48"/>
      <c r="P535" s="48"/>
      <c r="Q535" s="46"/>
      <c r="R535" s="48"/>
      <c r="S535" s="48"/>
      <c r="T535" s="48"/>
      <c r="U535" s="48"/>
      <c r="V535" s="48"/>
      <c r="W535" s="46"/>
      <c r="X535" s="48"/>
      <c r="Y535" s="48"/>
      <c r="Z535" s="157"/>
      <c r="AA535" s="47"/>
      <c r="AB535" s="97"/>
      <c r="AC535" s="49"/>
      <c r="AD535" s="49"/>
      <c r="AE535" s="49"/>
      <c r="AF535" s="49"/>
      <c r="AG535" s="49"/>
      <c r="AH535" s="47"/>
      <c r="AI535" s="47"/>
      <c r="AJ535" s="47"/>
      <c r="AK535" s="190"/>
      <c r="AL535" s="190"/>
      <c r="AM535" s="190"/>
      <c r="AN535" s="190"/>
      <c r="AO535" s="190"/>
      <c r="AP535" s="151"/>
      <c r="AQ535" s="322"/>
      <c r="AR535" s="322"/>
      <c r="AS535" s="322"/>
      <c r="AT535" s="47"/>
      <c r="AU535" s="47"/>
      <c r="AV535" s="47"/>
      <c r="AW535" s="47"/>
      <c r="AX535" s="322"/>
      <c r="AY535" s="98"/>
      <c r="AZ535" s="98"/>
      <c r="BA535" s="47"/>
      <c r="BB535" s="47"/>
      <c r="BC535" s="47"/>
      <c r="BD535" s="47"/>
      <c r="BE535" s="97"/>
      <c r="BF535" s="49"/>
      <c r="BG535" s="239"/>
      <c r="BH535" s="342"/>
      <c r="BI535" s="49"/>
      <c r="BJ535" s="49"/>
      <c r="BK535" s="49"/>
      <c r="BL535" s="49"/>
      <c r="BM535" s="49"/>
      <c r="BN535" s="47"/>
      <c r="BO535" s="49"/>
      <c r="BP535" s="49"/>
      <c r="BQ535" s="49"/>
      <c r="BR535" s="323"/>
      <c r="BS535" s="323"/>
      <c r="BT535" s="323"/>
      <c r="BU535" s="49"/>
      <c r="BV535" s="49"/>
      <c r="BW535" s="97"/>
      <c r="BX535" s="97"/>
      <c r="BY535" s="97"/>
      <c r="BZ535" s="97"/>
      <c r="CA535" s="49"/>
      <c r="CB535" s="49"/>
      <c r="CC535" s="49"/>
      <c r="CD535" s="49"/>
      <c r="CE535" s="49"/>
      <c r="CF535" s="49"/>
      <c r="CG535" s="49"/>
      <c r="CH535" s="49"/>
      <c r="CI535" s="97"/>
      <c r="CJ535" s="97"/>
      <c r="CK535" s="97"/>
      <c r="CL535" s="97"/>
      <c r="CM535" s="335"/>
      <c r="CN535" s="337"/>
      <c r="CO535" s="315" t="str">
        <f>IF(Формулы!R535&gt;V535,"22-?,Дата 14 - Прибыл из УФСИН; ","")&amp;IF(Формулы!Q535&gt;Y535,"25-?,Дата 13 - Выбыл в УФСИН;","")&amp;IF(YEAR(ДАННЫЕ!$F$1)=YEAR(ДАННЫЕ!B535),IF(AT535&gt;0,"","40-?, вявлен в текущем году! "),"")&amp;IF(YEAR($F$1)=YEAR(W535),IF(X535+Y535&gt;0,"","23-стоит, 24,25 - куда выбыл? "),"")&amp;IF(X535+Y535&gt;0,IF(YEAR($F$1)=YEAR(W535),"","24+25&gt;0? 23 - когда выбыл? "),"")&amp;IF(BA535&lt;BB535,"47&gt;=48; ","")&amp;IF(BA535&lt;BC535,"47&gt;=49; ","")&amp;IF(BA535&lt;BD535,"47&gt;=50; ","")&amp;IF(BE535&gt;0,IF(BF535&gt;0,IF(AU535&gt;AV535,"","41 и 42 - ? (51 и 52 &gt; 0);"),"51 &gt; 0 52 - ?;"),"")&amp;IF(AU535&gt;0,IF(AV535&gt;AU535,"41&gt;42;","")&amp;IF(BE535&gt;0,"","41&gt;0 51-?;"),"")&amp;IF(BF535&gt;0,IF(BE535&gt;0,"","52&gt;0 51-?;"),"")&amp;IF(AW535&gt;=AX535,"","43&gt;44;")&amp;IF(CA535&gt;0,IF(AW535&gt;0,"","71 &gt; 0 43-?;"),"")</f>
        <v/>
      </c>
    </row>
    <row r="536" spans="1:93" s="250" customFormat="1" ht="15" customHeight="1" x14ac:dyDescent="0.2">
      <c r="A536" s="45"/>
      <c r="B536" s="46"/>
      <c r="C536" s="121"/>
      <c r="D536" s="121"/>
      <c r="E536" s="336"/>
      <c r="F536" s="122"/>
      <c r="G536" s="46"/>
      <c r="H536" s="45"/>
      <c r="I536" s="45"/>
      <c r="J536" s="45"/>
      <c r="K536" s="45"/>
      <c r="L536" s="45"/>
      <c r="M536" s="46"/>
      <c r="N536" s="46"/>
      <c r="O536" s="48"/>
      <c r="P536" s="48"/>
      <c r="Q536" s="46"/>
      <c r="R536" s="48"/>
      <c r="S536" s="48"/>
      <c r="T536" s="48"/>
      <c r="U536" s="48"/>
      <c r="V536" s="48"/>
      <c r="W536" s="46"/>
      <c r="X536" s="48"/>
      <c r="Y536" s="48"/>
      <c r="Z536" s="157"/>
      <c r="AA536" s="47"/>
      <c r="AB536" s="97"/>
      <c r="AC536" s="49"/>
      <c r="AD536" s="49"/>
      <c r="AE536" s="49"/>
      <c r="AF536" s="49"/>
      <c r="AG536" s="49"/>
      <c r="AH536" s="47"/>
      <c r="AI536" s="47"/>
      <c r="AJ536" s="47"/>
      <c r="AK536" s="190"/>
      <c r="AL536" s="190"/>
      <c r="AM536" s="190"/>
      <c r="AN536" s="190"/>
      <c r="AO536" s="190"/>
      <c r="AP536" s="151"/>
      <c r="AQ536" s="322"/>
      <c r="AR536" s="322"/>
      <c r="AS536" s="322"/>
      <c r="AT536" s="47"/>
      <c r="AU536" s="47"/>
      <c r="AV536" s="47"/>
      <c r="AW536" s="47"/>
      <c r="AX536" s="322"/>
      <c r="AY536" s="98"/>
      <c r="AZ536" s="98"/>
      <c r="BA536" s="47"/>
      <c r="BB536" s="47"/>
      <c r="BC536" s="47"/>
      <c r="BD536" s="47"/>
      <c r="BE536" s="97"/>
      <c r="BF536" s="49"/>
      <c r="BG536" s="239"/>
      <c r="BH536" s="342"/>
      <c r="BI536" s="49"/>
      <c r="BJ536" s="49"/>
      <c r="BK536" s="49"/>
      <c r="BL536" s="49"/>
      <c r="BM536" s="49"/>
      <c r="BN536" s="47"/>
      <c r="BO536" s="49"/>
      <c r="BP536" s="49"/>
      <c r="BQ536" s="49"/>
      <c r="BR536" s="323"/>
      <c r="BS536" s="323"/>
      <c r="BT536" s="323"/>
      <c r="BU536" s="49"/>
      <c r="BV536" s="49"/>
      <c r="BW536" s="97"/>
      <c r="BX536" s="97"/>
      <c r="BY536" s="97"/>
      <c r="BZ536" s="97"/>
      <c r="CA536" s="49"/>
      <c r="CB536" s="49"/>
      <c r="CC536" s="49"/>
      <c r="CD536" s="49"/>
      <c r="CE536" s="49"/>
      <c r="CF536" s="49"/>
      <c r="CG536" s="49"/>
      <c r="CH536" s="49"/>
      <c r="CI536" s="97"/>
      <c r="CJ536" s="97"/>
      <c r="CK536" s="97"/>
      <c r="CL536" s="97"/>
      <c r="CM536" s="335"/>
      <c r="CN536" s="337"/>
      <c r="CO536" s="315" t="str">
        <f>IF(Формулы!R536&gt;V536,"22-?,Дата 14 - Прибыл из УФСИН; ","")&amp;IF(Формулы!Q536&gt;Y536,"25-?,Дата 13 - Выбыл в УФСИН;","")&amp;IF(YEAR(ДАННЫЕ!$F$1)=YEAR(ДАННЫЕ!B536),IF(AT536&gt;0,"","40-?, вявлен в текущем году! "),"")&amp;IF(YEAR($F$1)=YEAR(W536),IF(X536+Y536&gt;0,"","23-стоит, 24,25 - куда выбыл? "),"")&amp;IF(X536+Y536&gt;0,IF(YEAR($F$1)=YEAR(W536),"","24+25&gt;0? 23 - когда выбыл? "),"")&amp;IF(BA536&lt;BB536,"47&gt;=48; ","")&amp;IF(BA536&lt;BC536,"47&gt;=49; ","")&amp;IF(BA536&lt;BD536,"47&gt;=50; ","")&amp;IF(BE536&gt;0,IF(BF536&gt;0,IF(AU536&gt;AV536,"","41 и 42 - ? (51 и 52 &gt; 0);"),"51 &gt; 0 52 - ?;"),"")&amp;IF(AU536&gt;0,IF(AV536&gt;AU536,"41&gt;42;","")&amp;IF(BE536&gt;0,"","41&gt;0 51-?;"),"")&amp;IF(BF536&gt;0,IF(BE536&gt;0,"","52&gt;0 51-?;"),"")&amp;IF(AW536&gt;=AX536,"","43&gt;44;")&amp;IF(CA536&gt;0,IF(AW536&gt;0,"","71 &gt; 0 43-?;"),"")</f>
        <v/>
      </c>
    </row>
    <row r="537" spans="1:93" s="250" customFormat="1" ht="15" customHeight="1" x14ac:dyDescent="0.2">
      <c r="A537" s="45"/>
      <c r="B537" s="46"/>
      <c r="C537" s="121"/>
      <c r="D537" s="121"/>
      <c r="E537" s="336"/>
      <c r="F537" s="122"/>
      <c r="G537" s="46"/>
      <c r="H537" s="45"/>
      <c r="I537" s="45"/>
      <c r="J537" s="45"/>
      <c r="K537" s="45"/>
      <c r="L537" s="45"/>
      <c r="M537" s="46"/>
      <c r="N537" s="46"/>
      <c r="O537" s="48"/>
      <c r="P537" s="48"/>
      <c r="Q537" s="46"/>
      <c r="R537" s="48"/>
      <c r="S537" s="48"/>
      <c r="T537" s="48"/>
      <c r="U537" s="48"/>
      <c r="V537" s="48"/>
      <c r="W537" s="46"/>
      <c r="X537" s="48"/>
      <c r="Y537" s="48"/>
      <c r="Z537" s="157"/>
      <c r="AA537" s="47"/>
      <c r="AB537" s="97"/>
      <c r="AC537" s="49"/>
      <c r="AD537" s="49"/>
      <c r="AE537" s="49"/>
      <c r="AF537" s="49"/>
      <c r="AG537" s="49"/>
      <c r="AH537" s="47"/>
      <c r="AI537" s="47"/>
      <c r="AJ537" s="47"/>
      <c r="AK537" s="190"/>
      <c r="AL537" s="190"/>
      <c r="AM537" s="190"/>
      <c r="AN537" s="190"/>
      <c r="AO537" s="190"/>
      <c r="AP537" s="151"/>
      <c r="AQ537" s="322"/>
      <c r="AR537" s="322"/>
      <c r="AS537" s="322"/>
      <c r="AT537" s="47"/>
      <c r="AU537" s="47"/>
      <c r="AV537" s="47"/>
      <c r="AW537" s="47"/>
      <c r="AX537" s="322"/>
      <c r="AY537" s="98"/>
      <c r="AZ537" s="98"/>
      <c r="BA537" s="47"/>
      <c r="BB537" s="47"/>
      <c r="BC537" s="47"/>
      <c r="BD537" s="47"/>
      <c r="BE537" s="97"/>
      <c r="BF537" s="49"/>
      <c r="BG537" s="239"/>
      <c r="BH537" s="342"/>
      <c r="BI537" s="49"/>
      <c r="BJ537" s="49"/>
      <c r="BK537" s="49"/>
      <c r="BL537" s="49"/>
      <c r="BM537" s="49"/>
      <c r="BN537" s="47"/>
      <c r="BO537" s="49"/>
      <c r="BP537" s="49"/>
      <c r="BQ537" s="49"/>
      <c r="BR537" s="323"/>
      <c r="BS537" s="323"/>
      <c r="BT537" s="323"/>
      <c r="BU537" s="49"/>
      <c r="BV537" s="49"/>
      <c r="BW537" s="97"/>
      <c r="BX537" s="97"/>
      <c r="BY537" s="97"/>
      <c r="BZ537" s="97"/>
      <c r="CA537" s="49"/>
      <c r="CB537" s="49"/>
      <c r="CC537" s="49"/>
      <c r="CD537" s="49"/>
      <c r="CE537" s="49"/>
      <c r="CF537" s="49"/>
      <c r="CG537" s="49"/>
      <c r="CH537" s="49"/>
      <c r="CI537" s="97"/>
      <c r="CJ537" s="97"/>
      <c r="CK537" s="97"/>
      <c r="CL537" s="97"/>
      <c r="CM537" s="335"/>
      <c r="CN537" s="337"/>
      <c r="CO537" s="315" t="str">
        <f>IF(Формулы!R537&gt;V537,"22-?,Дата 14 - Прибыл из УФСИН; ","")&amp;IF(Формулы!Q537&gt;Y537,"25-?,Дата 13 - Выбыл в УФСИН;","")&amp;IF(YEAR(ДАННЫЕ!$F$1)=YEAR(ДАННЫЕ!B537),IF(AT537&gt;0,"","40-?, вявлен в текущем году! "),"")&amp;IF(YEAR($F$1)=YEAR(W537),IF(X537+Y537&gt;0,"","23-стоит, 24,25 - куда выбыл? "),"")&amp;IF(X537+Y537&gt;0,IF(YEAR($F$1)=YEAR(W537),"","24+25&gt;0? 23 - когда выбыл? "),"")&amp;IF(BA537&lt;BB537,"47&gt;=48; ","")&amp;IF(BA537&lt;BC537,"47&gt;=49; ","")&amp;IF(BA537&lt;BD537,"47&gt;=50; ","")&amp;IF(BE537&gt;0,IF(BF537&gt;0,IF(AU537&gt;AV537,"","41 и 42 - ? (51 и 52 &gt; 0);"),"51 &gt; 0 52 - ?;"),"")&amp;IF(AU537&gt;0,IF(AV537&gt;AU537,"41&gt;42;","")&amp;IF(BE537&gt;0,"","41&gt;0 51-?;"),"")&amp;IF(BF537&gt;0,IF(BE537&gt;0,"","52&gt;0 51-?;"),"")&amp;IF(AW537&gt;=AX537,"","43&gt;44;")&amp;IF(CA537&gt;0,IF(AW537&gt;0,"","71 &gt; 0 43-?;"),"")</f>
        <v/>
      </c>
    </row>
    <row r="538" spans="1:93" s="250" customFormat="1" ht="15" customHeight="1" x14ac:dyDescent="0.2">
      <c r="A538" s="45"/>
      <c r="B538" s="46"/>
      <c r="C538" s="121"/>
      <c r="D538" s="121"/>
      <c r="E538" s="336"/>
      <c r="F538" s="122"/>
      <c r="G538" s="46"/>
      <c r="H538" s="45"/>
      <c r="I538" s="45"/>
      <c r="J538" s="45"/>
      <c r="K538" s="45"/>
      <c r="L538" s="45"/>
      <c r="M538" s="46"/>
      <c r="N538" s="46"/>
      <c r="O538" s="48"/>
      <c r="P538" s="48"/>
      <c r="Q538" s="46"/>
      <c r="R538" s="48"/>
      <c r="S538" s="48"/>
      <c r="T538" s="48"/>
      <c r="U538" s="48"/>
      <c r="V538" s="48"/>
      <c r="W538" s="46"/>
      <c r="X538" s="48"/>
      <c r="Y538" s="48"/>
      <c r="Z538" s="157"/>
      <c r="AA538" s="47"/>
      <c r="AB538" s="97"/>
      <c r="AC538" s="49"/>
      <c r="AD538" s="49"/>
      <c r="AE538" s="49"/>
      <c r="AF538" s="49"/>
      <c r="AG538" s="49"/>
      <c r="AH538" s="47"/>
      <c r="AI538" s="47"/>
      <c r="AJ538" s="47"/>
      <c r="AK538" s="190"/>
      <c r="AL538" s="190"/>
      <c r="AM538" s="190"/>
      <c r="AN538" s="190"/>
      <c r="AO538" s="190"/>
      <c r="AP538" s="151"/>
      <c r="AQ538" s="322"/>
      <c r="AR538" s="322"/>
      <c r="AS538" s="322"/>
      <c r="AT538" s="47"/>
      <c r="AU538" s="47"/>
      <c r="AV538" s="47"/>
      <c r="AW538" s="47"/>
      <c r="AX538" s="322"/>
      <c r="AY538" s="98"/>
      <c r="AZ538" s="98"/>
      <c r="BA538" s="47"/>
      <c r="BB538" s="47"/>
      <c r="BC538" s="47"/>
      <c r="BD538" s="47"/>
      <c r="BE538" s="97"/>
      <c r="BF538" s="49"/>
      <c r="BG538" s="239"/>
      <c r="BH538" s="342"/>
      <c r="BI538" s="49"/>
      <c r="BJ538" s="49"/>
      <c r="BK538" s="49"/>
      <c r="BL538" s="49"/>
      <c r="BM538" s="49"/>
      <c r="BN538" s="47"/>
      <c r="BO538" s="49"/>
      <c r="BP538" s="49"/>
      <c r="BQ538" s="49"/>
      <c r="BR538" s="323"/>
      <c r="BS538" s="323"/>
      <c r="BT538" s="323"/>
      <c r="BU538" s="49"/>
      <c r="BV538" s="49"/>
      <c r="BW538" s="97"/>
      <c r="BX538" s="97"/>
      <c r="BY538" s="97"/>
      <c r="BZ538" s="97"/>
      <c r="CA538" s="49"/>
      <c r="CB538" s="49"/>
      <c r="CC538" s="49"/>
      <c r="CD538" s="49"/>
      <c r="CE538" s="49"/>
      <c r="CF538" s="49"/>
      <c r="CG538" s="49"/>
      <c r="CH538" s="49"/>
      <c r="CI538" s="97"/>
      <c r="CJ538" s="97"/>
      <c r="CK538" s="97"/>
      <c r="CL538" s="97"/>
      <c r="CM538" s="335"/>
      <c r="CN538" s="337"/>
      <c r="CO538" s="315" t="str">
        <f>IF(Формулы!R538&gt;V538,"22-?,Дата 14 - Прибыл из УФСИН; ","")&amp;IF(Формулы!Q538&gt;Y538,"25-?,Дата 13 - Выбыл в УФСИН;","")&amp;IF(YEAR(ДАННЫЕ!$F$1)=YEAR(ДАННЫЕ!B538),IF(AT538&gt;0,"","40-?, вявлен в текущем году! "),"")&amp;IF(YEAR($F$1)=YEAR(W538),IF(X538+Y538&gt;0,"","23-стоит, 24,25 - куда выбыл? "),"")&amp;IF(X538+Y538&gt;0,IF(YEAR($F$1)=YEAR(W538),"","24+25&gt;0? 23 - когда выбыл? "),"")&amp;IF(BA538&lt;BB538,"47&gt;=48; ","")&amp;IF(BA538&lt;BC538,"47&gt;=49; ","")&amp;IF(BA538&lt;BD538,"47&gt;=50; ","")&amp;IF(BE538&gt;0,IF(BF538&gt;0,IF(AU538&gt;AV538,"","41 и 42 - ? (51 и 52 &gt; 0);"),"51 &gt; 0 52 - ?;"),"")&amp;IF(AU538&gt;0,IF(AV538&gt;AU538,"41&gt;42;","")&amp;IF(BE538&gt;0,"","41&gt;0 51-?;"),"")&amp;IF(BF538&gt;0,IF(BE538&gt;0,"","52&gt;0 51-?;"),"")&amp;IF(AW538&gt;=AX538,"","43&gt;44;")&amp;IF(CA538&gt;0,IF(AW538&gt;0,"","71 &gt; 0 43-?;"),"")</f>
        <v/>
      </c>
    </row>
    <row r="539" spans="1:93" s="250" customFormat="1" ht="15" customHeight="1" x14ac:dyDescent="0.2">
      <c r="A539" s="45"/>
      <c r="B539" s="46"/>
      <c r="C539" s="121"/>
      <c r="D539" s="121"/>
      <c r="E539" s="336"/>
      <c r="F539" s="122"/>
      <c r="G539" s="46"/>
      <c r="H539" s="45"/>
      <c r="I539" s="45"/>
      <c r="J539" s="45"/>
      <c r="K539" s="45"/>
      <c r="L539" s="45"/>
      <c r="M539" s="46"/>
      <c r="N539" s="46"/>
      <c r="O539" s="48"/>
      <c r="P539" s="48"/>
      <c r="Q539" s="46"/>
      <c r="R539" s="48"/>
      <c r="S539" s="48"/>
      <c r="T539" s="48"/>
      <c r="U539" s="48"/>
      <c r="V539" s="48"/>
      <c r="W539" s="46"/>
      <c r="X539" s="48"/>
      <c r="Y539" s="48"/>
      <c r="Z539" s="157"/>
      <c r="AA539" s="47"/>
      <c r="AB539" s="97"/>
      <c r="AC539" s="49"/>
      <c r="AD539" s="49"/>
      <c r="AE539" s="49"/>
      <c r="AF539" s="49"/>
      <c r="AG539" s="49"/>
      <c r="AH539" s="47"/>
      <c r="AI539" s="47"/>
      <c r="AJ539" s="47"/>
      <c r="AK539" s="190"/>
      <c r="AL539" s="190"/>
      <c r="AM539" s="190"/>
      <c r="AN539" s="190"/>
      <c r="AO539" s="190"/>
      <c r="AP539" s="151"/>
      <c r="AQ539" s="322"/>
      <c r="AR539" s="322"/>
      <c r="AS539" s="322"/>
      <c r="AT539" s="47"/>
      <c r="AU539" s="47"/>
      <c r="AV539" s="47"/>
      <c r="AW539" s="47"/>
      <c r="AX539" s="322"/>
      <c r="AY539" s="98"/>
      <c r="AZ539" s="98"/>
      <c r="BA539" s="47"/>
      <c r="BB539" s="47"/>
      <c r="BC539" s="47"/>
      <c r="BD539" s="47"/>
      <c r="BE539" s="97"/>
      <c r="BF539" s="49"/>
      <c r="BG539" s="239"/>
      <c r="BH539" s="342"/>
      <c r="BI539" s="49"/>
      <c r="BJ539" s="49"/>
      <c r="BK539" s="49"/>
      <c r="BL539" s="49"/>
      <c r="BM539" s="49"/>
      <c r="BN539" s="47"/>
      <c r="BO539" s="49"/>
      <c r="BP539" s="49"/>
      <c r="BQ539" s="49"/>
      <c r="BR539" s="323"/>
      <c r="BS539" s="323"/>
      <c r="BT539" s="323"/>
      <c r="BU539" s="49"/>
      <c r="BV539" s="49"/>
      <c r="BW539" s="97"/>
      <c r="BX539" s="97"/>
      <c r="BY539" s="97"/>
      <c r="BZ539" s="97"/>
      <c r="CA539" s="49"/>
      <c r="CB539" s="49"/>
      <c r="CC539" s="49"/>
      <c r="CD539" s="49"/>
      <c r="CE539" s="49"/>
      <c r="CF539" s="49"/>
      <c r="CG539" s="49"/>
      <c r="CH539" s="49"/>
      <c r="CI539" s="97"/>
      <c r="CJ539" s="97"/>
      <c r="CK539" s="97"/>
      <c r="CL539" s="97"/>
      <c r="CM539" s="335"/>
      <c r="CN539" s="337"/>
      <c r="CO539" s="315" t="str">
        <f>IF(Формулы!R539&gt;V539,"22-?,Дата 14 - Прибыл из УФСИН; ","")&amp;IF(Формулы!Q539&gt;Y539,"25-?,Дата 13 - Выбыл в УФСИН;","")&amp;IF(YEAR(ДАННЫЕ!$F$1)=YEAR(ДАННЫЕ!B539),IF(AT539&gt;0,"","40-?, вявлен в текущем году! "),"")&amp;IF(YEAR($F$1)=YEAR(W539),IF(X539+Y539&gt;0,"","23-стоит, 24,25 - куда выбыл? "),"")&amp;IF(X539+Y539&gt;0,IF(YEAR($F$1)=YEAR(W539),"","24+25&gt;0? 23 - когда выбыл? "),"")&amp;IF(BA539&lt;BB539,"47&gt;=48; ","")&amp;IF(BA539&lt;BC539,"47&gt;=49; ","")&amp;IF(BA539&lt;BD539,"47&gt;=50; ","")&amp;IF(BE539&gt;0,IF(BF539&gt;0,IF(AU539&gt;AV539,"","41 и 42 - ? (51 и 52 &gt; 0);"),"51 &gt; 0 52 - ?;"),"")&amp;IF(AU539&gt;0,IF(AV539&gt;AU539,"41&gt;42;","")&amp;IF(BE539&gt;0,"","41&gt;0 51-?;"),"")&amp;IF(BF539&gt;0,IF(BE539&gt;0,"","52&gt;0 51-?;"),"")&amp;IF(AW539&gt;=AX539,"","43&gt;44;")&amp;IF(CA539&gt;0,IF(AW539&gt;0,"","71 &gt; 0 43-?;"),"")</f>
        <v/>
      </c>
    </row>
    <row r="540" spans="1:93" s="250" customFormat="1" ht="15" customHeight="1" x14ac:dyDescent="0.2">
      <c r="A540" s="45"/>
      <c r="B540" s="46"/>
      <c r="C540" s="121"/>
      <c r="D540" s="121"/>
      <c r="E540" s="336"/>
      <c r="F540" s="122"/>
      <c r="G540" s="46"/>
      <c r="H540" s="45"/>
      <c r="I540" s="45"/>
      <c r="J540" s="45"/>
      <c r="K540" s="45"/>
      <c r="L540" s="45"/>
      <c r="M540" s="46"/>
      <c r="N540" s="46"/>
      <c r="O540" s="48"/>
      <c r="P540" s="48"/>
      <c r="Q540" s="46"/>
      <c r="R540" s="48"/>
      <c r="S540" s="48"/>
      <c r="T540" s="48"/>
      <c r="U540" s="48"/>
      <c r="V540" s="48"/>
      <c r="W540" s="46"/>
      <c r="X540" s="48"/>
      <c r="Y540" s="48"/>
      <c r="Z540" s="157"/>
      <c r="AA540" s="47"/>
      <c r="AB540" s="97"/>
      <c r="AC540" s="49"/>
      <c r="AD540" s="49"/>
      <c r="AE540" s="49"/>
      <c r="AF540" s="49"/>
      <c r="AG540" s="49"/>
      <c r="AH540" s="47"/>
      <c r="AI540" s="47"/>
      <c r="AJ540" s="47"/>
      <c r="AK540" s="190"/>
      <c r="AL540" s="190"/>
      <c r="AM540" s="190"/>
      <c r="AN540" s="190"/>
      <c r="AO540" s="190"/>
      <c r="AP540" s="151"/>
      <c r="AQ540" s="322"/>
      <c r="AR540" s="322"/>
      <c r="AS540" s="322"/>
      <c r="AT540" s="47"/>
      <c r="AU540" s="47"/>
      <c r="AV540" s="47"/>
      <c r="AW540" s="47"/>
      <c r="AX540" s="322"/>
      <c r="AY540" s="98"/>
      <c r="AZ540" s="98"/>
      <c r="BA540" s="47"/>
      <c r="BB540" s="47"/>
      <c r="BC540" s="47"/>
      <c r="BD540" s="47"/>
      <c r="BE540" s="97"/>
      <c r="BF540" s="49"/>
      <c r="BG540" s="239"/>
      <c r="BH540" s="342"/>
      <c r="BI540" s="49"/>
      <c r="BJ540" s="49"/>
      <c r="BK540" s="49"/>
      <c r="BL540" s="49"/>
      <c r="BM540" s="49"/>
      <c r="BN540" s="47"/>
      <c r="BO540" s="49"/>
      <c r="BP540" s="49"/>
      <c r="BQ540" s="49"/>
      <c r="BR540" s="323"/>
      <c r="BS540" s="323"/>
      <c r="BT540" s="323"/>
      <c r="BU540" s="49"/>
      <c r="BV540" s="49"/>
      <c r="BW540" s="97"/>
      <c r="BX540" s="97"/>
      <c r="BY540" s="97"/>
      <c r="BZ540" s="97"/>
      <c r="CA540" s="49"/>
      <c r="CB540" s="49"/>
      <c r="CC540" s="49"/>
      <c r="CD540" s="49"/>
      <c r="CE540" s="49"/>
      <c r="CF540" s="49"/>
      <c r="CG540" s="49"/>
      <c r="CH540" s="49"/>
      <c r="CI540" s="97"/>
      <c r="CJ540" s="97"/>
      <c r="CK540" s="97"/>
      <c r="CL540" s="97"/>
      <c r="CM540" s="335"/>
      <c r="CN540" s="337"/>
      <c r="CO540" s="315" t="str">
        <f>IF(Формулы!R540&gt;V540,"22-?,Дата 14 - Прибыл из УФСИН; ","")&amp;IF(Формулы!Q540&gt;Y540,"25-?,Дата 13 - Выбыл в УФСИН;","")&amp;IF(YEAR(ДАННЫЕ!$F$1)=YEAR(ДАННЫЕ!B540),IF(AT540&gt;0,"","40-?, вявлен в текущем году! "),"")&amp;IF(YEAR($F$1)=YEAR(W540),IF(X540+Y540&gt;0,"","23-стоит, 24,25 - куда выбыл? "),"")&amp;IF(X540+Y540&gt;0,IF(YEAR($F$1)=YEAR(W540),"","24+25&gt;0? 23 - когда выбыл? "),"")&amp;IF(BA540&lt;BB540,"47&gt;=48; ","")&amp;IF(BA540&lt;BC540,"47&gt;=49; ","")&amp;IF(BA540&lt;BD540,"47&gt;=50; ","")&amp;IF(BE540&gt;0,IF(BF540&gt;0,IF(AU540&gt;AV540,"","41 и 42 - ? (51 и 52 &gt; 0);"),"51 &gt; 0 52 - ?;"),"")&amp;IF(AU540&gt;0,IF(AV540&gt;AU540,"41&gt;42;","")&amp;IF(BE540&gt;0,"","41&gt;0 51-?;"),"")&amp;IF(BF540&gt;0,IF(BE540&gt;0,"","52&gt;0 51-?;"),"")&amp;IF(AW540&gt;=AX540,"","43&gt;44;")&amp;IF(CA540&gt;0,IF(AW540&gt;0,"","71 &gt; 0 43-?;"),"")</f>
        <v/>
      </c>
    </row>
    <row r="541" spans="1:93" s="250" customFormat="1" ht="15" customHeight="1" x14ac:dyDescent="0.2">
      <c r="A541" s="45"/>
      <c r="B541" s="46"/>
      <c r="C541" s="121"/>
      <c r="D541" s="121"/>
      <c r="E541" s="336"/>
      <c r="F541" s="122"/>
      <c r="G541" s="46"/>
      <c r="H541" s="45"/>
      <c r="I541" s="45"/>
      <c r="J541" s="45"/>
      <c r="K541" s="45"/>
      <c r="L541" s="45"/>
      <c r="M541" s="46"/>
      <c r="N541" s="46"/>
      <c r="O541" s="48"/>
      <c r="P541" s="48"/>
      <c r="Q541" s="46"/>
      <c r="R541" s="48"/>
      <c r="S541" s="48"/>
      <c r="T541" s="48"/>
      <c r="U541" s="48"/>
      <c r="V541" s="48"/>
      <c r="W541" s="46"/>
      <c r="X541" s="48"/>
      <c r="Y541" s="48"/>
      <c r="Z541" s="157"/>
      <c r="AA541" s="47"/>
      <c r="AB541" s="97"/>
      <c r="AC541" s="49"/>
      <c r="AD541" s="49"/>
      <c r="AE541" s="49"/>
      <c r="AF541" s="49"/>
      <c r="AG541" s="49"/>
      <c r="AH541" s="47"/>
      <c r="AI541" s="47"/>
      <c r="AJ541" s="47"/>
      <c r="AK541" s="190"/>
      <c r="AL541" s="190"/>
      <c r="AM541" s="190"/>
      <c r="AN541" s="190"/>
      <c r="AO541" s="190"/>
      <c r="AP541" s="151"/>
      <c r="AQ541" s="322"/>
      <c r="AR541" s="322"/>
      <c r="AS541" s="322"/>
      <c r="AT541" s="47"/>
      <c r="AU541" s="47"/>
      <c r="AV541" s="47"/>
      <c r="AW541" s="47"/>
      <c r="AX541" s="322"/>
      <c r="AY541" s="98"/>
      <c r="AZ541" s="98"/>
      <c r="BA541" s="47"/>
      <c r="BB541" s="47"/>
      <c r="BC541" s="47"/>
      <c r="BD541" s="47"/>
      <c r="BE541" s="97"/>
      <c r="BF541" s="49"/>
      <c r="BG541" s="239"/>
      <c r="BH541" s="342"/>
      <c r="BI541" s="49"/>
      <c r="BJ541" s="49"/>
      <c r="BK541" s="49"/>
      <c r="BL541" s="49"/>
      <c r="BM541" s="49"/>
      <c r="BN541" s="47"/>
      <c r="BO541" s="49"/>
      <c r="BP541" s="49"/>
      <c r="BQ541" s="49"/>
      <c r="BR541" s="323"/>
      <c r="BS541" s="323"/>
      <c r="BT541" s="323"/>
      <c r="BU541" s="49"/>
      <c r="BV541" s="49"/>
      <c r="BW541" s="97"/>
      <c r="BX541" s="97"/>
      <c r="BY541" s="97"/>
      <c r="BZ541" s="97"/>
      <c r="CA541" s="49"/>
      <c r="CB541" s="49"/>
      <c r="CC541" s="49"/>
      <c r="CD541" s="49"/>
      <c r="CE541" s="49"/>
      <c r="CF541" s="49"/>
      <c r="CG541" s="49"/>
      <c r="CH541" s="49"/>
      <c r="CI541" s="97"/>
      <c r="CJ541" s="97"/>
      <c r="CK541" s="97"/>
      <c r="CL541" s="97"/>
      <c r="CM541" s="335"/>
      <c r="CN541" s="337"/>
      <c r="CO541" s="315" t="str">
        <f>IF(Формулы!R541&gt;V541,"22-?,Дата 14 - Прибыл из УФСИН; ","")&amp;IF(Формулы!Q541&gt;Y541,"25-?,Дата 13 - Выбыл в УФСИН;","")&amp;IF(YEAR(ДАННЫЕ!$F$1)=YEAR(ДАННЫЕ!B541),IF(AT541&gt;0,"","40-?, вявлен в текущем году! "),"")&amp;IF(YEAR($F$1)=YEAR(W541),IF(X541+Y541&gt;0,"","23-стоит, 24,25 - куда выбыл? "),"")&amp;IF(X541+Y541&gt;0,IF(YEAR($F$1)=YEAR(W541),"","24+25&gt;0? 23 - когда выбыл? "),"")&amp;IF(BA541&lt;BB541,"47&gt;=48; ","")&amp;IF(BA541&lt;BC541,"47&gt;=49; ","")&amp;IF(BA541&lt;BD541,"47&gt;=50; ","")&amp;IF(BE541&gt;0,IF(BF541&gt;0,IF(AU541&gt;AV541,"","41 и 42 - ? (51 и 52 &gt; 0);"),"51 &gt; 0 52 - ?;"),"")&amp;IF(AU541&gt;0,IF(AV541&gt;AU541,"41&gt;42;","")&amp;IF(BE541&gt;0,"","41&gt;0 51-?;"),"")&amp;IF(BF541&gt;0,IF(BE541&gt;0,"","52&gt;0 51-?;"),"")&amp;IF(AW541&gt;=AX541,"","43&gt;44;")&amp;IF(CA541&gt;0,IF(AW541&gt;0,"","71 &gt; 0 43-?;"),"")</f>
        <v/>
      </c>
    </row>
    <row r="542" spans="1:93" s="250" customFormat="1" ht="15" customHeight="1" x14ac:dyDescent="0.2">
      <c r="A542" s="45"/>
      <c r="B542" s="46"/>
      <c r="C542" s="121"/>
      <c r="D542" s="121"/>
      <c r="E542" s="336"/>
      <c r="F542" s="122"/>
      <c r="G542" s="46"/>
      <c r="H542" s="45"/>
      <c r="I542" s="45"/>
      <c r="J542" s="45"/>
      <c r="K542" s="45"/>
      <c r="L542" s="45"/>
      <c r="M542" s="46"/>
      <c r="N542" s="46"/>
      <c r="O542" s="48"/>
      <c r="P542" s="48"/>
      <c r="Q542" s="46"/>
      <c r="R542" s="48"/>
      <c r="S542" s="48"/>
      <c r="T542" s="48"/>
      <c r="U542" s="48"/>
      <c r="V542" s="48"/>
      <c r="W542" s="46"/>
      <c r="X542" s="48"/>
      <c r="Y542" s="48"/>
      <c r="Z542" s="157"/>
      <c r="AA542" s="47"/>
      <c r="AB542" s="97"/>
      <c r="AC542" s="49"/>
      <c r="AD542" s="49"/>
      <c r="AE542" s="49"/>
      <c r="AF542" s="49"/>
      <c r="AG542" s="49"/>
      <c r="AH542" s="47"/>
      <c r="AI542" s="47"/>
      <c r="AJ542" s="47"/>
      <c r="AK542" s="190"/>
      <c r="AL542" s="190"/>
      <c r="AM542" s="190"/>
      <c r="AN542" s="190"/>
      <c r="AO542" s="190"/>
      <c r="AP542" s="151"/>
      <c r="AQ542" s="322"/>
      <c r="AR542" s="322"/>
      <c r="AS542" s="322"/>
      <c r="AT542" s="47"/>
      <c r="AU542" s="47"/>
      <c r="AV542" s="47"/>
      <c r="AW542" s="47"/>
      <c r="AX542" s="322"/>
      <c r="AY542" s="98"/>
      <c r="AZ542" s="98"/>
      <c r="BA542" s="47"/>
      <c r="BB542" s="47"/>
      <c r="BC542" s="47"/>
      <c r="BD542" s="47"/>
      <c r="BE542" s="97"/>
      <c r="BF542" s="49"/>
      <c r="BG542" s="239"/>
      <c r="BH542" s="342"/>
      <c r="BI542" s="49"/>
      <c r="BJ542" s="49"/>
      <c r="BK542" s="49"/>
      <c r="BL542" s="49"/>
      <c r="BM542" s="49"/>
      <c r="BN542" s="47"/>
      <c r="BO542" s="49"/>
      <c r="BP542" s="49"/>
      <c r="BQ542" s="49"/>
      <c r="BR542" s="323"/>
      <c r="BS542" s="323"/>
      <c r="BT542" s="323"/>
      <c r="BU542" s="49"/>
      <c r="BV542" s="49"/>
      <c r="BW542" s="97"/>
      <c r="BX542" s="97"/>
      <c r="BY542" s="97"/>
      <c r="BZ542" s="97"/>
      <c r="CA542" s="49"/>
      <c r="CB542" s="49"/>
      <c r="CC542" s="49"/>
      <c r="CD542" s="49"/>
      <c r="CE542" s="49"/>
      <c r="CF542" s="49"/>
      <c r="CG542" s="49"/>
      <c r="CH542" s="49"/>
      <c r="CI542" s="97"/>
      <c r="CJ542" s="97"/>
      <c r="CK542" s="97"/>
      <c r="CL542" s="97"/>
      <c r="CM542" s="335"/>
      <c r="CN542" s="337"/>
      <c r="CO542" s="315" t="str">
        <f>IF(Формулы!R542&gt;V542,"22-?,Дата 14 - Прибыл из УФСИН; ","")&amp;IF(Формулы!Q542&gt;Y542,"25-?,Дата 13 - Выбыл в УФСИН;","")&amp;IF(YEAR(ДАННЫЕ!$F$1)=YEAR(ДАННЫЕ!B542),IF(AT542&gt;0,"","40-?, вявлен в текущем году! "),"")&amp;IF(YEAR($F$1)=YEAR(W542),IF(X542+Y542&gt;0,"","23-стоит, 24,25 - куда выбыл? "),"")&amp;IF(X542+Y542&gt;0,IF(YEAR($F$1)=YEAR(W542),"","24+25&gt;0? 23 - когда выбыл? "),"")&amp;IF(BA542&lt;BB542,"47&gt;=48; ","")&amp;IF(BA542&lt;BC542,"47&gt;=49; ","")&amp;IF(BA542&lt;BD542,"47&gt;=50; ","")&amp;IF(BE542&gt;0,IF(BF542&gt;0,IF(AU542&gt;AV542,"","41 и 42 - ? (51 и 52 &gt; 0);"),"51 &gt; 0 52 - ?;"),"")&amp;IF(AU542&gt;0,IF(AV542&gt;AU542,"41&gt;42;","")&amp;IF(BE542&gt;0,"","41&gt;0 51-?;"),"")&amp;IF(BF542&gt;0,IF(BE542&gt;0,"","52&gt;0 51-?;"),"")&amp;IF(AW542&gt;=AX542,"","43&gt;44;")&amp;IF(CA542&gt;0,IF(AW542&gt;0,"","71 &gt; 0 43-?;"),"")</f>
        <v/>
      </c>
    </row>
    <row r="543" spans="1:93" s="250" customFormat="1" ht="15" customHeight="1" x14ac:dyDescent="0.2">
      <c r="A543" s="45"/>
      <c r="B543" s="46"/>
      <c r="C543" s="121"/>
      <c r="D543" s="121"/>
      <c r="E543" s="336"/>
      <c r="F543" s="122"/>
      <c r="G543" s="46"/>
      <c r="H543" s="45"/>
      <c r="I543" s="45"/>
      <c r="J543" s="45"/>
      <c r="K543" s="45"/>
      <c r="L543" s="45"/>
      <c r="M543" s="46"/>
      <c r="N543" s="46"/>
      <c r="O543" s="48"/>
      <c r="P543" s="48"/>
      <c r="Q543" s="46"/>
      <c r="R543" s="48"/>
      <c r="S543" s="48"/>
      <c r="T543" s="48"/>
      <c r="U543" s="48"/>
      <c r="V543" s="48"/>
      <c r="W543" s="46"/>
      <c r="X543" s="48"/>
      <c r="Y543" s="48"/>
      <c r="Z543" s="157"/>
      <c r="AA543" s="47"/>
      <c r="AB543" s="97"/>
      <c r="AC543" s="49"/>
      <c r="AD543" s="49"/>
      <c r="AE543" s="49"/>
      <c r="AF543" s="49"/>
      <c r="AG543" s="49"/>
      <c r="AH543" s="47"/>
      <c r="AI543" s="47"/>
      <c r="AJ543" s="47"/>
      <c r="AK543" s="190"/>
      <c r="AL543" s="190"/>
      <c r="AM543" s="190"/>
      <c r="AN543" s="190"/>
      <c r="AO543" s="190"/>
      <c r="AP543" s="151"/>
      <c r="AQ543" s="322"/>
      <c r="AR543" s="322"/>
      <c r="AS543" s="322"/>
      <c r="AT543" s="47"/>
      <c r="AU543" s="47"/>
      <c r="AV543" s="47"/>
      <c r="AW543" s="47"/>
      <c r="AX543" s="322"/>
      <c r="AY543" s="98"/>
      <c r="AZ543" s="98"/>
      <c r="BA543" s="47"/>
      <c r="BB543" s="47"/>
      <c r="BC543" s="47"/>
      <c r="BD543" s="47"/>
      <c r="BE543" s="97"/>
      <c r="BF543" s="49"/>
      <c r="BG543" s="239"/>
      <c r="BH543" s="342"/>
      <c r="BI543" s="49"/>
      <c r="BJ543" s="49"/>
      <c r="BK543" s="49"/>
      <c r="BL543" s="49"/>
      <c r="BM543" s="49"/>
      <c r="BN543" s="47"/>
      <c r="BO543" s="49"/>
      <c r="BP543" s="49"/>
      <c r="BQ543" s="49"/>
      <c r="BR543" s="323"/>
      <c r="BS543" s="323"/>
      <c r="BT543" s="323"/>
      <c r="BU543" s="49"/>
      <c r="BV543" s="49"/>
      <c r="BW543" s="97"/>
      <c r="BX543" s="97"/>
      <c r="BY543" s="97"/>
      <c r="BZ543" s="97"/>
      <c r="CA543" s="49"/>
      <c r="CB543" s="49"/>
      <c r="CC543" s="49"/>
      <c r="CD543" s="49"/>
      <c r="CE543" s="49"/>
      <c r="CF543" s="49"/>
      <c r="CG543" s="49"/>
      <c r="CH543" s="49"/>
      <c r="CI543" s="97"/>
      <c r="CJ543" s="97"/>
      <c r="CK543" s="97"/>
      <c r="CL543" s="97"/>
      <c r="CM543" s="335"/>
      <c r="CN543" s="337"/>
      <c r="CO543" s="315" t="str">
        <f>IF(Формулы!R543&gt;V543,"22-?,Дата 14 - Прибыл из УФСИН; ","")&amp;IF(Формулы!Q543&gt;Y543,"25-?,Дата 13 - Выбыл в УФСИН;","")&amp;IF(YEAR(ДАННЫЕ!$F$1)=YEAR(ДАННЫЕ!B543),IF(AT543&gt;0,"","40-?, вявлен в текущем году! "),"")&amp;IF(YEAR($F$1)=YEAR(W543),IF(X543+Y543&gt;0,"","23-стоит, 24,25 - куда выбыл? "),"")&amp;IF(X543+Y543&gt;0,IF(YEAR($F$1)=YEAR(W543),"","24+25&gt;0? 23 - когда выбыл? "),"")&amp;IF(BA543&lt;BB543,"47&gt;=48; ","")&amp;IF(BA543&lt;BC543,"47&gt;=49; ","")&amp;IF(BA543&lt;BD543,"47&gt;=50; ","")&amp;IF(BE543&gt;0,IF(BF543&gt;0,IF(AU543&gt;AV543,"","41 и 42 - ? (51 и 52 &gt; 0);"),"51 &gt; 0 52 - ?;"),"")&amp;IF(AU543&gt;0,IF(AV543&gt;AU543,"41&gt;42;","")&amp;IF(BE543&gt;0,"","41&gt;0 51-?;"),"")&amp;IF(BF543&gt;0,IF(BE543&gt;0,"","52&gt;0 51-?;"),"")&amp;IF(AW543&gt;=AX543,"","43&gt;44;")&amp;IF(CA543&gt;0,IF(AW543&gt;0,"","71 &gt; 0 43-?;"),"")</f>
        <v/>
      </c>
    </row>
    <row r="544" spans="1:93" s="250" customFormat="1" ht="15" customHeight="1" x14ac:dyDescent="0.2">
      <c r="A544" s="45"/>
      <c r="B544" s="46"/>
      <c r="C544" s="121"/>
      <c r="D544" s="121"/>
      <c r="E544" s="336"/>
      <c r="F544" s="122"/>
      <c r="G544" s="46"/>
      <c r="H544" s="45"/>
      <c r="I544" s="45"/>
      <c r="J544" s="45"/>
      <c r="K544" s="45"/>
      <c r="L544" s="45"/>
      <c r="M544" s="46"/>
      <c r="N544" s="46"/>
      <c r="O544" s="48"/>
      <c r="P544" s="48"/>
      <c r="Q544" s="46"/>
      <c r="R544" s="48"/>
      <c r="S544" s="48"/>
      <c r="T544" s="48"/>
      <c r="U544" s="48"/>
      <c r="V544" s="48"/>
      <c r="W544" s="46"/>
      <c r="X544" s="48"/>
      <c r="Y544" s="48"/>
      <c r="Z544" s="157"/>
      <c r="AA544" s="47"/>
      <c r="AB544" s="97"/>
      <c r="AC544" s="49"/>
      <c r="AD544" s="49"/>
      <c r="AE544" s="49"/>
      <c r="AF544" s="49"/>
      <c r="AG544" s="49"/>
      <c r="AH544" s="47"/>
      <c r="AI544" s="47"/>
      <c r="AJ544" s="47"/>
      <c r="AK544" s="190"/>
      <c r="AL544" s="190"/>
      <c r="AM544" s="190"/>
      <c r="AN544" s="190"/>
      <c r="AO544" s="190"/>
      <c r="AP544" s="151"/>
      <c r="AQ544" s="322"/>
      <c r="AR544" s="322"/>
      <c r="AS544" s="322"/>
      <c r="AT544" s="47"/>
      <c r="AU544" s="47"/>
      <c r="AV544" s="47"/>
      <c r="AW544" s="47"/>
      <c r="AX544" s="322"/>
      <c r="AY544" s="98"/>
      <c r="AZ544" s="98"/>
      <c r="BA544" s="47"/>
      <c r="BB544" s="47"/>
      <c r="BC544" s="47"/>
      <c r="BD544" s="47"/>
      <c r="BE544" s="97"/>
      <c r="BF544" s="49"/>
      <c r="BG544" s="239"/>
      <c r="BH544" s="342"/>
      <c r="BI544" s="49"/>
      <c r="BJ544" s="49"/>
      <c r="BK544" s="49"/>
      <c r="BL544" s="49"/>
      <c r="BM544" s="49"/>
      <c r="BN544" s="47"/>
      <c r="BO544" s="49"/>
      <c r="BP544" s="49"/>
      <c r="BQ544" s="49"/>
      <c r="BR544" s="323"/>
      <c r="BS544" s="323"/>
      <c r="BT544" s="323"/>
      <c r="BU544" s="49"/>
      <c r="BV544" s="49"/>
      <c r="BW544" s="97"/>
      <c r="BX544" s="97"/>
      <c r="BY544" s="97"/>
      <c r="BZ544" s="97"/>
      <c r="CA544" s="49"/>
      <c r="CB544" s="49"/>
      <c r="CC544" s="49"/>
      <c r="CD544" s="49"/>
      <c r="CE544" s="49"/>
      <c r="CF544" s="49"/>
      <c r="CG544" s="49"/>
      <c r="CH544" s="49"/>
      <c r="CI544" s="97"/>
      <c r="CJ544" s="97"/>
      <c r="CK544" s="97"/>
      <c r="CL544" s="97"/>
      <c r="CM544" s="335"/>
      <c r="CN544" s="337"/>
      <c r="CO544" s="315" t="str">
        <f>IF(Формулы!R544&gt;V544,"22-?,Дата 14 - Прибыл из УФСИН; ","")&amp;IF(Формулы!Q544&gt;Y544,"25-?,Дата 13 - Выбыл в УФСИН;","")&amp;IF(YEAR(ДАННЫЕ!$F$1)=YEAR(ДАННЫЕ!B544),IF(AT544&gt;0,"","40-?, вявлен в текущем году! "),"")&amp;IF(YEAR($F$1)=YEAR(W544),IF(X544+Y544&gt;0,"","23-стоит, 24,25 - куда выбыл? "),"")&amp;IF(X544+Y544&gt;0,IF(YEAR($F$1)=YEAR(W544),"","24+25&gt;0? 23 - когда выбыл? "),"")&amp;IF(BA544&lt;BB544,"47&gt;=48; ","")&amp;IF(BA544&lt;BC544,"47&gt;=49; ","")&amp;IF(BA544&lt;BD544,"47&gt;=50; ","")&amp;IF(BE544&gt;0,IF(BF544&gt;0,IF(AU544&gt;AV544,"","41 и 42 - ? (51 и 52 &gt; 0);"),"51 &gt; 0 52 - ?;"),"")&amp;IF(AU544&gt;0,IF(AV544&gt;AU544,"41&gt;42;","")&amp;IF(BE544&gt;0,"","41&gt;0 51-?;"),"")&amp;IF(BF544&gt;0,IF(BE544&gt;0,"","52&gt;0 51-?;"),"")&amp;IF(AW544&gt;=AX544,"","43&gt;44;")&amp;IF(CA544&gt;0,IF(AW544&gt;0,"","71 &gt; 0 43-?;"),"")</f>
        <v/>
      </c>
    </row>
    <row r="545" spans="1:93" s="250" customFormat="1" ht="15" customHeight="1" x14ac:dyDescent="0.2">
      <c r="A545" s="45"/>
      <c r="B545" s="46"/>
      <c r="C545" s="121"/>
      <c r="D545" s="121"/>
      <c r="E545" s="336"/>
      <c r="F545" s="122"/>
      <c r="G545" s="46"/>
      <c r="H545" s="45"/>
      <c r="I545" s="45"/>
      <c r="J545" s="45"/>
      <c r="K545" s="45"/>
      <c r="L545" s="45"/>
      <c r="M545" s="46"/>
      <c r="N545" s="46"/>
      <c r="O545" s="48"/>
      <c r="P545" s="48"/>
      <c r="Q545" s="46"/>
      <c r="R545" s="48"/>
      <c r="S545" s="48"/>
      <c r="T545" s="48"/>
      <c r="U545" s="48"/>
      <c r="V545" s="48"/>
      <c r="W545" s="46"/>
      <c r="X545" s="48"/>
      <c r="Y545" s="48"/>
      <c r="Z545" s="157"/>
      <c r="AA545" s="47"/>
      <c r="AB545" s="97"/>
      <c r="AC545" s="49"/>
      <c r="AD545" s="49"/>
      <c r="AE545" s="49"/>
      <c r="AF545" s="49"/>
      <c r="AG545" s="49"/>
      <c r="AH545" s="47"/>
      <c r="AI545" s="47"/>
      <c r="AJ545" s="47"/>
      <c r="AK545" s="190"/>
      <c r="AL545" s="190"/>
      <c r="AM545" s="190"/>
      <c r="AN545" s="190"/>
      <c r="AO545" s="190"/>
      <c r="AP545" s="151"/>
      <c r="AQ545" s="322"/>
      <c r="AR545" s="322"/>
      <c r="AS545" s="322"/>
      <c r="AT545" s="47"/>
      <c r="AU545" s="47"/>
      <c r="AV545" s="47"/>
      <c r="AW545" s="47"/>
      <c r="AX545" s="322"/>
      <c r="AY545" s="98"/>
      <c r="AZ545" s="98"/>
      <c r="BA545" s="47"/>
      <c r="BB545" s="47"/>
      <c r="BC545" s="47"/>
      <c r="BD545" s="47"/>
      <c r="BE545" s="97"/>
      <c r="BF545" s="49"/>
      <c r="BG545" s="239"/>
      <c r="BH545" s="342"/>
      <c r="BI545" s="49"/>
      <c r="BJ545" s="49"/>
      <c r="BK545" s="49"/>
      <c r="BL545" s="49"/>
      <c r="BM545" s="49"/>
      <c r="BN545" s="47"/>
      <c r="BO545" s="49"/>
      <c r="BP545" s="49"/>
      <c r="BQ545" s="49"/>
      <c r="BR545" s="323"/>
      <c r="BS545" s="323"/>
      <c r="BT545" s="323"/>
      <c r="BU545" s="49"/>
      <c r="BV545" s="49"/>
      <c r="BW545" s="97"/>
      <c r="BX545" s="97"/>
      <c r="BY545" s="97"/>
      <c r="BZ545" s="97"/>
      <c r="CA545" s="49"/>
      <c r="CB545" s="49"/>
      <c r="CC545" s="49"/>
      <c r="CD545" s="49"/>
      <c r="CE545" s="49"/>
      <c r="CF545" s="49"/>
      <c r="CG545" s="49"/>
      <c r="CH545" s="49"/>
      <c r="CI545" s="97"/>
      <c r="CJ545" s="97"/>
      <c r="CK545" s="97"/>
      <c r="CL545" s="97"/>
      <c r="CM545" s="335"/>
      <c r="CN545" s="337"/>
      <c r="CO545" s="315" t="str">
        <f>IF(Формулы!R545&gt;V545,"22-?,Дата 14 - Прибыл из УФСИН; ","")&amp;IF(Формулы!Q545&gt;Y545,"25-?,Дата 13 - Выбыл в УФСИН;","")&amp;IF(YEAR(ДАННЫЕ!$F$1)=YEAR(ДАННЫЕ!B545),IF(AT545&gt;0,"","40-?, вявлен в текущем году! "),"")&amp;IF(YEAR($F$1)=YEAR(W545),IF(X545+Y545&gt;0,"","23-стоит, 24,25 - куда выбыл? "),"")&amp;IF(X545+Y545&gt;0,IF(YEAR($F$1)=YEAR(W545),"","24+25&gt;0? 23 - когда выбыл? "),"")&amp;IF(BA545&lt;BB545,"47&gt;=48; ","")&amp;IF(BA545&lt;BC545,"47&gt;=49; ","")&amp;IF(BA545&lt;BD545,"47&gt;=50; ","")&amp;IF(BE545&gt;0,IF(BF545&gt;0,IF(AU545&gt;AV545,"","41 и 42 - ? (51 и 52 &gt; 0);"),"51 &gt; 0 52 - ?;"),"")&amp;IF(AU545&gt;0,IF(AV545&gt;AU545,"41&gt;42;","")&amp;IF(BE545&gt;0,"","41&gt;0 51-?;"),"")&amp;IF(BF545&gt;0,IF(BE545&gt;0,"","52&gt;0 51-?;"),"")&amp;IF(AW545&gt;=AX545,"","43&gt;44;")&amp;IF(CA545&gt;0,IF(AW545&gt;0,"","71 &gt; 0 43-?;"),"")</f>
        <v/>
      </c>
    </row>
    <row r="546" spans="1:93" s="250" customFormat="1" ht="15" customHeight="1" x14ac:dyDescent="0.2">
      <c r="A546" s="45"/>
      <c r="B546" s="46"/>
      <c r="C546" s="121"/>
      <c r="D546" s="121"/>
      <c r="E546" s="336"/>
      <c r="F546" s="122"/>
      <c r="G546" s="46"/>
      <c r="H546" s="45"/>
      <c r="I546" s="45"/>
      <c r="J546" s="45"/>
      <c r="K546" s="45"/>
      <c r="L546" s="45"/>
      <c r="M546" s="46"/>
      <c r="N546" s="46"/>
      <c r="O546" s="48"/>
      <c r="P546" s="48"/>
      <c r="Q546" s="46"/>
      <c r="R546" s="48"/>
      <c r="S546" s="48"/>
      <c r="T546" s="48"/>
      <c r="U546" s="48"/>
      <c r="V546" s="48"/>
      <c r="W546" s="46"/>
      <c r="X546" s="48"/>
      <c r="Y546" s="48"/>
      <c r="Z546" s="157"/>
      <c r="AA546" s="47"/>
      <c r="AB546" s="97"/>
      <c r="AC546" s="49"/>
      <c r="AD546" s="49"/>
      <c r="AE546" s="49"/>
      <c r="AF546" s="49"/>
      <c r="AG546" s="49"/>
      <c r="AH546" s="47"/>
      <c r="AI546" s="47"/>
      <c r="AJ546" s="47"/>
      <c r="AK546" s="190"/>
      <c r="AL546" s="190"/>
      <c r="AM546" s="190"/>
      <c r="AN546" s="190"/>
      <c r="AO546" s="190"/>
      <c r="AP546" s="151"/>
      <c r="AQ546" s="322"/>
      <c r="AR546" s="322"/>
      <c r="AS546" s="322"/>
      <c r="AT546" s="47"/>
      <c r="AU546" s="47"/>
      <c r="AV546" s="47"/>
      <c r="AW546" s="47"/>
      <c r="AX546" s="322"/>
      <c r="AY546" s="98"/>
      <c r="AZ546" s="98"/>
      <c r="BA546" s="47"/>
      <c r="BB546" s="47"/>
      <c r="BC546" s="47"/>
      <c r="BD546" s="47"/>
      <c r="BE546" s="97"/>
      <c r="BF546" s="49"/>
      <c r="BG546" s="239"/>
      <c r="BH546" s="342"/>
      <c r="BI546" s="49"/>
      <c r="BJ546" s="49"/>
      <c r="BK546" s="49"/>
      <c r="BL546" s="49"/>
      <c r="BM546" s="49"/>
      <c r="BN546" s="47"/>
      <c r="BO546" s="49"/>
      <c r="BP546" s="49"/>
      <c r="BQ546" s="49"/>
      <c r="BR546" s="323"/>
      <c r="BS546" s="323"/>
      <c r="BT546" s="323"/>
      <c r="BU546" s="49"/>
      <c r="BV546" s="49"/>
      <c r="BW546" s="97"/>
      <c r="BX546" s="97"/>
      <c r="BY546" s="97"/>
      <c r="BZ546" s="97"/>
      <c r="CA546" s="49"/>
      <c r="CB546" s="49"/>
      <c r="CC546" s="49"/>
      <c r="CD546" s="49"/>
      <c r="CE546" s="49"/>
      <c r="CF546" s="49"/>
      <c r="CG546" s="49"/>
      <c r="CH546" s="49"/>
      <c r="CI546" s="97"/>
      <c r="CJ546" s="97"/>
      <c r="CK546" s="97"/>
      <c r="CL546" s="97"/>
      <c r="CM546" s="335"/>
      <c r="CN546" s="337"/>
      <c r="CO546" s="315" t="str">
        <f>IF(Формулы!R546&gt;V546,"22-?,Дата 14 - Прибыл из УФСИН; ","")&amp;IF(Формулы!Q546&gt;Y546,"25-?,Дата 13 - Выбыл в УФСИН;","")&amp;IF(YEAR(ДАННЫЕ!$F$1)=YEAR(ДАННЫЕ!B546),IF(AT546&gt;0,"","40-?, вявлен в текущем году! "),"")&amp;IF(YEAR($F$1)=YEAR(W546),IF(X546+Y546&gt;0,"","23-стоит, 24,25 - куда выбыл? "),"")&amp;IF(X546+Y546&gt;0,IF(YEAR($F$1)=YEAR(W546),"","24+25&gt;0? 23 - когда выбыл? "),"")&amp;IF(BA546&lt;BB546,"47&gt;=48; ","")&amp;IF(BA546&lt;BC546,"47&gt;=49; ","")&amp;IF(BA546&lt;BD546,"47&gt;=50; ","")&amp;IF(BE546&gt;0,IF(BF546&gt;0,IF(AU546&gt;AV546,"","41 и 42 - ? (51 и 52 &gt; 0);"),"51 &gt; 0 52 - ?;"),"")&amp;IF(AU546&gt;0,IF(AV546&gt;AU546,"41&gt;42;","")&amp;IF(BE546&gt;0,"","41&gt;0 51-?;"),"")&amp;IF(BF546&gt;0,IF(BE546&gt;0,"","52&gt;0 51-?;"),"")&amp;IF(AW546&gt;=AX546,"","43&gt;44;")&amp;IF(CA546&gt;0,IF(AW546&gt;0,"","71 &gt; 0 43-?;"),"")</f>
        <v/>
      </c>
    </row>
    <row r="547" spans="1:93" s="250" customFormat="1" ht="15" customHeight="1" x14ac:dyDescent="0.2">
      <c r="A547" s="45"/>
      <c r="B547" s="46"/>
      <c r="C547" s="121"/>
      <c r="D547" s="121"/>
      <c r="E547" s="336"/>
      <c r="F547" s="122"/>
      <c r="G547" s="46"/>
      <c r="H547" s="45"/>
      <c r="I547" s="45"/>
      <c r="J547" s="45"/>
      <c r="K547" s="45"/>
      <c r="L547" s="45"/>
      <c r="M547" s="46"/>
      <c r="N547" s="46"/>
      <c r="O547" s="48"/>
      <c r="P547" s="48"/>
      <c r="Q547" s="46"/>
      <c r="R547" s="48"/>
      <c r="S547" s="48"/>
      <c r="T547" s="48"/>
      <c r="U547" s="48"/>
      <c r="V547" s="48"/>
      <c r="W547" s="46"/>
      <c r="X547" s="48"/>
      <c r="Y547" s="48"/>
      <c r="Z547" s="157"/>
      <c r="AA547" s="47"/>
      <c r="AB547" s="97"/>
      <c r="AC547" s="49"/>
      <c r="AD547" s="49"/>
      <c r="AE547" s="49"/>
      <c r="AF547" s="49"/>
      <c r="AG547" s="49"/>
      <c r="AH547" s="47"/>
      <c r="AI547" s="47"/>
      <c r="AJ547" s="47"/>
      <c r="AK547" s="190"/>
      <c r="AL547" s="190"/>
      <c r="AM547" s="190"/>
      <c r="AN547" s="190"/>
      <c r="AO547" s="190"/>
      <c r="AP547" s="151"/>
      <c r="AQ547" s="322"/>
      <c r="AR547" s="322"/>
      <c r="AS547" s="322"/>
      <c r="AT547" s="47"/>
      <c r="AU547" s="47"/>
      <c r="AV547" s="47"/>
      <c r="AW547" s="47"/>
      <c r="AX547" s="322"/>
      <c r="AY547" s="98"/>
      <c r="AZ547" s="98"/>
      <c r="BA547" s="47"/>
      <c r="BB547" s="47"/>
      <c r="BC547" s="47"/>
      <c r="BD547" s="47"/>
      <c r="BE547" s="97"/>
      <c r="BF547" s="49"/>
      <c r="BG547" s="239"/>
      <c r="BH547" s="342"/>
      <c r="BI547" s="49"/>
      <c r="BJ547" s="49"/>
      <c r="BK547" s="49"/>
      <c r="BL547" s="49"/>
      <c r="BM547" s="49"/>
      <c r="BN547" s="47"/>
      <c r="BO547" s="49"/>
      <c r="BP547" s="49"/>
      <c r="BQ547" s="49"/>
      <c r="BR547" s="323"/>
      <c r="BS547" s="323"/>
      <c r="BT547" s="323"/>
      <c r="BU547" s="49"/>
      <c r="BV547" s="49"/>
      <c r="BW547" s="97"/>
      <c r="BX547" s="97"/>
      <c r="BY547" s="97"/>
      <c r="BZ547" s="97"/>
      <c r="CA547" s="49"/>
      <c r="CB547" s="49"/>
      <c r="CC547" s="49"/>
      <c r="CD547" s="49"/>
      <c r="CE547" s="49"/>
      <c r="CF547" s="49"/>
      <c r="CG547" s="49"/>
      <c r="CH547" s="49"/>
      <c r="CI547" s="97"/>
      <c r="CJ547" s="97"/>
      <c r="CK547" s="97"/>
      <c r="CL547" s="97"/>
      <c r="CM547" s="335"/>
      <c r="CN547" s="337"/>
      <c r="CO547" s="315" t="str">
        <f>IF(Формулы!R547&gt;V547,"22-?,Дата 14 - Прибыл из УФСИН; ","")&amp;IF(Формулы!Q547&gt;Y547,"25-?,Дата 13 - Выбыл в УФСИН;","")&amp;IF(YEAR(ДАННЫЕ!$F$1)=YEAR(ДАННЫЕ!B547),IF(AT547&gt;0,"","40-?, вявлен в текущем году! "),"")&amp;IF(YEAR($F$1)=YEAR(W547),IF(X547+Y547&gt;0,"","23-стоит, 24,25 - куда выбыл? "),"")&amp;IF(X547+Y547&gt;0,IF(YEAR($F$1)=YEAR(W547),"","24+25&gt;0? 23 - когда выбыл? "),"")&amp;IF(BA547&lt;BB547,"47&gt;=48; ","")&amp;IF(BA547&lt;BC547,"47&gt;=49; ","")&amp;IF(BA547&lt;BD547,"47&gt;=50; ","")&amp;IF(BE547&gt;0,IF(BF547&gt;0,IF(AU547&gt;AV547,"","41 и 42 - ? (51 и 52 &gt; 0);"),"51 &gt; 0 52 - ?;"),"")&amp;IF(AU547&gt;0,IF(AV547&gt;AU547,"41&gt;42;","")&amp;IF(BE547&gt;0,"","41&gt;0 51-?;"),"")&amp;IF(BF547&gt;0,IF(BE547&gt;0,"","52&gt;0 51-?;"),"")&amp;IF(AW547&gt;=AX547,"","43&gt;44;")&amp;IF(CA547&gt;0,IF(AW547&gt;0,"","71 &gt; 0 43-?;"),"")</f>
        <v/>
      </c>
    </row>
    <row r="548" spans="1:93" s="250" customFormat="1" ht="15" customHeight="1" x14ac:dyDescent="0.2">
      <c r="A548" s="45"/>
      <c r="B548" s="46"/>
      <c r="C548" s="121"/>
      <c r="D548" s="121"/>
      <c r="E548" s="336"/>
      <c r="F548" s="122"/>
      <c r="G548" s="46"/>
      <c r="H548" s="45"/>
      <c r="I548" s="45"/>
      <c r="J548" s="45"/>
      <c r="K548" s="45"/>
      <c r="L548" s="45"/>
      <c r="M548" s="46"/>
      <c r="N548" s="46"/>
      <c r="O548" s="48"/>
      <c r="P548" s="48"/>
      <c r="Q548" s="46"/>
      <c r="R548" s="48"/>
      <c r="S548" s="48"/>
      <c r="T548" s="48"/>
      <c r="U548" s="48"/>
      <c r="V548" s="48"/>
      <c r="W548" s="46"/>
      <c r="X548" s="48"/>
      <c r="Y548" s="48"/>
      <c r="Z548" s="157"/>
      <c r="AA548" s="47"/>
      <c r="AB548" s="97"/>
      <c r="AC548" s="49"/>
      <c r="AD548" s="49"/>
      <c r="AE548" s="49"/>
      <c r="AF548" s="49"/>
      <c r="AG548" s="49"/>
      <c r="AH548" s="47"/>
      <c r="AI548" s="47"/>
      <c r="AJ548" s="47"/>
      <c r="AK548" s="190"/>
      <c r="AL548" s="190"/>
      <c r="AM548" s="190"/>
      <c r="AN548" s="190"/>
      <c r="AO548" s="190"/>
      <c r="AP548" s="151"/>
      <c r="AQ548" s="322"/>
      <c r="AR548" s="322"/>
      <c r="AS548" s="322"/>
      <c r="AT548" s="47"/>
      <c r="AU548" s="47"/>
      <c r="AV548" s="47"/>
      <c r="AW548" s="47"/>
      <c r="AX548" s="322"/>
      <c r="AY548" s="98"/>
      <c r="AZ548" s="98"/>
      <c r="BA548" s="47"/>
      <c r="BB548" s="47"/>
      <c r="BC548" s="47"/>
      <c r="BD548" s="47"/>
      <c r="BE548" s="97"/>
      <c r="BF548" s="49"/>
      <c r="BG548" s="239"/>
      <c r="BH548" s="342"/>
      <c r="BI548" s="49"/>
      <c r="BJ548" s="49"/>
      <c r="BK548" s="49"/>
      <c r="BL548" s="49"/>
      <c r="BM548" s="49"/>
      <c r="BN548" s="47"/>
      <c r="BO548" s="49"/>
      <c r="BP548" s="49"/>
      <c r="BQ548" s="49"/>
      <c r="BR548" s="323"/>
      <c r="BS548" s="323"/>
      <c r="BT548" s="323"/>
      <c r="BU548" s="49"/>
      <c r="BV548" s="49"/>
      <c r="BW548" s="97"/>
      <c r="BX548" s="97"/>
      <c r="BY548" s="97"/>
      <c r="BZ548" s="97"/>
      <c r="CA548" s="49"/>
      <c r="CB548" s="49"/>
      <c r="CC548" s="49"/>
      <c r="CD548" s="49"/>
      <c r="CE548" s="49"/>
      <c r="CF548" s="49"/>
      <c r="CG548" s="49"/>
      <c r="CH548" s="49"/>
      <c r="CI548" s="97"/>
      <c r="CJ548" s="97"/>
      <c r="CK548" s="97"/>
      <c r="CL548" s="97"/>
      <c r="CM548" s="335"/>
      <c r="CN548" s="337"/>
      <c r="CO548" s="315" t="str">
        <f>IF(Формулы!R548&gt;V548,"22-?,Дата 14 - Прибыл из УФСИН; ","")&amp;IF(Формулы!Q548&gt;Y548,"25-?,Дата 13 - Выбыл в УФСИН;","")&amp;IF(YEAR(ДАННЫЕ!$F$1)=YEAR(ДАННЫЕ!B548),IF(AT548&gt;0,"","40-?, вявлен в текущем году! "),"")&amp;IF(YEAR($F$1)=YEAR(W548),IF(X548+Y548&gt;0,"","23-стоит, 24,25 - куда выбыл? "),"")&amp;IF(X548+Y548&gt;0,IF(YEAR($F$1)=YEAR(W548),"","24+25&gt;0? 23 - когда выбыл? "),"")&amp;IF(BA548&lt;BB548,"47&gt;=48; ","")&amp;IF(BA548&lt;BC548,"47&gt;=49; ","")&amp;IF(BA548&lt;BD548,"47&gt;=50; ","")&amp;IF(BE548&gt;0,IF(BF548&gt;0,IF(AU548&gt;AV548,"","41 и 42 - ? (51 и 52 &gt; 0);"),"51 &gt; 0 52 - ?;"),"")&amp;IF(AU548&gt;0,IF(AV548&gt;AU548,"41&gt;42;","")&amp;IF(BE548&gt;0,"","41&gt;0 51-?;"),"")&amp;IF(BF548&gt;0,IF(BE548&gt;0,"","52&gt;0 51-?;"),"")&amp;IF(AW548&gt;=AX548,"","43&gt;44;")&amp;IF(CA548&gt;0,IF(AW548&gt;0,"","71 &gt; 0 43-?;"),"")</f>
        <v/>
      </c>
    </row>
    <row r="549" spans="1:93" s="250" customFormat="1" ht="15" customHeight="1" x14ac:dyDescent="0.2">
      <c r="A549" s="45"/>
      <c r="B549" s="46"/>
      <c r="C549" s="121"/>
      <c r="D549" s="121"/>
      <c r="E549" s="336"/>
      <c r="F549" s="122"/>
      <c r="G549" s="46"/>
      <c r="H549" s="45"/>
      <c r="I549" s="45"/>
      <c r="J549" s="45"/>
      <c r="K549" s="45"/>
      <c r="L549" s="45"/>
      <c r="M549" s="46"/>
      <c r="N549" s="46"/>
      <c r="O549" s="48"/>
      <c r="P549" s="48"/>
      <c r="Q549" s="46"/>
      <c r="R549" s="48"/>
      <c r="S549" s="48"/>
      <c r="T549" s="48"/>
      <c r="U549" s="48"/>
      <c r="V549" s="48"/>
      <c r="W549" s="46"/>
      <c r="X549" s="48"/>
      <c r="Y549" s="48"/>
      <c r="Z549" s="157"/>
      <c r="AA549" s="47"/>
      <c r="AB549" s="97"/>
      <c r="AC549" s="49"/>
      <c r="AD549" s="49"/>
      <c r="AE549" s="49"/>
      <c r="AF549" s="49"/>
      <c r="AG549" s="49"/>
      <c r="AH549" s="47"/>
      <c r="AI549" s="47"/>
      <c r="AJ549" s="47"/>
      <c r="AK549" s="190"/>
      <c r="AL549" s="190"/>
      <c r="AM549" s="190"/>
      <c r="AN549" s="190"/>
      <c r="AO549" s="190"/>
      <c r="AP549" s="151"/>
      <c r="AQ549" s="322"/>
      <c r="AR549" s="322"/>
      <c r="AS549" s="322"/>
      <c r="AT549" s="47"/>
      <c r="AU549" s="47"/>
      <c r="AV549" s="47"/>
      <c r="AW549" s="47"/>
      <c r="AX549" s="322"/>
      <c r="AY549" s="98"/>
      <c r="AZ549" s="98"/>
      <c r="BA549" s="47"/>
      <c r="BB549" s="47"/>
      <c r="BC549" s="47"/>
      <c r="BD549" s="47"/>
      <c r="BE549" s="97"/>
      <c r="BF549" s="49"/>
      <c r="BG549" s="239"/>
      <c r="BH549" s="342"/>
      <c r="BI549" s="49"/>
      <c r="BJ549" s="49"/>
      <c r="BK549" s="49"/>
      <c r="BL549" s="49"/>
      <c r="BM549" s="49"/>
      <c r="BN549" s="47"/>
      <c r="BO549" s="49"/>
      <c r="BP549" s="49"/>
      <c r="BQ549" s="49"/>
      <c r="BR549" s="323"/>
      <c r="BS549" s="323"/>
      <c r="BT549" s="323"/>
      <c r="BU549" s="49"/>
      <c r="BV549" s="49"/>
      <c r="BW549" s="97"/>
      <c r="BX549" s="97"/>
      <c r="BY549" s="97"/>
      <c r="BZ549" s="97"/>
      <c r="CA549" s="49"/>
      <c r="CB549" s="49"/>
      <c r="CC549" s="49"/>
      <c r="CD549" s="49"/>
      <c r="CE549" s="49"/>
      <c r="CF549" s="49"/>
      <c r="CG549" s="49"/>
      <c r="CH549" s="49"/>
      <c r="CI549" s="97"/>
      <c r="CJ549" s="97"/>
      <c r="CK549" s="97"/>
      <c r="CL549" s="97"/>
      <c r="CM549" s="335"/>
      <c r="CN549" s="337"/>
      <c r="CO549" s="315" t="str">
        <f>IF(Формулы!R549&gt;V549,"22-?,Дата 14 - Прибыл из УФСИН; ","")&amp;IF(Формулы!Q549&gt;Y549,"25-?,Дата 13 - Выбыл в УФСИН;","")&amp;IF(YEAR(ДАННЫЕ!$F$1)=YEAR(ДАННЫЕ!B549),IF(AT549&gt;0,"","40-?, вявлен в текущем году! "),"")&amp;IF(YEAR($F$1)=YEAR(W549),IF(X549+Y549&gt;0,"","23-стоит, 24,25 - куда выбыл? "),"")&amp;IF(X549+Y549&gt;0,IF(YEAR($F$1)=YEAR(W549),"","24+25&gt;0? 23 - когда выбыл? "),"")&amp;IF(BA549&lt;BB549,"47&gt;=48; ","")&amp;IF(BA549&lt;BC549,"47&gt;=49; ","")&amp;IF(BA549&lt;BD549,"47&gt;=50; ","")&amp;IF(BE549&gt;0,IF(BF549&gt;0,IF(AU549&gt;AV549,"","41 и 42 - ? (51 и 52 &gt; 0);"),"51 &gt; 0 52 - ?;"),"")&amp;IF(AU549&gt;0,IF(AV549&gt;AU549,"41&gt;42;","")&amp;IF(BE549&gt;0,"","41&gt;0 51-?;"),"")&amp;IF(BF549&gt;0,IF(BE549&gt;0,"","52&gt;0 51-?;"),"")&amp;IF(AW549&gt;=AX549,"","43&gt;44;")&amp;IF(CA549&gt;0,IF(AW549&gt;0,"","71 &gt; 0 43-?;"),"")</f>
        <v/>
      </c>
    </row>
    <row r="550" spans="1:93" s="250" customFormat="1" ht="15" customHeight="1" x14ac:dyDescent="0.2">
      <c r="A550" s="45"/>
      <c r="B550" s="46"/>
      <c r="C550" s="121"/>
      <c r="D550" s="121"/>
      <c r="E550" s="336"/>
      <c r="F550" s="122"/>
      <c r="G550" s="46"/>
      <c r="H550" s="45"/>
      <c r="I550" s="45"/>
      <c r="J550" s="45"/>
      <c r="K550" s="45"/>
      <c r="L550" s="45"/>
      <c r="M550" s="46"/>
      <c r="N550" s="46"/>
      <c r="O550" s="48"/>
      <c r="P550" s="48"/>
      <c r="Q550" s="46"/>
      <c r="R550" s="48"/>
      <c r="S550" s="48"/>
      <c r="T550" s="48"/>
      <c r="U550" s="48"/>
      <c r="V550" s="48"/>
      <c r="W550" s="46"/>
      <c r="X550" s="48"/>
      <c r="Y550" s="48"/>
      <c r="Z550" s="157"/>
      <c r="AA550" s="47"/>
      <c r="AB550" s="97"/>
      <c r="AC550" s="49"/>
      <c r="AD550" s="49"/>
      <c r="AE550" s="49"/>
      <c r="AF550" s="49"/>
      <c r="AG550" s="49"/>
      <c r="AH550" s="47"/>
      <c r="AI550" s="47"/>
      <c r="AJ550" s="47"/>
      <c r="AK550" s="190"/>
      <c r="AL550" s="190"/>
      <c r="AM550" s="190"/>
      <c r="AN550" s="190"/>
      <c r="AO550" s="190"/>
      <c r="AP550" s="151"/>
      <c r="AQ550" s="322"/>
      <c r="AR550" s="322"/>
      <c r="AS550" s="322"/>
      <c r="AT550" s="47"/>
      <c r="AU550" s="47"/>
      <c r="AV550" s="47"/>
      <c r="AW550" s="47"/>
      <c r="AX550" s="322"/>
      <c r="AY550" s="98"/>
      <c r="AZ550" s="98"/>
      <c r="BA550" s="47"/>
      <c r="BB550" s="47"/>
      <c r="BC550" s="47"/>
      <c r="BD550" s="47"/>
      <c r="BE550" s="97"/>
      <c r="BF550" s="49"/>
      <c r="BG550" s="239"/>
      <c r="BH550" s="342"/>
      <c r="BI550" s="49"/>
      <c r="BJ550" s="49"/>
      <c r="BK550" s="49"/>
      <c r="BL550" s="49"/>
      <c r="BM550" s="49"/>
      <c r="BN550" s="47"/>
      <c r="BO550" s="49"/>
      <c r="BP550" s="49"/>
      <c r="BQ550" s="49"/>
      <c r="BR550" s="323"/>
      <c r="BS550" s="323"/>
      <c r="BT550" s="323"/>
      <c r="BU550" s="49"/>
      <c r="BV550" s="49"/>
      <c r="BW550" s="97"/>
      <c r="BX550" s="97"/>
      <c r="BY550" s="97"/>
      <c r="BZ550" s="97"/>
      <c r="CA550" s="49"/>
      <c r="CB550" s="49"/>
      <c r="CC550" s="49"/>
      <c r="CD550" s="49"/>
      <c r="CE550" s="49"/>
      <c r="CF550" s="49"/>
      <c r="CG550" s="49"/>
      <c r="CH550" s="49"/>
      <c r="CI550" s="97"/>
      <c r="CJ550" s="97"/>
      <c r="CK550" s="97"/>
      <c r="CL550" s="97"/>
      <c r="CM550" s="335"/>
      <c r="CN550" s="337"/>
      <c r="CO550" s="315" t="str">
        <f>IF(Формулы!R550&gt;V550,"22-?,Дата 14 - Прибыл из УФСИН; ","")&amp;IF(Формулы!Q550&gt;Y550,"25-?,Дата 13 - Выбыл в УФСИН;","")&amp;IF(YEAR(ДАННЫЕ!$F$1)=YEAR(ДАННЫЕ!B550),IF(AT550&gt;0,"","40-?, вявлен в текущем году! "),"")&amp;IF(YEAR($F$1)=YEAR(W550),IF(X550+Y550&gt;0,"","23-стоит, 24,25 - куда выбыл? "),"")&amp;IF(X550+Y550&gt;0,IF(YEAR($F$1)=YEAR(W550),"","24+25&gt;0? 23 - когда выбыл? "),"")&amp;IF(BA550&lt;BB550,"47&gt;=48; ","")&amp;IF(BA550&lt;BC550,"47&gt;=49; ","")&amp;IF(BA550&lt;BD550,"47&gt;=50; ","")&amp;IF(BE550&gt;0,IF(BF550&gt;0,IF(AU550&gt;AV550,"","41 и 42 - ? (51 и 52 &gt; 0);"),"51 &gt; 0 52 - ?;"),"")&amp;IF(AU550&gt;0,IF(AV550&gt;AU550,"41&gt;42;","")&amp;IF(BE550&gt;0,"","41&gt;0 51-?;"),"")&amp;IF(BF550&gt;0,IF(BE550&gt;0,"","52&gt;0 51-?;"),"")&amp;IF(AW550&gt;=AX550,"","43&gt;44;")&amp;IF(CA550&gt;0,IF(AW550&gt;0,"","71 &gt; 0 43-?;"),"")</f>
        <v/>
      </c>
    </row>
    <row r="551" spans="1:93" s="250" customFormat="1" ht="15" customHeight="1" x14ac:dyDescent="0.2">
      <c r="A551" s="45"/>
      <c r="B551" s="46"/>
      <c r="C551" s="121"/>
      <c r="D551" s="121"/>
      <c r="E551" s="336"/>
      <c r="F551" s="122"/>
      <c r="G551" s="46"/>
      <c r="H551" s="45"/>
      <c r="I551" s="45"/>
      <c r="J551" s="45"/>
      <c r="K551" s="45"/>
      <c r="L551" s="45"/>
      <c r="M551" s="46"/>
      <c r="N551" s="46"/>
      <c r="O551" s="48"/>
      <c r="P551" s="48"/>
      <c r="Q551" s="46"/>
      <c r="R551" s="48"/>
      <c r="S551" s="48"/>
      <c r="T551" s="48"/>
      <c r="U551" s="48"/>
      <c r="V551" s="48"/>
      <c r="W551" s="46"/>
      <c r="X551" s="48"/>
      <c r="Y551" s="48"/>
      <c r="Z551" s="157"/>
      <c r="AA551" s="47"/>
      <c r="AB551" s="97"/>
      <c r="AC551" s="49"/>
      <c r="AD551" s="49"/>
      <c r="AE551" s="49"/>
      <c r="AF551" s="49"/>
      <c r="AG551" s="49"/>
      <c r="AH551" s="47"/>
      <c r="AI551" s="47"/>
      <c r="AJ551" s="47"/>
      <c r="AK551" s="190"/>
      <c r="AL551" s="190"/>
      <c r="AM551" s="190"/>
      <c r="AN551" s="190"/>
      <c r="AO551" s="190"/>
      <c r="AP551" s="151"/>
      <c r="AQ551" s="322"/>
      <c r="AR551" s="322"/>
      <c r="AS551" s="322"/>
      <c r="AT551" s="47"/>
      <c r="AU551" s="47"/>
      <c r="AV551" s="47"/>
      <c r="AW551" s="47"/>
      <c r="AX551" s="322"/>
      <c r="AY551" s="98"/>
      <c r="AZ551" s="98"/>
      <c r="BA551" s="47"/>
      <c r="BB551" s="47"/>
      <c r="BC551" s="47"/>
      <c r="BD551" s="47"/>
      <c r="BE551" s="97"/>
      <c r="BF551" s="49"/>
      <c r="BG551" s="239"/>
      <c r="BH551" s="342"/>
      <c r="BI551" s="49"/>
      <c r="BJ551" s="49"/>
      <c r="BK551" s="49"/>
      <c r="BL551" s="49"/>
      <c r="BM551" s="49"/>
      <c r="BN551" s="47"/>
      <c r="BO551" s="49"/>
      <c r="BP551" s="49"/>
      <c r="BQ551" s="49"/>
      <c r="BR551" s="323"/>
      <c r="BS551" s="323"/>
      <c r="BT551" s="323"/>
      <c r="BU551" s="49"/>
      <c r="BV551" s="49"/>
      <c r="BW551" s="97"/>
      <c r="BX551" s="97"/>
      <c r="BY551" s="97"/>
      <c r="BZ551" s="97"/>
      <c r="CA551" s="49"/>
      <c r="CB551" s="49"/>
      <c r="CC551" s="49"/>
      <c r="CD551" s="49"/>
      <c r="CE551" s="49"/>
      <c r="CF551" s="49"/>
      <c r="CG551" s="49"/>
      <c r="CH551" s="49"/>
      <c r="CI551" s="97"/>
      <c r="CJ551" s="97"/>
      <c r="CK551" s="97"/>
      <c r="CL551" s="97"/>
      <c r="CM551" s="335"/>
      <c r="CN551" s="337"/>
      <c r="CO551" s="315" t="str">
        <f>IF(Формулы!R551&gt;V551,"22-?,Дата 14 - Прибыл из УФСИН; ","")&amp;IF(Формулы!Q551&gt;Y551,"25-?,Дата 13 - Выбыл в УФСИН;","")&amp;IF(YEAR(ДАННЫЕ!$F$1)=YEAR(ДАННЫЕ!B551),IF(AT551&gt;0,"","40-?, вявлен в текущем году! "),"")&amp;IF(YEAR($F$1)=YEAR(W551),IF(X551+Y551&gt;0,"","23-стоит, 24,25 - куда выбыл? "),"")&amp;IF(X551+Y551&gt;0,IF(YEAR($F$1)=YEAR(W551),"","24+25&gt;0? 23 - когда выбыл? "),"")&amp;IF(BA551&lt;BB551,"47&gt;=48; ","")&amp;IF(BA551&lt;BC551,"47&gt;=49; ","")&amp;IF(BA551&lt;BD551,"47&gt;=50; ","")&amp;IF(BE551&gt;0,IF(BF551&gt;0,IF(AU551&gt;AV551,"","41 и 42 - ? (51 и 52 &gt; 0);"),"51 &gt; 0 52 - ?;"),"")&amp;IF(AU551&gt;0,IF(AV551&gt;AU551,"41&gt;42;","")&amp;IF(BE551&gt;0,"","41&gt;0 51-?;"),"")&amp;IF(BF551&gt;0,IF(BE551&gt;0,"","52&gt;0 51-?;"),"")&amp;IF(AW551&gt;=AX551,"","43&gt;44;")&amp;IF(CA551&gt;0,IF(AW551&gt;0,"","71 &gt; 0 43-?;"),"")</f>
        <v/>
      </c>
    </row>
    <row r="552" spans="1:93" s="250" customFormat="1" ht="15" customHeight="1" x14ac:dyDescent="0.2">
      <c r="A552" s="45"/>
      <c r="B552" s="46"/>
      <c r="C552" s="121"/>
      <c r="D552" s="121"/>
      <c r="E552" s="336"/>
      <c r="F552" s="122"/>
      <c r="G552" s="46"/>
      <c r="H552" s="45"/>
      <c r="I552" s="45"/>
      <c r="J552" s="45"/>
      <c r="K552" s="45"/>
      <c r="L552" s="45"/>
      <c r="M552" s="46"/>
      <c r="N552" s="46"/>
      <c r="O552" s="48"/>
      <c r="P552" s="48"/>
      <c r="Q552" s="46"/>
      <c r="R552" s="48"/>
      <c r="S552" s="48"/>
      <c r="T552" s="48"/>
      <c r="U552" s="48"/>
      <c r="V552" s="48"/>
      <c r="W552" s="46"/>
      <c r="X552" s="48"/>
      <c r="Y552" s="48"/>
      <c r="Z552" s="157"/>
      <c r="AA552" s="47"/>
      <c r="AB552" s="97"/>
      <c r="AC552" s="49"/>
      <c r="AD552" s="49"/>
      <c r="AE552" s="49"/>
      <c r="AF552" s="49"/>
      <c r="AG552" s="49"/>
      <c r="AH552" s="47"/>
      <c r="AI552" s="47"/>
      <c r="AJ552" s="47"/>
      <c r="AK552" s="190"/>
      <c r="AL552" s="190"/>
      <c r="AM552" s="190"/>
      <c r="AN552" s="190"/>
      <c r="AO552" s="190"/>
      <c r="AP552" s="151"/>
      <c r="AQ552" s="322"/>
      <c r="AR552" s="322"/>
      <c r="AS552" s="322"/>
      <c r="AT552" s="47"/>
      <c r="AU552" s="47"/>
      <c r="AV552" s="47"/>
      <c r="AW552" s="47"/>
      <c r="AX552" s="322"/>
      <c r="AY552" s="98"/>
      <c r="AZ552" s="98"/>
      <c r="BA552" s="47"/>
      <c r="BB552" s="47"/>
      <c r="BC552" s="47"/>
      <c r="BD552" s="47"/>
      <c r="BE552" s="97"/>
      <c r="BF552" s="49"/>
      <c r="BG552" s="239"/>
      <c r="BH552" s="342"/>
      <c r="BI552" s="49"/>
      <c r="BJ552" s="49"/>
      <c r="BK552" s="49"/>
      <c r="BL552" s="49"/>
      <c r="BM552" s="49"/>
      <c r="BN552" s="47"/>
      <c r="BO552" s="49"/>
      <c r="BP552" s="49"/>
      <c r="BQ552" s="49"/>
      <c r="BR552" s="323"/>
      <c r="BS552" s="323"/>
      <c r="BT552" s="323"/>
      <c r="BU552" s="49"/>
      <c r="BV552" s="49"/>
      <c r="BW552" s="97"/>
      <c r="BX552" s="97"/>
      <c r="BY552" s="97"/>
      <c r="BZ552" s="97"/>
      <c r="CA552" s="49"/>
      <c r="CB552" s="49"/>
      <c r="CC552" s="49"/>
      <c r="CD552" s="49"/>
      <c r="CE552" s="49"/>
      <c r="CF552" s="49"/>
      <c r="CG552" s="49"/>
      <c r="CH552" s="49"/>
      <c r="CI552" s="97"/>
      <c r="CJ552" s="97"/>
      <c r="CK552" s="97"/>
      <c r="CL552" s="97"/>
      <c r="CM552" s="335"/>
      <c r="CN552" s="337"/>
      <c r="CO552" s="315" t="str">
        <f>IF(Формулы!R552&gt;V552,"22-?,Дата 14 - Прибыл из УФСИН; ","")&amp;IF(Формулы!Q552&gt;Y552,"25-?,Дата 13 - Выбыл в УФСИН;","")&amp;IF(YEAR(ДАННЫЕ!$F$1)=YEAR(ДАННЫЕ!B552),IF(AT552&gt;0,"","40-?, вявлен в текущем году! "),"")&amp;IF(YEAR($F$1)=YEAR(W552),IF(X552+Y552&gt;0,"","23-стоит, 24,25 - куда выбыл? "),"")&amp;IF(X552+Y552&gt;0,IF(YEAR($F$1)=YEAR(W552),"","24+25&gt;0? 23 - когда выбыл? "),"")&amp;IF(BA552&lt;BB552,"47&gt;=48; ","")&amp;IF(BA552&lt;BC552,"47&gt;=49; ","")&amp;IF(BA552&lt;BD552,"47&gt;=50; ","")&amp;IF(BE552&gt;0,IF(BF552&gt;0,IF(AU552&gt;AV552,"","41 и 42 - ? (51 и 52 &gt; 0);"),"51 &gt; 0 52 - ?;"),"")&amp;IF(AU552&gt;0,IF(AV552&gt;AU552,"41&gt;42;","")&amp;IF(BE552&gt;0,"","41&gt;0 51-?;"),"")&amp;IF(BF552&gt;0,IF(BE552&gt;0,"","52&gt;0 51-?;"),"")&amp;IF(AW552&gt;=AX552,"","43&gt;44;")&amp;IF(CA552&gt;0,IF(AW552&gt;0,"","71 &gt; 0 43-?;"),"")</f>
        <v/>
      </c>
    </row>
    <row r="553" spans="1:93" s="250" customFormat="1" ht="15" customHeight="1" x14ac:dyDescent="0.2">
      <c r="A553" s="45"/>
      <c r="B553" s="46"/>
      <c r="C553" s="121"/>
      <c r="D553" s="121"/>
      <c r="E553" s="336"/>
      <c r="F553" s="122"/>
      <c r="G553" s="46"/>
      <c r="H553" s="45"/>
      <c r="I553" s="45"/>
      <c r="J553" s="45"/>
      <c r="K553" s="45"/>
      <c r="L553" s="45"/>
      <c r="M553" s="46"/>
      <c r="N553" s="46"/>
      <c r="O553" s="48"/>
      <c r="P553" s="48"/>
      <c r="Q553" s="46"/>
      <c r="R553" s="48"/>
      <c r="S553" s="48"/>
      <c r="T553" s="48"/>
      <c r="U553" s="48"/>
      <c r="V553" s="48"/>
      <c r="W553" s="46"/>
      <c r="X553" s="48"/>
      <c r="Y553" s="48"/>
      <c r="Z553" s="157"/>
      <c r="AA553" s="47"/>
      <c r="AB553" s="97"/>
      <c r="AC553" s="49"/>
      <c r="AD553" s="49"/>
      <c r="AE553" s="49"/>
      <c r="AF553" s="49"/>
      <c r="AG553" s="49"/>
      <c r="AH553" s="47"/>
      <c r="AI553" s="47"/>
      <c r="AJ553" s="47"/>
      <c r="AK553" s="190"/>
      <c r="AL553" s="190"/>
      <c r="AM553" s="190"/>
      <c r="AN553" s="190"/>
      <c r="AO553" s="190"/>
      <c r="AP553" s="151"/>
      <c r="AQ553" s="322"/>
      <c r="AR553" s="322"/>
      <c r="AS553" s="322"/>
      <c r="AT553" s="47"/>
      <c r="AU553" s="47"/>
      <c r="AV553" s="47"/>
      <c r="AW553" s="47"/>
      <c r="AX553" s="322"/>
      <c r="AY553" s="98"/>
      <c r="AZ553" s="98"/>
      <c r="BA553" s="47"/>
      <c r="BB553" s="47"/>
      <c r="BC553" s="47"/>
      <c r="BD553" s="47"/>
      <c r="BE553" s="97"/>
      <c r="BF553" s="49"/>
      <c r="BG553" s="239"/>
      <c r="BH553" s="342"/>
      <c r="BI553" s="49"/>
      <c r="BJ553" s="49"/>
      <c r="BK553" s="49"/>
      <c r="BL553" s="49"/>
      <c r="BM553" s="49"/>
      <c r="BN553" s="47"/>
      <c r="BO553" s="49"/>
      <c r="BP553" s="49"/>
      <c r="BQ553" s="49"/>
      <c r="BR553" s="323"/>
      <c r="BS553" s="323"/>
      <c r="BT553" s="323"/>
      <c r="BU553" s="49"/>
      <c r="BV553" s="49"/>
      <c r="BW553" s="97"/>
      <c r="BX553" s="97"/>
      <c r="BY553" s="97"/>
      <c r="BZ553" s="97"/>
      <c r="CA553" s="49"/>
      <c r="CB553" s="49"/>
      <c r="CC553" s="49"/>
      <c r="CD553" s="49"/>
      <c r="CE553" s="49"/>
      <c r="CF553" s="49"/>
      <c r="CG553" s="49"/>
      <c r="CH553" s="49"/>
      <c r="CI553" s="97"/>
      <c r="CJ553" s="97"/>
      <c r="CK553" s="97"/>
      <c r="CL553" s="97"/>
      <c r="CM553" s="335"/>
      <c r="CN553" s="337"/>
      <c r="CO553" s="315" t="str">
        <f>IF(Формулы!R553&gt;V553,"22-?,Дата 14 - Прибыл из УФСИН; ","")&amp;IF(Формулы!Q553&gt;Y553,"25-?,Дата 13 - Выбыл в УФСИН;","")&amp;IF(YEAR(ДАННЫЕ!$F$1)=YEAR(ДАННЫЕ!B553),IF(AT553&gt;0,"","40-?, вявлен в текущем году! "),"")&amp;IF(YEAR($F$1)=YEAR(W553),IF(X553+Y553&gt;0,"","23-стоит, 24,25 - куда выбыл? "),"")&amp;IF(X553+Y553&gt;0,IF(YEAR($F$1)=YEAR(W553),"","24+25&gt;0? 23 - когда выбыл? "),"")&amp;IF(BA553&lt;BB553,"47&gt;=48; ","")&amp;IF(BA553&lt;BC553,"47&gt;=49; ","")&amp;IF(BA553&lt;BD553,"47&gt;=50; ","")&amp;IF(BE553&gt;0,IF(BF553&gt;0,IF(AU553&gt;AV553,"","41 и 42 - ? (51 и 52 &gt; 0);"),"51 &gt; 0 52 - ?;"),"")&amp;IF(AU553&gt;0,IF(AV553&gt;AU553,"41&gt;42;","")&amp;IF(BE553&gt;0,"","41&gt;0 51-?;"),"")&amp;IF(BF553&gt;0,IF(BE553&gt;0,"","52&gt;0 51-?;"),"")&amp;IF(AW553&gt;=AX553,"","43&gt;44;")&amp;IF(CA553&gt;0,IF(AW553&gt;0,"","71 &gt; 0 43-?;"),"")</f>
        <v/>
      </c>
    </row>
    <row r="554" spans="1:93" s="250" customFormat="1" ht="15" customHeight="1" x14ac:dyDescent="0.2">
      <c r="A554" s="45"/>
      <c r="B554" s="46"/>
      <c r="C554" s="121"/>
      <c r="D554" s="121"/>
      <c r="E554" s="336"/>
      <c r="F554" s="122"/>
      <c r="G554" s="46"/>
      <c r="H554" s="45"/>
      <c r="I554" s="45"/>
      <c r="J554" s="45"/>
      <c r="K554" s="45"/>
      <c r="L554" s="45"/>
      <c r="M554" s="46"/>
      <c r="N554" s="46"/>
      <c r="O554" s="48"/>
      <c r="P554" s="48"/>
      <c r="Q554" s="46"/>
      <c r="R554" s="48"/>
      <c r="S554" s="48"/>
      <c r="T554" s="48"/>
      <c r="U554" s="48"/>
      <c r="V554" s="48"/>
      <c r="W554" s="46"/>
      <c r="X554" s="48"/>
      <c r="Y554" s="48"/>
      <c r="Z554" s="157"/>
      <c r="AA554" s="47"/>
      <c r="AB554" s="97"/>
      <c r="AC554" s="49"/>
      <c r="AD554" s="49"/>
      <c r="AE554" s="49"/>
      <c r="AF554" s="49"/>
      <c r="AG554" s="49"/>
      <c r="AH554" s="47"/>
      <c r="AI554" s="47"/>
      <c r="AJ554" s="47"/>
      <c r="AK554" s="190"/>
      <c r="AL554" s="190"/>
      <c r="AM554" s="190"/>
      <c r="AN554" s="190"/>
      <c r="AO554" s="190"/>
      <c r="AP554" s="151"/>
      <c r="AQ554" s="322"/>
      <c r="AR554" s="322"/>
      <c r="AS554" s="322"/>
      <c r="AT554" s="47"/>
      <c r="AU554" s="47"/>
      <c r="AV554" s="47"/>
      <c r="AW554" s="47"/>
      <c r="AX554" s="322"/>
      <c r="AY554" s="98"/>
      <c r="AZ554" s="98"/>
      <c r="BA554" s="47"/>
      <c r="BB554" s="47"/>
      <c r="BC554" s="47"/>
      <c r="BD554" s="47"/>
      <c r="BE554" s="97"/>
      <c r="BF554" s="49"/>
      <c r="BG554" s="239"/>
      <c r="BH554" s="342"/>
      <c r="BI554" s="49"/>
      <c r="BJ554" s="49"/>
      <c r="BK554" s="49"/>
      <c r="BL554" s="49"/>
      <c r="BM554" s="49"/>
      <c r="BN554" s="47"/>
      <c r="BO554" s="49"/>
      <c r="BP554" s="49"/>
      <c r="BQ554" s="49"/>
      <c r="BR554" s="323"/>
      <c r="BS554" s="323"/>
      <c r="BT554" s="323"/>
      <c r="BU554" s="49"/>
      <c r="BV554" s="49"/>
      <c r="BW554" s="97"/>
      <c r="BX554" s="97"/>
      <c r="BY554" s="97"/>
      <c r="BZ554" s="97"/>
      <c r="CA554" s="49"/>
      <c r="CB554" s="49"/>
      <c r="CC554" s="49"/>
      <c r="CD554" s="49"/>
      <c r="CE554" s="49"/>
      <c r="CF554" s="49"/>
      <c r="CG554" s="49"/>
      <c r="CH554" s="49"/>
      <c r="CI554" s="97"/>
      <c r="CJ554" s="97"/>
      <c r="CK554" s="97"/>
      <c r="CL554" s="97"/>
      <c r="CM554" s="335"/>
      <c r="CN554" s="337"/>
      <c r="CO554" s="315" t="str">
        <f>IF(Формулы!R554&gt;V554,"22-?,Дата 14 - Прибыл из УФСИН; ","")&amp;IF(Формулы!Q554&gt;Y554,"25-?,Дата 13 - Выбыл в УФСИН;","")&amp;IF(YEAR(ДАННЫЕ!$F$1)=YEAR(ДАННЫЕ!B554),IF(AT554&gt;0,"","40-?, вявлен в текущем году! "),"")&amp;IF(YEAR($F$1)=YEAR(W554),IF(X554+Y554&gt;0,"","23-стоит, 24,25 - куда выбыл? "),"")&amp;IF(X554+Y554&gt;0,IF(YEAR($F$1)=YEAR(W554),"","24+25&gt;0? 23 - когда выбыл? "),"")&amp;IF(BA554&lt;BB554,"47&gt;=48; ","")&amp;IF(BA554&lt;BC554,"47&gt;=49; ","")&amp;IF(BA554&lt;BD554,"47&gt;=50; ","")&amp;IF(BE554&gt;0,IF(BF554&gt;0,IF(AU554&gt;AV554,"","41 и 42 - ? (51 и 52 &gt; 0);"),"51 &gt; 0 52 - ?;"),"")&amp;IF(AU554&gt;0,IF(AV554&gt;AU554,"41&gt;42;","")&amp;IF(BE554&gt;0,"","41&gt;0 51-?;"),"")&amp;IF(BF554&gt;0,IF(BE554&gt;0,"","52&gt;0 51-?;"),"")&amp;IF(AW554&gt;=AX554,"","43&gt;44;")&amp;IF(CA554&gt;0,IF(AW554&gt;0,"","71 &gt; 0 43-?;"),"")</f>
        <v/>
      </c>
    </row>
    <row r="555" spans="1:93" s="250" customFormat="1" ht="15" customHeight="1" x14ac:dyDescent="0.2">
      <c r="A555" s="45"/>
      <c r="B555" s="46"/>
      <c r="C555" s="121"/>
      <c r="D555" s="121"/>
      <c r="E555" s="336"/>
      <c r="F555" s="122"/>
      <c r="G555" s="46"/>
      <c r="H555" s="45"/>
      <c r="I555" s="45"/>
      <c r="J555" s="45"/>
      <c r="K555" s="45"/>
      <c r="L555" s="45"/>
      <c r="M555" s="46"/>
      <c r="N555" s="46"/>
      <c r="O555" s="48"/>
      <c r="P555" s="48"/>
      <c r="Q555" s="46"/>
      <c r="R555" s="48"/>
      <c r="S555" s="48"/>
      <c r="T555" s="48"/>
      <c r="U555" s="48"/>
      <c r="V555" s="48"/>
      <c r="W555" s="46"/>
      <c r="X555" s="48"/>
      <c r="Y555" s="48"/>
      <c r="Z555" s="157"/>
      <c r="AA555" s="47"/>
      <c r="AB555" s="97"/>
      <c r="AC555" s="49"/>
      <c r="AD555" s="49"/>
      <c r="AE555" s="49"/>
      <c r="AF555" s="49"/>
      <c r="AG555" s="49"/>
      <c r="AH555" s="47"/>
      <c r="AI555" s="47"/>
      <c r="AJ555" s="47"/>
      <c r="AK555" s="190"/>
      <c r="AL555" s="190"/>
      <c r="AM555" s="190"/>
      <c r="AN555" s="190"/>
      <c r="AO555" s="190"/>
      <c r="AP555" s="151"/>
      <c r="AQ555" s="322"/>
      <c r="AR555" s="322"/>
      <c r="AS555" s="322"/>
      <c r="AT555" s="47"/>
      <c r="AU555" s="47"/>
      <c r="AV555" s="47"/>
      <c r="AW555" s="47"/>
      <c r="AX555" s="322"/>
      <c r="AY555" s="98"/>
      <c r="AZ555" s="98"/>
      <c r="BA555" s="47"/>
      <c r="BB555" s="47"/>
      <c r="BC555" s="47"/>
      <c r="BD555" s="47"/>
      <c r="BE555" s="97"/>
      <c r="BF555" s="49"/>
      <c r="BG555" s="239"/>
      <c r="BH555" s="342"/>
      <c r="BI555" s="49"/>
      <c r="BJ555" s="49"/>
      <c r="BK555" s="49"/>
      <c r="BL555" s="49"/>
      <c r="BM555" s="49"/>
      <c r="BN555" s="47"/>
      <c r="BO555" s="49"/>
      <c r="BP555" s="49"/>
      <c r="BQ555" s="49"/>
      <c r="BR555" s="323"/>
      <c r="BS555" s="323"/>
      <c r="BT555" s="323"/>
      <c r="BU555" s="49"/>
      <c r="BV555" s="49"/>
      <c r="BW555" s="97"/>
      <c r="BX555" s="97"/>
      <c r="BY555" s="97"/>
      <c r="BZ555" s="97"/>
      <c r="CA555" s="49"/>
      <c r="CB555" s="49"/>
      <c r="CC555" s="49"/>
      <c r="CD555" s="49"/>
      <c r="CE555" s="49"/>
      <c r="CF555" s="49"/>
      <c r="CG555" s="49"/>
      <c r="CH555" s="49"/>
      <c r="CI555" s="97"/>
      <c r="CJ555" s="97"/>
      <c r="CK555" s="97"/>
      <c r="CL555" s="97"/>
      <c r="CM555" s="335"/>
      <c r="CN555" s="337"/>
      <c r="CO555" s="315" t="str">
        <f>IF(Формулы!R555&gt;V555,"22-?,Дата 14 - Прибыл из УФСИН; ","")&amp;IF(Формулы!Q555&gt;Y555,"25-?,Дата 13 - Выбыл в УФСИН;","")&amp;IF(YEAR(ДАННЫЕ!$F$1)=YEAR(ДАННЫЕ!B555),IF(AT555&gt;0,"","40-?, вявлен в текущем году! "),"")&amp;IF(YEAR($F$1)=YEAR(W555),IF(X555+Y555&gt;0,"","23-стоит, 24,25 - куда выбыл? "),"")&amp;IF(X555+Y555&gt;0,IF(YEAR($F$1)=YEAR(W555),"","24+25&gt;0? 23 - когда выбыл? "),"")&amp;IF(BA555&lt;BB555,"47&gt;=48; ","")&amp;IF(BA555&lt;BC555,"47&gt;=49; ","")&amp;IF(BA555&lt;BD555,"47&gt;=50; ","")&amp;IF(BE555&gt;0,IF(BF555&gt;0,IF(AU555&gt;AV555,"","41 и 42 - ? (51 и 52 &gt; 0);"),"51 &gt; 0 52 - ?;"),"")&amp;IF(AU555&gt;0,IF(AV555&gt;AU555,"41&gt;42;","")&amp;IF(BE555&gt;0,"","41&gt;0 51-?;"),"")&amp;IF(BF555&gt;0,IF(BE555&gt;0,"","52&gt;0 51-?;"),"")&amp;IF(AW555&gt;=AX555,"","43&gt;44;")&amp;IF(CA555&gt;0,IF(AW555&gt;0,"","71 &gt; 0 43-?;"),"")</f>
        <v/>
      </c>
    </row>
    <row r="556" spans="1:93" s="250" customFormat="1" ht="15" customHeight="1" x14ac:dyDescent="0.2">
      <c r="A556" s="45"/>
      <c r="B556" s="46"/>
      <c r="C556" s="121"/>
      <c r="D556" s="121"/>
      <c r="E556" s="336"/>
      <c r="F556" s="122"/>
      <c r="G556" s="46"/>
      <c r="H556" s="45"/>
      <c r="I556" s="45"/>
      <c r="J556" s="45"/>
      <c r="K556" s="45"/>
      <c r="L556" s="45"/>
      <c r="M556" s="46"/>
      <c r="N556" s="46"/>
      <c r="O556" s="48"/>
      <c r="P556" s="48"/>
      <c r="Q556" s="46"/>
      <c r="R556" s="48"/>
      <c r="S556" s="48"/>
      <c r="T556" s="48"/>
      <c r="U556" s="48"/>
      <c r="V556" s="48"/>
      <c r="W556" s="46"/>
      <c r="X556" s="48"/>
      <c r="Y556" s="48"/>
      <c r="Z556" s="157"/>
      <c r="AA556" s="47"/>
      <c r="AB556" s="97"/>
      <c r="AC556" s="49"/>
      <c r="AD556" s="49"/>
      <c r="AE556" s="49"/>
      <c r="AF556" s="49"/>
      <c r="AG556" s="49"/>
      <c r="AH556" s="47"/>
      <c r="AI556" s="47"/>
      <c r="AJ556" s="47"/>
      <c r="AK556" s="190"/>
      <c r="AL556" s="190"/>
      <c r="AM556" s="190"/>
      <c r="AN556" s="190"/>
      <c r="AO556" s="190"/>
      <c r="AP556" s="151"/>
      <c r="AQ556" s="322"/>
      <c r="AR556" s="322"/>
      <c r="AS556" s="322"/>
      <c r="AT556" s="47"/>
      <c r="AU556" s="47"/>
      <c r="AV556" s="47"/>
      <c r="AW556" s="47"/>
      <c r="AX556" s="322"/>
      <c r="AY556" s="98"/>
      <c r="AZ556" s="98"/>
      <c r="BA556" s="47"/>
      <c r="BB556" s="47"/>
      <c r="BC556" s="47"/>
      <c r="BD556" s="47"/>
      <c r="BE556" s="97"/>
      <c r="BF556" s="49"/>
      <c r="BG556" s="239"/>
      <c r="BH556" s="342"/>
      <c r="BI556" s="49"/>
      <c r="BJ556" s="49"/>
      <c r="BK556" s="49"/>
      <c r="BL556" s="49"/>
      <c r="BM556" s="49"/>
      <c r="BN556" s="47"/>
      <c r="BO556" s="49"/>
      <c r="BP556" s="49"/>
      <c r="BQ556" s="49"/>
      <c r="BR556" s="323"/>
      <c r="BS556" s="323"/>
      <c r="BT556" s="323"/>
      <c r="BU556" s="49"/>
      <c r="BV556" s="49"/>
      <c r="BW556" s="97"/>
      <c r="BX556" s="97"/>
      <c r="BY556" s="97"/>
      <c r="BZ556" s="97"/>
      <c r="CA556" s="49"/>
      <c r="CB556" s="49"/>
      <c r="CC556" s="49"/>
      <c r="CD556" s="49"/>
      <c r="CE556" s="49"/>
      <c r="CF556" s="49"/>
      <c r="CG556" s="49"/>
      <c r="CH556" s="49"/>
      <c r="CI556" s="97"/>
      <c r="CJ556" s="97"/>
      <c r="CK556" s="97"/>
      <c r="CL556" s="97"/>
      <c r="CM556" s="335"/>
      <c r="CN556" s="337"/>
      <c r="CO556" s="315" t="str">
        <f>IF(Формулы!R556&gt;V556,"22-?,Дата 14 - Прибыл из УФСИН; ","")&amp;IF(Формулы!Q556&gt;Y556,"25-?,Дата 13 - Выбыл в УФСИН;","")&amp;IF(YEAR(ДАННЫЕ!$F$1)=YEAR(ДАННЫЕ!B556),IF(AT556&gt;0,"","40-?, вявлен в текущем году! "),"")&amp;IF(YEAR($F$1)=YEAR(W556),IF(X556+Y556&gt;0,"","23-стоит, 24,25 - куда выбыл? "),"")&amp;IF(X556+Y556&gt;0,IF(YEAR($F$1)=YEAR(W556),"","24+25&gt;0? 23 - когда выбыл? "),"")&amp;IF(BA556&lt;BB556,"47&gt;=48; ","")&amp;IF(BA556&lt;BC556,"47&gt;=49; ","")&amp;IF(BA556&lt;BD556,"47&gt;=50; ","")&amp;IF(BE556&gt;0,IF(BF556&gt;0,IF(AU556&gt;AV556,"","41 и 42 - ? (51 и 52 &gt; 0);"),"51 &gt; 0 52 - ?;"),"")&amp;IF(AU556&gt;0,IF(AV556&gt;AU556,"41&gt;42;","")&amp;IF(BE556&gt;0,"","41&gt;0 51-?;"),"")&amp;IF(BF556&gt;0,IF(BE556&gt;0,"","52&gt;0 51-?;"),"")&amp;IF(AW556&gt;=AX556,"","43&gt;44;")&amp;IF(CA556&gt;0,IF(AW556&gt;0,"","71 &gt; 0 43-?;"),"")</f>
        <v/>
      </c>
    </row>
    <row r="557" spans="1:93" s="250" customFormat="1" ht="15" customHeight="1" x14ac:dyDescent="0.2">
      <c r="A557" s="45"/>
      <c r="B557" s="46"/>
      <c r="C557" s="121"/>
      <c r="D557" s="121"/>
      <c r="E557" s="336"/>
      <c r="F557" s="122"/>
      <c r="G557" s="46"/>
      <c r="H557" s="45"/>
      <c r="I557" s="45"/>
      <c r="J557" s="45"/>
      <c r="K557" s="45"/>
      <c r="L557" s="45"/>
      <c r="M557" s="46"/>
      <c r="N557" s="46"/>
      <c r="O557" s="48"/>
      <c r="P557" s="48"/>
      <c r="Q557" s="46"/>
      <c r="R557" s="48"/>
      <c r="S557" s="48"/>
      <c r="T557" s="48"/>
      <c r="U557" s="48"/>
      <c r="V557" s="48"/>
      <c r="W557" s="46"/>
      <c r="X557" s="48"/>
      <c r="Y557" s="48"/>
      <c r="Z557" s="157"/>
      <c r="AA557" s="47"/>
      <c r="AB557" s="97"/>
      <c r="AC557" s="49"/>
      <c r="AD557" s="49"/>
      <c r="AE557" s="49"/>
      <c r="AF557" s="49"/>
      <c r="AG557" s="49"/>
      <c r="AH557" s="47"/>
      <c r="AI557" s="47"/>
      <c r="AJ557" s="47"/>
      <c r="AK557" s="190"/>
      <c r="AL557" s="190"/>
      <c r="AM557" s="190"/>
      <c r="AN557" s="190"/>
      <c r="AO557" s="190"/>
      <c r="AP557" s="151"/>
      <c r="AQ557" s="322"/>
      <c r="AR557" s="322"/>
      <c r="AS557" s="322"/>
      <c r="AT557" s="47"/>
      <c r="AU557" s="47"/>
      <c r="AV557" s="47"/>
      <c r="AW557" s="47"/>
      <c r="AX557" s="322"/>
      <c r="AY557" s="98"/>
      <c r="AZ557" s="98"/>
      <c r="BA557" s="47"/>
      <c r="BB557" s="47"/>
      <c r="BC557" s="47"/>
      <c r="BD557" s="47"/>
      <c r="BE557" s="97"/>
      <c r="BF557" s="49"/>
      <c r="BG557" s="239"/>
      <c r="BH557" s="342"/>
      <c r="BI557" s="49"/>
      <c r="BJ557" s="49"/>
      <c r="BK557" s="49"/>
      <c r="BL557" s="49"/>
      <c r="BM557" s="49"/>
      <c r="BN557" s="47"/>
      <c r="BO557" s="49"/>
      <c r="BP557" s="49"/>
      <c r="BQ557" s="49"/>
      <c r="BR557" s="323"/>
      <c r="BS557" s="323"/>
      <c r="BT557" s="323"/>
      <c r="BU557" s="49"/>
      <c r="BV557" s="49"/>
      <c r="BW557" s="97"/>
      <c r="BX557" s="97"/>
      <c r="BY557" s="97"/>
      <c r="BZ557" s="97"/>
      <c r="CA557" s="49"/>
      <c r="CB557" s="49"/>
      <c r="CC557" s="49"/>
      <c r="CD557" s="49"/>
      <c r="CE557" s="49"/>
      <c r="CF557" s="49"/>
      <c r="CG557" s="49"/>
      <c r="CH557" s="49"/>
      <c r="CI557" s="97"/>
      <c r="CJ557" s="97"/>
      <c r="CK557" s="97"/>
      <c r="CL557" s="97"/>
      <c r="CM557" s="335"/>
      <c r="CN557" s="337"/>
      <c r="CO557" s="315" t="str">
        <f>IF(Формулы!R557&gt;V557,"22-?,Дата 14 - Прибыл из УФСИН; ","")&amp;IF(Формулы!Q557&gt;Y557,"25-?,Дата 13 - Выбыл в УФСИН;","")&amp;IF(YEAR(ДАННЫЕ!$F$1)=YEAR(ДАННЫЕ!B557),IF(AT557&gt;0,"","40-?, вявлен в текущем году! "),"")&amp;IF(YEAR($F$1)=YEAR(W557),IF(X557+Y557&gt;0,"","23-стоит, 24,25 - куда выбыл? "),"")&amp;IF(X557+Y557&gt;0,IF(YEAR($F$1)=YEAR(W557),"","24+25&gt;0? 23 - когда выбыл? "),"")&amp;IF(BA557&lt;BB557,"47&gt;=48; ","")&amp;IF(BA557&lt;BC557,"47&gt;=49; ","")&amp;IF(BA557&lt;BD557,"47&gt;=50; ","")&amp;IF(BE557&gt;0,IF(BF557&gt;0,IF(AU557&gt;AV557,"","41 и 42 - ? (51 и 52 &gt; 0);"),"51 &gt; 0 52 - ?;"),"")&amp;IF(AU557&gt;0,IF(AV557&gt;AU557,"41&gt;42;","")&amp;IF(BE557&gt;0,"","41&gt;0 51-?;"),"")&amp;IF(BF557&gt;0,IF(BE557&gt;0,"","52&gt;0 51-?;"),"")&amp;IF(AW557&gt;=AX557,"","43&gt;44;")&amp;IF(CA557&gt;0,IF(AW557&gt;0,"","71 &gt; 0 43-?;"),"")</f>
        <v/>
      </c>
    </row>
    <row r="558" spans="1:93" s="250" customFormat="1" ht="15" customHeight="1" x14ac:dyDescent="0.2">
      <c r="A558" s="45"/>
      <c r="B558" s="46"/>
      <c r="C558" s="121"/>
      <c r="D558" s="121"/>
      <c r="E558" s="336"/>
      <c r="F558" s="122"/>
      <c r="G558" s="46"/>
      <c r="H558" s="45"/>
      <c r="I558" s="45"/>
      <c r="J558" s="45"/>
      <c r="K558" s="45"/>
      <c r="L558" s="45"/>
      <c r="M558" s="46"/>
      <c r="N558" s="46"/>
      <c r="O558" s="48"/>
      <c r="P558" s="48"/>
      <c r="Q558" s="46"/>
      <c r="R558" s="48"/>
      <c r="S558" s="48"/>
      <c r="T558" s="48"/>
      <c r="U558" s="48"/>
      <c r="V558" s="48"/>
      <c r="W558" s="46"/>
      <c r="X558" s="48"/>
      <c r="Y558" s="48"/>
      <c r="Z558" s="157"/>
      <c r="AA558" s="47"/>
      <c r="AB558" s="97"/>
      <c r="AC558" s="49"/>
      <c r="AD558" s="49"/>
      <c r="AE558" s="49"/>
      <c r="AF558" s="49"/>
      <c r="AG558" s="49"/>
      <c r="AH558" s="47"/>
      <c r="AI558" s="47"/>
      <c r="AJ558" s="47"/>
      <c r="AK558" s="190"/>
      <c r="AL558" s="190"/>
      <c r="AM558" s="190"/>
      <c r="AN558" s="190"/>
      <c r="AO558" s="190"/>
      <c r="AP558" s="151"/>
      <c r="AQ558" s="322"/>
      <c r="AR558" s="322"/>
      <c r="AS558" s="322"/>
      <c r="AT558" s="47"/>
      <c r="AU558" s="47"/>
      <c r="AV558" s="47"/>
      <c r="AW558" s="47"/>
      <c r="AX558" s="322"/>
      <c r="AY558" s="98"/>
      <c r="AZ558" s="98"/>
      <c r="BA558" s="47"/>
      <c r="BB558" s="47"/>
      <c r="BC558" s="47"/>
      <c r="BD558" s="47"/>
      <c r="BE558" s="97"/>
      <c r="BF558" s="49"/>
      <c r="BG558" s="239"/>
      <c r="BH558" s="342"/>
      <c r="BI558" s="49"/>
      <c r="BJ558" s="49"/>
      <c r="BK558" s="49"/>
      <c r="BL558" s="49"/>
      <c r="BM558" s="49"/>
      <c r="BN558" s="47"/>
      <c r="BO558" s="49"/>
      <c r="BP558" s="49"/>
      <c r="BQ558" s="49"/>
      <c r="BR558" s="323"/>
      <c r="BS558" s="323"/>
      <c r="BT558" s="323"/>
      <c r="BU558" s="49"/>
      <c r="BV558" s="49"/>
      <c r="BW558" s="97"/>
      <c r="BX558" s="97"/>
      <c r="BY558" s="97"/>
      <c r="BZ558" s="97"/>
      <c r="CA558" s="49"/>
      <c r="CB558" s="49"/>
      <c r="CC558" s="49"/>
      <c r="CD558" s="49"/>
      <c r="CE558" s="49"/>
      <c r="CF558" s="49"/>
      <c r="CG558" s="49"/>
      <c r="CH558" s="49"/>
      <c r="CI558" s="97"/>
      <c r="CJ558" s="97"/>
      <c r="CK558" s="97"/>
      <c r="CL558" s="97"/>
      <c r="CM558" s="335"/>
      <c r="CN558" s="337"/>
      <c r="CO558" s="315" t="str">
        <f>IF(Формулы!R558&gt;V558,"22-?,Дата 14 - Прибыл из УФСИН; ","")&amp;IF(Формулы!Q558&gt;Y558,"25-?,Дата 13 - Выбыл в УФСИН;","")&amp;IF(YEAR(ДАННЫЕ!$F$1)=YEAR(ДАННЫЕ!B558),IF(AT558&gt;0,"","40-?, вявлен в текущем году! "),"")&amp;IF(YEAR($F$1)=YEAR(W558),IF(X558+Y558&gt;0,"","23-стоит, 24,25 - куда выбыл? "),"")&amp;IF(X558+Y558&gt;0,IF(YEAR($F$1)=YEAR(W558),"","24+25&gt;0? 23 - когда выбыл? "),"")&amp;IF(BA558&lt;BB558,"47&gt;=48; ","")&amp;IF(BA558&lt;BC558,"47&gt;=49; ","")&amp;IF(BA558&lt;BD558,"47&gt;=50; ","")&amp;IF(BE558&gt;0,IF(BF558&gt;0,IF(AU558&gt;AV558,"","41 и 42 - ? (51 и 52 &gt; 0);"),"51 &gt; 0 52 - ?;"),"")&amp;IF(AU558&gt;0,IF(AV558&gt;AU558,"41&gt;42;","")&amp;IF(BE558&gt;0,"","41&gt;0 51-?;"),"")&amp;IF(BF558&gt;0,IF(BE558&gt;0,"","52&gt;0 51-?;"),"")&amp;IF(AW558&gt;=AX558,"","43&gt;44;")&amp;IF(CA558&gt;0,IF(AW558&gt;0,"","71 &gt; 0 43-?;"),"")</f>
        <v/>
      </c>
    </row>
    <row r="559" spans="1:93" s="250" customFormat="1" ht="15" customHeight="1" x14ac:dyDescent="0.2">
      <c r="A559" s="45"/>
      <c r="B559" s="46"/>
      <c r="C559" s="121"/>
      <c r="D559" s="121"/>
      <c r="E559" s="336"/>
      <c r="F559" s="122"/>
      <c r="G559" s="46"/>
      <c r="H559" s="45"/>
      <c r="I559" s="45"/>
      <c r="J559" s="45"/>
      <c r="K559" s="45"/>
      <c r="L559" s="45"/>
      <c r="M559" s="46"/>
      <c r="N559" s="46"/>
      <c r="O559" s="48"/>
      <c r="P559" s="48"/>
      <c r="Q559" s="46"/>
      <c r="R559" s="48"/>
      <c r="S559" s="48"/>
      <c r="T559" s="48"/>
      <c r="U559" s="48"/>
      <c r="V559" s="48"/>
      <c r="W559" s="46"/>
      <c r="X559" s="48"/>
      <c r="Y559" s="48"/>
      <c r="Z559" s="157"/>
      <c r="AA559" s="47"/>
      <c r="AB559" s="97"/>
      <c r="AC559" s="49"/>
      <c r="AD559" s="49"/>
      <c r="AE559" s="49"/>
      <c r="AF559" s="49"/>
      <c r="AG559" s="49"/>
      <c r="AH559" s="47"/>
      <c r="AI559" s="47"/>
      <c r="AJ559" s="47"/>
      <c r="AK559" s="190"/>
      <c r="AL559" s="190"/>
      <c r="AM559" s="190"/>
      <c r="AN559" s="190"/>
      <c r="AO559" s="190"/>
      <c r="AP559" s="151"/>
      <c r="AQ559" s="322"/>
      <c r="AR559" s="322"/>
      <c r="AS559" s="322"/>
      <c r="AT559" s="47"/>
      <c r="AU559" s="47"/>
      <c r="AV559" s="47"/>
      <c r="AW559" s="47"/>
      <c r="AX559" s="322"/>
      <c r="AY559" s="98"/>
      <c r="AZ559" s="98"/>
      <c r="BA559" s="47"/>
      <c r="BB559" s="47"/>
      <c r="BC559" s="47"/>
      <c r="BD559" s="47"/>
      <c r="BE559" s="97"/>
      <c r="BF559" s="49"/>
      <c r="BG559" s="239"/>
      <c r="BH559" s="342"/>
      <c r="BI559" s="49"/>
      <c r="BJ559" s="49"/>
      <c r="BK559" s="49"/>
      <c r="BL559" s="49"/>
      <c r="BM559" s="49"/>
      <c r="BN559" s="47"/>
      <c r="BO559" s="49"/>
      <c r="BP559" s="49"/>
      <c r="BQ559" s="49"/>
      <c r="BR559" s="323"/>
      <c r="BS559" s="323"/>
      <c r="BT559" s="323"/>
      <c r="BU559" s="49"/>
      <c r="BV559" s="49"/>
      <c r="BW559" s="97"/>
      <c r="BX559" s="97"/>
      <c r="BY559" s="97"/>
      <c r="BZ559" s="97"/>
      <c r="CA559" s="49"/>
      <c r="CB559" s="49"/>
      <c r="CC559" s="49"/>
      <c r="CD559" s="49"/>
      <c r="CE559" s="49"/>
      <c r="CF559" s="49"/>
      <c r="CG559" s="49"/>
      <c r="CH559" s="49"/>
      <c r="CI559" s="97"/>
      <c r="CJ559" s="97"/>
      <c r="CK559" s="97"/>
      <c r="CL559" s="97"/>
      <c r="CM559" s="335"/>
      <c r="CN559" s="337"/>
      <c r="CO559" s="315" t="str">
        <f>IF(Формулы!R559&gt;V559,"22-?,Дата 14 - Прибыл из УФСИН; ","")&amp;IF(Формулы!Q559&gt;Y559,"25-?,Дата 13 - Выбыл в УФСИН;","")&amp;IF(YEAR(ДАННЫЕ!$F$1)=YEAR(ДАННЫЕ!B559),IF(AT559&gt;0,"","40-?, вявлен в текущем году! "),"")&amp;IF(YEAR($F$1)=YEAR(W559),IF(X559+Y559&gt;0,"","23-стоит, 24,25 - куда выбыл? "),"")&amp;IF(X559+Y559&gt;0,IF(YEAR($F$1)=YEAR(W559),"","24+25&gt;0? 23 - когда выбыл? "),"")&amp;IF(BA559&lt;BB559,"47&gt;=48; ","")&amp;IF(BA559&lt;BC559,"47&gt;=49; ","")&amp;IF(BA559&lt;BD559,"47&gt;=50; ","")&amp;IF(BE559&gt;0,IF(BF559&gt;0,IF(AU559&gt;AV559,"","41 и 42 - ? (51 и 52 &gt; 0);"),"51 &gt; 0 52 - ?;"),"")&amp;IF(AU559&gt;0,IF(AV559&gt;AU559,"41&gt;42;","")&amp;IF(BE559&gt;0,"","41&gt;0 51-?;"),"")&amp;IF(BF559&gt;0,IF(BE559&gt;0,"","52&gt;0 51-?;"),"")&amp;IF(AW559&gt;=AX559,"","43&gt;44;")&amp;IF(CA559&gt;0,IF(AW559&gt;0,"","71 &gt; 0 43-?;"),"")</f>
        <v/>
      </c>
    </row>
    <row r="560" spans="1:93" s="250" customFormat="1" ht="15" customHeight="1" x14ac:dyDescent="0.2">
      <c r="A560" s="45"/>
      <c r="B560" s="46"/>
      <c r="C560" s="121"/>
      <c r="D560" s="121"/>
      <c r="E560" s="336"/>
      <c r="F560" s="122"/>
      <c r="G560" s="46"/>
      <c r="H560" s="45"/>
      <c r="I560" s="45"/>
      <c r="J560" s="45"/>
      <c r="K560" s="45"/>
      <c r="L560" s="45"/>
      <c r="M560" s="46"/>
      <c r="N560" s="46"/>
      <c r="O560" s="48"/>
      <c r="P560" s="48"/>
      <c r="Q560" s="46"/>
      <c r="R560" s="48"/>
      <c r="S560" s="48"/>
      <c r="T560" s="48"/>
      <c r="U560" s="48"/>
      <c r="V560" s="48"/>
      <c r="W560" s="46"/>
      <c r="X560" s="48"/>
      <c r="Y560" s="48"/>
      <c r="Z560" s="157"/>
      <c r="AA560" s="47"/>
      <c r="AB560" s="97"/>
      <c r="AC560" s="49"/>
      <c r="AD560" s="49"/>
      <c r="AE560" s="49"/>
      <c r="AF560" s="49"/>
      <c r="AG560" s="49"/>
      <c r="AH560" s="47"/>
      <c r="AI560" s="47"/>
      <c r="AJ560" s="47"/>
      <c r="AK560" s="190"/>
      <c r="AL560" s="190"/>
      <c r="AM560" s="190"/>
      <c r="AN560" s="190"/>
      <c r="AO560" s="190"/>
      <c r="AP560" s="151"/>
      <c r="AQ560" s="322"/>
      <c r="AR560" s="322"/>
      <c r="AS560" s="322"/>
      <c r="AT560" s="47"/>
      <c r="AU560" s="47"/>
      <c r="AV560" s="47"/>
      <c r="AW560" s="47"/>
      <c r="AX560" s="322"/>
      <c r="AY560" s="98"/>
      <c r="AZ560" s="98"/>
      <c r="BA560" s="47"/>
      <c r="BB560" s="47"/>
      <c r="BC560" s="47"/>
      <c r="BD560" s="47"/>
      <c r="BE560" s="97"/>
      <c r="BF560" s="49"/>
      <c r="BG560" s="239"/>
      <c r="BH560" s="342"/>
      <c r="BI560" s="49"/>
      <c r="BJ560" s="49"/>
      <c r="BK560" s="49"/>
      <c r="BL560" s="49"/>
      <c r="BM560" s="49"/>
      <c r="BN560" s="47"/>
      <c r="BO560" s="49"/>
      <c r="BP560" s="49"/>
      <c r="BQ560" s="49"/>
      <c r="BR560" s="323"/>
      <c r="BS560" s="323"/>
      <c r="BT560" s="323"/>
      <c r="BU560" s="49"/>
      <c r="BV560" s="49"/>
      <c r="BW560" s="97"/>
      <c r="BX560" s="97"/>
      <c r="BY560" s="97"/>
      <c r="BZ560" s="97"/>
      <c r="CA560" s="49"/>
      <c r="CB560" s="49"/>
      <c r="CC560" s="49"/>
      <c r="CD560" s="49"/>
      <c r="CE560" s="49"/>
      <c r="CF560" s="49"/>
      <c r="CG560" s="49"/>
      <c r="CH560" s="49"/>
      <c r="CI560" s="97"/>
      <c r="CJ560" s="97"/>
      <c r="CK560" s="97"/>
      <c r="CL560" s="97"/>
      <c r="CM560" s="335"/>
      <c r="CN560" s="337"/>
      <c r="CO560" s="315" t="str">
        <f>IF(Формулы!R560&gt;V560,"22-?,Дата 14 - Прибыл из УФСИН; ","")&amp;IF(Формулы!Q560&gt;Y560,"25-?,Дата 13 - Выбыл в УФСИН;","")&amp;IF(YEAR(ДАННЫЕ!$F$1)=YEAR(ДАННЫЕ!B560),IF(AT560&gt;0,"","40-?, вявлен в текущем году! "),"")&amp;IF(YEAR($F$1)=YEAR(W560),IF(X560+Y560&gt;0,"","23-стоит, 24,25 - куда выбыл? "),"")&amp;IF(X560+Y560&gt;0,IF(YEAR($F$1)=YEAR(W560),"","24+25&gt;0? 23 - когда выбыл? "),"")&amp;IF(BA560&lt;BB560,"47&gt;=48; ","")&amp;IF(BA560&lt;BC560,"47&gt;=49; ","")&amp;IF(BA560&lt;BD560,"47&gt;=50; ","")&amp;IF(BE560&gt;0,IF(BF560&gt;0,IF(AU560&gt;AV560,"","41 и 42 - ? (51 и 52 &gt; 0);"),"51 &gt; 0 52 - ?;"),"")&amp;IF(AU560&gt;0,IF(AV560&gt;AU560,"41&gt;42;","")&amp;IF(BE560&gt;0,"","41&gt;0 51-?;"),"")&amp;IF(BF560&gt;0,IF(BE560&gt;0,"","52&gt;0 51-?;"),"")&amp;IF(AW560&gt;=AX560,"","43&gt;44;")&amp;IF(CA560&gt;0,IF(AW560&gt;0,"","71 &gt; 0 43-?;"),"")</f>
        <v/>
      </c>
    </row>
    <row r="561" spans="1:93" s="250" customFormat="1" ht="15" customHeight="1" x14ac:dyDescent="0.2">
      <c r="A561" s="45"/>
      <c r="B561" s="46"/>
      <c r="C561" s="121"/>
      <c r="D561" s="121"/>
      <c r="E561" s="336"/>
      <c r="F561" s="122"/>
      <c r="G561" s="46"/>
      <c r="H561" s="45"/>
      <c r="I561" s="45"/>
      <c r="J561" s="45"/>
      <c r="K561" s="45"/>
      <c r="L561" s="45"/>
      <c r="M561" s="46"/>
      <c r="N561" s="46"/>
      <c r="O561" s="48"/>
      <c r="P561" s="48"/>
      <c r="Q561" s="46"/>
      <c r="R561" s="48"/>
      <c r="S561" s="48"/>
      <c r="T561" s="48"/>
      <c r="U561" s="48"/>
      <c r="V561" s="48"/>
      <c r="W561" s="46"/>
      <c r="X561" s="48"/>
      <c r="Y561" s="48"/>
      <c r="Z561" s="157"/>
      <c r="AA561" s="47"/>
      <c r="AB561" s="97"/>
      <c r="AC561" s="49"/>
      <c r="AD561" s="49"/>
      <c r="AE561" s="49"/>
      <c r="AF561" s="49"/>
      <c r="AG561" s="49"/>
      <c r="AH561" s="47"/>
      <c r="AI561" s="47"/>
      <c r="AJ561" s="47"/>
      <c r="AK561" s="190"/>
      <c r="AL561" s="190"/>
      <c r="AM561" s="190"/>
      <c r="AN561" s="190"/>
      <c r="AO561" s="190"/>
      <c r="AP561" s="151"/>
      <c r="AQ561" s="322"/>
      <c r="AR561" s="322"/>
      <c r="AS561" s="322"/>
      <c r="AT561" s="47"/>
      <c r="AU561" s="47"/>
      <c r="AV561" s="47"/>
      <c r="AW561" s="47"/>
      <c r="AX561" s="322"/>
      <c r="AY561" s="98"/>
      <c r="AZ561" s="98"/>
      <c r="BA561" s="47"/>
      <c r="BB561" s="47"/>
      <c r="BC561" s="47"/>
      <c r="BD561" s="47"/>
      <c r="BE561" s="97"/>
      <c r="BF561" s="49"/>
      <c r="BG561" s="239"/>
      <c r="BH561" s="342"/>
      <c r="BI561" s="49"/>
      <c r="BJ561" s="49"/>
      <c r="BK561" s="49"/>
      <c r="BL561" s="49"/>
      <c r="BM561" s="49"/>
      <c r="BN561" s="47"/>
      <c r="BO561" s="49"/>
      <c r="BP561" s="49"/>
      <c r="BQ561" s="49"/>
      <c r="BR561" s="323"/>
      <c r="BS561" s="323"/>
      <c r="BT561" s="323"/>
      <c r="BU561" s="49"/>
      <c r="BV561" s="49"/>
      <c r="BW561" s="97"/>
      <c r="BX561" s="97"/>
      <c r="BY561" s="97"/>
      <c r="BZ561" s="97"/>
      <c r="CA561" s="49"/>
      <c r="CB561" s="49"/>
      <c r="CC561" s="49"/>
      <c r="CD561" s="49"/>
      <c r="CE561" s="49"/>
      <c r="CF561" s="49"/>
      <c r="CG561" s="49"/>
      <c r="CH561" s="49"/>
      <c r="CI561" s="97"/>
      <c r="CJ561" s="97"/>
      <c r="CK561" s="97"/>
      <c r="CL561" s="97"/>
      <c r="CM561" s="335"/>
      <c r="CN561" s="337"/>
      <c r="CO561" s="315" t="str">
        <f>IF(Формулы!R561&gt;V561,"22-?,Дата 14 - Прибыл из УФСИН; ","")&amp;IF(Формулы!Q561&gt;Y561,"25-?,Дата 13 - Выбыл в УФСИН;","")&amp;IF(YEAR(ДАННЫЕ!$F$1)=YEAR(ДАННЫЕ!B561),IF(AT561&gt;0,"","40-?, вявлен в текущем году! "),"")&amp;IF(YEAR($F$1)=YEAR(W561),IF(X561+Y561&gt;0,"","23-стоит, 24,25 - куда выбыл? "),"")&amp;IF(X561+Y561&gt;0,IF(YEAR($F$1)=YEAR(W561),"","24+25&gt;0? 23 - когда выбыл? "),"")&amp;IF(BA561&lt;BB561,"47&gt;=48; ","")&amp;IF(BA561&lt;BC561,"47&gt;=49; ","")&amp;IF(BA561&lt;BD561,"47&gt;=50; ","")&amp;IF(BE561&gt;0,IF(BF561&gt;0,IF(AU561&gt;AV561,"","41 и 42 - ? (51 и 52 &gt; 0);"),"51 &gt; 0 52 - ?;"),"")&amp;IF(AU561&gt;0,IF(AV561&gt;AU561,"41&gt;42;","")&amp;IF(BE561&gt;0,"","41&gt;0 51-?;"),"")&amp;IF(BF561&gt;0,IF(BE561&gt;0,"","52&gt;0 51-?;"),"")&amp;IF(AW561&gt;=AX561,"","43&gt;44;")&amp;IF(CA561&gt;0,IF(AW561&gt;0,"","71 &gt; 0 43-?;"),"")</f>
        <v/>
      </c>
    </row>
    <row r="562" spans="1:93" s="250" customFormat="1" ht="15" customHeight="1" x14ac:dyDescent="0.2">
      <c r="A562" s="45"/>
      <c r="B562" s="46"/>
      <c r="C562" s="121"/>
      <c r="D562" s="121"/>
      <c r="E562" s="336"/>
      <c r="F562" s="122"/>
      <c r="G562" s="46"/>
      <c r="H562" s="45"/>
      <c r="I562" s="45"/>
      <c r="J562" s="45"/>
      <c r="K562" s="45"/>
      <c r="L562" s="45"/>
      <c r="M562" s="46"/>
      <c r="N562" s="46"/>
      <c r="O562" s="48"/>
      <c r="P562" s="48"/>
      <c r="Q562" s="46"/>
      <c r="R562" s="48"/>
      <c r="S562" s="48"/>
      <c r="T562" s="48"/>
      <c r="U562" s="48"/>
      <c r="V562" s="48"/>
      <c r="W562" s="46"/>
      <c r="X562" s="48"/>
      <c r="Y562" s="48"/>
      <c r="Z562" s="157"/>
      <c r="AA562" s="47"/>
      <c r="AB562" s="97"/>
      <c r="AC562" s="49"/>
      <c r="AD562" s="49"/>
      <c r="AE562" s="49"/>
      <c r="AF562" s="49"/>
      <c r="AG562" s="49"/>
      <c r="AH562" s="47"/>
      <c r="AI562" s="47"/>
      <c r="AJ562" s="47"/>
      <c r="AK562" s="190"/>
      <c r="AL562" s="190"/>
      <c r="AM562" s="190"/>
      <c r="AN562" s="190"/>
      <c r="AO562" s="190"/>
      <c r="AP562" s="151"/>
      <c r="AQ562" s="322"/>
      <c r="AR562" s="322"/>
      <c r="AS562" s="322"/>
      <c r="AT562" s="47"/>
      <c r="AU562" s="47"/>
      <c r="AV562" s="47"/>
      <c r="AW562" s="47"/>
      <c r="AX562" s="322"/>
      <c r="AY562" s="98"/>
      <c r="AZ562" s="98"/>
      <c r="BA562" s="47"/>
      <c r="BB562" s="47"/>
      <c r="BC562" s="47"/>
      <c r="BD562" s="47"/>
      <c r="BE562" s="97"/>
      <c r="BF562" s="49"/>
      <c r="BG562" s="239"/>
      <c r="BH562" s="342"/>
      <c r="BI562" s="49"/>
      <c r="BJ562" s="49"/>
      <c r="BK562" s="49"/>
      <c r="BL562" s="49"/>
      <c r="BM562" s="49"/>
      <c r="BN562" s="47"/>
      <c r="BO562" s="49"/>
      <c r="BP562" s="49"/>
      <c r="BQ562" s="49"/>
      <c r="BR562" s="323"/>
      <c r="BS562" s="323"/>
      <c r="BT562" s="323"/>
      <c r="BU562" s="49"/>
      <c r="BV562" s="49"/>
      <c r="BW562" s="97"/>
      <c r="BX562" s="97"/>
      <c r="BY562" s="97"/>
      <c r="BZ562" s="97"/>
      <c r="CA562" s="49"/>
      <c r="CB562" s="49"/>
      <c r="CC562" s="49"/>
      <c r="CD562" s="49"/>
      <c r="CE562" s="49"/>
      <c r="CF562" s="49"/>
      <c r="CG562" s="49"/>
      <c r="CH562" s="49"/>
      <c r="CI562" s="97"/>
      <c r="CJ562" s="97"/>
      <c r="CK562" s="97"/>
      <c r="CL562" s="97"/>
      <c r="CM562" s="335"/>
      <c r="CN562" s="337"/>
      <c r="CO562" s="315" t="str">
        <f>IF(Формулы!R562&gt;V562,"22-?,Дата 14 - Прибыл из УФСИН; ","")&amp;IF(Формулы!Q562&gt;Y562,"25-?,Дата 13 - Выбыл в УФСИН;","")&amp;IF(YEAR(ДАННЫЕ!$F$1)=YEAR(ДАННЫЕ!B562),IF(AT562&gt;0,"","40-?, вявлен в текущем году! "),"")&amp;IF(YEAR($F$1)=YEAR(W562),IF(X562+Y562&gt;0,"","23-стоит, 24,25 - куда выбыл? "),"")&amp;IF(X562+Y562&gt;0,IF(YEAR($F$1)=YEAR(W562),"","24+25&gt;0? 23 - когда выбыл? "),"")&amp;IF(BA562&lt;BB562,"47&gt;=48; ","")&amp;IF(BA562&lt;BC562,"47&gt;=49; ","")&amp;IF(BA562&lt;BD562,"47&gt;=50; ","")&amp;IF(BE562&gt;0,IF(BF562&gt;0,IF(AU562&gt;AV562,"","41 и 42 - ? (51 и 52 &gt; 0);"),"51 &gt; 0 52 - ?;"),"")&amp;IF(AU562&gt;0,IF(AV562&gt;AU562,"41&gt;42;","")&amp;IF(BE562&gt;0,"","41&gt;0 51-?;"),"")&amp;IF(BF562&gt;0,IF(BE562&gt;0,"","52&gt;0 51-?;"),"")&amp;IF(AW562&gt;=AX562,"","43&gt;44;")&amp;IF(CA562&gt;0,IF(AW562&gt;0,"","71 &gt; 0 43-?;"),"")</f>
        <v/>
      </c>
    </row>
    <row r="563" spans="1:93" s="250" customFormat="1" ht="15" customHeight="1" x14ac:dyDescent="0.2">
      <c r="A563" s="45"/>
      <c r="B563" s="46"/>
      <c r="C563" s="121"/>
      <c r="D563" s="121"/>
      <c r="E563" s="336"/>
      <c r="F563" s="122"/>
      <c r="G563" s="46"/>
      <c r="H563" s="45"/>
      <c r="I563" s="45"/>
      <c r="J563" s="45"/>
      <c r="K563" s="45"/>
      <c r="L563" s="45"/>
      <c r="M563" s="46"/>
      <c r="N563" s="46"/>
      <c r="O563" s="48"/>
      <c r="P563" s="48"/>
      <c r="Q563" s="46"/>
      <c r="R563" s="48"/>
      <c r="S563" s="48"/>
      <c r="T563" s="48"/>
      <c r="U563" s="48"/>
      <c r="V563" s="48"/>
      <c r="W563" s="46"/>
      <c r="X563" s="48"/>
      <c r="Y563" s="48"/>
      <c r="Z563" s="157"/>
      <c r="AA563" s="47"/>
      <c r="AB563" s="97"/>
      <c r="AC563" s="49"/>
      <c r="AD563" s="49"/>
      <c r="AE563" s="49"/>
      <c r="AF563" s="49"/>
      <c r="AG563" s="49"/>
      <c r="AH563" s="47"/>
      <c r="AI563" s="47"/>
      <c r="AJ563" s="47"/>
      <c r="AK563" s="190"/>
      <c r="AL563" s="190"/>
      <c r="AM563" s="190"/>
      <c r="AN563" s="190"/>
      <c r="AO563" s="190"/>
      <c r="AP563" s="151"/>
      <c r="AQ563" s="322"/>
      <c r="AR563" s="322"/>
      <c r="AS563" s="322"/>
      <c r="AT563" s="47"/>
      <c r="AU563" s="47"/>
      <c r="AV563" s="47"/>
      <c r="AW563" s="47"/>
      <c r="AX563" s="322"/>
      <c r="AY563" s="98"/>
      <c r="AZ563" s="98"/>
      <c r="BA563" s="47"/>
      <c r="BB563" s="47"/>
      <c r="BC563" s="47"/>
      <c r="BD563" s="47"/>
      <c r="BE563" s="97"/>
      <c r="BF563" s="49"/>
      <c r="BG563" s="239"/>
      <c r="BH563" s="342"/>
      <c r="BI563" s="49"/>
      <c r="BJ563" s="49"/>
      <c r="BK563" s="49"/>
      <c r="BL563" s="49"/>
      <c r="BM563" s="49"/>
      <c r="BN563" s="47"/>
      <c r="BO563" s="49"/>
      <c r="BP563" s="49"/>
      <c r="BQ563" s="49"/>
      <c r="BR563" s="323"/>
      <c r="BS563" s="323"/>
      <c r="BT563" s="323"/>
      <c r="BU563" s="49"/>
      <c r="BV563" s="49"/>
      <c r="BW563" s="97"/>
      <c r="BX563" s="97"/>
      <c r="BY563" s="97"/>
      <c r="BZ563" s="97"/>
      <c r="CA563" s="49"/>
      <c r="CB563" s="49"/>
      <c r="CC563" s="49"/>
      <c r="CD563" s="49"/>
      <c r="CE563" s="49"/>
      <c r="CF563" s="49"/>
      <c r="CG563" s="49"/>
      <c r="CH563" s="49"/>
      <c r="CI563" s="97"/>
      <c r="CJ563" s="97"/>
      <c r="CK563" s="97"/>
      <c r="CL563" s="97"/>
      <c r="CM563" s="335"/>
      <c r="CN563" s="337"/>
      <c r="CO563" s="315" t="str">
        <f>IF(Формулы!R563&gt;V563,"22-?,Дата 14 - Прибыл из УФСИН; ","")&amp;IF(Формулы!Q563&gt;Y563,"25-?,Дата 13 - Выбыл в УФСИН;","")&amp;IF(YEAR(ДАННЫЕ!$F$1)=YEAR(ДАННЫЕ!B563),IF(AT563&gt;0,"","40-?, вявлен в текущем году! "),"")&amp;IF(YEAR($F$1)=YEAR(W563),IF(X563+Y563&gt;0,"","23-стоит, 24,25 - куда выбыл? "),"")&amp;IF(X563+Y563&gt;0,IF(YEAR($F$1)=YEAR(W563),"","24+25&gt;0? 23 - когда выбыл? "),"")&amp;IF(BA563&lt;BB563,"47&gt;=48; ","")&amp;IF(BA563&lt;BC563,"47&gt;=49; ","")&amp;IF(BA563&lt;BD563,"47&gt;=50; ","")&amp;IF(BE563&gt;0,IF(BF563&gt;0,IF(AU563&gt;AV563,"","41 и 42 - ? (51 и 52 &gt; 0);"),"51 &gt; 0 52 - ?;"),"")&amp;IF(AU563&gt;0,IF(AV563&gt;AU563,"41&gt;42;","")&amp;IF(BE563&gt;0,"","41&gt;0 51-?;"),"")&amp;IF(BF563&gt;0,IF(BE563&gt;0,"","52&gt;0 51-?;"),"")&amp;IF(AW563&gt;=AX563,"","43&gt;44;")&amp;IF(CA563&gt;0,IF(AW563&gt;0,"","71 &gt; 0 43-?;"),"")</f>
        <v/>
      </c>
    </row>
    <row r="564" spans="1:93" s="250" customFormat="1" ht="15" customHeight="1" x14ac:dyDescent="0.2">
      <c r="A564" s="45"/>
      <c r="B564" s="46"/>
      <c r="C564" s="121"/>
      <c r="D564" s="121"/>
      <c r="E564" s="336"/>
      <c r="F564" s="122"/>
      <c r="G564" s="46"/>
      <c r="H564" s="45"/>
      <c r="I564" s="45"/>
      <c r="J564" s="45"/>
      <c r="K564" s="45"/>
      <c r="L564" s="45"/>
      <c r="M564" s="46"/>
      <c r="N564" s="46"/>
      <c r="O564" s="48"/>
      <c r="P564" s="48"/>
      <c r="Q564" s="46"/>
      <c r="R564" s="48"/>
      <c r="S564" s="48"/>
      <c r="T564" s="48"/>
      <c r="U564" s="48"/>
      <c r="V564" s="48"/>
      <c r="W564" s="46"/>
      <c r="X564" s="48"/>
      <c r="Y564" s="48"/>
      <c r="Z564" s="157"/>
      <c r="AA564" s="47"/>
      <c r="AB564" s="97"/>
      <c r="AC564" s="49"/>
      <c r="AD564" s="49"/>
      <c r="AE564" s="49"/>
      <c r="AF564" s="49"/>
      <c r="AG564" s="49"/>
      <c r="AH564" s="47"/>
      <c r="AI564" s="47"/>
      <c r="AJ564" s="47"/>
      <c r="AK564" s="190"/>
      <c r="AL564" s="190"/>
      <c r="AM564" s="190"/>
      <c r="AN564" s="190"/>
      <c r="AO564" s="190"/>
      <c r="AP564" s="151"/>
      <c r="AQ564" s="322"/>
      <c r="AR564" s="322"/>
      <c r="AS564" s="322"/>
      <c r="AT564" s="47"/>
      <c r="AU564" s="47"/>
      <c r="AV564" s="47"/>
      <c r="AW564" s="47"/>
      <c r="AX564" s="322"/>
      <c r="AY564" s="98"/>
      <c r="AZ564" s="98"/>
      <c r="BA564" s="47"/>
      <c r="BB564" s="47"/>
      <c r="BC564" s="47"/>
      <c r="BD564" s="47"/>
      <c r="BE564" s="97"/>
      <c r="BF564" s="49"/>
      <c r="BG564" s="239"/>
      <c r="BH564" s="342"/>
      <c r="BI564" s="49"/>
      <c r="BJ564" s="49"/>
      <c r="BK564" s="49"/>
      <c r="BL564" s="49"/>
      <c r="BM564" s="49"/>
      <c r="BN564" s="47"/>
      <c r="BO564" s="49"/>
      <c r="BP564" s="49"/>
      <c r="BQ564" s="49"/>
      <c r="BR564" s="323"/>
      <c r="BS564" s="323"/>
      <c r="BT564" s="323"/>
      <c r="BU564" s="49"/>
      <c r="BV564" s="49"/>
      <c r="BW564" s="97"/>
      <c r="BX564" s="97"/>
      <c r="BY564" s="97"/>
      <c r="BZ564" s="97"/>
      <c r="CA564" s="49"/>
      <c r="CB564" s="49"/>
      <c r="CC564" s="49"/>
      <c r="CD564" s="49"/>
      <c r="CE564" s="49"/>
      <c r="CF564" s="49"/>
      <c r="CG564" s="49"/>
      <c r="CH564" s="49"/>
      <c r="CI564" s="97"/>
      <c r="CJ564" s="97"/>
      <c r="CK564" s="97"/>
      <c r="CL564" s="97"/>
      <c r="CM564" s="335"/>
      <c r="CN564" s="337"/>
      <c r="CO564" s="315" t="str">
        <f>IF(Формулы!R564&gt;V564,"22-?,Дата 14 - Прибыл из УФСИН; ","")&amp;IF(Формулы!Q564&gt;Y564,"25-?,Дата 13 - Выбыл в УФСИН;","")&amp;IF(YEAR(ДАННЫЕ!$F$1)=YEAR(ДАННЫЕ!B564),IF(AT564&gt;0,"","40-?, вявлен в текущем году! "),"")&amp;IF(YEAR($F$1)=YEAR(W564),IF(X564+Y564&gt;0,"","23-стоит, 24,25 - куда выбыл? "),"")&amp;IF(X564+Y564&gt;0,IF(YEAR($F$1)=YEAR(W564),"","24+25&gt;0? 23 - когда выбыл? "),"")&amp;IF(BA564&lt;BB564,"47&gt;=48; ","")&amp;IF(BA564&lt;BC564,"47&gt;=49; ","")&amp;IF(BA564&lt;BD564,"47&gt;=50; ","")&amp;IF(BE564&gt;0,IF(BF564&gt;0,IF(AU564&gt;AV564,"","41 и 42 - ? (51 и 52 &gt; 0);"),"51 &gt; 0 52 - ?;"),"")&amp;IF(AU564&gt;0,IF(AV564&gt;AU564,"41&gt;42;","")&amp;IF(BE564&gt;0,"","41&gt;0 51-?;"),"")&amp;IF(BF564&gt;0,IF(BE564&gt;0,"","52&gt;0 51-?;"),"")&amp;IF(AW564&gt;=AX564,"","43&gt;44;")&amp;IF(CA564&gt;0,IF(AW564&gt;0,"","71 &gt; 0 43-?;"),"")</f>
        <v/>
      </c>
    </row>
    <row r="565" spans="1:93" s="250" customFormat="1" ht="15" customHeight="1" x14ac:dyDescent="0.2">
      <c r="A565" s="45"/>
      <c r="B565" s="46"/>
      <c r="C565" s="121"/>
      <c r="D565" s="121"/>
      <c r="E565" s="336"/>
      <c r="F565" s="122"/>
      <c r="G565" s="46"/>
      <c r="H565" s="45"/>
      <c r="I565" s="45"/>
      <c r="J565" s="45"/>
      <c r="K565" s="45"/>
      <c r="L565" s="45"/>
      <c r="M565" s="46"/>
      <c r="N565" s="46"/>
      <c r="O565" s="48"/>
      <c r="P565" s="48"/>
      <c r="Q565" s="46"/>
      <c r="R565" s="48"/>
      <c r="S565" s="48"/>
      <c r="T565" s="48"/>
      <c r="U565" s="48"/>
      <c r="V565" s="48"/>
      <c r="W565" s="46"/>
      <c r="X565" s="48"/>
      <c r="Y565" s="48"/>
      <c r="Z565" s="157"/>
      <c r="AA565" s="47"/>
      <c r="AB565" s="97"/>
      <c r="AC565" s="49"/>
      <c r="AD565" s="49"/>
      <c r="AE565" s="49"/>
      <c r="AF565" s="49"/>
      <c r="AG565" s="49"/>
      <c r="AH565" s="47"/>
      <c r="AI565" s="47"/>
      <c r="AJ565" s="47"/>
      <c r="AK565" s="190"/>
      <c r="AL565" s="190"/>
      <c r="AM565" s="190"/>
      <c r="AN565" s="190"/>
      <c r="AO565" s="190"/>
      <c r="AP565" s="151"/>
      <c r="AQ565" s="322"/>
      <c r="AR565" s="322"/>
      <c r="AS565" s="322"/>
      <c r="AT565" s="47"/>
      <c r="AU565" s="47"/>
      <c r="AV565" s="47"/>
      <c r="AW565" s="47"/>
      <c r="AX565" s="322"/>
      <c r="AY565" s="98"/>
      <c r="AZ565" s="98"/>
      <c r="BA565" s="47"/>
      <c r="BB565" s="47"/>
      <c r="BC565" s="47"/>
      <c r="BD565" s="47"/>
      <c r="BE565" s="97"/>
      <c r="BF565" s="49"/>
      <c r="BG565" s="239"/>
      <c r="BH565" s="342"/>
      <c r="BI565" s="49"/>
      <c r="BJ565" s="49"/>
      <c r="BK565" s="49"/>
      <c r="BL565" s="49"/>
      <c r="BM565" s="49"/>
      <c r="BN565" s="47"/>
      <c r="BO565" s="49"/>
      <c r="BP565" s="49"/>
      <c r="BQ565" s="49"/>
      <c r="BR565" s="323"/>
      <c r="BS565" s="323"/>
      <c r="BT565" s="323"/>
      <c r="BU565" s="49"/>
      <c r="BV565" s="49"/>
      <c r="BW565" s="97"/>
      <c r="BX565" s="97"/>
      <c r="BY565" s="97"/>
      <c r="BZ565" s="97"/>
      <c r="CA565" s="49"/>
      <c r="CB565" s="49"/>
      <c r="CC565" s="49"/>
      <c r="CD565" s="49"/>
      <c r="CE565" s="49"/>
      <c r="CF565" s="49"/>
      <c r="CG565" s="49"/>
      <c r="CH565" s="49"/>
      <c r="CI565" s="97"/>
      <c r="CJ565" s="97"/>
      <c r="CK565" s="97"/>
      <c r="CL565" s="97"/>
      <c r="CM565" s="335"/>
      <c r="CN565" s="337"/>
      <c r="CO565" s="315" t="str">
        <f>IF(Формулы!R565&gt;V565,"22-?,Дата 14 - Прибыл из УФСИН; ","")&amp;IF(Формулы!Q565&gt;Y565,"25-?,Дата 13 - Выбыл в УФСИН;","")&amp;IF(YEAR(ДАННЫЕ!$F$1)=YEAR(ДАННЫЕ!B565),IF(AT565&gt;0,"","40-?, вявлен в текущем году! "),"")&amp;IF(YEAR($F$1)=YEAR(W565),IF(X565+Y565&gt;0,"","23-стоит, 24,25 - куда выбыл? "),"")&amp;IF(X565+Y565&gt;0,IF(YEAR($F$1)=YEAR(W565),"","24+25&gt;0? 23 - когда выбыл? "),"")&amp;IF(BA565&lt;BB565,"47&gt;=48; ","")&amp;IF(BA565&lt;BC565,"47&gt;=49; ","")&amp;IF(BA565&lt;BD565,"47&gt;=50; ","")&amp;IF(BE565&gt;0,IF(BF565&gt;0,IF(AU565&gt;AV565,"","41 и 42 - ? (51 и 52 &gt; 0);"),"51 &gt; 0 52 - ?;"),"")&amp;IF(AU565&gt;0,IF(AV565&gt;AU565,"41&gt;42;","")&amp;IF(BE565&gt;0,"","41&gt;0 51-?;"),"")&amp;IF(BF565&gt;0,IF(BE565&gt;0,"","52&gt;0 51-?;"),"")&amp;IF(AW565&gt;=AX565,"","43&gt;44;")&amp;IF(CA565&gt;0,IF(AW565&gt;0,"","71 &gt; 0 43-?;"),"")</f>
        <v/>
      </c>
    </row>
    <row r="566" spans="1:93" s="250" customFormat="1" ht="15" customHeight="1" x14ac:dyDescent="0.2">
      <c r="A566" s="45"/>
      <c r="B566" s="46"/>
      <c r="C566" s="121"/>
      <c r="D566" s="121"/>
      <c r="E566" s="336"/>
      <c r="F566" s="122"/>
      <c r="G566" s="46"/>
      <c r="H566" s="45"/>
      <c r="I566" s="45"/>
      <c r="J566" s="45"/>
      <c r="K566" s="45"/>
      <c r="L566" s="45"/>
      <c r="M566" s="46"/>
      <c r="N566" s="46"/>
      <c r="O566" s="48"/>
      <c r="P566" s="48"/>
      <c r="Q566" s="46"/>
      <c r="R566" s="48"/>
      <c r="S566" s="48"/>
      <c r="T566" s="48"/>
      <c r="U566" s="48"/>
      <c r="V566" s="48"/>
      <c r="W566" s="46"/>
      <c r="X566" s="48"/>
      <c r="Y566" s="48"/>
      <c r="Z566" s="157"/>
      <c r="AA566" s="47"/>
      <c r="AB566" s="97"/>
      <c r="AC566" s="49"/>
      <c r="AD566" s="49"/>
      <c r="AE566" s="49"/>
      <c r="AF566" s="49"/>
      <c r="AG566" s="49"/>
      <c r="AH566" s="47"/>
      <c r="AI566" s="47"/>
      <c r="AJ566" s="47"/>
      <c r="AK566" s="190"/>
      <c r="AL566" s="190"/>
      <c r="AM566" s="190"/>
      <c r="AN566" s="190"/>
      <c r="AO566" s="190"/>
      <c r="AP566" s="151"/>
      <c r="AQ566" s="322"/>
      <c r="AR566" s="322"/>
      <c r="AS566" s="322"/>
      <c r="AT566" s="47"/>
      <c r="AU566" s="47"/>
      <c r="AV566" s="47"/>
      <c r="AW566" s="47"/>
      <c r="AX566" s="322"/>
      <c r="AY566" s="98"/>
      <c r="AZ566" s="98"/>
      <c r="BA566" s="47"/>
      <c r="BB566" s="47"/>
      <c r="BC566" s="47"/>
      <c r="BD566" s="47"/>
      <c r="BE566" s="97"/>
      <c r="BF566" s="49"/>
      <c r="BG566" s="239"/>
      <c r="BH566" s="342"/>
      <c r="BI566" s="49"/>
      <c r="BJ566" s="49"/>
      <c r="BK566" s="49"/>
      <c r="BL566" s="49"/>
      <c r="BM566" s="49"/>
      <c r="BN566" s="47"/>
      <c r="BO566" s="49"/>
      <c r="BP566" s="49"/>
      <c r="BQ566" s="49"/>
      <c r="BR566" s="323"/>
      <c r="BS566" s="323"/>
      <c r="BT566" s="323"/>
      <c r="BU566" s="49"/>
      <c r="BV566" s="49"/>
      <c r="BW566" s="97"/>
      <c r="BX566" s="97"/>
      <c r="BY566" s="97"/>
      <c r="BZ566" s="97"/>
      <c r="CA566" s="49"/>
      <c r="CB566" s="49"/>
      <c r="CC566" s="49"/>
      <c r="CD566" s="49"/>
      <c r="CE566" s="49"/>
      <c r="CF566" s="49"/>
      <c r="CG566" s="49"/>
      <c r="CH566" s="49"/>
      <c r="CI566" s="97"/>
      <c r="CJ566" s="97"/>
      <c r="CK566" s="97"/>
      <c r="CL566" s="97"/>
      <c r="CM566" s="335"/>
      <c r="CN566" s="337"/>
      <c r="CO566" s="315" t="str">
        <f>IF(Формулы!R566&gt;V566,"22-?,Дата 14 - Прибыл из УФСИН; ","")&amp;IF(Формулы!Q566&gt;Y566,"25-?,Дата 13 - Выбыл в УФСИН;","")&amp;IF(YEAR(ДАННЫЕ!$F$1)=YEAR(ДАННЫЕ!B566),IF(AT566&gt;0,"","40-?, вявлен в текущем году! "),"")&amp;IF(YEAR($F$1)=YEAR(W566),IF(X566+Y566&gt;0,"","23-стоит, 24,25 - куда выбыл? "),"")&amp;IF(X566+Y566&gt;0,IF(YEAR($F$1)=YEAR(W566),"","24+25&gt;0? 23 - когда выбыл? "),"")&amp;IF(BA566&lt;BB566,"47&gt;=48; ","")&amp;IF(BA566&lt;BC566,"47&gt;=49; ","")&amp;IF(BA566&lt;BD566,"47&gt;=50; ","")&amp;IF(BE566&gt;0,IF(BF566&gt;0,IF(AU566&gt;AV566,"","41 и 42 - ? (51 и 52 &gt; 0);"),"51 &gt; 0 52 - ?;"),"")&amp;IF(AU566&gt;0,IF(AV566&gt;AU566,"41&gt;42;","")&amp;IF(BE566&gt;0,"","41&gt;0 51-?;"),"")&amp;IF(BF566&gt;0,IF(BE566&gt;0,"","52&gt;0 51-?;"),"")&amp;IF(AW566&gt;=AX566,"","43&gt;44;")&amp;IF(CA566&gt;0,IF(AW566&gt;0,"","71 &gt; 0 43-?;"),"")</f>
        <v/>
      </c>
    </row>
    <row r="567" spans="1:93" s="250" customFormat="1" ht="15" customHeight="1" x14ac:dyDescent="0.2">
      <c r="A567" s="45"/>
      <c r="B567" s="46"/>
      <c r="C567" s="121"/>
      <c r="D567" s="121"/>
      <c r="E567" s="336"/>
      <c r="F567" s="122"/>
      <c r="G567" s="46"/>
      <c r="H567" s="45"/>
      <c r="I567" s="45"/>
      <c r="J567" s="45"/>
      <c r="K567" s="45"/>
      <c r="L567" s="45"/>
      <c r="M567" s="46"/>
      <c r="N567" s="46"/>
      <c r="O567" s="48"/>
      <c r="P567" s="48"/>
      <c r="Q567" s="46"/>
      <c r="R567" s="48"/>
      <c r="S567" s="48"/>
      <c r="T567" s="48"/>
      <c r="U567" s="48"/>
      <c r="V567" s="48"/>
      <c r="W567" s="46"/>
      <c r="X567" s="48"/>
      <c r="Y567" s="48"/>
      <c r="Z567" s="157"/>
      <c r="AA567" s="47"/>
      <c r="AB567" s="97"/>
      <c r="AC567" s="49"/>
      <c r="AD567" s="49"/>
      <c r="AE567" s="49"/>
      <c r="AF567" s="49"/>
      <c r="AG567" s="49"/>
      <c r="AH567" s="47"/>
      <c r="AI567" s="47"/>
      <c r="AJ567" s="47"/>
      <c r="AK567" s="190"/>
      <c r="AL567" s="190"/>
      <c r="AM567" s="190"/>
      <c r="AN567" s="190"/>
      <c r="AO567" s="190"/>
      <c r="AP567" s="151"/>
      <c r="AQ567" s="322"/>
      <c r="AR567" s="322"/>
      <c r="AS567" s="322"/>
      <c r="AT567" s="47"/>
      <c r="AU567" s="47"/>
      <c r="AV567" s="47"/>
      <c r="AW567" s="47"/>
      <c r="AX567" s="322"/>
      <c r="AY567" s="98"/>
      <c r="AZ567" s="98"/>
      <c r="BA567" s="47"/>
      <c r="BB567" s="47"/>
      <c r="BC567" s="47"/>
      <c r="BD567" s="47"/>
      <c r="BE567" s="97"/>
      <c r="BF567" s="49"/>
      <c r="BG567" s="239"/>
      <c r="BH567" s="342"/>
      <c r="BI567" s="49"/>
      <c r="BJ567" s="49"/>
      <c r="BK567" s="49"/>
      <c r="BL567" s="49"/>
      <c r="BM567" s="49"/>
      <c r="BN567" s="47"/>
      <c r="BO567" s="49"/>
      <c r="BP567" s="49"/>
      <c r="BQ567" s="49"/>
      <c r="BR567" s="323"/>
      <c r="BS567" s="323"/>
      <c r="BT567" s="323"/>
      <c r="BU567" s="49"/>
      <c r="BV567" s="49"/>
      <c r="BW567" s="97"/>
      <c r="BX567" s="97"/>
      <c r="BY567" s="97"/>
      <c r="BZ567" s="97"/>
      <c r="CA567" s="49"/>
      <c r="CB567" s="49"/>
      <c r="CC567" s="49"/>
      <c r="CD567" s="49"/>
      <c r="CE567" s="49"/>
      <c r="CF567" s="49"/>
      <c r="CG567" s="49"/>
      <c r="CH567" s="49"/>
      <c r="CI567" s="97"/>
      <c r="CJ567" s="97"/>
      <c r="CK567" s="97"/>
      <c r="CL567" s="97"/>
      <c r="CM567" s="335"/>
      <c r="CN567" s="337"/>
      <c r="CO567" s="315" t="str">
        <f>IF(Формулы!R567&gt;V567,"22-?,Дата 14 - Прибыл из УФСИН; ","")&amp;IF(Формулы!Q567&gt;Y567,"25-?,Дата 13 - Выбыл в УФСИН;","")&amp;IF(YEAR(ДАННЫЕ!$F$1)=YEAR(ДАННЫЕ!B567),IF(AT567&gt;0,"","40-?, вявлен в текущем году! "),"")&amp;IF(YEAR($F$1)=YEAR(W567),IF(X567+Y567&gt;0,"","23-стоит, 24,25 - куда выбыл? "),"")&amp;IF(X567+Y567&gt;0,IF(YEAR($F$1)=YEAR(W567),"","24+25&gt;0? 23 - когда выбыл? "),"")&amp;IF(BA567&lt;BB567,"47&gt;=48; ","")&amp;IF(BA567&lt;BC567,"47&gt;=49; ","")&amp;IF(BA567&lt;BD567,"47&gt;=50; ","")&amp;IF(BE567&gt;0,IF(BF567&gt;0,IF(AU567&gt;AV567,"","41 и 42 - ? (51 и 52 &gt; 0);"),"51 &gt; 0 52 - ?;"),"")&amp;IF(AU567&gt;0,IF(AV567&gt;AU567,"41&gt;42;","")&amp;IF(BE567&gt;0,"","41&gt;0 51-?;"),"")&amp;IF(BF567&gt;0,IF(BE567&gt;0,"","52&gt;0 51-?;"),"")&amp;IF(AW567&gt;=AX567,"","43&gt;44;")&amp;IF(CA567&gt;0,IF(AW567&gt;0,"","71 &gt; 0 43-?;"),"")</f>
        <v/>
      </c>
    </row>
    <row r="568" spans="1:93" s="250" customFormat="1" ht="15" customHeight="1" x14ac:dyDescent="0.2">
      <c r="A568" s="45"/>
      <c r="B568" s="46"/>
      <c r="C568" s="121"/>
      <c r="D568" s="121"/>
      <c r="E568" s="336"/>
      <c r="F568" s="122"/>
      <c r="G568" s="46"/>
      <c r="H568" s="45"/>
      <c r="I568" s="45"/>
      <c r="J568" s="45"/>
      <c r="K568" s="45"/>
      <c r="L568" s="45"/>
      <c r="M568" s="46"/>
      <c r="N568" s="46"/>
      <c r="O568" s="48"/>
      <c r="P568" s="48"/>
      <c r="Q568" s="46"/>
      <c r="R568" s="48"/>
      <c r="S568" s="48"/>
      <c r="T568" s="48"/>
      <c r="U568" s="48"/>
      <c r="V568" s="48"/>
      <c r="W568" s="46"/>
      <c r="X568" s="48"/>
      <c r="Y568" s="48"/>
      <c r="Z568" s="157"/>
      <c r="AA568" s="47"/>
      <c r="AB568" s="97"/>
      <c r="AC568" s="49"/>
      <c r="AD568" s="49"/>
      <c r="AE568" s="49"/>
      <c r="AF568" s="49"/>
      <c r="AG568" s="49"/>
      <c r="AH568" s="47"/>
      <c r="AI568" s="47"/>
      <c r="AJ568" s="47"/>
      <c r="AK568" s="190"/>
      <c r="AL568" s="190"/>
      <c r="AM568" s="190"/>
      <c r="AN568" s="190"/>
      <c r="AO568" s="190"/>
      <c r="AP568" s="151"/>
      <c r="AQ568" s="322"/>
      <c r="AR568" s="322"/>
      <c r="AS568" s="322"/>
      <c r="AT568" s="47"/>
      <c r="AU568" s="47"/>
      <c r="AV568" s="47"/>
      <c r="AW568" s="47"/>
      <c r="AX568" s="322"/>
      <c r="AY568" s="98"/>
      <c r="AZ568" s="98"/>
      <c r="BA568" s="47"/>
      <c r="BB568" s="47"/>
      <c r="BC568" s="47"/>
      <c r="BD568" s="47"/>
      <c r="BE568" s="97"/>
      <c r="BF568" s="49"/>
      <c r="BG568" s="239"/>
      <c r="BH568" s="342"/>
      <c r="BI568" s="49"/>
      <c r="BJ568" s="49"/>
      <c r="BK568" s="49"/>
      <c r="BL568" s="49"/>
      <c r="BM568" s="49"/>
      <c r="BN568" s="47"/>
      <c r="BO568" s="49"/>
      <c r="BP568" s="49"/>
      <c r="BQ568" s="49"/>
      <c r="BR568" s="323"/>
      <c r="BS568" s="323"/>
      <c r="BT568" s="323"/>
      <c r="BU568" s="49"/>
      <c r="BV568" s="49"/>
      <c r="BW568" s="97"/>
      <c r="BX568" s="97"/>
      <c r="BY568" s="97"/>
      <c r="BZ568" s="97"/>
      <c r="CA568" s="49"/>
      <c r="CB568" s="49"/>
      <c r="CC568" s="49"/>
      <c r="CD568" s="49"/>
      <c r="CE568" s="49"/>
      <c r="CF568" s="49"/>
      <c r="CG568" s="49"/>
      <c r="CH568" s="49"/>
      <c r="CI568" s="97"/>
      <c r="CJ568" s="97"/>
      <c r="CK568" s="97"/>
      <c r="CL568" s="97"/>
      <c r="CM568" s="335"/>
      <c r="CN568" s="337"/>
      <c r="CO568" s="315" t="str">
        <f>IF(Формулы!R568&gt;V568,"22-?,Дата 14 - Прибыл из УФСИН; ","")&amp;IF(Формулы!Q568&gt;Y568,"25-?,Дата 13 - Выбыл в УФСИН;","")&amp;IF(YEAR(ДАННЫЕ!$F$1)=YEAR(ДАННЫЕ!B568),IF(AT568&gt;0,"","40-?, вявлен в текущем году! "),"")&amp;IF(YEAR($F$1)=YEAR(W568),IF(X568+Y568&gt;0,"","23-стоит, 24,25 - куда выбыл? "),"")&amp;IF(X568+Y568&gt;0,IF(YEAR($F$1)=YEAR(W568),"","24+25&gt;0? 23 - когда выбыл? "),"")&amp;IF(BA568&lt;BB568,"47&gt;=48; ","")&amp;IF(BA568&lt;BC568,"47&gt;=49; ","")&amp;IF(BA568&lt;BD568,"47&gt;=50; ","")&amp;IF(BE568&gt;0,IF(BF568&gt;0,IF(AU568&gt;AV568,"","41 и 42 - ? (51 и 52 &gt; 0);"),"51 &gt; 0 52 - ?;"),"")&amp;IF(AU568&gt;0,IF(AV568&gt;AU568,"41&gt;42;","")&amp;IF(BE568&gt;0,"","41&gt;0 51-?;"),"")&amp;IF(BF568&gt;0,IF(BE568&gt;0,"","52&gt;0 51-?;"),"")&amp;IF(AW568&gt;=AX568,"","43&gt;44;")&amp;IF(CA568&gt;0,IF(AW568&gt;0,"","71 &gt; 0 43-?;"),"")</f>
        <v/>
      </c>
    </row>
    <row r="569" spans="1:93" s="250" customFormat="1" ht="15" customHeight="1" x14ac:dyDescent="0.2">
      <c r="A569" s="45"/>
      <c r="B569" s="46"/>
      <c r="C569" s="121"/>
      <c r="D569" s="121"/>
      <c r="E569" s="336"/>
      <c r="F569" s="122"/>
      <c r="G569" s="46"/>
      <c r="H569" s="45"/>
      <c r="I569" s="45"/>
      <c r="J569" s="45"/>
      <c r="K569" s="45"/>
      <c r="L569" s="45"/>
      <c r="M569" s="46"/>
      <c r="N569" s="46"/>
      <c r="O569" s="48"/>
      <c r="P569" s="48"/>
      <c r="Q569" s="46"/>
      <c r="R569" s="48"/>
      <c r="S569" s="48"/>
      <c r="T569" s="48"/>
      <c r="U569" s="48"/>
      <c r="V569" s="48"/>
      <c r="W569" s="46"/>
      <c r="X569" s="48"/>
      <c r="Y569" s="48"/>
      <c r="Z569" s="157"/>
      <c r="AA569" s="47"/>
      <c r="AB569" s="97"/>
      <c r="AC569" s="49"/>
      <c r="AD569" s="49"/>
      <c r="AE569" s="49"/>
      <c r="AF569" s="49"/>
      <c r="AG569" s="49"/>
      <c r="AH569" s="47"/>
      <c r="AI569" s="47"/>
      <c r="AJ569" s="47"/>
      <c r="AK569" s="190"/>
      <c r="AL569" s="190"/>
      <c r="AM569" s="190"/>
      <c r="AN569" s="190"/>
      <c r="AO569" s="190"/>
      <c r="AP569" s="151"/>
      <c r="AQ569" s="322"/>
      <c r="AR569" s="322"/>
      <c r="AS569" s="322"/>
      <c r="AT569" s="47"/>
      <c r="AU569" s="47"/>
      <c r="AV569" s="47"/>
      <c r="AW569" s="47"/>
      <c r="AX569" s="322"/>
      <c r="AY569" s="98"/>
      <c r="AZ569" s="98"/>
      <c r="BA569" s="47"/>
      <c r="BB569" s="47"/>
      <c r="BC569" s="47"/>
      <c r="BD569" s="47"/>
      <c r="BE569" s="97"/>
      <c r="BF569" s="49"/>
      <c r="BG569" s="239"/>
      <c r="BH569" s="342"/>
      <c r="BI569" s="49"/>
      <c r="BJ569" s="49"/>
      <c r="BK569" s="49"/>
      <c r="BL569" s="49"/>
      <c r="BM569" s="49"/>
      <c r="BN569" s="47"/>
      <c r="BO569" s="49"/>
      <c r="BP569" s="49"/>
      <c r="BQ569" s="49"/>
      <c r="BR569" s="323"/>
      <c r="BS569" s="323"/>
      <c r="BT569" s="323"/>
      <c r="BU569" s="49"/>
      <c r="BV569" s="49"/>
      <c r="BW569" s="97"/>
      <c r="BX569" s="97"/>
      <c r="BY569" s="97"/>
      <c r="BZ569" s="97"/>
      <c r="CA569" s="49"/>
      <c r="CB569" s="49"/>
      <c r="CC569" s="49"/>
      <c r="CD569" s="49"/>
      <c r="CE569" s="49"/>
      <c r="CF569" s="49"/>
      <c r="CG569" s="49"/>
      <c r="CH569" s="49"/>
      <c r="CI569" s="97"/>
      <c r="CJ569" s="97"/>
      <c r="CK569" s="97"/>
      <c r="CL569" s="97"/>
      <c r="CM569" s="335"/>
      <c r="CN569" s="337"/>
      <c r="CO569" s="315" t="str">
        <f>IF(Формулы!R569&gt;V569,"22-?,Дата 14 - Прибыл из УФСИН; ","")&amp;IF(Формулы!Q569&gt;Y569,"25-?,Дата 13 - Выбыл в УФСИН;","")&amp;IF(YEAR(ДАННЫЕ!$F$1)=YEAR(ДАННЫЕ!B569),IF(AT569&gt;0,"","40-?, вявлен в текущем году! "),"")&amp;IF(YEAR($F$1)=YEAR(W569),IF(X569+Y569&gt;0,"","23-стоит, 24,25 - куда выбыл? "),"")&amp;IF(X569+Y569&gt;0,IF(YEAR($F$1)=YEAR(W569),"","24+25&gt;0? 23 - когда выбыл? "),"")&amp;IF(BA569&lt;BB569,"47&gt;=48; ","")&amp;IF(BA569&lt;BC569,"47&gt;=49; ","")&amp;IF(BA569&lt;BD569,"47&gt;=50; ","")&amp;IF(BE569&gt;0,IF(BF569&gt;0,IF(AU569&gt;AV569,"","41 и 42 - ? (51 и 52 &gt; 0);"),"51 &gt; 0 52 - ?;"),"")&amp;IF(AU569&gt;0,IF(AV569&gt;AU569,"41&gt;42;","")&amp;IF(BE569&gt;0,"","41&gt;0 51-?;"),"")&amp;IF(BF569&gt;0,IF(BE569&gt;0,"","52&gt;0 51-?;"),"")&amp;IF(AW569&gt;=AX569,"","43&gt;44;")&amp;IF(CA569&gt;0,IF(AW569&gt;0,"","71 &gt; 0 43-?;"),"")</f>
        <v/>
      </c>
    </row>
    <row r="570" spans="1:93" s="250" customFormat="1" ht="15" customHeight="1" x14ac:dyDescent="0.2">
      <c r="A570" s="45"/>
      <c r="B570" s="46"/>
      <c r="C570" s="121"/>
      <c r="D570" s="121"/>
      <c r="E570" s="336"/>
      <c r="F570" s="122"/>
      <c r="G570" s="46"/>
      <c r="H570" s="45"/>
      <c r="I570" s="45"/>
      <c r="J570" s="45"/>
      <c r="K570" s="45"/>
      <c r="L570" s="45"/>
      <c r="M570" s="46"/>
      <c r="N570" s="46"/>
      <c r="O570" s="48"/>
      <c r="P570" s="48"/>
      <c r="Q570" s="46"/>
      <c r="R570" s="48"/>
      <c r="S570" s="48"/>
      <c r="T570" s="48"/>
      <c r="U570" s="48"/>
      <c r="V570" s="48"/>
      <c r="W570" s="46"/>
      <c r="X570" s="48"/>
      <c r="Y570" s="48"/>
      <c r="Z570" s="157"/>
      <c r="AA570" s="47"/>
      <c r="AB570" s="97"/>
      <c r="AC570" s="49"/>
      <c r="AD570" s="49"/>
      <c r="AE570" s="49"/>
      <c r="AF570" s="49"/>
      <c r="AG570" s="49"/>
      <c r="AH570" s="47"/>
      <c r="AI570" s="47"/>
      <c r="AJ570" s="47"/>
      <c r="AK570" s="190"/>
      <c r="AL570" s="190"/>
      <c r="AM570" s="190"/>
      <c r="AN570" s="190"/>
      <c r="AO570" s="190"/>
      <c r="AP570" s="151"/>
      <c r="AQ570" s="322"/>
      <c r="AR570" s="322"/>
      <c r="AS570" s="322"/>
      <c r="AT570" s="47"/>
      <c r="AU570" s="47"/>
      <c r="AV570" s="47"/>
      <c r="AW570" s="47"/>
      <c r="AX570" s="322"/>
      <c r="AY570" s="98"/>
      <c r="AZ570" s="98"/>
      <c r="BA570" s="47"/>
      <c r="BB570" s="47"/>
      <c r="BC570" s="47"/>
      <c r="BD570" s="47"/>
      <c r="BE570" s="97"/>
      <c r="BF570" s="49"/>
      <c r="BG570" s="239"/>
      <c r="BH570" s="342"/>
      <c r="BI570" s="49"/>
      <c r="BJ570" s="49"/>
      <c r="BK570" s="49"/>
      <c r="BL570" s="49"/>
      <c r="BM570" s="49"/>
      <c r="BN570" s="47"/>
      <c r="BO570" s="49"/>
      <c r="BP570" s="49"/>
      <c r="BQ570" s="49"/>
      <c r="BR570" s="323"/>
      <c r="BS570" s="323"/>
      <c r="BT570" s="323"/>
      <c r="BU570" s="49"/>
      <c r="BV570" s="49"/>
      <c r="BW570" s="97"/>
      <c r="BX570" s="97"/>
      <c r="BY570" s="97"/>
      <c r="BZ570" s="97"/>
      <c r="CA570" s="49"/>
      <c r="CB570" s="49"/>
      <c r="CC570" s="49"/>
      <c r="CD570" s="49"/>
      <c r="CE570" s="49"/>
      <c r="CF570" s="49"/>
      <c r="CG570" s="49"/>
      <c r="CH570" s="49"/>
      <c r="CI570" s="97"/>
      <c r="CJ570" s="97"/>
      <c r="CK570" s="97"/>
      <c r="CL570" s="97"/>
      <c r="CM570" s="335"/>
      <c r="CN570" s="337"/>
      <c r="CO570" s="315" t="str">
        <f>IF(Формулы!R570&gt;V570,"22-?,Дата 14 - Прибыл из УФСИН; ","")&amp;IF(Формулы!Q570&gt;Y570,"25-?,Дата 13 - Выбыл в УФСИН;","")&amp;IF(YEAR(ДАННЫЕ!$F$1)=YEAR(ДАННЫЕ!B570),IF(AT570&gt;0,"","40-?, вявлен в текущем году! "),"")&amp;IF(YEAR($F$1)=YEAR(W570),IF(X570+Y570&gt;0,"","23-стоит, 24,25 - куда выбыл? "),"")&amp;IF(X570+Y570&gt;0,IF(YEAR($F$1)=YEAR(W570),"","24+25&gt;0? 23 - когда выбыл? "),"")&amp;IF(BA570&lt;BB570,"47&gt;=48; ","")&amp;IF(BA570&lt;BC570,"47&gt;=49; ","")&amp;IF(BA570&lt;BD570,"47&gt;=50; ","")&amp;IF(BE570&gt;0,IF(BF570&gt;0,IF(AU570&gt;AV570,"","41 и 42 - ? (51 и 52 &gt; 0);"),"51 &gt; 0 52 - ?;"),"")&amp;IF(AU570&gt;0,IF(AV570&gt;AU570,"41&gt;42;","")&amp;IF(BE570&gt;0,"","41&gt;0 51-?;"),"")&amp;IF(BF570&gt;0,IF(BE570&gt;0,"","52&gt;0 51-?;"),"")&amp;IF(AW570&gt;=AX570,"","43&gt;44;")&amp;IF(CA570&gt;0,IF(AW570&gt;0,"","71 &gt; 0 43-?;"),"")</f>
        <v/>
      </c>
    </row>
    <row r="571" spans="1:93" s="250" customFormat="1" ht="15" customHeight="1" x14ac:dyDescent="0.2">
      <c r="A571" s="45"/>
      <c r="B571" s="46"/>
      <c r="C571" s="121"/>
      <c r="D571" s="121"/>
      <c r="E571" s="336"/>
      <c r="F571" s="122"/>
      <c r="G571" s="46"/>
      <c r="H571" s="45"/>
      <c r="I571" s="45"/>
      <c r="J571" s="45"/>
      <c r="K571" s="45"/>
      <c r="L571" s="45"/>
      <c r="M571" s="46"/>
      <c r="N571" s="46"/>
      <c r="O571" s="48"/>
      <c r="P571" s="48"/>
      <c r="Q571" s="46"/>
      <c r="R571" s="48"/>
      <c r="S571" s="48"/>
      <c r="T571" s="48"/>
      <c r="U571" s="48"/>
      <c r="V571" s="48"/>
      <c r="W571" s="46"/>
      <c r="X571" s="48"/>
      <c r="Y571" s="48"/>
      <c r="Z571" s="157"/>
      <c r="AA571" s="47"/>
      <c r="AB571" s="97"/>
      <c r="AC571" s="49"/>
      <c r="AD571" s="49"/>
      <c r="AE571" s="49"/>
      <c r="AF571" s="49"/>
      <c r="AG571" s="49"/>
      <c r="AH571" s="47"/>
      <c r="AI571" s="47"/>
      <c r="AJ571" s="47"/>
      <c r="AK571" s="190"/>
      <c r="AL571" s="190"/>
      <c r="AM571" s="190"/>
      <c r="AN571" s="190"/>
      <c r="AO571" s="190"/>
      <c r="AP571" s="151"/>
      <c r="AQ571" s="322"/>
      <c r="AR571" s="322"/>
      <c r="AS571" s="322"/>
      <c r="AT571" s="47"/>
      <c r="AU571" s="47"/>
      <c r="AV571" s="47"/>
      <c r="AW571" s="47"/>
      <c r="AX571" s="322"/>
      <c r="AY571" s="98"/>
      <c r="AZ571" s="98"/>
      <c r="BA571" s="47"/>
      <c r="BB571" s="47"/>
      <c r="BC571" s="47"/>
      <c r="BD571" s="47"/>
      <c r="BE571" s="97"/>
      <c r="BF571" s="49"/>
      <c r="BG571" s="239"/>
      <c r="BH571" s="342"/>
      <c r="BI571" s="49"/>
      <c r="BJ571" s="49"/>
      <c r="BK571" s="49"/>
      <c r="BL571" s="49"/>
      <c r="BM571" s="49"/>
      <c r="BN571" s="47"/>
      <c r="BO571" s="49"/>
      <c r="BP571" s="49"/>
      <c r="BQ571" s="49"/>
      <c r="BR571" s="323"/>
      <c r="BS571" s="323"/>
      <c r="BT571" s="323"/>
      <c r="BU571" s="49"/>
      <c r="BV571" s="49"/>
      <c r="BW571" s="97"/>
      <c r="BX571" s="97"/>
      <c r="BY571" s="97"/>
      <c r="BZ571" s="97"/>
      <c r="CA571" s="49"/>
      <c r="CB571" s="49"/>
      <c r="CC571" s="49"/>
      <c r="CD571" s="49"/>
      <c r="CE571" s="49"/>
      <c r="CF571" s="49"/>
      <c r="CG571" s="49"/>
      <c r="CH571" s="49"/>
      <c r="CI571" s="97"/>
      <c r="CJ571" s="97"/>
      <c r="CK571" s="97"/>
      <c r="CL571" s="97"/>
      <c r="CM571" s="335"/>
      <c r="CN571" s="337"/>
      <c r="CO571" s="315" t="str">
        <f>IF(Формулы!R571&gt;V571,"22-?,Дата 14 - Прибыл из УФСИН; ","")&amp;IF(Формулы!Q571&gt;Y571,"25-?,Дата 13 - Выбыл в УФСИН;","")&amp;IF(YEAR(ДАННЫЕ!$F$1)=YEAR(ДАННЫЕ!B571),IF(AT571&gt;0,"","40-?, вявлен в текущем году! "),"")&amp;IF(YEAR($F$1)=YEAR(W571),IF(X571+Y571&gt;0,"","23-стоит, 24,25 - куда выбыл? "),"")&amp;IF(X571+Y571&gt;0,IF(YEAR($F$1)=YEAR(W571),"","24+25&gt;0? 23 - когда выбыл? "),"")&amp;IF(BA571&lt;BB571,"47&gt;=48; ","")&amp;IF(BA571&lt;BC571,"47&gt;=49; ","")&amp;IF(BA571&lt;BD571,"47&gt;=50; ","")&amp;IF(BE571&gt;0,IF(BF571&gt;0,IF(AU571&gt;AV571,"","41 и 42 - ? (51 и 52 &gt; 0);"),"51 &gt; 0 52 - ?;"),"")&amp;IF(AU571&gt;0,IF(AV571&gt;AU571,"41&gt;42;","")&amp;IF(BE571&gt;0,"","41&gt;0 51-?;"),"")&amp;IF(BF571&gt;0,IF(BE571&gt;0,"","52&gt;0 51-?;"),"")&amp;IF(AW571&gt;=AX571,"","43&gt;44;")&amp;IF(CA571&gt;0,IF(AW571&gt;0,"","71 &gt; 0 43-?;"),"")</f>
        <v/>
      </c>
    </row>
    <row r="572" spans="1:93" s="250" customFormat="1" ht="15" customHeight="1" x14ac:dyDescent="0.2">
      <c r="A572" s="45"/>
      <c r="B572" s="46"/>
      <c r="C572" s="121"/>
      <c r="D572" s="121"/>
      <c r="E572" s="336"/>
      <c r="F572" s="122"/>
      <c r="G572" s="46"/>
      <c r="H572" s="45"/>
      <c r="I572" s="45"/>
      <c r="J572" s="45"/>
      <c r="K572" s="45"/>
      <c r="L572" s="45"/>
      <c r="M572" s="46"/>
      <c r="N572" s="46"/>
      <c r="O572" s="48"/>
      <c r="P572" s="48"/>
      <c r="Q572" s="46"/>
      <c r="R572" s="48"/>
      <c r="S572" s="48"/>
      <c r="T572" s="48"/>
      <c r="U572" s="48"/>
      <c r="V572" s="48"/>
      <c r="W572" s="46"/>
      <c r="X572" s="48"/>
      <c r="Y572" s="48"/>
      <c r="Z572" s="157"/>
      <c r="AA572" s="47"/>
      <c r="AB572" s="97"/>
      <c r="AC572" s="49"/>
      <c r="AD572" s="49"/>
      <c r="AE572" s="49"/>
      <c r="AF572" s="49"/>
      <c r="AG572" s="49"/>
      <c r="AH572" s="47"/>
      <c r="AI572" s="47"/>
      <c r="AJ572" s="47"/>
      <c r="AK572" s="190"/>
      <c r="AL572" s="190"/>
      <c r="AM572" s="190"/>
      <c r="AN572" s="190"/>
      <c r="AO572" s="190"/>
      <c r="AP572" s="151"/>
      <c r="AQ572" s="322"/>
      <c r="AR572" s="322"/>
      <c r="AS572" s="322"/>
      <c r="AT572" s="47"/>
      <c r="AU572" s="47"/>
      <c r="AV572" s="47"/>
      <c r="AW572" s="47"/>
      <c r="AX572" s="322"/>
      <c r="AY572" s="98"/>
      <c r="AZ572" s="98"/>
      <c r="BA572" s="47"/>
      <c r="BB572" s="47"/>
      <c r="BC572" s="47"/>
      <c r="BD572" s="47"/>
      <c r="BE572" s="97"/>
      <c r="BF572" s="49"/>
      <c r="BG572" s="239"/>
      <c r="BH572" s="342"/>
      <c r="BI572" s="49"/>
      <c r="BJ572" s="49"/>
      <c r="BK572" s="49"/>
      <c r="BL572" s="49"/>
      <c r="BM572" s="49"/>
      <c r="BN572" s="47"/>
      <c r="BO572" s="49"/>
      <c r="BP572" s="49"/>
      <c r="BQ572" s="49"/>
      <c r="BR572" s="323"/>
      <c r="BS572" s="323"/>
      <c r="BT572" s="323"/>
      <c r="BU572" s="49"/>
      <c r="BV572" s="49"/>
      <c r="BW572" s="97"/>
      <c r="BX572" s="97"/>
      <c r="BY572" s="97"/>
      <c r="BZ572" s="97"/>
      <c r="CA572" s="49"/>
      <c r="CB572" s="49"/>
      <c r="CC572" s="49"/>
      <c r="CD572" s="49"/>
      <c r="CE572" s="49"/>
      <c r="CF572" s="49"/>
      <c r="CG572" s="49"/>
      <c r="CH572" s="49"/>
      <c r="CI572" s="97"/>
      <c r="CJ572" s="97"/>
      <c r="CK572" s="97"/>
      <c r="CL572" s="97"/>
      <c r="CM572" s="335"/>
      <c r="CN572" s="337"/>
      <c r="CO572" s="315" t="str">
        <f>IF(Формулы!R572&gt;V572,"22-?,Дата 14 - Прибыл из УФСИН; ","")&amp;IF(Формулы!Q572&gt;Y572,"25-?,Дата 13 - Выбыл в УФСИН;","")&amp;IF(YEAR(ДАННЫЕ!$F$1)=YEAR(ДАННЫЕ!B572),IF(AT572&gt;0,"","40-?, вявлен в текущем году! "),"")&amp;IF(YEAR($F$1)=YEAR(W572),IF(X572+Y572&gt;0,"","23-стоит, 24,25 - куда выбыл? "),"")&amp;IF(X572+Y572&gt;0,IF(YEAR($F$1)=YEAR(W572),"","24+25&gt;0? 23 - когда выбыл? "),"")&amp;IF(BA572&lt;BB572,"47&gt;=48; ","")&amp;IF(BA572&lt;BC572,"47&gt;=49; ","")&amp;IF(BA572&lt;BD572,"47&gt;=50; ","")&amp;IF(BE572&gt;0,IF(BF572&gt;0,IF(AU572&gt;AV572,"","41 и 42 - ? (51 и 52 &gt; 0);"),"51 &gt; 0 52 - ?;"),"")&amp;IF(AU572&gt;0,IF(AV572&gt;AU572,"41&gt;42;","")&amp;IF(BE572&gt;0,"","41&gt;0 51-?;"),"")&amp;IF(BF572&gt;0,IF(BE572&gt;0,"","52&gt;0 51-?;"),"")&amp;IF(AW572&gt;=AX572,"","43&gt;44;")&amp;IF(CA572&gt;0,IF(AW572&gt;0,"","71 &gt; 0 43-?;"),"")</f>
        <v/>
      </c>
    </row>
    <row r="573" spans="1:93" s="250" customFormat="1" ht="15" customHeight="1" x14ac:dyDescent="0.2">
      <c r="A573" s="45"/>
      <c r="B573" s="46"/>
      <c r="C573" s="121"/>
      <c r="D573" s="121"/>
      <c r="E573" s="336"/>
      <c r="F573" s="122"/>
      <c r="G573" s="46"/>
      <c r="H573" s="45"/>
      <c r="I573" s="45"/>
      <c r="J573" s="45"/>
      <c r="K573" s="45"/>
      <c r="L573" s="45"/>
      <c r="M573" s="46"/>
      <c r="N573" s="46"/>
      <c r="O573" s="48"/>
      <c r="P573" s="48"/>
      <c r="Q573" s="46"/>
      <c r="R573" s="48"/>
      <c r="S573" s="48"/>
      <c r="T573" s="48"/>
      <c r="U573" s="48"/>
      <c r="V573" s="48"/>
      <c r="W573" s="46"/>
      <c r="X573" s="48"/>
      <c r="Y573" s="48"/>
      <c r="Z573" s="157"/>
      <c r="AA573" s="47"/>
      <c r="AB573" s="97"/>
      <c r="AC573" s="49"/>
      <c r="AD573" s="49"/>
      <c r="AE573" s="49"/>
      <c r="AF573" s="49"/>
      <c r="AG573" s="49"/>
      <c r="AH573" s="47"/>
      <c r="AI573" s="47"/>
      <c r="AJ573" s="47"/>
      <c r="AK573" s="190"/>
      <c r="AL573" s="190"/>
      <c r="AM573" s="190"/>
      <c r="AN573" s="190"/>
      <c r="AO573" s="190"/>
      <c r="AP573" s="151"/>
      <c r="AQ573" s="322"/>
      <c r="AR573" s="322"/>
      <c r="AS573" s="322"/>
      <c r="AT573" s="47"/>
      <c r="AU573" s="47"/>
      <c r="AV573" s="47"/>
      <c r="AW573" s="47"/>
      <c r="AX573" s="322"/>
      <c r="AY573" s="98"/>
      <c r="AZ573" s="98"/>
      <c r="BA573" s="47"/>
      <c r="BB573" s="47"/>
      <c r="BC573" s="47"/>
      <c r="BD573" s="47"/>
      <c r="BE573" s="97"/>
      <c r="BF573" s="49"/>
      <c r="BG573" s="239"/>
      <c r="BH573" s="342"/>
      <c r="BI573" s="49"/>
      <c r="BJ573" s="49"/>
      <c r="BK573" s="49"/>
      <c r="BL573" s="49"/>
      <c r="BM573" s="49"/>
      <c r="BN573" s="47"/>
      <c r="BO573" s="49"/>
      <c r="BP573" s="49"/>
      <c r="BQ573" s="49"/>
      <c r="BR573" s="323"/>
      <c r="BS573" s="323"/>
      <c r="BT573" s="323"/>
      <c r="BU573" s="49"/>
      <c r="BV573" s="49"/>
      <c r="BW573" s="97"/>
      <c r="BX573" s="97"/>
      <c r="BY573" s="97"/>
      <c r="BZ573" s="97"/>
      <c r="CA573" s="49"/>
      <c r="CB573" s="49"/>
      <c r="CC573" s="49"/>
      <c r="CD573" s="49"/>
      <c r="CE573" s="49"/>
      <c r="CF573" s="49"/>
      <c r="CG573" s="49"/>
      <c r="CH573" s="49"/>
      <c r="CI573" s="97"/>
      <c r="CJ573" s="97"/>
      <c r="CK573" s="97"/>
      <c r="CL573" s="97"/>
      <c r="CM573" s="335"/>
      <c r="CN573" s="337"/>
      <c r="CO573" s="315" t="str">
        <f>IF(Формулы!R573&gt;V573,"22-?,Дата 14 - Прибыл из УФСИН; ","")&amp;IF(Формулы!Q573&gt;Y573,"25-?,Дата 13 - Выбыл в УФСИН;","")&amp;IF(YEAR(ДАННЫЕ!$F$1)=YEAR(ДАННЫЕ!B573),IF(AT573&gt;0,"","40-?, вявлен в текущем году! "),"")&amp;IF(YEAR($F$1)=YEAR(W573),IF(X573+Y573&gt;0,"","23-стоит, 24,25 - куда выбыл? "),"")&amp;IF(X573+Y573&gt;0,IF(YEAR($F$1)=YEAR(W573),"","24+25&gt;0? 23 - когда выбыл? "),"")&amp;IF(BA573&lt;BB573,"47&gt;=48; ","")&amp;IF(BA573&lt;BC573,"47&gt;=49; ","")&amp;IF(BA573&lt;BD573,"47&gt;=50; ","")&amp;IF(BE573&gt;0,IF(BF573&gt;0,IF(AU573&gt;AV573,"","41 и 42 - ? (51 и 52 &gt; 0);"),"51 &gt; 0 52 - ?;"),"")&amp;IF(AU573&gt;0,IF(AV573&gt;AU573,"41&gt;42;","")&amp;IF(BE573&gt;0,"","41&gt;0 51-?;"),"")&amp;IF(BF573&gt;0,IF(BE573&gt;0,"","52&gt;0 51-?;"),"")&amp;IF(AW573&gt;=AX573,"","43&gt;44;")&amp;IF(CA573&gt;0,IF(AW573&gt;0,"","71 &gt; 0 43-?;"),"")</f>
        <v/>
      </c>
    </row>
    <row r="574" spans="1:93" s="250" customFormat="1" ht="15" customHeight="1" x14ac:dyDescent="0.2">
      <c r="A574" s="45"/>
      <c r="B574" s="46"/>
      <c r="C574" s="121"/>
      <c r="D574" s="121"/>
      <c r="E574" s="336"/>
      <c r="F574" s="122"/>
      <c r="G574" s="46"/>
      <c r="H574" s="45"/>
      <c r="I574" s="45"/>
      <c r="J574" s="45"/>
      <c r="K574" s="45"/>
      <c r="L574" s="45"/>
      <c r="M574" s="46"/>
      <c r="N574" s="46"/>
      <c r="O574" s="48"/>
      <c r="P574" s="48"/>
      <c r="Q574" s="46"/>
      <c r="R574" s="48"/>
      <c r="S574" s="48"/>
      <c r="T574" s="48"/>
      <c r="U574" s="48"/>
      <c r="V574" s="48"/>
      <c r="W574" s="46"/>
      <c r="X574" s="48"/>
      <c r="Y574" s="48"/>
      <c r="Z574" s="157"/>
      <c r="AA574" s="47"/>
      <c r="AB574" s="97"/>
      <c r="AC574" s="49"/>
      <c r="AD574" s="49"/>
      <c r="AE574" s="49"/>
      <c r="AF574" s="49"/>
      <c r="AG574" s="49"/>
      <c r="AH574" s="47"/>
      <c r="AI574" s="47"/>
      <c r="AJ574" s="47"/>
      <c r="AK574" s="190"/>
      <c r="AL574" s="190"/>
      <c r="AM574" s="190"/>
      <c r="AN574" s="190"/>
      <c r="AO574" s="190"/>
      <c r="AP574" s="151"/>
      <c r="AQ574" s="322"/>
      <c r="AR574" s="322"/>
      <c r="AS574" s="322"/>
      <c r="AT574" s="47"/>
      <c r="AU574" s="47"/>
      <c r="AV574" s="47"/>
      <c r="AW574" s="47"/>
      <c r="AX574" s="322"/>
      <c r="AY574" s="98"/>
      <c r="AZ574" s="98"/>
      <c r="BA574" s="47"/>
      <c r="BB574" s="47"/>
      <c r="BC574" s="47"/>
      <c r="BD574" s="47"/>
      <c r="BE574" s="97"/>
      <c r="BF574" s="49"/>
      <c r="BG574" s="239"/>
      <c r="BH574" s="342"/>
      <c r="BI574" s="49"/>
      <c r="BJ574" s="49"/>
      <c r="BK574" s="49"/>
      <c r="BL574" s="49"/>
      <c r="BM574" s="49"/>
      <c r="BN574" s="47"/>
      <c r="BO574" s="49"/>
      <c r="BP574" s="49"/>
      <c r="BQ574" s="49"/>
      <c r="BR574" s="323"/>
      <c r="BS574" s="323"/>
      <c r="BT574" s="323"/>
      <c r="BU574" s="49"/>
      <c r="BV574" s="49"/>
      <c r="BW574" s="97"/>
      <c r="BX574" s="97"/>
      <c r="BY574" s="97"/>
      <c r="BZ574" s="97"/>
      <c r="CA574" s="49"/>
      <c r="CB574" s="49"/>
      <c r="CC574" s="49"/>
      <c r="CD574" s="49"/>
      <c r="CE574" s="49"/>
      <c r="CF574" s="49"/>
      <c r="CG574" s="49"/>
      <c r="CH574" s="49"/>
      <c r="CI574" s="97"/>
      <c r="CJ574" s="97"/>
      <c r="CK574" s="97"/>
      <c r="CL574" s="97"/>
      <c r="CM574" s="335"/>
      <c r="CN574" s="337"/>
      <c r="CO574" s="315" t="str">
        <f>IF(Формулы!R574&gt;V574,"22-?,Дата 14 - Прибыл из УФСИН; ","")&amp;IF(Формулы!Q574&gt;Y574,"25-?,Дата 13 - Выбыл в УФСИН;","")&amp;IF(YEAR(ДАННЫЕ!$F$1)=YEAR(ДАННЫЕ!B574),IF(AT574&gt;0,"","40-?, вявлен в текущем году! "),"")&amp;IF(YEAR($F$1)=YEAR(W574),IF(X574+Y574&gt;0,"","23-стоит, 24,25 - куда выбыл? "),"")&amp;IF(X574+Y574&gt;0,IF(YEAR($F$1)=YEAR(W574),"","24+25&gt;0? 23 - когда выбыл? "),"")&amp;IF(BA574&lt;BB574,"47&gt;=48; ","")&amp;IF(BA574&lt;BC574,"47&gt;=49; ","")&amp;IF(BA574&lt;BD574,"47&gt;=50; ","")&amp;IF(BE574&gt;0,IF(BF574&gt;0,IF(AU574&gt;AV574,"","41 и 42 - ? (51 и 52 &gt; 0);"),"51 &gt; 0 52 - ?;"),"")&amp;IF(AU574&gt;0,IF(AV574&gt;AU574,"41&gt;42;","")&amp;IF(BE574&gt;0,"","41&gt;0 51-?;"),"")&amp;IF(BF574&gt;0,IF(BE574&gt;0,"","52&gt;0 51-?;"),"")&amp;IF(AW574&gt;=AX574,"","43&gt;44;")&amp;IF(CA574&gt;0,IF(AW574&gt;0,"","71 &gt; 0 43-?;"),"")</f>
        <v/>
      </c>
    </row>
    <row r="575" spans="1:93" s="250" customFormat="1" ht="15" customHeight="1" x14ac:dyDescent="0.2">
      <c r="A575" s="45"/>
      <c r="B575" s="46"/>
      <c r="C575" s="121"/>
      <c r="D575" s="121"/>
      <c r="E575" s="336"/>
      <c r="F575" s="122"/>
      <c r="G575" s="46"/>
      <c r="H575" s="45"/>
      <c r="I575" s="45"/>
      <c r="J575" s="45"/>
      <c r="K575" s="45"/>
      <c r="L575" s="45"/>
      <c r="M575" s="46"/>
      <c r="N575" s="46"/>
      <c r="O575" s="48"/>
      <c r="P575" s="48"/>
      <c r="Q575" s="46"/>
      <c r="R575" s="48"/>
      <c r="S575" s="48"/>
      <c r="T575" s="48"/>
      <c r="U575" s="48"/>
      <c r="V575" s="48"/>
      <c r="W575" s="46"/>
      <c r="X575" s="48"/>
      <c r="Y575" s="48"/>
      <c r="Z575" s="157"/>
      <c r="AA575" s="47"/>
      <c r="AB575" s="97"/>
      <c r="AC575" s="49"/>
      <c r="AD575" s="49"/>
      <c r="AE575" s="49"/>
      <c r="AF575" s="49"/>
      <c r="AG575" s="49"/>
      <c r="AH575" s="47"/>
      <c r="AI575" s="47"/>
      <c r="AJ575" s="47"/>
      <c r="AK575" s="190"/>
      <c r="AL575" s="190"/>
      <c r="AM575" s="190"/>
      <c r="AN575" s="190"/>
      <c r="AO575" s="190"/>
      <c r="AP575" s="151"/>
      <c r="AQ575" s="322"/>
      <c r="AR575" s="322"/>
      <c r="AS575" s="322"/>
      <c r="AT575" s="47"/>
      <c r="AU575" s="47"/>
      <c r="AV575" s="47"/>
      <c r="AW575" s="47"/>
      <c r="AX575" s="322"/>
      <c r="AY575" s="98"/>
      <c r="AZ575" s="98"/>
      <c r="BA575" s="47"/>
      <c r="BB575" s="47"/>
      <c r="BC575" s="47"/>
      <c r="BD575" s="47"/>
      <c r="BE575" s="97"/>
      <c r="BF575" s="49"/>
      <c r="BG575" s="239"/>
      <c r="BH575" s="342"/>
      <c r="BI575" s="49"/>
      <c r="BJ575" s="49"/>
      <c r="BK575" s="49"/>
      <c r="BL575" s="49"/>
      <c r="BM575" s="49"/>
      <c r="BN575" s="47"/>
      <c r="BO575" s="49"/>
      <c r="BP575" s="49"/>
      <c r="BQ575" s="49"/>
      <c r="BR575" s="323"/>
      <c r="BS575" s="323"/>
      <c r="BT575" s="323"/>
      <c r="BU575" s="49"/>
      <c r="BV575" s="49"/>
      <c r="BW575" s="97"/>
      <c r="BX575" s="97"/>
      <c r="BY575" s="97"/>
      <c r="BZ575" s="97"/>
      <c r="CA575" s="49"/>
      <c r="CB575" s="49"/>
      <c r="CC575" s="49"/>
      <c r="CD575" s="49"/>
      <c r="CE575" s="49"/>
      <c r="CF575" s="49"/>
      <c r="CG575" s="49"/>
      <c r="CH575" s="49"/>
      <c r="CI575" s="97"/>
      <c r="CJ575" s="97"/>
      <c r="CK575" s="97"/>
      <c r="CL575" s="97"/>
      <c r="CM575" s="335"/>
      <c r="CN575" s="337"/>
      <c r="CO575" s="315" t="str">
        <f>IF(Формулы!R575&gt;V575,"22-?,Дата 14 - Прибыл из УФСИН; ","")&amp;IF(Формулы!Q575&gt;Y575,"25-?,Дата 13 - Выбыл в УФСИН;","")&amp;IF(YEAR(ДАННЫЕ!$F$1)=YEAR(ДАННЫЕ!B575),IF(AT575&gt;0,"","40-?, вявлен в текущем году! "),"")&amp;IF(YEAR($F$1)=YEAR(W575),IF(X575+Y575&gt;0,"","23-стоит, 24,25 - куда выбыл? "),"")&amp;IF(X575+Y575&gt;0,IF(YEAR($F$1)=YEAR(W575),"","24+25&gt;0? 23 - когда выбыл? "),"")&amp;IF(BA575&lt;BB575,"47&gt;=48; ","")&amp;IF(BA575&lt;BC575,"47&gt;=49; ","")&amp;IF(BA575&lt;BD575,"47&gt;=50; ","")&amp;IF(BE575&gt;0,IF(BF575&gt;0,IF(AU575&gt;AV575,"","41 и 42 - ? (51 и 52 &gt; 0);"),"51 &gt; 0 52 - ?;"),"")&amp;IF(AU575&gt;0,IF(AV575&gt;AU575,"41&gt;42;","")&amp;IF(BE575&gt;0,"","41&gt;0 51-?;"),"")&amp;IF(BF575&gt;0,IF(BE575&gt;0,"","52&gt;0 51-?;"),"")&amp;IF(AW575&gt;=AX575,"","43&gt;44;")&amp;IF(CA575&gt;0,IF(AW575&gt;0,"","71 &gt; 0 43-?;"),"")</f>
        <v/>
      </c>
    </row>
    <row r="576" spans="1:93" s="250" customFormat="1" ht="15" customHeight="1" x14ac:dyDescent="0.2">
      <c r="A576" s="45"/>
      <c r="B576" s="46"/>
      <c r="C576" s="121"/>
      <c r="D576" s="121"/>
      <c r="E576" s="336"/>
      <c r="F576" s="122"/>
      <c r="G576" s="46"/>
      <c r="H576" s="45"/>
      <c r="I576" s="45"/>
      <c r="J576" s="45"/>
      <c r="K576" s="45"/>
      <c r="L576" s="45"/>
      <c r="M576" s="46"/>
      <c r="N576" s="46"/>
      <c r="O576" s="48"/>
      <c r="P576" s="48"/>
      <c r="Q576" s="46"/>
      <c r="R576" s="48"/>
      <c r="S576" s="48"/>
      <c r="T576" s="48"/>
      <c r="U576" s="48"/>
      <c r="V576" s="48"/>
      <c r="W576" s="46"/>
      <c r="X576" s="48"/>
      <c r="Y576" s="48"/>
      <c r="Z576" s="157"/>
      <c r="AA576" s="47"/>
      <c r="AB576" s="97"/>
      <c r="AC576" s="49"/>
      <c r="AD576" s="49"/>
      <c r="AE576" s="49"/>
      <c r="AF576" s="49"/>
      <c r="AG576" s="49"/>
      <c r="AH576" s="47"/>
      <c r="AI576" s="47"/>
      <c r="AJ576" s="47"/>
      <c r="AK576" s="190"/>
      <c r="AL576" s="190"/>
      <c r="AM576" s="190"/>
      <c r="AN576" s="190"/>
      <c r="AO576" s="190"/>
      <c r="AP576" s="151"/>
      <c r="AQ576" s="322"/>
      <c r="AR576" s="322"/>
      <c r="AS576" s="322"/>
      <c r="AT576" s="47"/>
      <c r="AU576" s="47"/>
      <c r="AV576" s="47"/>
      <c r="AW576" s="47"/>
      <c r="AX576" s="322"/>
      <c r="AY576" s="98"/>
      <c r="AZ576" s="98"/>
      <c r="BA576" s="47"/>
      <c r="BB576" s="47"/>
      <c r="BC576" s="47"/>
      <c r="BD576" s="47"/>
      <c r="BE576" s="97"/>
      <c r="BF576" s="49"/>
      <c r="BG576" s="239"/>
      <c r="BH576" s="342"/>
      <c r="BI576" s="49"/>
      <c r="BJ576" s="49"/>
      <c r="BK576" s="49"/>
      <c r="BL576" s="49"/>
      <c r="BM576" s="49"/>
      <c r="BN576" s="47"/>
      <c r="BO576" s="49"/>
      <c r="BP576" s="49"/>
      <c r="BQ576" s="49"/>
      <c r="BR576" s="323"/>
      <c r="BS576" s="323"/>
      <c r="BT576" s="323"/>
      <c r="BU576" s="49"/>
      <c r="BV576" s="49"/>
      <c r="BW576" s="97"/>
      <c r="BX576" s="97"/>
      <c r="BY576" s="97"/>
      <c r="BZ576" s="97"/>
      <c r="CA576" s="49"/>
      <c r="CB576" s="49"/>
      <c r="CC576" s="49"/>
      <c r="CD576" s="49"/>
      <c r="CE576" s="49"/>
      <c r="CF576" s="49"/>
      <c r="CG576" s="49"/>
      <c r="CH576" s="49"/>
      <c r="CI576" s="97"/>
      <c r="CJ576" s="97"/>
      <c r="CK576" s="97"/>
      <c r="CL576" s="97"/>
      <c r="CM576" s="335"/>
      <c r="CN576" s="337"/>
      <c r="CO576" s="315" t="str">
        <f>IF(Формулы!R576&gt;V576,"22-?,Дата 14 - Прибыл из УФСИН; ","")&amp;IF(Формулы!Q576&gt;Y576,"25-?,Дата 13 - Выбыл в УФСИН;","")&amp;IF(YEAR(ДАННЫЕ!$F$1)=YEAR(ДАННЫЕ!B576),IF(AT576&gt;0,"","40-?, вявлен в текущем году! "),"")&amp;IF(YEAR($F$1)=YEAR(W576),IF(X576+Y576&gt;0,"","23-стоит, 24,25 - куда выбыл? "),"")&amp;IF(X576+Y576&gt;0,IF(YEAR($F$1)=YEAR(W576),"","24+25&gt;0? 23 - когда выбыл? "),"")&amp;IF(BA576&lt;BB576,"47&gt;=48; ","")&amp;IF(BA576&lt;BC576,"47&gt;=49; ","")&amp;IF(BA576&lt;BD576,"47&gt;=50; ","")&amp;IF(BE576&gt;0,IF(BF576&gt;0,IF(AU576&gt;AV576,"","41 и 42 - ? (51 и 52 &gt; 0);"),"51 &gt; 0 52 - ?;"),"")&amp;IF(AU576&gt;0,IF(AV576&gt;AU576,"41&gt;42;","")&amp;IF(BE576&gt;0,"","41&gt;0 51-?;"),"")&amp;IF(BF576&gt;0,IF(BE576&gt;0,"","52&gt;0 51-?;"),"")&amp;IF(AW576&gt;=AX576,"","43&gt;44;")&amp;IF(CA576&gt;0,IF(AW576&gt;0,"","71 &gt; 0 43-?;"),"")</f>
        <v/>
      </c>
    </row>
    <row r="577" spans="1:93" s="250" customFormat="1" ht="15" customHeight="1" x14ac:dyDescent="0.2">
      <c r="A577" s="45"/>
      <c r="B577" s="46"/>
      <c r="C577" s="121"/>
      <c r="D577" s="121"/>
      <c r="E577" s="336"/>
      <c r="F577" s="122"/>
      <c r="G577" s="46"/>
      <c r="H577" s="45"/>
      <c r="I577" s="45"/>
      <c r="J577" s="45"/>
      <c r="K577" s="45"/>
      <c r="L577" s="45"/>
      <c r="M577" s="46"/>
      <c r="N577" s="46"/>
      <c r="O577" s="48"/>
      <c r="P577" s="48"/>
      <c r="Q577" s="46"/>
      <c r="R577" s="48"/>
      <c r="S577" s="48"/>
      <c r="T577" s="48"/>
      <c r="U577" s="48"/>
      <c r="V577" s="48"/>
      <c r="W577" s="46"/>
      <c r="X577" s="48"/>
      <c r="Y577" s="48"/>
      <c r="Z577" s="157"/>
      <c r="AA577" s="47"/>
      <c r="AB577" s="97"/>
      <c r="AC577" s="49"/>
      <c r="AD577" s="49"/>
      <c r="AE577" s="49"/>
      <c r="AF577" s="49"/>
      <c r="AG577" s="49"/>
      <c r="AH577" s="47"/>
      <c r="AI577" s="47"/>
      <c r="AJ577" s="47"/>
      <c r="AK577" s="190"/>
      <c r="AL577" s="190"/>
      <c r="AM577" s="190"/>
      <c r="AN577" s="190"/>
      <c r="AO577" s="190"/>
      <c r="AP577" s="151"/>
      <c r="AQ577" s="322"/>
      <c r="AR577" s="322"/>
      <c r="AS577" s="322"/>
      <c r="AT577" s="47"/>
      <c r="AU577" s="47"/>
      <c r="AV577" s="47"/>
      <c r="AW577" s="47"/>
      <c r="AX577" s="322"/>
      <c r="AY577" s="98"/>
      <c r="AZ577" s="98"/>
      <c r="BA577" s="47"/>
      <c r="BB577" s="47"/>
      <c r="BC577" s="47"/>
      <c r="BD577" s="47"/>
      <c r="BE577" s="97"/>
      <c r="BF577" s="49"/>
      <c r="BG577" s="239"/>
      <c r="BH577" s="342"/>
      <c r="BI577" s="49"/>
      <c r="BJ577" s="49"/>
      <c r="BK577" s="49"/>
      <c r="BL577" s="49"/>
      <c r="BM577" s="49"/>
      <c r="BN577" s="47"/>
      <c r="BO577" s="49"/>
      <c r="BP577" s="49"/>
      <c r="BQ577" s="49"/>
      <c r="BR577" s="323"/>
      <c r="BS577" s="323"/>
      <c r="BT577" s="323"/>
      <c r="BU577" s="49"/>
      <c r="BV577" s="49"/>
      <c r="BW577" s="97"/>
      <c r="BX577" s="97"/>
      <c r="BY577" s="97"/>
      <c r="BZ577" s="97"/>
      <c r="CA577" s="49"/>
      <c r="CB577" s="49"/>
      <c r="CC577" s="49"/>
      <c r="CD577" s="49"/>
      <c r="CE577" s="49"/>
      <c r="CF577" s="49"/>
      <c r="CG577" s="49"/>
      <c r="CH577" s="49"/>
      <c r="CI577" s="97"/>
      <c r="CJ577" s="97"/>
      <c r="CK577" s="97"/>
      <c r="CL577" s="97"/>
      <c r="CM577" s="335"/>
      <c r="CN577" s="337"/>
      <c r="CO577" s="315" t="str">
        <f>IF(Формулы!R577&gt;V577,"22-?,Дата 14 - Прибыл из УФСИН; ","")&amp;IF(Формулы!Q577&gt;Y577,"25-?,Дата 13 - Выбыл в УФСИН;","")&amp;IF(YEAR(ДАННЫЕ!$F$1)=YEAR(ДАННЫЕ!B577),IF(AT577&gt;0,"","40-?, вявлен в текущем году! "),"")&amp;IF(YEAR($F$1)=YEAR(W577),IF(X577+Y577&gt;0,"","23-стоит, 24,25 - куда выбыл? "),"")&amp;IF(X577+Y577&gt;0,IF(YEAR($F$1)=YEAR(W577),"","24+25&gt;0? 23 - когда выбыл? "),"")&amp;IF(BA577&lt;BB577,"47&gt;=48; ","")&amp;IF(BA577&lt;BC577,"47&gt;=49; ","")&amp;IF(BA577&lt;BD577,"47&gt;=50; ","")&amp;IF(BE577&gt;0,IF(BF577&gt;0,IF(AU577&gt;AV577,"","41 и 42 - ? (51 и 52 &gt; 0);"),"51 &gt; 0 52 - ?;"),"")&amp;IF(AU577&gt;0,IF(AV577&gt;AU577,"41&gt;42;","")&amp;IF(BE577&gt;0,"","41&gt;0 51-?;"),"")&amp;IF(BF577&gt;0,IF(BE577&gt;0,"","52&gt;0 51-?;"),"")&amp;IF(AW577&gt;=AX577,"","43&gt;44;")&amp;IF(CA577&gt;0,IF(AW577&gt;0,"","71 &gt; 0 43-?;"),"")</f>
        <v/>
      </c>
    </row>
    <row r="578" spans="1:93" s="250" customFormat="1" ht="15" customHeight="1" x14ac:dyDescent="0.2">
      <c r="A578" s="45"/>
      <c r="B578" s="46"/>
      <c r="C578" s="121"/>
      <c r="D578" s="121"/>
      <c r="E578" s="336"/>
      <c r="F578" s="122"/>
      <c r="G578" s="46"/>
      <c r="H578" s="45"/>
      <c r="I578" s="45"/>
      <c r="J578" s="45"/>
      <c r="K578" s="45"/>
      <c r="L578" s="45"/>
      <c r="M578" s="46"/>
      <c r="N578" s="46"/>
      <c r="O578" s="48"/>
      <c r="P578" s="48"/>
      <c r="Q578" s="46"/>
      <c r="R578" s="48"/>
      <c r="S578" s="48"/>
      <c r="T578" s="48"/>
      <c r="U578" s="48"/>
      <c r="V578" s="48"/>
      <c r="W578" s="46"/>
      <c r="X578" s="48"/>
      <c r="Y578" s="48"/>
      <c r="Z578" s="157"/>
      <c r="AA578" s="47"/>
      <c r="AB578" s="97"/>
      <c r="AC578" s="49"/>
      <c r="AD578" s="49"/>
      <c r="AE578" s="49"/>
      <c r="AF578" s="49"/>
      <c r="AG578" s="49"/>
      <c r="AH578" s="47"/>
      <c r="AI578" s="47"/>
      <c r="AJ578" s="47"/>
      <c r="AK578" s="190"/>
      <c r="AL578" s="190"/>
      <c r="AM578" s="190"/>
      <c r="AN578" s="190"/>
      <c r="AO578" s="190"/>
      <c r="AP578" s="151"/>
      <c r="AQ578" s="322"/>
      <c r="AR578" s="322"/>
      <c r="AS578" s="322"/>
      <c r="AT578" s="47"/>
      <c r="AU578" s="47"/>
      <c r="AV578" s="47"/>
      <c r="AW578" s="47"/>
      <c r="AX578" s="322"/>
      <c r="AY578" s="98"/>
      <c r="AZ578" s="98"/>
      <c r="BA578" s="47"/>
      <c r="BB578" s="47"/>
      <c r="BC578" s="47"/>
      <c r="BD578" s="47"/>
      <c r="BE578" s="97"/>
      <c r="BF578" s="49"/>
      <c r="BG578" s="239"/>
      <c r="BH578" s="342"/>
      <c r="BI578" s="49"/>
      <c r="BJ578" s="49"/>
      <c r="BK578" s="49"/>
      <c r="BL578" s="49"/>
      <c r="BM578" s="49"/>
      <c r="BN578" s="47"/>
      <c r="BO578" s="49"/>
      <c r="BP578" s="49"/>
      <c r="BQ578" s="49"/>
      <c r="BR578" s="323"/>
      <c r="BS578" s="323"/>
      <c r="BT578" s="323"/>
      <c r="BU578" s="49"/>
      <c r="BV578" s="49"/>
      <c r="BW578" s="97"/>
      <c r="BX578" s="97"/>
      <c r="BY578" s="97"/>
      <c r="BZ578" s="97"/>
      <c r="CA578" s="49"/>
      <c r="CB578" s="49"/>
      <c r="CC578" s="49"/>
      <c r="CD578" s="49"/>
      <c r="CE578" s="49"/>
      <c r="CF578" s="49"/>
      <c r="CG578" s="49"/>
      <c r="CH578" s="49"/>
      <c r="CI578" s="97"/>
      <c r="CJ578" s="97"/>
      <c r="CK578" s="97"/>
      <c r="CL578" s="97"/>
      <c r="CM578" s="335"/>
      <c r="CN578" s="337"/>
      <c r="CO578" s="315" t="str">
        <f>IF(Формулы!R578&gt;V578,"22-?,Дата 14 - Прибыл из УФСИН; ","")&amp;IF(Формулы!Q578&gt;Y578,"25-?,Дата 13 - Выбыл в УФСИН;","")&amp;IF(YEAR(ДАННЫЕ!$F$1)=YEAR(ДАННЫЕ!B578),IF(AT578&gt;0,"","40-?, вявлен в текущем году! "),"")&amp;IF(YEAR($F$1)=YEAR(W578),IF(X578+Y578&gt;0,"","23-стоит, 24,25 - куда выбыл? "),"")&amp;IF(X578+Y578&gt;0,IF(YEAR($F$1)=YEAR(W578),"","24+25&gt;0? 23 - когда выбыл? "),"")&amp;IF(BA578&lt;BB578,"47&gt;=48; ","")&amp;IF(BA578&lt;BC578,"47&gt;=49; ","")&amp;IF(BA578&lt;BD578,"47&gt;=50; ","")&amp;IF(BE578&gt;0,IF(BF578&gt;0,IF(AU578&gt;AV578,"","41 и 42 - ? (51 и 52 &gt; 0);"),"51 &gt; 0 52 - ?;"),"")&amp;IF(AU578&gt;0,IF(AV578&gt;AU578,"41&gt;42;","")&amp;IF(BE578&gt;0,"","41&gt;0 51-?;"),"")&amp;IF(BF578&gt;0,IF(BE578&gt;0,"","52&gt;0 51-?;"),"")&amp;IF(AW578&gt;=AX578,"","43&gt;44;")&amp;IF(CA578&gt;0,IF(AW578&gt;0,"","71 &gt; 0 43-?;"),"")</f>
        <v/>
      </c>
    </row>
    <row r="579" spans="1:93" s="250" customFormat="1" ht="15" customHeight="1" x14ac:dyDescent="0.2">
      <c r="A579" s="45"/>
      <c r="B579" s="46"/>
      <c r="C579" s="121"/>
      <c r="D579" s="121"/>
      <c r="E579" s="336"/>
      <c r="F579" s="122"/>
      <c r="G579" s="46"/>
      <c r="H579" s="45"/>
      <c r="I579" s="45"/>
      <c r="J579" s="45"/>
      <c r="K579" s="45"/>
      <c r="L579" s="45"/>
      <c r="M579" s="46"/>
      <c r="N579" s="46"/>
      <c r="O579" s="48"/>
      <c r="P579" s="48"/>
      <c r="Q579" s="46"/>
      <c r="R579" s="48"/>
      <c r="S579" s="48"/>
      <c r="T579" s="48"/>
      <c r="U579" s="48"/>
      <c r="V579" s="48"/>
      <c r="W579" s="46"/>
      <c r="X579" s="48"/>
      <c r="Y579" s="48"/>
      <c r="Z579" s="157"/>
      <c r="AA579" s="47"/>
      <c r="AB579" s="97"/>
      <c r="AC579" s="49"/>
      <c r="AD579" s="49"/>
      <c r="AE579" s="49"/>
      <c r="AF579" s="49"/>
      <c r="AG579" s="49"/>
      <c r="AH579" s="47"/>
      <c r="AI579" s="47"/>
      <c r="AJ579" s="47"/>
      <c r="AK579" s="190"/>
      <c r="AL579" s="190"/>
      <c r="AM579" s="190"/>
      <c r="AN579" s="190"/>
      <c r="AO579" s="190"/>
      <c r="AP579" s="151"/>
      <c r="AQ579" s="322"/>
      <c r="AR579" s="322"/>
      <c r="AS579" s="322"/>
      <c r="AT579" s="47"/>
      <c r="AU579" s="47"/>
      <c r="AV579" s="47"/>
      <c r="AW579" s="47"/>
      <c r="AX579" s="322"/>
      <c r="AY579" s="98"/>
      <c r="AZ579" s="98"/>
      <c r="BA579" s="47"/>
      <c r="BB579" s="47"/>
      <c r="BC579" s="47"/>
      <c r="BD579" s="47"/>
      <c r="BE579" s="97"/>
      <c r="BF579" s="49"/>
      <c r="BG579" s="239"/>
      <c r="BH579" s="342"/>
      <c r="BI579" s="49"/>
      <c r="BJ579" s="49"/>
      <c r="BK579" s="49"/>
      <c r="BL579" s="49"/>
      <c r="BM579" s="49"/>
      <c r="BN579" s="47"/>
      <c r="BO579" s="49"/>
      <c r="BP579" s="49"/>
      <c r="BQ579" s="49"/>
      <c r="BR579" s="323"/>
      <c r="BS579" s="323"/>
      <c r="BT579" s="323"/>
      <c r="BU579" s="49"/>
      <c r="BV579" s="49"/>
      <c r="BW579" s="97"/>
      <c r="BX579" s="97"/>
      <c r="BY579" s="97"/>
      <c r="BZ579" s="97"/>
      <c r="CA579" s="49"/>
      <c r="CB579" s="49"/>
      <c r="CC579" s="49"/>
      <c r="CD579" s="49"/>
      <c r="CE579" s="49"/>
      <c r="CF579" s="49"/>
      <c r="CG579" s="49"/>
      <c r="CH579" s="49"/>
      <c r="CI579" s="97"/>
      <c r="CJ579" s="97"/>
      <c r="CK579" s="97"/>
      <c r="CL579" s="97"/>
      <c r="CM579" s="335"/>
      <c r="CN579" s="337"/>
      <c r="CO579" s="315" t="str">
        <f>IF(Формулы!R579&gt;V579,"22-?,Дата 14 - Прибыл из УФСИН; ","")&amp;IF(Формулы!Q579&gt;Y579,"25-?,Дата 13 - Выбыл в УФСИН;","")&amp;IF(YEAR(ДАННЫЕ!$F$1)=YEAR(ДАННЫЕ!B579),IF(AT579&gt;0,"","40-?, вявлен в текущем году! "),"")&amp;IF(YEAR($F$1)=YEAR(W579),IF(X579+Y579&gt;0,"","23-стоит, 24,25 - куда выбыл? "),"")&amp;IF(X579+Y579&gt;0,IF(YEAR($F$1)=YEAR(W579),"","24+25&gt;0? 23 - когда выбыл? "),"")&amp;IF(BA579&lt;BB579,"47&gt;=48; ","")&amp;IF(BA579&lt;BC579,"47&gt;=49; ","")&amp;IF(BA579&lt;BD579,"47&gt;=50; ","")&amp;IF(BE579&gt;0,IF(BF579&gt;0,IF(AU579&gt;AV579,"","41 и 42 - ? (51 и 52 &gt; 0);"),"51 &gt; 0 52 - ?;"),"")&amp;IF(AU579&gt;0,IF(AV579&gt;AU579,"41&gt;42;","")&amp;IF(BE579&gt;0,"","41&gt;0 51-?;"),"")&amp;IF(BF579&gt;0,IF(BE579&gt;0,"","52&gt;0 51-?;"),"")&amp;IF(AW579&gt;=AX579,"","43&gt;44;")&amp;IF(CA579&gt;0,IF(AW579&gt;0,"","71 &gt; 0 43-?;"),"")</f>
        <v/>
      </c>
    </row>
    <row r="580" spans="1:93" s="250" customFormat="1" ht="15" customHeight="1" x14ac:dyDescent="0.2">
      <c r="A580" s="45"/>
      <c r="B580" s="46"/>
      <c r="C580" s="121"/>
      <c r="D580" s="121"/>
      <c r="E580" s="336"/>
      <c r="F580" s="122"/>
      <c r="G580" s="46"/>
      <c r="H580" s="45"/>
      <c r="I580" s="45"/>
      <c r="J580" s="45"/>
      <c r="K580" s="45"/>
      <c r="L580" s="45"/>
      <c r="M580" s="46"/>
      <c r="N580" s="46"/>
      <c r="O580" s="48"/>
      <c r="P580" s="48"/>
      <c r="Q580" s="46"/>
      <c r="R580" s="48"/>
      <c r="S580" s="48"/>
      <c r="T580" s="48"/>
      <c r="U580" s="48"/>
      <c r="V580" s="48"/>
      <c r="W580" s="46"/>
      <c r="X580" s="48"/>
      <c r="Y580" s="48"/>
      <c r="Z580" s="157"/>
      <c r="AA580" s="47"/>
      <c r="AB580" s="97"/>
      <c r="AC580" s="49"/>
      <c r="AD580" s="49"/>
      <c r="AE580" s="49"/>
      <c r="AF580" s="49"/>
      <c r="AG580" s="49"/>
      <c r="AH580" s="47"/>
      <c r="AI580" s="47"/>
      <c r="AJ580" s="47"/>
      <c r="AK580" s="190"/>
      <c r="AL580" s="190"/>
      <c r="AM580" s="190"/>
      <c r="AN580" s="190"/>
      <c r="AO580" s="190"/>
      <c r="AP580" s="151"/>
      <c r="AQ580" s="322"/>
      <c r="AR580" s="322"/>
      <c r="AS580" s="322"/>
      <c r="AT580" s="47"/>
      <c r="AU580" s="47"/>
      <c r="AV580" s="47"/>
      <c r="AW580" s="47"/>
      <c r="AX580" s="322"/>
      <c r="AY580" s="98"/>
      <c r="AZ580" s="98"/>
      <c r="BA580" s="47"/>
      <c r="BB580" s="47"/>
      <c r="BC580" s="47"/>
      <c r="BD580" s="47"/>
      <c r="BE580" s="97"/>
      <c r="BF580" s="49"/>
      <c r="BG580" s="239"/>
      <c r="BH580" s="342"/>
      <c r="BI580" s="49"/>
      <c r="BJ580" s="49"/>
      <c r="BK580" s="49"/>
      <c r="BL580" s="49"/>
      <c r="BM580" s="49"/>
      <c r="BN580" s="47"/>
      <c r="BO580" s="49"/>
      <c r="BP580" s="49"/>
      <c r="BQ580" s="49"/>
      <c r="BR580" s="323"/>
      <c r="BS580" s="323"/>
      <c r="BT580" s="323"/>
      <c r="BU580" s="49"/>
      <c r="BV580" s="49"/>
      <c r="BW580" s="97"/>
      <c r="BX580" s="97"/>
      <c r="BY580" s="97"/>
      <c r="BZ580" s="97"/>
      <c r="CA580" s="49"/>
      <c r="CB580" s="49"/>
      <c r="CC580" s="49"/>
      <c r="CD580" s="49"/>
      <c r="CE580" s="49"/>
      <c r="CF580" s="49"/>
      <c r="CG580" s="49"/>
      <c r="CH580" s="49"/>
      <c r="CI580" s="97"/>
      <c r="CJ580" s="97"/>
      <c r="CK580" s="97"/>
      <c r="CL580" s="97"/>
      <c r="CM580" s="335"/>
      <c r="CN580" s="337"/>
      <c r="CO580" s="315" t="str">
        <f>IF(Формулы!R580&gt;V580,"22-?,Дата 14 - Прибыл из УФСИН; ","")&amp;IF(Формулы!Q580&gt;Y580,"25-?,Дата 13 - Выбыл в УФСИН;","")&amp;IF(YEAR(ДАННЫЕ!$F$1)=YEAR(ДАННЫЕ!B580),IF(AT580&gt;0,"","40-?, вявлен в текущем году! "),"")&amp;IF(YEAR($F$1)=YEAR(W580),IF(X580+Y580&gt;0,"","23-стоит, 24,25 - куда выбыл? "),"")&amp;IF(X580+Y580&gt;0,IF(YEAR($F$1)=YEAR(W580),"","24+25&gt;0? 23 - когда выбыл? "),"")&amp;IF(BA580&lt;BB580,"47&gt;=48; ","")&amp;IF(BA580&lt;BC580,"47&gt;=49; ","")&amp;IF(BA580&lt;BD580,"47&gt;=50; ","")&amp;IF(BE580&gt;0,IF(BF580&gt;0,IF(AU580&gt;AV580,"","41 и 42 - ? (51 и 52 &gt; 0);"),"51 &gt; 0 52 - ?;"),"")&amp;IF(AU580&gt;0,IF(AV580&gt;AU580,"41&gt;42;","")&amp;IF(BE580&gt;0,"","41&gt;0 51-?;"),"")&amp;IF(BF580&gt;0,IF(BE580&gt;0,"","52&gt;0 51-?;"),"")&amp;IF(AW580&gt;=AX580,"","43&gt;44;")&amp;IF(CA580&gt;0,IF(AW580&gt;0,"","71 &gt; 0 43-?;"),"")</f>
        <v/>
      </c>
    </row>
    <row r="581" spans="1:93" s="250" customFormat="1" ht="15" customHeight="1" x14ac:dyDescent="0.2">
      <c r="A581" s="45"/>
      <c r="B581" s="46"/>
      <c r="C581" s="121"/>
      <c r="D581" s="121"/>
      <c r="E581" s="336"/>
      <c r="F581" s="122"/>
      <c r="G581" s="46"/>
      <c r="H581" s="45"/>
      <c r="I581" s="45"/>
      <c r="J581" s="45"/>
      <c r="K581" s="45"/>
      <c r="L581" s="45"/>
      <c r="M581" s="46"/>
      <c r="N581" s="46"/>
      <c r="O581" s="48"/>
      <c r="P581" s="48"/>
      <c r="Q581" s="46"/>
      <c r="R581" s="48"/>
      <c r="S581" s="48"/>
      <c r="T581" s="48"/>
      <c r="U581" s="48"/>
      <c r="V581" s="48"/>
      <c r="W581" s="46"/>
      <c r="X581" s="48"/>
      <c r="Y581" s="48"/>
      <c r="Z581" s="157"/>
      <c r="AA581" s="47"/>
      <c r="AB581" s="97"/>
      <c r="AC581" s="49"/>
      <c r="AD581" s="49"/>
      <c r="AE581" s="49"/>
      <c r="AF581" s="49"/>
      <c r="AG581" s="49"/>
      <c r="AH581" s="47"/>
      <c r="AI581" s="47"/>
      <c r="AJ581" s="47"/>
      <c r="AK581" s="190"/>
      <c r="AL581" s="190"/>
      <c r="AM581" s="190"/>
      <c r="AN581" s="190"/>
      <c r="AO581" s="190"/>
      <c r="AP581" s="151"/>
      <c r="AQ581" s="322"/>
      <c r="AR581" s="322"/>
      <c r="AS581" s="322"/>
      <c r="AT581" s="47"/>
      <c r="AU581" s="47"/>
      <c r="AV581" s="47"/>
      <c r="AW581" s="47"/>
      <c r="AX581" s="322"/>
      <c r="AY581" s="98"/>
      <c r="AZ581" s="98"/>
      <c r="BA581" s="47"/>
      <c r="BB581" s="47"/>
      <c r="BC581" s="47"/>
      <c r="BD581" s="47"/>
      <c r="BE581" s="97"/>
      <c r="BF581" s="49"/>
      <c r="BG581" s="239"/>
      <c r="BH581" s="342"/>
      <c r="BI581" s="49"/>
      <c r="BJ581" s="49"/>
      <c r="BK581" s="49"/>
      <c r="BL581" s="49"/>
      <c r="BM581" s="49"/>
      <c r="BN581" s="47"/>
      <c r="BO581" s="49"/>
      <c r="BP581" s="49"/>
      <c r="BQ581" s="49"/>
      <c r="BR581" s="323"/>
      <c r="BS581" s="323"/>
      <c r="BT581" s="323"/>
      <c r="BU581" s="49"/>
      <c r="BV581" s="49"/>
      <c r="BW581" s="97"/>
      <c r="BX581" s="97"/>
      <c r="BY581" s="97"/>
      <c r="BZ581" s="97"/>
      <c r="CA581" s="49"/>
      <c r="CB581" s="49"/>
      <c r="CC581" s="49"/>
      <c r="CD581" s="49"/>
      <c r="CE581" s="49"/>
      <c r="CF581" s="49"/>
      <c r="CG581" s="49"/>
      <c r="CH581" s="49"/>
      <c r="CI581" s="97"/>
      <c r="CJ581" s="97"/>
      <c r="CK581" s="97"/>
      <c r="CL581" s="97"/>
      <c r="CM581" s="335"/>
      <c r="CN581" s="337"/>
      <c r="CO581" s="315" t="str">
        <f>IF(Формулы!R581&gt;V581,"22-?,Дата 14 - Прибыл из УФСИН; ","")&amp;IF(Формулы!Q581&gt;Y581,"25-?,Дата 13 - Выбыл в УФСИН;","")&amp;IF(YEAR(ДАННЫЕ!$F$1)=YEAR(ДАННЫЕ!B581),IF(AT581&gt;0,"","40-?, вявлен в текущем году! "),"")&amp;IF(YEAR($F$1)=YEAR(W581),IF(X581+Y581&gt;0,"","23-стоит, 24,25 - куда выбыл? "),"")&amp;IF(X581+Y581&gt;0,IF(YEAR($F$1)=YEAR(W581),"","24+25&gt;0? 23 - когда выбыл? "),"")&amp;IF(BA581&lt;BB581,"47&gt;=48; ","")&amp;IF(BA581&lt;BC581,"47&gt;=49; ","")&amp;IF(BA581&lt;BD581,"47&gt;=50; ","")&amp;IF(BE581&gt;0,IF(BF581&gt;0,IF(AU581&gt;AV581,"","41 и 42 - ? (51 и 52 &gt; 0);"),"51 &gt; 0 52 - ?;"),"")&amp;IF(AU581&gt;0,IF(AV581&gt;AU581,"41&gt;42;","")&amp;IF(BE581&gt;0,"","41&gt;0 51-?;"),"")&amp;IF(BF581&gt;0,IF(BE581&gt;0,"","52&gt;0 51-?;"),"")&amp;IF(AW581&gt;=AX581,"","43&gt;44;")&amp;IF(CA581&gt;0,IF(AW581&gt;0,"","71 &gt; 0 43-?;"),"")</f>
        <v/>
      </c>
    </row>
    <row r="582" spans="1:93" s="250" customFormat="1" ht="15" customHeight="1" x14ac:dyDescent="0.2">
      <c r="A582" s="45"/>
      <c r="B582" s="46"/>
      <c r="C582" s="121"/>
      <c r="D582" s="121"/>
      <c r="E582" s="336"/>
      <c r="F582" s="122"/>
      <c r="G582" s="46"/>
      <c r="H582" s="45"/>
      <c r="I582" s="45"/>
      <c r="J582" s="45"/>
      <c r="K582" s="45"/>
      <c r="L582" s="45"/>
      <c r="M582" s="46"/>
      <c r="N582" s="46"/>
      <c r="O582" s="48"/>
      <c r="P582" s="48"/>
      <c r="Q582" s="46"/>
      <c r="R582" s="48"/>
      <c r="S582" s="48"/>
      <c r="T582" s="48"/>
      <c r="U582" s="48"/>
      <c r="V582" s="48"/>
      <c r="W582" s="46"/>
      <c r="X582" s="48"/>
      <c r="Y582" s="48"/>
      <c r="Z582" s="157"/>
      <c r="AA582" s="47"/>
      <c r="AB582" s="97"/>
      <c r="AC582" s="49"/>
      <c r="AD582" s="49"/>
      <c r="AE582" s="49"/>
      <c r="AF582" s="49"/>
      <c r="AG582" s="49"/>
      <c r="AH582" s="47"/>
      <c r="AI582" s="47"/>
      <c r="AJ582" s="47"/>
      <c r="AK582" s="190"/>
      <c r="AL582" s="190"/>
      <c r="AM582" s="190"/>
      <c r="AN582" s="190"/>
      <c r="AO582" s="190"/>
      <c r="AP582" s="151"/>
      <c r="AQ582" s="322"/>
      <c r="AR582" s="322"/>
      <c r="AS582" s="322"/>
      <c r="AT582" s="47"/>
      <c r="AU582" s="47"/>
      <c r="AV582" s="47"/>
      <c r="AW582" s="47"/>
      <c r="AX582" s="322"/>
      <c r="AY582" s="98"/>
      <c r="AZ582" s="98"/>
      <c r="BA582" s="47"/>
      <c r="BB582" s="47"/>
      <c r="BC582" s="47"/>
      <c r="BD582" s="47"/>
      <c r="BE582" s="97"/>
      <c r="BF582" s="49"/>
      <c r="BG582" s="239"/>
      <c r="BH582" s="342"/>
      <c r="BI582" s="49"/>
      <c r="BJ582" s="49"/>
      <c r="BK582" s="49"/>
      <c r="BL582" s="49"/>
      <c r="BM582" s="49"/>
      <c r="BN582" s="47"/>
      <c r="BO582" s="49"/>
      <c r="BP582" s="49"/>
      <c r="BQ582" s="49"/>
      <c r="BR582" s="323"/>
      <c r="BS582" s="323"/>
      <c r="BT582" s="323"/>
      <c r="BU582" s="49"/>
      <c r="BV582" s="49"/>
      <c r="BW582" s="97"/>
      <c r="BX582" s="97"/>
      <c r="BY582" s="97"/>
      <c r="BZ582" s="97"/>
      <c r="CA582" s="49"/>
      <c r="CB582" s="49"/>
      <c r="CC582" s="49"/>
      <c r="CD582" s="49"/>
      <c r="CE582" s="49"/>
      <c r="CF582" s="49"/>
      <c r="CG582" s="49"/>
      <c r="CH582" s="49"/>
      <c r="CI582" s="97"/>
      <c r="CJ582" s="97"/>
      <c r="CK582" s="97"/>
      <c r="CL582" s="97"/>
      <c r="CM582" s="335"/>
      <c r="CN582" s="337"/>
      <c r="CO582" s="315" t="str">
        <f>IF(Формулы!R582&gt;V582,"22-?,Дата 14 - Прибыл из УФСИН; ","")&amp;IF(Формулы!Q582&gt;Y582,"25-?,Дата 13 - Выбыл в УФСИН;","")&amp;IF(YEAR(ДАННЫЕ!$F$1)=YEAR(ДАННЫЕ!B582),IF(AT582&gt;0,"","40-?, вявлен в текущем году! "),"")&amp;IF(YEAR($F$1)=YEAR(W582),IF(X582+Y582&gt;0,"","23-стоит, 24,25 - куда выбыл? "),"")&amp;IF(X582+Y582&gt;0,IF(YEAR($F$1)=YEAR(W582),"","24+25&gt;0? 23 - когда выбыл? "),"")&amp;IF(BA582&lt;BB582,"47&gt;=48; ","")&amp;IF(BA582&lt;BC582,"47&gt;=49; ","")&amp;IF(BA582&lt;BD582,"47&gt;=50; ","")&amp;IF(BE582&gt;0,IF(BF582&gt;0,IF(AU582&gt;AV582,"","41 и 42 - ? (51 и 52 &gt; 0);"),"51 &gt; 0 52 - ?;"),"")&amp;IF(AU582&gt;0,IF(AV582&gt;AU582,"41&gt;42;","")&amp;IF(BE582&gt;0,"","41&gt;0 51-?;"),"")&amp;IF(BF582&gt;0,IF(BE582&gt;0,"","52&gt;0 51-?;"),"")&amp;IF(AW582&gt;=AX582,"","43&gt;44;")&amp;IF(CA582&gt;0,IF(AW582&gt;0,"","71 &gt; 0 43-?;"),"")</f>
        <v/>
      </c>
    </row>
    <row r="583" spans="1:93" s="250" customFormat="1" ht="15" customHeight="1" x14ac:dyDescent="0.2">
      <c r="A583" s="45"/>
      <c r="B583" s="46"/>
      <c r="C583" s="121"/>
      <c r="D583" s="121"/>
      <c r="E583" s="336"/>
      <c r="F583" s="122"/>
      <c r="G583" s="46"/>
      <c r="H583" s="45"/>
      <c r="I583" s="45"/>
      <c r="J583" s="45"/>
      <c r="K583" s="45"/>
      <c r="L583" s="45"/>
      <c r="M583" s="46"/>
      <c r="N583" s="46"/>
      <c r="O583" s="48"/>
      <c r="P583" s="48"/>
      <c r="Q583" s="46"/>
      <c r="R583" s="48"/>
      <c r="S583" s="48"/>
      <c r="T583" s="48"/>
      <c r="U583" s="48"/>
      <c r="V583" s="48"/>
      <c r="W583" s="46"/>
      <c r="X583" s="48"/>
      <c r="Y583" s="48"/>
      <c r="Z583" s="157"/>
      <c r="AA583" s="47"/>
      <c r="AB583" s="97"/>
      <c r="AC583" s="49"/>
      <c r="AD583" s="49"/>
      <c r="AE583" s="49"/>
      <c r="AF583" s="49"/>
      <c r="AG583" s="49"/>
      <c r="AH583" s="47"/>
      <c r="AI583" s="47"/>
      <c r="AJ583" s="47"/>
      <c r="AK583" s="190"/>
      <c r="AL583" s="190"/>
      <c r="AM583" s="190"/>
      <c r="AN583" s="190"/>
      <c r="AO583" s="190"/>
      <c r="AP583" s="151"/>
      <c r="AQ583" s="322"/>
      <c r="AR583" s="322"/>
      <c r="AS583" s="322"/>
      <c r="AT583" s="47"/>
      <c r="AU583" s="47"/>
      <c r="AV583" s="47"/>
      <c r="AW583" s="47"/>
      <c r="AX583" s="322"/>
      <c r="AY583" s="98"/>
      <c r="AZ583" s="98"/>
      <c r="BA583" s="47"/>
      <c r="BB583" s="47"/>
      <c r="BC583" s="47"/>
      <c r="BD583" s="47"/>
      <c r="BE583" s="97"/>
      <c r="BF583" s="49"/>
      <c r="BG583" s="239"/>
      <c r="BH583" s="342"/>
      <c r="BI583" s="49"/>
      <c r="BJ583" s="49"/>
      <c r="BK583" s="49"/>
      <c r="BL583" s="49"/>
      <c r="BM583" s="49"/>
      <c r="BN583" s="47"/>
      <c r="BO583" s="49"/>
      <c r="BP583" s="49"/>
      <c r="BQ583" s="49"/>
      <c r="BR583" s="323"/>
      <c r="BS583" s="323"/>
      <c r="BT583" s="323"/>
      <c r="BU583" s="49"/>
      <c r="BV583" s="49"/>
      <c r="BW583" s="97"/>
      <c r="BX583" s="97"/>
      <c r="BY583" s="97"/>
      <c r="BZ583" s="97"/>
      <c r="CA583" s="49"/>
      <c r="CB583" s="49"/>
      <c r="CC583" s="49"/>
      <c r="CD583" s="49"/>
      <c r="CE583" s="49"/>
      <c r="CF583" s="49"/>
      <c r="CG583" s="49"/>
      <c r="CH583" s="49"/>
      <c r="CI583" s="97"/>
      <c r="CJ583" s="97"/>
      <c r="CK583" s="97"/>
      <c r="CL583" s="97"/>
      <c r="CM583" s="335"/>
      <c r="CN583" s="337"/>
      <c r="CO583" s="315" t="str">
        <f>IF(Формулы!R583&gt;V583,"22-?,Дата 14 - Прибыл из УФСИН; ","")&amp;IF(Формулы!Q583&gt;Y583,"25-?,Дата 13 - Выбыл в УФСИН;","")&amp;IF(YEAR(ДАННЫЕ!$F$1)=YEAR(ДАННЫЕ!B583),IF(AT583&gt;0,"","40-?, вявлен в текущем году! "),"")&amp;IF(YEAR($F$1)=YEAR(W583),IF(X583+Y583&gt;0,"","23-стоит, 24,25 - куда выбыл? "),"")&amp;IF(X583+Y583&gt;0,IF(YEAR($F$1)=YEAR(W583),"","24+25&gt;0? 23 - когда выбыл? "),"")&amp;IF(BA583&lt;BB583,"47&gt;=48; ","")&amp;IF(BA583&lt;BC583,"47&gt;=49; ","")&amp;IF(BA583&lt;BD583,"47&gt;=50; ","")&amp;IF(BE583&gt;0,IF(BF583&gt;0,IF(AU583&gt;AV583,"","41 и 42 - ? (51 и 52 &gt; 0);"),"51 &gt; 0 52 - ?;"),"")&amp;IF(AU583&gt;0,IF(AV583&gt;AU583,"41&gt;42;","")&amp;IF(BE583&gt;0,"","41&gt;0 51-?;"),"")&amp;IF(BF583&gt;0,IF(BE583&gt;0,"","52&gt;0 51-?;"),"")&amp;IF(AW583&gt;=AX583,"","43&gt;44;")&amp;IF(CA583&gt;0,IF(AW583&gt;0,"","71 &gt; 0 43-?;"),"")</f>
        <v/>
      </c>
    </row>
    <row r="584" spans="1:93" s="250" customFormat="1" ht="15" customHeight="1" x14ac:dyDescent="0.2">
      <c r="A584" s="45"/>
      <c r="B584" s="46"/>
      <c r="C584" s="121"/>
      <c r="D584" s="121"/>
      <c r="E584" s="336"/>
      <c r="F584" s="122"/>
      <c r="G584" s="46"/>
      <c r="H584" s="45"/>
      <c r="I584" s="45"/>
      <c r="J584" s="45"/>
      <c r="K584" s="45"/>
      <c r="L584" s="45"/>
      <c r="M584" s="46"/>
      <c r="N584" s="46"/>
      <c r="O584" s="48"/>
      <c r="P584" s="48"/>
      <c r="Q584" s="46"/>
      <c r="R584" s="48"/>
      <c r="S584" s="48"/>
      <c r="T584" s="48"/>
      <c r="U584" s="48"/>
      <c r="V584" s="48"/>
      <c r="W584" s="46"/>
      <c r="X584" s="48"/>
      <c r="Y584" s="48"/>
      <c r="Z584" s="157"/>
      <c r="AA584" s="47"/>
      <c r="AB584" s="97"/>
      <c r="AC584" s="49"/>
      <c r="AD584" s="49"/>
      <c r="AE584" s="49"/>
      <c r="AF584" s="49"/>
      <c r="AG584" s="49"/>
      <c r="AH584" s="47"/>
      <c r="AI584" s="47"/>
      <c r="AJ584" s="47"/>
      <c r="AK584" s="190"/>
      <c r="AL584" s="190"/>
      <c r="AM584" s="190"/>
      <c r="AN584" s="190"/>
      <c r="AO584" s="190"/>
      <c r="AP584" s="151"/>
      <c r="AQ584" s="322"/>
      <c r="AR584" s="322"/>
      <c r="AS584" s="322"/>
      <c r="AT584" s="47"/>
      <c r="AU584" s="47"/>
      <c r="AV584" s="47"/>
      <c r="AW584" s="47"/>
      <c r="AX584" s="322"/>
      <c r="AY584" s="98"/>
      <c r="AZ584" s="98"/>
      <c r="BA584" s="47"/>
      <c r="BB584" s="47"/>
      <c r="BC584" s="47"/>
      <c r="BD584" s="47"/>
      <c r="BE584" s="97"/>
      <c r="BF584" s="49"/>
      <c r="BG584" s="239"/>
      <c r="BH584" s="342"/>
      <c r="BI584" s="49"/>
      <c r="BJ584" s="49"/>
      <c r="BK584" s="49"/>
      <c r="BL584" s="49"/>
      <c r="BM584" s="49"/>
      <c r="BN584" s="47"/>
      <c r="BO584" s="49"/>
      <c r="BP584" s="49"/>
      <c r="BQ584" s="49"/>
      <c r="BR584" s="323"/>
      <c r="BS584" s="323"/>
      <c r="BT584" s="323"/>
      <c r="BU584" s="49"/>
      <c r="BV584" s="49"/>
      <c r="BW584" s="97"/>
      <c r="BX584" s="97"/>
      <c r="BY584" s="97"/>
      <c r="BZ584" s="97"/>
      <c r="CA584" s="49"/>
      <c r="CB584" s="49"/>
      <c r="CC584" s="49"/>
      <c r="CD584" s="49"/>
      <c r="CE584" s="49"/>
      <c r="CF584" s="49"/>
      <c r="CG584" s="49"/>
      <c r="CH584" s="49"/>
      <c r="CI584" s="97"/>
      <c r="CJ584" s="97"/>
      <c r="CK584" s="97"/>
      <c r="CL584" s="97"/>
      <c r="CM584" s="335"/>
      <c r="CN584" s="337"/>
      <c r="CO584" s="315" t="str">
        <f>IF(Формулы!R584&gt;V584,"22-?,Дата 14 - Прибыл из УФСИН; ","")&amp;IF(Формулы!Q584&gt;Y584,"25-?,Дата 13 - Выбыл в УФСИН;","")&amp;IF(YEAR(ДАННЫЕ!$F$1)=YEAR(ДАННЫЕ!B584),IF(AT584&gt;0,"","40-?, вявлен в текущем году! "),"")&amp;IF(YEAR($F$1)=YEAR(W584),IF(X584+Y584&gt;0,"","23-стоит, 24,25 - куда выбыл? "),"")&amp;IF(X584+Y584&gt;0,IF(YEAR($F$1)=YEAR(W584),"","24+25&gt;0? 23 - когда выбыл? "),"")&amp;IF(BA584&lt;BB584,"47&gt;=48; ","")&amp;IF(BA584&lt;BC584,"47&gt;=49; ","")&amp;IF(BA584&lt;BD584,"47&gt;=50; ","")&amp;IF(BE584&gt;0,IF(BF584&gt;0,IF(AU584&gt;AV584,"","41 и 42 - ? (51 и 52 &gt; 0);"),"51 &gt; 0 52 - ?;"),"")&amp;IF(AU584&gt;0,IF(AV584&gt;AU584,"41&gt;42;","")&amp;IF(BE584&gt;0,"","41&gt;0 51-?;"),"")&amp;IF(BF584&gt;0,IF(BE584&gt;0,"","52&gt;0 51-?;"),"")&amp;IF(AW584&gt;=AX584,"","43&gt;44;")&amp;IF(CA584&gt;0,IF(AW584&gt;0,"","71 &gt; 0 43-?;"),"")</f>
        <v/>
      </c>
    </row>
    <row r="585" spans="1:93" s="250" customFormat="1" ht="15" customHeight="1" x14ac:dyDescent="0.2">
      <c r="A585" s="45"/>
      <c r="B585" s="46"/>
      <c r="C585" s="121"/>
      <c r="D585" s="121"/>
      <c r="E585" s="336"/>
      <c r="F585" s="122"/>
      <c r="G585" s="46"/>
      <c r="H585" s="45"/>
      <c r="I585" s="45"/>
      <c r="J585" s="45"/>
      <c r="K585" s="45"/>
      <c r="L585" s="45"/>
      <c r="M585" s="46"/>
      <c r="N585" s="46"/>
      <c r="O585" s="48"/>
      <c r="P585" s="48"/>
      <c r="Q585" s="46"/>
      <c r="R585" s="48"/>
      <c r="S585" s="48"/>
      <c r="T585" s="48"/>
      <c r="U585" s="48"/>
      <c r="V585" s="48"/>
      <c r="W585" s="46"/>
      <c r="X585" s="48"/>
      <c r="Y585" s="48"/>
      <c r="Z585" s="157"/>
      <c r="AA585" s="47"/>
      <c r="AB585" s="97"/>
      <c r="AC585" s="49"/>
      <c r="AD585" s="49"/>
      <c r="AE585" s="49"/>
      <c r="AF585" s="49"/>
      <c r="AG585" s="49"/>
      <c r="AH585" s="47"/>
      <c r="AI585" s="47"/>
      <c r="AJ585" s="47"/>
      <c r="AK585" s="190"/>
      <c r="AL585" s="190"/>
      <c r="AM585" s="190"/>
      <c r="AN585" s="190"/>
      <c r="AO585" s="190"/>
      <c r="AP585" s="151"/>
      <c r="AQ585" s="322"/>
      <c r="AR585" s="322"/>
      <c r="AS585" s="322"/>
      <c r="AT585" s="47"/>
      <c r="AU585" s="47"/>
      <c r="AV585" s="47"/>
      <c r="AW585" s="47"/>
      <c r="AX585" s="322"/>
      <c r="AY585" s="98"/>
      <c r="AZ585" s="98"/>
      <c r="BA585" s="47"/>
      <c r="BB585" s="47"/>
      <c r="BC585" s="47"/>
      <c r="BD585" s="47"/>
      <c r="BE585" s="97"/>
      <c r="BF585" s="49"/>
      <c r="BG585" s="239"/>
      <c r="BH585" s="342"/>
      <c r="BI585" s="49"/>
      <c r="BJ585" s="49"/>
      <c r="BK585" s="49"/>
      <c r="BL585" s="49"/>
      <c r="BM585" s="49"/>
      <c r="BN585" s="47"/>
      <c r="BO585" s="49"/>
      <c r="BP585" s="49"/>
      <c r="BQ585" s="49"/>
      <c r="BR585" s="323"/>
      <c r="BS585" s="323"/>
      <c r="BT585" s="323"/>
      <c r="BU585" s="49"/>
      <c r="BV585" s="49"/>
      <c r="BW585" s="97"/>
      <c r="BX585" s="97"/>
      <c r="BY585" s="97"/>
      <c r="BZ585" s="97"/>
      <c r="CA585" s="49"/>
      <c r="CB585" s="49"/>
      <c r="CC585" s="49"/>
      <c r="CD585" s="49"/>
      <c r="CE585" s="49"/>
      <c r="CF585" s="49"/>
      <c r="CG585" s="49"/>
      <c r="CH585" s="49"/>
      <c r="CI585" s="97"/>
      <c r="CJ585" s="97"/>
      <c r="CK585" s="97"/>
      <c r="CL585" s="97"/>
      <c r="CM585" s="335"/>
      <c r="CN585" s="337"/>
      <c r="CO585" s="315" t="str">
        <f>IF(Формулы!R585&gt;V585,"22-?,Дата 14 - Прибыл из УФСИН; ","")&amp;IF(Формулы!Q585&gt;Y585,"25-?,Дата 13 - Выбыл в УФСИН;","")&amp;IF(YEAR(ДАННЫЕ!$F$1)=YEAR(ДАННЫЕ!B585),IF(AT585&gt;0,"","40-?, вявлен в текущем году! "),"")&amp;IF(YEAR($F$1)=YEAR(W585),IF(X585+Y585&gt;0,"","23-стоит, 24,25 - куда выбыл? "),"")&amp;IF(X585+Y585&gt;0,IF(YEAR($F$1)=YEAR(W585),"","24+25&gt;0? 23 - когда выбыл? "),"")&amp;IF(BA585&lt;BB585,"47&gt;=48; ","")&amp;IF(BA585&lt;BC585,"47&gt;=49; ","")&amp;IF(BA585&lt;BD585,"47&gt;=50; ","")&amp;IF(BE585&gt;0,IF(BF585&gt;0,IF(AU585&gt;AV585,"","41 и 42 - ? (51 и 52 &gt; 0);"),"51 &gt; 0 52 - ?;"),"")&amp;IF(AU585&gt;0,IF(AV585&gt;AU585,"41&gt;42;","")&amp;IF(BE585&gt;0,"","41&gt;0 51-?;"),"")&amp;IF(BF585&gt;0,IF(BE585&gt;0,"","52&gt;0 51-?;"),"")&amp;IF(AW585&gt;=AX585,"","43&gt;44;")&amp;IF(CA585&gt;0,IF(AW585&gt;0,"","71 &gt; 0 43-?;"),"")</f>
        <v/>
      </c>
    </row>
    <row r="586" spans="1:93" s="250" customFormat="1" ht="15" customHeight="1" x14ac:dyDescent="0.2">
      <c r="A586" s="45"/>
      <c r="B586" s="46"/>
      <c r="C586" s="121"/>
      <c r="D586" s="121"/>
      <c r="E586" s="336"/>
      <c r="F586" s="122"/>
      <c r="G586" s="46"/>
      <c r="H586" s="45"/>
      <c r="I586" s="45"/>
      <c r="J586" s="45"/>
      <c r="K586" s="45"/>
      <c r="L586" s="45"/>
      <c r="M586" s="46"/>
      <c r="N586" s="46"/>
      <c r="O586" s="48"/>
      <c r="P586" s="48"/>
      <c r="Q586" s="46"/>
      <c r="R586" s="48"/>
      <c r="S586" s="48"/>
      <c r="T586" s="48"/>
      <c r="U586" s="48"/>
      <c r="V586" s="48"/>
      <c r="W586" s="46"/>
      <c r="X586" s="48"/>
      <c r="Y586" s="48"/>
      <c r="Z586" s="157"/>
      <c r="AA586" s="47"/>
      <c r="AB586" s="97"/>
      <c r="AC586" s="49"/>
      <c r="AD586" s="49"/>
      <c r="AE586" s="49"/>
      <c r="AF586" s="49"/>
      <c r="AG586" s="49"/>
      <c r="AH586" s="47"/>
      <c r="AI586" s="47"/>
      <c r="AJ586" s="47"/>
      <c r="AK586" s="190"/>
      <c r="AL586" s="190"/>
      <c r="AM586" s="190"/>
      <c r="AN586" s="190"/>
      <c r="AO586" s="190"/>
      <c r="AP586" s="151"/>
      <c r="AQ586" s="322"/>
      <c r="AR586" s="322"/>
      <c r="AS586" s="322"/>
      <c r="AT586" s="47"/>
      <c r="AU586" s="47"/>
      <c r="AV586" s="47"/>
      <c r="AW586" s="47"/>
      <c r="AX586" s="322"/>
      <c r="AY586" s="98"/>
      <c r="AZ586" s="98"/>
      <c r="BA586" s="47"/>
      <c r="BB586" s="47"/>
      <c r="BC586" s="47"/>
      <c r="BD586" s="47"/>
      <c r="BE586" s="97"/>
      <c r="BF586" s="49"/>
      <c r="BG586" s="239"/>
      <c r="BH586" s="342"/>
      <c r="BI586" s="49"/>
      <c r="BJ586" s="49"/>
      <c r="BK586" s="49"/>
      <c r="BL586" s="49"/>
      <c r="BM586" s="49"/>
      <c r="BN586" s="47"/>
      <c r="BO586" s="49"/>
      <c r="BP586" s="49"/>
      <c r="BQ586" s="49"/>
      <c r="BR586" s="323"/>
      <c r="BS586" s="323"/>
      <c r="BT586" s="323"/>
      <c r="BU586" s="49"/>
      <c r="BV586" s="49"/>
      <c r="BW586" s="97"/>
      <c r="BX586" s="97"/>
      <c r="BY586" s="97"/>
      <c r="BZ586" s="97"/>
      <c r="CA586" s="49"/>
      <c r="CB586" s="49"/>
      <c r="CC586" s="49"/>
      <c r="CD586" s="49"/>
      <c r="CE586" s="49"/>
      <c r="CF586" s="49"/>
      <c r="CG586" s="49"/>
      <c r="CH586" s="49"/>
      <c r="CI586" s="97"/>
      <c r="CJ586" s="97"/>
      <c r="CK586" s="97"/>
      <c r="CL586" s="97"/>
      <c r="CM586" s="335"/>
      <c r="CN586" s="337"/>
      <c r="CO586" s="315" t="str">
        <f>IF(Формулы!R586&gt;V586,"22-?,Дата 14 - Прибыл из УФСИН; ","")&amp;IF(Формулы!Q586&gt;Y586,"25-?,Дата 13 - Выбыл в УФСИН;","")&amp;IF(YEAR(ДАННЫЕ!$F$1)=YEAR(ДАННЫЕ!B586),IF(AT586&gt;0,"","40-?, вявлен в текущем году! "),"")&amp;IF(YEAR($F$1)=YEAR(W586),IF(X586+Y586&gt;0,"","23-стоит, 24,25 - куда выбыл? "),"")&amp;IF(X586+Y586&gt;0,IF(YEAR($F$1)=YEAR(W586),"","24+25&gt;0? 23 - когда выбыл? "),"")&amp;IF(BA586&lt;BB586,"47&gt;=48; ","")&amp;IF(BA586&lt;BC586,"47&gt;=49; ","")&amp;IF(BA586&lt;BD586,"47&gt;=50; ","")&amp;IF(BE586&gt;0,IF(BF586&gt;0,IF(AU586&gt;AV586,"","41 и 42 - ? (51 и 52 &gt; 0);"),"51 &gt; 0 52 - ?;"),"")&amp;IF(AU586&gt;0,IF(AV586&gt;AU586,"41&gt;42;","")&amp;IF(BE586&gt;0,"","41&gt;0 51-?;"),"")&amp;IF(BF586&gt;0,IF(BE586&gt;0,"","52&gt;0 51-?;"),"")&amp;IF(AW586&gt;=AX586,"","43&gt;44;")&amp;IF(CA586&gt;0,IF(AW586&gt;0,"","71 &gt; 0 43-?;"),"")</f>
        <v/>
      </c>
    </row>
    <row r="587" spans="1:93" s="250" customFormat="1" ht="15" customHeight="1" x14ac:dyDescent="0.2">
      <c r="A587" s="45"/>
      <c r="B587" s="46"/>
      <c r="C587" s="121"/>
      <c r="D587" s="121"/>
      <c r="E587" s="336"/>
      <c r="F587" s="122"/>
      <c r="G587" s="46"/>
      <c r="H587" s="45"/>
      <c r="I587" s="45"/>
      <c r="J587" s="45"/>
      <c r="K587" s="45"/>
      <c r="L587" s="45"/>
      <c r="M587" s="46"/>
      <c r="N587" s="46"/>
      <c r="O587" s="48"/>
      <c r="P587" s="48"/>
      <c r="Q587" s="46"/>
      <c r="R587" s="48"/>
      <c r="S587" s="48"/>
      <c r="T587" s="48"/>
      <c r="U587" s="48"/>
      <c r="V587" s="48"/>
      <c r="W587" s="46"/>
      <c r="X587" s="48"/>
      <c r="Y587" s="48"/>
      <c r="Z587" s="157"/>
      <c r="AA587" s="47"/>
      <c r="AB587" s="97"/>
      <c r="AC587" s="49"/>
      <c r="AD587" s="49"/>
      <c r="AE587" s="49"/>
      <c r="AF587" s="49"/>
      <c r="AG587" s="49"/>
      <c r="AH587" s="47"/>
      <c r="AI587" s="47"/>
      <c r="AJ587" s="47"/>
      <c r="AK587" s="190"/>
      <c r="AL587" s="190"/>
      <c r="AM587" s="190"/>
      <c r="AN587" s="190"/>
      <c r="AO587" s="190"/>
      <c r="AP587" s="151"/>
      <c r="AQ587" s="322"/>
      <c r="AR587" s="322"/>
      <c r="AS587" s="322"/>
      <c r="AT587" s="47"/>
      <c r="AU587" s="47"/>
      <c r="AV587" s="47"/>
      <c r="AW587" s="47"/>
      <c r="AX587" s="322"/>
      <c r="AY587" s="98"/>
      <c r="AZ587" s="98"/>
      <c r="BA587" s="47"/>
      <c r="BB587" s="47"/>
      <c r="BC587" s="47"/>
      <c r="BD587" s="47"/>
      <c r="BE587" s="97"/>
      <c r="BF587" s="49"/>
      <c r="BG587" s="239"/>
      <c r="BH587" s="342"/>
      <c r="BI587" s="49"/>
      <c r="BJ587" s="49"/>
      <c r="BK587" s="49"/>
      <c r="BL587" s="49"/>
      <c r="BM587" s="49"/>
      <c r="BN587" s="47"/>
      <c r="BO587" s="49"/>
      <c r="BP587" s="49"/>
      <c r="BQ587" s="49"/>
      <c r="BR587" s="323"/>
      <c r="BS587" s="323"/>
      <c r="BT587" s="323"/>
      <c r="BU587" s="49"/>
      <c r="BV587" s="49"/>
      <c r="BW587" s="97"/>
      <c r="BX587" s="97"/>
      <c r="BY587" s="97"/>
      <c r="BZ587" s="97"/>
      <c r="CA587" s="49"/>
      <c r="CB587" s="49"/>
      <c r="CC587" s="49"/>
      <c r="CD587" s="49"/>
      <c r="CE587" s="49"/>
      <c r="CF587" s="49"/>
      <c r="CG587" s="49"/>
      <c r="CH587" s="49"/>
      <c r="CI587" s="97"/>
      <c r="CJ587" s="97"/>
      <c r="CK587" s="97"/>
      <c r="CL587" s="97"/>
      <c r="CM587" s="335"/>
      <c r="CN587" s="337"/>
      <c r="CO587" s="315" t="str">
        <f>IF(Формулы!R587&gt;V587,"22-?,Дата 14 - Прибыл из УФСИН; ","")&amp;IF(Формулы!Q587&gt;Y587,"25-?,Дата 13 - Выбыл в УФСИН;","")&amp;IF(YEAR(ДАННЫЕ!$F$1)=YEAR(ДАННЫЕ!B587),IF(AT587&gt;0,"","40-?, вявлен в текущем году! "),"")&amp;IF(YEAR($F$1)=YEAR(W587),IF(X587+Y587&gt;0,"","23-стоит, 24,25 - куда выбыл? "),"")&amp;IF(X587+Y587&gt;0,IF(YEAR($F$1)=YEAR(W587),"","24+25&gt;0? 23 - когда выбыл? "),"")&amp;IF(BA587&lt;BB587,"47&gt;=48; ","")&amp;IF(BA587&lt;BC587,"47&gt;=49; ","")&amp;IF(BA587&lt;BD587,"47&gt;=50; ","")&amp;IF(BE587&gt;0,IF(BF587&gt;0,IF(AU587&gt;AV587,"","41 и 42 - ? (51 и 52 &gt; 0);"),"51 &gt; 0 52 - ?;"),"")&amp;IF(AU587&gt;0,IF(AV587&gt;AU587,"41&gt;42;","")&amp;IF(BE587&gt;0,"","41&gt;0 51-?;"),"")&amp;IF(BF587&gt;0,IF(BE587&gt;0,"","52&gt;0 51-?;"),"")&amp;IF(AW587&gt;=AX587,"","43&gt;44;")&amp;IF(CA587&gt;0,IF(AW587&gt;0,"","71 &gt; 0 43-?;"),"")</f>
        <v/>
      </c>
    </row>
    <row r="588" spans="1:93" s="250" customFormat="1" ht="15" customHeight="1" x14ac:dyDescent="0.2">
      <c r="A588" s="45"/>
      <c r="B588" s="46"/>
      <c r="C588" s="121"/>
      <c r="D588" s="121"/>
      <c r="E588" s="336"/>
      <c r="F588" s="122"/>
      <c r="G588" s="46"/>
      <c r="H588" s="45"/>
      <c r="I588" s="45"/>
      <c r="J588" s="45"/>
      <c r="K588" s="45"/>
      <c r="L588" s="45"/>
      <c r="M588" s="46"/>
      <c r="N588" s="46"/>
      <c r="O588" s="48"/>
      <c r="P588" s="48"/>
      <c r="Q588" s="46"/>
      <c r="R588" s="48"/>
      <c r="S588" s="48"/>
      <c r="T588" s="48"/>
      <c r="U588" s="48"/>
      <c r="V588" s="48"/>
      <c r="W588" s="46"/>
      <c r="X588" s="48"/>
      <c r="Y588" s="48"/>
      <c r="Z588" s="157"/>
      <c r="AA588" s="47"/>
      <c r="AB588" s="97"/>
      <c r="AC588" s="49"/>
      <c r="AD588" s="49"/>
      <c r="AE588" s="49"/>
      <c r="AF588" s="49"/>
      <c r="AG588" s="49"/>
      <c r="AH588" s="47"/>
      <c r="AI588" s="47"/>
      <c r="AJ588" s="47"/>
      <c r="AK588" s="190"/>
      <c r="AL588" s="190"/>
      <c r="AM588" s="190"/>
      <c r="AN588" s="190"/>
      <c r="AO588" s="190"/>
      <c r="AP588" s="151"/>
      <c r="AQ588" s="322"/>
      <c r="AR588" s="322"/>
      <c r="AS588" s="322"/>
      <c r="AT588" s="47"/>
      <c r="AU588" s="47"/>
      <c r="AV588" s="47"/>
      <c r="AW588" s="47"/>
      <c r="AX588" s="322"/>
      <c r="AY588" s="98"/>
      <c r="AZ588" s="98"/>
      <c r="BA588" s="47"/>
      <c r="BB588" s="47"/>
      <c r="BC588" s="47"/>
      <c r="BD588" s="47"/>
      <c r="BE588" s="97"/>
      <c r="BF588" s="49"/>
      <c r="BG588" s="239"/>
      <c r="BH588" s="342"/>
      <c r="BI588" s="49"/>
      <c r="BJ588" s="49"/>
      <c r="BK588" s="49"/>
      <c r="BL588" s="49"/>
      <c r="BM588" s="49"/>
      <c r="BN588" s="47"/>
      <c r="BO588" s="49"/>
      <c r="BP588" s="49"/>
      <c r="BQ588" s="49"/>
      <c r="BR588" s="323"/>
      <c r="BS588" s="323"/>
      <c r="BT588" s="323"/>
      <c r="BU588" s="49"/>
      <c r="BV588" s="49"/>
      <c r="BW588" s="97"/>
      <c r="BX588" s="97"/>
      <c r="BY588" s="97"/>
      <c r="BZ588" s="97"/>
      <c r="CA588" s="49"/>
      <c r="CB588" s="49"/>
      <c r="CC588" s="49"/>
      <c r="CD588" s="49"/>
      <c r="CE588" s="49"/>
      <c r="CF588" s="49"/>
      <c r="CG588" s="49"/>
      <c r="CH588" s="49"/>
      <c r="CI588" s="97"/>
      <c r="CJ588" s="97"/>
      <c r="CK588" s="97"/>
      <c r="CL588" s="97"/>
      <c r="CM588" s="335"/>
      <c r="CN588" s="337"/>
      <c r="CO588" s="315" t="str">
        <f>IF(Формулы!R588&gt;V588,"22-?,Дата 14 - Прибыл из УФСИН; ","")&amp;IF(Формулы!Q588&gt;Y588,"25-?,Дата 13 - Выбыл в УФСИН;","")&amp;IF(YEAR(ДАННЫЕ!$F$1)=YEAR(ДАННЫЕ!B588),IF(AT588&gt;0,"","40-?, вявлен в текущем году! "),"")&amp;IF(YEAR($F$1)=YEAR(W588),IF(X588+Y588&gt;0,"","23-стоит, 24,25 - куда выбыл? "),"")&amp;IF(X588+Y588&gt;0,IF(YEAR($F$1)=YEAR(W588),"","24+25&gt;0? 23 - когда выбыл? "),"")&amp;IF(BA588&lt;BB588,"47&gt;=48; ","")&amp;IF(BA588&lt;BC588,"47&gt;=49; ","")&amp;IF(BA588&lt;BD588,"47&gt;=50; ","")&amp;IF(BE588&gt;0,IF(BF588&gt;0,IF(AU588&gt;AV588,"","41 и 42 - ? (51 и 52 &gt; 0);"),"51 &gt; 0 52 - ?;"),"")&amp;IF(AU588&gt;0,IF(AV588&gt;AU588,"41&gt;42;","")&amp;IF(BE588&gt;0,"","41&gt;0 51-?;"),"")&amp;IF(BF588&gt;0,IF(BE588&gt;0,"","52&gt;0 51-?;"),"")&amp;IF(AW588&gt;=AX588,"","43&gt;44;")&amp;IF(CA588&gt;0,IF(AW588&gt;0,"","71 &gt; 0 43-?;"),"")</f>
        <v/>
      </c>
    </row>
    <row r="589" spans="1:93" s="250" customFormat="1" ht="15" customHeight="1" x14ac:dyDescent="0.2">
      <c r="A589" s="45"/>
      <c r="B589" s="46"/>
      <c r="C589" s="121"/>
      <c r="D589" s="121"/>
      <c r="E589" s="336"/>
      <c r="F589" s="122"/>
      <c r="G589" s="46"/>
      <c r="H589" s="45"/>
      <c r="I589" s="45"/>
      <c r="J589" s="45"/>
      <c r="K589" s="45"/>
      <c r="L589" s="45"/>
      <c r="M589" s="46"/>
      <c r="N589" s="46"/>
      <c r="O589" s="48"/>
      <c r="P589" s="48"/>
      <c r="Q589" s="46"/>
      <c r="R589" s="48"/>
      <c r="S589" s="48"/>
      <c r="T589" s="48"/>
      <c r="U589" s="48"/>
      <c r="V589" s="48"/>
      <c r="W589" s="46"/>
      <c r="X589" s="48"/>
      <c r="Y589" s="48"/>
      <c r="Z589" s="157"/>
      <c r="AA589" s="47"/>
      <c r="AB589" s="97"/>
      <c r="AC589" s="49"/>
      <c r="AD589" s="49"/>
      <c r="AE589" s="49"/>
      <c r="AF589" s="49"/>
      <c r="AG589" s="49"/>
      <c r="AH589" s="47"/>
      <c r="AI589" s="47"/>
      <c r="AJ589" s="47"/>
      <c r="AK589" s="190"/>
      <c r="AL589" s="190"/>
      <c r="AM589" s="190"/>
      <c r="AN589" s="190"/>
      <c r="AO589" s="190"/>
      <c r="AP589" s="151"/>
      <c r="AQ589" s="322"/>
      <c r="AR589" s="322"/>
      <c r="AS589" s="322"/>
      <c r="AT589" s="47"/>
      <c r="AU589" s="47"/>
      <c r="AV589" s="47"/>
      <c r="AW589" s="47"/>
      <c r="AX589" s="322"/>
      <c r="AY589" s="98"/>
      <c r="AZ589" s="98"/>
      <c r="BA589" s="47"/>
      <c r="BB589" s="47"/>
      <c r="BC589" s="47"/>
      <c r="BD589" s="47"/>
      <c r="BE589" s="97"/>
      <c r="BF589" s="49"/>
      <c r="BG589" s="239"/>
      <c r="BH589" s="342"/>
      <c r="BI589" s="49"/>
      <c r="BJ589" s="49"/>
      <c r="BK589" s="49"/>
      <c r="BL589" s="49"/>
      <c r="BM589" s="49"/>
      <c r="BN589" s="47"/>
      <c r="BO589" s="49"/>
      <c r="BP589" s="49"/>
      <c r="BQ589" s="49"/>
      <c r="BR589" s="323"/>
      <c r="BS589" s="323"/>
      <c r="BT589" s="323"/>
      <c r="BU589" s="49"/>
      <c r="BV589" s="49"/>
      <c r="BW589" s="97"/>
      <c r="BX589" s="97"/>
      <c r="BY589" s="97"/>
      <c r="BZ589" s="97"/>
      <c r="CA589" s="49"/>
      <c r="CB589" s="49"/>
      <c r="CC589" s="49"/>
      <c r="CD589" s="49"/>
      <c r="CE589" s="49"/>
      <c r="CF589" s="49"/>
      <c r="CG589" s="49"/>
      <c r="CH589" s="49"/>
      <c r="CI589" s="97"/>
      <c r="CJ589" s="97"/>
      <c r="CK589" s="97"/>
      <c r="CL589" s="97"/>
      <c r="CM589" s="335"/>
      <c r="CN589" s="337"/>
      <c r="CO589" s="315" t="str">
        <f>IF(Формулы!R589&gt;V589,"22-?,Дата 14 - Прибыл из УФСИН; ","")&amp;IF(Формулы!Q589&gt;Y589,"25-?,Дата 13 - Выбыл в УФСИН;","")&amp;IF(YEAR(ДАННЫЕ!$F$1)=YEAR(ДАННЫЕ!B589),IF(AT589&gt;0,"","40-?, вявлен в текущем году! "),"")&amp;IF(YEAR($F$1)=YEAR(W589),IF(X589+Y589&gt;0,"","23-стоит, 24,25 - куда выбыл? "),"")&amp;IF(X589+Y589&gt;0,IF(YEAR($F$1)=YEAR(W589),"","24+25&gt;0? 23 - когда выбыл? "),"")&amp;IF(BA589&lt;BB589,"47&gt;=48; ","")&amp;IF(BA589&lt;BC589,"47&gt;=49; ","")&amp;IF(BA589&lt;BD589,"47&gt;=50; ","")&amp;IF(BE589&gt;0,IF(BF589&gt;0,IF(AU589&gt;AV589,"","41 и 42 - ? (51 и 52 &gt; 0);"),"51 &gt; 0 52 - ?;"),"")&amp;IF(AU589&gt;0,IF(AV589&gt;AU589,"41&gt;42;","")&amp;IF(BE589&gt;0,"","41&gt;0 51-?;"),"")&amp;IF(BF589&gt;0,IF(BE589&gt;0,"","52&gt;0 51-?;"),"")&amp;IF(AW589&gt;=AX589,"","43&gt;44;")&amp;IF(CA589&gt;0,IF(AW589&gt;0,"","71 &gt; 0 43-?;"),"")</f>
        <v/>
      </c>
    </row>
    <row r="590" spans="1:93" s="250" customFormat="1" ht="15" customHeight="1" x14ac:dyDescent="0.2">
      <c r="A590" s="45"/>
      <c r="B590" s="46"/>
      <c r="C590" s="121"/>
      <c r="D590" s="121"/>
      <c r="E590" s="336"/>
      <c r="F590" s="122"/>
      <c r="G590" s="46"/>
      <c r="H590" s="45"/>
      <c r="I590" s="45"/>
      <c r="J590" s="45"/>
      <c r="K590" s="45"/>
      <c r="L590" s="45"/>
      <c r="M590" s="46"/>
      <c r="N590" s="46"/>
      <c r="O590" s="48"/>
      <c r="P590" s="48"/>
      <c r="Q590" s="46"/>
      <c r="R590" s="48"/>
      <c r="S590" s="48"/>
      <c r="T590" s="48"/>
      <c r="U590" s="48"/>
      <c r="V590" s="48"/>
      <c r="W590" s="46"/>
      <c r="X590" s="48"/>
      <c r="Y590" s="48"/>
      <c r="Z590" s="157"/>
      <c r="AA590" s="47"/>
      <c r="AB590" s="97"/>
      <c r="AC590" s="49"/>
      <c r="AD590" s="49"/>
      <c r="AE590" s="49"/>
      <c r="AF590" s="49"/>
      <c r="AG590" s="49"/>
      <c r="AH590" s="47"/>
      <c r="AI590" s="47"/>
      <c r="AJ590" s="47"/>
      <c r="AK590" s="190"/>
      <c r="AL590" s="190"/>
      <c r="AM590" s="190"/>
      <c r="AN590" s="190"/>
      <c r="AO590" s="190"/>
      <c r="AP590" s="151"/>
      <c r="AQ590" s="322"/>
      <c r="AR590" s="322"/>
      <c r="AS590" s="322"/>
      <c r="AT590" s="47"/>
      <c r="AU590" s="47"/>
      <c r="AV590" s="47"/>
      <c r="AW590" s="47"/>
      <c r="AX590" s="322"/>
      <c r="AY590" s="98"/>
      <c r="AZ590" s="98"/>
      <c r="BA590" s="47"/>
      <c r="BB590" s="47"/>
      <c r="BC590" s="47"/>
      <c r="BD590" s="47"/>
      <c r="BE590" s="97"/>
      <c r="BF590" s="49"/>
      <c r="BG590" s="239"/>
      <c r="BH590" s="342"/>
      <c r="BI590" s="49"/>
      <c r="BJ590" s="49"/>
      <c r="BK590" s="49"/>
      <c r="BL590" s="49"/>
      <c r="BM590" s="49"/>
      <c r="BN590" s="47"/>
      <c r="BO590" s="49"/>
      <c r="BP590" s="49"/>
      <c r="BQ590" s="49"/>
      <c r="BR590" s="323"/>
      <c r="BS590" s="323"/>
      <c r="BT590" s="323"/>
      <c r="BU590" s="49"/>
      <c r="BV590" s="49"/>
      <c r="BW590" s="97"/>
      <c r="BX590" s="97"/>
      <c r="BY590" s="97"/>
      <c r="BZ590" s="97"/>
      <c r="CA590" s="49"/>
      <c r="CB590" s="49"/>
      <c r="CC590" s="49"/>
      <c r="CD590" s="49"/>
      <c r="CE590" s="49"/>
      <c r="CF590" s="49"/>
      <c r="CG590" s="49"/>
      <c r="CH590" s="49"/>
      <c r="CI590" s="97"/>
      <c r="CJ590" s="97"/>
      <c r="CK590" s="97"/>
      <c r="CL590" s="97"/>
      <c r="CM590" s="335"/>
      <c r="CN590" s="337"/>
      <c r="CO590" s="315" t="str">
        <f>IF(Формулы!R590&gt;V590,"22-?,Дата 14 - Прибыл из УФСИН; ","")&amp;IF(Формулы!Q590&gt;Y590,"25-?,Дата 13 - Выбыл в УФСИН;","")&amp;IF(YEAR(ДАННЫЕ!$F$1)=YEAR(ДАННЫЕ!B590),IF(AT590&gt;0,"","40-?, вявлен в текущем году! "),"")&amp;IF(YEAR($F$1)=YEAR(W590),IF(X590+Y590&gt;0,"","23-стоит, 24,25 - куда выбыл? "),"")&amp;IF(X590+Y590&gt;0,IF(YEAR($F$1)=YEAR(W590),"","24+25&gt;0? 23 - когда выбыл? "),"")&amp;IF(BA590&lt;BB590,"47&gt;=48; ","")&amp;IF(BA590&lt;BC590,"47&gt;=49; ","")&amp;IF(BA590&lt;BD590,"47&gt;=50; ","")&amp;IF(BE590&gt;0,IF(BF590&gt;0,IF(AU590&gt;AV590,"","41 и 42 - ? (51 и 52 &gt; 0);"),"51 &gt; 0 52 - ?;"),"")&amp;IF(AU590&gt;0,IF(AV590&gt;AU590,"41&gt;42;","")&amp;IF(BE590&gt;0,"","41&gt;0 51-?;"),"")&amp;IF(BF590&gt;0,IF(BE590&gt;0,"","52&gt;0 51-?;"),"")&amp;IF(AW590&gt;=AX590,"","43&gt;44;")&amp;IF(CA590&gt;0,IF(AW590&gt;0,"","71 &gt; 0 43-?;"),"")</f>
        <v/>
      </c>
    </row>
    <row r="591" spans="1:93" s="250" customFormat="1" ht="15" customHeight="1" x14ac:dyDescent="0.2">
      <c r="A591" s="45"/>
      <c r="B591" s="46"/>
      <c r="C591" s="121"/>
      <c r="D591" s="121"/>
      <c r="E591" s="336"/>
      <c r="F591" s="122"/>
      <c r="G591" s="46"/>
      <c r="H591" s="45"/>
      <c r="I591" s="45"/>
      <c r="J591" s="45"/>
      <c r="K591" s="45"/>
      <c r="L591" s="45"/>
      <c r="M591" s="46"/>
      <c r="N591" s="46"/>
      <c r="O591" s="48"/>
      <c r="P591" s="48"/>
      <c r="Q591" s="46"/>
      <c r="R591" s="48"/>
      <c r="S591" s="48"/>
      <c r="T591" s="48"/>
      <c r="U591" s="48"/>
      <c r="V591" s="48"/>
      <c r="W591" s="46"/>
      <c r="X591" s="48"/>
      <c r="Y591" s="48"/>
      <c r="Z591" s="157"/>
      <c r="AA591" s="47"/>
      <c r="AB591" s="97"/>
      <c r="AC591" s="49"/>
      <c r="AD591" s="49"/>
      <c r="AE591" s="49"/>
      <c r="AF591" s="49"/>
      <c r="AG591" s="49"/>
      <c r="AH591" s="47"/>
      <c r="AI591" s="47"/>
      <c r="AJ591" s="47"/>
      <c r="AK591" s="190"/>
      <c r="AL591" s="190"/>
      <c r="AM591" s="190"/>
      <c r="AN591" s="190"/>
      <c r="AO591" s="190"/>
      <c r="AP591" s="151"/>
      <c r="AQ591" s="322"/>
      <c r="AR591" s="322"/>
      <c r="AS591" s="322"/>
      <c r="AT591" s="47"/>
      <c r="AU591" s="47"/>
      <c r="AV591" s="47"/>
      <c r="AW591" s="47"/>
      <c r="AX591" s="322"/>
      <c r="AY591" s="98"/>
      <c r="AZ591" s="98"/>
      <c r="BA591" s="47"/>
      <c r="BB591" s="47"/>
      <c r="BC591" s="47"/>
      <c r="BD591" s="47"/>
      <c r="BE591" s="97"/>
      <c r="BF591" s="49"/>
      <c r="BG591" s="239"/>
      <c r="BH591" s="342"/>
      <c r="BI591" s="49"/>
      <c r="BJ591" s="49"/>
      <c r="BK591" s="49"/>
      <c r="BL591" s="49"/>
      <c r="BM591" s="49"/>
      <c r="BN591" s="47"/>
      <c r="BO591" s="49"/>
      <c r="BP591" s="49"/>
      <c r="BQ591" s="49"/>
      <c r="BR591" s="323"/>
      <c r="BS591" s="323"/>
      <c r="BT591" s="323"/>
      <c r="BU591" s="49"/>
      <c r="BV591" s="49"/>
      <c r="BW591" s="97"/>
      <c r="BX591" s="97"/>
      <c r="BY591" s="97"/>
      <c r="BZ591" s="97"/>
      <c r="CA591" s="49"/>
      <c r="CB591" s="49"/>
      <c r="CC591" s="49"/>
      <c r="CD591" s="49"/>
      <c r="CE591" s="49"/>
      <c r="CF591" s="49"/>
      <c r="CG591" s="49"/>
      <c r="CH591" s="49"/>
      <c r="CI591" s="97"/>
      <c r="CJ591" s="97"/>
      <c r="CK591" s="97"/>
      <c r="CL591" s="97"/>
      <c r="CM591" s="335"/>
      <c r="CN591" s="337"/>
      <c r="CO591" s="315" t="str">
        <f>IF(Формулы!R591&gt;V591,"22-?,Дата 14 - Прибыл из УФСИН; ","")&amp;IF(Формулы!Q591&gt;Y591,"25-?,Дата 13 - Выбыл в УФСИН;","")&amp;IF(YEAR(ДАННЫЕ!$F$1)=YEAR(ДАННЫЕ!B591),IF(AT591&gt;0,"","40-?, вявлен в текущем году! "),"")&amp;IF(YEAR($F$1)=YEAR(W591),IF(X591+Y591&gt;0,"","23-стоит, 24,25 - куда выбыл? "),"")&amp;IF(X591+Y591&gt;0,IF(YEAR($F$1)=YEAR(W591),"","24+25&gt;0? 23 - когда выбыл? "),"")&amp;IF(BA591&lt;BB591,"47&gt;=48; ","")&amp;IF(BA591&lt;BC591,"47&gt;=49; ","")&amp;IF(BA591&lt;BD591,"47&gt;=50; ","")&amp;IF(BE591&gt;0,IF(BF591&gt;0,IF(AU591&gt;AV591,"","41 и 42 - ? (51 и 52 &gt; 0);"),"51 &gt; 0 52 - ?;"),"")&amp;IF(AU591&gt;0,IF(AV591&gt;AU591,"41&gt;42;","")&amp;IF(BE591&gt;0,"","41&gt;0 51-?;"),"")&amp;IF(BF591&gt;0,IF(BE591&gt;0,"","52&gt;0 51-?;"),"")&amp;IF(AW591&gt;=AX591,"","43&gt;44;")&amp;IF(CA591&gt;0,IF(AW591&gt;0,"","71 &gt; 0 43-?;"),"")</f>
        <v/>
      </c>
    </row>
    <row r="592" spans="1:93" s="250" customFormat="1" ht="15" customHeight="1" x14ac:dyDescent="0.2">
      <c r="A592" s="45"/>
      <c r="B592" s="46"/>
      <c r="C592" s="121"/>
      <c r="D592" s="121"/>
      <c r="E592" s="336"/>
      <c r="F592" s="122"/>
      <c r="G592" s="46"/>
      <c r="H592" s="45"/>
      <c r="I592" s="45"/>
      <c r="J592" s="45"/>
      <c r="K592" s="45"/>
      <c r="L592" s="45"/>
      <c r="M592" s="46"/>
      <c r="N592" s="46"/>
      <c r="O592" s="48"/>
      <c r="P592" s="48"/>
      <c r="Q592" s="46"/>
      <c r="R592" s="48"/>
      <c r="S592" s="48"/>
      <c r="T592" s="48"/>
      <c r="U592" s="48"/>
      <c r="V592" s="48"/>
      <c r="W592" s="46"/>
      <c r="X592" s="48"/>
      <c r="Y592" s="48"/>
      <c r="Z592" s="157"/>
      <c r="AA592" s="47"/>
      <c r="AB592" s="97"/>
      <c r="AC592" s="49"/>
      <c r="AD592" s="49"/>
      <c r="AE592" s="49"/>
      <c r="AF592" s="49"/>
      <c r="AG592" s="49"/>
      <c r="AH592" s="47"/>
      <c r="AI592" s="47"/>
      <c r="AJ592" s="47"/>
      <c r="AK592" s="190"/>
      <c r="AL592" s="190"/>
      <c r="AM592" s="190"/>
      <c r="AN592" s="190"/>
      <c r="AO592" s="190"/>
      <c r="AP592" s="151"/>
      <c r="AQ592" s="322"/>
      <c r="AR592" s="322"/>
      <c r="AS592" s="322"/>
      <c r="AT592" s="47"/>
      <c r="AU592" s="47"/>
      <c r="AV592" s="47"/>
      <c r="AW592" s="47"/>
      <c r="AX592" s="322"/>
      <c r="AY592" s="98"/>
      <c r="AZ592" s="98"/>
      <c r="BA592" s="47"/>
      <c r="BB592" s="47"/>
      <c r="BC592" s="47"/>
      <c r="BD592" s="47"/>
      <c r="BE592" s="97"/>
      <c r="BF592" s="49"/>
      <c r="BG592" s="239"/>
      <c r="BH592" s="342"/>
      <c r="BI592" s="49"/>
      <c r="BJ592" s="49"/>
      <c r="BK592" s="49"/>
      <c r="BL592" s="49"/>
      <c r="BM592" s="49"/>
      <c r="BN592" s="47"/>
      <c r="BO592" s="49"/>
      <c r="BP592" s="49"/>
      <c r="BQ592" s="49"/>
      <c r="BR592" s="323"/>
      <c r="BS592" s="323"/>
      <c r="BT592" s="323"/>
      <c r="BU592" s="49"/>
      <c r="BV592" s="49"/>
      <c r="BW592" s="97"/>
      <c r="BX592" s="97"/>
      <c r="BY592" s="97"/>
      <c r="BZ592" s="97"/>
      <c r="CA592" s="49"/>
      <c r="CB592" s="49"/>
      <c r="CC592" s="49"/>
      <c r="CD592" s="49"/>
      <c r="CE592" s="49"/>
      <c r="CF592" s="49"/>
      <c r="CG592" s="49"/>
      <c r="CH592" s="49"/>
      <c r="CI592" s="97"/>
      <c r="CJ592" s="97"/>
      <c r="CK592" s="97"/>
      <c r="CL592" s="97"/>
      <c r="CM592" s="335"/>
      <c r="CN592" s="337"/>
      <c r="CO592" s="315" t="str">
        <f>IF(Формулы!R592&gt;V592,"22-?,Дата 14 - Прибыл из УФСИН; ","")&amp;IF(Формулы!Q592&gt;Y592,"25-?,Дата 13 - Выбыл в УФСИН;","")&amp;IF(YEAR(ДАННЫЕ!$F$1)=YEAR(ДАННЫЕ!B592),IF(AT592&gt;0,"","40-?, вявлен в текущем году! "),"")&amp;IF(YEAR($F$1)=YEAR(W592),IF(X592+Y592&gt;0,"","23-стоит, 24,25 - куда выбыл? "),"")&amp;IF(X592+Y592&gt;0,IF(YEAR($F$1)=YEAR(W592),"","24+25&gt;0? 23 - когда выбыл? "),"")&amp;IF(BA592&lt;BB592,"47&gt;=48; ","")&amp;IF(BA592&lt;BC592,"47&gt;=49; ","")&amp;IF(BA592&lt;BD592,"47&gt;=50; ","")&amp;IF(BE592&gt;0,IF(BF592&gt;0,IF(AU592&gt;AV592,"","41 и 42 - ? (51 и 52 &gt; 0);"),"51 &gt; 0 52 - ?;"),"")&amp;IF(AU592&gt;0,IF(AV592&gt;AU592,"41&gt;42;","")&amp;IF(BE592&gt;0,"","41&gt;0 51-?;"),"")&amp;IF(BF592&gt;0,IF(BE592&gt;0,"","52&gt;0 51-?;"),"")&amp;IF(AW592&gt;=AX592,"","43&gt;44;")&amp;IF(CA592&gt;0,IF(AW592&gt;0,"","71 &gt; 0 43-?;"),"")</f>
        <v/>
      </c>
    </row>
    <row r="593" spans="1:93" s="250" customFormat="1" ht="15" customHeight="1" x14ac:dyDescent="0.2">
      <c r="A593" s="45"/>
      <c r="B593" s="46"/>
      <c r="C593" s="121"/>
      <c r="D593" s="121"/>
      <c r="E593" s="336"/>
      <c r="F593" s="122"/>
      <c r="G593" s="46"/>
      <c r="H593" s="45"/>
      <c r="I593" s="45"/>
      <c r="J593" s="45"/>
      <c r="K593" s="45"/>
      <c r="L593" s="45"/>
      <c r="M593" s="46"/>
      <c r="N593" s="46"/>
      <c r="O593" s="48"/>
      <c r="P593" s="48"/>
      <c r="Q593" s="46"/>
      <c r="R593" s="48"/>
      <c r="S593" s="48"/>
      <c r="T593" s="48"/>
      <c r="U593" s="48"/>
      <c r="V593" s="48"/>
      <c r="W593" s="46"/>
      <c r="X593" s="48"/>
      <c r="Y593" s="48"/>
      <c r="Z593" s="157"/>
      <c r="AA593" s="47"/>
      <c r="AB593" s="97"/>
      <c r="AC593" s="49"/>
      <c r="AD593" s="49"/>
      <c r="AE593" s="49"/>
      <c r="AF593" s="49"/>
      <c r="AG593" s="49"/>
      <c r="AH593" s="47"/>
      <c r="AI593" s="47"/>
      <c r="AJ593" s="47"/>
      <c r="AK593" s="190"/>
      <c r="AL593" s="190"/>
      <c r="AM593" s="190"/>
      <c r="AN593" s="190"/>
      <c r="AO593" s="190"/>
      <c r="AP593" s="151"/>
      <c r="AQ593" s="322"/>
      <c r="AR593" s="322"/>
      <c r="AS593" s="322"/>
      <c r="AT593" s="47"/>
      <c r="AU593" s="47"/>
      <c r="AV593" s="47"/>
      <c r="AW593" s="47"/>
      <c r="AX593" s="322"/>
      <c r="AY593" s="98"/>
      <c r="AZ593" s="98"/>
      <c r="BA593" s="47"/>
      <c r="BB593" s="47"/>
      <c r="BC593" s="47"/>
      <c r="BD593" s="47"/>
      <c r="BE593" s="97"/>
      <c r="BF593" s="49"/>
      <c r="BG593" s="239"/>
      <c r="BH593" s="342"/>
      <c r="BI593" s="49"/>
      <c r="BJ593" s="49"/>
      <c r="BK593" s="49"/>
      <c r="BL593" s="49"/>
      <c r="BM593" s="49"/>
      <c r="BN593" s="47"/>
      <c r="BO593" s="49"/>
      <c r="BP593" s="49"/>
      <c r="BQ593" s="49"/>
      <c r="BR593" s="323"/>
      <c r="BS593" s="323"/>
      <c r="BT593" s="323"/>
      <c r="BU593" s="49"/>
      <c r="BV593" s="49"/>
      <c r="BW593" s="97"/>
      <c r="BX593" s="97"/>
      <c r="BY593" s="97"/>
      <c r="BZ593" s="97"/>
      <c r="CA593" s="49"/>
      <c r="CB593" s="49"/>
      <c r="CC593" s="49"/>
      <c r="CD593" s="49"/>
      <c r="CE593" s="49"/>
      <c r="CF593" s="49"/>
      <c r="CG593" s="49"/>
      <c r="CH593" s="49"/>
      <c r="CI593" s="97"/>
      <c r="CJ593" s="97"/>
      <c r="CK593" s="97"/>
      <c r="CL593" s="97"/>
      <c r="CM593" s="335"/>
      <c r="CN593" s="337"/>
      <c r="CO593" s="315" t="str">
        <f>IF(Формулы!R593&gt;V593,"22-?,Дата 14 - Прибыл из УФСИН; ","")&amp;IF(Формулы!Q593&gt;Y593,"25-?,Дата 13 - Выбыл в УФСИН;","")&amp;IF(YEAR(ДАННЫЕ!$F$1)=YEAR(ДАННЫЕ!B593),IF(AT593&gt;0,"","40-?, вявлен в текущем году! "),"")&amp;IF(YEAR($F$1)=YEAR(W593),IF(X593+Y593&gt;0,"","23-стоит, 24,25 - куда выбыл? "),"")&amp;IF(X593+Y593&gt;0,IF(YEAR($F$1)=YEAR(W593),"","24+25&gt;0? 23 - когда выбыл? "),"")&amp;IF(BA593&lt;BB593,"47&gt;=48; ","")&amp;IF(BA593&lt;BC593,"47&gt;=49; ","")&amp;IF(BA593&lt;BD593,"47&gt;=50; ","")&amp;IF(BE593&gt;0,IF(BF593&gt;0,IF(AU593&gt;AV593,"","41 и 42 - ? (51 и 52 &gt; 0);"),"51 &gt; 0 52 - ?;"),"")&amp;IF(AU593&gt;0,IF(AV593&gt;AU593,"41&gt;42;","")&amp;IF(BE593&gt;0,"","41&gt;0 51-?;"),"")&amp;IF(BF593&gt;0,IF(BE593&gt;0,"","52&gt;0 51-?;"),"")&amp;IF(AW593&gt;=AX593,"","43&gt;44;")&amp;IF(CA593&gt;0,IF(AW593&gt;0,"","71 &gt; 0 43-?;"),"")</f>
        <v/>
      </c>
    </row>
    <row r="594" spans="1:93" s="250" customFormat="1" ht="15" customHeight="1" x14ac:dyDescent="0.2">
      <c r="A594" s="45"/>
      <c r="B594" s="46"/>
      <c r="C594" s="121"/>
      <c r="D594" s="121"/>
      <c r="E594" s="336"/>
      <c r="F594" s="122"/>
      <c r="G594" s="46"/>
      <c r="H594" s="45"/>
      <c r="I594" s="45"/>
      <c r="J594" s="45"/>
      <c r="K594" s="45"/>
      <c r="L594" s="45"/>
      <c r="M594" s="46"/>
      <c r="N594" s="46"/>
      <c r="O594" s="48"/>
      <c r="P594" s="48"/>
      <c r="Q594" s="46"/>
      <c r="R594" s="48"/>
      <c r="S594" s="48"/>
      <c r="T594" s="48"/>
      <c r="U594" s="48"/>
      <c r="V594" s="48"/>
      <c r="W594" s="46"/>
      <c r="X594" s="48"/>
      <c r="Y594" s="48"/>
      <c r="Z594" s="157"/>
      <c r="AA594" s="47"/>
      <c r="AB594" s="97"/>
      <c r="AC594" s="49"/>
      <c r="AD594" s="49"/>
      <c r="AE594" s="49"/>
      <c r="AF594" s="49"/>
      <c r="AG594" s="49"/>
      <c r="AH594" s="47"/>
      <c r="AI594" s="47"/>
      <c r="AJ594" s="47"/>
      <c r="AK594" s="190"/>
      <c r="AL594" s="190"/>
      <c r="AM594" s="190"/>
      <c r="AN594" s="190"/>
      <c r="AO594" s="190"/>
      <c r="AP594" s="151"/>
      <c r="AQ594" s="322"/>
      <c r="AR594" s="322"/>
      <c r="AS594" s="322"/>
      <c r="AT594" s="47"/>
      <c r="AU594" s="47"/>
      <c r="AV594" s="47"/>
      <c r="AW594" s="47"/>
      <c r="AX594" s="322"/>
      <c r="AY594" s="98"/>
      <c r="AZ594" s="98"/>
      <c r="BA594" s="47"/>
      <c r="BB594" s="47"/>
      <c r="BC594" s="47"/>
      <c r="BD594" s="47"/>
      <c r="BE594" s="97"/>
      <c r="BF594" s="49"/>
      <c r="BG594" s="239"/>
      <c r="BH594" s="342"/>
      <c r="BI594" s="49"/>
      <c r="BJ594" s="49"/>
      <c r="BK594" s="49"/>
      <c r="BL594" s="49"/>
      <c r="BM594" s="49"/>
      <c r="BN594" s="47"/>
      <c r="BO594" s="49"/>
      <c r="BP594" s="49"/>
      <c r="BQ594" s="49"/>
      <c r="BR594" s="323"/>
      <c r="BS594" s="323"/>
      <c r="BT594" s="323"/>
      <c r="BU594" s="49"/>
      <c r="BV594" s="49"/>
      <c r="BW594" s="97"/>
      <c r="BX594" s="97"/>
      <c r="BY594" s="97"/>
      <c r="BZ594" s="97"/>
      <c r="CA594" s="49"/>
      <c r="CB594" s="49"/>
      <c r="CC594" s="49"/>
      <c r="CD594" s="49"/>
      <c r="CE594" s="49"/>
      <c r="CF594" s="49"/>
      <c r="CG594" s="49"/>
      <c r="CH594" s="49"/>
      <c r="CI594" s="97"/>
      <c r="CJ594" s="97"/>
      <c r="CK594" s="97"/>
      <c r="CL594" s="97"/>
      <c r="CM594" s="335"/>
      <c r="CN594" s="337"/>
      <c r="CO594" s="315" t="str">
        <f>IF(Формулы!R594&gt;V594,"22-?,Дата 14 - Прибыл из УФСИН; ","")&amp;IF(Формулы!Q594&gt;Y594,"25-?,Дата 13 - Выбыл в УФСИН;","")&amp;IF(YEAR(ДАННЫЕ!$F$1)=YEAR(ДАННЫЕ!B594),IF(AT594&gt;0,"","40-?, вявлен в текущем году! "),"")&amp;IF(YEAR($F$1)=YEAR(W594),IF(X594+Y594&gt;0,"","23-стоит, 24,25 - куда выбыл? "),"")&amp;IF(X594+Y594&gt;0,IF(YEAR($F$1)=YEAR(W594),"","24+25&gt;0? 23 - когда выбыл? "),"")&amp;IF(BA594&lt;BB594,"47&gt;=48; ","")&amp;IF(BA594&lt;BC594,"47&gt;=49; ","")&amp;IF(BA594&lt;BD594,"47&gt;=50; ","")&amp;IF(BE594&gt;0,IF(BF594&gt;0,IF(AU594&gt;AV594,"","41 и 42 - ? (51 и 52 &gt; 0);"),"51 &gt; 0 52 - ?;"),"")&amp;IF(AU594&gt;0,IF(AV594&gt;AU594,"41&gt;42;","")&amp;IF(BE594&gt;0,"","41&gt;0 51-?;"),"")&amp;IF(BF594&gt;0,IF(BE594&gt;0,"","52&gt;0 51-?;"),"")&amp;IF(AW594&gt;=AX594,"","43&gt;44;")&amp;IF(CA594&gt;0,IF(AW594&gt;0,"","71 &gt; 0 43-?;"),"")</f>
        <v/>
      </c>
    </row>
    <row r="595" spans="1:93" s="250" customFormat="1" ht="15" customHeight="1" x14ac:dyDescent="0.2">
      <c r="A595" s="45"/>
      <c r="B595" s="46"/>
      <c r="C595" s="121"/>
      <c r="D595" s="121"/>
      <c r="E595" s="336"/>
      <c r="F595" s="122"/>
      <c r="G595" s="46"/>
      <c r="H595" s="45"/>
      <c r="I595" s="45"/>
      <c r="J595" s="45"/>
      <c r="K595" s="45"/>
      <c r="L595" s="45"/>
      <c r="M595" s="46"/>
      <c r="N595" s="46"/>
      <c r="O595" s="48"/>
      <c r="P595" s="48"/>
      <c r="Q595" s="46"/>
      <c r="R595" s="48"/>
      <c r="S595" s="48"/>
      <c r="T595" s="48"/>
      <c r="U595" s="48"/>
      <c r="V595" s="48"/>
      <c r="W595" s="46"/>
      <c r="X595" s="48"/>
      <c r="Y595" s="48"/>
      <c r="Z595" s="157"/>
      <c r="AA595" s="47"/>
      <c r="AB595" s="97"/>
      <c r="AC595" s="49"/>
      <c r="AD595" s="49"/>
      <c r="AE595" s="49"/>
      <c r="AF595" s="49"/>
      <c r="AG595" s="49"/>
      <c r="AH595" s="47"/>
      <c r="AI595" s="47"/>
      <c r="AJ595" s="47"/>
      <c r="AK595" s="190"/>
      <c r="AL595" s="190"/>
      <c r="AM595" s="190"/>
      <c r="AN595" s="190"/>
      <c r="AO595" s="190"/>
      <c r="AP595" s="151"/>
      <c r="AQ595" s="322"/>
      <c r="AR595" s="322"/>
      <c r="AS595" s="322"/>
      <c r="AT595" s="47"/>
      <c r="AU595" s="47"/>
      <c r="AV595" s="47"/>
      <c r="AW595" s="47"/>
      <c r="AX595" s="322"/>
      <c r="AY595" s="98"/>
      <c r="AZ595" s="98"/>
      <c r="BA595" s="47"/>
      <c r="BB595" s="47"/>
      <c r="BC595" s="47"/>
      <c r="BD595" s="47"/>
      <c r="BE595" s="97"/>
      <c r="BF595" s="49"/>
      <c r="BG595" s="239"/>
      <c r="BH595" s="342"/>
      <c r="BI595" s="49"/>
      <c r="BJ595" s="49"/>
      <c r="BK595" s="49"/>
      <c r="BL595" s="49"/>
      <c r="BM595" s="49"/>
      <c r="BN595" s="47"/>
      <c r="BO595" s="49"/>
      <c r="BP595" s="49"/>
      <c r="BQ595" s="49"/>
      <c r="BR595" s="323"/>
      <c r="BS595" s="323"/>
      <c r="BT595" s="323"/>
      <c r="BU595" s="49"/>
      <c r="BV595" s="49"/>
      <c r="BW595" s="97"/>
      <c r="BX595" s="97"/>
      <c r="BY595" s="97"/>
      <c r="BZ595" s="97"/>
      <c r="CA595" s="49"/>
      <c r="CB595" s="49"/>
      <c r="CC595" s="49"/>
      <c r="CD595" s="49"/>
      <c r="CE595" s="49"/>
      <c r="CF595" s="49"/>
      <c r="CG595" s="49"/>
      <c r="CH595" s="49"/>
      <c r="CI595" s="97"/>
      <c r="CJ595" s="97"/>
      <c r="CK595" s="97"/>
      <c r="CL595" s="97"/>
      <c r="CM595" s="335"/>
      <c r="CN595" s="337"/>
      <c r="CO595" s="315" t="str">
        <f>IF(Формулы!R595&gt;V595,"22-?,Дата 14 - Прибыл из УФСИН; ","")&amp;IF(Формулы!Q595&gt;Y595,"25-?,Дата 13 - Выбыл в УФСИН;","")&amp;IF(YEAR(ДАННЫЕ!$F$1)=YEAR(ДАННЫЕ!B595),IF(AT595&gt;0,"","40-?, вявлен в текущем году! "),"")&amp;IF(YEAR($F$1)=YEAR(W595),IF(X595+Y595&gt;0,"","23-стоит, 24,25 - куда выбыл? "),"")&amp;IF(X595+Y595&gt;0,IF(YEAR($F$1)=YEAR(W595),"","24+25&gt;0? 23 - когда выбыл? "),"")&amp;IF(BA595&lt;BB595,"47&gt;=48; ","")&amp;IF(BA595&lt;BC595,"47&gt;=49; ","")&amp;IF(BA595&lt;BD595,"47&gt;=50; ","")&amp;IF(BE595&gt;0,IF(BF595&gt;0,IF(AU595&gt;AV595,"","41 и 42 - ? (51 и 52 &gt; 0);"),"51 &gt; 0 52 - ?;"),"")&amp;IF(AU595&gt;0,IF(AV595&gt;AU595,"41&gt;42;","")&amp;IF(BE595&gt;0,"","41&gt;0 51-?;"),"")&amp;IF(BF595&gt;0,IF(BE595&gt;0,"","52&gt;0 51-?;"),"")&amp;IF(AW595&gt;=AX595,"","43&gt;44;")&amp;IF(CA595&gt;0,IF(AW595&gt;0,"","71 &gt; 0 43-?;"),"")</f>
        <v/>
      </c>
    </row>
    <row r="596" spans="1:93" s="250" customFormat="1" ht="15" customHeight="1" x14ac:dyDescent="0.2">
      <c r="A596" s="45"/>
      <c r="B596" s="46"/>
      <c r="C596" s="121"/>
      <c r="D596" s="121"/>
      <c r="E596" s="336"/>
      <c r="F596" s="122"/>
      <c r="G596" s="46"/>
      <c r="H596" s="45"/>
      <c r="I596" s="45"/>
      <c r="J596" s="45"/>
      <c r="K596" s="45"/>
      <c r="L596" s="45"/>
      <c r="M596" s="46"/>
      <c r="N596" s="46"/>
      <c r="O596" s="48"/>
      <c r="P596" s="48"/>
      <c r="Q596" s="46"/>
      <c r="R596" s="48"/>
      <c r="S596" s="48"/>
      <c r="T596" s="48"/>
      <c r="U596" s="48"/>
      <c r="V596" s="48"/>
      <c r="W596" s="46"/>
      <c r="X596" s="48"/>
      <c r="Y596" s="48"/>
      <c r="Z596" s="157"/>
      <c r="AA596" s="47"/>
      <c r="AB596" s="97"/>
      <c r="AC596" s="49"/>
      <c r="AD596" s="49"/>
      <c r="AE596" s="49"/>
      <c r="AF596" s="49"/>
      <c r="AG596" s="49"/>
      <c r="AH596" s="47"/>
      <c r="AI596" s="47"/>
      <c r="AJ596" s="47"/>
      <c r="AK596" s="190"/>
      <c r="AL596" s="190"/>
      <c r="AM596" s="190"/>
      <c r="AN596" s="190"/>
      <c r="AO596" s="190"/>
      <c r="AP596" s="151"/>
      <c r="AQ596" s="322"/>
      <c r="AR596" s="322"/>
      <c r="AS596" s="322"/>
      <c r="AT596" s="47"/>
      <c r="AU596" s="47"/>
      <c r="AV596" s="47"/>
      <c r="AW596" s="47"/>
      <c r="AX596" s="322"/>
      <c r="AY596" s="98"/>
      <c r="AZ596" s="98"/>
      <c r="BA596" s="47"/>
      <c r="BB596" s="47"/>
      <c r="BC596" s="47"/>
      <c r="BD596" s="47"/>
      <c r="BE596" s="97"/>
      <c r="BF596" s="49"/>
      <c r="BG596" s="239"/>
      <c r="BH596" s="342"/>
      <c r="BI596" s="49"/>
      <c r="BJ596" s="49"/>
      <c r="BK596" s="49"/>
      <c r="BL596" s="49"/>
      <c r="BM596" s="49"/>
      <c r="BN596" s="47"/>
      <c r="BO596" s="49"/>
      <c r="BP596" s="49"/>
      <c r="BQ596" s="49"/>
      <c r="BR596" s="323"/>
      <c r="BS596" s="323"/>
      <c r="BT596" s="323"/>
      <c r="BU596" s="49"/>
      <c r="BV596" s="49"/>
      <c r="BW596" s="97"/>
      <c r="BX596" s="97"/>
      <c r="BY596" s="97"/>
      <c r="BZ596" s="97"/>
      <c r="CA596" s="49"/>
      <c r="CB596" s="49"/>
      <c r="CC596" s="49"/>
      <c r="CD596" s="49"/>
      <c r="CE596" s="49"/>
      <c r="CF596" s="49"/>
      <c r="CG596" s="49"/>
      <c r="CH596" s="49"/>
      <c r="CI596" s="97"/>
      <c r="CJ596" s="97"/>
      <c r="CK596" s="97"/>
      <c r="CL596" s="97"/>
      <c r="CM596" s="335"/>
      <c r="CN596" s="337"/>
      <c r="CO596" s="315" t="str">
        <f>IF(Формулы!R596&gt;V596,"22-?,Дата 14 - Прибыл из УФСИН; ","")&amp;IF(Формулы!Q596&gt;Y596,"25-?,Дата 13 - Выбыл в УФСИН;","")&amp;IF(YEAR(ДАННЫЕ!$F$1)=YEAR(ДАННЫЕ!B596),IF(AT596&gt;0,"","40-?, вявлен в текущем году! "),"")&amp;IF(YEAR($F$1)=YEAR(W596),IF(X596+Y596&gt;0,"","23-стоит, 24,25 - куда выбыл? "),"")&amp;IF(X596+Y596&gt;0,IF(YEAR($F$1)=YEAR(W596),"","24+25&gt;0? 23 - когда выбыл? "),"")&amp;IF(BA596&lt;BB596,"47&gt;=48; ","")&amp;IF(BA596&lt;BC596,"47&gt;=49; ","")&amp;IF(BA596&lt;BD596,"47&gt;=50; ","")&amp;IF(BE596&gt;0,IF(BF596&gt;0,IF(AU596&gt;AV596,"","41 и 42 - ? (51 и 52 &gt; 0);"),"51 &gt; 0 52 - ?;"),"")&amp;IF(AU596&gt;0,IF(AV596&gt;AU596,"41&gt;42;","")&amp;IF(BE596&gt;0,"","41&gt;0 51-?;"),"")&amp;IF(BF596&gt;0,IF(BE596&gt;0,"","52&gt;0 51-?;"),"")&amp;IF(AW596&gt;=AX596,"","43&gt;44;")&amp;IF(CA596&gt;0,IF(AW596&gt;0,"","71 &gt; 0 43-?;"),"")</f>
        <v/>
      </c>
    </row>
    <row r="597" spans="1:93" s="250" customFormat="1" ht="15" customHeight="1" x14ac:dyDescent="0.2">
      <c r="A597" s="45"/>
      <c r="B597" s="46"/>
      <c r="C597" s="121"/>
      <c r="D597" s="121"/>
      <c r="E597" s="336"/>
      <c r="F597" s="122"/>
      <c r="G597" s="46"/>
      <c r="H597" s="45"/>
      <c r="I597" s="45"/>
      <c r="J597" s="45"/>
      <c r="K597" s="45"/>
      <c r="L597" s="45"/>
      <c r="M597" s="46"/>
      <c r="N597" s="46"/>
      <c r="O597" s="48"/>
      <c r="P597" s="48"/>
      <c r="Q597" s="46"/>
      <c r="R597" s="48"/>
      <c r="S597" s="48"/>
      <c r="T597" s="48"/>
      <c r="U597" s="48"/>
      <c r="V597" s="48"/>
      <c r="W597" s="46"/>
      <c r="X597" s="48"/>
      <c r="Y597" s="48"/>
      <c r="Z597" s="157"/>
      <c r="AA597" s="47"/>
      <c r="AB597" s="97"/>
      <c r="AC597" s="49"/>
      <c r="AD597" s="49"/>
      <c r="AE597" s="49"/>
      <c r="AF597" s="49"/>
      <c r="AG597" s="49"/>
      <c r="AH597" s="47"/>
      <c r="AI597" s="47"/>
      <c r="AJ597" s="47"/>
      <c r="AK597" s="190"/>
      <c r="AL597" s="190"/>
      <c r="AM597" s="190"/>
      <c r="AN597" s="190"/>
      <c r="AO597" s="190"/>
      <c r="AP597" s="151"/>
      <c r="AQ597" s="322"/>
      <c r="AR597" s="322"/>
      <c r="AS597" s="322"/>
      <c r="AT597" s="47"/>
      <c r="AU597" s="47"/>
      <c r="AV597" s="47"/>
      <c r="AW597" s="47"/>
      <c r="AX597" s="322"/>
      <c r="AY597" s="98"/>
      <c r="AZ597" s="98"/>
      <c r="BA597" s="47"/>
      <c r="BB597" s="47"/>
      <c r="BC597" s="47"/>
      <c r="BD597" s="47"/>
      <c r="BE597" s="97"/>
      <c r="BF597" s="49"/>
      <c r="BG597" s="239"/>
      <c r="BH597" s="342"/>
      <c r="BI597" s="49"/>
      <c r="BJ597" s="49"/>
      <c r="BK597" s="49"/>
      <c r="BL597" s="49"/>
      <c r="BM597" s="49"/>
      <c r="BN597" s="47"/>
      <c r="BO597" s="49"/>
      <c r="BP597" s="49"/>
      <c r="BQ597" s="49"/>
      <c r="BR597" s="323"/>
      <c r="BS597" s="323"/>
      <c r="BT597" s="323"/>
      <c r="BU597" s="49"/>
      <c r="BV597" s="49"/>
      <c r="BW597" s="97"/>
      <c r="BX597" s="97"/>
      <c r="BY597" s="97"/>
      <c r="BZ597" s="97"/>
      <c r="CA597" s="49"/>
      <c r="CB597" s="49"/>
      <c r="CC597" s="49"/>
      <c r="CD597" s="49"/>
      <c r="CE597" s="49"/>
      <c r="CF597" s="49"/>
      <c r="CG597" s="49"/>
      <c r="CH597" s="49"/>
      <c r="CI597" s="97"/>
      <c r="CJ597" s="97"/>
      <c r="CK597" s="97"/>
      <c r="CL597" s="97"/>
      <c r="CM597" s="335"/>
      <c r="CN597" s="337"/>
      <c r="CO597" s="315" t="str">
        <f>IF(Формулы!R597&gt;V597,"22-?,Дата 14 - Прибыл из УФСИН; ","")&amp;IF(Формулы!Q597&gt;Y597,"25-?,Дата 13 - Выбыл в УФСИН;","")&amp;IF(YEAR(ДАННЫЕ!$F$1)=YEAR(ДАННЫЕ!B597),IF(AT597&gt;0,"","40-?, вявлен в текущем году! "),"")&amp;IF(YEAR($F$1)=YEAR(W597),IF(X597+Y597&gt;0,"","23-стоит, 24,25 - куда выбыл? "),"")&amp;IF(X597+Y597&gt;0,IF(YEAR($F$1)=YEAR(W597),"","24+25&gt;0? 23 - когда выбыл? "),"")&amp;IF(BA597&lt;BB597,"47&gt;=48; ","")&amp;IF(BA597&lt;BC597,"47&gt;=49; ","")&amp;IF(BA597&lt;BD597,"47&gt;=50; ","")&amp;IF(BE597&gt;0,IF(BF597&gt;0,IF(AU597&gt;AV597,"","41 и 42 - ? (51 и 52 &gt; 0);"),"51 &gt; 0 52 - ?;"),"")&amp;IF(AU597&gt;0,IF(AV597&gt;AU597,"41&gt;42;","")&amp;IF(BE597&gt;0,"","41&gt;0 51-?;"),"")&amp;IF(BF597&gt;0,IF(BE597&gt;0,"","52&gt;0 51-?;"),"")&amp;IF(AW597&gt;=AX597,"","43&gt;44;")&amp;IF(CA597&gt;0,IF(AW597&gt;0,"","71 &gt; 0 43-?;"),"")</f>
        <v/>
      </c>
    </row>
    <row r="598" spans="1:93" s="250" customFormat="1" ht="15" customHeight="1" x14ac:dyDescent="0.2">
      <c r="A598" s="45"/>
      <c r="B598" s="46"/>
      <c r="C598" s="121"/>
      <c r="D598" s="121"/>
      <c r="E598" s="336"/>
      <c r="F598" s="122"/>
      <c r="G598" s="46"/>
      <c r="H598" s="45"/>
      <c r="I598" s="45"/>
      <c r="J598" s="45"/>
      <c r="K598" s="45"/>
      <c r="L598" s="45"/>
      <c r="M598" s="46"/>
      <c r="N598" s="46"/>
      <c r="O598" s="48"/>
      <c r="P598" s="48"/>
      <c r="Q598" s="46"/>
      <c r="R598" s="48"/>
      <c r="S598" s="48"/>
      <c r="T598" s="48"/>
      <c r="U598" s="48"/>
      <c r="V598" s="48"/>
      <c r="W598" s="46"/>
      <c r="X598" s="48"/>
      <c r="Y598" s="48"/>
      <c r="Z598" s="157"/>
      <c r="AA598" s="47"/>
      <c r="AB598" s="97"/>
      <c r="AC598" s="49"/>
      <c r="AD598" s="49"/>
      <c r="AE598" s="49"/>
      <c r="AF598" s="49"/>
      <c r="AG598" s="49"/>
      <c r="AH598" s="47"/>
      <c r="AI598" s="47"/>
      <c r="AJ598" s="47"/>
      <c r="AK598" s="190"/>
      <c r="AL598" s="190"/>
      <c r="AM598" s="190"/>
      <c r="AN598" s="190"/>
      <c r="AO598" s="190"/>
      <c r="AP598" s="151"/>
      <c r="AQ598" s="322"/>
      <c r="AR598" s="322"/>
      <c r="AS598" s="322"/>
      <c r="AT598" s="47"/>
      <c r="AU598" s="47"/>
      <c r="AV598" s="47"/>
      <c r="AW598" s="47"/>
      <c r="AX598" s="322"/>
      <c r="AY598" s="98"/>
      <c r="AZ598" s="98"/>
      <c r="BA598" s="47"/>
      <c r="BB598" s="47"/>
      <c r="BC598" s="47"/>
      <c r="BD598" s="47"/>
      <c r="BE598" s="97"/>
      <c r="BF598" s="49"/>
      <c r="BG598" s="239"/>
      <c r="BH598" s="342"/>
      <c r="BI598" s="49"/>
      <c r="BJ598" s="49"/>
      <c r="BK598" s="49"/>
      <c r="BL598" s="49"/>
      <c r="BM598" s="49"/>
      <c r="BN598" s="47"/>
      <c r="BO598" s="49"/>
      <c r="BP598" s="49"/>
      <c r="BQ598" s="49"/>
      <c r="BR598" s="323"/>
      <c r="BS598" s="323"/>
      <c r="BT598" s="323"/>
      <c r="BU598" s="49"/>
      <c r="BV598" s="49"/>
      <c r="BW598" s="97"/>
      <c r="BX598" s="97"/>
      <c r="BY598" s="97"/>
      <c r="BZ598" s="97"/>
      <c r="CA598" s="49"/>
      <c r="CB598" s="49"/>
      <c r="CC598" s="49"/>
      <c r="CD598" s="49"/>
      <c r="CE598" s="49"/>
      <c r="CF598" s="49"/>
      <c r="CG598" s="49"/>
      <c r="CH598" s="49"/>
      <c r="CI598" s="97"/>
      <c r="CJ598" s="97"/>
      <c r="CK598" s="97"/>
      <c r="CL598" s="97"/>
      <c r="CM598" s="335"/>
      <c r="CN598" s="337"/>
      <c r="CO598" s="315" t="str">
        <f>IF(Формулы!R598&gt;V598,"22-?,Дата 14 - Прибыл из УФСИН; ","")&amp;IF(Формулы!Q598&gt;Y598,"25-?,Дата 13 - Выбыл в УФСИН;","")&amp;IF(YEAR(ДАННЫЕ!$F$1)=YEAR(ДАННЫЕ!B598),IF(AT598&gt;0,"","40-?, вявлен в текущем году! "),"")&amp;IF(YEAR($F$1)=YEAR(W598),IF(X598+Y598&gt;0,"","23-стоит, 24,25 - куда выбыл? "),"")&amp;IF(X598+Y598&gt;0,IF(YEAR($F$1)=YEAR(W598),"","24+25&gt;0? 23 - когда выбыл? "),"")&amp;IF(BA598&lt;BB598,"47&gt;=48; ","")&amp;IF(BA598&lt;BC598,"47&gt;=49; ","")&amp;IF(BA598&lt;BD598,"47&gt;=50; ","")&amp;IF(BE598&gt;0,IF(BF598&gt;0,IF(AU598&gt;AV598,"","41 и 42 - ? (51 и 52 &gt; 0);"),"51 &gt; 0 52 - ?;"),"")&amp;IF(AU598&gt;0,IF(AV598&gt;AU598,"41&gt;42;","")&amp;IF(BE598&gt;0,"","41&gt;0 51-?;"),"")&amp;IF(BF598&gt;0,IF(BE598&gt;0,"","52&gt;0 51-?;"),"")&amp;IF(AW598&gt;=AX598,"","43&gt;44;")&amp;IF(CA598&gt;0,IF(AW598&gt;0,"","71 &gt; 0 43-?;"),"")</f>
        <v/>
      </c>
    </row>
    <row r="599" spans="1:93" s="250" customFormat="1" ht="15" customHeight="1" x14ac:dyDescent="0.2">
      <c r="A599" s="45"/>
      <c r="B599" s="46"/>
      <c r="C599" s="121"/>
      <c r="D599" s="121"/>
      <c r="E599" s="336"/>
      <c r="F599" s="122"/>
      <c r="G599" s="46"/>
      <c r="H599" s="45"/>
      <c r="I599" s="45"/>
      <c r="J599" s="45"/>
      <c r="K599" s="45"/>
      <c r="L599" s="45"/>
      <c r="M599" s="46"/>
      <c r="N599" s="46"/>
      <c r="O599" s="48"/>
      <c r="P599" s="48"/>
      <c r="Q599" s="46"/>
      <c r="R599" s="48"/>
      <c r="S599" s="48"/>
      <c r="T599" s="48"/>
      <c r="U599" s="48"/>
      <c r="V599" s="48"/>
      <c r="W599" s="46"/>
      <c r="X599" s="48"/>
      <c r="Y599" s="48"/>
      <c r="Z599" s="157"/>
      <c r="AA599" s="47"/>
      <c r="AB599" s="97"/>
      <c r="AC599" s="49"/>
      <c r="AD599" s="49"/>
      <c r="AE599" s="49"/>
      <c r="AF599" s="49"/>
      <c r="AG599" s="49"/>
      <c r="AH599" s="47"/>
      <c r="AI599" s="47"/>
      <c r="AJ599" s="47"/>
      <c r="AK599" s="190"/>
      <c r="AL599" s="190"/>
      <c r="AM599" s="190"/>
      <c r="AN599" s="190"/>
      <c r="AO599" s="190"/>
      <c r="AP599" s="151"/>
      <c r="AQ599" s="322"/>
      <c r="AR599" s="322"/>
      <c r="AS599" s="322"/>
      <c r="AT599" s="47"/>
      <c r="AU599" s="47"/>
      <c r="AV599" s="47"/>
      <c r="AW599" s="47"/>
      <c r="AX599" s="322"/>
      <c r="AY599" s="98"/>
      <c r="AZ599" s="98"/>
      <c r="BA599" s="47"/>
      <c r="BB599" s="47"/>
      <c r="BC599" s="47"/>
      <c r="BD599" s="47"/>
      <c r="BE599" s="97"/>
      <c r="BF599" s="49"/>
      <c r="BG599" s="239"/>
      <c r="BH599" s="342"/>
      <c r="BI599" s="49"/>
      <c r="BJ599" s="49"/>
      <c r="BK599" s="49"/>
      <c r="BL599" s="49"/>
      <c r="BM599" s="49"/>
      <c r="BN599" s="47"/>
      <c r="BO599" s="49"/>
      <c r="BP599" s="49"/>
      <c r="BQ599" s="49"/>
      <c r="BR599" s="323"/>
      <c r="BS599" s="323"/>
      <c r="BT599" s="323"/>
      <c r="BU599" s="49"/>
      <c r="BV599" s="49"/>
      <c r="BW599" s="97"/>
      <c r="BX599" s="97"/>
      <c r="BY599" s="97"/>
      <c r="BZ599" s="97"/>
      <c r="CA599" s="49"/>
      <c r="CB599" s="49"/>
      <c r="CC599" s="49"/>
      <c r="CD599" s="49"/>
      <c r="CE599" s="49"/>
      <c r="CF599" s="49"/>
      <c r="CG599" s="49"/>
      <c r="CH599" s="49"/>
      <c r="CI599" s="97"/>
      <c r="CJ599" s="97"/>
      <c r="CK599" s="97"/>
      <c r="CL599" s="97"/>
      <c r="CM599" s="335"/>
      <c r="CN599" s="337"/>
      <c r="CO599" s="315" t="str">
        <f>IF(Формулы!R599&gt;V599,"22-?,Дата 14 - Прибыл из УФСИН; ","")&amp;IF(Формулы!Q599&gt;Y599,"25-?,Дата 13 - Выбыл в УФСИН;","")&amp;IF(YEAR(ДАННЫЕ!$F$1)=YEAR(ДАННЫЕ!B599),IF(AT599&gt;0,"","40-?, вявлен в текущем году! "),"")&amp;IF(YEAR($F$1)=YEAR(W599),IF(X599+Y599&gt;0,"","23-стоит, 24,25 - куда выбыл? "),"")&amp;IF(X599+Y599&gt;0,IF(YEAR($F$1)=YEAR(W599),"","24+25&gt;0? 23 - когда выбыл? "),"")&amp;IF(BA599&lt;BB599,"47&gt;=48; ","")&amp;IF(BA599&lt;BC599,"47&gt;=49; ","")&amp;IF(BA599&lt;BD599,"47&gt;=50; ","")&amp;IF(BE599&gt;0,IF(BF599&gt;0,IF(AU599&gt;AV599,"","41 и 42 - ? (51 и 52 &gt; 0);"),"51 &gt; 0 52 - ?;"),"")&amp;IF(AU599&gt;0,IF(AV599&gt;AU599,"41&gt;42;","")&amp;IF(BE599&gt;0,"","41&gt;0 51-?;"),"")&amp;IF(BF599&gt;0,IF(BE599&gt;0,"","52&gt;0 51-?;"),"")&amp;IF(AW599&gt;=AX599,"","43&gt;44;")&amp;IF(CA599&gt;0,IF(AW599&gt;0,"","71 &gt; 0 43-?;"),"")</f>
        <v/>
      </c>
    </row>
    <row r="600" spans="1:93" s="250" customFormat="1" ht="15" customHeight="1" x14ac:dyDescent="0.2">
      <c r="A600" s="45"/>
      <c r="B600" s="46"/>
      <c r="C600" s="121"/>
      <c r="D600" s="121"/>
      <c r="E600" s="336"/>
      <c r="F600" s="122"/>
      <c r="G600" s="46"/>
      <c r="H600" s="45"/>
      <c r="I600" s="45"/>
      <c r="J600" s="45"/>
      <c r="K600" s="45"/>
      <c r="L600" s="45"/>
      <c r="M600" s="46"/>
      <c r="N600" s="46"/>
      <c r="O600" s="48"/>
      <c r="P600" s="48"/>
      <c r="Q600" s="46"/>
      <c r="R600" s="48"/>
      <c r="S600" s="48"/>
      <c r="T600" s="48"/>
      <c r="U600" s="48"/>
      <c r="V600" s="48"/>
      <c r="W600" s="46"/>
      <c r="X600" s="48"/>
      <c r="Y600" s="48"/>
      <c r="Z600" s="157"/>
      <c r="AA600" s="47"/>
      <c r="AB600" s="97"/>
      <c r="AC600" s="49"/>
      <c r="AD600" s="49"/>
      <c r="AE600" s="49"/>
      <c r="AF600" s="49"/>
      <c r="AG600" s="49"/>
      <c r="AH600" s="47"/>
      <c r="AI600" s="47"/>
      <c r="AJ600" s="47"/>
      <c r="AK600" s="190"/>
      <c r="AL600" s="190"/>
      <c r="AM600" s="190"/>
      <c r="AN600" s="190"/>
      <c r="AO600" s="190"/>
      <c r="AP600" s="151"/>
      <c r="AQ600" s="322"/>
      <c r="AR600" s="322"/>
      <c r="AS600" s="322"/>
      <c r="AT600" s="47"/>
      <c r="AU600" s="47"/>
      <c r="AV600" s="47"/>
      <c r="AW600" s="47"/>
      <c r="AX600" s="322"/>
      <c r="AY600" s="98"/>
      <c r="AZ600" s="98"/>
      <c r="BA600" s="47"/>
      <c r="BB600" s="47"/>
      <c r="BC600" s="47"/>
      <c r="BD600" s="47"/>
      <c r="BE600" s="97"/>
      <c r="BF600" s="49"/>
      <c r="BG600" s="239"/>
      <c r="BH600" s="342"/>
      <c r="BI600" s="49"/>
      <c r="BJ600" s="49"/>
      <c r="BK600" s="49"/>
      <c r="BL600" s="49"/>
      <c r="BM600" s="49"/>
      <c r="BN600" s="47"/>
      <c r="BO600" s="49"/>
      <c r="BP600" s="49"/>
      <c r="BQ600" s="49"/>
      <c r="BR600" s="323"/>
      <c r="BS600" s="323"/>
      <c r="BT600" s="323"/>
      <c r="BU600" s="49"/>
      <c r="BV600" s="49"/>
      <c r="BW600" s="97"/>
      <c r="BX600" s="97"/>
      <c r="BY600" s="97"/>
      <c r="BZ600" s="97"/>
      <c r="CA600" s="49"/>
      <c r="CB600" s="49"/>
      <c r="CC600" s="49"/>
      <c r="CD600" s="49"/>
      <c r="CE600" s="49"/>
      <c r="CF600" s="49"/>
      <c r="CG600" s="49"/>
      <c r="CH600" s="49"/>
      <c r="CI600" s="97"/>
      <c r="CJ600" s="97"/>
      <c r="CK600" s="97"/>
      <c r="CL600" s="97"/>
      <c r="CM600" s="335"/>
      <c r="CN600" s="337"/>
      <c r="CO600" s="315" t="str">
        <f>IF(Формулы!R600&gt;V600,"22-?,Дата 14 - Прибыл из УФСИН; ","")&amp;IF(Формулы!Q600&gt;Y600,"25-?,Дата 13 - Выбыл в УФСИН;","")&amp;IF(YEAR(ДАННЫЕ!$F$1)=YEAR(ДАННЫЕ!B600),IF(AT600&gt;0,"","40-?, вявлен в текущем году! "),"")&amp;IF(YEAR($F$1)=YEAR(W600),IF(X600+Y600&gt;0,"","23-стоит, 24,25 - куда выбыл? "),"")&amp;IF(X600+Y600&gt;0,IF(YEAR($F$1)=YEAR(W600),"","24+25&gt;0? 23 - когда выбыл? "),"")&amp;IF(BA600&lt;BB600,"47&gt;=48; ","")&amp;IF(BA600&lt;BC600,"47&gt;=49; ","")&amp;IF(BA600&lt;BD600,"47&gt;=50; ","")&amp;IF(BE600&gt;0,IF(BF600&gt;0,IF(AU600&gt;AV600,"","41 и 42 - ? (51 и 52 &gt; 0);"),"51 &gt; 0 52 - ?;"),"")&amp;IF(AU600&gt;0,IF(AV600&gt;AU600,"41&gt;42;","")&amp;IF(BE600&gt;0,"","41&gt;0 51-?;"),"")&amp;IF(BF600&gt;0,IF(BE600&gt;0,"","52&gt;0 51-?;"),"")&amp;IF(AW600&gt;=AX600,"","43&gt;44;")&amp;IF(CA600&gt;0,IF(AW600&gt;0,"","71 &gt; 0 43-?;"),"")</f>
        <v/>
      </c>
    </row>
    <row r="601" spans="1:93" s="250" customFormat="1" ht="15" customHeight="1" x14ac:dyDescent="0.2">
      <c r="A601" s="45"/>
      <c r="B601" s="46"/>
      <c r="C601" s="121"/>
      <c r="D601" s="121"/>
      <c r="E601" s="336"/>
      <c r="F601" s="122"/>
      <c r="G601" s="46"/>
      <c r="H601" s="45"/>
      <c r="I601" s="45"/>
      <c r="J601" s="45"/>
      <c r="K601" s="45"/>
      <c r="L601" s="45"/>
      <c r="M601" s="46"/>
      <c r="N601" s="46"/>
      <c r="O601" s="48"/>
      <c r="P601" s="48"/>
      <c r="Q601" s="46"/>
      <c r="R601" s="48"/>
      <c r="S601" s="48"/>
      <c r="T601" s="48"/>
      <c r="U601" s="48"/>
      <c r="V601" s="48"/>
      <c r="W601" s="46"/>
      <c r="X601" s="48"/>
      <c r="Y601" s="48"/>
      <c r="Z601" s="157"/>
      <c r="AA601" s="47"/>
      <c r="AB601" s="97"/>
      <c r="AC601" s="49"/>
      <c r="AD601" s="49"/>
      <c r="AE601" s="49"/>
      <c r="AF601" s="49"/>
      <c r="AG601" s="49"/>
      <c r="AH601" s="47"/>
      <c r="AI601" s="47"/>
      <c r="AJ601" s="47"/>
      <c r="AK601" s="190"/>
      <c r="AL601" s="190"/>
      <c r="AM601" s="190"/>
      <c r="AN601" s="190"/>
      <c r="AO601" s="190"/>
      <c r="AP601" s="151"/>
      <c r="AQ601" s="322"/>
      <c r="AR601" s="322"/>
      <c r="AS601" s="322"/>
      <c r="AT601" s="47"/>
      <c r="AU601" s="47"/>
      <c r="AV601" s="47"/>
      <c r="AW601" s="47"/>
      <c r="AX601" s="322"/>
      <c r="AY601" s="98"/>
      <c r="AZ601" s="98"/>
      <c r="BA601" s="47"/>
      <c r="BB601" s="47"/>
      <c r="BC601" s="47"/>
      <c r="BD601" s="47"/>
      <c r="BE601" s="97"/>
      <c r="BF601" s="49"/>
      <c r="BG601" s="239"/>
      <c r="BH601" s="342"/>
      <c r="BI601" s="49"/>
      <c r="BJ601" s="49"/>
      <c r="BK601" s="49"/>
      <c r="BL601" s="49"/>
      <c r="BM601" s="49"/>
      <c r="BN601" s="47"/>
      <c r="BO601" s="49"/>
      <c r="BP601" s="49"/>
      <c r="BQ601" s="49"/>
      <c r="BR601" s="323"/>
      <c r="BS601" s="323"/>
      <c r="BT601" s="323"/>
      <c r="BU601" s="49"/>
      <c r="BV601" s="49"/>
      <c r="BW601" s="97"/>
      <c r="BX601" s="97"/>
      <c r="BY601" s="97"/>
      <c r="BZ601" s="97"/>
      <c r="CA601" s="49"/>
      <c r="CB601" s="49"/>
      <c r="CC601" s="49"/>
      <c r="CD601" s="49"/>
      <c r="CE601" s="49"/>
      <c r="CF601" s="49"/>
      <c r="CG601" s="49"/>
      <c r="CH601" s="49"/>
      <c r="CI601" s="97"/>
      <c r="CJ601" s="97"/>
      <c r="CK601" s="97"/>
      <c r="CL601" s="97"/>
      <c r="CM601" s="335"/>
      <c r="CN601" s="337"/>
      <c r="CO601" s="315" t="str">
        <f>IF(Формулы!R601&gt;V601,"22-?,Дата 14 - Прибыл из УФСИН; ","")&amp;IF(Формулы!Q601&gt;Y601,"25-?,Дата 13 - Выбыл в УФСИН;","")&amp;IF(YEAR(ДАННЫЕ!$F$1)=YEAR(ДАННЫЕ!B601),IF(AT601&gt;0,"","40-?, вявлен в текущем году! "),"")&amp;IF(YEAR($F$1)=YEAR(W601),IF(X601+Y601&gt;0,"","23-стоит, 24,25 - куда выбыл? "),"")&amp;IF(X601+Y601&gt;0,IF(YEAR($F$1)=YEAR(W601),"","24+25&gt;0? 23 - когда выбыл? "),"")&amp;IF(BA601&lt;BB601,"47&gt;=48; ","")&amp;IF(BA601&lt;BC601,"47&gt;=49; ","")&amp;IF(BA601&lt;BD601,"47&gt;=50; ","")&amp;IF(BE601&gt;0,IF(BF601&gt;0,IF(AU601&gt;AV601,"","41 и 42 - ? (51 и 52 &gt; 0);"),"51 &gt; 0 52 - ?;"),"")&amp;IF(AU601&gt;0,IF(AV601&gt;AU601,"41&gt;42;","")&amp;IF(BE601&gt;0,"","41&gt;0 51-?;"),"")&amp;IF(BF601&gt;0,IF(BE601&gt;0,"","52&gt;0 51-?;"),"")&amp;IF(AW601&gt;=AX601,"","43&gt;44;")&amp;IF(CA601&gt;0,IF(AW601&gt;0,"","71 &gt; 0 43-?;"),"")</f>
        <v/>
      </c>
    </row>
    <row r="602" spans="1:93" s="250" customFormat="1" ht="15" customHeight="1" x14ac:dyDescent="0.2">
      <c r="A602" s="45"/>
      <c r="B602" s="46"/>
      <c r="C602" s="121"/>
      <c r="D602" s="121"/>
      <c r="E602" s="336"/>
      <c r="F602" s="122"/>
      <c r="G602" s="46"/>
      <c r="H602" s="45"/>
      <c r="I602" s="45"/>
      <c r="J602" s="45"/>
      <c r="K602" s="45"/>
      <c r="L602" s="45"/>
      <c r="M602" s="46"/>
      <c r="N602" s="46"/>
      <c r="O602" s="48"/>
      <c r="P602" s="48"/>
      <c r="Q602" s="46"/>
      <c r="R602" s="48"/>
      <c r="S602" s="48"/>
      <c r="T602" s="48"/>
      <c r="U602" s="48"/>
      <c r="V602" s="48"/>
      <c r="W602" s="46"/>
      <c r="X602" s="48"/>
      <c r="Y602" s="48"/>
      <c r="Z602" s="157"/>
      <c r="AA602" s="47"/>
      <c r="AB602" s="97"/>
      <c r="AC602" s="49"/>
      <c r="AD602" s="49"/>
      <c r="AE602" s="49"/>
      <c r="AF602" s="49"/>
      <c r="AG602" s="49"/>
      <c r="AH602" s="47"/>
      <c r="AI602" s="47"/>
      <c r="AJ602" s="47"/>
      <c r="AK602" s="190"/>
      <c r="AL602" s="190"/>
      <c r="AM602" s="190"/>
      <c r="AN602" s="190"/>
      <c r="AO602" s="190"/>
      <c r="AP602" s="151"/>
      <c r="AQ602" s="322"/>
      <c r="AR602" s="322"/>
      <c r="AS602" s="322"/>
      <c r="AT602" s="47"/>
      <c r="AU602" s="47"/>
      <c r="AV602" s="47"/>
      <c r="AW602" s="47"/>
      <c r="AX602" s="322"/>
      <c r="AY602" s="98"/>
      <c r="AZ602" s="98"/>
      <c r="BA602" s="47"/>
      <c r="BB602" s="47"/>
      <c r="BC602" s="47"/>
      <c r="BD602" s="47"/>
      <c r="BE602" s="97"/>
      <c r="BF602" s="49"/>
      <c r="BG602" s="239"/>
      <c r="BH602" s="342"/>
      <c r="BI602" s="49"/>
      <c r="BJ602" s="49"/>
      <c r="BK602" s="49"/>
      <c r="BL602" s="49"/>
      <c r="BM602" s="49"/>
      <c r="BN602" s="47"/>
      <c r="BO602" s="49"/>
      <c r="BP602" s="49"/>
      <c r="BQ602" s="49"/>
      <c r="BR602" s="323"/>
      <c r="BS602" s="323"/>
      <c r="BT602" s="323"/>
      <c r="BU602" s="49"/>
      <c r="BV602" s="49"/>
      <c r="BW602" s="97"/>
      <c r="BX602" s="97"/>
      <c r="BY602" s="97"/>
      <c r="BZ602" s="97"/>
      <c r="CA602" s="49"/>
      <c r="CB602" s="49"/>
      <c r="CC602" s="49"/>
      <c r="CD602" s="49"/>
      <c r="CE602" s="49"/>
      <c r="CF602" s="49"/>
      <c r="CG602" s="49"/>
      <c r="CH602" s="49"/>
      <c r="CI602" s="97"/>
      <c r="CJ602" s="97"/>
      <c r="CK602" s="97"/>
      <c r="CL602" s="97"/>
      <c r="CM602" s="335"/>
      <c r="CN602" s="337"/>
      <c r="CO602" s="315" t="str">
        <f>IF(Формулы!R602&gt;V602,"22-?,Дата 14 - Прибыл из УФСИН; ","")&amp;IF(Формулы!Q602&gt;Y602,"25-?,Дата 13 - Выбыл в УФСИН;","")&amp;IF(YEAR(ДАННЫЕ!$F$1)=YEAR(ДАННЫЕ!B602),IF(AT602&gt;0,"","40-?, вявлен в текущем году! "),"")&amp;IF(YEAR($F$1)=YEAR(W602),IF(X602+Y602&gt;0,"","23-стоит, 24,25 - куда выбыл? "),"")&amp;IF(X602+Y602&gt;0,IF(YEAR($F$1)=YEAR(W602),"","24+25&gt;0? 23 - когда выбыл? "),"")&amp;IF(BA602&lt;BB602,"47&gt;=48; ","")&amp;IF(BA602&lt;BC602,"47&gt;=49; ","")&amp;IF(BA602&lt;BD602,"47&gt;=50; ","")&amp;IF(BE602&gt;0,IF(BF602&gt;0,IF(AU602&gt;AV602,"","41 и 42 - ? (51 и 52 &gt; 0);"),"51 &gt; 0 52 - ?;"),"")&amp;IF(AU602&gt;0,IF(AV602&gt;AU602,"41&gt;42;","")&amp;IF(BE602&gt;0,"","41&gt;0 51-?;"),"")&amp;IF(BF602&gt;0,IF(BE602&gt;0,"","52&gt;0 51-?;"),"")&amp;IF(AW602&gt;=AX602,"","43&gt;44;")&amp;IF(CA602&gt;0,IF(AW602&gt;0,"","71 &gt; 0 43-?;"),"")</f>
        <v/>
      </c>
    </row>
    <row r="603" spans="1:93" s="250" customFormat="1" ht="15" customHeight="1" x14ac:dyDescent="0.2">
      <c r="A603" s="45"/>
      <c r="B603" s="46"/>
      <c r="C603" s="121"/>
      <c r="D603" s="121"/>
      <c r="E603" s="336"/>
      <c r="F603" s="122"/>
      <c r="G603" s="46"/>
      <c r="H603" s="45"/>
      <c r="I603" s="45"/>
      <c r="J603" s="45"/>
      <c r="K603" s="45"/>
      <c r="L603" s="45"/>
      <c r="M603" s="46"/>
      <c r="N603" s="46"/>
      <c r="O603" s="48"/>
      <c r="P603" s="48"/>
      <c r="Q603" s="46"/>
      <c r="R603" s="48"/>
      <c r="S603" s="48"/>
      <c r="T603" s="48"/>
      <c r="U603" s="48"/>
      <c r="V603" s="48"/>
      <c r="W603" s="46"/>
      <c r="X603" s="48"/>
      <c r="Y603" s="48"/>
      <c r="Z603" s="157"/>
      <c r="AA603" s="47"/>
      <c r="AB603" s="97"/>
      <c r="AC603" s="49"/>
      <c r="AD603" s="49"/>
      <c r="AE603" s="49"/>
      <c r="AF603" s="49"/>
      <c r="AG603" s="49"/>
      <c r="AH603" s="47"/>
      <c r="AI603" s="47"/>
      <c r="AJ603" s="47"/>
      <c r="AK603" s="190"/>
      <c r="AL603" s="190"/>
      <c r="AM603" s="190"/>
      <c r="AN603" s="190"/>
      <c r="AO603" s="190"/>
      <c r="AP603" s="151"/>
      <c r="AQ603" s="322"/>
      <c r="AR603" s="322"/>
      <c r="AS603" s="322"/>
      <c r="AT603" s="47"/>
      <c r="AU603" s="47"/>
      <c r="AV603" s="47"/>
      <c r="AW603" s="47"/>
      <c r="AX603" s="322"/>
      <c r="AY603" s="98"/>
      <c r="AZ603" s="98"/>
      <c r="BA603" s="47"/>
      <c r="BB603" s="47"/>
      <c r="BC603" s="47"/>
      <c r="BD603" s="47"/>
      <c r="BE603" s="97"/>
      <c r="BF603" s="49"/>
      <c r="BG603" s="239"/>
      <c r="BH603" s="342"/>
      <c r="BI603" s="49"/>
      <c r="BJ603" s="49"/>
      <c r="BK603" s="49"/>
      <c r="BL603" s="49"/>
      <c r="BM603" s="49"/>
      <c r="BN603" s="47"/>
      <c r="BO603" s="49"/>
      <c r="BP603" s="49"/>
      <c r="BQ603" s="49"/>
      <c r="BR603" s="323"/>
      <c r="BS603" s="323"/>
      <c r="BT603" s="323"/>
      <c r="BU603" s="49"/>
      <c r="BV603" s="49"/>
      <c r="BW603" s="97"/>
      <c r="BX603" s="97"/>
      <c r="BY603" s="97"/>
      <c r="BZ603" s="97"/>
      <c r="CA603" s="49"/>
      <c r="CB603" s="49"/>
      <c r="CC603" s="49"/>
      <c r="CD603" s="49"/>
      <c r="CE603" s="49"/>
      <c r="CF603" s="49"/>
      <c r="CG603" s="49"/>
      <c r="CH603" s="49"/>
      <c r="CI603" s="97"/>
      <c r="CJ603" s="97"/>
      <c r="CK603" s="97"/>
      <c r="CL603" s="97"/>
      <c r="CM603" s="335"/>
      <c r="CN603" s="337"/>
      <c r="CO603" s="315" t="str">
        <f>IF(Формулы!R603&gt;V603,"22-?,Дата 14 - Прибыл из УФСИН; ","")&amp;IF(Формулы!Q603&gt;Y603,"25-?,Дата 13 - Выбыл в УФСИН;","")&amp;IF(YEAR(ДАННЫЕ!$F$1)=YEAR(ДАННЫЕ!B603),IF(AT603&gt;0,"","40-?, вявлен в текущем году! "),"")&amp;IF(YEAR($F$1)=YEAR(W603),IF(X603+Y603&gt;0,"","23-стоит, 24,25 - куда выбыл? "),"")&amp;IF(X603+Y603&gt;0,IF(YEAR($F$1)=YEAR(W603),"","24+25&gt;0? 23 - когда выбыл? "),"")&amp;IF(BA603&lt;BB603,"47&gt;=48; ","")&amp;IF(BA603&lt;BC603,"47&gt;=49; ","")&amp;IF(BA603&lt;BD603,"47&gt;=50; ","")&amp;IF(BE603&gt;0,IF(BF603&gt;0,IF(AU603&gt;AV603,"","41 и 42 - ? (51 и 52 &gt; 0);"),"51 &gt; 0 52 - ?;"),"")&amp;IF(AU603&gt;0,IF(AV603&gt;AU603,"41&gt;42;","")&amp;IF(BE603&gt;0,"","41&gt;0 51-?;"),"")&amp;IF(BF603&gt;0,IF(BE603&gt;0,"","52&gt;0 51-?;"),"")&amp;IF(AW603&gt;=AX603,"","43&gt;44;")&amp;IF(CA603&gt;0,IF(AW603&gt;0,"","71 &gt; 0 43-?;"),"")</f>
        <v/>
      </c>
    </row>
    <row r="604" spans="1:93" s="250" customFormat="1" ht="15" customHeight="1" x14ac:dyDescent="0.2">
      <c r="A604" s="45"/>
      <c r="B604" s="46"/>
      <c r="C604" s="121"/>
      <c r="D604" s="121"/>
      <c r="E604" s="336"/>
      <c r="F604" s="122"/>
      <c r="G604" s="46"/>
      <c r="H604" s="45"/>
      <c r="I604" s="45"/>
      <c r="J604" s="45"/>
      <c r="K604" s="45"/>
      <c r="L604" s="45"/>
      <c r="M604" s="46"/>
      <c r="N604" s="46"/>
      <c r="O604" s="48"/>
      <c r="P604" s="48"/>
      <c r="Q604" s="46"/>
      <c r="R604" s="48"/>
      <c r="S604" s="48"/>
      <c r="T604" s="48"/>
      <c r="U604" s="48"/>
      <c r="V604" s="48"/>
      <c r="W604" s="46"/>
      <c r="X604" s="48"/>
      <c r="Y604" s="48"/>
      <c r="Z604" s="157"/>
      <c r="AA604" s="47"/>
      <c r="AB604" s="97"/>
      <c r="AC604" s="49"/>
      <c r="AD604" s="49"/>
      <c r="AE604" s="49"/>
      <c r="AF604" s="49"/>
      <c r="AG604" s="49"/>
      <c r="AH604" s="47"/>
      <c r="AI604" s="47"/>
      <c r="AJ604" s="47"/>
      <c r="AK604" s="190"/>
      <c r="AL604" s="190"/>
      <c r="AM604" s="190"/>
      <c r="AN604" s="190"/>
      <c r="AO604" s="190"/>
      <c r="AP604" s="151"/>
      <c r="AQ604" s="322"/>
      <c r="AR604" s="322"/>
      <c r="AS604" s="322"/>
      <c r="AT604" s="47"/>
      <c r="AU604" s="47"/>
      <c r="AV604" s="47"/>
      <c r="AW604" s="47"/>
      <c r="AX604" s="322"/>
      <c r="AY604" s="98"/>
      <c r="AZ604" s="98"/>
      <c r="BA604" s="47"/>
      <c r="BB604" s="47"/>
      <c r="BC604" s="47"/>
      <c r="BD604" s="47"/>
      <c r="BE604" s="97"/>
      <c r="BF604" s="49"/>
      <c r="BG604" s="239"/>
      <c r="BH604" s="342"/>
      <c r="BI604" s="49"/>
      <c r="BJ604" s="49"/>
      <c r="BK604" s="49"/>
      <c r="BL604" s="49"/>
      <c r="BM604" s="49"/>
      <c r="BN604" s="47"/>
      <c r="BO604" s="49"/>
      <c r="BP604" s="49"/>
      <c r="BQ604" s="49"/>
      <c r="BR604" s="323"/>
      <c r="BS604" s="323"/>
      <c r="BT604" s="323"/>
      <c r="BU604" s="49"/>
      <c r="BV604" s="49"/>
      <c r="BW604" s="97"/>
      <c r="BX604" s="97"/>
      <c r="BY604" s="97"/>
      <c r="BZ604" s="97"/>
      <c r="CA604" s="49"/>
      <c r="CB604" s="49"/>
      <c r="CC604" s="49"/>
      <c r="CD604" s="49"/>
      <c r="CE604" s="49"/>
      <c r="CF604" s="49"/>
      <c r="CG604" s="49"/>
      <c r="CH604" s="49"/>
      <c r="CI604" s="97"/>
      <c r="CJ604" s="97"/>
      <c r="CK604" s="97"/>
      <c r="CL604" s="97"/>
      <c r="CM604" s="335"/>
      <c r="CN604" s="337"/>
      <c r="CO604" s="315" t="str">
        <f>IF(Формулы!R604&gt;V604,"22-?,Дата 14 - Прибыл из УФСИН; ","")&amp;IF(Формулы!Q604&gt;Y604,"25-?,Дата 13 - Выбыл в УФСИН;","")&amp;IF(YEAR(ДАННЫЕ!$F$1)=YEAR(ДАННЫЕ!B604),IF(AT604&gt;0,"","40-?, вявлен в текущем году! "),"")&amp;IF(YEAR($F$1)=YEAR(W604),IF(X604+Y604&gt;0,"","23-стоит, 24,25 - куда выбыл? "),"")&amp;IF(X604+Y604&gt;0,IF(YEAR($F$1)=YEAR(W604),"","24+25&gt;0? 23 - когда выбыл? "),"")&amp;IF(BA604&lt;BB604,"47&gt;=48; ","")&amp;IF(BA604&lt;BC604,"47&gt;=49; ","")&amp;IF(BA604&lt;BD604,"47&gt;=50; ","")&amp;IF(BE604&gt;0,IF(BF604&gt;0,IF(AU604&gt;AV604,"","41 и 42 - ? (51 и 52 &gt; 0);"),"51 &gt; 0 52 - ?;"),"")&amp;IF(AU604&gt;0,IF(AV604&gt;AU604,"41&gt;42;","")&amp;IF(BE604&gt;0,"","41&gt;0 51-?;"),"")&amp;IF(BF604&gt;0,IF(BE604&gt;0,"","52&gt;0 51-?;"),"")&amp;IF(AW604&gt;=AX604,"","43&gt;44;")&amp;IF(CA604&gt;0,IF(AW604&gt;0,"","71 &gt; 0 43-?;"),"")</f>
        <v/>
      </c>
    </row>
    <row r="605" spans="1:93" s="250" customFormat="1" ht="15" customHeight="1" x14ac:dyDescent="0.2">
      <c r="A605" s="45"/>
      <c r="B605" s="46"/>
      <c r="C605" s="121"/>
      <c r="D605" s="121"/>
      <c r="E605" s="336"/>
      <c r="F605" s="122"/>
      <c r="G605" s="46"/>
      <c r="H605" s="45"/>
      <c r="I605" s="45"/>
      <c r="J605" s="45"/>
      <c r="K605" s="45"/>
      <c r="L605" s="45"/>
      <c r="M605" s="46"/>
      <c r="N605" s="46"/>
      <c r="O605" s="48"/>
      <c r="P605" s="48"/>
      <c r="Q605" s="46"/>
      <c r="R605" s="48"/>
      <c r="S605" s="48"/>
      <c r="T605" s="48"/>
      <c r="U605" s="48"/>
      <c r="V605" s="48"/>
      <c r="W605" s="46"/>
      <c r="X605" s="48"/>
      <c r="Y605" s="48"/>
      <c r="Z605" s="157"/>
      <c r="AA605" s="47"/>
      <c r="AB605" s="97"/>
      <c r="AC605" s="49"/>
      <c r="AD605" s="49"/>
      <c r="AE605" s="49"/>
      <c r="AF605" s="49"/>
      <c r="AG605" s="49"/>
      <c r="AH605" s="47"/>
      <c r="AI605" s="47"/>
      <c r="AJ605" s="47"/>
      <c r="AK605" s="190"/>
      <c r="AL605" s="190"/>
      <c r="AM605" s="190"/>
      <c r="AN605" s="190"/>
      <c r="AO605" s="190"/>
      <c r="AP605" s="151"/>
      <c r="AQ605" s="322"/>
      <c r="AR605" s="322"/>
      <c r="AS605" s="322"/>
      <c r="AT605" s="47"/>
      <c r="AU605" s="47"/>
      <c r="AV605" s="47"/>
      <c r="AW605" s="47"/>
      <c r="AX605" s="322"/>
      <c r="AY605" s="98"/>
      <c r="AZ605" s="98"/>
      <c r="BA605" s="47"/>
      <c r="BB605" s="47"/>
      <c r="BC605" s="47"/>
      <c r="BD605" s="47"/>
      <c r="BE605" s="97"/>
      <c r="BF605" s="49"/>
      <c r="BG605" s="239"/>
      <c r="BH605" s="342"/>
      <c r="BI605" s="49"/>
      <c r="BJ605" s="49"/>
      <c r="BK605" s="49"/>
      <c r="BL605" s="49"/>
      <c r="BM605" s="49"/>
      <c r="BN605" s="47"/>
      <c r="BO605" s="49"/>
      <c r="BP605" s="49"/>
      <c r="BQ605" s="49"/>
      <c r="BR605" s="323"/>
      <c r="BS605" s="323"/>
      <c r="BT605" s="323"/>
      <c r="BU605" s="49"/>
      <c r="BV605" s="49"/>
      <c r="BW605" s="97"/>
      <c r="BX605" s="97"/>
      <c r="BY605" s="97"/>
      <c r="BZ605" s="97"/>
      <c r="CA605" s="49"/>
      <c r="CB605" s="49"/>
      <c r="CC605" s="49"/>
      <c r="CD605" s="49"/>
      <c r="CE605" s="49"/>
      <c r="CF605" s="49"/>
      <c r="CG605" s="49"/>
      <c r="CH605" s="49"/>
      <c r="CI605" s="97"/>
      <c r="CJ605" s="97"/>
      <c r="CK605" s="97"/>
      <c r="CL605" s="97"/>
      <c r="CM605" s="335"/>
      <c r="CN605" s="337"/>
      <c r="CO605" s="315" t="str">
        <f>IF(Формулы!R605&gt;V605,"22-?,Дата 14 - Прибыл из УФСИН; ","")&amp;IF(Формулы!Q605&gt;Y605,"25-?,Дата 13 - Выбыл в УФСИН;","")&amp;IF(YEAR(ДАННЫЕ!$F$1)=YEAR(ДАННЫЕ!B605),IF(AT605&gt;0,"","40-?, вявлен в текущем году! "),"")&amp;IF(YEAR($F$1)=YEAR(W605),IF(X605+Y605&gt;0,"","23-стоит, 24,25 - куда выбыл? "),"")&amp;IF(X605+Y605&gt;0,IF(YEAR($F$1)=YEAR(W605),"","24+25&gt;0? 23 - когда выбыл? "),"")&amp;IF(BA605&lt;BB605,"47&gt;=48; ","")&amp;IF(BA605&lt;BC605,"47&gt;=49; ","")&amp;IF(BA605&lt;BD605,"47&gt;=50; ","")&amp;IF(BE605&gt;0,IF(BF605&gt;0,IF(AU605&gt;AV605,"","41 и 42 - ? (51 и 52 &gt; 0);"),"51 &gt; 0 52 - ?;"),"")&amp;IF(AU605&gt;0,IF(AV605&gt;AU605,"41&gt;42;","")&amp;IF(BE605&gt;0,"","41&gt;0 51-?;"),"")&amp;IF(BF605&gt;0,IF(BE605&gt;0,"","52&gt;0 51-?;"),"")&amp;IF(AW605&gt;=AX605,"","43&gt;44;")&amp;IF(CA605&gt;0,IF(AW605&gt;0,"","71 &gt; 0 43-?;"),"")</f>
        <v/>
      </c>
    </row>
    <row r="606" spans="1:93" s="250" customFormat="1" ht="15" customHeight="1" x14ac:dyDescent="0.2">
      <c r="A606" s="45"/>
      <c r="B606" s="46"/>
      <c r="C606" s="121"/>
      <c r="D606" s="121"/>
      <c r="E606" s="336"/>
      <c r="F606" s="122"/>
      <c r="G606" s="46"/>
      <c r="H606" s="45"/>
      <c r="I606" s="45"/>
      <c r="J606" s="45"/>
      <c r="K606" s="45"/>
      <c r="L606" s="45"/>
      <c r="M606" s="46"/>
      <c r="N606" s="46"/>
      <c r="O606" s="48"/>
      <c r="P606" s="48"/>
      <c r="Q606" s="46"/>
      <c r="R606" s="48"/>
      <c r="S606" s="48"/>
      <c r="T606" s="48"/>
      <c r="U606" s="48"/>
      <c r="V606" s="48"/>
      <c r="W606" s="46"/>
      <c r="X606" s="48"/>
      <c r="Y606" s="48"/>
      <c r="Z606" s="157"/>
      <c r="AA606" s="47"/>
      <c r="AB606" s="97"/>
      <c r="AC606" s="49"/>
      <c r="AD606" s="49"/>
      <c r="AE606" s="49"/>
      <c r="AF606" s="49"/>
      <c r="AG606" s="49"/>
      <c r="AH606" s="47"/>
      <c r="AI606" s="47"/>
      <c r="AJ606" s="47"/>
      <c r="AK606" s="190"/>
      <c r="AL606" s="190"/>
      <c r="AM606" s="190"/>
      <c r="AN606" s="190"/>
      <c r="AO606" s="190"/>
      <c r="AP606" s="151"/>
      <c r="AQ606" s="322"/>
      <c r="AR606" s="322"/>
      <c r="AS606" s="322"/>
      <c r="AT606" s="47"/>
      <c r="AU606" s="47"/>
      <c r="AV606" s="47"/>
      <c r="AW606" s="47"/>
      <c r="AX606" s="322"/>
      <c r="AY606" s="98"/>
      <c r="AZ606" s="98"/>
      <c r="BA606" s="47"/>
      <c r="BB606" s="47"/>
      <c r="BC606" s="47"/>
      <c r="BD606" s="47"/>
      <c r="BE606" s="97"/>
      <c r="BF606" s="49"/>
      <c r="BG606" s="239"/>
      <c r="BH606" s="342"/>
      <c r="BI606" s="49"/>
      <c r="BJ606" s="49"/>
      <c r="BK606" s="49"/>
      <c r="BL606" s="49"/>
      <c r="BM606" s="49"/>
      <c r="BN606" s="47"/>
      <c r="BO606" s="49"/>
      <c r="BP606" s="49"/>
      <c r="BQ606" s="49"/>
      <c r="BR606" s="323"/>
      <c r="BS606" s="323"/>
      <c r="BT606" s="323"/>
      <c r="BU606" s="49"/>
      <c r="BV606" s="49"/>
      <c r="BW606" s="97"/>
      <c r="BX606" s="97"/>
      <c r="BY606" s="97"/>
      <c r="BZ606" s="97"/>
      <c r="CA606" s="49"/>
      <c r="CB606" s="49"/>
      <c r="CC606" s="49"/>
      <c r="CD606" s="49"/>
      <c r="CE606" s="49"/>
      <c r="CF606" s="49"/>
      <c r="CG606" s="49"/>
      <c r="CH606" s="49"/>
      <c r="CI606" s="97"/>
      <c r="CJ606" s="97"/>
      <c r="CK606" s="97"/>
      <c r="CL606" s="97"/>
      <c r="CM606" s="335"/>
      <c r="CN606" s="337"/>
      <c r="CO606" s="315" t="str">
        <f>IF(Формулы!R606&gt;V606,"22-?,Дата 14 - Прибыл из УФСИН; ","")&amp;IF(Формулы!Q606&gt;Y606,"25-?,Дата 13 - Выбыл в УФСИН;","")&amp;IF(YEAR(ДАННЫЕ!$F$1)=YEAR(ДАННЫЕ!B606),IF(AT606&gt;0,"","40-?, вявлен в текущем году! "),"")&amp;IF(YEAR($F$1)=YEAR(W606),IF(X606+Y606&gt;0,"","23-стоит, 24,25 - куда выбыл? "),"")&amp;IF(X606+Y606&gt;0,IF(YEAR($F$1)=YEAR(W606),"","24+25&gt;0? 23 - когда выбыл? "),"")&amp;IF(BA606&lt;BB606,"47&gt;=48; ","")&amp;IF(BA606&lt;BC606,"47&gt;=49; ","")&amp;IF(BA606&lt;BD606,"47&gt;=50; ","")&amp;IF(BE606&gt;0,IF(BF606&gt;0,IF(AU606&gt;AV606,"","41 и 42 - ? (51 и 52 &gt; 0);"),"51 &gt; 0 52 - ?;"),"")&amp;IF(AU606&gt;0,IF(AV606&gt;AU606,"41&gt;42;","")&amp;IF(BE606&gt;0,"","41&gt;0 51-?;"),"")&amp;IF(BF606&gt;0,IF(BE606&gt;0,"","52&gt;0 51-?;"),"")&amp;IF(AW606&gt;=AX606,"","43&gt;44;")&amp;IF(CA606&gt;0,IF(AW606&gt;0,"","71 &gt; 0 43-?;"),"")</f>
        <v/>
      </c>
    </row>
    <row r="607" spans="1:93" s="250" customFormat="1" ht="15" customHeight="1" x14ac:dyDescent="0.2">
      <c r="A607" s="45"/>
      <c r="B607" s="46"/>
      <c r="C607" s="121"/>
      <c r="D607" s="121"/>
      <c r="E607" s="336"/>
      <c r="F607" s="122"/>
      <c r="G607" s="46"/>
      <c r="H607" s="45"/>
      <c r="I607" s="45"/>
      <c r="J607" s="45"/>
      <c r="K607" s="45"/>
      <c r="L607" s="45"/>
      <c r="M607" s="46"/>
      <c r="N607" s="46"/>
      <c r="O607" s="48"/>
      <c r="P607" s="48"/>
      <c r="Q607" s="46"/>
      <c r="R607" s="48"/>
      <c r="S607" s="48"/>
      <c r="T607" s="48"/>
      <c r="U607" s="48"/>
      <c r="V607" s="48"/>
      <c r="W607" s="46"/>
      <c r="X607" s="48"/>
      <c r="Y607" s="48"/>
      <c r="Z607" s="157"/>
      <c r="AA607" s="47"/>
      <c r="AB607" s="97"/>
      <c r="AC607" s="49"/>
      <c r="AD607" s="49"/>
      <c r="AE607" s="49"/>
      <c r="AF607" s="49"/>
      <c r="AG607" s="49"/>
      <c r="AH607" s="47"/>
      <c r="AI607" s="47"/>
      <c r="AJ607" s="47"/>
      <c r="AK607" s="190"/>
      <c r="AL607" s="190"/>
      <c r="AM607" s="190"/>
      <c r="AN607" s="190"/>
      <c r="AO607" s="190"/>
      <c r="AP607" s="151"/>
      <c r="AQ607" s="322"/>
      <c r="AR607" s="322"/>
      <c r="AS607" s="322"/>
      <c r="AT607" s="47"/>
      <c r="AU607" s="47"/>
      <c r="AV607" s="47"/>
      <c r="AW607" s="47"/>
      <c r="AX607" s="322"/>
      <c r="AY607" s="98"/>
      <c r="AZ607" s="98"/>
      <c r="BA607" s="47"/>
      <c r="BB607" s="47"/>
      <c r="BC607" s="47"/>
      <c r="BD607" s="47"/>
      <c r="BE607" s="97"/>
      <c r="BF607" s="49"/>
      <c r="BG607" s="239"/>
      <c r="BH607" s="342"/>
      <c r="BI607" s="49"/>
      <c r="BJ607" s="49"/>
      <c r="BK607" s="49"/>
      <c r="BL607" s="49"/>
      <c r="BM607" s="49"/>
      <c r="BN607" s="47"/>
      <c r="BO607" s="49"/>
      <c r="BP607" s="49"/>
      <c r="BQ607" s="49"/>
      <c r="BR607" s="323"/>
      <c r="BS607" s="323"/>
      <c r="BT607" s="323"/>
      <c r="BU607" s="49"/>
      <c r="BV607" s="49"/>
      <c r="BW607" s="97"/>
      <c r="BX607" s="97"/>
      <c r="BY607" s="97"/>
      <c r="BZ607" s="97"/>
      <c r="CA607" s="49"/>
      <c r="CB607" s="49"/>
      <c r="CC607" s="49"/>
      <c r="CD607" s="49"/>
      <c r="CE607" s="49"/>
      <c r="CF607" s="49"/>
      <c r="CG607" s="49"/>
      <c r="CH607" s="49"/>
      <c r="CI607" s="97"/>
      <c r="CJ607" s="97"/>
      <c r="CK607" s="97"/>
      <c r="CL607" s="97"/>
      <c r="CM607" s="335"/>
      <c r="CN607" s="337"/>
      <c r="CO607" s="315" t="str">
        <f>IF(Формулы!R607&gt;V607,"22-?,Дата 14 - Прибыл из УФСИН; ","")&amp;IF(Формулы!Q607&gt;Y607,"25-?,Дата 13 - Выбыл в УФСИН;","")&amp;IF(YEAR(ДАННЫЕ!$F$1)=YEAR(ДАННЫЕ!B607),IF(AT607&gt;0,"","40-?, вявлен в текущем году! "),"")&amp;IF(YEAR($F$1)=YEAR(W607),IF(X607+Y607&gt;0,"","23-стоит, 24,25 - куда выбыл? "),"")&amp;IF(X607+Y607&gt;0,IF(YEAR($F$1)=YEAR(W607),"","24+25&gt;0? 23 - когда выбыл? "),"")&amp;IF(BA607&lt;BB607,"47&gt;=48; ","")&amp;IF(BA607&lt;BC607,"47&gt;=49; ","")&amp;IF(BA607&lt;BD607,"47&gt;=50; ","")&amp;IF(BE607&gt;0,IF(BF607&gt;0,IF(AU607&gt;AV607,"","41 и 42 - ? (51 и 52 &gt; 0);"),"51 &gt; 0 52 - ?;"),"")&amp;IF(AU607&gt;0,IF(AV607&gt;AU607,"41&gt;42;","")&amp;IF(BE607&gt;0,"","41&gt;0 51-?;"),"")&amp;IF(BF607&gt;0,IF(BE607&gt;0,"","52&gt;0 51-?;"),"")&amp;IF(AW607&gt;=AX607,"","43&gt;44;")&amp;IF(CA607&gt;0,IF(AW607&gt;0,"","71 &gt; 0 43-?;"),"")</f>
        <v/>
      </c>
    </row>
    <row r="608" spans="1:93" s="250" customFormat="1" ht="15" customHeight="1" x14ac:dyDescent="0.2">
      <c r="A608" s="45"/>
      <c r="B608" s="46"/>
      <c r="C608" s="121"/>
      <c r="D608" s="121"/>
      <c r="E608" s="336"/>
      <c r="F608" s="122"/>
      <c r="G608" s="46"/>
      <c r="H608" s="45"/>
      <c r="I608" s="45"/>
      <c r="J608" s="45"/>
      <c r="K608" s="45"/>
      <c r="L608" s="45"/>
      <c r="M608" s="46"/>
      <c r="N608" s="46"/>
      <c r="O608" s="48"/>
      <c r="P608" s="48"/>
      <c r="Q608" s="46"/>
      <c r="R608" s="48"/>
      <c r="S608" s="48"/>
      <c r="T608" s="48"/>
      <c r="U608" s="48"/>
      <c r="V608" s="48"/>
      <c r="W608" s="46"/>
      <c r="X608" s="48"/>
      <c r="Y608" s="48"/>
      <c r="Z608" s="157"/>
      <c r="AA608" s="47"/>
      <c r="AB608" s="97"/>
      <c r="AC608" s="49"/>
      <c r="AD608" s="49"/>
      <c r="AE608" s="49"/>
      <c r="AF608" s="49"/>
      <c r="AG608" s="49"/>
      <c r="AH608" s="47"/>
      <c r="AI608" s="47"/>
      <c r="AJ608" s="47"/>
      <c r="AK608" s="190"/>
      <c r="AL608" s="190"/>
      <c r="AM608" s="190"/>
      <c r="AN608" s="190"/>
      <c r="AO608" s="190"/>
      <c r="AP608" s="151"/>
      <c r="AQ608" s="322"/>
      <c r="AR608" s="322"/>
      <c r="AS608" s="322"/>
      <c r="AT608" s="47"/>
      <c r="AU608" s="47"/>
      <c r="AV608" s="47"/>
      <c r="AW608" s="47"/>
      <c r="AX608" s="322"/>
      <c r="AY608" s="98"/>
      <c r="AZ608" s="98"/>
      <c r="BA608" s="47"/>
      <c r="BB608" s="47"/>
      <c r="BC608" s="47"/>
      <c r="BD608" s="47"/>
      <c r="BE608" s="97"/>
      <c r="BF608" s="49"/>
      <c r="BG608" s="239"/>
      <c r="BH608" s="342"/>
      <c r="BI608" s="49"/>
      <c r="BJ608" s="49"/>
      <c r="BK608" s="49"/>
      <c r="BL608" s="49"/>
      <c r="BM608" s="49"/>
      <c r="BN608" s="47"/>
      <c r="BO608" s="49"/>
      <c r="BP608" s="49"/>
      <c r="BQ608" s="49"/>
      <c r="BR608" s="323"/>
      <c r="BS608" s="323"/>
      <c r="BT608" s="323"/>
      <c r="BU608" s="49"/>
      <c r="BV608" s="49"/>
      <c r="BW608" s="97"/>
      <c r="BX608" s="97"/>
      <c r="BY608" s="97"/>
      <c r="BZ608" s="97"/>
      <c r="CA608" s="49"/>
      <c r="CB608" s="49"/>
      <c r="CC608" s="49"/>
      <c r="CD608" s="49"/>
      <c r="CE608" s="49"/>
      <c r="CF608" s="49"/>
      <c r="CG608" s="49"/>
      <c r="CH608" s="49"/>
      <c r="CI608" s="97"/>
      <c r="CJ608" s="97"/>
      <c r="CK608" s="97"/>
      <c r="CL608" s="97"/>
      <c r="CM608" s="335"/>
      <c r="CN608" s="337"/>
      <c r="CO608" s="315" t="str">
        <f>IF(Формулы!R608&gt;V608,"22-?,Дата 14 - Прибыл из УФСИН; ","")&amp;IF(Формулы!Q608&gt;Y608,"25-?,Дата 13 - Выбыл в УФСИН;","")&amp;IF(YEAR(ДАННЫЕ!$F$1)=YEAR(ДАННЫЕ!B608),IF(AT608&gt;0,"","40-?, вявлен в текущем году! "),"")&amp;IF(YEAR($F$1)=YEAR(W608),IF(X608+Y608&gt;0,"","23-стоит, 24,25 - куда выбыл? "),"")&amp;IF(X608+Y608&gt;0,IF(YEAR($F$1)=YEAR(W608),"","24+25&gt;0? 23 - когда выбыл? "),"")&amp;IF(BA608&lt;BB608,"47&gt;=48; ","")&amp;IF(BA608&lt;BC608,"47&gt;=49; ","")&amp;IF(BA608&lt;BD608,"47&gt;=50; ","")&amp;IF(BE608&gt;0,IF(BF608&gt;0,IF(AU608&gt;AV608,"","41 и 42 - ? (51 и 52 &gt; 0);"),"51 &gt; 0 52 - ?;"),"")&amp;IF(AU608&gt;0,IF(AV608&gt;AU608,"41&gt;42;","")&amp;IF(BE608&gt;0,"","41&gt;0 51-?;"),"")&amp;IF(BF608&gt;0,IF(BE608&gt;0,"","52&gt;0 51-?;"),"")&amp;IF(AW608&gt;=AX608,"","43&gt;44;")&amp;IF(CA608&gt;0,IF(AW608&gt;0,"","71 &gt; 0 43-?;"),"")</f>
        <v/>
      </c>
    </row>
    <row r="609" spans="1:93" s="250" customFormat="1" ht="15" customHeight="1" x14ac:dyDescent="0.2">
      <c r="A609" s="45"/>
      <c r="B609" s="46"/>
      <c r="C609" s="121"/>
      <c r="D609" s="121"/>
      <c r="E609" s="336"/>
      <c r="F609" s="122"/>
      <c r="G609" s="46"/>
      <c r="H609" s="45"/>
      <c r="I609" s="45"/>
      <c r="J609" s="45"/>
      <c r="K609" s="45"/>
      <c r="L609" s="45"/>
      <c r="M609" s="46"/>
      <c r="N609" s="46"/>
      <c r="O609" s="48"/>
      <c r="P609" s="48"/>
      <c r="Q609" s="46"/>
      <c r="R609" s="48"/>
      <c r="S609" s="48"/>
      <c r="T609" s="48"/>
      <c r="U609" s="48"/>
      <c r="V609" s="48"/>
      <c r="W609" s="46"/>
      <c r="X609" s="48"/>
      <c r="Y609" s="48"/>
      <c r="Z609" s="157"/>
      <c r="AA609" s="47"/>
      <c r="AB609" s="97"/>
      <c r="AC609" s="49"/>
      <c r="AD609" s="49"/>
      <c r="AE609" s="49"/>
      <c r="AF609" s="49"/>
      <c r="AG609" s="49"/>
      <c r="AH609" s="47"/>
      <c r="AI609" s="47"/>
      <c r="AJ609" s="47"/>
      <c r="AK609" s="190"/>
      <c r="AL609" s="190"/>
      <c r="AM609" s="190"/>
      <c r="AN609" s="190"/>
      <c r="AO609" s="190"/>
      <c r="AP609" s="151"/>
      <c r="AQ609" s="322"/>
      <c r="AR609" s="322"/>
      <c r="AS609" s="322"/>
      <c r="AT609" s="47"/>
      <c r="AU609" s="47"/>
      <c r="AV609" s="47"/>
      <c r="AW609" s="47"/>
      <c r="AX609" s="322"/>
      <c r="AY609" s="98"/>
      <c r="AZ609" s="98"/>
      <c r="BA609" s="47"/>
      <c r="BB609" s="47"/>
      <c r="BC609" s="47"/>
      <c r="BD609" s="47"/>
      <c r="BE609" s="97"/>
      <c r="BF609" s="49"/>
      <c r="BG609" s="239"/>
      <c r="BH609" s="342"/>
      <c r="BI609" s="49"/>
      <c r="BJ609" s="49"/>
      <c r="BK609" s="49"/>
      <c r="BL609" s="49"/>
      <c r="BM609" s="49"/>
      <c r="BN609" s="47"/>
      <c r="BO609" s="49"/>
      <c r="BP609" s="49"/>
      <c r="BQ609" s="49"/>
      <c r="BR609" s="323"/>
      <c r="BS609" s="323"/>
      <c r="BT609" s="323"/>
      <c r="BU609" s="49"/>
      <c r="BV609" s="49"/>
      <c r="BW609" s="97"/>
      <c r="BX609" s="97"/>
      <c r="BY609" s="97"/>
      <c r="BZ609" s="97"/>
      <c r="CA609" s="49"/>
      <c r="CB609" s="49"/>
      <c r="CC609" s="49"/>
      <c r="CD609" s="49"/>
      <c r="CE609" s="49"/>
      <c r="CF609" s="49"/>
      <c r="CG609" s="49"/>
      <c r="CH609" s="49"/>
      <c r="CI609" s="97"/>
      <c r="CJ609" s="97"/>
      <c r="CK609" s="97"/>
      <c r="CL609" s="97"/>
      <c r="CM609" s="335"/>
      <c r="CN609" s="337"/>
      <c r="CO609" s="315" t="str">
        <f>IF(Формулы!R609&gt;V609,"22-?,Дата 14 - Прибыл из УФСИН; ","")&amp;IF(Формулы!Q609&gt;Y609,"25-?,Дата 13 - Выбыл в УФСИН;","")&amp;IF(YEAR(ДАННЫЕ!$F$1)=YEAR(ДАННЫЕ!B609),IF(AT609&gt;0,"","40-?, вявлен в текущем году! "),"")&amp;IF(YEAR($F$1)=YEAR(W609),IF(X609+Y609&gt;0,"","23-стоит, 24,25 - куда выбыл? "),"")&amp;IF(X609+Y609&gt;0,IF(YEAR($F$1)=YEAR(W609),"","24+25&gt;0? 23 - когда выбыл? "),"")&amp;IF(BA609&lt;BB609,"47&gt;=48; ","")&amp;IF(BA609&lt;BC609,"47&gt;=49; ","")&amp;IF(BA609&lt;BD609,"47&gt;=50; ","")&amp;IF(BE609&gt;0,IF(BF609&gt;0,IF(AU609&gt;AV609,"","41 и 42 - ? (51 и 52 &gt; 0);"),"51 &gt; 0 52 - ?;"),"")&amp;IF(AU609&gt;0,IF(AV609&gt;AU609,"41&gt;42;","")&amp;IF(BE609&gt;0,"","41&gt;0 51-?;"),"")&amp;IF(BF609&gt;0,IF(BE609&gt;0,"","52&gt;0 51-?;"),"")&amp;IF(AW609&gt;=AX609,"","43&gt;44;")&amp;IF(CA609&gt;0,IF(AW609&gt;0,"","71 &gt; 0 43-?;"),"")</f>
        <v/>
      </c>
    </row>
    <row r="610" spans="1:93" s="250" customFormat="1" ht="15" customHeight="1" x14ac:dyDescent="0.2">
      <c r="A610" s="45"/>
      <c r="B610" s="46"/>
      <c r="C610" s="121"/>
      <c r="D610" s="121"/>
      <c r="E610" s="336"/>
      <c r="F610" s="122"/>
      <c r="G610" s="46"/>
      <c r="H610" s="45"/>
      <c r="I610" s="45"/>
      <c r="J610" s="45"/>
      <c r="K610" s="45"/>
      <c r="L610" s="45"/>
      <c r="M610" s="46"/>
      <c r="N610" s="46"/>
      <c r="O610" s="48"/>
      <c r="P610" s="48"/>
      <c r="Q610" s="46"/>
      <c r="R610" s="48"/>
      <c r="S610" s="48"/>
      <c r="T610" s="48"/>
      <c r="U610" s="48"/>
      <c r="V610" s="48"/>
      <c r="W610" s="46"/>
      <c r="X610" s="48"/>
      <c r="Y610" s="48"/>
      <c r="Z610" s="157"/>
      <c r="AA610" s="47"/>
      <c r="AB610" s="97"/>
      <c r="AC610" s="49"/>
      <c r="AD610" s="49"/>
      <c r="AE610" s="49"/>
      <c r="AF610" s="49"/>
      <c r="AG610" s="49"/>
      <c r="AH610" s="47"/>
      <c r="AI610" s="47"/>
      <c r="AJ610" s="47"/>
      <c r="AK610" s="190"/>
      <c r="AL610" s="190"/>
      <c r="AM610" s="190"/>
      <c r="AN610" s="190"/>
      <c r="AO610" s="190"/>
      <c r="AP610" s="151"/>
      <c r="AQ610" s="322"/>
      <c r="AR610" s="322"/>
      <c r="AS610" s="322"/>
      <c r="AT610" s="47"/>
      <c r="AU610" s="47"/>
      <c r="AV610" s="47"/>
      <c r="AW610" s="47"/>
      <c r="AX610" s="322"/>
      <c r="AY610" s="98"/>
      <c r="AZ610" s="98"/>
      <c r="BA610" s="47"/>
      <c r="BB610" s="47"/>
      <c r="BC610" s="47"/>
      <c r="BD610" s="47"/>
      <c r="BE610" s="97"/>
      <c r="BF610" s="49"/>
      <c r="BG610" s="239"/>
      <c r="BH610" s="342"/>
      <c r="BI610" s="49"/>
      <c r="BJ610" s="49"/>
      <c r="BK610" s="49"/>
      <c r="BL610" s="49"/>
      <c r="BM610" s="49"/>
      <c r="BN610" s="47"/>
      <c r="BO610" s="49"/>
      <c r="BP610" s="49"/>
      <c r="BQ610" s="49"/>
      <c r="BR610" s="323"/>
      <c r="BS610" s="323"/>
      <c r="BT610" s="323"/>
      <c r="BU610" s="49"/>
      <c r="BV610" s="49"/>
      <c r="BW610" s="97"/>
      <c r="BX610" s="97"/>
      <c r="BY610" s="97"/>
      <c r="BZ610" s="97"/>
      <c r="CA610" s="49"/>
      <c r="CB610" s="49"/>
      <c r="CC610" s="49"/>
      <c r="CD610" s="49"/>
      <c r="CE610" s="49"/>
      <c r="CF610" s="49"/>
      <c r="CG610" s="49"/>
      <c r="CH610" s="49"/>
      <c r="CI610" s="97"/>
      <c r="CJ610" s="97"/>
      <c r="CK610" s="97"/>
      <c r="CL610" s="97"/>
      <c r="CM610" s="335"/>
      <c r="CN610" s="337"/>
      <c r="CO610" s="315" t="str">
        <f>IF(Формулы!R610&gt;V610,"22-?,Дата 14 - Прибыл из УФСИН; ","")&amp;IF(Формулы!Q610&gt;Y610,"25-?,Дата 13 - Выбыл в УФСИН;","")&amp;IF(YEAR(ДАННЫЕ!$F$1)=YEAR(ДАННЫЕ!B610),IF(AT610&gt;0,"","40-?, вявлен в текущем году! "),"")&amp;IF(YEAR($F$1)=YEAR(W610),IF(X610+Y610&gt;0,"","23-стоит, 24,25 - куда выбыл? "),"")&amp;IF(X610+Y610&gt;0,IF(YEAR($F$1)=YEAR(W610),"","24+25&gt;0? 23 - когда выбыл? "),"")&amp;IF(BA610&lt;BB610,"47&gt;=48; ","")&amp;IF(BA610&lt;BC610,"47&gt;=49; ","")&amp;IF(BA610&lt;BD610,"47&gt;=50; ","")&amp;IF(BE610&gt;0,IF(BF610&gt;0,IF(AU610&gt;AV610,"","41 и 42 - ? (51 и 52 &gt; 0);"),"51 &gt; 0 52 - ?;"),"")&amp;IF(AU610&gt;0,IF(AV610&gt;AU610,"41&gt;42;","")&amp;IF(BE610&gt;0,"","41&gt;0 51-?;"),"")&amp;IF(BF610&gt;0,IF(BE610&gt;0,"","52&gt;0 51-?;"),"")&amp;IF(AW610&gt;=AX610,"","43&gt;44;")&amp;IF(CA610&gt;0,IF(AW610&gt;0,"","71 &gt; 0 43-?;"),"")</f>
        <v/>
      </c>
    </row>
    <row r="611" spans="1:93" s="250" customFormat="1" ht="15" customHeight="1" x14ac:dyDescent="0.2">
      <c r="A611" s="45"/>
      <c r="B611" s="46"/>
      <c r="C611" s="121"/>
      <c r="D611" s="121"/>
      <c r="E611" s="336"/>
      <c r="F611" s="122"/>
      <c r="G611" s="46"/>
      <c r="H611" s="45"/>
      <c r="I611" s="45"/>
      <c r="J611" s="45"/>
      <c r="K611" s="45"/>
      <c r="L611" s="45"/>
      <c r="M611" s="46"/>
      <c r="N611" s="46"/>
      <c r="O611" s="48"/>
      <c r="P611" s="48"/>
      <c r="Q611" s="46"/>
      <c r="R611" s="48"/>
      <c r="S611" s="48"/>
      <c r="T611" s="48"/>
      <c r="U611" s="48"/>
      <c r="V611" s="48"/>
      <c r="W611" s="46"/>
      <c r="X611" s="48"/>
      <c r="Y611" s="48"/>
      <c r="Z611" s="157"/>
      <c r="AA611" s="47"/>
      <c r="AB611" s="97"/>
      <c r="AC611" s="49"/>
      <c r="AD611" s="49"/>
      <c r="AE611" s="49"/>
      <c r="AF611" s="49"/>
      <c r="AG611" s="49"/>
      <c r="AH611" s="47"/>
      <c r="AI611" s="47"/>
      <c r="AJ611" s="47"/>
      <c r="AK611" s="190"/>
      <c r="AL611" s="190"/>
      <c r="AM611" s="190"/>
      <c r="AN611" s="190"/>
      <c r="AO611" s="190"/>
      <c r="AP611" s="151"/>
      <c r="AQ611" s="322"/>
      <c r="AR611" s="322"/>
      <c r="AS611" s="322"/>
      <c r="AT611" s="47"/>
      <c r="AU611" s="47"/>
      <c r="AV611" s="47"/>
      <c r="AW611" s="47"/>
      <c r="AX611" s="322"/>
      <c r="AY611" s="98"/>
      <c r="AZ611" s="98"/>
      <c r="BA611" s="47"/>
      <c r="BB611" s="47"/>
      <c r="BC611" s="47"/>
      <c r="BD611" s="47"/>
      <c r="BE611" s="97"/>
      <c r="BF611" s="49"/>
      <c r="BG611" s="239"/>
      <c r="BH611" s="342"/>
      <c r="BI611" s="49"/>
      <c r="BJ611" s="49"/>
      <c r="BK611" s="49"/>
      <c r="BL611" s="49"/>
      <c r="BM611" s="49"/>
      <c r="BN611" s="47"/>
      <c r="BO611" s="49"/>
      <c r="BP611" s="49"/>
      <c r="BQ611" s="49"/>
      <c r="BR611" s="323"/>
      <c r="BS611" s="323"/>
      <c r="BT611" s="323"/>
      <c r="BU611" s="49"/>
      <c r="BV611" s="49"/>
      <c r="BW611" s="97"/>
      <c r="BX611" s="97"/>
      <c r="BY611" s="97"/>
      <c r="BZ611" s="97"/>
      <c r="CA611" s="49"/>
      <c r="CB611" s="49"/>
      <c r="CC611" s="49"/>
      <c r="CD611" s="49"/>
      <c r="CE611" s="49"/>
      <c r="CF611" s="49"/>
      <c r="CG611" s="49"/>
      <c r="CH611" s="49"/>
      <c r="CI611" s="97"/>
      <c r="CJ611" s="97"/>
      <c r="CK611" s="97"/>
      <c r="CL611" s="97"/>
      <c r="CM611" s="335"/>
      <c r="CN611" s="337"/>
      <c r="CO611" s="315" t="str">
        <f>IF(Формулы!R611&gt;V611,"22-?,Дата 14 - Прибыл из УФСИН; ","")&amp;IF(Формулы!Q611&gt;Y611,"25-?,Дата 13 - Выбыл в УФСИН;","")&amp;IF(YEAR(ДАННЫЕ!$F$1)=YEAR(ДАННЫЕ!B611),IF(AT611&gt;0,"","40-?, вявлен в текущем году! "),"")&amp;IF(YEAR($F$1)=YEAR(W611),IF(X611+Y611&gt;0,"","23-стоит, 24,25 - куда выбыл? "),"")&amp;IF(X611+Y611&gt;0,IF(YEAR($F$1)=YEAR(W611),"","24+25&gt;0? 23 - когда выбыл? "),"")&amp;IF(BA611&lt;BB611,"47&gt;=48; ","")&amp;IF(BA611&lt;BC611,"47&gt;=49; ","")&amp;IF(BA611&lt;BD611,"47&gt;=50; ","")&amp;IF(BE611&gt;0,IF(BF611&gt;0,IF(AU611&gt;AV611,"","41 и 42 - ? (51 и 52 &gt; 0);"),"51 &gt; 0 52 - ?;"),"")&amp;IF(AU611&gt;0,IF(AV611&gt;AU611,"41&gt;42;","")&amp;IF(BE611&gt;0,"","41&gt;0 51-?;"),"")&amp;IF(BF611&gt;0,IF(BE611&gt;0,"","52&gt;0 51-?;"),"")&amp;IF(AW611&gt;=AX611,"","43&gt;44;")&amp;IF(CA611&gt;0,IF(AW611&gt;0,"","71 &gt; 0 43-?;"),"")</f>
        <v/>
      </c>
    </row>
    <row r="612" spans="1:93" s="250" customFormat="1" ht="15" customHeight="1" x14ac:dyDescent="0.2">
      <c r="A612" s="45"/>
      <c r="B612" s="46"/>
      <c r="C612" s="121"/>
      <c r="D612" s="121"/>
      <c r="E612" s="336"/>
      <c r="F612" s="122"/>
      <c r="G612" s="46"/>
      <c r="H612" s="45"/>
      <c r="I612" s="45"/>
      <c r="J612" s="45"/>
      <c r="K612" s="45"/>
      <c r="L612" s="45"/>
      <c r="M612" s="46"/>
      <c r="N612" s="46"/>
      <c r="O612" s="48"/>
      <c r="P612" s="48"/>
      <c r="Q612" s="46"/>
      <c r="R612" s="48"/>
      <c r="S612" s="48"/>
      <c r="T612" s="48"/>
      <c r="U612" s="48"/>
      <c r="V612" s="48"/>
      <c r="W612" s="46"/>
      <c r="X612" s="48"/>
      <c r="Y612" s="48"/>
      <c r="Z612" s="157"/>
      <c r="AA612" s="47"/>
      <c r="AB612" s="97"/>
      <c r="AC612" s="49"/>
      <c r="AD612" s="49"/>
      <c r="AE612" s="49"/>
      <c r="AF612" s="49"/>
      <c r="AG612" s="49"/>
      <c r="AH612" s="47"/>
      <c r="AI612" s="47"/>
      <c r="AJ612" s="47"/>
      <c r="AK612" s="190"/>
      <c r="AL612" s="190"/>
      <c r="AM612" s="190"/>
      <c r="AN612" s="190"/>
      <c r="AO612" s="190"/>
      <c r="AP612" s="151"/>
      <c r="AQ612" s="322"/>
      <c r="AR612" s="322"/>
      <c r="AS612" s="322"/>
      <c r="AT612" s="47"/>
      <c r="AU612" s="47"/>
      <c r="AV612" s="47"/>
      <c r="AW612" s="47"/>
      <c r="AX612" s="322"/>
      <c r="AY612" s="98"/>
      <c r="AZ612" s="98"/>
      <c r="BA612" s="47"/>
      <c r="BB612" s="47"/>
      <c r="BC612" s="47"/>
      <c r="BD612" s="47"/>
      <c r="BE612" s="97"/>
      <c r="BF612" s="49"/>
      <c r="BG612" s="239"/>
      <c r="BH612" s="342"/>
      <c r="BI612" s="49"/>
      <c r="BJ612" s="49"/>
      <c r="BK612" s="49"/>
      <c r="BL612" s="49"/>
      <c r="BM612" s="49"/>
      <c r="BN612" s="47"/>
      <c r="BO612" s="49"/>
      <c r="BP612" s="49"/>
      <c r="BQ612" s="49"/>
      <c r="BR612" s="323"/>
      <c r="BS612" s="323"/>
      <c r="BT612" s="323"/>
      <c r="BU612" s="49"/>
      <c r="BV612" s="49"/>
      <c r="BW612" s="97"/>
      <c r="BX612" s="97"/>
      <c r="BY612" s="97"/>
      <c r="BZ612" s="97"/>
      <c r="CA612" s="49"/>
      <c r="CB612" s="49"/>
      <c r="CC612" s="49"/>
      <c r="CD612" s="49"/>
      <c r="CE612" s="49"/>
      <c r="CF612" s="49"/>
      <c r="CG612" s="49"/>
      <c r="CH612" s="49"/>
      <c r="CI612" s="97"/>
      <c r="CJ612" s="97"/>
      <c r="CK612" s="97"/>
      <c r="CL612" s="97"/>
      <c r="CM612" s="335"/>
      <c r="CN612" s="337"/>
      <c r="CO612" s="315" t="str">
        <f>IF(Формулы!R612&gt;V612,"22-?,Дата 14 - Прибыл из УФСИН; ","")&amp;IF(Формулы!Q612&gt;Y612,"25-?,Дата 13 - Выбыл в УФСИН;","")&amp;IF(YEAR(ДАННЫЕ!$F$1)=YEAR(ДАННЫЕ!B612),IF(AT612&gt;0,"","40-?, вявлен в текущем году! "),"")&amp;IF(YEAR($F$1)=YEAR(W612),IF(X612+Y612&gt;0,"","23-стоит, 24,25 - куда выбыл? "),"")&amp;IF(X612+Y612&gt;0,IF(YEAR($F$1)=YEAR(W612),"","24+25&gt;0? 23 - когда выбыл? "),"")&amp;IF(BA612&lt;BB612,"47&gt;=48; ","")&amp;IF(BA612&lt;BC612,"47&gt;=49; ","")&amp;IF(BA612&lt;BD612,"47&gt;=50; ","")&amp;IF(BE612&gt;0,IF(BF612&gt;0,IF(AU612&gt;AV612,"","41 и 42 - ? (51 и 52 &gt; 0);"),"51 &gt; 0 52 - ?;"),"")&amp;IF(AU612&gt;0,IF(AV612&gt;AU612,"41&gt;42;","")&amp;IF(BE612&gt;0,"","41&gt;0 51-?;"),"")&amp;IF(BF612&gt;0,IF(BE612&gt;0,"","52&gt;0 51-?;"),"")&amp;IF(AW612&gt;=AX612,"","43&gt;44;")&amp;IF(CA612&gt;0,IF(AW612&gt;0,"","71 &gt; 0 43-?;"),"")</f>
        <v/>
      </c>
    </row>
    <row r="613" spans="1:93" s="250" customFormat="1" ht="15" customHeight="1" x14ac:dyDescent="0.2">
      <c r="A613" s="45"/>
      <c r="B613" s="46"/>
      <c r="C613" s="121"/>
      <c r="D613" s="121"/>
      <c r="E613" s="336"/>
      <c r="F613" s="122"/>
      <c r="G613" s="46"/>
      <c r="H613" s="45"/>
      <c r="I613" s="45"/>
      <c r="J613" s="45"/>
      <c r="K613" s="45"/>
      <c r="L613" s="45"/>
      <c r="M613" s="46"/>
      <c r="N613" s="46"/>
      <c r="O613" s="48"/>
      <c r="P613" s="48"/>
      <c r="Q613" s="46"/>
      <c r="R613" s="48"/>
      <c r="S613" s="48"/>
      <c r="T613" s="48"/>
      <c r="U613" s="48"/>
      <c r="V613" s="48"/>
      <c r="W613" s="46"/>
      <c r="X613" s="48"/>
      <c r="Y613" s="48"/>
      <c r="Z613" s="157"/>
      <c r="AA613" s="47"/>
      <c r="AB613" s="97"/>
      <c r="AC613" s="49"/>
      <c r="AD613" s="49"/>
      <c r="AE613" s="49"/>
      <c r="AF613" s="49"/>
      <c r="AG613" s="49"/>
      <c r="AH613" s="47"/>
      <c r="AI613" s="47"/>
      <c r="AJ613" s="47"/>
      <c r="AK613" s="190"/>
      <c r="AL613" s="190"/>
      <c r="AM613" s="190"/>
      <c r="AN613" s="190"/>
      <c r="AO613" s="190"/>
      <c r="AP613" s="151"/>
      <c r="AQ613" s="322"/>
      <c r="AR613" s="322"/>
      <c r="AS613" s="322"/>
      <c r="AT613" s="47"/>
      <c r="AU613" s="47"/>
      <c r="AV613" s="47"/>
      <c r="AW613" s="47"/>
      <c r="AX613" s="322"/>
      <c r="AY613" s="98"/>
      <c r="AZ613" s="98"/>
      <c r="BA613" s="47"/>
      <c r="BB613" s="47"/>
      <c r="BC613" s="47"/>
      <c r="BD613" s="47"/>
      <c r="BE613" s="97"/>
      <c r="BF613" s="49"/>
      <c r="BG613" s="239"/>
      <c r="BH613" s="342"/>
      <c r="BI613" s="49"/>
      <c r="BJ613" s="49"/>
      <c r="BK613" s="49"/>
      <c r="BL613" s="49"/>
      <c r="BM613" s="49"/>
      <c r="BN613" s="47"/>
      <c r="BO613" s="49"/>
      <c r="BP613" s="49"/>
      <c r="BQ613" s="49"/>
      <c r="BR613" s="323"/>
      <c r="BS613" s="323"/>
      <c r="BT613" s="323"/>
      <c r="BU613" s="49"/>
      <c r="BV613" s="49"/>
      <c r="BW613" s="97"/>
      <c r="BX613" s="97"/>
      <c r="BY613" s="97"/>
      <c r="BZ613" s="97"/>
      <c r="CA613" s="49"/>
      <c r="CB613" s="49"/>
      <c r="CC613" s="49"/>
      <c r="CD613" s="49"/>
      <c r="CE613" s="49"/>
      <c r="CF613" s="49"/>
      <c r="CG613" s="49"/>
      <c r="CH613" s="49"/>
      <c r="CI613" s="97"/>
      <c r="CJ613" s="97"/>
      <c r="CK613" s="97"/>
      <c r="CL613" s="97"/>
      <c r="CM613" s="335"/>
      <c r="CN613" s="337"/>
      <c r="CO613" s="315" t="str">
        <f>IF(Формулы!R613&gt;V613,"22-?,Дата 14 - Прибыл из УФСИН; ","")&amp;IF(Формулы!Q613&gt;Y613,"25-?,Дата 13 - Выбыл в УФСИН;","")&amp;IF(YEAR(ДАННЫЕ!$F$1)=YEAR(ДАННЫЕ!B613),IF(AT613&gt;0,"","40-?, вявлен в текущем году! "),"")&amp;IF(YEAR($F$1)=YEAR(W613),IF(X613+Y613&gt;0,"","23-стоит, 24,25 - куда выбыл? "),"")&amp;IF(X613+Y613&gt;0,IF(YEAR($F$1)=YEAR(W613),"","24+25&gt;0? 23 - когда выбыл? "),"")&amp;IF(BA613&lt;BB613,"47&gt;=48; ","")&amp;IF(BA613&lt;BC613,"47&gt;=49; ","")&amp;IF(BA613&lt;BD613,"47&gt;=50; ","")&amp;IF(BE613&gt;0,IF(BF613&gt;0,IF(AU613&gt;AV613,"","41 и 42 - ? (51 и 52 &gt; 0);"),"51 &gt; 0 52 - ?;"),"")&amp;IF(AU613&gt;0,IF(AV613&gt;AU613,"41&gt;42;","")&amp;IF(BE613&gt;0,"","41&gt;0 51-?;"),"")&amp;IF(BF613&gt;0,IF(BE613&gt;0,"","52&gt;0 51-?;"),"")&amp;IF(AW613&gt;=AX613,"","43&gt;44;")&amp;IF(CA613&gt;0,IF(AW613&gt;0,"","71 &gt; 0 43-?;"),"")</f>
        <v/>
      </c>
    </row>
    <row r="614" spans="1:93" s="250" customFormat="1" ht="15" customHeight="1" x14ac:dyDescent="0.2">
      <c r="A614" s="45"/>
      <c r="B614" s="46"/>
      <c r="C614" s="121"/>
      <c r="D614" s="121"/>
      <c r="E614" s="336"/>
      <c r="F614" s="122"/>
      <c r="G614" s="46"/>
      <c r="H614" s="45"/>
      <c r="I614" s="45"/>
      <c r="J614" s="45"/>
      <c r="K614" s="45"/>
      <c r="L614" s="45"/>
      <c r="M614" s="46"/>
      <c r="N614" s="46"/>
      <c r="O614" s="48"/>
      <c r="P614" s="48"/>
      <c r="Q614" s="46"/>
      <c r="R614" s="48"/>
      <c r="S614" s="48"/>
      <c r="T614" s="48"/>
      <c r="U614" s="48"/>
      <c r="V614" s="48"/>
      <c r="W614" s="46"/>
      <c r="X614" s="48"/>
      <c r="Y614" s="48"/>
      <c r="Z614" s="157"/>
      <c r="AA614" s="47"/>
      <c r="AB614" s="97"/>
      <c r="AC614" s="49"/>
      <c r="AD614" s="49"/>
      <c r="AE614" s="49"/>
      <c r="AF614" s="49"/>
      <c r="AG614" s="49"/>
      <c r="AH614" s="47"/>
      <c r="AI614" s="47"/>
      <c r="AJ614" s="47"/>
      <c r="AK614" s="190"/>
      <c r="AL614" s="190"/>
      <c r="AM614" s="190"/>
      <c r="AN614" s="190"/>
      <c r="AO614" s="190"/>
      <c r="AP614" s="151"/>
      <c r="AQ614" s="322"/>
      <c r="AR614" s="322"/>
      <c r="AS614" s="322"/>
      <c r="AT614" s="47"/>
      <c r="AU614" s="47"/>
      <c r="AV614" s="47"/>
      <c r="AW614" s="47"/>
      <c r="AX614" s="322"/>
      <c r="AY614" s="98"/>
      <c r="AZ614" s="98"/>
      <c r="BA614" s="47"/>
      <c r="BB614" s="47"/>
      <c r="BC614" s="47"/>
      <c r="BD614" s="47"/>
      <c r="BE614" s="97"/>
      <c r="BF614" s="49"/>
      <c r="BG614" s="239"/>
      <c r="BH614" s="342"/>
      <c r="BI614" s="49"/>
      <c r="BJ614" s="49"/>
      <c r="BK614" s="49"/>
      <c r="BL614" s="49"/>
      <c r="BM614" s="49"/>
      <c r="BN614" s="47"/>
      <c r="BO614" s="49"/>
      <c r="BP614" s="49"/>
      <c r="BQ614" s="49"/>
      <c r="BR614" s="323"/>
      <c r="BS614" s="323"/>
      <c r="BT614" s="323"/>
      <c r="BU614" s="49"/>
      <c r="BV614" s="49"/>
      <c r="BW614" s="97"/>
      <c r="BX614" s="97"/>
      <c r="BY614" s="97"/>
      <c r="BZ614" s="97"/>
      <c r="CA614" s="49"/>
      <c r="CB614" s="49"/>
      <c r="CC614" s="49"/>
      <c r="CD614" s="49"/>
      <c r="CE614" s="49"/>
      <c r="CF614" s="49"/>
      <c r="CG614" s="49"/>
      <c r="CH614" s="49"/>
      <c r="CI614" s="97"/>
      <c r="CJ614" s="97"/>
      <c r="CK614" s="97"/>
      <c r="CL614" s="97"/>
      <c r="CM614" s="335"/>
      <c r="CN614" s="337"/>
      <c r="CO614" s="315" t="str">
        <f>IF(Формулы!R614&gt;V614,"22-?,Дата 14 - Прибыл из УФСИН; ","")&amp;IF(Формулы!Q614&gt;Y614,"25-?,Дата 13 - Выбыл в УФСИН;","")&amp;IF(YEAR(ДАННЫЕ!$F$1)=YEAR(ДАННЫЕ!B614),IF(AT614&gt;0,"","40-?, вявлен в текущем году! "),"")&amp;IF(YEAR($F$1)=YEAR(W614),IF(X614+Y614&gt;0,"","23-стоит, 24,25 - куда выбыл? "),"")&amp;IF(X614+Y614&gt;0,IF(YEAR($F$1)=YEAR(W614),"","24+25&gt;0? 23 - когда выбыл? "),"")&amp;IF(BA614&lt;BB614,"47&gt;=48; ","")&amp;IF(BA614&lt;BC614,"47&gt;=49; ","")&amp;IF(BA614&lt;BD614,"47&gt;=50; ","")&amp;IF(BE614&gt;0,IF(BF614&gt;0,IF(AU614&gt;AV614,"","41 и 42 - ? (51 и 52 &gt; 0);"),"51 &gt; 0 52 - ?;"),"")&amp;IF(AU614&gt;0,IF(AV614&gt;AU614,"41&gt;42;","")&amp;IF(BE614&gt;0,"","41&gt;0 51-?;"),"")&amp;IF(BF614&gt;0,IF(BE614&gt;0,"","52&gt;0 51-?;"),"")&amp;IF(AW614&gt;=AX614,"","43&gt;44;")&amp;IF(CA614&gt;0,IF(AW614&gt;0,"","71 &gt; 0 43-?;"),"")</f>
        <v/>
      </c>
    </row>
    <row r="615" spans="1:93" s="250" customFormat="1" ht="15" customHeight="1" x14ac:dyDescent="0.2">
      <c r="A615" s="45"/>
      <c r="B615" s="46"/>
      <c r="C615" s="121"/>
      <c r="D615" s="121"/>
      <c r="E615" s="336"/>
      <c r="F615" s="122"/>
      <c r="G615" s="46"/>
      <c r="H615" s="45"/>
      <c r="I615" s="45"/>
      <c r="J615" s="45"/>
      <c r="K615" s="45"/>
      <c r="L615" s="45"/>
      <c r="M615" s="46"/>
      <c r="N615" s="46"/>
      <c r="O615" s="48"/>
      <c r="P615" s="48"/>
      <c r="Q615" s="46"/>
      <c r="R615" s="48"/>
      <c r="S615" s="48"/>
      <c r="T615" s="48"/>
      <c r="U615" s="48"/>
      <c r="V615" s="48"/>
      <c r="W615" s="46"/>
      <c r="X615" s="48"/>
      <c r="Y615" s="48"/>
      <c r="Z615" s="157"/>
      <c r="AA615" s="47"/>
      <c r="AB615" s="97"/>
      <c r="AC615" s="49"/>
      <c r="AD615" s="49"/>
      <c r="AE615" s="49"/>
      <c r="AF615" s="49"/>
      <c r="AG615" s="49"/>
      <c r="AH615" s="47"/>
      <c r="AI615" s="47"/>
      <c r="AJ615" s="47"/>
      <c r="AK615" s="190"/>
      <c r="AL615" s="190"/>
      <c r="AM615" s="190"/>
      <c r="AN615" s="190"/>
      <c r="AO615" s="190"/>
      <c r="AP615" s="151"/>
      <c r="AQ615" s="322"/>
      <c r="AR615" s="322"/>
      <c r="AS615" s="322"/>
      <c r="AT615" s="47"/>
      <c r="AU615" s="47"/>
      <c r="AV615" s="47"/>
      <c r="AW615" s="47"/>
      <c r="AX615" s="322"/>
      <c r="AY615" s="98"/>
      <c r="AZ615" s="98"/>
      <c r="BA615" s="47"/>
      <c r="BB615" s="47"/>
      <c r="BC615" s="47"/>
      <c r="BD615" s="47"/>
      <c r="BE615" s="97"/>
      <c r="BF615" s="49"/>
      <c r="BG615" s="239"/>
      <c r="BH615" s="342"/>
      <c r="BI615" s="49"/>
      <c r="BJ615" s="49"/>
      <c r="BK615" s="49"/>
      <c r="BL615" s="49"/>
      <c r="BM615" s="49"/>
      <c r="BN615" s="47"/>
      <c r="BO615" s="49"/>
      <c r="BP615" s="49"/>
      <c r="BQ615" s="49"/>
      <c r="BR615" s="323"/>
      <c r="BS615" s="323"/>
      <c r="BT615" s="323"/>
      <c r="BU615" s="49"/>
      <c r="BV615" s="49"/>
      <c r="BW615" s="97"/>
      <c r="BX615" s="97"/>
      <c r="BY615" s="97"/>
      <c r="BZ615" s="97"/>
      <c r="CA615" s="49"/>
      <c r="CB615" s="49"/>
      <c r="CC615" s="49"/>
      <c r="CD615" s="49"/>
      <c r="CE615" s="49"/>
      <c r="CF615" s="49"/>
      <c r="CG615" s="49"/>
      <c r="CH615" s="49"/>
      <c r="CI615" s="97"/>
      <c r="CJ615" s="97"/>
      <c r="CK615" s="97"/>
      <c r="CL615" s="97"/>
      <c r="CM615" s="335"/>
      <c r="CN615" s="337"/>
      <c r="CO615" s="315" t="str">
        <f>IF(Формулы!R615&gt;V615,"22-?,Дата 14 - Прибыл из УФСИН; ","")&amp;IF(Формулы!Q615&gt;Y615,"25-?,Дата 13 - Выбыл в УФСИН;","")&amp;IF(YEAR(ДАННЫЕ!$F$1)=YEAR(ДАННЫЕ!B615),IF(AT615&gt;0,"","40-?, вявлен в текущем году! "),"")&amp;IF(YEAR($F$1)=YEAR(W615),IF(X615+Y615&gt;0,"","23-стоит, 24,25 - куда выбыл? "),"")&amp;IF(X615+Y615&gt;0,IF(YEAR($F$1)=YEAR(W615),"","24+25&gt;0? 23 - когда выбыл? "),"")&amp;IF(BA615&lt;BB615,"47&gt;=48; ","")&amp;IF(BA615&lt;BC615,"47&gt;=49; ","")&amp;IF(BA615&lt;BD615,"47&gt;=50; ","")&amp;IF(BE615&gt;0,IF(BF615&gt;0,IF(AU615&gt;AV615,"","41 и 42 - ? (51 и 52 &gt; 0);"),"51 &gt; 0 52 - ?;"),"")&amp;IF(AU615&gt;0,IF(AV615&gt;AU615,"41&gt;42;","")&amp;IF(BE615&gt;0,"","41&gt;0 51-?;"),"")&amp;IF(BF615&gt;0,IF(BE615&gt;0,"","52&gt;0 51-?;"),"")&amp;IF(AW615&gt;=AX615,"","43&gt;44;")&amp;IF(CA615&gt;0,IF(AW615&gt;0,"","71 &gt; 0 43-?;"),"")</f>
        <v/>
      </c>
    </row>
    <row r="616" spans="1:93" s="250" customFormat="1" ht="15" customHeight="1" x14ac:dyDescent="0.2">
      <c r="A616" s="45"/>
      <c r="B616" s="46"/>
      <c r="C616" s="121"/>
      <c r="D616" s="121"/>
      <c r="E616" s="336"/>
      <c r="F616" s="122"/>
      <c r="G616" s="46"/>
      <c r="H616" s="45"/>
      <c r="I616" s="45"/>
      <c r="J616" s="45"/>
      <c r="K616" s="45"/>
      <c r="L616" s="45"/>
      <c r="M616" s="46"/>
      <c r="N616" s="46"/>
      <c r="O616" s="48"/>
      <c r="P616" s="48"/>
      <c r="Q616" s="46"/>
      <c r="R616" s="48"/>
      <c r="S616" s="48"/>
      <c r="T616" s="48"/>
      <c r="U616" s="48"/>
      <c r="V616" s="48"/>
      <c r="W616" s="46"/>
      <c r="X616" s="48"/>
      <c r="Y616" s="48"/>
      <c r="Z616" s="157"/>
      <c r="AA616" s="47"/>
      <c r="AB616" s="97"/>
      <c r="AC616" s="49"/>
      <c r="AD616" s="49"/>
      <c r="AE616" s="49"/>
      <c r="AF616" s="49"/>
      <c r="AG616" s="49"/>
      <c r="AH616" s="47"/>
      <c r="AI616" s="47"/>
      <c r="AJ616" s="47"/>
      <c r="AK616" s="190"/>
      <c r="AL616" s="190"/>
      <c r="AM616" s="190"/>
      <c r="AN616" s="190"/>
      <c r="AO616" s="190"/>
      <c r="AP616" s="151"/>
      <c r="AQ616" s="322"/>
      <c r="AR616" s="322"/>
      <c r="AS616" s="322"/>
      <c r="AT616" s="47"/>
      <c r="AU616" s="47"/>
      <c r="AV616" s="47"/>
      <c r="AW616" s="47"/>
      <c r="AX616" s="322"/>
      <c r="AY616" s="98"/>
      <c r="AZ616" s="98"/>
      <c r="BA616" s="47"/>
      <c r="BB616" s="47"/>
      <c r="BC616" s="47"/>
      <c r="BD616" s="47"/>
      <c r="BE616" s="97"/>
      <c r="BF616" s="49"/>
      <c r="BG616" s="239"/>
      <c r="BH616" s="342"/>
      <c r="BI616" s="49"/>
      <c r="BJ616" s="49"/>
      <c r="BK616" s="49"/>
      <c r="BL616" s="49"/>
      <c r="BM616" s="49"/>
      <c r="BN616" s="47"/>
      <c r="BO616" s="49"/>
      <c r="BP616" s="49"/>
      <c r="BQ616" s="49"/>
      <c r="BR616" s="323"/>
      <c r="BS616" s="323"/>
      <c r="BT616" s="323"/>
      <c r="BU616" s="49"/>
      <c r="BV616" s="49"/>
      <c r="BW616" s="97"/>
      <c r="BX616" s="97"/>
      <c r="BY616" s="97"/>
      <c r="BZ616" s="97"/>
      <c r="CA616" s="49"/>
      <c r="CB616" s="49"/>
      <c r="CC616" s="49"/>
      <c r="CD616" s="49"/>
      <c r="CE616" s="49"/>
      <c r="CF616" s="49"/>
      <c r="CG616" s="49"/>
      <c r="CH616" s="49"/>
      <c r="CI616" s="97"/>
      <c r="CJ616" s="97"/>
      <c r="CK616" s="97"/>
      <c r="CL616" s="97"/>
      <c r="CM616" s="335"/>
      <c r="CN616" s="337"/>
      <c r="CO616" s="315" t="str">
        <f>IF(Формулы!R616&gt;V616,"22-?,Дата 14 - Прибыл из УФСИН; ","")&amp;IF(Формулы!Q616&gt;Y616,"25-?,Дата 13 - Выбыл в УФСИН;","")&amp;IF(YEAR(ДАННЫЕ!$F$1)=YEAR(ДАННЫЕ!B616),IF(AT616&gt;0,"","40-?, вявлен в текущем году! "),"")&amp;IF(YEAR($F$1)=YEAR(W616),IF(X616+Y616&gt;0,"","23-стоит, 24,25 - куда выбыл? "),"")&amp;IF(X616+Y616&gt;0,IF(YEAR($F$1)=YEAR(W616),"","24+25&gt;0? 23 - когда выбыл? "),"")&amp;IF(BA616&lt;BB616,"47&gt;=48; ","")&amp;IF(BA616&lt;BC616,"47&gt;=49; ","")&amp;IF(BA616&lt;BD616,"47&gt;=50; ","")&amp;IF(BE616&gt;0,IF(BF616&gt;0,IF(AU616&gt;AV616,"","41 и 42 - ? (51 и 52 &gt; 0);"),"51 &gt; 0 52 - ?;"),"")&amp;IF(AU616&gt;0,IF(AV616&gt;AU616,"41&gt;42;","")&amp;IF(BE616&gt;0,"","41&gt;0 51-?;"),"")&amp;IF(BF616&gt;0,IF(BE616&gt;0,"","52&gt;0 51-?;"),"")&amp;IF(AW616&gt;=AX616,"","43&gt;44;")&amp;IF(CA616&gt;0,IF(AW616&gt;0,"","71 &gt; 0 43-?;"),"")</f>
        <v/>
      </c>
    </row>
    <row r="617" spans="1:93" s="250" customFormat="1" ht="15" customHeight="1" x14ac:dyDescent="0.2">
      <c r="A617" s="45"/>
      <c r="B617" s="46"/>
      <c r="C617" s="121"/>
      <c r="D617" s="121"/>
      <c r="E617" s="336"/>
      <c r="F617" s="122"/>
      <c r="G617" s="46"/>
      <c r="H617" s="45"/>
      <c r="I617" s="45"/>
      <c r="J617" s="45"/>
      <c r="K617" s="45"/>
      <c r="L617" s="45"/>
      <c r="M617" s="46"/>
      <c r="N617" s="46"/>
      <c r="O617" s="48"/>
      <c r="P617" s="48"/>
      <c r="Q617" s="46"/>
      <c r="R617" s="48"/>
      <c r="S617" s="48"/>
      <c r="T617" s="48"/>
      <c r="U617" s="48"/>
      <c r="V617" s="48"/>
      <c r="W617" s="46"/>
      <c r="X617" s="48"/>
      <c r="Y617" s="48"/>
      <c r="Z617" s="157"/>
      <c r="AA617" s="47"/>
      <c r="AB617" s="97"/>
      <c r="AC617" s="49"/>
      <c r="AD617" s="49"/>
      <c r="AE617" s="49"/>
      <c r="AF617" s="49"/>
      <c r="AG617" s="49"/>
      <c r="AH617" s="47"/>
      <c r="AI617" s="47"/>
      <c r="AJ617" s="47"/>
      <c r="AK617" s="190"/>
      <c r="AL617" s="190"/>
      <c r="AM617" s="190"/>
      <c r="AN617" s="190"/>
      <c r="AO617" s="190"/>
      <c r="AP617" s="151"/>
      <c r="AQ617" s="322"/>
      <c r="AR617" s="322"/>
      <c r="AS617" s="322"/>
      <c r="AT617" s="47"/>
      <c r="AU617" s="47"/>
      <c r="AV617" s="47"/>
      <c r="AW617" s="47"/>
      <c r="AX617" s="322"/>
      <c r="AY617" s="98"/>
      <c r="AZ617" s="98"/>
      <c r="BA617" s="47"/>
      <c r="BB617" s="47"/>
      <c r="BC617" s="47"/>
      <c r="BD617" s="47"/>
      <c r="BE617" s="97"/>
      <c r="BF617" s="49"/>
      <c r="BG617" s="239"/>
      <c r="BH617" s="342"/>
      <c r="BI617" s="49"/>
      <c r="BJ617" s="49"/>
      <c r="BK617" s="49"/>
      <c r="BL617" s="49"/>
      <c r="BM617" s="49"/>
      <c r="BN617" s="47"/>
      <c r="BO617" s="49"/>
      <c r="BP617" s="49"/>
      <c r="BQ617" s="49"/>
      <c r="BR617" s="323"/>
      <c r="BS617" s="323"/>
      <c r="BT617" s="323"/>
      <c r="BU617" s="49"/>
      <c r="BV617" s="49"/>
      <c r="BW617" s="97"/>
      <c r="BX617" s="97"/>
      <c r="BY617" s="97"/>
      <c r="BZ617" s="97"/>
      <c r="CA617" s="49"/>
      <c r="CB617" s="49"/>
      <c r="CC617" s="49"/>
      <c r="CD617" s="49"/>
      <c r="CE617" s="49"/>
      <c r="CF617" s="49"/>
      <c r="CG617" s="49"/>
      <c r="CH617" s="49"/>
      <c r="CI617" s="97"/>
      <c r="CJ617" s="97"/>
      <c r="CK617" s="97"/>
      <c r="CL617" s="97"/>
      <c r="CM617" s="335"/>
      <c r="CN617" s="337"/>
      <c r="CO617" s="315" t="str">
        <f>IF(Формулы!R617&gt;V617,"22-?,Дата 14 - Прибыл из УФСИН; ","")&amp;IF(Формулы!Q617&gt;Y617,"25-?,Дата 13 - Выбыл в УФСИН;","")&amp;IF(YEAR(ДАННЫЕ!$F$1)=YEAR(ДАННЫЕ!B617),IF(AT617&gt;0,"","40-?, вявлен в текущем году! "),"")&amp;IF(YEAR($F$1)=YEAR(W617),IF(X617+Y617&gt;0,"","23-стоит, 24,25 - куда выбыл? "),"")&amp;IF(X617+Y617&gt;0,IF(YEAR($F$1)=YEAR(W617),"","24+25&gt;0? 23 - когда выбыл? "),"")&amp;IF(BA617&lt;BB617,"47&gt;=48; ","")&amp;IF(BA617&lt;BC617,"47&gt;=49; ","")&amp;IF(BA617&lt;BD617,"47&gt;=50; ","")&amp;IF(BE617&gt;0,IF(BF617&gt;0,IF(AU617&gt;AV617,"","41 и 42 - ? (51 и 52 &gt; 0);"),"51 &gt; 0 52 - ?;"),"")&amp;IF(AU617&gt;0,IF(AV617&gt;AU617,"41&gt;42;","")&amp;IF(BE617&gt;0,"","41&gt;0 51-?;"),"")&amp;IF(BF617&gt;0,IF(BE617&gt;0,"","52&gt;0 51-?;"),"")&amp;IF(AW617&gt;=AX617,"","43&gt;44;")&amp;IF(CA617&gt;0,IF(AW617&gt;0,"","71 &gt; 0 43-?;"),"")</f>
        <v/>
      </c>
    </row>
    <row r="618" spans="1:93" s="250" customFormat="1" ht="15" customHeight="1" x14ac:dyDescent="0.2">
      <c r="A618" s="45"/>
      <c r="B618" s="46"/>
      <c r="C618" s="121"/>
      <c r="D618" s="121"/>
      <c r="E618" s="336"/>
      <c r="F618" s="122"/>
      <c r="G618" s="46"/>
      <c r="H618" s="45"/>
      <c r="I618" s="45"/>
      <c r="J618" s="45"/>
      <c r="K618" s="45"/>
      <c r="L618" s="45"/>
      <c r="M618" s="46"/>
      <c r="N618" s="46"/>
      <c r="O618" s="48"/>
      <c r="P618" s="48"/>
      <c r="Q618" s="46"/>
      <c r="R618" s="48"/>
      <c r="S618" s="48"/>
      <c r="T618" s="48"/>
      <c r="U618" s="48"/>
      <c r="V618" s="48"/>
      <c r="W618" s="46"/>
      <c r="X618" s="48"/>
      <c r="Y618" s="48"/>
      <c r="Z618" s="157"/>
      <c r="AA618" s="47"/>
      <c r="AB618" s="97"/>
      <c r="AC618" s="49"/>
      <c r="AD618" s="49"/>
      <c r="AE618" s="49"/>
      <c r="AF618" s="49"/>
      <c r="AG618" s="49"/>
      <c r="AH618" s="47"/>
      <c r="AI618" s="47"/>
      <c r="AJ618" s="47"/>
      <c r="AK618" s="190"/>
      <c r="AL618" s="190"/>
      <c r="AM618" s="190"/>
      <c r="AN618" s="190"/>
      <c r="AO618" s="190"/>
      <c r="AP618" s="151"/>
      <c r="AQ618" s="322"/>
      <c r="AR618" s="322"/>
      <c r="AS618" s="322"/>
      <c r="AT618" s="47"/>
      <c r="AU618" s="47"/>
      <c r="AV618" s="47"/>
      <c r="AW618" s="47"/>
      <c r="AX618" s="322"/>
      <c r="AY618" s="98"/>
      <c r="AZ618" s="98"/>
      <c r="BA618" s="47"/>
      <c r="BB618" s="47"/>
      <c r="BC618" s="47"/>
      <c r="BD618" s="47"/>
      <c r="BE618" s="97"/>
      <c r="BF618" s="49"/>
      <c r="BG618" s="239"/>
      <c r="BH618" s="342"/>
      <c r="BI618" s="49"/>
      <c r="BJ618" s="49"/>
      <c r="BK618" s="49"/>
      <c r="BL618" s="49"/>
      <c r="BM618" s="49"/>
      <c r="BN618" s="47"/>
      <c r="BO618" s="49"/>
      <c r="BP618" s="49"/>
      <c r="BQ618" s="49"/>
      <c r="BR618" s="323"/>
      <c r="BS618" s="323"/>
      <c r="BT618" s="323"/>
      <c r="BU618" s="49"/>
      <c r="BV618" s="49"/>
      <c r="BW618" s="97"/>
      <c r="BX618" s="97"/>
      <c r="BY618" s="97"/>
      <c r="BZ618" s="97"/>
      <c r="CA618" s="49"/>
      <c r="CB618" s="49"/>
      <c r="CC618" s="49"/>
      <c r="CD618" s="49"/>
      <c r="CE618" s="49"/>
      <c r="CF618" s="49"/>
      <c r="CG618" s="49"/>
      <c r="CH618" s="49"/>
      <c r="CI618" s="97"/>
      <c r="CJ618" s="97"/>
      <c r="CK618" s="97"/>
      <c r="CL618" s="97"/>
      <c r="CM618" s="335"/>
      <c r="CN618" s="337"/>
      <c r="CO618" s="315" t="str">
        <f>IF(Формулы!R618&gt;V618,"22-?,Дата 14 - Прибыл из УФСИН; ","")&amp;IF(Формулы!Q618&gt;Y618,"25-?,Дата 13 - Выбыл в УФСИН;","")&amp;IF(YEAR(ДАННЫЕ!$F$1)=YEAR(ДАННЫЕ!B618),IF(AT618&gt;0,"","40-?, вявлен в текущем году! "),"")&amp;IF(YEAR($F$1)=YEAR(W618),IF(X618+Y618&gt;0,"","23-стоит, 24,25 - куда выбыл? "),"")&amp;IF(X618+Y618&gt;0,IF(YEAR($F$1)=YEAR(W618),"","24+25&gt;0? 23 - когда выбыл? "),"")&amp;IF(BA618&lt;BB618,"47&gt;=48; ","")&amp;IF(BA618&lt;BC618,"47&gt;=49; ","")&amp;IF(BA618&lt;BD618,"47&gt;=50; ","")&amp;IF(BE618&gt;0,IF(BF618&gt;0,IF(AU618&gt;AV618,"","41 и 42 - ? (51 и 52 &gt; 0);"),"51 &gt; 0 52 - ?;"),"")&amp;IF(AU618&gt;0,IF(AV618&gt;AU618,"41&gt;42;","")&amp;IF(BE618&gt;0,"","41&gt;0 51-?;"),"")&amp;IF(BF618&gt;0,IF(BE618&gt;0,"","52&gt;0 51-?;"),"")&amp;IF(AW618&gt;=AX618,"","43&gt;44;")&amp;IF(CA618&gt;0,IF(AW618&gt;0,"","71 &gt; 0 43-?;"),"")</f>
        <v/>
      </c>
    </row>
    <row r="619" spans="1:93" s="250" customFormat="1" ht="15" customHeight="1" x14ac:dyDescent="0.2">
      <c r="A619" s="45"/>
      <c r="B619" s="46"/>
      <c r="C619" s="121"/>
      <c r="D619" s="121"/>
      <c r="E619" s="336"/>
      <c r="F619" s="122"/>
      <c r="G619" s="46"/>
      <c r="H619" s="45"/>
      <c r="I619" s="45"/>
      <c r="J619" s="45"/>
      <c r="K619" s="45"/>
      <c r="L619" s="45"/>
      <c r="M619" s="46"/>
      <c r="N619" s="46"/>
      <c r="O619" s="48"/>
      <c r="P619" s="48"/>
      <c r="Q619" s="46"/>
      <c r="R619" s="48"/>
      <c r="S619" s="48"/>
      <c r="T619" s="48"/>
      <c r="U619" s="48"/>
      <c r="V619" s="48"/>
      <c r="W619" s="46"/>
      <c r="X619" s="48"/>
      <c r="Y619" s="48"/>
      <c r="Z619" s="157"/>
      <c r="AA619" s="47"/>
      <c r="AB619" s="97"/>
      <c r="AC619" s="49"/>
      <c r="AD619" s="49"/>
      <c r="AE619" s="49"/>
      <c r="AF619" s="49"/>
      <c r="AG619" s="49"/>
      <c r="AH619" s="47"/>
      <c r="AI619" s="47"/>
      <c r="AJ619" s="47"/>
      <c r="AK619" s="190"/>
      <c r="AL619" s="190"/>
      <c r="AM619" s="190"/>
      <c r="AN619" s="190"/>
      <c r="AO619" s="190"/>
      <c r="AP619" s="151"/>
      <c r="AQ619" s="322"/>
      <c r="AR619" s="322"/>
      <c r="AS619" s="322"/>
      <c r="AT619" s="47"/>
      <c r="AU619" s="47"/>
      <c r="AV619" s="47"/>
      <c r="AW619" s="47"/>
      <c r="AX619" s="322"/>
      <c r="AY619" s="98"/>
      <c r="AZ619" s="98"/>
      <c r="BA619" s="47"/>
      <c r="BB619" s="47"/>
      <c r="BC619" s="47"/>
      <c r="BD619" s="47"/>
      <c r="BE619" s="97"/>
      <c r="BF619" s="49"/>
      <c r="BG619" s="239"/>
      <c r="BH619" s="342"/>
      <c r="BI619" s="49"/>
      <c r="BJ619" s="49"/>
      <c r="BK619" s="49"/>
      <c r="BL619" s="49"/>
      <c r="BM619" s="49"/>
      <c r="BN619" s="47"/>
      <c r="BO619" s="49"/>
      <c r="BP619" s="49"/>
      <c r="BQ619" s="49"/>
      <c r="BR619" s="323"/>
      <c r="BS619" s="323"/>
      <c r="BT619" s="323"/>
      <c r="BU619" s="49"/>
      <c r="BV619" s="49"/>
      <c r="BW619" s="97"/>
      <c r="BX619" s="97"/>
      <c r="BY619" s="97"/>
      <c r="BZ619" s="97"/>
      <c r="CA619" s="49"/>
      <c r="CB619" s="49"/>
      <c r="CC619" s="49"/>
      <c r="CD619" s="49"/>
      <c r="CE619" s="49"/>
      <c r="CF619" s="49"/>
      <c r="CG619" s="49"/>
      <c r="CH619" s="49"/>
      <c r="CI619" s="97"/>
      <c r="CJ619" s="97"/>
      <c r="CK619" s="97"/>
      <c r="CL619" s="97"/>
      <c r="CM619" s="335"/>
      <c r="CN619" s="337"/>
      <c r="CO619" s="315" t="str">
        <f>IF(Формулы!R619&gt;V619,"22-?,Дата 14 - Прибыл из УФСИН; ","")&amp;IF(Формулы!Q619&gt;Y619,"25-?,Дата 13 - Выбыл в УФСИН;","")&amp;IF(YEAR(ДАННЫЕ!$F$1)=YEAR(ДАННЫЕ!B619),IF(AT619&gt;0,"","40-?, вявлен в текущем году! "),"")&amp;IF(YEAR($F$1)=YEAR(W619),IF(X619+Y619&gt;0,"","23-стоит, 24,25 - куда выбыл? "),"")&amp;IF(X619+Y619&gt;0,IF(YEAR($F$1)=YEAR(W619),"","24+25&gt;0? 23 - когда выбыл? "),"")&amp;IF(BA619&lt;BB619,"47&gt;=48; ","")&amp;IF(BA619&lt;BC619,"47&gt;=49; ","")&amp;IF(BA619&lt;BD619,"47&gt;=50; ","")&amp;IF(BE619&gt;0,IF(BF619&gt;0,IF(AU619&gt;AV619,"","41 и 42 - ? (51 и 52 &gt; 0);"),"51 &gt; 0 52 - ?;"),"")&amp;IF(AU619&gt;0,IF(AV619&gt;AU619,"41&gt;42;","")&amp;IF(BE619&gt;0,"","41&gt;0 51-?;"),"")&amp;IF(BF619&gt;0,IF(BE619&gt;0,"","52&gt;0 51-?;"),"")&amp;IF(AW619&gt;=AX619,"","43&gt;44;")&amp;IF(CA619&gt;0,IF(AW619&gt;0,"","71 &gt; 0 43-?;"),"")</f>
        <v/>
      </c>
    </row>
    <row r="620" spans="1:93" s="250" customFormat="1" ht="15" customHeight="1" x14ac:dyDescent="0.2">
      <c r="A620" s="45"/>
      <c r="B620" s="46"/>
      <c r="C620" s="121"/>
      <c r="D620" s="121"/>
      <c r="E620" s="336"/>
      <c r="F620" s="122"/>
      <c r="G620" s="46"/>
      <c r="H620" s="45"/>
      <c r="I620" s="45"/>
      <c r="J620" s="45"/>
      <c r="K620" s="45"/>
      <c r="L620" s="45"/>
      <c r="M620" s="46"/>
      <c r="N620" s="46"/>
      <c r="O620" s="48"/>
      <c r="P620" s="48"/>
      <c r="Q620" s="46"/>
      <c r="R620" s="48"/>
      <c r="S620" s="48"/>
      <c r="T620" s="48"/>
      <c r="U620" s="48"/>
      <c r="V620" s="48"/>
      <c r="W620" s="46"/>
      <c r="X620" s="48"/>
      <c r="Y620" s="48"/>
      <c r="Z620" s="157"/>
      <c r="AA620" s="47"/>
      <c r="AB620" s="97"/>
      <c r="AC620" s="49"/>
      <c r="AD620" s="49"/>
      <c r="AE620" s="49"/>
      <c r="AF620" s="49"/>
      <c r="AG620" s="49"/>
      <c r="AH620" s="47"/>
      <c r="AI620" s="47"/>
      <c r="AJ620" s="47"/>
      <c r="AK620" s="190"/>
      <c r="AL620" s="190"/>
      <c r="AM620" s="190"/>
      <c r="AN620" s="190"/>
      <c r="AO620" s="190"/>
      <c r="AP620" s="151"/>
      <c r="AQ620" s="322"/>
      <c r="AR620" s="322"/>
      <c r="AS620" s="322"/>
      <c r="AT620" s="47"/>
      <c r="AU620" s="47"/>
      <c r="AV620" s="47"/>
      <c r="AW620" s="47"/>
      <c r="AX620" s="322"/>
      <c r="AY620" s="98"/>
      <c r="AZ620" s="98"/>
      <c r="BA620" s="47"/>
      <c r="BB620" s="47"/>
      <c r="BC620" s="47"/>
      <c r="BD620" s="47"/>
      <c r="BE620" s="97"/>
      <c r="BF620" s="49"/>
      <c r="BG620" s="239"/>
      <c r="BH620" s="342"/>
      <c r="BI620" s="49"/>
      <c r="BJ620" s="49"/>
      <c r="BK620" s="49"/>
      <c r="BL620" s="49"/>
      <c r="BM620" s="49"/>
      <c r="BN620" s="47"/>
      <c r="BO620" s="49"/>
      <c r="BP620" s="49"/>
      <c r="BQ620" s="49"/>
      <c r="BR620" s="323"/>
      <c r="BS620" s="323"/>
      <c r="BT620" s="323"/>
      <c r="BU620" s="49"/>
      <c r="BV620" s="49"/>
      <c r="BW620" s="97"/>
      <c r="BX620" s="97"/>
      <c r="BY620" s="97"/>
      <c r="BZ620" s="97"/>
      <c r="CA620" s="49"/>
      <c r="CB620" s="49"/>
      <c r="CC620" s="49"/>
      <c r="CD620" s="49"/>
      <c r="CE620" s="49"/>
      <c r="CF620" s="49"/>
      <c r="CG620" s="49"/>
      <c r="CH620" s="49"/>
      <c r="CI620" s="97"/>
      <c r="CJ620" s="97"/>
      <c r="CK620" s="97"/>
      <c r="CL620" s="97"/>
      <c r="CM620" s="335"/>
      <c r="CN620" s="337"/>
      <c r="CO620" s="315" t="str">
        <f>IF(Формулы!R620&gt;V620,"22-?,Дата 14 - Прибыл из УФСИН; ","")&amp;IF(Формулы!Q620&gt;Y620,"25-?,Дата 13 - Выбыл в УФСИН;","")&amp;IF(YEAR(ДАННЫЕ!$F$1)=YEAR(ДАННЫЕ!B620),IF(AT620&gt;0,"","40-?, вявлен в текущем году! "),"")&amp;IF(YEAR($F$1)=YEAR(W620),IF(X620+Y620&gt;0,"","23-стоит, 24,25 - куда выбыл? "),"")&amp;IF(X620+Y620&gt;0,IF(YEAR($F$1)=YEAR(W620),"","24+25&gt;0? 23 - когда выбыл? "),"")&amp;IF(BA620&lt;BB620,"47&gt;=48; ","")&amp;IF(BA620&lt;BC620,"47&gt;=49; ","")&amp;IF(BA620&lt;BD620,"47&gt;=50; ","")&amp;IF(BE620&gt;0,IF(BF620&gt;0,IF(AU620&gt;AV620,"","41 и 42 - ? (51 и 52 &gt; 0);"),"51 &gt; 0 52 - ?;"),"")&amp;IF(AU620&gt;0,IF(AV620&gt;AU620,"41&gt;42;","")&amp;IF(BE620&gt;0,"","41&gt;0 51-?;"),"")&amp;IF(BF620&gt;0,IF(BE620&gt;0,"","52&gt;0 51-?;"),"")&amp;IF(AW620&gt;=AX620,"","43&gt;44;")&amp;IF(CA620&gt;0,IF(AW620&gt;0,"","71 &gt; 0 43-?;"),"")</f>
        <v/>
      </c>
    </row>
    <row r="621" spans="1:93" s="250" customFormat="1" ht="15" customHeight="1" x14ac:dyDescent="0.2">
      <c r="A621" s="45"/>
      <c r="B621" s="46"/>
      <c r="C621" s="121"/>
      <c r="D621" s="121"/>
      <c r="E621" s="336"/>
      <c r="F621" s="122"/>
      <c r="G621" s="46"/>
      <c r="H621" s="45"/>
      <c r="I621" s="45"/>
      <c r="J621" s="45"/>
      <c r="K621" s="45"/>
      <c r="L621" s="45"/>
      <c r="M621" s="46"/>
      <c r="N621" s="46"/>
      <c r="O621" s="48"/>
      <c r="P621" s="48"/>
      <c r="Q621" s="46"/>
      <c r="R621" s="48"/>
      <c r="S621" s="48"/>
      <c r="T621" s="48"/>
      <c r="U621" s="48"/>
      <c r="V621" s="48"/>
      <c r="W621" s="46"/>
      <c r="X621" s="48"/>
      <c r="Y621" s="48"/>
      <c r="Z621" s="157"/>
      <c r="AA621" s="47"/>
      <c r="AB621" s="97"/>
      <c r="AC621" s="49"/>
      <c r="AD621" s="49"/>
      <c r="AE621" s="49"/>
      <c r="AF621" s="49"/>
      <c r="AG621" s="49"/>
      <c r="AH621" s="47"/>
      <c r="AI621" s="47"/>
      <c r="AJ621" s="47"/>
      <c r="AK621" s="190"/>
      <c r="AL621" s="190"/>
      <c r="AM621" s="190"/>
      <c r="AN621" s="190"/>
      <c r="AO621" s="190"/>
      <c r="AP621" s="151"/>
      <c r="AQ621" s="322"/>
      <c r="AR621" s="322"/>
      <c r="AS621" s="322"/>
      <c r="AT621" s="47"/>
      <c r="AU621" s="47"/>
      <c r="AV621" s="47"/>
      <c r="AW621" s="47"/>
      <c r="AX621" s="322"/>
      <c r="AY621" s="98"/>
      <c r="AZ621" s="98"/>
      <c r="BA621" s="47"/>
      <c r="BB621" s="47"/>
      <c r="BC621" s="47"/>
      <c r="BD621" s="47"/>
      <c r="BE621" s="97"/>
      <c r="BF621" s="49"/>
      <c r="BG621" s="239"/>
      <c r="BH621" s="342"/>
      <c r="BI621" s="49"/>
      <c r="BJ621" s="49"/>
      <c r="BK621" s="49"/>
      <c r="BL621" s="49"/>
      <c r="BM621" s="49"/>
      <c r="BN621" s="47"/>
      <c r="BO621" s="49"/>
      <c r="BP621" s="49"/>
      <c r="BQ621" s="49"/>
      <c r="BR621" s="323"/>
      <c r="BS621" s="323"/>
      <c r="BT621" s="323"/>
      <c r="BU621" s="49"/>
      <c r="BV621" s="49"/>
      <c r="BW621" s="97"/>
      <c r="BX621" s="97"/>
      <c r="BY621" s="97"/>
      <c r="BZ621" s="97"/>
      <c r="CA621" s="49"/>
      <c r="CB621" s="49"/>
      <c r="CC621" s="49"/>
      <c r="CD621" s="49"/>
      <c r="CE621" s="49"/>
      <c r="CF621" s="49"/>
      <c r="CG621" s="49"/>
      <c r="CH621" s="49"/>
      <c r="CI621" s="97"/>
      <c r="CJ621" s="97"/>
      <c r="CK621" s="97"/>
      <c r="CL621" s="97"/>
      <c r="CM621" s="335"/>
      <c r="CN621" s="337"/>
      <c r="CO621" s="315" t="str">
        <f>IF(Формулы!R621&gt;V621,"22-?,Дата 14 - Прибыл из УФСИН; ","")&amp;IF(Формулы!Q621&gt;Y621,"25-?,Дата 13 - Выбыл в УФСИН;","")&amp;IF(YEAR(ДАННЫЕ!$F$1)=YEAR(ДАННЫЕ!B621),IF(AT621&gt;0,"","40-?, вявлен в текущем году! "),"")&amp;IF(YEAR($F$1)=YEAR(W621),IF(X621+Y621&gt;0,"","23-стоит, 24,25 - куда выбыл? "),"")&amp;IF(X621+Y621&gt;0,IF(YEAR($F$1)=YEAR(W621),"","24+25&gt;0? 23 - когда выбыл? "),"")&amp;IF(BA621&lt;BB621,"47&gt;=48; ","")&amp;IF(BA621&lt;BC621,"47&gt;=49; ","")&amp;IF(BA621&lt;BD621,"47&gt;=50; ","")&amp;IF(BE621&gt;0,IF(BF621&gt;0,IF(AU621&gt;AV621,"","41 и 42 - ? (51 и 52 &gt; 0);"),"51 &gt; 0 52 - ?;"),"")&amp;IF(AU621&gt;0,IF(AV621&gt;AU621,"41&gt;42;","")&amp;IF(BE621&gt;0,"","41&gt;0 51-?;"),"")&amp;IF(BF621&gt;0,IF(BE621&gt;0,"","52&gt;0 51-?;"),"")&amp;IF(AW621&gt;=AX621,"","43&gt;44;")&amp;IF(CA621&gt;0,IF(AW621&gt;0,"","71 &gt; 0 43-?;"),"")</f>
        <v/>
      </c>
    </row>
    <row r="622" spans="1:93" s="250" customFormat="1" ht="15" customHeight="1" x14ac:dyDescent="0.2">
      <c r="A622" s="45"/>
      <c r="B622" s="46"/>
      <c r="C622" s="121"/>
      <c r="D622" s="121"/>
      <c r="E622" s="336"/>
      <c r="F622" s="122"/>
      <c r="G622" s="46"/>
      <c r="H622" s="45"/>
      <c r="I622" s="45"/>
      <c r="J622" s="45"/>
      <c r="K622" s="45"/>
      <c r="L622" s="45"/>
      <c r="M622" s="46"/>
      <c r="N622" s="46"/>
      <c r="O622" s="48"/>
      <c r="P622" s="48"/>
      <c r="Q622" s="46"/>
      <c r="R622" s="48"/>
      <c r="S622" s="48"/>
      <c r="T622" s="48"/>
      <c r="U622" s="48"/>
      <c r="V622" s="48"/>
      <c r="W622" s="46"/>
      <c r="X622" s="48"/>
      <c r="Y622" s="48"/>
      <c r="Z622" s="157"/>
      <c r="AA622" s="47"/>
      <c r="AB622" s="97"/>
      <c r="AC622" s="49"/>
      <c r="AD622" s="49"/>
      <c r="AE622" s="49"/>
      <c r="AF622" s="49"/>
      <c r="AG622" s="49"/>
      <c r="AH622" s="47"/>
      <c r="AI622" s="47"/>
      <c r="AJ622" s="47"/>
      <c r="AK622" s="190"/>
      <c r="AL622" s="190"/>
      <c r="AM622" s="190"/>
      <c r="AN622" s="190"/>
      <c r="AO622" s="190"/>
      <c r="AP622" s="151"/>
      <c r="AQ622" s="322"/>
      <c r="AR622" s="322"/>
      <c r="AS622" s="322"/>
      <c r="AT622" s="47"/>
      <c r="AU622" s="47"/>
      <c r="AV622" s="47"/>
      <c r="AW622" s="47"/>
      <c r="AX622" s="322"/>
      <c r="AY622" s="98"/>
      <c r="AZ622" s="98"/>
      <c r="BA622" s="47"/>
      <c r="BB622" s="47"/>
      <c r="BC622" s="47"/>
      <c r="BD622" s="47"/>
      <c r="BE622" s="97"/>
      <c r="BF622" s="49"/>
      <c r="BG622" s="239"/>
      <c r="BH622" s="342"/>
      <c r="BI622" s="49"/>
      <c r="BJ622" s="49"/>
      <c r="BK622" s="49"/>
      <c r="BL622" s="49"/>
      <c r="BM622" s="49"/>
      <c r="BN622" s="47"/>
      <c r="BO622" s="49"/>
      <c r="BP622" s="49"/>
      <c r="BQ622" s="49"/>
      <c r="BR622" s="323"/>
      <c r="BS622" s="323"/>
      <c r="BT622" s="323"/>
      <c r="BU622" s="49"/>
      <c r="BV622" s="49"/>
      <c r="BW622" s="97"/>
      <c r="BX622" s="97"/>
      <c r="BY622" s="97"/>
      <c r="BZ622" s="97"/>
      <c r="CA622" s="49"/>
      <c r="CB622" s="49"/>
      <c r="CC622" s="49"/>
      <c r="CD622" s="49"/>
      <c r="CE622" s="49"/>
      <c r="CF622" s="49"/>
      <c r="CG622" s="49"/>
      <c r="CH622" s="49"/>
      <c r="CI622" s="97"/>
      <c r="CJ622" s="97"/>
      <c r="CK622" s="97"/>
      <c r="CL622" s="97"/>
      <c r="CM622" s="335"/>
      <c r="CN622" s="337"/>
      <c r="CO622" s="315" t="str">
        <f>IF(Формулы!R622&gt;V622,"22-?,Дата 14 - Прибыл из УФСИН; ","")&amp;IF(Формулы!Q622&gt;Y622,"25-?,Дата 13 - Выбыл в УФСИН;","")&amp;IF(YEAR(ДАННЫЕ!$F$1)=YEAR(ДАННЫЕ!B622),IF(AT622&gt;0,"","40-?, вявлен в текущем году! "),"")&amp;IF(YEAR($F$1)=YEAR(W622),IF(X622+Y622&gt;0,"","23-стоит, 24,25 - куда выбыл? "),"")&amp;IF(X622+Y622&gt;0,IF(YEAR($F$1)=YEAR(W622),"","24+25&gt;0? 23 - когда выбыл? "),"")&amp;IF(BA622&lt;BB622,"47&gt;=48; ","")&amp;IF(BA622&lt;BC622,"47&gt;=49; ","")&amp;IF(BA622&lt;BD622,"47&gt;=50; ","")&amp;IF(BE622&gt;0,IF(BF622&gt;0,IF(AU622&gt;AV622,"","41 и 42 - ? (51 и 52 &gt; 0);"),"51 &gt; 0 52 - ?;"),"")&amp;IF(AU622&gt;0,IF(AV622&gt;AU622,"41&gt;42;","")&amp;IF(BE622&gt;0,"","41&gt;0 51-?;"),"")&amp;IF(BF622&gt;0,IF(BE622&gt;0,"","52&gt;0 51-?;"),"")&amp;IF(AW622&gt;=AX622,"","43&gt;44;")&amp;IF(CA622&gt;0,IF(AW622&gt;0,"","71 &gt; 0 43-?;"),"")</f>
        <v/>
      </c>
    </row>
    <row r="623" spans="1:93" s="250" customFormat="1" ht="15" customHeight="1" x14ac:dyDescent="0.2">
      <c r="A623" s="45"/>
      <c r="B623" s="46"/>
      <c r="C623" s="121"/>
      <c r="D623" s="121"/>
      <c r="E623" s="336"/>
      <c r="F623" s="122"/>
      <c r="G623" s="46"/>
      <c r="H623" s="45"/>
      <c r="I623" s="45"/>
      <c r="J623" s="45"/>
      <c r="K623" s="45"/>
      <c r="L623" s="45"/>
      <c r="M623" s="46"/>
      <c r="N623" s="46"/>
      <c r="O623" s="48"/>
      <c r="P623" s="48"/>
      <c r="Q623" s="46"/>
      <c r="R623" s="48"/>
      <c r="S623" s="48"/>
      <c r="T623" s="48"/>
      <c r="U623" s="48"/>
      <c r="V623" s="48"/>
      <c r="W623" s="46"/>
      <c r="X623" s="48"/>
      <c r="Y623" s="48"/>
      <c r="Z623" s="157"/>
      <c r="AA623" s="47"/>
      <c r="AB623" s="97"/>
      <c r="AC623" s="49"/>
      <c r="AD623" s="49"/>
      <c r="AE623" s="49"/>
      <c r="AF623" s="49"/>
      <c r="AG623" s="49"/>
      <c r="AH623" s="47"/>
      <c r="AI623" s="47"/>
      <c r="AJ623" s="47"/>
      <c r="AK623" s="190"/>
      <c r="AL623" s="190"/>
      <c r="AM623" s="190"/>
      <c r="AN623" s="190"/>
      <c r="AO623" s="190"/>
      <c r="AP623" s="151"/>
      <c r="AQ623" s="322"/>
      <c r="AR623" s="322"/>
      <c r="AS623" s="322"/>
      <c r="AT623" s="47"/>
      <c r="AU623" s="47"/>
      <c r="AV623" s="47"/>
      <c r="AW623" s="47"/>
      <c r="AX623" s="322"/>
      <c r="AY623" s="98"/>
      <c r="AZ623" s="98"/>
      <c r="BA623" s="47"/>
      <c r="BB623" s="47"/>
      <c r="BC623" s="47"/>
      <c r="BD623" s="47"/>
      <c r="BE623" s="97"/>
      <c r="BF623" s="49"/>
      <c r="BG623" s="239"/>
      <c r="BH623" s="342"/>
      <c r="BI623" s="49"/>
      <c r="BJ623" s="49"/>
      <c r="BK623" s="49"/>
      <c r="BL623" s="49"/>
      <c r="BM623" s="49"/>
      <c r="BN623" s="47"/>
      <c r="BO623" s="49"/>
      <c r="BP623" s="49"/>
      <c r="BQ623" s="49"/>
      <c r="BR623" s="323"/>
      <c r="BS623" s="323"/>
      <c r="BT623" s="323"/>
      <c r="BU623" s="49"/>
      <c r="BV623" s="49"/>
      <c r="BW623" s="97"/>
      <c r="BX623" s="97"/>
      <c r="BY623" s="97"/>
      <c r="BZ623" s="97"/>
      <c r="CA623" s="49"/>
      <c r="CB623" s="49"/>
      <c r="CC623" s="49"/>
      <c r="CD623" s="49"/>
      <c r="CE623" s="49"/>
      <c r="CF623" s="49"/>
      <c r="CG623" s="49"/>
      <c r="CH623" s="49"/>
      <c r="CI623" s="97"/>
      <c r="CJ623" s="97"/>
      <c r="CK623" s="97"/>
      <c r="CL623" s="97"/>
      <c r="CM623" s="335"/>
      <c r="CN623" s="337"/>
      <c r="CO623" s="315" t="str">
        <f>IF(Формулы!R623&gt;V623,"22-?,Дата 14 - Прибыл из УФСИН; ","")&amp;IF(Формулы!Q623&gt;Y623,"25-?,Дата 13 - Выбыл в УФСИН;","")&amp;IF(YEAR(ДАННЫЕ!$F$1)=YEAR(ДАННЫЕ!B623),IF(AT623&gt;0,"","40-?, вявлен в текущем году! "),"")&amp;IF(YEAR($F$1)=YEAR(W623),IF(X623+Y623&gt;0,"","23-стоит, 24,25 - куда выбыл? "),"")&amp;IF(X623+Y623&gt;0,IF(YEAR($F$1)=YEAR(W623),"","24+25&gt;0? 23 - когда выбыл? "),"")&amp;IF(BA623&lt;BB623,"47&gt;=48; ","")&amp;IF(BA623&lt;BC623,"47&gt;=49; ","")&amp;IF(BA623&lt;BD623,"47&gt;=50; ","")&amp;IF(BE623&gt;0,IF(BF623&gt;0,IF(AU623&gt;AV623,"","41 и 42 - ? (51 и 52 &gt; 0);"),"51 &gt; 0 52 - ?;"),"")&amp;IF(AU623&gt;0,IF(AV623&gt;AU623,"41&gt;42;","")&amp;IF(BE623&gt;0,"","41&gt;0 51-?;"),"")&amp;IF(BF623&gt;0,IF(BE623&gt;0,"","52&gt;0 51-?;"),"")&amp;IF(AW623&gt;=AX623,"","43&gt;44;")&amp;IF(CA623&gt;0,IF(AW623&gt;0,"","71 &gt; 0 43-?;"),"")</f>
        <v/>
      </c>
    </row>
    <row r="624" spans="1:93" s="250" customFormat="1" ht="15" customHeight="1" x14ac:dyDescent="0.2">
      <c r="A624" s="45"/>
      <c r="B624" s="46"/>
      <c r="C624" s="121"/>
      <c r="D624" s="121"/>
      <c r="E624" s="336"/>
      <c r="F624" s="122"/>
      <c r="G624" s="46"/>
      <c r="H624" s="45"/>
      <c r="I624" s="45"/>
      <c r="J624" s="45"/>
      <c r="K624" s="45"/>
      <c r="L624" s="45"/>
      <c r="M624" s="46"/>
      <c r="N624" s="46"/>
      <c r="O624" s="48"/>
      <c r="P624" s="48"/>
      <c r="Q624" s="46"/>
      <c r="R624" s="48"/>
      <c r="S624" s="48"/>
      <c r="T624" s="48"/>
      <c r="U624" s="48"/>
      <c r="V624" s="48"/>
      <c r="W624" s="46"/>
      <c r="X624" s="48"/>
      <c r="Y624" s="48"/>
      <c r="Z624" s="157"/>
      <c r="AA624" s="47"/>
      <c r="AB624" s="97"/>
      <c r="AC624" s="49"/>
      <c r="AD624" s="49"/>
      <c r="AE624" s="49"/>
      <c r="AF624" s="49"/>
      <c r="AG624" s="49"/>
      <c r="AH624" s="47"/>
      <c r="AI624" s="47"/>
      <c r="AJ624" s="47"/>
      <c r="AK624" s="190"/>
      <c r="AL624" s="190"/>
      <c r="AM624" s="190"/>
      <c r="AN624" s="190"/>
      <c r="AO624" s="190"/>
      <c r="AP624" s="151"/>
      <c r="AQ624" s="322"/>
      <c r="AR624" s="322"/>
      <c r="AS624" s="322"/>
      <c r="AT624" s="47"/>
      <c r="AU624" s="47"/>
      <c r="AV624" s="47"/>
      <c r="AW624" s="47"/>
      <c r="AX624" s="322"/>
      <c r="AY624" s="98"/>
      <c r="AZ624" s="98"/>
      <c r="BA624" s="47"/>
      <c r="BB624" s="47"/>
      <c r="BC624" s="47"/>
      <c r="BD624" s="47"/>
      <c r="BE624" s="97"/>
      <c r="BF624" s="49"/>
      <c r="BG624" s="239"/>
      <c r="BH624" s="342"/>
      <c r="BI624" s="49"/>
      <c r="BJ624" s="49"/>
      <c r="BK624" s="49"/>
      <c r="BL624" s="49"/>
      <c r="BM624" s="49"/>
      <c r="BN624" s="47"/>
      <c r="BO624" s="49"/>
      <c r="BP624" s="49"/>
      <c r="BQ624" s="49"/>
      <c r="BR624" s="323"/>
      <c r="BS624" s="323"/>
      <c r="BT624" s="323"/>
      <c r="BU624" s="49"/>
      <c r="BV624" s="49"/>
      <c r="BW624" s="97"/>
      <c r="BX624" s="97"/>
      <c r="BY624" s="97"/>
      <c r="BZ624" s="97"/>
      <c r="CA624" s="49"/>
      <c r="CB624" s="49"/>
      <c r="CC624" s="49"/>
      <c r="CD624" s="49"/>
      <c r="CE624" s="49"/>
      <c r="CF624" s="49"/>
      <c r="CG624" s="49"/>
      <c r="CH624" s="49"/>
      <c r="CI624" s="97"/>
      <c r="CJ624" s="97"/>
      <c r="CK624" s="97"/>
      <c r="CL624" s="97"/>
      <c r="CM624" s="335"/>
      <c r="CN624" s="337"/>
      <c r="CO624" s="315" t="str">
        <f>IF(Формулы!R624&gt;V624,"22-?,Дата 14 - Прибыл из УФСИН; ","")&amp;IF(Формулы!Q624&gt;Y624,"25-?,Дата 13 - Выбыл в УФСИН;","")&amp;IF(YEAR(ДАННЫЕ!$F$1)=YEAR(ДАННЫЕ!B624),IF(AT624&gt;0,"","40-?, вявлен в текущем году! "),"")&amp;IF(YEAR($F$1)=YEAR(W624),IF(X624+Y624&gt;0,"","23-стоит, 24,25 - куда выбыл? "),"")&amp;IF(X624+Y624&gt;0,IF(YEAR($F$1)=YEAR(W624),"","24+25&gt;0? 23 - когда выбыл? "),"")&amp;IF(BA624&lt;BB624,"47&gt;=48; ","")&amp;IF(BA624&lt;BC624,"47&gt;=49; ","")&amp;IF(BA624&lt;BD624,"47&gt;=50; ","")&amp;IF(BE624&gt;0,IF(BF624&gt;0,IF(AU624&gt;AV624,"","41 и 42 - ? (51 и 52 &gt; 0);"),"51 &gt; 0 52 - ?;"),"")&amp;IF(AU624&gt;0,IF(AV624&gt;AU624,"41&gt;42;","")&amp;IF(BE624&gt;0,"","41&gt;0 51-?;"),"")&amp;IF(BF624&gt;0,IF(BE624&gt;0,"","52&gt;0 51-?;"),"")&amp;IF(AW624&gt;=AX624,"","43&gt;44;")&amp;IF(CA624&gt;0,IF(AW624&gt;0,"","71 &gt; 0 43-?;"),"")</f>
        <v/>
      </c>
    </row>
    <row r="625" spans="1:93" s="250" customFormat="1" ht="15" customHeight="1" x14ac:dyDescent="0.2">
      <c r="A625" s="45"/>
      <c r="B625" s="46"/>
      <c r="C625" s="121"/>
      <c r="D625" s="121"/>
      <c r="E625" s="336"/>
      <c r="F625" s="122"/>
      <c r="G625" s="46"/>
      <c r="H625" s="45"/>
      <c r="I625" s="45"/>
      <c r="J625" s="45"/>
      <c r="K625" s="45"/>
      <c r="L625" s="45"/>
      <c r="M625" s="46"/>
      <c r="N625" s="46"/>
      <c r="O625" s="48"/>
      <c r="P625" s="48"/>
      <c r="Q625" s="46"/>
      <c r="R625" s="48"/>
      <c r="S625" s="48"/>
      <c r="T625" s="48"/>
      <c r="U625" s="48"/>
      <c r="V625" s="48"/>
      <c r="W625" s="46"/>
      <c r="X625" s="48"/>
      <c r="Y625" s="48"/>
      <c r="Z625" s="157"/>
      <c r="AA625" s="47"/>
      <c r="AB625" s="97"/>
      <c r="AC625" s="49"/>
      <c r="AD625" s="49"/>
      <c r="AE625" s="49"/>
      <c r="AF625" s="49"/>
      <c r="AG625" s="49"/>
      <c r="AH625" s="47"/>
      <c r="AI625" s="47"/>
      <c r="AJ625" s="47"/>
      <c r="AK625" s="190"/>
      <c r="AL625" s="190"/>
      <c r="AM625" s="190"/>
      <c r="AN625" s="190"/>
      <c r="AO625" s="190"/>
      <c r="AP625" s="151"/>
      <c r="AQ625" s="322"/>
      <c r="AR625" s="322"/>
      <c r="AS625" s="322"/>
      <c r="AT625" s="47"/>
      <c r="AU625" s="47"/>
      <c r="AV625" s="47"/>
      <c r="AW625" s="47"/>
      <c r="AX625" s="322"/>
      <c r="AY625" s="98"/>
      <c r="AZ625" s="98"/>
      <c r="BA625" s="47"/>
      <c r="BB625" s="47"/>
      <c r="BC625" s="47"/>
      <c r="BD625" s="47"/>
      <c r="BE625" s="97"/>
      <c r="BF625" s="49"/>
      <c r="BG625" s="239"/>
      <c r="BH625" s="342"/>
      <c r="BI625" s="49"/>
      <c r="BJ625" s="49"/>
      <c r="BK625" s="49"/>
      <c r="BL625" s="49"/>
      <c r="BM625" s="49"/>
      <c r="BN625" s="47"/>
      <c r="BO625" s="49"/>
      <c r="BP625" s="49"/>
      <c r="BQ625" s="49"/>
      <c r="BR625" s="323"/>
      <c r="BS625" s="323"/>
      <c r="BT625" s="323"/>
      <c r="BU625" s="49"/>
      <c r="BV625" s="49"/>
      <c r="BW625" s="97"/>
      <c r="BX625" s="97"/>
      <c r="BY625" s="97"/>
      <c r="BZ625" s="97"/>
      <c r="CA625" s="49"/>
      <c r="CB625" s="49"/>
      <c r="CC625" s="49"/>
      <c r="CD625" s="49"/>
      <c r="CE625" s="49"/>
      <c r="CF625" s="49"/>
      <c r="CG625" s="49"/>
      <c r="CH625" s="49"/>
      <c r="CI625" s="97"/>
      <c r="CJ625" s="97"/>
      <c r="CK625" s="97"/>
      <c r="CL625" s="97"/>
      <c r="CM625" s="335"/>
      <c r="CN625" s="337"/>
      <c r="CO625" s="315" t="str">
        <f>IF(Формулы!R625&gt;V625,"22-?,Дата 14 - Прибыл из УФСИН; ","")&amp;IF(Формулы!Q625&gt;Y625,"25-?,Дата 13 - Выбыл в УФСИН;","")&amp;IF(YEAR(ДАННЫЕ!$F$1)=YEAR(ДАННЫЕ!B625),IF(AT625&gt;0,"","40-?, вявлен в текущем году! "),"")&amp;IF(YEAR($F$1)=YEAR(W625),IF(X625+Y625&gt;0,"","23-стоит, 24,25 - куда выбыл? "),"")&amp;IF(X625+Y625&gt;0,IF(YEAR($F$1)=YEAR(W625),"","24+25&gt;0? 23 - когда выбыл? "),"")&amp;IF(BA625&lt;BB625,"47&gt;=48; ","")&amp;IF(BA625&lt;BC625,"47&gt;=49; ","")&amp;IF(BA625&lt;BD625,"47&gt;=50; ","")&amp;IF(BE625&gt;0,IF(BF625&gt;0,IF(AU625&gt;AV625,"","41 и 42 - ? (51 и 52 &gt; 0);"),"51 &gt; 0 52 - ?;"),"")&amp;IF(AU625&gt;0,IF(AV625&gt;AU625,"41&gt;42;","")&amp;IF(BE625&gt;0,"","41&gt;0 51-?;"),"")&amp;IF(BF625&gt;0,IF(BE625&gt;0,"","52&gt;0 51-?;"),"")&amp;IF(AW625&gt;=AX625,"","43&gt;44;")&amp;IF(CA625&gt;0,IF(AW625&gt;0,"","71 &gt; 0 43-?;"),"")</f>
        <v/>
      </c>
    </row>
    <row r="626" spans="1:93" s="250" customFormat="1" ht="15" customHeight="1" x14ac:dyDescent="0.2">
      <c r="A626" s="45"/>
      <c r="B626" s="46"/>
      <c r="C626" s="121"/>
      <c r="D626" s="121"/>
      <c r="E626" s="336"/>
      <c r="F626" s="122"/>
      <c r="G626" s="46"/>
      <c r="H626" s="45"/>
      <c r="I626" s="45"/>
      <c r="J626" s="45"/>
      <c r="K626" s="45"/>
      <c r="L626" s="45"/>
      <c r="M626" s="46"/>
      <c r="N626" s="46"/>
      <c r="O626" s="48"/>
      <c r="P626" s="48"/>
      <c r="Q626" s="46"/>
      <c r="R626" s="48"/>
      <c r="S626" s="48"/>
      <c r="T626" s="48"/>
      <c r="U626" s="48"/>
      <c r="V626" s="48"/>
      <c r="W626" s="46"/>
      <c r="X626" s="48"/>
      <c r="Y626" s="48"/>
      <c r="Z626" s="157"/>
      <c r="AA626" s="47"/>
      <c r="AB626" s="97"/>
      <c r="AC626" s="49"/>
      <c r="AD626" s="49"/>
      <c r="AE626" s="49"/>
      <c r="AF626" s="49"/>
      <c r="AG626" s="49"/>
      <c r="AH626" s="47"/>
      <c r="AI626" s="47"/>
      <c r="AJ626" s="47"/>
      <c r="AK626" s="190"/>
      <c r="AL626" s="190"/>
      <c r="AM626" s="190"/>
      <c r="AN626" s="190"/>
      <c r="AO626" s="190"/>
      <c r="AP626" s="151"/>
      <c r="AQ626" s="322"/>
      <c r="AR626" s="322"/>
      <c r="AS626" s="322"/>
      <c r="AT626" s="47"/>
      <c r="AU626" s="47"/>
      <c r="AV626" s="47"/>
      <c r="AW626" s="47"/>
      <c r="AX626" s="322"/>
      <c r="AY626" s="98"/>
      <c r="AZ626" s="98"/>
      <c r="BA626" s="47"/>
      <c r="BB626" s="47"/>
      <c r="BC626" s="47"/>
      <c r="BD626" s="47"/>
      <c r="BE626" s="97"/>
      <c r="BF626" s="49"/>
      <c r="BG626" s="239"/>
      <c r="BH626" s="342"/>
      <c r="BI626" s="49"/>
      <c r="BJ626" s="49"/>
      <c r="BK626" s="49"/>
      <c r="BL626" s="49"/>
      <c r="BM626" s="49"/>
      <c r="BN626" s="47"/>
      <c r="BO626" s="49"/>
      <c r="BP626" s="49"/>
      <c r="BQ626" s="49"/>
      <c r="BR626" s="323"/>
      <c r="BS626" s="323"/>
      <c r="BT626" s="323"/>
      <c r="BU626" s="49"/>
      <c r="BV626" s="49"/>
      <c r="BW626" s="97"/>
      <c r="BX626" s="97"/>
      <c r="BY626" s="97"/>
      <c r="BZ626" s="97"/>
      <c r="CA626" s="49"/>
      <c r="CB626" s="49"/>
      <c r="CC626" s="49"/>
      <c r="CD626" s="49"/>
      <c r="CE626" s="49"/>
      <c r="CF626" s="49"/>
      <c r="CG626" s="49"/>
      <c r="CH626" s="49"/>
      <c r="CI626" s="97"/>
      <c r="CJ626" s="97"/>
      <c r="CK626" s="97"/>
      <c r="CL626" s="97"/>
      <c r="CM626" s="335"/>
      <c r="CN626" s="337"/>
      <c r="CO626" s="315" t="str">
        <f>IF(Формулы!R626&gt;V626,"22-?,Дата 14 - Прибыл из УФСИН; ","")&amp;IF(Формулы!Q626&gt;Y626,"25-?,Дата 13 - Выбыл в УФСИН;","")&amp;IF(YEAR(ДАННЫЕ!$F$1)=YEAR(ДАННЫЕ!B626),IF(AT626&gt;0,"","40-?, вявлен в текущем году! "),"")&amp;IF(YEAR($F$1)=YEAR(W626),IF(X626+Y626&gt;0,"","23-стоит, 24,25 - куда выбыл? "),"")&amp;IF(X626+Y626&gt;0,IF(YEAR($F$1)=YEAR(W626),"","24+25&gt;0? 23 - когда выбыл? "),"")&amp;IF(BA626&lt;BB626,"47&gt;=48; ","")&amp;IF(BA626&lt;BC626,"47&gt;=49; ","")&amp;IF(BA626&lt;BD626,"47&gt;=50; ","")&amp;IF(BE626&gt;0,IF(BF626&gt;0,IF(AU626&gt;AV626,"","41 и 42 - ? (51 и 52 &gt; 0);"),"51 &gt; 0 52 - ?;"),"")&amp;IF(AU626&gt;0,IF(AV626&gt;AU626,"41&gt;42;","")&amp;IF(BE626&gt;0,"","41&gt;0 51-?;"),"")&amp;IF(BF626&gt;0,IF(BE626&gt;0,"","52&gt;0 51-?;"),"")&amp;IF(AW626&gt;=AX626,"","43&gt;44;")&amp;IF(CA626&gt;0,IF(AW626&gt;0,"","71 &gt; 0 43-?;"),"")</f>
        <v/>
      </c>
    </row>
    <row r="627" spans="1:93" s="250" customFormat="1" ht="15" customHeight="1" x14ac:dyDescent="0.2">
      <c r="A627" s="45"/>
      <c r="B627" s="46"/>
      <c r="C627" s="121"/>
      <c r="D627" s="121"/>
      <c r="E627" s="336"/>
      <c r="F627" s="122"/>
      <c r="G627" s="46"/>
      <c r="H627" s="45"/>
      <c r="I627" s="45"/>
      <c r="J627" s="45"/>
      <c r="K627" s="45"/>
      <c r="L627" s="45"/>
      <c r="M627" s="46"/>
      <c r="N627" s="46"/>
      <c r="O627" s="48"/>
      <c r="P627" s="48"/>
      <c r="Q627" s="46"/>
      <c r="R627" s="48"/>
      <c r="S627" s="48"/>
      <c r="T627" s="48"/>
      <c r="U627" s="48"/>
      <c r="V627" s="48"/>
      <c r="W627" s="46"/>
      <c r="X627" s="48"/>
      <c r="Y627" s="48"/>
      <c r="Z627" s="157"/>
      <c r="AA627" s="47"/>
      <c r="AB627" s="97"/>
      <c r="AC627" s="49"/>
      <c r="AD627" s="49"/>
      <c r="AE627" s="49"/>
      <c r="AF627" s="49"/>
      <c r="AG627" s="49"/>
      <c r="AH627" s="47"/>
      <c r="AI627" s="47"/>
      <c r="AJ627" s="47"/>
      <c r="AK627" s="190"/>
      <c r="AL627" s="190"/>
      <c r="AM627" s="190"/>
      <c r="AN627" s="190"/>
      <c r="AO627" s="190"/>
      <c r="AP627" s="151"/>
      <c r="AQ627" s="322"/>
      <c r="AR627" s="322"/>
      <c r="AS627" s="322"/>
      <c r="AT627" s="47"/>
      <c r="AU627" s="47"/>
      <c r="AV627" s="47"/>
      <c r="AW627" s="47"/>
      <c r="AX627" s="322"/>
      <c r="AY627" s="98"/>
      <c r="AZ627" s="98"/>
      <c r="BA627" s="47"/>
      <c r="BB627" s="47"/>
      <c r="BC627" s="47"/>
      <c r="BD627" s="47"/>
      <c r="BE627" s="97"/>
      <c r="BF627" s="49"/>
      <c r="BG627" s="239"/>
      <c r="BH627" s="342"/>
      <c r="BI627" s="49"/>
      <c r="BJ627" s="49"/>
      <c r="BK627" s="49"/>
      <c r="BL627" s="49"/>
      <c r="BM627" s="49"/>
      <c r="BN627" s="47"/>
      <c r="BO627" s="49"/>
      <c r="BP627" s="49"/>
      <c r="BQ627" s="49"/>
      <c r="BR627" s="323"/>
      <c r="BS627" s="323"/>
      <c r="BT627" s="323"/>
      <c r="BU627" s="49"/>
      <c r="BV627" s="49"/>
      <c r="BW627" s="97"/>
      <c r="BX627" s="97"/>
      <c r="BY627" s="97"/>
      <c r="BZ627" s="97"/>
      <c r="CA627" s="49"/>
      <c r="CB627" s="49"/>
      <c r="CC627" s="49"/>
      <c r="CD627" s="49"/>
      <c r="CE627" s="49"/>
      <c r="CF627" s="49"/>
      <c r="CG627" s="49"/>
      <c r="CH627" s="49"/>
      <c r="CI627" s="97"/>
      <c r="CJ627" s="97"/>
      <c r="CK627" s="97"/>
      <c r="CL627" s="97"/>
      <c r="CM627" s="335"/>
      <c r="CN627" s="337"/>
      <c r="CO627" s="315" t="str">
        <f>IF(Формулы!R627&gt;V627,"22-?,Дата 14 - Прибыл из УФСИН; ","")&amp;IF(Формулы!Q627&gt;Y627,"25-?,Дата 13 - Выбыл в УФСИН;","")&amp;IF(YEAR(ДАННЫЕ!$F$1)=YEAR(ДАННЫЕ!B627),IF(AT627&gt;0,"","40-?, вявлен в текущем году! "),"")&amp;IF(YEAR($F$1)=YEAR(W627),IF(X627+Y627&gt;0,"","23-стоит, 24,25 - куда выбыл? "),"")&amp;IF(X627+Y627&gt;0,IF(YEAR($F$1)=YEAR(W627),"","24+25&gt;0? 23 - когда выбыл? "),"")&amp;IF(BA627&lt;BB627,"47&gt;=48; ","")&amp;IF(BA627&lt;BC627,"47&gt;=49; ","")&amp;IF(BA627&lt;BD627,"47&gt;=50; ","")&amp;IF(BE627&gt;0,IF(BF627&gt;0,IF(AU627&gt;AV627,"","41 и 42 - ? (51 и 52 &gt; 0);"),"51 &gt; 0 52 - ?;"),"")&amp;IF(AU627&gt;0,IF(AV627&gt;AU627,"41&gt;42;","")&amp;IF(BE627&gt;0,"","41&gt;0 51-?;"),"")&amp;IF(BF627&gt;0,IF(BE627&gt;0,"","52&gt;0 51-?;"),"")&amp;IF(AW627&gt;=AX627,"","43&gt;44;")&amp;IF(CA627&gt;0,IF(AW627&gt;0,"","71 &gt; 0 43-?;"),"")</f>
        <v/>
      </c>
    </row>
    <row r="628" spans="1:93" s="250" customFormat="1" ht="15" customHeight="1" x14ac:dyDescent="0.2">
      <c r="A628" s="45"/>
      <c r="B628" s="46"/>
      <c r="C628" s="121"/>
      <c r="D628" s="121"/>
      <c r="E628" s="336"/>
      <c r="F628" s="122"/>
      <c r="G628" s="46"/>
      <c r="H628" s="45"/>
      <c r="I628" s="45"/>
      <c r="J628" s="45"/>
      <c r="K628" s="45"/>
      <c r="L628" s="45"/>
      <c r="M628" s="46"/>
      <c r="N628" s="46"/>
      <c r="O628" s="48"/>
      <c r="P628" s="48"/>
      <c r="Q628" s="46"/>
      <c r="R628" s="48"/>
      <c r="S628" s="48"/>
      <c r="T628" s="48"/>
      <c r="U628" s="48"/>
      <c r="V628" s="48"/>
      <c r="W628" s="46"/>
      <c r="X628" s="48"/>
      <c r="Y628" s="48"/>
      <c r="Z628" s="157"/>
      <c r="AA628" s="47"/>
      <c r="AB628" s="97"/>
      <c r="AC628" s="49"/>
      <c r="AD628" s="49"/>
      <c r="AE628" s="49"/>
      <c r="AF628" s="49"/>
      <c r="AG628" s="49"/>
      <c r="AH628" s="47"/>
      <c r="AI628" s="47"/>
      <c r="AJ628" s="47"/>
      <c r="AK628" s="190"/>
      <c r="AL628" s="190"/>
      <c r="AM628" s="190"/>
      <c r="AN628" s="190"/>
      <c r="AO628" s="190"/>
      <c r="AP628" s="151"/>
      <c r="AQ628" s="322"/>
      <c r="AR628" s="322"/>
      <c r="AS628" s="322"/>
      <c r="AT628" s="47"/>
      <c r="AU628" s="47"/>
      <c r="AV628" s="47"/>
      <c r="AW628" s="47"/>
      <c r="AX628" s="322"/>
      <c r="AY628" s="98"/>
      <c r="AZ628" s="98"/>
      <c r="BA628" s="47"/>
      <c r="BB628" s="47"/>
      <c r="BC628" s="47"/>
      <c r="BD628" s="47"/>
      <c r="BE628" s="97"/>
      <c r="BF628" s="49"/>
      <c r="BG628" s="239"/>
      <c r="BH628" s="342"/>
      <c r="BI628" s="49"/>
      <c r="BJ628" s="49"/>
      <c r="BK628" s="49"/>
      <c r="BL628" s="49"/>
      <c r="BM628" s="49"/>
      <c r="BN628" s="47"/>
      <c r="BO628" s="49"/>
      <c r="BP628" s="49"/>
      <c r="BQ628" s="49"/>
      <c r="BR628" s="323"/>
      <c r="BS628" s="323"/>
      <c r="BT628" s="323"/>
      <c r="BU628" s="49"/>
      <c r="BV628" s="49"/>
      <c r="BW628" s="97"/>
      <c r="BX628" s="97"/>
      <c r="BY628" s="97"/>
      <c r="BZ628" s="97"/>
      <c r="CA628" s="49"/>
      <c r="CB628" s="49"/>
      <c r="CC628" s="49"/>
      <c r="CD628" s="49"/>
      <c r="CE628" s="49"/>
      <c r="CF628" s="49"/>
      <c r="CG628" s="49"/>
      <c r="CH628" s="49"/>
      <c r="CI628" s="97"/>
      <c r="CJ628" s="97"/>
      <c r="CK628" s="97"/>
      <c r="CL628" s="97"/>
      <c r="CM628" s="335"/>
      <c r="CN628" s="337"/>
      <c r="CO628" s="315" t="str">
        <f>IF(Формулы!R628&gt;V628,"22-?,Дата 14 - Прибыл из УФСИН; ","")&amp;IF(Формулы!Q628&gt;Y628,"25-?,Дата 13 - Выбыл в УФСИН;","")&amp;IF(YEAR(ДАННЫЕ!$F$1)=YEAR(ДАННЫЕ!B628),IF(AT628&gt;0,"","40-?, вявлен в текущем году! "),"")&amp;IF(YEAR($F$1)=YEAR(W628),IF(X628+Y628&gt;0,"","23-стоит, 24,25 - куда выбыл? "),"")&amp;IF(X628+Y628&gt;0,IF(YEAR($F$1)=YEAR(W628),"","24+25&gt;0? 23 - когда выбыл? "),"")&amp;IF(BA628&lt;BB628,"47&gt;=48; ","")&amp;IF(BA628&lt;BC628,"47&gt;=49; ","")&amp;IF(BA628&lt;BD628,"47&gt;=50; ","")&amp;IF(BE628&gt;0,IF(BF628&gt;0,IF(AU628&gt;AV628,"","41 и 42 - ? (51 и 52 &gt; 0);"),"51 &gt; 0 52 - ?;"),"")&amp;IF(AU628&gt;0,IF(AV628&gt;AU628,"41&gt;42;","")&amp;IF(BE628&gt;0,"","41&gt;0 51-?;"),"")&amp;IF(BF628&gt;0,IF(BE628&gt;0,"","52&gt;0 51-?;"),"")&amp;IF(AW628&gt;=AX628,"","43&gt;44;")&amp;IF(CA628&gt;0,IF(AW628&gt;0,"","71 &gt; 0 43-?;"),"")</f>
        <v/>
      </c>
    </row>
    <row r="629" spans="1:93" s="250" customFormat="1" ht="15" customHeight="1" x14ac:dyDescent="0.2">
      <c r="A629" s="45"/>
      <c r="B629" s="46"/>
      <c r="C629" s="121"/>
      <c r="D629" s="121"/>
      <c r="E629" s="336"/>
      <c r="F629" s="122"/>
      <c r="G629" s="46"/>
      <c r="H629" s="45"/>
      <c r="I629" s="45"/>
      <c r="J629" s="45"/>
      <c r="K629" s="45"/>
      <c r="L629" s="45"/>
      <c r="M629" s="46"/>
      <c r="N629" s="46"/>
      <c r="O629" s="48"/>
      <c r="P629" s="48"/>
      <c r="Q629" s="46"/>
      <c r="R629" s="48"/>
      <c r="S629" s="48"/>
      <c r="T629" s="48"/>
      <c r="U629" s="48"/>
      <c r="V629" s="48"/>
      <c r="W629" s="46"/>
      <c r="X629" s="48"/>
      <c r="Y629" s="48"/>
      <c r="Z629" s="157"/>
      <c r="AA629" s="47"/>
      <c r="AB629" s="97"/>
      <c r="AC629" s="49"/>
      <c r="AD629" s="49"/>
      <c r="AE629" s="49"/>
      <c r="AF629" s="49"/>
      <c r="AG629" s="49"/>
      <c r="AH629" s="47"/>
      <c r="AI629" s="47"/>
      <c r="AJ629" s="47"/>
      <c r="AK629" s="190"/>
      <c r="AL629" s="190"/>
      <c r="AM629" s="190"/>
      <c r="AN629" s="190"/>
      <c r="AO629" s="190"/>
      <c r="AP629" s="151"/>
      <c r="AQ629" s="322"/>
      <c r="AR629" s="322"/>
      <c r="AS629" s="322"/>
      <c r="AT629" s="47"/>
      <c r="AU629" s="47"/>
      <c r="AV629" s="47"/>
      <c r="AW629" s="47"/>
      <c r="AX629" s="322"/>
      <c r="AY629" s="98"/>
      <c r="AZ629" s="98"/>
      <c r="BA629" s="47"/>
      <c r="BB629" s="47"/>
      <c r="BC629" s="47"/>
      <c r="BD629" s="47"/>
      <c r="BE629" s="97"/>
      <c r="BF629" s="49"/>
      <c r="BG629" s="239"/>
      <c r="BH629" s="342"/>
      <c r="BI629" s="49"/>
      <c r="BJ629" s="49"/>
      <c r="BK629" s="49"/>
      <c r="BL629" s="49"/>
      <c r="BM629" s="49"/>
      <c r="BN629" s="47"/>
      <c r="BO629" s="49"/>
      <c r="BP629" s="49"/>
      <c r="BQ629" s="49"/>
      <c r="BR629" s="323"/>
      <c r="BS629" s="323"/>
      <c r="BT629" s="323"/>
      <c r="BU629" s="49"/>
      <c r="BV629" s="49"/>
      <c r="BW629" s="97"/>
      <c r="BX629" s="97"/>
      <c r="BY629" s="97"/>
      <c r="BZ629" s="97"/>
      <c r="CA629" s="49"/>
      <c r="CB629" s="49"/>
      <c r="CC629" s="49"/>
      <c r="CD629" s="49"/>
      <c r="CE629" s="49"/>
      <c r="CF629" s="49"/>
      <c r="CG629" s="49"/>
      <c r="CH629" s="49"/>
      <c r="CI629" s="97"/>
      <c r="CJ629" s="97"/>
      <c r="CK629" s="97"/>
      <c r="CL629" s="97"/>
      <c r="CM629" s="335"/>
      <c r="CN629" s="337"/>
      <c r="CO629" s="315" t="str">
        <f>IF(Формулы!R629&gt;V629,"22-?,Дата 14 - Прибыл из УФСИН; ","")&amp;IF(Формулы!Q629&gt;Y629,"25-?,Дата 13 - Выбыл в УФСИН;","")&amp;IF(YEAR(ДАННЫЕ!$F$1)=YEAR(ДАННЫЕ!B629),IF(AT629&gt;0,"","40-?, вявлен в текущем году! "),"")&amp;IF(YEAR($F$1)=YEAR(W629),IF(X629+Y629&gt;0,"","23-стоит, 24,25 - куда выбыл? "),"")&amp;IF(X629+Y629&gt;0,IF(YEAR($F$1)=YEAR(W629),"","24+25&gt;0? 23 - когда выбыл? "),"")&amp;IF(BA629&lt;BB629,"47&gt;=48; ","")&amp;IF(BA629&lt;BC629,"47&gt;=49; ","")&amp;IF(BA629&lt;BD629,"47&gt;=50; ","")&amp;IF(BE629&gt;0,IF(BF629&gt;0,IF(AU629&gt;AV629,"","41 и 42 - ? (51 и 52 &gt; 0);"),"51 &gt; 0 52 - ?;"),"")&amp;IF(AU629&gt;0,IF(AV629&gt;AU629,"41&gt;42;","")&amp;IF(BE629&gt;0,"","41&gt;0 51-?;"),"")&amp;IF(BF629&gt;0,IF(BE629&gt;0,"","52&gt;0 51-?;"),"")&amp;IF(AW629&gt;=AX629,"","43&gt;44;")&amp;IF(CA629&gt;0,IF(AW629&gt;0,"","71 &gt; 0 43-?;"),"")</f>
        <v/>
      </c>
    </row>
    <row r="630" spans="1:93" s="250" customFormat="1" ht="15" customHeight="1" x14ac:dyDescent="0.2">
      <c r="A630" s="45"/>
      <c r="B630" s="46"/>
      <c r="C630" s="121"/>
      <c r="D630" s="121"/>
      <c r="E630" s="336"/>
      <c r="F630" s="122"/>
      <c r="G630" s="46"/>
      <c r="H630" s="45"/>
      <c r="I630" s="45"/>
      <c r="J630" s="45"/>
      <c r="K630" s="45"/>
      <c r="L630" s="45"/>
      <c r="M630" s="46"/>
      <c r="N630" s="46"/>
      <c r="O630" s="48"/>
      <c r="P630" s="48"/>
      <c r="Q630" s="46"/>
      <c r="R630" s="48"/>
      <c r="S630" s="48"/>
      <c r="T630" s="48"/>
      <c r="U630" s="48"/>
      <c r="V630" s="48"/>
      <c r="W630" s="46"/>
      <c r="X630" s="48"/>
      <c r="Y630" s="48"/>
      <c r="Z630" s="157"/>
      <c r="AA630" s="47"/>
      <c r="AB630" s="97"/>
      <c r="AC630" s="49"/>
      <c r="AD630" s="49"/>
      <c r="AE630" s="49"/>
      <c r="AF630" s="49"/>
      <c r="AG630" s="49"/>
      <c r="AH630" s="47"/>
      <c r="AI630" s="47"/>
      <c r="AJ630" s="47"/>
      <c r="AK630" s="190"/>
      <c r="AL630" s="190"/>
      <c r="AM630" s="190"/>
      <c r="AN630" s="190"/>
      <c r="AO630" s="190"/>
      <c r="AP630" s="151"/>
      <c r="AQ630" s="322"/>
      <c r="AR630" s="322"/>
      <c r="AS630" s="322"/>
      <c r="AT630" s="47"/>
      <c r="AU630" s="47"/>
      <c r="AV630" s="47"/>
      <c r="AW630" s="47"/>
      <c r="AX630" s="322"/>
      <c r="AY630" s="98"/>
      <c r="AZ630" s="98"/>
      <c r="BA630" s="47"/>
      <c r="BB630" s="47"/>
      <c r="BC630" s="47"/>
      <c r="BD630" s="47"/>
      <c r="BE630" s="97"/>
      <c r="BF630" s="49"/>
      <c r="BG630" s="239"/>
      <c r="BH630" s="342"/>
      <c r="BI630" s="49"/>
      <c r="BJ630" s="49"/>
      <c r="BK630" s="49"/>
      <c r="BL630" s="49"/>
      <c r="BM630" s="49"/>
      <c r="BN630" s="47"/>
      <c r="BO630" s="49"/>
      <c r="BP630" s="49"/>
      <c r="BQ630" s="49"/>
      <c r="BR630" s="323"/>
      <c r="BS630" s="323"/>
      <c r="BT630" s="323"/>
      <c r="BU630" s="49"/>
      <c r="BV630" s="49"/>
      <c r="BW630" s="97"/>
      <c r="BX630" s="97"/>
      <c r="BY630" s="97"/>
      <c r="BZ630" s="97"/>
      <c r="CA630" s="49"/>
      <c r="CB630" s="49"/>
      <c r="CC630" s="49"/>
      <c r="CD630" s="49"/>
      <c r="CE630" s="49"/>
      <c r="CF630" s="49"/>
      <c r="CG630" s="49"/>
      <c r="CH630" s="49"/>
      <c r="CI630" s="97"/>
      <c r="CJ630" s="97"/>
      <c r="CK630" s="97"/>
      <c r="CL630" s="97"/>
      <c r="CM630" s="335"/>
      <c r="CN630" s="337"/>
      <c r="CO630" s="315" t="str">
        <f>IF(Формулы!R630&gt;V630,"22-?,Дата 14 - Прибыл из УФСИН; ","")&amp;IF(Формулы!Q630&gt;Y630,"25-?,Дата 13 - Выбыл в УФСИН;","")&amp;IF(YEAR(ДАННЫЕ!$F$1)=YEAR(ДАННЫЕ!B630),IF(AT630&gt;0,"","40-?, вявлен в текущем году! "),"")&amp;IF(YEAR($F$1)=YEAR(W630),IF(X630+Y630&gt;0,"","23-стоит, 24,25 - куда выбыл? "),"")&amp;IF(X630+Y630&gt;0,IF(YEAR($F$1)=YEAR(W630),"","24+25&gt;0? 23 - когда выбыл? "),"")&amp;IF(BA630&lt;BB630,"47&gt;=48; ","")&amp;IF(BA630&lt;BC630,"47&gt;=49; ","")&amp;IF(BA630&lt;BD630,"47&gt;=50; ","")&amp;IF(BE630&gt;0,IF(BF630&gt;0,IF(AU630&gt;AV630,"","41 и 42 - ? (51 и 52 &gt; 0);"),"51 &gt; 0 52 - ?;"),"")&amp;IF(AU630&gt;0,IF(AV630&gt;AU630,"41&gt;42;","")&amp;IF(BE630&gt;0,"","41&gt;0 51-?;"),"")&amp;IF(BF630&gt;0,IF(BE630&gt;0,"","52&gt;0 51-?;"),"")&amp;IF(AW630&gt;=AX630,"","43&gt;44;")&amp;IF(CA630&gt;0,IF(AW630&gt;0,"","71 &gt; 0 43-?;"),"")</f>
        <v/>
      </c>
    </row>
    <row r="631" spans="1:93" s="250" customFormat="1" ht="15" customHeight="1" x14ac:dyDescent="0.2">
      <c r="A631" s="45"/>
      <c r="B631" s="46"/>
      <c r="C631" s="121"/>
      <c r="D631" s="121"/>
      <c r="E631" s="336"/>
      <c r="F631" s="122"/>
      <c r="G631" s="46"/>
      <c r="H631" s="45"/>
      <c r="I631" s="45"/>
      <c r="J631" s="45"/>
      <c r="K631" s="45"/>
      <c r="L631" s="45"/>
      <c r="M631" s="46"/>
      <c r="N631" s="46"/>
      <c r="O631" s="48"/>
      <c r="P631" s="48"/>
      <c r="Q631" s="46"/>
      <c r="R631" s="48"/>
      <c r="S631" s="48"/>
      <c r="T631" s="48"/>
      <c r="U631" s="48"/>
      <c r="V631" s="48"/>
      <c r="W631" s="46"/>
      <c r="X631" s="48"/>
      <c r="Y631" s="48"/>
      <c r="Z631" s="157"/>
      <c r="AA631" s="47"/>
      <c r="AB631" s="97"/>
      <c r="AC631" s="49"/>
      <c r="AD631" s="49"/>
      <c r="AE631" s="49"/>
      <c r="AF631" s="49"/>
      <c r="AG631" s="49"/>
      <c r="AH631" s="47"/>
      <c r="AI631" s="47"/>
      <c r="AJ631" s="47"/>
      <c r="AK631" s="190"/>
      <c r="AL631" s="190"/>
      <c r="AM631" s="190"/>
      <c r="AN631" s="190"/>
      <c r="AO631" s="190"/>
      <c r="AP631" s="151"/>
      <c r="AQ631" s="322"/>
      <c r="AR631" s="322"/>
      <c r="AS631" s="322"/>
      <c r="AT631" s="47"/>
      <c r="AU631" s="47"/>
      <c r="AV631" s="47"/>
      <c r="AW631" s="47"/>
      <c r="AX631" s="322"/>
      <c r="AY631" s="98"/>
      <c r="AZ631" s="98"/>
      <c r="BA631" s="47"/>
      <c r="BB631" s="47"/>
      <c r="BC631" s="47"/>
      <c r="BD631" s="47"/>
      <c r="BE631" s="97"/>
      <c r="BF631" s="49"/>
      <c r="BG631" s="239"/>
      <c r="BH631" s="342"/>
      <c r="BI631" s="49"/>
      <c r="BJ631" s="49"/>
      <c r="BK631" s="49"/>
      <c r="BL631" s="49"/>
      <c r="BM631" s="49"/>
      <c r="BN631" s="47"/>
      <c r="BO631" s="49"/>
      <c r="BP631" s="49"/>
      <c r="BQ631" s="49"/>
      <c r="BR631" s="323"/>
      <c r="BS631" s="323"/>
      <c r="BT631" s="323"/>
      <c r="BU631" s="49"/>
      <c r="BV631" s="49"/>
      <c r="BW631" s="97"/>
      <c r="BX631" s="97"/>
      <c r="BY631" s="97"/>
      <c r="BZ631" s="97"/>
      <c r="CA631" s="49"/>
      <c r="CB631" s="49"/>
      <c r="CC631" s="49"/>
      <c r="CD631" s="49"/>
      <c r="CE631" s="49"/>
      <c r="CF631" s="49"/>
      <c r="CG631" s="49"/>
      <c r="CH631" s="49"/>
      <c r="CI631" s="97"/>
      <c r="CJ631" s="97"/>
      <c r="CK631" s="97"/>
      <c r="CL631" s="97"/>
      <c r="CM631" s="335"/>
      <c r="CN631" s="337"/>
      <c r="CO631" s="315" t="str">
        <f>IF(Формулы!R631&gt;V631,"22-?,Дата 14 - Прибыл из УФСИН; ","")&amp;IF(Формулы!Q631&gt;Y631,"25-?,Дата 13 - Выбыл в УФСИН;","")&amp;IF(YEAR(ДАННЫЕ!$F$1)=YEAR(ДАННЫЕ!B631),IF(AT631&gt;0,"","40-?, вявлен в текущем году! "),"")&amp;IF(YEAR($F$1)=YEAR(W631),IF(X631+Y631&gt;0,"","23-стоит, 24,25 - куда выбыл? "),"")&amp;IF(X631+Y631&gt;0,IF(YEAR($F$1)=YEAR(W631),"","24+25&gt;0? 23 - когда выбыл? "),"")&amp;IF(BA631&lt;BB631,"47&gt;=48; ","")&amp;IF(BA631&lt;BC631,"47&gt;=49; ","")&amp;IF(BA631&lt;BD631,"47&gt;=50; ","")&amp;IF(BE631&gt;0,IF(BF631&gt;0,IF(AU631&gt;AV631,"","41 и 42 - ? (51 и 52 &gt; 0);"),"51 &gt; 0 52 - ?;"),"")&amp;IF(AU631&gt;0,IF(AV631&gt;AU631,"41&gt;42;","")&amp;IF(BE631&gt;0,"","41&gt;0 51-?;"),"")&amp;IF(BF631&gt;0,IF(BE631&gt;0,"","52&gt;0 51-?;"),"")&amp;IF(AW631&gt;=AX631,"","43&gt;44;")&amp;IF(CA631&gt;0,IF(AW631&gt;0,"","71 &gt; 0 43-?;"),"")</f>
        <v/>
      </c>
    </row>
    <row r="632" spans="1:93" s="250" customFormat="1" ht="15" customHeight="1" x14ac:dyDescent="0.2">
      <c r="A632" s="45"/>
      <c r="B632" s="46"/>
      <c r="C632" s="121"/>
      <c r="D632" s="121"/>
      <c r="E632" s="336"/>
      <c r="F632" s="122"/>
      <c r="G632" s="46"/>
      <c r="H632" s="45"/>
      <c r="I632" s="45"/>
      <c r="J632" s="45"/>
      <c r="K632" s="45"/>
      <c r="L632" s="45"/>
      <c r="M632" s="46"/>
      <c r="N632" s="46"/>
      <c r="O632" s="48"/>
      <c r="P632" s="48"/>
      <c r="Q632" s="46"/>
      <c r="R632" s="48"/>
      <c r="S632" s="48"/>
      <c r="T632" s="48"/>
      <c r="U632" s="48"/>
      <c r="V632" s="48"/>
      <c r="W632" s="46"/>
      <c r="X632" s="48"/>
      <c r="Y632" s="48"/>
      <c r="Z632" s="157"/>
      <c r="AA632" s="47"/>
      <c r="AB632" s="97"/>
      <c r="AC632" s="49"/>
      <c r="AD632" s="49"/>
      <c r="AE632" s="49"/>
      <c r="AF632" s="49"/>
      <c r="AG632" s="49"/>
      <c r="AH632" s="47"/>
      <c r="AI632" s="47"/>
      <c r="AJ632" s="47"/>
      <c r="AK632" s="190"/>
      <c r="AL632" s="190"/>
      <c r="AM632" s="190"/>
      <c r="AN632" s="190"/>
      <c r="AO632" s="190"/>
      <c r="AP632" s="151"/>
      <c r="AQ632" s="322"/>
      <c r="AR632" s="322"/>
      <c r="AS632" s="322"/>
      <c r="AT632" s="47"/>
      <c r="AU632" s="47"/>
      <c r="AV632" s="47"/>
      <c r="AW632" s="47"/>
      <c r="AX632" s="322"/>
      <c r="AY632" s="98"/>
      <c r="AZ632" s="98"/>
      <c r="BA632" s="47"/>
      <c r="BB632" s="47"/>
      <c r="BC632" s="47"/>
      <c r="BD632" s="47"/>
      <c r="BE632" s="97"/>
      <c r="BF632" s="49"/>
      <c r="BG632" s="239"/>
      <c r="BH632" s="342"/>
      <c r="BI632" s="49"/>
      <c r="BJ632" s="49"/>
      <c r="BK632" s="49"/>
      <c r="BL632" s="49"/>
      <c r="BM632" s="49"/>
      <c r="BN632" s="47"/>
      <c r="BO632" s="49"/>
      <c r="BP632" s="49"/>
      <c r="BQ632" s="49"/>
      <c r="BR632" s="323"/>
      <c r="BS632" s="323"/>
      <c r="BT632" s="323"/>
      <c r="BU632" s="49"/>
      <c r="BV632" s="49"/>
      <c r="BW632" s="97"/>
      <c r="BX632" s="97"/>
      <c r="BY632" s="97"/>
      <c r="BZ632" s="97"/>
      <c r="CA632" s="49"/>
      <c r="CB632" s="49"/>
      <c r="CC632" s="49"/>
      <c r="CD632" s="49"/>
      <c r="CE632" s="49"/>
      <c r="CF632" s="49"/>
      <c r="CG632" s="49"/>
      <c r="CH632" s="49"/>
      <c r="CI632" s="97"/>
      <c r="CJ632" s="97"/>
      <c r="CK632" s="97"/>
      <c r="CL632" s="97"/>
      <c r="CM632" s="335"/>
      <c r="CN632" s="337"/>
      <c r="CO632" s="315" t="str">
        <f>IF(Формулы!R632&gt;V632,"22-?,Дата 14 - Прибыл из УФСИН; ","")&amp;IF(Формулы!Q632&gt;Y632,"25-?,Дата 13 - Выбыл в УФСИН;","")&amp;IF(YEAR(ДАННЫЕ!$F$1)=YEAR(ДАННЫЕ!B632),IF(AT632&gt;0,"","40-?, вявлен в текущем году! "),"")&amp;IF(YEAR($F$1)=YEAR(W632),IF(X632+Y632&gt;0,"","23-стоит, 24,25 - куда выбыл? "),"")&amp;IF(X632+Y632&gt;0,IF(YEAR($F$1)=YEAR(W632),"","24+25&gt;0? 23 - когда выбыл? "),"")&amp;IF(BA632&lt;BB632,"47&gt;=48; ","")&amp;IF(BA632&lt;BC632,"47&gt;=49; ","")&amp;IF(BA632&lt;BD632,"47&gt;=50; ","")&amp;IF(BE632&gt;0,IF(BF632&gt;0,IF(AU632&gt;AV632,"","41 и 42 - ? (51 и 52 &gt; 0);"),"51 &gt; 0 52 - ?;"),"")&amp;IF(AU632&gt;0,IF(AV632&gt;AU632,"41&gt;42;","")&amp;IF(BE632&gt;0,"","41&gt;0 51-?;"),"")&amp;IF(BF632&gt;0,IF(BE632&gt;0,"","52&gt;0 51-?;"),"")&amp;IF(AW632&gt;=AX632,"","43&gt;44;")&amp;IF(CA632&gt;0,IF(AW632&gt;0,"","71 &gt; 0 43-?;"),"")</f>
        <v/>
      </c>
    </row>
    <row r="633" spans="1:93" s="250" customFormat="1" ht="15" customHeight="1" x14ac:dyDescent="0.2">
      <c r="A633" s="45"/>
      <c r="B633" s="46"/>
      <c r="C633" s="121"/>
      <c r="D633" s="121"/>
      <c r="E633" s="336"/>
      <c r="F633" s="122"/>
      <c r="G633" s="46"/>
      <c r="H633" s="45"/>
      <c r="I633" s="45"/>
      <c r="J633" s="45"/>
      <c r="K633" s="45"/>
      <c r="L633" s="45"/>
      <c r="M633" s="46"/>
      <c r="N633" s="46"/>
      <c r="O633" s="48"/>
      <c r="P633" s="48"/>
      <c r="Q633" s="46"/>
      <c r="R633" s="48"/>
      <c r="S633" s="48"/>
      <c r="T633" s="48"/>
      <c r="U633" s="48"/>
      <c r="V633" s="48"/>
      <c r="W633" s="46"/>
      <c r="X633" s="48"/>
      <c r="Y633" s="48"/>
      <c r="Z633" s="157"/>
      <c r="AA633" s="47"/>
      <c r="AB633" s="97"/>
      <c r="AC633" s="49"/>
      <c r="AD633" s="49"/>
      <c r="AE633" s="49"/>
      <c r="AF633" s="49"/>
      <c r="AG633" s="49"/>
      <c r="AH633" s="47"/>
      <c r="AI633" s="47"/>
      <c r="AJ633" s="47"/>
      <c r="AK633" s="190"/>
      <c r="AL633" s="190"/>
      <c r="AM633" s="190"/>
      <c r="AN633" s="190"/>
      <c r="AO633" s="190"/>
      <c r="AP633" s="151"/>
      <c r="AQ633" s="322"/>
      <c r="AR633" s="322"/>
      <c r="AS633" s="322"/>
      <c r="AT633" s="47"/>
      <c r="AU633" s="47"/>
      <c r="AV633" s="47"/>
      <c r="AW633" s="47"/>
      <c r="AX633" s="322"/>
      <c r="AY633" s="98"/>
      <c r="AZ633" s="98"/>
      <c r="BA633" s="47"/>
      <c r="BB633" s="47"/>
      <c r="BC633" s="47"/>
      <c r="BD633" s="47"/>
      <c r="BE633" s="97"/>
      <c r="BF633" s="49"/>
      <c r="BG633" s="239"/>
      <c r="BH633" s="342"/>
      <c r="BI633" s="49"/>
      <c r="BJ633" s="49"/>
      <c r="BK633" s="49"/>
      <c r="BL633" s="49"/>
      <c r="BM633" s="49"/>
      <c r="BN633" s="47"/>
      <c r="BO633" s="49"/>
      <c r="BP633" s="49"/>
      <c r="BQ633" s="49"/>
      <c r="BR633" s="323"/>
      <c r="BS633" s="323"/>
      <c r="BT633" s="323"/>
      <c r="BU633" s="49"/>
      <c r="BV633" s="49"/>
      <c r="BW633" s="97"/>
      <c r="BX633" s="97"/>
      <c r="BY633" s="97"/>
      <c r="BZ633" s="97"/>
      <c r="CA633" s="49"/>
      <c r="CB633" s="49"/>
      <c r="CC633" s="49"/>
      <c r="CD633" s="49"/>
      <c r="CE633" s="49"/>
      <c r="CF633" s="49"/>
      <c r="CG633" s="49"/>
      <c r="CH633" s="49"/>
      <c r="CI633" s="97"/>
      <c r="CJ633" s="97"/>
      <c r="CK633" s="97"/>
      <c r="CL633" s="97"/>
      <c r="CM633" s="335"/>
      <c r="CN633" s="337"/>
      <c r="CO633" s="315" t="str">
        <f>IF(Формулы!R633&gt;V633,"22-?,Дата 14 - Прибыл из УФСИН; ","")&amp;IF(Формулы!Q633&gt;Y633,"25-?,Дата 13 - Выбыл в УФСИН;","")&amp;IF(YEAR(ДАННЫЕ!$F$1)=YEAR(ДАННЫЕ!B633),IF(AT633&gt;0,"","40-?, вявлен в текущем году! "),"")&amp;IF(YEAR($F$1)=YEAR(W633),IF(X633+Y633&gt;0,"","23-стоит, 24,25 - куда выбыл? "),"")&amp;IF(X633+Y633&gt;0,IF(YEAR($F$1)=YEAR(W633),"","24+25&gt;0? 23 - когда выбыл? "),"")&amp;IF(BA633&lt;BB633,"47&gt;=48; ","")&amp;IF(BA633&lt;BC633,"47&gt;=49; ","")&amp;IF(BA633&lt;BD633,"47&gt;=50; ","")&amp;IF(BE633&gt;0,IF(BF633&gt;0,IF(AU633&gt;AV633,"","41 и 42 - ? (51 и 52 &gt; 0);"),"51 &gt; 0 52 - ?;"),"")&amp;IF(AU633&gt;0,IF(AV633&gt;AU633,"41&gt;42;","")&amp;IF(BE633&gt;0,"","41&gt;0 51-?;"),"")&amp;IF(BF633&gt;0,IF(BE633&gt;0,"","52&gt;0 51-?;"),"")&amp;IF(AW633&gt;=AX633,"","43&gt;44;")&amp;IF(CA633&gt;0,IF(AW633&gt;0,"","71 &gt; 0 43-?;"),"")</f>
        <v/>
      </c>
    </row>
    <row r="634" spans="1:93" s="250" customFormat="1" ht="15" customHeight="1" x14ac:dyDescent="0.2">
      <c r="A634" s="45"/>
      <c r="B634" s="46"/>
      <c r="C634" s="121"/>
      <c r="D634" s="121"/>
      <c r="E634" s="336"/>
      <c r="F634" s="122"/>
      <c r="G634" s="46"/>
      <c r="H634" s="45"/>
      <c r="I634" s="45"/>
      <c r="J634" s="45"/>
      <c r="K634" s="45"/>
      <c r="L634" s="45"/>
      <c r="M634" s="46"/>
      <c r="N634" s="46"/>
      <c r="O634" s="48"/>
      <c r="P634" s="48"/>
      <c r="Q634" s="46"/>
      <c r="R634" s="48"/>
      <c r="S634" s="48"/>
      <c r="T634" s="48"/>
      <c r="U634" s="48"/>
      <c r="V634" s="48"/>
      <c r="W634" s="46"/>
      <c r="X634" s="48"/>
      <c r="Y634" s="48"/>
      <c r="Z634" s="157"/>
      <c r="AA634" s="47"/>
      <c r="AB634" s="97"/>
      <c r="AC634" s="49"/>
      <c r="AD634" s="49"/>
      <c r="AE634" s="49"/>
      <c r="AF634" s="49"/>
      <c r="AG634" s="49"/>
      <c r="AH634" s="47"/>
      <c r="AI634" s="47"/>
      <c r="AJ634" s="47"/>
      <c r="AK634" s="190"/>
      <c r="AL634" s="190"/>
      <c r="AM634" s="190"/>
      <c r="AN634" s="190"/>
      <c r="AO634" s="190"/>
      <c r="AP634" s="151"/>
      <c r="AQ634" s="322"/>
      <c r="AR634" s="322"/>
      <c r="AS634" s="322"/>
      <c r="AT634" s="47"/>
      <c r="AU634" s="47"/>
      <c r="AV634" s="47"/>
      <c r="AW634" s="47"/>
      <c r="AX634" s="322"/>
      <c r="AY634" s="98"/>
      <c r="AZ634" s="98"/>
      <c r="BA634" s="47"/>
      <c r="BB634" s="47"/>
      <c r="BC634" s="47"/>
      <c r="BD634" s="47"/>
      <c r="BE634" s="97"/>
      <c r="BF634" s="49"/>
      <c r="BG634" s="239"/>
      <c r="BH634" s="342"/>
      <c r="BI634" s="49"/>
      <c r="BJ634" s="49"/>
      <c r="BK634" s="49"/>
      <c r="BL634" s="49"/>
      <c r="BM634" s="49"/>
      <c r="BN634" s="47"/>
      <c r="BO634" s="49"/>
      <c r="BP634" s="49"/>
      <c r="BQ634" s="49"/>
      <c r="BR634" s="323"/>
      <c r="BS634" s="323"/>
      <c r="BT634" s="323"/>
      <c r="BU634" s="49"/>
      <c r="BV634" s="49"/>
      <c r="BW634" s="97"/>
      <c r="BX634" s="97"/>
      <c r="BY634" s="97"/>
      <c r="BZ634" s="97"/>
      <c r="CA634" s="49"/>
      <c r="CB634" s="49"/>
      <c r="CC634" s="49"/>
      <c r="CD634" s="49"/>
      <c r="CE634" s="49"/>
      <c r="CF634" s="49"/>
      <c r="CG634" s="49"/>
      <c r="CH634" s="49"/>
      <c r="CI634" s="97"/>
      <c r="CJ634" s="97"/>
      <c r="CK634" s="97"/>
      <c r="CL634" s="97"/>
      <c r="CM634" s="335"/>
      <c r="CN634" s="337"/>
      <c r="CO634" s="315" t="str">
        <f>IF(Формулы!R634&gt;V634,"22-?,Дата 14 - Прибыл из УФСИН; ","")&amp;IF(Формулы!Q634&gt;Y634,"25-?,Дата 13 - Выбыл в УФСИН;","")&amp;IF(YEAR(ДАННЫЕ!$F$1)=YEAR(ДАННЫЕ!B634),IF(AT634&gt;0,"","40-?, вявлен в текущем году! "),"")&amp;IF(YEAR($F$1)=YEAR(W634),IF(X634+Y634&gt;0,"","23-стоит, 24,25 - куда выбыл? "),"")&amp;IF(X634+Y634&gt;0,IF(YEAR($F$1)=YEAR(W634),"","24+25&gt;0? 23 - когда выбыл? "),"")&amp;IF(BA634&lt;BB634,"47&gt;=48; ","")&amp;IF(BA634&lt;BC634,"47&gt;=49; ","")&amp;IF(BA634&lt;BD634,"47&gt;=50; ","")&amp;IF(BE634&gt;0,IF(BF634&gt;0,IF(AU634&gt;AV634,"","41 и 42 - ? (51 и 52 &gt; 0);"),"51 &gt; 0 52 - ?;"),"")&amp;IF(AU634&gt;0,IF(AV634&gt;AU634,"41&gt;42;","")&amp;IF(BE634&gt;0,"","41&gt;0 51-?;"),"")&amp;IF(BF634&gt;0,IF(BE634&gt;0,"","52&gt;0 51-?;"),"")&amp;IF(AW634&gt;=AX634,"","43&gt;44;")&amp;IF(CA634&gt;0,IF(AW634&gt;0,"","71 &gt; 0 43-?;"),"")</f>
        <v/>
      </c>
    </row>
    <row r="635" spans="1:93" s="250" customFormat="1" ht="15" customHeight="1" x14ac:dyDescent="0.2">
      <c r="A635" s="45"/>
      <c r="B635" s="46"/>
      <c r="C635" s="121"/>
      <c r="D635" s="121"/>
      <c r="E635" s="336"/>
      <c r="F635" s="122"/>
      <c r="G635" s="46"/>
      <c r="H635" s="45"/>
      <c r="I635" s="45"/>
      <c r="J635" s="45"/>
      <c r="K635" s="45"/>
      <c r="L635" s="45"/>
      <c r="M635" s="46"/>
      <c r="N635" s="46"/>
      <c r="O635" s="48"/>
      <c r="P635" s="48"/>
      <c r="Q635" s="46"/>
      <c r="R635" s="48"/>
      <c r="S635" s="48"/>
      <c r="T635" s="48"/>
      <c r="U635" s="48"/>
      <c r="V635" s="48"/>
      <c r="W635" s="46"/>
      <c r="X635" s="48"/>
      <c r="Y635" s="48"/>
      <c r="Z635" s="157"/>
      <c r="AA635" s="47"/>
      <c r="AB635" s="97"/>
      <c r="AC635" s="49"/>
      <c r="AD635" s="49"/>
      <c r="AE635" s="49"/>
      <c r="AF635" s="49"/>
      <c r="AG635" s="49"/>
      <c r="AH635" s="47"/>
      <c r="AI635" s="47"/>
      <c r="AJ635" s="47"/>
      <c r="AK635" s="190"/>
      <c r="AL635" s="190"/>
      <c r="AM635" s="190"/>
      <c r="AN635" s="190"/>
      <c r="AO635" s="190"/>
      <c r="AP635" s="151"/>
      <c r="AQ635" s="322"/>
      <c r="AR635" s="322"/>
      <c r="AS635" s="322"/>
      <c r="AT635" s="47"/>
      <c r="AU635" s="47"/>
      <c r="AV635" s="47"/>
      <c r="AW635" s="47"/>
      <c r="AX635" s="322"/>
      <c r="AY635" s="98"/>
      <c r="AZ635" s="98"/>
      <c r="BA635" s="47"/>
      <c r="BB635" s="47"/>
      <c r="BC635" s="47"/>
      <c r="BD635" s="47"/>
      <c r="BE635" s="97"/>
      <c r="BF635" s="49"/>
      <c r="BG635" s="239"/>
      <c r="BH635" s="342"/>
      <c r="BI635" s="49"/>
      <c r="BJ635" s="49"/>
      <c r="BK635" s="49"/>
      <c r="BL635" s="49"/>
      <c r="BM635" s="49"/>
      <c r="BN635" s="47"/>
      <c r="BO635" s="49"/>
      <c r="BP635" s="49"/>
      <c r="BQ635" s="49"/>
      <c r="BR635" s="323"/>
      <c r="BS635" s="323"/>
      <c r="BT635" s="323"/>
      <c r="BU635" s="49"/>
      <c r="BV635" s="49"/>
      <c r="BW635" s="97"/>
      <c r="BX635" s="97"/>
      <c r="BY635" s="97"/>
      <c r="BZ635" s="97"/>
      <c r="CA635" s="49"/>
      <c r="CB635" s="49"/>
      <c r="CC635" s="49"/>
      <c r="CD635" s="49"/>
      <c r="CE635" s="49"/>
      <c r="CF635" s="49"/>
      <c r="CG635" s="49"/>
      <c r="CH635" s="49"/>
      <c r="CI635" s="97"/>
      <c r="CJ635" s="97"/>
      <c r="CK635" s="97"/>
      <c r="CL635" s="97"/>
      <c r="CM635" s="335"/>
      <c r="CN635" s="337"/>
      <c r="CO635" s="315" t="str">
        <f>IF(Формулы!R635&gt;V635,"22-?,Дата 14 - Прибыл из УФСИН; ","")&amp;IF(Формулы!Q635&gt;Y635,"25-?,Дата 13 - Выбыл в УФСИН;","")&amp;IF(YEAR(ДАННЫЕ!$F$1)=YEAR(ДАННЫЕ!B635),IF(AT635&gt;0,"","40-?, вявлен в текущем году! "),"")&amp;IF(YEAR($F$1)=YEAR(W635),IF(X635+Y635&gt;0,"","23-стоит, 24,25 - куда выбыл? "),"")&amp;IF(X635+Y635&gt;0,IF(YEAR($F$1)=YEAR(W635),"","24+25&gt;0? 23 - когда выбыл? "),"")&amp;IF(BA635&lt;BB635,"47&gt;=48; ","")&amp;IF(BA635&lt;BC635,"47&gt;=49; ","")&amp;IF(BA635&lt;BD635,"47&gt;=50; ","")&amp;IF(BE635&gt;0,IF(BF635&gt;0,IF(AU635&gt;AV635,"","41 и 42 - ? (51 и 52 &gt; 0);"),"51 &gt; 0 52 - ?;"),"")&amp;IF(AU635&gt;0,IF(AV635&gt;AU635,"41&gt;42;","")&amp;IF(BE635&gt;0,"","41&gt;0 51-?;"),"")&amp;IF(BF635&gt;0,IF(BE635&gt;0,"","52&gt;0 51-?;"),"")&amp;IF(AW635&gt;=AX635,"","43&gt;44;")&amp;IF(CA635&gt;0,IF(AW635&gt;0,"","71 &gt; 0 43-?;"),"")</f>
        <v/>
      </c>
    </row>
    <row r="636" spans="1:93" s="250" customFormat="1" ht="15" customHeight="1" x14ac:dyDescent="0.2">
      <c r="A636" s="45"/>
      <c r="B636" s="46"/>
      <c r="C636" s="121"/>
      <c r="D636" s="121"/>
      <c r="E636" s="336"/>
      <c r="F636" s="122"/>
      <c r="G636" s="46"/>
      <c r="H636" s="45"/>
      <c r="I636" s="45"/>
      <c r="J636" s="45"/>
      <c r="K636" s="45"/>
      <c r="L636" s="45"/>
      <c r="M636" s="46"/>
      <c r="N636" s="46"/>
      <c r="O636" s="48"/>
      <c r="P636" s="48"/>
      <c r="Q636" s="46"/>
      <c r="R636" s="48"/>
      <c r="S636" s="48"/>
      <c r="T636" s="48"/>
      <c r="U636" s="48"/>
      <c r="V636" s="48"/>
      <c r="W636" s="46"/>
      <c r="X636" s="48"/>
      <c r="Y636" s="48"/>
      <c r="Z636" s="157"/>
      <c r="AA636" s="47"/>
      <c r="AB636" s="97"/>
      <c r="AC636" s="49"/>
      <c r="AD636" s="49"/>
      <c r="AE636" s="49"/>
      <c r="AF636" s="49"/>
      <c r="AG636" s="49"/>
      <c r="AH636" s="47"/>
      <c r="AI636" s="47"/>
      <c r="AJ636" s="47"/>
      <c r="AK636" s="190"/>
      <c r="AL636" s="190"/>
      <c r="AM636" s="190"/>
      <c r="AN636" s="190"/>
      <c r="AO636" s="190"/>
      <c r="AP636" s="151"/>
      <c r="AQ636" s="322"/>
      <c r="AR636" s="322"/>
      <c r="AS636" s="322"/>
      <c r="AT636" s="47"/>
      <c r="AU636" s="47"/>
      <c r="AV636" s="47"/>
      <c r="AW636" s="47"/>
      <c r="AX636" s="322"/>
      <c r="AY636" s="98"/>
      <c r="AZ636" s="98"/>
      <c r="BA636" s="47"/>
      <c r="BB636" s="47"/>
      <c r="BC636" s="47"/>
      <c r="BD636" s="47"/>
      <c r="BE636" s="97"/>
      <c r="BF636" s="49"/>
      <c r="BG636" s="239"/>
      <c r="BH636" s="342"/>
      <c r="BI636" s="49"/>
      <c r="BJ636" s="49"/>
      <c r="BK636" s="49"/>
      <c r="BL636" s="49"/>
      <c r="BM636" s="49"/>
      <c r="BN636" s="47"/>
      <c r="BO636" s="49"/>
      <c r="BP636" s="49"/>
      <c r="BQ636" s="49"/>
      <c r="BR636" s="323"/>
      <c r="BS636" s="323"/>
      <c r="BT636" s="323"/>
      <c r="BU636" s="49"/>
      <c r="BV636" s="49"/>
      <c r="BW636" s="97"/>
      <c r="BX636" s="97"/>
      <c r="BY636" s="97"/>
      <c r="BZ636" s="97"/>
      <c r="CA636" s="49"/>
      <c r="CB636" s="49"/>
      <c r="CC636" s="49"/>
      <c r="CD636" s="49"/>
      <c r="CE636" s="49"/>
      <c r="CF636" s="49"/>
      <c r="CG636" s="49"/>
      <c r="CH636" s="49"/>
      <c r="CI636" s="97"/>
      <c r="CJ636" s="97"/>
      <c r="CK636" s="97"/>
      <c r="CL636" s="97"/>
      <c r="CM636" s="335"/>
      <c r="CN636" s="337"/>
      <c r="CO636" s="315" t="str">
        <f>IF(Формулы!R636&gt;V636,"22-?,Дата 14 - Прибыл из УФСИН; ","")&amp;IF(Формулы!Q636&gt;Y636,"25-?,Дата 13 - Выбыл в УФСИН;","")&amp;IF(YEAR(ДАННЫЕ!$F$1)=YEAR(ДАННЫЕ!B636),IF(AT636&gt;0,"","40-?, вявлен в текущем году! "),"")&amp;IF(YEAR($F$1)=YEAR(W636),IF(X636+Y636&gt;0,"","23-стоит, 24,25 - куда выбыл? "),"")&amp;IF(X636+Y636&gt;0,IF(YEAR($F$1)=YEAR(W636),"","24+25&gt;0? 23 - когда выбыл? "),"")&amp;IF(BA636&lt;BB636,"47&gt;=48; ","")&amp;IF(BA636&lt;BC636,"47&gt;=49; ","")&amp;IF(BA636&lt;BD636,"47&gt;=50; ","")&amp;IF(BE636&gt;0,IF(BF636&gt;0,IF(AU636&gt;AV636,"","41 и 42 - ? (51 и 52 &gt; 0);"),"51 &gt; 0 52 - ?;"),"")&amp;IF(AU636&gt;0,IF(AV636&gt;AU636,"41&gt;42;","")&amp;IF(BE636&gt;0,"","41&gt;0 51-?;"),"")&amp;IF(BF636&gt;0,IF(BE636&gt;0,"","52&gt;0 51-?;"),"")&amp;IF(AW636&gt;=AX636,"","43&gt;44;")&amp;IF(CA636&gt;0,IF(AW636&gt;0,"","71 &gt; 0 43-?;"),"")</f>
        <v/>
      </c>
    </row>
    <row r="637" spans="1:93" s="250" customFormat="1" ht="15" customHeight="1" x14ac:dyDescent="0.2">
      <c r="A637" s="45"/>
      <c r="B637" s="46"/>
      <c r="C637" s="121"/>
      <c r="D637" s="121"/>
      <c r="E637" s="336"/>
      <c r="F637" s="122"/>
      <c r="G637" s="46"/>
      <c r="H637" s="45"/>
      <c r="I637" s="45"/>
      <c r="J637" s="45"/>
      <c r="K637" s="45"/>
      <c r="L637" s="45"/>
      <c r="M637" s="46"/>
      <c r="N637" s="46"/>
      <c r="O637" s="48"/>
      <c r="P637" s="48"/>
      <c r="Q637" s="46"/>
      <c r="R637" s="48"/>
      <c r="S637" s="48"/>
      <c r="T637" s="48"/>
      <c r="U637" s="48"/>
      <c r="V637" s="48"/>
      <c r="W637" s="46"/>
      <c r="X637" s="48"/>
      <c r="Y637" s="48"/>
      <c r="Z637" s="157"/>
      <c r="AA637" s="47"/>
      <c r="AB637" s="97"/>
      <c r="AC637" s="49"/>
      <c r="AD637" s="49"/>
      <c r="AE637" s="49"/>
      <c r="AF637" s="49"/>
      <c r="AG637" s="49"/>
      <c r="AH637" s="47"/>
      <c r="AI637" s="47"/>
      <c r="AJ637" s="47"/>
      <c r="AK637" s="190"/>
      <c r="AL637" s="190"/>
      <c r="AM637" s="190"/>
      <c r="AN637" s="190"/>
      <c r="AO637" s="190"/>
      <c r="AP637" s="151"/>
      <c r="AQ637" s="322"/>
      <c r="AR637" s="322"/>
      <c r="AS637" s="322"/>
      <c r="AT637" s="47"/>
      <c r="AU637" s="47"/>
      <c r="AV637" s="47"/>
      <c r="AW637" s="47"/>
      <c r="AX637" s="322"/>
      <c r="AY637" s="98"/>
      <c r="AZ637" s="98"/>
      <c r="BA637" s="47"/>
      <c r="BB637" s="47"/>
      <c r="BC637" s="47"/>
      <c r="BD637" s="47"/>
      <c r="BE637" s="97"/>
      <c r="BF637" s="49"/>
      <c r="BG637" s="239"/>
      <c r="BH637" s="342"/>
      <c r="BI637" s="49"/>
      <c r="BJ637" s="49"/>
      <c r="BK637" s="49"/>
      <c r="BL637" s="49"/>
      <c r="BM637" s="49"/>
      <c r="BN637" s="47"/>
      <c r="BO637" s="49"/>
      <c r="BP637" s="49"/>
      <c r="BQ637" s="49"/>
      <c r="BR637" s="323"/>
      <c r="BS637" s="323"/>
      <c r="BT637" s="323"/>
      <c r="BU637" s="49"/>
      <c r="BV637" s="49"/>
      <c r="BW637" s="97"/>
      <c r="BX637" s="97"/>
      <c r="BY637" s="97"/>
      <c r="BZ637" s="97"/>
      <c r="CA637" s="49"/>
      <c r="CB637" s="49"/>
      <c r="CC637" s="49"/>
      <c r="CD637" s="49"/>
      <c r="CE637" s="49"/>
      <c r="CF637" s="49"/>
      <c r="CG637" s="49"/>
      <c r="CH637" s="49"/>
      <c r="CI637" s="97"/>
      <c r="CJ637" s="97"/>
      <c r="CK637" s="97"/>
      <c r="CL637" s="97"/>
      <c r="CM637" s="335"/>
      <c r="CN637" s="337"/>
      <c r="CO637" s="315" t="str">
        <f>IF(Формулы!R637&gt;V637,"22-?,Дата 14 - Прибыл из УФСИН; ","")&amp;IF(Формулы!Q637&gt;Y637,"25-?,Дата 13 - Выбыл в УФСИН;","")&amp;IF(YEAR(ДАННЫЕ!$F$1)=YEAR(ДАННЫЕ!B637),IF(AT637&gt;0,"","40-?, вявлен в текущем году! "),"")&amp;IF(YEAR($F$1)=YEAR(W637),IF(X637+Y637&gt;0,"","23-стоит, 24,25 - куда выбыл? "),"")&amp;IF(X637+Y637&gt;0,IF(YEAR($F$1)=YEAR(W637),"","24+25&gt;0? 23 - когда выбыл? "),"")&amp;IF(BA637&lt;BB637,"47&gt;=48; ","")&amp;IF(BA637&lt;BC637,"47&gt;=49; ","")&amp;IF(BA637&lt;BD637,"47&gt;=50; ","")&amp;IF(BE637&gt;0,IF(BF637&gt;0,IF(AU637&gt;AV637,"","41 и 42 - ? (51 и 52 &gt; 0);"),"51 &gt; 0 52 - ?;"),"")&amp;IF(AU637&gt;0,IF(AV637&gt;AU637,"41&gt;42;","")&amp;IF(BE637&gt;0,"","41&gt;0 51-?;"),"")&amp;IF(BF637&gt;0,IF(BE637&gt;0,"","52&gt;0 51-?;"),"")&amp;IF(AW637&gt;=AX637,"","43&gt;44;")&amp;IF(CA637&gt;0,IF(AW637&gt;0,"","71 &gt; 0 43-?;"),"")</f>
        <v/>
      </c>
    </row>
    <row r="638" spans="1:93" s="250" customFormat="1" ht="15" customHeight="1" x14ac:dyDescent="0.2">
      <c r="A638" s="45"/>
      <c r="B638" s="46"/>
      <c r="C638" s="121"/>
      <c r="D638" s="121"/>
      <c r="E638" s="336"/>
      <c r="F638" s="122"/>
      <c r="G638" s="46"/>
      <c r="H638" s="45"/>
      <c r="I638" s="45"/>
      <c r="J638" s="45"/>
      <c r="K638" s="45"/>
      <c r="L638" s="45"/>
      <c r="M638" s="46"/>
      <c r="N638" s="46"/>
      <c r="O638" s="48"/>
      <c r="P638" s="48"/>
      <c r="Q638" s="46"/>
      <c r="R638" s="48"/>
      <c r="S638" s="48"/>
      <c r="T638" s="48"/>
      <c r="U638" s="48"/>
      <c r="V638" s="48"/>
      <c r="W638" s="46"/>
      <c r="X638" s="48"/>
      <c r="Y638" s="48"/>
      <c r="Z638" s="157"/>
      <c r="AA638" s="47"/>
      <c r="AB638" s="97"/>
      <c r="AC638" s="49"/>
      <c r="AD638" s="49"/>
      <c r="AE638" s="49"/>
      <c r="AF638" s="49"/>
      <c r="AG638" s="49"/>
      <c r="AH638" s="47"/>
      <c r="AI638" s="47"/>
      <c r="AJ638" s="47"/>
      <c r="AK638" s="190"/>
      <c r="AL638" s="190"/>
      <c r="AM638" s="190"/>
      <c r="AN638" s="190"/>
      <c r="AO638" s="190"/>
      <c r="AP638" s="151"/>
      <c r="AQ638" s="322"/>
      <c r="AR638" s="322"/>
      <c r="AS638" s="322"/>
      <c r="AT638" s="47"/>
      <c r="AU638" s="47"/>
      <c r="AV638" s="47"/>
      <c r="AW638" s="47"/>
      <c r="AX638" s="322"/>
      <c r="AY638" s="98"/>
      <c r="AZ638" s="98"/>
      <c r="BA638" s="47"/>
      <c r="BB638" s="47"/>
      <c r="BC638" s="47"/>
      <c r="BD638" s="47"/>
      <c r="BE638" s="97"/>
      <c r="BF638" s="49"/>
      <c r="BG638" s="239"/>
      <c r="BH638" s="342"/>
      <c r="BI638" s="49"/>
      <c r="BJ638" s="49"/>
      <c r="BK638" s="49"/>
      <c r="BL638" s="49"/>
      <c r="BM638" s="49"/>
      <c r="BN638" s="47"/>
      <c r="BO638" s="49"/>
      <c r="BP638" s="49"/>
      <c r="BQ638" s="49"/>
      <c r="BR638" s="323"/>
      <c r="BS638" s="323"/>
      <c r="BT638" s="323"/>
      <c r="BU638" s="49"/>
      <c r="BV638" s="49"/>
      <c r="BW638" s="97"/>
      <c r="BX638" s="97"/>
      <c r="BY638" s="97"/>
      <c r="BZ638" s="97"/>
      <c r="CA638" s="49"/>
      <c r="CB638" s="49"/>
      <c r="CC638" s="49"/>
      <c r="CD638" s="49"/>
      <c r="CE638" s="49"/>
      <c r="CF638" s="49"/>
      <c r="CG638" s="49"/>
      <c r="CH638" s="49"/>
      <c r="CI638" s="97"/>
      <c r="CJ638" s="97"/>
      <c r="CK638" s="97"/>
      <c r="CL638" s="97"/>
      <c r="CM638" s="335"/>
      <c r="CN638" s="337"/>
      <c r="CO638" s="315" t="str">
        <f>IF(Формулы!R638&gt;V638,"22-?,Дата 14 - Прибыл из УФСИН; ","")&amp;IF(Формулы!Q638&gt;Y638,"25-?,Дата 13 - Выбыл в УФСИН;","")&amp;IF(YEAR(ДАННЫЕ!$F$1)=YEAR(ДАННЫЕ!B638),IF(AT638&gt;0,"","40-?, вявлен в текущем году! "),"")&amp;IF(YEAR($F$1)=YEAR(W638),IF(X638+Y638&gt;0,"","23-стоит, 24,25 - куда выбыл? "),"")&amp;IF(X638+Y638&gt;0,IF(YEAR($F$1)=YEAR(W638),"","24+25&gt;0? 23 - когда выбыл? "),"")&amp;IF(BA638&lt;BB638,"47&gt;=48; ","")&amp;IF(BA638&lt;BC638,"47&gt;=49; ","")&amp;IF(BA638&lt;BD638,"47&gt;=50; ","")&amp;IF(BE638&gt;0,IF(BF638&gt;0,IF(AU638&gt;AV638,"","41 и 42 - ? (51 и 52 &gt; 0);"),"51 &gt; 0 52 - ?;"),"")&amp;IF(AU638&gt;0,IF(AV638&gt;AU638,"41&gt;42;","")&amp;IF(BE638&gt;0,"","41&gt;0 51-?;"),"")&amp;IF(BF638&gt;0,IF(BE638&gt;0,"","52&gt;0 51-?;"),"")&amp;IF(AW638&gt;=AX638,"","43&gt;44;")&amp;IF(CA638&gt;0,IF(AW638&gt;0,"","71 &gt; 0 43-?;"),"")</f>
        <v/>
      </c>
    </row>
    <row r="639" spans="1:93" s="250" customFormat="1" ht="15" customHeight="1" x14ac:dyDescent="0.2">
      <c r="A639" s="45"/>
      <c r="B639" s="46"/>
      <c r="C639" s="121"/>
      <c r="D639" s="121"/>
      <c r="E639" s="336"/>
      <c r="F639" s="122"/>
      <c r="G639" s="46"/>
      <c r="H639" s="45"/>
      <c r="I639" s="45"/>
      <c r="J639" s="45"/>
      <c r="K639" s="45"/>
      <c r="L639" s="45"/>
      <c r="M639" s="46"/>
      <c r="N639" s="46"/>
      <c r="O639" s="48"/>
      <c r="P639" s="48"/>
      <c r="Q639" s="46"/>
      <c r="R639" s="48"/>
      <c r="S639" s="48"/>
      <c r="T639" s="48"/>
      <c r="U639" s="48"/>
      <c r="V639" s="48"/>
      <c r="W639" s="46"/>
      <c r="X639" s="48"/>
      <c r="Y639" s="48"/>
      <c r="Z639" s="157"/>
      <c r="AA639" s="47"/>
      <c r="AB639" s="97"/>
      <c r="AC639" s="49"/>
      <c r="AD639" s="49"/>
      <c r="AE639" s="49"/>
      <c r="AF639" s="49"/>
      <c r="AG639" s="49"/>
      <c r="AH639" s="47"/>
      <c r="AI639" s="47"/>
      <c r="AJ639" s="47"/>
      <c r="AK639" s="190"/>
      <c r="AL639" s="190"/>
      <c r="AM639" s="190"/>
      <c r="AN639" s="190"/>
      <c r="AO639" s="190"/>
      <c r="AP639" s="151"/>
      <c r="AQ639" s="322"/>
      <c r="AR639" s="322"/>
      <c r="AS639" s="322"/>
      <c r="AT639" s="47"/>
      <c r="AU639" s="47"/>
      <c r="AV639" s="47"/>
      <c r="AW639" s="47"/>
      <c r="AX639" s="322"/>
      <c r="AY639" s="98"/>
      <c r="AZ639" s="98"/>
      <c r="BA639" s="47"/>
      <c r="BB639" s="47"/>
      <c r="BC639" s="47"/>
      <c r="BD639" s="47"/>
      <c r="BE639" s="97"/>
      <c r="BF639" s="49"/>
      <c r="BG639" s="239"/>
      <c r="BH639" s="342"/>
      <c r="BI639" s="49"/>
      <c r="BJ639" s="49"/>
      <c r="BK639" s="49"/>
      <c r="BL639" s="49"/>
      <c r="BM639" s="49"/>
      <c r="BN639" s="47"/>
      <c r="BO639" s="49"/>
      <c r="BP639" s="49"/>
      <c r="BQ639" s="49"/>
      <c r="BR639" s="323"/>
      <c r="BS639" s="323"/>
      <c r="BT639" s="323"/>
      <c r="BU639" s="49"/>
      <c r="BV639" s="49"/>
      <c r="BW639" s="97"/>
      <c r="BX639" s="97"/>
      <c r="BY639" s="97"/>
      <c r="BZ639" s="97"/>
      <c r="CA639" s="49"/>
      <c r="CB639" s="49"/>
      <c r="CC639" s="49"/>
      <c r="CD639" s="49"/>
      <c r="CE639" s="49"/>
      <c r="CF639" s="49"/>
      <c r="CG639" s="49"/>
      <c r="CH639" s="49"/>
      <c r="CI639" s="97"/>
      <c r="CJ639" s="97"/>
      <c r="CK639" s="97"/>
      <c r="CL639" s="97"/>
      <c r="CM639" s="335"/>
      <c r="CN639" s="337"/>
      <c r="CO639" s="315" t="str">
        <f>IF(Формулы!R639&gt;V639,"22-?,Дата 14 - Прибыл из УФСИН; ","")&amp;IF(Формулы!Q639&gt;Y639,"25-?,Дата 13 - Выбыл в УФСИН;","")&amp;IF(YEAR(ДАННЫЕ!$F$1)=YEAR(ДАННЫЕ!B639),IF(AT639&gt;0,"","40-?, вявлен в текущем году! "),"")&amp;IF(YEAR($F$1)=YEAR(W639),IF(X639+Y639&gt;0,"","23-стоит, 24,25 - куда выбыл? "),"")&amp;IF(X639+Y639&gt;0,IF(YEAR($F$1)=YEAR(W639),"","24+25&gt;0? 23 - когда выбыл? "),"")&amp;IF(BA639&lt;BB639,"47&gt;=48; ","")&amp;IF(BA639&lt;BC639,"47&gt;=49; ","")&amp;IF(BA639&lt;BD639,"47&gt;=50; ","")&amp;IF(BE639&gt;0,IF(BF639&gt;0,IF(AU639&gt;AV639,"","41 и 42 - ? (51 и 52 &gt; 0);"),"51 &gt; 0 52 - ?;"),"")&amp;IF(AU639&gt;0,IF(AV639&gt;AU639,"41&gt;42;","")&amp;IF(BE639&gt;0,"","41&gt;0 51-?;"),"")&amp;IF(BF639&gt;0,IF(BE639&gt;0,"","52&gt;0 51-?;"),"")&amp;IF(AW639&gt;=AX639,"","43&gt;44;")&amp;IF(CA639&gt;0,IF(AW639&gt;0,"","71 &gt; 0 43-?;"),"")</f>
        <v/>
      </c>
    </row>
    <row r="640" spans="1:93" s="250" customFormat="1" ht="15" customHeight="1" x14ac:dyDescent="0.2">
      <c r="A640" s="45"/>
      <c r="B640" s="46"/>
      <c r="C640" s="121"/>
      <c r="D640" s="121"/>
      <c r="E640" s="336"/>
      <c r="F640" s="122"/>
      <c r="G640" s="46"/>
      <c r="H640" s="45"/>
      <c r="I640" s="45"/>
      <c r="J640" s="45"/>
      <c r="K640" s="45"/>
      <c r="L640" s="45"/>
      <c r="M640" s="46"/>
      <c r="N640" s="46"/>
      <c r="O640" s="48"/>
      <c r="P640" s="48"/>
      <c r="Q640" s="46"/>
      <c r="R640" s="48"/>
      <c r="S640" s="48"/>
      <c r="T640" s="48"/>
      <c r="U640" s="48"/>
      <c r="V640" s="48"/>
      <c r="W640" s="46"/>
      <c r="X640" s="48"/>
      <c r="Y640" s="48"/>
      <c r="Z640" s="157"/>
      <c r="AA640" s="47"/>
      <c r="AB640" s="97"/>
      <c r="AC640" s="49"/>
      <c r="AD640" s="49"/>
      <c r="AE640" s="49"/>
      <c r="AF640" s="49"/>
      <c r="AG640" s="49"/>
      <c r="AH640" s="47"/>
      <c r="AI640" s="47"/>
      <c r="AJ640" s="47"/>
      <c r="AK640" s="190"/>
      <c r="AL640" s="190"/>
      <c r="AM640" s="190"/>
      <c r="AN640" s="190"/>
      <c r="AO640" s="190"/>
      <c r="AP640" s="151"/>
      <c r="AQ640" s="322"/>
      <c r="AR640" s="322"/>
      <c r="AS640" s="322"/>
      <c r="AT640" s="47"/>
      <c r="AU640" s="47"/>
      <c r="AV640" s="47"/>
      <c r="AW640" s="47"/>
      <c r="AX640" s="322"/>
      <c r="AY640" s="98"/>
      <c r="AZ640" s="98"/>
      <c r="BA640" s="47"/>
      <c r="BB640" s="47"/>
      <c r="BC640" s="47"/>
      <c r="BD640" s="47"/>
      <c r="BE640" s="97"/>
      <c r="BF640" s="49"/>
      <c r="BG640" s="239"/>
      <c r="BH640" s="342"/>
      <c r="BI640" s="49"/>
      <c r="BJ640" s="49"/>
      <c r="BK640" s="49"/>
      <c r="BL640" s="49"/>
      <c r="BM640" s="49"/>
      <c r="BN640" s="47"/>
      <c r="BO640" s="49"/>
      <c r="BP640" s="49"/>
      <c r="BQ640" s="49"/>
      <c r="BR640" s="323"/>
      <c r="BS640" s="323"/>
      <c r="BT640" s="323"/>
      <c r="BU640" s="49"/>
      <c r="BV640" s="49"/>
      <c r="BW640" s="97"/>
      <c r="BX640" s="97"/>
      <c r="BY640" s="97"/>
      <c r="BZ640" s="97"/>
      <c r="CA640" s="49"/>
      <c r="CB640" s="49"/>
      <c r="CC640" s="49"/>
      <c r="CD640" s="49"/>
      <c r="CE640" s="49"/>
      <c r="CF640" s="49"/>
      <c r="CG640" s="49"/>
      <c r="CH640" s="49"/>
      <c r="CI640" s="97"/>
      <c r="CJ640" s="97"/>
      <c r="CK640" s="97"/>
      <c r="CL640" s="97"/>
      <c r="CM640" s="335"/>
      <c r="CN640" s="337"/>
      <c r="CO640" s="315" t="str">
        <f>IF(Формулы!R640&gt;V640,"22-?,Дата 14 - Прибыл из УФСИН; ","")&amp;IF(Формулы!Q640&gt;Y640,"25-?,Дата 13 - Выбыл в УФСИН;","")&amp;IF(YEAR(ДАННЫЕ!$F$1)=YEAR(ДАННЫЕ!B640),IF(AT640&gt;0,"","40-?, вявлен в текущем году! "),"")&amp;IF(YEAR($F$1)=YEAR(W640),IF(X640+Y640&gt;0,"","23-стоит, 24,25 - куда выбыл? "),"")&amp;IF(X640+Y640&gt;0,IF(YEAR($F$1)=YEAR(W640),"","24+25&gt;0? 23 - когда выбыл? "),"")&amp;IF(BA640&lt;BB640,"47&gt;=48; ","")&amp;IF(BA640&lt;BC640,"47&gt;=49; ","")&amp;IF(BA640&lt;BD640,"47&gt;=50; ","")&amp;IF(BE640&gt;0,IF(BF640&gt;0,IF(AU640&gt;AV640,"","41 и 42 - ? (51 и 52 &gt; 0);"),"51 &gt; 0 52 - ?;"),"")&amp;IF(AU640&gt;0,IF(AV640&gt;AU640,"41&gt;42;","")&amp;IF(BE640&gt;0,"","41&gt;0 51-?;"),"")&amp;IF(BF640&gt;0,IF(BE640&gt;0,"","52&gt;0 51-?;"),"")&amp;IF(AW640&gt;=AX640,"","43&gt;44;")&amp;IF(CA640&gt;0,IF(AW640&gt;0,"","71 &gt; 0 43-?;"),"")</f>
        <v/>
      </c>
    </row>
    <row r="641" spans="1:93" s="250" customFormat="1" ht="15" customHeight="1" x14ac:dyDescent="0.2">
      <c r="A641" s="45"/>
      <c r="B641" s="46"/>
      <c r="C641" s="121"/>
      <c r="D641" s="121"/>
      <c r="E641" s="336"/>
      <c r="F641" s="122"/>
      <c r="G641" s="46"/>
      <c r="H641" s="45"/>
      <c r="I641" s="45"/>
      <c r="J641" s="45"/>
      <c r="K641" s="45"/>
      <c r="L641" s="45"/>
      <c r="M641" s="46"/>
      <c r="N641" s="46"/>
      <c r="O641" s="48"/>
      <c r="P641" s="48"/>
      <c r="Q641" s="46"/>
      <c r="R641" s="48"/>
      <c r="S641" s="48"/>
      <c r="T641" s="48"/>
      <c r="U641" s="48"/>
      <c r="V641" s="48"/>
      <c r="W641" s="46"/>
      <c r="X641" s="48"/>
      <c r="Y641" s="48"/>
      <c r="Z641" s="157"/>
      <c r="AA641" s="47"/>
      <c r="AB641" s="97"/>
      <c r="AC641" s="49"/>
      <c r="AD641" s="49"/>
      <c r="AE641" s="49"/>
      <c r="AF641" s="49"/>
      <c r="AG641" s="49"/>
      <c r="AH641" s="47"/>
      <c r="AI641" s="47"/>
      <c r="AJ641" s="47"/>
      <c r="AK641" s="190"/>
      <c r="AL641" s="190"/>
      <c r="AM641" s="190"/>
      <c r="AN641" s="190"/>
      <c r="AO641" s="190"/>
      <c r="AP641" s="151"/>
      <c r="AQ641" s="322"/>
      <c r="AR641" s="322"/>
      <c r="AS641" s="322"/>
      <c r="AT641" s="47"/>
      <c r="AU641" s="47"/>
      <c r="AV641" s="47"/>
      <c r="AW641" s="47"/>
      <c r="AX641" s="322"/>
      <c r="AY641" s="98"/>
      <c r="AZ641" s="98"/>
      <c r="BA641" s="47"/>
      <c r="BB641" s="47"/>
      <c r="BC641" s="47"/>
      <c r="BD641" s="47"/>
      <c r="BE641" s="97"/>
      <c r="BF641" s="49"/>
      <c r="BG641" s="239"/>
      <c r="BH641" s="342"/>
      <c r="BI641" s="49"/>
      <c r="BJ641" s="49"/>
      <c r="BK641" s="49"/>
      <c r="BL641" s="49"/>
      <c r="BM641" s="49"/>
      <c r="BN641" s="47"/>
      <c r="BO641" s="49"/>
      <c r="BP641" s="49"/>
      <c r="BQ641" s="49"/>
      <c r="BR641" s="323"/>
      <c r="BS641" s="323"/>
      <c r="BT641" s="323"/>
      <c r="BU641" s="49"/>
      <c r="BV641" s="49"/>
      <c r="BW641" s="97"/>
      <c r="BX641" s="97"/>
      <c r="BY641" s="97"/>
      <c r="BZ641" s="97"/>
      <c r="CA641" s="49"/>
      <c r="CB641" s="49"/>
      <c r="CC641" s="49"/>
      <c r="CD641" s="49"/>
      <c r="CE641" s="49"/>
      <c r="CF641" s="49"/>
      <c r="CG641" s="49"/>
      <c r="CH641" s="49"/>
      <c r="CI641" s="97"/>
      <c r="CJ641" s="97"/>
      <c r="CK641" s="97"/>
      <c r="CL641" s="97"/>
      <c r="CM641" s="335"/>
      <c r="CN641" s="337"/>
      <c r="CO641" s="315" t="str">
        <f>IF(Формулы!R641&gt;V641,"22-?,Дата 14 - Прибыл из УФСИН; ","")&amp;IF(Формулы!Q641&gt;Y641,"25-?,Дата 13 - Выбыл в УФСИН;","")&amp;IF(YEAR(ДАННЫЕ!$F$1)=YEAR(ДАННЫЕ!B641),IF(AT641&gt;0,"","40-?, вявлен в текущем году! "),"")&amp;IF(YEAR($F$1)=YEAR(W641),IF(X641+Y641&gt;0,"","23-стоит, 24,25 - куда выбыл? "),"")&amp;IF(X641+Y641&gt;0,IF(YEAR($F$1)=YEAR(W641),"","24+25&gt;0? 23 - когда выбыл? "),"")&amp;IF(BA641&lt;BB641,"47&gt;=48; ","")&amp;IF(BA641&lt;BC641,"47&gt;=49; ","")&amp;IF(BA641&lt;BD641,"47&gt;=50; ","")&amp;IF(BE641&gt;0,IF(BF641&gt;0,IF(AU641&gt;AV641,"","41 и 42 - ? (51 и 52 &gt; 0);"),"51 &gt; 0 52 - ?;"),"")&amp;IF(AU641&gt;0,IF(AV641&gt;AU641,"41&gt;42;","")&amp;IF(BE641&gt;0,"","41&gt;0 51-?;"),"")&amp;IF(BF641&gt;0,IF(BE641&gt;0,"","52&gt;0 51-?;"),"")&amp;IF(AW641&gt;=AX641,"","43&gt;44;")&amp;IF(CA641&gt;0,IF(AW641&gt;0,"","71 &gt; 0 43-?;"),"")</f>
        <v/>
      </c>
    </row>
    <row r="642" spans="1:93" s="250" customFormat="1" ht="15" customHeight="1" x14ac:dyDescent="0.2">
      <c r="A642" s="45"/>
      <c r="B642" s="46"/>
      <c r="C642" s="121"/>
      <c r="D642" s="121"/>
      <c r="E642" s="336"/>
      <c r="F642" s="122"/>
      <c r="G642" s="46"/>
      <c r="H642" s="45"/>
      <c r="I642" s="45"/>
      <c r="J642" s="45"/>
      <c r="K642" s="45"/>
      <c r="L642" s="45"/>
      <c r="M642" s="46"/>
      <c r="N642" s="46"/>
      <c r="O642" s="48"/>
      <c r="P642" s="48"/>
      <c r="Q642" s="46"/>
      <c r="R642" s="48"/>
      <c r="S642" s="48"/>
      <c r="T642" s="48"/>
      <c r="U642" s="48"/>
      <c r="V642" s="48"/>
      <c r="W642" s="46"/>
      <c r="X642" s="48"/>
      <c r="Y642" s="48"/>
      <c r="Z642" s="157"/>
      <c r="AA642" s="47"/>
      <c r="AB642" s="97"/>
      <c r="AC642" s="49"/>
      <c r="AD642" s="49"/>
      <c r="AE642" s="49"/>
      <c r="AF642" s="49"/>
      <c r="AG642" s="49"/>
      <c r="AH642" s="47"/>
      <c r="AI642" s="47"/>
      <c r="AJ642" s="47"/>
      <c r="AK642" s="190"/>
      <c r="AL642" s="190"/>
      <c r="AM642" s="190"/>
      <c r="AN642" s="190"/>
      <c r="AO642" s="190"/>
      <c r="AP642" s="151"/>
      <c r="AQ642" s="322"/>
      <c r="AR642" s="322"/>
      <c r="AS642" s="322"/>
      <c r="AT642" s="47"/>
      <c r="AU642" s="47"/>
      <c r="AV642" s="47"/>
      <c r="AW642" s="47"/>
      <c r="AX642" s="322"/>
      <c r="AY642" s="98"/>
      <c r="AZ642" s="98"/>
      <c r="BA642" s="47"/>
      <c r="BB642" s="47"/>
      <c r="BC642" s="47"/>
      <c r="BD642" s="47"/>
      <c r="BE642" s="97"/>
      <c r="BF642" s="49"/>
      <c r="BG642" s="239"/>
      <c r="BH642" s="342"/>
      <c r="BI642" s="49"/>
      <c r="BJ642" s="49"/>
      <c r="BK642" s="49"/>
      <c r="BL642" s="49"/>
      <c r="BM642" s="49"/>
      <c r="BN642" s="47"/>
      <c r="BO642" s="49"/>
      <c r="BP642" s="49"/>
      <c r="BQ642" s="49"/>
      <c r="BR642" s="323"/>
      <c r="BS642" s="323"/>
      <c r="BT642" s="323"/>
      <c r="BU642" s="49"/>
      <c r="BV642" s="49"/>
      <c r="BW642" s="97"/>
      <c r="BX642" s="97"/>
      <c r="BY642" s="97"/>
      <c r="BZ642" s="97"/>
      <c r="CA642" s="49"/>
      <c r="CB642" s="49"/>
      <c r="CC642" s="49"/>
      <c r="CD642" s="49"/>
      <c r="CE642" s="49"/>
      <c r="CF642" s="49"/>
      <c r="CG642" s="49"/>
      <c r="CH642" s="49"/>
      <c r="CI642" s="97"/>
      <c r="CJ642" s="97"/>
      <c r="CK642" s="97"/>
      <c r="CL642" s="97"/>
      <c r="CM642" s="335"/>
      <c r="CN642" s="337"/>
      <c r="CO642" s="315" t="str">
        <f>IF(Формулы!R642&gt;V642,"22-?,Дата 14 - Прибыл из УФСИН; ","")&amp;IF(Формулы!Q642&gt;Y642,"25-?,Дата 13 - Выбыл в УФСИН;","")&amp;IF(YEAR(ДАННЫЕ!$F$1)=YEAR(ДАННЫЕ!B642),IF(AT642&gt;0,"","40-?, вявлен в текущем году! "),"")&amp;IF(YEAR($F$1)=YEAR(W642),IF(X642+Y642&gt;0,"","23-стоит, 24,25 - куда выбыл? "),"")&amp;IF(X642+Y642&gt;0,IF(YEAR($F$1)=YEAR(W642),"","24+25&gt;0? 23 - когда выбыл? "),"")&amp;IF(BA642&lt;BB642,"47&gt;=48; ","")&amp;IF(BA642&lt;BC642,"47&gt;=49; ","")&amp;IF(BA642&lt;BD642,"47&gt;=50; ","")&amp;IF(BE642&gt;0,IF(BF642&gt;0,IF(AU642&gt;AV642,"","41 и 42 - ? (51 и 52 &gt; 0);"),"51 &gt; 0 52 - ?;"),"")&amp;IF(AU642&gt;0,IF(AV642&gt;AU642,"41&gt;42;","")&amp;IF(BE642&gt;0,"","41&gt;0 51-?;"),"")&amp;IF(BF642&gt;0,IF(BE642&gt;0,"","52&gt;0 51-?;"),"")&amp;IF(AW642&gt;=AX642,"","43&gt;44;")&amp;IF(CA642&gt;0,IF(AW642&gt;0,"","71 &gt; 0 43-?;"),"")</f>
        <v/>
      </c>
    </row>
    <row r="643" spans="1:93" s="250" customFormat="1" ht="15" customHeight="1" x14ac:dyDescent="0.2">
      <c r="A643" s="45"/>
      <c r="B643" s="46"/>
      <c r="C643" s="121"/>
      <c r="D643" s="121"/>
      <c r="E643" s="336"/>
      <c r="F643" s="122"/>
      <c r="G643" s="46"/>
      <c r="H643" s="45"/>
      <c r="I643" s="45"/>
      <c r="J643" s="45"/>
      <c r="K643" s="45"/>
      <c r="L643" s="45"/>
      <c r="M643" s="46"/>
      <c r="N643" s="46"/>
      <c r="O643" s="48"/>
      <c r="P643" s="48"/>
      <c r="Q643" s="46"/>
      <c r="R643" s="48"/>
      <c r="S643" s="48"/>
      <c r="T643" s="48"/>
      <c r="U643" s="48"/>
      <c r="V643" s="48"/>
      <c r="W643" s="46"/>
      <c r="X643" s="48"/>
      <c r="Y643" s="48"/>
      <c r="Z643" s="157"/>
      <c r="AA643" s="47"/>
      <c r="AB643" s="97"/>
      <c r="AC643" s="49"/>
      <c r="AD643" s="49"/>
      <c r="AE643" s="49"/>
      <c r="AF643" s="49"/>
      <c r="AG643" s="49"/>
      <c r="AH643" s="47"/>
      <c r="AI643" s="47"/>
      <c r="AJ643" s="47"/>
      <c r="AK643" s="190"/>
      <c r="AL643" s="190"/>
      <c r="AM643" s="190"/>
      <c r="AN643" s="190"/>
      <c r="AO643" s="190"/>
      <c r="AP643" s="151"/>
      <c r="AQ643" s="322"/>
      <c r="AR643" s="322"/>
      <c r="AS643" s="322"/>
      <c r="AT643" s="47"/>
      <c r="AU643" s="47"/>
      <c r="AV643" s="47"/>
      <c r="AW643" s="47"/>
      <c r="AX643" s="322"/>
      <c r="AY643" s="98"/>
      <c r="AZ643" s="98"/>
      <c r="BA643" s="47"/>
      <c r="BB643" s="47"/>
      <c r="BC643" s="47"/>
      <c r="BD643" s="47"/>
      <c r="BE643" s="97"/>
      <c r="BF643" s="49"/>
      <c r="BG643" s="239"/>
      <c r="BH643" s="342"/>
      <c r="BI643" s="49"/>
      <c r="BJ643" s="49"/>
      <c r="BK643" s="49"/>
      <c r="BL643" s="49"/>
      <c r="BM643" s="49"/>
      <c r="BN643" s="47"/>
      <c r="BO643" s="49"/>
      <c r="BP643" s="49"/>
      <c r="BQ643" s="49"/>
      <c r="BR643" s="323"/>
      <c r="BS643" s="323"/>
      <c r="BT643" s="323"/>
      <c r="BU643" s="49"/>
      <c r="BV643" s="49"/>
      <c r="BW643" s="97"/>
      <c r="BX643" s="97"/>
      <c r="BY643" s="97"/>
      <c r="BZ643" s="97"/>
      <c r="CA643" s="49"/>
      <c r="CB643" s="49"/>
      <c r="CC643" s="49"/>
      <c r="CD643" s="49"/>
      <c r="CE643" s="49"/>
      <c r="CF643" s="49"/>
      <c r="CG643" s="49"/>
      <c r="CH643" s="49"/>
      <c r="CI643" s="97"/>
      <c r="CJ643" s="97"/>
      <c r="CK643" s="97"/>
      <c r="CL643" s="97"/>
      <c r="CM643" s="335"/>
      <c r="CN643" s="337"/>
      <c r="CO643" s="315" t="str">
        <f>IF(Формулы!R643&gt;V643,"22-?,Дата 14 - Прибыл из УФСИН; ","")&amp;IF(Формулы!Q643&gt;Y643,"25-?,Дата 13 - Выбыл в УФСИН;","")&amp;IF(YEAR(ДАННЫЕ!$F$1)=YEAR(ДАННЫЕ!B643),IF(AT643&gt;0,"","40-?, вявлен в текущем году! "),"")&amp;IF(YEAR($F$1)=YEAR(W643),IF(X643+Y643&gt;0,"","23-стоит, 24,25 - куда выбыл? "),"")&amp;IF(X643+Y643&gt;0,IF(YEAR($F$1)=YEAR(W643),"","24+25&gt;0? 23 - когда выбыл? "),"")&amp;IF(BA643&lt;BB643,"47&gt;=48; ","")&amp;IF(BA643&lt;BC643,"47&gt;=49; ","")&amp;IF(BA643&lt;BD643,"47&gt;=50; ","")&amp;IF(BE643&gt;0,IF(BF643&gt;0,IF(AU643&gt;AV643,"","41 и 42 - ? (51 и 52 &gt; 0);"),"51 &gt; 0 52 - ?;"),"")&amp;IF(AU643&gt;0,IF(AV643&gt;AU643,"41&gt;42;","")&amp;IF(BE643&gt;0,"","41&gt;0 51-?;"),"")&amp;IF(BF643&gt;0,IF(BE643&gt;0,"","52&gt;0 51-?;"),"")&amp;IF(AW643&gt;=AX643,"","43&gt;44;")&amp;IF(CA643&gt;0,IF(AW643&gt;0,"","71 &gt; 0 43-?;"),"")</f>
        <v/>
      </c>
    </row>
    <row r="644" spans="1:93" s="250" customFormat="1" ht="15" customHeight="1" x14ac:dyDescent="0.2">
      <c r="A644" s="45"/>
      <c r="B644" s="46"/>
      <c r="C644" s="121"/>
      <c r="D644" s="121"/>
      <c r="E644" s="336"/>
      <c r="F644" s="122"/>
      <c r="G644" s="46"/>
      <c r="H644" s="45"/>
      <c r="I644" s="45"/>
      <c r="J644" s="45"/>
      <c r="K644" s="45"/>
      <c r="L644" s="45"/>
      <c r="M644" s="46"/>
      <c r="N644" s="46"/>
      <c r="O644" s="48"/>
      <c r="P644" s="48"/>
      <c r="Q644" s="46"/>
      <c r="R644" s="48"/>
      <c r="S644" s="48"/>
      <c r="T644" s="48"/>
      <c r="U644" s="48"/>
      <c r="V644" s="48"/>
      <c r="W644" s="46"/>
      <c r="X644" s="48"/>
      <c r="Y644" s="48"/>
      <c r="Z644" s="157"/>
      <c r="AA644" s="47"/>
      <c r="AB644" s="97"/>
      <c r="AC644" s="49"/>
      <c r="AD644" s="49"/>
      <c r="AE644" s="49"/>
      <c r="AF644" s="49"/>
      <c r="AG644" s="49"/>
      <c r="AH644" s="47"/>
      <c r="AI644" s="47"/>
      <c r="AJ644" s="47"/>
      <c r="AK644" s="190"/>
      <c r="AL644" s="190"/>
      <c r="AM644" s="190"/>
      <c r="AN644" s="190"/>
      <c r="AO644" s="190"/>
      <c r="AP644" s="151"/>
      <c r="AQ644" s="322"/>
      <c r="AR644" s="322"/>
      <c r="AS644" s="322"/>
      <c r="AT644" s="47"/>
      <c r="AU644" s="47"/>
      <c r="AV644" s="47"/>
      <c r="AW644" s="47"/>
      <c r="AX644" s="322"/>
      <c r="AY644" s="98"/>
      <c r="AZ644" s="98"/>
      <c r="BA644" s="47"/>
      <c r="BB644" s="47"/>
      <c r="BC644" s="47"/>
      <c r="BD644" s="47"/>
      <c r="BE644" s="97"/>
      <c r="BF644" s="49"/>
      <c r="BG644" s="239"/>
      <c r="BH644" s="342"/>
      <c r="BI644" s="49"/>
      <c r="BJ644" s="49"/>
      <c r="BK644" s="49"/>
      <c r="BL644" s="49"/>
      <c r="BM644" s="49"/>
      <c r="BN644" s="47"/>
      <c r="BO644" s="49"/>
      <c r="BP644" s="49"/>
      <c r="BQ644" s="49"/>
      <c r="BR644" s="323"/>
      <c r="BS644" s="323"/>
      <c r="BT644" s="323"/>
      <c r="BU644" s="49"/>
      <c r="BV644" s="49"/>
      <c r="BW644" s="97"/>
      <c r="BX644" s="97"/>
      <c r="BY644" s="97"/>
      <c r="BZ644" s="97"/>
      <c r="CA644" s="49"/>
      <c r="CB644" s="49"/>
      <c r="CC644" s="49"/>
      <c r="CD644" s="49"/>
      <c r="CE644" s="49"/>
      <c r="CF644" s="49"/>
      <c r="CG644" s="49"/>
      <c r="CH644" s="49"/>
      <c r="CI644" s="97"/>
      <c r="CJ644" s="97"/>
      <c r="CK644" s="97"/>
      <c r="CL644" s="97"/>
      <c r="CM644" s="335"/>
      <c r="CN644" s="337"/>
      <c r="CO644" s="315" t="str">
        <f>IF(Формулы!R644&gt;V644,"22-?,Дата 14 - Прибыл из УФСИН; ","")&amp;IF(Формулы!Q644&gt;Y644,"25-?,Дата 13 - Выбыл в УФСИН;","")&amp;IF(YEAR(ДАННЫЕ!$F$1)=YEAR(ДАННЫЕ!B644),IF(AT644&gt;0,"","40-?, вявлен в текущем году! "),"")&amp;IF(YEAR($F$1)=YEAR(W644),IF(X644+Y644&gt;0,"","23-стоит, 24,25 - куда выбыл? "),"")&amp;IF(X644+Y644&gt;0,IF(YEAR($F$1)=YEAR(W644),"","24+25&gt;0? 23 - когда выбыл? "),"")&amp;IF(BA644&lt;BB644,"47&gt;=48; ","")&amp;IF(BA644&lt;BC644,"47&gt;=49; ","")&amp;IF(BA644&lt;BD644,"47&gt;=50; ","")&amp;IF(BE644&gt;0,IF(BF644&gt;0,IF(AU644&gt;AV644,"","41 и 42 - ? (51 и 52 &gt; 0);"),"51 &gt; 0 52 - ?;"),"")&amp;IF(AU644&gt;0,IF(AV644&gt;AU644,"41&gt;42;","")&amp;IF(BE644&gt;0,"","41&gt;0 51-?;"),"")&amp;IF(BF644&gt;0,IF(BE644&gt;0,"","52&gt;0 51-?;"),"")&amp;IF(AW644&gt;=AX644,"","43&gt;44;")&amp;IF(CA644&gt;0,IF(AW644&gt;0,"","71 &gt; 0 43-?;"),"")</f>
        <v/>
      </c>
    </row>
    <row r="645" spans="1:93" s="250" customFormat="1" ht="15" customHeight="1" x14ac:dyDescent="0.2">
      <c r="A645" s="45"/>
      <c r="B645" s="46"/>
      <c r="C645" s="121"/>
      <c r="D645" s="121"/>
      <c r="E645" s="336"/>
      <c r="F645" s="122"/>
      <c r="G645" s="46"/>
      <c r="H645" s="45"/>
      <c r="I645" s="45"/>
      <c r="J645" s="45"/>
      <c r="K645" s="45"/>
      <c r="L645" s="45"/>
      <c r="M645" s="46"/>
      <c r="N645" s="46"/>
      <c r="O645" s="48"/>
      <c r="P645" s="48"/>
      <c r="Q645" s="46"/>
      <c r="R645" s="48"/>
      <c r="S645" s="48"/>
      <c r="T645" s="48"/>
      <c r="U645" s="48"/>
      <c r="V645" s="48"/>
      <c r="W645" s="46"/>
      <c r="X645" s="48"/>
      <c r="Y645" s="48"/>
      <c r="Z645" s="157"/>
      <c r="AA645" s="47"/>
      <c r="AB645" s="97"/>
      <c r="AC645" s="49"/>
      <c r="AD645" s="49"/>
      <c r="AE645" s="49"/>
      <c r="AF645" s="49"/>
      <c r="AG645" s="49"/>
      <c r="AH645" s="47"/>
      <c r="AI645" s="47"/>
      <c r="AJ645" s="47"/>
      <c r="AK645" s="190"/>
      <c r="AL645" s="190"/>
      <c r="AM645" s="190"/>
      <c r="AN645" s="190"/>
      <c r="AO645" s="190"/>
      <c r="AP645" s="151"/>
      <c r="AQ645" s="322"/>
      <c r="AR645" s="322"/>
      <c r="AS645" s="322"/>
      <c r="AT645" s="47"/>
      <c r="AU645" s="47"/>
      <c r="AV645" s="47"/>
      <c r="AW645" s="47"/>
      <c r="AX645" s="322"/>
      <c r="AY645" s="98"/>
      <c r="AZ645" s="98"/>
      <c r="BA645" s="47"/>
      <c r="BB645" s="47"/>
      <c r="BC645" s="47"/>
      <c r="BD645" s="47"/>
      <c r="BE645" s="97"/>
      <c r="BF645" s="49"/>
      <c r="BG645" s="239"/>
      <c r="BH645" s="342"/>
      <c r="BI645" s="49"/>
      <c r="BJ645" s="49"/>
      <c r="BK645" s="49"/>
      <c r="BL645" s="49"/>
      <c r="BM645" s="49"/>
      <c r="BN645" s="47"/>
      <c r="BO645" s="49"/>
      <c r="BP645" s="49"/>
      <c r="BQ645" s="49"/>
      <c r="BR645" s="323"/>
      <c r="BS645" s="323"/>
      <c r="BT645" s="323"/>
      <c r="BU645" s="49"/>
      <c r="BV645" s="49"/>
      <c r="BW645" s="97"/>
      <c r="BX645" s="97"/>
      <c r="BY645" s="97"/>
      <c r="BZ645" s="97"/>
      <c r="CA645" s="49"/>
      <c r="CB645" s="49"/>
      <c r="CC645" s="49"/>
      <c r="CD645" s="49"/>
      <c r="CE645" s="49"/>
      <c r="CF645" s="49"/>
      <c r="CG645" s="49"/>
      <c r="CH645" s="49"/>
      <c r="CI645" s="97"/>
      <c r="CJ645" s="97"/>
      <c r="CK645" s="97"/>
      <c r="CL645" s="97"/>
      <c r="CM645" s="335"/>
      <c r="CN645" s="337"/>
      <c r="CO645" s="315" t="str">
        <f>IF(Формулы!R645&gt;V645,"22-?,Дата 14 - Прибыл из УФСИН; ","")&amp;IF(Формулы!Q645&gt;Y645,"25-?,Дата 13 - Выбыл в УФСИН;","")&amp;IF(YEAR(ДАННЫЕ!$F$1)=YEAR(ДАННЫЕ!B645),IF(AT645&gt;0,"","40-?, вявлен в текущем году! "),"")&amp;IF(YEAR($F$1)=YEAR(W645),IF(X645+Y645&gt;0,"","23-стоит, 24,25 - куда выбыл? "),"")&amp;IF(X645+Y645&gt;0,IF(YEAR($F$1)=YEAR(W645),"","24+25&gt;0? 23 - когда выбыл? "),"")&amp;IF(BA645&lt;BB645,"47&gt;=48; ","")&amp;IF(BA645&lt;BC645,"47&gt;=49; ","")&amp;IF(BA645&lt;BD645,"47&gt;=50; ","")&amp;IF(BE645&gt;0,IF(BF645&gt;0,IF(AU645&gt;AV645,"","41 и 42 - ? (51 и 52 &gt; 0);"),"51 &gt; 0 52 - ?;"),"")&amp;IF(AU645&gt;0,IF(AV645&gt;AU645,"41&gt;42;","")&amp;IF(BE645&gt;0,"","41&gt;0 51-?;"),"")&amp;IF(BF645&gt;0,IF(BE645&gt;0,"","52&gt;0 51-?;"),"")&amp;IF(AW645&gt;=AX645,"","43&gt;44;")&amp;IF(CA645&gt;0,IF(AW645&gt;0,"","71 &gt; 0 43-?;"),"")</f>
        <v/>
      </c>
    </row>
    <row r="646" spans="1:93" s="250" customFormat="1" ht="15" customHeight="1" x14ac:dyDescent="0.2">
      <c r="A646" s="45"/>
      <c r="B646" s="46"/>
      <c r="C646" s="121"/>
      <c r="D646" s="121"/>
      <c r="E646" s="336"/>
      <c r="F646" s="122"/>
      <c r="G646" s="46"/>
      <c r="H646" s="45"/>
      <c r="I646" s="45"/>
      <c r="J646" s="45"/>
      <c r="K646" s="45"/>
      <c r="L646" s="45"/>
      <c r="M646" s="46"/>
      <c r="N646" s="46"/>
      <c r="O646" s="48"/>
      <c r="P646" s="48"/>
      <c r="Q646" s="46"/>
      <c r="R646" s="48"/>
      <c r="S646" s="48"/>
      <c r="T646" s="48"/>
      <c r="U646" s="48"/>
      <c r="V646" s="48"/>
      <c r="W646" s="46"/>
      <c r="X646" s="48"/>
      <c r="Y646" s="48"/>
      <c r="Z646" s="157"/>
      <c r="AA646" s="47"/>
      <c r="AB646" s="97"/>
      <c r="AC646" s="49"/>
      <c r="AD646" s="49"/>
      <c r="AE646" s="49"/>
      <c r="AF646" s="49"/>
      <c r="AG646" s="49"/>
      <c r="AH646" s="47"/>
      <c r="AI646" s="47"/>
      <c r="AJ646" s="47"/>
      <c r="AK646" s="190"/>
      <c r="AL646" s="190"/>
      <c r="AM646" s="190"/>
      <c r="AN646" s="190"/>
      <c r="AO646" s="190"/>
      <c r="AP646" s="151"/>
      <c r="AQ646" s="322"/>
      <c r="AR646" s="322"/>
      <c r="AS646" s="322"/>
      <c r="AT646" s="47"/>
      <c r="AU646" s="47"/>
      <c r="AV646" s="47"/>
      <c r="AW646" s="47"/>
      <c r="AX646" s="322"/>
      <c r="AY646" s="98"/>
      <c r="AZ646" s="98"/>
      <c r="BA646" s="47"/>
      <c r="BB646" s="47"/>
      <c r="BC646" s="47"/>
      <c r="BD646" s="47"/>
      <c r="BE646" s="97"/>
      <c r="BF646" s="49"/>
      <c r="BG646" s="239"/>
      <c r="BH646" s="342"/>
      <c r="BI646" s="49"/>
      <c r="BJ646" s="49"/>
      <c r="BK646" s="49"/>
      <c r="BL646" s="49"/>
      <c r="BM646" s="49"/>
      <c r="BN646" s="47"/>
      <c r="BO646" s="49"/>
      <c r="BP646" s="49"/>
      <c r="BQ646" s="49"/>
      <c r="BR646" s="323"/>
      <c r="BS646" s="323"/>
      <c r="BT646" s="323"/>
      <c r="BU646" s="49"/>
      <c r="BV646" s="49"/>
      <c r="BW646" s="97"/>
      <c r="BX646" s="97"/>
      <c r="BY646" s="97"/>
      <c r="BZ646" s="97"/>
      <c r="CA646" s="49"/>
      <c r="CB646" s="49"/>
      <c r="CC646" s="49"/>
      <c r="CD646" s="49"/>
      <c r="CE646" s="49"/>
      <c r="CF646" s="49"/>
      <c r="CG646" s="49"/>
      <c r="CH646" s="49"/>
      <c r="CI646" s="97"/>
      <c r="CJ646" s="97"/>
      <c r="CK646" s="97"/>
      <c r="CL646" s="97"/>
      <c r="CM646" s="335"/>
      <c r="CN646" s="337"/>
      <c r="CO646" s="315" t="str">
        <f>IF(Формулы!R646&gt;V646,"22-?,Дата 14 - Прибыл из УФСИН; ","")&amp;IF(Формулы!Q646&gt;Y646,"25-?,Дата 13 - Выбыл в УФСИН;","")&amp;IF(YEAR(ДАННЫЕ!$F$1)=YEAR(ДАННЫЕ!B646),IF(AT646&gt;0,"","40-?, вявлен в текущем году! "),"")&amp;IF(YEAR($F$1)=YEAR(W646),IF(X646+Y646&gt;0,"","23-стоит, 24,25 - куда выбыл? "),"")&amp;IF(X646+Y646&gt;0,IF(YEAR($F$1)=YEAR(W646),"","24+25&gt;0? 23 - когда выбыл? "),"")&amp;IF(BA646&lt;BB646,"47&gt;=48; ","")&amp;IF(BA646&lt;BC646,"47&gt;=49; ","")&amp;IF(BA646&lt;BD646,"47&gt;=50; ","")&amp;IF(BE646&gt;0,IF(BF646&gt;0,IF(AU646&gt;AV646,"","41 и 42 - ? (51 и 52 &gt; 0);"),"51 &gt; 0 52 - ?;"),"")&amp;IF(AU646&gt;0,IF(AV646&gt;AU646,"41&gt;42;","")&amp;IF(BE646&gt;0,"","41&gt;0 51-?;"),"")&amp;IF(BF646&gt;0,IF(BE646&gt;0,"","52&gt;0 51-?;"),"")&amp;IF(AW646&gt;=AX646,"","43&gt;44;")&amp;IF(CA646&gt;0,IF(AW646&gt;0,"","71 &gt; 0 43-?;"),"")</f>
        <v/>
      </c>
    </row>
    <row r="647" spans="1:93" s="250" customFormat="1" ht="15" customHeight="1" x14ac:dyDescent="0.2">
      <c r="A647" s="45"/>
      <c r="B647" s="46"/>
      <c r="C647" s="121"/>
      <c r="D647" s="121"/>
      <c r="E647" s="336"/>
      <c r="F647" s="122"/>
      <c r="G647" s="46"/>
      <c r="H647" s="45"/>
      <c r="I647" s="45"/>
      <c r="J647" s="45"/>
      <c r="K647" s="45"/>
      <c r="L647" s="45"/>
      <c r="M647" s="46"/>
      <c r="N647" s="46"/>
      <c r="O647" s="48"/>
      <c r="P647" s="48"/>
      <c r="Q647" s="46"/>
      <c r="R647" s="48"/>
      <c r="S647" s="48"/>
      <c r="T647" s="48"/>
      <c r="U647" s="48"/>
      <c r="V647" s="48"/>
      <c r="W647" s="46"/>
      <c r="X647" s="48"/>
      <c r="Y647" s="48"/>
      <c r="Z647" s="157"/>
      <c r="AA647" s="47"/>
      <c r="AB647" s="97"/>
      <c r="AC647" s="49"/>
      <c r="AD647" s="49"/>
      <c r="AE647" s="49"/>
      <c r="AF647" s="49"/>
      <c r="AG647" s="49"/>
      <c r="AH647" s="47"/>
      <c r="AI647" s="47"/>
      <c r="AJ647" s="47"/>
      <c r="AK647" s="190"/>
      <c r="AL647" s="190"/>
      <c r="AM647" s="190"/>
      <c r="AN647" s="190"/>
      <c r="AO647" s="190"/>
      <c r="AP647" s="151"/>
      <c r="AQ647" s="322"/>
      <c r="AR647" s="322"/>
      <c r="AS647" s="322"/>
      <c r="AT647" s="47"/>
      <c r="AU647" s="47"/>
      <c r="AV647" s="47"/>
      <c r="AW647" s="47"/>
      <c r="AX647" s="322"/>
      <c r="AY647" s="98"/>
      <c r="AZ647" s="98"/>
      <c r="BA647" s="47"/>
      <c r="BB647" s="47"/>
      <c r="BC647" s="47"/>
      <c r="BD647" s="47"/>
      <c r="BE647" s="97"/>
      <c r="BF647" s="49"/>
      <c r="BG647" s="239"/>
      <c r="BH647" s="342"/>
      <c r="BI647" s="49"/>
      <c r="BJ647" s="49"/>
      <c r="BK647" s="49"/>
      <c r="BL647" s="49"/>
      <c r="BM647" s="49"/>
      <c r="BN647" s="47"/>
      <c r="BO647" s="49"/>
      <c r="BP647" s="49"/>
      <c r="BQ647" s="49"/>
      <c r="BR647" s="323"/>
      <c r="BS647" s="323"/>
      <c r="BT647" s="323"/>
      <c r="BU647" s="49"/>
      <c r="BV647" s="49"/>
      <c r="BW647" s="97"/>
      <c r="BX647" s="97"/>
      <c r="BY647" s="97"/>
      <c r="BZ647" s="97"/>
      <c r="CA647" s="49"/>
      <c r="CB647" s="49"/>
      <c r="CC647" s="49"/>
      <c r="CD647" s="49"/>
      <c r="CE647" s="49"/>
      <c r="CF647" s="49"/>
      <c r="CG647" s="49"/>
      <c r="CH647" s="49"/>
      <c r="CI647" s="97"/>
      <c r="CJ647" s="97"/>
      <c r="CK647" s="97"/>
      <c r="CL647" s="97"/>
      <c r="CM647" s="335"/>
      <c r="CN647" s="337"/>
      <c r="CO647" s="315" t="str">
        <f>IF(Формулы!R647&gt;V647,"22-?,Дата 14 - Прибыл из УФСИН; ","")&amp;IF(Формулы!Q647&gt;Y647,"25-?,Дата 13 - Выбыл в УФСИН;","")&amp;IF(YEAR(ДАННЫЕ!$F$1)=YEAR(ДАННЫЕ!B647),IF(AT647&gt;0,"","40-?, вявлен в текущем году! "),"")&amp;IF(YEAR($F$1)=YEAR(W647),IF(X647+Y647&gt;0,"","23-стоит, 24,25 - куда выбыл? "),"")&amp;IF(X647+Y647&gt;0,IF(YEAR($F$1)=YEAR(W647),"","24+25&gt;0? 23 - когда выбыл? "),"")&amp;IF(BA647&lt;BB647,"47&gt;=48; ","")&amp;IF(BA647&lt;BC647,"47&gt;=49; ","")&amp;IF(BA647&lt;BD647,"47&gt;=50; ","")&amp;IF(BE647&gt;0,IF(BF647&gt;0,IF(AU647&gt;AV647,"","41 и 42 - ? (51 и 52 &gt; 0);"),"51 &gt; 0 52 - ?;"),"")&amp;IF(AU647&gt;0,IF(AV647&gt;AU647,"41&gt;42;","")&amp;IF(BE647&gt;0,"","41&gt;0 51-?;"),"")&amp;IF(BF647&gt;0,IF(BE647&gt;0,"","52&gt;0 51-?;"),"")&amp;IF(AW647&gt;=AX647,"","43&gt;44;")&amp;IF(CA647&gt;0,IF(AW647&gt;0,"","71 &gt; 0 43-?;"),"")</f>
        <v/>
      </c>
    </row>
    <row r="648" spans="1:93" s="250" customFormat="1" ht="15" customHeight="1" x14ac:dyDescent="0.2">
      <c r="A648" s="45"/>
      <c r="B648" s="46"/>
      <c r="C648" s="121"/>
      <c r="D648" s="121"/>
      <c r="E648" s="336"/>
      <c r="F648" s="122"/>
      <c r="G648" s="46"/>
      <c r="H648" s="45"/>
      <c r="I648" s="45"/>
      <c r="J648" s="45"/>
      <c r="K648" s="45"/>
      <c r="L648" s="45"/>
      <c r="M648" s="46"/>
      <c r="N648" s="46"/>
      <c r="O648" s="48"/>
      <c r="P648" s="48"/>
      <c r="Q648" s="46"/>
      <c r="R648" s="48"/>
      <c r="S648" s="48"/>
      <c r="T648" s="48"/>
      <c r="U648" s="48"/>
      <c r="V648" s="48"/>
      <c r="W648" s="46"/>
      <c r="X648" s="48"/>
      <c r="Y648" s="48"/>
      <c r="Z648" s="157"/>
      <c r="AA648" s="47"/>
      <c r="AB648" s="97"/>
      <c r="AC648" s="49"/>
      <c r="AD648" s="49"/>
      <c r="AE648" s="49"/>
      <c r="AF648" s="49"/>
      <c r="AG648" s="49"/>
      <c r="AH648" s="47"/>
      <c r="AI648" s="47"/>
      <c r="AJ648" s="47"/>
      <c r="AK648" s="190"/>
      <c r="AL648" s="190"/>
      <c r="AM648" s="190"/>
      <c r="AN648" s="190"/>
      <c r="AO648" s="190"/>
      <c r="AP648" s="151"/>
      <c r="AQ648" s="322"/>
      <c r="AR648" s="322"/>
      <c r="AS648" s="322"/>
      <c r="AT648" s="47"/>
      <c r="AU648" s="47"/>
      <c r="AV648" s="47"/>
      <c r="AW648" s="47"/>
      <c r="AX648" s="322"/>
      <c r="AY648" s="98"/>
      <c r="AZ648" s="98"/>
      <c r="BA648" s="47"/>
      <c r="BB648" s="47"/>
      <c r="BC648" s="47"/>
      <c r="BD648" s="47"/>
      <c r="BE648" s="97"/>
      <c r="BF648" s="49"/>
      <c r="BG648" s="239"/>
      <c r="BH648" s="342"/>
      <c r="BI648" s="49"/>
      <c r="BJ648" s="49"/>
      <c r="BK648" s="49"/>
      <c r="BL648" s="49"/>
      <c r="BM648" s="49"/>
      <c r="BN648" s="47"/>
      <c r="BO648" s="49"/>
      <c r="BP648" s="49"/>
      <c r="BQ648" s="49"/>
      <c r="BR648" s="323"/>
      <c r="BS648" s="323"/>
      <c r="BT648" s="323"/>
      <c r="BU648" s="49"/>
      <c r="BV648" s="49"/>
      <c r="BW648" s="97"/>
      <c r="BX648" s="97"/>
      <c r="BY648" s="97"/>
      <c r="BZ648" s="97"/>
      <c r="CA648" s="49"/>
      <c r="CB648" s="49"/>
      <c r="CC648" s="49"/>
      <c r="CD648" s="49"/>
      <c r="CE648" s="49"/>
      <c r="CF648" s="49"/>
      <c r="CG648" s="49"/>
      <c r="CH648" s="49"/>
      <c r="CI648" s="97"/>
      <c r="CJ648" s="97"/>
      <c r="CK648" s="97"/>
      <c r="CL648" s="97"/>
      <c r="CM648" s="335"/>
      <c r="CN648" s="337"/>
      <c r="CO648" s="315" t="str">
        <f>IF(Формулы!R648&gt;V648,"22-?,Дата 14 - Прибыл из УФСИН; ","")&amp;IF(Формулы!Q648&gt;Y648,"25-?,Дата 13 - Выбыл в УФСИН;","")&amp;IF(YEAR(ДАННЫЕ!$F$1)=YEAR(ДАННЫЕ!B648),IF(AT648&gt;0,"","40-?, вявлен в текущем году! "),"")&amp;IF(YEAR($F$1)=YEAR(W648),IF(X648+Y648&gt;0,"","23-стоит, 24,25 - куда выбыл? "),"")&amp;IF(X648+Y648&gt;0,IF(YEAR($F$1)=YEAR(W648),"","24+25&gt;0? 23 - когда выбыл? "),"")&amp;IF(BA648&lt;BB648,"47&gt;=48; ","")&amp;IF(BA648&lt;BC648,"47&gt;=49; ","")&amp;IF(BA648&lt;BD648,"47&gt;=50; ","")&amp;IF(BE648&gt;0,IF(BF648&gt;0,IF(AU648&gt;AV648,"","41 и 42 - ? (51 и 52 &gt; 0);"),"51 &gt; 0 52 - ?;"),"")&amp;IF(AU648&gt;0,IF(AV648&gt;AU648,"41&gt;42;","")&amp;IF(BE648&gt;0,"","41&gt;0 51-?;"),"")&amp;IF(BF648&gt;0,IF(BE648&gt;0,"","52&gt;0 51-?;"),"")&amp;IF(AW648&gt;=AX648,"","43&gt;44;")&amp;IF(CA648&gt;0,IF(AW648&gt;0,"","71 &gt; 0 43-?;"),"")</f>
        <v/>
      </c>
    </row>
    <row r="649" spans="1:93" s="250" customFormat="1" ht="15" customHeight="1" x14ac:dyDescent="0.2">
      <c r="A649" s="45"/>
      <c r="B649" s="46"/>
      <c r="C649" s="121"/>
      <c r="D649" s="121"/>
      <c r="E649" s="336"/>
      <c r="F649" s="122"/>
      <c r="G649" s="46"/>
      <c r="H649" s="45"/>
      <c r="I649" s="45"/>
      <c r="J649" s="45"/>
      <c r="K649" s="45"/>
      <c r="L649" s="45"/>
      <c r="M649" s="46"/>
      <c r="N649" s="46"/>
      <c r="O649" s="48"/>
      <c r="P649" s="48"/>
      <c r="Q649" s="46"/>
      <c r="R649" s="48"/>
      <c r="S649" s="48"/>
      <c r="T649" s="48"/>
      <c r="U649" s="48"/>
      <c r="V649" s="48"/>
      <c r="W649" s="46"/>
      <c r="X649" s="48"/>
      <c r="Y649" s="48"/>
      <c r="Z649" s="157"/>
      <c r="AA649" s="47"/>
      <c r="AB649" s="97"/>
      <c r="AC649" s="49"/>
      <c r="AD649" s="49"/>
      <c r="AE649" s="49"/>
      <c r="AF649" s="49"/>
      <c r="AG649" s="49"/>
      <c r="AH649" s="47"/>
      <c r="AI649" s="47"/>
      <c r="AJ649" s="47"/>
      <c r="AK649" s="190"/>
      <c r="AL649" s="190"/>
      <c r="AM649" s="190"/>
      <c r="AN649" s="190"/>
      <c r="AO649" s="190"/>
      <c r="AP649" s="151"/>
      <c r="AQ649" s="322"/>
      <c r="AR649" s="322"/>
      <c r="AS649" s="322"/>
      <c r="AT649" s="47"/>
      <c r="AU649" s="47"/>
      <c r="AV649" s="47"/>
      <c r="AW649" s="47"/>
      <c r="AX649" s="322"/>
      <c r="AY649" s="98"/>
      <c r="AZ649" s="98"/>
      <c r="BA649" s="47"/>
      <c r="BB649" s="47"/>
      <c r="BC649" s="47"/>
      <c r="BD649" s="47"/>
      <c r="BE649" s="97"/>
      <c r="BF649" s="49"/>
      <c r="BG649" s="239"/>
      <c r="BH649" s="342"/>
      <c r="BI649" s="49"/>
      <c r="BJ649" s="49"/>
      <c r="BK649" s="49"/>
      <c r="BL649" s="49"/>
      <c r="BM649" s="49"/>
      <c r="BN649" s="47"/>
      <c r="BO649" s="49"/>
      <c r="BP649" s="49"/>
      <c r="BQ649" s="49"/>
      <c r="BR649" s="323"/>
      <c r="BS649" s="323"/>
      <c r="BT649" s="323"/>
      <c r="BU649" s="49"/>
      <c r="BV649" s="49"/>
      <c r="BW649" s="97"/>
      <c r="BX649" s="97"/>
      <c r="BY649" s="97"/>
      <c r="BZ649" s="97"/>
      <c r="CA649" s="49"/>
      <c r="CB649" s="49"/>
      <c r="CC649" s="49"/>
      <c r="CD649" s="49"/>
      <c r="CE649" s="49"/>
      <c r="CF649" s="49"/>
      <c r="CG649" s="49"/>
      <c r="CH649" s="49"/>
      <c r="CI649" s="97"/>
      <c r="CJ649" s="97"/>
      <c r="CK649" s="97"/>
      <c r="CL649" s="97"/>
      <c r="CM649" s="335"/>
      <c r="CN649" s="337"/>
      <c r="CO649" s="315" t="str">
        <f>IF(Формулы!R649&gt;V649,"22-?,Дата 14 - Прибыл из УФСИН; ","")&amp;IF(Формулы!Q649&gt;Y649,"25-?,Дата 13 - Выбыл в УФСИН;","")&amp;IF(YEAR(ДАННЫЕ!$F$1)=YEAR(ДАННЫЕ!B649),IF(AT649&gt;0,"","40-?, вявлен в текущем году! "),"")&amp;IF(YEAR($F$1)=YEAR(W649),IF(X649+Y649&gt;0,"","23-стоит, 24,25 - куда выбыл? "),"")&amp;IF(X649+Y649&gt;0,IF(YEAR($F$1)=YEAR(W649),"","24+25&gt;0? 23 - когда выбыл? "),"")&amp;IF(BA649&lt;BB649,"47&gt;=48; ","")&amp;IF(BA649&lt;BC649,"47&gt;=49; ","")&amp;IF(BA649&lt;BD649,"47&gt;=50; ","")&amp;IF(BE649&gt;0,IF(BF649&gt;0,IF(AU649&gt;AV649,"","41 и 42 - ? (51 и 52 &gt; 0);"),"51 &gt; 0 52 - ?;"),"")&amp;IF(AU649&gt;0,IF(AV649&gt;AU649,"41&gt;42;","")&amp;IF(BE649&gt;0,"","41&gt;0 51-?;"),"")&amp;IF(BF649&gt;0,IF(BE649&gt;0,"","52&gt;0 51-?;"),"")&amp;IF(AW649&gt;=AX649,"","43&gt;44;")&amp;IF(CA649&gt;0,IF(AW649&gt;0,"","71 &gt; 0 43-?;"),"")</f>
        <v/>
      </c>
    </row>
    <row r="650" spans="1:93" s="250" customFormat="1" ht="15" customHeight="1" x14ac:dyDescent="0.2">
      <c r="A650" s="45"/>
      <c r="B650" s="46"/>
      <c r="C650" s="121"/>
      <c r="D650" s="121"/>
      <c r="E650" s="336"/>
      <c r="F650" s="122"/>
      <c r="G650" s="46"/>
      <c r="H650" s="45"/>
      <c r="I650" s="45"/>
      <c r="J650" s="45"/>
      <c r="K650" s="45"/>
      <c r="L650" s="45"/>
      <c r="M650" s="46"/>
      <c r="N650" s="46"/>
      <c r="O650" s="48"/>
      <c r="P650" s="48"/>
      <c r="Q650" s="46"/>
      <c r="R650" s="48"/>
      <c r="S650" s="48"/>
      <c r="T650" s="48"/>
      <c r="U650" s="48"/>
      <c r="V650" s="48"/>
      <c r="W650" s="46"/>
      <c r="X650" s="48"/>
      <c r="Y650" s="48"/>
      <c r="Z650" s="157"/>
      <c r="AA650" s="47"/>
      <c r="AB650" s="97"/>
      <c r="AC650" s="49"/>
      <c r="AD650" s="49"/>
      <c r="AE650" s="49"/>
      <c r="AF650" s="49"/>
      <c r="AG650" s="49"/>
      <c r="AH650" s="47"/>
      <c r="AI650" s="47"/>
      <c r="AJ650" s="47"/>
      <c r="AK650" s="190"/>
      <c r="AL650" s="190"/>
      <c r="AM650" s="190"/>
      <c r="AN650" s="190"/>
      <c r="AO650" s="190"/>
      <c r="AP650" s="151"/>
      <c r="AQ650" s="322"/>
      <c r="AR650" s="322"/>
      <c r="AS650" s="322"/>
      <c r="AT650" s="47"/>
      <c r="AU650" s="47"/>
      <c r="AV650" s="47"/>
      <c r="AW650" s="47"/>
      <c r="AX650" s="322"/>
      <c r="AY650" s="98"/>
      <c r="AZ650" s="98"/>
      <c r="BA650" s="47"/>
      <c r="BB650" s="47"/>
      <c r="BC650" s="47"/>
      <c r="BD650" s="47"/>
      <c r="BE650" s="97"/>
      <c r="BF650" s="49"/>
      <c r="BG650" s="239"/>
      <c r="BH650" s="342"/>
      <c r="BI650" s="49"/>
      <c r="BJ650" s="49"/>
      <c r="BK650" s="49"/>
      <c r="BL650" s="49"/>
      <c r="BM650" s="49"/>
      <c r="BN650" s="47"/>
      <c r="BO650" s="49"/>
      <c r="BP650" s="49"/>
      <c r="BQ650" s="49"/>
      <c r="BR650" s="323"/>
      <c r="BS650" s="323"/>
      <c r="BT650" s="323"/>
      <c r="BU650" s="49"/>
      <c r="BV650" s="49"/>
      <c r="BW650" s="97"/>
      <c r="BX650" s="97"/>
      <c r="BY650" s="97"/>
      <c r="BZ650" s="97"/>
      <c r="CA650" s="49"/>
      <c r="CB650" s="49"/>
      <c r="CC650" s="49"/>
      <c r="CD650" s="49"/>
      <c r="CE650" s="49"/>
      <c r="CF650" s="49"/>
      <c r="CG650" s="49"/>
      <c r="CH650" s="49"/>
      <c r="CI650" s="97"/>
      <c r="CJ650" s="97"/>
      <c r="CK650" s="97"/>
      <c r="CL650" s="97"/>
      <c r="CM650" s="335"/>
      <c r="CN650" s="337"/>
      <c r="CO650" s="315" t="str">
        <f>IF(Формулы!R650&gt;V650,"22-?,Дата 14 - Прибыл из УФСИН; ","")&amp;IF(Формулы!Q650&gt;Y650,"25-?,Дата 13 - Выбыл в УФСИН;","")&amp;IF(YEAR(ДАННЫЕ!$F$1)=YEAR(ДАННЫЕ!B650),IF(AT650&gt;0,"","40-?, вявлен в текущем году! "),"")&amp;IF(YEAR($F$1)=YEAR(W650),IF(X650+Y650&gt;0,"","23-стоит, 24,25 - куда выбыл? "),"")&amp;IF(X650+Y650&gt;0,IF(YEAR($F$1)=YEAR(W650),"","24+25&gt;0? 23 - когда выбыл? "),"")&amp;IF(BA650&lt;BB650,"47&gt;=48; ","")&amp;IF(BA650&lt;BC650,"47&gt;=49; ","")&amp;IF(BA650&lt;BD650,"47&gt;=50; ","")&amp;IF(BE650&gt;0,IF(BF650&gt;0,IF(AU650&gt;AV650,"","41 и 42 - ? (51 и 52 &gt; 0);"),"51 &gt; 0 52 - ?;"),"")&amp;IF(AU650&gt;0,IF(AV650&gt;AU650,"41&gt;42;","")&amp;IF(BE650&gt;0,"","41&gt;0 51-?;"),"")&amp;IF(BF650&gt;0,IF(BE650&gt;0,"","52&gt;0 51-?;"),"")&amp;IF(AW650&gt;=AX650,"","43&gt;44;")&amp;IF(CA650&gt;0,IF(AW650&gt;0,"","71 &gt; 0 43-?;"),"")</f>
        <v/>
      </c>
    </row>
    <row r="651" spans="1:93" s="250" customFormat="1" ht="15" customHeight="1" x14ac:dyDescent="0.2">
      <c r="A651" s="45"/>
      <c r="B651" s="46"/>
      <c r="C651" s="121"/>
      <c r="D651" s="121"/>
      <c r="E651" s="336"/>
      <c r="F651" s="122"/>
      <c r="G651" s="46"/>
      <c r="H651" s="45"/>
      <c r="I651" s="45"/>
      <c r="J651" s="45"/>
      <c r="K651" s="45"/>
      <c r="L651" s="45"/>
      <c r="M651" s="46"/>
      <c r="N651" s="46"/>
      <c r="O651" s="48"/>
      <c r="P651" s="48"/>
      <c r="Q651" s="46"/>
      <c r="R651" s="48"/>
      <c r="S651" s="48"/>
      <c r="T651" s="48"/>
      <c r="U651" s="48"/>
      <c r="V651" s="48"/>
      <c r="W651" s="46"/>
      <c r="X651" s="48"/>
      <c r="Y651" s="48"/>
      <c r="Z651" s="157"/>
      <c r="AA651" s="47"/>
      <c r="AB651" s="97"/>
      <c r="AC651" s="49"/>
      <c r="AD651" s="49"/>
      <c r="AE651" s="49"/>
      <c r="AF651" s="49"/>
      <c r="AG651" s="49"/>
      <c r="AH651" s="47"/>
      <c r="AI651" s="47"/>
      <c r="AJ651" s="47"/>
      <c r="AK651" s="190"/>
      <c r="AL651" s="190"/>
      <c r="AM651" s="190"/>
      <c r="AN651" s="190"/>
      <c r="AO651" s="190"/>
      <c r="AP651" s="151"/>
      <c r="AQ651" s="322"/>
      <c r="AR651" s="322"/>
      <c r="AS651" s="322"/>
      <c r="AT651" s="47"/>
      <c r="AU651" s="47"/>
      <c r="AV651" s="47"/>
      <c r="AW651" s="47"/>
      <c r="AX651" s="322"/>
      <c r="AY651" s="98"/>
      <c r="AZ651" s="98"/>
      <c r="BA651" s="47"/>
      <c r="BB651" s="47"/>
      <c r="BC651" s="47"/>
      <c r="BD651" s="47"/>
      <c r="BE651" s="97"/>
      <c r="BF651" s="49"/>
      <c r="BG651" s="239"/>
      <c r="BH651" s="342"/>
      <c r="BI651" s="49"/>
      <c r="BJ651" s="49"/>
      <c r="BK651" s="49"/>
      <c r="BL651" s="49"/>
      <c r="BM651" s="49"/>
      <c r="BN651" s="47"/>
      <c r="BO651" s="49"/>
      <c r="BP651" s="49"/>
      <c r="BQ651" s="49"/>
      <c r="BR651" s="323"/>
      <c r="BS651" s="323"/>
      <c r="BT651" s="323"/>
      <c r="BU651" s="49"/>
      <c r="BV651" s="49"/>
      <c r="BW651" s="97"/>
      <c r="BX651" s="97"/>
      <c r="BY651" s="97"/>
      <c r="BZ651" s="97"/>
      <c r="CA651" s="49"/>
      <c r="CB651" s="49"/>
      <c r="CC651" s="49"/>
      <c r="CD651" s="49"/>
      <c r="CE651" s="49"/>
      <c r="CF651" s="49"/>
      <c r="CG651" s="49"/>
      <c r="CH651" s="49"/>
      <c r="CI651" s="97"/>
      <c r="CJ651" s="97"/>
      <c r="CK651" s="97"/>
      <c r="CL651" s="97"/>
      <c r="CM651" s="335"/>
      <c r="CN651" s="337"/>
      <c r="CO651" s="315" t="str">
        <f>IF(Формулы!R651&gt;V651,"22-?,Дата 14 - Прибыл из УФСИН; ","")&amp;IF(Формулы!Q651&gt;Y651,"25-?,Дата 13 - Выбыл в УФСИН;","")&amp;IF(YEAR(ДАННЫЕ!$F$1)=YEAR(ДАННЫЕ!B651),IF(AT651&gt;0,"","40-?, вявлен в текущем году! "),"")&amp;IF(YEAR($F$1)=YEAR(W651),IF(X651+Y651&gt;0,"","23-стоит, 24,25 - куда выбыл? "),"")&amp;IF(X651+Y651&gt;0,IF(YEAR($F$1)=YEAR(W651),"","24+25&gt;0? 23 - когда выбыл? "),"")&amp;IF(BA651&lt;BB651,"47&gt;=48; ","")&amp;IF(BA651&lt;BC651,"47&gt;=49; ","")&amp;IF(BA651&lt;BD651,"47&gt;=50; ","")&amp;IF(BE651&gt;0,IF(BF651&gt;0,IF(AU651&gt;AV651,"","41 и 42 - ? (51 и 52 &gt; 0);"),"51 &gt; 0 52 - ?;"),"")&amp;IF(AU651&gt;0,IF(AV651&gt;AU651,"41&gt;42;","")&amp;IF(BE651&gt;0,"","41&gt;0 51-?;"),"")&amp;IF(BF651&gt;0,IF(BE651&gt;0,"","52&gt;0 51-?;"),"")&amp;IF(AW651&gt;=AX651,"","43&gt;44;")&amp;IF(CA651&gt;0,IF(AW651&gt;0,"","71 &gt; 0 43-?;"),"")</f>
        <v/>
      </c>
    </row>
    <row r="652" spans="1:93" s="250" customFormat="1" ht="15" customHeight="1" x14ac:dyDescent="0.2">
      <c r="A652" s="45"/>
      <c r="B652" s="46"/>
      <c r="C652" s="121"/>
      <c r="D652" s="121"/>
      <c r="E652" s="336"/>
      <c r="F652" s="122"/>
      <c r="G652" s="46"/>
      <c r="H652" s="45"/>
      <c r="I652" s="45"/>
      <c r="J652" s="45"/>
      <c r="K652" s="45"/>
      <c r="L652" s="45"/>
      <c r="M652" s="46"/>
      <c r="N652" s="46"/>
      <c r="O652" s="48"/>
      <c r="P652" s="48"/>
      <c r="Q652" s="46"/>
      <c r="R652" s="48"/>
      <c r="S652" s="48"/>
      <c r="T652" s="48"/>
      <c r="U652" s="48"/>
      <c r="V652" s="48"/>
      <c r="W652" s="46"/>
      <c r="X652" s="48"/>
      <c r="Y652" s="48"/>
      <c r="Z652" s="157"/>
      <c r="AA652" s="47"/>
      <c r="AB652" s="97"/>
      <c r="AC652" s="49"/>
      <c r="AD652" s="49"/>
      <c r="AE652" s="49"/>
      <c r="AF652" s="49"/>
      <c r="AG652" s="49"/>
      <c r="AH652" s="47"/>
      <c r="AI652" s="47"/>
      <c r="AJ652" s="47"/>
      <c r="AK652" s="190"/>
      <c r="AL652" s="190"/>
      <c r="AM652" s="190"/>
      <c r="AN652" s="190"/>
      <c r="AO652" s="190"/>
      <c r="AP652" s="151"/>
      <c r="AQ652" s="322"/>
      <c r="AR652" s="322"/>
      <c r="AS652" s="322"/>
      <c r="AT652" s="47"/>
      <c r="AU652" s="47"/>
      <c r="AV652" s="47"/>
      <c r="AW652" s="47"/>
      <c r="AX652" s="322"/>
      <c r="AY652" s="98"/>
      <c r="AZ652" s="98"/>
      <c r="BA652" s="47"/>
      <c r="BB652" s="47"/>
      <c r="BC652" s="47"/>
      <c r="BD652" s="47"/>
      <c r="BE652" s="97"/>
      <c r="BF652" s="49"/>
      <c r="BG652" s="239"/>
      <c r="BH652" s="342"/>
      <c r="BI652" s="49"/>
      <c r="BJ652" s="49"/>
      <c r="BK652" s="49"/>
      <c r="BL652" s="49"/>
      <c r="BM652" s="49"/>
      <c r="BN652" s="47"/>
      <c r="BO652" s="49"/>
      <c r="BP652" s="49"/>
      <c r="BQ652" s="49"/>
      <c r="BR652" s="323"/>
      <c r="BS652" s="323"/>
      <c r="BT652" s="323"/>
      <c r="BU652" s="49"/>
      <c r="BV652" s="49"/>
      <c r="BW652" s="97"/>
      <c r="BX652" s="97"/>
      <c r="BY652" s="97"/>
      <c r="BZ652" s="97"/>
      <c r="CA652" s="49"/>
      <c r="CB652" s="49"/>
      <c r="CC652" s="49"/>
      <c r="CD652" s="49"/>
      <c r="CE652" s="49"/>
      <c r="CF652" s="49"/>
      <c r="CG652" s="49"/>
      <c r="CH652" s="49"/>
      <c r="CI652" s="97"/>
      <c r="CJ652" s="97"/>
      <c r="CK652" s="97"/>
      <c r="CL652" s="97"/>
      <c r="CM652" s="335"/>
      <c r="CN652" s="337"/>
      <c r="CO652" s="315" t="str">
        <f>IF(Формулы!R652&gt;V652,"22-?,Дата 14 - Прибыл из УФСИН; ","")&amp;IF(Формулы!Q652&gt;Y652,"25-?,Дата 13 - Выбыл в УФСИН;","")&amp;IF(YEAR(ДАННЫЕ!$F$1)=YEAR(ДАННЫЕ!B652),IF(AT652&gt;0,"","40-?, вявлен в текущем году! "),"")&amp;IF(YEAR($F$1)=YEAR(W652),IF(X652+Y652&gt;0,"","23-стоит, 24,25 - куда выбыл? "),"")&amp;IF(X652+Y652&gt;0,IF(YEAR($F$1)=YEAR(W652),"","24+25&gt;0? 23 - когда выбыл? "),"")&amp;IF(BA652&lt;BB652,"47&gt;=48; ","")&amp;IF(BA652&lt;BC652,"47&gt;=49; ","")&amp;IF(BA652&lt;BD652,"47&gt;=50; ","")&amp;IF(BE652&gt;0,IF(BF652&gt;0,IF(AU652&gt;AV652,"","41 и 42 - ? (51 и 52 &gt; 0);"),"51 &gt; 0 52 - ?;"),"")&amp;IF(AU652&gt;0,IF(AV652&gt;AU652,"41&gt;42;","")&amp;IF(BE652&gt;0,"","41&gt;0 51-?;"),"")&amp;IF(BF652&gt;0,IF(BE652&gt;0,"","52&gt;0 51-?;"),"")&amp;IF(AW652&gt;=AX652,"","43&gt;44;")&amp;IF(CA652&gt;0,IF(AW652&gt;0,"","71 &gt; 0 43-?;"),"")</f>
        <v/>
      </c>
    </row>
    <row r="653" spans="1:93" s="250" customFormat="1" ht="15" customHeight="1" x14ac:dyDescent="0.2">
      <c r="A653" s="45"/>
      <c r="B653" s="46"/>
      <c r="C653" s="121"/>
      <c r="D653" s="121"/>
      <c r="E653" s="336"/>
      <c r="F653" s="122"/>
      <c r="G653" s="46"/>
      <c r="H653" s="45"/>
      <c r="I653" s="45"/>
      <c r="J653" s="45"/>
      <c r="K653" s="45"/>
      <c r="L653" s="45"/>
      <c r="M653" s="46"/>
      <c r="N653" s="46"/>
      <c r="O653" s="48"/>
      <c r="P653" s="48"/>
      <c r="Q653" s="46"/>
      <c r="R653" s="48"/>
      <c r="S653" s="48"/>
      <c r="T653" s="48"/>
      <c r="U653" s="48"/>
      <c r="V653" s="48"/>
      <c r="W653" s="46"/>
      <c r="X653" s="48"/>
      <c r="Y653" s="48"/>
      <c r="Z653" s="157"/>
      <c r="AA653" s="47"/>
      <c r="AB653" s="97"/>
      <c r="AC653" s="49"/>
      <c r="AD653" s="49"/>
      <c r="AE653" s="49"/>
      <c r="AF653" s="49"/>
      <c r="AG653" s="49"/>
      <c r="AH653" s="47"/>
      <c r="AI653" s="47"/>
      <c r="AJ653" s="47"/>
      <c r="AK653" s="190"/>
      <c r="AL653" s="190"/>
      <c r="AM653" s="190"/>
      <c r="AN653" s="190"/>
      <c r="AO653" s="190"/>
      <c r="AP653" s="151"/>
      <c r="AQ653" s="322"/>
      <c r="AR653" s="322"/>
      <c r="AS653" s="322"/>
      <c r="AT653" s="47"/>
      <c r="AU653" s="47"/>
      <c r="AV653" s="47"/>
      <c r="AW653" s="47"/>
      <c r="AX653" s="322"/>
      <c r="AY653" s="98"/>
      <c r="AZ653" s="98"/>
      <c r="BA653" s="47"/>
      <c r="BB653" s="47"/>
      <c r="BC653" s="47"/>
      <c r="BD653" s="47"/>
      <c r="BE653" s="97"/>
      <c r="BF653" s="49"/>
      <c r="BG653" s="239"/>
      <c r="BH653" s="342"/>
      <c r="BI653" s="49"/>
      <c r="BJ653" s="49"/>
      <c r="BK653" s="49"/>
      <c r="BL653" s="49"/>
      <c r="BM653" s="49"/>
      <c r="BN653" s="47"/>
      <c r="BO653" s="49"/>
      <c r="BP653" s="49"/>
      <c r="BQ653" s="49"/>
      <c r="BR653" s="323"/>
      <c r="BS653" s="323"/>
      <c r="BT653" s="323"/>
      <c r="BU653" s="49"/>
      <c r="BV653" s="49"/>
      <c r="BW653" s="97"/>
      <c r="BX653" s="97"/>
      <c r="BY653" s="97"/>
      <c r="BZ653" s="97"/>
      <c r="CA653" s="49"/>
      <c r="CB653" s="49"/>
      <c r="CC653" s="49"/>
      <c r="CD653" s="49"/>
      <c r="CE653" s="49"/>
      <c r="CF653" s="49"/>
      <c r="CG653" s="49"/>
      <c r="CH653" s="49"/>
      <c r="CI653" s="97"/>
      <c r="CJ653" s="97"/>
      <c r="CK653" s="97"/>
      <c r="CL653" s="97"/>
      <c r="CM653" s="335"/>
      <c r="CN653" s="337"/>
      <c r="CO653" s="315" t="str">
        <f>IF(Формулы!R653&gt;V653,"22-?,Дата 14 - Прибыл из УФСИН; ","")&amp;IF(Формулы!Q653&gt;Y653,"25-?,Дата 13 - Выбыл в УФСИН;","")&amp;IF(YEAR(ДАННЫЕ!$F$1)=YEAR(ДАННЫЕ!B653),IF(AT653&gt;0,"","40-?, вявлен в текущем году! "),"")&amp;IF(YEAR($F$1)=YEAR(W653),IF(X653+Y653&gt;0,"","23-стоит, 24,25 - куда выбыл? "),"")&amp;IF(X653+Y653&gt;0,IF(YEAR($F$1)=YEAR(W653),"","24+25&gt;0? 23 - когда выбыл? "),"")&amp;IF(BA653&lt;BB653,"47&gt;=48; ","")&amp;IF(BA653&lt;BC653,"47&gt;=49; ","")&amp;IF(BA653&lt;BD653,"47&gt;=50; ","")&amp;IF(BE653&gt;0,IF(BF653&gt;0,IF(AU653&gt;AV653,"","41 и 42 - ? (51 и 52 &gt; 0);"),"51 &gt; 0 52 - ?;"),"")&amp;IF(AU653&gt;0,IF(AV653&gt;AU653,"41&gt;42;","")&amp;IF(BE653&gt;0,"","41&gt;0 51-?;"),"")&amp;IF(BF653&gt;0,IF(BE653&gt;0,"","52&gt;0 51-?;"),"")&amp;IF(AW653&gt;=AX653,"","43&gt;44;")&amp;IF(CA653&gt;0,IF(AW653&gt;0,"","71 &gt; 0 43-?;"),"")</f>
        <v/>
      </c>
    </row>
    <row r="654" spans="1:93" s="250" customFormat="1" ht="15" customHeight="1" x14ac:dyDescent="0.2">
      <c r="A654" s="45"/>
      <c r="B654" s="46"/>
      <c r="C654" s="121"/>
      <c r="D654" s="121"/>
      <c r="E654" s="336"/>
      <c r="F654" s="122"/>
      <c r="G654" s="46"/>
      <c r="H654" s="45"/>
      <c r="I654" s="45"/>
      <c r="J654" s="45"/>
      <c r="K654" s="45"/>
      <c r="L654" s="45"/>
      <c r="M654" s="46"/>
      <c r="N654" s="46"/>
      <c r="O654" s="48"/>
      <c r="P654" s="48"/>
      <c r="Q654" s="46"/>
      <c r="R654" s="48"/>
      <c r="S654" s="48"/>
      <c r="T654" s="48"/>
      <c r="U654" s="48"/>
      <c r="V654" s="48"/>
      <c r="W654" s="46"/>
      <c r="X654" s="48"/>
      <c r="Y654" s="48"/>
      <c r="Z654" s="157"/>
      <c r="AA654" s="47"/>
      <c r="AB654" s="97"/>
      <c r="AC654" s="49"/>
      <c r="AD654" s="49"/>
      <c r="AE654" s="49"/>
      <c r="AF654" s="49"/>
      <c r="AG654" s="49"/>
      <c r="AH654" s="47"/>
      <c r="AI654" s="47"/>
      <c r="AJ654" s="47"/>
      <c r="AK654" s="190"/>
      <c r="AL654" s="190"/>
      <c r="AM654" s="190"/>
      <c r="AN654" s="190"/>
      <c r="AO654" s="190"/>
      <c r="AP654" s="151"/>
      <c r="AQ654" s="322"/>
      <c r="AR654" s="322"/>
      <c r="AS654" s="322"/>
      <c r="AT654" s="47"/>
      <c r="AU654" s="47"/>
      <c r="AV654" s="47"/>
      <c r="AW654" s="47"/>
      <c r="AX654" s="322"/>
      <c r="AY654" s="98"/>
      <c r="AZ654" s="98"/>
      <c r="BA654" s="47"/>
      <c r="BB654" s="47"/>
      <c r="BC654" s="47"/>
      <c r="BD654" s="47"/>
      <c r="BE654" s="97"/>
      <c r="BF654" s="49"/>
      <c r="BG654" s="239"/>
      <c r="BH654" s="342"/>
      <c r="BI654" s="49"/>
      <c r="BJ654" s="49"/>
      <c r="BK654" s="49"/>
      <c r="BL654" s="49"/>
      <c r="BM654" s="49"/>
      <c r="BN654" s="47"/>
      <c r="BO654" s="49"/>
      <c r="BP654" s="49"/>
      <c r="BQ654" s="49"/>
      <c r="BR654" s="323"/>
      <c r="BS654" s="323"/>
      <c r="BT654" s="323"/>
      <c r="BU654" s="49"/>
      <c r="BV654" s="49"/>
      <c r="BW654" s="97"/>
      <c r="BX654" s="97"/>
      <c r="BY654" s="97"/>
      <c r="BZ654" s="97"/>
      <c r="CA654" s="49"/>
      <c r="CB654" s="49"/>
      <c r="CC654" s="49"/>
      <c r="CD654" s="49"/>
      <c r="CE654" s="49"/>
      <c r="CF654" s="49"/>
      <c r="CG654" s="49"/>
      <c r="CH654" s="49"/>
      <c r="CI654" s="97"/>
      <c r="CJ654" s="97"/>
      <c r="CK654" s="97"/>
      <c r="CL654" s="97"/>
      <c r="CM654" s="335"/>
      <c r="CN654" s="337"/>
      <c r="CO654" s="315" t="str">
        <f>IF(Формулы!R654&gt;V654,"22-?,Дата 14 - Прибыл из УФСИН; ","")&amp;IF(Формулы!Q654&gt;Y654,"25-?,Дата 13 - Выбыл в УФСИН;","")&amp;IF(YEAR(ДАННЫЕ!$F$1)=YEAR(ДАННЫЕ!B654),IF(AT654&gt;0,"","40-?, вявлен в текущем году! "),"")&amp;IF(YEAR($F$1)=YEAR(W654),IF(X654+Y654&gt;0,"","23-стоит, 24,25 - куда выбыл? "),"")&amp;IF(X654+Y654&gt;0,IF(YEAR($F$1)=YEAR(W654),"","24+25&gt;0? 23 - когда выбыл? "),"")&amp;IF(BA654&lt;BB654,"47&gt;=48; ","")&amp;IF(BA654&lt;BC654,"47&gt;=49; ","")&amp;IF(BA654&lt;BD654,"47&gt;=50; ","")&amp;IF(BE654&gt;0,IF(BF654&gt;0,IF(AU654&gt;AV654,"","41 и 42 - ? (51 и 52 &gt; 0);"),"51 &gt; 0 52 - ?;"),"")&amp;IF(AU654&gt;0,IF(AV654&gt;AU654,"41&gt;42;","")&amp;IF(BE654&gt;0,"","41&gt;0 51-?;"),"")&amp;IF(BF654&gt;0,IF(BE654&gt;0,"","52&gt;0 51-?;"),"")&amp;IF(AW654&gt;=AX654,"","43&gt;44;")&amp;IF(CA654&gt;0,IF(AW654&gt;0,"","71 &gt; 0 43-?;"),"")</f>
        <v/>
      </c>
    </row>
    <row r="655" spans="1:93" s="250" customFormat="1" ht="15" customHeight="1" x14ac:dyDescent="0.2">
      <c r="A655" s="45"/>
      <c r="B655" s="46"/>
      <c r="C655" s="121"/>
      <c r="D655" s="121"/>
      <c r="E655" s="336"/>
      <c r="F655" s="122"/>
      <c r="G655" s="46"/>
      <c r="H655" s="45"/>
      <c r="I655" s="45"/>
      <c r="J655" s="45"/>
      <c r="K655" s="45"/>
      <c r="L655" s="45"/>
      <c r="M655" s="46"/>
      <c r="N655" s="46"/>
      <c r="O655" s="48"/>
      <c r="P655" s="48"/>
      <c r="Q655" s="46"/>
      <c r="R655" s="48"/>
      <c r="S655" s="48"/>
      <c r="T655" s="48"/>
      <c r="U655" s="48"/>
      <c r="V655" s="48"/>
      <c r="W655" s="46"/>
      <c r="X655" s="48"/>
      <c r="Y655" s="48"/>
      <c r="Z655" s="157"/>
      <c r="AA655" s="47"/>
      <c r="AB655" s="97"/>
      <c r="AC655" s="49"/>
      <c r="AD655" s="49"/>
      <c r="AE655" s="49"/>
      <c r="AF655" s="49"/>
      <c r="AG655" s="49"/>
      <c r="AH655" s="47"/>
      <c r="AI655" s="47"/>
      <c r="AJ655" s="47"/>
      <c r="AK655" s="190"/>
      <c r="AL655" s="190"/>
      <c r="AM655" s="190"/>
      <c r="AN655" s="190"/>
      <c r="AO655" s="190"/>
      <c r="AP655" s="151"/>
      <c r="AQ655" s="322"/>
      <c r="AR655" s="322"/>
      <c r="AS655" s="322"/>
      <c r="AT655" s="47"/>
      <c r="AU655" s="47"/>
      <c r="AV655" s="47"/>
      <c r="AW655" s="47"/>
      <c r="AX655" s="322"/>
      <c r="AY655" s="98"/>
      <c r="AZ655" s="98"/>
      <c r="BA655" s="47"/>
      <c r="BB655" s="47"/>
      <c r="BC655" s="47"/>
      <c r="BD655" s="47"/>
      <c r="BE655" s="97"/>
      <c r="BF655" s="49"/>
      <c r="BG655" s="239"/>
      <c r="BH655" s="342"/>
      <c r="BI655" s="49"/>
      <c r="BJ655" s="49"/>
      <c r="BK655" s="49"/>
      <c r="BL655" s="49"/>
      <c r="BM655" s="49"/>
      <c r="BN655" s="47"/>
      <c r="BO655" s="49"/>
      <c r="BP655" s="49"/>
      <c r="BQ655" s="49"/>
      <c r="BR655" s="323"/>
      <c r="BS655" s="323"/>
      <c r="BT655" s="323"/>
      <c r="BU655" s="49"/>
      <c r="BV655" s="49"/>
      <c r="BW655" s="97"/>
      <c r="BX655" s="97"/>
      <c r="BY655" s="97"/>
      <c r="BZ655" s="97"/>
      <c r="CA655" s="49"/>
      <c r="CB655" s="49"/>
      <c r="CC655" s="49"/>
      <c r="CD655" s="49"/>
      <c r="CE655" s="49"/>
      <c r="CF655" s="49"/>
      <c r="CG655" s="49"/>
      <c r="CH655" s="49"/>
      <c r="CI655" s="97"/>
      <c r="CJ655" s="97"/>
      <c r="CK655" s="97"/>
      <c r="CL655" s="97"/>
      <c r="CM655" s="335"/>
      <c r="CN655" s="337"/>
      <c r="CO655" s="315" t="str">
        <f>IF(Формулы!R655&gt;V655,"22-?,Дата 14 - Прибыл из УФСИН; ","")&amp;IF(Формулы!Q655&gt;Y655,"25-?,Дата 13 - Выбыл в УФСИН;","")&amp;IF(YEAR(ДАННЫЕ!$F$1)=YEAR(ДАННЫЕ!B655),IF(AT655&gt;0,"","40-?, вявлен в текущем году! "),"")&amp;IF(YEAR($F$1)=YEAR(W655),IF(X655+Y655&gt;0,"","23-стоит, 24,25 - куда выбыл? "),"")&amp;IF(X655+Y655&gt;0,IF(YEAR($F$1)=YEAR(W655),"","24+25&gt;0? 23 - когда выбыл? "),"")&amp;IF(BA655&lt;BB655,"47&gt;=48; ","")&amp;IF(BA655&lt;BC655,"47&gt;=49; ","")&amp;IF(BA655&lt;BD655,"47&gt;=50; ","")&amp;IF(BE655&gt;0,IF(BF655&gt;0,IF(AU655&gt;AV655,"","41 и 42 - ? (51 и 52 &gt; 0);"),"51 &gt; 0 52 - ?;"),"")&amp;IF(AU655&gt;0,IF(AV655&gt;AU655,"41&gt;42;","")&amp;IF(BE655&gt;0,"","41&gt;0 51-?;"),"")&amp;IF(BF655&gt;0,IF(BE655&gt;0,"","52&gt;0 51-?;"),"")&amp;IF(AW655&gt;=AX655,"","43&gt;44;")&amp;IF(CA655&gt;0,IF(AW655&gt;0,"","71 &gt; 0 43-?;"),"")</f>
        <v/>
      </c>
    </row>
    <row r="656" spans="1:93" s="250" customFormat="1" ht="15" customHeight="1" x14ac:dyDescent="0.2">
      <c r="A656" s="45"/>
      <c r="B656" s="46"/>
      <c r="C656" s="121"/>
      <c r="D656" s="121"/>
      <c r="E656" s="336"/>
      <c r="F656" s="122"/>
      <c r="G656" s="46"/>
      <c r="H656" s="45"/>
      <c r="I656" s="45"/>
      <c r="J656" s="45"/>
      <c r="K656" s="45"/>
      <c r="L656" s="45"/>
      <c r="M656" s="46"/>
      <c r="N656" s="46"/>
      <c r="O656" s="48"/>
      <c r="P656" s="48"/>
      <c r="Q656" s="46"/>
      <c r="R656" s="48"/>
      <c r="S656" s="48"/>
      <c r="T656" s="48"/>
      <c r="U656" s="48"/>
      <c r="V656" s="48"/>
      <c r="W656" s="46"/>
      <c r="X656" s="48"/>
      <c r="Y656" s="48"/>
      <c r="Z656" s="157"/>
      <c r="AA656" s="47"/>
      <c r="AB656" s="97"/>
      <c r="AC656" s="49"/>
      <c r="AD656" s="49"/>
      <c r="AE656" s="49"/>
      <c r="AF656" s="49"/>
      <c r="AG656" s="49"/>
      <c r="AH656" s="47"/>
      <c r="AI656" s="47"/>
      <c r="AJ656" s="47"/>
      <c r="AK656" s="190"/>
      <c r="AL656" s="190"/>
      <c r="AM656" s="190"/>
      <c r="AN656" s="190"/>
      <c r="AO656" s="190"/>
      <c r="AP656" s="151"/>
      <c r="AQ656" s="322"/>
      <c r="AR656" s="322"/>
      <c r="AS656" s="322"/>
      <c r="AT656" s="47"/>
      <c r="AU656" s="47"/>
      <c r="AV656" s="47"/>
      <c r="AW656" s="47"/>
      <c r="AX656" s="322"/>
      <c r="AY656" s="98"/>
      <c r="AZ656" s="98"/>
      <c r="BA656" s="47"/>
      <c r="BB656" s="47"/>
      <c r="BC656" s="47"/>
      <c r="BD656" s="47"/>
      <c r="BE656" s="97"/>
      <c r="BF656" s="49"/>
      <c r="BG656" s="239"/>
      <c r="BH656" s="342"/>
      <c r="BI656" s="49"/>
      <c r="BJ656" s="49"/>
      <c r="BK656" s="49"/>
      <c r="BL656" s="49"/>
      <c r="BM656" s="49"/>
      <c r="BN656" s="47"/>
      <c r="BO656" s="49"/>
      <c r="BP656" s="49"/>
      <c r="BQ656" s="49"/>
      <c r="BR656" s="323"/>
      <c r="BS656" s="323"/>
      <c r="BT656" s="323"/>
      <c r="BU656" s="49"/>
      <c r="BV656" s="49"/>
      <c r="BW656" s="97"/>
      <c r="BX656" s="97"/>
      <c r="BY656" s="97"/>
      <c r="BZ656" s="97"/>
      <c r="CA656" s="49"/>
      <c r="CB656" s="49"/>
      <c r="CC656" s="49"/>
      <c r="CD656" s="49"/>
      <c r="CE656" s="49"/>
      <c r="CF656" s="49"/>
      <c r="CG656" s="49"/>
      <c r="CH656" s="49"/>
      <c r="CI656" s="97"/>
      <c r="CJ656" s="97"/>
      <c r="CK656" s="97"/>
      <c r="CL656" s="97"/>
      <c r="CM656" s="335"/>
      <c r="CN656" s="337"/>
      <c r="CO656" s="315" t="str">
        <f>IF(Формулы!R656&gt;V656,"22-?,Дата 14 - Прибыл из УФСИН; ","")&amp;IF(Формулы!Q656&gt;Y656,"25-?,Дата 13 - Выбыл в УФСИН;","")&amp;IF(YEAR(ДАННЫЕ!$F$1)=YEAR(ДАННЫЕ!B656),IF(AT656&gt;0,"","40-?, вявлен в текущем году! "),"")&amp;IF(YEAR($F$1)=YEAR(W656),IF(X656+Y656&gt;0,"","23-стоит, 24,25 - куда выбыл? "),"")&amp;IF(X656+Y656&gt;0,IF(YEAR($F$1)=YEAR(W656),"","24+25&gt;0? 23 - когда выбыл? "),"")&amp;IF(BA656&lt;BB656,"47&gt;=48; ","")&amp;IF(BA656&lt;BC656,"47&gt;=49; ","")&amp;IF(BA656&lt;BD656,"47&gt;=50; ","")&amp;IF(BE656&gt;0,IF(BF656&gt;0,IF(AU656&gt;AV656,"","41 и 42 - ? (51 и 52 &gt; 0);"),"51 &gt; 0 52 - ?;"),"")&amp;IF(AU656&gt;0,IF(AV656&gt;AU656,"41&gt;42;","")&amp;IF(BE656&gt;0,"","41&gt;0 51-?;"),"")&amp;IF(BF656&gt;0,IF(BE656&gt;0,"","52&gt;0 51-?;"),"")&amp;IF(AW656&gt;=AX656,"","43&gt;44;")&amp;IF(CA656&gt;0,IF(AW656&gt;0,"","71 &gt; 0 43-?;"),"")</f>
        <v/>
      </c>
    </row>
    <row r="657" spans="1:93" s="250" customFormat="1" ht="15" customHeight="1" x14ac:dyDescent="0.2">
      <c r="A657" s="45"/>
      <c r="B657" s="46"/>
      <c r="C657" s="121"/>
      <c r="D657" s="121"/>
      <c r="E657" s="336"/>
      <c r="F657" s="122"/>
      <c r="G657" s="46"/>
      <c r="H657" s="45"/>
      <c r="I657" s="45"/>
      <c r="J657" s="45"/>
      <c r="K657" s="45"/>
      <c r="L657" s="45"/>
      <c r="M657" s="46"/>
      <c r="N657" s="46"/>
      <c r="O657" s="48"/>
      <c r="P657" s="48"/>
      <c r="Q657" s="46"/>
      <c r="R657" s="48"/>
      <c r="S657" s="48"/>
      <c r="T657" s="48"/>
      <c r="U657" s="48"/>
      <c r="V657" s="48"/>
      <c r="W657" s="46"/>
      <c r="X657" s="48"/>
      <c r="Y657" s="48"/>
      <c r="Z657" s="157"/>
      <c r="AA657" s="47"/>
      <c r="AB657" s="97"/>
      <c r="AC657" s="49"/>
      <c r="AD657" s="49"/>
      <c r="AE657" s="49"/>
      <c r="AF657" s="49"/>
      <c r="AG657" s="49"/>
      <c r="AH657" s="47"/>
      <c r="AI657" s="47"/>
      <c r="AJ657" s="47"/>
      <c r="AK657" s="190"/>
      <c r="AL657" s="190"/>
      <c r="AM657" s="190"/>
      <c r="AN657" s="190"/>
      <c r="AO657" s="190"/>
      <c r="AP657" s="151"/>
      <c r="AQ657" s="322"/>
      <c r="AR657" s="322"/>
      <c r="AS657" s="322"/>
      <c r="AT657" s="47"/>
      <c r="AU657" s="47"/>
      <c r="AV657" s="47"/>
      <c r="AW657" s="47"/>
      <c r="AX657" s="322"/>
      <c r="AY657" s="98"/>
      <c r="AZ657" s="98"/>
      <c r="BA657" s="47"/>
      <c r="BB657" s="47"/>
      <c r="BC657" s="47"/>
      <c r="BD657" s="47"/>
      <c r="BE657" s="97"/>
      <c r="BF657" s="49"/>
      <c r="BG657" s="239"/>
      <c r="BH657" s="342"/>
      <c r="BI657" s="49"/>
      <c r="BJ657" s="49"/>
      <c r="BK657" s="49"/>
      <c r="BL657" s="49"/>
      <c r="BM657" s="49"/>
      <c r="BN657" s="47"/>
      <c r="BO657" s="49"/>
      <c r="BP657" s="49"/>
      <c r="BQ657" s="49"/>
      <c r="BR657" s="323"/>
      <c r="BS657" s="323"/>
      <c r="BT657" s="323"/>
      <c r="BU657" s="49"/>
      <c r="BV657" s="49"/>
      <c r="BW657" s="97"/>
      <c r="BX657" s="97"/>
      <c r="BY657" s="97"/>
      <c r="BZ657" s="97"/>
      <c r="CA657" s="49"/>
      <c r="CB657" s="49"/>
      <c r="CC657" s="49"/>
      <c r="CD657" s="49"/>
      <c r="CE657" s="49"/>
      <c r="CF657" s="49"/>
      <c r="CG657" s="49"/>
      <c r="CH657" s="49"/>
      <c r="CI657" s="97"/>
      <c r="CJ657" s="97"/>
      <c r="CK657" s="97"/>
      <c r="CL657" s="97"/>
      <c r="CM657" s="335"/>
      <c r="CN657" s="337"/>
      <c r="CO657" s="315" t="str">
        <f>IF(Формулы!R657&gt;V657,"22-?,Дата 14 - Прибыл из УФСИН; ","")&amp;IF(Формулы!Q657&gt;Y657,"25-?,Дата 13 - Выбыл в УФСИН;","")&amp;IF(YEAR(ДАННЫЕ!$F$1)=YEAR(ДАННЫЕ!B657),IF(AT657&gt;0,"","40-?, вявлен в текущем году! "),"")&amp;IF(YEAR($F$1)=YEAR(W657),IF(X657+Y657&gt;0,"","23-стоит, 24,25 - куда выбыл? "),"")&amp;IF(X657+Y657&gt;0,IF(YEAR($F$1)=YEAR(W657),"","24+25&gt;0? 23 - когда выбыл? "),"")&amp;IF(BA657&lt;BB657,"47&gt;=48; ","")&amp;IF(BA657&lt;BC657,"47&gt;=49; ","")&amp;IF(BA657&lt;BD657,"47&gt;=50; ","")&amp;IF(BE657&gt;0,IF(BF657&gt;0,IF(AU657&gt;AV657,"","41 и 42 - ? (51 и 52 &gt; 0);"),"51 &gt; 0 52 - ?;"),"")&amp;IF(AU657&gt;0,IF(AV657&gt;AU657,"41&gt;42;","")&amp;IF(BE657&gt;0,"","41&gt;0 51-?;"),"")&amp;IF(BF657&gt;0,IF(BE657&gt;0,"","52&gt;0 51-?;"),"")&amp;IF(AW657&gt;=AX657,"","43&gt;44;")&amp;IF(CA657&gt;0,IF(AW657&gt;0,"","71 &gt; 0 43-?;"),"")</f>
        <v/>
      </c>
    </row>
    <row r="658" spans="1:93" s="250" customFormat="1" ht="15" customHeight="1" x14ac:dyDescent="0.2">
      <c r="A658" s="45"/>
      <c r="B658" s="46"/>
      <c r="C658" s="121"/>
      <c r="D658" s="121"/>
      <c r="E658" s="336"/>
      <c r="F658" s="122"/>
      <c r="G658" s="46"/>
      <c r="H658" s="45"/>
      <c r="I658" s="45"/>
      <c r="J658" s="45"/>
      <c r="K658" s="45"/>
      <c r="L658" s="45"/>
      <c r="M658" s="46"/>
      <c r="N658" s="46"/>
      <c r="O658" s="48"/>
      <c r="P658" s="48"/>
      <c r="Q658" s="46"/>
      <c r="R658" s="48"/>
      <c r="S658" s="48"/>
      <c r="T658" s="48"/>
      <c r="U658" s="48"/>
      <c r="V658" s="48"/>
      <c r="W658" s="46"/>
      <c r="X658" s="48"/>
      <c r="Y658" s="48"/>
      <c r="Z658" s="157"/>
      <c r="AA658" s="47"/>
      <c r="AB658" s="97"/>
      <c r="AC658" s="49"/>
      <c r="AD658" s="49"/>
      <c r="AE658" s="49"/>
      <c r="AF658" s="49"/>
      <c r="AG658" s="49"/>
      <c r="AH658" s="47"/>
      <c r="AI658" s="47"/>
      <c r="AJ658" s="47"/>
      <c r="AK658" s="190"/>
      <c r="AL658" s="190"/>
      <c r="AM658" s="190"/>
      <c r="AN658" s="190"/>
      <c r="AO658" s="190"/>
      <c r="AP658" s="151"/>
      <c r="AQ658" s="322"/>
      <c r="AR658" s="322"/>
      <c r="AS658" s="322"/>
      <c r="AT658" s="47"/>
      <c r="AU658" s="47"/>
      <c r="AV658" s="47"/>
      <c r="AW658" s="47"/>
      <c r="AX658" s="322"/>
      <c r="AY658" s="98"/>
      <c r="AZ658" s="98"/>
      <c r="BA658" s="47"/>
      <c r="BB658" s="47"/>
      <c r="BC658" s="47"/>
      <c r="BD658" s="47"/>
      <c r="BE658" s="97"/>
      <c r="BF658" s="49"/>
      <c r="BG658" s="239"/>
      <c r="BH658" s="342"/>
      <c r="BI658" s="49"/>
      <c r="BJ658" s="49"/>
      <c r="BK658" s="49"/>
      <c r="BL658" s="49"/>
      <c r="BM658" s="49"/>
      <c r="BN658" s="47"/>
      <c r="BO658" s="49"/>
      <c r="BP658" s="49"/>
      <c r="BQ658" s="49"/>
      <c r="BR658" s="323"/>
      <c r="BS658" s="323"/>
      <c r="BT658" s="323"/>
      <c r="BU658" s="49"/>
      <c r="BV658" s="49"/>
      <c r="BW658" s="97"/>
      <c r="BX658" s="97"/>
      <c r="BY658" s="97"/>
      <c r="BZ658" s="97"/>
      <c r="CA658" s="49"/>
      <c r="CB658" s="49"/>
      <c r="CC658" s="49"/>
      <c r="CD658" s="49"/>
      <c r="CE658" s="49"/>
      <c r="CF658" s="49"/>
      <c r="CG658" s="49"/>
      <c r="CH658" s="49"/>
      <c r="CI658" s="97"/>
      <c r="CJ658" s="97"/>
      <c r="CK658" s="97"/>
      <c r="CL658" s="97"/>
      <c r="CM658" s="335"/>
      <c r="CN658" s="337"/>
      <c r="CO658" s="315" t="str">
        <f>IF(Формулы!R658&gt;V658,"22-?,Дата 14 - Прибыл из УФСИН; ","")&amp;IF(Формулы!Q658&gt;Y658,"25-?,Дата 13 - Выбыл в УФСИН;","")&amp;IF(YEAR(ДАННЫЕ!$F$1)=YEAR(ДАННЫЕ!B658),IF(AT658&gt;0,"","40-?, вявлен в текущем году! "),"")&amp;IF(YEAR($F$1)=YEAR(W658),IF(X658+Y658&gt;0,"","23-стоит, 24,25 - куда выбыл? "),"")&amp;IF(X658+Y658&gt;0,IF(YEAR($F$1)=YEAR(W658),"","24+25&gt;0? 23 - когда выбыл? "),"")&amp;IF(BA658&lt;BB658,"47&gt;=48; ","")&amp;IF(BA658&lt;BC658,"47&gt;=49; ","")&amp;IF(BA658&lt;BD658,"47&gt;=50; ","")&amp;IF(BE658&gt;0,IF(BF658&gt;0,IF(AU658&gt;AV658,"","41 и 42 - ? (51 и 52 &gt; 0);"),"51 &gt; 0 52 - ?;"),"")&amp;IF(AU658&gt;0,IF(AV658&gt;AU658,"41&gt;42;","")&amp;IF(BE658&gt;0,"","41&gt;0 51-?;"),"")&amp;IF(BF658&gt;0,IF(BE658&gt;0,"","52&gt;0 51-?;"),"")&amp;IF(AW658&gt;=AX658,"","43&gt;44;")&amp;IF(CA658&gt;0,IF(AW658&gt;0,"","71 &gt; 0 43-?;"),"")</f>
        <v/>
      </c>
    </row>
    <row r="659" spans="1:93" s="250" customFormat="1" ht="15" customHeight="1" x14ac:dyDescent="0.2">
      <c r="A659" s="45"/>
      <c r="B659" s="46"/>
      <c r="C659" s="121"/>
      <c r="D659" s="121"/>
      <c r="E659" s="336"/>
      <c r="F659" s="122"/>
      <c r="G659" s="46"/>
      <c r="H659" s="45"/>
      <c r="I659" s="45"/>
      <c r="J659" s="45"/>
      <c r="K659" s="45"/>
      <c r="L659" s="45"/>
      <c r="M659" s="46"/>
      <c r="N659" s="46"/>
      <c r="O659" s="48"/>
      <c r="P659" s="48"/>
      <c r="Q659" s="46"/>
      <c r="R659" s="48"/>
      <c r="S659" s="48"/>
      <c r="T659" s="48"/>
      <c r="U659" s="48"/>
      <c r="V659" s="48"/>
      <c r="W659" s="46"/>
      <c r="X659" s="48"/>
      <c r="Y659" s="48"/>
      <c r="Z659" s="157"/>
      <c r="AA659" s="47"/>
      <c r="AB659" s="97"/>
      <c r="AC659" s="49"/>
      <c r="AD659" s="49"/>
      <c r="AE659" s="49"/>
      <c r="AF659" s="49"/>
      <c r="AG659" s="49"/>
      <c r="AH659" s="47"/>
      <c r="AI659" s="47"/>
      <c r="AJ659" s="47"/>
      <c r="AK659" s="190"/>
      <c r="AL659" s="190"/>
      <c r="AM659" s="190"/>
      <c r="AN659" s="190"/>
      <c r="AO659" s="190"/>
      <c r="AP659" s="151"/>
      <c r="AQ659" s="322"/>
      <c r="AR659" s="322"/>
      <c r="AS659" s="322"/>
      <c r="AT659" s="47"/>
      <c r="AU659" s="47"/>
      <c r="AV659" s="47"/>
      <c r="AW659" s="47"/>
      <c r="AX659" s="322"/>
      <c r="AY659" s="98"/>
      <c r="AZ659" s="98"/>
      <c r="BA659" s="47"/>
      <c r="BB659" s="47"/>
      <c r="BC659" s="47"/>
      <c r="BD659" s="47"/>
      <c r="BE659" s="97"/>
      <c r="BF659" s="49"/>
      <c r="BG659" s="239"/>
      <c r="BH659" s="342"/>
      <c r="BI659" s="49"/>
      <c r="BJ659" s="49"/>
      <c r="BK659" s="49"/>
      <c r="BL659" s="49"/>
      <c r="BM659" s="49"/>
      <c r="BN659" s="47"/>
      <c r="BO659" s="49"/>
      <c r="BP659" s="49"/>
      <c r="BQ659" s="49"/>
      <c r="BR659" s="323"/>
      <c r="BS659" s="323"/>
      <c r="BT659" s="323"/>
      <c r="BU659" s="49"/>
      <c r="BV659" s="49"/>
      <c r="BW659" s="97"/>
      <c r="BX659" s="97"/>
      <c r="BY659" s="97"/>
      <c r="BZ659" s="97"/>
      <c r="CA659" s="49"/>
      <c r="CB659" s="49"/>
      <c r="CC659" s="49"/>
      <c r="CD659" s="49"/>
      <c r="CE659" s="49"/>
      <c r="CF659" s="49"/>
      <c r="CG659" s="49"/>
      <c r="CH659" s="49"/>
      <c r="CI659" s="97"/>
      <c r="CJ659" s="97"/>
      <c r="CK659" s="97"/>
      <c r="CL659" s="97"/>
      <c r="CM659" s="335"/>
      <c r="CN659" s="337"/>
      <c r="CO659" s="315" t="str">
        <f>IF(Формулы!R659&gt;V659,"22-?,Дата 14 - Прибыл из УФСИН; ","")&amp;IF(Формулы!Q659&gt;Y659,"25-?,Дата 13 - Выбыл в УФСИН;","")&amp;IF(YEAR(ДАННЫЕ!$F$1)=YEAR(ДАННЫЕ!B659),IF(AT659&gt;0,"","40-?, вявлен в текущем году! "),"")&amp;IF(YEAR($F$1)=YEAR(W659),IF(X659+Y659&gt;0,"","23-стоит, 24,25 - куда выбыл? "),"")&amp;IF(X659+Y659&gt;0,IF(YEAR($F$1)=YEAR(W659),"","24+25&gt;0? 23 - когда выбыл? "),"")&amp;IF(BA659&lt;BB659,"47&gt;=48; ","")&amp;IF(BA659&lt;BC659,"47&gt;=49; ","")&amp;IF(BA659&lt;BD659,"47&gt;=50; ","")&amp;IF(BE659&gt;0,IF(BF659&gt;0,IF(AU659&gt;AV659,"","41 и 42 - ? (51 и 52 &gt; 0);"),"51 &gt; 0 52 - ?;"),"")&amp;IF(AU659&gt;0,IF(AV659&gt;AU659,"41&gt;42;","")&amp;IF(BE659&gt;0,"","41&gt;0 51-?;"),"")&amp;IF(BF659&gt;0,IF(BE659&gt;0,"","52&gt;0 51-?;"),"")&amp;IF(AW659&gt;=AX659,"","43&gt;44;")&amp;IF(CA659&gt;0,IF(AW659&gt;0,"","71 &gt; 0 43-?;"),"")</f>
        <v/>
      </c>
    </row>
    <row r="660" spans="1:93" s="250" customFormat="1" ht="15" customHeight="1" x14ac:dyDescent="0.2">
      <c r="A660" s="45"/>
      <c r="B660" s="46"/>
      <c r="C660" s="121"/>
      <c r="D660" s="121"/>
      <c r="E660" s="336"/>
      <c r="F660" s="122"/>
      <c r="G660" s="46"/>
      <c r="H660" s="45"/>
      <c r="I660" s="45"/>
      <c r="J660" s="45"/>
      <c r="K660" s="45"/>
      <c r="L660" s="45"/>
      <c r="M660" s="46"/>
      <c r="N660" s="46"/>
      <c r="O660" s="48"/>
      <c r="P660" s="48"/>
      <c r="Q660" s="46"/>
      <c r="R660" s="48"/>
      <c r="S660" s="48"/>
      <c r="T660" s="48"/>
      <c r="U660" s="48"/>
      <c r="V660" s="48"/>
      <c r="W660" s="46"/>
      <c r="X660" s="48"/>
      <c r="Y660" s="48"/>
      <c r="Z660" s="157"/>
      <c r="AA660" s="47"/>
      <c r="AB660" s="97"/>
      <c r="AC660" s="49"/>
      <c r="AD660" s="49"/>
      <c r="AE660" s="49"/>
      <c r="AF660" s="49"/>
      <c r="AG660" s="49"/>
      <c r="AH660" s="47"/>
      <c r="AI660" s="47"/>
      <c r="AJ660" s="47"/>
      <c r="AK660" s="190"/>
      <c r="AL660" s="190"/>
      <c r="AM660" s="190"/>
      <c r="AN660" s="190"/>
      <c r="AO660" s="190"/>
      <c r="AP660" s="151"/>
      <c r="AQ660" s="322"/>
      <c r="AR660" s="322"/>
      <c r="AS660" s="322"/>
      <c r="AT660" s="47"/>
      <c r="AU660" s="47"/>
      <c r="AV660" s="47"/>
      <c r="AW660" s="47"/>
      <c r="AX660" s="322"/>
      <c r="AY660" s="98"/>
      <c r="AZ660" s="98"/>
      <c r="BA660" s="47"/>
      <c r="BB660" s="47"/>
      <c r="BC660" s="47"/>
      <c r="BD660" s="47"/>
      <c r="BE660" s="97"/>
      <c r="BF660" s="49"/>
      <c r="BG660" s="239"/>
      <c r="BH660" s="342"/>
      <c r="BI660" s="49"/>
      <c r="BJ660" s="49"/>
      <c r="BK660" s="49"/>
      <c r="BL660" s="49"/>
      <c r="BM660" s="49"/>
      <c r="BN660" s="47"/>
      <c r="BO660" s="49"/>
      <c r="BP660" s="49"/>
      <c r="BQ660" s="49"/>
      <c r="BR660" s="323"/>
      <c r="BS660" s="323"/>
      <c r="BT660" s="323"/>
      <c r="BU660" s="49"/>
      <c r="BV660" s="49"/>
      <c r="BW660" s="97"/>
      <c r="BX660" s="97"/>
      <c r="BY660" s="97"/>
      <c r="BZ660" s="97"/>
      <c r="CA660" s="49"/>
      <c r="CB660" s="49"/>
      <c r="CC660" s="49"/>
      <c r="CD660" s="49"/>
      <c r="CE660" s="49"/>
      <c r="CF660" s="49"/>
      <c r="CG660" s="49"/>
      <c r="CH660" s="49"/>
      <c r="CI660" s="97"/>
      <c r="CJ660" s="97"/>
      <c r="CK660" s="97"/>
      <c r="CL660" s="97"/>
      <c r="CM660" s="335"/>
      <c r="CN660" s="337"/>
      <c r="CO660" s="315" t="str">
        <f>IF(Формулы!R660&gt;V660,"22-?,Дата 14 - Прибыл из УФСИН; ","")&amp;IF(Формулы!Q660&gt;Y660,"25-?,Дата 13 - Выбыл в УФСИН;","")&amp;IF(YEAR(ДАННЫЕ!$F$1)=YEAR(ДАННЫЕ!B660),IF(AT660&gt;0,"","40-?, вявлен в текущем году! "),"")&amp;IF(YEAR($F$1)=YEAR(W660),IF(X660+Y660&gt;0,"","23-стоит, 24,25 - куда выбыл? "),"")&amp;IF(X660+Y660&gt;0,IF(YEAR($F$1)=YEAR(W660),"","24+25&gt;0? 23 - когда выбыл? "),"")&amp;IF(BA660&lt;BB660,"47&gt;=48; ","")&amp;IF(BA660&lt;BC660,"47&gt;=49; ","")&amp;IF(BA660&lt;BD660,"47&gt;=50; ","")&amp;IF(BE660&gt;0,IF(BF660&gt;0,IF(AU660&gt;AV660,"","41 и 42 - ? (51 и 52 &gt; 0);"),"51 &gt; 0 52 - ?;"),"")&amp;IF(AU660&gt;0,IF(AV660&gt;AU660,"41&gt;42;","")&amp;IF(BE660&gt;0,"","41&gt;0 51-?;"),"")&amp;IF(BF660&gt;0,IF(BE660&gt;0,"","52&gt;0 51-?;"),"")&amp;IF(AW660&gt;=AX660,"","43&gt;44;")&amp;IF(CA660&gt;0,IF(AW660&gt;0,"","71 &gt; 0 43-?;"),"")</f>
        <v/>
      </c>
    </row>
    <row r="661" spans="1:93" s="250" customFormat="1" ht="15" customHeight="1" x14ac:dyDescent="0.2">
      <c r="A661" s="45"/>
      <c r="B661" s="46"/>
      <c r="C661" s="121"/>
      <c r="D661" s="121"/>
      <c r="E661" s="336"/>
      <c r="F661" s="122"/>
      <c r="G661" s="46"/>
      <c r="H661" s="45"/>
      <c r="I661" s="45"/>
      <c r="J661" s="45"/>
      <c r="K661" s="45"/>
      <c r="L661" s="45"/>
      <c r="M661" s="46"/>
      <c r="N661" s="46"/>
      <c r="O661" s="48"/>
      <c r="P661" s="48"/>
      <c r="Q661" s="46"/>
      <c r="R661" s="48"/>
      <c r="S661" s="48"/>
      <c r="T661" s="48"/>
      <c r="U661" s="48"/>
      <c r="V661" s="48"/>
      <c r="W661" s="46"/>
      <c r="X661" s="48"/>
      <c r="Y661" s="48"/>
      <c r="Z661" s="157"/>
      <c r="AA661" s="47"/>
      <c r="AB661" s="97"/>
      <c r="AC661" s="49"/>
      <c r="AD661" s="49"/>
      <c r="AE661" s="49"/>
      <c r="AF661" s="49"/>
      <c r="AG661" s="49"/>
      <c r="AH661" s="47"/>
      <c r="AI661" s="47"/>
      <c r="AJ661" s="47"/>
      <c r="AK661" s="190"/>
      <c r="AL661" s="190"/>
      <c r="AM661" s="190"/>
      <c r="AN661" s="190"/>
      <c r="AO661" s="190"/>
      <c r="AP661" s="151"/>
      <c r="AQ661" s="322"/>
      <c r="AR661" s="322"/>
      <c r="AS661" s="322"/>
      <c r="AT661" s="47"/>
      <c r="AU661" s="47"/>
      <c r="AV661" s="47"/>
      <c r="AW661" s="47"/>
      <c r="AX661" s="322"/>
      <c r="AY661" s="98"/>
      <c r="AZ661" s="98"/>
      <c r="BA661" s="47"/>
      <c r="BB661" s="47"/>
      <c r="BC661" s="47"/>
      <c r="BD661" s="47"/>
      <c r="BE661" s="97"/>
      <c r="BF661" s="49"/>
      <c r="BG661" s="239"/>
      <c r="BH661" s="342"/>
      <c r="BI661" s="49"/>
      <c r="BJ661" s="49"/>
      <c r="BK661" s="49"/>
      <c r="BL661" s="49"/>
      <c r="BM661" s="49"/>
      <c r="BN661" s="47"/>
      <c r="BO661" s="49"/>
      <c r="BP661" s="49"/>
      <c r="BQ661" s="49"/>
      <c r="BR661" s="323"/>
      <c r="BS661" s="323"/>
      <c r="BT661" s="323"/>
      <c r="BU661" s="49"/>
      <c r="BV661" s="49"/>
      <c r="BW661" s="97"/>
      <c r="BX661" s="97"/>
      <c r="BY661" s="97"/>
      <c r="BZ661" s="97"/>
      <c r="CA661" s="49"/>
      <c r="CB661" s="49"/>
      <c r="CC661" s="49"/>
      <c r="CD661" s="49"/>
      <c r="CE661" s="49"/>
      <c r="CF661" s="49"/>
      <c r="CG661" s="49"/>
      <c r="CH661" s="49"/>
      <c r="CI661" s="97"/>
      <c r="CJ661" s="97"/>
      <c r="CK661" s="97"/>
      <c r="CL661" s="97"/>
      <c r="CM661" s="335"/>
      <c r="CN661" s="337"/>
      <c r="CO661" s="315" t="str">
        <f>IF(Формулы!R661&gt;V661,"22-?,Дата 14 - Прибыл из УФСИН; ","")&amp;IF(Формулы!Q661&gt;Y661,"25-?,Дата 13 - Выбыл в УФСИН;","")&amp;IF(YEAR(ДАННЫЕ!$F$1)=YEAR(ДАННЫЕ!B661),IF(AT661&gt;0,"","40-?, вявлен в текущем году! "),"")&amp;IF(YEAR($F$1)=YEAR(W661),IF(X661+Y661&gt;0,"","23-стоит, 24,25 - куда выбыл? "),"")&amp;IF(X661+Y661&gt;0,IF(YEAR($F$1)=YEAR(W661),"","24+25&gt;0? 23 - когда выбыл? "),"")&amp;IF(BA661&lt;BB661,"47&gt;=48; ","")&amp;IF(BA661&lt;BC661,"47&gt;=49; ","")&amp;IF(BA661&lt;BD661,"47&gt;=50; ","")&amp;IF(BE661&gt;0,IF(BF661&gt;0,IF(AU661&gt;AV661,"","41 и 42 - ? (51 и 52 &gt; 0);"),"51 &gt; 0 52 - ?;"),"")&amp;IF(AU661&gt;0,IF(AV661&gt;AU661,"41&gt;42;","")&amp;IF(BE661&gt;0,"","41&gt;0 51-?;"),"")&amp;IF(BF661&gt;0,IF(BE661&gt;0,"","52&gt;0 51-?;"),"")&amp;IF(AW661&gt;=AX661,"","43&gt;44;")&amp;IF(CA661&gt;0,IF(AW661&gt;0,"","71 &gt; 0 43-?;"),"")</f>
        <v/>
      </c>
    </row>
    <row r="662" spans="1:93" s="250" customFormat="1" ht="15" customHeight="1" x14ac:dyDescent="0.2">
      <c r="A662" s="45"/>
      <c r="B662" s="46"/>
      <c r="C662" s="121"/>
      <c r="D662" s="121"/>
      <c r="E662" s="336"/>
      <c r="F662" s="122"/>
      <c r="G662" s="46"/>
      <c r="H662" s="45"/>
      <c r="I662" s="45"/>
      <c r="J662" s="45"/>
      <c r="K662" s="45"/>
      <c r="L662" s="45"/>
      <c r="M662" s="46"/>
      <c r="N662" s="46"/>
      <c r="O662" s="48"/>
      <c r="P662" s="48"/>
      <c r="Q662" s="46"/>
      <c r="R662" s="48"/>
      <c r="S662" s="48"/>
      <c r="T662" s="48"/>
      <c r="U662" s="48"/>
      <c r="V662" s="48"/>
      <c r="W662" s="46"/>
      <c r="X662" s="48"/>
      <c r="Y662" s="48"/>
      <c r="Z662" s="157"/>
      <c r="AA662" s="47"/>
      <c r="AB662" s="97"/>
      <c r="AC662" s="49"/>
      <c r="AD662" s="49"/>
      <c r="AE662" s="49"/>
      <c r="AF662" s="49"/>
      <c r="AG662" s="49"/>
      <c r="AH662" s="47"/>
      <c r="AI662" s="47"/>
      <c r="AJ662" s="47"/>
      <c r="AK662" s="190"/>
      <c r="AL662" s="190"/>
      <c r="AM662" s="190"/>
      <c r="AN662" s="190"/>
      <c r="AO662" s="190"/>
      <c r="AP662" s="151"/>
      <c r="AQ662" s="322"/>
      <c r="AR662" s="322"/>
      <c r="AS662" s="322"/>
      <c r="AT662" s="47"/>
      <c r="AU662" s="47"/>
      <c r="AV662" s="47"/>
      <c r="AW662" s="47"/>
      <c r="AX662" s="322"/>
      <c r="AY662" s="98"/>
      <c r="AZ662" s="98"/>
      <c r="BA662" s="47"/>
      <c r="BB662" s="47"/>
      <c r="BC662" s="47"/>
      <c r="BD662" s="47"/>
      <c r="BE662" s="97"/>
      <c r="BF662" s="49"/>
      <c r="BG662" s="239"/>
      <c r="BH662" s="342"/>
      <c r="BI662" s="49"/>
      <c r="BJ662" s="49"/>
      <c r="BK662" s="49"/>
      <c r="BL662" s="49"/>
      <c r="BM662" s="49"/>
      <c r="BN662" s="47"/>
      <c r="BO662" s="49"/>
      <c r="BP662" s="49"/>
      <c r="BQ662" s="49"/>
      <c r="BR662" s="323"/>
      <c r="BS662" s="323"/>
      <c r="BT662" s="323"/>
      <c r="BU662" s="49"/>
      <c r="BV662" s="49"/>
      <c r="BW662" s="97"/>
      <c r="BX662" s="97"/>
      <c r="BY662" s="97"/>
      <c r="BZ662" s="97"/>
      <c r="CA662" s="49"/>
      <c r="CB662" s="49"/>
      <c r="CC662" s="49"/>
      <c r="CD662" s="49"/>
      <c r="CE662" s="49"/>
      <c r="CF662" s="49"/>
      <c r="CG662" s="49"/>
      <c r="CH662" s="49"/>
      <c r="CI662" s="97"/>
      <c r="CJ662" s="97"/>
      <c r="CK662" s="97"/>
      <c r="CL662" s="97"/>
      <c r="CM662" s="335"/>
      <c r="CN662" s="337"/>
      <c r="CO662" s="315" t="str">
        <f>IF(Формулы!R662&gt;V662,"22-?,Дата 14 - Прибыл из УФСИН; ","")&amp;IF(Формулы!Q662&gt;Y662,"25-?,Дата 13 - Выбыл в УФСИН;","")&amp;IF(YEAR(ДАННЫЕ!$F$1)=YEAR(ДАННЫЕ!B662),IF(AT662&gt;0,"","40-?, вявлен в текущем году! "),"")&amp;IF(YEAR($F$1)=YEAR(W662),IF(X662+Y662&gt;0,"","23-стоит, 24,25 - куда выбыл? "),"")&amp;IF(X662+Y662&gt;0,IF(YEAR($F$1)=YEAR(W662),"","24+25&gt;0? 23 - когда выбыл? "),"")&amp;IF(BA662&lt;BB662,"47&gt;=48; ","")&amp;IF(BA662&lt;BC662,"47&gt;=49; ","")&amp;IF(BA662&lt;BD662,"47&gt;=50; ","")&amp;IF(BE662&gt;0,IF(BF662&gt;0,IF(AU662&gt;AV662,"","41 и 42 - ? (51 и 52 &gt; 0);"),"51 &gt; 0 52 - ?;"),"")&amp;IF(AU662&gt;0,IF(AV662&gt;AU662,"41&gt;42;","")&amp;IF(BE662&gt;0,"","41&gt;0 51-?;"),"")&amp;IF(BF662&gt;0,IF(BE662&gt;0,"","52&gt;0 51-?;"),"")&amp;IF(AW662&gt;=AX662,"","43&gt;44;")&amp;IF(CA662&gt;0,IF(AW662&gt;0,"","71 &gt; 0 43-?;"),"")</f>
        <v/>
      </c>
    </row>
    <row r="663" spans="1:93" s="250" customFormat="1" ht="15" customHeight="1" x14ac:dyDescent="0.2">
      <c r="A663" s="45"/>
      <c r="B663" s="46"/>
      <c r="C663" s="121"/>
      <c r="D663" s="121"/>
      <c r="E663" s="336"/>
      <c r="F663" s="122"/>
      <c r="G663" s="46"/>
      <c r="H663" s="45"/>
      <c r="I663" s="45"/>
      <c r="J663" s="45"/>
      <c r="K663" s="45"/>
      <c r="L663" s="45"/>
      <c r="M663" s="46"/>
      <c r="N663" s="46"/>
      <c r="O663" s="48"/>
      <c r="P663" s="48"/>
      <c r="Q663" s="46"/>
      <c r="R663" s="48"/>
      <c r="S663" s="48"/>
      <c r="T663" s="48"/>
      <c r="U663" s="48"/>
      <c r="V663" s="48"/>
      <c r="W663" s="46"/>
      <c r="X663" s="48"/>
      <c r="Y663" s="48"/>
      <c r="Z663" s="157"/>
      <c r="AA663" s="47"/>
      <c r="AB663" s="97"/>
      <c r="AC663" s="49"/>
      <c r="AD663" s="49"/>
      <c r="AE663" s="49"/>
      <c r="AF663" s="49"/>
      <c r="AG663" s="49"/>
      <c r="AH663" s="47"/>
      <c r="AI663" s="47"/>
      <c r="AJ663" s="47"/>
      <c r="AK663" s="190"/>
      <c r="AL663" s="190"/>
      <c r="AM663" s="190"/>
      <c r="AN663" s="190"/>
      <c r="AO663" s="190"/>
      <c r="AP663" s="151"/>
      <c r="AQ663" s="322"/>
      <c r="AR663" s="322"/>
      <c r="AS663" s="322"/>
      <c r="AT663" s="47"/>
      <c r="AU663" s="47"/>
      <c r="AV663" s="47"/>
      <c r="AW663" s="47"/>
      <c r="AX663" s="322"/>
      <c r="AY663" s="98"/>
      <c r="AZ663" s="98"/>
      <c r="BA663" s="47"/>
      <c r="BB663" s="47"/>
      <c r="BC663" s="47"/>
      <c r="BD663" s="47"/>
      <c r="BE663" s="97"/>
      <c r="BF663" s="49"/>
      <c r="BG663" s="239"/>
      <c r="BH663" s="342"/>
      <c r="BI663" s="49"/>
      <c r="BJ663" s="49"/>
      <c r="BK663" s="49"/>
      <c r="BL663" s="49"/>
      <c r="BM663" s="49"/>
      <c r="BN663" s="47"/>
      <c r="BO663" s="49"/>
      <c r="BP663" s="49"/>
      <c r="BQ663" s="49"/>
      <c r="BR663" s="323"/>
      <c r="BS663" s="323"/>
      <c r="BT663" s="323"/>
      <c r="BU663" s="49"/>
      <c r="BV663" s="49"/>
      <c r="BW663" s="97"/>
      <c r="BX663" s="97"/>
      <c r="BY663" s="97"/>
      <c r="BZ663" s="97"/>
      <c r="CA663" s="49"/>
      <c r="CB663" s="49"/>
      <c r="CC663" s="49"/>
      <c r="CD663" s="49"/>
      <c r="CE663" s="49"/>
      <c r="CF663" s="49"/>
      <c r="CG663" s="49"/>
      <c r="CH663" s="49"/>
      <c r="CI663" s="97"/>
      <c r="CJ663" s="97"/>
      <c r="CK663" s="97"/>
      <c r="CL663" s="97"/>
      <c r="CM663" s="335"/>
      <c r="CN663" s="337"/>
      <c r="CO663" s="315" t="str">
        <f>IF(Формулы!R663&gt;V663,"22-?,Дата 14 - Прибыл из УФСИН; ","")&amp;IF(Формулы!Q663&gt;Y663,"25-?,Дата 13 - Выбыл в УФСИН;","")&amp;IF(YEAR(ДАННЫЕ!$F$1)=YEAR(ДАННЫЕ!B663),IF(AT663&gt;0,"","40-?, вявлен в текущем году! "),"")&amp;IF(YEAR($F$1)=YEAR(W663),IF(X663+Y663&gt;0,"","23-стоит, 24,25 - куда выбыл? "),"")&amp;IF(X663+Y663&gt;0,IF(YEAR($F$1)=YEAR(W663),"","24+25&gt;0? 23 - когда выбыл? "),"")&amp;IF(BA663&lt;BB663,"47&gt;=48; ","")&amp;IF(BA663&lt;BC663,"47&gt;=49; ","")&amp;IF(BA663&lt;BD663,"47&gt;=50; ","")&amp;IF(BE663&gt;0,IF(BF663&gt;0,IF(AU663&gt;AV663,"","41 и 42 - ? (51 и 52 &gt; 0);"),"51 &gt; 0 52 - ?;"),"")&amp;IF(AU663&gt;0,IF(AV663&gt;AU663,"41&gt;42;","")&amp;IF(BE663&gt;0,"","41&gt;0 51-?;"),"")&amp;IF(BF663&gt;0,IF(BE663&gt;0,"","52&gt;0 51-?;"),"")&amp;IF(AW663&gt;=AX663,"","43&gt;44;")&amp;IF(CA663&gt;0,IF(AW663&gt;0,"","71 &gt; 0 43-?;"),"")</f>
        <v/>
      </c>
    </row>
    <row r="664" spans="1:93" s="250" customFormat="1" ht="15" customHeight="1" x14ac:dyDescent="0.2">
      <c r="A664" s="45"/>
      <c r="B664" s="46"/>
      <c r="C664" s="121"/>
      <c r="D664" s="121"/>
      <c r="E664" s="336"/>
      <c r="F664" s="122"/>
      <c r="G664" s="46"/>
      <c r="H664" s="45"/>
      <c r="I664" s="45"/>
      <c r="J664" s="45"/>
      <c r="K664" s="45"/>
      <c r="L664" s="45"/>
      <c r="M664" s="46"/>
      <c r="N664" s="46"/>
      <c r="O664" s="48"/>
      <c r="P664" s="48"/>
      <c r="Q664" s="46"/>
      <c r="R664" s="48"/>
      <c r="S664" s="48"/>
      <c r="T664" s="48"/>
      <c r="U664" s="48"/>
      <c r="V664" s="48"/>
      <c r="W664" s="46"/>
      <c r="X664" s="48"/>
      <c r="Y664" s="48"/>
      <c r="Z664" s="157"/>
      <c r="AA664" s="47"/>
      <c r="AB664" s="97"/>
      <c r="AC664" s="49"/>
      <c r="AD664" s="49"/>
      <c r="AE664" s="49"/>
      <c r="AF664" s="49"/>
      <c r="AG664" s="49"/>
      <c r="AH664" s="47"/>
      <c r="AI664" s="47"/>
      <c r="AJ664" s="47"/>
      <c r="AK664" s="190"/>
      <c r="AL664" s="190"/>
      <c r="AM664" s="190"/>
      <c r="AN664" s="190"/>
      <c r="AO664" s="190"/>
      <c r="AP664" s="151"/>
      <c r="AQ664" s="322"/>
      <c r="AR664" s="322"/>
      <c r="AS664" s="322"/>
      <c r="AT664" s="47"/>
      <c r="AU664" s="47"/>
      <c r="AV664" s="47"/>
      <c r="AW664" s="47"/>
      <c r="AX664" s="322"/>
      <c r="AY664" s="98"/>
      <c r="AZ664" s="98"/>
      <c r="BA664" s="47"/>
      <c r="BB664" s="47"/>
      <c r="BC664" s="47"/>
      <c r="BD664" s="47"/>
      <c r="BE664" s="97"/>
      <c r="BF664" s="49"/>
      <c r="BG664" s="239"/>
      <c r="BH664" s="342"/>
      <c r="BI664" s="49"/>
      <c r="BJ664" s="49"/>
      <c r="BK664" s="49"/>
      <c r="BL664" s="49"/>
      <c r="BM664" s="49"/>
      <c r="BN664" s="47"/>
      <c r="BO664" s="49"/>
      <c r="BP664" s="49"/>
      <c r="BQ664" s="49"/>
      <c r="BR664" s="323"/>
      <c r="BS664" s="323"/>
      <c r="BT664" s="323"/>
      <c r="BU664" s="49"/>
      <c r="BV664" s="49"/>
      <c r="BW664" s="97"/>
      <c r="BX664" s="97"/>
      <c r="BY664" s="97"/>
      <c r="BZ664" s="97"/>
      <c r="CA664" s="49"/>
      <c r="CB664" s="49"/>
      <c r="CC664" s="49"/>
      <c r="CD664" s="49"/>
      <c r="CE664" s="49"/>
      <c r="CF664" s="49"/>
      <c r="CG664" s="49"/>
      <c r="CH664" s="49"/>
      <c r="CI664" s="97"/>
      <c r="CJ664" s="97"/>
      <c r="CK664" s="97"/>
      <c r="CL664" s="97"/>
      <c r="CM664" s="335"/>
      <c r="CN664" s="337"/>
      <c r="CO664" s="315" t="str">
        <f>IF(Формулы!R664&gt;V664,"22-?,Дата 14 - Прибыл из УФСИН; ","")&amp;IF(Формулы!Q664&gt;Y664,"25-?,Дата 13 - Выбыл в УФСИН;","")&amp;IF(YEAR(ДАННЫЕ!$F$1)=YEAR(ДАННЫЕ!B664),IF(AT664&gt;0,"","40-?, вявлен в текущем году! "),"")&amp;IF(YEAR($F$1)=YEAR(W664),IF(X664+Y664&gt;0,"","23-стоит, 24,25 - куда выбыл? "),"")&amp;IF(X664+Y664&gt;0,IF(YEAR($F$1)=YEAR(W664),"","24+25&gt;0? 23 - когда выбыл? "),"")&amp;IF(BA664&lt;BB664,"47&gt;=48; ","")&amp;IF(BA664&lt;BC664,"47&gt;=49; ","")&amp;IF(BA664&lt;BD664,"47&gt;=50; ","")&amp;IF(BE664&gt;0,IF(BF664&gt;0,IF(AU664&gt;AV664,"","41 и 42 - ? (51 и 52 &gt; 0);"),"51 &gt; 0 52 - ?;"),"")&amp;IF(AU664&gt;0,IF(AV664&gt;AU664,"41&gt;42;","")&amp;IF(BE664&gt;0,"","41&gt;0 51-?;"),"")&amp;IF(BF664&gt;0,IF(BE664&gt;0,"","52&gt;0 51-?;"),"")&amp;IF(AW664&gt;=AX664,"","43&gt;44;")&amp;IF(CA664&gt;0,IF(AW664&gt;0,"","71 &gt; 0 43-?;"),"")</f>
        <v/>
      </c>
    </row>
    <row r="665" spans="1:93" s="250" customFormat="1" ht="15" customHeight="1" x14ac:dyDescent="0.2">
      <c r="A665" s="45"/>
      <c r="B665" s="46"/>
      <c r="C665" s="121"/>
      <c r="D665" s="121"/>
      <c r="E665" s="336"/>
      <c r="F665" s="122"/>
      <c r="G665" s="46"/>
      <c r="H665" s="45"/>
      <c r="I665" s="45"/>
      <c r="J665" s="45"/>
      <c r="K665" s="45"/>
      <c r="L665" s="45"/>
      <c r="M665" s="46"/>
      <c r="N665" s="46"/>
      <c r="O665" s="48"/>
      <c r="P665" s="48"/>
      <c r="Q665" s="46"/>
      <c r="R665" s="48"/>
      <c r="S665" s="48"/>
      <c r="T665" s="48"/>
      <c r="U665" s="48"/>
      <c r="V665" s="48"/>
      <c r="W665" s="46"/>
      <c r="X665" s="48"/>
      <c r="Y665" s="48"/>
      <c r="Z665" s="157"/>
      <c r="AA665" s="47"/>
      <c r="AB665" s="97"/>
      <c r="AC665" s="49"/>
      <c r="AD665" s="49"/>
      <c r="AE665" s="49"/>
      <c r="AF665" s="49"/>
      <c r="AG665" s="49"/>
      <c r="AH665" s="47"/>
      <c r="AI665" s="47"/>
      <c r="AJ665" s="47"/>
      <c r="AK665" s="190"/>
      <c r="AL665" s="190"/>
      <c r="AM665" s="190"/>
      <c r="AN665" s="190"/>
      <c r="AO665" s="190"/>
      <c r="AP665" s="151"/>
      <c r="AQ665" s="322"/>
      <c r="AR665" s="322"/>
      <c r="AS665" s="322"/>
      <c r="AT665" s="47"/>
      <c r="AU665" s="47"/>
      <c r="AV665" s="47"/>
      <c r="AW665" s="47"/>
      <c r="AX665" s="322"/>
      <c r="AY665" s="98"/>
      <c r="AZ665" s="98"/>
      <c r="BA665" s="47"/>
      <c r="BB665" s="47"/>
      <c r="BC665" s="47"/>
      <c r="BD665" s="47"/>
      <c r="BE665" s="97"/>
      <c r="BF665" s="49"/>
      <c r="BG665" s="239"/>
      <c r="BH665" s="342"/>
      <c r="BI665" s="49"/>
      <c r="BJ665" s="49"/>
      <c r="BK665" s="49"/>
      <c r="BL665" s="49"/>
      <c r="BM665" s="49"/>
      <c r="BN665" s="47"/>
      <c r="BO665" s="49"/>
      <c r="BP665" s="49"/>
      <c r="BQ665" s="49"/>
      <c r="BR665" s="323"/>
      <c r="BS665" s="323"/>
      <c r="BT665" s="323"/>
      <c r="BU665" s="49"/>
      <c r="BV665" s="49"/>
      <c r="BW665" s="97"/>
      <c r="BX665" s="97"/>
      <c r="BY665" s="97"/>
      <c r="BZ665" s="97"/>
      <c r="CA665" s="49"/>
      <c r="CB665" s="49"/>
      <c r="CC665" s="49"/>
      <c r="CD665" s="49"/>
      <c r="CE665" s="49"/>
      <c r="CF665" s="49"/>
      <c r="CG665" s="49"/>
      <c r="CH665" s="49"/>
      <c r="CI665" s="97"/>
      <c r="CJ665" s="97"/>
      <c r="CK665" s="97"/>
      <c r="CL665" s="97"/>
      <c r="CM665" s="335"/>
      <c r="CN665" s="337"/>
      <c r="CO665" s="315" t="str">
        <f>IF(Формулы!R665&gt;V665,"22-?,Дата 14 - Прибыл из УФСИН; ","")&amp;IF(Формулы!Q665&gt;Y665,"25-?,Дата 13 - Выбыл в УФСИН;","")&amp;IF(YEAR(ДАННЫЕ!$F$1)=YEAR(ДАННЫЕ!B665),IF(AT665&gt;0,"","40-?, вявлен в текущем году! "),"")&amp;IF(YEAR($F$1)=YEAR(W665),IF(X665+Y665&gt;0,"","23-стоит, 24,25 - куда выбыл? "),"")&amp;IF(X665+Y665&gt;0,IF(YEAR($F$1)=YEAR(W665),"","24+25&gt;0? 23 - когда выбыл? "),"")&amp;IF(BA665&lt;BB665,"47&gt;=48; ","")&amp;IF(BA665&lt;BC665,"47&gt;=49; ","")&amp;IF(BA665&lt;BD665,"47&gt;=50; ","")&amp;IF(BE665&gt;0,IF(BF665&gt;0,IF(AU665&gt;AV665,"","41 и 42 - ? (51 и 52 &gt; 0);"),"51 &gt; 0 52 - ?;"),"")&amp;IF(AU665&gt;0,IF(AV665&gt;AU665,"41&gt;42;","")&amp;IF(BE665&gt;0,"","41&gt;0 51-?;"),"")&amp;IF(BF665&gt;0,IF(BE665&gt;0,"","52&gt;0 51-?;"),"")&amp;IF(AW665&gt;=AX665,"","43&gt;44;")&amp;IF(CA665&gt;0,IF(AW665&gt;0,"","71 &gt; 0 43-?;"),"")</f>
        <v/>
      </c>
    </row>
    <row r="666" spans="1:93" s="250" customFormat="1" ht="15" customHeight="1" x14ac:dyDescent="0.2">
      <c r="A666" s="45"/>
      <c r="B666" s="46"/>
      <c r="C666" s="121"/>
      <c r="D666" s="121"/>
      <c r="E666" s="336"/>
      <c r="F666" s="122"/>
      <c r="G666" s="46"/>
      <c r="H666" s="45"/>
      <c r="I666" s="45"/>
      <c r="J666" s="45"/>
      <c r="K666" s="45"/>
      <c r="L666" s="45"/>
      <c r="M666" s="46"/>
      <c r="N666" s="46"/>
      <c r="O666" s="48"/>
      <c r="P666" s="48"/>
      <c r="Q666" s="46"/>
      <c r="R666" s="48"/>
      <c r="S666" s="48"/>
      <c r="T666" s="48"/>
      <c r="U666" s="48"/>
      <c r="V666" s="48"/>
      <c r="W666" s="46"/>
      <c r="X666" s="48"/>
      <c r="Y666" s="48"/>
      <c r="Z666" s="157"/>
      <c r="AA666" s="47"/>
      <c r="AB666" s="97"/>
      <c r="AC666" s="49"/>
      <c r="AD666" s="49"/>
      <c r="AE666" s="49"/>
      <c r="AF666" s="49"/>
      <c r="AG666" s="49"/>
      <c r="AH666" s="47"/>
      <c r="AI666" s="47"/>
      <c r="AJ666" s="47"/>
      <c r="AK666" s="190"/>
      <c r="AL666" s="190"/>
      <c r="AM666" s="190"/>
      <c r="AN666" s="190"/>
      <c r="AO666" s="190"/>
      <c r="AP666" s="151"/>
      <c r="AQ666" s="322"/>
      <c r="AR666" s="322"/>
      <c r="AS666" s="322"/>
      <c r="AT666" s="47"/>
      <c r="AU666" s="47"/>
      <c r="AV666" s="47"/>
      <c r="AW666" s="47"/>
      <c r="AX666" s="322"/>
      <c r="AY666" s="98"/>
      <c r="AZ666" s="98"/>
      <c r="BA666" s="47"/>
      <c r="BB666" s="47"/>
      <c r="BC666" s="47"/>
      <c r="BD666" s="47"/>
      <c r="BE666" s="97"/>
      <c r="BF666" s="49"/>
      <c r="BG666" s="239"/>
      <c r="BH666" s="342"/>
      <c r="BI666" s="49"/>
      <c r="BJ666" s="49"/>
      <c r="BK666" s="49"/>
      <c r="BL666" s="49"/>
      <c r="BM666" s="49"/>
      <c r="BN666" s="47"/>
      <c r="BO666" s="49"/>
      <c r="BP666" s="49"/>
      <c r="BQ666" s="49"/>
      <c r="BR666" s="323"/>
      <c r="BS666" s="323"/>
      <c r="BT666" s="323"/>
      <c r="BU666" s="49"/>
      <c r="BV666" s="49"/>
      <c r="BW666" s="97"/>
      <c r="BX666" s="97"/>
      <c r="BY666" s="97"/>
      <c r="BZ666" s="97"/>
      <c r="CA666" s="49"/>
      <c r="CB666" s="49"/>
      <c r="CC666" s="49"/>
      <c r="CD666" s="49"/>
      <c r="CE666" s="49"/>
      <c r="CF666" s="49"/>
      <c r="CG666" s="49"/>
      <c r="CH666" s="49"/>
      <c r="CI666" s="97"/>
      <c r="CJ666" s="97"/>
      <c r="CK666" s="97"/>
      <c r="CL666" s="97"/>
      <c r="CM666" s="335"/>
      <c r="CN666" s="337"/>
      <c r="CO666" s="315" t="str">
        <f>IF(Формулы!R666&gt;V666,"22-?,Дата 14 - Прибыл из УФСИН; ","")&amp;IF(Формулы!Q666&gt;Y666,"25-?,Дата 13 - Выбыл в УФСИН;","")&amp;IF(YEAR(ДАННЫЕ!$F$1)=YEAR(ДАННЫЕ!B666),IF(AT666&gt;0,"","40-?, вявлен в текущем году! "),"")&amp;IF(YEAR($F$1)=YEAR(W666),IF(X666+Y666&gt;0,"","23-стоит, 24,25 - куда выбыл? "),"")&amp;IF(X666+Y666&gt;0,IF(YEAR($F$1)=YEAR(W666),"","24+25&gt;0? 23 - когда выбыл? "),"")&amp;IF(BA666&lt;BB666,"47&gt;=48; ","")&amp;IF(BA666&lt;BC666,"47&gt;=49; ","")&amp;IF(BA666&lt;BD666,"47&gt;=50; ","")&amp;IF(BE666&gt;0,IF(BF666&gt;0,IF(AU666&gt;AV666,"","41 и 42 - ? (51 и 52 &gt; 0);"),"51 &gt; 0 52 - ?;"),"")&amp;IF(AU666&gt;0,IF(AV666&gt;AU666,"41&gt;42;","")&amp;IF(BE666&gt;0,"","41&gt;0 51-?;"),"")&amp;IF(BF666&gt;0,IF(BE666&gt;0,"","52&gt;0 51-?;"),"")&amp;IF(AW666&gt;=AX666,"","43&gt;44;")&amp;IF(CA666&gt;0,IF(AW666&gt;0,"","71 &gt; 0 43-?;"),"")</f>
        <v/>
      </c>
    </row>
    <row r="667" spans="1:93" s="250" customFormat="1" ht="15" customHeight="1" x14ac:dyDescent="0.2">
      <c r="A667" s="45"/>
      <c r="B667" s="46"/>
      <c r="C667" s="121"/>
      <c r="D667" s="121"/>
      <c r="E667" s="336"/>
      <c r="F667" s="122"/>
      <c r="G667" s="46"/>
      <c r="H667" s="45"/>
      <c r="I667" s="45"/>
      <c r="J667" s="45"/>
      <c r="K667" s="45"/>
      <c r="L667" s="45"/>
      <c r="M667" s="46"/>
      <c r="N667" s="46"/>
      <c r="O667" s="48"/>
      <c r="P667" s="48"/>
      <c r="Q667" s="46"/>
      <c r="R667" s="48"/>
      <c r="S667" s="48"/>
      <c r="T667" s="48"/>
      <c r="U667" s="48"/>
      <c r="V667" s="48"/>
      <c r="W667" s="46"/>
      <c r="X667" s="48"/>
      <c r="Y667" s="48"/>
      <c r="Z667" s="157"/>
      <c r="AA667" s="47"/>
      <c r="AB667" s="97"/>
      <c r="AC667" s="49"/>
      <c r="AD667" s="49"/>
      <c r="AE667" s="49"/>
      <c r="AF667" s="49"/>
      <c r="AG667" s="49"/>
      <c r="AH667" s="47"/>
      <c r="AI667" s="47"/>
      <c r="AJ667" s="47"/>
      <c r="AK667" s="190"/>
      <c r="AL667" s="190"/>
      <c r="AM667" s="190"/>
      <c r="AN667" s="190"/>
      <c r="AO667" s="190"/>
      <c r="AP667" s="151"/>
      <c r="AQ667" s="322"/>
      <c r="AR667" s="322"/>
      <c r="AS667" s="322"/>
      <c r="AT667" s="47"/>
      <c r="AU667" s="47"/>
      <c r="AV667" s="47"/>
      <c r="AW667" s="47"/>
      <c r="AX667" s="322"/>
      <c r="AY667" s="98"/>
      <c r="AZ667" s="98"/>
      <c r="BA667" s="47"/>
      <c r="BB667" s="47"/>
      <c r="BC667" s="47"/>
      <c r="BD667" s="47"/>
      <c r="BE667" s="97"/>
      <c r="BF667" s="49"/>
      <c r="BG667" s="239"/>
      <c r="BH667" s="342"/>
      <c r="BI667" s="49"/>
      <c r="BJ667" s="49"/>
      <c r="BK667" s="49"/>
      <c r="BL667" s="49"/>
      <c r="BM667" s="49"/>
      <c r="BN667" s="47"/>
      <c r="BO667" s="49"/>
      <c r="BP667" s="49"/>
      <c r="BQ667" s="49"/>
      <c r="BR667" s="323"/>
      <c r="BS667" s="323"/>
      <c r="BT667" s="323"/>
      <c r="BU667" s="49"/>
      <c r="BV667" s="49"/>
      <c r="BW667" s="97"/>
      <c r="BX667" s="97"/>
      <c r="BY667" s="97"/>
      <c r="BZ667" s="97"/>
      <c r="CA667" s="49"/>
      <c r="CB667" s="49"/>
      <c r="CC667" s="49"/>
      <c r="CD667" s="49"/>
      <c r="CE667" s="49"/>
      <c r="CF667" s="49"/>
      <c r="CG667" s="49"/>
      <c r="CH667" s="49"/>
      <c r="CI667" s="97"/>
      <c r="CJ667" s="97"/>
      <c r="CK667" s="97"/>
      <c r="CL667" s="97"/>
      <c r="CM667" s="335"/>
      <c r="CN667" s="337"/>
      <c r="CO667" s="315" t="str">
        <f>IF(Формулы!R667&gt;V667,"22-?,Дата 14 - Прибыл из УФСИН; ","")&amp;IF(Формулы!Q667&gt;Y667,"25-?,Дата 13 - Выбыл в УФСИН;","")&amp;IF(YEAR(ДАННЫЕ!$F$1)=YEAR(ДАННЫЕ!B667),IF(AT667&gt;0,"","40-?, вявлен в текущем году! "),"")&amp;IF(YEAR($F$1)=YEAR(W667),IF(X667+Y667&gt;0,"","23-стоит, 24,25 - куда выбыл? "),"")&amp;IF(X667+Y667&gt;0,IF(YEAR($F$1)=YEAR(W667),"","24+25&gt;0? 23 - когда выбыл? "),"")&amp;IF(BA667&lt;BB667,"47&gt;=48; ","")&amp;IF(BA667&lt;BC667,"47&gt;=49; ","")&amp;IF(BA667&lt;BD667,"47&gt;=50; ","")&amp;IF(BE667&gt;0,IF(BF667&gt;0,IF(AU667&gt;AV667,"","41 и 42 - ? (51 и 52 &gt; 0);"),"51 &gt; 0 52 - ?;"),"")&amp;IF(AU667&gt;0,IF(AV667&gt;AU667,"41&gt;42;","")&amp;IF(BE667&gt;0,"","41&gt;0 51-?;"),"")&amp;IF(BF667&gt;0,IF(BE667&gt;0,"","52&gt;0 51-?;"),"")&amp;IF(AW667&gt;=AX667,"","43&gt;44;")&amp;IF(CA667&gt;0,IF(AW667&gt;0,"","71 &gt; 0 43-?;"),"")</f>
        <v/>
      </c>
    </row>
    <row r="668" spans="1:93" s="250" customFormat="1" ht="15" customHeight="1" x14ac:dyDescent="0.2">
      <c r="A668" s="45"/>
      <c r="B668" s="46"/>
      <c r="C668" s="121"/>
      <c r="D668" s="121"/>
      <c r="E668" s="336"/>
      <c r="F668" s="122"/>
      <c r="G668" s="46"/>
      <c r="H668" s="45"/>
      <c r="I668" s="45"/>
      <c r="J668" s="45"/>
      <c r="K668" s="45"/>
      <c r="L668" s="45"/>
      <c r="M668" s="46"/>
      <c r="N668" s="46"/>
      <c r="O668" s="48"/>
      <c r="P668" s="48"/>
      <c r="Q668" s="46"/>
      <c r="R668" s="48"/>
      <c r="S668" s="48"/>
      <c r="T668" s="48"/>
      <c r="U668" s="48"/>
      <c r="V668" s="48"/>
      <c r="W668" s="46"/>
      <c r="X668" s="48"/>
      <c r="Y668" s="48"/>
      <c r="Z668" s="157"/>
      <c r="AA668" s="47"/>
      <c r="AB668" s="97"/>
      <c r="AC668" s="49"/>
      <c r="AD668" s="49"/>
      <c r="AE668" s="49"/>
      <c r="AF668" s="49"/>
      <c r="AG668" s="49"/>
      <c r="AH668" s="47"/>
      <c r="AI668" s="47"/>
      <c r="AJ668" s="47"/>
      <c r="AK668" s="190"/>
      <c r="AL668" s="190"/>
      <c r="AM668" s="190"/>
      <c r="AN668" s="190"/>
      <c r="AO668" s="190"/>
      <c r="AP668" s="151"/>
      <c r="AQ668" s="322"/>
      <c r="AR668" s="322"/>
      <c r="AS668" s="322"/>
      <c r="AT668" s="47"/>
      <c r="AU668" s="47"/>
      <c r="AV668" s="47"/>
      <c r="AW668" s="47"/>
      <c r="AX668" s="322"/>
      <c r="AY668" s="98"/>
      <c r="AZ668" s="98"/>
      <c r="BA668" s="47"/>
      <c r="BB668" s="47"/>
      <c r="BC668" s="47"/>
      <c r="BD668" s="47"/>
      <c r="BE668" s="97"/>
      <c r="BF668" s="49"/>
      <c r="BG668" s="239"/>
      <c r="BH668" s="342"/>
      <c r="BI668" s="49"/>
      <c r="BJ668" s="49"/>
      <c r="BK668" s="49"/>
      <c r="BL668" s="49"/>
      <c r="BM668" s="49"/>
      <c r="BN668" s="47"/>
      <c r="BO668" s="49"/>
      <c r="BP668" s="49"/>
      <c r="BQ668" s="49"/>
      <c r="BR668" s="323"/>
      <c r="BS668" s="323"/>
      <c r="BT668" s="323"/>
      <c r="BU668" s="49"/>
      <c r="BV668" s="49"/>
      <c r="BW668" s="97"/>
      <c r="BX668" s="97"/>
      <c r="BY668" s="97"/>
      <c r="BZ668" s="97"/>
      <c r="CA668" s="49"/>
      <c r="CB668" s="49"/>
      <c r="CC668" s="49"/>
      <c r="CD668" s="49"/>
      <c r="CE668" s="49"/>
      <c r="CF668" s="49"/>
      <c r="CG668" s="49"/>
      <c r="CH668" s="49"/>
      <c r="CI668" s="97"/>
      <c r="CJ668" s="97"/>
      <c r="CK668" s="97"/>
      <c r="CL668" s="97"/>
      <c r="CM668" s="335"/>
      <c r="CN668" s="337"/>
      <c r="CO668" s="315" t="str">
        <f>IF(Формулы!R668&gt;V668,"22-?,Дата 14 - Прибыл из УФСИН; ","")&amp;IF(Формулы!Q668&gt;Y668,"25-?,Дата 13 - Выбыл в УФСИН;","")&amp;IF(YEAR(ДАННЫЕ!$F$1)=YEAR(ДАННЫЕ!B668),IF(AT668&gt;0,"","40-?, вявлен в текущем году! "),"")&amp;IF(YEAR($F$1)=YEAR(W668),IF(X668+Y668&gt;0,"","23-стоит, 24,25 - куда выбыл? "),"")&amp;IF(X668+Y668&gt;0,IF(YEAR($F$1)=YEAR(W668),"","24+25&gt;0? 23 - когда выбыл? "),"")&amp;IF(BA668&lt;BB668,"47&gt;=48; ","")&amp;IF(BA668&lt;BC668,"47&gt;=49; ","")&amp;IF(BA668&lt;BD668,"47&gt;=50; ","")&amp;IF(BE668&gt;0,IF(BF668&gt;0,IF(AU668&gt;AV668,"","41 и 42 - ? (51 и 52 &gt; 0);"),"51 &gt; 0 52 - ?;"),"")&amp;IF(AU668&gt;0,IF(AV668&gt;AU668,"41&gt;42;","")&amp;IF(BE668&gt;0,"","41&gt;0 51-?;"),"")&amp;IF(BF668&gt;0,IF(BE668&gt;0,"","52&gt;0 51-?;"),"")&amp;IF(AW668&gt;=AX668,"","43&gt;44;")&amp;IF(CA668&gt;0,IF(AW668&gt;0,"","71 &gt; 0 43-?;"),"")</f>
        <v/>
      </c>
    </row>
    <row r="669" spans="1:93" s="250" customFormat="1" ht="15" customHeight="1" x14ac:dyDescent="0.2">
      <c r="A669" s="45"/>
      <c r="B669" s="46"/>
      <c r="C669" s="121"/>
      <c r="D669" s="121"/>
      <c r="E669" s="336"/>
      <c r="F669" s="122"/>
      <c r="G669" s="46"/>
      <c r="H669" s="45"/>
      <c r="I669" s="45"/>
      <c r="J669" s="45"/>
      <c r="K669" s="45"/>
      <c r="L669" s="45"/>
      <c r="M669" s="46"/>
      <c r="N669" s="46"/>
      <c r="O669" s="48"/>
      <c r="P669" s="48"/>
      <c r="Q669" s="46"/>
      <c r="R669" s="48"/>
      <c r="S669" s="48"/>
      <c r="T669" s="48"/>
      <c r="U669" s="48"/>
      <c r="V669" s="48"/>
      <c r="W669" s="46"/>
      <c r="X669" s="48"/>
      <c r="Y669" s="48"/>
      <c r="Z669" s="157"/>
      <c r="AA669" s="47"/>
      <c r="AB669" s="97"/>
      <c r="AC669" s="49"/>
      <c r="AD669" s="49"/>
      <c r="AE669" s="49"/>
      <c r="AF669" s="49"/>
      <c r="AG669" s="49"/>
      <c r="AH669" s="47"/>
      <c r="AI669" s="47"/>
      <c r="AJ669" s="47"/>
      <c r="AK669" s="190"/>
      <c r="AL669" s="190"/>
      <c r="AM669" s="190"/>
      <c r="AN669" s="190"/>
      <c r="AO669" s="190"/>
      <c r="AP669" s="151"/>
      <c r="AQ669" s="322"/>
      <c r="AR669" s="322"/>
      <c r="AS669" s="322"/>
      <c r="AT669" s="47"/>
      <c r="AU669" s="47"/>
      <c r="AV669" s="47"/>
      <c r="AW669" s="47"/>
      <c r="AX669" s="322"/>
      <c r="AY669" s="98"/>
      <c r="AZ669" s="98"/>
      <c r="BA669" s="47"/>
      <c r="BB669" s="47"/>
      <c r="BC669" s="47"/>
      <c r="BD669" s="47"/>
      <c r="BE669" s="97"/>
      <c r="BF669" s="49"/>
      <c r="BG669" s="239"/>
      <c r="BH669" s="342"/>
      <c r="BI669" s="49"/>
      <c r="BJ669" s="49"/>
      <c r="BK669" s="49"/>
      <c r="BL669" s="49"/>
      <c r="BM669" s="49"/>
      <c r="BN669" s="47"/>
      <c r="BO669" s="49"/>
      <c r="BP669" s="49"/>
      <c r="BQ669" s="49"/>
      <c r="BR669" s="323"/>
      <c r="BS669" s="323"/>
      <c r="BT669" s="323"/>
      <c r="BU669" s="49"/>
      <c r="BV669" s="49"/>
      <c r="BW669" s="97"/>
      <c r="BX669" s="97"/>
      <c r="BY669" s="97"/>
      <c r="BZ669" s="97"/>
      <c r="CA669" s="49"/>
      <c r="CB669" s="49"/>
      <c r="CC669" s="49"/>
      <c r="CD669" s="49"/>
      <c r="CE669" s="49"/>
      <c r="CF669" s="49"/>
      <c r="CG669" s="49"/>
      <c r="CH669" s="49"/>
      <c r="CI669" s="97"/>
      <c r="CJ669" s="97"/>
      <c r="CK669" s="97"/>
      <c r="CL669" s="97"/>
      <c r="CM669" s="335"/>
      <c r="CN669" s="337"/>
      <c r="CO669" s="315" t="str">
        <f>IF(Формулы!R669&gt;V669,"22-?,Дата 14 - Прибыл из УФСИН; ","")&amp;IF(Формулы!Q669&gt;Y669,"25-?,Дата 13 - Выбыл в УФСИН;","")&amp;IF(YEAR(ДАННЫЕ!$F$1)=YEAR(ДАННЫЕ!B669),IF(AT669&gt;0,"","40-?, вявлен в текущем году! "),"")&amp;IF(YEAR($F$1)=YEAR(W669),IF(X669+Y669&gt;0,"","23-стоит, 24,25 - куда выбыл? "),"")&amp;IF(X669+Y669&gt;0,IF(YEAR($F$1)=YEAR(W669),"","24+25&gt;0? 23 - когда выбыл? "),"")&amp;IF(BA669&lt;BB669,"47&gt;=48; ","")&amp;IF(BA669&lt;BC669,"47&gt;=49; ","")&amp;IF(BA669&lt;BD669,"47&gt;=50; ","")&amp;IF(BE669&gt;0,IF(BF669&gt;0,IF(AU669&gt;AV669,"","41 и 42 - ? (51 и 52 &gt; 0);"),"51 &gt; 0 52 - ?;"),"")&amp;IF(AU669&gt;0,IF(AV669&gt;AU669,"41&gt;42;","")&amp;IF(BE669&gt;0,"","41&gt;0 51-?;"),"")&amp;IF(BF669&gt;0,IF(BE669&gt;0,"","52&gt;0 51-?;"),"")&amp;IF(AW669&gt;=AX669,"","43&gt;44;")&amp;IF(CA669&gt;0,IF(AW669&gt;0,"","71 &gt; 0 43-?;"),"")</f>
        <v/>
      </c>
    </row>
    <row r="670" spans="1:93" s="250" customFormat="1" ht="15" customHeight="1" x14ac:dyDescent="0.2">
      <c r="A670" s="45"/>
      <c r="B670" s="46"/>
      <c r="C670" s="121"/>
      <c r="D670" s="121"/>
      <c r="E670" s="336"/>
      <c r="F670" s="122"/>
      <c r="G670" s="46"/>
      <c r="H670" s="45"/>
      <c r="I670" s="45"/>
      <c r="J670" s="45"/>
      <c r="K670" s="45"/>
      <c r="L670" s="45"/>
      <c r="M670" s="46"/>
      <c r="N670" s="46"/>
      <c r="O670" s="48"/>
      <c r="P670" s="48"/>
      <c r="Q670" s="46"/>
      <c r="R670" s="48"/>
      <c r="S670" s="48"/>
      <c r="T670" s="48"/>
      <c r="U670" s="48"/>
      <c r="V670" s="48"/>
      <c r="W670" s="46"/>
      <c r="X670" s="48"/>
      <c r="Y670" s="48"/>
      <c r="Z670" s="157"/>
      <c r="AA670" s="47"/>
      <c r="AB670" s="97"/>
      <c r="AC670" s="49"/>
      <c r="AD670" s="49"/>
      <c r="AE670" s="49"/>
      <c r="AF670" s="49"/>
      <c r="AG670" s="49"/>
      <c r="AH670" s="47"/>
      <c r="AI670" s="47"/>
      <c r="AJ670" s="47"/>
      <c r="AK670" s="190"/>
      <c r="AL670" s="190"/>
      <c r="AM670" s="190"/>
      <c r="AN670" s="190"/>
      <c r="AO670" s="190"/>
      <c r="AP670" s="151"/>
      <c r="AQ670" s="322"/>
      <c r="AR670" s="322"/>
      <c r="AS670" s="322"/>
      <c r="AT670" s="47"/>
      <c r="AU670" s="47"/>
      <c r="AV670" s="47"/>
      <c r="AW670" s="47"/>
      <c r="AX670" s="322"/>
      <c r="AY670" s="98"/>
      <c r="AZ670" s="98"/>
      <c r="BA670" s="47"/>
      <c r="BB670" s="47"/>
      <c r="BC670" s="47"/>
      <c r="BD670" s="47"/>
      <c r="BE670" s="97"/>
      <c r="BF670" s="49"/>
      <c r="BG670" s="239"/>
      <c r="BH670" s="342"/>
      <c r="BI670" s="49"/>
      <c r="BJ670" s="49"/>
      <c r="BK670" s="49"/>
      <c r="BL670" s="49"/>
      <c r="BM670" s="49"/>
      <c r="BN670" s="47"/>
      <c r="BO670" s="49"/>
      <c r="BP670" s="49"/>
      <c r="BQ670" s="49"/>
      <c r="BR670" s="323"/>
      <c r="BS670" s="323"/>
      <c r="BT670" s="323"/>
      <c r="BU670" s="49"/>
      <c r="BV670" s="49"/>
      <c r="BW670" s="97"/>
      <c r="BX670" s="97"/>
      <c r="BY670" s="97"/>
      <c r="BZ670" s="97"/>
      <c r="CA670" s="49"/>
      <c r="CB670" s="49"/>
      <c r="CC670" s="49"/>
      <c r="CD670" s="49"/>
      <c r="CE670" s="49"/>
      <c r="CF670" s="49"/>
      <c r="CG670" s="49"/>
      <c r="CH670" s="49"/>
      <c r="CI670" s="97"/>
      <c r="CJ670" s="97"/>
      <c r="CK670" s="97"/>
      <c r="CL670" s="97"/>
      <c r="CM670" s="335"/>
      <c r="CN670" s="337"/>
      <c r="CO670" s="315" t="str">
        <f>IF(Формулы!R670&gt;V670,"22-?,Дата 14 - Прибыл из УФСИН; ","")&amp;IF(Формулы!Q670&gt;Y670,"25-?,Дата 13 - Выбыл в УФСИН;","")&amp;IF(YEAR(ДАННЫЕ!$F$1)=YEAR(ДАННЫЕ!B670),IF(AT670&gt;0,"","40-?, вявлен в текущем году! "),"")&amp;IF(YEAR($F$1)=YEAR(W670),IF(X670+Y670&gt;0,"","23-стоит, 24,25 - куда выбыл? "),"")&amp;IF(X670+Y670&gt;0,IF(YEAR($F$1)=YEAR(W670),"","24+25&gt;0? 23 - когда выбыл? "),"")&amp;IF(BA670&lt;BB670,"47&gt;=48; ","")&amp;IF(BA670&lt;BC670,"47&gt;=49; ","")&amp;IF(BA670&lt;BD670,"47&gt;=50; ","")&amp;IF(BE670&gt;0,IF(BF670&gt;0,IF(AU670&gt;AV670,"","41 и 42 - ? (51 и 52 &gt; 0);"),"51 &gt; 0 52 - ?;"),"")&amp;IF(AU670&gt;0,IF(AV670&gt;AU670,"41&gt;42;","")&amp;IF(BE670&gt;0,"","41&gt;0 51-?;"),"")&amp;IF(BF670&gt;0,IF(BE670&gt;0,"","52&gt;0 51-?;"),"")&amp;IF(AW670&gt;=AX670,"","43&gt;44;")&amp;IF(CA670&gt;0,IF(AW670&gt;0,"","71 &gt; 0 43-?;"),"")</f>
        <v/>
      </c>
    </row>
    <row r="671" spans="1:93" s="250" customFormat="1" ht="15" customHeight="1" x14ac:dyDescent="0.2">
      <c r="A671" s="45"/>
      <c r="B671" s="46"/>
      <c r="C671" s="121"/>
      <c r="D671" s="121"/>
      <c r="E671" s="336"/>
      <c r="F671" s="122"/>
      <c r="G671" s="46"/>
      <c r="H671" s="45"/>
      <c r="I671" s="45"/>
      <c r="J671" s="45"/>
      <c r="K671" s="45"/>
      <c r="L671" s="45"/>
      <c r="M671" s="46"/>
      <c r="N671" s="46"/>
      <c r="O671" s="48"/>
      <c r="P671" s="48"/>
      <c r="Q671" s="46"/>
      <c r="R671" s="48"/>
      <c r="S671" s="48"/>
      <c r="T671" s="48"/>
      <c r="U671" s="48"/>
      <c r="V671" s="48"/>
      <c r="W671" s="46"/>
      <c r="X671" s="48"/>
      <c r="Y671" s="48"/>
      <c r="Z671" s="157"/>
      <c r="AA671" s="47"/>
      <c r="AB671" s="97"/>
      <c r="AC671" s="49"/>
      <c r="AD671" s="49"/>
      <c r="AE671" s="49"/>
      <c r="AF671" s="49"/>
      <c r="AG671" s="49"/>
      <c r="AH671" s="47"/>
      <c r="AI671" s="47"/>
      <c r="AJ671" s="47"/>
      <c r="AK671" s="190"/>
      <c r="AL671" s="190"/>
      <c r="AM671" s="190"/>
      <c r="AN671" s="190"/>
      <c r="AO671" s="190"/>
      <c r="AP671" s="151"/>
      <c r="AQ671" s="322"/>
      <c r="AR671" s="322"/>
      <c r="AS671" s="322"/>
      <c r="AT671" s="47"/>
      <c r="AU671" s="47"/>
      <c r="AV671" s="47"/>
      <c r="AW671" s="47"/>
      <c r="AX671" s="322"/>
      <c r="AY671" s="98"/>
      <c r="AZ671" s="98"/>
      <c r="BA671" s="47"/>
      <c r="BB671" s="47"/>
      <c r="BC671" s="47"/>
      <c r="BD671" s="47"/>
      <c r="BE671" s="97"/>
      <c r="BF671" s="49"/>
      <c r="BG671" s="239"/>
      <c r="BH671" s="342"/>
      <c r="BI671" s="49"/>
      <c r="BJ671" s="49"/>
      <c r="BK671" s="49"/>
      <c r="BL671" s="49"/>
      <c r="BM671" s="49"/>
      <c r="BN671" s="47"/>
      <c r="BO671" s="49"/>
      <c r="BP671" s="49"/>
      <c r="BQ671" s="49"/>
      <c r="BR671" s="323"/>
      <c r="BS671" s="323"/>
      <c r="BT671" s="323"/>
      <c r="BU671" s="49"/>
      <c r="BV671" s="49"/>
      <c r="BW671" s="97"/>
      <c r="BX671" s="97"/>
      <c r="BY671" s="97"/>
      <c r="BZ671" s="97"/>
      <c r="CA671" s="49"/>
      <c r="CB671" s="49"/>
      <c r="CC671" s="49"/>
      <c r="CD671" s="49"/>
      <c r="CE671" s="49"/>
      <c r="CF671" s="49"/>
      <c r="CG671" s="49"/>
      <c r="CH671" s="49"/>
      <c r="CI671" s="97"/>
      <c r="CJ671" s="97"/>
      <c r="CK671" s="97"/>
      <c r="CL671" s="97"/>
      <c r="CM671" s="335"/>
      <c r="CN671" s="337"/>
      <c r="CO671" s="315" t="str">
        <f>IF(Формулы!R671&gt;V671,"22-?,Дата 14 - Прибыл из УФСИН; ","")&amp;IF(Формулы!Q671&gt;Y671,"25-?,Дата 13 - Выбыл в УФСИН;","")&amp;IF(YEAR(ДАННЫЕ!$F$1)=YEAR(ДАННЫЕ!B671),IF(AT671&gt;0,"","40-?, вявлен в текущем году! "),"")&amp;IF(YEAR($F$1)=YEAR(W671),IF(X671+Y671&gt;0,"","23-стоит, 24,25 - куда выбыл? "),"")&amp;IF(X671+Y671&gt;0,IF(YEAR($F$1)=YEAR(W671),"","24+25&gt;0? 23 - когда выбыл? "),"")&amp;IF(BA671&lt;BB671,"47&gt;=48; ","")&amp;IF(BA671&lt;BC671,"47&gt;=49; ","")&amp;IF(BA671&lt;BD671,"47&gt;=50; ","")&amp;IF(BE671&gt;0,IF(BF671&gt;0,IF(AU671&gt;AV671,"","41 и 42 - ? (51 и 52 &gt; 0);"),"51 &gt; 0 52 - ?;"),"")&amp;IF(AU671&gt;0,IF(AV671&gt;AU671,"41&gt;42;","")&amp;IF(BE671&gt;0,"","41&gt;0 51-?;"),"")&amp;IF(BF671&gt;0,IF(BE671&gt;0,"","52&gt;0 51-?;"),"")&amp;IF(AW671&gt;=AX671,"","43&gt;44;")&amp;IF(CA671&gt;0,IF(AW671&gt;0,"","71 &gt; 0 43-?;"),"")</f>
        <v/>
      </c>
    </row>
    <row r="672" spans="1:93" s="250" customFormat="1" ht="15" customHeight="1" x14ac:dyDescent="0.2">
      <c r="A672" s="45"/>
      <c r="B672" s="46"/>
      <c r="C672" s="121"/>
      <c r="D672" s="121"/>
      <c r="E672" s="336"/>
      <c r="F672" s="122"/>
      <c r="G672" s="46"/>
      <c r="H672" s="45"/>
      <c r="I672" s="45"/>
      <c r="J672" s="45"/>
      <c r="K672" s="45"/>
      <c r="L672" s="45"/>
      <c r="M672" s="46"/>
      <c r="N672" s="46"/>
      <c r="O672" s="48"/>
      <c r="P672" s="48"/>
      <c r="Q672" s="46"/>
      <c r="R672" s="48"/>
      <c r="S672" s="48"/>
      <c r="T672" s="48"/>
      <c r="U672" s="48"/>
      <c r="V672" s="48"/>
      <c r="W672" s="46"/>
      <c r="X672" s="48"/>
      <c r="Y672" s="48"/>
      <c r="Z672" s="157"/>
      <c r="AA672" s="47"/>
      <c r="AB672" s="97"/>
      <c r="AC672" s="49"/>
      <c r="AD672" s="49"/>
      <c r="AE672" s="49"/>
      <c r="AF672" s="49"/>
      <c r="AG672" s="49"/>
      <c r="AH672" s="47"/>
      <c r="AI672" s="47"/>
      <c r="AJ672" s="47"/>
      <c r="AK672" s="190"/>
      <c r="AL672" s="190"/>
      <c r="AM672" s="190"/>
      <c r="AN672" s="190"/>
      <c r="AO672" s="190"/>
      <c r="AP672" s="151"/>
      <c r="AQ672" s="322"/>
      <c r="AR672" s="322"/>
      <c r="AS672" s="322"/>
      <c r="AT672" s="47"/>
      <c r="AU672" s="47"/>
      <c r="AV672" s="47"/>
      <c r="AW672" s="47"/>
      <c r="AX672" s="322"/>
      <c r="AY672" s="98"/>
      <c r="AZ672" s="98"/>
      <c r="BA672" s="47"/>
      <c r="BB672" s="47"/>
      <c r="BC672" s="47"/>
      <c r="BD672" s="47"/>
      <c r="BE672" s="97"/>
      <c r="BF672" s="49"/>
      <c r="BG672" s="239"/>
      <c r="BH672" s="342"/>
      <c r="BI672" s="49"/>
      <c r="BJ672" s="49"/>
      <c r="BK672" s="49"/>
      <c r="BL672" s="49"/>
      <c r="BM672" s="49"/>
      <c r="BN672" s="47"/>
      <c r="BO672" s="49"/>
      <c r="BP672" s="49"/>
      <c r="BQ672" s="49"/>
      <c r="BR672" s="323"/>
      <c r="BS672" s="323"/>
      <c r="BT672" s="323"/>
      <c r="BU672" s="49"/>
      <c r="BV672" s="49"/>
      <c r="BW672" s="97"/>
      <c r="BX672" s="97"/>
      <c r="BY672" s="97"/>
      <c r="BZ672" s="97"/>
      <c r="CA672" s="49"/>
      <c r="CB672" s="49"/>
      <c r="CC672" s="49"/>
      <c r="CD672" s="49"/>
      <c r="CE672" s="49"/>
      <c r="CF672" s="49"/>
      <c r="CG672" s="49"/>
      <c r="CH672" s="49"/>
      <c r="CI672" s="97"/>
      <c r="CJ672" s="97"/>
      <c r="CK672" s="97"/>
      <c r="CL672" s="97"/>
      <c r="CM672" s="335"/>
      <c r="CN672" s="337"/>
      <c r="CO672" s="315" t="str">
        <f>IF(Формулы!R672&gt;V672,"22-?,Дата 14 - Прибыл из УФСИН; ","")&amp;IF(Формулы!Q672&gt;Y672,"25-?,Дата 13 - Выбыл в УФСИН;","")&amp;IF(YEAR(ДАННЫЕ!$F$1)=YEAR(ДАННЫЕ!B672),IF(AT672&gt;0,"","40-?, вявлен в текущем году! "),"")&amp;IF(YEAR($F$1)=YEAR(W672),IF(X672+Y672&gt;0,"","23-стоит, 24,25 - куда выбыл? "),"")&amp;IF(X672+Y672&gt;0,IF(YEAR($F$1)=YEAR(W672),"","24+25&gt;0? 23 - когда выбыл? "),"")&amp;IF(BA672&lt;BB672,"47&gt;=48; ","")&amp;IF(BA672&lt;BC672,"47&gt;=49; ","")&amp;IF(BA672&lt;BD672,"47&gt;=50; ","")&amp;IF(BE672&gt;0,IF(BF672&gt;0,IF(AU672&gt;AV672,"","41 и 42 - ? (51 и 52 &gt; 0);"),"51 &gt; 0 52 - ?;"),"")&amp;IF(AU672&gt;0,IF(AV672&gt;AU672,"41&gt;42;","")&amp;IF(BE672&gt;0,"","41&gt;0 51-?;"),"")&amp;IF(BF672&gt;0,IF(BE672&gt;0,"","52&gt;0 51-?;"),"")&amp;IF(AW672&gt;=AX672,"","43&gt;44;")&amp;IF(CA672&gt;0,IF(AW672&gt;0,"","71 &gt; 0 43-?;"),"")</f>
        <v/>
      </c>
    </row>
    <row r="673" spans="1:93" s="250" customFormat="1" ht="15" customHeight="1" x14ac:dyDescent="0.2">
      <c r="A673" s="45"/>
      <c r="B673" s="46"/>
      <c r="C673" s="121"/>
      <c r="D673" s="121"/>
      <c r="E673" s="336"/>
      <c r="F673" s="122"/>
      <c r="G673" s="46"/>
      <c r="H673" s="45"/>
      <c r="I673" s="45"/>
      <c r="J673" s="45"/>
      <c r="K673" s="45"/>
      <c r="L673" s="45"/>
      <c r="M673" s="46"/>
      <c r="N673" s="46"/>
      <c r="O673" s="48"/>
      <c r="P673" s="48"/>
      <c r="Q673" s="46"/>
      <c r="R673" s="48"/>
      <c r="S673" s="48"/>
      <c r="T673" s="48"/>
      <c r="U673" s="48"/>
      <c r="V673" s="48"/>
      <c r="W673" s="46"/>
      <c r="X673" s="48"/>
      <c r="Y673" s="48"/>
      <c r="Z673" s="157"/>
      <c r="AA673" s="47"/>
      <c r="AB673" s="97"/>
      <c r="AC673" s="49"/>
      <c r="AD673" s="49"/>
      <c r="AE673" s="49"/>
      <c r="AF673" s="49"/>
      <c r="AG673" s="49"/>
      <c r="AH673" s="47"/>
      <c r="AI673" s="47"/>
      <c r="AJ673" s="47"/>
      <c r="AK673" s="190"/>
      <c r="AL673" s="190"/>
      <c r="AM673" s="190"/>
      <c r="AN673" s="190"/>
      <c r="AO673" s="190"/>
      <c r="AP673" s="151"/>
      <c r="AQ673" s="322"/>
      <c r="AR673" s="322"/>
      <c r="AS673" s="322"/>
      <c r="AT673" s="47"/>
      <c r="AU673" s="47"/>
      <c r="AV673" s="47"/>
      <c r="AW673" s="47"/>
      <c r="AX673" s="322"/>
      <c r="AY673" s="98"/>
      <c r="AZ673" s="98"/>
      <c r="BA673" s="47"/>
      <c r="BB673" s="47"/>
      <c r="BC673" s="47"/>
      <c r="BD673" s="47"/>
      <c r="BE673" s="97"/>
      <c r="BF673" s="49"/>
      <c r="BG673" s="239"/>
      <c r="BH673" s="342"/>
      <c r="BI673" s="49"/>
      <c r="BJ673" s="49"/>
      <c r="BK673" s="49"/>
      <c r="BL673" s="49"/>
      <c r="BM673" s="49"/>
      <c r="BN673" s="47"/>
      <c r="BO673" s="49"/>
      <c r="BP673" s="49"/>
      <c r="BQ673" s="49"/>
      <c r="BR673" s="323"/>
      <c r="BS673" s="323"/>
      <c r="BT673" s="323"/>
      <c r="BU673" s="49"/>
      <c r="BV673" s="49"/>
      <c r="BW673" s="97"/>
      <c r="BX673" s="97"/>
      <c r="BY673" s="97"/>
      <c r="BZ673" s="97"/>
      <c r="CA673" s="49"/>
      <c r="CB673" s="49"/>
      <c r="CC673" s="49"/>
      <c r="CD673" s="49"/>
      <c r="CE673" s="49"/>
      <c r="CF673" s="49"/>
      <c r="CG673" s="49"/>
      <c r="CH673" s="49"/>
      <c r="CI673" s="97"/>
      <c r="CJ673" s="97"/>
      <c r="CK673" s="97"/>
      <c r="CL673" s="97"/>
      <c r="CM673" s="335"/>
      <c r="CN673" s="337"/>
      <c r="CO673" s="315" t="str">
        <f>IF(Формулы!R673&gt;V673,"22-?,Дата 14 - Прибыл из УФСИН; ","")&amp;IF(Формулы!Q673&gt;Y673,"25-?,Дата 13 - Выбыл в УФСИН;","")&amp;IF(YEAR(ДАННЫЕ!$F$1)=YEAR(ДАННЫЕ!B673),IF(AT673&gt;0,"","40-?, вявлен в текущем году! "),"")&amp;IF(YEAR($F$1)=YEAR(W673),IF(X673+Y673&gt;0,"","23-стоит, 24,25 - куда выбыл? "),"")&amp;IF(X673+Y673&gt;0,IF(YEAR($F$1)=YEAR(W673),"","24+25&gt;0? 23 - когда выбыл? "),"")&amp;IF(BA673&lt;BB673,"47&gt;=48; ","")&amp;IF(BA673&lt;BC673,"47&gt;=49; ","")&amp;IF(BA673&lt;BD673,"47&gt;=50; ","")&amp;IF(BE673&gt;0,IF(BF673&gt;0,IF(AU673&gt;AV673,"","41 и 42 - ? (51 и 52 &gt; 0);"),"51 &gt; 0 52 - ?;"),"")&amp;IF(AU673&gt;0,IF(AV673&gt;AU673,"41&gt;42;","")&amp;IF(BE673&gt;0,"","41&gt;0 51-?;"),"")&amp;IF(BF673&gt;0,IF(BE673&gt;0,"","52&gt;0 51-?;"),"")&amp;IF(AW673&gt;=AX673,"","43&gt;44;")&amp;IF(CA673&gt;0,IF(AW673&gt;0,"","71 &gt; 0 43-?;"),"")</f>
        <v/>
      </c>
    </row>
    <row r="674" spans="1:93" s="250" customFormat="1" ht="15" customHeight="1" x14ac:dyDescent="0.2">
      <c r="A674" s="45"/>
      <c r="B674" s="46"/>
      <c r="C674" s="121"/>
      <c r="D674" s="121"/>
      <c r="E674" s="336"/>
      <c r="F674" s="122"/>
      <c r="G674" s="46"/>
      <c r="H674" s="45"/>
      <c r="I674" s="45"/>
      <c r="J674" s="45"/>
      <c r="K674" s="45"/>
      <c r="L674" s="45"/>
      <c r="M674" s="46"/>
      <c r="N674" s="46"/>
      <c r="O674" s="48"/>
      <c r="P674" s="48"/>
      <c r="Q674" s="46"/>
      <c r="R674" s="48"/>
      <c r="S674" s="48"/>
      <c r="T674" s="48"/>
      <c r="U674" s="48"/>
      <c r="V674" s="48"/>
      <c r="W674" s="46"/>
      <c r="X674" s="48"/>
      <c r="Y674" s="48"/>
      <c r="Z674" s="157"/>
      <c r="AA674" s="47"/>
      <c r="AB674" s="97"/>
      <c r="AC674" s="49"/>
      <c r="AD674" s="49"/>
      <c r="AE674" s="49"/>
      <c r="AF674" s="49"/>
      <c r="AG674" s="49"/>
      <c r="AH674" s="47"/>
      <c r="AI674" s="47"/>
      <c r="AJ674" s="47"/>
      <c r="AK674" s="190"/>
      <c r="AL674" s="190"/>
      <c r="AM674" s="190"/>
      <c r="AN674" s="190"/>
      <c r="AO674" s="190"/>
      <c r="AP674" s="151"/>
      <c r="AQ674" s="322"/>
      <c r="AR674" s="322"/>
      <c r="AS674" s="322"/>
      <c r="AT674" s="47"/>
      <c r="AU674" s="47"/>
      <c r="AV674" s="47"/>
      <c r="AW674" s="47"/>
      <c r="AX674" s="322"/>
      <c r="AY674" s="98"/>
      <c r="AZ674" s="98"/>
      <c r="BA674" s="47"/>
      <c r="BB674" s="47"/>
      <c r="BC674" s="47"/>
      <c r="BD674" s="47"/>
      <c r="BE674" s="97"/>
      <c r="BF674" s="49"/>
      <c r="BG674" s="239"/>
      <c r="BH674" s="342"/>
      <c r="BI674" s="49"/>
      <c r="BJ674" s="49"/>
      <c r="BK674" s="49"/>
      <c r="BL674" s="49"/>
      <c r="BM674" s="49"/>
      <c r="BN674" s="47"/>
      <c r="BO674" s="49"/>
      <c r="BP674" s="49"/>
      <c r="BQ674" s="49"/>
      <c r="BR674" s="323"/>
      <c r="BS674" s="323"/>
      <c r="BT674" s="323"/>
      <c r="BU674" s="49"/>
      <c r="BV674" s="49"/>
      <c r="BW674" s="97"/>
      <c r="BX674" s="97"/>
      <c r="BY674" s="97"/>
      <c r="BZ674" s="97"/>
      <c r="CA674" s="49"/>
      <c r="CB674" s="49"/>
      <c r="CC674" s="49"/>
      <c r="CD674" s="49"/>
      <c r="CE674" s="49"/>
      <c r="CF674" s="49"/>
      <c r="CG674" s="49"/>
      <c r="CH674" s="49"/>
      <c r="CI674" s="97"/>
      <c r="CJ674" s="97"/>
      <c r="CK674" s="97"/>
      <c r="CL674" s="97"/>
      <c r="CM674" s="335"/>
      <c r="CN674" s="337"/>
      <c r="CO674" s="315" t="str">
        <f>IF(Формулы!R674&gt;V674,"22-?,Дата 14 - Прибыл из УФСИН; ","")&amp;IF(Формулы!Q674&gt;Y674,"25-?,Дата 13 - Выбыл в УФСИН;","")&amp;IF(YEAR(ДАННЫЕ!$F$1)=YEAR(ДАННЫЕ!B674),IF(AT674&gt;0,"","40-?, вявлен в текущем году! "),"")&amp;IF(YEAR($F$1)=YEAR(W674),IF(X674+Y674&gt;0,"","23-стоит, 24,25 - куда выбыл? "),"")&amp;IF(X674+Y674&gt;0,IF(YEAR($F$1)=YEAR(W674),"","24+25&gt;0? 23 - когда выбыл? "),"")&amp;IF(BA674&lt;BB674,"47&gt;=48; ","")&amp;IF(BA674&lt;BC674,"47&gt;=49; ","")&amp;IF(BA674&lt;BD674,"47&gt;=50; ","")&amp;IF(BE674&gt;0,IF(BF674&gt;0,IF(AU674&gt;AV674,"","41 и 42 - ? (51 и 52 &gt; 0);"),"51 &gt; 0 52 - ?;"),"")&amp;IF(AU674&gt;0,IF(AV674&gt;AU674,"41&gt;42;","")&amp;IF(BE674&gt;0,"","41&gt;0 51-?;"),"")&amp;IF(BF674&gt;0,IF(BE674&gt;0,"","52&gt;0 51-?;"),"")&amp;IF(AW674&gt;=AX674,"","43&gt;44;")&amp;IF(CA674&gt;0,IF(AW674&gt;0,"","71 &gt; 0 43-?;"),"")</f>
        <v/>
      </c>
    </row>
    <row r="675" spans="1:93" s="250" customFormat="1" ht="15" customHeight="1" x14ac:dyDescent="0.2">
      <c r="A675" s="45"/>
      <c r="B675" s="46"/>
      <c r="C675" s="121"/>
      <c r="D675" s="121"/>
      <c r="E675" s="336"/>
      <c r="F675" s="122"/>
      <c r="G675" s="46"/>
      <c r="H675" s="45"/>
      <c r="I675" s="45"/>
      <c r="J675" s="45"/>
      <c r="K675" s="45"/>
      <c r="L675" s="45"/>
      <c r="M675" s="46"/>
      <c r="N675" s="46"/>
      <c r="O675" s="48"/>
      <c r="P675" s="48"/>
      <c r="Q675" s="46"/>
      <c r="R675" s="48"/>
      <c r="S675" s="48"/>
      <c r="T675" s="48"/>
      <c r="U675" s="48"/>
      <c r="V675" s="48"/>
      <c r="W675" s="46"/>
      <c r="X675" s="48"/>
      <c r="Y675" s="48"/>
      <c r="Z675" s="157"/>
      <c r="AA675" s="47"/>
      <c r="AB675" s="97"/>
      <c r="AC675" s="49"/>
      <c r="AD675" s="49"/>
      <c r="AE675" s="49"/>
      <c r="AF675" s="49"/>
      <c r="AG675" s="49"/>
      <c r="AH675" s="47"/>
      <c r="AI675" s="47"/>
      <c r="AJ675" s="47"/>
      <c r="AK675" s="190"/>
      <c r="AL675" s="190"/>
      <c r="AM675" s="190"/>
      <c r="AN675" s="190"/>
      <c r="AO675" s="190"/>
      <c r="AP675" s="151"/>
      <c r="AQ675" s="322"/>
      <c r="AR675" s="322"/>
      <c r="AS675" s="322"/>
      <c r="AT675" s="47"/>
      <c r="AU675" s="47"/>
      <c r="AV675" s="47"/>
      <c r="AW675" s="47"/>
      <c r="AX675" s="322"/>
      <c r="AY675" s="98"/>
      <c r="AZ675" s="98"/>
      <c r="BA675" s="47"/>
      <c r="BB675" s="47"/>
      <c r="BC675" s="47"/>
      <c r="BD675" s="47"/>
      <c r="BE675" s="97"/>
      <c r="BF675" s="49"/>
      <c r="BG675" s="239"/>
      <c r="BH675" s="342"/>
      <c r="BI675" s="49"/>
      <c r="BJ675" s="49"/>
      <c r="BK675" s="49"/>
      <c r="BL675" s="49"/>
      <c r="BM675" s="49"/>
      <c r="BN675" s="47"/>
      <c r="BO675" s="49"/>
      <c r="BP675" s="49"/>
      <c r="BQ675" s="49"/>
      <c r="BR675" s="323"/>
      <c r="BS675" s="323"/>
      <c r="BT675" s="323"/>
      <c r="BU675" s="49"/>
      <c r="BV675" s="49"/>
      <c r="BW675" s="97"/>
      <c r="BX675" s="97"/>
      <c r="BY675" s="97"/>
      <c r="BZ675" s="97"/>
      <c r="CA675" s="49"/>
      <c r="CB675" s="49"/>
      <c r="CC675" s="49"/>
      <c r="CD675" s="49"/>
      <c r="CE675" s="49"/>
      <c r="CF675" s="49"/>
      <c r="CG675" s="49"/>
      <c r="CH675" s="49"/>
      <c r="CI675" s="97"/>
      <c r="CJ675" s="97"/>
      <c r="CK675" s="97"/>
      <c r="CL675" s="97"/>
      <c r="CM675" s="335"/>
      <c r="CN675" s="337"/>
      <c r="CO675" s="315" t="str">
        <f>IF(Формулы!R675&gt;V675,"22-?,Дата 14 - Прибыл из УФСИН; ","")&amp;IF(Формулы!Q675&gt;Y675,"25-?,Дата 13 - Выбыл в УФСИН;","")&amp;IF(YEAR(ДАННЫЕ!$F$1)=YEAR(ДАННЫЕ!B675),IF(AT675&gt;0,"","40-?, вявлен в текущем году! "),"")&amp;IF(YEAR($F$1)=YEAR(W675),IF(X675+Y675&gt;0,"","23-стоит, 24,25 - куда выбыл? "),"")&amp;IF(X675+Y675&gt;0,IF(YEAR($F$1)=YEAR(W675),"","24+25&gt;0? 23 - когда выбыл? "),"")&amp;IF(BA675&lt;BB675,"47&gt;=48; ","")&amp;IF(BA675&lt;BC675,"47&gt;=49; ","")&amp;IF(BA675&lt;BD675,"47&gt;=50; ","")&amp;IF(BE675&gt;0,IF(BF675&gt;0,IF(AU675&gt;AV675,"","41 и 42 - ? (51 и 52 &gt; 0);"),"51 &gt; 0 52 - ?;"),"")&amp;IF(AU675&gt;0,IF(AV675&gt;AU675,"41&gt;42;","")&amp;IF(BE675&gt;0,"","41&gt;0 51-?;"),"")&amp;IF(BF675&gt;0,IF(BE675&gt;0,"","52&gt;0 51-?;"),"")&amp;IF(AW675&gt;=AX675,"","43&gt;44;")&amp;IF(CA675&gt;0,IF(AW675&gt;0,"","71 &gt; 0 43-?;"),"")</f>
        <v/>
      </c>
    </row>
    <row r="676" spans="1:93" s="250" customFormat="1" ht="15" customHeight="1" x14ac:dyDescent="0.2">
      <c r="A676" s="45"/>
      <c r="B676" s="46"/>
      <c r="C676" s="121"/>
      <c r="D676" s="121"/>
      <c r="E676" s="336"/>
      <c r="F676" s="122"/>
      <c r="G676" s="46"/>
      <c r="H676" s="45"/>
      <c r="I676" s="45"/>
      <c r="J676" s="45"/>
      <c r="K676" s="45"/>
      <c r="L676" s="45"/>
      <c r="M676" s="46"/>
      <c r="N676" s="46"/>
      <c r="O676" s="48"/>
      <c r="P676" s="48"/>
      <c r="Q676" s="46"/>
      <c r="R676" s="48"/>
      <c r="S676" s="48"/>
      <c r="T676" s="48"/>
      <c r="U676" s="48"/>
      <c r="V676" s="48"/>
      <c r="W676" s="46"/>
      <c r="X676" s="48"/>
      <c r="Y676" s="48"/>
      <c r="Z676" s="157"/>
      <c r="AA676" s="47"/>
      <c r="AB676" s="97"/>
      <c r="AC676" s="49"/>
      <c r="AD676" s="49"/>
      <c r="AE676" s="49"/>
      <c r="AF676" s="49"/>
      <c r="AG676" s="49"/>
      <c r="AH676" s="47"/>
      <c r="AI676" s="47"/>
      <c r="AJ676" s="47"/>
      <c r="AK676" s="190"/>
      <c r="AL676" s="190"/>
      <c r="AM676" s="190"/>
      <c r="AN676" s="190"/>
      <c r="AO676" s="190"/>
      <c r="AP676" s="151"/>
      <c r="AQ676" s="322"/>
      <c r="AR676" s="322"/>
      <c r="AS676" s="322"/>
      <c r="AT676" s="47"/>
      <c r="AU676" s="47"/>
      <c r="AV676" s="47"/>
      <c r="AW676" s="47"/>
      <c r="AX676" s="322"/>
      <c r="AY676" s="98"/>
      <c r="AZ676" s="98"/>
      <c r="BA676" s="47"/>
      <c r="BB676" s="47"/>
      <c r="BC676" s="47"/>
      <c r="BD676" s="47"/>
      <c r="BE676" s="97"/>
      <c r="BF676" s="49"/>
      <c r="BG676" s="239"/>
      <c r="BH676" s="342"/>
      <c r="BI676" s="49"/>
      <c r="BJ676" s="49"/>
      <c r="BK676" s="49"/>
      <c r="BL676" s="49"/>
      <c r="BM676" s="49"/>
      <c r="BN676" s="47"/>
      <c r="BO676" s="49"/>
      <c r="BP676" s="49"/>
      <c r="BQ676" s="49"/>
      <c r="BR676" s="323"/>
      <c r="BS676" s="323"/>
      <c r="BT676" s="323"/>
      <c r="BU676" s="49"/>
      <c r="BV676" s="49"/>
      <c r="BW676" s="97"/>
      <c r="BX676" s="97"/>
      <c r="BY676" s="97"/>
      <c r="BZ676" s="97"/>
      <c r="CA676" s="49"/>
      <c r="CB676" s="49"/>
      <c r="CC676" s="49"/>
      <c r="CD676" s="49"/>
      <c r="CE676" s="49"/>
      <c r="CF676" s="49"/>
      <c r="CG676" s="49"/>
      <c r="CH676" s="49"/>
      <c r="CI676" s="97"/>
      <c r="CJ676" s="97"/>
      <c r="CK676" s="97"/>
      <c r="CL676" s="97"/>
      <c r="CM676" s="335"/>
      <c r="CN676" s="337"/>
      <c r="CO676" s="315" t="str">
        <f>IF(Формулы!R676&gt;V676,"22-?,Дата 14 - Прибыл из УФСИН; ","")&amp;IF(Формулы!Q676&gt;Y676,"25-?,Дата 13 - Выбыл в УФСИН;","")&amp;IF(YEAR(ДАННЫЕ!$F$1)=YEAR(ДАННЫЕ!B676),IF(AT676&gt;0,"","40-?, вявлен в текущем году! "),"")&amp;IF(YEAR($F$1)=YEAR(W676),IF(X676+Y676&gt;0,"","23-стоит, 24,25 - куда выбыл? "),"")&amp;IF(X676+Y676&gt;0,IF(YEAR($F$1)=YEAR(W676),"","24+25&gt;0? 23 - когда выбыл? "),"")&amp;IF(BA676&lt;BB676,"47&gt;=48; ","")&amp;IF(BA676&lt;BC676,"47&gt;=49; ","")&amp;IF(BA676&lt;BD676,"47&gt;=50; ","")&amp;IF(BE676&gt;0,IF(BF676&gt;0,IF(AU676&gt;AV676,"","41 и 42 - ? (51 и 52 &gt; 0);"),"51 &gt; 0 52 - ?;"),"")&amp;IF(AU676&gt;0,IF(AV676&gt;AU676,"41&gt;42;","")&amp;IF(BE676&gt;0,"","41&gt;0 51-?;"),"")&amp;IF(BF676&gt;0,IF(BE676&gt;0,"","52&gt;0 51-?;"),"")&amp;IF(AW676&gt;=AX676,"","43&gt;44;")&amp;IF(CA676&gt;0,IF(AW676&gt;0,"","71 &gt; 0 43-?;"),"")</f>
        <v/>
      </c>
    </row>
    <row r="677" spans="1:93" s="250" customFormat="1" ht="15" customHeight="1" x14ac:dyDescent="0.2">
      <c r="A677" s="45"/>
      <c r="B677" s="46"/>
      <c r="C677" s="121"/>
      <c r="D677" s="121"/>
      <c r="E677" s="336"/>
      <c r="F677" s="122"/>
      <c r="G677" s="46"/>
      <c r="H677" s="45"/>
      <c r="I677" s="45"/>
      <c r="J677" s="45"/>
      <c r="K677" s="45"/>
      <c r="L677" s="45"/>
      <c r="M677" s="46"/>
      <c r="N677" s="46"/>
      <c r="O677" s="48"/>
      <c r="P677" s="48"/>
      <c r="Q677" s="46"/>
      <c r="R677" s="48"/>
      <c r="S677" s="48"/>
      <c r="T677" s="48"/>
      <c r="U677" s="48"/>
      <c r="V677" s="48"/>
      <c r="W677" s="46"/>
      <c r="X677" s="48"/>
      <c r="Y677" s="48"/>
      <c r="Z677" s="157"/>
      <c r="AA677" s="47"/>
      <c r="AB677" s="97"/>
      <c r="AC677" s="49"/>
      <c r="AD677" s="49"/>
      <c r="AE677" s="49"/>
      <c r="AF677" s="49"/>
      <c r="AG677" s="49"/>
      <c r="AH677" s="47"/>
      <c r="AI677" s="47"/>
      <c r="AJ677" s="47"/>
      <c r="AK677" s="190"/>
      <c r="AL677" s="190"/>
      <c r="AM677" s="190"/>
      <c r="AN677" s="190"/>
      <c r="AO677" s="190"/>
      <c r="AP677" s="151"/>
      <c r="AQ677" s="322"/>
      <c r="AR677" s="322"/>
      <c r="AS677" s="322"/>
      <c r="AT677" s="47"/>
      <c r="AU677" s="47"/>
      <c r="AV677" s="47"/>
      <c r="AW677" s="47"/>
      <c r="AX677" s="322"/>
      <c r="AY677" s="98"/>
      <c r="AZ677" s="98"/>
      <c r="BA677" s="47"/>
      <c r="BB677" s="47"/>
      <c r="BC677" s="47"/>
      <c r="BD677" s="47"/>
      <c r="BE677" s="97"/>
      <c r="BF677" s="49"/>
      <c r="BG677" s="239"/>
      <c r="BH677" s="342"/>
      <c r="BI677" s="49"/>
      <c r="BJ677" s="49"/>
      <c r="BK677" s="49"/>
      <c r="BL677" s="49"/>
      <c r="BM677" s="49"/>
      <c r="BN677" s="47"/>
      <c r="BO677" s="49"/>
      <c r="BP677" s="49"/>
      <c r="BQ677" s="49"/>
      <c r="BR677" s="323"/>
      <c r="BS677" s="323"/>
      <c r="BT677" s="323"/>
      <c r="BU677" s="49"/>
      <c r="BV677" s="49"/>
      <c r="BW677" s="97"/>
      <c r="BX677" s="97"/>
      <c r="BY677" s="97"/>
      <c r="BZ677" s="97"/>
      <c r="CA677" s="49"/>
      <c r="CB677" s="49"/>
      <c r="CC677" s="49"/>
      <c r="CD677" s="49"/>
      <c r="CE677" s="49"/>
      <c r="CF677" s="49"/>
      <c r="CG677" s="49"/>
      <c r="CH677" s="49"/>
      <c r="CI677" s="97"/>
      <c r="CJ677" s="97"/>
      <c r="CK677" s="97"/>
      <c r="CL677" s="97"/>
      <c r="CM677" s="335"/>
      <c r="CN677" s="337"/>
      <c r="CO677" s="315" t="str">
        <f>IF(Формулы!R677&gt;V677,"22-?,Дата 14 - Прибыл из УФСИН; ","")&amp;IF(Формулы!Q677&gt;Y677,"25-?,Дата 13 - Выбыл в УФСИН;","")&amp;IF(YEAR(ДАННЫЕ!$F$1)=YEAR(ДАННЫЕ!B677),IF(AT677&gt;0,"","40-?, вявлен в текущем году! "),"")&amp;IF(YEAR($F$1)=YEAR(W677),IF(X677+Y677&gt;0,"","23-стоит, 24,25 - куда выбыл? "),"")&amp;IF(X677+Y677&gt;0,IF(YEAR($F$1)=YEAR(W677),"","24+25&gt;0? 23 - когда выбыл? "),"")&amp;IF(BA677&lt;BB677,"47&gt;=48; ","")&amp;IF(BA677&lt;BC677,"47&gt;=49; ","")&amp;IF(BA677&lt;BD677,"47&gt;=50; ","")&amp;IF(BE677&gt;0,IF(BF677&gt;0,IF(AU677&gt;AV677,"","41 и 42 - ? (51 и 52 &gt; 0);"),"51 &gt; 0 52 - ?;"),"")&amp;IF(AU677&gt;0,IF(AV677&gt;AU677,"41&gt;42;","")&amp;IF(BE677&gt;0,"","41&gt;0 51-?;"),"")&amp;IF(BF677&gt;0,IF(BE677&gt;0,"","52&gt;0 51-?;"),"")&amp;IF(AW677&gt;=AX677,"","43&gt;44;")&amp;IF(CA677&gt;0,IF(AW677&gt;0,"","71 &gt; 0 43-?;"),"")</f>
        <v/>
      </c>
    </row>
    <row r="678" spans="1:93" s="250" customFormat="1" ht="15" customHeight="1" x14ac:dyDescent="0.2">
      <c r="A678" s="45"/>
      <c r="B678" s="46"/>
      <c r="C678" s="121"/>
      <c r="D678" s="121"/>
      <c r="E678" s="336"/>
      <c r="F678" s="122"/>
      <c r="G678" s="46"/>
      <c r="H678" s="45"/>
      <c r="I678" s="45"/>
      <c r="J678" s="45"/>
      <c r="K678" s="45"/>
      <c r="L678" s="45"/>
      <c r="M678" s="46"/>
      <c r="N678" s="46"/>
      <c r="O678" s="48"/>
      <c r="P678" s="48"/>
      <c r="Q678" s="46"/>
      <c r="R678" s="48"/>
      <c r="S678" s="48"/>
      <c r="T678" s="48"/>
      <c r="U678" s="48"/>
      <c r="V678" s="48"/>
      <c r="W678" s="46"/>
      <c r="X678" s="48"/>
      <c r="Y678" s="48"/>
      <c r="Z678" s="157"/>
      <c r="AA678" s="47"/>
      <c r="AB678" s="97"/>
      <c r="AC678" s="49"/>
      <c r="AD678" s="49"/>
      <c r="AE678" s="49"/>
      <c r="AF678" s="49"/>
      <c r="AG678" s="49"/>
      <c r="AH678" s="47"/>
      <c r="AI678" s="47"/>
      <c r="AJ678" s="47"/>
      <c r="AK678" s="190"/>
      <c r="AL678" s="190"/>
      <c r="AM678" s="190"/>
      <c r="AN678" s="190"/>
      <c r="AO678" s="190"/>
      <c r="AP678" s="151"/>
      <c r="AQ678" s="322"/>
      <c r="AR678" s="322"/>
      <c r="AS678" s="322"/>
      <c r="AT678" s="47"/>
      <c r="AU678" s="47"/>
      <c r="AV678" s="47"/>
      <c r="AW678" s="47"/>
      <c r="AX678" s="322"/>
      <c r="AY678" s="98"/>
      <c r="AZ678" s="98"/>
      <c r="BA678" s="47"/>
      <c r="BB678" s="47"/>
      <c r="BC678" s="47"/>
      <c r="BD678" s="47"/>
      <c r="BE678" s="97"/>
      <c r="BF678" s="49"/>
      <c r="BG678" s="239"/>
      <c r="BH678" s="342"/>
      <c r="BI678" s="49"/>
      <c r="BJ678" s="49"/>
      <c r="BK678" s="49"/>
      <c r="BL678" s="49"/>
      <c r="BM678" s="49"/>
      <c r="BN678" s="47"/>
      <c r="BO678" s="49"/>
      <c r="BP678" s="49"/>
      <c r="BQ678" s="49"/>
      <c r="BR678" s="323"/>
      <c r="BS678" s="323"/>
      <c r="BT678" s="323"/>
      <c r="BU678" s="49"/>
      <c r="BV678" s="49"/>
      <c r="BW678" s="97"/>
      <c r="BX678" s="97"/>
      <c r="BY678" s="97"/>
      <c r="BZ678" s="97"/>
      <c r="CA678" s="49"/>
      <c r="CB678" s="49"/>
      <c r="CC678" s="49"/>
      <c r="CD678" s="49"/>
      <c r="CE678" s="49"/>
      <c r="CF678" s="49"/>
      <c r="CG678" s="49"/>
      <c r="CH678" s="49"/>
      <c r="CI678" s="97"/>
      <c r="CJ678" s="97"/>
      <c r="CK678" s="97"/>
      <c r="CL678" s="97"/>
      <c r="CM678" s="335"/>
      <c r="CN678" s="337"/>
      <c r="CO678" s="315" t="str">
        <f>IF(Формулы!R678&gt;V678,"22-?,Дата 14 - Прибыл из УФСИН; ","")&amp;IF(Формулы!Q678&gt;Y678,"25-?,Дата 13 - Выбыл в УФСИН;","")&amp;IF(YEAR(ДАННЫЕ!$F$1)=YEAR(ДАННЫЕ!B678),IF(AT678&gt;0,"","40-?, вявлен в текущем году! "),"")&amp;IF(YEAR($F$1)=YEAR(W678),IF(X678+Y678&gt;0,"","23-стоит, 24,25 - куда выбыл? "),"")&amp;IF(X678+Y678&gt;0,IF(YEAR($F$1)=YEAR(W678),"","24+25&gt;0? 23 - когда выбыл? "),"")&amp;IF(BA678&lt;BB678,"47&gt;=48; ","")&amp;IF(BA678&lt;BC678,"47&gt;=49; ","")&amp;IF(BA678&lt;BD678,"47&gt;=50; ","")&amp;IF(BE678&gt;0,IF(BF678&gt;0,IF(AU678&gt;AV678,"","41 и 42 - ? (51 и 52 &gt; 0);"),"51 &gt; 0 52 - ?;"),"")&amp;IF(AU678&gt;0,IF(AV678&gt;AU678,"41&gt;42;","")&amp;IF(BE678&gt;0,"","41&gt;0 51-?;"),"")&amp;IF(BF678&gt;0,IF(BE678&gt;0,"","52&gt;0 51-?;"),"")&amp;IF(AW678&gt;=AX678,"","43&gt;44;")&amp;IF(CA678&gt;0,IF(AW678&gt;0,"","71 &gt; 0 43-?;"),"")</f>
        <v/>
      </c>
    </row>
    <row r="679" spans="1:93" s="250" customFormat="1" ht="15" customHeight="1" x14ac:dyDescent="0.2">
      <c r="A679" s="45"/>
      <c r="B679" s="46"/>
      <c r="C679" s="121"/>
      <c r="D679" s="121"/>
      <c r="E679" s="336"/>
      <c r="F679" s="122"/>
      <c r="G679" s="46"/>
      <c r="H679" s="45"/>
      <c r="I679" s="45"/>
      <c r="J679" s="45"/>
      <c r="K679" s="45"/>
      <c r="L679" s="45"/>
      <c r="M679" s="46"/>
      <c r="N679" s="46"/>
      <c r="O679" s="48"/>
      <c r="P679" s="48"/>
      <c r="Q679" s="46"/>
      <c r="R679" s="48"/>
      <c r="S679" s="48"/>
      <c r="T679" s="48"/>
      <c r="U679" s="48"/>
      <c r="V679" s="48"/>
      <c r="W679" s="46"/>
      <c r="X679" s="48"/>
      <c r="Y679" s="48"/>
      <c r="Z679" s="157"/>
      <c r="AA679" s="47"/>
      <c r="AB679" s="97"/>
      <c r="AC679" s="49"/>
      <c r="AD679" s="49"/>
      <c r="AE679" s="49"/>
      <c r="AF679" s="49"/>
      <c r="AG679" s="49"/>
      <c r="AH679" s="47"/>
      <c r="AI679" s="47"/>
      <c r="AJ679" s="47"/>
      <c r="AK679" s="190"/>
      <c r="AL679" s="190"/>
      <c r="AM679" s="190"/>
      <c r="AN679" s="190"/>
      <c r="AO679" s="190"/>
      <c r="AP679" s="151"/>
      <c r="AQ679" s="322"/>
      <c r="AR679" s="322"/>
      <c r="AS679" s="322"/>
      <c r="AT679" s="47"/>
      <c r="AU679" s="47"/>
      <c r="AV679" s="47"/>
      <c r="AW679" s="47"/>
      <c r="AX679" s="322"/>
      <c r="AY679" s="98"/>
      <c r="AZ679" s="98"/>
      <c r="BA679" s="47"/>
      <c r="BB679" s="47"/>
      <c r="BC679" s="47"/>
      <c r="BD679" s="47"/>
      <c r="BE679" s="97"/>
      <c r="BF679" s="49"/>
      <c r="BG679" s="239"/>
      <c r="BH679" s="342"/>
      <c r="BI679" s="49"/>
      <c r="BJ679" s="49"/>
      <c r="BK679" s="49"/>
      <c r="BL679" s="49"/>
      <c r="BM679" s="49"/>
      <c r="BN679" s="47"/>
      <c r="BO679" s="49"/>
      <c r="BP679" s="49"/>
      <c r="BQ679" s="49"/>
      <c r="BR679" s="323"/>
      <c r="BS679" s="323"/>
      <c r="BT679" s="323"/>
      <c r="BU679" s="49"/>
      <c r="BV679" s="49"/>
      <c r="BW679" s="97"/>
      <c r="BX679" s="97"/>
      <c r="BY679" s="97"/>
      <c r="BZ679" s="97"/>
      <c r="CA679" s="49"/>
      <c r="CB679" s="49"/>
      <c r="CC679" s="49"/>
      <c r="CD679" s="49"/>
      <c r="CE679" s="49"/>
      <c r="CF679" s="49"/>
      <c r="CG679" s="49"/>
      <c r="CH679" s="49"/>
      <c r="CI679" s="97"/>
      <c r="CJ679" s="97"/>
      <c r="CK679" s="97"/>
      <c r="CL679" s="97"/>
      <c r="CM679" s="335"/>
      <c r="CN679" s="337"/>
      <c r="CO679" s="315" t="str">
        <f>IF(Формулы!R679&gt;V679,"22-?,Дата 14 - Прибыл из УФСИН; ","")&amp;IF(Формулы!Q679&gt;Y679,"25-?,Дата 13 - Выбыл в УФСИН;","")&amp;IF(YEAR(ДАННЫЕ!$F$1)=YEAR(ДАННЫЕ!B679),IF(AT679&gt;0,"","40-?, вявлен в текущем году! "),"")&amp;IF(YEAR($F$1)=YEAR(W679),IF(X679+Y679&gt;0,"","23-стоит, 24,25 - куда выбыл? "),"")&amp;IF(X679+Y679&gt;0,IF(YEAR($F$1)=YEAR(W679),"","24+25&gt;0? 23 - когда выбыл? "),"")&amp;IF(BA679&lt;BB679,"47&gt;=48; ","")&amp;IF(BA679&lt;BC679,"47&gt;=49; ","")&amp;IF(BA679&lt;BD679,"47&gt;=50; ","")&amp;IF(BE679&gt;0,IF(BF679&gt;0,IF(AU679&gt;AV679,"","41 и 42 - ? (51 и 52 &gt; 0);"),"51 &gt; 0 52 - ?;"),"")&amp;IF(AU679&gt;0,IF(AV679&gt;AU679,"41&gt;42;","")&amp;IF(BE679&gt;0,"","41&gt;0 51-?;"),"")&amp;IF(BF679&gt;0,IF(BE679&gt;0,"","52&gt;0 51-?;"),"")&amp;IF(AW679&gt;=AX679,"","43&gt;44;")&amp;IF(CA679&gt;0,IF(AW679&gt;0,"","71 &gt; 0 43-?;"),"")</f>
        <v/>
      </c>
    </row>
    <row r="680" spans="1:93" s="250" customFormat="1" ht="15" customHeight="1" x14ac:dyDescent="0.2">
      <c r="A680" s="45"/>
      <c r="B680" s="46"/>
      <c r="C680" s="121"/>
      <c r="D680" s="121"/>
      <c r="E680" s="336"/>
      <c r="F680" s="122"/>
      <c r="G680" s="46"/>
      <c r="H680" s="45"/>
      <c r="I680" s="45"/>
      <c r="J680" s="45"/>
      <c r="K680" s="45"/>
      <c r="L680" s="45"/>
      <c r="M680" s="46"/>
      <c r="N680" s="46"/>
      <c r="O680" s="48"/>
      <c r="P680" s="48"/>
      <c r="Q680" s="46"/>
      <c r="R680" s="48"/>
      <c r="S680" s="48"/>
      <c r="T680" s="48"/>
      <c r="U680" s="48"/>
      <c r="V680" s="48"/>
      <c r="W680" s="46"/>
      <c r="X680" s="48"/>
      <c r="Y680" s="48"/>
      <c r="Z680" s="157"/>
      <c r="AA680" s="47"/>
      <c r="AB680" s="97"/>
      <c r="AC680" s="49"/>
      <c r="AD680" s="49"/>
      <c r="AE680" s="49"/>
      <c r="AF680" s="49"/>
      <c r="AG680" s="49"/>
      <c r="AH680" s="47"/>
      <c r="AI680" s="47"/>
      <c r="AJ680" s="47"/>
      <c r="AK680" s="190"/>
      <c r="AL680" s="190"/>
      <c r="AM680" s="190"/>
      <c r="AN680" s="190"/>
      <c r="AO680" s="190"/>
      <c r="AP680" s="151"/>
      <c r="AQ680" s="322"/>
      <c r="AR680" s="322"/>
      <c r="AS680" s="322"/>
      <c r="AT680" s="47"/>
      <c r="AU680" s="47"/>
      <c r="AV680" s="47"/>
      <c r="AW680" s="47"/>
      <c r="AX680" s="322"/>
      <c r="AY680" s="98"/>
      <c r="AZ680" s="98"/>
      <c r="BA680" s="47"/>
      <c r="BB680" s="47"/>
      <c r="BC680" s="47"/>
      <c r="BD680" s="47"/>
      <c r="BE680" s="97"/>
      <c r="BF680" s="49"/>
      <c r="BG680" s="239"/>
      <c r="BH680" s="342"/>
      <c r="BI680" s="49"/>
      <c r="BJ680" s="49"/>
      <c r="BK680" s="49"/>
      <c r="BL680" s="49"/>
      <c r="BM680" s="49"/>
      <c r="BN680" s="47"/>
      <c r="BO680" s="49"/>
      <c r="BP680" s="49"/>
      <c r="BQ680" s="49"/>
      <c r="BR680" s="323"/>
      <c r="BS680" s="323"/>
      <c r="BT680" s="323"/>
      <c r="BU680" s="49"/>
      <c r="BV680" s="49"/>
      <c r="BW680" s="97"/>
      <c r="BX680" s="97"/>
      <c r="BY680" s="97"/>
      <c r="BZ680" s="97"/>
      <c r="CA680" s="49"/>
      <c r="CB680" s="49"/>
      <c r="CC680" s="49"/>
      <c r="CD680" s="49"/>
      <c r="CE680" s="49"/>
      <c r="CF680" s="49"/>
      <c r="CG680" s="49"/>
      <c r="CH680" s="49"/>
      <c r="CI680" s="97"/>
      <c r="CJ680" s="97"/>
      <c r="CK680" s="97"/>
      <c r="CL680" s="97"/>
      <c r="CM680" s="335"/>
      <c r="CN680" s="337"/>
      <c r="CO680" s="315" t="str">
        <f>IF(Формулы!R680&gt;V680,"22-?,Дата 14 - Прибыл из УФСИН; ","")&amp;IF(Формулы!Q680&gt;Y680,"25-?,Дата 13 - Выбыл в УФСИН;","")&amp;IF(YEAR(ДАННЫЕ!$F$1)=YEAR(ДАННЫЕ!B680),IF(AT680&gt;0,"","40-?, вявлен в текущем году! "),"")&amp;IF(YEAR($F$1)=YEAR(W680),IF(X680+Y680&gt;0,"","23-стоит, 24,25 - куда выбыл? "),"")&amp;IF(X680+Y680&gt;0,IF(YEAR($F$1)=YEAR(W680),"","24+25&gt;0? 23 - когда выбыл? "),"")&amp;IF(BA680&lt;BB680,"47&gt;=48; ","")&amp;IF(BA680&lt;BC680,"47&gt;=49; ","")&amp;IF(BA680&lt;BD680,"47&gt;=50; ","")&amp;IF(BE680&gt;0,IF(BF680&gt;0,IF(AU680&gt;AV680,"","41 и 42 - ? (51 и 52 &gt; 0);"),"51 &gt; 0 52 - ?;"),"")&amp;IF(AU680&gt;0,IF(AV680&gt;AU680,"41&gt;42;","")&amp;IF(BE680&gt;0,"","41&gt;0 51-?;"),"")&amp;IF(BF680&gt;0,IF(BE680&gt;0,"","52&gt;0 51-?;"),"")&amp;IF(AW680&gt;=AX680,"","43&gt;44;")&amp;IF(CA680&gt;0,IF(AW680&gt;0,"","71 &gt; 0 43-?;"),"")</f>
        <v/>
      </c>
    </row>
    <row r="681" spans="1:93" s="250" customFormat="1" ht="15" customHeight="1" x14ac:dyDescent="0.2">
      <c r="A681" s="45"/>
      <c r="B681" s="46"/>
      <c r="C681" s="121"/>
      <c r="D681" s="121"/>
      <c r="E681" s="336"/>
      <c r="F681" s="122"/>
      <c r="G681" s="46"/>
      <c r="H681" s="45"/>
      <c r="I681" s="45"/>
      <c r="J681" s="45"/>
      <c r="K681" s="45"/>
      <c r="L681" s="45"/>
      <c r="M681" s="46"/>
      <c r="N681" s="46"/>
      <c r="O681" s="48"/>
      <c r="P681" s="48"/>
      <c r="Q681" s="46"/>
      <c r="R681" s="48"/>
      <c r="S681" s="48"/>
      <c r="T681" s="48"/>
      <c r="U681" s="48"/>
      <c r="V681" s="48"/>
      <c r="W681" s="46"/>
      <c r="X681" s="48"/>
      <c r="Y681" s="48"/>
      <c r="Z681" s="157"/>
      <c r="AA681" s="47"/>
      <c r="AB681" s="97"/>
      <c r="AC681" s="49"/>
      <c r="AD681" s="49"/>
      <c r="AE681" s="49"/>
      <c r="AF681" s="49"/>
      <c r="AG681" s="49"/>
      <c r="AH681" s="47"/>
      <c r="AI681" s="47"/>
      <c r="AJ681" s="47"/>
      <c r="AK681" s="190"/>
      <c r="AL681" s="190"/>
      <c r="AM681" s="190"/>
      <c r="AN681" s="190"/>
      <c r="AO681" s="190"/>
      <c r="AP681" s="151"/>
      <c r="AQ681" s="322"/>
      <c r="AR681" s="322"/>
      <c r="AS681" s="322"/>
      <c r="AT681" s="47"/>
      <c r="AU681" s="47"/>
      <c r="AV681" s="47"/>
      <c r="AW681" s="47"/>
      <c r="AX681" s="322"/>
      <c r="AY681" s="98"/>
      <c r="AZ681" s="98"/>
      <c r="BA681" s="47"/>
      <c r="BB681" s="47"/>
      <c r="BC681" s="47"/>
      <c r="BD681" s="47"/>
      <c r="BE681" s="97"/>
      <c r="BF681" s="49"/>
      <c r="BG681" s="239"/>
      <c r="BH681" s="342"/>
      <c r="BI681" s="49"/>
      <c r="BJ681" s="49"/>
      <c r="BK681" s="49"/>
      <c r="BL681" s="49"/>
      <c r="BM681" s="49"/>
      <c r="BN681" s="47"/>
      <c r="BO681" s="49"/>
      <c r="BP681" s="49"/>
      <c r="BQ681" s="49"/>
      <c r="BR681" s="323"/>
      <c r="BS681" s="323"/>
      <c r="BT681" s="323"/>
      <c r="BU681" s="49"/>
      <c r="BV681" s="49"/>
      <c r="BW681" s="97"/>
      <c r="BX681" s="97"/>
      <c r="BY681" s="97"/>
      <c r="BZ681" s="97"/>
      <c r="CA681" s="49"/>
      <c r="CB681" s="49"/>
      <c r="CC681" s="49"/>
      <c r="CD681" s="49"/>
      <c r="CE681" s="49"/>
      <c r="CF681" s="49"/>
      <c r="CG681" s="49"/>
      <c r="CH681" s="49"/>
      <c r="CI681" s="97"/>
      <c r="CJ681" s="97"/>
      <c r="CK681" s="97"/>
      <c r="CL681" s="97"/>
      <c r="CM681" s="335"/>
      <c r="CN681" s="337"/>
      <c r="CO681" s="315" t="str">
        <f>IF(Формулы!R681&gt;V681,"22-?,Дата 14 - Прибыл из УФСИН; ","")&amp;IF(Формулы!Q681&gt;Y681,"25-?,Дата 13 - Выбыл в УФСИН;","")&amp;IF(YEAR(ДАННЫЕ!$F$1)=YEAR(ДАННЫЕ!B681),IF(AT681&gt;0,"","40-?, вявлен в текущем году! "),"")&amp;IF(YEAR($F$1)=YEAR(W681),IF(X681+Y681&gt;0,"","23-стоит, 24,25 - куда выбыл? "),"")&amp;IF(X681+Y681&gt;0,IF(YEAR($F$1)=YEAR(W681),"","24+25&gt;0? 23 - когда выбыл? "),"")&amp;IF(BA681&lt;BB681,"47&gt;=48; ","")&amp;IF(BA681&lt;BC681,"47&gt;=49; ","")&amp;IF(BA681&lt;BD681,"47&gt;=50; ","")&amp;IF(BE681&gt;0,IF(BF681&gt;0,IF(AU681&gt;AV681,"","41 и 42 - ? (51 и 52 &gt; 0);"),"51 &gt; 0 52 - ?;"),"")&amp;IF(AU681&gt;0,IF(AV681&gt;AU681,"41&gt;42;","")&amp;IF(BE681&gt;0,"","41&gt;0 51-?;"),"")&amp;IF(BF681&gt;0,IF(BE681&gt;0,"","52&gt;0 51-?;"),"")&amp;IF(AW681&gt;=AX681,"","43&gt;44;")&amp;IF(CA681&gt;0,IF(AW681&gt;0,"","71 &gt; 0 43-?;"),"")</f>
        <v/>
      </c>
    </row>
    <row r="682" spans="1:93" s="250" customFormat="1" ht="15" customHeight="1" x14ac:dyDescent="0.2">
      <c r="A682" s="45"/>
      <c r="B682" s="46"/>
      <c r="C682" s="121"/>
      <c r="D682" s="121"/>
      <c r="E682" s="336"/>
      <c r="F682" s="122"/>
      <c r="G682" s="46"/>
      <c r="H682" s="45"/>
      <c r="I682" s="45"/>
      <c r="J682" s="45"/>
      <c r="K682" s="45"/>
      <c r="L682" s="45"/>
      <c r="M682" s="46"/>
      <c r="N682" s="46"/>
      <c r="O682" s="48"/>
      <c r="P682" s="48"/>
      <c r="Q682" s="46"/>
      <c r="R682" s="48"/>
      <c r="S682" s="48"/>
      <c r="T682" s="48"/>
      <c r="U682" s="48"/>
      <c r="V682" s="48"/>
      <c r="W682" s="46"/>
      <c r="X682" s="48"/>
      <c r="Y682" s="48"/>
      <c r="Z682" s="157"/>
      <c r="AA682" s="47"/>
      <c r="AB682" s="97"/>
      <c r="AC682" s="49"/>
      <c r="AD682" s="49"/>
      <c r="AE682" s="49"/>
      <c r="AF682" s="49"/>
      <c r="AG682" s="49"/>
      <c r="AH682" s="47"/>
      <c r="AI682" s="47"/>
      <c r="AJ682" s="47"/>
      <c r="AK682" s="190"/>
      <c r="AL682" s="190"/>
      <c r="AM682" s="190"/>
      <c r="AN682" s="190"/>
      <c r="AO682" s="190"/>
      <c r="AP682" s="151"/>
      <c r="AQ682" s="322"/>
      <c r="AR682" s="322"/>
      <c r="AS682" s="322"/>
      <c r="AT682" s="47"/>
      <c r="AU682" s="47"/>
      <c r="AV682" s="47"/>
      <c r="AW682" s="47"/>
      <c r="AX682" s="322"/>
      <c r="AY682" s="98"/>
      <c r="AZ682" s="98"/>
      <c r="BA682" s="47"/>
      <c r="BB682" s="47"/>
      <c r="BC682" s="47"/>
      <c r="BD682" s="47"/>
      <c r="BE682" s="97"/>
      <c r="BF682" s="49"/>
      <c r="BG682" s="239"/>
      <c r="BH682" s="342"/>
      <c r="BI682" s="49"/>
      <c r="BJ682" s="49"/>
      <c r="BK682" s="49"/>
      <c r="BL682" s="49"/>
      <c r="BM682" s="49"/>
      <c r="BN682" s="47"/>
      <c r="BO682" s="49"/>
      <c r="BP682" s="49"/>
      <c r="BQ682" s="49"/>
      <c r="BR682" s="323"/>
      <c r="BS682" s="323"/>
      <c r="BT682" s="323"/>
      <c r="BU682" s="49"/>
      <c r="BV682" s="49"/>
      <c r="BW682" s="97"/>
      <c r="BX682" s="97"/>
      <c r="BY682" s="97"/>
      <c r="BZ682" s="97"/>
      <c r="CA682" s="49"/>
      <c r="CB682" s="49"/>
      <c r="CC682" s="49"/>
      <c r="CD682" s="49"/>
      <c r="CE682" s="49"/>
      <c r="CF682" s="49"/>
      <c r="CG682" s="49"/>
      <c r="CH682" s="49"/>
      <c r="CI682" s="97"/>
      <c r="CJ682" s="97"/>
      <c r="CK682" s="97"/>
      <c r="CL682" s="97"/>
      <c r="CM682" s="335"/>
      <c r="CN682" s="337"/>
      <c r="CO682" s="315" t="str">
        <f>IF(Формулы!R682&gt;V682,"22-?,Дата 14 - Прибыл из УФСИН; ","")&amp;IF(Формулы!Q682&gt;Y682,"25-?,Дата 13 - Выбыл в УФСИН;","")&amp;IF(YEAR(ДАННЫЕ!$F$1)=YEAR(ДАННЫЕ!B682),IF(AT682&gt;0,"","40-?, вявлен в текущем году! "),"")&amp;IF(YEAR($F$1)=YEAR(W682),IF(X682+Y682&gt;0,"","23-стоит, 24,25 - куда выбыл? "),"")&amp;IF(X682+Y682&gt;0,IF(YEAR($F$1)=YEAR(W682),"","24+25&gt;0? 23 - когда выбыл? "),"")&amp;IF(BA682&lt;BB682,"47&gt;=48; ","")&amp;IF(BA682&lt;BC682,"47&gt;=49; ","")&amp;IF(BA682&lt;BD682,"47&gt;=50; ","")&amp;IF(BE682&gt;0,IF(BF682&gt;0,IF(AU682&gt;AV682,"","41 и 42 - ? (51 и 52 &gt; 0);"),"51 &gt; 0 52 - ?;"),"")&amp;IF(AU682&gt;0,IF(AV682&gt;AU682,"41&gt;42;","")&amp;IF(BE682&gt;0,"","41&gt;0 51-?;"),"")&amp;IF(BF682&gt;0,IF(BE682&gt;0,"","52&gt;0 51-?;"),"")&amp;IF(AW682&gt;=AX682,"","43&gt;44;")&amp;IF(CA682&gt;0,IF(AW682&gt;0,"","71 &gt; 0 43-?;"),"")</f>
        <v/>
      </c>
    </row>
    <row r="683" spans="1:93" s="250" customFormat="1" ht="15" customHeight="1" x14ac:dyDescent="0.2">
      <c r="A683" s="45"/>
      <c r="B683" s="46"/>
      <c r="C683" s="121"/>
      <c r="D683" s="121"/>
      <c r="E683" s="336"/>
      <c r="F683" s="122"/>
      <c r="G683" s="46"/>
      <c r="H683" s="45"/>
      <c r="I683" s="45"/>
      <c r="J683" s="45"/>
      <c r="K683" s="45"/>
      <c r="L683" s="45"/>
      <c r="M683" s="46"/>
      <c r="N683" s="46"/>
      <c r="O683" s="48"/>
      <c r="P683" s="48"/>
      <c r="Q683" s="46"/>
      <c r="R683" s="48"/>
      <c r="S683" s="48"/>
      <c r="T683" s="48"/>
      <c r="U683" s="48"/>
      <c r="V683" s="48"/>
      <c r="W683" s="46"/>
      <c r="X683" s="48"/>
      <c r="Y683" s="48"/>
      <c r="Z683" s="157"/>
      <c r="AA683" s="47"/>
      <c r="AB683" s="97"/>
      <c r="AC683" s="49"/>
      <c r="AD683" s="49"/>
      <c r="AE683" s="49"/>
      <c r="AF683" s="49"/>
      <c r="AG683" s="49"/>
      <c r="AH683" s="47"/>
      <c r="AI683" s="47"/>
      <c r="AJ683" s="47"/>
      <c r="AK683" s="190"/>
      <c r="AL683" s="190"/>
      <c r="AM683" s="190"/>
      <c r="AN683" s="190"/>
      <c r="AO683" s="190"/>
      <c r="AP683" s="151"/>
      <c r="AQ683" s="322"/>
      <c r="AR683" s="322"/>
      <c r="AS683" s="322"/>
      <c r="AT683" s="47"/>
      <c r="AU683" s="47"/>
      <c r="AV683" s="47"/>
      <c r="AW683" s="47"/>
      <c r="AX683" s="322"/>
      <c r="AY683" s="98"/>
      <c r="AZ683" s="98"/>
      <c r="BA683" s="47"/>
      <c r="BB683" s="47"/>
      <c r="BC683" s="47"/>
      <c r="BD683" s="47"/>
      <c r="BE683" s="97"/>
      <c r="BF683" s="49"/>
      <c r="BG683" s="239"/>
      <c r="BH683" s="342"/>
      <c r="BI683" s="49"/>
      <c r="BJ683" s="49"/>
      <c r="BK683" s="49"/>
      <c r="BL683" s="49"/>
      <c r="BM683" s="49"/>
      <c r="BN683" s="47"/>
      <c r="BO683" s="49"/>
      <c r="BP683" s="49"/>
      <c r="BQ683" s="49"/>
      <c r="BR683" s="323"/>
      <c r="BS683" s="323"/>
      <c r="BT683" s="323"/>
      <c r="BU683" s="49"/>
      <c r="BV683" s="49"/>
      <c r="BW683" s="97"/>
      <c r="BX683" s="97"/>
      <c r="BY683" s="97"/>
      <c r="BZ683" s="97"/>
      <c r="CA683" s="49"/>
      <c r="CB683" s="49"/>
      <c r="CC683" s="49"/>
      <c r="CD683" s="49"/>
      <c r="CE683" s="49"/>
      <c r="CF683" s="49"/>
      <c r="CG683" s="49"/>
      <c r="CH683" s="49"/>
      <c r="CI683" s="97"/>
      <c r="CJ683" s="97"/>
      <c r="CK683" s="97"/>
      <c r="CL683" s="97"/>
      <c r="CM683" s="335"/>
      <c r="CN683" s="337"/>
      <c r="CO683" s="315" t="str">
        <f>IF(Формулы!R683&gt;V683,"22-?,Дата 14 - Прибыл из УФСИН; ","")&amp;IF(Формулы!Q683&gt;Y683,"25-?,Дата 13 - Выбыл в УФСИН;","")&amp;IF(YEAR(ДАННЫЕ!$F$1)=YEAR(ДАННЫЕ!B683),IF(AT683&gt;0,"","40-?, вявлен в текущем году! "),"")&amp;IF(YEAR($F$1)=YEAR(W683),IF(X683+Y683&gt;0,"","23-стоит, 24,25 - куда выбыл? "),"")&amp;IF(X683+Y683&gt;0,IF(YEAR($F$1)=YEAR(W683),"","24+25&gt;0? 23 - когда выбыл? "),"")&amp;IF(BA683&lt;BB683,"47&gt;=48; ","")&amp;IF(BA683&lt;BC683,"47&gt;=49; ","")&amp;IF(BA683&lt;BD683,"47&gt;=50; ","")&amp;IF(BE683&gt;0,IF(BF683&gt;0,IF(AU683&gt;AV683,"","41 и 42 - ? (51 и 52 &gt; 0);"),"51 &gt; 0 52 - ?;"),"")&amp;IF(AU683&gt;0,IF(AV683&gt;AU683,"41&gt;42;","")&amp;IF(BE683&gt;0,"","41&gt;0 51-?;"),"")&amp;IF(BF683&gt;0,IF(BE683&gt;0,"","52&gt;0 51-?;"),"")&amp;IF(AW683&gt;=AX683,"","43&gt;44;")&amp;IF(CA683&gt;0,IF(AW683&gt;0,"","71 &gt; 0 43-?;"),"")</f>
        <v/>
      </c>
    </row>
    <row r="684" spans="1:93" s="250" customFormat="1" ht="15" customHeight="1" x14ac:dyDescent="0.2">
      <c r="A684" s="45"/>
      <c r="B684" s="46"/>
      <c r="C684" s="121"/>
      <c r="D684" s="121"/>
      <c r="E684" s="336"/>
      <c r="F684" s="122"/>
      <c r="G684" s="46"/>
      <c r="H684" s="45"/>
      <c r="I684" s="45"/>
      <c r="J684" s="45"/>
      <c r="K684" s="45"/>
      <c r="L684" s="45"/>
      <c r="M684" s="46"/>
      <c r="N684" s="46"/>
      <c r="O684" s="48"/>
      <c r="P684" s="48"/>
      <c r="Q684" s="46"/>
      <c r="R684" s="48"/>
      <c r="S684" s="48"/>
      <c r="T684" s="48"/>
      <c r="U684" s="48"/>
      <c r="V684" s="48"/>
      <c r="W684" s="46"/>
      <c r="X684" s="48"/>
      <c r="Y684" s="48"/>
      <c r="Z684" s="157"/>
      <c r="AA684" s="47"/>
      <c r="AB684" s="97"/>
      <c r="AC684" s="49"/>
      <c r="AD684" s="49"/>
      <c r="AE684" s="49"/>
      <c r="AF684" s="49"/>
      <c r="AG684" s="49"/>
      <c r="AH684" s="47"/>
      <c r="AI684" s="47"/>
      <c r="AJ684" s="47"/>
      <c r="AK684" s="190"/>
      <c r="AL684" s="190"/>
      <c r="AM684" s="190"/>
      <c r="AN684" s="190"/>
      <c r="AO684" s="190"/>
      <c r="AP684" s="151"/>
      <c r="AQ684" s="322"/>
      <c r="AR684" s="322"/>
      <c r="AS684" s="322"/>
      <c r="AT684" s="47"/>
      <c r="AU684" s="47"/>
      <c r="AV684" s="47"/>
      <c r="AW684" s="47"/>
      <c r="AX684" s="322"/>
      <c r="AY684" s="98"/>
      <c r="AZ684" s="98"/>
      <c r="BA684" s="47"/>
      <c r="BB684" s="47"/>
      <c r="BC684" s="47"/>
      <c r="BD684" s="47"/>
      <c r="BE684" s="97"/>
      <c r="BF684" s="49"/>
      <c r="BG684" s="239"/>
      <c r="BH684" s="342"/>
      <c r="BI684" s="49"/>
      <c r="BJ684" s="49"/>
      <c r="BK684" s="49"/>
      <c r="BL684" s="49"/>
      <c r="BM684" s="49"/>
      <c r="BN684" s="47"/>
      <c r="BO684" s="49"/>
      <c r="BP684" s="49"/>
      <c r="BQ684" s="49"/>
      <c r="BR684" s="323"/>
      <c r="BS684" s="323"/>
      <c r="BT684" s="323"/>
      <c r="BU684" s="49"/>
      <c r="BV684" s="49"/>
      <c r="BW684" s="97"/>
      <c r="BX684" s="97"/>
      <c r="BY684" s="97"/>
      <c r="BZ684" s="97"/>
      <c r="CA684" s="49"/>
      <c r="CB684" s="49"/>
      <c r="CC684" s="49"/>
      <c r="CD684" s="49"/>
      <c r="CE684" s="49"/>
      <c r="CF684" s="49"/>
      <c r="CG684" s="49"/>
      <c r="CH684" s="49"/>
      <c r="CI684" s="97"/>
      <c r="CJ684" s="97"/>
      <c r="CK684" s="97"/>
      <c r="CL684" s="97"/>
      <c r="CM684" s="335"/>
      <c r="CN684" s="337"/>
      <c r="CO684" s="315" t="str">
        <f>IF(Формулы!R684&gt;V684,"22-?,Дата 14 - Прибыл из УФСИН; ","")&amp;IF(Формулы!Q684&gt;Y684,"25-?,Дата 13 - Выбыл в УФСИН;","")&amp;IF(YEAR(ДАННЫЕ!$F$1)=YEAR(ДАННЫЕ!B684),IF(AT684&gt;0,"","40-?, вявлен в текущем году! "),"")&amp;IF(YEAR($F$1)=YEAR(W684),IF(X684+Y684&gt;0,"","23-стоит, 24,25 - куда выбыл? "),"")&amp;IF(X684+Y684&gt;0,IF(YEAR($F$1)=YEAR(W684),"","24+25&gt;0? 23 - когда выбыл? "),"")&amp;IF(BA684&lt;BB684,"47&gt;=48; ","")&amp;IF(BA684&lt;BC684,"47&gt;=49; ","")&amp;IF(BA684&lt;BD684,"47&gt;=50; ","")&amp;IF(BE684&gt;0,IF(BF684&gt;0,IF(AU684&gt;AV684,"","41 и 42 - ? (51 и 52 &gt; 0);"),"51 &gt; 0 52 - ?;"),"")&amp;IF(AU684&gt;0,IF(AV684&gt;AU684,"41&gt;42;","")&amp;IF(BE684&gt;0,"","41&gt;0 51-?;"),"")&amp;IF(BF684&gt;0,IF(BE684&gt;0,"","52&gt;0 51-?;"),"")&amp;IF(AW684&gt;=AX684,"","43&gt;44;")&amp;IF(CA684&gt;0,IF(AW684&gt;0,"","71 &gt; 0 43-?;"),"")</f>
        <v/>
      </c>
    </row>
    <row r="685" spans="1:93" s="250" customFormat="1" ht="15" customHeight="1" x14ac:dyDescent="0.2">
      <c r="A685" s="45"/>
      <c r="B685" s="46"/>
      <c r="C685" s="121"/>
      <c r="D685" s="121"/>
      <c r="E685" s="336"/>
      <c r="F685" s="122"/>
      <c r="G685" s="46"/>
      <c r="H685" s="45"/>
      <c r="I685" s="45"/>
      <c r="J685" s="45"/>
      <c r="K685" s="45"/>
      <c r="L685" s="45"/>
      <c r="M685" s="46"/>
      <c r="N685" s="46"/>
      <c r="O685" s="48"/>
      <c r="P685" s="48"/>
      <c r="Q685" s="46"/>
      <c r="R685" s="48"/>
      <c r="S685" s="48"/>
      <c r="T685" s="48"/>
      <c r="U685" s="48"/>
      <c r="V685" s="48"/>
      <c r="W685" s="46"/>
      <c r="X685" s="48"/>
      <c r="Y685" s="48"/>
      <c r="Z685" s="157"/>
      <c r="AA685" s="47"/>
      <c r="AB685" s="97"/>
      <c r="AC685" s="49"/>
      <c r="AD685" s="49"/>
      <c r="AE685" s="49"/>
      <c r="AF685" s="49"/>
      <c r="AG685" s="49"/>
      <c r="AH685" s="47"/>
      <c r="AI685" s="47"/>
      <c r="AJ685" s="47"/>
      <c r="AK685" s="190"/>
      <c r="AL685" s="190"/>
      <c r="AM685" s="190"/>
      <c r="AN685" s="190"/>
      <c r="AO685" s="190"/>
      <c r="AP685" s="151"/>
      <c r="AQ685" s="322"/>
      <c r="AR685" s="322"/>
      <c r="AS685" s="322"/>
      <c r="AT685" s="47"/>
      <c r="AU685" s="47"/>
      <c r="AV685" s="47"/>
      <c r="AW685" s="47"/>
      <c r="AX685" s="322"/>
      <c r="AY685" s="98"/>
      <c r="AZ685" s="98"/>
      <c r="BA685" s="47"/>
      <c r="BB685" s="47"/>
      <c r="BC685" s="47"/>
      <c r="BD685" s="47"/>
      <c r="BE685" s="97"/>
      <c r="BF685" s="49"/>
      <c r="BG685" s="239"/>
      <c r="BH685" s="342"/>
      <c r="BI685" s="49"/>
      <c r="BJ685" s="49"/>
      <c r="BK685" s="49"/>
      <c r="BL685" s="49"/>
      <c r="BM685" s="49"/>
      <c r="BN685" s="47"/>
      <c r="BO685" s="49"/>
      <c r="BP685" s="49"/>
      <c r="BQ685" s="49"/>
      <c r="BR685" s="323"/>
      <c r="BS685" s="323"/>
      <c r="BT685" s="323"/>
      <c r="BU685" s="49"/>
      <c r="BV685" s="49"/>
      <c r="BW685" s="97"/>
      <c r="BX685" s="97"/>
      <c r="BY685" s="97"/>
      <c r="BZ685" s="97"/>
      <c r="CA685" s="49"/>
      <c r="CB685" s="49"/>
      <c r="CC685" s="49"/>
      <c r="CD685" s="49"/>
      <c r="CE685" s="49"/>
      <c r="CF685" s="49"/>
      <c r="CG685" s="49"/>
      <c r="CH685" s="49"/>
      <c r="CI685" s="97"/>
      <c r="CJ685" s="97"/>
      <c r="CK685" s="97"/>
      <c r="CL685" s="97"/>
      <c r="CM685" s="335"/>
      <c r="CN685" s="337"/>
      <c r="CO685" s="315" t="str">
        <f>IF(Формулы!R685&gt;V685,"22-?,Дата 14 - Прибыл из УФСИН; ","")&amp;IF(Формулы!Q685&gt;Y685,"25-?,Дата 13 - Выбыл в УФСИН;","")&amp;IF(YEAR(ДАННЫЕ!$F$1)=YEAR(ДАННЫЕ!B685),IF(AT685&gt;0,"","40-?, вявлен в текущем году! "),"")&amp;IF(YEAR($F$1)=YEAR(W685),IF(X685+Y685&gt;0,"","23-стоит, 24,25 - куда выбыл? "),"")&amp;IF(X685+Y685&gt;0,IF(YEAR($F$1)=YEAR(W685),"","24+25&gt;0? 23 - когда выбыл? "),"")&amp;IF(BA685&lt;BB685,"47&gt;=48; ","")&amp;IF(BA685&lt;BC685,"47&gt;=49; ","")&amp;IF(BA685&lt;BD685,"47&gt;=50; ","")&amp;IF(BE685&gt;0,IF(BF685&gt;0,IF(AU685&gt;AV685,"","41 и 42 - ? (51 и 52 &gt; 0);"),"51 &gt; 0 52 - ?;"),"")&amp;IF(AU685&gt;0,IF(AV685&gt;AU685,"41&gt;42;","")&amp;IF(BE685&gt;0,"","41&gt;0 51-?;"),"")&amp;IF(BF685&gt;0,IF(BE685&gt;0,"","52&gt;0 51-?;"),"")&amp;IF(AW685&gt;=AX685,"","43&gt;44;")&amp;IF(CA685&gt;0,IF(AW685&gt;0,"","71 &gt; 0 43-?;"),"")</f>
        <v/>
      </c>
    </row>
    <row r="686" spans="1:93" s="250" customFormat="1" ht="15" customHeight="1" x14ac:dyDescent="0.2">
      <c r="A686" s="45"/>
      <c r="B686" s="46"/>
      <c r="C686" s="121"/>
      <c r="D686" s="121"/>
      <c r="E686" s="336"/>
      <c r="F686" s="122"/>
      <c r="G686" s="46"/>
      <c r="H686" s="45"/>
      <c r="I686" s="45"/>
      <c r="J686" s="45"/>
      <c r="K686" s="45"/>
      <c r="L686" s="45"/>
      <c r="M686" s="46"/>
      <c r="N686" s="46"/>
      <c r="O686" s="48"/>
      <c r="P686" s="48"/>
      <c r="Q686" s="46"/>
      <c r="R686" s="48"/>
      <c r="S686" s="48"/>
      <c r="T686" s="48"/>
      <c r="U686" s="48"/>
      <c r="V686" s="48"/>
      <c r="W686" s="46"/>
      <c r="X686" s="48"/>
      <c r="Y686" s="48"/>
      <c r="Z686" s="157"/>
      <c r="AA686" s="47"/>
      <c r="AB686" s="97"/>
      <c r="AC686" s="49"/>
      <c r="AD686" s="49"/>
      <c r="AE686" s="49"/>
      <c r="AF686" s="49"/>
      <c r="AG686" s="49"/>
      <c r="AH686" s="47"/>
      <c r="AI686" s="47"/>
      <c r="AJ686" s="47"/>
      <c r="AK686" s="190"/>
      <c r="AL686" s="190"/>
      <c r="AM686" s="190"/>
      <c r="AN686" s="190"/>
      <c r="AO686" s="190"/>
      <c r="AP686" s="151"/>
      <c r="AQ686" s="322"/>
      <c r="AR686" s="322"/>
      <c r="AS686" s="322"/>
      <c r="AT686" s="47"/>
      <c r="AU686" s="47"/>
      <c r="AV686" s="47"/>
      <c r="AW686" s="47"/>
      <c r="AX686" s="322"/>
      <c r="AY686" s="98"/>
      <c r="AZ686" s="98"/>
      <c r="BA686" s="47"/>
      <c r="BB686" s="47"/>
      <c r="BC686" s="47"/>
      <c r="BD686" s="47"/>
      <c r="BE686" s="97"/>
      <c r="BF686" s="49"/>
      <c r="BG686" s="239"/>
      <c r="BH686" s="342"/>
      <c r="BI686" s="49"/>
      <c r="BJ686" s="49"/>
      <c r="BK686" s="49"/>
      <c r="BL686" s="49"/>
      <c r="BM686" s="49"/>
      <c r="BN686" s="47"/>
      <c r="BO686" s="49"/>
      <c r="BP686" s="49"/>
      <c r="BQ686" s="49"/>
      <c r="BR686" s="323"/>
      <c r="BS686" s="323"/>
      <c r="BT686" s="323"/>
      <c r="BU686" s="49"/>
      <c r="BV686" s="49"/>
      <c r="BW686" s="97"/>
      <c r="BX686" s="97"/>
      <c r="BY686" s="97"/>
      <c r="BZ686" s="97"/>
      <c r="CA686" s="49"/>
      <c r="CB686" s="49"/>
      <c r="CC686" s="49"/>
      <c r="CD686" s="49"/>
      <c r="CE686" s="49"/>
      <c r="CF686" s="49"/>
      <c r="CG686" s="49"/>
      <c r="CH686" s="49"/>
      <c r="CI686" s="97"/>
      <c r="CJ686" s="97"/>
      <c r="CK686" s="97"/>
      <c r="CL686" s="97"/>
      <c r="CM686" s="335"/>
      <c r="CN686" s="337"/>
      <c r="CO686" s="315" t="str">
        <f>IF(Формулы!R686&gt;V686,"22-?,Дата 14 - Прибыл из УФСИН; ","")&amp;IF(Формулы!Q686&gt;Y686,"25-?,Дата 13 - Выбыл в УФСИН;","")&amp;IF(YEAR(ДАННЫЕ!$F$1)=YEAR(ДАННЫЕ!B686),IF(AT686&gt;0,"","40-?, вявлен в текущем году! "),"")&amp;IF(YEAR($F$1)=YEAR(W686),IF(X686+Y686&gt;0,"","23-стоит, 24,25 - куда выбыл? "),"")&amp;IF(X686+Y686&gt;0,IF(YEAR($F$1)=YEAR(W686),"","24+25&gt;0? 23 - когда выбыл? "),"")&amp;IF(BA686&lt;BB686,"47&gt;=48; ","")&amp;IF(BA686&lt;BC686,"47&gt;=49; ","")&amp;IF(BA686&lt;BD686,"47&gt;=50; ","")&amp;IF(BE686&gt;0,IF(BF686&gt;0,IF(AU686&gt;AV686,"","41 и 42 - ? (51 и 52 &gt; 0);"),"51 &gt; 0 52 - ?;"),"")&amp;IF(AU686&gt;0,IF(AV686&gt;AU686,"41&gt;42;","")&amp;IF(BE686&gt;0,"","41&gt;0 51-?;"),"")&amp;IF(BF686&gt;0,IF(BE686&gt;0,"","52&gt;0 51-?;"),"")&amp;IF(AW686&gt;=AX686,"","43&gt;44;")&amp;IF(CA686&gt;0,IF(AW686&gt;0,"","71 &gt; 0 43-?;"),"")</f>
        <v/>
      </c>
    </row>
    <row r="687" spans="1:93" s="250" customFormat="1" ht="15" customHeight="1" x14ac:dyDescent="0.2">
      <c r="A687" s="45"/>
      <c r="B687" s="46"/>
      <c r="C687" s="121"/>
      <c r="D687" s="121"/>
      <c r="E687" s="336"/>
      <c r="F687" s="122"/>
      <c r="G687" s="46"/>
      <c r="H687" s="45"/>
      <c r="I687" s="45"/>
      <c r="J687" s="45"/>
      <c r="K687" s="45"/>
      <c r="L687" s="45"/>
      <c r="M687" s="46"/>
      <c r="N687" s="46"/>
      <c r="O687" s="48"/>
      <c r="P687" s="48"/>
      <c r="Q687" s="46"/>
      <c r="R687" s="48"/>
      <c r="S687" s="48"/>
      <c r="T687" s="48"/>
      <c r="U687" s="48"/>
      <c r="V687" s="48"/>
      <c r="W687" s="46"/>
      <c r="X687" s="48"/>
      <c r="Y687" s="48"/>
      <c r="Z687" s="157"/>
      <c r="AA687" s="47"/>
      <c r="AB687" s="97"/>
      <c r="AC687" s="49"/>
      <c r="AD687" s="49"/>
      <c r="AE687" s="49"/>
      <c r="AF687" s="49"/>
      <c r="AG687" s="49"/>
      <c r="AH687" s="47"/>
      <c r="AI687" s="47"/>
      <c r="AJ687" s="47"/>
      <c r="AK687" s="190"/>
      <c r="AL687" s="190"/>
      <c r="AM687" s="190"/>
      <c r="AN687" s="190"/>
      <c r="AO687" s="190"/>
      <c r="AP687" s="151"/>
      <c r="AQ687" s="322"/>
      <c r="AR687" s="322"/>
      <c r="AS687" s="322"/>
      <c r="AT687" s="47"/>
      <c r="AU687" s="47"/>
      <c r="AV687" s="47"/>
      <c r="AW687" s="47"/>
      <c r="AX687" s="322"/>
      <c r="AY687" s="98"/>
      <c r="AZ687" s="98"/>
      <c r="BA687" s="47"/>
      <c r="BB687" s="47"/>
      <c r="BC687" s="47"/>
      <c r="BD687" s="47"/>
      <c r="BE687" s="97"/>
      <c r="BF687" s="49"/>
      <c r="BG687" s="239"/>
      <c r="BH687" s="342"/>
      <c r="BI687" s="49"/>
      <c r="BJ687" s="49"/>
      <c r="BK687" s="49"/>
      <c r="BL687" s="49"/>
      <c r="BM687" s="49"/>
      <c r="BN687" s="47"/>
      <c r="BO687" s="49"/>
      <c r="BP687" s="49"/>
      <c r="BQ687" s="49"/>
      <c r="BR687" s="323"/>
      <c r="BS687" s="323"/>
      <c r="BT687" s="323"/>
      <c r="BU687" s="49"/>
      <c r="BV687" s="49"/>
      <c r="BW687" s="97"/>
      <c r="BX687" s="97"/>
      <c r="BY687" s="97"/>
      <c r="BZ687" s="97"/>
      <c r="CA687" s="49"/>
      <c r="CB687" s="49"/>
      <c r="CC687" s="49"/>
      <c r="CD687" s="49"/>
      <c r="CE687" s="49"/>
      <c r="CF687" s="49"/>
      <c r="CG687" s="49"/>
      <c r="CH687" s="49"/>
      <c r="CI687" s="97"/>
      <c r="CJ687" s="97"/>
      <c r="CK687" s="97"/>
      <c r="CL687" s="97"/>
      <c r="CM687" s="335"/>
      <c r="CN687" s="337"/>
      <c r="CO687" s="315" t="str">
        <f>IF(Формулы!R687&gt;V687,"22-?,Дата 14 - Прибыл из УФСИН; ","")&amp;IF(Формулы!Q687&gt;Y687,"25-?,Дата 13 - Выбыл в УФСИН;","")&amp;IF(YEAR(ДАННЫЕ!$F$1)=YEAR(ДАННЫЕ!B687),IF(AT687&gt;0,"","40-?, вявлен в текущем году! "),"")&amp;IF(YEAR($F$1)=YEAR(W687),IF(X687+Y687&gt;0,"","23-стоит, 24,25 - куда выбыл? "),"")&amp;IF(X687+Y687&gt;0,IF(YEAR($F$1)=YEAR(W687),"","24+25&gt;0? 23 - когда выбыл? "),"")&amp;IF(BA687&lt;BB687,"47&gt;=48; ","")&amp;IF(BA687&lt;BC687,"47&gt;=49; ","")&amp;IF(BA687&lt;BD687,"47&gt;=50; ","")&amp;IF(BE687&gt;0,IF(BF687&gt;0,IF(AU687&gt;AV687,"","41 и 42 - ? (51 и 52 &gt; 0);"),"51 &gt; 0 52 - ?;"),"")&amp;IF(AU687&gt;0,IF(AV687&gt;AU687,"41&gt;42;","")&amp;IF(BE687&gt;0,"","41&gt;0 51-?;"),"")&amp;IF(BF687&gt;0,IF(BE687&gt;0,"","52&gt;0 51-?;"),"")&amp;IF(AW687&gt;=AX687,"","43&gt;44;")&amp;IF(CA687&gt;0,IF(AW687&gt;0,"","71 &gt; 0 43-?;"),"")</f>
        <v/>
      </c>
    </row>
    <row r="688" spans="1:93" s="250" customFormat="1" ht="15" customHeight="1" x14ac:dyDescent="0.2">
      <c r="A688" s="45"/>
      <c r="B688" s="46"/>
      <c r="C688" s="121"/>
      <c r="D688" s="121"/>
      <c r="E688" s="336"/>
      <c r="F688" s="122"/>
      <c r="G688" s="46"/>
      <c r="H688" s="45"/>
      <c r="I688" s="45"/>
      <c r="J688" s="45"/>
      <c r="K688" s="45"/>
      <c r="L688" s="45"/>
      <c r="M688" s="46"/>
      <c r="N688" s="46"/>
      <c r="O688" s="48"/>
      <c r="P688" s="48"/>
      <c r="Q688" s="46"/>
      <c r="R688" s="48"/>
      <c r="S688" s="48"/>
      <c r="T688" s="48"/>
      <c r="U688" s="48"/>
      <c r="V688" s="48"/>
      <c r="W688" s="46"/>
      <c r="X688" s="48"/>
      <c r="Y688" s="48"/>
      <c r="Z688" s="157"/>
      <c r="AA688" s="47"/>
      <c r="AB688" s="97"/>
      <c r="AC688" s="49"/>
      <c r="AD688" s="49"/>
      <c r="AE688" s="49"/>
      <c r="AF688" s="49"/>
      <c r="AG688" s="49"/>
      <c r="AH688" s="47"/>
      <c r="AI688" s="47"/>
      <c r="AJ688" s="47"/>
      <c r="AK688" s="190"/>
      <c r="AL688" s="190"/>
      <c r="AM688" s="190"/>
      <c r="AN688" s="190"/>
      <c r="AO688" s="190"/>
      <c r="AP688" s="151"/>
      <c r="AQ688" s="322"/>
      <c r="AR688" s="322"/>
      <c r="AS688" s="322"/>
      <c r="AT688" s="47"/>
      <c r="AU688" s="47"/>
      <c r="AV688" s="47"/>
      <c r="AW688" s="47"/>
      <c r="AX688" s="322"/>
      <c r="AY688" s="98"/>
      <c r="AZ688" s="98"/>
      <c r="BA688" s="47"/>
      <c r="BB688" s="47"/>
      <c r="BC688" s="47"/>
      <c r="BD688" s="47"/>
      <c r="BE688" s="97"/>
      <c r="BF688" s="49"/>
      <c r="BG688" s="239"/>
      <c r="BH688" s="342"/>
      <c r="BI688" s="49"/>
      <c r="BJ688" s="49"/>
      <c r="BK688" s="49"/>
      <c r="BL688" s="49"/>
      <c r="BM688" s="49"/>
      <c r="BN688" s="47"/>
      <c r="BO688" s="49"/>
      <c r="BP688" s="49"/>
      <c r="BQ688" s="49"/>
      <c r="BR688" s="323"/>
      <c r="BS688" s="323"/>
      <c r="BT688" s="323"/>
      <c r="BU688" s="49"/>
      <c r="BV688" s="49"/>
      <c r="BW688" s="97"/>
      <c r="BX688" s="97"/>
      <c r="BY688" s="97"/>
      <c r="BZ688" s="97"/>
      <c r="CA688" s="49"/>
      <c r="CB688" s="49"/>
      <c r="CC688" s="49"/>
      <c r="CD688" s="49"/>
      <c r="CE688" s="49"/>
      <c r="CF688" s="49"/>
      <c r="CG688" s="49"/>
      <c r="CH688" s="49"/>
      <c r="CI688" s="97"/>
      <c r="CJ688" s="97"/>
      <c r="CK688" s="97"/>
      <c r="CL688" s="97"/>
      <c r="CM688" s="335"/>
      <c r="CN688" s="337"/>
      <c r="CO688" s="315" t="str">
        <f>IF(Формулы!R688&gt;V688,"22-?,Дата 14 - Прибыл из УФСИН; ","")&amp;IF(Формулы!Q688&gt;Y688,"25-?,Дата 13 - Выбыл в УФСИН;","")&amp;IF(YEAR(ДАННЫЕ!$F$1)=YEAR(ДАННЫЕ!B688),IF(AT688&gt;0,"","40-?, вявлен в текущем году! "),"")&amp;IF(YEAR($F$1)=YEAR(W688),IF(X688+Y688&gt;0,"","23-стоит, 24,25 - куда выбыл? "),"")&amp;IF(X688+Y688&gt;0,IF(YEAR($F$1)=YEAR(W688),"","24+25&gt;0? 23 - когда выбыл? "),"")&amp;IF(BA688&lt;BB688,"47&gt;=48; ","")&amp;IF(BA688&lt;BC688,"47&gt;=49; ","")&amp;IF(BA688&lt;BD688,"47&gt;=50; ","")&amp;IF(BE688&gt;0,IF(BF688&gt;0,IF(AU688&gt;AV688,"","41 и 42 - ? (51 и 52 &gt; 0);"),"51 &gt; 0 52 - ?;"),"")&amp;IF(AU688&gt;0,IF(AV688&gt;AU688,"41&gt;42;","")&amp;IF(BE688&gt;0,"","41&gt;0 51-?;"),"")&amp;IF(BF688&gt;0,IF(BE688&gt;0,"","52&gt;0 51-?;"),"")&amp;IF(AW688&gt;=AX688,"","43&gt;44;")&amp;IF(CA688&gt;0,IF(AW688&gt;0,"","71 &gt; 0 43-?;"),"")</f>
        <v/>
      </c>
    </row>
    <row r="689" spans="1:93" s="250" customFormat="1" ht="15" customHeight="1" x14ac:dyDescent="0.2">
      <c r="A689" s="45"/>
      <c r="B689" s="46"/>
      <c r="C689" s="121"/>
      <c r="D689" s="121"/>
      <c r="E689" s="336"/>
      <c r="F689" s="122"/>
      <c r="G689" s="46"/>
      <c r="H689" s="45"/>
      <c r="I689" s="45"/>
      <c r="J689" s="45"/>
      <c r="K689" s="45"/>
      <c r="L689" s="45"/>
      <c r="M689" s="46"/>
      <c r="N689" s="46"/>
      <c r="O689" s="48"/>
      <c r="P689" s="48"/>
      <c r="Q689" s="46"/>
      <c r="R689" s="48"/>
      <c r="S689" s="48"/>
      <c r="T689" s="48"/>
      <c r="U689" s="48"/>
      <c r="V689" s="48"/>
      <c r="W689" s="46"/>
      <c r="X689" s="48"/>
      <c r="Y689" s="48"/>
      <c r="Z689" s="157"/>
      <c r="AA689" s="47"/>
      <c r="AB689" s="97"/>
      <c r="AC689" s="49"/>
      <c r="AD689" s="49"/>
      <c r="AE689" s="49"/>
      <c r="AF689" s="49"/>
      <c r="AG689" s="49"/>
      <c r="AH689" s="47"/>
      <c r="AI689" s="47"/>
      <c r="AJ689" s="47"/>
      <c r="AK689" s="190"/>
      <c r="AL689" s="190"/>
      <c r="AM689" s="190"/>
      <c r="AN689" s="190"/>
      <c r="AO689" s="190"/>
      <c r="AP689" s="151"/>
      <c r="AQ689" s="322"/>
      <c r="AR689" s="322"/>
      <c r="AS689" s="322"/>
      <c r="AT689" s="47"/>
      <c r="AU689" s="47"/>
      <c r="AV689" s="47"/>
      <c r="AW689" s="47"/>
      <c r="AX689" s="322"/>
      <c r="AY689" s="98"/>
      <c r="AZ689" s="98"/>
      <c r="BA689" s="47"/>
      <c r="BB689" s="47"/>
      <c r="BC689" s="47"/>
      <c r="BD689" s="47"/>
      <c r="BE689" s="97"/>
      <c r="BF689" s="49"/>
      <c r="BG689" s="239"/>
      <c r="BH689" s="342"/>
      <c r="BI689" s="49"/>
      <c r="BJ689" s="49"/>
      <c r="BK689" s="49"/>
      <c r="BL689" s="49"/>
      <c r="BM689" s="49"/>
      <c r="BN689" s="47"/>
      <c r="BO689" s="49"/>
      <c r="BP689" s="49"/>
      <c r="BQ689" s="49"/>
      <c r="BR689" s="323"/>
      <c r="BS689" s="323"/>
      <c r="BT689" s="323"/>
      <c r="BU689" s="49"/>
      <c r="BV689" s="49"/>
      <c r="BW689" s="97"/>
      <c r="BX689" s="97"/>
      <c r="BY689" s="97"/>
      <c r="BZ689" s="97"/>
      <c r="CA689" s="49"/>
      <c r="CB689" s="49"/>
      <c r="CC689" s="49"/>
      <c r="CD689" s="49"/>
      <c r="CE689" s="49"/>
      <c r="CF689" s="49"/>
      <c r="CG689" s="49"/>
      <c r="CH689" s="49"/>
      <c r="CI689" s="97"/>
      <c r="CJ689" s="97"/>
      <c r="CK689" s="97"/>
      <c r="CL689" s="97"/>
      <c r="CM689" s="335"/>
      <c r="CN689" s="337"/>
      <c r="CO689" s="315" t="str">
        <f>IF(Формулы!R689&gt;V689,"22-?,Дата 14 - Прибыл из УФСИН; ","")&amp;IF(Формулы!Q689&gt;Y689,"25-?,Дата 13 - Выбыл в УФСИН;","")&amp;IF(YEAR(ДАННЫЕ!$F$1)=YEAR(ДАННЫЕ!B689),IF(AT689&gt;0,"","40-?, вявлен в текущем году! "),"")&amp;IF(YEAR($F$1)=YEAR(W689),IF(X689+Y689&gt;0,"","23-стоит, 24,25 - куда выбыл? "),"")&amp;IF(X689+Y689&gt;0,IF(YEAR($F$1)=YEAR(W689),"","24+25&gt;0? 23 - когда выбыл? "),"")&amp;IF(BA689&lt;BB689,"47&gt;=48; ","")&amp;IF(BA689&lt;BC689,"47&gt;=49; ","")&amp;IF(BA689&lt;BD689,"47&gt;=50; ","")&amp;IF(BE689&gt;0,IF(BF689&gt;0,IF(AU689&gt;AV689,"","41 и 42 - ? (51 и 52 &gt; 0);"),"51 &gt; 0 52 - ?;"),"")&amp;IF(AU689&gt;0,IF(AV689&gt;AU689,"41&gt;42;","")&amp;IF(BE689&gt;0,"","41&gt;0 51-?;"),"")&amp;IF(BF689&gt;0,IF(BE689&gt;0,"","52&gt;0 51-?;"),"")&amp;IF(AW689&gt;=AX689,"","43&gt;44;")&amp;IF(CA689&gt;0,IF(AW689&gt;0,"","71 &gt; 0 43-?;"),"")</f>
        <v/>
      </c>
    </row>
    <row r="690" spans="1:93" s="250" customFormat="1" ht="15" customHeight="1" x14ac:dyDescent="0.2">
      <c r="A690" s="45"/>
      <c r="B690" s="46"/>
      <c r="C690" s="121"/>
      <c r="D690" s="121"/>
      <c r="E690" s="336"/>
      <c r="F690" s="122"/>
      <c r="G690" s="46"/>
      <c r="H690" s="45"/>
      <c r="I690" s="45"/>
      <c r="J690" s="45"/>
      <c r="K690" s="45"/>
      <c r="L690" s="45"/>
      <c r="M690" s="46"/>
      <c r="N690" s="46"/>
      <c r="O690" s="48"/>
      <c r="P690" s="48"/>
      <c r="Q690" s="46"/>
      <c r="R690" s="48"/>
      <c r="S690" s="48"/>
      <c r="T690" s="48"/>
      <c r="U690" s="48"/>
      <c r="V690" s="48"/>
      <c r="W690" s="46"/>
      <c r="X690" s="48"/>
      <c r="Y690" s="48"/>
      <c r="Z690" s="157"/>
      <c r="AA690" s="47"/>
      <c r="AB690" s="97"/>
      <c r="AC690" s="49"/>
      <c r="AD690" s="49"/>
      <c r="AE690" s="49"/>
      <c r="AF690" s="49"/>
      <c r="AG690" s="49"/>
      <c r="AH690" s="47"/>
      <c r="AI690" s="47"/>
      <c r="AJ690" s="47"/>
      <c r="AK690" s="190"/>
      <c r="AL690" s="190"/>
      <c r="AM690" s="190"/>
      <c r="AN690" s="190"/>
      <c r="AO690" s="190"/>
      <c r="AP690" s="151"/>
      <c r="AQ690" s="322"/>
      <c r="AR690" s="322"/>
      <c r="AS690" s="322"/>
      <c r="AT690" s="47"/>
      <c r="AU690" s="47"/>
      <c r="AV690" s="47"/>
      <c r="AW690" s="47"/>
      <c r="AX690" s="322"/>
      <c r="AY690" s="98"/>
      <c r="AZ690" s="98"/>
      <c r="BA690" s="47"/>
      <c r="BB690" s="47"/>
      <c r="BC690" s="47"/>
      <c r="BD690" s="47"/>
      <c r="BE690" s="97"/>
      <c r="BF690" s="49"/>
      <c r="BG690" s="239"/>
      <c r="BH690" s="342"/>
      <c r="BI690" s="49"/>
      <c r="BJ690" s="49"/>
      <c r="BK690" s="49"/>
      <c r="BL690" s="49"/>
      <c r="BM690" s="49"/>
      <c r="BN690" s="47"/>
      <c r="BO690" s="49"/>
      <c r="BP690" s="49"/>
      <c r="BQ690" s="49"/>
      <c r="BR690" s="323"/>
      <c r="BS690" s="323"/>
      <c r="BT690" s="323"/>
      <c r="BU690" s="49"/>
      <c r="BV690" s="49"/>
      <c r="BW690" s="97"/>
      <c r="BX690" s="97"/>
      <c r="BY690" s="97"/>
      <c r="BZ690" s="97"/>
      <c r="CA690" s="49"/>
      <c r="CB690" s="49"/>
      <c r="CC690" s="49"/>
      <c r="CD690" s="49"/>
      <c r="CE690" s="49"/>
      <c r="CF690" s="49"/>
      <c r="CG690" s="49"/>
      <c r="CH690" s="49"/>
      <c r="CI690" s="97"/>
      <c r="CJ690" s="97"/>
      <c r="CK690" s="97"/>
      <c r="CL690" s="97"/>
      <c r="CM690" s="335"/>
      <c r="CN690" s="337"/>
      <c r="CO690" s="315" t="str">
        <f>IF(Формулы!R690&gt;V690,"22-?,Дата 14 - Прибыл из УФСИН; ","")&amp;IF(Формулы!Q690&gt;Y690,"25-?,Дата 13 - Выбыл в УФСИН;","")&amp;IF(YEAR(ДАННЫЕ!$F$1)=YEAR(ДАННЫЕ!B690),IF(AT690&gt;0,"","40-?, вявлен в текущем году! "),"")&amp;IF(YEAR($F$1)=YEAR(W690),IF(X690+Y690&gt;0,"","23-стоит, 24,25 - куда выбыл? "),"")&amp;IF(X690+Y690&gt;0,IF(YEAR($F$1)=YEAR(W690),"","24+25&gt;0? 23 - когда выбыл? "),"")&amp;IF(BA690&lt;BB690,"47&gt;=48; ","")&amp;IF(BA690&lt;BC690,"47&gt;=49; ","")&amp;IF(BA690&lt;BD690,"47&gt;=50; ","")&amp;IF(BE690&gt;0,IF(BF690&gt;0,IF(AU690&gt;AV690,"","41 и 42 - ? (51 и 52 &gt; 0);"),"51 &gt; 0 52 - ?;"),"")&amp;IF(AU690&gt;0,IF(AV690&gt;AU690,"41&gt;42;","")&amp;IF(BE690&gt;0,"","41&gt;0 51-?;"),"")&amp;IF(BF690&gt;0,IF(BE690&gt;0,"","52&gt;0 51-?;"),"")&amp;IF(AW690&gt;=AX690,"","43&gt;44;")&amp;IF(CA690&gt;0,IF(AW690&gt;0,"","71 &gt; 0 43-?;"),"")</f>
        <v/>
      </c>
    </row>
    <row r="691" spans="1:93" s="250" customFormat="1" ht="15" customHeight="1" x14ac:dyDescent="0.2">
      <c r="A691" s="45"/>
      <c r="B691" s="46"/>
      <c r="C691" s="121"/>
      <c r="D691" s="121"/>
      <c r="E691" s="336"/>
      <c r="F691" s="122"/>
      <c r="G691" s="46"/>
      <c r="H691" s="45"/>
      <c r="I691" s="45"/>
      <c r="J691" s="45"/>
      <c r="K691" s="45"/>
      <c r="L691" s="45"/>
      <c r="M691" s="46"/>
      <c r="N691" s="46"/>
      <c r="O691" s="48"/>
      <c r="P691" s="48"/>
      <c r="Q691" s="46"/>
      <c r="R691" s="48"/>
      <c r="S691" s="48"/>
      <c r="T691" s="48"/>
      <c r="U691" s="48"/>
      <c r="V691" s="48"/>
      <c r="W691" s="46"/>
      <c r="X691" s="48"/>
      <c r="Y691" s="48"/>
      <c r="Z691" s="157"/>
      <c r="AA691" s="47"/>
      <c r="AB691" s="97"/>
      <c r="AC691" s="49"/>
      <c r="AD691" s="49"/>
      <c r="AE691" s="49"/>
      <c r="AF691" s="49"/>
      <c r="AG691" s="49"/>
      <c r="AH691" s="47"/>
      <c r="AI691" s="47"/>
      <c r="AJ691" s="47"/>
      <c r="AK691" s="190"/>
      <c r="AL691" s="190"/>
      <c r="AM691" s="190"/>
      <c r="AN691" s="190"/>
      <c r="AO691" s="190"/>
      <c r="AP691" s="151"/>
      <c r="AQ691" s="322"/>
      <c r="AR691" s="322"/>
      <c r="AS691" s="322"/>
      <c r="AT691" s="47"/>
      <c r="AU691" s="47"/>
      <c r="AV691" s="47"/>
      <c r="AW691" s="47"/>
      <c r="AX691" s="322"/>
      <c r="AY691" s="98"/>
      <c r="AZ691" s="98"/>
      <c r="BA691" s="47"/>
      <c r="BB691" s="47"/>
      <c r="BC691" s="47"/>
      <c r="BD691" s="47"/>
      <c r="BE691" s="97"/>
      <c r="BF691" s="49"/>
      <c r="BG691" s="239"/>
      <c r="BH691" s="342"/>
      <c r="BI691" s="49"/>
      <c r="BJ691" s="49"/>
      <c r="BK691" s="49"/>
      <c r="BL691" s="49"/>
      <c r="BM691" s="49"/>
      <c r="BN691" s="47"/>
      <c r="BO691" s="49"/>
      <c r="BP691" s="49"/>
      <c r="BQ691" s="49"/>
      <c r="BR691" s="323"/>
      <c r="BS691" s="323"/>
      <c r="BT691" s="323"/>
      <c r="BU691" s="49"/>
      <c r="BV691" s="49"/>
      <c r="BW691" s="97"/>
      <c r="BX691" s="97"/>
      <c r="BY691" s="97"/>
      <c r="BZ691" s="97"/>
      <c r="CA691" s="49"/>
      <c r="CB691" s="49"/>
      <c r="CC691" s="49"/>
      <c r="CD691" s="49"/>
      <c r="CE691" s="49"/>
      <c r="CF691" s="49"/>
      <c r="CG691" s="49"/>
      <c r="CH691" s="49"/>
      <c r="CI691" s="97"/>
      <c r="CJ691" s="97"/>
      <c r="CK691" s="97"/>
      <c r="CL691" s="97"/>
      <c r="CM691" s="335"/>
      <c r="CN691" s="337"/>
      <c r="CO691" s="315" t="str">
        <f>IF(Формулы!R691&gt;V691,"22-?,Дата 14 - Прибыл из УФСИН; ","")&amp;IF(Формулы!Q691&gt;Y691,"25-?,Дата 13 - Выбыл в УФСИН;","")&amp;IF(YEAR(ДАННЫЕ!$F$1)=YEAR(ДАННЫЕ!B691),IF(AT691&gt;0,"","40-?, вявлен в текущем году! "),"")&amp;IF(YEAR($F$1)=YEAR(W691),IF(X691+Y691&gt;0,"","23-стоит, 24,25 - куда выбыл? "),"")&amp;IF(X691+Y691&gt;0,IF(YEAR($F$1)=YEAR(W691),"","24+25&gt;0? 23 - когда выбыл? "),"")&amp;IF(BA691&lt;BB691,"47&gt;=48; ","")&amp;IF(BA691&lt;BC691,"47&gt;=49; ","")&amp;IF(BA691&lt;BD691,"47&gt;=50; ","")&amp;IF(BE691&gt;0,IF(BF691&gt;0,IF(AU691&gt;AV691,"","41 и 42 - ? (51 и 52 &gt; 0);"),"51 &gt; 0 52 - ?;"),"")&amp;IF(AU691&gt;0,IF(AV691&gt;AU691,"41&gt;42;","")&amp;IF(BE691&gt;0,"","41&gt;0 51-?;"),"")&amp;IF(BF691&gt;0,IF(BE691&gt;0,"","52&gt;0 51-?;"),"")&amp;IF(AW691&gt;=AX691,"","43&gt;44;")&amp;IF(CA691&gt;0,IF(AW691&gt;0,"","71 &gt; 0 43-?;"),"")</f>
        <v/>
      </c>
    </row>
    <row r="692" spans="1:93" s="250" customFormat="1" ht="15" customHeight="1" x14ac:dyDescent="0.2">
      <c r="A692" s="45"/>
      <c r="B692" s="46"/>
      <c r="C692" s="121"/>
      <c r="D692" s="121"/>
      <c r="E692" s="336"/>
      <c r="F692" s="122"/>
      <c r="G692" s="46"/>
      <c r="H692" s="45"/>
      <c r="I692" s="45"/>
      <c r="J692" s="45"/>
      <c r="K692" s="45"/>
      <c r="L692" s="45"/>
      <c r="M692" s="46"/>
      <c r="N692" s="46"/>
      <c r="O692" s="48"/>
      <c r="P692" s="48"/>
      <c r="Q692" s="46"/>
      <c r="R692" s="48"/>
      <c r="S692" s="48"/>
      <c r="T692" s="48"/>
      <c r="U692" s="48"/>
      <c r="V692" s="48"/>
      <c r="W692" s="46"/>
      <c r="X692" s="48"/>
      <c r="Y692" s="48"/>
      <c r="Z692" s="157"/>
      <c r="AA692" s="47"/>
      <c r="AB692" s="97"/>
      <c r="AC692" s="49"/>
      <c r="AD692" s="49"/>
      <c r="AE692" s="49"/>
      <c r="AF692" s="49"/>
      <c r="AG692" s="49"/>
      <c r="AH692" s="47"/>
      <c r="AI692" s="47"/>
      <c r="AJ692" s="47"/>
      <c r="AK692" s="190"/>
      <c r="AL692" s="190"/>
      <c r="AM692" s="190"/>
      <c r="AN692" s="190"/>
      <c r="AO692" s="190"/>
      <c r="AP692" s="151"/>
      <c r="AQ692" s="322"/>
      <c r="AR692" s="322"/>
      <c r="AS692" s="322"/>
      <c r="AT692" s="47"/>
      <c r="AU692" s="47"/>
      <c r="AV692" s="47"/>
      <c r="AW692" s="47"/>
      <c r="AX692" s="322"/>
      <c r="AY692" s="98"/>
      <c r="AZ692" s="98"/>
      <c r="BA692" s="47"/>
      <c r="BB692" s="47"/>
      <c r="BC692" s="47"/>
      <c r="BD692" s="47"/>
      <c r="BE692" s="97"/>
      <c r="BF692" s="49"/>
      <c r="BG692" s="239"/>
      <c r="BH692" s="342"/>
      <c r="BI692" s="49"/>
      <c r="BJ692" s="49"/>
      <c r="BK692" s="49"/>
      <c r="BL692" s="49"/>
      <c r="BM692" s="49"/>
      <c r="BN692" s="47"/>
      <c r="BO692" s="49"/>
      <c r="BP692" s="49"/>
      <c r="BQ692" s="49"/>
      <c r="BR692" s="323"/>
      <c r="BS692" s="323"/>
      <c r="BT692" s="323"/>
      <c r="BU692" s="49"/>
      <c r="BV692" s="49"/>
      <c r="BW692" s="97"/>
      <c r="BX692" s="97"/>
      <c r="BY692" s="97"/>
      <c r="BZ692" s="97"/>
      <c r="CA692" s="49"/>
      <c r="CB692" s="49"/>
      <c r="CC692" s="49"/>
      <c r="CD692" s="49"/>
      <c r="CE692" s="49"/>
      <c r="CF692" s="49"/>
      <c r="CG692" s="49"/>
      <c r="CH692" s="49"/>
      <c r="CI692" s="97"/>
      <c r="CJ692" s="97"/>
      <c r="CK692" s="97"/>
      <c r="CL692" s="97"/>
      <c r="CM692" s="335"/>
      <c r="CN692" s="337"/>
      <c r="CO692" s="315" t="str">
        <f>IF(Формулы!R692&gt;V692,"22-?,Дата 14 - Прибыл из УФСИН; ","")&amp;IF(Формулы!Q692&gt;Y692,"25-?,Дата 13 - Выбыл в УФСИН;","")&amp;IF(YEAR(ДАННЫЕ!$F$1)=YEAR(ДАННЫЕ!B692),IF(AT692&gt;0,"","40-?, вявлен в текущем году! "),"")&amp;IF(YEAR($F$1)=YEAR(W692),IF(X692+Y692&gt;0,"","23-стоит, 24,25 - куда выбыл? "),"")&amp;IF(X692+Y692&gt;0,IF(YEAR($F$1)=YEAR(W692),"","24+25&gt;0? 23 - когда выбыл? "),"")&amp;IF(BA692&lt;BB692,"47&gt;=48; ","")&amp;IF(BA692&lt;BC692,"47&gt;=49; ","")&amp;IF(BA692&lt;BD692,"47&gt;=50; ","")&amp;IF(BE692&gt;0,IF(BF692&gt;0,IF(AU692&gt;AV692,"","41 и 42 - ? (51 и 52 &gt; 0);"),"51 &gt; 0 52 - ?;"),"")&amp;IF(AU692&gt;0,IF(AV692&gt;AU692,"41&gt;42;","")&amp;IF(BE692&gt;0,"","41&gt;0 51-?;"),"")&amp;IF(BF692&gt;0,IF(BE692&gt;0,"","52&gt;0 51-?;"),"")&amp;IF(AW692&gt;=AX692,"","43&gt;44;")&amp;IF(CA692&gt;0,IF(AW692&gt;0,"","71 &gt; 0 43-?;"),"")</f>
        <v/>
      </c>
    </row>
    <row r="693" spans="1:93" s="250" customFormat="1" ht="15" customHeight="1" x14ac:dyDescent="0.2">
      <c r="A693" s="45"/>
      <c r="B693" s="46"/>
      <c r="C693" s="121"/>
      <c r="D693" s="121"/>
      <c r="E693" s="336"/>
      <c r="F693" s="122"/>
      <c r="G693" s="46"/>
      <c r="H693" s="45"/>
      <c r="I693" s="45"/>
      <c r="J693" s="45"/>
      <c r="K693" s="45"/>
      <c r="L693" s="45"/>
      <c r="M693" s="46"/>
      <c r="N693" s="46"/>
      <c r="O693" s="48"/>
      <c r="P693" s="48"/>
      <c r="Q693" s="46"/>
      <c r="R693" s="48"/>
      <c r="S693" s="48"/>
      <c r="T693" s="48"/>
      <c r="U693" s="48"/>
      <c r="V693" s="48"/>
      <c r="W693" s="46"/>
      <c r="X693" s="48"/>
      <c r="Y693" s="48"/>
      <c r="Z693" s="157"/>
      <c r="AA693" s="47"/>
      <c r="AB693" s="97"/>
      <c r="AC693" s="49"/>
      <c r="AD693" s="49"/>
      <c r="AE693" s="49"/>
      <c r="AF693" s="49"/>
      <c r="AG693" s="49"/>
      <c r="AH693" s="47"/>
      <c r="AI693" s="47"/>
      <c r="AJ693" s="47"/>
      <c r="AK693" s="190"/>
      <c r="AL693" s="190"/>
      <c r="AM693" s="190"/>
      <c r="AN693" s="190"/>
      <c r="AO693" s="190"/>
      <c r="AP693" s="151"/>
      <c r="AQ693" s="322"/>
      <c r="AR693" s="322"/>
      <c r="AS693" s="322"/>
      <c r="AT693" s="47"/>
      <c r="AU693" s="47"/>
      <c r="AV693" s="47"/>
      <c r="AW693" s="47"/>
      <c r="AX693" s="322"/>
      <c r="AY693" s="98"/>
      <c r="AZ693" s="98"/>
      <c r="BA693" s="47"/>
      <c r="BB693" s="47"/>
      <c r="BC693" s="47"/>
      <c r="BD693" s="47"/>
      <c r="BE693" s="97"/>
      <c r="BF693" s="49"/>
      <c r="BG693" s="239"/>
      <c r="BH693" s="342"/>
      <c r="BI693" s="49"/>
      <c r="BJ693" s="49"/>
      <c r="BK693" s="49"/>
      <c r="BL693" s="49"/>
      <c r="BM693" s="49"/>
      <c r="BN693" s="47"/>
      <c r="BO693" s="49"/>
      <c r="BP693" s="49"/>
      <c r="BQ693" s="49"/>
      <c r="BR693" s="323"/>
      <c r="BS693" s="323"/>
      <c r="BT693" s="323"/>
      <c r="BU693" s="49"/>
      <c r="BV693" s="49"/>
      <c r="BW693" s="97"/>
      <c r="BX693" s="97"/>
      <c r="BY693" s="97"/>
      <c r="BZ693" s="97"/>
      <c r="CA693" s="49"/>
      <c r="CB693" s="49"/>
      <c r="CC693" s="49"/>
      <c r="CD693" s="49"/>
      <c r="CE693" s="49"/>
      <c r="CF693" s="49"/>
      <c r="CG693" s="49"/>
      <c r="CH693" s="49"/>
      <c r="CI693" s="97"/>
      <c r="CJ693" s="97"/>
      <c r="CK693" s="97"/>
      <c r="CL693" s="97"/>
      <c r="CM693" s="335"/>
      <c r="CN693" s="337"/>
      <c r="CO693" s="315" t="str">
        <f>IF(Формулы!R693&gt;V693,"22-?,Дата 14 - Прибыл из УФСИН; ","")&amp;IF(Формулы!Q693&gt;Y693,"25-?,Дата 13 - Выбыл в УФСИН;","")&amp;IF(YEAR(ДАННЫЕ!$F$1)=YEAR(ДАННЫЕ!B693),IF(AT693&gt;0,"","40-?, вявлен в текущем году! "),"")&amp;IF(YEAR($F$1)=YEAR(W693),IF(X693+Y693&gt;0,"","23-стоит, 24,25 - куда выбыл? "),"")&amp;IF(X693+Y693&gt;0,IF(YEAR($F$1)=YEAR(W693),"","24+25&gt;0? 23 - когда выбыл? "),"")&amp;IF(BA693&lt;BB693,"47&gt;=48; ","")&amp;IF(BA693&lt;BC693,"47&gt;=49; ","")&amp;IF(BA693&lt;BD693,"47&gt;=50; ","")&amp;IF(BE693&gt;0,IF(BF693&gt;0,IF(AU693&gt;AV693,"","41 и 42 - ? (51 и 52 &gt; 0);"),"51 &gt; 0 52 - ?;"),"")&amp;IF(AU693&gt;0,IF(AV693&gt;AU693,"41&gt;42;","")&amp;IF(BE693&gt;0,"","41&gt;0 51-?;"),"")&amp;IF(BF693&gt;0,IF(BE693&gt;0,"","52&gt;0 51-?;"),"")&amp;IF(AW693&gt;=AX693,"","43&gt;44;")&amp;IF(CA693&gt;0,IF(AW693&gt;0,"","71 &gt; 0 43-?;"),"")</f>
        <v/>
      </c>
    </row>
    <row r="694" spans="1:93" s="250" customFormat="1" ht="15" customHeight="1" x14ac:dyDescent="0.2">
      <c r="A694" s="45"/>
      <c r="B694" s="46"/>
      <c r="C694" s="121"/>
      <c r="D694" s="121"/>
      <c r="E694" s="336"/>
      <c r="F694" s="122"/>
      <c r="G694" s="46"/>
      <c r="H694" s="45"/>
      <c r="I694" s="45"/>
      <c r="J694" s="45"/>
      <c r="K694" s="45"/>
      <c r="L694" s="45"/>
      <c r="M694" s="46"/>
      <c r="N694" s="46"/>
      <c r="O694" s="48"/>
      <c r="P694" s="48"/>
      <c r="Q694" s="46"/>
      <c r="R694" s="48"/>
      <c r="S694" s="48"/>
      <c r="T694" s="48"/>
      <c r="U694" s="48"/>
      <c r="V694" s="48"/>
      <c r="W694" s="46"/>
      <c r="X694" s="48"/>
      <c r="Y694" s="48"/>
      <c r="Z694" s="157"/>
      <c r="AA694" s="47"/>
      <c r="AB694" s="97"/>
      <c r="AC694" s="49"/>
      <c r="AD694" s="49"/>
      <c r="AE694" s="49"/>
      <c r="AF694" s="49"/>
      <c r="AG694" s="49"/>
      <c r="AH694" s="47"/>
      <c r="AI694" s="47"/>
      <c r="AJ694" s="47"/>
      <c r="AK694" s="190"/>
      <c r="AL694" s="190"/>
      <c r="AM694" s="190"/>
      <c r="AN694" s="190"/>
      <c r="AO694" s="190"/>
      <c r="AP694" s="151"/>
      <c r="AQ694" s="322"/>
      <c r="AR694" s="322"/>
      <c r="AS694" s="322"/>
      <c r="AT694" s="47"/>
      <c r="AU694" s="47"/>
      <c r="AV694" s="47"/>
      <c r="AW694" s="47"/>
      <c r="AX694" s="322"/>
      <c r="AY694" s="98"/>
      <c r="AZ694" s="98"/>
      <c r="BA694" s="47"/>
      <c r="BB694" s="47"/>
      <c r="BC694" s="47"/>
      <c r="BD694" s="47"/>
      <c r="BE694" s="97"/>
      <c r="BF694" s="49"/>
      <c r="BG694" s="239"/>
      <c r="BH694" s="342"/>
      <c r="BI694" s="49"/>
      <c r="BJ694" s="49"/>
      <c r="BK694" s="49"/>
      <c r="BL694" s="49"/>
      <c r="BM694" s="49"/>
      <c r="BN694" s="47"/>
      <c r="BO694" s="49"/>
      <c r="BP694" s="49"/>
      <c r="BQ694" s="49"/>
      <c r="BR694" s="323"/>
      <c r="BS694" s="323"/>
      <c r="BT694" s="323"/>
      <c r="BU694" s="49"/>
      <c r="BV694" s="49"/>
      <c r="BW694" s="97"/>
      <c r="BX694" s="97"/>
      <c r="BY694" s="97"/>
      <c r="BZ694" s="97"/>
      <c r="CA694" s="49"/>
      <c r="CB694" s="49"/>
      <c r="CC694" s="49"/>
      <c r="CD694" s="49"/>
      <c r="CE694" s="49"/>
      <c r="CF694" s="49"/>
      <c r="CG694" s="49"/>
      <c r="CH694" s="49"/>
      <c r="CI694" s="97"/>
      <c r="CJ694" s="97"/>
      <c r="CK694" s="97"/>
      <c r="CL694" s="97"/>
      <c r="CM694" s="335"/>
      <c r="CN694" s="337"/>
      <c r="CO694" s="315" t="str">
        <f>IF(Формулы!R694&gt;V694,"22-?,Дата 14 - Прибыл из УФСИН; ","")&amp;IF(Формулы!Q694&gt;Y694,"25-?,Дата 13 - Выбыл в УФСИН;","")&amp;IF(YEAR(ДАННЫЕ!$F$1)=YEAR(ДАННЫЕ!B694),IF(AT694&gt;0,"","40-?, вявлен в текущем году! "),"")&amp;IF(YEAR($F$1)=YEAR(W694),IF(X694+Y694&gt;0,"","23-стоит, 24,25 - куда выбыл? "),"")&amp;IF(X694+Y694&gt;0,IF(YEAR($F$1)=YEAR(W694),"","24+25&gt;0? 23 - когда выбыл? "),"")&amp;IF(BA694&lt;BB694,"47&gt;=48; ","")&amp;IF(BA694&lt;BC694,"47&gt;=49; ","")&amp;IF(BA694&lt;BD694,"47&gt;=50; ","")&amp;IF(BE694&gt;0,IF(BF694&gt;0,IF(AU694&gt;AV694,"","41 и 42 - ? (51 и 52 &gt; 0);"),"51 &gt; 0 52 - ?;"),"")&amp;IF(AU694&gt;0,IF(AV694&gt;AU694,"41&gt;42;","")&amp;IF(BE694&gt;0,"","41&gt;0 51-?;"),"")&amp;IF(BF694&gt;0,IF(BE694&gt;0,"","52&gt;0 51-?;"),"")&amp;IF(AW694&gt;=AX694,"","43&gt;44;")&amp;IF(CA694&gt;0,IF(AW694&gt;0,"","71 &gt; 0 43-?;"),"")</f>
        <v/>
      </c>
    </row>
    <row r="695" spans="1:93" s="250" customFormat="1" ht="15" customHeight="1" x14ac:dyDescent="0.2">
      <c r="A695" s="45"/>
      <c r="B695" s="46"/>
      <c r="C695" s="121"/>
      <c r="D695" s="121"/>
      <c r="E695" s="336"/>
      <c r="F695" s="122"/>
      <c r="G695" s="46"/>
      <c r="H695" s="45"/>
      <c r="I695" s="45"/>
      <c r="J695" s="45"/>
      <c r="K695" s="45"/>
      <c r="L695" s="45"/>
      <c r="M695" s="46"/>
      <c r="N695" s="46"/>
      <c r="O695" s="48"/>
      <c r="P695" s="48"/>
      <c r="Q695" s="46"/>
      <c r="R695" s="48"/>
      <c r="S695" s="48"/>
      <c r="T695" s="48"/>
      <c r="U695" s="48"/>
      <c r="V695" s="48"/>
      <c r="W695" s="46"/>
      <c r="X695" s="48"/>
      <c r="Y695" s="48"/>
      <c r="Z695" s="157"/>
      <c r="AA695" s="47"/>
      <c r="AB695" s="97"/>
      <c r="AC695" s="49"/>
      <c r="AD695" s="49"/>
      <c r="AE695" s="49"/>
      <c r="AF695" s="49"/>
      <c r="AG695" s="49"/>
      <c r="AH695" s="47"/>
      <c r="AI695" s="47"/>
      <c r="AJ695" s="47"/>
      <c r="AK695" s="190"/>
      <c r="AL695" s="190"/>
      <c r="AM695" s="190"/>
      <c r="AN695" s="190"/>
      <c r="AO695" s="190"/>
      <c r="AP695" s="151"/>
      <c r="AQ695" s="322"/>
      <c r="AR695" s="322"/>
      <c r="AS695" s="322"/>
      <c r="AT695" s="47"/>
      <c r="AU695" s="47"/>
      <c r="AV695" s="47"/>
      <c r="AW695" s="47"/>
      <c r="AX695" s="322"/>
      <c r="AY695" s="98"/>
      <c r="AZ695" s="98"/>
      <c r="BA695" s="47"/>
      <c r="BB695" s="47"/>
      <c r="BC695" s="47"/>
      <c r="BD695" s="47"/>
      <c r="BE695" s="97"/>
      <c r="BF695" s="49"/>
      <c r="BG695" s="239"/>
      <c r="BH695" s="342"/>
      <c r="BI695" s="49"/>
      <c r="BJ695" s="49"/>
      <c r="BK695" s="49"/>
      <c r="BL695" s="49"/>
      <c r="BM695" s="49"/>
      <c r="BN695" s="47"/>
      <c r="BO695" s="49"/>
      <c r="BP695" s="49"/>
      <c r="BQ695" s="49"/>
      <c r="BR695" s="323"/>
      <c r="BS695" s="323"/>
      <c r="BT695" s="323"/>
      <c r="BU695" s="49"/>
      <c r="BV695" s="49"/>
      <c r="BW695" s="97"/>
      <c r="BX695" s="97"/>
      <c r="BY695" s="97"/>
      <c r="BZ695" s="97"/>
      <c r="CA695" s="49"/>
      <c r="CB695" s="49"/>
      <c r="CC695" s="49"/>
      <c r="CD695" s="49"/>
      <c r="CE695" s="49"/>
      <c r="CF695" s="49"/>
      <c r="CG695" s="49"/>
      <c r="CH695" s="49"/>
      <c r="CI695" s="97"/>
      <c r="CJ695" s="97"/>
      <c r="CK695" s="97"/>
      <c r="CL695" s="97"/>
      <c r="CM695" s="335"/>
      <c r="CN695" s="337"/>
      <c r="CO695" s="315" t="str">
        <f>IF(Формулы!R695&gt;V695,"22-?,Дата 14 - Прибыл из УФСИН; ","")&amp;IF(Формулы!Q695&gt;Y695,"25-?,Дата 13 - Выбыл в УФСИН;","")&amp;IF(YEAR(ДАННЫЕ!$F$1)=YEAR(ДАННЫЕ!B695),IF(AT695&gt;0,"","40-?, вявлен в текущем году! "),"")&amp;IF(YEAR($F$1)=YEAR(W695),IF(X695+Y695&gt;0,"","23-стоит, 24,25 - куда выбыл? "),"")&amp;IF(X695+Y695&gt;0,IF(YEAR($F$1)=YEAR(W695),"","24+25&gt;0? 23 - когда выбыл? "),"")&amp;IF(BA695&lt;BB695,"47&gt;=48; ","")&amp;IF(BA695&lt;BC695,"47&gt;=49; ","")&amp;IF(BA695&lt;BD695,"47&gt;=50; ","")&amp;IF(BE695&gt;0,IF(BF695&gt;0,IF(AU695&gt;AV695,"","41 и 42 - ? (51 и 52 &gt; 0);"),"51 &gt; 0 52 - ?;"),"")&amp;IF(AU695&gt;0,IF(AV695&gt;AU695,"41&gt;42;","")&amp;IF(BE695&gt;0,"","41&gt;0 51-?;"),"")&amp;IF(BF695&gt;0,IF(BE695&gt;0,"","52&gt;0 51-?;"),"")&amp;IF(AW695&gt;=AX695,"","43&gt;44;")&amp;IF(CA695&gt;0,IF(AW695&gt;0,"","71 &gt; 0 43-?;"),"")</f>
        <v/>
      </c>
    </row>
    <row r="696" spans="1:93" s="250" customFormat="1" ht="15" customHeight="1" x14ac:dyDescent="0.2">
      <c r="A696" s="45"/>
      <c r="B696" s="46"/>
      <c r="C696" s="121"/>
      <c r="D696" s="121"/>
      <c r="E696" s="336"/>
      <c r="F696" s="122"/>
      <c r="G696" s="46"/>
      <c r="H696" s="45"/>
      <c r="I696" s="45"/>
      <c r="J696" s="45"/>
      <c r="K696" s="45"/>
      <c r="L696" s="45"/>
      <c r="M696" s="46"/>
      <c r="N696" s="46"/>
      <c r="O696" s="48"/>
      <c r="P696" s="48"/>
      <c r="Q696" s="46"/>
      <c r="R696" s="48"/>
      <c r="S696" s="48"/>
      <c r="T696" s="48"/>
      <c r="U696" s="48"/>
      <c r="V696" s="48"/>
      <c r="W696" s="46"/>
      <c r="X696" s="48"/>
      <c r="Y696" s="48"/>
      <c r="Z696" s="157"/>
      <c r="AA696" s="47"/>
      <c r="AB696" s="97"/>
      <c r="AC696" s="49"/>
      <c r="AD696" s="49"/>
      <c r="AE696" s="49"/>
      <c r="AF696" s="49"/>
      <c r="AG696" s="49"/>
      <c r="AH696" s="47"/>
      <c r="AI696" s="47"/>
      <c r="AJ696" s="47"/>
      <c r="AK696" s="190"/>
      <c r="AL696" s="190"/>
      <c r="AM696" s="190"/>
      <c r="AN696" s="190"/>
      <c r="AO696" s="190"/>
      <c r="AP696" s="151"/>
      <c r="AQ696" s="322"/>
      <c r="AR696" s="322"/>
      <c r="AS696" s="322"/>
      <c r="AT696" s="47"/>
      <c r="AU696" s="47"/>
      <c r="AV696" s="47"/>
      <c r="AW696" s="47"/>
      <c r="AX696" s="322"/>
      <c r="AY696" s="98"/>
      <c r="AZ696" s="98"/>
      <c r="BA696" s="47"/>
      <c r="BB696" s="47"/>
      <c r="BC696" s="47"/>
      <c r="BD696" s="47"/>
      <c r="BE696" s="97"/>
      <c r="BF696" s="49"/>
      <c r="BG696" s="239"/>
      <c r="BH696" s="342"/>
      <c r="BI696" s="49"/>
      <c r="BJ696" s="49"/>
      <c r="BK696" s="49"/>
      <c r="BL696" s="49"/>
      <c r="BM696" s="49"/>
      <c r="BN696" s="47"/>
      <c r="BO696" s="49"/>
      <c r="BP696" s="49"/>
      <c r="BQ696" s="49"/>
      <c r="BR696" s="323"/>
      <c r="BS696" s="323"/>
      <c r="BT696" s="323"/>
      <c r="BU696" s="49"/>
      <c r="BV696" s="49"/>
      <c r="BW696" s="97"/>
      <c r="BX696" s="97"/>
      <c r="BY696" s="97"/>
      <c r="BZ696" s="97"/>
      <c r="CA696" s="49"/>
      <c r="CB696" s="49"/>
      <c r="CC696" s="49"/>
      <c r="CD696" s="49"/>
      <c r="CE696" s="49"/>
      <c r="CF696" s="49"/>
      <c r="CG696" s="49"/>
      <c r="CH696" s="49"/>
      <c r="CI696" s="97"/>
      <c r="CJ696" s="97"/>
      <c r="CK696" s="97"/>
      <c r="CL696" s="97"/>
      <c r="CM696" s="335"/>
      <c r="CN696" s="337"/>
      <c r="CO696" s="315" t="str">
        <f>IF(Формулы!R696&gt;V696,"22-?,Дата 14 - Прибыл из УФСИН; ","")&amp;IF(Формулы!Q696&gt;Y696,"25-?,Дата 13 - Выбыл в УФСИН;","")&amp;IF(YEAR(ДАННЫЕ!$F$1)=YEAR(ДАННЫЕ!B696),IF(AT696&gt;0,"","40-?, вявлен в текущем году! "),"")&amp;IF(YEAR($F$1)=YEAR(W696),IF(X696+Y696&gt;0,"","23-стоит, 24,25 - куда выбыл? "),"")&amp;IF(X696+Y696&gt;0,IF(YEAR($F$1)=YEAR(W696),"","24+25&gt;0? 23 - когда выбыл? "),"")&amp;IF(BA696&lt;BB696,"47&gt;=48; ","")&amp;IF(BA696&lt;BC696,"47&gt;=49; ","")&amp;IF(BA696&lt;BD696,"47&gt;=50; ","")&amp;IF(BE696&gt;0,IF(BF696&gt;0,IF(AU696&gt;AV696,"","41 и 42 - ? (51 и 52 &gt; 0);"),"51 &gt; 0 52 - ?;"),"")&amp;IF(AU696&gt;0,IF(AV696&gt;AU696,"41&gt;42;","")&amp;IF(BE696&gt;0,"","41&gt;0 51-?;"),"")&amp;IF(BF696&gt;0,IF(BE696&gt;0,"","52&gt;0 51-?;"),"")&amp;IF(AW696&gt;=AX696,"","43&gt;44;")&amp;IF(CA696&gt;0,IF(AW696&gt;0,"","71 &gt; 0 43-?;"),"")</f>
        <v/>
      </c>
    </row>
    <row r="697" spans="1:93" s="250" customFormat="1" ht="15" customHeight="1" x14ac:dyDescent="0.2">
      <c r="A697" s="45"/>
      <c r="B697" s="46"/>
      <c r="C697" s="121"/>
      <c r="D697" s="121"/>
      <c r="E697" s="336"/>
      <c r="F697" s="122"/>
      <c r="G697" s="46"/>
      <c r="H697" s="45"/>
      <c r="I697" s="45"/>
      <c r="J697" s="45"/>
      <c r="K697" s="45"/>
      <c r="L697" s="45"/>
      <c r="M697" s="46"/>
      <c r="N697" s="46"/>
      <c r="O697" s="48"/>
      <c r="P697" s="48"/>
      <c r="Q697" s="46"/>
      <c r="R697" s="48"/>
      <c r="S697" s="48"/>
      <c r="T697" s="48"/>
      <c r="U697" s="48"/>
      <c r="V697" s="48"/>
      <c r="W697" s="46"/>
      <c r="X697" s="48"/>
      <c r="Y697" s="48"/>
      <c r="Z697" s="157"/>
      <c r="AA697" s="47"/>
      <c r="AB697" s="97"/>
      <c r="AC697" s="49"/>
      <c r="AD697" s="49"/>
      <c r="AE697" s="49"/>
      <c r="AF697" s="49"/>
      <c r="AG697" s="49"/>
      <c r="AH697" s="47"/>
      <c r="AI697" s="47"/>
      <c r="AJ697" s="47"/>
      <c r="AK697" s="190"/>
      <c r="AL697" s="190"/>
      <c r="AM697" s="190"/>
      <c r="AN697" s="190"/>
      <c r="AO697" s="190"/>
      <c r="AP697" s="151"/>
      <c r="AQ697" s="322"/>
      <c r="AR697" s="322"/>
      <c r="AS697" s="322"/>
      <c r="AT697" s="47"/>
      <c r="AU697" s="47"/>
      <c r="AV697" s="47"/>
      <c r="AW697" s="47"/>
      <c r="AX697" s="322"/>
      <c r="AY697" s="98"/>
      <c r="AZ697" s="98"/>
      <c r="BA697" s="47"/>
      <c r="BB697" s="47"/>
      <c r="BC697" s="47"/>
      <c r="BD697" s="47"/>
      <c r="BE697" s="97"/>
      <c r="BF697" s="49"/>
      <c r="BG697" s="239"/>
      <c r="BH697" s="342"/>
      <c r="BI697" s="49"/>
      <c r="BJ697" s="49"/>
      <c r="BK697" s="49"/>
      <c r="BL697" s="49"/>
      <c r="BM697" s="49"/>
      <c r="BN697" s="47"/>
      <c r="BO697" s="49"/>
      <c r="BP697" s="49"/>
      <c r="BQ697" s="49"/>
      <c r="BR697" s="323"/>
      <c r="BS697" s="323"/>
      <c r="BT697" s="323"/>
      <c r="BU697" s="49"/>
      <c r="BV697" s="49"/>
      <c r="BW697" s="97"/>
      <c r="BX697" s="97"/>
      <c r="BY697" s="97"/>
      <c r="BZ697" s="97"/>
      <c r="CA697" s="49"/>
      <c r="CB697" s="49"/>
      <c r="CC697" s="49"/>
      <c r="CD697" s="49"/>
      <c r="CE697" s="49"/>
      <c r="CF697" s="49"/>
      <c r="CG697" s="49"/>
      <c r="CH697" s="49"/>
      <c r="CI697" s="97"/>
      <c r="CJ697" s="97"/>
      <c r="CK697" s="97"/>
      <c r="CL697" s="97"/>
      <c r="CM697" s="335"/>
      <c r="CN697" s="337"/>
      <c r="CO697" s="315" t="str">
        <f>IF(Формулы!R697&gt;V697,"22-?,Дата 14 - Прибыл из УФСИН; ","")&amp;IF(Формулы!Q697&gt;Y697,"25-?,Дата 13 - Выбыл в УФСИН;","")&amp;IF(YEAR(ДАННЫЕ!$F$1)=YEAR(ДАННЫЕ!B697),IF(AT697&gt;0,"","40-?, вявлен в текущем году! "),"")&amp;IF(YEAR($F$1)=YEAR(W697),IF(X697+Y697&gt;0,"","23-стоит, 24,25 - куда выбыл? "),"")&amp;IF(X697+Y697&gt;0,IF(YEAR($F$1)=YEAR(W697),"","24+25&gt;0? 23 - когда выбыл? "),"")&amp;IF(BA697&lt;BB697,"47&gt;=48; ","")&amp;IF(BA697&lt;BC697,"47&gt;=49; ","")&amp;IF(BA697&lt;BD697,"47&gt;=50; ","")&amp;IF(BE697&gt;0,IF(BF697&gt;0,IF(AU697&gt;AV697,"","41 и 42 - ? (51 и 52 &gt; 0);"),"51 &gt; 0 52 - ?;"),"")&amp;IF(AU697&gt;0,IF(AV697&gt;AU697,"41&gt;42;","")&amp;IF(BE697&gt;0,"","41&gt;0 51-?;"),"")&amp;IF(BF697&gt;0,IF(BE697&gt;0,"","52&gt;0 51-?;"),"")&amp;IF(AW697&gt;=AX697,"","43&gt;44;")&amp;IF(CA697&gt;0,IF(AW697&gt;0,"","71 &gt; 0 43-?;"),"")</f>
        <v/>
      </c>
    </row>
    <row r="698" spans="1:93" s="250" customFormat="1" ht="15" customHeight="1" x14ac:dyDescent="0.2">
      <c r="A698" s="45"/>
      <c r="B698" s="46"/>
      <c r="C698" s="121"/>
      <c r="D698" s="121"/>
      <c r="E698" s="336"/>
      <c r="F698" s="122"/>
      <c r="G698" s="46"/>
      <c r="H698" s="45"/>
      <c r="I698" s="45"/>
      <c r="J698" s="45"/>
      <c r="K698" s="45"/>
      <c r="L698" s="45"/>
      <c r="M698" s="46"/>
      <c r="N698" s="46"/>
      <c r="O698" s="48"/>
      <c r="P698" s="48"/>
      <c r="Q698" s="46"/>
      <c r="R698" s="48"/>
      <c r="S698" s="48"/>
      <c r="T698" s="48"/>
      <c r="U698" s="48"/>
      <c r="V698" s="48"/>
      <c r="W698" s="46"/>
      <c r="X698" s="48"/>
      <c r="Y698" s="48"/>
      <c r="Z698" s="157"/>
      <c r="AA698" s="47"/>
      <c r="AB698" s="97"/>
      <c r="AC698" s="49"/>
      <c r="AD698" s="49"/>
      <c r="AE698" s="49"/>
      <c r="AF698" s="49"/>
      <c r="AG698" s="49"/>
      <c r="AH698" s="47"/>
      <c r="AI698" s="47"/>
      <c r="AJ698" s="47"/>
      <c r="AK698" s="190"/>
      <c r="AL698" s="190"/>
      <c r="AM698" s="190"/>
      <c r="AN698" s="190"/>
      <c r="AO698" s="190"/>
      <c r="AP698" s="151"/>
      <c r="AQ698" s="322"/>
      <c r="AR698" s="322"/>
      <c r="AS698" s="322"/>
      <c r="AT698" s="47"/>
      <c r="AU698" s="47"/>
      <c r="AV698" s="47"/>
      <c r="AW698" s="47"/>
      <c r="AX698" s="322"/>
      <c r="AY698" s="98"/>
      <c r="AZ698" s="98"/>
      <c r="BA698" s="47"/>
      <c r="BB698" s="47"/>
      <c r="BC698" s="47"/>
      <c r="BD698" s="47"/>
      <c r="BE698" s="97"/>
      <c r="BF698" s="49"/>
      <c r="BG698" s="239"/>
      <c r="BH698" s="342"/>
      <c r="BI698" s="49"/>
      <c r="BJ698" s="49"/>
      <c r="BK698" s="49"/>
      <c r="BL698" s="49"/>
      <c r="BM698" s="49"/>
      <c r="BN698" s="47"/>
      <c r="BO698" s="49"/>
      <c r="BP698" s="49"/>
      <c r="BQ698" s="49"/>
      <c r="BR698" s="323"/>
      <c r="BS698" s="323"/>
      <c r="BT698" s="323"/>
      <c r="BU698" s="49"/>
      <c r="BV698" s="49"/>
      <c r="BW698" s="97"/>
      <c r="BX698" s="97"/>
      <c r="BY698" s="97"/>
      <c r="BZ698" s="97"/>
      <c r="CA698" s="49"/>
      <c r="CB698" s="49"/>
      <c r="CC698" s="49"/>
      <c r="CD698" s="49"/>
      <c r="CE698" s="49"/>
      <c r="CF698" s="49"/>
      <c r="CG698" s="49"/>
      <c r="CH698" s="49"/>
      <c r="CI698" s="97"/>
      <c r="CJ698" s="97"/>
      <c r="CK698" s="97"/>
      <c r="CL698" s="97"/>
      <c r="CM698" s="335"/>
      <c r="CN698" s="337"/>
      <c r="CO698" s="315" t="str">
        <f>IF(Формулы!R698&gt;V698,"22-?,Дата 14 - Прибыл из УФСИН; ","")&amp;IF(Формулы!Q698&gt;Y698,"25-?,Дата 13 - Выбыл в УФСИН;","")&amp;IF(YEAR(ДАННЫЕ!$F$1)=YEAR(ДАННЫЕ!B698),IF(AT698&gt;0,"","40-?, вявлен в текущем году! "),"")&amp;IF(YEAR($F$1)=YEAR(W698),IF(X698+Y698&gt;0,"","23-стоит, 24,25 - куда выбыл? "),"")&amp;IF(X698+Y698&gt;0,IF(YEAR($F$1)=YEAR(W698),"","24+25&gt;0? 23 - когда выбыл? "),"")&amp;IF(BA698&lt;BB698,"47&gt;=48; ","")&amp;IF(BA698&lt;BC698,"47&gt;=49; ","")&amp;IF(BA698&lt;BD698,"47&gt;=50; ","")&amp;IF(BE698&gt;0,IF(BF698&gt;0,IF(AU698&gt;AV698,"","41 и 42 - ? (51 и 52 &gt; 0);"),"51 &gt; 0 52 - ?;"),"")&amp;IF(AU698&gt;0,IF(AV698&gt;AU698,"41&gt;42;","")&amp;IF(BE698&gt;0,"","41&gt;0 51-?;"),"")&amp;IF(BF698&gt;0,IF(BE698&gt;0,"","52&gt;0 51-?;"),"")&amp;IF(AW698&gt;=AX698,"","43&gt;44;")&amp;IF(CA698&gt;0,IF(AW698&gt;0,"","71 &gt; 0 43-?;"),"")</f>
        <v/>
      </c>
    </row>
    <row r="699" spans="1:93" s="250" customFormat="1" ht="15" customHeight="1" x14ac:dyDescent="0.2">
      <c r="A699" s="45"/>
      <c r="B699" s="46"/>
      <c r="C699" s="121"/>
      <c r="D699" s="121"/>
      <c r="E699" s="336"/>
      <c r="F699" s="122"/>
      <c r="G699" s="46"/>
      <c r="H699" s="45"/>
      <c r="I699" s="45"/>
      <c r="J699" s="45"/>
      <c r="K699" s="45"/>
      <c r="L699" s="45"/>
      <c r="M699" s="46"/>
      <c r="N699" s="46"/>
      <c r="O699" s="48"/>
      <c r="P699" s="48"/>
      <c r="Q699" s="46"/>
      <c r="R699" s="48"/>
      <c r="S699" s="48"/>
      <c r="T699" s="48"/>
      <c r="U699" s="48"/>
      <c r="V699" s="48"/>
      <c r="W699" s="46"/>
      <c r="X699" s="48"/>
      <c r="Y699" s="48"/>
      <c r="Z699" s="157"/>
      <c r="AA699" s="47"/>
      <c r="AB699" s="97"/>
      <c r="AC699" s="49"/>
      <c r="AD699" s="49"/>
      <c r="AE699" s="49"/>
      <c r="AF699" s="49"/>
      <c r="AG699" s="49"/>
      <c r="AH699" s="47"/>
      <c r="AI699" s="47"/>
      <c r="AJ699" s="47"/>
      <c r="AK699" s="190"/>
      <c r="AL699" s="190"/>
      <c r="AM699" s="190"/>
      <c r="AN699" s="190"/>
      <c r="AO699" s="190"/>
      <c r="AP699" s="151"/>
      <c r="AQ699" s="322"/>
      <c r="AR699" s="322"/>
      <c r="AS699" s="322"/>
      <c r="AT699" s="47"/>
      <c r="AU699" s="47"/>
      <c r="AV699" s="47"/>
      <c r="AW699" s="47"/>
      <c r="AX699" s="322"/>
      <c r="AY699" s="98"/>
      <c r="AZ699" s="98"/>
      <c r="BA699" s="47"/>
      <c r="BB699" s="47"/>
      <c r="BC699" s="47"/>
      <c r="BD699" s="47"/>
      <c r="BE699" s="97"/>
      <c r="BF699" s="49"/>
      <c r="BG699" s="239"/>
      <c r="BH699" s="342"/>
      <c r="BI699" s="49"/>
      <c r="BJ699" s="49"/>
      <c r="BK699" s="49"/>
      <c r="BL699" s="49"/>
      <c r="BM699" s="49"/>
      <c r="BN699" s="47"/>
      <c r="BO699" s="49"/>
      <c r="BP699" s="49"/>
      <c r="BQ699" s="49"/>
      <c r="BR699" s="323"/>
      <c r="BS699" s="323"/>
      <c r="BT699" s="323"/>
      <c r="BU699" s="49"/>
      <c r="BV699" s="49"/>
      <c r="BW699" s="97"/>
      <c r="BX699" s="97"/>
      <c r="BY699" s="97"/>
      <c r="BZ699" s="97"/>
      <c r="CA699" s="49"/>
      <c r="CB699" s="49"/>
      <c r="CC699" s="49"/>
      <c r="CD699" s="49"/>
      <c r="CE699" s="49"/>
      <c r="CF699" s="49"/>
      <c r="CG699" s="49"/>
      <c r="CH699" s="49"/>
      <c r="CI699" s="97"/>
      <c r="CJ699" s="97"/>
      <c r="CK699" s="97"/>
      <c r="CL699" s="97"/>
      <c r="CM699" s="335"/>
      <c r="CN699" s="337"/>
      <c r="CO699" s="315" t="str">
        <f>IF(Формулы!R699&gt;V699,"22-?,Дата 14 - Прибыл из УФСИН; ","")&amp;IF(Формулы!Q699&gt;Y699,"25-?,Дата 13 - Выбыл в УФСИН;","")&amp;IF(YEAR(ДАННЫЕ!$F$1)=YEAR(ДАННЫЕ!B699),IF(AT699&gt;0,"","40-?, вявлен в текущем году! "),"")&amp;IF(YEAR($F$1)=YEAR(W699),IF(X699+Y699&gt;0,"","23-стоит, 24,25 - куда выбыл? "),"")&amp;IF(X699+Y699&gt;0,IF(YEAR($F$1)=YEAR(W699),"","24+25&gt;0? 23 - когда выбыл? "),"")&amp;IF(BA699&lt;BB699,"47&gt;=48; ","")&amp;IF(BA699&lt;BC699,"47&gt;=49; ","")&amp;IF(BA699&lt;BD699,"47&gt;=50; ","")&amp;IF(BE699&gt;0,IF(BF699&gt;0,IF(AU699&gt;AV699,"","41 и 42 - ? (51 и 52 &gt; 0);"),"51 &gt; 0 52 - ?;"),"")&amp;IF(AU699&gt;0,IF(AV699&gt;AU699,"41&gt;42;","")&amp;IF(BE699&gt;0,"","41&gt;0 51-?;"),"")&amp;IF(BF699&gt;0,IF(BE699&gt;0,"","52&gt;0 51-?;"),"")&amp;IF(AW699&gt;=AX699,"","43&gt;44;")&amp;IF(CA699&gt;0,IF(AW699&gt;0,"","71 &gt; 0 43-?;"),"")</f>
        <v/>
      </c>
    </row>
    <row r="700" spans="1:93" s="250" customFormat="1" ht="15" customHeight="1" x14ac:dyDescent="0.2">
      <c r="A700" s="45"/>
      <c r="B700" s="46"/>
      <c r="C700" s="121"/>
      <c r="D700" s="121"/>
      <c r="E700" s="336"/>
      <c r="F700" s="122"/>
      <c r="G700" s="46"/>
      <c r="H700" s="45"/>
      <c r="I700" s="45"/>
      <c r="J700" s="45"/>
      <c r="K700" s="45"/>
      <c r="L700" s="45"/>
      <c r="M700" s="46"/>
      <c r="N700" s="46"/>
      <c r="O700" s="48"/>
      <c r="P700" s="48"/>
      <c r="Q700" s="46"/>
      <c r="R700" s="48"/>
      <c r="S700" s="48"/>
      <c r="T700" s="48"/>
      <c r="U700" s="48"/>
      <c r="V700" s="48"/>
      <c r="W700" s="46"/>
      <c r="X700" s="48"/>
      <c r="Y700" s="48"/>
      <c r="Z700" s="157"/>
      <c r="AA700" s="47"/>
      <c r="AB700" s="97"/>
      <c r="AC700" s="49"/>
      <c r="AD700" s="49"/>
      <c r="AE700" s="49"/>
      <c r="AF700" s="49"/>
      <c r="AG700" s="49"/>
      <c r="AH700" s="47"/>
      <c r="AI700" s="47"/>
      <c r="AJ700" s="47"/>
      <c r="AK700" s="190"/>
      <c r="AL700" s="190"/>
      <c r="AM700" s="190"/>
      <c r="AN700" s="190"/>
      <c r="AO700" s="190"/>
      <c r="AP700" s="151"/>
      <c r="AQ700" s="322"/>
      <c r="AR700" s="322"/>
      <c r="AS700" s="322"/>
      <c r="AT700" s="47"/>
      <c r="AU700" s="47"/>
      <c r="AV700" s="47"/>
      <c r="AW700" s="47"/>
      <c r="AX700" s="322"/>
      <c r="AY700" s="98"/>
      <c r="AZ700" s="98"/>
      <c r="BA700" s="47"/>
      <c r="BB700" s="47"/>
      <c r="BC700" s="47"/>
      <c r="BD700" s="47"/>
      <c r="BE700" s="97"/>
      <c r="BF700" s="49"/>
      <c r="BG700" s="239"/>
      <c r="BH700" s="342"/>
      <c r="BI700" s="49"/>
      <c r="BJ700" s="49"/>
      <c r="BK700" s="49"/>
      <c r="BL700" s="49"/>
      <c r="BM700" s="49"/>
      <c r="BN700" s="47"/>
      <c r="BO700" s="49"/>
      <c r="BP700" s="49"/>
      <c r="BQ700" s="49"/>
      <c r="BR700" s="323"/>
      <c r="BS700" s="323"/>
      <c r="BT700" s="323"/>
      <c r="BU700" s="49"/>
      <c r="BV700" s="49"/>
      <c r="BW700" s="97"/>
      <c r="BX700" s="97"/>
      <c r="BY700" s="97"/>
      <c r="BZ700" s="97"/>
      <c r="CA700" s="49"/>
      <c r="CB700" s="49"/>
      <c r="CC700" s="49"/>
      <c r="CD700" s="49"/>
      <c r="CE700" s="49"/>
      <c r="CF700" s="49"/>
      <c r="CG700" s="49"/>
      <c r="CH700" s="49"/>
      <c r="CI700" s="97"/>
      <c r="CJ700" s="97"/>
      <c r="CK700" s="97"/>
      <c r="CL700" s="97"/>
      <c r="CM700" s="335"/>
      <c r="CN700" s="337"/>
      <c r="CO700" s="315" t="str">
        <f>IF(Формулы!R700&gt;V700,"22-?,Дата 14 - Прибыл из УФСИН; ","")&amp;IF(Формулы!Q700&gt;Y700,"25-?,Дата 13 - Выбыл в УФСИН;","")&amp;IF(YEAR(ДАННЫЕ!$F$1)=YEAR(ДАННЫЕ!B700),IF(AT700&gt;0,"","40-?, вявлен в текущем году! "),"")&amp;IF(YEAR($F$1)=YEAR(W700),IF(X700+Y700&gt;0,"","23-стоит, 24,25 - куда выбыл? "),"")&amp;IF(X700+Y700&gt;0,IF(YEAR($F$1)=YEAR(W700),"","24+25&gt;0? 23 - когда выбыл? "),"")&amp;IF(BA700&lt;BB700,"47&gt;=48; ","")&amp;IF(BA700&lt;BC700,"47&gt;=49; ","")&amp;IF(BA700&lt;BD700,"47&gt;=50; ","")&amp;IF(BE700&gt;0,IF(BF700&gt;0,IF(AU700&gt;AV700,"","41 и 42 - ? (51 и 52 &gt; 0);"),"51 &gt; 0 52 - ?;"),"")&amp;IF(AU700&gt;0,IF(AV700&gt;AU700,"41&gt;42;","")&amp;IF(BE700&gt;0,"","41&gt;0 51-?;"),"")&amp;IF(BF700&gt;0,IF(BE700&gt;0,"","52&gt;0 51-?;"),"")&amp;IF(AW700&gt;=AX700,"","43&gt;44;")&amp;IF(CA700&gt;0,IF(AW700&gt;0,"","71 &gt; 0 43-?;"),"")</f>
        <v/>
      </c>
    </row>
    <row r="701" spans="1:93" s="250" customFormat="1" ht="15" customHeight="1" x14ac:dyDescent="0.2">
      <c r="A701" s="45"/>
      <c r="B701" s="46"/>
      <c r="C701" s="121"/>
      <c r="D701" s="121"/>
      <c r="E701" s="336"/>
      <c r="F701" s="122"/>
      <c r="G701" s="46"/>
      <c r="H701" s="45"/>
      <c r="I701" s="45"/>
      <c r="J701" s="45"/>
      <c r="K701" s="45"/>
      <c r="L701" s="45"/>
      <c r="M701" s="46"/>
      <c r="N701" s="46"/>
      <c r="O701" s="48"/>
      <c r="P701" s="48"/>
      <c r="Q701" s="46"/>
      <c r="R701" s="48"/>
      <c r="S701" s="48"/>
      <c r="T701" s="48"/>
      <c r="U701" s="48"/>
      <c r="V701" s="48"/>
      <c r="W701" s="46"/>
      <c r="X701" s="48"/>
      <c r="Y701" s="48"/>
      <c r="Z701" s="157"/>
      <c r="AA701" s="47"/>
      <c r="AB701" s="97"/>
      <c r="AC701" s="49"/>
      <c r="AD701" s="49"/>
      <c r="AE701" s="49"/>
      <c r="AF701" s="49"/>
      <c r="AG701" s="49"/>
      <c r="AH701" s="47"/>
      <c r="AI701" s="47"/>
      <c r="AJ701" s="47"/>
      <c r="AK701" s="190"/>
      <c r="AL701" s="190"/>
      <c r="AM701" s="190"/>
      <c r="AN701" s="190"/>
      <c r="AO701" s="190"/>
      <c r="AP701" s="151"/>
      <c r="AQ701" s="322"/>
      <c r="AR701" s="322"/>
      <c r="AS701" s="322"/>
      <c r="AT701" s="47"/>
      <c r="AU701" s="47"/>
      <c r="AV701" s="47"/>
      <c r="AW701" s="47"/>
      <c r="AX701" s="322"/>
      <c r="AY701" s="98"/>
      <c r="AZ701" s="98"/>
      <c r="BA701" s="47"/>
      <c r="BB701" s="47"/>
      <c r="BC701" s="47"/>
      <c r="BD701" s="47"/>
      <c r="BE701" s="97"/>
      <c r="BF701" s="49"/>
      <c r="BG701" s="239"/>
      <c r="BH701" s="342"/>
      <c r="BI701" s="49"/>
      <c r="BJ701" s="49"/>
      <c r="BK701" s="49"/>
      <c r="BL701" s="49"/>
      <c r="BM701" s="49"/>
      <c r="BN701" s="47"/>
      <c r="BO701" s="49"/>
      <c r="BP701" s="49"/>
      <c r="BQ701" s="49"/>
      <c r="BR701" s="323"/>
      <c r="BS701" s="323"/>
      <c r="BT701" s="323"/>
      <c r="BU701" s="49"/>
      <c r="BV701" s="49"/>
      <c r="BW701" s="97"/>
      <c r="BX701" s="97"/>
      <c r="BY701" s="97"/>
      <c r="BZ701" s="97"/>
      <c r="CA701" s="49"/>
      <c r="CB701" s="49"/>
      <c r="CC701" s="49"/>
      <c r="CD701" s="49"/>
      <c r="CE701" s="49"/>
      <c r="CF701" s="49"/>
      <c r="CG701" s="49"/>
      <c r="CH701" s="49"/>
      <c r="CI701" s="97"/>
      <c r="CJ701" s="97"/>
      <c r="CK701" s="97"/>
      <c r="CL701" s="97"/>
      <c r="CM701" s="335"/>
      <c r="CN701" s="337"/>
      <c r="CO701" s="315" t="str">
        <f>IF(Формулы!R701&gt;V701,"22-?,Дата 14 - Прибыл из УФСИН; ","")&amp;IF(Формулы!Q701&gt;Y701,"25-?,Дата 13 - Выбыл в УФСИН;","")&amp;IF(YEAR(ДАННЫЕ!$F$1)=YEAR(ДАННЫЕ!B701),IF(AT701&gt;0,"","40-?, вявлен в текущем году! "),"")&amp;IF(YEAR($F$1)=YEAR(W701),IF(X701+Y701&gt;0,"","23-стоит, 24,25 - куда выбыл? "),"")&amp;IF(X701+Y701&gt;0,IF(YEAR($F$1)=YEAR(W701),"","24+25&gt;0? 23 - когда выбыл? "),"")&amp;IF(BA701&lt;BB701,"47&gt;=48; ","")&amp;IF(BA701&lt;BC701,"47&gt;=49; ","")&amp;IF(BA701&lt;BD701,"47&gt;=50; ","")&amp;IF(BE701&gt;0,IF(BF701&gt;0,IF(AU701&gt;AV701,"","41 и 42 - ? (51 и 52 &gt; 0);"),"51 &gt; 0 52 - ?;"),"")&amp;IF(AU701&gt;0,IF(AV701&gt;AU701,"41&gt;42;","")&amp;IF(BE701&gt;0,"","41&gt;0 51-?;"),"")&amp;IF(BF701&gt;0,IF(BE701&gt;0,"","52&gt;0 51-?;"),"")&amp;IF(AW701&gt;=AX701,"","43&gt;44;")&amp;IF(CA701&gt;0,IF(AW701&gt;0,"","71 &gt; 0 43-?;"),"")</f>
        <v/>
      </c>
    </row>
    <row r="702" spans="1:93" s="250" customFormat="1" ht="15" customHeight="1" x14ac:dyDescent="0.2">
      <c r="A702" s="45"/>
      <c r="B702" s="46"/>
      <c r="C702" s="121"/>
      <c r="D702" s="121"/>
      <c r="E702" s="336"/>
      <c r="F702" s="122"/>
      <c r="G702" s="46"/>
      <c r="H702" s="45"/>
      <c r="I702" s="45"/>
      <c r="J702" s="45"/>
      <c r="K702" s="45"/>
      <c r="L702" s="45"/>
      <c r="M702" s="46"/>
      <c r="N702" s="46"/>
      <c r="O702" s="48"/>
      <c r="P702" s="48"/>
      <c r="Q702" s="46"/>
      <c r="R702" s="48"/>
      <c r="S702" s="48"/>
      <c r="T702" s="48"/>
      <c r="U702" s="48"/>
      <c r="V702" s="48"/>
      <c r="W702" s="46"/>
      <c r="X702" s="48"/>
      <c r="Y702" s="48"/>
      <c r="Z702" s="157"/>
      <c r="AA702" s="47"/>
      <c r="AB702" s="97"/>
      <c r="AC702" s="49"/>
      <c r="AD702" s="49"/>
      <c r="AE702" s="49"/>
      <c r="AF702" s="49"/>
      <c r="AG702" s="49"/>
      <c r="AH702" s="47"/>
      <c r="AI702" s="47"/>
      <c r="AJ702" s="47"/>
      <c r="AK702" s="190"/>
      <c r="AL702" s="190"/>
      <c r="AM702" s="190"/>
      <c r="AN702" s="190"/>
      <c r="AO702" s="190"/>
      <c r="AP702" s="151"/>
      <c r="AQ702" s="322"/>
      <c r="AR702" s="322"/>
      <c r="AS702" s="322"/>
      <c r="AT702" s="47"/>
      <c r="AU702" s="47"/>
      <c r="AV702" s="47"/>
      <c r="AW702" s="47"/>
      <c r="AX702" s="322"/>
      <c r="AY702" s="98"/>
      <c r="AZ702" s="98"/>
      <c r="BA702" s="47"/>
      <c r="BB702" s="47"/>
      <c r="BC702" s="47"/>
      <c r="BD702" s="47"/>
      <c r="BE702" s="97"/>
      <c r="BF702" s="49"/>
      <c r="BG702" s="239"/>
      <c r="BH702" s="342"/>
      <c r="BI702" s="49"/>
      <c r="BJ702" s="49"/>
      <c r="BK702" s="49"/>
      <c r="BL702" s="49"/>
      <c r="BM702" s="49"/>
      <c r="BN702" s="47"/>
      <c r="BO702" s="49"/>
      <c r="BP702" s="49"/>
      <c r="BQ702" s="49"/>
      <c r="BR702" s="323"/>
      <c r="BS702" s="323"/>
      <c r="BT702" s="323"/>
      <c r="BU702" s="49"/>
      <c r="BV702" s="49"/>
      <c r="BW702" s="97"/>
      <c r="BX702" s="97"/>
      <c r="BY702" s="97"/>
      <c r="BZ702" s="97"/>
      <c r="CA702" s="49"/>
      <c r="CB702" s="49"/>
      <c r="CC702" s="49"/>
      <c r="CD702" s="49"/>
      <c r="CE702" s="49"/>
      <c r="CF702" s="49"/>
      <c r="CG702" s="49"/>
      <c r="CH702" s="49"/>
      <c r="CI702" s="97"/>
      <c r="CJ702" s="97"/>
      <c r="CK702" s="97"/>
      <c r="CL702" s="97"/>
      <c r="CM702" s="335"/>
      <c r="CN702" s="337"/>
      <c r="CO702" s="315" t="str">
        <f>IF(Формулы!R702&gt;V702,"22-?,Дата 14 - Прибыл из УФСИН; ","")&amp;IF(Формулы!Q702&gt;Y702,"25-?,Дата 13 - Выбыл в УФСИН;","")&amp;IF(YEAR(ДАННЫЕ!$F$1)=YEAR(ДАННЫЕ!B702),IF(AT702&gt;0,"","40-?, вявлен в текущем году! "),"")&amp;IF(YEAR($F$1)=YEAR(W702),IF(X702+Y702&gt;0,"","23-стоит, 24,25 - куда выбыл? "),"")&amp;IF(X702+Y702&gt;0,IF(YEAR($F$1)=YEAR(W702),"","24+25&gt;0? 23 - когда выбыл? "),"")&amp;IF(BA702&lt;BB702,"47&gt;=48; ","")&amp;IF(BA702&lt;BC702,"47&gt;=49; ","")&amp;IF(BA702&lt;BD702,"47&gt;=50; ","")&amp;IF(BE702&gt;0,IF(BF702&gt;0,IF(AU702&gt;AV702,"","41 и 42 - ? (51 и 52 &gt; 0);"),"51 &gt; 0 52 - ?;"),"")&amp;IF(AU702&gt;0,IF(AV702&gt;AU702,"41&gt;42;","")&amp;IF(BE702&gt;0,"","41&gt;0 51-?;"),"")&amp;IF(BF702&gt;0,IF(BE702&gt;0,"","52&gt;0 51-?;"),"")&amp;IF(AW702&gt;=AX702,"","43&gt;44;")&amp;IF(CA702&gt;0,IF(AW702&gt;0,"","71 &gt; 0 43-?;"),"")</f>
        <v/>
      </c>
    </row>
    <row r="703" spans="1:93" s="250" customFormat="1" ht="15" customHeight="1" x14ac:dyDescent="0.2">
      <c r="A703" s="45"/>
      <c r="B703" s="46"/>
      <c r="C703" s="121"/>
      <c r="D703" s="121"/>
      <c r="E703" s="336"/>
      <c r="F703" s="122"/>
      <c r="G703" s="46"/>
      <c r="H703" s="45"/>
      <c r="I703" s="45"/>
      <c r="J703" s="45"/>
      <c r="K703" s="45"/>
      <c r="L703" s="45"/>
      <c r="M703" s="46"/>
      <c r="N703" s="46"/>
      <c r="O703" s="48"/>
      <c r="P703" s="48"/>
      <c r="Q703" s="46"/>
      <c r="R703" s="48"/>
      <c r="S703" s="48"/>
      <c r="T703" s="48"/>
      <c r="U703" s="48"/>
      <c r="V703" s="48"/>
      <c r="W703" s="46"/>
      <c r="X703" s="48"/>
      <c r="Y703" s="48"/>
      <c r="Z703" s="157"/>
      <c r="AA703" s="47"/>
      <c r="AB703" s="97"/>
      <c r="AC703" s="49"/>
      <c r="AD703" s="49"/>
      <c r="AE703" s="49"/>
      <c r="AF703" s="49"/>
      <c r="AG703" s="49"/>
      <c r="AH703" s="47"/>
      <c r="AI703" s="47"/>
      <c r="AJ703" s="47"/>
      <c r="AK703" s="190"/>
      <c r="AL703" s="190"/>
      <c r="AM703" s="190"/>
      <c r="AN703" s="190"/>
      <c r="AO703" s="190"/>
      <c r="AP703" s="151"/>
      <c r="AQ703" s="322"/>
      <c r="AR703" s="322"/>
      <c r="AS703" s="322"/>
      <c r="AT703" s="47"/>
      <c r="AU703" s="47"/>
      <c r="AV703" s="47"/>
      <c r="AW703" s="47"/>
      <c r="AX703" s="322"/>
      <c r="AY703" s="98"/>
      <c r="AZ703" s="98"/>
      <c r="BA703" s="47"/>
      <c r="BB703" s="47"/>
      <c r="BC703" s="47"/>
      <c r="BD703" s="47"/>
      <c r="BE703" s="97"/>
      <c r="BF703" s="49"/>
      <c r="BG703" s="239"/>
      <c r="BH703" s="342"/>
      <c r="BI703" s="49"/>
      <c r="BJ703" s="49"/>
      <c r="BK703" s="49"/>
      <c r="BL703" s="49"/>
      <c r="BM703" s="49"/>
      <c r="BN703" s="47"/>
      <c r="BO703" s="49"/>
      <c r="BP703" s="49"/>
      <c r="BQ703" s="49"/>
      <c r="BR703" s="323"/>
      <c r="BS703" s="323"/>
      <c r="BT703" s="323"/>
      <c r="BU703" s="49"/>
      <c r="BV703" s="49"/>
      <c r="BW703" s="97"/>
      <c r="BX703" s="97"/>
      <c r="BY703" s="97"/>
      <c r="BZ703" s="97"/>
      <c r="CA703" s="49"/>
      <c r="CB703" s="49"/>
      <c r="CC703" s="49"/>
      <c r="CD703" s="49"/>
      <c r="CE703" s="49"/>
      <c r="CF703" s="49"/>
      <c r="CG703" s="49"/>
      <c r="CH703" s="49"/>
      <c r="CI703" s="97"/>
      <c r="CJ703" s="97"/>
      <c r="CK703" s="97"/>
      <c r="CL703" s="97"/>
      <c r="CM703" s="335"/>
      <c r="CN703" s="337"/>
      <c r="CO703" s="315" t="str">
        <f>IF(Формулы!R703&gt;V703,"22-?,Дата 14 - Прибыл из УФСИН; ","")&amp;IF(Формулы!Q703&gt;Y703,"25-?,Дата 13 - Выбыл в УФСИН;","")&amp;IF(YEAR(ДАННЫЕ!$F$1)=YEAR(ДАННЫЕ!B703),IF(AT703&gt;0,"","40-?, вявлен в текущем году! "),"")&amp;IF(YEAR($F$1)=YEAR(W703),IF(X703+Y703&gt;0,"","23-стоит, 24,25 - куда выбыл? "),"")&amp;IF(X703+Y703&gt;0,IF(YEAR($F$1)=YEAR(W703),"","24+25&gt;0? 23 - когда выбыл? "),"")&amp;IF(BA703&lt;BB703,"47&gt;=48; ","")&amp;IF(BA703&lt;BC703,"47&gt;=49; ","")&amp;IF(BA703&lt;BD703,"47&gt;=50; ","")&amp;IF(BE703&gt;0,IF(BF703&gt;0,IF(AU703&gt;AV703,"","41 и 42 - ? (51 и 52 &gt; 0);"),"51 &gt; 0 52 - ?;"),"")&amp;IF(AU703&gt;0,IF(AV703&gt;AU703,"41&gt;42;","")&amp;IF(BE703&gt;0,"","41&gt;0 51-?;"),"")&amp;IF(BF703&gt;0,IF(BE703&gt;0,"","52&gt;0 51-?;"),"")&amp;IF(AW703&gt;=AX703,"","43&gt;44;")&amp;IF(CA703&gt;0,IF(AW703&gt;0,"","71 &gt; 0 43-?;"),"")</f>
        <v/>
      </c>
    </row>
    <row r="704" spans="1:93" s="250" customFormat="1" ht="15" customHeight="1" x14ac:dyDescent="0.2">
      <c r="A704" s="45"/>
      <c r="B704" s="46"/>
      <c r="C704" s="121"/>
      <c r="D704" s="121"/>
      <c r="E704" s="336"/>
      <c r="F704" s="122"/>
      <c r="G704" s="46"/>
      <c r="H704" s="45"/>
      <c r="I704" s="45"/>
      <c r="J704" s="45"/>
      <c r="K704" s="45"/>
      <c r="L704" s="45"/>
      <c r="M704" s="46"/>
      <c r="N704" s="46"/>
      <c r="O704" s="48"/>
      <c r="P704" s="48"/>
      <c r="Q704" s="46"/>
      <c r="R704" s="48"/>
      <c r="S704" s="48"/>
      <c r="T704" s="48"/>
      <c r="U704" s="48"/>
      <c r="V704" s="48"/>
      <c r="W704" s="46"/>
      <c r="X704" s="48"/>
      <c r="Y704" s="48"/>
      <c r="Z704" s="157"/>
      <c r="AA704" s="47"/>
      <c r="AB704" s="97"/>
      <c r="AC704" s="49"/>
      <c r="AD704" s="49"/>
      <c r="AE704" s="49"/>
      <c r="AF704" s="49"/>
      <c r="AG704" s="49"/>
      <c r="AH704" s="47"/>
      <c r="AI704" s="47"/>
      <c r="AJ704" s="47"/>
      <c r="AK704" s="190"/>
      <c r="AL704" s="190"/>
      <c r="AM704" s="190"/>
      <c r="AN704" s="190"/>
      <c r="AO704" s="190"/>
      <c r="AP704" s="151"/>
      <c r="AQ704" s="322"/>
      <c r="AR704" s="322"/>
      <c r="AS704" s="322"/>
      <c r="AT704" s="47"/>
      <c r="AU704" s="47"/>
      <c r="AV704" s="47"/>
      <c r="AW704" s="47"/>
      <c r="AX704" s="322"/>
      <c r="AY704" s="98"/>
      <c r="AZ704" s="98"/>
      <c r="BA704" s="47"/>
      <c r="BB704" s="47"/>
      <c r="BC704" s="47"/>
      <c r="BD704" s="47"/>
      <c r="BE704" s="97"/>
      <c r="BF704" s="49"/>
      <c r="BG704" s="239"/>
      <c r="BH704" s="342"/>
      <c r="BI704" s="49"/>
      <c r="BJ704" s="49"/>
      <c r="BK704" s="49"/>
      <c r="BL704" s="49"/>
      <c r="BM704" s="49"/>
      <c r="BN704" s="47"/>
      <c r="BO704" s="49"/>
      <c r="BP704" s="49"/>
      <c r="BQ704" s="49"/>
      <c r="BR704" s="323"/>
      <c r="BS704" s="323"/>
      <c r="BT704" s="323"/>
      <c r="BU704" s="49"/>
      <c r="BV704" s="49"/>
      <c r="BW704" s="97"/>
      <c r="BX704" s="97"/>
      <c r="BY704" s="97"/>
      <c r="BZ704" s="97"/>
      <c r="CA704" s="49"/>
      <c r="CB704" s="49"/>
      <c r="CC704" s="49"/>
      <c r="CD704" s="49"/>
      <c r="CE704" s="49"/>
      <c r="CF704" s="49"/>
      <c r="CG704" s="49"/>
      <c r="CH704" s="49"/>
      <c r="CI704" s="97"/>
      <c r="CJ704" s="97"/>
      <c r="CK704" s="97"/>
      <c r="CL704" s="97"/>
      <c r="CM704" s="335"/>
      <c r="CN704" s="337"/>
      <c r="CO704" s="315" t="str">
        <f>IF(Формулы!R704&gt;V704,"22-?,Дата 14 - Прибыл из УФСИН; ","")&amp;IF(Формулы!Q704&gt;Y704,"25-?,Дата 13 - Выбыл в УФСИН;","")&amp;IF(YEAR(ДАННЫЕ!$F$1)=YEAR(ДАННЫЕ!B704),IF(AT704&gt;0,"","40-?, вявлен в текущем году! "),"")&amp;IF(YEAR($F$1)=YEAR(W704),IF(X704+Y704&gt;0,"","23-стоит, 24,25 - куда выбыл? "),"")&amp;IF(X704+Y704&gt;0,IF(YEAR($F$1)=YEAR(W704),"","24+25&gt;0? 23 - когда выбыл? "),"")&amp;IF(BA704&lt;BB704,"47&gt;=48; ","")&amp;IF(BA704&lt;BC704,"47&gt;=49; ","")&amp;IF(BA704&lt;BD704,"47&gt;=50; ","")&amp;IF(BE704&gt;0,IF(BF704&gt;0,IF(AU704&gt;AV704,"","41 и 42 - ? (51 и 52 &gt; 0);"),"51 &gt; 0 52 - ?;"),"")&amp;IF(AU704&gt;0,IF(AV704&gt;AU704,"41&gt;42;","")&amp;IF(BE704&gt;0,"","41&gt;0 51-?;"),"")&amp;IF(BF704&gt;0,IF(BE704&gt;0,"","52&gt;0 51-?;"),"")&amp;IF(AW704&gt;=AX704,"","43&gt;44;")&amp;IF(CA704&gt;0,IF(AW704&gt;0,"","71 &gt; 0 43-?;"),"")</f>
        <v/>
      </c>
    </row>
    <row r="705" spans="1:93" s="250" customFormat="1" ht="15" customHeight="1" x14ac:dyDescent="0.2">
      <c r="A705" s="45"/>
      <c r="B705" s="46"/>
      <c r="C705" s="121"/>
      <c r="D705" s="121"/>
      <c r="E705" s="336"/>
      <c r="F705" s="122"/>
      <c r="G705" s="46"/>
      <c r="H705" s="45"/>
      <c r="I705" s="45"/>
      <c r="J705" s="45"/>
      <c r="K705" s="45"/>
      <c r="L705" s="45"/>
      <c r="M705" s="46"/>
      <c r="N705" s="46"/>
      <c r="O705" s="48"/>
      <c r="P705" s="48"/>
      <c r="Q705" s="46"/>
      <c r="R705" s="48"/>
      <c r="S705" s="48"/>
      <c r="T705" s="48"/>
      <c r="U705" s="48"/>
      <c r="V705" s="48"/>
      <c r="W705" s="46"/>
      <c r="X705" s="48"/>
      <c r="Y705" s="48"/>
      <c r="Z705" s="157"/>
      <c r="AA705" s="47"/>
      <c r="AB705" s="97"/>
      <c r="AC705" s="49"/>
      <c r="AD705" s="49"/>
      <c r="AE705" s="49"/>
      <c r="AF705" s="49"/>
      <c r="AG705" s="49"/>
      <c r="AH705" s="47"/>
      <c r="AI705" s="47"/>
      <c r="AJ705" s="47"/>
      <c r="AK705" s="190"/>
      <c r="AL705" s="190"/>
      <c r="AM705" s="190"/>
      <c r="AN705" s="190"/>
      <c r="AO705" s="190"/>
      <c r="AP705" s="151"/>
      <c r="AQ705" s="322"/>
      <c r="AR705" s="322"/>
      <c r="AS705" s="322"/>
      <c r="AT705" s="47"/>
      <c r="AU705" s="47"/>
      <c r="AV705" s="47"/>
      <c r="AW705" s="47"/>
      <c r="AX705" s="322"/>
      <c r="AY705" s="98"/>
      <c r="AZ705" s="98"/>
      <c r="BA705" s="47"/>
      <c r="BB705" s="47"/>
      <c r="BC705" s="47"/>
      <c r="BD705" s="47"/>
      <c r="BE705" s="97"/>
      <c r="BF705" s="49"/>
      <c r="BG705" s="239"/>
      <c r="BH705" s="342"/>
      <c r="BI705" s="49"/>
      <c r="BJ705" s="49"/>
      <c r="BK705" s="49"/>
      <c r="BL705" s="49"/>
      <c r="BM705" s="49"/>
      <c r="BN705" s="47"/>
      <c r="BO705" s="49"/>
      <c r="BP705" s="49"/>
      <c r="BQ705" s="49"/>
      <c r="BR705" s="323"/>
      <c r="BS705" s="323"/>
      <c r="BT705" s="323"/>
      <c r="BU705" s="49"/>
      <c r="BV705" s="49"/>
      <c r="BW705" s="97"/>
      <c r="BX705" s="97"/>
      <c r="BY705" s="97"/>
      <c r="BZ705" s="97"/>
      <c r="CA705" s="49"/>
      <c r="CB705" s="49"/>
      <c r="CC705" s="49"/>
      <c r="CD705" s="49"/>
      <c r="CE705" s="49"/>
      <c r="CF705" s="49"/>
      <c r="CG705" s="49"/>
      <c r="CH705" s="49"/>
      <c r="CI705" s="97"/>
      <c r="CJ705" s="97"/>
      <c r="CK705" s="97"/>
      <c r="CL705" s="97"/>
      <c r="CM705" s="335"/>
      <c r="CN705" s="337"/>
      <c r="CO705" s="315" t="str">
        <f>IF(Формулы!R705&gt;V705,"22-?,Дата 14 - Прибыл из УФСИН; ","")&amp;IF(Формулы!Q705&gt;Y705,"25-?,Дата 13 - Выбыл в УФСИН;","")&amp;IF(YEAR(ДАННЫЕ!$F$1)=YEAR(ДАННЫЕ!B705),IF(AT705&gt;0,"","40-?, вявлен в текущем году! "),"")&amp;IF(YEAR($F$1)=YEAR(W705),IF(X705+Y705&gt;0,"","23-стоит, 24,25 - куда выбыл? "),"")&amp;IF(X705+Y705&gt;0,IF(YEAR($F$1)=YEAR(W705),"","24+25&gt;0? 23 - когда выбыл? "),"")&amp;IF(BA705&lt;BB705,"47&gt;=48; ","")&amp;IF(BA705&lt;BC705,"47&gt;=49; ","")&amp;IF(BA705&lt;BD705,"47&gt;=50; ","")&amp;IF(BE705&gt;0,IF(BF705&gt;0,IF(AU705&gt;AV705,"","41 и 42 - ? (51 и 52 &gt; 0);"),"51 &gt; 0 52 - ?;"),"")&amp;IF(AU705&gt;0,IF(AV705&gt;AU705,"41&gt;42;","")&amp;IF(BE705&gt;0,"","41&gt;0 51-?;"),"")&amp;IF(BF705&gt;0,IF(BE705&gt;0,"","52&gt;0 51-?;"),"")&amp;IF(AW705&gt;=AX705,"","43&gt;44;")&amp;IF(CA705&gt;0,IF(AW705&gt;0,"","71 &gt; 0 43-?;"),"")</f>
        <v/>
      </c>
    </row>
    <row r="706" spans="1:93" s="250" customFormat="1" ht="15" customHeight="1" x14ac:dyDescent="0.2">
      <c r="A706" s="45"/>
      <c r="B706" s="46"/>
      <c r="C706" s="121"/>
      <c r="D706" s="121"/>
      <c r="E706" s="336"/>
      <c r="F706" s="122"/>
      <c r="G706" s="46"/>
      <c r="H706" s="45"/>
      <c r="I706" s="45"/>
      <c r="J706" s="45"/>
      <c r="K706" s="45"/>
      <c r="L706" s="45"/>
      <c r="M706" s="46"/>
      <c r="N706" s="46"/>
      <c r="O706" s="48"/>
      <c r="P706" s="48"/>
      <c r="Q706" s="46"/>
      <c r="R706" s="48"/>
      <c r="S706" s="48"/>
      <c r="T706" s="48"/>
      <c r="U706" s="48"/>
      <c r="V706" s="48"/>
      <c r="W706" s="46"/>
      <c r="X706" s="48"/>
      <c r="Y706" s="48"/>
      <c r="Z706" s="157"/>
      <c r="AA706" s="47"/>
      <c r="AB706" s="97"/>
      <c r="AC706" s="49"/>
      <c r="AD706" s="49"/>
      <c r="AE706" s="49"/>
      <c r="AF706" s="49"/>
      <c r="AG706" s="49"/>
      <c r="AH706" s="47"/>
      <c r="AI706" s="47"/>
      <c r="AJ706" s="47"/>
      <c r="AK706" s="190"/>
      <c r="AL706" s="190"/>
      <c r="AM706" s="190"/>
      <c r="AN706" s="190"/>
      <c r="AO706" s="190"/>
      <c r="AP706" s="151"/>
      <c r="AQ706" s="322"/>
      <c r="AR706" s="322"/>
      <c r="AS706" s="322"/>
      <c r="AT706" s="47"/>
      <c r="AU706" s="47"/>
      <c r="AV706" s="47"/>
      <c r="AW706" s="47"/>
      <c r="AX706" s="322"/>
      <c r="AY706" s="98"/>
      <c r="AZ706" s="98"/>
      <c r="BA706" s="47"/>
      <c r="BB706" s="47"/>
      <c r="BC706" s="47"/>
      <c r="BD706" s="47"/>
      <c r="BE706" s="97"/>
      <c r="BF706" s="49"/>
      <c r="BG706" s="239"/>
      <c r="BH706" s="342"/>
      <c r="BI706" s="49"/>
      <c r="BJ706" s="49"/>
      <c r="BK706" s="49"/>
      <c r="BL706" s="49"/>
      <c r="BM706" s="49"/>
      <c r="BN706" s="47"/>
      <c r="BO706" s="49"/>
      <c r="BP706" s="49"/>
      <c r="BQ706" s="49"/>
      <c r="BR706" s="323"/>
      <c r="BS706" s="323"/>
      <c r="BT706" s="323"/>
      <c r="BU706" s="49"/>
      <c r="BV706" s="49"/>
      <c r="BW706" s="97"/>
      <c r="BX706" s="97"/>
      <c r="BY706" s="97"/>
      <c r="BZ706" s="97"/>
      <c r="CA706" s="49"/>
      <c r="CB706" s="49"/>
      <c r="CC706" s="49"/>
      <c r="CD706" s="49"/>
      <c r="CE706" s="49"/>
      <c r="CF706" s="49"/>
      <c r="CG706" s="49"/>
      <c r="CH706" s="49"/>
      <c r="CI706" s="97"/>
      <c r="CJ706" s="97"/>
      <c r="CK706" s="97"/>
      <c r="CL706" s="97"/>
      <c r="CM706" s="335"/>
      <c r="CN706" s="337"/>
      <c r="CO706" s="315" t="str">
        <f>IF(Формулы!R706&gt;V706,"22-?,Дата 14 - Прибыл из УФСИН; ","")&amp;IF(Формулы!Q706&gt;Y706,"25-?,Дата 13 - Выбыл в УФСИН;","")&amp;IF(YEAR(ДАННЫЕ!$F$1)=YEAR(ДАННЫЕ!B706),IF(AT706&gt;0,"","40-?, вявлен в текущем году! "),"")&amp;IF(YEAR($F$1)=YEAR(W706),IF(X706+Y706&gt;0,"","23-стоит, 24,25 - куда выбыл? "),"")&amp;IF(X706+Y706&gt;0,IF(YEAR($F$1)=YEAR(W706),"","24+25&gt;0? 23 - когда выбыл? "),"")&amp;IF(BA706&lt;BB706,"47&gt;=48; ","")&amp;IF(BA706&lt;BC706,"47&gt;=49; ","")&amp;IF(BA706&lt;BD706,"47&gt;=50; ","")&amp;IF(BE706&gt;0,IF(BF706&gt;0,IF(AU706&gt;AV706,"","41 и 42 - ? (51 и 52 &gt; 0);"),"51 &gt; 0 52 - ?;"),"")&amp;IF(AU706&gt;0,IF(AV706&gt;AU706,"41&gt;42;","")&amp;IF(BE706&gt;0,"","41&gt;0 51-?;"),"")&amp;IF(BF706&gt;0,IF(BE706&gt;0,"","52&gt;0 51-?;"),"")&amp;IF(AW706&gt;=AX706,"","43&gt;44;")&amp;IF(CA706&gt;0,IF(AW706&gt;0,"","71 &gt; 0 43-?;"),"")</f>
        <v/>
      </c>
    </row>
    <row r="707" spans="1:93" s="250" customFormat="1" ht="15" customHeight="1" x14ac:dyDescent="0.2">
      <c r="A707" s="45"/>
      <c r="B707" s="46"/>
      <c r="C707" s="121"/>
      <c r="D707" s="121"/>
      <c r="E707" s="336"/>
      <c r="F707" s="122"/>
      <c r="G707" s="46"/>
      <c r="H707" s="45"/>
      <c r="I707" s="45"/>
      <c r="J707" s="45"/>
      <c r="K707" s="45"/>
      <c r="L707" s="45"/>
      <c r="M707" s="46"/>
      <c r="N707" s="46"/>
      <c r="O707" s="48"/>
      <c r="P707" s="48"/>
      <c r="Q707" s="46"/>
      <c r="R707" s="48"/>
      <c r="S707" s="48"/>
      <c r="T707" s="48"/>
      <c r="U707" s="48"/>
      <c r="V707" s="48"/>
      <c r="W707" s="46"/>
      <c r="X707" s="48"/>
      <c r="Y707" s="48"/>
      <c r="Z707" s="157"/>
      <c r="AA707" s="47"/>
      <c r="AB707" s="97"/>
      <c r="AC707" s="49"/>
      <c r="AD707" s="49"/>
      <c r="AE707" s="49"/>
      <c r="AF707" s="49"/>
      <c r="AG707" s="49"/>
      <c r="AH707" s="47"/>
      <c r="AI707" s="47"/>
      <c r="AJ707" s="47"/>
      <c r="AK707" s="190"/>
      <c r="AL707" s="190"/>
      <c r="AM707" s="190"/>
      <c r="AN707" s="190"/>
      <c r="AO707" s="190"/>
      <c r="AP707" s="151"/>
      <c r="AQ707" s="322"/>
      <c r="AR707" s="322"/>
      <c r="AS707" s="322"/>
      <c r="AT707" s="47"/>
      <c r="AU707" s="47"/>
      <c r="AV707" s="47"/>
      <c r="AW707" s="47"/>
      <c r="AX707" s="322"/>
      <c r="AY707" s="98"/>
      <c r="AZ707" s="98"/>
      <c r="BA707" s="47"/>
      <c r="BB707" s="47"/>
      <c r="BC707" s="47"/>
      <c r="BD707" s="47"/>
      <c r="BE707" s="97"/>
      <c r="BF707" s="49"/>
      <c r="BG707" s="239"/>
      <c r="BH707" s="342"/>
      <c r="BI707" s="49"/>
      <c r="BJ707" s="49"/>
      <c r="BK707" s="49"/>
      <c r="BL707" s="49"/>
      <c r="BM707" s="49"/>
      <c r="BN707" s="47"/>
      <c r="BO707" s="49"/>
      <c r="BP707" s="49"/>
      <c r="BQ707" s="49"/>
      <c r="BR707" s="323"/>
      <c r="BS707" s="323"/>
      <c r="BT707" s="323"/>
      <c r="BU707" s="49"/>
      <c r="BV707" s="49"/>
      <c r="BW707" s="97"/>
      <c r="BX707" s="97"/>
      <c r="BY707" s="97"/>
      <c r="BZ707" s="97"/>
      <c r="CA707" s="49"/>
      <c r="CB707" s="49"/>
      <c r="CC707" s="49"/>
      <c r="CD707" s="49"/>
      <c r="CE707" s="49"/>
      <c r="CF707" s="49"/>
      <c r="CG707" s="49"/>
      <c r="CH707" s="49"/>
      <c r="CI707" s="97"/>
      <c r="CJ707" s="97"/>
      <c r="CK707" s="97"/>
      <c r="CL707" s="97"/>
      <c r="CM707" s="335"/>
      <c r="CN707" s="337"/>
      <c r="CO707" s="315" t="str">
        <f>IF(Формулы!R707&gt;V707,"22-?,Дата 14 - Прибыл из УФСИН; ","")&amp;IF(Формулы!Q707&gt;Y707,"25-?,Дата 13 - Выбыл в УФСИН;","")&amp;IF(YEAR(ДАННЫЕ!$F$1)=YEAR(ДАННЫЕ!B707),IF(AT707&gt;0,"","40-?, вявлен в текущем году! "),"")&amp;IF(YEAR($F$1)=YEAR(W707),IF(X707+Y707&gt;0,"","23-стоит, 24,25 - куда выбыл? "),"")&amp;IF(X707+Y707&gt;0,IF(YEAR($F$1)=YEAR(W707),"","24+25&gt;0? 23 - когда выбыл? "),"")&amp;IF(BA707&lt;BB707,"47&gt;=48; ","")&amp;IF(BA707&lt;BC707,"47&gt;=49; ","")&amp;IF(BA707&lt;BD707,"47&gt;=50; ","")&amp;IF(BE707&gt;0,IF(BF707&gt;0,IF(AU707&gt;AV707,"","41 и 42 - ? (51 и 52 &gt; 0);"),"51 &gt; 0 52 - ?;"),"")&amp;IF(AU707&gt;0,IF(AV707&gt;AU707,"41&gt;42;","")&amp;IF(BE707&gt;0,"","41&gt;0 51-?;"),"")&amp;IF(BF707&gt;0,IF(BE707&gt;0,"","52&gt;0 51-?;"),"")&amp;IF(AW707&gt;=AX707,"","43&gt;44;")&amp;IF(CA707&gt;0,IF(AW707&gt;0,"","71 &gt; 0 43-?;"),"")</f>
        <v/>
      </c>
    </row>
    <row r="708" spans="1:93" s="250" customFormat="1" ht="15" customHeight="1" x14ac:dyDescent="0.2">
      <c r="A708" s="45"/>
      <c r="B708" s="46"/>
      <c r="C708" s="121"/>
      <c r="D708" s="121"/>
      <c r="E708" s="336"/>
      <c r="F708" s="122"/>
      <c r="G708" s="46"/>
      <c r="H708" s="45"/>
      <c r="I708" s="45"/>
      <c r="J708" s="45"/>
      <c r="K708" s="45"/>
      <c r="L708" s="45"/>
      <c r="M708" s="46"/>
      <c r="N708" s="46"/>
      <c r="O708" s="48"/>
      <c r="P708" s="48"/>
      <c r="Q708" s="46"/>
      <c r="R708" s="48"/>
      <c r="S708" s="48"/>
      <c r="T708" s="48"/>
      <c r="U708" s="48"/>
      <c r="V708" s="48"/>
      <c r="W708" s="46"/>
      <c r="X708" s="48"/>
      <c r="Y708" s="48"/>
      <c r="Z708" s="157"/>
      <c r="AA708" s="47"/>
      <c r="AB708" s="97"/>
      <c r="AC708" s="49"/>
      <c r="AD708" s="49"/>
      <c r="AE708" s="49"/>
      <c r="AF708" s="49"/>
      <c r="AG708" s="49"/>
      <c r="AH708" s="47"/>
      <c r="AI708" s="47"/>
      <c r="AJ708" s="47"/>
      <c r="AK708" s="190"/>
      <c r="AL708" s="190"/>
      <c r="AM708" s="190"/>
      <c r="AN708" s="190"/>
      <c r="AO708" s="190"/>
      <c r="AP708" s="151"/>
      <c r="AQ708" s="322"/>
      <c r="AR708" s="322"/>
      <c r="AS708" s="322"/>
      <c r="AT708" s="47"/>
      <c r="AU708" s="47"/>
      <c r="AV708" s="47"/>
      <c r="AW708" s="47"/>
      <c r="AX708" s="322"/>
      <c r="AY708" s="98"/>
      <c r="AZ708" s="98"/>
      <c r="BA708" s="47"/>
      <c r="BB708" s="47"/>
      <c r="BC708" s="47"/>
      <c r="BD708" s="47"/>
      <c r="BE708" s="97"/>
      <c r="BF708" s="49"/>
      <c r="BG708" s="239"/>
      <c r="BH708" s="342"/>
      <c r="BI708" s="49"/>
      <c r="BJ708" s="49"/>
      <c r="BK708" s="49"/>
      <c r="BL708" s="49"/>
      <c r="BM708" s="49"/>
      <c r="BN708" s="47"/>
      <c r="BO708" s="49"/>
      <c r="BP708" s="49"/>
      <c r="BQ708" s="49"/>
      <c r="BR708" s="323"/>
      <c r="BS708" s="323"/>
      <c r="BT708" s="323"/>
      <c r="BU708" s="49"/>
      <c r="BV708" s="49"/>
      <c r="BW708" s="97"/>
      <c r="BX708" s="97"/>
      <c r="BY708" s="97"/>
      <c r="BZ708" s="97"/>
      <c r="CA708" s="49"/>
      <c r="CB708" s="49"/>
      <c r="CC708" s="49"/>
      <c r="CD708" s="49"/>
      <c r="CE708" s="49"/>
      <c r="CF708" s="49"/>
      <c r="CG708" s="49"/>
      <c r="CH708" s="49"/>
      <c r="CI708" s="97"/>
      <c r="CJ708" s="97"/>
      <c r="CK708" s="97"/>
      <c r="CL708" s="97"/>
      <c r="CM708" s="335"/>
      <c r="CN708" s="337"/>
      <c r="CO708" s="315" t="str">
        <f>IF(Формулы!R708&gt;V708,"22-?,Дата 14 - Прибыл из УФСИН; ","")&amp;IF(Формулы!Q708&gt;Y708,"25-?,Дата 13 - Выбыл в УФСИН;","")&amp;IF(YEAR(ДАННЫЕ!$F$1)=YEAR(ДАННЫЕ!B708),IF(AT708&gt;0,"","40-?, вявлен в текущем году! "),"")&amp;IF(YEAR($F$1)=YEAR(W708),IF(X708+Y708&gt;0,"","23-стоит, 24,25 - куда выбыл? "),"")&amp;IF(X708+Y708&gt;0,IF(YEAR($F$1)=YEAR(W708),"","24+25&gt;0? 23 - когда выбыл? "),"")&amp;IF(BA708&lt;BB708,"47&gt;=48; ","")&amp;IF(BA708&lt;BC708,"47&gt;=49; ","")&amp;IF(BA708&lt;BD708,"47&gt;=50; ","")&amp;IF(BE708&gt;0,IF(BF708&gt;0,IF(AU708&gt;AV708,"","41 и 42 - ? (51 и 52 &gt; 0);"),"51 &gt; 0 52 - ?;"),"")&amp;IF(AU708&gt;0,IF(AV708&gt;AU708,"41&gt;42;","")&amp;IF(BE708&gt;0,"","41&gt;0 51-?;"),"")&amp;IF(BF708&gt;0,IF(BE708&gt;0,"","52&gt;0 51-?;"),"")&amp;IF(AW708&gt;=AX708,"","43&gt;44;")&amp;IF(CA708&gt;0,IF(AW708&gt;0,"","71 &gt; 0 43-?;"),"")</f>
        <v/>
      </c>
    </row>
    <row r="709" spans="1:93" s="250" customFormat="1" ht="15" customHeight="1" x14ac:dyDescent="0.2">
      <c r="A709" s="45"/>
      <c r="B709" s="46"/>
      <c r="C709" s="121"/>
      <c r="D709" s="121"/>
      <c r="E709" s="336"/>
      <c r="F709" s="122"/>
      <c r="G709" s="46"/>
      <c r="H709" s="45"/>
      <c r="I709" s="45"/>
      <c r="J709" s="45"/>
      <c r="K709" s="45"/>
      <c r="L709" s="45"/>
      <c r="M709" s="46"/>
      <c r="N709" s="46"/>
      <c r="O709" s="48"/>
      <c r="P709" s="48"/>
      <c r="Q709" s="46"/>
      <c r="R709" s="48"/>
      <c r="S709" s="48"/>
      <c r="T709" s="48"/>
      <c r="U709" s="48"/>
      <c r="V709" s="48"/>
      <c r="W709" s="46"/>
      <c r="X709" s="48"/>
      <c r="Y709" s="48"/>
      <c r="Z709" s="157"/>
      <c r="AA709" s="47"/>
      <c r="AB709" s="97"/>
      <c r="AC709" s="49"/>
      <c r="AD709" s="49"/>
      <c r="AE709" s="49"/>
      <c r="AF709" s="49"/>
      <c r="AG709" s="49"/>
      <c r="AH709" s="47"/>
      <c r="AI709" s="47"/>
      <c r="AJ709" s="47"/>
      <c r="AK709" s="190"/>
      <c r="AL709" s="190"/>
      <c r="AM709" s="190"/>
      <c r="AN709" s="190"/>
      <c r="AO709" s="190"/>
      <c r="AP709" s="151"/>
      <c r="AQ709" s="322"/>
      <c r="AR709" s="322"/>
      <c r="AS709" s="322"/>
      <c r="AT709" s="47"/>
      <c r="AU709" s="47"/>
      <c r="AV709" s="47"/>
      <c r="AW709" s="47"/>
      <c r="AX709" s="322"/>
      <c r="AY709" s="98"/>
      <c r="AZ709" s="98"/>
      <c r="BA709" s="47"/>
      <c r="BB709" s="47"/>
      <c r="BC709" s="47"/>
      <c r="BD709" s="47"/>
      <c r="BE709" s="97"/>
      <c r="BF709" s="49"/>
      <c r="BG709" s="239"/>
      <c r="BH709" s="342"/>
      <c r="BI709" s="49"/>
      <c r="BJ709" s="49"/>
      <c r="BK709" s="49"/>
      <c r="BL709" s="49"/>
      <c r="BM709" s="49"/>
      <c r="BN709" s="47"/>
      <c r="BO709" s="49"/>
      <c r="BP709" s="49"/>
      <c r="BQ709" s="49"/>
      <c r="BR709" s="323"/>
      <c r="BS709" s="323"/>
      <c r="BT709" s="323"/>
      <c r="BU709" s="49"/>
      <c r="BV709" s="49"/>
      <c r="BW709" s="97"/>
      <c r="BX709" s="97"/>
      <c r="BY709" s="97"/>
      <c r="BZ709" s="97"/>
      <c r="CA709" s="49"/>
      <c r="CB709" s="49"/>
      <c r="CC709" s="49"/>
      <c r="CD709" s="49"/>
      <c r="CE709" s="49"/>
      <c r="CF709" s="49"/>
      <c r="CG709" s="49"/>
      <c r="CH709" s="49"/>
      <c r="CI709" s="97"/>
      <c r="CJ709" s="97"/>
      <c r="CK709" s="97"/>
      <c r="CL709" s="97"/>
      <c r="CM709" s="335"/>
      <c r="CN709" s="337"/>
      <c r="CO709" s="315" t="str">
        <f>IF(Формулы!R709&gt;V709,"22-?,Дата 14 - Прибыл из УФСИН; ","")&amp;IF(Формулы!Q709&gt;Y709,"25-?,Дата 13 - Выбыл в УФСИН;","")&amp;IF(YEAR(ДАННЫЕ!$F$1)=YEAR(ДАННЫЕ!B709),IF(AT709&gt;0,"","40-?, вявлен в текущем году! "),"")&amp;IF(YEAR($F$1)=YEAR(W709),IF(X709+Y709&gt;0,"","23-стоит, 24,25 - куда выбыл? "),"")&amp;IF(X709+Y709&gt;0,IF(YEAR($F$1)=YEAR(W709),"","24+25&gt;0? 23 - когда выбыл? "),"")&amp;IF(BA709&lt;BB709,"47&gt;=48; ","")&amp;IF(BA709&lt;BC709,"47&gt;=49; ","")&amp;IF(BA709&lt;BD709,"47&gt;=50; ","")&amp;IF(BE709&gt;0,IF(BF709&gt;0,IF(AU709&gt;AV709,"","41 и 42 - ? (51 и 52 &gt; 0);"),"51 &gt; 0 52 - ?;"),"")&amp;IF(AU709&gt;0,IF(AV709&gt;AU709,"41&gt;42;","")&amp;IF(BE709&gt;0,"","41&gt;0 51-?;"),"")&amp;IF(BF709&gt;0,IF(BE709&gt;0,"","52&gt;0 51-?;"),"")&amp;IF(AW709&gt;=AX709,"","43&gt;44;")&amp;IF(CA709&gt;0,IF(AW709&gt;0,"","71 &gt; 0 43-?;"),"")</f>
        <v/>
      </c>
    </row>
    <row r="710" spans="1:93" s="250" customFormat="1" ht="15" customHeight="1" x14ac:dyDescent="0.2">
      <c r="A710" s="45"/>
      <c r="B710" s="46"/>
      <c r="C710" s="121"/>
      <c r="D710" s="121"/>
      <c r="E710" s="336"/>
      <c r="F710" s="122"/>
      <c r="G710" s="46"/>
      <c r="H710" s="45"/>
      <c r="I710" s="45"/>
      <c r="J710" s="45"/>
      <c r="K710" s="45"/>
      <c r="L710" s="45"/>
      <c r="M710" s="46"/>
      <c r="N710" s="46"/>
      <c r="O710" s="48"/>
      <c r="P710" s="48"/>
      <c r="Q710" s="46"/>
      <c r="R710" s="48"/>
      <c r="S710" s="48"/>
      <c r="T710" s="48"/>
      <c r="U710" s="48"/>
      <c r="V710" s="48"/>
      <c r="W710" s="46"/>
      <c r="X710" s="48"/>
      <c r="Y710" s="48"/>
      <c r="Z710" s="157"/>
      <c r="AA710" s="47"/>
      <c r="AB710" s="97"/>
      <c r="AC710" s="49"/>
      <c r="AD710" s="49"/>
      <c r="AE710" s="49"/>
      <c r="AF710" s="49"/>
      <c r="AG710" s="49"/>
      <c r="AH710" s="47"/>
      <c r="AI710" s="47"/>
      <c r="AJ710" s="47"/>
      <c r="AK710" s="190"/>
      <c r="AL710" s="190"/>
      <c r="AM710" s="190"/>
      <c r="AN710" s="190"/>
      <c r="AO710" s="190"/>
      <c r="AP710" s="151"/>
      <c r="AQ710" s="322"/>
      <c r="AR710" s="322"/>
      <c r="AS710" s="322"/>
      <c r="AT710" s="47"/>
      <c r="AU710" s="47"/>
      <c r="AV710" s="47"/>
      <c r="AW710" s="47"/>
      <c r="AX710" s="322"/>
      <c r="AY710" s="98"/>
      <c r="AZ710" s="98"/>
      <c r="BA710" s="47"/>
      <c r="BB710" s="47"/>
      <c r="BC710" s="47"/>
      <c r="BD710" s="47"/>
      <c r="BE710" s="97"/>
      <c r="BF710" s="49"/>
      <c r="BG710" s="239"/>
      <c r="BH710" s="342"/>
      <c r="BI710" s="49"/>
      <c r="BJ710" s="49"/>
      <c r="BK710" s="49"/>
      <c r="BL710" s="49"/>
      <c r="BM710" s="49"/>
      <c r="BN710" s="47"/>
      <c r="BO710" s="49"/>
      <c r="BP710" s="49"/>
      <c r="BQ710" s="49"/>
      <c r="BR710" s="323"/>
      <c r="BS710" s="323"/>
      <c r="BT710" s="323"/>
      <c r="BU710" s="49"/>
      <c r="BV710" s="49"/>
      <c r="BW710" s="97"/>
      <c r="BX710" s="97"/>
      <c r="BY710" s="97"/>
      <c r="BZ710" s="97"/>
      <c r="CA710" s="49"/>
      <c r="CB710" s="49"/>
      <c r="CC710" s="49"/>
      <c r="CD710" s="49"/>
      <c r="CE710" s="49"/>
      <c r="CF710" s="49"/>
      <c r="CG710" s="49"/>
      <c r="CH710" s="49"/>
      <c r="CI710" s="97"/>
      <c r="CJ710" s="97"/>
      <c r="CK710" s="97"/>
      <c r="CL710" s="97"/>
      <c r="CM710" s="335"/>
      <c r="CN710" s="337"/>
      <c r="CO710" s="315" t="str">
        <f>IF(Формулы!R710&gt;V710,"22-?,Дата 14 - Прибыл из УФСИН; ","")&amp;IF(Формулы!Q710&gt;Y710,"25-?,Дата 13 - Выбыл в УФСИН;","")&amp;IF(YEAR(ДАННЫЕ!$F$1)=YEAR(ДАННЫЕ!B710),IF(AT710&gt;0,"","40-?, вявлен в текущем году! "),"")&amp;IF(YEAR($F$1)=YEAR(W710),IF(X710+Y710&gt;0,"","23-стоит, 24,25 - куда выбыл? "),"")&amp;IF(X710+Y710&gt;0,IF(YEAR($F$1)=YEAR(W710),"","24+25&gt;0? 23 - когда выбыл? "),"")&amp;IF(BA710&lt;BB710,"47&gt;=48; ","")&amp;IF(BA710&lt;BC710,"47&gt;=49; ","")&amp;IF(BA710&lt;BD710,"47&gt;=50; ","")&amp;IF(BE710&gt;0,IF(BF710&gt;0,IF(AU710&gt;AV710,"","41 и 42 - ? (51 и 52 &gt; 0);"),"51 &gt; 0 52 - ?;"),"")&amp;IF(AU710&gt;0,IF(AV710&gt;AU710,"41&gt;42;","")&amp;IF(BE710&gt;0,"","41&gt;0 51-?;"),"")&amp;IF(BF710&gt;0,IF(BE710&gt;0,"","52&gt;0 51-?;"),"")&amp;IF(AW710&gt;=AX710,"","43&gt;44;")&amp;IF(CA710&gt;0,IF(AW710&gt;0,"","71 &gt; 0 43-?;"),"")</f>
        <v/>
      </c>
    </row>
    <row r="711" spans="1:93" s="250" customFormat="1" ht="15" customHeight="1" x14ac:dyDescent="0.2">
      <c r="A711" s="45"/>
      <c r="B711" s="46"/>
      <c r="C711" s="121"/>
      <c r="D711" s="121"/>
      <c r="E711" s="336"/>
      <c r="F711" s="122"/>
      <c r="G711" s="46"/>
      <c r="H711" s="45"/>
      <c r="I711" s="45"/>
      <c r="J711" s="45"/>
      <c r="K711" s="45"/>
      <c r="L711" s="45"/>
      <c r="M711" s="46"/>
      <c r="N711" s="46"/>
      <c r="O711" s="48"/>
      <c r="P711" s="48"/>
      <c r="Q711" s="46"/>
      <c r="R711" s="48"/>
      <c r="S711" s="48"/>
      <c r="T711" s="48"/>
      <c r="U711" s="48"/>
      <c r="V711" s="48"/>
      <c r="W711" s="46"/>
      <c r="X711" s="48"/>
      <c r="Y711" s="48"/>
      <c r="Z711" s="157"/>
      <c r="AA711" s="47"/>
      <c r="AB711" s="97"/>
      <c r="AC711" s="49"/>
      <c r="AD711" s="49"/>
      <c r="AE711" s="49"/>
      <c r="AF711" s="49"/>
      <c r="AG711" s="49"/>
      <c r="AH711" s="47"/>
      <c r="AI711" s="47"/>
      <c r="AJ711" s="47"/>
      <c r="AK711" s="190"/>
      <c r="AL711" s="190"/>
      <c r="AM711" s="190"/>
      <c r="AN711" s="190"/>
      <c r="AO711" s="190"/>
      <c r="AP711" s="151"/>
      <c r="AQ711" s="322"/>
      <c r="AR711" s="322"/>
      <c r="AS711" s="322"/>
      <c r="AT711" s="47"/>
      <c r="AU711" s="47"/>
      <c r="AV711" s="47"/>
      <c r="AW711" s="47"/>
      <c r="AX711" s="322"/>
      <c r="AY711" s="98"/>
      <c r="AZ711" s="98"/>
      <c r="BA711" s="47"/>
      <c r="BB711" s="47"/>
      <c r="BC711" s="47"/>
      <c r="BD711" s="47"/>
      <c r="BE711" s="97"/>
      <c r="BF711" s="49"/>
      <c r="BG711" s="239"/>
      <c r="BH711" s="342"/>
      <c r="BI711" s="49"/>
      <c r="BJ711" s="49"/>
      <c r="BK711" s="49"/>
      <c r="BL711" s="49"/>
      <c r="BM711" s="49"/>
      <c r="BN711" s="47"/>
      <c r="BO711" s="49"/>
      <c r="BP711" s="49"/>
      <c r="BQ711" s="49"/>
      <c r="BR711" s="323"/>
      <c r="BS711" s="323"/>
      <c r="BT711" s="323"/>
      <c r="BU711" s="49"/>
      <c r="BV711" s="49"/>
      <c r="BW711" s="97"/>
      <c r="BX711" s="97"/>
      <c r="BY711" s="97"/>
      <c r="BZ711" s="97"/>
      <c r="CA711" s="49"/>
      <c r="CB711" s="49"/>
      <c r="CC711" s="49"/>
      <c r="CD711" s="49"/>
      <c r="CE711" s="49"/>
      <c r="CF711" s="49"/>
      <c r="CG711" s="49"/>
      <c r="CH711" s="49"/>
      <c r="CI711" s="97"/>
      <c r="CJ711" s="97"/>
      <c r="CK711" s="97"/>
      <c r="CL711" s="97"/>
      <c r="CM711" s="335"/>
      <c r="CN711" s="337"/>
      <c r="CO711" s="315" t="str">
        <f>IF(Формулы!R711&gt;V711,"22-?,Дата 14 - Прибыл из УФСИН; ","")&amp;IF(Формулы!Q711&gt;Y711,"25-?,Дата 13 - Выбыл в УФСИН;","")&amp;IF(YEAR(ДАННЫЕ!$F$1)=YEAR(ДАННЫЕ!B711),IF(AT711&gt;0,"","40-?, вявлен в текущем году! "),"")&amp;IF(YEAR($F$1)=YEAR(W711),IF(X711+Y711&gt;0,"","23-стоит, 24,25 - куда выбыл? "),"")&amp;IF(X711+Y711&gt;0,IF(YEAR($F$1)=YEAR(W711),"","24+25&gt;0? 23 - когда выбыл? "),"")&amp;IF(BA711&lt;BB711,"47&gt;=48; ","")&amp;IF(BA711&lt;BC711,"47&gt;=49; ","")&amp;IF(BA711&lt;BD711,"47&gt;=50; ","")&amp;IF(BE711&gt;0,IF(BF711&gt;0,IF(AU711&gt;AV711,"","41 и 42 - ? (51 и 52 &gt; 0);"),"51 &gt; 0 52 - ?;"),"")&amp;IF(AU711&gt;0,IF(AV711&gt;AU711,"41&gt;42;","")&amp;IF(BE711&gt;0,"","41&gt;0 51-?;"),"")&amp;IF(BF711&gt;0,IF(BE711&gt;0,"","52&gt;0 51-?;"),"")&amp;IF(AW711&gt;=AX711,"","43&gt;44;")&amp;IF(CA711&gt;0,IF(AW711&gt;0,"","71 &gt; 0 43-?;"),"")</f>
        <v/>
      </c>
    </row>
    <row r="712" spans="1:93" s="250" customFormat="1" ht="15" customHeight="1" x14ac:dyDescent="0.2">
      <c r="A712" s="45"/>
      <c r="B712" s="46"/>
      <c r="C712" s="121"/>
      <c r="D712" s="121"/>
      <c r="E712" s="336"/>
      <c r="F712" s="122"/>
      <c r="G712" s="46"/>
      <c r="H712" s="45"/>
      <c r="I712" s="45"/>
      <c r="J712" s="45"/>
      <c r="K712" s="45"/>
      <c r="L712" s="45"/>
      <c r="M712" s="46"/>
      <c r="N712" s="46"/>
      <c r="O712" s="48"/>
      <c r="P712" s="48"/>
      <c r="Q712" s="46"/>
      <c r="R712" s="48"/>
      <c r="S712" s="48"/>
      <c r="T712" s="48"/>
      <c r="U712" s="48"/>
      <c r="V712" s="48"/>
      <c r="W712" s="46"/>
      <c r="X712" s="48"/>
      <c r="Y712" s="48"/>
      <c r="Z712" s="157"/>
      <c r="AA712" s="47"/>
      <c r="AB712" s="97"/>
      <c r="AC712" s="49"/>
      <c r="AD712" s="49"/>
      <c r="AE712" s="49"/>
      <c r="AF712" s="49"/>
      <c r="AG712" s="49"/>
      <c r="AH712" s="47"/>
      <c r="AI712" s="47"/>
      <c r="AJ712" s="47"/>
      <c r="AK712" s="190"/>
      <c r="AL712" s="190"/>
      <c r="AM712" s="190"/>
      <c r="AN712" s="190"/>
      <c r="AO712" s="190"/>
      <c r="AP712" s="151"/>
      <c r="AQ712" s="322"/>
      <c r="AR712" s="322"/>
      <c r="AS712" s="322"/>
      <c r="AT712" s="47"/>
      <c r="AU712" s="47"/>
      <c r="AV712" s="47"/>
      <c r="AW712" s="47"/>
      <c r="AX712" s="322"/>
      <c r="AY712" s="98"/>
      <c r="AZ712" s="98"/>
      <c r="BA712" s="47"/>
      <c r="BB712" s="47"/>
      <c r="BC712" s="47"/>
      <c r="BD712" s="47"/>
      <c r="BE712" s="97"/>
      <c r="BF712" s="49"/>
      <c r="BG712" s="239"/>
      <c r="BH712" s="342"/>
      <c r="BI712" s="49"/>
      <c r="BJ712" s="49"/>
      <c r="BK712" s="49"/>
      <c r="BL712" s="49"/>
      <c r="BM712" s="49"/>
      <c r="BN712" s="47"/>
      <c r="BO712" s="49"/>
      <c r="BP712" s="49"/>
      <c r="BQ712" s="49"/>
      <c r="BR712" s="323"/>
      <c r="BS712" s="323"/>
      <c r="BT712" s="323"/>
      <c r="BU712" s="49"/>
      <c r="BV712" s="49"/>
      <c r="BW712" s="97"/>
      <c r="BX712" s="97"/>
      <c r="BY712" s="97"/>
      <c r="BZ712" s="97"/>
      <c r="CA712" s="49"/>
      <c r="CB712" s="49"/>
      <c r="CC712" s="49"/>
      <c r="CD712" s="49"/>
      <c r="CE712" s="49"/>
      <c r="CF712" s="49"/>
      <c r="CG712" s="49"/>
      <c r="CH712" s="49"/>
      <c r="CI712" s="97"/>
      <c r="CJ712" s="97"/>
      <c r="CK712" s="97"/>
      <c r="CL712" s="97"/>
      <c r="CM712" s="335"/>
      <c r="CN712" s="337"/>
      <c r="CO712" s="315" t="str">
        <f>IF(Формулы!R712&gt;V712,"22-?,Дата 14 - Прибыл из УФСИН; ","")&amp;IF(Формулы!Q712&gt;Y712,"25-?,Дата 13 - Выбыл в УФСИН;","")&amp;IF(YEAR(ДАННЫЕ!$F$1)=YEAR(ДАННЫЕ!B712),IF(AT712&gt;0,"","40-?, вявлен в текущем году! "),"")&amp;IF(YEAR($F$1)=YEAR(W712),IF(X712+Y712&gt;0,"","23-стоит, 24,25 - куда выбыл? "),"")&amp;IF(X712+Y712&gt;0,IF(YEAR($F$1)=YEAR(W712),"","24+25&gt;0? 23 - когда выбыл? "),"")&amp;IF(BA712&lt;BB712,"47&gt;=48; ","")&amp;IF(BA712&lt;BC712,"47&gt;=49; ","")&amp;IF(BA712&lt;BD712,"47&gt;=50; ","")&amp;IF(BE712&gt;0,IF(BF712&gt;0,IF(AU712&gt;AV712,"","41 и 42 - ? (51 и 52 &gt; 0);"),"51 &gt; 0 52 - ?;"),"")&amp;IF(AU712&gt;0,IF(AV712&gt;AU712,"41&gt;42;","")&amp;IF(BE712&gt;0,"","41&gt;0 51-?;"),"")&amp;IF(BF712&gt;0,IF(BE712&gt;0,"","52&gt;0 51-?;"),"")&amp;IF(AW712&gt;=AX712,"","43&gt;44;")&amp;IF(CA712&gt;0,IF(AW712&gt;0,"","71 &gt; 0 43-?;"),"")</f>
        <v/>
      </c>
    </row>
    <row r="713" spans="1:93" s="250" customFormat="1" ht="15" customHeight="1" x14ac:dyDescent="0.2">
      <c r="A713" s="45"/>
      <c r="B713" s="46"/>
      <c r="C713" s="121"/>
      <c r="D713" s="121"/>
      <c r="E713" s="336"/>
      <c r="F713" s="122"/>
      <c r="G713" s="46"/>
      <c r="H713" s="45"/>
      <c r="I713" s="45"/>
      <c r="J713" s="45"/>
      <c r="K713" s="45"/>
      <c r="L713" s="45"/>
      <c r="M713" s="46"/>
      <c r="N713" s="46"/>
      <c r="O713" s="48"/>
      <c r="P713" s="48"/>
      <c r="Q713" s="46"/>
      <c r="R713" s="48"/>
      <c r="S713" s="48"/>
      <c r="T713" s="48"/>
      <c r="U713" s="48"/>
      <c r="V713" s="48"/>
      <c r="W713" s="46"/>
      <c r="X713" s="48"/>
      <c r="Y713" s="48"/>
      <c r="Z713" s="157"/>
      <c r="AA713" s="47"/>
      <c r="AB713" s="97"/>
      <c r="AC713" s="49"/>
      <c r="AD713" s="49"/>
      <c r="AE713" s="49"/>
      <c r="AF713" s="49"/>
      <c r="AG713" s="49"/>
      <c r="AH713" s="47"/>
      <c r="AI713" s="47"/>
      <c r="AJ713" s="47"/>
      <c r="AK713" s="190"/>
      <c r="AL713" s="190"/>
      <c r="AM713" s="190"/>
      <c r="AN713" s="190"/>
      <c r="AO713" s="190"/>
      <c r="AP713" s="151"/>
      <c r="AQ713" s="322"/>
      <c r="AR713" s="322"/>
      <c r="AS713" s="322"/>
      <c r="AT713" s="47"/>
      <c r="AU713" s="47"/>
      <c r="AV713" s="47"/>
      <c r="AW713" s="47"/>
      <c r="AX713" s="322"/>
      <c r="AY713" s="98"/>
      <c r="AZ713" s="98"/>
      <c r="BA713" s="47"/>
      <c r="BB713" s="47"/>
      <c r="BC713" s="47"/>
      <c r="BD713" s="47"/>
      <c r="BE713" s="97"/>
      <c r="BF713" s="49"/>
      <c r="BG713" s="239"/>
      <c r="BH713" s="342"/>
      <c r="BI713" s="49"/>
      <c r="BJ713" s="49"/>
      <c r="BK713" s="49"/>
      <c r="BL713" s="49"/>
      <c r="BM713" s="49"/>
      <c r="BN713" s="47"/>
      <c r="BO713" s="49"/>
      <c r="BP713" s="49"/>
      <c r="BQ713" s="49"/>
      <c r="BR713" s="323"/>
      <c r="BS713" s="323"/>
      <c r="BT713" s="323"/>
      <c r="BU713" s="49"/>
      <c r="BV713" s="49"/>
      <c r="BW713" s="97"/>
      <c r="BX713" s="97"/>
      <c r="BY713" s="97"/>
      <c r="BZ713" s="97"/>
      <c r="CA713" s="49"/>
      <c r="CB713" s="49"/>
      <c r="CC713" s="49"/>
      <c r="CD713" s="49"/>
      <c r="CE713" s="49"/>
      <c r="CF713" s="49"/>
      <c r="CG713" s="49"/>
      <c r="CH713" s="49"/>
      <c r="CI713" s="97"/>
      <c r="CJ713" s="97"/>
      <c r="CK713" s="97"/>
      <c r="CL713" s="97"/>
      <c r="CM713" s="335"/>
      <c r="CN713" s="337"/>
      <c r="CO713" s="315" t="str">
        <f>IF(Формулы!R713&gt;V713,"22-?,Дата 14 - Прибыл из УФСИН; ","")&amp;IF(Формулы!Q713&gt;Y713,"25-?,Дата 13 - Выбыл в УФСИН;","")&amp;IF(YEAR(ДАННЫЕ!$F$1)=YEAR(ДАННЫЕ!B713),IF(AT713&gt;0,"","40-?, вявлен в текущем году! "),"")&amp;IF(YEAR($F$1)=YEAR(W713),IF(X713+Y713&gt;0,"","23-стоит, 24,25 - куда выбыл? "),"")&amp;IF(X713+Y713&gt;0,IF(YEAR($F$1)=YEAR(W713),"","24+25&gt;0? 23 - когда выбыл? "),"")&amp;IF(BA713&lt;BB713,"47&gt;=48; ","")&amp;IF(BA713&lt;BC713,"47&gt;=49; ","")&amp;IF(BA713&lt;BD713,"47&gt;=50; ","")&amp;IF(BE713&gt;0,IF(BF713&gt;0,IF(AU713&gt;AV713,"","41 и 42 - ? (51 и 52 &gt; 0);"),"51 &gt; 0 52 - ?;"),"")&amp;IF(AU713&gt;0,IF(AV713&gt;AU713,"41&gt;42;","")&amp;IF(BE713&gt;0,"","41&gt;0 51-?;"),"")&amp;IF(BF713&gt;0,IF(BE713&gt;0,"","52&gt;0 51-?;"),"")&amp;IF(AW713&gt;=AX713,"","43&gt;44;")&amp;IF(CA713&gt;0,IF(AW713&gt;0,"","71 &gt; 0 43-?;"),"")</f>
        <v/>
      </c>
    </row>
    <row r="714" spans="1:93" s="250" customFormat="1" ht="15" customHeight="1" x14ac:dyDescent="0.2">
      <c r="A714" s="45"/>
      <c r="B714" s="46"/>
      <c r="C714" s="121"/>
      <c r="D714" s="121"/>
      <c r="E714" s="336"/>
      <c r="F714" s="122"/>
      <c r="G714" s="46"/>
      <c r="H714" s="45"/>
      <c r="I714" s="45"/>
      <c r="J714" s="45"/>
      <c r="K714" s="45"/>
      <c r="L714" s="45"/>
      <c r="M714" s="46"/>
      <c r="N714" s="46"/>
      <c r="O714" s="48"/>
      <c r="P714" s="48"/>
      <c r="Q714" s="46"/>
      <c r="R714" s="48"/>
      <c r="S714" s="48"/>
      <c r="T714" s="48"/>
      <c r="U714" s="48"/>
      <c r="V714" s="48"/>
      <c r="W714" s="46"/>
      <c r="X714" s="48"/>
      <c r="Y714" s="48"/>
      <c r="Z714" s="157"/>
      <c r="AA714" s="47"/>
      <c r="AB714" s="97"/>
      <c r="AC714" s="49"/>
      <c r="AD714" s="49"/>
      <c r="AE714" s="49"/>
      <c r="AF714" s="49"/>
      <c r="AG714" s="49"/>
      <c r="AH714" s="47"/>
      <c r="AI714" s="47"/>
      <c r="AJ714" s="47"/>
      <c r="AK714" s="190"/>
      <c r="AL714" s="190"/>
      <c r="AM714" s="190"/>
      <c r="AN714" s="190"/>
      <c r="AO714" s="190"/>
      <c r="AP714" s="151"/>
      <c r="AQ714" s="322"/>
      <c r="AR714" s="322"/>
      <c r="AS714" s="322"/>
      <c r="AT714" s="47"/>
      <c r="AU714" s="47"/>
      <c r="AV714" s="47"/>
      <c r="AW714" s="47"/>
      <c r="AX714" s="322"/>
      <c r="AY714" s="98"/>
      <c r="AZ714" s="98"/>
      <c r="BA714" s="47"/>
      <c r="BB714" s="47"/>
      <c r="BC714" s="47"/>
      <c r="BD714" s="47"/>
      <c r="BE714" s="97"/>
      <c r="BF714" s="49"/>
      <c r="BG714" s="239"/>
      <c r="BH714" s="342"/>
      <c r="BI714" s="49"/>
      <c r="BJ714" s="49"/>
      <c r="BK714" s="49"/>
      <c r="BL714" s="49"/>
      <c r="BM714" s="49"/>
      <c r="BN714" s="47"/>
      <c r="BO714" s="49"/>
      <c r="BP714" s="49"/>
      <c r="BQ714" s="49"/>
      <c r="BR714" s="323"/>
      <c r="BS714" s="323"/>
      <c r="BT714" s="323"/>
      <c r="BU714" s="49"/>
      <c r="BV714" s="49"/>
      <c r="BW714" s="97"/>
      <c r="BX714" s="97"/>
      <c r="BY714" s="97"/>
      <c r="BZ714" s="97"/>
      <c r="CA714" s="49"/>
      <c r="CB714" s="49"/>
      <c r="CC714" s="49"/>
      <c r="CD714" s="49"/>
      <c r="CE714" s="49"/>
      <c r="CF714" s="49"/>
      <c r="CG714" s="49"/>
      <c r="CH714" s="49"/>
      <c r="CI714" s="97"/>
      <c r="CJ714" s="97"/>
      <c r="CK714" s="97"/>
      <c r="CL714" s="97"/>
      <c r="CM714" s="335"/>
      <c r="CN714" s="337"/>
      <c r="CO714" s="315" t="str">
        <f>IF(Формулы!R714&gt;V714,"22-?,Дата 14 - Прибыл из УФСИН; ","")&amp;IF(Формулы!Q714&gt;Y714,"25-?,Дата 13 - Выбыл в УФСИН;","")&amp;IF(YEAR(ДАННЫЕ!$F$1)=YEAR(ДАННЫЕ!B714),IF(AT714&gt;0,"","40-?, вявлен в текущем году! "),"")&amp;IF(YEAR($F$1)=YEAR(W714),IF(X714+Y714&gt;0,"","23-стоит, 24,25 - куда выбыл? "),"")&amp;IF(X714+Y714&gt;0,IF(YEAR($F$1)=YEAR(W714),"","24+25&gt;0? 23 - когда выбыл? "),"")&amp;IF(BA714&lt;BB714,"47&gt;=48; ","")&amp;IF(BA714&lt;BC714,"47&gt;=49; ","")&amp;IF(BA714&lt;BD714,"47&gt;=50; ","")&amp;IF(BE714&gt;0,IF(BF714&gt;0,IF(AU714&gt;AV714,"","41 и 42 - ? (51 и 52 &gt; 0);"),"51 &gt; 0 52 - ?;"),"")&amp;IF(AU714&gt;0,IF(AV714&gt;AU714,"41&gt;42;","")&amp;IF(BE714&gt;0,"","41&gt;0 51-?;"),"")&amp;IF(BF714&gt;0,IF(BE714&gt;0,"","52&gt;0 51-?;"),"")&amp;IF(AW714&gt;=AX714,"","43&gt;44;")&amp;IF(CA714&gt;0,IF(AW714&gt;0,"","71 &gt; 0 43-?;"),"")</f>
        <v/>
      </c>
    </row>
    <row r="715" spans="1:93" s="250" customFormat="1" ht="15" customHeight="1" x14ac:dyDescent="0.2">
      <c r="A715" s="45"/>
      <c r="B715" s="46"/>
      <c r="C715" s="121"/>
      <c r="D715" s="121"/>
      <c r="E715" s="336"/>
      <c r="F715" s="122"/>
      <c r="G715" s="46"/>
      <c r="H715" s="45"/>
      <c r="I715" s="45"/>
      <c r="J715" s="45"/>
      <c r="K715" s="45"/>
      <c r="L715" s="45"/>
      <c r="M715" s="46"/>
      <c r="N715" s="46"/>
      <c r="O715" s="48"/>
      <c r="P715" s="48"/>
      <c r="Q715" s="46"/>
      <c r="R715" s="48"/>
      <c r="S715" s="48"/>
      <c r="T715" s="48"/>
      <c r="U715" s="48"/>
      <c r="V715" s="48"/>
      <c r="W715" s="46"/>
      <c r="X715" s="48"/>
      <c r="Y715" s="48"/>
      <c r="Z715" s="157"/>
      <c r="AA715" s="47"/>
      <c r="AB715" s="97"/>
      <c r="AC715" s="49"/>
      <c r="AD715" s="49"/>
      <c r="AE715" s="49"/>
      <c r="AF715" s="49"/>
      <c r="AG715" s="49"/>
      <c r="AH715" s="47"/>
      <c r="AI715" s="47"/>
      <c r="AJ715" s="47"/>
      <c r="AK715" s="190"/>
      <c r="AL715" s="190"/>
      <c r="AM715" s="190"/>
      <c r="AN715" s="190"/>
      <c r="AO715" s="190"/>
      <c r="AP715" s="151"/>
      <c r="AQ715" s="322"/>
      <c r="AR715" s="322"/>
      <c r="AS715" s="322"/>
      <c r="AT715" s="47"/>
      <c r="AU715" s="47"/>
      <c r="AV715" s="47"/>
      <c r="AW715" s="47"/>
      <c r="AX715" s="322"/>
      <c r="AY715" s="98"/>
      <c r="AZ715" s="98"/>
      <c r="BA715" s="47"/>
      <c r="BB715" s="47"/>
      <c r="BC715" s="47"/>
      <c r="BD715" s="47"/>
      <c r="BE715" s="97"/>
      <c r="BF715" s="49"/>
      <c r="BG715" s="239"/>
      <c r="BH715" s="342"/>
      <c r="BI715" s="49"/>
      <c r="BJ715" s="49"/>
      <c r="BK715" s="49"/>
      <c r="BL715" s="49"/>
      <c r="BM715" s="49"/>
      <c r="BN715" s="47"/>
      <c r="BO715" s="49"/>
      <c r="BP715" s="49"/>
      <c r="BQ715" s="49"/>
      <c r="BR715" s="323"/>
      <c r="BS715" s="323"/>
      <c r="BT715" s="323"/>
      <c r="BU715" s="49"/>
      <c r="BV715" s="49"/>
      <c r="BW715" s="97"/>
      <c r="BX715" s="97"/>
      <c r="BY715" s="97"/>
      <c r="BZ715" s="97"/>
      <c r="CA715" s="49"/>
      <c r="CB715" s="49"/>
      <c r="CC715" s="49"/>
      <c r="CD715" s="49"/>
      <c r="CE715" s="49"/>
      <c r="CF715" s="49"/>
      <c r="CG715" s="49"/>
      <c r="CH715" s="49"/>
      <c r="CI715" s="97"/>
      <c r="CJ715" s="97"/>
      <c r="CK715" s="97"/>
      <c r="CL715" s="97"/>
      <c r="CM715" s="335"/>
      <c r="CN715" s="337"/>
      <c r="CO715" s="315" t="str">
        <f>IF(Формулы!R715&gt;V715,"22-?,Дата 14 - Прибыл из УФСИН; ","")&amp;IF(Формулы!Q715&gt;Y715,"25-?,Дата 13 - Выбыл в УФСИН;","")&amp;IF(YEAR(ДАННЫЕ!$F$1)=YEAR(ДАННЫЕ!B715),IF(AT715&gt;0,"","40-?, вявлен в текущем году! "),"")&amp;IF(YEAR($F$1)=YEAR(W715),IF(X715+Y715&gt;0,"","23-стоит, 24,25 - куда выбыл? "),"")&amp;IF(X715+Y715&gt;0,IF(YEAR($F$1)=YEAR(W715),"","24+25&gt;0? 23 - когда выбыл? "),"")&amp;IF(BA715&lt;BB715,"47&gt;=48; ","")&amp;IF(BA715&lt;BC715,"47&gt;=49; ","")&amp;IF(BA715&lt;BD715,"47&gt;=50; ","")&amp;IF(BE715&gt;0,IF(BF715&gt;0,IF(AU715&gt;AV715,"","41 и 42 - ? (51 и 52 &gt; 0);"),"51 &gt; 0 52 - ?;"),"")&amp;IF(AU715&gt;0,IF(AV715&gt;AU715,"41&gt;42;","")&amp;IF(BE715&gt;0,"","41&gt;0 51-?;"),"")&amp;IF(BF715&gt;0,IF(BE715&gt;0,"","52&gt;0 51-?;"),"")&amp;IF(AW715&gt;=AX715,"","43&gt;44;")&amp;IF(CA715&gt;0,IF(AW715&gt;0,"","71 &gt; 0 43-?;"),"")</f>
        <v/>
      </c>
    </row>
    <row r="716" spans="1:93" s="250" customFormat="1" ht="15" customHeight="1" x14ac:dyDescent="0.2">
      <c r="A716" s="45"/>
      <c r="B716" s="46"/>
      <c r="C716" s="121"/>
      <c r="D716" s="121"/>
      <c r="E716" s="336"/>
      <c r="F716" s="122"/>
      <c r="G716" s="46"/>
      <c r="H716" s="45"/>
      <c r="I716" s="45"/>
      <c r="J716" s="45"/>
      <c r="K716" s="45"/>
      <c r="L716" s="45"/>
      <c r="M716" s="46"/>
      <c r="N716" s="46"/>
      <c r="O716" s="48"/>
      <c r="P716" s="48"/>
      <c r="Q716" s="46"/>
      <c r="R716" s="48"/>
      <c r="S716" s="48"/>
      <c r="T716" s="48"/>
      <c r="U716" s="48"/>
      <c r="V716" s="48"/>
      <c r="W716" s="46"/>
      <c r="X716" s="48"/>
      <c r="Y716" s="48"/>
      <c r="Z716" s="157"/>
      <c r="AA716" s="47"/>
      <c r="AB716" s="97"/>
      <c r="AC716" s="49"/>
      <c r="AD716" s="49"/>
      <c r="AE716" s="49"/>
      <c r="AF716" s="49"/>
      <c r="AG716" s="49"/>
      <c r="AH716" s="47"/>
      <c r="AI716" s="47"/>
      <c r="AJ716" s="47"/>
      <c r="AK716" s="190"/>
      <c r="AL716" s="190"/>
      <c r="AM716" s="190"/>
      <c r="AN716" s="190"/>
      <c r="AO716" s="190"/>
      <c r="AP716" s="151"/>
      <c r="AQ716" s="322"/>
      <c r="AR716" s="322"/>
      <c r="AS716" s="322"/>
      <c r="AT716" s="47"/>
      <c r="AU716" s="47"/>
      <c r="AV716" s="47"/>
      <c r="AW716" s="47"/>
      <c r="AX716" s="322"/>
      <c r="AY716" s="98"/>
      <c r="AZ716" s="98"/>
      <c r="BA716" s="47"/>
      <c r="BB716" s="47"/>
      <c r="BC716" s="47"/>
      <c r="BD716" s="47"/>
      <c r="BE716" s="97"/>
      <c r="BF716" s="49"/>
      <c r="BG716" s="239"/>
      <c r="BH716" s="342"/>
      <c r="BI716" s="49"/>
      <c r="BJ716" s="49"/>
      <c r="BK716" s="49"/>
      <c r="BL716" s="49"/>
      <c r="BM716" s="49"/>
      <c r="BN716" s="47"/>
      <c r="BO716" s="49"/>
      <c r="BP716" s="49"/>
      <c r="BQ716" s="49"/>
      <c r="BR716" s="323"/>
      <c r="BS716" s="323"/>
      <c r="BT716" s="323"/>
      <c r="BU716" s="49"/>
      <c r="BV716" s="49"/>
      <c r="BW716" s="97"/>
      <c r="BX716" s="97"/>
      <c r="BY716" s="97"/>
      <c r="BZ716" s="97"/>
      <c r="CA716" s="49"/>
      <c r="CB716" s="49"/>
      <c r="CC716" s="49"/>
      <c r="CD716" s="49"/>
      <c r="CE716" s="49"/>
      <c r="CF716" s="49"/>
      <c r="CG716" s="49"/>
      <c r="CH716" s="49"/>
      <c r="CI716" s="97"/>
      <c r="CJ716" s="97"/>
      <c r="CK716" s="97"/>
      <c r="CL716" s="97"/>
      <c r="CM716" s="335"/>
      <c r="CN716" s="337"/>
      <c r="CO716" s="315" t="str">
        <f>IF(Формулы!R716&gt;V716,"22-?,Дата 14 - Прибыл из УФСИН; ","")&amp;IF(Формулы!Q716&gt;Y716,"25-?,Дата 13 - Выбыл в УФСИН;","")&amp;IF(YEAR(ДАННЫЕ!$F$1)=YEAR(ДАННЫЕ!B716),IF(AT716&gt;0,"","40-?, вявлен в текущем году! "),"")&amp;IF(YEAR($F$1)=YEAR(W716),IF(X716+Y716&gt;0,"","23-стоит, 24,25 - куда выбыл? "),"")&amp;IF(X716+Y716&gt;0,IF(YEAR($F$1)=YEAR(W716),"","24+25&gt;0? 23 - когда выбыл? "),"")&amp;IF(BA716&lt;BB716,"47&gt;=48; ","")&amp;IF(BA716&lt;BC716,"47&gt;=49; ","")&amp;IF(BA716&lt;BD716,"47&gt;=50; ","")&amp;IF(BE716&gt;0,IF(BF716&gt;0,IF(AU716&gt;AV716,"","41 и 42 - ? (51 и 52 &gt; 0);"),"51 &gt; 0 52 - ?;"),"")&amp;IF(AU716&gt;0,IF(AV716&gt;AU716,"41&gt;42;","")&amp;IF(BE716&gt;0,"","41&gt;0 51-?;"),"")&amp;IF(BF716&gt;0,IF(BE716&gt;0,"","52&gt;0 51-?;"),"")&amp;IF(AW716&gt;=AX716,"","43&gt;44;")&amp;IF(CA716&gt;0,IF(AW716&gt;0,"","71 &gt; 0 43-?;"),"")</f>
        <v/>
      </c>
    </row>
    <row r="717" spans="1:93" s="250" customFormat="1" ht="15" customHeight="1" x14ac:dyDescent="0.2">
      <c r="A717" s="45"/>
      <c r="B717" s="46"/>
      <c r="C717" s="121"/>
      <c r="D717" s="121"/>
      <c r="E717" s="336"/>
      <c r="F717" s="122"/>
      <c r="G717" s="46"/>
      <c r="H717" s="45"/>
      <c r="I717" s="45"/>
      <c r="J717" s="45"/>
      <c r="K717" s="45"/>
      <c r="L717" s="45"/>
      <c r="M717" s="46"/>
      <c r="N717" s="46"/>
      <c r="O717" s="48"/>
      <c r="P717" s="48"/>
      <c r="Q717" s="46"/>
      <c r="R717" s="48"/>
      <c r="S717" s="48"/>
      <c r="T717" s="48"/>
      <c r="U717" s="48"/>
      <c r="V717" s="48"/>
      <c r="W717" s="46"/>
      <c r="X717" s="48"/>
      <c r="Y717" s="48"/>
      <c r="Z717" s="157"/>
      <c r="AA717" s="47"/>
      <c r="AB717" s="97"/>
      <c r="AC717" s="49"/>
      <c r="AD717" s="49"/>
      <c r="AE717" s="49"/>
      <c r="AF717" s="49"/>
      <c r="AG717" s="49"/>
      <c r="AH717" s="47"/>
      <c r="AI717" s="47"/>
      <c r="AJ717" s="47"/>
      <c r="AK717" s="190"/>
      <c r="AL717" s="190"/>
      <c r="AM717" s="190"/>
      <c r="AN717" s="190"/>
      <c r="AO717" s="190"/>
      <c r="AP717" s="151"/>
      <c r="AQ717" s="322"/>
      <c r="AR717" s="322"/>
      <c r="AS717" s="322"/>
      <c r="AT717" s="47"/>
      <c r="AU717" s="47"/>
      <c r="AV717" s="47"/>
      <c r="AW717" s="47"/>
      <c r="AX717" s="322"/>
      <c r="AY717" s="98"/>
      <c r="AZ717" s="98"/>
      <c r="BA717" s="47"/>
      <c r="BB717" s="47"/>
      <c r="BC717" s="47"/>
      <c r="BD717" s="47"/>
      <c r="BE717" s="97"/>
      <c r="BF717" s="49"/>
      <c r="BG717" s="239"/>
      <c r="BH717" s="342"/>
      <c r="BI717" s="49"/>
      <c r="BJ717" s="49"/>
      <c r="BK717" s="49"/>
      <c r="BL717" s="49"/>
      <c r="BM717" s="49"/>
      <c r="BN717" s="47"/>
      <c r="BO717" s="49"/>
      <c r="BP717" s="49"/>
      <c r="BQ717" s="49"/>
      <c r="BR717" s="323"/>
      <c r="BS717" s="323"/>
      <c r="BT717" s="323"/>
      <c r="BU717" s="49"/>
      <c r="BV717" s="49"/>
      <c r="BW717" s="97"/>
      <c r="BX717" s="97"/>
      <c r="BY717" s="97"/>
      <c r="BZ717" s="97"/>
      <c r="CA717" s="49"/>
      <c r="CB717" s="49"/>
      <c r="CC717" s="49"/>
      <c r="CD717" s="49"/>
      <c r="CE717" s="49"/>
      <c r="CF717" s="49"/>
      <c r="CG717" s="49"/>
      <c r="CH717" s="49"/>
      <c r="CI717" s="97"/>
      <c r="CJ717" s="97"/>
      <c r="CK717" s="97"/>
      <c r="CL717" s="97"/>
      <c r="CM717" s="335"/>
      <c r="CN717" s="337"/>
      <c r="CO717" s="315" t="str">
        <f>IF(Формулы!R717&gt;V717,"22-?,Дата 14 - Прибыл из УФСИН; ","")&amp;IF(Формулы!Q717&gt;Y717,"25-?,Дата 13 - Выбыл в УФСИН;","")&amp;IF(YEAR(ДАННЫЕ!$F$1)=YEAR(ДАННЫЕ!B717),IF(AT717&gt;0,"","40-?, вявлен в текущем году! "),"")&amp;IF(YEAR($F$1)=YEAR(W717),IF(X717+Y717&gt;0,"","23-стоит, 24,25 - куда выбыл? "),"")&amp;IF(X717+Y717&gt;0,IF(YEAR($F$1)=YEAR(W717),"","24+25&gt;0? 23 - когда выбыл? "),"")&amp;IF(BA717&lt;BB717,"47&gt;=48; ","")&amp;IF(BA717&lt;BC717,"47&gt;=49; ","")&amp;IF(BA717&lt;BD717,"47&gt;=50; ","")&amp;IF(BE717&gt;0,IF(BF717&gt;0,IF(AU717&gt;AV717,"","41 и 42 - ? (51 и 52 &gt; 0);"),"51 &gt; 0 52 - ?;"),"")&amp;IF(AU717&gt;0,IF(AV717&gt;AU717,"41&gt;42;","")&amp;IF(BE717&gt;0,"","41&gt;0 51-?;"),"")&amp;IF(BF717&gt;0,IF(BE717&gt;0,"","52&gt;0 51-?;"),"")&amp;IF(AW717&gt;=AX717,"","43&gt;44;")&amp;IF(CA717&gt;0,IF(AW717&gt;0,"","71 &gt; 0 43-?;"),"")</f>
        <v/>
      </c>
    </row>
    <row r="718" spans="1:93" s="250" customFormat="1" ht="15" customHeight="1" x14ac:dyDescent="0.2">
      <c r="A718" s="45"/>
      <c r="B718" s="46"/>
      <c r="C718" s="121"/>
      <c r="D718" s="121"/>
      <c r="E718" s="336"/>
      <c r="F718" s="122"/>
      <c r="G718" s="46"/>
      <c r="H718" s="45"/>
      <c r="I718" s="45"/>
      <c r="J718" s="45"/>
      <c r="K718" s="45"/>
      <c r="L718" s="45"/>
      <c r="M718" s="46"/>
      <c r="N718" s="46"/>
      <c r="O718" s="48"/>
      <c r="P718" s="48"/>
      <c r="Q718" s="46"/>
      <c r="R718" s="48"/>
      <c r="S718" s="48"/>
      <c r="T718" s="48"/>
      <c r="U718" s="48"/>
      <c r="V718" s="48"/>
      <c r="W718" s="46"/>
      <c r="X718" s="48"/>
      <c r="Y718" s="48"/>
      <c r="Z718" s="157"/>
      <c r="AA718" s="47"/>
      <c r="AB718" s="97"/>
      <c r="AC718" s="49"/>
      <c r="AD718" s="49"/>
      <c r="AE718" s="49"/>
      <c r="AF718" s="49"/>
      <c r="AG718" s="49"/>
      <c r="AH718" s="47"/>
      <c r="AI718" s="47"/>
      <c r="AJ718" s="47"/>
      <c r="AK718" s="190"/>
      <c r="AL718" s="190"/>
      <c r="AM718" s="190"/>
      <c r="AN718" s="190"/>
      <c r="AO718" s="190"/>
      <c r="AP718" s="151"/>
      <c r="AQ718" s="322"/>
      <c r="AR718" s="322"/>
      <c r="AS718" s="322"/>
      <c r="AT718" s="47"/>
      <c r="AU718" s="47"/>
      <c r="AV718" s="47"/>
      <c r="AW718" s="47"/>
      <c r="AX718" s="322"/>
      <c r="AY718" s="98"/>
      <c r="AZ718" s="98"/>
      <c r="BA718" s="47"/>
      <c r="BB718" s="47"/>
      <c r="BC718" s="47"/>
      <c r="BD718" s="47"/>
      <c r="BE718" s="97"/>
      <c r="BF718" s="49"/>
      <c r="BG718" s="239"/>
      <c r="BH718" s="342"/>
      <c r="BI718" s="49"/>
      <c r="BJ718" s="49"/>
      <c r="BK718" s="49"/>
      <c r="BL718" s="49"/>
      <c r="BM718" s="49"/>
      <c r="BN718" s="47"/>
      <c r="BO718" s="49"/>
      <c r="BP718" s="49"/>
      <c r="BQ718" s="49"/>
      <c r="BR718" s="323"/>
      <c r="BS718" s="323"/>
      <c r="BT718" s="323"/>
      <c r="BU718" s="49"/>
      <c r="BV718" s="49"/>
      <c r="BW718" s="97"/>
      <c r="BX718" s="97"/>
      <c r="BY718" s="97"/>
      <c r="BZ718" s="97"/>
      <c r="CA718" s="49"/>
      <c r="CB718" s="49"/>
      <c r="CC718" s="49"/>
      <c r="CD718" s="49"/>
      <c r="CE718" s="49"/>
      <c r="CF718" s="49"/>
      <c r="CG718" s="49"/>
      <c r="CH718" s="49"/>
      <c r="CI718" s="97"/>
      <c r="CJ718" s="97"/>
      <c r="CK718" s="97"/>
      <c r="CL718" s="97"/>
      <c r="CM718" s="335"/>
      <c r="CN718" s="337"/>
      <c r="CO718" s="315" t="str">
        <f>IF(Формулы!R718&gt;V718,"22-?,Дата 14 - Прибыл из УФСИН; ","")&amp;IF(Формулы!Q718&gt;Y718,"25-?,Дата 13 - Выбыл в УФСИН;","")&amp;IF(YEAR(ДАННЫЕ!$F$1)=YEAR(ДАННЫЕ!B718),IF(AT718&gt;0,"","40-?, вявлен в текущем году! "),"")&amp;IF(YEAR($F$1)=YEAR(W718),IF(X718+Y718&gt;0,"","23-стоит, 24,25 - куда выбыл? "),"")&amp;IF(X718+Y718&gt;0,IF(YEAR($F$1)=YEAR(W718),"","24+25&gt;0? 23 - когда выбыл? "),"")&amp;IF(BA718&lt;BB718,"47&gt;=48; ","")&amp;IF(BA718&lt;BC718,"47&gt;=49; ","")&amp;IF(BA718&lt;BD718,"47&gt;=50; ","")&amp;IF(BE718&gt;0,IF(BF718&gt;0,IF(AU718&gt;AV718,"","41 и 42 - ? (51 и 52 &gt; 0);"),"51 &gt; 0 52 - ?;"),"")&amp;IF(AU718&gt;0,IF(AV718&gt;AU718,"41&gt;42;","")&amp;IF(BE718&gt;0,"","41&gt;0 51-?;"),"")&amp;IF(BF718&gt;0,IF(BE718&gt;0,"","52&gt;0 51-?;"),"")&amp;IF(AW718&gt;=AX718,"","43&gt;44;")&amp;IF(CA718&gt;0,IF(AW718&gt;0,"","71 &gt; 0 43-?;"),"")</f>
        <v/>
      </c>
    </row>
    <row r="719" spans="1:93" s="250" customFormat="1" ht="15" customHeight="1" x14ac:dyDescent="0.2">
      <c r="A719" s="45"/>
      <c r="B719" s="46"/>
      <c r="C719" s="121"/>
      <c r="D719" s="121"/>
      <c r="E719" s="336"/>
      <c r="F719" s="122"/>
      <c r="G719" s="46"/>
      <c r="H719" s="45"/>
      <c r="I719" s="45"/>
      <c r="J719" s="45"/>
      <c r="K719" s="45"/>
      <c r="L719" s="45"/>
      <c r="M719" s="46"/>
      <c r="N719" s="46"/>
      <c r="O719" s="48"/>
      <c r="P719" s="48"/>
      <c r="Q719" s="46"/>
      <c r="R719" s="48"/>
      <c r="S719" s="48"/>
      <c r="T719" s="48"/>
      <c r="U719" s="48"/>
      <c r="V719" s="48"/>
      <c r="W719" s="46"/>
      <c r="X719" s="48"/>
      <c r="Y719" s="48"/>
      <c r="Z719" s="157"/>
      <c r="AA719" s="47"/>
      <c r="AB719" s="97"/>
      <c r="AC719" s="49"/>
      <c r="AD719" s="49"/>
      <c r="AE719" s="49"/>
      <c r="AF719" s="49"/>
      <c r="AG719" s="49"/>
      <c r="AH719" s="47"/>
      <c r="AI719" s="47"/>
      <c r="AJ719" s="47"/>
      <c r="AK719" s="190"/>
      <c r="AL719" s="190"/>
      <c r="AM719" s="190"/>
      <c r="AN719" s="190"/>
      <c r="AO719" s="190"/>
      <c r="AP719" s="151"/>
      <c r="AQ719" s="322"/>
      <c r="AR719" s="322"/>
      <c r="AS719" s="322"/>
      <c r="AT719" s="47"/>
      <c r="AU719" s="47"/>
      <c r="AV719" s="47"/>
      <c r="AW719" s="47"/>
      <c r="AX719" s="322"/>
      <c r="AY719" s="98"/>
      <c r="AZ719" s="98"/>
      <c r="BA719" s="47"/>
      <c r="BB719" s="47"/>
      <c r="BC719" s="47"/>
      <c r="BD719" s="47"/>
      <c r="BE719" s="97"/>
      <c r="BF719" s="49"/>
      <c r="BG719" s="239"/>
      <c r="BH719" s="342"/>
      <c r="BI719" s="49"/>
      <c r="BJ719" s="49"/>
      <c r="BK719" s="49"/>
      <c r="BL719" s="49"/>
      <c r="BM719" s="49"/>
      <c r="BN719" s="47"/>
      <c r="BO719" s="49"/>
      <c r="BP719" s="49"/>
      <c r="BQ719" s="49"/>
      <c r="BR719" s="323"/>
      <c r="BS719" s="323"/>
      <c r="BT719" s="323"/>
      <c r="BU719" s="49"/>
      <c r="BV719" s="49"/>
      <c r="BW719" s="97"/>
      <c r="BX719" s="97"/>
      <c r="BY719" s="97"/>
      <c r="BZ719" s="97"/>
      <c r="CA719" s="49"/>
      <c r="CB719" s="49"/>
      <c r="CC719" s="49"/>
      <c r="CD719" s="49"/>
      <c r="CE719" s="49"/>
      <c r="CF719" s="49"/>
      <c r="CG719" s="49"/>
      <c r="CH719" s="49"/>
      <c r="CI719" s="97"/>
      <c r="CJ719" s="97"/>
      <c r="CK719" s="97"/>
      <c r="CL719" s="97"/>
      <c r="CM719" s="335"/>
      <c r="CN719" s="337"/>
      <c r="CO719" s="315" t="str">
        <f>IF(Формулы!R719&gt;V719,"22-?,Дата 14 - Прибыл из УФСИН; ","")&amp;IF(Формулы!Q719&gt;Y719,"25-?,Дата 13 - Выбыл в УФСИН;","")&amp;IF(YEAR(ДАННЫЕ!$F$1)=YEAR(ДАННЫЕ!B719),IF(AT719&gt;0,"","40-?, вявлен в текущем году! "),"")&amp;IF(YEAR($F$1)=YEAR(W719),IF(X719+Y719&gt;0,"","23-стоит, 24,25 - куда выбыл? "),"")&amp;IF(X719+Y719&gt;0,IF(YEAR($F$1)=YEAR(W719),"","24+25&gt;0? 23 - когда выбыл? "),"")&amp;IF(BA719&lt;BB719,"47&gt;=48; ","")&amp;IF(BA719&lt;BC719,"47&gt;=49; ","")&amp;IF(BA719&lt;BD719,"47&gt;=50; ","")&amp;IF(BE719&gt;0,IF(BF719&gt;0,IF(AU719&gt;AV719,"","41 и 42 - ? (51 и 52 &gt; 0);"),"51 &gt; 0 52 - ?;"),"")&amp;IF(AU719&gt;0,IF(AV719&gt;AU719,"41&gt;42;","")&amp;IF(BE719&gt;0,"","41&gt;0 51-?;"),"")&amp;IF(BF719&gt;0,IF(BE719&gt;0,"","52&gt;0 51-?;"),"")&amp;IF(AW719&gt;=AX719,"","43&gt;44;")&amp;IF(CA719&gt;0,IF(AW719&gt;0,"","71 &gt; 0 43-?;"),"")</f>
        <v/>
      </c>
    </row>
    <row r="720" spans="1:93" s="250" customFormat="1" ht="15" customHeight="1" x14ac:dyDescent="0.2">
      <c r="A720" s="45"/>
      <c r="B720" s="46"/>
      <c r="C720" s="121"/>
      <c r="D720" s="121"/>
      <c r="E720" s="336"/>
      <c r="F720" s="122"/>
      <c r="G720" s="46"/>
      <c r="H720" s="45"/>
      <c r="I720" s="45"/>
      <c r="J720" s="45"/>
      <c r="K720" s="45"/>
      <c r="L720" s="45"/>
      <c r="M720" s="46"/>
      <c r="N720" s="46"/>
      <c r="O720" s="48"/>
      <c r="P720" s="48"/>
      <c r="Q720" s="46"/>
      <c r="R720" s="48"/>
      <c r="S720" s="48"/>
      <c r="T720" s="48"/>
      <c r="U720" s="48"/>
      <c r="V720" s="48"/>
      <c r="W720" s="46"/>
      <c r="X720" s="48"/>
      <c r="Y720" s="48"/>
      <c r="Z720" s="157"/>
      <c r="AA720" s="47"/>
      <c r="AB720" s="97"/>
      <c r="AC720" s="49"/>
      <c r="AD720" s="49"/>
      <c r="AE720" s="49"/>
      <c r="AF720" s="49"/>
      <c r="AG720" s="49"/>
      <c r="AH720" s="47"/>
      <c r="AI720" s="47"/>
      <c r="AJ720" s="47"/>
      <c r="AK720" s="190"/>
      <c r="AL720" s="190"/>
      <c r="AM720" s="190"/>
      <c r="AN720" s="190"/>
      <c r="AO720" s="190"/>
      <c r="AP720" s="151"/>
      <c r="AQ720" s="322"/>
      <c r="AR720" s="322"/>
      <c r="AS720" s="322"/>
      <c r="AT720" s="47"/>
      <c r="AU720" s="47"/>
      <c r="AV720" s="47"/>
      <c r="AW720" s="47"/>
      <c r="AX720" s="322"/>
      <c r="AY720" s="98"/>
      <c r="AZ720" s="98"/>
      <c r="BA720" s="47"/>
      <c r="BB720" s="47"/>
      <c r="BC720" s="47"/>
      <c r="BD720" s="47"/>
      <c r="BE720" s="97"/>
      <c r="BF720" s="49"/>
      <c r="BG720" s="239"/>
      <c r="BH720" s="342"/>
      <c r="BI720" s="49"/>
      <c r="BJ720" s="49"/>
      <c r="BK720" s="49"/>
      <c r="BL720" s="49"/>
      <c r="BM720" s="49"/>
      <c r="BN720" s="47"/>
      <c r="BO720" s="49"/>
      <c r="BP720" s="49"/>
      <c r="BQ720" s="49"/>
      <c r="BR720" s="323"/>
      <c r="BS720" s="323"/>
      <c r="BT720" s="323"/>
      <c r="BU720" s="49"/>
      <c r="BV720" s="49"/>
      <c r="BW720" s="97"/>
      <c r="BX720" s="97"/>
      <c r="BY720" s="97"/>
      <c r="BZ720" s="97"/>
      <c r="CA720" s="49"/>
      <c r="CB720" s="49"/>
      <c r="CC720" s="49"/>
      <c r="CD720" s="49"/>
      <c r="CE720" s="49"/>
      <c r="CF720" s="49"/>
      <c r="CG720" s="49"/>
      <c r="CH720" s="49"/>
      <c r="CI720" s="97"/>
      <c r="CJ720" s="97"/>
      <c r="CK720" s="97"/>
      <c r="CL720" s="97"/>
      <c r="CM720" s="335"/>
      <c r="CN720" s="337"/>
      <c r="CO720" s="315" t="str">
        <f>IF(Формулы!R720&gt;V720,"22-?,Дата 14 - Прибыл из УФСИН; ","")&amp;IF(Формулы!Q720&gt;Y720,"25-?,Дата 13 - Выбыл в УФСИН;","")&amp;IF(YEAR(ДАННЫЕ!$F$1)=YEAR(ДАННЫЕ!B720),IF(AT720&gt;0,"","40-?, вявлен в текущем году! "),"")&amp;IF(YEAR($F$1)=YEAR(W720),IF(X720+Y720&gt;0,"","23-стоит, 24,25 - куда выбыл? "),"")&amp;IF(X720+Y720&gt;0,IF(YEAR($F$1)=YEAR(W720),"","24+25&gt;0? 23 - когда выбыл? "),"")&amp;IF(BA720&lt;BB720,"47&gt;=48; ","")&amp;IF(BA720&lt;BC720,"47&gt;=49; ","")&amp;IF(BA720&lt;BD720,"47&gt;=50; ","")&amp;IF(BE720&gt;0,IF(BF720&gt;0,IF(AU720&gt;AV720,"","41 и 42 - ? (51 и 52 &gt; 0);"),"51 &gt; 0 52 - ?;"),"")&amp;IF(AU720&gt;0,IF(AV720&gt;AU720,"41&gt;42;","")&amp;IF(BE720&gt;0,"","41&gt;0 51-?;"),"")&amp;IF(BF720&gt;0,IF(BE720&gt;0,"","52&gt;0 51-?;"),"")&amp;IF(AW720&gt;=AX720,"","43&gt;44;")&amp;IF(CA720&gt;0,IF(AW720&gt;0,"","71 &gt; 0 43-?;"),"")</f>
        <v/>
      </c>
    </row>
    <row r="721" spans="1:93" s="250" customFormat="1" ht="15" customHeight="1" x14ac:dyDescent="0.2">
      <c r="A721" s="45"/>
      <c r="B721" s="46"/>
      <c r="C721" s="121"/>
      <c r="D721" s="121"/>
      <c r="E721" s="336"/>
      <c r="F721" s="122"/>
      <c r="G721" s="46"/>
      <c r="H721" s="45"/>
      <c r="I721" s="45"/>
      <c r="J721" s="45"/>
      <c r="K721" s="45"/>
      <c r="L721" s="45"/>
      <c r="M721" s="46"/>
      <c r="N721" s="46"/>
      <c r="O721" s="48"/>
      <c r="P721" s="48"/>
      <c r="Q721" s="46"/>
      <c r="R721" s="48"/>
      <c r="S721" s="48"/>
      <c r="T721" s="48"/>
      <c r="U721" s="48"/>
      <c r="V721" s="48"/>
      <c r="W721" s="46"/>
      <c r="X721" s="48"/>
      <c r="Y721" s="48"/>
      <c r="Z721" s="157"/>
      <c r="AA721" s="47"/>
      <c r="AB721" s="97"/>
      <c r="AC721" s="49"/>
      <c r="AD721" s="49"/>
      <c r="AE721" s="49"/>
      <c r="AF721" s="49"/>
      <c r="AG721" s="49"/>
      <c r="AH721" s="47"/>
      <c r="AI721" s="47"/>
      <c r="AJ721" s="47"/>
      <c r="AK721" s="190"/>
      <c r="AL721" s="190"/>
      <c r="AM721" s="190"/>
      <c r="AN721" s="190"/>
      <c r="AO721" s="190"/>
      <c r="AP721" s="151"/>
      <c r="AQ721" s="322"/>
      <c r="AR721" s="322"/>
      <c r="AS721" s="322"/>
      <c r="AT721" s="47"/>
      <c r="AU721" s="47"/>
      <c r="AV721" s="47"/>
      <c r="AW721" s="47"/>
      <c r="AX721" s="322"/>
      <c r="AY721" s="98"/>
      <c r="AZ721" s="98"/>
      <c r="BA721" s="47"/>
      <c r="BB721" s="47"/>
      <c r="BC721" s="47"/>
      <c r="BD721" s="47"/>
      <c r="BE721" s="97"/>
      <c r="BF721" s="49"/>
      <c r="BG721" s="239"/>
      <c r="BH721" s="342"/>
      <c r="BI721" s="49"/>
      <c r="BJ721" s="49"/>
      <c r="BK721" s="49"/>
      <c r="BL721" s="49"/>
      <c r="BM721" s="49"/>
      <c r="BN721" s="47"/>
      <c r="BO721" s="49"/>
      <c r="BP721" s="49"/>
      <c r="BQ721" s="49"/>
      <c r="BR721" s="323"/>
      <c r="BS721" s="323"/>
      <c r="BT721" s="323"/>
      <c r="BU721" s="49"/>
      <c r="BV721" s="49"/>
      <c r="BW721" s="97"/>
      <c r="BX721" s="97"/>
      <c r="BY721" s="97"/>
      <c r="BZ721" s="97"/>
      <c r="CA721" s="49"/>
      <c r="CB721" s="49"/>
      <c r="CC721" s="49"/>
      <c r="CD721" s="49"/>
      <c r="CE721" s="49"/>
      <c r="CF721" s="49"/>
      <c r="CG721" s="49"/>
      <c r="CH721" s="49"/>
      <c r="CI721" s="97"/>
      <c r="CJ721" s="97"/>
      <c r="CK721" s="97"/>
      <c r="CL721" s="97"/>
      <c r="CM721" s="335"/>
      <c r="CN721" s="337"/>
      <c r="CO721" s="315" t="str">
        <f>IF(Формулы!R721&gt;V721,"22-?,Дата 14 - Прибыл из УФСИН; ","")&amp;IF(Формулы!Q721&gt;Y721,"25-?,Дата 13 - Выбыл в УФСИН;","")&amp;IF(YEAR(ДАННЫЕ!$F$1)=YEAR(ДАННЫЕ!B721),IF(AT721&gt;0,"","40-?, вявлен в текущем году! "),"")&amp;IF(YEAR($F$1)=YEAR(W721),IF(X721+Y721&gt;0,"","23-стоит, 24,25 - куда выбыл? "),"")&amp;IF(X721+Y721&gt;0,IF(YEAR($F$1)=YEAR(W721),"","24+25&gt;0? 23 - когда выбыл? "),"")&amp;IF(BA721&lt;BB721,"47&gt;=48; ","")&amp;IF(BA721&lt;BC721,"47&gt;=49; ","")&amp;IF(BA721&lt;BD721,"47&gt;=50; ","")&amp;IF(BE721&gt;0,IF(BF721&gt;0,IF(AU721&gt;AV721,"","41 и 42 - ? (51 и 52 &gt; 0);"),"51 &gt; 0 52 - ?;"),"")&amp;IF(AU721&gt;0,IF(AV721&gt;AU721,"41&gt;42;","")&amp;IF(BE721&gt;0,"","41&gt;0 51-?;"),"")&amp;IF(BF721&gt;0,IF(BE721&gt;0,"","52&gt;0 51-?;"),"")&amp;IF(AW721&gt;=AX721,"","43&gt;44;")&amp;IF(CA721&gt;0,IF(AW721&gt;0,"","71 &gt; 0 43-?;"),"")</f>
        <v/>
      </c>
    </row>
    <row r="722" spans="1:93" s="250" customFormat="1" ht="15" customHeight="1" x14ac:dyDescent="0.2">
      <c r="A722" s="45"/>
      <c r="B722" s="46"/>
      <c r="C722" s="121"/>
      <c r="D722" s="121"/>
      <c r="E722" s="336"/>
      <c r="F722" s="122"/>
      <c r="G722" s="46"/>
      <c r="H722" s="45"/>
      <c r="I722" s="45"/>
      <c r="J722" s="45"/>
      <c r="K722" s="45"/>
      <c r="L722" s="45"/>
      <c r="M722" s="46"/>
      <c r="N722" s="46"/>
      <c r="O722" s="48"/>
      <c r="P722" s="48"/>
      <c r="Q722" s="46"/>
      <c r="R722" s="48"/>
      <c r="S722" s="48"/>
      <c r="T722" s="48"/>
      <c r="U722" s="48"/>
      <c r="V722" s="48"/>
      <c r="W722" s="46"/>
      <c r="X722" s="48"/>
      <c r="Y722" s="48"/>
      <c r="Z722" s="157"/>
      <c r="AA722" s="47"/>
      <c r="AB722" s="97"/>
      <c r="AC722" s="49"/>
      <c r="AD722" s="49"/>
      <c r="AE722" s="49"/>
      <c r="AF722" s="49"/>
      <c r="AG722" s="49"/>
      <c r="AH722" s="47"/>
      <c r="AI722" s="47"/>
      <c r="AJ722" s="47"/>
      <c r="AK722" s="190"/>
      <c r="AL722" s="190"/>
      <c r="AM722" s="190"/>
      <c r="AN722" s="190"/>
      <c r="AO722" s="190"/>
      <c r="AP722" s="151"/>
      <c r="AQ722" s="322"/>
      <c r="AR722" s="322"/>
      <c r="AS722" s="322"/>
      <c r="AT722" s="47"/>
      <c r="AU722" s="47"/>
      <c r="AV722" s="47"/>
      <c r="AW722" s="47"/>
      <c r="AX722" s="322"/>
      <c r="AY722" s="98"/>
      <c r="AZ722" s="98"/>
      <c r="BA722" s="47"/>
      <c r="BB722" s="47"/>
      <c r="BC722" s="47"/>
      <c r="BD722" s="47"/>
      <c r="BE722" s="97"/>
      <c r="BF722" s="49"/>
      <c r="BG722" s="239"/>
      <c r="BH722" s="342"/>
      <c r="BI722" s="49"/>
      <c r="BJ722" s="49"/>
      <c r="BK722" s="49"/>
      <c r="BL722" s="49"/>
      <c r="BM722" s="49"/>
      <c r="BN722" s="47"/>
      <c r="BO722" s="49"/>
      <c r="BP722" s="49"/>
      <c r="BQ722" s="49"/>
      <c r="BR722" s="323"/>
      <c r="BS722" s="323"/>
      <c r="BT722" s="323"/>
      <c r="BU722" s="49"/>
      <c r="BV722" s="49"/>
      <c r="BW722" s="97"/>
      <c r="BX722" s="97"/>
      <c r="BY722" s="97"/>
      <c r="BZ722" s="97"/>
      <c r="CA722" s="49"/>
      <c r="CB722" s="49"/>
      <c r="CC722" s="49"/>
      <c r="CD722" s="49"/>
      <c r="CE722" s="49"/>
      <c r="CF722" s="49"/>
      <c r="CG722" s="49"/>
      <c r="CH722" s="49"/>
      <c r="CI722" s="97"/>
      <c r="CJ722" s="97"/>
      <c r="CK722" s="97"/>
      <c r="CL722" s="97"/>
      <c r="CM722" s="335"/>
      <c r="CN722" s="337"/>
      <c r="CO722" s="315" t="str">
        <f>IF(Формулы!R722&gt;V722,"22-?,Дата 14 - Прибыл из УФСИН; ","")&amp;IF(Формулы!Q722&gt;Y722,"25-?,Дата 13 - Выбыл в УФСИН;","")&amp;IF(YEAR(ДАННЫЕ!$F$1)=YEAR(ДАННЫЕ!B722),IF(AT722&gt;0,"","40-?, вявлен в текущем году! "),"")&amp;IF(YEAR($F$1)=YEAR(W722),IF(X722+Y722&gt;0,"","23-стоит, 24,25 - куда выбыл? "),"")&amp;IF(X722+Y722&gt;0,IF(YEAR($F$1)=YEAR(W722),"","24+25&gt;0? 23 - когда выбыл? "),"")&amp;IF(BA722&lt;BB722,"47&gt;=48; ","")&amp;IF(BA722&lt;BC722,"47&gt;=49; ","")&amp;IF(BA722&lt;BD722,"47&gt;=50; ","")&amp;IF(BE722&gt;0,IF(BF722&gt;0,IF(AU722&gt;AV722,"","41 и 42 - ? (51 и 52 &gt; 0);"),"51 &gt; 0 52 - ?;"),"")&amp;IF(AU722&gt;0,IF(AV722&gt;AU722,"41&gt;42;","")&amp;IF(BE722&gt;0,"","41&gt;0 51-?;"),"")&amp;IF(BF722&gt;0,IF(BE722&gt;0,"","52&gt;0 51-?;"),"")&amp;IF(AW722&gt;=AX722,"","43&gt;44;")&amp;IF(CA722&gt;0,IF(AW722&gt;0,"","71 &gt; 0 43-?;"),"")</f>
        <v/>
      </c>
    </row>
    <row r="723" spans="1:93" s="250" customFormat="1" ht="15" customHeight="1" x14ac:dyDescent="0.2">
      <c r="A723" s="45"/>
      <c r="B723" s="46"/>
      <c r="C723" s="121"/>
      <c r="D723" s="121"/>
      <c r="E723" s="336"/>
      <c r="F723" s="122"/>
      <c r="G723" s="46"/>
      <c r="H723" s="45"/>
      <c r="I723" s="45"/>
      <c r="J723" s="45"/>
      <c r="K723" s="45"/>
      <c r="L723" s="45"/>
      <c r="M723" s="46"/>
      <c r="N723" s="46"/>
      <c r="O723" s="48"/>
      <c r="P723" s="48"/>
      <c r="Q723" s="46"/>
      <c r="R723" s="48"/>
      <c r="S723" s="48"/>
      <c r="T723" s="48"/>
      <c r="U723" s="48"/>
      <c r="V723" s="48"/>
      <c r="W723" s="46"/>
      <c r="X723" s="48"/>
      <c r="Y723" s="48"/>
      <c r="Z723" s="157"/>
      <c r="AA723" s="47"/>
      <c r="AB723" s="97"/>
      <c r="AC723" s="49"/>
      <c r="AD723" s="49"/>
      <c r="AE723" s="49"/>
      <c r="AF723" s="49"/>
      <c r="AG723" s="49"/>
      <c r="AH723" s="47"/>
      <c r="AI723" s="47"/>
      <c r="AJ723" s="47"/>
      <c r="AK723" s="190"/>
      <c r="AL723" s="190"/>
      <c r="AM723" s="190"/>
      <c r="AN723" s="190"/>
      <c r="AO723" s="190"/>
      <c r="AP723" s="151"/>
      <c r="AQ723" s="322"/>
      <c r="AR723" s="322"/>
      <c r="AS723" s="322"/>
      <c r="AT723" s="47"/>
      <c r="AU723" s="47"/>
      <c r="AV723" s="47"/>
      <c r="AW723" s="47"/>
      <c r="AX723" s="322"/>
      <c r="AY723" s="98"/>
      <c r="AZ723" s="98"/>
      <c r="BA723" s="47"/>
      <c r="BB723" s="47"/>
      <c r="BC723" s="47"/>
      <c r="BD723" s="47"/>
      <c r="BE723" s="97"/>
      <c r="BF723" s="49"/>
      <c r="BG723" s="239"/>
      <c r="BH723" s="342"/>
      <c r="BI723" s="49"/>
      <c r="BJ723" s="49"/>
      <c r="BK723" s="49"/>
      <c r="BL723" s="49"/>
      <c r="BM723" s="49"/>
      <c r="BN723" s="47"/>
      <c r="BO723" s="49"/>
      <c r="BP723" s="49"/>
      <c r="BQ723" s="49"/>
      <c r="BR723" s="323"/>
      <c r="BS723" s="323"/>
      <c r="BT723" s="323"/>
      <c r="BU723" s="49"/>
      <c r="BV723" s="49"/>
      <c r="BW723" s="97"/>
      <c r="BX723" s="97"/>
      <c r="BY723" s="97"/>
      <c r="BZ723" s="97"/>
      <c r="CA723" s="49"/>
      <c r="CB723" s="49"/>
      <c r="CC723" s="49"/>
      <c r="CD723" s="49"/>
      <c r="CE723" s="49"/>
      <c r="CF723" s="49"/>
      <c r="CG723" s="49"/>
      <c r="CH723" s="49"/>
      <c r="CI723" s="97"/>
      <c r="CJ723" s="97"/>
      <c r="CK723" s="97"/>
      <c r="CL723" s="97"/>
      <c r="CM723" s="335"/>
      <c r="CN723" s="337"/>
      <c r="CO723" s="315" t="str">
        <f>IF(Формулы!R723&gt;V723,"22-?,Дата 14 - Прибыл из УФСИН; ","")&amp;IF(Формулы!Q723&gt;Y723,"25-?,Дата 13 - Выбыл в УФСИН;","")&amp;IF(YEAR(ДАННЫЕ!$F$1)=YEAR(ДАННЫЕ!B723),IF(AT723&gt;0,"","40-?, вявлен в текущем году! "),"")&amp;IF(YEAR($F$1)=YEAR(W723),IF(X723+Y723&gt;0,"","23-стоит, 24,25 - куда выбыл? "),"")&amp;IF(X723+Y723&gt;0,IF(YEAR($F$1)=YEAR(W723),"","24+25&gt;0? 23 - когда выбыл? "),"")&amp;IF(BA723&lt;BB723,"47&gt;=48; ","")&amp;IF(BA723&lt;BC723,"47&gt;=49; ","")&amp;IF(BA723&lt;BD723,"47&gt;=50; ","")&amp;IF(BE723&gt;0,IF(BF723&gt;0,IF(AU723&gt;AV723,"","41 и 42 - ? (51 и 52 &gt; 0);"),"51 &gt; 0 52 - ?;"),"")&amp;IF(AU723&gt;0,IF(AV723&gt;AU723,"41&gt;42;","")&amp;IF(BE723&gt;0,"","41&gt;0 51-?;"),"")&amp;IF(BF723&gt;0,IF(BE723&gt;0,"","52&gt;0 51-?;"),"")&amp;IF(AW723&gt;=AX723,"","43&gt;44;")&amp;IF(CA723&gt;0,IF(AW723&gt;0,"","71 &gt; 0 43-?;"),"")</f>
        <v/>
      </c>
    </row>
    <row r="724" spans="1:93" s="250" customFormat="1" ht="15" customHeight="1" x14ac:dyDescent="0.2">
      <c r="A724" s="45"/>
      <c r="B724" s="46"/>
      <c r="C724" s="121"/>
      <c r="D724" s="121"/>
      <c r="E724" s="336"/>
      <c r="F724" s="122"/>
      <c r="G724" s="46"/>
      <c r="H724" s="45"/>
      <c r="I724" s="45"/>
      <c r="J724" s="45"/>
      <c r="K724" s="45"/>
      <c r="L724" s="45"/>
      <c r="M724" s="46"/>
      <c r="N724" s="46"/>
      <c r="O724" s="48"/>
      <c r="P724" s="48"/>
      <c r="Q724" s="46"/>
      <c r="R724" s="48"/>
      <c r="S724" s="48"/>
      <c r="T724" s="48"/>
      <c r="U724" s="48"/>
      <c r="V724" s="48"/>
      <c r="W724" s="46"/>
      <c r="X724" s="48"/>
      <c r="Y724" s="48"/>
      <c r="Z724" s="157"/>
      <c r="AA724" s="47"/>
      <c r="AB724" s="97"/>
      <c r="AC724" s="49"/>
      <c r="AD724" s="49"/>
      <c r="AE724" s="49"/>
      <c r="AF724" s="49"/>
      <c r="AG724" s="49"/>
      <c r="AH724" s="47"/>
      <c r="AI724" s="47"/>
      <c r="AJ724" s="47"/>
      <c r="AK724" s="190"/>
      <c r="AL724" s="190"/>
      <c r="AM724" s="190"/>
      <c r="AN724" s="190"/>
      <c r="AO724" s="190"/>
      <c r="AP724" s="151"/>
      <c r="AQ724" s="322"/>
      <c r="AR724" s="322"/>
      <c r="AS724" s="322"/>
      <c r="AT724" s="47"/>
      <c r="AU724" s="47"/>
      <c r="AV724" s="47"/>
      <c r="AW724" s="47"/>
      <c r="AX724" s="322"/>
      <c r="AY724" s="98"/>
      <c r="AZ724" s="98"/>
      <c r="BA724" s="47"/>
      <c r="BB724" s="47"/>
      <c r="BC724" s="47"/>
      <c r="BD724" s="47"/>
      <c r="BE724" s="97"/>
      <c r="BF724" s="49"/>
      <c r="BG724" s="239"/>
      <c r="BH724" s="342"/>
      <c r="BI724" s="49"/>
      <c r="BJ724" s="49"/>
      <c r="BK724" s="49"/>
      <c r="BL724" s="49"/>
      <c r="BM724" s="49"/>
      <c r="BN724" s="47"/>
      <c r="BO724" s="49"/>
      <c r="BP724" s="49"/>
      <c r="BQ724" s="49"/>
      <c r="BR724" s="323"/>
      <c r="BS724" s="323"/>
      <c r="BT724" s="323"/>
      <c r="BU724" s="49"/>
      <c r="BV724" s="49"/>
      <c r="BW724" s="97"/>
      <c r="BX724" s="97"/>
      <c r="BY724" s="97"/>
      <c r="BZ724" s="97"/>
      <c r="CA724" s="49"/>
      <c r="CB724" s="49"/>
      <c r="CC724" s="49"/>
      <c r="CD724" s="49"/>
      <c r="CE724" s="49"/>
      <c r="CF724" s="49"/>
      <c r="CG724" s="49"/>
      <c r="CH724" s="49"/>
      <c r="CI724" s="97"/>
      <c r="CJ724" s="97"/>
      <c r="CK724" s="97"/>
      <c r="CL724" s="97"/>
      <c r="CM724" s="335"/>
      <c r="CN724" s="337"/>
      <c r="CO724" s="315" t="str">
        <f>IF(Формулы!R724&gt;V724,"22-?,Дата 14 - Прибыл из УФСИН; ","")&amp;IF(Формулы!Q724&gt;Y724,"25-?,Дата 13 - Выбыл в УФСИН;","")&amp;IF(YEAR(ДАННЫЕ!$F$1)=YEAR(ДАННЫЕ!B724),IF(AT724&gt;0,"","40-?, вявлен в текущем году! "),"")&amp;IF(YEAR($F$1)=YEAR(W724),IF(X724+Y724&gt;0,"","23-стоит, 24,25 - куда выбыл? "),"")&amp;IF(X724+Y724&gt;0,IF(YEAR($F$1)=YEAR(W724),"","24+25&gt;0? 23 - когда выбыл? "),"")&amp;IF(BA724&lt;BB724,"47&gt;=48; ","")&amp;IF(BA724&lt;BC724,"47&gt;=49; ","")&amp;IF(BA724&lt;BD724,"47&gt;=50; ","")&amp;IF(BE724&gt;0,IF(BF724&gt;0,IF(AU724&gt;AV724,"","41 и 42 - ? (51 и 52 &gt; 0);"),"51 &gt; 0 52 - ?;"),"")&amp;IF(AU724&gt;0,IF(AV724&gt;AU724,"41&gt;42;","")&amp;IF(BE724&gt;0,"","41&gt;0 51-?;"),"")&amp;IF(BF724&gt;0,IF(BE724&gt;0,"","52&gt;0 51-?;"),"")&amp;IF(AW724&gt;=AX724,"","43&gt;44;")&amp;IF(CA724&gt;0,IF(AW724&gt;0,"","71 &gt; 0 43-?;"),"")</f>
        <v/>
      </c>
    </row>
    <row r="725" spans="1:93" s="250" customFormat="1" ht="15" customHeight="1" x14ac:dyDescent="0.2">
      <c r="A725" s="45"/>
      <c r="B725" s="46"/>
      <c r="C725" s="121"/>
      <c r="D725" s="121"/>
      <c r="E725" s="336"/>
      <c r="F725" s="122"/>
      <c r="G725" s="46"/>
      <c r="H725" s="45"/>
      <c r="I725" s="45"/>
      <c r="J725" s="45"/>
      <c r="K725" s="45"/>
      <c r="L725" s="45"/>
      <c r="M725" s="46"/>
      <c r="N725" s="46"/>
      <c r="O725" s="48"/>
      <c r="P725" s="48"/>
      <c r="Q725" s="46"/>
      <c r="R725" s="48"/>
      <c r="S725" s="48"/>
      <c r="T725" s="48"/>
      <c r="U725" s="48"/>
      <c r="V725" s="48"/>
      <c r="W725" s="46"/>
      <c r="X725" s="48"/>
      <c r="Y725" s="48"/>
      <c r="Z725" s="157"/>
      <c r="AA725" s="47"/>
      <c r="AB725" s="97"/>
      <c r="AC725" s="49"/>
      <c r="AD725" s="49"/>
      <c r="AE725" s="49"/>
      <c r="AF725" s="49"/>
      <c r="AG725" s="49"/>
      <c r="AH725" s="47"/>
      <c r="AI725" s="47"/>
      <c r="AJ725" s="47"/>
      <c r="AK725" s="190"/>
      <c r="AL725" s="190"/>
      <c r="AM725" s="190"/>
      <c r="AN725" s="190"/>
      <c r="AO725" s="190"/>
      <c r="AP725" s="151"/>
      <c r="AQ725" s="322"/>
      <c r="AR725" s="322"/>
      <c r="AS725" s="322"/>
      <c r="AT725" s="47"/>
      <c r="AU725" s="47"/>
      <c r="AV725" s="47"/>
      <c r="AW725" s="47"/>
      <c r="AX725" s="322"/>
      <c r="AY725" s="98"/>
      <c r="AZ725" s="98"/>
      <c r="BA725" s="47"/>
      <c r="BB725" s="47"/>
      <c r="BC725" s="47"/>
      <c r="BD725" s="47"/>
      <c r="BE725" s="97"/>
      <c r="BF725" s="49"/>
      <c r="BG725" s="239"/>
      <c r="BH725" s="342"/>
      <c r="BI725" s="49"/>
      <c r="BJ725" s="49"/>
      <c r="BK725" s="49"/>
      <c r="BL725" s="49"/>
      <c r="BM725" s="49"/>
      <c r="BN725" s="47"/>
      <c r="BO725" s="49"/>
      <c r="BP725" s="49"/>
      <c r="BQ725" s="49"/>
      <c r="BR725" s="323"/>
      <c r="BS725" s="323"/>
      <c r="BT725" s="323"/>
      <c r="BU725" s="49"/>
      <c r="BV725" s="49"/>
      <c r="BW725" s="97"/>
      <c r="BX725" s="97"/>
      <c r="BY725" s="97"/>
      <c r="BZ725" s="97"/>
      <c r="CA725" s="49"/>
      <c r="CB725" s="49"/>
      <c r="CC725" s="49"/>
      <c r="CD725" s="49"/>
      <c r="CE725" s="49"/>
      <c r="CF725" s="49"/>
      <c r="CG725" s="49"/>
      <c r="CH725" s="49"/>
      <c r="CI725" s="97"/>
      <c r="CJ725" s="97"/>
      <c r="CK725" s="97"/>
      <c r="CL725" s="97"/>
      <c r="CM725" s="335"/>
      <c r="CN725" s="337"/>
      <c r="CO725" s="315" t="str">
        <f>IF(Формулы!R725&gt;V725,"22-?,Дата 14 - Прибыл из УФСИН; ","")&amp;IF(Формулы!Q725&gt;Y725,"25-?,Дата 13 - Выбыл в УФСИН;","")&amp;IF(YEAR(ДАННЫЕ!$F$1)=YEAR(ДАННЫЕ!B725),IF(AT725&gt;0,"","40-?, вявлен в текущем году! "),"")&amp;IF(YEAR($F$1)=YEAR(W725),IF(X725+Y725&gt;0,"","23-стоит, 24,25 - куда выбыл? "),"")&amp;IF(X725+Y725&gt;0,IF(YEAR($F$1)=YEAR(W725),"","24+25&gt;0? 23 - когда выбыл? "),"")&amp;IF(BA725&lt;BB725,"47&gt;=48; ","")&amp;IF(BA725&lt;BC725,"47&gt;=49; ","")&amp;IF(BA725&lt;BD725,"47&gt;=50; ","")&amp;IF(BE725&gt;0,IF(BF725&gt;0,IF(AU725&gt;AV725,"","41 и 42 - ? (51 и 52 &gt; 0);"),"51 &gt; 0 52 - ?;"),"")&amp;IF(AU725&gt;0,IF(AV725&gt;AU725,"41&gt;42;","")&amp;IF(BE725&gt;0,"","41&gt;0 51-?;"),"")&amp;IF(BF725&gt;0,IF(BE725&gt;0,"","52&gt;0 51-?;"),"")&amp;IF(AW725&gt;=AX725,"","43&gt;44;")&amp;IF(CA725&gt;0,IF(AW725&gt;0,"","71 &gt; 0 43-?;"),"")</f>
        <v/>
      </c>
    </row>
    <row r="726" spans="1:93" s="250" customFormat="1" ht="15" customHeight="1" x14ac:dyDescent="0.2">
      <c r="A726" s="45"/>
      <c r="B726" s="46"/>
      <c r="C726" s="121"/>
      <c r="D726" s="121"/>
      <c r="E726" s="336"/>
      <c r="F726" s="122"/>
      <c r="G726" s="46"/>
      <c r="H726" s="45"/>
      <c r="I726" s="45"/>
      <c r="J726" s="45"/>
      <c r="K726" s="45"/>
      <c r="L726" s="45"/>
      <c r="M726" s="46"/>
      <c r="N726" s="46"/>
      <c r="O726" s="48"/>
      <c r="P726" s="48"/>
      <c r="Q726" s="46"/>
      <c r="R726" s="48"/>
      <c r="S726" s="48"/>
      <c r="T726" s="48"/>
      <c r="U726" s="48"/>
      <c r="V726" s="48"/>
      <c r="W726" s="46"/>
      <c r="X726" s="48"/>
      <c r="Y726" s="48"/>
      <c r="Z726" s="157"/>
      <c r="AA726" s="47"/>
      <c r="AB726" s="97"/>
      <c r="AC726" s="49"/>
      <c r="AD726" s="49"/>
      <c r="AE726" s="49"/>
      <c r="AF726" s="49"/>
      <c r="AG726" s="49"/>
      <c r="AH726" s="47"/>
      <c r="AI726" s="47"/>
      <c r="AJ726" s="47"/>
      <c r="AK726" s="190"/>
      <c r="AL726" s="190"/>
      <c r="AM726" s="190"/>
      <c r="AN726" s="190"/>
      <c r="AO726" s="190"/>
      <c r="AP726" s="151"/>
      <c r="AQ726" s="322"/>
      <c r="AR726" s="322"/>
      <c r="AS726" s="322"/>
      <c r="AT726" s="47"/>
      <c r="AU726" s="47"/>
      <c r="AV726" s="47"/>
      <c r="AW726" s="47"/>
      <c r="AX726" s="322"/>
      <c r="AY726" s="98"/>
      <c r="AZ726" s="98"/>
      <c r="BA726" s="47"/>
      <c r="BB726" s="47"/>
      <c r="BC726" s="47"/>
      <c r="BD726" s="47"/>
      <c r="BE726" s="97"/>
      <c r="BF726" s="49"/>
      <c r="BG726" s="239"/>
      <c r="BH726" s="342"/>
      <c r="BI726" s="49"/>
      <c r="BJ726" s="49"/>
      <c r="BK726" s="49"/>
      <c r="BL726" s="49"/>
      <c r="BM726" s="49"/>
      <c r="BN726" s="47"/>
      <c r="BO726" s="49"/>
      <c r="BP726" s="49"/>
      <c r="BQ726" s="49"/>
      <c r="BR726" s="323"/>
      <c r="BS726" s="323"/>
      <c r="BT726" s="323"/>
      <c r="BU726" s="49"/>
      <c r="BV726" s="49"/>
      <c r="BW726" s="97"/>
      <c r="BX726" s="97"/>
      <c r="BY726" s="97"/>
      <c r="BZ726" s="97"/>
      <c r="CA726" s="49"/>
      <c r="CB726" s="49"/>
      <c r="CC726" s="49"/>
      <c r="CD726" s="49"/>
      <c r="CE726" s="49"/>
      <c r="CF726" s="49"/>
      <c r="CG726" s="49"/>
      <c r="CH726" s="49"/>
      <c r="CI726" s="97"/>
      <c r="CJ726" s="97"/>
      <c r="CK726" s="97"/>
      <c r="CL726" s="97"/>
      <c r="CM726" s="335"/>
      <c r="CN726" s="337"/>
      <c r="CO726" s="315" t="str">
        <f>IF(Формулы!R726&gt;V726,"22-?,Дата 14 - Прибыл из УФСИН; ","")&amp;IF(Формулы!Q726&gt;Y726,"25-?,Дата 13 - Выбыл в УФСИН;","")&amp;IF(YEAR(ДАННЫЕ!$F$1)=YEAR(ДАННЫЕ!B726),IF(AT726&gt;0,"","40-?, вявлен в текущем году! "),"")&amp;IF(YEAR($F$1)=YEAR(W726),IF(X726+Y726&gt;0,"","23-стоит, 24,25 - куда выбыл? "),"")&amp;IF(X726+Y726&gt;0,IF(YEAR($F$1)=YEAR(W726),"","24+25&gt;0? 23 - когда выбыл? "),"")&amp;IF(BA726&lt;BB726,"47&gt;=48; ","")&amp;IF(BA726&lt;BC726,"47&gt;=49; ","")&amp;IF(BA726&lt;BD726,"47&gt;=50; ","")&amp;IF(BE726&gt;0,IF(BF726&gt;0,IF(AU726&gt;AV726,"","41 и 42 - ? (51 и 52 &gt; 0);"),"51 &gt; 0 52 - ?;"),"")&amp;IF(AU726&gt;0,IF(AV726&gt;AU726,"41&gt;42;","")&amp;IF(BE726&gt;0,"","41&gt;0 51-?;"),"")&amp;IF(BF726&gt;0,IF(BE726&gt;0,"","52&gt;0 51-?;"),"")&amp;IF(AW726&gt;=AX726,"","43&gt;44;")&amp;IF(CA726&gt;0,IF(AW726&gt;0,"","71 &gt; 0 43-?;"),"")</f>
        <v/>
      </c>
    </row>
    <row r="727" spans="1:93" s="250" customFormat="1" ht="15" customHeight="1" x14ac:dyDescent="0.2">
      <c r="A727" s="45"/>
      <c r="B727" s="46"/>
      <c r="C727" s="121"/>
      <c r="D727" s="121"/>
      <c r="E727" s="336"/>
      <c r="F727" s="122"/>
      <c r="G727" s="46"/>
      <c r="H727" s="45"/>
      <c r="I727" s="45"/>
      <c r="J727" s="45"/>
      <c r="K727" s="45"/>
      <c r="L727" s="45"/>
      <c r="M727" s="46"/>
      <c r="N727" s="46"/>
      <c r="O727" s="48"/>
      <c r="P727" s="48"/>
      <c r="Q727" s="46"/>
      <c r="R727" s="48"/>
      <c r="S727" s="48"/>
      <c r="T727" s="48"/>
      <c r="U727" s="48"/>
      <c r="V727" s="48"/>
      <c r="W727" s="46"/>
      <c r="X727" s="48"/>
      <c r="Y727" s="48"/>
      <c r="Z727" s="157"/>
      <c r="AA727" s="47"/>
      <c r="AB727" s="97"/>
      <c r="AC727" s="49"/>
      <c r="AD727" s="49"/>
      <c r="AE727" s="49"/>
      <c r="AF727" s="49"/>
      <c r="AG727" s="49"/>
      <c r="AH727" s="47"/>
      <c r="AI727" s="47"/>
      <c r="AJ727" s="47"/>
      <c r="AK727" s="190"/>
      <c r="AL727" s="190"/>
      <c r="AM727" s="190"/>
      <c r="AN727" s="190"/>
      <c r="AO727" s="190"/>
      <c r="AP727" s="151"/>
      <c r="AQ727" s="322"/>
      <c r="AR727" s="322"/>
      <c r="AS727" s="322"/>
      <c r="AT727" s="47"/>
      <c r="AU727" s="47"/>
      <c r="AV727" s="47"/>
      <c r="AW727" s="47"/>
      <c r="AX727" s="322"/>
      <c r="AY727" s="98"/>
      <c r="AZ727" s="98"/>
      <c r="BA727" s="47"/>
      <c r="BB727" s="47"/>
      <c r="BC727" s="47"/>
      <c r="BD727" s="47"/>
      <c r="BE727" s="97"/>
      <c r="BF727" s="49"/>
      <c r="BG727" s="239"/>
      <c r="BH727" s="342"/>
      <c r="BI727" s="49"/>
      <c r="BJ727" s="49"/>
      <c r="BK727" s="49"/>
      <c r="BL727" s="49"/>
      <c r="BM727" s="49"/>
      <c r="BN727" s="47"/>
      <c r="BO727" s="49"/>
      <c r="BP727" s="49"/>
      <c r="BQ727" s="49"/>
      <c r="BR727" s="323"/>
      <c r="BS727" s="323"/>
      <c r="BT727" s="323"/>
      <c r="BU727" s="49"/>
      <c r="BV727" s="49"/>
      <c r="BW727" s="97"/>
      <c r="BX727" s="97"/>
      <c r="BY727" s="97"/>
      <c r="BZ727" s="97"/>
      <c r="CA727" s="49"/>
      <c r="CB727" s="49"/>
      <c r="CC727" s="49"/>
      <c r="CD727" s="49"/>
      <c r="CE727" s="49"/>
      <c r="CF727" s="49"/>
      <c r="CG727" s="49"/>
      <c r="CH727" s="49"/>
      <c r="CI727" s="97"/>
      <c r="CJ727" s="97"/>
      <c r="CK727" s="97"/>
      <c r="CL727" s="97"/>
      <c r="CM727" s="335"/>
      <c r="CN727" s="337"/>
      <c r="CO727" s="315" t="str">
        <f>IF(Формулы!R727&gt;V727,"22-?,Дата 14 - Прибыл из УФСИН; ","")&amp;IF(Формулы!Q727&gt;Y727,"25-?,Дата 13 - Выбыл в УФСИН;","")&amp;IF(YEAR(ДАННЫЕ!$F$1)=YEAR(ДАННЫЕ!B727),IF(AT727&gt;0,"","40-?, вявлен в текущем году! "),"")&amp;IF(YEAR($F$1)=YEAR(W727),IF(X727+Y727&gt;0,"","23-стоит, 24,25 - куда выбыл? "),"")&amp;IF(X727+Y727&gt;0,IF(YEAR($F$1)=YEAR(W727),"","24+25&gt;0? 23 - когда выбыл? "),"")&amp;IF(BA727&lt;BB727,"47&gt;=48; ","")&amp;IF(BA727&lt;BC727,"47&gt;=49; ","")&amp;IF(BA727&lt;BD727,"47&gt;=50; ","")&amp;IF(BE727&gt;0,IF(BF727&gt;0,IF(AU727&gt;AV727,"","41 и 42 - ? (51 и 52 &gt; 0);"),"51 &gt; 0 52 - ?;"),"")&amp;IF(AU727&gt;0,IF(AV727&gt;AU727,"41&gt;42;","")&amp;IF(BE727&gt;0,"","41&gt;0 51-?;"),"")&amp;IF(BF727&gt;0,IF(BE727&gt;0,"","52&gt;0 51-?;"),"")&amp;IF(AW727&gt;=AX727,"","43&gt;44;")&amp;IF(CA727&gt;0,IF(AW727&gt;0,"","71 &gt; 0 43-?;"),"")</f>
        <v/>
      </c>
    </row>
    <row r="728" spans="1:93" s="250" customFormat="1" ht="15" customHeight="1" x14ac:dyDescent="0.2">
      <c r="A728" s="45"/>
      <c r="B728" s="46"/>
      <c r="C728" s="121"/>
      <c r="D728" s="121"/>
      <c r="E728" s="336"/>
      <c r="F728" s="122"/>
      <c r="G728" s="46"/>
      <c r="H728" s="45"/>
      <c r="I728" s="45"/>
      <c r="J728" s="45"/>
      <c r="K728" s="45"/>
      <c r="L728" s="45"/>
      <c r="M728" s="46"/>
      <c r="N728" s="46"/>
      <c r="O728" s="48"/>
      <c r="P728" s="48"/>
      <c r="Q728" s="46"/>
      <c r="R728" s="48"/>
      <c r="S728" s="48"/>
      <c r="T728" s="48"/>
      <c r="U728" s="48"/>
      <c r="V728" s="48"/>
      <c r="W728" s="46"/>
      <c r="X728" s="48"/>
      <c r="Y728" s="48"/>
      <c r="Z728" s="157"/>
      <c r="AA728" s="47"/>
      <c r="AB728" s="97"/>
      <c r="AC728" s="49"/>
      <c r="AD728" s="49"/>
      <c r="AE728" s="49"/>
      <c r="AF728" s="49"/>
      <c r="AG728" s="49"/>
      <c r="AH728" s="47"/>
      <c r="AI728" s="47"/>
      <c r="AJ728" s="47"/>
      <c r="AK728" s="190"/>
      <c r="AL728" s="190"/>
      <c r="AM728" s="190"/>
      <c r="AN728" s="190"/>
      <c r="AO728" s="190"/>
      <c r="AP728" s="151"/>
      <c r="AQ728" s="322"/>
      <c r="AR728" s="322"/>
      <c r="AS728" s="322"/>
      <c r="AT728" s="47"/>
      <c r="AU728" s="47"/>
      <c r="AV728" s="47"/>
      <c r="AW728" s="47"/>
      <c r="AX728" s="322"/>
      <c r="AY728" s="98"/>
      <c r="AZ728" s="98"/>
      <c r="BA728" s="47"/>
      <c r="BB728" s="47"/>
      <c r="BC728" s="47"/>
      <c r="BD728" s="47"/>
      <c r="BE728" s="97"/>
      <c r="BF728" s="49"/>
      <c r="BG728" s="239"/>
      <c r="BH728" s="342"/>
      <c r="BI728" s="49"/>
      <c r="BJ728" s="49"/>
      <c r="BK728" s="49"/>
      <c r="BL728" s="49"/>
      <c r="BM728" s="49"/>
      <c r="BN728" s="47"/>
      <c r="BO728" s="49"/>
      <c r="BP728" s="49"/>
      <c r="BQ728" s="49"/>
      <c r="BR728" s="323"/>
      <c r="BS728" s="323"/>
      <c r="BT728" s="323"/>
      <c r="BU728" s="49"/>
      <c r="BV728" s="49"/>
      <c r="BW728" s="97"/>
      <c r="BX728" s="97"/>
      <c r="BY728" s="97"/>
      <c r="BZ728" s="97"/>
      <c r="CA728" s="49"/>
      <c r="CB728" s="49"/>
      <c r="CC728" s="49"/>
      <c r="CD728" s="49"/>
      <c r="CE728" s="49"/>
      <c r="CF728" s="49"/>
      <c r="CG728" s="49"/>
      <c r="CH728" s="49"/>
      <c r="CI728" s="97"/>
      <c r="CJ728" s="97"/>
      <c r="CK728" s="97"/>
      <c r="CL728" s="97"/>
      <c r="CM728" s="335"/>
      <c r="CN728" s="337"/>
      <c r="CO728" s="315" t="str">
        <f>IF(Формулы!R728&gt;V728,"22-?,Дата 14 - Прибыл из УФСИН; ","")&amp;IF(Формулы!Q728&gt;Y728,"25-?,Дата 13 - Выбыл в УФСИН;","")&amp;IF(YEAR(ДАННЫЕ!$F$1)=YEAR(ДАННЫЕ!B728),IF(AT728&gt;0,"","40-?, вявлен в текущем году! "),"")&amp;IF(YEAR($F$1)=YEAR(W728),IF(X728+Y728&gt;0,"","23-стоит, 24,25 - куда выбыл? "),"")&amp;IF(X728+Y728&gt;0,IF(YEAR($F$1)=YEAR(W728),"","24+25&gt;0? 23 - когда выбыл? "),"")&amp;IF(BA728&lt;BB728,"47&gt;=48; ","")&amp;IF(BA728&lt;BC728,"47&gt;=49; ","")&amp;IF(BA728&lt;BD728,"47&gt;=50; ","")&amp;IF(BE728&gt;0,IF(BF728&gt;0,IF(AU728&gt;AV728,"","41 и 42 - ? (51 и 52 &gt; 0);"),"51 &gt; 0 52 - ?;"),"")&amp;IF(AU728&gt;0,IF(AV728&gt;AU728,"41&gt;42;","")&amp;IF(BE728&gt;0,"","41&gt;0 51-?;"),"")&amp;IF(BF728&gt;0,IF(BE728&gt;0,"","52&gt;0 51-?;"),"")&amp;IF(AW728&gt;=AX728,"","43&gt;44;")&amp;IF(CA728&gt;0,IF(AW728&gt;0,"","71 &gt; 0 43-?;"),"")</f>
        <v/>
      </c>
    </row>
    <row r="729" spans="1:93" s="250" customFormat="1" ht="15" customHeight="1" x14ac:dyDescent="0.2">
      <c r="A729" s="45"/>
      <c r="B729" s="46"/>
      <c r="C729" s="121"/>
      <c r="D729" s="121"/>
      <c r="E729" s="336"/>
      <c r="F729" s="122"/>
      <c r="G729" s="46"/>
      <c r="H729" s="45"/>
      <c r="I729" s="45"/>
      <c r="J729" s="45"/>
      <c r="K729" s="45"/>
      <c r="L729" s="45"/>
      <c r="M729" s="46"/>
      <c r="N729" s="46"/>
      <c r="O729" s="48"/>
      <c r="P729" s="48"/>
      <c r="Q729" s="46"/>
      <c r="R729" s="48"/>
      <c r="S729" s="48"/>
      <c r="T729" s="48"/>
      <c r="U729" s="48"/>
      <c r="V729" s="48"/>
      <c r="W729" s="46"/>
      <c r="X729" s="48"/>
      <c r="Y729" s="48"/>
      <c r="Z729" s="157"/>
      <c r="AA729" s="47"/>
      <c r="AB729" s="97"/>
      <c r="AC729" s="49"/>
      <c r="AD729" s="49"/>
      <c r="AE729" s="49"/>
      <c r="AF729" s="49"/>
      <c r="AG729" s="49"/>
      <c r="AH729" s="47"/>
      <c r="AI729" s="47"/>
      <c r="AJ729" s="47"/>
      <c r="AK729" s="190"/>
      <c r="AL729" s="190"/>
      <c r="AM729" s="190"/>
      <c r="AN729" s="190"/>
      <c r="AO729" s="190"/>
      <c r="AP729" s="151"/>
      <c r="AQ729" s="322"/>
      <c r="AR729" s="322"/>
      <c r="AS729" s="322"/>
      <c r="AT729" s="47"/>
      <c r="AU729" s="47"/>
      <c r="AV729" s="47"/>
      <c r="AW729" s="47"/>
      <c r="AX729" s="322"/>
      <c r="AY729" s="98"/>
      <c r="AZ729" s="98"/>
      <c r="BA729" s="47"/>
      <c r="BB729" s="47"/>
      <c r="BC729" s="47"/>
      <c r="BD729" s="47"/>
      <c r="BE729" s="97"/>
      <c r="BF729" s="49"/>
      <c r="BG729" s="239"/>
      <c r="BH729" s="342"/>
      <c r="BI729" s="49"/>
      <c r="BJ729" s="49"/>
      <c r="BK729" s="49"/>
      <c r="BL729" s="49"/>
      <c r="BM729" s="49"/>
      <c r="BN729" s="47"/>
      <c r="BO729" s="49"/>
      <c r="BP729" s="49"/>
      <c r="BQ729" s="49"/>
      <c r="BR729" s="323"/>
      <c r="BS729" s="323"/>
      <c r="BT729" s="323"/>
      <c r="BU729" s="49"/>
      <c r="BV729" s="49"/>
      <c r="BW729" s="97"/>
      <c r="BX729" s="97"/>
      <c r="BY729" s="97"/>
      <c r="BZ729" s="97"/>
      <c r="CA729" s="49"/>
      <c r="CB729" s="49"/>
      <c r="CC729" s="49"/>
      <c r="CD729" s="49"/>
      <c r="CE729" s="49"/>
      <c r="CF729" s="49"/>
      <c r="CG729" s="49"/>
      <c r="CH729" s="49"/>
      <c r="CI729" s="97"/>
      <c r="CJ729" s="97"/>
      <c r="CK729" s="97"/>
      <c r="CL729" s="97"/>
      <c r="CM729" s="335"/>
      <c r="CN729" s="337"/>
      <c r="CO729" s="315" t="str">
        <f>IF(Формулы!R729&gt;V729,"22-?,Дата 14 - Прибыл из УФСИН; ","")&amp;IF(Формулы!Q729&gt;Y729,"25-?,Дата 13 - Выбыл в УФСИН;","")&amp;IF(YEAR(ДАННЫЕ!$F$1)=YEAR(ДАННЫЕ!B729),IF(AT729&gt;0,"","40-?, вявлен в текущем году! "),"")&amp;IF(YEAR($F$1)=YEAR(W729),IF(X729+Y729&gt;0,"","23-стоит, 24,25 - куда выбыл? "),"")&amp;IF(X729+Y729&gt;0,IF(YEAR($F$1)=YEAR(W729),"","24+25&gt;0? 23 - когда выбыл? "),"")&amp;IF(BA729&lt;BB729,"47&gt;=48; ","")&amp;IF(BA729&lt;BC729,"47&gt;=49; ","")&amp;IF(BA729&lt;BD729,"47&gt;=50; ","")&amp;IF(BE729&gt;0,IF(BF729&gt;0,IF(AU729&gt;AV729,"","41 и 42 - ? (51 и 52 &gt; 0);"),"51 &gt; 0 52 - ?;"),"")&amp;IF(AU729&gt;0,IF(AV729&gt;AU729,"41&gt;42;","")&amp;IF(BE729&gt;0,"","41&gt;0 51-?;"),"")&amp;IF(BF729&gt;0,IF(BE729&gt;0,"","52&gt;0 51-?;"),"")&amp;IF(AW729&gt;=AX729,"","43&gt;44;")&amp;IF(CA729&gt;0,IF(AW729&gt;0,"","71 &gt; 0 43-?;"),"")</f>
        <v/>
      </c>
    </row>
    <row r="730" spans="1:93" s="250" customFormat="1" ht="15" customHeight="1" x14ac:dyDescent="0.2">
      <c r="A730" s="45"/>
      <c r="B730" s="46"/>
      <c r="C730" s="121"/>
      <c r="D730" s="121"/>
      <c r="E730" s="336"/>
      <c r="F730" s="122"/>
      <c r="G730" s="46"/>
      <c r="H730" s="45"/>
      <c r="I730" s="45"/>
      <c r="J730" s="45"/>
      <c r="K730" s="45"/>
      <c r="L730" s="45"/>
      <c r="M730" s="46"/>
      <c r="N730" s="46"/>
      <c r="O730" s="48"/>
      <c r="P730" s="48"/>
      <c r="Q730" s="46"/>
      <c r="R730" s="48"/>
      <c r="S730" s="48"/>
      <c r="T730" s="48"/>
      <c r="U730" s="48"/>
      <c r="V730" s="48"/>
      <c r="W730" s="46"/>
      <c r="X730" s="48"/>
      <c r="Y730" s="48"/>
      <c r="Z730" s="157"/>
      <c r="AA730" s="47"/>
      <c r="AB730" s="97"/>
      <c r="AC730" s="49"/>
      <c r="AD730" s="49"/>
      <c r="AE730" s="49"/>
      <c r="AF730" s="49"/>
      <c r="AG730" s="49"/>
      <c r="AH730" s="47"/>
      <c r="AI730" s="47"/>
      <c r="AJ730" s="47"/>
      <c r="AK730" s="190"/>
      <c r="AL730" s="190"/>
      <c r="AM730" s="190"/>
      <c r="AN730" s="190"/>
      <c r="AO730" s="190"/>
      <c r="AP730" s="151"/>
      <c r="AQ730" s="322"/>
      <c r="AR730" s="322"/>
      <c r="AS730" s="322"/>
      <c r="AT730" s="47"/>
      <c r="AU730" s="47"/>
      <c r="AV730" s="47"/>
      <c r="AW730" s="47"/>
      <c r="AX730" s="322"/>
      <c r="AY730" s="98"/>
      <c r="AZ730" s="98"/>
      <c r="BA730" s="47"/>
      <c r="BB730" s="47"/>
      <c r="BC730" s="47"/>
      <c r="BD730" s="47"/>
      <c r="BE730" s="97"/>
      <c r="BF730" s="49"/>
      <c r="BG730" s="239"/>
      <c r="BH730" s="342"/>
      <c r="BI730" s="49"/>
      <c r="BJ730" s="49"/>
      <c r="BK730" s="49"/>
      <c r="BL730" s="49"/>
      <c r="BM730" s="49"/>
      <c r="BN730" s="47"/>
      <c r="BO730" s="49"/>
      <c r="BP730" s="49"/>
      <c r="BQ730" s="49"/>
      <c r="BR730" s="323"/>
      <c r="BS730" s="323"/>
      <c r="BT730" s="323"/>
      <c r="BU730" s="49"/>
      <c r="BV730" s="49"/>
      <c r="BW730" s="97"/>
      <c r="BX730" s="97"/>
      <c r="BY730" s="97"/>
      <c r="BZ730" s="97"/>
      <c r="CA730" s="49"/>
      <c r="CB730" s="49"/>
      <c r="CC730" s="49"/>
      <c r="CD730" s="49"/>
      <c r="CE730" s="49"/>
      <c r="CF730" s="49"/>
      <c r="CG730" s="49"/>
      <c r="CH730" s="49"/>
      <c r="CI730" s="97"/>
      <c r="CJ730" s="97"/>
      <c r="CK730" s="97"/>
      <c r="CL730" s="97"/>
      <c r="CM730" s="335"/>
      <c r="CN730" s="337"/>
      <c r="CO730" s="315" t="str">
        <f>IF(Формулы!R730&gt;V730,"22-?,Дата 14 - Прибыл из УФСИН; ","")&amp;IF(Формулы!Q730&gt;Y730,"25-?,Дата 13 - Выбыл в УФСИН;","")&amp;IF(YEAR(ДАННЫЕ!$F$1)=YEAR(ДАННЫЕ!B730),IF(AT730&gt;0,"","40-?, вявлен в текущем году! "),"")&amp;IF(YEAR($F$1)=YEAR(W730),IF(X730+Y730&gt;0,"","23-стоит, 24,25 - куда выбыл? "),"")&amp;IF(X730+Y730&gt;0,IF(YEAR($F$1)=YEAR(W730),"","24+25&gt;0? 23 - когда выбыл? "),"")&amp;IF(BA730&lt;BB730,"47&gt;=48; ","")&amp;IF(BA730&lt;BC730,"47&gt;=49; ","")&amp;IF(BA730&lt;BD730,"47&gt;=50; ","")&amp;IF(BE730&gt;0,IF(BF730&gt;0,IF(AU730&gt;AV730,"","41 и 42 - ? (51 и 52 &gt; 0);"),"51 &gt; 0 52 - ?;"),"")&amp;IF(AU730&gt;0,IF(AV730&gt;AU730,"41&gt;42;","")&amp;IF(BE730&gt;0,"","41&gt;0 51-?;"),"")&amp;IF(BF730&gt;0,IF(BE730&gt;0,"","52&gt;0 51-?;"),"")&amp;IF(AW730&gt;=AX730,"","43&gt;44;")&amp;IF(CA730&gt;0,IF(AW730&gt;0,"","71 &gt; 0 43-?;"),"")</f>
        <v/>
      </c>
    </row>
    <row r="731" spans="1:93" s="250" customFormat="1" ht="15" customHeight="1" x14ac:dyDescent="0.2">
      <c r="A731" s="45"/>
      <c r="B731" s="46"/>
      <c r="C731" s="121"/>
      <c r="D731" s="121"/>
      <c r="E731" s="336"/>
      <c r="F731" s="122"/>
      <c r="G731" s="46"/>
      <c r="H731" s="45"/>
      <c r="I731" s="45"/>
      <c r="J731" s="45"/>
      <c r="K731" s="45"/>
      <c r="L731" s="45"/>
      <c r="M731" s="46"/>
      <c r="N731" s="46"/>
      <c r="O731" s="48"/>
      <c r="P731" s="48"/>
      <c r="Q731" s="46"/>
      <c r="R731" s="48"/>
      <c r="S731" s="48"/>
      <c r="T731" s="48"/>
      <c r="U731" s="48"/>
      <c r="V731" s="48"/>
      <c r="W731" s="46"/>
      <c r="X731" s="48"/>
      <c r="Y731" s="48"/>
      <c r="Z731" s="157"/>
      <c r="AA731" s="47"/>
      <c r="AB731" s="97"/>
      <c r="AC731" s="49"/>
      <c r="AD731" s="49"/>
      <c r="AE731" s="49"/>
      <c r="AF731" s="49"/>
      <c r="AG731" s="49"/>
      <c r="AH731" s="47"/>
      <c r="AI731" s="47"/>
      <c r="AJ731" s="47"/>
      <c r="AK731" s="190"/>
      <c r="AL731" s="190"/>
      <c r="AM731" s="190"/>
      <c r="AN731" s="190"/>
      <c r="AO731" s="190"/>
      <c r="AP731" s="151"/>
      <c r="AQ731" s="322"/>
      <c r="AR731" s="322"/>
      <c r="AS731" s="322"/>
      <c r="AT731" s="47"/>
      <c r="AU731" s="47"/>
      <c r="AV731" s="47"/>
      <c r="AW731" s="47"/>
      <c r="AX731" s="322"/>
      <c r="AY731" s="98"/>
      <c r="AZ731" s="98"/>
      <c r="BA731" s="47"/>
      <c r="BB731" s="47"/>
      <c r="BC731" s="47"/>
      <c r="BD731" s="47"/>
      <c r="BE731" s="97"/>
      <c r="BF731" s="49"/>
      <c r="BG731" s="239"/>
      <c r="BH731" s="342"/>
      <c r="BI731" s="49"/>
      <c r="BJ731" s="49"/>
      <c r="BK731" s="49"/>
      <c r="BL731" s="49"/>
      <c r="BM731" s="49"/>
      <c r="BN731" s="47"/>
      <c r="BO731" s="49"/>
      <c r="BP731" s="49"/>
      <c r="BQ731" s="49"/>
      <c r="BR731" s="323"/>
      <c r="BS731" s="323"/>
      <c r="BT731" s="323"/>
      <c r="BU731" s="49"/>
      <c r="BV731" s="49"/>
      <c r="BW731" s="97"/>
      <c r="BX731" s="97"/>
      <c r="BY731" s="97"/>
      <c r="BZ731" s="97"/>
      <c r="CA731" s="49"/>
      <c r="CB731" s="49"/>
      <c r="CC731" s="49"/>
      <c r="CD731" s="49"/>
      <c r="CE731" s="49"/>
      <c r="CF731" s="49"/>
      <c r="CG731" s="49"/>
      <c r="CH731" s="49"/>
      <c r="CI731" s="97"/>
      <c r="CJ731" s="97"/>
      <c r="CK731" s="97"/>
      <c r="CL731" s="97"/>
      <c r="CM731" s="335"/>
      <c r="CN731" s="337"/>
      <c r="CO731" s="315" t="str">
        <f>IF(Формулы!R731&gt;V731,"22-?,Дата 14 - Прибыл из УФСИН; ","")&amp;IF(Формулы!Q731&gt;Y731,"25-?,Дата 13 - Выбыл в УФСИН;","")&amp;IF(YEAR(ДАННЫЕ!$F$1)=YEAR(ДАННЫЕ!B731),IF(AT731&gt;0,"","40-?, вявлен в текущем году! "),"")&amp;IF(YEAR($F$1)=YEAR(W731),IF(X731+Y731&gt;0,"","23-стоит, 24,25 - куда выбыл? "),"")&amp;IF(X731+Y731&gt;0,IF(YEAR($F$1)=YEAR(W731),"","24+25&gt;0? 23 - когда выбыл? "),"")&amp;IF(BA731&lt;BB731,"47&gt;=48; ","")&amp;IF(BA731&lt;BC731,"47&gt;=49; ","")&amp;IF(BA731&lt;BD731,"47&gt;=50; ","")&amp;IF(BE731&gt;0,IF(BF731&gt;0,IF(AU731&gt;AV731,"","41 и 42 - ? (51 и 52 &gt; 0);"),"51 &gt; 0 52 - ?;"),"")&amp;IF(AU731&gt;0,IF(AV731&gt;AU731,"41&gt;42;","")&amp;IF(BE731&gt;0,"","41&gt;0 51-?;"),"")&amp;IF(BF731&gt;0,IF(BE731&gt;0,"","52&gt;0 51-?;"),"")&amp;IF(AW731&gt;=AX731,"","43&gt;44;")&amp;IF(CA731&gt;0,IF(AW731&gt;0,"","71 &gt; 0 43-?;"),"")</f>
        <v/>
      </c>
    </row>
    <row r="732" spans="1:93" s="250" customFormat="1" ht="15" customHeight="1" x14ac:dyDescent="0.2">
      <c r="A732" s="45"/>
      <c r="B732" s="46"/>
      <c r="C732" s="121"/>
      <c r="D732" s="121"/>
      <c r="E732" s="336"/>
      <c r="F732" s="122"/>
      <c r="G732" s="46"/>
      <c r="H732" s="45"/>
      <c r="I732" s="45"/>
      <c r="J732" s="45"/>
      <c r="K732" s="45"/>
      <c r="L732" s="45"/>
      <c r="M732" s="46"/>
      <c r="N732" s="46"/>
      <c r="O732" s="48"/>
      <c r="P732" s="48"/>
      <c r="Q732" s="46"/>
      <c r="R732" s="48"/>
      <c r="S732" s="48"/>
      <c r="T732" s="48"/>
      <c r="U732" s="48"/>
      <c r="V732" s="48"/>
      <c r="W732" s="46"/>
      <c r="X732" s="48"/>
      <c r="Y732" s="48"/>
      <c r="Z732" s="157"/>
      <c r="AA732" s="47"/>
      <c r="AB732" s="97"/>
      <c r="AC732" s="49"/>
      <c r="AD732" s="49"/>
      <c r="AE732" s="49"/>
      <c r="AF732" s="49"/>
      <c r="AG732" s="49"/>
      <c r="AH732" s="47"/>
      <c r="AI732" s="47"/>
      <c r="AJ732" s="47"/>
      <c r="AK732" s="190"/>
      <c r="AL732" s="190"/>
      <c r="AM732" s="190"/>
      <c r="AN732" s="190"/>
      <c r="AO732" s="190"/>
      <c r="AP732" s="151"/>
      <c r="AQ732" s="322"/>
      <c r="AR732" s="322"/>
      <c r="AS732" s="322"/>
      <c r="AT732" s="47"/>
      <c r="AU732" s="47"/>
      <c r="AV732" s="47"/>
      <c r="AW732" s="47"/>
      <c r="AX732" s="322"/>
      <c r="AY732" s="98"/>
      <c r="AZ732" s="98"/>
      <c r="BA732" s="47"/>
      <c r="BB732" s="47"/>
      <c r="BC732" s="47"/>
      <c r="BD732" s="47"/>
      <c r="BE732" s="97"/>
      <c r="BF732" s="49"/>
      <c r="BG732" s="239"/>
      <c r="BH732" s="342"/>
      <c r="BI732" s="49"/>
      <c r="BJ732" s="49"/>
      <c r="BK732" s="49"/>
      <c r="BL732" s="49"/>
      <c r="BM732" s="49"/>
      <c r="BN732" s="47"/>
      <c r="BO732" s="49"/>
      <c r="BP732" s="49"/>
      <c r="BQ732" s="49"/>
      <c r="BR732" s="323"/>
      <c r="BS732" s="323"/>
      <c r="BT732" s="323"/>
      <c r="BU732" s="49"/>
      <c r="BV732" s="49"/>
      <c r="BW732" s="97"/>
      <c r="BX732" s="97"/>
      <c r="BY732" s="97"/>
      <c r="BZ732" s="97"/>
      <c r="CA732" s="49"/>
      <c r="CB732" s="49"/>
      <c r="CC732" s="49"/>
      <c r="CD732" s="49"/>
      <c r="CE732" s="49"/>
      <c r="CF732" s="49"/>
      <c r="CG732" s="49"/>
      <c r="CH732" s="49"/>
      <c r="CI732" s="97"/>
      <c r="CJ732" s="97"/>
      <c r="CK732" s="97"/>
      <c r="CL732" s="97"/>
      <c r="CM732" s="335"/>
      <c r="CN732" s="337"/>
      <c r="CO732" s="315" t="str">
        <f>IF(Формулы!R732&gt;V732,"22-?,Дата 14 - Прибыл из УФСИН; ","")&amp;IF(Формулы!Q732&gt;Y732,"25-?,Дата 13 - Выбыл в УФСИН;","")&amp;IF(YEAR(ДАННЫЕ!$F$1)=YEAR(ДАННЫЕ!B732),IF(AT732&gt;0,"","40-?, вявлен в текущем году! "),"")&amp;IF(YEAR($F$1)=YEAR(W732),IF(X732+Y732&gt;0,"","23-стоит, 24,25 - куда выбыл? "),"")&amp;IF(X732+Y732&gt;0,IF(YEAR($F$1)=YEAR(W732),"","24+25&gt;0? 23 - когда выбыл? "),"")&amp;IF(BA732&lt;BB732,"47&gt;=48; ","")&amp;IF(BA732&lt;BC732,"47&gt;=49; ","")&amp;IF(BA732&lt;BD732,"47&gt;=50; ","")&amp;IF(BE732&gt;0,IF(BF732&gt;0,IF(AU732&gt;AV732,"","41 и 42 - ? (51 и 52 &gt; 0);"),"51 &gt; 0 52 - ?;"),"")&amp;IF(AU732&gt;0,IF(AV732&gt;AU732,"41&gt;42;","")&amp;IF(BE732&gt;0,"","41&gt;0 51-?;"),"")&amp;IF(BF732&gt;0,IF(BE732&gt;0,"","52&gt;0 51-?;"),"")&amp;IF(AW732&gt;=AX732,"","43&gt;44;")&amp;IF(CA732&gt;0,IF(AW732&gt;0,"","71 &gt; 0 43-?;"),"")</f>
        <v/>
      </c>
    </row>
    <row r="733" spans="1:93" s="250" customFormat="1" ht="15" customHeight="1" x14ac:dyDescent="0.2">
      <c r="A733" s="45"/>
      <c r="B733" s="46"/>
      <c r="C733" s="121"/>
      <c r="D733" s="121"/>
      <c r="E733" s="336"/>
      <c r="F733" s="122"/>
      <c r="G733" s="46"/>
      <c r="H733" s="45"/>
      <c r="I733" s="45"/>
      <c r="J733" s="45"/>
      <c r="K733" s="45"/>
      <c r="L733" s="45"/>
      <c r="M733" s="46"/>
      <c r="N733" s="46"/>
      <c r="O733" s="48"/>
      <c r="P733" s="48"/>
      <c r="Q733" s="46"/>
      <c r="R733" s="48"/>
      <c r="S733" s="48"/>
      <c r="T733" s="48"/>
      <c r="U733" s="48"/>
      <c r="V733" s="48"/>
      <c r="W733" s="46"/>
      <c r="X733" s="48"/>
      <c r="Y733" s="48"/>
      <c r="Z733" s="157"/>
      <c r="AA733" s="47"/>
      <c r="AB733" s="97"/>
      <c r="AC733" s="49"/>
      <c r="AD733" s="49"/>
      <c r="AE733" s="49"/>
      <c r="AF733" s="49"/>
      <c r="AG733" s="49"/>
      <c r="AH733" s="47"/>
      <c r="AI733" s="47"/>
      <c r="AJ733" s="47"/>
      <c r="AK733" s="190"/>
      <c r="AL733" s="190"/>
      <c r="AM733" s="190"/>
      <c r="AN733" s="190"/>
      <c r="AO733" s="190"/>
      <c r="AP733" s="151"/>
      <c r="AQ733" s="322"/>
      <c r="AR733" s="322"/>
      <c r="AS733" s="322"/>
      <c r="AT733" s="47"/>
      <c r="AU733" s="47"/>
      <c r="AV733" s="47"/>
      <c r="AW733" s="47"/>
      <c r="AX733" s="322"/>
      <c r="AY733" s="98"/>
      <c r="AZ733" s="98"/>
      <c r="BA733" s="47"/>
      <c r="BB733" s="47"/>
      <c r="BC733" s="47"/>
      <c r="BD733" s="47"/>
      <c r="BE733" s="97"/>
      <c r="BF733" s="49"/>
      <c r="BG733" s="239"/>
      <c r="BH733" s="342"/>
      <c r="BI733" s="49"/>
      <c r="BJ733" s="49"/>
      <c r="BK733" s="49"/>
      <c r="BL733" s="49"/>
      <c r="BM733" s="49"/>
      <c r="BN733" s="47"/>
      <c r="BO733" s="49"/>
      <c r="BP733" s="49"/>
      <c r="BQ733" s="49"/>
      <c r="BR733" s="323"/>
      <c r="BS733" s="323"/>
      <c r="BT733" s="323"/>
      <c r="BU733" s="49"/>
      <c r="BV733" s="49"/>
      <c r="BW733" s="97"/>
      <c r="BX733" s="97"/>
      <c r="BY733" s="97"/>
      <c r="BZ733" s="97"/>
      <c r="CA733" s="49"/>
      <c r="CB733" s="49"/>
      <c r="CC733" s="49"/>
      <c r="CD733" s="49"/>
      <c r="CE733" s="49"/>
      <c r="CF733" s="49"/>
      <c r="CG733" s="49"/>
      <c r="CH733" s="49"/>
      <c r="CI733" s="97"/>
      <c r="CJ733" s="97"/>
      <c r="CK733" s="97"/>
      <c r="CL733" s="97"/>
      <c r="CM733" s="335"/>
      <c r="CN733" s="337"/>
      <c r="CO733" s="315" t="str">
        <f>IF(Формулы!R733&gt;V733,"22-?,Дата 14 - Прибыл из УФСИН; ","")&amp;IF(Формулы!Q733&gt;Y733,"25-?,Дата 13 - Выбыл в УФСИН;","")&amp;IF(YEAR(ДАННЫЕ!$F$1)=YEAR(ДАННЫЕ!B733),IF(AT733&gt;0,"","40-?, вявлен в текущем году! "),"")&amp;IF(YEAR($F$1)=YEAR(W733),IF(X733+Y733&gt;0,"","23-стоит, 24,25 - куда выбыл? "),"")&amp;IF(X733+Y733&gt;0,IF(YEAR($F$1)=YEAR(W733),"","24+25&gt;0? 23 - когда выбыл? "),"")&amp;IF(BA733&lt;BB733,"47&gt;=48; ","")&amp;IF(BA733&lt;BC733,"47&gt;=49; ","")&amp;IF(BA733&lt;BD733,"47&gt;=50; ","")&amp;IF(BE733&gt;0,IF(BF733&gt;0,IF(AU733&gt;AV733,"","41 и 42 - ? (51 и 52 &gt; 0);"),"51 &gt; 0 52 - ?;"),"")&amp;IF(AU733&gt;0,IF(AV733&gt;AU733,"41&gt;42;","")&amp;IF(BE733&gt;0,"","41&gt;0 51-?;"),"")&amp;IF(BF733&gt;0,IF(BE733&gt;0,"","52&gt;0 51-?;"),"")&amp;IF(AW733&gt;=AX733,"","43&gt;44;")&amp;IF(CA733&gt;0,IF(AW733&gt;0,"","71 &gt; 0 43-?;"),"")</f>
        <v/>
      </c>
    </row>
    <row r="734" spans="1:93" s="250" customFormat="1" ht="15" customHeight="1" x14ac:dyDescent="0.2">
      <c r="A734" s="45"/>
      <c r="B734" s="46"/>
      <c r="C734" s="121"/>
      <c r="D734" s="121"/>
      <c r="E734" s="336"/>
      <c r="F734" s="122"/>
      <c r="G734" s="46"/>
      <c r="H734" s="45"/>
      <c r="I734" s="45"/>
      <c r="J734" s="45"/>
      <c r="K734" s="45"/>
      <c r="L734" s="45"/>
      <c r="M734" s="46"/>
      <c r="N734" s="46"/>
      <c r="O734" s="48"/>
      <c r="P734" s="48"/>
      <c r="Q734" s="46"/>
      <c r="R734" s="48"/>
      <c r="S734" s="48"/>
      <c r="T734" s="48"/>
      <c r="U734" s="48"/>
      <c r="V734" s="48"/>
      <c r="W734" s="46"/>
      <c r="X734" s="48"/>
      <c r="Y734" s="48"/>
      <c r="Z734" s="157"/>
      <c r="AA734" s="47"/>
      <c r="AB734" s="97"/>
      <c r="AC734" s="49"/>
      <c r="AD734" s="49"/>
      <c r="AE734" s="49"/>
      <c r="AF734" s="49"/>
      <c r="AG734" s="49"/>
      <c r="AH734" s="47"/>
      <c r="AI734" s="47"/>
      <c r="AJ734" s="47"/>
      <c r="AK734" s="190"/>
      <c r="AL734" s="190"/>
      <c r="AM734" s="190"/>
      <c r="AN734" s="190"/>
      <c r="AO734" s="190"/>
      <c r="AP734" s="151"/>
      <c r="AQ734" s="322"/>
      <c r="AR734" s="322"/>
      <c r="AS734" s="322"/>
      <c r="AT734" s="47"/>
      <c r="AU734" s="47"/>
      <c r="AV734" s="47"/>
      <c r="AW734" s="47"/>
      <c r="AX734" s="322"/>
      <c r="AY734" s="98"/>
      <c r="AZ734" s="98"/>
      <c r="BA734" s="47"/>
      <c r="BB734" s="47"/>
      <c r="BC734" s="47"/>
      <c r="BD734" s="47"/>
      <c r="BE734" s="97"/>
      <c r="BF734" s="49"/>
      <c r="BG734" s="239"/>
      <c r="BH734" s="342"/>
      <c r="BI734" s="49"/>
      <c r="BJ734" s="49"/>
      <c r="BK734" s="49"/>
      <c r="BL734" s="49"/>
      <c r="BM734" s="49"/>
      <c r="BN734" s="47"/>
      <c r="BO734" s="49"/>
      <c r="BP734" s="49"/>
      <c r="BQ734" s="49"/>
      <c r="BR734" s="323"/>
      <c r="BS734" s="323"/>
      <c r="BT734" s="323"/>
      <c r="BU734" s="49"/>
      <c r="BV734" s="49"/>
      <c r="BW734" s="97"/>
      <c r="BX734" s="97"/>
      <c r="BY734" s="97"/>
      <c r="BZ734" s="97"/>
      <c r="CA734" s="49"/>
      <c r="CB734" s="49"/>
      <c r="CC734" s="49"/>
      <c r="CD734" s="49"/>
      <c r="CE734" s="49"/>
      <c r="CF734" s="49"/>
      <c r="CG734" s="49"/>
      <c r="CH734" s="49"/>
      <c r="CI734" s="97"/>
      <c r="CJ734" s="97"/>
      <c r="CK734" s="97"/>
      <c r="CL734" s="97"/>
      <c r="CM734" s="335"/>
      <c r="CN734" s="337"/>
      <c r="CO734" s="315" t="str">
        <f>IF(Формулы!R734&gt;V734,"22-?,Дата 14 - Прибыл из УФСИН; ","")&amp;IF(Формулы!Q734&gt;Y734,"25-?,Дата 13 - Выбыл в УФСИН;","")&amp;IF(YEAR(ДАННЫЕ!$F$1)=YEAR(ДАННЫЕ!B734),IF(AT734&gt;0,"","40-?, вявлен в текущем году! "),"")&amp;IF(YEAR($F$1)=YEAR(W734),IF(X734+Y734&gt;0,"","23-стоит, 24,25 - куда выбыл? "),"")&amp;IF(X734+Y734&gt;0,IF(YEAR($F$1)=YEAR(W734),"","24+25&gt;0? 23 - когда выбыл? "),"")&amp;IF(BA734&lt;BB734,"47&gt;=48; ","")&amp;IF(BA734&lt;BC734,"47&gt;=49; ","")&amp;IF(BA734&lt;BD734,"47&gt;=50; ","")&amp;IF(BE734&gt;0,IF(BF734&gt;0,IF(AU734&gt;AV734,"","41 и 42 - ? (51 и 52 &gt; 0);"),"51 &gt; 0 52 - ?;"),"")&amp;IF(AU734&gt;0,IF(AV734&gt;AU734,"41&gt;42;","")&amp;IF(BE734&gt;0,"","41&gt;0 51-?;"),"")&amp;IF(BF734&gt;0,IF(BE734&gt;0,"","52&gt;0 51-?;"),"")&amp;IF(AW734&gt;=AX734,"","43&gt;44;")&amp;IF(CA734&gt;0,IF(AW734&gt;0,"","71 &gt; 0 43-?;"),"")</f>
        <v/>
      </c>
    </row>
    <row r="735" spans="1:93" s="250" customFormat="1" ht="15" customHeight="1" x14ac:dyDescent="0.2">
      <c r="A735" s="45"/>
      <c r="B735" s="46"/>
      <c r="C735" s="121"/>
      <c r="D735" s="121"/>
      <c r="E735" s="336"/>
      <c r="F735" s="122"/>
      <c r="G735" s="46"/>
      <c r="H735" s="45"/>
      <c r="I735" s="45"/>
      <c r="J735" s="45"/>
      <c r="K735" s="45"/>
      <c r="L735" s="45"/>
      <c r="M735" s="46"/>
      <c r="N735" s="46"/>
      <c r="O735" s="48"/>
      <c r="P735" s="48"/>
      <c r="Q735" s="46"/>
      <c r="R735" s="48"/>
      <c r="S735" s="48"/>
      <c r="T735" s="48"/>
      <c r="U735" s="48"/>
      <c r="V735" s="48"/>
      <c r="W735" s="46"/>
      <c r="X735" s="48"/>
      <c r="Y735" s="48"/>
      <c r="Z735" s="157"/>
      <c r="AA735" s="47"/>
      <c r="AB735" s="97"/>
      <c r="AC735" s="49"/>
      <c r="AD735" s="49"/>
      <c r="AE735" s="49"/>
      <c r="AF735" s="49"/>
      <c r="AG735" s="49"/>
      <c r="AH735" s="47"/>
      <c r="AI735" s="47"/>
      <c r="AJ735" s="47"/>
      <c r="AK735" s="190"/>
      <c r="AL735" s="190"/>
      <c r="AM735" s="190"/>
      <c r="AN735" s="190"/>
      <c r="AO735" s="190"/>
      <c r="AP735" s="151"/>
      <c r="AQ735" s="322"/>
      <c r="AR735" s="322"/>
      <c r="AS735" s="322"/>
      <c r="AT735" s="47"/>
      <c r="AU735" s="47"/>
      <c r="AV735" s="47"/>
      <c r="AW735" s="47"/>
      <c r="AX735" s="322"/>
      <c r="AY735" s="98"/>
      <c r="AZ735" s="98"/>
      <c r="BA735" s="47"/>
      <c r="BB735" s="47"/>
      <c r="BC735" s="47"/>
      <c r="BD735" s="47"/>
      <c r="BE735" s="97"/>
      <c r="BF735" s="49"/>
      <c r="BG735" s="239"/>
      <c r="BH735" s="342"/>
      <c r="BI735" s="49"/>
      <c r="BJ735" s="49"/>
      <c r="BK735" s="49"/>
      <c r="BL735" s="49"/>
      <c r="BM735" s="49"/>
      <c r="BN735" s="47"/>
      <c r="BO735" s="49"/>
      <c r="BP735" s="49"/>
      <c r="BQ735" s="49"/>
      <c r="BR735" s="323"/>
      <c r="BS735" s="323"/>
      <c r="BT735" s="323"/>
      <c r="BU735" s="49"/>
      <c r="BV735" s="49"/>
      <c r="BW735" s="97"/>
      <c r="BX735" s="97"/>
      <c r="BY735" s="97"/>
      <c r="BZ735" s="97"/>
      <c r="CA735" s="49"/>
      <c r="CB735" s="49"/>
      <c r="CC735" s="49"/>
      <c r="CD735" s="49"/>
      <c r="CE735" s="49"/>
      <c r="CF735" s="49"/>
      <c r="CG735" s="49"/>
      <c r="CH735" s="49"/>
      <c r="CI735" s="97"/>
      <c r="CJ735" s="97"/>
      <c r="CK735" s="97"/>
      <c r="CL735" s="97"/>
      <c r="CM735" s="335"/>
      <c r="CN735" s="337"/>
      <c r="CO735" s="315" t="str">
        <f>IF(Формулы!R735&gt;V735,"22-?,Дата 14 - Прибыл из УФСИН; ","")&amp;IF(Формулы!Q735&gt;Y735,"25-?,Дата 13 - Выбыл в УФСИН;","")&amp;IF(YEAR(ДАННЫЕ!$F$1)=YEAR(ДАННЫЕ!B735),IF(AT735&gt;0,"","40-?, вявлен в текущем году! "),"")&amp;IF(YEAR($F$1)=YEAR(W735),IF(X735+Y735&gt;0,"","23-стоит, 24,25 - куда выбыл? "),"")&amp;IF(X735+Y735&gt;0,IF(YEAR($F$1)=YEAR(W735),"","24+25&gt;0? 23 - когда выбыл? "),"")&amp;IF(BA735&lt;BB735,"47&gt;=48; ","")&amp;IF(BA735&lt;BC735,"47&gt;=49; ","")&amp;IF(BA735&lt;BD735,"47&gt;=50; ","")&amp;IF(BE735&gt;0,IF(BF735&gt;0,IF(AU735&gt;AV735,"","41 и 42 - ? (51 и 52 &gt; 0);"),"51 &gt; 0 52 - ?;"),"")&amp;IF(AU735&gt;0,IF(AV735&gt;AU735,"41&gt;42;","")&amp;IF(BE735&gt;0,"","41&gt;0 51-?;"),"")&amp;IF(BF735&gt;0,IF(BE735&gt;0,"","52&gt;0 51-?;"),"")&amp;IF(AW735&gt;=AX735,"","43&gt;44;")&amp;IF(CA735&gt;0,IF(AW735&gt;0,"","71 &gt; 0 43-?;"),"")</f>
        <v/>
      </c>
    </row>
    <row r="736" spans="1:93" s="250" customFormat="1" ht="15" customHeight="1" x14ac:dyDescent="0.2">
      <c r="A736" s="45"/>
      <c r="B736" s="46"/>
      <c r="C736" s="121"/>
      <c r="D736" s="121"/>
      <c r="E736" s="336"/>
      <c r="F736" s="122"/>
      <c r="G736" s="46"/>
      <c r="H736" s="45"/>
      <c r="I736" s="45"/>
      <c r="J736" s="45"/>
      <c r="K736" s="45"/>
      <c r="L736" s="45"/>
      <c r="M736" s="46"/>
      <c r="N736" s="46"/>
      <c r="O736" s="48"/>
      <c r="P736" s="48"/>
      <c r="Q736" s="46"/>
      <c r="R736" s="48"/>
      <c r="S736" s="48"/>
      <c r="T736" s="48"/>
      <c r="U736" s="48"/>
      <c r="V736" s="48"/>
      <c r="W736" s="46"/>
      <c r="X736" s="48"/>
      <c r="Y736" s="48"/>
      <c r="Z736" s="157"/>
      <c r="AA736" s="47"/>
      <c r="AB736" s="97"/>
      <c r="AC736" s="49"/>
      <c r="AD736" s="49"/>
      <c r="AE736" s="49"/>
      <c r="AF736" s="49"/>
      <c r="AG736" s="49"/>
      <c r="AH736" s="47"/>
      <c r="AI736" s="47"/>
      <c r="AJ736" s="47"/>
      <c r="AK736" s="190"/>
      <c r="AL736" s="190"/>
      <c r="AM736" s="190"/>
      <c r="AN736" s="190"/>
      <c r="AO736" s="190"/>
      <c r="AP736" s="151"/>
      <c r="AQ736" s="322"/>
      <c r="AR736" s="322"/>
      <c r="AS736" s="322"/>
      <c r="AT736" s="47"/>
      <c r="AU736" s="47"/>
      <c r="AV736" s="47"/>
      <c r="AW736" s="47"/>
      <c r="AX736" s="322"/>
      <c r="AY736" s="98"/>
      <c r="AZ736" s="98"/>
      <c r="BA736" s="47"/>
      <c r="BB736" s="47"/>
      <c r="BC736" s="47"/>
      <c r="BD736" s="47"/>
      <c r="BE736" s="97"/>
      <c r="BF736" s="49"/>
      <c r="BG736" s="239"/>
      <c r="BH736" s="342"/>
      <c r="BI736" s="49"/>
      <c r="BJ736" s="49"/>
      <c r="BK736" s="49"/>
      <c r="BL736" s="49"/>
      <c r="BM736" s="49"/>
      <c r="BN736" s="47"/>
      <c r="BO736" s="49"/>
      <c r="BP736" s="49"/>
      <c r="BQ736" s="49"/>
      <c r="BR736" s="323"/>
      <c r="BS736" s="323"/>
      <c r="BT736" s="323"/>
      <c r="BU736" s="49"/>
      <c r="BV736" s="49"/>
      <c r="BW736" s="97"/>
      <c r="BX736" s="97"/>
      <c r="BY736" s="97"/>
      <c r="BZ736" s="97"/>
      <c r="CA736" s="49"/>
      <c r="CB736" s="49"/>
      <c r="CC736" s="49"/>
      <c r="CD736" s="49"/>
      <c r="CE736" s="49"/>
      <c r="CF736" s="49"/>
      <c r="CG736" s="49"/>
      <c r="CH736" s="49"/>
      <c r="CI736" s="97"/>
      <c r="CJ736" s="97"/>
      <c r="CK736" s="97"/>
      <c r="CL736" s="97"/>
      <c r="CM736" s="335"/>
      <c r="CN736" s="337"/>
      <c r="CO736" s="315" t="str">
        <f>IF(Формулы!R736&gt;V736,"22-?,Дата 14 - Прибыл из УФСИН; ","")&amp;IF(Формулы!Q736&gt;Y736,"25-?,Дата 13 - Выбыл в УФСИН;","")&amp;IF(YEAR(ДАННЫЕ!$F$1)=YEAR(ДАННЫЕ!B736),IF(AT736&gt;0,"","40-?, вявлен в текущем году! "),"")&amp;IF(YEAR($F$1)=YEAR(W736),IF(X736+Y736&gt;0,"","23-стоит, 24,25 - куда выбыл? "),"")&amp;IF(X736+Y736&gt;0,IF(YEAR($F$1)=YEAR(W736),"","24+25&gt;0? 23 - когда выбыл? "),"")&amp;IF(BA736&lt;BB736,"47&gt;=48; ","")&amp;IF(BA736&lt;BC736,"47&gt;=49; ","")&amp;IF(BA736&lt;BD736,"47&gt;=50; ","")&amp;IF(BE736&gt;0,IF(BF736&gt;0,IF(AU736&gt;AV736,"","41 и 42 - ? (51 и 52 &gt; 0);"),"51 &gt; 0 52 - ?;"),"")&amp;IF(AU736&gt;0,IF(AV736&gt;AU736,"41&gt;42;","")&amp;IF(BE736&gt;0,"","41&gt;0 51-?;"),"")&amp;IF(BF736&gt;0,IF(BE736&gt;0,"","52&gt;0 51-?;"),"")&amp;IF(AW736&gt;=AX736,"","43&gt;44;")&amp;IF(CA736&gt;0,IF(AW736&gt;0,"","71 &gt; 0 43-?;"),"")</f>
        <v/>
      </c>
    </row>
    <row r="737" spans="1:93" s="250" customFormat="1" ht="15" customHeight="1" x14ac:dyDescent="0.2">
      <c r="A737" s="45"/>
      <c r="B737" s="46"/>
      <c r="C737" s="121"/>
      <c r="D737" s="121"/>
      <c r="E737" s="336"/>
      <c r="F737" s="122"/>
      <c r="G737" s="46"/>
      <c r="H737" s="45"/>
      <c r="I737" s="45"/>
      <c r="J737" s="45"/>
      <c r="K737" s="45"/>
      <c r="L737" s="45"/>
      <c r="M737" s="46"/>
      <c r="N737" s="46"/>
      <c r="O737" s="48"/>
      <c r="P737" s="48"/>
      <c r="Q737" s="46"/>
      <c r="R737" s="48"/>
      <c r="S737" s="48"/>
      <c r="T737" s="48"/>
      <c r="U737" s="48"/>
      <c r="V737" s="48"/>
      <c r="W737" s="46"/>
      <c r="X737" s="48"/>
      <c r="Y737" s="48"/>
      <c r="Z737" s="157"/>
      <c r="AA737" s="47"/>
      <c r="AB737" s="97"/>
      <c r="AC737" s="49"/>
      <c r="AD737" s="49"/>
      <c r="AE737" s="49"/>
      <c r="AF737" s="49"/>
      <c r="AG737" s="49"/>
      <c r="AH737" s="47"/>
      <c r="AI737" s="47"/>
      <c r="AJ737" s="47"/>
      <c r="AK737" s="190"/>
      <c r="AL737" s="190"/>
      <c r="AM737" s="190"/>
      <c r="AN737" s="190"/>
      <c r="AO737" s="190"/>
      <c r="AP737" s="151"/>
      <c r="AQ737" s="322"/>
      <c r="AR737" s="322"/>
      <c r="AS737" s="322"/>
      <c r="AT737" s="47"/>
      <c r="AU737" s="47"/>
      <c r="AV737" s="47"/>
      <c r="AW737" s="47"/>
      <c r="AX737" s="322"/>
      <c r="AY737" s="98"/>
      <c r="AZ737" s="98"/>
      <c r="BA737" s="47"/>
      <c r="BB737" s="47"/>
      <c r="BC737" s="47"/>
      <c r="BD737" s="47"/>
      <c r="BE737" s="97"/>
      <c r="BF737" s="49"/>
      <c r="BG737" s="239"/>
      <c r="BH737" s="342"/>
      <c r="BI737" s="49"/>
      <c r="BJ737" s="49"/>
      <c r="BK737" s="49"/>
      <c r="BL737" s="49"/>
      <c r="BM737" s="49"/>
      <c r="BN737" s="47"/>
      <c r="BO737" s="49"/>
      <c r="BP737" s="49"/>
      <c r="BQ737" s="49"/>
      <c r="BR737" s="323"/>
      <c r="BS737" s="323"/>
      <c r="BT737" s="323"/>
      <c r="BU737" s="49"/>
      <c r="BV737" s="49"/>
      <c r="BW737" s="97"/>
      <c r="BX737" s="97"/>
      <c r="BY737" s="97"/>
      <c r="BZ737" s="97"/>
      <c r="CA737" s="49"/>
      <c r="CB737" s="49"/>
      <c r="CC737" s="49"/>
      <c r="CD737" s="49"/>
      <c r="CE737" s="49"/>
      <c r="CF737" s="49"/>
      <c r="CG737" s="49"/>
      <c r="CH737" s="49"/>
      <c r="CI737" s="97"/>
      <c r="CJ737" s="97"/>
      <c r="CK737" s="97"/>
      <c r="CL737" s="97"/>
      <c r="CM737" s="335"/>
      <c r="CN737" s="337"/>
      <c r="CO737" s="315" t="str">
        <f>IF(Формулы!R737&gt;V737,"22-?,Дата 14 - Прибыл из УФСИН; ","")&amp;IF(Формулы!Q737&gt;Y737,"25-?,Дата 13 - Выбыл в УФСИН;","")&amp;IF(YEAR(ДАННЫЕ!$F$1)=YEAR(ДАННЫЕ!B737),IF(AT737&gt;0,"","40-?, вявлен в текущем году! "),"")&amp;IF(YEAR($F$1)=YEAR(W737),IF(X737+Y737&gt;0,"","23-стоит, 24,25 - куда выбыл? "),"")&amp;IF(X737+Y737&gt;0,IF(YEAR($F$1)=YEAR(W737),"","24+25&gt;0? 23 - когда выбыл? "),"")&amp;IF(BA737&lt;BB737,"47&gt;=48; ","")&amp;IF(BA737&lt;BC737,"47&gt;=49; ","")&amp;IF(BA737&lt;BD737,"47&gt;=50; ","")&amp;IF(BE737&gt;0,IF(BF737&gt;0,IF(AU737&gt;AV737,"","41 и 42 - ? (51 и 52 &gt; 0);"),"51 &gt; 0 52 - ?;"),"")&amp;IF(AU737&gt;0,IF(AV737&gt;AU737,"41&gt;42;","")&amp;IF(BE737&gt;0,"","41&gt;0 51-?;"),"")&amp;IF(BF737&gt;0,IF(BE737&gt;0,"","52&gt;0 51-?;"),"")&amp;IF(AW737&gt;=AX737,"","43&gt;44;")&amp;IF(CA737&gt;0,IF(AW737&gt;0,"","71 &gt; 0 43-?;"),"")</f>
        <v/>
      </c>
    </row>
    <row r="738" spans="1:93" s="250" customFormat="1" ht="15" customHeight="1" x14ac:dyDescent="0.2">
      <c r="A738" s="45"/>
      <c r="B738" s="46"/>
      <c r="C738" s="121"/>
      <c r="D738" s="121"/>
      <c r="E738" s="336"/>
      <c r="F738" s="122"/>
      <c r="G738" s="46"/>
      <c r="H738" s="45"/>
      <c r="I738" s="45"/>
      <c r="J738" s="45"/>
      <c r="K738" s="45"/>
      <c r="L738" s="45"/>
      <c r="M738" s="46"/>
      <c r="N738" s="46"/>
      <c r="O738" s="48"/>
      <c r="P738" s="48"/>
      <c r="Q738" s="46"/>
      <c r="R738" s="48"/>
      <c r="S738" s="48"/>
      <c r="T738" s="48"/>
      <c r="U738" s="48"/>
      <c r="V738" s="48"/>
      <c r="W738" s="46"/>
      <c r="X738" s="48"/>
      <c r="Y738" s="48"/>
      <c r="Z738" s="157"/>
      <c r="AA738" s="47"/>
      <c r="AB738" s="97"/>
      <c r="AC738" s="49"/>
      <c r="AD738" s="49"/>
      <c r="AE738" s="49"/>
      <c r="AF738" s="49"/>
      <c r="AG738" s="49"/>
      <c r="AH738" s="47"/>
      <c r="AI738" s="47"/>
      <c r="AJ738" s="47"/>
      <c r="AK738" s="190"/>
      <c r="AL738" s="190"/>
      <c r="AM738" s="190"/>
      <c r="AN738" s="190"/>
      <c r="AO738" s="190"/>
      <c r="AP738" s="151"/>
      <c r="AQ738" s="322"/>
      <c r="AR738" s="322"/>
      <c r="AS738" s="322"/>
      <c r="AT738" s="47"/>
      <c r="AU738" s="47"/>
      <c r="AV738" s="47"/>
      <c r="AW738" s="47"/>
      <c r="AX738" s="322"/>
      <c r="AY738" s="98"/>
      <c r="AZ738" s="98"/>
      <c r="BA738" s="47"/>
      <c r="BB738" s="47"/>
      <c r="BC738" s="47"/>
      <c r="BD738" s="47"/>
      <c r="BE738" s="97"/>
      <c r="BF738" s="49"/>
      <c r="BG738" s="239"/>
      <c r="BH738" s="342"/>
      <c r="BI738" s="49"/>
      <c r="BJ738" s="49"/>
      <c r="BK738" s="49"/>
      <c r="BL738" s="49"/>
      <c r="BM738" s="49"/>
      <c r="BN738" s="47"/>
      <c r="BO738" s="49"/>
      <c r="BP738" s="49"/>
      <c r="BQ738" s="49"/>
      <c r="BR738" s="323"/>
      <c r="BS738" s="323"/>
      <c r="BT738" s="323"/>
      <c r="BU738" s="49"/>
      <c r="BV738" s="49"/>
      <c r="BW738" s="97"/>
      <c r="BX738" s="97"/>
      <c r="BY738" s="97"/>
      <c r="BZ738" s="97"/>
      <c r="CA738" s="49"/>
      <c r="CB738" s="49"/>
      <c r="CC738" s="49"/>
      <c r="CD738" s="49"/>
      <c r="CE738" s="49"/>
      <c r="CF738" s="49"/>
      <c r="CG738" s="49"/>
      <c r="CH738" s="49"/>
      <c r="CI738" s="97"/>
      <c r="CJ738" s="97"/>
      <c r="CK738" s="97"/>
      <c r="CL738" s="97"/>
      <c r="CM738" s="335"/>
      <c r="CN738" s="337"/>
      <c r="CO738" s="315" t="str">
        <f>IF(Формулы!R738&gt;V738,"22-?,Дата 14 - Прибыл из УФСИН; ","")&amp;IF(Формулы!Q738&gt;Y738,"25-?,Дата 13 - Выбыл в УФСИН;","")&amp;IF(YEAR(ДАННЫЕ!$F$1)=YEAR(ДАННЫЕ!B738),IF(AT738&gt;0,"","40-?, вявлен в текущем году! "),"")&amp;IF(YEAR($F$1)=YEAR(W738),IF(X738+Y738&gt;0,"","23-стоит, 24,25 - куда выбыл? "),"")&amp;IF(X738+Y738&gt;0,IF(YEAR($F$1)=YEAR(W738),"","24+25&gt;0? 23 - когда выбыл? "),"")&amp;IF(BA738&lt;BB738,"47&gt;=48; ","")&amp;IF(BA738&lt;BC738,"47&gt;=49; ","")&amp;IF(BA738&lt;BD738,"47&gt;=50; ","")&amp;IF(BE738&gt;0,IF(BF738&gt;0,IF(AU738&gt;AV738,"","41 и 42 - ? (51 и 52 &gt; 0);"),"51 &gt; 0 52 - ?;"),"")&amp;IF(AU738&gt;0,IF(AV738&gt;AU738,"41&gt;42;","")&amp;IF(BE738&gt;0,"","41&gt;0 51-?;"),"")&amp;IF(BF738&gt;0,IF(BE738&gt;0,"","52&gt;0 51-?;"),"")&amp;IF(AW738&gt;=AX738,"","43&gt;44;")&amp;IF(CA738&gt;0,IF(AW738&gt;0,"","71 &gt; 0 43-?;"),"")</f>
        <v/>
      </c>
    </row>
    <row r="739" spans="1:93" s="250" customFormat="1" ht="15" customHeight="1" x14ac:dyDescent="0.2">
      <c r="A739" s="45"/>
      <c r="B739" s="46"/>
      <c r="C739" s="121"/>
      <c r="D739" s="121"/>
      <c r="E739" s="336"/>
      <c r="F739" s="122"/>
      <c r="G739" s="46"/>
      <c r="H739" s="45"/>
      <c r="I739" s="45"/>
      <c r="J739" s="45"/>
      <c r="K739" s="45"/>
      <c r="L739" s="45"/>
      <c r="M739" s="46"/>
      <c r="N739" s="46"/>
      <c r="O739" s="48"/>
      <c r="P739" s="48"/>
      <c r="Q739" s="46"/>
      <c r="R739" s="48"/>
      <c r="S739" s="48"/>
      <c r="T739" s="48"/>
      <c r="U739" s="48"/>
      <c r="V739" s="48"/>
      <c r="W739" s="46"/>
      <c r="X739" s="48"/>
      <c r="Y739" s="48"/>
      <c r="Z739" s="157"/>
      <c r="AA739" s="47"/>
      <c r="AB739" s="97"/>
      <c r="AC739" s="49"/>
      <c r="AD739" s="49"/>
      <c r="AE739" s="49"/>
      <c r="AF739" s="49"/>
      <c r="AG739" s="49"/>
      <c r="AH739" s="47"/>
      <c r="AI739" s="47"/>
      <c r="AJ739" s="47"/>
      <c r="AK739" s="190"/>
      <c r="AL739" s="190"/>
      <c r="AM739" s="190"/>
      <c r="AN739" s="190"/>
      <c r="AO739" s="190"/>
      <c r="AP739" s="151"/>
      <c r="AQ739" s="322"/>
      <c r="AR739" s="322"/>
      <c r="AS739" s="322"/>
      <c r="AT739" s="47"/>
      <c r="AU739" s="47"/>
      <c r="AV739" s="47"/>
      <c r="AW739" s="47"/>
      <c r="AX739" s="322"/>
      <c r="AY739" s="98"/>
      <c r="AZ739" s="98"/>
      <c r="BA739" s="47"/>
      <c r="BB739" s="47"/>
      <c r="BC739" s="47"/>
      <c r="BD739" s="47"/>
      <c r="BE739" s="97"/>
      <c r="BF739" s="49"/>
      <c r="BG739" s="239"/>
      <c r="BH739" s="342"/>
      <c r="BI739" s="49"/>
      <c r="BJ739" s="49"/>
      <c r="BK739" s="49"/>
      <c r="BL739" s="49"/>
      <c r="BM739" s="49"/>
      <c r="BN739" s="47"/>
      <c r="BO739" s="49"/>
      <c r="BP739" s="49"/>
      <c r="BQ739" s="49"/>
      <c r="BR739" s="323"/>
      <c r="BS739" s="323"/>
      <c r="BT739" s="323"/>
      <c r="BU739" s="49"/>
      <c r="BV739" s="49"/>
      <c r="BW739" s="97"/>
      <c r="BX739" s="97"/>
      <c r="BY739" s="97"/>
      <c r="BZ739" s="97"/>
      <c r="CA739" s="49"/>
      <c r="CB739" s="49"/>
      <c r="CC739" s="49"/>
      <c r="CD739" s="49"/>
      <c r="CE739" s="49"/>
      <c r="CF739" s="49"/>
      <c r="CG739" s="49"/>
      <c r="CH739" s="49"/>
      <c r="CI739" s="97"/>
      <c r="CJ739" s="97"/>
      <c r="CK739" s="97"/>
      <c r="CL739" s="97"/>
      <c r="CM739" s="335"/>
      <c r="CN739" s="337"/>
      <c r="CO739" s="315" t="str">
        <f>IF(Формулы!R739&gt;V739,"22-?,Дата 14 - Прибыл из УФСИН; ","")&amp;IF(Формулы!Q739&gt;Y739,"25-?,Дата 13 - Выбыл в УФСИН;","")&amp;IF(YEAR(ДАННЫЕ!$F$1)=YEAR(ДАННЫЕ!B739),IF(AT739&gt;0,"","40-?, вявлен в текущем году! "),"")&amp;IF(YEAR($F$1)=YEAR(W739),IF(X739+Y739&gt;0,"","23-стоит, 24,25 - куда выбыл? "),"")&amp;IF(X739+Y739&gt;0,IF(YEAR($F$1)=YEAR(W739),"","24+25&gt;0? 23 - когда выбыл? "),"")&amp;IF(BA739&lt;BB739,"47&gt;=48; ","")&amp;IF(BA739&lt;BC739,"47&gt;=49; ","")&amp;IF(BA739&lt;BD739,"47&gt;=50; ","")&amp;IF(BE739&gt;0,IF(BF739&gt;0,IF(AU739&gt;AV739,"","41 и 42 - ? (51 и 52 &gt; 0);"),"51 &gt; 0 52 - ?;"),"")&amp;IF(AU739&gt;0,IF(AV739&gt;AU739,"41&gt;42;","")&amp;IF(BE739&gt;0,"","41&gt;0 51-?;"),"")&amp;IF(BF739&gt;0,IF(BE739&gt;0,"","52&gt;0 51-?;"),"")&amp;IF(AW739&gt;=AX739,"","43&gt;44;")&amp;IF(CA739&gt;0,IF(AW739&gt;0,"","71 &gt; 0 43-?;"),"")</f>
        <v/>
      </c>
    </row>
    <row r="740" spans="1:93" s="250" customFormat="1" ht="15" customHeight="1" x14ac:dyDescent="0.2">
      <c r="A740" s="45"/>
      <c r="B740" s="46"/>
      <c r="C740" s="121"/>
      <c r="D740" s="121"/>
      <c r="E740" s="336"/>
      <c r="F740" s="122"/>
      <c r="G740" s="46"/>
      <c r="H740" s="45"/>
      <c r="I740" s="45"/>
      <c r="J740" s="45"/>
      <c r="K740" s="45"/>
      <c r="L740" s="45"/>
      <c r="M740" s="46"/>
      <c r="N740" s="46"/>
      <c r="O740" s="48"/>
      <c r="P740" s="48"/>
      <c r="Q740" s="46"/>
      <c r="R740" s="48"/>
      <c r="S740" s="48"/>
      <c r="T740" s="48"/>
      <c r="U740" s="48"/>
      <c r="V740" s="48"/>
      <c r="W740" s="46"/>
      <c r="X740" s="48"/>
      <c r="Y740" s="48"/>
      <c r="Z740" s="157"/>
      <c r="AA740" s="47"/>
      <c r="AB740" s="97"/>
      <c r="AC740" s="49"/>
      <c r="AD740" s="49"/>
      <c r="AE740" s="49"/>
      <c r="AF740" s="49"/>
      <c r="AG740" s="49"/>
      <c r="AH740" s="47"/>
      <c r="AI740" s="47"/>
      <c r="AJ740" s="47"/>
      <c r="AK740" s="190"/>
      <c r="AL740" s="190"/>
      <c r="AM740" s="190"/>
      <c r="AN740" s="190"/>
      <c r="AO740" s="190"/>
      <c r="AP740" s="151"/>
      <c r="AQ740" s="322"/>
      <c r="AR740" s="322"/>
      <c r="AS740" s="322"/>
      <c r="AT740" s="47"/>
      <c r="AU740" s="47"/>
      <c r="AV740" s="47"/>
      <c r="AW740" s="47"/>
      <c r="AX740" s="322"/>
      <c r="AY740" s="98"/>
      <c r="AZ740" s="98"/>
      <c r="BA740" s="47"/>
      <c r="BB740" s="47"/>
      <c r="BC740" s="47"/>
      <c r="BD740" s="47"/>
      <c r="BE740" s="97"/>
      <c r="BF740" s="49"/>
      <c r="BG740" s="239"/>
      <c r="BH740" s="342"/>
      <c r="BI740" s="49"/>
      <c r="BJ740" s="49"/>
      <c r="BK740" s="49"/>
      <c r="BL740" s="49"/>
      <c r="BM740" s="49"/>
      <c r="BN740" s="47"/>
      <c r="BO740" s="49"/>
      <c r="BP740" s="49"/>
      <c r="BQ740" s="49"/>
      <c r="BR740" s="323"/>
      <c r="BS740" s="323"/>
      <c r="BT740" s="323"/>
      <c r="BU740" s="49"/>
      <c r="BV740" s="49"/>
      <c r="BW740" s="97"/>
      <c r="BX740" s="97"/>
      <c r="BY740" s="97"/>
      <c r="BZ740" s="97"/>
      <c r="CA740" s="49"/>
      <c r="CB740" s="49"/>
      <c r="CC740" s="49"/>
      <c r="CD740" s="49"/>
      <c r="CE740" s="49"/>
      <c r="CF740" s="49"/>
      <c r="CG740" s="49"/>
      <c r="CH740" s="49"/>
      <c r="CI740" s="97"/>
      <c r="CJ740" s="97"/>
      <c r="CK740" s="97"/>
      <c r="CL740" s="97"/>
      <c r="CM740" s="335"/>
      <c r="CN740" s="337"/>
      <c r="CO740" s="315" t="str">
        <f>IF(Формулы!R740&gt;V740,"22-?,Дата 14 - Прибыл из УФСИН; ","")&amp;IF(Формулы!Q740&gt;Y740,"25-?,Дата 13 - Выбыл в УФСИН;","")&amp;IF(YEAR(ДАННЫЕ!$F$1)=YEAR(ДАННЫЕ!B740),IF(AT740&gt;0,"","40-?, вявлен в текущем году! "),"")&amp;IF(YEAR($F$1)=YEAR(W740),IF(X740+Y740&gt;0,"","23-стоит, 24,25 - куда выбыл? "),"")&amp;IF(X740+Y740&gt;0,IF(YEAR($F$1)=YEAR(W740),"","24+25&gt;0? 23 - когда выбыл? "),"")&amp;IF(BA740&lt;BB740,"47&gt;=48; ","")&amp;IF(BA740&lt;BC740,"47&gt;=49; ","")&amp;IF(BA740&lt;BD740,"47&gt;=50; ","")&amp;IF(BE740&gt;0,IF(BF740&gt;0,IF(AU740&gt;AV740,"","41 и 42 - ? (51 и 52 &gt; 0);"),"51 &gt; 0 52 - ?;"),"")&amp;IF(AU740&gt;0,IF(AV740&gt;AU740,"41&gt;42;","")&amp;IF(BE740&gt;0,"","41&gt;0 51-?;"),"")&amp;IF(BF740&gt;0,IF(BE740&gt;0,"","52&gt;0 51-?;"),"")&amp;IF(AW740&gt;=AX740,"","43&gt;44;")&amp;IF(CA740&gt;0,IF(AW740&gt;0,"","71 &gt; 0 43-?;"),"")</f>
        <v/>
      </c>
    </row>
    <row r="741" spans="1:93" s="250" customFormat="1" ht="15" customHeight="1" x14ac:dyDescent="0.2">
      <c r="A741" s="45"/>
      <c r="B741" s="46"/>
      <c r="C741" s="121"/>
      <c r="D741" s="121"/>
      <c r="E741" s="336"/>
      <c r="F741" s="122"/>
      <c r="G741" s="46"/>
      <c r="H741" s="45"/>
      <c r="I741" s="45"/>
      <c r="J741" s="45"/>
      <c r="K741" s="45"/>
      <c r="L741" s="45"/>
      <c r="M741" s="46"/>
      <c r="N741" s="46"/>
      <c r="O741" s="48"/>
      <c r="P741" s="48"/>
      <c r="Q741" s="46"/>
      <c r="R741" s="48"/>
      <c r="S741" s="48"/>
      <c r="T741" s="48"/>
      <c r="U741" s="48"/>
      <c r="V741" s="48"/>
      <c r="W741" s="46"/>
      <c r="X741" s="48"/>
      <c r="Y741" s="48"/>
      <c r="Z741" s="157"/>
      <c r="AA741" s="47"/>
      <c r="AB741" s="97"/>
      <c r="AC741" s="49"/>
      <c r="AD741" s="49"/>
      <c r="AE741" s="49"/>
      <c r="AF741" s="49"/>
      <c r="AG741" s="49"/>
      <c r="AH741" s="47"/>
      <c r="AI741" s="47"/>
      <c r="AJ741" s="47"/>
      <c r="AK741" s="190"/>
      <c r="AL741" s="190"/>
      <c r="AM741" s="190"/>
      <c r="AN741" s="190"/>
      <c r="AO741" s="190"/>
      <c r="AP741" s="151"/>
      <c r="AQ741" s="322"/>
      <c r="AR741" s="322"/>
      <c r="AS741" s="322"/>
      <c r="AT741" s="47"/>
      <c r="AU741" s="47"/>
      <c r="AV741" s="47"/>
      <c r="AW741" s="47"/>
      <c r="AX741" s="322"/>
      <c r="AY741" s="98"/>
      <c r="AZ741" s="98"/>
      <c r="BA741" s="47"/>
      <c r="BB741" s="47"/>
      <c r="BC741" s="47"/>
      <c r="BD741" s="47"/>
      <c r="BE741" s="97"/>
      <c r="BF741" s="49"/>
      <c r="BG741" s="239"/>
      <c r="BH741" s="342"/>
      <c r="BI741" s="49"/>
      <c r="BJ741" s="49"/>
      <c r="BK741" s="49"/>
      <c r="BL741" s="49"/>
      <c r="BM741" s="49"/>
      <c r="BN741" s="47"/>
      <c r="BO741" s="49"/>
      <c r="BP741" s="49"/>
      <c r="BQ741" s="49"/>
      <c r="BR741" s="323"/>
      <c r="BS741" s="323"/>
      <c r="BT741" s="323"/>
      <c r="BU741" s="49"/>
      <c r="BV741" s="49"/>
      <c r="BW741" s="97"/>
      <c r="BX741" s="97"/>
      <c r="BY741" s="97"/>
      <c r="BZ741" s="97"/>
      <c r="CA741" s="49"/>
      <c r="CB741" s="49"/>
      <c r="CC741" s="49"/>
      <c r="CD741" s="49"/>
      <c r="CE741" s="49"/>
      <c r="CF741" s="49"/>
      <c r="CG741" s="49"/>
      <c r="CH741" s="49"/>
      <c r="CI741" s="97"/>
      <c r="CJ741" s="97"/>
      <c r="CK741" s="97"/>
      <c r="CL741" s="97"/>
      <c r="CM741" s="335"/>
      <c r="CN741" s="337"/>
      <c r="CO741" s="315" t="str">
        <f>IF(Формулы!R741&gt;V741,"22-?,Дата 14 - Прибыл из УФСИН; ","")&amp;IF(Формулы!Q741&gt;Y741,"25-?,Дата 13 - Выбыл в УФСИН;","")&amp;IF(YEAR(ДАННЫЕ!$F$1)=YEAR(ДАННЫЕ!B741),IF(AT741&gt;0,"","40-?, вявлен в текущем году! "),"")&amp;IF(YEAR($F$1)=YEAR(W741),IF(X741+Y741&gt;0,"","23-стоит, 24,25 - куда выбыл? "),"")&amp;IF(X741+Y741&gt;0,IF(YEAR($F$1)=YEAR(W741),"","24+25&gt;0? 23 - когда выбыл? "),"")&amp;IF(BA741&lt;BB741,"47&gt;=48; ","")&amp;IF(BA741&lt;BC741,"47&gt;=49; ","")&amp;IF(BA741&lt;BD741,"47&gt;=50; ","")&amp;IF(BE741&gt;0,IF(BF741&gt;0,IF(AU741&gt;AV741,"","41 и 42 - ? (51 и 52 &gt; 0);"),"51 &gt; 0 52 - ?;"),"")&amp;IF(AU741&gt;0,IF(AV741&gt;AU741,"41&gt;42;","")&amp;IF(BE741&gt;0,"","41&gt;0 51-?;"),"")&amp;IF(BF741&gt;0,IF(BE741&gt;0,"","52&gt;0 51-?;"),"")&amp;IF(AW741&gt;=AX741,"","43&gt;44;")&amp;IF(CA741&gt;0,IF(AW741&gt;0,"","71 &gt; 0 43-?;"),"")</f>
        <v/>
      </c>
    </row>
    <row r="742" spans="1:93" s="250" customFormat="1" ht="15" customHeight="1" x14ac:dyDescent="0.2">
      <c r="A742" s="45"/>
      <c r="B742" s="46"/>
      <c r="C742" s="121"/>
      <c r="D742" s="121"/>
      <c r="E742" s="336"/>
      <c r="F742" s="122"/>
      <c r="G742" s="46"/>
      <c r="H742" s="45"/>
      <c r="I742" s="45"/>
      <c r="J742" s="45"/>
      <c r="K742" s="45"/>
      <c r="L742" s="45"/>
      <c r="M742" s="46"/>
      <c r="N742" s="46"/>
      <c r="O742" s="48"/>
      <c r="P742" s="48"/>
      <c r="Q742" s="46"/>
      <c r="R742" s="48"/>
      <c r="S742" s="48"/>
      <c r="T742" s="48"/>
      <c r="U742" s="48"/>
      <c r="V742" s="48"/>
      <c r="W742" s="46"/>
      <c r="X742" s="48"/>
      <c r="Y742" s="48"/>
      <c r="Z742" s="157"/>
      <c r="AA742" s="47"/>
      <c r="AB742" s="97"/>
      <c r="AC742" s="49"/>
      <c r="AD742" s="49"/>
      <c r="AE742" s="49"/>
      <c r="AF742" s="49"/>
      <c r="AG742" s="49"/>
      <c r="AH742" s="47"/>
      <c r="AI742" s="47"/>
      <c r="AJ742" s="47"/>
      <c r="AK742" s="190"/>
      <c r="AL742" s="190"/>
      <c r="AM742" s="190"/>
      <c r="AN742" s="190"/>
      <c r="AO742" s="190"/>
      <c r="AP742" s="151"/>
      <c r="AQ742" s="322"/>
      <c r="AR742" s="322"/>
      <c r="AS742" s="322"/>
      <c r="AT742" s="47"/>
      <c r="AU742" s="47"/>
      <c r="AV742" s="47"/>
      <c r="AW742" s="47"/>
      <c r="AX742" s="322"/>
      <c r="AY742" s="98"/>
      <c r="AZ742" s="98"/>
      <c r="BA742" s="47"/>
      <c r="BB742" s="47"/>
      <c r="BC742" s="47"/>
      <c r="BD742" s="47"/>
      <c r="BE742" s="97"/>
      <c r="BF742" s="49"/>
      <c r="BG742" s="239"/>
      <c r="BH742" s="342"/>
      <c r="BI742" s="49"/>
      <c r="BJ742" s="49"/>
      <c r="BK742" s="49"/>
      <c r="BL742" s="49"/>
      <c r="BM742" s="49"/>
      <c r="BN742" s="47"/>
      <c r="BO742" s="49"/>
      <c r="BP742" s="49"/>
      <c r="BQ742" s="49"/>
      <c r="BR742" s="323"/>
      <c r="BS742" s="323"/>
      <c r="BT742" s="323"/>
      <c r="BU742" s="49"/>
      <c r="BV742" s="49"/>
      <c r="BW742" s="97"/>
      <c r="BX742" s="97"/>
      <c r="BY742" s="97"/>
      <c r="BZ742" s="97"/>
      <c r="CA742" s="49"/>
      <c r="CB742" s="49"/>
      <c r="CC742" s="49"/>
      <c r="CD742" s="49"/>
      <c r="CE742" s="49"/>
      <c r="CF742" s="49"/>
      <c r="CG742" s="49"/>
      <c r="CH742" s="49"/>
      <c r="CI742" s="97"/>
      <c r="CJ742" s="97"/>
      <c r="CK742" s="97"/>
      <c r="CL742" s="97"/>
      <c r="CM742" s="335"/>
      <c r="CN742" s="337"/>
      <c r="CO742" s="315" t="str">
        <f>IF(Формулы!R742&gt;V742,"22-?,Дата 14 - Прибыл из УФСИН; ","")&amp;IF(Формулы!Q742&gt;Y742,"25-?,Дата 13 - Выбыл в УФСИН;","")&amp;IF(YEAR(ДАННЫЕ!$F$1)=YEAR(ДАННЫЕ!B742),IF(AT742&gt;0,"","40-?, вявлен в текущем году! "),"")&amp;IF(YEAR($F$1)=YEAR(W742),IF(X742+Y742&gt;0,"","23-стоит, 24,25 - куда выбыл? "),"")&amp;IF(X742+Y742&gt;0,IF(YEAR($F$1)=YEAR(W742),"","24+25&gt;0? 23 - когда выбыл? "),"")&amp;IF(BA742&lt;BB742,"47&gt;=48; ","")&amp;IF(BA742&lt;BC742,"47&gt;=49; ","")&amp;IF(BA742&lt;BD742,"47&gt;=50; ","")&amp;IF(BE742&gt;0,IF(BF742&gt;0,IF(AU742&gt;AV742,"","41 и 42 - ? (51 и 52 &gt; 0);"),"51 &gt; 0 52 - ?;"),"")&amp;IF(AU742&gt;0,IF(AV742&gt;AU742,"41&gt;42;","")&amp;IF(BE742&gt;0,"","41&gt;0 51-?;"),"")&amp;IF(BF742&gt;0,IF(BE742&gt;0,"","52&gt;0 51-?;"),"")&amp;IF(AW742&gt;=AX742,"","43&gt;44;")&amp;IF(CA742&gt;0,IF(AW742&gt;0,"","71 &gt; 0 43-?;"),"")</f>
        <v/>
      </c>
    </row>
    <row r="743" spans="1:93" s="250" customFormat="1" ht="15" customHeight="1" x14ac:dyDescent="0.2">
      <c r="A743" s="45"/>
      <c r="B743" s="46"/>
      <c r="C743" s="121"/>
      <c r="D743" s="121"/>
      <c r="E743" s="336"/>
      <c r="F743" s="122"/>
      <c r="G743" s="46"/>
      <c r="H743" s="45"/>
      <c r="I743" s="45"/>
      <c r="J743" s="45"/>
      <c r="K743" s="45"/>
      <c r="L743" s="45"/>
      <c r="M743" s="46"/>
      <c r="N743" s="46"/>
      <c r="O743" s="48"/>
      <c r="P743" s="48"/>
      <c r="Q743" s="46"/>
      <c r="R743" s="48"/>
      <c r="S743" s="48"/>
      <c r="T743" s="48"/>
      <c r="U743" s="48"/>
      <c r="V743" s="48"/>
      <c r="W743" s="46"/>
      <c r="X743" s="48"/>
      <c r="Y743" s="48"/>
      <c r="Z743" s="157"/>
      <c r="AA743" s="47"/>
      <c r="AB743" s="97"/>
      <c r="AC743" s="49"/>
      <c r="AD743" s="49"/>
      <c r="AE743" s="49"/>
      <c r="AF743" s="49"/>
      <c r="AG743" s="49"/>
      <c r="AH743" s="47"/>
      <c r="AI743" s="47"/>
      <c r="AJ743" s="47"/>
      <c r="AK743" s="190"/>
      <c r="AL743" s="190"/>
      <c r="AM743" s="190"/>
      <c r="AN743" s="190"/>
      <c r="AO743" s="190"/>
      <c r="AP743" s="151"/>
      <c r="AQ743" s="322"/>
      <c r="AR743" s="322"/>
      <c r="AS743" s="322"/>
      <c r="AT743" s="47"/>
      <c r="AU743" s="47"/>
      <c r="AV743" s="47"/>
      <c r="AW743" s="47"/>
      <c r="AX743" s="322"/>
      <c r="AY743" s="98"/>
      <c r="AZ743" s="98"/>
      <c r="BA743" s="47"/>
      <c r="BB743" s="47"/>
      <c r="BC743" s="47"/>
      <c r="BD743" s="47"/>
      <c r="BE743" s="97"/>
      <c r="BF743" s="49"/>
      <c r="BG743" s="239"/>
      <c r="BH743" s="342"/>
      <c r="BI743" s="49"/>
      <c r="BJ743" s="49"/>
      <c r="BK743" s="49"/>
      <c r="BL743" s="49"/>
      <c r="BM743" s="49"/>
      <c r="BN743" s="47"/>
      <c r="BO743" s="49"/>
      <c r="BP743" s="49"/>
      <c r="BQ743" s="49"/>
      <c r="BR743" s="323"/>
      <c r="BS743" s="323"/>
      <c r="BT743" s="323"/>
      <c r="BU743" s="49"/>
      <c r="BV743" s="49"/>
      <c r="BW743" s="97"/>
      <c r="BX743" s="97"/>
      <c r="BY743" s="97"/>
      <c r="BZ743" s="97"/>
      <c r="CA743" s="49"/>
      <c r="CB743" s="49"/>
      <c r="CC743" s="49"/>
      <c r="CD743" s="49"/>
      <c r="CE743" s="49"/>
      <c r="CF743" s="49"/>
      <c r="CG743" s="49"/>
      <c r="CH743" s="49"/>
      <c r="CI743" s="97"/>
      <c r="CJ743" s="97"/>
      <c r="CK743" s="97"/>
      <c r="CL743" s="97"/>
      <c r="CM743" s="335"/>
      <c r="CN743" s="337"/>
      <c r="CO743" s="315" t="str">
        <f>IF(Формулы!R743&gt;V743,"22-?,Дата 14 - Прибыл из УФСИН; ","")&amp;IF(Формулы!Q743&gt;Y743,"25-?,Дата 13 - Выбыл в УФСИН;","")&amp;IF(YEAR(ДАННЫЕ!$F$1)=YEAR(ДАННЫЕ!B743),IF(AT743&gt;0,"","40-?, вявлен в текущем году! "),"")&amp;IF(YEAR($F$1)=YEAR(W743),IF(X743+Y743&gt;0,"","23-стоит, 24,25 - куда выбыл? "),"")&amp;IF(X743+Y743&gt;0,IF(YEAR($F$1)=YEAR(W743),"","24+25&gt;0? 23 - когда выбыл? "),"")&amp;IF(BA743&lt;BB743,"47&gt;=48; ","")&amp;IF(BA743&lt;BC743,"47&gt;=49; ","")&amp;IF(BA743&lt;BD743,"47&gt;=50; ","")&amp;IF(BE743&gt;0,IF(BF743&gt;0,IF(AU743&gt;AV743,"","41 и 42 - ? (51 и 52 &gt; 0);"),"51 &gt; 0 52 - ?;"),"")&amp;IF(AU743&gt;0,IF(AV743&gt;AU743,"41&gt;42;","")&amp;IF(BE743&gt;0,"","41&gt;0 51-?;"),"")&amp;IF(BF743&gt;0,IF(BE743&gt;0,"","52&gt;0 51-?;"),"")&amp;IF(AW743&gt;=AX743,"","43&gt;44;")&amp;IF(CA743&gt;0,IF(AW743&gt;0,"","71 &gt; 0 43-?;"),"")</f>
        <v/>
      </c>
    </row>
    <row r="744" spans="1:93" s="250" customFormat="1" ht="15" customHeight="1" x14ac:dyDescent="0.2">
      <c r="A744" s="45"/>
      <c r="B744" s="46"/>
      <c r="C744" s="121"/>
      <c r="D744" s="121"/>
      <c r="E744" s="336"/>
      <c r="F744" s="122"/>
      <c r="G744" s="46"/>
      <c r="H744" s="45"/>
      <c r="I744" s="45"/>
      <c r="J744" s="45"/>
      <c r="K744" s="45"/>
      <c r="L744" s="45"/>
      <c r="M744" s="46"/>
      <c r="N744" s="46"/>
      <c r="O744" s="48"/>
      <c r="P744" s="48"/>
      <c r="Q744" s="46"/>
      <c r="R744" s="48"/>
      <c r="S744" s="48"/>
      <c r="T744" s="48"/>
      <c r="U744" s="48"/>
      <c r="V744" s="48"/>
      <c r="W744" s="46"/>
      <c r="X744" s="48"/>
      <c r="Y744" s="48"/>
      <c r="Z744" s="157"/>
      <c r="AA744" s="47"/>
      <c r="AB744" s="97"/>
      <c r="AC744" s="49"/>
      <c r="AD744" s="49"/>
      <c r="AE744" s="49"/>
      <c r="AF744" s="49"/>
      <c r="AG744" s="49"/>
      <c r="AH744" s="47"/>
      <c r="AI744" s="47"/>
      <c r="AJ744" s="47"/>
      <c r="AK744" s="190"/>
      <c r="AL744" s="190"/>
      <c r="AM744" s="190"/>
      <c r="AN744" s="190"/>
      <c r="AO744" s="190"/>
      <c r="AP744" s="151"/>
      <c r="AQ744" s="322"/>
      <c r="AR744" s="322"/>
      <c r="AS744" s="322"/>
      <c r="AT744" s="47"/>
      <c r="AU744" s="47"/>
      <c r="AV744" s="47"/>
      <c r="AW744" s="47"/>
      <c r="AX744" s="322"/>
      <c r="AY744" s="98"/>
      <c r="AZ744" s="98"/>
      <c r="BA744" s="47"/>
      <c r="BB744" s="47"/>
      <c r="BC744" s="47"/>
      <c r="BD744" s="47"/>
      <c r="BE744" s="97"/>
      <c r="BF744" s="49"/>
      <c r="BG744" s="239"/>
      <c r="BH744" s="342"/>
      <c r="BI744" s="49"/>
      <c r="BJ744" s="49"/>
      <c r="BK744" s="49"/>
      <c r="BL744" s="49"/>
      <c r="BM744" s="49"/>
      <c r="BN744" s="47"/>
      <c r="BO744" s="49"/>
      <c r="BP744" s="49"/>
      <c r="BQ744" s="49"/>
      <c r="BR744" s="323"/>
      <c r="BS744" s="323"/>
      <c r="BT744" s="323"/>
      <c r="BU744" s="49"/>
      <c r="BV744" s="49"/>
      <c r="BW744" s="97"/>
      <c r="BX744" s="97"/>
      <c r="BY744" s="97"/>
      <c r="BZ744" s="97"/>
      <c r="CA744" s="49"/>
      <c r="CB744" s="49"/>
      <c r="CC744" s="49"/>
      <c r="CD744" s="49"/>
      <c r="CE744" s="49"/>
      <c r="CF744" s="49"/>
      <c r="CG744" s="49"/>
      <c r="CH744" s="49"/>
      <c r="CI744" s="97"/>
      <c r="CJ744" s="97"/>
      <c r="CK744" s="97"/>
      <c r="CL744" s="97"/>
      <c r="CM744" s="335"/>
      <c r="CN744" s="337"/>
      <c r="CO744" s="315" t="str">
        <f>IF(Формулы!R744&gt;V744,"22-?,Дата 14 - Прибыл из УФСИН; ","")&amp;IF(Формулы!Q744&gt;Y744,"25-?,Дата 13 - Выбыл в УФСИН;","")&amp;IF(YEAR(ДАННЫЕ!$F$1)=YEAR(ДАННЫЕ!B744),IF(AT744&gt;0,"","40-?, вявлен в текущем году! "),"")&amp;IF(YEAR($F$1)=YEAR(W744),IF(X744+Y744&gt;0,"","23-стоит, 24,25 - куда выбыл? "),"")&amp;IF(X744+Y744&gt;0,IF(YEAR($F$1)=YEAR(W744),"","24+25&gt;0? 23 - когда выбыл? "),"")&amp;IF(BA744&lt;BB744,"47&gt;=48; ","")&amp;IF(BA744&lt;BC744,"47&gt;=49; ","")&amp;IF(BA744&lt;BD744,"47&gt;=50; ","")&amp;IF(BE744&gt;0,IF(BF744&gt;0,IF(AU744&gt;AV744,"","41 и 42 - ? (51 и 52 &gt; 0);"),"51 &gt; 0 52 - ?;"),"")&amp;IF(AU744&gt;0,IF(AV744&gt;AU744,"41&gt;42;","")&amp;IF(BE744&gt;0,"","41&gt;0 51-?;"),"")&amp;IF(BF744&gt;0,IF(BE744&gt;0,"","52&gt;0 51-?;"),"")&amp;IF(AW744&gt;=AX744,"","43&gt;44;")&amp;IF(CA744&gt;0,IF(AW744&gt;0,"","71 &gt; 0 43-?;"),"")</f>
        <v/>
      </c>
    </row>
    <row r="745" spans="1:93" s="250" customFormat="1" ht="15" customHeight="1" x14ac:dyDescent="0.2">
      <c r="A745" s="45"/>
      <c r="B745" s="46"/>
      <c r="C745" s="121"/>
      <c r="D745" s="121"/>
      <c r="E745" s="336"/>
      <c r="F745" s="122"/>
      <c r="G745" s="46"/>
      <c r="H745" s="45"/>
      <c r="I745" s="45"/>
      <c r="J745" s="45"/>
      <c r="K745" s="45"/>
      <c r="L745" s="45"/>
      <c r="M745" s="46"/>
      <c r="N745" s="46"/>
      <c r="O745" s="48"/>
      <c r="P745" s="48"/>
      <c r="Q745" s="46"/>
      <c r="R745" s="48"/>
      <c r="S745" s="48"/>
      <c r="T745" s="48"/>
      <c r="U745" s="48"/>
      <c r="V745" s="48"/>
      <c r="W745" s="46"/>
      <c r="X745" s="48"/>
      <c r="Y745" s="48"/>
      <c r="Z745" s="157"/>
      <c r="AA745" s="47"/>
      <c r="AB745" s="97"/>
      <c r="AC745" s="49"/>
      <c r="AD745" s="49"/>
      <c r="AE745" s="49"/>
      <c r="AF745" s="49"/>
      <c r="AG745" s="49"/>
      <c r="AH745" s="47"/>
      <c r="AI745" s="47"/>
      <c r="AJ745" s="47"/>
      <c r="AK745" s="190"/>
      <c r="AL745" s="190"/>
      <c r="AM745" s="190"/>
      <c r="AN745" s="190"/>
      <c r="AO745" s="190"/>
      <c r="AP745" s="151"/>
      <c r="AQ745" s="322"/>
      <c r="AR745" s="322"/>
      <c r="AS745" s="322"/>
      <c r="AT745" s="47"/>
      <c r="AU745" s="47"/>
      <c r="AV745" s="47"/>
      <c r="AW745" s="47"/>
      <c r="AX745" s="322"/>
      <c r="AY745" s="98"/>
      <c r="AZ745" s="98"/>
      <c r="BA745" s="47"/>
      <c r="BB745" s="47"/>
      <c r="BC745" s="47"/>
      <c r="BD745" s="47"/>
      <c r="BE745" s="97"/>
      <c r="BF745" s="49"/>
      <c r="BG745" s="239"/>
      <c r="BH745" s="342"/>
      <c r="BI745" s="49"/>
      <c r="BJ745" s="49"/>
      <c r="BK745" s="49"/>
      <c r="BL745" s="49"/>
      <c r="BM745" s="49"/>
      <c r="BN745" s="47"/>
      <c r="BO745" s="49"/>
      <c r="BP745" s="49"/>
      <c r="BQ745" s="49"/>
      <c r="BR745" s="323"/>
      <c r="BS745" s="323"/>
      <c r="BT745" s="323"/>
      <c r="BU745" s="49"/>
      <c r="BV745" s="49"/>
      <c r="BW745" s="97"/>
      <c r="BX745" s="97"/>
      <c r="BY745" s="97"/>
      <c r="BZ745" s="97"/>
      <c r="CA745" s="49"/>
      <c r="CB745" s="49"/>
      <c r="CC745" s="49"/>
      <c r="CD745" s="49"/>
      <c r="CE745" s="49"/>
      <c r="CF745" s="49"/>
      <c r="CG745" s="49"/>
      <c r="CH745" s="49"/>
      <c r="CI745" s="97"/>
      <c r="CJ745" s="97"/>
      <c r="CK745" s="97"/>
      <c r="CL745" s="97"/>
      <c r="CM745" s="335"/>
      <c r="CN745" s="337"/>
      <c r="CO745" s="315" t="str">
        <f>IF(Формулы!R745&gt;V745,"22-?,Дата 14 - Прибыл из УФСИН; ","")&amp;IF(Формулы!Q745&gt;Y745,"25-?,Дата 13 - Выбыл в УФСИН;","")&amp;IF(YEAR(ДАННЫЕ!$F$1)=YEAR(ДАННЫЕ!B745),IF(AT745&gt;0,"","40-?, вявлен в текущем году! "),"")&amp;IF(YEAR($F$1)=YEAR(W745),IF(X745+Y745&gt;0,"","23-стоит, 24,25 - куда выбыл? "),"")&amp;IF(X745+Y745&gt;0,IF(YEAR($F$1)=YEAR(W745),"","24+25&gt;0? 23 - когда выбыл? "),"")&amp;IF(BA745&lt;BB745,"47&gt;=48; ","")&amp;IF(BA745&lt;BC745,"47&gt;=49; ","")&amp;IF(BA745&lt;BD745,"47&gt;=50; ","")&amp;IF(BE745&gt;0,IF(BF745&gt;0,IF(AU745&gt;AV745,"","41 и 42 - ? (51 и 52 &gt; 0);"),"51 &gt; 0 52 - ?;"),"")&amp;IF(AU745&gt;0,IF(AV745&gt;AU745,"41&gt;42;","")&amp;IF(BE745&gt;0,"","41&gt;0 51-?;"),"")&amp;IF(BF745&gt;0,IF(BE745&gt;0,"","52&gt;0 51-?;"),"")&amp;IF(AW745&gt;=AX745,"","43&gt;44;")&amp;IF(CA745&gt;0,IF(AW745&gt;0,"","71 &gt; 0 43-?;"),"")</f>
        <v/>
      </c>
    </row>
    <row r="746" spans="1:93" s="250" customFormat="1" ht="15" customHeight="1" x14ac:dyDescent="0.2">
      <c r="A746" s="45"/>
      <c r="B746" s="46"/>
      <c r="C746" s="121"/>
      <c r="D746" s="121"/>
      <c r="E746" s="336"/>
      <c r="F746" s="122"/>
      <c r="G746" s="46"/>
      <c r="H746" s="45"/>
      <c r="I746" s="45"/>
      <c r="J746" s="45"/>
      <c r="K746" s="45"/>
      <c r="L746" s="45"/>
      <c r="M746" s="46"/>
      <c r="N746" s="46"/>
      <c r="O746" s="48"/>
      <c r="P746" s="48"/>
      <c r="Q746" s="46"/>
      <c r="R746" s="48"/>
      <c r="S746" s="48"/>
      <c r="T746" s="48"/>
      <c r="U746" s="48"/>
      <c r="V746" s="48"/>
      <c r="W746" s="46"/>
      <c r="X746" s="48"/>
      <c r="Y746" s="48"/>
      <c r="Z746" s="157"/>
      <c r="AA746" s="47"/>
      <c r="AB746" s="97"/>
      <c r="AC746" s="49"/>
      <c r="AD746" s="49"/>
      <c r="AE746" s="49"/>
      <c r="AF746" s="49"/>
      <c r="AG746" s="49"/>
      <c r="AH746" s="47"/>
      <c r="AI746" s="47"/>
      <c r="AJ746" s="47"/>
      <c r="AK746" s="190"/>
      <c r="AL746" s="190"/>
      <c r="AM746" s="190"/>
      <c r="AN746" s="190"/>
      <c r="AO746" s="190"/>
      <c r="AP746" s="151"/>
      <c r="AQ746" s="322"/>
      <c r="AR746" s="322"/>
      <c r="AS746" s="322"/>
      <c r="AT746" s="47"/>
      <c r="AU746" s="47"/>
      <c r="AV746" s="47"/>
      <c r="AW746" s="47"/>
      <c r="AX746" s="322"/>
      <c r="AY746" s="98"/>
      <c r="AZ746" s="98"/>
      <c r="BA746" s="47"/>
      <c r="BB746" s="47"/>
      <c r="BC746" s="47"/>
      <c r="BD746" s="47"/>
      <c r="BE746" s="97"/>
      <c r="BF746" s="49"/>
      <c r="BG746" s="239"/>
      <c r="BH746" s="342"/>
      <c r="BI746" s="49"/>
      <c r="BJ746" s="49"/>
      <c r="BK746" s="49"/>
      <c r="BL746" s="49"/>
      <c r="BM746" s="49"/>
      <c r="BN746" s="47"/>
      <c r="BO746" s="49"/>
      <c r="BP746" s="49"/>
      <c r="BQ746" s="49"/>
      <c r="BR746" s="323"/>
      <c r="BS746" s="323"/>
      <c r="BT746" s="323"/>
      <c r="BU746" s="49"/>
      <c r="BV746" s="49"/>
      <c r="BW746" s="97"/>
      <c r="BX746" s="97"/>
      <c r="BY746" s="97"/>
      <c r="BZ746" s="97"/>
      <c r="CA746" s="49"/>
      <c r="CB746" s="49"/>
      <c r="CC746" s="49"/>
      <c r="CD746" s="49"/>
      <c r="CE746" s="49"/>
      <c r="CF746" s="49"/>
      <c r="CG746" s="49"/>
      <c r="CH746" s="49"/>
      <c r="CI746" s="97"/>
      <c r="CJ746" s="97"/>
      <c r="CK746" s="97"/>
      <c r="CL746" s="97"/>
      <c r="CM746" s="335"/>
      <c r="CN746" s="337"/>
      <c r="CO746" s="315" t="str">
        <f>IF(Формулы!R746&gt;V746,"22-?,Дата 14 - Прибыл из УФСИН; ","")&amp;IF(Формулы!Q746&gt;Y746,"25-?,Дата 13 - Выбыл в УФСИН;","")&amp;IF(YEAR(ДАННЫЕ!$F$1)=YEAR(ДАННЫЕ!B746),IF(AT746&gt;0,"","40-?, вявлен в текущем году! "),"")&amp;IF(YEAR($F$1)=YEAR(W746),IF(X746+Y746&gt;0,"","23-стоит, 24,25 - куда выбыл? "),"")&amp;IF(X746+Y746&gt;0,IF(YEAR($F$1)=YEAR(W746),"","24+25&gt;0? 23 - когда выбыл? "),"")&amp;IF(BA746&lt;BB746,"47&gt;=48; ","")&amp;IF(BA746&lt;BC746,"47&gt;=49; ","")&amp;IF(BA746&lt;BD746,"47&gt;=50; ","")&amp;IF(BE746&gt;0,IF(BF746&gt;0,IF(AU746&gt;AV746,"","41 и 42 - ? (51 и 52 &gt; 0);"),"51 &gt; 0 52 - ?;"),"")&amp;IF(AU746&gt;0,IF(AV746&gt;AU746,"41&gt;42;","")&amp;IF(BE746&gt;0,"","41&gt;0 51-?;"),"")&amp;IF(BF746&gt;0,IF(BE746&gt;0,"","52&gt;0 51-?;"),"")&amp;IF(AW746&gt;=AX746,"","43&gt;44;")&amp;IF(CA746&gt;0,IF(AW746&gt;0,"","71 &gt; 0 43-?;"),"")</f>
        <v/>
      </c>
    </row>
    <row r="747" spans="1:93" s="250" customFormat="1" ht="15" customHeight="1" x14ac:dyDescent="0.2">
      <c r="A747" s="45"/>
      <c r="B747" s="46"/>
      <c r="C747" s="121"/>
      <c r="D747" s="121"/>
      <c r="E747" s="336"/>
      <c r="F747" s="122"/>
      <c r="G747" s="46"/>
      <c r="H747" s="45"/>
      <c r="I747" s="45"/>
      <c r="J747" s="45"/>
      <c r="K747" s="45"/>
      <c r="L747" s="45"/>
      <c r="M747" s="46"/>
      <c r="N747" s="46"/>
      <c r="O747" s="48"/>
      <c r="P747" s="48"/>
      <c r="Q747" s="46"/>
      <c r="R747" s="48"/>
      <c r="S747" s="48"/>
      <c r="T747" s="48"/>
      <c r="U747" s="48"/>
      <c r="V747" s="48"/>
      <c r="W747" s="46"/>
      <c r="X747" s="48"/>
      <c r="Y747" s="48"/>
      <c r="Z747" s="157"/>
      <c r="AA747" s="47"/>
      <c r="AB747" s="97"/>
      <c r="AC747" s="49"/>
      <c r="AD747" s="49"/>
      <c r="AE747" s="49"/>
      <c r="AF747" s="49"/>
      <c r="AG747" s="49"/>
      <c r="AH747" s="47"/>
      <c r="AI747" s="47"/>
      <c r="AJ747" s="47"/>
      <c r="AK747" s="190"/>
      <c r="AL747" s="190"/>
      <c r="AM747" s="190"/>
      <c r="AN747" s="190"/>
      <c r="AO747" s="190"/>
      <c r="AP747" s="151"/>
      <c r="AQ747" s="322"/>
      <c r="AR747" s="322"/>
      <c r="AS747" s="322"/>
      <c r="AT747" s="47"/>
      <c r="AU747" s="47"/>
      <c r="AV747" s="47"/>
      <c r="AW747" s="47"/>
      <c r="AX747" s="322"/>
      <c r="AY747" s="98"/>
      <c r="AZ747" s="98"/>
      <c r="BA747" s="47"/>
      <c r="BB747" s="47"/>
      <c r="BC747" s="47"/>
      <c r="BD747" s="47"/>
      <c r="BE747" s="97"/>
      <c r="BF747" s="49"/>
      <c r="BG747" s="239"/>
      <c r="BH747" s="342"/>
      <c r="BI747" s="49"/>
      <c r="BJ747" s="49"/>
      <c r="BK747" s="49"/>
      <c r="BL747" s="49"/>
      <c r="BM747" s="49"/>
      <c r="BN747" s="47"/>
      <c r="BO747" s="49"/>
      <c r="BP747" s="49"/>
      <c r="BQ747" s="49"/>
      <c r="BR747" s="323"/>
      <c r="BS747" s="323"/>
      <c r="BT747" s="323"/>
      <c r="BU747" s="49"/>
      <c r="BV747" s="49"/>
      <c r="BW747" s="97"/>
      <c r="BX747" s="97"/>
      <c r="BY747" s="97"/>
      <c r="BZ747" s="97"/>
      <c r="CA747" s="49"/>
      <c r="CB747" s="49"/>
      <c r="CC747" s="49"/>
      <c r="CD747" s="49"/>
      <c r="CE747" s="49"/>
      <c r="CF747" s="49"/>
      <c r="CG747" s="49"/>
      <c r="CH747" s="49"/>
      <c r="CI747" s="97"/>
      <c r="CJ747" s="97"/>
      <c r="CK747" s="97"/>
      <c r="CL747" s="97"/>
      <c r="CM747" s="335"/>
      <c r="CN747" s="337"/>
      <c r="CO747" s="315" t="str">
        <f>IF(Формулы!R747&gt;V747,"22-?,Дата 14 - Прибыл из УФСИН; ","")&amp;IF(Формулы!Q747&gt;Y747,"25-?,Дата 13 - Выбыл в УФСИН;","")&amp;IF(YEAR(ДАННЫЕ!$F$1)=YEAR(ДАННЫЕ!B747),IF(AT747&gt;0,"","40-?, вявлен в текущем году! "),"")&amp;IF(YEAR($F$1)=YEAR(W747),IF(X747+Y747&gt;0,"","23-стоит, 24,25 - куда выбыл? "),"")&amp;IF(X747+Y747&gt;0,IF(YEAR($F$1)=YEAR(W747),"","24+25&gt;0? 23 - когда выбыл? "),"")&amp;IF(BA747&lt;BB747,"47&gt;=48; ","")&amp;IF(BA747&lt;BC747,"47&gt;=49; ","")&amp;IF(BA747&lt;BD747,"47&gt;=50; ","")&amp;IF(BE747&gt;0,IF(BF747&gt;0,IF(AU747&gt;AV747,"","41 и 42 - ? (51 и 52 &gt; 0);"),"51 &gt; 0 52 - ?;"),"")&amp;IF(AU747&gt;0,IF(AV747&gt;AU747,"41&gt;42;","")&amp;IF(BE747&gt;0,"","41&gt;0 51-?;"),"")&amp;IF(BF747&gt;0,IF(BE747&gt;0,"","52&gt;0 51-?;"),"")&amp;IF(AW747&gt;=AX747,"","43&gt;44;")&amp;IF(CA747&gt;0,IF(AW747&gt;0,"","71 &gt; 0 43-?;"),"")</f>
        <v/>
      </c>
    </row>
    <row r="748" spans="1:93" s="250" customFormat="1" ht="15" customHeight="1" x14ac:dyDescent="0.2">
      <c r="A748" s="45"/>
      <c r="B748" s="46"/>
      <c r="C748" s="121"/>
      <c r="D748" s="121"/>
      <c r="E748" s="336"/>
      <c r="F748" s="122"/>
      <c r="G748" s="46"/>
      <c r="H748" s="45"/>
      <c r="I748" s="45"/>
      <c r="J748" s="45"/>
      <c r="K748" s="45"/>
      <c r="L748" s="45"/>
      <c r="M748" s="46"/>
      <c r="N748" s="46"/>
      <c r="O748" s="48"/>
      <c r="P748" s="48"/>
      <c r="Q748" s="46"/>
      <c r="R748" s="48"/>
      <c r="S748" s="48"/>
      <c r="T748" s="48"/>
      <c r="U748" s="48"/>
      <c r="V748" s="48"/>
      <c r="W748" s="46"/>
      <c r="X748" s="48"/>
      <c r="Y748" s="48"/>
      <c r="Z748" s="157"/>
      <c r="AA748" s="47"/>
      <c r="AB748" s="97"/>
      <c r="AC748" s="49"/>
      <c r="AD748" s="49"/>
      <c r="AE748" s="49"/>
      <c r="AF748" s="49"/>
      <c r="AG748" s="49"/>
      <c r="AH748" s="47"/>
      <c r="AI748" s="47"/>
      <c r="AJ748" s="47"/>
      <c r="AK748" s="190"/>
      <c r="AL748" s="190"/>
      <c r="AM748" s="190"/>
      <c r="AN748" s="190"/>
      <c r="AO748" s="190"/>
      <c r="AP748" s="151"/>
      <c r="AQ748" s="322"/>
      <c r="AR748" s="322"/>
      <c r="AS748" s="322"/>
      <c r="AT748" s="47"/>
      <c r="AU748" s="47"/>
      <c r="AV748" s="47"/>
      <c r="AW748" s="47"/>
      <c r="AX748" s="322"/>
      <c r="AY748" s="98"/>
      <c r="AZ748" s="98"/>
      <c r="BA748" s="47"/>
      <c r="BB748" s="47"/>
      <c r="BC748" s="47"/>
      <c r="BD748" s="47"/>
      <c r="BE748" s="97"/>
      <c r="BF748" s="49"/>
      <c r="BG748" s="239"/>
      <c r="BH748" s="342"/>
      <c r="BI748" s="49"/>
      <c r="BJ748" s="49"/>
      <c r="BK748" s="49"/>
      <c r="BL748" s="49"/>
      <c r="BM748" s="49"/>
      <c r="BN748" s="47"/>
      <c r="BO748" s="49"/>
      <c r="BP748" s="49"/>
      <c r="BQ748" s="49"/>
      <c r="BR748" s="323"/>
      <c r="BS748" s="323"/>
      <c r="BT748" s="323"/>
      <c r="BU748" s="49"/>
      <c r="BV748" s="49"/>
      <c r="BW748" s="97"/>
      <c r="BX748" s="97"/>
      <c r="BY748" s="97"/>
      <c r="BZ748" s="97"/>
      <c r="CA748" s="49"/>
      <c r="CB748" s="49"/>
      <c r="CC748" s="49"/>
      <c r="CD748" s="49"/>
      <c r="CE748" s="49"/>
      <c r="CF748" s="49"/>
      <c r="CG748" s="49"/>
      <c r="CH748" s="49"/>
      <c r="CI748" s="97"/>
      <c r="CJ748" s="97"/>
      <c r="CK748" s="97"/>
      <c r="CL748" s="97"/>
      <c r="CM748" s="335"/>
      <c r="CN748" s="337"/>
      <c r="CO748" s="315" t="str">
        <f>IF(Формулы!R748&gt;V748,"22-?,Дата 14 - Прибыл из УФСИН; ","")&amp;IF(Формулы!Q748&gt;Y748,"25-?,Дата 13 - Выбыл в УФСИН;","")&amp;IF(YEAR(ДАННЫЕ!$F$1)=YEAR(ДАННЫЕ!B748),IF(AT748&gt;0,"","40-?, вявлен в текущем году! "),"")&amp;IF(YEAR($F$1)=YEAR(W748),IF(X748+Y748&gt;0,"","23-стоит, 24,25 - куда выбыл? "),"")&amp;IF(X748+Y748&gt;0,IF(YEAR($F$1)=YEAR(W748),"","24+25&gt;0? 23 - когда выбыл? "),"")&amp;IF(BA748&lt;BB748,"47&gt;=48; ","")&amp;IF(BA748&lt;BC748,"47&gt;=49; ","")&amp;IF(BA748&lt;BD748,"47&gt;=50; ","")&amp;IF(BE748&gt;0,IF(BF748&gt;0,IF(AU748&gt;AV748,"","41 и 42 - ? (51 и 52 &gt; 0);"),"51 &gt; 0 52 - ?;"),"")&amp;IF(AU748&gt;0,IF(AV748&gt;AU748,"41&gt;42;","")&amp;IF(BE748&gt;0,"","41&gt;0 51-?;"),"")&amp;IF(BF748&gt;0,IF(BE748&gt;0,"","52&gt;0 51-?;"),"")&amp;IF(AW748&gt;=AX748,"","43&gt;44;")&amp;IF(CA748&gt;0,IF(AW748&gt;0,"","71 &gt; 0 43-?;"),"")</f>
        <v/>
      </c>
    </row>
    <row r="749" spans="1:93" s="250" customFormat="1" ht="15" customHeight="1" x14ac:dyDescent="0.2">
      <c r="A749" s="45"/>
      <c r="B749" s="46"/>
      <c r="C749" s="121"/>
      <c r="D749" s="121"/>
      <c r="E749" s="336"/>
      <c r="F749" s="122"/>
      <c r="G749" s="46"/>
      <c r="H749" s="45"/>
      <c r="I749" s="45"/>
      <c r="J749" s="45"/>
      <c r="K749" s="45"/>
      <c r="L749" s="45"/>
      <c r="M749" s="46"/>
      <c r="N749" s="46"/>
      <c r="O749" s="48"/>
      <c r="P749" s="48"/>
      <c r="Q749" s="46"/>
      <c r="R749" s="48"/>
      <c r="S749" s="48"/>
      <c r="T749" s="48"/>
      <c r="U749" s="48"/>
      <c r="V749" s="48"/>
      <c r="W749" s="46"/>
      <c r="X749" s="48"/>
      <c r="Y749" s="48"/>
      <c r="Z749" s="157"/>
      <c r="AA749" s="47"/>
      <c r="AB749" s="97"/>
      <c r="AC749" s="49"/>
      <c r="AD749" s="49"/>
      <c r="AE749" s="49"/>
      <c r="AF749" s="49"/>
      <c r="AG749" s="49"/>
      <c r="AH749" s="47"/>
      <c r="AI749" s="47"/>
      <c r="AJ749" s="47"/>
      <c r="AK749" s="190"/>
      <c r="AL749" s="190"/>
      <c r="AM749" s="190"/>
      <c r="AN749" s="190"/>
      <c r="AO749" s="190"/>
      <c r="AP749" s="151"/>
      <c r="AQ749" s="322"/>
      <c r="AR749" s="322"/>
      <c r="AS749" s="322"/>
      <c r="AT749" s="47"/>
      <c r="AU749" s="47"/>
      <c r="AV749" s="47"/>
      <c r="AW749" s="47"/>
      <c r="AX749" s="322"/>
      <c r="AY749" s="98"/>
      <c r="AZ749" s="98"/>
      <c r="BA749" s="47"/>
      <c r="BB749" s="47"/>
      <c r="BC749" s="47"/>
      <c r="BD749" s="47"/>
      <c r="BE749" s="97"/>
      <c r="BF749" s="49"/>
      <c r="BG749" s="239"/>
      <c r="BH749" s="342"/>
      <c r="BI749" s="49"/>
      <c r="BJ749" s="49"/>
      <c r="BK749" s="49"/>
      <c r="BL749" s="49"/>
      <c r="BM749" s="49"/>
      <c r="BN749" s="47"/>
      <c r="BO749" s="49"/>
      <c r="BP749" s="49"/>
      <c r="BQ749" s="49"/>
      <c r="BR749" s="323"/>
      <c r="BS749" s="323"/>
      <c r="BT749" s="323"/>
      <c r="BU749" s="49"/>
      <c r="BV749" s="49"/>
      <c r="BW749" s="97"/>
      <c r="BX749" s="97"/>
      <c r="BY749" s="97"/>
      <c r="BZ749" s="97"/>
      <c r="CA749" s="49"/>
      <c r="CB749" s="49"/>
      <c r="CC749" s="49"/>
      <c r="CD749" s="49"/>
      <c r="CE749" s="49"/>
      <c r="CF749" s="49"/>
      <c r="CG749" s="49"/>
      <c r="CH749" s="49"/>
      <c r="CI749" s="97"/>
      <c r="CJ749" s="97"/>
      <c r="CK749" s="97"/>
      <c r="CL749" s="97"/>
      <c r="CM749" s="335"/>
      <c r="CN749" s="337"/>
      <c r="CO749" s="315" t="str">
        <f>IF(Формулы!R749&gt;V749,"22-?,Дата 14 - Прибыл из УФСИН; ","")&amp;IF(Формулы!Q749&gt;Y749,"25-?,Дата 13 - Выбыл в УФСИН;","")&amp;IF(YEAR(ДАННЫЕ!$F$1)=YEAR(ДАННЫЕ!B749),IF(AT749&gt;0,"","40-?, вявлен в текущем году! "),"")&amp;IF(YEAR($F$1)=YEAR(W749),IF(X749+Y749&gt;0,"","23-стоит, 24,25 - куда выбыл? "),"")&amp;IF(X749+Y749&gt;0,IF(YEAR($F$1)=YEAR(W749),"","24+25&gt;0? 23 - когда выбыл? "),"")&amp;IF(BA749&lt;BB749,"47&gt;=48; ","")&amp;IF(BA749&lt;BC749,"47&gt;=49; ","")&amp;IF(BA749&lt;BD749,"47&gt;=50; ","")&amp;IF(BE749&gt;0,IF(BF749&gt;0,IF(AU749&gt;AV749,"","41 и 42 - ? (51 и 52 &gt; 0);"),"51 &gt; 0 52 - ?;"),"")&amp;IF(AU749&gt;0,IF(AV749&gt;AU749,"41&gt;42;","")&amp;IF(BE749&gt;0,"","41&gt;0 51-?;"),"")&amp;IF(BF749&gt;0,IF(BE749&gt;0,"","52&gt;0 51-?;"),"")&amp;IF(AW749&gt;=AX749,"","43&gt;44;")&amp;IF(CA749&gt;0,IF(AW749&gt;0,"","71 &gt; 0 43-?;"),"")</f>
        <v/>
      </c>
    </row>
    <row r="750" spans="1:93" s="250" customFormat="1" ht="15" customHeight="1" x14ac:dyDescent="0.2">
      <c r="A750" s="45"/>
      <c r="B750" s="46"/>
      <c r="C750" s="121"/>
      <c r="D750" s="121"/>
      <c r="E750" s="336"/>
      <c r="F750" s="122"/>
      <c r="G750" s="46"/>
      <c r="H750" s="45"/>
      <c r="I750" s="45"/>
      <c r="J750" s="45"/>
      <c r="K750" s="45"/>
      <c r="L750" s="45"/>
      <c r="M750" s="46"/>
      <c r="N750" s="46"/>
      <c r="O750" s="48"/>
      <c r="P750" s="48"/>
      <c r="Q750" s="46"/>
      <c r="R750" s="48"/>
      <c r="S750" s="48"/>
      <c r="T750" s="48"/>
      <c r="U750" s="48"/>
      <c r="V750" s="48"/>
      <c r="W750" s="46"/>
      <c r="X750" s="48"/>
      <c r="Y750" s="48"/>
      <c r="Z750" s="157"/>
      <c r="AA750" s="47"/>
      <c r="AB750" s="97"/>
      <c r="AC750" s="49"/>
      <c r="AD750" s="49"/>
      <c r="AE750" s="49"/>
      <c r="AF750" s="49"/>
      <c r="AG750" s="49"/>
      <c r="AH750" s="47"/>
      <c r="AI750" s="47"/>
      <c r="AJ750" s="47"/>
      <c r="AK750" s="190"/>
      <c r="AL750" s="190"/>
      <c r="AM750" s="190"/>
      <c r="AN750" s="190"/>
      <c r="AO750" s="190"/>
      <c r="AP750" s="151"/>
      <c r="AQ750" s="322"/>
      <c r="AR750" s="322"/>
      <c r="AS750" s="322"/>
      <c r="AT750" s="47"/>
      <c r="AU750" s="47"/>
      <c r="AV750" s="47"/>
      <c r="AW750" s="47"/>
      <c r="AX750" s="322"/>
      <c r="AY750" s="98"/>
      <c r="AZ750" s="98"/>
      <c r="BA750" s="47"/>
      <c r="BB750" s="47"/>
      <c r="BC750" s="47"/>
      <c r="BD750" s="47"/>
      <c r="BE750" s="97"/>
      <c r="BF750" s="49"/>
      <c r="BG750" s="239"/>
      <c r="BH750" s="342"/>
      <c r="BI750" s="49"/>
      <c r="BJ750" s="49"/>
      <c r="BK750" s="49"/>
      <c r="BL750" s="49"/>
      <c r="BM750" s="49"/>
      <c r="BN750" s="47"/>
      <c r="BO750" s="49"/>
      <c r="BP750" s="49"/>
      <c r="BQ750" s="49"/>
      <c r="BR750" s="323"/>
      <c r="BS750" s="323"/>
      <c r="BT750" s="323"/>
      <c r="BU750" s="49"/>
      <c r="BV750" s="49"/>
      <c r="BW750" s="97"/>
      <c r="BX750" s="97"/>
      <c r="BY750" s="97"/>
      <c r="BZ750" s="97"/>
      <c r="CA750" s="49"/>
      <c r="CB750" s="49"/>
      <c r="CC750" s="49"/>
      <c r="CD750" s="49"/>
      <c r="CE750" s="49"/>
      <c r="CF750" s="49"/>
      <c r="CG750" s="49"/>
      <c r="CH750" s="49"/>
      <c r="CI750" s="97"/>
      <c r="CJ750" s="97"/>
      <c r="CK750" s="97"/>
      <c r="CL750" s="97"/>
      <c r="CM750" s="335"/>
      <c r="CN750" s="337"/>
      <c r="CO750" s="315" t="str">
        <f>IF(Формулы!R750&gt;V750,"22-?,Дата 14 - Прибыл из УФСИН; ","")&amp;IF(Формулы!Q750&gt;Y750,"25-?,Дата 13 - Выбыл в УФСИН;","")&amp;IF(YEAR(ДАННЫЕ!$F$1)=YEAR(ДАННЫЕ!B750),IF(AT750&gt;0,"","40-?, вявлен в текущем году! "),"")&amp;IF(YEAR($F$1)=YEAR(W750),IF(X750+Y750&gt;0,"","23-стоит, 24,25 - куда выбыл? "),"")&amp;IF(X750+Y750&gt;0,IF(YEAR($F$1)=YEAR(W750),"","24+25&gt;0? 23 - когда выбыл? "),"")&amp;IF(BA750&lt;BB750,"47&gt;=48; ","")&amp;IF(BA750&lt;BC750,"47&gt;=49; ","")&amp;IF(BA750&lt;BD750,"47&gt;=50; ","")&amp;IF(BE750&gt;0,IF(BF750&gt;0,IF(AU750&gt;AV750,"","41 и 42 - ? (51 и 52 &gt; 0);"),"51 &gt; 0 52 - ?;"),"")&amp;IF(AU750&gt;0,IF(AV750&gt;AU750,"41&gt;42;","")&amp;IF(BE750&gt;0,"","41&gt;0 51-?;"),"")&amp;IF(BF750&gt;0,IF(BE750&gt;0,"","52&gt;0 51-?;"),"")&amp;IF(AW750&gt;=AX750,"","43&gt;44;")&amp;IF(CA750&gt;0,IF(AW750&gt;0,"","71 &gt; 0 43-?;"),"")</f>
        <v/>
      </c>
    </row>
    <row r="751" spans="1:93" s="250" customFormat="1" ht="15" customHeight="1" x14ac:dyDescent="0.2">
      <c r="A751" s="45"/>
      <c r="B751" s="46"/>
      <c r="C751" s="121"/>
      <c r="D751" s="121"/>
      <c r="E751" s="336"/>
      <c r="F751" s="122"/>
      <c r="G751" s="46"/>
      <c r="H751" s="45"/>
      <c r="I751" s="45"/>
      <c r="J751" s="45"/>
      <c r="K751" s="45"/>
      <c r="L751" s="45"/>
      <c r="M751" s="46"/>
      <c r="N751" s="46"/>
      <c r="O751" s="48"/>
      <c r="P751" s="48"/>
      <c r="Q751" s="46"/>
      <c r="R751" s="48"/>
      <c r="S751" s="48"/>
      <c r="T751" s="48"/>
      <c r="U751" s="48"/>
      <c r="V751" s="48"/>
      <c r="W751" s="46"/>
      <c r="X751" s="48"/>
      <c r="Y751" s="48"/>
      <c r="Z751" s="157"/>
      <c r="AA751" s="47"/>
      <c r="AB751" s="97"/>
      <c r="AC751" s="49"/>
      <c r="AD751" s="49"/>
      <c r="AE751" s="49"/>
      <c r="AF751" s="49"/>
      <c r="AG751" s="49"/>
      <c r="AH751" s="47"/>
      <c r="AI751" s="47"/>
      <c r="AJ751" s="47"/>
      <c r="AK751" s="190"/>
      <c r="AL751" s="190"/>
      <c r="AM751" s="190"/>
      <c r="AN751" s="190"/>
      <c r="AO751" s="190"/>
      <c r="AP751" s="151"/>
      <c r="AQ751" s="322"/>
      <c r="AR751" s="322"/>
      <c r="AS751" s="322"/>
      <c r="AT751" s="47"/>
      <c r="AU751" s="47"/>
      <c r="AV751" s="47"/>
      <c r="AW751" s="47"/>
      <c r="AX751" s="322"/>
      <c r="AY751" s="98"/>
      <c r="AZ751" s="98"/>
      <c r="BA751" s="47"/>
      <c r="BB751" s="47"/>
      <c r="BC751" s="47"/>
      <c r="BD751" s="47"/>
      <c r="BE751" s="97"/>
      <c r="BF751" s="49"/>
      <c r="BG751" s="239"/>
      <c r="BH751" s="342"/>
      <c r="BI751" s="49"/>
      <c r="BJ751" s="49"/>
      <c r="BK751" s="49"/>
      <c r="BL751" s="49"/>
      <c r="BM751" s="49"/>
      <c r="BN751" s="47"/>
      <c r="BO751" s="49"/>
      <c r="BP751" s="49"/>
      <c r="BQ751" s="49"/>
      <c r="BR751" s="323"/>
      <c r="BS751" s="323"/>
      <c r="BT751" s="323"/>
      <c r="BU751" s="49"/>
      <c r="BV751" s="49"/>
      <c r="BW751" s="97"/>
      <c r="BX751" s="97"/>
      <c r="BY751" s="97"/>
      <c r="BZ751" s="97"/>
      <c r="CA751" s="49"/>
      <c r="CB751" s="49"/>
      <c r="CC751" s="49"/>
      <c r="CD751" s="49"/>
      <c r="CE751" s="49"/>
      <c r="CF751" s="49"/>
      <c r="CG751" s="49"/>
      <c r="CH751" s="49"/>
      <c r="CI751" s="97"/>
      <c r="CJ751" s="97"/>
      <c r="CK751" s="97"/>
      <c r="CL751" s="97"/>
      <c r="CM751" s="335"/>
      <c r="CN751" s="337"/>
      <c r="CO751" s="315" t="str">
        <f>IF(Формулы!R751&gt;V751,"22-?,Дата 14 - Прибыл из УФСИН; ","")&amp;IF(Формулы!Q751&gt;Y751,"25-?,Дата 13 - Выбыл в УФСИН;","")&amp;IF(YEAR(ДАННЫЕ!$F$1)=YEAR(ДАННЫЕ!B751),IF(AT751&gt;0,"","40-?, вявлен в текущем году! "),"")&amp;IF(YEAR($F$1)=YEAR(W751),IF(X751+Y751&gt;0,"","23-стоит, 24,25 - куда выбыл? "),"")&amp;IF(X751+Y751&gt;0,IF(YEAR($F$1)=YEAR(W751),"","24+25&gt;0? 23 - когда выбыл? "),"")&amp;IF(BA751&lt;BB751,"47&gt;=48; ","")&amp;IF(BA751&lt;BC751,"47&gt;=49; ","")&amp;IF(BA751&lt;BD751,"47&gt;=50; ","")&amp;IF(BE751&gt;0,IF(BF751&gt;0,IF(AU751&gt;AV751,"","41 и 42 - ? (51 и 52 &gt; 0);"),"51 &gt; 0 52 - ?;"),"")&amp;IF(AU751&gt;0,IF(AV751&gt;AU751,"41&gt;42;","")&amp;IF(BE751&gt;0,"","41&gt;0 51-?;"),"")&amp;IF(BF751&gt;0,IF(BE751&gt;0,"","52&gt;0 51-?;"),"")&amp;IF(AW751&gt;=AX751,"","43&gt;44;")&amp;IF(CA751&gt;0,IF(AW751&gt;0,"","71 &gt; 0 43-?;"),"")</f>
        <v/>
      </c>
    </row>
    <row r="752" spans="1:93" s="250" customFormat="1" ht="15" customHeight="1" x14ac:dyDescent="0.2">
      <c r="A752" s="45"/>
      <c r="B752" s="46"/>
      <c r="C752" s="121"/>
      <c r="D752" s="121"/>
      <c r="E752" s="336"/>
      <c r="F752" s="122"/>
      <c r="G752" s="46"/>
      <c r="H752" s="45"/>
      <c r="I752" s="45"/>
      <c r="J752" s="45"/>
      <c r="K752" s="45"/>
      <c r="L752" s="45"/>
      <c r="M752" s="46"/>
      <c r="N752" s="46"/>
      <c r="O752" s="48"/>
      <c r="P752" s="48"/>
      <c r="Q752" s="46"/>
      <c r="R752" s="48"/>
      <c r="S752" s="48"/>
      <c r="T752" s="48"/>
      <c r="U752" s="48"/>
      <c r="V752" s="48"/>
      <c r="W752" s="46"/>
      <c r="X752" s="48"/>
      <c r="Y752" s="48"/>
      <c r="Z752" s="157"/>
      <c r="AA752" s="47"/>
      <c r="AB752" s="97"/>
      <c r="AC752" s="49"/>
      <c r="AD752" s="49"/>
      <c r="AE752" s="49"/>
      <c r="AF752" s="49"/>
      <c r="AG752" s="49"/>
      <c r="AH752" s="47"/>
      <c r="AI752" s="47"/>
      <c r="AJ752" s="47"/>
      <c r="AK752" s="190"/>
      <c r="AL752" s="190"/>
      <c r="AM752" s="190"/>
      <c r="AN752" s="190"/>
      <c r="AO752" s="190"/>
      <c r="AP752" s="151"/>
      <c r="AQ752" s="322"/>
      <c r="AR752" s="322"/>
      <c r="AS752" s="322"/>
      <c r="AT752" s="47"/>
      <c r="AU752" s="47"/>
      <c r="AV752" s="47"/>
      <c r="AW752" s="47"/>
      <c r="AX752" s="322"/>
      <c r="AY752" s="98"/>
      <c r="AZ752" s="98"/>
      <c r="BA752" s="47"/>
      <c r="BB752" s="47"/>
      <c r="BC752" s="47"/>
      <c r="BD752" s="47"/>
      <c r="BE752" s="97"/>
      <c r="BF752" s="49"/>
      <c r="BG752" s="239"/>
      <c r="BH752" s="342"/>
      <c r="BI752" s="49"/>
      <c r="BJ752" s="49"/>
      <c r="BK752" s="49"/>
      <c r="BL752" s="49"/>
      <c r="BM752" s="49"/>
      <c r="BN752" s="47"/>
      <c r="BO752" s="49"/>
      <c r="BP752" s="49"/>
      <c r="BQ752" s="49"/>
      <c r="BR752" s="323"/>
      <c r="BS752" s="323"/>
      <c r="BT752" s="323"/>
      <c r="BU752" s="49"/>
      <c r="BV752" s="49"/>
      <c r="BW752" s="97"/>
      <c r="BX752" s="97"/>
      <c r="BY752" s="97"/>
      <c r="BZ752" s="97"/>
      <c r="CA752" s="49"/>
      <c r="CB752" s="49"/>
      <c r="CC752" s="49"/>
      <c r="CD752" s="49"/>
      <c r="CE752" s="49"/>
      <c r="CF752" s="49"/>
      <c r="CG752" s="49"/>
      <c r="CH752" s="49"/>
      <c r="CI752" s="97"/>
      <c r="CJ752" s="97"/>
      <c r="CK752" s="97"/>
      <c r="CL752" s="97"/>
      <c r="CM752" s="335"/>
      <c r="CN752" s="337"/>
      <c r="CO752" s="315" t="str">
        <f>IF(Формулы!R752&gt;V752,"22-?,Дата 14 - Прибыл из УФСИН; ","")&amp;IF(Формулы!Q752&gt;Y752,"25-?,Дата 13 - Выбыл в УФСИН;","")&amp;IF(YEAR(ДАННЫЕ!$F$1)=YEAR(ДАННЫЕ!B752),IF(AT752&gt;0,"","40-?, вявлен в текущем году! "),"")&amp;IF(YEAR($F$1)=YEAR(W752),IF(X752+Y752&gt;0,"","23-стоит, 24,25 - куда выбыл? "),"")&amp;IF(X752+Y752&gt;0,IF(YEAR($F$1)=YEAR(W752),"","24+25&gt;0? 23 - когда выбыл? "),"")&amp;IF(BA752&lt;BB752,"47&gt;=48; ","")&amp;IF(BA752&lt;BC752,"47&gt;=49; ","")&amp;IF(BA752&lt;BD752,"47&gt;=50; ","")&amp;IF(BE752&gt;0,IF(BF752&gt;0,IF(AU752&gt;AV752,"","41 и 42 - ? (51 и 52 &gt; 0);"),"51 &gt; 0 52 - ?;"),"")&amp;IF(AU752&gt;0,IF(AV752&gt;AU752,"41&gt;42;","")&amp;IF(BE752&gt;0,"","41&gt;0 51-?;"),"")&amp;IF(BF752&gt;0,IF(BE752&gt;0,"","52&gt;0 51-?;"),"")&amp;IF(AW752&gt;=AX752,"","43&gt;44;")&amp;IF(CA752&gt;0,IF(AW752&gt;0,"","71 &gt; 0 43-?;"),"")</f>
        <v/>
      </c>
    </row>
    <row r="753" spans="1:93" s="250" customFormat="1" ht="15" customHeight="1" x14ac:dyDescent="0.2">
      <c r="A753" s="45"/>
      <c r="B753" s="46"/>
      <c r="C753" s="121"/>
      <c r="D753" s="121"/>
      <c r="E753" s="336"/>
      <c r="F753" s="122"/>
      <c r="G753" s="46"/>
      <c r="H753" s="45"/>
      <c r="I753" s="45"/>
      <c r="J753" s="45"/>
      <c r="K753" s="45"/>
      <c r="L753" s="45"/>
      <c r="M753" s="46"/>
      <c r="N753" s="46"/>
      <c r="O753" s="48"/>
      <c r="P753" s="48"/>
      <c r="Q753" s="46"/>
      <c r="R753" s="48"/>
      <c r="S753" s="48"/>
      <c r="T753" s="48"/>
      <c r="U753" s="48"/>
      <c r="V753" s="48"/>
      <c r="W753" s="46"/>
      <c r="X753" s="48"/>
      <c r="Y753" s="48"/>
      <c r="Z753" s="157"/>
      <c r="AA753" s="47"/>
      <c r="AB753" s="97"/>
      <c r="AC753" s="49"/>
      <c r="AD753" s="49"/>
      <c r="AE753" s="49"/>
      <c r="AF753" s="49"/>
      <c r="AG753" s="49"/>
      <c r="AH753" s="47"/>
      <c r="AI753" s="47"/>
      <c r="AJ753" s="47"/>
      <c r="AK753" s="190"/>
      <c r="AL753" s="190"/>
      <c r="AM753" s="190"/>
      <c r="AN753" s="190"/>
      <c r="AO753" s="190"/>
      <c r="AP753" s="151"/>
      <c r="AQ753" s="322"/>
      <c r="AR753" s="322"/>
      <c r="AS753" s="322"/>
      <c r="AT753" s="47"/>
      <c r="AU753" s="47"/>
      <c r="AV753" s="47"/>
      <c r="AW753" s="47"/>
      <c r="AX753" s="322"/>
      <c r="AY753" s="98"/>
      <c r="AZ753" s="98"/>
      <c r="BA753" s="47"/>
      <c r="BB753" s="47"/>
      <c r="BC753" s="47"/>
      <c r="BD753" s="47"/>
      <c r="BE753" s="97"/>
      <c r="BF753" s="49"/>
      <c r="BG753" s="239"/>
      <c r="BH753" s="342"/>
      <c r="BI753" s="49"/>
      <c r="BJ753" s="49"/>
      <c r="BK753" s="49"/>
      <c r="BL753" s="49"/>
      <c r="BM753" s="49"/>
      <c r="BN753" s="47"/>
      <c r="BO753" s="49"/>
      <c r="BP753" s="49"/>
      <c r="BQ753" s="49"/>
      <c r="BR753" s="323"/>
      <c r="BS753" s="323"/>
      <c r="BT753" s="323"/>
      <c r="BU753" s="49"/>
      <c r="BV753" s="49"/>
      <c r="BW753" s="97"/>
      <c r="BX753" s="97"/>
      <c r="BY753" s="97"/>
      <c r="BZ753" s="97"/>
      <c r="CA753" s="49"/>
      <c r="CB753" s="49"/>
      <c r="CC753" s="49"/>
      <c r="CD753" s="49"/>
      <c r="CE753" s="49"/>
      <c r="CF753" s="49"/>
      <c r="CG753" s="49"/>
      <c r="CH753" s="49"/>
      <c r="CI753" s="97"/>
      <c r="CJ753" s="97"/>
      <c r="CK753" s="97"/>
      <c r="CL753" s="97"/>
      <c r="CM753" s="335"/>
      <c r="CN753" s="337"/>
      <c r="CO753" s="315" t="str">
        <f>IF(Формулы!R753&gt;V753,"22-?,Дата 14 - Прибыл из УФСИН; ","")&amp;IF(Формулы!Q753&gt;Y753,"25-?,Дата 13 - Выбыл в УФСИН;","")&amp;IF(YEAR(ДАННЫЕ!$F$1)=YEAR(ДАННЫЕ!B753),IF(AT753&gt;0,"","40-?, вявлен в текущем году! "),"")&amp;IF(YEAR($F$1)=YEAR(W753),IF(X753+Y753&gt;0,"","23-стоит, 24,25 - куда выбыл? "),"")&amp;IF(X753+Y753&gt;0,IF(YEAR($F$1)=YEAR(W753),"","24+25&gt;0? 23 - когда выбыл? "),"")&amp;IF(BA753&lt;BB753,"47&gt;=48; ","")&amp;IF(BA753&lt;BC753,"47&gt;=49; ","")&amp;IF(BA753&lt;BD753,"47&gt;=50; ","")&amp;IF(BE753&gt;0,IF(BF753&gt;0,IF(AU753&gt;AV753,"","41 и 42 - ? (51 и 52 &gt; 0);"),"51 &gt; 0 52 - ?;"),"")&amp;IF(AU753&gt;0,IF(AV753&gt;AU753,"41&gt;42;","")&amp;IF(BE753&gt;0,"","41&gt;0 51-?;"),"")&amp;IF(BF753&gt;0,IF(BE753&gt;0,"","52&gt;0 51-?;"),"")&amp;IF(AW753&gt;=AX753,"","43&gt;44;")&amp;IF(CA753&gt;0,IF(AW753&gt;0,"","71 &gt; 0 43-?;"),"")</f>
        <v/>
      </c>
    </row>
    <row r="754" spans="1:93" s="250" customFormat="1" ht="15" customHeight="1" x14ac:dyDescent="0.2">
      <c r="A754" s="45"/>
      <c r="B754" s="46"/>
      <c r="C754" s="121"/>
      <c r="D754" s="121"/>
      <c r="E754" s="336"/>
      <c r="F754" s="122"/>
      <c r="G754" s="46"/>
      <c r="H754" s="45"/>
      <c r="I754" s="45"/>
      <c r="J754" s="45"/>
      <c r="K754" s="45"/>
      <c r="L754" s="45"/>
      <c r="M754" s="46"/>
      <c r="N754" s="46"/>
      <c r="O754" s="48"/>
      <c r="P754" s="48"/>
      <c r="Q754" s="46"/>
      <c r="R754" s="48"/>
      <c r="S754" s="48"/>
      <c r="T754" s="48"/>
      <c r="U754" s="48"/>
      <c r="V754" s="48"/>
      <c r="W754" s="46"/>
      <c r="X754" s="48"/>
      <c r="Y754" s="48"/>
      <c r="Z754" s="157"/>
      <c r="AA754" s="47"/>
      <c r="AB754" s="97"/>
      <c r="AC754" s="49"/>
      <c r="AD754" s="49"/>
      <c r="AE754" s="49"/>
      <c r="AF754" s="49"/>
      <c r="AG754" s="49"/>
      <c r="AH754" s="47"/>
      <c r="AI754" s="47"/>
      <c r="AJ754" s="47"/>
      <c r="AK754" s="190"/>
      <c r="AL754" s="190"/>
      <c r="AM754" s="190"/>
      <c r="AN754" s="190"/>
      <c r="AO754" s="190"/>
      <c r="AP754" s="151"/>
      <c r="AQ754" s="322"/>
      <c r="AR754" s="322"/>
      <c r="AS754" s="322"/>
      <c r="AT754" s="47"/>
      <c r="AU754" s="47"/>
      <c r="AV754" s="47"/>
      <c r="AW754" s="47"/>
      <c r="AX754" s="322"/>
      <c r="AY754" s="98"/>
      <c r="AZ754" s="98"/>
      <c r="BA754" s="47"/>
      <c r="BB754" s="47"/>
      <c r="BC754" s="47"/>
      <c r="BD754" s="47"/>
      <c r="BE754" s="97"/>
      <c r="BF754" s="49"/>
      <c r="BG754" s="239"/>
      <c r="BH754" s="342"/>
      <c r="BI754" s="49"/>
      <c r="BJ754" s="49"/>
      <c r="BK754" s="49"/>
      <c r="BL754" s="49"/>
      <c r="BM754" s="49"/>
      <c r="BN754" s="47"/>
      <c r="BO754" s="49"/>
      <c r="BP754" s="49"/>
      <c r="BQ754" s="49"/>
      <c r="BR754" s="323"/>
      <c r="BS754" s="323"/>
      <c r="BT754" s="323"/>
      <c r="BU754" s="49"/>
      <c r="BV754" s="49"/>
      <c r="BW754" s="97"/>
      <c r="BX754" s="97"/>
      <c r="BY754" s="97"/>
      <c r="BZ754" s="97"/>
      <c r="CA754" s="49"/>
      <c r="CB754" s="49"/>
      <c r="CC754" s="49"/>
      <c r="CD754" s="49"/>
      <c r="CE754" s="49"/>
      <c r="CF754" s="49"/>
      <c r="CG754" s="49"/>
      <c r="CH754" s="49"/>
      <c r="CI754" s="97"/>
      <c r="CJ754" s="97"/>
      <c r="CK754" s="97"/>
      <c r="CL754" s="97"/>
      <c r="CM754" s="335"/>
      <c r="CN754" s="337"/>
      <c r="CO754" s="315" t="str">
        <f>IF(Формулы!R754&gt;V754,"22-?,Дата 14 - Прибыл из УФСИН; ","")&amp;IF(Формулы!Q754&gt;Y754,"25-?,Дата 13 - Выбыл в УФСИН;","")&amp;IF(YEAR(ДАННЫЕ!$F$1)=YEAR(ДАННЫЕ!B754),IF(AT754&gt;0,"","40-?, вявлен в текущем году! "),"")&amp;IF(YEAR($F$1)=YEAR(W754),IF(X754+Y754&gt;0,"","23-стоит, 24,25 - куда выбыл? "),"")&amp;IF(X754+Y754&gt;0,IF(YEAR($F$1)=YEAR(W754),"","24+25&gt;0? 23 - когда выбыл? "),"")&amp;IF(BA754&lt;BB754,"47&gt;=48; ","")&amp;IF(BA754&lt;BC754,"47&gt;=49; ","")&amp;IF(BA754&lt;BD754,"47&gt;=50; ","")&amp;IF(BE754&gt;0,IF(BF754&gt;0,IF(AU754&gt;AV754,"","41 и 42 - ? (51 и 52 &gt; 0);"),"51 &gt; 0 52 - ?;"),"")&amp;IF(AU754&gt;0,IF(AV754&gt;AU754,"41&gt;42;","")&amp;IF(BE754&gt;0,"","41&gt;0 51-?;"),"")&amp;IF(BF754&gt;0,IF(BE754&gt;0,"","52&gt;0 51-?;"),"")&amp;IF(AW754&gt;=AX754,"","43&gt;44;")&amp;IF(CA754&gt;0,IF(AW754&gt;0,"","71 &gt; 0 43-?;"),"")</f>
        <v/>
      </c>
    </row>
    <row r="755" spans="1:93" s="250" customFormat="1" ht="15" customHeight="1" x14ac:dyDescent="0.2">
      <c r="A755" s="45"/>
      <c r="B755" s="46"/>
      <c r="C755" s="121"/>
      <c r="D755" s="121"/>
      <c r="E755" s="336"/>
      <c r="F755" s="122"/>
      <c r="G755" s="46"/>
      <c r="H755" s="45"/>
      <c r="I755" s="45"/>
      <c r="J755" s="45"/>
      <c r="K755" s="45"/>
      <c r="L755" s="45"/>
      <c r="M755" s="46"/>
      <c r="N755" s="46"/>
      <c r="O755" s="48"/>
      <c r="P755" s="48"/>
      <c r="Q755" s="46"/>
      <c r="R755" s="48"/>
      <c r="S755" s="48"/>
      <c r="T755" s="48"/>
      <c r="U755" s="48"/>
      <c r="V755" s="48"/>
      <c r="W755" s="46"/>
      <c r="X755" s="48"/>
      <c r="Y755" s="48"/>
      <c r="Z755" s="157"/>
      <c r="AA755" s="47"/>
      <c r="AB755" s="97"/>
      <c r="AC755" s="49"/>
      <c r="AD755" s="49"/>
      <c r="AE755" s="49"/>
      <c r="AF755" s="49"/>
      <c r="AG755" s="49"/>
      <c r="AH755" s="47"/>
      <c r="AI755" s="47"/>
      <c r="AJ755" s="47"/>
      <c r="AK755" s="190"/>
      <c r="AL755" s="190"/>
      <c r="AM755" s="190"/>
      <c r="AN755" s="190"/>
      <c r="AO755" s="190"/>
      <c r="AP755" s="151"/>
      <c r="AQ755" s="322"/>
      <c r="AR755" s="322"/>
      <c r="AS755" s="322"/>
      <c r="AT755" s="47"/>
      <c r="AU755" s="47"/>
      <c r="AV755" s="47"/>
      <c r="AW755" s="47"/>
      <c r="AX755" s="322"/>
      <c r="AY755" s="98"/>
      <c r="AZ755" s="98"/>
      <c r="BA755" s="47"/>
      <c r="BB755" s="47"/>
      <c r="BC755" s="47"/>
      <c r="BD755" s="47"/>
      <c r="BE755" s="97"/>
      <c r="BF755" s="49"/>
      <c r="BG755" s="239"/>
      <c r="BH755" s="342"/>
      <c r="BI755" s="49"/>
      <c r="BJ755" s="49"/>
      <c r="BK755" s="49"/>
      <c r="BL755" s="49"/>
      <c r="BM755" s="49"/>
      <c r="BN755" s="47"/>
      <c r="BO755" s="49"/>
      <c r="BP755" s="49"/>
      <c r="BQ755" s="49"/>
      <c r="BR755" s="323"/>
      <c r="BS755" s="323"/>
      <c r="BT755" s="323"/>
      <c r="BU755" s="49"/>
      <c r="BV755" s="49"/>
      <c r="BW755" s="97"/>
      <c r="BX755" s="97"/>
      <c r="BY755" s="97"/>
      <c r="BZ755" s="97"/>
      <c r="CA755" s="49"/>
      <c r="CB755" s="49"/>
      <c r="CC755" s="49"/>
      <c r="CD755" s="49"/>
      <c r="CE755" s="49"/>
      <c r="CF755" s="49"/>
      <c r="CG755" s="49"/>
      <c r="CH755" s="49"/>
      <c r="CI755" s="97"/>
      <c r="CJ755" s="97"/>
      <c r="CK755" s="97"/>
      <c r="CL755" s="97"/>
      <c r="CM755" s="335"/>
      <c r="CN755" s="337"/>
      <c r="CO755" s="315" t="str">
        <f>IF(Формулы!R755&gt;V755,"22-?,Дата 14 - Прибыл из УФСИН; ","")&amp;IF(Формулы!Q755&gt;Y755,"25-?,Дата 13 - Выбыл в УФСИН;","")&amp;IF(YEAR(ДАННЫЕ!$F$1)=YEAR(ДАННЫЕ!B755),IF(AT755&gt;0,"","40-?, вявлен в текущем году! "),"")&amp;IF(YEAR($F$1)=YEAR(W755),IF(X755+Y755&gt;0,"","23-стоит, 24,25 - куда выбыл? "),"")&amp;IF(X755+Y755&gt;0,IF(YEAR($F$1)=YEAR(W755),"","24+25&gt;0? 23 - когда выбыл? "),"")&amp;IF(BA755&lt;BB755,"47&gt;=48; ","")&amp;IF(BA755&lt;BC755,"47&gt;=49; ","")&amp;IF(BA755&lt;BD755,"47&gt;=50; ","")&amp;IF(BE755&gt;0,IF(BF755&gt;0,IF(AU755&gt;AV755,"","41 и 42 - ? (51 и 52 &gt; 0);"),"51 &gt; 0 52 - ?;"),"")&amp;IF(AU755&gt;0,IF(AV755&gt;AU755,"41&gt;42;","")&amp;IF(BE755&gt;0,"","41&gt;0 51-?;"),"")&amp;IF(BF755&gt;0,IF(BE755&gt;0,"","52&gt;0 51-?;"),"")&amp;IF(AW755&gt;=AX755,"","43&gt;44;")&amp;IF(CA755&gt;0,IF(AW755&gt;0,"","71 &gt; 0 43-?;"),"")</f>
        <v/>
      </c>
    </row>
    <row r="756" spans="1:93" s="250" customFormat="1" ht="15" customHeight="1" x14ac:dyDescent="0.2">
      <c r="A756" s="45"/>
      <c r="B756" s="46"/>
      <c r="C756" s="121"/>
      <c r="D756" s="121"/>
      <c r="E756" s="336"/>
      <c r="F756" s="122"/>
      <c r="G756" s="46"/>
      <c r="H756" s="45"/>
      <c r="I756" s="45"/>
      <c r="J756" s="45"/>
      <c r="K756" s="45"/>
      <c r="L756" s="45"/>
      <c r="M756" s="46"/>
      <c r="N756" s="46"/>
      <c r="O756" s="48"/>
      <c r="P756" s="48"/>
      <c r="Q756" s="46"/>
      <c r="R756" s="48"/>
      <c r="S756" s="48"/>
      <c r="T756" s="48"/>
      <c r="U756" s="48"/>
      <c r="V756" s="48"/>
      <c r="W756" s="46"/>
      <c r="X756" s="48"/>
      <c r="Y756" s="48"/>
      <c r="Z756" s="157"/>
      <c r="AA756" s="47"/>
      <c r="AB756" s="97"/>
      <c r="AC756" s="49"/>
      <c r="AD756" s="49"/>
      <c r="AE756" s="49"/>
      <c r="AF756" s="49"/>
      <c r="AG756" s="49"/>
      <c r="AH756" s="47"/>
      <c r="AI756" s="47"/>
      <c r="AJ756" s="47"/>
      <c r="AK756" s="190"/>
      <c r="AL756" s="190"/>
      <c r="AM756" s="190"/>
      <c r="AN756" s="190"/>
      <c r="AO756" s="190"/>
      <c r="AP756" s="151"/>
      <c r="AQ756" s="322"/>
      <c r="AR756" s="322"/>
      <c r="AS756" s="322"/>
      <c r="AT756" s="47"/>
      <c r="AU756" s="47"/>
      <c r="AV756" s="47"/>
      <c r="AW756" s="47"/>
      <c r="AX756" s="322"/>
      <c r="AY756" s="98"/>
      <c r="AZ756" s="98"/>
      <c r="BA756" s="47"/>
      <c r="BB756" s="47"/>
      <c r="BC756" s="47"/>
      <c r="BD756" s="47"/>
      <c r="BE756" s="97"/>
      <c r="BF756" s="49"/>
      <c r="BG756" s="239"/>
      <c r="BH756" s="342"/>
      <c r="BI756" s="49"/>
      <c r="BJ756" s="49"/>
      <c r="BK756" s="49"/>
      <c r="BL756" s="49"/>
      <c r="BM756" s="49"/>
      <c r="BN756" s="47"/>
      <c r="BO756" s="49"/>
      <c r="BP756" s="49"/>
      <c r="BQ756" s="49"/>
      <c r="BR756" s="323"/>
      <c r="BS756" s="323"/>
      <c r="BT756" s="323"/>
      <c r="BU756" s="49"/>
      <c r="BV756" s="49"/>
      <c r="BW756" s="97"/>
      <c r="BX756" s="97"/>
      <c r="BY756" s="97"/>
      <c r="BZ756" s="97"/>
      <c r="CA756" s="49"/>
      <c r="CB756" s="49"/>
      <c r="CC756" s="49"/>
      <c r="CD756" s="49"/>
      <c r="CE756" s="49"/>
      <c r="CF756" s="49"/>
      <c r="CG756" s="49"/>
      <c r="CH756" s="49"/>
      <c r="CI756" s="97"/>
      <c r="CJ756" s="97"/>
      <c r="CK756" s="97"/>
      <c r="CL756" s="97"/>
      <c r="CM756" s="335"/>
      <c r="CN756" s="337"/>
      <c r="CO756" s="315" t="str">
        <f>IF(Формулы!R756&gt;V756,"22-?,Дата 14 - Прибыл из УФСИН; ","")&amp;IF(Формулы!Q756&gt;Y756,"25-?,Дата 13 - Выбыл в УФСИН;","")&amp;IF(YEAR(ДАННЫЕ!$F$1)=YEAR(ДАННЫЕ!B756),IF(AT756&gt;0,"","40-?, вявлен в текущем году! "),"")&amp;IF(YEAR($F$1)=YEAR(W756),IF(X756+Y756&gt;0,"","23-стоит, 24,25 - куда выбыл? "),"")&amp;IF(X756+Y756&gt;0,IF(YEAR($F$1)=YEAR(W756),"","24+25&gt;0? 23 - когда выбыл? "),"")&amp;IF(BA756&lt;BB756,"47&gt;=48; ","")&amp;IF(BA756&lt;BC756,"47&gt;=49; ","")&amp;IF(BA756&lt;BD756,"47&gt;=50; ","")&amp;IF(BE756&gt;0,IF(BF756&gt;0,IF(AU756&gt;AV756,"","41 и 42 - ? (51 и 52 &gt; 0);"),"51 &gt; 0 52 - ?;"),"")&amp;IF(AU756&gt;0,IF(AV756&gt;AU756,"41&gt;42;","")&amp;IF(BE756&gt;0,"","41&gt;0 51-?;"),"")&amp;IF(BF756&gt;0,IF(BE756&gt;0,"","52&gt;0 51-?;"),"")&amp;IF(AW756&gt;=AX756,"","43&gt;44;")&amp;IF(CA756&gt;0,IF(AW756&gt;0,"","71 &gt; 0 43-?;"),"")</f>
        <v/>
      </c>
    </row>
    <row r="757" spans="1:93" s="250" customFormat="1" ht="15" customHeight="1" x14ac:dyDescent="0.2">
      <c r="A757" s="45"/>
      <c r="B757" s="46"/>
      <c r="C757" s="121"/>
      <c r="D757" s="121"/>
      <c r="E757" s="336"/>
      <c r="F757" s="122"/>
      <c r="G757" s="46"/>
      <c r="H757" s="45"/>
      <c r="I757" s="45"/>
      <c r="J757" s="45"/>
      <c r="K757" s="45"/>
      <c r="L757" s="45"/>
      <c r="M757" s="46"/>
      <c r="N757" s="46"/>
      <c r="O757" s="48"/>
      <c r="P757" s="48"/>
      <c r="Q757" s="46"/>
      <c r="R757" s="48"/>
      <c r="S757" s="48"/>
      <c r="T757" s="48"/>
      <c r="U757" s="48"/>
      <c r="V757" s="48"/>
      <c r="W757" s="46"/>
      <c r="X757" s="48"/>
      <c r="Y757" s="48"/>
      <c r="Z757" s="157"/>
      <c r="AA757" s="47"/>
      <c r="AB757" s="97"/>
      <c r="AC757" s="49"/>
      <c r="AD757" s="49"/>
      <c r="AE757" s="49"/>
      <c r="AF757" s="49"/>
      <c r="AG757" s="49"/>
      <c r="AH757" s="47"/>
      <c r="AI757" s="47"/>
      <c r="AJ757" s="47"/>
      <c r="AK757" s="190"/>
      <c r="AL757" s="190"/>
      <c r="AM757" s="190"/>
      <c r="AN757" s="190"/>
      <c r="AO757" s="190"/>
      <c r="AP757" s="151"/>
      <c r="AQ757" s="322"/>
      <c r="AR757" s="322"/>
      <c r="AS757" s="322"/>
      <c r="AT757" s="47"/>
      <c r="AU757" s="47"/>
      <c r="AV757" s="47"/>
      <c r="AW757" s="47"/>
      <c r="AX757" s="322"/>
      <c r="AY757" s="98"/>
      <c r="AZ757" s="98"/>
      <c r="BA757" s="47"/>
      <c r="BB757" s="47"/>
      <c r="BC757" s="47"/>
      <c r="BD757" s="47"/>
      <c r="BE757" s="97"/>
      <c r="BF757" s="49"/>
      <c r="BG757" s="239"/>
      <c r="BH757" s="342"/>
      <c r="BI757" s="49"/>
      <c r="BJ757" s="49"/>
      <c r="BK757" s="49"/>
      <c r="BL757" s="49"/>
      <c r="BM757" s="49"/>
      <c r="BN757" s="47"/>
      <c r="BO757" s="49"/>
      <c r="BP757" s="49"/>
      <c r="BQ757" s="49"/>
      <c r="BR757" s="323"/>
      <c r="BS757" s="323"/>
      <c r="BT757" s="323"/>
      <c r="BU757" s="49"/>
      <c r="BV757" s="49"/>
      <c r="BW757" s="97"/>
      <c r="BX757" s="97"/>
      <c r="BY757" s="97"/>
      <c r="BZ757" s="97"/>
      <c r="CA757" s="49"/>
      <c r="CB757" s="49"/>
      <c r="CC757" s="49"/>
      <c r="CD757" s="49"/>
      <c r="CE757" s="49"/>
      <c r="CF757" s="49"/>
      <c r="CG757" s="49"/>
      <c r="CH757" s="49"/>
      <c r="CI757" s="97"/>
      <c r="CJ757" s="97"/>
      <c r="CK757" s="97"/>
      <c r="CL757" s="97"/>
      <c r="CM757" s="335"/>
      <c r="CN757" s="337"/>
      <c r="CO757" s="315" t="str">
        <f>IF(Формулы!R757&gt;V757,"22-?,Дата 14 - Прибыл из УФСИН; ","")&amp;IF(Формулы!Q757&gt;Y757,"25-?,Дата 13 - Выбыл в УФСИН;","")&amp;IF(YEAR(ДАННЫЕ!$F$1)=YEAR(ДАННЫЕ!B757),IF(AT757&gt;0,"","40-?, вявлен в текущем году! "),"")&amp;IF(YEAR($F$1)=YEAR(W757),IF(X757+Y757&gt;0,"","23-стоит, 24,25 - куда выбыл? "),"")&amp;IF(X757+Y757&gt;0,IF(YEAR($F$1)=YEAR(W757),"","24+25&gt;0? 23 - когда выбыл? "),"")&amp;IF(BA757&lt;BB757,"47&gt;=48; ","")&amp;IF(BA757&lt;BC757,"47&gt;=49; ","")&amp;IF(BA757&lt;BD757,"47&gt;=50; ","")&amp;IF(BE757&gt;0,IF(BF757&gt;0,IF(AU757&gt;AV757,"","41 и 42 - ? (51 и 52 &gt; 0);"),"51 &gt; 0 52 - ?;"),"")&amp;IF(AU757&gt;0,IF(AV757&gt;AU757,"41&gt;42;","")&amp;IF(BE757&gt;0,"","41&gt;0 51-?;"),"")&amp;IF(BF757&gt;0,IF(BE757&gt;0,"","52&gt;0 51-?;"),"")&amp;IF(AW757&gt;=AX757,"","43&gt;44;")&amp;IF(CA757&gt;0,IF(AW757&gt;0,"","71 &gt; 0 43-?;"),"")</f>
        <v/>
      </c>
    </row>
    <row r="758" spans="1:93" s="250" customFormat="1" ht="15" customHeight="1" x14ac:dyDescent="0.2">
      <c r="A758" s="45"/>
      <c r="B758" s="46"/>
      <c r="C758" s="121"/>
      <c r="D758" s="121"/>
      <c r="E758" s="336"/>
      <c r="F758" s="122"/>
      <c r="G758" s="46"/>
      <c r="H758" s="45"/>
      <c r="I758" s="45"/>
      <c r="J758" s="45"/>
      <c r="K758" s="45"/>
      <c r="L758" s="45"/>
      <c r="M758" s="46"/>
      <c r="N758" s="46"/>
      <c r="O758" s="48"/>
      <c r="P758" s="48"/>
      <c r="Q758" s="46"/>
      <c r="R758" s="48"/>
      <c r="S758" s="48"/>
      <c r="T758" s="48"/>
      <c r="U758" s="48"/>
      <c r="V758" s="48"/>
      <c r="W758" s="46"/>
      <c r="X758" s="48"/>
      <c r="Y758" s="48"/>
      <c r="Z758" s="157"/>
      <c r="AA758" s="47"/>
      <c r="AB758" s="97"/>
      <c r="AC758" s="49"/>
      <c r="AD758" s="49"/>
      <c r="AE758" s="49"/>
      <c r="AF758" s="49"/>
      <c r="AG758" s="49"/>
      <c r="AH758" s="47"/>
      <c r="AI758" s="47"/>
      <c r="AJ758" s="47"/>
      <c r="AK758" s="190"/>
      <c r="AL758" s="190"/>
      <c r="AM758" s="190"/>
      <c r="AN758" s="190"/>
      <c r="AO758" s="190"/>
      <c r="AP758" s="151"/>
      <c r="AQ758" s="322"/>
      <c r="AR758" s="322"/>
      <c r="AS758" s="322"/>
      <c r="AT758" s="47"/>
      <c r="AU758" s="47"/>
      <c r="AV758" s="47"/>
      <c r="AW758" s="47"/>
      <c r="AX758" s="322"/>
      <c r="AY758" s="98"/>
      <c r="AZ758" s="98"/>
      <c r="BA758" s="47"/>
      <c r="BB758" s="47"/>
      <c r="BC758" s="47"/>
      <c r="BD758" s="47"/>
      <c r="BE758" s="97"/>
      <c r="BF758" s="49"/>
      <c r="BG758" s="239"/>
      <c r="BH758" s="342"/>
      <c r="BI758" s="49"/>
      <c r="BJ758" s="49"/>
      <c r="BK758" s="49"/>
      <c r="BL758" s="49"/>
      <c r="BM758" s="49"/>
      <c r="BN758" s="47"/>
      <c r="BO758" s="49"/>
      <c r="BP758" s="49"/>
      <c r="BQ758" s="49"/>
      <c r="BR758" s="323"/>
      <c r="BS758" s="323"/>
      <c r="BT758" s="323"/>
      <c r="BU758" s="49"/>
      <c r="BV758" s="49"/>
      <c r="BW758" s="97"/>
      <c r="BX758" s="97"/>
      <c r="BY758" s="97"/>
      <c r="BZ758" s="97"/>
      <c r="CA758" s="49"/>
      <c r="CB758" s="49"/>
      <c r="CC758" s="49"/>
      <c r="CD758" s="49"/>
      <c r="CE758" s="49"/>
      <c r="CF758" s="49"/>
      <c r="CG758" s="49"/>
      <c r="CH758" s="49"/>
      <c r="CI758" s="97"/>
      <c r="CJ758" s="97"/>
      <c r="CK758" s="97"/>
      <c r="CL758" s="97"/>
      <c r="CM758" s="335"/>
      <c r="CN758" s="337"/>
      <c r="CO758" s="315" t="str">
        <f>IF(Формулы!R758&gt;V758,"22-?,Дата 14 - Прибыл из УФСИН; ","")&amp;IF(Формулы!Q758&gt;Y758,"25-?,Дата 13 - Выбыл в УФСИН;","")&amp;IF(YEAR(ДАННЫЕ!$F$1)=YEAR(ДАННЫЕ!B758),IF(AT758&gt;0,"","40-?, вявлен в текущем году! "),"")&amp;IF(YEAR($F$1)=YEAR(W758),IF(X758+Y758&gt;0,"","23-стоит, 24,25 - куда выбыл? "),"")&amp;IF(X758+Y758&gt;0,IF(YEAR($F$1)=YEAR(W758),"","24+25&gt;0? 23 - когда выбыл? "),"")&amp;IF(BA758&lt;BB758,"47&gt;=48; ","")&amp;IF(BA758&lt;BC758,"47&gt;=49; ","")&amp;IF(BA758&lt;BD758,"47&gt;=50; ","")&amp;IF(BE758&gt;0,IF(BF758&gt;0,IF(AU758&gt;AV758,"","41 и 42 - ? (51 и 52 &gt; 0);"),"51 &gt; 0 52 - ?;"),"")&amp;IF(AU758&gt;0,IF(AV758&gt;AU758,"41&gt;42;","")&amp;IF(BE758&gt;0,"","41&gt;0 51-?;"),"")&amp;IF(BF758&gt;0,IF(BE758&gt;0,"","52&gt;0 51-?;"),"")&amp;IF(AW758&gt;=AX758,"","43&gt;44;")&amp;IF(CA758&gt;0,IF(AW758&gt;0,"","71 &gt; 0 43-?;"),"")</f>
        <v/>
      </c>
    </row>
    <row r="759" spans="1:93" s="250" customFormat="1" ht="15" customHeight="1" x14ac:dyDescent="0.2">
      <c r="A759" s="45"/>
      <c r="B759" s="46"/>
      <c r="C759" s="121"/>
      <c r="D759" s="121"/>
      <c r="E759" s="336"/>
      <c r="F759" s="122"/>
      <c r="G759" s="46"/>
      <c r="H759" s="45"/>
      <c r="I759" s="45"/>
      <c r="J759" s="45"/>
      <c r="K759" s="45"/>
      <c r="L759" s="45"/>
      <c r="M759" s="46"/>
      <c r="N759" s="46"/>
      <c r="O759" s="48"/>
      <c r="P759" s="48"/>
      <c r="Q759" s="46"/>
      <c r="R759" s="48"/>
      <c r="S759" s="48"/>
      <c r="T759" s="48"/>
      <c r="U759" s="48"/>
      <c r="V759" s="48"/>
      <c r="W759" s="46"/>
      <c r="X759" s="48"/>
      <c r="Y759" s="48"/>
      <c r="Z759" s="157"/>
      <c r="AA759" s="47"/>
      <c r="AB759" s="97"/>
      <c r="AC759" s="49"/>
      <c r="AD759" s="49"/>
      <c r="AE759" s="49"/>
      <c r="AF759" s="49"/>
      <c r="AG759" s="49"/>
      <c r="AH759" s="47"/>
      <c r="AI759" s="47"/>
      <c r="AJ759" s="47"/>
      <c r="AK759" s="190"/>
      <c r="AL759" s="190"/>
      <c r="AM759" s="190"/>
      <c r="AN759" s="190"/>
      <c r="AO759" s="190"/>
      <c r="AP759" s="151"/>
      <c r="AQ759" s="322"/>
      <c r="AR759" s="322"/>
      <c r="AS759" s="322"/>
      <c r="AT759" s="47"/>
      <c r="AU759" s="47"/>
      <c r="AV759" s="47"/>
      <c r="AW759" s="47"/>
      <c r="AX759" s="322"/>
      <c r="AY759" s="98"/>
      <c r="AZ759" s="98"/>
      <c r="BA759" s="47"/>
      <c r="BB759" s="47"/>
      <c r="BC759" s="47"/>
      <c r="BD759" s="47"/>
      <c r="BE759" s="97"/>
      <c r="BF759" s="49"/>
      <c r="BG759" s="239"/>
      <c r="BH759" s="342"/>
      <c r="BI759" s="49"/>
      <c r="BJ759" s="49"/>
      <c r="BK759" s="49"/>
      <c r="BL759" s="49"/>
      <c r="BM759" s="49"/>
      <c r="BN759" s="47"/>
      <c r="BO759" s="49"/>
      <c r="BP759" s="49"/>
      <c r="BQ759" s="49"/>
      <c r="BR759" s="323"/>
      <c r="BS759" s="323"/>
      <c r="BT759" s="323"/>
      <c r="BU759" s="49"/>
      <c r="BV759" s="49"/>
      <c r="BW759" s="97"/>
      <c r="BX759" s="97"/>
      <c r="BY759" s="97"/>
      <c r="BZ759" s="97"/>
      <c r="CA759" s="49"/>
      <c r="CB759" s="49"/>
      <c r="CC759" s="49"/>
      <c r="CD759" s="49"/>
      <c r="CE759" s="49"/>
      <c r="CF759" s="49"/>
      <c r="CG759" s="49"/>
      <c r="CH759" s="49"/>
      <c r="CI759" s="97"/>
      <c r="CJ759" s="97"/>
      <c r="CK759" s="97"/>
      <c r="CL759" s="97"/>
      <c r="CM759" s="335"/>
      <c r="CN759" s="337"/>
      <c r="CO759" s="315" t="str">
        <f>IF(Формулы!R759&gt;V759,"22-?,Дата 14 - Прибыл из УФСИН; ","")&amp;IF(Формулы!Q759&gt;Y759,"25-?,Дата 13 - Выбыл в УФСИН;","")&amp;IF(YEAR(ДАННЫЕ!$F$1)=YEAR(ДАННЫЕ!B759),IF(AT759&gt;0,"","40-?, вявлен в текущем году! "),"")&amp;IF(YEAR($F$1)=YEAR(W759),IF(X759+Y759&gt;0,"","23-стоит, 24,25 - куда выбыл? "),"")&amp;IF(X759+Y759&gt;0,IF(YEAR($F$1)=YEAR(W759),"","24+25&gt;0? 23 - когда выбыл? "),"")&amp;IF(BA759&lt;BB759,"47&gt;=48; ","")&amp;IF(BA759&lt;BC759,"47&gt;=49; ","")&amp;IF(BA759&lt;BD759,"47&gt;=50; ","")&amp;IF(BE759&gt;0,IF(BF759&gt;0,IF(AU759&gt;AV759,"","41 и 42 - ? (51 и 52 &gt; 0);"),"51 &gt; 0 52 - ?;"),"")&amp;IF(AU759&gt;0,IF(AV759&gt;AU759,"41&gt;42;","")&amp;IF(BE759&gt;0,"","41&gt;0 51-?;"),"")&amp;IF(BF759&gt;0,IF(BE759&gt;0,"","52&gt;0 51-?;"),"")&amp;IF(AW759&gt;=AX759,"","43&gt;44;")&amp;IF(CA759&gt;0,IF(AW759&gt;0,"","71 &gt; 0 43-?;"),"")</f>
        <v/>
      </c>
    </row>
    <row r="760" spans="1:93" s="250" customFormat="1" ht="15" customHeight="1" x14ac:dyDescent="0.2">
      <c r="A760" s="45"/>
      <c r="B760" s="46"/>
      <c r="C760" s="121"/>
      <c r="D760" s="121"/>
      <c r="E760" s="336"/>
      <c r="F760" s="122"/>
      <c r="G760" s="46"/>
      <c r="H760" s="45"/>
      <c r="I760" s="45"/>
      <c r="J760" s="45"/>
      <c r="K760" s="45"/>
      <c r="L760" s="45"/>
      <c r="M760" s="46"/>
      <c r="N760" s="46"/>
      <c r="O760" s="48"/>
      <c r="P760" s="48"/>
      <c r="Q760" s="46"/>
      <c r="R760" s="48"/>
      <c r="S760" s="48"/>
      <c r="T760" s="48"/>
      <c r="U760" s="48"/>
      <c r="V760" s="48"/>
      <c r="W760" s="46"/>
      <c r="X760" s="48"/>
      <c r="Y760" s="48"/>
      <c r="Z760" s="157"/>
      <c r="AA760" s="47"/>
      <c r="AB760" s="97"/>
      <c r="AC760" s="49"/>
      <c r="AD760" s="49"/>
      <c r="AE760" s="49"/>
      <c r="AF760" s="49"/>
      <c r="AG760" s="49"/>
      <c r="AH760" s="47"/>
      <c r="AI760" s="47"/>
      <c r="AJ760" s="47"/>
      <c r="AK760" s="190"/>
      <c r="AL760" s="190"/>
      <c r="AM760" s="190"/>
      <c r="AN760" s="190"/>
      <c r="AO760" s="190"/>
      <c r="AP760" s="151"/>
      <c r="AQ760" s="322"/>
      <c r="AR760" s="322"/>
      <c r="AS760" s="322"/>
      <c r="AT760" s="47"/>
      <c r="AU760" s="47"/>
      <c r="AV760" s="47"/>
      <c r="AW760" s="47"/>
      <c r="AX760" s="322"/>
      <c r="AY760" s="98"/>
      <c r="AZ760" s="98"/>
      <c r="BA760" s="47"/>
      <c r="BB760" s="47"/>
      <c r="BC760" s="47"/>
      <c r="BD760" s="47"/>
      <c r="BE760" s="97"/>
      <c r="BF760" s="49"/>
      <c r="BG760" s="239"/>
      <c r="BH760" s="342"/>
      <c r="BI760" s="49"/>
      <c r="BJ760" s="49"/>
      <c r="BK760" s="49"/>
      <c r="BL760" s="49"/>
      <c r="BM760" s="49"/>
      <c r="BN760" s="47"/>
      <c r="BO760" s="49"/>
      <c r="BP760" s="49"/>
      <c r="BQ760" s="49"/>
      <c r="BR760" s="323"/>
      <c r="BS760" s="323"/>
      <c r="BT760" s="323"/>
      <c r="BU760" s="49"/>
      <c r="BV760" s="49"/>
      <c r="BW760" s="97"/>
      <c r="BX760" s="97"/>
      <c r="BY760" s="97"/>
      <c r="BZ760" s="97"/>
      <c r="CA760" s="49"/>
      <c r="CB760" s="49"/>
      <c r="CC760" s="49"/>
      <c r="CD760" s="49"/>
      <c r="CE760" s="49"/>
      <c r="CF760" s="49"/>
      <c r="CG760" s="49"/>
      <c r="CH760" s="49"/>
      <c r="CI760" s="97"/>
      <c r="CJ760" s="97"/>
      <c r="CK760" s="97"/>
      <c r="CL760" s="97"/>
      <c r="CM760" s="335"/>
      <c r="CN760" s="337"/>
      <c r="CO760" s="315" t="str">
        <f>IF(Формулы!R760&gt;V760,"22-?,Дата 14 - Прибыл из УФСИН; ","")&amp;IF(Формулы!Q760&gt;Y760,"25-?,Дата 13 - Выбыл в УФСИН;","")&amp;IF(YEAR(ДАННЫЕ!$F$1)=YEAR(ДАННЫЕ!B760),IF(AT760&gt;0,"","40-?, вявлен в текущем году! "),"")&amp;IF(YEAR($F$1)=YEAR(W760),IF(X760+Y760&gt;0,"","23-стоит, 24,25 - куда выбыл? "),"")&amp;IF(X760+Y760&gt;0,IF(YEAR($F$1)=YEAR(W760),"","24+25&gt;0? 23 - когда выбыл? "),"")&amp;IF(BA760&lt;BB760,"47&gt;=48; ","")&amp;IF(BA760&lt;BC760,"47&gt;=49; ","")&amp;IF(BA760&lt;BD760,"47&gt;=50; ","")&amp;IF(BE760&gt;0,IF(BF760&gt;0,IF(AU760&gt;AV760,"","41 и 42 - ? (51 и 52 &gt; 0);"),"51 &gt; 0 52 - ?;"),"")&amp;IF(AU760&gt;0,IF(AV760&gt;AU760,"41&gt;42;","")&amp;IF(BE760&gt;0,"","41&gt;0 51-?;"),"")&amp;IF(BF760&gt;0,IF(BE760&gt;0,"","52&gt;0 51-?;"),"")&amp;IF(AW760&gt;=AX760,"","43&gt;44;")&amp;IF(CA760&gt;0,IF(AW760&gt;0,"","71 &gt; 0 43-?;"),"")</f>
        <v/>
      </c>
    </row>
    <row r="761" spans="1:93" s="250" customFormat="1" ht="15" customHeight="1" x14ac:dyDescent="0.2">
      <c r="A761" s="45"/>
      <c r="B761" s="46"/>
      <c r="C761" s="121"/>
      <c r="D761" s="121"/>
      <c r="E761" s="336"/>
      <c r="F761" s="122"/>
      <c r="G761" s="46"/>
      <c r="H761" s="45"/>
      <c r="I761" s="45"/>
      <c r="J761" s="45"/>
      <c r="K761" s="45"/>
      <c r="L761" s="45"/>
      <c r="M761" s="46"/>
      <c r="N761" s="46"/>
      <c r="O761" s="48"/>
      <c r="P761" s="48"/>
      <c r="Q761" s="46"/>
      <c r="R761" s="48"/>
      <c r="S761" s="48"/>
      <c r="T761" s="48"/>
      <c r="U761" s="48"/>
      <c r="V761" s="48"/>
      <c r="W761" s="46"/>
      <c r="X761" s="48"/>
      <c r="Y761" s="48"/>
      <c r="Z761" s="157"/>
      <c r="AA761" s="47"/>
      <c r="AB761" s="97"/>
      <c r="AC761" s="49"/>
      <c r="AD761" s="49"/>
      <c r="AE761" s="49"/>
      <c r="AF761" s="49"/>
      <c r="AG761" s="49"/>
      <c r="AH761" s="47"/>
      <c r="AI761" s="47"/>
      <c r="AJ761" s="47"/>
      <c r="AK761" s="190"/>
      <c r="AL761" s="190"/>
      <c r="AM761" s="190"/>
      <c r="AN761" s="190"/>
      <c r="AO761" s="190"/>
      <c r="AP761" s="151"/>
      <c r="AQ761" s="322"/>
      <c r="AR761" s="322"/>
      <c r="AS761" s="322"/>
      <c r="AT761" s="47"/>
      <c r="AU761" s="47"/>
      <c r="AV761" s="47"/>
      <c r="AW761" s="47"/>
      <c r="AX761" s="322"/>
      <c r="AY761" s="98"/>
      <c r="AZ761" s="98"/>
      <c r="BA761" s="47"/>
      <c r="BB761" s="47"/>
      <c r="BC761" s="47"/>
      <c r="BD761" s="47"/>
      <c r="BE761" s="97"/>
      <c r="BF761" s="49"/>
      <c r="BG761" s="239"/>
      <c r="BH761" s="342"/>
      <c r="BI761" s="49"/>
      <c r="BJ761" s="49"/>
      <c r="BK761" s="49"/>
      <c r="BL761" s="49"/>
      <c r="BM761" s="49"/>
      <c r="BN761" s="47"/>
      <c r="BO761" s="49"/>
      <c r="BP761" s="49"/>
      <c r="BQ761" s="49"/>
      <c r="BR761" s="323"/>
      <c r="BS761" s="323"/>
      <c r="BT761" s="323"/>
      <c r="BU761" s="49"/>
      <c r="BV761" s="49"/>
      <c r="BW761" s="97"/>
      <c r="BX761" s="97"/>
      <c r="BY761" s="97"/>
      <c r="BZ761" s="97"/>
      <c r="CA761" s="49"/>
      <c r="CB761" s="49"/>
      <c r="CC761" s="49"/>
      <c r="CD761" s="49"/>
      <c r="CE761" s="49"/>
      <c r="CF761" s="49"/>
      <c r="CG761" s="49"/>
      <c r="CH761" s="49"/>
      <c r="CI761" s="97"/>
      <c r="CJ761" s="97"/>
      <c r="CK761" s="97"/>
      <c r="CL761" s="97"/>
      <c r="CM761" s="335"/>
      <c r="CN761" s="337"/>
      <c r="CO761" s="315" t="str">
        <f>IF(Формулы!R761&gt;V761,"22-?,Дата 14 - Прибыл из УФСИН; ","")&amp;IF(Формулы!Q761&gt;Y761,"25-?,Дата 13 - Выбыл в УФСИН;","")&amp;IF(YEAR(ДАННЫЕ!$F$1)=YEAR(ДАННЫЕ!B761),IF(AT761&gt;0,"","40-?, вявлен в текущем году! "),"")&amp;IF(YEAR($F$1)=YEAR(W761),IF(X761+Y761&gt;0,"","23-стоит, 24,25 - куда выбыл? "),"")&amp;IF(X761+Y761&gt;0,IF(YEAR($F$1)=YEAR(W761),"","24+25&gt;0? 23 - когда выбыл? "),"")&amp;IF(BA761&lt;BB761,"47&gt;=48; ","")&amp;IF(BA761&lt;BC761,"47&gt;=49; ","")&amp;IF(BA761&lt;BD761,"47&gt;=50; ","")&amp;IF(BE761&gt;0,IF(BF761&gt;0,IF(AU761&gt;AV761,"","41 и 42 - ? (51 и 52 &gt; 0);"),"51 &gt; 0 52 - ?;"),"")&amp;IF(AU761&gt;0,IF(AV761&gt;AU761,"41&gt;42;","")&amp;IF(BE761&gt;0,"","41&gt;0 51-?;"),"")&amp;IF(BF761&gt;0,IF(BE761&gt;0,"","52&gt;0 51-?;"),"")&amp;IF(AW761&gt;=AX761,"","43&gt;44;")&amp;IF(CA761&gt;0,IF(AW761&gt;0,"","71 &gt; 0 43-?;"),"")</f>
        <v/>
      </c>
    </row>
    <row r="762" spans="1:93" s="250" customFormat="1" ht="15" customHeight="1" x14ac:dyDescent="0.2">
      <c r="A762" s="45"/>
      <c r="B762" s="46"/>
      <c r="C762" s="121"/>
      <c r="D762" s="121"/>
      <c r="E762" s="336"/>
      <c r="F762" s="122"/>
      <c r="G762" s="46"/>
      <c r="H762" s="45"/>
      <c r="I762" s="45"/>
      <c r="J762" s="45"/>
      <c r="K762" s="45"/>
      <c r="L762" s="45"/>
      <c r="M762" s="46"/>
      <c r="N762" s="46"/>
      <c r="O762" s="48"/>
      <c r="P762" s="48"/>
      <c r="Q762" s="46"/>
      <c r="R762" s="48"/>
      <c r="S762" s="48"/>
      <c r="T762" s="48"/>
      <c r="U762" s="48"/>
      <c r="V762" s="48"/>
      <c r="W762" s="46"/>
      <c r="X762" s="48"/>
      <c r="Y762" s="48"/>
      <c r="Z762" s="157"/>
      <c r="AA762" s="47"/>
      <c r="AB762" s="97"/>
      <c r="AC762" s="49"/>
      <c r="AD762" s="49"/>
      <c r="AE762" s="49"/>
      <c r="AF762" s="49"/>
      <c r="AG762" s="49"/>
      <c r="AH762" s="47"/>
      <c r="AI762" s="47"/>
      <c r="AJ762" s="47"/>
      <c r="AK762" s="190"/>
      <c r="AL762" s="190"/>
      <c r="AM762" s="190"/>
      <c r="AN762" s="190"/>
      <c r="AO762" s="190"/>
      <c r="AP762" s="151"/>
      <c r="AQ762" s="322"/>
      <c r="AR762" s="322"/>
      <c r="AS762" s="322"/>
      <c r="AT762" s="47"/>
      <c r="AU762" s="47"/>
      <c r="AV762" s="47"/>
      <c r="AW762" s="47"/>
      <c r="AX762" s="322"/>
      <c r="AY762" s="98"/>
      <c r="AZ762" s="98"/>
      <c r="BA762" s="47"/>
      <c r="BB762" s="47"/>
      <c r="BC762" s="47"/>
      <c r="BD762" s="47"/>
      <c r="BE762" s="97"/>
      <c r="BF762" s="49"/>
      <c r="BG762" s="239"/>
      <c r="BH762" s="342"/>
      <c r="BI762" s="49"/>
      <c r="BJ762" s="49"/>
      <c r="BK762" s="49"/>
      <c r="BL762" s="49"/>
      <c r="BM762" s="49"/>
      <c r="BN762" s="47"/>
      <c r="BO762" s="49"/>
      <c r="BP762" s="49"/>
      <c r="BQ762" s="49"/>
      <c r="BR762" s="323"/>
      <c r="BS762" s="323"/>
      <c r="BT762" s="323"/>
      <c r="BU762" s="49"/>
      <c r="BV762" s="49"/>
      <c r="BW762" s="97"/>
      <c r="BX762" s="97"/>
      <c r="BY762" s="97"/>
      <c r="BZ762" s="97"/>
      <c r="CA762" s="49"/>
      <c r="CB762" s="49"/>
      <c r="CC762" s="49"/>
      <c r="CD762" s="49"/>
      <c r="CE762" s="49"/>
      <c r="CF762" s="49"/>
      <c r="CG762" s="49"/>
      <c r="CH762" s="49"/>
      <c r="CI762" s="97"/>
      <c r="CJ762" s="97"/>
      <c r="CK762" s="97"/>
      <c r="CL762" s="97"/>
      <c r="CM762" s="335"/>
      <c r="CN762" s="337"/>
      <c r="CO762" s="315" t="str">
        <f>IF(Формулы!R762&gt;V762,"22-?,Дата 14 - Прибыл из УФСИН; ","")&amp;IF(Формулы!Q762&gt;Y762,"25-?,Дата 13 - Выбыл в УФСИН;","")&amp;IF(YEAR(ДАННЫЕ!$F$1)=YEAR(ДАННЫЕ!B762),IF(AT762&gt;0,"","40-?, вявлен в текущем году! "),"")&amp;IF(YEAR($F$1)=YEAR(W762),IF(X762+Y762&gt;0,"","23-стоит, 24,25 - куда выбыл? "),"")&amp;IF(X762+Y762&gt;0,IF(YEAR($F$1)=YEAR(W762),"","24+25&gt;0? 23 - когда выбыл? "),"")&amp;IF(BA762&lt;BB762,"47&gt;=48; ","")&amp;IF(BA762&lt;BC762,"47&gt;=49; ","")&amp;IF(BA762&lt;BD762,"47&gt;=50; ","")&amp;IF(BE762&gt;0,IF(BF762&gt;0,IF(AU762&gt;AV762,"","41 и 42 - ? (51 и 52 &gt; 0);"),"51 &gt; 0 52 - ?;"),"")&amp;IF(AU762&gt;0,IF(AV762&gt;AU762,"41&gt;42;","")&amp;IF(BE762&gt;0,"","41&gt;0 51-?;"),"")&amp;IF(BF762&gt;0,IF(BE762&gt;0,"","52&gt;0 51-?;"),"")&amp;IF(AW762&gt;=AX762,"","43&gt;44;")&amp;IF(CA762&gt;0,IF(AW762&gt;0,"","71 &gt; 0 43-?;"),"")</f>
        <v/>
      </c>
    </row>
    <row r="763" spans="1:93" s="250" customFormat="1" ht="15" customHeight="1" x14ac:dyDescent="0.2">
      <c r="A763" s="45"/>
      <c r="B763" s="46"/>
      <c r="C763" s="121"/>
      <c r="D763" s="121"/>
      <c r="E763" s="336"/>
      <c r="F763" s="122"/>
      <c r="G763" s="46"/>
      <c r="H763" s="45"/>
      <c r="I763" s="45"/>
      <c r="J763" s="45"/>
      <c r="K763" s="45"/>
      <c r="L763" s="45"/>
      <c r="M763" s="46"/>
      <c r="N763" s="46"/>
      <c r="O763" s="48"/>
      <c r="P763" s="48"/>
      <c r="Q763" s="46"/>
      <c r="R763" s="48"/>
      <c r="S763" s="48"/>
      <c r="T763" s="48"/>
      <c r="U763" s="48"/>
      <c r="V763" s="48"/>
      <c r="W763" s="46"/>
      <c r="X763" s="48"/>
      <c r="Y763" s="48"/>
      <c r="Z763" s="157"/>
      <c r="AA763" s="47"/>
      <c r="AB763" s="97"/>
      <c r="AC763" s="49"/>
      <c r="AD763" s="49"/>
      <c r="AE763" s="49"/>
      <c r="AF763" s="49"/>
      <c r="AG763" s="49"/>
      <c r="AH763" s="47"/>
      <c r="AI763" s="47"/>
      <c r="AJ763" s="47"/>
      <c r="AK763" s="190"/>
      <c r="AL763" s="190"/>
      <c r="AM763" s="190"/>
      <c r="AN763" s="190"/>
      <c r="AO763" s="190"/>
      <c r="AP763" s="151"/>
      <c r="AQ763" s="322"/>
      <c r="AR763" s="322"/>
      <c r="AS763" s="322"/>
      <c r="AT763" s="47"/>
      <c r="AU763" s="47"/>
      <c r="AV763" s="47"/>
      <c r="AW763" s="47"/>
      <c r="AX763" s="322"/>
      <c r="AY763" s="98"/>
      <c r="AZ763" s="98"/>
      <c r="BA763" s="47"/>
      <c r="BB763" s="47"/>
      <c r="BC763" s="47"/>
      <c r="BD763" s="47"/>
      <c r="BE763" s="97"/>
      <c r="BF763" s="49"/>
      <c r="BG763" s="239"/>
      <c r="BH763" s="342"/>
      <c r="BI763" s="49"/>
      <c r="BJ763" s="49"/>
      <c r="BK763" s="49"/>
      <c r="BL763" s="49"/>
      <c r="BM763" s="49"/>
      <c r="BN763" s="47"/>
      <c r="BO763" s="49"/>
      <c r="BP763" s="49"/>
      <c r="BQ763" s="49"/>
      <c r="BR763" s="323"/>
      <c r="BS763" s="323"/>
      <c r="BT763" s="323"/>
      <c r="BU763" s="49"/>
      <c r="BV763" s="49"/>
      <c r="BW763" s="97"/>
      <c r="BX763" s="97"/>
      <c r="BY763" s="97"/>
      <c r="BZ763" s="97"/>
      <c r="CA763" s="49"/>
      <c r="CB763" s="49"/>
      <c r="CC763" s="49"/>
      <c r="CD763" s="49"/>
      <c r="CE763" s="49"/>
      <c r="CF763" s="49"/>
      <c r="CG763" s="49"/>
      <c r="CH763" s="49"/>
      <c r="CI763" s="97"/>
      <c r="CJ763" s="97"/>
      <c r="CK763" s="97"/>
      <c r="CL763" s="97"/>
      <c r="CM763" s="335"/>
      <c r="CN763" s="337"/>
      <c r="CO763" s="315" t="str">
        <f>IF(Формулы!R763&gt;V763,"22-?,Дата 14 - Прибыл из УФСИН; ","")&amp;IF(Формулы!Q763&gt;Y763,"25-?,Дата 13 - Выбыл в УФСИН;","")&amp;IF(YEAR(ДАННЫЕ!$F$1)=YEAR(ДАННЫЕ!B763),IF(AT763&gt;0,"","40-?, вявлен в текущем году! "),"")&amp;IF(YEAR($F$1)=YEAR(W763),IF(X763+Y763&gt;0,"","23-стоит, 24,25 - куда выбыл? "),"")&amp;IF(X763+Y763&gt;0,IF(YEAR($F$1)=YEAR(W763),"","24+25&gt;0? 23 - когда выбыл? "),"")&amp;IF(BA763&lt;BB763,"47&gt;=48; ","")&amp;IF(BA763&lt;BC763,"47&gt;=49; ","")&amp;IF(BA763&lt;BD763,"47&gt;=50; ","")&amp;IF(BE763&gt;0,IF(BF763&gt;0,IF(AU763&gt;AV763,"","41 и 42 - ? (51 и 52 &gt; 0);"),"51 &gt; 0 52 - ?;"),"")&amp;IF(AU763&gt;0,IF(AV763&gt;AU763,"41&gt;42;","")&amp;IF(BE763&gt;0,"","41&gt;0 51-?;"),"")&amp;IF(BF763&gt;0,IF(BE763&gt;0,"","52&gt;0 51-?;"),"")&amp;IF(AW763&gt;=AX763,"","43&gt;44;")&amp;IF(CA763&gt;0,IF(AW763&gt;0,"","71 &gt; 0 43-?;"),"")</f>
        <v/>
      </c>
    </row>
    <row r="764" spans="1:93" s="250" customFormat="1" ht="15" customHeight="1" x14ac:dyDescent="0.2">
      <c r="A764" s="45"/>
      <c r="B764" s="46"/>
      <c r="C764" s="121"/>
      <c r="D764" s="121"/>
      <c r="E764" s="336"/>
      <c r="F764" s="122"/>
      <c r="G764" s="46"/>
      <c r="H764" s="45"/>
      <c r="I764" s="45"/>
      <c r="J764" s="45"/>
      <c r="K764" s="45"/>
      <c r="L764" s="45"/>
      <c r="M764" s="46"/>
      <c r="N764" s="46"/>
      <c r="O764" s="48"/>
      <c r="P764" s="48"/>
      <c r="Q764" s="46"/>
      <c r="R764" s="48"/>
      <c r="S764" s="48"/>
      <c r="T764" s="48"/>
      <c r="U764" s="48"/>
      <c r="V764" s="48"/>
      <c r="W764" s="46"/>
      <c r="X764" s="48"/>
      <c r="Y764" s="48"/>
      <c r="Z764" s="157"/>
      <c r="AA764" s="47"/>
      <c r="AB764" s="97"/>
      <c r="AC764" s="49"/>
      <c r="AD764" s="49"/>
      <c r="AE764" s="49"/>
      <c r="AF764" s="49"/>
      <c r="AG764" s="49"/>
      <c r="AH764" s="47"/>
      <c r="AI764" s="47"/>
      <c r="AJ764" s="47"/>
      <c r="AK764" s="190"/>
      <c r="AL764" s="190"/>
      <c r="AM764" s="190"/>
      <c r="AN764" s="190"/>
      <c r="AO764" s="190"/>
      <c r="AP764" s="151"/>
      <c r="AQ764" s="322"/>
      <c r="AR764" s="322"/>
      <c r="AS764" s="322"/>
      <c r="AT764" s="47"/>
      <c r="AU764" s="47"/>
      <c r="AV764" s="47"/>
      <c r="AW764" s="47"/>
      <c r="AX764" s="322"/>
      <c r="AY764" s="98"/>
      <c r="AZ764" s="98"/>
      <c r="BA764" s="47"/>
      <c r="BB764" s="47"/>
      <c r="BC764" s="47"/>
      <c r="BD764" s="47"/>
      <c r="BE764" s="97"/>
      <c r="BF764" s="49"/>
      <c r="BG764" s="239"/>
      <c r="BH764" s="342"/>
      <c r="BI764" s="49"/>
      <c r="BJ764" s="49"/>
      <c r="BK764" s="49"/>
      <c r="BL764" s="49"/>
      <c r="BM764" s="49"/>
      <c r="BN764" s="47"/>
      <c r="BO764" s="49"/>
      <c r="BP764" s="49"/>
      <c r="BQ764" s="49"/>
      <c r="BR764" s="323"/>
      <c r="BS764" s="323"/>
      <c r="BT764" s="323"/>
      <c r="BU764" s="49"/>
      <c r="BV764" s="49"/>
      <c r="BW764" s="97"/>
      <c r="BX764" s="97"/>
      <c r="BY764" s="97"/>
      <c r="BZ764" s="97"/>
      <c r="CA764" s="49"/>
      <c r="CB764" s="49"/>
      <c r="CC764" s="49"/>
      <c r="CD764" s="49"/>
      <c r="CE764" s="49"/>
      <c r="CF764" s="49"/>
      <c r="CG764" s="49"/>
      <c r="CH764" s="49"/>
      <c r="CI764" s="97"/>
      <c r="CJ764" s="97"/>
      <c r="CK764" s="97"/>
      <c r="CL764" s="97"/>
      <c r="CM764" s="335"/>
      <c r="CN764" s="337"/>
      <c r="CO764" s="315" t="str">
        <f>IF(Формулы!R764&gt;V764,"22-?,Дата 14 - Прибыл из УФСИН; ","")&amp;IF(Формулы!Q764&gt;Y764,"25-?,Дата 13 - Выбыл в УФСИН;","")&amp;IF(YEAR(ДАННЫЕ!$F$1)=YEAR(ДАННЫЕ!B764),IF(AT764&gt;0,"","40-?, вявлен в текущем году! "),"")&amp;IF(YEAR($F$1)=YEAR(W764),IF(X764+Y764&gt;0,"","23-стоит, 24,25 - куда выбыл? "),"")&amp;IF(X764+Y764&gt;0,IF(YEAR($F$1)=YEAR(W764),"","24+25&gt;0? 23 - когда выбыл? "),"")&amp;IF(BA764&lt;BB764,"47&gt;=48; ","")&amp;IF(BA764&lt;BC764,"47&gt;=49; ","")&amp;IF(BA764&lt;BD764,"47&gt;=50; ","")&amp;IF(BE764&gt;0,IF(BF764&gt;0,IF(AU764&gt;AV764,"","41 и 42 - ? (51 и 52 &gt; 0);"),"51 &gt; 0 52 - ?;"),"")&amp;IF(AU764&gt;0,IF(AV764&gt;AU764,"41&gt;42;","")&amp;IF(BE764&gt;0,"","41&gt;0 51-?;"),"")&amp;IF(BF764&gt;0,IF(BE764&gt;0,"","52&gt;0 51-?;"),"")&amp;IF(AW764&gt;=AX764,"","43&gt;44;")&amp;IF(CA764&gt;0,IF(AW764&gt;0,"","71 &gt; 0 43-?;"),"")</f>
        <v/>
      </c>
    </row>
    <row r="765" spans="1:93" s="250" customFormat="1" ht="15" customHeight="1" x14ac:dyDescent="0.2">
      <c r="A765" s="45"/>
      <c r="B765" s="46"/>
      <c r="C765" s="121"/>
      <c r="D765" s="121"/>
      <c r="E765" s="336"/>
      <c r="F765" s="122"/>
      <c r="G765" s="46"/>
      <c r="H765" s="45"/>
      <c r="I765" s="45"/>
      <c r="J765" s="45"/>
      <c r="K765" s="45"/>
      <c r="L765" s="45"/>
      <c r="M765" s="46"/>
      <c r="N765" s="46"/>
      <c r="O765" s="48"/>
      <c r="P765" s="48"/>
      <c r="Q765" s="46"/>
      <c r="R765" s="48"/>
      <c r="S765" s="48"/>
      <c r="T765" s="48"/>
      <c r="U765" s="48"/>
      <c r="V765" s="48"/>
      <c r="W765" s="46"/>
      <c r="X765" s="48"/>
      <c r="Y765" s="48"/>
      <c r="Z765" s="157"/>
      <c r="AA765" s="47"/>
      <c r="AB765" s="97"/>
      <c r="AC765" s="49"/>
      <c r="AD765" s="49"/>
      <c r="AE765" s="49"/>
      <c r="AF765" s="49"/>
      <c r="AG765" s="49"/>
      <c r="AH765" s="47"/>
      <c r="AI765" s="47"/>
      <c r="AJ765" s="47"/>
      <c r="AK765" s="190"/>
      <c r="AL765" s="190"/>
      <c r="AM765" s="190"/>
      <c r="AN765" s="190"/>
      <c r="AO765" s="190"/>
      <c r="AP765" s="151"/>
      <c r="AQ765" s="322"/>
      <c r="AR765" s="322"/>
      <c r="AS765" s="322"/>
      <c r="AT765" s="47"/>
      <c r="AU765" s="47"/>
      <c r="AV765" s="47"/>
      <c r="AW765" s="47"/>
      <c r="AX765" s="322"/>
      <c r="AY765" s="98"/>
      <c r="AZ765" s="98"/>
      <c r="BA765" s="47"/>
      <c r="BB765" s="47"/>
      <c r="BC765" s="47"/>
      <c r="BD765" s="47"/>
      <c r="BE765" s="97"/>
      <c r="BF765" s="49"/>
      <c r="BG765" s="239"/>
      <c r="BH765" s="342"/>
      <c r="BI765" s="49"/>
      <c r="BJ765" s="49"/>
      <c r="BK765" s="49"/>
      <c r="BL765" s="49"/>
      <c r="BM765" s="49"/>
      <c r="BN765" s="47"/>
      <c r="BO765" s="49"/>
      <c r="BP765" s="49"/>
      <c r="BQ765" s="49"/>
      <c r="BR765" s="323"/>
      <c r="BS765" s="323"/>
      <c r="BT765" s="323"/>
      <c r="BU765" s="49"/>
      <c r="BV765" s="49"/>
      <c r="BW765" s="97"/>
      <c r="BX765" s="97"/>
      <c r="BY765" s="97"/>
      <c r="BZ765" s="97"/>
      <c r="CA765" s="49"/>
      <c r="CB765" s="49"/>
      <c r="CC765" s="49"/>
      <c r="CD765" s="49"/>
      <c r="CE765" s="49"/>
      <c r="CF765" s="49"/>
      <c r="CG765" s="49"/>
      <c r="CH765" s="49"/>
      <c r="CI765" s="97"/>
      <c r="CJ765" s="97"/>
      <c r="CK765" s="97"/>
      <c r="CL765" s="97"/>
      <c r="CM765" s="335"/>
      <c r="CN765" s="337"/>
      <c r="CO765" s="315" t="str">
        <f>IF(Формулы!R765&gt;V765,"22-?,Дата 14 - Прибыл из УФСИН; ","")&amp;IF(Формулы!Q765&gt;Y765,"25-?,Дата 13 - Выбыл в УФСИН;","")&amp;IF(YEAR(ДАННЫЕ!$F$1)=YEAR(ДАННЫЕ!B765),IF(AT765&gt;0,"","40-?, вявлен в текущем году! "),"")&amp;IF(YEAR($F$1)=YEAR(W765),IF(X765+Y765&gt;0,"","23-стоит, 24,25 - куда выбыл? "),"")&amp;IF(X765+Y765&gt;0,IF(YEAR($F$1)=YEAR(W765),"","24+25&gt;0? 23 - когда выбыл? "),"")&amp;IF(BA765&lt;BB765,"47&gt;=48; ","")&amp;IF(BA765&lt;BC765,"47&gt;=49; ","")&amp;IF(BA765&lt;BD765,"47&gt;=50; ","")&amp;IF(BE765&gt;0,IF(BF765&gt;0,IF(AU765&gt;AV765,"","41 и 42 - ? (51 и 52 &gt; 0);"),"51 &gt; 0 52 - ?;"),"")&amp;IF(AU765&gt;0,IF(AV765&gt;AU765,"41&gt;42;","")&amp;IF(BE765&gt;0,"","41&gt;0 51-?;"),"")&amp;IF(BF765&gt;0,IF(BE765&gt;0,"","52&gt;0 51-?;"),"")&amp;IF(AW765&gt;=AX765,"","43&gt;44;")&amp;IF(CA765&gt;0,IF(AW765&gt;0,"","71 &gt; 0 43-?;"),"")</f>
        <v/>
      </c>
    </row>
    <row r="766" spans="1:93" s="250" customFormat="1" ht="15" customHeight="1" x14ac:dyDescent="0.2">
      <c r="A766" s="45"/>
      <c r="B766" s="46"/>
      <c r="C766" s="121"/>
      <c r="D766" s="121"/>
      <c r="E766" s="336"/>
      <c r="F766" s="122"/>
      <c r="G766" s="46"/>
      <c r="H766" s="45"/>
      <c r="I766" s="45"/>
      <c r="J766" s="45"/>
      <c r="K766" s="45"/>
      <c r="L766" s="45"/>
      <c r="M766" s="46"/>
      <c r="N766" s="46"/>
      <c r="O766" s="48"/>
      <c r="P766" s="48"/>
      <c r="Q766" s="46"/>
      <c r="R766" s="48"/>
      <c r="S766" s="48"/>
      <c r="T766" s="48"/>
      <c r="U766" s="48"/>
      <c r="V766" s="48"/>
      <c r="W766" s="46"/>
      <c r="X766" s="48"/>
      <c r="Y766" s="48"/>
      <c r="Z766" s="157"/>
      <c r="AA766" s="47"/>
      <c r="AB766" s="97"/>
      <c r="AC766" s="49"/>
      <c r="AD766" s="49"/>
      <c r="AE766" s="49"/>
      <c r="AF766" s="49"/>
      <c r="AG766" s="49"/>
      <c r="AH766" s="47"/>
      <c r="AI766" s="47"/>
      <c r="AJ766" s="47"/>
      <c r="AK766" s="190"/>
      <c r="AL766" s="190"/>
      <c r="AM766" s="190"/>
      <c r="AN766" s="190"/>
      <c r="AO766" s="190"/>
      <c r="AP766" s="151"/>
      <c r="AQ766" s="322"/>
      <c r="AR766" s="322"/>
      <c r="AS766" s="322"/>
      <c r="AT766" s="47"/>
      <c r="AU766" s="47"/>
      <c r="AV766" s="47"/>
      <c r="AW766" s="47"/>
      <c r="AX766" s="322"/>
      <c r="AY766" s="98"/>
      <c r="AZ766" s="98"/>
      <c r="BA766" s="47"/>
      <c r="BB766" s="47"/>
      <c r="BC766" s="47"/>
      <c r="BD766" s="47"/>
      <c r="BE766" s="97"/>
      <c r="BF766" s="49"/>
      <c r="BG766" s="239"/>
      <c r="BH766" s="342"/>
      <c r="BI766" s="49"/>
      <c r="BJ766" s="49"/>
      <c r="BK766" s="49"/>
      <c r="BL766" s="49"/>
      <c r="BM766" s="49"/>
      <c r="BN766" s="47"/>
      <c r="BO766" s="49"/>
      <c r="BP766" s="49"/>
      <c r="BQ766" s="49"/>
      <c r="BR766" s="323"/>
      <c r="BS766" s="323"/>
      <c r="BT766" s="323"/>
      <c r="BU766" s="49"/>
      <c r="BV766" s="49"/>
      <c r="BW766" s="97"/>
      <c r="BX766" s="97"/>
      <c r="BY766" s="97"/>
      <c r="BZ766" s="97"/>
      <c r="CA766" s="49"/>
      <c r="CB766" s="49"/>
      <c r="CC766" s="49"/>
      <c r="CD766" s="49"/>
      <c r="CE766" s="49"/>
      <c r="CF766" s="49"/>
      <c r="CG766" s="49"/>
      <c r="CH766" s="49"/>
      <c r="CI766" s="97"/>
      <c r="CJ766" s="97"/>
      <c r="CK766" s="97"/>
      <c r="CL766" s="97"/>
      <c r="CM766" s="335"/>
      <c r="CN766" s="337"/>
      <c r="CO766" s="315" t="str">
        <f>IF(Формулы!R766&gt;V766,"22-?,Дата 14 - Прибыл из УФСИН; ","")&amp;IF(Формулы!Q766&gt;Y766,"25-?,Дата 13 - Выбыл в УФСИН;","")&amp;IF(YEAR(ДАННЫЕ!$F$1)=YEAR(ДАННЫЕ!B766),IF(AT766&gt;0,"","40-?, вявлен в текущем году! "),"")&amp;IF(YEAR($F$1)=YEAR(W766),IF(X766+Y766&gt;0,"","23-стоит, 24,25 - куда выбыл? "),"")&amp;IF(X766+Y766&gt;0,IF(YEAR($F$1)=YEAR(W766),"","24+25&gt;0? 23 - когда выбыл? "),"")&amp;IF(BA766&lt;BB766,"47&gt;=48; ","")&amp;IF(BA766&lt;BC766,"47&gt;=49; ","")&amp;IF(BA766&lt;BD766,"47&gt;=50; ","")&amp;IF(BE766&gt;0,IF(BF766&gt;0,IF(AU766&gt;AV766,"","41 и 42 - ? (51 и 52 &gt; 0);"),"51 &gt; 0 52 - ?;"),"")&amp;IF(AU766&gt;0,IF(AV766&gt;AU766,"41&gt;42;","")&amp;IF(BE766&gt;0,"","41&gt;0 51-?;"),"")&amp;IF(BF766&gt;0,IF(BE766&gt;0,"","52&gt;0 51-?;"),"")&amp;IF(AW766&gt;=AX766,"","43&gt;44;")&amp;IF(CA766&gt;0,IF(AW766&gt;0,"","71 &gt; 0 43-?;"),"")</f>
        <v/>
      </c>
    </row>
    <row r="767" spans="1:93" s="250" customFormat="1" ht="15" customHeight="1" x14ac:dyDescent="0.2">
      <c r="A767" s="45"/>
      <c r="B767" s="46"/>
      <c r="C767" s="121"/>
      <c r="D767" s="121"/>
      <c r="E767" s="336"/>
      <c r="F767" s="122"/>
      <c r="G767" s="46"/>
      <c r="H767" s="45"/>
      <c r="I767" s="45"/>
      <c r="J767" s="45"/>
      <c r="K767" s="45"/>
      <c r="L767" s="45"/>
      <c r="M767" s="46"/>
      <c r="N767" s="46"/>
      <c r="O767" s="48"/>
      <c r="P767" s="48"/>
      <c r="Q767" s="46"/>
      <c r="R767" s="48"/>
      <c r="S767" s="48"/>
      <c r="T767" s="48"/>
      <c r="U767" s="48"/>
      <c r="V767" s="48"/>
      <c r="W767" s="46"/>
      <c r="X767" s="48"/>
      <c r="Y767" s="48"/>
      <c r="Z767" s="157"/>
      <c r="AA767" s="47"/>
      <c r="AB767" s="97"/>
      <c r="AC767" s="49"/>
      <c r="AD767" s="49"/>
      <c r="AE767" s="49"/>
      <c r="AF767" s="49"/>
      <c r="AG767" s="49"/>
      <c r="AH767" s="47"/>
      <c r="AI767" s="47"/>
      <c r="AJ767" s="47"/>
      <c r="AK767" s="190"/>
      <c r="AL767" s="190"/>
      <c r="AM767" s="190"/>
      <c r="AN767" s="190"/>
      <c r="AO767" s="190"/>
      <c r="AP767" s="151"/>
      <c r="AQ767" s="322"/>
      <c r="AR767" s="322"/>
      <c r="AS767" s="322"/>
      <c r="AT767" s="47"/>
      <c r="AU767" s="47"/>
      <c r="AV767" s="47"/>
      <c r="AW767" s="47"/>
      <c r="AX767" s="322"/>
      <c r="AY767" s="98"/>
      <c r="AZ767" s="98"/>
      <c r="BA767" s="47"/>
      <c r="BB767" s="47"/>
      <c r="BC767" s="47"/>
      <c r="BD767" s="47"/>
      <c r="BE767" s="97"/>
      <c r="BF767" s="49"/>
      <c r="BG767" s="239"/>
      <c r="BH767" s="342"/>
      <c r="BI767" s="49"/>
      <c r="BJ767" s="49"/>
      <c r="BK767" s="49"/>
      <c r="BL767" s="49"/>
      <c r="BM767" s="49"/>
      <c r="BN767" s="47"/>
      <c r="BO767" s="49"/>
      <c r="BP767" s="49"/>
      <c r="BQ767" s="49"/>
      <c r="BR767" s="323"/>
      <c r="BS767" s="323"/>
      <c r="BT767" s="323"/>
      <c r="BU767" s="49"/>
      <c r="BV767" s="49"/>
      <c r="BW767" s="97"/>
      <c r="BX767" s="97"/>
      <c r="BY767" s="97"/>
      <c r="BZ767" s="97"/>
      <c r="CA767" s="49"/>
      <c r="CB767" s="49"/>
      <c r="CC767" s="49"/>
      <c r="CD767" s="49"/>
      <c r="CE767" s="49"/>
      <c r="CF767" s="49"/>
      <c r="CG767" s="49"/>
      <c r="CH767" s="49"/>
      <c r="CI767" s="97"/>
      <c r="CJ767" s="97"/>
      <c r="CK767" s="97"/>
      <c r="CL767" s="97"/>
      <c r="CM767" s="335"/>
      <c r="CN767" s="337"/>
      <c r="CO767" s="315" t="str">
        <f>IF(Формулы!R767&gt;V767,"22-?,Дата 14 - Прибыл из УФСИН; ","")&amp;IF(Формулы!Q767&gt;Y767,"25-?,Дата 13 - Выбыл в УФСИН;","")&amp;IF(YEAR(ДАННЫЕ!$F$1)=YEAR(ДАННЫЕ!B767),IF(AT767&gt;0,"","40-?, вявлен в текущем году! "),"")&amp;IF(YEAR($F$1)=YEAR(W767),IF(X767+Y767&gt;0,"","23-стоит, 24,25 - куда выбыл? "),"")&amp;IF(X767+Y767&gt;0,IF(YEAR($F$1)=YEAR(W767),"","24+25&gt;0? 23 - когда выбыл? "),"")&amp;IF(BA767&lt;BB767,"47&gt;=48; ","")&amp;IF(BA767&lt;BC767,"47&gt;=49; ","")&amp;IF(BA767&lt;BD767,"47&gt;=50; ","")&amp;IF(BE767&gt;0,IF(BF767&gt;0,IF(AU767&gt;AV767,"","41 и 42 - ? (51 и 52 &gt; 0);"),"51 &gt; 0 52 - ?;"),"")&amp;IF(AU767&gt;0,IF(AV767&gt;AU767,"41&gt;42;","")&amp;IF(BE767&gt;0,"","41&gt;0 51-?;"),"")&amp;IF(BF767&gt;0,IF(BE767&gt;0,"","52&gt;0 51-?;"),"")&amp;IF(AW767&gt;=AX767,"","43&gt;44;")&amp;IF(CA767&gt;0,IF(AW767&gt;0,"","71 &gt; 0 43-?;"),"")</f>
        <v/>
      </c>
    </row>
    <row r="768" spans="1:93" s="250" customFormat="1" ht="15" customHeight="1" x14ac:dyDescent="0.2">
      <c r="A768" s="45"/>
      <c r="B768" s="46"/>
      <c r="C768" s="121"/>
      <c r="D768" s="121"/>
      <c r="E768" s="336"/>
      <c r="F768" s="122"/>
      <c r="G768" s="46"/>
      <c r="H768" s="45"/>
      <c r="I768" s="45"/>
      <c r="J768" s="45"/>
      <c r="K768" s="45"/>
      <c r="L768" s="45"/>
      <c r="M768" s="46"/>
      <c r="N768" s="46"/>
      <c r="O768" s="48"/>
      <c r="P768" s="48"/>
      <c r="Q768" s="46"/>
      <c r="R768" s="48"/>
      <c r="S768" s="48"/>
      <c r="T768" s="48"/>
      <c r="U768" s="48"/>
      <c r="V768" s="48"/>
      <c r="W768" s="46"/>
      <c r="X768" s="48"/>
      <c r="Y768" s="48"/>
      <c r="Z768" s="157"/>
      <c r="AA768" s="47"/>
      <c r="AB768" s="97"/>
      <c r="AC768" s="49"/>
      <c r="AD768" s="49"/>
      <c r="AE768" s="49"/>
      <c r="AF768" s="49"/>
      <c r="AG768" s="49"/>
      <c r="AH768" s="47"/>
      <c r="AI768" s="47"/>
      <c r="AJ768" s="47"/>
      <c r="AK768" s="190"/>
      <c r="AL768" s="190"/>
      <c r="AM768" s="190"/>
      <c r="AN768" s="190"/>
      <c r="AO768" s="190"/>
      <c r="AP768" s="151"/>
      <c r="AQ768" s="322"/>
      <c r="AR768" s="322"/>
      <c r="AS768" s="322"/>
      <c r="AT768" s="47"/>
      <c r="AU768" s="47"/>
      <c r="AV768" s="47"/>
      <c r="AW768" s="47"/>
      <c r="AX768" s="322"/>
      <c r="AY768" s="98"/>
      <c r="AZ768" s="98"/>
      <c r="BA768" s="47"/>
      <c r="BB768" s="47"/>
      <c r="BC768" s="47"/>
      <c r="BD768" s="47"/>
      <c r="BE768" s="97"/>
      <c r="BF768" s="49"/>
      <c r="BG768" s="239"/>
      <c r="BH768" s="342"/>
      <c r="BI768" s="49"/>
      <c r="BJ768" s="49"/>
      <c r="BK768" s="49"/>
      <c r="BL768" s="49"/>
      <c r="BM768" s="49"/>
      <c r="BN768" s="47"/>
      <c r="BO768" s="49"/>
      <c r="BP768" s="49"/>
      <c r="BQ768" s="49"/>
      <c r="BR768" s="323"/>
      <c r="BS768" s="323"/>
      <c r="BT768" s="323"/>
      <c r="BU768" s="49"/>
      <c r="BV768" s="49"/>
      <c r="BW768" s="97"/>
      <c r="BX768" s="97"/>
      <c r="BY768" s="97"/>
      <c r="BZ768" s="97"/>
      <c r="CA768" s="49"/>
      <c r="CB768" s="49"/>
      <c r="CC768" s="49"/>
      <c r="CD768" s="49"/>
      <c r="CE768" s="49"/>
      <c r="CF768" s="49"/>
      <c r="CG768" s="49"/>
      <c r="CH768" s="49"/>
      <c r="CI768" s="97"/>
      <c r="CJ768" s="97"/>
      <c r="CK768" s="97"/>
      <c r="CL768" s="97"/>
      <c r="CM768" s="335"/>
      <c r="CN768" s="337"/>
      <c r="CO768" s="315" t="str">
        <f>IF(Формулы!R768&gt;V768,"22-?,Дата 14 - Прибыл из УФСИН; ","")&amp;IF(Формулы!Q768&gt;Y768,"25-?,Дата 13 - Выбыл в УФСИН;","")&amp;IF(YEAR(ДАННЫЕ!$F$1)=YEAR(ДАННЫЕ!B768),IF(AT768&gt;0,"","40-?, вявлен в текущем году! "),"")&amp;IF(YEAR($F$1)=YEAR(W768),IF(X768+Y768&gt;0,"","23-стоит, 24,25 - куда выбыл? "),"")&amp;IF(X768+Y768&gt;0,IF(YEAR($F$1)=YEAR(W768),"","24+25&gt;0? 23 - когда выбыл? "),"")&amp;IF(BA768&lt;BB768,"47&gt;=48; ","")&amp;IF(BA768&lt;BC768,"47&gt;=49; ","")&amp;IF(BA768&lt;BD768,"47&gt;=50; ","")&amp;IF(BE768&gt;0,IF(BF768&gt;0,IF(AU768&gt;AV768,"","41 и 42 - ? (51 и 52 &gt; 0);"),"51 &gt; 0 52 - ?;"),"")&amp;IF(AU768&gt;0,IF(AV768&gt;AU768,"41&gt;42;","")&amp;IF(BE768&gt;0,"","41&gt;0 51-?;"),"")&amp;IF(BF768&gt;0,IF(BE768&gt;0,"","52&gt;0 51-?;"),"")&amp;IF(AW768&gt;=AX768,"","43&gt;44;")&amp;IF(CA768&gt;0,IF(AW768&gt;0,"","71 &gt; 0 43-?;"),"")</f>
        <v/>
      </c>
    </row>
    <row r="769" spans="1:93" s="250" customFormat="1" ht="15" customHeight="1" x14ac:dyDescent="0.2">
      <c r="A769" s="45"/>
      <c r="B769" s="46"/>
      <c r="C769" s="121"/>
      <c r="D769" s="121"/>
      <c r="E769" s="336"/>
      <c r="F769" s="122"/>
      <c r="G769" s="46"/>
      <c r="H769" s="45"/>
      <c r="I769" s="45"/>
      <c r="J769" s="45"/>
      <c r="K769" s="45"/>
      <c r="L769" s="45"/>
      <c r="M769" s="46"/>
      <c r="N769" s="46"/>
      <c r="O769" s="48"/>
      <c r="P769" s="48"/>
      <c r="Q769" s="46"/>
      <c r="R769" s="48"/>
      <c r="S769" s="48"/>
      <c r="T769" s="48"/>
      <c r="U769" s="48"/>
      <c r="V769" s="48"/>
      <c r="W769" s="46"/>
      <c r="X769" s="48"/>
      <c r="Y769" s="48"/>
      <c r="Z769" s="157"/>
      <c r="AA769" s="47"/>
      <c r="AB769" s="97"/>
      <c r="AC769" s="49"/>
      <c r="AD769" s="49"/>
      <c r="AE769" s="49"/>
      <c r="AF769" s="49"/>
      <c r="AG769" s="49"/>
      <c r="AH769" s="47"/>
      <c r="AI769" s="47"/>
      <c r="AJ769" s="47"/>
      <c r="AK769" s="190"/>
      <c r="AL769" s="190"/>
      <c r="AM769" s="190"/>
      <c r="AN769" s="190"/>
      <c r="AO769" s="190"/>
      <c r="AP769" s="151"/>
      <c r="AQ769" s="322"/>
      <c r="AR769" s="322"/>
      <c r="AS769" s="322"/>
      <c r="AT769" s="47"/>
      <c r="AU769" s="47"/>
      <c r="AV769" s="47"/>
      <c r="AW769" s="47"/>
      <c r="AX769" s="322"/>
      <c r="AY769" s="98"/>
      <c r="AZ769" s="98"/>
      <c r="BA769" s="47"/>
      <c r="BB769" s="47"/>
      <c r="BC769" s="47"/>
      <c r="BD769" s="47"/>
      <c r="BE769" s="97"/>
      <c r="BF769" s="49"/>
      <c r="BG769" s="239"/>
      <c r="BH769" s="342"/>
      <c r="BI769" s="49"/>
      <c r="BJ769" s="49"/>
      <c r="BK769" s="49"/>
      <c r="BL769" s="49"/>
      <c r="BM769" s="49"/>
      <c r="BN769" s="47"/>
      <c r="BO769" s="49"/>
      <c r="BP769" s="49"/>
      <c r="BQ769" s="49"/>
      <c r="BR769" s="323"/>
      <c r="BS769" s="323"/>
      <c r="BT769" s="323"/>
      <c r="BU769" s="49"/>
      <c r="BV769" s="49"/>
      <c r="BW769" s="97"/>
      <c r="BX769" s="97"/>
      <c r="BY769" s="97"/>
      <c r="BZ769" s="97"/>
      <c r="CA769" s="49"/>
      <c r="CB769" s="49"/>
      <c r="CC769" s="49"/>
      <c r="CD769" s="49"/>
      <c r="CE769" s="49"/>
      <c r="CF769" s="49"/>
      <c r="CG769" s="49"/>
      <c r="CH769" s="49"/>
      <c r="CI769" s="97"/>
      <c r="CJ769" s="97"/>
      <c r="CK769" s="97"/>
      <c r="CL769" s="97"/>
      <c r="CM769" s="335"/>
      <c r="CN769" s="337"/>
      <c r="CO769" s="315" t="str">
        <f>IF(Формулы!R769&gt;V769,"22-?,Дата 14 - Прибыл из УФСИН; ","")&amp;IF(Формулы!Q769&gt;Y769,"25-?,Дата 13 - Выбыл в УФСИН;","")&amp;IF(YEAR(ДАННЫЕ!$F$1)=YEAR(ДАННЫЕ!B769),IF(AT769&gt;0,"","40-?, вявлен в текущем году! "),"")&amp;IF(YEAR($F$1)=YEAR(W769),IF(X769+Y769&gt;0,"","23-стоит, 24,25 - куда выбыл? "),"")&amp;IF(X769+Y769&gt;0,IF(YEAR($F$1)=YEAR(W769),"","24+25&gt;0? 23 - когда выбыл? "),"")&amp;IF(BA769&lt;BB769,"47&gt;=48; ","")&amp;IF(BA769&lt;BC769,"47&gt;=49; ","")&amp;IF(BA769&lt;BD769,"47&gt;=50; ","")&amp;IF(BE769&gt;0,IF(BF769&gt;0,IF(AU769&gt;AV769,"","41 и 42 - ? (51 и 52 &gt; 0);"),"51 &gt; 0 52 - ?;"),"")&amp;IF(AU769&gt;0,IF(AV769&gt;AU769,"41&gt;42;","")&amp;IF(BE769&gt;0,"","41&gt;0 51-?;"),"")&amp;IF(BF769&gt;0,IF(BE769&gt;0,"","52&gt;0 51-?;"),"")&amp;IF(AW769&gt;=AX769,"","43&gt;44;")&amp;IF(CA769&gt;0,IF(AW769&gt;0,"","71 &gt; 0 43-?;"),"")</f>
        <v/>
      </c>
    </row>
    <row r="770" spans="1:93" s="250" customFormat="1" ht="15" customHeight="1" x14ac:dyDescent="0.2">
      <c r="A770" s="45"/>
      <c r="B770" s="46"/>
      <c r="C770" s="121"/>
      <c r="D770" s="121"/>
      <c r="E770" s="336"/>
      <c r="F770" s="122"/>
      <c r="G770" s="46"/>
      <c r="H770" s="45"/>
      <c r="I770" s="45"/>
      <c r="J770" s="45"/>
      <c r="K770" s="45"/>
      <c r="L770" s="45"/>
      <c r="M770" s="46"/>
      <c r="N770" s="46"/>
      <c r="O770" s="48"/>
      <c r="P770" s="48"/>
      <c r="Q770" s="46"/>
      <c r="R770" s="48"/>
      <c r="S770" s="48"/>
      <c r="T770" s="48"/>
      <c r="U770" s="48"/>
      <c r="V770" s="48"/>
      <c r="W770" s="46"/>
      <c r="X770" s="48"/>
      <c r="Y770" s="48"/>
      <c r="Z770" s="157"/>
      <c r="AA770" s="47"/>
      <c r="AB770" s="97"/>
      <c r="AC770" s="49"/>
      <c r="AD770" s="49"/>
      <c r="AE770" s="49"/>
      <c r="AF770" s="49"/>
      <c r="AG770" s="49"/>
      <c r="AH770" s="47"/>
      <c r="AI770" s="47"/>
      <c r="AJ770" s="47"/>
      <c r="AK770" s="190"/>
      <c r="AL770" s="190"/>
      <c r="AM770" s="190"/>
      <c r="AN770" s="190"/>
      <c r="AO770" s="190"/>
      <c r="AP770" s="151"/>
      <c r="AQ770" s="322"/>
      <c r="AR770" s="322"/>
      <c r="AS770" s="322"/>
      <c r="AT770" s="47"/>
      <c r="AU770" s="47"/>
      <c r="AV770" s="47"/>
      <c r="AW770" s="47"/>
      <c r="AX770" s="322"/>
      <c r="AY770" s="98"/>
      <c r="AZ770" s="98"/>
      <c r="BA770" s="47"/>
      <c r="BB770" s="47"/>
      <c r="BC770" s="47"/>
      <c r="BD770" s="47"/>
      <c r="BE770" s="97"/>
      <c r="BF770" s="49"/>
      <c r="BG770" s="239"/>
      <c r="BH770" s="342"/>
      <c r="BI770" s="49"/>
      <c r="BJ770" s="49"/>
      <c r="BK770" s="49"/>
      <c r="BL770" s="49"/>
      <c r="BM770" s="49"/>
      <c r="BN770" s="47"/>
      <c r="BO770" s="49"/>
      <c r="BP770" s="49"/>
      <c r="BQ770" s="49"/>
      <c r="BR770" s="323"/>
      <c r="BS770" s="323"/>
      <c r="BT770" s="323"/>
      <c r="BU770" s="49"/>
      <c r="BV770" s="49"/>
      <c r="BW770" s="97"/>
      <c r="BX770" s="97"/>
      <c r="BY770" s="97"/>
      <c r="BZ770" s="97"/>
      <c r="CA770" s="49"/>
      <c r="CB770" s="49"/>
      <c r="CC770" s="49"/>
      <c r="CD770" s="49"/>
      <c r="CE770" s="49"/>
      <c r="CF770" s="49"/>
      <c r="CG770" s="49"/>
      <c r="CH770" s="49"/>
      <c r="CI770" s="97"/>
      <c r="CJ770" s="97"/>
      <c r="CK770" s="97"/>
      <c r="CL770" s="97"/>
      <c r="CM770" s="335"/>
      <c r="CN770" s="337"/>
      <c r="CO770" s="315" t="str">
        <f>IF(Формулы!R770&gt;V770,"22-?,Дата 14 - Прибыл из УФСИН; ","")&amp;IF(Формулы!Q770&gt;Y770,"25-?,Дата 13 - Выбыл в УФСИН;","")&amp;IF(YEAR(ДАННЫЕ!$F$1)=YEAR(ДАННЫЕ!B770),IF(AT770&gt;0,"","40-?, вявлен в текущем году! "),"")&amp;IF(YEAR($F$1)=YEAR(W770),IF(X770+Y770&gt;0,"","23-стоит, 24,25 - куда выбыл? "),"")&amp;IF(X770+Y770&gt;0,IF(YEAR($F$1)=YEAR(W770),"","24+25&gt;0? 23 - когда выбыл? "),"")&amp;IF(BA770&lt;BB770,"47&gt;=48; ","")&amp;IF(BA770&lt;BC770,"47&gt;=49; ","")&amp;IF(BA770&lt;BD770,"47&gt;=50; ","")&amp;IF(BE770&gt;0,IF(BF770&gt;0,IF(AU770&gt;AV770,"","41 и 42 - ? (51 и 52 &gt; 0);"),"51 &gt; 0 52 - ?;"),"")&amp;IF(AU770&gt;0,IF(AV770&gt;AU770,"41&gt;42;","")&amp;IF(BE770&gt;0,"","41&gt;0 51-?;"),"")&amp;IF(BF770&gt;0,IF(BE770&gt;0,"","52&gt;0 51-?;"),"")&amp;IF(AW770&gt;=AX770,"","43&gt;44;")&amp;IF(CA770&gt;0,IF(AW770&gt;0,"","71 &gt; 0 43-?;"),"")</f>
        <v/>
      </c>
    </row>
    <row r="771" spans="1:93" s="250" customFormat="1" ht="15" customHeight="1" x14ac:dyDescent="0.2">
      <c r="A771" s="45"/>
      <c r="B771" s="46"/>
      <c r="C771" s="121"/>
      <c r="D771" s="121"/>
      <c r="E771" s="336"/>
      <c r="F771" s="122"/>
      <c r="G771" s="46"/>
      <c r="H771" s="45"/>
      <c r="I771" s="45"/>
      <c r="J771" s="45"/>
      <c r="K771" s="45"/>
      <c r="L771" s="45"/>
      <c r="M771" s="46"/>
      <c r="N771" s="46"/>
      <c r="O771" s="48"/>
      <c r="P771" s="48"/>
      <c r="Q771" s="46"/>
      <c r="R771" s="48"/>
      <c r="S771" s="48"/>
      <c r="T771" s="48"/>
      <c r="U771" s="48"/>
      <c r="V771" s="48"/>
      <c r="W771" s="46"/>
      <c r="X771" s="48"/>
      <c r="Y771" s="48"/>
      <c r="Z771" s="157"/>
      <c r="AA771" s="47"/>
      <c r="AB771" s="97"/>
      <c r="AC771" s="49"/>
      <c r="AD771" s="49"/>
      <c r="AE771" s="49"/>
      <c r="AF771" s="49"/>
      <c r="AG771" s="49"/>
      <c r="AH771" s="47"/>
      <c r="AI771" s="47"/>
      <c r="AJ771" s="47"/>
      <c r="AK771" s="190"/>
      <c r="AL771" s="190"/>
      <c r="AM771" s="190"/>
      <c r="AN771" s="190"/>
      <c r="AO771" s="190"/>
      <c r="AP771" s="151"/>
      <c r="AQ771" s="322"/>
      <c r="AR771" s="322"/>
      <c r="AS771" s="322"/>
      <c r="AT771" s="47"/>
      <c r="AU771" s="47"/>
      <c r="AV771" s="47"/>
      <c r="AW771" s="47"/>
      <c r="AX771" s="322"/>
      <c r="AY771" s="98"/>
      <c r="AZ771" s="98"/>
      <c r="BA771" s="47"/>
      <c r="BB771" s="47"/>
      <c r="BC771" s="47"/>
      <c r="BD771" s="47"/>
      <c r="BE771" s="97"/>
      <c r="BF771" s="49"/>
      <c r="BG771" s="239"/>
      <c r="BH771" s="342"/>
      <c r="BI771" s="49"/>
      <c r="BJ771" s="49"/>
      <c r="BK771" s="49"/>
      <c r="BL771" s="49"/>
      <c r="BM771" s="49"/>
      <c r="BN771" s="47"/>
      <c r="BO771" s="49"/>
      <c r="BP771" s="49"/>
      <c r="BQ771" s="49"/>
      <c r="BR771" s="323"/>
      <c r="BS771" s="323"/>
      <c r="BT771" s="323"/>
      <c r="BU771" s="49"/>
      <c r="BV771" s="49"/>
      <c r="BW771" s="97"/>
      <c r="BX771" s="97"/>
      <c r="BY771" s="97"/>
      <c r="BZ771" s="97"/>
      <c r="CA771" s="49"/>
      <c r="CB771" s="49"/>
      <c r="CC771" s="49"/>
      <c r="CD771" s="49"/>
      <c r="CE771" s="49"/>
      <c r="CF771" s="49"/>
      <c r="CG771" s="49"/>
      <c r="CH771" s="49"/>
      <c r="CI771" s="97"/>
      <c r="CJ771" s="97"/>
      <c r="CK771" s="97"/>
      <c r="CL771" s="97"/>
      <c r="CM771" s="335"/>
      <c r="CN771" s="337"/>
      <c r="CO771" s="315" t="str">
        <f>IF(Формулы!R771&gt;V771,"22-?,Дата 14 - Прибыл из УФСИН; ","")&amp;IF(Формулы!Q771&gt;Y771,"25-?,Дата 13 - Выбыл в УФСИН;","")&amp;IF(YEAR(ДАННЫЕ!$F$1)=YEAR(ДАННЫЕ!B771),IF(AT771&gt;0,"","40-?, вявлен в текущем году! "),"")&amp;IF(YEAR($F$1)=YEAR(W771),IF(X771+Y771&gt;0,"","23-стоит, 24,25 - куда выбыл? "),"")&amp;IF(X771+Y771&gt;0,IF(YEAR($F$1)=YEAR(W771),"","24+25&gt;0? 23 - когда выбыл? "),"")&amp;IF(BA771&lt;BB771,"47&gt;=48; ","")&amp;IF(BA771&lt;BC771,"47&gt;=49; ","")&amp;IF(BA771&lt;BD771,"47&gt;=50; ","")&amp;IF(BE771&gt;0,IF(BF771&gt;0,IF(AU771&gt;AV771,"","41 и 42 - ? (51 и 52 &gt; 0);"),"51 &gt; 0 52 - ?;"),"")&amp;IF(AU771&gt;0,IF(AV771&gt;AU771,"41&gt;42;","")&amp;IF(BE771&gt;0,"","41&gt;0 51-?;"),"")&amp;IF(BF771&gt;0,IF(BE771&gt;0,"","52&gt;0 51-?;"),"")&amp;IF(AW771&gt;=AX771,"","43&gt;44;")&amp;IF(CA771&gt;0,IF(AW771&gt;0,"","71 &gt; 0 43-?;"),"")</f>
        <v/>
      </c>
    </row>
    <row r="772" spans="1:93" s="250" customFormat="1" ht="15" customHeight="1" x14ac:dyDescent="0.2">
      <c r="A772" s="45"/>
      <c r="B772" s="46"/>
      <c r="C772" s="121"/>
      <c r="D772" s="121"/>
      <c r="E772" s="336"/>
      <c r="F772" s="122"/>
      <c r="G772" s="46"/>
      <c r="H772" s="45"/>
      <c r="I772" s="45"/>
      <c r="J772" s="45"/>
      <c r="K772" s="45"/>
      <c r="L772" s="45"/>
      <c r="M772" s="46"/>
      <c r="N772" s="46"/>
      <c r="O772" s="48"/>
      <c r="P772" s="48"/>
      <c r="Q772" s="46"/>
      <c r="R772" s="48"/>
      <c r="S772" s="48"/>
      <c r="T772" s="48"/>
      <c r="U772" s="48"/>
      <c r="V772" s="48"/>
      <c r="W772" s="46"/>
      <c r="X772" s="48"/>
      <c r="Y772" s="48"/>
      <c r="Z772" s="157"/>
      <c r="AA772" s="47"/>
      <c r="AB772" s="97"/>
      <c r="AC772" s="49"/>
      <c r="AD772" s="49"/>
      <c r="AE772" s="49"/>
      <c r="AF772" s="49"/>
      <c r="AG772" s="49"/>
      <c r="AH772" s="47"/>
      <c r="AI772" s="47"/>
      <c r="AJ772" s="47"/>
      <c r="AK772" s="190"/>
      <c r="AL772" s="190"/>
      <c r="AM772" s="190"/>
      <c r="AN772" s="190"/>
      <c r="AO772" s="190"/>
      <c r="AP772" s="151"/>
      <c r="AQ772" s="322"/>
      <c r="AR772" s="322"/>
      <c r="AS772" s="322"/>
      <c r="AT772" s="47"/>
      <c r="AU772" s="47"/>
      <c r="AV772" s="47"/>
      <c r="AW772" s="47"/>
      <c r="AX772" s="322"/>
      <c r="AY772" s="98"/>
      <c r="AZ772" s="98"/>
      <c r="BA772" s="47"/>
      <c r="BB772" s="47"/>
      <c r="BC772" s="47"/>
      <c r="BD772" s="47"/>
      <c r="BE772" s="97"/>
      <c r="BF772" s="49"/>
      <c r="BG772" s="239"/>
      <c r="BH772" s="342"/>
      <c r="BI772" s="49"/>
      <c r="BJ772" s="49"/>
      <c r="BK772" s="49"/>
      <c r="BL772" s="49"/>
      <c r="BM772" s="49"/>
      <c r="BN772" s="47"/>
      <c r="BO772" s="49"/>
      <c r="BP772" s="49"/>
      <c r="BQ772" s="49"/>
      <c r="BR772" s="323"/>
      <c r="BS772" s="323"/>
      <c r="BT772" s="323"/>
      <c r="BU772" s="49"/>
      <c r="BV772" s="49"/>
      <c r="BW772" s="97"/>
      <c r="BX772" s="97"/>
      <c r="BY772" s="97"/>
      <c r="BZ772" s="97"/>
      <c r="CA772" s="49"/>
      <c r="CB772" s="49"/>
      <c r="CC772" s="49"/>
      <c r="CD772" s="49"/>
      <c r="CE772" s="49"/>
      <c r="CF772" s="49"/>
      <c r="CG772" s="49"/>
      <c r="CH772" s="49"/>
      <c r="CI772" s="97"/>
      <c r="CJ772" s="97"/>
      <c r="CK772" s="97"/>
      <c r="CL772" s="97"/>
      <c r="CM772" s="335"/>
      <c r="CN772" s="337"/>
      <c r="CO772" s="315" t="str">
        <f>IF(Формулы!R772&gt;V772,"22-?,Дата 14 - Прибыл из УФСИН; ","")&amp;IF(Формулы!Q772&gt;Y772,"25-?,Дата 13 - Выбыл в УФСИН;","")&amp;IF(YEAR(ДАННЫЕ!$F$1)=YEAR(ДАННЫЕ!B772),IF(AT772&gt;0,"","40-?, вявлен в текущем году! "),"")&amp;IF(YEAR($F$1)=YEAR(W772),IF(X772+Y772&gt;0,"","23-стоит, 24,25 - куда выбыл? "),"")&amp;IF(X772+Y772&gt;0,IF(YEAR($F$1)=YEAR(W772),"","24+25&gt;0? 23 - когда выбыл? "),"")&amp;IF(BA772&lt;BB772,"47&gt;=48; ","")&amp;IF(BA772&lt;BC772,"47&gt;=49; ","")&amp;IF(BA772&lt;BD772,"47&gt;=50; ","")&amp;IF(BE772&gt;0,IF(BF772&gt;0,IF(AU772&gt;AV772,"","41 и 42 - ? (51 и 52 &gt; 0);"),"51 &gt; 0 52 - ?;"),"")&amp;IF(AU772&gt;0,IF(AV772&gt;AU772,"41&gt;42;","")&amp;IF(BE772&gt;0,"","41&gt;0 51-?;"),"")&amp;IF(BF772&gt;0,IF(BE772&gt;0,"","52&gt;0 51-?;"),"")&amp;IF(AW772&gt;=AX772,"","43&gt;44;")&amp;IF(CA772&gt;0,IF(AW772&gt;0,"","71 &gt; 0 43-?;"),"")</f>
        <v/>
      </c>
    </row>
    <row r="773" spans="1:93" s="250" customFormat="1" ht="15" customHeight="1" x14ac:dyDescent="0.2">
      <c r="A773" s="45"/>
      <c r="B773" s="46"/>
      <c r="C773" s="121"/>
      <c r="D773" s="121"/>
      <c r="E773" s="336"/>
      <c r="F773" s="122"/>
      <c r="G773" s="46"/>
      <c r="H773" s="45"/>
      <c r="I773" s="45"/>
      <c r="J773" s="45"/>
      <c r="K773" s="45"/>
      <c r="L773" s="45"/>
      <c r="M773" s="46"/>
      <c r="N773" s="46"/>
      <c r="O773" s="48"/>
      <c r="P773" s="48"/>
      <c r="Q773" s="46"/>
      <c r="R773" s="48"/>
      <c r="S773" s="48"/>
      <c r="T773" s="48"/>
      <c r="U773" s="48"/>
      <c r="V773" s="48"/>
      <c r="W773" s="46"/>
      <c r="X773" s="48"/>
      <c r="Y773" s="48"/>
      <c r="Z773" s="157"/>
      <c r="AA773" s="47"/>
      <c r="AB773" s="97"/>
      <c r="AC773" s="49"/>
      <c r="AD773" s="49"/>
      <c r="AE773" s="49"/>
      <c r="AF773" s="49"/>
      <c r="AG773" s="49"/>
      <c r="AH773" s="47"/>
      <c r="AI773" s="47"/>
      <c r="AJ773" s="47"/>
      <c r="AK773" s="190"/>
      <c r="AL773" s="190"/>
      <c r="AM773" s="190"/>
      <c r="AN773" s="190"/>
      <c r="AO773" s="190"/>
      <c r="AP773" s="151"/>
      <c r="AQ773" s="322"/>
      <c r="AR773" s="322"/>
      <c r="AS773" s="322"/>
      <c r="AT773" s="47"/>
      <c r="AU773" s="47"/>
      <c r="AV773" s="47"/>
      <c r="AW773" s="47"/>
      <c r="AX773" s="322"/>
      <c r="AY773" s="98"/>
      <c r="AZ773" s="98"/>
      <c r="BA773" s="47"/>
      <c r="BB773" s="47"/>
      <c r="BC773" s="47"/>
      <c r="BD773" s="47"/>
      <c r="BE773" s="97"/>
      <c r="BF773" s="49"/>
      <c r="BG773" s="239"/>
      <c r="BH773" s="342"/>
      <c r="BI773" s="49"/>
      <c r="BJ773" s="49"/>
      <c r="BK773" s="49"/>
      <c r="BL773" s="49"/>
      <c r="BM773" s="49"/>
      <c r="BN773" s="47"/>
      <c r="BO773" s="49"/>
      <c r="BP773" s="49"/>
      <c r="BQ773" s="49"/>
      <c r="BR773" s="323"/>
      <c r="BS773" s="323"/>
      <c r="BT773" s="323"/>
      <c r="BU773" s="49"/>
      <c r="BV773" s="49"/>
      <c r="BW773" s="97"/>
      <c r="BX773" s="97"/>
      <c r="BY773" s="97"/>
      <c r="BZ773" s="97"/>
      <c r="CA773" s="49"/>
      <c r="CB773" s="49"/>
      <c r="CC773" s="49"/>
      <c r="CD773" s="49"/>
      <c r="CE773" s="49"/>
      <c r="CF773" s="49"/>
      <c r="CG773" s="49"/>
      <c r="CH773" s="49"/>
      <c r="CI773" s="97"/>
      <c r="CJ773" s="97"/>
      <c r="CK773" s="97"/>
      <c r="CL773" s="97"/>
      <c r="CM773" s="335"/>
      <c r="CN773" s="337"/>
      <c r="CO773" s="315" t="str">
        <f>IF(Формулы!R773&gt;V773,"22-?,Дата 14 - Прибыл из УФСИН; ","")&amp;IF(Формулы!Q773&gt;Y773,"25-?,Дата 13 - Выбыл в УФСИН;","")&amp;IF(YEAR(ДАННЫЕ!$F$1)=YEAR(ДАННЫЕ!B773),IF(AT773&gt;0,"","40-?, вявлен в текущем году! "),"")&amp;IF(YEAR($F$1)=YEAR(W773),IF(X773+Y773&gt;0,"","23-стоит, 24,25 - куда выбыл? "),"")&amp;IF(X773+Y773&gt;0,IF(YEAR($F$1)=YEAR(W773),"","24+25&gt;0? 23 - когда выбыл? "),"")&amp;IF(BA773&lt;BB773,"47&gt;=48; ","")&amp;IF(BA773&lt;BC773,"47&gt;=49; ","")&amp;IF(BA773&lt;BD773,"47&gt;=50; ","")&amp;IF(BE773&gt;0,IF(BF773&gt;0,IF(AU773&gt;AV773,"","41 и 42 - ? (51 и 52 &gt; 0);"),"51 &gt; 0 52 - ?;"),"")&amp;IF(AU773&gt;0,IF(AV773&gt;AU773,"41&gt;42;","")&amp;IF(BE773&gt;0,"","41&gt;0 51-?;"),"")&amp;IF(BF773&gt;0,IF(BE773&gt;0,"","52&gt;0 51-?;"),"")&amp;IF(AW773&gt;=AX773,"","43&gt;44;")&amp;IF(CA773&gt;0,IF(AW773&gt;0,"","71 &gt; 0 43-?;"),"")</f>
        <v/>
      </c>
    </row>
    <row r="774" spans="1:93" s="250" customFormat="1" ht="15" customHeight="1" x14ac:dyDescent="0.2">
      <c r="A774" s="45"/>
      <c r="B774" s="46"/>
      <c r="C774" s="121"/>
      <c r="D774" s="121"/>
      <c r="E774" s="336"/>
      <c r="F774" s="122"/>
      <c r="G774" s="46"/>
      <c r="H774" s="45"/>
      <c r="I774" s="45"/>
      <c r="J774" s="45"/>
      <c r="K774" s="45"/>
      <c r="L774" s="45"/>
      <c r="M774" s="46"/>
      <c r="N774" s="46"/>
      <c r="O774" s="48"/>
      <c r="P774" s="48"/>
      <c r="Q774" s="46"/>
      <c r="R774" s="48"/>
      <c r="S774" s="48"/>
      <c r="T774" s="48"/>
      <c r="U774" s="48"/>
      <c r="V774" s="48"/>
      <c r="W774" s="46"/>
      <c r="X774" s="48"/>
      <c r="Y774" s="48"/>
      <c r="Z774" s="157"/>
      <c r="AA774" s="47"/>
      <c r="AB774" s="97"/>
      <c r="AC774" s="49"/>
      <c r="AD774" s="49"/>
      <c r="AE774" s="49"/>
      <c r="AF774" s="49"/>
      <c r="AG774" s="49"/>
      <c r="AH774" s="47"/>
      <c r="AI774" s="47"/>
      <c r="AJ774" s="47"/>
      <c r="AK774" s="190"/>
      <c r="AL774" s="190"/>
      <c r="AM774" s="190"/>
      <c r="AN774" s="190"/>
      <c r="AO774" s="190"/>
      <c r="AP774" s="151"/>
      <c r="AQ774" s="322"/>
      <c r="AR774" s="322"/>
      <c r="AS774" s="322"/>
      <c r="AT774" s="47"/>
      <c r="AU774" s="47"/>
      <c r="AV774" s="47"/>
      <c r="AW774" s="47"/>
      <c r="AX774" s="322"/>
      <c r="AY774" s="98"/>
      <c r="AZ774" s="98"/>
      <c r="BA774" s="47"/>
      <c r="BB774" s="47"/>
      <c r="BC774" s="47"/>
      <c r="BD774" s="47"/>
      <c r="BE774" s="97"/>
      <c r="BF774" s="49"/>
      <c r="BG774" s="239"/>
      <c r="BH774" s="342"/>
      <c r="BI774" s="49"/>
      <c r="BJ774" s="49"/>
      <c r="BK774" s="49"/>
      <c r="BL774" s="49"/>
      <c r="BM774" s="49"/>
      <c r="BN774" s="47"/>
      <c r="BO774" s="49"/>
      <c r="BP774" s="49"/>
      <c r="BQ774" s="49"/>
      <c r="BR774" s="323"/>
      <c r="BS774" s="323"/>
      <c r="BT774" s="323"/>
      <c r="BU774" s="49"/>
      <c r="BV774" s="49"/>
      <c r="BW774" s="97"/>
      <c r="BX774" s="97"/>
      <c r="BY774" s="97"/>
      <c r="BZ774" s="97"/>
      <c r="CA774" s="49"/>
      <c r="CB774" s="49"/>
      <c r="CC774" s="49"/>
      <c r="CD774" s="49"/>
      <c r="CE774" s="49"/>
      <c r="CF774" s="49"/>
      <c r="CG774" s="49"/>
      <c r="CH774" s="49"/>
      <c r="CI774" s="97"/>
      <c r="CJ774" s="97"/>
      <c r="CK774" s="97"/>
      <c r="CL774" s="97"/>
      <c r="CM774" s="335"/>
      <c r="CN774" s="337"/>
      <c r="CO774" s="315" t="str">
        <f>IF(Формулы!R774&gt;V774,"22-?,Дата 14 - Прибыл из УФСИН; ","")&amp;IF(Формулы!Q774&gt;Y774,"25-?,Дата 13 - Выбыл в УФСИН;","")&amp;IF(YEAR(ДАННЫЕ!$F$1)=YEAR(ДАННЫЕ!B774),IF(AT774&gt;0,"","40-?, вявлен в текущем году! "),"")&amp;IF(YEAR($F$1)=YEAR(W774),IF(X774+Y774&gt;0,"","23-стоит, 24,25 - куда выбыл? "),"")&amp;IF(X774+Y774&gt;0,IF(YEAR($F$1)=YEAR(W774),"","24+25&gt;0? 23 - когда выбыл? "),"")&amp;IF(BA774&lt;BB774,"47&gt;=48; ","")&amp;IF(BA774&lt;BC774,"47&gt;=49; ","")&amp;IF(BA774&lt;BD774,"47&gt;=50; ","")&amp;IF(BE774&gt;0,IF(BF774&gt;0,IF(AU774&gt;AV774,"","41 и 42 - ? (51 и 52 &gt; 0);"),"51 &gt; 0 52 - ?;"),"")&amp;IF(AU774&gt;0,IF(AV774&gt;AU774,"41&gt;42;","")&amp;IF(BE774&gt;0,"","41&gt;0 51-?;"),"")&amp;IF(BF774&gt;0,IF(BE774&gt;0,"","52&gt;0 51-?;"),"")&amp;IF(AW774&gt;=AX774,"","43&gt;44;")&amp;IF(CA774&gt;0,IF(AW774&gt;0,"","71 &gt; 0 43-?;"),"")</f>
        <v/>
      </c>
    </row>
    <row r="775" spans="1:93" s="250" customFormat="1" ht="15" customHeight="1" x14ac:dyDescent="0.2">
      <c r="A775" s="45"/>
      <c r="B775" s="46"/>
      <c r="C775" s="121"/>
      <c r="D775" s="121"/>
      <c r="E775" s="336"/>
      <c r="F775" s="122"/>
      <c r="G775" s="46"/>
      <c r="H775" s="45"/>
      <c r="I775" s="45"/>
      <c r="J775" s="45"/>
      <c r="K775" s="45"/>
      <c r="L775" s="45"/>
      <c r="M775" s="46"/>
      <c r="N775" s="46"/>
      <c r="O775" s="48"/>
      <c r="P775" s="48"/>
      <c r="Q775" s="46"/>
      <c r="R775" s="48"/>
      <c r="S775" s="48"/>
      <c r="T775" s="48"/>
      <c r="U775" s="48"/>
      <c r="V775" s="48"/>
      <c r="W775" s="46"/>
      <c r="X775" s="48"/>
      <c r="Y775" s="48"/>
      <c r="Z775" s="157"/>
      <c r="AA775" s="47"/>
      <c r="AB775" s="97"/>
      <c r="AC775" s="49"/>
      <c r="AD775" s="49"/>
      <c r="AE775" s="49"/>
      <c r="AF775" s="49"/>
      <c r="AG775" s="49"/>
      <c r="AH775" s="47"/>
      <c r="AI775" s="47"/>
      <c r="AJ775" s="47"/>
      <c r="AK775" s="190"/>
      <c r="AL775" s="190"/>
      <c r="AM775" s="190"/>
      <c r="AN775" s="190"/>
      <c r="AO775" s="190"/>
      <c r="AP775" s="151"/>
      <c r="AQ775" s="322"/>
      <c r="AR775" s="322"/>
      <c r="AS775" s="322"/>
      <c r="AT775" s="47"/>
      <c r="AU775" s="47"/>
      <c r="AV775" s="47"/>
      <c r="AW775" s="47"/>
      <c r="AX775" s="322"/>
      <c r="AY775" s="98"/>
      <c r="AZ775" s="98"/>
      <c r="BA775" s="47"/>
      <c r="BB775" s="47"/>
      <c r="BC775" s="47"/>
      <c r="BD775" s="47"/>
      <c r="BE775" s="97"/>
      <c r="BF775" s="49"/>
      <c r="BG775" s="239"/>
      <c r="BH775" s="342"/>
      <c r="BI775" s="49"/>
      <c r="BJ775" s="49"/>
      <c r="BK775" s="49"/>
      <c r="BL775" s="49"/>
      <c r="BM775" s="49"/>
      <c r="BN775" s="47"/>
      <c r="BO775" s="49"/>
      <c r="BP775" s="49"/>
      <c r="BQ775" s="49"/>
      <c r="BR775" s="323"/>
      <c r="BS775" s="323"/>
      <c r="BT775" s="323"/>
      <c r="BU775" s="49"/>
      <c r="BV775" s="49"/>
      <c r="BW775" s="97"/>
      <c r="BX775" s="97"/>
      <c r="BY775" s="97"/>
      <c r="BZ775" s="97"/>
      <c r="CA775" s="49"/>
      <c r="CB775" s="49"/>
      <c r="CC775" s="49"/>
      <c r="CD775" s="49"/>
      <c r="CE775" s="49"/>
      <c r="CF775" s="49"/>
      <c r="CG775" s="49"/>
      <c r="CH775" s="49"/>
      <c r="CI775" s="97"/>
      <c r="CJ775" s="97"/>
      <c r="CK775" s="97"/>
      <c r="CL775" s="97"/>
      <c r="CM775" s="335"/>
      <c r="CN775" s="337"/>
      <c r="CO775" s="315" t="str">
        <f>IF(Формулы!R775&gt;V775,"22-?,Дата 14 - Прибыл из УФСИН; ","")&amp;IF(Формулы!Q775&gt;Y775,"25-?,Дата 13 - Выбыл в УФСИН;","")&amp;IF(YEAR(ДАННЫЕ!$F$1)=YEAR(ДАННЫЕ!B775),IF(AT775&gt;0,"","40-?, вявлен в текущем году! "),"")&amp;IF(YEAR($F$1)=YEAR(W775),IF(X775+Y775&gt;0,"","23-стоит, 24,25 - куда выбыл? "),"")&amp;IF(X775+Y775&gt;0,IF(YEAR($F$1)=YEAR(W775),"","24+25&gt;0? 23 - когда выбыл? "),"")&amp;IF(BA775&lt;BB775,"47&gt;=48; ","")&amp;IF(BA775&lt;BC775,"47&gt;=49; ","")&amp;IF(BA775&lt;BD775,"47&gt;=50; ","")&amp;IF(BE775&gt;0,IF(BF775&gt;0,IF(AU775&gt;AV775,"","41 и 42 - ? (51 и 52 &gt; 0);"),"51 &gt; 0 52 - ?;"),"")&amp;IF(AU775&gt;0,IF(AV775&gt;AU775,"41&gt;42;","")&amp;IF(BE775&gt;0,"","41&gt;0 51-?;"),"")&amp;IF(BF775&gt;0,IF(BE775&gt;0,"","52&gt;0 51-?;"),"")&amp;IF(AW775&gt;=AX775,"","43&gt;44;")&amp;IF(CA775&gt;0,IF(AW775&gt;0,"","71 &gt; 0 43-?;"),"")</f>
        <v/>
      </c>
    </row>
    <row r="776" spans="1:93" s="250" customFormat="1" ht="15" customHeight="1" x14ac:dyDescent="0.2">
      <c r="A776" s="45"/>
      <c r="B776" s="46"/>
      <c r="C776" s="121"/>
      <c r="D776" s="121"/>
      <c r="E776" s="336"/>
      <c r="F776" s="122"/>
      <c r="G776" s="46"/>
      <c r="H776" s="45"/>
      <c r="I776" s="45"/>
      <c r="J776" s="45"/>
      <c r="K776" s="45"/>
      <c r="L776" s="45"/>
      <c r="M776" s="46"/>
      <c r="N776" s="46"/>
      <c r="O776" s="48"/>
      <c r="P776" s="48"/>
      <c r="Q776" s="46"/>
      <c r="R776" s="48"/>
      <c r="S776" s="48"/>
      <c r="T776" s="48"/>
      <c r="U776" s="48"/>
      <c r="V776" s="48"/>
      <c r="W776" s="46"/>
      <c r="X776" s="48"/>
      <c r="Y776" s="48"/>
      <c r="Z776" s="157"/>
      <c r="AA776" s="47"/>
      <c r="AB776" s="97"/>
      <c r="AC776" s="49"/>
      <c r="AD776" s="49"/>
      <c r="AE776" s="49"/>
      <c r="AF776" s="49"/>
      <c r="AG776" s="49"/>
      <c r="AH776" s="47"/>
      <c r="AI776" s="47"/>
      <c r="AJ776" s="47"/>
      <c r="AK776" s="190"/>
      <c r="AL776" s="190"/>
      <c r="AM776" s="190"/>
      <c r="AN776" s="190"/>
      <c r="AO776" s="190"/>
      <c r="AP776" s="151"/>
      <c r="AQ776" s="322"/>
      <c r="AR776" s="322"/>
      <c r="AS776" s="322"/>
      <c r="AT776" s="47"/>
      <c r="AU776" s="47"/>
      <c r="AV776" s="47"/>
      <c r="AW776" s="47"/>
      <c r="AX776" s="322"/>
      <c r="AY776" s="98"/>
      <c r="AZ776" s="98"/>
      <c r="BA776" s="47"/>
      <c r="BB776" s="47"/>
      <c r="BC776" s="47"/>
      <c r="BD776" s="47"/>
      <c r="BE776" s="97"/>
      <c r="BF776" s="49"/>
      <c r="BG776" s="239"/>
      <c r="BH776" s="342"/>
      <c r="BI776" s="49"/>
      <c r="BJ776" s="49"/>
      <c r="BK776" s="49"/>
      <c r="BL776" s="49"/>
      <c r="BM776" s="49"/>
      <c r="BN776" s="47"/>
      <c r="BO776" s="49"/>
      <c r="BP776" s="49"/>
      <c r="BQ776" s="49"/>
      <c r="BR776" s="323"/>
      <c r="BS776" s="323"/>
      <c r="BT776" s="323"/>
      <c r="BU776" s="49"/>
      <c r="BV776" s="49"/>
      <c r="BW776" s="97"/>
      <c r="BX776" s="97"/>
      <c r="BY776" s="97"/>
      <c r="BZ776" s="97"/>
      <c r="CA776" s="49"/>
      <c r="CB776" s="49"/>
      <c r="CC776" s="49"/>
      <c r="CD776" s="49"/>
      <c r="CE776" s="49"/>
      <c r="CF776" s="49"/>
      <c r="CG776" s="49"/>
      <c r="CH776" s="49"/>
      <c r="CI776" s="97"/>
      <c r="CJ776" s="97"/>
      <c r="CK776" s="97"/>
      <c r="CL776" s="97"/>
      <c r="CM776" s="335"/>
      <c r="CN776" s="337"/>
      <c r="CO776" s="315" t="str">
        <f>IF(Формулы!R776&gt;V776,"22-?,Дата 14 - Прибыл из УФСИН; ","")&amp;IF(Формулы!Q776&gt;Y776,"25-?,Дата 13 - Выбыл в УФСИН;","")&amp;IF(YEAR(ДАННЫЕ!$F$1)=YEAR(ДАННЫЕ!B776),IF(AT776&gt;0,"","40-?, вявлен в текущем году! "),"")&amp;IF(YEAR($F$1)=YEAR(W776),IF(X776+Y776&gt;0,"","23-стоит, 24,25 - куда выбыл? "),"")&amp;IF(X776+Y776&gt;0,IF(YEAR($F$1)=YEAR(W776),"","24+25&gt;0? 23 - когда выбыл? "),"")&amp;IF(BA776&lt;BB776,"47&gt;=48; ","")&amp;IF(BA776&lt;BC776,"47&gt;=49; ","")&amp;IF(BA776&lt;BD776,"47&gt;=50; ","")&amp;IF(BE776&gt;0,IF(BF776&gt;0,IF(AU776&gt;AV776,"","41 и 42 - ? (51 и 52 &gt; 0);"),"51 &gt; 0 52 - ?;"),"")&amp;IF(AU776&gt;0,IF(AV776&gt;AU776,"41&gt;42;","")&amp;IF(BE776&gt;0,"","41&gt;0 51-?;"),"")&amp;IF(BF776&gt;0,IF(BE776&gt;0,"","52&gt;0 51-?;"),"")&amp;IF(AW776&gt;=AX776,"","43&gt;44;")&amp;IF(CA776&gt;0,IF(AW776&gt;0,"","71 &gt; 0 43-?;"),"")</f>
        <v/>
      </c>
    </row>
    <row r="777" spans="1:93" s="250" customFormat="1" ht="15" customHeight="1" x14ac:dyDescent="0.2">
      <c r="A777" s="45"/>
      <c r="B777" s="46"/>
      <c r="C777" s="121"/>
      <c r="D777" s="121"/>
      <c r="E777" s="336"/>
      <c r="F777" s="122"/>
      <c r="G777" s="46"/>
      <c r="H777" s="45"/>
      <c r="I777" s="45"/>
      <c r="J777" s="45"/>
      <c r="K777" s="45"/>
      <c r="L777" s="45"/>
      <c r="M777" s="46"/>
      <c r="N777" s="46"/>
      <c r="O777" s="48"/>
      <c r="P777" s="48"/>
      <c r="Q777" s="46"/>
      <c r="R777" s="48"/>
      <c r="S777" s="48"/>
      <c r="T777" s="48"/>
      <c r="U777" s="48"/>
      <c r="V777" s="48"/>
      <c r="W777" s="46"/>
      <c r="X777" s="48"/>
      <c r="Y777" s="48"/>
      <c r="Z777" s="157"/>
      <c r="AA777" s="47"/>
      <c r="AB777" s="97"/>
      <c r="AC777" s="49"/>
      <c r="AD777" s="49"/>
      <c r="AE777" s="49"/>
      <c r="AF777" s="49"/>
      <c r="AG777" s="49"/>
      <c r="AH777" s="47"/>
      <c r="AI777" s="47"/>
      <c r="AJ777" s="47"/>
      <c r="AK777" s="190"/>
      <c r="AL777" s="190"/>
      <c r="AM777" s="190"/>
      <c r="AN777" s="190"/>
      <c r="AO777" s="190"/>
      <c r="AP777" s="151"/>
      <c r="AQ777" s="322"/>
      <c r="AR777" s="322"/>
      <c r="AS777" s="322"/>
      <c r="AT777" s="47"/>
      <c r="AU777" s="47"/>
      <c r="AV777" s="47"/>
      <c r="AW777" s="47"/>
      <c r="AX777" s="322"/>
      <c r="AY777" s="98"/>
      <c r="AZ777" s="98"/>
      <c r="BA777" s="47"/>
      <c r="BB777" s="47"/>
      <c r="BC777" s="47"/>
      <c r="BD777" s="47"/>
      <c r="BE777" s="97"/>
      <c r="BF777" s="49"/>
      <c r="BG777" s="239"/>
      <c r="BH777" s="342"/>
      <c r="BI777" s="49"/>
      <c r="BJ777" s="49"/>
      <c r="BK777" s="49"/>
      <c r="BL777" s="49"/>
      <c r="BM777" s="49"/>
      <c r="BN777" s="47"/>
      <c r="BO777" s="49"/>
      <c r="BP777" s="49"/>
      <c r="BQ777" s="49"/>
      <c r="BR777" s="323"/>
      <c r="BS777" s="323"/>
      <c r="BT777" s="323"/>
      <c r="BU777" s="49"/>
      <c r="BV777" s="49"/>
      <c r="BW777" s="97"/>
      <c r="BX777" s="97"/>
      <c r="BY777" s="97"/>
      <c r="BZ777" s="97"/>
      <c r="CA777" s="49"/>
      <c r="CB777" s="49"/>
      <c r="CC777" s="49"/>
      <c r="CD777" s="49"/>
      <c r="CE777" s="49"/>
      <c r="CF777" s="49"/>
      <c r="CG777" s="49"/>
      <c r="CH777" s="49"/>
      <c r="CI777" s="97"/>
      <c r="CJ777" s="97"/>
      <c r="CK777" s="97"/>
      <c r="CL777" s="97"/>
      <c r="CM777" s="335"/>
      <c r="CN777" s="337"/>
      <c r="CO777" s="315" t="str">
        <f>IF(Формулы!R777&gt;V777,"22-?,Дата 14 - Прибыл из УФСИН; ","")&amp;IF(Формулы!Q777&gt;Y777,"25-?,Дата 13 - Выбыл в УФСИН;","")&amp;IF(YEAR(ДАННЫЕ!$F$1)=YEAR(ДАННЫЕ!B777),IF(AT777&gt;0,"","40-?, вявлен в текущем году! "),"")&amp;IF(YEAR($F$1)=YEAR(W777),IF(X777+Y777&gt;0,"","23-стоит, 24,25 - куда выбыл? "),"")&amp;IF(X777+Y777&gt;0,IF(YEAR($F$1)=YEAR(W777),"","24+25&gt;0? 23 - когда выбыл? "),"")&amp;IF(BA777&lt;BB777,"47&gt;=48; ","")&amp;IF(BA777&lt;BC777,"47&gt;=49; ","")&amp;IF(BA777&lt;BD777,"47&gt;=50; ","")&amp;IF(BE777&gt;0,IF(BF777&gt;0,IF(AU777&gt;AV777,"","41 и 42 - ? (51 и 52 &gt; 0);"),"51 &gt; 0 52 - ?;"),"")&amp;IF(AU777&gt;0,IF(AV777&gt;AU777,"41&gt;42;","")&amp;IF(BE777&gt;0,"","41&gt;0 51-?;"),"")&amp;IF(BF777&gt;0,IF(BE777&gt;0,"","52&gt;0 51-?;"),"")&amp;IF(AW777&gt;=AX777,"","43&gt;44;")&amp;IF(CA777&gt;0,IF(AW777&gt;0,"","71 &gt; 0 43-?;"),"")</f>
        <v/>
      </c>
    </row>
    <row r="778" spans="1:93" s="250" customFormat="1" ht="15" customHeight="1" x14ac:dyDescent="0.2">
      <c r="A778" s="45"/>
      <c r="B778" s="46"/>
      <c r="C778" s="121"/>
      <c r="D778" s="121"/>
      <c r="E778" s="336"/>
      <c r="F778" s="122"/>
      <c r="G778" s="46"/>
      <c r="H778" s="45"/>
      <c r="I778" s="45"/>
      <c r="J778" s="45"/>
      <c r="K778" s="45"/>
      <c r="L778" s="45"/>
      <c r="M778" s="46"/>
      <c r="N778" s="46"/>
      <c r="O778" s="48"/>
      <c r="P778" s="48"/>
      <c r="Q778" s="46"/>
      <c r="R778" s="48"/>
      <c r="S778" s="48"/>
      <c r="T778" s="48"/>
      <c r="U778" s="48"/>
      <c r="V778" s="48"/>
      <c r="W778" s="46"/>
      <c r="X778" s="48"/>
      <c r="Y778" s="48"/>
      <c r="Z778" s="157"/>
      <c r="AA778" s="47"/>
      <c r="AB778" s="97"/>
      <c r="AC778" s="49"/>
      <c r="AD778" s="49"/>
      <c r="AE778" s="49"/>
      <c r="AF778" s="49"/>
      <c r="AG778" s="49"/>
      <c r="AH778" s="47"/>
      <c r="AI778" s="47"/>
      <c r="AJ778" s="47"/>
      <c r="AK778" s="190"/>
      <c r="AL778" s="190"/>
      <c r="AM778" s="190"/>
      <c r="AN778" s="190"/>
      <c r="AO778" s="190"/>
      <c r="AP778" s="151"/>
      <c r="AQ778" s="322"/>
      <c r="AR778" s="322"/>
      <c r="AS778" s="322"/>
      <c r="AT778" s="47"/>
      <c r="AU778" s="47"/>
      <c r="AV778" s="47"/>
      <c r="AW778" s="47"/>
      <c r="AX778" s="322"/>
      <c r="AY778" s="98"/>
      <c r="AZ778" s="98"/>
      <c r="BA778" s="47"/>
      <c r="BB778" s="47"/>
      <c r="BC778" s="47"/>
      <c r="BD778" s="47"/>
      <c r="BE778" s="97"/>
      <c r="BF778" s="49"/>
      <c r="BG778" s="239"/>
      <c r="BH778" s="342"/>
      <c r="BI778" s="49"/>
      <c r="BJ778" s="49"/>
      <c r="BK778" s="49"/>
      <c r="BL778" s="49"/>
      <c r="BM778" s="49"/>
      <c r="BN778" s="47"/>
      <c r="BO778" s="49"/>
      <c r="BP778" s="49"/>
      <c r="BQ778" s="49"/>
      <c r="BR778" s="323"/>
      <c r="BS778" s="323"/>
      <c r="BT778" s="323"/>
      <c r="BU778" s="49"/>
      <c r="BV778" s="49"/>
      <c r="BW778" s="97"/>
      <c r="BX778" s="97"/>
      <c r="BY778" s="97"/>
      <c r="BZ778" s="97"/>
      <c r="CA778" s="49"/>
      <c r="CB778" s="49"/>
      <c r="CC778" s="49"/>
      <c r="CD778" s="49"/>
      <c r="CE778" s="49"/>
      <c r="CF778" s="49"/>
      <c r="CG778" s="49"/>
      <c r="CH778" s="49"/>
      <c r="CI778" s="97"/>
      <c r="CJ778" s="97"/>
      <c r="CK778" s="97"/>
      <c r="CL778" s="97"/>
      <c r="CM778" s="335"/>
      <c r="CN778" s="337"/>
      <c r="CO778" s="315" t="str">
        <f>IF(Формулы!R778&gt;V778,"22-?,Дата 14 - Прибыл из УФСИН; ","")&amp;IF(Формулы!Q778&gt;Y778,"25-?,Дата 13 - Выбыл в УФСИН;","")&amp;IF(YEAR(ДАННЫЕ!$F$1)=YEAR(ДАННЫЕ!B778),IF(AT778&gt;0,"","40-?, вявлен в текущем году! "),"")&amp;IF(YEAR($F$1)=YEAR(W778),IF(X778+Y778&gt;0,"","23-стоит, 24,25 - куда выбыл? "),"")&amp;IF(X778+Y778&gt;0,IF(YEAR($F$1)=YEAR(W778),"","24+25&gt;0? 23 - когда выбыл? "),"")&amp;IF(BA778&lt;BB778,"47&gt;=48; ","")&amp;IF(BA778&lt;BC778,"47&gt;=49; ","")&amp;IF(BA778&lt;BD778,"47&gt;=50; ","")&amp;IF(BE778&gt;0,IF(BF778&gt;0,IF(AU778&gt;AV778,"","41 и 42 - ? (51 и 52 &gt; 0);"),"51 &gt; 0 52 - ?;"),"")&amp;IF(AU778&gt;0,IF(AV778&gt;AU778,"41&gt;42;","")&amp;IF(BE778&gt;0,"","41&gt;0 51-?;"),"")&amp;IF(BF778&gt;0,IF(BE778&gt;0,"","52&gt;0 51-?;"),"")&amp;IF(AW778&gt;=AX778,"","43&gt;44;")&amp;IF(CA778&gt;0,IF(AW778&gt;0,"","71 &gt; 0 43-?;"),"")</f>
        <v/>
      </c>
    </row>
    <row r="779" spans="1:93" s="250" customFormat="1" ht="15" customHeight="1" x14ac:dyDescent="0.2">
      <c r="A779" s="45"/>
      <c r="B779" s="46"/>
      <c r="C779" s="121"/>
      <c r="D779" s="121"/>
      <c r="E779" s="336"/>
      <c r="F779" s="122"/>
      <c r="G779" s="46"/>
      <c r="H779" s="45"/>
      <c r="I779" s="45"/>
      <c r="J779" s="45"/>
      <c r="K779" s="45"/>
      <c r="L779" s="45"/>
      <c r="M779" s="46"/>
      <c r="N779" s="46"/>
      <c r="O779" s="48"/>
      <c r="P779" s="48"/>
      <c r="Q779" s="46"/>
      <c r="R779" s="48"/>
      <c r="S779" s="48"/>
      <c r="T779" s="48"/>
      <c r="U779" s="48"/>
      <c r="V779" s="48"/>
      <c r="W779" s="46"/>
      <c r="X779" s="48"/>
      <c r="Y779" s="48"/>
      <c r="Z779" s="157"/>
      <c r="AA779" s="47"/>
      <c r="AB779" s="97"/>
      <c r="AC779" s="49"/>
      <c r="AD779" s="49"/>
      <c r="AE779" s="49"/>
      <c r="AF779" s="49"/>
      <c r="AG779" s="49"/>
      <c r="AH779" s="47"/>
      <c r="AI779" s="47"/>
      <c r="AJ779" s="47"/>
      <c r="AK779" s="190"/>
      <c r="AL779" s="190"/>
      <c r="AM779" s="190"/>
      <c r="AN779" s="190"/>
      <c r="AO779" s="190"/>
      <c r="AP779" s="151"/>
      <c r="AQ779" s="322"/>
      <c r="AR779" s="322"/>
      <c r="AS779" s="322"/>
      <c r="AT779" s="47"/>
      <c r="AU779" s="47"/>
      <c r="AV779" s="47"/>
      <c r="AW779" s="47"/>
      <c r="AX779" s="322"/>
      <c r="AY779" s="98"/>
      <c r="AZ779" s="98"/>
      <c r="BA779" s="47"/>
      <c r="BB779" s="47"/>
      <c r="BC779" s="47"/>
      <c r="BD779" s="47"/>
      <c r="BE779" s="97"/>
      <c r="BF779" s="49"/>
      <c r="BG779" s="239"/>
      <c r="BH779" s="342"/>
      <c r="BI779" s="49"/>
      <c r="BJ779" s="49"/>
      <c r="BK779" s="49"/>
      <c r="BL779" s="49"/>
      <c r="BM779" s="49"/>
      <c r="BN779" s="47"/>
      <c r="BO779" s="49"/>
      <c r="BP779" s="49"/>
      <c r="BQ779" s="49"/>
      <c r="BR779" s="323"/>
      <c r="BS779" s="323"/>
      <c r="BT779" s="323"/>
      <c r="BU779" s="49"/>
      <c r="BV779" s="49"/>
      <c r="BW779" s="97"/>
      <c r="BX779" s="97"/>
      <c r="BY779" s="97"/>
      <c r="BZ779" s="97"/>
      <c r="CA779" s="49"/>
      <c r="CB779" s="49"/>
      <c r="CC779" s="49"/>
      <c r="CD779" s="49"/>
      <c r="CE779" s="49"/>
      <c r="CF779" s="49"/>
      <c r="CG779" s="49"/>
      <c r="CH779" s="49"/>
      <c r="CI779" s="97"/>
      <c r="CJ779" s="97"/>
      <c r="CK779" s="97"/>
      <c r="CL779" s="97"/>
      <c r="CM779" s="335"/>
      <c r="CN779" s="337"/>
      <c r="CO779" s="315" t="str">
        <f>IF(Формулы!R779&gt;V779,"22-?,Дата 14 - Прибыл из УФСИН; ","")&amp;IF(Формулы!Q779&gt;Y779,"25-?,Дата 13 - Выбыл в УФСИН;","")&amp;IF(YEAR(ДАННЫЕ!$F$1)=YEAR(ДАННЫЕ!B779),IF(AT779&gt;0,"","40-?, вявлен в текущем году! "),"")&amp;IF(YEAR($F$1)=YEAR(W779),IF(X779+Y779&gt;0,"","23-стоит, 24,25 - куда выбыл? "),"")&amp;IF(X779+Y779&gt;0,IF(YEAR($F$1)=YEAR(W779),"","24+25&gt;0? 23 - когда выбыл? "),"")&amp;IF(BA779&lt;BB779,"47&gt;=48; ","")&amp;IF(BA779&lt;BC779,"47&gt;=49; ","")&amp;IF(BA779&lt;BD779,"47&gt;=50; ","")&amp;IF(BE779&gt;0,IF(BF779&gt;0,IF(AU779&gt;AV779,"","41 и 42 - ? (51 и 52 &gt; 0);"),"51 &gt; 0 52 - ?;"),"")&amp;IF(AU779&gt;0,IF(AV779&gt;AU779,"41&gt;42;","")&amp;IF(BE779&gt;0,"","41&gt;0 51-?;"),"")&amp;IF(BF779&gt;0,IF(BE779&gt;0,"","52&gt;0 51-?;"),"")&amp;IF(AW779&gt;=AX779,"","43&gt;44;")&amp;IF(CA779&gt;0,IF(AW779&gt;0,"","71 &gt; 0 43-?;"),"")</f>
        <v/>
      </c>
    </row>
    <row r="780" spans="1:93" s="250" customFormat="1" ht="15" customHeight="1" x14ac:dyDescent="0.2">
      <c r="A780" s="45"/>
      <c r="B780" s="46"/>
      <c r="C780" s="121"/>
      <c r="D780" s="121"/>
      <c r="E780" s="336"/>
      <c r="F780" s="122"/>
      <c r="G780" s="46"/>
      <c r="H780" s="45"/>
      <c r="I780" s="45"/>
      <c r="J780" s="45"/>
      <c r="K780" s="45"/>
      <c r="L780" s="45"/>
      <c r="M780" s="46"/>
      <c r="N780" s="46"/>
      <c r="O780" s="48"/>
      <c r="P780" s="48"/>
      <c r="Q780" s="46"/>
      <c r="R780" s="48"/>
      <c r="S780" s="48"/>
      <c r="T780" s="48"/>
      <c r="U780" s="48"/>
      <c r="V780" s="48"/>
      <c r="W780" s="46"/>
      <c r="X780" s="48"/>
      <c r="Y780" s="48"/>
      <c r="Z780" s="157"/>
      <c r="AA780" s="47"/>
      <c r="AB780" s="97"/>
      <c r="AC780" s="49"/>
      <c r="AD780" s="49"/>
      <c r="AE780" s="49"/>
      <c r="AF780" s="49"/>
      <c r="AG780" s="49"/>
      <c r="AH780" s="47"/>
      <c r="AI780" s="47"/>
      <c r="AJ780" s="47"/>
      <c r="AK780" s="190"/>
      <c r="AL780" s="190"/>
      <c r="AM780" s="190"/>
      <c r="AN780" s="190"/>
      <c r="AO780" s="190"/>
      <c r="AP780" s="151"/>
      <c r="AQ780" s="322"/>
      <c r="AR780" s="322"/>
      <c r="AS780" s="322"/>
      <c r="AT780" s="47"/>
      <c r="AU780" s="47"/>
      <c r="AV780" s="47"/>
      <c r="AW780" s="47"/>
      <c r="AX780" s="322"/>
      <c r="AY780" s="98"/>
      <c r="AZ780" s="98"/>
      <c r="BA780" s="47"/>
      <c r="BB780" s="47"/>
      <c r="BC780" s="47"/>
      <c r="BD780" s="47"/>
      <c r="BE780" s="97"/>
      <c r="BF780" s="49"/>
      <c r="BG780" s="239"/>
      <c r="BH780" s="342"/>
      <c r="BI780" s="49"/>
      <c r="BJ780" s="49"/>
      <c r="BK780" s="49"/>
      <c r="BL780" s="49"/>
      <c r="BM780" s="49"/>
      <c r="BN780" s="47"/>
      <c r="BO780" s="49"/>
      <c r="BP780" s="49"/>
      <c r="BQ780" s="49"/>
      <c r="BR780" s="323"/>
      <c r="BS780" s="323"/>
      <c r="BT780" s="323"/>
      <c r="BU780" s="49"/>
      <c r="BV780" s="49"/>
      <c r="BW780" s="97"/>
      <c r="BX780" s="97"/>
      <c r="BY780" s="97"/>
      <c r="BZ780" s="97"/>
      <c r="CA780" s="49"/>
      <c r="CB780" s="49"/>
      <c r="CC780" s="49"/>
      <c r="CD780" s="49"/>
      <c r="CE780" s="49"/>
      <c r="CF780" s="49"/>
      <c r="CG780" s="49"/>
      <c r="CH780" s="49"/>
      <c r="CI780" s="97"/>
      <c r="CJ780" s="97"/>
      <c r="CK780" s="97"/>
      <c r="CL780" s="97"/>
      <c r="CM780" s="335"/>
      <c r="CN780" s="337"/>
      <c r="CO780" s="315" t="str">
        <f>IF(Формулы!R780&gt;V780,"22-?,Дата 14 - Прибыл из УФСИН; ","")&amp;IF(Формулы!Q780&gt;Y780,"25-?,Дата 13 - Выбыл в УФСИН;","")&amp;IF(YEAR(ДАННЫЕ!$F$1)=YEAR(ДАННЫЕ!B780),IF(AT780&gt;0,"","40-?, вявлен в текущем году! "),"")&amp;IF(YEAR($F$1)=YEAR(W780),IF(X780+Y780&gt;0,"","23-стоит, 24,25 - куда выбыл? "),"")&amp;IF(X780+Y780&gt;0,IF(YEAR($F$1)=YEAR(W780),"","24+25&gt;0? 23 - когда выбыл? "),"")&amp;IF(BA780&lt;BB780,"47&gt;=48; ","")&amp;IF(BA780&lt;BC780,"47&gt;=49; ","")&amp;IF(BA780&lt;BD780,"47&gt;=50; ","")&amp;IF(BE780&gt;0,IF(BF780&gt;0,IF(AU780&gt;AV780,"","41 и 42 - ? (51 и 52 &gt; 0);"),"51 &gt; 0 52 - ?;"),"")&amp;IF(AU780&gt;0,IF(AV780&gt;AU780,"41&gt;42;","")&amp;IF(BE780&gt;0,"","41&gt;0 51-?;"),"")&amp;IF(BF780&gt;0,IF(BE780&gt;0,"","52&gt;0 51-?;"),"")&amp;IF(AW780&gt;=AX780,"","43&gt;44;")&amp;IF(CA780&gt;0,IF(AW780&gt;0,"","71 &gt; 0 43-?;"),"")</f>
        <v/>
      </c>
    </row>
    <row r="781" spans="1:93" s="250" customFormat="1" ht="15" customHeight="1" x14ac:dyDescent="0.2">
      <c r="A781" s="45"/>
      <c r="B781" s="46"/>
      <c r="C781" s="121"/>
      <c r="D781" s="121"/>
      <c r="E781" s="336"/>
      <c r="F781" s="122"/>
      <c r="G781" s="46"/>
      <c r="H781" s="45"/>
      <c r="I781" s="45"/>
      <c r="J781" s="45"/>
      <c r="K781" s="45"/>
      <c r="L781" s="45"/>
      <c r="M781" s="46"/>
      <c r="N781" s="46"/>
      <c r="O781" s="48"/>
      <c r="P781" s="48"/>
      <c r="Q781" s="46"/>
      <c r="R781" s="48"/>
      <c r="S781" s="48"/>
      <c r="T781" s="48"/>
      <c r="U781" s="48"/>
      <c r="V781" s="48"/>
      <c r="W781" s="46"/>
      <c r="X781" s="48"/>
      <c r="Y781" s="48"/>
      <c r="Z781" s="157"/>
      <c r="AA781" s="47"/>
      <c r="AB781" s="97"/>
      <c r="AC781" s="49"/>
      <c r="AD781" s="49"/>
      <c r="AE781" s="49"/>
      <c r="AF781" s="49"/>
      <c r="AG781" s="49"/>
      <c r="AH781" s="47"/>
      <c r="AI781" s="47"/>
      <c r="AJ781" s="47"/>
      <c r="AK781" s="190"/>
      <c r="AL781" s="190"/>
      <c r="AM781" s="190"/>
      <c r="AN781" s="190"/>
      <c r="AO781" s="190"/>
      <c r="AP781" s="151"/>
      <c r="AQ781" s="322"/>
      <c r="AR781" s="322"/>
      <c r="AS781" s="322"/>
      <c r="AT781" s="47"/>
      <c r="AU781" s="47"/>
      <c r="AV781" s="47"/>
      <c r="AW781" s="47"/>
      <c r="AX781" s="322"/>
      <c r="AY781" s="98"/>
      <c r="AZ781" s="98"/>
      <c r="BA781" s="47"/>
      <c r="BB781" s="47"/>
      <c r="BC781" s="47"/>
      <c r="BD781" s="47"/>
      <c r="BE781" s="97"/>
      <c r="BF781" s="49"/>
      <c r="BG781" s="239"/>
      <c r="BH781" s="342"/>
      <c r="BI781" s="49"/>
      <c r="BJ781" s="49"/>
      <c r="BK781" s="49"/>
      <c r="BL781" s="49"/>
      <c r="BM781" s="49"/>
      <c r="BN781" s="47"/>
      <c r="BO781" s="49"/>
      <c r="BP781" s="49"/>
      <c r="BQ781" s="49"/>
      <c r="BR781" s="323"/>
      <c r="BS781" s="323"/>
      <c r="BT781" s="323"/>
      <c r="BU781" s="49"/>
      <c r="BV781" s="49"/>
      <c r="BW781" s="97"/>
      <c r="BX781" s="97"/>
      <c r="BY781" s="97"/>
      <c r="BZ781" s="97"/>
      <c r="CA781" s="49"/>
      <c r="CB781" s="49"/>
      <c r="CC781" s="49"/>
      <c r="CD781" s="49"/>
      <c r="CE781" s="49"/>
      <c r="CF781" s="49"/>
      <c r="CG781" s="49"/>
      <c r="CH781" s="49"/>
      <c r="CI781" s="97"/>
      <c r="CJ781" s="97"/>
      <c r="CK781" s="97"/>
      <c r="CL781" s="97"/>
      <c r="CM781" s="335"/>
      <c r="CN781" s="337"/>
      <c r="CO781" s="315" t="str">
        <f>IF(Формулы!R781&gt;V781,"22-?,Дата 14 - Прибыл из УФСИН; ","")&amp;IF(Формулы!Q781&gt;Y781,"25-?,Дата 13 - Выбыл в УФСИН;","")&amp;IF(YEAR(ДАННЫЕ!$F$1)=YEAR(ДАННЫЕ!B781),IF(AT781&gt;0,"","40-?, вявлен в текущем году! "),"")&amp;IF(YEAR($F$1)=YEAR(W781),IF(X781+Y781&gt;0,"","23-стоит, 24,25 - куда выбыл? "),"")&amp;IF(X781+Y781&gt;0,IF(YEAR($F$1)=YEAR(W781),"","24+25&gt;0? 23 - когда выбыл? "),"")&amp;IF(BA781&lt;BB781,"47&gt;=48; ","")&amp;IF(BA781&lt;BC781,"47&gt;=49; ","")&amp;IF(BA781&lt;BD781,"47&gt;=50; ","")&amp;IF(BE781&gt;0,IF(BF781&gt;0,IF(AU781&gt;AV781,"","41 и 42 - ? (51 и 52 &gt; 0);"),"51 &gt; 0 52 - ?;"),"")&amp;IF(AU781&gt;0,IF(AV781&gt;AU781,"41&gt;42;","")&amp;IF(BE781&gt;0,"","41&gt;0 51-?;"),"")&amp;IF(BF781&gt;0,IF(BE781&gt;0,"","52&gt;0 51-?;"),"")&amp;IF(AW781&gt;=AX781,"","43&gt;44;")&amp;IF(CA781&gt;0,IF(AW781&gt;0,"","71 &gt; 0 43-?;"),"")</f>
        <v/>
      </c>
    </row>
    <row r="782" spans="1:93" s="250" customFormat="1" ht="15" customHeight="1" x14ac:dyDescent="0.2">
      <c r="A782" s="45"/>
      <c r="B782" s="46"/>
      <c r="C782" s="121"/>
      <c r="D782" s="121"/>
      <c r="E782" s="336"/>
      <c r="F782" s="122"/>
      <c r="G782" s="46"/>
      <c r="H782" s="45"/>
      <c r="I782" s="45"/>
      <c r="J782" s="45"/>
      <c r="K782" s="45"/>
      <c r="L782" s="45"/>
      <c r="M782" s="46"/>
      <c r="N782" s="46"/>
      <c r="O782" s="48"/>
      <c r="P782" s="48"/>
      <c r="Q782" s="46"/>
      <c r="R782" s="48"/>
      <c r="S782" s="48"/>
      <c r="T782" s="48"/>
      <c r="U782" s="48"/>
      <c r="V782" s="48"/>
      <c r="W782" s="46"/>
      <c r="X782" s="48"/>
      <c r="Y782" s="48"/>
      <c r="Z782" s="157"/>
      <c r="AA782" s="47"/>
      <c r="AB782" s="97"/>
      <c r="AC782" s="49"/>
      <c r="AD782" s="49"/>
      <c r="AE782" s="49"/>
      <c r="AF782" s="49"/>
      <c r="AG782" s="49"/>
      <c r="AH782" s="47"/>
      <c r="AI782" s="47"/>
      <c r="AJ782" s="47"/>
      <c r="AK782" s="190"/>
      <c r="AL782" s="190"/>
      <c r="AM782" s="190"/>
      <c r="AN782" s="190"/>
      <c r="AO782" s="190"/>
      <c r="AP782" s="151"/>
      <c r="AQ782" s="322"/>
      <c r="AR782" s="322"/>
      <c r="AS782" s="322"/>
      <c r="AT782" s="47"/>
      <c r="AU782" s="47"/>
      <c r="AV782" s="47"/>
      <c r="AW782" s="47"/>
      <c r="AX782" s="322"/>
      <c r="AY782" s="98"/>
      <c r="AZ782" s="98"/>
      <c r="BA782" s="47"/>
      <c r="BB782" s="47"/>
      <c r="BC782" s="47"/>
      <c r="BD782" s="47"/>
      <c r="BE782" s="97"/>
      <c r="BF782" s="49"/>
      <c r="BG782" s="239"/>
      <c r="BH782" s="342"/>
      <c r="BI782" s="49"/>
      <c r="BJ782" s="49"/>
      <c r="BK782" s="49"/>
      <c r="BL782" s="49"/>
      <c r="BM782" s="49"/>
      <c r="BN782" s="47"/>
      <c r="BO782" s="49"/>
      <c r="BP782" s="49"/>
      <c r="BQ782" s="49"/>
      <c r="BR782" s="323"/>
      <c r="BS782" s="323"/>
      <c r="BT782" s="323"/>
      <c r="BU782" s="49"/>
      <c r="BV782" s="49"/>
      <c r="BW782" s="97"/>
      <c r="BX782" s="97"/>
      <c r="BY782" s="97"/>
      <c r="BZ782" s="97"/>
      <c r="CA782" s="49"/>
      <c r="CB782" s="49"/>
      <c r="CC782" s="49"/>
      <c r="CD782" s="49"/>
      <c r="CE782" s="49"/>
      <c r="CF782" s="49"/>
      <c r="CG782" s="49"/>
      <c r="CH782" s="49"/>
      <c r="CI782" s="97"/>
      <c r="CJ782" s="97"/>
      <c r="CK782" s="97"/>
      <c r="CL782" s="97"/>
      <c r="CM782" s="335"/>
      <c r="CN782" s="337"/>
      <c r="CO782" s="315" t="str">
        <f>IF(Формулы!R782&gt;V782,"22-?,Дата 14 - Прибыл из УФСИН; ","")&amp;IF(Формулы!Q782&gt;Y782,"25-?,Дата 13 - Выбыл в УФСИН;","")&amp;IF(YEAR(ДАННЫЕ!$F$1)=YEAR(ДАННЫЕ!B782),IF(AT782&gt;0,"","40-?, вявлен в текущем году! "),"")&amp;IF(YEAR($F$1)=YEAR(W782),IF(X782+Y782&gt;0,"","23-стоит, 24,25 - куда выбыл? "),"")&amp;IF(X782+Y782&gt;0,IF(YEAR($F$1)=YEAR(W782),"","24+25&gt;0? 23 - когда выбыл? "),"")&amp;IF(BA782&lt;BB782,"47&gt;=48; ","")&amp;IF(BA782&lt;BC782,"47&gt;=49; ","")&amp;IF(BA782&lt;BD782,"47&gt;=50; ","")&amp;IF(BE782&gt;0,IF(BF782&gt;0,IF(AU782&gt;AV782,"","41 и 42 - ? (51 и 52 &gt; 0);"),"51 &gt; 0 52 - ?;"),"")&amp;IF(AU782&gt;0,IF(AV782&gt;AU782,"41&gt;42;","")&amp;IF(BE782&gt;0,"","41&gt;0 51-?;"),"")&amp;IF(BF782&gt;0,IF(BE782&gt;0,"","52&gt;0 51-?;"),"")&amp;IF(AW782&gt;=AX782,"","43&gt;44;")&amp;IF(CA782&gt;0,IF(AW782&gt;0,"","71 &gt; 0 43-?;"),"")</f>
        <v/>
      </c>
    </row>
    <row r="783" spans="1:93" s="250" customFormat="1" ht="15" customHeight="1" x14ac:dyDescent="0.2">
      <c r="A783" s="45"/>
      <c r="B783" s="46"/>
      <c r="C783" s="121"/>
      <c r="D783" s="121"/>
      <c r="E783" s="336"/>
      <c r="F783" s="122"/>
      <c r="G783" s="46"/>
      <c r="H783" s="45"/>
      <c r="I783" s="45"/>
      <c r="J783" s="45"/>
      <c r="K783" s="45"/>
      <c r="L783" s="45"/>
      <c r="M783" s="46"/>
      <c r="N783" s="46"/>
      <c r="O783" s="48"/>
      <c r="P783" s="48"/>
      <c r="Q783" s="46"/>
      <c r="R783" s="48"/>
      <c r="S783" s="48"/>
      <c r="T783" s="48"/>
      <c r="U783" s="48"/>
      <c r="V783" s="48"/>
      <c r="W783" s="46"/>
      <c r="X783" s="48"/>
      <c r="Y783" s="48"/>
      <c r="Z783" s="157"/>
      <c r="AA783" s="47"/>
      <c r="AB783" s="97"/>
      <c r="AC783" s="49"/>
      <c r="AD783" s="49"/>
      <c r="AE783" s="49"/>
      <c r="AF783" s="49"/>
      <c r="AG783" s="49"/>
      <c r="AH783" s="47"/>
      <c r="AI783" s="47"/>
      <c r="AJ783" s="47"/>
      <c r="AK783" s="190"/>
      <c r="AL783" s="190"/>
      <c r="AM783" s="190"/>
      <c r="AN783" s="190"/>
      <c r="AO783" s="190"/>
      <c r="AP783" s="151"/>
      <c r="AQ783" s="322"/>
      <c r="AR783" s="322"/>
      <c r="AS783" s="322"/>
      <c r="AT783" s="47"/>
      <c r="AU783" s="47"/>
      <c r="AV783" s="47"/>
      <c r="AW783" s="47"/>
      <c r="AX783" s="322"/>
      <c r="AY783" s="98"/>
      <c r="AZ783" s="98"/>
      <c r="BA783" s="47"/>
      <c r="BB783" s="47"/>
      <c r="BC783" s="47"/>
      <c r="BD783" s="47"/>
      <c r="BE783" s="97"/>
      <c r="BF783" s="49"/>
      <c r="BG783" s="239"/>
      <c r="BH783" s="342"/>
      <c r="BI783" s="49"/>
      <c r="BJ783" s="49"/>
      <c r="BK783" s="49"/>
      <c r="BL783" s="49"/>
      <c r="BM783" s="49"/>
      <c r="BN783" s="47"/>
      <c r="BO783" s="49"/>
      <c r="BP783" s="49"/>
      <c r="BQ783" s="49"/>
      <c r="BR783" s="323"/>
      <c r="BS783" s="323"/>
      <c r="BT783" s="323"/>
      <c r="BU783" s="49"/>
      <c r="BV783" s="49"/>
      <c r="BW783" s="97"/>
      <c r="BX783" s="97"/>
      <c r="BY783" s="97"/>
      <c r="BZ783" s="97"/>
      <c r="CA783" s="49"/>
      <c r="CB783" s="49"/>
      <c r="CC783" s="49"/>
      <c r="CD783" s="49"/>
      <c r="CE783" s="49"/>
      <c r="CF783" s="49"/>
      <c r="CG783" s="49"/>
      <c r="CH783" s="49"/>
      <c r="CI783" s="97"/>
      <c r="CJ783" s="97"/>
      <c r="CK783" s="97"/>
      <c r="CL783" s="97"/>
      <c r="CM783" s="335"/>
      <c r="CN783" s="337"/>
      <c r="CO783" s="315" t="str">
        <f>IF(Формулы!R783&gt;V783,"22-?,Дата 14 - Прибыл из УФСИН; ","")&amp;IF(Формулы!Q783&gt;Y783,"25-?,Дата 13 - Выбыл в УФСИН;","")&amp;IF(YEAR(ДАННЫЕ!$F$1)=YEAR(ДАННЫЕ!B783),IF(AT783&gt;0,"","40-?, вявлен в текущем году! "),"")&amp;IF(YEAR($F$1)=YEAR(W783),IF(X783+Y783&gt;0,"","23-стоит, 24,25 - куда выбыл? "),"")&amp;IF(X783+Y783&gt;0,IF(YEAR($F$1)=YEAR(W783),"","24+25&gt;0? 23 - когда выбыл? "),"")&amp;IF(BA783&lt;BB783,"47&gt;=48; ","")&amp;IF(BA783&lt;BC783,"47&gt;=49; ","")&amp;IF(BA783&lt;BD783,"47&gt;=50; ","")&amp;IF(BE783&gt;0,IF(BF783&gt;0,IF(AU783&gt;AV783,"","41 и 42 - ? (51 и 52 &gt; 0);"),"51 &gt; 0 52 - ?;"),"")&amp;IF(AU783&gt;0,IF(AV783&gt;AU783,"41&gt;42;","")&amp;IF(BE783&gt;0,"","41&gt;0 51-?;"),"")&amp;IF(BF783&gt;0,IF(BE783&gt;0,"","52&gt;0 51-?;"),"")&amp;IF(AW783&gt;=AX783,"","43&gt;44;")&amp;IF(CA783&gt;0,IF(AW783&gt;0,"","71 &gt; 0 43-?;"),"")</f>
        <v/>
      </c>
    </row>
    <row r="784" spans="1:93" s="250" customFormat="1" ht="15" customHeight="1" x14ac:dyDescent="0.2">
      <c r="A784" s="45"/>
      <c r="B784" s="46"/>
      <c r="C784" s="121"/>
      <c r="D784" s="121"/>
      <c r="E784" s="336"/>
      <c r="F784" s="122"/>
      <c r="G784" s="46"/>
      <c r="H784" s="45"/>
      <c r="I784" s="45"/>
      <c r="J784" s="45"/>
      <c r="K784" s="45"/>
      <c r="L784" s="45"/>
      <c r="M784" s="46"/>
      <c r="N784" s="46"/>
      <c r="O784" s="48"/>
      <c r="P784" s="48"/>
      <c r="Q784" s="46"/>
      <c r="R784" s="48"/>
      <c r="S784" s="48"/>
      <c r="T784" s="48"/>
      <c r="U784" s="48"/>
      <c r="V784" s="48"/>
      <c r="W784" s="46"/>
      <c r="X784" s="48"/>
      <c r="Y784" s="48"/>
      <c r="Z784" s="157"/>
      <c r="AA784" s="47"/>
      <c r="AB784" s="97"/>
      <c r="AC784" s="49"/>
      <c r="AD784" s="49"/>
      <c r="AE784" s="49"/>
      <c r="AF784" s="49"/>
      <c r="AG784" s="49"/>
      <c r="AH784" s="47"/>
      <c r="AI784" s="47"/>
      <c r="AJ784" s="47"/>
      <c r="AK784" s="190"/>
      <c r="AL784" s="190"/>
      <c r="AM784" s="190"/>
      <c r="AN784" s="190"/>
      <c r="AO784" s="190"/>
      <c r="AP784" s="151"/>
      <c r="AQ784" s="322"/>
      <c r="AR784" s="322"/>
      <c r="AS784" s="322"/>
      <c r="AT784" s="47"/>
      <c r="AU784" s="47"/>
      <c r="AV784" s="47"/>
      <c r="AW784" s="47"/>
      <c r="AX784" s="322"/>
      <c r="AY784" s="98"/>
      <c r="AZ784" s="98"/>
      <c r="BA784" s="47"/>
      <c r="BB784" s="47"/>
      <c r="BC784" s="47"/>
      <c r="BD784" s="47"/>
      <c r="BE784" s="97"/>
      <c r="BF784" s="49"/>
      <c r="BG784" s="239"/>
      <c r="BH784" s="342"/>
      <c r="BI784" s="49"/>
      <c r="BJ784" s="49"/>
      <c r="BK784" s="49"/>
      <c r="BL784" s="49"/>
      <c r="BM784" s="49"/>
      <c r="BN784" s="47"/>
      <c r="BO784" s="49"/>
      <c r="BP784" s="49"/>
      <c r="BQ784" s="49"/>
      <c r="BR784" s="323"/>
      <c r="BS784" s="323"/>
      <c r="BT784" s="323"/>
      <c r="BU784" s="49"/>
      <c r="BV784" s="49"/>
      <c r="BW784" s="97"/>
      <c r="BX784" s="97"/>
      <c r="BY784" s="97"/>
      <c r="BZ784" s="97"/>
      <c r="CA784" s="49"/>
      <c r="CB784" s="49"/>
      <c r="CC784" s="49"/>
      <c r="CD784" s="49"/>
      <c r="CE784" s="49"/>
      <c r="CF784" s="49"/>
      <c r="CG784" s="49"/>
      <c r="CH784" s="49"/>
      <c r="CI784" s="97"/>
      <c r="CJ784" s="97"/>
      <c r="CK784" s="97"/>
      <c r="CL784" s="97"/>
      <c r="CM784" s="335"/>
      <c r="CN784" s="337"/>
      <c r="CO784" s="315" t="str">
        <f>IF(Формулы!R784&gt;V784,"22-?,Дата 14 - Прибыл из УФСИН; ","")&amp;IF(Формулы!Q784&gt;Y784,"25-?,Дата 13 - Выбыл в УФСИН;","")&amp;IF(YEAR(ДАННЫЕ!$F$1)=YEAR(ДАННЫЕ!B784),IF(AT784&gt;0,"","40-?, вявлен в текущем году! "),"")&amp;IF(YEAR($F$1)=YEAR(W784),IF(X784+Y784&gt;0,"","23-стоит, 24,25 - куда выбыл? "),"")&amp;IF(X784+Y784&gt;0,IF(YEAR($F$1)=YEAR(W784),"","24+25&gt;0? 23 - когда выбыл? "),"")&amp;IF(BA784&lt;BB784,"47&gt;=48; ","")&amp;IF(BA784&lt;BC784,"47&gt;=49; ","")&amp;IF(BA784&lt;BD784,"47&gt;=50; ","")&amp;IF(BE784&gt;0,IF(BF784&gt;0,IF(AU784&gt;AV784,"","41 и 42 - ? (51 и 52 &gt; 0);"),"51 &gt; 0 52 - ?;"),"")&amp;IF(AU784&gt;0,IF(AV784&gt;AU784,"41&gt;42;","")&amp;IF(BE784&gt;0,"","41&gt;0 51-?;"),"")&amp;IF(BF784&gt;0,IF(BE784&gt;0,"","52&gt;0 51-?;"),"")&amp;IF(AW784&gt;=AX784,"","43&gt;44;")&amp;IF(CA784&gt;0,IF(AW784&gt;0,"","71 &gt; 0 43-?;"),"")</f>
        <v/>
      </c>
    </row>
    <row r="785" spans="1:93" s="250" customFormat="1" ht="15" customHeight="1" x14ac:dyDescent="0.2">
      <c r="A785" s="45"/>
      <c r="B785" s="46"/>
      <c r="C785" s="121"/>
      <c r="D785" s="121"/>
      <c r="E785" s="336"/>
      <c r="F785" s="122"/>
      <c r="G785" s="46"/>
      <c r="H785" s="45"/>
      <c r="I785" s="45"/>
      <c r="J785" s="45"/>
      <c r="K785" s="45"/>
      <c r="L785" s="45"/>
      <c r="M785" s="46"/>
      <c r="N785" s="46"/>
      <c r="O785" s="48"/>
      <c r="P785" s="48"/>
      <c r="Q785" s="46"/>
      <c r="R785" s="48"/>
      <c r="S785" s="48"/>
      <c r="T785" s="48"/>
      <c r="U785" s="48"/>
      <c r="V785" s="48"/>
      <c r="W785" s="46"/>
      <c r="X785" s="48"/>
      <c r="Y785" s="48"/>
      <c r="Z785" s="157"/>
      <c r="AA785" s="47"/>
      <c r="AB785" s="97"/>
      <c r="AC785" s="49"/>
      <c r="AD785" s="49"/>
      <c r="AE785" s="49"/>
      <c r="AF785" s="49"/>
      <c r="AG785" s="49"/>
      <c r="AH785" s="47"/>
      <c r="AI785" s="47"/>
      <c r="AJ785" s="47"/>
      <c r="AK785" s="190"/>
      <c r="AL785" s="190"/>
      <c r="AM785" s="190"/>
      <c r="AN785" s="190"/>
      <c r="AO785" s="190"/>
      <c r="AP785" s="151"/>
      <c r="AQ785" s="322"/>
      <c r="AR785" s="322"/>
      <c r="AS785" s="322"/>
      <c r="AT785" s="47"/>
      <c r="AU785" s="47"/>
      <c r="AV785" s="47"/>
      <c r="AW785" s="47"/>
      <c r="AX785" s="322"/>
      <c r="AY785" s="98"/>
      <c r="AZ785" s="98"/>
      <c r="BA785" s="47"/>
      <c r="BB785" s="47"/>
      <c r="BC785" s="47"/>
      <c r="BD785" s="47"/>
      <c r="BE785" s="97"/>
      <c r="BF785" s="49"/>
      <c r="BG785" s="239"/>
      <c r="BH785" s="342"/>
      <c r="BI785" s="49"/>
      <c r="BJ785" s="49"/>
      <c r="BK785" s="49"/>
      <c r="BL785" s="49"/>
      <c r="BM785" s="49"/>
      <c r="BN785" s="47"/>
      <c r="BO785" s="49"/>
      <c r="BP785" s="49"/>
      <c r="BQ785" s="49"/>
      <c r="BR785" s="323"/>
      <c r="BS785" s="323"/>
      <c r="BT785" s="323"/>
      <c r="BU785" s="49"/>
      <c r="BV785" s="49"/>
      <c r="BW785" s="97"/>
      <c r="BX785" s="97"/>
      <c r="BY785" s="97"/>
      <c r="BZ785" s="97"/>
      <c r="CA785" s="49"/>
      <c r="CB785" s="49"/>
      <c r="CC785" s="49"/>
      <c r="CD785" s="49"/>
      <c r="CE785" s="49"/>
      <c r="CF785" s="49"/>
      <c r="CG785" s="49"/>
      <c r="CH785" s="49"/>
      <c r="CI785" s="97"/>
      <c r="CJ785" s="97"/>
      <c r="CK785" s="97"/>
      <c r="CL785" s="97"/>
      <c r="CM785" s="335"/>
      <c r="CN785" s="337"/>
      <c r="CO785" s="315" t="str">
        <f>IF(Формулы!R785&gt;V785,"22-?,Дата 14 - Прибыл из УФСИН; ","")&amp;IF(Формулы!Q785&gt;Y785,"25-?,Дата 13 - Выбыл в УФСИН;","")&amp;IF(YEAR(ДАННЫЕ!$F$1)=YEAR(ДАННЫЕ!B785),IF(AT785&gt;0,"","40-?, вявлен в текущем году! "),"")&amp;IF(YEAR($F$1)=YEAR(W785),IF(X785+Y785&gt;0,"","23-стоит, 24,25 - куда выбыл? "),"")&amp;IF(X785+Y785&gt;0,IF(YEAR($F$1)=YEAR(W785),"","24+25&gt;0? 23 - когда выбыл? "),"")&amp;IF(BA785&lt;BB785,"47&gt;=48; ","")&amp;IF(BA785&lt;BC785,"47&gt;=49; ","")&amp;IF(BA785&lt;BD785,"47&gt;=50; ","")&amp;IF(BE785&gt;0,IF(BF785&gt;0,IF(AU785&gt;AV785,"","41 и 42 - ? (51 и 52 &gt; 0);"),"51 &gt; 0 52 - ?;"),"")&amp;IF(AU785&gt;0,IF(AV785&gt;AU785,"41&gt;42;","")&amp;IF(BE785&gt;0,"","41&gt;0 51-?;"),"")&amp;IF(BF785&gt;0,IF(BE785&gt;0,"","52&gt;0 51-?;"),"")&amp;IF(AW785&gt;=AX785,"","43&gt;44;")&amp;IF(CA785&gt;0,IF(AW785&gt;0,"","71 &gt; 0 43-?;"),"")</f>
        <v/>
      </c>
    </row>
    <row r="786" spans="1:93" s="250" customFormat="1" ht="15" customHeight="1" x14ac:dyDescent="0.2">
      <c r="A786" s="45"/>
      <c r="B786" s="46"/>
      <c r="C786" s="121"/>
      <c r="D786" s="121"/>
      <c r="E786" s="336"/>
      <c r="F786" s="122"/>
      <c r="G786" s="46"/>
      <c r="H786" s="45"/>
      <c r="I786" s="45"/>
      <c r="J786" s="45"/>
      <c r="K786" s="45"/>
      <c r="L786" s="45"/>
      <c r="M786" s="46"/>
      <c r="N786" s="46"/>
      <c r="O786" s="48"/>
      <c r="P786" s="48"/>
      <c r="Q786" s="46"/>
      <c r="R786" s="48"/>
      <c r="S786" s="48"/>
      <c r="T786" s="48"/>
      <c r="U786" s="48"/>
      <c r="V786" s="48"/>
      <c r="W786" s="46"/>
      <c r="X786" s="48"/>
      <c r="Y786" s="48"/>
      <c r="Z786" s="157"/>
      <c r="AA786" s="47"/>
      <c r="AB786" s="97"/>
      <c r="AC786" s="49"/>
      <c r="AD786" s="49"/>
      <c r="AE786" s="49"/>
      <c r="AF786" s="49"/>
      <c r="AG786" s="49"/>
      <c r="AH786" s="47"/>
      <c r="AI786" s="47"/>
      <c r="AJ786" s="47"/>
      <c r="AK786" s="190"/>
      <c r="AL786" s="190"/>
      <c r="AM786" s="190"/>
      <c r="AN786" s="190"/>
      <c r="AO786" s="190"/>
      <c r="AP786" s="151"/>
      <c r="AQ786" s="322"/>
      <c r="AR786" s="322"/>
      <c r="AS786" s="322"/>
      <c r="AT786" s="47"/>
      <c r="AU786" s="47"/>
      <c r="AV786" s="47"/>
      <c r="AW786" s="47"/>
      <c r="AX786" s="322"/>
      <c r="AY786" s="98"/>
      <c r="AZ786" s="98"/>
      <c r="BA786" s="47"/>
      <c r="BB786" s="47"/>
      <c r="BC786" s="47"/>
      <c r="BD786" s="47"/>
      <c r="BE786" s="97"/>
      <c r="BF786" s="49"/>
      <c r="BG786" s="239"/>
      <c r="BH786" s="342"/>
      <c r="BI786" s="49"/>
      <c r="BJ786" s="49"/>
      <c r="BK786" s="49"/>
      <c r="BL786" s="49"/>
      <c r="BM786" s="49"/>
      <c r="BN786" s="47"/>
      <c r="BO786" s="49"/>
      <c r="BP786" s="49"/>
      <c r="BQ786" s="49"/>
      <c r="BR786" s="323"/>
      <c r="BS786" s="323"/>
      <c r="BT786" s="323"/>
      <c r="BU786" s="49"/>
      <c r="BV786" s="49"/>
      <c r="BW786" s="97"/>
      <c r="BX786" s="97"/>
      <c r="BY786" s="97"/>
      <c r="BZ786" s="97"/>
      <c r="CA786" s="49"/>
      <c r="CB786" s="49"/>
      <c r="CC786" s="49"/>
      <c r="CD786" s="49"/>
      <c r="CE786" s="49"/>
      <c r="CF786" s="49"/>
      <c r="CG786" s="49"/>
      <c r="CH786" s="49"/>
      <c r="CI786" s="97"/>
      <c r="CJ786" s="97"/>
      <c r="CK786" s="97"/>
      <c r="CL786" s="97"/>
      <c r="CM786" s="335"/>
      <c r="CN786" s="337"/>
      <c r="CO786" s="315" t="str">
        <f>IF(Формулы!R786&gt;V786,"22-?,Дата 14 - Прибыл из УФСИН; ","")&amp;IF(Формулы!Q786&gt;Y786,"25-?,Дата 13 - Выбыл в УФСИН;","")&amp;IF(YEAR(ДАННЫЕ!$F$1)=YEAR(ДАННЫЕ!B786),IF(AT786&gt;0,"","40-?, вявлен в текущем году! "),"")&amp;IF(YEAR($F$1)=YEAR(W786),IF(X786+Y786&gt;0,"","23-стоит, 24,25 - куда выбыл? "),"")&amp;IF(X786+Y786&gt;0,IF(YEAR($F$1)=YEAR(W786),"","24+25&gt;0? 23 - когда выбыл? "),"")&amp;IF(BA786&lt;BB786,"47&gt;=48; ","")&amp;IF(BA786&lt;BC786,"47&gt;=49; ","")&amp;IF(BA786&lt;BD786,"47&gt;=50; ","")&amp;IF(BE786&gt;0,IF(BF786&gt;0,IF(AU786&gt;AV786,"","41 и 42 - ? (51 и 52 &gt; 0);"),"51 &gt; 0 52 - ?;"),"")&amp;IF(AU786&gt;0,IF(AV786&gt;AU786,"41&gt;42;","")&amp;IF(BE786&gt;0,"","41&gt;0 51-?;"),"")&amp;IF(BF786&gt;0,IF(BE786&gt;0,"","52&gt;0 51-?;"),"")&amp;IF(AW786&gt;=AX786,"","43&gt;44;")&amp;IF(CA786&gt;0,IF(AW786&gt;0,"","71 &gt; 0 43-?;"),"")</f>
        <v/>
      </c>
    </row>
    <row r="787" spans="1:93" s="250" customFormat="1" ht="15" customHeight="1" x14ac:dyDescent="0.2">
      <c r="A787" s="45"/>
      <c r="B787" s="46"/>
      <c r="C787" s="121"/>
      <c r="D787" s="121"/>
      <c r="E787" s="336"/>
      <c r="F787" s="122"/>
      <c r="G787" s="46"/>
      <c r="H787" s="45"/>
      <c r="I787" s="45"/>
      <c r="J787" s="45"/>
      <c r="K787" s="45"/>
      <c r="L787" s="45"/>
      <c r="M787" s="46"/>
      <c r="N787" s="46"/>
      <c r="O787" s="48"/>
      <c r="P787" s="48"/>
      <c r="Q787" s="46"/>
      <c r="R787" s="48"/>
      <c r="S787" s="48"/>
      <c r="T787" s="48"/>
      <c r="U787" s="48"/>
      <c r="V787" s="48"/>
      <c r="W787" s="46"/>
      <c r="X787" s="48"/>
      <c r="Y787" s="48"/>
      <c r="Z787" s="157"/>
      <c r="AA787" s="47"/>
      <c r="AB787" s="97"/>
      <c r="AC787" s="49"/>
      <c r="AD787" s="49"/>
      <c r="AE787" s="49"/>
      <c r="AF787" s="49"/>
      <c r="AG787" s="49"/>
      <c r="AH787" s="47"/>
      <c r="AI787" s="47"/>
      <c r="AJ787" s="47"/>
      <c r="AK787" s="190"/>
      <c r="AL787" s="190"/>
      <c r="AM787" s="190"/>
      <c r="AN787" s="190"/>
      <c r="AO787" s="190"/>
      <c r="AP787" s="151"/>
      <c r="AQ787" s="322"/>
      <c r="AR787" s="322"/>
      <c r="AS787" s="322"/>
      <c r="AT787" s="47"/>
      <c r="AU787" s="47"/>
      <c r="AV787" s="47"/>
      <c r="AW787" s="47"/>
      <c r="AX787" s="322"/>
      <c r="AY787" s="98"/>
      <c r="AZ787" s="98"/>
      <c r="BA787" s="47"/>
      <c r="BB787" s="47"/>
      <c r="BC787" s="47"/>
      <c r="BD787" s="47"/>
      <c r="BE787" s="97"/>
      <c r="BF787" s="49"/>
      <c r="BG787" s="239"/>
      <c r="BH787" s="342"/>
      <c r="BI787" s="49"/>
      <c r="BJ787" s="49"/>
      <c r="BK787" s="49"/>
      <c r="BL787" s="49"/>
      <c r="BM787" s="49"/>
      <c r="BN787" s="47"/>
      <c r="BO787" s="49"/>
      <c r="BP787" s="49"/>
      <c r="BQ787" s="49"/>
      <c r="BR787" s="323"/>
      <c r="BS787" s="323"/>
      <c r="BT787" s="323"/>
      <c r="BU787" s="49"/>
      <c r="BV787" s="49"/>
      <c r="BW787" s="97"/>
      <c r="BX787" s="97"/>
      <c r="BY787" s="97"/>
      <c r="BZ787" s="97"/>
      <c r="CA787" s="49"/>
      <c r="CB787" s="49"/>
      <c r="CC787" s="49"/>
      <c r="CD787" s="49"/>
      <c r="CE787" s="49"/>
      <c r="CF787" s="49"/>
      <c r="CG787" s="49"/>
      <c r="CH787" s="49"/>
      <c r="CI787" s="97"/>
      <c r="CJ787" s="97"/>
      <c r="CK787" s="97"/>
      <c r="CL787" s="97"/>
      <c r="CM787" s="335"/>
      <c r="CN787" s="337"/>
      <c r="CO787" s="315" t="str">
        <f>IF(Формулы!R787&gt;V787,"22-?,Дата 14 - Прибыл из УФСИН; ","")&amp;IF(Формулы!Q787&gt;Y787,"25-?,Дата 13 - Выбыл в УФСИН;","")&amp;IF(YEAR(ДАННЫЕ!$F$1)=YEAR(ДАННЫЕ!B787),IF(AT787&gt;0,"","40-?, вявлен в текущем году! "),"")&amp;IF(YEAR($F$1)=YEAR(W787),IF(X787+Y787&gt;0,"","23-стоит, 24,25 - куда выбыл? "),"")&amp;IF(X787+Y787&gt;0,IF(YEAR($F$1)=YEAR(W787),"","24+25&gt;0? 23 - когда выбыл? "),"")&amp;IF(BA787&lt;BB787,"47&gt;=48; ","")&amp;IF(BA787&lt;BC787,"47&gt;=49; ","")&amp;IF(BA787&lt;BD787,"47&gt;=50; ","")&amp;IF(BE787&gt;0,IF(BF787&gt;0,IF(AU787&gt;AV787,"","41 и 42 - ? (51 и 52 &gt; 0);"),"51 &gt; 0 52 - ?;"),"")&amp;IF(AU787&gt;0,IF(AV787&gt;AU787,"41&gt;42;","")&amp;IF(BE787&gt;0,"","41&gt;0 51-?;"),"")&amp;IF(BF787&gt;0,IF(BE787&gt;0,"","52&gt;0 51-?;"),"")&amp;IF(AW787&gt;=AX787,"","43&gt;44;")&amp;IF(CA787&gt;0,IF(AW787&gt;0,"","71 &gt; 0 43-?;"),"")</f>
        <v/>
      </c>
    </row>
    <row r="788" spans="1:93" s="250" customFormat="1" ht="15" customHeight="1" x14ac:dyDescent="0.2">
      <c r="A788" s="45"/>
      <c r="B788" s="46"/>
      <c r="C788" s="121"/>
      <c r="D788" s="121"/>
      <c r="E788" s="336"/>
      <c r="F788" s="122"/>
      <c r="G788" s="46"/>
      <c r="H788" s="45"/>
      <c r="I788" s="45"/>
      <c r="J788" s="45"/>
      <c r="K788" s="45"/>
      <c r="L788" s="45"/>
      <c r="M788" s="46"/>
      <c r="N788" s="46"/>
      <c r="O788" s="48"/>
      <c r="P788" s="48"/>
      <c r="Q788" s="46"/>
      <c r="R788" s="48"/>
      <c r="S788" s="48"/>
      <c r="T788" s="48"/>
      <c r="U788" s="48"/>
      <c r="V788" s="48"/>
      <c r="W788" s="46"/>
      <c r="X788" s="48"/>
      <c r="Y788" s="48"/>
      <c r="Z788" s="157"/>
      <c r="AA788" s="47"/>
      <c r="AB788" s="97"/>
      <c r="AC788" s="49"/>
      <c r="AD788" s="49"/>
      <c r="AE788" s="49"/>
      <c r="AF788" s="49"/>
      <c r="AG788" s="49"/>
      <c r="AH788" s="47"/>
      <c r="AI788" s="47"/>
      <c r="AJ788" s="47"/>
      <c r="AK788" s="190"/>
      <c r="AL788" s="190"/>
      <c r="AM788" s="190"/>
      <c r="AN788" s="190"/>
      <c r="AO788" s="190"/>
      <c r="AP788" s="151"/>
      <c r="AQ788" s="322"/>
      <c r="AR788" s="322"/>
      <c r="AS788" s="322"/>
      <c r="AT788" s="47"/>
      <c r="AU788" s="47"/>
      <c r="AV788" s="47"/>
      <c r="AW788" s="47"/>
      <c r="AX788" s="322"/>
      <c r="AY788" s="98"/>
      <c r="AZ788" s="98"/>
      <c r="BA788" s="47"/>
      <c r="BB788" s="47"/>
      <c r="BC788" s="47"/>
      <c r="BD788" s="47"/>
      <c r="BE788" s="97"/>
      <c r="BF788" s="49"/>
      <c r="BG788" s="239"/>
      <c r="BH788" s="342"/>
      <c r="BI788" s="49"/>
      <c r="BJ788" s="49"/>
      <c r="BK788" s="49"/>
      <c r="BL788" s="49"/>
      <c r="BM788" s="49"/>
      <c r="BN788" s="47"/>
      <c r="BO788" s="49"/>
      <c r="BP788" s="49"/>
      <c r="BQ788" s="49"/>
      <c r="BR788" s="323"/>
      <c r="BS788" s="323"/>
      <c r="BT788" s="323"/>
      <c r="BU788" s="49"/>
      <c r="BV788" s="49"/>
      <c r="BW788" s="97"/>
      <c r="BX788" s="97"/>
      <c r="BY788" s="97"/>
      <c r="BZ788" s="97"/>
      <c r="CA788" s="49"/>
      <c r="CB788" s="49"/>
      <c r="CC788" s="49"/>
      <c r="CD788" s="49"/>
      <c r="CE788" s="49"/>
      <c r="CF788" s="49"/>
      <c r="CG788" s="49"/>
      <c r="CH788" s="49"/>
      <c r="CI788" s="97"/>
      <c r="CJ788" s="97"/>
      <c r="CK788" s="97"/>
      <c r="CL788" s="97"/>
      <c r="CM788" s="335"/>
      <c r="CN788" s="337"/>
      <c r="CO788" s="315" t="str">
        <f>IF(Формулы!R788&gt;V788,"22-?,Дата 14 - Прибыл из УФСИН; ","")&amp;IF(Формулы!Q788&gt;Y788,"25-?,Дата 13 - Выбыл в УФСИН;","")&amp;IF(YEAR(ДАННЫЕ!$F$1)=YEAR(ДАННЫЕ!B788),IF(AT788&gt;0,"","40-?, вявлен в текущем году! "),"")&amp;IF(YEAR($F$1)=YEAR(W788),IF(X788+Y788&gt;0,"","23-стоит, 24,25 - куда выбыл? "),"")&amp;IF(X788+Y788&gt;0,IF(YEAR($F$1)=YEAR(W788),"","24+25&gt;0? 23 - когда выбыл? "),"")&amp;IF(BA788&lt;BB788,"47&gt;=48; ","")&amp;IF(BA788&lt;BC788,"47&gt;=49; ","")&amp;IF(BA788&lt;BD788,"47&gt;=50; ","")&amp;IF(BE788&gt;0,IF(BF788&gt;0,IF(AU788&gt;AV788,"","41 и 42 - ? (51 и 52 &gt; 0);"),"51 &gt; 0 52 - ?;"),"")&amp;IF(AU788&gt;0,IF(AV788&gt;AU788,"41&gt;42;","")&amp;IF(BE788&gt;0,"","41&gt;0 51-?;"),"")&amp;IF(BF788&gt;0,IF(BE788&gt;0,"","52&gt;0 51-?;"),"")&amp;IF(AW788&gt;=AX788,"","43&gt;44;")&amp;IF(CA788&gt;0,IF(AW788&gt;0,"","71 &gt; 0 43-?;"),"")</f>
        <v/>
      </c>
    </row>
    <row r="789" spans="1:93" s="250" customFormat="1" ht="15" customHeight="1" x14ac:dyDescent="0.2">
      <c r="A789" s="45"/>
      <c r="B789" s="46"/>
      <c r="C789" s="121"/>
      <c r="D789" s="121"/>
      <c r="E789" s="336"/>
      <c r="F789" s="122"/>
      <c r="G789" s="46"/>
      <c r="H789" s="45"/>
      <c r="I789" s="45"/>
      <c r="J789" s="45"/>
      <c r="K789" s="45"/>
      <c r="L789" s="45"/>
      <c r="M789" s="46"/>
      <c r="N789" s="46"/>
      <c r="O789" s="48"/>
      <c r="P789" s="48"/>
      <c r="Q789" s="46"/>
      <c r="R789" s="48"/>
      <c r="S789" s="48"/>
      <c r="T789" s="48"/>
      <c r="U789" s="48"/>
      <c r="V789" s="48"/>
      <c r="W789" s="46"/>
      <c r="X789" s="48"/>
      <c r="Y789" s="48"/>
      <c r="Z789" s="157"/>
      <c r="AA789" s="47"/>
      <c r="AB789" s="97"/>
      <c r="AC789" s="49"/>
      <c r="AD789" s="49"/>
      <c r="AE789" s="49"/>
      <c r="AF789" s="49"/>
      <c r="AG789" s="49"/>
      <c r="AH789" s="47"/>
      <c r="AI789" s="47"/>
      <c r="AJ789" s="47"/>
      <c r="AK789" s="190"/>
      <c r="AL789" s="190"/>
      <c r="AM789" s="190"/>
      <c r="AN789" s="190"/>
      <c r="AO789" s="190"/>
      <c r="AP789" s="151"/>
      <c r="AQ789" s="322"/>
      <c r="AR789" s="322"/>
      <c r="AS789" s="322"/>
      <c r="AT789" s="47"/>
      <c r="AU789" s="47"/>
      <c r="AV789" s="47"/>
      <c r="AW789" s="47"/>
      <c r="AX789" s="322"/>
      <c r="AY789" s="98"/>
      <c r="AZ789" s="98"/>
      <c r="BA789" s="47"/>
      <c r="BB789" s="47"/>
      <c r="BC789" s="47"/>
      <c r="BD789" s="47"/>
      <c r="BE789" s="97"/>
      <c r="BF789" s="49"/>
      <c r="BG789" s="239"/>
      <c r="BH789" s="342"/>
      <c r="BI789" s="49"/>
      <c r="BJ789" s="49"/>
      <c r="BK789" s="49"/>
      <c r="BL789" s="49"/>
      <c r="BM789" s="49"/>
      <c r="BN789" s="47"/>
      <c r="BO789" s="49"/>
      <c r="BP789" s="49"/>
      <c r="BQ789" s="49"/>
      <c r="BR789" s="323"/>
      <c r="BS789" s="323"/>
      <c r="BT789" s="323"/>
      <c r="BU789" s="49"/>
      <c r="BV789" s="49"/>
      <c r="BW789" s="97"/>
      <c r="BX789" s="97"/>
      <c r="BY789" s="97"/>
      <c r="BZ789" s="97"/>
      <c r="CA789" s="49"/>
      <c r="CB789" s="49"/>
      <c r="CC789" s="49"/>
      <c r="CD789" s="49"/>
      <c r="CE789" s="49"/>
      <c r="CF789" s="49"/>
      <c r="CG789" s="49"/>
      <c r="CH789" s="49"/>
      <c r="CI789" s="97"/>
      <c r="CJ789" s="97"/>
      <c r="CK789" s="97"/>
      <c r="CL789" s="97"/>
      <c r="CM789" s="335"/>
      <c r="CN789" s="337"/>
      <c r="CO789" s="315" t="str">
        <f>IF(Формулы!R789&gt;V789,"22-?,Дата 14 - Прибыл из УФСИН; ","")&amp;IF(Формулы!Q789&gt;Y789,"25-?,Дата 13 - Выбыл в УФСИН;","")&amp;IF(YEAR(ДАННЫЕ!$F$1)=YEAR(ДАННЫЕ!B789),IF(AT789&gt;0,"","40-?, вявлен в текущем году! "),"")&amp;IF(YEAR($F$1)=YEAR(W789),IF(X789+Y789&gt;0,"","23-стоит, 24,25 - куда выбыл? "),"")&amp;IF(X789+Y789&gt;0,IF(YEAR($F$1)=YEAR(W789),"","24+25&gt;0? 23 - когда выбыл? "),"")&amp;IF(BA789&lt;BB789,"47&gt;=48; ","")&amp;IF(BA789&lt;BC789,"47&gt;=49; ","")&amp;IF(BA789&lt;BD789,"47&gt;=50; ","")&amp;IF(BE789&gt;0,IF(BF789&gt;0,IF(AU789&gt;AV789,"","41 и 42 - ? (51 и 52 &gt; 0);"),"51 &gt; 0 52 - ?;"),"")&amp;IF(AU789&gt;0,IF(AV789&gt;AU789,"41&gt;42;","")&amp;IF(BE789&gt;0,"","41&gt;0 51-?;"),"")&amp;IF(BF789&gt;0,IF(BE789&gt;0,"","52&gt;0 51-?;"),"")&amp;IF(AW789&gt;=AX789,"","43&gt;44;")&amp;IF(CA789&gt;0,IF(AW789&gt;0,"","71 &gt; 0 43-?;"),"")</f>
        <v/>
      </c>
    </row>
    <row r="790" spans="1:93" s="250" customFormat="1" ht="15" customHeight="1" x14ac:dyDescent="0.2">
      <c r="A790" s="45"/>
      <c r="B790" s="46"/>
      <c r="C790" s="121"/>
      <c r="D790" s="121"/>
      <c r="E790" s="336"/>
      <c r="F790" s="122"/>
      <c r="G790" s="46"/>
      <c r="H790" s="45"/>
      <c r="I790" s="45"/>
      <c r="J790" s="45"/>
      <c r="K790" s="45"/>
      <c r="L790" s="45"/>
      <c r="M790" s="46"/>
      <c r="N790" s="46"/>
      <c r="O790" s="48"/>
      <c r="P790" s="48"/>
      <c r="Q790" s="46"/>
      <c r="R790" s="48"/>
      <c r="S790" s="48"/>
      <c r="T790" s="48"/>
      <c r="U790" s="48"/>
      <c r="V790" s="48"/>
      <c r="W790" s="46"/>
      <c r="X790" s="48"/>
      <c r="Y790" s="48"/>
      <c r="Z790" s="157"/>
      <c r="AA790" s="47"/>
      <c r="AB790" s="97"/>
      <c r="AC790" s="49"/>
      <c r="AD790" s="49"/>
      <c r="AE790" s="49"/>
      <c r="AF790" s="49"/>
      <c r="AG790" s="49"/>
      <c r="AH790" s="47"/>
      <c r="AI790" s="47"/>
      <c r="AJ790" s="47"/>
      <c r="AK790" s="190"/>
      <c r="AL790" s="190"/>
      <c r="AM790" s="190"/>
      <c r="AN790" s="190"/>
      <c r="AO790" s="190"/>
      <c r="AP790" s="151"/>
      <c r="AQ790" s="322"/>
      <c r="AR790" s="322"/>
      <c r="AS790" s="322"/>
      <c r="AT790" s="47"/>
      <c r="AU790" s="47"/>
      <c r="AV790" s="47"/>
      <c r="AW790" s="47"/>
      <c r="AX790" s="322"/>
      <c r="AY790" s="98"/>
      <c r="AZ790" s="98"/>
      <c r="BA790" s="47"/>
      <c r="BB790" s="47"/>
      <c r="BC790" s="47"/>
      <c r="BD790" s="47"/>
      <c r="BE790" s="97"/>
      <c r="BF790" s="49"/>
      <c r="BG790" s="239"/>
      <c r="BH790" s="342"/>
      <c r="BI790" s="49"/>
      <c r="BJ790" s="49"/>
      <c r="BK790" s="49"/>
      <c r="BL790" s="49"/>
      <c r="BM790" s="49"/>
      <c r="BN790" s="47"/>
      <c r="BO790" s="49"/>
      <c r="BP790" s="49"/>
      <c r="BQ790" s="49"/>
      <c r="BR790" s="323"/>
      <c r="BS790" s="323"/>
      <c r="BT790" s="323"/>
      <c r="BU790" s="49"/>
      <c r="BV790" s="49"/>
      <c r="BW790" s="97"/>
      <c r="BX790" s="97"/>
      <c r="BY790" s="97"/>
      <c r="BZ790" s="97"/>
      <c r="CA790" s="49"/>
      <c r="CB790" s="49"/>
      <c r="CC790" s="49"/>
      <c r="CD790" s="49"/>
      <c r="CE790" s="49"/>
      <c r="CF790" s="49"/>
      <c r="CG790" s="49"/>
      <c r="CH790" s="49"/>
      <c r="CI790" s="97"/>
      <c r="CJ790" s="97"/>
      <c r="CK790" s="97"/>
      <c r="CL790" s="97"/>
      <c r="CM790" s="335"/>
      <c r="CN790" s="337"/>
      <c r="CO790" s="315" t="str">
        <f>IF(Формулы!R790&gt;V790,"22-?,Дата 14 - Прибыл из УФСИН; ","")&amp;IF(Формулы!Q790&gt;Y790,"25-?,Дата 13 - Выбыл в УФСИН;","")&amp;IF(YEAR(ДАННЫЕ!$F$1)=YEAR(ДАННЫЕ!B790),IF(AT790&gt;0,"","40-?, вявлен в текущем году! "),"")&amp;IF(YEAR($F$1)=YEAR(W790),IF(X790+Y790&gt;0,"","23-стоит, 24,25 - куда выбыл? "),"")&amp;IF(X790+Y790&gt;0,IF(YEAR($F$1)=YEAR(W790),"","24+25&gt;0? 23 - когда выбыл? "),"")&amp;IF(BA790&lt;BB790,"47&gt;=48; ","")&amp;IF(BA790&lt;BC790,"47&gt;=49; ","")&amp;IF(BA790&lt;BD790,"47&gt;=50; ","")&amp;IF(BE790&gt;0,IF(BF790&gt;0,IF(AU790&gt;AV790,"","41 и 42 - ? (51 и 52 &gt; 0);"),"51 &gt; 0 52 - ?;"),"")&amp;IF(AU790&gt;0,IF(AV790&gt;AU790,"41&gt;42;","")&amp;IF(BE790&gt;0,"","41&gt;0 51-?;"),"")&amp;IF(BF790&gt;0,IF(BE790&gt;0,"","52&gt;0 51-?;"),"")&amp;IF(AW790&gt;=AX790,"","43&gt;44;")&amp;IF(CA790&gt;0,IF(AW790&gt;0,"","71 &gt; 0 43-?;"),"")</f>
        <v/>
      </c>
    </row>
    <row r="791" spans="1:93" s="250" customFormat="1" ht="15" customHeight="1" x14ac:dyDescent="0.2">
      <c r="A791" s="45"/>
      <c r="B791" s="46"/>
      <c r="C791" s="121"/>
      <c r="D791" s="121"/>
      <c r="E791" s="336"/>
      <c r="F791" s="122"/>
      <c r="G791" s="46"/>
      <c r="H791" s="45"/>
      <c r="I791" s="45"/>
      <c r="J791" s="45"/>
      <c r="K791" s="45"/>
      <c r="L791" s="45"/>
      <c r="M791" s="46"/>
      <c r="N791" s="46"/>
      <c r="O791" s="48"/>
      <c r="P791" s="48"/>
      <c r="Q791" s="46"/>
      <c r="R791" s="48"/>
      <c r="S791" s="48"/>
      <c r="T791" s="48"/>
      <c r="U791" s="48"/>
      <c r="V791" s="48"/>
      <c r="W791" s="46"/>
      <c r="X791" s="48"/>
      <c r="Y791" s="48"/>
      <c r="Z791" s="157"/>
      <c r="AA791" s="47"/>
      <c r="AB791" s="97"/>
      <c r="AC791" s="49"/>
      <c r="AD791" s="49"/>
      <c r="AE791" s="49"/>
      <c r="AF791" s="49"/>
      <c r="AG791" s="49"/>
      <c r="AH791" s="47"/>
      <c r="AI791" s="47"/>
      <c r="AJ791" s="47"/>
      <c r="AK791" s="190"/>
      <c r="AL791" s="190"/>
      <c r="AM791" s="190"/>
      <c r="AN791" s="190"/>
      <c r="AO791" s="190"/>
      <c r="AP791" s="151"/>
      <c r="AQ791" s="322"/>
      <c r="AR791" s="322"/>
      <c r="AS791" s="322"/>
      <c r="AT791" s="47"/>
      <c r="AU791" s="47"/>
      <c r="AV791" s="47"/>
      <c r="AW791" s="47"/>
      <c r="AX791" s="322"/>
      <c r="AY791" s="98"/>
      <c r="AZ791" s="98"/>
      <c r="BA791" s="47"/>
      <c r="BB791" s="47"/>
      <c r="BC791" s="47"/>
      <c r="BD791" s="47"/>
      <c r="BE791" s="97"/>
      <c r="BF791" s="49"/>
      <c r="BG791" s="239"/>
      <c r="BH791" s="342"/>
      <c r="BI791" s="49"/>
      <c r="BJ791" s="49"/>
      <c r="BK791" s="49"/>
      <c r="BL791" s="49"/>
      <c r="BM791" s="49"/>
      <c r="BN791" s="47"/>
      <c r="BO791" s="49"/>
      <c r="BP791" s="49"/>
      <c r="BQ791" s="49"/>
      <c r="BR791" s="323"/>
      <c r="BS791" s="323"/>
      <c r="BT791" s="323"/>
      <c r="BU791" s="49"/>
      <c r="BV791" s="49"/>
      <c r="BW791" s="97"/>
      <c r="BX791" s="97"/>
      <c r="BY791" s="97"/>
      <c r="BZ791" s="97"/>
      <c r="CA791" s="49"/>
      <c r="CB791" s="49"/>
      <c r="CC791" s="49"/>
      <c r="CD791" s="49"/>
      <c r="CE791" s="49"/>
      <c r="CF791" s="49"/>
      <c r="CG791" s="49"/>
      <c r="CH791" s="49"/>
      <c r="CI791" s="97"/>
      <c r="CJ791" s="97"/>
      <c r="CK791" s="97"/>
      <c r="CL791" s="97"/>
      <c r="CM791" s="335"/>
      <c r="CN791" s="337"/>
      <c r="CO791" s="315" t="str">
        <f>IF(Формулы!R791&gt;V791,"22-?,Дата 14 - Прибыл из УФСИН; ","")&amp;IF(Формулы!Q791&gt;Y791,"25-?,Дата 13 - Выбыл в УФСИН;","")&amp;IF(YEAR(ДАННЫЕ!$F$1)=YEAR(ДАННЫЕ!B791),IF(AT791&gt;0,"","40-?, вявлен в текущем году! "),"")&amp;IF(YEAR($F$1)=YEAR(W791),IF(X791+Y791&gt;0,"","23-стоит, 24,25 - куда выбыл? "),"")&amp;IF(X791+Y791&gt;0,IF(YEAR($F$1)=YEAR(W791),"","24+25&gt;0? 23 - когда выбыл? "),"")&amp;IF(BA791&lt;BB791,"47&gt;=48; ","")&amp;IF(BA791&lt;BC791,"47&gt;=49; ","")&amp;IF(BA791&lt;BD791,"47&gt;=50; ","")&amp;IF(BE791&gt;0,IF(BF791&gt;0,IF(AU791&gt;AV791,"","41 и 42 - ? (51 и 52 &gt; 0);"),"51 &gt; 0 52 - ?;"),"")&amp;IF(AU791&gt;0,IF(AV791&gt;AU791,"41&gt;42;","")&amp;IF(BE791&gt;0,"","41&gt;0 51-?;"),"")&amp;IF(BF791&gt;0,IF(BE791&gt;0,"","52&gt;0 51-?;"),"")&amp;IF(AW791&gt;=AX791,"","43&gt;44;")&amp;IF(CA791&gt;0,IF(AW791&gt;0,"","71 &gt; 0 43-?;"),"")</f>
        <v/>
      </c>
    </row>
    <row r="792" spans="1:93" s="250" customFormat="1" ht="15" customHeight="1" x14ac:dyDescent="0.2">
      <c r="A792" s="45"/>
      <c r="B792" s="46"/>
      <c r="C792" s="121"/>
      <c r="D792" s="121"/>
      <c r="E792" s="336"/>
      <c r="F792" s="122"/>
      <c r="G792" s="46"/>
      <c r="H792" s="45"/>
      <c r="I792" s="45"/>
      <c r="J792" s="45"/>
      <c r="K792" s="45"/>
      <c r="L792" s="45"/>
      <c r="M792" s="46"/>
      <c r="N792" s="46"/>
      <c r="O792" s="48"/>
      <c r="P792" s="48"/>
      <c r="Q792" s="46"/>
      <c r="R792" s="48"/>
      <c r="S792" s="48"/>
      <c r="T792" s="48"/>
      <c r="U792" s="48"/>
      <c r="V792" s="48"/>
      <c r="W792" s="46"/>
      <c r="X792" s="48"/>
      <c r="Y792" s="48"/>
      <c r="Z792" s="157"/>
      <c r="AA792" s="47"/>
      <c r="AB792" s="97"/>
      <c r="AC792" s="49"/>
      <c r="AD792" s="49"/>
      <c r="AE792" s="49"/>
      <c r="AF792" s="49"/>
      <c r="AG792" s="49"/>
      <c r="AH792" s="47"/>
      <c r="AI792" s="47"/>
      <c r="AJ792" s="47"/>
      <c r="AK792" s="190"/>
      <c r="AL792" s="190"/>
      <c r="AM792" s="190"/>
      <c r="AN792" s="190"/>
      <c r="AO792" s="190"/>
      <c r="AP792" s="151"/>
      <c r="AQ792" s="322"/>
      <c r="AR792" s="322"/>
      <c r="AS792" s="322"/>
      <c r="AT792" s="47"/>
      <c r="AU792" s="47"/>
      <c r="AV792" s="47"/>
      <c r="AW792" s="47"/>
      <c r="AX792" s="322"/>
      <c r="AY792" s="98"/>
      <c r="AZ792" s="98"/>
      <c r="BA792" s="47"/>
      <c r="BB792" s="47"/>
      <c r="BC792" s="47"/>
      <c r="BD792" s="47"/>
      <c r="BE792" s="97"/>
      <c r="BF792" s="49"/>
      <c r="BG792" s="239"/>
      <c r="BH792" s="342"/>
      <c r="BI792" s="49"/>
      <c r="BJ792" s="49"/>
      <c r="BK792" s="49"/>
      <c r="BL792" s="49"/>
      <c r="BM792" s="49"/>
      <c r="BN792" s="47"/>
      <c r="BO792" s="49"/>
      <c r="BP792" s="49"/>
      <c r="BQ792" s="49"/>
      <c r="BR792" s="323"/>
      <c r="BS792" s="323"/>
      <c r="BT792" s="323"/>
      <c r="BU792" s="49"/>
      <c r="BV792" s="49"/>
      <c r="BW792" s="97"/>
      <c r="BX792" s="97"/>
      <c r="BY792" s="97"/>
      <c r="BZ792" s="97"/>
      <c r="CA792" s="49"/>
      <c r="CB792" s="49"/>
      <c r="CC792" s="49"/>
      <c r="CD792" s="49"/>
      <c r="CE792" s="49"/>
      <c r="CF792" s="49"/>
      <c r="CG792" s="49"/>
      <c r="CH792" s="49"/>
      <c r="CI792" s="97"/>
      <c r="CJ792" s="97"/>
      <c r="CK792" s="97"/>
      <c r="CL792" s="97"/>
      <c r="CM792" s="335"/>
      <c r="CN792" s="337"/>
      <c r="CO792" s="315" t="str">
        <f>IF(Формулы!R792&gt;V792,"22-?,Дата 14 - Прибыл из УФСИН; ","")&amp;IF(Формулы!Q792&gt;Y792,"25-?,Дата 13 - Выбыл в УФСИН;","")&amp;IF(YEAR(ДАННЫЕ!$F$1)=YEAR(ДАННЫЕ!B792),IF(AT792&gt;0,"","40-?, вявлен в текущем году! "),"")&amp;IF(YEAR($F$1)=YEAR(W792),IF(X792+Y792&gt;0,"","23-стоит, 24,25 - куда выбыл? "),"")&amp;IF(X792+Y792&gt;0,IF(YEAR($F$1)=YEAR(W792),"","24+25&gt;0? 23 - когда выбыл? "),"")&amp;IF(BA792&lt;BB792,"47&gt;=48; ","")&amp;IF(BA792&lt;BC792,"47&gt;=49; ","")&amp;IF(BA792&lt;BD792,"47&gt;=50; ","")&amp;IF(BE792&gt;0,IF(BF792&gt;0,IF(AU792&gt;AV792,"","41 и 42 - ? (51 и 52 &gt; 0);"),"51 &gt; 0 52 - ?;"),"")&amp;IF(AU792&gt;0,IF(AV792&gt;AU792,"41&gt;42;","")&amp;IF(BE792&gt;0,"","41&gt;0 51-?;"),"")&amp;IF(BF792&gt;0,IF(BE792&gt;0,"","52&gt;0 51-?;"),"")&amp;IF(AW792&gt;=AX792,"","43&gt;44;")&amp;IF(CA792&gt;0,IF(AW792&gt;0,"","71 &gt; 0 43-?;"),"")</f>
        <v/>
      </c>
    </row>
    <row r="793" spans="1:93" s="250" customFormat="1" ht="15" customHeight="1" x14ac:dyDescent="0.2">
      <c r="A793" s="45"/>
      <c r="B793" s="46"/>
      <c r="C793" s="121"/>
      <c r="D793" s="121"/>
      <c r="E793" s="336"/>
      <c r="F793" s="122"/>
      <c r="G793" s="46"/>
      <c r="H793" s="45"/>
      <c r="I793" s="45"/>
      <c r="J793" s="45"/>
      <c r="K793" s="45"/>
      <c r="L793" s="45"/>
      <c r="M793" s="46"/>
      <c r="N793" s="46"/>
      <c r="O793" s="48"/>
      <c r="P793" s="48"/>
      <c r="Q793" s="46"/>
      <c r="R793" s="48"/>
      <c r="S793" s="48"/>
      <c r="T793" s="48"/>
      <c r="U793" s="48"/>
      <c r="V793" s="48"/>
      <c r="W793" s="46"/>
      <c r="X793" s="48"/>
      <c r="Y793" s="48"/>
      <c r="Z793" s="157"/>
      <c r="AA793" s="47"/>
      <c r="AB793" s="97"/>
      <c r="AC793" s="49"/>
      <c r="AD793" s="49"/>
      <c r="AE793" s="49"/>
      <c r="AF793" s="49"/>
      <c r="AG793" s="49"/>
      <c r="AH793" s="47"/>
      <c r="AI793" s="47"/>
      <c r="AJ793" s="47"/>
      <c r="AK793" s="190"/>
      <c r="AL793" s="190"/>
      <c r="AM793" s="190"/>
      <c r="AN793" s="190"/>
      <c r="AO793" s="190"/>
      <c r="AP793" s="151"/>
      <c r="AQ793" s="322"/>
      <c r="AR793" s="322"/>
      <c r="AS793" s="322"/>
      <c r="AT793" s="47"/>
      <c r="AU793" s="47"/>
      <c r="AV793" s="47"/>
      <c r="AW793" s="47"/>
      <c r="AX793" s="322"/>
      <c r="AY793" s="98"/>
      <c r="AZ793" s="98"/>
      <c r="BA793" s="47"/>
      <c r="BB793" s="47"/>
      <c r="BC793" s="47"/>
      <c r="BD793" s="47"/>
      <c r="BE793" s="97"/>
      <c r="BF793" s="49"/>
      <c r="BG793" s="239"/>
      <c r="BH793" s="342"/>
      <c r="BI793" s="49"/>
      <c r="BJ793" s="49"/>
      <c r="BK793" s="49"/>
      <c r="BL793" s="49"/>
      <c r="BM793" s="49"/>
      <c r="BN793" s="47"/>
      <c r="BO793" s="49"/>
      <c r="BP793" s="49"/>
      <c r="BQ793" s="49"/>
      <c r="BR793" s="323"/>
      <c r="BS793" s="323"/>
      <c r="BT793" s="323"/>
      <c r="BU793" s="49"/>
      <c r="BV793" s="49"/>
      <c r="BW793" s="97"/>
      <c r="BX793" s="97"/>
      <c r="BY793" s="97"/>
      <c r="BZ793" s="97"/>
      <c r="CA793" s="49"/>
      <c r="CB793" s="49"/>
      <c r="CC793" s="49"/>
      <c r="CD793" s="49"/>
      <c r="CE793" s="49"/>
      <c r="CF793" s="49"/>
      <c r="CG793" s="49"/>
      <c r="CH793" s="49"/>
      <c r="CI793" s="97"/>
      <c r="CJ793" s="97"/>
      <c r="CK793" s="97"/>
      <c r="CL793" s="97"/>
      <c r="CM793" s="335"/>
      <c r="CN793" s="337"/>
      <c r="CO793" s="315" t="str">
        <f>IF(Формулы!R793&gt;V793,"22-?,Дата 14 - Прибыл из УФСИН; ","")&amp;IF(Формулы!Q793&gt;Y793,"25-?,Дата 13 - Выбыл в УФСИН;","")&amp;IF(YEAR(ДАННЫЕ!$F$1)=YEAR(ДАННЫЕ!B793),IF(AT793&gt;0,"","40-?, вявлен в текущем году! "),"")&amp;IF(YEAR($F$1)=YEAR(W793),IF(X793+Y793&gt;0,"","23-стоит, 24,25 - куда выбыл? "),"")&amp;IF(X793+Y793&gt;0,IF(YEAR($F$1)=YEAR(W793),"","24+25&gt;0? 23 - когда выбыл? "),"")&amp;IF(BA793&lt;BB793,"47&gt;=48; ","")&amp;IF(BA793&lt;BC793,"47&gt;=49; ","")&amp;IF(BA793&lt;BD793,"47&gt;=50; ","")&amp;IF(BE793&gt;0,IF(BF793&gt;0,IF(AU793&gt;AV793,"","41 и 42 - ? (51 и 52 &gt; 0);"),"51 &gt; 0 52 - ?;"),"")&amp;IF(AU793&gt;0,IF(AV793&gt;AU793,"41&gt;42;","")&amp;IF(BE793&gt;0,"","41&gt;0 51-?;"),"")&amp;IF(BF793&gt;0,IF(BE793&gt;0,"","52&gt;0 51-?;"),"")&amp;IF(AW793&gt;=AX793,"","43&gt;44;")&amp;IF(CA793&gt;0,IF(AW793&gt;0,"","71 &gt; 0 43-?;"),"")</f>
        <v/>
      </c>
    </row>
    <row r="794" spans="1:93" s="250" customFormat="1" ht="15" customHeight="1" x14ac:dyDescent="0.2">
      <c r="A794" s="45"/>
      <c r="B794" s="46"/>
      <c r="C794" s="121"/>
      <c r="D794" s="121"/>
      <c r="E794" s="336"/>
      <c r="F794" s="122"/>
      <c r="G794" s="46"/>
      <c r="H794" s="45"/>
      <c r="I794" s="45"/>
      <c r="J794" s="45"/>
      <c r="K794" s="45"/>
      <c r="L794" s="45"/>
      <c r="M794" s="46"/>
      <c r="N794" s="46"/>
      <c r="O794" s="48"/>
      <c r="P794" s="48"/>
      <c r="Q794" s="46"/>
      <c r="R794" s="48"/>
      <c r="S794" s="48"/>
      <c r="T794" s="48"/>
      <c r="U794" s="48"/>
      <c r="V794" s="48"/>
      <c r="W794" s="46"/>
      <c r="X794" s="48"/>
      <c r="Y794" s="48"/>
      <c r="Z794" s="157"/>
      <c r="AA794" s="47"/>
      <c r="AB794" s="97"/>
      <c r="AC794" s="49"/>
      <c r="AD794" s="49"/>
      <c r="AE794" s="49"/>
      <c r="AF794" s="49"/>
      <c r="AG794" s="49"/>
      <c r="AH794" s="47"/>
      <c r="AI794" s="47"/>
      <c r="AJ794" s="47"/>
      <c r="AK794" s="190"/>
      <c r="AL794" s="190"/>
      <c r="AM794" s="190"/>
      <c r="AN794" s="190"/>
      <c r="AO794" s="190"/>
      <c r="AP794" s="151"/>
      <c r="AQ794" s="322"/>
      <c r="AR794" s="322"/>
      <c r="AS794" s="322"/>
      <c r="AT794" s="47"/>
      <c r="AU794" s="47"/>
      <c r="AV794" s="47"/>
      <c r="AW794" s="47"/>
      <c r="AX794" s="322"/>
      <c r="AY794" s="98"/>
      <c r="AZ794" s="98"/>
      <c r="BA794" s="47"/>
      <c r="BB794" s="47"/>
      <c r="BC794" s="47"/>
      <c r="BD794" s="47"/>
      <c r="BE794" s="97"/>
      <c r="BF794" s="49"/>
      <c r="BG794" s="239"/>
      <c r="BH794" s="342"/>
      <c r="BI794" s="49"/>
      <c r="BJ794" s="49"/>
      <c r="BK794" s="49"/>
      <c r="BL794" s="49"/>
      <c r="BM794" s="49"/>
      <c r="BN794" s="47"/>
      <c r="BO794" s="49"/>
      <c r="BP794" s="49"/>
      <c r="BQ794" s="49"/>
      <c r="BR794" s="323"/>
      <c r="BS794" s="323"/>
      <c r="BT794" s="323"/>
      <c r="BU794" s="49"/>
      <c r="BV794" s="49"/>
      <c r="BW794" s="97"/>
      <c r="BX794" s="97"/>
      <c r="BY794" s="97"/>
      <c r="BZ794" s="97"/>
      <c r="CA794" s="49"/>
      <c r="CB794" s="49"/>
      <c r="CC794" s="49"/>
      <c r="CD794" s="49"/>
      <c r="CE794" s="49"/>
      <c r="CF794" s="49"/>
      <c r="CG794" s="49"/>
      <c r="CH794" s="49"/>
      <c r="CI794" s="97"/>
      <c r="CJ794" s="97"/>
      <c r="CK794" s="97"/>
      <c r="CL794" s="97"/>
      <c r="CM794" s="335"/>
      <c r="CN794" s="337"/>
      <c r="CO794" s="315" t="str">
        <f>IF(Формулы!R794&gt;V794,"22-?,Дата 14 - Прибыл из УФСИН; ","")&amp;IF(Формулы!Q794&gt;Y794,"25-?,Дата 13 - Выбыл в УФСИН;","")&amp;IF(YEAR(ДАННЫЕ!$F$1)=YEAR(ДАННЫЕ!B794),IF(AT794&gt;0,"","40-?, вявлен в текущем году! "),"")&amp;IF(YEAR($F$1)=YEAR(W794),IF(X794+Y794&gt;0,"","23-стоит, 24,25 - куда выбыл? "),"")&amp;IF(X794+Y794&gt;0,IF(YEAR($F$1)=YEAR(W794),"","24+25&gt;0? 23 - когда выбыл? "),"")&amp;IF(BA794&lt;BB794,"47&gt;=48; ","")&amp;IF(BA794&lt;BC794,"47&gt;=49; ","")&amp;IF(BA794&lt;BD794,"47&gt;=50; ","")&amp;IF(BE794&gt;0,IF(BF794&gt;0,IF(AU794&gt;AV794,"","41 и 42 - ? (51 и 52 &gt; 0);"),"51 &gt; 0 52 - ?;"),"")&amp;IF(AU794&gt;0,IF(AV794&gt;AU794,"41&gt;42;","")&amp;IF(BE794&gt;0,"","41&gt;0 51-?;"),"")&amp;IF(BF794&gt;0,IF(BE794&gt;0,"","52&gt;0 51-?;"),"")&amp;IF(AW794&gt;=AX794,"","43&gt;44;")&amp;IF(CA794&gt;0,IF(AW794&gt;0,"","71 &gt; 0 43-?;"),"")</f>
        <v/>
      </c>
    </row>
    <row r="795" spans="1:93" s="250" customFormat="1" ht="15" customHeight="1" x14ac:dyDescent="0.2">
      <c r="A795" s="45"/>
      <c r="B795" s="46"/>
      <c r="C795" s="121"/>
      <c r="D795" s="121"/>
      <c r="E795" s="336"/>
      <c r="F795" s="122"/>
      <c r="G795" s="46"/>
      <c r="H795" s="45"/>
      <c r="I795" s="45"/>
      <c r="J795" s="45"/>
      <c r="K795" s="45"/>
      <c r="L795" s="45"/>
      <c r="M795" s="46"/>
      <c r="N795" s="46"/>
      <c r="O795" s="48"/>
      <c r="P795" s="48"/>
      <c r="Q795" s="46"/>
      <c r="R795" s="48"/>
      <c r="S795" s="48"/>
      <c r="T795" s="48"/>
      <c r="U795" s="48"/>
      <c r="V795" s="48"/>
      <c r="W795" s="46"/>
      <c r="X795" s="48"/>
      <c r="Y795" s="48"/>
      <c r="Z795" s="157"/>
      <c r="AA795" s="47"/>
      <c r="AB795" s="97"/>
      <c r="AC795" s="49"/>
      <c r="AD795" s="49"/>
      <c r="AE795" s="49"/>
      <c r="AF795" s="49"/>
      <c r="AG795" s="49"/>
      <c r="AH795" s="47"/>
      <c r="AI795" s="47"/>
      <c r="AJ795" s="47"/>
      <c r="AK795" s="190"/>
      <c r="AL795" s="190"/>
      <c r="AM795" s="190"/>
      <c r="AN795" s="190"/>
      <c r="AO795" s="190"/>
      <c r="AP795" s="151"/>
      <c r="AQ795" s="322"/>
      <c r="AR795" s="322"/>
      <c r="AS795" s="322"/>
      <c r="AT795" s="47"/>
      <c r="AU795" s="47"/>
      <c r="AV795" s="47"/>
      <c r="AW795" s="47"/>
      <c r="AX795" s="322"/>
      <c r="AY795" s="98"/>
      <c r="AZ795" s="98"/>
      <c r="BA795" s="47"/>
      <c r="BB795" s="47"/>
      <c r="BC795" s="47"/>
      <c r="BD795" s="47"/>
      <c r="BE795" s="97"/>
      <c r="BF795" s="49"/>
      <c r="BG795" s="239"/>
      <c r="BH795" s="342"/>
      <c r="BI795" s="49"/>
      <c r="BJ795" s="49"/>
      <c r="BK795" s="49"/>
      <c r="BL795" s="49"/>
      <c r="BM795" s="49"/>
      <c r="BN795" s="47"/>
      <c r="BO795" s="49"/>
      <c r="BP795" s="49"/>
      <c r="BQ795" s="49"/>
      <c r="BR795" s="323"/>
      <c r="BS795" s="323"/>
      <c r="BT795" s="323"/>
      <c r="BU795" s="49"/>
      <c r="BV795" s="49"/>
      <c r="BW795" s="97"/>
      <c r="BX795" s="97"/>
      <c r="BY795" s="97"/>
      <c r="BZ795" s="97"/>
      <c r="CA795" s="49"/>
      <c r="CB795" s="49"/>
      <c r="CC795" s="49"/>
      <c r="CD795" s="49"/>
      <c r="CE795" s="49"/>
      <c r="CF795" s="49"/>
      <c r="CG795" s="49"/>
      <c r="CH795" s="49"/>
      <c r="CI795" s="97"/>
      <c r="CJ795" s="97"/>
      <c r="CK795" s="97"/>
      <c r="CL795" s="97"/>
      <c r="CM795" s="335"/>
      <c r="CN795" s="337"/>
      <c r="CO795" s="315" t="str">
        <f>IF(Формулы!R795&gt;V795,"22-?,Дата 14 - Прибыл из УФСИН; ","")&amp;IF(Формулы!Q795&gt;Y795,"25-?,Дата 13 - Выбыл в УФСИН;","")&amp;IF(YEAR(ДАННЫЕ!$F$1)=YEAR(ДАННЫЕ!B795),IF(AT795&gt;0,"","40-?, вявлен в текущем году! "),"")&amp;IF(YEAR($F$1)=YEAR(W795),IF(X795+Y795&gt;0,"","23-стоит, 24,25 - куда выбыл? "),"")&amp;IF(X795+Y795&gt;0,IF(YEAR($F$1)=YEAR(W795),"","24+25&gt;0? 23 - когда выбыл? "),"")&amp;IF(BA795&lt;BB795,"47&gt;=48; ","")&amp;IF(BA795&lt;BC795,"47&gt;=49; ","")&amp;IF(BA795&lt;BD795,"47&gt;=50; ","")&amp;IF(BE795&gt;0,IF(BF795&gt;0,IF(AU795&gt;AV795,"","41 и 42 - ? (51 и 52 &gt; 0);"),"51 &gt; 0 52 - ?;"),"")&amp;IF(AU795&gt;0,IF(AV795&gt;AU795,"41&gt;42;","")&amp;IF(BE795&gt;0,"","41&gt;0 51-?;"),"")&amp;IF(BF795&gt;0,IF(BE795&gt;0,"","52&gt;0 51-?;"),"")&amp;IF(AW795&gt;=AX795,"","43&gt;44;")&amp;IF(CA795&gt;0,IF(AW795&gt;0,"","71 &gt; 0 43-?;"),"")</f>
        <v/>
      </c>
    </row>
    <row r="796" spans="1:93" s="250" customFormat="1" ht="15" customHeight="1" x14ac:dyDescent="0.2">
      <c r="A796" s="45"/>
      <c r="B796" s="46"/>
      <c r="C796" s="121"/>
      <c r="D796" s="121"/>
      <c r="E796" s="336"/>
      <c r="F796" s="122"/>
      <c r="G796" s="46"/>
      <c r="H796" s="45"/>
      <c r="I796" s="45"/>
      <c r="J796" s="45"/>
      <c r="K796" s="45"/>
      <c r="L796" s="45"/>
      <c r="M796" s="46"/>
      <c r="N796" s="46"/>
      <c r="O796" s="48"/>
      <c r="P796" s="48"/>
      <c r="Q796" s="46"/>
      <c r="R796" s="48"/>
      <c r="S796" s="48"/>
      <c r="T796" s="48"/>
      <c r="U796" s="48"/>
      <c r="V796" s="48"/>
      <c r="W796" s="46"/>
      <c r="X796" s="48"/>
      <c r="Y796" s="48"/>
      <c r="Z796" s="157"/>
      <c r="AA796" s="47"/>
      <c r="AB796" s="97"/>
      <c r="AC796" s="49"/>
      <c r="AD796" s="49"/>
      <c r="AE796" s="49"/>
      <c r="AF796" s="49"/>
      <c r="AG796" s="49"/>
      <c r="AH796" s="47"/>
      <c r="AI796" s="47"/>
      <c r="AJ796" s="47"/>
      <c r="AK796" s="190"/>
      <c r="AL796" s="190"/>
      <c r="AM796" s="190"/>
      <c r="AN796" s="190"/>
      <c r="AO796" s="190"/>
      <c r="AP796" s="151"/>
      <c r="AQ796" s="322"/>
      <c r="AR796" s="322"/>
      <c r="AS796" s="322"/>
      <c r="AT796" s="47"/>
      <c r="AU796" s="47"/>
      <c r="AV796" s="47"/>
      <c r="AW796" s="47"/>
      <c r="AX796" s="322"/>
      <c r="AY796" s="98"/>
      <c r="AZ796" s="98"/>
      <c r="BA796" s="47"/>
      <c r="BB796" s="47"/>
      <c r="BC796" s="47"/>
      <c r="BD796" s="47"/>
      <c r="BE796" s="97"/>
      <c r="BF796" s="49"/>
      <c r="BG796" s="239"/>
      <c r="BH796" s="342"/>
      <c r="BI796" s="49"/>
      <c r="BJ796" s="49"/>
      <c r="BK796" s="49"/>
      <c r="BL796" s="49"/>
      <c r="BM796" s="49"/>
      <c r="BN796" s="47"/>
      <c r="BO796" s="49"/>
      <c r="BP796" s="49"/>
      <c r="BQ796" s="49"/>
      <c r="BR796" s="323"/>
      <c r="BS796" s="323"/>
      <c r="BT796" s="323"/>
      <c r="BU796" s="49"/>
      <c r="BV796" s="49"/>
      <c r="BW796" s="97"/>
      <c r="BX796" s="97"/>
      <c r="BY796" s="97"/>
      <c r="BZ796" s="97"/>
      <c r="CA796" s="49"/>
      <c r="CB796" s="49"/>
      <c r="CC796" s="49"/>
      <c r="CD796" s="49"/>
      <c r="CE796" s="49"/>
      <c r="CF796" s="49"/>
      <c r="CG796" s="49"/>
      <c r="CH796" s="49"/>
      <c r="CI796" s="97"/>
      <c r="CJ796" s="97"/>
      <c r="CK796" s="97"/>
      <c r="CL796" s="97"/>
      <c r="CM796" s="335"/>
      <c r="CN796" s="337"/>
      <c r="CO796" s="315" t="str">
        <f>IF(Формулы!R796&gt;V796,"22-?,Дата 14 - Прибыл из УФСИН; ","")&amp;IF(Формулы!Q796&gt;Y796,"25-?,Дата 13 - Выбыл в УФСИН;","")&amp;IF(YEAR(ДАННЫЕ!$F$1)=YEAR(ДАННЫЕ!B796),IF(AT796&gt;0,"","40-?, вявлен в текущем году! "),"")&amp;IF(YEAR($F$1)=YEAR(W796),IF(X796+Y796&gt;0,"","23-стоит, 24,25 - куда выбыл? "),"")&amp;IF(X796+Y796&gt;0,IF(YEAR($F$1)=YEAR(W796),"","24+25&gt;0? 23 - когда выбыл? "),"")&amp;IF(BA796&lt;BB796,"47&gt;=48; ","")&amp;IF(BA796&lt;BC796,"47&gt;=49; ","")&amp;IF(BA796&lt;BD796,"47&gt;=50; ","")&amp;IF(BE796&gt;0,IF(BF796&gt;0,IF(AU796&gt;AV796,"","41 и 42 - ? (51 и 52 &gt; 0);"),"51 &gt; 0 52 - ?;"),"")&amp;IF(AU796&gt;0,IF(AV796&gt;AU796,"41&gt;42;","")&amp;IF(BE796&gt;0,"","41&gt;0 51-?;"),"")&amp;IF(BF796&gt;0,IF(BE796&gt;0,"","52&gt;0 51-?;"),"")&amp;IF(AW796&gt;=AX796,"","43&gt;44;")&amp;IF(CA796&gt;0,IF(AW796&gt;0,"","71 &gt; 0 43-?;"),"")</f>
        <v/>
      </c>
    </row>
    <row r="797" spans="1:93" s="250" customFormat="1" ht="15" customHeight="1" x14ac:dyDescent="0.2">
      <c r="A797" s="45"/>
      <c r="B797" s="46"/>
      <c r="C797" s="121"/>
      <c r="D797" s="121"/>
      <c r="E797" s="336"/>
      <c r="F797" s="122"/>
      <c r="G797" s="46"/>
      <c r="H797" s="45"/>
      <c r="I797" s="45"/>
      <c r="J797" s="45"/>
      <c r="K797" s="45"/>
      <c r="L797" s="45"/>
      <c r="M797" s="46"/>
      <c r="N797" s="46"/>
      <c r="O797" s="48"/>
      <c r="P797" s="48"/>
      <c r="Q797" s="46"/>
      <c r="R797" s="48"/>
      <c r="S797" s="48"/>
      <c r="T797" s="48"/>
      <c r="U797" s="48"/>
      <c r="V797" s="48"/>
      <c r="W797" s="46"/>
      <c r="X797" s="48"/>
      <c r="Y797" s="48"/>
      <c r="Z797" s="157"/>
      <c r="AA797" s="47"/>
      <c r="AB797" s="97"/>
      <c r="AC797" s="49"/>
      <c r="AD797" s="49"/>
      <c r="AE797" s="49"/>
      <c r="AF797" s="49"/>
      <c r="AG797" s="49"/>
      <c r="AH797" s="47"/>
      <c r="AI797" s="47"/>
      <c r="AJ797" s="47"/>
      <c r="AK797" s="190"/>
      <c r="AL797" s="190"/>
      <c r="AM797" s="190"/>
      <c r="AN797" s="190"/>
      <c r="AO797" s="190"/>
      <c r="AP797" s="151"/>
      <c r="AQ797" s="322"/>
      <c r="AR797" s="322"/>
      <c r="AS797" s="322"/>
      <c r="AT797" s="47"/>
      <c r="AU797" s="47"/>
      <c r="AV797" s="47"/>
      <c r="AW797" s="47"/>
      <c r="AX797" s="322"/>
      <c r="AY797" s="98"/>
      <c r="AZ797" s="98"/>
      <c r="BA797" s="47"/>
      <c r="BB797" s="47"/>
      <c r="BC797" s="47"/>
      <c r="BD797" s="47"/>
      <c r="BE797" s="97"/>
      <c r="BF797" s="49"/>
      <c r="BG797" s="239"/>
      <c r="BH797" s="342"/>
      <c r="BI797" s="49"/>
      <c r="BJ797" s="49"/>
      <c r="BK797" s="49"/>
      <c r="BL797" s="49"/>
      <c r="BM797" s="49"/>
      <c r="BN797" s="47"/>
      <c r="BO797" s="49"/>
      <c r="BP797" s="49"/>
      <c r="BQ797" s="49"/>
      <c r="BR797" s="323"/>
      <c r="BS797" s="323"/>
      <c r="BT797" s="323"/>
      <c r="BU797" s="49"/>
      <c r="BV797" s="49"/>
      <c r="BW797" s="97"/>
      <c r="BX797" s="97"/>
      <c r="BY797" s="97"/>
      <c r="BZ797" s="97"/>
      <c r="CA797" s="49"/>
      <c r="CB797" s="49"/>
      <c r="CC797" s="49"/>
      <c r="CD797" s="49"/>
      <c r="CE797" s="49"/>
      <c r="CF797" s="49"/>
      <c r="CG797" s="49"/>
      <c r="CH797" s="49"/>
      <c r="CI797" s="97"/>
      <c r="CJ797" s="97"/>
      <c r="CK797" s="97"/>
      <c r="CL797" s="97"/>
      <c r="CM797" s="335"/>
      <c r="CN797" s="337"/>
      <c r="CO797" s="315" t="str">
        <f>IF(Формулы!R797&gt;V797,"22-?,Дата 14 - Прибыл из УФСИН; ","")&amp;IF(Формулы!Q797&gt;Y797,"25-?,Дата 13 - Выбыл в УФСИН;","")&amp;IF(YEAR(ДАННЫЕ!$F$1)=YEAR(ДАННЫЕ!B797),IF(AT797&gt;0,"","40-?, вявлен в текущем году! "),"")&amp;IF(YEAR($F$1)=YEAR(W797),IF(X797+Y797&gt;0,"","23-стоит, 24,25 - куда выбыл? "),"")&amp;IF(X797+Y797&gt;0,IF(YEAR($F$1)=YEAR(W797),"","24+25&gt;0? 23 - когда выбыл? "),"")&amp;IF(BA797&lt;BB797,"47&gt;=48; ","")&amp;IF(BA797&lt;BC797,"47&gt;=49; ","")&amp;IF(BA797&lt;BD797,"47&gt;=50; ","")&amp;IF(BE797&gt;0,IF(BF797&gt;0,IF(AU797&gt;AV797,"","41 и 42 - ? (51 и 52 &gt; 0);"),"51 &gt; 0 52 - ?;"),"")&amp;IF(AU797&gt;0,IF(AV797&gt;AU797,"41&gt;42;","")&amp;IF(BE797&gt;0,"","41&gt;0 51-?;"),"")&amp;IF(BF797&gt;0,IF(BE797&gt;0,"","52&gt;0 51-?;"),"")&amp;IF(AW797&gt;=AX797,"","43&gt;44;")&amp;IF(CA797&gt;0,IF(AW797&gt;0,"","71 &gt; 0 43-?;"),"")</f>
        <v/>
      </c>
    </row>
    <row r="798" spans="1:93" s="250" customFormat="1" ht="15" customHeight="1" x14ac:dyDescent="0.2">
      <c r="A798" s="45"/>
      <c r="B798" s="46"/>
      <c r="C798" s="121"/>
      <c r="D798" s="121"/>
      <c r="E798" s="336"/>
      <c r="F798" s="122"/>
      <c r="G798" s="46"/>
      <c r="H798" s="45"/>
      <c r="I798" s="45"/>
      <c r="J798" s="45"/>
      <c r="K798" s="45"/>
      <c r="L798" s="45"/>
      <c r="M798" s="46"/>
      <c r="N798" s="46"/>
      <c r="O798" s="48"/>
      <c r="P798" s="48"/>
      <c r="Q798" s="46"/>
      <c r="R798" s="48"/>
      <c r="S798" s="48"/>
      <c r="T798" s="48"/>
      <c r="U798" s="48"/>
      <c r="V798" s="48"/>
      <c r="W798" s="46"/>
      <c r="X798" s="48"/>
      <c r="Y798" s="48"/>
      <c r="Z798" s="157"/>
      <c r="AA798" s="47"/>
      <c r="AB798" s="97"/>
      <c r="AC798" s="49"/>
      <c r="AD798" s="49"/>
      <c r="AE798" s="49"/>
      <c r="AF798" s="49"/>
      <c r="AG798" s="49"/>
      <c r="AH798" s="47"/>
      <c r="AI798" s="47"/>
      <c r="AJ798" s="47"/>
      <c r="AK798" s="190"/>
      <c r="AL798" s="190"/>
      <c r="AM798" s="190"/>
      <c r="AN798" s="190"/>
      <c r="AO798" s="190"/>
      <c r="AP798" s="151"/>
      <c r="AQ798" s="322"/>
      <c r="AR798" s="322"/>
      <c r="AS798" s="322"/>
      <c r="AT798" s="47"/>
      <c r="AU798" s="47"/>
      <c r="AV798" s="47"/>
      <c r="AW798" s="47"/>
      <c r="AX798" s="322"/>
      <c r="AY798" s="98"/>
      <c r="AZ798" s="98"/>
      <c r="BA798" s="47"/>
      <c r="BB798" s="47"/>
      <c r="BC798" s="47"/>
      <c r="BD798" s="47"/>
      <c r="BE798" s="97"/>
      <c r="BF798" s="49"/>
      <c r="BG798" s="239"/>
      <c r="BH798" s="342"/>
      <c r="BI798" s="49"/>
      <c r="BJ798" s="49"/>
      <c r="BK798" s="49"/>
      <c r="BL798" s="49"/>
      <c r="BM798" s="49"/>
      <c r="BN798" s="47"/>
      <c r="BO798" s="49"/>
      <c r="BP798" s="49"/>
      <c r="BQ798" s="49"/>
      <c r="BR798" s="323"/>
      <c r="BS798" s="323"/>
      <c r="BT798" s="323"/>
      <c r="BU798" s="49"/>
      <c r="BV798" s="49"/>
      <c r="BW798" s="97"/>
      <c r="BX798" s="97"/>
      <c r="BY798" s="97"/>
      <c r="BZ798" s="97"/>
      <c r="CA798" s="49"/>
      <c r="CB798" s="49"/>
      <c r="CC798" s="49"/>
      <c r="CD798" s="49"/>
      <c r="CE798" s="49"/>
      <c r="CF798" s="49"/>
      <c r="CG798" s="49"/>
      <c r="CH798" s="49"/>
      <c r="CI798" s="97"/>
      <c r="CJ798" s="97"/>
      <c r="CK798" s="97"/>
      <c r="CL798" s="97"/>
      <c r="CM798" s="335"/>
      <c r="CN798" s="337"/>
      <c r="CO798" s="315" t="str">
        <f>IF(Формулы!R798&gt;V798,"22-?,Дата 14 - Прибыл из УФСИН; ","")&amp;IF(Формулы!Q798&gt;Y798,"25-?,Дата 13 - Выбыл в УФСИН;","")&amp;IF(YEAR(ДАННЫЕ!$F$1)=YEAR(ДАННЫЕ!B798),IF(AT798&gt;0,"","40-?, вявлен в текущем году! "),"")&amp;IF(YEAR($F$1)=YEAR(W798),IF(X798+Y798&gt;0,"","23-стоит, 24,25 - куда выбыл? "),"")&amp;IF(X798+Y798&gt;0,IF(YEAR($F$1)=YEAR(W798),"","24+25&gt;0? 23 - когда выбыл? "),"")&amp;IF(BA798&lt;BB798,"47&gt;=48; ","")&amp;IF(BA798&lt;BC798,"47&gt;=49; ","")&amp;IF(BA798&lt;BD798,"47&gt;=50; ","")&amp;IF(BE798&gt;0,IF(BF798&gt;0,IF(AU798&gt;AV798,"","41 и 42 - ? (51 и 52 &gt; 0);"),"51 &gt; 0 52 - ?;"),"")&amp;IF(AU798&gt;0,IF(AV798&gt;AU798,"41&gt;42;","")&amp;IF(BE798&gt;0,"","41&gt;0 51-?;"),"")&amp;IF(BF798&gt;0,IF(BE798&gt;0,"","52&gt;0 51-?;"),"")&amp;IF(AW798&gt;=AX798,"","43&gt;44;")&amp;IF(CA798&gt;0,IF(AW798&gt;0,"","71 &gt; 0 43-?;"),"")</f>
        <v/>
      </c>
    </row>
    <row r="799" spans="1:93" s="250" customFormat="1" ht="15" customHeight="1" x14ac:dyDescent="0.2">
      <c r="A799" s="45"/>
      <c r="B799" s="46"/>
      <c r="C799" s="121"/>
      <c r="D799" s="121"/>
      <c r="E799" s="336"/>
      <c r="F799" s="122"/>
      <c r="G799" s="46"/>
      <c r="H799" s="45"/>
      <c r="I799" s="45"/>
      <c r="J799" s="45"/>
      <c r="K799" s="45"/>
      <c r="L799" s="45"/>
      <c r="M799" s="46"/>
      <c r="N799" s="46"/>
      <c r="O799" s="48"/>
      <c r="P799" s="48"/>
      <c r="Q799" s="46"/>
      <c r="R799" s="48"/>
      <c r="S799" s="48"/>
      <c r="T799" s="48"/>
      <c r="U799" s="48"/>
      <c r="V799" s="48"/>
      <c r="W799" s="46"/>
      <c r="X799" s="48"/>
      <c r="Y799" s="48"/>
      <c r="Z799" s="157"/>
      <c r="AA799" s="47"/>
      <c r="AB799" s="97"/>
      <c r="AC799" s="49"/>
      <c r="AD799" s="49"/>
      <c r="AE799" s="49"/>
      <c r="AF799" s="49"/>
      <c r="AG799" s="49"/>
      <c r="AH799" s="47"/>
      <c r="AI799" s="47"/>
      <c r="AJ799" s="47"/>
      <c r="AK799" s="190"/>
      <c r="AL799" s="190"/>
      <c r="AM799" s="190"/>
      <c r="AN799" s="190"/>
      <c r="AO799" s="190"/>
      <c r="AP799" s="151"/>
      <c r="AQ799" s="322"/>
      <c r="AR799" s="322"/>
      <c r="AS799" s="322"/>
      <c r="AT799" s="47"/>
      <c r="AU799" s="47"/>
      <c r="AV799" s="47"/>
      <c r="AW799" s="47"/>
      <c r="AX799" s="322"/>
      <c r="AY799" s="98"/>
      <c r="AZ799" s="98"/>
      <c r="BA799" s="47"/>
      <c r="BB799" s="47"/>
      <c r="BC799" s="47"/>
      <c r="BD799" s="47"/>
      <c r="BE799" s="97"/>
      <c r="BF799" s="49"/>
      <c r="BG799" s="239"/>
      <c r="BH799" s="342"/>
      <c r="BI799" s="49"/>
      <c r="BJ799" s="49"/>
      <c r="BK799" s="49"/>
      <c r="BL799" s="49"/>
      <c r="BM799" s="49"/>
      <c r="BN799" s="47"/>
      <c r="BO799" s="49"/>
      <c r="BP799" s="49"/>
      <c r="BQ799" s="49"/>
      <c r="BR799" s="323"/>
      <c r="BS799" s="323"/>
      <c r="BT799" s="323"/>
      <c r="BU799" s="49"/>
      <c r="BV799" s="49"/>
      <c r="BW799" s="97"/>
      <c r="BX799" s="97"/>
      <c r="BY799" s="97"/>
      <c r="BZ799" s="97"/>
      <c r="CA799" s="49"/>
      <c r="CB799" s="49"/>
      <c r="CC799" s="49"/>
      <c r="CD799" s="49"/>
      <c r="CE799" s="49"/>
      <c r="CF799" s="49"/>
      <c r="CG799" s="49"/>
      <c r="CH799" s="49"/>
      <c r="CI799" s="97"/>
      <c r="CJ799" s="97"/>
      <c r="CK799" s="97"/>
      <c r="CL799" s="97"/>
      <c r="CM799" s="335"/>
      <c r="CN799" s="337"/>
      <c r="CO799" s="315" t="str">
        <f>IF(Формулы!R799&gt;V799,"22-?,Дата 14 - Прибыл из УФСИН; ","")&amp;IF(Формулы!Q799&gt;Y799,"25-?,Дата 13 - Выбыл в УФСИН;","")&amp;IF(YEAR(ДАННЫЕ!$F$1)=YEAR(ДАННЫЕ!B799),IF(AT799&gt;0,"","40-?, вявлен в текущем году! "),"")&amp;IF(YEAR($F$1)=YEAR(W799),IF(X799+Y799&gt;0,"","23-стоит, 24,25 - куда выбыл? "),"")&amp;IF(X799+Y799&gt;0,IF(YEAR($F$1)=YEAR(W799),"","24+25&gt;0? 23 - когда выбыл? "),"")&amp;IF(BA799&lt;BB799,"47&gt;=48; ","")&amp;IF(BA799&lt;BC799,"47&gt;=49; ","")&amp;IF(BA799&lt;BD799,"47&gt;=50; ","")&amp;IF(BE799&gt;0,IF(BF799&gt;0,IF(AU799&gt;AV799,"","41 и 42 - ? (51 и 52 &gt; 0);"),"51 &gt; 0 52 - ?;"),"")&amp;IF(AU799&gt;0,IF(AV799&gt;AU799,"41&gt;42;","")&amp;IF(BE799&gt;0,"","41&gt;0 51-?;"),"")&amp;IF(BF799&gt;0,IF(BE799&gt;0,"","52&gt;0 51-?;"),"")&amp;IF(AW799&gt;=AX799,"","43&gt;44;")&amp;IF(CA799&gt;0,IF(AW799&gt;0,"","71 &gt; 0 43-?;"),"")</f>
        <v/>
      </c>
    </row>
    <row r="800" spans="1:93" s="250" customFormat="1" ht="15" customHeight="1" x14ac:dyDescent="0.2">
      <c r="A800" s="45"/>
      <c r="B800" s="46"/>
      <c r="C800" s="121"/>
      <c r="D800" s="121"/>
      <c r="E800" s="336"/>
      <c r="F800" s="122"/>
      <c r="G800" s="46"/>
      <c r="H800" s="45"/>
      <c r="I800" s="45"/>
      <c r="J800" s="45"/>
      <c r="K800" s="45"/>
      <c r="L800" s="45"/>
      <c r="M800" s="46"/>
      <c r="N800" s="46"/>
      <c r="O800" s="48"/>
      <c r="P800" s="48"/>
      <c r="Q800" s="46"/>
      <c r="R800" s="48"/>
      <c r="S800" s="48"/>
      <c r="T800" s="48"/>
      <c r="U800" s="48"/>
      <c r="V800" s="48"/>
      <c r="W800" s="46"/>
      <c r="X800" s="48"/>
      <c r="Y800" s="48"/>
      <c r="Z800" s="157"/>
      <c r="AA800" s="47"/>
      <c r="AB800" s="97"/>
      <c r="AC800" s="49"/>
      <c r="AD800" s="49"/>
      <c r="AE800" s="49"/>
      <c r="AF800" s="49"/>
      <c r="AG800" s="49"/>
      <c r="AH800" s="47"/>
      <c r="AI800" s="47"/>
      <c r="AJ800" s="47"/>
      <c r="AK800" s="190"/>
      <c r="AL800" s="190"/>
      <c r="AM800" s="190"/>
      <c r="AN800" s="190"/>
      <c r="AO800" s="190"/>
      <c r="AP800" s="151"/>
      <c r="AQ800" s="322"/>
      <c r="AR800" s="322"/>
      <c r="AS800" s="322"/>
      <c r="AT800" s="47"/>
      <c r="AU800" s="47"/>
      <c r="AV800" s="47"/>
      <c r="AW800" s="47"/>
      <c r="AX800" s="322"/>
      <c r="AY800" s="98"/>
      <c r="AZ800" s="98"/>
      <c r="BA800" s="47"/>
      <c r="BB800" s="47"/>
      <c r="BC800" s="47"/>
      <c r="BD800" s="47"/>
      <c r="BE800" s="97"/>
      <c r="BF800" s="49"/>
      <c r="BG800" s="239"/>
      <c r="BH800" s="342"/>
      <c r="BI800" s="49"/>
      <c r="BJ800" s="49"/>
      <c r="BK800" s="49"/>
      <c r="BL800" s="49"/>
      <c r="BM800" s="49"/>
      <c r="BN800" s="47"/>
      <c r="BO800" s="49"/>
      <c r="BP800" s="49"/>
      <c r="BQ800" s="49"/>
      <c r="BR800" s="323"/>
      <c r="BS800" s="323"/>
      <c r="BT800" s="323"/>
      <c r="BU800" s="49"/>
      <c r="BV800" s="49"/>
      <c r="BW800" s="97"/>
      <c r="BX800" s="97"/>
      <c r="BY800" s="97"/>
      <c r="BZ800" s="97"/>
      <c r="CA800" s="49"/>
      <c r="CB800" s="49"/>
      <c r="CC800" s="49"/>
      <c r="CD800" s="49"/>
      <c r="CE800" s="49"/>
      <c r="CF800" s="49"/>
      <c r="CG800" s="49"/>
      <c r="CH800" s="49"/>
      <c r="CI800" s="97"/>
      <c r="CJ800" s="97"/>
      <c r="CK800" s="97"/>
      <c r="CL800" s="97"/>
      <c r="CM800" s="335"/>
      <c r="CN800" s="337"/>
      <c r="CO800" s="315" t="str">
        <f>IF(Формулы!R800&gt;V800,"22-?,Дата 14 - Прибыл из УФСИН; ","")&amp;IF(Формулы!Q800&gt;Y800,"25-?,Дата 13 - Выбыл в УФСИН;","")&amp;IF(YEAR(ДАННЫЕ!$F$1)=YEAR(ДАННЫЕ!B800),IF(AT800&gt;0,"","40-?, вявлен в текущем году! "),"")&amp;IF(YEAR($F$1)=YEAR(W800),IF(X800+Y800&gt;0,"","23-стоит, 24,25 - куда выбыл? "),"")&amp;IF(X800+Y800&gt;0,IF(YEAR($F$1)=YEAR(W800),"","24+25&gt;0? 23 - когда выбыл? "),"")&amp;IF(BA800&lt;BB800,"47&gt;=48; ","")&amp;IF(BA800&lt;BC800,"47&gt;=49; ","")&amp;IF(BA800&lt;BD800,"47&gt;=50; ","")&amp;IF(BE800&gt;0,IF(BF800&gt;0,IF(AU800&gt;AV800,"","41 и 42 - ? (51 и 52 &gt; 0);"),"51 &gt; 0 52 - ?;"),"")&amp;IF(AU800&gt;0,IF(AV800&gt;AU800,"41&gt;42;","")&amp;IF(BE800&gt;0,"","41&gt;0 51-?;"),"")&amp;IF(BF800&gt;0,IF(BE800&gt;0,"","52&gt;0 51-?;"),"")&amp;IF(AW800&gt;=AX800,"","43&gt;44;")&amp;IF(CA800&gt;0,IF(AW800&gt;0,"","71 &gt; 0 43-?;"),"")</f>
        <v/>
      </c>
    </row>
    <row r="801" spans="1:93" s="250" customFormat="1" ht="15" customHeight="1" x14ac:dyDescent="0.2">
      <c r="A801" s="45"/>
      <c r="B801" s="46"/>
      <c r="C801" s="121"/>
      <c r="D801" s="121"/>
      <c r="E801" s="336"/>
      <c r="F801" s="122"/>
      <c r="G801" s="46"/>
      <c r="H801" s="45"/>
      <c r="I801" s="45"/>
      <c r="J801" s="45"/>
      <c r="K801" s="45"/>
      <c r="L801" s="45"/>
      <c r="M801" s="46"/>
      <c r="N801" s="46"/>
      <c r="O801" s="48"/>
      <c r="P801" s="48"/>
      <c r="Q801" s="46"/>
      <c r="R801" s="48"/>
      <c r="S801" s="48"/>
      <c r="T801" s="48"/>
      <c r="U801" s="48"/>
      <c r="V801" s="48"/>
      <c r="W801" s="46"/>
      <c r="X801" s="48"/>
      <c r="Y801" s="48"/>
      <c r="Z801" s="157"/>
      <c r="AA801" s="47"/>
      <c r="AB801" s="97"/>
      <c r="AC801" s="49"/>
      <c r="AD801" s="49"/>
      <c r="AE801" s="49"/>
      <c r="AF801" s="49"/>
      <c r="AG801" s="49"/>
      <c r="AH801" s="47"/>
      <c r="AI801" s="47"/>
      <c r="AJ801" s="47"/>
      <c r="AK801" s="190"/>
      <c r="AL801" s="190"/>
      <c r="AM801" s="190"/>
      <c r="AN801" s="190"/>
      <c r="AO801" s="190"/>
      <c r="AP801" s="151"/>
      <c r="AQ801" s="322"/>
      <c r="AR801" s="322"/>
      <c r="AS801" s="322"/>
      <c r="AT801" s="47"/>
      <c r="AU801" s="47"/>
      <c r="AV801" s="47"/>
      <c r="AW801" s="47"/>
      <c r="AX801" s="322"/>
      <c r="AY801" s="98"/>
      <c r="AZ801" s="98"/>
      <c r="BA801" s="47"/>
      <c r="BB801" s="47"/>
      <c r="BC801" s="47"/>
      <c r="BD801" s="47"/>
      <c r="BE801" s="97"/>
      <c r="BF801" s="49"/>
      <c r="BG801" s="239"/>
      <c r="BH801" s="342"/>
      <c r="BI801" s="49"/>
      <c r="BJ801" s="49"/>
      <c r="BK801" s="49"/>
      <c r="BL801" s="49"/>
      <c r="BM801" s="49"/>
      <c r="BN801" s="47"/>
      <c r="BO801" s="49"/>
      <c r="BP801" s="49"/>
      <c r="BQ801" s="49"/>
      <c r="BR801" s="323"/>
      <c r="BS801" s="323"/>
      <c r="BT801" s="323"/>
      <c r="BU801" s="49"/>
      <c r="BV801" s="49"/>
      <c r="BW801" s="97"/>
      <c r="BX801" s="97"/>
      <c r="BY801" s="97"/>
      <c r="BZ801" s="97"/>
      <c r="CA801" s="49"/>
      <c r="CB801" s="49"/>
      <c r="CC801" s="49"/>
      <c r="CD801" s="49"/>
      <c r="CE801" s="49"/>
      <c r="CF801" s="49"/>
      <c r="CG801" s="49"/>
      <c r="CH801" s="49"/>
      <c r="CI801" s="97"/>
      <c r="CJ801" s="97"/>
      <c r="CK801" s="97"/>
      <c r="CL801" s="97"/>
      <c r="CM801" s="335"/>
      <c r="CN801" s="337"/>
      <c r="CO801" s="315" t="str">
        <f>IF(Формулы!R801&gt;V801,"22-?,Дата 14 - Прибыл из УФСИН; ","")&amp;IF(Формулы!Q801&gt;Y801,"25-?,Дата 13 - Выбыл в УФСИН;","")&amp;IF(YEAR(ДАННЫЕ!$F$1)=YEAR(ДАННЫЕ!B801),IF(AT801&gt;0,"","40-?, вявлен в текущем году! "),"")&amp;IF(YEAR($F$1)=YEAR(W801),IF(X801+Y801&gt;0,"","23-стоит, 24,25 - куда выбыл? "),"")&amp;IF(X801+Y801&gt;0,IF(YEAR($F$1)=YEAR(W801),"","24+25&gt;0? 23 - когда выбыл? "),"")&amp;IF(BA801&lt;BB801,"47&gt;=48; ","")&amp;IF(BA801&lt;BC801,"47&gt;=49; ","")&amp;IF(BA801&lt;BD801,"47&gt;=50; ","")&amp;IF(BE801&gt;0,IF(BF801&gt;0,IF(AU801&gt;AV801,"","41 и 42 - ? (51 и 52 &gt; 0);"),"51 &gt; 0 52 - ?;"),"")&amp;IF(AU801&gt;0,IF(AV801&gt;AU801,"41&gt;42;","")&amp;IF(BE801&gt;0,"","41&gt;0 51-?;"),"")&amp;IF(BF801&gt;0,IF(BE801&gt;0,"","52&gt;0 51-?;"),"")&amp;IF(AW801&gt;=AX801,"","43&gt;44;")&amp;IF(CA801&gt;0,IF(AW801&gt;0,"","71 &gt; 0 43-?;"),"")</f>
        <v/>
      </c>
    </row>
    <row r="802" spans="1:93" s="250" customFormat="1" ht="15" customHeight="1" x14ac:dyDescent="0.2">
      <c r="A802" s="45"/>
      <c r="B802" s="46"/>
      <c r="C802" s="121"/>
      <c r="D802" s="121"/>
      <c r="E802" s="336"/>
      <c r="F802" s="122"/>
      <c r="G802" s="46"/>
      <c r="H802" s="45"/>
      <c r="I802" s="45"/>
      <c r="J802" s="45"/>
      <c r="K802" s="45"/>
      <c r="L802" s="45"/>
      <c r="M802" s="46"/>
      <c r="N802" s="46"/>
      <c r="O802" s="48"/>
      <c r="P802" s="48"/>
      <c r="Q802" s="46"/>
      <c r="R802" s="48"/>
      <c r="S802" s="48"/>
      <c r="T802" s="48"/>
      <c r="U802" s="48"/>
      <c r="V802" s="48"/>
      <c r="W802" s="46"/>
      <c r="X802" s="48"/>
      <c r="Y802" s="48"/>
      <c r="Z802" s="157"/>
      <c r="AA802" s="47"/>
      <c r="AB802" s="97"/>
      <c r="AC802" s="49"/>
      <c r="AD802" s="49"/>
      <c r="AE802" s="49"/>
      <c r="AF802" s="49"/>
      <c r="AG802" s="49"/>
      <c r="AH802" s="47"/>
      <c r="AI802" s="47"/>
      <c r="AJ802" s="47"/>
      <c r="AK802" s="190"/>
      <c r="AL802" s="190"/>
      <c r="AM802" s="190"/>
      <c r="AN802" s="190"/>
      <c r="AO802" s="190"/>
      <c r="AP802" s="151"/>
      <c r="AQ802" s="322"/>
      <c r="AR802" s="322"/>
      <c r="AS802" s="322"/>
      <c r="AT802" s="47"/>
      <c r="AU802" s="47"/>
      <c r="AV802" s="47"/>
      <c r="AW802" s="47"/>
      <c r="AX802" s="322"/>
      <c r="AY802" s="98"/>
      <c r="AZ802" s="98"/>
      <c r="BA802" s="47"/>
      <c r="BB802" s="47"/>
      <c r="BC802" s="47"/>
      <c r="BD802" s="47"/>
      <c r="BE802" s="97"/>
      <c r="BF802" s="49"/>
      <c r="BG802" s="239"/>
      <c r="BH802" s="342"/>
      <c r="BI802" s="49"/>
      <c r="BJ802" s="49"/>
      <c r="BK802" s="49"/>
      <c r="BL802" s="49"/>
      <c r="BM802" s="49"/>
      <c r="BN802" s="47"/>
      <c r="BO802" s="49"/>
      <c r="BP802" s="49"/>
      <c r="BQ802" s="49"/>
      <c r="BR802" s="323"/>
      <c r="BS802" s="323"/>
      <c r="BT802" s="323"/>
      <c r="BU802" s="49"/>
      <c r="BV802" s="49"/>
      <c r="BW802" s="97"/>
      <c r="BX802" s="97"/>
      <c r="BY802" s="97"/>
      <c r="BZ802" s="97"/>
      <c r="CA802" s="49"/>
      <c r="CB802" s="49"/>
      <c r="CC802" s="49"/>
      <c r="CD802" s="49"/>
      <c r="CE802" s="49"/>
      <c r="CF802" s="49"/>
      <c r="CG802" s="49"/>
      <c r="CH802" s="49"/>
      <c r="CI802" s="97"/>
      <c r="CJ802" s="97"/>
      <c r="CK802" s="97"/>
      <c r="CL802" s="97"/>
      <c r="CM802" s="335"/>
      <c r="CN802" s="337"/>
      <c r="CO802" s="315" t="str">
        <f>IF(Формулы!R802&gt;V802,"22-?,Дата 14 - Прибыл из УФСИН; ","")&amp;IF(Формулы!Q802&gt;Y802,"25-?,Дата 13 - Выбыл в УФСИН;","")&amp;IF(YEAR(ДАННЫЕ!$F$1)=YEAR(ДАННЫЕ!B802),IF(AT802&gt;0,"","40-?, вявлен в текущем году! "),"")&amp;IF(YEAR($F$1)=YEAR(W802),IF(X802+Y802&gt;0,"","23-стоит, 24,25 - куда выбыл? "),"")&amp;IF(X802+Y802&gt;0,IF(YEAR($F$1)=YEAR(W802),"","24+25&gt;0? 23 - когда выбыл? "),"")&amp;IF(BA802&lt;BB802,"47&gt;=48; ","")&amp;IF(BA802&lt;BC802,"47&gt;=49; ","")&amp;IF(BA802&lt;BD802,"47&gt;=50; ","")&amp;IF(BE802&gt;0,IF(BF802&gt;0,IF(AU802&gt;AV802,"","41 и 42 - ? (51 и 52 &gt; 0);"),"51 &gt; 0 52 - ?;"),"")&amp;IF(AU802&gt;0,IF(AV802&gt;AU802,"41&gt;42;","")&amp;IF(BE802&gt;0,"","41&gt;0 51-?;"),"")&amp;IF(BF802&gt;0,IF(BE802&gt;0,"","52&gt;0 51-?;"),"")&amp;IF(AW802&gt;=AX802,"","43&gt;44;")&amp;IF(CA802&gt;0,IF(AW802&gt;0,"","71 &gt; 0 43-?;"),"")</f>
        <v/>
      </c>
    </row>
    <row r="803" spans="1:93" s="250" customFormat="1" ht="15" customHeight="1" x14ac:dyDescent="0.2">
      <c r="A803" s="45"/>
      <c r="B803" s="46"/>
      <c r="C803" s="121"/>
      <c r="D803" s="121"/>
      <c r="E803" s="336"/>
      <c r="F803" s="122"/>
      <c r="G803" s="46"/>
      <c r="H803" s="45"/>
      <c r="I803" s="45"/>
      <c r="J803" s="45"/>
      <c r="K803" s="45"/>
      <c r="L803" s="45"/>
      <c r="M803" s="46"/>
      <c r="N803" s="46"/>
      <c r="O803" s="48"/>
      <c r="P803" s="48"/>
      <c r="Q803" s="46"/>
      <c r="R803" s="48"/>
      <c r="S803" s="48"/>
      <c r="T803" s="48"/>
      <c r="U803" s="48"/>
      <c r="V803" s="48"/>
      <c r="W803" s="46"/>
      <c r="X803" s="48"/>
      <c r="Y803" s="48"/>
      <c r="Z803" s="157"/>
      <c r="AA803" s="47"/>
      <c r="AB803" s="97"/>
      <c r="AC803" s="49"/>
      <c r="AD803" s="49"/>
      <c r="AE803" s="49"/>
      <c r="AF803" s="49"/>
      <c r="AG803" s="49"/>
      <c r="AH803" s="47"/>
      <c r="AI803" s="47"/>
      <c r="AJ803" s="47"/>
      <c r="AK803" s="190"/>
      <c r="AL803" s="190"/>
      <c r="AM803" s="190"/>
      <c r="AN803" s="190"/>
      <c r="AO803" s="190"/>
      <c r="AP803" s="151"/>
      <c r="AQ803" s="322"/>
      <c r="AR803" s="322"/>
      <c r="AS803" s="322"/>
      <c r="AT803" s="47"/>
      <c r="AU803" s="47"/>
      <c r="AV803" s="47"/>
      <c r="AW803" s="47"/>
      <c r="AX803" s="322"/>
      <c r="AY803" s="98"/>
      <c r="AZ803" s="98"/>
      <c r="BA803" s="47"/>
      <c r="BB803" s="47"/>
      <c r="BC803" s="47"/>
      <c r="BD803" s="47"/>
      <c r="BE803" s="97"/>
      <c r="BF803" s="49"/>
      <c r="BG803" s="239"/>
      <c r="BH803" s="342"/>
      <c r="BI803" s="49"/>
      <c r="BJ803" s="49"/>
      <c r="BK803" s="49"/>
      <c r="BL803" s="49"/>
      <c r="BM803" s="49"/>
      <c r="BN803" s="47"/>
      <c r="BO803" s="49"/>
      <c r="BP803" s="49"/>
      <c r="BQ803" s="49"/>
      <c r="BR803" s="323"/>
      <c r="BS803" s="323"/>
      <c r="BT803" s="323"/>
      <c r="BU803" s="49"/>
      <c r="BV803" s="49"/>
      <c r="BW803" s="97"/>
      <c r="BX803" s="97"/>
      <c r="BY803" s="97"/>
      <c r="BZ803" s="97"/>
      <c r="CA803" s="49"/>
      <c r="CB803" s="49"/>
      <c r="CC803" s="49"/>
      <c r="CD803" s="49"/>
      <c r="CE803" s="49"/>
      <c r="CF803" s="49"/>
      <c r="CG803" s="49"/>
      <c r="CH803" s="49"/>
      <c r="CI803" s="97"/>
      <c r="CJ803" s="97"/>
      <c r="CK803" s="97"/>
      <c r="CL803" s="97"/>
      <c r="CM803" s="335"/>
      <c r="CN803" s="337"/>
      <c r="CO803" s="315" t="str">
        <f>IF(Формулы!R803&gt;V803,"22-?,Дата 14 - Прибыл из УФСИН; ","")&amp;IF(Формулы!Q803&gt;Y803,"25-?,Дата 13 - Выбыл в УФСИН;","")&amp;IF(YEAR(ДАННЫЕ!$F$1)=YEAR(ДАННЫЕ!B803),IF(AT803&gt;0,"","40-?, вявлен в текущем году! "),"")&amp;IF(YEAR($F$1)=YEAR(W803),IF(X803+Y803&gt;0,"","23-стоит, 24,25 - куда выбыл? "),"")&amp;IF(X803+Y803&gt;0,IF(YEAR($F$1)=YEAR(W803),"","24+25&gt;0? 23 - когда выбыл? "),"")&amp;IF(BA803&lt;BB803,"47&gt;=48; ","")&amp;IF(BA803&lt;BC803,"47&gt;=49; ","")&amp;IF(BA803&lt;BD803,"47&gt;=50; ","")&amp;IF(BE803&gt;0,IF(BF803&gt;0,IF(AU803&gt;AV803,"","41 и 42 - ? (51 и 52 &gt; 0);"),"51 &gt; 0 52 - ?;"),"")&amp;IF(AU803&gt;0,IF(AV803&gt;AU803,"41&gt;42;","")&amp;IF(BE803&gt;0,"","41&gt;0 51-?;"),"")&amp;IF(BF803&gt;0,IF(BE803&gt;0,"","52&gt;0 51-?;"),"")&amp;IF(AW803&gt;=AX803,"","43&gt;44;")&amp;IF(CA803&gt;0,IF(AW803&gt;0,"","71 &gt; 0 43-?;"),"")</f>
        <v/>
      </c>
    </row>
    <row r="804" spans="1:93" s="250" customFormat="1" ht="15" customHeight="1" x14ac:dyDescent="0.2">
      <c r="A804" s="45"/>
      <c r="B804" s="46"/>
      <c r="C804" s="121"/>
      <c r="D804" s="121"/>
      <c r="E804" s="336"/>
      <c r="F804" s="122"/>
      <c r="G804" s="46"/>
      <c r="H804" s="45"/>
      <c r="I804" s="45"/>
      <c r="J804" s="45"/>
      <c r="K804" s="45"/>
      <c r="L804" s="45"/>
      <c r="M804" s="46"/>
      <c r="N804" s="46"/>
      <c r="O804" s="48"/>
      <c r="P804" s="48"/>
      <c r="Q804" s="46"/>
      <c r="R804" s="48"/>
      <c r="S804" s="48"/>
      <c r="T804" s="48"/>
      <c r="U804" s="48"/>
      <c r="V804" s="48"/>
      <c r="W804" s="46"/>
      <c r="X804" s="48"/>
      <c r="Y804" s="48"/>
      <c r="Z804" s="157"/>
      <c r="AA804" s="47"/>
      <c r="AB804" s="97"/>
      <c r="AC804" s="49"/>
      <c r="AD804" s="49"/>
      <c r="AE804" s="49"/>
      <c r="AF804" s="49"/>
      <c r="AG804" s="49"/>
      <c r="AH804" s="47"/>
      <c r="AI804" s="47"/>
      <c r="AJ804" s="47"/>
      <c r="AK804" s="190"/>
      <c r="AL804" s="190"/>
      <c r="AM804" s="190"/>
      <c r="AN804" s="190"/>
      <c r="AO804" s="190"/>
      <c r="AP804" s="151"/>
      <c r="AQ804" s="322"/>
      <c r="AR804" s="322"/>
      <c r="AS804" s="322"/>
      <c r="AT804" s="47"/>
      <c r="AU804" s="47"/>
      <c r="AV804" s="47"/>
      <c r="AW804" s="47"/>
      <c r="AX804" s="322"/>
      <c r="AY804" s="98"/>
      <c r="AZ804" s="98"/>
      <c r="BA804" s="47"/>
      <c r="BB804" s="47"/>
      <c r="BC804" s="47"/>
      <c r="BD804" s="47"/>
      <c r="BE804" s="97"/>
      <c r="BF804" s="49"/>
      <c r="BG804" s="239"/>
      <c r="BH804" s="342"/>
      <c r="BI804" s="49"/>
      <c r="BJ804" s="49"/>
      <c r="BK804" s="49"/>
      <c r="BL804" s="49"/>
      <c r="BM804" s="49"/>
      <c r="BN804" s="47"/>
      <c r="BO804" s="49"/>
      <c r="BP804" s="49"/>
      <c r="BQ804" s="49"/>
      <c r="BR804" s="323"/>
      <c r="BS804" s="323"/>
      <c r="BT804" s="323"/>
      <c r="BU804" s="49"/>
      <c r="BV804" s="49"/>
      <c r="BW804" s="97"/>
      <c r="BX804" s="97"/>
      <c r="BY804" s="97"/>
      <c r="BZ804" s="97"/>
      <c r="CA804" s="49"/>
      <c r="CB804" s="49"/>
      <c r="CC804" s="49"/>
      <c r="CD804" s="49"/>
      <c r="CE804" s="49"/>
      <c r="CF804" s="49"/>
      <c r="CG804" s="49"/>
      <c r="CH804" s="49"/>
      <c r="CI804" s="97"/>
      <c r="CJ804" s="97"/>
      <c r="CK804" s="97"/>
      <c r="CL804" s="97"/>
      <c r="CM804" s="335"/>
      <c r="CN804" s="337"/>
      <c r="CO804" s="315" t="str">
        <f>IF(Формулы!R804&gt;V804,"22-?,Дата 14 - Прибыл из УФСИН; ","")&amp;IF(Формулы!Q804&gt;Y804,"25-?,Дата 13 - Выбыл в УФСИН;","")&amp;IF(YEAR(ДАННЫЕ!$F$1)=YEAR(ДАННЫЕ!B804),IF(AT804&gt;0,"","40-?, вявлен в текущем году! "),"")&amp;IF(YEAR($F$1)=YEAR(W804),IF(X804+Y804&gt;0,"","23-стоит, 24,25 - куда выбыл? "),"")&amp;IF(X804+Y804&gt;0,IF(YEAR($F$1)=YEAR(W804),"","24+25&gt;0? 23 - когда выбыл? "),"")&amp;IF(BA804&lt;BB804,"47&gt;=48; ","")&amp;IF(BA804&lt;BC804,"47&gt;=49; ","")&amp;IF(BA804&lt;BD804,"47&gt;=50; ","")&amp;IF(BE804&gt;0,IF(BF804&gt;0,IF(AU804&gt;AV804,"","41 и 42 - ? (51 и 52 &gt; 0);"),"51 &gt; 0 52 - ?;"),"")&amp;IF(AU804&gt;0,IF(AV804&gt;AU804,"41&gt;42;","")&amp;IF(BE804&gt;0,"","41&gt;0 51-?;"),"")&amp;IF(BF804&gt;0,IF(BE804&gt;0,"","52&gt;0 51-?;"),"")&amp;IF(AW804&gt;=AX804,"","43&gt;44;")&amp;IF(CA804&gt;0,IF(AW804&gt;0,"","71 &gt; 0 43-?;"),"")</f>
        <v/>
      </c>
    </row>
    <row r="805" spans="1:93" s="250" customFormat="1" ht="15" customHeight="1" x14ac:dyDescent="0.2">
      <c r="A805" s="45"/>
      <c r="B805" s="46"/>
      <c r="C805" s="121"/>
      <c r="D805" s="121"/>
      <c r="E805" s="336"/>
      <c r="F805" s="122"/>
      <c r="G805" s="46"/>
      <c r="H805" s="45"/>
      <c r="I805" s="45"/>
      <c r="J805" s="45"/>
      <c r="K805" s="45"/>
      <c r="L805" s="45"/>
      <c r="M805" s="46"/>
      <c r="N805" s="46"/>
      <c r="O805" s="48"/>
      <c r="P805" s="48"/>
      <c r="Q805" s="46"/>
      <c r="R805" s="48"/>
      <c r="S805" s="48"/>
      <c r="T805" s="48"/>
      <c r="U805" s="48"/>
      <c r="V805" s="48"/>
      <c r="W805" s="46"/>
      <c r="X805" s="48"/>
      <c r="Y805" s="48"/>
      <c r="Z805" s="157"/>
      <c r="AA805" s="47"/>
      <c r="AB805" s="97"/>
      <c r="AC805" s="49"/>
      <c r="AD805" s="49"/>
      <c r="AE805" s="49"/>
      <c r="AF805" s="49"/>
      <c r="AG805" s="49"/>
      <c r="AH805" s="47"/>
      <c r="AI805" s="47"/>
      <c r="AJ805" s="47"/>
      <c r="AK805" s="190"/>
      <c r="AL805" s="190"/>
      <c r="AM805" s="190"/>
      <c r="AN805" s="190"/>
      <c r="AO805" s="190"/>
      <c r="AP805" s="151"/>
      <c r="AQ805" s="322"/>
      <c r="AR805" s="322"/>
      <c r="AS805" s="322"/>
      <c r="AT805" s="47"/>
      <c r="AU805" s="47"/>
      <c r="AV805" s="47"/>
      <c r="AW805" s="47"/>
      <c r="AX805" s="322"/>
      <c r="AY805" s="98"/>
      <c r="AZ805" s="98"/>
      <c r="BA805" s="47"/>
      <c r="BB805" s="47"/>
      <c r="BC805" s="47"/>
      <c r="BD805" s="47"/>
      <c r="BE805" s="97"/>
      <c r="BF805" s="49"/>
      <c r="BG805" s="239"/>
      <c r="BH805" s="342"/>
      <c r="BI805" s="49"/>
      <c r="BJ805" s="49"/>
      <c r="BK805" s="49"/>
      <c r="BL805" s="49"/>
      <c r="BM805" s="49"/>
      <c r="BN805" s="47"/>
      <c r="BO805" s="49"/>
      <c r="BP805" s="49"/>
      <c r="BQ805" s="49"/>
      <c r="BR805" s="323"/>
      <c r="BS805" s="323"/>
      <c r="BT805" s="323"/>
      <c r="BU805" s="49"/>
      <c r="BV805" s="49"/>
      <c r="BW805" s="97"/>
      <c r="BX805" s="97"/>
      <c r="BY805" s="97"/>
      <c r="BZ805" s="97"/>
      <c r="CA805" s="49"/>
      <c r="CB805" s="49"/>
      <c r="CC805" s="49"/>
      <c r="CD805" s="49"/>
      <c r="CE805" s="49"/>
      <c r="CF805" s="49"/>
      <c r="CG805" s="49"/>
      <c r="CH805" s="49"/>
      <c r="CI805" s="97"/>
      <c r="CJ805" s="97"/>
      <c r="CK805" s="97"/>
      <c r="CL805" s="97"/>
      <c r="CM805" s="335"/>
      <c r="CN805" s="337"/>
      <c r="CO805" s="315" t="str">
        <f>IF(Формулы!R805&gt;V805,"22-?,Дата 14 - Прибыл из УФСИН; ","")&amp;IF(Формулы!Q805&gt;Y805,"25-?,Дата 13 - Выбыл в УФСИН;","")&amp;IF(YEAR(ДАННЫЕ!$F$1)=YEAR(ДАННЫЕ!B805),IF(AT805&gt;0,"","40-?, вявлен в текущем году! "),"")&amp;IF(YEAR($F$1)=YEAR(W805),IF(X805+Y805&gt;0,"","23-стоит, 24,25 - куда выбыл? "),"")&amp;IF(X805+Y805&gt;0,IF(YEAR($F$1)=YEAR(W805),"","24+25&gt;0? 23 - когда выбыл? "),"")&amp;IF(BA805&lt;BB805,"47&gt;=48; ","")&amp;IF(BA805&lt;BC805,"47&gt;=49; ","")&amp;IF(BA805&lt;BD805,"47&gt;=50; ","")&amp;IF(BE805&gt;0,IF(BF805&gt;0,IF(AU805&gt;AV805,"","41 и 42 - ? (51 и 52 &gt; 0);"),"51 &gt; 0 52 - ?;"),"")&amp;IF(AU805&gt;0,IF(AV805&gt;AU805,"41&gt;42;","")&amp;IF(BE805&gt;0,"","41&gt;0 51-?;"),"")&amp;IF(BF805&gt;0,IF(BE805&gt;0,"","52&gt;0 51-?;"),"")&amp;IF(AW805&gt;=AX805,"","43&gt;44;")&amp;IF(CA805&gt;0,IF(AW805&gt;0,"","71 &gt; 0 43-?;"),"")</f>
        <v/>
      </c>
    </row>
    <row r="806" spans="1:93" s="250" customFormat="1" ht="15" customHeight="1" x14ac:dyDescent="0.2">
      <c r="A806" s="45"/>
      <c r="B806" s="46"/>
      <c r="C806" s="121"/>
      <c r="D806" s="121"/>
      <c r="E806" s="336"/>
      <c r="F806" s="122"/>
      <c r="G806" s="46"/>
      <c r="H806" s="45"/>
      <c r="I806" s="45"/>
      <c r="J806" s="45"/>
      <c r="K806" s="45"/>
      <c r="L806" s="45"/>
      <c r="M806" s="46"/>
      <c r="N806" s="46"/>
      <c r="O806" s="48"/>
      <c r="P806" s="48"/>
      <c r="Q806" s="46"/>
      <c r="R806" s="48"/>
      <c r="S806" s="48"/>
      <c r="T806" s="48"/>
      <c r="U806" s="48"/>
      <c r="V806" s="48"/>
      <c r="W806" s="46"/>
      <c r="X806" s="48"/>
      <c r="Y806" s="48"/>
      <c r="Z806" s="157"/>
      <c r="AA806" s="47"/>
      <c r="AB806" s="97"/>
      <c r="AC806" s="49"/>
      <c r="AD806" s="49"/>
      <c r="AE806" s="49"/>
      <c r="AF806" s="49"/>
      <c r="AG806" s="49"/>
      <c r="AH806" s="47"/>
      <c r="AI806" s="47"/>
      <c r="AJ806" s="47"/>
      <c r="AK806" s="190"/>
      <c r="AL806" s="190"/>
      <c r="AM806" s="190"/>
      <c r="AN806" s="190"/>
      <c r="AO806" s="190"/>
      <c r="AP806" s="151"/>
      <c r="AQ806" s="322"/>
      <c r="AR806" s="322"/>
      <c r="AS806" s="322"/>
      <c r="AT806" s="47"/>
      <c r="AU806" s="47"/>
      <c r="AV806" s="47"/>
      <c r="AW806" s="47"/>
      <c r="AX806" s="322"/>
      <c r="AY806" s="98"/>
      <c r="AZ806" s="98"/>
      <c r="BA806" s="47"/>
      <c r="BB806" s="47"/>
      <c r="BC806" s="47"/>
      <c r="BD806" s="47"/>
      <c r="BE806" s="97"/>
      <c r="BF806" s="49"/>
      <c r="BG806" s="239"/>
      <c r="BH806" s="342"/>
      <c r="BI806" s="49"/>
      <c r="BJ806" s="49"/>
      <c r="BK806" s="49"/>
      <c r="BL806" s="49"/>
      <c r="BM806" s="49"/>
      <c r="BN806" s="47"/>
      <c r="BO806" s="49"/>
      <c r="BP806" s="49"/>
      <c r="BQ806" s="49"/>
      <c r="BR806" s="323"/>
      <c r="BS806" s="323"/>
      <c r="BT806" s="323"/>
      <c r="BU806" s="49"/>
      <c r="BV806" s="49"/>
      <c r="BW806" s="97"/>
      <c r="BX806" s="97"/>
      <c r="BY806" s="97"/>
      <c r="BZ806" s="97"/>
      <c r="CA806" s="49"/>
      <c r="CB806" s="49"/>
      <c r="CC806" s="49"/>
      <c r="CD806" s="49"/>
      <c r="CE806" s="49"/>
      <c r="CF806" s="49"/>
      <c r="CG806" s="49"/>
      <c r="CH806" s="49"/>
      <c r="CI806" s="97"/>
      <c r="CJ806" s="97"/>
      <c r="CK806" s="97"/>
      <c r="CL806" s="97"/>
      <c r="CM806" s="335"/>
      <c r="CN806" s="337"/>
      <c r="CO806" s="315" t="str">
        <f>IF(Формулы!R806&gt;V806,"22-?,Дата 14 - Прибыл из УФСИН; ","")&amp;IF(Формулы!Q806&gt;Y806,"25-?,Дата 13 - Выбыл в УФСИН;","")&amp;IF(YEAR(ДАННЫЕ!$F$1)=YEAR(ДАННЫЕ!B806),IF(AT806&gt;0,"","40-?, вявлен в текущем году! "),"")&amp;IF(YEAR($F$1)=YEAR(W806),IF(X806+Y806&gt;0,"","23-стоит, 24,25 - куда выбыл? "),"")&amp;IF(X806+Y806&gt;0,IF(YEAR($F$1)=YEAR(W806),"","24+25&gt;0? 23 - когда выбыл? "),"")&amp;IF(BA806&lt;BB806,"47&gt;=48; ","")&amp;IF(BA806&lt;BC806,"47&gt;=49; ","")&amp;IF(BA806&lt;BD806,"47&gt;=50; ","")&amp;IF(BE806&gt;0,IF(BF806&gt;0,IF(AU806&gt;AV806,"","41 и 42 - ? (51 и 52 &gt; 0);"),"51 &gt; 0 52 - ?;"),"")&amp;IF(AU806&gt;0,IF(AV806&gt;AU806,"41&gt;42;","")&amp;IF(BE806&gt;0,"","41&gt;0 51-?;"),"")&amp;IF(BF806&gt;0,IF(BE806&gt;0,"","52&gt;0 51-?;"),"")&amp;IF(AW806&gt;=AX806,"","43&gt;44;")&amp;IF(CA806&gt;0,IF(AW806&gt;0,"","71 &gt; 0 43-?;"),"")</f>
        <v/>
      </c>
    </row>
    <row r="807" spans="1:93" s="250" customFormat="1" ht="15" customHeight="1" x14ac:dyDescent="0.2">
      <c r="A807" s="45"/>
      <c r="B807" s="46"/>
      <c r="C807" s="121"/>
      <c r="D807" s="121"/>
      <c r="E807" s="336"/>
      <c r="F807" s="122"/>
      <c r="G807" s="46"/>
      <c r="H807" s="45"/>
      <c r="I807" s="45"/>
      <c r="J807" s="45"/>
      <c r="K807" s="45"/>
      <c r="L807" s="45"/>
      <c r="M807" s="46"/>
      <c r="N807" s="46"/>
      <c r="O807" s="48"/>
      <c r="P807" s="48"/>
      <c r="Q807" s="46"/>
      <c r="R807" s="48"/>
      <c r="S807" s="48"/>
      <c r="T807" s="48"/>
      <c r="U807" s="48"/>
      <c r="V807" s="48"/>
      <c r="W807" s="46"/>
      <c r="X807" s="48"/>
      <c r="Y807" s="48"/>
      <c r="Z807" s="157"/>
      <c r="AA807" s="47"/>
      <c r="AB807" s="97"/>
      <c r="AC807" s="49"/>
      <c r="AD807" s="49"/>
      <c r="AE807" s="49"/>
      <c r="AF807" s="49"/>
      <c r="AG807" s="49"/>
      <c r="AH807" s="47"/>
      <c r="AI807" s="47"/>
      <c r="AJ807" s="47"/>
      <c r="AK807" s="190"/>
      <c r="AL807" s="190"/>
      <c r="AM807" s="190"/>
      <c r="AN807" s="190"/>
      <c r="AO807" s="190"/>
      <c r="AP807" s="151"/>
      <c r="AQ807" s="322"/>
      <c r="AR807" s="322"/>
      <c r="AS807" s="322"/>
      <c r="AT807" s="47"/>
      <c r="AU807" s="47"/>
      <c r="AV807" s="47"/>
      <c r="AW807" s="47"/>
      <c r="AX807" s="322"/>
      <c r="AY807" s="98"/>
      <c r="AZ807" s="98"/>
      <c r="BA807" s="47"/>
      <c r="BB807" s="47"/>
      <c r="BC807" s="47"/>
      <c r="BD807" s="47"/>
      <c r="BE807" s="97"/>
      <c r="BF807" s="49"/>
      <c r="BG807" s="239"/>
      <c r="BH807" s="342"/>
      <c r="BI807" s="49"/>
      <c r="BJ807" s="49"/>
      <c r="BK807" s="49"/>
      <c r="BL807" s="49"/>
      <c r="BM807" s="49"/>
      <c r="BN807" s="47"/>
      <c r="BO807" s="49"/>
      <c r="BP807" s="49"/>
      <c r="BQ807" s="49"/>
      <c r="BR807" s="323"/>
      <c r="BS807" s="323"/>
      <c r="BT807" s="323"/>
      <c r="BU807" s="49"/>
      <c r="BV807" s="49"/>
      <c r="BW807" s="97"/>
      <c r="BX807" s="97"/>
      <c r="BY807" s="97"/>
      <c r="BZ807" s="97"/>
      <c r="CA807" s="49"/>
      <c r="CB807" s="49"/>
      <c r="CC807" s="49"/>
      <c r="CD807" s="49"/>
      <c r="CE807" s="49"/>
      <c r="CF807" s="49"/>
      <c r="CG807" s="49"/>
      <c r="CH807" s="49"/>
      <c r="CI807" s="97"/>
      <c r="CJ807" s="97"/>
      <c r="CK807" s="97"/>
      <c r="CL807" s="97"/>
      <c r="CM807" s="335"/>
      <c r="CN807" s="337"/>
      <c r="CO807" s="315" t="str">
        <f>IF(Формулы!R807&gt;V807,"22-?,Дата 14 - Прибыл из УФСИН; ","")&amp;IF(Формулы!Q807&gt;Y807,"25-?,Дата 13 - Выбыл в УФСИН;","")&amp;IF(YEAR(ДАННЫЕ!$F$1)=YEAR(ДАННЫЕ!B807),IF(AT807&gt;0,"","40-?, вявлен в текущем году! "),"")&amp;IF(YEAR($F$1)=YEAR(W807),IF(X807+Y807&gt;0,"","23-стоит, 24,25 - куда выбыл? "),"")&amp;IF(X807+Y807&gt;0,IF(YEAR($F$1)=YEAR(W807),"","24+25&gt;0? 23 - когда выбыл? "),"")&amp;IF(BA807&lt;BB807,"47&gt;=48; ","")&amp;IF(BA807&lt;BC807,"47&gt;=49; ","")&amp;IF(BA807&lt;BD807,"47&gt;=50; ","")&amp;IF(BE807&gt;0,IF(BF807&gt;0,IF(AU807&gt;AV807,"","41 и 42 - ? (51 и 52 &gt; 0);"),"51 &gt; 0 52 - ?;"),"")&amp;IF(AU807&gt;0,IF(AV807&gt;AU807,"41&gt;42;","")&amp;IF(BE807&gt;0,"","41&gt;0 51-?;"),"")&amp;IF(BF807&gt;0,IF(BE807&gt;0,"","52&gt;0 51-?;"),"")&amp;IF(AW807&gt;=AX807,"","43&gt;44;")&amp;IF(CA807&gt;0,IF(AW807&gt;0,"","71 &gt; 0 43-?;"),"")</f>
        <v/>
      </c>
    </row>
    <row r="808" spans="1:93" s="250" customFormat="1" ht="15" customHeight="1" x14ac:dyDescent="0.2">
      <c r="A808" s="45"/>
      <c r="B808" s="46"/>
      <c r="C808" s="121"/>
      <c r="D808" s="121"/>
      <c r="E808" s="336"/>
      <c r="F808" s="122"/>
      <c r="G808" s="46"/>
      <c r="H808" s="45"/>
      <c r="I808" s="45"/>
      <c r="J808" s="45"/>
      <c r="K808" s="45"/>
      <c r="L808" s="45"/>
      <c r="M808" s="46"/>
      <c r="N808" s="46"/>
      <c r="O808" s="48"/>
      <c r="P808" s="48"/>
      <c r="Q808" s="46"/>
      <c r="R808" s="48"/>
      <c r="S808" s="48"/>
      <c r="T808" s="48"/>
      <c r="U808" s="48"/>
      <c r="V808" s="48"/>
      <c r="W808" s="46"/>
      <c r="X808" s="48"/>
      <c r="Y808" s="48"/>
      <c r="Z808" s="157"/>
      <c r="AA808" s="47"/>
      <c r="AB808" s="97"/>
      <c r="AC808" s="49"/>
      <c r="AD808" s="49"/>
      <c r="AE808" s="49"/>
      <c r="AF808" s="49"/>
      <c r="AG808" s="49"/>
      <c r="AH808" s="47"/>
      <c r="AI808" s="47"/>
      <c r="AJ808" s="47"/>
      <c r="AK808" s="190"/>
      <c r="AL808" s="190"/>
      <c r="AM808" s="190"/>
      <c r="AN808" s="190"/>
      <c r="AO808" s="190"/>
      <c r="AP808" s="151"/>
      <c r="AQ808" s="322"/>
      <c r="AR808" s="322"/>
      <c r="AS808" s="322"/>
      <c r="AT808" s="47"/>
      <c r="AU808" s="47"/>
      <c r="AV808" s="47"/>
      <c r="AW808" s="47"/>
      <c r="AX808" s="322"/>
      <c r="AY808" s="98"/>
      <c r="AZ808" s="98"/>
      <c r="BA808" s="47"/>
      <c r="BB808" s="47"/>
      <c r="BC808" s="47"/>
      <c r="BD808" s="47"/>
      <c r="BE808" s="97"/>
      <c r="BF808" s="49"/>
      <c r="BG808" s="239"/>
      <c r="BH808" s="342"/>
      <c r="BI808" s="49"/>
      <c r="BJ808" s="49"/>
      <c r="BK808" s="49"/>
      <c r="BL808" s="49"/>
      <c r="BM808" s="49"/>
      <c r="BN808" s="47"/>
      <c r="BO808" s="49"/>
      <c r="BP808" s="49"/>
      <c r="BQ808" s="49"/>
      <c r="BR808" s="323"/>
      <c r="BS808" s="323"/>
      <c r="BT808" s="323"/>
      <c r="BU808" s="49"/>
      <c r="BV808" s="49"/>
      <c r="BW808" s="97"/>
      <c r="BX808" s="97"/>
      <c r="BY808" s="97"/>
      <c r="BZ808" s="97"/>
      <c r="CA808" s="49"/>
      <c r="CB808" s="49"/>
      <c r="CC808" s="49"/>
      <c r="CD808" s="49"/>
      <c r="CE808" s="49"/>
      <c r="CF808" s="49"/>
      <c r="CG808" s="49"/>
      <c r="CH808" s="49"/>
      <c r="CI808" s="97"/>
      <c r="CJ808" s="97"/>
      <c r="CK808" s="97"/>
      <c r="CL808" s="97"/>
      <c r="CM808" s="335"/>
      <c r="CN808" s="337"/>
      <c r="CO808" s="315" t="str">
        <f>IF(Формулы!R808&gt;V808,"22-?,Дата 14 - Прибыл из УФСИН; ","")&amp;IF(Формулы!Q808&gt;Y808,"25-?,Дата 13 - Выбыл в УФСИН;","")&amp;IF(YEAR(ДАННЫЕ!$F$1)=YEAR(ДАННЫЕ!B808),IF(AT808&gt;0,"","40-?, вявлен в текущем году! "),"")&amp;IF(YEAR($F$1)=YEAR(W808),IF(X808+Y808&gt;0,"","23-стоит, 24,25 - куда выбыл? "),"")&amp;IF(X808+Y808&gt;0,IF(YEAR($F$1)=YEAR(W808),"","24+25&gt;0? 23 - когда выбыл? "),"")&amp;IF(BA808&lt;BB808,"47&gt;=48; ","")&amp;IF(BA808&lt;BC808,"47&gt;=49; ","")&amp;IF(BA808&lt;BD808,"47&gt;=50; ","")&amp;IF(BE808&gt;0,IF(BF808&gt;0,IF(AU808&gt;AV808,"","41 и 42 - ? (51 и 52 &gt; 0);"),"51 &gt; 0 52 - ?;"),"")&amp;IF(AU808&gt;0,IF(AV808&gt;AU808,"41&gt;42;","")&amp;IF(BE808&gt;0,"","41&gt;0 51-?;"),"")&amp;IF(BF808&gt;0,IF(BE808&gt;0,"","52&gt;0 51-?;"),"")&amp;IF(AW808&gt;=AX808,"","43&gt;44;")&amp;IF(CA808&gt;0,IF(AW808&gt;0,"","71 &gt; 0 43-?;"),"")</f>
        <v/>
      </c>
    </row>
    <row r="809" spans="1:93" s="250" customFormat="1" ht="15" customHeight="1" x14ac:dyDescent="0.2">
      <c r="A809" s="45"/>
      <c r="B809" s="46"/>
      <c r="C809" s="121"/>
      <c r="D809" s="121"/>
      <c r="E809" s="336"/>
      <c r="F809" s="122"/>
      <c r="G809" s="46"/>
      <c r="H809" s="45"/>
      <c r="I809" s="45"/>
      <c r="J809" s="45"/>
      <c r="K809" s="45"/>
      <c r="L809" s="45"/>
      <c r="M809" s="46"/>
      <c r="N809" s="46"/>
      <c r="O809" s="48"/>
      <c r="P809" s="48"/>
      <c r="Q809" s="46"/>
      <c r="R809" s="48"/>
      <c r="S809" s="48"/>
      <c r="T809" s="48"/>
      <c r="U809" s="48"/>
      <c r="V809" s="48"/>
      <c r="W809" s="46"/>
      <c r="X809" s="48"/>
      <c r="Y809" s="48"/>
      <c r="Z809" s="157"/>
      <c r="AA809" s="47"/>
      <c r="AB809" s="97"/>
      <c r="AC809" s="49"/>
      <c r="AD809" s="49"/>
      <c r="AE809" s="49"/>
      <c r="AF809" s="49"/>
      <c r="AG809" s="49"/>
      <c r="AH809" s="47"/>
      <c r="AI809" s="47"/>
      <c r="AJ809" s="47"/>
      <c r="AK809" s="190"/>
      <c r="AL809" s="190"/>
      <c r="AM809" s="190"/>
      <c r="AN809" s="190"/>
      <c r="AO809" s="190"/>
      <c r="AP809" s="151"/>
      <c r="AQ809" s="322"/>
      <c r="AR809" s="322"/>
      <c r="AS809" s="322"/>
      <c r="AT809" s="47"/>
      <c r="AU809" s="47"/>
      <c r="AV809" s="47"/>
      <c r="AW809" s="47"/>
      <c r="AX809" s="322"/>
      <c r="AY809" s="98"/>
      <c r="AZ809" s="98"/>
      <c r="BA809" s="47"/>
      <c r="BB809" s="47"/>
      <c r="BC809" s="47"/>
      <c r="BD809" s="47"/>
      <c r="BE809" s="97"/>
      <c r="BF809" s="49"/>
      <c r="BG809" s="239"/>
      <c r="BH809" s="342"/>
      <c r="BI809" s="49"/>
      <c r="BJ809" s="49"/>
      <c r="BK809" s="49"/>
      <c r="BL809" s="49"/>
      <c r="BM809" s="49"/>
      <c r="BN809" s="47"/>
      <c r="BO809" s="49"/>
      <c r="BP809" s="49"/>
      <c r="BQ809" s="49"/>
      <c r="BR809" s="323"/>
      <c r="BS809" s="323"/>
      <c r="BT809" s="323"/>
      <c r="BU809" s="49"/>
      <c r="BV809" s="49"/>
      <c r="BW809" s="97"/>
      <c r="BX809" s="97"/>
      <c r="BY809" s="97"/>
      <c r="BZ809" s="97"/>
      <c r="CA809" s="49"/>
      <c r="CB809" s="49"/>
      <c r="CC809" s="49"/>
      <c r="CD809" s="49"/>
      <c r="CE809" s="49"/>
      <c r="CF809" s="49"/>
      <c r="CG809" s="49"/>
      <c r="CH809" s="49"/>
      <c r="CI809" s="97"/>
      <c r="CJ809" s="97"/>
      <c r="CK809" s="97"/>
      <c r="CL809" s="97"/>
      <c r="CM809" s="335"/>
      <c r="CN809" s="337"/>
      <c r="CO809" s="315" t="str">
        <f>IF(Формулы!R809&gt;V809,"22-?,Дата 14 - Прибыл из УФСИН; ","")&amp;IF(Формулы!Q809&gt;Y809,"25-?,Дата 13 - Выбыл в УФСИН;","")&amp;IF(YEAR(ДАННЫЕ!$F$1)=YEAR(ДАННЫЕ!B809),IF(AT809&gt;0,"","40-?, вявлен в текущем году! "),"")&amp;IF(YEAR($F$1)=YEAR(W809),IF(X809+Y809&gt;0,"","23-стоит, 24,25 - куда выбыл? "),"")&amp;IF(X809+Y809&gt;0,IF(YEAR($F$1)=YEAR(W809),"","24+25&gt;0? 23 - когда выбыл? "),"")&amp;IF(BA809&lt;BB809,"47&gt;=48; ","")&amp;IF(BA809&lt;BC809,"47&gt;=49; ","")&amp;IF(BA809&lt;BD809,"47&gt;=50; ","")&amp;IF(BE809&gt;0,IF(BF809&gt;0,IF(AU809&gt;AV809,"","41 и 42 - ? (51 и 52 &gt; 0);"),"51 &gt; 0 52 - ?;"),"")&amp;IF(AU809&gt;0,IF(AV809&gt;AU809,"41&gt;42;","")&amp;IF(BE809&gt;0,"","41&gt;0 51-?;"),"")&amp;IF(BF809&gt;0,IF(BE809&gt;0,"","52&gt;0 51-?;"),"")&amp;IF(AW809&gt;=AX809,"","43&gt;44;")&amp;IF(CA809&gt;0,IF(AW809&gt;0,"","71 &gt; 0 43-?;"),"")</f>
        <v/>
      </c>
    </row>
    <row r="810" spans="1:93" s="250" customFormat="1" ht="15" customHeight="1" x14ac:dyDescent="0.2">
      <c r="A810" s="45"/>
      <c r="B810" s="46"/>
      <c r="C810" s="121"/>
      <c r="D810" s="121"/>
      <c r="E810" s="336"/>
      <c r="F810" s="122"/>
      <c r="G810" s="46"/>
      <c r="H810" s="45"/>
      <c r="I810" s="45"/>
      <c r="J810" s="45"/>
      <c r="K810" s="45"/>
      <c r="L810" s="45"/>
      <c r="M810" s="46"/>
      <c r="N810" s="46"/>
      <c r="O810" s="48"/>
      <c r="P810" s="48"/>
      <c r="Q810" s="46"/>
      <c r="R810" s="48"/>
      <c r="S810" s="48"/>
      <c r="T810" s="48"/>
      <c r="U810" s="48"/>
      <c r="V810" s="48"/>
      <c r="W810" s="46"/>
      <c r="X810" s="48"/>
      <c r="Y810" s="48"/>
      <c r="Z810" s="157"/>
      <c r="AA810" s="47"/>
      <c r="AB810" s="97"/>
      <c r="AC810" s="49"/>
      <c r="AD810" s="49"/>
      <c r="AE810" s="49"/>
      <c r="AF810" s="49"/>
      <c r="AG810" s="49"/>
      <c r="AH810" s="47"/>
      <c r="AI810" s="47"/>
      <c r="AJ810" s="47"/>
      <c r="AK810" s="190"/>
      <c r="AL810" s="190"/>
      <c r="AM810" s="190"/>
      <c r="AN810" s="190"/>
      <c r="AO810" s="190"/>
      <c r="AP810" s="151"/>
      <c r="AQ810" s="322"/>
      <c r="AR810" s="322"/>
      <c r="AS810" s="322"/>
      <c r="AT810" s="47"/>
      <c r="AU810" s="47"/>
      <c r="AV810" s="47"/>
      <c r="AW810" s="47"/>
      <c r="AX810" s="322"/>
      <c r="AY810" s="98"/>
      <c r="AZ810" s="98"/>
      <c r="BA810" s="47"/>
      <c r="BB810" s="47"/>
      <c r="BC810" s="47"/>
      <c r="BD810" s="47"/>
      <c r="BE810" s="97"/>
      <c r="BF810" s="49"/>
      <c r="BG810" s="239"/>
      <c r="BH810" s="342"/>
      <c r="BI810" s="49"/>
      <c r="BJ810" s="49"/>
      <c r="BK810" s="49"/>
      <c r="BL810" s="49"/>
      <c r="BM810" s="49"/>
      <c r="BN810" s="47"/>
      <c r="BO810" s="49"/>
      <c r="BP810" s="49"/>
      <c r="BQ810" s="49"/>
      <c r="BR810" s="323"/>
      <c r="BS810" s="323"/>
      <c r="BT810" s="323"/>
      <c r="BU810" s="49"/>
      <c r="BV810" s="49"/>
      <c r="BW810" s="97"/>
      <c r="BX810" s="97"/>
      <c r="BY810" s="97"/>
      <c r="BZ810" s="97"/>
      <c r="CA810" s="49"/>
      <c r="CB810" s="49"/>
      <c r="CC810" s="49"/>
      <c r="CD810" s="49"/>
      <c r="CE810" s="49"/>
      <c r="CF810" s="49"/>
      <c r="CG810" s="49"/>
      <c r="CH810" s="49"/>
      <c r="CI810" s="97"/>
      <c r="CJ810" s="97"/>
      <c r="CK810" s="97"/>
      <c r="CL810" s="97"/>
      <c r="CM810" s="335"/>
      <c r="CN810" s="337"/>
      <c r="CO810" s="315" t="str">
        <f>IF(Формулы!R810&gt;V810,"22-?,Дата 14 - Прибыл из УФСИН; ","")&amp;IF(Формулы!Q810&gt;Y810,"25-?,Дата 13 - Выбыл в УФСИН;","")&amp;IF(YEAR(ДАННЫЕ!$F$1)=YEAR(ДАННЫЕ!B810),IF(AT810&gt;0,"","40-?, вявлен в текущем году! "),"")&amp;IF(YEAR($F$1)=YEAR(W810),IF(X810+Y810&gt;0,"","23-стоит, 24,25 - куда выбыл? "),"")&amp;IF(X810+Y810&gt;0,IF(YEAR($F$1)=YEAR(W810),"","24+25&gt;0? 23 - когда выбыл? "),"")&amp;IF(BA810&lt;BB810,"47&gt;=48; ","")&amp;IF(BA810&lt;BC810,"47&gt;=49; ","")&amp;IF(BA810&lt;BD810,"47&gt;=50; ","")&amp;IF(BE810&gt;0,IF(BF810&gt;0,IF(AU810&gt;AV810,"","41 и 42 - ? (51 и 52 &gt; 0);"),"51 &gt; 0 52 - ?;"),"")&amp;IF(AU810&gt;0,IF(AV810&gt;AU810,"41&gt;42;","")&amp;IF(BE810&gt;0,"","41&gt;0 51-?;"),"")&amp;IF(BF810&gt;0,IF(BE810&gt;0,"","52&gt;0 51-?;"),"")&amp;IF(AW810&gt;=AX810,"","43&gt;44;")&amp;IF(CA810&gt;0,IF(AW810&gt;0,"","71 &gt; 0 43-?;"),"")</f>
        <v/>
      </c>
    </row>
    <row r="811" spans="1:93" s="250" customFormat="1" ht="15" customHeight="1" x14ac:dyDescent="0.2">
      <c r="A811" s="45"/>
      <c r="B811" s="46"/>
      <c r="C811" s="121"/>
      <c r="D811" s="121"/>
      <c r="E811" s="336"/>
      <c r="F811" s="122"/>
      <c r="G811" s="46"/>
      <c r="H811" s="45"/>
      <c r="I811" s="45"/>
      <c r="J811" s="45"/>
      <c r="K811" s="45"/>
      <c r="L811" s="45"/>
      <c r="M811" s="46"/>
      <c r="N811" s="46"/>
      <c r="O811" s="48"/>
      <c r="P811" s="48"/>
      <c r="Q811" s="46"/>
      <c r="R811" s="48"/>
      <c r="S811" s="48"/>
      <c r="T811" s="48"/>
      <c r="U811" s="48"/>
      <c r="V811" s="48"/>
      <c r="W811" s="46"/>
      <c r="X811" s="48"/>
      <c r="Y811" s="48"/>
      <c r="Z811" s="157"/>
      <c r="AA811" s="47"/>
      <c r="AB811" s="97"/>
      <c r="AC811" s="49"/>
      <c r="AD811" s="49"/>
      <c r="AE811" s="49"/>
      <c r="AF811" s="49"/>
      <c r="AG811" s="49"/>
      <c r="AH811" s="47"/>
      <c r="AI811" s="47"/>
      <c r="AJ811" s="47"/>
      <c r="AK811" s="190"/>
      <c r="AL811" s="190"/>
      <c r="AM811" s="190"/>
      <c r="AN811" s="190"/>
      <c r="AO811" s="190"/>
      <c r="AP811" s="151"/>
      <c r="AQ811" s="322"/>
      <c r="AR811" s="322"/>
      <c r="AS811" s="322"/>
      <c r="AT811" s="47"/>
      <c r="AU811" s="47"/>
      <c r="AV811" s="47"/>
      <c r="AW811" s="47"/>
      <c r="AX811" s="322"/>
      <c r="AY811" s="98"/>
      <c r="AZ811" s="98"/>
      <c r="BA811" s="47"/>
      <c r="BB811" s="47"/>
      <c r="BC811" s="47"/>
      <c r="BD811" s="47"/>
      <c r="BE811" s="97"/>
      <c r="BF811" s="49"/>
      <c r="BG811" s="239"/>
      <c r="BH811" s="342"/>
      <c r="BI811" s="49"/>
      <c r="BJ811" s="49"/>
      <c r="BK811" s="49"/>
      <c r="BL811" s="49"/>
      <c r="BM811" s="49"/>
      <c r="BN811" s="47"/>
      <c r="BO811" s="49"/>
      <c r="BP811" s="49"/>
      <c r="BQ811" s="49"/>
      <c r="BR811" s="323"/>
      <c r="BS811" s="323"/>
      <c r="BT811" s="323"/>
      <c r="BU811" s="49"/>
      <c r="BV811" s="49"/>
      <c r="BW811" s="97"/>
      <c r="BX811" s="97"/>
      <c r="BY811" s="97"/>
      <c r="BZ811" s="97"/>
      <c r="CA811" s="49"/>
      <c r="CB811" s="49"/>
      <c r="CC811" s="49"/>
      <c r="CD811" s="49"/>
      <c r="CE811" s="49"/>
      <c r="CF811" s="49"/>
      <c r="CG811" s="49"/>
      <c r="CH811" s="49"/>
      <c r="CI811" s="97"/>
      <c r="CJ811" s="97"/>
      <c r="CK811" s="97"/>
      <c r="CL811" s="97"/>
      <c r="CM811" s="335"/>
      <c r="CN811" s="337"/>
      <c r="CO811" s="315" t="str">
        <f>IF(Формулы!R811&gt;V811,"22-?,Дата 14 - Прибыл из УФСИН; ","")&amp;IF(Формулы!Q811&gt;Y811,"25-?,Дата 13 - Выбыл в УФСИН;","")&amp;IF(YEAR(ДАННЫЕ!$F$1)=YEAR(ДАННЫЕ!B811),IF(AT811&gt;0,"","40-?, вявлен в текущем году! "),"")&amp;IF(YEAR($F$1)=YEAR(W811),IF(X811+Y811&gt;0,"","23-стоит, 24,25 - куда выбыл? "),"")&amp;IF(X811+Y811&gt;0,IF(YEAR($F$1)=YEAR(W811),"","24+25&gt;0? 23 - когда выбыл? "),"")&amp;IF(BA811&lt;BB811,"47&gt;=48; ","")&amp;IF(BA811&lt;BC811,"47&gt;=49; ","")&amp;IF(BA811&lt;BD811,"47&gt;=50; ","")&amp;IF(BE811&gt;0,IF(BF811&gt;0,IF(AU811&gt;AV811,"","41 и 42 - ? (51 и 52 &gt; 0);"),"51 &gt; 0 52 - ?;"),"")&amp;IF(AU811&gt;0,IF(AV811&gt;AU811,"41&gt;42;","")&amp;IF(BE811&gt;0,"","41&gt;0 51-?;"),"")&amp;IF(BF811&gt;0,IF(BE811&gt;0,"","52&gt;0 51-?;"),"")&amp;IF(AW811&gt;=AX811,"","43&gt;44;")&amp;IF(CA811&gt;0,IF(AW811&gt;0,"","71 &gt; 0 43-?;"),"")</f>
        <v/>
      </c>
    </row>
    <row r="812" spans="1:93" s="250" customFormat="1" ht="15" customHeight="1" x14ac:dyDescent="0.2">
      <c r="A812" s="45"/>
      <c r="B812" s="46"/>
      <c r="C812" s="121"/>
      <c r="D812" s="121"/>
      <c r="E812" s="336"/>
      <c r="F812" s="122"/>
      <c r="G812" s="46"/>
      <c r="H812" s="45"/>
      <c r="I812" s="45"/>
      <c r="J812" s="45"/>
      <c r="K812" s="45"/>
      <c r="L812" s="45"/>
      <c r="M812" s="46"/>
      <c r="N812" s="46"/>
      <c r="O812" s="48"/>
      <c r="P812" s="48"/>
      <c r="Q812" s="46"/>
      <c r="R812" s="48"/>
      <c r="S812" s="48"/>
      <c r="T812" s="48"/>
      <c r="U812" s="48"/>
      <c r="V812" s="48"/>
      <c r="W812" s="46"/>
      <c r="X812" s="48"/>
      <c r="Y812" s="48"/>
      <c r="Z812" s="157"/>
      <c r="AA812" s="47"/>
      <c r="AB812" s="97"/>
      <c r="AC812" s="49"/>
      <c r="AD812" s="49"/>
      <c r="AE812" s="49"/>
      <c r="AF812" s="49"/>
      <c r="AG812" s="49"/>
      <c r="AH812" s="47"/>
      <c r="AI812" s="47"/>
      <c r="AJ812" s="47"/>
      <c r="AK812" s="190"/>
      <c r="AL812" s="190"/>
      <c r="AM812" s="190"/>
      <c r="AN812" s="190"/>
      <c r="AO812" s="190"/>
      <c r="AP812" s="151"/>
      <c r="AQ812" s="322"/>
      <c r="AR812" s="322"/>
      <c r="AS812" s="322"/>
      <c r="AT812" s="47"/>
      <c r="AU812" s="47"/>
      <c r="AV812" s="47"/>
      <c r="AW812" s="47"/>
      <c r="AX812" s="322"/>
      <c r="AY812" s="98"/>
      <c r="AZ812" s="98"/>
      <c r="BA812" s="47"/>
      <c r="BB812" s="47"/>
      <c r="BC812" s="47"/>
      <c r="BD812" s="47"/>
      <c r="BE812" s="97"/>
      <c r="BF812" s="49"/>
      <c r="BG812" s="239"/>
      <c r="BH812" s="342"/>
      <c r="BI812" s="49"/>
      <c r="BJ812" s="49"/>
      <c r="BK812" s="49"/>
      <c r="BL812" s="49"/>
      <c r="BM812" s="49"/>
      <c r="BN812" s="47"/>
      <c r="BO812" s="49"/>
      <c r="BP812" s="49"/>
      <c r="BQ812" s="49"/>
      <c r="BR812" s="323"/>
      <c r="BS812" s="323"/>
      <c r="BT812" s="323"/>
      <c r="BU812" s="49"/>
      <c r="BV812" s="49"/>
      <c r="BW812" s="97"/>
      <c r="BX812" s="97"/>
      <c r="BY812" s="97"/>
      <c r="BZ812" s="97"/>
      <c r="CA812" s="49"/>
      <c r="CB812" s="49"/>
      <c r="CC812" s="49"/>
      <c r="CD812" s="49"/>
      <c r="CE812" s="49"/>
      <c r="CF812" s="49"/>
      <c r="CG812" s="49"/>
      <c r="CH812" s="49"/>
      <c r="CI812" s="97"/>
      <c r="CJ812" s="97"/>
      <c r="CK812" s="97"/>
      <c r="CL812" s="97"/>
      <c r="CM812" s="335"/>
      <c r="CN812" s="337"/>
      <c r="CO812" s="315" t="str">
        <f>IF(Формулы!R812&gt;V812,"22-?,Дата 14 - Прибыл из УФСИН; ","")&amp;IF(Формулы!Q812&gt;Y812,"25-?,Дата 13 - Выбыл в УФСИН;","")&amp;IF(YEAR(ДАННЫЕ!$F$1)=YEAR(ДАННЫЕ!B812),IF(AT812&gt;0,"","40-?, вявлен в текущем году! "),"")&amp;IF(YEAR($F$1)=YEAR(W812),IF(X812+Y812&gt;0,"","23-стоит, 24,25 - куда выбыл? "),"")&amp;IF(X812+Y812&gt;0,IF(YEAR($F$1)=YEAR(W812),"","24+25&gt;0? 23 - когда выбыл? "),"")&amp;IF(BA812&lt;BB812,"47&gt;=48; ","")&amp;IF(BA812&lt;BC812,"47&gt;=49; ","")&amp;IF(BA812&lt;BD812,"47&gt;=50; ","")&amp;IF(BE812&gt;0,IF(BF812&gt;0,IF(AU812&gt;AV812,"","41 и 42 - ? (51 и 52 &gt; 0);"),"51 &gt; 0 52 - ?;"),"")&amp;IF(AU812&gt;0,IF(AV812&gt;AU812,"41&gt;42;","")&amp;IF(BE812&gt;0,"","41&gt;0 51-?;"),"")&amp;IF(BF812&gt;0,IF(BE812&gt;0,"","52&gt;0 51-?;"),"")&amp;IF(AW812&gt;=AX812,"","43&gt;44;")&amp;IF(CA812&gt;0,IF(AW812&gt;0,"","71 &gt; 0 43-?;"),"")</f>
        <v/>
      </c>
    </row>
    <row r="813" spans="1:93" s="250" customFormat="1" ht="15" customHeight="1" x14ac:dyDescent="0.2">
      <c r="A813" s="45"/>
      <c r="B813" s="46"/>
      <c r="C813" s="121"/>
      <c r="D813" s="121"/>
      <c r="E813" s="336"/>
      <c r="F813" s="122"/>
      <c r="G813" s="46"/>
      <c r="H813" s="45"/>
      <c r="I813" s="45"/>
      <c r="J813" s="45"/>
      <c r="K813" s="45"/>
      <c r="L813" s="45"/>
      <c r="M813" s="46"/>
      <c r="N813" s="46"/>
      <c r="O813" s="48"/>
      <c r="P813" s="48"/>
      <c r="Q813" s="46"/>
      <c r="R813" s="48"/>
      <c r="S813" s="48"/>
      <c r="T813" s="48"/>
      <c r="U813" s="48"/>
      <c r="V813" s="48"/>
      <c r="W813" s="46"/>
      <c r="X813" s="48"/>
      <c r="Y813" s="48"/>
      <c r="Z813" s="157"/>
      <c r="AA813" s="47"/>
      <c r="AB813" s="97"/>
      <c r="AC813" s="49"/>
      <c r="AD813" s="49"/>
      <c r="AE813" s="49"/>
      <c r="AF813" s="49"/>
      <c r="AG813" s="49"/>
      <c r="AH813" s="47"/>
      <c r="AI813" s="47"/>
      <c r="AJ813" s="47"/>
      <c r="AK813" s="190"/>
      <c r="AL813" s="190"/>
      <c r="AM813" s="190"/>
      <c r="AN813" s="190"/>
      <c r="AO813" s="190"/>
      <c r="AP813" s="151"/>
      <c r="AQ813" s="322"/>
      <c r="AR813" s="322"/>
      <c r="AS813" s="322"/>
      <c r="AT813" s="47"/>
      <c r="AU813" s="47"/>
      <c r="AV813" s="47"/>
      <c r="AW813" s="47"/>
      <c r="AX813" s="322"/>
      <c r="AY813" s="98"/>
      <c r="AZ813" s="98"/>
      <c r="BA813" s="47"/>
      <c r="BB813" s="47"/>
      <c r="BC813" s="47"/>
      <c r="BD813" s="47"/>
      <c r="BE813" s="97"/>
      <c r="BF813" s="49"/>
      <c r="BG813" s="239"/>
      <c r="BH813" s="342"/>
      <c r="BI813" s="49"/>
      <c r="BJ813" s="49"/>
      <c r="BK813" s="49"/>
      <c r="BL813" s="49"/>
      <c r="BM813" s="49"/>
      <c r="BN813" s="47"/>
      <c r="BO813" s="49"/>
      <c r="BP813" s="49"/>
      <c r="BQ813" s="49"/>
      <c r="BR813" s="323"/>
      <c r="BS813" s="323"/>
      <c r="BT813" s="323"/>
      <c r="BU813" s="49"/>
      <c r="BV813" s="49"/>
      <c r="BW813" s="97"/>
      <c r="BX813" s="97"/>
      <c r="BY813" s="97"/>
      <c r="BZ813" s="97"/>
      <c r="CA813" s="49"/>
      <c r="CB813" s="49"/>
      <c r="CC813" s="49"/>
      <c r="CD813" s="49"/>
      <c r="CE813" s="49"/>
      <c r="CF813" s="49"/>
      <c r="CG813" s="49"/>
      <c r="CH813" s="49"/>
      <c r="CI813" s="97"/>
      <c r="CJ813" s="97"/>
      <c r="CK813" s="97"/>
      <c r="CL813" s="97"/>
      <c r="CM813" s="335"/>
      <c r="CN813" s="337"/>
      <c r="CO813" s="315" t="str">
        <f>IF(Формулы!R813&gt;V813,"22-?,Дата 14 - Прибыл из УФСИН; ","")&amp;IF(Формулы!Q813&gt;Y813,"25-?,Дата 13 - Выбыл в УФСИН;","")&amp;IF(YEAR(ДАННЫЕ!$F$1)=YEAR(ДАННЫЕ!B813),IF(AT813&gt;0,"","40-?, вявлен в текущем году! "),"")&amp;IF(YEAR($F$1)=YEAR(W813),IF(X813+Y813&gt;0,"","23-стоит, 24,25 - куда выбыл? "),"")&amp;IF(X813+Y813&gt;0,IF(YEAR($F$1)=YEAR(W813),"","24+25&gt;0? 23 - когда выбыл? "),"")&amp;IF(BA813&lt;BB813,"47&gt;=48; ","")&amp;IF(BA813&lt;BC813,"47&gt;=49; ","")&amp;IF(BA813&lt;BD813,"47&gt;=50; ","")&amp;IF(BE813&gt;0,IF(BF813&gt;0,IF(AU813&gt;AV813,"","41 и 42 - ? (51 и 52 &gt; 0);"),"51 &gt; 0 52 - ?;"),"")&amp;IF(AU813&gt;0,IF(AV813&gt;AU813,"41&gt;42;","")&amp;IF(BE813&gt;0,"","41&gt;0 51-?;"),"")&amp;IF(BF813&gt;0,IF(BE813&gt;0,"","52&gt;0 51-?;"),"")&amp;IF(AW813&gt;=AX813,"","43&gt;44;")&amp;IF(CA813&gt;0,IF(AW813&gt;0,"","71 &gt; 0 43-?;"),"")</f>
        <v/>
      </c>
    </row>
    <row r="814" spans="1:93" s="250" customFormat="1" ht="15" customHeight="1" x14ac:dyDescent="0.2">
      <c r="A814" s="45"/>
      <c r="B814" s="46"/>
      <c r="C814" s="121"/>
      <c r="D814" s="121"/>
      <c r="E814" s="336"/>
      <c r="F814" s="122"/>
      <c r="G814" s="46"/>
      <c r="H814" s="45"/>
      <c r="I814" s="45"/>
      <c r="J814" s="45"/>
      <c r="K814" s="45"/>
      <c r="L814" s="45"/>
      <c r="M814" s="46"/>
      <c r="N814" s="46"/>
      <c r="O814" s="48"/>
      <c r="P814" s="48"/>
      <c r="Q814" s="46"/>
      <c r="R814" s="48"/>
      <c r="S814" s="48"/>
      <c r="T814" s="48"/>
      <c r="U814" s="48"/>
      <c r="V814" s="48"/>
      <c r="W814" s="46"/>
      <c r="X814" s="48"/>
      <c r="Y814" s="48"/>
      <c r="Z814" s="157"/>
      <c r="AA814" s="47"/>
      <c r="AB814" s="97"/>
      <c r="AC814" s="49"/>
      <c r="AD814" s="49"/>
      <c r="AE814" s="49"/>
      <c r="AF814" s="49"/>
      <c r="AG814" s="49"/>
      <c r="AH814" s="47"/>
      <c r="AI814" s="47"/>
      <c r="AJ814" s="47"/>
      <c r="AK814" s="190"/>
      <c r="AL814" s="190"/>
      <c r="AM814" s="190"/>
      <c r="AN814" s="190"/>
      <c r="AO814" s="190"/>
      <c r="AP814" s="151"/>
      <c r="AQ814" s="322"/>
      <c r="AR814" s="322"/>
      <c r="AS814" s="322"/>
      <c r="AT814" s="47"/>
      <c r="AU814" s="47"/>
      <c r="AV814" s="47"/>
      <c r="AW814" s="47"/>
      <c r="AX814" s="322"/>
      <c r="AY814" s="98"/>
      <c r="AZ814" s="98"/>
      <c r="BA814" s="47"/>
      <c r="BB814" s="47"/>
      <c r="BC814" s="47"/>
      <c r="BD814" s="47"/>
      <c r="BE814" s="97"/>
      <c r="BF814" s="49"/>
      <c r="BG814" s="239"/>
      <c r="BH814" s="342"/>
      <c r="BI814" s="49"/>
      <c r="BJ814" s="49"/>
      <c r="BK814" s="49"/>
      <c r="BL814" s="49"/>
      <c r="BM814" s="49"/>
      <c r="BN814" s="47"/>
      <c r="BO814" s="49"/>
      <c r="BP814" s="49"/>
      <c r="BQ814" s="49"/>
      <c r="BR814" s="323"/>
      <c r="BS814" s="323"/>
      <c r="BT814" s="323"/>
      <c r="BU814" s="49"/>
      <c r="BV814" s="49"/>
      <c r="BW814" s="97"/>
      <c r="BX814" s="97"/>
      <c r="BY814" s="97"/>
      <c r="BZ814" s="97"/>
      <c r="CA814" s="49"/>
      <c r="CB814" s="49"/>
      <c r="CC814" s="49"/>
      <c r="CD814" s="49"/>
      <c r="CE814" s="49"/>
      <c r="CF814" s="49"/>
      <c r="CG814" s="49"/>
      <c r="CH814" s="49"/>
      <c r="CI814" s="97"/>
      <c r="CJ814" s="97"/>
      <c r="CK814" s="97"/>
      <c r="CL814" s="97"/>
      <c r="CM814" s="335"/>
      <c r="CN814" s="337"/>
      <c r="CO814" s="315" t="str">
        <f>IF(Формулы!R814&gt;V814,"22-?,Дата 14 - Прибыл из УФСИН; ","")&amp;IF(Формулы!Q814&gt;Y814,"25-?,Дата 13 - Выбыл в УФСИН;","")&amp;IF(YEAR(ДАННЫЕ!$F$1)=YEAR(ДАННЫЕ!B814),IF(AT814&gt;0,"","40-?, вявлен в текущем году! "),"")&amp;IF(YEAR($F$1)=YEAR(W814),IF(X814+Y814&gt;0,"","23-стоит, 24,25 - куда выбыл? "),"")&amp;IF(X814+Y814&gt;0,IF(YEAR($F$1)=YEAR(W814),"","24+25&gt;0? 23 - когда выбыл? "),"")&amp;IF(BA814&lt;BB814,"47&gt;=48; ","")&amp;IF(BA814&lt;BC814,"47&gt;=49; ","")&amp;IF(BA814&lt;BD814,"47&gt;=50; ","")&amp;IF(BE814&gt;0,IF(BF814&gt;0,IF(AU814&gt;AV814,"","41 и 42 - ? (51 и 52 &gt; 0);"),"51 &gt; 0 52 - ?;"),"")&amp;IF(AU814&gt;0,IF(AV814&gt;AU814,"41&gt;42;","")&amp;IF(BE814&gt;0,"","41&gt;0 51-?;"),"")&amp;IF(BF814&gt;0,IF(BE814&gt;0,"","52&gt;0 51-?;"),"")&amp;IF(AW814&gt;=AX814,"","43&gt;44;")&amp;IF(CA814&gt;0,IF(AW814&gt;0,"","71 &gt; 0 43-?;"),"")</f>
        <v/>
      </c>
    </row>
    <row r="815" spans="1:93" s="250" customFormat="1" ht="15" customHeight="1" x14ac:dyDescent="0.2">
      <c r="A815" s="45"/>
      <c r="B815" s="46"/>
      <c r="C815" s="121"/>
      <c r="D815" s="121"/>
      <c r="E815" s="336"/>
      <c r="F815" s="122"/>
      <c r="G815" s="46"/>
      <c r="H815" s="45"/>
      <c r="I815" s="45"/>
      <c r="J815" s="45"/>
      <c r="K815" s="45"/>
      <c r="L815" s="45"/>
      <c r="M815" s="46"/>
      <c r="N815" s="46"/>
      <c r="O815" s="48"/>
      <c r="P815" s="48"/>
      <c r="Q815" s="46"/>
      <c r="R815" s="48"/>
      <c r="S815" s="48"/>
      <c r="T815" s="48"/>
      <c r="U815" s="48"/>
      <c r="V815" s="48"/>
      <c r="W815" s="46"/>
      <c r="X815" s="48"/>
      <c r="Y815" s="48"/>
      <c r="Z815" s="157"/>
      <c r="AA815" s="47"/>
      <c r="AB815" s="97"/>
      <c r="AC815" s="49"/>
      <c r="AD815" s="49"/>
      <c r="AE815" s="49"/>
      <c r="AF815" s="49"/>
      <c r="AG815" s="49"/>
      <c r="AH815" s="47"/>
      <c r="AI815" s="47"/>
      <c r="AJ815" s="47"/>
      <c r="AK815" s="190"/>
      <c r="AL815" s="190"/>
      <c r="AM815" s="190"/>
      <c r="AN815" s="190"/>
      <c r="AO815" s="190"/>
      <c r="AP815" s="151"/>
      <c r="AQ815" s="322"/>
      <c r="AR815" s="322"/>
      <c r="AS815" s="322"/>
      <c r="AT815" s="47"/>
      <c r="AU815" s="47"/>
      <c r="AV815" s="47"/>
      <c r="AW815" s="47"/>
      <c r="AX815" s="322"/>
      <c r="AY815" s="98"/>
      <c r="AZ815" s="98"/>
      <c r="BA815" s="47"/>
      <c r="BB815" s="47"/>
      <c r="BC815" s="47"/>
      <c r="BD815" s="47"/>
      <c r="BE815" s="97"/>
      <c r="BF815" s="49"/>
      <c r="BG815" s="239"/>
      <c r="BH815" s="342"/>
      <c r="BI815" s="49"/>
      <c r="BJ815" s="49"/>
      <c r="BK815" s="49"/>
      <c r="BL815" s="49"/>
      <c r="BM815" s="49"/>
      <c r="BN815" s="47"/>
      <c r="BO815" s="49"/>
      <c r="BP815" s="49"/>
      <c r="BQ815" s="49"/>
      <c r="BR815" s="323"/>
      <c r="BS815" s="323"/>
      <c r="BT815" s="323"/>
      <c r="BU815" s="49"/>
      <c r="BV815" s="49"/>
      <c r="BW815" s="97"/>
      <c r="BX815" s="97"/>
      <c r="BY815" s="97"/>
      <c r="BZ815" s="97"/>
      <c r="CA815" s="49"/>
      <c r="CB815" s="49"/>
      <c r="CC815" s="49"/>
      <c r="CD815" s="49"/>
      <c r="CE815" s="49"/>
      <c r="CF815" s="49"/>
      <c r="CG815" s="49"/>
      <c r="CH815" s="49"/>
      <c r="CI815" s="97"/>
      <c r="CJ815" s="97"/>
      <c r="CK815" s="97"/>
      <c r="CL815" s="97"/>
      <c r="CM815" s="335"/>
      <c r="CN815" s="337"/>
      <c r="CO815" s="315" t="str">
        <f>IF(Формулы!R815&gt;V815,"22-?,Дата 14 - Прибыл из УФСИН; ","")&amp;IF(Формулы!Q815&gt;Y815,"25-?,Дата 13 - Выбыл в УФСИН;","")&amp;IF(YEAR(ДАННЫЕ!$F$1)=YEAR(ДАННЫЕ!B815),IF(AT815&gt;0,"","40-?, вявлен в текущем году! "),"")&amp;IF(YEAR($F$1)=YEAR(W815),IF(X815+Y815&gt;0,"","23-стоит, 24,25 - куда выбыл? "),"")&amp;IF(X815+Y815&gt;0,IF(YEAR($F$1)=YEAR(W815),"","24+25&gt;0? 23 - когда выбыл? "),"")&amp;IF(BA815&lt;BB815,"47&gt;=48; ","")&amp;IF(BA815&lt;BC815,"47&gt;=49; ","")&amp;IF(BA815&lt;BD815,"47&gt;=50; ","")&amp;IF(BE815&gt;0,IF(BF815&gt;0,IF(AU815&gt;AV815,"","41 и 42 - ? (51 и 52 &gt; 0);"),"51 &gt; 0 52 - ?;"),"")&amp;IF(AU815&gt;0,IF(AV815&gt;AU815,"41&gt;42;","")&amp;IF(BE815&gt;0,"","41&gt;0 51-?;"),"")&amp;IF(BF815&gt;0,IF(BE815&gt;0,"","52&gt;0 51-?;"),"")&amp;IF(AW815&gt;=AX815,"","43&gt;44;")&amp;IF(CA815&gt;0,IF(AW815&gt;0,"","71 &gt; 0 43-?;"),"")</f>
        <v/>
      </c>
    </row>
    <row r="816" spans="1:93" s="250" customFormat="1" ht="15" customHeight="1" x14ac:dyDescent="0.2">
      <c r="A816" s="45"/>
      <c r="B816" s="46"/>
      <c r="C816" s="121"/>
      <c r="D816" s="121"/>
      <c r="E816" s="336"/>
      <c r="F816" s="122"/>
      <c r="G816" s="46"/>
      <c r="H816" s="45"/>
      <c r="I816" s="45"/>
      <c r="J816" s="45"/>
      <c r="K816" s="45"/>
      <c r="L816" s="45"/>
      <c r="M816" s="46"/>
      <c r="N816" s="46"/>
      <c r="O816" s="48"/>
      <c r="P816" s="48"/>
      <c r="Q816" s="46"/>
      <c r="R816" s="48"/>
      <c r="S816" s="48"/>
      <c r="T816" s="48"/>
      <c r="U816" s="48"/>
      <c r="V816" s="48"/>
      <c r="W816" s="46"/>
      <c r="X816" s="48"/>
      <c r="Y816" s="48"/>
      <c r="Z816" s="157"/>
      <c r="AA816" s="47"/>
      <c r="AB816" s="97"/>
      <c r="AC816" s="49"/>
      <c r="AD816" s="49"/>
      <c r="AE816" s="49"/>
      <c r="AF816" s="49"/>
      <c r="AG816" s="49"/>
      <c r="AH816" s="47"/>
      <c r="AI816" s="47"/>
      <c r="AJ816" s="47"/>
      <c r="AK816" s="190"/>
      <c r="AL816" s="190"/>
      <c r="AM816" s="190"/>
      <c r="AN816" s="190"/>
      <c r="AO816" s="190"/>
      <c r="AP816" s="151"/>
      <c r="AQ816" s="322"/>
      <c r="AR816" s="322"/>
      <c r="AS816" s="322"/>
      <c r="AT816" s="47"/>
      <c r="AU816" s="47"/>
      <c r="AV816" s="47"/>
      <c r="AW816" s="47"/>
      <c r="AX816" s="322"/>
      <c r="AY816" s="98"/>
      <c r="AZ816" s="98"/>
      <c r="BA816" s="47"/>
      <c r="BB816" s="47"/>
      <c r="BC816" s="47"/>
      <c r="BD816" s="47"/>
      <c r="BE816" s="97"/>
      <c r="BF816" s="49"/>
      <c r="BG816" s="239"/>
      <c r="BH816" s="342"/>
      <c r="BI816" s="49"/>
      <c r="BJ816" s="49"/>
      <c r="BK816" s="49"/>
      <c r="BL816" s="49"/>
      <c r="BM816" s="49"/>
      <c r="BN816" s="47"/>
      <c r="BO816" s="49"/>
      <c r="BP816" s="49"/>
      <c r="BQ816" s="49"/>
      <c r="BR816" s="323"/>
      <c r="BS816" s="323"/>
      <c r="BT816" s="323"/>
      <c r="BU816" s="49"/>
      <c r="BV816" s="49"/>
      <c r="BW816" s="97"/>
      <c r="BX816" s="97"/>
      <c r="BY816" s="97"/>
      <c r="BZ816" s="97"/>
      <c r="CA816" s="49"/>
      <c r="CB816" s="49"/>
      <c r="CC816" s="49"/>
      <c r="CD816" s="49"/>
      <c r="CE816" s="49"/>
      <c r="CF816" s="49"/>
      <c r="CG816" s="49"/>
      <c r="CH816" s="49"/>
      <c r="CI816" s="97"/>
      <c r="CJ816" s="97"/>
      <c r="CK816" s="97"/>
      <c r="CL816" s="97"/>
      <c r="CM816" s="335"/>
      <c r="CN816" s="337"/>
      <c r="CO816" s="315" t="str">
        <f>IF(Формулы!R816&gt;V816,"22-?,Дата 14 - Прибыл из УФСИН; ","")&amp;IF(Формулы!Q816&gt;Y816,"25-?,Дата 13 - Выбыл в УФСИН;","")&amp;IF(YEAR(ДАННЫЕ!$F$1)=YEAR(ДАННЫЕ!B816),IF(AT816&gt;0,"","40-?, вявлен в текущем году! "),"")&amp;IF(YEAR($F$1)=YEAR(W816),IF(X816+Y816&gt;0,"","23-стоит, 24,25 - куда выбыл? "),"")&amp;IF(X816+Y816&gt;0,IF(YEAR($F$1)=YEAR(W816),"","24+25&gt;0? 23 - когда выбыл? "),"")&amp;IF(BA816&lt;BB816,"47&gt;=48; ","")&amp;IF(BA816&lt;BC816,"47&gt;=49; ","")&amp;IF(BA816&lt;BD816,"47&gt;=50; ","")&amp;IF(BE816&gt;0,IF(BF816&gt;0,IF(AU816&gt;AV816,"","41 и 42 - ? (51 и 52 &gt; 0);"),"51 &gt; 0 52 - ?;"),"")&amp;IF(AU816&gt;0,IF(AV816&gt;AU816,"41&gt;42;","")&amp;IF(BE816&gt;0,"","41&gt;0 51-?;"),"")&amp;IF(BF816&gt;0,IF(BE816&gt;0,"","52&gt;0 51-?;"),"")&amp;IF(AW816&gt;=AX816,"","43&gt;44;")&amp;IF(CA816&gt;0,IF(AW816&gt;0,"","71 &gt; 0 43-?;"),"")</f>
        <v/>
      </c>
    </row>
    <row r="817" spans="1:93" s="250" customFormat="1" ht="15" customHeight="1" x14ac:dyDescent="0.2">
      <c r="A817" s="45"/>
      <c r="B817" s="46"/>
      <c r="C817" s="121"/>
      <c r="D817" s="121"/>
      <c r="E817" s="336"/>
      <c r="F817" s="122"/>
      <c r="G817" s="46"/>
      <c r="H817" s="45"/>
      <c r="I817" s="45"/>
      <c r="J817" s="45"/>
      <c r="K817" s="45"/>
      <c r="L817" s="45"/>
      <c r="M817" s="46"/>
      <c r="N817" s="46"/>
      <c r="O817" s="48"/>
      <c r="P817" s="48"/>
      <c r="Q817" s="46"/>
      <c r="R817" s="48"/>
      <c r="S817" s="48"/>
      <c r="T817" s="48"/>
      <c r="U817" s="48"/>
      <c r="V817" s="48"/>
      <c r="W817" s="46"/>
      <c r="X817" s="48"/>
      <c r="Y817" s="48"/>
      <c r="Z817" s="157"/>
      <c r="AA817" s="47"/>
      <c r="AB817" s="97"/>
      <c r="AC817" s="49"/>
      <c r="AD817" s="49"/>
      <c r="AE817" s="49"/>
      <c r="AF817" s="49"/>
      <c r="AG817" s="49"/>
      <c r="AH817" s="47"/>
      <c r="AI817" s="47"/>
      <c r="AJ817" s="47"/>
      <c r="AK817" s="190"/>
      <c r="AL817" s="190"/>
      <c r="AM817" s="190"/>
      <c r="AN817" s="190"/>
      <c r="AO817" s="190"/>
      <c r="AP817" s="151"/>
      <c r="AQ817" s="322"/>
      <c r="AR817" s="322"/>
      <c r="AS817" s="322"/>
      <c r="AT817" s="47"/>
      <c r="AU817" s="47"/>
      <c r="AV817" s="47"/>
      <c r="AW817" s="47"/>
      <c r="AX817" s="322"/>
      <c r="AY817" s="98"/>
      <c r="AZ817" s="98"/>
      <c r="BA817" s="47"/>
      <c r="BB817" s="47"/>
      <c r="BC817" s="47"/>
      <c r="BD817" s="47"/>
      <c r="BE817" s="97"/>
      <c r="BF817" s="49"/>
      <c r="BG817" s="239"/>
      <c r="BH817" s="342"/>
      <c r="BI817" s="49"/>
      <c r="BJ817" s="49"/>
      <c r="BK817" s="49"/>
      <c r="BL817" s="49"/>
      <c r="BM817" s="49"/>
      <c r="BN817" s="47"/>
      <c r="BO817" s="49"/>
      <c r="BP817" s="49"/>
      <c r="BQ817" s="49"/>
      <c r="BR817" s="323"/>
      <c r="BS817" s="323"/>
      <c r="BT817" s="323"/>
      <c r="BU817" s="49"/>
      <c r="BV817" s="49"/>
      <c r="BW817" s="97"/>
      <c r="BX817" s="97"/>
      <c r="BY817" s="97"/>
      <c r="BZ817" s="97"/>
      <c r="CA817" s="49"/>
      <c r="CB817" s="49"/>
      <c r="CC817" s="49"/>
      <c r="CD817" s="49"/>
      <c r="CE817" s="49"/>
      <c r="CF817" s="49"/>
      <c r="CG817" s="49"/>
      <c r="CH817" s="49"/>
      <c r="CI817" s="97"/>
      <c r="CJ817" s="97"/>
      <c r="CK817" s="97"/>
      <c r="CL817" s="97"/>
      <c r="CM817" s="335"/>
      <c r="CN817" s="337"/>
      <c r="CO817" s="315" t="str">
        <f>IF(Формулы!R817&gt;V817,"22-?,Дата 14 - Прибыл из УФСИН; ","")&amp;IF(Формулы!Q817&gt;Y817,"25-?,Дата 13 - Выбыл в УФСИН;","")&amp;IF(YEAR(ДАННЫЕ!$F$1)=YEAR(ДАННЫЕ!B817),IF(AT817&gt;0,"","40-?, вявлен в текущем году! "),"")&amp;IF(YEAR($F$1)=YEAR(W817),IF(X817+Y817&gt;0,"","23-стоит, 24,25 - куда выбыл? "),"")&amp;IF(X817+Y817&gt;0,IF(YEAR($F$1)=YEAR(W817),"","24+25&gt;0? 23 - когда выбыл? "),"")&amp;IF(BA817&lt;BB817,"47&gt;=48; ","")&amp;IF(BA817&lt;BC817,"47&gt;=49; ","")&amp;IF(BA817&lt;BD817,"47&gt;=50; ","")&amp;IF(BE817&gt;0,IF(BF817&gt;0,IF(AU817&gt;AV817,"","41 и 42 - ? (51 и 52 &gt; 0);"),"51 &gt; 0 52 - ?;"),"")&amp;IF(AU817&gt;0,IF(AV817&gt;AU817,"41&gt;42;","")&amp;IF(BE817&gt;0,"","41&gt;0 51-?;"),"")&amp;IF(BF817&gt;0,IF(BE817&gt;0,"","52&gt;0 51-?;"),"")&amp;IF(AW817&gt;=AX817,"","43&gt;44;")&amp;IF(CA817&gt;0,IF(AW817&gt;0,"","71 &gt; 0 43-?;"),"")</f>
        <v/>
      </c>
    </row>
    <row r="818" spans="1:93" s="250" customFormat="1" ht="15" customHeight="1" x14ac:dyDescent="0.2">
      <c r="A818" s="45"/>
      <c r="B818" s="46"/>
      <c r="C818" s="121"/>
      <c r="D818" s="121"/>
      <c r="E818" s="336"/>
      <c r="F818" s="122"/>
      <c r="G818" s="46"/>
      <c r="H818" s="45"/>
      <c r="I818" s="45"/>
      <c r="J818" s="45"/>
      <c r="K818" s="45"/>
      <c r="L818" s="45"/>
      <c r="M818" s="46"/>
      <c r="N818" s="46"/>
      <c r="O818" s="48"/>
      <c r="P818" s="48"/>
      <c r="Q818" s="46"/>
      <c r="R818" s="48"/>
      <c r="S818" s="48"/>
      <c r="T818" s="48"/>
      <c r="U818" s="48"/>
      <c r="V818" s="48"/>
      <c r="W818" s="46"/>
      <c r="X818" s="48"/>
      <c r="Y818" s="48"/>
      <c r="Z818" s="157"/>
      <c r="AA818" s="47"/>
      <c r="AB818" s="97"/>
      <c r="AC818" s="49"/>
      <c r="AD818" s="49"/>
      <c r="AE818" s="49"/>
      <c r="AF818" s="49"/>
      <c r="AG818" s="49"/>
      <c r="AH818" s="47"/>
      <c r="AI818" s="47"/>
      <c r="AJ818" s="47"/>
      <c r="AK818" s="190"/>
      <c r="AL818" s="190"/>
      <c r="AM818" s="190"/>
      <c r="AN818" s="190"/>
      <c r="AO818" s="190"/>
      <c r="AP818" s="151"/>
      <c r="AQ818" s="322"/>
      <c r="AR818" s="322"/>
      <c r="AS818" s="322"/>
      <c r="AT818" s="47"/>
      <c r="AU818" s="47"/>
      <c r="AV818" s="47"/>
      <c r="AW818" s="47"/>
      <c r="AX818" s="322"/>
      <c r="AY818" s="98"/>
      <c r="AZ818" s="98"/>
      <c r="BA818" s="47"/>
      <c r="BB818" s="47"/>
      <c r="BC818" s="47"/>
      <c r="BD818" s="47"/>
      <c r="BE818" s="97"/>
      <c r="BF818" s="49"/>
      <c r="BG818" s="239"/>
      <c r="BH818" s="342"/>
      <c r="BI818" s="49"/>
      <c r="BJ818" s="49"/>
      <c r="BK818" s="49"/>
      <c r="BL818" s="49"/>
      <c r="BM818" s="49"/>
      <c r="BN818" s="47"/>
      <c r="BO818" s="49"/>
      <c r="BP818" s="49"/>
      <c r="BQ818" s="49"/>
      <c r="BR818" s="323"/>
      <c r="BS818" s="323"/>
      <c r="BT818" s="323"/>
      <c r="BU818" s="49"/>
      <c r="BV818" s="49"/>
      <c r="BW818" s="97"/>
      <c r="BX818" s="97"/>
      <c r="BY818" s="97"/>
      <c r="BZ818" s="97"/>
      <c r="CA818" s="49"/>
      <c r="CB818" s="49"/>
      <c r="CC818" s="49"/>
      <c r="CD818" s="49"/>
      <c r="CE818" s="49"/>
      <c r="CF818" s="49"/>
      <c r="CG818" s="49"/>
      <c r="CH818" s="49"/>
      <c r="CI818" s="97"/>
      <c r="CJ818" s="97"/>
      <c r="CK818" s="97"/>
      <c r="CL818" s="97"/>
      <c r="CM818" s="335"/>
      <c r="CN818" s="337"/>
      <c r="CO818" s="315" t="str">
        <f>IF(Формулы!R818&gt;V818,"22-?,Дата 14 - Прибыл из УФСИН; ","")&amp;IF(Формулы!Q818&gt;Y818,"25-?,Дата 13 - Выбыл в УФСИН;","")&amp;IF(YEAR(ДАННЫЕ!$F$1)=YEAR(ДАННЫЕ!B818),IF(AT818&gt;0,"","40-?, вявлен в текущем году! "),"")&amp;IF(YEAR($F$1)=YEAR(W818),IF(X818+Y818&gt;0,"","23-стоит, 24,25 - куда выбыл? "),"")&amp;IF(X818+Y818&gt;0,IF(YEAR($F$1)=YEAR(W818),"","24+25&gt;0? 23 - когда выбыл? "),"")&amp;IF(BA818&lt;BB818,"47&gt;=48; ","")&amp;IF(BA818&lt;BC818,"47&gt;=49; ","")&amp;IF(BA818&lt;BD818,"47&gt;=50; ","")&amp;IF(BE818&gt;0,IF(BF818&gt;0,IF(AU818&gt;AV818,"","41 и 42 - ? (51 и 52 &gt; 0);"),"51 &gt; 0 52 - ?;"),"")&amp;IF(AU818&gt;0,IF(AV818&gt;AU818,"41&gt;42;","")&amp;IF(BE818&gt;0,"","41&gt;0 51-?;"),"")&amp;IF(BF818&gt;0,IF(BE818&gt;0,"","52&gt;0 51-?;"),"")&amp;IF(AW818&gt;=AX818,"","43&gt;44;")&amp;IF(CA818&gt;0,IF(AW818&gt;0,"","71 &gt; 0 43-?;"),"")</f>
        <v/>
      </c>
    </row>
    <row r="819" spans="1:93" s="250" customFormat="1" ht="15" customHeight="1" x14ac:dyDescent="0.2">
      <c r="A819" s="45"/>
      <c r="B819" s="46"/>
      <c r="C819" s="121"/>
      <c r="D819" s="121"/>
      <c r="E819" s="336"/>
      <c r="F819" s="122"/>
      <c r="G819" s="46"/>
      <c r="H819" s="45"/>
      <c r="I819" s="45"/>
      <c r="J819" s="45"/>
      <c r="K819" s="45"/>
      <c r="L819" s="45"/>
      <c r="M819" s="46"/>
      <c r="N819" s="46"/>
      <c r="O819" s="48"/>
      <c r="P819" s="48"/>
      <c r="Q819" s="46"/>
      <c r="R819" s="48"/>
      <c r="S819" s="48"/>
      <c r="T819" s="48"/>
      <c r="U819" s="48"/>
      <c r="V819" s="48"/>
      <c r="W819" s="46"/>
      <c r="X819" s="48"/>
      <c r="Y819" s="48"/>
      <c r="Z819" s="157"/>
      <c r="AA819" s="47"/>
      <c r="AB819" s="97"/>
      <c r="AC819" s="49"/>
      <c r="AD819" s="49"/>
      <c r="AE819" s="49"/>
      <c r="AF819" s="49"/>
      <c r="AG819" s="49"/>
      <c r="AH819" s="47"/>
      <c r="AI819" s="47"/>
      <c r="AJ819" s="47"/>
      <c r="AK819" s="190"/>
      <c r="AL819" s="190"/>
      <c r="AM819" s="190"/>
      <c r="AN819" s="190"/>
      <c r="AO819" s="190"/>
      <c r="AP819" s="151"/>
      <c r="AQ819" s="322"/>
      <c r="AR819" s="322"/>
      <c r="AS819" s="322"/>
      <c r="AT819" s="47"/>
      <c r="AU819" s="47"/>
      <c r="AV819" s="47"/>
      <c r="AW819" s="47"/>
      <c r="AX819" s="322"/>
      <c r="AY819" s="98"/>
      <c r="AZ819" s="98"/>
      <c r="BA819" s="47"/>
      <c r="BB819" s="47"/>
      <c r="BC819" s="47"/>
      <c r="BD819" s="47"/>
      <c r="BE819" s="97"/>
      <c r="BF819" s="49"/>
      <c r="BG819" s="239"/>
      <c r="BH819" s="342"/>
      <c r="BI819" s="49"/>
      <c r="BJ819" s="49"/>
      <c r="BK819" s="49"/>
      <c r="BL819" s="49"/>
      <c r="BM819" s="49"/>
      <c r="BN819" s="47"/>
      <c r="BO819" s="49"/>
      <c r="BP819" s="49"/>
      <c r="BQ819" s="49"/>
      <c r="BR819" s="323"/>
      <c r="BS819" s="323"/>
      <c r="BT819" s="323"/>
      <c r="BU819" s="49"/>
      <c r="BV819" s="49"/>
      <c r="BW819" s="97"/>
      <c r="BX819" s="97"/>
      <c r="BY819" s="97"/>
      <c r="BZ819" s="97"/>
      <c r="CA819" s="49"/>
      <c r="CB819" s="49"/>
      <c r="CC819" s="49"/>
      <c r="CD819" s="49"/>
      <c r="CE819" s="49"/>
      <c r="CF819" s="49"/>
      <c r="CG819" s="49"/>
      <c r="CH819" s="49"/>
      <c r="CI819" s="97"/>
      <c r="CJ819" s="97"/>
      <c r="CK819" s="97"/>
      <c r="CL819" s="97"/>
      <c r="CM819" s="335"/>
      <c r="CN819" s="337"/>
      <c r="CO819" s="315" t="str">
        <f>IF(Формулы!R819&gt;V819,"22-?,Дата 14 - Прибыл из УФСИН; ","")&amp;IF(Формулы!Q819&gt;Y819,"25-?,Дата 13 - Выбыл в УФСИН;","")&amp;IF(YEAR(ДАННЫЕ!$F$1)=YEAR(ДАННЫЕ!B819),IF(AT819&gt;0,"","40-?, вявлен в текущем году! "),"")&amp;IF(YEAR($F$1)=YEAR(W819),IF(X819+Y819&gt;0,"","23-стоит, 24,25 - куда выбыл? "),"")&amp;IF(X819+Y819&gt;0,IF(YEAR($F$1)=YEAR(W819),"","24+25&gt;0? 23 - когда выбыл? "),"")&amp;IF(BA819&lt;BB819,"47&gt;=48; ","")&amp;IF(BA819&lt;BC819,"47&gt;=49; ","")&amp;IF(BA819&lt;BD819,"47&gt;=50; ","")&amp;IF(BE819&gt;0,IF(BF819&gt;0,IF(AU819&gt;AV819,"","41 и 42 - ? (51 и 52 &gt; 0);"),"51 &gt; 0 52 - ?;"),"")&amp;IF(AU819&gt;0,IF(AV819&gt;AU819,"41&gt;42;","")&amp;IF(BE819&gt;0,"","41&gt;0 51-?;"),"")&amp;IF(BF819&gt;0,IF(BE819&gt;0,"","52&gt;0 51-?;"),"")&amp;IF(AW819&gt;=AX819,"","43&gt;44;")&amp;IF(CA819&gt;0,IF(AW819&gt;0,"","71 &gt; 0 43-?;"),"")</f>
        <v/>
      </c>
    </row>
    <row r="820" spans="1:93" s="250" customFormat="1" ht="15" customHeight="1" x14ac:dyDescent="0.2">
      <c r="A820" s="45"/>
      <c r="B820" s="46"/>
      <c r="C820" s="121"/>
      <c r="D820" s="121"/>
      <c r="E820" s="336"/>
      <c r="F820" s="122"/>
      <c r="G820" s="46"/>
      <c r="H820" s="45"/>
      <c r="I820" s="45"/>
      <c r="J820" s="45"/>
      <c r="K820" s="45"/>
      <c r="L820" s="45"/>
      <c r="M820" s="46"/>
      <c r="N820" s="46"/>
      <c r="O820" s="48"/>
      <c r="P820" s="48"/>
      <c r="Q820" s="46"/>
      <c r="R820" s="48"/>
      <c r="S820" s="48"/>
      <c r="T820" s="48"/>
      <c r="U820" s="48"/>
      <c r="V820" s="48"/>
      <c r="W820" s="46"/>
      <c r="X820" s="48"/>
      <c r="Y820" s="48"/>
      <c r="Z820" s="157"/>
      <c r="AA820" s="47"/>
      <c r="AB820" s="97"/>
      <c r="AC820" s="49"/>
      <c r="AD820" s="49"/>
      <c r="AE820" s="49"/>
      <c r="AF820" s="49"/>
      <c r="AG820" s="49"/>
      <c r="AH820" s="47"/>
      <c r="AI820" s="47"/>
      <c r="AJ820" s="47"/>
      <c r="AK820" s="190"/>
      <c r="AL820" s="190"/>
      <c r="AM820" s="190"/>
      <c r="AN820" s="190"/>
      <c r="AO820" s="190"/>
      <c r="AP820" s="151"/>
      <c r="AQ820" s="322"/>
      <c r="AR820" s="322"/>
      <c r="AS820" s="322"/>
      <c r="AT820" s="47"/>
      <c r="AU820" s="47"/>
      <c r="AV820" s="47"/>
      <c r="AW820" s="47"/>
      <c r="AX820" s="322"/>
      <c r="AY820" s="98"/>
      <c r="AZ820" s="98"/>
      <c r="BA820" s="47"/>
      <c r="BB820" s="47"/>
      <c r="BC820" s="47"/>
      <c r="BD820" s="47"/>
      <c r="BE820" s="97"/>
      <c r="BF820" s="49"/>
      <c r="BG820" s="239"/>
      <c r="BH820" s="342"/>
      <c r="BI820" s="49"/>
      <c r="BJ820" s="49"/>
      <c r="BK820" s="49"/>
      <c r="BL820" s="49"/>
      <c r="BM820" s="49"/>
      <c r="BN820" s="47"/>
      <c r="BO820" s="49"/>
      <c r="BP820" s="49"/>
      <c r="BQ820" s="49"/>
      <c r="BR820" s="323"/>
      <c r="BS820" s="323"/>
      <c r="BT820" s="323"/>
      <c r="BU820" s="49"/>
      <c r="BV820" s="49"/>
      <c r="BW820" s="97"/>
      <c r="BX820" s="97"/>
      <c r="BY820" s="97"/>
      <c r="BZ820" s="97"/>
      <c r="CA820" s="49"/>
      <c r="CB820" s="49"/>
      <c r="CC820" s="49"/>
      <c r="CD820" s="49"/>
      <c r="CE820" s="49"/>
      <c r="CF820" s="49"/>
      <c r="CG820" s="49"/>
      <c r="CH820" s="49"/>
      <c r="CI820" s="97"/>
      <c r="CJ820" s="97"/>
      <c r="CK820" s="97"/>
      <c r="CL820" s="97"/>
      <c r="CM820" s="335"/>
      <c r="CN820" s="337"/>
      <c r="CO820" s="315" t="str">
        <f>IF(Формулы!R820&gt;V820,"22-?,Дата 14 - Прибыл из УФСИН; ","")&amp;IF(Формулы!Q820&gt;Y820,"25-?,Дата 13 - Выбыл в УФСИН;","")&amp;IF(YEAR(ДАННЫЕ!$F$1)=YEAR(ДАННЫЕ!B820),IF(AT820&gt;0,"","40-?, вявлен в текущем году! "),"")&amp;IF(YEAR($F$1)=YEAR(W820),IF(X820+Y820&gt;0,"","23-стоит, 24,25 - куда выбыл? "),"")&amp;IF(X820+Y820&gt;0,IF(YEAR($F$1)=YEAR(W820),"","24+25&gt;0? 23 - когда выбыл? "),"")&amp;IF(BA820&lt;BB820,"47&gt;=48; ","")&amp;IF(BA820&lt;BC820,"47&gt;=49; ","")&amp;IF(BA820&lt;BD820,"47&gt;=50; ","")&amp;IF(BE820&gt;0,IF(BF820&gt;0,IF(AU820&gt;AV820,"","41 и 42 - ? (51 и 52 &gt; 0);"),"51 &gt; 0 52 - ?;"),"")&amp;IF(AU820&gt;0,IF(AV820&gt;AU820,"41&gt;42;","")&amp;IF(BE820&gt;0,"","41&gt;0 51-?;"),"")&amp;IF(BF820&gt;0,IF(BE820&gt;0,"","52&gt;0 51-?;"),"")&amp;IF(AW820&gt;=AX820,"","43&gt;44;")&amp;IF(CA820&gt;0,IF(AW820&gt;0,"","71 &gt; 0 43-?;"),"")</f>
        <v/>
      </c>
    </row>
    <row r="821" spans="1:93" s="250" customFormat="1" ht="15" customHeight="1" x14ac:dyDescent="0.2">
      <c r="A821" s="45"/>
      <c r="B821" s="46"/>
      <c r="C821" s="121"/>
      <c r="D821" s="121"/>
      <c r="E821" s="336"/>
      <c r="F821" s="122"/>
      <c r="G821" s="46"/>
      <c r="H821" s="45"/>
      <c r="I821" s="45"/>
      <c r="J821" s="45"/>
      <c r="K821" s="45"/>
      <c r="L821" s="45"/>
      <c r="M821" s="46"/>
      <c r="N821" s="46"/>
      <c r="O821" s="48"/>
      <c r="P821" s="48"/>
      <c r="Q821" s="46"/>
      <c r="R821" s="48"/>
      <c r="S821" s="48"/>
      <c r="T821" s="48"/>
      <c r="U821" s="48"/>
      <c r="V821" s="48"/>
      <c r="W821" s="46"/>
      <c r="X821" s="48"/>
      <c r="Y821" s="48"/>
      <c r="Z821" s="157"/>
      <c r="AA821" s="47"/>
      <c r="AB821" s="97"/>
      <c r="AC821" s="49"/>
      <c r="AD821" s="49"/>
      <c r="AE821" s="49"/>
      <c r="AF821" s="49"/>
      <c r="AG821" s="49"/>
      <c r="AH821" s="47"/>
      <c r="AI821" s="47"/>
      <c r="AJ821" s="47"/>
      <c r="AK821" s="190"/>
      <c r="AL821" s="190"/>
      <c r="AM821" s="190"/>
      <c r="AN821" s="190"/>
      <c r="AO821" s="190"/>
      <c r="AP821" s="151"/>
      <c r="AQ821" s="322"/>
      <c r="AR821" s="322"/>
      <c r="AS821" s="322"/>
      <c r="AT821" s="47"/>
      <c r="AU821" s="47"/>
      <c r="AV821" s="47"/>
      <c r="AW821" s="47"/>
      <c r="AX821" s="322"/>
      <c r="AY821" s="98"/>
      <c r="AZ821" s="98"/>
      <c r="BA821" s="47"/>
      <c r="BB821" s="47"/>
      <c r="BC821" s="47"/>
      <c r="BD821" s="47"/>
      <c r="BE821" s="97"/>
      <c r="BF821" s="49"/>
      <c r="BG821" s="239"/>
      <c r="BH821" s="342"/>
      <c r="BI821" s="49"/>
      <c r="BJ821" s="49"/>
      <c r="BK821" s="49"/>
      <c r="BL821" s="49"/>
      <c r="BM821" s="49"/>
      <c r="BN821" s="47"/>
      <c r="BO821" s="49"/>
      <c r="BP821" s="49"/>
      <c r="BQ821" s="49"/>
      <c r="BR821" s="323"/>
      <c r="BS821" s="323"/>
      <c r="BT821" s="323"/>
      <c r="BU821" s="49"/>
      <c r="BV821" s="49"/>
      <c r="BW821" s="97"/>
      <c r="BX821" s="97"/>
      <c r="BY821" s="97"/>
      <c r="BZ821" s="97"/>
      <c r="CA821" s="49"/>
      <c r="CB821" s="49"/>
      <c r="CC821" s="49"/>
      <c r="CD821" s="49"/>
      <c r="CE821" s="49"/>
      <c r="CF821" s="49"/>
      <c r="CG821" s="49"/>
      <c r="CH821" s="49"/>
      <c r="CI821" s="97"/>
      <c r="CJ821" s="97"/>
      <c r="CK821" s="97"/>
      <c r="CL821" s="97"/>
      <c r="CM821" s="335"/>
      <c r="CN821" s="337"/>
      <c r="CO821" s="315" t="str">
        <f>IF(Формулы!R821&gt;V821,"22-?,Дата 14 - Прибыл из УФСИН; ","")&amp;IF(Формулы!Q821&gt;Y821,"25-?,Дата 13 - Выбыл в УФСИН;","")&amp;IF(YEAR(ДАННЫЕ!$F$1)=YEAR(ДАННЫЕ!B821),IF(AT821&gt;0,"","40-?, вявлен в текущем году! "),"")&amp;IF(YEAR($F$1)=YEAR(W821),IF(X821+Y821&gt;0,"","23-стоит, 24,25 - куда выбыл? "),"")&amp;IF(X821+Y821&gt;0,IF(YEAR($F$1)=YEAR(W821),"","24+25&gt;0? 23 - когда выбыл? "),"")&amp;IF(BA821&lt;BB821,"47&gt;=48; ","")&amp;IF(BA821&lt;BC821,"47&gt;=49; ","")&amp;IF(BA821&lt;BD821,"47&gt;=50; ","")&amp;IF(BE821&gt;0,IF(BF821&gt;0,IF(AU821&gt;AV821,"","41 и 42 - ? (51 и 52 &gt; 0);"),"51 &gt; 0 52 - ?;"),"")&amp;IF(AU821&gt;0,IF(AV821&gt;AU821,"41&gt;42;","")&amp;IF(BE821&gt;0,"","41&gt;0 51-?;"),"")&amp;IF(BF821&gt;0,IF(BE821&gt;0,"","52&gt;0 51-?;"),"")&amp;IF(AW821&gt;=AX821,"","43&gt;44;")&amp;IF(CA821&gt;0,IF(AW821&gt;0,"","71 &gt; 0 43-?;"),"")</f>
        <v/>
      </c>
    </row>
    <row r="822" spans="1:93" s="250" customFormat="1" ht="15" customHeight="1" x14ac:dyDescent="0.2">
      <c r="A822" s="45"/>
      <c r="B822" s="46"/>
      <c r="C822" s="121"/>
      <c r="D822" s="121"/>
      <c r="E822" s="336"/>
      <c r="F822" s="122"/>
      <c r="G822" s="46"/>
      <c r="H822" s="45"/>
      <c r="I822" s="45"/>
      <c r="J822" s="45"/>
      <c r="K822" s="45"/>
      <c r="L822" s="45"/>
      <c r="M822" s="46"/>
      <c r="N822" s="46"/>
      <c r="O822" s="48"/>
      <c r="P822" s="48"/>
      <c r="Q822" s="46"/>
      <c r="R822" s="48"/>
      <c r="S822" s="48"/>
      <c r="T822" s="48"/>
      <c r="U822" s="48"/>
      <c r="V822" s="48"/>
      <c r="W822" s="46"/>
      <c r="X822" s="48"/>
      <c r="Y822" s="48"/>
      <c r="Z822" s="157"/>
      <c r="AA822" s="47"/>
      <c r="AB822" s="97"/>
      <c r="AC822" s="49"/>
      <c r="AD822" s="49"/>
      <c r="AE822" s="49"/>
      <c r="AF822" s="49"/>
      <c r="AG822" s="49"/>
      <c r="AH822" s="47"/>
      <c r="AI822" s="47"/>
      <c r="AJ822" s="47"/>
      <c r="AK822" s="190"/>
      <c r="AL822" s="190"/>
      <c r="AM822" s="190"/>
      <c r="AN822" s="190"/>
      <c r="AO822" s="190"/>
      <c r="AP822" s="151"/>
      <c r="AQ822" s="322"/>
      <c r="AR822" s="322"/>
      <c r="AS822" s="322"/>
      <c r="AT822" s="47"/>
      <c r="AU822" s="47"/>
      <c r="AV822" s="47"/>
      <c r="AW822" s="47"/>
      <c r="AX822" s="322"/>
      <c r="AY822" s="98"/>
      <c r="AZ822" s="98"/>
      <c r="BA822" s="47"/>
      <c r="BB822" s="47"/>
      <c r="BC822" s="47"/>
      <c r="BD822" s="47"/>
      <c r="BE822" s="97"/>
      <c r="BF822" s="49"/>
      <c r="BG822" s="239"/>
      <c r="BH822" s="342"/>
      <c r="BI822" s="49"/>
      <c r="BJ822" s="49"/>
      <c r="BK822" s="49"/>
      <c r="BL822" s="49"/>
      <c r="BM822" s="49"/>
      <c r="BN822" s="47"/>
      <c r="BO822" s="49"/>
      <c r="BP822" s="49"/>
      <c r="BQ822" s="49"/>
      <c r="BR822" s="323"/>
      <c r="BS822" s="323"/>
      <c r="BT822" s="323"/>
      <c r="BU822" s="49"/>
      <c r="BV822" s="49"/>
      <c r="BW822" s="97"/>
      <c r="BX822" s="97"/>
      <c r="BY822" s="97"/>
      <c r="BZ822" s="97"/>
      <c r="CA822" s="49"/>
      <c r="CB822" s="49"/>
      <c r="CC822" s="49"/>
      <c r="CD822" s="49"/>
      <c r="CE822" s="49"/>
      <c r="CF822" s="49"/>
      <c r="CG822" s="49"/>
      <c r="CH822" s="49"/>
      <c r="CI822" s="97"/>
      <c r="CJ822" s="97"/>
      <c r="CK822" s="97"/>
      <c r="CL822" s="97"/>
      <c r="CM822" s="335"/>
      <c r="CN822" s="337"/>
      <c r="CO822" s="315" t="str">
        <f>IF(Формулы!R822&gt;V822,"22-?,Дата 14 - Прибыл из УФСИН; ","")&amp;IF(Формулы!Q822&gt;Y822,"25-?,Дата 13 - Выбыл в УФСИН;","")&amp;IF(YEAR(ДАННЫЕ!$F$1)=YEAR(ДАННЫЕ!B822),IF(AT822&gt;0,"","40-?, вявлен в текущем году! "),"")&amp;IF(YEAR($F$1)=YEAR(W822),IF(X822+Y822&gt;0,"","23-стоит, 24,25 - куда выбыл? "),"")&amp;IF(X822+Y822&gt;0,IF(YEAR($F$1)=YEAR(W822),"","24+25&gt;0? 23 - когда выбыл? "),"")&amp;IF(BA822&lt;BB822,"47&gt;=48; ","")&amp;IF(BA822&lt;BC822,"47&gt;=49; ","")&amp;IF(BA822&lt;BD822,"47&gt;=50; ","")&amp;IF(BE822&gt;0,IF(BF822&gt;0,IF(AU822&gt;AV822,"","41 и 42 - ? (51 и 52 &gt; 0);"),"51 &gt; 0 52 - ?;"),"")&amp;IF(AU822&gt;0,IF(AV822&gt;AU822,"41&gt;42;","")&amp;IF(BE822&gt;0,"","41&gt;0 51-?;"),"")&amp;IF(BF822&gt;0,IF(BE822&gt;0,"","52&gt;0 51-?;"),"")&amp;IF(AW822&gt;=AX822,"","43&gt;44;")&amp;IF(CA822&gt;0,IF(AW822&gt;0,"","71 &gt; 0 43-?;"),"")</f>
        <v/>
      </c>
    </row>
    <row r="823" spans="1:93" s="250" customFormat="1" ht="15" customHeight="1" x14ac:dyDescent="0.2">
      <c r="A823" s="45"/>
      <c r="B823" s="46"/>
      <c r="C823" s="121"/>
      <c r="D823" s="121"/>
      <c r="E823" s="336"/>
      <c r="F823" s="122"/>
      <c r="G823" s="46"/>
      <c r="H823" s="45"/>
      <c r="I823" s="45"/>
      <c r="J823" s="45"/>
      <c r="K823" s="45"/>
      <c r="L823" s="45"/>
      <c r="M823" s="46"/>
      <c r="N823" s="46"/>
      <c r="O823" s="48"/>
      <c r="P823" s="48"/>
      <c r="Q823" s="46"/>
      <c r="R823" s="48"/>
      <c r="S823" s="48"/>
      <c r="T823" s="48"/>
      <c r="U823" s="48"/>
      <c r="V823" s="48"/>
      <c r="W823" s="46"/>
      <c r="X823" s="48"/>
      <c r="Y823" s="48"/>
      <c r="Z823" s="157"/>
      <c r="AA823" s="47"/>
      <c r="AB823" s="97"/>
      <c r="AC823" s="49"/>
      <c r="AD823" s="49"/>
      <c r="AE823" s="49"/>
      <c r="AF823" s="49"/>
      <c r="AG823" s="49"/>
      <c r="AH823" s="47"/>
      <c r="AI823" s="47"/>
      <c r="AJ823" s="47"/>
      <c r="AK823" s="190"/>
      <c r="AL823" s="190"/>
      <c r="AM823" s="190"/>
      <c r="AN823" s="190"/>
      <c r="AO823" s="190"/>
      <c r="AP823" s="151"/>
      <c r="AQ823" s="322"/>
      <c r="AR823" s="322"/>
      <c r="AS823" s="322"/>
      <c r="AT823" s="47"/>
      <c r="AU823" s="47"/>
      <c r="AV823" s="47"/>
      <c r="AW823" s="47"/>
      <c r="AX823" s="322"/>
      <c r="AY823" s="98"/>
      <c r="AZ823" s="98"/>
      <c r="BA823" s="47"/>
      <c r="BB823" s="47"/>
      <c r="BC823" s="47"/>
      <c r="BD823" s="47"/>
      <c r="BE823" s="97"/>
      <c r="BF823" s="49"/>
      <c r="BG823" s="239"/>
      <c r="BH823" s="342"/>
      <c r="BI823" s="49"/>
      <c r="BJ823" s="49"/>
      <c r="BK823" s="49"/>
      <c r="BL823" s="49"/>
      <c r="BM823" s="49"/>
      <c r="BN823" s="47"/>
      <c r="BO823" s="49"/>
      <c r="BP823" s="49"/>
      <c r="BQ823" s="49"/>
      <c r="BR823" s="323"/>
      <c r="BS823" s="323"/>
      <c r="BT823" s="323"/>
      <c r="BU823" s="49"/>
      <c r="BV823" s="49"/>
      <c r="BW823" s="97"/>
      <c r="BX823" s="97"/>
      <c r="BY823" s="97"/>
      <c r="BZ823" s="97"/>
      <c r="CA823" s="49"/>
      <c r="CB823" s="49"/>
      <c r="CC823" s="49"/>
      <c r="CD823" s="49"/>
      <c r="CE823" s="49"/>
      <c r="CF823" s="49"/>
      <c r="CG823" s="49"/>
      <c r="CH823" s="49"/>
      <c r="CI823" s="97"/>
      <c r="CJ823" s="97"/>
      <c r="CK823" s="97"/>
      <c r="CL823" s="97"/>
      <c r="CM823" s="335"/>
      <c r="CN823" s="337"/>
      <c r="CO823" s="315" t="str">
        <f>IF(Формулы!R823&gt;V823,"22-?,Дата 14 - Прибыл из УФСИН; ","")&amp;IF(Формулы!Q823&gt;Y823,"25-?,Дата 13 - Выбыл в УФСИН;","")&amp;IF(YEAR(ДАННЫЕ!$F$1)=YEAR(ДАННЫЕ!B823),IF(AT823&gt;0,"","40-?, вявлен в текущем году! "),"")&amp;IF(YEAR($F$1)=YEAR(W823),IF(X823+Y823&gt;0,"","23-стоит, 24,25 - куда выбыл? "),"")&amp;IF(X823+Y823&gt;0,IF(YEAR($F$1)=YEAR(W823),"","24+25&gt;0? 23 - когда выбыл? "),"")&amp;IF(BA823&lt;BB823,"47&gt;=48; ","")&amp;IF(BA823&lt;BC823,"47&gt;=49; ","")&amp;IF(BA823&lt;BD823,"47&gt;=50; ","")&amp;IF(BE823&gt;0,IF(BF823&gt;0,IF(AU823&gt;AV823,"","41 и 42 - ? (51 и 52 &gt; 0);"),"51 &gt; 0 52 - ?;"),"")&amp;IF(AU823&gt;0,IF(AV823&gt;AU823,"41&gt;42;","")&amp;IF(BE823&gt;0,"","41&gt;0 51-?;"),"")&amp;IF(BF823&gt;0,IF(BE823&gt;0,"","52&gt;0 51-?;"),"")&amp;IF(AW823&gt;=AX823,"","43&gt;44;")&amp;IF(CA823&gt;0,IF(AW823&gt;0,"","71 &gt; 0 43-?;"),"")</f>
        <v/>
      </c>
    </row>
    <row r="824" spans="1:93" s="250" customFormat="1" ht="15" customHeight="1" x14ac:dyDescent="0.2">
      <c r="A824" s="45"/>
      <c r="B824" s="46"/>
      <c r="C824" s="121"/>
      <c r="D824" s="121"/>
      <c r="E824" s="336"/>
      <c r="F824" s="122"/>
      <c r="G824" s="46"/>
      <c r="H824" s="45"/>
      <c r="I824" s="45"/>
      <c r="J824" s="45"/>
      <c r="K824" s="45"/>
      <c r="L824" s="45"/>
      <c r="M824" s="46"/>
      <c r="N824" s="46"/>
      <c r="O824" s="48"/>
      <c r="P824" s="48"/>
      <c r="Q824" s="46"/>
      <c r="R824" s="48"/>
      <c r="S824" s="48"/>
      <c r="T824" s="48"/>
      <c r="U824" s="48"/>
      <c r="V824" s="48"/>
      <c r="W824" s="46"/>
      <c r="X824" s="48"/>
      <c r="Y824" s="48"/>
      <c r="Z824" s="157"/>
      <c r="AA824" s="47"/>
      <c r="AB824" s="97"/>
      <c r="AC824" s="49"/>
      <c r="AD824" s="49"/>
      <c r="AE824" s="49"/>
      <c r="AF824" s="49"/>
      <c r="AG824" s="49"/>
      <c r="AH824" s="47"/>
      <c r="AI824" s="47"/>
      <c r="AJ824" s="47"/>
      <c r="AK824" s="190"/>
      <c r="AL824" s="190"/>
      <c r="AM824" s="190"/>
      <c r="AN824" s="190"/>
      <c r="AO824" s="190"/>
      <c r="AP824" s="151"/>
      <c r="AQ824" s="322"/>
      <c r="AR824" s="322"/>
      <c r="AS824" s="322"/>
      <c r="AT824" s="47"/>
      <c r="AU824" s="47"/>
      <c r="AV824" s="47"/>
      <c r="AW824" s="47"/>
      <c r="AX824" s="322"/>
      <c r="AY824" s="98"/>
      <c r="AZ824" s="98"/>
      <c r="BA824" s="47"/>
      <c r="BB824" s="47"/>
      <c r="BC824" s="47"/>
      <c r="BD824" s="47"/>
      <c r="BE824" s="97"/>
      <c r="BF824" s="49"/>
      <c r="BG824" s="239"/>
      <c r="BH824" s="342"/>
      <c r="BI824" s="49"/>
      <c r="BJ824" s="49"/>
      <c r="BK824" s="49"/>
      <c r="BL824" s="49"/>
      <c r="BM824" s="49"/>
      <c r="BN824" s="47"/>
      <c r="BO824" s="49"/>
      <c r="BP824" s="49"/>
      <c r="BQ824" s="49"/>
      <c r="BR824" s="323"/>
      <c r="BS824" s="323"/>
      <c r="BT824" s="323"/>
      <c r="BU824" s="49"/>
      <c r="BV824" s="49"/>
      <c r="BW824" s="97"/>
      <c r="BX824" s="97"/>
      <c r="BY824" s="97"/>
      <c r="BZ824" s="97"/>
      <c r="CA824" s="49"/>
      <c r="CB824" s="49"/>
      <c r="CC824" s="49"/>
      <c r="CD824" s="49"/>
      <c r="CE824" s="49"/>
      <c r="CF824" s="49"/>
      <c r="CG824" s="49"/>
      <c r="CH824" s="49"/>
      <c r="CI824" s="97"/>
      <c r="CJ824" s="97"/>
      <c r="CK824" s="97"/>
      <c r="CL824" s="97"/>
      <c r="CM824" s="335"/>
      <c r="CN824" s="337"/>
      <c r="CO824" s="315" t="str">
        <f>IF(Формулы!R824&gt;V824,"22-?,Дата 14 - Прибыл из УФСИН; ","")&amp;IF(Формулы!Q824&gt;Y824,"25-?,Дата 13 - Выбыл в УФСИН;","")&amp;IF(YEAR(ДАННЫЕ!$F$1)=YEAR(ДАННЫЕ!B824),IF(AT824&gt;0,"","40-?, вявлен в текущем году! "),"")&amp;IF(YEAR($F$1)=YEAR(W824),IF(X824+Y824&gt;0,"","23-стоит, 24,25 - куда выбыл? "),"")&amp;IF(X824+Y824&gt;0,IF(YEAR($F$1)=YEAR(W824),"","24+25&gt;0? 23 - когда выбыл? "),"")&amp;IF(BA824&lt;BB824,"47&gt;=48; ","")&amp;IF(BA824&lt;BC824,"47&gt;=49; ","")&amp;IF(BA824&lt;BD824,"47&gt;=50; ","")&amp;IF(BE824&gt;0,IF(BF824&gt;0,IF(AU824&gt;AV824,"","41 и 42 - ? (51 и 52 &gt; 0);"),"51 &gt; 0 52 - ?;"),"")&amp;IF(AU824&gt;0,IF(AV824&gt;AU824,"41&gt;42;","")&amp;IF(BE824&gt;0,"","41&gt;0 51-?;"),"")&amp;IF(BF824&gt;0,IF(BE824&gt;0,"","52&gt;0 51-?;"),"")&amp;IF(AW824&gt;=AX824,"","43&gt;44;")&amp;IF(CA824&gt;0,IF(AW824&gt;0,"","71 &gt; 0 43-?;"),"")</f>
        <v/>
      </c>
    </row>
    <row r="825" spans="1:93" s="250" customFormat="1" ht="15" customHeight="1" x14ac:dyDescent="0.2">
      <c r="A825" s="45"/>
      <c r="B825" s="46"/>
      <c r="C825" s="121"/>
      <c r="D825" s="121"/>
      <c r="E825" s="336"/>
      <c r="F825" s="122"/>
      <c r="G825" s="46"/>
      <c r="H825" s="45"/>
      <c r="I825" s="45"/>
      <c r="J825" s="45"/>
      <c r="K825" s="45"/>
      <c r="L825" s="45"/>
      <c r="M825" s="46"/>
      <c r="N825" s="46"/>
      <c r="O825" s="48"/>
      <c r="P825" s="48"/>
      <c r="Q825" s="46"/>
      <c r="R825" s="48"/>
      <c r="S825" s="48"/>
      <c r="T825" s="48"/>
      <c r="U825" s="48"/>
      <c r="V825" s="48"/>
      <c r="W825" s="46"/>
      <c r="X825" s="48"/>
      <c r="Y825" s="48"/>
      <c r="Z825" s="157"/>
      <c r="AA825" s="47"/>
      <c r="AB825" s="97"/>
      <c r="AC825" s="49"/>
      <c r="AD825" s="49"/>
      <c r="AE825" s="49"/>
      <c r="AF825" s="49"/>
      <c r="AG825" s="49"/>
      <c r="AH825" s="47"/>
      <c r="AI825" s="47"/>
      <c r="AJ825" s="47"/>
      <c r="AK825" s="190"/>
      <c r="AL825" s="190"/>
      <c r="AM825" s="190"/>
      <c r="AN825" s="190"/>
      <c r="AO825" s="190"/>
      <c r="AP825" s="151"/>
      <c r="AQ825" s="322"/>
      <c r="AR825" s="322"/>
      <c r="AS825" s="322"/>
      <c r="AT825" s="47"/>
      <c r="AU825" s="47"/>
      <c r="AV825" s="47"/>
      <c r="AW825" s="47"/>
      <c r="AX825" s="322"/>
      <c r="AY825" s="98"/>
      <c r="AZ825" s="98"/>
      <c r="BA825" s="47"/>
      <c r="BB825" s="47"/>
      <c r="BC825" s="47"/>
      <c r="BD825" s="47"/>
      <c r="BE825" s="97"/>
      <c r="BF825" s="49"/>
      <c r="BG825" s="239"/>
      <c r="BH825" s="342"/>
      <c r="BI825" s="49"/>
      <c r="BJ825" s="49"/>
      <c r="BK825" s="49"/>
      <c r="BL825" s="49"/>
      <c r="BM825" s="49"/>
      <c r="BN825" s="47"/>
      <c r="BO825" s="49"/>
      <c r="BP825" s="49"/>
      <c r="BQ825" s="49"/>
      <c r="BR825" s="323"/>
      <c r="BS825" s="323"/>
      <c r="BT825" s="323"/>
      <c r="BU825" s="49"/>
      <c r="BV825" s="49"/>
      <c r="BW825" s="97"/>
      <c r="BX825" s="97"/>
      <c r="BY825" s="97"/>
      <c r="BZ825" s="97"/>
      <c r="CA825" s="49"/>
      <c r="CB825" s="49"/>
      <c r="CC825" s="49"/>
      <c r="CD825" s="49"/>
      <c r="CE825" s="49"/>
      <c r="CF825" s="49"/>
      <c r="CG825" s="49"/>
      <c r="CH825" s="49"/>
      <c r="CI825" s="97"/>
      <c r="CJ825" s="97"/>
      <c r="CK825" s="97"/>
      <c r="CL825" s="97"/>
      <c r="CM825" s="335"/>
      <c r="CN825" s="337"/>
      <c r="CO825" s="315" t="str">
        <f>IF(Формулы!R825&gt;V825,"22-?,Дата 14 - Прибыл из УФСИН; ","")&amp;IF(Формулы!Q825&gt;Y825,"25-?,Дата 13 - Выбыл в УФСИН;","")&amp;IF(YEAR(ДАННЫЕ!$F$1)=YEAR(ДАННЫЕ!B825),IF(AT825&gt;0,"","40-?, вявлен в текущем году! "),"")&amp;IF(YEAR($F$1)=YEAR(W825),IF(X825+Y825&gt;0,"","23-стоит, 24,25 - куда выбыл? "),"")&amp;IF(X825+Y825&gt;0,IF(YEAR($F$1)=YEAR(W825),"","24+25&gt;0? 23 - когда выбыл? "),"")&amp;IF(BA825&lt;BB825,"47&gt;=48; ","")&amp;IF(BA825&lt;BC825,"47&gt;=49; ","")&amp;IF(BA825&lt;BD825,"47&gt;=50; ","")&amp;IF(BE825&gt;0,IF(BF825&gt;0,IF(AU825&gt;AV825,"","41 и 42 - ? (51 и 52 &gt; 0);"),"51 &gt; 0 52 - ?;"),"")&amp;IF(AU825&gt;0,IF(AV825&gt;AU825,"41&gt;42;","")&amp;IF(BE825&gt;0,"","41&gt;0 51-?;"),"")&amp;IF(BF825&gt;0,IF(BE825&gt;0,"","52&gt;0 51-?;"),"")&amp;IF(AW825&gt;=AX825,"","43&gt;44;")&amp;IF(CA825&gt;0,IF(AW825&gt;0,"","71 &gt; 0 43-?;"),"")</f>
        <v/>
      </c>
    </row>
    <row r="826" spans="1:93" s="250" customFormat="1" ht="15" customHeight="1" x14ac:dyDescent="0.2">
      <c r="A826" s="45"/>
      <c r="B826" s="46"/>
      <c r="C826" s="121"/>
      <c r="D826" s="121"/>
      <c r="E826" s="336"/>
      <c r="F826" s="122"/>
      <c r="G826" s="46"/>
      <c r="H826" s="45"/>
      <c r="I826" s="45"/>
      <c r="J826" s="45"/>
      <c r="K826" s="45"/>
      <c r="L826" s="45"/>
      <c r="M826" s="46"/>
      <c r="N826" s="46"/>
      <c r="O826" s="48"/>
      <c r="P826" s="48"/>
      <c r="Q826" s="46"/>
      <c r="R826" s="48"/>
      <c r="S826" s="48"/>
      <c r="T826" s="48"/>
      <c r="U826" s="48"/>
      <c r="V826" s="48"/>
      <c r="W826" s="46"/>
      <c r="X826" s="48"/>
      <c r="Y826" s="48"/>
      <c r="Z826" s="157"/>
      <c r="AA826" s="47"/>
      <c r="AB826" s="97"/>
      <c r="AC826" s="49"/>
      <c r="AD826" s="49"/>
      <c r="AE826" s="49"/>
      <c r="AF826" s="49"/>
      <c r="AG826" s="49"/>
      <c r="AH826" s="47"/>
      <c r="AI826" s="47"/>
      <c r="AJ826" s="47"/>
      <c r="AK826" s="190"/>
      <c r="AL826" s="190"/>
      <c r="AM826" s="190"/>
      <c r="AN826" s="190"/>
      <c r="AO826" s="190"/>
      <c r="AP826" s="151"/>
      <c r="AQ826" s="322"/>
      <c r="AR826" s="322"/>
      <c r="AS826" s="322"/>
      <c r="AT826" s="47"/>
      <c r="AU826" s="47"/>
      <c r="AV826" s="47"/>
      <c r="AW826" s="47"/>
      <c r="AX826" s="322"/>
      <c r="AY826" s="98"/>
      <c r="AZ826" s="98"/>
      <c r="BA826" s="47"/>
      <c r="BB826" s="47"/>
      <c r="BC826" s="47"/>
      <c r="BD826" s="47"/>
      <c r="BE826" s="97"/>
      <c r="BF826" s="49"/>
      <c r="BG826" s="239"/>
      <c r="BH826" s="342"/>
      <c r="BI826" s="49"/>
      <c r="BJ826" s="49"/>
      <c r="BK826" s="49"/>
      <c r="BL826" s="49"/>
      <c r="BM826" s="49"/>
      <c r="BN826" s="47"/>
      <c r="BO826" s="49"/>
      <c r="BP826" s="49"/>
      <c r="BQ826" s="49"/>
      <c r="BR826" s="323"/>
      <c r="BS826" s="323"/>
      <c r="BT826" s="323"/>
      <c r="BU826" s="49"/>
      <c r="BV826" s="49"/>
      <c r="BW826" s="97"/>
      <c r="BX826" s="97"/>
      <c r="BY826" s="97"/>
      <c r="BZ826" s="97"/>
      <c r="CA826" s="49"/>
      <c r="CB826" s="49"/>
      <c r="CC826" s="49"/>
      <c r="CD826" s="49"/>
      <c r="CE826" s="49"/>
      <c r="CF826" s="49"/>
      <c r="CG826" s="49"/>
      <c r="CH826" s="49"/>
      <c r="CI826" s="97"/>
      <c r="CJ826" s="97"/>
      <c r="CK826" s="97"/>
      <c r="CL826" s="97"/>
      <c r="CM826" s="335"/>
      <c r="CN826" s="337"/>
      <c r="CO826" s="315" t="str">
        <f>IF(Формулы!R826&gt;V826,"22-?,Дата 14 - Прибыл из УФСИН; ","")&amp;IF(Формулы!Q826&gt;Y826,"25-?,Дата 13 - Выбыл в УФСИН;","")&amp;IF(YEAR(ДАННЫЕ!$F$1)=YEAR(ДАННЫЕ!B826),IF(AT826&gt;0,"","40-?, вявлен в текущем году! "),"")&amp;IF(YEAR($F$1)=YEAR(W826),IF(X826+Y826&gt;0,"","23-стоит, 24,25 - куда выбыл? "),"")&amp;IF(X826+Y826&gt;0,IF(YEAR($F$1)=YEAR(W826),"","24+25&gt;0? 23 - когда выбыл? "),"")&amp;IF(BA826&lt;BB826,"47&gt;=48; ","")&amp;IF(BA826&lt;BC826,"47&gt;=49; ","")&amp;IF(BA826&lt;BD826,"47&gt;=50; ","")&amp;IF(BE826&gt;0,IF(BF826&gt;0,IF(AU826&gt;AV826,"","41 и 42 - ? (51 и 52 &gt; 0);"),"51 &gt; 0 52 - ?;"),"")&amp;IF(AU826&gt;0,IF(AV826&gt;AU826,"41&gt;42;","")&amp;IF(BE826&gt;0,"","41&gt;0 51-?;"),"")&amp;IF(BF826&gt;0,IF(BE826&gt;0,"","52&gt;0 51-?;"),"")&amp;IF(AW826&gt;=AX826,"","43&gt;44;")&amp;IF(CA826&gt;0,IF(AW826&gt;0,"","71 &gt; 0 43-?;"),"")</f>
        <v/>
      </c>
    </row>
    <row r="827" spans="1:93" s="250" customFormat="1" ht="15" customHeight="1" x14ac:dyDescent="0.2">
      <c r="A827" s="45"/>
      <c r="B827" s="46"/>
      <c r="C827" s="121"/>
      <c r="D827" s="121"/>
      <c r="E827" s="336"/>
      <c r="F827" s="122"/>
      <c r="G827" s="46"/>
      <c r="H827" s="45"/>
      <c r="I827" s="45"/>
      <c r="J827" s="45"/>
      <c r="K827" s="45"/>
      <c r="L827" s="45"/>
      <c r="M827" s="46"/>
      <c r="N827" s="46"/>
      <c r="O827" s="48"/>
      <c r="P827" s="48"/>
      <c r="Q827" s="46"/>
      <c r="R827" s="48"/>
      <c r="S827" s="48"/>
      <c r="T827" s="48"/>
      <c r="U827" s="48"/>
      <c r="V827" s="48"/>
      <c r="W827" s="46"/>
      <c r="X827" s="48"/>
      <c r="Y827" s="48"/>
      <c r="Z827" s="157"/>
      <c r="AA827" s="47"/>
      <c r="AB827" s="97"/>
      <c r="AC827" s="49"/>
      <c r="AD827" s="49"/>
      <c r="AE827" s="49"/>
      <c r="AF827" s="49"/>
      <c r="AG827" s="49"/>
      <c r="AH827" s="47"/>
      <c r="AI827" s="47"/>
      <c r="AJ827" s="47"/>
      <c r="AK827" s="190"/>
      <c r="AL827" s="190"/>
      <c r="AM827" s="190"/>
      <c r="AN827" s="190"/>
      <c r="AO827" s="190"/>
      <c r="AP827" s="151"/>
      <c r="AQ827" s="322"/>
      <c r="AR827" s="322"/>
      <c r="AS827" s="322"/>
      <c r="AT827" s="47"/>
      <c r="AU827" s="47"/>
      <c r="AV827" s="47"/>
      <c r="AW827" s="47"/>
      <c r="AX827" s="322"/>
      <c r="AY827" s="98"/>
      <c r="AZ827" s="98"/>
      <c r="BA827" s="47"/>
      <c r="BB827" s="47"/>
      <c r="BC827" s="47"/>
      <c r="BD827" s="47"/>
      <c r="BE827" s="97"/>
      <c r="BF827" s="49"/>
      <c r="BG827" s="239"/>
      <c r="BH827" s="342"/>
      <c r="BI827" s="49"/>
      <c r="BJ827" s="49"/>
      <c r="BK827" s="49"/>
      <c r="BL827" s="49"/>
      <c r="BM827" s="49"/>
      <c r="BN827" s="47"/>
      <c r="BO827" s="49"/>
      <c r="BP827" s="49"/>
      <c r="BQ827" s="49"/>
      <c r="BR827" s="323"/>
      <c r="BS827" s="323"/>
      <c r="BT827" s="323"/>
      <c r="BU827" s="49"/>
      <c r="BV827" s="49"/>
      <c r="BW827" s="97"/>
      <c r="BX827" s="97"/>
      <c r="BY827" s="97"/>
      <c r="BZ827" s="97"/>
      <c r="CA827" s="49"/>
      <c r="CB827" s="49"/>
      <c r="CC827" s="49"/>
      <c r="CD827" s="49"/>
      <c r="CE827" s="49"/>
      <c r="CF827" s="49"/>
      <c r="CG827" s="49"/>
      <c r="CH827" s="49"/>
      <c r="CI827" s="97"/>
      <c r="CJ827" s="97"/>
      <c r="CK827" s="97"/>
      <c r="CL827" s="97"/>
      <c r="CM827" s="335"/>
      <c r="CN827" s="337"/>
      <c r="CO827" s="315" t="str">
        <f>IF(Формулы!R827&gt;V827,"22-?,Дата 14 - Прибыл из УФСИН; ","")&amp;IF(Формулы!Q827&gt;Y827,"25-?,Дата 13 - Выбыл в УФСИН;","")&amp;IF(YEAR(ДАННЫЕ!$F$1)=YEAR(ДАННЫЕ!B827),IF(AT827&gt;0,"","40-?, вявлен в текущем году! "),"")&amp;IF(YEAR($F$1)=YEAR(W827),IF(X827+Y827&gt;0,"","23-стоит, 24,25 - куда выбыл? "),"")&amp;IF(X827+Y827&gt;0,IF(YEAR($F$1)=YEAR(W827),"","24+25&gt;0? 23 - когда выбыл? "),"")&amp;IF(BA827&lt;BB827,"47&gt;=48; ","")&amp;IF(BA827&lt;BC827,"47&gt;=49; ","")&amp;IF(BA827&lt;BD827,"47&gt;=50; ","")&amp;IF(BE827&gt;0,IF(BF827&gt;0,IF(AU827&gt;AV827,"","41 и 42 - ? (51 и 52 &gt; 0);"),"51 &gt; 0 52 - ?;"),"")&amp;IF(AU827&gt;0,IF(AV827&gt;AU827,"41&gt;42;","")&amp;IF(BE827&gt;0,"","41&gt;0 51-?;"),"")&amp;IF(BF827&gt;0,IF(BE827&gt;0,"","52&gt;0 51-?;"),"")&amp;IF(AW827&gt;=AX827,"","43&gt;44;")&amp;IF(CA827&gt;0,IF(AW827&gt;0,"","71 &gt; 0 43-?;"),"")</f>
        <v/>
      </c>
    </row>
    <row r="828" spans="1:93" s="250" customFormat="1" ht="15" customHeight="1" x14ac:dyDescent="0.2">
      <c r="A828" s="45"/>
      <c r="B828" s="46"/>
      <c r="C828" s="121"/>
      <c r="D828" s="121"/>
      <c r="E828" s="336"/>
      <c r="F828" s="122"/>
      <c r="G828" s="46"/>
      <c r="H828" s="45"/>
      <c r="I828" s="45"/>
      <c r="J828" s="45"/>
      <c r="K828" s="45"/>
      <c r="L828" s="45"/>
      <c r="M828" s="46"/>
      <c r="N828" s="46"/>
      <c r="O828" s="48"/>
      <c r="P828" s="48"/>
      <c r="Q828" s="46"/>
      <c r="R828" s="48"/>
      <c r="S828" s="48"/>
      <c r="T828" s="48"/>
      <c r="U828" s="48"/>
      <c r="V828" s="48"/>
      <c r="W828" s="46"/>
      <c r="X828" s="48"/>
      <c r="Y828" s="48"/>
      <c r="Z828" s="157"/>
      <c r="AA828" s="47"/>
      <c r="AB828" s="97"/>
      <c r="AC828" s="49"/>
      <c r="AD828" s="49"/>
      <c r="AE828" s="49"/>
      <c r="AF828" s="49"/>
      <c r="AG828" s="49"/>
      <c r="AH828" s="47"/>
      <c r="AI828" s="47"/>
      <c r="AJ828" s="47"/>
      <c r="AK828" s="190"/>
      <c r="AL828" s="190"/>
      <c r="AM828" s="190"/>
      <c r="AN828" s="190"/>
      <c r="AO828" s="190"/>
      <c r="AP828" s="151"/>
      <c r="AQ828" s="322"/>
      <c r="AR828" s="322"/>
      <c r="AS828" s="322"/>
      <c r="AT828" s="47"/>
      <c r="AU828" s="47"/>
      <c r="AV828" s="47"/>
      <c r="AW828" s="47"/>
      <c r="AX828" s="322"/>
      <c r="AY828" s="98"/>
      <c r="AZ828" s="98"/>
      <c r="BA828" s="47"/>
      <c r="BB828" s="47"/>
      <c r="BC828" s="47"/>
      <c r="BD828" s="47"/>
      <c r="BE828" s="97"/>
      <c r="BF828" s="49"/>
      <c r="BG828" s="239"/>
      <c r="BH828" s="342"/>
      <c r="BI828" s="49"/>
      <c r="BJ828" s="49"/>
      <c r="BK828" s="49"/>
      <c r="BL828" s="49"/>
      <c r="BM828" s="49"/>
      <c r="BN828" s="47"/>
      <c r="BO828" s="49"/>
      <c r="BP828" s="49"/>
      <c r="BQ828" s="49"/>
      <c r="BR828" s="323"/>
      <c r="BS828" s="323"/>
      <c r="BT828" s="323"/>
      <c r="BU828" s="49"/>
      <c r="BV828" s="49"/>
      <c r="BW828" s="97"/>
      <c r="BX828" s="97"/>
      <c r="BY828" s="97"/>
      <c r="BZ828" s="97"/>
      <c r="CA828" s="49"/>
      <c r="CB828" s="49"/>
      <c r="CC828" s="49"/>
      <c r="CD828" s="49"/>
      <c r="CE828" s="49"/>
      <c r="CF828" s="49"/>
      <c r="CG828" s="49"/>
      <c r="CH828" s="49"/>
      <c r="CI828" s="97"/>
      <c r="CJ828" s="97"/>
      <c r="CK828" s="97"/>
      <c r="CL828" s="97"/>
      <c r="CM828" s="335"/>
      <c r="CN828" s="337"/>
      <c r="CO828" s="315" t="str">
        <f>IF(Формулы!R828&gt;V828,"22-?,Дата 14 - Прибыл из УФСИН; ","")&amp;IF(Формулы!Q828&gt;Y828,"25-?,Дата 13 - Выбыл в УФСИН;","")&amp;IF(YEAR(ДАННЫЕ!$F$1)=YEAR(ДАННЫЕ!B828),IF(AT828&gt;0,"","40-?, вявлен в текущем году! "),"")&amp;IF(YEAR($F$1)=YEAR(W828),IF(X828+Y828&gt;0,"","23-стоит, 24,25 - куда выбыл? "),"")&amp;IF(X828+Y828&gt;0,IF(YEAR($F$1)=YEAR(W828),"","24+25&gt;0? 23 - когда выбыл? "),"")&amp;IF(BA828&lt;BB828,"47&gt;=48; ","")&amp;IF(BA828&lt;BC828,"47&gt;=49; ","")&amp;IF(BA828&lt;BD828,"47&gt;=50; ","")&amp;IF(BE828&gt;0,IF(BF828&gt;0,IF(AU828&gt;AV828,"","41 и 42 - ? (51 и 52 &gt; 0);"),"51 &gt; 0 52 - ?;"),"")&amp;IF(AU828&gt;0,IF(AV828&gt;AU828,"41&gt;42;","")&amp;IF(BE828&gt;0,"","41&gt;0 51-?;"),"")&amp;IF(BF828&gt;0,IF(BE828&gt;0,"","52&gt;0 51-?;"),"")&amp;IF(AW828&gt;=AX828,"","43&gt;44;")&amp;IF(CA828&gt;0,IF(AW828&gt;0,"","71 &gt; 0 43-?;"),"")</f>
        <v/>
      </c>
    </row>
    <row r="829" spans="1:93" s="250" customFormat="1" ht="15" customHeight="1" x14ac:dyDescent="0.2">
      <c r="A829" s="45"/>
      <c r="B829" s="46"/>
      <c r="C829" s="121"/>
      <c r="D829" s="121"/>
      <c r="E829" s="336"/>
      <c r="F829" s="122"/>
      <c r="G829" s="46"/>
      <c r="H829" s="45"/>
      <c r="I829" s="45"/>
      <c r="J829" s="45"/>
      <c r="K829" s="45"/>
      <c r="L829" s="45"/>
      <c r="M829" s="46"/>
      <c r="N829" s="46"/>
      <c r="O829" s="48"/>
      <c r="P829" s="48"/>
      <c r="Q829" s="46"/>
      <c r="R829" s="48"/>
      <c r="S829" s="48"/>
      <c r="T829" s="48"/>
      <c r="U829" s="48"/>
      <c r="V829" s="48"/>
      <c r="W829" s="46"/>
      <c r="X829" s="48"/>
      <c r="Y829" s="48"/>
      <c r="Z829" s="157"/>
      <c r="AA829" s="47"/>
      <c r="AB829" s="97"/>
      <c r="AC829" s="49"/>
      <c r="AD829" s="49"/>
      <c r="AE829" s="49"/>
      <c r="AF829" s="49"/>
      <c r="AG829" s="49"/>
      <c r="AH829" s="47"/>
      <c r="AI829" s="47"/>
      <c r="AJ829" s="47"/>
      <c r="AK829" s="190"/>
      <c r="AL829" s="190"/>
      <c r="AM829" s="190"/>
      <c r="AN829" s="190"/>
      <c r="AO829" s="190"/>
      <c r="AP829" s="151"/>
      <c r="AQ829" s="322"/>
      <c r="AR829" s="322"/>
      <c r="AS829" s="322"/>
      <c r="AT829" s="47"/>
      <c r="AU829" s="47"/>
      <c r="AV829" s="47"/>
      <c r="AW829" s="47"/>
      <c r="AX829" s="322"/>
      <c r="AY829" s="98"/>
      <c r="AZ829" s="98"/>
      <c r="BA829" s="47"/>
      <c r="BB829" s="47"/>
      <c r="BC829" s="47"/>
      <c r="BD829" s="47"/>
      <c r="BE829" s="97"/>
      <c r="BF829" s="49"/>
      <c r="BG829" s="239"/>
      <c r="BH829" s="342"/>
      <c r="BI829" s="49"/>
      <c r="BJ829" s="49"/>
      <c r="BK829" s="49"/>
      <c r="BL829" s="49"/>
      <c r="BM829" s="49"/>
      <c r="BN829" s="47"/>
      <c r="BO829" s="49"/>
      <c r="BP829" s="49"/>
      <c r="BQ829" s="49"/>
      <c r="BR829" s="323"/>
      <c r="BS829" s="323"/>
      <c r="BT829" s="323"/>
      <c r="BU829" s="49"/>
      <c r="BV829" s="49"/>
      <c r="BW829" s="97"/>
      <c r="BX829" s="97"/>
      <c r="BY829" s="97"/>
      <c r="BZ829" s="97"/>
      <c r="CA829" s="49"/>
      <c r="CB829" s="49"/>
      <c r="CC829" s="49"/>
      <c r="CD829" s="49"/>
      <c r="CE829" s="49"/>
      <c r="CF829" s="49"/>
      <c r="CG829" s="49"/>
      <c r="CH829" s="49"/>
      <c r="CI829" s="97"/>
      <c r="CJ829" s="97"/>
      <c r="CK829" s="97"/>
      <c r="CL829" s="97"/>
      <c r="CM829" s="335"/>
      <c r="CN829" s="337"/>
      <c r="CO829" s="315" t="str">
        <f>IF(Формулы!R829&gt;V829,"22-?,Дата 14 - Прибыл из УФСИН; ","")&amp;IF(Формулы!Q829&gt;Y829,"25-?,Дата 13 - Выбыл в УФСИН;","")&amp;IF(YEAR(ДАННЫЕ!$F$1)=YEAR(ДАННЫЕ!B829),IF(AT829&gt;0,"","40-?, вявлен в текущем году! "),"")&amp;IF(YEAR($F$1)=YEAR(W829),IF(X829+Y829&gt;0,"","23-стоит, 24,25 - куда выбыл? "),"")&amp;IF(X829+Y829&gt;0,IF(YEAR($F$1)=YEAR(W829),"","24+25&gt;0? 23 - когда выбыл? "),"")&amp;IF(BA829&lt;BB829,"47&gt;=48; ","")&amp;IF(BA829&lt;BC829,"47&gt;=49; ","")&amp;IF(BA829&lt;BD829,"47&gt;=50; ","")&amp;IF(BE829&gt;0,IF(BF829&gt;0,IF(AU829&gt;AV829,"","41 и 42 - ? (51 и 52 &gt; 0);"),"51 &gt; 0 52 - ?;"),"")&amp;IF(AU829&gt;0,IF(AV829&gt;AU829,"41&gt;42;","")&amp;IF(BE829&gt;0,"","41&gt;0 51-?;"),"")&amp;IF(BF829&gt;0,IF(BE829&gt;0,"","52&gt;0 51-?;"),"")&amp;IF(AW829&gt;=AX829,"","43&gt;44;")&amp;IF(CA829&gt;0,IF(AW829&gt;0,"","71 &gt; 0 43-?;"),"")</f>
        <v/>
      </c>
    </row>
    <row r="830" spans="1:93" s="250" customFormat="1" ht="15" customHeight="1" x14ac:dyDescent="0.2">
      <c r="A830" s="45"/>
      <c r="B830" s="46"/>
      <c r="C830" s="121"/>
      <c r="D830" s="121"/>
      <c r="E830" s="336"/>
      <c r="F830" s="122"/>
      <c r="G830" s="46"/>
      <c r="H830" s="45"/>
      <c r="I830" s="45"/>
      <c r="J830" s="45"/>
      <c r="K830" s="45"/>
      <c r="L830" s="45"/>
      <c r="M830" s="46"/>
      <c r="N830" s="46"/>
      <c r="O830" s="48"/>
      <c r="P830" s="48"/>
      <c r="Q830" s="46"/>
      <c r="R830" s="48"/>
      <c r="S830" s="48"/>
      <c r="T830" s="48"/>
      <c r="U830" s="48"/>
      <c r="V830" s="48"/>
      <c r="W830" s="46"/>
      <c r="X830" s="48"/>
      <c r="Y830" s="48"/>
      <c r="Z830" s="157"/>
      <c r="AA830" s="47"/>
      <c r="AB830" s="97"/>
      <c r="AC830" s="49"/>
      <c r="AD830" s="49"/>
      <c r="AE830" s="49"/>
      <c r="AF830" s="49"/>
      <c r="AG830" s="49"/>
      <c r="AH830" s="47"/>
      <c r="AI830" s="47"/>
      <c r="AJ830" s="47"/>
      <c r="AK830" s="190"/>
      <c r="AL830" s="190"/>
      <c r="AM830" s="190"/>
      <c r="AN830" s="190"/>
      <c r="AO830" s="190"/>
      <c r="AP830" s="151"/>
      <c r="AQ830" s="322"/>
      <c r="AR830" s="322"/>
      <c r="AS830" s="322"/>
      <c r="AT830" s="47"/>
      <c r="AU830" s="47"/>
      <c r="AV830" s="47"/>
      <c r="AW830" s="47"/>
      <c r="AX830" s="322"/>
      <c r="AY830" s="98"/>
      <c r="AZ830" s="98"/>
      <c r="BA830" s="47"/>
      <c r="BB830" s="47"/>
      <c r="BC830" s="47"/>
      <c r="BD830" s="47"/>
      <c r="BE830" s="97"/>
      <c r="BF830" s="49"/>
      <c r="BG830" s="239"/>
      <c r="BH830" s="342"/>
      <c r="BI830" s="49"/>
      <c r="BJ830" s="49"/>
      <c r="BK830" s="49"/>
      <c r="BL830" s="49"/>
      <c r="BM830" s="49"/>
      <c r="BN830" s="47"/>
      <c r="BO830" s="49"/>
      <c r="BP830" s="49"/>
      <c r="BQ830" s="49"/>
      <c r="BR830" s="323"/>
      <c r="BS830" s="323"/>
      <c r="BT830" s="323"/>
      <c r="BU830" s="49"/>
      <c r="BV830" s="49"/>
      <c r="BW830" s="97"/>
      <c r="BX830" s="97"/>
      <c r="BY830" s="97"/>
      <c r="BZ830" s="97"/>
      <c r="CA830" s="49"/>
      <c r="CB830" s="49"/>
      <c r="CC830" s="49"/>
      <c r="CD830" s="49"/>
      <c r="CE830" s="49"/>
      <c r="CF830" s="49"/>
      <c r="CG830" s="49"/>
      <c r="CH830" s="49"/>
      <c r="CI830" s="97"/>
      <c r="CJ830" s="97"/>
      <c r="CK830" s="97"/>
      <c r="CL830" s="97"/>
      <c r="CM830" s="335"/>
      <c r="CN830" s="337"/>
      <c r="CO830" s="315" t="str">
        <f>IF(Формулы!R830&gt;V830,"22-?,Дата 14 - Прибыл из УФСИН; ","")&amp;IF(Формулы!Q830&gt;Y830,"25-?,Дата 13 - Выбыл в УФСИН;","")&amp;IF(YEAR(ДАННЫЕ!$F$1)=YEAR(ДАННЫЕ!B830),IF(AT830&gt;0,"","40-?, вявлен в текущем году! "),"")&amp;IF(YEAR($F$1)=YEAR(W830),IF(X830+Y830&gt;0,"","23-стоит, 24,25 - куда выбыл? "),"")&amp;IF(X830+Y830&gt;0,IF(YEAR($F$1)=YEAR(W830),"","24+25&gt;0? 23 - когда выбыл? "),"")&amp;IF(BA830&lt;BB830,"47&gt;=48; ","")&amp;IF(BA830&lt;BC830,"47&gt;=49; ","")&amp;IF(BA830&lt;BD830,"47&gt;=50; ","")&amp;IF(BE830&gt;0,IF(BF830&gt;0,IF(AU830&gt;AV830,"","41 и 42 - ? (51 и 52 &gt; 0);"),"51 &gt; 0 52 - ?;"),"")&amp;IF(AU830&gt;0,IF(AV830&gt;AU830,"41&gt;42;","")&amp;IF(BE830&gt;0,"","41&gt;0 51-?;"),"")&amp;IF(BF830&gt;0,IF(BE830&gt;0,"","52&gt;0 51-?;"),"")&amp;IF(AW830&gt;=AX830,"","43&gt;44;")&amp;IF(CA830&gt;0,IF(AW830&gt;0,"","71 &gt; 0 43-?;"),"")</f>
        <v/>
      </c>
    </row>
    <row r="831" spans="1:93" s="250" customFormat="1" ht="15" customHeight="1" x14ac:dyDescent="0.2">
      <c r="A831" s="45"/>
      <c r="B831" s="46"/>
      <c r="C831" s="121"/>
      <c r="D831" s="121"/>
      <c r="E831" s="336"/>
      <c r="F831" s="122"/>
      <c r="G831" s="46"/>
      <c r="H831" s="45"/>
      <c r="I831" s="45"/>
      <c r="J831" s="45"/>
      <c r="K831" s="45"/>
      <c r="L831" s="45"/>
      <c r="M831" s="46"/>
      <c r="N831" s="46"/>
      <c r="O831" s="48"/>
      <c r="P831" s="48"/>
      <c r="Q831" s="46"/>
      <c r="R831" s="48"/>
      <c r="S831" s="48"/>
      <c r="T831" s="48"/>
      <c r="U831" s="48"/>
      <c r="V831" s="48"/>
      <c r="W831" s="46"/>
      <c r="X831" s="48"/>
      <c r="Y831" s="48"/>
      <c r="Z831" s="157"/>
      <c r="AA831" s="47"/>
      <c r="AB831" s="97"/>
      <c r="AC831" s="49"/>
      <c r="AD831" s="49"/>
      <c r="AE831" s="49"/>
      <c r="AF831" s="49"/>
      <c r="AG831" s="49"/>
      <c r="AH831" s="47"/>
      <c r="AI831" s="47"/>
      <c r="AJ831" s="47"/>
      <c r="AK831" s="190"/>
      <c r="AL831" s="190"/>
      <c r="AM831" s="190"/>
      <c r="AN831" s="190"/>
      <c r="AO831" s="190"/>
      <c r="AP831" s="151"/>
      <c r="AQ831" s="322"/>
      <c r="AR831" s="322"/>
      <c r="AS831" s="322"/>
      <c r="AT831" s="47"/>
      <c r="AU831" s="47"/>
      <c r="AV831" s="47"/>
      <c r="AW831" s="47"/>
      <c r="AX831" s="322"/>
      <c r="AY831" s="98"/>
      <c r="AZ831" s="98"/>
      <c r="BA831" s="47"/>
      <c r="BB831" s="47"/>
      <c r="BC831" s="47"/>
      <c r="BD831" s="47"/>
      <c r="BE831" s="97"/>
      <c r="BF831" s="49"/>
      <c r="BG831" s="239"/>
      <c r="BH831" s="342"/>
      <c r="BI831" s="49"/>
      <c r="BJ831" s="49"/>
      <c r="BK831" s="49"/>
      <c r="BL831" s="49"/>
      <c r="BM831" s="49"/>
      <c r="BN831" s="47"/>
      <c r="BO831" s="49"/>
      <c r="BP831" s="49"/>
      <c r="BQ831" s="49"/>
      <c r="BR831" s="323"/>
      <c r="BS831" s="323"/>
      <c r="BT831" s="323"/>
      <c r="BU831" s="49"/>
      <c r="BV831" s="49"/>
      <c r="BW831" s="97"/>
      <c r="BX831" s="97"/>
      <c r="BY831" s="97"/>
      <c r="BZ831" s="97"/>
      <c r="CA831" s="49"/>
      <c r="CB831" s="49"/>
      <c r="CC831" s="49"/>
      <c r="CD831" s="49"/>
      <c r="CE831" s="49"/>
      <c r="CF831" s="49"/>
      <c r="CG831" s="49"/>
      <c r="CH831" s="49"/>
      <c r="CI831" s="97"/>
      <c r="CJ831" s="97"/>
      <c r="CK831" s="97"/>
      <c r="CL831" s="97"/>
      <c r="CM831" s="335"/>
      <c r="CN831" s="337"/>
      <c r="CO831" s="315" t="str">
        <f>IF(Формулы!R831&gt;V831,"22-?,Дата 14 - Прибыл из УФСИН; ","")&amp;IF(Формулы!Q831&gt;Y831,"25-?,Дата 13 - Выбыл в УФСИН;","")&amp;IF(YEAR(ДАННЫЕ!$F$1)=YEAR(ДАННЫЕ!B831),IF(AT831&gt;0,"","40-?, вявлен в текущем году! "),"")&amp;IF(YEAR($F$1)=YEAR(W831),IF(X831+Y831&gt;0,"","23-стоит, 24,25 - куда выбыл? "),"")&amp;IF(X831+Y831&gt;0,IF(YEAR($F$1)=YEAR(W831),"","24+25&gt;0? 23 - когда выбыл? "),"")&amp;IF(BA831&lt;BB831,"47&gt;=48; ","")&amp;IF(BA831&lt;BC831,"47&gt;=49; ","")&amp;IF(BA831&lt;BD831,"47&gt;=50; ","")&amp;IF(BE831&gt;0,IF(BF831&gt;0,IF(AU831&gt;AV831,"","41 и 42 - ? (51 и 52 &gt; 0);"),"51 &gt; 0 52 - ?;"),"")&amp;IF(AU831&gt;0,IF(AV831&gt;AU831,"41&gt;42;","")&amp;IF(BE831&gt;0,"","41&gt;0 51-?;"),"")&amp;IF(BF831&gt;0,IF(BE831&gt;0,"","52&gt;0 51-?;"),"")&amp;IF(AW831&gt;=AX831,"","43&gt;44;")&amp;IF(CA831&gt;0,IF(AW831&gt;0,"","71 &gt; 0 43-?;"),"")</f>
        <v/>
      </c>
    </row>
    <row r="832" spans="1:93" s="250" customFormat="1" ht="15" customHeight="1" x14ac:dyDescent="0.2">
      <c r="A832" s="45"/>
      <c r="B832" s="46"/>
      <c r="C832" s="121"/>
      <c r="D832" s="121"/>
      <c r="E832" s="336"/>
      <c r="F832" s="122"/>
      <c r="G832" s="46"/>
      <c r="H832" s="45"/>
      <c r="I832" s="45"/>
      <c r="J832" s="45"/>
      <c r="K832" s="45"/>
      <c r="L832" s="45"/>
      <c r="M832" s="46"/>
      <c r="N832" s="46"/>
      <c r="O832" s="48"/>
      <c r="P832" s="48"/>
      <c r="Q832" s="46"/>
      <c r="R832" s="48"/>
      <c r="S832" s="48"/>
      <c r="T832" s="48"/>
      <c r="U832" s="48"/>
      <c r="V832" s="48"/>
      <c r="W832" s="46"/>
      <c r="X832" s="48"/>
      <c r="Y832" s="48"/>
      <c r="Z832" s="157"/>
      <c r="AA832" s="47"/>
      <c r="AB832" s="97"/>
      <c r="AC832" s="49"/>
      <c r="AD832" s="49"/>
      <c r="AE832" s="49"/>
      <c r="AF832" s="49"/>
      <c r="AG832" s="49"/>
      <c r="AH832" s="47"/>
      <c r="AI832" s="47"/>
      <c r="AJ832" s="47"/>
      <c r="AK832" s="190"/>
      <c r="AL832" s="190"/>
      <c r="AM832" s="190"/>
      <c r="AN832" s="190"/>
      <c r="AO832" s="190"/>
      <c r="AP832" s="151"/>
      <c r="AQ832" s="322"/>
      <c r="AR832" s="322"/>
      <c r="AS832" s="322"/>
      <c r="AT832" s="47"/>
      <c r="AU832" s="47"/>
      <c r="AV832" s="47"/>
      <c r="AW832" s="47"/>
      <c r="AX832" s="322"/>
      <c r="AY832" s="98"/>
      <c r="AZ832" s="98"/>
      <c r="BA832" s="47"/>
      <c r="BB832" s="47"/>
      <c r="BC832" s="47"/>
      <c r="BD832" s="47"/>
      <c r="BE832" s="97"/>
      <c r="BF832" s="49"/>
      <c r="BG832" s="239"/>
      <c r="BH832" s="342"/>
      <c r="BI832" s="49"/>
      <c r="BJ832" s="49"/>
      <c r="BK832" s="49"/>
      <c r="BL832" s="49"/>
      <c r="BM832" s="49"/>
      <c r="BN832" s="47"/>
      <c r="BO832" s="49"/>
      <c r="BP832" s="49"/>
      <c r="BQ832" s="49"/>
      <c r="BR832" s="323"/>
      <c r="BS832" s="323"/>
      <c r="BT832" s="323"/>
      <c r="BU832" s="49"/>
      <c r="BV832" s="49"/>
      <c r="BW832" s="97"/>
      <c r="BX832" s="97"/>
      <c r="BY832" s="97"/>
      <c r="BZ832" s="97"/>
      <c r="CA832" s="49"/>
      <c r="CB832" s="49"/>
      <c r="CC832" s="49"/>
      <c r="CD832" s="49"/>
      <c r="CE832" s="49"/>
      <c r="CF832" s="49"/>
      <c r="CG832" s="49"/>
      <c r="CH832" s="49"/>
      <c r="CI832" s="97"/>
      <c r="CJ832" s="97"/>
      <c r="CK832" s="97"/>
      <c r="CL832" s="97"/>
      <c r="CM832" s="335"/>
      <c r="CN832" s="337"/>
      <c r="CO832" s="315" t="str">
        <f>IF(Формулы!R832&gt;V832,"22-?,Дата 14 - Прибыл из УФСИН; ","")&amp;IF(Формулы!Q832&gt;Y832,"25-?,Дата 13 - Выбыл в УФСИН;","")&amp;IF(YEAR(ДАННЫЕ!$F$1)=YEAR(ДАННЫЕ!B832),IF(AT832&gt;0,"","40-?, вявлен в текущем году! "),"")&amp;IF(YEAR($F$1)=YEAR(W832),IF(X832+Y832&gt;0,"","23-стоит, 24,25 - куда выбыл? "),"")&amp;IF(X832+Y832&gt;0,IF(YEAR($F$1)=YEAR(W832),"","24+25&gt;0? 23 - когда выбыл? "),"")&amp;IF(BA832&lt;BB832,"47&gt;=48; ","")&amp;IF(BA832&lt;BC832,"47&gt;=49; ","")&amp;IF(BA832&lt;BD832,"47&gt;=50; ","")&amp;IF(BE832&gt;0,IF(BF832&gt;0,IF(AU832&gt;AV832,"","41 и 42 - ? (51 и 52 &gt; 0);"),"51 &gt; 0 52 - ?;"),"")&amp;IF(AU832&gt;0,IF(AV832&gt;AU832,"41&gt;42;","")&amp;IF(BE832&gt;0,"","41&gt;0 51-?;"),"")&amp;IF(BF832&gt;0,IF(BE832&gt;0,"","52&gt;0 51-?;"),"")&amp;IF(AW832&gt;=AX832,"","43&gt;44;")&amp;IF(CA832&gt;0,IF(AW832&gt;0,"","71 &gt; 0 43-?;"),"")</f>
        <v/>
      </c>
    </row>
    <row r="833" spans="1:93" s="250" customFormat="1" ht="15" customHeight="1" x14ac:dyDescent="0.2">
      <c r="A833" s="45"/>
      <c r="B833" s="46"/>
      <c r="C833" s="121"/>
      <c r="D833" s="121"/>
      <c r="E833" s="336"/>
      <c r="F833" s="122"/>
      <c r="G833" s="46"/>
      <c r="H833" s="45"/>
      <c r="I833" s="45"/>
      <c r="J833" s="45"/>
      <c r="K833" s="45"/>
      <c r="L833" s="45"/>
      <c r="M833" s="46"/>
      <c r="N833" s="46"/>
      <c r="O833" s="48"/>
      <c r="P833" s="48"/>
      <c r="Q833" s="46"/>
      <c r="R833" s="48"/>
      <c r="S833" s="48"/>
      <c r="T833" s="48"/>
      <c r="U833" s="48"/>
      <c r="V833" s="48"/>
      <c r="W833" s="46"/>
      <c r="X833" s="48"/>
      <c r="Y833" s="48"/>
      <c r="Z833" s="157"/>
      <c r="AA833" s="47"/>
      <c r="AB833" s="97"/>
      <c r="AC833" s="49"/>
      <c r="AD833" s="49"/>
      <c r="AE833" s="49"/>
      <c r="AF833" s="49"/>
      <c r="AG833" s="49"/>
      <c r="AH833" s="47"/>
      <c r="AI833" s="47"/>
      <c r="AJ833" s="47"/>
      <c r="AK833" s="190"/>
      <c r="AL833" s="190"/>
      <c r="AM833" s="190"/>
      <c r="AN833" s="190"/>
      <c r="AO833" s="190"/>
      <c r="AP833" s="151"/>
      <c r="AQ833" s="322"/>
      <c r="AR833" s="322"/>
      <c r="AS833" s="322"/>
      <c r="AT833" s="47"/>
      <c r="AU833" s="47"/>
      <c r="AV833" s="47"/>
      <c r="AW833" s="47"/>
      <c r="AX833" s="322"/>
      <c r="AY833" s="98"/>
      <c r="AZ833" s="98"/>
      <c r="BA833" s="47"/>
      <c r="BB833" s="47"/>
      <c r="BC833" s="47"/>
      <c r="BD833" s="47"/>
      <c r="BE833" s="97"/>
      <c r="BF833" s="49"/>
      <c r="BG833" s="239"/>
      <c r="BH833" s="342"/>
      <c r="BI833" s="49"/>
      <c r="BJ833" s="49"/>
      <c r="BK833" s="49"/>
      <c r="BL833" s="49"/>
      <c r="BM833" s="49"/>
      <c r="BN833" s="47"/>
      <c r="BO833" s="49"/>
      <c r="BP833" s="49"/>
      <c r="BQ833" s="49"/>
      <c r="BR833" s="323"/>
      <c r="BS833" s="323"/>
      <c r="BT833" s="323"/>
      <c r="BU833" s="49"/>
      <c r="BV833" s="49"/>
      <c r="BW833" s="97"/>
      <c r="BX833" s="97"/>
      <c r="BY833" s="97"/>
      <c r="BZ833" s="97"/>
      <c r="CA833" s="49"/>
      <c r="CB833" s="49"/>
      <c r="CC833" s="49"/>
      <c r="CD833" s="49"/>
      <c r="CE833" s="49"/>
      <c r="CF833" s="49"/>
      <c r="CG833" s="49"/>
      <c r="CH833" s="49"/>
      <c r="CI833" s="97"/>
      <c r="CJ833" s="97"/>
      <c r="CK833" s="97"/>
      <c r="CL833" s="97"/>
      <c r="CM833" s="335"/>
      <c r="CN833" s="337"/>
      <c r="CO833" s="315" t="str">
        <f>IF(Формулы!R833&gt;V833,"22-?,Дата 14 - Прибыл из УФСИН; ","")&amp;IF(Формулы!Q833&gt;Y833,"25-?,Дата 13 - Выбыл в УФСИН;","")&amp;IF(YEAR(ДАННЫЕ!$F$1)=YEAR(ДАННЫЕ!B833),IF(AT833&gt;0,"","40-?, вявлен в текущем году! "),"")&amp;IF(YEAR($F$1)=YEAR(W833),IF(X833+Y833&gt;0,"","23-стоит, 24,25 - куда выбыл? "),"")&amp;IF(X833+Y833&gt;0,IF(YEAR($F$1)=YEAR(W833),"","24+25&gt;0? 23 - когда выбыл? "),"")&amp;IF(BA833&lt;BB833,"47&gt;=48; ","")&amp;IF(BA833&lt;BC833,"47&gt;=49; ","")&amp;IF(BA833&lt;BD833,"47&gt;=50; ","")&amp;IF(BE833&gt;0,IF(BF833&gt;0,IF(AU833&gt;AV833,"","41 и 42 - ? (51 и 52 &gt; 0);"),"51 &gt; 0 52 - ?;"),"")&amp;IF(AU833&gt;0,IF(AV833&gt;AU833,"41&gt;42;","")&amp;IF(BE833&gt;0,"","41&gt;0 51-?;"),"")&amp;IF(BF833&gt;0,IF(BE833&gt;0,"","52&gt;0 51-?;"),"")&amp;IF(AW833&gt;=AX833,"","43&gt;44;")&amp;IF(CA833&gt;0,IF(AW833&gt;0,"","71 &gt; 0 43-?;"),"")</f>
        <v/>
      </c>
    </row>
    <row r="834" spans="1:93" s="250" customFormat="1" ht="15" customHeight="1" x14ac:dyDescent="0.2">
      <c r="A834" s="45"/>
      <c r="B834" s="46"/>
      <c r="C834" s="121"/>
      <c r="D834" s="121"/>
      <c r="E834" s="336"/>
      <c r="F834" s="122"/>
      <c r="G834" s="46"/>
      <c r="H834" s="45"/>
      <c r="I834" s="45"/>
      <c r="J834" s="45"/>
      <c r="K834" s="45"/>
      <c r="L834" s="45"/>
      <c r="M834" s="46"/>
      <c r="N834" s="46"/>
      <c r="O834" s="48"/>
      <c r="P834" s="48"/>
      <c r="Q834" s="46"/>
      <c r="R834" s="48"/>
      <c r="S834" s="48"/>
      <c r="T834" s="48"/>
      <c r="U834" s="48"/>
      <c r="V834" s="48"/>
      <c r="W834" s="46"/>
      <c r="X834" s="48"/>
      <c r="Y834" s="48"/>
      <c r="Z834" s="157"/>
      <c r="AA834" s="47"/>
      <c r="AB834" s="97"/>
      <c r="AC834" s="49"/>
      <c r="AD834" s="49"/>
      <c r="AE834" s="49"/>
      <c r="AF834" s="49"/>
      <c r="AG834" s="49"/>
      <c r="AH834" s="47"/>
      <c r="AI834" s="47"/>
      <c r="AJ834" s="47"/>
      <c r="AK834" s="190"/>
      <c r="AL834" s="190"/>
      <c r="AM834" s="190"/>
      <c r="AN834" s="190"/>
      <c r="AO834" s="190"/>
      <c r="AP834" s="151"/>
      <c r="AQ834" s="322"/>
      <c r="AR834" s="322"/>
      <c r="AS834" s="322"/>
      <c r="AT834" s="47"/>
      <c r="AU834" s="47"/>
      <c r="AV834" s="47"/>
      <c r="AW834" s="47"/>
      <c r="AX834" s="322"/>
      <c r="AY834" s="98"/>
      <c r="AZ834" s="98"/>
      <c r="BA834" s="47"/>
      <c r="BB834" s="47"/>
      <c r="BC834" s="47"/>
      <c r="BD834" s="47"/>
      <c r="BE834" s="97"/>
      <c r="BF834" s="49"/>
      <c r="BG834" s="239"/>
      <c r="BH834" s="342"/>
      <c r="BI834" s="49"/>
      <c r="BJ834" s="49"/>
      <c r="BK834" s="49"/>
      <c r="BL834" s="49"/>
      <c r="BM834" s="49"/>
      <c r="BN834" s="47"/>
      <c r="BO834" s="49"/>
      <c r="BP834" s="49"/>
      <c r="BQ834" s="49"/>
      <c r="BR834" s="323"/>
      <c r="BS834" s="323"/>
      <c r="BT834" s="323"/>
      <c r="BU834" s="49"/>
      <c r="BV834" s="49"/>
      <c r="BW834" s="97"/>
      <c r="BX834" s="97"/>
      <c r="BY834" s="97"/>
      <c r="BZ834" s="97"/>
      <c r="CA834" s="49"/>
      <c r="CB834" s="49"/>
      <c r="CC834" s="49"/>
      <c r="CD834" s="49"/>
      <c r="CE834" s="49"/>
      <c r="CF834" s="49"/>
      <c r="CG834" s="49"/>
      <c r="CH834" s="49"/>
      <c r="CI834" s="97"/>
      <c r="CJ834" s="97"/>
      <c r="CK834" s="97"/>
      <c r="CL834" s="97"/>
      <c r="CM834" s="335"/>
      <c r="CN834" s="337"/>
      <c r="CO834" s="315" t="str">
        <f>IF(Формулы!R834&gt;V834,"22-?,Дата 14 - Прибыл из УФСИН; ","")&amp;IF(Формулы!Q834&gt;Y834,"25-?,Дата 13 - Выбыл в УФСИН;","")&amp;IF(YEAR(ДАННЫЕ!$F$1)=YEAR(ДАННЫЕ!B834),IF(AT834&gt;0,"","40-?, вявлен в текущем году! "),"")&amp;IF(YEAR($F$1)=YEAR(W834),IF(X834+Y834&gt;0,"","23-стоит, 24,25 - куда выбыл? "),"")&amp;IF(X834+Y834&gt;0,IF(YEAR($F$1)=YEAR(W834),"","24+25&gt;0? 23 - когда выбыл? "),"")&amp;IF(BA834&lt;BB834,"47&gt;=48; ","")&amp;IF(BA834&lt;BC834,"47&gt;=49; ","")&amp;IF(BA834&lt;BD834,"47&gt;=50; ","")&amp;IF(BE834&gt;0,IF(BF834&gt;0,IF(AU834&gt;AV834,"","41 и 42 - ? (51 и 52 &gt; 0);"),"51 &gt; 0 52 - ?;"),"")&amp;IF(AU834&gt;0,IF(AV834&gt;AU834,"41&gt;42;","")&amp;IF(BE834&gt;0,"","41&gt;0 51-?;"),"")&amp;IF(BF834&gt;0,IF(BE834&gt;0,"","52&gt;0 51-?;"),"")&amp;IF(AW834&gt;=AX834,"","43&gt;44;")&amp;IF(CA834&gt;0,IF(AW834&gt;0,"","71 &gt; 0 43-?;"),"")</f>
        <v/>
      </c>
    </row>
    <row r="835" spans="1:93" s="250" customFormat="1" ht="15" customHeight="1" x14ac:dyDescent="0.2">
      <c r="A835" s="45"/>
      <c r="B835" s="46"/>
      <c r="C835" s="121"/>
      <c r="D835" s="121"/>
      <c r="E835" s="336"/>
      <c r="F835" s="122"/>
      <c r="G835" s="46"/>
      <c r="H835" s="45"/>
      <c r="I835" s="45"/>
      <c r="J835" s="45"/>
      <c r="K835" s="45"/>
      <c r="L835" s="45"/>
      <c r="M835" s="46"/>
      <c r="N835" s="46"/>
      <c r="O835" s="48"/>
      <c r="P835" s="48"/>
      <c r="Q835" s="46"/>
      <c r="R835" s="48"/>
      <c r="S835" s="48"/>
      <c r="T835" s="48"/>
      <c r="U835" s="48"/>
      <c r="V835" s="48"/>
      <c r="W835" s="46"/>
      <c r="X835" s="48"/>
      <c r="Y835" s="48"/>
      <c r="Z835" s="157"/>
      <c r="AA835" s="47"/>
      <c r="AB835" s="97"/>
      <c r="AC835" s="49"/>
      <c r="AD835" s="49"/>
      <c r="AE835" s="49"/>
      <c r="AF835" s="49"/>
      <c r="AG835" s="49"/>
      <c r="AH835" s="47"/>
      <c r="AI835" s="47"/>
      <c r="AJ835" s="47"/>
      <c r="AK835" s="190"/>
      <c r="AL835" s="190"/>
      <c r="AM835" s="190"/>
      <c r="AN835" s="190"/>
      <c r="AO835" s="190"/>
      <c r="AP835" s="151"/>
      <c r="AQ835" s="322"/>
      <c r="AR835" s="322"/>
      <c r="AS835" s="322"/>
      <c r="AT835" s="47"/>
      <c r="AU835" s="47"/>
      <c r="AV835" s="47"/>
      <c r="AW835" s="47"/>
      <c r="AX835" s="322"/>
      <c r="AY835" s="98"/>
      <c r="AZ835" s="98"/>
      <c r="BA835" s="47"/>
      <c r="BB835" s="47"/>
      <c r="BC835" s="47"/>
      <c r="BD835" s="47"/>
      <c r="BE835" s="97"/>
      <c r="BF835" s="49"/>
      <c r="BG835" s="239"/>
      <c r="BH835" s="342"/>
      <c r="BI835" s="49"/>
      <c r="BJ835" s="49"/>
      <c r="BK835" s="49"/>
      <c r="BL835" s="49"/>
      <c r="BM835" s="49"/>
      <c r="BN835" s="47"/>
      <c r="BO835" s="49"/>
      <c r="BP835" s="49"/>
      <c r="BQ835" s="49"/>
      <c r="BR835" s="323"/>
      <c r="BS835" s="323"/>
      <c r="BT835" s="323"/>
      <c r="BU835" s="49"/>
      <c r="BV835" s="49"/>
      <c r="BW835" s="97"/>
      <c r="BX835" s="97"/>
      <c r="BY835" s="97"/>
      <c r="BZ835" s="97"/>
      <c r="CA835" s="49"/>
      <c r="CB835" s="49"/>
      <c r="CC835" s="49"/>
      <c r="CD835" s="49"/>
      <c r="CE835" s="49"/>
      <c r="CF835" s="49"/>
      <c r="CG835" s="49"/>
      <c r="CH835" s="49"/>
      <c r="CI835" s="97"/>
      <c r="CJ835" s="97"/>
      <c r="CK835" s="97"/>
      <c r="CL835" s="97"/>
      <c r="CM835" s="335"/>
      <c r="CN835" s="337"/>
      <c r="CO835" s="315" t="str">
        <f>IF(Формулы!R835&gt;V835,"22-?,Дата 14 - Прибыл из УФСИН; ","")&amp;IF(Формулы!Q835&gt;Y835,"25-?,Дата 13 - Выбыл в УФСИН;","")&amp;IF(YEAR(ДАННЫЕ!$F$1)=YEAR(ДАННЫЕ!B835),IF(AT835&gt;0,"","40-?, вявлен в текущем году! "),"")&amp;IF(YEAR($F$1)=YEAR(W835),IF(X835+Y835&gt;0,"","23-стоит, 24,25 - куда выбыл? "),"")&amp;IF(X835+Y835&gt;0,IF(YEAR($F$1)=YEAR(W835),"","24+25&gt;0? 23 - когда выбыл? "),"")&amp;IF(BA835&lt;BB835,"47&gt;=48; ","")&amp;IF(BA835&lt;BC835,"47&gt;=49; ","")&amp;IF(BA835&lt;BD835,"47&gt;=50; ","")&amp;IF(BE835&gt;0,IF(BF835&gt;0,IF(AU835&gt;AV835,"","41 и 42 - ? (51 и 52 &gt; 0);"),"51 &gt; 0 52 - ?;"),"")&amp;IF(AU835&gt;0,IF(AV835&gt;AU835,"41&gt;42;","")&amp;IF(BE835&gt;0,"","41&gt;0 51-?;"),"")&amp;IF(BF835&gt;0,IF(BE835&gt;0,"","52&gt;0 51-?;"),"")&amp;IF(AW835&gt;=AX835,"","43&gt;44;")&amp;IF(CA835&gt;0,IF(AW835&gt;0,"","71 &gt; 0 43-?;"),"")</f>
        <v/>
      </c>
    </row>
    <row r="836" spans="1:93" s="250" customFormat="1" ht="15" customHeight="1" x14ac:dyDescent="0.2">
      <c r="A836" s="45"/>
      <c r="B836" s="46"/>
      <c r="C836" s="121"/>
      <c r="D836" s="121"/>
      <c r="E836" s="336"/>
      <c r="F836" s="122"/>
      <c r="G836" s="46"/>
      <c r="H836" s="45"/>
      <c r="I836" s="45"/>
      <c r="J836" s="45"/>
      <c r="K836" s="45"/>
      <c r="L836" s="45"/>
      <c r="M836" s="46"/>
      <c r="N836" s="46"/>
      <c r="O836" s="48"/>
      <c r="P836" s="48"/>
      <c r="Q836" s="46"/>
      <c r="R836" s="48"/>
      <c r="S836" s="48"/>
      <c r="T836" s="48"/>
      <c r="U836" s="48"/>
      <c r="V836" s="48"/>
      <c r="W836" s="46"/>
      <c r="X836" s="48"/>
      <c r="Y836" s="48"/>
      <c r="Z836" s="157"/>
      <c r="AA836" s="47"/>
      <c r="AB836" s="97"/>
      <c r="AC836" s="49"/>
      <c r="AD836" s="49"/>
      <c r="AE836" s="49"/>
      <c r="AF836" s="49"/>
      <c r="AG836" s="49"/>
      <c r="AH836" s="47"/>
      <c r="AI836" s="47"/>
      <c r="AJ836" s="47"/>
      <c r="AK836" s="190"/>
      <c r="AL836" s="190"/>
      <c r="AM836" s="190"/>
      <c r="AN836" s="190"/>
      <c r="AO836" s="190"/>
      <c r="AP836" s="151"/>
      <c r="AQ836" s="322"/>
      <c r="AR836" s="322"/>
      <c r="AS836" s="322"/>
      <c r="AT836" s="47"/>
      <c r="AU836" s="47"/>
      <c r="AV836" s="47"/>
      <c r="AW836" s="47"/>
      <c r="AX836" s="322"/>
      <c r="AY836" s="98"/>
      <c r="AZ836" s="98"/>
      <c r="BA836" s="47"/>
      <c r="BB836" s="47"/>
      <c r="BC836" s="47"/>
      <c r="BD836" s="47"/>
      <c r="BE836" s="97"/>
      <c r="BF836" s="49"/>
      <c r="BG836" s="239"/>
      <c r="BH836" s="342"/>
      <c r="BI836" s="49"/>
      <c r="BJ836" s="49"/>
      <c r="BK836" s="49"/>
      <c r="BL836" s="49"/>
      <c r="BM836" s="49"/>
      <c r="BN836" s="47"/>
      <c r="BO836" s="49"/>
      <c r="BP836" s="49"/>
      <c r="BQ836" s="49"/>
      <c r="BR836" s="323"/>
      <c r="BS836" s="323"/>
      <c r="BT836" s="323"/>
      <c r="BU836" s="49"/>
      <c r="BV836" s="49"/>
      <c r="BW836" s="97"/>
      <c r="BX836" s="97"/>
      <c r="BY836" s="97"/>
      <c r="BZ836" s="97"/>
      <c r="CA836" s="49"/>
      <c r="CB836" s="49"/>
      <c r="CC836" s="49"/>
      <c r="CD836" s="49"/>
      <c r="CE836" s="49"/>
      <c r="CF836" s="49"/>
      <c r="CG836" s="49"/>
      <c r="CH836" s="49"/>
      <c r="CI836" s="97"/>
      <c r="CJ836" s="97"/>
      <c r="CK836" s="97"/>
      <c r="CL836" s="97"/>
      <c r="CM836" s="335"/>
      <c r="CN836" s="337"/>
      <c r="CO836" s="315" t="str">
        <f>IF(Формулы!R836&gt;V836,"22-?,Дата 14 - Прибыл из УФСИН; ","")&amp;IF(Формулы!Q836&gt;Y836,"25-?,Дата 13 - Выбыл в УФСИН;","")&amp;IF(YEAR(ДАННЫЕ!$F$1)=YEAR(ДАННЫЕ!B836),IF(AT836&gt;0,"","40-?, вявлен в текущем году! "),"")&amp;IF(YEAR($F$1)=YEAR(W836),IF(X836+Y836&gt;0,"","23-стоит, 24,25 - куда выбыл? "),"")&amp;IF(X836+Y836&gt;0,IF(YEAR($F$1)=YEAR(W836),"","24+25&gt;0? 23 - когда выбыл? "),"")&amp;IF(BA836&lt;BB836,"47&gt;=48; ","")&amp;IF(BA836&lt;BC836,"47&gt;=49; ","")&amp;IF(BA836&lt;BD836,"47&gt;=50; ","")&amp;IF(BE836&gt;0,IF(BF836&gt;0,IF(AU836&gt;AV836,"","41 и 42 - ? (51 и 52 &gt; 0);"),"51 &gt; 0 52 - ?;"),"")&amp;IF(AU836&gt;0,IF(AV836&gt;AU836,"41&gt;42;","")&amp;IF(BE836&gt;0,"","41&gt;0 51-?;"),"")&amp;IF(BF836&gt;0,IF(BE836&gt;0,"","52&gt;0 51-?;"),"")&amp;IF(AW836&gt;=AX836,"","43&gt;44;")&amp;IF(CA836&gt;0,IF(AW836&gt;0,"","71 &gt; 0 43-?;"),"")</f>
        <v/>
      </c>
    </row>
    <row r="837" spans="1:93" s="250" customFormat="1" ht="15" customHeight="1" x14ac:dyDescent="0.2">
      <c r="A837" s="45"/>
      <c r="B837" s="46"/>
      <c r="C837" s="121"/>
      <c r="D837" s="121"/>
      <c r="E837" s="336"/>
      <c r="F837" s="122"/>
      <c r="G837" s="46"/>
      <c r="H837" s="45"/>
      <c r="I837" s="45"/>
      <c r="J837" s="45"/>
      <c r="K837" s="45"/>
      <c r="L837" s="45"/>
      <c r="M837" s="46"/>
      <c r="N837" s="46"/>
      <c r="O837" s="48"/>
      <c r="P837" s="48"/>
      <c r="Q837" s="46"/>
      <c r="R837" s="48"/>
      <c r="S837" s="48"/>
      <c r="T837" s="48"/>
      <c r="U837" s="48"/>
      <c r="V837" s="48"/>
      <c r="W837" s="46"/>
      <c r="X837" s="48"/>
      <c r="Y837" s="48"/>
      <c r="Z837" s="157"/>
      <c r="AA837" s="47"/>
      <c r="AB837" s="97"/>
      <c r="AC837" s="49"/>
      <c r="AD837" s="49"/>
      <c r="AE837" s="49"/>
      <c r="AF837" s="49"/>
      <c r="AG837" s="49"/>
      <c r="AH837" s="47"/>
      <c r="AI837" s="47"/>
      <c r="AJ837" s="47"/>
      <c r="AK837" s="190"/>
      <c r="AL837" s="190"/>
      <c r="AM837" s="190"/>
      <c r="AN837" s="190"/>
      <c r="AO837" s="190"/>
      <c r="AP837" s="151"/>
      <c r="AQ837" s="322"/>
      <c r="AR837" s="322"/>
      <c r="AS837" s="322"/>
      <c r="AT837" s="47"/>
      <c r="AU837" s="47"/>
      <c r="AV837" s="47"/>
      <c r="AW837" s="47"/>
      <c r="AX837" s="322"/>
      <c r="AY837" s="98"/>
      <c r="AZ837" s="98"/>
      <c r="BA837" s="47"/>
      <c r="BB837" s="47"/>
      <c r="BC837" s="47"/>
      <c r="BD837" s="47"/>
      <c r="BE837" s="97"/>
      <c r="BF837" s="49"/>
      <c r="BG837" s="239"/>
      <c r="BH837" s="342"/>
      <c r="BI837" s="49"/>
      <c r="BJ837" s="49"/>
      <c r="BK837" s="49"/>
      <c r="BL837" s="49"/>
      <c r="BM837" s="49"/>
      <c r="BN837" s="47"/>
      <c r="BO837" s="49"/>
      <c r="BP837" s="49"/>
      <c r="BQ837" s="49"/>
      <c r="BR837" s="323"/>
      <c r="BS837" s="323"/>
      <c r="BT837" s="323"/>
      <c r="BU837" s="49"/>
      <c r="BV837" s="49"/>
      <c r="BW837" s="97"/>
      <c r="BX837" s="97"/>
      <c r="BY837" s="97"/>
      <c r="BZ837" s="97"/>
      <c r="CA837" s="49"/>
      <c r="CB837" s="49"/>
      <c r="CC837" s="49"/>
      <c r="CD837" s="49"/>
      <c r="CE837" s="49"/>
      <c r="CF837" s="49"/>
      <c r="CG837" s="49"/>
      <c r="CH837" s="49"/>
      <c r="CI837" s="97"/>
      <c r="CJ837" s="97"/>
      <c r="CK837" s="97"/>
      <c r="CL837" s="97"/>
      <c r="CM837" s="335"/>
      <c r="CN837" s="337"/>
      <c r="CO837" s="315" t="str">
        <f>IF(Формулы!R837&gt;V837,"22-?,Дата 14 - Прибыл из УФСИН; ","")&amp;IF(Формулы!Q837&gt;Y837,"25-?,Дата 13 - Выбыл в УФСИН;","")&amp;IF(YEAR(ДАННЫЕ!$F$1)=YEAR(ДАННЫЕ!B837),IF(AT837&gt;0,"","40-?, вявлен в текущем году! "),"")&amp;IF(YEAR($F$1)=YEAR(W837),IF(X837+Y837&gt;0,"","23-стоит, 24,25 - куда выбыл? "),"")&amp;IF(X837+Y837&gt;0,IF(YEAR($F$1)=YEAR(W837),"","24+25&gt;0? 23 - когда выбыл? "),"")&amp;IF(BA837&lt;BB837,"47&gt;=48; ","")&amp;IF(BA837&lt;BC837,"47&gt;=49; ","")&amp;IF(BA837&lt;BD837,"47&gt;=50; ","")&amp;IF(BE837&gt;0,IF(BF837&gt;0,IF(AU837&gt;AV837,"","41 и 42 - ? (51 и 52 &gt; 0);"),"51 &gt; 0 52 - ?;"),"")&amp;IF(AU837&gt;0,IF(AV837&gt;AU837,"41&gt;42;","")&amp;IF(BE837&gt;0,"","41&gt;0 51-?;"),"")&amp;IF(BF837&gt;0,IF(BE837&gt;0,"","52&gt;0 51-?;"),"")&amp;IF(AW837&gt;=AX837,"","43&gt;44;")&amp;IF(CA837&gt;0,IF(AW837&gt;0,"","71 &gt; 0 43-?;"),"")</f>
        <v/>
      </c>
    </row>
    <row r="838" spans="1:93" s="250" customFormat="1" ht="15" customHeight="1" x14ac:dyDescent="0.2">
      <c r="A838" s="45"/>
      <c r="B838" s="46"/>
      <c r="C838" s="121"/>
      <c r="D838" s="121"/>
      <c r="E838" s="336"/>
      <c r="F838" s="122"/>
      <c r="G838" s="46"/>
      <c r="H838" s="45"/>
      <c r="I838" s="45"/>
      <c r="J838" s="45"/>
      <c r="K838" s="45"/>
      <c r="L838" s="45"/>
      <c r="M838" s="46"/>
      <c r="N838" s="46"/>
      <c r="O838" s="48"/>
      <c r="P838" s="48"/>
      <c r="Q838" s="46"/>
      <c r="R838" s="48"/>
      <c r="S838" s="48"/>
      <c r="T838" s="48"/>
      <c r="U838" s="48"/>
      <c r="V838" s="48"/>
      <c r="W838" s="46"/>
      <c r="X838" s="48"/>
      <c r="Y838" s="48"/>
      <c r="Z838" s="157"/>
      <c r="AA838" s="47"/>
      <c r="AB838" s="97"/>
      <c r="AC838" s="49"/>
      <c r="AD838" s="49"/>
      <c r="AE838" s="49"/>
      <c r="AF838" s="49"/>
      <c r="AG838" s="49"/>
      <c r="AH838" s="47"/>
      <c r="AI838" s="47"/>
      <c r="AJ838" s="47"/>
      <c r="AK838" s="190"/>
      <c r="AL838" s="190"/>
      <c r="AM838" s="190"/>
      <c r="AN838" s="190"/>
      <c r="AO838" s="190"/>
      <c r="AP838" s="151"/>
      <c r="AQ838" s="322"/>
      <c r="AR838" s="322"/>
      <c r="AS838" s="322"/>
      <c r="AT838" s="47"/>
      <c r="AU838" s="47"/>
      <c r="AV838" s="47"/>
      <c r="AW838" s="47"/>
      <c r="AX838" s="322"/>
      <c r="AY838" s="98"/>
      <c r="AZ838" s="98"/>
      <c r="BA838" s="47"/>
      <c r="BB838" s="47"/>
      <c r="BC838" s="47"/>
      <c r="BD838" s="47"/>
      <c r="BE838" s="97"/>
      <c r="BF838" s="49"/>
      <c r="BG838" s="239"/>
      <c r="BH838" s="342"/>
      <c r="BI838" s="49"/>
      <c r="BJ838" s="49"/>
      <c r="BK838" s="49"/>
      <c r="BL838" s="49"/>
      <c r="BM838" s="49"/>
      <c r="BN838" s="47"/>
      <c r="BO838" s="49"/>
      <c r="BP838" s="49"/>
      <c r="BQ838" s="49"/>
      <c r="BR838" s="323"/>
      <c r="BS838" s="323"/>
      <c r="BT838" s="323"/>
      <c r="BU838" s="49"/>
      <c r="BV838" s="49"/>
      <c r="BW838" s="97"/>
      <c r="BX838" s="97"/>
      <c r="BY838" s="97"/>
      <c r="BZ838" s="97"/>
      <c r="CA838" s="49"/>
      <c r="CB838" s="49"/>
      <c r="CC838" s="49"/>
      <c r="CD838" s="49"/>
      <c r="CE838" s="49"/>
      <c r="CF838" s="49"/>
      <c r="CG838" s="49"/>
      <c r="CH838" s="49"/>
      <c r="CI838" s="97"/>
      <c r="CJ838" s="97"/>
      <c r="CK838" s="97"/>
      <c r="CL838" s="97"/>
      <c r="CM838" s="335"/>
      <c r="CN838" s="337"/>
      <c r="CO838" s="315" t="str">
        <f>IF(Формулы!R838&gt;V838,"22-?,Дата 14 - Прибыл из УФСИН; ","")&amp;IF(Формулы!Q838&gt;Y838,"25-?,Дата 13 - Выбыл в УФСИН;","")&amp;IF(YEAR(ДАННЫЕ!$F$1)=YEAR(ДАННЫЕ!B838),IF(AT838&gt;0,"","40-?, вявлен в текущем году! "),"")&amp;IF(YEAR($F$1)=YEAR(W838),IF(X838+Y838&gt;0,"","23-стоит, 24,25 - куда выбыл? "),"")&amp;IF(X838+Y838&gt;0,IF(YEAR($F$1)=YEAR(W838),"","24+25&gt;0? 23 - когда выбыл? "),"")&amp;IF(BA838&lt;BB838,"47&gt;=48; ","")&amp;IF(BA838&lt;BC838,"47&gt;=49; ","")&amp;IF(BA838&lt;BD838,"47&gt;=50; ","")&amp;IF(BE838&gt;0,IF(BF838&gt;0,IF(AU838&gt;AV838,"","41 и 42 - ? (51 и 52 &gt; 0);"),"51 &gt; 0 52 - ?;"),"")&amp;IF(AU838&gt;0,IF(AV838&gt;AU838,"41&gt;42;","")&amp;IF(BE838&gt;0,"","41&gt;0 51-?;"),"")&amp;IF(BF838&gt;0,IF(BE838&gt;0,"","52&gt;0 51-?;"),"")&amp;IF(AW838&gt;=AX838,"","43&gt;44;")&amp;IF(CA838&gt;0,IF(AW838&gt;0,"","71 &gt; 0 43-?;"),"")</f>
        <v/>
      </c>
    </row>
    <row r="839" spans="1:93" s="250" customFormat="1" ht="15" customHeight="1" x14ac:dyDescent="0.2">
      <c r="A839" s="45"/>
      <c r="B839" s="46"/>
      <c r="C839" s="121"/>
      <c r="D839" s="121"/>
      <c r="E839" s="336"/>
      <c r="F839" s="122"/>
      <c r="G839" s="46"/>
      <c r="H839" s="45"/>
      <c r="I839" s="45"/>
      <c r="J839" s="45"/>
      <c r="K839" s="45"/>
      <c r="L839" s="45"/>
      <c r="M839" s="46"/>
      <c r="N839" s="46"/>
      <c r="O839" s="48"/>
      <c r="P839" s="48"/>
      <c r="Q839" s="46"/>
      <c r="R839" s="48"/>
      <c r="S839" s="48"/>
      <c r="T839" s="48"/>
      <c r="U839" s="48"/>
      <c r="V839" s="48"/>
      <c r="W839" s="46"/>
      <c r="X839" s="48"/>
      <c r="Y839" s="48"/>
      <c r="Z839" s="157"/>
      <c r="AA839" s="47"/>
      <c r="AB839" s="97"/>
      <c r="AC839" s="49"/>
      <c r="AD839" s="49"/>
      <c r="AE839" s="49"/>
      <c r="AF839" s="49"/>
      <c r="AG839" s="49"/>
      <c r="AH839" s="47"/>
      <c r="AI839" s="47"/>
      <c r="AJ839" s="47"/>
      <c r="AK839" s="190"/>
      <c r="AL839" s="190"/>
      <c r="AM839" s="190"/>
      <c r="AN839" s="190"/>
      <c r="AO839" s="190"/>
      <c r="AP839" s="151"/>
      <c r="AQ839" s="322"/>
      <c r="AR839" s="322"/>
      <c r="AS839" s="322"/>
      <c r="AT839" s="47"/>
      <c r="AU839" s="47"/>
      <c r="AV839" s="47"/>
      <c r="AW839" s="47"/>
      <c r="AX839" s="322"/>
      <c r="AY839" s="98"/>
      <c r="AZ839" s="98"/>
      <c r="BA839" s="47"/>
      <c r="BB839" s="47"/>
      <c r="BC839" s="47"/>
      <c r="BD839" s="47"/>
      <c r="BE839" s="97"/>
      <c r="BF839" s="49"/>
      <c r="BG839" s="239"/>
      <c r="BH839" s="342"/>
      <c r="BI839" s="49"/>
      <c r="BJ839" s="49"/>
      <c r="BK839" s="49"/>
      <c r="BL839" s="49"/>
      <c r="BM839" s="49"/>
      <c r="BN839" s="47"/>
      <c r="BO839" s="49"/>
      <c r="BP839" s="49"/>
      <c r="BQ839" s="49"/>
      <c r="BR839" s="323"/>
      <c r="BS839" s="323"/>
      <c r="BT839" s="323"/>
      <c r="BU839" s="49"/>
      <c r="BV839" s="49"/>
      <c r="BW839" s="97"/>
      <c r="BX839" s="97"/>
      <c r="BY839" s="97"/>
      <c r="BZ839" s="97"/>
      <c r="CA839" s="49"/>
      <c r="CB839" s="49"/>
      <c r="CC839" s="49"/>
      <c r="CD839" s="49"/>
      <c r="CE839" s="49"/>
      <c r="CF839" s="49"/>
      <c r="CG839" s="49"/>
      <c r="CH839" s="49"/>
      <c r="CI839" s="97"/>
      <c r="CJ839" s="97"/>
      <c r="CK839" s="97"/>
      <c r="CL839" s="97"/>
      <c r="CM839" s="335"/>
      <c r="CN839" s="337"/>
      <c r="CO839" s="315" t="str">
        <f>IF(Формулы!R839&gt;V839,"22-?,Дата 14 - Прибыл из УФСИН; ","")&amp;IF(Формулы!Q839&gt;Y839,"25-?,Дата 13 - Выбыл в УФСИН;","")&amp;IF(YEAR(ДАННЫЕ!$F$1)=YEAR(ДАННЫЕ!B839),IF(AT839&gt;0,"","40-?, вявлен в текущем году! "),"")&amp;IF(YEAR($F$1)=YEAR(W839),IF(X839+Y839&gt;0,"","23-стоит, 24,25 - куда выбыл? "),"")&amp;IF(X839+Y839&gt;0,IF(YEAR($F$1)=YEAR(W839),"","24+25&gt;0? 23 - когда выбыл? "),"")&amp;IF(BA839&lt;BB839,"47&gt;=48; ","")&amp;IF(BA839&lt;BC839,"47&gt;=49; ","")&amp;IF(BA839&lt;BD839,"47&gt;=50; ","")&amp;IF(BE839&gt;0,IF(BF839&gt;0,IF(AU839&gt;AV839,"","41 и 42 - ? (51 и 52 &gt; 0);"),"51 &gt; 0 52 - ?;"),"")&amp;IF(AU839&gt;0,IF(AV839&gt;AU839,"41&gt;42;","")&amp;IF(BE839&gt;0,"","41&gt;0 51-?;"),"")&amp;IF(BF839&gt;0,IF(BE839&gt;0,"","52&gt;0 51-?;"),"")&amp;IF(AW839&gt;=AX839,"","43&gt;44;")&amp;IF(CA839&gt;0,IF(AW839&gt;0,"","71 &gt; 0 43-?;"),"")</f>
        <v/>
      </c>
    </row>
    <row r="840" spans="1:93" s="250" customFormat="1" ht="15" customHeight="1" x14ac:dyDescent="0.2">
      <c r="A840" s="45"/>
      <c r="B840" s="46"/>
      <c r="C840" s="121"/>
      <c r="D840" s="121"/>
      <c r="E840" s="336"/>
      <c r="F840" s="122"/>
      <c r="G840" s="46"/>
      <c r="H840" s="45"/>
      <c r="I840" s="45"/>
      <c r="J840" s="45"/>
      <c r="K840" s="45"/>
      <c r="L840" s="45"/>
      <c r="M840" s="46"/>
      <c r="N840" s="46"/>
      <c r="O840" s="48"/>
      <c r="P840" s="48"/>
      <c r="Q840" s="46"/>
      <c r="R840" s="48"/>
      <c r="S840" s="48"/>
      <c r="T840" s="48"/>
      <c r="U840" s="48"/>
      <c r="V840" s="48"/>
      <c r="W840" s="46"/>
      <c r="X840" s="48"/>
      <c r="Y840" s="48"/>
      <c r="Z840" s="157"/>
      <c r="AA840" s="47"/>
      <c r="AB840" s="97"/>
      <c r="AC840" s="49"/>
      <c r="AD840" s="49"/>
      <c r="AE840" s="49"/>
      <c r="AF840" s="49"/>
      <c r="AG840" s="49"/>
      <c r="AH840" s="47"/>
      <c r="AI840" s="47"/>
      <c r="AJ840" s="47"/>
      <c r="AK840" s="190"/>
      <c r="AL840" s="190"/>
      <c r="AM840" s="190"/>
      <c r="AN840" s="190"/>
      <c r="AO840" s="190"/>
      <c r="AP840" s="151"/>
      <c r="AQ840" s="322"/>
      <c r="AR840" s="322"/>
      <c r="AS840" s="322"/>
      <c r="AT840" s="47"/>
      <c r="AU840" s="47"/>
      <c r="AV840" s="47"/>
      <c r="AW840" s="47"/>
      <c r="AX840" s="322"/>
      <c r="AY840" s="98"/>
      <c r="AZ840" s="98"/>
      <c r="BA840" s="47"/>
      <c r="BB840" s="47"/>
      <c r="BC840" s="47"/>
      <c r="BD840" s="47"/>
      <c r="BE840" s="97"/>
      <c r="BF840" s="49"/>
      <c r="BG840" s="239"/>
      <c r="BH840" s="342"/>
      <c r="BI840" s="49"/>
      <c r="BJ840" s="49"/>
      <c r="BK840" s="49"/>
      <c r="BL840" s="49"/>
      <c r="BM840" s="49"/>
      <c r="BN840" s="47"/>
      <c r="BO840" s="49"/>
      <c r="BP840" s="49"/>
      <c r="BQ840" s="49"/>
      <c r="BR840" s="323"/>
      <c r="BS840" s="323"/>
      <c r="BT840" s="323"/>
      <c r="BU840" s="49"/>
      <c r="BV840" s="49"/>
      <c r="BW840" s="97"/>
      <c r="BX840" s="97"/>
      <c r="BY840" s="97"/>
      <c r="BZ840" s="97"/>
      <c r="CA840" s="49"/>
      <c r="CB840" s="49"/>
      <c r="CC840" s="49"/>
      <c r="CD840" s="49"/>
      <c r="CE840" s="49"/>
      <c r="CF840" s="49"/>
      <c r="CG840" s="49"/>
      <c r="CH840" s="49"/>
      <c r="CI840" s="97"/>
      <c r="CJ840" s="97"/>
      <c r="CK840" s="97"/>
      <c r="CL840" s="97"/>
      <c r="CM840" s="335"/>
      <c r="CN840" s="337"/>
      <c r="CO840" s="315" t="str">
        <f>IF(Формулы!R840&gt;V840,"22-?,Дата 14 - Прибыл из УФСИН; ","")&amp;IF(Формулы!Q840&gt;Y840,"25-?,Дата 13 - Выбыл в УФСИН;","")&amp;IF(YEAR(ДАННЫЕ!$F$1)=YEAR(ДАННЫЕ!B840),IF(AT840&gt;0,"","40-?, вявлен в текущем году! "),"")&amp;IF(YEAR($F$1)=YEAR(W840),IF(X840+Y840&gt;0,"","23-стоит, 24,25 - куда выбыл? "),"")&amp;IF(X840+Y840&gt;0,IF(YEAR($F$1)=YEAR(W840),"","24+25&gt;0? 23 - когда выбыл? "),"")&amp;IF(BA840&lt;BB840,"47&gt;=48; ","")&amp;IF(BA840&lt;BC840,"47&gt;=49; ","")&amp;IF(BA840&lt;BD840,"47&gt;=50; ","")&amp;IF(BE840&gt;0,IF(BF840&gt;0,IF(AU840&gt;AV840,"","41 и 42 - ? (51 и 52 &gt; 0);"),"51 &gt; 0 52 - ?;"),"")&amp;IF(AU840&gt;0,IF(AV840&gt;AU840,"41&gt;42;","")&amp;IF(BE840&gt;0,"","41&gt;0 51-?;"),"")&amp;IF(BF840&gt;0,IF(BE840&gt;0,"","52&gt;0 51-?;"),"")&amp;IF(AW840&gt;=AX840,"","43&gt;44;")&amp;IF(CA840&gt;0,IF(AW840&gt;0,"","71 &gt; 0 43-?;"),"")</f>
        <v/>
      </c>
    </row>
    <row r="841" spans="1:93" s="250" customFormat="1" ht="15" customHeight="1" x14ac:dyDescent="0.2">
      <c r="A841" s="45"/>
      <c r="B841" s="46"/>
      <c r="C841" s="121"/>
      <c r="D841" s="121"/>
      <c r="E841" s="336"/>
      <c r="F841" s="122"/>
      <c r="G841" s="46"/>
      <c r="H841" s="45"/>
      <c r="I841" s="45"/>
      <c r="J841" s="45"/>
      <c r="K841" s="45"/>
      <c r="L841" s="45"/>
      <c r="M841" s="46"/>
      <c r="N841" s="46"/>
      <c r="O841" s="48"/>
      <c r="P841" s="48"/>
      <c r="Q841" s="46"/>
      <c r="R841" s="48"/>
      <c r="S841" s="48"/>
      <c r="T841" s="48"/>
      <c r="U841" s="48"/>
      <c r="V841" s="48"/>
      <c r="W841" s="46"/>
      <c r="X841" s="48"/>
      <c r="Y841" s="48"/>
      <c r="Z841" s="157"/>
      <c r="AA841" s="47"/>
      <c r="AB841" s="97"/>
      <c r="AC841" s="49"/>
      <c r="AD841" s="49"/>
      <c r="AE841" s="49"/>
      <c r="AF841" s="49"/>
      <c r="AG841" s="49"/>
      <c r="AH841" s="47"/>
      <c r="AI841" s="47"/>
      <c r="AJ841" s="47"/>
      <c r="AK841" s="190"/>
      <c r="AL841" s="190"/>
      <c r="AM841" s="190"/>
      <c r="AN841" s="190"/>
      <c r="AO841" s="190"/>
      <c r="AP841" s="151"/>
      <c r="AQ841" s="322"/>
      <c r="AR841" s="322"/>
      <c r="AS841" s="322"/>
      <c r="AT841" s="47"/>
      <c r="AU841" s="47"/>
      <c r="AV841" s="47"/>
      <c r="AW841" s="47"/>
      <c r="AX841" s="322"/>
      <c r="AY841" s="98"/>
      <c r="AZ841" s="98"/>
      <c r="BA841" s="47"/>
      <c r="BB841" s="47"/>
      <c r="BC841" s="47"/>
      <c r="BD841" s="47"/>
      <c r="BE841" s="97"/>
      <c r="BF841" s="49"/>
      <c r="BG841" s="239"/>
      <c r="BH841" s="342"/>
      <c r="BI841" s="49"/>
      <c r="BJ841" s="49"/>
      <c r="BK841" s="49"/>
      <c r="BL841" s="49"/>
      <c r="BM841" s="49"/>
      <c r="BN841" s="47"/>
      <c r="BO841" s="49"/>
      <c r="BP841" s="49"/>
      <c r="BQ841" s="49"/>
      <c r="BR841" s="323"/>
      <c r="BS841" s="323"/>
      <c r="BT841" s="323"/>
      <c r="BU841" s="49"/>
      <c r="BV841" s="49"/>
      <c r="BW841" s="97"/>
      <c r="BX841" s="97"/>
      <c r="BY841" s="97"/>
      <c r="BZ841" s="97"/>
      <c r="CA841" s="49"/>
      <c r="CB841" s="49"/>
      <c r="CC841" s="49"/>
      <c r="CD841" s="49"/>
      <c r="CE841" s="49"/>
      <c r="CF841" s="49"/>
      <c r="CG841" s="49"/>
      <c r="CH841" s="49"/>
      <c r="CI841" s="97"/>
      <c r="CJ841" s="97"/>
      <c r="CK841" s="97"/>
      <c r="CL841" s="97"/>
      <c r="CM841" s="335"/>
      <c r="CN841" s="337"/>
      <c r="CO841" s="315" t="str">
        <f>IF(Формулы!R841&gt;V841,"22-?,Дата 14 - Прибыл из УФСИН; ","")&amp;IF(Формулы!Q841&gt;Y841,"25-?,Дата 13 - Выбыл в УФСИН;","")&amp;IF(YEAR(ДАННЫЕ!$F$1)=YEAR(ДАННЫЕ!B841),IF(AT841&gt;0,"","40-?, вявлен в текущем году! "),"")&amp;IF(YEAR($F$1)=YEAR(W841),IF(X841+Y841&gt;0,"","23-стоит, 24,25 - куда выбыл? "),"")&amp;IF(X841+Y841&gt;0,IF(YEAR($F$1)=YEAR(W841),"","24+25&gt;0? 23 - когда выбыл? "),"")&amp;IF(BA841&lt;BB841,"47&gt;=48; ","")&amp;IF(BA841&lt;BC841,"47&gt;=49; ","")&amp;IF(BA841&lt;BD841,"47&gt;=50; ","")&amp;IF(BE841&gt;0,IF(BF841&gt;0,IF(AU841&gt;AV841,"","41 и 42 - ? (51 и 52 &gt; 0);"),"51 &gt; 0 52 - ?;"),"")&amp;IF(AU841&gt;0,IF(AV841&gt;AU841,"41&gt;42;","")&amp;IF(BE841&gt;0,"","41&gt;0 51-?;"),"")&amp;IF(BF841&gt;0,IF(BE841&gt;0,"","52&gt;0 51-?;"),"")&amp;IF(AW841&gt;=AX841,"","43&gt;44;")&amp;IF(CA841&gt;0,IF(AW841&gt;0,"","71 &gt; 0 43-?;"),"")</f>
        <v/>
      </c>
    </row>
    <row r="842" spans="1:93" s="250" customFormat="1" ht="15" customHeight="1" x14ac:dyDescent="0.2">
      <c r="A842" s="45"/>
      <c r="B842" s="46"/>
      <c r="C842" s="121"/>
      <c r="D842" s="121"/>
      <c r="E842" s="336"/>
      <c r="F842" s="122"/>
      <c r="G842" s="46"/>
      <c r="H842" s="45"/>
      <c r="I842" s="45"/>
      <c r="J842" s="45"/>
      <c r="K842" s="45"/>
      <c r="L842" s="45"/>
      <c r="M842" s="46"/>
      <c r="N842" s="46"/>
      <c r="O842" s="48"/>
      <c r="P842" s="48"/>
      <c r="Q842" s="46"/>
      <c r="R842" s="48"/>
      <c r="S842" s="48"/>
      <c r="T842" s="48"/>
      <c r="U842" s="48"/>
      <c r="V842" s="48"/>
      <c r="W842" s="46"/>
      <c r="X842" s="48"/>
      <c r="Y842" s="48"/>
      <c r="Z842" s="157"/>
      <c r="AA842" s="47"/>
      <c r="AB842" s="97"/>
      <c r="AC842" s="49"/>
      <c r="AD842" s="49"/>
      <c r="AE842" s="49"/>
      <c r="AF842" s="49"/>
      <c r="AG842" s="49"/>
      <c r="AH842" s="47"/>
      <c r="AI842" s="47"/>
      <c r="AJ842" s="47"/>
      <c r="AK842" s="190"/>
      <c r="AL842" s="190"/>
      <c r="AM842" s="190"/>
      <c r="AN842" s="190"/>
      <c r="AO842" s="190"/>
      <c r="AP842" s="151"/>
      <c r="AQ842" s="322"/>
      <c r="AR842" s="322"/>
      <c r="AS842" s="322"/>
      <c r="AT842" s="47"/>
      <c r="AU842" s="47"/>
      <c r="AV842" s="47"/>
      <c r="AW842" s="47"/>
      <c r="AX842" s="322"/>
      <c r="AY842" s="98"/>
      <c r="AZ842" s="98"/>
      <c r="BA842" s="47"/>
      <c r="BB842" s="47"/>
      <c r="BC842" s="47"/>
      <c r="BD842" s="47"/>
      <c r="BE842" s="97"/>
      <c r="BF842" s="49"/>
      <c r="BG842" s="239"/>
      <c r="BH842" s="342"/>
      <c r="BI842" s="49"/>
      <c r="BJ842" s="49"/>
      <c r="BK842" s="49"/>
      <c r="BL842" s="49"/>
      <c r="BM842" s="49"/>
      <c r="BN842" s="47"/>
      <c r="BO842" s="49"/>
      <c r="BP842" s="49"/>
      <c r="BQ842" s="49"/>
      <c r="BR842" s="323"/>
      <c r="BS842" s="323"/>
      <c r="BT842" s="323"/>
      <c r="BU842" s="49"/>
      <c r="BV842" s="49"/>
      <c r="BW842" s="97"/>
      <c r="BX842" s="97"/>
      <c r="BY842" s="97"/>
      <c r="BZ842" s="97"/>
      <c r="CA842" s="49"/>
      <c r="CB842" s="49"/>
      <c r="CC842" s="49"/>
      <c r="CD842" s="49"/>
      <c r="CE842" s="49"/>
      <c r="CF842" s="49"/>
      <c r="CG842" s="49"/>
      <c r="CH842" s="49"/>
      <c r="CI842" s="97"/>
      <c r="CJ842" s="97"/>
      <c r="CK842" s="97"/>
      <c r="CL842" s="97"/>
      <c r="CM842" s="335"/>
      <c r="CN842" s="337"/>
      <c r="CO842" s="315" t="str">
        <f>IF(Формулы!R842&gt;V842,"22-?,Дата 14 - Прибыл из УФСИН; ","")&amp;IF(Формулы!Q842&gt;Y842,"25-?,Дата 13 - Выбыл в УФСИН;","")&amp;IF(YEAR(ДАННЫЕ!$F$1)=YEAR(ДАННЫЕ!B842),IF(AT842&gt;0,"","40-?, вявлен в текущем году! "),"")&amp;IF(YEAR($F$1)=YEAR(W842),IF(X842+Y842&gt;0,"","23-стоит, 24,25 - куда выбыл? "),"")&amp;IF(X842+Y842&gt;0,IF(YEAR($F$1)=YEAR(W842),"","24+25&gt;0? 23 - когда выбыл? "),"")&amp;IF(BA842&lt;BB842,"47&gt;=48; ","")&amp;IF(BA842&lt;BC842,"47&gt;=49; ","")&amp;IF(BA842&lt;BD842,"47&gt;=50; ","")&amp;IF(BE842&gt;0,IF(BF842&gt;0,IF(AU842&gt;AV842,"","41 и 42 - ? (51 и 52 &gt; 0);"),"51 &gt; 0 52 - ?;"),"")&amp;IF(AU842&gt;0,IF(AV842&gt;AU842,"41&gt;42;","")&amp;IF(BE842&gt;0,"","41&gt;0 51-?;"),"")&amp;IF(BF842&gt;0,IF(BE842&gt;0,"","52&gt;0 51-?;"),"")&amp;IF(AW842&gt;=AX842,"","43&gt;44;")&amp;IF(CA842&gt;0,IF(AW842&gt;0,"","71 &gt; 0 43-?;"),"")</f>
        <v/>
      </c>
    </row>
    <row r="843" spans="1:93" s="250" customFormat="1" ht="15" customHeight="1" x14ac:dyDescent="0.2">
      <c r="A843" s="45"/>
      <c r="B843" s="46"/>
      <c r="C843" s="121"/>
      <c r="D843" s="121"/>
      <c r="E843" s="336"/>
      <c r="F843" s="122"/>
      <c r="G843" s="46"/>
      <c r="H843" s="45"/>
      <c r="I843" s="45"/>
      <c r="J843" s="45"/>
      <c r="K843" s="45"/>
      <c r="L843" s="45"/>
      <c r="M843" s="46"/>
      <c r="N843" s="46"/>
      <c r="O843" s="48"/>
      <c r="P843" s="48"/>
      <c r="Q843" s="46"/>
      <c r="R843" s="48"/>
      <c r="S843" s="48"/>
      <c r="T843" s="48"/>
      <c r="U843" s="48"/>
      <c r="V843" s="48"/>
      <c r="W843" s="46"/>
      <c r="X843" s="48"/>
      <c r="Y843" s="48"/>
      <c r="Z843" s="157"/>
      <c r="AA843" s="47"/>
      <c r="AB843" s="97"/>
      <c r="AC843" s="49"/>
      <c r="AD843" s="49"/>
      <c r="AE843" s="49"/>
      <c r="AF843" s="49"/>
      <c r="AG843" s="49"/>
      <c r="AH843" s="47"/>
      <c r="AI843" s="47"/>
      <c r="AJ843" s="47"/>
      <c r="AK843" s="190"/>
      <c r="AL843" s="190"/>
      <c r="AM843" s="190"/>
      <c r="AN843" s="190"/>
      <c r="AO843" s="190"/>
      <c r="AP843" s="151"/>
      <c r="AQ843" s="322"/>
      <c r="AR843" s="322"/>
      <c r="AS843" s="322"/>
      <c r="AT843" s="47"/>
      <c r="AU843" s="47"/>
      <c r="AV843" s="47"/>
      <c r="AW843" s="47"/>
      <c r="AX843" s="322"/>
      <c r="AY843" s="98"/>
      <c r="AZ843" s="98"/>
      <c r="BA843" s="47"/>
      <c r="BB843" s="47"/>
      <c r="BC843" s="47"/>
      <c r="BD843" s="47"/>
      <c r="BE843" s="97"/>
      <c r="BF843" s="49"/>
      <c r="BG843" s="239"/>
      <c r="BH843" s="342"/>
      <c r="BI843" s="49"/>
      <c r="BJ843" s="49"/>
      <c r="BK843" s="49"/>
      <c r="BL843" s="49"/>
      <c r="BM843" s="49"/>
      <c r="BN843" s="47"/>
      <c r="BO843" s="49"/>
      <c r="BP843" s="49"/>
      <c r="BQ843" s="49"/>
      <c r="BR843" s="323"/>
      <c r="BS843" s="323"/>
      <c r="BT843" s="323"/>
      <c r="BU843" s="49"/>
      <c r="BV843" s="49"/>
      <c r="BW843" s="97"/>
      <c r="BX843" s="97"/>
      <c r="BY843" s="97"/>
      <c r="BZ843" s="97"/>
      <c r="CA843" s="49"/>
      <c r="CB843" s="49"/>
      <c r="CC843" s="49"/>
      <c r="CD843" s="49"/>
      <c r="CE843" s="49"/>
      <c r="CF843" s="49"/>
      <c r="CG843" s="49"/>
      <c r="CH843" s="49"/>
      <c r="CI843" s="97"/>
      <c r="CJ843" s="97"/>
      <c r="CK843" s="97"/>
      <c r="CL843" s="97"/>
      <c r="CM843" s="335"/>
      <c r="CN843" s="337"/>
      <c r="CO843" s="315" t="str">
        <f>IF(Формулы!R843&gt;V843,"22-?,Дата 14 - Прибыл из УФСИН; ","")&amp;IF(Формулы!Q843&gt;Y843,"25-?,Дата 13 - Выбыл в УФСИН;","")&amp;IF(YEAR(ДАННЫЕ!$F$1)=YEAR(ДАННЫЕ!B843),IF(AT843&gt;0,"","40-?, вявлен в текущем году! "),"")&amp;IF(YEAR($F$1)=YEAR(W843),IF(X843+Y843&gt;0,"","23-стоит, 24,25 - куда выбыл? "),"")&amp;IF(X843+Y843&gt;0,IF(YEAR($F$1)=YEAR(W843),"","24+25&gt;0? 23 - когда выбыл? "),"")&amp;IF(BA843&lt;BB843,"47&gt;=48; ","")&amp;IF(BA843&lt;BC843,"47&gt;=49; ","")&amp;IF(BA843&lt;BD843,"47&gt;=50; ","")&amp;IF(BE843&gt;0,IF(BF843&gt;0,IF(AU843&gt;AV843,"","41 и 42 - ? (51 и 52 &gt; 0);"),"51 &gt; 0 52 - ?;"),"")&amp;IF(AU843&gt;0,IF(AV843&gt;AU843,"41&gt;42;","")&amp;IF(BE843&gt;0,"","41&gt;0 51-?;"),"")&amp;IF(BF843&gt;0,IF(BE843&gt;0,"","52&gt;0 51-?;"),"")&amp;IF(AW843&gt;=AX843,"","43&gt;44;")&amp;IF(CA843&gt;0,IF(AW843&gt;0,"","71 &gt; 0 43-?;"),"")</f>
        <v/>
      </c>
    </row>
    <row r="844" spans="1:93" s="250" customFormat="1" ht="15" customHeight="1" x14ac:dyDescent="0.2">
      <c r="A844" s="45"/>
      <c r="B844" s="46"/>
      <c r="C844" s="121"/>
      <c r="D844" s="121"/>
      <c r="E844" s="336"/>
      <c r="F844" s="122"/>
      <c r="G844" s="46"/>
      <c r="H844" s="45"/>
      <c r="I844" s="45"/>
      <c r="J844" s="45"/>
      <c r="K844" s="45"/>
      <c r="L844" s="45"/>
      <c r="M844" s="46"/>
      <c r="N844" s="46"/>
      <c r="O844" s="48"/>
      <c r="P844" s="48"/>
      <c r="Q844" s="46"/>
      <c r="R844" s="48"/>
      <c r="S844" s="48"/>
      <c r="T844" s="48"/>
      <c r="U844" s="48"/>
      <c r="V844" s="48"/>
      <c r="W844" s="46"/>
      <c r="X844" s="48"/>
      <c r="Y844" s="48"/>
      <c r="Z844" s="157"/>
      <c r="AA844" s="47"/>
      <c r="AB844" s="97"/>
      <c r="AC844" s="49"/>
      <c r="AD844" s="49"/>
      <c r="AE844" s="49"/>
      <c r="AF844" s="49"/>
      <c r="AG844" s="49"/>
      <c r="AH844" s="47"/>
      <c r="AI844" s="47"/>
      <c r="AJ844" s="47"/>
      <c r="AK844" s="190"/>
      <c r="AL844" s="190"/>
      <c r="AM844" s="190"/>
      <c r="AN844" s="190"/>
      <c r="AO844" s="190"/>
      <c r="AP844" s="151"/>
      <c r="AQ844" s="322"/>
      <c r="AR844" s="322"/>
      <c r="AS844" s="322"/>
      <c r="AT844" s="47"/>
      <c r="AU844" s="47"/>
      <c r="AV844" s="47"/>
      <c r="AW844" s="47"/>
      <c r="AX844" s="322"/>
      <c r="AY844" s="98"/>
      <c r="AZ844" s="98"/>
      <c r="BA844" s="47"/>
      <c r="BB844" s="47"/>
      <c r="BC844" s="47"/>
      <c r="BD844" s="47"/>
      <c r="BE844" s="97"/>
      <c r="BF844" s="49"/>
      <c r="BG844" s="239"/>
      <c r="BH844" s="342"/>
      <c r="BI844" s="49"/>
      <c r="BJ844" s="49"/>
      <c r="BK844" s="49"/>
      <c r="BL844" s="49"/>
      <c r="BM844" s="49"/>
      <c r="BN844" s="47"/>
      <c r="BO844" s="49"/>
      <c r="BP844" s="49"/>
      <c r="BQ844" s="49"/>
      <c r="BR844" s="323"/>
      <c r="BS844" s="323"/>
      <c r="BT844" s="323"/>
      <c r="BU844" s="49"/>
      <c r="BV844" s="49"/>
      <c r="BW844" s="97"/>
      <c r="BX844" s="97"/>
      <c r="BY844" s="97"/>
      <c r="BZ844" s="97"/>
      <c r="CA844" s="49"/>
      <c r="CB844" s="49"/>
      <c r="CC844" s="49"/>
      <c r="CD844" s="49"/>
      <c r="CE844" s="49"/>
      <c r="CF844" s="49"/>
      <c r="CG844" s="49"/>
      <c r="CH844" s="49"/>
      <c r="CI844" s="97"/>
      <c r="CJ844" s="97"/>
      <c r="CK844" s="97"/>
      <c r="CL844" s="97"/>
      <c r="CM844" s="335"/>
      <c r="CN844" s="337"/>
      <c r="CO844" s="315" t="str">
        <f>IF(Формулы!R844&gt;V844,"22-?,Дата 14 - Прибыл из УФСИН; ","")&amp;IF(Формулы!Q844&gt;Y844,"25-?,Дата 13 - Выбыл в УФСИН;","")&amp;IF(YEAR(ДАННЫЕ!$F$1)=YEAR(ДАННЫЕ!B844),IF(AT844&gt;0,"","40-?, вявлен в текущем году! "),"")&amp;IF(YEAR($F$1)=YEAR(W844),IF(X844+Y844&gt;0,"","23-стоит, 24,25 - куда выбыл? "),"")&amp;IF(X844+Y844&gt;0,IF(YEAR($F$1)=YEAR(W844),"","24+25&gt;0? 23 - когда выбыл? "),"")&amp;IF(BA844&lt;BB844,"47&gt;=48; ","")&amp;IF(BA844&lt;BC844,"47&gt;=49; ","")&amp;IF(BA844&lt;BD844,"47&gt;=50; ","")&amp;IF(BE844&gt;0,IF(BF844&gt;0,IF(AU844&gt;AV844,"","41 и 42 - ? (51 и 52 &gt; 0);"),"51 &gt; 0 52 - ?;"),"")&amp;IF(AU844&gt;0,IF(AV844&gt;AU844,"41&gt;42;","")&amp;IF(BE844&gt;0,"","41&gt;0 51-?;"),"")&amp;IF(BF844&gt;0,IF(BE844&gt;0,"","52&gt;0 51-?;"),"")&amp;IF(AW844&gt;=AX844,"","43&gt;44;")&amp;IF(CA844&gt;0,IF(AW844&gt;0,"","71 &gt; 0 43-?;"),"")</f>
        <v/>
      </c>
    </row>
    <row r="845" spans="1:93" s="250" customFormat="1" ht="15" customHeight="1" x14ac:dyDescent="0.2">
      <c r="A845" s="45"/>
      <c r="B845" s="46"/>
      <c r="C845" s="121"/>
      <c r="D845" s="121"/>
      <c r="E845" s="336"/>
      <c r="F845" s="122"/>
      <c r="G845" s="46"/>
      <c r="H845" s="45"/>
      <c r="I845" s="45"/>
      <c r="J845" s="45"/>
      <c r="K845" s="45"/>
      <c r="L845" s="45"/>
      <c r="M845" s="46"/>
      <c r="N845" s="46"/>
      <c r="O845" s="48"/>
      <c r="P845" s="48"/>
      <c r="Q845" s="46"/>
      <c r="R845" s="48"/>
      <c r="S845" s="48"/>
      <c r="T845" s="48"/>
      <c r="U845" s="48"/>
      <c r="V845" s="48"/>
      <c r="W845" s="46"/>
      <c r="X845" s="48"/>
      <c r="Y845" s="48"/>
      <c r="Z845" s="157"/>
      <c r="AA845" s="47"/>
      <c r="AB845" s="97"/>
      <c r="AC845" s="49"/>
      <c r="AD845" s="49"/>
      <c r="AE845" s="49"/>
      <c r="AF845" s="49"/>
      <c r="AG845" s="49"/>
      <c r="AH845" s="47"/>
      <c r="AI845" s="47"/>
      <c r="AJ845" s="47"/>
      <c r="AK845" s="190"/>
      <c r="AL845" s="190"/>
      <c r="AM845" s="190"/>
      <c r="AN845" s="190"/>
      <c r="AO845" s="190"/>
      <c r="AP845" s="151"/>
      <c r="AQ845" s="322"/>
      <c r="AR845" s="322"/>
      <c r="AS845" s="322"/>
      <c r="AT845" s="47"/>
      <c r="AU845" s="47"/>
      <c r="AV845" s="47"/>
      <c r="AW845" s="47"/>
      <c r="AX845" s="322"/>
      <c r="AY845" s="98"/>
      <c r="AZ845" s="98"/>
      <c r="BA845" s="47"/>
      <c r="BB845" s="47"/>
      <c r="BC845" s="47"/>
      <c r="BD845" s="47"/>
      <c r="BE845" s="97"/>
      <c r="BF845" s="49"/>
      <c r="BG845" s="239"/>
      <c r="BH845" s="342"/>
      <c r="BI845" s="49"/>
      <c r="BJ845" s="49"/>
      <c r="BK845" s="49"/>
      <c r="BL845" s="49"/>
      <c r="BM845" s="49"/>
      <c r="BN845" s="47"/>
      <c r="BO845" s="49"/>
      <c r="BP845" s="49"/>
      <c r="BQ845" s="49"/>
      <c r="BR845" s="323"/>
      <c r="BS845" s="323"/>
      <c r="BT845" s="323"/>
      <c r="BU845" s="49"/>
      <c r="BV845" s="49"/>
      <c r="BW845" s="97"/>
      <c r="BX845" s="97"/>
      <c r="BY845" s="97"/>
      <c r="BZ845" s="97"/>
      <c r="CA845" s="49"/>
      <c r="CB845" s="49"/>
      <c r="CC845" s="49"/>
      <c r="CD845" s="49"/>
      <c r="CE845" s="49"/>
      <c r="CF845" s="49"/>
      <c r="CG845" s="49"/>
      <c r="CH845" s="49"/>
      <c r="CI845" s="97"/>
      <c r="CJ845" s="97"/>
      <c r="CK845" s="97"/>
      <c r="CL845" s="97"/>
      <c r="CM845" s="335"/>
      <c r="CN845" s="337"/>
      <c r="CO845" s="315" t="str">
        <f>IF(Формулы!R845&gt;V845,"22-?,Дата 14 - Прибыл из УФСИН; ","")&amp;IF(Формулы!Q845&gt;Y845,"25-?,Дата 13 - Выбыл в УФСИН;","")&amp;IF(YEAR(ДАННЫЕ!$F$1)=YEAR(ДАННЫЕ!B845),IF(AT845&gt;0,"","40-?, вявлен в текущем году! "),"")&amp;IF(YEAR($F$1)=YEAR(W845),IF(X845+Y845&gt;0,"","23-стоит, 24,25 - куда выбыл? "),"")&amp;IF(X845+Y845&gt;0,IF(YEAR($F$1)=YEAR(W845),"","24+25&gt;0? 23 - когда выбыл? "),"")&amp;IF(BA845&lt;BB845,"47&gt;=48; ","")&amp;IF(BA845&lt;BC845,"47&gt;=49; ","")&amp;IF(BA845&lt;BD845,"47&gt;=50; ","")&amp;IF(BE845&gt;0,IF(BF845&gt;0,IF(AU845&gt;AV845,"","41 и 42 - ? (51 и 52 &gt; 0);"),"51 &gt; 0 52 - ?;"),"")&amp;IF(AU845&gt;0,IF(AV845&gt;AU845,"41&gt;42;","")&amp;IF(BE845&gt;0,"","41&gt;0 51-?;"),"")&amp;IF(BF845&gt;0,IF(BE845&gt;0,"","52&gt;0 51-?;"),"")&amp;IF(AW845&gt;=AX845,"","43&gt;44;")&amp;IF(CA845&gt;0,IF(AW845&gt;0,"","71 &gt; 0 43-?;"),"")</f>
        <v/>
      </c>
    </row>
    <row r="846" spans="1:93" s="250" customFormat="1" ht="15" customHeight="1" x14ac:dyDescent="0.2">
      <c r="A846" s="45"/>
      <c r="B846" s="46"/>
      <c r="C846" s="121"/>
      <c r="D846" s="121"/>
      <c r="E846" s="336"/>
      <c r="F846" s="122"/>
      <c r="G846" s="46"/>
      <c r="H846" s="45"/>
      <c r="I846" s="45"/>
      <c r="J846" s="45"/>
      <c r="K846" s="45"/>
      <c r="L846" s="45"/>
      <c r="M846" s="46"/>
      <c r="N846" s="46"/>
      <c r="O846" s="48"/>
      <c r="P846" s="48"/>
      <c r="Q846" s="46"/>
      <c r="R846" s="48"/>
      <c r="S846" s="48"/>
      <c r="T846" s="48"/>
      <c r="U846" s="48"/>
      <c r="V846" s="48"/>
      <c r="W846" s="46"/>
      <c r="X846" s="48"/>
      <c r="Y846" s="48"/>
      <c r="Z846" s="157"/>
      <c r="AA846" s="47"/>
      <c r="AB846" s="97"/>
      <c r="AC846" s="49"/>
      <c r="AD846" s="49"/>
      <c r="AE846" s="49"/>
      <c r="AF846" s="49"/>
      <c r="AG846" s="49"/>
      <c r="AH846" s="47"/>
      <c r="AI846" s="47"/>
      <c r="AJ846" s="47"/>
      <c r="AK846" s="190"/>
      <c r="AL846" s="190"/>
      <c r="AM846" s="190"/>
      <c r="AN846" s="190"/>
      <c r="AO846" s="190"/>
      <c r="AP846" s="151"/>
      <c r="AQ846" s="322"/>
      <c r="AR846" s="322"/>
      <c r="AS846" s="322"/>
      <c r="AT846" s="47"/>
      <c r="AU846" s="47"/>
      <c r="AV846" s="47"/>
      <c r="AW846" s="47"/>
      <c r="AX846" s="322"/>
      <c r="AY846" s="98"/>
      <c r="AZ846" s="98"/>
      <c r="BA846" s="47"/>
      <c r="BB846" s="47"/>
      <c r="BC846" s="47"/>
      <c r="BD846" s="47"/>
      <c r="BE846" s="97"/>
      <c r="BF846" s="49"/>
      <c r="BG846" s="239"/>
      <c r="BH846" s="342"/>
      <c r="BI846" s="49"/>
      <c r="BJ846" s="49"/>
      <c r="BK846" s="49"/>
      <c r="BL846" s="49"/>
      <c r="BM846" s="49"/>
      <c r="BN846" s="47"/>
      <c r="BO846" s="49"/>
      <c r="BP846" s="49"/>
      <c r="BQ846" s="49"/>
      <c r="BR846" s="323"/>
      <c r="BS846" s="323"/>
      <c r="BT846" s="323"/>
      <c r="BU846" s="49"/>
      <c r="BV846" s="49"/>
      <c r="BW846" s="97"/>
      <c r="BX846" s="97"/>
      <c r="BY846" s="97"/>
      <c r="BZ846" s="97"/>
      <c r="CA846" s="49"/>
      <c r="CB846" s="49"/>
      <c r="CC846" s="49"/>
      <c r="CD846" s="49"/>
      <c r="CE846" s="49"/>
      <c r="CF846" s="49"/>
      <c r="CG846" s="49"/>
      <c r="CH846" s="49"/>
      <c r="CI846" s="97"/>
      <c r="CJ846" s="97"/>
      <c r="CK846" s="97"/>
      <c r="CL846" s="97"/>
      <c r="CM846" s="335"/>
      <c r="CN846" s="337"/>
      <c r="CO846" s="315" t="str">
        <f>IF(Формулы!R846&gt;V846,"22-?,Дата 14 - Прибыл из УФСИН; ","")&amp;IF(Формулы!Q846&gt;Y846,"25-?,Дата 13 - Выбыл в УФСИН;","")&amp;IF(YEAR(ДАННЫЕ!$F$1)=YEAR(ДАННЫЕ!B846),IF(AT846&gt;0,"","40-?, вявлен в текущем году! "),"")&amp;IF(YEAR($F$1)=YEAR(W846),IF(X846+Y846&gt;0,"","23-стоит, 24,25 - куда выбыл? "),"")&amp;IF(X846+Y846&gt;0,IF(YEAR($F$1)=YEAR(W846),"","24+25&gt;0? 23 - когда выбыл? "),"")&amp;IF(BA846&lt;BB846,"47&gt;=48; ","")&amp;IF(BA846&lt;BC846,"47&gt;=49; ","")&amp;IF(BA846&lt;BD846,"47&gt;=50; ","")&amp;IF(BE846&gt;0,IF(BF846&gt;0,IF(AU846&gt;AV846,"","41 и 42 - ? (51 и 52 &gt; 0);"),"51 &gt; 0 52 - ?;"),"")&amp;IF(AU846&gt;0,IF(AV846&gt;AU846,"41&gt;42;","")&amp;IF(BE846&gt;0,"","41&gt;0 51-?;"),"")&amp;IF(BF846&gt;0,IF(BE846&gt;0,"","52&gt;0 51-?;"),"")&amp;IF(AW846&gt;=AX846,"","43&gt;44;")&amp;IF(CA846&gt;0,IF(AW846&gt;0,"","71 &gt; 0 43-?;"),"")</f>
        <v/>
      </c>
    </row>
    <row r="847" spans="1:93" s="250" customFormat="1" ht="15" customHeight="1" x14ac:dyDescent="0.2">
      <c r="A847" s="45"/>
      <c r="B847" s="46"/>
      <c r="C847" s="121"/>
      <c r="D847" s="121"/>
      <c r="E847" s="336"/>
      <c r="F847" s="122"/>
      <c r="G847" s="46"/>
      <c r="H847" s="45"/>
      <c r="I847" s="45"/>
      <c r="J847" s="45"/>
      <c r="K847" s="45"/>
      <c r="L847" s="45"/>
      <c r="M847" s="46"/>
      <c r="N847" s="46"/>
      <c r="O847" s="48"/>
      <c r="P847" s="48"/>
      <c r="Q847" s="46"/>
      <c r="R847" s="48"/>
      <c r="S847" s="48"/>
      <c r="T847" s="48"/>
      <c r="U847" s="48"/>
      <c r="V847" s="48"/>
      <c r="W847" s="46"/>
      <c r="X847" s="48"/>
      <c r="Y847" s="48"/>
      <c r="Z847" s="157"/>
      <c r="AA847" s="47"/>
      <c r="AB847" s="97"/>
      <c r="AC847" s="49"/>
      <c r="AD847" s="49"/>
      <c r="AE847" s="49"/>
      <c r="AF847" s="49"/>
      <c r="AG847" s="49"/>
      <c r="AH847" s="47"/>
      <c r="AI847" s="47"/>
      <c r="AJ847" s="47"/>
      <c r="AK847" s="190"/>
      <c r="AL847" s="190"/>
      <c r="AM847" s="190"/>
      <c r="AN847" s="190"/>
      <c r="AO847" s="190"/>
      <c r="AP847" s="151"/>
      <c r="AQ847" s="322"/>
      <c r="AR847" s="322"/>
      <c r="AS847" s="322"/>
      <c r="AT847" s="47"/>
      <c r="AU847" s="47"/>
      <c r="AV847" s="47"/>
      <c r="AW847" s="47"/>
      <c r="AX847" s="322"/>
      <c r="AY847" s="98"/>
      <c r="AZ847" s="98"/>
      <c r="BA847" s="47"/>
      <c r="BB847" s="47"/>
      <c r="BC847" s="47"/>
      <c r="BD847" s="47"/>
      <c r="BE847" s="97"/>
      <c r="BF847" s="49"/>
      <c r="BG847" s="239"/>
      <c r="BH847" s="342"/>
      <c r="BI847" s="49"/>
      <c r="BJ847" s="49"/>
      <c r="BK847" s="49"/>
      <c r="BL847" s="49"/>
      <c r="BM847" s="49"/>
      <c r="BN847" s="47"/>
      <c r="BO847" s="49"/>
      <c r="BP847" s="49"/>
      <c r="BQ847" s="49"/>
      <c r="BR847" s="323"/>
      <c r="BS847" s="323"/>
      <c r="BT847" s="323"/>
      <c r="BU847" s="49"/>
      <c r="BV847" s="49"/>
      <c r="BW847" s="97"/>
      <c r="BX847" s="97"/>
      <c r="BY847" s="97"/>
      <c r="BZ847" s="97"/>
      <c r="CA847" s="49"/>
      <c r="CB847" s="49"/>
      <c r="CC847" s="49"/>
      <c r="CD847" s="49"/>
      <c r="CE847" s="49"/>
      <c r="CF847" s="49"/>
      <c r="CG847" s="49"/>
      <c r="CH847" s="49"/>
      <c r="CI847" s="97"/>
      <c r="CJ847" s="97"/>
      <c r="CK847" s="97"/>
      <c r="CL847" s="97"/>
      <c r="CM847" s="335"/>
      <c r="CN847" s="337"/>
      <c r="CO847" s="315" t="str">
        <f>IF(Формулы!R847&gt;V847,"22-?,Дата 14 - Прибыл из УФСИН; ","")&amp;IF(Формулы!Q847&gt;Y847,"25-?,Дата 13 - Выбыл в УФСИН;","")&amp;IF(YEAR(ДАННЫЕ!$F$1)=YEAR(ДАННЫЕ!B847),IF(AT847&gt;0,"","40-?, вявлен в текущем году! "),"")&amp;IF(YEAR($F$1)=YEAR(W847),IF(X847+Y847&gt;0,"","23-стоит, 24,25 - куда выбыл? "),"")&amp;IF(X847+Y847&gt;0,IF(YEAR($F$1)=YEAR(W847),"","24+25&gt;0? 23 - когда выбыл? "),"")&amp;IF(BA847&lt;BB847,"47&gt;=48; ","")&amp;IF(BA847&lt;BC847,"47&gt;=49; ","")&amp;IF(BA847&lt;BD847,"47&gt;=50; ","")&amp;IF(BE847&gt;0,IF(BF847&gt;0,IF(AU847&gt;AV847,"","41 и 42 - ? (51 и 52 &gt; 0);"),"51 &gt; 0 52 - ?;"),"")&amp;IF(AU847&gt;0,IF(AV847&gt;AU847,"41&gt;42;","")&amp;IF(BE847&gt;0,"","41&gt;0 51-?;"),"")&amp;IF(BF847&gt;0,IF(BE847&gt;0,"","52&gt;0 51-?;"),"")&amp;IF(AW847&gt;=AX847,"","43&gt;44;")&amp;IF(CA847&gt;0,IF(AW847&gt;0,"","71 &gt; 0 43-?;"),"")</f>
        <v/>
      </c>
    </row>
    <row r="848" spans="1:93" s="250" customFormat="1" ht="15" customHeight="1" x14ac:dyDescent="0.2">
      <c r="A848" s="45"/>
      <c r="B848" s="46"/>
      <c r="C848" s="121"/>
      <c r="D848" s="121"/>
      <c r="E848" s="336"/>
      <c r="F848" s="122"/>
      <c r="G848" s="46"/>
      <c r="H848" s="45"/>
      <c r="I848" s="45"/>
      <c r="J848" s="45"/>
      <c r="K848" s="45"/>
      <c r="L848" s="45"/>
      <c r="M848" s="46"/>
      <c r="N848" s="46"/>
      <c r="O848" s="48"/>
      <c r="P848" s="48"/>
      <c r="Q848" s="46"/>
      <c r="R848" s="48"/>
      <c r="S848" s="48"/>
      <c r="T848" s="48"/>
      <c r="U848" s="48"/>
      <c r="V848" s="48"/>
      <c r="W848" s="46"/>
      <c r="X848" s="48"/>
      <c r="Y848" s="48"/>
      <c r="Z848" s="157"/>
      <c r="AA848" s="47"/>
      <c r="AB848" s="97"/>
      <c r="AC848" s="49"/>
      <c r="AD848" s="49"/>
      <c r="AE848" s="49"/>
      <c r="AF848" s="49"/>
      <c r="AG848" s="49"/>
      <c r="AH848" s="47"/>
      <c r="AI848" s="47"/>
      <c r="AJ848" s="47"/>
      <c r="AK848" s="190"/>
      <c r="AL848" s="190"/>
      <c r="AM848" s="190"/>
      <c r="AN848" s="190"/>
      <c r="AO848" s="190"/>
      <c r="AP848" s="151"/>
      <c r="AQ848" s="322"/>
      <c r="AR848" s="322"/>
      <c r="AS848" s="322"/>
      <c r="AT848" s="47"/>
      <c r="AU848" s="47"/>
      <c r="AV848" s="47"/>
      <c r="AW848" s="47"/>
      <c r="AX848" s="322"/>
      <c r="AY848" s="98"/>
      <c r="AZ848" s="98"/>
      <c r="BA848" s="47"/>
      <c r="BB848" s="47"/>
      <c r="BC848" s="47"/>
      <c r="BD848" s="47"/>
      <c r="BE848" s="97"/>
      <c r="BF848" s="49"/>
      <c r="BG848" s="239"/>
      <c r="BH848" s="342"/>
      <c r="BI848" s="49"/>
      <c r="BJ848" s="49"/>
      <c r="BK848" s="49"/>
      <c r="BL848" s="49"/>
      <c r="BM848" s="49"/>
      <c r="BN848" s="47"/>
      <c r="BO848" s="49"/>
      <c r="BP848" s="49"/>
      <c r="BQ848" s="49"/>
      <c r="BR848" s="323"/>
      <c r="BS848" s="323"/>
      <c r="BT848" s="323"/>
      <c r="BU848" s="49"/>
      <c r="BV848" s="49"/>
      <c r="BW848" s="97"/>
      <c r="BX848" s="97"/>
      <c r="BY848" s="97"/>
      <c r="BZ848" s="97"/>
      <c r="CA848" s="49"/>
      <c r="CB848" s="49"/>
      <c r="CC848" s="49"/>
      <c r="CD848" s="49"/>
      <c r="CE848" s="49"/>
      <c r="CF848" s="49"/>
      <c r="CG848" s="49"/>
      <c r="CH848" s="49"/>
      <c r="CI848" s="97"/>
      <c r="CJ848" s="97"/>
      <c r="CK848" s="97"/>
      <c r="CL848" s="97"/>
      <c r="CM848" s="335"/>
      <c r="CN848" s="337"/>
      <c r="CO848" s="315" t="str">
        <f>IF(Формулы!R848&gt;V848,"22-?,Дата 14 - Прибыл из УФСИН; ","")&amp;IF(Формулы!Q848&gt;Y848,"25-?,Дата 13 - Выбыл в УФСИН;","")&amp;IF(YEAR(ДАННЫЕ!$F$1)=YEAR(ДАННЫЕ!B848),IF(AT848&gt;0,"","40-?, вявлен в текущем году! "),"")&amp;IF(YEAR($F$1)=YEAR(W848),IF(X848+Y848&gt;0,"","23-стоит, 24,25 - куда выбыл? "),"")&amp;IF(X848+Y848&gt;0,IF(YEAR($F$1)=YEAR(W848),"","24+25&gt;0? 23 - когда выбыл? "),"")&amp;IF(BA848&lt;BB848,"47&gt;=48; ","")&amp;IF(BA848&lt;BC848,"47&gt;=49; ","")&amp;IF(BA848&lt;BD848,"47&gt;=50; ","")&amp;IF(BE848&gt;0,IF(BF848&gt;0,IF(AU848&gt;AV848,"","41 и 42 - ? (51 и 52 &gt; 0);"),"51 &gt; 0 52 - ?;"),"")&amp;IF(AU848&gt;0,IF(AV848&gt;AU848,"41&gt;42;","")&amp;IF(BE848&gt;0,"","41&gt;0 51-?;"),"")&amp;IF(BF848&gt;0,IF(BE848&gt;0,"","52&gt;0 51-?;"),"")&amp;IF(AW848&gt;=AX848,"","43&gt;44;")&amp;IF(CA848&gt;0,IF(AW848&gt;0,"","71 &gt; 0 43-?;"),"")</f>
        <v/>
      </c>
    </row>
    <row r="849" spans="1:93" s="250" customFormat="1" ht="15" customHeight="1" x14ac:dyDescent="0.2">
      <c r="A849" s="45"/>
      <c r="B849" s="46"/>
      <c r="C849" s="121"/>
      <c r="D849" s="121"/>
      <c r="E849" s="336"/>
      <c r="F849" s="122"/>
      <c r="G849" s="46"/>
      <c r="H849" s="45"/>
      <c r="I849" s="45"/>
      <c r="J849" s="45"/>
      <c r="K849" s="45"/>
      <c r="L849" s="45"/>
      <c r="M849" s="46"/>
      <c r="N849" s="46"/>
      <c r="O849" s="48"/>
      <c r="P849" s="48"/>
      <c r="Q849" s="46"/>
      <c r="R849" s="48"/>
      <c r="S849" s="48"/>
      <c r="T849" s="48"/>
      <c r="U849" s="48"/>
      <c r="V849" s="48"/>
      <c r="W849" s="46"/>
      <c r="X849" s="48"/>
      <c r="Y849" s="48"/>
      <c r="Z849" s="157"/>
      <c r="AA849" s="47"/>
      <c r="AB849" s="97"/>
      <c r="AC849" s="49"/>
      <c r="AD849" s="49"/>
      <c r="AE849" s="49"/>
      <c r="AF849" s="49"/>
      <c r="AG849" s="49"/>
      <c r="AH849" s="47"/>
      <c r="AI849" s="47"/>
      <c r="AJ849" s="47"/>
      <c r="AK849" s="190"/>
      <c r="AL849" s="190"/>
      <c r="AM849" s="190"/>
      <c r="AN849" s="190"/>
      <c r="AO849" s="190"/>
      <c r="AP849" s="151"/>
      <c r="AQ849" s="322"/>
      <c r="AR849" s="322"/>
      <c r="AS849" s="322"/>
      <c r="AT849" s="47"/>
      <c r="AU849" s="47"/>
      <c r="AV849" s="47"/>
      <c r="AW849" s="47"/>
      <c r="AX849" s="322"/>
      <c r="AY849" s="98"/>
      <c r="AZ849" s="98"/>
      <c r="BA849" s="47"/>
      <c r="BB849" s="47"/>
      <c r="BC849" s="47"/>
      <c r="BD849" s="47"/>
      <c r="BE849" s="97"/>
      <c r="BF849" s="49"/>
      <c r="BG849" s="239"/>
      <c r="BH849" s="342"/>
      <c r="BI849" s="49"/>
      <c r="BJ849" s="49"/>
      <c r="BK849" s="49"/>
      <c r="BL849" s="49"/>
      <c r="BM849" s="49"/>
      <c r="BN849" s="47"/>
      <c r="BO849" s="49"/>
      <c r="BP849" s="49"/>
      <c r="BQ849" s="49"/>
      <c r="BR849" s="323"/>
      <c r="BS849" s="323"/>
      <c r="BT849" s="323"/>
      <c r="BU849" s="49"/>
      <c r="BV849" s="49"/>
      <c r="BW849" s="97"/>
      <c r="BX849" s="97"/>
      <c r="BY849" s="97"/>
      <c r="BZ849" s="97"/>
      <c r="CA849" s="49"/>
      <c r="CB849" s="49"/>
      <c r="CC849" s="49"/>
      <c r="CD849" s="49"/>
      <c r="CE849" s="49"/>
      <c r="CF849" s="49"/>
      <c r="CG849" s="49"/>
      <c r="CH849" s="49"/>
      <c r="CI849" s="97"/>
      <c r="CJ849" s="97"/>
      <c r="CK849" s="97"/>
      <c r="CL849" s="97"/>
      <c r="CM849" s="335"/>
      <c r="CN849" s="337"/>
      <c r="CO849" s="315" t="str">
        <f>IF(Формулы!R849&gt;V849,"22-?,Дата 14 - Прибыл из УФСИН; ","")&amp;IF(Формулы!Q849&gt;Y849,"25-?,Дата 13 - Выбыл в УФСИН;","")&amp;IF(YEAR(ДАННЫЕ!$F$1)=YEAR(ДАННЫЕ!B849),IF(AT849&gt;0,"","40-?, вявлен в текущем году! "),"")&amp;IF(YEAR($F$1)=YEAR(W849),IF(X849+Y849&gt;0,"","23-стоит, 24,25 - куда выбыл? "),"")&amp;IF(X849+Y849&gt;0,IF(YEAR($F$1)=YEAR(W849),"","24+25&gt;0? 23 - когда выбыл? "),"")&amp;IF(BA849&lt;BB849,"47&gt;=48; ","")&amp;IF(BA849&lt;BC849,"47&gt;=49; ","")&amp;IF(BA849&lt;BD849,"47&gt;=50; ","")&amp;IF(BE849&gt;0,IF(BF849&gt;0,IF(AU849&gt;AV849,"","41 и 42 - ? (51 и 52 &gt; 0);"),"51 &gt; 0 52 - ?;"),"")&amp;IF(AU849&gt;0,IF(AV849&gt;AU849,"41&gt;42;","")&amp;IF(BE849&gt;0,"","41&gt;0 51-?;"),"")&amp;IF(BF849&gt;0,IF(BE849&gt;0,"","52&gt;0 51-?;"),"")&amp;IF(AW849&gt;=AX849,"","43&gt;44;")&amp;IF(CA849&gt;0,IF(AW849&gt;0,"","71 &gt; 0 43-?;"),"")</f>
        <v/>
      </c>
    </row>
    <row r="850" spans="1:93" s="250" customFormat="1" ht="15" customHeight="1" x14ac:dyDescent="0.2">
      <c r="A850" s="45"/>
      <c r="B850" s="46"/>
      <c r="C850" s="121"/>
      <c r="D850" s="121"/>
      <c r="E850" s="336"/>
      <c r="F850" s="122"/>
      <c r="G850" s="46"/>
      <c r="H850" s="45"/>
      <c r="I850" s="45"/>
      <c r="J850" s="45"/>
      <c r="K850" s="45"/>
      <c r="L850" s="45"/>
      <c r="M850" s="46"/>
      <c r="N850" s="46"/>
      <c r="O850" s="48"/>
      <c r="P850" s="48"/>
      <c r="Q850" s="46"/>
      <c r="R850" s="48"/>
      <c r="S850" s="48"/>
      <c r="T850" s="48"/>
      <c r="U850" s="48"/>
      <c r="V850" s="48"/>
      <c r="W850" s="46"/>
      <c r="X850" s="48"/>
      <c r="Y850" s="48"/>
      <c r="Z850" s="157"/>
      <c r="AA850" s="47"/>
      <c r="AB850" s="97"/>
      <c r="AC850" s="49"/>
      <c r="AD850" s="49"/>
      <c r="AE850" s="49"/>
      <c r="AF850" s="49"/>
      <c r="AG850" s="49"/>
      <c r="AH850" s="47"/>
      <c r="AI850" s="47"/>
      <c r="AJ850" s="47"/>
      <c r="AK850" s="190"/>
      <c r="AL850" s="190"/>
      <c r="AM850" s="190"/>
      <c r="AN850" s="190"/>
      <c r="AO850" s="190"/>
      <c r="AP850" s="151"/>
      <c r="AQ850" s="322"/>
      <c r="AR850" s="322"/>
      <c r="AS850" s="322"/>
      <c r="AT850" s="47"/>
      <c r="AU850" s="47"/>
      <c r="AV850" s="47"/>
      <c r="AW850" s="47"/>
      <c r="AX850" s="322"/>
      <c r="AY850" s="98"/>
      <c r="AZ850" s="98"/>
      <c r="BA850" s="47"/>
      <c r="BB850" s="47"/>
      <c r="BC850" s="47"/>
      <c r="BD850" s="47"/>
      <c r="BE850" s="97"/>
      <c r="BF850" s="49"/>
      <c r="BG850" s="239"/>
      <c r="BH850" s="342"/>
      <c r="BI850" s="49"/>
      <c r="BJ850" s="49"/>
      <c r="BK850" s="49"/>
      <c r="BL850" s="49"/>
      <c r="BM850" s="49"/>
      <c r="BN850" s="47"/>
      <c r="BO850" s="49"/>
      <c r="BP850" s="49"/>
      <c r="BQ850" s="49"/>
      <c r="BR850" s="323"/>
      <c r="BS850" s="323"/>
      <c r="BT850" s="323"/>
      <c r="BU850" s="49"/>
      <c r="BV850" s="49"/>
      <c r="BW850" s="97"/>
      <c r="BX850" s="97"/>
      <c r="BY850" s="97"/>
      <c r="BZ850" s="97"/>
      <c r="CA850" s="49"/>
      <c r="CB850" s="49"/>
      <c r="CC850" s="49"/>
      <c r="CD850" s="49"/>
      <c r="CE850" s="49"/>
      <c r="CF850" s="49"/>
      <c r="CG850" s="49"/>
      <c r="CH850" s="49"/>
      <c r="CI850" s="97"/>
      <c r="CJ850" s="97"/>
      <c r="CK850" s="97"/>
      <c r="CL850" s="97"/>
      <c r="CM850" s="335"/>
      <c r="CN850" s="337"/>
      <c r="CO850" s="315" t="str">
        <f>IF(Формулы!R850&gt;V850,"22-?,Дата 14 - Прибыл из УФСИН; ","")&amp;IF(Формулы!Q850&gt;Y850,"25-?,Дата 13 - Выбыл в УФСИН;","")&amp;IF(YEAR(ДАННЫЕ!$F$1)=YEAR(ДАННЫЕ!B850),IF(AT850&gt;0,"","40-?, вявлен в текущем году! "),"")&amp;IF(YEAR($F$1)=YEAR(W850),IF(X850+Y850&gt;0,"","23-стоит, 24,25 - куда выбыл? "),"")&amp;IF(X850+Y850&gt;0,IF(YEAR($F$1)=YEAR(W850),"","24+25&gt;0? 23 - когда выбыл? "),"")&amp;IF(BA850&lt;BB850,"47&gt;=48; ","")&amp;IF(BA850&lt;BC850,"47&gt;=49; ","")&amp;IF(BA850&lt;BD850,"47&gt;=50; ","")&amp;IF(BE850&gt;0,IF(BF850&gt;0,IF(AU850&gt;AV850,"","41 и 42 - ? (51 и 52 &gt; 0);"),"51 &gt; 0 52 - ?;"),"")&amp;IF(AU850&gt;0,IF(AV850&gt;AU850,"41&gt;42;","")&amp;IF(BE850&gt;0,"","41&gt;0 51-?;"),"")&amp;IF(BF850&gt;0,IF(BE850&gt;0,"","52&gt;0 51-?;"),"")&amp;IF(AW850&gt;=AX850,"","43&gt;44;")&amp;IF(CA850&gt;0,IF(AW850&gt;0,"","71 &gt; 0 43-?;"),"")</f>
        <v/>
      </c>
    </row>
    <row r="851" spans="1:93" s="250" customFormat="1" ht="15" customHeight="1" x14ac:dyDescent="0.2">
      <c r="A851" s="45"/>
      <c r="B851" s="46"/>
      <c r="C851" s="121"/>
      <c r="D851" s="121"/>
      <c r="E851" s="336"/>
      <c r="F851" s="122"/>
      <c r="G851" s="46"/>
      <c r="H851" s="45"/>
      <c r="I851" s="45"/>
      <c r="J851" s="45"/>
      <c r="K851" s="45"/>
      <c r="L851" s="45"/>
      <c r="M851" s="46"/>
      <c r="N851" s="46"/>
      <c r="O851" s="48"/>
      <c r="P851" s="48"/>
      <c r="Q851" s="46"/>
      <c r="R851" s="48"/>
      <c r="S851" s="48"/>
      <c r="T851" s="48"/>
      <c r="U851" s="48"/>
      <c r="V851" s="48"/>
      <c r="W851" s="46"/>
      <c r="X851" s="48"/>
      <c r="Y851" s="48"/>
      <c r="Z851" s="157"/>
      <c r="AA851" s="47"/>
      <c r="AB851" s="97"/>
      <c r="AC851" s="49"/>
      <c r="AD851" s="49"/>
      <c r="AE851" s="49"/>
      <c r="AF851" s="49"/>
      <c r="AG851" s="49"/>
      <c r="AH851" s="47"/>
      <c r="AI851" s="47"/>
      <c r="AJ851" s="47"/>
      <c r="AK851" s="190"/>
      <c r="AL851" s="190"/>
      <c r="AM851" s="190"/>
      <c r="AN851" s="190"/>
      <c r="AO851" s="190"/>
      <c r="AP851" s="151"/>
      <c r="AQ851" s="322"/>
      <c r="AR851" s="322"/>
      <c r="AS851" s="322"/>
      <c r="AT851" s="47"/>
      <c r="AU851" s="47"/>
      <c r="AV851" s="47"/>
      <c r="AW851" s="47"/>
      <c r="AX851" s="322"/>
      <c r="AY851" s="98"/>
      <c r="AZ851" s="98"/>
      <c r="BA851" s="47"/>
      <c r="BB851" s="47"/>
      <c r="BC851" s="47"/>
      <c r="BD851" s="47"/>
      <c r="BE851" s="97"/>
      <c r="BF851" s="49"/>
      <c r="BG851" s="239"/>
      <c r="BH851" s="342"/>
      <c r="BI851" s="49"/>
      <c r="BJ851" s="49"/>
      <c r="BK851" s="49"/>
      <c r="BL851" s="49"/>
      <c r="BM851" s="49"/>
      <c r="BN851" s="47"/>
      <c r="BO851" s="49"/>
      <c r="BP851" s="49"/>
      <c r="BQ851" s="49"/>
      <c r="BR851" s="323"/>
      <c r="BS851" s="323"/>
      <c r="BT851" s="323"/>
      <c r="BU851" s="49"/>
      <c r="BV851" s="49"/>
      <c r="BW851" s="97"/>
      <c r="BX851" s="97"/>
      <c r="BY851" s="97"/>
      <c r="BZ851" s="97"/>
      <c r="CA851" s="49"/>
      <c r="CB851" s="49"/>
      <c r="CC851" s="49"/>
      <c r="CD851" s="49"/>
      <c r="CE851" s="49"/>
      <c r="CF851" s="49"/>
      <c r="CG851" s="49"/>
      <c r="CH851" s="49"/>
      <c r="CI851" s="97"/>
      <c r="CJ851" s="97"/>
      <c r="CK851" s="97"/>
      <c r="CL851" s="97"/>
      <c r="CM851" s="335"/>
      <c r="CN851" s="337"/>
      <c r="CO851" s="315" t="str">
        <f>IF(Формулы!R851&gt;V851,"22-?,Дата 14 - Прибыл из УФСИН; ","")&amp;IF(Формулы!Q851&gt;Y851,"25-?,Дата 13 - Выбыл в УФСИН;","")&amp;IF(YEAR(ДАННЫЕ!$F$1)=YEAR(ДАННЫЕ!B851),IF(AT851&gt;0,"","40-?, вявлен в текущем году! "),"")&amp;IF(YEAR($F$1)=YEAR(W851),IF(X851+Y851&gt;0,"","23-стоит, 24,25 - куда выбыл? "),"")&amp;IF(X851+Y851&gt;0,IF(YEAR($F$1)=YEAR(W851),"","24+25&gt;0? 23 - когда выбыл? "),"")&amp;IF(BA851&lt;BB851,"47&gt;=48; ","")&amp;IF(BA851&lt;BC851,"47&gt;=49; ","")&amp;IF(BA851&lt;BD851,"47&gt;=50; ","")&amp;IF(BE851&gt;0,IF(BF851&gt;0,IF(AU851&gt;AV851,"","41 и 42 - ? (51 и 52 &gt; 0);"),"51 &gt; 0 52 - ?;"),"")&amp;IF(AU851&gt;0,IF(AV851&gt;AU851,"41&gt;42;","")&amp;IF(BE851&gt;0,"","41&gt;0 51-?;"),"")&amp;IF(BF851&gt;0,IF(BE851&gt;0,"","52&gt;0 51-?;"),"")&amp;IF(AW851&gt;=AX851,"","43&gt;44;")&amp;IF(CA851&gt;0,IF(AW851&gt;0,"","71 &gt; 0 43-?;"),"")</f>
        <v/>
      </c>
    </row>
    <row r="852" spans="1:93" s="250" customFormat="1" ht="15" customHeight="1" x14ac:dyDescent="0.2">
      <c r="A852" s="45"/>
      <c r="B852" s="46"/>
      <c r="C852" s="121"/>
      <c r="D852" s="121"/>
      <c r="E852" s="336"/>
      <c r="F852" s="122"/>
      <c r="G852" s="46"/>
      <c r="H852" s="45"/>
      <c r="I852" s="45"/>
      <c r="J852" s="45"/>
      <c r="K852" s="45"/>
      <c r="L852" s="45"/>
      <c r="M852" s="46"/>
      <c r="N852" s="46"/>
      <c r="O852" s="48"/>
      <c r="P852" s="48"/>
      <c r="Q852" s="46"/>
      <c r="R852" s="48"/>
      <c r="S852" s="48"/>
      <c r="T852" s="48"/>
      <c r="U852" s="48"/>
      <c r="V852" s="48"/>
      <c r="W852" s="46"/>
      <c r="X852" s="48"/>
      <c r="Y852" s="48"/>
      <c r="Z852" s="157"/>
      <c r="AA852" s="47"/>
      <c r="AB852" s="97"/>
      <c r="AC852" s="49"/>
      <c r="AD852" s="49"/>
      <c r="AE852" s="49"/>
      <c r="AF852" s="49"/>
      <c r="AG852" s="49"/>
      <c r="AH852" s="47"/>
      <c r="AI852" s="47"/>
      <c r="AJ852" s="47"/>
      <c r="AK852" s="190"/>
      <c r="AL852" s="190"/>
      <c r="AM852" s="190"/>
      <c r="AN852" s="190"/>
      <c r="AO852" s="190"/>
      <c r="AP852" s="151"/>
      <c r="AQ852" s="322"/>
      <c r="AR852" s="322"/>
      <c r="AS852" s="322"/>
      <c r="AT852" s="47"/>
      <c r="AU852" s="47"/>
      <c r="AV852" s="47"/>
      <c r="AW852" s="47"/>
      <c r="AX852" s="322"/>
      <c r="AY852" s="98"/>
      <c r="AZ852" s="98"/>
      <c r="BA852" s="47"/>
      <c r="BB852" s="47"/>
      <c r="BC852" s="47"/>
      <c r="BD852" s="47"/>
      <c r="BE852" s="97"/>
      <c r="BF852" s="49"/>
      <c r="BG852" s="239"/>
      <c r="BH852" s="342"/>
      <c r="BI852" s="49"/>
      <c r="BJ852" s="49"/>
      <c r="BK852" s="49"/>
      <c r="BL852" s="49"/>
      <c r="BM852" s="49"/>
      <c r="BN852" s="47"/>
      <c r="BO852" s="49"/>
      <c r="BP852" s="49"/>
      <c r="BQ852" s="49"/>
      <c r="BR852" s="323"/>
      <c r="BS852" s="323"/>
      <c r="BT852" s="323"/>
      <c r="BU852" s="49"/>
      <c r="BV852" s="49"/>
      <c r="BW852" s="97"/>
      <c r="BX852" s="97"/>
      <c r="BY852" s="97"/>
      <c r="BZ852" s="97"/>
      <c r="CA852" s="49"/>
      <c r="CB852" s="49"/>
      <c r="CC852" s="49"/>
      <c r="CD852" s="49"/>
      <c r="CE852" s="49"/>
      <c r="CF852" s="49"/>
      <c r="CG852" s="49"/>
      <c r="CH852" s="49"/>
      <c r="CI852" s="97"/>
      <c r="CJ852" s="97"/>
      <c r="CK852" s="97"/>
      <c r="CL852" s="97"/>
      <c r="CM852" s="335"/>
      <c r="CN852" s="337"/>
      <c r="CO852" s="315" t="str">
        <f>IF(Формулы!R852&gt;V852,"22-?,Дата 14 - Прибыл из УФСИН; ","")&amp;IF(Формулы!Q852&gt;Y852,"25-?,Дата 13 - Выбыл в УФСИН;","")&amp;IF(YEAR(ДАННЫЕ!$F$1)=YEAR(ДАННЫЕ!B852),IF(AT852&gt;0,"","40-?, вявлен в текущем году! "),"")&amp;IF(YEAR($F$1)=YEAR(W852),IF(X852+Y852&gt;0,"","23-стоит, 24,25 - куда выбыл? "),"")&amp;IF(X852+Y852&gt;0,IF(YEAR($F$1)=YEAR(W852),"","24+25&gt;0? 23 - когда выбыл? "),"")&amp;IF(BA852&lt;BB852,"47&gt;=48; ","")&amp;IF(BA852&lt;BC852,"47&gt;=49; ","")&amp;IF(BA852&lt;BD852,"47&gt;=50; ","")&amp;IF(BE852&gt;0,IF(BF852&gt;0,IF(AU852&gt;AV852,"","41 и 42 - ? (51 и 52 &gt; 0);"),"51 &gt; 0 52 - ?;"),"")&amp;IF(AU852&gt;0,IF(AV852&gt;AU852,"41&gt;42;","")&amp;IF(BE852&gt;0,"","41&gt;0 51-?;"),"")&amp;IF(BF852&gt;0,IF(BE852&gt;0,"","52&gt;0 51-?;"),"")&amp;IF(AW852&gt;=AX852,"","43&gt;44;")&amp;IF(CA852&gt;0,IF(AW852&gt;0,"","71 &gt; 0 43-?;"),"")</f>
        <v/>
      </c>
    </row>
    <row r="853" spans="1:93" s="250" customFormat="1" ht="15" customHeight="1" x14ac:dyDescent="0.2">
      <c r="A853" s="45"/>
      <c r="B853" s="46"/>
      <c r="C853" s="121"/>
      <c r="D853" s="121"/>
      <c r="E853" s="336"/>
      <c r="F853" s="122"/>
      <c r="G853" s="46"/>
      <c r="H853" s="45"/>
      <c r="I853" s="45"/>
      <c r="J853" s="45"/>
      <c r="K853" s="45"/>
      <c r="L853" s="45"/>
      <c r="M853" s="46"/>
      <c r="N853" s="46"/>
      <c r="O853" s="48"/>
      <c r="P853" s="48"/>
      <c r="Q853" s="46"/>
      <c r="R853" s="48"/>
      <c r="S853" s="48"/>
      <c r="T853" s="48"/>
      <c r="U853" s="48"/>
      <c r="V853" s="48"/>
      <c r="W853" s="46"/>
      <c r="X853" s="48"/>
      <c r="Y853" s="48"/>
      <c r="Z853" s="157"/>
      <c r="AA853" s="47"/>
      <c r="AB853" s="97"/>
      <c r="AC853" s="49"/>
      <c r="AD853" s="49"/>
      <c r="AE853" s="49"/>
      <c r="AF853" s="49"/>
      <c r="AG853" s="49"/>
      <c r="AH853" s="47"/>
      <c r="AI853" s="47"/>
      <c r="AJ853" s="47"/>
      <c r="AK853" s="190"/>
      <c r="AL853" s="190"/>
      <c r="AM853" s="190"/>
      <c r="AN853" s="190"/>
      <c r="AO853" s="190"/>
      <c r="AP853" s="151"/>
      <c r="AQ853" s="322"/>
      <c r="AR853" s="322"/>
      <c r="AS853" s="322"/>
      <c r="AT853" s="47"/>
      <c r="AU853" s="47"/>
      <c r="AV853" s="47"/>
      <c r="AW853" s="47"/>
      <c r="AX853" s="322"/>
      <c r="AY853" s="98"/>
      <c r="AZ853" s="98"/>
      <c r="BA853" s="47"/>
      <c r="BB853" s="47"/>
      <c r="BC853" s="47"/>
      <c r="BD853" s="47"/>
      <c r="BE853" s="97"/>
      <c r="BF853" s="49"/>
      <c r="BG853" s="239"/>
      <c r="BH853" s="342"/>
      <c r="BI853" s="49"/>
      <c r="BJ853" s="49"/>
      <c r="BK853" s="49"/>
      <c r="BL853" s="49"/>
      <c r="BM853" s="49"/>
      <c r="BN853" s="47"/>
      <c r="BO853" s="49"/>
      <c r="BP853" s="49"/>
      <c r="BQ853" s="49"/>
      <c r="BR853" s="323"/>
      <c r="BS853" s="323"/>
      <c r="BT853" s="323"/>
      <c r="BU853" s="49"/>
      <c r="BV853" s="49"/>
      <c r="BW853" s="97"/>
      <c r="BX853" s="97"/>
      <c r="BY853" s="97"/>
      <c r="BZ853" s="97"/>
      <c r="CA853" s="49"/>
      <c r="CB853" s="49"/>
      <c r="CC853" s="49"/>
      <c r="CD853" s="49"/>
      <c r="CE853" s="49"/>
      <c r="CF853" s="49"/>
      <c r="CG853" s="49"/>
      <c r="CH853" s="49"/>
      <c r="CI853" s="97"/>
      <c r="CJ853" s="97"/>
      <c r="CK853" s="97"/>
      <c r="CL853" s="97"/>
      <c r="CM853" s="335"/>
      <c r="CN853" s="337"/>
      <c r="CO853" s="315" t="str">
        <f>IF(Формулы!R853&gt;V853,"22-?,Дата 14 - Прибыл из УФСИН; ","")&amp;IF(Формулы!Q853&gt;Y853,"25-?,Дата 13 - Выбыл в УФСИН;","")&amp;IF(YEAR(ДАННЫЕ!$F$1)=YEAR(ДАННЫЕ!B853),IF(AT853&gt;0,"","40-?, вявлен в текущем году! "),"")&amp;IF(YEAR($F$1)=YEAR(W853),IF(X853+Y853&gt;0,"","23-стоит, 24,25 - куда выбыл? "),"")&amp;IF(X853+Y853&gt;0,IF(YEAR($F$1)=YEAR(W853),"","24+25&gt;0? 23 - когда выбыл? "),"")&amp;IF(BA853&lt;BB853,"47&gt;=48; ","")&amp;IF(BA853&lt;BC853,"47&gt;=49; ","")&amp;IF(BA853&lt;BD853,"47&gt;=50; ","")&amp;IF(BE853&gt;0,IF(BF853&gt;0,IF(AU853&gt;AV853,"","41 и 42 - ? (51 и 52 &gt; 0);"),"51 &gt; 0 52 - ?;"),"")&amp;IF(AU853&gt;0,IF(AV853&gt;AU853,"41&gt;42;","")&amp;IF(BE853&gt;0,"","41&gt;0 51-?;"),"")&amp;IF(BF853&gt;0,IF(BE853&gt;0,"","52&gt;0 51-?;"),"")&amp;IF(AW853&gt;=AX853,"","43&gt;44;")&amp;IF(CA853&gt;0,IF(AW853&gt;0,"","71 &gt; 0 43-?;"),"")</f>
        <v/>
      </c>
    </row>
    <row r="854" spans="1:93" s="250" customFormat="1" ht="15" customHeight="1" x14ac:dyDescent="0.2">
      <c r="A854" s="45"/>
      <c r="B854" s="46"/>
      <c r="C854" s="121"/>
      <c r="D854" s="121"/>
      <c r="E854" s="336"/>
      <c r="F854" s="122"/>
      <c r="G854" s="46"/>
      <c r="H854" s="45"/>
      <c r="I854" s="45"/>
      <c r="J854" s="45"/>
      <c r="K854" s="45"/>
      <c r="L854" s="45"/>
      <c r="M854" s="46"/>
      <c r="N854" s="46"/>
      <c r="O854" s="48"/>
      <c r="P854" s="48"/>
      <c r="Q854" s="46"/>
      <c r="R854" s="48"/>
      <c r="S854" s="48"/>
      <c r="T854" s="48"/>
      <c r="U854" s="48"/>
      <c r="V854" s="48"/>
      <c r="W854" s="46"/>
      <c r="X854" s="48"/>
      <c r="Y854" s="48"/>
      <c r="Z854" s="157"/>
      <c r="AA854" s="47"/>
      <c r="AB854" s="97"/>
      <c r="AC854" s="49"/>
      <c r="AD854" s="49"/>
      <c r="AE854" s="49"/>
      <c r="AF854" s="49"/>
      <c r="AG854" s="49"/>
      <c r="AH854" s="47"/>
      <c r="AI854" s="47"/>
      <c r="AJ854" s="47"/>
      <c r="AK854" s="190"/>
      <c r="AL854" s="190"/>
      <c r="AM854" s="190"/>
      <c r="AN854" s="190"/>
      <c r="AO854" s="190"/>
      <c r="AP854" s="151"/>
      <c r="AQ854" s="322"/>
      <c r="AR854" s="322"/>
      <c r="AS854" s="322"/>
      <c r="AT854" s="47"/>
      <c r="AU854" s="47"/>
      <c r="AV854" s="47"/>
      <c r="AW854" s="47"/>
      <c r="AX854" s="322"/>
      <c r="AY854" s="98"/>
      <c r="AZ854" s="98"/>
      <c r="BA854" s="47"/>
      <c r="BB854" s="47"/>
      <c r="BC854" s="47"/>
      <c r="BD854" s="47"/>
      <c r="BE854" s="97"/>
      <c r="BF854" s="49"/>
      <c r="BG854" s="239"/>
      <c r="BH854" s="342"/>
      <c r="BI854" s="49"/>
      <c r="BJ854" s="49"/>
      <c r="BK854" s="49"/>
      <c r="BL854" s="49"/>
      <c r="BM854" s="49"/>
      <c r="BN854" s="47"/>
      <c r="BO854" s="49"/>
      <c r="BP854" s="49"/>
      <c r="BQ854" s="49"/>
      <c r="BR854" s="323"/>
      <c r="BS854" s="323"/>
      <c r="BT854" s="323"/>
      <c r="BU854" s="49"/>
      <c r="BV854" s="49"/>
      <c r="BW854" s="97"/>
      <c r="BX854" s="97"/>
      <c r="BY854" s="97"/>
      <c r="BZ854" s="97"/>
      <c r="CA854" s="49"/>
      <c r="CB854" s="49"/>
      <c r="CC854" s="49"/>
      <c r="CD854" s="49"/>
      <c r="CE854" s="49"/>
      <c r="CF854" s="49"/>
      <c r="CG854" s="49"/>
      <c r="CH854" s="49"/>
      <c r="CI854" s="97"/>
      <c r="CJ854" s="97"/>
      <c r="CK854" s="97"/>
      <c r="CL854" s="97"/>
      <c r="CM854" s="335"/>
      <c r="CN854" s="337"/>
      <c r="CO854" s="315" t="str">
        <f>IF(Формулы!R854&gt;V854,"22-?,Дата 14 - Прибыл из УФСИН; ","")&amp;IF(Формулы!Q854&gt;Y854,"25-?,Дата 13 - Выбыл в УФСИН;","")&amp;IF(YEAR(ДАННЫЕ!$F$1)=YEAR(ДАННЫЕ!B854),IF(AT854&gt;0,"","40-?, вявлен в текущем году! "),"")&amp;IF(YEAR($F$1)=YEAR(W854),IF(X854+Y854&gt;0,"","23-стоит, 24,25 - куда выбыл? "),"")&amp;IF(X854+Y854&gt;0,IF(YEAR($F$1)=YEAR(W854),"","24+25&gt;0? 23 - когда выбыл? "),"")&amp;IF(BA854&lt;BB854,"47&gt;=48; ","")&amp;IF(BA854&lt;BC854,"47&gt;=49; ","")&amp;IF(BA854&lt;BD854,"47&gt;=50; ","")&amp;IF(BE854&gt;0,IF(BF854&gt;0,IF(AU854&gt;AV854,"","41 и 42 - ? (51 и 52 &gt; 0);"),"51 &gt; 0 52 - ?;"),"")&amp;IF(AU854&gt;0,IF(AV854&gt;AU854,"41&gt;42;","")&amp;IF(BE854&gt;0,"","41&gt;0 51-?;"),"")&amp;IF(BF854&gt;0,IF(BE854&gt;0,"","52&gt;0 51-?;"),"")&amp;IF(AW854&gt;=AX854,"","43&gt;44;")&amp;IF(CA854&gt;0,IF(AW854&gt;0,"","71 &gt; 0 43-?;"),"")</f>
        <v/>
      </c>
    </row>
    <row r="855" spans="1:93" s="250" customFormat="1" ht="15" customHeight="1" x14ac:dyDescent="0.2">
      <c r="A855" s="45"/>
      <c r="B855" s="46"/>
      <c r="C855" s="121"/>
      <c r="D855" s="121"/>
      <c r="E855" s="336"/>
      <c r="F855" s="122"/>
      <c r="G855" s="46"/>
      <c r="H855" s="45"/>
      <c r="I855" s="45"/>
      <c r="J855" s="45"/>
      <c r="K855" s="45"/>
      <c r="L855" s="45"/>
      <c r="M855" s="46"/>
      <c r="N855" s="46"/>
      <c r="O855" s="48"/>
      <c r="P855" s="48"/>
      <c r="Q855" s="46"/>
      <c r="R855" s="48"/>
      <c r="S855" s="48"/>
      <c r="T855" s="48"/>
      <c r="U855" s="48"/>
      <c r="V855" s="48"/>
      <c r="W855" s="46"/>
      <c r="X855" s="48"/>
      <c r="Y855" s="48"/>
      <c r="Z855" s="157"/>
      <c r="AA855" s="47"/>
      <c r="AB855" s="97"/>
      <c r="AC855" s="49"/>
      <c r="AD855" s="49"/>
      <c r="AE855" s="49"/>
      <c r="AF855" s="49"/>
      <c r="AG855" s="49"/>
      <c r="AH855" s="47"/>
      <c r="AI855" s="47"/>
      <c r="AJ855" s="47"/>
      <c r="AK855" s="190"/>
      <c r="AL855" s="190"/>
      <c r="AM855" s="190"/>
      <c r="AN855" s="190"/>
      <c r="AO855" s="190"/>
      <c r="AP855" s="151"/>
      <c r="AQ855" s="322"/>
      <c r="AR855" s="322"/>
      <c r="AS855" s="322"/>
      <c r="AT855" s="47"/>
      <c r="AU855" s="47"/>
      <c r="AV855" s="47"/>
      <c r="AW855" s="47"/>
      <c r="AX855" s="322"/>
      <c r="AY855" s="98"/>
      <c r="AZ855" s="98"/>
      <c r="BA855" s="47"/>
      <c r="BB855" s="47"/>
      <c r="BC855" s="47"/>
      <c r="BD855" s="47"/>
      <c r="BE855" s="97"/>
      <c r="BF855" s="49"/>
      <c r="BG855" s="239"/>
      <c r="BH855" s="342"/>
      <c r="BI855" s="49"/>
      <c r="BJ855" s="49"/>
      <c r="BK855" s="49"/>
      <c r="BL855" s="49"/>
      <c r="BM855" s="49"/>
      <c r="BN855" s="47"/>
      <c r="BO855" s="49"/>
      <c r="BP855" s="49"/>
      <c r="BQ855" s="49"/>
      <c r="BR855" s="323"/>
      <c r="BS855" s="323"/>
      <c r="BT855" s="323"/>
      <c r="BU855" s="49"/>
      <c r="BV855" s="49"/>
      <c r="BW855" s="97"/>
      <c r="BX855" s="97"/>
      <c r="BY855" s="97"/>
      <c r="BZ855" s="97"/>
      <c r="CA855" s="49"/>
      <c r="CB855" s="49"/>
      <c r="CC855" s="49"/>
      <c r="CD855" s="49"/>
      <c r="CE855" s="49"/>
      <c r="CF855" s="49"/>
      <c r="CG855" s="49"/>
      <c r="CH855" s="49"/>
      <c r="CI855" s="97"/>
      <c r="CJ855" s="97"/>
      <c r="CK855" s="97"/>
      <c r="CL855" s="97"/>
      <c r="CM855" s="335"/>
      <c r="CN855" s="337"/>
      <c r="CO855" s="315" t="str">
        <f>IF(Формулы!R855&gt;V855,"22-?,Дата 14 - Прибыл из УФСИН; ","")&amp;IF(Формулы!Q855&gt;Y855,"25-?,Дата 13 - Выбыл в УФСИН;","")&amp;IF(YEAR(ДАННЫЕ!$F$1)=YEAR(ДАННЫЕ!B855),IF(AT855&gt;0,"","40-?, вявлен в текущем году! "),"")&amp;IF(YEAR($F$1)=YEAR(W855),IF(X855+Y855&gt;0,"","23-стоит, 24,25 - куда выбыл? "),"")&amp;IF(X855+Y855&gt;0,IF(YEAR($F$1)=YEAR(W855),"","24+25&gt;0? 23 - когда выбыл? "),"")&amp;IF(BA855&lt;BB855,"47&gt;=48; ","")&amp;IF(BA855&lt;BC855,"47&gt;=49; ","")&amp;IF(BA855&lt;BD855,"47&gt;=50; ","")&amp;IF(BE855&gt;0,IF(BF855&gt;0,IF(AU855&gt;AV855,"","41 и 42 - ? (51 и 52 &gt; 0);"),"51 &gt; 0 52 - ?;"),"")&amp;IF(AU855&gt;0,IF(AV855&gt;AU855,"41&gt;42;","")&amp;IF(BE855&gt;0,"","41&gt;0 51-?;"),"")&amp;IF(BF855&gt;0,IF(BE855&gt;0,"","52&gt;0 51-?;"),"")&amp;IF(AW855&gt;=AX855,"","43&gt;44;")&amp;IF(CA855&gt;0,IF(AW855&gt;0,"","71 &gt; 0 43-?;"),"")</f>
        <v/>
      </c>
    </row>
    <row r="856" spans="1:93" s="250" customFormat="1" ht="15" customHeight="1" x14ac:dyDescent="0.2">
      <c r="A856" s="45"/>
      <c r="B856" s="46"/>
      <c r="C856" s="121"/>
      <c r="D856" s="121"/>
      <c r="E856" s="336"/>
      <c r="F856" s="122"/>
      <c r="G856" s="46"/>
      <c r="H856" s="45"/>
      <c r="I856" s="45"/>
      <c r="J856" s="45"/>
      <c r="K856" s="45"/>
      <c r="L856" s="45"/>
      <c r="M856" s="46"/>
      <c r="N856" s="46"/>
      <c r="O856" s="48"/>
      <c r="P856" s="48"/>
      <c r="Q856" s="46"/>
      <c r="R856" s="48"/>
      <c r="S856" s="48"/>
      <c r="T856" s="48"/>
      <c r="U856" s="48"/>
      <c r="V856" s="48"/>
      <c r="W856" s="46"/>
      <c r="X856" s="48"/>
      <c r="Y856" s="48"/>
      <c r="Z856" s="157"/>
      <c r="AA856" s="47"/>
      <c r="AB856" s="97"/>
      <c r="AC856" s="49"/>
      <c r="AD856" s="49"/>
      <c r="AE856" s="49"/>
      <c r="AF856" s="49"/>
      <c r="AG856" s="49"/>
      <c r="AH856" s="47"/>
      <c r="AI856" s="47"/>
      <c r="AJ856" s="47"/>
      <c r="AK856" s="190"/>
      <c r="AL856" s="190"/>
      <c r="AM856" s="190"/>
      <c r="AN856" s="190"/>
      <c r="AO856" s="190"/>
      <c r="AP856" s="151"/>
      <c r="AQ856" s="322"/>
      <c r="AR856" s="322"/>
      <c r="AS856" s="322"/>
      <c r="AT856" s="47"/>
      <c r="AU856" s="47"/>
      <c r="AV856" s="47"/>
      <c r="AW856" s="47"/>
      <c r="AX856" s="322"/>
      <c r="AY856" s="98"/>
      <c r="AZ856" s="98"/>
      <c r="BA856" s="47"/>
      <c r="BB856" s="47"/>
      <c r="BC856" s="47"/>
      <c r="BD856" s="47"/>
      <c r="BE856" s="97"/>
      <c r="BF856" s="49"/>
      <c r="BG856" s="239"/>
      <c r="BH856" s="342"/>
      <c r="BI856" s="49"/>
      <c r="BJ856" s="49"/>
      <c r="BK856" s="49"/>
      <c r="BL856" s="49"/>
      <c r="BM856" s="49"/>
      <c r="BN856" s="47"/>
      <c r="BO856" s="49"/>
      <c r="BP856" s="49"/>
      <c r="BQ856" s="49"/>
      <c r="BR856" s="323"/>
      <c r="BS856" s="323"/>
      <c r="BT856" s="323"/>
      <c r="BU856" s="49"/>
      <c r="BV856" s="49"/>
      <c r="BW856" s="97"/>
      <c r="BX856" s="97"/>
      <c r="BY856" s="97"/>
      <c r="BZ856" s="97"/>
      <c r="CA856" s="49"/>
      <c r="CB856" s="49"/>
      <c r="CC856" s="49"/>
      <c r="CD856" s="49"/>
      <c r="CE856" s="49"/>
      <c r="CF856" s="49"/>
      <c r="CG856" s="49"/>
      <c r="CH856" s="49"/>
      <c r="CI856" s="97"/>
      <c r="CJ856" s="97"/>
      <c r="CK856" s="97"/>
      <c r="CL856" s="97"/>
      <c r="CM856" s="335"/>
      <c r="CN856" s="337"/>
      <c r="CO856" s="315" t="str">
        <f>IF(Формулы!R856&gt;V856,"22-?,Дата 14 - Прибыл из УФСИН; ","")&amp;IF(Формулы!Q856&gt;Y856,"25-?,Дата 13 - Выбыл в УФСИН;","")&amp;IF(YEAR(ДАННЫЕ!$F$1)=YEAR(ДАННЫЕ!B856),IF(AT856&gt;0,"","40-?, вявлен в текущем году! "),"")&amp;IF(YEAR($F$1)=YEAR(W856),IF(X856+Y856&gt;0,"","23-стоит, 24,25 - куда выбыл? "),"")&amp;IF(X856+Y856&gt;0,IF(YEAR($F$1)=YEAR(W856),"","24+25&gt;0? 23 - когда выбыл? "),"")&amp;IF(BA856&lt;BB856,"47&gt;=48; ","")&amp;IF(BA856&lt;BC856,"47&gt;=49; ","")&amp;IF(BA856&lt;BD856,"47&gt;=50; ","")&amp;IF(BE856&gt;0,IF(BF856&gt;0,IF(AU856&gt;AV856,"","41 и 42 - ? (51 и 52 &gt; 0);"),"51 &gt; 0 52 - ?;"),"")&amp;IF(AU856&gt;0,IF(AV856&gt;AU856,"41&gt;42;","")&amp;IF(BE856&gt;0,"","41&gt;0 51-?;"),"")&amp;IF(BF856&gt;0,IF(BE856&gt;0,"","52&gt;0 51-?;"),"")&amp;IF(AW856&gt;=AX856,"","43&gt;44;")&amp;IF(CA856&gt;0,IF(AW856&gt;0,"","71 &gt; 0 43-?;"),"")</f>
        <v/>
      </c>
    </row>
    <row r="857" spans="1:93" s="250" customFormat="1" ht="15" customHeight="1" x14ac:dyDescent="0.2">
      <c r="A857" s="45"/>
      <c r="B857" s="46"/>
      <c r="C857" s="121"/>
      <c r="D857" s="121"/>
      <c r="E857" s="336"/>
      <c r="F857" s="122"/>
      <c r="G857" s="46"/>
      <c r="H857" s="45"/>
      <c r="I857" s="45"/>
      <c r="J857" s="45"/>
      <c r="K857" s="45"/>
      <c r="L857" s="45"/>
      <c r="M857" s="46"/>
      <c r="N857" s="46"/>
      <c r="O857" s="48"/>
      <c r="P857" s="48"/>
      <c r="Q857" s="46"/>
      <c r="R857" s="48"/>
      <c r="S857" s="48"/>
      <c r="T857" s="48"/>
      <c r="U857" s="48"/>
      <c r="V857" s="48"/>
      <c r="W857" s="46"/>
      <c r="X857" s="48"/>
      <c r="Y857" s="48"/>
      <c r="Z857" s="157"/>
      <c r="AA857" s="47"/>
      <c r="AB857" s="97"/>
      <c r="AC857" s="49"/>
      <c r="AD857" s="49"/>
      <c r="AE857" s="49"/>
      <c r="AF857" s="49"/>
      <c r="AG857" s="49"/>
      <c r="AH857" s="47"/>
      <c r="AI857" s="47"/>
      <c r="AJ857" s="47"/>
      <c r="AK857" s="190"/>
      <c r="AL857" s="190"/>
      <c r="AM857" s="190"/>
      <c r="AN857" s="190"/>
      <c r="AO857" s="190"/>
      <c r="AP857" s="151"/>
      <c r="AQ857" s="322"/>
      <c r="AR857" s="322"/>
      <c r="AS857" s="322"/>
      <c r="AT857" s="47"/>
      <c r="AU857" s="47"/>
      <c r="AV857" s="47"/>
      <c r="AW857" s="47"/>
      <c r="AX857" s="322"/>
      <c r="AY857" s="98"/>
      <c r="AZ857" s="98"/>
      <c r="BA857" s="47"/>
      <c r="BB857" s="47"/>
      <c r="BC857" s="47"/>
      <c r="BD857" s="47"/>
      <c r="BE857" s="97"/>
      <c r="BF857" s="49"/>
      <c r="BG857" s="239"/>
      <c r="BH857" s="342"/>
      <c r="BI857" s="49"/>
      <c r="BJ857" s="49"/>
      <c r="BK857" s="49"/>
      <c r="BL857" s="49"/>
      <c r="BM857" s="49"/>
      <c r="BN857" s="47"/>
      <c r="BO857" s="49"/>
      <c r="BP857" s="49"/>
      <c r="BQ857" s="49"/>
      <c r="BR857" s="323"/>
      <c r="BS857" s="323"/>
      <c r="BT857" s="323"/>
      <c r="BU857" s="49"/>
      <c r="BV857" s="49"/>
      <c r="BW857" s="97"/>
      <c r="BX857" s="97"/>
      <c r="BY857" s="97"/>
      <c r="BZ857" s="97"/>
      <c r="CA857" s="49"/>
      <c r="CB857" s="49"/>
      <c r="CC857" s="49"/>
      <c r="CD857" s="49"/>
      <c r="CE857" s="49"/>
      <c r="CF857" s="49"/>
      <c r="CG857" s="49"/>
      <c r="CH857" s="49"/>
      <c r="CI857" s="97"/>
      <c r="CJ857" s="97"/>
      <c r="CK857" s="97"/>
      <c r="CL857" s="97"/>
      <c r="CM857" s="335"/>
      <c r="CN857" s="337"/>
      <c r="CO857" s="315" t="str">
        <f>IF(Формулы!R857&gt;V857,"22-?,Дата 14 - Прибыл из УФСИН; ","")&amp;IF(Формулы!Q857&gt;Y857,"25-?,Дата 13 - Выбыл в УФСИН;","")&amp;IF(YEAR(ДАННЫЕ!$F$1)=YEAR(ДАННЫЕ!B857),IF(AT857&gt;0,"","40-?, вявлен в текущем году! "),"")&amp;IF(YEAR($F$1)=YEAR(W857),IF(X857+Y857&gt;0,"","23-стоит, 24,25 - куда выбыл? "),"")&amp;IF(X857+Y857&gt;0,IF(YEAR($F$1)=YEAR(W857),"","24+25&gt;0? 23 - когда выбыл? "),"")&amp;IF(BA857&lt;BB857,"47&gt;=48; ","")&amp;IF(BA857&lt;BC857,"47&gt;=49; ","")&amp;IF(BA857&lt;BD857,"47&gt;=50; ","")&amp;IF(BE857&gt;0,IF(BF857&gt;0,IF(AU857&gt;AV857,"","41 и 42 - ? (51 и 52 &gt; 0);"),"51 &gt; 0 52 - ?;"),"")&amp;IF(AU857&gt;0,IF(AV857&gt;AU857,"41&gt;42;","")&amp;IF(BE857&gt;0,"","41&gt;0 51-?;"),"")&amp;IF(BF857&gt;0,IF(BE857&gt;0,"","52&gt;0 51-?;"),"")&amp;IF(AW857&gt;=AX857,"","43&gt;44;")&amp;IF(CA857&gt;0,IF(AW857&gt;0,"","71 &gt; 0 43-?;"),"")</f>
        <v/>
      </c>
    </row>
    <row r="858" spans="1:93" s="250" customFormat="1" ht="15" customHeight="1" x14ac:dyDescent="0.2">
      <c r="A858" s="45"/>
      <c r="B858" s="46"/>
      <c r="C858" s="121"/>
      <c r="D858" s="121"/>
      <c r="E858" s="336"/>
      <c r="F858" s="122"/>
      <c r="G858" s="46"/>
      <c r="H858" s="45"/>
      <c r="I858" s="45"/>
      <c r="J858" s="45"/>
      <c r="K858" s="45"/>
      <c r="L858" s="45"/>
      <c r="M858" s="46"/>
      <c r="N858" s="46"/>
      <c r="O858" s="48"/>
      <c r="P858" s="48"/>
      <c r="Q858" s="46"/>
      <c r="R858" s="48"/>
      <c r="S858" s="48"/>
      <c r="T858" s="48"/>
      <c r="U858" s="48"/>
      <c r="V858" s="48"/>
      <c r="W858" s="46"/>
      <c r="X858" s="48"/>
      <c r="Y858" s="48"/>
      <c r="Z858" s="157"/>
      <c r="AA858" s="47"/>
      <c r="AB858" s="97"/>
      <c r="AC858" s="49"/>
      <c r="AD858" s="49"/>
      <c r="AE858" s="49"/>
      <c r="AF858" s="49"/>
      <c r="AG858" s="49"/>
      <c r="AH858" s="47"/>
      <c r="AI858" s="47"/>
      <c r="AJ858" s="47"/>
      <c r="AK858" s="190"/>
      <c r="AL858" s="190"/>
      <c r="AM858" s="190"/>
      <c r="AN858" s="190"/>
      <c r="AO858" s="190"/>
      <c r="AP858" s="151"/>
      <c r="AQ858" s="322"/>
      <c r="AR858" s="322"/>
      <c r="AS858" s="322"/>
      <c r="AT858" s="47"/>
      <c r="AU858" s="47"/>
      <c r="AV858" s="47"/>
      <c r="AW858" s="47"/>
      <c r="AX858" s="322"/>
      <c r="AY858" s="98"/>
      <c r="AZ858" s="98"/>
      <c r="BA858" s="47"/>
      <c r="BB858" s="47"/>
      <c r="BC858" s="47"/>
      <c r="BD858" s="47"/>
      <c r="BE858" s="97"/>
      <c r="BF858" s="49"/>
      <c r="BG858" s="239"/>
      <c r="BH858" s="342"/>
      <c r="BI858" s="49"/>
      <c r="BJ858" s="49"/>
      <c r="BK858" s="49"/>
      <c r="BL858" s="49"/>
      <c r="BM858" s="49"/>
      <c r="BN858" s="47"/>
      <c r="BO858" s="49"/>
      <c r="BP858" s="49"/>
      <c r="BQ858" s="49"/>
      <c r="BR858" s="323"/>
      <c r="BS858" s="323"/>
      <c r="BT858" s="323"/>
      <c r="BU858" s="49"/>
      <c r="BV858" s="49"/>
      <c r="BW858" s="97"/>
      <c r="BX858" s="97"/>
      <c r="BY858" s="97"/>
      <c r="BZ858" s="97"/>
      <c r="CA858" s="49"/>
      <c r="CB858" s="49"/>
      <c r="CC858" s="49"/>
      <c r="CD858" s="49"/>
      <c r="CE858" s="49"/>
      <c r="CF858" s="49"/>
      <c r="CG858" s="49"/>
      <c r="CH858" s="49"/>
      <c r="CI858" s="97"/>
      <c r="CJ858" s="97"/>
      <c r="CK858" s="97"/>
      <c r="CL858" s="97"/>
      <c r="CM858" s="335"/>
      <c r="CN858" s="337"/>
      <c r="CO858" s="315" t="str">
        <f>IF(Формулы!R858&gt;V858,"22-?,Дата 14 - Прибыл из УФСИН; ","")&amp;IF(Формулы!Q858&gt;Y858,"25-?,Дата 13 - Выбыл в УФСИН;","")&amp;IF(YEAR(ДАННЫЕ!$F$1)=YEAR(ДАННЫЕ!B858),IF(AT858&gt;0,"","40-?, вявлен в текущем году! "),"")&amp;IF(YEAR($F$1)=YEAR(W858),IF(X858+Y858&gt;0,"","23-стоит, 24,25 - куда выбыл? "),"")&amp;IF(X858+Y858&gt;0,IF(YEAR($F$1)=YEAR(W858),"","24+25&gt;0? 23 - когда выбыл? "),"")&amp;IF(BA858&lt;BB858,"47&gt;=48; ","")&amp;IF(BA858&lt;BC858,"47&gt;=49; ","")&amp;IF(BA858&lt;BD858,"47&gt;=50; ","")&amp;IF(BE858&gt;0,IF(BF858&gt;0,IF(AU858&gt;AV858,"","41 и 42 - ? (51 и 52 &gt; 0);"),"51 &gt; 0 52 - ?;"),"")&amp;IF(AU858&gt;0,IF(AV858&gt;AU858,"41&gt;42;","")&amp;IF(BE858&gt;0,"","41&gt;0 51-?;"),"")&amp;IF(BF858&gt;0,IF(BE858&gt;0,"","52&gt;0 51-?;"),"")&amp;IF(AW858&gt;=AX858,"","43&gt;44;")&amp;IF(CA858&gt;0,IF(AW858&gt;0,"","71 &gt; 0 43-?;"),"")</f>
        <v/>
      </c>
    </row>
    <row r="859" spans="1:93" s="250" customFormat="1" ht="15" customHeight="1" x14ac:dyDescent="0.2">
      <c r="A859" s="45"/>
      <c r="B859" s="46"/>
      <c r="C859" s="121"/>
      <c r="D859" s="121"/>
      <c r="E859" s="336"/>
      <c r="F859" s="122"/>
      <c r="G859" s="46"/>
      <c r="H859" s="45"/>
      <c r="I859" s="45"/>
      <c r="J859" s="45"/>
      <c r="K859" s="45"/>
      <c r="L859" s="45"/>
      <c r="M859" s="46"/>
      <c r="N859" s="46"/>
      <c r="O859" s="48"/>
      <c r="P859" s="48"/>
      <c r="Q859" s="46"/>
      <c r="R859" s="48"/>
      <c r="S859" s="48"/>
      <c r="T859" s="48"/>
      <c r="U859" s="48"/>
      <c r="V859" s="48"/>
      <c r="W859" s="46"/>
      <c r="X859" s="48"/>
      <c r="Y859" s="48"/>
      <c r="Z859" s="157"/>
      <c r="AA859" s="47"/>
      <c r="AB859" s="97"/>
      <c r="AC859" s="49"/>
      <c r="AD859" s="49"/>
      <c r="AE859" s="49"/>
      <c r="AF859" s="49"/>
      <c r="AG859" s="49"/>
      <c r="AH859" s="47"/>
      <c r="AI859" s="47"/>
      <c r="AJ859" s="47"/>
      <c r="AK859" s="190"/>
      <c r="AL859" s="190"/>
      <c r="AM859" s="190"/>
      <c r="AN859" s="190"/>
      <c r="AO859" s="190"/>
      <c r="AP859" s="151"/>
      <c r="AQ859" s="322"/>
      <c r="AR859" s="322"/>
      <c r="AS859" s="322"/>
      <c r="AT859" s="47"/>
      <c r="AU859" s="47"/>
      <c r="AV859" s="47"/>
      <c r="AW859" s="47"/>
      <c r="AX859" s="322"/>
      <c r="AY859" s="98"/>
      <c r="AZ859" s="98"/>
      <c r="BA859" s="47"/>
      <c r="BB859" s="47"/>
      <c r="BC859" s="47"/>
      <c r="BD859" s="47"/>
      <c r="BE859" s="97"/>
      <c r="BF859" s="49"/>
      <c r="BG859" s="239"/>
      <c r="BH859" s="342"/>
      <c r="BI859" s="49"/>
      <c r="BJ859" s="49"/>
      <c r="BK859" s="49"/>
      <c r="BL859" s="49"/>
      <c r="BM859" s="49"/>
      <c r="BN859" s="47"/>
      <c r="BO859" s="49"/>
      <c r="BP859" s="49"/>
      <c r="BQ859" s="49"/>
      <c r="BR859" s="323"/>
      <c r="BS859" s="323"/>
      <c r="BT859" s="323"/>
      <c r="BU859" s="49"/>
      <c r="BV859" s="49"/>
      <c r="BW859" s="97"/>
      <c r="BX859" s="97"/>
      <c r="BY859" s="97"/>
      <c r="BZ859" s="97"/>
      <c r="CA859" s="49"/>
      <c r="CB859" s="49"/>
      <c r="CC859" s="49"/>
      <c r="CD859" s="49"/>
      <c r="CE859" s="49"/>
      <c r="CF859" s="49"/>
      <c r="CG859" s="49"/>
      <c r="CH859" s="49"/>
      <c r="CI859" s="97"/>
      <c r="CJ859" s="97"/>
      <c r="CK859" s="97"/>
      <c r="CL859" s="97"/>
      <c r="CM859" s="335"/>
      <c r="CN859" s="337"/>
      <c r="CO859" s="315" t="str">
        <f>IF(Формулы!R859&gt;V859,"22-?,Дата 14 - Прибыл из УФСИН; ","")&amp;IF(Формулы!Q859&gt;Y859,"25-?,Дата 13 - Выбыл в УФСИН;","")&amp;IF(YEAR(ДАННЫЕ!$F$1)=YEAR(ДАННЫЕ!B859),IF(AT859&gt;0,"","40-?, вявлен в текущем году! "),"")&amp;IF(YEAR($F$1)=YEAR(W859),IF(X859+Y859&gt;0,"","23-стоит, 24,25 - куда выбыл? "),"")&amp;IF(X859+Y859&gt;0,IF(YEAR($F$1)=YEAR(W859),"","24+25&gt;0? 23 - когда выбыл? "),"")&amp;IF(BA859&lt;BB859,"47&gt;=48; ","")&amp;IF(BA859&lt;BC859,"47&gt;=49; ","")&amp;IF(BA859&lt;BD859,"47&gt;=50; ","")&amp;IF(BE859&gt;0,IF(BF859&gt;0,IF(AU859&gt;AV859,"","41 и 42 - ? (51 и 52 &gt; 0);"),"51 &gt; 0 52 - ?;"),"")&amp;IF(AU859&gt;0,IF(AV859&gt;AU859,"41&gt;42;","")&amp;IF(BE859&gt;0,"","41&gt;0 51-?;"),"")&amp;IF(BF859&gt;0,IF(BE859&gt;0,"","52&gt;0 51-?;"),"")&amp;IF(AW859&gt;=AX859,"","43&gt;44;")&amp;IF(CA859&gt;0,IF(AW859&gt;0,"","71 &gt; 0 43-?;"),"")</f>
        <v/>
      </c>
    </row>
    <row r="860" spans="1:93" s="250" customFormat="1" ht="15" customHeight="1" x14ac:dyDescent="0.2">
      <c r="A860" s="45"/>
      <c r="B860" s="46"/>
      <c r="C860" s="121"/>
      <c r="D860" s="121"/>
      <c r="E860" s="336"/>
      <c r="F860" s="122"/>
      <c r="G860" s="46"/>
      <c r="H860" s="45"/>
      <c r="I860" s="45"/>
      <c r="J860" s="45"/>
      <c r="K860" s="45"/>
      <c r="L860" s="45"/>
      <c r="M860" s="46"/>
      <c r="N860" s="46"/>
      <c r="O860" s="48"/>
      <c r="P860" s="48"/>
      <c r="Q860" s="46"/>
      <c r="R860" s="48"/>
      <c r="S860" s="48"/>
      <c r="T860" s="48"/>
      <c r="U860" s="48"/>
      <c r="V860" s="48"/>
      <c r="W860" s="46"/>
      <c r="X860" s="48"/>
      <c r="Y860" s="48"/>
      <c r="Z860" s="157"/>
      <c r="AA860" s="47"/>
      <c r="AB860" s="97"/>
      <c r="AC860" s="49"/>
      <c r="AD860" s="49"/>
      <c r="AE860" s="49"/>
      <c r="AF860" s="49"/>
      <c r="AG860" s="49"/>
      <c r="AH860" s="47"/>
      <c r="AI860" s="47"/>
      <c r="AJ860" s="47"/>
      <c r="AK860" s="190"/>
      <c r="AL860" s="190"/>
      <c r="AM860" s="190"/>
      <c r="AN860" s="190"/>
      <c r="AO860" s="190"/>
      <c r="AP860" s="151"/>
      <c r="AQ860" s="322"/>
      <c r="AR860" s="322"/>
      <c r="AS860" s="322"/>
      <c r="AT860" s="47"/>
      <c r="AU860" s="47"/>
      <c r="AV860" s="47"/>
      <c r="AW860" s="47"/>
      <c r="AX860" s="322"/>
      <c r="AY860" s="98"/>
      <c r="AZ860" s="98"/>
      <c r="BA860" s="47"/>
      <c r="BB860" s="47"/>
      <c r="BC860" s="47"/>
      <c r="BD860" s="47"/>
      <c r="BE860" s="97"/>
      <c r="BF860" s="49"/>
      <c r="BG860" s="239"/>
      <c r="BH860" s="342"/>
      <c r="BI860" s="49"/>
      <c r="BJ860" s="49"/>
      <c r="BK860" s="49"/>
      <c r="BL860" s="49"/>
      <c r="BM860" s="49"/>
      <c r="BN860" s="47"/>
      <c r="BO860" s="49"/>
      <c r="BP860" s="49"/>
      <c r="BQ860" s="49"/>
      <c r="BR860" s="323"/>
      <c r="BS860" s="323"/>
      <c r="BT860" s="323"/>
      <c r="BU860" s="49"/>
      <c r="BV860" s="49"/>
      <c r="BW860" s="97"/>
      <c r="BX860" s="97"/>
      <c r="BY860" s="97"/>
      <c r="BZ860" s="97"/>
      <c r="CA860" s="49"/>
      <c r="CB860" s="49"/>
      <c r="CC860" s="49"/>
      <c r="CD860" s="49"/>
      <c r="CE860" s="49"/>
      <c r="CF860" s="49"/>
      <c r="CG860" s="49"/>
      <c r="CH860" s="49"/>
      <c r="CI860" s="97"/>
      <c r="CJ860" s="97"/>
      <c r="CK860" s="97"/>
      <c r="CL860" s="97"/>
      <c r="CM860" s="335"/>
      <c r="CN860" s="337"/>
      <c r="CO860" s="315" t="str">
        <f>IF(Формулы!R860&gt;V860,"22-?,Дата 14 - Прибыл из УФСИН; ","")&amp;IF(Формулы!Q860&gt;Y860,"25-?,Дата 13 - Выбыл в УФСИН;","")&amp;IF(YEAR(ДАННЫЕ!$F$1)=YEAR(ДАННЫЕ!B860),IF(AT860&gt;0,"","40-?, вявлен в текущем году! "),"")&amp;IF(YEAR($F$1)=YEAR(W860),IF(X860+Y860&gt;0,"","23-стоит, 24,25 - куда выбыл? "),"")&amp;IF(X860+Y860&gt;0,IF(YEAR($F$1)=YEAR(W860),"","24+25&gt;0? 23 - когда выбыл? "),"")&amp;IF(BA860&lt;BB860,"47&gt;=48; ","")&amp;IF(BA860&lt;BC860,"47&gt;=49; ","")&amp;IF(BA860&lt;BD860,"47&gt;=50; ","")&amp;IF(BE860&gt;0,IF(BF860&gt;0,IF(AU860&gt;AV860,"","41 и 42 - ? (51 и 52 &gt; 0);"),"51 &gt; 0 52 - ?;"),"")&amp;IF(AU860&gt;0,IF(AV860&gt;AU860,"41&gt;42;","")&amp;IF(BE860&gt;0,"","41&gt;0 51-?;"),"")&amp;IF(BF860&gt;0,IF(BE860&gt;0,"","52&gt;0 51-?;"),"")&amp;IF(AW860&gt;=AX860,"","43&gt;44;")&amp;IF(CA860&gt;0,IF(AW860&gt;0,"","71 &gt; 0 43-?;"),"")</f>
        <v/>
      </c>
    </row>
    <row r="861" spans="1:93" s="250" customFormat="1" ht="15" customHeight="1" x14ac:dyDescent="0.2">
      <c r="A861" s="45"/>
      <c r="B861" s="46"/>
      <c r="C861" s="121"/>
      <c r="D861" s="121"/>
      <c r="E861" s="336"/>
      <c r="F861" s="122"/>
      <c r="G861" s="46"/>
      <c r="H861" s="45"/>
      <c r="I861" s="45"/>
      <c r="J861" s="45"/>
      <c r="K861" s="45"/>
      <c r="L861" s="45"/>
      <c r="M861" s="46"/>
      <c r="N861" s="46"/>
      <c r="O861" s="48"/>
      <c r="P861" s="48"/>
      <c r="Q861" s="46"/>
      <c r="R861" s="48"/>
      <c r="S861" s="48"/>
      <c r="T861" s="48"/>
      <c r="U861" s="48"/>
      <c r="V861" s="48"/>
      <c r="W861" s="46"/>
      <c r="X861" s="48"/>
      <c r="Y861" s="48"/>
      <c r="Z861" s="157"/>
      <c r="AA861" s="47"/>
      <c r="AB861" s="97"/>
      <c r="AC861" s="49"/>
      <c r="AD861" s="49"/>
      <c r="AE861" s="49"/>
      <c r="AF861" s="49"/>
      <c r="AG861" s="49"/>
      <c r="AH861" s="47"/>
      <c r="AI861" s="47"/>
      <c r="AJ861" s="47"/>
      <c r="AK861" s="190"/>
      <c r="AL861" s="190"/>
      <c r="AM861" s="190"/>
      <c r="AN861" s="190"/>
      <c r="AO861" s="190"/>
      <c r="AP861" s="151"/>
      <c r="AQ861" s="322"/>
      <c r="AR861" s="322"/>
      <c r="AS861" s="322"/>
      <c r="AT861" s="47"/>
      <c r="AU861" s="47"/>
      <c r="AV861" s="47"/>
      <c r="AW861" s="47"/>
      <c r="AX861" s="322"/>
      <c r="AY861" s="98"/>
      <c r="AZ861" s="98"/>
      <c r="BA861" s="47"/>
      <c r="BB861" s="47"/>
      <c r="BC861" s="47"/>
      <c r="BD861" s="47"/>
      <c r="BE861" s="97"/>
      <c r="BF861" s="49"/>
      <c r="BG861" s="239"/>
      <c r="BH861" s="342"/>
      <c r="BI861" s="49"/>
      <c r="BJ861" s="49"/>
      <c r="BK861" s="49"/>
      <c r="BL861" s="49"/>
      <c r="BM861" s="49"/>
      <c r="BN861" s="47"/>
      <c r="BO861" s="49"/>
      <c r="BP861" s="49"/>
      <c r="BQ861" s="49"/>
      <c r="BR861" s="323"/>
      <c r="BS861" s="323"/>
      <c r="BT861" s="323"/>
      <c r="BU861" s="49"/>
      <c r="BV861" s="49"/>
      <c r="BW861" s="97"/>
      <c r="BX861" s="97"/>
      <c r="BY861" s="97"/>
      <c r="BZ861" s="97"/>
      <c r="CA861" s="49"/>
      <c r="CB861" s="49"/>
      <c r="CC861" s="49"/>
      <c r="CD861" s="49"/>
      <c r="CE861" s="49"/>
      <c r="CF861" s="49"/>
      <c r="CG861" s="49"/>
      <c r="CH861" s="49"/>
      <c r="CI861" s="97"/>
      <c r="CJ861" s="97"/>
      <c r="CK861" s="97"/>
      <c r="CL861" s="97"/>
      <c r="CM861" s="335"/>
      <c r="CN861" s="337"/>
      <c r="CO861" s="315" t="str">
        <f>IF(Формулы!R861&gt;V861,"22-?,Дата 14 - Прибыл из УФСИН; ","")&amp;IF(Формулы!Q861&gt;Y861,"25-?,Дата 13 - Выбыл в УФСИН;","")&amp;IF(YEAR(ДАННЫЕ!$F$1)=YEAR(ДАННЫЕ!B861),IF(AT861&gt;0,"","40-?, вявлен в текущем году! "),"")&amp;IF(YEAR($F$1)=YEAR(W861),IF(X861+Y861&gt;0,"","23-стоит, 24,25 - куда выбыл? "),"")&amp;IF(X861+Y861&gt;0,IF(YEAR($F$1)=YEAR(W861),"","24+25&gt;0? 23 - когда выбыл? "),"")&amp;IF(BA861&lt;BB861,"47&gt;=48; ","")&amp;IF(BA861&lt;BC861,"47&gt;=49; ","")&amp;IF(BA861&lt;BD861,"47&gt;=50; ","")&amp;IF(BE861&gt;0,IF(BF861&gt;0,IF(AU861&gt;AV861,"","41 и 42 - ? (51 и 52 &gt; 0);"),"51 &gt; 0 52 - ?;"),"")&amp;IF(AU861&gt;0,IF(AV861&gt;AU861,"41&gt;42;","")&amp;IF(BE861&gt;0,"","41&gt;0 51-?;"),"")&amp;IF(BF861&gt;0,IF(BE861&gt;0,"","52&gt;0 51-?;"),"")&amp;IF(AW861&gt;=AX861,"","43&gt;44;")&amp;IF(CA861&gt;0,IF(AW861&gt;0,"","71 &gt; 0 43-?;"),"")</f>
        <v/>
      </c>
    </row>
    <row r="862" spans="1:93" s="250" customFormat="1" ht="15" customHeight="1" x14ac:dyDescent="0.2">
      <c r="A862" s="45"/>
      <c r="B862" s="46"/>
      <c r="C862" s="121"/>
      <c r="D862" s="121"/>
      <c r="E862" s="336"/>
      <c r="F862" s="122"/>
      <c r="G862" s="46"/>
      <c r="H862" s="45"/>
      <c r="I862" s="45"/>
      <c r="J862" s="45"/>
      <c r="K862" s="45"/>
      <c r="L862" s="45"/>
      <c r="M862" s="46"/>
      <c r="N862" s="46"/>
      <c r="O862" s="48"/>
      <c r="P862" s="48"/>
      <c r="Q862" s="46"/>
      <c r="R862" s="48"/>
      <c r="S862" s="48"/>
      <c r="T862" s="48"/>
      <c r="U862" s="48"/>
      <c r="V862" s="48"/>
      <c r="W862" s="46"/>
      <c r="X862" s="48"/>
      <c r="Y862" s="48"/>
      <c r="Z862" s="157"/>
      <c r="AA862" s="47"/>
      <c r="AB862" s="97"/>
      <c r="AC862" s="49"/>
      <c r="AD862" s="49"/>
      <c r="AE862" s="49"/>
      <c r="AF862" s="49"/>
      <c r="AG862" s="49"/>
      <c r="AH862" s="47"/>
      <c r="AI862" s="47"/>
      <c r="AJ862" s="47"/>
      <c r="AK862" s="190"/>
      <c r="AL862" s="190"/>
      <c r="AM862" s="190"/>
      <c r="AN862" s="190"/>
      <c r="AO862" s="190"/>
      <c r="AP862" s="151"/>
      <c r="AQ862" s="322"/>
      <c r="AR862" s="322"/>
      <c r="AS862" s="322"/>
      <c r="AT862" s="47"/>
      <c r="AU862" s="47"/>
      <c r="AV862" s="47"/>
      <c r="AW862" s="47"/>
      <c r="AX862" s="322"/>
      <c r="AY862" s="98"/>
      <c r="AZ862" s="98"/>
      <c r="BA862" s="47"/>
      <c r="BB862" s="47"/>
      <c r="BC862" s="47"/>
      <c r="BD862" s="47"/>
      <c r="BE862" s="97"/>
      <c r="BF862" s="49"/>
      <c r="BG862" s="239"/>
      <c r="BH862" s="342"/>
      <c r="BI862" s="49"/>
      <c r="BJ862" s="49"/>
      <c r="BK862" s="49"/>
      <c r="BL862" s="49"/>
      <c r="BM862" s="49"/>
      <c r="BN862" s="47"/>
      <c r="BO862" s="49"/>
      <c r="BP862" s="49"/>
      <c r="BQ862" s="49"/>
      <c r="BR862" s="323"/>
      <c r="BS862" s="323"/>
      <c r="BT862" s="323"/>
      <c r="BU862" s="49"/>
      <c r="BV862" s="49"/>
      <c r="BW862" s="97"/>
      <c r="BX862" s="97"/>
      <c r="BY862" s="97"/>
      <c r="BZ862" s="97"/>
      <c r="CA862" s="49"/>
      <c r="CB862" s="49"/>
      <c r="CC862" s="49"/>
      <c r="CD862" s="49"/>
      <c r="CE862" s="49"/>
      <c r="CF862" s="49"/>
      <c r="CG862" s="49"/>
      <c r="CH862" s="49"/>
      <c r="CI862" s="97"/>
      <c r="CJ862" s="97"/>
      <c r="CK862" s="97"/>
      <c r="CL862" s="97"/>
      <c r="CM862" s="335"/>
      <c r="CN862" s="337"/>
      <c r="CO862" s="315" t="str">
        <f>IF(Формулы!R862&gt;V862,"22-?,Дата 14 - Прибыл из УФСИН; ","")&amp;IF(Формулы!Q862&gt;Y862,"25-?,Дата 13 - Выбыл в УФСИН;","")&amp;IF(YEAR(ДАННЫЕ!$F$1)=YEAR(ДАННЫЕ!B862),IF(AT862&gt;0,"","40-?, вявлен в текущем году! "),"")&amp;IF(YEAR($F$1)=YEAR(W862),IF(X862+Y862&gt;0,"","23-стоит, 24,25 - куда выбыл? "),"")&amp;IF(X862+Y862&gt;0,IF(YEAR($F$1)=YEAR(W862),"","24+25&gt;0? 23 - когда выбыл? "),"")&amp;IF(BA862&lt;BB862,"47&gt;=48; ","")&amp;IF(BA862&lt;BC862,"47&gt;=49; ","")&amp;IF(BA862&lt;BD862,"47&gt;=50; ","")&amp;IF(BE862&gt;0,IF(BF862&gt;0,IF(AU862&gt;AV862,"","41 и 42 - ? (51 и 52 &gt; 0);"),"51 &gt; 0 52 - ?;"),"")&amp;IF(AU862&gt;0,IF(AV862&gt;AU862,"41&gt;42;","")&amp;IF(BE862&gt;0,"","41&gt;0 51-?;"),"")&amp;IF(BF862&gt;0,IF(BE862&gt;0,"","52&gt;0 51-?;"),"")&amp;IF(AW862&gt;=AX862,"","43&gt;44;")&amp;IF(CA862&gt;0,IF(AW862&gt;0,"","71 &gt; 0 43-?;"),"")</f>
        <v/>
      </c>
    </row>
    <row r="863" spans="1:93" s="250" customFormat="1" ht="15" customHeight="1" x14ac:dyDescent="0.2">
      <c r="A863" s="45"/>
      <c r="B863" s="46"/>
      <c r="C863" s="121"/>
      <c r="D863" s="121"/>
      <c r="E863" s="336"/>
      <c r="F863" s="122"/>
      <c r="G863" s="46"/>
      <c r="H863" s="45"/>
      <c r="I863" s="45"/>
      <c r="J863" s="45"/>
      <c r="K863" s="45"/>
      <c r="L863" s="45"/>
      <c r="M863" s="46"/>
      <c r="N863" s="46"/>
      <c r="O863" s="48"/>
      <c r="P863" s="48"/>
      <c r="Q863" s="46"/>
      <c r="R863" s="48"/>
      <c r="S863" s="48"/>
      <c r="T863" s="48"/>
      <c r="U863" s="48"/>
      <c r="V863" s="48"/>
      <c r="W863" s="46"/>
      <c r="X863" s="48"/>
      <c r="Y863" s="48"/>
      <c r="Z863" s="157"/>
      <c r="AA863" s="47"/>
      <c r="AB863" s="97"/>
      <c r="AC863" s="49"/>
      <c r="AD863" s="49"/>
      <c r="AE863" s="49"/>
      <c r="AF863" s="49"/>
      <c r="AG863" s="49"/>
      <c r="AH863" s="47"/>
      <c r="AI863" s="47"/>
      <c r="AJ863" s="47"/>
      <c r="AK863" s="190"/>
      <c r="AL863" s="190"/>
      <c r="AM863" s="190"/>
      <c r="AN863" s="190"/>
      <c r="AO863" s="190"/>
      <c r="AP863" s="151"/>
      <c r="AQ863" s="322"/>
      <c r="AR863" s="322"/>
      <c r="AS863" s="322"/>
      <c r="AT863" s="47"/>
      <c r="AU863" s="47"/>
      <c r="AV863" s="47"/>
      <c r="AW863" s="47"/>
      <c r="AX863" s="322"/>
      <c r="AY863" s="98"/>
      <c r="AZ863" s="98"/>
      <c r="BA863" s="47"/>
      <c r="BB863" s="47"/>
      <c r="BC863" s="47"/>
      <c r="BD863" s="47"/>
      <c r="BE863" s="97"/>
      <c r="BF863" s="49"/>
      <c r="BG863" s="239"/>
      <c r="BH863" s="342"/>
      <c r="BI863" s="49"/>
      <c r="BJ863" s="49"/>
      <c r="BK863" s="49"/>
      <c r="BL863" s="49"/>
      <c r="BM863" s="49"/>
      <c r="BN863" s="47"/>
      <c r="BO863" s="49"/>
      <c r="BP863" s="49"/>
      <c r="BQ863" s="49"/>
      <c r="BR863" s="323"/>
      <c r="BS863" s="323"/>
      <c r="BT863" s="323"/>
      <c r="BU863" s="49"/>
      <c r="BV863" s="49"/>
      <c r="BW863" s="97"/>
      <c r="BX863" s="97"/>
      <c r="BY863" s="97"/>
      <c r="BZ863" s="97"/>
      <c r="CA863" s="49"/>
      <c r="CB863" s="49"/>
      <c r="CC863" s="49"/>
      <c r="CD863" s="49"/>
      <c r="CE863" s="49"/>
      <c r="CF863" s="49"/>
      <c r="CG863" s="49"/>
      <c r="CH863" s="49"/>
      <c r="CI863" s="97"/>
      <c r="CJ863" s="97"/>
      <c r="CK863" s="97"/>
      <c r="CL863" s="97"/>
      <c r="CM863" s="335"/>
      <c r="CN863" s="337"/>
      <c r="CO863" s="315" t="str">
        <f>IF(Формулы!R863&gt;V863,"22-?,Дата 14 - Прибыл из УФСИН; ","")&amp;IF(Формулы!Q863&gt;Y863,"25-?,Дата 13 - Выбыл в УФСИН;","")&amp;IF(YEAR(ДАННЫЕ!$F$1)=YEAR(ДАННЫЕ!B863),IF(AT863&gt;0,"","40-?, вявлен в текущем году! "),"")&amp;IF(YEAR($F$1)=YEAR(W863),IF(X863+Y863&gt;0,"","23-стоит, 24,25 - куда выбыл? "),"")&amp;IF(X863+Y863&gt;0,IF(YEAR($F$1)=YEAR(W863),"","24+25&gt;0? 23 - когда выбыл? "),"")&amp;IF(BA863&lt;BB863,"47&gt;=48; ","")&amp;IF(BA863&lt;BC863,"47&gt;=49; ","")&amp;IF(BA863&lt;BD863,"47&gt;=50; ","")&amp;IF(BE863&gt;0,IF(BF863&gt;0,IF(AU863&gt;AV863,"","41 и 42 - ? (51 и 52 &gt; 0);"),"51 &gt; 0 52 - ?;"),"")&amp;IF(AU863&gt;0,IF(AV863&gt;AU863,"41&gt;42;","")&amp;IF(BE863&gt;0,"","41&gt;0 51-?;"),"")&amp;IF(BF863&gt;0,IF(BE863&gt;0,"","52&gt;0 51-?;"),"")&amp;IF(AW863&gt;=AX863,"","43&gt;44;")&amp;IF(CA863&gt;0,IF(AW863&gt;0,"","71 &gt; 0 43-?;"),"")</f>
        <v/>
      </c>
    </row>
    <row r="864" spans="1:93" s="250" customFormat="1" ht="15" customHeight="1" x14ac:dyDescent="0.2">
      <c r="A864" s="45"/>
      <c r="B864" s="46"/>
      <c r="C864" s="121"/>
      <c r="D864" s="121"/>
      <c r="E864" s="336"/>
      <c r="F864" s="122"/>
      <c r="G864" s="46"/>
      <c r="H864" s="45"/>
      <c r="I864" s="45"/>
      <c r="J864" s="45"/>
      <c r="K864" s="45"/>
      <c r="L864" s="45"/>
      <c r="M864" s="46"/>
      <c r="N864" s="46"/>
      <c r="O864" s="48"/>
      <c r="P864" s="48"/>
      <c r="Q864" s="46"/>
      <c r="R864" s="48"/>
      <c r="S864" s="48"/>
      <c r="T864" s="48"/>
      <c r="U864" s="48"/>
      <c r="V864" s="48"/>
      <c r="W864" s="46"/>
      <c r="X864" s="48"/>
      <c r="Y864" s="48"/>
      <c r="Z864" s="157"/>
      <c r="AA864" s="47"/>
      <c r="AB864" s="97"/>
      <c r="AC864" s="49"/>
      <c r="AD864" s="49"/>
      <c r="AE864" s="49"/>
      <c r="AF864" s="49"/>
      <c r="AG864" s="49"/>
      <c r="AH864" s="47"/>
      <c r="AI864" s="47"/>
      <c r="AJ864" s="47"/>
      <c r="AK864" s="190"/>
      <c r="AL864" s="190"/>
      <c r="AM864" s="190"/>
      <c r="AN864" s="190"/>
      <c r="AO864" s="190"/>
      <c r="AP864" s="151"/>
      <c r="AQ864" s="322"/>
      <c r="AR864" s="322"/>
      <c r="AS864" s="322"/>
      <c r="AT864" s="47"/>
      <c r="AU864" s="47"/>
      <c r="AV864" s="47"/>
      <c r="AW864" s="47"/>
      <c r="AX864" s="322"/>
      <c r="AY864" s="98"/>
      <c r="AZ864" s="98"/>
      <c r="BA864" s="47"/>
      <c r="BB864" s="47"/>
      <c r="BC864" s="47"/>
      <c r="BD864" s="47"/>
      <c r="BE864" s="97"/>
      <c r="BF864" s="49"/>
      <c r="BG864" s="239"/>
      <c r="BH864" s="342"/>
      <c r="BI864" s="49"/>
      <c r="BJ864" s="49"/>
      <c r="BK864" s="49"/>
      <c r="BL864" s="49"/>
      <c r="BM864" s="49"/>
      <c r="BN864" s="47"/>
      <c r="BO864" s="49"/>
      <c r="BP864" s="49"/>
      <c r="BQ864" s="49"/>
      <c r="BR864" s="323"/>
      <c r="BS864" s="323"/>
      <c r="BT864" s="323"/>
      <c r="BU864" s="49"/>
      <c r="BV864" s="49"/>
      <c r="BW864" s="97"/>
      <c r="BX864" s="97"/>
      <c r="BY864" s="97"/>
      <c r="BZ864" s="97"/>
      <c r="CA864" s="49"/>
      <c r="CB864" s="49"/>
      <c r="CC864" s="49"/>
      <c r="CD864" s="49"/>
      <c r="CE864" s="49"/>
      <c r="CF864" s="49"/>
      <c r="CG864" s="49"/>
      <c r="CH864" s="49"/>
      <c r="CI864" s="97"/>
      <c r="CJ864" s="97"/>
      <c r="CK864" s="97"/>
      <c r="CL864" s="97"/>
      <c r="CM864" s="335"/>
      <c r="CN864" s="337"/>
      <c r="CO864" s="315" t="str">
        <f>IF(Формулы!R864&gt;V864,"22-?,Дата 14 - Прибыл из УФСИН; ","")&amp;IF(Формулы!Q864&gt;Y864,"25-?,Дата 13 - Выбыл в УФСИН;","")&amp;IF(YEAR(ДАННЫЕ!$F$1)=YEAR(ДАННЫЕ!B864),IF(AT864&gt;0,"","40-?, вявлен в текущем году! "),"")&amp;IF(YEAR($F$1)=YEAR(W864),IF(X864+Y864&gt;0,"","23-стоит, 24,25 - куда выбыл? "),"")&amp;IF(X864+Y864&gt;0,IF(YEAR($F$1)=YEAR(W864),"","24+25&gt;0? 23 - когда выбыл? "),"")&amp;IF(BA864&lt;BB864,"47&gt;=48; ","")&amp;IF(BA864&lt;BC864,"47&gt;=49; ","")&amp;IF(BA864&lt;BD864,"47&gt;=50; ","")&amp;IF(BE864&gt;0,IF(BF864&gt;0,IF(AU864&gt;AV864,"","41 и 42 - ? (51 и 52 &gt; 0);"),"51 &gt; 0 52 - ?;"),"")&amp;IF(AU864&gt;0,IF(AV864&gt;AU864,"41&gt;42;","")&amp;IF(BE864&gt;0,"","41&gt;0 51-?;"),"")&amp;IF(BF864&gt;0,IF(BE864&gt;0,"","52&gt;0 51-?;"),"")&amp;IF(AW864&gt;=AX864,"","43&gt;44;")&amp;IF(CA864&gt;0,IF(AW864&gt;0,"","71 &gt; 0 43-?;"),"")</f>
        <v/>
      </c>
    </row>
    <row r="865" spans="1:93" s="250" customFormat="1" ht="15" customHeight="1" x14ac:dyDescent="0.2">
      <c r="A865" s="45"/>
      <c r="B865" s="46"/>
      <c r="C865" s="121"/>
      <c r="D865" s="121"/>
      <c r="E865" s="336"/>
      <c r="F865" s="122"/>
      <c r="G865" s="46"/>
      <c r="H865" s="45"/>
      <c r="I865" s="45"/>
      <c r="J865" s="45"/>
      <c r="K865" s="45"/>
      <c r="L865" s="45"/>
      <c r="M865" s="46"/>
      <c r="N865" s="46"/>
      <c r="O865" s="48"/>
      <c r="P865" s="48"/>
      <c r="Q865" s="46"/>
      <c r="R865" s="48"/>
      <c r="S865" s="48"/>
      <c r="T865" s="48"/>
      <c r="U865" s="48"/>
      <c r="V865" s="48"/>
      <c r="W865" s="46"/>
      <c r="X865" s="48"/>
      <c r="Y865" s="48"/>
      <c r="Z865" s="157"/>
      <c r="AA865" s="47"/>
      <c r="AB865" s="97"/>
      <c r="AC865" s="49"/>
      <c r="AD865" s="49"/>
      <c r="AE865" s="49"/>
      <c r="AF865" s="49"/>
      <c r="AG865" s="49"/>
      <c r="AH865" s="47"/>
      <c r="AI865" s="47"/>
      <c r="AJ865" s="47"/>
      <c r="AK865" s="190"/>
      <c r="AL865" s="190"/>
      <c r="AM865" s="190"/>
      <c r="AN865" s="190"/>
      <c r="AO865" s="190"/>
      <c r="AP865" s="151"/>
      <c r="AQ865" s="322"/>
      <c r="AR865" s="322"/>
      <c r="AS865" s="322"/>
      <c r="AT865" s="47"/>
      <c r="AU865" s="47"/>
      <c r="AV865" s="47"/>
      <c r="AW865" s="47"/>
      <c r="AX865" s="322"/>
      <c r="AY865" s="98"/>
      <c r="AZ865" s="98"/>
      <c r="BA865" s="47"/>
      <c r="BB865" s="47"/>
      <c r="BC865" s="47"/>
      <c r="BD865" s="47"/>
      <c r="BE865" s="97"/>
      <c r="BF865" s="49"/>
      <c r="BG865" s="239"/>
      <c r="BH865" s="342"/>
      <c r="BI865" s="49"/>
      <c r="BJ865" s="49"/>
      <c r="BK865" s="49"/>
      <c r="BL865" s="49"/>
      <c r="BM865" s="49"/>
      <c r="BN865" s="47"/>
      <c r="BO865" s="49"/>
      <c r="BP865" s="49"/>
      <c r="BQ865" s="49"/>
      <c r="BR865" s="323"/>
      <c r="BS865" s="323"/>
      <c r="BT865" s="323"/>
      <c r="BU865" s="49"/>
      <c r="BV865" s="49"/>
      <c r="BW865" s="97"/>
      <c r="BX865" s="97"/>
      <c r="BY865" s="97"/>
      <c r="BZ865" s="97"/>
      <c r="CA865" s="49"/>
      <c r="CB865" s="49"/>
      <c r="CC865" s="49"/>
      <c r="CD865" s="49"/>
      <c r="CE865" s="49"/>
      <c r="CF865" s="49"/>
      <c r="CG865" s="49"/>
      <c r="CH865" s="49"/>
      <c r="CI865" s="97"/>
      <c r="CJ865" s="97"/>
      <c r="CK865" s="97"/>
      <c r="CL865" s="97"/>
      <c r="CM865" s="335"/>
      <c r="CN865" s="337"/>
      <c r="CO865" s="315" t="str">
        <f>IF(Формулы!R865&gt;V865,"22-?,Дата 14 - Прибыл из УФСИН; ","")&amp;IF(Формулы!Q865&gt;Y865,"25-?,Дата 13 - Выбыл в УФСИН;","")&amp;IF(YEAR(ДАННЫЕ!$F$1)=YEAR(ДАННЫЕ!B865),IF(AT865&gt;0,"","40-?, вявлен в текущем году! "),"")&amp;IF(YEAR($F$1)=YEAR(W865),IF(X865+Y865&gt;0,"","23-стоит, 24,25 - куда выбыл? "),"")&amp;IF(X865+Y865&gt;0,IF(YEAR($F$1)=YEAR(W865),"","24+25&gt;0? 23 - когда выбыл? "),"")&amp;IF(BA865&lt;BB865,"47&gt;=48; ","")&amp;IF(BA865&lt;BC865,"47&gt;=49; ","")&amp;IF(BA865&lt;BD865,"47&gt;=50; ","")&amp;IF(BE865&gt;0,IF(BF865&gt;0,IF(AU865&gt;AV865,"","41 и 42 - ? (51 и 52 &gt; 0);"),"51 &gt; 0 52 - ?;"),"")&amp;IF(AU865&gt;0,IF(AV865&gt;AU865,"41&gt;42;","")&amp;IF(BE865&gt;0,"","41&gt;0 51-?;"),"")&amp;IF(BF865&gt;0,IF(BE865&gt;0,"","52&gt;0 51-?;"),"")&amp;IF(AW865&gt;=AX865,"","43&gt;44;")&amp;IF(CA865&gt;0,IF(AW865&gt;0,"","71 &gt; 0 43-?;"),"")</f>
        <v/>
      </c>
    </row>
    <row r="866" spans="1:93" s="250" customFormat="1" ht="15" customHeight="1" x14ac:dyDescent="0.2">
      <c r="A866" s="45"/>
      <c r="B866" s="46"/>
      <c r="C866" s="121"/>
      <c r="D866" s="121"/>
      <c r="E866" s="336"/>
      <c r="F866" s="122"/>
      <c r="G866" s="46"/>
      <c r="H866" s="45"/>
      <c r="I866" s="45"/>
      <c r="J866" s="45"/>
      <c r="K866" s="45"/>
      <c r="L866" s="45"/>
      <c r="M866" s="46"/>
      <c r="N866" s="46"/>
      <c r="O866" s="48"/>
      <c r="P866" s="48"/>
      <c r="Q866" s="46"/>
      <c r="R866" s="48"/>
      <c r="S866" s="48"/>
      <c r="T866" s="48"/>
      <c r="U866" s="48"/>
      <c r="V866" s="48"/>
      <c r="W866" s="46"/>
      <c r="X866" s="48"/>
      <c r="Y866" s="48"/>
      <c r="Z866" s="157"/>
      <c r="AA866" s="47"/>
      <c r="AB866" s="97"/>
      <c r="AC866" s="49"/>
      <c r="AD866" s="49"/>
      <c r="AE866" s="49"/>
      <c r="AF866" s="49"/>
      <c r="AG866" s="49"/>
      <c r="AH866" s="47"/>
      <c r="AI866" s="47"/>
      <c r="AJ866" s="47"/>
      <c r="AK866" s="190"/>
      <c r="AL866" s="190"/>
      <c r="AM866" s="190"/>
      <c r="AN866" s="190"/>
      <c r="AO866" s="190"/>
      <c r="AP866" s="151"/>
      <c r="AQ866" s="322"/>
      <c r="AR866" s="322"/>
      <c r="AS866" s="322"/>
      <c r="AT866" s="47"/>
      <c r="AU866" s="47"/>
      <c r="AV866" s="47"/>
      <c r="AW866" s="47"/>
      <c r="AX866" s="322"/>
      <c r="AY866" s="98"/>
      <c r="AZ866" s="98"/>
      <c r="BA866" s="47"/>
      <c r="BB866" s="47"/>
      <c r="BC866" s="47"/>
      <c r="BD866" s="47"/>
      <c r="BE866" s="97"/>
      <c r="BF866" s="49"/>
      <c r="BG866" s="239"/>
      <c r="BH866" s="342"/>
      <c r="BI866" s="49"/>
      <c r="BJ866" s="49"/>
      <c r="BK866" s="49"/>
      <c r="BL866" s="49"/>
      <c r="BM866" s="49"/>
      <c r="BN866" s="47"/>
      <c r="BO866" s="49"/>
      <c r="BP866" s="49"/>
      <c r="BQ866" s="49"/>
      <c r="BR866" s="323"/>
      <c r="BS866" s="323"/>
      <c r="BT866" s="323"/>
      <c r="BU866" s="49"/>
      <c r="BV866" s="49"/>
      <c r="BW866" s="97"/>
      <c r="BX866" s="97"/>
      <c r="BY866" s="97"/>
      <c r="BZ866" s="97"/>
      <c r="CA866" s="49"/>
      <c r="CB866" s="49"/>
      <c r="CC866" s="49"/>
      <c r="CD866" s="49"/>
      <c r="CE866" s="49"/>
      <c r="CF866" s="49"/>
      <c r="CG866" s="49"/>
      <c r="CH866" s="49"/>
      <c r="CI866" s="97"/>
      <c r="CJ866" s="97"/>
      <c r="CK866" s="97"/>
      <c r="CL866" s="97"/>
      <c r="CM866" s="335"/>
      <c r="CN866" s="337"/>
      <c r="CO866" s="315" t="str">
        <f>IF(Формулы!R866&gt;V866,"22-?,Дата 14 - Прибыл из УФСИН; ","")&amp;IF(Формулы!Q866&gt;Y866,"25-?,Дата 13 - Выбыл в УФСИН;","")&amp;IF(YEAR(ДАННЫЕ!$F$1)=YEAR(ДАННЫЕ!B866),IF(AT866&gt;0,"","40-?, вявлен в текущем году! "),"")&amp;IF(YEAR($F$1)=YEAR(W866),IF(X866+Y866&gt;0,"","23-стоит, 24,25 - куда выбыл? "),"")&amp;IF(X866+Y866&gt;0,IF(YEAR($F$1)=YEAR(W866),"","24+25&gt;0? 23 - когда выбыл? "),"")&amp;IF(BA866&lt;BB866,"47&gt;=48; ","")&amp;IF(BA866&lt;BC866,"47&gt;=49; ","")&amp;IF(BA866&lt;BD866,"47&gt;=50; ","")&amp;IF(BE866&gt;0,IF(BF866&gt;0,IF(AU866&gt;AV866,"","41 и 42 - ? (51 и 52 &gt; 0);"),"51 &gt; 0 52 - ?;"),"")&amp;IF(AU866&gt;0,IF(AV866&gt;AU866,"41&gt;42;","")&amp;IF(BE866&gt;0,"","41&gt;0 51-?;"),"")&amp;IF(BF866&gt;0,IF(BE866&gt;0,"","52&gt;0 51-?;"),"")&amp;IF(AW866&gt;=AX866,"","43&gt;44;")&amp;IF(CA866&gt;0,IF(AW866&gt;0,"","71 &gt; 0 43-?;"),"")</f>
        <v/>
      </c>
    </row>
    <row r="867" spans="1:93" s="250" customFormat="1" ht="15" customHeight="1" x14ac:dyDescent="0.2">
      <c r="A867" s="45"/>
      <c r="B867" s="46"/>
      <c r="C867" s="121"/>
      <c r="D867" s="121"/>
      <c r="E867" s="336"/>
      <c r="F867" s="122"/>
      <c r="G867" s="46"/>
      <c r="H867" s="45"/>
      <c r="I867" s="45"/>
      <c r="J867" s="45"/>
      <c r="K867" s="45"/>
      <c r="L867" s="45"/>
      <c r="M867" s="46"/>
      <c r="N867" s="46"/>
      <c r="O867" s="48"/>
      <c r="P867" s="48"/>
      <c r="Q867" s="46"/>
      <c r="R867" s="48"/>
      <c r="S867" s="48"/>
      <c r="T867" s="48"/>
      <c r="U867" s="48"/>
      <c r="V867" s="48"/>
      <c r="W867" s="46"/>
      <c r="X867" s="48"/>
      <c r="Y867" s="48"/>
      <c r="Z867" s="157"/>
      <c r="AA867" s="47"/>
      <c r="AB867" s="97"/>
      <c r="AC867" s="49"/>
      <c r="AD867" s="49"/>
      <c r="AE867" s="49"/>
      <c r="AF867" s="49"/>
      <c r="AG867" s="49"/>
      <c r="AH867" s="47"/>
      <c r="AI867" s="47"/>
      <c r="AJ867" s="47"/>
      <c r="AK867" s="190"/>
      <c r="AL867" s="190"/>
      <c r="AM867" s="190"/>
      <c r="AN867" s="190"/>
      <c r="AO867" s="190"/>
      <c r="AP867" s="151"/>
      <c r="AQ867" s="322"/>
      <c r="AR867" s="322"/>
      <c r="AS867" s="322"/>
      <c r="AT867" s="47"/>
      <c r="AU867" s="47"/>
      <c r="AV867" s="47"/>
      <c r="AW867" s="47"/>
      <c r="AX867" s="322"/>
      <c r="AY867" s="98"/>
      <c r="AZ867" s="98"/>
      <c r="BA867" s="47"/>
      <c r="BB867" s="47"/>
      <c r="BC867" s="47"/>
      <c r="BD867" s="47"/>
      <c r="BE867" s="97"/>
      <c r="BF867" s="49"/>
      <c r="BG867" s="239"/>
      <c r="BH867" s="342"/>
      <c r="BI867" s="49"/>
      <c r="BJ867" s="49"/>
      <c r="BK867" s="49"/>
      <c r="BL867" s="49"/>
      <c r="BM867" s="49"/>
      <c r="BN867" s="47"/>
      <c r="BO867" s="49"/>
      <c r="BP867" s="49"/>
      <c r="BQ867" s="49"/>
      <c r="BR867" s="323"/>
      <c r="BS867" s="323"/>
      <c r="BT867" s="323"/>
      <c r="BU867" s="49"/>
      <c r="BV867" s="49"/>
      <c r="BW867" s="97"/>
      <c r="BX867" s="97"/>
      <c r="BY867" s="97"/>
      <c r="BZ867" s="97"/>
      <c r="CA867" s="49"/>
      <c r="CB867" s="49"/>
      <c r="CC867" s="49"/>
      <c r="CD867" s="49"/>
      <c r="CE867" s="49"/>
      <c r="CF867" s="49"/>
      <c r="CG867" s="49"/>
      <c r="CH867" s="49"/>
      <c r="CI867" s="97"/>
      <c r="CJ867" s="97"/>
      <c r="CK867" s="97"/>
      <c r="CL867" s="97"/>
      <c r="CM867" s="335"/>
      <c r="CN867" s="337"/>
      <c r="CO867" s="315" t="str">
        <f>IF(Формулы!R867&gt;V867,"22-?,Дата 14 - Прибыл из УФСИН; ","")&amp;IF(Формулы!Q867&gt;Y867,"25-?,Дата 13 - Выбыл в УФСИН;","")&amp;IF(YEAR(ДАННЫЕ!$F$1)=YEAR(ДАННЫЕ!B867),IF(AT867&gt;0,"","40-?, вявлен в текущем году! "),"")&amp;IF(YEAR($F$1)=YEAR(W867),IF(X867+Y867&gt;0,"","23-стоит, 24,25 - куда выбыл? "),"")&amp;IF(X867+Y867&gt;0,IF(YEAR($F$1)=YEAR(W867),"","24+25&gt;0? 23 - когда выбыл? "),"")&amp;IF(BA867&lt;BB867,"47&gt;=48; ","")&amp;IF(BA867&lt;BC867,"47&gt;=49; ","")&amp;IF(BA867&lt;BD867,"47&gt;=50; ","")&amp;IF(BE867&gt;0,IF(BF867&gt;0,IF(AU867&gt;AV867,"","41 и 42 - ? (51 и 52 &gt; 0);"),"51 &gt; 0 52 - ?;"),"")&amp;IF(AU867&gt;0,IF(AV867&gt;AU867,"41&gt;42;","")&amp;IF(BE867&gt;0,"","41&gt;0 51-?;"),"")&amp;IF(BF867&gt;0,IF(BE867&gt;0,"","52&gt;0 51-?;"),"")&amp;IF(AW867&gt;=AX867,"","43&gt;44;")&amp;IF(CA867&gt;0,IF(AW867&gt;0,"","71 &gt; 0 43-?;"),"")</f>
        <v/>
      </c>
    </row>
    <row r="868" spans="1:93" s="250" customFormat="1" ht="15" customHeight="1" x14ac:dyDescent="0.2">
      <c r="A868" s="45"/>
      <c r="B868" s="46"/>
      <c r="C868" s="121"/>
      <c r="D868" s="121"/>
      <c r="E868" s="336"/>
      <c r="F868" s="122"/>
      <c r="G868" s="46"/>
      <c r="H868" s="45"/>
      <c r="I868" s="45"/>
      <c r="J868" s="45"/>
      <c r="K868" s="45"/>
      <c r="L868" s="45"/>
      <c r="M868" s="46"/>
      <c r="N868" s="46"/>
      <c r="O868" s="48"/>
      <c r="P868" s="48"/>
      <c r="Q868" s="46"/>
      <c r="R868" s="48"/>
      <c r="S868" s="48"/>
      <c r="T868" s="48"/>
      <c r="U868" s="48"/>
      <c r="V868" s="48"/>
      <c r="W868" s="46"/>
      <c r="X868" s="48"/>
      <c r="Y868" s="48"/>
      <c r="Z868" s="157"/>
      <c r="AA868" s="47"/>
      <c r="AB868" s="97"/>
      <c r="AC868" s="49"/>
      <c r="AD868" s="49"/>
      <c r="AE868" s="49"/>
      <c r="AF868" s="49"/>
      <c r="AG868" s="49"/>
      <c r="AH868" s="47"/>
      <c r="AI868" s="47"/>
      <c r="AJ868" s="47"/>
      <c r="AK868" s="190"/>
      <c r="AL868" s="190"/>
      <c r="AM868" s="190"/>
      <c r="AN868" s="190"/>
      <c r="AO868" s="190"/>
      <c r="AP868" s="151"/>
      <c r="AQ868" s="322"/>
      <c r="AR868" s="322"/>
      <c r="AS868" s="322"/>
      <c r="AT868" s="47"/>
      <c r="AU868" s="47"/>
      <c r="AV868" s="47"/>
      <c r="AW868" s="47"/>
      <c r="AX868" s="322"/>
      <c r="AY868" s="98"/>
      <c r="AZ868" s="98"/>
      <c r="BA868" s="47"/>
      <c r="BB868" s="47"/>
      <c r="BC868" s="47"/>
      <c r="BD868" s="47"/>
      <c r="BE868" s="97"/>
      <c r="BF868" s="49"/>
      <c r="BG868" s="239"/>
      <c r="BH868" s="342"/>
      <c r="BI868" s="49"/>
      <c r="BJ868" s="49"/>
      <c r="BK868" s="49"/>
      <c r="BL868" s="49"/>
      <c r="BM868" s="49"/>
      <c r="BN868" s="47"/>
      <c r="BO868" s="49"/>
      <c r="BP868" s="49"/>
      <c r="BQ868" s="49"/>
      <c r="BR868" s="323"/>
      <c r="BS868" s="323"/>
      <c r="BT868" s="323"/>
      <c r="BU868" s="49"/>
      <c r="BV868" s="49"/>
      <c r="BW868" s="97"/>
      <c r="BX868" s="97"/>
      <c r="BY868" s="97"/>
      <c r="BZ868" s="97"/>
      <c r="CA868" s="49"/>
      <c r="CB868" s="49"/>
      <c r="CC868" s="49"/>
      <c r="CD868" s="49"/>
      <c r="CE868" s="49"/>
      <c r="CF868" s="49"/>
      <c r="CG868" s="49"/>
      <c r="CH868" s="49"/>
      <c r="CI868" s="97"/>
      <c r="CJ868" s="97"/>
      <c r="CK868" s="97"/>
      <c r="CL868" s="97"/>
      <c r="CM868" s="335"/>
      <c r="CN868" s="337"/>
      <c r="CO868" s="315" t="str">
        <f>IF(Формулы!R868&gt;V868,"22-?,Дата 14 - Прибыл из УФСИН; ","")&amp;IF(Формулы!Q868&gt;Y868,"25-?,Дата 13 - Выбыл в УФСИН;","")&amp;IF(YEAR(ДАННЫЕ!$F$1)=YEAR(ДАННЫЕ!B868),IF(AT868&gt;0,"","40-?, вявлен в текущем году! "),"")&amp;IF(YEAR($F$1)=YEAR(W868),IF(X868+Y868&gt;0,"","23-стоит, 24,25 - куда выбыл? "),"")&amp;IF(X868+Y868&gt;0,IF(YEAR($F$1)=YEAR(W868),"","24+25&gt;0? 23 - когда выбыл? "),"")&amp;IF(BA868&lt;BB868,"47&gt;=48; ","")&amp;IF(BA868&lt;BC868,"47&gt;=49; ","")&amp;IF(BA868&lt;BD868,"47&gt;=50; ","")&amp;IF(BE868&gt;0,IF(BF868&gt;0,IF(AU868&gt;AV868,"","41 и 42 - ? (51 и 52 &gt; 0);"),"51 &gt; 0 52 - ?;"),"")&amp;IF(AU868&gt;0,IF(AV868&gt;AU868,"41&gt;42;","")&amp;IF(BE868&gt;0,"","41&gt;0 51-?;"),"")&amp;IF(BF868&gt;0,IF(BE868&gt;0,"","52&gt;0 51-?;"),"")&amp;IF(AW868&gt;=AX868,"","43&gt;44;")&amp;IF(CA868&gt;0,IF(AW868&gt;0,"","71 &gt; 0 43-?;"),"")</f>
        <v/>
      </c>
    </row>
    <row r="869" spans="1:93" s="250" customFormat="1" ht="15" customHeight="1" x14ac:dyDescent="0.2">
      <c r="A869" s="45"/>
      <c r="B869" s="46"/>
      <c r="C869" s="121"/>
      <c r="D869" s="121"/>
      <c r="E869" s="336"/>
      <c r="F869" s="122"/>
      <c r="G869" s="46"/>
      <c r="H869" s="45"/>
      <c r="I869" s="45"/>
      <c r="J869" s="45"/>
      <c r="K869" s="45"/>
      <c r="L869" s="45"/>
      <c r="M869" s="46"/>
      <c r="N869" s="46"/>
      <c r="O869" s="48"/>
      <c r="P869" s="48"/>
      <c r="Q869" s="46"/>
      <c r="R869" s="48"/>
      <c r="S869" s="48"/>
      <c r="T869" s="48"/>
      <c r="U869" s="48"/>
      <c r="V869" s="48"/>
      <c r="W869" s="46"/>
      <c r="X869" s="48"/>
      <c r="Y869" s="48"/>
      <c r="Z869" s="157"/>
      <c r="AA869" s="47"/>
      <c r="AB869" s="97"/>
      <c r="AC869" s="49"/>
      <c r="AD869" s="49"/>
      <c r="AE869" s="49"/>
      <c r="AF869" s="49"/>
      <c r="AG869" s="49"/>
      <c r="AH869" s="47"/>
      <c r="AI869" s="47"/>
      <c r="AJ869" s="47"/>
      <c r="AK869" s="190"/>
      <c r="AL869" s="190"/>
      <c r="AM869" s="190"/>
      <c r="AN869" s="190"/>
      <c r="AO869" s="190"/>
      <c r="AP869" s="151"/>
      <c r="AQ869" s="322"/>
      <c r="AR869" s="322"/>
      <c r="AS869" s="322"/>
      <c r="AT869" s="47"/>
      <c r="AU869" s="47"/>
      <c r="AV869" s="47"/>
      <c r="AW869" s="47"/>
      <c r="AX869" s="322"/>
      <c r="AY869" s="98"/>
      <c r="AZ869" s="98"/>
      <c r="BA869" s="47"/>
      <c r="BB869" s="47"/>
      <c r="BC869" s="47"/>
      <c r="BD869" s="47"/>
      <c r="BE869" s="97"/>
      <c r="BF869" s="49"/>
      <c r="BG869" s="239"/>
      <c r="BH869" s="342"/>
      <c r="BI869" s="49"/>
      <c r="BJ869" s="49"/>
      <c r="BK869" s="49"/>
      <c r="BL869" s="49"/>
      <c r="BM869" s="49"/>
      <c r="BN869" s="47"/>
      <c r="BO869" s="49"/>
      <c r="BP869" s="49"/>
      <c r="BQ869" s="49"/>
      <c r="BR869" s="323"/>
      <c r="BS869" s="323"/>
      <c r="BT869" s="323"/>
      <c r="BU869" s="49"/>
      <c r="BV869" s="49"/>
      <c r="BW869" s="97"/>
      <c r="BX869" s="97"/>
      <c r="BY869" s="97"/>
      <c r="BZ869" s="97"/>
      <c r="CA869" s="49"/>
      <c r="CB869" s="49"/>
      <c r="CC869" s="49"/>
      <c r="CD869" s="49"/>
      <c r="CE869" s="49"/>
      <c r="CF869" s="49"/>
      <c r="CG869" s="49"/>
      <c r="CH869" s="49"/>
      <c r="CI869" s="97"/>
      <c r="CJ869" s="97"/>
      <c r="CK869" s="97"/>
      <c r="CL869" s="97"/>
      <c r="CM869" s="335"/>
      <c r="CN869" s="337"/>
      <c r="CO869" s="315" t="str">
        <f>IF(Формулы!R869&gt;V869,"22-?,Дата 14 - Прибыл из УФСИН; ","")&amp;IF(Формулы!Q869&gt;Y869,"25-?,Дата 13 - Выбыл в УФСИН;","")&amp;IF(YEAR(ДАННЫЕ!$F$1)=YEAR(ДАННЫЕ!B869),IF(AT869&gt;0,"","40-?, вявлен в текущем году! "),"")&amp;IF(YEAR($F$1)=YEAR(W869),IF(X869+Y869&gt;0,"","23-стоит, 24,25 - куда выбыл? "),"")&amp;IF(X869+Y869&gt;0,IF(YEAR($F$1)=YEAR(W869),"","24+25&gt;0? 23 - когда выбыл? "),"")&amp;IF(BA869&lt;BB869,"47&gt;=48; ","")&amp;IF(BA869&lt;BC869,"47&gt;=49; ","")&amp;IF(BA869&lt;BD869,"47&gt;=50; ","")&amp;IF(BE869&gt;0,IF(BF869&gt;0,IF(AU869&gt;AV869,"","41 и 42 - ? (51 и 52 &gt; 0);"),"51 &gt; 0 52 - ?;"),"")&amp;IF(AU869&gt;0,IF(AV869&gt;AU869,"41&gt;42;","")&amp;IF(BE869&gt;0,"","41&gt;0 51-?;"),"")&amp;IF(BF869&gt;0,IF(BE869&gt;0,"","52&gt;0 51-?;"),"")&amp;IF(AW869&gt;=AX869,"","43&gt;44;")&amp;IF(CA869&gt;0,IF(AW869&gt;0,"","71 &gt; 0 43-?;"),"")</f>
        <v/>
      </c>
    </row>
    <row r="870" spans="1:93" s="250" customFormat="1" ht="15" customHeight="1" x14ac:dyDescent="0.2">
      <c r="A870" s="45"/>
      <c r="B870" s="46"/>
      <c r="C870" s="121"/>
      <c r="D870" s="121"/>
      <c r="E870" s="336"/>
      <c r="F870" s="122"/>
      <c r="G870" s="46"/>
      <c r="H870" s="45"/>
      <c r="I870" s="45"/>
      <c r="J870" s="45"/>
      <c r="K870" s="45"/>
      <c r="L870" s="45"/>
      <c r="M870" s="46"/>
      <c r="N870" s="46"/>
      <c r="O870" s="48"/>
      <c r="P870" s="48"/>
      <c r="Q870" s="46"/>
      <c r="R870" s="48"/>
      <c r="S870" s="48"/>
      <c r="T870" s="48"/>
      <c r="U870" s="48"/>
      <c r="V870" s="48"/>
      <c r="W870" s="46"/>
      <c r="X870" s="48"/>
      <c r="Y870" s="48"/>
      <c r="Z870" s="157"/>
      <c r="AA870" s="47"/>
      <c r="AB870" s="97"/>
      <c r="AC870" s="49"/>
      <c r="AD870" s="49"/>
      <c r="AE870" s="49"/>
      <c r="AF870" s="49"/>
      <c r="AG870" s="49"/>
      <c r="AH870" s="47"/>
      <c r="AI870" s="47"/>
      <c r="AJ870" s="47"/>
      <c r="AK870" s="190"/>
      <c r="AL870" s="190"/>
      <c r="AM870" s="190"/>
      <c r="AN870" s="190"/>
      <c r="AO870" s="190"/>
      <c r="AP870" s="151"/>
      <c r="AQ870" s="322"/>
      <c r="AR870" s="322"/>
      <c r="AS870" s="322"/>
      <c r="AT870" s="47"/>
      <c r="AU870" s="47"/>
      <c r="AV870" s="47"/>
      <c r="AW870" s="47"/>
      <c r="AX870" s="322"/>
      <c r="AY870" s="98"/>
      <c r="AZ870" s="98"/>
      <c r="BA870" s="47"/>
      <c r="BB870" s="47"/>
      <c r="BC870" s="47"/>
      <c r="BD870" s="47"/>
      <c r="BE870" s="97"/>
      <c r="BF870" s="49"/>
      <c r="BG870" s="239"/>
      <c r="BH870" s="342"/>
      <c r="BI870" s="49"/>
      <c r="BJ870" s="49"/>
      <c r="BK870" s="49"/>
      <c r="BL870" s="49"/>
      <c r="BM870" s="49"/>
      <c r="BN870" s="47"/>
      <c r="BO870" s="49"/>
      <c r="BP870" s="49"/>
      <c r="BQ870" s="49"/>
      <c r="BR870" s="323"/>
      <c r="BS870" s="323"/>
      <c r="BT870" s="323"/>
      <c r="BU870" s="49"/>
      <c r="BV870" s="49"/>
      <c r="BW870" s="97"/>
      <c r="BX870" s="97"/>
      <c r="BY870" s="97"/>
      <c r="BZ870" s="97"/>
      <c r="CA870" s="49"/>
      <c r="CB870" s="49"/>
      <c r="CC870" s="49"/>
      <c r="CD870" s="49"/>
      <c r="CE870" s="49"/>
      <c r="CF870" s="49"/>
      <c r="CG870" s="49"/>
      <c r="CH870" s="49"/>
      <c r="CI870" s="97"/>
      <c r="CJ870" s="97"/>
      <c r="CK870" s="97"/>
      <c r="CL870" s="97"/>
      <c r="CM870" s="335"/>
      <c r="CN870" s="337"/>
      <c r="CO870" s="315" t="str">
        <f>IF(Формулы!R870&gt;V870,"22-?,Дата 14 - Прибыл из УФСИН; ","")&amp;IF(Формулы!Q870&gt;Y870,"25-?,Дата 13 - Выбыл в УФСИН;","")&amp;IF(YEAR(ДАННЫЕ!$F$1)=YEAR(ДАННЫЕ!B870),IF(AT870&gt;0,"","40-?, вявлен в текущем году! "),"")&amp;IF(YEAR($F$1)=YEAR(W870),IF(X870+Y870&gt;0,"","23-стоит, 24,25 - куда выбыл? "),"")&amp;IF(X870+Y870&gt;0,IF(YEAR($F$1)=YEAR(W870),"","24+25&gt;0? 23 - когда выбыл? "),"")&amp;IF(BA870&lt;BB870,"47&gt;=48; ","")&amp;IF(BA870&lt;BC870,"47&gt;=49; ","")&amp;IF(BA870&lt;BD870,"47&gt;=50; ","")&amp;IF(BE870&gt;0,IF(BF870&gt;0,IF(AU870&gt;AV870,"","41 и 42 - ? (51 и 52 &gt; 0);"),"51 &gt; 0 52 - ?;"),"")&amp;IF(AU870&gt;0,IF(AV870&gt;AU870,"41&gt;42;","")&amp;IF(BE870&gt;0,"","41&gt;0 51-?;"),"")&amp;IF(BF870&gt;0,IF(BE870&gt;0,"","52&gt;0 51-?;"),"")&amp;IF(AW870&gt;=AX870,"","43&gt;44;")&amp;IF(CA870&gt;0,IF(AW870&gt;0,"","71 &gt; 0 43-?;"),"")</f>
        <v/>
      </c>
    </row>
    <row r="871" spans="1:93" s="250" customFormat="1" ht="15" customHeight="1" x14ac:dyDescent="0.2">
      <c r="A871" s="45"/>
      <c r="B871" s="46"/>
      <c r="C871" s="121"/>
      <c r="D871" s="121"/>
      <c r="E871" s="336"/>
      <c r="F871" s="122"/>
      <c r="G871" s="46"/>
      <c r="H871" s="45"/>
      <c r="I871" s="45"/>
      <c r="J871" s="45"/>
      <c r="K871" s="45"/>
      <c r="L871" s="45"/>
      <c r="M871" s="46"/>
      <c r="N871" s="46"/>
      <c r="O871" s="48"/>
      <c r="P871" s="48"/>
      <c r="Q871" s="46"/>
      <c r="R871" s="48"/>
      <c r="S871" s="48"/>
      <c r="T871" s="48"/>
      <c r="U871" s="48"/>
      <c r="V871" s="48"/>
      <c r="W871" s="46"/>
      <c r="X871" s="48"/>
      <c r="Y871" s="48"/>
      <c r="Z871" s="157"/>
      <c r="AA871" s="47"/>
      <c r="AB871" s="97"/>
      <c r="AC871" s="49"/>
      <c r="AD871" s="49"/>
      <c r="AE871" s="49"/>
      <c r="AF871" s="49"/>
      <c r="AG871" s="49"/>
      <c r="AH871" s="47"/>
      <c r="AI871" s="47"/>
      <c r="AJ871" s="47"/>
      <c r="AK871" s="190"/>
      <c r="AL871" s="190"/>
      <c r="AM871" s="190"/>
      <c r="AN871" s="190"/>
      <c r="AO871" s="190"/>
      <c r="AP871" s="151"/>
      <c r="AQ871" s="322"/>
      <c r="AR871" s="322"/>
      <c r="AS871" s="322"/>
      <c r="AT871" s="47"/>
      <c r="AU871" s="47"/>
      <c r="AV871" s="47"/>
      <c r="AW871" s="47"/>
      <c r="AX871" s="322"/>
      <c r="AY871" s="98"/>
      <c r="AZ871" s="98"/>
      <c r="BA871" s="47"/>
      <c r="BB871" s="47"/>
      <c r="BC871" s="47"/>
      <c r="BD871" s="47"/>
      <c r="BE871" s="97"/>
      <c r="BF871" s="49"/>
      <c r="BG871" s="239"/>
      <c r="BH871" s="342"/>
      <c r="BI871" s="49"/>
      <c r="BJ871" s="49"/>
      <c r="BK871" s="49"/>
      <c r="BL871" s="49"/>
      <c r="BM871" s="49"/>
      <c r="BN871" s="47"/>
      <c r="BO871" s="49"/>
      <c r="BP871" s="49"/>
      <c r="BQ871" s="49"/>
      <c r="BR871" s="323"/>
      <c r="BS871" s="323"/>
      <c r="BT871" s="323"/>
      <c r="BU871" s="49"/>
      <c r="BV871" s="49"/>
      <c r="BW871" s="97"/>
      <c r="BX871" s="97"/>
      <c r="BY871" s="97"/>
      <c r="BZ871" s="97"/>
      <c r="CA871" s="49"/>
      <c r="CB871" s="49"/>
      <c r="CC871" s="49"/>
      <c r="CD871" s="49"/>
      <c r="CE871" s="49"/>
      <c r="CF871" s="49"/>
      <c r="CG871" s="49"/>
      <c r="CH871" s="49"/>
      <c r="CI871" s="97"/>
      <c r="CJ871" s="97"/>
      <c r="CK871" s="97"/>
      <c r="CL871" s="97"/>
      <c r="CM871" s="335"/>
      <c r="CN871" s="337"/>
      <c r="CO871" s="315" t="str">
        <f>IF(Формулы!R871&gt;V871,"22-?,Дата 14 - Прибыл из УФСИН; ","")&amp;IF(Формулы!Q871&gt;Y871,"25-?,Дата 13 - Выбыл в УФСИН;","")&amp;IF(YEAR(ДАННЫЕ!$F$1)=YEAR(ДАННЫЕ!B871),IF(AT871&gt;0,"","40-?, вявлен в текущем году! "),"")&amp;IF(YEAR($F$1)=YEAR(W871),IF(X871+Y871&gt;0,"","23-стоит, 24,25 - куда выбыл? "),"")&amp;IF(X871+Y871&gt;0,IF(YEAR($F$1)=YEAR(W871),"","24+25&gt;0? 23 - когда выбыл? "),"")&amp;IF(BA871&lt;BB871,"47&gt;=48; ","")&amp;IF(BA871&lt;BC871,"47&gt;=49; ","")&amp;IF(BA871&lt;BD871,"47&gt;=50; ","")&amp;IF(BE871&gt;0,IF(BF871&gt;0,IF(AU871&gt;AV871,"","41 и 42 - ? (51 и 52 &gt; 0);"),"51 &gt; 0 52 - ?;"),"")&amp;IF(AU871&gt;0,IF(AV871&gt;AU871,"41&gt;42;","")&amp;IF(BE871&gt;0,"","41&gt;0 51-?;"),"")&amp;IF(BF871&gt;0,IF(BE871&gt;0,"","52&gt;0 51-?;"),"")&amp;IF(AW871&gt;=AX871,"","43&gt;44;")&amp;IF(CA871&gt;0,IF(AW871&gt;0,"","71 &gt; 0 43-?;"),"")</f>
        <v/>
      </c>
    </row>
    <row r="872" spans="1:93" s="250" customFormat="1" ht="15" customHeight="1" x14ac:dyDescent="0.2">
      <c r="A872" s="45"/>
      <c r="B872" s="46"/>
      <c r="C872" s="121"/>
      <c r="D872" s="121"/>
      <c r="E872" s="336"/>
      <c r="F872" s="122"/>
      <c r="G872" s="46"/>
      <c r="H872" s="45"/>
      <c r="I872" s="45"/>
      <c r="J872" s="45"/>
      <c r="K872" s="45"/>
      <c r="L872" s="45"/>
      <c r="M872" s="46"/>
      <c r="N872" s="46"/>
      <c r="O872" s="48"/>
      <c r="P872" s="48"/>
      <c r="Q872" s="46"/>
      <c r="R872" s="48"/>
      <c r="S872" s="48"/>
      <c r="T872" s="48"/>
      <c r="U872" s="48"/>
      <c r="V872" s="48"/>
      <c r="W872" s="46"/>
      <c r="X872" s="48"/>
      <c r="Y872" s="48"/>
      <c r="Z872" s="157"/>
      <c r="AA872" s="47"/>
      <c r="AB872" s="97"/>
      <c r="AC872" s="49"/>
      <c r="AD872" s="49"/>
      <c r="AE872" s="49"/>
      <c r="AF872" s="49"/>
      <c r="AG872" s="49"/>
      <c r="AH872" s="47"/>
      <c r="AI872" s="47"/>
      <c r="AJ872" s="47"/>
      <c r="AK872" s="190"/>
      <c r="AL872" s="190"/>
      <c r="AM872" s="190"/>
      <c r="AN872" s="190"/>
      <c r="AO872" s="190"/>
      <c r="AP872" s="151"/>
      <c r="AQ872" s="322"/>
      <c r="AR872" s="322"/>
      <c r="AS872" s="322"/>
      <c r="AT872" s="47"/>
      <c r="AU872" s="47"/>
      <c r="AV872" s="47"/>
      <c r="AW872" s="47"/>
      <c r="AX872" s="322"/>
      <c r="AY872" s="98"/>
      <c r="AZ872" s="98"/>
      <c r="BA872" s="47"/>
      <c r="BB872" s="47"/>
      <c r="BC872" s="47"/>
      <c r="BD872" s="47"/>
      <c r="BE872" s="97"/>
      <c r="BF872" s="49"/>
      <c r="BG872" s="239"/>
      <c r="BH872" s="342"/>
      <c r="BI872" s="49"/>
      <c r="BJ872" s="49"/>
      <c r="BK872" s="49"/>
      <c r="BL872" s="49"/>
      <c r="BM872" s="49"/>
      <c r="BN872" s="47"/>
      <c r="BO872" s="49"/>
      <c r="BP872" s="49"/>
      <c r="BQ872" s="49"/>
      <c r="BR872" s="323"/>
      <c r="BS872" s="323"/>
      <c r="BT872" s="323"/>
      <c r="BU872" s="49"/>
      <c r="BV872" s="49"/>
      <c r="BW872" s="97"/>
      <c r="BX872" s="97"/>
      <c r="BY872" s="97"/>
      <c r="BZ872" s="97"/>
      <c r="CA872" s="49"/>
      <c r="CB872" s="49"/>
      <c r="CC872" s="49"/>
      <c r="CD872" s="49"/>
      <c r="CE872" s="49"/>
      <c r="CF872" s="49"/>
      <c r="CG872" s="49"/>
      <c r="CH872" s="49"/>
      <c r="CI872" s="97"/>
      <c r="CJ872" s="97"/>
      <c r="CK872" s="97"/>
      <c r="CL872" s="97"/>
      <c r="CM872" s="335"/>
      <c r="CN872" s="337"/>
      <c r="CO872" s="315" t="str">
        <f>IF(Формулы!R872&gt;V872,"22-?,Дата 14 - Прибыл из УФСИН; ","")&amp;IF(Формулы!Q872&gt;Y872,"25-?,Дата 13 - Выбыл в УФСИН;","")&amp;IF(YEAR(ДАННЫЕ!$F$1)=YEAR(ДАННЫЕ!B872),IF(AT872&gt;0,"","40-?, вявлен в текущем году! "),"")&amp;IF(YEAR($F$1)=YEAR(W872),IF(X872+Y872&gt;0,"","23-стоит, 24,25 - куда выбыл? "),"")&amp;IF(X872+Y872&gt;0,IF(YEAR($F$1)=YEAR(W872),"","24+25&gt;0? 23 - когда выбыл? "),"")&amp;IF(BA872&lt;BB872,"47&gt;=48; ","")&amp;IF(BA872&lt;BC872,"47&gt;=49; ","")&amp;IF(BA872&lt;BD872,"47&gt;=50; ","")&amp;IF(BE872&gt;0,IF(BF872&gt;0,IF(AU872&gt;AV872,"","41 и 42 - ? (51 и 52 &gt; 0);"),"51 &gt; 0 52 - ?;"),"")&amp;IF(AU872&gt;0,IF(AV872&gt;AU872,"41&gt;42;","")&amp;IF(BE872&gt;0,"","41&gt;0 51-?;"),"")&amp;IF(BF872&gt;0,IF(BE872&gt;0,"","52&gt;0 51-?;"),"")&amp;IF(AW872&gt;=AX872,"","43&gt;44;")&amp;IF(CA872&gt;0,IF(AW872&gt;0,"","71 &gt; 0 43-?;"),"")</f>
        <v/>
      </c>
    </row>
    <row r="873" spans="1:93" s="250" customFormat="1" ht="15" customHeight="1" x14ac:dyDescent="0.2">
      <c r="A873" s="45"/>
      <c r="B873" s="46"/>
      <c r="C873" s="121"/>
      <c r="D873" s="121"/>
      <c r="E873" s="336"/>
      <c r="F873" s="122"/>
      <c r="G873" s="46"/>
      <c r="H873" s="45"/>
      <c r="I873" s="45"/>
      <c r="J873" s="45"/>
      <c r="K873" s="45"/>
      <c r="L873" s="45"/>
      <c r="M873" s="46"/>
      <c r="N873" s="46"/>
      <c r="O873" s="48"/>
      <c r="P873" s="48"/>
      <c r="Q873" s="46"/>
      <c r="R873" s="48"/>
      <c r="S873" s="48"/>
      <c r="T873" s="48"/>
      <c r="U873" s="48"/>
      <c r="V873" s="48"/>
      <c r="W873" s="46"/>
      <c r="X873" s="48"/>
      <c r="Y873" s="48"/>
      <c r="Z873" s="157"/>
      <c r="AA873" s="47"/>
      <c r="AB873" s="97"/>
      <c r="AC873" s="49"/>
      <c r="AD873" s="49"/>
      <c r="AE873" s="49"/>
      <c r="AF873" s="49"/>
      <c r="AG873" s="49"/>
      <c r="AH873" s="47"/>
      <c r="AI873" s="47"/>
      <c r="AJ873" s="47"/>
      <c r="AK873" s="190"/>
      <c r="AL873" s="190"/>
      <c r="AM873" s="190"/>
      <c r="AN873" s="190"/>
      <c r="AO873" s="190"/>
      <c r="AP873" s="151"/>
      <c r="AQ873" s="322"/>
      <c r="AR873" s="322"/>
      <c r="AS873" s="322"/>
      <c r="AT873" s="47"/>
      <c r="AU873" s="47"/>
      <c r="AV873" s="47"/>
      <c r="AW873" s="47"/>
      <c r="AX873" s="322"/>
      <c r="AY873" s="98"/>
      <c r="AZ873" s="98"/>
      <c r="BA873" s="47"/>
      <c r="BB873" s="47"/>
      <c r="BC873" s="47"/>
      <c r="BD873" s="47"/>
      <c r="BE873" s="97"/>
      <c r="BF873" s="49"/>
      <c r="BG873" s="239"/>
      <c r="BH873" s="342"/>
      <c r="BI873" s="49"/>
      <c r="BJ873" s="49"/>
      <c r="BK873" s="49"/>
      <c r="BL873" s="49"/>
      <c r="BM873" s="49"/>
      <c r="BN873" s="47"/>
      <c r="BO873" s="49"/>
      <c r="BP873" s="49"/>
      <c r="BQ873" s="49"/>
      <c r="BR873" s="323"/>
      <c r="BS873" s="323"/>
      <c r="BT873" s="323"/>
      <c r="BU873" s="49"/>
      <c r="BV873" s="49"/>
      <c r="BW873" s="97"/>
      <c r="BX873" s="97"/>
      <c r="BY873" s="97"/>
      <c r="BZ873" s="97"/>
      <c r="CA873" s="49"/>
      <c r="CB873" s="49"/>
      <c r="CC873" s="49"/>
      <c r="CD873" s="49"/>
      <c r="CE873" s="49"/>
      <c r="CF873" s="49"/>
      <c r="CG873" s="49"/>
      <c r="CH873" s="49"/>
      <c r="CI873" s="97"/>
      <c r="CJ873" s="97"/>
      <c r="CK873" s="97"/>
      <c r="CL873" s="97"/>
      <c r="CM873" s="335"/>
      <c r="CN873" s="337"/>
      <c r="CO873" s="315" t="str">
        <f>IF(Формулы!R873&gt;V873,"22-?,Дата 14 - Прибыл из УФСИН; ","")&amp;IF(Формулы!Q873&gt;Y873,"25-?,Дата 13 - Выбыл в УФСИН;","")&amp;IF(YEAR(ДАННЫЕ!$F$1)=YEAR(ДАННЫЕ!B873),IF(AT873&gt;0,"","40-?, вявлен в текущем году! "),"")&amp;IF(YEAR($F$1)=YEAR(W873),IF(X873+Y873&gt;0,"","23-стоит, 24,25 - куда выбыл? "),"")&amp;IF(X873+Y873&gt;0,IF(YEAR($F$1)=YEAR(W873),"","24+25&gt;0? 23 - когда выбыл? "),"")&amp;IF(BA873&lt;BB873,"47&gt;=48; ","")&amp;IF(BA873&lt;BC873,"47&gt;=49; ","")&amp;IF(BA873&lt;BD873,"47&gt;=50; ","")&amp;IF(BE873&gt;0,IF(BF873&gt;0,IF(AU873&gt;AV873,"","41 и 42 - ? (51 и 52 &gt; 0);"),"51 &gt; 0 52 - ?;"),"")&amp;IF(AU873&gt;0,IF(AV873&gt;AU873,"41&gt;42;","")&amp;IF(BE873&gt;0,"","41&gt;0 51-?;"),"")&amp;IF(BF873&gt;0,IF(BE873&gt;0,"","52&gt;0 51-?;"),"")&amp;IF(AW873&gt;=AX873,"","43&gt;44;")&amp;IF(CA873&gt;0,IF(AW873&gt;0,"","71 &gt; 0 43-?;"),"")</f>
        <v/>
      </c>
    </row>
    <row r="874" spans="1:93" s="250" customFormat="1" ht="15" customHeight="1" x14ac:dyDescent="0.2">
      <c r="A874" s="45"/>
      <c r="B874" s="46"/>
      <c r="C874" s="121"/>
      <c r="D874" s="121"/>
      <c r="E874" s="336"/>
      <c r="F874" s="122"/>
      <c r="G874" s="46"/>
      <c r="H874" s="45"/>
      <c r="I874" s="45"/>
      <c r="J874" s="45"/>
      <c r="K874" s="45"/>
      <c r="L874" s="45"/>
      <c r="M874" s="46"/>
      <c r="N874" s="46"/>
      <c r="O874" s="48"/>
      <c r="P874" s="48"/>
      <c r="Q874" s="46"/>
      <c r="R874" s="48"/>
      <c r="S874" s="48"/>
      <c r="T874" s="48"/>
      <c r="U874" s="48"/>
      <c r="V874" s="48"/>
      <c r="W874" s="46"/>
      <c r="X874" s="48"/>
      <c r="Y874" s="48"/>
      <c r="Z874" s="157"/>
      <c r="AA874" s="47"/>
      <c r="AB874" s="97"/>
      <c r="AC874" s="49"/>
      <c r="AD874" s="49"/>
      <c r="AE874" s="49"/>
      <c r="AF874" s="49"/>
      <c r="AG874" s="49"/>
      <c r="AH874" s="47"/>
      <c r="AI874" s="47"/>
      <c r="AJ874" s="47"/>
      <c r="AK874" s="190"/>
      <c r="AL874" s="190"/>
      <c r="AM874" s="190"/>
      <c r="AN874" s="190"/>
      <c r="AO874" s="190"/>
      <c r="AP874" s="151"/>
      <c r="AQ874" s="322"/>
      <c r="AR874" s="322"/>
      <c r="AS874" s="322"/>
      <c r="AT874" s="47"/>
      <c r="AU874" s="47"/>
      <c r="AV874" s="47"/>
      <c r="AW874" s="47"/>
      <c r="AX874" s="322"/>
      <c r="AY874" s="98"/>
      <c r="AZ874" s="98"/>
      <c r="BA874" s="47"/>
      <c r="BB874" s="47"/>
      <c r="BC874" s="47"/>
      <c r="BD874" s="47"/>
      <c r="BE874" s="97"/>
      <c r="BF874" s="49"/>
      <c r="BG874" s="239"/>
      <c r="BH874" s="342"/>
      <c r="BI874" s="49"/>
      <c r="BJ874" s="49"/>
      <c r="BK874" s="49"/>
      <c r="BL874" s="49"/>
      <c r="BM874" s="49"/>
      <c r="BN874" s="47"/>
      <c r="BO874" s="49"/>
      <c r="BP874" s="49"/>
      <c r="BQ874" s="49"/>
      <c r="BR874" s="323"/>
      <c r="BS874" s="323"/>
      <c r="BT874" s="323"/>
      <c r="BU874" s="49"/>
      <c r="BV874" s="49"/>
      <c r="BW874" s="97"/>
      <c r="BX874" s="97"/>
      <c r="BY874" s="97"/>
      <c r="BZ874" s="97"/>
      <c r="CA874" s="49"/>
      <c r="CB874" s="49"/>
      <c r="CC874" s="49"/>
      <c r="CD874" s="49"/>
      <c r="CE874" s="49"/>
      <c r="CF874" s="49"/>
      <c r="CG874" s="49"/>
      <c r="CH874" s="49"/>
      <c r="CI874" s="97"/>
      <c r="CJ874" s="97"/>
      <c r="CK874" s="97"/>
      <c r="CL874" s="97"/>
      <c r="CM874" s="335"/>
      <c r="CN874" s="337"/>
      <c r="CO874" s="315" t="str">
        <f>IF(Формулы!R874&gt;V874,"22-?,Дата 14 - Прибыл из УФСИН; ","")&amp;IF(Формулы!Q874&gt;Y874,"25-?,Дата 13 - Выбыл в УФСИН;","")&amp;IF(YEAR(ДАННЫЕ!$F$1)=YEAR(ДАННЫЕ!B874),IF(AT874&gt;0,"","40-?, вявлен в текущем году! "),"")&amp;IF(YEAR($F$1)=YEAR(W874),IF(X874+Y874&gt;0,"","23-стоит, 24,25 - куда выбыл? "),"")&amp;IF(X874+Y874&gt;0,IF(YEAR($F$1)=YEAR(W874),"","24+25&gt;0? 23 - когда выбыл? "),"")&amp;IF(BA874&lt;BB874,"47&gt;=48; ","")&amp;IF(BA874&lt;BC874,"47&gt;=49; ","")&amp;IF(BA874&lt;BD874,"47&gt;=50; ","")&amp;IF(BE874&gt;0,IF(BF874&gt;0,IF(AU874&gt;AV874,"","41 и 42 - ? (51 и 52 &gt; 0);"),"51 &gt; 0 52 - ?;"),"")&amp;IF(AU874&gt;0,IF(AV874&gt;AU874,"41&gt;42;","")&amp;IF(BE874&gt;0,"","41&gt;0 51-?;"),"")&amp;IF(BF874&gt;0,IF(BE874&gt;0,"","52&gt;0 51-?;"),"")&amp;IF(AW874&gt;=AX874,"","43&gt;44;")&amp;IF(CA874&gt;0,IF(AW874&gt;0,"","71 &gt; 0 43-?;"),"")</f>
        <v/>
      </c>
    </row>
    <row r="875" spans="1:93" s="250" customFormat="1" ht="15" customHeight="1" x14ac:dyDescent="0.2">
      <c r="A875" s="45"/>
      <c r="B875" s="46"/>
      <c r="C875" s="121"/>
      <c r="D875" s="121"/>
      <c r="E875" s="336"/>
      <c r="F875" s="122"/>
      <c r="G875" s="46"/>
      <c r="H875" s="45"/>
      <c r="I875" s="45"/>
      <c r="J875" s="45"/>
      <c r="K875" s="45"/>
      <c r="L875" s="45"/>
      <c r="M875" s="46"/>
      <c r="N875" s="46"/>
      <c r="O875" s="48"/>
      <c r="P875" s="48"/>
      <c r="Q875" s="46"/>
      <c r="R875" s="48"/>
      <c r="S875" s="48"/>
      <c r="T875" s="48"/>
      <c r="U875" s="48"/>
      <c r="V875" s="48"/>
      <c r="W875" s="46"/>
      <c r="X875" s="48"/>
      <c r="Y875" s="48"/>
      <c r="Z875" s="157"/>
      <c r="AA875" s="47"/>
      <c r="AB875" s="97"/>
      <c r="AC875" s="49"/>
      <c r="AD875" s="49"/>
      <c r="AE875" s="49"/>
      <c r="AF875" s="49"/>
      <c r="AG875" s="49"/>
      <c r="AH875" s="47"/>
      <c r="AI875" s="47"/>
      <c r="AJ875" s="47"/>
      <c r="AK875" s="190"/>
      <c r="AL875" s="190"/>
      <c r="AM875" s="190"/>
      <c r="AN875" s="190"/>
      <c r="AO875" s="190"/>
      <c r="AP875" s="151"/>
      <c r="AQ875" s="322"/>
      <c r="AR875" s="322"/>
      <c r="AS875" s="322"/>
      <c r="AT875" s="47"/>
      <c r="AU875" s="47"/>
      <c r="AV875" s="47"/>
      <c r="AW875" s="47"/>
      <c r="AX875" s="322"/>
      <c r="AY875" s="98"/>
      <c r="AZ875" s="98"/>
      <c r="BA875" s="47"/>
      <c r="BB875" s="47"/>
      <c r="BC875" s="47"/>
      <c r="BD875" s="47"/>
      <c r="BE875" s="97"/>
      <c r="BF875" s="49"/>
      <c r="BG875" s="239"/>
      <c r="BH875" s="342"/>
      <c r="BI875" s="49"/>
      <c r="BJ875" s="49"/>
      <c r="BK875" s="49"/>
      <c r="BL875" s="49"/>
      <c r="BM875" s="49"/>
      <c r="BN875" s="47"/>
      <c r="BO875" s="49"/>
      <c r="BP875" s="49"/>
      <c r="BQ875" s="49"/>
      <c r="BR875" s="323"/>
      <c r="BS875" s="323"/>
      <c r="BT875" s="323"/>
      <c r="BU875" s="49"/>
      <c r="BV875" s="49"/>
      <c r="BW875" s="97"/>
      <c r="BX875" s="97"/>
      <c r="BY875" s="97"/>
      <c r="BZ875" s="97"/>
      <c r="CA875" s="49"/>
      <c r="CB875" s="49"/>
      <c r="CC875" s="49"/>
      <c r="CD875" s="49"/>
      <c r="CE875" s="49"/>
      <c r="CF875" s="49"/>
      <c r="CG875" s="49"/>
      <c r="CH875" s="49"/>
      <c r="CI875" s="97"/>
      <c r="CJ875" s="97"/>
      <c r="CK875" s="97"/>
      <c r="CL875" s="97"/>
      <c r="CM875" s="335"/>
      <c r="CN875" s="337"/>
      <c r="CO875" s="315" t="str">
        <f>IF(Формулы!R875&gt;V875,"22-?,Дата 14 - Прибыл из УФСИН; ","")&amp;IF(Формулы!Q875&gt;Y875,"25-?,Дата 13 - Выбыл в УФСИН;","")&amp;IF(YEAR(ДАННЫЕ!$F$1)=YEAR(ДАННЫЕ!B875),IF(AT875&gt;0,"","40-?, вявлен в текущем году! "),"")&amp;IF(YEAR($F$1)=YEAR(W875),IF(X875+Y875&gt;0,"","23-стоит, 24,25 - куда выбыл? "),"")&amp;IF(X875+Y875&gt;0,IF(YEAR($F$1)=YEAR(W875),"","24+25&gt;0? 23 - когда выбыл? "),"")&amp;IF(BA875&lt;BB875,"47&gt;=48; ","")&amp;IF(BA875&lt;BC875,"47&gt;=49; ","")&amp;IF(BA875&lt;BD875,"47&gt;=50; ","")&amp;IF(BE875&gt;0,IF(BF875&gt;0,IF(AU875&gt;AV875,"","41 и 42 - ? (51 и 52 &gt; 0);"),"51 &gt; 0 52 - ?;"),"")&amp;IF(AU875&gt;0,IF(AV875&gt;AU875,"41&gt;42;","")&amp;IF(BE875&gt;0,"","41&gt;0 51-?;"),"")&amp;IF(BF875&gt;0,IF(BE875&gt;0,"","52&gt;0 51-?;"),"")&amp;IF(AW875&gt;=AX875,"","43&gt;44;")&amp;IF(CA875&gt;0,IF(AW875&gt;0,"","71 &gt; 0 43-?;"),"")</f>
        <v/>
      </c>
    </row>
    <row r="876" spans="1:93" s="250" customFormat="1" ht="15" customHeight="1" x14ac:dyDescent="0.2">
      <c r="A876" s="45"/>
      <c r="B876" s="46"/>
      <c r="C876" s="121"/>
      <c r="D876" s="121"/>
      <c r="E876" s="336"/>
      <c r="F876" s="122"/>
      <c r="G876" s="46"/>
      <c r="H876" s="45"/>
      <c r="I876" s="45"/>
      <c r="J876" s="45"/>
      <c r="K876" s="45"/>
      <c r="L876" s="45"/>
      <c r="M876" s="46"/>
      <c r="N876" s="46"/>
      <c r="O876" s="48"/>
      <c r="P876" s="48"/>
      <c r="Q876" s="46"/>
      <c r="R876" s="48"/>
      <c r="S876" s="48"/>
      <c r="T876" s="48"/>
      <c r="U876" s="48"/>
      <c r="V876" s="48"/>
      <c r="W876" s="46"/>
      <c r="X876" s="48"/>
      <c r="Y876" s="48"/>
      <c r="Z876" s="157"/>
      <c r="AA876" s="47"/>
      <c r="AB876" s="97"/>
      <c r="AC876" s="49"/>
      <c r="AD876" s="49"/>
      <c r="AE876" s="49"/>
      <c r="AF876" s="49"/>
      <c r="AG876" s="49"/>
      <c r="AH876" s="47"/>
      <c r="AI876" s="47"/>
      <c r="AJ876" s="47"/>
      <c r="AK876" s="190"/>
      <c r="AL876" s="190"/>
      <c r="AM876" s="190"/>
      <c r="AN876" s="190"/>
      <c r="AO876" s="190"/>
      <c r="AP876" s="151"/>
      <c r="AQ876" s="322"/>
      <c r="AR876" s="322"/>
      <c r="AS876" s="322"/>
      <c r="AT876" s="47"/>
      <c r="AU876" s="47"/>
      <c r="AV876" s="47"/>
      <c r="AW876" s="47"/>
      <c r="AX876" s="322"/>
      <c r="AY876" s="98"/>
      <c r="AZ876" s="98"/>
      <c r="BA876" s="47"/>
      <c r="BB876" s="47"/>
      <c r="BC876" s="47"/>
      <c r="BD876" s="47"/>
      <c r="BE876" s="97"/>
      <c r="BF876" s="49"/>
      <c r="BG876" s="239"/>
      <c r="BH876" s="342"/>
      <c r="BI876" s="49"/>
      <c r="BJ876" s="49"/>
      <c r="BK876" s="49"/>
      <c r="BL876" s="49"/>
      <c r="BM876" s="49"/>
      <c r="BN876" s="47"/>
      <c r="BO876" s="49"/>
      <c r="BP876" s="49"/>
      <c r="BQ876" s="49"/>
      <c r="BR876" s="323"/>
      <c r="BS876" s="323"/>
      <c r="BT876" s="323"/>
      <c r="BU876" s="49"/>
      <c r="BV876" s="49"/>
      <c r="BW876" s="97"/>
      <c r="BX876" s="97"/>
      <c r="BY876" s="97"/>
      <c r="BZ876" s="97"/>
      <c r="CA876" s="49"/>
      <c r="CB876" s="49"/>
      <c r="CC876" s="49"/>
      <c r="CD876" s="49"/>
      <c r="CE876" s="49"/>
      <c r="CF876" s="49"/>
      <c r="CG876" s="49"/>
      <c r="CH876" s="49"/>
      <c r="CI876" s="97"/>
      <c r="CJ876" s="97"/>
      <c r="CK876" s="97"/>
      <c r="CL876" s="97"/>
      <c r="CM876" s="335"/>
      <c r="CN876" s="337"/>
      <c r="CO876" s="315" t="str">
        <f>IF(Формулы!R876&gt;V876,"22-?,Дата 14 - Прибыл из УФСИН; ","")&amp;IF(Формулы!Q876&gt;Y876,"25-?,Дата 13 - Выбыл в УФСИН;","")&amp;IF(YEAR(ДАННЫЕ!$F$1)=YEAR(ДАННЫЕ!B876),IF(AT876&gt;0,"","40-?, вявлен в текущем году! "),"")&amp;IF(YEAR($F$1)=YEAR(W876),IF(X876+Y876&gt;0,"","23-стоит, 24,25 - куда выбыл? "),"")&amp;IF(X876+Y876&gt;0,IF(YEAR($F$1)=YEAR(W876),"","24+25&gt;0? 23 - когда выбыл? "),"")&amp;IF(BA876&lt;BB876,"47&gt;=48; ","")&amp;IF(BA876&lt;BC876,"47&gt;=49; ","")&amp;IF(BA876&lt;BD876,"47&gt;=50; ","")&amp;IF(BE876&gt;0,IF(BF876&gt;0,IF(AU876&gt;AV876,"","41 и 42 - ? (51 и 52 &gt; 0);"),"51 &gt; 0 52 - ?;"),"")&amp;IF(AU876&gt;0,IF(AV876&gt;AU876,"41&gt;42;","")&amp;IF(BE876&gt;0,"","41&gt;0 51-?;"),"")&amp;IF(BF876&gt;0,IF(BE876&gt;0,"","52&gt;0 51-?;"),"")&amp;IF(AW876&gt;=AX876,"","43&gt;44;")&amp;IF(CA876&gt;0,IF(AW876&gt;0,"","71 &gt; 0 43-?;"),"")</f>
        <v/>
      </c>
    </row>
    <row r="877" spans="1:93" s="250" customFormat="1" ht="15" customHeight="1" x14ac:dyDescent="0.2">
      <c r="A877" s="45"/>
      <c r="B877" s="46"/>
      <c r="C877" s="121"/>
      <c r="D877" s="121"/>
      <c r="E877" s="336"/>
      <c r="F877" s="122"/>
      <c r="G877" s="46"/>
      <c r="H877" s="45"/>
      <c r="I877" s="45"/>
      <c r="J877" s="45"/>
      <c r="K877" s="45"/>
      <c r="L877" s="45"/>
      <c r="M877" s="46"/>
      <c r="N877" s="46"/>
      <c r="O877" s="48"/>
      <c r="P877" s="48"/>
      <c r="Q877" s="46"/>
      <c r="R877" s="48"/>
      <c r="S877" s="48"/>
      <c r="T877" s="48"/>
      <c r="U877" s="48"/>
      <c r="V877" s="48"/>
      <c r="W877" s="46"/>
      <c r="X877" s="48"/>
      <c r="Y877" s="48"/>
      <c r="Z877" s="157"/>
      <c r="AA877" s="47"/>
      <c r="AB877" s="97"/>
      <c r="AC877" s="49"/>
      <c r="AD877" s="49"/>
      <c r="AE877" s="49"/>
      <c r="AF877" s="49"/>
      <c r="AG877" s="49"/>
      <c r="AH877" s="47"/>
      <c r="AI877" s="47"/>
      <c r="AJ877" s="47"/>
      <c r="AK877" s="190"/>
      <c r="AL877" s="190"/>
      <c r="AM877" s="190"/>
      <c r="AN877" s="190"/>
      <c r="AO877" s="190"/>
      <c r="AP877" s="151"/>
      <c r="AQ877" s="322"/>
      <c r="AR877" s="322"/>
      <c r="AS877" s="322"/>
      <c r="AT877" s="47"/>
      <c r="AU877" s="47"/>
      <c r="AV877" s="47"/>
      <c r="AW877" s="47"/>
      <c r="AX877" s="322"/>
      <c r="AY877" s="98"/>
      <c r="AZ877" s="98"/>
      <c r="BA877" s="47"/>
      <c r="BB877" s="47"/>
      <c r="BC877" s="47"/>
      <c r="BD877" s="47"/>
      <c r="BE877" s="97"/>
      <c r="BF877" s="49"/>
      <c r="BG877" s="239"/>
      <c r="BH877" s="342"/>
      <c r="BI877" s="49"/>
      <c r="BJ877" s="49"/>
      <c r="BK877" s="49"/>
      <c r="BL877" s="49"/>
      <c r="BM877" s="49"/>
      <c r="BN877" s="47"/>
      <c r="BO877" s="49"/>
      <c r="BP877" s="49"/>
      <c r="BQ877" s="49"/>
      <c r="BR877" s="323"/>
      <c r="BS877" s="323"/>
      <c r="BT877" s="323"/>
      <c r="BU877" s="49"/>
      <c r="BV877" s="49"/>
      <c r="BW877" s="97"/>
      <c r="BX877" s="97"/>
      <c r="BY877" s="97"/>
      <c r="BZ877" s="97"/>
      <c r="CA877" s="49"/>
      <c r="CB877" s="49"/>
      <c r="CC877" s="49"/>
      <c r="CD877" s="49"/>
      <c r="CE877" s="49"/>
      <c r="CF877" s="49"/>
      <c r="CG877" s="49"/>
      <c r="CH877" s="49"/>
      <c r="CI877" s="97"/>
      <c r="CJ877" s="97"/>
      <c r="CK877" s="97"/>
      <c r="CL877" s="97"/>
      <c r="CM877" s="335"/>
      <c r="CN877" s="337"/>
      <c r="CO877" s="315" t="str">
        <f>IF(Формулы!R877&gt;V877,"22-?,Дата 14 - Прибыл из УФСИН; ","")&amp;IF(Формулы!Q877&gt;Y877,"25-?,Дата 13 - Выбыл в УФСИН;","")&amp;IF(YEAR(ДАННЫЕ!$F$1)=YEAR(ДАННЫЕ!B877),IF(AT877&gt;0,"","40-?, вявлен в текущем году! "),"")&amp;IF(YEAR($F$1)=YEAR(W877),IF(X877+Y877&gt;0,"","23-стоит, 24,25 - куда выбыл? "),"")&amp;IF(X877+Y877&gt;0,IF(YEAR($F$1)=YEAR(W877),"","24+25&gt;0? 23 - когда выбыл? "),"")&amp;IF(BA877&lt;BB877,"47&gt;=48; ","")&amp;IF(BA877&lt;BC877,"47&gt;=49; ","")&amp;IF(BA877&lt;BD877,"47&gt;=50; ","")&amp;IF(BE877&gt;0,IF(BF877&gt;0,IF(AU877&gt;AV877,"","41 и 42 - ? (51 и 52 &gt; 0);"),"51 &gt; 0 52 - ?;"),"")&amp;IF(AU877&gt;0,IF(AV877&gt;AU877,"41&gt;42;","")&amp;IF(BE877&gt;0,"","41&gt;0 51-?;"),"")&amp;IF(BF877&gt;0,IF(BE877&gt;0,"","52&gt;0 51-?;"),"")&amp;IF(AW877&gt;=AX877,"","43&gt;44;")&amp;IF(CA877&gt;0,IF(AW877&gt;0,"","71 &gt; 0 43-?;"),"")</f>
        <v/>
      </c>
    </row>
    <row r="878" spans="1:93" s="250" customFormat="1" ht="15" customHeight="1" x14ac:dyDescent="0.2">
      <c r="A878" s="45"/>
      <c r="B878" s="46"/>
      <c r="C878" s="121"/>
      <c r="D878" s="121"/>
      <c r="E878" s="336"/>
      <c r="F878" s="122"/>
      <c r="G878" s="46"/>
      <c r="H878" s="45"/>
      <c r="I878" s="45"/>
      <c r="J878" s="45"/>
      <c r="K878" s="45"/>
      <c r="L878" s="45"/>
      <c r="M878" s="46"/>
      <c r="N878" s="46"/>
      <c r="O878" s="48"/>
      <c r="P878" s="48"/>
      <c r="Q878" s="46"/>
      <c r="R878" s="48"/>
      <c r="S878" s="48"/>
      <c r="T878" s="48"/>
      <c r="U878" s="48"/>
      <c r="V878" s="48"/>
      <c r="W878" s="46"/>
      <c r="X878" s="48"/>
      <c r="Y878" s="48"/>
      <c r="Z878" s="157"/>
      <c r="AA878" s="47"/>
      <c r="AB878" s="97"/>
      <c r="AC878" s="49"/>
      <c r="AD878" s="49"/>
      <c r="AE878" s="49"/>
      <c r="AF878" s="49"/>
      <c r="AG878" s="49"/>
      <c r="AH878" s="47"/>
      <c r="AI878" s="47"/>
      <c r="AJ878" s="47"/>
      <c r="AK878" s="190"/>
      <c r="AL878" s="190"/>
      <c r="AM878" s="190"/>
      <c r="AN878" s="190"/>
      <c r="AO878" s="190"/>
      <c r="AP878" s="151"/>
      <c r="AQ878" s="322"/>
      <c r="AR878" s="322"/>
      <c r="AS878" s="322"/>
      <c r="AT878" s="47"/>
      <c r="AU878" s="47"/>
      <c r="AV878" s="47"/>
      <c r="AW878" s="47"/>
      <c r="AX878" s="322"/>
      <c r="AY878" s="98"/>
      <c r="AZ878" s="98"/>
      <c r="BA878" s="47"/>
      <c r="BB878" s="47"/>
      <c r="BC878" s="47"/>
      <c r="BD878" s="47"/>
      <c r="BE878" s="97"/>
      <c r="BF878" s="49"/>
      <c r="BG878" s="239"/>
      <c r="BH878" s="342"/>
      <c r="BI878" s="49"/>
      <c r="BJ878" s="49"/>
      <c r="BK878" s="49"/>
      <c r="BL878" s="49"/>
      <c r="BM878" s="49"/>
      <c r="BN878" s="47"/>
      <c r="BO878" s="49"/>
      <c r="BP878" s="49"/>
      <c r="BQ878" s="49"/>
      <c r="BR878" s="323"/>
      <c r="BS878" s="323"/>
      <c r="BT878" s="323"/>
      <c r="BU878" s="49"/>
      <c r="BV878" s="49"/>
      <c r="BW878" s="97"/>
      <c r="BX878" s="97"/>
      <c r="BY878" s="97"/>
      <c r="BZ878" s="97"/>
      <c r="CA878" s="49"/>
      <c r="CB878" s="49"/>
      <c r="CC878" s="49"/>
      <c r="CD878" s="49"/>
      <c r="CE878" s="49"/>
      <c r="CF878" s="49"/>
      <c r="CG878" s="49"/>
      <c r="CH878" s="49"/>
      <c r="CI878" s="97"/>
      <c r="CJ878" s="97"/>
      <c r="CK878" s="97"/>
      <c r="CL878" s="97"/>
      <c r="CM878" s="335"/>
      <c r="CN878" s="337"/>
      <c r="CO878" s="315" t="str">
        <f>IF(Формулы!R878&gt;V878,"22-?,Дата 14 - Прибыл из УФСИН; ","")&amp;IF(Формулы!Q878&gt;Y878,"25-?,Дата 13 - Выбыл в УФСИН;","")&amp;IF(YEAR(ДАННЫЕ!$F$1)=YEAR(ДАННЫЕ!B878),IF(AT878&gt;0,"","40-?, вявлен в текущем году! "),"")&amp;IF(YEAR($F$1)=YEAR(W878),IF(X878+Y878&gt;0,"","23-стоит, 24,25 - куда выбыл? "),"")&amp;IF(X878+Y878&gt;0,IF(YEAR($F$1)=YEAR(W878),"","24+25&gt;0? 23 - когда выбыл? "),"")&amp;IF(BA878&lt;BB878,"47&gt;=48; ","")&amp;IF(BA878&lt;BC878,"47&gt;=49; ","")&amp;IF(BA878&lt;BD878,"47&gt;=50; ","")&amp;IF(BE878&gt;0,IF(BF878&gt;0,IF(AU878&gt;AV878,"","41 и 42 - ? (51 и 52 &gt; 0);"),"51 &gt; 0 52 - ?;"),"")&amp;IF(AU878&gt;0,IF(AV878&gt;AU878,"41&gt;42;","")&amp;IF(BE878&gt;0,"","41&gt;0 51-?;"),"")&amp;IF(BF878&gt;0,IF(BE878&gt;0,"","52&gt;0 51-?;"),"")&amp;IF(AW878&gt;=AX878,"","43&gt;44;")&amp;IF(CA878&gt;0,IF(AW878&gt;0,"","71 &gt; 0 43-?;"),"")</f>
        <v/>
      </c>
    </row>
    <row r="879" spans="1:93" s="250" customFormat="1" ht="15" customHeight="1" x14ac:dyDescent="0.2">
      <c r="A879" s="45"/>
      <c r="B879" s="46"/>
      <c r="C879" s="121"/>
      <c r="D879" s="121"/>
      <c r="E879" s="336"/>
      <c r="F879" s="122"/>
      <c r="G879" s="46"/>
      <c r="H879" s="45"/>
      <c r="I879" s="45"/>
      <c r="J879" s="45"/>
      <c r="K879" s="45"/>
      <c r="L879" s="45"/>
      <c r="M879" s="46"/>
      <c r="N879" s="46"/>
      <c r="O879" s="48"/>
      <c r="P879" s="48"/>
      <c r="Q879" s="46"/>
      <c r="R879" s="48"/>
      <c r="S879" s="48"/>
      <c r="T879" s="48"/>
      <c r="U879" s="48"/>
      <c r="V879" s="48"/>
      <c r="W879" s="46"/>
      <c r="X879" s="48"/>
      <c r="Y879" s="48"/>
      <c r="Z879" s="157"/>
      <c r="AA879" s="47"/>
      <c r="AB879" s="97"/>
      <c r="AC879" s="49"/>
      <c r="AD879" s="49"/>
      <c r="AE879" s="49"/>
      <c r="AF879" s="49"/>
      <c r="AG879" s="49"/>
      <c r="AH879" s="47"/>
      <c r="AI879" s="47"/>
      <c r="AJ879" s="47"/>
      <c r="AK879" s="190"/>
      <c r="AL879" s="190"/>
      <c r="AM879" s="190"/>
      <c r="AN879" s="190"/>
      <c r="AO879" s="190"/>
      <c r="AP879" s="151"/>
      <c r="AQ879" s="322"/>
      <c r="AR879" s="322"/>
      <c r="AS879" s="322"/>
      <c r="AT879" s="47"/>
      <c r="AU879" s="47"/>
      <c r="AV879" s="47"/>
      <c r="AW879" s="47"/>
      <c r="AX879" s="322"/>
      <c r="AY879" s="98"/>
      <c r="AZ879" s="98"/>
      <c r="BA879" s="47"/>
      <c r="BB879" s="47"/>
      <c r="BC879" s="47"/>
      <c r="BD879" s="47"/>
      <c r="BE879" s="97"/>
      <c r="BF879" s="49"/>
      <c r="BG879" s="239"/>
      <c r="BH879" s="342"/>
      <c r="BI879" s="49"/>
      <c r="BJ879" s="49"/>
      <c r="BK879" s="49"/>
      <c r="BL879" s="49"/>
      <c r="BM879" s="49"/>
      <c r="BN879" s="47"/>
      <c r="BO879" s="49"/>
      <c r="BP879" s="49"/>
      <c r="BQ879" s="49"/>
      <c r="BR879" s="323"/>
      <c r="BS879" s="323"/>
      <c r="BT879" s="323"/>
      <c r="BU879" s="49"/>
      <c r="BV879" s="49"/>
      <c r="BW879" s="97"/>
      <c r="BX879" s="97"/>
      <c r="BY879" s="97"/>
      <c r="BZ879" s="97"/>
      <c r="CA879" s="49"/>
      <c r="CB879" s="49"/>
      <c r="CC879" s="49"/>
      <c r="CD879" s="49"/>
      <c r="CE879" s="49"/>
      <c r="CF879" s="49"/>
      <c r="CG879" s="49"/>
      <c r="CH879" s="49"/>
      <c r="CI879" s="97"/>
      <c r="CJ879" s="97"/>
      <c r="CK879" s="97"/>
      <c r="CL879" s="97"/>
      <c r="CM879" s="335"/>
      <c r="CN879" s="337"/>
      <c r="CO879" s="315" t="str">
        <f>IF(Формулы!R879&gt;V879,"22-?,Дата 14 - Прибыл из УФСИН; ","")&amp;IF(Формулы!Q879&gt;Y879,"25-?,Дата 13 - Выбыл в УФСИН;","")&amp;IF(YEAR(ДАННЫЕ!$F$1)=YEAR(ДАННЫЕ!B879),IF(AT879&gt;0,"","40-?, вявлен в текущем году! "),"")&amp;IF(YEAR($F$1)=YEAR(W879),IF(X879+Y879&gt;0,"","23-стоит, 24,25 - куда выбыл? "),"")&amp;IF(X879+Y879&gt;0,IF(YEAR($F$1)=YEAR(W879),"","24+25&gt;0? 23 - когда выбыл? "),"")&amp;IF(BA879&lt;BB879,"47&gt;=48; ","")&amp;IF(BA879&lt;BC879,"47&gt;=49; ","")&amp;IF(BA879&lt;BD879,"47&gt;=50; ","")&amp;IF(BE879&gt;0,IF(BF879&gt;0,IF(AU879&gt;AV879,"","41 и 42 - ? (51 и 52 &gt; 0);"),"51 &gt; 0 52 - ?;"),"")&amp;IF(AU879&gt;0,IF(AV879&gt;AU879,"41&gt;42;","")&amp;IF(BE879&gt;0,"","41&gt;0 51-?;"),"")&amp;IF(BF879&gt;0,IF(BE879&gt;0,"","52&gt;0 51-?;"),"")&amp;IF(AW879&gt;=AX879,"","43&gt;44;")&amp;IF(CA879&gt;0,IF(AW879&gt;0,"","71 &gt; 0 43-?;"),"")</f>
        <v/>
      </c>
    </row>
    <row r="880" spans="1:93" s="250" customFormat="1" ht="15" customHeight="1" x14ac:dyDescent="0.2">
      <c r="A880" s="45"/>
      <c r="B880" s="46"/>
      <c r="C880" s="121"/>
      <c r="D880" s="121"/>
      <c r="E880" s="336"/>
      <c r="F880" s="122"/>
      <c r="G880" s="46"/>
      <c r="H880" s="45"/>
      <c r="I880" s="45"/>
      <c r="J880" s="45"/>
      <c r="K880" s="45"/>
      <c r="L880" s="45"/>
      <c r="M880" s="46"/>
      <c r="N880" s="46"/>
      <c r="O880" s="48"/>
      <c r="P880" s="48"/>
      <c r="Q880" s="46"/>
      <c r="R880" s="48"/>
      <c r="S880" s="48"/>
      <c r="T880" s="48"/>
      <c r="U880" s="48"/>
      <c r="V880" s="48"/>
      <c r="W880" s="46"/>
      <c r="X880" s="48"/>
      <c r="Y880" s="48"/>
      <c r="Z880" s="157"/>
      <c r="AA880" s="47"/>
      <c r="AB880" s="97"/>
      <c r="AC880" s="49"/>
      <c r="AD880" s="49"/>
      <c r="AE880" s="49"/>
      <c r="AF880" s="49"/>
      <c r="AG880" s="49"/>
      <c r="AH880" s="47"/>
      <c r="AI880" s="47"/>
      <c r="AJ880" s="47"/>
      <c r="AK880" s="190"/>
      <c r="AL880" s="190"/>
      <c r="AM880" s="190"/>
      <c r="AN880" s="190"/>
      <c r="AO880" s="190"/>
      <c r="AP880" s="151"/>
      <c r="AQ880" s="322"/>
      <c r="AR880" s="322"/>
      <c r="AS880" s="322"/>
      <c r="AT880" s="47"/>
      <c r="AU880" s="47"/>
      <c r="AV880" s="47"/>
      <c r="AW880" s="47"/>
      <c r="AX880" s="322"/>
      <c r="AY880" s="98"/>
      <c r="AZ880" s="98"/>
      <c r="BA880" s="47"/>
      <c r="BB880" s="47"/>
      <c r="BC880" s="47"/>
      <c r="BD880" s="47"/>
      <c r="BE880" s="97"/>
      <c r="BF880" s="49"/>
      <c r="BG880" s="239"/>
      <c r="BH880" s="342"/>
      <c r="BI880" s="49"/>
      <c r="BJ880" s="49"/>
      <c r="BK880" s="49"/>
      <c r="BL880" s="49"/>
      <c r="BM880" s="49"/>
      <c r="BN880" s="47"/>
      <c r="BO880" s="49"/>
      <c r="BP880" s="49"/>
      <c r="BQ880" s="49"/>
      <c r="BR880" s="323"/>
      <c r="BS880" s="323"/>
      <c r="BT880" s="323"/>
      <c r="BU880" s="49"/>
      <c r="BV880" s="49"/>
      <c r="BW880" s="97"/>
      <c r="BX880" s="97"/>
      <c r="BY880" s="97"/>
      <c r="BZ880" s="97"/>
      <c r="CA880" s="49"/>
      <c r="CB880" s="49"/>
      <c r="CC880" s="49"/>
      <c r="CD880" s="49"/>
      <c r="CE880" s="49"/>
      <c r="CF880" s="49"/>
      <c r="CG880" s="49"/>
      <c r="CH880" s="49"/>
      <c r="CI880" s="97"/>
      <c r="CJ880" s="97"/>
      <c r="CK880" s="97"/>
      <c r="CL880" s="97"/>
      <c r="CM880" s="335"/>
      <c r="CN880" s="337"/>
      <c r="CO880" s="315" t="str">
        <f>IF(Формулы!R880&gt;V880,"22-?,Дата 14 - Прибыл из УФСИН; ","")&amp;IF(Формулы!Q880&gt;Y880,"25-?,Дата 13 - Выбыл в УФСИН;","")&amp;IF(YEAR(ДАННЫЕ!$F$1)=YEAR(ДАННЫЕ!B880),IF(AT880&gt;0,"","40-?, вявлен в текущем году! "),"")&amp;IF(YEAR($F$1)=YEAR(W880),IF(X880+Y880&gt;0,"","23-стоит, 24,25 - куда выбыл? "),"")&amp;IF(X880+Y880&gt;0,IF(YEAR($F$1)=YEAR(W880),"","24+25&gt;0? 23 - когда выбыл? "),"")&amp;IF(BA880&lt;BB880,"47&gt;=48; ","")&amp;IF(BA880&lt;BC880,"47&gt;=49; ","")&amp;IF(BA880&lt;BD880,"47&gt;=50; ","")&amp;IF(BE880&gt;0,IF(BF880&gt;0,IF(AU880&gt;AV880,"","41 и 42 - ? (51 и 52 &gt; 0);"),"51 &gt; 0 52 - ?;"),"")&amp;IF(AU880&gt;0,IF(AV880&gt;AU880,"41&gt;42;","")&amp;IF(BE880&gt;0,"","41&gt;0 51-?;"),"")&amp;IF(BF880&gt;0,IF(BE880&gt;0,"","52&gt;0 51-?;"),"")&amp;IF(AW880&gt;=AX880,"","43&gt;44;")&amp;IF(CA880&gt;0,IF(AW880&gt;0,"","71 &gt; 0 43-?;"),"")</f>
        <v/>
      </c>
    </row>
    <row r="881" spans="1:93" s="250" customFormat="1" ht="15" customHeight="1" x14ac:dyDescent="0.2">
      <c r="A881" s="45"/>
      <c r="B881" s="46"/>
      <c r="C881" s="121"/>
      <c r="D881" s="121"/>
      <c r="E881" s="336"/>
      <c r="F881" s="122"/>
      <c r="G881" s="46"/>
      <c r="H881" s="45"/>
      <c r="I881" s="45"/>
      <c r="J881" s="45"/>
      <c r="K881" s="45"/>
      <c r="L881" s="45"/>
      <c r="M881" s="46"/>
      <c r="N881" s="46"/>
      <c r="O881" s="48"/>
      <c r="P881" s="48"/>
      <c r="Q881" s="46"/>
      <c r="R881" s="48"/>
      <c r="S881" s="48"/>
      <c r="T881" s="48"/>
      <c r="U881" s="48"/>
      <c r="V881" s="48"/>
      <c r="W881" s="46"/>
      <c r="X881" s="48"/>
      <c r="Y881" s="48"/>
      <c r="Z881" s="157"/>
      <c r="AA881" s="47"/>
      <c r="AB881" s="97"/>
      <c r="AC881" s="49"/>
      <c r="AD881" s="49"/>
      <c r="AE881" s="49"/>
      <c r="AF881" s="49"/>
      <c r="AG881" s="49"/>
      <c r="AH881" s="47"/>
      <c r="AI881" s="47"/>
      <c r="AJ881" s="47"/>
      <c r="AK881" s="190"/>
      <c r="AL881" s="190"/>
      <c r="AM881" s="190"/>
      <c r="AN881" s="190"/>
      <c r="AO881" s="190"/>
      <c r="AP881" s="151"/>
      <c r="AQ881" s="322"/>
      <c r="AR881" s="322"/>
      <c r="AS881" s="322"/>
      <c r="AT881" s="47"/>
      <c r="AU881" s="47"/>
      <c r="AV881" s="47"/>
      <c r="AW881" s="47"/>
      <c r="AX881" s="322"/>
      <c r="AY881" s="98"/>
      <c r="AZ881" s="98"/>
      <c r="BA881" s="47"/>
      <c r="BB881" s="47"/>
      <c r="BC881" s="47"/>
      <c r="BD881" s="47"/>
      <c r="BE881" s="97"/>
      <c r="BF881" s="49"/>
      <c r="BG881" s="239"/>
      <c r="BH881" s="342"/>
      <c r="BI881" s="49"/>
      <c r="BJ881" s="49"/>
      <c r="BK881" s="49"/>
      <c r="BL881" s="49"/>
      <c r="BM881" s="49"/>
      <c r="BN881" s="47"/>
      <c r="BO881" s="49"/>
      <c r="BP881" s="49"/>
      <c r="BQ881" s="49"/>
      <c r="BR881" s="323"/>
      <c r="BS881" s="323"/>
      <c r="BT881" s="323"/>
      <c r="BU881" s="49"/>
      <c r="BV881" s="49"/>
      <c r="BW881" s="97"/>
      <c r="BX881" s="97"/>
      <c r="BY881" s="97"/>
      <c r="BZ881" s="97"/>
      <c r="CA881" s="49"/>
      <c r="CB881" s="49"/>
      <c r="CC881" s="49"/>
      <c r="CD881" s="49"/>
      <c r="CE881" s="49"/>
      <c r="CF881" s="49"/>
      <c r="CG881" s="49"/>
      <c r="CH881" s="49"/>
      <c r="CI881" s="97"/>
      <c r="CJ881" s="97"/>
      <c r="CK881" s="97"/>
      <c r="CL881" s="97"/>
      <c r="CM881" s="335"/>
      <c r="CN881" s="337"/>
      <c r="CO881" s="315" t="str">
        <f>IF(Формулы!R881&gt;V881,"22-?,Дата 14 - Прибыл из УФСИН; ","")&amp;IF(Формулы!Q881&gt;Y881,"25-?,Дата 13 - Выбыл в УФСИН;","")&amp;IF(YEAR(ДАННЫЕ!$F$1)=YEAR(ДАННЫЕ!B881),IF(AT881&gt;0,"","40-?, вявлен в текущем году! "),"")&amp;IF(YEAR($F$1)=YEAR(W881),IF(X881+Y881&gt;0,"","23-стоит, 24,25 - куда выбыл? "),"")&amp;IF(X881+Y881&gt;0,IF(YEAR($F$1)=YEAR(W881),"","24+25&gt;0? 23 - когда выбыл? "),"")&amp;IF(BA881&lt;BB881,"47&gt;=48; ","")&amp;IF(BA881&lt;BC881,"47&gt;=49; ","")&amp;IF(BA881&lt;BD881,"47&gt;=50; ","")&amp;IF(BE881&gt;0,IF(BF881&gt;0,IF(AU881&gt;AV881,"","41 и 42 - ? (51 и 52 &gt; 0);"),"51 &gt; 0 52 - ?;"),"")&amp;IF(AU881&gt;0,IF(AV881&gt;AU881,"41&gt;42;","")&amp;IF(BE881&gt;0,"","41&gt;0 51-?;"),"")&amp;IF(BF881&gt;0,IF(BE881&gt;0,"","52&gt;0 51-?;"),"")&amp;IF(AW881&gt;=AX881,"","43&gt;44;")&amp;IF(CA881&gt;0,IF(AW881&gt;0,"","71 &gt; 0 43-?;"),"")</f>
        <v/>
      </c>
    </row>
    <row r="882" spans="1:93" s="250" customFormat="1" ht="15" customHeight="1" x14ac:dyDescent="0.2">
      <c r="A882" s="45"/>
      <c r="B882" s="46"/>
      <c r="C882" s="121"/>
      <c r="D882" s="121"/>
      <c r="E882" s="336"/>
      <c r="F882" s="122"/>
      <c r="G882" s="46"/>
      <c r="H882" s="45"/>
      <c r="I882" s="45"/>
      <c r="J882" s="45"/>
      <c r="K882" s="45"/>
      <c r="L882" s="45"/>
      <c r="M882" s="46"/>
      <c r="N882" s="46"/>
      <c r="O882" s="48"/>
      <c r="P882" s="48"/>
      <c r="Q882" s="46"/>
      <c r="R882" s="48"/>
      <c r="S882" s="48"/>
      <c r="T882" s="48"/>
      <c r="U882" s="48"/>
      <c r="V882" s="48"/>
      <c r="W882" s="46"/>
      <c r="X882" s="48"/>
      <c r="Y882" s="48"/>
      <c r="Z882" s="157"/>
      <c r="AA882" s="47"/>
      <c r="AB882" s="97"/>
      <c r="AC882" s="49"/>
      <c r="AD882" s="49"/>
      <c r="AE882" s="49"/>
      <c r="AF882" s="49"/>
      <c r="AG882" s="49"/>
      <c r="AH882" s="47"/>
      <c r="AI882" s="47"/>
      <c r="AJ882" s="47"/>
      <c r="AK882" s="190"/>
      <c r="AL882" s="190"/>
      <c r="AM882" s="190"/>
      <c r="AN882" s="190"/>
      <c r="AO882" s="190"/>
      <c r="AP882" s="151"/>
      <c r="AQ882" s="322"/>
      <c r="AR882" s="322"/>
      <c r="AS882" s="322"/>
      <c r="AT882" s="47"/>
      <c r="AU882" s="47"/>
      <c r="AV882" s="47"/>
      <c r="AW882" s="47"/>
      <c r="AX882" s="322"/>
      <c r="AY882" s="98"/>
      <c r="AZ882" s="98"/>
      <c r="BA882" s="47"/>
      <c r="BB882" s="47"/>
      <c r="BC882" s="47"/>
      <c r="BD882" s="47"/>
      <c r="BE882" s="97"/>
      <c r="BF882" s="49"/>
      <c r="BG882" s="239"/>
      <c r="BH882" s="342"/>
      <c r="BI882" s="49"/>
      <c r="BJ882" s="49"/>
      <c r="BK882" s="49"/>
      <c r="BL882" s="49"/>
      <c r="BM882" s="49"/>
      <c r="BN882" s="47"/>
      <c r="BO882" s="49"/>
      <c r="BP882" s="49"/>
      <c r="BQ882" s="49"/>
      <c r="BR882" s="323"/>
      <c r="BS882" s="323"/>
      <c r="BT882" s="323"/>
      <c r="BU882" s="49"/>
      <c r="BV882" s="49"/>
      <c r="BW882" s="97"/>
      <c r="BX882" s="97"/>
      <c r="BY882" s="97"/>
      <c r="BZ882" s="97"/>
      <c r="CA882" s="49"/>
      <c r="CB882" s="49"/>
      <c r="CC882" s="49"/>
      <c r="CD882" s="49"/>
      <c r="CE882" s="49"/>
      <c r="CF882" s="49"/>
      <c r="CG882" s="49"/>
      <c r="CH882" s="49"/>
      <c r="CI882" s="97"/>
      <c r="CJ882" s="97"/>
      <c r="CK882" s="97"/>
      <c r="CL882" s="97"/>
      <c r="CM882" s="335"/>
      <c r="CN882" s="337"/>
      <c r="CO882" s="315" t="str">
        <f>IF(Формулы!R882&gt;V882,"22-?,Дата 14 - Прибыл из УФСИН; ","")&amp;IF(Формулы!Q882&gt;Y882,"25-?,Дата 13 - Выбыл в УФСИН;","")&amp;IF(YEAR(ДАННЫЕ!$F$1)=YEAR(ДАННЫЕ!B882),IF(AT882&gt;0,"","40-?, вявлен в текущем году! "),"")&amp;IF(YEAR($F$1)=YEAR(W882),IF(X882+Y882&gt;0,"","23-стоит, 24,25 - куда выбыл? "),"")&amp;IF(X882+Y882&gt;0,IF(YEAR($F$1)=YEAR(W882),"","24+25&gt;0? 23 - когда выбыл? "),"")&amp;IF(BA882&lt;BB882,"47&gt;=48; ","")&amp;IF(BA882&lt;BC882,"47&gt;=49; ","")&amp;IF(BA882&lt;BD882,"47&gt;=50; ","")&amp;IF(BE882&gt;0,IF(BF882&gt;0,IF(AU882&gt;AV882,"","41 и 42 - ? (51 и 52 &gt; 0);"),"51 &gt; 0 52 - ?;"),"")&amp;IF(AU882&gt;0,IF(AV882&gt;AU882,"41&gt;42;","")&amp;IF(BE882&gt;0,"","41&gt;0 51-?;"),"")&amp;IF(BF882&gt;0,IF(BE882&gt;0,"","52&gt;0 51-?;"),"")&amp;IF(AW882&gt;=AX882,"","43&gt;44;")&amp;IF(CA882&gt;0,IF(AW882&gt;0,"","71 &gt; 0 43-?;"),"")</f>
        <v/>
      </c>
    </row>
    <row r="883" spans="1:93" s="250" customFormat="1" ht="15" customHeight="1" x14ac:dyDescent="0.2">
      <c r="A883" s="45"/>
      <c r="B883" s="46"/>
      <c r="C883" s="121"/>
      <c r="D883" s="121"/>
      <c r="E883" s="336"/>
      <c r="F883" s="122"/>
      <c r="G883" s="46"/>
      <c r="H883" s="45"/>
      <c r="I883" s="45"/>
      <c r="J883" s="45"/>
      <c r="K883" s="45"/>
      <c r="L883" s="45"/>
      <c r="M883" s="46"/>
      <c r="N883" s="46"/>
      <c r="O883" s="48"/>
      <c r="P883" s="48"/>
      <c r="Q883" s="46"/>
      <c r="R883" s="48"/>
      <c r="S883" s="48"/>
      <c r="T883" s="48"/>
      <c r="U883" s="48"/>
      <c r="V883" s="48"/>
      <c r="W883" s="46"/>
      <c r="X883" s="48"/>
      <c r="Y883" s="48"/>
      <c r="Z883" s="157"/>
      <c r="AA883" s="47"/>
      <c r="AB883" s="97"/>
      <c r="AC883" s="49"/>
      <c r="AD883" s="49"/>
      <c r="AE883" s="49"/>
      <c r="AF883" s="49"/>
      <c r="AG883" s="49"/>
      <c r="AH883" s="47"/>
      <c r="AI883" s="47"/>
      <c r="AJ883" s="47"/>
      <c r="AK883" s="190"/>
      <c r="AL883" s="190"/>
      <c r="AM883" s="190"/>
      <c r="AN883" s="190"/>
      <c r="AO883" s="190"/>
      <c r="AP883" s="151"/>
      <c r="AQ883" s="322"/>
      <c r="AR883" s="322"/>
      <c r="AS883" s="322"/>
      <c r="AT883" s="47"/>
      <c r="AU883" s="47"/>
      <c r="AV883" s="47"/>
      <c r="AW883" s="47"/>
      <c r="AX883" s="322"/>
      <c r="AY883" s="98"/>
      <c r="AZ883" s="98"/>
      <c r="BA883" s="47"/>
      <c r="BB883" s="47"/>
      <c r="BC883" s="47"/>
      <c r="BD883" s="47"/>
      <c r="BE883" s="97"/>
      <c r="BF883" s="49"/>
      <c r="BG883" s="239"/>
      <c r="BH883" s="342"/>
      <c r="BI883" s="49"/>
      <c r="BJ883" s="49"/>
      <c r="BK883" s="49"/>
      <c r="BL883" s="49"/>
      <c r="BM883" s="49"/>
      <c r="BN883" s="47"/>
      <c r="BO883" s="49"/>
      <c r="BP883" s="49"/>
      <c r="BQ883" s="49"/>
      <c r="BR883" s="323"/>
      <c r="BS883" s="323"/>
      <c r="BT883" s="323"/>
      <c r="BU883" s="49"/>
      <c r="BV883" s="49"/>
      <c r="BW883" s="97"/>
      <c r="BX883" s="97"/>
      <c r="BY883" s="97"/>
      <c r="BZ883" s="97"/>
      <c r="CA883" s="49"/>
      <c r="CB883" s="49"/>
      <c r="CC883" s="49"/>
      <c r="CD883" s="49"/>
      <c r="CE883" s="49"/>
      <c r="CF883" s="49"/>
      <c r="CG883" s="49"/>
      <c r="CH883" s="49"/>
      <c r="CI883" s="97"/>
      <c r="CJ883" s="97"/>
      <c r="CK883" s="97"/>
      <c r="CL883" s="97"/>
      <c r="CM883" s="335"/>
      <c r="CN883" s="337"/>
      <c r="CO883" s="315" t="str">
        <f>IF(Формулы!R883&gt;V883,"22-?,Дата 14 - Прибыл из УФСИН; ","")&amp;IF(Формулы!Q883&gt;Y883,"25-?,Дата 13 - Выбыл в УФСИН;","")&amp;IF(YEAR(ДАННЫЕ!$F$1)=YEAR(ДАННЫЕ!B883),IF(AT883&gt;0,"","40-?, вявлен в текущем году! "),"")&amp;IF(YEAR($F$1)=YEAR(W883),IF(X883+Y883&gt;0,"","23-стоит, 24,25 - куда выбыл? "),"")&amp;IF(X883+Y883&gt;0,IF(YEAR($F$1)=YEAR(W883),"","24+25&gt;0? 23 - когда выбыл? "),"")&amp;IF(BA883&lt;BB883,"47&gt;=48; ","")&amp;IF(BA883&lt;BC883,"47&gt;=49; ","")&amp;IF(BA883&lt;BD883,"47&gt;=50; ","")&amp;IF(BE883&gt;0,IF(BF883&gt;0,IF(AU883&gt;AV883,"","41 и 42 - ? (51 и 52 &gt; 0);"),"51 &gt; 0 52 - ?;"),"")&amp;IF(AU883&gt;0,IF(AV883&gt;AU883,"41&gt;42;","")&amp;IF(BE883&gt;0,"","41&gt;0 51-?;"),"")&amp;IF(BF883&gt;0,IF(BE883&gt;0,"","52&gt;0 51-?;"),"")&amp;IF(AW883&gt;=AX883,"","43&gt;44;")&amp;IF(CA883&gt;0,IF(AW883&gt;0,"","71 &gt; 0 43-?;"),"")</f>
        <v/>
      </c>
    </row>
    <row r="884" spans="1:93" s="250" customFormat="1" ht="15" customHeight="1" x14ac:dyDescent="0.2">
      <c r="A884" s="45"/>
      <c r="B884" s="46"/>
      <c r="C884" s="121"/>
      <c r="D884" s="121"/>
      <c r="E884" s="336"/>
      <c r="F884" s="122"/>
      <c r="G884" s="46"/>
      <c r="H884" s="45"/>
      <c r="I884" s="45"/>
      <c r="J884" s="45"/>
      <c r="K884" s="45"/>
      <c r="L884" s="45"/>
      <c r="M884" s="46"/>
      <c r="N884" s="46"/>
      <c r="O884" s="48"/>
      <c r="P884" s="48"/>
      <c r="Q884" s="46"/>
      <c r="R884" s="48"/>
      <c r="S884" s="48"/>
      <c r="T884" s="48"/>
      <c r="U884" s="48"/>
      <c r="V884" s="48"/>
      <c r="W884" s="46"/>
      <c r="X884" s="48"/>
      <c r="Y884" s="48"/>
      <c r="Z884" s="157"/>
      <c r="AA884" s="47"/>
      <c r="AB884" s="97"/>
      <c r="AC884" s="49"/>
      <c r="AD884" s="49"/>
      <c r="AE884" s="49"/>
      <c r="AF884" s="49"/>
      <c r="AG884" s="49"/>
      <c r="AH884" s="47"/>
      <c r="AI884" s="47"/>
      <c r="AJ884" s="47"/>
      <c r="AK884" s="190"/>
      <c r="AL884" s="190"/>
      <c r="AM884" s="190"/>
      <c r="AN884" s="190"/>
      <c r="AO884" s="190"/>
      <c r="AP884" s="151"/>
      <c r="AQ884" s="322"/>
      <c r="AR884" s="322"/>
      <c r="AS884" s="322"/>
      <c r="AT884" s="47"/>
      <c r="AU884" s="47"/>
      <c r="AV884" s="47"/>
      <c r="AW884" s="47"/>
      <c r="AX884" s="322"/>
      <c r="AY884" s="98"/>
      <c r="AZ884" s="98"/>
      <c r="BA884" s="47"/>
      <c r="BB884" s="47"/>
      <c r="BC884" s="47"/>
      <c r="BD884" s="47"/>
      <c r="BE884" s="97"/>
      <c r="BF884" s="49"/>
      <c r="BG884" s="239"/>
      <c r="BH884" s="342"/>
      <c r="BI884" s="49"/>
      <c r="BJ884" s="49"/>
      <c r="BK884" s="49"/>
      <c r="BL884" s="49"/>
      <c r="BM884" s="49"/>
      <c r="BN884" s="47"/>
      <c r="BO884" s="49"/>
      <c r="BP884" s="49"/>
      <c r="BQ884" s="49"/>
      <c r="BR884" s="323"/>
      <c r="BS884" s="323"/>
      <c r="BT884" s="323"/>
      <c r="BU884" s="49"/>
      <c r="BV884" s="49"/>
      <c r="BW884" s="97"/>
      <c r="BX884" s="97"/>
      <c r="BY884" s="97"/>
      <c r="BZ884" s="97"/>
      <c r="CA884" s="49"/>
      <c r="CB884" s="49"/>
      <c r="CC884" s="49"/>
      <c r="CD884" s="49"/>
      <c r="CE884" s="49"/>
      <c r="CF884" s="49"/>
      <c r="CG884" s="49"/>
      <c r="CH884" s="49"/>
      <c r="CI884" s="97"/>
      <c r="CJ884" s="97"/>
      <c r="CK884" s="97"/>
      <c r="CL884" s="97"/>
      <c r="CM884" s="335"/>
      <c r="CN884" s="337"/>
      <c r="CO884" s="315" t="str">
        <f>IF(Формулы!R884&gt;V884,"22-?,Дата 14 - Прибыл из УФСИН; ","")&amp;IF(Формулы!Q884&gt;Y884,"25-?,Дата 13 - Выбыл в УФСИН;","")&amp;IF(YEAR(ДАННЫЕ!$F$1)=YEAR(ДАННЫЕ!B884),IF(AT884&gt;0,"","40-?, вявлен в текущем году! "),"")&amp;IF(YEAR($F$1)=YEAR(W884),IF(X884+Y884&gt;0,"","23-стоит, 24,25 - куда выбыл? "),"")&amp;IF(X884+Y884&gt;0,IF(YEAR($F$1)=YEAR(W884),"","24+25&gt;0? 23 - когда выбыл? "),"")&amp;IF(BA884&lt;BB884,"47&gt;=48; ","")&amp;IF(BA884&lt;BC884,"47&gt;=49; ","")&amp;IF(BA884&lt;BD884,"47&gt;=50; ","")&amp;IF(BE884&gt;0,IF(BF884&gt;0,IF(AU884&gt;AV884,"","41 и 42 - ? (51 и 52 &gt; 0);"),"51 &gt; 0 52 - ?;"),"")&amp;IF(AU884&gt;0,IF(AV884&gt;AU884,"41&gt;42;","")&amp;IF(BE884&gt;0,"","41&gt;0 51-?;"),"")&amp;IF(BF884&gt;0,IF(BE884&gt;0,"","52&gt;0 51-?;"),"")&amp;IF(AW884&gt;=AX884,"","43&gt;44;")&amp;IF(CA884&gt;0,IF(AW884&gt;0,"","71 &gt; 0 43-?;"),"")</f>
        <v/>
      </c>
    </row>
    <row r="885" spans="1:93" s="250" customFormat="1" ht="15" customHeight="1" x14ac:dyDescent="0.2">
      <c r="A885" s="45"/>
      <c r="B885" s="46"/>
      <c r="C885" s="121"/>
      <c r="D885" s="121"/>
      <c r="E885" s="336"/>
      <c r="F885" s="122"/>
      <c r="G885" s="46"/>
      <c r="H885" s="45"/>
      <c r="I885" s="45"/>
      <c r="J885" s="45"/>
      <c r="K885" s="45"/>
      <c r="L885" s="45"/>
      <c r="M885" s="46"/>
      <c r="N885" s="46"/>
      <c r="O885" s="48"/>
      <c r="P885" s="48"/>
      <c r="Q885" s="46"/>
      <c r="R885" s="48"/>
      <c r="S885" s="48"/>
      <c r="T885" s="48"/>
      <c r="U885" s="48"/>
      <c r="V885" s="48"/>
      <c r="W885" s="46"/>
      <c r="X885" s="48"/>
      <c r="Y885" s="48"/>
      <c r="Z885" s="157"/>
      <c r="AA885" s="47"/>
      <c r="AB885" s="97"/>
      <c r="AC885" s="49"/>
      <c r="AD885" s="49"/>
      <c r="AE885" s="49"/>
      <c r="AF885" s="49"/>
      <c r="AG885" s="49"/>
      <c r="AH885" s="47"/>
      <c r="AI885" s="47"/>
      <c r="AJ885" s="47"/>
      <c r="AK885" s="190"/>
      <c r="AL885" s="190"/>
      <c r="AM885" s="190"/>
      <c r="AN885" s="190"/>
      <c r="AO885" s="190"/>
      <c r="AP885" s="151"/>
      <c r="AQ885" s="322"/>
      <c r="AR885" s="322"/>
      <c r="AS885" s="322"/>
      <c r="AT885" s="47"/>
      <c r="AU885" s="47"/>
      <c r="AV885" s="47"/>
      <c r="AW885" s="47"/>
      <c r="AX885" s="322"/>
      <c r="AY885" s="98"/>
      <c r="AZ885" s="98"/>
      <c r="BA885" s="47"/>
      <c r="BB885" s="47"/>
      <c r="BC885" s="47"/>
      <c r="BD885" s="47"/>
      <c r="BE885" s="97"/>
      <c r="BF885" s="49"/>
      <c r="BG885" s="239"/>
      <c r="BH885" s="342"/>
      <c r="BI885" s="49"/>
      <c r="BJ885" s="49"/>
      <c r="BK885" s="49"/>
      <c r="BL885" s="49"/>
      <c r="BM885" s="49"/>
      <c r="BN885" s="47"/>
      <c r="BO885" s="49"/>
      <c r="BP885" s="49"/>
      <c r="BQ885" s="49"/>
      <c r="BR885" s="323"/>
      <c r="BS885" s="323"/>
      <c r="BT885" s="323"/>
      <c r="BU885" s="49"/>
      <c r="BV885" s="49"/>
      <c r="BW885" s="97"/>
      <c r="BX885" s="97"/>
      <c r="BY885" s="97"/>
      <c r="BZ885" s="97"/>
      <c r="CA885" s="49"/>
      <c r="CB885" s="49"/>
      <c r="CC885" s="49"/>
      <c r="CD885" s="49"/>
      <c r="CE885" s="49"/>
      <c r="CF885" s="49"/>
      <c r="CG885" s="49"/>
      <c r="CH885" s="49"/>
      <c r="CI885" s="97"/>
      <c r="CJ885" s="97"/>
      <c r="CK885" s="97"/>
      <c r="CL885" s="97"/>
      <c r="CM885" s="335"/>
      <c r="CN885" s="337"/>
      <c r="CO885" s="315" t="str">
        <f>IF(Формулы!R885&gt;V885,"22-?,Дата 14 - Прибыл из УФСИН; ","")&amp;IF(Формулы!Q885&gt;Y885,"25-?,Дата 13 - Выбыл в УФСИН;","")&amp;IF(YEAR(ДАННЫЕ!$F$1)=YEAR(ДАННЫЕ!B885),IF(AT885&gt;0,"","40-?, вявлен в текущем году! "),"")&amp;IF(YEAR($F$1)=YEAR(W885),IF(X885+Y885&gt;0,"","23-стоит, 24,25 - куда выбыл? "),"")&amp;IF(X885+Y885&gt;0,IF(YEAR($F$1)=YEAR(W885),"","24+25&gt;0? 23 - когда выбыл? "),"")&amp;IF(BA885&lt;BB885,"47&gt;=48; ","")&amp;IF(BA885&lt;BC885,"47&gt;=49; ","")&amp;IF(BA885&lt;BD885,"47&gt;=50; ","")&amp;IF(BE885&gt;0,IF(BF885&gt;0,IF(AU885&gt;AV885,"","41 и 42 - ? (51 и 52 &gt; 0);"),"51 &gt; 0 52 - ?;"),"")&amp;IF(AU885&gt;0,IF(AV885&gt;AU885,"41&gt;42;","")&amp;IF(BE885&gt;0,"","41&gt;0 51-?;"),"")&amp;IF(BF885&gt;0,IF(BE885&gt;0,"","52&gt;0 51-?;"),"")&amp;IF(AW885&gt;=AX885,"","43&gt;44;")&amp;IF(CA885&gt;0,IF(AW885&gt;0,"","71 &gt; 0 43-?;"),"")</f>
        <v/>
      </c>
    </row>
    <row r="886" spans="1:93" s="250" customFormat="1" ht="15" customHeight="1" x14ac:dyDescent="0.2">
      <c r="A886" s="45"/>
      <c r="B886" s="46"/>
      <c r="C886" s="121"/>
      <c r="D886" s="121"/>
      <c r="E886" s="336"/>
      <c r="F886" s="122"/>
      <c r="G886" s="46"/>
      <c r="H886" s="45"/>
      <c r="I886" s="45"/>
      <c r="J886" s="45"/>
      <c r="K886" s="45"/>
      <c r="L886" s="45"/>
      <c r="M886" s="46"/>
      <c r="N886" s="46"/>
      <c r="O886" s="48"/>
      <c r="P886" s="48"/>
      <c r="Q886" s="46"/>
      <c r="R886" s="48"/>
      <c r="S886" s="48"/>
      <c r="T886" s="48"/>
      <c r="U886" s="48"/>
      <c r="V886" s="48"/>
      <c r="W886" s="46"/>
      <c r="X886" s="48"/>
      <c r="Y886" s="48"/>
      <c r="Z886" s="157"/>
      <c r="AA886" s="47"/>
      <c r="AB886" s="97"/>
      <c r="AC886" s="49"/>
      <c r="AD886" s="49"/>
      <c r="AE886" s="49"/>
      <c r="AF886" s="49"/>
      <c r="AG886" s="49"/>
      <c r="AH886" s="47"/>
      <c r="AI886" s="47"/>
      <c r="AJ886" s="47"/>
      <c r="AK886" s="190"/>
      <c r="AL886" s="190"/>
      <c r="AM886" s="190"/>
      <c r="AN886" s="190"/>
      <c r="AO886" s="190"/>
      <c r="AP886" s="151"/>
      <c r="AQ886" s="322"/>
      <c r="AR886" s="322"/>
      <c r="AS886" s="322"/>
      <c r="AT886" s="47"/>
      <c r="AU886" s="47"/>
      <c r="AV886" s="47"/>
      <c r="AW886" s="47"/>
      <c r="AX886" s="322"/>
      <c r="AY886" s="98"/>
      <c r="AZ886" s="98"/>
      <c r="BA886" s="47"/>
      <c r="BB886" s="47"/>
      <c r="BC886" s="47"/>
      <c r="BD886" s="47"/>
      <c r="BE886" s="97"/>
      <c r="BF886" s="49"/>
      <c r="BG886" s="239"/>
      <c r="BH886" s="342"/>
      <c r="BI886" s="49"/>
      <c r="BJ886" s="49"/>
      <c r="BK886" s="49"/>
      <c r="BL886" s="49"/>
      <c r="BM886" s="49"/>
      <c r="BN886" s="47"/>
      <c r="BO886" s="49"/>
      <c r="BP886" s="49"/>
      <c r="BQ886" s="49"/>
      <c r="BR886" s="323"/>
      <c r="BS886" s="323"/>
      <c r="BT886" s="323"/>
      <c r="BU886" s="49"/>
      <c r="BV886" s="49"/>
      <c r="BW886" s="97"/>
      <c r="BX886" s="97"/>
      <c r="BY886" s="97"/>
      <c r="BZ886" s="97"/>
      <c r="CA886" s="49"/>
      <c r="CB886" s="49"/>
      <c r="CC886" s="49"/>
      <c r="CD886" s="49"/>
      <c r="CE886" s="49"/>
      <c r="CF886" s="49"/>
      <c r="CG886" s="49"/>
      <c r="CH886" s="49"/>
      <c r="CI886" s="97"/>
      <c r="CJ886" s="97"/>
      <c r="CK886" s="97"/>
      <c r="CL886" s="97"/>
      <c r="CM886" s="335"/>
      <c r="CN886" s="337"/>
      <c r="CO886" s="315" t="str">
        <f>IF(Формулы!R886&gt;V886,"22-?,Дата 14 - Прибыл из УФСИН; ","")&amp;IF(Формулы!Q886&gt;Y886,"25-?,Дата 13 - Выбыл в УФСИН;","")&amp;IF(YEAR(ДАННЫЕ!$F$1)=YEAR(ДАННЫЕ!B886),IF(AT886&gt;0,"","40-?, вявлен в текущем году! "),"")&amp;IF(YEAR($F$1)=YEAR(W886),IF(X886+Y886&gt;0,"","23-стоит, 24,25 - куда выбыл? "),"")&amp;IF(X886+Y886&gt;0,IF(YEAR($F$1)=YEAR(W886),"","24+25&gt;0? 23 - когда выбыл? "),"")&amp;IF(BA886&lt;BB886,"47&gt;=48; ","")&amp;IF(BA886&lt;BC886,"47&gt;=49; ","")&amp;IF(BA886&lt;BD886,"47&gt;=50; ","")&amp;IF(BE886&gt;0,IF(BF886&gt;0,IF(AU886&gt;AV886,"","41 и 42 - ? (51 и 52 &gt; 0);"),"51 &gt; 0 52 - ?;"),"")&amp;IF(AU886&gt;0,IF(AV886&gt;AU886,"41&gt;42;","")&amp;IF(BE886&gt;0,"","41&gt;0 51-?;"),"")&amp;IF(BF886&gt;0,IF(BE886&gt;0,"","52&gt;0 51-?;"),"")&amp;IF(AW886&gt;=AX886,"","43&gt;44;")&amp;IF(CA886&gt;0,IF(AW886&gt;0,"","71 &gt; 0 43-?;"),"")</f>
        <v/>
      </c>
    </row>
    <row r="887" spans="1:93" s="250" customFormat="1" ht="15" customHeight="1" x14ac:dyDescent="0.2">
      <c r="A887" s="45"/>
      <c r="B887" s="46"/>
      <c r="C887" s="121"/>
      <c r="D887" s="121"/>
      <c r="E887" s="336"/>
      <c r="F887" s="122"/>
      <c r="G887" s="46"/>
      <c r="H887" s="45"/>
      <c r="I887" s="45"/>
      <c r="J887" s="45"/>
      <c r="K887" s="45"/>
      <c r="L887" s="45"/>
      <c r="M887" s="46"/>
      <c r="N887" s="46"/>
      <c r="O887" s="48"/>
      <c r="P887" s="48"/>
      <c r="Q887" s="46"/>
      <c r="R887" s="48"/>
      <c r="S887" s="48"/>
      <c r="T887" s="48"/>
      <c r="U887" s="48"/>
      <c r="V887" s="48"/>
      <c r="W887" s="46"/>
      <c r="X887" s="48"/>
      <c r="Y887" s="48"/>
      <c r="Z887" s="157"/>
      <c r="AA887" s="47"/>
      <c r="AB887" s="97"/>
      <c r="AC887" s="49"/>
      <c r="AD887" s="49"/>
      <c r="AE887" s="49"/>
      <c r="AF887" s="49"/>
      <c r="AG887" s="49"/>
      <c r="AH887" s="47"/>
      <c r="AI887" s="47"/>
      <c r="AJ887" s="47"/>
      <c r="AK887" s="190"/>
      <c r="AL887" s="190"/>
      <c r="AM887" s="190"/>
      <c r="AN887" s="190"/>
      <c r="AO887" s="190"/>
      <c r="AP887" s="151"/>
      <c r="AQ887" s="322"/>
      <c r="AR887" s="322"/>
      <c r="AS887" s="322"/>
      <c r="AT887" s="47"/>
      <c r="AU887" s="47"/>
      <c r="AV887" s="47"/>
      <c r="AW887" s="47"/>
      <c r="AX887" s="322"/>
      <c r="AY887" s="98"/>
      <c r="AZ887" s="98"/>
      <c r="BA887" s="47"/>
      <c r="BB887" s="47"/>
      <c r="BC887" s="47"/>
      <c r="BD887" s="47"/>
      <c r="BE887" s="97"/>
      <c r="BF887" s="49"/>
      <c r="BG887" s="239"/>
      <c r="BH887" s="342"/>
      <c r="BI887" s="49"/>
      <c r="BJ887" s="49"/>
      <c r="BK887" s="49"/>
      <c r="BL887" s="49"/>
      <c r="BM887" s="49"/>
      <c r="BN887" s="47"/>
      <c r="BO887" s="49"/>
      <c r="BP887" s="49"/>
      <c r="BQ887" s="49"/>
      <c r="BR887" s="323"/>
      <c r="BS887" s="323"/>
      <c r="BT887" s="323"/>
      <c r="BU887" s="49"/>
      <c r="BV887" s="49"/>
      <c r="BW887" s="97"/>
      <c r="BX887" s="97"/>
      <c r="BY887" s="97"/>
      <c r="BZ887" s="97"/>
      <c r="CA887" s="49"/>
      <c r="CB887" s="49"/>
      <c r="CC887" s="49"/>
      <c r="CD887" s="49"/>
      <c r="CE887" s="49"/>
      <c r="CF887" s="49"/>
      <c r="CG887" s="49"/>
      <c r="CH887" s="49"/>
      <c r="CI887" s="97"/>
      <c r="CJ887" s="97"/>
      <c r="CK887" s="97"/>
      <c r="CL887" s="97"/>
      <c r="CM887" s="335"/>
      <c r="CN887" s="337"/>
      <c r="CO887" s="315" t="str">
        <f>IF(Формулы!R887&gt;V887,"22-?,Дата 14 - Прибыл из УФСИН; ","")&amp;IF(Формулы!Q887&gt;Y887,"25-?,Дата 13 - Выбыл в УФСИН;","")&amp;IF(YEAR(ДАННЫЕ!$F$1)=YEAR(ДАННЫЕ!B887),IF(AT887&gt;0,"","40-?, вявлен в текущем году! "),"")&amp;IF(YEAR($F$1)=YEAR(W887),IF(X887+Y887&gt;0,"","23-стоит, 24,25 - куда выбыл? "),"")&amp;IF(X887+Y887&gt;0,IF(YEAR($F$1)=YEAR(W887),"","24+25&gt;0? 23 - когда выбыл? "),"")&amp;IF(BA887&lt;BB887,"47&gt;=48; ","")&amp;IF(BA887&lt;BC887,"47&gt;=49; ","")&amp;IF(BA887&lt;BD887,"47&gt;=50; ","")&amp;IF(BE887&gt;0,IF(BF887&gt;0,IF(AU887&gt;AV887,"","41 и 42 - ? (51 и 52 &gt; 0);"),"51 &gt; 0 52 - ?;"),"")&amp;IF(AU887&gt;0,IF(AV887&gt;AU887,"41&gt;42;","")&amp;IF(BE887&gt;0,"","41&gt;0 51-?;"),"")&amp;IF(BF887&gt;0,IF(BE887&gt;0,"","52&gt;0 51-?;"),"")&amp;IF(AW887&gt;=AX887,"","43&gt;44;")&amp;IF(CA887&gt;0,IF(AW887&gt;0,"","71 &gt; 0 43-?;"),"")</f>
        <v/>
      </c>
    </row>
    <row r="888" spans="1:93" s="250" customFormat="1" ht="15" customHeight="1" x14ac:dyDescent="0.2">
      <c r="A888" s="45"/>
      <c r="B888" s="46"/>
      <c r="C888" s="121"/>
      <c r="D888" s="121"/>
      <c r="E888" s="336"/>
      <c r="F888" s="122"/>
      <c r="G888" s="46"/>
      <c r="H888" s="45"/>
      <c r="I888" s="45"/>
      <c r="J888" s="45"/>
      <c r="K888" s="45"/>
      <c r="L888" s="45"/>
      <c r="M888" s="46"/>
      <c r="N888" s="46"/>
      <c r="O888" s="48"/>
      <c r="P888" s="48"/>
      <c r="Q888" s="46"/>
      <c r="R888" s="48"/>
      <c r="S888" s="48"/>
      <c r="T888" s="48"/>
      <c r="U888" s="48"/>
      <c r="V888" s="48"/>
      <c r="W888" s="46"/>
      <c r="X888" s="48"/>
      <c r="Y888" s="48"/>
      <c r="Z888" s="157"/>
      <c r="AA888" s="47"/>
      <c r="AB888" s="97"/>
      <c r="AC888" s="49"/>
      <c r="AD888" s="49"/>
      <c r="AE888" s="49"/>
      <c r="AF888" s="49"/>
      <c r="AG888" s="49"/>
      <c r="AH888" s="47"/>
      <c r="AI888" s="47"/>
      <c r="AJ888" s="47"/>
      <c r="AK888" s="190"/>
      <c r="AL888" s="190"/>
      <c r="AM888" s="190"/>
      <c r="AN888" s="190"/>
      <c r="AO888" s="190"/>
      <c r="AP888" s="151"/>
      <c r="AQ888" s="322"/>
      <c r="AR888" s="322"/>
      <c r="AS888" s="322"/>
      <c r="AT888" s="47"/>
      <c r="AU888" s="47"/>
      <c r="AV888" s="47"/>
      <c r="AW888" s="47"/>
      <c r="AX888" s="322"/>
      <c r="AY888" s="98"/>
      <c r="AZ888" s="98"/>
      <c r="BA888" s="47"/>
      <c r="BB888" s="47"/>
      <c r="BC888" s="47"/>
      <c r="BD888" s="47"/>
      <c r="BE888" s="97"/>
      <c r="BF888" s="49"/>
      <c r="BG888" s="239"/>
      <c r="BH888" s="342"/>
      <c r="BI888" s="49"/>
      <c r="BJ888" s="49"/>
      <c r="BK888" s="49"/>
      <c r="BL888" s="49"/>
      <c r="BM888" s="49"/>
      <c r="BN888" s="47"/>
      <c r="BO888" s="49"/>
      <c r="BP888" s="49"/>
      <c r="BQ888" s="49"/>
      <c r="BR888" s="323"/>
      <c r="BS888" s="323"/>
      <c r="BT888" s="323"/>
      <c r="BU888" s="49"/>
      <c r="BV888" s="49"/>
      <c r="BW888" s="97"/>
      <c r="BX888" s="97"/>
      <c r="BY888" s="97"/>
      <c r="BZ888" s="97"/>
      <c r="CA888" s="49"/>
      <c r="CB888" s="49"/>
      <c r="CC888" s="49"/>
      <c r="CD888" s="49"/>
      <c r="CE888" s="49"/>
      <c r="CF888" s="49"/>
      <c r="CG888" s="49"/>
      <c r="CH888" s="49"/>
      <c r="CI888" s="97"/>
      <c r="CJ888" s="97"/>
      <c r="CK888" s="97"/>
      <c r="CL888" s="97"/>
      <c r="CM888" s="335"/>
      <c r="CN888" s="337"/>
      <c r="CO888" s="315" t="str">
        <f>IF(Формулы!R888&gt;V888,"22-?,Дата 14 - Прибыл из УФСИН; ","")&amp;IF(Формулы!Q888&gt;Y888,"25-?,Дата 13 - Выбыл в УФСИН;","")&amp;IF(YEAR(ДАННЫЕ!$F$1)=YEAR(ДАННЫЕ!B888),IF(AT888&gt;0,"","40-?, вявлен в текущем году! "),"")&amp;IF(YEAR($F$1)=YEAR(W888),IF(X888+Y888&gt;0,"","23-стоит, 24,25 - куда выбыл? "),"")&amp;IF(X888+Y888&gt;0,IF(YEAR($F$1)=YEAR(W888),"","24+25&gt;0? 23 - когда выбыл? "),"")&amp;IF(BA888&lt;BB888,"47&gt;=48; ","")&amp;IF(BA888&lt;BC888,"47&gt;=49; ","")&amp;IF(BA888&lt;BD888,"47&gt;=50; ","")&amp;IF(BE888&gt;0,IF(BF888&gt;0,IF(AU888&gt;AV888,"","41 и 42 - ? (51 и 52 &gt; 0);"),"51 &gt; 0 52 - ?;"),"")&amp;IF(AU888&gt;0,IF(AV888&gt;AU888,"41&gt;42;","")&amp;IF(BE888&gt;0,"","41&gt;0 51-?;"),"")&amp;IF(BF888&gt;0,IF(BE888&gt;0,"","52&gt;0 51-?;"),"")&amp;IF(AW888&gt;=AX888,"","43&gt;44;")&amp;IF(CA888&gt;0,IF(AW888&gt;0,"","71 &gt; 0 43-?;"),"")</f>
        <v/>
      </c>
    </row>
    <row r="889" spans="1:93" s="250" customFormat="1" ht="15" customHeight="1" x14ac:dyDescent="0.2">
      <c r="A889" s="45"/>
      <c r="B889" s="46"/>
      <c r="C889" s="121"/>
      <c r="D889" s="121"/>
      <c r="E889" s="336"/>
      <c r="F889" s="122"/>
      <c r="G889" s="46"/>
      <c r="H889" s="45"/>
      <c r="I889" s="45"/>
      <c r="J889" s="45"/>
      <c r="K889" s="45"/>
      <c r="L889" s="45"/>
      <c r="M889" s="46"/>
      <c r="N889" s="46"/>
      <c r="O889" s="48"/>
      <c r="P889" s="48"/>
      <c r="Q889" s="46"/>
      <c r="R889" s="48"/>
      <c r="S889" s="48"/>
      <c r="T889" s="48"/>
      <c r="U889" s="48"/>
      <c r="V889" s="48"/>
      <c r="W889" s="46"/>
      <c r="X889" s="48"/>
      <c r="Y889" s="48"/>
      <c r="Z889" s="157"/>
      <c r="AA889" s="47"/>
      <c r="AB889" s="97"/>
      <c r="AC889" s="49"/>
      <c r="AD889" s="49"/>
      <c r="AE889" s="49"/>
      <c r="AF889" s="49"/>
      <c r="AG889" s="49"/>
      <c r="AH889" s="47"/>
      <c r="AI889" s="47"/>
      <c r="AJ889" s="47"/>
      <c r="AK889" s="190"/>
      <c r="AL889" s="190"/>
      <c r="AM889" s="190"/>
      <c r="AN889" s="190"/>
      <c r="AO889" s="190"/>
      <c r="AP889" s="151"/>
      <c r="AQ889" s="322"/>
      <c r="AR889" s="322"/>
      <c r="AS889" s="322"/>
      <c r="AT889" s="47"/>
      <c r="AU889" s="47"/>
      <c r="AV889" s="47"/>
      <c r="AW889" s="47"/>
      <c r="AX889" s="322"/>
      <c r="AY889" s="98"/>
      <c r="AZ889" s="98"/>
      <c r="BA889" s="47"/>
      <c r="BB889" s="47"/>
      <c r="BC889" s="47"/>
      <c r="BD889" s="47"/>
      <c r="BE889" s="97"/>
      <c r="BF889" s="49"/>
      <c r="BG889" s="239"/>
      <c r="BH889" s="342"/>
      <c r="BI889" s="49"/>
      <c r="BJ889" s="49"/>
      <c r="BK889" s="49"/>
      <c r="BL889" s="49"/>
      <c r="BM889" s="49"/>
      <c r="BN889" s="47"/>
      <c r="BO889" s="49"/>
      <c r="BP889" s="49"/>
      <c r="BQ889" s="49"/>
      <c r="BR889" s="323"/>
      <c r="BS889" s="323"/>
      <c r="BT889" s="323"/>
      <c r="BU889" s="49"/>
      <c r="BV889" s="49"/>
      <c r="BW889" s="97"/>
      <c r="BX889" s="97"/>
      <c r="BY889" s="97"/>
      <c r="BZ889" s="97"/>
      <c r="CA889" s="49"/>
      <c r="CB889" s="49"/>
      <c r="CC889" s="49"/>
      <c r="CD889" s="49"/>
      <c r="CE889" s="49"/>
      <c r="CF889" s="49"/>
      <c r="CG889" s="49"/>
      <c r="CH889" s="49"/>
      <c r="CI889" s="97"/>
      <c r="CJ889" s="97"/>
      <c r="CK889" s="97"/>
      <c r="CL889" s="97"/>
      <c r="CM889" s="335"/>
      <c r="CN889" s="337"/>
      <c r="CO889" s="315" t="str">
        <f>IF(Формулы!R889&gt;V889,"22-?,Дата 14 - Прибыл из УФСИН; ","")&amp;IF(Формулы!Q889&gt;Y889,"25-?,Дата 13 - Выбыл в УФСИН;","")&amp;IF(YEAR(ДАННЫЕ!$F$1)=YEAR(ДАННЫЕ!B889),IF(AT889&gt;0,"","40-?, вявлен в текущем году! "),"")&amp;IF(YEAR($F$1)=YEAR(W889),IF(X889+Y889&gt;0,"","23-стоит, 24,25 - куда выбыл? "),"")&amp;IF(X889+Y889&gt;0,IF(YEAR($F$1)=YEAR(W889),"","24+25&gt;0? 23 - когда выбыл? "),"")&amp;IF(BA889&lt;BB889,"47&gt;=48; ","")&amp;IF(BA889&lt;BC889,"47&gt;=49; ","")&amp;IF(BA889&lt;BD889,"47&gt;=50; ","")&amp;IF(BE889&gt;0,IF(BF889&gt;0,IF(AU889&gt;AV889,"","41 и 42 - ? (51 и 52 &gt; 0);"),"51 &gt; 0 52 - ?;"),"")&amp;IF(AU889&gt;0,IF(AV889&gt;AU889,"41&gt;42;","")&amp;IF(BE889&gt;0,"","41&gt;0 51-?;"),"")&amp;IF(BF889&gt;0,IF(BE889&gt;0,"","52&gt;0 51-?;"),"")&amp;IF(AW889&gt;=AX889,"","43&gt;44;")&amp;IF(CA889&gt;0,IF(AW889&gt;0,"","71 &gt; 0 43-?;"),"")</f>
        <v/>
      </c>
    </row>
    <row r="890" spans="1:93" s="250" customFormat="1" ht="15" customHeight="1" x14ac:dyDescent="0.2">
      <c r="A890" s="45"/>
      <c r="B890" s="46"/>
      <c r="C890" s="121"/>
      <c r="D890" s="121"/>
      <c r="E890" s="336"/>
      <c r="F890" s="122"/>
      <c r="G890" s="46"/>
      <c r="H890" s="45"/>
      <c r="I890" s="45"/>
      <c r="J890" s="45"/>
      <c r="K890" s="45"/>
      <c r="L890" s="45"/>
      <c r="M890" s="46"/>
      <c r="N890" s="46"/>
      <c r="O890" s="48"/>
      <c r="P890" s="48"/>
      <c r="Q890" s="46"/>
      <c r="R890" s="48"/>
      <c r="S890" s="48"/>
      <c r="T890" s="48"/>
      <c r="U890" s="48"/>
      <c r="V890" s="48"/>
      <c r="W890" s="46"/>
      <c r="X890" s="48"/>
      <c r="Y890" s="48"/>
      <c r="Z890" s="157"/>
      <c r="AA890" s="47"/>
      <c r="AB890" s="97"/>
      <c r="AC890" s="49"/>
      <c r="AD890" s="49"/>
      <c r="AE890" s="49"/>
      <c r="AF890" s="49"/>
      <c r="AG890" s="49"/>
      <c r="AH890" s="47"/>
      <c r="AI890" s="47"/>
      <c r="AJ890" s="47"/>
      <c r="AK890" s="190"/>
      <c r="AL890" s="190"/>
      <c r="AM890" s="190"/>
      <c r="AN890" s="190"/>
      <c r="AO890" s="190"/>
      <c r="AP890" s="151"/>
      <c r="AQ890" s="322"/>
      <c r="AR890" s="322"/>
      <c r="AS890" s="322"/>
      <c r="AT890" s="47"/>
      <c r="AU890" s="47"/>
      <c r="AV890" s="47"/>
      <c r="AW890" s="47"/>
      <c r="AX890" s="322"/>
      <c r="AY890" s="98"/>
      <c r="AZ890" s="98"/>
      <c r="BA890" s="47"/>
      <c r="BB890" s="47"/>
      <c r="BC890" s="47"/>
      <c r="BD890" s="47"/>
      <c r="BE890" s="97"/>
      <c r="BF890" s="49"/>
      <c r="BG890" s="239"/>
      <c r="BH890" s="342"/>
      <c r="BI890" s="49"/>
      <c r="BJ890" s="49"/>
      <c r="BK890" s="49"/>
      <c r="BL890" s="49"/>
      <c r="BM890" s="49"/>
      <c r="BN890" s="47"/>
      <c r="BO890" s="49"/>
      <c r="BP890" s="49"/>
      <c r="BQ890" s="49"/>
      <c r="BR890" s="323"/>
      <c r="BS890" s="323"/>
      <c r="BT890" s="323"/>
      <c r="BU890" s="49"/>
      <c r="BV890" s="49"/>
      <c r="BW890" s="97"/>
      <c r="BX890" s="97"/>
      <c r="BY890" s="97"/>
      <c r="BZ890" s="97"/>
      <c r="CA890" s="49"/>
      <c r="CB890" s="49"/>
      <c r="CC890" s="49"/>
      <c r="CD890" s="49"/>
      <c r="CE890" s="49"/>
      <c r="CF890" s="49"/>
      <c r="CG890" s="49"/>
      <c r="CH890" s="49"/>
      <c r="CI890" s="97"/>
      <c r="CJ890" s="97"/>
      <c r="CK890" s="97"/>
      <c r="CL890" s="97"/>
      <c r="CM890" s="335"/>
      <c r="CN890" s="337"/>
      <c r="CO890" s="315" t="str">
        <f>IF(Формулы!R890&gt;V890,"22-?,Дата 14 - Прибыл из УФСИН; ","")&amp;IF(Формулы!Q890&gt;Y890,"25-?,Дата 13 - Выбыл в УФСИН;","")&amp;IF(YEAR(ДАННЫЕ!$F$1)=YEAR(ДАННЫЕ!B890),IF(AT890&gt;0,"","40-?, вявлен в текущем году! "),"")&amp;IF(YEAR($F$1)=YEAR(W890),IF(X890+Y890&gt;0,"","23-стоит, 24,25 - куда выбыл? "),"")&amp;IF(X890+Y890&gt;0,IF(YEAR($F$1)=YEAR(W890),"","24+25&gt;0? 23 - когда выбыл? "),"")&amp;IF(BA890&lt;BB890,"47&gt;=48; ","")&amp;IF(BA890&lt;BC890,"47&gt;=49; ","")&amp;IF(BA890&lt;BD890,"47&gt;=50; ","")&amp;IF(BE890&gt;0,IF(BF890&gt;0,IF(AU890&gt;AV890,"","41 и 42 - ? (51 и 52 &gt; 0);"),"51 &gt; 0 52 - ?;"),"")&amp;IF(AU890&gt;0,IF(AV890&gt;AU890,"41&gt;42;","")&amp;IF(BE890&gt;0,"","41&gt;0 51-?;"),"")&amp;IF(BF890&gt;0,IF(BE890&gt;0,"","52&gt;0 51-?;"),"")&amp;IF(AW890&gt;=AX890,"","43&gt;44;")&amp;IF(CA890&gt;0,IF(AW890&gt;0,"","71 &gt; 0 43-?;"),"")</f>
        <v/>
      </c>
    </row>
    <row r="891" spans="1:93" s="250" customFormat="1" ht="15" customHeight="1" x14ac:dyDescent="0.2">
      <c r="A891" s="45"/>
      <c r="B891" s="46"/>
      <c r="C891" s="121"/>
      <c r="D891" s="121"/>
      <c r="E891" s="336"/>
      <c r="F891" s="122"/>
      <c r="G891" s="46"/>
      <c r="H891" s="45"/>
      <c r="I891" s="45"/>
      <c r="J891" s="45"/>
      <c r="K891" s="45"/>
      <c r="L891" s="45"/>
      <c r="M891" s="46"/>
      <c r="N891" s="46"/>
      <c r="O891" s="48"/>
      <c r="P891" s="48"/>
      <c r="Q891" s="46"/>
      <c r="R891" s="48"/>
      <c r="S891" s="48"/>
      <c r="T891" s="48"/>
      <c r="U891" s="48"/>
      <c r="V891" s="48"/>
      <c r="W891" s="46"/>
      <c r="X891" s="48"/>
      <c r="Y891" s="48"/>
      <c r="Z891" s="157"/>
      <c r="AA891" s="47"/>
      <c r="AB891" s="97"/>
      <c r="AC891" s="49"/>
      <c r="AD891" s="49"/>
      <c r="AE891" s="49"/>
      <c r="AF891" s="49"/>
      <c r="AG891" s="49"/>
      <c r="AH891" s="47"/>
      <c r="AI891" s="47"/>
      <c r="AJ891" s="47"/>
      <c r="AK891" s="190"/>
      <c r="AL891" s="190"/>
      <c r="AM891" s="190"/>
      <c r="AN891" s="190"/>
      <c r="AO891" s="190"/>
      <c r="AP891" s="151"/>
      <c r="AQ891" s="322"/>
      <c r="AR891" s="322"/>
      <c r="AS891" s="322"/>
      <c r="AT891" s="47"/>
      <c r="AU891" s="47"/>
      <c r="AV891" s="47"/>
      <c r="AW891" s="47"/>
      <c r="AX891" s="322"/>
      <c r="AY891" s="98"/>
      <c r="AZ891" s="98"/>
      <c r="BA891" s="47"/>
      <c r="BB891" s="47"/>
      <c r="BC891" s="47"/>
      <c r="BD891" s="47"/>
      <c r="BE891" s="97"/>
      <c r="BF891" s="49"/>
      <c r="BG891" s="239"/>
      <c r="BH891" s="342"/>
      <c r="BI891" s="49"/>
      <c r="BJ891" s="49"/>
      <c r="BK891" s="49"/>
      <c r="BL891" s="49"/>
      <c r="BM891" s="49"/>
      <c r="BN891" s="47"/>
      <c r="BO891" s="49"/>
      <c r="BP891" s="49"/>
      <c r="BQ891" s="49"/>
      <c r="BR891" s="323"/>
      <c r="BS891" s="323"/>
      <c r="BT891" s="323"/>
      <c r="BU891" s="49"/>
      <c r="BV891" s="49"/>
      <c r="BW891" s="97"/>
      <c r="BX891" s="97"/>
      <c r="BY891" s="97"/>
      <c r="BZ891" s="97"/>
      <c r="CA891" s="49"/>
      <c r="CB891" s="49"/>
      <c r="CC891" s="49"/>
      <c r="CD891" s="49"/>
      <c r="CE891" s="49"/>
      <c r="CF891" s="49"/>
      <c r="CG891" s="49"/>
      <c r="CH891" s="49"/>
      <c r="CI891" s="97"/>
      <c r="CJ891" s="97"/>
      <c r="CK891" s="97"/>
      <c r="CL891" s="97"/>
      <c r="CM891" s="335"/>
      <c r="CN891" s="337"/>
      <c r="CO891" s="315" t="str">
        <f>IF(Формулы!R891&gt;V891,"22-?,Дата 14 - Прибыл из УФСИН; ","")&amp;IF(Формулы!Q891&gt;Y891,"25-?,Дата 13 - Выбыл в УФСИН;","")&amp;IF(YEAR(ДАННЫЕ!$F$1)=YEAR(ДАННЫЕ!B891),IF(AT891&gt;0,"","40-?, вявлен в текущем году! "),"")&amp;IF(YEAR($F$1)=YEAR(W891),IF(X891+Y891&gt;0,"","23-стоит, 24,25 - куда выбыл? "),"")&amp;IF(X891+Y891&gt;0,IF(YEAR($F$1)=YEAR(W891),"","24+25&gt;0? 23 - когда выбыл? "),"")&amp;IF(BA891&lt;BB891,"47&gt;=48; ","")&amp;IF(BA891&lt;BC891,"47&gt;=49; ","")&amp;IF(BA891&lt;BD891,"47&gt;=50; ","")&amp;IF(BE891&gt;0,IF(BF891&gt;0,IF(AU891&gt;AV891,"","41 и 42 - ? (51 и 52 &gt; 0);"),"51 &gt; 0 52 - ?;"),"")&amp;IF(AU891&gt;0,IF(AV891&gt;AU891,"41&gt;42;","")&amp;IF(BE891&gt;0,"","41&gt;0 51-?;"),"")&amp;IF(BF891&gt;0,IF(BE891&gt;0,"","52&gt;0 51-?;"),"")&amp;IF(AW891&gt;=AX891,"","43&gt;44;")&amp;IF(CA891&gt;0,IF(AW891&gt;0,"","71 &gt; 0 43-?;"),"")</f>
        <v/>
      </c>
    </row>
    <row r="892" spans="1:93" s="250" customFormat="1" ht="15" customHeight="1" x14ac:dyDescent="0.2">
      <c r="A892" s="45"/>
      <c r="B892" s="46"/>
      <c r="C892" s="121"/>
      <c r="D892" s="121"/>
      <c r="E892" s="336"/>
      <c r="F892" s="122"/>
      <c r="G892" s="46"/>
      <c r="H892" s="45"/>
      <c r="I892" s="45"/>
      <c r="J892" s="45"/>
      <c r="K892" s="45"/>
      <c r="L892" s="45"/>
      <c r="M892" s="46"/>
      <c r="N892" s="46"/>
      <c r="O892" s="48"/>
      <c r="P892" s="48"/>
      <c r="Q892" s="46"/>
      <c r="R892" s="48"/>
      <c r="S892" s="48"/>
      <c r="T892" s="48"/>
      <c r="U892" s="48"/>
      <c r="V892" s="48"/>
      <c r="W892" s="46"/>
      <c r="X892" s="48"/>
      <c r="Y892" s="48"/>
      <c r="Z892" s="157"/>
      <c r="AA892" s="47"/>
      <c r="AB892" s="97"/>
      <c r="AC892" s="49"/>
      <c r="AD892" s="49"/>
      <c r="AE892" s="49"/>
      <c r="AF892" s="49"/>
      <c r="AG892" s="49"/>
      <c r="AH892" s="47"/>
      <c r="AI892" s="47"/>
      <c r="AJ892" s="47"/>
      <c r="AK892" s="190"/>
      <c r="AL892" s="190"/>
      <c r="AM892" s="190"/>
      <c r="AN892" s="190"/>
      <c r="AO892" s="190"/>
      <c r="AP892" s="151"/>
      <c r="AQ892" s="322"/>
      <c r="AR892" s="322"/>
      <c r="AS892" s="322"/>
      <c r="AT892" s="47"/>
      <c r="AU892" s="47"/>
      <c r="AV892" s="47"/>
      <c r="AW892" s="47"/>
      <c r="AX892" s="322"/>
      <c r="AY892" s="98"/>
      <c r="AZ892" s="98"/>
      <c r="BA892" s="47"/>
      <c r="BB892" s="47"/>
      <c r="BC892" s="47"/>
      <c r="BD892" s="47"/>
      <c r="BE892" s="97"/>
      <c r="BF892" s="49"/>
      <c r="BG892" s="239"/>
      <c r="BH892" s="342"/>
      <c r="BI892" s="49"/>
      <c r="BJ892" s="49"/>
      <c r="BK892" s="49"/>
      <c r="BL892" s="49"/>
      <c r="BM892" s="49"/>
      <c r="BN892" s="47"/>
      <c r="BO892" s="49"/>
      <c r="BP892" s="49"/>
      <c r="BQ892" s="49"/>
      <c r="BR892" s="323"/>
      <c r="BS892" s="323"/>
      <c r="BT892" s="323"/>
      <c r="BU892" s="49"/>
      <c r="BV892" s="49"/>
      <c r="BW892" s="97"/>
      <c r="BX892" s="97"/>
      <c r="BY892" s="97"/>
      <c r="BZ892" s="97"/>
      <c r="CA892" s="49"/>
      <c r="CB892" s="49"/>
      <c r="CC892" s="49"/>
      <c r="CD892" s="49"/>
      <c r="CE892" s="49"/>
      <c r="CF892" s="49"/>
      <c r="CG892" s="49"/>
      <c r="CH892" s="49"/>
      <c r="CI892" s="97"/>
      <c r="CJ892" s="97"/>
      <c r="CK892" s="97"/>
      <c r="CL892" s="97"/>
      <c r="CM892" s="335"/>
      <c r="CN892" s="337"/>
      <c r="CO892" s="315" t="str">
        <f>IF(Формулы!R892&gt;V892,"22-?,Дата 14 - Прибыл из УФСИН; ","")&amp;IF(Формулы!Q892&gt;Y892,"25-?,Дата 13 - Выбыл в УФСИН;","")&amp;IF(YEAR(ДАННЫЕ!$F$1)=YEAR(ДАННЫЕ!B892),IF(AT892&gt;0,"","40-?, вявлен в текущем году! "),"")&amp;IF(YEAR($F$1)=YEAR(W892),IF(X892+Y892&gt;0,"","23-стоит, 24,25 - куда выбыл? "),"")&amp;IF(X892+Y892&gt;0,IF(YEAR($F$1)=YEAR(W892),"","24+25&gt;0? 23 - когда выбыл? "),"")&amp;IF(BA892&lt;BB892,"47&gt;=48; ","")&amp;IF(BA892&lt;BC892,"47&gt;=49; ","")&amp;IF(BA892&lt;BD892,"47&gt;=50; ","")&amp;IF(BE892&gt;0,IF(BF892&gt;0,IF(AU892&gt;AV892,"","41 и 42 - ? (51 и 52 &gt; 0);"),"51 &gt; 0 52 - ?;"),"")&amp;IF(AU892&gt;0,IF(AV892&gt;AU892,"41&gt;42;","")&amp;IF(BE892&gt;0,"","41&gt;0 51-?;"),"")&amp;IF(BF892&gt;0,IF(BE892&gt;0,"","52&gt;0 51-?;"),"")&amp;IF(AW892&gt;=AX892,"","43&gt;44;")&amp;IF(CA892&gt;0,IF(AW892&gt;0,"","71 &gt; 0 43-?;"),"")</f>
        <v/>
      </c>
    </row>
    <row r="893" spans="1:93" s="250" customFormat="1" ht="15" customHeight="1" x14ac:dyDescent="0.2">
      <c r="A893" s="45"/>
      <c r="B893" s="46"/>
      <c r="C893" s="121"/>
      <c r="D893" s="121"/>
      <c r="E893" s="336"/>
      <c r="F893" s="122"/>
      <c r="G893" s="46"/>
      <c r="H893" s="45"/>
      <c r="I893" s="45"/>
      <c r="J893" s="45"/>
      <c r="K893" s="45"/>
      <c r="L893" s="45"/>
      <c r="M893" s="46"/>
      <c r="N893" s="46"/>
      <c r="O893" s="48"/>
      <c r="P893" s="48"/>
      <c r="Q893" s="46"/>
      <c r="R893" s="48"/>
      <c r="S893" s="48"/>
      <c r="T893" s="48"/>
      <c r="U893" s="48"/>
      <c r="V893" s="48"/>
      <c r="W893" s="46"/>
      <c r="X893" s="48"/>
      <c r="Y893" s="48"/>
      <c r="Z893" s="157"/>
      <c r="AA893" s="47"/>
      <c r="AB893" s="97"/>
      <c r="AC893" s="49"/>
      <c r="AD893" s="49"/>
      <c r="AE893" s="49"/>
      <c r="AF893" s="49"/>
      <c r="AG893" s="49"/>
      <c r="AH893" s="47"/>
      <c r="AI893" s="47"/>
      <c r="AJ893" s="47"/>
      <c r="AK893" s="190"/>
      <c r="AL893" s="190"/>
      <c r="AM893" s="190"/>
      <c r="AN893" s="190"/>
      <c r="AO893" s="190"/>
      <c r="AP893" s="151"/>
      <c r="AQ893" s="322"/>
      <c r="AR893" s="322"/>
      <c r="AS893" s="322"/>
      <c r="AT893" s="47"/>
      <c r="AU893" s="47"/>
      <c r="AV893" s="47"/>
      <c r="AW893" s="47"/>
      <c r="AX893" s="322"/>
      <c r="AY893" s="98"/>
      <c r="AZ893" s="98"/>
      <c r="BA893" s="47"/>
      <c r="BB893" s="47"/>
      <c r="BC893" s="47"/>
      <c r="BD893" s="47"/>
      <c r="BE893" s="97"/>
      <c r="BF893" s="49"/>
      <c r="BG893" s="239"/>
      <c r="BH893" s="342"/>
      <c r="BI893" s="49"/>
      <c r="BJ893" s="49"/>
      <c r="BK893" s="49"/>
      <c r="BL893" s="49"/>
      <c r="BM893" s="49"/>
      <c r="BN893" s="47"/>
      <c r="BO893" s="49"/>
      <c r="BP893" s="49"/>
      <c r="BQ893" s="49"/>
      <c r="BR893" s="323"/>
      <c r="BS893" s="323"/>
      <c r="BT893" s="323"/>
      <c r="BU893" s="49"/>
      <c r="BV893" s="49"/>
      <c r="BW893" s="97"/>
      <c r="BX893" s="97"/>
      <c r="BY893" s="97"/>
      <c r="BZ893" s="97"/>
      <c r="CA893" s="49"/>
      <c r="CB893" s="49"/>
      <c r="CC893" s="49"/>
      <c r="CD893" s="49"/>
      <c r="CE893" s="49"/>
      <c r="CF893" s="49"/>
      <c r="CG893" s="49"/>
      <c r="CH893" s="49"/>
      <c r="CI893" s="97"/>
      <c r="CJ893" s="97"/>
      <c r="CK893" s="97"/>
      <c r="CL893" s="97"/>
      <c r="CM893" s="335"/>
      <c r="CN893" s="337"/>
      <c r="CO893" s="315" t="str">
        <f>IF(Формулы!R893&gt;V893,"22-?,Дата 14 - Прибыл из УФСИН; ","")&amp;IF(Формулы!Q893&gt;Y893,"25-?,Дата 13 - Выбыл в УФСИН;","")&amp;IF(YEAR(ДАННЫЕ!$F$1)=YEAR(ДАННЫЕ!B893),IF(AT893&gt;0,"","40-?, вявлен в текущем году! "),"")&amp;IF(YEAR($F$1)=YEAR(W893),IF(X893+Y893&gt;0,"","23-стоит, 24,25 - куда выбыл? "),"")&amp;IF(X893+Y893&gt;0,IF(YEAR($F$1)=YEAR(W893),"","24+25&gt;0? 23 - когда выбыл? "),"")&amp;IF(BA893&lt;BB893,"47&gt;=48; ","")&amp;IF(BA893&lt;BC893,"47&gt;=49; ","")&amp;IF(BA893&lt;BD893,"47&gt;=50; ","")&amp;IF(BE893&gt;0,IF(BF893&gt;0,IF(AU893&gt;AV893,"","41 и 42 - ? (51 и 52 &gt; 0);"),"51 &gt; 0 52 - ?;"),"")&amp;IF(AU893&gt;0,IF(AV893&gt;AU893,"41&gt;42;","")&amp;IF(BE893&gt;0,"","41&gt;0 51-?;"),"")&amp;IF(BF893&gt;0,IF(BE893&gt;0,"","52&gt;0 51-?;"),"")&amp;IF(AW893&gt;=AX893,"","43&gt;44;")&amp;IF(CA893&gt;0,IF(AW893&gt;0,"","71 &gt; 0 43-?;"),"")</f>
        <v/>
      </c>
    </row>
    <row r="894" spans="1:93" s="250" customFormat="1" ht="15" customHeight="1" x14ac:dyDescent="0.2">
      <c r="A894" s="45"/>
      <c r="B894" s="46"/>
      <c r="C894" s="121"/>
      <c r="D894" s="121"/>
      <c r="E894" s="336"/>
      <c r="F894" s="122"/>
      <c r="G894" s="46"/>
      <c r="H894" s="45"/>
      <c r="I894" s="45"/>
      <c r="J894" s="45"/>
      <c r="K894" s="45"/>
      <c r="L894" s="45"/>
      <c r="M894" s="46"/>
      <c r="N894" s="46"/>
      <c r="O894" s="48"/>
      <c r="P894" s="48"/>
      <c r="Q894" s="46"/>
      <c r="R894" s="48"/>
      <c r="S894" s="48"/>
      <c r="T894" s="48"/>
      <c r="U894" s="48"/>
      <c r="V894" s="48"/>
      <c r="W894" s="46"/>
      <c r="X894" s="48"/>
      <c r="Y894" s="48"/>
      <c r="Z894" s="157"/>
      <c r="AA894" s="47"/>
      <c r="AB894" s="97"/>
      <c r="AC894" s="49"/>
      <c r="AD894" s="49"/>
      <c r="AE894" s="49"/>
      <c r="AF894" s="49"/>
      <c r="AG894" s="49"/>
      <c r="AH894" s="47"/>
      <c r="AI894" s="47"/>
      <c r="AJ894" s="47"/>
      <c r="AK894" s="190"/>
      <c r="AL894" s="190"/>
      <c r="AM894" s="190"/>
      <c r="AN894" s="190"/>
      <c r="AO894" s="190"/>
      <c r="AP894" s="151"/>
      <c r="AQ894" s="322"/>
      <c r="AR894" s="322"/>
      <c r="AS894" s="322"/>
      <c r="AT894" s="47"/>
      <c r="AU894" s="47"/>
      <c r="AV894" s="47"/>
      <c r="AW894" s="47"/>
      <c r="AX894" s="322"/>
      <c r="AY894" s="98"/>
      <c r="AZ894" s="98"/>
      <c r="BA894" s="47"/>
      <c r="BB894" s="47"/>
      <c r="BC894" s="47"/>
      <c r="BD894" s="47"/>
      <c r="BE894" s="97"/>
      <c r="BF894" s="49"/>
      <c r="BG894" s="239"/>
      <c r="BH894" s="342"/>
      <c r="BI894" s="49"/>
      <c r="BJ894" s="49"/>
      <c r="BK894" s="49"/>
      <c r="BL894" s="49"/>
      <c r="BM894" s="49"/>
      <c r="BN894" s="47"/>
      <c r="BO894" s="49"/>
      <c r="BP894" s="49"/>
      <c r="BQ894" s="49"/>
      <c r="BR894" s="323"/>
      <c r="BS894" s="323"/>
      <c r="BT894" s="323"/>
      <c r="BU894" s="49"/>
      <c r="BV894" s="49"/>
      <c r="BW894" s="97"/>
      <c r="BX894" s="97"/>
      <c r="BY894" s="97"/>
      <c r="BZ894" s="97"/>
      <c r="CA894" s="49"/>
      <c r="CB894" s="49"/>
      <c r="CC894" s="49"/>
      <c r="CD894" s="49"/>
      <c r="CE894" s="49"/>
      <c r="CF894" s="49"/>
      <c r="CG894" s="49"/>
      <c r="CH894" s="49"/>
      <c r="CI894" s="97"/>
      <c r="CJ894" s="97"/>
      <c r="CK894" s="97"/>
      <c r="CL894" s="97"/>
      <c r="CM894" s="335"/>
      <c r="CN894" s="337"/>
      <c r="CO894" s="315" t="str">
        <f>IF(Формулы!R894&gt;V894,"22-?,Дата 14 - Прибыл из УФСИН; ","")&amp;IF(Формулы!Q894&gt;Y894,"25-?,Дата 13 - Выбыл в УФСИН;","")&amp;IF(YEAR(ДАННЫЕ!$F$1)=YEAR(ДАННЫЕ!B894),IF(AT894&gt;0,"","40-?, вявлен в текущем году! "),"")&amp;IF(YEAR($F$1)=YEAR(W894),IF(X894+Y894&gt;0,"","23-стоит, 24,25 - куда выбыл? "),"")&amp;IF(X894+Y894&gt;0,IF(YEAR($F$1)=YEAR(W894),"","24+25&gt;0? 23 - когда выбыл? "),"")&amp;IF(BA894&lt;BB894,"47&gt;=48; ","")&amp;IF(BA894&lt;BC894,"47&gt;=49; ","")&amp;IF(BA894&lt;BD894,"47&gt;=50; ","")&amp;IF(BE894&gt;0,IF(BF894&gt;0,IF(AU894&gt;AV894,"","41 и 42 - ? (51 и 52 &gt; 0);"),"51 &gt; 0 52 - ?;"),"")&amp;IF(AU894&gt;0,IF(AV894&gt;AU894,"41&gt;42;","")&amp;IF(BE894&gt;0,"","41&gt;0 51-?;"),"")&amp;IF(BF894&gt;0,IF(BE894&gt;0,"","52&gt;0 51-?;"),"")&amp;IF(AW894&gt;=AX894,"","43&gt;44;")&amp;IF(CA894&gt;0,IF(AW894&gt;0,"","71 &gt; 0 43-?;"),"")</f>
        <v/>
      </c>
    </row>
    <row r="895" spans="1:93" s="250" customFormat="1" ht="15" customHeight="1" x14ac:dyDescent="0.2">
      <c r="A895" s="45"/>
      <c r="B895" s="46"/>
      <c r="C895" s="121"/>
      <c r="D895" s="121"/>
      <c r="E895" s="336"/>
      <c r="F895" s="122"/>
      <c r="G895" s="46"/>
      <c r="H895" s="45"/>
      <c r="I895" s="45"/>
      <c r="J895" s="45"/>
      <c r="K895" s="45"/>
      <c r="L895" s="45"/>
      <c r="M895" s="46"/>
      <c r="N895" s="46"/>
      <c r="O895" s="48"/>
      <c r="P895" s="48"/>
      <c r="Q895" s="46"/>
      <c r="R895" s="48"/>
      <c r="S895" s="48"/>
      <c r="T895" s="48"/>
      <c r="U895" s="48"/>
      <c r="V895" s="48"/>
      <c r="W895" s="46"/>
      <c r="X895" s="48"/>
      <c r="Y895" s="48"/>
      <c r="Z895" s="157"/>
      <c r="AA895" s="47"/>
      <c r="AB895" s="97"/>
      <c r="AC895" s="49"/>
      <c r="AD895" s="49"/>
      <c r="AE895" s="49"/>
      <c r="AF895" s="49"/>
      <c r="AG895" s="49"/>
      <c r="AH895" s="47"/>
      <c r="AI895" s="47"/>
      <c r="AJ895" s="47"/>
      <c r="AK895" s="190"/>
      <c r="AL895" s="190"/>
      <c r="AM895" s="190"/>
      <c r="AN895" s="190"/>
      <c r="AO895" s="190"/>
      <c r="AP895" s="151"/>
      <c r="AQ895" s="322"/>
      <c r="AR895" s="322"/>
      <c r="AS895" s="322"/>
      <c r="AT895" s="47"/>
      <c r="AU895" s="47"/>
      <c r="AV895" s="47"/>
      <c r="AW895" s="47"/>
      <c r="AX895" s="322"/>
      <c r="AY895" s="98"/>
      <c r="AZ895" s="98"/>
      <c r="BA895" s="47"/>
      <c r="BB895" s="47"/>
      <c r="BC895" s="47"/>
      <c r="BD895" s="47"/>
      <c r="BE895" s="97"/>
      <c r="BF895" s="49"/>
      <c r="BG895" s="239"/>
      <c r="BH895" s="342"/>
      <c r="BI895" s="49"/>
      <c r="BJ895" s="49"/>
      <c r="BK895" s="49"/>
      <c r="BL895" s="49"/>
      <c r="BM895" s="49"/>
      <c r="BN895" s="47"/>
      <c r="BO895" s="49"/>
      <c r="BP895" s="49"/>
      <c r="BQ895" s="49"/>
      <c r="BR895" s="323"/>
      <c r="BS895" s="323"/>
      <c r="BT895" s="323"/>
      <c r="BU895" s="49"/>
      <c r="BV895" s="49"/>
      <c r="BW895" s="97"/>
      <c r="BX895" s="97"/>
      <c r="BY895" s="97"/>
      <c r="BZ895" s="97"/>
      <c r="CA895" s="49"/>
      <c r="CB895" s="49"/>
      <c r="CC895" s="49"/>
      <c r="CD895" s="49"/>
      <c r="CE895" s="49"/>
      <c r="CF895" s="49"/>
      <c r="CG895" s="49"/>
      <c r="CH895" s="49"/>
      <c r="CI895" s="97"/>
      <c r="CJ895" s="97"/>
      <c r="CK895" s="97"/>
      <c r="CL895" s="97"/>
      <c r="CM895" s="335"/>
      <c r="CN895" s="337"/>
      <c r="CO895" s="315" t="str">
        <f>IF(Формулы!R895&gt;V895,"22-?,Дата 14 - Прибыл из УФСИН; ","")&amp;IF(Формулы!Q895&gt;Y895,"25-?,Дата 13 - Выбыл в УФСИН;","")&amp;IF(YEAR(ДАННЫЕ!$F$1)=YEAR(ДАННЫЕ!B895),IF(AT895&gt;0,"","40-?, вявлен в текущем году! "),"")&amp;IF(YEAR($F$1)=YEAR(W895),IF(X895+Y895&gt;0,"","23-стоит, 24,25 - куда выбыл? "),"")&amp;IF(X895+Y895&gt;0,IF(YEAR($F$1)=YEAR(W895),"","24+25&gt;0? 23 - когда выбыл? "),"")&amp;IF(BA895&lt;BB895,"47&gt;=48; ","")&amp;IF(BA895&lt;BC895,"47&gt;=49; ","")&amp;IF(BA895&lt;BD895,"47&gt;=50; ","")&amp;IF(BE895&gt;0,IF(BF895&gt;0,IF(AU895&gt;AV895,"","41 и 42 - ? (51 и 52 &gt; 0);"),"51 &gt; 0 52 - ?;"),"")&amp;IF(AU895&gt;0,IF(AV895&gt;AU895,"41&gt;42;","")&amp;IF(BE895&gt;0,"","41&gt;0 51-?;"),"")&amp;IF(BF895&gt;0,IF(BE895&gt;0,"","52&gt;0 51-?;"),"")&amp;IF(AW895&gt;=AX895,"","43&gt;44;")&amp;IF(CA895&gt;0,IF(AW895&gt;0,"","71 &gt; 0 43-?;"),"")</f>
        <v/>
      </c>
    </row>
    <row r="896" spans="1:93" s="250" customFormat="1" ht="15" customHeight="1" x14ac:dyDescent="0.2">
      <c r="A896" s="45"/>
      <c r="B896" s="46"/>
      <c r="C896" s="121"/>
      <c r="D896" s="121"/>
      <c r="E896" s="336"/>
      <c r="F896" s="122"/>
      <c r="G896" s="46"/>
      <c r="H896" s="45"/>
      <c r="I896" s="45"/>
      <c r="J896" s="45"/>
      <c r="K896" s="45"/>
      <c r="L896" s="45"/>
      <c r="M896" s="46"/>
      <c r="N896" s="46"/>
      <c r="O896" s="48"/>
      <c r="P896" s="48"/>
      <c r="Q896" s="46"/>
      <c r="R896" s="48"/>
      <c r="S896" s="48"/>
      <c r="T896" s="48"/>
      <c r="U896" s="48"/>
      <c r="V896" s="48"/>
      <c r="W896" s="46"/>
      <c r="X896" s="48"/>
      <c r="Y896" s="48"/>
      <c r="Z896" s="157"/>
      <c r="AA896" s="47"/>
      <c r="AB896" s="97"/>
      <c r="AC896" s="49"/>
      <c r="AD896" s="49"/>
      <c r="AE896" s="49"/>
      <c r="AF896" s="49"/>
      <c r="AG896" s="49"/>
      <c r="AH896" s="47"/>
      <c r="AI896" s="47"/>
      <c r="AJ896" s="47"/>
      <c r="AK896" s="190"/>
      <c r="AL896" s="190"/>
      <c r="AM896" s="190"/>
      <c r="AN896" s="190"/>
      <c r="AO896" s="190"/>
      <c r="AP896" s="151"/>
      <c r="AQ896" s="322"/>
      <c r="AR896" s="322"/>
      <c r="AS896" s="322"/>
      <c r="AT896" s="47"/>
      <c r="AU896" s="47"/>
      <c r="AV896" s="47"/>
      <c r="AW896" s="47"/>
      <c r="AX896" s="322"/>
      <c r="AY896" s="98"/>
      <c r="AZ896" s="98"/>
      <c r="BA896" s="47"/>
      <c r="BB896" s="47"/>
      <c r="BC896" s="47"/>
      <c r="BD896" s="47"/>
      <c r="BE896" s="97"/>
      <c r="BF896" s="49"/>
      <c r="BG896" s="239"/>
      <c r="BH896" s="342"/>
      <c r="BI896" s="49"/>
      <c r="BJ896" s="49"/>
      <c r="BK896" s="49"/>
      <c r="BL896" s="49"/>
      <c r="BM896" s="49"/>
      <c r="BN896" s="47"/>
      <c r="BO896" s="49"/>
      <c r="BP896" s="49"/>
      <c r="BQ896" s="49"/>
      <c r="BR896" s="323"/>
      <c r="BS896" s="323"/>
      <c r="BT896" s="323"/>
      <c r="BU896" s="49"/>
      <c r="BV896" s="49"/>
      <c r="BW896" s="97"/>
      <c r="BX896" s="97"/>
      <c r="BY896" s="97"/>
      <c r="BZ896" s="97"/>
      <c r="CA896" s="49"/>
      <c r="CB896" s="49"/>
      <c r="CC896" s="49"/>
      <c r="CD896" s="49"/>
      <c r="CE896" s="49"/>
      <c r="CF896" s="49"/>
      <c r="CG896" s="49"/>
      <c r="CH896" s="49"/>
      <c r="CI896" s="97"/>
      <c r="CJ896" s="97"/>
      <c r="CK896" s="97"/>
      <c r="CL896" s="97"/>
      <c r="CM896" s="335"/>
      <c r="CN896" s="337"/>
      <c r="CO896" s="315" t="str">
        <f>IF(Формулы!R896&gt;V896,"22-?,Дата 14 - Прибыл из УФСИН; ","")&amp;IF(Формулы!Q896&gt;Y896,"25-?,Дата 13 - Выбыл в УФСИН;","")&amp;IF(YEAR(ДАННЫЕ!$F$1)=YEAR(ДАННЫЕ!B896),IF(AT896&gt;0,"","40-?, вявлен в текущем году! "),"")&amp;IF(YEAR($F$1)=YEAR(W896),IF(X896+Y896&gt;0,"","23-стоит, 24,25 - куда выбыл? "),"")&amp;IF(X896+Y896&gt;0,IF(YEAR($F$1)=YEAR(W896),"","24+25&gt;0? 23 - когда выбыл? "),"")&amp;IF(BA896&lt;BB896,"47&gt;=48; ","")&amp;IF(BA896&lt;BC896,"47&gt;=49; ","")&amp;IF(BA896&lt;BD896,"47&gt;=50; ","")&amp;IF(BE896&gt;0,IF(BF896&gt;0,IF(AU896&gt;AV896,"","41 и 42 - ? (51 и 52 &gt; 0);"),"51 &gt; 0 52 - ?;"),"")&amp;IF(AU896&gt;0,IF(AV896&gt;AU896,"41&gt;42;","")&amp;IF(BE896&gt;0,"","41&gt;0 51-?;"),"")&amp;IF(BF896&gt;0,IF(BE896&gt;0,"","52&gt;0 51-?;"),"")&amp;IF(AW896&gt;=AX896,"","43&gt;44;")&amp;IF(CA896&gt;0,IF(AW896&gt;0,"","71 &gt; 0 43-?;"),"")</f>
        <v/>
      </c>
    </row>
    <row r="897" spans="1:93" s="250" customFormat="1" ht="15" customHeight="1" x14ac:dyDescent="0.2">
      <c r="A897" s="45"/>
      <c r="B897" s="46"/>
      <c r="C897" s="121"/>
      <c r="D897" s="121"/>
      <c r="E897" s="336"/>
      <c r="F897" s="122"/>
      <c r="G897" s="46"/>
      <c r="H897" s="45"/>
      <c r="I897" s="45"/>
      <c r="J897" s="45"/>
      <c r="K897" s="45"/>
      <c r="L897" s="45"/>
      <c r="M897" s="46"/>
      <c r="N897" s="46"/>
      <c r="O897" s="48"/>
      <c r="P897" s="48"/>
      <c r="Q897" s="46"/>
      <c r="R897" s="48"/>
      <c r="S897" s="48"/>
      <c r="T897" s="48"/>
      <c r="U897" s="48"/>
      <c r="V897" s="48"/>
      <c r="W897" s="46"/>
      <c r="X897" s="48"/>
      <c r="Y897" s="48"/>
      <c r="Z897" s="157"/>
      <c r="AA897" s="47"/>
      <c r="AB897" s="97"/>
      <c r="AC897" s="49"/>
      <c r="AD897" s="49"/>
      <c r="AE897" s="49"/>
      <c r="AF897" s="49"/>
      <c r="AG897" s="49"/>
      <c r="AH897" s="47"/>
      <c r="AI897" s="47"/>
      <c r="AJ897" s="47"/>
      <c r="AK897" s="190"/>
      <c r="AL897" s="190"/>
      <c r="AM897" s="190"/>
      <c r="AN897" s="190"/>
      <c r="AO897" s="190"/>
      <c r="AP897" s="151"/>
      <c r="AQ897" s="322"/>
      <c r="AR897" s="322"/>
      <c r="AS897" s="322"/>
      <c r="AT897" s="47"/>
      <c r="AU897" s="47"/>
      <c r="AV897" s="47"/>
      <c r="AW897" s="47"/>
      <c r="AX897" s="322"/>
      <c r="AY897" s="98"/>
      <c r="AZ897" s="98"/>
      <c r="BA897" s="47"/>
      <c r="BB897" s="47"/>
      <c r="BC897" s="47"/>
      <c r="BD897" s="47"/>
      <c r="BE897" s="97"/>
      <c r="BF897" s="49"/>
      <c r="BG897" s="239"/>
      <c r="BH897" s="342"/>
      <c r="BI897" s="49"/>
      <c r="BJ897" s="49"/>
      <c r="BK897" s="49"/>
      <c r="BL897" s="49"/>
      <c r="BM897" s="49"/>
      <c r="BN897" s="47"/>
      <c r="BO897" s="49"/>
      <c r="BP897" s="49"/>
      <c r="BQ897" s="49"/>
      <c r="BR897" s="323"/>
      <c r="BS897" s="323"/>
      <c r="BT897" s="323"/>
      <c r="BU897" s="49"/>
      <c r="BV897" s="49"/>
      <c r="BW897" s="97"/>
      <c r="BX897" s="97"/>
      <c r="BY897" s="97"/>
      <c r="BZ897" s="97"/>
      <c r="CA897" s="49"/>
      <c r="CB897" s="49"/>
      <c r="CC897" s="49"/>
      <c r="CD897" s="49"/>
      <c r="CE897" s="49"/>
      <c r="CF897" s="49"/>
      <c r="CG897" s="49"/>
      <c r="CH897" s="49"/>
      <c r="CI897" s="97"/>
      <c r="CJ897" s="97"/>
      <c r="CK897" s="97"/>
      <c r="CL897" s="97"/>
      <c r="CM897" s="335"/>
      <c r="CN897" s="337"/>
      <c r="CO897" s="315" t="str">
        <f>IF(Формулы!R897&gt;V897,"22-?,Дата 14 - Прибыл из УФСИН; ","")&amp;IF(Формулы!Q897&gt;Y897,"25-?,Дата 13 - Выбыл в УФСИН;","")&amp;IF(YEAR(ДАННЫЕ!$F$1)=YEAR(ДАННЫЕ!B897),IF(AT897&gt;0,"","40-?, вявлен в текущем году! "),"")&amp;IF(YEAR($F$1)=YEAR(W897),IF(X897+Y897&gt;0,"","23-стоит, 24,25 - куда выбыл? "),"")&amp;IF(X897+Y897&gt;0,IF(YEAR($F$1)=YEAR(W897),"","24+25&gt;0? 23 - когда выбыл? "),"")&amp;IF(BA897&lt;BB897,"47&gt;=48; ","")&amp;IF(BA897&lt;BC897,"47&gt;=49; ","")&amp;IF(BA897&lt;BD897,"47&gt;=50; ","")&amp;IF(BE897&gt;0,IF(BF897&gt;0,IF(AU897&gt;AV897,"","41 и 42 - ? (51 и 52 &gt; 0);"),"51 &gt; 0 52 - ?;"),"")&amp;IF(AU897&gt;0,IF(AV897&gt;AU897,"41&gt;42;","")&amp;IF(BE897&gt;0,"","41&gt;0 51-?;"),"")&amp;IF(BF897&gt;0,IF(BE897&gt;0,"","52&gt;0 51-?;"),"")&amp;IF(AW897&gt;=AX897,"","43&gt;44;")&amp;IF(CA897&gt;0,IF(AW897&gt;0,"","71 &gt; 0 43-?;"),"")</f>
        <v/>
      </c>
    </row>
    <row r="898" spans="1:93" s="250" customFormat="1" ht="15" customHeight="1" x14ac:dyDescent="0.2">
      <c r="A898" s="45"/>
      <c r="B898" s="46"/>
      <c r="C898" s="121"/>
      <c r="D898" s="121"/>
      <c r="E898" s="336"/>
      <c r="F898" s="122"/>
      <c r="G898" s="46"/>
      <c r="H898" s="45"/>
      <c r="I898" s="45"/>
      <c r="J898" s="45"/>
      <c r="K898" s="45"/>
      <c r="L898" s="45"/>
      <c r="M898" s="46"/>
      <c r="N898" s="46"/>
      <c r="O898" s="48"/>
      <c r="P898" s="48"/>
      <c r="Q898" s="46"/>
      <c r="R898" s="48"/>
      <c r="S898" s="48"/>
      <c r="T898" s="48"/>
      <c r="U898" s="48"/>
      <c r="V898" s="48"/>
      <c r="W898" s="46"/>
      <c r="X898" s="48"/>
      <c r="Y898" s="48"/>
      <c r="Z898" s="157"/>
      <c r="AA898" s="47"/>
      <c r="AB898" s="97"/>
      <c r="AC898" s="49"/>
      <c r="AD898" s="49"/>
      <c r="AE898" s="49"/>
      <c r="AF898" s="49"/>
      <c r="AG898" s="49"/>
      <c r="AH898" s="47"/>
      <c r="AI898" s="47"/>
      <c r="AJ898" s="47"/>
      <c r="AK898" s="190"/>
      <c r="AL898" s="190"/>
      <c r="AM898" s="190"/>
      <c r="AN898" s="190"/>
      <c r="AO898" s="190"/>
      <c r="AP898" s="151"/>
      <c r="AQ898" s="322"/>
      <c r="AR898" s="322"/>
      <c r="AS898" s="322"/>
      <c r="AT898" s="47"/>
      <c r="AU898" s="47"/>
      <c r="AV898" s="47"/>
      <c r="AW898" s="47"/>
      <c r="AX898" s="322"/>
      <c r="AY898" s="98"/>
      <c r="AZ898" s="98"/>
      <c r="BA898" s="47"/>
      <c r="BB898" s="47"/>
      <c r="BC898" s="47"/>
      <c r="BD898" s="47"/>
      <c r="BE898" s="97"/>
      <c r="BF898" s="49"/>
      <c r="BG898" s="239"/>
      <c r="BH898" s="342"/>
      <c r="BI898" s="49"/>
      <c r="BJ898" s="49"/>
      <c r="BK898" s="49"/>
      <c r="BL898" s="49"/>
      <c r="BM898" s="49"/>
      <c r="BN898" s="47"/>
      <c r="BO898" s="49"/>
      <c r="BP898" s="49"/>
      <c r="BQ898" s="49"/>
      <c r="BR898" s="323"/>
      <c r="BS898" s="323"/>
      <c r="BT898" s="323"/>
      <c r="BU898" s="49"/>
      <c r="BV898" s="49"/>
      <c r="BW898" s="97"/>
      <c r="BX898" s="97"/>
      <c r="BY898" s="97"/>
      <c r="BZ898" s="97"/>
      <c r="CA898" s="49"/>
      <c r="CB898" s="49"/>
      <c r="CC898" s="49"/>
      <c r="CD898" s="49"/>
      <c r="CE898" s="49"/>
      <c r="CF898" s="49"/>
      <c r="CG898" s="49"/>
      <c r="CH898" s="49"/>
      <c r="CI898" s="97"/>
      <c r="CJ898" s="97"/>
      <c r="CK898" s="97"/>
      <c r="CL898" s="97"/>
      <c r="CM898" s="335"/>
      <c r="CN898" s="337"/>
      <c r="CO898" s="315" t="str">
        <f>IF(Формулы!R898&gt;V898,"22-?,Дата 14 - Прибыл из УФСИН; ","")&amp;IF(Формулы!Q898&gt;Y898,"25-?,Дата 13 - Выбыл в УФСИН;","")&amp;IF(YEAR(ДАННЫЕ!$F$1)=YEAR(ДАННЫЕ!B898),IF(AT898&gt;0,"","40-?, вявлен в текущем году! "),"")&amp;IF(YEAR($F$1)=YEAR(W898),IF(X898+Y898&gt;0,"","23-стоит, 24,25 - куда выбыл? "),"")&amp;IF(X898+Y898&gt;0,IF(YEAR($F$1)=YEAR(W898),"","24+25&gt;0? 23 - когда выбыл? "),"")&amp;IF(BA898&lt;BB898,"47&gt;=48; ","")&amp;IF(BA898&lt;BC898,"47&gt;=49; ","")&amp;IF(BA898&lt;BD898,"47&gt;=50; ","")&amp;IF(BE898&gt;0,IF(BF898&gt;0,IF(AU898&gt;AV898,"","41 и 42 - ? (51 и 52 &gt; 0);"),"51 &gt; 0 52 - ?;"),"")&amp;IF(AU898&gt;0,IF(AV898&gt;AU898,"41&gt;42;","")&amp;IF(BE898&gt;0,"","41&gt;0 51-?;"),"")&amp;IF(BF898&gt;0,IF(BE898&gt;0,"","52&gt;0 51-?;"),"")&amp;IF(AW898&gt;=AX898,"","43&gt;44;")&amp;IF(CA898&gt;0,IF(AW898&gt;0,"","71 &gt; 0 43-?;"),"")</f>
        <v/>
      </c>
    </row>
    <row r="899" spans="1:93" s="250" customFormat="1" ht="15" customHeight="1" x14ac:dyDescent="0.2">
      <c r="A899" s="45"/>
      <c r="B899" s="46"/>
      <c r="C899" s="121"/>
      <c r="D899" s="121"/>
      <c r="E899" s="336"/>
      <c r="F899" s="122"/>
      <c r="G899" s="46"/>
      <c r="H899" s="45"/>
      <c r="I899" s="45"/>
      <c r="J899" s="45"/>
      <c r="K899" s="45"/>
      <c r="L899" s="45"/>
      <c r="M899" s="46"/>
      <c r="N899" s="46"/>
      <c r="O899" s="48"/>
      <c r="P899" s="48"/>
      <c r="Q899" s="46"/>
      <c r="R899" s="48"/>
      <c r="S899" s="48"/>
      <c r="T899" s="48"/>
      <c r="U899" s="48"/>
      <c r="V899" s="48"/>
      <c r="W899" s="46"/>
      <c r="X899" s="48"/>
      <c r="Y899" s="48"/>
      <c r="Z899" s="157"/>
      <c r="AA899" s="47"/>
      <c r="AB899" s="97"/>
      <c r="AC899" s="49"/>
      <c r="AD899" s="49"/>
      <c r="AE899" s="49"/>
      <c r="AF899" s="49"/>
      <c r="AG899" s="49"/>
      <c r="AH899" s="47"/>
      <c r="AI899" s="47"/>
      <c r="AJ899" s="47"/>
      <c r="AK899" s="190"/>
      <c r="AL899" s="190"/>
      <c r="AM899" s="190"/>
      <c r="AN899" s="190"/>
      <c r="AO899" s="190"/>
      <c r="AP899" s="151"/>
      <c r="AQ899" s="322"/>
      <c r="AR899" s="322"/>
      <c r="AS899" s="322"/>
      <c r="AT899" s="47"/>
      <c r="AU899" s="47"/>
      <c r="AV899" s="47"/>
      <c r="AW899" s="47"/>
      <c r="AX899" s="322"/>
      <c r="AY899" s="98"/>
      <c r="AZ899" s="98"/>
      <c r="BA899" s="47"/>
      <c r="BB899" s="47"/>
      <c r="BC899" s="47"/>
      <c r="BD899" s="47"/>
      <c r="BE899" s="97"/>
      <c r="BF899" s="49"/>
      <c r="BG899" s="239"/>
      <c r="BH899" s="342"/>
      <c r="BI899" s="49"/>
      <c r="BJ899" s="49"/>
      <c r="BK899" s="49"/>
      <c r="BL899" s="49"/>
      <c r="BM899" s="49"/>
      <c r="BN899" s="47"/>
      <c r="BO899" s="49"/>
      <c r="BP899" s="49"/>
      <c r="BQ899" s="49"/>
      <c r="BR899" s="323"/>
      <c r="BS899" s="323"/>
      <c r="BT899" s="323"/>
      <c r="BU899" s="49"/>
      <c r="BV899" s="49"/>
      <c r="BW899" s="97"/>
      <c r="BX899" s="97"/>
      <c r="BY899" s="97"/>
      <c r="BZ899" s="97"/>
      <c r="CA899" s="49"/>
      <c r="CB899" s="49"/>
      <c r="CC899" s="49"/>
      <c r="CD899" s="49"/>
      <c r="CE899" s="49"/>
      <c r="CF899" s="49"/>
      <c r="CG899" s="49"/>
      <c r="CH899" s="49"/>
      <c r="CI899" s="97"/>
      <c r="CJ899" s="97"/>
      <c r="CK899" s="97"/>
      <c r="CL899" s="97"/>
      <c r="CM899" s="335"/>
      <c r="CN899" s="337"/>
      <c r="CO899" s="315" t="str">
        <f>IF(Формулы!R899&gt;V899,"22-?,Дата 14 - Прибыл из УФСИН; ","")&amp;IF(Формулы!Q899&gt;Y899,"25-?,Дата 13 - Выбыл в УФСИН;","")&amp;IF(YEAR(ДАННЫЕ!$F$1)=YEAR(ДАННЫЕ!B899),IF(AT899&gt;0,"","40-?, вявлен в текущем году! "),"")&amp;IF(YEAR($F$1)=YEAR(W899),IF(X899+Y899&gt;0,"","23-стоит, 24,25 - куда выбыл? "),"")&amp;IF(X899+Y899&gt;0,IF(YEAR($F$1)=YEAR(W899),"","24+25&gt;0? 23 - когда выбыл? "),"")&amp;IF(BA899&lt;BB899,"47&gt;=48; ","")&amp;IF(BA899&lt;BC899,"47&gt;=49; ","")&amp;IF(BA899&lt;BD899,"47&gt;=50; ","")&amp;IF(BE899&gt;0,IF(BF899&gt;0,IF(AU899&gt;AV899,"","41 и 42 - ? (51 и 52 &gt; 0);"),"51 &gt; 0 52 - ?;"),"")&amp;IF(AU899&gt;0,IF(AV899&gt;AU899,"41&gt;42;","")&amp;IF(BE899&gt;0,"","41&gt;0 51-?;"),"")&amp;IF(BF899&gt;0,IF(BE899&gt;0,"","52&gt;0 51-?;"),"")&amp;IF(AW899&gt;=AX899,"","43&gt;44;")&amp;IF(CA899&gt;0,IF(AW899&gt;0,"","71 &gt; 0 43-?;"),"")</f>
        <v/>
      </c>
    </row>
    <row r="900" spans="1:93" s="250" customFormat="1" ht="15" customHeight="1" x14ac:dyDescent="0.2">
      <c r="A900" s="45"/>
      <c r="B900" s="46"/>
      <c r="C900" s="121"/>
      <c r="D900" s="121"/>
      <c r="E900" s="336"/>
      <c r="F900" s="122"/>
      <c r="G900" s="46"/>
      <c r="H900" s="45"/>
      <c r="I900" s="45"/>
      <c r="J900" s="45"/>
      <c r="K900" s="45"/>
      <c r="L900" s="45"/>
      <c r="M900" s="46"/>
      <c r="N900" s="46"/>
      <c r="O900" s="48"/>
      <c r="P900" s="48"/>
      <c r="Q900" s="46"/>
      <c r="R900" s="48"/>
      <c r="S900" s="48"/>
      <c r="T900" s="48"/>
      <c r="U900" s="48"/>
      <c r="V900" s="48"/>
      <c r="W900" s="46"/>
      <c r="X900" s="48"/>
      <c r="Y900" s="48"/>
      <c r="Z900" s="157"/>
      <c r="AA900" s="47"/>
      <c r="AB900" s="97"/>
      <c r="AC900" s="49"/>
      <c r="AD900" s="49"/>
      <c r="AE900" s="49"/>
      <c r="AF900" s="49"/>
      <c r="AG900" s="49"/>
      <c r="AH900" s="47"/>
      <c r="AI900" s="47"/>
      <c r="AJ900" s="47"/>
      <c r="AK900" s="190"/>
      <c r="AL900" s="190"/>
      <c r="AM900" s="190"/>
      <c r="AN900" s="190"/>
      <c r="AO900" s="190"/>
      <c r="AP900" s="151"/>
      <c r="AQ900" s="322"/>
      <c r="AR900" s="322"/>
      <c r="AS900" s="322"/>
      <c r="AT900" s="47"/>
      <c r="AU900" s="47"/>
      <c r="AV900" s="47"/>
      <c r="AW900" s="47"/>
      <c r="AX900" s="322"/>
      <c r="AY900" s="98"/>
      <c r="AZ900" s="98"/>
      <c r="BA900" s="47"/>
      <c r="BB900" s="47"/>
      <c r="BC900" s="47"/>
      <c r="BD900" s="47"/>
      <c r="BE900" s="97"/>
      <c r="BF900" s="49"/>
      <c r="BG900" s="239"/>
      <c r="BH900" s="342"/>
      <c r="BI900" s="49"/>
      <c r="BJ900" s="49"/>
      <c r="BK900" s="49"/>
      <c r="BL900" s="49"/>
      <c r="BM900" s="49"/>
      <c r="BN900" s="47"/>
      <c r="BO900" s="49"/>
      <c r="BP900" s="49"/>
      <c r="BQ900" s="49"/>
      <c r="BR900" s="323"/>
      <c r="BS900" s="323"/>
      <c r="BT900" s="323"/>
      <c r="BU900" s="49"/>
      <c r="BV900" s="49"/>
      <c r="BW900" s="97"/>
      <c r="BX900" s="97"/>
      <c r="BY900" s="97"/>
      <c r="BZ900" s="97"/>
      <c r="CA900" s="49"/>
      <c r="CB900" s="49"/>
      <c r="CC900" s="49"/>
      <c r="CD900" s="49"/>
      <c r="CE900" s="49"/>
      <c r="CF900" s="49"/>
      <c r="CG900" s="49"/>
      <c r="CH900" s="49"/>
      <c r="CI900" s="97"/>
      <c r="CJ900" s="97"/>
      <c r="CK900" s="97"/>
      <c r="CL900" s="97"/>
      <c r="CM900" s="335"/>
      <c r="CN900" s="337"/>
      <c r="CO900" s="315" t="str">
        <f>IF(Формулы!R900&gt;V900,"22-?,Дата 14 - Прибыл из УФСИН; ","")&amp;IF(Формулы!Q900&gt;Y900,"25-?,Дата 13 - Выбыл в УФСИН;","")&amp;IF(YEAR(ДАННЫЕ!$F$1)=YEAR(ДАННЫЕ!B900),IF(AT900&gt;0,"","40-?, вявлен в текущем году! "),"")&amp;IF(YEAR($F$1)=YEAR(W900),IF(X900+Y900&gt;0,"","23-стоит, 24,25 - куда выбыл? "),"")&amp;IF(X900+Y900&gt;0,IF(YEAR($F$1)=YEAR(W900),"","24+25&gt;0? 23 - когда выбыл? "),"")&amp;IF(BA900&lt;BB900,"47&gt;=48; ","")&amp;IF(BA900&lt;BC900,"47&gt;=49; ","")&amp;IF(BA900&lt;BD900,"47&gt;=50; ","")&amp;IF(BE900&gt;0,IF(BF900&gt;0,IF(AU900&gt;AV900,"","41 и 42 - ? (51 и 52 &gt; 0);"),"51 &gt; 0 52 - ?;"),"")&amp;IF(AU900&gt;0,IF(AV900&gt;AU900,"41&gt;42;","")&amp;IF(BE900&gt;0,"","41&gt;0 51-?;"),"")&amp;IF(BF900&gt;0,IF(BE900&gt;0,"","52&gt;0 51-?;"),"")&amp;IF(AW900&gt;=AX900,"","43&gt;44;")&amp;IF(CA900&gt;0,IF(AW900&gt;0,"","71 &gt; 0 43-?;"),"")</f>
        <v/>
      </c>
    </row>
    <row r="901" spans="1:93" s="250" customFormat="1" ht="15" customHeight="1" x14ac:dyDescent="0.2">
      <c r="A901" s="45"/>
      <c r="B901" s="46"/>
      <c r="C901" s="121"/>
      <c r="D901" s="121"/>
      <c r="E901" s="336"/>
      <c r="F901" s="122"/>
      <c r="G901" s="46"/>
      <c r="H901" s="45"/>
      <c r="I901" s="45"/>
      <c r="J901" s="45"/>
      <c r="K901" s="45"/>
      <c r="L901" s="45"/>
      <c r="M901" s="46"/>
      <c r="N901" s="46"/>
      <c r="O901" s="48"/>
      <c r="P901" s="48"/>
      <c r="Q901" s="46"/>
      <c r="R901" s="48"/>
      <c r="S901" s="48"/>
      <c r="T901" s="48"/>
      <c r="U901" s="48"/>
      <c r="V901" s="48"/>
      <c r="W901" s="46"/>
      <c r="X901" s="48"/>
      <c r="Y901" s="48"/>
      <c r="Z901" s="157"/>
      <c r="AA901" s="47"/>
      <c r="AB901" s="97"/>
      <c r="AC901" s="49"/>
      <c r="AD901" s="49"/>
      <c r="AE901" s="49"/>
      <c r="AF901" s="49"/>
      <c r="AG901" s="49"/>
      <c r="AH901" s="47"/>
      <c r="AI901" s="47"/>
      <c r="AJ901" s="47"/>
      <c r="AK901" s="190"/>
      <c r="AL901" s="190"/>
      <c r="AM901" s="190"/>
      <c r="AN901" s="190"/>
      <c r="AO901" s="190"/>
      <c r="AP901" s="151"/>
      <c r="AQ901" s="322"/>
      <c r="AR901" s="322"/>
      <c r="AS901" s="322"/>
      <c r="AT901" s="47"/>
      <c r="AU901" s="47"/>
      <c r="AV901" s="47"/>
      <c r="AW901" s="47"/>
      <c r="AX901" s="322"/>
      <c r="AY901" s="98"/>
      <c r="AZ901" s="98"/>
      <c r="BA901" s="47"/>
      <c r="BB901" s="47"/>
      <c r="BC901" s="47"/>
      <c r="BD901" s="47"/>
      <c r="BE901" s="97"/>
      <c r="BF901" s="49"/>
      <c r="BG901" s="239"/>
      <c r="BH901" s="342"/>
      <c r="BI901" s="49"/>
      <c r="BJ901" s="49"/>
      <c r="BK901" s="49"/>
      <c r="BL901" s="49"/>
      <c r="BM901" s="49"/>
      <c r="BN901" s="47"/>
      <c r="BO901" s="49"/>
      <c r="BP901" s="49"/>
      <c r="BQ901" s="49"/>
      <c r="BR901" s="323"/>
      <c r="BS901" s="323"/>
      <c r="BT901" s="323"/>
      <c r="BU901" s="49"/>
      <c r="BV901" s="49"/>
      <c r="BW901" s="97"/>
      <c r="BX901" s="97"/>
      <c r="BY901" s="97"/>
      <c r="BZ901" s="97"/>
      <c r="CA901" s="49"/>
      <c r="CB901" s="49"/>
      <c r="CC901" s="49"/>
      <c r="CD901" s="49"/>
      <c r="CE901" s="49"/>
      <c r="CF901" s="49"/>
      <c r="CG901" s="49"/>
      <c r="CH901" s="49"/>
      <c r="CI901" s="97"/>
      <c r="CJ901" s="97"/>
      <c r="CK901" s="97"/>
      <c r="CL901" s="97"/>
      <c r="CM901" s="335"/>
      <c r="CN901" s="337"/>
      <c r="CO901" s="315" t="str">
        <f>IF(Формулы!R901&gt;V901,"22-?,Дата 14 - Прибыл из УФСИН; ","")&amp;IF(Формулы!Q901&gt;Y901,"25-?,Дата 13 - Выбыл в УФСИН;","")&amp;IF(YEAR(ДАННЫЕ!$F$1)=YEAR(ДАННЫЕ!B901),IF(AT901&gt;0,"","40-?, вявлен в текущем году! "),"")&amp;IF(YEAR($F$1)=YEAR(W901),IF(X901+Y901&gt;0,"","23-стоит, 24,25 - куда выбыл? "),"")&amp;IF(X901+Y901&gt;0,IF(YEAR($F$1)=YEAR(W901),"","24+25&gt;0? 23 - когда выбыл? "),"")&amp;IF(BA901&lt;BB901,"47&gt;=48; ","")&amp;IF(BA901&lt;BC901,"47&gt;=49; ","")&amp;IF(BA901&lt;BD901,"47&gt;=50; ","")&amp;IF(BE901&gt;0,IF(BF901&gt;0,IF(AU901&gt;AV901,"","41 и 42 - ? (51 и 52 &gt; 0);"),"51 &gt; 0 52 - ?;"),"")&amp;IF(AU901&gt;0,IF(AV901&gt;AU901,"41&gt;42;","")&amp;IF(BE901&gt;0,"","41&gt;0 51-?;"),"")&amp;IF(BF901&gt;0,IF(BE901&gt;0,"","52&gt;0 51-?;"),"")&amp;IF(AW901&gt;=AX901,"","43&gt;44;")&amp;IF(CA901&gt;0,IF(AW901&gt;0,"","71 &gt; 0 43-?;"),"")</f>
        <v/>
      </c>
    </row>
    <row r="902" spans="1:93" s="250" customFormat="1" ht="15" customHeight="1" x14ac:dyDescent="0.2">
      <c r="A902" s="45"/>
      <c r="B902" s="46"/>
      <c r="C902" s="121"/>
      <c r="D902" s="121"/>
      <c r="E902" s="336"/>
      <c r="F902" s="122"/>
      <c r="G902" s="46"/>
      <c r="H902" s="45"/>
      <c r="I902" s="45"/>
      <c r="J902" s="45"/>
      <c r="K902" s="45"/>
      <c r="L902" s="45"/>
      <c r="M902" s="46"/>
      <c r="N902" s="46"/>
      <c r="O902" s="48"/>
      <c r="P902" s="48"/>
      <c r="Q902" s="46"/>
      <c r="R902" s="48"/>
      <c r="S902" s="48"/>
      <c r="T902" s="48"/>
      <c r="U902" s="48"/>
      <c r="V902" s="48"/>
      <c r="W902" s="46"/>
      <c r="X902" s="48"/>
      <c r="Y902" s="48"/>
      <c r="Z902" s="157"/>
      <c r="AA902" s="47"/>
      <c r="AB902" s="97"/>
      <c r="AC902" s="49"/>
      <c r="AD902" s="49"/>
      <c r="AE902" s="49"/>
      <c r="AF902" s="49"/>
      <c r="AG902" s="49"/>
      <c r="AH902" s="47"/>
      <c r="AI902" s="47"/>
      <c r="AJ902" s="47"/>
      <c r="AK902" s="190"/>
      <c r="AL902" s="190"/>
      <c r="AM902" s="190"/>
      <c r="AN902" s="190"/>
      <c r="AO902" s="190"/>
      <c r="AP902" s="151"/>
      <c r="AQ902" s="322"/>
      <c r="AR902" s="322"/>
      <c r="AS902" s="322"/>
      <c r="AT902" s="47"/>
      <c r="AU902" s="47"/>
      <c r="AV902" s="47"/>
      <c r="AW902" s="47"/>
      <c r="AX902" s="322"/>
      <c r="AY902" s="98"/>
      <c r="AZ902" s="98"/>
      <c r="BA902" s="47"/>
      <c r="BB902" s="47"/>
      <c r="BC902" s="47"/>
      <c r="BD902" s="47"/>
      <c r="BE902" s="97"/>
      <c r="BF902" s="49"/>
      <c r="BG902" s="239"/>
      <c r="BH902" s="342"/>
      <c r="BI902" s="49"/>
      <c r="BJ902" s="49"/>
      <c r="BK902" s="49"/>
      <c r="BL902" s="49"/>
      <c r="BM902" s="49"/>
      <c r="BN902" s="47"/>
      <c r="BO902" s="49"/>
      <c r="BP902" s="49"/>
      <c r="BQ902" s="49"/>
      <c r="BR902" s="323"/>
      <c r="BS902" s="323"/>
      <c r="BT902" s="323"/>
      <c r="BU902" s="49"/>
      <c r="BV902" s="49"/>
      <c r="BW902" s="97"/>
      <c r="BX902" s="97"/>
      <c r="BY902" s="97"/>
      <c r="BZ902" s="97"/>
      <c r="CA902" s="49"/>
      <c r="CB902" s="49"/>
      <c r="CC902" s="49"/>
      <c r="CD902" s="49"/>
      <c r="CE902" s="49"/>
      <c r="CF902" s="49"/>
      <c r="CG902" s="49"/>
      <c r="CH902" s="49"/>
      <c r="CI902" s="97"/>
      <c r="CJ902" s="97"/>
      <c r="CK902" s="97"/>
      <c r="CL902" s="97"/>
      <c r="CM902" s="335"/>
      <c r="CN902" s="337"/>
      <c r="CO902" s="315" t="str">
        <f>IF(Формулы!R902&gt;V902,"22-?,Дата 14 - Прибыл из УФСИН; ","")&amp;IF(Формулы!Q902&gt;Y902,"25-?,Дата 13 - Выбыл в УФСИН;","")&amp;IF(YEAR(ДАННЫЕ!$F$1)=YEAR(ДАННЫЕ!B902),IF(AT902&gt;0,"","40-?, вявлен в текущем году! "),"")&amp;IF(YEAR($F$1)=YEAR(W902),IF(X902+Y902&gt;0,"","23-стоит, 24,25 - куда выбыл? "),"")&amp;IF(X902+Y902&gt;0,IF(YEAR($F$1)=YEAR(W902),"","24+25&gt;0? 23 - когда выбыл? "),"")&amp;IF(BA902&lt;BB902,"47&gt;=48; ","")&amp;IF(BA902&lt;BC902,"47&gt;=49; ","")&amp;IF(BA902&lt;BD902,"47&gt;=50; ","")&amp;IF(BE902&gt;0,IF(BF902&gt;0,IF(AU902&gt;AV902,"","41 и 42 - ? (51 и 52 &gt; 0);"),"51 &gt; 0 52 - ?;"),"")&amp;IF(AU902&gt;0,IF(AV902&gt;AU902,"41&gt;42;","")&amp;IF(BE902&gt;0,"","41&gt;0 51-?;"),"")&amp;IF(BF902&gt;0,IF(BE902&gt;0,"","52&gt;0 51-?;"),"")&amp;IF(AW902&gt;=AX902,"","43&gt;44;")&amp;IF(CA902&gt;0,IF(AW902&gt;0,"","71 &gt; 0 43-?;"),"")</f>
        <v/>
      </c>
    </row>
    <row r="903" spans="1:93" s="250" customFormat="1" ht="15" customHeight="1" x14ac:dyDescent="0.2">
      <c r="A903" s="45"/>
      <c r="B903" s="46"/>
      <c r="C903" s="121"/>
      <c r="D903" s="121"/>
      <c r="E903" s="336"/>
      <c r="F903" s="122"/>
      <c r="G903" s="46"/>
      <c r="H903" s="45"/>
      <c r="I903" s="45"/>
      <c r="J903" s="45"/>
      <c r="K903" s="45"/>
      <c r="L903" s="45"/>
      <c r="M903" s="46"/>
      <c r="N903" s="46"/>
      <c r="O903" s="48"/>
      <c r="P903" s="48"/>
      <c r="Q903" s="46"/>
      <c r="R903" s="48"/>
      <c r="S903" s="48"/>
      <c r="T903" s="48"/>
      <c r="U903" s="48"/>
      <c r="V903" s="48"/>
      <c r="W903" s="46"/>
      <c r="X903" s="48"/>
      <c r="Y903" s="48"/>
      <c r="Z903" s="157"/>
      <c r="AA903" s="47"/>
      <c r="AB903" s="97"/>
      <c r="AC903" s="49"/>
      <c r="AD903" s="49"/>
      <c r="AE903" s="49"/>
      <c r="AF903" s="49"/>
      <c r="AG903" s="49"/>
      <c r="AH903" s="47"/>
      <c r="AI903" s="47"/>
      <c r="AJ903" s="47"/>
      <c r="AK903" s="190"/>
      <c r="AL903" s="190"/>
      <c r="AM903" s="190"/>
      <c r="AN903" s="190"/>
      <c r="AO903" s="190"/>
      <c r="AP903" s="151"/>
      <c r="AQ903" s="322"/>
      <c r="AR903" s="322"/>
      <c r="AS903" s="322"/>
      <c r="AT903" s="47"/>
      <c r="AU903" s="47"/>
      <c r="AV903" s="47"/>
      <c r="AW903" s="47"/>
      <c r="AX903" s="322"/>
      <c r="AY903" s="98"/>
      <c r="AZ903" s="98"/>
      <c r="BA903" s="47"/>
      <c r="BB903" s="47"/>
      <c r="BC903" s="47"/>
      <c r="BD903" s="47"/>
      <c r="BE903" s="97"/>
      <c r="BF903" s="49"/>
      <c r="BG903" s="239"/>
      <c r="BH903" s="342"/>
      <c r="BI903" s="49"/>
      <c r="BJ903" s="49"/>
      <c r="BK903" s="49"/>
      <c r="BL903" s="49"/>
      <c r="BM903" s="49"/>
      <c r="BN903" s="47"/>
      <c r="BO903" s="49"/>
      <c r="BP903" s="49"/>
      <c r="BQ903" s="49"/>
      <c r="BR903" s="323"/>
      <c r="BS903" s="323"/>
      <c r="BT903" s="323"/>
      <c r="BU903" s="49"/>
      <c r="BV903" s="49"/>
      <c r="BW903" s="97"/>
      <c r="BX903" s="97"/>
      <c r="BY903" s="97"/>
      <c r="BZ903" s="97"/>
      <c r="CA903" s="49"/>
      <c r="CB903" s="49"/>
      <c r="CC903" s="49"/>
      <c r="CD903" s="49"/>
      <c r="CE903" s="49"/>
      <c r="CF903" s="49"/>
      <c r="CG903" s="49"/>
      <c r="CH903" s="49"/>
      <c r="CI903" s="97"/>
      <c r="CJ903" s="97"/>
      <c r="CK903" s="97"/>
      <c r="CL903" s="97"/>
      <c r="CM903" s="335"/>
      <c r="CN903" s="337"/>
      <c r="CO903" s="315" t="str">
        <f>IF(Формулы!R903&gt;V903,"22-?,Дата 14 - Прибыл из УФСИН; ","")&amp;IF(Формулы!Q903&gt;Y903,"25-?,Дата 13 - Выбыл в УФСИН;","")&amp;IF(YEAR(ДАННЫЕ!$F$1)=YEAR(ДАННЫЕ!B903),IF(AT903&gt;0,"","40-?, вявлен в текущем году! "),"")&amp;IF(YEAR($F$1)=YEAR(W903),IF(X903+Y903&gt;0,"","23-стоит, 24,25 - куда выбыл? "),"")&amp;IF(X903+Y903&gt;0,IF(YEAR($F$1)=YEAR(W903),"","24+25&gt;0? 23 - когда выбыл? "),"")&amp;IF(BA903&lt;BB903,"47&gt;=48; ","")&amp;IF(BA903&lt;BC903,"47&gt;=49; ","")&amp;IF(BA903&lt;BD903,"47&gt;=50; ","")&amp;IF(BE903&gt;0,IF(BF903&gt;0,IF(AU903&gt;AV903,"","41 и 42 - ? (51 и 52 &gt; 0);"),"51 &gt; 0 52 - ?;"),"")&amp;IF(AU903&gt;0,IF(AV903&gt;AU903,"41&gt;42;","")&amp;IF(BE903&gt;0,"","41&gt;0 51-?;"),"")&amp;IF(BF903&gt;0,IF(BE903&gt;0,"","52&gt;0 51-?;"),"")&amp;IF(AW903&gt;=AX903,"","43&gt;44;")&amp;IF(CA903&gt;0,IF(AW903&gt;0,"","71 &gt; 0 43-?;"),"")</f>
        <v/>
      </c>
    </row>
    <row r="904" spans="1:93" s="250" customFormat="1" ht="15" customHeight="1" x14ac:dyDescent="0.2">
      <c r="A904" s="45"/>
      <c r="B904" s="46"/>
      <c r="C904" s="121"/>
      <c r="D904" s="121"/>
      <c r="E904" s="336"/>
      <c r="F904" s="122"/>
      <c r="G904" s="46"/>
      <c r="H904" s="45"/>
      <c r="I904" s="45"/>
      <c r="J904" s="45"/>
      <c r="K904" s="45"/>
      <c r="L904" s="45"/>
      <c r="M904" s="46"/>
      <c r="N904" s="46"/>
      <c r="O904" s="48"/>
      <c r="P904" s="48"/>
      <c r="Q904" s="46"/>
      <c r="R904" s="48"/>
      <c r="S904" s="48"/>
      <c r="T904" s="48"/>
      <c r="U904" s="48"/>
      <c r="V904" s="48"/>
      <c r="W904" s="46"/>
      <c r="X904" s="48"/>
      <c r="Y904" s="48"/>
      <c r="Z904" s="157"/>
      <c r="AA904" s="47"/>
      <c r="AB904" s="97"/>
      <c r="AC904" s="49"/>
      <c r="AD904" s="49"/>
      <c r="AE904" s="49"/>
      <c r="AF904" s="49"/>
      <c r="AG904" s="49"/>
      <c r="AH904" s="47"/>
      <c r="AI904" s="47"/>
      <c r="AJ904" s="47"/>
      <c r="AK904" s="190"/>
      <c r="AL904" s="190"/>
      <c r="AM904" s="190"/>
      <c r="AN904" s="190"/>
      <c r="AO904" s="190"/>
      <c r="AP904" s="151"/>
      <c r="AQ904" s="322"/>
      <c r="AR904" s="322"/>
      <c r="AS904" s="322"/>
      <c r="AT904" s="47"/>
      <c r="AU904" s="47"/>
      <c r="AV904" s="47"/>
      <c r="AW904" s="47"/>
      <c r="AX904" s="322"/>
      <c r="AY904" s="98"/>
      <c r="AZ904" s="98"/>
      <c r="BA904" s="47"/>
      <c r="BB904" s="47"/>
      <c r="BC904" s="47"/>
      <c r="BD904" s="47"/>
      <c r="BE904" s="97"/>
      <c r="BF904" s="49"/>
      <c r="BG904" s="239"/>
      <c r="BH904" s="342"/>
      <c r="BI904" s="49"/>
      <c r="BJ904" s="49"/>
      <c r="BK904" s="49"/>
      <c r="BL904" s="49"/>
      <c r="BM904" s="49"/>
      <c r="BN904" s="47"/>
      <c r="BO904" s="49"/>
      <c r="BP904" s="49"/>
      <c r="BQ904" s="49"/>
      <c r="BR904" s="323"/>
      <c r="BS904" s="323"/>
      <c r="BT904" s="323"/>
      <c r="BU904" s="49"/>
      <c r="BV904" s="49"/>
      <c r="BW904" s="97"/>
      <c r="BX904" s="97"/>
      <c r="BY904" s="97"/>
      <c r="BZ904" s="97"/>
      <c r="CA904" s="49"/>
      <c r="CB904" s="49"/>
      <c r="CC904" s="49"/>
      <c r="CD904" s="49"/>
      <c r="CE904" s="49"/>
      <c r="CF904" s="49"/>
      <c r="CG904" s="49"/>
      <c r="CH904" s="49"/>
      <c r="CI904" s="97"/>
      <c r="CJ904" s="97"/>
      <c r="CK904" s="97"/>
      <c r="CL904" s="97"/>
      <c r="CM904" s="335"/>
      <c r="CN904" s="337"/>
      <c r="CO904" s="315" t="str">
        <f>IF(Формулы!R904&gt;V904,"22-?,Дата 14 - Прибыл из УФСИН; ","")&amp;IF(Формулы!Q904&gt;Y904,"25-?,Дата 13 - Выбыл в УФСИН;","")&amp;IF(YEAR(ДАННЫЕ!$F$1)=YEAR(ДАННЫЕ!B904),IF(AT904&gt;0,"","40-?, вявлен в текущем году! "),"")&amp;IF(YEAR($F$1)=YEAR(W904),IF(X904+Y904&gt;0,"","23-стоит, 24,25 - куда выбыл? "),"")&amp;IF(X904+Y904&gt;0,IF(YEAR($F$1)=YEAR(W904),"","24+25&gt;0? 23 - когда выбыл? "),"")&amp;IF(BA904&lt;BB904,"47&gt;=48; ","")&amp;IF(BA904&lt;BC904,"47&gt;=49; ","")&amp;IF(BA904&lt;BD904,"47&gt;=50; ","")&amp;IF(BE904&gt;0,IF(BF904&gt;0,IF(AU904&gt;AV904,"","41 и 42 - ? (51 и 52 &gt; 0);"),"51 &gt; 0 52 - ?;"),"")&amp;IF(AU904&gt;0,IF(AV904&gt;AU904,"41&gt;42;","")&amp;IF(BE904&gt;0,"","41&gt;0 51-?;"),"")&amp;IF(BF904&gt;0,IF(BE904&gt;0,"","52&gt;0 51-?;"),"")&amp;IF(AW904&gt;=AX904,"","43&gt;44;")&amp;IF(CA904&gt;0,IF(AW904&gt;0,"","71 &gt; 0 43-?;"),"")</f>
        <v/>
      </c>
    </row>
    <row r="905" spans="1:93" s="250" customFormat="1" ht="15" customHeight="1" x14ac:dyDescent="0.2">
      <c r="A905" s="45"/>
      <c r="B905" s="46"/>
      <c r="C905" s="121"/>
      <c r="D905" s="121"/>
      <c r="E905" s="336"/>
      <c r="F905" s="122"/>
      <c r="G905" s="46"/>
      <c r="H905" s="45"/>
      <c r="I905" s="45"/>
      <c r="J905" s="45"/>
      <c r="K905" s="45"/>
      <c r="L905" s="45"/>
      <c r="M905" s="46"/>
      <c r="N905" s="46"/>
      <c r="O905" s="48"/>
      <c r="P905" s="48"/>
      <c r="Q905" s="46"/>
      <c r="R905" s="48"/>
      <c r="S905" s="48"/>
      <c r="T905" s="48"/>
      <c r="U905" s="48"/>
      <c r="V905" s="48"/>
      <c r="W905" s="46"/>
      <c r="X905" s="48"/>
      <c r="Y905" s="48"/>
      <c r="Z905" s="157"/>
      <c r="AA905" s="47"/>
      <c r="AB905" s="97"/>
      <c r="AC905" s="49"/>
      <c r="AD905" s="49"/>
      <c r="AE905" s="49"/>
      <c r="AF905" s="49"/>
      <c r="AG905" s="49"/>
      <c r="AH905" s="47"/>
      <c r="AI905" s="47"/>
      <c r="AJ905" s="47"/>
      <c r="AK905" s="190"/>
      <c r="AL905" s="190"/>
      <c r="AM905" s="190"/>
      <c r="AN905" s="190"/>
      <c r="AO905" s="190"/>
      <c r="AP905" s="151"/>
      <c r="AQ905" s="322"/>
      <c r="AR905" s="322"/>
      <c r="AS905" s="322"/>
      <c r="AT905" s="47"/>
      <c r="AU905" s="47"/>
      <c r="AV905" s="47"/>
      <c r="AW905" s="47"/>
      <c r="AX905" s="322"/>
      <c r="AY905" s="98"/>
      <c r="AZ905" s="98"/>
      <c r="BA905" s="47"/>
      <c r="BB905" s="47"/>
      <c r="BC905" s="47"/>
      <c r="BD905" s="47"/>
      <c r="BE905" s="97"/>
      <c r="BF905" s="49"/>
      <c r="BG905" s="239"/>
      <c r="BH905" s="342"/>
      <c r="BI905" s="49"/>
      <c r="BJ905" s="49"/>
      <c r="BK905" s="49"/>
      <c r="BL905" s="49"/>
      <c r="BM905" s="49"/>
      <c r="BN905" s="47"/>
      <c r="BO905" s="49"/>
      <c r="BP905" s="49"/>
      <c r="BQ905" s="49"/>
      <c r="BR905" s="323"/>
      <c r="BS905" s="323"/>
      <c r="BT905" s="323"/>
      <c r="BU905" s="49"/>
      <c r="BV905" s="49"/>
      <c r="BW905" s="97"/>
      <c r="BX905" s="97"/>
      <c r="BY905" s="97"/>
      <c r="BZ905" s="97"/>
      <c r="CA905" s="49"/>
      <c r="CB905" s="49"/>
      <c r="CC905" s="49"/>
      <c r="CD905" s="49"/>
      <c r="CE905" s="49"/>
      <c r="CF905" s="49"/>
      <c r="CG905" s="49"/>
      <c r="CH905" s="49"/>
      <c r="CI905" s="97"/>
      <c r="CJ905" s="97"/>
      <c r="CK905" s="97"/>
      <c r="CL905" s="97"/>
      <c r="CM905" s="335"/>
      <c r="CN905" s="337"/>
      <c r="CO905" s="315" t="str">
        <f>IF(Формулы!R905&gt;V905,"22-?,Дата 14 - Прибыл из УФСИН; ","")&amp;IF(Формулы!Q905&gt;Y905,"25-?,Дата 13 - Выбыл в УФСИН;","")&amp;IF(YEAR(ДАННЫЕ!$F$1)=YEAR(ДАННЫЕ!B905),IF(AT905&gt;0,"","40-?, вявлен в текущем году! "),"")&amp;IF(YEAR($F$1)=YEAR(W905),IF(X905+Y905&gt;0,"","23-стоит, 24,25 - куда выбыл? "),"")&amp;IF(X905+Y905&gt;0,IF(YEAR($F$1)=YEAR(W905),"","24+25&gt;0? 23 - когда выбыл? "),"")&amp;IF(BA905&lt;BB905,"47&gt;=48; ","")&amp;IF(BA905&lt;BC905,"47&gt;=49; ","")&amp;IF(BA905&lt;BD905,"47&gt;=50; ","")&amp;IF(BE905&gt;0,IF(BF905&gt;0,IF(AU905&gt;AV905,"","41 и 42 - ? (51 и 52 &gt; 0);"),"51 &gt; 0 52 - ?;"),"")&amp;IF(AU905&gt;0,IF(AV905&gt;AU905,"41&gt;42;","")&amp;IF(BE905&gt;0,"","41&gt;0 51-?;"),"")&amp;IF(BF905&gt;0,IF(BE905&gt;0,"","52&gt;0 51-?;"),"")&amp;IF(AW905&gt;=AX905,"","43&gt;44;")&amp;IF(CA905&gt;0,IF(AW905&gt;0,"","71 &gt; 0 43-?;"),"")</f>
        <v/>
      </c>
    </row>
    <row r="906" spans="1:93" s="250" customFormat="1" ht="15" customHeight="1" x14ac:dyDescent="0.2">
      <c r="A906" s="45"/>
      <c r="B906" s="46"/>
      <c r="C906" s="121"/>
      <c r="D906" s="121"/>
      <c r="E906" s="336"/>
      <c r="F906" s="122"/>
      <c r="G906" s="46"/>
      <c r="H906" s="45"/>
      <c r="I906" s="45"/>
      <c r="J906" s="45"/>
      <c r="K906" s="45"/>
      <c r="L906" s="45"/>
      <c r="M906" s="46"/>
      <c r="N906" s="46"/>
      <c r="O906" s="48"/>
      <c r="P906" s="48"/>
      <c r="Q906" s="46"/>
      <c r="R906" s="48"/>
      <c r="S906" s="48"/>
      <c r="T906" s="48"/>
      <c r="U906" s="48"/>
      <c r="V906" s="48"/>
      <c r="W906" s="46"/>
      <c r="X906" s="48"/>
      <c r="Y906" s="48"/>
      <c r="Z906" s="157"/>
      <c r="AA906" s="47"/>
      <c r="AB906" s="97"/>
      <c r="AC906" s="49"/>
      <c r="AD906" s="49"/>
      <c r="AE906" s="49"/>
      <c r="AF906" s="49"/>
      <c r="AG906" s="49"/>
      <c r="AH906" s="47"/>
      <c r="AI906" s="47"/>
      <c r="AJ906" s="47"/>
      <c r="AK906" s="190"/>
      <c r="AL906" s="190"/>
      <c r="AM906" s="190"/>
      <c r="AN906" s="190"/>
      <c r="AO906" s="190"/>
      <c r="AP906" s="151"/>
      <c r="AQ906" s="322"/>
      <c r="AR906" s="322"/>
      <c r="AS906" s="322"/>
      <c r="AT906" s="47"/>
      <c r="AU906" s="47"/>
      <c r="AV906" s="47"/>
      <c r="AW906" s="47"/>
      <c r="AX906" s="322"/>
      <c r="AY906" s="98"/>
      <c r="AZ906" s="98"/>
      <c r="BA906" s="47"/>
      <c r="BB906" s="47"/>
      <c r="BC906" s="47"/>
      <c r="BD906" s="47"/>
      <c r="BE906" s="97"/>
      <c r="BF906" s="49"/>
      <c r="BG906" s="239"/>
      <c r="BH906" s="342"/>
      <c r="BI906" s="49"/>
      <c r="BJ906" s="49"/>
      <c r="BK906" s="49"/>
      <c r="BL906" s="49"/>
      <c r="BM906" s="49"/>
      <c r="BN906" s="47"/>
      <c r="BO906" s="49"/>
      <c r="BP906" s="49"/>
      <c r="BQ906" s="49"/>
      <c r="BR906" s="323"/>
      <c r="BS906" s="323"/>
      <c r="BT906" s="323"/>
      <c r="BU906" s="49"/>
      <c r="BV906" s="49"/>
      <c r="BW906" s="97"/>
      <c r="BX906" s="97"/>
      <c r="BY906" s="97"/>
      <c r="BZ906" s="97"/>
      <c r="CA906" s="49"/>
      <c r="CB906" s="49"/>
      <c r="CC906" s="49"/>
      <c r="CD906" s="49"/>
      <c r="CE906" s="49"/>
      <c r="CF906" s="49"/>
      <c r="CG906" s="49"/>
      <c r="CH906" s="49"/>
      <c r="CI906" s="97"/>
      <c r="CJ906" s="97"/>
      <c r="CK906" s="97"/>
      <c r="CL906" s="97"/>
      <c r="CM906" s="335"/>
      <c r="CN906" s="337"/>
      <c r="CO906" s="315" t="str">
        <f>IF(Формулы!R906&gt;V906,"22-?,Дата 14 - Прибыл из УФСИН; ","")&amp;IF(Формулы!Q906&gt;Y906,"25-?,Дата 13 - Выбыл в УФСИН;","")&amp;IF(YEAR(ДАННЫЕ!$F$1)=YEAR(ДАННЫЕ!B906),IF(AT906&gt;0,"","40-?, вявлен в текущем году! "),"")&amp;IF(YEAR($F$1)=YEAR(W906),IF(X906+Y906&gt;0,"","23-стоит, 24,25 - куда выбыл? "),"")&amp;IF(X906+Y906&gt;0,IF(YEAR($F$1)=YEAR(W906),"","24+25&gt;0? 23 - когда выбыл? "),"")&amp;IF(BA906&lt;BB906,"47&gt;=48; ","")&amp;IF(BA906&lt;BC906,"47&gt;=49; ","")&amp;IF(BA906&lt;BD906,"47&gt;=50; ","")&amp;IF(BE906&gt;0,IF(BF906&gt;0,IF(AU906&gt;AV906,"","41 и 42 - ? (51 и 52 &gt; 0);"),"51 &gt; 0 52 - ?;"),"")&amp;IF(AU906&gt;0,IF(AV906&gt;AU906,"41&gt;42;","")&amp;IF(BE906&gt;0,"","41&gt;0 51-?;"),"")&amp;IF(BF906&gt;0,IF(BE906&gt;0,"","52&gt;0 51-?;"),"")&amp;IF(AW906&gt;=AX906,"","43&gt;44;")&amp;IF(CA906&gt;0,IF(AW906&gt;0,"","71 &gt; 0 43-?;"),"")</f>
        <v/>
      </c>
    </row>
    <row r="907" spans="1:93" s="250" customFormat="1" ht="15" customHeight="1" x14ac:dyDescent="0.2">
      <c r="A907" s="45"/>
      <c r="B907" s="46"/>
      <c r="C907" s="121"/>
      <c r="D907" s="121"/>
      <c r="E907" s="336"/>
      <c r="F907" s="122"/>
      <c r="G907" s="46"/>
      <c r="H907" s="45"/>
      <c r="I907" s="45"/>
      <c r="J907" s="45"/>
      <c r="K907" s="45"/>
      <c r="L907" s="45"/>
      <c r="M907" s="46"/>
      <c r="N907" s="46"/>
      <c r="O907" s="48"/>
      <c r="P907" s="48"/>
      <c r="Q907" s="46"/>
      <c r="R907" s="48"/>
      <c r="S907" s="48"/>
      <c r="T907" s="48"/>
      <c r="U907" s="48"/>
      <c r="V907" s="48"/>
      <c r="W907" s="46"/>
      <c r="X907" s="48"/>
      <c r="Y907" s="48"/>
      <c r="Z907" s="157"/>
      <c r="AA907" s="47"/>
      <c r="AB907" s="97"/>
      <c r="AC907" s="49"/>
      <c r="AD907" s="49"/>
      <c r="AE907" s="49"/>
      <c r="AF907" s="49"/>
      <c r="AG907" s="49"/>
      <c r="AH907" s="47"/>
      <c r="AI907" s="47"/>
      <c r="AJ907" s="47"/>
      <c r="AK907" s="190"/>
      <c r="AL907" s="190"/>
      <c r="AM907" s="190"/>
      <c r="AN907" s="190"/>
      <c r="AO907" s="190"/>
      <c r="AP907" s="151"/>
      <c r="AQ907" s="322"/>
      <c r="AR907" s="322"/>
      <c r="AS907" s="322"/>
      <c r="AT907" s="47"/>
      <c r="AU907" s="47"/>
      <c r="AV907" s="47"/>
      <c r="AW907" s="47"/>
      <c r="AX907" s="322"/>
      <c r="AY907" s="98"/>
      <c r="AZ907" s="98"/>
      <c r="BA907" s="47"/>
      <c r="BB907" s="47"/>
      <c r="BC907" s="47"/>
      <c r="BD907" s="47"/>
      <c r="BE907" s="97"/>
      <c r="BF907" s="49"/>
      <c r="BG907" s="239"/>
      <c r="BH907" s="342"/>
      <c r="BI907" s="49"/>
      <c r="BJ907" s="49"/>
      <c r="BK907" s="49"/>
      <c r="BL907" s="49"/>
      <c r="BM907" s="49"/>
      <c r="BN907" s="47"/>
      <c r="BO907" s="49"/>
      <c r="BP907" s="49"/>
      <c r="BQ907" s="49"/>
      <c r="BR907" s="323"/>
      <c r="BS907" s="323"/>
      <c r="BT907" s="323"/>
      <c r="BU907" s="49"/>
      <c r="BV907" s="49"/>
      <c r="BW907" s="97"/>
      <c r="BX907" s="97"/>
      <c r="BY907" s="97"/>
      <c r="BZ907" s="97"/>
      <c r="CA907" s="49"/>
      <c r="CB907" s="49"/>
      <c r="CC907" s="49"/>
      <c r="CD907" s="49"/>
      <c r="CE907" s="49"/>
      <c r="CF907" s="49"/>
      <c r="CG907" s="49"/>
      <c r="CH907" s="49"/>
      <c r="CI907" s="97"/>
      <c r="CJ907" s="97"/>
      <c r="CK907" s="97"/>
      <c r="CL907" s="97"/>
      <c r="CM907" s="335"/>
      <c r="CN907" s="337"/>
      <c r="CO907" s="315" t="str">
        <f>IF(Формулы!R907&gt;V907,"22-?,Дата 14 - Прибыл из УФСИН; ","")&amp;IF(Формулы!Q907&gt;Y907,"25-?,Дата 13 - Выбыл в УФСИН;","")&amp;IF(YEAR(ДАННЫЕ!$F$1)=YEAR(ДАННЫЕ!B907),IF(AT907&gt;0,"","40-?, вявлен в текущем году! "),"")&amp;IF(YEAR($F$1)=YEAR(W907),IF(X907+Y907&gt;0,"","23-стоит, 24,25 - куда выбыл? "),"")&amp;IF(X907+Y907&gt;0,IF(YEAR($F$1)=YEAR(W907),"","24+25&gt;0? 23 - когда выбыл? "),"")&amp;IF(BA907&lt;BB907,"47&gt;=48; ","")&amp;IF(BA907&lt;BC907,"47&gt;=49; ","")&amp;IF(BA907&lt;BD907,"47&gt;=50; ","")&amp;IF(BE907&gt;0,IF(BF907&gt;0,IF(AU907&gt;AV907,"","41 и 42 - ? (51 и 52 &gt; 0);"),"51 &gt; 0 52 - ?;"),"")&amp;IF(AU907&gt;0,IF(AV907&gt;AU907,"41&gt;42;","")&amp;IF(BE907&gt;0,"","41&gt;0 51-?;"),"")&amp;IF(BF907&gt;0,IF(BE907&gt;0,"","52&gt;0 51-?;"),"")&amp;IF(AW907&gt;=AX907,"","43&gt;44;")&amp;IF(CA907&gt;0,IF(AW907&gt;0,"","71 &gt; 0 43-?;"),"")</f>
        <v/>
      </c>
    </row>
    <row r="908" spans="1:93" s="250" customFormat="1" ht="15" customHeight="1" x14ac:dyDescent="0.2">
      <c r="A908" s="45"/>
      <c r="B908" s="46"/>
      <c r="C908" s="121"/>
      <c r="D908" s="121"/>
      <c r="E908" s="336"/>
      <c r="F908" s="122"/>
      <c r="G908" s="46"/>
      <c r="H908" s="45"/>
      <c r="I908" s="45"/>
      <c r="J908" s="45"/>
      <c r="K908" s="45"/>
      <c r="L908" s="45"/>
      <c r="M908" s="46"/>
      <c r="N908" s="46"/>
      <c r="O908" s="48"/>
      <c r="P908" s="48"/>
      <c r="Q908" s="46"/>
      <c r="R908" s="48"/>
      <c r="S908" s="48"/>
      <c r="T908" s="48"/>
      <c r="U908" s="48"/>
      <c r="V908" s="48"/>
      <c r="W908" s="46"/>
      <c r="X908" s="48"/>
      <c r="Y908" s="48"/>
      <c r="Z908" s="157"/>
      <c r="AA908" s="47"/>
      <c r="AB908" s="97"/>
      <c r="AC908" s="49"/>
      <c r="AD908" s="49"/>
      <c r="AE908" s="49"/>
      <c r="AF908" s="49"/>
      <c r="AG908" s="49"/>
      <c r="AH908" s="47"/>
      <c r="AI908" s="47"/>
      <c r="AJ908" s="47"/>
      <c r="AK908" s="190"/>
      <c r="AL908" s="190"/>
      <c r="AM908" s="190"/>
      <c r="AN908" s="190"/>
      <c r="AO908" s="190"/>
      <c r="AP908" s="151"/>
      <c r="AQ908" s="322"/>
      <c r="AR908" s="322"/>
      <c r="AS908" s="322"/>
      <c r="AT908" s="47"/>
      <c r="AU908" s="47"/>
      <c r="AV908" s="47"/>
      <c r="AW908" s="47"/>
      <c r="AX908" s="322"/>
      <c r="AY908" s="98"/>
      <c r="AZ908" s="98"/>
      <c r="BA908" s="47"/>
      <c r="BB908" s="47"/>
      <c r="BC908" s="47"/>
      <c r="BD908" s="47"/>
      <c r="BE908" s="97"/>
      <c r="BF908" s="49"/>
      <c r="BG908" s="239"/>
      <c r="BH908" s="342"/>
      <c r="BI908" s="49"/>
      <c r="BJ908" s="49"/>
      <c r="BK908" s="49"/>
      <c r="BL908" s="49"/>
      <c r="BM908" s="49"/>
      <c r="BN908" s="47"/>
      <c r="BO908" s="49"/>
      <c r="BP908" s="49"/>
      <c r="BQ908" s="49"/>
      <c r="BR908" s="323"/>
      <c r="BS908" s="323"/>
      <c r="BT908" s="323"/>
      <c r="BU908" s="49"/>
      <c r="BV908" s="49"/>
      <c r="BW908" s="97"/>
      <c r="BX908" s="97"/>
      <c r="BY908" s="97"/>
      <c r="BZ908" s="97"/>
      <c r="CA908" s="49"/>
      <c r="CB908" s="49"/>
      <c r="CC908" s="49"/>
      <c r="CD908" s="49"/>
      <c r="CE908" s="49"/>
      <c r="CF908" s="49"/>
      <c r="CG908" s="49"/>
      <c r="CH908" s="49"/>
      <c r="CI908" s="97"/>
      <c r="CJ908" s="97"/>
      <c r="CK908" s="97"/>
      <c r="CL908" s="97"/>
      <c r="CM908" s="335"/>
      <c r="CN908" s="337"/>
      <c r="CO908" s="315" t="str">
        <f>IF(Формулы!R908&gt;V908,"22-?,Дата 14 - Прибыл из УФСИН; ","")&amp;IF(Формулы!Q908&gt;Y908,"25-?,Дата 13 - Выбыл в УФСИН;","")&amp;IF(YEAR(ДАННЫЕ!$F$1)=YEAR(ДАННЫЕ!B908),IF(AT908&gt;0,"","40-?, вявлен в текущем году! "),"")&amp;IF(YEAR($F$1)=YEAR(W908),IF(X908+Y908&gt;0,"","23-стоит, 24,25 - куда выбыл? "),"")&amp;IF(X908+Y908&gt;0,IF(YEAR($F$1)=YEAR(W908),"","24+25&gt;0? 23 - когда выбыл? "),"")&amp;IF(BA908&lt;BB908,"47&gt;=48; ","")&amp;IF(BA908&lt;BC908,"47&gt;=49; ","")&amp;IF(BA908&lt;BD908,"47&gt;=50; ","")&amp;IF(BE908&gt;0,IF(BF908&gt;0,IF(AU908&gt;AV908,"","41 и 42 - ? (51 и 52 &gt; 0);"),"51 &gt; 0 52 - ?;"),"")&amp;IF(AU908&gt;0,IF(AV908&gt;AU908,"41&gt;42;","")&amp;IF(BE908&gt;0,"","41&gt;0 51-?;"),"")&amp;IF(BF908&gt;0,IF(BE908&gt;0,"","52&gt;0 51-?;"),"")&amp;IF(AW908&gt;=AX908,"","43&gt;44;")&amp;IF(CA908&gt;0,IF(AW908&gt;0,"","71 &gt; 0 43-?;"),"")</f>
        <v/>
      </c>
    </row>
    <row r="909" spans="1:93" s="250" customFormat="1" ht="15" customHeight="1" x14ac:dyDescent="0.2">
      <c r="A909" s="45"/>
      <c r="B909" s="46"/>
      <c r="C909" s="121"/>
      <c r="D909" s="121"/>
      <c r="E909" s="336"/>
      <c r="F909" s="122"/>
      <c r="G909" s="46"/>
      <c r="H909" s="45"/>
      <c r="I909" s="45"/>
      <c r="J909" s="45"/>
      <c r="K909" s="45"/>
      <c r="L909" s="45"/>
      <c r="M909" s="46"/>
      <c r="N909" s="46"/>
      <c r="O909" s="48"/>
      <c r="P909" s="48"/>
      <c r="Q909" s="46"/>
      <c r="R909" s="48"/>
      <c r="S909" s="48"/>
      <c r="T909" s="48"/>
      <c r="U909" s="48"/>
      <c r="V909" s="48"/>
      <c r="W909" s="46"/>
      <c r="X909" s="48"/>
      <c r="Y909" s="48"/>
      <c r="Z909" s="157"/>
      <c r="AA909" s="47"/>
      <c r="AB909" s="97"/>
      <c r="AC909" s="49"/>
      <c r="AD909" s="49"/>
      <c r="AE909" s="49"/>
      <c r="AF909" s="49"/>
      <c r="AG909" s="49"/>
      <c r="AH909" s="47"/>
      <c r="AI909" s="47"/>
      <c r="AJ909" s="47"/>
      <c r="AK909" s="190"/>
      <c r="AL909" s="190"/>
      <c r="AM909" s="190"/>
      <c r="AN909" s="190"/>
      <c r="AO909" s="190"/>
      <c r="AP909" s="151"/>
      <c r="AQ909" s="322"/>
      <c r="AR909" s="322"/>
      <c r="AS909" s="322"/>
      <c r="AT909" s="47"/>
      <c r="AU909" s="47"/>
      <c r="AV909" s="47"/>
      <c r="AW909" s="47"/>
      <c r="AX909" s="322"/>
      <c r="AY909" s="98"/>
      <c r="AZ909" s="98"/>
      <c r="BA909" s="47"/>
      <c r="BB909" s="47"/>
      <c r="BC909" s="47"/>
      <c r="BD909" s="47"/>
      <c r="BE909" s="97"/>
      <c r="BF909" s="49"/>
      <c r="BG909" s="239"/>
      <c r="BH909" s="342"/>
      <c r="BI909" s="49"/>
      <c r="BJ909" s="49"/>
      <c r="BK909" s="49"/>
      <c r="BL909" s="49"/>
      <c r="BM909" s="49"/>
      <c r="BN909" s="47"/>
      <c r="BO909" s="49"/>
      <c r="BP909" s="49"/>
      <c r="BQ909" s="49"/>
      <c r="BR909" s="323"/>
      <c r="BS909" s="323"/>
      <c r="BT909" s="323"/>
      <c r="BU909" s="49"/>
      <c r="BV909" s="49"/>
      <c r="BW909" s="97"/>
      <c r="BX909" s="97"/>
      <c r="BY909" s="97"/>
      <c r="BZ909" s="97"/>
      <c r="CA909" s="49"/>
      <c r="CB909" s="49"/>
      <c r="CC909" s="49"/>
      <c r="CD909" s="49"/>
      <c r="CE909" s="49"/>
      <c r="CF909" s="49"/>
      <c r="CG909" s="49"/>
      <c r="CH909" s="49"/>
      <c r="CI909" s="97"/>
      <c r="CJ909" s="97"/>
      <c r="CK909" s="97"/>
      <c r="CL909" s="97"/>
      <c r="CM909" s="335"/>
      <c r="CN909" s="337"/>
      <c r="CO909" s="315" t="str">
        <f>IF(Формулы!R909&gt;V909,"22-?,Дата 14 - Прибыл из УФСИН; ","")&amp;IF(Формулы!Q909&gt;Y909,"25-?,Дата 13 - Выбыл в УФСИН;","")&amp;IF(YEAR(ДАННЫЕ!$F$1)=YEAR(ДАННЫЕ!B909),IF(AT909&gt;0,"","40-?, вявлен в текущем году! "),"")&amp;IF(YEAR($F$1)=YEAR(W909),IF(X909+Y909&gt;0,"","23-стоит, 24,25 - куда выбыл? "),"")&amp;IF(X909+Y909&gt;0,IF(YEAR($F$1)=YEAR(W909),"","24+25&gt;0? 23 - когда выбыл? "),"")&amp;IF(BA909&lt;BB909,"47&gt;=48; ","")&amp;IF(BA909&lt;BC909,"47&gt;=49; ","")&amp;IF(BA909&lt;BD909,"47&gt;=50; ","")&amp;IF(BE909&gt;0,IF(BF909&gt;0,IF(AU909&gt;AV909,"","41 и 42 - ? (51 и 52 &gt; 0);"),"51 &gt; 0 52 - ?;"),"")&amp;IF(AU909&gt;0,IF(AV909&gt;AU909,"41&gt;42;","")&amp;IF(BE909&gt;0,"","41&gt;0 51-?;"),"")&amp;IF(BF909&gt;0,IF(BE909&gt;0,"","52&gt;0 51-?;"),"")&amp;IF(AW909&gt;=AX909,"","43&gt;44;")&amp;IF(CA909&gt;0,IF(AW909&gt;0,"","71 &gt; 0 43-?;"),"")</f>
        <v/>
      </c>
    </row>
    <row r="910" spans="1:93" s="250" customFormat="1" ht="15" customHeight="1" x14ac:dyDescent="0.2">
      <c r="A910" s="45"/>
      <c r="B910" s="46"/>
      <c r="C910" s="121"/>
      <c r="D910" s="121"/>
      <c r="E910" s="336"/>
      <c r="F910" s="122"/>
      <c r="G910" s="46"/>
      <c r="H910" s="45"/>
      <c r="I910" s="45"/>
      <c r="J910" s="45"/>
      <c r="K910" s="45"/>
      <c r="L910" s="45"/>
      <c r="M910" s="46"/>
      <c r="N910" s="46"/>
      <c r="O910" s="48"/>
      <c r="P910" s="48"/>
      <c r="Q910" s="46"/>
      <c r="R910" s="48"/>
      <c r="S910" s="48"/>
      <c r="T910" s="48"/>
      <c r="U910" s="48"/>
      <c r="V910" s="48"/>
      <c r="W910" s="46"/>
      <c r="X910" s="48"/>
      <c r="Y910" s="48"/>
      <c r="Z910" s="157"/>
      <c r="AA910" s="47"/>
      <c r="AB910" s="97"/>
      <c r="AC910" s="49"/>
      <c r="AD910" s="49"/>
      <c r="AE910" s="49"/>
      <c r="AF910" s="49"/>
      <c r="AG910" s="49"/>
      <c r="AH910" s="47"/>
      <c r="AI910" s="47"/>
      <c r="AJ910" s="47"/>
      <c r="AK910" s="190"/>
      <c r="AL910" s="190"/>
      <c r="AM910" s="190"/>
      <c r="AN910" s="190"/>
      <c r="AO910" s="190"/>
      <c r="AP910" s="151"/>
      <c r="AQ910" s="322"/>
      <c r="AR910" s="322"/>
      <c r="AS910" s="322"/>
      <c r="AT910" s="47"/>
      <c r="AU910" s="47"/>
      <c r="AV910" s="47"/>
      <c r="AW910" s="47"/>
      <c r="AX910" s="322"/>
      <c r="AY910" s="98"/>
      <c r="AZ910" s="98"/>
      <c r="BA910" s="47"/>
      <c r="BB910" s="47"/>
      <c r="BC910" s="47"/>
      <c r="BD910" s="47"/>
      <c r="BE910" s="97"/>
      <c r="BF910" s="49"/>
      <c r="BG910" s="239"/>
      <c r="BH910" s="342"/>
      <c r="BI910" s="49"/>
      <c r="BJ910" s="49"/>
      <c r="BK910" s="49"/>
      <c r="BL910" s="49"/>
      <c r="BM910" s="49"/>
      <c r="BN910" s="47"/>
      <c r="BO910" s="49"/>
      <c r="BP910" s="49"/>
      <c r="BQ910" s="49"/>
      <c r="BR910" s="323"/>
      <c r="BS910" s="323"/>
      <c r="BT910" s="323"/>
      <c r="BU910" s="49"/>
      <c r="BV910" s="49"/>
      <c r="BW910" s="97"/>
      <c r="BX910" s="97"/>
      <c r="BY910" s="97"/>
      <c r="BZ910" s="97"/>
      <c r="CA910" s="49"/>
      <c r="CB910" s="49"/>
      <c r="CC910" s="49"/>
      <c r="CD910" s="49"/>
      <c r="CE910" s="49"/>
      <c r="CF910" s="49"/>
      <c r="CG910" s="49"/>
      <c r="CH910" s="49"/>
      <c r="CI910" s="97"/>
      <c r="CJ910" s="97"/>
      <c r="CK910" s="97"/>
      <c r="CL910" s="97"/>
      <c r="CM910" s="335"/>
      <c r="CN910" s="337"/>
      <c r="CO910" s="315" t="str">
        <f>IF(Формулы!R910&gt;V910,"22-?,Дата 14 - Прибыл из УФСИН; ","")&amp;IF(Формулы!Q910&gt;Y910,"25-?,Дата 13 - Выбыл в УФСИН;","")&amp;IF(YEAR(ДАННЫЕ!$F$1)=YEAR(ДАННЫЕ!B910),IF(AT910&gt;0,"","40-?, вявлен в текущем году! "),"")&amp;IF(YEAR($F$1)=YEAR(W910),IF(X910+Y910&gt;0,"","23-стоит, 24,25 - куда выбыл? "),"")&amp;IF(X910+Y910&gt;0,IF(YEAR($F$1)=YEAR(W910),"","24+25&gt;0? 23 - когда выбыл? "),"")&amp;IF(BA910&lt;BB910,"47&gt;=48; ","")&amp;IF(BA910&lt;BC910,"47&gt;=49; ","")&amp;IF(BA910&lt;BD910,"47&gt;=50; ","")&amp;IF(BE910&gt;0,IF(BF910&gt;0,IF(AU910&gt;AV910,"","41 и 42 - ? (51 и 52 &gt; 0);"),"51 &gt; 0 52 - ?;"),"")&amp;IF(AU910&gt;0,IF(AV910&gt;AU910,"41&gt;42;","")&amp;IF(BE910&gt;0,"","41&gt;0 51-?;"),"")&amp;IF(BF910&gt;0,IF(BE910&gt;0,"","52&gt;0 51-?;"),"")&amp;IF(AW910&gt;=AX910,"","43&gt;44;")&amp;IF(CA910&gt;0,IF(AW910&gt;0,"","71 &gt; 0 43-?;"),"")</f>
        <v/>
      </c>
    </row>
    <row r="911" spans="1:93" s="250" customFormat="1" ht="15" customHeight="1" x14ac:dyDescent="0.2">
      <c r="A911" s="45"/>
      <c r="B911" s="46"/>
      <c r="C911" s="121"/>
      <c r="D911" s="121"/>
      <c r="E911" s="336"/>
      <c r="F911" s="122"/>
      <c r="G911" s="46"/>
      <c r="H911" s="45"/>
      <c r="I911" s="45"/>
      <c r="J911" s="45"/>
      <c r="K911" s="45"/>
      <c r="L911" s="45"/>
      <c r="M911" s="46"/>
      <c r="N911" s="46"/>
      <c r="O911" s="48"/>
      <c r="P911" s="48"/>
      <c r="Q911" s="46"/>
      <c r="R911" s="48"/>
      <c r="S911" s="48"/>
      <c r="T911" s="48"/>
      <c r="U911" s="48"/>
      <c r="V911" s="48"/>
      <c r="W911" s="46"/>
      <c r="X911" s="48"/>
      <c r="Y911" s="48"/>
      <c r="Z911" s="157"/>
      <c r="AA911" s="47"/>
      <c r="AB911" s="97"/>
      <c r="AC911" s="49"/>
      <c r="AD911" s="49"/>
      <c r="AE911" s="49"/>
      <c r="AF911" s="49"/>
      <c r="AG911" s="49"/>
      <c r="AH911" s="47"/>
      <c r="AI911" s="47"/>
      <c r="AJ911" s="47"/>
      <c r="AK911" s="190"/>
      <c r="AL911" s="190"/>
      <c r="AM911" s="190"/>
      <c r="AN911" s="190"/>
      <c r="AO911" s="190"/>
      <c r="AP911" s="151"/>
      <c r="AQ911" s="322"/>
      <c r="AR911" s="322"/>
      <c r="AS911" s="322"/>
      <c r="AT911" s="47"/>
      <c r="AU911" s="47"/>
      <c r="AV911" s="47"/>
      <c r="AW911" s="47"/>
      <c r="AX911" s="322"/>
      <c r="AY911" s="98"/>
      <c r="AZ911" s="98"/>
      <c r="BA911" s="47"/>
      <c r="BB911" s="47"/>
      <c r="BC911" s="47"/>
      <c r="BD911" s="47"/>
      <c r="BE911" s="97"/>
      <c r="BF911" s="49"/>
      <c r="BG911" s="239"/>
      <c r="BH911" s="342"/>
      <c r="BI911" s="49"/>
      <c r="BJ911" s="49"/>
      <c r="BK911" s="49"/>
      <c r="BL911" s="49"/>
      <c r="BM911" s="49"/>
      <c r="BN911" s="47"/>
      <c r="BO911" s="49"/>
      <c r="BP911" s="49"/>
      <c r="BQ911" s="49"/>
      <c r="BR911" s="323"/>
      <c r="BS911" s="323"/>
      <c r="BT911" s="323"/>
      <c r="BU911" s="49"/>
      <c r="BV911" s="49"/>
      <c r="BW911" s="97"/>
      <c r="BX911" s="97"/>
      <c r="BY911" s="97"/>
      <c r="BZ911" s="97"/>
      <c r="CA911" s="49"/>
      <c r="CB911" s="49"/>
      <c r="CC911" s="49"/>
      <c r="CD911" s="49"/>
      <c r="CE911" s="49"/>
      <c r="CF911" s="49"/>
      <c r="CG911" s="49"/>
      <c r="CH911" s="49"/>
      <c r="CI911" s="97"/>
      <c r="CJ911" s="97"/>
      <c r="CK911" s="97"/>
      <c r="CL911" s="97"/>
      <c r="CM911" s="335"/>
      <c r="CN911" s="337"/>
      <c r="CO911" s="315" t="str">
        <f>IF(Формулы!R911&gt;V911,"22-?,Дата 14 - Прибыл из УФСИН; ","")&amp;IF(Формулы!Q911&gt;Y911,"25-?,Дата 13 - Выбыл в УФСИН;","")&amp;IF(YEAR(ДАННЫЕ!$F$1)=YEAR(ДАННЫЕ!B911),IF(AT911&gt;0,"","40-?, вявлен в текущем году! "),"")&amp;IF(YEAR($F$1)=YEAR(W911),IF(X911+Y911&gt;0,"","23-стоит, 24,25 - куда выбыл? "),"")&amp;IF(X911+Y911&gt;0,IF(YEAR($F$1)=YEAR(W911),"","24+25&gt;0? 23 - когда выбыл? "),"")&amp;IF(BA911&lt;BB911,"47&gt;=48; ","")&amp;IF(BA911&lt;BC911,"47&gt;=49; ","")&amp;IF(BA911&lt;BD911,"47&gt;=50; ","")&amp;IF(BE911&gt;0,IF(BF911&gt;0,IF(AU911&gt;AV911,"","41 и 42 - ? (51 и 52 &gt; 0);"),"51 &gt; 0 52 - ?;"),"")&amp;IF(AU911&gt;0,IF(AV911&gt;AU911,"41&gt;42;","")&amp;IF(BE911&gt;0,"","41&gt;0 51-?;"),"")&amp;IF(BF911&gt;0,IF(BE911&gt;0,"","52&gt;0 51-?;"),"")&amp;IF(AW911&gt;=AX911,"","43&gt;44;")&amp;IF(CA911&gt;0,IF(AW911&gt;0,"","71 &gt; 0 43-?;"),"")</f>
        <v/>
      </c>
    </row>
    <row r="912" spans="1:93" s="250" customFormat="1" ht="15" customHeight="1" x14ac:dyDescent="0.2">
      <c r="A912" s="45"/>
      <c r="B912" s="46"/>
      <c r="C912" s="121"/>
      <c r="D912" s="121"/>
      <c r="E912" s="336"/>
      <c r="F912" s="122"/>
      <c r="G912" s="46"/>
      <c r="H912" s="45"/>
      <c r="I912" s="45"/>
      <c r="J912" s="45"/>
      <c r="K912" s="45"/>
      <c r="L912" s="45"/>
      <c r="M912" s="46"/>
      <c r="N912" s="46"/>
      <c r="O912" s="48"/>
      <c r="P912" s="48"/>
      <c r="Q912" s="46"/>
      <c r="R912" s="48"/>
      <c r="S912" s="48"/>
      <c r="T912" s="48"/>
      <c r="U912" s="48"/>
      <c r="V912" s="48"/>
      <c r="W912" s="46"/>
      <c r="X912" s="48"/>
      <c r="Y912" s="48"/>
      <c r="Z912" s="157"/>
      <c r="AA912" s="47"/>
      <c r="AB912" s="97"/>
      <c r="AC912" s="49"/>
      <c r="AD912" s="49"/>
      <c r="AE912" s="49"/>
      <c r="AF912" s="49"/>
      <c r="AG912" s="49"/>
      <c r="AH912" s="47"/>
      <c r="AI912" s="47"/>
      <c r="AJ912" s="47"/>
      <c r="AK912" s="190"/>
      <c r="AL912" s="190"/>
      <c r="AM912" s="190"/>
      <c r="AN912" s="190"/>
      <c r="AO912" s="190"/>
      <c r="AP912" s="151"/>
      <c r="AQ912" s="322"/>
      <c r="AR912" s="322"/>
      <c r="AS912" s="322"/>
      <c r="AT912" s="47"/>
      <c r="AU912" s="47"/>
      <c r="AV912" s="47"/>
      <c r="AW912" s="47"/>
      <c r="AX912" s="322"/>
      <c r="AY912" s="98"/>
      <c r="AZ912" s="98"/>
      <c r="BA912" s="47"/>
      <c r="BB912" s="47"/>
      <c r="BC912" s="47"/>
      <c r="BD912" s="47"/>
      <c r="BE912" s="97"/>
      <c r="BF912" s="49"/>
      <c r="BG912" s="239"/>
      <c r="BH912" s="342"/>
      <c r="BI912" s="49"/>
      <c r="BJ912" s="49"/>
      <c r="BK912" s="49"/>
      <c r="BL912" s="49"/>
      <c r="BM912" s="49"/>
      <c r="BN912" s="47"/>
      <c r="BO912" s="49"/>
      <c r="BP912" s="49"/>
      <c r="BQ912" s="49"/>
      <c r="BR912" s="323"/>
      <c r="BS912" s="323"/>
      <c r="BT912" s="323"/>
      <c r="BU912" s="49"/>
      <c r="BV912" s="49"/>
      <c r="BW912" s="97"/>
      <c r="BX912" s="97"/>
      <c r="BY912" s="97"/>
      <c r="BZ912" s="97"/>
      <c r="CA912" s="49"/>
      <c r="CB912" s="49"/>
      <c r="CC912" s="49"/>
      <c r="CD912" s="49"/>
      <c r="CE912" s="49"/>
      <c r="CF912" s="49"/>
      <c r="CG912" s="49"/>
      <c r="CH912" s="49"/>
      <c r="CI912" s="97"/>
      <c r="CJ912" s="97"/>
      <c r="CK912" s="97"/>
      <c r="CL912" s="97"/>
      <c r="CM912" s="335"/>
      <c r="CN912" s="337"/>
      <c r="CO912" s="315" t="str">
        <f>IF(Формулы!R912&gt;V912,"22-?,Дата 14 - Прибыл из УФСИН; ","")&amp;IF(Формулы!Q912&gt;Y912,"25-?,Дата 13 - Выбыл в УФСИН;","")&amp;IF(YEAR(ДАННЫЕ!$F$1)=YEAR(ДАННЫЕ!B912),IF(AT912&gt;0,"","40-?, вявлен в текущем году! "),"")&amp;IF(YEAR($F$1)=YEAR(W912),IF(X912+Y912&gt;0,"","23-стоит, 24,25 - куда выбыл? "),"")&amp;IF(X912+Y912&gt;0,IF(YEAR($F$1)=YEAR(W912),"","24+25&gt;0? 23 - когда выбыл? "),"")&amp;IF(BA912&lt;BB912,"47&gt;=48; ","")&amp;IF(BA912&lt;BC912,"47&gt;=49; ","")&amp;IF(BA912&lt;BD912,"47&gt;=50; ","")&amp;IF(BE912&gt;0,IF(BF912&gt;0,IF(AU912&gt;AV912,"","41 и 42 - ? (51 и 52 &gt; 0);"),"51 &gt; 0 52 - ?;"),"")&amp;IF(AU912&gt;0,IF(AV912&gt;AU912,"41&gt;42;","")&amp;IF(BE912&gt;0,"","41&gt;0 51-?;"),"")&amp;IF(BF912&gt;0,IF(BE912&gt;0,"","52&gt;0 51-?;"),"")&amp;IF(AW912&gt;=AX912,"","43&gt;44;")&amp;IF(CA912&gt;0,IF(AW912&gt;0,"","71 &gt; 0 43-?;"),"")</f>
        <v/>
      </c>
    </row>
    <row r="913" spans="1:93" s="250" customFormat="1" ht="15" customHeight="1" x14ac:dyDescent="0.2">
      <c r="A913" s="45"/>
      <c r="B913" s="46"/>
      <c r="C913" s="121"/>
      <c r="D913" s="121"/>
      <c r="E913" s="336"/>
      <c r="F913" s="122"/>
      <c r="G913" s="46"/>
      <c r="H913" s="45"/>
      <c r="I913" s="45"/>
      <c r="J913" s="45"/>
      <c r="K913" s="45"/>
      <c r="L913" s="45"/>
      <c r="M913" s="46"/>
      <c r="N913" s="46"/>
      <c r="O913" s="48"/>
      <c r="P913" s="48"/>
      <c r="Q913" s="46"/>
      <c r="R913" s="48"/>
      <c r="S913" s="48"/>
      <c r="T913" s="48"/>
      <c r="U913" s="48"/>
      <c r="V913" s="48"/>
      <c r="W913" s="46"/>
      <c r="X913" s="48"/>
      <c r="Y913" s="48"/>
      <c r="Z913" s="157"/>
      <c r="AA913" s="47"/>
      <c r="AB913" s="97"/>
      <c r="AC913" s="49"/>
      <c r="AD913" s="49"/>
      <c r="AE913" s="49"/>
      <c r="AF913" s="49"/>
      <c r="AG913" s="49"/>
      <c r="AH913" s="47"/>
      <c r="AI913" s="47"/>
      <c r="AJ913" s="47"/>
      <c r="AK913" s="190"/>
      <c r="AL913" s="190"/>
      <c r="AM913" s="190"/>
      <c r="AN913" s="190"/>
      <c r="AO913" s="190"/>
      <c r="AP913" s="151"/>
      <c r="AQ913" s="322"/>
      <c r="AR913" s="322"/>
      <c r="AS913" s="322"/>
      <c r="AT913" s="47"/>
      <c r="AU913" s="47"/>
      <c r="AV913" s="47"/>
      <c r="AW913" s="47"/>
      <c r="AX913" s="322"/>
      <c r="AY913" s="98"/>
      <c r="AZ913" s="98"/>
      <c r="BA913" s="47"/>
      <c r="BB913" s="47"/>
      <c r="BC913" s="47"/>
      <c r="BD913" s="47"/>
      <c r="BE913" s="97"/>
      <c r="BF913" s="49"/>
      <c r="BG913" s="239"/>
      <c r="BH913" s="342"/>
      <c r="BI913" s="49"/>
      <c r="BJ913" s="49"/>
      <c r="BK913" s="49"/>
      <c r="BL913" s="49"/>
      <c r="BM913" s="49"/>
      <c r="BN913" s="47"/>
      <c r="BO913" s="49"/>
      <c r="BP913" s="49"/>
      <c r="BQ913" s="49"/>
      <c r="BR913" s="323"/>
      <c r="BS913" s="323"/>
      <c r="BT913" s="323"/>
      <c r="BU913" s="49"/>
      <c r="BV913" s="49"/>
      <c r="BW913" s="97"/>
      <c r="BX913" s="97"/>
      <c r="BY913" s="97"/>
      <c r="BZ913" s="97"/>
      <c r="CA913" s="49"/>
      <c r="CB913" s="49"/>
      <c r="CC913" s="49"/>
      <c r="CD913" s="49"/>
      <c r="CE913" s="49"/>
      <c r="CF913" s="49"/>
      <c r="CG913" s="49"/>
      <c r="CH913" s="49"/>
      <c r="CI913" s="97"/>
      <c r="CJ913" s="97"/>
      <c r="CK913" s="97"/>
      <c r="CL913" s="97"/>
      <c r="CM913" s="335"/>
      <c r="CN913" s="337"/>
      <c r="CO913" s="315" t="str">
        <f>IF(Формулы!R913&gt;V913,"22-?,Дата 14 - Прибыл из УФСИН; ","")&amp;IF(Формулы!Q913&gt;Y913,"25-?,Дата 13 - Выбыл в УФСИН;","")&amp;IF(YEAR(ДАННЫЕ!$F$1)=YEAR(ДАННЫЕ!B913),IF(AT913&gt;0,"","40-?, вявлен в текущем году! "),"")&amp;IF(YEAR($F$1)=YEAR(W913),IF(X913+Y913&gt;0,"","23-стоит, 24,25 - куда выбыл? "),"")&amp;IF(X913+Y913&gt;0,IF(YEAR($F$1)=YEAR(W913),"","24+25&gt;0? 23 - когда выбыл? "),"")&amp;IF(BA913&lt;BB913,"47&gt;=48; ","")&amp;IF(BA913&lt;BC913,"47&gt;=49; ","")&amp;IF(BA913&lt;BD913,"47&gt;=50; ","")&amp;IF(BE913&gt;0,IF(BF913&gt;0,IF(AU913&gt;AV913,"","41 и 42 - ? (51 и 52 &gt; 0);"),"51 &gt; 0 52 - ?;"),"")&amp;IF(AU913&gt;0,IF(AV913&gt;AU913,"41&gt;42;","")&amp;IF(BE913&gt;0,"","41&gt;0 51-?;"),"")&amp;IF(BF913&gt;0,IF(BE913&gt;0,"","52&gt;0 51-?;"),"")&amp;IF(AW913&gt;=AX913,"","43&gt;44;")&amp;IF(CA913&gt;0,IF(AW913&gt;0,"","71 &gt; 0 43-?;"),"")</f>
        <v/>
      </c>
    </row>
    <row r="914" spans="1:93" s="250" customFormat="1" ht="15" customHeight="1" x14ac:dyDescent="0.2">
      <c r="A914" s="45"/>
      <c r="B914" s="46"/>
      <c r="C914" s="121"/>
      <c r="D914" s="121"/>
      <c r="E914" s="336"/>
      <c r="F914" s="122"/>
      <c r="G914" s="46"/>
      <c r="H914" s="45"/>
      <c r="I914" s="45"/>
      <c r="J914" s="45"/>
      <c r="K914" s="45"/>
      <c r="L914" s="45"/>
      <c r="M914" s="46"/>
      <c r="N914" s="46"/>
      <c r="O914" s="48"/>
      <c r="P914" s="48"/>
      <c r="Q914" s="46"/>
      <c r="R914" s="48"/>
      <c r="S914" s="48"/>
      <c r="T914" s="48"/>
      <c r="U914" s="48"/>
      <c r="V914" s="48"/>
      <c r="W914" s="46"/>
      <c r="X914" s="48"/>
      <c r="Y914" s="48"/>
      <c r="Z914" s="157"/>
      <c r="AA914" s="47"/>
      <c r="AB914" s="97"/>
      <c r="AC914" s="49"/>
      <c r="AD914" s="49"/>
      <c r="AE914" s="49"/>
      <c r="AF914" s="49"/>
      <c r="AG914" s="49"/>
      <c r="AH914" s="47"/>
      <c r="AI914" s="47"/>
      <c r="AJ914" s="47"/>
      <c r="AK914" s="190"/>
      <c r="AL914" s="190"/>
      <c r="AM914" s="190"/>
      <c r="AN914" s="190"/>
      <c r="AO914" s="190"/>
      <c r="AP914" s="151"/>
      <c r="AQ914" s="322"/>
      <c r="AR914" s="322"/>
      <c r="AS914" s="322"/>
      <c r="AT914" s="47"/>
      <c r="AU914" s="47"/>
      <c r="AV914" s="47"/>
      <c r="AW914" s="47"/>
      <c r="AX914" s="322"/>
      <c r="AY914" s="98"/>
      <c r="AZ914" s="98"/>
      <c r="BA914" s="47"/>
      <c r="BB914" s="47"/>
      <c r="BC914" s="47"/>
      <c r="BD914" s="47"/>
      <c r="BE914" s="97"/>
      <c r="BF914" s="49"/>
      <c r="BG914" s="239"/>
      <c r="BH914" s="342"/>
      <c r="BI914" s="49"/>
      <c r="BJ914" s="49"/>
      <c r="BK914" s="49"/>
      <c r="BL914" s="49"/>
      <c r="BM914" s="49"/>
      <c r="BN914" s="47"/>
      <c r="BO914" s="49"/>
      <c r="BP914" s="49"/>
      <c r="BQ914" s="49"/>
      <c r="BR914" s="323"/>
      <c r="BS914" s="323"/>
      <c r="BT914" s="323"/>
      <c r="BU914" s="49"/>
      <c r="BV914" s="49"/>
      <c r="BW914" s="97"/>
      <c r="BX914" s="97"/>
      <c r="BY914" s="97"/>
      <c r="BZ914" s="97"/>
      <c r="CA914" s="49"/>
      <c r="CB914" s="49"/>
      <c r="CC914" s="49"/>
      <c r="CD914" s="49"/>
      <c r="CE914" s="49"/>
      <c r="CF914" s="49"/>
      <c r="CG914" s="49"/>
      <c r="CH914" s="49"/>
      <c r="CI914" s="97"/>
      <c r="CJ914" s="97"/>
      <c r="CK914" s="97"/>
      <c r="CL914" s="97"/>
      <c r="CM914" s="335"/>
      <c r="CN914" s="337"/>
      <c r="CO914" s="315" t="str">
        <f>IF(Формулы!R914&gt;V914,"22-?,Дата 14 - Прибыл из УФСИН; ","")&amp;IF(Формулы!Q914&gt;Y914,"25-?,Дата 13 - Выбыл в УФСИН;","")&amp;IF(YEAR(ДАННЫЕ!$F$1)=YEAR(ДАННЫЕ!B914),IF(AT914&gt;0,"","40-?, вявлен в текущем году! "),"")&amp;IF(YEAR($F$1)=YEAR(W914),IF(X914+Y914&gt;0,"","23-стоит, 24,25 - куда выбыл? "),"")&amp;IF(X914+Y914&gt;0,IF(YEAR($F$1)=YEAR(W914),"","24+25&gt;0? 23 - когда выбыл? "),"")&amp;IF(BA914&lt;BB914,"47&gt;=48; ","")&amp;IF(BA914&lt;BC914,"47&gt;=49; ","")&amp;IF(BA914&lt;BD914,"47&gt;=50; ","")&amp;IF(BE914&gt;0,IF(BF914&gt;0,IF(AU914&gt;AV914,"","41 и 42 - ? (51 и 52 &gt; 0);"),"51 &gt; 0 52 - ?;"),"")&amp;IF(AU914&gt;0,IF(AV914&gt;AU914,"41&gt;42;","")&amp;IF(BE914&gt;0,"","41&gt;0 51-?;"),"")&amp;IF(BF914&gt;0,IF(BE914&gt;0,"","52&gt;0 51-?;"),"")&amp;IF(AW914&gt;=AX914,"","43&gt;44;")&amp;IF(CA914&gt;0,IF(AW914&gt;0,"","71 &gt; 0 43-?;"),"")</f>
        <v/>
      </c>
    </row>
    <row r="915" spans="1:93" s="250" customFormat="1" ht="15" customHeight="1" x14ac:dyDescent="0.2">
      <c r="A915" s="45"/>
      <c r="B915" s="46"/>
      <c r="C915" s="121"/>
      <c r="D915" s="121"/>
      <c r="E915" s="336"/>
      <c r="F915" s="122"/>
      <c r="G915" s="46"/>
      <c r="H915" s="45"/>
      <c r="I915" s="45"/>
      <c r="J915" s="45"/>
      <c r="K915" s="45"/>
      <c r="L915" s="45"/>
      <c r="M915" s="46"/>
      <c r="N915" s="46"/>
      <c r="O915" s="48"/>
      <c r="P915" s="48"/>
      <c r="Q915" s="46"/>
      <c r="R915" s="48"/>
      <c r="S915" s="48"/>
      <c r="T915" s="48"/>
      <c r="U915" s="48"/>
      <c r="V915" s="48"/>
      <c r="W915" s="46"/>
      <c r="X915" s="48"/>
      <c r="Y915" s="48"/>
      <c r="Z915" s="157"/>
      <c r="AA915" s="47"/>
      <c r="AB915" s="97"/>
      <c r="AC915" s="49"/>
      <c r="AD915" s="49"/>
      <c r="AE915" s="49"/>
      <c r="AF915" s="49"/>
      <c r="AG915" s="49"/>
      <c r="AH915" s="47"/>
      <c r="AI915" s="47"/>
      <c r="AJ915" s="47"/>
      <c r="AK915" s="190"/>
      <c r="AL915" s="190"/>
      <c r="AM915" s="190"/>
      <c r="AN915" s="190"/>
      <c r="AO915" s="190"/>
      <c r="AP915" s="151"/>
      <c r="AQ915" s="322"/>
      <c r="AR915" s="322"/>
      <c r="AS915" s="322"/>
      <c r="AT915" s="47"/>
      <c r="AU915" s="47"/>
      <c r="AV915" s="47"/>
      <c r="AW915" s="47"/>
      <c r="AX915" s="322"/>
      <c r="AY915" s="98"/>
      <c r="AZ915" s="98"/>
      <c r="BA915" s="47"/>
      <c r="BB915" s="47"/>
      <c r="BC915" s="47"/>
      <c r="BD915" s="47"/>
      <c r="BE915" s="97"/>
      <c r="BF915" s="49"/>
      <c r="BG915" s="239"/>
      <c r="BH915" s="342"/>
      <c r="BI915" s="49"/>
      <c r="BJ915" s="49"/>
      <c r="BK915" s="49"/>
      <c r="BL915" s="49"/>
      <c r="BM915" s="49"/>
      <c r="BN915" s="47"/>
      <c r="BO915" s="49"/>
      <c r="BP915" s="49"/>
      <c r="BQ915" s="49"/>
      <c r="BR915" s="323"/>
      <c r="BS915" s="323"/>
      <c r="BT915" s="323"/>
      <c r="BU915" s="49"/>
      <c r="BV915" s="49"/>
      <c r="BW915" s="97"/>
      <c r="BX915" s="97"/>
      <c r="BY915" s="97"/>
      <c r="BZ915" s="97"/>
      <c r="CA915" s="49"/>
      <c r="CB915" s="49"/>
      <c r="CC915" s="49"/>
      <c r="CD915" s="49"/>
      <c r="CE915" s="49"/>
      <c r="CF915" s="49"/>
      <c r="CG915" s="49"/>
      <c r="CH915" s="49"/>
      <c r="CI915" s="97"/>
      <c r="CJ915" s="97"/>
      <c r="CK915" s="97"/>
      <c r="CL915" s="97"/>
      <c r="CM915" s="335"/>
      <c r="CN915" s="337"/>
      <c r="CO915" s="315" t="str">
        <f>IF(Формулы!R915&gt;V915,"22-?,Дата 14 - Прибыл из УФСИН; ","")&amp;IF(Формулы!Q915&gt;Y915,"25-?,Дата 13 - Выбыл в УФСИН;","")&amp;IF(YEAR(ДАННЫЕ!$F$1)=YEAR(ДАННЫЕ!B915),IF(AT915&gt;0,"","40-?, вявлен в текущем году! "),"")&amp;IF(YEAR($F$1)=YEAR(W915),IF(X915+Y915&gt;0,"","23-стоит, 24,25 - куда выбыл? "),"")&amp;IF(X915+Y915&gt;0,IF(YEAR($F$1)=YEAR(W915),"","24+25&gt;0? 23 - когда выбыл? "),"")&amp;IF(BA915&lt;BB915,"47&gt;=48; ","")&amp;IF(BA915&lt;BC915,"47&gt;=49; ","")&amp;IF(BA915&lt;BD915,"47&gt;=50; ","")&amp;IF(BE915&gt;0,IF(BF915&gt;0,IF(AU915&gt;AV915,"","41 и 42 - ? (51 и 52 &gt; 0);"),"51 &gt; 0 52 - ?;"),"")&amp;IF(AU915&gt;0,IF(AV915&gt;AU915,"41&gt;42;","")&amp;IF(BE915&gt;0,"","41&gt;0 51-?;"),"")&amp;IF(BF915&gt;0,IF(BE915&gt;0,"","52&gt;0 51-?;"),"")&amp;IF(AW915&gt;=AX915,"","43&gt;44;")&amp;IF(CA915&gt;0,IF(AW915&gt;0,"","71 &gt; 0 43-?;"),"")</f>
        <v/>
      </c>
    </row>
    <row r="916" spans="1:93" s="250" customFormat="1" ht="15" customHeight="1" x14ac:dyDescent="0.2">
      <c r="A916" s="45"/>
      <c r="B916" s="46"/>
      <c r="C916" s="121"/>
      <c r="D916" s="121"/>
      <c r="E916" s="336"/>
      <c r="F916" s="122"/>
      <c r="G916" s="46"/>
      <c r="H916" s="45"/>
      <c r="I916" s="45"/>
      <c r="J916" s="45"/>
      <c r="K916" s="45"/>
      <c r="L916" s="45"/>
      <c r="M916" s="46"/>
      <c r="N916" s="46"/>
      <c r="O916" s="48"/>
      <c r="P916" s="48"/>
      <c r="Q916" s="46"/>
      <c r="R916" s="48"/>
      <c r="S916" s="48"/>
      <c r="T916" s="48"/>
      <c r="U916" s="48"/>
      <c r="V916" s="48"/>
      <c r="W916" s="46"/>
      <c r="X916" s="48"/>
      <c r="Y916" s="48"/>
      <c r="Z916" s="157"/>
      <c r="AA916" s="47"/>
      <c r="AB916" s="97"/>
      <c r="AC916" s="49"/>
      <c r="AD916" s="49"/>
      <c r="AE916" s="49"/>
      <c r="AF916" s="49"/>
      <c r="AG916" s="49"/>
      <c r="AH916" s="47"/>
      <c r="AI916" s="47"/>
      <c r="AJ916" s="47"/>
      <c r="AK916" s="190"/>
      <c r="AL916" s="190"/>
      <c r="AM916" s="190"/>
      <c r="AN916" s="190"/>
      <c r="AO916" s="190"/>
      <c r="AP916" s="151"/>
      <c r="AQ916" s="322"/>
      <c r="AR916" s="322"/>
      <c r="AS916" s="322"/>
      <c r="AT916" s="47"/>
      <c r="AU916" s="47"/>
      <c r="AV916" s="47"/>
      <c r="AW916" s="47"/>
      <c r="AX916" s="322"/>
      <c r="AY916" s="98"/>
      <c r="AZ916" s="98"/>
      <c r="BA916" s="47"/>
      <c r="BB916" s="47"/>
      <c r="BC916" s="47"/>
      <c r="BD916" s="47"/>
      <c r="BE916" s="97"/>
      <c r="BF916" s="49"/>
      <c r="BG916" s="239"/>
      <c r="BH916" s="342"/>
      <c r="BI916" s="49"/>
      <c r="BJ916" s="49"/>
      <c r="BK916" s="49"/>
      <c r="BL916" s="49"/>
      <c r="BM916" s="49"/>
      <c r="BN916" s="47"/>
      <c r="BO916" s="49"/>
      <c r="BP916" s="49"/>
      <c r="BQ916" s="49"/>
      <c r="BR916" s="323"/>
      <c r="BS916" s="323"/>
      <c r="BT916" s="323"/>
      <c r="BU916" s="49"/>
      <c r="BV916" s="49"/>
      <c r="BW916" s="97"/>
      <c r="BX916" s="97"/>
      <c r="BY916" s="97"/>
      <c r="BZ916" s="97"/>
      <c r="CA916" s="49"/>
      <c r="CB916" s="49"/>
      <c r="CC916" s="49"/>
      <c r="CD916" s="49"/>
      <c r="CE916" s="49"/>
      <c r="CF916" s="49"/>
      <c r="CG916" s="49"/>
      <c r="CH916" s="49"/>
      <c r="CI916" s="97"/>
      <c r="CJ916" s="97"/>
      <c r="CK916" s="97"/>
      <c r="CL916" s="97"/>
      <c r="CM916" s="335"/>
      <c r="CN916" s="337"/>
      <c r="CO916" s="315" t="str">
        <f>IF(Формулы!R916&gt;V916,"22-?,Дата 14 - Прибыл из УФСИН; ","")&amp;IF(Формулы!Q916&gt;Y916,"25-?,Дата 13 - Выбыл в УФСИН;","")&amp;IF(YEAR(ДАННЫЕ!$F$1)=YEAR(ДАННЫЕ!B916),IF(AT916&gt;0,"","40-?, вявлен в текущем году! "),"")&amp;IF(YEAR($F$1)=YEAR(W916),IF(X916+Y916&gt;0,"","23-стоит, 24,25 - куда выбыл? "),"")&amp;IF(X916+Y916&gt;0,IF(YEAR($F$1)=YEAR(W916),"","24+25&gt;0? 23 - когда выбыл? "),"")&amp;IF(BA916&lt;BB916,"47&gt;=48; ","")&amp;IF(BA916&lt;BC916,"47&gt;=49; ","")&amp;IF(BA916&lt;BD916,"47&gt;=50; ","")&amp;IF(BE916&gt;0,IF(BF916&gt;0,IF(AU916&gt;AV916,"","41 и 42 - ? (51 и 52 &gt; 0);"),"51 &gt; 0 52 - ?;"),"")&amp;IF(AU916&gt;0,IF(AV916&gt;AU916,"41&gt;42;","")&amp;IF(BE916&gt;0,"","41&gt;0 51-?;"),"")&amp;IF(BF916&gt;0,IF(BE916&gt;0,"","52&gt;0 51-?;"),"")&amp;IF(AW916&gt;=AX916,"","43&gt;44;")&amp;IF(CA916&gt;0,IF(AW916&gt;0,"","71 &gt; 0 43-?;"),"")</f>
        <v/>
      </c>
    </row>
    <row r="917" spans="1:93" s="250" customFormat="1" ht="15" customHeight="1" x14ac:dyDescent="0.2">
      <c r="A917" s="45"/>
      <c r="B917" s="46"/>
      <c r="C917" s="121"/>
      <c r="D917" s="121"/>
      <c r="E917" s="336"/>
      <c r="F917" s="122"/>
      <c r="G917" s="46"/>
      <c r="H917" s="45"/>
      <c r="I917" s="45"/>
      <c r="J917" s="45"/>
      <c r="K917" s="45"/>
      <c r="L917" s="45"/>
      <c r="M917" s="46"/>
      <c r="N917" s="46"/>
      <c r="O917" s="48"/>
      <c r="P917" s="48"/>
      <c r="Q917" s="46"/>
      <c r="R917" s="48"/>
      <c r="S917" s="48"/>
      <c r="T917" s="48"/>
      <c r="U917" s="48"/>
      <c r="V917" s="48"/>
      <c r="W917" s="46"/>
      <c r="X917" s="48"/>
      <c r="Y917" s="48"/>
      <c r="Z917" s="157"/>
      <c r="AA917" s="47"/>
      <c r="AB917" s="97"/>
      <c r="AC917" s="49"/>
      <c r="AD917" s="49"/>
      <c r="AE917" s="49"/>
      <c r="AF917" s="49"/>
      <c r="AG917" s="49"/>
      <c r="AH917" s="47"/>
      <c r="AI917" s="47"/>
      <c r="AJ917" s="47"/>
      <c r="AK917" s="190"/>
      <c r="AL917" s="190"/>
      <c r="AM917" s="190"/>
      <c r="AN917" s="190"/>
      <c r="AO917" s="190"/>
      <c r="AP917" s="151"/>
      <c r="AQ917" s="322"/>
      <c r="AR917" s="322"/>
      <c r="AS917" s="322"/>
      <c r="AT917" s="47"/>
      <c r="AU917" s="47"/>
      <c r="AV917" s="47"/>
      <c r="AW917" s="47"/>
      <c r="AX917" s="322"/>
      <c r="AY917" s="98"/>
      <c r="AZ917" s="98"/>
      <c r="BA917" s="47"/>
      <c r="BB917" s="47"/>
      <c r="BC917" s="47"/>
      <c r="BD917" s="47"/>
      <c r="BE917" s="97"/>
      <c r="BF917" s="49"/>
      <c r="BG917" s="239"/>
      <c r="BH917" s="342"/>
      <c r="BI917" s="49"/>
      <c r="BJ917" s="49"/>
      <c r="BK917" s="49"/>
      <c r="BL917" s="49"/>
      <c r="BM917" s="49"/>
      <c r="BN917" s="47"/>
      <c r="BO917" s="49"/>
      <c r="BP917" s="49"/>
      <c r="BQ917" s="49"/>
      <c r="BR917" s="323"/>
      <c r="BS917" s="323"/>
      <c r="BT917" s="323"/>
      <c r="BU917" s="49"/>
      <c r="BV917" s="49"/>
      <c r="BW917" s="97"/>
      <c r="BX917" s="97"/>
      <c r="BY917" s="97"/>
      <c r="BZ917" s="97"/>
      <c r="CA917" s="49"/>
      <c r="CB917" s="49"/>
      <c r="CC917" s="49"/>
      <c r="CD917" s="49"/>
      <c r="CE917" s="49"/>
      <c r="CF917" s="49"/>
      <c r="CG917" s="49"/>
      <c r="CH917" s="49"/>
      <c r="CI917" s="97"/>
      <c r="CJ917" s="97"/>
      <c r="CK917" s="97"/>
      <c r="CL917" s="97"/>
      <c r="CM917" s="335"/>
      <c r="CN917" s="337"/>
      <c r="CO917" s="315" t="str">
        <f>IF(Формулы!R917&gt;V917,"22-?,Дата 14 - Прибыл из УФСИН; ","")&amp;IF(Формулы!Q917&gt;Y917,"25-?,Дата 13 - Выбыл в УФСИН;","")&amp;IF(YEAR(ДАННЫЕ!$F$1)=YEAR(ДАННЫЕ!B917),IF(AT917&gt;0,"","40-?, вявлен в текущем году! "),"")&amp;IF(YEAR($F$1)=YEAR(W917),IF(X917+Y917&gt;0,"","23-стоит, 24,25 - куда выбыл? "),"")&amp;IF(X917+Y917&gt;0,IF(YEAR($F$1)=YEAR(W917),"","24+25&gt;0? 23 - когда выбыл? "),"")&amp;IF(BA917&lt;BB917,"47&gt;=48; ","")&amp;IF(BA917&lt;BC917,"47&gt;=49; ","")&amp;IF(BA917&lt;BD917,"47&gt;=50; ","")&amp;IF(BE917&gt;0,IF(BF917&gt;0,IF(AU917&gt;AV917,"","41 и 42 - ? (51 и 52 &gt; 0);"),"51 &gt; 0 52 - ?;"),"")&amp;IF(AU917&gt;0,IF(AV917&gt;AU917,"41&gt;42;","")&amp;IF(BE917&gt;0,"","41&gt;0 51-?;"),"")&amp;IF(BF917&gt;0,IF(BE917&gt;0,"","52&gt;0 51-?;"),"")&amp;IF(AW917&gt;=AX917,"","43&gt;44;")&amp;IF(CA917&gt;0,IF(AW917&gt;0,"","71 &gt; 0 43-?;"),"")</f>
        <v/>
      </c>
    </row>
    <row r="918" spans="1:93" s="250" customFormat="1" ht="15" customHeight="1" x14ac:dyDescent="0.2">
      <c r="A918" s="45"/>
      <c r="B918" s="46"/>
      <c r="C918" s="121"/>
      <c r="D918" s="121"/>
      <c r="E918" s="336"/>
      <c r="F918" s="122"/>
      <c r="G918" s="46"/>
      <c r="H918" s="45"/>
      <c r="I918" s="45"/>
      <c r="J918" s="45"/>
      <c r="K918" s="45"/>
      <c r="L918" s="45"/>
      <c r="M918" s="46"/>
      <c r="N918" s="46"/>
      <c r="O918" s="48"/>
      <c r="P918" s="48"/>
      <c r="Q918" s="46"/>
      <c r="R918" s="48"/>
      <c r="S918" s="48"/>
      <c r="T918" s="48"/>
      <c r="U918" s="48"/>
      <c r="V918" s="48"/>
      <c r="W918" s="46"/>
      <c r="X918" s="48"/>
      <c r="Y918" s="48"/>
      <c r="Z918" s="157"/>
      <c r="AA918" s="47"/>
      <c r="AB918" s="97"/>
      <c r="AC918" s="49"/>
      <c r="AD918" s="49"/>
      <c r="AE918" s="49"/>
      <c r="AF918" s="49"/>
      <c r="AG918" s="49"/>
      <c r="AH918" s="47"/>
      <c r="AI918" s="47"/>
      <c r="AJ918" s="47"/>
      <c r="AK918" s="190"/>
      <c r="AL918" s="190"/>
      <c r="AM918" s="190"/>
      <c r="AN918" s="190"/>
      <c r="AO918" s="190"/>
      <c r="AP918" s="151"/>
      <c r="AQ918" s="322"/>
      <c r="AR918" s="322"/>
      <c r="AS918" s="322"/>
      <c r="AT918" s="47"/>
      <c r="AU918" s="47"/>
      <c r="AV918" s="47"/>
      <c r="AW918" s="47"/>
      <c r="AX918" s="322"/>
      <c r="AY918" s="98"/>
      <c r="AZ918" s="98"/>
      <c r="BA918" s="47"/>
      <c r="BB918" s="47"/>
      <c r="BC918" s="47"/>
      <c r="BD918" s="47"/>
      <c r="BE918" s="97"/>
      <c r="BF918" s="49"/>
      <c r="BG918" s="239"/>
      <c r="BH918" s="342"/>
      <c r="BI918" s="49"/>
      <c r="BJ918" s="49"/>
      <c r="BK918" s="49"/>
      <c r="BL918" s="49"/>
      <c r="BM918" s="49"/>
      <c r="BN918" s="47"/>
      <c r="BO918" s="49"/>
      <c r="BP918" s="49"/>
      <c r="BQ918" s="49"/>
      <c r="BR918" s="323"/>
      <c r="BS918" s="323"/>
      <c r="BT918" s="323"/>
      <c r="BU918" s="49"/>
      <c r="BV918" s="49"/>
      <c r="BW918" s="97"/>
      <c r="BX918" s="97"/>
      <c r="BY918" s="97"/>
      <c r="BZ918" s="97"/>
      <c r="CA918" s="49"/>
      <c r="CB918" s="49"/>
      <c r="CC918" s="49"/>
      <c r="CD918" s="49"/>
      <c r="CE918" s="49"/>
      <c r="CF918" s="49"/>
      <c r="CG918" s="49"/>
      <c r="CH918" s="49"/>
      <c r="CI918" s="97"/>
      <c r="CJ918" s="97"/>
      <c r="CK918" s="97"/>
      <c r="CL918" s="97"/>
      <c r="CM918" s="335"/>
      <c r="CN918" s="337"/>
      <c r="CO918" s="315" t="str">
        <f>IF(Формулы!R918&gt;V918,"22-?,Дата 14 - Прибыл из УФСИН; ","")&amp;IF(Формулы!Q918&gt;Y918,"25-?,Дата 13 - Выбыл в УФСИН;","")&amp;IF(YEAR(ДАННЫЕ!$F$1)=YEAR(ДАННЫЕ!B918),IF(AT918&gt;0,"","40-?, вявлен в текущем году! "),"")&amp;IF(YEAR($F$1)=YEAR(W918),IF(X918+Y918&gt;0,"","23-стоит, 24,25 - куда выбыл? "),"")&amp;IF(X918+Y918&gt;0,IF(YEAR($F$1)=YEAR(W918),"","24+25&gt;0? 23 - когда выбыл? "),"")&amp;IF(BA918&lt;BB918,"47&gt;=48; ","")&amp;IF(BA918&lt;BC918,"47&gt;=49; ","")&amp;IF(BA918&lt;BD918,"47&gt;=50; ","")&amp;IF(BE918&gt;0,IF(BF918&gt;0,IF(AU918&gt;AV918,"","41 и 42 - ? (51 и 52 &gt; 0);"),"51 &gt; 0 52 - ?;"),"")&amp;IF(AU918&gt;0,IF(AV918&gt;AU918,"41&gt;42;","")&amp;IF(BE918&gt;0,"","41&gt;0 51-?;"),"")&amp;IF(BF918&gt;0,IF(BE918&gt;0,"","52&gt;0 51-?;"),"")&amp;IF(AW918&gt;=AX918,"","43&gt;44;")&amp;IF(CA918&gt;0,IF(AW918&gt;0,"","71 &gt; 0 43-?;"),"")</f>
        <v/>
      </c>
    </row>
    <row r="919" spans="1:93" s="250" customFormat="1" ht="15" customHeight="1" x14ac:dyDescent="0.2">
      <c r="A919" s="45"/>
      <c r="B919" s="46"/>
      <c r="C919" s="121"/>
      <c r="D919" s="121"/>
      <c r="E919" s="336"/>
      <c r="F919" s="122"/>
      <c r="G919" s="46"/>
      <c r="H919" s="45"/>
      <c r="I919" s="45"/>
      <c r="J919" s="45"/>
      <c r="K919" s="45"/>
      <c r="L919" s="45"/>
      <c r="M919" s="46"/>
      <c r="N919" s="46"/>
      <c r="O919" s="48"/>
      <c r="P919" s="48"/>
      <c r="Q919" s="46"/>
      <c r="R919" s="48"/>
      <c r="S919" s="48"/>
      <c r="T919" s="48"/>
      <c r="U919" s="48"/>
      <c r="V919" s="48"/>
      <c r="W919" s="46"/>
      <c r="X919" s="48"/>
      <c r="Y919" s="48"/>
      <c r="Z919" s="157"/>
      <c r="AA919" s="47"/>
      <c r="AB919" s="97"/>
      <c r="AC919" s="49"/>
      <c r="AD919" s="49"/>
      <c r="AE919" s="49"/>
      <c r="AF919" s="49"/>
      <c r="AG919" s="49"/>
      <c r="AH919" s="47"/>
      <c r="AI919" s="47"/>
      <c r="AJ919" s="47"/>
      <c r="AK919" s="190"/>
      <c r="AL919" s="190"/>
      <c r="AM919" s="190"/>
      <c r="AN919" s="190"/>
      <c r="AO919" s="190"/>
      <c r="AP919" s="151"/>
      <c r="AQ919" s="322"/>
      <c r="AR919" s="322"/>
      <c r="AS919" s="322"/>
      <c r="AT919" s="47"/>
      <c r="AU919" s="47"/>
      <c r="AV919" s="47"/>
      <c r="AW919" s="47"/>
      <c r="AX919" s="322"/>
      <c r="AY919" s="98"/>
      <c r="AZ919" s="98"/>
      <c r="BA919" s="47"/>
      <c r="BB919" s="47"/>
      <c r="BC919" s="47"/>
      <c r="BD919" s="47"/>
      <c r="BE919" s="97"/>
      <c r="BF919" s="49"/>
      <c r="BG919" s="239"/>
      <c r="BH919" s="342"/>
      <c r="BI919" s="49"/>
      <c r="BJ919" s="49"/>
      <c r="BK919" s="49"/>
      <c r="BL919" s="49"/>
      <c r="BM919" s="49"/>
      <c r="BN919" s="47"/>
      <c r="BO919" s="49"/>
      <c r="BP919" s="49"/>
      <c r="BQ919" s="49"/>
      <c r="BR919" s="323"/>
      <c r="BS919" s="323"/>
      <c r="BT919" s="323"/>
      <c r="BU919" s="49"/>
      <c r="BV919" s="49"/>
      <c r="BW919" s="97"/>
      <c r="BX919" s="97"/>
      <c r="BY919" s="97"/>
      <c r="BZ919" s="97"/>
      <c r="CA919" s="49"/>
      <c r="CB919" s="49"/>
      <c r="CC919" s="49"/>
      <c r="CD919" s="49"/>
      <c r="CE919" s="49"/>
      <c r="CF919" s="49"/>
      <c r="CG919" s="49"/>
      <c r="CH919" s="49"/>
      <c r="CI919" s="97"/>
      <c r="CJ919" s="97"/>
      <c r="CK919" s="97"/>
      <c r="CL919" s="97"/>
      <c r="CM919" s="335"/>
      <c r="CN919" s="337"/>
      <c r="CO919" s="315" t="str">
        <f>IF(Формулы!R919&gt;V919,"22-?,Дата 14 - Прибыл из УФСИН; ","")&amp;IF(Формулы!Q919&gt;Y919,"25-?,Дата 13 - Выбыл в УФСИН;","")&amp;IF(YEAR(ДАННЫЕ!$F$1)=YEAR(ДАННЫЕ!B919),IF(AT919&gt;0,"","40-?, вявлен в текущем году! "),"")&amp;IF(YEAR($F$1)=YEAR(W919),IF(X919+Y919&gt;0,"","23-стоит, 24,25 - куда выбыл? "),"")&amp;IF(X919+Y919&gt;0,IF(YEAR($F$1)=YEAR(W919),"","24+25&gt;0? 23 - когда выбыл? "),"")&amp;IF(BA919&lt;BB919,"47&gt;=48; ","")&amp;IF(BA919&lt;BC919,"47&gt;=49; ","")&amp;IF(BA919&lt;BD919,"47&gt;=50; ","")&amp;IF(BE919&gt;0,IF(BF919&gt;0,IF(AU919&gt;AV919,"","41 и 42 - ? (51 и 52 &gt; 0);"),"51 &gt; 0 52 - ?;"),"")&amp;IF(AU919&gt;0,IF(AV919&gt;AU919,"41&gt;42;","")&amp;IF(BE919&gt;0,"","41&gt;0 51-?;"),"")&amp;IF(BF919&gt;0,IF(BE919&gt;0,"","52&gt;0 51-?;"),"")&amp;IF(AW919&gt;=AX919,"","43&gt;44;")&amp;IF(CA919&gt;0,IF(AW919&gt;0,"","71 &gt; 0 43-?;"),"")</f>
        <v/>
      </c>
    </row>
    <row r="920" spans="1:93" s="250" customFormat="1" ht="15" customHeight="1" x14ac:dyDescent="0.2">
      <c r="A920" s="45"/>
      <c r="B920" s="46"/>
      <c r="C920" s="121"/>
      <c r="D920" s="121"/>
      <c r="E920" s="336"/>
      <c r="F920" s="122"/>
      <c r="G920" s="46"/>
      <c r="H920" s="45"/>
      <c r="I920" s="45"/>
      <c r="J920" s="45"/>
      <c r="K920" s="45"/>
      <c r="L920" s="45"/>
      <c r="M920" s="46"/>
      <c r="N920" s="46"/>
      <c r="O920" s="48"/>
      <c r="P920" s="48"/>
      <c r="Q920" s="46"/>
      <c r="R920" s="48"/>
      <c r="S920" s="48"/>
      <c r="T920" s="48"/>
      <c r="U920" s="48"/>
      <c r="V920" s="48"/>
      <c r="W920" s="46"/>
      <c r="X920" s="48"/>
      <c r="Y920" s="48"/>
      <c r="Z920" s="157"/>
      <c r="AA920" s="47"/>
      <c r="AB920" s="97"/>
      <c r="AC920" s="49"/>
      <c r="AD920" s="49"/>
      <c r="AE920" s="49"/>
      <c r="AF920" s="49"/>
      <c r="AG920" s="49"/>
      <c r="AH920" s="47"/>
      <c r="AI920" s="47"/>
      <c r="AJ920" s="47"/>
      <c r="AK920" s="190"/>
      <c r="AL920" s="190"/>
      <c r="AM920" s="190"/>
      <c r="AN920" s="190"/>
      <c r="AO920" s="190"/>
      <c r="AP920" s="151"/>
      <c r="AQ920" s="322"/>
      <c r="AR920" s="322"/>
      <c r="AS920" s="322"/>
      <c r="AT920" s="47"/>
      <c r="AU920" s="47"/>
      <c r="AV920" s="47"/>
      <c r="AW920" s="47"/>
      <c r="AX920" s="322"/>
      <c r="AY920" s="98"/>
      <c r="AZ920" s="98"/>
      <c r="BA920" s="47"/>
      <c r="BB920" s="47"/>
      <c r="BC920" s="47"/>
      <c r="BD920" s="47"/>
      <c r="BE920" s="97"/>
      <c r="BF920" s="49"/>
      <c r="BG920" s="239"/>
      <c r="BH920" s="342"/>
      <c r="BI920" s="49"/>
      <c r="BJ920" s="49"/>
      <c r="BK920" s="49"/>
      <c r="BL920" s="49"/>
      <c r="BM920" s="49"/>
      <c r="BN920" s="47"/>
      <c r="BO920" s="49"/>
      <c r="BP920" s="49"/>
      <c r="BQ920" s="49"/>
      <c r="BR920" s="323"/>
      <c r="BS920" s="323"/>
      <c r="BT920" s="323"/>
      <c r="BU920" s="49"/>
      <c r="BV920" s="49"/>
      <c r="BW920" s="97"/>
      <c r="BX920" s="97"/>
      <c r="BY920" s="97"/>
      <c r="BZ920" s="97"/>
      <c r="CA920" s="49"/>
      <c r="CB920" s="49"/>
      <c r="CC920" s="49"/>
      <c r="CD920" s="49"/>
      <c r="CE920" s="49"/>
      <c r="CF920" s="49"/>
      <c r="CG920" s="49"/>
      <c r="CH920" s="49"/>
      <c r="CI920" s="97"/>
      <c r="CJ920" s="97"/>
      <c r="CK920" s="97"/>
      <c r="CL920" s="97"/>
      <c r="CM920" s="335"/>
      <c r="CN920" s="337"/>
      <c r="CO920" s="315" t="str">
        <f>IF(Формулы!R920&gt;V920,"22-?,Дата 14 - Прибыл из УФСИН; ","")&amp;IF(Формулы!Q920&gt;Y920,"25-?,Дата 13 - Выбыл в УФСИН;","")&amp;IF(YEAR(ДАННЫЕ!$F$1)=YEAR(ДАННЫЕ!B920),IF(AT920&gt;0,"","40-?, вявлен в текущем году! "),"")&amp;IF(YEAR($F$1)=YEAR(W920),IF(X920+Y920&gt;0,"","23-стоит, 24,25 - куда выбыл? "),"")&amp;IF(X920+Y920&gt;0,IF(YEAR($F$1)=YEAR(W920),"","24+25&gt;0? 23 - когда выбыл? "),"")&amp;IF(BA920&lt;BB920,"47&gt;=48; ","")&amp;IF(BA920&lt;BC920,"47&gt;=49; ","")&amp;IF(BA920&lt;BD920,"47&gt;=50; ","")&amp;IF(BE920&gt;0,IF(BF920&gt;0,IF(AU920&gt;AV920,"","41 и 42 - ? (51 и 52 &gt; 0);"),"51 &gt; 0 52 - ?;"),"")&amp;IF(AU920&gt;0,IF(AV920&gt;AU920,"41&gt;42;","")&amp;IF(BE920&gt;0,"","41&gt;0 51-?;"),"")&amp;IF(BF920&gt;0,IF(BE920&gt;0,"","52&gt;0 51-?;"),"")&amp;IF(AW920&gt;=AX920,"","43&gt;44;")&amp;IF(CA920&gt;0,IF(AW920&gt;0,"","71 &gt; 0 43-?;"),"")</f>
        <v/>
      </c>
    </row>
    <row r="921" spans="1:93" s="250" customFormat="1" ht="15" customHeight="1" x14ac:dyDescent="0.2">
      <c r="A921" s="45"/>
      <c r="B921" s="46"/>
      <c r="C921" s="121"/>
      <c r="D921" s="121"/>
      <c r="E921" s="336"/>
      <c r="F921" s="122"/>
      <c r="G921" s="46"/>
      <c r="H921" s="45"/>
      <c r="I921" s="45"/>
      <c r="J921" s="45"/>
      <c r="K921" s="45"/>
      <c r="L921" s="45"/>
      <c r="M921" s="46"/>
      <c r="N921" s="46"/>
      <c r="O921" s="48"/>
      <c r="P921" s="48"/>
      <c r="Q921" s="46"/>
      <c r="R921" s="48"/>
      <c r="S921" s="48"/>
      <c r="T921" s="48"/>
      <c r="U921" s="48"/>
      <c r="V921" s="48"/>
      <c r="W921" s="46"/>
      <c r="X921" s="48"/>
      <c r="Y921" s="48"/>
      <c r="Z921" s="157"/>
      <c r="AA921" s="47"/>
      <c r="AB921" s="97"/>
      <c r="AC921" s="49"/>
      <c r="AD921" s="49"/>
      <c r="AE921" s="49"/>
      <c r="AF921" s="49"/>
      <c r="AG921" s="49"/>
      <c r="AH921" s="47"/>
      <c r="AI921" s="47"/>
      <c r="AJ921" s="47"/>
      <c r="AK921" s="190"/>
      <c r="AL921" s="190"/>
      <c r="AM921" s="190"/>
      <c r="AN921" s="190"/>
      <c r="AO921" s="190"/>
      <c r="AP921" s="151"/>
      <c r="AQ921" s="322"/>
      <c r="AR921" s="322"/>
      <c r="AS921" s="322"/>
      <c r="AT921" s="47"/>
      <c r="AU921" s="47"/>
      <c r="AV921" s="47"/>
      <c r="AW921" s="47"/>
      <c r="AX921" s="322"/>
      <c r="AY921" s="98"/>
      <c r="AZ921" s="98"/>
      <c r="BA921" s="47"/>
      <c r="BB921" s="47"/>
      <c r="BC921" s="47"/>
      <c r="BD921" s="47"/>
      <c r="BE921" s="97"/>
      <c r="BF921" s="49"/>
      <c r="BG921" s="239"/>
      <c r="BH921" s="342"/>
      <c r="BI921" s="49"/>
      <c r="BJ921" s="49"/>
      <c r="BK921" s="49"/>
      <c r="BL921" s="49"/>
      <c r="BM921" s="49"/>
      <c r="BN921" s="47"/>
      <c r="BO921" s="49"/>
      <c r="BP921" s="49"/>
      <c r="BQ921" s="49"/>
      <c r="BR921" s="323"/>
      <c r="BS921" s="323"/>
      <c r="BT921" s="323"/>
      <c r="BU921" s="49"/>
      <c r="BV921" s="49"/>
      <c r="BW921" s="97"/>
      <c r="BX921" s="97"/>
      <c r="BY921" s="97"/>
      <c r="BZ921" s="97"/>
      <c r="CA921" s="49"/>
      <c r="CB921" s="49"/>
      <c r="CC921" s="49"/>
      <c r="CD921" s="49"/>
      <c r="CE921" s="49"/>
      <c r="CF921" s="49"/>
      <c r="CG921" s="49"/>
      <c r="CH921" s="49"/>
      <c r="CI921" s="97"/>
      <c r="CJ921" s="97"/>
      <c r="CK921" s="97"/>
      <c r="CL921" s="97"/>
      <c r="CM921" s="335"/>
      <c r="CN921" s="337"/>
      <c r="CO921" s="315" t="str">
        <f>IF(Формулы!R921&gt;V921,"22-?,Дата 14 - Прибыл из УФСИН; ","")&amp;IF(Формулы!Q921&gt;Y921,"25-?,Дата 13 - Выбыл в УФСИН;","")&amp;IF(YEAR(ДАННЫЕ!$F$1)=YEAR(ДАННЫЕ!B921),IF(AT921&gt;0,"","40-?, вявлен в текущем году! "),"")&amp;IF(YEAR($F$1)=YEAR(W921),IF(X921+Y921&gt;0,"","23-стоит, 24,25 - куда выбыл? "),"")&amp;IF(X921+Y921&gt;0,IF(YEAR($F$1)=YEAR(W921),"","24+25&gt;0? 23 - когда выбыл? "),"")&amp;IF(BA921&lt;BB921,"47&gt;=48; ","")&amp;IF(BA921&lt;BC921,"47&gt;=49; ","")&amp;IF(BA921&lt;BD921,"47&gt;=50; ","")&amp;IF(BE921&gt;0,IF(BF921&gt;0,IF(AU921&gt;AV921,"","41 и 42 - ? (51 и 52 &gt; 0);"),"51 &gt; 0 52 - ?;"),"")&amp;IF(AU921&gt;0,IF(AV921&gt;AU921,"41&gt;42;","")&amp;IF(BE921&gt;0,"","41&gt;0 51-?;"),"")&amp;IF(BF921&gt;0,IF(BE921&gt;0,"","52&gt;0 51-?;"),"")&amp;IF(AW921&gt;=AX921,"","43&gt;44;")&amp;IF(CA921&gt;0,IF(AW921&gt;0,"","71 &gt; 0 43-?;"),"")</f>
        <v/>
      </c>
    </row>
    <row r="922" spans="1:93" s="250" customFormat="1" ht="15" customHeight="1" x14ac:dyDescent="0.2">
      <c r="A922" s="45"/>
      <c r="B922" s="46"/>
      <c r="C922" s="121"/>
      <c r="D922" s="121"/>
      <c r="E922" s="336"/>
      <c r="F922" s="122"/>
      <c r="G922" s="46"/>
      <c r="H922" s="45"/>
      <c r="I922" s="45"/>
      <c r="J922" s="45"/>
      <c r="K922" s="45"/>
      <c r="L922" s="45"/>
      <c r="M922" s="46"/>
      <c r="N922" s="46"/>
      <c r="O922" s="48"/>
      <c r="P922" s="48"/>
      <c r="Q922" s="46"/>
      <c r="R922" s="48"/>
      <c r="S922" s="48"/>
      <c r="T922" s="48"/>
      <c r="U922" s="48"/>
      <c r="V922" s="48"/>
      <c r="W922" s="46"/>
      <c r="X922" s="48"/>
      <c r="Y922" s="48"/>
      <c r="Z922" s="157"/>
      <c r="AA922" s="47"/>
      <c r="AB922" s="97"/>
      <c r="AC922" s="49"/>
      <c r="AD922" s="49"/>
      <c r="AE922" s="49"/>
      <c r="AF922" s="49"/>
      <c r="AG922" s="49"/>
      <c r="AH922" s="47"/>
      <c r="AI922" s="47"/>
      <c r="AJ922" s="47"/>
      <c r="AK922" s="190"/>
      <c r="AL922" s="190"/>
      <c r="AM922" s="190"/>
      <c r="AN922" s="190"/>
      <c r="AO922" s="190"/>
      <c r="AP922" s="151"/>
      <c r="AQ922" s="322"/>
      <c r="AR922" s="322"/>
      <c r="AS922" s="322"/>
      <c r="AT922" s="47"/>
      <c r="AU922" s="47"/>
      <c r="AV922" s="47"/>
      <c r="AW922" s="47"/>
      <c r="AX922" s="322"/>
      <c r="AY922" s="98"/>
      <c r="AZ922" s="98"/>
      <c r="BA922" s="47"/>
      <c r="BB922" s="47"/>
      <c r="BC922" s="47"/>
      <c r="BD922" s="47"/>
      <c r="BE922" s="97"/>
      <c r="BF922" s="49"/>
      <c r="BG922" s="239"/>
      <c r="BH922" s="342"/>
      <c r="BI922" s="49"/>
      <c r="BJ922" s="49"/>
      <c r="BK922" s="49"/>
      <c r="BL922" s="49"/>
      <c r="BM922" s="49"/>
      <c r="BN922" s="47"/>
      <c r="BO922" s="49"/>
      <c r="BP922" s="49"/>
      <c r="BQ922" s="49"/>
      <c r="BR922" s="323"/>
      <c r="BS922" s="323"/>
      <c r="BT922" s="323"/>
      <c r="BU922" s="49"/>
      <c r="BV922" s="49"/>
      <c r="BW922" s="97"/>
      <c r="BX922" s="97"/>
      <c r="BY922" s="97"/>
      <c r="BZ922" s="97"/>
      <c r="CA922" s="49"/>
      <c r="CB922" s="49"/>
      <c r="CC922" s="49"/>
      <c r="CD922" s="49"/>
      <c r="CE922" s="49"/>
      <c r="CF922" s="49"/>
      <c r="CG922" s="49"/>
      <c r="CH922" s="49"/>
      <c r="CI922" s="97"/>
      <c r="CJ922" s="97"/>
      <c r="CK922" s="97"/>
      <c r="CL922" s="97"/>
      <c r="CM922" s="335"/>
      <c r="CN922" s="337"/>
      <c r="CO922" s="315" t="str">
        <f>IF(Формулы!R922&gt;V922,"22-?,Дата 14 - Прибыл из УФСИН; ","")&amp;IF(Формулы!Q922&gt;Y922,"25-?,Дата 13 - Выбыл в УФСИН;","")&amp;IF(YEAR(ДАННЫЕ!$F$1)=YEAR(ДАННЫЕ!B922),IF(AT922&gt;0,"","40-?, вявлен в текущем году! "),"")&amp;IF(YEAR($F$1)=YEAR(W922),IF(X922+Y922&gt;0,"","23-стоит, 24,25 - куда выбыл? "),"")&amp;IF(X922+Y922&gt;0,IF(YEAR($F$1)=YEAR(W922),"","24+25&gt;0? 23 - когда выбыл? "),"")&amp;IF(BA922&lt;BB922,"47&gt;=48; ","")&amp;IF(BA922&lt;BC922,"47&gt;=49; ","")&amp;IF(BA922&lt;BD922,"47&gt;=50; ","")&amp;IF(BE922&gt;0,IF(BF922&gt;0,IF(AU922&gt;AV922,"","41 и 42 - ? (51 и 52 &gt; 0);"),"51 &gt; 0 52 - ?;"),"")&amp;IF(AU922&gt;0,IF(AV922&gt;AU922,"41&gt;42;","")&amp;IF(BE922&gt;0,"","41&gt;0 51-?;"),"")&amp;IF(BF922&gt;0,IF(BE922&gt;0,"","52&gt;0 51-?;"),"")&amp;IF(AW922&gt;=AX922,"","43&gt;44;")&amp;IF(CA922&gt;0,IF(AW922&gt;0,"","71 &gt; 0 43-?;"),"")</f>
        <v/>
      </c>
    </row>
    <row r="923" spans="1:93" s="250" customFormat="1" ht="15" customHeight="1" x14ac:dyDescent="0.2">
      <c r="A923" s="45"/>
      <c r="B923" s="46"/>
      <c r="C923" s="121"/>
      <c r="D923" s="121"/>
      <c r="E923" s="336"/>
      <c r="F923" s="122"/>
      <c r="G923" s="46"/>
      <c r="H923" s="45"/>
      <c r="I923" s="45"/>
      <c r="J923" s="45"/>
      <c r="K923" s="45"/>
      <c r="L923" s="45"/>
      <c r="M923" s="46"/>
      <c r="N923" s="46"/>
      <c r="O923" s="48"/>
      <c r="P923" s="48"/>
      <c r="Q923" s="46"/>
      <c r="R923" s="48"/>
      <c r="S923" s="48"/>
      <c r="T923" s="48"/>
      <c r="U923" s="48"/>
      <c r="V923" s="48"/>
      <c r="W923" s="46"/>
      <c r="X923" s="48"/>
      <c r="Y923" s="48"/>
      <c r="Z923" s="157"/>
      <c r="AA923" s="47"/>
      <c r="AB923" s="97"/>
      <c r="AC923" s="49"/>
      <c r="AD923" s="49"/>
      <c r="AE923" s="49"/>
      <c r="AF923" s="49"/>
      <c r="AG923" s="49"/>
      <c r="AH923" s="47"/>
      <c r="AI923" s="47"/>
      <c r="AJ923" s="47"/>
      <c r="AK923" s="190"/>
      <c r="AL923" s="190"/>
      <c r="AM923" s="190"/>
      <c r="AN923" s="190"/>
      <c r="AO923" s="190"/>
      <c r="AP923" s="151"/>
      <c r="AQ923" s="322"/>
      <c r="AR923" s="322"/>
      <c r="AS923" s="322"/>
      <c r="AT923" s="47"/>
      <c r="AU923" s="47"/>
      <c r="AV923" s="47"/>
      <c r="AW923" s="47"/>
      <c r="AX923" s="322"/>
      <c r="AY923" s="98"/>
      <c r="AZ923" s="98"/>
      <c r="BA923" s="47"/>
      <c r="BB923" s="47"/>
      <c r="BC923" s="47"/>
      <c r="BD923" s="47"/>
      <c r="BE923" s="97"/>
      <c r="BF923" s="49"/>
      <c r="BG923" s="239"/>
      <c r="BH923" s="342"/>
      <c r="BI923" s="49"/>
      <c r="BJ923" s="49"/>
      <c r="BK923" s="49"/>
      <c r="BL923" s="49"/>
      <c r="BM923" s="49"/>
      <c r="BN923" s="47"/>
      <c r="BO923" s="49"/>
      <c r="BP923" s="49"/>
      <c r="BQ923" s="49"/>
      <c r="BR923" s="323"/>
      <c r="BS923" s="323"/>
      <c r="BT923" s="323"/>
      <c r="BU923" s="49"/>
      <c r="BV923" s="49"/>
      <c r="BW923" s="97"/>
      <c r="BX923" s="97"/>
      <c r="BY923" s="97"/>
      <c r="BZ923" s="97"/>
      <c r="CA923" s="49"/>
      <c r="CB923" s="49"/>
      <c r="CC923" s="49"/>
      <c r="CD923" s="49"/>
      <c r="CE923" s="49"/>
      <c r="CF923" s="49"/>
      <c r="CG923" s="49"/>
      <c r="CH923" s="49"/>
      <c r="CI923" s="97"/>
      <c r="CJ923" s="97"/>
      <c r="CK923" s="97"/>
      <c r="CL923" s="97"/>
      <c r="CM923" s="335"/>
      <c r="CN923" s="337"/>
      <c r="CO923" s="315" t="str">
        <f>IF(Формулы!R923&gt;V923,"22-?,Дата 14 - Прибыл из УФСИН; ","")&amp;IF(Формулы!Q923&gt;Y923,"25-?,Дата 13 - Выбыл в УФСИН;","")&amp;IF(YEAR(ДАННЫЕ!$F$1)=YEAR(ДАННЫЕ!B923),IF(AT923&gt;0,"","40-?, вявлен в текущем году! "),"")&amp;IF(YEAR($F$1)=YEAR(W923),IF(X923+Y923&gt;0,"","23-стоит, 24,25 - куда выбыл? "),"")&amp;IF(X923+Y923&gt;0,IF(YEAR($F$1)=YEAR(W923),"","24+25&gt;0? 23 - когда выбыл? "),"")&amp;IF(BA923&lt;BB923,"47&gt;=48; ","")&amp;IF(BA923&lt;BC923,"47&gt;=49; ","")&amp;IF(BA923&lt;BD923,"47&gt;=50; ","")&amp;IF(BE923&gt;0,IF(BF923&gt;0,IF(AU923&gt;AV923,"","41 и 42 - ? (51 и 52 &gt; 0);"),"51 &gt; 0 52 - ?;"),"")&amp;IF(AU923&gt;0,IF(AV923&gt;AU923,"41&gt;42;","")&amp;IF(BE923&gt;0,"","41&gt;0 51-?;"),"")&amp;IF(BF923&gt;0,IF(BE923&gt;0,"","52&gt;0 51-?;"),"")&amp;IF(AW923&gt;=AX923,"","43&gt;44;")&amp;IF(CA923&gt;0,IF(AW923&gt;0,"","71 &gt; 0 43-?;"),"")</f>
        <v/>
      </c>
    </row>
    <row r="924" spans="1:93" s="250" customFormat="1" ht="15" customHeight="1" x14ac:dyDescent="0.2">
      <c r="A924" s="45"/>
      <c r="B924" s="46"/>
      <c r="C924" s="121"/>
      <c r="D924" s="121"/>
      <c r="E924" s="336"/>
      <c r="F924" s="122"/>
      <c r="G924" s="46"/>
      <c r="H924" s="45"/>
      <c r="I924" s="45"/>
      <c r="J924" s="45"/>
      <c r="K924" s="45"/>
      <c r="L924" s="45"/>
      <c r="M924" s="46"/>
      <c r="N924" s="46"/>
      <c r="O924" s="48"/>
      <c r="P924" s="48"/>
      <c r="Q924" s="46"/>
      <c r="R924" s="48"/>
      <c r="S924" s="48"/>
      <c r="T924" s="48"/>
      <c r="U924" s="48"/>
      <c r="V924" s="48"/>
      <c r="W924" s="46"/>
      <c r="X924" s="48"/>
      <c r="Y924" s="48"/>
      <c r="Z924" s="157"/>
      <c r="AA924" s="47"/>
      <c r="AB924" s="97"/>
      <c r="AC924" s="49"/>
      <c r="AD924" s="49"/>
      <c r="AE924" s="49"/>
      <c r="AF924" s="49"/>
      <c r="AG924" s="49"/>
      <c r="AH924" s="47"/>
      <c r="AI924" s="47"/>
      <c r="AJ924" s="47"/>
      <c r="AK924" s="190"/>
      <c r="AL924" s="190"/>
      <c r="AM924" s="190"/>
      <c r="AN924" s="190"/>
      <c r="AO924" s="190"/>
      <c r="AP924" s="151"/>
      <c r="AQ924" s="322"/>
      <c r="AR924" s="322"/>
      <c r="AS924" s="322"/>
      <c r="AT924" s="47"/>
      <c r="AU924" s="47"/>
      <c r="AV924" s="47"/>
      <c r="AW924" s="47"/>
      <c r="AX924" s="322"/>
      <c r="AY924" s="98"/>
      <c r="AZ924" s="98"/>
      <c r="BA924" s="47"/>
      <c r="BB924" s="47"/>
      <c r="BC924" s="47"/>
      <c r="BD924" s="47"/>
      <c r="BE924" s="97"/>
      <c r="BF924" s="49"/>
      <c r="BG924" s="239"/>
      <c r="BH924" s="342"/>
      <c r="BI924" s="49"/>
      <c r="BJ924" s="49"/>
      <c r="BK924" s="49"/>
      <c r="BL924" s="49"/>
      <c r="BM924" s="49"/>
      <c r="BN924" s="47"/>
      <c r="BO924" s="49"/>
      <c r="BP924" s="49"/>
      <c r="BQ924" s="49"/>
      <c r="BR924" s="323"/>
      <c r="BS924" s="323"/>
      <c r="BT924" s="323"/>
      <c r="BU924" s="49"/>
      <c r="BV924" s="49"/>
      <c r="BW924" s="97"/>
      <c r="BX924" s="97"/>
      <c r="BY924" s="97"/>
      <c r="BZ924" s="97"/>
      <c r="CA924" s="49"/>
      <c r="CB924" s="49"/>
      <c r="CC924" s="49"/>
      <c r="CD924" s="49"/>
      <c r="CE924" s="49"/>
      <c r="CF924" s="49"/>
      <c r="CG924" s="49"/>
      <c r="CH924" s="49"/>
      <c r="CI924" s="97"/>
      <c r="CJ924" s="97"/>
      <c r="CK924" s="97"/>
      <c r="CL924" s="97"/>
      <c r="CM924" s="335"/>
      <c r="CN924" s="337"/>
      <c r="CO924" s="315" t="str">
        <f>IF(Формулы!R924&gt;V924,"22-?,Дата 14 - Прибыл из УФСИН; ","")&amp;IF(Формулы!Q924&gt;Y924,"25-?,Дата 13 - Выбыл в УФСИН;","")&amp;IF(YEAR(ДАННЫЕ!$F$1)=YEAR(ДАННЫЕ!B924),IF(AT924&gt;0,"","40-?, вявлен в текущем году! "),"")&amp;IF(YEAR($F$1)=YEAR(W924),IF(X924+Y924&gt;0,"","23-стоит, 24,25 - куда выбыл? "),"")&amp;IF(X924+Y924&gt;0,IF(YEAR($F$1)=YEAR(W924),"","24+25&gt;0? 23 - когда выбыл? "),"")&amp;IF(BA924&lt;BB924,"47&gt;=48; ","")&amp;IF(BA924&lt;BC924,"47&gt;=49; ","")&amp;IF(BA924&lt;BD924,"47&gt;=50; ","")&amp;IF(BE924&gt;0,IF(BF924&gt;0,IF(AU924&gt;AV924,"","41 и 42 - ? (51 и 52 &gt; 0);"),"51 &gt; 0 52 - ?;"),"")&amp;IF(AU924&gt;0,IF(AV924&gt;AU924,"41&gt;42;","")&amp;IF(BE924&gt;0,"","41&gt;0 51-?;"),"")&amp;IF(BF924&gt;0,IF(BE924&gt;0,"","52&gt;0 51-?;"),"")&amp;IF(AW924&gt;=AX924,"","43&gt;44;")&amp;IF(CA924&gt;0,IF(AW924&gt;0,"","71 &gt; 0 43-?;"),"")</f>
        <v/>
      </c>
    </row>
    <row r="925" spans="1:93" s="250" customFormat="1" ht="15" customHeight="1" x14ac:dyDescent="0.2">
      <c r="A925" s="45"/>
      <c r="B925" s="46"/>
      <c r="C925" s="121"/>
      <c r="D925" s="121"/>
      <c r="E925" s="336"/>
      <c r="F925" s="122"/>
      <c r="G925" s="46"/>
      <c r="H925" s="45"/>
      <c r="I925" s="45"/>
      <c r="J925" s="45"/>
      <c r="K925" s="45"/>
      <c r="L925" s="45"/>
      <c r="M925" s="46"/>
      <c r="N925" s="46"/>
      <c r="O925" s="48"/>
      <c r="P925" s="48"/>
      <c r="Q925" s="46"/>
      <c r="R925" s="48"/>
      <c r="S925" s="48"/>
      <c r="T925" s="48"/>
      <c r="U925" s="48"/>
      <c r="V925" s="48"/>
      <c r="W925" s="46"/>
      <c r="X925" s="48"/>
      <c r="Y925" s="48"/>
      <c r="Z925" s="157"/>
      <c r="AA925" s="47"/>
      <c r="AB925" s="97"/>
      <c r="AC925" s="49"/>
      <c r="AD925" s="49"/>
      <c r="AE925" s="49"/>
      <c r="AF925" s="49"/>
      <c r="AG925" s="49"/>
      <c r="AH925" s="47"/>
      <c r="AI925" s="47"/>
      <c r="AJ925" s="47"/>
      <c r="AK925" s="190"/>
      <c r="AL925" s="190"/>
      <c r="AM925" s="190"/>
      <c r="AN925" s="190"/>
      <c r="AO925" s="190"/>
      <c r="AP925" s="151"/>
      <c r="AQ925" s="322"/>
      <c r="AR925" s="322"/>
      <c r="AS925" s="322"/>
      <c r="AT925" s="47"/>
      <c r="AU925" s="47"/>
      <c r="AV925" s="47"/>
      <c r="AW925" s="47"/>
      <c r="AX925" s="322"/>
      <c r="AY925" s="98"/>
      <c r="AZ925" s="98"/>
      <c r="BA925" s="47"/>
      <c r="BB925" s="47"/>
      <c r="BC925" s="47"/>
      <c r="BD925" s="47"/>
      <c r="BE925" s="97"/>
      <c r="BF925" s="49"/>
      <c r="BG925" s="239"/>
      <c r="BH925" s="342"/>
      <c r="BI925" s="49"/>
      <c r="BJ925" s="49"/>
      <c r="BK925" s="49"/>
      <c r="BL925" s="49"/>
      <c r="BM925" s="49"/>
      <c r="BN925" s="47"/>
      <c r="BO925" s="49"/>
      <c r="BP925" s="49"/>
      <c r="BQ925" s="49"/>
      <c r="BR925" s="323"/>
      <c r="BS925" s="323"/>
      <c r="BT925" s="323"/>
      <c r="BU925" s="49"/>
      <c r="BV925" s="49"/>
      <c r="BW925" s="97"/>
      <c r="BX925" s="97"/>
      <c r="BY925" s="97"/>
      <c r="BZ925" s="97"/>
      <c r="CA925" s="49"/>
      <c r="CB925" s="49"/>
      <c r="CC925" s="49"/>
      <c r="CD925" s="49"/>
      <c r="CE925" s="49"/>
      <c r="CF925" s="49"/>
      <c r="CG925" s="49"/>
      <c r="CH925" s="49"/>
      <c r="CI925" s="97"/>
      <c r="CJ925" s="97"/>
      <c r="CK925" s="97"/>
      <c r="CL925" s="97"/>
      <c r="CM925" s="335"/>
      <c r="CN925" s="337"/>
      <c r="CO925" s="315" t="str">
        <f>IF(Формулы!R925&gt;V925,"22-?,Дата 14 - Прибыл из УФСИН; ","")&amp;IF(Формулы!Q925&gt;Y925,"25-?,Дата 13 - Выбыл в УФСИН;","")&amp;IF(YEAR(ДАННЫЕ!$F$1)=YEAR(ДАННЫЕ!B925),IF(AT925&gt;0,"","40-?, вявлен в текущем году! "),"")&amp;IF(YEAR($F$1)=YEAR(W925),IF(X925+Y925&gt;0,"","23-стоит, 24,25 - куда выбыл? "),"")&amp;IF(X925+Y925&gt;0,IF(YEAR($F$1)=YEAR(W925),"","24+25&gt;0? 23 - когда выбыл? "),"")&amp;IF(BA925&lt;BB925,"47&gt;=48; ","")&amp;IF(BA925&lt;BC925,"47&gt;=49; ","")&amp;IF(BA925&lt;BD925,"47&gt;=50; ","")&amp;IF(BE925&gt;0,IF(BF925&gt;0,IF(AU925&gt;AV925,"","41 и 42 - ? (51 и 52 &gt; 0);"),"51 &gt; 0 52 - ?;"),"")&amp;IF(AU925&gt;0,IF(AV925&gt;AU925,"41&gt;42;","")&amp;IF(BE925&gt;0,"","41&gt;0 51-?;"),"")&amp;IF(BF925&gt;0,IF(BE925&gt;0,"","52&gt;0 51-?;"),"")&amp;IF(AW925&gt;=AX925,"","43&gt;44;")&amp;IF(CA925&gt;0,IF(AW925&gt;0,"","71 &gt; 0 43-?;"),"")</f>
        <v/>
      </c>
    </row>
    <row r="926" spans="1:93" s="250" customFormat="1" ht="15" customHeight="1" x14ac:dyDescent="0.2">
      <c r="A926" s="45"/>
      <c r="B926" s="46"/>
      <c r="C926" s="121"/>
      <c r="D926" s="121"/>
      <c r="E926" s="336"/>
      <c r="F926" s="122"/>
      <c r="G926" s="46"/>
      <c r="H926" s="45"/>
      <c r="I926" s="45"/>
      <c r="J926" s="45"/>
      <c r="K926" s="45"/>
      <c r="L926" s="45"/>
      <c r="M926" s="46"/>
      <c r="N926" s="46"/>
      <c r="O926" s="48"/>
      <c r="P926" s="48"/>
      <c r="Q926" s="46"/>
      <c r="R926" s="48"/>
      <c r="S926" s="48"/>
      <c r="T926" s="48"/>
      <c r="U926" s="48"/>
      <c r="V926" s="48"/>
      <c r="W926" s="46"/>
      <c r="X926" s="48"/>
      <c r="Y926" s="48"/>
      <c r="Z926" s="157"/>
      <c r="AA926" s="47"/>
      <c r="AB926" s="97"/>
      <c r="AC926" s="49"/>
      <c r="AD926" s="49"/>
      <c r="AE926" s="49"/>
      <c r="AF926" s="49"/>
      <c r="AG926" s="49"/>
      <c r="AH926" s="47"/>
      <c r="AI926" s="47"/>
      <c r="AJ926" s="47"/>
      <c r="AK926" s="190"/>
      <c r="AL926" s="190"/>
      <c r="AM926" s="190"/>
      <c r="AN926" s="190"/>
      <c r="AO926" s="190"/>
      <c r="AP926" s="151"/>
      <c r="AQ926" s="322"/>
      <c r="AR926" s="322"/>
      <c r="AS926" s="322"/>
      <c r="AT926" s="47"/>
      <c r="AU926" s="47"/>
      <c r="AV926" s="47"/>
      <c r="AW926" s="47"/>
      <c r="AX926" s="322"/>
      <c r="AY926" s="98"/>
      <c r="AZ926" s="98"/>
      <c r="BA926" s="47"/>
      <c r="BB926" s="47"/>
      <c r="BC926" s="47"/>
      <c r="BD926" s="47"/>
      <c r="BE926" s="97"/>
      <c r="BF926" s="49"/>
      <c r="BG926" s="239"/>
      <c r="BH926" s="342"/>
      <c r="BI926" s="49"/>
      <c r="BJ926" s="49"/>
      <c r="BK926" s="49"/>
      <c r="BL926" s="49"/>
      <c r="BM926" s="49"/>
      <c r="BN926" s="47"/>
      <c r="BO926" s="49"/>
      <c r="BP926" s="49"/>
      <c r="BQ926" s="49"/>
      <c r="BR926" s="323"/>
      <c r="BS926" s="323"/>
      <c r="BT926" s="323"/>
      <c r="BU926" s="49"/>
      <c r="BV926" s="49"/>
      <c r="BW926" s="97"/>
      <c r="BX926" s="97"/>
      <c r="BY926" s="97"/>
      <c r="BZ926" s="97"/>
      <c r="CA926" s="49"/>
      <c r="CB926" s="49"/>
      <c r="CC926" s="49"/>
      <c r="CD926" s="49"/>
      <c r="CE926" s="49"/>
      <c r="CF926" s="49"/>
      <c r="CG926" s="49"/>
      <c r="CH926" s="49"/>
      <c r="CI926" s="97"/>
      <c r="CJ926" s="97"/>
      <c r="CK926" s="97"/>
      <c r="CL926" s="97"/>
      <c r="CM926" s="335"/>
      <c r="CN926" s="337"/>
      <c r="CO926" s="315" t="str">
        <f>IF(Формулы!R926&gt;V926,"22-?,Дата 14 - Прибыл из УФСИН; ","")&amp;IF(Формулы!Q926&gt;Y926,"25-?,Дата 13 - Выбыл в УФСИН;","")&amp;IF(YEAR(ДАННЫЕ!$F$1)=YEAR(ДАННЫЕ!B926),IF(AT926&gt;0,"","40-?, вявлен в текущем году! "),"")&amp;IF(YEAR($F$1)=YEAR(W926),IF(X926+Y926&gt;0,"","23-стоит, 24,25 - куда выбыл? "),"")&amp;IF(X926+Y926&gt;0,IF(YEAR($F$1)=YEAR(W926),"","24+25&gt;0? 23 - когда выбыл? "),"")&amp;IF(BA926&lt;BB926,"47&gt;=48; ","")&amp;IF(BA926&lt;BC926,"47&gt;=49; ","")&amp;IF(BA926&lt;BD926,"47&gt;=50; ","")&amp;IF(BE926&gt;0,IF(BF926&gt;0,IF(AU926&gt;AV926,"","41 и 42 - ? (51 и 52 &gt; 0);"),"51 &gt; 0 52 - ?;"),"")&amp;IF(AU926&gt;0,IF(AV926&gt;AU926,"41&gt;42;","")&amp;IF(BE926&gt;0,"","41&gt;0 51-?;"),"")&amp;IF(BF926&gt;0,IF(BE926&gt;0,"","52&gt;0 51-?;"),"")&amp;IF(AW926&gt;=AX926,"","43&gt;44;")&amp;IF(CA926&gt;0,IF(AW926&gt;0,"","71 &gt; 0 43-?;"),"")</f>
        <v/>
      </c>
    </row>
    <row r="927" spans="1:93" s="250" customFormat="1" ht="15" customHeight="1" x14ac:dyDescent="0.2">
      <c r="A927" s="45"/>
      <c r="B927" s="46"/>
      <c r="C927" s="121"/>
      <c r="D927" s="121"/>
      <c r="E927" s="336"/>
      <c r="F927" s="122"/>
      <c r="G927" s="46"/>
      <c r="H927" s="45"/>
      <c r="I927" s="45"/>
      <c r="J927" s="45"/>
      <c r="K927" s="45"/>
      <c r="L927" s="45"/>
      <c r="M927" s="46"/>
      <c r="N927" s="46"/>
      <c r="O927" s="48"/>
      <c r="P927" s="48"/>
      <c r="Q927" s="46"/>
      <c r="R927" s="48"/>
      <c r="S927" s="48"/>
      <c r="T927" s="48"/>
      <c r="U927" s="48"/>
      <c r="V927" s="48"/>
      <c r="W927" s="46"/>
      <c r="X927" s="48"/>
      <c r="Y927" s="48"/>
      <c r="Z927" s="157"/>
      <c r="AA927" s="47"/>
      <c r="AB927" s="97"/>
      <c r="AC927" s="49"/>
      <c r="AD927" s="49"/>
      <c r="AE927" s="49"/>
      <c r="AF927" s="49"/>
      <c r="AG927" s="49"/>
      <c r="AH927" s="47"/>
      <c r="AI927" s="47"/>
      <c r="AJ927" s="47"/>
      <c r="AK927" s="190"/>
      <c r="AL927" s="190"/>
      <c r="AM927" s="190"/>
      <c r="AN927" s="190"/>
      <c r="AO927" s="190"/>
      <c r="AP927" s="151"/>
      <c r="AQ927" s="322"/>
      <c r="AR927" s="322"/>
      <c r="AS927" s="322"/>
      <c r="AT927" s="47"/>
      <c r="AU927" s="47"/>
      <c r="AV927" s="47"/>
      <c r="AW927" s="47"/>
      <c r="AX927" s="322"/>
      <c r="AY927" s="98"/>
      <c r="AZ927" s="98"/>
      <c r="BA927" s="47"/>
      <c r="BB927" s="47"/>
      <c r="BC927" s="47"/>
      <c r="BD927" s="47"/>
      <c r="BE927" s="97"/>
      <c r="BF927" s="49"/>
      <c r="BG927" s="239"/>
      <c r="BH927" s="342"/>
      <c r="BI927" s="49"/>
      <c r="BJ927" s="49"/>
      <c r="BK927" s="49"/>
      <c r="BL927" s="49"/>
      <c r="BM927" s="49"/>
      <c r="BN927" s="47"/>
      <c r="BO927" s="49"/>
      <c r="BP927" s="49"/>
      <c r="BQ927" s="49"/>
      <c r="BR927" s="323"/>
      <c r="BS927" s="323"/>
      <c r="BT927" s="323"/>
      <c r="BU927" s="49"/>
      <c r="BV927" s="49"/>
      <c r="BW927" s="97"/>
      <c r="BX927" s="97"/>
      <c r="BY927" s="97"/>
      <c r="BZ927" s="97"/>
      <c r="CA927" s="49"/>
      <c r="CB927" s="49"/>
      <c r="CC927" s="49"/>
      <c r="CD927" s="49"/>
      <c r="CE927" s="49"/>
      <c r="CF927" s="49"/>
      <c r="CG927" s="49"/>
      <c r="CH927" s="49"/>
      <c r="CI927" s="97"/>
      <c r="CJ927" s="97"/>
      <c r="CK927" s="97"/>
      <c r="CL927" s="97"/>
      <c r="CM927" s="335"/>
      <c r="CN927" s="337"/>
      <c r="CO927" s="315" t="str">
        <f>IF(Формулы!R927&gt;V927,"22-?,Дата 14 - Прибыл из УФСИН; ","")&amp;IF(Формулы!Q927&gt;Y927,"25-?,Дата 13 - Выбыл в УФСИН;","")&amp;IF(YEAR(ДАННЫЕ!$F$1)=YEAR(ДАННЫЕ!B927),IF(AT927&gt;0,"","40-?, вявлен в текущем году! "),"")&amp;IF(YEAR($F$1)=YEAR(W927),IF(X927+Y927&gt;0,"","23-стоит, 24,25 - куда выбыл? "),"")&amp;IF(X927+Y927&gt;0,IF(YEAR($F$1)=YEAR(W927),"","24+25&gt;0? 23 - когда выбыл? "),"")&amp;IF(BA927&lt;BB927,"47&gt;=48; ","")&amp;IF(BA927&lt;BC927,"47&gt;=49; ","")&amp;IF(BA927&lt;BD927,"47&gt;=50; ","")&amp;IF(BE927&gt;0,IF(BF927&gt;0,IF(AU927&gt;AV927,"","41 и 42 - ? (51 и 52 &gt; 0);"),"51 &gt; 0 52 - ?;"),"")&amp;IF(AU927&gt;0,IF(AV927&gt;AU927,"41&gt;42;","")&amp;IF(BE927&gt;0,"","41&gt;0 51-?;"),"")&amp;IF(BF927&gt;0,IF(BE927&gt;0,"","52&gt;0 51-?;"),"")&amp;IF(AW927&gt;=AX927,"","43&gt;44;")&amp;IF(CA927&gt;0,IF(AW927&gt;0,"","71 &gt; 0 43-?;"),"")</f>
        <v/>
      </c>
    </row>
    <row r="928" spans="1:93" s="250" customFormat="1" ht="15" customHeight="1" x14ac:dyDescent="0.2">
      <c r="A928" s="45"/>
      <c r="B928" s="46"/>
      <c r="C928" s="121"/>
      <c r="D928" s="121"/>
      <c r="E928" s="336"/>
      <c r="F928" s="122"/>
      <c r="G928" s="46"/>
      <c r="H928" s="45"/>
      <c r="I928" s="45"/>
      <c r="J928" s="45"/>
      <c r="K928" s="45"/>
      <c r="L928" s="45"/>
      <c r="M928" s="46"/>
      <c r="N928" s="46"/>
      <c r="O928" s="48"/>
      <c r="P928" s="48"/>
      <c r="Q928" s="46"/>
      <c r="R928" s="48"/>
      <c r="S928" s="48"/>
      <c r="T928" s="48"/>
      <c r="U928" s="48"/>
      <c r="V928" s="48"/>
      <c r="W928" s="46"/>
      <c r="X928" s="48"/>
      <c r="Y928" s="48"/>
      <c r="Z928" s="157"/>
      <c r="AA928" s="47"/>
      <c r="AB928" s="97"/>
      <c r="AC928" s="49"/>
      <c r="AD928" s="49"/>
      <c r="AE928" s="49"/>
      <c r="AF928" s="49"/>
      <c r="AG928" s="49"/>
      <c r="AH928" s="47"/>
      <c r="AI928" s="47"/>
      <c r="AJ928" s="47"/>
      <c r="AK928" s="190"/>
      <c r="AL928" s="190"/>
      <c r="AM928" s="190"/>
      <c r="AN928" s="190"/>
      <c r="AO928" s="190"/>
      <c r="AP928" s="151"/>
      <c r="AQ928" s="322"/>
      <c r="AR928" s="322"/>
      <c r="AS928" s="322"/>
      <c r="AT928" s="47"/>
      <c r="AU928" s="47"/>
      <c r="AV928" s="47"/>
      <c r="AW928" s="47"/>
      <c r="AX928" s="322"/>
      <c r="AY928" s="98"/>
      <c r="AZ928" s="98"/>
      <c r="BA928" s="47"/>
      <c r="BB928" s="47"/>
      <c r="BC928" s="47"/>
      <c r="BD928" s="47"/>
      <c r="BE928" s="97"/>
      <c r="BF928" s="49"/>
      <c r="BG928" s="239"/>
      <c r="BH928" s="342"/>
      <c r="BI928" s="49"/>
      <c r="BJ928" s="49"/>
      <c r="BK928" s="49"/>
      <c r="BL928" s="49"/>
      <c r="BM928" s="49"/>
      <c r="BN928" s="47"/>
      <c r="BO928" s="49"/>
      <c r="BP928" s="49"/>
      <c r="BQ928" s="49"/>
      <c r="BR928" s="323"/>
      <c r="BS928" s="323"/>
      <c r="BT928" s="323"/>
      <c r="BU928" s="49"/>
      <c r="BV928" s="49"/>
      <c r="BW928" s="97"/>
      <c r="BX928" s="97"/>
      <c r="BY928" s="97"/>
      <c r="BZ928" s="97"/>
      <c r="CA928" s="49"/>
      <c r="CB928" s="49"/>
      <c r="CC928" s="49"/>
      <c r="CD928" s="49"/>
      <c r="CE928" s="49"/>
      <c r="CF928" s="49"/>
      <c r="CG928" s="49"/>
      <c r="CH928" s="49"/>
      <c r="CI928" s="97"/>
      <c r="CJ928" s="97"/>
      <c r="CK928" s="97"/>
      <c r="CL928" s="97"/>
      <c r="CM928" s="335"/>
      <c r="CN928" s="337"/>
      <c r="CO928" s="315" t="str">
        <f>IF(Формулы!R928&gt;V928,"22-?,Дата 14 - Прибыл из УФСИН; ","")&amp;IF(Формулы!Q928&gt;Y928,"25-?,Дата 13 - Выбыл в УФСИН;","")&amp;IF(YEAR(ДАННЫЕ!$F$1)=YEAR(ДАННЫЕ!B928),IF(AT928&gt;0,"","40-?, вявлен в текущем году! "),"")&amp;IF(YEAR($F$1)=YEAR(W928),IF(X928+Y928&gt;0,"","23-стоит, 24,25 - куда выбыл? "),"")&amp;IF(X928+Y928&gt;0,IF(YEAR($F$1)=YEAR(W928),"","24+25&gt;0? 23 - когда выбыл? "),"")&amp;IF(BA928&lt;BB928,"47&gt;=48; ","")&amp;IF(BA928&lt;BC928,"47&gt;=49; ","")&amp;IF(BA928&lt;BD928,"47&gt;=50; ","")&amp;IF(BE928&gt;0,IF(BF928&gt;0,IF(AU928&gt;AV928,"","41 и 42 - ? (51 и 52 &gt; 0);"),"51 &gt; 0 52 - ?;"),"")&amp;IF(AU928&gt;0,IF(AV928&gt;AU928,"41&gt;42;","")&amp;IF(BE928&gt;0,"","41&gt;0 51-?;"),"")&amp;IF(BF928&gt;0,IF(BE928&gt;0,"","52&gt;0 51-?;"),"")&amp;IF(AW928&gt;=AX928,"","43&gt;44;")&amp;IF(CA928&gt;0,IF(AW928&gt;0,"","71 &gt; 0 43-?;"),"")</f>
        <v/>
      </c>
    </row>
    <row r="929" spans="1:93" s="250" customFormat="1" ht="15" customHeight="1" x14ac:dyDescent="0.2">
      <c r="A929" s="45"/>
      <c r="B929" s="46"/>
      <c r="C929" s="121"/>
      <c r="D929" s="121"/>
      <c r="E929" s="336"/>
      <c r="F929" s="122"/>
      <c r="G929" s="46"/>
      <c r="H929" s="45"/>
      <c r="I929" s="45"/>
      <c r="J929" s="45"/>
      <c r="K929" s="45"/>
      <c r="L929" s="45"/>
      <c r="M929" s="46"/>
      <c r="N929" s="46"/>
      <c r="O929" s="48"/>
      <c r="P929" s="48"/>
      <c r="Q929" s="46"/>
      <c r="R929" s="48"/>
      <c r="S929" s="48"/>
      <c r="T929" s="48"/>
      <c r="U929" s="48"/>
      <c r="V929" s="48"/>
      <c r="W929" s="46"/>
      <c r="X929" s="48"/>
      <c r="Y929" s="48"/>
      <c r="Z929" s="157"/>
      <c r="AA929" s="47"/>
      <c r="AB929" s="97"/>
      <c r="AC929" s="49"/>
      <c r="AD929" s="49"/>
      <c r="AE929" s="49"/>
      <c r="AF929" s="49"/>
      <c r="AG929" s="49"/>
      <c r="AH929" s="47"/>
      <c r="AI929" s="47"/>
      <c r="AJ929" s="47"/>
      <c r="AK929" s="190"/>
      <c r="AL929" s="190"/>
      <c r="AM929" s="190"/>
      <c r="AN929" s="190"/>
      <c r="AO929" s="190"/>
      <c r="AP929" s="151"/>
      <c r="AQ929" s="322"/>
      <c r="AR929" s="322"/>
      <c r="AS929" s="322"/>
      <c r="AT929" s="47"/>
      <c r="AU929" s="47"/>
      <c r="AV929" s="47"/>
      <c r="AW929" s="47"/>
      <c r="AX929" s="322"/>
      <c r="AY929" s="98"/>
      <c r="AZ929" s="98"/>
      <c r="BA929" s="47"/>
      <c r="BB929" s="47"/>
      <c r="BC929" s="47"/>
      <c r="BD929" s="47"/>
      <c r="BE929" s="97"/>
      <c r="BF929" s="49"/>
      <c r="BG929" s="239"/>
      <c r="BH929" s="342"/>
      <c r="BI929" s="49"/>
      <c r="BJ929" s="49"/>
      <c r="BK929" s="49"/>
      <c r="BL929" s="49"/>
      <c r="BM929" s="49"/>
      <c r="BN929" s="47"/>
      <c r="BO929" s="49"/>
      <c r="BP929" s="49"/>
      <c r="BQ929" s="49"/>
      <c r="BR929" s="323"/>
      <c r="BS929" s="323"/>
      <c r="BT929" s="323"/>
      <c r="BU929" s="49"/>
      <c r="BV929" s="49"/>
      <c r="BW929" s="97"/>
      <c r="BX929" s="97"/>
      <c r="BY929" s="97"/>
      <c r="BZ929" s="97"/>
      <c r="CA929" s="49"/>
      <c r="CB929" s="49"/>
      <c r="CC929" s="49"/>
      <c r="CD929" s="49"/>
      <c r="CE929" s="49"/>
      <c r="CF929" s="49"/>
      <c r="CG929" s="49"/>
      <c r="CH929" s="49"/>
      <c r="CI929" s="97"/>
      <c r="CJ929" s="97"/>
      <c r="CK929" s="97"/>
      <c r="CL929" s="97"/>
      <c r="CM929" s="335"/>
      <c r="CN929" s="337"/>
      <c r="CO929" s="315" t="str">
        <f>IF(Формулы!R929&gt;V929,"22-?,Дата 14 - Прибыл из УФСИН; ","")&amp;IF(Формулы!Q929&gt;Y929,"25-?,Дата 13 - Выбыл в УФСИН;","")&amp;IF(YEAR(ДАННЫЕ!$F$1)=YEAR(ДАННЫЕ!B929),IF(AT929&gt;0,"","40-?, вявлен в текущем году! "),"")&amp;IF(YEAR($F$1)=YEAR(W929),IF(X929+Y929&gt;0,"","23-стоит, 24,25 - куда выбыл? "),"")&amp;IF(X929+Y929&gt;0,IF(YEAR($F$1)=YEAR(W929),"","24+25&gt;0? 23 - когда выбыл? "),"")&amp;IF(BA929&lt;BB929,"47&gt;=48; ","")&amp;IF(BA929&lt;BC929,"47&gt;=49; ","")&amp;IF(BA929&lt;BD929,"47&gt;=50; ","")&amp;IF(BE929&gt;0,IF(BF929&gt;0,IF(AU929&gt;AV929,"","41 и 42 - ? (51 и 52 &gt; 0);"),"51 &gt; 0 52 - ?;"),"")&amp;IF(AU929&gt;0,IF(AV929&gt;AU929,"41&gt;42;","")&amp;IF(BE929&gt;0,"","41&gt;0 51-?;"),"")&amp;IF(BF929&gt;0,IF(BE929&gt;0,"","52&gt;0 51-?;"),"")&amp;IF(AW929&gt;=AX929,"","43&gt;44;")&amp;IF(CA929&gt;0,IF(AW929&gt;0,"","71 &gt; 0 43-?;"),"")</f>
        <v/>
      </c>
    </row>
    <row r="930" spans="1:93" s="250" customFormat="1" ht="15" customHeight="1" x14ac:dyDescent="0.2">
      <c r="A930" s="45"/>
      <c r="B930" s="46"/>
      <c r="C930" s="121"/>
      <c r="D930" s="121"/>
      <c r="E930" s="336"/>
      <c r="F930" s="122"/>
      <c r="G930" s="46"/>
      <c r="H930" s="45"/>
      <c r="I930" s="45"/>
      <c r="J930" s="45"/>
      <c r="K930" s="45"/>
      <c r="L930" s="45"/>
      <c r="M930" s="46"/>
      <c r="N930" s="46"/>
      <c r="O930" s="48"/>
      <c r="P930" s="48"/>
      <c r="Q930" s="46"/>
      <c r="R930" s="48"/>
      <c r="S930" s="48"/>
      <c r="T930" s="48"/>
      <c r="U930" s="48"/>
      <c r="V930" s="48"/>
      <c r="W930" s="46"/>
      <c r="X930" s="48"/>
      <c r="Y930" s="48"/>
      <c r="Z930" s="157"/>
      <c r="AA930" s="47"/>
      <c r="AB930" s="97"/>
      <c r="AC930" s="49"/>
      <c r="AD930" s="49"/>
      <c r="AE930" s="49"/>
      <c r="AF930" s="49"/>
      <c r="AG930" s="49"/>
      <c r="AH930" s="47"/>
      <c r="AI930" s="47"/>
      <c r="AJ930" s="47"/>
      <c r="AK930" s="190"/>
      <c r="AL930" s="190"/>
      <c r="AM930" s="190"/>
      <c r="AN930" s="190"/>
      <c r="AO930" s="190"/>
      <c r="AP930" s="151"/>
      <c r="AQ930" s="322"/>
      <c r="AR930" s="322"/>
      <c r="AS930" s="322"/>
      <c r="AT930" s="47"/>
      <c r="AU930" s="47"/>
      <c r="AV930" s="47"/>
      <c r="AW930" s="47"/>
      <c r="AX930" s="322"/>
      <c r="AY930" s="98"/>
      <c r="AZ930" s="98"/>
      <c r="BA930" s="47"/>
      <c r="BB930" s="47"/>
      <c r="BC930" s="47"/>
      <c r="BD930" s="47"/>
      <c r="BE930" s="97"/>
      <c r="BF930" s="49"/>
      <c r="BG930" s="239"/>
      <c r="BH930" s="342"/>
      <c r="BI930" s="49"/>
      <c r="BJ930" s="49"/>
      <c r="BK930" s="49"/>
      <c r="BL930" s="49"/>
      <c r="BM930" s="49"/>
      <c r="BN930" s="47"/>
      <c r="BO930" s="49"/>
      <c r="BP930" s="49"/>
      <c r="BQ930" s="49"/>
      <c r="BR930" s="323"/>
      <c r="BS930" s="323"/>
      <c r="BT930" s="323"/>
      <c r="BU930" s="49"/>
      <c r="BV930" s="49"/>
      <c r="BW930" s="97"/>
      <c r="BX930" s="97"/>
      <c r="BY930" s="97"/>
      <c r="BZ930" s="97"/>
      <c r="CA930" s="49"/>
      <c r="CB930" s="49"/>
      <c r="CC930" s="49"/>
      <c r="CD930" s="49"/>
      <c r="CE930" s="49"/>
      <c r="CF930" s="49"/>
      <c r="CG930" s="49"/>
      <c r="CH930" s="49"/>
      <c r="CI930" s="97"/>
      <c r="CJ930" s="97"/>
      <c r="CK930" s="97"/>
      <c r="CL930" s="97"/>
      <c r="CM930" s="335"/>
      <c r="CN930" s="337"/>
      <c r="CO930" s="315" t="str">
        <f>IF(Формулы!R930&gt;V930,"22-?,Дата 14 - Прибыл из УФСИН; ","")&amp;IF(Формулы!Q930&gt;Y930,"25-?,Дата 13 - Выбыл в УФСИН;","")&amp;IF(YEAR(ДАННЫЕ!$F$1)=YEAR(ДАННЫЕ!B930),IF(AT930&gt;0,"","40-?, вявлен в текущем году! "),"")&amp;IF(YEAR($F$1)=YEAR(W930),IF(X930+Y930&gt;0,"","23-стоит, 24,25 - куда выбыл? "),"")&amp;IF(X930+Y930&gt;0,IF(YEAR($F$1)=YEAR(W930),"","24+25&gt;0? 23 - когда выбыл? "),"")&amp;IF(BA930&lt;BB930,"47&gt;=48; ","")&amp;IF(BA930&lt;BC930,"47&gt;=49; ","")&amp;IF(BA930&lt;BD930,"47&gt;=50; ","")&amp;IF(BE930&gt;0,IF(BF930&gt;0,IF(AU930&gt;AV930,"","41 и 42 - ? (51 и 52 &gt; 0);"),"51 &gt; 0 52 - ?;"),"")&amp;IF(AU930&gt;0,IF(AV930&gt;AU930,"41&gt;42;","")&amp;IF(BE930&gt;0,"","41&gt;0 51-?;"),"")&amp;IF(BF930&gt;0,IF(BE930&gt;0,"","52&gt;0 51-?;"),"")&amp;IF(AW930&gt;=AX930,"","43&gt;44;")&amp;IF(CA930&gt;0,IF(AW930&gt;0,"","71 &gt; 0 43-?;"),"")</f>
        <v/>
      </c>
    </row>
    <row r="931" spans="1:93" s="250" customFormat="1" ht="15" customHeight="1" x14ac:dyDescent="0.2">
      <c r="A931" s="45"/>
      <c r="B931" s="46"/>
      <c r="C931" s="121"/>
      <c r="D931" s="121"/>
      <c r="E931" s="336"/>
      <c r="F931" s="122"/>
      <c r="G931" s="46"/>
      <c r="H931" s="45"/>
      <c r="I931" s="45"/>
      <c r="J931" s="45"/>
      <c r="K931" s="45"/>
      <c r="L931" s="45"/>
      <c r="M931" s="46"/>
      <c r="N931" s="46"/>
      <c r="O931" s="48"/>
      <c r="P931" s="48"/>
      <c r="Q931" s="46"/>
      <c r="R931" s="48"/>
      <c r="S931" s="48"/>
      <c r="T931" s="48"/>
      <c r="U931" s="48"/>
      <c r="V931" s="48"/>
      <c r="W931" s="46"/>
      <c r="X931" s="48"/>
      <c r="Y931" s="48"/>
      <c r="Z931" s="157"/>
      <c r="AA931" s="47"/>
      <c r="AB931" s="97"/>
      <c r="AC931" s="49"/>
      <c r="AD931" s="49"/>
      <c r="AE931" s="49"/>
      <c r="AF931" s="49"/>
      <c r="AG931" s="49"/>
      <c r="AH931" s="47"/>
      <c r="AI931" s="47"/>
      <c r="AJ931" s="47"/>
      <c r="AK931" s="190"/>
      <c r="AL931" s="190"/>
      <c r="AM931" s="190"/>
      <c r="AN931" s="190"/>
      <c r="AO931" s="190"/>
      <c r="AP931" s="151"/>
      <c r="AQ931" s="322"/>
      <c r="AR931" s="322"/>
      <c r="AS931" s="322"/>
      <c r="AT931" s="47"/>
      <c r="AU931" s="47"/>
      <c r="AV931" s="47"/>
      <c r="AW931" s="47"/>
      <c r="AX931" s="322"/>
      <c r="AY931" s="98"/>
      <c r="AZ931" s="98"/>
      <c r="BA931" s="47"/>
      <c r="BB931" s="47"/>
      <c r="BC931" s="47"/>
      <c r="BD931" s="47"/>
      <c r="BE931" s="97"/>
      <c r="BF931" s="49"/>
      <c r="BG931" s="239"/>
      <c r="BH931" s="342"/>
      <c r="BI931" s="49"/>
      <c r="BJ931" s="49"/>
      <c r="BK931" s="49"/>
      <c r="BL931" s="49"/>
      <c r="BM931" s="49"/>
      <c r="BN931" s="47"/>
      <c r="BO931" s="49"/>
      <c r="BP931" s="49"/>
      <c r="BQ931" s="49"/>
      <c r="BR931" s="323"/>
      <c r="BS931" s="323"/>
      <c r="BT931" s="323"/>
      <c r="BU931" s="49"/>
      <c r="BV931" s="49"/>
      <c r="BW931" s="97"/>
      <c r="BX931" s="97"/>
      <c r="BY931" s="97"/>
      <c r="BZ931" s="97"/>
      <c r="CA931" s="49"/>
      <c r="CB931" s="49"/>
      <c r="CC931" s="49"/>
      <c r="CD931" s="49"/>
      <c r="CE931" s="49"/>
      <c r="CF931" s="49"/>
      <c r="CG931" s="49"/>
      <c r="CH931" s="49"/>
      <c r="CI931" s="97"/>
      <c r="CJ931" s="97"/>
      <c r="CK931" s="97"/>
      <c r="CL931" s="97"/>
      <c r="CM931" s="335"/>
      <c r="CN931" s="337"/>
      <c r="CO931" s="315" t="str">
        <f>IF(Формулы!R931&gt;V931,"22-?,Дата 14 - Прибыл из УФСИН; ","")&amp;IF(Формулы!Q931&gt;Y931,"25-?,Дата 13 - Выбыл в УФСИН;","")&amp;IF(YEAR(ДАННЫЕ!$F$1)=YEAR(ДАННЫЕ!B931),IF(AT931&gt;0,"","40-?, вявлен в текущем году! "),"")&amp;IF(YEAR($F$1)=YEAR(W931),IF(X931+Y931&gt;0,"","23-стоит, 24,25 - куда выбыл? "),"")&amp;IF(X931+Y931&gt;0,IF(YEAR($F$1)=YEAR(W931),"","24+25&gt;0? 23 - когда выбыл? "),"")&amp;IF(BA931&lt;BB931,"47&gt;=48; ","")&amp;IF(BA931&lt;BC931,"47&gt;=49; ","")&amp;IF(BA931&lt;BD931,"47&gt;=50; ","")&amp;IF(BE931&gt;0,IF(BF931&gt;0,IF(AU931&gt;AV931,"","41 и 42 - ? (51 и 52 &gt; 0);"),"51 &gt; 0 52 - ?;"),"")&amp;IF(AU931&gt;0,IF(AV931&gt;AU931,"41&gt;42;","")&amp;IF(BE931&gt;0,"","41&gt;0 51-?;"),"")&amp;IF(BF931&gt;0,IF(BE931&gt;0,"","52&gt;0 51-?;"),"")&amp;IF(AW931&gt;=AX931,"","43&gt;44;")&amp;IF(CA931&gt;0,IF(AW931&gt;0,"","71 &gt; 0 43-?;"),"")</f>
        <v/>
      </c>
    </row>
    <row r="932" spans="1:93" s="250" customFormat="1" ht="15" customHeight="1" x14ac:dyDescent="0.2">
      <c r="A932" s="45"/>
      <c r="B932" s="46"/>
      <c r="C932" s="121"/>
      <c r="D932" s="121"/>
      <c r="E932" s="336"/>
      <c r="F932" s="122"/>
      <c r="G932" s="46"/>
      <c r="H932" s="45"/>
      <c r="I932" s="45"/>
      <c r="J932" s="45"/>
      <c r="K932" s="45"/>
      <c r="L932" s="45"/>
      <c r="M932" s="46"/>
      <c r="N932" s="46"/>
      <c r="O932" s="48"/>
      <c r="P932" s="48"/>
      <c r="Q932" s="46"/>
      <c r="R932" s="48"/>
      <c r="S932" s="48"/>
      <c r="T932" s="48"/>
      <c r="U932" s="48"/>
      <c r="V932" s="48"/>
      <c r="W932" s="46"/>
      <c r="X932" s="48"/>
      <c r="Y932" s="48"/>
      <c r="Z932" s="157"/>
      <c r="AA932" s="47"/>
      <c r="AB932" s="97"/>
      <c r="AC932" s="49"/>
      <c r="AD932" s="49"/>
      <c r="AE932" s="49"/>
      <c r="AF932" s="49"/>
      <c r="AG932" s="49"/>
      <c r="AH932" s="47"/>
      <c r="AI932" s="47"/>
      <c r="AJ932" s="47"/>
      <c r="AK932" s="190"/>
      <c r="AL932" s="190"/>
      <c r="AM932" s="190"/>
      <c r="AN932" s="190"/>
      <c r="AO932" s="190"/>
      <c r="AP932" s="151"/>
      <c r="AQ932" s="322"/>
      <c r="AR932" s="322"/>
      <c r="AS932" s="322"/>
      <c r="AT932" s="47"/>
      <c r="AU932" s="47"/>
      <c r="AV932" s="47"/>
      <c r="AW932" s="47"/>
      <c r="AX932" s="322"/>
      <c r="AY932" s="98"/>
      <c r="AZ932" s="98"/>
      <c r="BA932" s="47"/>
      <c r="BB932" s="47"/>
      <c r="BC932" s="47"/>
      <c r="BD932" s="47"/>
      <c r="BE932" s="97"/>
      <c r="BF932" s="49"/>
      <c r="BG932" s="239"/>
      <c r="BH932" s="342"/>
      <c r="BI932" s="49"/>
      <c r="BJ932" s="49"/>
      <c r="BK932" s="49"/>
      <c r="BL932" s="49"/>
      <c r="BM932" s="49"/>
      <c r="BN932" s="47"/>
      <c r="BO932" s="49"/>
      <c r="BP932" s="49"/>
      <c r="BQ932" s="49"/>
      <c r="BR932" s="323"/>
      <c r="BS932" s="323"/>
      <c r="BT932" s="323"/>
      <c r="BU932" s="49"/>
      <c r="BV932" s="49"/>
      <c r="BW932" s="97"/>
      <c r="BX932" s="97"/>
      <c r="BY932" s="97"/>
      <c r="BZ932" s="97"/>
      <c r="CA932" s="49"/>
      <c r="CB932" s="49"/>
      <c r="CC932" s="49"/>
      <c r="CD932" s="49"/>
      <c r="CE932" s="49"/>
      <c r="CF932" s="49"/>
      <c r="CG932" s="49"/>
      <c r="CH932" s="49"/>
      <c r="CI932" s="97"/>
      <c r="CJ932" s="97"/>
      <c r="CK932" s="97"/>
      <c r="CL932" s="97"/>
      <c r="CM932" s="335"/>
      <c r="CN932" s="337"/>
      <c r="CO932" s="315" t="str">
        <f>IF(Формулы!R932&gt;V932,"22-?,Дата 14 - Прибыл из УФСИН; ","")&amp;IF(Формулы!Q932&gt;Y932,"25-?,Дата 13 - Выбыл в УФСИН;","")&amp;IF(YEAR(ДАННЫЕ!$F$1)=YEAR(ДАННЫЕ!B932),IF(AT932&gt;0,"","40-?, вявлен в текущем году! "),"")&amp;IF(YEAR($F$1)=YEAR(W932),IF(X932+Y932&gt;0,"","23-стоит, 24,25 - куда выбыл? "),"")&amp;IF(X932+Y932&gt;0,IF(YEAR($F$1)=YEAR(W932),"","24+25&gt;0? 23 - когда выбыл? "),"")&amp;IF(BA932&lt;BB932,"47&gt;=48; ","")&amp;IF(BA932&lt;BC932,"47&gt;=49; ","")&amp;IF(BA932&lt;BD932,"47&gt;=50; ","")&amp;IF(BE932&gt;0,IF(BF932&gt;0,IF(AU932&gt;AV932,"","41 и 42 - ? (51 и 52 &gt; 0);"),"51 &gt; 0 52 - ?;"),"")&amp;IF(AU932&gt;0,IF(AV932&gt;AU932,"41&gt;42;","")&amp;IF(BE932&gt;0,"","41&gt;0 51-?;"),"")&amp;IF(BF932&gt;0,IF(BE932&gt;0,"","52&gt;0 51-?;"),"")&amp;IF(AW932&gt;=AX932,"","43&gt;44;")&amp;IF(CA932&gt;0,IF(AW932&gt;0,"","71 &gt; 0 43-?;"),"")</f>
        <v/>
      </c>
    </row>
    <row r="933" spans="1:93" s="250" customFormat="1" ht="15" customHeight="1" x14ac:dyDescent="0.2">
      <c r="A933" s="45"/>
      <c r="B933" s="46"/>
      <c r="C933" s="121"/>
      <c r="D933" s="121"/>
      <c r="E933" s="336"/>
      <c r="F933" s="122"/>
      <c r="G933" s="46"/>
      <c r="H933" s="45"/>
      <c r="I933" s="45"/>
      <c r="J933" s="45"/>
      <c r="K933" s="45"/>
      <c r="L933" s="45"/>
      <c r="M933" s="46"/>
      <c r="N933" s="46"/>
      <c r="O933" s="48"/>
      <c r="P933" s="48"/>
      <c r="Q933" s="46"/>
      <c r="R933" s="48"/>
      <c r="S933" s="48"/>
      <c r="T933" s="48"/>
      <c r="U933" s="48"/>
      <c r="V933" s="48"/>
      <c r="W933" s="46"/>
      <c r="X933" s="48"/>
      <c r="Y933" s="48"/>
      <c r="Z933" s="157"/>
      <c r="AA933" s="47"/>
      <c r="AB933" s="97"/>
      <c r="AC933" s="49"/>
      <c r="AD933" s="49"/>
      <c r="AE933" s="49"/>
      <c r="AF933" s="49"/>
      <c r="AG933" s="49"/>
      <c r="AH933" s="47"/>
      <c r="AI933" s="47"/>
      <c r="AJ933" s="47"/>
      <c r="AK933" s="190"/>
      <c r="AL933" s="190"/>
      <c r="AM933" s="190"/>
      <c r="AN933" s="190"/>
      <c r="AO933" s="190"/>
      <c r="AP933" s="151"/>
      <c r="AQ933" s="322"/>
      <c r="AR933" s="322"/>
      <c r="AS933" s="322"/>
      <c r="AT933" s="47"/>
      <c r="AU933" s="47"/>
      <c r="AV933" s="47"/>
      <c r="AW933" s="47"/>
      <c r="AX933" s="322"/>
      <c r="AY933" s="98"/>
      <c r="AZ933" s="98"/>
      <c r="BA933" s="47"/>
      <c r="BB933" s="47"/>
      <c r="BC933" s="47"/>
      <c r="BD933" s="47"/>
      <c r="BE933" s="97"/>
      <c r="BF933" s="49"/>
      <c r="BG933" s="239"/>
      <c r="BH933" s="342"/>
      <c r="BI933" s="49"/>
      <c r="BJ933" s="49"/>
      <c r="BK933" s="49"/>
      <c r="BL933" s="49"/>
      <c r="BM933" s="49"/>
      <c r="BN933" s="47"/>
      <c r="BO933" s="49"/>
      <c r="BP933" s="49"/>
      <c r="BQ933" s="49"/>
      <c r="BR933" s="323"/>
      <c r="BS933" s="323"/>
      <c r="BT933" s="323"/>
      <c r="BU933" s="49"/>
      <c r="BV933" s="49"/>
      <c r="BW933" s="97"/>
      <c r="BX933" s="97"/>
      <c r="BY933" s="97"/>
      <c r="BZ933" s="97"/>
      <c r="CA933" s="49"/>
      <c r="CB933" s="49"/>
      <c r="CC933" s="49"/>
      <c r="CD933" s="49"/>
      <c r="CE933" s="49"/>
      <c r="CF933" s="49"/>
      <c r="CG933" s="49"/>
      <c r="CH933" s="49"/>
      <c r="CI933" s="97"/>
      <c r="CJ933" s="97"/>
      <c r="CK933" s="97"/>
      <c r="CL933" s="97"/>
      <c r="CM933" s="335"/>
      <c r="CN933" s="337"/>
      <c r="CO933" s="315" t="str">
        <f>IF(Формулы!R933&gt;V933,"22-?,Дата 14 - Прибыл из УФСИН; ","")&amp;IF(Формулы!Q933&gt;Y933,"25-?,Дата 13 - Выбыл в УФСИН;","")&amp;IF(YEAR(ДАННЫЕ!$F$1)=YEAR(ДАННЫЕ!B933),IF(AT933&gt;0,"","40-?, вявлен в текущем году! "),"")&amp;IF(YEAR($F$1)=YEAR(W933),IF(X933+Y933&gt;0,"","23-стоит, 24,25 - куда выбыл? "),"")&amp;IF(X933+Y933&gt;0,IF(YEAR($F$1)=YEAR(W933),"","24+25&gt;0? 23 - когда выбыл? "),"")&amp;IF(BA933&lt;BB933,"47&gt;=48; ","")&amp;IF(BA933&lt;BC933,"47&gt;=49; ","")&amp;IF(BA933&lt;BD933,"47&gt;=50; ","")&amp;IF(BE933&gt;0,IF(BF933&gt;0,IF(AU933&gt;AV933,"","41 и 42 - ? (51 и 52 &gt; 0);"),"51 &gt; 0 52 - ?;"),"")&amp;IF(AU933&gt;0,IF(AV933&gt;AU933,"41&gt;42;","")&amp;IF(BE933&gt;0,"","41&gt;0 51-?;"),"")&amp;IF(BF933&gt;0,IF(BE933&gt;0,"","52&gt;0 51-?;"),"")&amp;IF(AW933&gt;=AX933,"","43&gt;44;")&amp;IF(CA933&gt;0,IF(AW933&gt;0,"","71 &gt; 0 43-?;"),"")</f>
        <v/>
      </c>
    </row>
    <row r="934" spans="1:93" s="250" customFormat="1" ht="15" customHeight="1" x14ac:dyDescent="0.2">
      <c r="A934" s="45"/>
      <c r="B934" s="46"/>
      <c r="C934" s="121"/>
      <c r="D934" s="121"/>
      <c r="E934" s="336"/>
      <c r="F934" s="122"/>
      <c r="G934" s="46"/>
      <c r="H934" s="45"/>
      <c r="I934" s="45"/>
      <c r="J934" s="45"/>
      <c r="K934" s="45"/>
      <c r="L934" s="45"/>
      <c r="M934" s="46"/>
      <c r="N934" s="46"/>
      <c r="O934" s="48"/>
      <c r="P934" s="48"/>
      <c r="Q934" s="46"/>
      <c r="R934" s="48"/>
      <c r="S934" s="48"/>
      <c r="T934" s="48"/>
      <c r="U934" s="48"/>
      <c r="V934" s="48"/>
      <c r="W934" s="46"/>
      <c r="X934" s="48"/>
      <c r="Y934" s="48"/>
      <c r="Z934" s="157"/>
      <c r="AA934" s="47"/>
      <c r="AB934" s="97"/>
      <c r="AC934" s="49"/>
      <c r="AD934" s="49"/>
      <c r="AE934" s="49"/>
      <c r="AF934" s="49"/>
      <c r="AG934" s="49"/>
      <c r="AH934" s="47"/>
      <c r="AI934" s="47"/>
      <c r="AJ934" s="47"/>
      <c r="AK934" s="190"/>
      <c r="AL934" s="190"/>
      <c r="AM934" s="190"/>
      <c r="AN934" s="190"/>
      <c r="AO934" s="190"/>
      <c r="AP934" s="151"/>
      <c r="AQ934" s="322"/>
      <c r="AR934" s="322"/>
      <c r="AS934" s="322"/>
      <c r="AT934" s="47"/>
      <c r="AU934" s="47"/>
      <c r="AV934" s="47"/>
      <c r="AW934" s="47"/>
      <c r="AX934" s="322"/>
      <c r="AY934" s="98"/>
      <c r="AZ934" s="98"/>
      <c r="BA934" s="47"/>
      <c r="BB934" s="47"/>
      <c r="BC934" s="47"/>
      <c r="BD934" s="47"/>
      <c r="BE934" s="97"/>
      <c r="BF934" s="49"/>
      <c r="BG934" s="239"/>
      <c r="BH934" s="342"/>
      <c r="BI934" s="49"/>
      <c r="BJ934" s="49"/>
      <c r="BK934" s="49"/>
      <c r="BL934" s="49"/>
      <c r="BM934" s="49"/>
      <c r="BN934" s="47"/>
      <c r="BO934" s="49"/>
      <c r="BP934" s="49"/>
      <c r="BQ934" s="49"/>
      <c r="BR934" s="323"/>
      <c r="BS934" s="323"/>
      <c r="BT934" s="323"/>
      <c r="BU934" s="49"/>
      <c r="BV934" s="49"/>
      <c r="BW934" s="97"/>
      <c r="BX934" s="97"/>
      <c r="BY934" s="97"/>
      <c r="BZ934" s="97"/>
      <c r="CA934" s="49"/>
      <c r="CB934" s="49"/>
      <c r="CC934" s="49"/>
      <c r="CD934" s="49"/>
      <c r="CE934" s="49"/>
      <c r="CF934" s="49"/>
      <c r="CG934" s="49"/>
      <c r="CH934" s="49"/>
      <c r="CI934" s="97"/>
      <c r="CJ934" s="97"/>
      <c r="CK934" s="97"/>
      <c r="CL934" s="97"/>
      <c r="CM934" s="335"/>
      <c r="CN934" s="337"/>
      <c r="CO934" s="315" t="str">
        <f>IF(Формулы!R934&gt;V934,"22-?,Дата 14 - Прибыл из УФСИН; ","")&amp;IF(Формулы!Q934&gt;Y934,"25-?,Дата 13 - Выбыл в УФСИН;","")&amp;IF(YEAR(ДАННЫЕ!$F$1)=YEAR(ДАННЫЕ!B934),IF(AT934&gt;0,"","40-?, вявлен в текущем году! "),"")&amp;IF(YEAR($F$1)=YEAR(W934),IF(X934+Y934&gt;0,"","23-стоит, 24,25 - куда выбыл? "),"")&amp;IF(X934+Y934&gt;0,IF(YEAR($F$1)=YEAR(W934),"","24+25&gt;0? 23 - когда выбыл? "),"")&amp;IF(BA934&lt;BB934,"47&gt;=48; ","")&amp;IF(BA934&lt;BC934,"47&gt;=49; ","")&amp;IF(BA934&lt;BD934,"47&gt;=50; ","")&amp;IF(BE934&gt;0,IF(BF934&gt;0,IF(AU934&gt;AV934,"","41 и 42 - ? (51 и 52 &gt; 0);"),"51 &gt; 0 52 - ?;"),"")&amp;IF(AU934&gt;0,IF(AV934&gt;AU934,"41&gt;42;","")&amp;IF(BE934&gt;0,"","41&gt;0 51-?;"),"")&amp;IF(BF934&gt;0,IF(BE934&gt;0,"","52&gt;0 51-?;"),"")&amp;IF(AW934&gt;=AX934,"","43&gt;44;")&amp;IF(CA934&gt;0,IF(AW934&gt;0,"","71 &gt; 0 43-?;"),"")</f>
        <v/>
      </c>
    </row>
    <row r="935" spans="1:93" s="250" customFormat="1" ht="15" customHeight="1" x14ac:dyDescent="0.2">
      <c r="A935" s="45"/>
      <c r="B935" s="46"/>
      <c r="C935" s="121"/>
      <c r="D935" s="121"/>
      <c r="E935" s="336"/>
      <c r="F935" s="122"/>
      <c r="G935" s="46"/>
      <c r="H935" s="45"/>
      <c r="I935" s="45"/>
      <c r="J935" s="45"/>
      <c r="K935" s="45"/>
      <c r="L935" s="45"/>
      <c r="M935" s="46"/>
      <c r="N935" s="46"/>
      <c r="O935" s="48"/>
      <c r="P935" s="48"/>
      <c r="Q935" s="46"/>
      <c r="R935" s="48"/>
      <c r="S935" s="48"/>
      <c r="T935" s="48"/>
      <c r="U935" s="48"/>
      <c r="V935" s="48"/>
      <c r="W935" s="46"/>
      <c r="X935" s="48"/>
      <c r="Y935" s="48"/>
      <c r="Z935" s="157"/>
      <c r="AA935" s="47"/>
      <c r="AB935" s="97"/>
      <c r="AC935" s="49"/>
      <c r="AD935" s="49"/>
      <c r="AE935" s="49"/>
      <c r="AF935" s="49"/>
      <c r="AG935" s="49"/>
      <c r="AH935" s="47"/>
      <c r="AI935" s="47"/>
      <c r="AJ935" s="47"/>
      <c r="AK935" s="190"/>
      <c r="AL935" s="190"/>
      <c r="AM935" s="190"/>
      <c r="AN935" s="190"/>
      <c r="AO935" s="190"/>
      <c r="AP935" s="151"/>
      <c r="AQ935" s="322"/>
      <c r="AR935" s="322"/>
      <c r="AS935" s="322"/>
      <c r="AT935" s="47"/>
      <c r="AU935" s="47"/>
      <c r="AV935" s="47"/>
      <c r="AW935" s="47"/>
      <c r="AX935" s="322"/>
      <c r="AY935" s="98"/>
      <c r="AZ935" s="98"/>
      <c r="BA935" s="47"/>
      <c r="BB935" s="47"/>
      <c r="BC935" s="47"/>
      <c r="BD935" s="47"/>
      <c r="BE935" s="97"/>
      <c r="BF935" s="49"/>
      <c r="BG935" s="239"/>
      <c r="BH935" s="342"/>
      <c r="BI935" s="49"/>
      <c r="BJ935" s="49"/>
      <c r="BK935" s="49"/>
      <c r="BL935" s="49"/>
      <c r="BM935" s="49"/>
      <c r="BN935" s="47"/>
      <c r="BO935" s="49"/>
      <c r="BP935" s="49"/>
      <c r="BQ935" s="49"/>
      <c r="BR935" s="323"/>
      <c r="BS935" s="323"/>
      <c r="BT935" s="323"/>
      <c r="BU935" s="49"/>
      <c r="BV935" s="49"/>
      <c r="BW935" s="97"/>
      <c r="BX935" s="97"/>
      <c r="BY935" s="97"/>
      <c r="BZ935" s="97"/>
      <c r="CA935" s="49"/>
      <c r="CB935" s="49"/>
      <c r="CC935" s="49"/>
      <c r="CD935" s="49"/>
      <c r="CE935" s="49"/>
      <c r="CF935" s="49"/>
      <c r="CG935" s="49"/>
      <c r="CH935" s="49"/>
      <c r="CI935" s="97"/>
      <c r="CJ935" s="97"/>
      <c r="CK935" s="97"/>
      <c r="CL935" s="97"/>
      <c r="CM935" s="335"/>
      <c r="CN935" s="337"/>
      <c r="CO935" s="315" t="str">
        <f>IF(Формулы!R935&gt;V935,"22-?,Дата 14 - Прибыл из УФСИН; ","")&amp;IF(Формулы!Q935&gt;Y935,"25-?,Дата 13 - Выбыл в УФСИН;","")&amp;IF(YEAR(ДАННЫЕ!$F$1)=YEAR(ДАННЫЕ!B935),IF(AT935&gt;0,"","40-?, вявлен в текущем году! "),"")&amp;IF(YEAR($F$1)=YEAR(W935),IF(X935+Y935&gt;0,"","23-стоит, 24,25 - куда выбыл? "),"")&amp;IF(X935+Y935&gt;0,IF(YEAR($F$1)=YEAR(W935),"","24+25&gt;0? 23 - когда выбыл? "),"")&amp;IF(BA935&lt;BB935,"47&gt;=48; ","")&amp;IF(BA935&lt;BC935,"47&gt;=49; ","")&amp;IF(BA935&lt;BD935,"47&gt;=50; ","")&amp;IF(BE935&gt;0,IF(BF935&gt;0,IF(AU935&gt;AV935,"","41 и 42 - ? (51 и 52 &gt; 0);"),"51 &gt; 0 52 - ?;"),"")&amp;IF(AU935&gt;0,IF(AV935&gt;AU935,"41&gt;42;","")&amp;IF(BE935&gt;0,"","41&gt;0 51-?;"),"")&amp;IF(BF935&gt;0,IF(BE935&gt;0,"","52&gt;0 51-?;"),"")&amp;IF(AW935&gt;=AX935,"","43&gt;44;")&amp;IF(CA935&gt;0,IF(AW935&gt;0,"","71 &gt; 0 43-?;"),"")</f>
        <v/>
      </c>
    </row>
    <row r="936" spans="1:93" s="250" customFormat="1" ht="15" customHeight="1" x14ac:dyDescent="0.2">
      <c r="A936" s="45"/>
      <c r="B936" s="46"/>
      <c r="C936" s="121"/>
      <c r="D936" s="121"/>
      <c r="E936" s="336"/>
      <c r="F936" s="122"/>
      <c r="G936" s="46"/>
      <c r="H936" s="45"/>
      <c r="I936" s="45"/>
      <c r="J936" s="45"/>
      <c r="K936" s="45"/>
      <c r="L936" s="45"/>
      <c r="M936" s="46"/>
      <c r="N936" s="46"/>
      <c r="O936" s="48"/>
      <c r="P936" s="48"/>
      <c r="Q936" s="46"/>
      <c r="R936" s="48"/>
      <c r="S936" s="48"/>
      <c r="T936" s="48"/>
      <c r="U936" s="48"/>
      <c r="V936" s="48"/>
      <c r="W936" s="46"/>
      <c r="X936" s="48"/>
      <c r="Y936" s="48"/>
      <c r="Z936" s="157"/>
      <c r="AA936" s="47"/>
      <c r="AB936" s="97"/>
      <c r="AC936" s="49"/>
      <c r="AD936" s="49"/>
      <c r="AE936" s="49"/>
      <c r="AF936" s="49"/>
      <c r="AG936" s="49"/>
      <c r="AH936" s="47"/>
      <c r="AI936" s="47"/>
      <c r="AJ936" s="47"/>
      <c r="AK936" s="190"/>
      <c r="AL936" s="190"/>
      <c r="AM936" s="190"/>
      <c r="AN936" s="190"/>
      <c r="AO936" s="190"/>
      <c r="AP936" s="151"/>
      <c r="AQ936" s="322"/>
      <c r="AR936" s="322"/>
      <c r="AS936" s="322"/>
      <c r="AT936" s="47"/>
      <c r="AU936" s="47"/>
      <c r="AV936" s="47"/>
      <c r="AW936" s="47"/>
      <c r="AX936" s="322"/>
      <c r="AY936" s="98"/>
      <c r="AZ936" s="98"/>
      <c r="BA936" s="47"/>
      <c r="BB936" s="47"/>
      <c r="BC936" s="47"/>
      <c r="BD936" s="47"/>
      <c r="BE936" s="97"/>
      <c r="BF936" s="49"/>
      <c r="BG936" s="239"/>
      <c r="BH936" s="342"/>
      <c r="BI936" s="49"/>
      <c r="BJ936" s="49"/>
      <c r="BK936" s="49"/>
      <c r="BL936" s="49"/>
      <c r="BM936" s="49"/>
      <c r="BN936" s="47"/>
      <c r="BO936" s="49"/>
      <c r="BP936" s="49"/>
      <c r="BQ936" s="49"/>
      <c r="BR936" s="323"/>
      <c r="BS936" s="323"/>
      <c r="BT936" s="323"/>
      <c r="BU936" s="49"/>
      <c r="BV936" s="49"/>
      <c r="BW936" s="97"/>
      <c r="BX936" s="97"/>
      <c r="BY936" s="97"/>
      <c r="BZ936" s="97"/>
      <c r="CA936" s="49"/>
      <c r="CB936" s="49"/>
      <c r="CC936" s="49"/>
      <c r="CD936" s="49"/>
      <c r="CE936" s="49"/>
      <c r="CF936" s="49"/>
      <c r="CG936" s="49"/>
      <c r="CH936" s="49"/>
      <c r="CI936" s="97"/>
      <c r="CJ936" s="97"/>
      <c r="CK936" s="97"/>
      <c r="CL936" s="97"/>
      <c r="CM936" s="335"/>
      <c r="CN936" s="337"/>
      <c r="CO936" s="315" t="str">
        <f>IF(Формулы!R936&gt;V936,"22-?,Дата 14 - Прибыл из УФСИН; ","")&amp;IF(Формулы!Q936&gt;Y936,"25-?,Дата 13 - Выбыл в УФСИН;","")&amp;IF(YEAR(ДАННЫЕ!$F$1)=YEAR(ДАННЫЕ!B936),IF(AT936&gt;0,"","40-?, вявлен в текущем году! "),"")&amp;IF(YEAR($F$1)=YEAR(W936),IF(X936+Y936&gt;0,"","23-стоит, 24,25 - куда выбыл? "),"")&amp;IF(X936+Y936&gt;0,IF(YEAR($F$1)=YEAR(W936),"","24+25&gt;0? 23 - когда выбыл? "),"")&amp;IF(BA936&lt;BB936,"47&gt;=48; ","")&amp;IF(BA936&lt;BC936,"47&gt;=49; ","")&amp;IF(BA936&lt;BD936,"47&gt;=50; ","")&amp;IF(BE936&gt;0,IF(BF936&gt;0,IF(AU936&gt;AV936,"","41 и 42 - ? (51 и 52 &gt; 0);"),"51 &gt; 0 52 - ?;"),"")&amp;IF(AU936&gt;0,IF(AV936&gt;AU936,"41&gt;42;","")&amp;IF(BE936&gt;0,"","41&gt;0 51-?;"),"")&amp;IF(BF936&gt;0,IF(BE936&gt;0,"","52&gt;0 51-?;"),"")&amp;IF(AW936&gt;=AX936,"","43&gt;44;")&amp;IF(CA936&gt;0,IF(AW936&gt;0,"","71 &gt; 0 43-?;"),"")</f>
        <v/>
      </c>
    </row>
    <row r="937" spans="1:93" s="250" customFormat="1" ht="15" customHeight="1" x14ac:dyDescent="0.2">
      <c r="A937" s="45"/>
      <c r="B937" s="46"/>
      <c r="C937" s="121"/>
      <c r="D937" s="121"/>
      <c r="E937" s="336"/>
      <c r="F937" s="122"/>
      <c r="G937" s="46"/>
      <c r="H937" s="45"/>
      <c r="I937" s="45"/>
      <c r="J937" s="45"/>
      <c r="K937" s="45"/>
      <c r="L937" s="45"/>
      <c r="M937" s="46"/>
      <c r="N937" s="46"/>
      <c r="O937" s="48"/>
      <c r="P937" s="48"/>
      <c r="Q937" s="46"/>
      <c r="R937" s="48"/>
      <c r="S937" s="48"/>
      <c r="T937" s="48"/>
      <c r="U937" s="48"/>
      <c r="V937" s="48"/>
      <c r="W937" s="46"/>
      <c r="X937" s="48"/>
      <c r="Y937" s="48"/>
      <c r="Z937" s="157"/>
      <c r="AA937" s="47"/>
      <c r="AB937" s="97"/>
      <c r="AC937" s="49"/>
      <c r="AD937" s="49"/>
      <c r="AE937" s="49"/>
      <c r="AF937" s="49"/>
      <c r="AG937" s="49"/>
      <c r="AH937" s="47"/>
      <c r="AI937" s="47"/>
      <c r="AJ937" s="47"/>
      <c r="AK937" s="190"/>
      <c r="AL937" s="190"/>
      <c r="AM937" s="190"/>
      <c r="AN937" s="190"/>
      <c r="AO937" s="190"/>
      <c r="AP937" s="151"/>
      <c r="AQ937" s="322"/>
      <c r="AR937" s="322"/>
      <c r="AS937" s="322"/>
      <c r="AT937" s="47"/>
      <c r="AU937" s="47"/>
      <c r="AV937" s="47"/>
      <c r="AW937" s="47"/>
      <c r="AX937" s="322"/>
      <c r="AY937" s="98"/>
      <c r="AZ937" s="98"/>
      <c r="BA937" s="47"/>
      <c r="BB937" s="47"/>
      <c r="BC937" s="47"/>
      <c r="BD937" s="47"/>
      <c r="BE937" s="97"/>
      <c r="BF937" s="49"/>
      <c r="BG937" s="239"/>
      <c r="BH937" s="342"/>
      <c r="BI937" s="49"/>
      <c r="BJ937" s="49"/>
      <c r="BK937" s="49"/>
      <c r="BL937" s="49"/>
      <c r="BM937" s="49"/>
      <c r="BN937" s="47"/>
      <c r="BO937" s="49"/>
      <c r="BP937" s="49"/>
      <c r="BQ937" s="49"/>
      <c r="BR937" s="323"/>
      <c r="BS937" s="323"/>
      <c r="BT937" s="323"/>
      <c r="BU937" s="49"/>
      <c r="BV937" s="49"/>
      <c r="BW937" s="97"/>
      <c r="BX937" s="97"/>
      <c r="BY937" s="97"/>
      <c r="BZ937" s="97"/>
      <c r="CA937" s="49"/>
      <c r="CB937" s="49"/>
      <c r="CC937" s="49"/>
      <c r="CD937" s="49"/>
      <c r="CE937" s="49"/>
      <c r="CF937" s="49"/>
      <c r="CG937" s="49"/>
      <c r="CH937" s="49"/>
      <c r="CI937" s="97"/>
      <c r="CJ937" s="97"/>
      <c r="CK937" s="97"/>
      <c r="CL937" s="97"/>
      <c r="CM937" s="335"/>
      <c r="CN937" s="337"/>
      <c r="CO937" s="315" t="str">
        <f>IF(Формулы!R937&gt;V937,"22-?,Дата 14 - Прибыл из УФСИН; ","")&amp;IF(Формулы!Q937&gt;Y937,"25-?,Дата 13 - Выбыл в УФСИН;","")&amp;IF(YEAR(ДАННЫЕ!$F$1)=YEAR(ДАННЫЕ!B937),IF(AT937&gt;0,"","40-?, вявлен в текущем году! "),"")&amp;IF(YEAR($F$1)=YEAR(W937),IF(X937+Y937&gt;0,"","23-стоит, 24,25 - куда выбыл? "),"")&amp;IF(X937+Y937&gt;0,IF(YEAR($F$1)=YEAR(W937),"","24+25&gt;0? 23 - когда выбыл? "),"")&amp;IF(BA937&lt;BB937,"47&gt;=48; ","")&amp;IF(BA937&lt;BC937,"47&gt;=49; ","")&amp;IF(BA937&lt;BD937,"47&gt;=50; ","")&amp;IF(BE937&gt;0,IF(BF937&gt;0,IF(AU937&gt;AV937,"","41 и 42 - ? (51 и 52 &gt; 0);"),"51 &gt; 0 52 - ?;"),"")&amp;IF(AU937&gt;0,IF(AV937&gt;AU937,"41&gt;42;","")&amp;IF(BE937&gt;0,"","41&gt;0 51-?;"),"")&amp;IF(BF937&gt;0,IF(BE937&gt;0,"","52&gt;0 51-?;"),"")&amp;IF(AW937&gt;=AX937,"","43&gt;44;")&amp;IF(CA937&gt;0,IF(AW937&gt;0,"","71 &gt; 0 43-?;"),"")</f>
        <v/>
      </c>
    </row>
    <row r="938" spans="1:93" s="250" customFormat="1" ht="15" customHeight="1" x14ac:dyDescent="0.2">
      <c r="A938" s="45"/>
      <c r="B938" s="46"/>
      <c r="C938" s="121"/>
      <c r="D938" s="121"/>
      <c r="E938" s="336"/>
      <c r="F938" s="122"/>
      <c r="G938" s="46"/>
      <c r="H938" s="45"/>
      <c r="I938" s="45"/>
      <c r="J938" s="45"/>
      <c r="K938" s="45"/>
      <c r="L938" s="45"/>
      <c r="M938" s="46"/>
      <c r="N938" s="46"/>
      <c r="O938" s="48"/>
      <c r="P938" s="48"/>
      <c r="Q938" s="46"/>
      <c r="R938" s="48"/>
      <c r="S938" s="48"/>
      <c r="T938" s="48"/>
      <c r="U938" s="48"/>
      <c r="V938" s="48"/>
      <c r="W938" s="46"/>
      <c r="X938" s="48"/>
      <c r="Y938" s="48"/>
      <c r="Z938" s="157"/>
      <c r="AA938" s="47"/>
      <c r="AB938" s="97"/>
      <c r="AC938" s="49"/>
      <c r="AD938" s="49"/>
      <c r="AE938" s="49"/>
      <c r="AF938" s="49"/>
      <c r="AG938" s="49"/>
      <c r="AH938" s="47"/>
      <c r="AI938" s="47"/>
      <c r="AJ938" s="47"/>
      <c r="AK938" s="190"/>
      <c r="AL938" s="190"/>
      <c r="AM938" s="190"/>
      <c r="AN938" s="190"/>
      <c r="AO938" s="190"/>
      <c r="AP938" s="151"/>
      <c r="AQ938" s="322"/>
      <c r="AR938" s="322"/>
      <c r="AS938" s="322"/>
      <c r="AT938" s="47"/>
      <c r="AU938" s="47"/>
      <c r="AV938" s="47"/>
      <c r="AW938" s="47"/>
      <c r="AX938" s="322"/>
      <c r="AY938" s="98"/>
      <c r="AZ938" s="98"/>
      <c r="BA938" s="47"/>
      <c r="BB938" s="47"/>
      <c r="BC938" s="47"/>
      <c r="BD938" s="47"/>
      <c r="BE938" s="97"/>
      <c r="BF938" s="49"/>
      <c r="BG938" s="239"/>
      <c r="BH938" s="342"/>
      <c r="BI938" s="49"/>
      <c r="BJ938" s="49"/>
      <c r="BK938" s="49"/>
      <c r="BL938" s="49"/>
      <c r="BM938" s="49"/>
      <c r="BN938" s="47"/>
      <c r="BO938" s="49"/>
      <c r="BP938" s="49"/>
      <c r="BQ938" s="49"/>
      <c r="BR938" s="323"/>
      <c r="BS938" s="323"/>
      <c r="BT938" s="323"/>
      <c r="BU938" s="49"/>
      <c r="BV938" s="49"/>
      <c r="BW938" s="97"/>
      <c r="BX938" s="97"/>
      <c r="BY938" s="97"/>
      <c r="BZ938" s="97"/>
      <c r="CA938" s="49"/>
      <c r="CB938" s="49"/>
      <c r="CC938" s="49"/>
      <c r="CD938" s="49"/>
      <c r="CE938" s="49"/>
      <c r="CF938" s="49"/>
      <c r="CG938" s="49"/>
      <c r="CH938" s="49"/>
      <c r="CI938" s="97"/>
      <c r="CJ938" s="97"/>
      <c r="CK938" s="97"/>
      <c r="CL938" s="97"/>
      <c r="CM938" s="335"/>
      <c r="CN938" s="337"/>
      <c r="CO938" s="315" t="str">
        <f>IF(Формулы!R938&gt;V938,"22-?,Дата 14 - Прибыл из УФСИН; ","")&amp;IF(Формулы!Q938&gt;Y938,"25-?,Дата 13 - Выбыл в УФСИН;","")&amp;IF(YEAR(ДАННЫЕ!$F$1)=YEAR(ДАННЫЕ!B938),IF(AT938&gt;0,"","40-?, вявлен в текущем году! "),"")&amp;IF(YEAR($F$1)=YEAR(W938),IF(X938+Y938&gt;0,"","23-стоит, 24,25 - куда выбыл? "),"")&amp;IF(X938+Y938&gt;0,IF(YEAR($F$1)=YEAR(W938),"","24+25&gt;0? 23 - когда выбыл? "),"")&amp;IF(BA938&lt;BB938,"47&gt;=48; ","")&amp;IF(BA938&lt;BC938,"47&gt;=49; ","")&amp;IF(BA938&lt;BD938,"47&gt;=50; ","")&amp;IF(BE938&gt;0,IF(BF938&gt;0,IF(AU938&gt;AV938,"","41 и 42 - ? (51 и 52 &gt; 0);"),"51 &gt; 0 52 - ?;"),"")&amp;IF(AU938&gt;0,IF(AV938&gt;AU938,"41&gt;42;","")&amp;IF(BE938&gt;0,"","41&gt;0 51-?;"),"")&amp;IF(BF938&gt;0,IF(BE938&gt;0,"","52&gt;0 51-?;"),"")&amp;IF(AW938&gt;=AX938,"","43&gt;44;")&amp;IF(CA938&gt;0,IF(AW938&gt;0,"","71 &gt; 0 43-?;"),"")</f>
        <v/>
      </c>
    </row>
    <row r="939" spans="1:93" s="250" customFormat="1" ht="15" customHeight="1" x14ac:dyDescent="0.2">
      <c r="A939" s="45"/>
      <c r="B939" s="46"/>
      <c r="C939" s="121"/>
      <c r="D939" s="121"/>
      <c r="E939" s="336"/>
      <c r="F939" s="122"/>
      <c r="G939" s="46"/>
      <c r="H939" s="45"/>
      <c r="I939" s="45"/>
      <c r="J939" s="45"/>
      <c r="K939" s="45"/>
      <c r="L939" s="45"/>
      <c r="M939" s="46"/>
      <c r="N939" s="46"/>
      <c r="O939" s="48"/>
      <c r="P939" s="48"/>
      <c r="Q939" s="46"/>
      <c r="R939" s="48"/>
      <c r="S939" s="48"/>
      <c r="T939" s="48"/>
      <c r="U939" s="48"/>
      <c r="V939" s="48"/>
      <c r="W939" s="46"/>
      <c r="X939" s="48"/>
      <c r="Y939" s="48"/>
      <c r="Z939" s="157"/>
      <c r="AA939" s="47"/>
      <c r="AB939" s="97"/>
      <c r="AC939" s="49"/>
      <c r="AD939" s="49"/>
      <c r="AE939" s="49"/>
      <c r="AF939" s="49"/>
      <c r="AG939" s="49"/>
      <c r="AH939" s="47"/>
      <c r="AI939" s="47"/>
      <c r="AJ939" s="47"/>
      <c r="AK939" s="190"/>
      <c r="AL939" s="190"/>
      <c r="AM939" s="190"/>
      <c r="AN939" s="190"/>
      <c r="AO939" s="190"/>
      <c r="AP939" s="151"/>
      <c r="AQ939" s="322"/>
      <c r="AR939" s="322"/>
      <c r="AS939" s="322"/>
      <c r="AT939" s="47"/>
      <c r="AU939" s="47"/>
      <c r="AV939" s="47"/>
      <c r="AW939" s="47"/>
      <c r="AX939" s="322"/>
      <c r="AY939" s="98"/>
      <c r="AZ939" s="98"/>
      <c r="BA939" s="47"/>
      <c r="BB939" s="47"/>
      <c r="BC939" s="47"/>
      <c r="BD939" s="47"/>
      <c r="BE939" s="97"/>
      <c r="BF939" s="49"/>
      <c r="BG939" s="239"/>
      <c r="BH939" s="342"/>
      <c r="BI939" s="49"/>
      <c r="BJ939" s="49"/>
      <c r="BK939" s="49"/>
      <c r="BL939" s="49"/>
      <c r="BM939" s="49"/>
      <c r="BN939" s="47"/>
      <c r="BO939" s="49"/>
      <c r="BP939" s="49"/>
      <c r="BQ939" s="49"/>
      <c r="BR939" s="323"/>
      <c r="BS939" s="323"/>
      <c r="BT939" s="323"/>
      <c r="BU939" s="49"/>
      <c r="BV939" s="49"/>
      <c r="BW939" s="97"/>
      <c r="BX939" s="97"/>
      <c r="BY939" s="97"/>
      <c r="BZ939" s="97"/>
      <c r="CA939" s="49"/>
      <c r="CB939" s="49"/>
      <c r="CC939" s="49"/>
      <c r="CD939" s="49"/>
      <c r="CE939" s="49"/>
      <c r="CF939" s="49"/>
      <c r="CG939" s="49"/>
      <c r="CH939" s="49"/>
      <c r="CI939" s="97"/>
      <c r="CJ939" s="97"/>
      <c r="CK939" s="97"/>
      <c r="CL939" s="97"/>
      <c r="CM939" s="335"/>
      <c r="CN939" s="337"/>
      <c r="CO939" s="315" t="str">
        <f>IF(Формулы!R939&gt;V939,"22-?,Дата 14 - Прибыл из УФСИН; ","")&amp;IF(Формулы!Q939&gt;Y939,"25-?,Дата 13 - Выбыл в УФСИН;","")&amp;IF(YEAR(ДАННЫЕ!$F$1)=YEAR(ДАННЫЕ!B939),IF(AT939&gt;0,"","40-?, вявлен в текущем году! "),"")&amp;IF(YEAR($F$1)=YEAR(W939),IF(X939+Y939&gt;0,"","23-стоит, 24,25 - куда выбыл? "),"")&amp;IF(X939+Y939&gt;0,IF(YEAR($F$1)=YEAR(W939),"","24+25&gt;0? 23 - когда выбыл? "),"")&amp;IF(BA939&lt;BB939,"47&gt;=48; ","")&amp;IF(BA939&lt;BC939,"47&gt;=49; ","")&amp;IF(BA939&lt;BD939,"47&gt;=50; ","")&amp;IF(BE939&gt;0,IF(BF939&gt;0,IF(AU939&gt;AV939,"","41 и 42 - ? (51 и 52 &gt; 0);"),"51 &gt; 0 52 - ?;"),"")&amp;IF(AU939&gt;0,IF(AV939&gt;AU939,"41&gt;42;","")&amp;IF(BE939&gt;0,"","41&gt;0 51-?;"),"")&amp;IF(BF939&gt;0,IF(BE939&gt;0,"","52&gt;0 51-?;"),"")&amp;IF(AW939&gt;=AX939,"","43&gt;44;")&amp;IF(CA939&gt;0,IF(AW939&gt;0,"","71 &gt; 0 43-?;"),"")</f>
        <v/>
      </c>
    </row>
    <row r="940" spans="1:93" s="250" customFormat="1" ht="15" customHeight="1" x14ac:dyDescent="0.2">
      <c r="A940" s="45"/>
      <c r="B940" s="46"/>
      <c r="C940" s="121"/>
      <c r="D940" s="121"/>
      <c r="E940" s="336"/>
      <c r="F940" s="122"/>
      <c r="G940" s="46"/>
      <c r="H940" s="45"/>
      <c r="I940" s="45"/>
      <c r="J940" s="45"/>
      <c r="K940" s="45"/>
      <c r="L940" s="45"/>
      <c r="M940" s="46"/>
      <c r="N940" s="46"/>
      <c r="O940" s="48"/>
      <c r="P940" s="48"/>
      <c r="Q940" s="46"/>
      <c r="R940" s="48"/>
      <c r="S940" s="48"/>
      <c r="T940" s="48"/>
      <c r="U940" s="48"/>
      <c r="V940" s="48"/>
      <c r="W940" s="46"/>
      <c r="X940" s="48"/>
      <c r="Y940" s="48"/>
      <c r="Z940" s="157"/>
      <c r="AA940" s="47"/>
      <c r="AB940" s="97"/>
      <c r="AC940" s="49"/>
      <c r="AD940" s="49"/>
      <c r="AE940" s="49"/>
      <c r="AF940" s="49"/>
      <c r="AG940" s="49"/>
      <c r="AH940" s="47"/>
      <c r="AI940" s="47"/>
      <c r="AJ940" s="47"/>
      <c r="AK940" s="190"/>
      <c r="AL940" s="190"/>
      <c r="AM940" s="190"/>
      <c r="AN940" s="190"/>
      <c r="AO940" s="190"/>
      <c r="AP940" s="151"/>
      <c r="AQ940" s="322"/>
      <c r="AR940" s="322"/>
      <c r="AS940" s="322"/>
      <c r="AT940" s="47"/>
      <c r="AU940" s="47"/>
      <c r="AV940" s="47"/>
      <c r="AW940" s="47"/>
      <c r="AX940" s="322"/>
      <c r="AY940" s="98"/>
      <c r="AZ940" s="98"/>
      <c r="BA940" s="47"/>
      <c r="BB940" s="47"/>
      <c r="BC940" s="47"/>
      <c r="BD940" s="47"/>
      <c r="BE940" s="97"/>
      <c r="BF940" s="49"/>
      <c r="BG940" s="239"/>
      <c r="BH940" s="342"/>
      <c r="BI940" s="49"/>
      <c r="BJ940" s="49"/>
      <c r="BK940" s="49"/>
      <c r="BL940" s="49"/>
      <c r="BM940" s="49"/>
      <c r="BN940" s="47"/>
      <c r="BO940" s="49"/>
      <c r="BP940" s="49"/>
      <c r="BQ940" s="49"/>
      <c r="BR940" s="323"/>
      <c r="BS940" s="323"/>
      <c r="BT940" s="323"/>
      <c r="BU940" s="49"/>
      <c r="BV940" s="49"/>
      <c r="BW940" s="97"/>
      <c r="BX940" s="97"/>
      <c r="BY940" s="97"/>
      <c r="BZ940" s="97"/>
      <c r="CA940" s="49"/>
      <c r="CB940" s="49"/>
      <c r="CC940" s="49"/>
      <c r="CD940" s="49"/>
      <c r="CE940" s="49"/>
      <c r="CF940" s="49"/>
      <c r="CG940" s="49"/>
      <c r="CH940" s="49"/>
      <c r="CI940" s="97"/>
      <c r="CJ940" s="97"/>
      <c r="CK940" s="97"/>
      <c r="CL940" s="97"/>
      <c r="CM940" s="335"/>
      <c r="CN940" s="337"/>
      <c r="CO940" s="315" t="str">
        <f>IF(Формулы!R940&gt;V940,"22-?,Дата 14 - Прибыл из УФСИН; ","")&amp;IF(Формулы!Q940&gt;Y940,"25-?,Дата 13 - Выбыл в УФСИН;","")&amp;IF(YEAR(ДАННЫЕ!$F$1)=YEAR(ДАННЫЕ!B940),IF(AT940&gt;0,"","40-?, вявлен в текущем году! "),"")&amp;IF(YEAR($F$1)=YEAR(W940),IF(X940+Y940&gt;0,"","23-стоит, 24,25 - куда выбыл? "),"")&amp;IF(X940+Y940&gt;0,IF(YEAR($F$1)=YEAR(W940),"","24+25&gt;0? 23 - когда выбыл? "),"")&amp;IF(BA940&lt;BB940,"47&gt;=48; ","")&amp;IF(BA940&lt;BC940,"47&gt;=49; ","")&amp;IF(BA940&lt;BD940,"47&gt;=50; ","")&amp;IF(BE940&gt;0,IF(BF940&gt;0,IF(AU940&gt;AV940,"","41 и 42 - ? (51 и 52 &gt; 0);"),"51 &gt; 0 52 - ?;"),"")&amp;IF(AU940&gt;0,IF(AV940&gt;AU940,"41&gt;42;","")&amp;IF(BE940&gt;0,"","41&gt;0 51-?;"),"")&amp;IF(BF940&gt;0,IF(BE940&gt;0,"","52&gt;0 51-?;"),"")&amp;IF(AW940&gt;=AX940,"","43&gt;44;")&amp;IF(CA940&gt;0,IF(AW940&gt;0,"","71 &gt; 0 43-?;"),"")</f>
        <v/>
      </c>
    </row>
    <row r="941" spans="1:93" s="250" customFormat="1" ht="15" customHeight="1" x14ac:dyDescent="0.2">
      <c r="A941" s="45"/>
      <c r="B941" s="46"/>
      <c r="C941" s="121"/>
      <c r="D941" s="121"/>
      <c r="E941" s="336"/>
      <c r="F941" s="122"/>
      <c r="G941" s="46"/>
      <c r="H941" s="45"/>
      <c r="I941" s="45"/>
      <c r="J941" s="45"/>
      <c r="K941" s="45"/>
      <c r="L941" s="45"/>
      <c r="M941" s="46"/>
      <c r="N941" s="46"/>
      <c r="O941" s="48"/>
      <c r="P941" s="48"/>
      <c r="Q941" s="46"/>
      <c r="R941" s="48"/>
      <c r="S941" s="48"/>
      <c r="T941" s="48"/>
      <c r="U941" s="48"/>
      <c r="V941" s="48"/>
      <c r="W941" s="46"/>
      <c r="X941" s="48"/>
      <c r="Y941" s="48"/>
      <c r="Z941" s="157"/>
      <c r="AA941" s="47"/>
      <c r="AB941" s="97"/>
      <c r="AC941" s="49"/>
      <c r="AD941" s="49"/>
      <c r="AE941" s="49"/>
      <c r="AF941" s="49"/>
      <c r="AG941" s="49"/>
      <c r="AH941" s="47"/>
      <c r="AI941" s="47"/>
      <c r="AJ941" s="47"/>
      <c r="AK941" s="190"/>
      <c r="AL941" s="190"/>
      <c r="AM941" s="190"/>
      <c r="AN941" s="190"/>
      <c r="AO941" s="190"/>
      <c r="AP941" s="151"/>
      <c r="AQ941" s="322"/>
      <c r="AR941" s="322"/>
      <c r="AS941" s="322"/>
      <c r="AT941" s="47"/>
      <c r="AU941" s="47"/>
      <c r="AV941" s="47"/>
      <c r="AW941" s="47"/>
      <c r="AX941" s="322"/>
      <c r="AY941" s="98"/>
      <c r="AZ941" s="98"/>
      <c r="BA941" s="47"/>
      <c r="BB941" s="47"/>
      <c r="BC941" s="47"/>
      <c r="BD941" s="47"/>
      <c r="BE941" s="97"/>
      <c r="BF941" s="49"/>
      <c r="BG941" s="239"/>
      <c r="BH941" s="342"/>
      <c r="BI941" s="49"/>
      <c r="BJ941" s="49"/>
      <c r="BK941" s="49"/>
      <c r="BL941" s="49"/>
      <c r="BM941" s="49"/>
      <c r="BN941" s="47"/>
      <c r="BO941" s="49"/>
      <c r="BP941" s="49"/>
      <c r="BQ941" s="49"/>
      <c r="BR941" s="323"/>
      <c r="BS941" s="323"/>
      <c r="BT941" s="323"/>
      <c r="BU941" s="49"/>
      <c r="BV941" s="49"/>
      <c r="BW941" s="97"/>
      <c r="BX941" s="97"/>
      <c r="BY941" s="97"/>
      <c r="BZ941" s="97"/>
      <c r="CA941" s="49"/>
      <c r="CB941" s="49"/>
      <c r="CC941" s="49"/>
      <c r="CD941" s="49"/>
      <c r="CE941" s="49"/>
      <c r="CF941" s="49"/>
      <c r="CG941" s="49"/>
      <c r="CH941" s="49"/>
      <c r="CI941" s="97"/>
      <c r="CJ941" s="97"/>
      <c r="CK941" s="97"/>
      <c r="CL941" s="97"/>
      <c r="CM941" s="335"/>
      <c r="CN941" s="337"/>
      <c r="CO941" s="315" t="str">
        <f>IF(Формулы!R941&gt;V941,"22-?,Дата 14 - Прибыл из УФСИН; ","")&amp;IF(Формулы!Q941&gt;Y941,"25-?,Дата 13 - Выбыл в УФСИН;","")&amp;IF(YEAR(ДАННЫЕ!$F$1)=YEAR(ДАННЫЕ!B941),IF(AT941&gt;0,"","40-?, вявлен в текущем году! "),"")&amp;IF(YEAR($F$1)=YEAR(W941),IF(X941+Y941&gt;0,"","23-стоит, 24,25 - куда выбыл? "),"")&amp;IF(X941+Y941&gt;0,IF(YEAR($F$1)=YEAR(W941),"","24+25&gt;0? 23 - когда выбыл? "),"")&amp;IF(BA941&lt;BB941,"47&gt;=48; ","")&amp;IF(BA941&lt;BC941,"47&gt;=49; ","")&amp;IF(BA941&lt;BD941,"47&gt;=50; ","")&amp;IF(BE941&gt;0,IF(BF941&gt;0,IF(AU941&gt;AV941,"","41 и 42 - ? (51 и 52 &gt; 0);"),"51 &gt; 0 52 - ?;"),"")&amp;IF(AU941&gt;0,IF(AV941&gt;AU941,"41&gt;42;","")&amp;IF(BE941&gt;0,"","41&gt;0 51-?;"),"")&amp;IF(BF941&gt;0,IF(BE941&gt;0,"","52&gt;0 51-?;"),"")&amp;IF(AW941&gt;=AX941,"","43&gt;44;")&amp;IF(CA941&gt;0,IF(AW941&gt;0,"","71 &gt; 0 43-?;"),"")</f>
        <v/>
      </c>
    </row>
    <row r="942" spans="1:93" s="250" customFormat="1" ht="15" customHeight="1" x14ac:dyDescent="0.2">
      <c r="A942" s="45"/>
      <c r="B942" s="46"/>
      <c r="C942" s="121"/>
      <c r="D942" s="121"/>
      <c r="E942" s="336"/>
      <c r="F942" s="122"/>
      <c r="G942" s="46"/>
      <c r="H942" s="45"/>
      <c r="I942" s="45"/>
      <c r="J942" s="45"/>
      <c r="K942" s="45"/>
      <c r="L942" s="45"/>
      <c r="M942" s="46"/>
      <c r="N942" s="46"/>
      <c r="O942" s="48"/>
      <c r="P942" s="48"/>
      <c r="Q942" s="46"/>
      <c r="R942" s="48"/>
      <c r="S942" s="48"/>
      <c r="T942" s="48"/>
      <c r="U942" s="48"/>
      <c r="V942" s="48"/>
      <c r="W942" s="46"/>
      <c r="X942" s="48"/>
      <c r="Y942" s="48"/>
      <c r="Z942" s="157"/>
      <c r="AA942" s="47"/>
      <c r="AB942" s="97"/>
      <c r="AC942" s="49"/>
      <c r="AD942" s="49"/>
      <c r="AE942" s="49"/>
      <c r="AF942" s="49"/>
      <c r="AG942" s="49"/>
      <c r="AH942" s="47"/>
      <c r="AI942" s="47"/>
      <c r="AJ942" s="47"/>
      <c r="AK942" s="190"/>
      <c r="AL942" s="190"/>
      <c r="AM942" s="190"/>
      <c r="AN942" s="190"/>
      <c r="AO942" s="190"/>
      <c r="AP942" s="151"/>
      <c r="AQ942" s="322"/>
      <c r="AR942" s="322"/>
      <c r="AS942" s="322"/>
      <c r="AT942" s="47"/>
      <c r="AU942" s="47"/>
      <c r="AV942" s="47"/>
      <c r="AW942" s="47"/>
      <c r="AX942" s="322"/>
      <c r="AY942" s="98"/>
      <c r="AZ942" s="98"/>
      <c r="BA942" s="47"/>
      <c r="BB942" s="47"/>
      <c r="BC942" s="47"/>
      <c r="BD942" s="47"/>
      <c r="BE942" s="97"/>
      <c r="BF942" s="49"/>
      <c r="BG942" s="239"/>
      <c r="BH942" s="342"/>
      <c r="BI942" s="49"/>
      <c r="BJ942" s="49"/>
      <c r="BK942" s="49"/>
      <c r="BL942" s="49"/>
      <c r="BM942" s="49"/>
      <c r="BN942" s="47"/>
      <c r="BO942" s="49"/>
      <c r="BP942" s="49"/>
      <c r="BQ942" s="49"/>
      <c r="BR942" s="323"/>
      <c r="BS942" s="323"/>
      <c r="BT942" s="323"/>
      <c r="BU942" s="49"/>
      <c r="BV942" s="49"/>
      <c r="BW942" s="97"/>
      <c r="BX942" s="97"/>
      <c r="BY942" s="97"/>
      <c r="BZ942" s="97"/>
      <c r="CA942" s="49"/>
      <c r="CB942" s="49"/>
      <c r="CC942" s="49"/>
      <c r="CD942" s="49"/>
      <c r="CE942" s="49"/>
      <c r="CF942" s="49"/>
      <c r="CG942" s="49"/>
      <c r="CH942" s="49"/>
      <c r="CI942" s="97"/>
      <c r="CJ942" s="97"/>
      <c r="CK942" s="97"/>
      <c r="CL942" s="97"/>
      <c r="CM942" s="335"/>
      <c r="CN942" s="337"/>
      <c r="CO942" s="315" t="str">
        <f>IF(Формулы!R942&gt;V942,"22-?,Дата 14 - Прибыл из УФСИН; ","")&amp;IF(Формулы!Q942&gt;Y942,"25-?,Дата 13 - Выбыл в УФСИН;","")&amp;IF(YEAR(ДАННЫЕ!$F$1)=YEAR(ДАННЫЕ!B942),IF(AT942&gt;0,"","40-?, вявлен в текущем году! "),"")&amp;IF(YEAR($F$1)=YEAR(W942),IF(X942+Y942&gt;0,"","23-стоит, 24,25 - куда выбыл? "),"")&amp;IF(X942+Y942&gt;0,IF(YEAR($F$1)=YEAR(W942),"","24+25&gt;0? 23 - когда выбыл? "),"")&amp;IF(BA942&lt;BB942,"47&gt;=48; ","")&amp;IF(BA942&lt;BC942,"47&gt;=49; ","")&amp;IF(BA942&lt;BD942,"47&gt;=50; ","")&amp;IF(BE942&gt;0,IF(BF942&gt;0,IF(AU942&gt;AV942,"","41 и 42 - ? (51 и 52 &gt; 0);"),"51 &gt; 0 52 - ?;"),"")&amp;IF(AU942&gt;0,IF(AV942&gt;AU942,"41&gt;42;","")&amp;IF(BE942&gt;0,"","41&gt;0 51-?;"),"")&amp;IF(BF942&gt;0,IF(BE942&gt;0,"","52&gt;0 51-?;"),"")&amp;IF(AW942&gt;=AX942,"","43&gt;44;")&amp;IF(CA942&gt;0,IF(AW942&gt;0,"","71 &gt; 0 43-?;"),"")</f>
        <v/>
      </c>
    </row>
    <row r="943" spans="1:93" s="250" customFormat="1" ht="15" customHeight="1" x14ac:dyDescent="0.2">
      <c r="A943" s="45"/>
      <c r="B943" s="46"/>
      <c r="C943" s="121"/>
      <c r="D943" s="121"/>
      <c r="E943" s="336"/>
      <c r="F943" s="122"/>
      <c r="G943" s="46"/>
      <c r="H943" s="45"/>
      <c r="I943" s="45"/>
      <c r="J943" s="45"/>
      <c r="K943" s="45"/>
      <c r="L943" s="45"/>
      <c r="M943" s="46"/>
      <c r="N943" s="46"/>
      <c r="O943" s="48"/>
      <c r="P943" s="48"/>
      <c r="Q943" s="46"/>
      <c r="R943" s="48"/>
      <c r="S943" s="48"/>
      <c r="T943" s="48"/>
      <c r="U943" s="48"/>
      <c r="V943" s="48"/>
      <c r="W943" s="46"/>
      <c r="X943" s="48"/>
      <c r="Y943" s="48"/>
      <c r="Z943" s="157"/>
      <c r="AA943" s="47"/>
      <c r="AB943" s="97"/>
      <c r="AC943" s="49"/>
      <c r="AD943" s="49"/>
      <c r="AE943" s="49"/>
      <c r="AF943" s="49"/>
      <c r="AG943" s="49"/>
      <c r="AH943" s="47"/>
      <c r="AI943" s="47"/>
      <c r="AJ943" s="47"/>
      <c r="AK943" s="190"/>
      <c r="AL943" s="190"/>
      <c r="AM943" s="190"/>
      <c r="AN943" s="190"/>
      <c r="AO943" s="190"/>
      <c r="AP943" s="151"/>
      <c r="AQ943" s="322"/>
      <c r="AR943" s="322"/>
      <c r="AS943" s="322"/>
      <c r="AT943" s="47"/>
      <c r="AU943" s="47"/>
      <c r="AV943" s="47"/>
      <c r="AW943" s="47"/>
      <c r="AX943" s="322"/>
      <c r="AY943" s="98"/>
      <c r="AZ943" s="98"/>
      <c r="BA943" s="47"/>
      <c r="BB943" s="47"/>
      <c r="BC943" s="47"/>
      <c r="BD943" s="47"/>
      <c r="BE943" s="97"/>
      <c r="BF943" s="49"/>
      <c r="BG943" s="239"/>
      <c r="BH943" s="342"/>
      <c r="BI943" s="49"/>
      <c r="BJ943" s="49"/>
      <c r="BK943" s="49"/>
      <c r="BL943" s="49"/>
      <c r="BM943" s="49"/>
      <c r="BN943" s="47"/>
      <c r="BO943" s="49"/>
      <c r="BP943" s="49"/>
      <c r="BQ943" s="49"/>
      <c r="BR943" s="323"/>
      <c r="BS943" s="323"/>
      <c r="BT943" s="323"/>
      <c r="BU943" s="49"/>
      <c r="BV943" s="49"/>
      <c r="BW943" s="97"/>
      <c r="BX943" s="97"/>
      <c r="BY943" s="97"/>
      <c r="BZ943" s="97"/>
      <c r="CA943" s="49"/>
      <c r="CB943" s="49"/>
      <c r="CC943" s="49"/>
      <c r="CD943" s="49"/>
      <c r="CE943" s="49"/>
      <c r="CF943" s="49"/>
      <c r="CG943" s="49"/>
      <c r="CH943" s="49"/>
      <c r="CI943" s="97"/>
      <c r="CJ943" s="97"/>
      <c r="CK943" s="97"/>
      <c r="CL943" s="97"/>
      <c r="CM943" s="335"/>
      <c r="CN943" s="337"/>
      <c r="CO943" s="315" t="str">
        <f>IF(Формулы!R943&gt;V943,"22-?,Дата 14 - Прибыл из УФСИН; ","")&amp;IF(Формулы!Q943&gt;Y943,"25-?,Дата 13 - Выбыл в УФСИН;","")&amp;IF(YEAR(ДАННЫЕ!$F$1)=YEAR(ДАННЫЕ!B943),IF(AT943&gt;0,"","40-?, вявлен в текущем году! "),"")&amp;IF(YEAR($F$1)=YEAR(W943),IF(X943+Y943&gt;0,"","23-стоит, 24,25 - куда выбыл? "),"")&amp;IF(X943+Y943&gt;0,IF(YEAR($F$1)=YEAR(W943),"","24+25&gt;0? 23 - когда выбыл? "),"")&amp;IF(BA943&lt;BB943,"47&gt;=48; ","")&amp;IF(BA943&lt;BC943,"47&gt;=49; ","")&amp;IF(BA943&lt;BD943,"47&gt;=50; ","")&amp;IF(BE943&gt;0,IF(BF943&gt;0,IF(AU943&gt;AV943,"","41 и 42 - ? (51 и 52 &gt; 0);"),"51 &gt; 0 52 - ?;"),"")&amp;IF(AU943&gt;0,IF(AV943&gt;AU943,"41&gt;42;","")&amp;IF(BE943&gt;0,"","41&gt;0 51-?;"),"")&amp;IF(BF943&gt;0,IF(BE943&gt;0,"","52&gt;0 51-?;"),"")&amp;IF(AW943&gt;=AX943,"","43&gt;44;")&amp;IF(CA943&gt;0,IF(AW943&gt;0,"","71 &gt; 0 43-?;"),"")</f>
        <v/>
      </c>
    </row>
    <row r="944" spans="1:93" s="250" customFormat="1" ht="15" customHeight="1" x14ac:dyDescent="0.2">
      <c r="A944" s="45"/>
      <c r="B944" s="46"/>
      <c r="C944" s="121"/>
      <c r="D944" s="121"/>
      <c r="E944" s="336"/>
      <c r="F944" s="122"/>
      <c r="G944" s="46"/>
      <c r="H944" s="45"/>
      <c r="I944" s="45"/>
      <c r="J944" s="45"/>
      <c r="K944" s="45"/>
      <c r="L944" s="45"/>
      <c r="M944" s="46"/>
      <c r="N944" s="46"/>
      <c r="O944" s="48"/>
      <c r="P944" s="48"/>
      <c r="Q944" s="46"/>
      <c r="R944" s="48"/>
      <c r="S944" s="48"/>
      <c r="T944" s="48"/>
      <c r="U944" s="48"/>
      <c r="V944" s="48"/>
      <c r="W944" s="46"/>
      <c r="X944" s="48"/>
      <c r="Y944" s="48"/>
      <c r="Z944" s="157"/>
      <c r="AA944" s="47"/>
      <c r="AB944" s="97"/>
      <c r="AC944" s="49"/>
      <c r="AD944" s="49"/>
      <c r="AE944" s="49"/>
      <c r="AF944" s="49"/>
      <c r="AG944" s="49"/>
      <c r="AH944" s="47"/>
      <c r="AI944" s="47"/>
      <c r="AJ944" s="47"/>
      <c r="AK944" s="190"/>
      <c r="AL944" s="190"/>
      <c r="AM944" s="190"/>
      <c r="AN944" s="190"/>
      <c r="AO944" s="190"/>
      <c r="AP944" s="151"/>
      <c r="AQ944" s="322"/>
      <c r="AR944" s="322"/>
      <c r="AS944" s="322"/>
      <c r="AT944" s="47"/>
      <c r="AU944" s="47"/>
      <c r="AV944" s="47"/>
      <c r="AW944" s="47"/>
      <c r="AX944" s="322"/>
      <c r="AY944" s="98"/>
      <c r="AZ944" s="98"/>
      <c r="BA944" s="47"/>
      <c r="BB944" s="47"/>
      <c r="BC944" s="47"/>
      <c r="BD944" s="47"/>
      <c r="BE944" s="97"/>
      <c r="BF944" s="49"/>
      <c r="BG944" s="239"/>
      <c r="BH944" s="342"/>
      <c r="BI944" s="49"/>
      <c r="BJ944" s="49"/>
      <c r="BK944" s="49"/>
      <c r="BL944" s="49"/>
      <c r="BM944" s="49"/>
      <c r="BN944" s="47"/>
      <c r="BO944" s="49"/>
      <c r="BP944" s="49"/>
      <c r="BQ944" s="49"/>
      <c r="BR944" s="323"/>
      <c r="BS944" s="323"/>
      <c r="BT944" s="323"/>
      <c r="BU944" s="49"/>
      <c r="BV944" s="49"/>
      <c r="BW944" s="97"/>
      <c r="BX944" s="97"/>
      <c r="BY944" s="97"/>
      <c r="BZ944" s="97"/>
      <c r="CA944" s="49"/>
      <c r="CB944" s="49"/>
      <c r="CC944" s="49"/>
      <c r="CD944" s="49"/>
      <c r="CE944" s="49"/>
      <c r="CF944" s="49"/>
      <c r="CG944" s="49"/>
      <c r="CH944" s="49"/>
      <c r="CI944" s="97"/>
      <c r="CJ944" s="97"/>
      <c r="CK944" s="97"/>
      <c r="CL944" s="97"/>
      <c r="CM944" s="335"/>
      <c r="CN944" s="337"/>
      <c r="CO944" s="315" t="str">
        <f>IF(Формулы!R944&gt;V944,"22-?,Дата 14 - Прибыл из УФСИН; ","")&amp;IF(Формулы!Q944&gt;Y944,"25-?,Дата 13 - Выбыл в УФСИН;","")&amp;IF(YEAR(ДАННЫЕ!$F$1)=YEAR(ДАННЫЕ!B944),IF(AT944&gt;0,"","40-?, вявлен в текущем году! "),"")&amp;IF(YEAR($F$1)=YEAR(W944),IF(X944+Y944&gt;0,"","23-стоит, 24,25 - куда выбыл? "),"")&amp;IF(X944+Y944&gt;0,IF(YEAR($F$1)=YEAR(W944),"","24+25&gt;0? 23 - когда выбыл? "),"")&amp;IF(BA944&lt;BB944,"47&gt;=48; ","")&amp;IF(BA944&lt;BC944,"47&gt;=49; ","")&amp;IF(BA944&lt;BD944,"47&gt;=50; ","")&amp;IF(BE944&gt;0,IF(BF944&gt;0,IF(AU944&gt;AV944,"","41 и 42 - ? (51 и 52 &gt; 0);"),"51 &gt; 0 52 - ?;"),"")&amp;IF(AU944&gt;0,IF(AV944&gt;AU944,"41&gt;42;","")&amp;IF(BE944&gt;0,"","41&gt;0 51-?;"),"")&amp;IF(BF944&gt;0,IF(BE944&gt;0,"","52&gt;0 51-?;"),"")&amp;IF(AW944&gt;=AX944,"","43&gt;44;")&amp;IF(CA944&gt;0,IF(AW944&gt;0,"","71 &gt; 0 43-?;"),"")</f>
        <v/>
      </c>
    </row>
    <row r="945" spans="1:93" s="250" customFormat="1" ht="15" customHeight="1" x14ac:dyDescent="0.2">
      <c r="A945" s="45"/>
      <c r="B945" s="46"/>
      <c r="C945" s="121"/>
      <c r="D945" s="121"/>
      <c r="E945" s="336"/>
      <c r="F945" s="122"/>
      <c r="G945" s="46"/>
      <c r="H945" s="45"/>
      <c r="I945" s="45"/>
      <c r="J945" s="45"/>
      <c r="K945" s="45"/>
      <c r="L945" s="45"/>
      <c r="M945" s="46"/>
      <c r="N945" s="46"/>
      <c r="O945" s="48"/>
      <c r="P945" s="48"/>
      <c r="Q945" s="46"/>
      <c r="R945" s="48"/>
      <c r="S945" s="48"/>
      <c r="T945" s="48"/>
      <c r="U945" s="48"/>
      <c r="V945" s="48"/>
      <c r="W945" s="46"/>
      <c r="X945" s="48"/>
      <c r="Y945" s="48"/>
      <c r="Z945" s="157"/>
      <c r="AA945" s="47"/>
      <c r="AB945" s="97"/>
      <c r="AC945" s="49"/>
      <c r="AD945" s="49"/>
      <c r="AE945" s="49"/>
      <c r="AF945" s="49"/>
      <c r="AG945" s="49"/>
      <c r="AH945" s="47"/>
      <c r="AI945" s="47"/>
      <c r="AJ945" s="47"/>
      <c r="AK945" s="190"/>
      <c r="AL945" s="190"/>
      <c r="AM945" s="190"/>
      <c r="AN945" s="190"/>
      <c r="AO945" s="190"/>
      <c r="AP945" s="151"/>
      <c r="AQ945" s="322"/>
      <c r="AR945" s="322"/>
      <c r="AS945" s="322"/>
      <c r="AT945" s="47"/>
      <c r="AU945" s="47"/>
      <c r="AV945" s="47"/>
      <c r="AW945" s="47"/>
      <c r="AX945" s="322"/>
      <c r="AY945" s="98"/>
      <c r="AZ945" s="98"/>
      <c r="BA945" s="47"/>
      <c r="BB945" s="47"/>
      <c r="BC945" s="47"/>
      <c r="BD945" s="47"/>
      <c r="BE945" s="97"/>
      <c r="BF945" s="49"/>
      <c r="BG945" s="239"/>
      <c r="BH945" s="342"/>
      <c r="BI945" s="49"/>
      <c r="BJ945" s="49"/>
      <c r="BK945" s="49"/>
      <c r="BL945" s="49"/>
      <c r="BM945" s="49"/>
      <c r="BN945" s="47"/>
      <c r="BO945" s="49"/>
      <c r="BP945" s="49"/>
      <c r="BQ945" s="49"/>
      <c r="BR945" s="323"/>
      <c r="BS945" s="323"/>
      <c r="BT945" s="323"/>
      <c r="BU945" s="49"/>
      <c r="BV945" s="49"/>
      <c r="BW945" s="97"/>
      <c r="BX945" s="97"/>
      <c r="BY945" s="97"/>
      <c r="BZ945" s="97"/>
      <c r="CA945" s="49"/>
      <c r="CB945" s="49"/>
      <c r="CC945" s="49"/>
      <c r="CD945" s="49"/>
      <c r="CE945" s="49"/>
      <c r="CF945" s="49"/>
      <c r="CG945" s="49"/>
      <c r="CH945" s="49"/>
      <c r="CI945" s="97"/>
      <c r="CJ945" s="97"/>
      <c r="CK945" s="97"/>
      <c r="CL945" s="97"/>
      <c r="CM945" s="335"/>
      <c r="CN945" s="337"/>
      <c r="CO945" s="315" t="str">
        <f>IF(Формулы!R945&gt;V945,"22-?,Дата 14 - Прибыл из УФСИН; ","")&amp;IF(Формулы!Q945&gt;Y945,"25-?,Дата 13 - Выбыл в УФСИН;","")&amp;IF(YEAR(ДАННЫЕ!$F$1)=YEAR(ДАННЫЕ!B945),IF(AT945&gt;0,"","40-?, вявлен в текущем году! "),"")&amp;IF(YEAR($F$1)=YEAR(W945),IF(X945+Y945&gt;0,"","23-стоит, 24,25 - куда выбыл? "),"")&amp;IF(X945+Y945&gt;0,IF(YEAR($F$1)=YEAR(W945),"","24+25&gt;0? 23 - когда выбыл? "),"")&amp;IF(BA945&lt;BB945,"47&gt;=48; ","")&amp;IF(BA945&lt;BC945,"47&gt;=49; ","")&amp;IF(BA945&lt;BD945,"47&gt;=50; ","")&amp;IF(BE945&gt;0,IF(BF945&gt;0,IF(AU945&gt;AV945,"","41 и 42 - ? (51 и 52 &gt; 0);"),"51 &gt; 0 52 - ?;"),"")&amp;IF(AU945&gt;0,IF(AV945&gt;AU945,"41&gt;42;","")&amp;IF(BE945&gt;0,"","41&gt;0 51-?;"),"")&amp;IF(BF945&gt;0,IF(BE945&gt;0,"","52&gt;0 51-?;"),"")&amp;IF(AW945&gt;=AX945,"","43&gt;44;")&amp;IF(CA945&gt;0,IF(AW945&gt;0,"","71 &gt; 0 43-?;"),"")</f>
        <v/>
      </c>
    </row>
    <row r="946" spans="1:93" s="250" customFormat="1" ht="15" customHeight="1" x14ac:dyDescent="0.2">
      <c r="A946" s="45"/>
      <c r="B946" s="46"/>
      <c r="C946" s="121"/>
      <c r="D946" s="121"/>
      <c r="E946" s="336"/>
      <c r="F946" s="122"/>
      <c r="G946" s="46"/>
      <c r="H946" s="45"/>
      <c r="I946" s="45"/>
      <c r="J946" s="45"/>
      <c r="K946" s="45"/>
      <c r="L946" s="45"/>
      <c r="M946" s="46"/>
      <c r="N946" s="46"/>
      <c r="O946" s="48"/>
      <c r="P946" s="48"/>
      <c r="Q946" s="46"/>
      <c r="R946" s="48"/>
      <c r="S946" s="48"/>
      <c r="T946" s="48"/>
      <c r="U946" s="48"/>
      <c r="V946" s="48"/>
      <c r="W946" s="46"/>
      <c r="X946" s="48"/>
      <c r="Y946" s="48"/>
      <c r="Z946" s="157"/>
      <c r="AA946" s="47"/>
      <c r="AB946" s="97"/>
      <c r="AC946" s="49"/>
      <c r="AD946" s="49"/>
      <c r="AE946" s="49"/>
      <c r="AF946" s="49"/>
      <c r="AG946" s="49"/>
      <c r="AH946" s="47"/>
      <c r="AI946" s="47"/>
      <c r="AJ946" s="47"/>
      <c r="AK946" s="190"/>
      <c r="AL946" s="190"/>
      <c r="AM946" s="190"/>
      <c r="AN946" s="190"/>
      <c r="AO946" s="190"/>
      <c r="AP946" s="151"/>
      <c r="AQ946" s="322"/>
      <c r="AR946" s="322"/>
      <c r="AS946" s="322"/>
      <c r="AT946" s="47"/>
      <c r="AU946" s="47"/>
      <c r="AV946" s="47"/>
      <c r="AW946" s="47"/>
      <c r="AX946" s="322"/>
      <c r="AY946" s="98"/>
      <c r="AZ946" s="98"/>
      <c r="BA946" s="47"/>
      <c r="BB946" s="47"/>
      <c r="BC946" s="47"/>
      <c r="BD946" s="47"/>
      <c r="BE946" s="97"/>
      <c r="BF946" s="49"/>
      <c r="BG946" s="239"/>
      <c r="BH946" s="342"/>
      <c r="BI946" s="49"/>
      <c r="BJ946" s="49"/>
      <c r="BK946" s="49"/>
      <c r="BL946" s="49"/>
      <c r="BM946" s="49"/>
      <c r="BN946" s="47"/>
      <c r="BO946" s="49"/>
      <c r="BP946" s="49"/>
      <c r="BQ946" s="49"/>
      <c r="BR946" s="323"/>
      <c r="BS946" s="323"/>
      <c r="BT946" s="323"/>
      <c r="BU946" s="49"/>
      <c r="BV946" s="49"/>
      <c r="BW946" s="97"/>
      <c r="BX946" s="97"/>
      <c r="BY946" s="97"/>
      <c r="BZ946" s="97"/>
      <c r="CA946" s="49"/>
      <c r="CB946" s="49"/>
      <c r="CC946" s="49"/>
      <c r="CD946" s="49"/>
      <c r="CE946" s="49"/>
      <c r="CF946" s="49"/>
      <c r="CG946" s="49"/>
      <c r="CH946" s="49"/>
      <c r="CI946" s="97"/>
      <c r="CJ946" s="97"/>
      <c r="CK946" s="97"/>
      <c r="CL946" s="97"/>
      <c r="CM946" s="335"/>
      <c r="CN946" s="337"/>
      <c r="CO946" s="315" t="str">
        <f>IF(Формулы!R946&gt;V946,"22-?,Дата 14 - Прибыл из УФСИН; ","")&amp;IF(Формулы!Q946&gt;Y946,"25-?,Дата 13 - Выбыл в УФСИН;","")&amp;IF(YEAR(ДАННЫЕ!$F$1)=YEAR(ДАННЫЕ!B946),IF(AT946&gt;0,"","40-?, вявлен в текущем году! "),"")&amp;IF(YEAR($F$1)=YEAR(W946),IF(X946+Y946&gt;0,"","23-стоит, 24,25 - куда выбыл? "),"")&amp;IF(X946+Y946&gt;0,IF(YEAR($F$1)=YEAR(W946),"","24+25&gt;0? 23 - когда выбыл? "),"")&amp;IF(BA946&lt;BB946,"47&gt;=48; ","")&amp;IF(BA946&lt;BC946,"47&gt;=49; ","")&amp;IF(BA946&lt;BD946,"47&gt;=50; ","")&amp;IF(BE946&gt;0,IF(BF946&gt;0,IF(AU946&gt;AV946,"","41 и 42 - ? (51 и 52 &gt; 0);"),"51 &gt; 0 52 - ?;"),"")&amp;IF(AU946&gt;0,IF(AV946&gt;AU946,"41&gt;42;","")&amp;IF(BE946&gt;0,"","41&gt;0 51-?;"),"")&amp;IF(BF946&gt;0,IF(BE946&gt;0,"","52&gt;0 51-?;"),"")&amp;IF(AW946&gt;=AX946,"","43&gt;44;")&amp;IF(CA946&gt;0,IF(AW946&gt;0,"","71 &gt; 0 43-?;"),"")</f>
        <v/>
      </c>
    </row>
    <row r="947" spans="1:93" s="250" customFormat="1" ht="15" customHeight="1" x14ac:dyDescent="0.2">
      <c r="A947" s="45"/>
      <c r="B947" s="46"/>
      <c r="C947" s="121"/>
      <c r="D947" s="121"/>
      <c r="E947" s="336"/>
      <c r="F947" s="122"/>
      <c r="G947" s="46"/>
      <c r="H947" s="45"/>
      <c r="I947" s="45"/>
      <c r="J947" s="45"/>
      <c r="K947" s="45"/>
      <c r="L947" s="45"/>
      <c r="M947" s="46"/>
      <c r="N947" s="46"/>
      <c r="O947" s="48"/>
      <c r="P947" s="48"/>
      <c r="Q947" s="46"/>
      <c r="R947" s="48"/>
      <c r="S947" s="48"/>
      <c r="T947" s="48"/>
      <c r="U947" s="48"/>
      <c r="V947" s="48"/>
      <c r="W947" s="46"/>
      <c r="X947" s="48"/>
      <c r="Y947" s="48"/>
      <c r="Z947" s="157"/>
      <c r="AA947" s="47"/>
      <c r="AB947" s="97"/>
      <c r="AC947" s="49"/>
      <c r="AD947" s="49"/>
      <c r="AE947" s="49"/>
      <c r="AF947" s="49"/>
      <c r="AG947" s="49"/>
      <c r="AH947" s="47"/>
      <c r="AI947" s="47"/>
      <c r="AJ947" s="47"/>
      <c r="AK947" s="190"/>
      <c r="AL947" s="190"/>
      <c r="AM947" s="190"/>
      <c r="AN947" s="190"/>
      <c r="AO947" s="190"/>
      <c r="AP947" s="151"/>
      <c r="AQ947" s="322"/>
      <c r="AR947" s="322"/>
      <c r="AS947" s="322"/>
      <c r="AT947" s="47"/>
      <c r="AU947" s="47"/>
      <c r="AV947" s="47"/>
      <c r="AW947" s="47"/>
      <c r="AX947" s="322"/>
      <c r="AY947" s="98"/>
      <c r="AZ947" s="98"/>
      <c r="BA947" s="47"/>
      <c r="BB947" s="47"/>
      <c r="BC947" s="47"/>
      <c r="BD947" s="47"/>
      <c r="BE947" s="97"/>
      <c r="BF947" s="49"/>
      <c r="BG947" s="239"/>
      <c r="BH947" s="342"/>
      <c r="BI947" s="49"/>
      <c r="BJ947" s="49"/>
      <c r="BK947" s="49"/>
      <c r="BL947" s="49"/>
      <c r="BM947" s="49"/>
      <c r="BN947" s="47"/>
      <c r="BO947" s="49"/>
      <c r="BP947" s="49"/>
      <c r="BQ947" s="49"/>
      <c r="BR947" s="323"/>
      <c r="BS947" s="323"/>
      <c r="BT947" s="323"/>
      <c r="BU947" s="49"/>
      <c r="BV947" s="49"/>
      <c r="BW947" s="97"/>
      <c r="BX947" s="97"/>
      <c r="BY947" s="97"/>
      <c r="BZ947" s="97"/>
      <c r="CA947" s="49"/>
      <c r="CB947" s="49"/>
      <c r="CC947" s="49"/>
      <c r="CD947" s="49"/>
      <c r="CE947" s="49"/>
      <c r="CF947" s="49"/>
      <c r="CG947" s="49"/>
      <c r="CH947" s="49"/>
      <c r="CI947" s="97"/>
      <c r="CJ947" s="97"/>
      <c r="CK947" s="97"/>
      <c r="CL947" s="97"/>
      <c r="CM947" s="335"/>
      <c r="CN947" s="337"/>
      <c r="CO947" s="315" t="str">
        <f>IF(Формулы!R947&gt;V947,"22-?,Дата 14 - Прибыл из УФСИН; ","")&amp;IF(Формулы!Q947&gt;Y947,"25-?,Дата 13 - Выбыл в УФСИН;","")&amp;IF(YEAR(ДАННЫЕ!$F$1)=YEAR(ДАННЫЕ!B947),IF(AT947&gt;0,"","40-?, вявлен в текущем году! "),"")&amp;IF(YEAR($F$1)=YEAR(W947),IF(X947+Y947&gt;0,"","23-стоит, 24,25 - куда выбыл? "),"")&amp;IF(X947+Y947&gt;0,IF(YEAR($F$1)=YEAR(W947),"","24+25&gt;0? 23 - когда выбыл? "),"")&amp;IF(BA947&lt;BB947,"47&gt;=48; ","")&amp;IF(BA947&lt;BC947,"47&gt;=49; ","")&amp;IF(BA947&lt;BD947,"47&gt;=50; ","")&amp;IF(BE947&gt;0,IF(BF947&gt;0,IF(AU947&gt;AV947,"","41 и 42 - ? (51 и 52 &gt; 0);"),"51 &gt; 0 52 - ?;"),"")&amp;IF(AU947&gt;0,IF(AV947&gt;AU947,"41&gt;42;","")&amp;IF(BE947&gt;0,"","41&gt;0 51-?;"),"")&amp;IF(BF947&gt;0,IF(BE947&gt;0,"","52&gt;0 51-?;"),"")&amp;IF(AW947&gt;=AX947,"","43&gt;44;")&amp;IF(CA947&gt;0,IF(AW947&gt;0,"","71 &gt; 0 43-?;"),"")</f>
        <v/>
      </c>
    </row>
    <row r="948" spans="1:93" s="250" customFormat="1" ht="15" customHeight="1" x14ac:dyDescent="0.2">
      <c r="A948" s="45"/>
      <c r="B948" s="46"/>
      <c r="C948" s="121"/>
      <c r="D948" s="121"/>
      <c r="E948" s="336"/>
      <c r="F948" s="122"/>
      <c r="G948" s="46"/>
      <c r="H948" s="45"/>
      <c r="I948" s="45"/>
      <c r="J948" s="45"/>
      <c r="K948" s="45"/>
      <c r="L948" s="45"/>
      <c r="M948" s="46"/>
      <c r="N948" s="46"/>
      <c r="O948" s="48"/>
      <c r="P948" s="48"/>
      <c r="Q948" s="46"/>
      <c r="R948" s="48"/>
      <c r="S948" s="48"/>
      <c r="T948" s="48"/>
      <c r="U948" s="48"/>
      <c r="V948" s="48"/>
      <c r="W948" s="46"/>
      <c r="X948" s="48"/>
      <c r="Y948" s="48"/>
      <c r="Z948" s="157"/>
      <c r="AA948" s="47"/>
      <c r="AB948" s="97"/>
      <c r="AC948" s="49"/>
      <c r="AD948" s="49"/>
      <c r="AE948" s="49"/>
      <c r="AF948" s="49"/>
      <c r="AG948" s="49"/>
      <c r="AH948" s="47"/>
      <c r="AI948" s="47"/>
      <c r="AJ948" s="47"/>
      <c r="AK948" s="190"/>
      <c r="AL948" s="190"/>
      <c r="AM948" s="190"/>
      <c r="AN948" s="190"/>
      <c r="AO948" s="190"/>
      <c r="AP948" s="151"/>
      <c r="AQ948" s="322"/>
      <c r="AR948" s="322"/>
      <c r="AS948" s="322"/>
      <c r="AT948" s="47"/>
      <c r="AU948" s="47"/>
      <c r="AV948" s="47"/>
      <c r="AW948" s="47"/>
      <c r="AX948" s="322"/>
      <c r="AY948" s="98"/>
      <c r="AZ948" s="98"/>
      <c r="BA948" s="47"/>
      <c r="BB948" s="47"/>
      <c r="BC948" s="47"/>
      <c r="BD948" s="47"/>
      <c r="BE948" s="97"/>
      <c r="BF948" s="49"/>
      <c r="BG948" s="239"/>
      <c r="BH948" s="342"/>
      <c r="BI948" s="49"/>
      <c r="BJ948" s="49"/>
      <c r="BK948" s="49"/>
      <c r="BL948" s="49"/>
      <c r="BM948" s="49"/>
      <c r="BN948" s="47"/>
      <c r="BO948" s="49"/>
      <c r="BP948" s="49"/>
      <c r="BQ948" s="49"/>
      <c r="BR948" s="323"/>
      <c r="BS948" s="323"/>
      <c r="BT948" s="323"/>
      <c r="BU948" s="49"/>
      <c r="BV948" s="49"/>
      <c r="BW948" s="97"/>
      <c r="BX948" s="97"/>
      <c r="BY948" s="97"/>
      <c r="BZ948" s="97"/>
      <c r="CA948" s="49"/>
      <c r="CB948" s="49"/>
      <c r="CC948" s="49"/>
      <c r="CD948" s="49"/>
      <c r="CE948" s="49"/>
      <c r="CF948" s="49"/>
      <c r="CG948" s="49"/>
      <c r="CH948" s="49"/>
      <c r="CI948" s="97"/>
      <c r="CJ948" s="97"/>
      <c r="CK948" s="97"/>
      <c r="CL948" s="97"/>
      <c r="CM948" s="335"/>
      <c r="CN948" s="337"/>
      <c r="CO948" s="315" t="str">
        <f>IF(Формулы!R948&gt;V948,"22-?,Дата 14 - Прибыл из УФСИН; ","")&amp;IF(Формулы!Q948&gt;Y948,"25-?,Дата 13 - Выбыл в УФСИН;","")&amp;IF(YEAR(ДАННЫЕ!$F$1)=YEAR(ДАННЫЕ!B948),IF(AT948&gt;0,"","40-?, вявлен в текущем году! "),"")&amp;IF(YEAR($F$1)=YEAR(W948),IF(X948+Y948&gt;0,"","23-стоит, 24,25 - куда выбыл? "),"")&amp;IF(X948+Y948&gt;0,IF(YEAR($F$1)=YEAR(W948),"","24+25&gt;0? 23 - когда выбыл? "),"")&amp;IF(BA948&lt;BB948,"47&gt;=48; ","")&amp;IF(BA948&lt;BC948,"47&gt;=49; ","")&amp;IF(BA948&lt;BD948,"47&gt;=50; ","")&amp;IF(BE948&gt;0,IF(BF948&gt;0,IF(AU948&gt;AV948,"","41 и 42 - ? (51 и 52 &gt; 0);"),"51 &gt; 0 52 - ?;"),"")&amp;IF(AU948&gt;0,IF(AV948&gt;AU948,"41&gt;42;","")&amp;IF(BE948&gt;0,"","41&gt;0 51-?;"),"")&amp;IF(BF948&gt;0,IF(BE948&gt;0,"","52&gt;0 51-?;"),"")&amp;IF(AW948&gt;=AX948,"","43&gt;44;")&amp;IF(CA948&gt;0,IF(AW948&gt;0,"","71 &gt; 0 43-?;"),"")</f>
        <v/>
      </c>
    </row>
    <row r="949" spans="1:93" s="250" customFormat="1" ht="15" customHeight="1" x14ac:dyDescent="0.2">
      <c r="A949" s="45"/>
      <c r="B949" s="46"/>
      <c r="C949" s="121"/>
      <c r="D949" s="121"/>
      <c r="E949" s="336"/>
      <c r="F949" s="122"/>
      <c r="G949" s="46"/>
      <c r="H949" s="45"/>
      <c r="I949" s="45"/>
      <c r="J949" s="45"/>
      <c r="K949" s="45"/>
      <c r="L949" s="45"/>
      <c r="M949" s="46"/>
      <c r="N949" s="46"/>
      <c r="O949" s="48"/>
      <c r="P949" s="48"/>
      <c r="Q949" s="46"/>
      <c r="R949" s="48"/>
      <c r="S949" s="48"/>
      <c r="T949" s="48"/>
      <c r="U949" s="48"/>
      <c r="V949" s="48"/>
      <c r="W949" s="46"/>
      <c r="X949" s="48"/>
      <c r="Y949" s="48"/>
      <c r="Z949" s="157"/>
      <c r="AA949" s="47"/>
      <c r="AB949" s="97"/>
      <c r="AC949" s="49"/>
      <c r="AD949" s="49"/>
      <c r="AE949" s="49"/>
      <c r="AF949" s="49"/>
      <c r="AG949" s="49"/>
      <c r="AH949" s="47"/>
      <c r="AI949" s="47"/>
      <c r="AJ949" s="47"/>
      <c r="AK949" s="190"/>
      <c r="AL949" s="190"/>
      <c r="AM949" s="190"/>
      <c r="AN949" s="190"/>
      <c r="AO949" s="190"/>
      <c r="AP949" s="151"/>
      <c r="AQ949" s="322"/>
      <c r="AR949" s="322"/>
      <c r="AS949" s="322"/>
      <c r="AT949" s="47"/>
      <c r="AU949" s="47"/>
      <c r="AV949" s="47"/>
      <c r="AW949" s="47"/>
      <c r="AX949" s="322"/>
      <c r="AY949" s="98"/>
      <c r="AZ949" s="98"/>
      <c r="BA949" s="47"/>
      <c r="BB949" s="47"/>
      <c r="BC949" s="47"/>
      <c r="BD949" s="47"/>
      <c r="BE949" s="97"/>
      <c r="BF949" s="49"/>
      <c r="BG949" s="239"/>
      <c r="BH949" s="342"/>
      <c r="BI949" s="49"/>
      <c r="BJ949" s="49"/>
      <c r="BK949" s="49"/>
      <c r="BL949" s="49"/>
      <c r="BM949" s="49"/>
      <c r="BN949" s="47"/>
      <c r="BO949" s="49"/>
      <c r="BP949" s="49"/>
      <c r="BQ949" s="49"/>
      <c r="BR949" s="323"/>
      <c r="BS949" s="323"/>
      <c r="BT949" s="323"/>
      <c r="BU949" s="49"/>
      <c r="BV949" s="49"/>
      <c r="BW949" s="97"/>
      <c r="BX949" s="97"/>
      <c r="BY949" s="97"/>
      <c r="BZ949" s="97"/>
      <c r="CA949" s="49"/>
      <c r="CB949" s="49"/>
      <c r="CC949" s="49"/>
      <c r="CD949" s="49"/>
      <c r="CE949" s="49"/>
      <c r="CF949" s="49"/>
      <c r="CG949" s="49"/>
      <c r="CH949" s="49"/>
      <c r="CI949" s="97"/>
      <c r="CJ949" s="97"/>
      <c r="CK949" s="97"/>
      <c r="CL949" s="97"/>
      <c r="CM949" s="335"/>
      <c r="CN949" s="337"/>
      <c r="CO949" s="315" t="str">
        <f>IF(Формулы!R949&gt;V949,"22-?,Дата 14 - Прибыл из УФСИН; ","")&amp;IF(Формулы!Q949&gt;Y949,"25-?,Дата 13 - Выбыл в УФСИН;","")&amp;IF(YEAR(ДАННЫЕ!$F$1)=YEAR(ДАННЫЕ!B949),IF(AT949&gt;0,"","40-?, вявлен в текущем году! "),"")&amp;IF(YEAR($F$1)=YEAR(W949),IF(X949+Y949&gt;0,"","23-стоит, 24,25 - куда выбыл? "),"")&amp;IF(X949+Y949&gt;0,IF(YEAR($F$1)=YEAR(W949),"","24+25&gt;0? 23 - когда выбыл? "),"")&amp;IF(BA949&lt;BB949,"47&gt;=48; ","")&amp;IF(BA949&lt;BC949,"47&gt;=49; ","")&amp;IF(BA949&lt;BD949,"47&gt;=50; ","")&amp;IF(BE949&gt;0,IF(BF949&gt;0,IF(AU949&gt;AV949,"","41 и 42 - ? (51 и 52 &gt; 0);"),"51 &gt; 0 52 - ?;"),"")&amp;IF(AU949&gt;0,IF(AV949&gt;AU949,"41&gt;42;","")&amp;IF(BE949&gt;0,"","41&gt;0 51-?;"),"")&amp;IF(BF949&gt;0,IF(BE949&gt;0,"","52&gt;0 51-?;"),"")&amp;IF(AW949&gt;=AX949,"","43&gt;44;")&amp;IF(CA949&gt;0,IF(AW949&gt;0,"","71 &gt; 0 43-?;"),"")</f>
        <v/>
      </c>
    </row>
    <row r="950" spans="1:93" s="250" customFormat="1" ht="15" customHeight="1" x14ac:dyDescent="0.2">
      <c r="A950" s="45"/>
      <c r="B950" s="46"/>
      <c r="C950" s="121"/>
      <c r="D950" s="121"/>
      <c r="E950" s="336"/>
      <c r="F950" s="122"/>
      <c r="G950" s="46"/>
      <c r="H950" s="45"/>
      <c r="I950" s="45"/>
      <c r="J950" s="45"/>
      <c r="K950" s="45"/>
      <c r="L950" s="45"/>
      <c r="M950" s="46"/>
      <c r="N950" s="46"/>
      <c r="O950" s="48"/>
      <c r="P950" s="48"/>
      <c r="Q950" s="46"/>
      <c r="R950" s="48"/>
      <c r="S950" s="48"/>
      <c r="T950" s="48"/>
      <c r="U950" s="48"/>
      <c r="V950" s="48"/>
      <c r="W950" s="46"/>
      <c r="X950" s="48"/>
      <c r="Y950" s="48"/>
      <c r="Z950" s="157"/>
      <c r="AA950" s="47"/>
      <c r="AB950" s="97"/>
      <c r="AC950" s="49"/>
      <c r="AD950" s="49"/>
      <c r="AE950" s="49"/>
      <c r="AF950" s="49"/>
      <c r="AG950" s="49"/>
      <c r="AH950" s="47"/>
      <c r="AI950" s="47"/>
      <c r="AJ950" s="47"/>
      <c r="AK950" s="190"/>
      <c r="AL950" s="190"/>
      <c r="AM950" s="190"/>
      <c r="AN950" s="190"/>
      <c r="AO950" s="190"/>
      <c r="AP950" s="151"/>
      <c r="AQ950" s="322"/>
      <c r="AR950" s="322"/>
      <c r="AS950" s="322"/>
      <c r="AT950" s="47"/>
      <c r="AU950" s="47"/>
      <c r="AV950" s="47"/>
      <c r="AW950" s="47"/>
      <c r="AX950" s="322"/>
      <c r="AY950" s="98"/>
      <c r="AZ950" s="98"/>
      <c r="BA950" s="47"/>
      <c r="BB950" s="47"/>
      <c r="BC950" s="47"/>
      <c r="BD950" s="47"/>
      <c r="BE950" s="97"/>
      <c r="BF950" s="49"/>
      <c r="BG950" s="239"/>
      <c r="BH950" s="342"/>
      <c r="BI950" s="49"/>
      <c r="BJ950" s="49"/>
      <c r="BK950" s="49"/>
      <c r="BL950" s="49"/>
      <c r="BM950" s="49"/>
      <c r="BN950" s="47"/>
      <c r="BO950" s="49"/>
      <c r="BP950" s="49"/>
      <c r="BQ950" s="49"/>
      <c r="BR950" s="323"/>
      <c r="BS950" s="323"/>
      <c r="BT950" s="323"/>
      <c r="BU950" s="49"/>
      <c r="BV950" s="49"/>
      <c r="BW950" s="97"/>
      <c r="BX950" s="97"/>
      <c r="BY950" s="97"/>
      <c r="BZ950" s="97"/>
      <c r="CA950" s="49"/>
      <c r="CB950" s="49"/>
      <c r="CC950" s="49"/>
      <c r="CD950" s="49"/>
      <c r="CE950" s="49"/>
      <c r="CF950" s="49"/>
      <c r="CG950" s="49"/>
      <c r="CH950" s="49"/>
      <c r="CI950" s="97"/>
      <c r="CJ950" s="97"/>
      <c r="CK950" s="97"/>
      <c r="CL950" s="97"/>
      <c r="CM950" s="335"/>
      <c r="CN950" s="337"/>
      <c r="CO950" s="315" t="str">
        <f>IF(Формулы!R950&gt;V950,"22-?,Дата 14 - Прибыл из УФСИН; ","")&amp;IF(Формулы!Q950&gt;Y950,"25-?,Дата 13 - Выбыл в УФСИН;","")&amp;IF(YEAR(ДАННЫЕ!$F$1)=YEAR(ДАННЫЕ!B950),IF(AT950&gt;0,"","40-?, вявлен в текущем году! "),"")&amp;IF(YEAR($F$1)=YEAR(W950),IF(X950+Y950&gt;0,"","23-стоит, 24,25 - куда выбыл? "),"")&amp;IF(X950+Y950&gt;0,IF(YEAR($F$1)=YEAR(W950),"","24+25&gt;0? 23 - когда выбыл? "),"")&amp;IF(BA950&lt;BB950,"47&gt;=48; ","")&amp;IF(BA950&lt;BC950,"47&gt;=49; ","")&amp;IF(BA950&lt;BD950,"47&gt;=50; ","")&amp;IF(BE950&gt;0,IF(BF950&gt;0,IF(AU950&gt;AV950,"","41 и 42 - ? (51 и 52 &gt; 0);"),"51 &gt; 0 52 - ?;"),"")&amp;IF(AU950&gt;0,IF(AV950&gt;AU950,"41&gt;42;","")&amp;IF(BE950&gt;0,"","41&gt;0 51-?;"),"")&amp;IF(BF950&gt;0,IF(BE950&gt;0,"","52&gt;0 51-?;"),"")&amp;IF(AW950&gt;=AX950,"","43&gt;44;")&amp;IF(CA950&gt;0,IF(AW950&gt;0,"","71 &gt; 0 43-?;"),"")</f>
        <v/>
      </c>
    </row>
    <row r="951" spans="1:93" s="250" customFormat="1" ht="15" customHeight="1" x14ac:dyDescent="0.2">
      <c r="A951" s="45"/>
      <c r="B951" s="46"/>
      <c r="C951" s="121"/>
      <c r="D951" s="121"/>
      <c r="E951" s="336"/>
      <c r="F951" s="122"/>
      <c r="G951" s="46"/>
      <c r="H951" s="45"/>
      <c r="I951" s="45"/>
      <c r="J951" s="45"/>
      <c r="K951" s="45"/>
      <c r="L951" s="45"/>
      <c r="M951" s="46"/>
      <c r="N951" s="46"/>
      <c r="O951" s="48"/>
      <c r="P951" s="48"/>
      <c r="Q951" s="46"/>
      <c r="R951" s="48"/>
      <c r="S951" s="48"/>
      <c r="T951" s="48"/>
      <c r="U951" s="48"/>
      <c r="V951" s="48"/>
      <c r="W951" s="46"/>
      <c r="X951" s="48"/>
      <c r="Y951" s="48"/>
      <c r="Z951" s="157"/>
      <c r="AA951" s="47"/>
      <c r="AB951" s="97"/>
      <c r="AC951" s="49"/>
      <c r="AD951" s="49"/>
      <c r="AE951" s="49"/>
      <c r="AF951" s="49"/>
      <c r="AG951" s="49"/>
      <c r="AH951" s="47"/>
      <c r="AI951" s="47"/>
      <c r="AJ951" s="47"/>
      <c r="AK951" s="190"/>
      <c r="AL951" s="190"/>
      <c r="AM951" s="190"/>
      <c r="AN951" s="190"/>
      <c r="AO951" s="190"/>
      <c r="AP951" s="151"/>
      <c r="AQ951" s="322"/>
      <c r="AR951" s="322"/>
      <c r="AS951" s="322"/>
      <c r="AT951" s="47"/>
      <c r="AU951" s="47"/>
      <c r="AV951" s="47"/>
      <c r="AW951" s="47"/>
      <c r="AX951" s="322"/>
      <c r="AY951" s="98"/>
      <c r="AZ951" s="98"/>
      <c r="BA951" s="47"/>
      <c r="BB951" s="47"/>
      <c r="BC951" s="47"/>
      <c r="BD951" s="47"/>
      <c r="BE951" s="97"/>
      <c r="BF951" s="49"/>
      <c r="BG951" s="239"/>
      <c r="BH951" s="342"/>
      <c r="BI951" s="49"/>
      <c r="BJ951" s="49"/>
      <c r="BK951" s="49"/>
      <c r="BL951" s="49"/>
      <c r="BM951" s="49"/>
      <c r="BN951" s="47"/>
      <c r="BO951" s="49"/>
      <c r="BP951" s="49"/>
      <c r="BQ951" s="49"/>
      <c r="BR951" s="323"/>
      <c r="BS951" s="323"/>
      <c r="BT951" s="323"/>
      <c r="BU951" s="49"/>
      <c r="BV951" s="49"/>
      <c r="BW951" s="97"/>
      <c r="BX951" s="97"/>
      <c r="BY951" s="97"/>
      <c r="BZ951" s="97"/>
      <c r="CA951" s="49"/>
      <c r="CB951" s="49"/>
      <c r="CC951" s="49"/>
      <c r="CD951" s="49"/>
      <c r="CE951" s="49"/>
      <c r="CF951" s="49"/>
      <c r="CG951" s="49"/>
      <c r="CH951" s="49"/>
      <c r="CI951" s="97"/>
      <c r="CJ951" s="97"/>
      <c r="CK951" s="97"/>
      <c r="CL951" s="97"/>
      <c r="CM951" s="335"/>
      <c r="CN951" s="337"/>
      <c r="CO951" s="315" t="str">
        <f>IF(Формулы!R951&gt;V951,"22-?,Дата 14 - Прибыл из УФСИН; ","")&amp;IF(Формулы!Q951&gt;Y951,"25-?,Дата 13 - Выбыл в УФСИН;","")&amp;IF(YEAR(ДАННЫЕ!$F$1)=YEAR(ДАННЫЕ!B951),IF(AT951&gt;0,"","40-?, вявлен в текущем году! "),"")&amp;IF(YEAR($F$1)=YEAR(W951),IF(X951+Y951&gt;0,"","23-стоит, 24,25 - куда выбыл? "),"")&amp;IF(X951+Y951&gt;0,IF(YEAR($F$1)=YEAR(W951),"","24+25&gt;0? 23 - когда выбыл? "),"")&amp;IF(BA951&lt;BB951,"47&gt;=48; ","")&amp;IF(BA951&lt;BC951,"47&gt;=49; ","")&amp;IF(BA951&lt;BD951,"47&gt;=50; ","")&amp;IF(BE951&gt;0,IF(BF951&gt;0,IF(AU951&gt;AV951,"","41 и 42 - ? (51 и 52 &gt; 0);"),"51 &gt; 0 52 - ?;"),"")&amp;IF(AU951&gt;0,IF(AV951&gt;AU951,"41&gt;42;","")&amp;IF(BE951&gt;0,"","41&gt;0 51-?;"),"")&amp;IF(BF951&gt;0,IF(BE951&gt;0,"","52&gt;0 51-?;"),"")&amp;IF(AW951&gt;=AX951,"","43&gt;44;")&amp;IF(CA951&gt;0,IF(AW951&gt;0,"","71 &gt; 0 43-?;"),"")</f>
        <v/>
      </c>
    </row>
    <row r="952" spans="1:93" s="250" customFormat="1" ht="15" customHeight="1" x14ac:dyDescent="0.2">
      <c r="A952" s="45"/>
      <c r="B952" s="46"/>
      <c r="C952" s="121"/>
      <c r="D952" s="121"/>
      <c r="E952" s="336"/>
      <c r="F952" s="122"/>
      <c r="G952" s="46"/>
      <c r="H952" s="45"/>
      <c r="I952" s="45"/>
      <c r="J952" s="45"/>
      <c r="K952" s="45"/>
      <c r="L952" s="45"/>
      <c r="M952" s="46"/>
      <c r="N952" s="46"/>
      <c r="O952" s="48"/>
      <c r="P952" s="48"/>
      <c r="Q952" s="46"/>
      <c r="R952" s="48"/>
      <c r="S952" s="48"/>
      <c r="T952" s="48"/>
      <c r="U952" s="48"/>
      <c r="V952" s="48"/>
      <c r="W952" s="46"/>
      <c r="X952" s="48"/>
      <c r="Y952" s="48"/>
      <c r="Z952" s="157"/>
      <c r="AA952" s="47"/>
      <c r="AB952" s="97"/>
      <c r="AC952" s="49"/>
      <c r="AD952" s="49"/>
      <c r="AE952" s="49"/>
      <c r="AF952" s="49"/>
      <c r="AG952" s="49"/>
      <c r="AH952" s="47"/>
      <c r="AI952" s="47"/>
      <c r="AJ952" s="47"/>
      <c r="AK952" s="190"/>
      <c r="AL952" s="190"/>
      <c r="AM952" s="190"/>
      <c r="AN952" s="190"/>
      <c r="AO952" s="190"/>
      <c r="AP952" s="151"/>
      <c r="AQ952" s="322"/>
      <c r="AR952" s="322"/>
      <c r="AS952" s="322"/>
      <c r="AT952" s="47"/>
      <c r="AU952" s="47"/>
      <c r="AV952" s="47"/>
      <c r="AW952" s="47"/>
      <c r="AX952" s="322"/>
      <c r="AY952" s="98"/>
      <c r="AZ952" s="98"/>
      <c r="BA952" s="47"/>
      <c r="BB952" s="47"/>
      <c r="BC952" s="47"/>
      <c r="BD952" s="47"/>
      <c r="BE952" s="97"/>
      <c r="BF952" s="49"/>
      <c r="BG952" s="239"/>
      <c r="BH952" s="342"/>
      <c r="BI952" s="49"/>
      <c r="BJ952" s="49"/>
      <c r="BK952" s="49"/>
      <c r="BL952" s="49"/>
      <c r="BM952" s="49"/>
      <c r="BN952" s="47"/>
      <c r="BO952" s="49"/>
      <c r="BP952" s="49"/>
      <c r="BQ952" s="49"/>
      <c r="BR952" s="323"/>
      <c r="BS952" s="323"/>
      <c r="BT952" s="323"/>
      <c r="BU952" s="49"/>
      <c r="BV952" s="49"/>
      <c r="BW952" s="97"/>
      <c r="BX952" s="97"/>
      <c r="BY952" s="97"/>
      <c r="BZ952" s="97"/>
      <c r="CA952" s="49"/>
      <c r="CB952" s="49"/>
      <c r="CC952" s="49"/>
      <c r="CD952" s="49"/>
      <c r="CE952" s="49"/>
      <c r="CF952" s="49"/>
      <c r="CG952" s="49"/>
      <c r="CH952" s="49"/>
      <c r="CI952" s="97"/>
      <c r="CJ952" s="97"/>
      <c r="CK952" s="97"/>
      <c r="CL952" s="97"/>
      <c r="CM952" s="335"/>
      <c r="CN952" s="337"/>
      <c r="CO952" s="315" t="str">
        <f>IF(Формулы!R952&gt;V952,"22-?,Дата 14 - Прибыл из УФСИН; ","")&amp;IF(Формулы!Q952&gt;Y952,"25-?,Дата 13 - Выбыл в УФСИН;","")&amp;IF(YEAR(ДАННЫЕ!$F$1)=YEAR(ДАННЫЕ!B952),IF(AT952&gt;0,"","40-?, вявлен в текущем году! "),"")&amp;IF(YEAR($F$1)=YEAR(W952),IF(X952+Y952&gt;0,"","23-стоит, 24,25 - куда выбыл? "),"")&amp;IF(X952+Y952&gt;0,IF(YEAR($F$1)=YEAR(W952),"","24+25&gt;0? 23 - когда выбыл? "),"")&amp;IF(BA952&lt;BB952,"47&gt;=48; ","")&amp;IF(BA952&lt;BC952,"47&gt;=49; ","")&amp;IF(BA952&lt;BD952,"47&gt;=50; ","")&amp;IF(BE952&gt;0,IF(BF952&gt;0,IF(AU952&gt;AV952,"","41 и 42 - ? (51 и 52 &gt; 0);"),"51 &gt; 0 52 - ?;"),"")&amp;IF(AU952&gt;0,IF(AV952&gt;AU952,"41&gt;42;","")&amp;IF(BE952&gt;0,"","41&gt;0 51-?;"),"")&amp;IF(BF952&gt;0,IF(BE952&gt;0,"","52&gt;0 51-?;"),"")&amp;IF(AW952&gt;=AX952,"","43&gt;44;")&amp;IF(CA952&gt;0,IF(AW952&gt;0,"","71 &gt; 0 43-?;"),"")</f>
        <v/>
      </c>
    </row>
    <row r="953" spans="1:93" s="250" customFormat="1" ht="15" customHeight="1" x14ac:dyDescent="0.2">
      <c r="A953" s="45"/>
      <c r="B953" s="46"/>
      <c r="C953" s="121"/>
      <c r="D953" s="121"/>
      <c r="E953" s="336"/>
      <c r="F953" s="122"/>
      <c r="G953" s="46"/>
      <c r="H953" s="45"/>
      <c r="I953" s="45"/>
      <c r="J953" s="45"/>
      <c r="K953" s="45"/>
      <c r="L953" s="45"/>
      <c r="M953" s="46"/>
      <c r="N953" s="46"/>
      <c r="O953" s="48"/>
      <c r="P953" s="48"/>
      <c r="Q953" s="46"/>
      <c r="R953" s="48"/>
      <c r="S953" s="48"/>
      <c r="T953" s="48"/>
      <c r="U953" s="48"/>
      <c r="V953" s="48"/>
      <c r="W953" s="46"/>
      <c r="X953" s="48"/>
      <c r="Y953" s="48"/>
      <c r="Z953" s="157"/>
      <c r="AA953" s="47"/>
      <c r="AB953" s="97"/>
      <c r="AC953" s="49"/>
      <c r="AD953" s="49"/>
      <c r="AE953" s="49"/>
      <c r="AF953" s="49"/>
      <c r="AG953" s="49"/>
      <c r="AH953" s="47"/>
      <c r="AI953" s="47"/>
      <c r="AJ953" s="47"/>
      <c r="AK953" s="190"/>
      <c r="AL953" s="190"/>
      <c r="AM953" s="190"/>
      <c r="AN953" s="190"/>
      <c r="AO953" s="190"/>
      <c r="AP953" s="151"/>
      <c r="AQ953" s="322"/>
      <c r="AR953" s="322"/>
      <c r="AS953" s="322"/>
      <c r="AT953" s="47"/>
      <c r="AU953" s="47"/>
      <c r="AV953" s="47"/>
      <c r="AW953" s="47"/>
      <c r="AX953" s="322"/>
      <c r="AY953" s="98"/>
      <c r="AZ953" s="98"/>
      <c r="BA953" s="47"/>
      <c r="BB953" s="47"/>
      <c r="BC953" s="47"/>
      <c r="BD953" s="47"/>
      <c r="BE953" s="97"/>
      <c r="BF953" s="49"/>
      <c r="BG953" s="239"/>
      <c r="BH953" s="342"/>
      <c r="BI953" s="49"/>
      <c r="BJ953" s="49"/>
      <c r="BK953" s="49"/>
      <c r="BL953" s="49"/>
      <c r="BM953" s="49"/>
      <c r="BN953" s="47"/>
      <c r="BO953" s="49"/>
      <c r="BP953" s="49"/>
      <c r="BQ953" s="49"/>
      <c r="BR953" s="323"/>
      <c r="BS953" s="323"/>
      <c r="BT953" s="323"/>
      <c r="BU953" s="49"/>
      <c r="BV953" s="49"/>
      <c r="BW953" s="97"/>
      <c r="BX953" s="97"/>
      <c r="BY953" s="97"/>
      <c r="BZ953" s="97"/>
      <c r="CA953" s="49"/>
      <c r="CB953" s="49"/>
      <c r="CC953" s="49"/>
      <c r="CD953" s="49"/>
      <c r="CE953" s="49"/>
      <c r="CF953" s="49"/>
      <c r="CG953" s="49"/>
      <c r="CH953" s="49"/>
      <c r="CI953" s="97"/>
      <c r="CJ953" s="97"/>
      <c r="CK953" s="97"/>
      <c r="CL953" s="97"/>
      <c r="CM953" s="335"/>
      <c r="CN953" s="337"/>
      <c r="CO953" s="315" t="str">
        <f>IF(Формулы!R953&gt;V953,"22-?,Дата 14 - Прибыл из УФСИН; ","")&amp;IF(Формулы!Q953&gt;Y953,"25-?,Дата 13 - Выбыл в УФСИН;","")&amp;IF(YEAR(ДАННЫЕ!$F$1)=YEAR(ДАННЫЕ!B953),IF(AT953&gt;0,"","40-?, вявлен в текущем году! "),"")&amp;IF(YEAR($F$1)=YEAR(W953),IF(X953+Y953&gt;0,"","23-стоит, 24,25 - куда выбыл? "),"")&amp;IF(X953+Y953&gt;0,IF(YEAR($F$1)=YEAR(W953),"","24+25&gt;0? 23 - когда выбыл? "),"")&amp;IF(BA953&lt;BB953,"47&gt;=48; ","")&amp;IF(BA953&lt;BC953,"47&gt;=49; ","")&amp;IF(BA953&lt;BD953,"47&gt;=50; ","")&amp;IF(BE953&gt;0,IF(BF953&gt;0,IF(AU953&gt;AV953,"","41 и 42 - ? (51 и 52 &gt; 0);"),"51 &gt; 0 52 - ?;"),"")&amp;IF(AU953&gt;0,IF(AV953&gt;AU953,"41&gt;42;","")&amp;IF(BE953&gt;0,"","41&gt;0 51-?;"),"")&amp;IF(BF953&gt;0,IF(BE953&gt;0,"","52&gt;0 51-?;"),"")&amp;IF(AW953&gt;=AX953,"","43&gt;44;")&amp;IF(CA953&gt;0,IF(AW953&gt;0,"","71 &gt; 0 43-?;"),"")</f>
        <v/>
      </c>
    </row>
    <row r="954" spans="1:93" s="250" customFormat="1" ht="15" customHeight="1" x14ac:dyDescent="0.2">
      <c r="A954" s="45"/>
      <c r="B954" s="46"/>
      <c r="C954" s="121"/>
      <c r="D954" s="121"/>
      <c r="E954" s="336"/>
      <c r="F954" s="122"/>
      <c r="G954" s="46"/>
      <c r="H954" s="45"/>
      <c r="I954" s="45"/>
      <c r="J954" s="45"/>
      <c r="K954" s="45"/>
      <c r="L954" s="45"/>
      <c r="M954" s="46"/>
      <c r="N954" s="46"/>
      <c r="O954" s="48"/>
      <c r="P954" s="48"/>
      <c r="Q954" s="46"/>
      <c r="R954" s="48"/>
      <c r="S954" s="48"/>
      <c r="T954" s="48"/>
      <c r="U954" s="48"/>
      <c r="V954" s="48"/>
      <c r="W954" s="46"/>
      <c r="X954" s="48"/>
      <c r="Y954" s="48"/>
      <c r="Z954" s="157"/>
      <c r="AA954" s="47"/>
      <c r="AB954" s="97"/>
      <c r="AC954" s="49"/>
      <c r="AD954" s="49"/>
      <c r="AE954" s="49"/>
      <c r="AF954" s="49"/>
      <c r="AG954" s="49"/>
      <c r="AH954" s="47"/>
      <c r="AI954" s="47"/>
      <c r="AJ954" s="47"/>
      <c r="AK954" s="190"/>
      <c r="AL954" s="190"/>
      <c r="AM954" s="190"/>
      <c r="AN954" s="190"/>
      <c r="AO954" s="190"/>
      <c r="AP954" s="151"/>
      <c r="AQ954" s="322"/>
      <c r="AR954" s="322"/>
      <c r="AS954" s="322"/>
      <c r="AT954" s="47"/>
      <c r="AU954" s="47"/>
      <c r="AV954" s="47"/>
      <c r="AW954" s="47"/>
      <c r="AX954" s="322"/>
      <c r="AY954" s="98"/>
      <c r="AZ954" s="98"/>
      <c r="BA954" s="47"/>
      <c r="BB954" s="47"/>
      <c r="BC954" s="47"/>
      <c r="BD954" s="47"/>
      <c r="BE954" s="97"/>
      <c r="BF954" s="49"/>
      <c r="BG954" s="239"/>
      <c r="BH954" s="342"/>
      <c r="BI954" s="49"/>
      <c r="BJ954" s="49"/>
      <c r="BK954" s="49"/>
      <c r="BL954" s="49"/>
      <c r="BM954" s="49"/>
      <c r="BN954" s="47"/>
      <c r="BO954" s="49"/>
      <c r="BP954" s="49"/>
      <c r="BQ954" s="49"/>
      <c r="BR954" s="323"/>
      <c r="BS954" s="323"/>
      <c r="BT954" s="323"/>
      <c r="BU954" s="49"/>
      <c r="BV954" s="49"/>
      <c r="BW954" s="97"/>
      <c r="BX954" s="97"/>
      <c r="BY954" s="97"/>
      <c r="BZ954" s="97"/>
      <c r="CA954" s="49"/>
      <c r="CB954" s="49"/>
      <c r="CC954" s="49"/>
      <c r="CD954" s="49"/>
      <c r="CE954" s="49"/>
      <c r="CF954" s="49"/>
      <c r="CG954" s="49"/>
      <c r="CH954" s="49"/>
      <c r="CI954" s="97"/>
      <c r="CJ954" s="97"/>
      <c r="CK954" s="97"/>
      <c r="CL954" s="97"/>
      <c r="CM954" s="335"/>
      <c r="CN954" s="337"/>
      <c r="CO954" s="315" t="str">
        <f>IF(Формулы!R954&gt;V954,"22-?,Дата 14 - Прибыл из УФСИН; ","")&amp;IF(Формулы!Q954&gt;Y954,"25-?,Дата 13 - Выбыл в УФСИН;","")&amp;IF(YEAR(ДАННЫЕ!$F$1)=YEAR(ДАННЫЕ!B954),IF(AT954&gt;0,"","40-?, вявлен в текущем году! "),"")&amp;IF(YEAR($F$1)=YEAR(W954),IF(X954+Y954&gt;0,"","23-стоит, 24,25 - куда выбыл? "),"")&amp;IF(X954+Y954&gt;0,IF(YEAR($F$1)=YEAR(W954),"","24+25&gt;0? 23 - когда выбыл? "),"")&amp;IF(BA954&lt;BB954,"47&gt;=48; ","")&amp;IF(BA954&lt;BC954,"47&gt;=49; ","")&amp;IF(BA954&lt;BD954,"47&gt;=50; ","")&amp;IF(BE954&gt;0,IF(BF954&gt;0,IF(AU954&gt;AV954,"","41 и 42 - ? (51 и 52 &gt; 0);"),"51 &gt; 0 52 - ?;"),"")&amp;IF(AU954&gt;0,IF(AV954&gt;AU954,"41&gt;42;","")&amp;IF(BE954&gt;0,"","41&gt;0 51-?;"),"")&amp;IF(BF954&gt;0,IF(BE954&gt;0,"","52&gt;0 51-?;"),"")&amp;IF(AW954&gt;=AX954,"","43&gt;44;")&amp;IF(CA954&gt;0,IF(AW954&gt;0,"","71 &gt; 0 43-?;"),"")</f>
        <v/>
      </c>
    </row>
    <row r="955" spans="1:93" s="250" customFormat="1" ht="15" customHeight="1" x14ac:dyDescent="0.2">
      <c r="A955" s="45"/>
      <c r="B955" s="46"/>
      <c r="C955" s="121"/>
      <c r="D955" s="121"/>
      <c r="E955" s="336"/>
      <c r="F955" s="122"/>
      <c r="G955" s="46"/>
      <c r="H955" s="45"/>
      <c r="I955" s="45"/>
      <c r="J955" s="45"/>
      <c r="K955" s="45"/>
      <c r="L955" s="45"/>
      <c r="M955" s="46"/>
      <c r="N955" s="46"/>
      <c r="O955" s="48"/>
      <c r="P955" s="48"/>
      <c r="Q955" s="46"/>
      <c r="R955" s="48"/>
      <c r="S955" s="48"/>
      <c r="T955" s="48"/>
      <c r="U955" s="48"/>
      <c r="V955" s="48"/>
      <c r="W955" s="46"/>
      <c r="X955" s="48"/>
      <c r="Y955" s="48"/>
      <c r="Z955" s="157"/>
      <c r="AA955" s="47"/>
      <c r="AB955" s="97"/>
      <c r="AC955" s="49"/>
      <c r="AD955" s="49"/>
      <c r="AE955" s="49"/>
      <c r="AF955" s="49"/>
      <c r="AG955" s="49"/>
      <c r="AH955" s="47"/>
      <c r="AI955" s="47"/>
      <c r="AJ955" s="47"/>
      <c r="AK955" s="190"/>
      <c r="AL955" s="190"/>
      <c r="AM955" s="190"/>
      <c r="AN955" s="190"/>
      <c r="AO955" s="190"/>
      <c r="AP955" s="151"/>
      <c r="AQ955" s="322"/>
      <c r="AR955" s="322"/>
      <c r="AS955" s="322"/>
      <c r="AT955" s="47"/>
      <c r="AU955" s="47"/>
      <c r="AV955" s="47"/>
      <c r="AW955" s="47"/>
      <c r="AX955" s="322"/>
      <c r="AY955" s="98"/>
      <c r="AZ955" s="98"/>
      <c r="BA955" s="47"/>
      <c r="BB955" s="47"/>
      <c r="BC955" s="47"/>
      <c r="BD955" s="47"/>
      <c r="BE955" s="97"/>
      <c r="BF955" s="49"/>
      <c r="BG955" s="239"/>
      <c r="BH955" s="342"/>
      <c r="BI955" s="49"/>
      <c r="BJ955" s="49"/>
      <c r="BK955" s="49"/>
      <c r="BL955" s="49"/>
      <c r="BM955" s="49"/>
      <c r="BN955" s="47"/>
      <c r="BO955" s="49"/>
      <c r="BP955" s="49"/>
      <c r="BQ955" s="49"/>
      <c r="BR955" s="323"/>
      <c r="BS955" s="323"/>
      <c r="BT955" s="323"/>
      <c r="BU955" s="49"/>
      <c r="BV955" s="49"/>
      <c r="BW955" s="97"/>
      <c r="BX955" s="97"/>
      <c r="BY955" s="97"/>
      <c r="BZ955" s="97"/>
      <c r="CA955" s="49"/>
      <c r="CB955" s="49"/>
      <c r="CC955" s="49"/>
      <c r="CD955" s="49"/>
      <c r="CE955" s="49"/>
      <c r="CF955" s="49"/>
      <c r="CG955" s="49"/>
      <c r="CH955" s="49"/>
      <c r="CI955" s="97"/>
      <c r="CJ955" s="97"/>
      <c r="CK955" s="97"/>
      <c r="CL955" s="97"/>
      <c r="CM955" s="335"/>
      <c r="CN955" s="337"/>
      <c r="CO955" s="315" t="str">
        <f>IF(Формулы!R955&gt;V955,"22-?,Дата 14 - Прибыл из УФСИН; ","")&amp;IF(Формулы!Q955&gt;Y955,"25-?,Дата 13 - Выбыл в УФСИН;","")&amp;IF(YEAR(ДАННЫЕ!$F$1)=YEAR(ДАННЫЕ!B955),IF(AT955&gt;0,"","40-?, вявлен в текущем году! "),"")&amp;IF(YEAR($F$1)=YEAR(W955),IF(X955+Y955&gt;0,"","23-стоит, 24,25 - куда выбыл? "),"")&amp;IF(X955+Y955&gt;0,IF(YEAR($F$1)=YEAR(W955),"","24+25&gt;0? 23 - когда выбыл? "),"")&amp;IF(BA955&lt;BB955,"47&gt;=48; ","")&amp;IF(BA955&lt;BC955,"47&gt;=49; ","")&amp;IF(BA955&lt;BD955,"47&gt;=50; ","")&amp;IF(BE955&gt;0,IF(BF955&gt;0,IF(AU955&gt;AV955,"","41 и 42 - ? (51 и 52 &gt; 0);"),"51 &gt; 0 52 - ?;"),"")&amp;IF(AU955&gt;0,IF(AV955&gt;AU955,"41&gt;42;","")&amp;IF(BE955&gt;0,"","41&gt;0 51-?;"),"")&amp;IF(BF955&gt;0,IF(BE955&gt;0,"","52&gt;0 51-?;"),"")&amp;IF(AW955&gt;=AX955,"","43&gt;44;")&amp;IF(CA955&gt;0,IF(AW955&gt;0,"","71 &gt; 0 43-?;"),"")</f>
        <v/>
      </c>
    </row>
    <row r="956" spans="1:93" s="250" customFormat="1" ht="15" customHeight="1" x14ac:dyDescent="0.2">
      <c r="A956" s="45"/>
      <c r="B956" s="46"/>
      <c r="C956" s="121"/>
      <c r="D956" s="121"/>
      <c r="E956" s="336"/>
      <c r="F956" s="122"/>
      <c r="G956" s="46"/>
      <c r="H956" s="45"/>
      <c r="I956" s="45"/>
      <c r="J956" s="45"/>
      <c r="K956" s="45"/>
      <c r="L956" s="45"/>
      <c r="M956" s="46"/>
      <c r="N956" s="46"/>
      <c r="O956" s="48"/>
      <c r="P956" s="48"/>
      <c r="Q956" s="46"/>
      <c r="R956" s="48"/>
      <c r="S956" s="48"/>
      <c r="T956" s="48"/>
      <c r="U956" s="48"/>
      <c r="V956" s="48"/>
      <c r="W956" s="46"/>
      <c r="X956" s="48"/>
      <c r="Y956" s="48"/>
      <c r="Z956" s="157"/>
      <c r="AA956" s="47"/>
      <c r="AB956" s="97"/>
      <c r="AC956" s="49"/>
      <c r="AD956" s="49"/>
      <c r="AE956" s="49"/>
      <c r="AF956" s="49"/>
      <c r="AG956" s="49"/>
      <c r="AH956" s="47"/>
      <c r="AI956" s="47"/>
      <c r="AJ956" s="47"/>
      <c r="AK956" s="190"/>
      <c r="AL956" s="190"/>
      <c r="AM956" s="190"/>
      <c r="AN956" s="190"/>
      <c r="AO956" s="190"/>
      <c r="AP956" s="151"/>
      <c r="AQ956" s="322"/>
      <c r="AR956" s="322"/>
      <c r="AS956" s="322"/>
      <c r="AT956" s="47"/>
      <c r="AU956" s="47"/>
      <c r="AV956" s="47"/>
      <c r="AW956" s="47"/>
      <c r="AX956" s="322"/>
      <c r="AY956" s="98"/>
      <c r="AZ956" s="98"/>
      <c r="BA956" s="47"/>
      <c r="BB956" s="47"/>
      <c r="BC956" s="47"/>
      <c r="BD956" s="47"/>
      <c r="BE956" s="97"/>
      <c r="BF956" s="49"/>
      <c r="BG956" s="239"/>
      <c r="BH956" s="342"/>
      <c r="BI956" s="49"/>
      <c r="BJ956" s="49"/>
      <c r="BK956" s="49"/>
      <c r="BL956" s="49"/>
      <c r="BM956" s="49"/>
      <c r="BN956" s="47"/>
      <c r="BO956" s="49"/>
      <c r="BP956" s="49"/>
      <c r="BQ956" s="49"/>
      <c r="BR956" s="323"/>
      <c r="BS956" s="323"/>
      <c r="BT956" s="323"/>
      <c r="BU956" s="49"/>
      <c r="BV956" s="49"/>
      <c r="BW956" s="97"/>
      <c r="BX956" s="97"/>
      <c r="BY956" s="97"/>
      <c r="BZ956" s="97"/>
      <c r="CA956" s="49"/>
      <c r="CB956" s="49"/>
      <c r="CC956" s="49"/>
      <c r="CD956" s="49"/>
      <c r="CE956" s="49"/>
      <c r="CF956" s="49"/>
      <c r="CG956" s="49"/>
      <c r="CH956" s="49"/>
      <c r="CI956" s="97"/>
      <c r="CJ956" s="97"/>
      <c r="CK956" s="97"/>
      <c r="CL956" s="97"/>
      <c r="CM956" s="335"/>
      <c r="CN956" s="337"/>
      <c r="CO956" s="315" t="str">
        <f>IF(Формулы!R956&gt;V956,"22-?,Дата 14 - Прибыл из УФСИН; ","")&amp;IF(Формулы!Q956&gt;Y956,"25-?,Дата 13 - Выбыл в УФСИН;","")&amp;IF(YEAR(ДАННЫЕ!$F$1)=YEAR(ДАННЫЕ!B956),IF(AT956&gt;0,"","40-?, вявлен в текущем году! "),"")&amp;IF(YEAR($F$1)=YEAR(W956),IF(X956+Y956&gt;0,"","23-стоит, 24,25 - куда выбыл? "),"")&amp;IF(X956+Y956&gt;0,IF(YEAR($F$1)=YEAR(W956),"","24+25&gt;0? 23 - когда выбыл? "),"")&amp;IF(BA956&lt;BB956,"47&gt;=48; ","")&amp;IF(BA956&lt;BC956,"47&gt;=49; ","")&amp;IF(BA956&lt;BD956,"47&gt;=50; ","")&amp;IF(BE956&gt;0,IF(BF956&gt;0,IF(AU956&gt;AV956,"","41 и 42 - ? (51 и 52 &gt; 0);"),"51 &gt; 0 52 - ?;"),"")&amp;IF(AU956&gt;0,IF(AV956&gt;AU956,"41&gt;42;","")&amp;IF(BE956&gt;0,"","41&gt;0 51-?;"),"")&amp;IF(BF956&gt;0,IF(BE956&gt;0,"","52&gt;0 51-?;"),"")&amp;IF(AW956&gt;=AX956,"","43&gt;44;")&amp;IF(CA956&gt;0,IF(AW956&gt;0,"","71 &gt; 0 43-?;"),"")</f>
        <v/>
      </c>
    </row>
    <row r="957" spans="1:93" s="250" customFormat="1" ht="15" customHeight="1" x14ac:dyDescent="0.2">
      <c r="A957" s="45"/>
      <c r="B957" s="46"/>
      <c r="C957" s="121"/>
      <c r="D957" s="121"/>
      <c r="E957" s="336"/>
      <c r="F957" s="122"/>
      <c r="G957" s="46"/>
      <c r="H957" s="45"/>
      <c r="I957" s="45"/>
      <c r="J957" s="45"/>
      <c r="K957" s="45"/>
      <c r="L957" s="45"/>
      <c r="M957" s="46"/>
      <c r="N957" s="46"/>
      <c r="O957" s="48"/>
      <c r="P957" s="48"/>
      <c r="Q957" s="46"/>
      <c r="R957" s="48"/>
      <c r="S957" s="48"/>
      <c r="T957" s="48"/>
      <c r="U957" s="48"/>
      <c r="V957" s="48"/>
      <c r="W957" s="46"/>
      <c r="X957" s="48"/>
      <c r="Y957" s="48"/>
      <c r="Z957" s="157"/>
      <c r="AA957" s="47"/>
      <c r="AB957" s="97"/>
      <c r="AC957" s="49"/>
      <c r="AD957" s="49"/>
      <c r="AE957" s="49"/>
      <c r="AF957" s="49"/>
      <c r="AG957" s="49"/>
      <c r="AH957" s="47"/>
      <c r="AI957" s="47"/>
      <c r="AJ957" s="47"/>
      <c r="AK957" s="190"/>
      <c r="AL957" s="190"/>
      <c r="AM957" s="190"/>
      <c r="AN957" s="190"/>
      <c r="AO957" s="190"/>
      <c r="AP957" s="151"/>
      <c r="AQ957" s="322"/>
      <c r="AR957" s="322"/>
      <c r="AS957" s="322"/>
      <c r="AT957" s="47"/>
      <c r="AU957" s="47"/>
      <c r="AV957" s="47"/>
      <c r="AW957" s="47"/>
      <c r="AX957" s="322"/>
      <c r="AY957" s="98"/>
      <c r="AZ957" s="98"/>
      <c r="BA957" s="47"/>
      <c r="BB957" s="47"/>
      <c r="BC957" s="47"/>
      <c r="BD957" s="47"/>
      <c r="BE957" s="97"/>
      <c r="BF957" s="49"/>
      <c r="BG957" s="239"/>
      <c r="BH957" s="342"/>
      <c r="BI957" s="49"/>
      <c r="BJ957" s="49"/>
      <c r="BK957" s="49"/>
      <c r="BL957" s="49"/>
      <c r="BM957" s="49"/>
      <c r="BN957" s="47"/>
      <c r="BO957" s="49"/>
      <c r="BP957" s="49"/>
      <c r="BQ957" s="49"/>
      <c r="BR957" s="323"/>
      <c r="BS957" s="323"/>
      <c r="BT957" s="323"/>
      <c r="BU957" s="49"/>
      <c r="BV957" s="49"/>
      <c r="BW957" s="97"/>
      <c r="BX957" s="97"/>
      <c r="BY957" s="97"/>
      <c r="BZ957" s="97"/>
      <c r="CA957" s="49"/>
      <c r="CB957" s="49"/>
      <c r="CC957" s="49"/>
      <c r="CD957" s="49"/>
      <c r="CE957" s="49"/>
      <c r="CF957" s="49"/>
      <c r="CG957" s="49"/>
      <c r="CH957" s="49"/>
      <c r="CI957" s="97"/>
      <c r="CJ957" s="97"/>
      <c r="CK957" s="97"/>
      <c r="CL957" s="97"/>
      <c r="CM957" s="335"/>
      <c r="CN957" s="337"/>
      <c r="CO957" s="315" t="str">
        <f>IF(Формулы!R957&gt;V957,"22-?,Дата 14 - Прибыл из УФСИН; ","")&amp;IF(Формулы!Q957&gt;Y957,"25-?,Дата 13 - Выбыл в УФСИН;","")&amp;IF(YEAR(ДАННЫЕ!$F$1)=YEAR(ДАННЫЕ!B957),IF(AT957&gt;0,"","40-?, вявлен в текущем году! "),"")&amp;IF(YEAR($F$1)=YEAR(W957),IF(X957+Y957&gt;0,"","23-стоит, 24,25 - куда выбыл? "),"")&amp;IF(X957+Y957&gt;0,IF(YEAR($F$1)=YEAR(W957),"","24+25&gt;0? 23 - когда выбыл? "),"")&amp;IF(BA957&lt;BB957,"47&gt;=48; ","")&amp;IF(BA957&lt;BC957,"47&gt;=49; ","")&amp;IF(BA957&lt;BD957,"47&gt;=50; ","")&amp;IF(BE957&gt;0,IF(BF957&gt;0,IF(AU957&gt;AV957,"","41 и 42 - ? (51 и 52 &gt; 0);"),"51 &gt; 0 52 - ?;"),"")&amp;IF(AU957&gt;0,IF(AV957&gt;AU957,"41&gt;42;","")&amp;IF(BE957&gt;0,"","41&gt;0 51-?;"),"")&amp;IF(BF957&gt;0,IF(BE957&gt;0,"","52&gt;0 51-?;"),"")&amp;IF(AW957&gt;=AX957,"","43&gt;44;")&amp;IF(CA957&gt;0,IF(AW957&gt;0,"","71 &gt; 0 43-?;"),"")</f>
        <v/>
      </c>
    </row>
    <row r="958" spans="1:93" s="250" customFormat="1" ht="15" customHeight="1" x14ac:dyDescent="0.2">
      <c r="A958" s="45"/>
      <c r="B958" s="46"/>
      <c r="C958" s="121"/>
      <c r="D958" s="121"/>
      <c r="E958" s="336"/>
      <c r="F958" s="122"/>
      <c r="G958" s="46"/>
      <c r="H958" s="45"/>
      <c r="I958" s="45"/>
      <c r="J958" s="45"/>
      <c r="K958" s="45"/>
      <c r="L958" s="45"/>
      <c r="M958" s="46"/>
      <c r="N958" s="46"/>
      <c r="O958" s="48"/>
      <c r="P958" s="48"/>
      <c r="Q958" s="46"/>
      <c r="R958" s="48"/>
      <c r="S958" s="48"/>
      <c r="T958" s="48"/>
      <c r="U958" s="48"/>
      <c r="V958" s="48"/>
      <c r="W958" s="46"/>
      <c r="X958" s="48"/>
      <c r="Y958" s="48"/>
      <c r="Z958" s="157"/>
      <c r="AA958" s="47"/>
      <c r="AB958" s="97"/>
      <c r="AC958" s="49"/>
      <c r="AD958" s="49"/>
      <c r="AE958" s="49"/>
      <c r="AF958" s="49"/>
      <c r="AG958" s="49"/>
      <c r="AH958" s="47"/>
      <c r="AI958" s="47"/>
      <c r="AJ958" s="47"/>
      <c r="AK958" s="190"/>
      <c r="AL958" s="190"/>
      <c r="AM958" s="190"/>
      <c r="AN958" s="190"/>
      <c r="AO958" s="190"/>
      <c r="AP958" s="151"/>
      <c r="AQ958" s="322"/>
      <c r="AR958" s="322"/>
      <c r="AS958" s="322"/>
      <c r="AT958" s="47"/>
      <c r="AU958" s="47"/>
      <c r="AV958" s="47"/>
      <c r="AW958" s="47"/>
      <c r="AX958" s="322"/>
      <c r="AY958" s="98"/>
      <c r="AZ958" s="98"/>
      <c r="BA958" s="47"/>
      <c r="BB958" s="47"/>
      <c r="BC958" s="47"/>
      <c r="BD958" s="47"/>
      <c r="BE958" s="97"/>
      <c r="BF958" s="49"/>
      <c r="BG958" s="239"/>
      <c r="BH958" s="342"/>
      <c r="BI958" s="49"/>
      <c r="BJ958" s="49"/>
      <c r="BK958" s="49"/>
      <c r="BL958" s="49"/>
      <c r="BM958" s="49"/>
      <c r="BN958" s="47"/>
      <c r="BO958" s="49"/>
      <c r="BP958" s="49"/>
      <c r="BQ958" s="49"/>
      <c r="BR958" s="323"/>
      <c r="BS958" s="323"/>
      <c r="BT958" s="323"/>
      <c r="BU958" s="49"/>
      <c r="BV958" s="49"/>
      <c r="BW958" s="97"/>
      <c r="BX958" s="97"/>
      <c r="BY958" s="97"/>
      <c r="BZ958" s="97"/>
      <c r="CA958" s="49"/>
      <c r="CB958" s="49"/>
      <c r="CC958" s="49"/>
      <c r="CD958" s="49"/>
      <c r="CE958" s="49"/>
      <c r="CF958" s="49"/>
      <c r="CG958" s="49"/>
      <c r="CH958" s="49"/>
      <c r="CI958" s="97"/>
      <c r="CJ958" s="97"/>
      <c r="CK958" s="97"/>
      <c r="CL958" s="97"/>
      <c r="CM958" s="335"/>
      <c r="CN958" s="337"/>
      <c r="CO958" s="315" t="str">
        <f>IF(Формулы!R958&gt;V958,"22-?,Дата 14 - Прибыл из УФСИН; ","")&amp;IF(Формулы!Q958&gt;Y958,"25-?,Дата 13 - Выбыл в УФСИН;","")&amp;IF(YEAR(ДАННЫЕ!$F$1)=YEAR(ДАННЫЕ!B958),IF(AT958&gt;0,"","40-?, вявлен в текущем году! "),"")&amp;IF(YEAR($F$1)=YEAR(W958),IF(X958+Y958&gt;0,"","23-стоит, 24,25 - куда выбыл? "),"")&amp;IF(X958+Y958&gt;0,IF(YEAR($F$1)=YEAR(W958),"","24+25&gt;0? 23 - когда выбыл? "),"")&amp;IF(BA958&lt;BB958,"47&gt;=48; ","")&amp;IF(BA958&lt;BC958,"47&gt;=49; ","")&amp;IF(BA958&lt;BD958,"47&gt;=50; ","")&amp;IF(BE958&gt;0,IF(BF958&gt;0,IF(AU958&gt;AV958,"","41 и 42 - ? (51 и 52 &gt; 0);"),"51 &gt; 0 52 - ?;"),"")&amp;IF(AU958&gt;0,IF(AV958&gt;AU958,"41&gt;42;","")&amp;IF(BE958&gt;0,"","41&gt;0 51-?;"),"")&amp;IF(BF958&gt;0,IF(BE958&gt;0,"","52&gt;0 51-?;"),"")&amp;IF(AW958&gt;=AX958,"","43&gt;44;")&amp;IF(CA958&gt;0,IF(AW958&gt;0,"","71 &gt; 0 43-?;"),"")</f>
        <v/>
      </c>
    </row>
    <row r="959" spans="1:93" s="250" customFormat="1" ht="15" customHeight="1" x14ac:dyDescent="0.2">
      <c r="A959" s="45"/>
      <c r="B959" s="46"/>
      <c r="C959" s="121"/>
      <c r="D959" s="121"/>
      <c r="E959" s="336"/>
      <c r="F959" s="122"/>
      <c r="G959" s="46"/>
      <c r="H959" s="45"/>
      <c r="I959" s="45"/>
      <c r="J959" s="45"/>
      <c r="K959" s="45"/>
      <c r="L959" s="45"/>
      <c r="M959" s="46"/>
      <c r="N959" s="46"/>
      <c r="O959" s="48"/>
      <c r="P959" s="48"/>
      <c r="Q959" s="46"/>
      <c r="R959" s="48"/>
      <c r="S959" s="48"/>
      <c r="T959" s="48"/>
      <c r="U959" s="48"/>
      <c r="V959" s="48"/>
      <c r="W959" s="46"/>
      <c r="X959" s="48"/>
      <c r="Y959" s="48"/>
      <c r="Z959" s="157"/>
      <c r="AA959" s="47"/>
      <c r="AB959" s="97"/>
      <c r="AC959" s="49"/>
      <c r="AD959" s="49"/>
      <c r="AE959" s="49"/>
      <c r="AF959" s="49"/>
      <c r="AG959" s="49"/>
      <c r="AH959" s="47"/>
      <c r="AI959" s="47"/>
      <c r="AJ959" s="47"/>
      <c r="AK959" s="190"/>
      <c r="AL959" s="190"/>
      <c r="AM959" s="190"/>
      <c r="AN959" s="190"/>
      <c r="AO959" s="190"/>
      <c r="AP959" s="151"/>
      <c r="AQ959" s="322"/>
      <c r="AR959" s="322"/>
      <c r="AS959" s="322"/>
      <c r="AT959" s="47"/>
      <c r="AU959" s="47"/>
      <c r="AV959" s="47"/>
      <c r="AW959" s="47"/>
      <c r="AX959" s="322"/>
      <c r="AY959" s="98"/>
      <c r="AZ959" s="98"/>
      <c r="BA959" s="47"/>
      <c r="BB959" s="47"/>
      <c r="BC959" s="47"/>
      <c r="BD959" s="47"/>
      <c r="BE959" s="97"/>
      <c r="BF959" s="49"/>
      <c r="BG959" s="239"/>
      <c r="BH959" s="342"/>
      <c r="BI959" s="49"/>
      <c r="BJ959" s="49"/>
      <c r="BK959" s="49"/>
      <c r="BL959" s="49"/>
      <c r="BM959" s="49"/>
      <c r="BN959" s="47"/>
      <c r="BO959" s="49"/>
      <c r="BP959" s="49"/>
      <c r="BQ959" s="49"/>
      <c r="BR959" s="323"/>
      <c r="BS959" s="323"/>
      <c r="BT959" s="323"/>
      <c r="BU959" s="49"/>
      <c r="BV959" s="49"/>
      <c r="BW959" s="97"/>
      <c r="BX959" s="97"/>
      <c r="BY959" s="97"/>
      <c r="BZ959" s="97"/>
      <c r="CA959" s="49"/>
      <c r="CB959" s="49"/>
      <c r="CC959" s="49"/>
      <c r="CD959" s="49"/>
      <c r="CE959" s="49"/>
      <c r="CF959" s="49"/>
      <c r="CG959" s="49"/>
      <c r="CH959" s="49"/>
      <c r="CI959" s="97"/>
      <c r="CJ959" s="97"/>
      <c r="CK959" s="97"/>
      <c r="CL959" s="97"/>
      <c r="CM959" s="335"/>
      <c r="CN959" s="337"/>
      <c r="CO959" s="315" t="str">
        <f>IF(Формулы!R959&gt;V959,"22-?,Дата 14 - Прибыл из УФСИН; ","")&amp;IF(Формулы!Q959&gt;Y959,"25-?,Дата 13 - Выбыл в УФСИН;","")&amp;IF(YEAR(ДАННЫЕ!$F$1)=YEAR(ДАННЫЕ!B959),IF(AT959&gt;0,"","40-?, вявлен в текущем году! "),"")&amp;IF(YEAR($F$1)=YEAR(W959),IF(X959+Y959&gt;0,"","23-стоит, 24,25 - куда выбыл? "),"")&amp;IF(X959+Y959&gt;0,IF(YEAR($F$1)=YEAR(W959),"","24+25&gt;0? 23 - когда выбыл? "),"")&amp;IF(BA959&lt;BB959,"47&gt;=48; ","")&amp;IF(BA959&lt;BC959,"47&gt;=49; ","")&amp;IF(BA959&lt;BD959,"47&gt;=50; ","")&amp;IF(BE959&gt;0,IF(BF959&gt;0,IF(AU959&gt;AV959,"","41 и 42 - ? (51 и 52 &gt; 0);"),"51 &gt; 0 52 - ?;"),"")&amp;IF(AU959&gt;0,IF(AV959&gt;AU959,"41&gt;42;","")&amp;IF(BE959&gt;0,"","41&gt;0 51-?;"),"")&amp;IF(BF959&gt;0,IF(BE959&gt;0,"","52&gt;0 51-?;"),"")&amp;IF(AW959&gt;=AX959,"","43&gt;44;")&amp;IF(CA959&gt;0,IF(AW959&gt;0,"","71 &gt; 0 43-?;"),"")</f>
        <v/>
      </c>
    </row>
    <row r="960" spans="1:93" s="250" customFormat="1" ht="15" customHeight="1" x14ac:dyDescent="0.2">
      <c r="A960" s="45"/>
      <c r="B960" s="46"/>
      <c r="C960" s="121"/>
      <c r="D960" s="121"/>
      <c r="E960" s="336"/>
      <c r="F960" s="122"/>
      <c r="G960" s="46"/>
      <c r="H960" s="45"/>
      <c r="I960" s="45"/>
      <c r="J960" s="45"/>
      <c r="K960" s="45"/>
      <c r="L960" s="45"/>
      <c r="M960" s="46"/>
      <c r="N960" s="46"/>
      <c r="O960" s="48"/>
      <c r="P960" s="48"/>
      <c r="Q960" s="46"/>
      <c r="R960" s="48"/>
      <c r="S960" s="48"/>
      <c r="T960" s="48"/>
      <c r="U960" s="48"/>
      <c r="V960" s="48"/>
      <c r="W960" s="46"/>
      <c r="X960" s="48"/>
      <c r="Y960" s="48"/>
      <c r="Z960" s="157"/>
      <c r="AA960" s="47"/>
      <c r="AB960" s="97"/>
      <c r="AC960" s="49"/>
      <c r="AD960" s="49"/>
      <c r="AE960" s="49"/>
      <c r="AF960" s="49"/>
      <c r="AG960" s="49"/>
      <c r="AH960" s="47"/>
      <c r="AI960" s="47"/>
      <c r="AJ960" s="47"/>
      <c r="AK960" s="190"/>
      <c r="AL960" s="190"/>
      <c r="AM960" s="190"/>
      <c r="AN960" s="190"/>
      <c r="AO960" s="190"/>
      <c r="AP960" s="151"/>
      <c r="AQ960" s="322"/>
      <c r="AR960" s="322"/>
      <c r="AS960" s="322"/>
      <c r="AT960" s="47"/>
      <c r="AU960" s="47"/>
      <c r="AV960" s="47"/>
      <c r="AW960" s="47"/>
      <c r="AX960" s="322"/>
      <c r="AY960" s="98"/>
      <c r="AZ960" s="98"/>
      <c r="BA960" s="47"/>
      <c r="BB960" s="47"/>
      <c r="BC960" s="47"/>
      <c r="BD960" s="47"/>
      <c r="BE960" s="97"/>
      <c r="BF960" s="49"/>
      <c r="BG960" s="239"/>
      <c r="BH960" s="342"/>
      <c r="BI960" s="49"/>
      <c r="BJ960" s="49"/>
      <c r="BK960" s="49"/>
      <c r="BL960" s="49"/>
      <c r="BM960" s="49"/>
      <c r="BN960" s="47"/>
      <c r="BO960" s="49"/>
      <c r="BP960" s="49"/>
      <c r="BQ960" s="49"/>
      <c r="BR960" s="323"/>
      <c r="BS960" s="323"/>
      <c r="BT960" s="323"/>
      <c r="BU960" s="49"/>
      <c r="BV960" s="49"/>
      <c r="BW960" s="97"/>
      <c r="BX960" s="97"/>
      <c r="BY960" s="97"/>
      <c r="BZ960" s="97"/>
      <c r="CA960" s="49"/>
      <c r="CB960" s="49"/>
      <c r="CC960" s="49"/>
      <c r="CD960" s="49"/>
      <c r="CE960" s="49"/>
      <c r="CF960" s="49"/>
      <c r="CG960" s="49"/>
      <c r="CH960" s="49"/>
      <c r="CI960" s="97"/>
      <c r="CJ960" s="97"/>
      <c r="CK960" s="97"/>
      <c r="CL960" s="97"/>
      <c r="CM960" s="335"/>
      <c r="CN960" s="337"/>
      <c r="CO960" s="315" t="str">
        <f>IF(Формулы!R960&gt;V960,"22-?,Дата 14 - Прибыл из УФСИН; ","")&amp;IF(Формулы!Q960&gt;Y960,"25-?,Дата 13 - Выбыл в УФСИН;","")&amp;IF(YEAR(ДАННЫЕ!$F$1)=YEAR(ДАННЫЕ!B960),IF(AT960&gt;0,"","40-?, вявлен в текущем году! "),"")&amp;IF(YEAR($F$1)=YEAR(W960),IF(X960+Y960&gt;0,"","23-стоит, 24,25 - куда выбыл? "),"")&amp;IF(X960+Y960&gt;0,IF(YEAR($F$1)=YEAR(W960),"","24+25&gt;0? 23 - когда выбыл? "),"")&amp;IF(BA960&lt;BB960,"47&gt;=48; ","")&amp;IF(BA960&lt;BC960,"47&gt;=49; ","")&amp;IF(BA960&lt;BD960,"47&gt;=50; ","")&amp;IF(BE960&gt;0,IF(BF960&gt;0,IF(AU960&gt;AV960,"","41 и 42 - ? (51 и 52 &gt; 0);"),"51 &gt; 0 52 - ?;"),"")&amp;IF(AU960&gt;0,IF(AV960&gt;AU960,"41&gt;42;","")&amp;IF(BE960&gt;0,"","41&gt;0 51-?;"),"")&amp;IF(BF960&gt;0,IF(BE960&gt;0,"","52&gt;0 51-?;"),"")&amp;IF(AW960&gt;=AX960,"","43&gt;44;")&amp;IF(CA960&gt;0,IF(AW960&gt;0,"","71 &gt; 0 43-?;"),"")</f>
        <v/>
      </c>
    </row>
    <row r="961" spans="1:93" s="250" customFormat="1" ht="15" customHeight="1" x14ac:dyDescent="0.2">
      <c r="A961" s="45"/>
      <c r="B961" s="46"/>
      <c r="C961" s="121"/>
      <c r="D961" s="121"/>
      <c r="E961" s="336"/>
      <c r="F961" s="122"/>
      <c r="G961" s="46"/>
      <c r="H961" s="45"/>
      <c r="I961" s="45"/>
      <c r="J961" s="45"/>
      <c r="K961" s="45"/>
      <c r="L961" s="45"/>
      <c r="M961" s="46"/>
      <c r="N961" s="46"/>
      <c r="O961" s="48"/>
      <c r="P961" s="48"/>
      <c r="Q961" s="46"/>
      <c r="R961" s="48"/>
      <c r="S961" s="48"/>
      <c r="T961" s="48"/>
      <c r="U961" s="48"/>
      <c r="V961" s="48"/>
      <c r="W961" s="46"/>
      <c r="X961" s="48"/>
      <c r="Y961" s="48"/>
      <c r="Z961" s="157"/>
      <c r="AA961" s="47"/>
      <c r="AB961" s="97"/>
      <c r="AC961" s="49"/>
      <c r="AD961" s="49"/>
      <c r="AE961" s="49"/>
      <c r="AF961" s="49"/>
      <c r="AG961" s="49"/>
      <c r="AH961" s="47"/>
      <c r="AI961" s="47"/>
      <c r="AJ961" s="47"/>
      <c r="AK961" s="190"/>
      <c r="AL961" s="190"/>
      <c r="AM961" s="190"/>
      <c r="AN961" s="190"/>
      <c r="AO961" s="190"/>
      <c r="AP961" s="151"/>
      <c r="AQ961" s="322"/>
      <c r="AR961" s="322"/>
      <c r="AS961" s="322"/>
      <c r="AT961" s="47"/>
      <c r="AU961" s="47"/>
      <c r="AV961" s="47"/>
      <c r="AW961" s="47"/>
      <c r="AX961" s="322"/>
      <c r="AY961" s="98"/>
      <c r="AZ961" s="98"/>
      <c r="BA961" s="47"/>
      <c r="BB961" s="47"/>
      <c r="BC961" s="47"/>
      <c r="BD961" s="47"/>
      <c r="BE961" s="97"/>
      <c r="BF961" s="49"/>
      <c r="BG961" s="239"/>
      <c r="BH961" s="342"/>
      <c r="BI961" s="49"/>
      <c r="BJ961" s="49"/>
      <c r="BK961" s="49"/>
      <c r="BL961" s="49"/>
      <c r="BM961" s="49"/>
      <c r="BN961" s="47"/>
      <c r="BO961" s="49"/>
      <c r="BP961" s="49"/>
      <c r="BQ961" s="49"/>
      <c r="BR961" s="323"/>
      <c r="BS961" s="323"/>
      <c r="BT961" s="323"/>
      <c r="BU961" s="49"/>
      <c r="BV961" s="49"/>
      <c r="BW961" s="97"/>
      <c r="BX961" s="97"/>
      <c r="BY961" s="97"/>
      <c r="BZ961" s="97"/>
      <c r="CA961" s="49"/>
      <c r="CB961" s="49"/>
      <c r="CC961" s="49"/>
      <c r="CD961" s="49"/>
      <c r="CE961" s="49"/>
      <c r="CF961" s="49"/>
      <c r="CG961" s="49"/>
      <c r="CH961" s="49"/>
      <c r="CI961" s="97"/>
      <c r="CJ961" s="97"/>
      <c r="CK961" s="97"/>
      <c r="CL961" s="97"/>
      <c r="CM961" s="335"/>
      <c r="CN961" s="337"/>
      <c r="CO961" s="315" t="str">
        <f>IF(Формулы!R961&gt;V961,"22-?,Дата 14 - Прибыл из УФСИН; ","")&amp;IF(Формулы!Q961&gt;Y961,"25-?,Дата 13 - Выбыл в УФСИН;","")&amp;IF(YEAR(ДАННЫЕ!$F$1)=YEAR(ДАННЫЕ!B961),IF(AT961&gt;0,"","40-?, вявлен в текущем году! "),"")&amp;IF(YEAR($F$1)=YEAR(W961),IF(X961+Y961&gt;0,"","23-стоит, 24,25 - куда выбыл? "),"")&amp;IF(X961+Y961&gt;0,IF(YEAR($F$1)=YEAR(W961),"","24+25&gt;0? 23 - когда выбыл? "),"")&amp;IF(BA961&lt;BB961,"47&gt;=48; ","")&amp;IF(BA961&lt;BC961,"47&gt;=49; ","")&amp;IF(BA961&lt;BD961,"47&gt;=50; ","")&amp;IF(BE961&gt;0,IF(BF961&gt;0,IF(AU961&gt;AV961,"","41 и 42 - ? (51 и 52 &gt; 0);"),"51 &gt; 0 52 - ?;"),"")&amp;IF(AU961&gt;0,IF(AV961&gt;AU961,"41&gt;42;","")&amp;IF(BE961&gt;0,"","41&gt;0 51-?;"),"")&amp;IF(BF961&gt;0,IF(BE961&gt;0,"","52&gt;0 51-?;"),"")&amp;IF(AW961&gt;=AX961,"","43&gt;44;")&amp;IF(CA961&gt;0,IF(AW961&gt;0,"","71 &gt; 0 43-?;"),"")</f>
        <v/>
      </c>
    </row>
    <row r="962" spans="1:93" s="250" customFormat="1" ht="15" customHeight="1" x14ac:dyDescent="0.2">
      <c r="A962" s="45"/>
      <c r="B962" s="46"/>
      <c r="C962" s="121"/>
      <c r="D962" s="121"/>
      <c r="E962" s="336"/>
      <c r="F962" s="122"/>
      <c r="G962" s="46"/>
      <c r="H962" s="45"/>
      <c r="I962" s="45"/>
      <c r="J962" s="45"/>
      <c r="K962" s="45"/>
      <c r="L962" s="45"/>
      <c r="M962" s="46"/>
      <c r="N962" s="46"/>
      <c r="O962" s="48"/>
      <c r="P962" s="48"/>
      <c r="Q962" s="46"/>
      <c r="R962" s="48"/>
      <c r="S962" s="48"/>
      <c r="T962" s="48"/>
      <c r="U962" s="48"/>
      <c r="V962" s="48"/>
      <c r="W962" s="46"/>
      <c r="X962" s="48"/>
      <c r="Y962" s="48"/>
      <c r="Z962" s="157"/>
      <c r="AA962" s="47"/>
      <c r="AB962" s="97"/>
      <c r="AC962" s="49"/>
      <c r="AD962" s="49"/>
      <c r="AE962" s="49"/>
      <c r="AF962" s="49"/>
      <c r="AG962" s="49"/>
      <c r="AH962" s="47"/>
      <c r="AI962" s="47"/>
      <c r="AJ962" s="47"/>
      <c r="AK962" s="190"/>
      <c r="AL962" s="190"/>
      <c r="AM962" s="190"/>
      <c r="AN962" s="190"/>
      <c r="AO962" s="190"/>
      <c r="AP962" s="151"/>
      <c r="AQ962" s="322"/>
      <c r="AR962" s="322"/>
      <c r="AS962" s="322"/>
      <c r="AT962" s="47"/>
      <c r="AU962" s="47"/>
      <c r="AV962" s="47"/>
      <c r="AW962" s="47"/>
      <c r="AX962" s="322"/>
      <c r="AY962" s="98"/>
      <c r="AZ962" s="98"/>
      <c r="BA962" s="47"/>
      <c r="BB962" s="47"/>
      <c r="BC962" s="47"/>
      <c r="BD962" s="47"/>
      <c r="BE962" s="97"/>
      <c r="BF962" s="49"/>
      <c r="BG962" s="239"/>
      <c r="BH962" s="342"/>
      <c r="BI962" s="49"/>
      <c r="BJ962" s="49"/>
      <c r="BK962" s="49"/>
      <c r="BL962" s="49"/>
      <c r="BM962" s="49"/>
      <c r="BN962" s="47"/>
      <c r="BO962" s="49"/>
      <c r="BP962" s="49"/>
      <c r="BQ962" s="49"/>
      <c r="BR962" s="323"/>
      <c r="BS962" s="323"/>
      <c r="BT962" s="323"/>
      <c r="BU962" s="49"/>
      <c r="BV962" s="49"/>
      <c r="BW962" s="97"/>
      <c r="BX962" s="97"/>
      <c r="BY962" s="97"/>
      <c r="BZ962" s="97"/>
      <c r="CA962" s="49"/>
      <c r="CB962" s="49"/>
      <c r="CC962" s="49"/>
      <c r="CD962" s="49"/>
      <c r="CE962" s="49"/>
      <c r="CF962" s="49"/>
      <c r="CG962" s="49"/>
      <c r="CH962" s="49"/>
      <c r="CI962" s="97"/>
      <c r="CJ962" s="97"/>
      <c r="CK962" s="97"/>
      <c r="CL962" s="97"/>
      <c r="CM962" s="335"/>
      <c r="CN962" s="337"/>
      <c r="CO962" s="315" t="str">
        <f>IF(Формулы!R962&gt;V962,"22-?,Дата 14 - Прибыл из УФСИН; ","")&amp;IF(Формулы!Q962&gt;Y962,"25-?,Дата 13 - Выбыл в УФСИН;","")&amp;IF(YEAR(ДАННЫЕ!$F$1)=YEAR(ДАННЫЕ!B962),IF(AT962&gt;0,"","40-?, вявлен в текущем году! "),"")&amp;IF(YEAR($F$1)=YEAR(W962),IF(X962+Y962&gt;0,"","23-стоит, 24,25 - куда выбыл? "),"")&amp;IF(X962+Y962&gt;0,IF(YEAR($F$1)=YEAR(W962),"","24+25&gt;0? 23 - когда выбыл? "),"")&amp;IF(BA962&lt;BB962,"47&gt;=48; ","")&amp;IF(BA962&lt;BC962,"47&gt;=49; ","")&amp;IF(BA962&lt;BD962,"47&gt;=50; ","")&amp;IF(BE962&gt;0,IF(BF962&gt;0,IF(AU962&gt;AV962,"","41 и 42 - ? (51 и 52 &gt; 0);"),"51 &gt; 0 52 - ?;"),"")&amp;IF(AU962&gt;0,IF(AV962&gt;AU962,"41&gt;42;","")&amp;IF(BE962&gt;0,"","41&gt;0 51-?;"),"")&amp;IF(BF962&gt;0,IF(BE962&gt;0,"","52&gt;0 51-?;"),"")&amp;IF(AW962&gt;=AX962,"","43&gt;44;")&amp;IF(CA962&gt;0,IF(AW962&gt;0,"","71 &gt; 0 43-?;"),"")</f>
        <v/>
      </c>
    </row>
    <row r="963" spans="1:93" s="250" customFormat="1" ht="15" customHeight="1" x14ac:dyDescent="0.2">
      <c r="A963" s="45"/>
      <c r="B963" s="46"/>
      <c r="C963" s="121"/>
      <c r="D963" s="121"/>
      <c r="E963" s="336"/>
      <c r="F963" s="122"/>
      <c r="G963" s="46"/>
      <c r="H963" s="45"/>
      <c r="I963" s="45"/>
      <c r="J963" s="45"/>
      <c r="K963" s="45"/>
      <c r="L963" s="45"/>
      <c r="M963" s="46"/>
      <c r="N963" s="46"/>
      <c r="O963" s="48"/>
      <c r="P963" s="48"/>
      <c r="Q963" s="46"/>
      <c r="R963" s="48"/>
      <c r="S963" s="48"/>
      <c r="T963" s="48"/>
      <c r="U963" s="48"/>
      <c r="V963" s="48"/>
      <c r="W963" s="46"/>
      <c r="X963" s="48"/>
      <c r="Y963" s="48"/>
      <c r="Z963" s="157"/>
      <c r="AA963" s="47"/>
      <c r="AB963" s="97"/>
      <c r="AC963" s="49"/>
      <c r="AD963" s="49"/>
      <c r="AE963" s="49"/>
      <c r="AF963" s="49"/>
      <c r="AG963" s="49"/>
      <c r="AH963" s="47"/>
      <c r="AI963" s="47"/>
      <c r="AJ963" s="47"/>
      <c r="AK963" s="190"/>
      <c r="AL963" s="190"/>
      <c r="AM963" s="190"/>
      <c r="AN963" s="190"/>
      <c r="AO963" s="190"/>
      <c r="AP963" s="151"/>
      <c r="AQ963" s="322"/>
      <c r="AR963" s="322"/>
      <c r="AS963" s="322"/>
      <c r="AT963" s="47"/>
      <c r="AU963" s="47"/>
      <c r="AV963" s="47"/>
      <c r="AW963" s="47"/>
      <c r="AX963" s="322"/>
      <c r="AY963" s="98"/>
      <c r="AZ963" s="98"/>
      <c r="BA963" s="47"/>
      <c r="BB963" s="47"/>
      <c r="BC963" s="47"/>
      <c r="BD963" s="47"/>
      <c r="BE963" s="97"/>
      <c r="BF963" s="49"/>
      <c r="BG963" s="239"/>
      <c r="BH963" s="342"/>
      <c r="BI963" s="49"/>
      <c r="BJ963" s="49"/>
      <c r="BK963" s="49"/>
      <c r="BL963" s="49"/>
      <c r="BM963" s="49"/>
      <c r="BN963" s="47"/>
      <c r="BO963" s="49"/>
      <c r="BP963" s="49"/>
      <c r="BQ963" s="49"/>
      <c r="BR963" s="323"/>
      <c r="BS963" s="323"/>
      <c r="BT963" s="323"/>
      <c r="BU963" s="49"/>
      <c r="BV963" s="49"/>
      <c r="BW963" s="97"/>
      <c r="BX963" s="97"/>
      <c r="BY963" s="97"/>
      <c r="BZ963" s="97"/>
      <c r="CA963" s="49"/>
      <c r="CB963" s="49"/>
      <c r="CC963" s="49"/>
      <c r="CD963" s="49"/>
      <c r="CE963" s="49"/>
      <c r="CF963" s="49"/>
      <c r="CG963" s="49"/>
      <c r="CH963" s="49"/>
      <c r="CI963" s="97"/>
      <c r="CJ963" s="97"/>
      <c r="CK963" s="97"/>
      <c r="CL963" s="97"/>
      <c r="CM963" s="335"/>
      <c r="CN963" s="337"/>
      <c r="CO963" s="315" t="str">
        <f>IF(Формулы!R963&gt;V963,"22-?,Дата 14 - Прибыл из УФСИН; ","")&amp;IF(Формулы!Q963&gt;Y963,"25-?,Дата 13 - Выбыл в УФСИН;","")&amp;IF(YEAR(ДАННЫЕ!$F$1)=YEAR(ДАННЫЕ!B963),IF(AT963&gt;0,"","40-?, вявлен в текущем году! "),"")&amp;IF(YEAR($F$1)=YEAR(W963),IF(X963+Y963&gt;0,"","23-стоит, 24,25 - куда выбыл? "),"")&amp;IF(X963+Y963&gt;0,IF(YEAR($F$1)=YEAR(W963),"","24+25&gt;0? 23 - когда выбыл? "),"")&amp;IF(BA963&lt;BB963,"47&gt;=48; ","")&amp;IF(BA963&lt;BC963,"47&gt;=49; ","")&amp;IF(BA963&lt;BD963,"47&gt;=50; ","")&amp;IF(BE963&gt;0,IF(BF963&gt;0,IF(AU963&gt;AV963,"","41 и 42 - ? (51 и 52 &gt; 0);"),"51 &gt; 0 52 - ?;"),"")&amp;IF(AU963&gt;0,IF(AV963&gt;AU963,"41&gt;42;","")&amp;IF(BE963&gt;0,"","41&gt;0 51-?;"),"")&amp;IF(BF963&gt;0,IF(BE963&gt;0,"","52&gt;0 51-?;"),"")&amp;IF(AW963&gt;=AX963,"","43&gt;44;")&amp;IF(CA963&gt;0,IF(AW963&gt;0,"","71 &gt; 0 43-?;"),"")</f>
        <v/>
      </c>
    </row>
    <row r="964" spans="1:93" s="250" customFormat="1" ht="15" customHeight="1" x14ac:dyDescent="0.2">
      <c r="A964" s="45"/>
      <c r="B964" s="46"/>
      <c r="C964" s="121"/>
      <c r="D964" s="121"/>
      <c r="E964" s="336"/>
      <c r="F964" s="122"/>
      <c r="G964" s="46"/>
      <c r="H964" s="45"/>
      <c r="I964" s="45"/>
      <c r="J964" s="45"/>
      <c r="K964" s="45"/>
      <c r="L964" s="45"/>
      <c r="M964" s="46"/>
      <c r="N964" s="46"/>
      <c r="O964" s="48"/>
      <c r="P964" s="48"/>
      <c r="Q964" s="46"/>
      <c r="R964" s="48"/>
      <c r="S964" s="48"/>
      <c r="T964" s="48"/>
      <c r="U964" s="48"/>
      <c r="V964" s="48"/>
      <c r="W964" s="46"/>
      <c r="X964" s="48"/>
      <c r="Y964" s="48"/>
      <c r="Z964" s="157"/>
      <c r="AA964" s="47"/>
      <c r="AB964" s="97"/>
      <c r="AC964" s="49"/>
      <c r="AD964" s="49"/>
      <c r="AE964" s="49"/>
      <c r="AF964" s="49"/>
      <c r="AG964" s="49"/>
      <c r="AH964" s="47"/>
      <c r="AI964" s="47"/>
      <c r="AJ964" s="47"/>
      <c r="AK964" s="190"/>
      <c r="AL964" s="190"/>
      <c r="AM964" s="190"/>
      <c r="AN964" s="190"/>
      <c r="AO964" s="190"/>
      <c r="AP964" s="151"/>
      <c r="AQ964" s="322"/>
      <c r="AR964" s="322"/>
      <c r="AS964" s="322"/>
      <c r="AT964" s="47"/>
      <c r="AU964" s="47"/>
      <c r="AV964" s="47"/>
      <c r="AW964" s="47"/>
      <c r="AX964" s="322"/>
      <c r="AY964" s="98"/>
      <c r="AZ964" s="98"/>
      <c r="BA964" s="47"/>
      <c r="BB964" s="47"/>
      <c r="BC964" s="47"/>
      <c r="BD964" s="47"/>
      <c r="BE964" s="97"/>
      <c r="BF964" s="49"/>
      <c r="BG964" s="239"/>
      <c r="BH964" s="342"/>
      <c r="BI964" s="49"/>
      <c r="BJ964" s="49"/>
      <c r="BK964" s="49"/>
      <c r="BL964" s="49"/>
      <c r="BM964" s="49"/>
      <c r="BN964" s="47"/>
      <c r="BO964" s="49"/>
      <c r="BP964" s="49"/>
      <c r="BQ964" s="49"/>
      <c r="BR964" s="323"/>
      <c r="BS964" s="323"/>
      <c r="BT964" s="323"/>
      <c r="BU964" s="49"/>
      <c r="BV964" s="49"/>
      <c r="BW964" s="97"/>
      <c r="BX964" s="97"/>
      <c r="BY964" s="97"/>
      <c r="BZ964" s="97"/>
      <c r="CA964" s="49"/>
      <c r="CB964" s="49"/>
      <c r="CC964" s="49"/>
      <c r="CD964" s="49"/>
      <c r="CE964" s="49"/>
      <c r="CF964" s="49"/>
      <c r="CG964" s="49"/>
      <c r="CH964" s="49"/>
      <c r="CI964" s="97"/>
      <c r="CJ964" s="97"/>
      <c r="CK964" s="97"/>
      <c r="CL964" s="97"/>
      <c r="CM964" s="335"/>
      <c r="CN964" s="337"/>
      <c r="CO964" s="315" t="str">
        <f>IF(Формулы!R964&gt;V964,"22-?,Дата 14 - Прибыл из УФСИН; ","")&amp;IF(Формулы!Q964&gt;Y964,"25-?,Дата 13 - Выбыл в УФСИН;","")&amp;IF(YEAR(ДАННЫЕ!$F$1)=YEAR(ДАННЫЕ!B964),IF(AT964&gt;0,"","40-?, вявлен в текущем году! "),"")&amp;IF(YEAR($F$1)=YEAR(W964),IF(X964+Y964&gt;0,"","23-стоит, 24,25 - куда выбыл? "),"")&amp;IF(X964+Y964&gt;0,IF(YEAR($F$1)=YEAR(W964),"","24+25&gt;0? 23 - когда выбыл? "),"")&amp;IF(BA964&lt;BB964,"47&gt;=48; ","")&amp;IF(BA964&lt;BC964,"47&gt;=49; ","")&amp;IF(BA964&lt;BD964,"47&gt;=50; ","")&amp;IF(BE964&gt;0,IF(BF964&gt;0,IF(AU964&gt;AV964,"","41 и 42 - ? (51 и 52 &gt; 0);"),"51 &gt; 0 52 - ?;"),"")&amp;IF(AU964&gt;0,IF(AV964&gt;AU964,"41&gt;42;","")&amp;IF(BE964&gt;0,"","41&gt;0 51-?;"),"")&amp;IF(BF964&gt;0,IF(BE964&gt;0,"","52&gt;0 51-?;"),"")&amp;IF(AW964&gt;=AX964,"","43&gt;44;")&amp;IF(CA964&gt;0,IF(AW964&gt;0,"","71 &gt; 0 43-?;"),"")</f>
        <v/>
      </c>
    </row>
    <row r="965" spans="1:93" s="250" customFormat="1" ht="15" customHeight="1" x14ac:dyDescent="0.2">
      <c r="A965" s="45"/>
      <c r="B965" s="46"/>
      <c r="C965" s="121"/>
      <c r="D965" s="121"/>
      <c r="E965" s="336"/>
      <c r="F965" s="122"/>
      <c r="G965" s="46"/>
      <c r="H965" s="45"/>
      <c r="I965" s="45"/>
      <c r="J965" s="45"/>
      <c r="K965" s="45"/>
      <c r="L965" s="45"/>
      <c r="M965" s="46"/>
      <c r="N965" s="46"/>
      <c r="O965" s="48"/>
      <c r="P965" s="48"/>
      <c r="Q965" s="46"/>
      <c r="R965" s="48"/>
      <c r="S965" s="48"/>
      <c r="T965" s="48"/>
      <c r="U965" s="48"/>
      <c r="V965" s="48"/>
      <c r="W965" s="46"/>
      <c r="X965" s="48"/>
      <c r="Y965" s="48"/>
      <c r="Z965" s="157"/>
      <c r="AA965" s="47"/>
      <c r="AB965" s="97"/>
      <c r="AC965" s="49"/>
      <c r="AD965" s="49"/>
      <c r="AE965" s="49"/>
      <c r="AF965" s="49"/>
      <c r="AG965" s="49"/>
      <c r="AH965" s="47"/>
      <c r="AI965" s="47"/>
      <c r="AJ965" s="47"/>
      <c r="AK965" s="190"/>
      <c r="AL965" s="190"/>
      <c r="AM965" s="190"/>
      <c r="AN965" s="190"/>
      <c r="AO965" s="190"/>
      <c r="AP965" s="151"/>
      <c r="AQ965" s="322"/>
      <c r="AR965" s="322"/>
      <c r="AS965" s="322"/>
      <c r="AT965" s="47"/>
      <c r="AU965" s="47"/>
      <c r="AV965" s="47"/>
      <c r="AW965" s="47"/>
      <c r="AX965" s="322"/>
      <c r="AY965" s="98"/>
      <c r="AZ965" s="98"/>
      <c r="BA965" s="47"/>
      <c r="BB965" s="47"/>
      <c r="BC965" s="47"/>
      <c r="BD965" s="47"/>
      <c r="BE965" s="97"/>
      <c r="BF965" s="49"/>
      <c r="BG965" s="239"/>
      <c r="BH965" s="342"/>
      <c r="BI965" s="49"/>
      <c r="BJ965" s="49"/>
      <c r="BK965" s="49"/>
      <c r="BL965" s="49"/>
      <c r="BM965" s="49"/>
      <c r="BN965" s="47"/>
      <c r="BO965" s="49"/>
      <c r="BP965" s="49"/>
      <c r="BQ965" s="49"/>
      <c r="BR965" s="323"/>
      <c r="BS965" s="323"/>
      <c r="BT965" s="323"/>
      <c r="BU965" s="49"/>
      <c r="BV965" s="49"/>
      <c r="BW965" s="97"/>
      <c r="BX965" s="97"/>
      <c r="BY965" s="97"/>
      <c r="BZ965" s="97"/>
      <c r="CA965" s="49"/>
      <c r="CB965" s="49"/>
      <c r="CC965" s="49"/>
      <c r="CD965" s="49"/>
      <c r="CE965" s="49"/>
      <c r="CF965" s="49"/>
      <c r="CG965" s="49"/>
      <c r="CH965" s="49"/>
      <c r="CI965" s="97"/>
      <c r="CJ965" s="97"/>
      <c r="CK965" s="97"/>
      <c r="CL965" s="97"/>
      <c r="CM965" s="335"/>
      <c r="CN965" s="337"/>
      <c r="CO965" s="315" t="str">
        <f>IF(Формулы!R965&gt;V965,"22-?,Дата 14 - Прибыл из УФСИН; ","")&amp;IF(Формулы!Q965&gt;Y965,"25-?,Дата 13 - Выбыл в УФСИН;","")&amp;IF(YEAR(ДАННЫЕ!$F$1)=YEAR(ДАННЫЕ!B965),IF(AT965&gt;0,"","40-?, вявлен в текущем году! "),"")&amp;IF(YEAR($F$1)=YEAR(W965),IF(X965+Y965&gt;0,"","23-стоит, 24,25 - куда выбыл? "),"")&amp;IF(X965+Y965&gt;0,IF(YEAR($F$1)=YEAR(W965),"","24+25&gt;0? 23 - когда выбыл? "),"")&amp;IF(BA965&lt;BB965,"47&gt;=48; ","")&amp;IF(BA965&lt;BC965,"47&gt;=49; ","")&amp;IF(BA965&lt;BD965,"47&gt;=50; ","")&amp;IF(BE965&gt;0,IF(BF965&gt;0,IF(AU965&gt;AV965,"","41 и 42 - ? (51 и 52 &gt; 0);"),"51 &gt; 0 52 - ?;"),"")&amp;IF(AU965&gt;0,IF(AV965&gt;AU965,"41&gt;42;","")&amp;IF(BE965&gt;0,"","41&gt;0 51-?;"),"")&amp;IF(BF965&gt;0,IF(BE965&gt;0,"","52&gt;0 51-?;"),"")&amp;IF(AW965&gt;=AX965,"","43&gt;44;")&amp;IF(CA965&gt;0,IF(AW965&gt;0,"","71 &gt; 0 43-?;"),"")</f>
        <v/>
      </c>
    </row>
    <row r="966" spans="1:93" s="250" customFormat="1" ht="15" customHeight="1" x14ac:dyDescent="0.2">
      <c r="A966" s="45"/>
      <c r="B966" s="46"/>
      <c r="C966" s="121"/>
      <c r="D966" s="121"/>
      <c r="E966" s="336"/>
      <c r="F966" s="122"/>
      <c r="G966" s="46"/>
      <c r="H966" s="45"/>
      <c r="I966" s="45"/>
      <c r="J966" s="45"/>
      <c r="K966" s="45"/>
      <c r="L966" s="45"/>
      <c r="M966" s="46"/>
      <c r="N966" s="46"/>
      <c r="O966" s="48"/>
      <c r="P966" s="48"/>
      <c r="Q966" s="46"/>
      <c r="R966" s="48"/>
      <c r="S966" s="48"/>
      <c r="T966" s="48"/>
      <c r="U966" s="48"/>
      <c r="V966" s="48"/>
      <c r="W966" s="46"/>
      <c r="X966" s="48"/>
      <c r="Y966" s="48"/>
      <c r="Z966" s="157"/>
      <c r="AA966" s="47"/>
      <c r="AB966" s="97"/>
      <c r="AC966" s="49"/>
      <c r="AD966" s="49"/>
      <c r="AE966" s="49"/>
      <c r="AF966" s="49"/>
      <c r="AG966" s="49"/>
      <c r="AH966" s="47"/>
      <c r="AI966" s="47"/>
      <c r="AJ966" s="47"/>
      <c r="AK966" s="190"/>
      <c r="AL966" s="190"/>
      <c r="AM966" s="190"/>
      <c r="AN966" s="190"/>
      <c r="AO966" s="190"/>
      <c r="AP966" s="151"/>
      <c r="AQ966" s="322"/>
      <c r="AR966" s="322"/>
      <c r="AS966" s="322"/>
      <c r="AT966" s="47"/>
      <c r="AU966" s="47"/>
      <c r="AV966" s="47"/>
      <c r="AW966" s="47"/>
      <c r="AX966" s="322"/>
      <c r="AY966" s="98"/>
      <c r="AZ966" s="98"/>
      <c r="BA966" s="47"/>
      <c r="BB966" s="47"/>
      <c r="BC966" s="47"/>
      <c r="BD966" s="47"/>
      <c r="BE966" s="97"/>
      <c r="BF966" s="49"/>
      <c r="BG966" s="239"/>
      <c r="BH966" s="342"/>
      <c r="BI966" s="49"/>
      <c r="BJ966" s="49"/>
      <c r="BK966" s="49"/>
      <c r="BL966" s="49"/>
      <c r="BM966" s="49"/>
      <c r="BN966" s="47"/>
      <c r="BO966" s="49"/>
      <c r="BP966" s="49"/>
      <c r="BQ966" s="49"/>
      <c r="BR966" s="323"/>
      <c r="BS966" s="323"/>
      <c r="BT966" s="323"/>
      <c r="BU966" s="49"/>
      <c r="BV966" s="49"/>
      <c r="BW966" s="97"/>
      <c r="BX966" s="97"/>
      <c r="BY966" s="97"/>
      <c r="BZ966" s="97"/>
      <c r="CA966" s="49"/>
      <c r="CB966" s="49"/>
      <c r="CC966" s="49"/>
      <c r="CD966" s="49"/>
      <c r="CE966" s="49"/>
      <c r="CF966" s="49"/>
      <c r="CG966" s="49"/>
      <c r="CH966" s="49"/>
      <c r="CI966" s="97"/>
      <c r="CJ966" s="97"/>
      <c r="CK966" s="97"/>
      <c r="CL966" s="97"/>
      <c r="CM966" s="335"/>
      <c r="CN966" s="337"/>
      <c r="CO966" s="315" t="str">
        <f>IF(Формулы!R966&gt;V966,"22-?,Дата 14 - Прибыл из УФСИН; ","")&amp;IF(Формулы!Q966&gt;Y966,"25-?,Дата 13 - Выбыл в УФСИН;","")&amp;IF(YEAR(ДАННЫЕ!$F$1)=YEAR(ДАННЫЕ!B966),IF(AT966&gt;0,"","40-?, вявлен в текущем году! "),"")&amp;IF(YEAR($F$1)=YEAR(W966),IF(X966+Y966&gt;0,"","23-стоит, 24,25 - куда выбыл? "),"")&amp;IF(X966+Y966&gt;0,IF(YEAR($F$1)=YEAR(W966),"","24+25&gt;0? 23 - когда выбыл? "),"")&amp;IF(BA966&lt;BB966,"47&gt;=48; ","")&amp;IF(BA966&lt;BC966,"47&gt;=49; ","")&amp;IF(BA966&lt;BD966,"47&gt;=50; ","")&amp;IF(BE966&gt;0,IF(BF966&gt;0,IF(AU966&gt;AV966,"","41 и 42 - ? (51 и 52 &gt; 0);"),"51 &gt; 0 52 - ?;"),"")&amp;IF(AU966&gt;0,IF(AV966&gt;AU966,"41&gt;42;","")&amp;IF(BE966&gt;0,"","41&gt;0 51-?;"),"")&amp;IF(BF966&gt;0,IF(BE966&gt;0,"","52&gt;0 51-?;"),"")&amp;IF(AW966&gt;=AX966,"","43&gt;44;")&amp;IF(CA966&gt;0,IF(AW966&gt;0,"","71 &gt; 0 43-?;"),"")</f>
        <v/>
      </c>
    </row>
    <row r="967" spans="1:93" s="250" customFormat="1" ht="15" customHeight="1" x14ac:dyDescent="0.2">
      <c r="A967" s="45"/>
      <c r="B967" s="46"/>
      <c r="C967" s="121"/>
      <c r="D967" s="121"/>
      <c r="E967" s="336"/>
      <c r="F967" s="122"/>
      <c r="G967" s="46"/>
      <c r="H967" s="45"/>
      <c r="I967" s="45"/>
      <c r="J967" s="45"/>
      <c r="K967" s="45"/>
      <c r="L967" s="45"/>
      <c r="M967" s="46"/>
      <c r="N967" s="46"/>
      <c r="O967" s="48"/>
      <c r="P967" s="48"/>
      <c r="Q967" s="46"/>
      <c r="R967" s="48"/>
      <c r="S967" s="48"/>
      <c r="T967" s="48"/>
      <c r="U967" s="48"/>
      <c r="V967" s="48"/>
      <c r="W967" s="46"/>
      <c r="X967" s="48"/>
      <c r="Y967" s="48"/>
      <c r="Z967" s="157"/>
      <c r="AA967" s="47"/>
      <c r="AB967" s="97"/>
      <c r="AC967" s="49"/>
      <c r="AD967" s="49"/>
      <c r="AE967" s="49"/>
      <c r="AF967" s="49"/>
      <c r="AG967" s="49"/>
      <c r="AH967" s="47"/>
      <c r="AI967" s="47"/>
      <c r="AJ967" s="47"/>
      <c r="AK967" s="190"/>
      <c r="AL967" s="190"/>
      <c r="AM967" s="190"/>
      <c r="AN967" s="190"/>
      <c r="AO967" s="190"/>
      <c r="AP967" s="151"/>
      <c r="AQ967" s="322"/>
      <c r="AR967" s="322"/>
      <c r="AS967" s="322"/>
      <c r="AT967" s="47"/>
      <c r="AU967" s="47"/>
      <c r="AV967" s="47"/>
      <c r="AW967" s="47"/>
      <c r="AX967" s="322"/>
      <c r="AY967" s="98"/>
      <c r="AZ967" s="98"/>
      <c r="BA967" s="47"/>
      <c r="BB967" s="47"/>
      <c r="BC967" s="47"/>
      <c r="BD967" s="47"/>
      <c r="BE967" s="97"/>
      <c r="BF967" s="49"/>
      <c r="BG967" s="239"/>
      <c r="BH967" s="342"/>
      <c r="BI967" s="49"/>
      <c r="BJ967" s="49"/>
      <c r="BK967" s="49"/>
      <c r="BL967" s="49"/>
      <c r="BM967" s="49"/>
      <c r="BN967" s="47"/>
      <c r="BO967" s="49"/>
      <c r="BP967" s="49"/>
      <c r="BQ967" s="49"/>
      <c r="BR967" s="323"/>
      <c r="BS967" s="323"/>
      <c r="BT967" s="323"/>
      <c r="BU967" s="49"/>
      <c r="BV967" s="49"/>
      <c r="BW967" s="97"/>
      <c r="BX967" s="97"/>
      <c r="BY967" s="97"/>
      <c r="BZ967" s="97"/>
      <c r="CA967" s="49"/>
      <c r="CB967" s="49"/>
      <c r="CC967" s="49"/>
      <c r="CD967" s="49"/>
      <c r="CE967" s="49"/>
      <c r="CF967" s="49"/>
      <c r="CG967" s="49"/>
      <c r="CH967" s="49"/>
      <c r="CI967" s="97"/>
      <c r="CJ967" s="97"/>
      <c r="CK967" s="97"/>
      <c r="CL967" s="97"/>
      <c r="CM967" s="335"/>
      <c r="CN967" s="337"/>
      <c r="CO967" s="315" t="str">
        <f>IF(Формулы!R967&gt;V967,"22-?,Дата 14 - Прибыл из УФСИН; ","")&amp;IF(Формулы!Q967&gt;Y967,"25-?,Дата 13 - Выбыл в УФСИН;","")&amp;IF(YEAR(ДАННЫЕ!$F$1)=YEAR(ДАННЫЕ!B967),IF(AT967&gt;0,"","40-?, вявлен в текущем году! "),"")&amp;IF(YEAR($F$1)=YEAR(W967),IF(X967+Y967&gt;0,"","23-стоит, 24,25 - куда выбыл? "),"")&amp;IF(X967+Y967&gt;0,IF(YEAR($F$1)=YEAR(W967),"","24+25&gt;0? 23 - когда выбыл? "),"")&amp;IF(BA967&lt;BB967,"47&gt;=48; ","")&amp;IF(BA967&lt;BC967,"47&gt;=49; ","")&amp;IF(BA967&lt;BD967,"47&gt;=50; ","")&amp;IF(BE967&gt;0,IF(BF967&gt;0,IF(AU967&gt;AV967,"","41 и 42 - ? (51 и 52 &gt; 0);"),"51 &gt; 0 52 - ?;"),"")&amp;IF(AU967&gt;0,IF(AV967&gt;AU967,"41&gt;42;","")&amp;IF(BE967&gt;0,"","41&gt;0 51-?;"),"")&amp;IF(BF967&gt;0,IF(BE967&gt;0,"","52&gt;0 51-?;"),"")&amp;IF(AW967&gt;=AX967,"","43&gt;44;")&amp;IF(CA967&gt;0,IF(AW967&gt;0,"","71 &gt; 0 43-?;"),"")</f>
        <v/>
      </c>
    </row>
    <row r="968" spans="1:93" s="250" customFormat="1" ht="15" customHeight="1" x14ac:dyDescent="0.2">
      <c r="A968" s="45"/>
      <c r="B968" s="46"/>
      <c r="C968" s="121"/>
      <c r="D968" s="121"/>
      <c r="E968" s="336"/>
      <c r="F968" s="122"/>
      <c r="G968" s="46"/>
      <c r="H968" s="45"/>
      <c r="I968" s="45"/>
      <c r="J968" s="45"/>
      <c r="K968" s="45"/>
      <c r="L968" s="45"/>
      <c r="M968" s="46"/>
      <c r="N968" s="46"/>
      <c r="O968" s="48"/>
      <c r="P968" s="48"/>
      <c r="Q968" s="46"/>
      <c r="R968" s="48"/>
      <c r="S968" s="48"/>
      <c r="T968" s="48"/>
      <c r="U968" s="48"/>
      <c r="V968" s="48"/>
      <c r="W968" s="46"/>
      <c r="X968" s="48"/>
      <c r="Y968" s="48"/>
      <c r="Z968" s="157"/>
      <c r="AA968" s="47"/>
      <c r="AB968" s="97"/>
      <c r="AC968" s="49"/>
      <c r="AD968" s="49"/>
      <c r="AE968" s="49"/>
      <c r="AF968" s="49"/>
      <c r="AG968" s="49"/>
      <c r="AH968" s="47"/>
      <c r="AI968" s="47"/>
      <c r="AJ968" s="47"/>
      <c r="AK968" s="190"/>
      <c r="AL968" s="190"/>
      <c r="AM968" s="190"/>
      <c r="AN968" s="190"/>
      <c r="AO968" s="190"/>
      <c r="AP968" s="151"/>
      <c r="AQ968" s="322"/>
      <c r="AR968" s="322"/>
      <c r="AS968" s="322"/>
      <c r="AT968" s="47"/>
      <c r="AU968" s="47"/>
      <c r="AV968" s="47"/>
      <c r="AW968" s="47"/>
      <c r="AX968" s="322"/>
      <c r="AY968" s="98"/>
      <c r="AZ968" s="98"/>
      <c r="BA968" s="47"/>
      <c r="BB968" s="47"/>
      <c r="BC968" s="47"/>
      <c r="BD968" s="47"/>
      <c r="BE968" s="97"/>
      <c r="BF968" s="49"/>
      <c r="BG968" s="239"/>
      <c r="BH968" s="342"/>
      <c r="BI968" s="49"/>
      <c r="BJ968" s="49"/>
      <c r="BK968" s="49"/>
      <c r="BL968" s="49"/>
      <c r="BM968" s="49"/>
      <c r="BN968" s="47"/>
      <c r="BO968" s="49"/>
      <c r="BP968" s="49"/>
      <c r="BQ968" s="49"/>
      <c r="BR968" s="323"/>
      <c r="BS968" s="323"/>
      <c r="BT968" s="323"/>
      <c r="BU968" s="49"/>
      <c r="BV968" s="49"/>
      <c r="BW968" s="97"/>
      <c r="BX968" s="97"/>
      <c r="BY968" s="97"/>
      <c r="BZ968" s="97"/>
      <c r="CA968" s="49"/>
      <c r="CB968" s="49"/>
      <c r="CC968" s="49"/>
      <c r="CD968" s="49"/>
      <c r="CE968" s="49"/>
      <c r="CF968" s="49"/>
      <c r="CG968" s="49"/>
      <c r="CH968" s="49"/>
      <c r="CI968" s="97"/>
      <c r="CJ968" s="97"/>
      <c r="CK968" s="97"/>
      <c r="CL968" s="97"/>
      <c r="CM968" s="335"/>
      <c r="CN968" s="337"/>
      <c r="CO968" s="315" t="str">
        <f>IF(Формулы!R968&gt;V968,"22-?,Дата 14 - Прибыл из УФСИН; ","")&amp;IF(Формулы!Q968&gt;Y968,"25-?,Дата 13 - Выбыл в УФСИН;","")&amp;IF(YEAR(ДАННЫЕ!$F$1)=YEAR(ДАННЫЕ!B968),IF(AT968&gt;0,"","40-?, вявлен в текущем году! "),"")&amp;IF(YEAR($F$1)=YEAR(W968),IF(X968+Y968&gt;0,"","23-стоит, 24,25 - куда выбыл? "),"")&amp;IF(X968+Y968&gt;0,IF(YEAR($F$1)=YEAR(W968),"","24+25&gt;0? 23 - когда выбыл? "),"")&amp;IF(BA968&lt;BB968,"47&gt;=48; ","")&amp;IF(BA968&lt;BC968,"47&gt;=49; ","")&amp;IF(BA968&lt;BD968,"47&gt;=50; ","")&amp;IF(BE968&gt;0,IF(BF968&gt;0,IF(AU968&gt;AV968,"","41 и 42 - ? (51 и 52 &gt; 0);"),"51 &gt; 0 52 - ?;"),"")&amp;IF(AU968&gt;0,IF(AV968&gt;AU968,"41&gt;42;","")&amp;IF(BE968&gt;0,"","41&gt;0 51-?;"),"")&amp;IF(BF968&gt;0,IF(BE968&gt;0,"","52&gt;0 51-?;"),"")&amp;IF(AW968&gt;=AX968,"","43&gt;44;")&amp;IF(CA968&gt;0,IF(AW968&gt;0,"","71 &gt; 0 43-?;"),"")</f>
        <v/>
      </c>
    </row>
    <row r="969" spans="1:93" s="250" customFormat="1" ht="15" customHeight="1" x14ac:dyDescent="0.2">
      <c r="A969" s="45"/>
      <c r="B969" s="46"/>
      <c r="C969" s="121"/>
      <c r="D969" s="121"/>
      <c r="E969" s="336"/>
      <c r="F969" s="122"/>
      <c r="G969" s="46"/>
      <c r="H969" s="45"/>
      <c r="I969" s="45"/>
      <c r="J969" s="45"/>
      <c r="K969" s="45"/>
      <c r="L969" s="45"/>
      <c r="M969" s="46"/>
      <c r="N969" s="46"/>
      <c r="O969" s="48"/>
      <c r="P969" s="48"/>
      <c r="Q969" s="46"/>
      <c r="R969" s="48"/>
      <c r="S969" s="48"/>
      <c r="T969" s="48"/>
      <c r="U969" s="48"/>
      <c r="V969" s="48"/>
      <c r="W969" s="46"/>
      <c r="X969" s="48"/>
      <c r="Y969" s="48"/>
      <c r="Z969" s="157"/>
      <c r="AA969" s="47"/>
      <c r="AB969" s="97"/>
      <c r="AC969" s="49"/>
      <c r="AD969" s="49"/>
      <c r="AE969" s="49"/>
      <c r="AF969" s="49"/>
      <c r="AG969" s="49"/>
      <c r="AH969" s="47"/>
      <c r="AI969" s="47"/>
      <c r="AJ969" s="47"/>
      <c r="AK969" s="190"/>
      <c r="AL969" s="190"/>
      <c r="AM969" s="190"/>
      <c r="AN969" s="190"/>
      <c r="AO969" s="190"/>
      <c r="AP969" s="151"/>
      <c r="AQ969" s="322"/>
      <c r="AR969" s="322"/>
      <c r="AS969" s="322"/>
      <c r="AT969" s="47"/>
      <c r="AU969" s="47"/>
      <c r="AV969" s="47"/>
      <c r="AW969" s="47"/>
      <c r="AX969" s="322"/>
      <c r="AY969" s="98"/>
      <c r="AZ969" s="98"/>
      <c r="BA969" s="47"/>
      <c r="BB969" s="47"/>
      <c r="BC969" s="47"/>
      <c r="BD969" s="47"/>
      <c r="BE969" s="97"/>
      <c r="BF969" s="49"/>
      <c r="BG969" s="239"/>
      <c r="BH969" s="342"/>
      <c r="BI969" s="49"/>
      <c r="BJ969" s="49"/>
      <c r="BK969" s="49"/>
      <c r="BL969" s="49"/>
      <c r="BM969" s="49"/>
      <c r="BN969" s="47"/>
      <c r="BO969" s="49"/>
      <c r="BP969" s="49"/>
      <c r="BQ969" s="49"/>
      <c r="BR969" s="323"/>
      <c r="BS969" s="323"/>
      <c r="BT969" s="323"/>
      <c r="BU969" s="49"/>
      <c r="BV969" s="49"/>
      <c r="BW969" s="97"/>
      <c r="BX969" s="97"/>
      <c r="BY969" s="97"/>
      <c r="BZ969" s="97"/>
      <c r="CA969" s="49"/>
      <c r="CB969" s="49"/>
      <c r="CC969" s="49"/>
      <c r="CD969" s="49"/>
      <c r="CE969" s="49"/>
      <c r="CF969" s="49"/>
      <c r="CG969" s="49"/>
      <c r="CH969" s="49"/>
      <c r="CI969" s="97"/>
      <c r="CJ969" s="97"/>
      <c r="CK969" s="97"/>
      <c r="CL969" s="97"/>
      <c r="CM969" s="335"/>
      <c r="CN969" s="337"/>
      <c r="CO969" s="315" t="str">
        <f>IF(Формулы!R969&gt;V969,"22-?,Дата 14 - Прибыл из УФСИН; ","")&amp;IF(Формулы!Q969&gt;Y969,"25-?,Дата 13 - Выбыл в УФСИН;","")&amp;IF(YEAR(ДАННЫЕ!$F$1)=YEAR(ДАННЫЕ!B969),IF(AT969&gt;0,"","40-?, вявлен в текущем году! "),"")&amp;IF(YEAR($F$1)=YEAR(W969),IF(X969+Y969&gt;0,"","23-стоит, 24,25 - куда выбыл? "),"")&amp;IF(X969+Y969&gt;0,IF(YEAR($F$1)=YEAR(W969),"","24+25&gt;0? 23 - когда выбыл? "),"")&amp;IF(BA969&lt;BB969,"47&gt;=48; ","")&amp;IF(BA969&lt;BC969,"47&gt;=49; ","")&amp;IF(BA969&lt;BD969,"47&gt;=50; ","")&amp;IF(BE969&gt;0,IF(BF969&gt;0,IF(AU969&gt;AV969,"","41 и 42 - ? (51 и 52 &gt; 0);"),"51 &gt; 0 52 - ?;"),"")&amp;IF(AU969&gt;0,IF(AV969&gt;AU969,"41&gt;42;","")&amp;IF(BE969&gt;0,"","41&gt;0 51-?;"),"")&amp;IF(BF969&gt;0,IF(BE969&gt;0,"","52&gt;0 51-?;"),"")&amp;IF(AW969&gt;=AX969,"","43&gt;44;")&amp;IF(CA969&gt;0,IF(AW969&gt;0,"","71 &gt; 0 43-?;"),"")</f>
        <v/>
      </c>
    </row>
    <row r="970" spans="1:93" s="250" customFormat="1" ht="15" customHeight="1" x14ac:dyDescent="0.2">
      <c r="A970" s="45"/>
      <c r="B970" s="46"/>
      <c r="C970" s="121"/>
      <c r="D970" s="121"/>
      <c r="E970" s="336"/>
      <c r="F970" s="122"/>
      <c r="G970" s="46"/>
      <c r="H970" s="45"/>
      <c r="I970" s="45"/>
      <c r="J970" s="45"/>
      <c r="K970" s="45"/>
      <c r="L970" s="45"/>
      <c r="M970" s="46"/>
      <c r="N970" s="46"/>
      <c r="O970" s="48"/>
      <c r="P970" s="48"/>
      <c r="Q970" s="46"/>
      <c r="R970" s="48"/>
      <c r="S970" s="48"/>
      <c r="T970" s="48"/>
      <c r="U970" s="48"/>
      <c r="V970" s="48"/>
      <c r="W970" s="46"/>
      <c r="X970" s="48"/>
      <c r="Y970" s="48"/>
      <c r="Z970" s="157"/>
      <c r="AA970" s="47"/>
      <c r="AB970" s="97"/>
      <c r="AC970" s="49"/>
      <c r="AD970" s="49"/>
      <c r="AE970" s="49"/>
      <c r="AF970" s="49"/>
      <c r="AG970" s="49"/>
      <c r="AH970" s="47"/>
      <c r="AI970" s="47"/>
      <c r="AJ970" s="47"/>
      <c r="AK970" s="190"/>
      <c r="AL970" s="190"/>
      <c r="AM970" s="190"/>
      <c r="AN970" s="190"/>
      <c r="AO970" s="190"/>
      <c r="AP970" s="151"/>
      <c r="AQ970" s="322"/>
      <c r="AR970" s="322"/>
      <c r="AS970" s="322"/>
      <c r="AT970" s="47"/>
      <c r="AU970" s="47"/>
      <c r="AV970" s="47"/>
      <c r="AW970" s="47"/>
      <c r="AX970" s="322"/>
      <c r="AY970" s="98"/>
      <c r="AZ970" s="98"/>
      <c r="BA970" s="47"/>
      <c r="BB970" s="47"/>
      <c r="BC970" s="47"/>
      <c r="BD970" s="47"/>
      <c r="BE970" s="97"/>
      <c r="BF970" s="49"/>
      <c r="BG970" s="239"/>
      <c r="BH970" s="342"/>
      <c r="BI970" s="49"/>
      <c r="BJ970" s="49"/>
      <c r="BK970" s="49"/>
      <c r="BL970" s="49"/>
      <c r="BM970" s="49"/>
      <c r="BN970" s="47"/>
      <c r="BO970" s="49"/>
      <c r="BP970" s="49"/>
      <c r="BQ970" s="49"/>
      <c r="BR970" s="323"/>
      <c r="BS970" s="323"/>
      <c r="BT970" s="323"/>
      <c r="BU970" s="49"/>
      <c r="BV970" s="49"/>
      <c r="BW970" s="97"/>
      <c r="BX970" s="97"/>
      <c r="BY970" s="97"/>
      <c r="BZ970" s="97"/>
      <c r="CA970" s="49"/>
      <c r="CB970" s="49"/>
      <c r="CC970" s="49"/>
      <c r="CD970" s="49"/>
      <c r="CE970" s="49"/>
      <c r="CF970" s="49"/>
      <c r="CG970" s="49"/>
      <c r="CH970" s="49"/>
      <c r="CI970" s="97"/>
      <c r="CJ970" s="97"/>
      <c r="CK970" s="97"/>
      <c r="CL970" s="97"/>
      <c r="CM970" s="335"/>
      <c r="CN970" s="337"/>
      <c r="CO970" s="315" t="str">
        <f>IF(Формулы!R970&gt;V970,"22-?,Дата 14 - Прибыл из УФСИН; ","")&amp;IF(Формулы!Q970&gt;Y970,"25-?,Дата 13 - Выбыл в УФСИН;","")&amp;IF(YEAR(ДАННЫЕ!$F$1)=YEAR(ДАННЫЕ!B970),IF(AT970&gt;0,"","40-?, вявлен в текущем году! "),"")&amp;IF(YEAR($F$1)=YEAR(W970),IF(X970+Y970&gt;0,"","23-стоит, 24,25 - куда выбыл? "),"")&amp;IF(X970+Y970&gt;0,IF(YEAR($F$1)=YEAR(W970),"","24+25&gt;0? 23 - когда выбыл? "),"")&amp;IF(BA970&lt;BB970,"47&gt;=48; ","")&amp;IF(BA970&lt;BC970,"47&gt;=49; ","")&amp;IF(BA970&lt;BD970,"47&gt;=50; ","")&amp;IF(BE970&gt;0,IF(BF970&gt;0,IF(AU970&gt;AV970,"","41 и 42 - ? (51 и 52 &gt; 0);"),"51 &gt; 0 52 - ?;"),"")&amp;IF(AU970&gt;0,IF(AV970&gt;AU970,"41&gt;42;","")&amp;IF(BE970&gt;0,"","41&gt;0 51-?;"),"")&amp;IF(BF970&gt;0,IF(BE970&gt;0,"","52&gt;0 51-?;"),"")&amp;IF(AW970&gt;=AX970,"","43&gt;44;")&amp;IF(CA970&gt;0,IF(AW970&gt;0,"","71 &gt; 0 43-?;"),"")</f>
        <v/>
      </c>
    </row>
    <row r="971" spans="1:93" s="250" customFormat="1" ht="15" customHeight="1" x14ac:dyDescent="0.2">
      <c r="A971" s="45"/>
      <c r="B971" s="46"/>
      <c r="C971" s="121"/>
      <c r="D971" s="121"/>
      <c r="E971" s="336"/>
      <c r="F971" s="122"/>
      <c r="G971" s="46"/>
      <c r="H971" s="45"/>
      <c r="I971" s="45"/>
      <c r="J971" s="45"/>
      <c r="K971" s="45"/>
      <c r="L971" s="45"/>
      <c r="M971" s="46"/>
      <c r="N971" s="46"/>
      <c r="O971" s="48"/>
      <c r="P971" s="48"/>
      <c r="Q971" s="46"/>
      <c r="R971" s="48"/>
      <c r="S971" s="48"/>
      <c r="T971" s="48"/>
      <c r="U971" s="48"/>
      <c r="V971" s="48"/>
      <c r="W971" s="46"/>
      <c r="X971" s="48"/>
      <c r="Y971" s="48"/>
      <c r="Z971" s="157"/>
      <c r="AA971" s="47"/>
      <c r="AB971" s="97"/>
      <c r="AC971" s="49"/>
      <c r="AD971" s="49"/>
      <c r="AE971" s="49"/>
      <c r="AF971" s="49"/>
      <c r="AG971" s="49"/>
      <c r="AH971" s="47"/>
      <c r="AI971" s="47"/>
      <c r="AJ971" s="47"/>
      <c r="AK971" s="190"/>
      <c r="AL971" s="190"/>
      <c r="AM971" s="190"/>
      <c r="AN971" s="190"/>
      <c r="AO971" s="190"/>
      <c r="AP971" s="151"/>
      <c r="AQ971" s="322"/>
      <c r="AR971" s="322"/>
      <c r="AS971" s="322"/>
      <c r="AT971" s="47"/>
      <c r="AU971" s="47"/>
      <c r="AV971" s="47"/>
      <c r="AW971" s="47"/>
      <c r="AX971" s="322"/>
      <c r="AY971" s="98"/>
      <c r="AZ971" s="98"/>
      <c r="BA971" s="47"/>
      <c r="BB971" s="47"/>
      <c r="BC971" s="47"/>
      <c r="BD971" s="47"/>
      <c r="BE971" s="97"/>
      <c r="BF971" s="49"/>
      <c r="BG971" s="239"/>
      <c r="BH971" s="342"/>
      <c r="BI971" s="49"/>
      <c r="BJ971" s="49"/>
      <c r="BK971" s="49"/>
      <c r="BL971" s="49"/>
      <c r="BM971" s="49"/>
      <c r="BN971" s="47"/>
      <c r="BO971" s="49"/>
      <c r="BP971" s="49"/>
      <c r="BQ971" s="49"/>
      <c r="BR971" s="323"/>
      <c r="BS971" s="323"/>
      <c r="BT971" s="323"/>
      <c r="BU971" s="49"/>
      <c r="BV971" s="49"/>
      <c r="BW971" s="97"/>
      <c r="BX971" s="97"/>
      <c r="BY971" s="97"/>
      <c r="BZ971" s="97"/>
      <c r="CA971" s="49"/>
      <c r="CB971" s="49"/>
      <c r="CC971" s="49"/>
      <c r="CD971" s="49"/>
      <c r="CE971" s="49"/>
      <c r="CF971" s="49"/>
      <c r="CG971" s="49"/>
      <c r="CH971" s="49"/>
      <c r="CI971" s="97"/>
      <c r="CJ971" s="97"/>
      <c r="CK971" s="97"/>
      <c r="CL971" s="97"/>
      <c r="CM971" s="335"/>
      <c r="CN971" s="337"/>
      <c r="CO971" s="315" t="str">
        <f>IF(Формулы!R971&gt;V971,"22-?,Дата 14 - Прибыл из УФСИН; ","")&amp;IF(Формулы!Q971&gt;Y971,"25-?,Дата 13 - Выбыл в УФСИН;","")&amp;IF(YEAR(ДАННЫЕ!$F$1)=YEAR(ДАННЫЕ!B971),IF(AT971&gt;0,"","40-?, вявлен в текущем году! "),"")&amp;IF(YEAR($F$1)=YEAR(W971),IF(X971+Y971&gt;0,"","23-стоит, 24,25 - куда выбыл? "),"")&amp;IF(X971+Y971&gt;0,IF(YEAR($F$1)=YEAR(W971),"","24+25&gt;0? 23 - когда выбыл? "),"")&amp;IF(BA971&lt;BB971,"47&gt;=48; ","")&amp;IF(BA971&lt;BC971,"47&gt;=49; ","")&amp;IF(BA971&lt;BD971,"47&gt;=50; ","")&amp;IF(BE971&gt;0,IF(BF971&gt;0,IF(AU971&gt;AV971,"","41 и 42 - ? (51 и 52 &gt; 0);"),"51 &gt; 0 52 - ?;"),"")&amp;IF(AU971&gt;0,IF(AV971&gt;AU971,"41&gt;42;","")&amp;IF(BE971&gt;0,"","41&gt;0 51-?;"),"")&amp;IF(BF971&gt;0,IF(BE971&gt;0,"","52&gt;0 51-?;"),"")&amp;IF(AW971&gt;=AX971,"","43&gt;44;")&amp;IF(CA971&gt;0,IF(AW971&gt;0,"","71 &gt; 0 43-?;"),"")</f>
        <v/>
      </c>
    </row>
    <row r="972" spans="1:93" s="250" customFormat="1" ht="15" customHeight="1" x14ac:dyDescent="0.2">
      <c r="A972" s="45"/>
      <c r="B972" s="46"/>
      <c r="C972" s="121"/>
      <c r="D972" s="121"/>
      <c r="E972" s="336"/>
      <c r="F972" s="122"/>
      <c r="G972" s="46"/>
      <c r="H972" s="45"/>
      <c r="I972" s="45"/>
      <c r="J972" s="45"/>
      <c r="K972" s="45"/>
      <c r="L972" s="45"/>
      <c r="M972" s="46"/>
      <c r="N972" s="46"/>
      <c r="O972" s="48"/>
      <c r="P972" s="48"/>
      <c r="Q972" s="46"/>
      <c r="R972" s="48"/>
      <c r="S972" s="48"/>
      <c r="T972" s="48"/>
      <c r="U972" s="48"/>
      <c r="V972" s="48"/>
      <c r="W972" s="46"/>
      <c r="X972" s="48"/>
      <c r="Y972" s="48"/>
      <c r="Z972" s="157"/>
      <c r="AA972" s="47"/>
      <c r="AB972" s="97"/>
      <c r="AC972" s="49"/>
      <c r="AD972" s="49"/>
      <c r="AE972" s="49"/>
      <c r="AF972" s="49"/>
      <c r="AG972" s="49"/>
      <c r="AH972" s="47"/>
      <c r="AI972" s="47"/>
      <c r="AJ972" s="47"/>
      <c r="AK972" s="190"/>
      <c r="AL972" s="190"/>
      <c r="AM972" s="190"/>
      <c r="AN972" s="190"/>
      <c r="AO972" s="190"/>
      <c r="AP972" s="151"/>
      <c r="AQ972" s="322"/>
      <c r="AR972" s="322"/>
      <c r="AS972" s="322"/>
      <c r="AT972" s="47"/>
      <c r="AU972" s="47"/>
      <c r="AV972" s="47"/>
      <c r="AW972" s="47"/>
      <c r="AX972" s="322"/>
      <c r="AY972" s="98"/>
      <c r="AZ972" s="98"/>
      <c r="BA972" s="47"/>
      <c r="BB972" s="47"/>
      <c r="BC972" s="47"/>
      <c r="BD972" s="47"/>
      <c r="BE972" s="97"/>
      <c r="BF972" s="49"/>
      <c r="BG972" s="239"/>
      <c r="BH972" s="342"/>
      <c r="BI972" s="49"/>
      <c r="BJ972" s="49"/>
      <c r="BK972" s="49"/>
      <c r="BL972" s="49"/>
      <c r="BM972" s="49"/>
      <c r="BN972" s="47"/>
      <c r="BO972" s="49"/>
      <c r="BP972" s="49"/>
      <c r="BQ972" s="49"/>
      <c r="BR972" s="323"/>
      <c r="BS972" s="323"/>
      <c r="BT972" s="323"/>
      <c r="BU972" s="49"/>
      <c r="BV972" s="49"/>
      <c r="BW972" s="97"/>
      <c r="BX972" s="97"/>
      <c r="BY972" s="97"/>
      <c r="BZ972" s="97"/>
      <c r="CA972" s="49"/>
      <c r="CB972" s="49"/>
      <c r="CC972" s="49"/>
      <c r="CD972" s="49"/>
      <c r="CE972" s="49"/>
      <c r="CF972" s="49"/>
      <c r="CG972" s="49"/>
      <c r="CH972" s="49"/>
      <c r="CI972" s="97"/>
      <c r="CJ972" s="97"/>
      <c r="CK972" s="97"/>
      <c r="CL972" s="97"/>
      <c r="CM972" s="335"/>
      <c r="CN972" s="337"/>
      <c r="CO972" s="315" t="str">
        <f>IF(Формулы!R972&gt;V972,"22-?,Дата 14 - Прибыл из УФСИН; ","")&amp;IF(Формулы!Q972&gt;Y972,"25-?,Дата 13 - Выбыл в УФСИН;","")&amp;IF(YEAR(ДАННЫЕ!$F$1)=YEAR(ДАННЫЕ!B972),IF(AT972&gt;0,"","40-?, вявлен в текущем году! "),"")&amp;IF(YEAR($F$1)=YEAR(W972),IF(X972+Y972&gt;0,"","23-стоит, 24,25 - куда выбыл? "),"")&amp;IF(X972+Y972&gt;0,IF(YEAR($F$1)=YEAR(W972),"","24+25&gt;0? 23 - когда выбыл? "),"")&amp;IF(BA972&lt;BB972,"47&gt;=48; ","")&amp;IF(BA972&lt;BC972,"47&gt;=49; ","")&amp;IF(BA972&lt;BD972,"47&gt;=50; ","")&amp;IF(BE972&gt;0,IF(BF972&gt;0,IF(AU972&gt;AV972,"","41 и 42 - ? (51 и 52 &gt; 0);"),"51 &gt; 0 52 - ?;"),"")&amp;IF(AU972&gt;0,IF(AV972&gt;AU972,"41&gt;42;","")&amp;IF(BE972&gt;0,"","41&gt;0 51-?;"),"")&amp;IF(BF972&gt;0,IF(BE972&gt;0,"","52&gt;0 51-?;"),"")&amp;IF(AW972&gt;=AX972,"","43&gt;44;")&amp;IF(CA972&gt;0,IF(AW972&gt;0,"","71 &gt; 0 43-?;"),"")</f>
        <v/>
      </c>
    </row>
    <row r="973" spans="1:93" s="250" customFormat="1" ht="15" customHeight="1" x14ac:dyDescent="0.2">
      <c r="A973" s="45"/>
      <c r="B973" s="46"/>
      <c r="C973" s="121"/>
      <c r="D973" s="121"/>
      <c r="E973" s="336"/>
      <c r="F973" s="122"/>
      <c r="G973" s="46"/>
      <c r="H973" s="45"/>
      <c r="I973" s="45"/>
      <c r="J973" s="45"/>
      <c r="K973" s="45"/>
      <c r="L973" s="45"/>
      <c r="M973" s="46"/>
      <c r="N973" s="46"/>
      <c r="O973" s="48"/>
      <c r="P973" s="48"/>
      <c r="Q973" s="46"/>
      <c r="R973" s="48"/>
      <c r="S973" s="48"/>
      <c r="T973" s="48"/>
      <c r="U973" s="48"/>
      <c r="V973" s="48"/>
      <c r="W973" s="46"/>
      <c r="X973" s="48"/>
      <c r="Y973" s="48"/>
      <c r="Z973" s="157"/>
      <c r="AA973" s="47"/>
      <c r="AB973" s="97"/>
      <c r="AC973" s="49"/>
      <c r="AD973" s="49"/>
      <c r="AE973" s="49"/>
      <c r="AF973" s="49"/>
      <c r="AG973" s="49"/>
      <c r="AH973" s="47"/>
      <c r="AI973" s="47"/>
      <c r="AJ973" s="47"/>
      <c r="AK973" s="190"/>
      <c r="AL973" s="190"/>
      <c r="AM973" s="190"/>
      <c r="AN973" s="190"/>
      <c r="AO973" s="190"/>
      <c r="AP973" s="151"/>
      <c r="AQ973" s="322"/>
      <c r="AR973" s="322"/>
      <c r="AS973" s="322"/>
      <c r="AT973" s="47"/>
      <c r="AU973" s="47"/>
      <c r="AV973" s="47"/>
      <c r="AW973" s="47"/>
      <c r="AX973" s="322"/>
      <c r="AY973" s="98"/>
      <c r="AZ973" s="98"/>
      <c r="BA973" s="47"/>
      <c r="BB973" s="47"/>
      <c r="BC973" s="47"/>
      <c r="BD973" s="47"/>
      <c r="BE973" s="97"/>
      <c r="BF973" s="49"/>
      <c r="BG973" s="239"/>
      <c r="BH973" s="342"/>
      <c r="BI973" s="49"/>
      <c r="BJ973" s="49"/>
      <c r="BK973" s="49"/>
      <c r="BL973" s="49"/>
      <c r="BM973" s="49"/>
      <c r="BN973" s="47"/>
      <c r="BO973" s="49"/>
      <c r="BP973" s="49"/>
      <c r="BQ973" s="49"/>
      <c r="BR973" s="323"/>
      <c r="BS973" s="323"/>
      <c r="BT973" s="323"/>
      <c r="BU973" s="49"/>
      <c r="BV973" s="49"/>
      <c r="BW973" s="97"/>
      <c r="BX973" s="97"/>
      <c r="BY973" s="97"/>
      <c r="BZ973" s="97"/>
      <c r="CA973" s="49"/>
      <c r="CB973" s="49"/>
      <c r="CC973" s="49"/>
      <c r="CD973" s="49"/>
      <c r="CE973" s="49"/>
      <c r="CF973" s="49"/>
      <c r="CG973" s="49"/>
      <c r="CH973" s="49"/>
      <c r="CI973" s="97"/>
      <c r="CJ973" s="97"/>
      <c r="CK973" s="97"/>
      <c r="CL973" s="97"/>
      <c r="CM973" s="335"/>
      <c r="CN973" s="337"/>
      <c r="CO973" s="315" t="str">
        <f>IF(Формулы!R973&gt;V973,"22-?,Дата 14 - Прибыл из УФСИН; ","")&amp;IF(Формулы!Q973&gt;Y973,"25-?,Дата 13 - Выбыл в УФСИН;","")&amp;IF(YEAR(ДАННЫЕ!$F$1)=YEAR(ДАННЫЕ!B973),IF(AT973&gt;0,"","40-?, вявлен в текущем году! "),"")&amp;IF(YEAR($F$1)=YEAR(W973),IF(X973+Y973&gt;0,"","23-стоит, 24,25 - куда выбыл? "),"")&amp;IF(X973+Y973&gt;0,IF(YEAR($F$1)=YEAR(W973),"","24+25&gt;0? 23 - когда выбыл? "),"")&amp;IF(BA973&lt;BB973,"47&gt;=48; ","")&amp;IF(BA973&lt;BC973,"47&gt;=49; ","")&amp;IF(BA973&lt;BD973,"47&gt;=50; ","")&amp;IF(BE973&gt;0,IF(BF973&gt;0,IF(AU973&gt;AV973,"","41 и 42 - ? (51 и 52 &gt; 0);"),"51 &gt; 0 52 - ?;"),"")&amp;IF(AU973&gt;0,IF(AV973&gt;AU973,"41&gt;42;","")&amp;IF(BE973&gt;0,"","41&gt;0 51-?;"),"")&amp;IF(BF973&gt;0,IF(BE973&gt;0,"","52&gt;0 51-?;"),"")&amp;IF(AW973&gt;=AX973,"","43&gt;44;")&amp;IF(CA973&gt;0,IF(AW973&gt;0,"","71 &gt; 0 43-?;"),"")</f>
        <v/>
      </c>
    </row>
    <row r="974" spans="1:93" s="250" customFormat="1" ht="15" customHeight="1" x14ac:dyDescent="0.2">
      <c r="A974" s="45"/>
      <c r="B974" s="46"/>
      <c r="C974" s="121"/>
      <c r="D974" s="121"/>
      <c r="E974" s="336"/>
      <c r="F974" s="122"/>
      <c r="G974" s="46"/>
      <c r="H974" s="45"/>
      <c r="I974" s="45"/>
      <c r="J974" s="45"/>
      <c r="K974" s="45"/>
      <c r="L974" s="45"/>
      <c r="M974" s="46"/>
      <c r="N974" s="46"/>
      <c r="O974" s="48"/>
      <c r="P974" s="48"/>
      <c r="Q974" s="46"/>
      <c r="R974" s="48"/>
      <c r="S974" s="48"/>
      <c r="T974" s="48"/>
      <c r="U974" s="48"/>
      <c r="V974" s="48"/>
      <c r="W974" s="46"/>
      <c r="X974" s="48"/>
      <c r="Y974" s="48"/>
      <c r="Z974" s="157"/>
      <c r="AA974" s="47"/>
      <c r="AB974" s="97"/>
      <c r="AC974" s="49"/>
      <c r="AD974" s="49"/>
      <c r="AE974" s="49"/>
      <c r="AF974" s="49"/>
      <c r="AG974" s="49"/>
      <c r="AH974" s="47"/>
      <c r="AI974" s="47"/>
      <c r="AJ974" s="47"/>
      <c r="AK974" s="190"/>
      <c r="AL974" s="190"/>
      <c r="AM974" s="190"/>
      <c r="AN974" s="190"/>
      <c r="AO974" s="190"/>
      <c r="AP974" s="151"/>
      <c r="AQ974" s="322"/>
      <c r="AR974" s="322"/>
      <c r="AS974" s="322"/>
      <c r="AT974" s="47"/>
      <c r="AU974" s="47"/>
      <c r="AV974" s="47"/>
      <c r="AW974" s="47"/>
      <c r="AX974" s="322"/>
      <c r="AY974" s="98"/>
      <c r="AZ974" s="98"/>
      <c r="BA974" s="47"/>
      <c r="BB974" s="47"/>
      <c r="BC974" s="47"/>
      <c r="BD974" s="47"/>
      <c r="BE974" s="97"/>
      <c r="BF974" s="49"/>
      <c r="BG974" s="239"/>
      <c r="BH974" s="342"/>
      <c r="BI974" s="49"/>
      <c r="BJ974" s="49"/>
      <c r="BK974" s="49"/>
      <c r="BL974" s="49"/>
      <c r="BM974" s="49"/>
      <c r="BN974" s="47"/>
      <c r="BO974" s="49"/>
      <c r="BP974" s="49"/>
      <c r="BQ974" s="49"/>
      <c r="BR974" s="323"/>
      <c r="BS974" s="323"/>
      <c r="BT974" s="323"/>
      <c r="BU974" s="49"/>
      <c r="BV974" s="49"/>
      <c r="BW974" s="97"/>
      <c r="BX974" s="97"/>
      <c r="BY974" s="97"/>
      <c r="BZ974" s="97"/>
      <c r="CA974" s="49"/>
      <c r="CB974" s="49"/>
      <c r="CC974" s="49"/>
      <c r="CD974" s="49"/>
      <c r="CE974" s="49"/>
      <c r="CF974" s="49"/>
      <c r="CG974" s="49"/>
      <c r="CH974" s="49"/>
      <c r="CI974" s="97"/>
      <c r="CJ974" s="97"/>
      <c r="CK974" s="97"/>
      <c r="CL974" s="97"/>
      <c r="CM974" s="335"/>
      <c r="CN974" s="337"/>
      <c r="CO974" s="315" t="str">
        <f>IF(Формулы!R974&gt;V974,"22-?,Дата 14 - Прибыл из УФСИН; ","")&amp;IF(Формулы!Q974&gt;Y974,"25-?,Дата 13 - Выбыл в УФСИН;","")&amp;IF(YEAR(ДАННЫЕ!$F$1)=YEAR(ДАННЫЕ!B974),IF(AT974&gt;0,"","40-?, вявлен в текущем году! "),"")&amp;IF(YEAR($F$1)=YEAR(W974),IF(X974+Y974&gt;0,"","23-стоит, 24,25 - куда выбыл? "),"")&amp;IF(X974+Y974&gt;0,IF(YEAR($F$1)=YEAR(W974),"","24+25&gt;0? 23 - когда выбыл? "),"")&amp;IF(BA974&lt;BB974,"47&gt;=48; ","")&amp;IF(BA974&lt;BC974,"47&gt;=49; ","")&amp;IF(BA974&lt;BD974,"47&gt;=50; ","")&amp;IF(BE974&gt;0,IF(BF974&gt;0,IF(AU974&gt;AV974,"","41 и 42 - ? (51 и 52 &gt; 0);"),"51 &gt; 0 52 - ?;"),"")&amp;IF(AU974&gt;0,IF(AV974&gt;AU974,"41&gt;42;","")&amp;IF(BE974&gt;0,"","41&gt;0 51-?;"),"")&amp;IF(BF974&gt;0,IF(BE974&gt;0,"","52&gt;0 51-?;"),"")&amp;IF(AW974&gt;=AX974,"","43&gt;44;")&amp;IF(CA974&gt;0,IF(AW974&gt;0,"","71 &gt; 0 43-?;"),"")</f>
        <v/>
      </c>
    </row>
    <row r="975" spans="1:93" s="250" customFormat="1" ht="15" customHeight="1" x14ac:dyDescent="0.2">
      <c r="A975" s="45"/>
      <c r="B975" s="46"/>
      <c r="C975" s="121"/>
      <c r="D975" s="121"/>
      <c r="E975" s="336"/>
      <c r="F975" s="122"/>
      <c r="G975" s="46"/>
      <c r="H975" s="45"/>
      <c r="I975" s="45"/>
      <c r="J975" s="45"/>
      <c r="K975" s="45"/>
      <c r="L975" s="45"/>
      <c r="M975" s="46"/>
      <c r="N975" s="46"/>
      <c r="O975" s="48"/>
      <c r="P975" s="48"/>
      <c r="Q975" s="46"/>
      <c r="R975" s="48"/>
      <c r="S975" s="48"/>
      <c r="T975" s="48"/>
      <c r="U975" s="48"/>
      <c r="V975" s="48"/>
      <c r="W975" s="46"/>
      <c r="X975" s="48"/>
      <c r="Y975" s="48"/>
      <c r="Z975" s="157"/>
      <c r="AA975" s="47"/>
      <c r="AB975" s="97"/>
      <c r="AC975" s="49"/>
      <c r="AD975" s="49"/>
      <c r="AE975" s="49"/>
      <c r="AF975" s="49"/>
      <c r="AG975" s="49"/>
      <c r="AH975" s="47"/>
      <c r="AI975" s="47"/>
      <c r="AJ975" s="47"/>
      <c r="AK975" s="190"/>
      <c r="AL975" s="190"/>
      <c r="AM975" s="190"/>
      <c r="AN975" s="190"/>
      <c r="AO975" s="190"/>
      <c r="AP975" s="151"/>
      <c r="AQ975" s="322"/>
      <c r="AR975" s="322"/>
      <c r="AS975" s="322"/>
      <c r="AT975" s="47"/>
      <c r="AU975" s="47"/>
      <c r="AV975" s="47"/>
      <c r="AW975" s="47"/>
      <c r="AX975" s="322"/>
      <c r="AY975" s="98"/>
      <c r="AZ975" s="98"/>
      <c r="BA975" s="47"/>
      <c r="BB975" s="47"/>
      <c r="BC975" s="47"/>
      <c r="BD975" s="47"/>
      <c r="BE975" s="97"/>
      <c r="BF975" s="49"/>
      <c r="BG975" s="239"/>
      <c r="BH975" s="342"/>
      <c r="BI975" s="49"/>
      <c r="BJ975" s="49"/>
      <c r="BK975" s="49"/>
      <c r="BL975" s="49"/>
      <c r="BM975" s="49"/>
      <c r="BN975" s="47"/>
      <c r="BO975" s="49"/>
      <c r="BP975" s="49"/>
      <c r="BQ975" s="49"/>
      <c r="BR975" s="323"/>
      <c r="BS975" s="323"/>
      <c r="BT975" s="323"/>
      <c r="BU975" s="49"/>
      <c r="BV975" s="49"/>
      <c r="BW975" s="97"/>
      <c r="BX975" s="97"/>
      <c r="BY975" s="97"/>
      <c r="BZ975" s="97"/>
      <c r="CA975" s="49"/>
      <c r="CB975" s="49"/>
      <c r="CC975" s="49"/>
      <c r="CD975" s="49"/>
      <c r="CE975" s="49"/>
      <c r="CF975" s="49"/>
      <c r="CG975" s="49"/>
      <c r="CH975" s="49"/>
      <c r="CI975" s="97"/>
      <c r="CJ975" s="97"/>
      <c r="CK975" s="97"/>
      <c r="CL975" s="97"/>
      <c r="CM975" s="335"/>
      <c r="CN975" s="337"/>
      <c r="CO975" s="315" t="str">
        <f>IF(Формулы!R975&gt;V975,"22-?,Дата 14 - Прибыл из УФСИН; ","")&amp;IF(Формулы!Q975&gt;Y975,"25-?,Дата 13 - Выбыл в УФСИН;","")&amp;IF(YEAR(ДАННЫЕ!$F$1)=YEAR(ДАННЫЕ!B975),IF(AT975&gt;0,"","40-?, вявлен в текущем году! "),"")&amp;IF(YEAR($F$1)=YEAR(W975),IF(X975+Y975&gt;0,"","23-стоит, 24,25 - куда выбыл? "),"")&amp;IF(X975+Y975&gt;0,IF(YEAR($F$1)=YEAR(W975),"","24+25&gt;0? 23 - когда выбыл? "),"")&amp;IF(BA975&lt;BB975,"47&gt;=48; ","")&amp;IF(BA975&lt;BC975,"47&gt;=49; ","")&amp;IF(BA975&lt;BD975,"47&gt;=50; ","")&amp;IF(BE975&gt;0,IF(BF975&gt;0,IF(AU975&gt;AV975,"","41 и 42 - ? (51 и 52 &gt; 0);"),"51 &gt; 0 52 - ?;"),"")&amp;IF(AU975&gt;0,IF(AV975&gt;AU975,"41&gt;42;","")&amp;IF(BE975&gt;0,"","41&gt;0 51-?;"),"")&amp;IF(BF975&gt;0,IF(BE975&gt;0,"","52&gt;0 51-?;"),"")&amp;IF(AW975&gt;=AX975,"","43&gt;44;")&amp;IF(CA975&gt;0,IF(AW975&gt;0,"","71 &gt; 0 43-?;"),"")</f>
        <v/>
      </c>
    </row>
    <row r="976" spans="1:93" s="250" customFormat="1" ht="15" customHeight="1" x14ac:dyDescent="0.2">
      <c r="A976" s="45"/>
      <c r="B976" s="46"/>
      <c r="C976" s="121"/>
      <c r="D976" s="121"/>
      <c r="E976" s="336"/>
      <c r="F976" s="122"/>
      <c r="G976" s="46"/>
      <c r="H976" s="45"/>
      <c r="I976" s="45"/>
      <c r="J976" s="45"/>
      <c r="K976" s="45"/>
      <c r="L976" s="45"/>
      <c r="M976" s="46"/>
      <c r="N976" s="46"/>
      <c r="O976" s="48"/>
      <c r="P976" s="48"/>
      <c r="Q976" s="46"/>
      <c r="R976" s="48"/>
      <c r="S976" s="48"/>
      <c r="T976" s="48"/>
      <c r="U976" s="48"/>
      <c r="V976" s="48"/>
      <c r="W976" s="46"/>
      <c r="X976" s="48"/>
      <c r="Y976" s="48"/>
      <c r="Z976" s="157"/>
      <c r="AA976" s="47"/>
      <c r="AB976" s="97"/>
      <c r="AC976" s="49"/>
      <c r="AD976" s="49"/>
      <c r="AE976" s="49"/>
      <c r="AF976" s="49"/>
      <c r="AG976" s="49"/>
      <c r="AH976" s="47"/>
      <c r="AI976" s="47"/>
      <c r="AJ976" s="47"/>
      <c r="AK976" s="190"/>
      <c r="AL976" s="190"/>
      <c r="AM976" s="190"/>
      <c r="AN976" s="190"/>
      <c r="AO976" s="190"/>
      <c r="AP976" s="151"/>
      <c r="AQ976" s="322"/>
      <c r="AR976" s="322"/>
      <c r="AS976" s="322"/>
      <c r="AT976" s="47"/>
      <c r="AU976" s="47"/>
      <c r="AV976" s="47"/>
      <c r="AW976" s="47"/>
      <c r="AX976" s="322"/>
      <c r="AY976" s="98"/>
      <c r="AZ976" s="98"/>
      <c r="BA976" s="47"/>
      <c r="BB976" s="47"/>
      <c r="BC976" s="47"/>
      <c r="BD976" s="47"/>
      <c r="BE976" s="97"/>
      <c r="BF976" s="49"/>
      <c r="BG976" s="239"/>
      <c r="BH976" s="342"/>
      <c r="BI976" s="49"/>
      <c r="BJ976" s="49"/>
      <c r="BK976" s="49"/>
      <c r="BL976" s="49"/>
      <c r="BM976" s="49"/>
      <c r="BN976" s="47"/>
      <c r="BO976" s="49"/>
      <c r="BP976" s="49"/>
      <c r="BQ976" s="49"/>
      <c r="BR976" s="323"/>
      <c r="BS976" s="323"/>
      <c r="BT976" s="323"/>
      <c r="BU976" s="49"/>
      <c r="BV976" s="49"/>
      <c r="BW976" s="97"/>
      <c r="BX976" s="97"/>
      <c r="BY976" s="97"/>
      <c r="BZ976" s="97"/>
      <c r="CA976" s="49"/>
      <c r="CB976" s="49"/>
      <c r="CC976" s="49"/>
      <c r="CD976" s="49"/>
      <c r="CE976" s="49"/>
      <c r="CF976" s="49"/>
      <c r="CG976" s="49"/>
      <c r="CH976" s="49"/>
      <c r="CI976" s="97"/>
      <c r="CJ976" s="97"/>
      <c r="CK976" s="97"/>
      <c r="CL976" s="97"/>
      <c r="CM976" s="335"/>
      <c r="CN976" s="337"/>
      <c r="CO976" s="315" t="str">
        <f>IF(Формулы!R976&gt;V976,"22-?,Дата 14 - Прибыл из УФСИН; ","")&amp;IF(Формулы!Q976&gt;Y976,"25-?,Дата 13 - Выбыл в УФСИН;","")&amp;IF(YEAR(ДАННЫЕ!$F$1)=YEAR(ДАННЫЕ!B976),IF(AT976&gt;0,"","40-?, вявлен в текущем году! "),"")&amp;IF(YEAR($F$1)=YEAR(W976),IF(X976+Y976&gt;0,"","23-стоит, 24,25 - куда выбыл? "),"")&amp;IF(X976+Y976&gt;0,IF(YEAR($F$1)=YEAR(W976),"","24+25&gt;0? 23 - когда выбыл? "),"")&amp;IF(BA976&lt;BB976,"47&gt;=48; ","")&amp;IF(BA976&lt;BC976,"47&gt;=49; ","")&amp;IF(BA976&lt;BD976,"47&gt;=50; ","")&amp;IF(BE976&gt;0,IF(BF976&gt;0,IF(AU976&gt;AV976,"","41 и 42 - ? (51 и 52 &gt; 0);"),"51 &gt; 0 52 - ?;"),"")&amp;IF(AU976&gt;0,IF(AV976&gt;AU976,"41&gt;42;","")&amp;IF(BE976&gt;0,"","41&gt;0 51-?;"),"")&amp;IF(BF976&gt;0,IF(BE976&gt;0,"","52&gt;0 51-?;"),"")&amp;IF(AW976&gt;=AX976,"","43&gt;44;")&amp;IF(CA976&gt;0,IF(AW976&gt;0,"","71 &gt; 0 43-?;"),"")</f>
        <v/>
      </c>
    </row>
    <row r="977" spans="1:93" s="250" customFormat="1" ht="15" customHeight="1" x14ac:dyDescent="0.2">
      <c r="A977" s="45"/>
      <c r="B977" s="46"/>
      <c r="C977" s="121"/>
      <c r="D977" s="121"/>
      <c r="E977" s="336"/>
      <c r="F977" s="122"/>
      <c r="G977" s="46"/>
      <c r="H977" s="45"/>
      <c r="I977" s="45"/>
      <c r="J977" s="45"/>
      <c r="K977" s="45"/>
      <c r="L977" s="45"/>
      <c r="M977" s="46"/>
      <c r="N977" s="46"/>
      <c r="O977" s="48"/>
      <c r="P977" s="48"/>
      <c r="Q977" s="46"/>
      <c r="R977" s="48"/>
      <c r="S977" s="48"/>
      <c r="T977" s="48"/>
      <c r="U977" s="48"/>
      <c r="V977" s="48"/>
      <c r="W977" s="46"/>
      <c r="X977" s="48"/>
      <c r="Y977" s="48"/>
      <c r="Z977" s="157"/>
      <c r="AA977" s="47"/>
      <c r="AB977" s="97"/>
      <c r="AC977" s="49"/>
      <c r="AD977" s="49"/>
      <c r="AE977" s="49"/>
      <c r="AF977" s="49"/>
      <c r="AG977" s="49"/>
      <c r="AH977" s="47"/>
      <c r="AI977" s="47"/>
      <c r="AJ977" s="47"/>
      <c r="AK977" s="190"/>
      <c r="AL977" s="190"/>
      <c r="AM977" s="190"/>
      <c r="AN977" s="190"/>
      <c r="AO977" s="190"/>
      <c r="AP977" s="151"/>
      <c r="AQ977" s="322"/>
      <c r="AR977" s="322"/>
      <c r="AS977" s="322"/>
      <c r="AT977" s="47"/>
      <c r="AU977" s="47"/>
      <c r="AV977" s="47"/>
      <c r="AW977" s="47"/>
      <c r="AX977" s="322"/>
      <c r="AY977" s="98"/>
      <c r="AZ977" s="98"/>
      <c r="BA977" s="47"/>
      <c r="BB977" s="47"/>
      <c r="BC977" s="47"/>
      <c r="BD977" s="47"/>
      <c r="BE977" s="97"/>
      <c r="BF977" s="49"/>
      <c r="BG977" s="239"/>
      <c r="BH977" s="342"/>
      <c r="BI977" s="49"/>
      <c r="BJ977" s="49"/>
      <c r="BK977" s="49"/>
      <c r="BL977" s="49"/>
      <c r="BM977" s="49"/>
      <c r="BN977" s="47"/>
      <c r="BO977" s="49"/>
      <c r="BP977" s="49"/>
      <c r="BQ977" s="49"/>
      <c r="BR977" s="323"/>
      <c r="BS977" s="323"/>
      <c r="BT977" s="323"/>
      <c r="BU977" s="49"/>
      <c r="BV977" s="49"/>
      <c r="BW977" s="97"/>
      <c r="BX977" s="97"/>
      <c r="BY977" s="97"/>
      <c r="BZ977" s="97"/>
      <c r="CA977" s="49"/>
      <c r="CB977" s="49"/>
      <c r="CC977" s="49"/>
      <c r="CD977" s="49"/>
      <c r="CE977" s="49"/>
      <c r="CF977" s="49"/>
      <c r="CG977" s="49"/>
      <c r="CH977" s="49"/>
      <c r="CI977" s="97"/>
      <c r="CJ977" s="97"/>
      <c r="CK977" s="97"/>
      <c r="CL977" s="97"/>
      <c r="CM977" s="335"/>
      <c r="CN977" s="337"/>
      <c r="CO977" s="315" t="str">
        <f>IF(Формулы!R977&gt;V977,"22-?,Дата 14 - Прибыл из УФСИН; ","")&amp;IF(Формулы!Q977&gt;Y977,"25-?,Дата 13 - Выбыл в УФСИН;","")&amp;IF(YEAR(ДАННЫЕ!$F$1)=YEAR(ДАННЫЕ!B977),IF(AT977&gt;0,"","40-?, вявлен в текущем году! "),"")&amp;IF(YEAR($F$1)=YEAR(W977),IF(X977+Y977&gt;0,"","23-стоит, 24,25 - куда выбыл? "),"")&amp;IF(X977+Y977&gt;0,IF(YEAR($F$1)=YEAR(W977),"","24+25&gt;0? 23 - когда выбыл? "),"")&amp;IF(BA977&lt;BB977,"47&gt;=48; ","")&amp;IF(BA977&lt;BC977,"47&gt;=49; ","")&amp;IF(BA977&lt;BD977,"47&gt;=50; ","")&amp;IF(BE977&gt;0,IF(BF977&gt;0,IF(AU977&gt;AV977,"","41 и 42 - ? (51 и 52 &gt; 0);"),"51 &gt; 0 52 - ?;"),"")&amp;IF(AU977&gt;0,IF(AV977&gt;AU977,"41&gt;42;","")&amp;IF(BE977&gt;0,"","41&gt;0 51-?;"),"")&amp;IF(BF977&gt;0,IF(BE977&gt;0,"","52&gt;0 51-?;"),"")&amp;IF(AW977&gt;=AX977,"","43&gt;44;")&amp;IF(CA977&gt;0,IF(AW977&gt;0,"","71 &gt; 0 43-?;"),"")</f>
        <v/>
      </c>
    </row>
    <row r="978" spans="1:93" s="250" customFormat="1" ht="15" customHeight="1" x14ac:dyDescent="0.2">
      <c r="A978" s="45"/>
      <c r="B978" s="46"/>
      <c r="C978" s="121"/>
      <c r="D978" s="121"/>
      <c r="E978" s="336"/>
      <c r="F978" s="122"/>
      <c r="G978" s="46"/>
      <c r="H978" s="45"/>
      <c r="I978" s="45"/>
      <c r="J978" s="45"/>
      <c r="K978" s="45"/>
      <c r="L978" s="45"/>
      <c r="M978" s="46"/>
      <c r="N978" s="46"/>
      <c r="O978" s="48"/>
      <c r="P978" s="48"/>
      <c r="Q978" s="46"/>
      <c r="R978" s="48"/>
      <c r="S978" s="48"/>
      <c r="T978" s="48"/>
      <c r="U978" s="48"/>
      <c r="V978" s="48"/>
      <c r="W978" s="46"/>
      <c r="X978" s="48"/>
      <c r="Y978" s="48"/>
      <c r="Z978" s="157"/>
      <c r="AA978" s="47"/>
      <c r="AB978" s="97"/>
      <c r="AC978" s="49"/>
      <c r="AD978" s="49"/>
      <c r="AE978" s="49"/>
      <c r="AF978" s="49"/>
      <c r="AG978" s="49"/>
      <c r="AH978" s="47"/>
      <c r="AI978" s="47"/>
      <c r="AJ978" s="47"/>
      <c r="AK978" s="190"/>
      <c r="AL978" s="190"/>
      <c r="AM978" s="190"/>
      <c r="AN978" s="190"/>
      <c r="AO978" s="190"/>
      <c r="AP978" s="151"/>
      <c r="AQ978" s="322"/>
      <c r="AR978" s="322"/>
      <c r="AS978" s="322"/>
      <c r="AT978" s="47"/>
      <c r="AU978" s="47"/>
      <c r="AV978" s="47"/>
      <c r="AW978" s="47"/>
      <c r="AX978" s="322"/>
      <c r="AY978" s="98"/>
      <c r="AZ978" s="98"/>
      <c r="BA978" s="47"/>
      <c r="BB978" s="47"/>
      <c r="BC978" s="47"/>
      <c r="BD978" s="47"/>
      <c r="BE978" s="97"/>
      <c r="BF978" s="49"/>
      <c r="BG978" s="239"/>
      <c r="BH978" s="342"/>
      <c r="BI978" s="49"/>
      <c r="BJ978" s="49"/>
      <c r="BK978" s="49"/>
      <c r="BL978" s="49"/>
      <c r="BM978" s="49"/>
      <c r="BN978" s="47"/>
      <c r="BO978" s="49"/>
      <c r="BP978" s="49"/>
      <c r="BQ978" s="49"/>
      <c r="BR978" s="323"/>
      <c r="BS978" s="323"/>
      <c r="BT978" s="323"/>
      <c r="BU978" s="49"/>
      <c r="BV978" s="49"/>
      <c r="BW978" s="97"/>
      <c r="BX978" s="97"/>
      <c r="BY978" s="97"/>
      <c r="BZ978" s="97"/>
      <c r="CA978" s="49"/>
      <c r="CB978" s="49"/>
      <c r="CC978" s="49"/>
      <c r="CD978" s="49"/>
      <c r="CE978" s="49"/>
      <c r="CF978" s="49"/>
      <c r="CG978" s="49"/>
      <c r="CH978" s="49"/>
      <c r="CI978" s="97"/>
      <c r="CJ978" s="97"/>
      <c r="CK978" s="97"/>
      <c r="CL978" s="97"/>
      <c r="CM978" s="335"/>
      <c r="CN978" s="337"/>
      <c r="CO978" s="315" t="str">
        <f>IF(Формулы!R978&gt;V978,"22-?,Дата 14 - Прибыл из УФСИН; ","")&amp;IF(Формулы!Q978&gt;Y978,"25-?,Дата 13 - Выбыл в УФСИН;","")&amp;IF(YEAR(ДАННЫЕ!$F$1)=YEAR(ДАННЫЕ!B978),IF(AT978&gt;0,"","40-?, вявлен в текущем году! "),"")&amp;IF(YEAR($F$1)=YEAR(W978),IF(X978+Y978&gt;0,"","23-стоит, 24,25 - куда выбыл? "),"")&amp;IF(X978+Y978&gt;0,IF(YEAR($F$1)=YEAR(W978),"","24+25&gt;0? 23 - когда выбыл? "),"")&amp;IF(BA978&lt;BB978,"47&gt;=48; ","")&amp;IF(BA978&lt;BC978,"47&gt;=49; ","")&amp;IF(BA978&lt;BD978,"47&gt;=50; ","")&amp;IF(BE978&gt;0,IF(BF978&gt;0,IF(AU978&gt;AV978,"","41 и 42 - ? (51 и 52 &gt; 0);"),"51 &gt; 0 52 - ?;"),"")&amp;IF(AU978&gt;0,IF(AV978&gt;AU978,"41&gt;42;","")&amp;IF(BE978&gt;0,"","41&gt;0 51-?;"),"")&amp;IF(BF978&gt;0,IF(BE978&gt;0,"","52&gt;0 51-?;"),"")&amp;IF(AW978&gt;=AX978,"","43&gt;44;")&amp;IF(CA978&gt;0,IF(AW978&gt;0,"","71 &gt; 0 43-?;"),"")</f>
        <v/>
      </c>
    </row>
    <row r="979" spans="1:93" s="250" customFormat="1" ht="15" customHeight="1" x14ac:dyDescent="0.2">
      <c r="A979" s="45"/>
      <c r="B979" s="46"/>
      <c r="C979" s="121"/>
      <c r="D979" s="121"/>
      <c r="E979" s="336"/>
      <c r="F979" s="122"/>
      <c r="G979" s="46"/>
      <c r="H979" s="45"/>
      <c r="I979" s="45"/>
      <c r="J979" s="45"/>
      <c r="K979" s="45"/>
      <c r="L979" s="45"/>
      <c r="M979" s="46"/>
      <c r="N979" s="46"/>
      <c r="O979" s="48"/>
      <c r="P979" s="48"/>
      <c r="Q979" s="46"/>
      <c r="R979" s="48"/>
      <c r="S979" s="48"/>
      <c r="T979" s="48"/>
      <c r="U979" s="48"/>
      <c r="V979" s="48"/>
      <c r="W979" s="46"/>
      <c r="X979" s="48"/>
      <c r="Y979" s="48"/>
      <c r="Z979" s="157"/>
      <c r="AA979" s="47"/>
      <c r="AB979" s="97"/>
      <c r="AC979" s="49"/>
      <c r="AD979" s="49"/>
      <c r="AE979" s="49"/>
      <c r="AF979" s="49"/>
      <c r="AG979" s="49"/>
      <c r="AH979" s="47"/>
      <c r="AI979" s="47"/>
      <c r="AJ979" s="47"/>
      <c r="AK979" s="190"/>
      <c r="AL979" s="190"/>
      <c r="AM979" s="190"/>
      <c r="AN979" s="190"/>
      <c r="AO979" s="190"/>
      <c r="AP979" s="151"/>
      <c r="AQ979" s="322"/>
      <c r="AR979" s="322"/>
      <c r="AS979" s="322"/>
      <c r="AT979" s="47"/>
      <c r="AU979" s="47"/>
      <c r="AV979" s="47"/>
      <c r="AW979" s="47"/>
      <c r="AX979" s="322"/>
      <c r="AY979" s="98"/>
      <c r="AZ979" s="98"/>
      <c r="BA979" s="47"/>
      <c r="BB979" s="47"/>
      <c r="BC979" s="47"/>
      <c r="BD979" s="47"/>
      <c r="BE979" s="97"/>
      <c r="BF979" s="49"/>
      <c r="BG979" s="239"/>
      <c r="BH979" s="342"/>
      <c r="BI979" s="49"/>
      <c r="BJ979" s="49"/>
      <c r="BK979" s="49"/>
      <c r="BL979" s="49"/>
      <c r="BM979" s="49"/>
      <c r="BN979" s="47"/>
      <c r="BO979" s="49"/>
      <c r="BP979" s="49"/>
      <c r="BQ979" s="49"/>
      <c r="BR979" s="323"/>
      <c r="BS979" s="323"/>
      <c r="BT979" s="323"/>
      <c r="BU979" s="49"/>
      <c r="BV979" s="49"/>
      <c r="BW979" s="97"/>
      <c r="BX979" s="97"/>
      <c r="BY979" s="97"/>
      <c r="BZ979" s="97"/>
      <c r="CA979" s="49"/>
      <c r="CB979" s="49"/>
      <c r="CC979" s="49"/>
      <c r="CD979" s="49"/>
      <c r="CE979" s="49"/>
      <c r="CF979" s="49"/>
      <c r="CG979" s="49"/>
      <c r="CH979" s="49"/>
      <c r="CI979" s="97"/>
      <c r="CJ979" s="97"/>
      <c r="CK979" s="97"/>
      <c r="CL979" s="97"/>
      <c r="CM979" s="335"/>
      <c r="CN979" s="337"/>
      <c r="CO979" s="315" t="str">
        <f>IF(Формулы!R979&gt;V979,"22-?,Дата 14 - Прибыл из УФСИН; ","")&amp;IF(Формулы!Q979&gt;Y979,"25-?,Дата 13 - Выбыл в УФСИН;","")&amp;IF(YEAR(ДАННЫЕ!$F$1)=YEAR(ДАННЫЕ!B979),IF(AT979&gt;0,"","40-?, вявлен в текущем году! "),"")&amp;IF(YEAR($F$1)=YEAR(W979),IF(X979+Y979&gt;0,"","23-стоит, 24,25 - куда выбыл? "),"")&amp;IF(X979+Y979&gt;0,IF(YEAR($F$1)=YEAR(W979),"","24+25&gt;0? 23 - когда выбыл? "),"")&amp;IF(BA979&lt;BB979,"47&gt;=48; ","")&amp;IF(BA979&lt;BC979,"47&gt;=49; ","")&amp;IF(BA979&lt;BD979,"47&gt;=50; ","")&amp;IF(BE979&gt;0,IF(BF979&gt;0,IF(AU979&gt;AV979,"","41 и 42 - ? (51 и 52 &gt; 0);"),"51 &gt; 0 52 - ?;"),"")&amp;IF(AU979&gt;0,IF(AV979&gt;AU979,"41&gt;42;","")&amp;IF(BE979&gt;0,"","41&gt;0 51-?;"),"")&amp;IF(BF979&gt;0,IF(BE979&gt;0,"","52&gt;0 51-?;"),"")&amp;IF(AW979&gt;=AX979,"","43&gt;44;")&amp;IF(CA979&gt;0,IF(AW979&gt;0,"","71 &gt; 0 43-?;"),"")</f>
        <v/>
      </c>
    </row>
    <row r="980" spans="1:93" s="250" customFormat="1" ht="15" customHeight="1" x14ac:dyDescent="0.2">
      <c r="A980" s="45"/>
      <c r="B980" s="46"/>
      <c r="C980" s="121"/>
      <c r="D980" s="121"/>
      <c r="E980" s="336"/>
      <c r="F980" s="122"/>
      <c r="G980" s="46"/>
      <c r="H980" s="45"/>
      <c r="I980" s="45"/>
      <c r="J980" s="45"/>
      <c r="K980" s="45"/>
      <c r="L980" s="45"/>
      <c r="M980" s="46"/>
      <c r="N980" s="46"/>
      <c r="O980" s="48"/>
      <c r="P980" s="48"/>
      <c r="Q980" s="46"/>
      <c r="R980" s="48"/>
      <c r="S980" s="48"/>
      <c r="T980" s="48"/>
      <c r="U980" s="48"/>
      <c r="V980" s="48"/>
      <c r="W980" s="46"/>
      <c r="X980" s="48"/>
      <c r="Y980" s="48"/>
      <c r="Z980" s="157"/>
      <c r="AA980" s="47"/>
      <c r="AB980" s="97"/>
      <c r="AC980" s="49"/>
      <c r="AD980" s="49"/>
      <c r="AE980" s="49"/>
      <c r="AF980" s="49"/>
      <c r="AG980" s="49"/>
      <c r="AH980" s="47"/>
      <c r="AI980" s="47"/>
      <c r="AJ980" s="47"/>
      <c r="AK980" s="190"/>
      <c r="AL980" s="190"/>
      <c r="AM980" s="190"/>
      <c r="AN980" s="190"/>
      <c r="AO980" s="190"/>
      <c r="AP980" s="151"/>
      <c r="AQ980" s="322"/>
      <c r="AR980" s="322"/>
      <c r="AS980" s="322"/>
      <c r="AT980" s="47"/>
      <c r="AU980" s="47"/>
      <c r="AV980" s="47"/>
      <c r="AW980" s="47"/>
      <c r="AX980" s="322"/>
      <c r="AY980" s="98"/>
      <c r="AZ980" s="98"/>
      <c r="BA980" s="47"/>
      <c r="BB980" s="47"/>
      <c r="BC980" s="47"/>
      <c r="BD980" s="47"/>
      <c r="BE980" s="97"/>
      <c r="BF980" s="49"/>
      <c r="BG980" s="239"/>
      <c r="BH980" s="342"/>
      <c r="BI980" s="49"/>
      <c r="BJ980" s="49"/>
      <c r="BK980" s="49"/>
      <c r="BL980" s="49"/>
      <c r="BM980" s="49"/>
      <c r="BN980" s="47"/>
      <c r="BO980" s="49"/>
      <c r="BP980" s="49"/>
      <c r="BQ980" s="49"/>
      <c r="BR980" s="323"/>
      <c r="BS980" s="323"/>
      <c r="BT980" s="323"/>
      <c r="BU980" s="49"/>
      <c r="BV980" s="49"/>
      <c r="BW980" s="97"/>
      <c r="BX980" s="97"/>
      <c r="BY980" s="97"/>
      <c r="BZ980" s="97"/>
      <c r="CA980" s="49"/>
      <c r="CB980" s="49"/>
      <c r="CC980" s="49"/>
      <c r="CD980" s="49"/>
      <c r="CE980" s="49"/>
      <c r="CF980" s="49"/>
      <c r="CG980" s="49"/>
      <c r="CH980" s="49"/>
      <c r="CI980" s="97"/>
      <c r="CJ980" s="97"/>
      <c r="CK980" s="97"/>
      <c r="CL980" s="97"/>
      <c r="CM980" s="335"/>
      <c r="CN980" s="337"/>
      <c r="CO980" s="315" t="str">
        <f>IF(Формулы!R980&gt;V980,"22-?,Дата 14 - Прибыл из УФСИН; ","")&amp;IF(Формулы!Q980&gt;Y980,"25-?,Дата 13 - Выбыл в УФСИН;","")&amp;IF(YEAR(ДАННЫЕ!$F$1)=YEAR(ДАННЫЕ!B980),IF(AT980&gt;0,"","40-?, вявлен в текущем году! "),"")&amp;IF(YEAR($F$1)=YEAR(W980),IF(X980+Y980&gt;0,"","23-стоит, 24,25 - куда выбыл? "),"")&amp;IF(X980+Y980&gt;0,IF(YEAR($F$1)=YEAR(W980),"","24+25&gt;0? 23 - когда выбыл? "),"")&amp;IF(BA980&lt;BB980,"47&gt;=48; ","")&amp;IF(BA980&lt;BC980,"47&gt;=49; ","")&amp;IF(BA980&lt;BD980,"47&gt;=50; ","")&amp;IF(BE980&gt;0,IF(BF980&gt;0,IF(AU980&gt;AV980,"","41 и 42 - ? (51 и 52 &gt; 0);"),"51 &gt; 0 52 - ?;"),"")&amp;IF(AU980&gt;0,IF(AV980&gt;AU980,"41&gt;42;","")&amp;IF(BE980&gt;0,"","41&gt;0 51-?;"),"")&amp;IF(BF980&gt;0,IF(BE980&gt;0,"","52&gt;0 51-?;"),"")&amp;IF(AW980&gt;=AX980,"","43&gt;44;")&amp;IF(CA980&gt;0,IF(AW980&gt;0,"","71 &gt; 0 43-?;"),"")</f>
        <v/>
      </c>
    </row>
    <row r="981" spans="1:93" s="250" customFormat="1" ht="15" customHeight="1" x14ac:dyDescent="0.2">
      <c r="A981" s="45"/>
      <c r="B981" s="46"/>
      <c r="C981" s="121"/>
      <c r="D981" s="121"/>
      <c r="E981" s="336"/>
      <c r="F981" s="122"/>
      <c r="G981" s="46"/>
      <c r="H981" s="45"/>
      <c r="I981" s="45"/>
      <c r="J981" s="45"/>
      <c r="K981" s="45"/>
      <c r="L981" s="45"/>
      <c r="M981" s="46"/>
      <c r="N981" s="46"/>
      <c r="O981" s="48"/>
      <c r="P981" s="48"/>
      <c r="Q981" s="46"/>
      <c r="R981" s="48"/>
      <c r="S981" s="48"/>
      <c r="T981" s="48"/>
      <c r="U981" s="48"/>
      <c r="V981" s="48"/>
      <c r="W981" s="46"/>
      <c r="X981" s="48"/>
      <c r="Y981" s="48"/>
      <c r="Z981" s="157"/>
      <c r="AA981" s="47"/>
      <c r="AB981" s="97"/>
      <c r="AC981" s="49"/>
      <c r="AD981" s="49"/>
      <c r="AE981" s="49"/>
      <c r="AF981" s="49"/>
      <c r="AG981" s="49"/>
      <c r="AH981" s="47"/>
      <c r="AI981" s="47"/>
      <c r="AJ981" s="47"/>
      <c r="AK981" s="190"/>
      <c r="AL981" s="190"/>
      <c r="AM981" s="190"/>
      <c r="AN981" s="190"/>
      <c r="AO981" s="190"/>
      <c r="AP981" s="151"/>
      <c r="AQ981" s="322"/>
      <c r="AR981" s="322"/>
      <c r="AS981" s="322"/>
      <c r="AT981" s="47"/>
      <c r="AU981" s="47"/>
      <c r="AV981" s="47"/>
      <c r="AW981" s="47"/>
      <c r="AX981" s="322"/>
      <c r="AY981" s="98"/>
      <c r="AZ981" s="98"/>
      <c r="BA981" s="47"/>
      <c r="BB981" s="47"/>
      <c r="BC981" s="47"/>
      <c r="BD981" s="47"/>
      <c r="BE981" s="97"/>
      <c r="BF981" s="49"/>
      <c r="BG981" s="239"/>
      <c r="BH981" s="342"/>
      <c r="BI981" s="49"/>
      <c r="BJ981" s="49"/>
      <c r="BK981" s="49"/>
      <c r="BL981" s="49"/>
      <c r="BM981" s="49"/>
      <c r="BN981" s="47"/>
      <c r="BO981" s="49"/>
      <c r="BP981" s="49"/>
      <c r="BQ981" s="49"/>
      <c r="BR981" s="323"/>
      <c r="BS981" s="323"/>
      <c r="BT981" s="323"/>
      <c r="BU981" s="49"/>
      <c r="BV981" s="49"/>
      <c r="BW981" s="97"/>
      <c r="BX981" s="97"/>
      <c r="BY981" s="97"/>
      <c r="BZ981" s="97"/>
      <c r="CA981" s="49"/>
      <c r="CB981" s="49"/>
      <c r="CC981" s="49"/>
      <c r="CD981" s="49"/>
      <c r="CE981" s="49"/>
      <c r="CF981" s="49"/>
      <c r="CG981" s="49"/>
      <c r="CH981" s="49"/>
      <c r="CI981" s="97"/>
      <c r="CJ981" s="97"/>
      <c r="CK981" s="97"/>
      <c r="CL981" s="97"/>
      <c r="CM981" s="335"/>
      <c r="CN981" s="337"/>
      <c r="CO981" s="315" t="str">
        <f>IF(Формулы!R981&gt;V981,"22-?,Дата 14 - Прибыл из УФСИН; ","")&amp;IF(Формулы!Q981&gt;Y981,"25-?,Дата 13 - Выбыл в УФСИН;","")&amp;IF(YEAR(ДАННЫЕ!$F$1)=YEAR(ДАННЫЕ!B981),IF(AT981&gt;0,"","40-?, вявлен в текущем году! "),"")&amp;IF(YEAR($F$1)=YEAR(W981),IF(X981+Y981&gt;0,"","23-стоит, 24,25 - куда выбыл? "),"")&amp;IF(X981+Y981&gt;0,IF(YEAR($F$1)=YEAR(W981),"","24+25&gt;0? 23 - когда выбыл? "),"")&amp;IF(BA981&lt;BB981,"47&gt;=48; ","")&amp;IF(BA981&lt;BC981,"47&gt;=49; ","")&amp;IF(BA981&lt;BD981,"47&gt;=50; ","")&amp;IF(BE981&gt;0,IF(BF981&gt;0,IF(AU981&gt;AV981,"","41 и 42 - ? (51 и 52 &gt; 0);"),"51 &gt; 0 52 - ?;"),"")&amp;IF(AU981&gt;0,IF(AV981&gt;AU981,"41&gt;42;","")&amp;IF(BE981&gt;0,"","41&gt;0 51-?;"),"")&amp;IF(BF981&gt;0,IF(BE981&gt;0,"","52&gt;0 51-?;"),"")&amp;IF(AW981&gt;=AX981,"","43&gt;44;")&amp;IF(CA981&gt;0,IF(AW981&gt;0,"","71 &gt; 0 43-?;"),"")</f>
        <v/>
      </c>
    </row>
    <row r="982" spans="1:93" s="250" customFormat="1" ht="15" customHeight="1" x14ac:dyDescent="0.2">
      <c r="A982" s="45"/>
      <c r="B982" s="46"/>
      <c r="C982" s="121"/>
      <c r="D982" s="121"/>
      <c r="E982" s="336"/>
      <c r="F982" s="122"/>
      <c r="G982" s="46"/>
      <c r="H982" s="45"/>
      <c r="I982" s="45"/>
      <c r="J982" s="45"/>
      <c r="K982" s="45"/>
      <c r="L982" s="45"/>
      <c r="M982" s="46"/>
      <c r="N982" s="46"/>
      <c r="O982" s="48"/>
      <c r="P982" s="48"/>
      <c r="Q982" s="46"/>
      <c r="R982" s="48"/>
      <c r="S982" s="48"/>
      <c r="T982" s="48"/>
      <c r="U982" s="48"/>
      <c r="V982" s="48"/>
      <c r="W982" s="46"/>
      <c r="X982" s="48"/>
      <c r="Y982" s="48"/>
      <c r="Z982" s="157"/>
      <c r="AA982" s="47"/>
      <c r="AB982" s="97"/>
      <c r="AC982" s="49"/>
      <c r="AD982" s="49"/>
      <c r="AE982" s="49"/>
      <c r="AF982" s="49"/>
      <c r="AG982" s="49"/>
      <c r="AH982" s="47"/>
      <c r="AI982" s="47"/>
      <c r="AJ982" s="47"/>
      <c r="AK982" s="190"/>
      <c r="AL982" s="190"/>
      <c r="AM982" s="190"/>
      <c r="AN982" s="190"/>
      <c r="AO982" s="190"/>
      <c r="AP982" s="151"/>
      <c r="AQ982" s="322"/>
      <c r="AR982" s="322"/>
      <c r="AS982" s="322"/>
      <c r="AT982" s="47"/>
      <c r="AU982" s="47"/>
      <c r="AV982" s="47"/>
      <c r="AW982" s="47"/>
      <c r="AX982" s="322"/>
      <c r="AY982" s="98"/>
      <c r="AZ982" s="98"/>
      <c r="BA982" s="47"/>
      <c r="BB982" s="47"/>
      <c r="BC982" s="47"/>
      <c r="BD982" s="47"/>
      <c r="BE982" s="97"/>
      <c r="BF982" s="49"/>
      <c r="BG982" s="239"/>
      <c r="BH982" s="342"/>
      <c r="BI982" s="49"/>
      <c r="BJ982" s="49"/>
      <c r="BK982" s="49"/>
      <c r="BL982" s="49"/>
      <c r="BM982" s="49"/>
      <c r="BN982" s="47"/>
      <c r="BO982" s="49"/>
      <c r="BP982" s="49"/>
      <c r="BQ982" s="49"/>
      <c r="BR982" s="323"/>
      <c r="BS982" s="323"/>
      <c r="BT982" s="323"/>
      <c r="BU982" s="49"/>
      <c r="BV982" s="49"/>
      <c r="BW982" s="97"/>
      <c r="BX982" s="97"/>
      <c r="BY982" s="97"/>
      <c r="BZ982" s="97"/>
      <c r="CA982" s="49"/>
      <c r="CB982" s="49"/>
      <c r="CC982" s="49"/>
      <c r="CD982" s="49"/>
      <c r="CE982" s="49"/>
      <c r="CF982" s="49"/>
      <c r="CG982" s="49"/>
      <c r="CH982" s="49"/>
      <c r="CI982" s="97"/>
      <c r="CJ982" s="97"/>
      <c r="CK982" s="97"/>
      <c r="CL982" s="97"/>
      <c r="CM982" s="335"/>
      <c r="CN982" s="337"/>
      <c r="CO982" s="315" t="str">
        <f>IF(Формулы!R982&gt;V982,"22-?,Дата 14 - Прибыл из УФСИН; ","")&amp;IF(Формулы!Q982&gt;Y982,"25-?,Дата 13 - Выбыл в УФСИН;","")&amp;IF(YEAR(ДАННЫЕ!$F$1)=YEAR(ДАННЫЕ!B982),IF(AT982&gt;0,"","40-?, вявлен в текущем году! "),"")&amp;IF(YEAR($F$1)=YEAR(W982),IF(X982+Y982&gt;0,"","23-стоит, 24,25 - куда выбыл? "),"")&amp;IF(X982+Y982&gt;0,IF(YEAR($F$1)=YEAR(W982),"","24+25&gt;0? 23 - когда выбыл? "),"")&amp;IF(BA982&lt;BB982,"47&gt;=48; ","")&amp;IF(BA982&lt;BC982,"47&gt;=49; ","")&amp;IF(BA982&lt;BD982,"47&gt;=50; ","")&amp;IF(BE982&gt;0,IF(BF982&gt;0,IF(AU982&gt;AV982,"","41 и 42 - ? (51 и 52 &gt; 0);"),"51 &gt; 0 52 - ?;"),"")&amp;IF(AU982&gt;0,IF(AV982&gt;AU982,"41&gt;42;","")&amp;IF(BE982&gt;0,"","41&gt;0 51-?;"),"")&amp;IF(BF982&gt;0,IF(BE982&gt;0,"","52&gt;0 51-?;"),"")&amp;IF(AW982&gt;=AX982,"","43&gt;44;")&amp;IF(CA982&gt;0,IF(AW982&gt;0,"","71 &gt; 0 43-?;"),"")</f>
        <v/>
      </c>
    </row>
    <row r="983" spans="1:93" s="250" customFormat="1" ht="15" customHeight="1" x14ac:dyDescent="0.2">
      <c r="A983" s="45"/>
      <c r="B983" s="46"/>
      <c r="C983" s="121"/>
      <c r="D983" s="121"/>
      <c r="E983" s="336"/>
      <c r="F983" s="122"/>
      <c r="G983" s="46"/>
      <c r="H983" s="45"/>
      <c r="I983" s="45"/>
      <c r="J983" s="45"/>
      <c r="K983" s="45"/>
      <c r="L983" s="45"/>
      <c r="M983" s="46"/>
      <c r="N983" s="46"/>
      <c r="O983" s="48"/>
      <c r="P983" s="48"/>
      <c r="Q983" s="46"/>
      <c r="R983" s="48"/>
      <c r="S983" s="48"/>
      <c r="T983" s="48"/>
      <c r="U983" s="48"/>
      <c r="V983" s="48"/>
      <c r="W983" s="46"/>
      <c r="X983" s="48"/>
      <c r="Y983" s="48"/>
      <c r="Z983" s="157"/>
      <c r="AA983" s="47"/>
      <c r="AB983" s="97"/>
      <c r="AC983" s="49"/>
      <c r="AD983" s="49"/>
      <c r="AE983" s="49"/>
      <c r="AF983" s="49"/>
      <c r="AG983" s="49"/>
      <c r="AH983" s="47"/>
      <c r="AI983" s="47"/>
      <c r="AJ983" s="47"/>
      <c r="AK983" s="190"/>
      <c r="AL983" s="190"/>
      <c r="AM983" s="190"/>
      <c r="AN983" s="190"/>
      <c r="AO983" s="190"/>
      <c r="AP983" s="151"/>
      <c r="AQ983" s="322"/>
      <c r="AR983" s="322"/>
      <c r="AS983" s="322"/>
      <c r="AT983" s="47"/>
      <c r="AU983" s="47"/>
      <c r="AV983" s="47"/>
      <c r="AW983" s="47"/>
      <c r="AX983" s="322"/>
      <c r="AY983" s="98"/>
      <c r="AZ983" s="98"/>
      <c r="BA983" s="47"/>
      <c r="BB983" s="47"/>
      <c r="BC983" s="47"/>
      <c r="BD983" s="47"/>
      <c r="BE983" s="97"/>
      <c r="BF983" s="49"/>
      <c r="BG983" s="239"/>
      <c r="BH983" s="342"/>
      <c r="BI983" s="49"/>
      <c r="BJ983" s="49"/>
      <c r="BK983" s="49"/>
      <c r="BL983" s="49"/>
      <c r="BM983" s="49"/>
      <c r="BN983" s="47"/>
      <c r="BO983" s="49"/>
      <c r="BP983" s="49"/>
      <c r="BQ983" s="49"/>
      <c r="BR983" s="323"/>
      <c r="BS983" s="323"/>
      <c r="BT983" s="323"/>
      <c r="BU983" s="49"/>
      <c r="BV983" s="49"/>
      <c r="BW983" s="97"/>
      <c r="BX983" s="97"/>
      <c r="BY983" s="97"/>
      <c r="BZ983" s="97"/>
      <c r="CA983" s="49"/>
      <c r="CB983" s="49"/>
      <c r="CC983" s="49"/>
      <c r="CD983" s="49"/>
      <c r="CE983" s="49"/>
      <c r="CF983" s="49"/>
      <c r="CG983" s="49"/>
      <c r="CH983" s="49"/>
      <c r="CI983" s="97"/>
      <c r="CJ983" s="97"/>
      <c r="CK983" s="97"/>
      <c r="CL983" s="97"/>
      <c r="CM983" s="335"/>
      <c r="CN983" s="337"/>
      <c r="CO983" s="315" t="str">
        <f>IF(Формулы!R983&gt;V983,"22-?,Дата 14 - Прибыл из УФСИН; ","")&amp;IF(Формулы!Q983&gt;Y983,"25-?,Дата 13 - Выбыл в УФСИН;","")&amp;IF(YEAR(ДАННЫЕ!$F$1)=YEAR(ДАННЫЕ!B983),IF(AT983&gt;0,"","40-?, вявлен в текущем году! "),"")&amp;IF(YEAR($F$1)=YEAR(W983),IF(X983+Y983&gt;0,"","23-стоит, 24,25 - куда выбыл? "),"")&amp;IF(X983+Y983&gt;0,IF(YEAR($F$1)=YEAR(W983),"","24+25&gt;0? 23 - когда выбыл? "),"")&amp;IF(BA983&lt;BB983,"47&gt;=48; ","")&amp;IF(BA983&lt;BC983,"47&gt;=49; ","")&amp;IF(BA983&lt;BD983,"47&gt;=50; ","")&amp;IF(BE983&gt;0,IF(BF983&gt;0,IF(AU983&gt;AV983,"","41 и 42 - ? (51 и 52 &gt; 0);"),"51 &gt; 0 52 - ?;"),"")&amp;IF(AU983&gt;0,IF(AV983&gt;AU983,"41&gt;42;","")&amp;IF(BE983&gt;0,"","41&gt;0 51-?;"),"")&amp;IF(BF983&gt;0,IF(BE983&gt;0,"","52&gt;0 51-?;"),"")&amp;IF(AW983&gt;=AX983,"","43&gt;44;")&amp;IF(CA983&gt;0,IF(AW983&gt;0,"","71 &gt; 0 43-?;"),"")</f>
        <v/>
      </c>
    </row>
    <row r="984" spans="1:93" s="250" customFormat="1" ht="15" customHeight="1" x14ac:dyDescent="0.2">
      <c r="A984" s="45"/>
      <c r="B984" s="46"/>
      <c r="C984" s="121"/>
      <c r="D984" s="121"/>
      <c r="E984" s="336"/>
      <c r="F984" s="122"/>
      <c r="G984" s="46"/>
      <c r="H984" s="45"/>
      <c r="I984" s="45"/>
      <c r="J984" s="45"/>
      <c r="K984" s="45"/>
      <c r="L984" s="45"/>
      <c r="M984" s="46"/>
      <c r="N984" s="46"/>
      <c r="O984" s="48"/>
      <c r="P984" s="48"/>
      <c r="Q984" s="46"/>
      <c r="R984" s="48"/>
      <c r="S984" s="48"/>
      <c r="T984" s="48"/>
      <c r="U984" s="48"/>
      <c r="V984" s="48"/>
      <c r="W984" s="46"/>
      <c r="X984" s="48"/>
      <c r="Y984" s="48"/>
      <c r="Z984" s="157"/>
      <c r="AA984" s="47"/>
      <c r="AB984" s="97"/>
      <c r="AC984" s="49"/>
      <c r="AD984" s="49"/>
      <c r="AE984" s="49"/>
      <c r="AF984" s="49"/>
      <c r="AG984" s="49"/>
      <c r="AH984" s="47"/>
      <c r="AI984" s="47"/>
      <c r="AJ984" s="47"/>
      <c r="AK984" s="190"/>
      <c r="AL984" s="190"/>
      <c r="AM984" s="190"/>
      <c r="AN984" s="190"/>
      <c r="AO984" s="190"/>
      <c r="AP984" s="151"/>
      <c r="AQ984" s="322"/>
      <c r="AR984" s="322"/>
      <c r="AS984" s="322"/>
      <c r="AT984" s="47"/>
      <c r="AU984" s="47"/>
      <c r="AV984" s="47"/>
      <c r="AW984" s="47"/>
      <c r="AX984" s="322"/>
      <c r="AY984" s="98"/>
      <c r="AZ984" s="98"/>
      <c r="BA984" s="47"/>
      <c r="BB984" s="47"/>
      <c r="BC984" s="47"/>
      <c r="BD984" s="47"/>
      <c r="BE984" s="97"/>
      <c r="BF984" s="49"/>
      <c r="BG984" s="239"/>
      <c r="BH984" s="342"/>
      <c r="BI984" s="49"/>
      <c r="BJ984" s="49"/>
      <c r="BK984" s="49"/>
      <c r="BL984" s="49"/>
      <c r="BM984" s="49"/>
      <c r="BN984" s="47"/>
      <c r="BO984" s="49"/>
      <c r="BP984" s="49"/>
      <c r="BQ984" s="49"/>
      <c r="BR984" s="323"/>
      <c r="BS984" s="323"/>
      <c r="BT984" s="323"/>
      <c r="BU984" s="49"/>
      <c r="BV984" s="49"/>
      <c r="BW984" s="97"/>
      <c r="BX984" s="97"/>
      <c r="BY984" s="97"/>
      <c r="BZ984" s="97"/>
      <c r="CA984" s="49"/>
      <c r="CB984" s="49"/>
      <c r="CC984" s="49"/>
      <c r="CD984" s="49"/>
      <c r="CE984" s="49"/>
      <c r="CF984" s="49"/>
      <c r="CG984" s="49"/>
      <c r="CH984" s="49"/>
      <c r="CI984" s="97"/>
      <c r="CJ984" s="97"/>
      <c r="CK984" s="97"/>
      <c r="CL984" s="97"/>
      <c r="CM984" s="335"/>
      <c r="CN984" s="337"/>
      <c r="CO984" s="315" t="str">
        <f>IF(Формулы!R984&gt;V984,"22-?,Дата 14 - Прибыл из УФСИН; ","")&amp;IF(Формулы!Q984&gt;Y984,"25-?,Дата 13 - Выбыл в УФСИН;","")&amp;IF(YEAR(ДАННЫЕ!$F$1)=YEAR(ДАННЫЕ!B984),IF(AT984&gt;0,"","40-?, вявлен в текущем году! "),"")&amp;IF(YEAR($F$1)=YEAR(W984),IF(X984+Y984&gt;0,"","23-стоит, 24,25 - куда выбыл? "),"")&amp;IF(X984+Y984&gt;0,IF(YEAR($F$1)=YEAR(W984),"","24+25&gt;0? 23 - когда выбыл? "),"")&amp;IF(BA984&lt;BB984,"47&gt;=48; ","")&amp;IF(BA984&lt;BC984,"47&gt;=49; ","")&amp;IF(BA984&lt;BD984,"47&gt;=50; ","")&amp;IF(BE984&gt;0,IF(BF984&gt;0,IF(AU984&gt;AV984,"","41 и 42 - ? (51 и 52 &gt; 0);"),"51 &gt; 0 52 - ?;"),"")&amp;IF(AU984&gt;0,IF(AV984&gt;AU984,"41&gt;42;","")&amp;IF(BE984&gt;0,"","41&gt;0 51-?;"),"")&amp;IF(BF984&gt;0,IF(BE984&gt;0,"","52&gt;0 51-?;"),"")&amp;IF(AW984&gt;=AX984,"","43&gt;44;")&amp;IF(CA984&gt;0,IF(AW984&gt;0,"","71 &gt; 0 43-?;"),"")</f>
        <v/>
      </c>
    </row>
    <row r="985" spans="1:93" s="250" customFormat="1" ht="15" customHeight="1" x14ac:dyDescent="0.2">
      <c r="A985" s="45"/>
      <c r="B985" s="46"/>
      <c r="C985" s="121"/>
      <c r="D985" s="121"/>
      <c r="E985" s="336"/>
      <c r="F985" s="122"/>
      <c r="G985" s="46"/>
      <c r="H985" s="45"/>
      <c r="I985" s="45"/>
      <c r="J985" s="45"/>
      <c r="K985" s="45"/>
      <c r="L985" s="45"/>
      <c r="M985" s="46"/>
      <c r="N985" s="46"/>
      <c r="O985" s="48"/>
      <c r="P985" s="48"/>
      <c r="Q985" s="46"/>
      <c r="R985" s="48"/>
      <c r="S985" s="48"/>
      <c r="T985" s="48"/>
      <c r="U985" s="48"/>
      <c r="V985" s="48"/>
      <c r="W985" s="46"/>
      <c r="X985" s="48"/>
      <c r="Y985" s="48"/>
      <c r="Z985" s="157"/>
      <c r="AA985" s="47"/>
      <c r="AB985" s="97"/>
      <c r="AC985" s="49"/>
      <c r="AD985" s="49"/>
      <c r="AE985" s="49"/>
      <c r="AF985" s="49"/>
      <c r="AG985" s="49"/>
      <c r="AH985" s="47"/>
      <c r="AI985" s="47"/>
      <c r="AJ985" s="47"/>
      <c r="AK985" s="190"/>
      <c r="AL985" s="190"/>
      <c r="AM985" s="190"/>
      <c r="AN985" s="190"/>
      <c r="AO985" s="190"/>
      <c r="AP985" s="151"/>
      <c r="AQ985" s="322"/>
      <c r="AR985" s="322"/>
      <c r="AS985" s="322"/>
      <c r="AT985" s="47"/>
      <c r="AU985" s="47"/>
      <c r="AV985" s="47"/>
      <c r="AW985" s="47"/>
      <c r="AX985" s="322"/>
      <c r="AY985" s="98"/>
      <c r="AZ985" s="98"/>
      <c r="BA985" s="47"/>
      <c r="BB985" s="47"/>
      <c r="BC985" s="47"/>
      <c r="BD985" s="47"/>
      <c r="BE985" s="97"/>
      <c r="BF985" s="49"/>
      <c r="BG985" s="239"/>
      <c r="BH985" s="342"/>
      <c r="BI985" s="49"/>
      <c r="BJ985" s="49"/>
      <c r="BK985" s="49"/>
      <c r="BL985" s="49"/>
      <c r="BM985" s="49"/>
      <c r="BN985" s="47"/>
      <c r="BO985" s="49"/>
      <c r="BP985" s="49"/>
      <c r="BQ985" s="49"/>
      <c r="BR985" s="323"/>
      <c r="BS985" s="323"/>
      <c r="BT985" s="323"/>
      <c r="BU985" s="49"/>
      <c r="BV985" s="49"/>
      <c r="BW985" s="97"/>
      <c r="BX985" s="97"/>
      <c r="BY985" s="97"/>
      <c r="BZ985" s="97"/>
      <c r="CA985" s="49"/>
      <c r="CB985" s="49"/>
      <c r="CC985" s="49"/>
      <c r="CD985" s="49"/>
      <c r="CE985" s="49"/>
      <c r="CF985" s="49"/>
      <c r="CG985" s="49"/>
      <c r="CH985" s="49"/>
      <c r="CI985" s="97"/>
      <c r="CJ985" s="97"/>
      <c r="CK985" s="97"/>
      <c r="CL985" s="97"/>
      <c r="CM985" s="335"/>
      <c r="CN985" s="337"/>
      <c r="CO985" s="315" t="str">
        <f>IF(Формулы!R985&gt;V985,"22-?,Дата 14 - Прибыл из УФСИН; ","")&amp;IF(Формулы!Q985&gt;Y985,"25-?,Дата 13 - Выбыл в УФСИН;","")&amp;IF(YEAR(ДАННЫЕ!$F$1)=YEAR(ДАННЫЕ!B985),IF(AT985&gt;0,"","40-?, вявлен в текущем году! "),"")&amp;IF(YEAR($F$1)=YEAR(W985),IF(X985+Y985&gt;0,"","23-стоит, 24,25 - куда выбыл? "),"")&amp;IF(X985+Y985&gt;0,IF(YEAR($F$1)=YEAR(W985),"","24+25&gt;0? 23 - когда выбыл? "),"")&amp;IF(BA985&lt;BB985,"47&gt;=48; ","")&amp;IF(BA985&lt;BC985,"47&gt;=49; ","")&amp;IF(BA985&lt;BD985,"47&gt;=50; ","")&amp;IF(BE985&gt;0,IF(BF985&gt;0,IF(AU985&gt;AV985,"","41 и 42 - ? (51 и 52 &gt; 0);"),"51 &gt; 0 52 - ?;"),"")&amp;IF(AU985&gt;0,IF(AV985&gt;AU985,"41&gt;42;","")&amp;IF(BE985&gt;0,"","41&gt;0 51-?;"),"")&amp;IF(BF985&gt;0,IF(BE985&gt;0,"","52&gt;0 51-?;"),"")&amp;IF(AW985&gt;=AX985,"","43&gt;44;")&amp;IF(CA985&gt;0,IF(AW985&gt;0,"","71 &gt; 0 43-?;"),"")</f>
        <v/>
      </c>
    </row>
    <row r="986" spans="1:93" s="250" customFormat="1" ht="15" customHeight="1" x14ac:dyDescent="0.2">
      <c r="A986" s="45"/>
      <c r="B986" s="46"/>
      <c r="C986" s="121"/>
      <c r="D986" s="121"/>
      <c r="E986" s="336"/>
      <c r="F986" s="122"/>
      <c r="G986" s="46"/>
      <c r="H986" s="45"/>
      <c r="I986" s="45"/>
      <c r="J986" s="45"/>
      <c r="K986" s="45"/>
      <c r="L986" s="45"/>
      <c r="M986" s="46"/>
      <c r="N986" s="46"/>
      <c r="O986" s="48"/>
      <c r="P986" s="48"/>
      <c r="Q986" s="46"/>
      <c r="R986" s="48"/>
      <c r="S986" s="48"/>
      <c r="T986" s="48"/>
      <c r="U986" s="48"/>
      <c r="V986" s="48"/>
      <c r="W986" s="46"/>
      <c r="X986" s="48"/>
      <c r="Y986" s="48"/>
      <c r="Z986" s="157"/>
      <c r="AA986" s="47"/>
      <c r="AB986" s="97"/>
      <c r="AC986" s="49"/>
      <c r="AD986" s="49"/>
      <c r="AE986" s="49"/>
      <c r="AF986" s="49"/>
      <c r="AG986" s="49"/>
      <c r="AH986" s="47"/>
      <c r="AI986" s="47"/>
      <c r="AJ986" s="47"/>
      <c r="AK986" s="190"/>
      <c r="AL986" s="190"/>
      <c r="AM986" s="190"/>
      <c r="AN986" s="190"/>
      <c r="AO986" s="190"/>
      <c r="AP986" s="151"/>
      <c r="AQ986" s="322"/>
      <c r="AR986" s="322"/>
      <c r="AS986" s="322"/>
      <c r="AT986" s="47"/>
      <c r="AU986" s="47"/>
      <c r="AV986" s="47"/>
      <c r="AW986" s="47"/>
      <c r="AX986" s="322"/>
      <c r="AY986" s="98"/>
      <c r="AZ986" s="98"/>
      <c r="BA986" s="47"/>
      <c r="BB986" s="47"/>
      <c r="BC986" s="47"/>
      <c r="BD986" s="47"/>
      <c r="BE986" s="97"/>
      <c r="BF986" s="49"/>
      <c r="BG986" s="239"/>
      <c r="BH986" s="342"/>
      <c r="BI986" s="49"/>
      <c r="BJ986" s="49"/>
      <c r="BK986" s="49"/>
      <c r="BL986" s="49"/>
      <c r="BM986" s="49"/>
      <c r="BN986" s="47"/>
      <c r="BO986" s="49"/>
      <c r="BP986" s="49"/>
      <c r="BQ986" s="49"/>
      <c r="BR986" s="323"/>
      <c r="BS986" s="323"/>
      <c r="BT986" s="323"/>
      <c r="BU986" s="49"/>
      <c r="BV986" s="49"/>
      <c r="BW986" s="97"/>
      <c r="BX986" s="97"/>
      <c r="BY986" s="97"/>
      <c r="BZ986" s="97"/>
      <c r="CA986" s="49"/>
      <c r="CB986" s="49"/>
      <c r="CC986" s="49"/>
      <c r="CD986" s="49"/>
      <c r="CE986" s="49"/>
      <c r="CF986" s="49"/>
      <c r="CG986" s="49"/>
      <c r="CH986" s="49"/>
      <c r="CI986" s="97"/>
      <c r="CJ986" s="97"/>
      <c r="CK986" s="97"/>
      <c r="CL986" s="97"/>
      <c r="CM986" s="335"/>
      <c r="CN986" s="337"/>
      <c r="CO986" s="315" t="str">
        <f>IF(Формулы!R986&gt;V986,"22-?,Дата 14 - Прибыл из УФСИН; ","")&amp;IF(Формулы!Q986&gt;Y986,"25-?,Дата 13 - Выбыл в УФСИН;","")&amp;IF(YEAR(ДАННЫЕ!$F$1)=YEAR(ДАННЫЕ!B986),IF(AT986&gt;0,"","40-?, вявлен в текущем году! "),"")&amp;IF(YEAR($F$1)=YEAR(W986),IF(X986+Y986&gt;0,"","23-стоит, 24,25 - куда выбыл? "),"")&amp;IF(X986+Y986&gt;0,IF(YEAR($F$1)=YEAR(W986),"","24+25&gt;0? 23 - когда выбыл? "),"")&amp;IF(BA986&lt;BB986,"47&gt;=48; ","")&amp;IF(BA986&lt;BC986,"47&gt;=49; ","")&amp;IF(BA986&lt;BD986,"47&gt;=50; ","")&amp;IF(BE986&gt;0,IF(BF986&gt;0,IF(AU986&gt;AV986,"","41 и 42 - ? (51 и 52 &gt; 0);"),"51 &gt; 0 52 - ?;"),"")&amp;IF(AU986&gt;0,IF(AV986&gt;AU986,"41&gt;42;","")&amp;IF(BE986&gt;0,"","41&gt;0 51-?;"),"")&amp;IF(BF986&gt;0,IF(BE986&gt;0,"","52&gt;0 51-?;"),"")&amp;IF(AW986&gt;=AX986,"","43&gt;44;")&amp;IF(CA986&gt;0,IF(AW986&gt;0,"","71 &gt; 0 43-?;"),"")</f>
        <v/>
      </c>
    </row>
    <row r="987" spans="1:93" s="250" customFormat="1" ht="15" customHeight="1" x14ac:dyDescent="0.2">
      <c r="A987" s="45"/>
      <c r="B987" s="46"/>
      <c r="C987" s="121"/>
      <c r="D987" s="121"/>
      <c r="E987" s="336"/>
      <c r="F987" s="122"/>
      <c r="G987" s="46"/>
      <c r="H987" s="45"/>
      <c r="I987" s="45"/>
      <c r="J987" s="45"/>
      <c r="K987" s="45"/>
      <c r="L987" s="45"/>
      <c r="M987" s="46"/>
      <c r="N987" s="46"/>
      <c r="O987" s="48"/>
      <c r="P987" s="48"/>
      <c r="Q987" s="46"/>
      <c r="R987" s="48"/>
      <c r="S987" s="48"/>
      <c r="T987" s="48"/>
      <c r="U987" s="48"/>
      <c r="V987" s="48"/>
      <c r="W987" s="46"/>
      <c r="X987" s="48"/>
      <c r="Y987" s="48"/>
      <c r="Z987" s="157"/>
      <c r="AA987" s="47"/>
      <c r="AB987" s="97"/>
      <c r="AC987" s="49"/>
      <c r="AD987" s="49"/>
      <c r="AE987" s="49"/>
      <c r="AF987" s="49"/>
      <c r="AG987" s="49"/>
      <c r="AH987" s="47"/>
      <c r="AI987" s="47"/>
      <c r="AJ987" s="47"/>
      <c r="AK987" s="190"/>
      <c r="AL987" s="190"/>
      <c r="AM987" s="190"/>
      <c r="AN987" s="190"/>
      <c r="AO987" s="190"/>
      <c r="AP987" s="151"/>
      <c r="AQ987" s="322"/>
      <c r="AR987" s="322"/>
      <c r="AS987" s="322"/>
      <c r="AT987" s="47"/>
      <c r="AU987" s="47"/>
      <c r="AV987" s="47"/>
      <c r="AW987" s="47"/>
      <c r="AX987" s="322"/>
      <c r="AY987" s="98"/>
      <c r="AZ987" s="98"/>
      <c r="BA987" s="47"/>
      <c r="BB987" s="47"/>
      <c r="BC987" s="47"/>
      <c r="BD987" s="47"/>
      <c r="BE987" s="97"/>
      <c r="BF987" s="49"/>
      <c r="BG987" s="239"/>
      <c r="BH987" s="342"/>
      <c r="BI987" s="49"/>
      <c r="BJ987" s="49"/>
      <c r="BK987" s="49"/>
      <c r="BL987" s="49"/>
      <c r="BM987" s="49"/>
      <c r="BN987" s="47"/>
      <c r="BO987" s="49"/>
      <c r="BP987" s="49"/>
      <c r="BQ987" s="49"/>
      <c r="BR987" s="323"/>
      <c r="BS987" s="323"/>
      <c r="BT987" s="323"/>
      <c r="BU987" s="49"/>
      <c r="BV987" s="49"/>
      <c r="BW987" s="97"/>
      <c r="BX987" s="97"/>
      <c r="BY987" s="97"/>
      <c r="BZ987" s="97"/>
      <c r="CA987" s="49"/>
      <c r="CB987" s="49"/>
      <c r="CC987" s="49"/>
      <c r="CD987" s="49"/>
      <c r="CE987" s="49"/>
      <c r="CF987" s="49"/>
      <c r="CG987" s="49"/>
      <c r="CH987" s="49"/>
      <c r="CI987" s="97"/>
      <c r="CJ987" s="97"/>
      <c r="CK987" s="97"/>
      <c r="CL987" s="97"/>
      <c r="CM987" s="335"/>
      <c r="CN987" s="337"/>
      <c r="CO987" s="315" t="str">
        <f>IF(Формулы!R987&gt;V987,"22-?,Дата 14 - Прибыл из УФСИН; ","")&amp;IF(Формулы!Q987&gt;Y987,"25-?,Дата 13 - Выбыл в УФСИН;","")&amp;IF(YEAR(ДАННЫЕ!$F$1)=YEAR(ДАННЫЕ!B987),IF(AT987&gt;0,"","40-?, вявлен в текущем году! "),"")&amp;IF(YEAR($F$1)=YEAR(W987),IF(X987+Y987&gt;0,"","23-стоит, 24,25 - куда выбыл? "),"")&amp;IF(X987+Y987&gt;0,IF(YEAR($F$1)=YEAR(W987),"","24+25&gt;0? 23 - когда выбыл? "),"")&amp;IF(BA987&lt;BB987,"47&gt;=48; ","")&amp;IF(BA987&lt;BC987,"47&gt;=49; ","")&amp;IF(BA987&lt;BD987,"47&gt;=50; ","")&amp;IF(BE987&gt;0,IF(BF987&gt;0,IF(AU987&gt;AV987,"","41 и 42 - ? (51 и 52 &gt; 0);"),"51 &gt; 0 52 - ?;"),"")&amp;IF(AU987&gt;0,IF(AV987&gt;AU987,"41&gt;42;","")&amp;IF(BE987&gt;0,"","41&gt;0 51-?;"),"")&amp;IF(BF987&gt;0,IF(BE987&gt;0,"","52&gt;0 51-?;"),"")&amp;IF(AW987&gt;=AX987,"","43&gt;44;")&amp;IF(CA987&gt;0,IF(AW987&gt;0,"","71 &gt; 0 43-?;"),"")</f>
        <v/>
      </c>
    </row>
    <row r="988" spans="1:93" s="250" customFormat="1" ht="15" customHeight="1" x14ac:dyDescent="0.2">
      <c r="A988" s="45"/>
      <c r="B988" s="46"/>
      <c r="C988" s="121"/>
      <c r="D988" s="121"/>
      <c r="E988" s="336"/>
      <c r="F988" s="122"/>
      <c r="G988" s="46"/>
      <c r="H988" s="45"/>
      <c r="I988" s="45"/>
      <c r="J988" s="45"/>
      <c r="K988" s="45"/>
      <c r="L988" s="45"/>
      <c r="M988" s="46"/>
      <c r="N988" s="46"/>
      <c r="O988" s="48"/>
      <c r="P988" s="48"/>
      <c r="Q988" s="46"/>
      <c r="R988" s="48"/>
      <c r="S988" s="48"/>
      <c r="T988" s="48"/>
      <c r="U988" s="48"/>
      <c r="V988" s="48"/>
      <c r="W988" s="46"/>
      <c r="X988" s="48"/>
      <c r="Y988" s="48"/>
      <c r="Z988" s="157"/>
      <c r="AA988" s="47"/>
      <c r="AB988" s="97"/>
      <c r="AC988" s="49"/>
      <c r="AD988" s="49"/>
      <c r="AE988" s="49"/>
      <c r="AF988" s="49"/>
      <c r="AG988" s="49"/>
      <c r="AH988" s="47"/>
      <c r="AI988" s="47"/>
      <c r="AJ988" s="47"/>
      <c r="AK988" s="190"/>
      <c r="AL988" s="190"/>
      <c r="AM988" s="190"/>
      <c r="AN988" s="190"/>
      <c r="AO988" s="190"/>
      <c r="AP988" s="151"/>
      <c r="AQ988" s="322"/>
      <c r="AR988" s="322"/>
      <c r="AS988" s="322"/>
      <c r="AT988" s="47"/>
      <c r="AU988" s="47"/>
      <c r="AV988" s="47"/>
      <c r="AW988" s="47"/>
      <c r="AX988" s="322"/>
      <c r="AY988" s="98"/>
      <c r="AZ988" s="98"/>
      <c r="BA988" s="47"/>
      <c r="BB988" s="47"/>
      <c r="BC988" s="47"/>
      <c r="BD988" s="47"/>
      <c r="BE988" s="97"/>
      <c r="BF988" s="49"/>
      <c r="BG988" s="239"/>
      <c r="BH988" s="342"/>
      <c r="BI988" s="49"/>
      <c r="BJ988" s="49"/>
      <c r="BK988" s="49"/>
      <c r="BL988" s="49"/>
      <c r="BM988" s="49"/>
      <c r="BN988" s="47"/>
      <c r="BO988" s="49"/>
      <c r="BP988" s="49"/>
      <c r="BQ988" s="49"/>
      <c r="BR988" s="323"/>
      <c r="BS988" s="323"/>
      <c r="BT988" s="323"/>
      <c r="BU988" s="49"/>
      <c r="BV988" s="49"/>
      <c r="BW988" s="97"/>
      <c r="BX988" s="97"/>
      <c r="BY988" s="97"/>
      <c r="BZ988" s="97"/>
      <c r="CA988" s="49"/>
      <c r="CB988" s="49"/>
      <c r="CC988" s="49"/>
      <c r="CD988" s="49"/>
      <c r="CE988" s="49"/>
      <c r="CF988" s="49"/>
      <c r="CG988" s="49"/>
      <c r="CH988" s="49"/>
      <c r="CI988" s="97"/>
      <c r="CJ988" s="97"/>
      <c r="CK988" s="97"/>
      <c r="CL988" s="97"/>
      <c r="CM988" s="335"/>
      <c r="CN988" s="337"/>
      <c r="CO988" s="315" t="str">
        <f>IF(Формулы!R988&gt;V988,"22-?,Дата 14 - Прибыл из УФСИН; ","")&amp;IF(Формулы!Q988&gt;Y988,"25-?,Дата 13 - Выбыл в УФСИН;","")&amp;IF(YEAR(ДАННЫЕ!$F$1)=YEAR(ДАННЫЕ!B988),IF(AT988&gt;0,"","40-?, вявлен в текущем году! "),"")&amp;IF(YEAR($F$1)=YEAR(W988),IF(X988+Y988&gt;0,"","23-стоит, 24,25 - куда выбыл? "),"")&amp;IF(X988+Y988&gt;0,IF(YEAR($F$1)=YEAR(W988),"","24+25&gt;0? 23 - когда выбыл? "),"")&amp;IF(BA988&lt;BB988,"47&gt;=48; ","")&amp;IF(BA988&lt;BC988,"47&gt;=49; ","")&amp;IF(BA988&lt;BD988,"47&gt;=50; ","")&amp;IF(BE988&gt;0,IF(BF988&gt;0,IF(AU988&gt;AV988,"","41 и 42 - ? (51 и 52 &gt; 0);"),"51 &gt; 0 52 - ?;"),"")&amp;IF(AU988&gt;0,IF(AV988&gt;AU988,"41&gt;42;","")&amp;IF(BE988&gt;0,"","41&gt;0 51-?;"),"")&amp;IF(BF988&gt;0,IF(BE988&gt;0,"","52&gt;0 51-?;"),"")&amp;IF(AW988&gt;=AX988,"","43&gt;44;")&amp;IF(CA988&gt;0,IF(AW988&gt;0,"","71 &gt; 0 43-?;"),"")</f>
        <v/>
      </c>
    </row>
    <row r="989" spans="1:93" s="250" customFormat="1" ht="15" customHeight="1" x14ac:dyDescent="0.2">
      <c r="A989" s="45"/>
      <c r="B989" s="46"/>
      <c r="C989" s="121"/>
      <c r="D989" s="121"/>
      <c r="E989" s="336"/>
      <c r="F989" s="122"/>
      <c r="G989" s="46"/>
      <c r="H989" s="45"/>
      <c r="I989" s="45"/>
      <c r="J989" s="45"/>
      <c r="K989" s="45"/>
      <c r="L989" s="45"/>
      <c r="M989" s="46"/>
      <c r="N989" s="46"/>
      <c r="O989" s="48"/>
      <c r="P989" s="48"/>
      <c r="Q989" s="46"/>
      <c r="R989" s="48"/>
      <c r="S989" s="48"/>
      <c r="T989" s="48"/>
      <c r="U989" s="48"/>
      <c r="V989" s="48"/>
      <c r="W989" s="46"/>
      <c r="X989" s="48"/>
      <c r="Y989" s="48"/>
      <c r="Z989" s="157"/>
      <c r="AA989" s="47"/>
      <c r="AB989" s="97"/>
      <c r="AC989" s="49"/>
      <c r="AD989" s="49"/>
      <c r="AE989" s="49"/>
      <c r="AF989" s="49"/>
      <c r="AG989" s="49"/>
      <c r="AH989" s="47"/>
      <c r="AI989" s="47"/>
      <c r="AJ989" s="47"/>
      <c r="AK989" s="190"/>
      <c r="AL989" s="190"/>
      <c r="AM989" s="190"/>
      <c r="AN989" s="190"/>
      <c r="AO989" s="190"/>
      <c r="AP989" s="151"/>
      <c r="AQ989" s="322"/>
      <c r="AR989" s="322"/>
      <c r="AS989" s="322"/>
      <c r="AT989" s="47"/>
      <c r="AU989" s="47"/>
      <c r="AV989" s="47"/>
      <c r="AW989" s="47"/>
      <c r="AX989" s="322"/>
      <c r="AY989" s="98"/>
      <c r="AZ989" s="98"/>
      <c r="BA989" s="47"/>
      <c r="BB989" s="47"/>
      <c r="BC989" s="47"/>
      <c r="BD989" s="47"/>
      <c r="BE989" s="97"/>
      <c r="BF989" s="49"/>
      <c r="BG989" s="239"/>
      <c r="BH989" s="342"/>
      <c r="BI989" s="49"/>
      <c r="BJ989" s="49"/>
      <c r="BK989" s="49"/>
      <c r="BL989" s="49"/>
      <c r="BM989" s="49"/>
      <c r="BN989" s="47"/>
      <c r="BO989" s="49"/>
      <c r="BP989" s="49"/>
      <c r="BQ989" s="49"/>
      <c r="BR989" s="323"/>
      <c r="BS989" s="323"/>
      <c r="BT989" s="323"/>
      <c r="BU989" s="49"/>
      <c r="BV989" s="49"/>
      <c r="BW989" s="97"/>
      <c r="BX989" s="97"/>
      <c r="BY989" s="97"/>
      <c r="BZ989" s="97"/>
      <c r="CA989" s="49"/>
      <c r="CB989" s="49"/>
      <c r="CC989" s="49"/>
      <c r="CD989" s="49"/>
      <c r="CE989" s="49"/>
      <c r="CF989" s="49"/>
      <c r="CG989" s="49"/>
      <c r="CH989" s="49"/>
      <c r="CI989" s="97"/>
      <c r="CJ989" s="97"/>
      <c r="CK989" s="97"/>
      <c r="CL989" s="97"/>
      <c r="CM989" s="335"/>
      <c r="CN989" s="337"/>
      <c r="CO989" s="315" t="str">
        <f>IF(Формулы!R989&gt;V989,"22-?,Дата 14 - Прибыл из УФСИН; ","")&amp;IF(Формулы!Q989&gt;Y989,"25-?,Дата 13 - Выбыл в УФСИН;","")&amp;IF(YEAR(ДАННЫЕ!$F$1)=YEAR(ДАННЫЕ!B989),IF(AT989&gt;0,"","40-?, вявлен в текущем году! "),"")&amp;IF(YEAR($F$1)=YEAR(W989),IF(X989+Y989&gt;0,"","23-стоит, 24,25 - куда выбыл? "),"")&amp;IF(X989+Y989&gt;0,IF(YEAR($F$1)=YEAR(W989),"","24+25&gt;0? 23 - когда выбыл? "),"")&amp;IF(BA989&lt;BB989,"47&gt;=48; ","")&amp;IF(BA989&lt;BC989,"47&gt;=49; ","")&amp;IF(BA989&lt;BD989,"47&gt;=50; ","")&amp;IF(BE989&gt;0,IF(BF989&gt;0,IF(AU989&gt;AV989,"","41 и 42 - ? (51 и 52 &gt; 0);"),"51 &gt; 0 52 - ?;"),"")&amp;IF(AU989&gt;0,IF(AV989&gt;AU989,"41&gt;42;","")&amp;IF(BE989&gt;0,"","41&gt;0 51-?;"),"")&amp;IF(BF989&gt;0,IF(BE989&gt;0,"","52&gt;0 51-?;"),"")&amp;IF(AW989&gt;=AX989,"","43&gt;44;")&amp;IF(CA989&gt;0,IF(AW989&gt;0,"","71 &gt; 0 43-?;"),"")</f>
        <v/>
      </c>
    </row>
    <row r="990" spans="1:93" s="250" customFormat="1" ht="15" customHeight="1" x14ac:dyDescent="0.2">
      <c r="A990" s="45"/>
      <c r="B990" s="46"/>
      <c r="C990" s="121"/>
      <c r="D990" s="121"/>
      <c r="E990" s="336"/>
      <c r="F990" s="122"/>
      <c r="G990" s="46"/>
      <c r="H990" s="45"/>
      <c r="I990" s="45"/>
      <c r="J990" s="45"/>
      <c r="K990" s="45"/>
      <c r="L990" s="45"/>
      <c r="M990" s="46"/>
      <c r="N990" s="46"/>
      <c r="O990" s="48"/>
      <c r="P990" s="48"/>
      <c r="Q990" s="46"/>
      <c r="R990" s="48"/>
      <c r="S990" s="48"/>
      <c r="T990" s="48"/>
      <c r="U990" s="48"/>
      <c r="V990" s="48"/>
      <c r="W990" s="46"/>
      <c r="X990" s="48"/>
      <c r="Y990" s="48"/>
      <c r="Z990" s="157"/>
      <c r="AA990" s="47"/>
      <c r="AB990" s="97"/>
      <c r="AC990" s="49"/>
      <c r="AD990" s="49"/>
      <c r="AE990" s="49"/>
      <c r="AF990" s="49"/>
      <c r="AG990" s="49"/>
      <c r="AH990" s="47"/>
      <c r="AI990" s="47"/>
      <c r="AJ990" s="47"/>
      <c r="AK990" s="190"/>
      <c r="AL990" s="190"/>
      <c r="AM990" s="190"/>
      <c r="AN990" s="190"/>
      <c r="AO990" s="190"/>
      <c r="AP990" s="151"/>
      <c r="AQ990" s="322"/>
      <c r="AR990" s="322"/>
      <c r="AS990" s="322"/>
      <c r="AT990" s="47"/>
      <c r="AU990" s="47"/>
      <c r="AV990" s="47"/>
      <c r="AW990" s="47"/>
      <c r="AX990" s="322"/>
      <c r="AY990" s="98"/>
      <c r="AZ990" s="98"/>
      <c r="BA990" s="47"/>
      <c r="BB990" s="47"/>
      <c r="BC990" s="47"/>
      <c r="BD990" s="47"/>
      <c r="BE990" s="97"/>
      <c r="BF990" s="49"/>
      <c r="BG990" s="239"/>
      <c r="BH990" s="342"/>
      <c r="BI990" s="49"/>
      <c r="BJ990" s="49"/>
      <c r="BK990" s="49"/>
      <c r="BL990" s="49"/>
      <c r="BM990" s="49"/>
      <c r="BN990" s="47"/>
      <c r="BO990" s="49"/>
      <c r="BP990" s="49"/>
      <c r="BQ990" s="49"/>
      <c r="BR990" s="323"/>
      <c r="BS990" s="323"/>
      <c r="BT990" s="323"/>
      <c r="BU990" s="49"/>
      <c r="BV990" s="49"/>
      <c r="BW990" s="97"/>
      <c r="BX990" s="97"/>
      <c r="BY990" s="97"/>
      <c r="BZ990" s="97"/>
      <c r="CA990" s="49"/>
      <c r="CB990" s="49"/>
      <c r="CC990" s="49"/>
      <c r="CD990" s="49"/>
      <c r="CE990" s="49"/>
      <c r="CF990" s="49"/>
      <c r="CG990" s="49"/>
      <c r="CH990" s="49"/>
      <c r="CI990" s="97"/>
      <c r="CJ990" s="97"/>
      <c r="CK990" s="97"/>
      <c r="CL990" s="97"/>
      <c r="CM990" s="335"/>
      <c r="CN990" s="337"/>
      <c r="CO990" s="315" t="str">
        <f>IF(Формулы!R990&gt;V990,"22-?,Дата 14 - Прибыл из УФСИН; ","")&amp;IF(Формулы!Q990&gt;Y990,"25-?,Дата 13 - Выбыл в УФСИН;","")&amp;IF(YEAR(ДАННЫЕ!$F$1)=YEAR(ДАННЫЕ!B990),IF(AT990&gt;0,"","40-?, вявлен в текущем году! "),"")&amp;IF(YEAR($F$1)=YEAR(W990),IF(X990+Y990&gt;0,"","23-стоит, 24,25 - куда выбыл? "),"")&amp;IF(X990+Y990&gt;0,IF(YEAR($F$1)=YEAR(W990),"","24+25&gt;0? 23 - когда выбыл? "),"")&amp;IF(BA990&lt;BB990,"47&gt;=48; ","")&amp;IF(BA990&lt;BC990,"47&gt;=49; ","")&amp;IF(BA990&lt;BD990,"47&gt;=50; ","")&amp;IF(BE990&gt;0,IF(BF990&gt;0,IF(AU990&gt;AV990,"","41 и 42 - ? (51 и 52 &gt; 0);"),"51 &gt; 0 52 - ?;"),"")&amp;IF(AU990&gt;0,IF(AV990&gt;AU990,"41&gt;42;","")&amp;IF(BE990&gt;0,"","41&gt;0 51-?;"),"")&amp;IF(BF990&gt;0,IF(BE990&gt;0,"","52&gt;0 51-?;"),"")&amp;IF(AW990&gt;=AX990,"","43&gt;44;")&amp;IF(CA990&gt;0,IF(AW990&gt;0,"","71 &gt; 0 43-?;"),"")</f>
        <v/>
      </c>
    </row>
    <row r="991" spans="1:93" s="250" customFormat="1" ht="15" customHeight="1" x14ac:dyDescent="0.2">
      <c r="A991" s="45"/>
      <c r="B991" s="46"/>
      <c r="C991" s="121"/>
      <c r="D991" s="121"/>
      <c r="E991" s="336"/>
      <c r="F991" s="122"/>
      <c r="G991" s="46"/>
      <c r="H991" s="45"/>
      <c r="I991" s="45"/>
      <c r="J991" s="45"/>
      <c r="K991" s="45"/>
      <c r="L991" s="45"/>
      <c r="M991" s="46"/>
      <c r="N991" s="46"/>
      <c r="O991" s="48"/>
      <c r="P991" s="48"/>
      <c r="Q991" s="46"/>
      <c r="R991" s="48"/>
      <c r="S991" s="48"/>
      <c r="T991" s="48"/>
      <c r="U991" s="48"/>
      <c r="V991" s="48"/>
      <c r="W991" s="46"/>
      <c r="X991" s="48"/>
      <c r="Y991" s="48"/>
      <c r="Z991" s="157"/>
      <c r="AA991" s="47"/>
      <c r="AB991" s="97"/>
      <c r="AC991" s="49"/>
      <c r="AD991" s="49"/>
      <c r="AE991" s="49"/>
      <c r="AF991" s="49"/>
      <c r="AG991" s="49"/>
      <c r="AH991" s="47"/>
      <c r="AI991" s="47"/>
      <c r="AJ991" s="47"/>
      <c r="AK991" s="190"/>
      <c r="AL991" s="190"/>
      <c r="AM991" s="190"/>
      <c r="AN991" s="190"/>
      <c r="AO991" s="190"/>
      <c r="AP991" s="151"/>
      <c r="AQ991" s="322"/>
      <c r="AR991" s="322"/>
      <c r="AS991" s="322"/>
      <c r="AT991" s="47"/>
      <c r="AU991" s="47"/>
      <c r="AV991" s="47"/>
      <c r="AW991" s="47"/>
      <c r="AX991" s="322"/>
      <c r="AY991" s="98"/>
      <c r="AZ991" s="98"/>
      <c r="BA991" s="47"/>
      <c r="BB991" s="47"/>
      <c r="BC991" s="47"/>
      <c r="BD991" s="47"/>
      <c r="BE991" s="97"/>
      <c r="BF991" s="49"/>
      <c r="BG991" s="239"/>
      <c r="BH991" s="342"/>
      <c r="BI991" s="49"/>
      <c r="BJ991" s="49"/>
      <c r="BK991" s="49"/>
      <c r="BL991" s="49"/>
      <c r="BM991" s="49"/>
      <c r="BN991" s="47"/>
      <c r="BO991" s="49"/>
      <c r="BP991" s="49"/>
      <c r="BQ991" s="49"/>
      <c r="BR991" s="323"/>
      <c r="BS991" s="323"/>
      <c r="BT991" s="323"/>
      <c r="BU991" s="49"/>
      <c r="BV991" s="49"/>
      <c r="BW991" s="97"/>
      <c r="BX991" s="97"/>
      <c r="BY991" s="97"/>
      <c r="BZ991" s="97"/>
      <c r="CA991" s="49"/>
      <c r="CB991" s="49"/>
      <c r="CC991" s="49"/>
      <c r="CD991" s="49"/>
      <c r="CE991" s="49"/>
      <c r="CF991" s="49"/>
      <c r="CG991" s="49"/>
      <c r="CH991" s="49"/>
      <c r="CI991" s="97"/>
      <c r="CJ991" s="97"/>
      <c r="CK991" s="97"/>
      <c r="CL991" s="97"/>
      <c r="CM991" s="335"/>
      <c r="CN991" s="337"/>
      <c r="CO991" s="315" t="str">
        <f>IF(Формулы!R991&gt;V991,"22-?,Дата 14 - Прибыл из УФСИН; ","")&amp;IF(Формулы!Q991&gt;Y991,"25-?,Дата 13 - Выбыл в УФСИН;","")&amp;IF(YEAR(ДАННЫЕ!$F$1)=YEAR(ДАННЫЕ!B991),IF(AT991&gt;0,"","40-?, вявлен в текущем году! "),"")&amp;IF(YEAR($F$1)=YEAR(W991),IF(X991+Y991&gt;0,"","23-стоит, 24,25 - куда выбыл? "),"")&amp;IF(X991+Y991&gt;0,IF(YEAR($F$1)=YEAR(W991),"","24+25&gt;0? 23 - когда выбыл? "),"")&amp;IF(BA991&lt;BB991,"47&gt;=48; ","")&amp;IF(BA991&lt;BC991,"47&gt;=49; ","")&amp;IF(BA991&lt;BD991,"47&gt;=50; ","")&amp;IF(BE991&gt;0,IF(BF991&gt;0,IF(AU991&gt;AV991,"","41 и 42 - ? (51 и 52 &gt; 0);"),"51 &gt; 0 52 - ?;"),"")&amp;IF(AU991&gt;0,IF(AV991&gt;AU991,"41&gt;42;","")&amp;IF(BE991&gt;0,"","41&gt;0 51-?;"),"")&amp;IF(BF991&gt;0,IF(BE991&gt;0,"","52&gt;0 51-?;"),"")&amp;IF(AW991&gt;=AX991,"","43&gt;44;")&amp;IF(CA991&gt;0,IF(AW991&gt;0,"","71 &gt; 0 43-?;"),"")</f>
        <v/>
      </c>
    </row>
    <row r="992" spans="1:93" s="250" customFormat="1" ht="15" customHeight="1" x14ac:dyDescent="0.2">
      <c r="A992" s="45"/>
      <c r="B992" s="46"/>
      <c r="C992" s="121"/>
      <c r="D992" s="121"/>
      <c r="E992" s="336"/>
      <c r="F992" s="122"/>
      <c r="G992" s="46"/>
      <c r="H992" s="45"/>
      <c r="I992" s="45"/>
      <c r="J992" s="45"/>
      <c r="K992" s="45"/>
      <c r="L992" s="45"/>
      <c r="M992" s="46"/>
      <c r="N992" s="46"/>
      <c r="O992" s="48"/>
      <c r="P992" s="48"/>
      <c r="Q992" s="46"/>
      <c r="R992" s="48"/>
      <c r="S992" s="48"/>
      <c r="T992" s="48"/>
      <c r="U992" s="48"/>
      <c r="V992" s="48"/>
      <c r="W992" s="46"/>
      <c r="X992" s="48"/>
      <c r="Y992" s="48"/>
      <c r="Z992" s="157"/>
      <c r="AA992" s="47"/>
      <c r="AB992" s="97"/>
      <c r="AC992" s="49"/>
      <c r="AD992" s="49"/>
      <c r="AE992" s="49"/>
      <c r="AF992" s="49"/>
      <c r="AG992" s="49"/>
      <c r="AH992" s="47"/>
      <c r="AI992" s="47"/>
      <c r="AJ992" s="47"/>
      <c r="AK992" s="190"/>
      <c r="AL992" s="190"/>
      <c r="AM992" s="190"/>
      <c r="AN992" s="190"/>
      <c r="AO992" s="190"/>
      <c r="AP992" s="151"/>
      <c r="AQ992" s="322"/>
      <c r="AR992" s="322"/>
      <c r="AS992" s="322"/>
      <c r="AT992" s="47"/>
      <c r="AU992" s="47"/>
      <c r="AV992" s="47"/>
      <c r="AW992" s="47"/>
      <c r="AX992" s="322"/>
      <c r="AY992" s="98"/>
      <c r="AZ992" s="98"/>
      <c r="BA992" s="47"/>
      <c r="BB992" s="47"/>
      <c r="BC992" s="47"/>
      <c r="BD992" s="47"/>
      <c r="BE992" s="97"/>
      <c r="BF992" s="49"/>
      <c r="BG992" s="239"/>
      <c r="BH992" s="342"/>
      <c r="BI992" s="49"/>
      <c r="BJ992" s="49"/>
      <c r="BK992" s="49"/>
      <c r="BL992" s="49"/>
      <c r="BM992" s="49"/>
      <c r="BN992" s="47"/>
      <c r="BO992" s="49"/>
      <c r="BP992" s="49"/>
      <c r="BQ992" s="49"/>
      <c r="BR992" s="323"/>
      <c r="BS992" s="323"/>
      <c r="BT992" s="323"/>
      <c r="BU992" s="49"/>
      <c r="BV992" s="49"/>
      <c r="BW992" s="97"/>
      <c r="BX992" s="97"/>
      <c r="BY992" s="97"/>
      <c r="BZ992" s="97"/>
      <c r="CA992" s="49"/>
      <c r="CB992" s="49"/>
      <c r="CC992" s="49"/>
      <c r="CD992" s="49"/>
      <c r="CE992" s="49"/>
      <c r="CF992" s="49"/>
      <c r="CG992" s="49"/>
      <c r="CH992" s="49"/>
      <c r="CI992" s="97"/>
      <c r="CJ992" s="97"/>
      <c r="CK992" s="97"/>
      <c r="CL992" s="97"/>
      <c r="CM992" s="335"/>
      <c r="CN992" s="337"/>
      <c r="CO992" s="315" t="str">
        <f>IF(Формулы!R992&gt;V992,"22-?,Дата 14 - Прибыл из УФСИН; ","")&amp;IF(Формулы!Q992&gt;Y992,"25-?,Дата 13 - Выбыл в УФСИН;","")&amp;IF(YEAR(ДАННЫЕ!$F$1)=YEAR(ДАННЫЕ!B992),IF(AT992&gt;0,"","40-?, вявлен в текущем году! "),"")&amp;IF(YEAR($F$1)=YEAR(W992),IF(X992+Y992&gt;0,"","23-стоит, 24,25 - куда выбыл? "),"")&amp;IF(X992+Y992&gt;0,IF(YEAR($F$1)=YEAR(W992),"","24+25&gt;0? 23 - когда выбыл? "),"")&amp;IF(BA992&lt;BB992,"47&gt;=48; ","")&amp;IF(BA992&lt;BC992,"47&gt;=49; ","")&amp;IF(BA992&lt;BD992,"47&gt;=50; ","")&amp;IF(BE992&gt;0,IF(BF992&gt;0,IF(AU992&gt;AV992,"","41 и 42 - ? (51 и 52 &gt; 0);"),"51 &gt; 0 52 - ?;"),"")&amp;IF(AU992&gt;0,IF(AV992&gt;AU992,"41&gt;42;","")&amp;IF(BE992&gt;0,"","41&gt;0 51-?;"),"")&amp;IF(BF992&gt;0,IF(BE992&gt;0,"","52&gt;0 51-?;"),"")&amp;IF(AW992&gt;=AX992,"","43&gt;44;")&amp;IF(CA992&gt;0,IF(AW992&gt;0,"","71 &gt; 0 43-?;"),"")</f>
        <v/>
      </c>
    </row>
    <row r="993" spans="1:93" s="250" customFormat="1" ht="15" customHeight="1" x14ac:dyDescent="0.2">
      <c r="A993" s="45"/>
      <c r="B993" s="46"/>
      <c r="C993" s="121"/>
      <c r="D993" s="121"/>
      <c r="E993" s="336"/>
      <c r="F993" s="122"/>
      <c r="G993" s="46"/>
      <c r="H993" s="45"/>
      <c r="I993" s="45"/>
      <c r="J993" s="45"/>
      <c r="K993" s="45"/>
      <c r="L993" s="45"/>
      <c r="M993" s="46"/>
      <c r="N993" s="46"/>
      <c r="O993" s="48"/>
      <c r="P993" s="48"/>
      <c r="Q993" s="46"/>
      <c r="R993" s="48"/>
      <c r="S993" s="48"/>
      <c r="T993" s="48"/>
      <c r="U993" s="48"/>
      <c r="V993" s="48"/>
      <c r="W993" s="46"/>
      <c r="X993" s="48"/>
      <c r="Y993" s="48"/>
      <c r="Z993" s="157"/>
      <c r="AA993" s="47"/>
      <c r="AB993" s="97"/>
      <c r="AC993" s="49"/>
      <c r="AD993" s="49"/>
      <c r="AE993" s="49"/>
      <c r="AF993" s="49"/>
      <c r="AG993" s="49"/>
      <c r="AH993" s="47"/>
      <c r="AI993" s="47"/>
      <c r="AJ993" s="47"/>
      <c r="AK993" s="190"/>
      <c r="AL993" s="190"/>
      <c r="AM993" s="190"/>
      <c r="AN993" s="190"/>
      <c r="AO993" s="190"/>
      <c r="AP993" s="151"/>
      <c r="AQ993" s="322"/>
      <c r="AR993" s="322"/>
      <c r="AS993" s="322"/>
      <c r="AT993" s="47"/>
      <c r="AU993" s="47"/>
      <c r="AV993" s="47"/>
      <c r="AW993" s="47"/>
      <c r="AX993" s="322"/>
      <c r="AY993" s="98"/>
      <c r="AZ993" s="98"/>
      <c r="BA993" s="47"/>
      <c r="BB993" s="47"/>
      <c r="BC993" s="47"/>
      <c r="BD993" s="47"/>
      <c r="BE993" s="97"/>
      <c r="BF993" s="49"/>
      <c r="BG993" s="239"/>
      <c r="BH993" s="342"/>
      <c r="BI993" s="49"/>
      <c r="BJ993" s="49"/>
      <c r="BK993" s="49"/>
      <c r="BL993" s="49"/>
      <c r="BM993" s="49"/>
      <c r="BN993" s="47"/>
      <c r="BO993" s="49"/>
      <c r="BP993" s="49"/>
      <c r="BQ993" s="49"/>
      <c r="BR993" s="323"/>
      <c r="BS993" s="323"/>
      <c r="BT993" s="323"/>
      <c r="BU993" s="49"/>
      <c r="BV993" s="49"/>
      <c r="BW993" s="97"/>
      <c r="BX993" s="97"/>
      <c r="BY993" s="97"/>
      <c r="BZ993" s="97"/>
      <c r="CA993" s="49"/>
      <c r="CB993" s="49"/>
      <c r="CC993" s="49"/>
      <c r="CD993" s="49"/>
      <c r="CE993" s="49"/>
      <c r="CF993" s="49"/>
      <c r="CG993" s="49"/>
      <c r="CH993" s="49"/>
      <c r="CI993" s="97"/>
      <c r="CJ993" s="97"/>
      <c r="CK993" s="97"/>
      <c r="CL993" s="97"/>
      <c r="CM993" s="335"/>
      <c r="CN993" s="337"/>
      <c r="CO993" s="315" t="str">
        <f>IF(Формулы!R993&gt;V993,"22-?,Дата 14 - Прибыл из УФСИН; ","")&amp;IF(Формулы!Q993&gt;Y993,"25-?,Дата 13 - Выбыл в УФСИН;","")&amp;IF(YEAR(ДАННЫЕ!$F$1)=YEAR(ДАННЫЕ!B993),IF(AT993&gt;0,"","40-?, вявлен в текущем году! "),"")&amp;IF(YEAR($F$1)=YEAR(W993),IF(X993+Y993&gt;0,"","23-стоит, 24,25 - куда выбыл? "),"")&amp;IF(X993+Y993&gt;0,IF(YEAR($F$1)=YEAR(W993),"","24+25&gt;0? 23 - когда выбыл? "),"")&amp;IF(BA993&lt;BB993,"47&gt;=48; ","")&amp;IF(BA993&lt;BC993,"47&gt;=49; ","")&amp;IF(BA993&lt;BD993,"47&gt;=50; ","")&amp;IF(BE993&gt;0,IF(BF993&gt;0,IF(AU993&gt;AV993,"","41 и 42 - ? (51 и 52 &gt; 0);"),"51 &gt; 0 52 - ?;"),"")&amp;IF(AU993&gt;0,IF(AV993&gt;AU993,"41&gt;42;","")&amp;IF(BE993&gt;0,"","41&gt;0 51-?;"),"")&amp;IF(BF993&gt;0,IF(BE993&gt;0,"","52&gt;0 51-?;"),"")&amp;IF(AW993&gt;=AX993,"","43&gt;44;")&amp;IF(CA993&gt;0,IF(AW993&gt;0,"","71 &gt; 0 43-?;"),"")</f>
        <v/>
      </c>
    </row>
    <row r="994" spans="1:93" s="250" customFormat="1" ht="15" customHeight="1" x14ac:dyDescent="0.2">
      <c r="A994" s="45"/>
      <c r="B994" s="46"/>
      <c r="C994" s="121"/>
      <c r="D994" s="121"/>
      <c r="E994" s="336"/>
      <c r="F994" s="122"/>
      <c r="G994" s="46"/>
      <c r="H994" s="45"/>
      <c r="I994" s="45"/>
      <c r="J994" s="45"/>
      <c r="K994" s="45"/>
      <c r="L994" s="45"/>
      <c r="M994" s="46"/>
      <c r="N994" s="46"/>
      <c r="O994" s="48"/>
      <c r="P994" s="48"/>
      <c r="Q994" s="46"/>
      <c r="R994" s="48"/>
      <c r="S994" s="48"/>
      <c r="T994" s="48"/>
      <c r="U994" s="48"/>
      <c r="V994" s="48"/>
      <c r="W994" s="46"/>
      <c r="X994" s="48"/>
      <c r="Y994" s="48"/>
      <c r="Z994" s="157"/>
      <c r="AA994" s="47"/>
      <c r="AB994" s="97"/>
      <c r="AC994" s="49"/>
      <c r="AD994" s="49"/>
      <c r="AE994" s="49"/>
      <c r="AF994" s="49"/>
      <c r="AG994" s="49"/>
      <c r="AH994" s="47"/>
      <c r="AI994" s="47"/>
      <c r="AJ994" s="47"/>
      <c r="AK994" s="190"/>
      <c r="AL994" s="190"/>
      <c r="AM994" s="190"/>
      <c r="AN994" s="190"/>
      <c r="AO994" s="190"/>
      <c r="AP994" s="151"/>
      <c r="AQ994" s="322"/>
      <c r="AR994" s="322"/>
      <c r="AS994" s="322"/>
      <c r="AT994" s="47"/>
      <c r="AU994" s="47"/>
      <c r="AV994" s="47"/>
      <c r="AW994" s="47"/>
      <c r="AX994" s="322"/>
      <c r="AY994" s="98"/>
      <c r="AZ994" s="98"/>
      <c r="BA994" s="47"/>
      <c r="BB994" s="47"/>
      <c r="BC994" s="47"/>
      <c r="BD994" s="47"/>
      <c r="BE994" s="97"/>
      <c r="BF994" s="49"/>
      <c r="BG994" s="239"/>
      <c r="BH994" s="342"/>
      <c r="BI994" s="49"/>
      <c r="BJ994" s="49"/>
      <c r="BK994" s="49"/>
      <c r="BL994" s="49"/>
      <c r="BM994" s="49"/>
      <c r="BN994" s="47"/>
      <c r="BO994" s="49"/>
      <c r="BP994" s="49"/>
      <c r="BQ994" s="49"/>
      <c r="BR994" s="323"/>
      <c r="BS994" s="323"/>
      <c r="BT994" s="323"/>
      <c r="BU994" s="49"/>
      <c r="BV994" s="49"/>
      <c r="BW994" s="97"/>
      <c r="BX994" s="97"/>
      <c r="BY994" s="97"/>
      <c r="BZ994" s="97"/>
      <c r="CA994" s="49"/>
      <c r="CB994" s="49"/>
      <c r="CC994" s="49"/>
      <c r="CD994" s="49"/>
      <c r="CE994" s="49"/>
      <c r="CF994" s="49"/>
      <c r="CG994" s="49"/>
      <c r="CH994" s="49"/>
      <c r="CI994" s="97"/>
      <c r="CJ994" s="97"/>
      <c r="CK994" s="97"/>
      <c r="CL994" s="97"/>
      <c r="CM994" s="335"/>
      <c r="CN994" s="337"/>
      <c r="CO994" s="315" t="str">
        <f>IF(Формулы!R994&gt;V994,"22-?,Дата 14 - Прибыл из УФСИН; ","")&amp;IF(Формулы!Q994&gt;Y994,"25-?,Дата 13 - Выбыл в УФСИН;","")&amp;IF(YEAR(ДАННЫЕ!$F$1)=YEAR(ДАННЫЕ!B994),IF(AT994&gt;0,"","40-?, вявлен в текущем году! "),"")&amp;IF(YEAR($F$1)=YEAR(W994),IF(X994+Y994&gt;0,"","23-стоит, 24,25 - куда выбыл? "),"")&amp;IF(X994+Y994&gt;0,IF(YEAR($F$1)=YEAR(W994),"","24+25&gt;0? 23 - когда выбыл? "),"")&amp;IF(BA994&lt;BB994,"47&gt;=48; ","")&amp;IF(BA994&lt;BC994,"47&gt;=49; ","")&amp;IF(BA994&lt;BD994,"47&gt;=50; ","")&amp;IF(BE994&gt;0,IF(BF994&gt;0,IF(AU994&gt;AV994,"","41 и 42 - ? (51 и 52 &gt; 0);"),"51 &gt; 0 52 - ?;"),"")&amp;IF(AU994&gt;0,IF(AV994&gt;AU994,"41&gt;42;","")&amp;IF(BE994&gt;0,"","41&gt;0 51-?;"),"")&amp;IF(BF994&gt;0,IF(BE994&gt;0,"","52&gt;0 51-?;"),"")&amp;IF(AW994&gt;=AX994,"","43&gt;44;")&amp;IF(CA994&gt;0,IF(AW994&gt;0,"","71 &gt; 0 43-?;"),"")</f>
        <v/>
      </c>
    </row>
    <row r="995" spans="1:93" s="250" customFormat="1" ht="15" customHeight="1" x14ac:dyDescent="0.2">
      <c r="A995" s="45"/>
      <c r="B995" s="46"/>
      <c r="C995" s="121"/>
      <c r="D995" s="121"/>
      <c r="E995" s="336"/>
      <c r="F995" s="122"/>
      <c r="G995" s="46"/>
      <c r="H995" s="45"/>
      <c r="I995" s="45"/>
      <c r="J995" s="45"/>
      <c r="K995" s="45"/>
      <c r="L995" s="45"/>
      <c r="M995" s="46"/>
      <c r="N995" s="46"/>
      <c r="O995" s="48"/>
      <c r="P995" s="48"/>
      <c r="Q995" s="46"/>
      <c r="R995" s="48"/>
      <c r="S995" s="48"/>
      <c r="T995" s="48"/>
      <c r="U995" s="48"/>
      <c r="V995" s="48"/>
      <c r="W995" s="46"/>
      <c r="X995" s="48"/>
      <c r="Y995" s="48"/>
      <c r="Z995" s="157"/>
      <c r="AA995" s="47"/>
      <c r="AB995" s="97"/>
      <c r="AC995" s="49"/>
      <c r="AD995" s="49"/>
      <c r="AE995" s="49"/>
      <c r="AF995" s="49"/>
      <c r="AG995" s="49"/>
      <c r="AH995" s="47"/>
      <c r="AI995" s="47"/>
      <c r="AJ995" s="47"/>
      <c r="AK995" s="190"/>
      <c r="AL995" s="190"/>
      <c r="AM995" s="190"/>
      <c r="AN995" s="190"/>
      <c r="AO995" s="190"/>
      <c r="AP995" s="151"/>
      <c r="AQ995" s="322"/>
      <c r="AR995" s="322"/>
      <c r="AS995" s="322"/>
      <c r="AT995" s="47"/>
      <c r="AU995" s="47"/>
      <c r="AV995" s="47"/>
      <c r="AW995" s="47"/>
      <c r="AX995" s="322"/>
      <c r="AY995" s="98"/>
      <c r="AZ995" s="98"/>
      <c r="BA995" s="47"/>
      <c r="BB995" s="47"/>
      <c r="BC995" s="47"/>
      <c r="BD995" s="47"/>
      <c r="BE995" s="97"/>
      <c r="BF995" s="49"/>
      <c r="BG995" s="239"/>
      <c r="BH995" s="342"/>
      <c r="BI995" s="49"/>
      <c r="BJ995" s="49"/>
      <c r="BK995" s="49"/>
      <c r="BL995" s="49"/>
      <c r="BM995" s="49"/>
      <c r="BN995" s="47"/>
      <c r="BO995" s="49"/>
      <c r="BP995" s="49"/>
      <c r="BQ995" s="49"/>
      <c r="BR995" s="323"/>
      <c r="BS995" s="323"/>
      <c r="BT995" s="323"/>
      <c r="BU995" s="49"/>
      <c r="BV995" s="49"/>
      <c r="BW995" s="97"/>
      <c r="BX995" s="97"/>
      <c r="BY995" s="97"/>
      <c r="BZ995" s="97"/>
      <c r="CA995" s="49"/>
      <c r="CB995" s="49"/>
      <c r="CC995" s="49"/>
      <c r="CD995" s="49"/>
      <c r="CE995" s="49"/>
      <c r="CF995" s="49"/>
      <c r="CG995" s="49"/>
      <c r="CH995" s="49"/>
      <c r="CI995" s="97"/>
      <c r="CJ995" s="97"/>
      <c r="CK995" s="97"/>
      <c r="CL995" s="97"/>
      <c r="CM995" s="335"/>
      <c r="CN995" s="337"/>
      <c r="CO995" s="315" t="str">
        <f>IF(Формулы!R995&gt;V995,"22-?,Дата 14 - Прибыл из УФСИН; ","")&amp;IF(Формулы!Q995&gt;Y995,"25-?,Дата 13 - Выбыл в УФСИН;","")&amp;IF(YEAR(ДАННЫЕ!$F$1)=YEAR(ДАННЫЕ!B995),IF(AT995&gt;0,"","40-?, вявлен в текущем году! "),"")&amp;IF(YEAR($F$1)=YEAR(W995),IF(X995+Y995&gt;0,"","23-стоит, 24,25 - куда выбыл? "),"")&amp;IF(X995+Y995&gt;0,IF(YEAR($F$1)=YEAR(W995),"","24+25&gt;0? 23 - когда выбыл? "),"")&amp;IF(BA995&lt;BB995,"47&gt;=48; ","")&amp;IF(BA995&lt;BC995,"47&gt;=49; ","")&amp;IF(BA995&lt;BD995,"47&gt;=50; ","")&amp;IF(BE995&gt;0,IF(BF995&gt;0,IF(AU995&gt;AV995,"","41 и 42 - ? (51 и 52 &gt; 0);"),"51 &gt; 0 52 - ?;"),"")&amp;IF(AU995&gt;0,IF(AV995&gt;AU995,"41&gt;42;","")&amp;IF(BE995&gt;0,"","41&gt;0 51-?;"),"")&amp;IF(BF995&gt;0,IF(BE995&gt;0,"","52&gt;0 51-?;"),"")&amp;IF(AW995&gt;=AX995,"","43&gt;44;")&amp;IF(CA995&gt;0,IF(AW995&gt;0,"","71 &gt; 0 43-?;"),"")</f>
        <v/>
      </c>
    </row>
    <row r="996" spans="1:93" s="250" customFormat="1" ht="15" customHeight="1" x14ac:dyDescent="0.2">
      <c r="A996" s="45"/>
      <c r="B996" s="46"/>
      <c r="C996" s="121"/>
      <c r="D996" s="121"/>
      <c r="E996" s="336"/>
      <c r="F996" s="122"/>
      <c r="G996" s="46"/>
      <c r="H996" s="45"/>
      <c r="I996" s="45"/>
      <c r="J996" s="45"/>
      <c r="K996" s="45"/>
      <c r="L996" s="45"/>
      <c r="M996" s="46"/>
      <c r="N996" s="46"/>
      <c r="O996" s="48"/>
      <c r="P996" s="48"/>
      <c r="Q996" s="46"/>
      <c r="R996" s="48"/>
      <c r="S996" s="48"/>
      <c r="T996" s="48"/>
      <c r="U996" s="48"/>
      <c r="V996" s="48"/>
      <c r="W996" s="46"/>
      <c r="X996" s="48"/>
      <c r="Y996" s="48"/>
      <c r="Z996" s="157"/>
      <c r="AA996" s="47"/>
      <c r="AB996" s="97"/>
      <c r="AC996" s="49"/>
      <c r="AD996" s="49"/>
      <c r="AE996" s="49"/>
      <c r="AF996" s="49"/>
      <c r="AG996" s="49"/>
      <c r="AH996" s="47"/>
      <c r="AI996" s="47"/>
      <c r="AJ996" s="47"/>
      <c r="AK996" s="190"/>
      <c r="AL996" s="190"/>
      <c r="AM996" s="190"/>
      <c r="AN996" s="190"/>
      <c r="AO996" s="190"/>
      <c r="AP996" s="151"/>
      <c r="AQ996" s="322"/>
      <c r="AR996" s="322"/>
      <c r="AS996" s="322"/>
      <c r="AT996" s="47"/>
      <c r="AU996" s="47"/>
      <c r="AV996" s="47"/>
      <c r="AW996" s="47"/>
      <c r="AX996" s="322"/>
      <c r="AY996" s="98"/>
      <c r="AZ996" s="98"/>
      <c r="BA996" s="47"/>
      <c r="BB996" s="47"/>
      <c r="BC996" s="47"/>
      <c r="BD996" s="47"/>
      <c r="BE996" s="97"/>
      <c r="BF996" s="49"/>
      <c r="BG996" s="239"/>
      <c r="BH996" s="342"/>
      <c r="BI996" s="49"/>
      <c r="BJ996" s="49"/>
      <c r="BK996" s="49"/>
      <c r="BL996" s="49"/>
      <c r="BM996" s="49"/>
      <c r="BN996" s="47"/>
      <c r="BO996" s="49"/>
      <c r="BP996" s="49"/>
      <c r="BQ996" s="49"/>
      <c r="BR996" s="323"/>
      <c r="BS996" s="323"/>
      <c r="BT996" s="323"/>
      <c r="BU996" s="49"/>
      <c r="BV996" s="49"/>
      <c r="BW996" s="97"/>
      <c r="BX996" s="97"/>
      <c r="BY996" s="97"/>
      <c r="BZ996" s="97"/>
      <c r="CA996" s="49"/>
      <c r="CB996" s="49"/>
      <c r="CC996" s="49"/>
      <c r="CD996" s="49"/>
      <c r="CE996" s="49"/>
      <c r="CF996" s="49"/>
      <c r="CG996" s="49"/>
      <c r="CH996" s="49"/>
      <c r="CI996" s="97"/>
      <c r="CJ996" s="97"/>
      <c r="CK996" s="97"/>
      <c r="CL996" s="97"/>
      <c r="CM996" s="335"/>
      <c r="CN996" s="337"/>
      <c r="CO996" s="315" t="str">
        <f>IF(Формулы!R996&gt;V996,"22-?,Дата 14 - Прибыл из УФСИН; ","")&amp;IF(Формулы!Q996&gt;Y996,"25-?,Дата 13 - Выбыл в УФСИН;","")&amp;IF(YEAR(ДАННЫЕ!$F$1)=YEAR(ДАННЫЕ!B996),IF(AT996&gt;0,"","40-?, вявлен в текущем году! "),"")&amp;IF(YEAR($F$1)=YEAR(W996),IF(X996+Y996&gt;0,"","23-стоит, 24,25 - куда выбыл? "),"")&amp;IF(X996+Y996&gt;0,IF(YEAR($F$1)=YEAR(W996),"","24+25&gt;0? 23 - когда выбыл? "),"")&amp;IF(BA996&lt;BB996,"47&gt;=48; ","")&amp;IF(BA996&lt;BC996,"47&gt;=49; ","")&amp;IF(BA996&lt;BD996,"47&gt;=50; ","")&amp;IF(BE996&gt;0,IF(BF996&gt;0,IF(AU996&gt;AV996,"","41 и 42 - ? (51 и 52 &gt; 0);"),"51 &gt; 0 52 - ?;"),"")&amp;IF(AU996&gt;0,IF(AV996&gt;AU996,"41&gt;42;","")&amp;IF(BE996&gt;0,"","41&gt;0 51-?;"),"")&amp;IF(BF996&gt;0,IF(BE996&gt;0,"","52&gt;0 51-?;"),"")&amp;IF(AW996&gt;=AX996,"","43&gt;44;")&amp;IF(CA996&gt;0,IF(AW996&gt;0,"","71 &gt; 0 43-?;"),"")</f>
        <v/>
      </c>
    </row>
    <row r="997" spans="1:93" s="250" customFormat="1" ht="15" customHeight="1" x14ac:dyDescent="0.2">
      <c r="A997" s="45"/>
      <c r="B997" s="46"/>
      <c r="C997" s="121"/>
      <c r="D997" s="121"/>
      <c r="E997" s="336"/>
      <c r="F997" s="122"/>
      <c r="G997" s="46"/>
      <c r="H997" s="45"/>
      <c r="I997" s="45"/>
      <c r="J997" s="45"/>
      <c r="K997" s="45"/>
      <c r="L997" s="45"/>
      <c r="M997" s="46"/>
      <c r="N997" s="46"/>
      <c r="O997" s="48"/>
      <c r="P997" s="48"/>
      <c r="Q997" s="46"/>
      <c r="R997" s="48"/>
      <c r="S997" s="48"/>
      <c r="T997" s="48"/>
      <c r="U997" s="48"/>
      <c r="V997" s="48"/>
      <c r="W997" s="46"/>
      <c r="X997" s="48"/>
      <c r="Y997" s="48"/>
      <c r="Z997" s="157"/>
      <c r="AA997" s="47"/>
      <c r="AB997" s="97"/>
      <c r="AC997" s="49"/>
      <c r="AD997" s="49"/>
      <c r="AE997" s="49"/>
      <c r="AF997" s="49"/>
      <c r="AG997" s="49"/>
      <c r="AH997" s="47"/>
      <c r="AI997" s="47"/>
      <c r="AJ997" s="47"/>
      <c r="AK997" s="190"/>
      <c r="AL997" s="190"/>
      <c r="AM997" s="190"/>
      <c r="AN997" s="190"/>
      <c r="AO997" s="190"/>
      <c r="AP997" s="151"/>
      <c r="AQ997" s="322"/>
      <c r="AR997" s="322"/>
      <c r="AS997" s="322"/>
      <c r="AT997" s="47"/>
      <c r="AU997" s="47"/>
      <c r="AV997" s="47"/>
      <c r="AW997" s="47"/>
      <c r="AX997" s="322"/>
      <c r="AY997" s="98"/>
      <c r="AZ997" s="98"/>
      <c r="BA997" s="47"/>
      <c r="BB997" s="47"/>
      <c r="BC997" s="47"/>
      <c r="BD997" s="47"/>
      <c r="BE997" s="97"/>
      <c r="BF997" s="49"/>
      <c r="BG997" s="239"/>
      <c r="BH997" s="342"/>
      <c r="BI997" s="49"/>
      <c r="BJ997" s="49"/>
      <c r="BK997" s="49"/>
      <c r="BL997" s="49"/>
      <c r="BM997" s="49"/>
      <c r="BN997" s="47"/>
      <c r="BO997" s="49"/>
      <c r="BP997" s="49"/>
      <c r="BQ997" s="49"/>
      <c r="BR997" s="323"/>
      <c r="BS997" s="323"/>
      <c r="BT997" s="323"/>
      <c r="BU997" s="49"/>
      <c r="BV997" s="49"/>
      <c r="BW997" s="97"/>
      <c r="BX997" s="97"/>
      <c r="BY997" s="97"/>
      <c r="BZ997" s="97"/>
      <c r="CA997" s="49"/>
      <c r="CB997" s="49"/>
      <c r="CC997" s="49"/>
      <c r="CD997" s="49"/>
      <c r="CE997" s="49"/>
      <c r="CF997" s="49"/>
      <c r="CG997" s="49"/>
      <c r="CH997" s="49"/>
      <c r="CI997" s="97"/>
      <c r="CJ997" s="97"/>
      <c r="CK997" s="97"/>
      <c r="CL997" s="97"/>
      <c r="CM997" s="335"/>
      <c r="CN997" s="337"/>
      <c r="CO997" s="315" t="str">
        <f>IF(Формулы!R997&gt;V997,"22-?,Дата 14 - Прибыл из УФСИН; ","")&amp;IF(Формулы!Q997&gt;Y997,"25-?,Дата 13 - Выбыл в УФСИН;","")&amp;IF(YEAR(ДАННЫЕ!$F$1)=YEAR(ДАННЫЕ!B997),IF(AT997&gt;0,"","40-?, вявлен в текущем году! "),"")&amp;IF(YEAR($F$1)=YEAR(W997),IF(X997+Y997&gt;0,"","23-стоит, 24,25 - куда выбыл? "),"")&amp;IF(X997+Y997&gt;0,IF(YEAR($F$1)=YEAR(W997),"","24+25&gt;0? 23 - когда выбыл? "),"")&amp;IF(BA997&lt;BB997,"47&gt;=48; ","")&amp;IF(BA997&lt;BC997,"47&gt;=49; ","")&amp;IF(BA997&lt;BD997,"47&gt;=50; ","")&amp;IF(BE997&gt;0,IF(BF997&gt;0,IF(AU997&gt;AV997,"","41 и 42 - ? (51 и 52 &gt; 0);"),"51 &gt; 0 52 - ?;"),"")&amp;IF(AU997&gt;0,IF(AV997&gt;AU997,"41&gt;42;","")&amp;IF(BE997&gt;0,"","41&gt;0 51-?;"),"")&amp;IF(BF997&gt;0,IF(BE997&gt;0,"","52&gt;0 51-?;"),"")&amp;IF(AW997&gt;=AX997,"","43&gt;44;")&amp;IF(CA997&gt;0,IF(AW997&gt;0,"","71 &gt; 0 43-?;"),"")</f>
        <v/>
      </c>
    </row>
    <row r="998" spans="1:93" s="250" customFormat="1" ht="15" customHeight="1" x14ac:dyDescent="0.2">
      <c r="A998" s="45"/>
      <c r="B998" s="46"/>
      <c r="C998" s="121"/>
      <c r="D998" s="121"/>
      <c r="E998" s="336"/>
      <c r="F998" s="122"/>
      <c r="G998" s="46"/>
      <c r="H998" s="45"/>
      <c r="I998" s="45"/>
      <c r="J998" s="45"/>
      <c r="K998" s="45"/>
      <c r="L998" s="45"/>
      <c r="M998" s="46"/>
      <c r="N998" s="46"/>
      <c r="O998" s="48"/>
      <c r="P998" s="48"/>
      <c r="Q998" s="46"/>
      <c r="R998" s="48"/>
      <c r="S998" s="48"/>
      <c r="T998" s="48"/>
      <c r="U998" s="48"/>
      <c r="V998" s="48"/>
      <c r="W998" s="46"/>
      <c r="X998" s="48"/>
      <c r="Y998" s="48"/>
      <c r="Z998" s="157"/>
      <c r="AA998" s="47"/>
      <c r="AB998" s="97"/>
      <c r="AC998" s="49"/>
      <c r="AD998" s="49"/>
      <c r="AE998" s="49"/>
      <c r="AF998" s="49"/>
      <c r="AG998" s="49"/>
      <c r="AH998" s="47"/>
      <c r="AI998" s="47"/>
      <c r="AJ998" s="47"/>
      <c r="AK998" s="190"/>
      <c r="AL998" s="190"/>
      <c r="AM998" s="190"/>
      <c r="AN998" s="190"/>
      <c r="AO998" s="190"/>
      <c r="AP998" s="151"/>
      <c r="AQ998" s="322"/>
      <c r="AR998" s="322"/>
      <c r="AS998" s="322"/>
      <c r="AT998" s="47"/>
      <c r="AU998" s="47"/>
      <c r="AV998" s="47"/>
      <c r="AW998" s="47"/>
      <c r="AX998" s="322"/>
      <c r="AY998" s="98"/>
      <c r="AZ998" s="98"/>
      <c r="BA998" s="47"/>
      <c r="BB998" s="47"/>
      <c r="BC998" s="47"/>
      <c r="BD998" s="47"/>
      <c r="BE998" s="97"/>
      <c r="BF998" s="49"/>
      <c r="BG998" s="239"/>
      <c r="BH998" s="342"/>
      <c r="BI998" s="49"/>
      <c r="BJ998" s="49"/>
      <c r="BK998" s="49"/>
      <c r="BL998" s="49"/>
      <c r="BM998" s="49"/>
      <c r="BN998" s="47"/>
      <c r="BO998" s="49"/>
      <c r="BP998" s="49"/>
      <c r="BQ998" s="49"/>
      <c r="BR998" s="323"/>
      <c r="BS998" s="323"/>
      <c r="BT998" s="323"/>
      <c r="BU998" s="49"/>
      <c r="BV998" s="49"/>
      <c r="BW998" s="97"/>
      <c r="BX998" s="97"/>
      <c r="BY998" s="97"/>
      <c r="BZ998" s="97"/>
      <c r="CA998" s="49"/>
      <c r="CB998" s="49"/>
      <c r="CC998" s="49"/>
      <c r="CD998" s="49"/>
      <c r="CE998" s="49"/>
      <c r="CF998" s="49"/>
      <c r="CG998" s="49"/>
      <c r="CH998" s="49"/>
      <c r="CI998" s="97"/>
      <c r="CJ998" s="97"/>
      <c r="CK998" s="97"/>
      <c r="CL998" s="97"/>
      <c r="CM998" s="335"/>
      <c r="CN998" s="337"/>
      <c r="CO998" s="315" t="str">
        <f>IF(Формулы!R998&gt;V998,"22-?,Дата 14 - Прибыл из УФСИН; ","")&amp;IF(Формулы!Q998&gt;Y998,"25-?,Дата 13 - Выбыл в УФСИН;","")&amp;IF(YEAR(ДАННЫЕ!$F$1)=YEAR(ДАННЫЕ!B998),IF(AT998&gt;0,"","40-?, вявлен в текущем году! "),"")&amp;IF(YEAR($F$1)=YEAR(W998),IF(X998+Y998&gt;0,"","23-стоит, 24,25 - куда выбыл? "),"")&amp;IF(X998+Y998&gt;0,IF(YEAR($F$1)=YEAR(W998),"","24+25&gt;0? 23 - когда выбыл? "),"")&amp;IF(BA998&lt;BB998,"47&gt;=48; ","")&amp;IF(BA998&lt;BC998,"47&gt;=49; ","")&amp;IF(BA998&lt;BD998,"47&gt;=50; ","")&amp;IF(BE998&gt;0,IF(BF998&gt;0,IF(AU998&gt;AV998,"","41 и 42 - ? (51 и 52 &gt; 0);"),"51 &gt; 0 52 - ?;"),"")&amp;IF(AU998&gt;0,IF(AV998&gt;AU998,"41&gt;42;","")&amp;IF(BE998&gt;0,"","41&gt;0 51-?;"),"")&amp;IF(BF998&gt;0,IF(BE998&gt;0,"","52&gt;0 51-?;"),"")&amp;IF(AW998&gt;=AX998,"","43&gt;44;")&amp;IF(CA998&gt;0,IF(AW998&gt;0,"","71 &gt; 0 43-?;"),"")</f>
        <v/>
      </c>
    </row>
    <row r="999" spans="1:93" s="250" customFormat="1" ht="15" customHeight="1" x14ac:dyDescent="0.2">
      <c r="A999" s="45"/>
      <c r="B999" s="46"/>
      <c r="C999" s="121"/>
      <c r="D999" s="121"/>
      <c r="E999" s="336"/>
      <c r="F999" s="122"/>
      <c r="G999" s="46"/>
      <c r="H999" s="45"/>
      <c r="I999" s="45"/>
      <c r="J999" s="45"/>
      <c r="K999" s="45"/>
      <c r="L999" s="45"/>
      <c r="M999" s="46"/>
      <c r="N999" s="46"/>
      <c r="O999" s="48"/>
      <c r="P999" s="48"/>
      <c r="Q999" s="46"/>
      <c r="R999" s="48"/>
      <c r="S999" s="48"/>
      <c r="T999" s="48"/>
      <c r="U999" s="48"/>
      <c r="V999" s="48"/>
      <c r="W999" s="46"/>
      <c r="X999" s="48"/>
      <c r="Y999" s="48"/>
      <c r="Z999" s="157"/>
      <c r="AA999" s="47"/>
      <c r="AB999" s="97"/>
      <c r="AC999" s="49"/>
      <c r="AD999" s="49"/>
      <c r="AE999" s="49"/>
      <c r="AF999" s="49"/>
      <c r="AG999" s="49"/>
      <c r="AH999" s="47"/>
      <c r="AI999" s="47"/>
      <c r="AJ999" s="47"/>
      <c r="AK999" s="190"/>
      <c r="AL999" s="190"/>
      <c r="AM999" s="190"/>
      <c r="AN999" s="190"/>
      <c r="AO999" s="190"/>
      <c r="AP999" s="151"/>
      <c r="AQ999" s="322"/>
      <c r="AR999" s="322"/>
      <c r="AS999" s="322"/>
      <c r="AT999" s="47"/>
      <c r="AU999" s="47"/>
      <c r="AV999" s="47"/>
      <c r="AW999" s="47"/>
      <c r="AX999" s="322"/>
      <c r="AY999" s="98"/>
      <c r="AZ999" s="98"/>
      <c r="BA999" s="47"/>
      <c r="BB999" s="47"/>
      <c r="BC999" s="47"/>
      <c r="BD999" s="47"/>
      <c r="BE999" s="97"/>
      <c r="BF999" s="49"/>
      <c r="BG999" s="239"/>
      <c r="BH999" s="342"/>
      <c r="BI999" s="49"/>
      <c r="BJ999" s="49"/>
      <c r="BK999" s="49"/>
      <c r="BL999" s="49"/>
      <c r="BM999" s="49"/>
      <c r="BN999" s="47"/>
      <c r="BO999" s="49"/>
      <c r="BP999" s="49"/>
      <c r="BQ999" s="49"/>
      <c r="BR999" s="323"/>
      <c r="BS999" s="323"/>
      <c r="BT999" s="323"/>
      <c r="BU999" s="49"/>
      <c r="BV999" s="49"/>
      <c r="BW999" s="97"/>
      <c r="BX999" s="97"/>
      <c r="BY999" s="97"/>
      <c r="BZ999" s="97"/>
      <c r="CA999" s="49"/>
      <c r="CB999" s="49"/>
      <c r="CC999" s="49"/>
      <c r="CD999" s="49"/>
      <c r="CE999" s="49"/>
      <c r="CF999" s="49"/>
      <c r="CG999" s="49"/>
      <c r="CH999" s="49"/>
      <c r="CI999" s="97"/>
      <c r="CJ999" s="97"/>
      <c r="CK999" s="97"/>
      <c r="CL999" s="97"/>
      <c r="CM999" s="335"/>
      <c r="CN999" s="337"/>
      <c r="CO999" s="315" t="str">
        <f>IF(Формулы!R999&gt;V999,"22-?,Дата 14 - Прибыл из УФСИН; ","")&amp;IF(Формулы!Q999&gt;Y999,"25-?,Дата 13 - Выбыл в УФСИН;","")&amp;IF(YEAR(ДАННЫЕ!$F$1)=YEAR(ДАННЫЕ!B999),IF(AT999&gt;0,"","40-?, вявлен в текущем году! "),"")&amp;IF(YEAR($F$1)=YEAR(W999),IF(X999+Y999&gt;0,"","23-стоит, 24,25 - куда выбыл? "),"")&amp;IF(X999+Y999&gt;0,IF(YEAR($F$1)=YEAR(W999),"","24+25&gt;0? 23 - когда выбыл? "),"")&amp;IF(BA999&lt;BB999,"47&gt;=48; ","")&amp;IF(BA999&lt;BC999,"47&gt;=49; ","")&amp;IF(BA999&lt;BD999,"47&gt;=50; ","")&amp;IF(BE999&gt;0,IF(BF999&gt;0,IF(AU999&gt;AV999,"","41 и 42 - ? (51 и 52 &gt; 0);"),"51 &gt; 0 52 - ?;"),"")&amp;IF(AU999&gt;0,IF(AV999&gt;AU999,"41&gt;42;","")&amp;IF(BE999&gt;0,"","41&gt;0 51-?;"),"")&amp;IF(BF999&gt;0,IF(BE999&gt;0,"","52&gt;0 51-?;"),"")&amp;IF(AW999&gt;=AX999,"","43&gt;44;")&amp;IF(CA999&gt;0,IF(AW999&gt;0,"","71 &gt; 0 43-?;"),"")</f>
        <v/>
      </c>
    </row>
    <row r="1000" spans="1:93" s="250" customFormat="1" ht="15" customHeight="1" x14ac:dyDescent="0.2">
      <c r="A1000" s="45"/>
      <c r="B1000" s="46"/>
      <c r="C1000" s="121"/>
      <c r="D1000" s="121"/>
      <c r="E1000" s="336"/>
      <c r="F1000" s="122"/>
      <c r="G1000" s="46"/>
      <c r="H1000" s="45"/>
      <c r="I1000" s="45"/>
      <c r="J1000" s="45"/>
      <c r="K1000" s="45"/>
      <c r="L1000" s="45"/>
      <c r="M1000" s="46"/>
      <c r="N1000" s="46"/>
      <c r="O1000" s="48"/>
      <c r="P1000" s="48"/>
      <c r="Q1000" s="46"/>
      <c r="R1000" s="48"/>
      <c r="S1000" s="48"/>
      <c r="T1000" s="48"/>
      <c r="U1000" s="48"/>
      <c r="V1000" s="48"/>
      <c r="W1000" s="46"/>
      <c r="X1000" s="48"/>
      <c r="Y1000" s="48"/>
      <c r="Z1000" s="157"/>
      <c r="AA1000" s="47"/>
      <c r="AB1000" s="97"/>
      <c r="AC1000" s="49"/>
      <c r="AD1000" s="49"/>
      <c r="AE1000" s="49"/>
      <c r="AF1000" s="49"/>
      <c r="AG1000" s="49"/>
      <c r="AH1000" s="47"/>
      <c r="AI1000" s="47"/>
      <c r="AJ1000" s="47"/>
      <c r="AK1000" s="190"/>
      <c r="AL1000" s="190"/>
      <c r="AM1000" s="190"/>
      <c r="AN1000" s="190"/>
      <c r="AO1000" s="190"/>
      <c r="AP1000" s="151"/>
      <c r="AQ1000" s="322"/>
      <c r="AR1000" s="322"/>
      <c r="AS1000" s="322"/>
      <c r="AT1000" s="47"/>
      <c r="AU1000" s="47"/>
      <c r="AV1000" s="47"/>
      <c r="AW1000" s="47"/>
      <c r="AX1000" s="322"/>
      <c r="AY1000" s="98"/>
      <c r="AZ1000" s="98"/>
      <c r="BA1000" s="47"/>
      <c r="BB1000" s="47"/>
      <c r="BC1000" s="47"/>
      <c r="BD1000" s="47"/>
      <c r="BE1000" s="97"/>
      <c r="BF1000" s="49"/>
      <c r="BG1000" s="239"/>
      <c r="BH1000" s="342"/>
      <c r="BI1000" s="49"/>
      <c r="BJ1000" s="49"/>
      <c r="BK1000" s="49"/>
      <c r="BL1000" s="49"/>
      <c r="BM1000" s="49"/>
      <c r="BN1000" s="47"/>
      <c r="BO1000" s="49"/>
      <c r="BP1000" s="49"/>
      <c r="BQ1000" s="49"/>
      <c r="BR1000" s="323"/>
      <c r="BS1000" s="323"/>
      <c r="BT1000" s="323"/>
      <c r="BU1000" s="49"/>
      <c r="BV1000" s="49"/>
      <c r="BW1000" s="97"/>
      <c r="BX1000" s="97"/>
      <c r="BY1000" s="97"/>
      <c r="BZ1000" s="97"/>
      <c r="CA1000" s="49"/>
      <c r="CB1000" s="49"/>
      <c r="CC1000" s="49"/>
      <c r="CD1000" s="49"/>
      <c r="CE1000" s="49"/>
      <c r="CF1000" s="49"/>
      <c r="CG1000" s="49"/>
      <c r="CH1000" s="49"/>
      <c r="CI1000" s="97"/>
      <c r="CJ1000" s="97"/>
      <c r="CK1000" s="97"/>
      <c r="CL1000" s="97"/>
      <c r="CM1000" s="335"/>
      <c r="CN1000" s="337"/>
      <c r="CO1000" s="315" t="str">
        <f>IF(Формулы!R1000&gt;V1000,"22-?,Дата 14 - Прибыл из УФСИН; ","")&amp;IF(Формулы!Q1000&gt;Y1000,"25-?,Дата 13 - Выбыл в УФСИН;","")&amp;IF(YEAR(ДАННЫЕ!$F$1)=YEAR(ДАННЫЕ!B1000),IF(AT1000&gt;0,"","40-?, вявлен в текущем году! "),"")&amp;IF(YEAR($F$1)=YEAR(W1000),IF(X1000+Y1000&gt;0,"","23-стоит, 24,25 - куда выбыл? "),"")&amp;IF(X1000+Y1000&gt;0,IF(YEAR($F$1)=YEAR(W1000),"","24+25&gt;0? 23 - когда выбыл? "),"")&amp;IF(BA1000&lt;BB1000,"47&gt;=48; ","")&amp;IF(BA1000&lt;BC1000,"47&gt;=49; ","")&amp;IF(BA1000&lt;BD1000,"47&gt;=50; ","")&amp;IF(BE1000&gt;0,IF(BF1000&gt;0,IF(AU1000&gt;AV1000,"","41 и 42 - ? (51 и 52 &gt; 0);"),"51 &gt; 0 52 - ?;"),"")&amp;IF(AU1000&gt;0,IF(AV1000&gt;AU1000,"41&gt;42;","")&amp;IF(BE1000&gt;0,"","41&gt;0 51-?;"),"")&amp;IF(BF1000&gt;0,IF(BE1000&gt;0,"","52&gt;0 51-?;"),"")&amp;IF(AW1000&gt;=AX1000,"","43&gt;44;")&amp;IF(CA1000&gt;0,IF(AW1000&gt;0,"","71 &gt; 0 43-?;"),"")</f>
        <v/>
      </c>
    </row>
    <row r="1001" spans="1:93" s="250" customFormat="1" ht="15" customHeight="1" x14ac:dyDescent="0.2">
      <c r="A1001" s="45"/>
      <c r="B1001" s="46"/>
      <c r="C1001" s="121"/>
      <c r="D1001" s="121"/>
      <c r="E1001" s="336"/>
      <c r="F1001" s="122"/>
      <c r="G1001" s="46"/>
      <c r="H1001" s="45"/>
      <c r="I1001" s="45"/>
      <c r="J1001" s="45"/>
      <c r="K1001" s="45"/>
      <c r="L1001" s="45"/>
      <c r="M1001" s="46"/>
      <c r="N1001" s="46"/>
      <c r="O1001" s="48"/>
      <c r="P1001" s="48"/>
      <c r="Q1001" s="46"/>
      <c r="R1001" s="48"/>
      <c r="S1001" s="48"/>
      <c r="T1001" s="48"/>
      <c r="U1001" s="48"/>
      <c r="V1001" s="48"/>
      <c r="W1001" s="46"/>
      <c r="X1001" s="48"/>
      <c r="Y1001" s="48"/>
      <c r="Z1001" s="157"/>
      <c r="AA1001" s="47"/>
      <c r="AB1001" s="97"/>
      <c r="AC1001" s="49"/>
      <c r="AD1001" s="49"/>
      <c r="AE1001" s="49"/>
      <c r="AF1001" s="49"/>
      <c r="AG1001" s="49"/>
      <c r="AH1001" s="47"/>
      <c r="AI1001" s="47"/>
      <c r="AJ1001" s="47"/>
      <c r="AK1001" s="190"/>
      <c r="AL1001" s="190"/>
      <c r="AM1001" s="190"/>
      <c r="AN1001" s="190"/>
      <c r="AO1001" s="190"/>
      <c r="AP1001" s="151"/>
      <c r="AQ1001" s="322"/>
      <c r="AR1001" s="322"/>
      <c r="AS1001" s="322"/>
      <c r="AT1001" s="47"/>
      <c r="AU1001" s="47"/>
      <c r="AV1001" s="47"/>
      <c r="AW1001" s="47"/>
      <c r="AX1001" s="322"/>
      <c r="AY1001" s="98"/>
      <c r="AZ1001" s="98"/>
      <c r="BA1001" s="47"/>
      <c r="BB1001" s="47"/>
      <c r="BC1001" s="47"/>
      <c r="BD1001" s="47"/>
      <c r="BE1001" s="97"/>
      <c r="BF1001" s="49"/>
      <c r="BG1001" s="239"/>
      <c r="BH1001" s="342"/>
      <c r="BI1001" s="49"/>
      <c r="BJ1001" s="49"/>
      <c r="BK1001" s="49"/>
      <c r="BL1001" s="49"/>
      <c r="BM1001" s="49"/>
      <c r="BN1001" s="47"/>
      <c r="BO1001" s="49"/>
      <c r="BP1001" s="49"/>
      <c r="BQ1001" s="49"/>
      <c r="BR1001" s="323"/>
      <c r="BS1001" s="323"/>
      <c r="BT1001" s="323"/>
      <c r="BU1001" s="49"/>
      <c r="BV1001" s="49"/>
      <c r="BW1001" s="97"/>
      <c r="BX1001" s="97"/>
      <c r="BY1001" s="97"/>
      <c r="BZ1001" s="97"/>
      <c r="CA1001" s="49"/>
      <c r="CB1001" s="49"/>
      <c r="CC1001" s="49"/>
      <c r="CD1001" s="49"/>
      <c r="CE1001" s="49"/>
      <c r="CF1001" s="49"/>
      <c r="CG1001" s="49"/>
      <c r="CH1001" s="49"/>
      <c r="CI1001" s="97"/>
      <c r="CJ1001" s="97"/>
      <c r="CK1001" s="97"/>
      <c r="CL1001" s="97"/>
      <c r="CM1001" s="335"/>
      <c r="CN1001" s="337"/>
      <c r="CO1001" s="315" t="str">
        <f>IF(Формулы!R1001&gt;V1001,"22-?,Дата 14 - Прибыл из УФСИН; ","")&amp;IF(Формулы!Q1001&gt;Y1001,"25-?,Дата 13 - Выбыл в УФСИН;","")&amp;IF(YEAR(ДАННЫЕ!$F$1)=YEAR(ДАННЫЕ!B1001),IF(AT1001&gt;0,"","40-?, вявлен в текущем году! "),"")&amp;IF(YEAR($F$1)=YEAR(W1001),IF(X1001+Y1001&gt;0,"","23-стоит, 24,25 - куда выбыл? "),"")&amp;IF(X1001+Y1001&gt;0,IF(YEAR($F$1)=YEAR(W1001),"","24+25&gt;0? 23 - когда выбыл? "),"")&amp;IF(BA1001&lt;BB1001,"47&gt;=48; ","")&amp;IF(BA1001&lt;BC1001,"47&gt;=49; ","")&amp;IF(BA1001&lt;BD1001,"47&gt;=50; ","")&amp;IF(BE1001&gt;0,IF(BF1001&gt;0,IF(AU1001&gt;AV1001,"","41 и 42 - ? (51 и 52 &gt; 0);"),"51 &gt; 0 52 - ?;"),"")&amp;IF(AU1001&gt;0,IF(AV1001&gt;AU1001,"41&gt;42;","")&amp;IF(BE1001&gt;0,"","41&gt;0 51-?;"),"")&amp;IF(BF1001&gt;0,IF(BE1001&gt;0,"","52&gt;0 51-?;"),"")&amp;IF(AW1001&gt;=AX1001,"","43&gt;44;")&amp;IF(CA1001&gt;0,IF(AW1001&gt;0,"","71 &gt; 0 43-?;"),"")</f>
        <v/>
      </c>
    </row>
    <row r="1002" spans="1:93" ht="12" x14ac:dyDescent="0.2">
      <c r="A1002" s="45"/>
      <c r="B1002" s="46"/>
      <c r="C1002" s="121"/>
      <c r="D1002" s="121"/>
      <c r="E1002" s="336"/>
      <c r="F1002" s="122"/>
      <c r="G1002" s="46"/>
      <c r="H1002" s="45"/>
      <c r="I1002" s="45"/>
      <c r="J1002" s="45"/>
      <c r="K1002" s="45"/>
      <c r="L1002" s="45"/>
      <c r="M1002" s="46"/>
      <c r="N1002" s="46"/>
      <c r="O1002" s="48"/>
      <c r="P1002" s="48"/>
      <c r="Q1002" s="46"/>
      <c r="R1002" s="48"/>
      <c r="S1002" s="48"/>
      <c r="T1002" s="48"/>
      <c r="U1002" s="48"/>
      <c r="V1002" s="48"/>
      <c r="W1002" s="46"/>
      <c r="X1002" s="48"/>
      <c r="Y1002" s="48"/>
      <c r="Z1002" s="157"/>
      <c r="AA1002" s="47"/>
      <c r="AB1002" s="97"/>
      <c r="AC1002" s="49"/>
      <c r="AD1002" s="49"/>
      <c r="AE1002" s="49"/>
      <c r="AF1002" s="49"/>
      <c r="AG1002" s="49"/>
      <c r="AH1002" s="47"/>
      <c r="AI1002" s="47"/>
      <c r="AJ1002" s="47"/>
      <c r="AK1002" s="190"/>
      <c r="AL1002" s="190"/>
      <c r="AM1002" s="190"/>
      <c r="AN1002" s="190"/>
      <c r="AO1002" s="190"/>
      <c r="AP1002" s="151"/>
      <c r="AQ1002" s="322"/>
      <c r="AR1002" s="322"/>
      <c r="AS1002" s="322"/>
      <c r="AT1002" s="47"/>
      <c r="AU1002" s="47"/>
      <c r="AV1002" s="47"/>
      <c r="AW1002" s="47"/>
      <c r="AX1002" s="322"/>
      <c r="AY1002" s="98"/>
      <c r="AZ1002" s="98"/>
      <c r="BA1002" s="47"/>
      <c r="BB1002" s="47"/>
      <c r="BC1002" s="47"/>
      <c r="BD1002" s="47"/>
      <c r="BE1002" s="97"/>
      <c r="BF1002" s="49"/>
      <c r="BG1002" s="239"/>
      <c r="BH1002" s="342"/>
      <c r="BI1002" s="49"/>
      <c r="BJ1002" s="49"/>
      <c r="BK1002" s="49"/>
      <c r="BL1002" s="49"/>
      <c r="BM1002" s="49"/>
      <c r="BN1002" s="47"/>
      <c r="BO1002" s="49"/>
      <c r="BP1002" s="49"/>
      <c r="BQ1002" s="49"/>
      <c r="BR1002" s="323"/>
      <c r="BS1002" s="323"/>
      <c r="BT1002" s="323"/>
      <c r="BU1002" s="49"/>
      <c r="BV1002" s="49"/>
      <c r="BW1002" s="97"/>
      <c r="BX1002" s="97"/>
      <c r="BY1002" s="97"/>
      <c r="BZ1002" s="97"/>
      <c r="CA1002" s="49"/>
      <c r="CB1002" s="49"/>
      <c r="CC1002" s="49"/>
      <c r="CD1002" s="49"/>
      <c r="CE1002" s="49"/>
      <c r="CF1002" s="49"/>
      <c r="CG1002" s="49"/>
      <c r="CH1002" s="49"/>
      <c r="CI1002" s="97"/>
      <c r="CJ1002" s="97"/>
      <c r="CK1002" s="97"/>
      <c r="CL1002" s="97"/>
      <c r="CM1002" s="335"/>
      <c r="CN1002" s="337"/>
      <c r="CO1002" s="315" t="str">
        <f>IF(Формулы!R1002&gt;V1002,"22-?,Дата 14 - Прибыл из УФСИН; ","")&amp;IF(Формулы!Q1002&gt;Y1002,"25-?,Дата 13 - Выбыл в УФСИН;","")&amp;IF(YEAR(ДАННЫЕ!$F$1)=YEAR(ДАННЫЕ!B1002),IF(AT1002&gt;0,"","40-?, вявлен в текущем году! "),"")&amp;IF(YEAR($F$1)=YEAR(W1002),IF(X1002+Y1002&gt;0,"","23-стоит, 24,25 - куда выбыл? "),"")&amp;IF(X1002+Y1002&gt;0,IF(YEAR($F$1)=YEAR(W1002),"","24+25&gt;0? 23 - когда выбыл? "),"")&amp;IF(BA1002&lt;BB1002,"47&gt;=48; ","")&amp;IF(BA1002&lt;BC1002,"47&gt;=49; ","")&amp;IF(BA1002&lt;BD1002,"47&gt;=50; ","")&amp;IF(BE1002&gt;0,IF(BF1002&gt;0,IF(AU1002&gt;AV1002,"","41 и 42 - ? (51 и 52 &gt; 0);"),"51 &gt; 0 52 - ?;"),"")&amp;IF(AU1002&gt;0,IF(AV1002&gt;AU1002,"41&gt;42;","")&amp;IF(BE1002&gt;0,"","41&gt;0 51-?;"),"")&amp;IF(BF1002&gt;0,IF(BE1002&gt;0,"","52&gt;0 51-?;"),"")&amp;IF(AW1002&gt;=AX1002,"","43&gt;44;")&amp;IF(CA1002&gt;0,IF(AW1002&gt;0,"","71 &gt; 0 43-?;"),"")</f>
        <v/>
      </c>
    </row>
    <row r="1003" spans="1:93" ht="12" x14ac:dyDescent="0.2">
      <c r="A1003" s="45"/>
      <c r="B1003" s="46"/>
      <c r="C1003" s="121"/>
      <c r="D1003" s="121"/>
      <c r="E1003" s="336"/>
      <c r="F1003" s="122"/>
      <c r="G1003" s="46"/>
      <c r="H1003" s="45"/>
      <c r="I1003" s="45"/>
      <c r="J1003" s="45"/>
      <c r="K1003" s="45"/>
      <c r="L1003" s="45"/>
      <c r="M1003" s="46"/>
      <c r="N1003" s="46"/>
      <c r="O1003" s="48"/>
      <c r="P1003" s="48"/>
      <c r="Q1003" s="46"/>
      <c r="R1003" s="48"/>
      <c r="S1003" s="48"/>
      <c r="T1003" s="48"/>
      <c r="U1003" s="48"/>
      <c r="V1003" s="48"/>
      <c r="W1003" s="46"/>
      <c r="X1003" s="48"/>
      <c r="Y1003" s="48"/>
      <c r="Z1003" s="157"/>
      <c r="AA1003" s="47"/>
      <c r="AB1003" s="97"/>
      <c r="AC1003" s="49"/>
      <c r="AD1003" s="49"/>
      <c r="AE1003" s="49"/>
      <c r="AF1003" s="49"/>
      <c r="AG1003" s="49"/>
      <c r="AH1003" s="47"/>
      <c r="AI1003" s="47"/>
      <c r="AJ1003" s="47"/>
      <c r="AK1003" s="190"/>
      <c r="AL1003" s="190"/>
      <c r="AM1003" s="190"/>
      <c r="AN1003" s="190"/>
      <c r="AO1003" s="190"/>
      <c r="AP1003" s="151"/>
      <c r="AQ1003" s="322"/>
      <c r="AR1003" s="322"/>
      <c r="AS1003" s="322"/>
      <c r="AT1003" s="47"/>
      <c r="AU1003" s="47"/>
      <c r="AV1003" s="47"/>
      <c r="AW1003" s="47"/>
      <c r="AX1003" s="322"/>
      <c r="AY1003" s="98"/>
      <c r="AZ1003" s="98"/>
      <c r="BA1003" s="47"/>
      <c r="BB1003" s="47"/>
      <c r="BC1003" s="47"/>
      <c r="BD1003" s="47"/>
      <c r="BE1003" s="97"/>
      <c r="BF1003" s="49"/>
      <c r="BG1003" s="239"/>
      <c r="BH1003" s="342"/>
      <c r="BI1003" s="49"/>
      <c r="BJ1003" s="49"/>
      <c r="BK1003" s="49"/>
      <c r="BL1003" s="49"/>
      <c r="BM1003" s="49"/>
      <c r="BN1003" s="47"/>
      <c r="BO1003" s="49"/>
      <c r="BP1003" s="49"/>
      <c r="BQ1003" s="49"/>
      <c r="BR1003" s="323"/>
      <c r="BS1003" s="323"/>
      <c r="BT1003" s="323"/>
      <c r="BU1003" s="49"/>
      <c r="BV1003" s="49"/>
      <c r="BW1003" s="97"/>
      <c r="BX1003" s="97"/>
      <c r="BY1003" s="97"/>
      <c r="BZ1003" s="97"/>
      <c r="CA1003" s="49"/>
      <c r="CB1003" s="49"/>
      <c r="CC1003" s="49"/>
      <c r="CD1003" s="49"/>
      <c r="CE1003" s="49"/>
      <c r="CF1003" s="49"/>
      <c r="CG1003" s="49"/>
      <c r="CH1003" s="49"/>
      <c r="CI1003" s="97"/>
      <c r="CJ1003" s="97"/>
      <c r="CK1003" s="97"/>
      <c r="CL1003" s="97"/>
      <c r="CM1003" s="335"/>
      <c r="CN1003" s="337"/>
      <c r="CO1003" s="315" t="str">
        <f>IF(Формулы!R1003&gt;V1003,"22-?,Дата 14 - Прибыл из УФСИН; ","")&amp;IF(Формулы!Q1003&gt;Y1003,"25-?,Дата 13 - Выбыл в УФСИН;","")&amp;IF(YEAR(ДАННЫЕ!$F$1)=YEAR(ДАННЫЕ!B1003),IF(AT1003&gt;0,"","40-?, вявлен в текущем году! "),"")&amp;IF(YEAR($F$1)=YEAR(W1003),IF(X1003+Y1003&gt;0,"","23-стоит, 24,25 - куда выбыл? "),"")&amp;IF(X1003+Y1003&gt;0,IF(YEAR($F$1)=YEAR(W1003),"","24+25&gt;0? 23 - когда выбыл? "),"")&amp;IF(BA1003&lt;BB1003,"47&gt;=48; ","")&amp;IF(BA1003&lt;BC1003,"47&gt;=49; ","")&amp;IF(BA1003&lt;BD1003,"47&gt;=50; ","")&amp;IF(BE1003&gt;0,IF(BF1003&gt;0,IF(AU1003&gt;AV1003,"","41 и 42 - ? (51 и 52 &gt; 0);"),"51 &gt; 0 52 - ?;"),"")&amp;IF(AU1003&gt;0,IF(AV1003&gt;AU1003,"41&gt;42;","")&amp;IF(BE1003&gt;0,"","41&gt;0 51-?;"),"")&amp;IF(BF1003&gt;0,IF(BE1003&gt;0,"","52&gt;0 51-?;"),"")&amp;IF(AW1003&gt;=AX1003,"","43&gt;44;")&amp;IF(CA1003&gt;0,IF(AW1003&gt;0,"","71 &gt; 0 43-?;"),"")</f>
        <v/>
      </c>
    </row>
    <row r="1004" spans="1:93" ht="12" x14ac:dyDescent="0.2">
      <c r="A1004" s="45"/>
      <c r="B1004" s="46"/>
      <c r="C1004" s="121"/>
      <c r="D1004" s="121"/>
      <c r="E1004" s="336"/>
      <c r="F1004" s="122"/>
      <c r="G1004" s="46"/>
      <c r="H1004" s="45"/>
      <c r="I1004" s="45"/>
      <c r="J1004" s="45"/>
      <c r="K1004" s="45"/>
      <c r="L1004" s="45"/>
      <c r="M1004" s="46"/>
      <c r="N1004" s="46"/>
      <c r="O1004" s="48"/>
      <c r="P1004" s="48"/>
      <c r="Q1004" s="46"/>
      <c r="R1004" s="48"/>
      <c r="S1004" s="48"/>
      <c r="T1004" s="48"/>
      <c r="U1004" s="48"/>
      <c r="V1004" s="48"/>
      <c r="W1004" s="46"/>
      <c r="X1004" s="48"/>
      <c r="Y1004" s="48"/>
      <c r="Z1004" s="157"/>
      <c r="AA1004" s="47"/>
      <c r="AB1004" s="97"/>
      <c r="AC1004" s="49"/>
      <c r="AD1004" s="49"/>
      <c r="AE1004" s="49"/>
      <c r="AF1004" s="49"/>
      <c r="AG1004" s="49"/>
      <c r="AH1004" s="47"/>
      <c r="AI1004" s="47"/>
      <c r="AJ1004" s="47"/>
      <c r="AK1004" s="190"/>
      <c r="AL1004" s="190"/>
      <c r="AM1004" s="190"/>
      <c r="AN1004" s="190"/>
      <c r="AO1004" s="190"/>
      <c r="AP1004" s="151"/>
      <c r="AQ1004" s="322"/>
      <c r="AR1004" s="322"/>
      <c r="AS1004" s="322"/>
      <c r="AT1004" s="47"/>
      <c r="AU1004" s="47"/>
      <c r="AV1004" s="47"/>
      <c r="AW1004" s="47"/>
      <c r="AX1004" s="322"/>
      <c r="AY1004" s="98"/>
      <c r="AZ1004" s="98"/>
      <c r="BA1004" s="47"/>
      <c r="BB1004" s="47"/>
      <c r="BC1004" s="47"/>
      <c r="BD1004" s="47"/>
      <c r="BE1004" s="97"/>
      <c r="BF1004" s="49"/>
      <c r="BG1004" s="239"/>
      <c r="BH1004" s="342"/>
      <c r="BI1004" s="49"/>
      <c r="BJ1004" s="49"/>
      <c r="BK1004" s="49"/>
      <c r="BL1004" s="49"/>
      <c r="BM1004" s="49"/>
      <c r="BN1004" s="47"/>
      <c r="BO1004" s="49"/>
      <c r="BP1004" s="49"/>
      <c r="BQ1004" s="49"/>
      <c r="BR1004" s="323"/>
      <c r="BS1004" s="323"/>
      <c r="BT1004" s="323"/>
      <c r="BU1004" s="49"/>
      <c r="BV1004" s="49"/>
      <c r="BW1004" s="97"/>
      <c r="BX1004" s="97"/>
      <c r="BY1004" s="97"/>
      <c r="BZ1004" s="97"/>
      <c r="CA1004" s="49"/>
      <c r="CB1004" s="49"/>
      <c r="CC1004" s="49"/>
      <c r="CD1004" s="49"/>
      <c r="CE1004" s="49"/>
      <c r="CF1004" s="49"/>
      <c r="CG1004" s="49"/>
      <c r="CH1004" s="49"/>
      <c r="CI1004" s="97"/>
      <c r="CJ1004" s="97"/>
      <c r="CK1004" s="97"/>
      <c r="CL1004" s="97"/>
      <c r="CM1004" s="335"/>
      <c r="CN1004" s="337"/>
      <c r="CO1004" s="315" t="str">
        <f>IF(Формулы!R1004&gt;V1004,"22-?,Дата 14 - Прибыл из УФСИН; ","")&amp;IF(Формулы!Q1004&gt;Y1004,"25-?,Дата 13 - Выбыл в УФСИН;","")&amp;IF(YEAR(ДАННЫЕ!$F$1)=YEAR(ДАННЫЕ!B1004),IF(AT1004&gt;0,"","40-?, вявлен в текущем году! "),"")&amp;IF(YEAR($F$1)=YEAR(W1004),IF(X1004+Y1004&gt;0,"","23-стоит, 24,25 - куда выбыл? "),"")&amp;IF(X1004+Y1004&gt;0,IF(YEAR($F$1)=YEAR(W1004),"","24+25&gt;0? 23 - когда выбыл? "),"")&amp;IF(BA1004&lt;BB1004,"47&gt;=48; ","")&amp;IF(BA1004&lt;BC1004,"47&gt;=49; ","")&amp;IF(BA1004&lt;BD1004,"47&gt;=50; ","")&amp;IF(BE1004&gt;0,IF(BF1004&gt;0,IF(AU1004&gt;AV1004,"","41 и 42 - ? (51 и 52 &gt; 0);"),"51 &gt; 0 52 - ?;"),"")&amp;IF(AU1004&gt;0,IF(AV1004&gt;AU1004,"41&gt;42;","")&amp;IF(BE1004&gt;0,"","41&gt;0 51-?;"),"")&amp;IF(BF1004&gt;0,IF(BE1004&gt;0,"","52&gt;0 51-?;"),"")&amp;IF(AW1004&gt;=AX1004,"","43&gt;44;")&amp;IF(CA1004&gt;0,IF(AW1004&gt;0,"","71 &gt; 0 43-?;"),"")</f>
        <v/>
      </c>
    </row>
    <row r="1005" spans="1:93" ht="12" x14ac:dyDescent="0.2">
      <c r="A1005" s="45"/>
      <c r="B1005" s="46"/>
      <c r="C1005" s="121"/>
      <c r="D1005" s="121"/>
      <c r="E1005" s="336"/>
      <c r="F1005" s="122"/>
      <c r="G1005" s="46"/>
      <c r="H1005" s="45"/>
      <c r="I1005" s="45"/>
      <c r="J1005" s="45"/>
      <c r="K1005" s="45"/>
      <c r="L1005" s="45"/>
      <c r="M1005" s="46"/>
      <c r="N1005" s="46"/>
      <c r="O1005" s="48"/>
      <c r="P1005" s="48"/>
      <c r="Q1005" s="46"/>
      <c r="R1005" s="48"/>
      <c r="S1005" s="48"/>
      <c r="T1005" s="48"/>
      <c r="U1005" s="48"/>
      <c r="V1005" s="48"/>
      <c r="W1005" s="46"/>
      <c r="X1005" s="48"/>
      <c r="Y1005" s="48"/>
      <c r="Z1005" s="157"/>
      <c r="AA1005" s="47"/>
      <c r="AB1005" s="97"/>
      <c r="AC1005" s="49"/>
      <c r="AD1005" s="49"/>
      <c r="AE1005" s="49"/>
      <c r="AF1005" s="49"/>
      <c r="AG1005" s="49"/>
      <c r="AH1005" s="47"/>
      <c r="AI1005" s="47"/>
      <c r="AJ1005" s="47"/>
      <c r="AK1005" s="190"/>
      <c r="AL1005" s="190"/>
      <c r="AM1005" s="190"/>
      <c r="AN1005" s="190"/>
      <c r="AO1005" s="190"/>
      <c r="AP1005" s="151"/>
      <c r="AQ1005" s="322"/>
      <c r="AR1005" s="322"/>
      <c r="AS1005" s="322"/>
      <c r="AT1005" s="47"/>
      <c r="AU1005" s="47"/>
      <c r="AV1005" s="47"/>
      <c r="AW1005" s="47"/>
      <c r="AX1005" s="322"/>
      <c r="AY1005" s="98"/>
      <c r="AZ1005" s="98"/>
      <c r="BA1005" s="47"/>
      <c r="BB1005" s="47"/>
      <c r="BC1005" s="47"/>
      <c r="BD1005" s="47"/>
      <c r="BE1005" s="97"/>
      <c r="BF1005" s="49"/>
      <c r="BG1005" s="239"/>
      <c r="BH1005" s="342"/>
      <c r="BI1005" s="49"/>
      <c r="BJ1005" s="49"/>
      <c r="BK1005" s="49"/>
      <c r="BL1005" s="49"/>
      <c r="BM1005" s="49"/>
      <c r="BN1005" s="47"/>
      <c r="BO1005" s="49"/>
      <c r="BP1005" s="49"/>
      <c r="BQ1005" s="49"/>
      <c r="BR1005" s="323"/>
      <c r="BS1005" s="323"/>
      <c r="BT1005" s="323"/>
      <c r="BU1005" s="49"/>
      <c r="BV1005" s="49"/>
      <c r="BW1005" s="97"/>
      <c r="BX1005" s="97"/>
      <c r="BY1005" s="97"/>
      <c r="BZ1005" s="97"/>
      <c r="CA1005" s="49"/>
      <c r="CB1005" s="49"/>
      <c r="CC1005" s="49"/>
      <c r="CD1005" s="49"/>
      <c r="CE1005" s="49"/>
      <c r="CF1005" s="49"/>
      <c r="CG1005" s="49"/>
      <c r="CH1005" s="49"/>
      <c r="CI1005" s="97"/>
      <c r="CJ1005" s="97"/>
      <c r="CK1005" s="97"/>
      <c r="CL1005" s="97"/>
      <c r="CM1005" s="335"/>
      <c r="CN1005" s="337"/>
      <c r="CO1005" s="315" t="str">
        <f>IF(Формулы!R1005&gt;V1005,"22-?,Дата 14 - Прибыл из УФСИН; ","")&amp;IF(Формулы!Q1005&gt;Y1005,"25-?,Дата 13 - Выбыл в УФСИН;","")&amp;IF(YEAR(ДАННЫЕ!$F$1)=YEAR(ДАННЫЕ!B1005),IF(AT1005&gt;0,"","40-?, вявлен в текущем году! "),"")&amp;IF(YEAR($F$1)=YEAR(W1005),IF(X1005+Y1005&gt;0,"","23-стоит, 24,25 - куда выбыл? "),"")&amp;IF(X1005+Y1005&gt;0,IF(YEAR($F$1)=YEAR(W1005),"","24+25&gt;0? 23 - когда выбыл? "),"")&amp;IF(BA1005&lt;BB1005,"47&gt;=48; ","")&amp;IF(BA1005&lt;BC1005,"47&gt;=49; ","")&amp;IF(BA1005&lt;BD1005,"47&gt;=50; ","")&amp;IF(BE1005&gt;0,IF(BF1005&gt;0,IF(AU1005&gt;AV1005,"","41 и 42 - ? (51 и 52 &gt; 0);"),"51 &gt; 0 52 - ?;"),"")&amp;IF(AU1005&gt;0,IF(AV1005&gt;AU1005,"41&gt;42;","")&amp;IF(BE1005&gt;0,"","41&gt;0 51-?;"),"")&amp;IF(BF1005&gt;0,IF(BE1005&gt;0,"","52&gt;0 51-?;"),"")&amp;IF(AW1005&gt;=AX1005,"","43&gt;44;")&amp;IF(CA1005&gt;0,IF(AW1005&gt;0,"","71 &gt; 0 43-?;"),"")</f>
        <v/>
      </c>
    </row>
    <row r="1006" spans="1:93" ht="12" x14ac:dyDescent="0.2">
      <c r="A1006" s="45"/>
      <c r="B1006" s="46"/>
      <c r="C1006" s="121"/>
      <c r="D1006" s="121"/>
      <c r="E1006" s="336"/>
      <c r="F1006" s="122"/>
      <c r="G1006" s="46"/>
      <c r="H1006" s="45"/>
      <c r="I1006" s="45"/>
      <c r="J1006" s="45"/>
      <c r="K1006" s="45"/>
      <c r="L1006" s="45"/>
      <c r="M1006" s="46"/>
      <c r="N1006" s="46"/>
      <c r="O1006" s="48"/>
      <c r="P1006" s="48"/>
      <c r="Q1006" s="46"/>
      <c r="R1006" s="48"/>
      <c r="S1006" s="48"/>
      <c r="T1006" s="48"/>
      <c r="U1006" s="48"/>
      <c r="V1006" s="48"/>
      <c r="W1006" s="46"/>
      <c r="X1006" s="48"/>
      <c r="Y1006" s="48"/>
      <c r="Z1006" s="157"/>
      <c r="AA1006" s="47"/>
      <c r="AB1006" s="97"/>
      <c r="AC1006" s="49"/>
      <c r="AD1006" s="49"/>
      <c r="AE1006" s="49"/>
      <c r="AF1006" s="49"/>
      <c r="AG1006" s="49"/>
      <c r="AH1006" s="47"/>
      <c r="AI1006" s="47"/>
      <c r="AJ1006" s="47"/>
      <c r="AK1006" s="190"/>
      <c r="AL1006" s="190"/>
      <c r="AM1006" s="190"/>
      <c r="AN1006" s="190"/>
      <c r="AO1006" s="190"/>
      <c r="AP1006" s="151"/>
      <c r="AQ1006" s="322"/>
      <c r="AR1006" s="322"/>
      <c r="AS1006" s="322"/>
      <c r="AT1006" s="47"/>
      <c r="AU1006" s="47"/>
      <c r="AV1006" s="47"/>
      <c r="AW1006" s="47"/>
      <c r="AX1006" s="322"/>
      <c r="AY1006" s="98"/>
      <c r="AZ1006" s="98"/>
      <c r="BA1006" s="47"/>
      <c r="BB1006" s="47"/>
      <c r="BC1006" s="47"/>
      <c r="BD1006" s="47"/>
      <c r="BE1006" s="97"/>
      <c r="BF1006" s="49"/>
      <c r="BG1006" s="239"/>
      <c r="BH1006" s="342"/>
      <c r="BI1006" s="49"/>
      <c r="BJ1006" s="49"/>
      <c r="BK1006" s="49"/>
      <c r="BL1006" s="49"/>
      <c r="BM1006" s="49"/>
      <c r="BN1006" s="47"/>
      <c r="BO1006" s="49"/>
      <c r="BP1006" s="49"/>
      <c r="BQ1006" s="49"/>
      <c r="BR1006" s="323"/>
      <c r="BS1006" s="323"/>
      <c r="BT1006" s="323"/>
      <c r="BU1006" s="49"/>
      <c r="BV1006" s="49"/>
      <c r="BW1006" s="97"/>
      <c r="BX1006" s="97"/>
      <c r="BY1006" s="97"/>
      <c r="BZ1006" s="97"/>
      <c r="CA1006" s="49"/>
      <c r="CB1006" s="49"/>
      <c r="CC1006" s="49"/>
      <c r="CD1006" s="49"/>
      <c r="CE1006" s="49"/>
      <c r="CF1006" s="49"/>
      <c r="CG1006" s="49"/>
      <c r="CH1006" s="49"/>
      <c r="CI1006" s="97"/>
      <c r="CJ1006" s="97"/>
      <c r="CK1006" s="97"/>
      <c r="CL1006" s="97"/>
      <c r="CM1006" s="335"/>
      <c r="CN1006" s="337"/>
      <c r="CO1006" s="315" t="str">
        <f>IF(Формулы!R1006&gt;V1006,"22-?,Дата 14 - Прибыл из УФСИН; ","")&amp;IF(Формулы!Q1006&gt;Y1006,"25-?,Дата 13 - Выбыл в УФСИН;","")&amp;IF(YEAR(ДАННЫЕ!$F$1)=YEAR(ДАННЫЕ!B1006),IF(AT1006&gt;0,"","40-?, вявлен в текущем году! "),"")&amp;IF(YEAR($F$1)=YEAR(W1006),IF(X1006+Y1006&gt;0,"","23-стоит, 24,25 - куда выбыл? "),"")&amp;IF(X1006+Y1006&gt;0,IF(YEAR($F$1)=YEAR(W1006),"","24+25&gt;0? 23 - когда выбыл? "),"")&amp;IF(BA1006&lt;BB1006,"47&gt;=48; ","")&amp;IF(BA1006&lt;BC1006,"47&gt;=49; ","")&amp;IF(BA1006&lt;BD1006,"47&gt;=50; ","")&amp;IF(BE1006&gt;0,IF(BF1006&gt;0,IF(AU1006&gt;AV1006,"","41 и 42 - ? (51 и 52 &gt; 0);"),"51 &gt; 0 52 - ?;"),"")&amp;IF(AU1006&gt;0,IF(AV1006&gt;AU1006,"41&gt;42;","")&amp;IF(BE1006&gt;0,"","41&gt;0 51-?;"),"")&amp;IF(BF1006&gt;0,IF(BE1006&gt;0,"","52&gt;0 51-?;"),"")&amp;IF(AW1006&gt;=AX1006,"","43&gt;44;")&amp;IF(CA1006&gt;0,IF(AW1006&gt;0,"","71 &gt; 0 43-?;"),"")</f>
        <v/>
      </c>
    </row>
    <row r="1007" spans="1:93" ht="12" x14ac:dyDescent="0.2">
      <c r="A1007" s="45"/>
      <c r="B1007" s="46"/>
      <c r="C1007" s="121"/>
      <c r="D1007" s="121"/>
      <c r="E1007" s="336"/>
      <c r="F1007" s="122"/>
      <c r="G1007" s="46"/>
      <c r="H1007" s="45"/>
      <c r="I1007" s="45"/>
      <c r="J1007" s="45"/>
      <c r="K1007" s="45"/>
      <c r="L1007" s="45"/>
      <c r="M1007" s="46"/>
      <c r="N1007" s="46"/>
      <c r="O1007" s="48"/>
      <c r="P1007" s="48"/>
      <c r="Q1007" s="46"/>
      <c r="R1007" s="48"/>
      <c r="S1007" s="48"/>
      <c r="T1007" s="48"/>
      <c r="U1007" s="48"/>
      <c r="V1007" s="48"/>
      <c r="W1007" s="46"/>
      <c r="X1007" s="48"/>
      <c r="Y1007" s="48"/>
      <c r="Z1007" s="157"/>
      <c r="AA1007" s="47"/>
      <c r="AB1007" s="97"/>
      <c r="AC1007" s="49"/>
      <c r="AD1007" s="49"/>
      <c r="AE1007" s="49"/>
      <c r="AF1007" s="49"/>
      <c r="AG1007" s="49"/>
      <c r="AH1007" s="47"/>
      <c r="AI1007" s="47"/>
      <c r="AJ1007" s="47"/>
      <c r="AK1007" s="190"/>
      <c r="AL1007" s="190"/>
      <c r="AM1007" s="190"/>
      <c r="AN1007" s="190"/>
      <c r="AO1007" s="190"/>
      <c r="AP1007" s="151"/>
      <c r="AQ1007" s="322"/>
      <c r="AR1007" s="322"/>
      <c r="AS1007" s="322"/>
      <c r="AT1007" s="47"/>
      <c r="AU1007" s="47"/>
      <c r="AV1007" s="47"/>
      <c r="AW1007" s="47"/>
      <c r="AX1007" s="322"/>
      <c r="AY1007" s="98"/>
      <c r="AZ1007" s="98"/>
      <c r="BA1007" s="47"/>
      <c r="BB1007" s="47"/>
      <c r="BC1007" s="47"/>
      <c r="BD1007" s="47"/>
      <c r="BE1007" s="97"/>
      <c r="BF1007" s="49"/>
      <c r="BG1007" s="239"/>
      <c r="BH1007" s="342"/>
      <c r="BI1007" s="49"/>
      <c r="BJ1007" s="49"/>
      <c r="BK1007" s="49"/>
      <c r="BL1007" s="49"/>
      <c r="BM1007" s="49"/>
      <c r="BN1007" s="47"/>
      <c r="BO1007" s="49"/>
      <c r="BP1007" s="49"/>
      <c r="BQ1007" s="49"/>
      <c r="BR1007" s="323"/>
      <c r="BS1007" s="323"/>
      <c r="BT1007" s="323"/>
      <c r="BU1007" s="49"/>
      <c r="BV1007" s="49"/>
      <c r="BW1007" s="97"/>
      <c r="BX1007" s="97"/>
      <c r="BY1007" s="97"/>
      <c r="BZ1007" s="97"/>
      <c r="CA1007" s="49"/>
      <c r="CB1007" s="49"/>
      <c r="CC1007" s="49"/>
      <c r="CD1007" s="49"/>
      <c r="CE1007" s="49"/>
      <c r="CF1007" s="49"/>
      <c r="CG1007" s="49"/>
      <c r="CH1007" s="49"/>
      <c r="CI1007" s="97"/>
      <c r="CJ1007" s="97"/>
      <c r="CK1007" s="97"/>
      <c r="CL1007" s="97"/>
      <c r="CM1007" s="335"/>
      <c r="CN1007" s="337"/>
      <c r="CO1007" s="315" t="str">
        <f>IF(Формулы!R1007&gt;V1007,"22-?,Дата 14 - Прибыл из УФСИН; ","")&amp;IF(Формулы!Q1007&gt;Y1007,"25-?,Дата 13 - Выбыл в УФСИН;","")&amp;IF(YEAR(ДАННЫЕ!$F$1)=YEAR(ДАННЫЕ!B1007),IF(AT1007&gt;0,"","40-?, вявлен в текущем году! "),"")&amp;IF(YEAR($F$1)=YEAR(W1007),IF(X1007+Y1007&gt;0,"","23-стоит, 24,25 - куда выбыл? "),"")&amp;IF(X1007+Y1007&gt;0,IF(YEAR($F$1)=YEAR(W1007),"","24+25&gt;0? 23 - когда выбыл? "),"")&amp;IF(BA1007&lt;BB1007,"47&gt;=48; ","")&amp;IF(BA1007&lt;BC1007,"47&gt;=49; ","")&amp;IF(BA1007&lt;BD1007,"47&gt;=50; ","")&amp;IF(BE1007&gt;0,IF(BF1007&gt;0,IF(AU1007&gt;AV1007,"","41 и 42 - ? (51 и 52 &gt; 0);"),"51 &gt; 0 52 - ?;"),"")&amp;IF(AU1007&gt;0,IF(AV1007&gt;AU1007,"41&gt;42;","")&amp;IF(BE1007&gt;0,"","41&gt;0 51-?;"),"")&amp;IF(BF1007&gt;0,IF(BE1007&gt;0,"","52&gt;0 51-?;"),"")&amp;IF(AW1007&gt;=AX1007,"","43&gt;44;")&amp;IF(CA1007&gt;0,IF(AW1007&gt;0,"","71 &gt; 0 43-?;"),"")</f>
        <v/>
      </c>
    </row>
    <row r="1008" spans="1:93" ht="12" x14ac:dyDescent="0.2">
      <c r="A1008" s="45"/>
      <c r="B1008" s="46"/>
      <c r="C1008" s="121"/>
      <c r="D1008" s="121"/>
      <c r="E1008" s="336"/>
      <c r="F1008" s="122"/>
      <c r="G1008" s="46"/>
      <c r="H1008" s="45"/>
      <c r="I1008" s="45"/>
      <c r="J1008" s="45"/>
      <c r="K1008" s="45"/>
      <c r="L1008" s="45"/>
      <c r="M1008" s="46"/>
      <c r="N1008" s="46"/>
      <c r="O1008" s="48"/>
      <c r="P1008" s="48"/>
      <c r="Q1008" s="46"/>
      <c r="R1008" s="48"/>
      <c r="S1008" s="48"/>
      <c r="T1008" s="48"/>
      <c r="U1008" s="48"/>
      <c r="V1008" s="48"/>
      <c r="W1008" s="46"/>
      <c r="X1008" s="48"/>
      <c r="Y1008" s="48"/>
      <c r="Z1008" s="157"/>
      <c r="AA1008" s="47"/>
      <c r="AB1008" s="97"/>
      <c r="AC1008" s="49"/>
      <c r="AD1008" s="49"/>
      <c r="AE1008" s="49"/>
      <c r="AF1008" s="49"/>
      <c r="AG1008" s="49"/>
      <c r="AH1008" s="47"/>
      <c r="AI1008" s="47"/>
      <c r="AJ1008" s="47"/>
      <c r="AK1008" s="190"/>
      <c r="AL1008" s="190"/>
      <c r="AM1008" s="190"/>
      <c r="AN1008" s="190"/>
      <c r="AO1008" s="190"/>
      <c r="AP1008" s="151"/>
      <c r="AQ1008" s="322"/>
      <c r="AR1008" s="322"/>
      <c r="AS1008" s="322"/>
      <c r="AT1008" s="47"/>
      <c r="AU1008" s="47"/>
      <c r="AV1008" s="47"/>
      <c r="AW1008" s="47"/>
      <c r="AX1008" s="322"/>
      <c r="AY1008" s="98"/>
      <c r="AZ1008" s="98"/>
      <c r="BA1008" s="47"/>
      <c r="BB1008" s="47"/>
      <c r="BC1008" s="47"/>
      <c r="BD1008" s="47"/>
      <c r="BE1008" s="97"/>
      <c r="BF1008" s="49"/>
      <c r="BG1008" s="239"/>
      <c r="BH1008" s="342"/>
      <c r="BI1008" s="49"/>
      <c r="BJ1008" s="49"/>
      <c r="BK1008" s="49"/>
      <c r="BL1008" s="49"/>
      <c r="BM1008" s="49"/>
      <c r="BN1008" s="47"/>
      <c r="BO1008" s="49"/>
      <c r="BP1008" s="49"/>
      <c r="BQ1008" s="49"/>
      <c r="BR1008" s="323"/>
      <c r="BS1008" s="323"/>
      <c r="BT1008" s="323"/>
      <c r="BU1008" s="49"/>
      <c r="BV1008" s="49"/>
      <c r="BW1008" s="97"/>
      <c r="BX1008" s="97"/>
      <c r="BY1008" s="97"/>
      <c r="BZ1008" s="97"/>
      <c r="CA1008" s="49"/>
      <c r="CB1008" s="49"/>
      <c r="CC1008" s="49"/>
      <c r="CD1008" s="49"/>
      <c r="CE1008" s="49"/>
      <c r="CF1008" s="49"/>
      <c r="CG1008" s="49"/>
      <c r="CH1008" s="49"/>
      <c r="CI1008" s="97"/>
      <c r="CJ1008" s="97"/>
      <c r="CK1008" s="97"/>
      <c r="CL1008" s="97"/>
      <c r="CM1008" s="335"/>
      <c r="CN1008" s="337"/>
      <c r="CO1008" s="315" t="str">
        <f>IF(Формулы!R1008&gt;V1008,"22-?,Дата 14 - Прибыл из УФСИН; ","")&amp;IF(Формулы!Q1008&gt;Y1008,"25-?,Дата 13 - Выбыл в УФСИН;","")&amp;IF(YEAR(ДАННЫЕ!$F$1)=YEAR(ДАННЫЕ!B1008),IF(AT1008&gt;0,"","40-?, вявлен в текущем году! "),"")&amp;IF(YEAR($F$1)=YEAR(W1008),IF(X1008+Y1008&gt;0,"","23-стоит, 24,25 - куда выбыл? "),"")&amp;IF(X1008+Y1008&gt;0,IF(YEAR($F$1)=YEAR(W1008),"","24+25&gt;0? 23 - когда выбыл? "),"")&amp;IF(BA1008&lt;BB1008,"47&gt;=48; ","")&amp;IF(BA1008&lt;BC1008,"47&gt;=49; ","")&amp;IF(BA1008&lt;BD1008,"47&gt;=50; ","")&amp;IF(BE1008&gt;0,IF(BF1008&gt;0,IF(AU1008&gt;AV1008,"","41 и 42 - ? (51 и 52 &gt; 0);"),"51 &gt; 0 52 - ?;"),"")&amp;IF(AU1008&gt;0,IF(AV1008&gt;AU1008,"41&gt;42;","")&amp;IF(BE1008&gt;0,"","41&gt;0 51-?;"),"")&amp;IF(BF1008&gt;0,IF(BE1008&gt;0,"","52&gt;0 51-?;"),"")&amp;IF(AW1008&gt;=AX1008,"","43&gt;44;")&amp;IF(CA1008&gt;0,IF(AW1008&gt;0,"","71 &gt; 0 43-?;"),"")</f>
        <v/>
      </c>
    </row>
    <row r="1009" spans="1:93" ht="12" x14ac:dyDescent="0.2">
      <c r="A1009" s="45"/>
      <c r="B1009" s="46"/>
      <c r="C1009" s="121"/>
      <c r="D1009" s="121"/>
      <c r="E1009" s="336"/>
      <c r="F1009" s="122"/>
      <c r="G1009" s="46"/>
      <c r="H1009" s="45"/>
      <c r="I1009" s="45"/>
      <c r="J1009" s="45"/>
      <c r="K1009" s="45"/>
      <c r="L1009" s="45"/>
      <c r="M1009" s="46"/>
      <c r="N1009" s="46"/>
      <c r="O1009" s="48"/>
      <c r="P1009" s="48"/>
      <c r="Q1009" s="46"/>
      <c r="R1009" s="48"/>
      <c r="S1009" s="48"/>
      <c r="T1009" s="48"/>
      <c r="U1009" s="48"/>
      <c r="V1009" s="48"/>
      <c r="W1009" s="46"/>
      <c r="X1009" s="48"/>
      <c r="Y1009" s="48"/>
      <c r="Z1009" s="157"/>
      <c r="AA1009" s="47"/>
      <c r="AB1009" s="97"/>
      <c r="AC1009" s="49"/>
      <c r="AD1009" s="49"/>
      <c r="AE1009" s="49"/>
      <c r="AF1009" s="49"/>
      <c r="AG1009" s="49"/>
      <c r="AH1009" s="47"/>
      <c r="AI1009" s="47"/>
      <c r="AJ1009" s="47"/>
      <c r="AK1009" s="190"/>
      <c r="AL1009" s="190"/>
      <c r="AM1009" s="190"/>
      <c r="AN1009" s="190"/>
      <c r="AO1009" s="190"/>
      <c r="AP1009" s="151"/>
      <c r="AQ1009" s="322"/>
      <c r="AR1009" s="322"/>
      <c r="AS1009" s="322"/>
      <c r="AT1009" s="47"/>
      <c r="AU1009" s="47"/>
      <c r="AV1009" s="47"/>
      <c r="AW1009" s="47"/>
      <c r="AX1009" s="322"/>
      <c r="AY1009" s="98"/>
      <c r="AZ1009" s="98"/>
      <c r="BA1009" s="47"/>
      <c r="BB1009" s="47"/>
      <c r="BC1009" s="47"/>
      <c r="BD1009" s="47"/>
      <c r="BE1009" s="97"/>
      <c r="BF1009" s="49"/>
      <c r="BG1009" s="239"/>
      <c r="BH1009" s="342"/>
      <c r="BI1009" s="49"/>
      <c r="BJ1009" s="49"/>
      <c r="BK1009" s="49"/>
      <c r="BL1009" s="49"/>
      <c r="BM1009" s="49"/>
      <c r="BN1009" s="47"/>
      <c r="BO1009" s="49"/>
      <c r="BP1009" s="49"/>
      <c r="BQ1009" s="49"/>
      <c r="BR1009" s="323"/>
      <c r="BS1009" s="323"/>
      <c r="BT1009" s="323"/>
      <c r="BU1009" s="49"/>
      <c r="BV1009" s="49"/>
      <c r="BW1009" s="97"/>
      <c r="BX1009" s="97"/>
      <c r="BY1009" s="97"/>
      <c r="BZ1009" s="97"/>
      <c r="CA1009" s="49"/>
      <c r="CB1009" s="49"/>
      <c r="CC1009" s="49"/>
      <c r="CD1009" s="49"/>
      <c r="CE1009" s="49"/>
      <c r="CF1009" s="49"/>
      <c r="CG1009" s="49"/>
      <c r="CH1009" s="49"/>
      <c r="CI1009" s="97"/>
      <c r="CJ1009" s="97"/>
      <c r="CK1009" s="97"/>
      <c r="CL1009" s="97"/>
      <c r="CM1009" s="335"/>
      <c r="CN1009" s="337"/>
      <c r="CO1009" s="315" t="str">
        <f>IF(Формулы!R1009&gt;V1009,"22-?,Дата 14 - Прибыл из УФСИН; ","")&amp;IF(Формулы!Q1009&gt;Y1009,"25-?,Дата 13 - Выбыл в УФСИН;","")&amp;IF(YEAR(ДАННЫЕ!$F$1)=YEAR(ДАННЫЕ!B1009),IF(AT1009&gt;0,"","40-?, вявлен в текущем году! "),"")&amp;IF(YEAR($F$1)=YEAR(W1009),IF(X1009+Y1009&gt;0,"","23-стоит, 24,25 - куда выбыл? "),"")&amp;IF(X1009+Y1009&gt;0,IF(YEAR($F$1)=YEAR(W1009),"","24+25&gt;0? 23 - когда выбыл? "),"")&amp;IF(BA1009&lt;BB1009,"47&gt;=48; ","")&amp;IF(BA1009&lt;BC1009,"47&gt;=49; ","")&amp;IF(BA1009&lt;BD1009,"47&gt;=50; ","")&amp;IF(BE1009&gt;0,IF(BF1009&gt;0,IF(AU1009&gt;AV1009,"","41 и 42 - ? (51 и 52 &gt; 0);"),"51 &gt; 0 52 - ?;"),"")&amp;IF(AU1009&gt;0,IF(AV1009&gt;AU1009,"41&gt;42;","")&amp;IF(BE1009&gt;0,"","41&gt;0 51-?;"),"")&amp;IF(BF1009&gt;0,IF(BE1009&gt;0,"","52&gt;0 51-?;"),"")&amp;IF(AW1009&gt;=AX1009,"","43&gt;44;")&amp;IF(CA1009&gt;0,IF(AW1009&gt;0,"","71 &gt; 0 43-?;"),"")</f>
        <v/>
      </c>
    </row>
    <row r="1010" spans="1:93" ht="12" x14ac:dyDescent="0.2">
      <c r="A1010" s="45"/>
      <c r="B1010" s="46"/>
      <c r="C1010" s="121"/>
      <c r="D1010" s="121"/>
      <c r="E1010" s="336"/>
      <c r="F1010" s="122"/>
      <c r="G1010" s="46"/>
      <c r="H1010" s="45"/>
      <c r="I1010" s="45"/>
      <c r="J1010" s="45"/>
      <c r="K1010" s="45"/>
      <c r="L1010" s="45"/>
      <c r="M1010" s="46"/>
      <c r="N1010" s="46"/>
      <c r="O1010" s="48"/>
      <c r="P1010" s="48"/>
      <c r="Q1010" s="46"/>
      <c r="R1010" s="48"/>
      <c r="S1010" s="48"/>
      <c r="T1010" s="48"/>
      <c r="U1010" s="48"/>
      <c r="V1010" s="48"/>
      <c r="W1010" s="46"/>
      <c r="X1010" s="48"/>
      <c r="Y1010" s="48"/>
      <c r="Z1010" s="157"/>
      <c r="AA1010" s="47"/>
      <c r="AB1010" s="97"/>
      <c r="AC1010" s="49"/>
      <c r="AD1010" s="49"/>
      <c r="AE1010" s="49"/>
      <c r="AF1010" s="49"/>
      <c r="AG1010" s="49"/>
      <c r="AH1010" s="47"/>
      <c r="AI1010" s="47"/>
      <c r="AJ1010" s="47"/>
      <c r="AK1010" s="190"/>
      <c r="AL1010" s="190"/>
      <c r="AM1010" s="190"/>
      <c r="AN1010" s="190"/>
      <c r="AO1010" s="190"/>
      <c r="AP1010" s="151"/>
      <c r="AQ1010" s="322"/>
      <c r="AR1010" s="322"/>
      <c r="AS1010" s="322"/>
      <c r="AT1010" s="47"/>
      <c r="AU1010" s="47"/>
      <c r="AV1010" s="47"/>
      <c r="AW1010" s="47"/>
      <c r="AX1010" s="322"/>
      <c r="AY1010" s="98"/>
      <c r="AZ1010" s="98"/>
      <c r="BA1010" s="47"/>
      <c r="BB1010" s="47"/>
      <c r="BC1010" s="47"/>
      <c r="BD1010" s="47"/>
      <c r="BE1010" s="97"/>
      <c r="BF1010" s="49"/>
      <c r="BG1010" s="239"/>
      <c r="BH1010" s="342"/>
      <c r="BI1010" s="49"/>
      <c r="BJ1010" s="49"/>
      <c r="BK1010" s="49"/>
      <c r="BL1010" s="49"/>
      <c r="BM1010" s="49"/>
      <c r="BN1010" s="47"/>
      <c r="BO1010" s="49"/>
      <c r="BP1010" s="49"/>
      <c r="BQ1010" s="49"/>
      <c r="BR1010" s="323"/>
      <c r="BS1010" s="323"/>
      <c r="BT1010" s="323"/>
      <c r="BU1010" s="49"/>
      <c r="BV1010" s="49"/>
      <c r="BW1010" s="97"/>
      <c r="BX1010" s="97"/>
      <c r="BY1010" s="97"/>
      <c r="BZ1010" s="97"/>
      <c r="CA1010" s="49"/>
      <c r="CB1010" s="49"/>
      <c r="CC1010" s="49"/>
      <c r="CD1010" s="49"/>
      <c r="CE1010" s="49"/>
      <c r="CF1010" s="49"/>
      <c r="CG1010" s="49"/>
      <c r="CH1010" s="49"/>
      <c r="CI1010" s="97"/>
      <c r="CJ1010" s="97"/>
      <c r="CK1010" s="97"/>
      <c r="CL1010" s="97"/>
      <c r="CM1010" s="335"/>
      <c r="CN1010" s="337"/>
      <c r="CO1010" s="315" t="str">
        <f>IF(Формулы!R1010&gt;V1010,"22-?,Дата 14 - Прибыл из УФСИН; ","")&amp;IF(Формулы!Q1010&gt;Y1010,"25-?,Дата 13 - Выбыл в УФСИН;","")&amp;IF(YEAR(ДАННЫЕ!$F$1)=YEAR(ДАННЫЕ!B1010),IF(AT1010&gt;0,"","40-?, вявлен в текущем году! "),"")&amp;IF(YEAR($F$1)=YEAR(W1010),IF(X1010+Y1010&gt;0,"","23-стоит, 24,25 - куда выбыл? "),"")&amp;IF(X1010+Y1010&gt;0,IF(YEAR($F$1)=YEAR(W1010),"","24+25&gt;0? 23 - когда выбыл? "),"")&amp;IF(BA1010&lt;BB1010,"47&gt;=48; ","")&amp;IF(BA1010&lt;BC1010,"47&gt;=49; ","")&amp;IF(BA1010&lt;BD1010,"47&gt;=50; ","")&amp;IF(BE1010&gt;0,IF(BF1010&gt;0,IF(AU1010&gt;AV1010,"","41 и 42 - ? (51 и 52 &gt; 0);"),"51 &gt; 0 52 - ?;"),"")&amp;IF(AU1010&gt;0,IF(AV1010&gt;AU1010,"41&gt;42;","")&amp;IF(BE1010&gt;0,"","41&gt;0 51-?;"),"")&amp;IF(BF1010&gt;0,IF(BE1010&gt;0,"","52&gt;0 51-?;"),"")&amp;IF(AW1010&gt;=AX1010,"","43&gt;44;")&amp;IF(CA1010&gt;0,IF(AW1010&gt;0,"","71 &gt; 0 43-?;"),"")</f>
        <v/>
      </c>
    </row>
    <row r="1011" spans="1:93" ht="12" x14ac:dyDescent="0.2">
      <c r="A1011" s="45"/>
      <c r="B1011" s="46"/>
      <c r="C1011" s="121"/>
      <c r="D1011" s="121"/>
      <c r="E1011" s="336"/>
      <c r="F1011" s="122"/>
      <c r="G1011" s="46"/>
      <c r="H1011" s="45"/>
      <c r="I1011" s="45"/>
      <c r="J1011" s="45"/>
      <c r="K1011" s="45"/>
      <c r="L1011" s="45"/>
      <c r="M1011" s="46"/>
      <c r="N1011" s="46"/>
      <c r="O1011" s="48"/>
      <c r="P1011" s="48"/>
      <c r="Q1011" s="46"/>
      <c r="R1011" s="48"/>
      <c r="S1011" s="48"/>
      <c r="T1011" s="48"/>
      <c r="U1011" s="48"/>
      <c r="V1011" s="48"/>
      <c r="W1011" s="46"/>
      <c r="X1011" s="48"/>
      <c r="Y1011" s="48"/>
      <c r="Z1011" s="157"/>
      <c r="AA1011" s="47"/>
      <c r="AB1011" s="97"/>
      <c r="AC1011" s="49"/>
      <c r="AD1011" s="49"/>
      <c r="AE1011" s="49"/>
      <c r="AF1011" s="49"/>
      <c r="AG1011" s="49"/>
      <c r="AH1011" s="47"/>
      <c r="AI1011" s="47"/>
      <c r="AJ1011" s="47"/>
      <c r="AK1011" s="190"/>
      <c r="AL1011" s="190"/>
      <c r="AM1011" s="190"/>
      <c r="AN1011" s="190"/>
      <c r="AO1011" s="190"/>
      <c r="AP1011" s="151"/>
      <c r="AQ1011" s="322"/>
      <c r="AR1011" s="322"/>
      <c r="AS1011" s="322"/>
      <c r="AT1011" s="47"/>
      <c r="AU1011" s="47"/>
      <c r="AV1011" s="47"/>
      <c r="AW1011" s="47"/>
      <c r="AX1011" s="322"/>
      <c r="AY1011" s="98"/>
      <c r="AZ1011" s="98"/>
      <c r="BA1011" s="47"/>
      <c r="BB1011" s="47"/>
      <c r="BC1011" s="47"/>
      <c r="BD1011" s="47"/>
      <c r="BE1011" s="97"/>
      <c r="BF1011" s="49"/>
      <c r="BG1011" s="239"/>
      <c r="BH1011" s="342"/>
      <c r="BI1011" s="49"/>
      <c r="BJ1011" s="49"/>
      <c r="BK1011" s="49"/>
      <c r="BL1011" s="49"/>
      <c r="BM1011" s="49"/>
      <c r="BN1011" s="47"/>
      <c r="BO1011" s="49"/>
      <c r="BP1011" s="49"/>
      <c r="BQ1011" s="49"/>
      <c r="BR1011" s="323"/>
      <c r="BS1011" s="323"/>
      <c r="BT1011" s="323"/>
      <c r="BU1011" s="49"/>
      <c r="BV1011" s="49"/>
      <c r="BW1011" s="97"/>
      <c r="BX1011" s="97"/>
      <c r="BY1011" s="97"/>
      <c r="BZ1011" s="97"/>
      <c r="CA1011" s="49"/>
      <c r="CB1011" s="49"/>
      <c r="CC1011" s="49"/>
      <c r="CD1011" s="49"/>
      <c r="CE1011" s="49"/>
      <c r="CF1011" s="49"/>
      <c r="CG1011" s="49"/>
      <c r="CH1011" s="49"/>
      <c r="CI1011" s="97"/>
      <c r="CJ1011" s="97"/>
      <c r="CK1011" s="97"/>
      <c r="CL1011" s="97"/>
      <c r="CM1011" s="335"/>
      <c r="CN1011" s="337"/>
      <c r="CO1011" s="315" t="str">
        <f>IF(Формулы!R1011&gt;V1011,"22-?,Дата 14 - Прибыл из УФСИН; ","")&amp;IF(Формулы!Q1011&gt;Y1011,"25-?,Дата 13 - Выбыл в УФСИН;","")&amp;IF(YEAR(ДАННЫЕ!$F$1)=YEAR(ДАННЫЕ!B1011),IF(AT1011&gt;0,"","40-?, вявлен в текущем году! "),"")&amp;IF(YEAR($F$1)=YEAR(W1011),IF(X1011+Y1011&gt;0,"","23-стоит, 24,25 - куда выбыл? "),"")&amp;IF(X1011+Y1011&gt;0,IF(YEAR($F$1)=YEAR(W1011),"","24+25&gt;0? 23 - когда выбыл? "),"")&amp;IF(BA1011&lt;BB1011,"47&gt;=48; ","")&amp;IF(BA1011&lt;BC1011,"47&gt;=49; ","")&amp;IF(BA1011&lt;BD1011,"47&gt;=50; ","")&amp;IF(BE1011&gt;0,IF(BF1011&gt;0,IF(AU1011&gt;AV1011,"","41 и 42 - ? (51 и 52 &gt; 0);"),"51 &gt; 0 52 - ?;"),"")&amp;IF(AU1011&gt;0,IF(AV1011&gt;AU1011,"41&gt;42;","")&amp;IF(BE1011&gt;0,"","41&gt;0 51-?;"),"")&amp;IF(BF1011&gt;0,IF(BE1011&gt;0,"","52&gt;0 51-?;"),"")&amp;IF(AW1011&gt;=AX1011,"","43&gt;44;")&amp;IF(CA1011&gt;0,IF(AW1011&gt;0,"","71 &gt; 0 43-?;"),"")</f>
        <v/>
      </c>
    </row>
    <row r="1012" spans="1:93" ht="12" x14ac:dyDescent="0.2">
      <c r="A1012" s="45"/>
      <c r="B1012" s="46"/>
      <c r="C1012" s="121"/>
      <c r="D1012" s="121"/>
      <c r="E1012" s="336"/>
      <c r="F1012" s="122"/>
      <c r="G1012" s="46"/>
      <c r="H1012" s="45"/>
      <c r="I1012" s="45"/>
      <c r="J1012" s="45"/>
      <c r="K1012" s="45"/>
      <c r="L1012" s="45"/>
      <c r="M1012" s="46"/>
      <c r="N1012" s="46"/>
      <c r="O1012" s="48"/>
      <c r="P1012" s="48"/>
      <c r="Q1012" s="46"/>
      <c r="R1012" s="48"/>
      <c r="S1012" s="48"/>
      <c r="T1012" s="48"/>
      <c r="U1012" s="48"/>
      <c r="V1012" s="48"/>
      <c r="W1012" s="46"/>
      <c r="X1012" s="48"/>
      <c r="Y1012" s="48"/>
      <c r="Z1012" s="157"/>
      <c r="AA1012" s="47"/>
      <c r="AB1012" s="97"/>
      <c r="AC1012" s="49"/>
      <c r="AD1012" s="49"/>
      <c r="AE1012" s="49"/>
      <c r="AF1012" s="49"/>
      <c r="AG1012" s="49"/>
      <c r="AH1012" s="47"/>
      <c r="AI1012" s="47"/>
      <c r="AJ1012" s="47"/>
      <c r="AK1012" s="190"/>
      <c r="AL1012" s="190"/>
      <c r="AM1012" s="190"/>
      <c r="AN1012" s="190"/>
      <c r="AO1012" s="190"/>
      <c r="AP1012" s="151"/>
      <c r="AQ1012" s="322"/>
      <c r="AR1012" s="322"/>
      <c r="AS1012" s="322"/>
      <c r="AT1012" s="47"/>
      <c r="AU1012" s="47"/>
      <c r="AV1012" s="47"/>
      <c r="AW1012" s="47"/>
      <c r="AX1012" s="322"/>
      <c r="AY1012" s="98"/>
      <c r="AZ1012" s="98"/>
      <c r="BA1012" s="47"/>
      <c r="BB1012" s="47"/>
      <c r="BC1012" s="47"/>
      <c r="BD1012" s="47"/>
      <c r="BE1012" s="97"/>
      <c r="BF1012" s="49"/>
      <c r="BG1012" s="239"/>
      <c r="BH1012" s="342"/>
      <c r="BI1012" s="49"/>
      <c r="BJ1012" s="49"/>
      <c r="BK1012" s="49"/>
      <c r="BL1012" s="49"/>
      <c r="BM1012" s="49"/>
      <c r="BN1012" s="47"/>
      <c r="BO1012" s="49"/>
      <c r="BP1012" s="49"/>
      <c r="BQ1012" s="49"/>
      <c r="BR1012" s="323"/>
      <c r="BS1012" s="323"/>
      <c r="BT1012" s="323"/>
      <c r="BU1012" s="49"/>
      <c r="BV1012" s="49"/>
      <c r="BW1012" s="97"/>
      <c r="BX1012" s="97"/>
      <c r="BY1012" s="97"/>
      <c r="BZ1012" s="97"/>
      <c r="CA1012" s="49"/>
      <c r="CB1012" s="49"/>
      <c r="CC1012" s="49"/>
      <c r="CD1012" s="49"/>
      <c r="CE1012" s="49"/>
      <c r="CF1012" s="49"/>
      <c r="CG1012" s="49"/>
      <c r="CH1012" s="49"/>
      <c r="CI1012" s="97"/>
      <c r="CJ1012" s="97"/>
      <c r="CK1012" s="97"/>
      <c r="CL1012" s="97"/>
      <c r="CM1012" s="335"/>
      <c r="CN1012" s="337"/>
      <c r="CO1012" s="315" t="str">
        <f>IF(Формулы!R1012&gt;V1012,"22-?,Дата 14 - Прибыл из УФСИН; ","")&amp;IF(Формулы!Q1012&gt;Y1012,"25-?,Дата 13 - Выбыл в УФСИН;","")&amp;IF(YEAR(ДАННЫЕ!$F$1)=YEAR(ДАННЫЕ!B1012),IF(AT1012&gt;0,"","40-?, вявлен в текущем году! "),"")&amp;IF(YEAR($F$1)=YEAR(W1012),IF(X1012+Y1012&gt;0,"","23-стоит, 24,25 - куда выбыл? "),"")&amp;IF(X1012+Y1012&gt;0,IF(YEAR($F$1)=YEAR(W1012),"","24+25&gt;0? 23 - когда выбыл? "),"")&amp;IF(BA1012&lt;BB1012,"47&gt;=48; ","")&amp;IF(BA1012&lt;BC1012,"47&gt;=49; ","")&amp;IF(BA1012&lt;BD1012,"47&gt;=50; ","")&amp;IF(BE1012&gt;0,IF(BF1012&gt;0,IF(AU1012&gt;AV1012,"","41 и 42 - ? (51 и 52 &gt; 0);"),"51 &gt; 0 52 - ?;"),"")&amp;IF(AU1012&gt;0,IF(AV1012&gt;AU1012,"41&gt;42;","")&amp;IF(BE1012&gt;0,"","41&gt;0 51-?;"),"")&amp;IF(BF1012&gt;0,IF(BE1012&gt;0,"","52&gt;0 51-?;"),"")&amp;IF(AW1012&gt;=AX1012,"","43&gt;44;")&amp;IF(CA1012&gt;0,IF(AW1012&gt;0,"","71 &gt; 0 43-?;"),"")</f>
        <v/>
      </c>
    </row>
    <row r="1013" spans="1:93" ht="12" x14ac:dyDescent="0.2">
      <c r="A1013" s="45"/>
      <c r="B1013" s="46"/>
      <c r="C1013" s="121"/>
      <c r="D1013" s="121"/>
      <c r="E1013" s="336"/>
      <c r="F1013" s="122"/>
      <c r="G1013" s="46"/>
      <c r="H1013" s="45"/>
      <c r="I1013" s="45"/>
      <c r="J1013" s="45"/>
      <c r="K1013" s="45"/>
      <c r="L1013" s="45"/>
      <c r="M1013" s="46"/>
      <c r="N1013" s="46"/>
      <c r="O1013" s="48"/>
      <c r="P1013" s="48"/>
      <c r="Q1013" s="46"/>
      <c r="R1013" s="48"/>
      <c r="S1013" s="48"/>
      <c r="T1013" s="48"/>
      <c r="U1013" s="48"/>
      <c r="V1013" s="48"/>
      <c r="W1013" s="46"/>
      <c r="X1013" s="48"/>
      <c r="Y1013" s="48"/>
      <c r="Z1013" s="157"/>
      <c r="AA1013" s="47"/>
      <c r="AB1013" s="97"/>
      <c r="AC1013" s="49"/>
      <c r="AD1013" s="49"/>
      <c r="AE1013" s="49"/>
      <c r="AF1013" s="49"/>
      <c r="AG1013" s="49"/>
      <c r="AH1013" s="47"/>
      <c r="AI1013" s="47"/>
      <c r="AJ1013" s="47"/>
      <c r="AK1013" s="190"/>
      <c r="AL1013" s="190"/>
      <c r="AM1013" s="190"/>
      <c r="AN1013" s="190"/>
      <c r="AO1013" s="190"/>
      <c r="AP1013" s="151"/>
      <c r="AQ1013" s="322"/>
      <c r="AR1013" s="322"/>
      <c r="AS1013" s="322"/>
      <c r="AT1013" s="47"/>
      <c r="AU1013" s="47"/>
      <c r="AV1013" s="47"/>
      <c r="AW1013" s="47"/>
      <c r="AX1013" s="322"/>
      <c r="AY1013" s="98"/>
      <c r="AZ1013" s="98"/>
      <c r="BA1013" s="47"/>
      <c r="BB1013" s="47"/>
      <c r="BC1013" s="47"/>
      <c r="BD1013" s="47"/>
      <c r="BE1013" s="97"/>
      <c r="BF1013" s="49"/>
      <c r="BG1013" s="239"/>
      <c r="BH1013" s="342"/>
      <c r="BI1013" s="49"/>
      <c r="BJ1013" s="49"/>
      <c r="BK1013" s="49"/>
      <c r="BL1013" s="49"/>
      <c r="BM1013" s="49"/>
      <c r="BN1013" s="47"/>
      <c r="BO1013" s="49"/>
      <c r="BP1013" s="49"/>
      <c r="BQ1013" s="49"/>
      <c r="BR1013" s="323"/>
      <c r="BS1013" s="323"/>
      <c r="BT1013" s="323"/>
      <c r="BU1013" s="49"/>
      <c r="BV1013" s="49"/>
      <c r="BW1013" s="97"/>
      <c r="BX1013" s="97"/>
      <c r="BY1013" s="97"/>
      <c r="BZ1013" s="97"/>
      <c r="CA1013" s="49"/>
      <c r="CB1013" s="49"/>
      <c r="CC1013" s="49"/>
      <c r="CD1013" s="49"/>
      <c r="CE1013" s="49"/>
      <c r="CF1013" s="49"/>
      <c r="CG1013" s="49"/>
      <c r="CH1013" s="49"/>
      <c r="CI1013" s="97"/>
      <c r="CJ1013" s="97"/>
      <c r="CK1013" s="97"/>
      <c r="CL1013" s="97"/>
      <c r="CM1013" s="335"/>
      <c r="CN1013" s="337"/>
      <c r="CO1013" s="315" t="str">
        <f>IF(Формулы!R1013&gt;V1013,"22-?,Дата 14 - Прибыл из УФСИН; ","")&amp;IF(Формулы!Q1013&gt;Y1013,"25-?,Дата 13 - Выбыл в УФСИН;","")&amp;IF(YEAR(ДАННЫЕ!$F$1)=YEAR(ДАННЫЕ!B1013),IF(AT1013&gt;0,"","40-?, вявлен в текущем году! "),"")&amp;IF(YEAR($F$1)=YEAR(W1013),IF(X1013+Y1013&gt;0,"","23-стоит, 24,25 - куда выбыл? "),"")&amp;IF(X1013+Y1013&gt;0,IF(YEAR($F$1)=YEAR(W1013),"","24+25&gt;0? 23 - когда выбыл? "),"")&amp;IF(BA1013&lt;BB1013,"47&gt;=48; ","")&amp;IF(BA1013&lt;BC1013,"47&gt;=49; ","")&amp;IF(BA1013&lt;BD1013,"47&gt;=50; ","")&amp;IF(BE1013&gt;0,IF(BF1013&gt;0,IF(AU1013&gt;AV1013,"","41 и 42 - ? (51 и 52 &gt; 0);"),"51 &gt; 0 52 - ?;"),"")&amp;IF(AU1013&gt;0,IF(AV1013&gt;AU1013,"41&gt;42;","")&amp;IF(BE1013&gt;0,"","41&gt;0 51-?;"),"")&amp;IF(BF1013&gt;0,IF(BE1013&gt;0,"","52&gt;0 51-?;"),"")&amp;IF(AW1013&gt;=AX1013,"","43&gt;44;")&amp;IF(CA1013&gt;0,IF(AW1013&gt;0,"","71 &gt; 0 43-?;"),"")</f>
        <v/>
      </c>
    </row>
    <row r="1014" spans="1:93" ht="12" x14ac:dyDescent="0.2">
      <c r="A1014" s="45"/>
      <c r="B1014" s="46"/>
      <c r="C1014" s="121"/>
      <c r="D1014" s="121"/>
      <c r="E1014" s="336"/>
      <c r="F1014" s="122"/>
      <c r="G1014" s="46"/>
      <c r="H1014" s="45"/>
      <c r="I1014" s="45"/>
      <c r="J1014" s="45"/>
      <c r="K1014" s="45"/>
      <c r="L1014" s="45"/>
      <c r="M1014" s="46"/>
      <c r="N1014" s="46"/>
      <c r="O1014" s="48"/>
      <c r="P1014" s="48"/>
      <c r="Q1014" s="46"/>
      <c r="R1014" s="48"/>
      <c r="S1014" s="48"/>
      <c r="T1014" s="48"/>
      <c r="U1014" s="48"/>
      <c r="V1014" s="48"/>
      <c r="W1014" s="46"/>
      <c r="X1014" s="48"/>
      <c r="Y1014" s="48"/>
      <c r="Z1014" s="157"/>
      <c r="AA1014" s="47"/>
      <c r="AB1014" s="97"/>
      <c r="AC1014" s="49"/>
      <c r="AD1014" s="49"/>
      <c r="AE1014" s="49"/>
      <c r="AF1014" s="49"/>
      <c r="AG1014" s="49"/>
      <c r="AH1014" s="47"/>
      <c r="AI1014" s="47"/>
      <c r="AJ1014" s="47"/>
      <c r="AK1014" s="190"/>
      <c r="AL1014" s="190"/>
      <c r="AM1014" s="190"/>
      <c r="AN1014" s="190"/>
      <c r="AO1014" s="190"/>
      <c r="AP1014" s="151"/>
      <c r="AQ1014" s="322"/>
      <c r="AR1014" s="322"/>
      <c r="AS1014" s="322"/>
      <c r="AT1014" s="47"/>
      <c r="AU1014" s="47"/>
      <c r="AV1014" s="47"/>
      <c r="AW1014" s="47"/>
      <c r="AX1014" s="322"/>
      <c r="AY1014" s="98"/>
      <c r="AZ1014" s="98"/>
      <c r="BA1014" s="47"/>
      <c r="BB1014" s="47"/>
      <c r="BC1014" s="47"/>
      <c r="BD1014" s="47"/>
      <c r="BE1014" s="97"/>
      <c r="BF1014" s="49"/>
      <c r="BG1014" s="239"/>
      <c r="BH1014" s="342"/>
      <c r="BI1014" s="49"/>
      <c r="BJ1014" s="49"/>
      <c r="BK1014" s="49"/>
      <c r="BL1014" s="49"/>
      <c r="BM1014" s="49"/>
      <c r="BN1014" s="47"/>
      <c r="BO1014" s="49"/>
      <c r="BP1014" s="49"/>
      <c r="BQ1014" s="49"/>
      <c r="BR1014" s="323"/>
      <c r="BS1014" s="323"/>
      <c r="BT1014" s="323"/>
      <c r="BU1014" s="49"/>
      <c r="BV1014" s="49"/>
      <c r="BW1014" s="97"/>
      <c r="BX1014" s="97"/>
      <c r="BY1014" s="97"/>
      <c r="BZ1014" s="97"/>
      <c r="CA1014" s="49"/>
      <c r="CB1014" s="49"/>
      <c r="CC1014" s="49"/>
      <c r="CD1014" s="49"/>
      <c r="CE1014" s="49"/>
      <c r="CF1014" s="49"/>
      <c r="CG1014" s="49"/>
      <c r="CH1014" s="49"/>
      <c r="CI1014" s="97"/>
      <c r="CJ1014" s="97"/>
      <c r="CK1014" s="97"/>
      <c r="CL1014" s="97"/>
      <c r="CM1014" s="335"/>
      <c r="CN1014" s="337"/>
      <c r="CO1014" s="315" t="str">
        <f>IF(Формулы!R1014&gt;V1014,"22-?,Дата 14 - Прибыл из УФСИН; ","")&amp;IF(Формулы!Q1014&gt;Y1014,"25-?,Дата 13 - Выбыл в УФСИН;","")&amp;IF(YEAR(ДАННЫЕ!$F$1)=YEAR(ДАННЫЕ!B1014),IF(AT1014&gt;0,"","40-?, вявлен в текущем году! "),"")&amp;IF(YEAR($F$1)=YEAR(W1014),IF(X1014+Y1014&gt;0,"","23-стоит, 24,25 - куда выбыл? "),"")&amp;IF(X1014+Y1014&gt;0,IF(YEAR($F$1)=YEAR(W1014),"","24+25&gt;0? 23 - когда выбыл? "),"")&amp;IF(BA1014&lt;BB1014,"47&gt;=48; ","")&amp;IF(BA1014&lt;BC1014,"47&gt;=49; ","")&amp;IF(BA1014&lt;BD1014,"47&gt;=50; ","")&amp;IF(BE1014&gt;0,IF(BF1014&gt;0,IF(AU1014&gt;AV1014,"","41 и 42 - ? (51 и 52 &gt; 0);"),"51 &gt; 0 52 - ?;"),"")&amp;IF(AU1014&gt;0,IF(AV1014&gt;AU1014,"41&gt;42;","")&amp;IF(BE1014&gt;0,"","41&gt;0 51-?;"),"")&amp;IF(BF1014&gt;0,IF(BE1014&gt;0,"","52&gt;0 51-?;"),"")&amp;IF(AW1014&gt;=AX1014,"","43&gt;44;")&amp;IF(CA1014&gt;0,IF(AW1014&gt;0,"","71 &gt; 0 43-?;"),"")</f>
        <v/>
      </c>
    </row>
    <row r="1015" spans="1:93" ht="12" x14ac:dyDescent="0.2">
      <c r="A1015" s="45"/>
      <c r="B1015" s="46"/>
      <c r="C1015" s="121"/>
      <c r="D1015" s="121"/>
      <c r="E1015" s="336"/>
      <c r="F1015" s="122"/>
      <c r="G1015" s="46"/>
      <c r="H1015" s="45"/>
      <c r="I1015" s="45"/>
      <c r="J1015" s="45"/>
      <c r="K1015" s="45"/>
      <c r="L1015" s="45"/>
      <c r="M1015" s="46"/>
      <c r="N1015" s="46"/>
      <c r="O1015" s="48"/>
      <c r="P1015" s="48"/>
      <c r="Q1015" s="46"/>
      <c r="R1015" s="48"/>
      <c r="S1015" s="48"/>
      <c r="T1015" s="48"/>
      <c r="U1015" s="48"/>
      <c r="V1015" s="48"/>
      <c r="W1015" s="46"/>
      <c r="X1015" s="48"/>
      <c r="Y1015" s="48"/>
      <c r="Z1015" s="157"/>
      <c r="AA1015" s="47"/>
      <c r="AB1015" s="97"/>
      <c r="AC1015" s="49"/>
      <c r="AD1015" s="49"/>
      <c r="AE1015" s="49"/>
      <c r="AF1015" s="49"/>
      <c r="AG1015" s="49"/>
      <c r="AH1015" s="47"/>
      <c r="AI1015" s="47"/>
      <c r="AJ1015" s="47"/>
      <c r="AK1015" s="190"/>
      <c r="AL1015" s="190"/>
      <c r="AM1015" s="190"/>
      <c r="AN1015" s="190"/>
      <c r="AO1015" s="190"/>
      <c r="AP1015" s="151"/>
      <c r="AQ1015" s="322"/>
      <c r="AR1015" s="322"/>
      <c r="AS1015" s="322"/>
      <c r="AT1015" s="47"/>
      <c r="AU1015" s="47"/>
      <c r="AV1015" s="47"/>
      <c r="AW1015" s="47"/>
      <c r="AX1015" s="322"/>
      <c r="AY1015" s="98"/>
      <c r="AZ1015" s="98"/>
      <c r="BA1015" s="47"/>
      <c r="BB1015" s="47"/>
      <c r="BC1015" s="47"/>
      <c r="BD1015" s="47"/>
      <c r="BE1015" s="97"/>
      <c r="BF1015" s="49"/>
      <c r="BG1015" s="239"/>
      <c r="BH1015" s="342"/>
      <c r="BI1015" s="49"/>
      <c r="BJ1015" s="49"/>
      <c r="BK1015" s="49"/>
      <c r="BL1015" s="49"/>
      <c r="BM1015" s="49"/>
      <c r="BN1015" s="47"/>
      <c r="BO1015" s="49"/>
      <c r="BP1015" s="49"/>
      <c r="BQ1015" s="49"/>
      <c r="BR1015" s="323"/>
      <c r="BS1015" s="323"/>
      <c r="BT1015" s="323"/>
      <c r="BU1015" s="49"/>
      <c r="BV1015" s="49"/>
      <c r="BW1015" s="97"/>
      <c r="BX1015" s="97"/>
      <c r="BY1015" s="97"/>
      <c r="BZ1015" s="97"/>
      <c r="CA1015" s="49"/>
      <c r="CB1015" s="49"/>
      <c r="CC1015" s="49"/>
      <c r="CD1015" s="49"/>
      <c r="CE1015" s="49"/>
      <c r="CF1015" s="49"/>
      <c r="CG1015" s="49"/>
      <c r="CH1015" s="49"/>
      <c r="CI1015" s="97"/>
      <c r="CJ1015" s="97"/>
      <c r="CK1015" s="97"/>
      <c r="CL1015" s="97"/>
      <c r="CM1015" s="335"/>
      <c r="CN1015" s="337"/>
      <c r="CO1015" s="315" t="str">
        <f>IF(Формулы!R1015&gt;V1015,"22-?,Дата 14 - Прибыл из УФСИН; ","")&amp;IF(Формулы!Q1015&gt;Y1015,"25-?,Дата 13 - Выбыл в УФСИН;","")&amp;IF(YEAR(ДАННЫЕ!$F$1)=YEAR(ДАННЫЕ!B1015),IF(AT1015&gt;0,"","40-?, вявлен в текущем году! "),"")&amp;IF(YEAR($F$1)=YEAR(W1015),IF(X1015+Y1015&gt;0,"","23-стоит, 24,25 - куда выбыл? "),"")&amp;IF(X1015+Y1015&gt;0,IF(YEAR($F$1)=YEAR(W1015),"","24+25&gt;0? 23 - когда выбыл? "),"")&amp;IF(BA1015&lt;BB1015,"47&gt;=48; ","")&amp;IF(BA1015&lt;BC1015,"47&gt;=49; ","")&amp;IF(BA1015&lt;BD1015,"47&gt;=50; ","")&amp;IF(BE1015&gt;0,IF(BF1015&gt;0,IF(AU1015&gt;AV1015,"","41 и 42 - ? (51 и 52 &gt; 0);"),"51 &gt; 0 52 - ?;"),"")&amp;IF(AU1015&gt;0,IF(AV1015&gt;AU1015,"41&gt;42;","")&amp;IF(BE1015&gt;0,"","41&gt;0 51-?;"),"")&amp;IF(BF1015&gt;0,IF(BE1015&gt;0,"","52&gt;0 51-?;"),"")&amp;IF(AW1015&gt;=AX1015,"","43&gt;44;")&amp;IF(CA1015&gt;0,IF(AW1015&gt;0,"","71 &gt; 0 43-?;"),"")</f>
        <v/>
      </c>
    </row>
    <row r="1016" spans="1:93" ht="12" x14ac:dyDescent="0.2">
      <c r="A1016" s="45"/>
      <c r="B1016" s="46"/>
      <c r="C1016" s="121"/>
      <c r="D1016" s="121"/>
      <c r="E1016" s="336"/>
      <c r="F1016" s="122"/>
      <c r="G1016" s="46"/>
      <c r="H1016" s="45"/>
      <c r="I1016" s="45"/>
      <c r="J1016" s="45"/>
      <c r="K1016" s="45"/>
      <c r="L1016" s="45"/>
      <c r="M1016" s="46"/>
      <c r="N1016" s="46"/>
      <c r="O1016" s="48"/>
      <c r="P1016" s="48"/>
      <c r="Q1016" s="46"/>
      <c r="R1016" s="48"/>
      <c r="S1016" s="48"/>
      <c r="T1016" s="48"/>
      <c r="U1016" s="48"/>
      <c r="V1016" s="48"/>
      <c r="W1016" s="46"/>
      <c r="X1016" s="48"/>
      <c r="Y1016" s="48"/>
      <c r="Z1016" s="157"/>
      <c r="AA1016" s="47"/>
      <c r="AB1016" s="97"/>
      <c r="AC1016" s="49"/>
      <c r="AD1016" s="49"/>
      <c r="AE1016" s="49"/>
      <c r="AF1016" s="49"/>
      <c r="AG1016" s="49"/>
      <c r="AH1016" s="47"/>
      <c r="AI1016" s="47"/>
      <c r="AJ1016" s="47"/>
      <c r="AK1016" s="190"/>
      <c r="AL1016" s="190"/>
      <c r="AM1016" s="190"/>
      <c r="AN1016" s="190"/>
      <c r="AO1016" s="190"/>
      <c r="AP1016" s="151"/>
      <c r="AQ1016" s="322"/>
      <c r="AR1016" s="322"/>
      <c r="AS1016" s="322"/>
      <c r="AT1016" s="47"/>
      <c r="AU1016" s="47"/>
      <c r="AV1016" s="47"/>
      <c r="AW1016" s="47"/>
      <c r="AX1016" s="322"/>
      <c r="AY1016" s="98"/>
      <c r="AZ1016" s="98"/>
      <c r="BA1016" s="47"/>
      <c r="BB1016" s="47"/>
      <c r="BC1016" s="47"/>
      <c r="BD1016" s="47"/>
      <c r="BE1016" s="97"/>
      <c r="BF1016" s="49"/>
      <c r="BG1016" s="239"/>
      <c r="BH1016" s="342"/>
      <c r="BI1016" s="49"/>
      <c r="BJ1016" s="49"/>
      <c r="BK1016" s="49"/>
      <c r="BL1016" s="49"/>
      <c r="BM1016" s="49"/>
      <c r="BN1016" s="47"/>
      <c r="BO1016" s="49"/>
      <c r="BP1016" s="49"/>
      <c r="BQ1016" s="49"/>
      <c r="BR1016" s="323"/>
      <c r="BS1016" s="323"/>
      <c r="BT1016" s="323"/>
      <c r="BU1016" s="49"/>
      <c r="BV1016" s="49"/>
      <c r="BW1016" s="97"/>
      <c r="BX1016" s="97"/>
      <c r="BY1016" s="97"/>
      <c r="BZ1016" s="97"/>
      <c r="CA1016" s="49"/>
      <c r="CB1016" s="49"/>
      <c r="CC1016" s="49"/>
      <c r="CD1016" s="49"/>
      <c r="CE1016" s="49"/>
      <c r="CF1016" s="49"/>
      <c r="CG1016" s="49"/>
      <c r="CH1016" s="49"/>
      <c r="CI1016" s="97"/>
      <c r="CJ1016" s="97"/>
      <c r="CK1016" s="97"/>
      <c r="CL1016" s="97"/>
      <c r="CM1016" s="335"/>
      <c r="CN1016" s="337"/>
      <c r="CO1016" s="315" t="str">
        <f>IF(Формулы!R1016&gt;V1016,"22-?,Дата 14 - Прибыл из УФСИН; ","")&amp;IF(Формулы!Q1016&gt;Y1016,"25-?,Дата 13 - Выбыл в УФСИН;","")&amp;IF(YEAR(ДАННЫЕ!$F$1)=YEAR(ДАННЫЕ!B1016),IF(AT1016&gt;0,"","40-?, вявлен в текущем году! "),"")&amp;IF(YEAR($F$1)=YEAR(W1016),IF(X1016+Y1016&gt;0,"","23-стоит, 24,25 - куда выбыл? "),"")&amp;IF(X1016+Y1016&gt;0,IF(YEAR($F$1)=YEAR(W1016),"","24+25&gt;0? 23 - когда выбыл? "),"")&amp;IF(BA1016&lt;BB1016,"47&gt;=48; ","")&amp;IF(BA1016&lt;BC1016,"47&gt;=49; ","")&amp;IF(BA1016&lt;BD1016,"47&gt;=50; ","")&amp;IF(BE1016&gt;0,IF(BF1016&gt;0,IF(AU1016&gt;AV1016,"","41 и 42 - ? (51 и 52 &gt; 0);"),"51 &gt; 0 52 - ?;"),"")&amp;IF(AU1016&gt;0,IF(AV1016&gt;AU1016,"41&gt;42;","")&amp;IF(BE1016&gt;0,"","41&gt;0 51-?;"),"")&amp;IF(BF1016&gt;0,IF(BE1016&gt;0,"","52&gt;0 51-?;"),"")&amp;IF(AW1016&gt;=AX1016,"","43&gt;44;")&amp;IF(CA1016&gt;0,IF(AW1016&gt;0,"","71 &gt; 0 43-?;"),"")</f>
        <v/>
      </c>
    </row>
    <row r="1017" spans="1:93" ht="12" x14ac:dyDescent="0.2">
      <c r="A1017" s="45"/>
      <c r="B1017" s="46"/>
      <c r="C1017" s="121"/>
      <c r="D1017" s="121"/>
      <c r="E1017" s="336"/>
      <c r="F1017" s="122"/>
      <c r="G1017" s="46"/>
      <c r="H1017" s="45"/>
      <c r="I1017" s="45"/>
      <c r="J1017" s="45"/>
      <c r="K1017" s="45"/>
      <c r="L1017" s="45"/>
      <c r="M1017" s="46"/>
      <c r="N1017" s="46"/>
      <c r="O1017" s="48"/>
      <c r="P1017" s="48"/>
      <c r="Q1017" s="46"/>
      <c r="R1017" s="48"/>
      <c r="S1017" s="48"/>
      <c r="T1017" s="48"/>
      <c r="U1017" s="48"/>
      <c r="V1017" s="48"/>
      <c r="W1017" s="46"/>
      <c r="X1017" s="48"/>
      <c r="Y1017" s="48"/>
      <c r="Z1017" s="157"/>
      <c r="AA1017" s="47"/>
      <c r="AB1017" s="97"/>
      <c r="AC1017" s="49"/>
      <c r="AD1017" s="49"/>
      <c r="AE1017" s="49"/>
      <c r="AF1017" s="49"/>
      <c r="AG1017" s="49"/>
      <c r="AH1017" s="47"/>
      <c r="AI1017" s="47"/>
      <c r="AJ1017" s="47"/>
      <c r="AK1017" s="190"/>
      <c r="AL1017" s="190"/>
      <c r="AM1017" s="190"/>
      <c r="AN1017" s="190"/>
      <c r="AO1017" s="190"/>
      <c r="AP1017" s="151"/>
      <c r="AQ1017" s="322"/>
      <c r="AR1017" s="322"/>
      <c r="AS1017" s="322"/>
      <c r="AT1017" s="47"/>
      <c r="AU1017" s="47"/>
      <c r="AV1017" s="47"/>
      <c r="AW1017" s="47"/>
      <c r="AX1017" s="322"/>
      <c r="AY1017" s="98"/>
      <c r="AZ1017" s="98"/>
      <c r="BA1017" s="47"/>
      <c r="BB1017" s="47"/>
      <c r="BC1017" s="47"/>
      <c r="BD1017" s="47"/>
      <c r="BE1017" s="97"/>
      <c r="BF1017" s="49"/>
      <c r="BG1017" s="239"/>
      <c r="BH1017" s="342"/>
      <c r="BI1017" s="49"/>
      <c r="BJ1017" s="49"/>
      <c r="BK1017" s="49"/>
      <c r="BL1017" s="49"/>
      <c r="BM1017" s="49"/>
      <c r="BN1017" s="47"/>
      <c r="BO1017" s="49"/>
      <c r="BP1017" s="49"/>
      <c r="BQ1017" s="49"/>
      <c r="BR1017" s="323"/>
      <c r="BS1017" s="323"/>
      <c r="BT1017" s="323"/>
      <c r="BU1017" s="49"/>
      <c r="BV1017" s="49"/>
      <c r="BW1017" s="97"/>
      <c r="BX1017" s="97"/>
      <c r="BY1017" s="97"/>
      <c r="BZ1017" s="97"/>
      <c r="CA1017" s="49"/>
      <c r="CB1017" s="49"/>
      <c r="CC1017" s="49"/>
      <c r="CD1017" s="49"/>
      <c r="CE1017" s="49"/>
      <c r="CF1017" s="49"/>
      <c r="CG1017" s="49"/>
      <c r="CH1017" s="49"/>
      <c r="CI1017" s="97"/>
      <c r="CJ1017" s="97"/>
      <c r="CK1017" s="97"/>
      <c r="CL1017" s="97"/>
      <c r="CM1017" s="335"/>
      <c r="CN1017" s="337"/>
      <c r="CO1017" s="315" t="str">
        <f>IF(Формулы!R1017&gt;V1017,"22-?,Дата 14 - Прибыл из УФСИН; ","")&amp;IF(Формулы!Q1017&gt;Y1017,"25-?,Дата 13 - Выбыл в УФСИН;","")&amp;IF(YEAR(ДАННЫЕ!$F$1)=YEAR(ДАННЫЕ!B1017),IF(AT1017&gt;0,"","40-?, вявлен в текущем году! "),"")&amp;IF(YEAR($F$1)=YEAR(W1017),IF(X1017+Y1017&gt;0,"","23-стоит, 24,25 - куда выбыл? "),"")&amp;IF(X1017+Y1017&gt;0,IF(YEAR($F$1)=YEAR(W1017),"","24+25&gt;0? 23 - когда выбыл? "),"")&amp;IF(BA1017&lt;BB1017,"47&gt;=48; ","")&amp;IF(BA1017&lt;BC1017,"47&gt;=49; ","")&amp;IF(BA1017&lt;BD1017,"47&gt;=50; ","")&amp;IF(BE1017&gt;0,IF(BF1017&gt;0,IF(AU1017&gt;AV1017,"","41 и 42 - ? (51 и 52 &gt; 0);"),"51 &gt; 0 52 - ?;"),"")&amp;IF(AU1017&gt;0,IF(AV1017&gt;AU1017,"41&gt;42;","")&amp;IF(BE1017&gt;0,"","41&gt;0 51-?;"),"")&amp;IF(BF1017&gt;0,IF(BE1017&gt;0,"","52&gt;0 51-?;"),"")&amp;IF(AW1017&gt;=AX1017,"","43&gt;44;")&amp;IF(CA1017&gt;0,IF(AW1017&gt;0,"","71 &gt; 0 43-?;"),"")</f>
        <v/>
      </c>
    </row>
    <row r="1018" spans="1:93" ht="12" x14ac:dyDescent="0.2">
      <c r="A1018" s="45"/>
      <c r="B1018" s="46"/>
      <c r="C1018" s="121"/>
      <c r="D1018" s="121"/>
      <c r="E1018" s="336"/>
      <c r="F1018" s="122"/>
      <c r="G1018" s="46"/>
      <c r="H1018" s="45"/>
      <c r="I1018" s="45"/>
      <c r="J1018" s="45"/>
      <c r="K1018" s="45"/>
      <c r="L1018" s="45"/>
      <c r="M1018" s="46"/>
      <c r="N1018" s="46"/>
      <c r="O1018" s="48"/>
      <c r="P1018" s="48"/>
      <c r="Q1018" s="46"/>
      <c r="R1018" s="48"/>
      <c r="S1018" s="48"/>
      <c r="T1018" s="48"/>
      <c r="U1018" s="48"/>
      <c r="V1018" s="48"/>
      <c r="W1018" s="46"/>
      <c r="X1018" s="48"/>
      <c r="Y1018" s="48"/>
      <c r="Z1018" s="157"/>
      <c r="AA1018" s="47"/>
      <c r="AB1018" s="97"/>
      <c r="AC1018" s="49"/>
      <c r="AD1018" s="49"/>
      <c r="AE1018" s="49"/>
      <c r="AF1018" s="49"/>
      <c r="AG1018" s="49"/>
      <c r="AH1018" s="47"/>
      <c r="AI1018" s="47"/>
      <c r="AJ1018" s="47"/>
      <c r="AK1018" s="190"/>
      <c r="AL1018" s="190"/>
      <c r="AM1018" s="190"/>
      <c r="AN1018" s="190"/>
      <c r="AO1018" s="190"/>
      <c r="AP1018" s="151"/>
      <c r="AQ1018" s="322"/>
      <c r="AR1018" s="322"/>
      <c r="AS1018" s="322"/>
      <c r="AT1018" s="47"/>
      <c r="AU1018" s="47"/>
      <c r="AV1018" s="47"/>
      <c r="AW1018" s="47"/>
      <c r="AX1018" s="322"/>
      <c r="AY1018" s="98"/>
      <c r="AZ1018" s="98"/>
      <c r="BA1018" s="47"/>
      <c r="BB1018" s="47"/>
      <c r="BC1018" s="47"/>
      <c r="BD1018" s="47"/>
      <c r="BE1018" s="97"/>
      <c r="BF1018" s="49"/>
      <c r="BG1018" s="239"/>
      <c r="BH1018" s="342"/>
      <c r="BI1018" s="49"/>
      <c r="BJ1018" s="49"/>
      <c r="BK1018" s="49"/>
      <c r="BL1018" s="49"/>
      <c r="BM1018" s="49"/>
      <c r="BN1018" s="47"/>
      <c r="BO1018" s="49"/>
      <c r="BP1018" s="49"/>
      <c r="BQ1018" s="49"/>
      <c r="BR1018" s="323"/>
      <c r="BS1018" s="323"/>
      <c r="BT1018" s="323"/>
      <c r="BU1018" s="49"/>
      <c r="BV1018" s="49"/>
      <c r="BW1018" s="97"/>
      <c r="BX1018" s="97"/>
      <c r="BY1018" s="97"/>
      <c r="BZ1018" s="97"/>
      <c r="CA1018" s="49"/>
      <c r="CB1018" s="49"/>
      <c r="CC1018" s="49"/>
      <c r="CD1018" s="49"/>
      <c r="CE1018" s="49"/>
      <c r="CF1018" s="49"/>
      <c r="CG1018" s="49"/>
      <c r="CH1018" s="49"/>
      <c r="CI1018" s="97"/>
      <c r="CJ1018" s="97"/>
      <c r="CK1018" s="97"/>
      <c r="CL1018" s="97"/>
      <c r="CM1018" s="335"/>
      <c r="CN1018" s="337"/>
      <c r="CO1018" s="315" t="str">
        <f>IF(Формулы!R1018&gt;V1018,"22-?,Дата 14 - Прибыл из УФСИН; ","")&amp;IF(Формулы!Q1018&gt;Y1018,"25-?,Дата 13 - Выбыл в УФСИН;","")&amp;IF(YEAR(ДАННЫЕ!$F$1)=YEAR(ДАННЫЕ!B1018),IF(AT1018&gt;0,"","40-?, вявлен в текущем году! "),"")&amp;IF(YEAR($F$1)=YEAR(W1018),IF(X1018+Y1018&gt;0,"","23-стоит, 24,25 - куда выбыл? "),"")&amp;IF(X1018+Y1018&gt;0,IF(YEAR($F$1)=YEAR(W1018),"","24+25&gt;0? 23 - когда выбыл? "),"")&amp;IF(BA1018&lt;BB1018,"47&gt;=48; ","")&amp;IF(BA1018&lt;BC1018,"47&gt;=49; ","")&amp;IF(BA1018&lt;BD1018,"47&gt;=50; ","")&amp;IF(BE1018&gt;0,IF(BF1018&gt;0,IF(AU1018&gt;AV1018,"","41 и 42 - ? (51 и 52 &gt; 0);"),"51 &gt; 0 52 - ?;"),"")&amp;IF(AU1018&gt;0,IF(AV1018&gt;AU1018,"41&gt;42;","")&amp;IF(BE1018&gt;0,"","41&gt;0 51-?;"),"")&amp;IF(BF1018&gt;0,IF(BE1018&gt;0,"","52&gt;0 51-?;"),"")&amp;IF(AW1018&gt;=AX1018,"","43&gt;44;")&amp;IF(CA1018&gt;0,IF(AW1018&gt;0,"","71 &gt; 0 43-?;"),"")</f>
        <v/>
      </c>
    </row>
    <row r="1019" spans="1:93" ht="12" x14ac:dyDescent="0.2">
      <c r="A1019" s="45"/>
      <c r="B1019" s="46"/>
      <c r="C1019" s="121"/>
      <c r="D1019" s="121"/>
      <c r="E1019" s="336"/>
      <c r="F1019" s="122"/>
      <c r="G1019" s="46"/>
      <c r="H1019" s="45"/>
      <c r="I1019" s="45"/>
      <c r="J1019" s="45"/>
      <c r="K1019" s="45"/>
      <c r="L1019" s="45"/>
      <c r="M1019" s="46"/>
      <c r="N1019" s="46"/>
      <c r="O1019" s="48"/>
      <c r="P1019" s="48"/>
      <c r="Q1019" s="46"/>
      <c r="R1019" s="48"/>
      <c r="S1019" s="48"/>
      <c r="T1019" s="48"/>
      <c r="U1019" s="48"/>
      <c r="V1019" s="48"/>
      <c r="W1019" s="46"/>
      <c r="X1019" s="48"/>
      <c r="Y1019" s="48"/>
      <c r="Z1019" s="157"/>
      <c r="AA1019" s="47"/>
      <c r="AB1019" s="97"/>
      <c r="AC1019" s="49"/>
      <c r="AD1019" s="49"/>
      <c r="AE1019" s="49"/>
      <c r="AF1019" s="49"/>
      <c r="AG1019" s="49"/>
      <c r="AH1019" s="47"/>
      <c r="AI1019" s="47"/>
      <c r="AJ1019" s="47"/>
      <c r="AK1019" s="190"/>
      <c r="AL1019" s="190"/>
      <c r="AM1019" s="190"/>
      <c r="AN1019" s="190"/>
      <c r="AO1019" s="190"/>
      <c r="AP1019" s="151"/>
      <c r="AQ1019" s="322"/>
      <c r="AR1019" s="322"/>
      <c r="AS1019" s="322"/>
      <c r="AT1019" s="47"/>
      <c r="AU1019" s="47"/>
      <c r="AV1019" s="47"/>
      <c r="AW1019" s="47"/>
      <c r="AX1019" s="322"/>
      <c r="AY1019" s="98"/>
      <c r="AZ1019" s="98"/>
      <c r="BA1019" s="47"/>
      <c r="BB1019" s="47"/>
      <c r="BC1019" s="47"/>
      <c r="BD1019" s="47"/>
      <c r="BE1019" s="97"/>
      <c r="BF1019" s="49"/>
      <c r="BG1019" s="239"/>
      <c r="BH1019" s="342"/>
      <c r="BI1019" s="49"/>
      <c r="BJ1019" s="49"/>
      <c r="BK1019" s="49"/>
      <c r="BL1019" s="49"/>
      <c r="BM1019" s="49"/>
      <c r="BN1019" s="47"/>
      <c r="BO1019" s="49"/>
      <c r="BP1019" s="49"/>
      <c r="BQ1019" s="49"/>
      <c r="BR1019" s="323"/>
      <c r="BS1019" s="323"/>
      <c r="BT1019" s="323"/>
      <c r="BU1019" s="49"/>
      <c r="BV1019" s="49"/>
      <c r="BW1019" s="97"/>
      <c r="BX1019" s="97"/>
      <c r="BY1019" s="97"/>
      <c r="BZ1019" s="97"/>
      <c r="CA1019" s="49"/>
      <c r="CB1019" s="49"/>
      <c r="CC1019" s="49"/>
      <c r="CD1019" s="49"/>
      <c r="CE1019" s="49"/>
      <c r="CF1019" s="49"/>
      <c r="CG1019" s="49"/>
      <c r="CH1019" s="49"/>
      <c r="CI1019" s="97"/>
      <c r="CJ1019" s="97"/>
      <c r="CK1019" s="97"/>
      <c r="CL1019" s="97"/>
      <c r="CM1019" s="335"/>
      <c r="CN1019" s="337"/>
      <c r="CO1019" s="315" t="str">
        <f>IF(Формулы!R1019&gt;V1019,"22-?,Дата 14 - Прибыл из УФСИН; ","")&amp;IF(Формулы!Q1019&gt;Y1019,"25-?,Дата 13 - Выбыл в УФСИН;","")&amp;IF(YEAR(ДАННЫЕ!$F$1)=YEAR(ДАННЫЕ!B1019),IF(AT1019&gt;0,"","40-?, вявлен в текущем году! "),"")&amp;IF(YEAR($F$1)=YEAR(W1019),IF(X1019+Y1019&gt;0,"","23-стоит, 24,25 - куда выбыл? "),"")&amp;IF(X1019+Y1019&gt;0,IF(YEAR($F$1)=YEAR(W1019),"","24+25&gt;0? 23 - когда выбыл? "),"")&amp;IF(BA1019&lt;BB1019,"47&gt;=48; ","")&amp;IF(BA1019&lt;BC1019,"47&gt;=49; ","")&amp;IF(BA1019&lt;BD1019,"47&gt;=50; ","")&amp;IF(BE1019&gt;0,IF(BF1019&gt;0,IF(AU1019&gt;AV1019,"","41 и 42 - ? (51 и 52 &gt; 0);"),"51 &gt; 0 52 - ?;"),"")&amp;IF(AU1019&gt;0,IF(AV1019&gt;AU1019,"41&gt;42;","")&amp;IF(BE1019&gt;0,"","41&gt;0 51-?;"),"")&amp;IF(BF1019&gt;0,IF(BE1019&gt;0,"","52&gt;0 51-?;"),"")&amp;IF(AW1019&gt;=AX1019,"","43&gt;44;")&amp;IF(CA1019&gt;0,IF(AW1019&gt;0,"","71 &gt; 0 43-?;"),"")</f>
        <v/>
      </c>
    </row>
    <row r="1020" spans="1:93" ht="12" x14ac:dyDescent="0.2">
      <c r="A1020" s="45"/>
      <c r="B1020" s="46"/>
      <c r="C1020" s="121"/>
      <c r="D1020" s="121"/>
      <c r="E1020" s="336"/>
      <c r="F1020" s="122"/>
      <c r="G1020" s="46"/>
      <c r="H1020" s="45"/>
      <c r="I1020" s="45"/>
      <c r="J1020" s="45"/>
      <c r="K1020" s="45"/>
      <c r="L1020" s="45"/>
      <c r="M1020" s="46"/>
      <c r="N1020" s="46"/>
      <c r="O1020" s="48"/>
      <c r="P1020" s="48"/>
      <c r="Q1020" s="46"/>
      <c r="R1020" s="48"/>
      <c r="S1020" s="48"/>
      <c r="T1020" s="48"/>
      <c r="U1020" s="48"/>
      <c r="V1020" s="48"/>
      <c r="W1020" s="46"/>
      <c r="X1020" s="48"/>
      <c r="Y1020" s="48"/>
      <c r="Z1020" s="157"/>
      <c r="AA1020" s="47"/>
      <c r="AB1020" s="97"/>
      <c r="AC1020" s="49"/>
      <c r="AD1020" s="49"/>
      <c r="AE1020" s="49"/>
      <c r="AF1020" s="49"/>
      <c r="AG1020" s="49"/>
      <c r="AH1020" s="47"/>
      <c r="AI1020" s="47"/>
      <c r="AJ1020" s="47"/>
      <c r="AK1020" s="190"/>
      <c r="AL1020" s="190"/>
      <c r="AM1020" s="190"/>
      <c r="AN1020" s="190"/>
      <c r="AO1020" s="190"/>
      <c r="AP1020" s="151"/>
      <c r="AQ1020" s="322"/>
      <c r="AR1020" s="322"/>
      <c r="AS1020" s="322"/>
      <c r="AT1020" s="47"/>
      <c r="AU1020" s="47"/>
      <c r="AV1020" s="47"/>
      <c r="AW1020" s="47"/>
      <c r="AX1020" s="322"/>
      <c r="AY1020" s="98"/>
      <c r="AZ1020" s="98"/>
      <c r="BA1020" s="47"/>
      <c r="BB1020" s="47"/>
      <c r="BC1020" s="47"/>
      <c r="BD1020" s="47"/>
      <c r="BE1020" s="97"/>
      <c r="BF1020" s="49"/>
      <c r="BG1020" s="239"/>
      <c r="BH1020" s="342"/>
      <c r="BI1020" s="49"/>
      <c r="BJ1020" s="49"/>
      <c r="BK1020" s="49"/>
      <c r="BL1020" s="49"/>
      <c r="BM1020" s="49"/>
      <c r="BN1020" s="47"/>
      <c r="BO1020" s="49"/>
      <c r="BP1020" s="49"/>
      <c r="BQ1020" s="49"/>
      <c r="BR1020" s="323"/>
      <c r="BS1020" s="323"/>
      <c r="BT1020" s="323"/>
      <c r="BU1020" s="49"/>
      <c r="BV1020" s="49"/>
      <c r="BW1020" s="97"/>
      <c r="BX1020" s="97"/>
      <c r="BY1020" s="97"/>
      <c r="BZ1020" s="97"/>
      <c r="CA1020" s="49"/>
      <c r="CB1020" s="49"/>
      <c r="CC1020" s="49"/>
      <c r="CD1020" s="49"/>
      <c r="CE1020" s="49"/>
      <c r="CF1020" s="49"/>
      <c r="CG1020" s="49"/>
      <c r="CH1020" s="49"/>
      <c r="CI1020" s="97"/>
      <c r="CJ1020" s="97"/>
      <c r="CK1020" s="97"/>
      <c r="CL1020" s="97"/>
      <c r="CM1020" s="335"/>
      <c r="CN1020" s="337"/>
      <c r="CO1020" s="315" t="str">
        <f>IF(Формулы!R1020&gt;V1020,"22-?,Дата 14 - Прибыл из УФСИН; ","")&amp;IF(Формулы!Q1020&gt;Y1020,"25-?,Дата 13 - Выбыл в УФСИН;","")&amp;IF(YEAR(ДАННЫЕ!$F$1)=YEAR(ДАННЫЕ!B1020),IF(AT1020&gt;0,"","40-?, вявлен в текущем году! "),"")&amp;IF(YEAR($F$1)=YEAR(W1020),IF(X1020+Y1020&gt;0,"","23-стоит, 24,25 - куда выбыл? "),"")&amp;IF(X1020+Y1020&gt;0,IF(YEAR($F$1)=YEAR(W1020),"","24+25&gt;0? 23 - когда выбыл? "),"")&amp;IF(BA1020&lt;BB1020,"47&gt;=48; ","")&amp;IF(BA1020&lt;BC1020,"47&gt;=49; ","")&amp;IF(BA1020&lt;BD1020,"47&gt;=50; ","")&amp;IF(BE1020&gt;0,IF(BF1020&gt;0,IF(AU1020&gt;AV1020,"","41 и 42 - ? (51 и 52 &gt; 0);"),"51 &gt; 0 52 - ?;"),"")&amp;IF(AU1020&gt;0,IF(AV1020&gt;AU1020,"41&gt;42;","")&amp;IF(BE1020&gt;0,"","41&gt;0 51-?;"),"")&amp;IF(BF1020&gt;0,IF(BE1020&gt;0,"","52&gt;0 51-?;"),"")&amp;IF(AW1020&gt;=AX1020,"","43&gt;44;")&amp;IF(CA1020&gt;0,IF(AW1020&gt;0,"","71 &gt; 0 43-?;"),"")</f>
        <v/>
      </c>
    </row>
    <row r="1021" spans="1:93" ht="12" x14ac:dyDescent="0.2">
      <c r="A1021" s="45"/>
      <c r="B1021" s="46"/>
      <c r="C1021" s="121"/>
      <c r="D1021" s="121"/>
      <c r="E1021" s="336"/>
      <c r="F1021" s="122"/>
      <c r="G1021" s="46"/>
      <c r="H1021" s="45"/>
      <c r="I1021" s="45"/>
      <c r="J1021" s="45"/>
      <c r="K1021" s="45"/>
      <c r="L1021" s="45"/>
      <c r="M1021" s="46"/>
      <c r="N1021" s="46"/>
      <c r="O1021" s="48"/>
      <c r="P1021" s="48"/>
      <c r="Q1021" s="46"/>
      <c r="R1021" s="48"/>
      <c r="S1021" s="48"/>
      <c r="T1021" s="48"/>
      <c r="U1021" s="48"/>
      <c r="V1021" s="48"/>
      <c r="W1021" s="46"/>
      <c r="X1021" s="48"/>
      <c r="Y1021" s="48"/>
      <c r="Z1021" s="157"/>
      <c r="AA1021" s="47"/>
      <c r="AB1021" s="97"/>
      <c r="AC1021" s="49"/>
      <c r="AD1021" s="49"/>
      <c r="AE1021" s="49"/>
      <c r="AF1021" s="49"/>
      <c r="AG1021" s="49"/>
      <c r="AH1021" s="47"/>
      <c r="AI1021" s="47"/>
      <c r="AJ1021" s="47"/>
      <c r="AK1021" s="190"/>
      <c r="AL1021" s="190"/>
      <c r="AM1021" s="190"/>
      <c r="AN1021" s="190"/>
      <c r="AO1021" s="190"/>
      <c r="AP1021" s="151"/>
      <c r="AQ1021" s="322"/>
      <c r="AR1021" s="322"/>
      <c r="AS1021" s="322"/>
      <c r="AT1021" s="47"/>
      <c r="AU1021" s="47"/>
      <c r="AV1021" s="47"/>
      <c r="AW1021" s="47"/>
      <c r="AX1021" s="322"/>
      <c r="AY1021" s="98"/>
      <c r="AZ1021" s="98"/>
      <c r="BA1021" s="47"/>
      <c r="BB1021" s="47"/>
      <c r="BC1021" s="47"/>
      <c r="BD1021" s="47"/>
      <c r="BE1021" s="97"/>
      <c r="BF1021" s="49"/>
      <c r="BG1021" s="239"/>
      <c r="BH1021" s="342"/>
      <c r="BI1021" s="49"/>
      <c r="BJ1021" s="49"/>
      <c r="BK1021" s="49"/>
      <c r="BL1021" s="49"/>
      <c r="BM1021" s="49"/>
      <c r="BN1021" s="47"/>
      <c r="BO1021" s="49"/>
      <c r="BP1021" s="49"/>
      <c r="BQ1021" s="49"/>
      <c r="BR1021" s="323"/>
      <c r="BS1021" s="323"/>
      <c r="BT1021" s="323"/>
      <c r="BU1021" s="49"/>
      <c r="BV1021" s="49"/>
      <c r="BW1021" s="97"/>
      <c r="BX1021" s="97"/>
      <c r="BY1021" s="97"/>
      <c r="BZ1021" s="97"/>
      <c r="CA1021" s="49"/>
      <c r="CB1021" s="49"/>
      <c r="CC1021" s="49"/>
      <c r="CD1021" s="49"/>
      <c r="CE1021" s="49"/>
      <c r="CF1021" s="49"/>
      <c r="CG1021" s="49"/>
      <c r="CH1021" s="49"/>
      <c r="CI1021" s="97"/>
      <c r="CJ1021" s="97"/>
      <c r="CK1021" s="97"/>
      <c r="CL1021" s="97"/>
      <c r="CM1021" s="335"/>
      <c r="CN1021" s="337"/>
      <c r="CO1021" s="315" t="str">
        <f>IF(Формулы!R1021&gt;V1021,"22-?,Дата 14 - Прибыл из УФСИН; ","")&amp;IF(Формулы!Q1021&gt;Y1021,"25-?,Дата 13 - Выбыл в УФСИН;","")&amp;IF(YEAR(ДАННЫЕ!$F$1)=YEAR(ДАННЫЕ!B1021),IF(AT1021&gt;0,"","40-?, вявлен в текущем году! "),"")&amp;IF(YEAR($F$1)=YEAR(W1021),IF(X1021+Y1021&gt;0,"","23-стоит, 24,25 - куда выбыл? "),"")&amp;IF(X1021+Y1021&gt;0,IF(YEAR($F$1)=YEAR(W1021),"","24+25&gt;0? 23 - когда выбыл? "),"")&amp;IF(BA1021&lt;BB1021,"47&gt;=48; ","")&amp;IF(BA1021&lt;BC1021,"47&gt;=49; ","")&amp;IF(BA1021&lt;BD1021,"47&gt;=50; ","")&amp;IF(BE1021&gt;0,IF(BF1021&gt;0,IF(AU1021&gt;AV1021,"","41 и 42 - ? (51 и 52 &gt; 0);"),"51 &gt; 0 52 - ?;"),"")&amp;IF(AU1021&gt;0,IF(AV1021&gt;AU1021,"41&gt;42;","")&amp;IF(BE1021&gt;0,"","41&gt;0 51-?;"),"")&amp;IF(BF1021&gt;0,IF(BE1021&gt;0,"","52&gt;0 51-?;"),"")&amp;IF(AW1021&gt;=AX1021,"","43&gt;44;")&amp;IF(CA1021&gt;0,IF(AW1021&gt;0,"","71 &gt; 0 43-?;"),"")</f>
        <v/>
      </c>
    </row>
    <row r="1022" spans="1:93" ht="12" x14ac:dyDescent="0.2">
      <c r="A1022" s="45"/>
      <c r="B1022" s="46"/>
      <c r="C1022" s="121"/>
      <c r="D1022" s="121"/>
      <c r="E1022" s="336"/>
      <c r="F1022" s="122"/>
      <c r="G1022" s="46"/>
      <c r="H1022" s="45"/>
      <c r="I1022" s="45"/>
      <c r="J1022" s="45"/>
      <c r="K1022" s="45"/>
      <c r="L1022" s="45"/>
      <c r="M1022" s="46"/>
      <c r="N1022" s="46"/>
      <c r="O1022" s="48"/>
      <c r="P1022" s="48"/>
      <c r="Q1022" s="46"/>
      <c r="R1022" s="48"/>
      <c r="S1022" s="48"/>
      <c r="T1022" s="48"/>
      <c r="U1022" s="48"/>
      <c r="V1022" s="48"/>
      <c r="W1022" s="46"/>
      <c r="X1022" s="48"/>
      <c r="Y1022" s="48"/>
      <c r="Z1022" s="157"/>
      <c r="AA1022" s="47"/>
      <c r="AB1022" s="97"/>
      <c r="AC1022" s="49"/>
      <c r="AD1022" s="49"/>
      <c r="AE1022" s="49"/>
      <c r="AF1022" s="49"/>
      <c r="AG1022" s="49"/>
      <c r="AH1022" s="47"/>
      <c r="AI1022" s="47"/>
      <c r="AJ1022" s="47"/>
      <c r="AK1022" s="190"/>
      <c r="AL1022" s="190"/>
      <c r="AM1022" s="190"/>
      <c r="AN1022" s="190"/>
      <c r="AO1022" s="190"/>
      <c r="AP1022" s="151"/>
      <c r="AQ1022" s="322"/>
      <c r="AR1022" s="322"/>
      <c r="AS1022" s="322"/>
      <c r="AT1022" s="47"/>
      <c r="AU1022" s="47"/>
      <c r="AV1022" s="47"/>
      <c r="AW1022" s="47"/>
      <c r="AX1022" s="322"/>
      <c r="AY1022" s="98"/>
      <c r="AZ1022" s="98"/>
      <c r="BA1022" s="47"/>
      <c r="BB1022" s="47"/>
      <c r="BC1022" s="47"/>
      <c r="BD1022" s="47"/>
      <c r="BE1022" s="97"/>
      <c r="BF1022" s="49"/>
      <c r="BG1022" s="239"/>
      <c r="BH1022" s="342"/>
      <c r="BI1022" s="49"/>
      <c r="BJ1022" s="49"/>
      <c r="BK1022" s="49"/>
      <c r="BL1022" s="49"/>
      <c r="BM1022" s="49"/>
      <c r="BN1022" s="47"/>
      <c r="BO1022" s="49"/>
      <c r="BP1022" s="49"/>
      <c r="BQ1022" s="49"/>
      <c r="BR1022" s="323"/>
      <c r="BS1022" s="323"/>
      <c r="BT1022" s="323"/>
      <c r="BU1022" s="49"/>
      <c r="BV1022" s="49"/>
      <c r="BW1022" s="97"/>
      <c r="BX1022" s="97"/>
      <c r="BY1022" s="97"/>
      <c r="BZ1022" s="97"/>
      <c r="CA1022" s="49"/>
      <c r="CB1022" s="49"/>
      <c r="CC1022" s="49"/>
      <c r="CD1022" s="49"/>
      <c r="CE1022" s="49"/>
      <c r="CF1022" s="49"/>
      <c r="CG1022" s="49"/>
      <c r="CH1022" s="49"/>
      <c r="CI1022" s="97"/>
      <c r="CJ1022" s="97"/>
      <c r="CK1022" s="97"/>
      <c r="CL1022" s="97"/>
      <c r="CM1022" s="335"/>
      <c r="CN1022" s="337"/>
      <c r="CO1022" s="315" t="str">
        <f>IF(Формулы!R1022&gt;V1022,"22-?,Дата 14 - Прибыл из УФСИН; ","")&amp;IF(Формулы!Q1022&gt;Y1022,"25-?,Дата 13 - Выбыл в УФСИН;","")&amp;IF(YEAR(ДАННЫЕ!$F$1)=YEAR(ДАННЫЕ!B1022),IF(AT1022&gt;0,"","40-?, вявлен в текущем году! "),"")&amp;IF(YEAR($F$1)=YEAR(W1022),IF(X1022+Y1022&gt;0,"","23-стоит, 24,25 - куда выбыл? "),"")&amp;IF(X1022+Y1022&gt;0,IF(YEAR($F$1)=YEAR(W1022),"","24+25&gt;0? 23 - когда выбыл? "),"")&amp;IF(BA1022&lt;BB1022,"47&gt;=48; ","")&amp;IF(BA1022&lt;BC1022,"47&gt;=49; ","")&amp;IF(BA1022&lt;BD1022,"47&gt;=50; ","")&amp;IF(BE1022&gt;0,IF(BF1022&gt;0,IF(AU1022&gt;AV1022,"","41 и 42 - ? (51 и 52 &gt; 0);"),"51 &gt; 0 52 - ?;"),"")&amp;IF(AU1022&gt;0,IF(AV1022&gt;AU1022,"41&gt;42;","")&amp;IF(BE1022&gt;0,"","41&gt;0 51-?;"),"")&amp;IF(BF1022&gt;0,IF(BE1022&gt;0,"","52&gt;0 51-?;"),"")&amp;IF(AW1022&gt;=AX1022,"","43&gt;44;")&amp;IF(CA1022&gt;0,IF(AW1022&gt;0,"","71 &gt; 0 43-?;"),"")</f>
        <v/>
      </c>
    </row>
    <row r="1023" spans="1:93" ht="12" x14ac:dyDescent="0.2">
      <c r="A1023" s="45"/>
      <c r="B1023" s="46"/>
      <c r="C1023" s="121"/>
      <c r="D1023" s="121"/>
      <c r="E1023" s="336"/>
      <c r="F1023" s="122"/>
      <c r="G1023" s="46"/>
      <c r="H1023" s="45"/>
      <c r="I1023" s="45"/>
      <c r="J1023" s="45"/>
      <c r="K1023" s="45"/>
      <c r="L1023" s="45"/>
      <c r="M1023" s="46"/>
      <c r="N1023" s="46"/>
      <c r="O1023" s="48"/>
      <c r="P1023" s="48"/>
      <c r="Q1023" s="46"/>
      <c r="R1023" s="48"/>
      <c r="S1023" s="48"/>
      <c r="T1023" s="48"/>
      <c r="U1023" s="48"/>
      <c r="V1023" s="48"/>
      <c r="W1023" s="46"/>
      <c r="X1023" s="48"/>
      <c r="Y1023" s="48"/>
      <c r="Z1023" s="157"/>
      <c r="AA1023" s="47"/>
      <c r="AB1023" s="97"/>
      <c r="AC1023" s="49"/>
      <c r="AD1023" s="49"/>
      <c r="AE1023" s="49"/>
      <c r="AF1023" s="49"/>
      <c r="AG1023" s="49"/>
      <c r="AH1023" s="47"/>
      <c r="AI1023" s="47"/>
      <c r="AJ1023" s="47"/>
      <c r="AK1023" s="190"/>
      <c r="AL1023" s="190"/>
      <c r="AM1023" s="190"/>
      <c r="AN1023" s="190"/>
      <c r="AO1023" s="190"/>
      <c r="AP1023" s="151"/>
      <c r="AQ1023" s="322"/>
      <c r="AR1023" s="322"/>
      <c r="AS1023" s="322"/>
      <c r="AT1023" s="47"/>
      <c r="AU1023" s="47"/>
      <c r="AV1023" s="47"/>
      <c r="AW1023" s="47"/>
      <c r="AX1023" s="322"/>
      <c r="AY1023" s="98"/>
      <c r="AZ1023" s="98"/>
      <c r="BA1023" s="47"/>
      <c r="BB1023" s="47"/>
      <c r="BC1023" s="47"/>
      <c r="BD1023" s="47"/>
      <c r="BE1023" s="97"/>
      <c r="BF1023" s="49"/>
      <c r="BG1023" s="239"/>
      <c r="BH1023" s="342"/>
      <c r="BI1023" s="49"/>
      <c r="BJ1023" s="49"/>
      <c r="BK1023" s="49"/>
      <c r="BL1023" s="49"/>
      <c r="BM1023" s="49"/>
      <c r="BN1023" s="47"/>
      <c r="BO1023" s="49"/>
      <c r="BP1023" s="49"/>
      <c r="BQ1023" s="49"/>
      <c r="BR1023" s="323"/>
      <c r="BS1023" s="323"/>
      <c r="BT1023" s="323"/>
      <c r="BU1023" s="49"/>
      <c r="BV1023" s="49"/>
      <c r="BW1023" s="97"/>
      <c r="BX1023" s="97"/>
      <c r="BY1023" s="97"/>
      <c r="BZ1023" s="97"/>
      <c r="CA1023" s="49"/>
      <c r="CB1023" s="49"/>
      <c r="CC1023" s="49"/>
      <c r="CD1023" s="49"/>
      <c r="CE1023" s="49"/>
      <c r="CF1023" s="49"/>
      <c r="CG1023" s="49"/>
      <c r="CH1023" s="49"/>
      <c r="CI1023" s="97"/>
      <c r="CJ1023" s="97"/>
      <c r="CK1023" s="97"/>
      <c r="CL1023" s="97"/>
      <c r="CM1023" s="335"/>
      <c r="CN1023" s="337"/>
      <c r="CO1023" s="315" t="str">
        <f>IF(Формулы!R1023&gt;V1023,"22-?,Дата 14 - Прибыл из УФСИН; ","")&amp;IF(Формулы!Q1023&gt;Y1023,"25-?,Дата 13 - Выбыл в УФСИН;","")&amp;IF(YEAR(ДАННЫЕ!$F$1)=YEAR(ДАННЫЕ!B1023),IF(AT1023&gt;0,"","40-?, вявлен в текущем году! "),"")&amp;IF(YEAR($F$1)=YEAR(W1023),IF(X1023+Y1023&gt;0,"","23-стоит, 24,25 - куда выбыл? "),"")&amp;IF(X1023+Y1023&gt;0,IF(YEAR($F$1)=YEAR(W1023),"","24+25&gt;0? 23 - когда выбыл? "),"")&amp;IF(BA1023&lt;BB1023,"47&gt;=48; ","")&amp;IF(BA1023&lt;BC1023,"47&gt;=49; ","")&amp;IF(BA1023&lt;BD1023,"47&gt;=50; ","")&amp;IF(BE1023&gt;0,IF(BF1023&gt;0,IF(AU1023&gt;AV1023,"","41 и 42 - ? (51 и 52 &gt; 0);"),"51 &gt; 0 52 - ?;"),"")&amp;IF(AU1023&gt;0,IF(AV1023&gt;AU1023,"41&gt;42;","")&amp;IF(BE1023&gt;0,"","41&gt;0 51-?;"),"")&amp;IF(BF1023&gt;0,IF(BE1023&gt;0,"","52&gt;0 51-?;"),"")&amp;IF(AW1023&gt;=AX1023,"","43&gt;44;")&amp;IF(CA1023&gt;0,IF(AW1023&gt;0,"","71 &gt; 0 43-?;"),"")</f>
        <v/>
      </c>
    </row>
    <row r="1024" spans="1:93" ht="12" x14ac:dyDescent="0.2">
      <c r="A1024" s="45"/>
      <c r="B1024" s="46"/>
      <c r="C1024" s="121"/>
      <c r="D1024" s="121"/>
      <c r="E1024" s="336"/>
      <c r="F1024" s="122"/>
      <c r="G1024" s="46"/>
      <c r="H1024" s="45"/>
      <c r="I1024" s="45"/>
      <c r="J1024" s="45"/>
      <c r="K1024" s="45"/>
      <c r="L1024" s="45"/>
      <c r="M1024" s="46"/>
      <c r="N1024" s="46"/>
      <c r="O1024" s="48"/>
      <c r="P1024" s="48"/>
      <c r="Q1024" s="46"/>
      <c r="R1024" s="48"/>
      <c r="S1024" s="48"/>
      <c r="T1024" s="48"/>
      <c r="U1024" s="48"/>
      <c r="V1024" s="48"/>
      <c r="W1024" s="46"/>
      <c r="X1024" s="48"/>
      <c r="Y1024" s="48"/>
      <c r="Z1024" s="157"/>
      <c r="AA1024" s="47"/>
      <c r="AB1024" s="97"/>
      <c r="AC1024" s="49"/>
      <c r="AD1024" s="49"/>
      <c r="AE1024" s="49"/>
      <c r="AF1024" s="49"/>
      <c r="AG1024" s="49"/>
      <c r="AH1024" s="47"/>
      <c r="AI1024" s="47"/>
      <c r="AJ1024" s="47"/>
      <c r="AK1024" s="190"/>
      <c r="AL1024" s="190"/>
      <c r="AM1024" s="190"/>
      <c r="AN1024" s="190"/>
      <c r="AO1024" s="190"/>
      <c r="AP1024" s="151"/>
      <c r="AQ1024" s="322"/>
      <c r="AR1024" s="322"/>
      <c r="AS1024" s="322"/>
      <c r="AT1024" s="47"/>
      <c r="AU1024" s="47"/>
      <c r="AV1024" s="47"/>
      <c r="AW1024" s="47"/>
      <c r="AX1024" s="322"/>
      <c r="AY1024" s="98"/>
      <c r="AZ1024" s="98"/>
      <c r="BA1024" s="47"/>
      <c r="BB1024" s="47"/>
      <c r="BC1024" s="47"/>
      <c r="BD1024" s="47"/>
      <c r="BE1024" s="97"/>
      <c r="BF1024" s="49"/>
      <c r="BG1024" s="239"/>
      <c r="BH1024" s="342"/>
      <c r="BI1024" s="49"/>
      <c r="BJ1024" s="49"/>
      <c r="BK1024" s="49"/>
      <c r="BL1024" s="49"/>
      <c r="BM1024" s="49"/>
      <c r="BN1024" s="47"/>
      <c r="BO1024" s="49"/>
      <c r="BP1024" s="49"/>
      <c r="BQ1024" s="49"/>
      <c r="BR1024" s="323"/>
      <c r="BS1024" s="323"/>
      <c r="BT1024" s="323"/>
      <c r="BU1024" s="49"/>
      <c r="BV1024" s="49"/>
      <c r="BW1024" s="97"/>
      <c r="BX1024" s="97"/>
      <c r="BY1024" s="97"/>
      <c r="BZ1024" s="97"/>
      <c r="CA1024" s="49"/>
      <c r="CB1024" s="49"/>
      <c r="CC1024" s="49"/>
      <c r="CD1024" s="49"/>
      <c r="CE1024" s="49"/>
      <c r="CF1024" s="49"/>
      <c r="CG1024" s="49"/>
      <c r="CH1024" s="49"/>
      <c r="CI1024" s="97"/>
      <c r="CJ1024" s="97"/>
      <c r="CK1024" s="97"/>
      <c r="CL1024" s="97"/>
      <c r="CM1024" s="335"/>
      <c r="CN1024" s="337"/>
      <c r="CO1024" s="315" t="str">
        <f>IF(Формулы!R1024&gt;V1024,"22-?,Дата 14 - Прибыл из УФСИН; ","")&amp;IF(Формулы!Q1024&gt;Y1024,"25-?,Дата 13 - Выбыл в УФСИН;","")&amp;IF(YEAR(ДАННЫЕ!$F$1)=YEAR(ДАННЫЕ!B1024),IF(AT1024&gt;0,"","40-?, вявлен в текущем году! "),"")&amp;IF(YEAR($F$1)=YEAR(W1024),IF(X1024+Y1024&gt;0,"","23-стоит, 24,25 - куда выбыл? "),"")&amp;IF(X1024+Y1024&gt;0,IF(YEAR($F$1)=YEAR(W1024),"","24+25&gt;0? 23 - когда выбыл? "),"")&amp;IF(BA1024&lt;BB1024,"47&gt;=48; ","")&amp;IF(BA1024&lt;BC1024,"47&gt;=49; ","")&amp;IF(BA1024&lt;BD1024,"47&gt;=50; ","")&amp;IF(BE1024&gt;0,IF(BF1024&gt;0,IF(AU1024&gt;AV1024,"","41 и 42 - ? (51 и 52 &gt; 0);"),"51 &gt; 0 52 - ?;"),"")&amp;IF(AU1024&gt;0,IF(AV1024&gt;AU1024,"41&gt;42;","")&amp;IF(BE1024&gt;0,"","41&gt;0 51-?;"),"")&amp;IF(BF1024&gt;0,IF(BE1024&gt;0,"","52&gt;0 51-?;"),"")&amp;IF(AW1024&gt;=AX1024,"","43&gt;44;")&amp;IF(CA1024&gt;0,IF(AW1024&gt;0,"","71 &gt; 0 43-?;"),"")</f>
        <v/>
      </c>
    </row>
    <row r="1025" spans="1:93" ht="12" x14ac:dyDescent="0.2">
      <c r="A1025" s="45"/>
      <c r="B1025" s="46"/>
      <c r="C1025" s="121"/>
      <c r="D1025" s="121"/>
      <c r="E1025" s="336"/>
      <c r="F1025" s="122"/>
      <c r="G1025" s="46"/>
      <c r="H1025" s="45"/>
      <c r="I1025" s="45"/>
      <c r="J1025" s="45"/>
      <c r="K1025" s="45"/>
      <c r="L1025" s="45"/>
      <c r="M1025" s="46"/>
      <c r="N1025" s="46"/>
      <c r="O1025" s="48"/>
      <c r="P1025" s="48"/>
      <c r="Q1025" s="46"/>
      <c r="R1025" s="48"/>
      <c r="S1025" s="48"/>
      <c r="T1025" s="48"/>
      <c r="U1025" s="48"/>
      <c r="V1025" s="48"/>
      <c r="W1025" s="46"/>
      <c r="X1025" s="48"/>
      <c r="Y1025" s="48"/>
      <c r="Z1025" s="157"/>
      <c r="AA1025" s="47"/>
      <c r="AB1025" s="97"/>
      <c r="AC1025" s="49"/>
      <c r="AD1025" s="49"/>
      <c r="AE1025" s="49"/>
      <c r="AF1025" s="49"/>
      <c r="AG1025" s="49"/>
      <c r="AH1025" s="47"/>
      <c r="AI1025" s="47"/>
      <c r="AJ1025" s="47"/>
      <c r="AK1025" s="190"/>
      <c r="AL1025" s="190"/>
      <c r="AM1025" s="190"/>
      <c r="AN1025" s="190"/>
      <c r="AO1025" s="190"/>
      <c r="AP1025" s="151"/>
      <c r="AQ1025" s="322"/>
      <c r="AR1025" s="322"/>
      <c r="AS1025" s="322"/>
      <c r="AT1025" s="47"/>
      <c r="AU1025" s="47"/>
      <c r="AV1025" s="47"/>
      <c r="AW1025" s="47"/>
      <c r="AX1025" s="322"/>
      <c r="AY1025" s="98"/>
      <c r="AZ1025" s="98"/>
      <c r="BA1025" s="47"/>
      <c r="BB1025" s="47"/>
      <c r="BC1025" s="47"/>
      <c r="BD1025" s="47"/>
      <c r="BE1025" s="97"/>
      <c r="BF1025" s="49"/>
      <c r="BG1025" s="239"/>
      <c r="BH1025" s="342"/>
      <c r="BI1025" s="49"/>
      <c r="BJ1025" s="49"/>
      <c r="BK1025" s="49"/>
      <c r="BL1025" s="49"/>
      <c r="BM1025" s="49"/>
      <c r="BN1025" s="47"/>
      <c r="BO1025" s="49"/>
      <c r="BP1025" s="49"/>
      <c r="BQ1025" s="49"/>
      <c r="BR1025" s="323"/>
      <c r="BS1025" s="323"/>
      <c r="BT1025" s="323"/>
      <c r="BU1025" s="49"/>
      <c r="BV1025" s="49"/>
      <c r="BW1025" s="97"/>
      <c r="BX1025" s="97"/>
      <c r="BY1025" s="97"/>
      <c r="BZ1025" s="97"/>
      <c r="CA1025" s="49"/>
      <c r="CB1025" s="49"/>
      <c r="CC1025" s="49"/>
      <c r="CD1025" s="49"/>
      <c r="CE1025" s="49"/>
      <c r="CF1025" s="49"/>
      <c r="CG1025" s="49"/>
      <c r="CH1025" s="49"/>
      <c r="CI1025" s="97"/>
      <c r="CJ1025" s="97"/>
      <c r="CK1025" s="97"/>
      <c r="CL1025" s="97"/>
      <c r="CM1025" s="335"/>
      <c r="CN1025" s="337"/>
      <c r="CO1025" s="315" t="str">
        <f>IF(Формулы!R1025&gt;V1025,"22-?,Дата 14 - Прибыл из УФСИН; ","")&amp;IF(Формулы!Q1025&gt;Y1025,"25-?,Дата 13 - Выбыл в УФСИН;","")&amp;IF(YEAR(ДАННЫЕ!$F$1)=YEAR(ДАННЫЕ!B1025),IF(AT1025&gt;0,"","40-?, вявлен в текущем году! "),"")&amp;IF(YEAR($F$1)=YEAR(W1025),IF(X1025+Y1025&gt;0,"","23-стоит, 24,25 - куда выбыл? "),"")&amp;IF(X1025+Y1025&gt;0,IF(YEAR($F$1)=YEAR(W1025),"","24+25&gt;0? 23 - когда выбыл? "),"")&amp;IF(BA1025&lt;BB1025,"47&gt;=48; ","")&amp;IF(BA1025&lt;BC1025,"47&gt;=49; ","")&amp;IF(BA1025&lt;BD1025,"47&gt;=50; ","")&amp;IF(BE1025&gt;0,IF(BF1025&gt;0,IF(AU1025&gt;AV1025,"","41 и 42 - ? (51 и 52 &gt; 0);"),"51 &gt; 0 52 - ?;"),"")&amp;IF(AU1025&gt;0,IF(AV1025&gt;AU1025,"41&gt;42;","")&amp;IF(BE1025&gt;0,"","41&gt;0 51-?;"),"")&amp;IF(BF1025&gt;0,IF(BE1025&gt;0,"","52&gt;0 51-?;"),"")&amp;IF(AW1025&gt;=AX1025,"","43&gt;44;")&amp;IF(CA1025&gt;0,IF(AW1025&gt;0,"","71 &gt; 0 43-?;"),"")</f>
        <v/>
      </c>
    </row>
    <row r="1026" spans="1:93" ht="12" x14ac:dyDescent="0.2">
      <c r="A1026" s="45"/>
      <c r="B1026" s="46"/>
      <c r="C1026" s="121"/>
      <c r="D1026" s="121"/>
      <c r="E1026" s="336"/>
      <c r="F1026" s="122"/>
      <c r="G1026" s="46"/>
      <c r="H1026" s="45"/>
      <c r="I1026" s="45"/>
      <c r="J1026" s="45"/>
      <c r="K1026" s="45"/>
      <c r="L1026" s="45"/>
      <c r="M1026" s="46"/>
      <c r="N1026" s="46"/>
      <c r="O1026" s="48"/>
      <c r="P1026" s="48"/>
      <c r="Q1026" s="46"/>
      <c r="R1026" s="48"/>
      <c r="S1026" s="48"/>
      <c r="T1026" s="48"/>
      <c r="U1026" s="48"/>
      <c r="V1026" s="48"/>
      <c r="W1026" s="46"/>
      <c r="X1026" s="48"/>
      <c r="Y1026" s="48"/>
      <c r="Z1026" s="157"/>
      <c r="AA1026" s="47"/>
      <c r="AB1026" s="97"/>
      <c r="AC1026" s="49"/>
      <c r="AD1026" s="49"/>
      <c r="AE1026" s="49"/>
      <c r="AF1026" s="49"/>
      <c r="AG1026" s="49"/>
      <c r="AH1026" s="47"/>
      <c r="AI1026" s="47"/>
      <c r="AJ1026" s="47"/>
      <c r="AK1026" s="190"/>
      <c r="AL1026" s="190"/>
      <c r="AM1026" s="190"/>
      <c r="AN1026" s="190"/>
      <c r="AO1026" s="190"/>
      <c r="AP1026" s="151"/>
      <c r="AQ1026" s="322"/>
      <c r="AR1026" s="322"/>
      <c r="AS1026" s="322"/>
      <c r="AT1026" s="47"/>
      <c r="AU1026" s="47"/>
      <c r="AV1026" s="47"/>
      <c r="AW1026" s="47"/>
      <c r="AX1026" s="322"/>
      <c r="AY1026" s="98"/>
      <c r="AZ1026" s="98"/>
      <c r="BA1026" s="47"/>
      <c r="BB1026" s="47"/>
      <c r="BC1026" s="47"/>
      <c r="BD1026" s="47"/>
      <c r="BE1026" s="97"/>
      <c r="BF1026" s="49"/>
      <c r="BG1026" s="239"/>
      <c r="BH1026" s="342"/>
      <c r="BI1026" s="49"/>
      <c r="BJ1026" s="49"/>
      <c r="BK1026" s="49"/>
      <c r="BL1026" s="49"/>
      <c r="BM1026" s="49"/>
      <c r="BN1026" s="47"/>
      <c r="BO1026" s="49"/>
      <c r="BP1026" s="49"/>
      <c r="BQ1026" s="49"/>
      <c r="BR1026" s="323"/>
      <c r="BS1026" s="323"/>
      <c r="BT1026" s="323"/>
      <c r="BU1026" s="49"/>
      <c r="BV1026" s="49"/>
      <c r="BW1026" s="97"/>
      <c r="BX1026" s="97"/>
      <c r="BY1026" s="97"/>
      <c r="BZ1026" s="97"/>
      <c r="CA1026" s="49"/>
      <c r="CB1026" s="49"/>
      <c r="CC1026" s="49"/>
      <c r="CD1026" s="49"/>
      <c r="CE1026" s="49"/>
      <c r="CF1026" s="49"/>
      <c r="CG1026" s="49"/>
      <c r="CH1026" s="49"/>
      <c r="CI1026" s="97"/>
      <c r="CJ1026" s="97"/>
      <c r="CK1026" s="97"/>
      <c r="CL1026" s="97"/>
      <c r="CM1026" s="335"/>
      <c r="CN1026" s="337"/>
      <c r="CO1026" s="315" t="str">
        <f>IF(Формулы!R1026&gt;V1026,"22-?,Дата 14 - Прибыл из УФСИН; ","")&amp;IF(Формулы!Q1026&gt;Y1026,"25-?,Дата 13 - Выбыл в УФСИН;","")&amp;IF(YEAR(ДАННЫЕ!$F$1)=YEAR(ДАННЫЕ!B1026),IF(AT1026&gt;0,"","40-?, вявлен в текущем году! "),"")&amp;IF(YEAR($F$1)=YEAR(W1026),IF(X1026+Y1026&gt;0,"","23-стоит, 24,25 - куда выбыл? "),"")&amp;IF(X1026+Y1026&gt;0,IF(YEAR($F$1)=YEAR(W1026),"","24+25&gt;0? 23 - когда выбыл? "),"")&amp;IF(BA1026&lt;BB1026,"47&gt;=48; ","")&amp;IF(BA1026&lt;BC1026,"47&gt;=49; ","")&amp;IF(BA1026&lt;BD1026,"47&gt;=50; ","")&amp;IF(BE1026&gt;0,IF(BF1026&gt;0,IF(AU1026&gt;AV1026,"","41 и 42 - ? (51 и 52 &gt; 0);"),"51 &gt; 0 52 - ?;"),"")&amp;IF(AU1026&gt;0,IF(AV1026&gt;AU1026,"41&gt;42;","")&amp;IF(BE1026&gt;0,"","41&gt;0 51-?;"),"")&amp;IF(BF1026&gt;0,IF(BE1026&gt;0,"","52&gt;0 51-?;"),"")&amp;IF(AW1026&gt;=AX1026,"","43&gt;44;")&amp;IF(CA1026&gt;0,IF(AW1026&gt;0,"","71 &gt; 0 43-?;"),"")</f>
        <v/>
      </c>
    </row>
    <row r="1027" spans="1:93" ht="12" x14ac:dyDescent="0.2">
      <c r="A1027" s="45"/>
      <c r="B1027" s="46"/>
      <c r="C1027" s="121"/>
      <c r="D1027" s="121"/>
      <c r="E1027" s="336"/>
      <c r="F1027" s="122"/>
      <c r="G1027" s="46"/>
      <c r="H1027" s="45"/>
      <c r="I1027" s="45"/>
      <c r="J1027" s="45"/>
      <c r="K1027" s="45"/>
      <c r="L1027" s="45"/>
      <c r="M1027" s="46"/>
      <c r="N1027" s="46"/>
      <c r="O1027" s="48"/>
      <c r="P1027" s="48"/>
      <c r="Q1027" s="46"/>
      <c r="R1027" s="48"/>
      <c r="S1027" s="48"/>
      <c r="T1027" s="48"/>
      <c r="U1027" s="48"/>
      <c r="V1027" s="48"/>
      <c r="W1027" s="46"/>
      <c r="X1027" s="48"/>
      <c r="Y1027" s="48"/>
      <c r="Z1027" s="157"/>
      <c r="AA1027" s="47"/>
      <c r="AB1027" s="97"/>
      <c r="AC1027" s="49"/>
      <c r="AD1027" s="49"/>
      <c r="AE1027" s="49"/>
      <c r="AF1027" s="49"/>
      <c r="AG1027" s="49"/>
      <c r="AH1027" s="47"/>
      <c r="AI1027" s="47"/>
      <c r="AJ1027" s="47"/>
      <c r="AK1027" s="190"/>
      <c r="AL1027" s="190"/>
      <c r="AM1027" s="190"/>
      <c r="AN1027" s="190"/>
      <c r="AO1027" s="190"/>
      <c r="AP1027" s="151"/>
      <c r="AQ1027" s="322"/>
      <c r="AR1027" s="322"/>
      <c r="AS1027" s="322"/>
      <c r="AT1027" s="47"/>
      <c r="AU1027" s="47"/>
      <c r="AV1027" s="47"/>
      <c r="AW1027" s="47"/>
      <c r="AX1027" s="322"/>
      <c r="AY1027" s="98"/>
      <c r="AZ1027" s="98"/>
      <c r="BA1027" s="47"/>
      <c r="BB1027" s="47"/>
      <c r="BC1027" s="47"/>
      <c r="BD1027" s="47"/>
      <c r="BE1027" s="97"/>
      <c r="BF1027" s="49"/>
      <c r="BG1027" s="239"/>
      <c r="BH1027" s="342"/>
      <c r="BI1027" s="49"/>
      <c r="BJ1027" s="49"/>
      <c r="BK1027" s="49"/>
      <c r="BL1027" s="49"/>
      <c r="BM1027" s="49"/>
      <c r="BN1027" s="47"/>
      <c r="BO1027" s="49"/>
      <c r="BP1027" s="49"/>
      <c r="BQ1027" s="49"/>
      <c r="BR1027" s="323"/>
      <c r="BS1027" s="323"/>
      <c r="BT1027" s="323"/>
      <c r="BU1027" s="49"/>
      <c r="BV1027" s="49"/>
      <c r="BW1027" s="97"/>
      <c r="BX1027" s="97"/>
      <c r="BY1027" s="97"/>
      <c r="BZ1027" s="97"/>
      <c r="CA1027" s="49"/>
      <c r="CB1027" s="49"/>
      <c r="CC1027" s="49"/>
      <c r="CD1027" s="49"/>
      <c r="CE1027" s="49"/>
      <c r="CF1027" s="49"/>
      <c r="CG1027" s="49"/>
      <c r="CH1027" s="49"/>
      <c r="CI1027" s="97"/>
      <c r="CJ1027" s="97"/>
      <c r="CK1027" s="97"/>
      <c r="CL1027" s="97"/>
      <c r="CM1027" s="335"/>
      <c r="CN1027" s="337"/>
      <c r="CO1027" s="315" t="str">
        <f>IF(Формулы!R1027&gt;V1027,"22-?,Дата 14 - Прибыл из УФСИН; ","")&amp;IF(Формулы!Q1027&gt;Y1027,"25-?,Дата 13 - Выбыл в УФСИН;","")&amp;IF(YEAR(ДАННЫЕ!$F$1)=YEAR(ДАННЫЕ!B1027),IF(AT1027&gt;0,"","40-?, вявлен в текущем году! "),"")&amp;IF(YEAR($F$1)=YEAR(W1027),IF(X1027+Y1027&gt;0,"","23-стоит, 24,25 - куда выбыл? "),"")&amp;IF(X1027+Y1027&gt;0,IF(YEAR($F$1)=YEAR(W1027),"","24+25&gt;0? 23 - когда выбыл? "),"")&amp;IF(BA1027&lt;BB1027,"47&gt;=48; ","")&amp;IF(BA1027&lt;BC1027,"47&gt;=49; ","")&amp;IF(BA1027&lt;BD1027,"47&gt;=50; ","")&amp;IF(BE1027&gt;0,IF(BF1027&gt;0,IF(AU1027&gt;AV1027,"","41 и 42 - ? (51 и 52 &gt; 0);"),"51 &gt; 0 52 - ?;"),"")&amp;IF(AU1027&gt;0,IF(AV1027&gt;AU1027,"41&gt;42;","")&amp;IF(BE1027&gt;0,"","41&gt;0 51-?;"),"")&amp;IF(BF1027&gt;0,IF(BE1027&gt;0,"","52&gt;0 51-?;"),"")&amp;IF(AW1027&gt;=AX1027,"","43&gt;44;")&amp;IF(CA1027&gt;0,IF(AW1027&gt;0,"","71 &gt; 0 43-?;"),"")</f>
        <v/>
      </c>
    </row>
    <row r="1028" spans="1:93" ht="12" x14ac:dyDescent="0.2">
      <c r="A1028" s="45"/>
      <c r="B1028" s="46"/>
      <c r="C1028" s="121"/>
      <c r="D1028" s="121"/>
      <c r="E1028" s="336"/>
      <c r="F1028" s="122"/>
      <c r="G1028" s="46"/>
      <c r="H1028" s="45"/>
      <c r="I1028" s="45"/>
      <c r="J1028" s="45"/>
      <c r="K1028" s="45"/>
      <c r="L1028" s="45"/>
      <c r="M1028" s="46"/>
      <c r="N1028" s="46"/>
      <c r="O1028" s="48"/>
      <c r="P1028" s="48"/>
      <c r="Q1028" s="46"/>
      <c r="R1028" s="48"/>
      <c r="S1028" s="48"/>
      <c r="T1028" s="48"/>
      <c r="U1028" s="48"/>
      <c r="V1028" s="48"/>
      <c r="W1028" s="46"/>
      <c r="X1028" s="48"/>
      <c r="Y1028" s="48"/>
      <c r="Z1028" s="157"/>
      <c r="AA1028" s="47"/>
      <c r="AB1028" s="97"/>
      <c r="AC1028" s="49"/>
      <c r="AD1028" s="49"/>
      <c r="AE1028" s="49"/>
      <c r="AF1028" s="49"/>
      <c r="AG1028" s="49"/>
      <c r="AH1028" s="47"/>
      <c r="AI1028" s="47"/>
      <c r="AJ1028" s="47"/>
      <c r="AK1028" s="190"/>
      <c r="AL1028" s="190"/>
      <c r="AM1028" s="190"/>
      <c r="AN1028" s="190"/>
      <c r="AO1028" s="190"/>
      <c r="AP1028" s="151"/>
      <c r="AQ1028" s="322"/>
      <c r="AR1028" s="322"/>
      <c r="AS1028" s="322"/>
      <c r="AT1028" s="47"/>
      <c r="AU1028" s="47"/>
      <c r="AV1028" s="47"/>
      <c r="AW1028" s="47"/>
      <c r="AX1028" s="322"/>
      <c r="AY1028" s="98"/>
      <c r="AZ1028" s="98"/>
      <c r="BA1028" s="47"/>
      <c r="BB1028" s="47"/>
      <c r="BC1028" s="47"/>
      <c r="BD1028" s="47"/>
      <c r="BE1028" s="97"/>
      <c r="BF1028" s="49"/>
      <c r="BG1028" s="239"/>
      <c r="BH1028" s="342"/>
      <c r="BI1028" s="49"/>
      <c r="BJ1028" s="49"/>
      <c r="BK1028" s="49"/>
      <c r="BL1028" s="49"/>
      <c r="BM1028" s="49"/>
      <c r="BN1028" s="47"/>
      <c r="BO1028" s="49"/>
      <c r="BP1028" s="49"/>
      <c r="BQ1028" s="49"/>
      <c r="BR1028" s="323"/>
      <c r="BS1028" s="323"/>
      <c r="BT1028" s="323"/>
      <c r="BU1028" s="49"/>
      <c r="BV1028" s="49"/>
      <c r="BW1028" s="97"/>
      <c r="BX1028" s="97"/>
      <c r="BY1028" s="97"/>
      <c r="BZ1028" s="97"/>
      <c r="CA1028" s="49"/>
      <c r="CB1028" s="49"/>
      <c r="CC1028" s="49"/>
      <c r="CD1028" s="49"/>
      <c r="CE1028" s="49"/>
      <c r="CF1028" s="49"/>
      <c r="CG1028" s="49"/>
      <c r="CH1028" s="49"/>
      <c r="CI1028" s="97"/>
      <c r="CJ1028" s="97"/>
      <c r="CK1028" s="97"/>
      <c r="CL1028" s="97"/>
      <c r="CM1028" s="335"/>
      <c r="CN1028" s="337"/>
      <c r="CO1028" s="315" t="str">
        <f>IF(Формулы!R1028&gt;V1028,"22-?,Дата 14 - Прибыл из УФСИН; ","")&amp;IF(Формулы!Q1028&gt;Y1028,"25-?,Дата 13 - Выбыл в УФСИН;","")&amp;IF(YEAR(ДАННЫЕ!$F$1)=YEAR(ДАННЫЕ!B1028),IF(AT1028&gt;0,"","40-?, вявлен в текущем году! "),"")&amp;IF(YEAR($F$1)=YEAR(W1028),IF(X1028+Y1028&gt;0,"","23-стоит, 24,25 - куда выбыл? "),"")&amp;IF(X1028+Y1028&gt;0,IF(YEAR($F$1)=YEAR(W1028),"","24+25&gt;0? 23 - когда выбыл? "),"")&amp;IF(BA1028&lt;BB1028,"47&gt;=48; ","")&amp;IF(BA1028&lt;BC1028,"47&gt;=49; ","")&amp;IF(BA1028&lt;BD1028,"47&gt;=50; ","")&amp;IF(BE1028&gt;0,IF(BF1028&gt;0,IF(AU1028&gt;AV1028,"","41 и 42 - ? (51 и 52 &gt; 0);"),"51 &gt; 0 52 - ?;"),"")&amp;IF(AU1028&gt;0,IF(AV1028&gt;AU1028,"41&gt;42;","")&amp;IF(BE1028&gt;0,"","41&gt;0 51-?;"),"")&amp;IF(BF1028&gt;0,IF(BE1028&gt;0,"","52&gt;0 51-?;"),"")&amp;IF(AW1028&gt;=AX1028,"","43&gt;44;")&amp;IF(CA1028&gt;0,IF(AW1028&gt;0,"","71 &gt; 0 43-?;"),"")</f>
        <v/>
      </c>
    </row>
    <row r="1029" spans="1:93" ht="12" x14ac:dyDescent="0.2">
      <c r="A1029" s="45"/>
      <c r="B1029" s="46"/>
      <c r="C1029" s="121"/>
      <c r="D1029" s="121"/>
      <c r="E1029" s="336"/>
      <c r="F1029" s="122"/>
      <c r="G1029" s="46"/>
      <c r="H1029" s="45"/>
      <c r="I1029" s="45"/>
      <c r="J1029" s="45"/>
      <c r="K1029" s="45"/>
      <c r="L1029" s="45"/>
      <c r="M1029" s="46"/>
      <c r="N1029" s="46"/>
      <c r="O1029" s="48"/>
      <c r="P1029" s="48"/>
      <c r="Q1029" s="46"/>
      <c r="R1029" s="48"/>
      <c r="S1029" s="48"/>
      <c r="T1029" s="48"/>
      <c r="U1029" s="48"/>
      <c r="V1029" s="48"/>
      <c r="W1029" s="46"/>
      <c r="X1029" s="48"/>
      <c r="Y1029" s="48"/>
      <c r="Z1029" s="157"/>
      <c r="AA1029" s="47"/>
      <c r="AB1029" s="97"/>
      <c r="AC1029" s="49"/>
      <c r="AD1029" s="49"/>
      <c r="AE1029" s="49"/>
      <c r="AF1029" s="49"/>
      <c r="AG1029" s="49"/>
      <c r="AH1029" s="47"/>
      <c r="AI1029" s="47"/>
      <c r="AJ1029" s="47"/>
      <c r="AK1029" s="190"/>
      <c r="AL1029" s="190"/>
      <c r="AM1029" s="190"/>
      <c r="AN1029" s="190"/>
      <c r="AO1029" s="190"/>
      <c r="AP1029" s="151"/>
      <c r="AQ1029" s="322"/>
      <c r="AR1029" s="322"/>
      <c r="AS1029" s="322"/>
      <c r="AT1029" s="47"/>
      <c r="AU1029" s="47"/>
      <c r="AV1029" s="47"/>
      <c r="AW1029" s="47"/>
      <c r="AX1029" s="322"/>
      <c r="AY1029" s="98"/>
      <c r="AZ1029" s="98"/>
      <c r="BA1029" s="47"/>
      <c r="BB1029" s="47"/>
      <c r="BC1029" s="47"/>
      <c r="BD1029" s="47"/>
      <c r="BE1029" s="97"/>
      <c r="BF1029" s="49"/>
      <c r="BG1029" s="239"/>
      <c r="BH1029" s="342"/>
      <c r="BI1029" s="49"/>
      <c r="BJ1029" s="49"/>
      <c r="BK1029" s="49"/>
      <c r="BL1029" s="49"/>
      <c r="BM1029" s="49"/>
      <c r="BN1029" s="47"/>
      <c r="BO1029" s="49"/>
      <c r="BP1029" s="49"/>
      <c r="BQ1029" s="49"/>
      <c r="BR1029" s="323"/>
      <c r="BS1029" s="323"/>
      <c r="BT1029" s="323"/>
      <c r="BU1029" s="49"/>
      <c r="BV1029" s="49"/>
      <c r="BW1029" s="97"/>
      <c r="BX1029" s="97"/>
      <c r="BY1029" s="97"/>
      <c r="BZ1029" s="97"/>
      <c r="CA1029" s="49"/>
      <c r="CB1029" s="49"/>
      <c r="CC1029" s="49"/>
      <c r="CD1029" s="49"/>
      <c r="CE1029" s="49"/>
      <c r="CF1029" s="49"/>
      <c r="CG1029" s="49"/>
      <c r="CH1029" s="49"/>
      <c r="CI1029" s="97"/>
      <c r="CJ1029" s="97"/>
      <c r="CK1029" s="97"/>
      <c r="CL1029" s="97"/>
      <c r="CM1029" s="335"/>
      <c r="CN1029" s="337"/>
      <c r="CO1029" s="315" t="str">
        <f>IF(Формулы!R1029&gt;V1029,"22-?,Дата 14 - Прибыл из УФСИН; ","")&amp;IF(Формулы!Q1029&gt;Y1029,"25-?,Дата 13 - Выбыл в УФСИН;","")&amp;IF(YEAR(ДАННЫЕ!$F$1)=YEAR(ДАННЫЕ!B1029),IF(AT1029&gt;0,"","40-?, вявлен в текущем году! "),"")&amp;IF(YEAR($F$1)=YEAR(W1029),IF(X1029+Y1029&gt;0,"","23-стоит, 24,25 - куда выбыл? "),"")&amp;IF(X1029+Y1029&gt;0,IF(YEAR($F$1)=YEAR(W1029),"","24+25&gt;0? 23 - когда выбыл? "),"")&amp;IF(BA1029&lt;BB1029,"47&gt;=48; ","")&amp;IF(BA1029&lt;BC1029,"47&gt;=49; ","")&amp;IF(BA1029&lt;BD1029,"47&gt;=50; ","")&amp;IF(BE1029&gt;0,IF(BF1029&gt;0,IF(AU1029&gt;AV1029,"","41 и 42 - ? (51 и 52 &gt; 0);"),"51 &gt; 0 52 - ?;"),"")&amp;IF(AU1029&gt;0,IF(AV1029&gt;AU1029,"41&gt;42;","")&amp;IF(BE1029&gt;0,"","41&gt;0 51-?;"),"")&amp;IF(BF1029&gt;0,IF(BE1029&gt;0,"","52&gt;0 51-?;"),"")&amp;IF(AW1029&gt;=AX1029,"","43&gt;44;")&amp;IF(CA1029&gt;0,IF(AW1029&gt;0,"","71 &gt; 0 43-?;"),"")</f>
        <v/>
      </c>
    </row>
    <row r="1030" spans="1:93" ht="12" x14ac:dyDescent="0.2">
      <c r="A1030" s="45"/>
      <c r="B1030" s="46"/>
      <c r="C1030" s="121"/>
      <c r="D1030" s="121"/>
      <c r="E1030" s="336"/>
      <c r="F1030" s="122"/>
      <c r="G1030" s="46"/>
      <c r="H1030" s="45"/>
      <c r="I1030" s="45"/>
      <c r="J1030" s="45"/>
      <c r="K1030" s="45"/>
      <c r="L1030" s="45"/>
      <c r="M1030" s="46"/>
      <c r="N1030" s="46"/>
      <c r="O1030" s="48"/>
      <c r="P1030" s="48"/>
      <c r="Q1030" s="46"/>
      <c r="R1030" s="48"/>
      <c r="S1030" s="48"/>
      <c r="T1030" s="48"/>
      <c r="U1030" s="48"/>
      <c r="V1030" s="48"/>
      <c r="W1030" s="46"/>
      <c r="X1030" s="48"/>
      <c r="Y1030" s="48"/>
      <c r="Z1030" s="157"/>
      <c r="AA1030" s="47"/>
      <c r="AB1030" s="97"/>
      <c r="AC1030" s="49"/>
      <c r="AD1030" s="49"/>
      <c r="AE1030" s="49"/>
      <c r="AF1030" s="49"/>
      <c r="AG1030" s="49"/>
      <c r="AH1030" s="47"/>
      <c r="AI1030" s="47"/>
      <c r="AJ1030" s="47"/>
      <c r="AK1030" s="190"/>
      <c r="AL1030" s="190"/>
      <c r="AM1030" s="190"/>
      <c r="AN1030" s="190"/>
      <c r="AO1030" s="190"/>
      <c r="AP1030" s="151"/>
      <c r="AQ1030" s="322"/>
      <c r="AR1030" s="322"/>
      <c r="AS1030" s="322"/>
      <c r="AT1030" s="47"/>
      <c r="AU1030" s="47"/>
      <c r="AV1030" s="47"/>
      <c r="AW1030" s="47"/>
      <c r="AX1030" s="322"/>
      <c r="AY1030" s="98"/>
      <c r="AZ1030" s="98"/>
      <c r="BA1030" s="47"/>
      <c r="BB1030" s="47"/>
      <c r="BC1030" s="47"/>
      <c r="BD1030" s="47"/>
      <c r="BE1030" s="97"/>
      <c r="BF1030" s="49"/>
      <c r="BG1030" s="239"/>
      <c r="BH1030" s="342"/>
      <c r="BI1030" s="49"/>
      <c r="BJ1030" s="49"/>
      <c r="BK1030" s="49"/>
      <c r="BL1030" s="49"/>
      <c r="BM1030" s="49"/>
      <c r="BN1030" s="47"/>
      <c r="BO1030" s="49"/>
      <c r="BP1030" s="49"/>
      <c r="BQ1030" s="49"/>
      <c r="BR1030" s="323"/>
      <c r="BS1030" s="323"/>
      <c r="BT1030" s="323"/>
      <c r="BU1030" s="49"/>
      <c r="BV1030" s="49"/>
      <c r="BW1030" s="97"/>
      <c r="BX1030" s="97"/>
      <c r="BY1030" s="97"/>
      <c r="BZ1030" s="97"/>
      <c r="CA1030" s="49"/>
      <c r="CB1030" s="49"/>
      <c r="CC1030" s="49"/>
      <c r="CD1030" s="49"/>
      <c r="CE1030" s="49"/>
      <c r="CF1030" s="49"/>
      <c r="CG1030" s="49"/>
      <c r="CH1030" s="49"/>
      <c r="CI1030" s="97"/>
      <c r="CJ1030" s="97"/>
      <c r="CK1030" s="97"/>
      <c r="CL1030" s="97"/>
      <c r="CM1030" s="335"/>
      <c r="CN1030" s="337"/>
      <c r="CO1030" s="315" t="str">
        <f>IF(Формулы!R1030&gt;V1030,"22-?,Дата 14 - Прибыл из УФСИН; ","")&amp;IF(Формулы!Q1030&gt;Y1030,"25-?,Дата 13 - Выбыл в УФСИН;","")&amp;IF(YEAR(ДАННЫЕ!$F$1)=YEAR(ДАННЫЕ!B1030),IF(AT1030&gt;0,"","40-?, вявлен в текущем году! "),"")&amp;IF(YEAR($F$1)=YEAR(W1030),IF(X1030+Y1030&gt;0,"","23-стоит, 24,25 - куда выбыл? "),"")&amp;IF(X1030+Y1030&gt;0,IF(YEAR($F$1)=YEAR(W1030),"","24+25&gt;0? 23 - когда выбыл? "),"")&amp;IF(BA1030&lt;BB1030,"47&gt;=48; ","")&amp;IF(BA1030&lt;BC1030,"47&gt;=49; ","")&amp;IF(BA1030&lt;BD1030,"47&gt;=50; ","")&amp;IF(BE1030&gt;0,IF(BF1030&gt;0,IF(AU1030&gt;AV1030,"","41 и 42 - ? (51 и 52 &gt; 0);"),"51 &gt; 0 52 - ?;"),"")&amp;IF(AU1030&gt;0,IF(AV1030&gt;AU1030,"41&gt;42;","")&amp;IF(BE1030&gt;0,"","41&gt;0 51-?;"),"")&amp;IF(BF1030&gt;0,IF(BE1030&gt;0,"","52&gt;0 51-?;"),"")&amp;IF(AW1030&gt;=AX1030,"","43&gt;44;")&amp;IF(CA1030&gt;0,IF(AW1030&gt;0,"","71 &gt; 0 43-?;"),"")</f>
        <v/>
      </c>
    </row>
    <row r="1031" spans="1:93" ht="12" x14ac:dyDescent="0.2">
      <c r="A1031" s="45"/>
      <c r="B1031" s="46"/>
      <c r="C1031" s="121"/>
      <c r="D1031" s="121"/>
      <c r="E1031" s="336"/>
      <c r="F1031" s="122"/>
      <c r="G1031" s="46"/>
      <c r="H1031" s="45"/>
      <c r="I1031" s="45"/>
      <c r="J1031" s="45"/>
      <c r="K1031" s="45"/>
      <c r="L1031" s="45"/>
      <c r="M1031" s="46"/>
      <c r="N1031" s="46"/>
      <c r="O1031" s="48"/>
      <c r="P1031" s="48"/>
      <c r="Q1031" s="46"/>
      <c r="R1031" s="48"/>
      <c r="S1031" s="48"/>
      <c r="T1031" s="48"/>
      <c r="U1031" s="48"/>
      <c r="V1031" s="48"/>
      <c r="W1031" s="46"/>
      <c r="X1031" s="48"/>
      <c r="Y1031" s="48"/>
      <c r="Z1031" s="157"/>
      <c r="AA1031" s="47"/>
      <c r="AB1031" s="97"/>
      <c r="AC1031" s="49"/>
      <c r="AD1031" s="49"/>
      <c r="AE1031" s="49"/>
      <c r="AF1031" s="49"/>
      <c r="AG1031" s="49"/>
      <c r="AH1031" s="47"/>
      <c r="AI1031" s="47"/>
      <c r="AJ1031" s="47"/>
      <c r="AK1031" s="190"/>
      <c r="AL1031" s="190"/>
      <c r="AM1031" s="190"/>
      <c r="AN1031" s="190"/>
      <c r="AO1031" s="190"/>
      <c r="AP1031" s="151"/>
      <c r="AQ1031" s="322"/>
      <c r="AR1031" s="322"/>
      <c r="AS1031" s="322"/>
      <c r="AT1031" s="47"/>
      <c r="AU1031" s="47"/>
      <c r="AV1031" s="47"/>
      <c r="AW1031" s="47"/>
      <c r="AX1031" s="322"/>
      <c r="AY1031" s="98"/>
      <c r="AZ1031" s="98"/>
      <c r="BA1031" s="47"/>
      <c r="BB1031" s="47"/>
      <c r="BC1031" s="47"/>
      <c r="BD1031" s="47"/>
      <c r="BE1031" s="97"/>
      <c r="BF1031" s="49"/>
      <c r="BG1031" s="239"/>
      <c r="BH1031" s="342"/>
      <c r="BI1031" s="49"/>
      <c r="BJ1031" s="49"/>
      <c r="BK1031" s="49"/>
      <c r="BL1031" s="49"/>
      <c r="BM1031" s="49"/>
      <c r="BN1031" s="47"/>
      <c r="BO1031" s="49"/>
      <c r="BP1031" s="49"/>
      <c r="BQ1031" s="49"/>
      <c r="BR1031" s="323"/>
      <c r="BS1031" s="323"/>
      <c r="BT1031" s="323"/>
      <c r="BU1031" s="49"/>
      <c r="BV1031" s="49"/>
      <c r="BW1031" s="97"/>
      <c r="BX1031" s="97"/>
      <c r="BY1031" s="97"/>
      <c r="BZ1031" s="97"/>
      <c r="CA1031" s="49"/>
      <c r="CB1031" s="49"/>
      <c r="CC1031" s="49"/>
      <c r="CD1031" s="49"/>
      <c r="CE1031" s="49"/>
      <c r="CF1031" s="49"/>
      <c r="CG1031" s="49"/>
      <c r="CH1031" s="49"/>
      <c r="CI1031" s="97"/>
      <c r="CJ1031" s="97"/>
      <c r="CK1031" s="97"/>
      <c r="CL1031" s="97"/>
      <c r="CM1031" s="335"/>
      <c r="CN1031" s="337"/>
      <c r="CO1031" s="315" t="str">
        <f>IF(Формулы!R1031&gt;V1031,"22-?,Дата 14 - Прибыл из УФСИН; ","")&amp;IF(Формулы!Q1031&gt;Y1031,"25-?,Дата 13 - Выбыл в УФСИН;","")&amp;IF(YEAR(ДАННЫЕ!$F$1)=YEAR(ДАННЫЕ!B1031),IF(AT1031&gt;0,"","40-?, вявлен в текущем году! "),"")&amp;IF(YEAR($F$1)=YEAR(W1031),IF(X1031+Y1031&gt;0,"","23-стоит, 24,25 - куда выбыл? "),"")&amp;IF(X1031+Y1031&gt;0,IF(YEAR($F$1)=YEAR(W1031),"","24+25&gt;0? 23 - когда выбыл? "),"")&amp;IF(BA1031&lt;BB1031,"47&gt;=48; ","")&amp;IF(BA1031&lt;BC1031,"47&gt;=49; ","")&amp;IF(BA1031&lt;BD1031,"47&gt;=50; ","")&amp;IF(BE1031&gt;0,IF(BF1031&gt;0,IF(AU1031&gt;AV1031,"","41 и 42 - ? (51 и 52 &gt; 0);"),"51 &gt; 0 52 - ?;"),"")&amp;IF(AU1031&gt;0,IF(AV1031&gt;AU1031,"41&gt;42;","")&amp;IF(BE1031&gt;0,"","41&gt;0 51-?;"),"")&amp;IF(BF1031&gt;0,IF(BE1031&gt;0,"","52&gt;0 51-?;"),"")&amp;IF(AW1031&gt;=AX1031,"","43&gt;44;")&amp;IF(CA1031&gt;0,IF(AW1031&gt;0,"","71 &gt; 0 43-?;"),"")</f>
        <v/>
      </c>
    </row>
    <row r="1032" spans="1:93" ht="12" x14ac:dyDescent="0.2">
      <c r="A1032" s="45"/>
      <c r="B1032" s="46"/>
      <c r="C1032" s="121"/>
      <c r="D1032" s="121"/>
      <c r="E1032" s="336"/>
      <c r="F1032" s="122"/>
      <c r="G1032" s="46"/>
      <c r="H1032" s="45"/>
      <c r="I1032" s="45"/>
      <c r="J1032" s="45"/>
      <c r="K1032" s="45"/>
      <c r="L1032" s="45"/>
      <c r="M1032" s="46"/>
      <c r="N1032" s="46"/>
      <c r="O1032" s="48"/>
      <c r="P1032" s="48"/>
      <c r="Q1032" s="46"/>
      <c r="R1032" s="48"/>
      <c r="S1032" s="48"/>
      <c r="T1032" s="48"/>
      <c r="U1032" s="48"/>
      <c r="V1032" s="48"/>
      <c r="W1032" s="46"/>
      <c r="X1032" s="48"/>
      <c r="Y1032" s="48"/>
      <c r="Z1032" s="157"/>
      <c r="AA1032" s="47"/>
      <c r="AB1032" s="97"/>
      <c r="AC1032" s="49"/>
      <c r="AD1032" s="49"/>
      <c r="AE1032" s="49"/>
      <c r="AF1032" s="49"/>
      <c r="AG1032" s="49"/>
      <c r="AH1032" s="47"/>
      <c r="AI1032" s="47"/>
      <c r="AJ1032" s="47"/>
      <c r="AK1032" s="190"/>
      <c r="AL1032" s="190"/>
      <c r="AM1032" s="190"/>
      <c r="AN1032" s="190"/>
      <c r="AO1032" s="190"/>
      <c r="AP1032" s="151"/>
      <c r="AQ1032" s="322"/>
      <c r="AR1032" s="322"/>
      <c r="AS1032" s="322"/>
      <c r="AT1032" s="47"/>
      <c r="AU1032" s="47"/>
      <c r="AV1032" s="47"/>
      <c r="AW1032" s="47"/>
      <c r="AX1032" s="322"/>
      <c r="AY1032" s="98"/>
      <c r="AZ1032" s="98"/>
      <c r="BA1032" s="47"/>
      <c r="BB1032" s="47"/>
      <c r="BC1032" s="47"/>
      <c r="BD1032" s="47"/>
      <c r="BE1032" s="97"/>
      <c r="BF1032" s="49"/>
      <c r="BG1032" s="239"/>
      <c r="BH1032" s="342"/>
      <c r="BI1032" s="49"/>
      <c r="BJ1032" s="49"/>
      <c r="BK1032" s="49"/>
      <c r="BL1032" s="49"/>
      <c r="BM1032" s="49"/>
      <c r="BN1032" s="47"/>
      <c r="BO1032" s="49"/>
      <c r="BP1032" s="49"/>
      <c r="BQ1032" s="49"/>
      <c r="BR1032" s="323"/>
      <c r="BS1032" s="323"/>
      <c r="BT1032" s="323"/>
      <c r="BU1032" s="49"/>
      <c r="BV1032" s="49"/>
      <c r="BW1032" s="97"/>
      <c r="BX1032" s="97"/>
      <c r="BY1032" s="97"/>
      <c r="BZ1032" s="97"/>
      <c r="CA1032" s="49"/>
      <c r="CB1032" s="49"/>
      <c r="CC1032" s="49"/>
      <c r="CD1032" s="49"/>
      <c r="CE1032" s="49"/>
      <c r="CF1032" s="49"/>
      <c r="CG1032" s="49"/>
      <c r="CH1032" s="49"/>
      <c r="CI1032" s="97"/>
      <c r="CJ1032" s="97"/>
      <c r="CK1032" s="97"/>
      <c r="CL1032" s="97"/>
      <c r="CM1032" s="335"/>
      <c r="CN1032" s="337"/>
      <c r="CO1032" s="315" t="str">
        <f>IF(Формулы!R1032&gt;V1032,"22-?,Дата 14 - Прибыл из УФСИН; ","")&amp;IF(Формулы!Q1032&gt;Y1032,"25-?,Дата 13 - Выбыл в УФСИН;","")&amp;IF(YEAR(ДАННЫЕ!$F$1)=YEAR(ДАННЫЕ!B1032),IF(AT1032&gt;0,"","40-?, вявлен в текущем году! "),"")&amp;IF(YEAR($F$1)=YEAR(W1032),IF(X1032+Y1032&gt;0,"","23-стоит, 24,25 - куда выбыл? "),"")&amp;IF(X1032+Y1032&gt;0,IF(YEAR($F$1)=YEAR(W1032),"","24+25&gt;0? 23 - когда выбыл? "),"")&amp;IF(BA1032&lt;BB1032,"47&gt;=48; ","")&amp;IF(BA1032&lt;BC1032,"47&gt;=49; ","")&amp;IF(BA1032&lt;BD1032,"47&gt;=50; ","")&amp;IF(BE1032&gt;0,IF(BF1032&gt;0,IF(AU1032&gt;AV1032,"","41 и 42 - ? (51 и 52 &gt; 0);"),"51 &gt; 0 52 - ?;"),"")&amp;IF(AU1032&gt;0,IF(AV1032&gt;AU1032,"41&gt;42;","")&amp;IF(BE1032&gt;0,"","41&gt;0 51-?;"),"")&amp;IF(BF1032&gt;0,IF(BE1032&gt;0,"","52&gt;0 51-?;"),"")&amp;IF(AW1032&gt;=AX1032,"","43&gt;44;")&amp;IF(CA1032&gt;0,IF(AW1032&gt;0,"","71 &gt; 0 43-?;"),"")</f>
        <v/>
      </c>
    </row>
    <row r="1033" spans="1:93" ht="12" x14ac:dyDescent="0.2">
      <c r="A1033" s="45"/>
      <c r="B1033" s="46"/>
      <c r="C1033" s="121"/>
      <c r="D1033" s="121"/>
      <c r="E1033" s="336"/>
      <c r="F1033" s="122"/>
      <c r="G1033" s="46"/>
      <c r="H1033" s="45"/>
      <c r="I1033" s="45"/>
      <c r="J1033" s="45"/>
      <c r="K1033" s="45"/>
      <c r="L1033" s="45"/>
      <c r="M1033" s="46"/>
      <c r="N1033" s="46"/>
      <c r="O1033" s="48"/>
      <c r="P1033" s="48"/>
      <c r="Q1033" s="46"/>
      <c r="R1033" s="48"/>
      <c r="S1033" s="48"/>
      <c r="T1033" s="48"/>
      <c r="U1033" s="48"/>
      <c r="V1033" s="48"/>
      <c r="W1033" s="46"/>
      <c r="X1033" s="48"/>
      <c r="Y1033" s="48"/>
      <c r="Z1033" s="157"/>
      <c r="AA1033" s="47"/>
      <c r="AB1033" s="97"/>
      <c r="AC1033" s="49"/>
      <c r="AD1033" s="49"/>
      <c r="AE1033" s="49"/>
      <c r="AF1033" s="49"/>
      <c r="AG1033" s="49"/>
      <c r="AH1033" s="47"/>
      <c r="AI1033" s="47"/>
      <c r="AJ1033" s="47"/>
      <c r="AK1033" s="190"/>
      <c r="AL1033" s="190"/>
      <c r="AM1033" s="190"/>
      <c r="AN1033" s="190"/>
      <c r="AO1033" s="190"/>
      <c r="AP1033" s="151"/>
      <c r="AQ1033" s="322"/>
      <c r="AR1033" s="322"/>
      <c r="AS1033" s="322"/>
      <c r="AT1033" s="47"/>
      <c r="AU1033" s="47"/>
      <c r="AV1033" s="47"/>
      <c r="AW1033" s="47"/>
      <c r="AX1033" s="322"/>
      <c r="AY1033" s="98"/>
      <c r="AZ1033" s="98"/>
      <c r="BA1033" s="47"/>
      <c r="BB1033" s="47"/>
      <c r="BC1033" s="47"/>
      <c r="BD1033" s="47"/>
      <c r="BE1033" s="97"/>
      <c r="BF1033" s="49"/>
      <c r="BG1033" s="239"/>
      <c r="BH1033" s="342"/>
      <c r="BI1033" s="49"/>
      <c r="BJ1033" s="49"/>
      <c r="BK1033" s="49"/>
      <c r="BL1033" s="49"/>
      <c r="BM1033" s="49"/>
      <c r="BN1033" s="47"/>
      <c r="BO1033" s="49"/>
      <c r="BP1033" s="49"/>
      <c r="BQ1033" s="49"/>
      <c r="BR1033" s="323"/>
      <c r="BS1033" s="323"/>
      <c r="BT1033" s="323"/>
      <c r="BU1033" s="49"/>
      <c r="BV1033" s="49"/>
      <c r="BW1033" s="97"/>
      <c r="BX1033" s="97"/>
      <c r="BY1033" s="97"/>
      <c r="BZ1033" s="97"/>
      <c r="CA1033" s="49"/>
      <c r="CB1033" s="49"/>
      <c r="CC1033" s="49"/>
      <c r="CD1033" s="49"/>
      <c r="CE1033" s="49"/>
      <c r="CF1033" s="49"/>
      <c r="CG1033" s="49"/>
      <c r="CH1033" s="49"/>
      <c r="CI1033" s="97"/>
      <c r="CJ1033" s="97"/>
      <c r="CK1033" s="97"/>
      <c r="CL1033" s="97"/>
      <c r="CM1033" s="335"/>
      <c r="CN1033" s="337"/>
      <c r="CO1033" s="315" t="str">
        <f>IF(Формулы!R1033&gt;V1033,"22-?,Дата 14 - Прибыл из УФСИН; ","")&amp;IF(Формулы!Q1033&gt;Y1033,"25-?,Дата 13 - Выбыл в УФСИН;","")&amp;IF(YEAR(ДАННЫЕ!$F$1)=YEAR(ДАННЫЕ!B1033),IF(AT1033&gt;0,"","40-?, вявлен в текущем году! "),"")&amp;IF(YEAR($F$1)=YEAR(W1033),IF(X1033+Y1033&gt;0,"","23-стоит, 24,25 - куда выбыл? "),"")&amp;IF(X1033+Y1033&gt;0,IF(YEAR($F$1)=YEAR(W1033),"","24+25&gt;0? 23 - когда выбыл? "),"")&amp;IF(BA1033&lt;BB1033,"47&gt;=48; ","")&amp;IF(BA1033&lt;BC1033,"47&gt;=49; ","")&amp;IF(BA1033&lt;BD1033,"47&gt;=50; ","")&amp;IF(BE1033&gt;0,IF(BF1033&gt;0,IF(AU1033&gt;AV1033,"","41 и 42 - ? (51 и 52 &gt; 0);"),"51 &gt; 0 52 - ?;"),"")&amp;IF(AU1033&gt;0,IF(AV1033&gt;AU1033,"41&gt;42;","")&amp;IF(BE1033&gt;0,"","41&gt;0 51-?;"),"")&amp;IF(BF1033&gt;0,IF(BE1033&gt;0,"","52&gt;0 51-?;"),"")&amp;IF(AW1033&gt;=AX1033,"","43&gt;44;")&amp;IF(CA1033&gt;0,IF(AW1033&gt;0,"","71 &gt; 0 43-?;"),"")</f>
        <v/>
      </c>
    </row>
    <row r="1034" spans="1:93" ht="12" x14ac:dyDescent="0.2">
      <c r="A1034" s="45"/>
      <c r="B1034" s="46"/>
      <c r="C1034" s="121"/>
      <c r="D1034" s="121"/>
      <c r="E1034" s="336"/>
      <c r="F1034" s="122"/>
      <c r="G1034" s="46"/>
      <c r="H1034" s="45"/>
      <c r="I1034" s="45"/>
      <c r="J1034" s="45"/>
      <c r="K1034" s="45"/>
      <c r="L1034" s="45"/>
      <c r="M1034" s="46"/>
      <c r="N1034" s="46"/>
      <c r="O1034" s="48"/>
      <c r="P1034" s="48"/>
      <c r="Q1034" s="46"/>
      <c r="R1034" s="48"/>
      <c r="S1034" s="48"/>
      <c r="T1034" s="48"/>
      <c r="U1034" s="48"/>
      <c r="V1034" s="48"/>
      <c r="W1034" s="46"/>
      <c r="X1034" s="48"/>
      <c r="Y1034" s="48"/>
      <c r="Z1034" s="157"/>
      <c r="AA1034" s="47"/>
      <c r="AB1034" s="97"/>
      <c r="AC1034" s="49"/>
      <c r="AD1034" s="49"/>
      <c r="AE1034" s="49"/>
      <c r="AF1034" s="49"/>
      <c r="AG1034" s="49"/>
      <c r="AH1034" s="47"/>
      <c r="AI1034" s="47"/>
      <c r="AJ1034" s="47"/>
      <c r="AK1034" s="190"/>
      <c r="AL1034" s="190"/>
      <c r="AM1034" s="190"/>
      <c r="AN1034" s="190"/>
      <c r="AO1034" s="190"/>
      <c r="AP1034" s="151"/>
      <c r="AQ1034" s="322"/>
      <c r="AR1034" s="322"/>
      <c r="AS1034" s="322"/>
      <c r="AT1034" s="47"/>
      <c r="AU1034" s="47"/>
      <c r="AV1034" s="47"/>
      <c r="AW1034" s="47"/>
      <c r="AX1034" s="322"/>
      <c r="AY1034" s="98"/>
      <c r="AZ1034" s="98"/>
      <c r="BA1034" s="47"/>
      <c r="BB1034" s="47"/>
      <c r="BC1034" s="47"/>
      <c r="BD1034" s="47"/>
      <c r="BE1034" s="97"/>
      <c r="BF1034" s="49"/>
      <c r="BG1034" s="239"/>
      <c r="BH1034" s="342"/>
      <c r="BI1034" s="49"/>
      <c r="BJ1034" s="49"/>
      <c r="BK1034" s="49"/>
      <c r="BL1034" s="49"/>
      <c r="BM1034" s="49"/>
      <c r="BN1034" s="47"/>
      <c r="BO1034" s="49"/>
      <c r="BP1034" s="49"/>
      <c r="BQ1034" s="49"/>
      <c r="BR1034" s="323"/>
      <c r="BS1034" s="323"/>
      <c r="BT1034" s="323"/>
      <c r="BU1034" s="49"/>
      <c r="BV1034" s="49"/>
      <c r="BW1034" s="97"/>
      <c r="BX1034" s="97"/>
      <c r="BY1034" s="97"/>
      <c r="BZ1034" s="97"/>
      <c r="CA1034" s="49"/>
      <c r="CB1034" s="49"/>
      <c r="CC1034" s="49"/>
      <c r="CD1034" s="49"/>
      <c r="CE1034" s="49"/>
      <c r="CF1034" s="49"/>
      <c r="CG1034" s="49"/>
      <c r="CH1034" s="49"/>
      <c r="CI1034" s="97"/>
      <c r="CJ1034" s="97"/>
      <c r="CK1034" s="97"/>
      <c r="CL1034" s="97"/>
      <c r="CM1034" s="335"/>
      <c r="CN1034" s="337"/>
      <c r="CO1034" s="315" t="str">
        <f>IF(Формулы!R1034&gt;V1034,"22-?,Дата 14 - Прибыл из УФСИН; ","")&amp;IF(Формулы!Q1034&gt;Y1034,"25-?,Дата 13 - Выбыл в УФСИН;","")&amp;IF(YEAR(ДАННЫЕ!$F$1)=YEAR(ДАННЫЕ!B1034),IF(AT1034&gt;0,"","40-?, вявлен в текущем году! "),"")&amp;IF(YEAR($F$1)=YEAR(W1034),IF(X1034+Y1034&gt;0,"","23-стоит, 24,25 - куда выбыл? "),"")&amp;IF(X1034+Y1034&gt;0,IF(YEAR($F$1)=YEAR(W1034),"","24+25&gt;0? 23 - когда выбыл? "),"")&amp;IF(BA1034&lt;BB1034,"47&gt;=48; ","")&amp;IF(BA1034&lt;BC1034,"47&gt;=49; ","")&amp;IF(BA1034&lt;BD1034,"47&gt;=50; ","")&amp;IF(BE1034&gt;0,IF(BF1034&gt;0,IF(AU1034&gt;AV1034,"","41 и 42 - ? (51 и 52 &gt; 0);"),"51 &gt; 0 52 - ?;"),"")&amp;IF(AU1034&gt;0,IF(AV1034&gt;AU1034,"41&gt;42;","")&amp;IF(BE1034&gt;0,"","41&gt;0 51-?;"),"")&amp;IF(BF1034&gt;0,IF(BE1034&gt;0,"","52&gt;0 51-?;"),"")&amp;IF(AW1034&gt;=AX1034,"","43&gt;44;")&amp;IF(CA1034&gt;0,IF(AW1034&gt;0,"","71 &gt; 0 43-?;"),"")</f>
        <v/>
      </c>
    </row>
    <row r="1035" spans="1:93" ht="12" x14ac:dyDescent="0.2">
      <c r="A1035" s="45"/>
      <c r="B1035" s="46"/>
      <c r="C1035" s="121"/>
      <c r="D1035" s="121"/>
      <c r="E1035" s="336"/>
      <c r="F1035" s="122"/>
      <c r="G1035" s="46"/>
      <c r="H1035" s="45"/>
      <c r="I1035" s="45"/>
      <c r="J1035" s="45"/>
      <c r="K1035" s="45"/>
      <c r="L1035" s="45"/>
      <c r="M1035" s="46"/>
      <c r="N1035" s="46"/>
      <c r="O1035" s="48"/>
      <c r="P1035" s="48"/>
      <c r="Q1035" s="46"/>
      <c r="R1035" s="48"/>
      <c r="S1035" s="48"/>
      <c r="T1035" s="48"/>
      <c r="U1035" s="48"/>
      <c r="V1035" s="48"/>
      <c r="W1035" s="46"/>
      <c r="X1035" s="48"/>
      <c r="Y1035" s="48"/>
      <c r="Z1035" s="157"/>
      <c r="AA1035" s="47"/>
      <c r="AB1035" s="97"/>
      <c r="AC1035" s="49"/>
      <c r="AD1035" s="49"/>
      <c r="AE1035" s="49"/>
      <c r="AF1035" s="49"/>
      <c r="AG1035" s="49"/>
      <c r="AH1035" s="47"/>
      <c r="AI1035" s="47"/>
      <c r="AJ1035" s="47"/>
      <c r="AK1035" s="190"/>
      <c r="AL1035" s="190"/>
      <c r="AM1035" s="190"/>
      <c r="AN1035" s="190"/>
      <c r="AO1035" s="190"/>
      <c r="AP1035" s="151"/>
      <c r="AQ1035" s="322"/>
      <c r="AR1035" s="322"/>
      <c r="AS1035" s="322"/>
      <c r="AT1035" s="47"/>
      <c r="AU1035" s="47"/>
      <c r="AV1035" s="47"/>
      <c r="AW1035" s="47"/>
      <c r="AX1035" s="322"/>
      <c r="AY1035" s="98"/>
      <c r="AZ1035" s="98"/>
      <c r="BA1035" s="47"/>
      <c r="BB1035" s="47"/>
      <c r="BC1035" s="47"/>
      <c r="BD1035" s="47"/>
      <c r="BE1035" s="97"/>
      <c r="BF1035" s="49"/>
      <c r="BG1035" s="239"/>
      <c r="BH1035" s="342"/>
      <c r="BI1035" s="49"/>
      <c r="BJ1035" s="49"/>
      <c r="BK1035" s="49"/>
      <c r="BL1035" s="49"/>
      <c r="BM1035" s="49"/>
      <c r="BN1035" s="47"/>
      <c r="BO1035" s="49"/>
      <c r="BP1035" s="49"/>
      <c r="BQ1035" s="49"/>
      <c r="BR1035" s="323"/>
      <c r="BS1035" s="323"/>
      <c r="BT1035" s="323"/>
      <c r="BU1035" s="49"/>
      <c r="BV1035" s="49"/>
      <c r="BW1035" s="97"/>
      <c r="BX1035" s="97"/>
      <c r="BY1035" s="97"/>
      <c r="BZ1035" s="97"/>
      <c r="CA1035" s="49"/>
      <c r="CB1035" s="49"/>
      <c r="CC1035" s="49"/>
      <c r="CD1035" s="49"/>
      <c r="CE1035" s="49"/>
      <c r="CF1035" s="49"/>
      <c r="CG1035" s="49"/>
      <c r="CH1035" s="49"/>
      <c r="CI1035" s="97"/>
      <c r="CJ1035" s="97"/>
      <c r="CK1035" s="97"/>
      <c r="CL1035" s="97"/>
      <c r="CM1035" s="335"/>
      <c r="CN1035" s="337"/>
      <c r="CO1035" s="315" t="str">
        <f>IF(Формулы!R1035&gt;V1035,"22-?,Дата 14 - Прибыл из УФСИН; ","")&amp;IF(Формулы!Q1035&gt;Y1035,"25-?,Дата 13 - Выбыл в УФСИН;","")&amp;IF(YEAR(ДАННЫЕ!$F$1)=YEAR(ДАННЫЕ!B1035),IF(AT1035&gt;0,"","40-?, вявлен в текущем году! "),"")&amp;IF(YEAR($F$1)=YEAR(W1035),IF(X1035+Y1035&gt;0,"","23-стоит, 24,25 - куда выбыл? "),"")&amp;IF(X1035+Y1035&gt;0,IF(YEAR($F$1)=YEAR(W1035),"","24+25&gt;0? 23 - когда выбыл? "),"")&amp;IF(BA1035&lt;BB1035,"47&gt;=48; ","")&amp;IF(BA1035&lt;BC1035,"47&gt;=49; ","")&amp;IF(BA1035&lt;BD1035,"47&gt;=50; ","")&amp;IF(BE1035&gt;0,IF(BF1035&gt;0,IF(AU1035&gt;AV1035,"","41 и 42 - ? (51 и 52 &gt; 0);"),"51 &gt; 0 52 - ?;"),"")&amp;IF(AU1035&gt;0,IF(AV1035&gt;AU1035,"41&gt;42;","")&amp;IF(BE1035&gt;0,"","41&gt;0 51-?;"),"")&amp;IF(BF1035&gt;0,IF(BE1035&gt;0,"","52&gt;0 51-?;"),"")&amp;IF(AW1035&gt;=AX1035,"","43&gt;44;")&amp;IF(CA1035&gt;0,IF(AW1035&gt;0,"","71 &gt; 0 43-?;"),"")</f>
        <v/>
      </c>
    </row>
    <row r="1036" spans="1:93" ht="12" x14ac:dyDescent="0.2">
      <c r="A1036" s="45"/>
      <c r="B1036" s="46"/>
      <c r="C1036" s="121"/>
      <c r="D1036" s="121"/>
      <c r="E1036" s="336"/>
      <c r="F1036" s="122"/>
      <c r="G1036" s="46"/>
      <c r="H1036" s="45"/>
      <c r="I1036" s="45"/>
      <c r="J1036" s="45"/>
      <c r="K1036" s="45"/>
      <c r="L1036" s="45"/>
      <c r="M1036" s="46"/>
      <c r="N1036" s="46"/>
      <c r="O1036" s="48"/>
      <c r="P1036" s="48"/>
      <c r="Q1036" s="46"/>
      <c r="R1036" s="48"/>
      <c r="S1036" s="48"/>
      <c r="T1036" s="48"/>
      <c r="U1036" s="48"/>
      <c r="V1036" s="48"/>
      <c r="W1036" s="46"/>
      <c r="X1036" s="48"/>
      <c r="Y1036" s="48"/>
      <c r="Z1036" s="157"/>
      <c r="AA1036" s="47"/>
      <c r="AB1036" s="97"/>
      <c r="AC1036" s="49"/>
      <c r="AD1036" s="49"/>
      <c r="AE1036" s="49"/>
      <c r="AF1036" s="49"/>
      <c r="AG1036" s="49"/>
      <c r="AH1036" s="47"/>
      <c r="AI1036" s="47"/>
      <c r="AJ1036" s="47"/>
      <c r="AK1036" s="190"/>
      <c r="AL1036" s="190"/>
      <c r="AM1036" s="190"/>
      <c r="AN1036" s="190"/>
      <c r="AO1036" s="190"/>
      <c r="AP1036" s="151"/>
      <c r="AQ1036" s="322"/>
      <c r="AR1036" s="322"/>
      <c r="AS1036" s="322"/>
      <c r="AT1036" s="47"/>
      <c r="AU1036" s="47"/>
      <c r="AV1036" s="47"/>
      <c r="AW1036" s="47"/>
      <c r="AX1036" s="322"/>
      <c r="AY1036" s="98"/>
      <c r="AZ1036" s="98"/>
      <c r="BA1036" s="47"/>
      <c r="BB1036" s="47"/>
      <c r="BC1036" s="47"/>
      <c r="BD1036" s="47"/>
      <c r="BE1036" s="97"/>
      <c r="BF1036" s="49"/>
      <c r="BG1036" s="239"/>
      <c r="BH1036" s="342"/>
      <c r="BI1036" s="49"/>
      <c r="BJ1036" s="49"/>
      <c r="BK1036" s="49"/>
      <c r="BL1036" s="49"/>
      <c r="BM1036" s="49"/>
      <c r="BN1036" s="47"/>
      <c r="BO1036" s="49"/>
      <c r="BP1036" s="49"/>
      <c r="BQ1036" s="49"/>
      <c r="BR1036" s="323"/>
      <c r="BS1036" s="323"/>
      <c r="BT1036" s="323"/>
      <c r="BU1036" s="49"/>
      <c r="BV1036" s="49"/>
      <c r="BW1036" s="97"/>
      <c r="BX1036" s="97"/>
      <c r="BY1036" s="97"/>
      <c r="BZ1036" s="97"/>
      <c r="CA1036" s="49"/>
      <c r="CB1036" s="49"/>
      <c r="CC1036" s="49"/>
      <c r="CD1036" s="49"/>
      <c r="CE1036" s="49"/>
      <c r="CF1036" s="49"/>
      <c r="CG1036" s="49"/>
      <c r="CH1036" s="49"/>
      <c r="CI1036" s="97"/>
      <c r="CJ1036" s="97"/>
      <c r="CK1036" s="97"/>
      <c r="CL1036" s="97"/>
      <c r="CM1036" s="335"/>
      <c r="CN1036" s="337"/>
      <c r="CO1036" s="315" t="str">
        <f>IF(Формулы!R1036&gt;V1036,"22-?,Дата 14 - Прибыл из УФСИН; ","")&amp;IF(Формулы!Q1036&gt;Y1036,"25-?,Дата 13 - Выбыл в УФСИН;","")&amp;IF(YEAR(ДАННЫЕ!$F$1)=YEAR(ДАННЫЕ!B1036),IF(AT1036&gt;0,"","40-?, вявлен в текущем году! "),"")&amp;IF(YEAR($F$1)=YEAR(W1036),IF(X1036+Y1036&gt;0,"","23-стоит, 24,25 - куда выбыл? "),"")&amp;IF(X1036+Y1036&gt;0,IF(YEAR($F$1)=YEAR(W1036),"","24+25&gt;0? 23 - когда выбыл? "),"")&amp;IF(BA1036&lt;BB1036,"47&gt;=48; ","")&amp;IF(BA1036&lt;BC1036,"47&gt;=49; ","")&amp;IF(BA1036&lt;BD1036,"47&gt;=50; ","")&amp;IF(BE1036&gt;0,IF(BF1036&gt;0,IF(AU1036&gt;AV1036,"","41 и 42 - ? (51 и 52 &gt; 0);"),"51 &gt; 0 52 - ?;"),"")&amp;IF(AU1036&gt;0,IF(AV1036&gt;AU1036,"41&gt;42;","")&amp;IF(BE1036&gt;0,"","41&gt;0 51-?;"),"")&amp;IF(BF1036&gt;0,IF(BE1036&gt;0,"","52&gt;0 51-?;"),"")&amp;IF(AW1036&gt;=AX1036,"","43&gt;44;")&amp;IF(CA1036&gt;0,IF(AW1036&gt;0,"","71 &gt; 0 43-?;"),"")</f>
        <v/>
      </c>
    </row>
    <row r="1037" spans="1:93" ht="12" x14ac:dyDescent="0.2">
      <c r="A1037" s="45"/>
      <c r="B1037" s="46"/>
      <c r="C1037" s="121"/>
      <c r="D1037" s="121"/>
      <c r="E1037" s="336"/>
      <c r="F1037" s="122"/>
      <c r="G1037" s="46"/>
      <c r="H1037" s="45"/>
      <c r="I1037" s="45"/>
      <c r="J1037" s="45"/>
      <c r="K1037" s="45"/>
      <c r="L1037" s="45"/>
      <c r="M1037" s="46"/>
      <c r="N1037" s="46"/>
      <c r="O1037" s="48"/>
      <c r="P1037" s="48"/>
      <c r="Q1037" s="46"/>
      <c r="R1037" s="48"/>
      <c r="S1037" s="48"/>
      <c r="T1037" s="48"/>
      <c r="U1037" s="48"/>
      <c r="V1037" s="48"/>
      <c r="W1037" s="46"/>
      <c r="X1037" s="48"/>
      <c r="Y1037" s="48"/>
      <c r="Z1037" s="157"/>
      <c r="AA1037" s="47"/>
      <c r="AB1037" s="97"/>
      <c r="AC1037" s="49"/>
      <c r="AD1037" s="49"/>
      <c r="AE1037" s="49"/>
      <c r="AF1037" s="49"/>
      <c r="AG1037" s="49"/>
      <c r="AH1037" s="47"/>
      <c r="AI1037" s="47"/>
      <c r="AJ1037" s="47"/>
      <c r="AK1037" s="190"/>
      <c r="AL1037" s="190"/>
      <c r="AM1037" s="190"/>
      <c r="AN1037" s="190"/>
      <c r="AO1037" s="190"/>
      <c r="AP1037" s="151"/>
      <c r="AQ1037" s="322"/>
      <c r="AR1037" s="322"/>
      <c r="AS1037" s="322"/>
      <c r="AT1037" s="47"/>
      <c r="AU1037" s="47"/>
      <c r="AV1037" s="47"/>
      <c r="AW1037" s="47"/>
      <c r="AX1037" s="322"/>
      <c r="AY1037" s="98"/>
      <c r="AZ1037" s="98"/>
      <c r="BA1037" s="47"/>
      <c r="BB1037" s="47"/>
      <c r="BC1037" s="47"/>
      <c r="BD1037" s="47"/>
      <c r="BE1037" s="97"/>
      <c r="BF1037" s="49"/>
      <c r="BG1037" s="239"/>
      <c r="BH1037" s="342"/>
      <c r="BI1037" s="49"/>
      <c r="BJ1037" s="49"/>
      <c r="BK1037" s="49"/>
      <c r="BL1037" s="49"/>
      <c r="BM1037" s="49"/>
      <c r="BN1037" s="47"/>
      <c r="BO1037" s="49"/>
      <c r="BP1037" s="49"/>
      <c r="BQ1037" s="49"/>
      <c r="BR1037" s="323"/>
      <c r="BS1037" s="323"/>
      <c r="BT1037" s="323"/>
      <c r="BU1037" s="49"/>
      <c r="BV1037" s="49"/>
      <c r="BW1037" s="97"/>
      <c r="BX1037" s="97"/>
      <c r="BY1037" s="97"/>
      <c r="BZ1037" s="97"/>
      <c r="CA1037" s="49"/>
      <c r="CB1037" s="49"/>
      <c r="CC1037" s="49"/>
      <c r="CD1037" s="49"/>
      <c r="CE1037" s="49"/>
      <c r="CF1037" s="49"/>
      <c r="CG1037" s="49"/>
      <c r="CH1037" s="49"/>
      <c r="CI1037" s="97"/>
      <c r="CJ1037" s="97"/>
      <c r="CK1037" s="97"/>
      <c r="CL1037" s="97"/>
      <c r="CM1037" s="335"/>
      <c r="CN1037" s="337"/>
      <c r="CO1037" s="315" t="str">
        <f>IF(Формулы!R1037&gt;V1037,"22-?,Дата 14 - Прибыл из УФСИН; ","")&amp;IF(Формулы!Q1037&gt;Y1037,"25-?,Дата 13 - Выбыл в УФСИН;","")&amp;IF(YEAR(ДАННЫЕ!$F$1)=YEAR(ДАННЫЕ!B1037),IF(AT1037&gt;0,"","40-?, вявлен в текущем году! "),"")&amp;IF(YEAR($F$1)=YEAR(W1037),IF(X1037+Y1037&gt;0,"","23-стоит, 24,25 - куда выбыл? "),"")&amp;IF(X1037+Y1037&gt;0,IF(YEAR($F$1)=YEAR(W1037),"","24+25&gt;0? 23 - когда выбыл? "),"")&amp;IF(BA1037&lt;BB1037,"47&gt;=48; ","")&amp;IF(BA1037&lt;BC1037,"47&gt;=49; ","")&amp;IF(BA1037&lt;BD1037,"47&gt;=50; ","")&amp;IF(BE1037&gt;0,IF(BF1037&gt;0,IF(AU1037&gt;AV1037,"","41 и 42 - ? (51 и 52 &gt; 0);"),"51 &gt; 0 52 - ?;"),"")&amp;IF(AU1037&gt;0,IF(AV1037&gt;AU1037,"41&gt;42;","")&amp;IF(BE1037&gt;0,"","41&gt;0 51-?;"),"")&amp;IF(BF1037&gt;0,IF(BE1037&gt;0,"","52&gt;0 51-?;"),"")&amp;IF(AW1037&gt;=AX1037,"","43&gt;44;")&amp;IF(CA1037&gt;0,IF(AW1037&gt;0,"","71 &gt; 0 43-?;"),"")</f>
        <v/>
      </c>
    </row>
    <row r="1038" spans="1:93" ht="12" x14ac:dyDescent="0.2">
      <c r="A1038" s="45"/>
      <c r="B1038" s="46"/>
      <c r="C1038" s="121"/>
      <c r="D1038" s="121"/>
      <c r="E1038" s="336"/>
      <c r="F1038" s="122"/>
      <c r="G1038" s="46"/>
      <c r="H1038" s="45"/>
      <c r="I1038" s="45"/>
      <c r="J1038" s="45"/>
      <c r="K1038" s="45"/>
      <c r="L1038" s="45"/>
      <c r="M1038" s="46"/>
      <c r="N1038" s="46"/>
      <c r="O1038" s="48"/>
      <c r="P1038" s="48"/>
      <c r="Q1038" s="46"/>
      <c r="R1038" s="48"/>
      <c r="S1038" s="48"/>
      <c r="T1038" s="48"/>
      <c r="U1038" s="48"/>
      <c r="V1038" s="48"/>
      <c r="W1038" s="46"/>
      <c r="X1038" s="48"/>
      <c r="Y1038" s="48"/>
      <c r="Z1038" s="157"/>
      <c r="AA1038" s="47"/>
      <c r="AB1038" s="97"/>
      <c r="AC1038" s="49"/>
      <c r="AD1038" s="49"/>
      <c r="AE1038" s="49"/>
      <c r="AF1038" s="49"/>
      <c r="AG1038" s="49"/>
      <c r="AH1038" s="47"/>
      <c r="AI1038" s="47"/>
      <c r="AJ1038" s="47"/>
      <c r="AK1038" s="190"/>
      <c r="AL1038" s="190"/>
      <c r="AM1038" s="190"/>
      <c r="AN1038" s="190"/>
      <c r="AO1038" s="190"/>
      <c r="AP1038" s="151"/>
      <c r="AQ1038" s="322"/>
      <c r="AR1038" s="322"/>
      <c r="AS1038" s="322"/>
      <c r="AT1038" s="47"/>
      <c r="AU1038" s="47"/>
      <c r="AV1038" s="47"/>
      <c r="AW1038" s="47"/>
      <c r="AX1038" s="322"/>
      <c r="AY1038" s="98"/>
      <c r="AZ1038" s="98"/>
      <c r="BA1038" s="47"/>
      <c r="BB1038" s="47"/>
      <c r="BC1038" s="47"/>
      <c r="BD1038" s="47"/>
      <c r="BE1038" s="97"/>
      <c r="BF1038" s="49"/>
      <c r="BG1038" s="239"/>
      <c r="BH1038" s="342"/>
      <c r="BI1038" s="49"/>
      <c r="BJ1038" s="49"/>
      <c r="BK1038" s="49"/>
      <c r="BL1038" s="49"/>
      <c r="BM1038" s="49"/>
      <c r="BN1038" s="47"/>
      <c r="BO1038" s="49"/>
      <c r="BP1038" s="49"/>
      <c r="BQ1038" s="49"/>
      <c r="BR1038" s="323"/>
      <c r="BS1038" s="323"/>
      <c r="BT1038" s="323"/>
      <c r="BU1038" s="49"/>
      <c r="BV1038" s="49"/>
      <c r="BW1038" s="97"/>
      <c r="BX1038" s="97"/>
      <c r="BY1038" s="97"/>
      <c r="BZ1038" s="97"/>
      <c r="CA1038" s="49"/>
      <c r="CB1038" s="49"/>
      <c r="CC1038" s="49"/>
      <c r="CD1038" s="49"/>
      <c r="CE1038" s="49"/>
      <c r="CF1038" s="49"/>
      <c r="CG1038" s="49"/>
      <c r="CH1038" s="49"/>
      <c r="CI1038" s="97"/>
      <c r="CJ1038" s="97"/>
      <c r="CK1038" s="97"/>
      <c r="CL1038" s="97"/>
      <c r="CM1038" s="335"/>
      <c r="CN1038" s="337"/>
      <c r="CO1038" s="315" t="str">
        <f>IF(Формулы!R1038&gt;V1038,"22-?,Дата 14 - Прибыл из УФСИН; ","")&amp;IF(Формулы!Q1038&gt;Y1038,"25-?,Дата 13 - Выбыл в УФСИН;","")&amp;IF(YEAR(ДАННЫЕ!$F$1)=YEAR(ДАННЫЕ!B1038),IF(AT1038&gt;0,"","40-?, вявлен в текущем году! "),"")&amp;IF(YEAR($F$1)=YEAR(W1038),IF(X1038+Y1038&gt;0,"","23-стоит, 24,25 - куда выбыл? "),"")&amp;IF(X1038+Y1038&gt;0,IF(YEAR($F$1)=YEAR(W1038),"","24+25&gt;0? 23 - когда выбыл? "),"")&amp;IF(BA1038&lt;BB1038,"47&gt;=48; ","")&amp;IF(BA1038&lt;BC1038,"47&gt;=49; ","")&amp;IF(BA1038&lt;BD1038,"47&gt;=50; ","")&amp;IF(BE1038&gt;0,IF(BF1038&gt;0,IF(AU1038&gt;AV1038,"","41 и 42 - ? (51 и 52 &gt; 0);"),"51 &gt; 0 52 - ?;"),"")&amp;IF(AU1038&gt;0,IF(AV1038&gt;AU1038,"41&gt;42;","")&amp;IF(BE1038&gt;0,"","41&gt;0 51-?;"),"")&amp;IF(BF1038&gt;0,IF(BE1038&gt;0,"","52&gt;0 51-?;"),"")&amp;IF(AW1038&gt;=AX1038,"","43&gt;44;")&amp;IF(CA1038&gt;0,IF(AW1038&gt;0,"","71 &gt; 0 43-?;"),"")</f>
        <v/>
      </c>
    </row>
    <row r="1039" spans="1:93" ht="12" x14ac:dyDescent="0.2">
      <c r="A1039" s="45"/>
      <c r="B1039" s="46"/>
      <c r="C1039" s="121"/>
      <c r="D1039" s="121"/>
      <c r="E1039" s="336"/>
      <c r="F1039" s="122"/>
      <c r="G1039" s="46"/>
      <c r="H1039" s="45"/>
      <c r="I1039" s="45"/>
      <c r="J1039" s="45"/>
      <c r="K1039" s="45"/>
      <c r="L1039" s="45"/>
      <c r="M1039" s="46"/>
      <c r="N1039" s="46"/>
      <c r="O1039" s="48"/>
      <c r="P1039" s="48"/>
      <c r="Q1039" s="46"/>
      <c r="R1039" s="48"/>
      <c r="S1039" s="48"/>
      <c r="T1039" s="48"/>
      <c r="U1039" s="48"/>
      <c r="V1039" s="48"/>
      <c r="W1039" s="46"/>
      <c r="X1039" s="48"/>
      <c r="Y1039" s="48"/>
      <c r="Z1039" s="157"/>
      <c r="AA1039" s="47"/>
      <c r="AB1039" s="97"/>
      <c r="AC1039" s="49"/>
      <c r="AD1039" s="49"/>
      <c r="AE1039" s="49"/>
      <c r="AF1039" s="49"/>
      <c r="AG1039" s="49"/>
      <c r="AH1039" s="47"/>
      <c r="AI1039" s="47"/>
      <c r="AJ1039" s="47"/>
      <c r="AK1039" s="190"/>
      <c r="AL1039" s="190"/>
      <c r="AM1039" s="190"/>
      <c r="AN1039" s="190"/>
      <c r="AO1039" s="190"/>
      <c r="AP1039" s="151"/>
      <c r="AQ1039" s="322"/>
      <c r="AR1039" s="322"/>
      <c r="AS1039" s="322"/>
      <c r="AT1039" s="47"/>
      <c r="AU1039" s="47"/>
      <c r="AV1039" s="47"/>
      <c r="AW1039" s="47"/>
      <c r="AX1039" s="322"/>
      <c r="AY1039" s="98"/>
      <c r="AZ1039" s="98"/>
      <c r="BA1039" s="47"/>
      <c r="BB1039" s="47"/>
      <c r="BC1039" s="47"/>
      <c r="BD1039" s="47"/>
      <c r="BE1039" s="97"/>
      <c r="BF1039" s="49"/>
      <c r="BG1039" s="239"/>
      <c r="BH1039" s="342"/>
      <c r="BI1039" s="49"/>
      <c r="BJ1039" s="49"/>
      <c r="BK1039" s="49"/>
      <c r="BL1039" s="49"/>
      <c r="BM1039" s="49"/>
      <c r="BN1039" s="47"/>
      <c r="BO1039" s="49"/>
      <c r="BP1039" s="49"/>
      <c r="BQ1039" s="49"/>
      <c r="BR1039" s="323"/>
      <c r="BS1039" s="323"/>
      <c r="BT1039" s="323"/>
      <c r="BU1039" s="49"/>
      <c r="BV1039" s="49"/>
      <c r="BW1039" s="97"/>
      <c r="BX1039" s="97"/>
      <c r="BY1039" s="97"/>
      <c r="BZ1039" s="97"/>
      <c r="CA1039" s="49"/>
      <c r="CB1039" s="49"/>
      <c r="CC1039" s="49"/>
      <c r="CD1039" s="49"/>
      <c r="CE1039" s="49"/>
      <c r="CF1039" s="49"/>
      <c r="CG1039" s="49"/>
      <c r="CH1039" s="49"/>
      <c r="CI1039" s="97"/>
      <c r="CJ1039" s="97"/>
      <c r="CK1039" s="97"/>
      <c r="CL1039" s="97"/>
      <c r="CM1039" s="335"/>
      <c r="CN1039" s="337"/>
      <c r="CO1039" s="315" t="str">
        <f>IF(Формулы!R1039&gt;V1039,"22-?,Дата 14 - Прибыл из УФСИН; ","")&amp;IF(Формулы!Q1039&gt;Y1039,"25-?,Дата 13 - Выбыл в УФСИН;","")&amp;IF(YEAR(ДАННЫЕ!$F$1)=YEAR(ДАННЫЕ!B1039),IF(AT1039&gt;0,"","40-?, вявлен в текущем году! "),"")&amp;IF(YEAR($F$1)=YEAR(W1039),IF(X1039+Y1039&gt;0,"","23-стоит, 24,25 - куда выбыл? "),"")&amp;IF(X1039+Y1039&gt;0,IF(YEAR($F$1)=YEAR(W1039),"","24+25&gt;0? 23 - когда выбыл? "),"")&amp;IF(BA1039&lt;BB1039,"47&gt;=48; ","")&amp;IF(BA1039&lt;BC1039,"47&gt;=49; ","")&amp;IF(BA1039&lt;BD1039,"47&gt;=50; ","")&amp;IF(BE1039&gt;0,IF(BF1039&gt;0,IF(AU1039&gt;AV1039,"","41 и 42 - ? (51 и 52 &gt; 0);"),"51 &gt; 0 52 - ?;"),"")&amp;IF(AU1039&gt;0,IF(AV1039&gt;AU1039,"41&gt;42;","")&amp;IF(BE1039&gt;0,"","41&gt;0 51-?;"),"")&amp;IF(BF1039&gt;0,IF(BE1039&gt;0,"","52&gt;0 51-?;"),"")&amp;IF(AW1039&gt;=AX1039,"","43&gt;44;")&amp;IF(CA1039&gt;0,IF(AW1039&gt;0,"","71 &gt; 0 43-?;"),"")</f>
        <v/>
      </c>
    </row>
    <row r="1040" spans="1:93" ht="12" x14ac:dyDescent="0.2">
      <c r="A1040" s="45"/>
      <c r="B1040" s="46"/>
      <c r="C1040" s="121"/>
      <c r="D1040" s="121"/>
      <c r="E1040" s="336"/>
      <c r="F1040" s="122"/>
      <c r="G1040" s="46"/>
      <c r="H1040" s="45"/>
      <c r="I1040" s="45"/>
      <c r="J1040" s="45"/>
      <c r="K1040" s="45"/>
      <c r="L1040" s="45"/>
      <c r="M1040" s="46"/>
      <c r="N1040" s="46"/>
      <c r="O1040" s="48"/>
      <c r="P1040" s="48"/>
      <c r="Q1040" s="46"/>
      <c r="R1040" s="48"/>
      <c r="S1040" s="48"/>
      <c r="T1040" s="48"/>
      <c r="U1040" s="48"/>
      <c r="V1040" s="48"/>
      <c r="W1040" s="46"/>
      <c r="X1040" s="48"/>
      <c r="Y1040" s="48"/>
      <c r="Z1040" s="157"/>
      <c r="AA1040" s="47"/>
      <c r="AB1040" s="97"/>
      <c r="AC1040" s="49"/>
      <c r="AD1040" s="49"/>
      <c r="AE1040" s="49"/>
      <c r="AF1040" s="49"/>
      <c r="AG1040" s="49"/>
      <c r="AH1040" s="47"/>
      <c r="AI1040" s="47"/>
      <c r="AJ1040" s="47"/>
      <c r="AK1040" s="190"/>
      <c r="AL1040" s="190"/>
      <c r="AM1040" s="190"/>
      <c r="AN1040" s="190"/>
      <c r="AO1040" s="190"/>
      <c r="AP1040" s="151"/>
      <c r="AQ1040" s="322"/>
      <c r="AR1040" s="322"/>
      <c r="AS1040" s="322"/>
      <c r="AT1040" s="47"/>
      <c r="AU1040" s="47"/>
      <c r="AV1040" s="47"/>
      <c r="AW1040" s="47"/>
      <c r="AX1040" s="322"/>
      <c r="AY1040" s="98"/>
      <c r="AZ1040" s="98"/>
      <c r="BA1040" s="47"/>
      <c r="BB1040" s="47"/>
      <c r="BC1040" s="47"/>
      <c r="BD1040" s="47"/>
      <c r="BE1040" s="97"/>
      <c r="BF1040" s="49"/>
      <c r="BG1040" s="239"/>
      <c r="BH1040" s="342"/>
      <c r="BI1040" s="49"/>
      <c r="BJ1040" s="49"/>
      <c r="BK1040" s="49"/>
      <c r="BL1040" s="49"/>
      <c r="BM1040" s="49"/>
      <c r="BN1040" s="47"/>
      <c r="BO1040" s="49"/>
      <c r="BP1040" s="49"/>
      <c r="BQ1040" s="49"/>
      <c r="BR1040" s="323"/>
      <c r="BS1040" s="323"/>
      <c r="BT1040" s="323"/>
      <c r="BU1040" s="49"/>
      <c r="BV1040" s="49"/>
      <c r="BW1040" s="97"/>
      <c r="BX1040" s="97"/>
      <c r="BY1040" s="97"/>
      <c r="BZ1040" s="97"/>
      <c r="CA1040" s="49"/>
      <c r="CB1040" s="49"/>
      <c r="CC1040" s="49"/>
      <c r="CD1040" s="49"/>
      <c r="CE1040" s="49"/>
      <c r="CF1040" s="49"/>
      <c r="CG1040" s="49"/>
      <c r="CH1040" s="49"/>
      <c r="CI1040" s="97"/>
      <c r="CJ1040" s="97"/>
      <c r="CK1040" s="97"/>
      <c r="CL1040" s="97"/>
      <c r="CM1040" s="335"/>
      <c r="CN1040" s="337"/>
      <c r="CO1040" s="315" t="str">
        <f>IF(Формулы!R1040&gt;V1040,"22-?,Дата 14 - Прибыл из УФСИН; ","")&amp;IF(Формулы!Q1040&gt;Y1040,"25-?,Дата 13 - Выбыл в УФСИН;","")&amp;IF(YEAR(ДАННЫЕ!$F$1)=YEAR(ДАННЫЕ!B1040),IF(AT1040&gt;0,"","40-?, вявлен в текущем году! "),"")&amp;IF(YEAR($F$1)=YEAR(W1040),IF(X1040+Y1040&gt;0,"","23-стоит, 24,25 - куда выбыл? "),"")&amp;IF(X1040+Y1040&gt;0,IF(YEAR($F$1)=YEAR(W1040),"","24+25&gt;0? 23 - когда выбыл? "),"")&amp;IF(BA1040&lt;BB1040,"47&gt;=48; ","")&amp;IF(BA1040&lt;BC1040,"47&gt;=49; ","")&amp;IF(BA1040&lt;BD1040,"47&gt;=50; ","")&amp;IF(BE1040&gt;0,IF(BF1040&gt;0,IF(AU1040&gt;AV1040,"","41 и 42 - ? (51 и 52 &gt; 0);"),"51 &gt; 0 52 - ?;"),"")&amp;IF(AU1040&gt;0,IF(AV1040&gt;AU1040,"41&gt;42;","")&amp;IF(BE1040&gt;0,"","41&gt;0 51-?;"),"")&amp;IF(BF1040&gt;0,IF(BE1040&gt;0,"","52&gt;0 51-?;"),"")&amp;IF(AW1040&gt;=AX1040,"","43&gt;44;")&amp;IF(CA1040&gt;0,IF(AW1040&gt;0,"","71 &gt; 0 43-?;"),"")</f>
        <v/>
      </c>
    </row>
    <row r="1041" spans="1:93" ht="12" x14ac:dyDescent="0.2">
      <c r="A1041" s="45"/>
      <c r="B1041" s="46"/>
      <c r="C1041" s="121"/>
      <c r="D1041" s="121"/>
      <c r="E1041" s="336"/>
      <c r="F1041" s="122"/>
      <c r="G1041" s="46"/>
      <c r="H1041" s="45"/>
      <c r="I1041" s="45"/>
      <c r="J1041" s="45"/>
      <c r="K1041" s="45"/>
      <c r="L1041" s="45"/>
      <c r="M1041" s="46"/>
      <c r="N1041" s="46"/>
      <c r="O1041" s="48"/>
      <c r="P1041" s="48"/>
      <c r="Q1041" s="46"/>
      <c r="R1041" s="48"/>
      <c r="S1041" s="48"/>
      <c r="T1041" s="48"/>
      <c r="U1041" s="48"/>
      <c r="V1041" s="48"/>
      <c r="W1041" s="46"/>
      <c r="X1041" s="48"/>
      <c r="Y1041" s="48"/>
      <c r="Z1041" s="157"/>
      <c r="AA1041" s="47"/>
      <c r="AB1041" s="97"/>
      <c r="AC1041" s="49"/>
      <c r="AD1041" s="49"/>
      <c r="AE1041" s="49"/>
      <c r="AF1041" s="49"/>
      <c r="AG1041" s="49"/>
      <c r="AH1041" s="47"/>
      <c r="AI1041" s="47"/>
      <c r="AJ1041" s="47"/>
      <c r="AK1041" s="190"/>
      <c r="AL1041" s="190"/>
      <c r="AM1041" s="190"/>
      <c r="AN1041" s="190"/>
      <c r="AO1041" s="190"/>
      <c r="AP1041" s="151"/>
      <c r="AQ1041" s="322"/>
      <c r="AR1041" s="322"/>
      <c r="AS1041" s="322"/>
      <c r="AT1041" s="47"/>
      <c r="AU1041" s="47"/>
      <c r="AV1041" s="47"/>
      <c r="AW1041" s="47"/>
      <c r="AX1041" s="322"/>
      <c r="AY1041" s="98"/>
      <c r="AZ1041" s="98"/>
      <c r="BA1041" s="47"/>
      <c r="BB1041" s="47"/>
      <c r="BC1041" s="47"/>
      <c r="BD1041" s="47"/>
      <c r="BE1041" s="97"/>
      <c r="BF1041" s="49"/>
      <c r="BG1041" s="239"/>
      <c r="BH1041" s="342"/>
      <c r="BI1041" s="49"/>
      <c r="BJ1041" s="49"/>
      <c r="BK1041" s="49"/>
      <c r="BL1041" s="49"/>
      <c r="BM1041" s="49"/>
      <c r="BN1041" s="47"/>
      <c r="BO1041" s="49"/>
      <c r="BP1041" s="49"/>
      <c r="BQ1041" s="49"/>
      <c r="BR1041" s="323"/>
      <c r="BS1041" s="323"/>
      <c r="BT1041" s="323"/>
      <c r="BU1041" s="49"/>
      <c r="BV1041" s="49"/>
      <c r="BW1041" s="97"/>
      <c r="BX1041" s="97"/>
      <c r="BY1041" s="97"/>
      <c r="BZ1041" s="97"/>
      <c r="CA1041" s="49"/>
      <c r="CB1041" s="49"/>
      <c r="CC1041" s="49"/>
      <c r="CD1041" s="49"/>
      <c r="CE1041" s="49"/>
      <c r="CF1041" s="49"/>
      <c r="CG1041" s="49"/>
      <c r="CH1041" s="49"/>
      <c r="CI1041" s="97"/>
      <c r="CJ1041" s="97"/>
      <c r="CK1041" s="97"/>
      <c r="CL1041" s="97"/>
      <c r="CM1041" s="335"/>
      <c r="CN1041" s="337"/>
      <c r="CO1041" s="315" t="str">
        <f>IF(Формулы!R1041&gt;V1041,"22-?,Дата 14 - Прибыл из УФСИН; ","")&amp;IF(Формулы!Q1041&gt;Y1041,"25-?,Дата 13 - Выбыл в УФСИН;","")&amp;IF(YEAR(ДАННЫЕ!$F$1)=YEAR(ДАННЫЕ!B1041),IF(AT1041&gt;0,"","40-?, вявлен в текущем году! "),"")&amp;IF(YEAR($F$1)=YEAR(W1041),IF(X1041+Y1041&gt;0,"","23-стоит, 24,25 - куда выбыл? "),"")&amp;IF(X1041+Y1041&gt;0,IF(YEAR($F$1)=YEAR(W1041),"","24+25&gt;0? 23 - когда выбыл? "),"")&amp;IF(BA1041&lt;BB1041,"47&gt;=48; ","")&amp;IF(BA1041&lt;BC1041,"47&gt;=49; ","")&amp;IF(BA1041&lt;BD1041,"47&gt;=50; ","")&amp;IF(BE1041&gt;0,IF(BF1041&gt;0,IF(AU1041&gt;AV1041,"","41 и 42 - ? (51 и 52 &gt; 0);"),"51 &gt; 0 52 - ?;"),"")&amp;IF(AU1041&gt;0,IF(AV1041&gt;AU1041,"41&gt;42;","")&amp;IF(BE1041&gt;0,"","41&gt;0 51-?;"),"")&amp;IF(BF1041&gt;0,IF(BE1041&gt;0,"","52&gt;0 51-?;"),"")&amp;IF(AW1041&gt;=AX1041,"","43&gt;44;")&amp;IF(CA1041&gt;0,IF(AW1041&gt;0,"","71 &gt; 0 43-?;"),"")</f>
        <v/>
      </c>
    </row>
    <row r="1042" spans="1:93" ht="12" x14ac:dyDescent="0.2">
      <c r="A1042" s="45"/>
      <c r="B1042" s="46"/>
      <c r="C1042" s="121"/>
      <c r="D1042" s="121"/>
      <c r="E1042" s="336"/>
      <c r="F1042" s="122"/>
      <c r="G1042" s="46"/>
      <c r="H1042" s="45"/>
      <c r="I1042" s="45"/>
      <c r="J1042" s="45"/>
      <c r="K1042" s="45"/>
      <c r="L1042" s="45"/>
      <c r="M1042" s="46"/>
      <c r="N1042" s="46"/>
      <c r="O1042" s="48"/>
      <c r="P1042" s="48"/>
      <c r="Q1042" s="46"/>
      <c r="R1042" s="48"/>
      <c r="S1042" s="48"/>
      <c r="T1042" s="48"/>
      <c r="U1042" s="48"/>
      <c r="V1042" s="48"/>
      <c r="W1042" s="46"/>
      <c r="X1042" s="48"/>
      <c r="Y1042" s="48"/>
      <c r="Z1042" s="157"/>
      <c r="AA1042" s="47"/>
      <c r="AB1042" s="97"/>
      <c r="AC1042" s="49"/>
      <c r="AD1042" s="49"/>
      <c r="AE1042" s="49"/>
      <c r="AF1042" s="49"/>
      <c r="AG1042" s="49"/>
      <c r="AH1042" s="47"/>
      <c r="AI1042" s="47"/>
      <c r="AJ1042" s="47"/>
      <c r="AK1042" s="190"/>
      <c r="AL1042" s="190"/>
      <c r="AM1042" s="190"/>
      <c r="AN1042" s="190"/>
      <c r="AO1042" s="190"/>
      <c r="AP1042" s="151"/>
      <c r="AQ1042" s="322"/>
      <c r="AR1042" s="322"/>
      <c r="AS1042" s="322"/>
      <c r="AT1042" s="47"/>
      <c r="AU1042" s="47"/>
      <c r="AV1042" s="47"/>
      <c r="AW1042" s="47"/>
      <c r="AX1042" s="322"/>
      <c r="AY1042" s="98"/>
      <c r="AZ1042" s="98"/>
      <c r="BA1042" s="47"/>
      <c r="BB1042" s="47"/>
      <c r="BC1042" s="47"/>
      <c r="BD1042" s="47"/>
      <c r="BE1042" s="97"/>
      <c r="BF1042" s="49"/>
      <c r="BG1042" s="239"/>
      <c r="BH1042" s="342"/>
      <c r="BI1042" s="49"/>
      <c r="BJ1042" s="49"/>
      <c r="BK1042" s="49"/>
      <c r="BL1042" s="49"/>
      <c r="BM1042" s="49"/>
      <c r="BN1042" s="47"/>
      <c r="BO1042" s="49"/>
      <c r="BP1042" s="49"/>
      <c r="BQ1042" s="49"/>
      <c r="BR1042" s="323"/>
      <c r="BS1042" s="323"/>
      <c r="BT1042" s="323"/>
      <c r="BU1042" s="49"/>
      <c r="BV1042" s="49"/>
      <c r="BW1042" s="97"/>
      <c r="BX1042" s="97"/>
      <c r="BY1042" s="97"/>
      <c r="BZ1042" s="97"/>
      <c r="CA1042" s="49"/>
      <c r="CB1042" s="49"/>
      <c r="CC1042" s="49"/>
      <c r="CD1042" s="49"/>
      <c r="CE1042" s="49"/>
      <c r="CF1042" s="49"/>
      <c r="CG1042" s="49"/>
      <c r="CH1042" s="49"/>
      <c r="CI1042" s="97"/>
      <c r="CJ1042" s="97"/>
      <c r="CK1042" s="97"/>
      <c r="CL1042" s="97"/>
      <c r="CM1042" s="335"/>
      <c r="CN1042" s="337"/>
      <c r="CO1042" s="315" t="str">
        <f>IF(Формулы!R1042&gt;V1042,"22-?,Дата 14 - Прибыл из УФСИН; ","")&amp;IF(Формулы!Q1042&gt;Y1042,"25-?,Дата 13 - Выбыл в УФСИН;","")&amp;IF(YEAR(ДАННЫЕ!$F$1)=YEAR(ДАННЫЕ!B1042),IF(AT1042&gt;0,"","40-?, вявлен в текущем году! "),"")&amp;IF(YEAR($F$1)=YEAR(W1042),IF(X1042+Y1042&gt;0,"","23-стоит, 24,25 - куда выбыл? "),"")&amp;IF(X1042+Y1042&gt;0,IF(YEAR($F$1)=YEAR(W1042),"","24+25&gt;0? 23 - когда выбыл? "),"")&amp;IF(BA1042&lt;BB1042,"47&gt;=48; ","")&amp;IF(BA1042&lt;BC1042,"47&gt;=49; ","")&amp;IF(BA1042&lt;BD1042,"47&gt;=50; ","")&amp;IF(BE1042&gt;0,IF(BF1042&gt;0,IF(AU1042&gt;AV1042,"","41 и 42 - ? (51 и 52 &gt; 0);"),"51 &gt; 0 52 - ?;"),"")&amp;IF(AU1042&gt;0,IF(AV1042&gt;AU1042,"41&gt;42;","")&amp;IF(BE1042&gt;0,"","41&gt;0 51-?;"),"")&amp;IF(BF1042&gt;0,IF(BE1042&gt;0,"","52&gt;0 51-?;"),"")&amp;IF(AW1042&gt;=AX1042,"","43&gt;44;")&amp;IF(CA1042&gt;0,IF(AW1042&gt;0,"","71 &gt; 0 43-?;"),"")</f>
        <v/>
      </c>
    </row>
    <row r="1043" spans="1:93" ht="12" x14ac:dyDescent="0.2">
      <c r="A1043" s="45"/>
      <c r="B1043" s="46"/>
      <c r="C1043" s="121"/>
      <c r="D1043" s="121"/>
      <c r="E1043" s="336"/>
      <c r="F1043" s="122"/>
      <c r="G1043" s="46"/>
      <c r="H1043" s="45"/>
      <c r="I1043" s="45"/>
      <c r="J1043" s="45"/>
      <c r="K1043" s="45"/>
      <c r="L1043" s="45"/>
      <c r="M1043" s="46"/>
      <c r="N1043" s="46"/>
      <c r="O1043" s="48"/>
      <c r="P1043" s="48"/>
      <c r="Q1043" s="46"/>
      <c r="R1043" s="48"/>
      <c r="S1043" s="48"/>
      <c r="T1043" s="48"/>
      <c r="U1043" s="48"/>
      <c r="V1043" s="48"/>
      <c r="W1043" s="46"/>
      <c r="X1043" s="48"/>
      <c r="Y1043" s="48"/>
      <c r="Z1043" s="157"/>
      <c r="AA1043" s="47"/>
      <c r="AB1043" s="97"/>
      <c r="AC1043" s="49"/>
      <c r="AD1043" s="49"/>
      <c r="AE1043" s="49"/>
      <c r="AF1043" s="49"/>
      <c r="AG1043" s="49"/>
      <c r="AH1043" s="47"/>
      <c r="AI1043" s="47"/>
      <c r="AJ1043" s="47"/>
      <c r="AK1043" s="190"/>
      <c r="AL1043" s="190"/>
      <c r="AM1043" s="190"/>
      <c r="AN1043" s="190"/>
      <c r="AO1043" s="190"/>
      <c r="AP1043" s="151"/>
      <c r="AQ1043" s="322"/>
      <c r="AR1043" s="322"/>
      <c r="AS1043" s="322"/>
      <c r="AT1043" s="47"/>
      <c r="AU1043" s="47"/>
      <c r="AV1043" s="47"/>
      <c r="AW1043" s="47"/>
      <c r="AX1043" s="322"/>
      <c r="AY1043" s="98"/>
      <c r="AZ1043" s="98"/>
      <c r="BA1043" s="47"/>
      <c r="BB1043" s="47"/>
      <c r="BC1043" s="47"/>
      <c r="BD1043" s="47"/>
      <c r="BE1043" s="97"/>
      <c r="BF1043" s="49"/>
      <c r="BG1043" s="239"/>
      <c r="BH1043" s="342"/>
      <c r="BI1043" s="49"/>
      <c r="BJ1043" s="49"/>
      <c r="BK1043" s="49"/>
      <c r="BL1043" s="49"/>
      <c r="BM1043" s="49"/>
      <c r="BN1043" s="47"/>
      <c r="BO1043" s="49"/>
      <c r="BP1043" s="49"/>
      <c r="BQ1043" s="49"/>
      <c r="BR1043" s="323"/>
      <c r="BS1043" s="323"/>
      <c r="BT1043" s="323"/>
      <c r="BU1043" s="49"/>
      <c r="BV1043" s="49"/>
      <c r="BW1043" s="97"/>
      <c r="BX1043" s="97"/>
      <c r="BY1043" s="97"/>
      <c r="BZ1043" s="97"/>
      <c r="CA1043" s="49"/>
      <c r="CB1043" s="49"/>
      <c r="CC1043" s="49"/>
      <c r="CD1043" s="49"/>
      <c r="CE1043" s="49"/>
      <c r="CF1043" s="49"/>
      <c r="CG1043" s="49"/>
      <c r="CH1043" s="49"/>
      <c r="CI1043" s="97"/>
      <c r="CJ1043" s="97"/>
      <c r="CK1043" s="97"/>
      <c r="CL1043" s="97"/>
      <c r="CM1043" s="335"/>
      <c r="CN1043" s="337"/>
      <c r="CO1043" s="315" t="str">
        <f>IF(Формулы!R1043&gt;V1043,"22-?,Дата 14 - Прибыл из УФСИН; ","")&amp;IF(Формулы!Q1043&gt;Y1043,"25-?,Дата 13 - Выбыл в УФСИН;","")&amp;IF(YEAR(ДАННЫЕ!$F$1)=YEAR(ДАННЫЕ!B1043),IF(AT1043&gt;0,"","40-?, вявлен в текущем году! "),"")&amp;IF(YEAR($F$1)=YEAR(W1043),IF(X1043+Y1043&gt;0,"","23-стоит, 24,25 - куда выбыл? "),"")&amp;IF(X1043+Y1043&gt;0,IF(YEAR($F$1)=YEAR(W1043),"","24+25&gt;0? 23 - когда выбыл? "),"")&amp;IF(BA1043&lt;BB1043,"47&gt;=48; ","")&amp;IF(BA1043&lt;BC1043,"47&gt;=49; ","")&amp;IF(BA1043&lt;BD1043,"47&gt;=50; ","")&amp;IF(BE1043&gt;0,IF(BF1043&gt;0,IF(AU1043&gt;AV1043,"","41 и 42 - ? (51 и 52 &gt; 0);"),"51 &gt; 0 52 - ?;"),"")&amp;IF(AU1043&gt;0,IF(AV1043&gt;AU1043,"41&gt;42;","")&amp;IF(BE1043&gt;0,"","41&gt;0 51-?;"),"")&amp;IF(BF1043&gt;0,IF(BE1043&gt;0,"","52&gt;0 51-?;"),"")&amp;IF(AW1043&gt;=AX1043,"","43&gt;44;")&amp;IF(CA1043&gt;0,IF(AW1043&gt;0,"","71 &gt; 0 43-?;"),"")</f>
        <v/>
      </c>
    </row>
    <row r="1044" spans="1:93" ht="12" x14ac:dyDescent="0.2">
      <c r="A1044" s="45"/>
      <c r="B1044" s="46"/>
      <c r="C1044" s="121"/>
      <c r="D1044" s="121"/>
      <c r="E1044" s="336"/>
      <c r="F1044" s="122"/>
      <c r="G1044" s="46"/>
      <c r="H1044" s="45"/>
      <c r="I1044" s="45"/>
      <c r="J1044" s="45"/>
      <c r="K1044" s="45"/>
      <c r="L1044" s="45"/>
      <c r="M1044" s="46"/>
      <c r="N1044" s="46"/>
      <c r="O1044" s="48"/>
      <c r="P1044" s="48"/>
      <c r="Q1044" s="46"/>
      <c r="R1044" s="48"/>
      <c r="S1044" s="48"/>
      <c r="T1044" s="48"/>
      <c r="U1044" s="48"/>
      <c r="V1044" s="48"/>
      <c r="W1044" s="46"/>
      <c r="X1044" s="48"/>
      <c r="Y1044" s="48"/>
      <c r="Z1044" s="157"/>
      <c r="AA1044" s="47"/>
      <c r="AB1044" s="97"/>
      <c r="AC1044" s="49"/>
      <c r="AD1044" s="49"/>
      <c r="AE1044" s="49"/>
      <c r="AF1044" s="49"/>
      <c r="AG1044" s="49"/>
      <c r="AH1044" s="47"/>
      <c r="AI1044" s="47"/>
      <c r="AJ1044" s="47"/>
      <c r="AK1044" s="190"/>
      <c r="AL1044" s="190"/>
      <c r="AM1044" s="190"/>
      <c r="AN1044" s="190"/>
      <c r="AO1044" s="190"/>
      <c r="AP1044" s="151"/>
      <c r="AQ1044" s="322"/>
      <c r="AR1044" s="322"/>
      <c r="AS1044" s="322"/>
      <c r="AT1044" s="47"/>
      <c r="AU1044" s="47"/>
      <c r="AV1044" s="47"/>
      <c r="AW1044" s="47"/>
      <c r="AX1044" s="322"/>
      <c r="AY1044" s="98"/>
      <c r="AZ1044" s="98"/>
      <c r="BA1044" s="47"/>
      <c r="BB1044" s="47"/>
      <c r="BC1044" s="47"/>
      <c r="BD1044" s="47"/>
      <c r="BE1044" s="97"/>
      <c r="BF1044" s="49"/>
      <c r="BG1044" s="239"/>
      <c r="BH1044" s="342"/>
      <c r="BI1044" s="49"/>
      <c r="BJ1044" s="49"/>
      <c r="BK1044" s="49"/>
      <c r="BL1044" s="49"/>
      <c r="BM1044" s="49"/>
      <c r="BN1044" s="47"/>
      <c r="BO1044" s="49"/>
      <c r="BP1044" s="49"/>
      <c r="BQ1044" s="49"/>
      <c r="BR1044" s="323"/>
      <c r="BS1044" s="323"/>
      <c r="BT1044" s="323"/>
      <c r="BU1044" s="49"/>
      <c r="BV1044" s="49"/>
      <c r="BW1044" s="97"/>
      <c r="BX1044" s="97"/>
      <c r="BY1044" s="97"/>
      <c r="BZ1044" s="97"/>
      <c r="CA1044" s="49"/>
      <c r="CB1044" s="49"/>
      <c r="CC1044" s="49"/>
      <c r="CD1044" s="49"/>
      <c r="CE1044" s="49"/>
      <c r="CF1044" s="49"/>
      <c r="CG1044" s="49"/>
      <c r="CH1044" s="49"/>
      <c r="CI1044" s="97"/>
      <c r="CJ1044" s="97"/>
      <c r="CK1044" s="97"/>
      <c r="CL1044" s="97"/>
      <c r="CM1044" s="335"/>
      <c r="CN1044" s="337"/>
      <c r="CO1044" s="315" t="str">
        <f>IF(Формулы!R1044&gt;V1044,"22-?,Дата 14 - Прибыл из УФСИН; ","")&amp;IF(Формулы!Q1044&gt;Y1044,"25-?,Дата 13 - Выбыл в УФСИН;","")&amp;IF(YEAR(ДАННЫЕ!$F$1)=YEAR(ДАННЫЕ!B1044),IF(AT1044&gt;0,"","40-?, вявлен в текущем году! "),"")&amp;IF(YEAR($F$1)=YEAR(W1044),IF(X1044+Y1044&gt;0,"","23-стоит, 24,25 - куда выбыл? "),"")&amp;IF(X1044+Y1044&gt;0,IF(YEAR($F$1)=YEAR(W1044),"","24+25&gt;0? 23 - когда выбыл? "),"")&amp;IF(BA1044&lt;BB1044,"47&gt;=48; ","")&amp;IF(BA1044&lt;BC1044,"47&gt;=49; ","")&amp;IF(BA1044&lt;BD1044,"47&gt;=50; ","")&amp;IF(BE1044&gt;0,IF(BF1044&gt;0,IF(AU1044&gt;AV1044,"","41 и 42 - ? (51 и 52 &gt; 0);"),"51 &gt; 0 52 - ?;"),"")&amp;IF(AU1044&gt;0,IF(AV1044&gt;AU1044,"41&gt;42;","")&amp;IF(BE1044&gt;0,"","41&gt;0 51-?;"),"")&amp;IF(BF1044&gt;0,IF(BE1044&gt;0,"","52&gt;0 51-?;"),"")&amp;IF(AW1044&gt;=AX1044,"","43&gt;44;")&amp;IF(CA1044&gt;0,IF(AW1044&gt;0,"","71 &gt; 0 43-?;"),"")</f>
        <v/>
      </c>
    </row>
    <row r="1045" spans="1:93" ht="12" x14ac:dyDescent="0.2">
      <c r="A1045" s="45"/>
      <c r="B1045" s="46"/>
      <c r="C1045" s="121"/>
      <c r="D1045" s="121"/>
      <c r="E1045" s="336"/>
      <c r="F1045" s="122"/>
      <c r="G1045" s="46"/>
      <c r="H1045" s="45"/>
      <c r="I1045" s="45"/>
      <c r="J1045" s="45"/>
      <c r="K1045" s="45"/>
      <c r="L1045" s="45"/>
      <c r="M1045" s="46"/>
      <c r="N1045" s="46"/>
      <c r="O1045" s="48"/>
      <c r="P1045" s="48"/>
      <c r="Q1045" s="46"/>
      <c r="R1045" s="48"/>
      <c r="S1045" s="48"/>
      <c r="T1045" s="48"/>
      <c r="U1045" s="48"/>
      <c r="V1045" s="48"/>
      <c r="W1045" s="46"/>
      <c r="X1045" s="48"/>
      <c r="Y1045" s="48"/>
      <c r="Z1045" s="157"/>
      <c r="AA1045" s="47"/>
      <c r="AB1045" s="97"/>
      <c r="AC1045" s="49"/>
      <c r="AD1045" s="49"/>
      <c r="AE1045" s="49"/>
      <c r="AF1045" s="49"/>
      <c r="AG1045" s="49"/>
      <c r="AH1045" s="47"/>
      <c r="AI1045" s="47"/>
      <c r="AJ1045" s="47"/>
      <c r="AK1045" s="190"/>
      <c r="AL1045" s="190"/>
      <c r="AM1045" s="190"/>
      <c r="AN1045" s="190"/>
      <c r="AO1045" s="190"/>
      <c r="AP1045" s="151"/>
      <c r="AQ1045" s="322"/>
      <c r="AR1045" s="322"/>
      <c r="AS1045" s="322"/>
      <c r="AT1045" s="47"/>
      <c r="AU1045" s="47"/>
      <c r="AV1045" s="47"/>
      <c r="AW1045" s="47"/>
      <c r="AX1045" s="322"/>
      <c r="AY1045" s="98"/>
      <c r="AZ1045" s="98"/>
      <c r="BA1045" s="47"/>
      <c r="BB1045" s="47"/>
      <c r="BC1045" s="47"/>
      <c r="BD1045" s="47"/>
      <c r="BE1045" s="97"/>
      <c r="BF1045" s="49"/>
      <c r="BG1045" s="239"/>
      <c r="BH1045" s="342"/>
      <c r="BI1045" s="49"/>
      <c r="BJ1045" s="49"/>
      <c r="BK1045" s="49"/>
      <c r="BL1045" s="49"/>
      <c r="BM1045" s="49"/>
      <c r="BN1045" s="47"/>
      <c r="BO1045" s="49"/>
      <c r="BP1045" s="49"/>
      <c r="BQ1045" s="49"/>
      <c r="BR1045" s="323"/>
      <c r="BS1045" s="323"/>
      <c r="BT1045" s="323"/>
      <c r="BU1045" s="49"/>
      <c r="BV1045" s="49"/>
      <c r="BW1045" s="97"/>
      <c r="BX1045" s="97"/>
      <c r="BY1045" s="97"/>
      <c r="BZ1045" s="97"/>
      <c r="CA1045" s="49"/>
      <c r="CB1045" s="49"/>
      <c r="CC1045" s="49"/>
      <c r="CD1045" s="49"/>
      <c r="CE1045" s="49"/>
      <c r="CF1045" s="49"/>
      <c r="CG1045" s="49"/>
      <c r="CH1045" s="49"/>
      <c r="CI1045" s="97"/>
      <c r="CJ1045" s="97"/>
      <c r="CK1045" s="97"/>
      <c r="CL1045" s="97"/>
      <c r="CM1045" s="335"/>
      <c r="CN1045" s="337"/>
      <c r="CO1045" s="315" t="str">
        <f>IF(Формулы!R1045&gt;V1045,"22-?,Дата 14 - Прибыл из УФСИН; ","")&amp;IF(Формулы!Q1045&gt;Y1045,"25-?,Дата 13 - Выбыл в УФСИН;","")&amp;IF(YEAR(ДАННЫЕ!$F$1)=YEAR(ДАННЫЕ!B1045),IF(AT1045&gt;0,"","40-?, вявлен в текущем году! "),"")&amp;IF(YEAR($F$1)=YEAR(W1045),IF(X1045+Y1045&gt;0,"","23-стоит, 24,25 - куда выбыл? "),"")&amp;IF(X1045+Y1045&gt;0,IF(YEAR($F$1)=YEAR(W1045),"","24+25&gt;0? 23 - когда выбыл? "),"")&amp;IF(BA1045&lt;BB1045,"47&gt;=48; ","")&amp;IF(BA1045&lt;BC1045,"47&gt;=49; ","")&amp;IF(BA1045&lt;BD1045,"47&gt;=50; ","")&amp;IF(BE1045&gt;0,IF(BF1045&gt;0,IF(AU1045&gt;AV1045,"","41 и 42 - ? (51 и 52 &gt; 0);"),"51 &gt; 0 52 - ?;"),"")&amp;IF(AU1045&gt;0,IF(AV1045&gt;AU1045,"41&gt;42;","")&amp;IF(BE1045&gt;0,"","41&gt;0 51-?;"),"")&amp;IF(BF1045&gt;0,IF(BE1045&gt;0,"","52&gt;0 51-?;"),"")&amp;IF(AW1045&gt;=AX1045,"","43&gt;44;")&amp;IF(CA1045&gt;0,IF(AW1045&gt;0,"","71 &gt; 0 43-?;"),"")</f>
        <v/>
      </c>
    </row>
    <row r="1046" spans="1:93" ht="12" x14ac:dyDescent="0.2">
      <c r="A1046" s="45"/>
      <c r="B1046" s="46"/>
      <c r="C1046" s="121"/>
      <c r="D1046" s="121"/>
      <c r="E1046" s="336"/>
      <c r="F1046" s="122"/>
      <c r="G1046" s="46"/>
      <c r="H1046" s="45"/>
      <c r="I1046" s="45"/>
      <c r="J1046" s="45"/>
      <c r="K1046" s="45"/>
      <c r="L1046" s="45"/>
      <c r="M1046" s="46"/>
      <c r="N1046" s="46"/>
      <c r="O1046" s="48"/>
      <c r="P1046" s="48"/>
      <c r="Q1046" s="46"/>
      <c r="R1046" s="48"/>
      <c r="S1046" s="48"/>
      <c r="T1046" s="48"/>
      <c r="U1046" s="48"/>
      <c r="V1046" s="48"/>
      <c r="W1046" s="46"/>
      <c r="X1046" s="48"/>
      <c r="Y1046" s="48"/>
      <c r="Z1046" s="157"/>
      <c r="AA1046" s="47"/>
      <c r="AB1046" s="97"/>
      <c r="AC1046" s="49"/>
      <c r="AD1046" s="49"/>
      <c r="AE1046" s="49"/>
      <c r="AF1046" s="49"/>
      <c r="AG1046" s="49"/>
      <c r="AH1046" s="47"/>
      <c r="AI1046" s="47"/>
      <c r="AJ1046" s="47"/>
      <c r="AK1046" s="190"/>
      <c r="AL1046" s="190"/>
      <c r="AM1046" s="190"/>
      <c r="AN1046" s="190"/>
      <c r="AO1046" s="190"/>
      <c r="AP1046" s="151"/>
      <c r="AQ1046" s="322"/>
      <c r="AR1046" s="322"/>
      <c r="AS1046" s="322"/>
      <c r="AT1046" s="47"/>
      <c r="AU1046" s="47"/>
      <c r="AV1046" s="47"/>
      <c r="AW1046" s="47"/>
      <c r="AX1046" s="322"/>
      <c r="AY1046" s="98"/>
      <c r="AZ1046" s="98"/>
      <c r="BA1046" s="47"/>
      <c r="BB1046" s="47"/>
      <c r="BC1046" s="47"/>
      <c r="BD1046" s="47"/>
      <c r="BE1046" s="97"/>
      <c r="BF1046" s="49"/>
      <c r="BG1046" s="239"/>
      <c r="BH1046" s="342"/>
      <c r="BI1046" s="49"/>
      <c r="BJ1046" s="49"/>
      <c r="BK1046" s="49"/>
      <c r="BL1046" s="49"/>
      <c r="BM1046" s="49"/>
      <c r="BN1046" s="47"/>
      <c r="BO1046" s="49"/>
      <c r="BP1046" s="49"/>
      <c r="BQ1046" s="49"/>
      <c r="BR1046" s="323"/>
      <c r="BS1046" s="323"/>
      <c r="BT1046" s="323"/>
      <c r="BU1046" s="49"/>
      <c r="BV1046" s="49"/>
      <c r="BW1046" s="97"/>
      <c r="BX1046" s="97"/>
      <c r="BY1046" s="97"/>
      <c r="BZ1046" s="97"/>
      <c r="CA1046" s="49"/>
      <c r="CB1046" s="49"/>
      <c r="CC1046" s="49"/>
      <c r="CD1046" s="49"/>
      <c r="CE1046" s="49"/>
      <c r="CF1046" s="49"/>
      <c r="CG1046" s="49"/>
      <c r="CH1046" s="49"/>
      <c r="CI1046" s="97"/>
      <c r="CJ1046" s="97"/>
      <c r="CK1046" s="97"/>
      <c r="CL1046" s="97"/>
      <c r="CM1046" s="335"/>
      <c r="CN1046" s="337"/>
      <c r="CO1046" s="315" t="str">
        <f>IF(Формулы!R1046&gt;V1046,"22-?,Дата 14 - Прибыл из УФСИН; ","")&amp;IF(Формулы!Q1046&gt;Y1046,"25-?,Дата 13 - Выбыл в УФСИН;","")&amp;IF(YEAR(ДАННЫЕ!$F$1)=YEAR(ДАННЫЕ!B1046),IF(AT1046&gt;0,"","40-?, вявлен в текущем году! "),"")&amp;IF(YEAR($F$1)=YEAR(W1046),IF(X1046+Y1046&gt;0,"","23-стоит, 24,25 - куда выбыл? "),"")&amp;IF(X1046+Y1046&gt;0,IF(YEAR($F$1)=YEAR(W1046),"","24+25&gt;0? 23 - когда выбыл? "),"")&amp;IF(BA1046&lt;BB1046,"47&gt;=48; ","")&amp;IF(BA1046&lt;BC1046,"47&gt;=49; ","")&amp;IF(BA1046&lt;BD1046,"47&gt;=50; ","")&amp;IF(BE1046&gt;0,IF(BF1046&gt;0,IF(AU1046&gt;AV1046,"","41 и 42 - ? (51 и 52 &gt; 0);"),"51 &gt; 0 52 - ?;"),"")&amp;IF(AU1046&gt;0,IF(AV1046&gt;AU1046,"41&gt;42;","")&amp;IF(BE1046&gt;0,"","41&gt;0 51-?;"),"")&amp;IF(BF1046&gt;0,IF(BE1046&gt;0,"","52&gt;0 51-?;"),"")&amp;IF(AW1046&gt;=AX1046,"","43&gt;44;")&amp;IF(CA1046&gt;0,IF(AW1046&gt;0,"","71 &gt; 0 43-?;"),"")</f>
        <v/>
      </c>
    </row>
    <row r="1047" spans="1:93" ht="12" x14ac:dyDescent="0.2">
      <c r="A1047" s="45"/>
      <c r="B1047" s="46"/>
      <c r="C1047" s="121"/>
      <c r="D1047" s="121"/>
      <c r="E1047" s="336"/>
      <c r="F1047" s="122"/>
      <c r="G1047" s="46"/>
      <c r="H1047" s="45"/>
      <c r="I1047" s="45"/>
      <c r="J1047" s="45"/>
      <c r="K1047" s="45"/>
      <c r="L1047" s="45"/>
      <c r="M1047" s="46"/>
      <c r="N1047" s="46"/>
      <c r="O1047" s="48"/>
      <c r="P1047" s="48"/>
      <c r="Q1047" s="46"/>
      <c r="R1047" s="48"/>
      <c r="S1047" s="48"/>
      <c r="T1047" s="48"/>
      <c r="U1047" s="48"/>
      <c r="V1047" s="48"/>
      <c r="W1047" s="46"/>
      <c r="X1047" s="48"/>
      <c r="Y1047" s="48"/>
      <c r="Z1047" s="157"/>
      <c r="AA1047" s="47"/>
      <c r="AB1047" s="97"/>
      <c r="AC1047" s="49"/>
      <c r="AD1047" s="49"/>
      <c r="AE1047" s="49"/>
      <c r="AF1047" s="49"/>
      <c r="AG1047" s="49"/>
      <c r="AH1047" s="47"/>
      <c r="AI1047" s="47"/>
      <c r="AJ1047" s="47"/>
      <c r="AK1047" s="190"/>
      <c r="AL1047" s="190"/>
      <c r="AM1047" s="190"/>
      <c r="AN1047" s="190"/>
      <c r="AO1047" s="190"/>
      <c r="AP1047" s="151"/>
      <c r="AQ1047" s="322"/>
      <c r="AR1047" s="322"/>
      <c r="AS1047" s="322"/>
      <c r="AT1047" s="47"/>
      <c r="AU1047" s="47"/>
      <c r="AV1047" s="47"/>
      <c r="AW1047" s="47"/>
      <c r="AX1047" s="322"/>
      <c r="AY1047" s="98"/>
      <c r="AZ1047" s="98"/>
      <c r="BA1047" s="47"/>
      <c r="BB1047" s="47"/>
      <c r="BC1047" s="47"/>
      <c r="BD1047" s="47"/>
      <c r="BE1047" s="97"/>
      <c r="BF1047" s="49"/>
      <c r="BG1047" s="239"/>
      <c r="BH1047" s="342"/>
      <c r="BI1047" s="49"/>
      <c r="BJ1047" s="49"/>
      <c r="BK1047" s="49"/>
      <c r="BL1047" s="49"/>
      <c r="BM1047" s="49"/>
      <c r="BN1047" s="47"/>
      <c r="BO1047" s="49"/>
      <c r="BP1047" s="49"/>
      <c r="BQ1047" s="49"/>
      <c r="BR1047" s="323"/>
      <c r="BS1047" s="323"/>
      <c r="BT1047" s="323"/>
      <c r="BU1047" s="49"/>
      <c r="BV1047" s="49"/>
      <c r="BW1047" s="97"/>
      <c r="BX1047" s="97"/>
      <c r="BY1047" s="97"/>
      <c r="BZ1047" s="97"/>
      <c r="CA1047" s="49"/>
      <c r="CB1047" s="49"/>
      <c r="CC1047" s="49"/>
      <c r="CD1047" s="49"/>
      <c r="CE1047" s="49"/>
      <c r="CF1047" s="49"/>
      <c r="CG1047" s="49"/>
      <c r="CH1047" s="49"/>
      <c r="CI1047" s="97"/>
      <c r="CJ1047" s="97"/>
      <c r="CK1047" s="97"/>
      <c r="CL1047" s="97"/>
      <c r="CM1047" s="335"/>
      <c r="CN1047" s="337"/>
      <c r="CO1047" s="315" t="str">
        <f>IF(Формулы!R1047&gt;V1047,"22-?,Дата 14 - Прибыл из УФСИН; ","")&amp;IF(Формулы!Q1047&gt;Y1047,"25-?,Дата 13 - Выбыл в УФСИН;","")&amp;IF(YEAR(ДАННЫЕ!$F$1)=YEAR(ДАННЫЕ!B1047),IF(AT1047&gt;0,"","40-?, вявлен в текущем году! "),"")&amp;IF(YEAR($F$1)=YEAR(W1047),IF(X1047+Y1047&gt;0,"","23-стоит, 24,25 - куда выбыл? "),"")&amp;IF(X1047+Y1047&gt;0,IF(YEAR($F$1)=YEAR(W1047),"","24+25&gt;0? 23 - когда выбыл? "),"")&amp;IF(BA1047&lt;BB1047,"47&gt;=48; ","")&amp;IF(BA1047&lt;BC1047,"47&gt;=49; ","")&amp;IF(BA1047&lt;BD1047,"47&gt;=50; ","")&amp;IF(BE1047&gt;0,IF(BF1047&gt;0,IF(AU1047&gt;AV1047,"","41 и 42 - ? (51 и 52 &gt; 0);"),"51 &gt; 0 52 - ?;"),"")&amp;IF(AU1047&gt;0,IF(AV1047&gt;AU1047,"41&gt;42;","")&amp;IF(BE1047&gt;0,"","41&gt;0 51-?;"),"")&amp;IF(BF1047&gt;0,IF(BE1047&gt;0,"","52&gt;0 51-?;"),"")&amp;IF(AW1047&gt;=AX1047,"","43&gt;44;")&amp;IF(CA1047&gt;0,IF(AW1047&gt;0,"","71 &gt; 0 43-?;"),"")</f>
        <v/>
      </c>
    </row>
    <row r="1048" spans="1:93" ht="12" x14ac:dyDescent="0.2">
      <c r="A1048" s="45"/>
      <c r="B1048" s="46"/>
      <c r="C1048" s="121"/>
      <c r="D1048" s="121"/>
      <c r="E1048" s="336"/>
      <c r="F1048" s="122"/>
      <c r="G1048" s="46"/>
      <c r="H1048" s="45"/>
      <c r="I1048" s="45"/>
      <c r="J1048" s="45"/>
      <c r="K1048" s="45"/>
      <c r="L1048" s="45"/>
      <c r="M1048" s="46"/>
      <c r="N1048" s="46"/>
      <c r="O1048" s="48"/>
      <c r="P1048" s="48"/>
      <c r="Q1048" s="46"/>
      <c r="R1048" s="48"/>
      <c r="S1048" s="48"/>
      <c r="T1048" s="48"/>
      <c r="U1048" s="48"/>
      <c r="V1048" s="48"/>
      <c r="W1048" s="46"/>
      <c r="X1048" s="48"/>
      <c r="Y1048" s="48"/>
      <c r="Z1048" s="157"/>
      <c r="AA1048" s="47"/>
      <c r="AB1048" s="97"/>
      <c r="AC1048" s="49"/>
      <c r="AD1048" s="49"/>
      <c r="AE1048" s="49"/>
      <c r="AF1048" s="49"/>
      <c r="AG1048" s="49"/>
      <c r="AH1048" s="47"/>
      <c r="AI1048" s="47"/>
      <c r="AJ1048" s="47"/>
      <c r="AK1048" s="190"/>
      <c r="AL1048" s="190"/>
      <c r="AM1048" s="190"/>
      <c r="AN1048" s="190"/>
      <c r="AO1048" s="190"/>
      <c r="AP1048" s="151"/>
      <c r="AQ1048" s="322"/>
      <c r="AR1048" s="322"/>
      <c r="AS1048" s="322"/>
      <c r="AT1048" s="47"/>
      <c r="AU1048" s="47"/>
      <c r="AV1048" s="47"/>
      <c r="AW1048" s="47"/>
      <c r="AX1048" s="322"/>
      <c r="AY1048" s="98"/>
      <c r="AZ1048" s="98"/>
      <c r="BA1048" s="47"/>
      <c r="BB1048" s="47"/>
      <c r="BC1048" s="47"/>
      <c r="BD1048" s="47"/>
      <c r="BE1048" s="97"/>
      <c r="BF1048" s="49"/>
      <c r="BG1048" s="239"/>
      <c r="BH1048" s="342"/>
      <c r="BI1048" s="49"/>
      <c r="BJ1048" s="49"/>
      <c r="BK1048" s="49"/>
      <c r="BL1048" s="49"/>
      <c r="BM1048" s="49"/>
      <c r="BN1048" s="47"/>
      <c r="BO1048" s="49"/>
      <c r="BP1048" s="49"/>
      <c r="BQ1048" s="49"/>
      <c r="BR1048" s="323"/>
      <c r="BS1048" s="323"/>
      <c r="BT1048" s="323"/>
      <c r="BU1048" s="49"/>
      <c r="BV1048" s="49"/>
      <c r="BW1048" s="97"/>
      <c r="BX1048" s="97"/>
      <c r="BY1048" s="97"/>
      <c r="BZ1048" s="97"/>
      <c r="CA1048" s="49"/>
      <c r="CB1048" s="49"/>
      <c r="CC1048" s="49"/>
      <c r="CD1048" s="49"/>
      <c r="CE1048" s="49"/>
      <c r="CF1048" s="49"/>
      <c r="CG1048" s="49"/>
      <c r="CH1048" s="49"/>
      <c r="CI1048" s="97"/>
      <c r="CJ1048" s="97"/>
      <c r="CK1048" s="97"/>
      <c r="CL1048" s="97"/>
      <c r="CM1048" s="335"/>
      <c r="CN1048" s="337"/>
      <c r="CO1048" s="315" t="str">
        <f>IF(Формулы!R1048&gt;V1048,"22-?,Дата 14 - Прибыл из УФСИН; ","")&amp;IF(Формулы!Q1048&gt;Y1048,"25-?,Дата 13 - Выбыл в УФСИН;","")&amp;IF(YEAR(ДАННЫЕ!$F$1)=YEAR(ДАННЫЕ!B1048),IF(AT1048&gt;0,"","40-?, вявлен в текущем году! "),"")&amp;IF(YEAR($F$1)=YEAR(W1048),IF(X1048+Y1048&gt;0,"","23-стоит, 24,25 - куда выбыл? "),"")&amp;IF(X1048+Y1048&gt;0,IF(YEAR($F$1)=YEAR(W1048),"","24+25&gt;0? 23 - когда выбыл? "),"")&amp;IF(BA1048&lt;BB1048,"47&gt;=48; ","")&amp;IF(BA1048&lt;BC1048,"47&gt;=49; ","")&amp;IF(BA1048&lt;BD1048,"47&gt;=50; ","")&amp;IF(BE1048&gt;0,IF(BF1048&gt;0,IF(AU1048&gt;AV1048,"","41 и 42 - ? (51 и 52 &gt; 0);"),"51 &gt; 0 52 - ?;"),"")&amp;IF(AU1048&gt;0,IF(AV1048&gt;AU1048,"41&gt;42;","")&amp;IF(BE1048&gt;0,"","41&gt;0 51-?;"),"")&amp;IF(BF1048&gt;0,IF(BE1048&gt;0,"","52&gt;0 51-?;"),"")&amp;IF(AW1048&gt;=AX1048,"","43&gt;44;")&amp;IF(CA1048&gt;0,IF(AW1048&gt;0,"","71 &gt; 0 43-?;"),"")</f>
        <v/>
      </c>
    </row>
    <row r="1049" spans="1:93" ht="12" x14ac:dyDescent="0.2">
      <c r="A1049" s="45"/>
      <c r="B1049" s="46"/>
      <c r="C1049" s="121"/>
      <c r="D1049" s="121"/>
      <c r="E1049" s="336"/>
      <c r="F1049" s="122"/>
      <c r="G1049" s="46"/>
      <c r="H1049" s="45"/>
      <c r="I1049" s="45"/>
      <c r="J1049" s="45"/>
      <c r="K1049" s="45"/>
      <c r="L1049" s="45"/>
      <c r="M1049" s="46"/>
      <c r="N1049" s="46"/>
      <c r="O1049" s="48"/>
      <c r="P1049" s="48"/>
      <c r="Q1049" s="46"/>
      <c r="R1049" s="48"/>
      <c r="S1049" s="48"/>
      <c r="T1049" s="48"/>
      <c r="U1049" s="48"/>
      <c r="V1049" s="48"/>
      <c r="W1049" s="46"/>
      <c r="X1049" s="48"/>
      <c r="Y1049" s="48"/>
      <c r="Z1049" s="157"/>
      <c r="AA1049" s="47"/>
      <c r="AB1049" s="97"/>
      <c r="AC1049" s="49"/>
      <c r="AD1049" s="49"/>
      <c r="AE1049" s="49"/>
      <c r="AF1049" s="49"/>
      <c r="AG1049" s="49"/>
      <c r="AH1049" s="47"/>
      <c r="AI1049" s="47"/>
      <c r="AJ1049" s="47"/>
      <c r="AK1049" s="190"/>
      <c r="AL1049" s="190"/>
      <c r="AM1049" s="190"/>
      <c r="AN1049" s="190"/>
      <c r="AO1049" s="190"/>
      <c r="AP1049" s="151"/>
      <c r="AQ1049" s="322"/>
      <c r="AR1049" s="322"/>
      <c r="AS1049" s="322"/>
      <c r="AT1049" s="47"/>
      <c r="AU1049" s="47"/>
      <c r="AV1049" s="47"/>
      <c r="AW1049" s="47"/>
      <c r="AX1049" s="322"/>
      <c r="AY1049" s="98"/>
      <c r="AZ1049" s="98"/>
      <c r="BA1049" s="47"/>
      <c r="BB1049" s="47"/>
      <c r="BC1049" s="47"/>
      <c r="BD1049" s="47"/>
      <c r="BE1049" s="97"/>
      <c r="BF1049" s="49"/>
      <c r="BG1049" s="239"/>
      <c r="BH1049" s="342"/>
      <c r="BI1049" s="49"/>
      <c r="BJ1049" s="49"/>
      <c r="BK1049" s="49"/>
      <c r="BL1049" s="49"/>
      <c r="BM1049" s="49"/>
      <c r="BN1049" s="47"/>
      <c r="BO1049" s="49"/>
      <c r="BP1049" s="49"/>
      <c r="BQ1049" s="49"/>
      <c r="BR1049" s="323"/>
      <c r="BS1049" s="323"/>
      <c r="BT1049" s="323"/>
      <c r="BU1049" s="49"/>
      <c r="BV1049" s="49"/>
      <c r="BW1049" s="97"/>
      <c r="BX1049" s="97"/>
      <c r="BY1049" s="97"/>
      <c r="BZ1049" s="97"/>
      <c r="CA1049" s="49"/>
      <c r="CB1049" s="49"/>
      <c r="CC1049" s="49"/>
      <c r="CD1049" s="49"/>
      <c r="CE1049" s="49"/>
      <c r="CF1049" s="49"/>
      <c r="CG1049" s="49"/>
      <c r="CH1049" s="49"/>
      <c r="CI1049" s="97"/>
      <c r="CJ1049" s="97"/>
      <c r="CK1049" s="97"/>
      <c r="CL1049" s="97"/>
      <c r="CM1049" s="335"/>
      <c r="CN1049" s="337"/>
      <c r="CO1049" s="315" t="str">
        <f>IF(Формулы!R1049&gt;V1049,"22-?,Дата 14 - Прибыл из УФСИН; ","")&amp;IF(Формулы!Q1049&gt;Y1049,"25-?,Дата 13 - Выбыл в УФСИН;","")&amp;IF(YEAR(ДАННЫЕ!$F$1)=YEAR(ДАННЫЕ!B1049),IF(AT1049&gt;0,"","40-?, вявлен в текущем году! "),"")&amp;IF(YEAR($F$1)=YEAR(W1049),IF(X1049+Y1049&gt;0,"","23-стоит, 24,25 - куда выбыл? "),"")&amp;IF(X1049+Y1049&gt;0,IF(YEAR($F$1)=YEAR(W1049),"","24+25&gt;0? 23 - когда выбыл? "),"")&amp;IF(BA1049&lt;BB1049,"47&gt;=48; ","")&amp;IF(BA1049&lt;BC1049,"47&gt;=49; ","")&amp;IF(BA1049&lt;BD1049,"47&gt;=50; ","")&amp;IF(BE1049&gt;0,IF(BF1049&gt;0,IF(AU1049&gt;AV1049,"","41 и 42 - ? (51 и 52 &gt; 0);"),"51 &gt; 0 52 - ?;"),"")&amp;IF(AU1049&gt;0,IF(AV1049&gt;AU1049,"41&gt;42;","")&amp;IF(BE1049&gt;0,"","41&gt;0 51-?;"),"")&amp;IF(BF1049&gt;0,IF(BE1049&gt;0,"","52&gt;0 51-?;"),"")&amp;IF(AW1049&gt;=AX1049,"","43&gt;44;")&amp;IF(CA1049&gt;0,IF(AW1049&gt;0,"","71 &gt; 0 43-?;"),"")</f>
        <v/>
      </c>
    </row>
    <row r="1050" spans="1:93" ht="12" x14ac:dyDescent="0.2">
      <c r="A1050" s="45"/>
      <c r="B1050" s="46"/>
      <c r="C1050" s="121"/>
      <c r="D1050" s="121"/>
      <c r="E1050" s="336"/>
      <c r="F1050" s="122"/>
      <c r="G1050" s="46"/>
      <c r="H1050" s="45"/>
      <c r="I1050" s="45"/>
      <c r="J1050" s="45"/>
      <c r="K1050" s="45"/>
      <c r="L1050" s="45"/>
      <c r="M1050" s="46"/>
      <c r="N1050" s="46"/>
      <c r="O1050" s="48"/>
      <c r="P1050" s="48"/>
      <c r="Q1050" s="46"/>
      <c r="R1050" s="48"/>
      <c r="S1050" s="48"/>
      <c r="T1050" s="48"/>
      <c r="U1050" s="48"/>
      <c r="V1050" s="48"/>
      <c r="W1050" s="46"/>
      <c r="X1050" s="48"/>
      <c r="Y1050" s="48"/>
      <c r="Z1050" s="157"/>
      <c r="AA1050" s="47"/>
      <c r="AB1050" s="97"/>
      <c r="AC1050" s="49"/>
      <c r="AD1050" s="49"/>
      <c r="AE1050" s="49"/>
      <c r="AF1050" s="49"/>
      <c r="AG1050" s="49"/>
      <c r="AH1050" s="47"/>
      <c r="AI1050" s="47"/>
      <c r="AJ1050" s="47"/>
      <c r="AK1050" s="190"/>
      <c r="AL1050" s="190"/>
      <c r="AM1050" s="190"/>
      <c r="AN1050" s="190"/>
      <c r="AO1050" s="190"/>
      <c r="AP1050" s="151"/>
      <c r="AQ1050" s="322"/>
      <c r="AR1050" s="322"/>
      <c r="AS1050" s="322"/>
      <c r="AT1050" s="47"/>
      <c r="AU1050" s="47"/>
      <c r="AV1050" s="47"/>
      <c r="AW1050" s="47"/>
      <c r="AX1050" s="322"/>
      <c r="AY1050" s="98"/>
      <c r="AZ1050" s="98"/>
      <c r="BA1050" s="47"/>
      <c r="BB1050" s="47"/>
      <c r="BC1050" s="47"/>
      <c r="BD1050" s="47"/>
      <c r="BE1050" s="97"/>
      <c r="BF1050" s="49"/>
      <c r="BG1050" s="239"/>
      <c r="BH1050" s="342"/>
      <c r="BI1050" s="49"/>
      <c r="BJ1050" s="49"/>
      <c r="BK1050" s="49"/>
      <c r="BL1050" s="49"/>
      <c r="BM1050" s="49"/>
      <c r="BN1050" s="47"/>
      <c r="BO1050" s="49"/>
      <c r="BP1050" s="49"/>
      <c r="BQ1050" s="49"/>
      <c r="BR1050" s="323"/>
      <c r="BS1050" s="323"/>
      <c r="BT1050" s="323"/>
      <c r="BU1050" s="49"/>
      <c r="BV1050" s="49"/>
      <c r="BW1050" s="97"/>
      <c r="BX1050" s="97"/>
      <c r="BY1050" s="97"/>
      <c r="BZ1050" s="97"/>
      <c r="CA1050" s="49"/>
      <c r="CB1050" s="49"/>
      <c r="CC1050" s="49"/>
      <c r="CD1050" s="49"/>
      <c r="CE1050" s="49"/>
      <c r="CF1050" s="49"/>
      <c r="CG1050" s="49"/>
      <c r="CH1050" s="49"/>
      <c r="CI1050" s="97"/>
      <c r="CJ1050" s="97"/>
      <c r="CK1050" s="97"/>
      <c r="CL1050" s="97"/>
      <c r="CM1050" s="335"/>
      <c r="CN1050" s="337"/>
      <c r="CO1050" s="315" t="str">
        <f>IF(Формулы!R1050&gt;V1050,"22-?,Дата 14 - Прибыл из УФСИН; ","")&amp;IF(Формулы!Q1050&gt;Y1050,"25-?,Дата 13 - Выбыл в УФСИН;","")&amp;IF(YEAR(ДАННЫЕ!$F$1)=YEAR(ДАННЫЕ!B1050),IF(AT1050&gt;0,"","40-?, вявлен в текущем году! "),"")&amp;IF(YEAR($F$1)=YEAR(W1050),IF(X1050+Y1050&gt;0,"","23-стоит, 24,25 - куда выбыл? "),"")&amp;IF(X1050+Y1050&gt;0,IF(YEAR($F$1)=YEAR(W1050),"","24+25&gt;0? 23 - когда выбыл? "),"")&amp;IF(BA1050&lt;BB1050,"47&gt;=48; ","")&amp;IF(BA1050&lt;BC1050,"47&gt;=49; ","")&amp;IF(BA1050&lt;BD1050,"47&gt;=50; ","")&amp;IF(BE1050&gt;0,IF(BF1050&gt;0,IF(AU1050&gt;AV1050,"","41 и 42 - ? (51 и 52 &gt; 0);"),"51 &gt; 0 52 - ?;"),"")&amp;IF(AU1050&gt;0,IF(AV1050&gt;AU1050,"41&gt;42;","")&amp;IF(BE1050&gt;0,"","41&gt;0 51-?;"),"")&amp;IF(BF1050&gt;0,IF(BE1050&gt;0,"","52&gt;0 51-?;"),"")&amp;IF(AW1050&gt;=AX1050,"","43&gt;44;")&amp;IF(CA1050&gt;0,IF(AW1050&gt;0,"","71 &gt; 0 43-?;"),"")</f>
        <v/>
      </c>
    </row>
    <row r="1051" spans="1:93" ht="12" x14ac:dyDescent="0.2">
      <c r="A1051" s="45"/>
      <c r="B1051" s="46"/>
      <c r="C1051" s="121"/>
      <c r="D1051" s="121"/>
      <c r="E1051" s="336"/>
      <c r="F1051" s="122"/>
      <c r="G1051" s="46"/>
      <c r="H1051" s="45"/>
      <c r="I1051" s="45"/>
      <c r="J1051" s="45"/>
      <c r="K1051" s="45"/>
      <c r="L1051" s="45"/>
      <c r="M1051" s="46"/>
      <c r="N1051" s="46"/>
      <c r="O1051" s="48"/>
      <c r="P1051" s="48"/>
      <c r="Q1051" s="46"/>
      <c r="R1051" s="48"/>
      <c r="S1051" s="48"/>
      <c r="T1051" s="48"/>
      <c r="U1051" s="48"/>
      <c r="V1051" s="48"/>
      <c r="W1051" s="46"/>
      <c r="X1051" s="48"/>
      <c r="Y1051" s="48"/>
      <c r="Z1051" s="157"/>
      <c r="AA1051" s="47"/>
      <c r="AB1051" s="97"/>
      <c r="AC1051" s="49"/>
      <c r="AD1051" s="49"/>
      <c r="AE1051" s="49"/>
      <c r="AF1051" s="49"/>
      <c r="AG1051" s="49"/>
      <c r="AH1051" s="47"/>
      <c r="AI1051" s="47"/>
      <c r="AJ1051" s="47"/>
      <c r="AK1051" s="190"/>
      <c r="AL1051" s="190"/>
      <c r="AM1051" s="190"/>
      <c r="AN1051" s="190"/>
      <c r="AO1051" s="190"/>
      <c r="AP1051" s="151"/>
      <c r="AQ1051" s="322"/>
      <c r="AR1051" s="322"/>
      <c r="AS1051" s="322"/>
      <c r="AT1051" s="47"/>
      <c r="AU1051" s="47"/>
      <c r="AV1051" s="47"/>
      <c r="AW1051" s="47"/>
      <c r="AX1051" s="322"/>
      <c r="AY1051" s="98"/>
      <c r="AZ1051" s="98"/>
      <c r="BA1051" s="47"/>
      <c r="BB1051" s="47"/>
      <c r="BC1051" s="47"/>
      <c r="BD1051" s="47"/>
      <c r="BE1051" s="97"/>
      <c r="BF1051" s="49"/>
      <c r="BG1051" s="239"/>
      <c r="BH1051" s="342"/>
      <c r="BI1051" s="49"/>
      <c r="BJ1051" s="49"/>
      <c r="BK1051" s="49"/>
      <c r="BL1051" s="49"/>
      <c r="BM1051" s="49"/>
      <c r="BN1051" s="47"/>
      <c r="BO1051" s="49"/>
      <c r="BP1051" s="49"/>
      <c r="BQ1051" s="49"/>
      <c r="BR1051" s="323"/>
      <c r="BS1051" s="323"/>
      <c r="BT1051" s="323"/>
      <c r="BU1051" s="49"/>
      <c r="BV1051" s="49"/>
      <c r="BW1051" s="97"/>
      <c r="BX1051" s="97"/>
      <c r="BY1051" s="97"/>
      <c r="BZ1051" s="97"/>
      <c r="CA1051" s="49"/>
      <c r="CB1051" s="49"/>
      <c r="CC1051" s="49"/>
      <c r="CD1051" s="49"/>
      <c r="CE1051" s="49"/>
      <c r="CF1051" s="49"/>
      <c r="CG1051" s="49"/>
      <c r="CH1051" s="49"/>
      <c r="CI1051" s="97"/>
      <c r="CJ1051" s="97"/>
      <c r="CK1051" s="97"/>
      <c r="CL1051" s="97"/>
      <c r="CM1051" s="335"/>
      <c r="CN1051" s="337"/>
      <c r="CO1051" s="315" t="str">
        <f>IF(Формулы!R1051&gt;V1051,"22-?,Дата 14 - Прибыл из УФСИН; ","")&amp;IF(Формулы!Q1051&gt;Y1051,"25-?,Дата 13 - Выбыл в УФСИН;","")&amp;IF(YEAR(ДАННЫЕ!$F$1)=YEAR(ДАННЫЕ!B1051),IF(AT1051&gt;0,"","40-?, вявлен в текущем году! "),"")&amp;IF(YEAR($F$1)=YEAR(W1051),IF(X1051+Y1051&gt;0,"","23-стоит, 24,25 - куда выбыл? "),"")&amp;IF(X1051+Y1051&gt;0,IF(YEAR($F$1)=YEAR(W1051),"","24+25&gt;0? 23 - когда выбыл? "),"")&amp;IF(BA1051&lt;BB1051,"47&gt;=48; ","")&amp;IF(BA1051&lt;BC1051,"47&gt;=49; ","")&amp;IF(BA1051&lt;BD1051,"47&gt;=50; ","")&amp;IF(BE1051&gt;0,IF(BF1051&gt;0,IF(AU1051&gt;AV1051,"","41 и 42 - ? (51 и 52 &gt; 0);"),"51 &gt; 0 52 - ?;"),"")&amp;IF(AU1051&gt;0,IF(AV1051&gt;AU1051,"41&gt;42;","")&amp;IF(BE1051&gt;0,"","41&gt;0 51-?;"),"")&amp;IF(BF1051&gt;0,IF(BE1051&gt;0,"","52&gt;0 51-?;"),"")&amp;IF(AW1051&gt;=AX1051,"","43&gt;44;")&amp;IF(CA1051&gt;0,IF(AW1051&gt;0,"","71 &gt; 0 43-?;"),"")</f>
        <v/>
      </c>
    </row>
    <row r="1052" spans="1:93" ht="12" x14ac:dyDescent="0.2">
      <c r="A1052" s="45"/>
      <c r="B1052" s="46"/>
      <c r="C1052" s="121"/>
      <c r="D1052" s="121"/>
      <c r="E1052" s="336"/>
      <c r="F1052" s="122"/>
      <c r="G1052" s="46"/>
      <c r="H1052" s="45"/>
      <c r="I1052" s="45"/>
      <c r="J1052" s="45"/>
      <c r="K1052" s="45"/>
      <c r="L1052" s="45"/>
      <c r="M1052" s="46"/>
      <c r="N1052" s="46"/>
      <c r="O1052" s="48"/>
      <c r="P1052" s="48"/>
      <c r="Q1052" s="46"/>
      <c r="R1052" s="48"/>
      <c r="S1052" s="48"/>
      <c r="T1052" s="48"/>
      <c r="U1052" s="48"/>
      <c r="V1052" s="48"/>
      <c r="W1052" s="46"/>
      <c r="X1052" s="48"/>
      <c r="Y1052" s="48"/>
      <c r="Z1052" s="157"/>
      <c r="AA1052" s="47"/>
      <c r="AB1052" s="97"/>
      <c r="AC1052" s="49"/>
      <c r="AD1052" s="49"/>
      <c r="AE1052" s="49"/>
      <c r="AF1052" s="49"/>
      <c r="AG1052" s="49"/>
      <c r="AH1052" s="47"/>
      <c r="AI1052" s="47"/>
      <c r="AJ1052" s="47"/>
      <c r="AK1052" s="190"/>
      <c r="AL1052" s="190"/>
      <c r="AM1052" s="190"/>
      <c r="AN1052" s="190"/>
      <c r="AO1052" s="190"/>
      <c r="AP1052" s="151"/>
      <c r="AQ1052" s="322"/>
      <c r="AR1052" s="322"/>
      <c r="AS1052" s="322"/>
      <c r="AT1052" s="47"/>
      <c r="AU1052" s="47"/>
      <c r="AV1052" s="47"/>
      <c r="AW1052" s="47"/>
      <c r="AX1052" s="322"/>
      <c r="AY1052" s="98"/>
      <c r="AZ1052" s="98"/>
      <c r="BA1052" s="47"/>
      <c r="BB1052" s="47"/>
      <c r="BC1052" s="47"/>
      <c r="BD1052" s="47"/>
      <c r="BE1052" s="97"/>
      <c r="BF1052" s="49"/>
      <c r="BG1052" s="239"/>
      <c r="BH1052" s="342"/>
      <c r="BI1052" s="49"/>
      <c r="BJ1052" s="49"/>
      <c r="BK1052" s="49"/>
      <c r="BL1052" s="49"/>
      <c r="BM1052" s="49"/>
      <c r="BN1052" s="47"/>
      <c r="BO1052" s="49"/>
      <c r="BP1052" s="49"/>
      <c r="BQ1052" s="49"/>
      <c r="BR1052" s="323"/>
      <c r="BS1052" s="323"/>
      <c r="BT1052" s="323"/>
      <c r="BU1052" s="49"/>
      <c r="BV1052" s="49"/>
      <c r="BW1052" s="97"/>
      <c r="BX1052" s="97"/>
      <c r="BY1052" s="97"/>
      <c r="BZ1052" s="97"/>
      <c r="CA1052" s="49"/>
      <c r="CB1052" s="49"/>
      <c r="CC1052" s="49"/>
      <c r="CD1052" s="49"/>
      <c r="CE1052" s="49"/>
      <c r="CF1052" s="49"/>
      <c r="CG1052" s="49"/>
      <c r="CH1052" s="49"/>
      <c r="CI1052" s="97"/>
      <c r="CJ1052" s="97"/>
      <c r="CK1052" s="97"/>
      <c r="CL1052" s="97"/>
      <c r="CM1052" s="335"/>
      <c r="CN1052" s="337"/>
      <c r="CO1052" s="315" t="str">
        <f>IF(Формулы!R1052&gt;V1052,"22-?,Дата 14 - Прибыл из УФСИН; ","")&amp;IF(Формулы!Q1052&gt;Y1052,"25-?,Дата 13 - Выбыл в УФСИН;","")&amp;IF(YEAR(ДАННЫЕ!$F$1)=YEAR(ДАННЫЕ!B1052),IF(AT1052&gt;0,"","40-?, вявлен в текущем году! "),"")&amp;IF(YEAR($F$1)=YEAR(W1052),IF(X1052+Y1052&gt;0,"","23-стоит, 24,25 - куда выбыл? "),"")&amp;IF(X1052+Y1052&gt;0,IF(YEAR($F$1)=YEAR(W1052),"","24+25&gt;0? 23 - когда выбыл? "),"")&amp;IF(BA1052&lt;BB1052,"47&gt;=48; ","")&amp;IF(BA1052&lt;BC1052,"47&gt;=49; ","")&amp;IF(BA1052&lt;BD1052,"47&gt;=50; ","")&amp;IF(BE1052&gt;0,IF(BF1052&gt;0,IF(AU1052&gt;AV1052,"","41 и 42 - ? (51 и 52 &gt; 0);"),"51 &gt; 0 52 - ?;"),"")&amp;IF(AU1052&gt;0,IF(AV1052&gt;AU1052,"41&gt;42;","")&amp;IF(BE1052&gt;0,"","41&gt;0 51-?;"),"")&amp;IF(BF1052&gt;0,IF(BE1052&gt;0,"","52&gt;0 51-?;"),"")&amp;IF(AW1052&gt;=AX1052,"","43&gt;44;")&amp;IF(CA1052&gt;0,IF(AW1052&gt;0,"","71 &gt; 0 43-?;"),"")</f>
        <v/>
      </c>
    </row>
    <row r="1053" spans="1:93" ht="12" x14ac:dyDescent="0.2">
      <c r="A1053" s="45"/>
      <c r="B1053" s="46"/>
      <c r="C1053" s="121"/>
      <c r="D1053" s="121"/>
      <c r="E1053" s="336"/>
      <c r="F1053" s="122"/>
      <c r="G1053" s="46"/>
      <c r="H1053" s="45"/>
      <c r="I1053" s="45"/>
      <c r="J1053" s="45"/>
      <c r="K1053" s="45"/>
      <c r="L1053" s="45"/>
      <c r="M1053" s="46"/>
      <c r="N1053" s="46"/>
      <c r="O1053" s="48"/>
      <c r="P1053" s="48"/>
      <c r="Q1053" s="46"/>
      <c r="R1053" s="48"/>
      <c r="S1053" s="48"/>
      <c r="T1053" s="48"/>
      <c r="U1053" s="48"/>
      <c r="V1053" s="48"/>
      <c r="W1053" s="46"/>
      <c r="X1053" s="48"/>
      <c r="Y1053" s="48"/>
      <c r="Z1053" s="157"/>
      <c r="AA1053" s="47"/>
      <c r="AB1053" s="97"/>
      <c r="AC1053" s="49"/>
      <c r="AD1053" s="49"/>
      <c r="AE1053" s="49"/>
      <c r="AF1053" s="49"/>
      <c r="AG1053" s="49"/>
      <c r="AH1053" s="47"/>
      <c r="AI1053" s="47"/>
      <c r="AJ1053" s="47"/>
      <c r="AK1053" s="190"/>
      <c r="AL1053" s="190"/>
      <c r="AM1053" s="190"/>
      <c r="AN1053" s="190"/>
      <c r="AO1053" s="190"/>
      <c r="AP1053" s="151"/>
      <c r="AQ1053" s="322"/>
      <c r="AR1053" s="322"/>
      <c r="AS1053" s="322"/>
      <c r="AT1053" s="47"/>
      <c r="AU1053" s="47"/>
      <c r="AV1053" s="47"/>
      <c r="AW1053" s="47"/>
      <c r="AX1053" s="322"/>
      <c r="AY1053" s="98"/>
      <c r="AZ1053" s="98"/>
      <c r="BA1053" s="47"/>
      <c r="BB1053" s="47"/>
      <c r="BC1053" s="47"/>
      <c r="BD1053" s="47"/>
      <c r="BE1053" s="97"/>
      <c r="BF1053" s="49"/>
      <c r="BG1053" s="239"/>
      <c r="BH1053" s="342"/>
      <c r="BI1053" s="49"/>
      <c r="BJ1053" s="49"/>
      <c r="BK1053" s="49"/>
      <c r="BL1053" s="49"/>
      <c r="BM1053" s="49"/>
      <c r="BN1053" s="47"/>
      <c r="BO1053" s="49"/>
      <c r="BP1053" s="49"/>
      <c r="BQ1053" s="49"/>
      <c r="BR1053" s="323"/>
      <c r="BS1053" s="323"/>
      <c r="BT1053" s="323"/>
      <c r="BU1053" s="49"/>
      <c r="BV1053" s="49"/>
      <c r="BW1053" s="97"/>
      <c r="BX1053" s="97"/>
      <c r="BY1053" s="97"/>
      <c r="BZ1053" s="97"/>
      <c r="CA1053" s="49"/>
      <c r="CB1053" s="49"/>
      <c r="CC1053" s="49"/>
      <c r="CD1053" s="49"/>
      <c r="CE1053" s="49"/>
      <c r="CF1053" s="49"/>
      <c r="CG1053" s="49"/>
      <c r="CH1053" s="49"/>
      <c r="CI1053" s="97"/>
      <c r="CJ1053" s="97"/>
      <c r="CK1053" s="97"/>
      <c r="CL1053" s="97"/>
      <c r="CM1053" s="335"/>
      <c r="CN1053" s="337"/>
      <c r="CO1053" s="315" t="str">
        <f>IF(Формулы!R1053&gt;V1053,"22-?,Дата 14 - Прибыл из УФСИН; ","")&amp;IF(Формулы!Q1053&gt;Y1053,"25-?,Дата 13 - Выбыл в УФСИН;","")&amp;IF(YEAR(ДАННЫЕ!$F$1)=YEAR(ДАННЫЕ!B1053),IF(AT1053&gt;0,"","40-?, вявлен в текущем году! "),"")&amp;IF(YEAR($F$1)=YEAR(W1053),IF(X1053+Y1053&gt;0,"","23-стоит, 24,25 - куда выбыл? "),"")&amp;IF(X1053+Y1053&gt;0,IF(YEAR($F$1)=YEAR(W1053),"","24+25&gt;0? 23 - когда выбыл? "),"")&amp;IF(BA1053&lt;BB1053,"47&gt;=48; ","")&amp;IF(BA1053&lt;BC1053,"47&gt;=49; ","")&amp;IF(BA1053&lt;BD1053,"47&gt;=50; ","")&amp;IF(BE1053&gt;0,IF(BF1053&gt;0,IF(AU1053&gt;AV1053,"","41 и 42 - ? (51 и 52 &gt; 0);"),"51 &gt; 0 52 - ?;"),"")&amp;IF(AU1053&gt;0,IF(AV1053&gt;AU1053,"41&gt;42;","")&amp;IF(BE1053&gt;0,"","41&gt;0 51-?;"),"")&amp;IF(BF1053&gt;0,IF(BE1053&gt;0,"","52&gt;0 51-?;"),"")&amp;IF(AW1053&gt;=AX1053,"","43&gt;44;")&amp;IF(CA1053&gt;0,IF(AW1053&gt;0,"","71 &gt; 0 43-?;"),"")</f>
        <v/>
      </c>
    </row>
    <row r="1054" spans="1:93" ht="12" x14ac:dyDescent="0.2">
      <c r="A1054" s="45"/>
      <c r="B1054" s="46"/>
      <c r="C1054" s="121"/>
      <c r="D1054" s="121"/>
      <c r="E1054" s="336"/>
      <c r="F1054" s="122"/>
      <c r="G1054" s="46"/>
      <c r="H1054" s="45"/>
      <c r="I1054" s="45"/>
      <c r="J1054" s="45"/>
      <c r="K1054" s="45"/>
      <c r="L1054" s="45"/>
      <c r="M1054" s="46"/>
      <c r="N1054" s="46"/>
      <c r="O1054" s="48"/>
      <c r="P1054" s="48"/>
      <c r="Q1054" s="46"/>
      <c r="R1054" s="48"/>
      <c r="S1054" s="48"/>
      <c r="T1054" s="48"/>
      <c r="U1054" s="48"/>
      <c r="V1054" s="48"/>
      <c r="W1054" s="46"/>
      <c r="X1054" s="48"/>
      <c r="Y1054" s="48"/>
      <c r="Z1054" s="157"/>
      <c r="AA1054" s="47"/>
      <c r="AB1054" s="97"/>
      <c r="AC1054" s="49"/>
      <c r="AD1054" s="49"/>
      <c r="AE1054" s="49"/>
      <c r="AF1054" s="49"/>
      <c r="AG1054" s="49"/>
      <c r="AH1054" s="47"/>
      <c r="AI1054" s="47"/>
      <c r="AJ1054" s="47"/>
      <c r="AK1054" s="190"/>
      <c r="AL1054" s="190"/>
      <c r="AM1054" s="190"/>
      <c r="AN1054" s="190"/>
      <c r="AO1054" s="190"/>
      <c r="AP1054" s="151"/>
      <c r="AQ1054" s="322"/>
      <c r="AR1054" s="322"/>
      <c r="AS1054" s="322"/>
      <c r="AT1054" s="47"/>
      <c r="AU1054" s="47"/>
      <c r="AV1054" s="47"/>
      <c r="AW1054" s="47"/>
      <c r="AX1054" s="322"/>
      <c r="AY1054" s="98"/>
      <c r="AZ1054" s="98"/>
      <c r="BA1054" s="47"/>
      <c r="BB1054" s="47"/>
      <c r="BC1054" s="47"/>
      <c r="BD1054" s="47"/>
      <c r="BE1054" s="97"/>
      <c r="BF1054" s="49"/>
      <c r="BG1054" s="239"/>
      <c r="BH1054" s="342"/>
      <c r="BI1054" s="49"/>
      <c r="BJ1054" s="49"/>
      <c r="BK1054" s="49"/>
      <c r="BL1054" s="49"/>
      <c r="BM1054" s="49"/>
      <c r="BN1054" s="47"/>
      <c r="BO1054" s="49"/>
      <c r="BP1054" s="49"/>
      <c r="BQ1054" s="49"/>
      <c r="BR1054" s="323"/>
      <c r="BS1054" s="323"/>
      <c r="BT1054" s="323"/>
      <c r="BU1054" s="49"/>
      <c r="BV1054" s="49"/>
      <c r="BW1054" s="97"/>
      <c r="BX1054" s="97"/>
      <c r="BY1054" s="97"/>
      <c r="BZ1054" s="97"/>
      <c r="CA1054" s="49"/>
      <c r="CB1054" s="49"/>
      <c r="CC1054" s="49"/>
      <c r="CD1054" s="49"/>
      <c r="CE1054" s="49"/>
      <c r="CF1054" s="49"/>
      <c r="CG1054" s="49"/>
      <c r="CH1054" s="49"/>
      <c r="CI1054" s="97"/>
      <c r="CJ1054" s="97"/>
      <c r="CK1054" s="97"/>
      <c r="CL1054" s="97"/>
      <c r="CM1054" s="335"/>
      <c r="CN1054" s="337"/>
      <c r="CO1054" s="315" t="str">
        <f>IF(Формулы!R1054&gt;V1054,"22-?,Дата 14 - Прибыл из УФСИН; ","")&amp;IF(Формулы!Q1054&gt;Y1054,"25-?,Дата 13 - Выбыл в УФСИН;","")&amp;IF(YEAR(ДАННЫЕ!$F$1)=YEAR(ДАННЫЕ!B1054),IF(AT1054&gt;0,"","40-?, вявлен в текущем году! "),"")&amp;IF(YEAR($F$1)=YEAR(W1054),IF(X1054+Y1054&gt;0,"","23-стоит, 24,25 - куда выбыл? "),"")&amp;IF(X1054+Y1054&gt;0,IF(YEAR($F$1)=YEAR(W1054),"","24+25&gt;0? 23 - когда выбыл? "),"")&amp;IF(BA1054&lt;BB1054,"47&gt;=48; ","")&amp;IF(BA1054&lt;BC1054,"47&gt;=49; ","")&amp;IF(BA1054&lt;BD1054,"47&gt;=50; ","")&amp;IF(BE1054&gt;0,IF(BF1054&gt;0,IF(AU1054&gt;AV1054,"","41 и 42 - ? (51 и 52 &gt; 0);"),"51 &gt; 0 52 - ?;"),"")&amp;IF(AU1054&gt;0,IF(AV1054&gt;AU1054,"41&gt;42;","")&amp;IF(BE1054&gt;0,"","41&gt;0 51-?;"),"")&amp;IF(BF1054&gt;0,IF(BE1054&gt;0,"","52&gt;0 51-?;"),"")&amp;IF(AW1054&gt;=AX1054,"","43&gt;44;")&amp;IF(CA1054&gt;0,IF(AW1054&gt;0,"","71 &gt; 0 43-?;"),"")</f>
        <v/>
      </c>
    </row>
    <row r="1055" spans="1:93" ht="12" x14ac:dyDescent="0.2">
      <c r="A1055" s="45"/>
      <c r="B1055" s="46"/>
      <c r="C1055" s="121"/>
      <c r="D1055" s="121"/>
      <c r="E1055" s="336"/>
      <c r="F1055" s="122"/>
      <c r="G1055" s="46"/>
      <c r="H1055" s="45"/>
      <c r="I1055" s="45"/>
      <c r="J1055" s="45"/>
      <c r="K1055" s="45"/>
      <c r="L1055" s="45"/>
      <c r="M1055" s="46"/>
      <c r="N1055" s="46"/>
      <c r="O1055" s="48"/>
      <c r="P1055" s="48"/>
      <c r="Q1055" s="46"/>
      <c r="R1055" s="48"/>
      <c r="S1055" s="48"/>
      <c r="T1055" s="48"/>
      <c r="U1055" s="48"/>
      <c r="V1055" s="48"/>
      <c r="W1055" s="46"/>
      <c r="X1055" s="48"/>
      <c r="Y1055" s="48"/>
      <c r="Z1055" s="157"/>
      <c r="AA1055" s="47"/>
      <c r="AB1055" s="97"/>
      <c r="AC1055" s="49"/>
      <c r="AD1055" s="49"/>
      <c r="AE1055" s="49"/>
      <c r="AF1055" s="49"/>
      <c r="AG1055" s="49"/>
      <c r="AH1055" s="47"/>
      <c r="AI1055" s="47"/>
      <c r="AJ1055" s="47"/>
      <c r="AK1055" s="190"/>
      <c r="AL1055" s="190"/>
      <c r="AM1055" s="190"/>
      <c r="AN1055" s="190"/>
      <c r="AO1055" s="190"/>
      <c r="AP1055" s="151"/>
      <c r="AQ1055" s="322"/>
      <c r="AR1055" s="322"/>
      <c r="AS1055" s="322"/>
      <c r="AT1055" s="47"/>
      <c r="AU1055" s="47"/>
      <c r="AV1055" s="47"/>
      <c r="AW1055" s="47"/>
      <c r="AX1055" s="322"/>
      <c r="AY1055" s="98"/>
      <c r="AZ1055" s="98"/>
      <c r="BA1055" s="47"/>
      <c r="BB1055" s="47"/>
      <c r="BC1055" s="47"/>
      <c r="BD1055" s="47"/>
      <c r="BE1055" s="97"/>
      <c r="BF1055" s="49"/>
      <c r="BG1055" s="239"/>
      <c r="BH1055" s="342"/>
      <c r="BI1055" s="49"/>
      <c r="BJ1055" s="49"/>
      <c r="BK1055" s="49"/>
      <c r="BL1055" s="49"/>
      <c r="BM1055" s="49"/>
      <c r="BN1055" s="47"/>
      <c r="BO1055" s="49"/>
      <c r="BP1055" s="49"/>
      <c r="BQ1055" s="49"/>
      <c r="BR1055" s="323"/>
      <c r="BS1055" s="323"/>
      <c r="BT1055" s="323"/>
      <c r="BU1055" s="49"/>
      <c r="BV1055" s="49"/>
      <c r="BW1055" s="97"/>
      <c r="BX1055" s="97"/>
      <c r="BY1055" s="97"/>
      <c r="BZ1055" s="97"/>
      <c r="CA1055" s="49"/>
      <c r="CB1055" s="49"/>
      <c r="CC1055" s="49"/>
      <c r="CD1055" s="49"/>
      <c r="CE1055" s="49"/>
      <c r="CF1055" s="49"/>
      <c r="CG1055" s="49"/>
      <c r="CH1055" s="49"/>
      <c r="CI1055" s="97"/>
      <c r="CJ1055" s="97"/>
      <c r="CK1055" s="97"/>
      <c r="CL1055" s="97"/>
      <c r="CM1055" s="335"/>
      <c r="CN1055" s="337"/>
      <c r="CO1055" s="315" t="str">
        <f>IF(Формулы!R1055&gt;V1055,"22-?,Дата 14 - Прибыл из УФСИН; ","")&amp;IF(Формулы!Q1055&gt;Y1055,"25-?,Дата 13 - Выбыл в УФСИН;","")&amp;IF(YEAR(ДАННЫЕ!$F$1)=YEAR(ДАННЫЕ!B1055),IF(AT1055&gt;0,"","40-?, вявлен в текущем году! "),"")&amp;IF(YEAR($F$1)=YEAR(W1055),IF(X1055+Y1055&gt;0,"","23-стоит, 24,25 - куда выбыл? "),"")&amp;IF(X1055+Y1055&gt;0,IF(YEAR($F$1)=YEAR(W1055),"","24+25&gt;0? 23 - когда выбыл? "),"")&amp;IF(BA1055&lt;BB1055,"47&gt;=48; ","")&amp;IF(BA1055&lt;BC1055,"47&gt;=49; ","")&amp;IF(BA1055&lt;BD1055,"47&gt;=50; ","")&amp;IF(BE1055&gt;0,IF(BF1055&gt;0,IF(AU1055&gt;AV1055,"","41 и 42 - ? (51 и 52 &gt; 0);"),"51 &gt; 0 52 - ?;"),"")&amp;IF(AU1055&gt;0,IF(AV1055&gt;AU1055,"41&gt;42;","")&amp;IF(BE1055&gt;0,"","41&gt;0 51-?;"),"")&amp;IF(BF1055&gt;0,IF(BE1055&gt;0,"","52&gt;0 51-?;"),"")&amp;IF(AW1055&gt;=AX1055,"","43&gt;44;")&amp;IF(CA1055&gt;0,IF(AW1055&gt;0,"","71 &gt; 0 43-?;"),"")</f>
        <v/>
      </c>
    </row>
    <row r="1056" spans="1:93" ht="12" x14ac:dyDescent="0.2">
      <c r="A1056" s="45"/>
      <c r="B1056" s="46"/>
      <c r="C1056" s="121"/>
      <c r="D1056" s="121"/>
      <c r="E1056" s="336"/>
      <c r="F1056" s="122"/>
      <c r="G1056" s="46"/>
      <c r="H1056" s="45"/>
      <c r="I1056" s="45"/>
      <c r="J1056" s="45"/>
      <c r="K1056" s="45"/>
      <c r="L1056" s="45"/>
      <c r="M1056" s="46"/>
      <c r="N1056" s="46"/>
      <c r="O1056" s="48"/>
      <c r="P1056" s="48"/>
      <c r="Q1056" s="46"/>
      <c r="R1056" s="48"/>
      <c r="S1056" s="48"/>
      <c r="T1056" s="48"/>
      <c r="U1056" s="48"/>
      <c r="V1056" s="48"/>
      <c r="W1056" s="46"/>
      <c r="X1056" s="48"/>
      <c r="Y1056" s="48"/>
      <c r="Z1056" s="157"/>
      <c r="AA1056" s="47"/>
      <c r="AB1056" s="97"/>
      <c r="AC1056" s="49"/>
      <c r="AD1056" s="49"/>
      <c r="AE1056" s="49"/>
      <c r="AF1056" s="49"/>
      <c r="AG1056" s="49"/>
      <c r="AH1056" s="47"/>
      <c r="AI1056" s="47"/>
      <c r="AJ1056" s="47"/>
      <c r="AK1056" s="190"/>
      <c r="AL1056" s="190"/>
      <c r="AM1056" s="190"/>
      <c r="AN1056" s="190"/>
      <c r="AO1056" s="190"/>
      <c r="AP1056" s="151"/>
      <c r="AQ1056" s="322"/>
      <c r="AR1056" s="322"/>
      <c r="AS1056" s="322"/>
      <c r="AT1056" s="47"/>
      <c r="AU1056" s="47"/>
      <c r="AV1056" s="47"/>
      <c r="AW1056" s="47"/>
      <c r="AX1056" s="322"/>
      <c r="AY1056" s="98"/>
      <c r="AZ1056" s="98"/>
      <c r="BA1056" s="47"/>
      <c r="BB1056" s="47"/>
      <c r="BC1056" s="47"/>
      <c r="BD1056" s="47"/>
      <c r="BE1056" s="97"/>
      <c r="BF1056" s="49"/>
      <c r="BG1056" s="239"/>
      <c r="BH1056" s="342"/>
      <c r="BI1056" s="49"/>
      <c r="BJ1056" s="49"/>
      <c r="BK1056" s="49"/>
      <c r="BL1056" s="49"/>
      <c r="BM1056" s="49"/>
      <c r="BN1056" s="47"/>
      <c r="BO1056" s="49"/>
      <c r="BP1056" s="49"/>
      <c r="BQ1056" s="49"/>
      <c r="BR1056" s="323"/>
      <c r="BS1056" s="323"/>
      <c r="BT1056" s="323"/>
      <c r="BU1056" s="49"/>
      <c r="BV1056" s="49"/>
      <c r="BW1056" s="97"/>
      <c r="BX1056" s="97"/>
      <c r="BY1056" s="97"/>
      <c r="BZ1056" s="97"/>
      <c r="CA1056" s="49"/>
      <c r="CB1056" s="49"/>
      <c r="CC1056" s="49"/>
      <c r="CD1056" s="49"/>
      <c r="CE1056" s="49"/>
      <c r="CF1056" s="49"/>
      <c r="CG1056" s="49"/>
      <c r="CH1056" s="49"/>
      <c r="CI1056" s="97"/>
      <c r="CJ1056" s="97"/>
      <c r="CK1056" s="97"/>
      <c r="CL1056" s="97"/>
      <c r="CM1056" s="335"/>
      <c r="CN1056" s="337"/>
      <c r="CO1056" s="315" t="str">
        <f>IF(Формулы!R1056&gt;V1056,"22-?,Дата 14 - Прибыл из УФСИН; ","")&amp;IF(Формулы!Q1056&gt;Y1056,"25-?,Дата 13 - Выбыл в УФСИН;","")&amp;IF(YEAR(ДАННЫЕ!$F$1)=YEAR(ДАННЫЕ!B1056),IF(AT1056&gt;0,"","40-?, вявлен в текущем году! "),"")&amp;IF(YEAR($F$1)=YEAR(W1056),IF(X1056+Y1056&gt;0,"","23-стоит, 24,25 - куда выбыл? "),"")&amp;IF(X1056+Y1056&gt;0,IF(YEAR($F$1)=YEAR(W1056),"","24+25&gt;0? 23 - когда выбыл? "),"")&amp;IF(BA1056&lt;BB1056,"47&gt;=48; ","")&amp;IF(BA1056&lt;BC1056,"47&gt;=49; ","")&amp;IF(BA1056&lt;BD1056,"47&gt;=50; ","")&amp;IF(BE1056&gt;0,IF(BF1056&gt;0,IF(AU1056&gt;AV1056,"","41 и 42 - ? (51 и 52 &gt; 0);"),"51 &gt; 0 52 - ?;"),"")&amp;IF(AU1056&gt;0,IF(AV1056&gt;AU1056,"41&gt;42;","")&amp;IF(BE1056&gt;0,"","41&gt;0 51-?;"),"")&amp;IF(BF1056&gt;0,IF(BE1056&gt;0,"","52&gt;0 51-?;"),"")&amp;IF(AW1056&gt;=AX1056,"","43&gt;44;")&amp;IF(CA1056&gt;0,IF(AW1056&gt;0,"","71 &gt; 0 43-?;"),"")</f>
        <v/>
      </c>
    </row>
    <row r="1057" spans="1:93" ht="12" x14ac:dyDescent="0.2">
      <c r="A1057" s="45"/>
      <c r="B1057" s="46"/>
      <c r="C1057" s="121"/>
      <c r="D1057" s="121"/>
      <c r="E1057" s="336"/>
      <c r="F1057" s="122"/>
      <c r="G1057" s="46"/>
      <c r="H1057" s="45"/>
      <c r="I1057" s="45"/>
      <c r="J1057" s="45"/>
      <c r="K1057" s="45"/>
      <c r="L1057" s="45"/>
      <c r="M1057" s="46"/>
      <c r="N1057" s="46"/>
      <c r="O1057" s="48"/>
      <c r="P1057" s="48"/>
      <c r="Q1057" s="46"/>
      <c r="R1057" s="48"/>
      <c r="S1057" s="48"/>
      <c r="T1057" s="48"/>
      <c r="U1057" s="48"/>
      <c r="V1057" s="48"/>
      <c r="W1057" s="46"/>
      <c r="X1057" s="48"/>
      <c r="Y1057" s="48"/>
      <c r="Z1057" s="157"/>
      <c r="AA1057" s="47"/>
      <c r="AB1057" s="97"/>
      <c r="AC1057" s="49"/>
      <c r="AD1057" s="49"/>
      <c r="AE1057" s="49"/>
      <c r="AF1057" s="49"/>
      <c r="AG1057" s="49"/>
      <c r="AH1057" s="47"/>
      <c r="AI1057" s="47"/>
      <c r="AJ1057" s="47"/>
      <c r="AK1057" s="190"/>
      <c r="AL1057" s="190"/>
      <c r="AM1057" s="190"/>
      <c r="AN1057" s="190"/>
      <c r="AO1057" s="190"/>
      <c r="AP1057" s="151"/>
      <c r="AQ1057" s="322"/>
      <c r="AR1057" s="322"/>
      <c r="AS1057" s="322"/>
      <c r="AT1057" s="47"/>
      <c r="AU1057" s="47"/>
      <c r="AV1057" s="47"/>
      <c r="AW1057" s="47"/>
      <c r="AX1057" s="322"/>
      <c r="AY1057" s="98"/>
      <c r="AZ1057" s="98"/>
      <c r="BA1057" s="47"/>
      <c r="BB1057" s="47"/>
      <c r="BC1057" s="47"/>
      <c r="BD1057" s="47"/>
      <c r="BE1057" s="97"/>
      <c r="BF1057" s="49"/>
      <c r="BG1057" s="239"/>
      <c r="BH1057" s="342"/>
      <c r="BI1057" s="49"/>
      <c r="BJ1057" s="49"/>
      <c r="BK1057" s="49"/>
      <c r="BL1057" s="49"/>
      <c r="BM1057" s="49"/>
      <c r="BN1057" s="47"/>
      <c r="BO1057" s="49"/>
      <c r="BP1057" s="49"/>
      <c r="BQ1057" s="49"/>
      <c r="BR1057" s="323"/>
      <c r="BS1057" s="323"/>
      <c r="BT1057" s="323"/>
      <c r="BU1057" s="49"/>
      <c r="BV1057" s="49"/>
      <c r="BW1057" s="97"/>
      <c r="BX1057" s="97"/>
      <c r="BY1057" s="97"/>
      <c r="BZ1057" s="97"/>
      <c r="CA1057" s="49"/>
      <c r="CB1057" s="49"/>
      <c r="CC1057" s="49"/>
      <c r="CD1057" s="49"/>
      <c r="CE1057" s="49"/>
      <c r="CF1057" s="49"/>
      <c r="CG1057" s="49"/>
      <c r="CH1057" s="49"/>
      <c r="CI1057" s="97"/>
      <c r="CJ1057" s="97"/>
      <c r="CK1057" s="97"/>
      <c r="CL1057" s="97"/>
      <c r="CM1057" s="335"/>
      <c r="CN1057" s="337"/>
      <c r="CO1057" s="315" t="str">
        <f>IF(Формулы!R1057&gt;V1057,"22-?,Дата 14 - Прибыл из УФСИН; ","")&amp;IF(Формулы!Q1057&gt;Y1057,"25-?,Дата 13 - Выбыл в УФСИН;","")&amp;IF(YEAR(ДАННЫЕ!$F$1)=YEAR(ДАННЫЕ!B1057),IF(AT1057&gt;0,"","40-?, вявлен в текущем году! "),"")&amp;IF(YEAR($F$1)=YEAR(W1057),IF(X1057+Y1057&gt;0,"","23-стоит, 24,25 - куда выбыл? "),"")&amp;IF(X1057+Y1057&gt;0,IF(YEAR($F$1)=YEAR(W1057),"","24+25&gt;0? 23 - когда выбыл? "),"")&amp;IF(BA1057&lt;BB1057,"47&gt;=48; ","")&amp;IF(BA1057&lt;BC1057,"47&gt;=49; ","")&amp;IF(BA1057&lt;BD1057,"47&gt;=50; ","")&amp;IF(BE1057&gt;0,IF(BF1057&gt;0,IF(AU1057&gt;AV1057,"","41 и 42 - ? (51 и 52 &gt; 0);"),"51 &gt; 0 52 - ?;"),"")&amp;IF(AU1057&gt;0,IF(AV1057&gt;AU1057,"41&gt;42;","")&amp;IF(BE1057&gt;0,"","41&gt;0 51-?;"),"")&amp;IF(BF1057&gt;0,IF(BE1057&gt;0,"","52&gt;0 51-?;"),"")&amp;IF(AW1057&gt;=AX1057,"","43&gt;44;")&amp;IF(CA1057&gt;0,IF(AW1057&gt;0,"","71 &gt; 0 43-?;"),"")</f>
        <v/>
      </c>
    </row>
    <row r="1058" spans="1:93" ht="12" x14ac:dyDescent="0.2">
      <c r="A1058" s="45"/>
      <c r="B1058" s="46"/>
      <c r="C1058" s="121"/>
      <c r="D1058" s="121"/>
      <c r="E1058" s="336"/>
      <c r="F1058" s="122"/>
      <c r="G1058" s="46"/>
      <c r="H1058" s="45"/>
      <c r="I1058" s="45"/>
      <c r="J1058" s="45"/>
      <c r="K1058" s="45"/>
      <c r="L1058" s="45"/>
      <c r="M1058" s="46"/>
      <c r="N1058" s="46"/>
      <c r="O1058" s="48"/>
      <c r="P1058" s="48"/>
      <c r="Q1058" s="46"/>
      <c r="R1058" s="48"/>
      <c r="S1058" s="48"/>
      <c r="T1058" s="48"/>
      <c r="U1058" s="48"/>
      <c r="V1058" s="48"/>
      <c r="W1058" s="46"/>
      <c r="X1058" s="48"/>
      <c r="Y1058" s="48"/>
      <c r="Z1058" s="157"/>
      <c r="AA1058" s="47"/>
      <c r="AB1058" s="97"/>
      <c r="AC1058" s="49"/>
      <c r="AD1058" s="49"/>
      <c r="AE1058" s="49"/>
      <c r="AF1058" s="49"/>
      <c r="AG1058" s="49"/>
      <c r="AH1058" s="47"/>
      <c r="AI1058" s="47"/>
      <c r="AJ1058" s="47"/>
      <c r="AK1058" s="190"/>
      <c r="AL1058" s="190"/>
      <c r="AM1058" s="190"/>
      <c r="AN1058" s="190"/>
      <c r="AO1058" s="190"/>
      <c r="AP1058" s="151"/>
      <c r="AQ1058" s="322"/>
      <c r="AR1058" s="322"/>
      <c r="AS1058" s="322"/>
      <c r="AT1058" s="47"/>
      <c r="AU1058" s="47"/>
      <c r="AV1058" s="47"/>
      <c r="AW1058" s="47"/>
      <c r="AX1058" s="322"/>
      <c r="AY1058" s="98"/>
      <c r="AZ1058" s="98"/>
      <c r="BA1058" s="47"/>
      <c r="BB1058" s="47"/>
      <c r="BC1058" s="47"/>
      <c r="BD1058" s="47"/>
      <c r="BE1058" s="97"/>
      <c r="BF1058" s="49"/>
      <c r="BG1058" s="239"/>
      <c r="BH1058" s="342"/>
      <c r="BI1058" s="49"/>
      <c r="BJ1058" s="49"/>
      <c r="BK1058" s="49"/>
      <c r="BL1058" s="49"/>
      <c r="BM1058" s="49"/>
      <c r="BN1058" s="47"/>
      <c r="BO1058" s="49"/>
      <c r="BP1058" s="49"/>
      <c r="BQ1058" s="49"/>
      <c r="BR1058" s="323"/>
      <c r="BS1058" s="323"/>
      <c r="BT1058" s="323"/>
      <c r="BU1058" s="49"/>
      <c r="BV1058" s="49"/>
      <c r="BW1058" s="97"/>
      <c r="BX1058" s="97"/>
      <c r="BY1058" s="97"/>
      <c r="BZ1058" s="97"/>
      <c r="CA1058" s="49"/>
      <c r="CB1058" s="49"/>
      <c r="CC1058" s="49"/>
      <c r="CD1058" s="49"/>
      <c r="CE1058" s="49"/>
      <c r="CF1058" s="49"/>
      <c r="CG1058" s="49"/>
      <c r="CH1058" s="49"/>
      <c r="CI1058" s="97"/>
      <c r="CJ1058" s="97"/>
      <c r="CK1058" s="97"/>
      <c r="CL1058" s="97"/>
      <c r="CM1058" s="335"/>
      <c r="CN1058" s="337"/>
      <c r="CO1058" s="315" t="str">
        <f>IF(Формулы!R1058&gt;V1058,"22-?,Дата 14 - Прибыл из УФСИН; ","")&amp;IF(Формулы!Q1058&gt;Y1058,"25-?,Дата 13 - Выбыл в УФСИН;","")&amp;IF(YEAR(ДАННЫЕ!$F$1)=YEAR(ДАННЫЕ!B1058),IF(AT1058&gt;0,"","40-?, вявлен в текущем году! "),"")&amp;IF(YEAR($F$1)=YEAR(W1058),IF(X1058+Y1058&gt;0,"","23-стоит, 24,25 - куда выбыл? "),"")&amp;IF(X1058+Y1058&gt;0,IF(YEAR($F$1)=YEAR(W1058),"","24+25&gt;0? 23 - когда выбыл? "),"")&amp;IF(BA1058&lt;BB1058,"47&gt;=48; ","")&amp;IF(BA1058&lt;BC1058,"47&gt;=49; ","")&amp;IF(BA1058&lt;BD1058,"47&gt;=50; ","")&amp;IF(BE1058&gt;0,IF(BF1058&gt;0,IF(AU1058&gt;AV1058,"","41 и 42 - ? (51 и 52 &gt; 0);"),"51 &gt; 0 52 - ?;"),"")&amp;IF(AU1058&gt;0,IF(AV1058&gt;AU1058,"41&gt;42;","")&amp;IF(BE1058&gt;0,"","41&gt;0 51-?;"),"")&amp;IF(BF1058&gt;0,IF(BE1058&gt;0,"","52&gt;0 51-?;"),"")&amp;IF(AW1058&gt;=AX1058,"","43&gt;44;")&amp;IF(CA1058&gt;0,IF(AW1058&gt;0,"","71 &gt; 0 43-?;"),"")</f>
        <v/>
      </c>
    </row>
    <row r="1059" spans="1:93" ht="12" x14ac:dyDescent="0.2">
      <c r="A1059" s="45"/>
      <c r="B1059" s="46"/>
      <c r="C1059" s="121"/>
      <c r="D1059" s="121"/>
      <c r="E1059" s="336"/>
      <c r="F1059" s="122"/>
      <c r="G1059" s="46"/>
      <c r="H1059" s="45"/>
      <c r="I1059" s="45"/>
      <c r="J1059" s="45"/>
      <c r="K1059" s="45"/>
      <c r="L1059" s="45"/>
      <c r="M1059" s="46"/>
      <c r="N1059" s="46"/>
      <c r="O1059" s="48"/>
      <c r="P1059" s="48"/>
      <c r="Q1059" s="46"/>
      <c r="R1059" s="48"/>
      <c r="S1059" s="48"/>
      <c r="T1059" s="48"/>
      <c r="U1059" s="48"/>
      <c r="V1059" s="48"/>
      <c r="W1059" s="46"/>
      <c r="X1059" s="48"/>
      <c r="Y1059" s="48"/>
      <c r="Z1059" s="157"/>
      <c r="AA1059" s="47"/>
      <c r="AB1059" s="97"/>
      <c r="AC1059" s="49"/>
      <c r="AD1059" s="49"/>
      <c r="AE1059" s="49"/>
      <c r="AF1059" s="49"/>
      <c r="AG1059" s="49"/>
      <c r="AH1059" s="47"/>
      <c r="AI1059" s="47"/>
      <c r="AJ1059" s="47"/>
      <c r="AK1059" s="190"/>
      <c r="AL1059" s="190"/>
      <c r="AM1059" s="190"/>
      <c r="AN1059" s="190"/>
      <c r="AO1059" s="190"/>
      <c r="AP1059" s="151"/>
      <c r="AQ1059" s="322"/>
      <c r="AR1059" s="322"/>
      <c r="AS1059" s="322"/>
      <c r="AT1059" s="47"/>
      <c r="AU1059" s="47"/>
      <c r="AV1059" s="47"/>
      <c r="AW1059" s="47"/>
      <c r="AX1059" s="322"/>
      <c r="AY1059" s="98"/>
      <c r="AZ1059" s="98"/>
      <c r="BA1059" s="47"/>
      <c r="BB1059" s="47"/>
      <c r="BC1059" s="47"/>
      <c r="BD1059" s="47"/>
      <c r="BE1059" s="97"/>
      <c r="BF1059" s="49"/>
      <c r="BG1059" s="239"/>
      <c r="BH1059" s="342"/>
      <c r="BI1059" s="49"/>
      <c r="BJ1059" s="49"/>
      <c r="BK1059" s="49"/>
      <c r="BL1059" s="49"/>
      <c r="BM1059" s="49"/>
      <c r="BN1059" s="47"/>
      <c r="BO1059" s="49"/>
      <c r="BP1059" s="49"/>
      <c r="BQ1059" s="49"/>
      <c r="BR1059" s="323"/>
      <c r="BS1059" s="323"/>
      <c r="BT1059" s="323"/>
      <c r="BU1059" s="49"/>
      <c r="BV1059" s="49"/>
      <c r="BW1059" s="97"/>
      <c r="BX1059" s="97"/>
      <c r="BY1059" s="97"/>
      <c r="BZ1059" s="97"/>
      <c r="CA1059" s="49"/>
      <c r="CB1059" s="49"/>
      <c r="CC1059" s="49"/>
      <c r="CD1059" s="49"/>
      <c r="CE1059" s="49"/>
      <c r="CF1059" s="49"/>
      <c r="CG1059" s="49"/>
      <c r="CH1059" s="49"/>
      <c r="CI1059" s="97"/>
      <c r="CJ1059" s="97"/>
      <c r="CK1059" s="97"/>
      <c r="CL1059" s="97"/>
      <c r="CM1059" s="335"/>
      <c r="CN1059" s="337"/>
      <c r="CO1059" s="315" t="str">
        <f>IF(Формулы!R1059&gt;V1059,"22-?,Дата 14 - Прибыл из УФСИН; ","")&amp;IF(Формулы!Q1059&gt;Y1059,"25-?,Дата 13 - Выбыл в УФСИН;","")&amp;IF(YEAR(ДАННЫЕ!$F$1)=YEAR(ДАННЫЕ!B1059),IF(AT1059&gt;0,"","40-?, вявлен в текущем году! "),"")&amp;IF(YEAR($F$1)=YEAR(W1059),IF(X1059+Y1059&gt;0,"","23-стоит, 24,25 - куда выбыл? "),"")&amp;IF(X1059+Y1059&gt;0,IF(YEAR($F$1)=YEAR(W1059),"","24+25&gt;0? 23 - когда выбыл? "),"")&amp;IF(BA1059&lt;BB1059,"47&gt;=48; ","")&amp;IF(BA1059&lt;BC1059,"47&gt;=49; ","")&amp;IF(BA1059&lt;BD1059,"47&gt;=50; ","")&amp;IF(BE1059&gt;0,IF(BF1059&gt;0,IF(AU1059&gt;AV1059,"","41 и 42 - ? (51 и 52 &gt; 0);"),"51 &gt; 0 52 - ?;"),"")&amp;IF(AU1059&gt;0,IF(AV1059&gt;AU1059,"41&gt;42;","")&amp;IF(BE1059&gt;0,"","41&gt;0 51-?;"),"")&amp;IF(BF1059&gt;0,IF(BE1059&gt;0,"","52&gt;0 51-?;"),"")&amp;IF(AW1059&gt;=AX1059,"","43&gt;44;")&amp;IF(CA1059&gt;0,IF(AW1059&gt;0,"","71 &gt; 0 43-?;"),"")</f>
        <v/>
      </c>
    </row>
    <row r="1060" spans="1:93" ht="12" x14ac:dyDescent="0.2">
      <c r="A1060" s="45"/>
      <c r="B1060" s="46"/>
      <c r="C1060" s="121"/>
      <c r="D1060" s="121"/>
      <c r="E1060" s="336"/>
      <c r="F1060" s="122"/>
      <c r="G1060" s="46"/>
      <c r="H1060" s="45"/>
      <c r="I1060" s="45"/>
      <c r="J1060" s="45"/>
      <c r="K1060" s="45"/>
      <c r="L1060" s="45"/>
      <c r="M1060" s="46"/>
      <c r="N1060" s="46"/>
      <c r="O1060" s="48"/>
      <c r="P1060" s="48"/>
      <c r="Q1060" s="46"/>
      <c r="R1060" s="48"/>
      <c r="S1060" s="48"/>
      <c r="T1060" s="48"/>
      <c r="U1060" s="48"/>
      <c r="V1060" s="48"/>
      <c r="W1060" s="46"/>
      <c r="X1060" s="48"/>
      <c r="Y1060" s="48"/>
      <c r="Z1060" s="157"/>
      <c r="AA1060" s="47"/>
      <c r="AB1060" s="97"/>
      <c r="AC1060" s="49"/>
      <c r="AD1060" s="49"/>
      <c r="AE1060" s="49"/>
      <c r="AF1060" s="49"/>
      <c r="AG1060" s="49"/>
      <c r="AH1060" s="47"/>
      <c r="AI1060" s="47"/>
      <c r="AJ1060" s="47"/>
      <c r="AK1060" s="190"/>
      <c r="AL1060" s="190"/>
      <c r="AM1060" s="190"/>
      <c r="AN1060" s="190"/>
      <c r="AO1060" s="190"/>
      <c r="AP1060" s="151"/>
      <c r="AQ1060" s="322"/>
      <c r="AR1060" s="322"/>
      <c r="AS1060" s="322"/>
      <c r="AT1060" s="47"/>
      <c r="AU1060" s="47"/>
      <c r="AV1060" s="47"/>
      <c r="AW1060" s="47"/>
      <c r="AX1060" s="322"/>
      <c r="AY1060" s="98"/>
      <c r="AZ1060" s="98"/>
      <c r="BA1060" s="47"/>
      <c r="BB1060" s="47"/>
      <c r="BC1060" s="47"/>
      <c r="BD1060" s="47"/>
      <c r="BE1060" s="97"/>
      <c r="BF1060" s="49"/>
      <c r="BG1060" s="239"/>
      <c r="BH1060" s="342"/>
      <c r="BI1060" s="49"/>
      <c r="BJ1060" s="49"/>
      <c r="BK1060" s="49"/>
      <c r="BL1060" s="49"/>
      <c r="BM1060" s="49"/>
      <c r="BN1060" s="47"/>
      <c r="BO1060" s="49"/>
      <c r="BP1060" s="49"/>
      <c r="BQ1060" s="49"/>
      <c r="BR1060" s="323"/>
      <c r="BS1060" s="323"/>
      <c r="BT1060" s="323"/>
      <c r="BU1060" s="49"/>
      <c r="BV1060" s="49"/>
      <c r="BW1060" s="97"/>
      <c r="BX1060" s="97"/>
      <c r="BY1060" s="97"/>
      <c r="BZ1060" s="97"/>
      <c r="CA1060" s="49"/>
      <c r="CB1060" s="49"/>
      <c r="CC1060" s="49"/>
      <c r="CD1060" s="49"/>
      <c r="CE1060" s="49"/>
      <c r="CF1060" s="49"/>
      <c r="CG1060" s="49"/>
      <c r="CH1060" s="49"/>
      <c r="CI1060" s="97"/>
      <c r="CJ1060" s="97"/>
      <c r="CK1060" s="97"/>
      <c r="CL1060" s="97"/>
      <c r="CM1060" s="335"/>
      <c r="CN1060" s="337"/>
      <c r="CO1060" s="315" t="str">
        <f>IF(Формулы!R1060&gt;V1060,"22-?,Дата 14 - Прибыл из УФСИН; ","")&amp;IF(Формулы!Q1060&gt;Y1060,"25-?,Дата 13 - Выбыл в УФСИН;","")&amp;IF(YEAR(ДАННЫЕ!$F$1)=YEAR(ДАННЫЕ!B1060),IF(AT1060&gt;0,"","40-?, вявлен в текущем году! "),"")&amp;IF(YEAR($F$1)=YEAR(W1060),IF(X1060+Y1060&gt;0,"","23-стоит, 24,25 - куда выбыл? "),"")&amp;IF(X1060+Y1060&gt;0,IF(YEAR($F$1)=YEAR(W1060),"","24+25&gt;0? 23 - когда выбыл? "),"")&amp;IF(BA1060&lt;BB1060,"47&gt;=48; ","")&amp;IF(BA1060&lt;BC1060,"47&gt;=49; ","")&amp;IF(BA1060&lt;BD1060,"47&gt;=50; ","")&amp;IF(BE1060&gt;0,IF(BF1060&gt;0,IF(AU1060&gt;AV1060,"","41 и 42 - ? (51 и 52 &gt; 0);"),"51 &gt; 0 52 - ?;"),"")&amp;IF(AU1060&gt;0,IF(AV1060&gt;AU1060,"41&gt;42;","")&amp;IF(BE1060&gt;0,"","41&gt;0 51-?;"),"")&amp;IF(BF1060&gt;0,IF(BE1060&gt;0,"","52&gt;0 51-?;"),"")&amp;IF(AW1060&gt;=AX1060,"","43&gt;44;")&amp;IF(CA1060&gt;0,IF(AW1060&gt;0,"","71 &gt; 0 43-?;"),"")</f>
        <v/>
      </c>
    </row>
    <row r="1061" spans="1:93" ht="12" x14ac:dyDescent="0.2">
      <c r="A1061" s="45"/>
      <c r="B1061" s="46"/>
      <c r="C1061" s="121"/>
      <c r="D1061" s="121"/>
      <c r="E1061" s="336"/>
      <c r="F1061" s="122"/>
      <c r="G1061" s="46"/>
      <c r="H1061" s="45"/>
      <c r="I1061" s="45"/>
      <c r="J1061" s="45"/>
      <c r="K1061" s="45"/>
      <c r="L1061" s="45"/>
      <c r="M1061" s="46"/>
      <c r="N1061" s="46"/>
      <c r="O1061" s="48"/>
      <c r="P1061" s="48"/>
      <c r="Q1061" s="46"/>
      <c r="R1061" s="48"/>
      <c r="S1061" s="48"/>
      <c r="T1061" s="48"/>
      <c r="U1061" s="48"/>
      <c r="V1061" s="48"/>
      <c r="W1061" s="46"/>
      <c r="X1061" s="48"/>
      <c r="Y1061" s="48"/>
      <c r="Z1061" s="157"/>
      <c r="AA1061" s="47"/>
      <c r="AB1061" s="97"/>
      <c r="AC1061" s="49"/>
      <c r="AD1061" s="49"/>
      <c r="AE1061" s="49"/>
      <c r="AF1061" s="49"/>
      <c r="AG1061" s="49"/>
      <c r="AH1061" s="47"/>
      <c r="AI1061" s="47"/>
      <c r="AJ1061" s="47"/>
      <c r="AK1061" s="190"/>
      <c r="AL1061" s="190"/>
      <c r="AM1061" s="190"/>
      <c r="AN1061" s="190"/>
      <c r="AO1061" s="190"/>
      <c r="AP1061" s="151"/>
      <c r="AQ1061" s="322"/>
      <c r="AR1061" s="322"/>
      <c r="AS1061" s="322"/>
      <c r="AT1061" s="47"/>
      <c r="AU1061" s="47"/>
      <c r="AV1061" s="47"/>
      <c r="AW1061" s="47"/>
      <c r="AX1061" s="322"/>
      <c r="AY1061" s="98"/>
      <c r="AZ1061" s="98"/>
      <c r="BA1061" s="47"/>
      <c r="BB1061" s="47"/>
      <c r="BC1061" s="47"/>
      <c r="BD1061" s="47"/>
      <c r="BE1061" s="97"/>
      <c r="BF1061" s="49"/>
      <c r="BG1061" s="239"/>
      <c r="BH1061" s="342"/>
      <c r="BI1061" s="49"/>
      <c r="BJ1061" s="49"/>
      <c r="BK1061" s="49"/>
      <c r="BL1061" s="49"/>
      <c r="BM1061" s="49"/>
      <c r="BN1061" s="47"/>
      <c r="BO1061" s="49"/>
      <c r="BP1061" s="49"/>
      <c r="BQ1061" s="49"/>
      <c r="BR1061" s="323"/>
      <c r="BS1061" s="323"/>
      <c r="BT1061" s="323"/>
      <c r="BU1061" s="49"/>
      <c r="BV1061" s="49"/>
      <c r="BW1061" s="97"/>
      <c r="BX1061" s="97"/>
      <c r="BY1061" s="97"/>
      <c r="BZ1061" s="97"/>
      <c r="CA1061" s="49"/>
      <c r="CB1061" s="49"/>
      <c r="CC1061" s="49"/>
      <c r="CD1061" s="49"/>
      <c r="CE1061" s="49"/>
      <c r="CF1061" s="49"/>
      <c r="CG1061" s="49"/>
      <c r="CH1061" s="49"/>
      <c r="CI1061" s="97"/>
      <c r="CJ1061" s="97"/>
      <c r="CK1061" s="97"/>
      <c r="CL1061" s="97"/>
      <c r="CM1061" s="335"/>
      <c r="CN1061" s="337"/>
      <c r="CO1061" s="315" t="str">
        <f>IF(Формулы!R1061&gt;V1061,"22-?,Дата 14 - Прибыл из УФСИН; ","")&amp;IF(Формулы!Q1061&gt;Y1061,"25-?,Дата 13 - Выбыл в УФСИН;","")&amp;IF(YEAR(ДАННЫЕ!$F$1)=YEAR(ДАННЫЕ!B1061),IF(AT1061&gt;0,"","40-?, вявлен в текущем году! "),"")&amp;IF(YEAR($F$1)=YEAR(W1061),IF(X1061+Y1061&gt;0,"","23-стоит, 24,25 - куда выбыл? "),"")&amp;IF(X1061+Y1061&gt;0,IF(YEAR($F$1)=YEAR(W1061),"","24+25&gt;0? 23 - когда выбыл? "),"")&amp;IF(BA1061&lt;BB1061,"47&gt;=48; ","")&amp;IF(BA1061&lt;BC1061,"47&gt;=49; ","")&amp;IF(BA1061&lt;BD1061,"47&gt;=50; ","")&amp;IF(BE1061&gt;0,IF(BF1061&gt;0,IF(AU1061&gt;AV1061,"","41 и 42 - ? (51 и 52 &gt; 0);"),"51 &gt; 0 52 - ?;"),"")&amp;IF(AU1061&gt;0,IF(AV1061&gt;AU1061,"41&gt;42;","")&amp;IF(BE1061&gt;0,"","41&gt;0 51-?;"),"")&amp;IF(BF1061&gt;0,IF(BE1061&gt;0,"","52&gt;0 51-?;"),"")&amp;IF(AW1061&gt;=AX1061,"","43&gt;44;")&amp;IF(CA1061&gt;0,IF(AW1061&gt;0,"","71 &gt; 0 43-?;"),"")</f>
        <v/>
      </c>
    </row>
    <row r="1062" spans="1:93" ht="12" x14ac:dyDescent="0.2">
      <c r="A1062" s="45"/>
      <c r="B1062" s="46"/>
      <c r="C1062" s="121"/>
      <c r="D1062" s="121"/>
      <c r="E1062" s="336"/>
      <c r="F1062" s="122"/>
      <c r="G1062" s="46"/>
      <c r="H1062" s="45"/>
      <c r="I1062" s="45"/>
      <c r="J1062" s="45"/>
      <c r="K1062" s="45"/>
      <c r="L1062" s="45"/>
      <c r="M1062" s="46"/>
      <c r="N1062" s="46"/>
      <c r="O1062" s="48"/>
      <c r="P1062" s="48"/>
      <c r="Q1062" s="46"/>
      <c r="R1062" s="48"/>
      <c r="S1062" s="48"/>
      <c r="T1062" s="48"/>
      <c r="U1062" s="48"/>
      <c r="V1062" s="48"/>
      <c r="W1062" s="46"/>
      <c r="X1062" s="48"/>
      <c r="Y1062" s="48"/>
      <c r="Z1062" s="157"/>
      <c r="AA1062" s="47"/>
      <c r="AB1062" s="97"/>
      <c r="AC1062" s="49"/>
      <c r="AD1062" s="49"/>
      <c r="AE1062" s="49"/>
      <c r="AF1062" s="49"/>
      <c r="AG1062" s="49"/>
      <c r="AH1062" s="47"/>
      <c r="AI1062" s="47"/>
      <c r="AJ1062" s="47"/>
      <c r="AK1062" s="190"/>
      <c r="AL1062" s="190"/>
      <c r="AM1062" s="190"/>
      <c r="AN1062" s="190"/>
      <c r="AO1062" s="190"/>
      <c r="AP1062" s="151"/>
      <c r="AQ1062" s="322"/>
      <c r="AR1062" s="322"/>
      <c r="AS1062" s="322"/>
      <c r="AT1062" s="47"/>
      <c r="AU1062" s="47"/>
      <c r="AV1062" s="47"/>
      <c r="AW1062" s="47"/>
      <c r="AX1062" s="322"/>
      <c r="AY1062" s="98"/>
      <c r="AZ1062" s="98"/>
      <c r="BA1062" s="47"/>
      <c r="BB1062" s="47"/>
      <c r="BC1062" s="47"/>
      <c r="BD1062" s="47"/>
      <c r="BE1062" s="97"/>
      <c r="BF1062" s="49"/>
      <c r="BG1062" s="239"/>
      <c r="BH1062" s="342"/>
      <c r="BI1062" s="49"/>
      <c r="BJ1062" s="49"/>
      <c r="BK1062" s="49"/>
      <c r="BL1062" s="49"/>
      <c r="BM1062" s="49"/>
      <c r="BN1062" s="47"/>
      <c r="BO1062" s="49"/>
      <c r="BP1062" s="49"/>
      <c r="BQ1062" s="49"/>
      <c r="BR1062" s="323"/>
      <c r="BS1062" s="323"/>
      <c r="BT1062" s="323"/>
      <c r="BU1062" s="49"/>
      <c r="BV1062" s="49"/>
      <c r="BW1062" s="97"/>
      <c r="BX1062" s="97"/>
      <c r="BY1062" s="97"/>
      <c r="BZ1062" s="97"/>
      <c r="CA1062" s="49"/>
      <c r="CB1062" s="49"/>
      <c r="CC1062" s="49"/>
      <c r="CD1062" s="49"/>
      <c r="CE1062" s="49"/>
      <c r="CF1062" s="49"/>
      <c r="CG1062" s="49"/>
      <c r="CH1062" s="49"/>
      <c r="CI1062" s="97"/>
      <c r="CJ1062" s="97"/>
      <c r="CK1062" s="97"/>
      <c r="CL1062" s="97"/>
      <c r="CM1062" s="335"/>
      <c r="CN1062" s="337"/>
      <c r="CO1062" s="315" t="str">
        <f>IF(Формулы!R1062&gt;V1062,"22-?,Дата 14 - Прибыл из УФСИН; ","")&amp;IF(Формулы!Q1062&gt;Y1062,"25-?,Дата 13 - Выбыл в УФСИН;","")&amp;IF(YEAR(ДАННЫЕ!$F$1)=YEAR(ДАННЫЕ!B1062),IF(AT1062&gt;0,"","40-?, вявлен в текущем году! "),"")&amp;IF(YEAR($F$1)=YEAR(W1062),IF(X1062+Y1062&gt;0,"","23-стоит, 24,25 - куда выбыл? "),"")&amp;IF(X1062+Y1062&gt;0,IF(YEAR($F$1)=YEAR(W1062),"","24+25&gt;0? 23 - когда выбыл? "),"")&amp;IF(BA1062&lt;BB1062,"47&gt;=48; ","")&amp;IF(BA1062&lt;BC1062,"47&gt;=49; ","")&amp;IF(BA1062&lt;BD1062,"47&gt;=50; ","")&amp;IF(BE1062&gt;0,IF(BF1062&gt;0,IF(AU1062&gt;AV1062,"","41 и 42 - ? (51 и 52 &gt; 0);"),"51 &gt; 0 52 - ?;"),"")&amp;IF(AU1062&gt;0,IF(AV1062&gt;AU1062,"41&gt;42;","")&amp;IF(BE1062&gt;0,"","41&gt;0 51-?;"),"")&amp;IF(BF1062&gt;0,IF(BE1062&gt;0,"","52&gt;0 51-?;"),"")&amp;IF(AW1062&gt;=AX1062,"","43&gt;44;")&amp;IF(CA1062&gt;0,IF(AW1062&gt;0,"","71 &gt; 0 43-?;"),"")</f>
        <v/>
      </c>
    </row>
    <row r="1063" spans="1:93" ht="12" x14ac:dyDescent="0.2">
      <c r="A1063" s="45"/>
      <c r="B1063" s="46"/>
      <c r="C1063" s="121"/>
      <c r="D1063" s="121"/>
      <c r="E1063" s="336"/>
      <c r="F1063" s="122"/>
      <c r="G1063" s="46"/>
      <c r="H1063" s="45"/>
      <c r="I1063" s="45"/>
      <c r="J1063" s="45"/>
      <c r="K1063" s="45"/>
      <c r="L1063" s="45"/>
      <c r="M1063" s="46"/>
      <c r="N1063" s="46"/>
      <c r="O1063" s="48"/>
      <c r="P1063" s="48"/>
      <c r="Q1063" s="46"/>
      <c r="R1063" s="48"/>
      <c r="S1063" s="48"/>
      <c r="T1063" s="48"/>
      <c r="U1063" s="48"/>
      <c r="V1063" s="48"/>
      <c r="W1063" s="46"/>
      <c r="X1063" s="48"/>
      <c r="Y1063" s="48"/>
      <c r="Z1063" s="157"/>
      <c r="AA1063" s="47"/>
      <c r="AB1063" s="97"/>
      <c r="AC1063" s="49"/>
      <c r="AD1063" s="49"/>
      <c r="AE1063" s="49"/>
      <c r="AF1063" s="49"/>
      <c r="AG1063" s="49"/>
      <c r="AH1063" s="47"/>
      <c r="AI1063" s="47"/>
      <c r="AJ1063" s="47"/>
      <c r="AK1063" s="190"/>
      <c r="AL1063" s="190"/>
      <c r="AM1063" s="190"/>
      <c r="AN1063" s="190"/>
      <c r="AO1063" s="190"/>
      <c r="AP1063" s="151"/>
      <c r="AQ1063" s="322"/>
      <c r="AR1063" s="322"/>
      <c r="AS1063" s="322"/>
      <c r="AT1063" s="47"/>
      <c r="AU1063" s="47"/>
      <c r="AV1063" s="47"/>
      <c r="AW1063" s="47"/>
      <c r="AX1063" s="322"/>
      <c r="AY1063" s="98"/>
      <c r="AZ1063" s="98"/>
      <c r="BA1063" s="47"/>
      <c r="BB1063" s="47"/>
      <c r="BC1063" s="47"/>
      <c r="BD1063" s="47"/>
      <c r="BE1063" s="97"/>
      <c r="BF1063" s="49"/>
      <c r="BG1063" s="239"/>
      <c r="BH1063" s="342"/>
      <c r="BI1063" s="49"/>
      <c r="BJ1063" s="49"/>
      <c r="BK1063" s="49"/>
      <c r="BL1063" s="49"/>
      <c r="BM1063" s="49"/>
      <c r="BN1063" s="47"/>
      <c r="BO1063" s="49"/>
      <c r="BP1063" s="49"/>
      <c r="BQ1063" s="49"/>
      <c r="BR1063" s="323"/>
      <c r="BS1063" s="323"/>
      <c r="BT1063" s="323"/>
      <c r="BU1063" s="49"/>
      <c r="BV1063" s="49"/>
      <c r="BW1063" s="97"/>
      <c r="BX1063" s="97"/>
      <c r="BY1063" s="97"/>
      <c r="BZ1063" s="97"/>
      <c r="CA1063" s="49"/>
      <c r="CB1063" s="49"/>
      <c r="CC1063" s="49"/>
      <c r="CD1063" s="49"/>
      <c r="CE1063" s="49"/>
      <c r="CF1063" s="49"/>
      <c r="CG1063" s="49"/>
      <c r="CH1063" s="49"/>
      <c r="CI1063" s="97"/>
      <c r="CJ1063" s="97"/>
      <c r="CK1063" s="97"/>
      <c r="CL1063" s="97"/>
      <c r="CM1063" s="335"/>
      <c r="CN1063" s="337"/>
      <c r="CO1063" s="315" t="str">
        <f>IF(Формулы!R1063&gt;V1063,"22-?,Дата 14 - Прибыл из УФСИН; ","")&amp;IF(Формулы!Q1063&gt;Y1063,"25-?,Дата 13 - Выбыл в УФСИН;","")&amp;IF(YEAR(ДАННЫЕ!$F$1)=YEAR(ДАННЫЕ!B1063),IF(AT1063&gt;0,"","40-?, вявлен в текущем году! "),"")&amp;IF(YEAR($F$1)=YEAR(W1063),IF(X1063+Y1063&gt;0,"","23-стоит, 24,25 - куда выбыл? "),"")&amp;IF(X1063+Y1063&gt;0,IF(YEAR($F$1)=YEAR(W1063),"","24+25&gt;0? 23 - когда выбыл? "),"")&amp;IF(BA1063&lt;BB1063,"47&gt;=48; ","")&amp;IF(BA1063&lt;BC1063,"47&gt;=49; ","")&amp;IF(BA1063&lt;BD1063,"47&gt;=50; ","")&amp;IF(BE1063&gt;0,IF(BF1063&gt;0,IF(AU1063&gt;AV1063,"","41 и 42 - ? (51 и 52 &gt; 0);"),"51 &gt; 0 52 - ?;"),"")&amp;IF(AU1063&gt;0,IF(AV1063&gt;AU1063,"41&gt;42;","")&amp;IF(BE1063&gt;0,"","41&gt;0 51-?;"),"")&amp;IF(BF1063&gt;0,IF(BE1063&gt;0,"","52&gt;0 51-?;"),"")&amp;IF(AW1063&gt;=AX1063,"","43&gt;44;")&amp;IF(CA1063&gt;0,IF(AW1063&gt;0,"","71 &gt; 0 43-?;"),"")</f>
        <v/>
      </c>
    </row>
    <row r="1064" spans="1:93" ht="12" x14ac:dyDescent="0.2">
      <c r="A1064" s="45"/>
      <c r="B1064" s="46"/>
      <c r="C1064" s="121"/>
      <c r="D1064" s="121"/>
      <c r="E1064" s="336"/>
      <c r="F1064" s="122"/>
      <c r="G1064" s="46"/>
      <c r="H1064" s="45"/>
      <c r="I1064" s="45"/>
      <c r="J1064" s="45"/>
      <c r="K1064" s="45"/>
      <c r="L1064" s="45"/>
      <c r="M1064" s="46"/>
      <c r="N1064" s="46"/>
      <c r="O1064" s="48"/>
      <c r="P1064" s="48"/>
      <c r="Q1064" s="46"/>
      <c r="R1064" s="48"/>
      <c r="S1064" s="48"/>
      <c r="T1064" s="48"/>
      <c r="U1064" s="48"/>
      <c r="V1064" s="48"/>
      <c r="W1064" s="46"/>
      <c r="X1064" s="48"/>
      <c r="Y1064" s="48"/>
      <c r="Z1064" s="157"/>
      <c r="AA1064" s="47"/>
      <c r="AB1064" s="97"/>
      <c r="AC1064" s="49"/>
      <c r="AD1064" s="49"/>
      <c r="AE1064" s="49"/>
      <c r="AF1064" s="49"/>
      <c r="AG1064" s="49"/>
      <c r="AH1064" s="47"/>
      <c r="AI1064" s="47"/>
      <c r="AJ1064" s="47"/>
      <c r="AK1064" s="190"/>
      <c r="AL1064" s="190"/>
      <c r="AM1064" s="190"/>
      <c r="AN1064" s="190"/>
      <c r="AO1064" s="190"/>
      <c r="AP1064" s="151"/>
      <c r="AQ1064" s="322"/>
      <c r="AR1064" s="322"/>
      <c r="AS1064" s="322"/>
      <c r="AT1064" s="47"/>
      <c r="AU1064" s="47"/>
      <c r="AV1064" s="47"/>
      <c r="AW1064" s="47"/>
      <c r="AX1064" s="322"/>
      <c r="AY1064" s="98"/>
      <c r="AZ1064" s="98"/>
      <c r="BA1064" s="47"/>
      <c r="BB1064" s="47"/>
      <c r="BC1064" s="47"/>
      <c r="BD1064" s="47"/>
      <c r="BE1064" s="97"/>
      <c r="BF1064" s="49"/>
      <c r="BG1064" s="239"/>
      <c r="BH1064" s="342"/>
      <c r="BI1064" s="49"/>
      <c r="BJ1064" s="49"/>
      <c r="BK1064" s="49"/>
      <c r="BL1064" s="49"/>
      <c r="BM1064" s="49"/>
      <c r="BN1064" s="47"/>
      <c r="BO1064" s="49"/>
      <c r="BP1064" s="49"/>
      <c r="BQ1064" s="49"/>
      <c r="BR1064" s="323"/>
      <c r="BS1064" s="323"/>
      <c r="BT1064" s="323"/>
      <c r="BU1064" s="49"/>
      <c r="BV1064" s="49"/>
      <c r="BW1064" s="97"/>
      <c r="BX1064" s="97"/>
      <c r="BY1064" s="97"/>
      <c r="BZ1064" s="97"/>
      <c r="CA1064" s="49"/>
      <c r="CB1064" s="49"/>
      <c r="CC1064" s="49"/>
      <c r="CD1064" s="49"/>
      <c r="CE1064" s="49"/>
      <c r="CF1064" s="49"/>
      <c r="CG1064" s="49"/>
      <c r="CH1064" s="49"/>
      <c r="CI1064" s="97"/>
      <c r="CJ1064" s="97"/>
      <c r="CK1064" s="97"/>
      <c r="CL1064" s="97"/>
      <c r="CM1064" s="335"/>
      <c r="CN1064" s="337"/>
      <c r="CO1064" s="315" t="str">
        <f>IF(Формулы!R1064&gt;V1064,"22-?,Дата 14 - Прибыл из УФСИН; ","")&amp;IF(Формулы!Q1064&gt;Y1064,"25-?,Дата 13 - Выбыл в УФСИН;","")&amp;IF(YEAR(ДАННЫЕ!$F$1)=YEAR(ДАННЫЕ!B1064),IF(AT1064&gt;0,"","40-?, вявлен в текущем году! "),"")&amp;IF(YEAR($F$1)=YEAR(W1064),IF(X1064+Y1064&gt;0,"","23-стоит, 24,25 - куда выбыл? "),"")&amp;IF(X1064+Y1064&gt;0,IF(YEAR($F$1)=YEAR(W1064),"","24+25&gt;0? 23 - когда выбыл? "),"")&amp;IF(BA1064&lt;BB1064,"47&gt;=48; ","")&amp;IF(BA1064&lt;BC1064,"47&gt;=49; ","")&amp;IF(BA1064&lt;BD1064,"47&gt;=50; ","")&amp;IF(BE1064&gt;0,IF(BF1064&gt;0,IF(AU1064&gt;AV1064,"","41 и 42 - ? (51 и 52 &gt; 0);"),"51 &gt; 0 52 - ?;"),"")&amp;IF(AU1064&gt;0,IF(AV1064&gt;AU1064,"41&gt;42;","")&amp;IF(BE1064&gt;0,"","41&gt;0 51-?;"),"")&amp;IF(BF1064&gt;0,IF(BE1064&gt;0,"","52&gt;0 51-?;"),"")&amp;IF(AW1064&gt;=AX1064,"","43&gt;44;")&amp;IF(CA1064&gt;0,IF(AW1064&gt;0,"","71 &gt; 0 43-?;"),"")</f>
        <v/>
      </c>
    </row>
    <row r="1065" spans="1:93" ht="12" x14ac:dyDescent="0.2">
      <c r="A1065" s="45"/>
      <c r="B1065" s="46"/>
      <c r="C1065" s="121"/>
      <c r="D1065" s="121"/>
      <c r="E1065" s="336"/>
      <c r="F1065" s="122"/>
      <c r="G1065" s="46"/>
      <c r="H1065" s="45"/>
      <c r="I1065" s="45"/>
      <c r="J1065" s="45"/>
      <c r="K1065" s="45"/>
      <c r="L1065" s="45"/>
      <c r="M1065" s="46"/>
      <c r="N1065" s="46"/>
      <c r="O1065" s="48"/>
      <c r="P1065" s="48"/>
      <c r="Q1065" s="46"/>
      <c r="R1065" s="48"/>
      <c r="S1065" s="48"/>
      <c r="T1065" s="48"/>
      <c r="U1065" s="48"/>
      <c r="V1065" s="48"/>
      <c r="W1065" s="46"/>
      <c r="X1065" s="48"/>
      <c r="Y1065" s="48"/>
      <c r="Z1065" s="157"/>
      <c r="AA1065" s="47"/>
      <c r="AB1065" s="97"/>
      <c r="AC1065" s="49"/>
      <c r="AD1065" s="49"/>
      <c r="AE1065" s="49"/>
      <c r="AF1065" s="49"/>
      <c r="AG1065" s="49"/>
      <c r="AH1065" s="47"/>
      <c r="AI1065" s="47"/>
      <c r="AJ1065" s="47"/>
      <c r="AK1065" s="190"/>
      <c r="AL1065" s="190"/>
      <c r="AM1065" s="190"/>
      <c r="AN1065" s="190"/>
      <c r="AO1065" s="190"/>
      <c r="AP1065" s="151"/>
      <c r="AQ1065" s="322"/>
      <c r="AR1065" s="322"/>
      <c r="AS1065" s="322"/>
      <c r="AT1065" s="47"/>
      <c r="AU1065" s="47"/>
      <c r="AV1065" s="47"/>
      <c r="AW1065" s="47"/>
      <c r="AX1065" s="322"/>
      <c r="AY1065" s="98"/>
      <c r="AZ1065" s="98"/>
      <c r="BA1065" s="47"/>
      <c r="BB1065" s="47"/>
      <c r="BC1065" s="47"/>
      <c r="BD1065" s="47"/>
      <c r="BE1065" s="97"/>
      <c r="BF1065" s="49"/>
      <c r="BG1065" s="239"/>
      <c r="BH1065" s="342"/>
      <c r="BI1065" s="49"/>
      <c r="BJ1065" s="49"/>
      <c r="BK1065" s="49"/>
      <c r="BL1065" s="49"/>
      <c r="BM1065" s="49"/>
      <c r="BN1065" s="47"/>
      <c r="BO1065" s="49"/>
      <c r="BP1065" s="49"/>
      <c r="BQ1065" s="49"/>
      <c r="BR1065" s="323"/>
      <c r="BS1065" s="323"/>
      <c r="BT1065" s="323"/>
      <c r="BU1065" s="49"/>
      <c r="BV1065" s="49"/>
      <c r="BW1065" s="97"/>
      <c r="BX1065" s="97"/>
      <c r="BY1065" s="97"/>
      <c r="BZ1065" s="97"/>
      <c r="CA1065" s="49"/>
      <c r="CB1065" s="49"/>
      <c r="CC1065" s="49"/>
      <c r="CD1065" s="49"/>
      <c r="CE1065" s="49"/>
      <c r="CF1065" s="49"/>
      <c r="CG1065" s="49"/>
      <c r="CH1065" s="49"/>
      <c r="CI1065" s="97"/>
      <c r="CJ1065" s="97"/>
      <c r="CK1065" s="97"/>
      <c r="CL1065" s="97"/>
      <c r="CM1065" s="335"/>
      <c r="CN1065" s="337"/>
      <c r="CO1065" s="315" t="str">
        <f>IF(Формулы!R1065&gt;V1065,"22-?,Дата 14 - Прибыл из УФСИН; ","")&amp;IF(Формулы!Q1065&gt;Y1065,"25-?,Дата 13 - Выбыл в УФСИН;","")&amp;IF(YEAR(ДАННЫЕ!$F$1)=YEAR(ДАННЫЕ!B1065),IF(AT1065&gt;0,"","40-?, вявлен в текущем году! "),"")&amp;IF(YEAR($F$1)=YEAR(W1065),IF(X1065+Y1065&gt;0,"","23-стоит, 24,25 - куда выбыл? "),"")&amp;IF(X1065+Y1065&gt;0,IF(YEAR($F$1)=YEAR(W1065),"","24+25&gt;0? 23 - когда выбыл? "),"")&amp;IF(BA1065&lt;BB1065,"47&gt;=48; ","")&amp;IF(BA1065&lt;BC1065,"47&gt;=49; ","")&amp;IF(BA1065&lt;BD1065,"47&gt;=50; ","")&amp;IF(BE1065&gt;0,IF(BF1065&gt;0,IF(AU1065&gt;AV1065,"","41 и 42 - ? (51 и 52 &gt; 0);"),"51 &gt; 0 52 - ?;"),"")&amp;IF(AU1065&gt;0,IF(AV1065&gt;AU1065,"41&gt;42;","")&amp;IF(BE1065&gt;0,"","41&gt;0 51-?;"),"")&amp;IF(BF1065&gt;0,IF(BE1065&gt;0,"","52&gt;0 51-?;"),"")&amp;IF(AW1065&gt;=AX1065,"","43&gt;44;")&amp;IF(CA1065&gt;0,IF(AW1065&gt;0,"","71 &gt; 0 43-?;"),"")</f>
        <v/>
      </c>
    </row>
    <row r="1066" spans="1:93" ht="12" x14ac:dyDescent="0.2">
      <c r="A1066" s="45"/>
      <c r="B1066" s="46"/>
      <c r="C1066" s="121"/>
      <c r="D1066" s="121"/>
      <c r="E1066" s="336"/>
      <c r="F1066" s="122"/>
      <c r="G1066" s="46"/>
      <c r="H1066" s="45"/>
      <c r="I1066" s="45"/>
      <c r="J1066" s="45"/>
      <c r="K1066" s="45"/>
      <c r="L1066" s="45"/>
      <c r="M1066" s="46"/>
      <c r="N1066" s="46"/>
      <c r="O1066" s="48"/>
      <c r="P1066" s="48"/>
      <c r="Q1066" s="46"/>
      <c r="R1066" s="48"/>
      <c r="S1066" s="48"/>
      <c r="T1066" s="48"/>
      <c r="U1066" s="48"/>
      <c r="V1066" s="48"/>
      <c r="W1066" s="46"/>
      <c r="X1066" s="48"/>
      <c r="Y1066" s="48"/>
      <c r="Z1066" s="157"/>
      <c r="AA1066" s="47"/>
      <c r="AB1066" s="97"/>
      <c r="AC1066" s="49"/>
      <c r="AD1066" s="49"/>
      <c r="AE1066" s="49"/>
      <c r="AF1066" s="49"/>
      <c r="AG1066" s="49"/>
      <c r="AH1066" s="47"/>
      <c r="AI1066" s="47"/>
      <c r="AJ1066" s="47"/>
      <c r="AK1066" s="190"/>
      <c r="AL1066" s="190"/>
      <c r="AM1066" s="190"/>
      <c r="AN1066" s="190"/>
      <c r="AO1066" s="190"/>
      <c r="AP1066" s="151"/>
      <c r="AQ1066" s="322"/>
      <c r="AR1066" s="322"/>
      <c r="AS1066" s="322"/>
      <c r="AT1066" s="47"/>
      <c r="AU1066" s="47"/>
      <c r="AV1066" s="47"/>
      <c r="AW1066" s="47"/>
      <c r="AX1066" s="322"/>
      <c r="AY1066" s="98"/>
      <c r="AZ1066" s="98"/>
      <c r="BA1066" s="47"/>
      <c r="BB1066" s="47"/>
      <c r="BC1066" s="47"/>
      <c r="BD1066" s="47"/>
      <c r="BE1066" s="97"/>
      <c r="BF1066" s="49"/>
      <c r="BG1066" s="239"/>
      <c r="BH1066" s="342"/>
      <c r="BI1066" s="49"/>
      <c r="BJ1066" s="49"/>
      <c r="BK1066" s="49"/>
      <c r="BL1066" s="49"/>
      <c r="BM1066" s="49"/>
      <c r="BN1066" s="47"/>
      <c r="BO1066" s="49"/>
      <c r="BP1066" s="49"/>
      <c r="BQ1066" s="49"/>
      <c r="BR1066" s="323"/>
      <c r="BS1066" s="323"/>
      <c r="BT1066" s="323"/>
      <c r="BU1066" s="49"/>
      <c r="BV1066" s="49"/>
      <c r="BW1066" s="97"/>
      <c r="BX1066" s="97"/>
      <c r="BY1066" s="97"/>
      <c r="BZ1066" s="97"/>
      <c r="CA1066" s="49"/>
      <c r="CB1066" s="49"/>
      <c r="CC1066" s="49"/>
      <c r="CD1066" s="49"/>
      <c r="CE1066" s="49"/>
      <c r="CF1066" s="49"/>
      <c r="CG1066" s="49"/>
      <c r="CH1066" s="49"/>
      <c r="CI1066" s="97"/>
      <c r="CJ1066" s="97"/>
      <c r="CK1066" s="97"/>
      <c r="CL1066" s="97"/>
      <c r="CM1066" s="335"/>
      <c r="CN1066" s="337"/>
      <c r="CO1066" s="315" t="str">
        <f>IF(Формулы!R1066&gt;V1066,"22-?,Дата 14 - Прибыл из УФСИН; ","")&amp;IF(Формулы!Q1066&gt;Y1066,"25-?,Дата 13 - Выбыл в УФСИН;","")&amp;IF(YEAR(ДАННЫЕ!$F$1)=YEAR(ДАННЫЕ!B1066),IF(AT1066&gt;0,"","40-?, вявлен в текущем году! "),"")&amp;IF(YEAR($F$1)=YEAR(W1066),IF(X1066+Y1066&gt;0,"","23-стоит, 24,25 - куда выбыл? "),"")&amp;IF(X1066+Y1066&gt;0,IF(YEAR($F$1)=YEAR(W1066),"","24+25&gt;0? 23 - когда выбыл? "),"")&amp;IF(BA1066&lt;BB1066,"47&gt;=48; ","")&amp;IF(BA1066&lt;BC1066,"47&gt;=49; ","")&amp;IF(BA1066&lt;BD1066,"47&gt;=50; ","")&amp;IF(BE1066&gt;0,IF(BF1066&gt;0,IF(AU1066&gt;AV1066,"","41 и 42 - ? (51 и 52 &gt; 0);"),"51 &gt; 0 52 - ?;"),"")&amp;IF(AU1066&gt;0,IF(AV1066&gt;AU1066,"41&gt;42;","")&amp;IF(BE1066&gt;0,"","41&gt;0 51-?;"),"")&amp;IF(BF1066&gt;0,IF(BE1066&gt;0,"","52&gt;0 51-?;"),"")&amp;IF(AW1066&gt;=AX1066,"","43&gt;44;")&amp;IF(CA1066&gt;0,IF(AW1066&gt;0,"","71 &gt; 0 43-?;"),"")</f>
        <v/>
      </c>
    </row>
    <row r="1067" spans="1:93" ht="12" x14ac:dyDescent="0.2">
      <c r="A1067" s="45"/>
      <c r="B1067" s="46"/>
      <c r="C1067" s="121"/>
      <c r="D1067" s="121"/>
      <c r="E1067" s="336"/>
      <c r="F1067" s="122"/>
      <c r="G1067" s="46"/>
      <c r="H1067" s="45"/>
      <c r="I1067" s="45"/>
      <c r="J1067" s="45"/>
      <c r="K1067" s="45"/>
      <c r="L1067" s="45"/>
      <c r="M1067" s="46"/>
      <c r="N1067" s="46"/>
      <c r="O1067" s="48"/>
      <c r="P1067" s="48"/>
      <c r="Q1067" s="46"/>
      <c r="R1067" s="48"/>
      <c r="S1067" s="48"/>
      <c r="T1067" s="48"/>
      <c r="U1067" s="48"/>
      <c r="V1067" s="48"/>
      <c r="W1067" s="46"/>
      <c r="X1067" s="48"/>
      <c r="Y1067" s="48"/>
      <c r="Z1067" s="157"/>
      <c r="AA1067" s="47"/>
      <c r="AB1067" s="97"/>
      <c r="AC1067" s="49"/>
      <c r="AD1067" s="49"/>
      <c r="AE1067" s="49"/>
      <c r="AF1067" s="49"/>
      <c r="AG1067" s="49"/>
      <c r="AH1067" s="47"/>
      <c r="AI1067" s="47"/>
      <c r="AJ1067" s="47"/>
      <c r="AK1067" s="190"/>
      <c r="AL1067" s="190"/>
      <c r="AM1067" s="190"/>
      <c r="AN1067" s="190"/>
      <c r="AO1067" s="190"/>
      <c r="AP1067" s="151"/>
      <c r="AQ1067" s="322"/>
      <c r="AR1067" s="322"/>
      <c r="AS1067" s="322"/>
      <c r="AT1067" s="47"/>
      <c r="AU1067" s="47"/>
      <c r="AV1067" s="47"/>
      <c r="AW1067" s="47"/>
      <c r="AX1067" s="322"/>
      <c r="AY1067" s="98"/>
      <c r="AZ1067" s="98"/>
      <c r="BA1067" s="47"/>
      <c r="BB1067" s="47"/>
      <c r="BC1067" s="47"/>
      <c r="BD1067" s="47"/>
      <c r="BE1067" s="97"/>
      <c r="BF1067" s="49"/>
      <c r="BG1067" s="239"/>
      <c r="BH1067" s="342"/>
      <c r="BI1067" s="49"/>
      <c r="BJ1067" s="49"/>
      <c r="BK1067" s="49"/>
      <c r="BL1067" s="49"/>
      <c r="BM1067" s="49"/>
      <c r="BN1067" s="47"/>
      <c r="BO1067" s="49"/>
      <c r="BP1067" s="49"/>
      <c r="BQ1067" s="49"/>
      <c r="BR1067" s="323"/>
      <c r="BS1067" s="323"/>
      <c r="BT1067" s="323"/>
      <c r="BU1067" s="49"/>
      <c r="BV1067" s="49"/>
      <c r="BW1067" s="97"/>
      <c r="BX1067" s="97"/>
      <c r="BY1067" s="97"/>
      <c r="BZ1067" s="97"/>
      <c r="CA1067" s="49"/>
      <c r="CB1067" s="49"/>
      <c r="CC1067" s="49"/>
      <c r="CD1067" s="49"/>
      <c r="CE1067" s="49"/>
      <c r="CF1067" s="49"/>
      <c r="CG1067" s="49"/>
      <c r="CH1067" s="49"/>
      <c r="CI1067" s="97"/>
      <c r="CJ1067" s="97"/>
      <c r="CK1067" s="97"/>
      <c r="CL1067" s="97"/>
      <c r="CM1067" s="335"/>
      <c r="CN1067" s="337"/>
      <c r="CO1067" s="315" t="str">
        <f>IF(Формулы!R1067&gt;V1067,"22-?,Дата 14 - Прибыл из УФСИН; ","")&amp;IF(Формулы!Q1067&gt;Y1067,"25-?,Дата 13 - Выбыл в УФСИН;","")&amp;IF(YEAR(ДАННЫЕ!$F$1)=YEAR(ДАННЫЕ!B1067),IF(AT1067&gt;0,"","40-?, вявлен в текущем году! "),"")&amp;IF(YEAR($F$1)=YEAR(W1067),IF(X1067+Y1067&gt;0,"","23-стоит, 24,25 - куда выбыл? "),"")&amp;IF(X1067+Y1067&gt;0,IF(YEAR($F$1)=YEAR(W1067),"","24+25&gt;0? 23 - когда выбыл? "),"")&amp;IF(BA1067&lt;BB1067,"47&gt;=48; ","")&amp;IF(BA1067&lt;BC1067,"47&gt;=49; ","")&amp;IF(BA1067&lt;BD1067,"47&gt;=50; ","")&amp;IF(BE1067&gt;0,IF(BF1067&gt;0,IF(AU1067&gt;AV1067,"","41 и 42 - ? (51 и 52 &gt; 0);"),"51 &gt; 0 52 - ?;"),"")&amp;IF(AU1067&gt;0,IF(AV1067&gt;AU1067,"41&gt;42;","")&amp;IF(BE1067&gt;0,"","41&gt;0 51-?;"),"")&amp;IF(BF1067&gt;0,IF(BE1067&gt;0,"","52&gt;0 51-?;"),"")&amp;IF(AW1067&gt;=AX1067,"","43&gt;44;")&amp;IF(CA1067&gt;0,IF(AW1067&gt;0,"","71 &gt; 0 43-?;"),"")</f>
        <v/>
      </c>
    </row>
    <row r="1068" spans="1:93" ht="12" x14ac:dyDescent="0.2">
      <c r="A1068" s="45"/>
      <c r="B1068" s="46"/>
      <c r="C1068" s="121"/>
      <c r="D1068" s="121"/>
      <c r="E1068" s="336"/>
      <c r="F1068" s="122"/>
      <c r="G1068" s="46"/>
      <c r="H1068" s="45"/>
      <c r="I1068" s="45"/>
      <c r="J1068" s="45"/>
      <c r="K1068" s="45"/>
      <c r="L1068" s="45"/>
      <c r="M1068" s="46"/>
      <c r="N1068" s="46"/>
      <c r="O1068" s="48"/>
      <c r="P1068" s="48"/>
      <c r="Q1068" s="46"/>
      <c r="R1068" s="48"/>
      <c r="S1068" s="48"/>
      <c r="T1068" s="48"/>
      <c r="U1068" s="48"/>
      <c r="V1068" s="48"/>
      <c r="W1068" s="46"/>
      <c r="X1068" s="48"/>
      <c r="Y1068" s="48"/>
      <c r="Z1068" s="157"/>
      <c r="AA1068" s="47"/>
      <c r="AB1068" s="97"/>
      <c r="AC1068" s="49"/>
      <c r="AD1068" s="49"/>
      <c r="AE1068" s="49"/>
      <c r="AF1068" s="49"/>
      <c r="AG1068" s="49"/>
      <c r="AH1068" s="47"/>
      <c r="AI1068" s="47"/>
      <c r="AJ1068" s="47"/>
      <c r="AK1068" s="190"/>
      <c r="AL1068" s="190"/>
      <c r="AM1068" s="190"/>
      <c r="AN1068" s="190"/>
      <c r="AO1068" s="190"/>
      <c r="AP1068" s="151"/>
      <c r="AQ1068" s="322"/>
      <c r="AR1068" s="322"/>
      <c r="AS1068" s="322"/>
      <c r="AT1068" s="47"/>
      <c r="AU1068" s="47"/>
      <c r="AV1068" s="47"/>
      <c r="AW1068" s="47"/>
      <c r="AX1068" s="322"/>
      <c r="AY1068" s="98"/>
      <c r="AZ1068" s="98"/>
      <c r="BA1068" s="47"/>
      <c r="BB1068" s="47"/>
      <c r="BC1068" s="47"/>
      <c r="BD1068" s="47"/>
      <c r="BE1068" s="97"/>
      <c r="BF1068" s="49"/>
      <c r="BG1068" s="239"/>
      <c r="BH1068" s="342"/>
      <c r="BI1068" s="49"/>
      <c r="BJ1068" s="49"/>
      <c r="BK1068" s="49"/>
      <c r="BL1068" s="49"/>
      <c r="BM1068" s="49"/>
      <c r="BN1068" s="47"/>
      <c r="BO1068" s="49"/>
      <c r="BP1068" s="49"/>
      <c r="BQ1068" s="49"/>
      <c r="BR1068" s="323"/>
      <c r="BS1068" s="323"/>
      <c r="BT1068" s="323"/>
      <c r="BU1068" s="49"/>
      <c r="BV1068" s="49"/>
      <c r="BW1068" s="97"/>
      <c r="BX1068" s="97"/>
      <c r="BY1068" s="97"/>
      <c r="BZ1068" s="97"/>
      <c r="CA1068" s="49"/>
      <c r="CB1068" s="49"/>
      <c r="CC1068" s="49"/>
      <c r="CD1068" s="49"/>
      <c r="CE1068" s="49"/>
      <c r="CF1068" s="49"/>
      <c r="CG1068" s="49"/>
      <c r="CH1068" s="49"/>
      <c r="CI1068" s="97"/>
      <c r="CJ1068" s="97"/>
      <c r="CK1068" s="97"/>
      <c r="CL1068" s="97"/>
      <c r="CM1068" s="335"/>
      <c r="CN1068" s="337"/>
      <c r="CO1068" s="315" t="str">
        <f>IF(Формулы!R1068&gt;V1068,"22-?,Дата 14 - Прибыл из УФСИН; ","")&amp;IF(Формулы!Q1068&gt;Y1068,"25-?,Дата 13 - Выбыл в УФСИН;","")&amp;IF(YEAR(ДАННЫЕ!$F$1)=YEAR(ДАННЫЕ!B1068),IF(AT1068&gt;0,"","40-?, вявлен в текущем году! "),"")&amp;IF(YEAR($F$1)=YEAR(W1068),IF(X1068+Y1068&gt;0,"","23-стоит, 24,25 - куда выбыл? "),"")&amp;IF(X1068+Y1068&gt;0,IF(YEAR($F$1)=YEAR(W1068),"","24+25&gt;0? 23 - когда выбыл? "),"")&amp;IF(BA1068&lt;BB1068,"47&gt;=48; ","")&amp;IF(BA1068&lt;BC1068,"47&gt;=49; ","")&amp;IF(BA1068&lt;BD1068,"47&gt;=50; ","")&amp;IF(BE1068&gt;0,IF(BF1068&gt;0,IF(AU1068&gt;AV1068,"","41 и 42 - ? (51 и 52 &gt; 0);"),"51 &gt; 0 52 - ?;"),"")&amp;IF(AU1068&gt;0,IF(AV1068&gt;AU1068,"41&gt;42;","")&amp;IF(BE1068&gt;0,"","41&gt;0 51-?;"),"")&amp;IF(BF1068&gt;0,IF(BE1068&gt;0,"","52&gt;0 51-?;"),"")&amp;IF(AW1068&gt;=AX1068,"","43&gt;44;")&amp;IF(CA1068&gt;0,IF(AW1068&gt;0,"","71 &gt; 0 43-?;"),"")</f>
        <v/>
      </c>
    </row>
    <row r="1069" spans="1:93" ht="12" x14ac:dyDescent="0.2">
      <c r="A1069" s="45"/>
      <c r="B1069" s="46"/>
      <c r="C1069" s="121"/>
      <c r="D1069" s="121"/>
      <c r="E1069" s="336"/>
      <c r="F1069" s="122"/>
      <c r="G1069" s="46"/>
      <c r="H1069" s="45"/>
      <c r="I1069" s="45"/>
      <c r="J1069" s="45"/>
      <c r="K1069" s="45"/>
      <c r="L1069" s="45"/>
      <c r="M1069" s="46"/>
      <c r="N1069" s="46"/>
      <c r="O1069" s="48"/>
      <c r="P1069" s="48"/>
      <c r="Q1069" s="46"/>
      <c r="R1069" s="48"/>
      <c r="S1069" s="48"/>
      <c r="T1069" s="48"/>
      <c r="U1069" s="48"/>
      <c r="V1069" s="48"/>
      <c r="W1069" s="46"/>
      <c r="X1069" s="48"/>
      <c r="Y1069" s="48"/>
      <c r="Z1069" s="157"/>
      <c r="AA1069" s="47"/>
      <c r="AB1069" s="97"/>
      <c r="AC1069" s="49"/>
      <c r="AD1069" s="49"/>
      <c r="AE1069" s="49"/>
      <c r="AF1069" s="49"/>
      <c r="AG1069" s="49"/>
      <c r="AH1069" s="47"/>
      <c r="AI1069" s="47"/>
      <c r="AJ1069" s="47"/>
      <c r="AK1069" s="190"/>
      <c r="AL1069" s="190"/>
      <c r="AM1069" s="190"/>
      <c r="AN1069" s="190"/>
      <c r="AO1069" s="190"/>
      <c r="AP1069" s="151"/>
      <c r="AQ1069" s="322"/>
      <c r="AR1069" s="322"/>
      <c r="AS1069" s="322"/>
      <c r="AT1069" s="47"/>
      <c r="AU1069" s="47"/>
      <c r="AV1069" s="47"/>
      <c r="AW1069" s="47"/>
      <c r="AX1069" s="322"/>
      <c r="AY1069" s="98"/>
      <c r="AZ1069" s="98"/>
      <c r="BA1069" s="47"/>
      <c r="BB1069" s="47"/>
      <c r="BC1069" s="47"/>
      <c r="BD1069" s="47"/>
      <c r="BE1069" s="97"/>
      <c r="BF1069" s="49"/>
      <c r="BG1069" s="239"/>
      <c r="BH1069" s="342"/>
      <c r="BI1069" s="49"/>
      <c r="BJ1069" s="49"/>
      <c r="BK1069" s="49"/>
      <c r="BL1069" s="49"/>
      <c r="BM1069" s="49"/>
      <c r="BN1069" s="47"/>
      <c r="BO1069" s="49"/>
      <c r="BP1069" s="49"/>
      <c r="BQ1069" s="49"/>
      <c r="BR1069" s="323"/>
      <c r="BS1069" s="323"/>
      <c r="BT1069" s="323"/>
      <c r="BU1069" s="49"/>
      <c r="BV1069" s="49"/>
      <c r="BW1069" s="97"/>
      <c r="BX1069" s="97"/>
      <c r="BY1069" s="97"/>
      <c r="BZ1069" s="97"/>
      <c r="CA1069" s="49"/>
      <c r="CB1069" s="49"/>
      <c r="CC1069" s="49"/>
      <c r="CD1069" s="49"/>
      <c r="CE1069" s="49"/>
      <c r="CF1069" s="49"/>
      <c r="CG1069" s="49"/>
      <c r="CH1069" s="49"/>
      <c r="CI1069" s="97"/>
      <c r="CJ1069" s="97"/>
      <c r="CK1069" s="97"/>
      <c r="CL1069" s="97"/>
      <c r="CM1069" s="335"/>
      <c r="CN1069" s="337"/>
      <c r="CO1069" s="315" t="str">
        <f>IF(Формулы!R1069&gt;V1069,"22-?,Дата 14 - Прибыл из УФСИН; ","")&amp;IF(Формулы!Q1069&gt;Y1069,"25-?,Дата 13 - Выбыл в УФСИН;","")&amp;IF(YEAR(ДАННЫЕ!$F$1)=YEAR(ДАННЫЕ!B1069),IF(AT1069&gt;0,"","40-?, вявлен в текущем году! "),"")&amp;IF(YEAR($F$1)=YEAR(W1069),IF(X1069+Y1069&gt;0,"","23-стоит, 24,25 - куда выбыл? "),"")&amp;IF(X1069+Y1069&gt;0,IF(YEAR($F$1)=YEAR(W1069),"","24+25&gt;0? 23 - когда выбыл? "),"")&amp;IF(BA1069&lt;BB1069,"47&gt;=48; ","")&amp;IF(BA1069&lt;BC1069,"47&gt;=49; ","")&amp;IF(BA1069&lt;BD1069,"47&gt;=50; ","")&amp;IF(BE1069&gt;0,IF(BF1069&gt;0,IF(AU1069&gt;AV1069,"","41 и 42 - ? (51 и 52 &gt; 0);"),"51 &gt; 0 52 - ?;"),"")&amp;IF(AU1069&gt;0,IF(AV1069&gt;AU1069,"41&gt;42;","")&amp;IF(BE1069&gt;0,"","41&gt;0 51-?;"),"")&amp;IF(BF1069&gt;0,IF(BE1069&gt;0,"","52&gt;0 51-?;"),"")&amp;IF(AW1069&gt;=AX1069,"","43&gt;44;")&amp;IF(CA1069&gt;0,IF(AW1069&gt;0,"","71 &gt; 0 43-?;"),"")</f>
        <v/>
      </c>
    </row>
    <row r="1070" spans="1:93" ht="12" x14ac:dyDescent="0.2">
      <c r="A1070" s="45"/>
      <c r="B1070" s="46"/>
      <c r="C1070" s="121"/>
      <c r="D1070" s="121"/>
      <c r="E1070" s="336"/>
      <c r="F1070" s="122"/>
      <c r="G1070" s="46"/>
      <c r="H1070" s="45"/>
      <c r="I1070" s="45"/>
      <c r="J1070" s="45"/>
      <c r="K1070" s="45"/>
      <c r="L1070" s="45"/>
      <c r="M1070" s="46"/>
      <c r="N1070" s="46"/>
      <c r="O1070" s="48"/>
      <c r="P1070" s="48"/>
      <c r="Q1070" s="46"/>
      <c r="R1070" s="48"/>
      <c r="S1070" s="48"/>
      <c r="T1070" s="48"/>
      <c r="U1070" s="48"/>
      <c r="V1070" s="48"/>
      <c r="W1070" s="46"/>
      <c r="X1070" s="48"/>
      <c r="Y1070" s="48"/>
      <c r="Z1070" s="157"/>
      <c r="AA1070" s="47"/>
      <c r="AB1070" s="97"/>
      <c r="AC1070" s="49"/>
      <c r="AD1070" s="49"/>
      <c r="AE1070" s="49"/>
      <c r="AF1070" s="49"/>
      <c r="AG1070" s="49"/>
      <c r="AH1070" s="47"/>
      <c r="AI1070" s="47"/>
      <c r="AJ1070" s="47"/>
      <c r="AK1070" s="190"/>
      <c r="AL1070" s="190"/>
      <c r="AM1070" s="190"/>
      <c r="AN1070" s="190"/>
      <c r="AO1070" s="190"/>
      <c r="AP1070" s="151"/>
      <c r="AQ1070" s="322"/>
      <c r="AR1070" s="322"/>
      <c r="AS1070" s="322"/>
      <c r="AT1070" s="47"/>
      <c r="AU1070" s="47"/>
      <c r="AV1070" s="47"/>
      <c r="AW1070" s="47"/>
      <c r="AX1070" s="322"/>
      <c r="AY1070" s="98"/>
      <c r="AZ1070" s="98"/>
      <c r="BA1070" s="47"/>
      <c r="BB1070" s="47"/>
      <c r="BC1070" s="47"/>
      <c r="BD1070" s="47"/>
      <c r="BE1070" s="97"/>
      <c r="BF1070" s="49"/>
      <c r="BG1070" s="239"/>
      <c r="BH1070" s="342"/>
      <c r="BI1070" s="49"/>
      <c r="BJ1070" s="49"/>
      <c r="BK1070" s="49"/>
      <c r="BL1070" s="49"/>
      <c r="BM1070" s="49"/>
      <c r="BN1070" s="47"/>
      <c r="BO1070" s="49"/>
      <c r="BP1070" s="49"/>
      <c r="BQ1070" s="49"/>
      <c r="BR1070" s="323"/>
      <c r="BS1070" s="323"/>
      <c r="BT1070" s="323"/>
      <c r="BU1070" s="49"/>
      <c r="BV1070" s="49"/>
      <c r="BW1070" s="97"/>
      <c r="BX1070" s="97"/>
      <c r="BY1070" s="97"/>
      <c r="BZ1070" s="97"/>
      <c r="CA1070" s="49"/>
      <c r="CB1070" s="49"/>
      <c r="CC1070" s="49"/>
      <c r="CD1070" s="49"/>
      <c r="CE1070" s="49"/>
      <c r="CF1070" s="49"/>
      <c r="CG1070" s="49"/>
      <c r="CH1070" s="49"/>
      <c r="CI1070" s="97"/>
      <c r="CJ1070" s="97"/>
      <c r="CK1070" s="97"/>
      <c r="CL1070" s="97"/>
      <c r="CM1070" s="335"/>
      <c r="CN1070" s="337"/>
      <c r="CO1070" s="315" t="str">
        <f>IF(Формулы!R1070&gt;V1070,"22-?,Дата 14 - Прибыл из УФСИН; ","")&amp;IF(Формулы!Q1070&gt;Y1070,"25-?,Дата 13 - Выбыл в УФСИН;","")&amp;IF(YEAR(ДАННЫЕ!$F$1)=YEAR(ДАННЫЕ!B1070),IF(AT1070&gt;0,"","40-?, вявлен в текущем году! "),"")&amp;IF(YEAR($F$1)=YEAR(W1070),IF(X1070+Y1070&gt;0,"","23-стоит, 24,25 - куда выбыл? "),"")&amp;IF(X1070+Y1070&gt;0,IF(YEAR($F$1)=YEAR(W1070),"","24+25&gt;0? 23 - когда выбыл? "),"")&amp;IF(BA1070&lt;BB1070,"47&gt;=48; ","")&amp;IF(BA1070&lt;BC1070,"47&gt;=49; ","")&amp;IF(BA1070&lt;BD1070,"47&gt;=50; ","")&amp;IF(BE1070&gt;0,IF(BF1070&gt;0,IF(AU1070&gt;AV1070,"","41 и 42 - ? (51 и 52 &gt; 0);"),"51 &gt; 0 52 - ?;"),"")&amp;IF(AU1070&gt;0,IF(AV1070&gt;AU1070,"41&gt;42;","")&amp;IF(BE1070&gt;0,"","41&gt;0 51-?;"),"")&amp;IF(BF1070&gt;0,IF(BE1070&gt;0,"","52&gt;0 51-?;"),"")&amp;IF(AW1070&gt;=AX1070,"","43&gt;44;")&amp;IF(CA1070&gt;0,IF(AW1070&gt;0,"","71 &gt; 0 43-?;"),"")</f>
        <v/>
      </c>
    </row>
    <row r="1071" spans="1:93" ht="12" x14ac:dyDescent="0.2">
      <c r="A1071" s="45"/>
      <c r="B1071" s="46"/>
      <c r="C1071" s="121"/>
      <c r="D1071" s="121"/>
      <c r="E1071" s="336"/>
      <c r="F1071" s="122"/>
      <c r="G1071" s="46"/>
      <c r="H1071" s="45"/>
      <c r="I1071" s="45"/>
      <c r="J1071" s="45"/>
      <c r="K1071" s="45"/>
      <c r="L1071" s="45"/>
      <c r="M1071" s="46"/>
      <c r="N1071" s="46"/>
      <c r="O1071" s="48"/>
      <c r="P1071" s="48"/>
      <c r="Q1071" s="46"/>
      <c r="R1071" s="48"/>
      <c r="S1071" s="48"/>
      <c r="T1071" s="48"/>
      <c r="U1071" s="48"/>
      <c r="V1071" s="48"/>
      <c r="W1071" s="46"/>
      <c r="X1071" s="48"/>
      <c r="Y1071" s="48"/>
      <c r="Z1071" s="157"/>
      <c r="AA1071" s="47"/>
      <c r="AB1071" s="97"/>
      <c r="AC1071" s="49"/>
      <c r="AD1071" s="49"/>
      <c r="AE1071" s="49"/>
      <c r="AF1071" s="49"/>
      <c r="AG1071" s="49"/>
      <c r="AH1071" s="47"/>
      <c r="AI1071" s="47"/>
      <c r="AJ1071" s="47"/>
      <c r="AK1071" s="190"/>
      <c r="AL1071" s="190"/>
      <c r="AM1071" s="190"/>
      <c r="AN1071" s="190"/>
      <c r="AO1071" s="190"/>
      <c r="AP1071" s="151"/>
      <c r="AQ1071" s="322"/>
      <c r="AR1071" s="322"/>
      <c r="AS1071" s="322"/>
      <c r="AT1071" s="47"/>
      <c r="AU1071" s="47"/>
      <c r="AV1071" s="47"/>
      <c r="AW1071" s="47"/>
      <c r="AX1071" s="322"/>
      <c r="AY1071" s="98"/>
      <c r="AZ1071" s="98"/>
      <c r="BA1071" s="47"/>
      <c r="BB1071" s="47"/>
      <c r="BC1071" s="47"/>
      <c r="BD1071" s="47"/>
      <c r="BE1071" s="97"/>
      <c r="BF1071" s="49"/>
      <c r="BG1071" s="239"/>
      <c r="BH1071" s="342"/>
      <c r="BI1071" s="49"/>
      <c r="BJ1071" s="49"/>
      <c r="BK1071" s="49"/>
      <c r="BL1071" s="49"/>
      <c r="BM1071" s="49"/>
      <c r="BN1071" s="47"/>
      <c r="BO1071" s="49"/>
      <c r="BP1071" s="49"/>
      <c r="BQ1071" s="49"/>
      <c r="BR1071" s="323"/>
      <c r="BS1071" s="323"/>
      <c r="BT1071" s="323"/>
      <c r="BU1071" s="49"/>
      <c r="BV1071" s="49"/>
      <c r="BW1071" s="97"/>
      <c r="BX1071" s="97"/>
      <c r="BY1071" s="97"/>
      <c r="BZ1071" s="97"/>
      <c r="CA1071" s="49"/>
      <c r="CB1071" s="49"/>
      <c r="CC1071" s="49"/>
      <c r="CD1071" s="49"/>
      <c r="CE1071" s="49"/>
      <c r="CF1071" s="49"/>
      <c r="CG1071" s="49"/>
      <c r="CH1071" s="49"/>
      <c r="CI1071" s="97"/>
      <c r="CJ1071" s="97"/>
      <c r="CK1071" s="97"/>
      <c r="CL1071" s="97"/>
      <c r="CM1071" s="335"/>
      <c r="CN1071" s="337"/>
      <c r="CO1071" s="315" t="str">
        <f>IF(Формулы!R1071&gt;V1071,"22-?,Дата 14 - Прибыл из УФСИН; ","")&amp;IF(Формулы!Q1071&gt;Y1071,"25-?,Дата 13 - Выбыл в УФСИН;","")&amp;IF(YEAR(ДАННЫЕ!$F$1)=YEAR(ДАННЫЕ!B1071),IF(AT1071&gt;0,"","40-?, вявлен в текущем году! "),"")&amp;IF(YEAR($F$1)=YEAR(W1071),IF(X1071+Y1071&gt;0,"","23-стоит, 24,25 - куда выбыл? "),"")&amp;IF(X1071+Y1071&gt;0,IF(YEAR($F$1)=YEAR(W1071),"","24+25&gt;0? 23 - когда выбыл? "),"")&amp;IF(BA1071&lt;BB1071,"47&gt;=48; ","")&amp;IF(BA1071&lt;BC1071,"47&gt;=49; ","")&amp;IF(BA1071&lt;BD1071,"47&gt;=50; ","")&amp;IF(BE1071&gt;0,IF(BF1071&gt;0,IF(AU1071&gt;AV1071,"","41 и 42 - ? (51 и 52 &gt; 0);"),"51 &gt; 0 52 - ?;"),"")&amp;IF(AU1071&gt;0,IF(AV1071&gt;AU1071,"41&gt;42;","")&amp;IF(BE1071&gt;0,"","41&gt;0 51-?;"),"")&amp;IF(BF1071&gt;0,IF(BE1071&gt;0,"","52&gt;0 51-?;"),"")&amp;IF(AW1071&gt;=AX1071,"","43&gt;44;")&amp;IF(CA1071&gt;0,IF(AW1071&gt;0,"","71 &gt; 0 43-?;"),"")</f>
        <v/>
      </c>
    </row>
    <row r="1072" spans="1:93" ht="12" x14ac:dyDescent="0.2">
      <c r="A1072" s="45"/>
      <c r="B1072" s="46"/>
      <c r="C1072" s="121"/>
      <c r="D1072" s="121"/>
      <c r="E1072" s="336"/>
      <c r="F1072" s="122"/>
      <c r="G1072" s="46"/>
      <c r="H1072" s="45"/>
      <c r="I1072" s="45"/>
      <c r="J1072" s="45"/>
      <c r="K1072" s="45"/>
      <c r="L1072" s="45"/>
      <c r="M1072" s="46"/>
      <c r="N1072" s="46"/>
      <c r="O1072" s="48"/>
      <c r="P1072" s="48"/>
      <c r="Q1072" s="46"/>
      <c r="R1072" s="48"/>
      <c r="S1072" s="48"/>
      <c r="T1072" s="48"/>
      <c r="U1072" s="48"/>
      <c r="V1072" s="48"/>
      <c r="W1072" s="46"/>
      <c r="X1072" s="48"/>
      <c r="Y1072" s="48"/>
      <c r="Z1072" s="157"/>
      <c r="AA1072" s="47"/>
      <c r="AB1072" s="97"/>
      <c r="AC1072" s="49"/>
      <c r="AD1072" s="49"/>
      <c r="AE1072" s="49"/>
      <c r="AF1072" s="49"/>
      <c r="AG1072" s="49"/>
      <c r="AH1072" s="47"/>
      <c r="AI1072" s="47"/>
      <c r="AJ1072" s="47"/>
      <c r="AK1072" s="190"/>
      <c r="AL1072" s="190"/>
      <c r="AM1072" s="190"/>
      <c r="AN1072" s="190"/>
      <c r="AO1072" s="190"/>
      <c r="AP1072" s="151"/>
      <c r="AQ1072" s="322"/>
      <c r="AR1072" s="322"/>
      <c r="AS1072" s="322"/>
      <c r="AT1072" s="47"/>
      <c r="AU1072" s="47"/>
      <c r="AV1072" s="47"/>
      <c r="AW1072" s="47"/>
      <c r="AX1072" s="322"/>
      <c r="AY1072" s="98"/>
      <c r="AZ1072" s="98"/>
      <c r="BA1072" s="47"/>
      <c r="BB1072" s="47"/>
      <c r="BC1072" s="47"/>
      <c r="BD1072" s="47"/>
      <c r="BE1072" s="97"/>
      <c r="BF1072" s="49"/>
      <c r="BG1072" s="239"/>
      <c r="BH1072" s="342"/>
      <c r="BI1072" s="49"/>
      <c r="BJ1072" s="49"/>
      <c r="BK1072" s="49"/>
      <c r="BL1072" s="49"/>
      <c r="BM1072" s="49"/>
      <c r="BN1072" s="47"/>
      <c r="BO1072" s="49"/>
      <c r="BP1072" s="49"/>
      <c r="BQ1072" s="49"/>
      <c r="BR1072" s="323"/>
      <c r="BS1072" s="323"/>
      <c r="BT1072" s="323"/>
      <c r="BU1072" s="49"/>
      <c r="BV1072" s="49"/>
      <c r="BW1072" s="97"/>
      <c r="BX1072" s="97"/>
      <c r="BY1072" s="97"/>
      <c r="BZ1072" s="97"/>
      <c r="CA1072" s="49"/>
      <c r="CB1072" s="49"/>
      <c r="CC1072" s="49"/>
      <c r="CD1072" s="49"/>
      <c r="CE1072" s="49"/>
      <c r="CF1072" s="49"/>
      <c r="CG1072" s="49"/>
      <c r="CH1072" s="49"/>
      <c r="CI1072" s="97"/>
      <c r="CJ1072" s="97"/>
      <c r="CK1072" s="97"/>
      <c r="CL1072" s="97"/>
      <c r="CM1072" s="335"/>
      <c r="CN1072" s="337"/>
      <c r="CO1072" s="315" t="str">
        <f>IF(Формулы!R1072&gt;V1072,"22-?,Дата 14 - Прибыл из УФСИН; ","")&amp;IF(Формулы!Q1072&gt;Y1072,"25-?,Дата 13 - Выбыл в УФСИН;","")&amp;IF(YEAR(ДАННЫЕ!$F$1)=YEAR(ДАННЫЕ!B1072),IF(AT1072&gt;0,"","40-?, вявлен в текущем году! "),"")&amp;IF(YEAR($F$1)=YEAR(W1072),IF(X1072+Y1072&gt;0,"","23-стоит, 24,25 - куда выбыл? "),"")&amp;IF(X1072+Y1072&gt;0,IF(YEAR($F$1)=YEAR(W1072),"","24+25&gt;0? 23 - когда выбыл? "),"")&amp;IF(BA1072&lt;BB1072,"47&gt;=48; ","")&amp;IF(BA1072&lt;BC1072,"47&gt;=49; ","")&amp;IF(BA1072&lt;BD1072,"47&gt;=50; ","")&amp;IF(BE1072&gt;0,IF(BF1072&gt;0,IF(AU1072&gt;AV1072,"","41 и 42 - ? (51 и 52 &gt; 0);"),"51 &gt; 0 52 - ?;"),"")&amp;IF(AU1072&gt;0,IF(AV1072&gt;AU1072,"41&gt;42;","")&amp;IF(BE1072&gt;0,"","41&gt;0 51-?;"),"")&amp;IF(BF1072&gt;0,IF(BE1072&gt;0,"","52&gt;0 51-?;"),"")&amp;IF(AW1072&gt;=AX1072,"","43&gt;44;")&amp;IF(CA1072&gt;0,IF(AW1072&gt;0,"","71 &gt; 0 43-?;"),"")</f>
        <v/>
      </c>
    </row>
    <row r="1073" spans="1:93" ht="12" x14ac:dyDescent="0.2">
      <c r="A1073" s="45"/>
      <c r="B1073" s="46"/>
      <c r="C1073" s="121"/>
      <c r="D1073" s="121"/>
      <c r="E1073" s="336"/>
      <c r="F1073" s="122"/>
      <c r="G1073" s="46"/>
      <c r="H1073" s="45"/>
      <c r="I1073" s="45"/>
      <c r="J1073" s="45"/>
      <c r="K1073" s="45"/>
      <c r="L1073" s="45"/>
      <c r="M1073" s="46"/>
      <c r="N1073" s="46"/>
      <c r="O1073" s="48"/>
      <c r="P1073" s="48"/>
      <c r="Q1073" s="46"/>
      <c r="R1073" s="48"/>
      <c r="S1073" s="48"/>
      <c r="T1073" s="48"/>
      <c r="U1073" s="48"/>
      <c r="V1073" s="48"/>
      <c r="W1073" s="46"/>
      <c r="X1073" s="48"/>
      <c r="Y1073" s="48"/>
      <c r="Z1073" s="157"/>
      <c r="AA1073" s="47"/>
      <c r="AB1073" s="97"/>
      <c r="AC1073" s="49"/>
      <c r="AD1073" s="49"/>
      <c r="AE1073" s="49"/>
      <c r="AF1073" s="49"/>
      <c r="AG1073" s="49"/>
      <c r="AH1073" s="47"/>
      <c r="AI1073" s="47"/>
      <c r="AJ1073" s="47"/>
      <c r="AK1073" s="190"/>
      <c r="AL1073" s="190"/>
      <c r="AM1073" s="190"/>
      <c r="AN1073" s="190"/>
      <c r="AO1073" s="190"/>
      <c r="AP1073" s="151"/>
      <c r="AQ1073" s="322"/>
      <c r="AR1073" s="322"/>
      <c r="AS1073" s="322"/>
      <c r="AT1073" s="47"/>
      <c r="AU1073" s="47"/>
      <c r="AV1073" s="47"/>
      <c r="AW1073" s="47"/>
      <c r="AX1073" s="322"/>
      <c r="AY1073" s="98"/>
      <c r="AZ1073" s="98"/>
      <c r="BA1073" s="47"/>
      <c r="BB1073" s="47"/>
      <c r="BC1073" s="47"/>
      <c r="BD1073" s="47"/>
      <c r="BE1073" s="97"/>
      <c r="BF1073" s="49"/>
      <c r="BG1073" s="239"/>
      <c r="BH1073" s="342"/>
      <c r="BI1073" s="49"/>
      <c r="BJ1073" s="49"/>
      <c r="BK1073" s="49"/>
      <c r="BL1073" s="49"/>
      <c r="BM1073" s="49"/>
      <c r="BN1073" s="47"/>
      <c r="BO1073" s="49"/>
      <c r="BP1073" s="49"/>
      <c r="BQ1073" s="49"/>
      <c r="BR1073" s="323"/>
      <c r="BS1073" s="323"/>
      <c r="BT1073" s="323"/>
      <c r="BU1073" s="49"/>
      <c r="BV1073" s="49"/>
      <c r="BW1073" s="97"/>
      <c r="BX1073" s="97"/>
      <c r="BY1073" s="97"/>
      <c r="BZ1073" s="97"/>
      <c r="CA1073" s="49"/>
      <c r="CB1073" s="49"/>
      <c r="CC1073" s="49"/>
      <c r="CD1073" s="49"/>
      <c r="CE1073" s="49"/>
      <c r="CF1073" s="49"/>
      <c r="CG1073" s="49"/>
      <c r="CH1073" s="49"/>
      <c r="CI1073" s="97"/>
      <c r="CJ1073" s="97"/>
      <c r="CK1073" s="97"/>
      <c r="CL1073" s="97"/>
      <c r="CM1073" s="335"/>
      <c r="CN1073" s="337"/>
      <c r="CO1073" s="315" t="str">
        <f>IF(Формулы!R1073&gt;V1073,"22-?,Дата 14 - Прибыл из УФСИН; ","")&amp;IF(Формулы!Q1073&gt;Y1073,"25-?,Дата 13 - Выбыл в УФСИН;","")&amp;IF(YEAR(ДАННЫЕ!$F$1)=YEAR(ДАННЫЕ!B1073),IF(AT1073&gt;0,"","40-?, вявлен в текущем году! "),"")&amp;IF(YEAR($F$1)=YEAR(W1073),IF(X1073+Y1073&gt;0,"","23-стоит, 24,25 - куда выбыл? "),"")&amp;IF(X1073+Y1073&gt;0,IF(YEAR($F$1)=YEAR(W1073),"","24+25&gt;0? 23 - когда выбыл? "),"")&amp;IF(BA1073&lt;BB1073,"47&gt;=48; ","")&amp;IF(BA1073&lt;BC1073,"47&gt;=49; ","")&amp;IF(BA1073&lt;BD1073,"47&gt;=50; ","")&amp;IF(BE1073&gt;0,IF(BF1073&gt;0,IF(AU1073&gt;AV1073,"","41 и 42 - ? (51 и 52 &gt; 0);"),"51 &gt; 0 52 - ?;"),"")&amp;IF(AU1073&gt;0,IF(AV1073&gt;AU1073,"41&gt;42;","")&amp;IF(BE1073&gt;0,"","41&gt;0 51-?;"),"")&amp;IF(BF1073&gt;0,IF(BE1073&gt;0,"","52&gt;0 51-?;"),"")&amp;IF(AW1073&gt;=AX1073,"","43&gt;44;")&amp;IF(CA1073&gt;0,IF(AW1073&gt;0,"","71 &gt; 0 43-?;"),"")</f>
        <v/>
      </c>
    </row>
    <row r="1074" spans="1:93" ht="12" x14ac:dyDescent="0.2">
      <c r="A1074" s="45"/>
      <c r="B1074" s="46"/>
      <c r="C1074" s="121"/>
      <c r="D1074" s="121"/>
      <c r="E1074" s="336"/>
      <c r="F1074" s="122"/>
      <c r="G1074" s="46"/>
      <c r="H1074" s="45"/>
      <c r="I1074" s="45"/>
      <c r="J1074" s="45"/>
      <c r="K1074" s="45"/>
      <c r="L1074" s="45"/>
      <c r="M1074" s="46"/>
      <c r="N1074" s="46"/>
      <c r="O1074" s="48"/>
      <c r="P1074" s="48"/>
      <c r="Q1074" s="46"/>
      <c r="R1074" s="48"/>
      <c r="S1074" s="48"/>
      <c r="T1074" s="48"/>
      <c r="U1074" s="48"/>
      <c r="V1074" s="48"/>
      <c r="W1074" s="46"/>
      <c r="X1074" s="48"/>
      <c r="Y1074" s="48"/>
      <c r="Z1074" s="157"/>
      <c r="AA1074" s="47"/>
      <c r="AB1074" s="97"/>
      <c r="AC1074" s="49"/>
      <c r="AD1074" s="49"/>
      <c r="AE1074" s="49"/>
      <c r="AF1074" s="49"/>
      <c r="AG1074" s="49"/>
      <c r="AH1074" s="47"/>
      <c r="AI1074" s="47"/>
      <c r="AJ1074" s="47"/>
      <c r="AK1074" s="190"/>
      <c r="AL1074" s="190"/>
      <c r="AM1074" s="190"/>
      <c r="AN1074" s="190"/>
      <c r="AO1074" s="190"/>
      <c r="AP1074" s="151"/>
      <c r="AQ1074" s="322"/>
      <c r="AR1074" s="322"/>
      <c r="AS1074" s="322"/>
      <c r="AT1074" s="47"/>
      <c r="AU1074" s="47"/>
      <c r="AV1074" s="47"/>
      <c r="AW1074" s="47"/>
      <c r="AX1074" s="322"/>
      <c r="AY1074" s="98"/>
      <c r="AZ1074" s="98"/>
      <c r="BA1074" s="47"/>
      <c r="BB1074" s="47"/>
      <c r="BC1074" s="47"/>
      <c r="BD1074" s="47"/>
      <c r="BE1074" s="97"/>
      <c r="BF1074" s="49"/>
      <c r="BG1074" s="239"/>
      <c r="BH1074" s="342"/>
      <c r="BI1074" s="49"/>
      <c r="BJ1074" s="49"/>
      <c r="BK1074" s="49"/>
      <c r="BL1074" s="49"/>
      <c r="BM1074" s="49"/>
      <c r="BN1074" s="47"/>
      <c r="BO1074" s="49"/>
      <c r="BP1074" s="49"/>
      <c r="BQ1074" s="49"/>
      <c r="BR1074" s="323"/>
      <c r="BS1074" s="323"/>
      <c r="BT1074" s="323"/>
      <c r="BU1074" s="49"/>
      <c r="BV1074" s="49"/>
      <c r="BW1074" s="97"/>
      <c r="BX1074" s="97"/>
      <c r="BY1074" s="97"/>
      <c r="BZ1074" s="97"/>
      <c r="CA1074" s="49"/>
      <c r="CB1074" s="49"/>
      <c r="CC1074" s="49"/>
      <c r="CD1074" s="49"/>
      <c r="CE1074" s="49"/>
      <c r="CF1074" s="49"/>
      <c r="CG1074" s="49"/>
      <c r="CH1074" s="49"/>
      <c r="CI1074" s="97"/>
      <c r="CJ1074" s="97"/>
      <c r="CK1074" s="97"/>
      <c r="CL1074" s="97"/>
      <c r="CM1074" s="335"/>
      <c r="CN1074" s="337"/>
      <c r="CO1074" s="315" t="str">
        <f>IF(Формулы!R1074&gt;V1074,"22-?,Дата 14 - Прибыл из УФСИН; ","")&amp;IF(Формулы!Q1074&gt;Y1074,"25-?,Дата 13 - Выбыл в УФСИН;","")&amp;IF(YEAR(ДАННЫЕ!$F$1)=YEAR(ДАННЫЕ!B1074),IF(AT1074&gt;0,"","40-?, вявлен в текущем году! "),"")&amp;IF(YEAR($F$1)=YEAR(W1074),IF(X1074+Y1074&gt;0,"","23-стоит, 24,25 - куда выбыл? "),"")&amp;IF(X1074+Y1074&gt;0,IF(YEAR($F$1)=YEAR(W1074),"","24+25&gt;0? 23 - когда выбыл? "),"")&amp;IF(BA1074&lt;BB1074,"47&gt;=48; ","")&amp;IF(BA1074&lt;BC1074,"47&gt;=49; ","")&amp;IF(BA1074&lt;BD1074,"47&gt;=50; ","")&amp;IF(BE1074&gt;0,IF(BF1074&gt;0,IF(AU1074&gt;AV1074,"","41 и 42 - ? (51 и 52 &gt; 0);"),"51 &gt; 0 52 - ?;"),"")&amp;IF(AU1074&gt;0,IF(AV1074&gt;AU1074,"41&gt;42;","")&amp;IF(BE1074&gt;0,"","41&gt;0 51-?;"),"")&amp;IF(BF1074&gt;0,IF(BE1074&gt;0,"","52&gt;0 51-?;"),"")&amp;IF(AW1074&gt;=AX1074,"","43&gt;44;")&amp;IF(CA1074&gt;0,IF(AW1074&gt;0,"","71 &gt; 0 43-?;"),"")</f>
        <v/>
      </c>
    </row>
    <row r="1075" spans="1:93" ht="12" x14ac:dyDescent="0.2">
      <c r="A1075" s="45"/>
      <c r="B1075" s="46"/>
      <c r="C1075" s="121"/>
      <c r="D1075" s="121"/>
      <c r="E1075" s="336"/>
      <c r="F1075" s="122"/>
      <c r="G1075" s="46"/>
      <c r="H1075" s="45"/>
      <c r="I1075" s="45"/>
      <c r="J1075" s="45"/>
      <c r="K1075" s="45"/>
      <c r="L1075" s="45"/>
      <c r="M1075" s="46"/>
      <c r="N1075" s="46"/>
      <c r="O1075" s="48"/>
      <c r="P1075" s="48"/>
      <c r="Q1075" s="46"/>
      <c r="R1075" s="48"/>
      <c r="S1075" s="48"/>
      <c r="T1075" s="48"/>
      <c r="U1075" s="48"/>
      <c r="V1075" s="48"/>
      <c r="W1075" s="46"/>
      <c r="X1075" s="48"/>
      <c r="Y1075" s="48"/>
      <c r="Z1075" s="157"/>
      <c r="AA1075" s="47"/>
      <c r="AB1075" s="97"/>
      <c r="AC1075" s="49"/>
      <c r="AD1075" s="49"/>
      <c r="AE1075" s="49"/>
      <c r="AF1075" s="49"/>
      <c r="AG1075" s="49"/>
      <c r="AH1075" s="47"/>
      <c r="AI1075" s="47"/>
      <c r="AJ1075" s="47"/>
      <c r="AK1075" s="190"/>
      <c r="AL1075" s="190"/>
      <c r="AM1075" s="190"/>
      <c r="AN1075" s="190"/>
      <c r="AO1075" s="190"/>
      <c r="AP1075" s="151"/>
      <c r="AQ1075" s="322"/>
      <c r="AR1075" s="322"/>
      <c r="AS1075" s="322"/>
      <c r="AT1075" s="47"/>
      <c r="AU1075" s="47"/>
      <c r="AV1075" s="47"/>
      <c r="AW1075" s="47"/>
      <c r="AX1075" s="322"/>
      <c r="AY1075" s="98"/>
      <c r="AZ1075" s="98"/>
      <c r="BA1075" s="47"/>
      <c r="BB1075" s="47"/>
      <c r="BC1075" s="47"/>
      <c r="BD1075" s="47"/>
      <c r="BE1075" s="97"/>
      <c r="BF1075" s="49"/>
      <c r="BG1075" s="239"/>
      <c r="BH1075" s="342"/>
      <c r="BI1075" s="49"/>
      <c r="BJ1075" s="49"/>
      <c r="BK1075" s="49"/>
      <c r="BL1075" s="49"/>
      <c r="BM1075" s="49"/>
      <c r="BN1075" s="47"/>
      <c r="BO1075" s="49"/>
      <c r="BP1075" s="49"/>
      <c r="BQ1075" s="49"/>
      <c r="BR1075" s="323"/>
      <c r="BS1075" s="323"/>
      <c r="BT1075" s="323"/>
      <c r="BU1075" s="49"/>
      <c r="BV1075" s="49"/>
      <c r="BW1075" s="97"/>
      <c r="BX1075" s="97"/>
      <c r="BY1075" s="97"/>
      <c r="BZ1075" s="97"/>
      <c r="CA1075" s="49"/>
      <c r="CB1075" s="49"/>
      <c r="CC1075" s="49"/>
      <c r="CD1075" s="49"/>
      <c r="CE1075" s="49"/>
      <c r="CF1075" s="49"/>
      <c r="CG1075" s="49"/>
      <c r="CH1075" s="49"/>
      <c r="CI1075" s="97"/>
      <c r="CJ1075" s="97"/>
      <c r="CK1075" s="97"/>
      <c r="CL1075" s="97"/>
      <c r="CM1075" s="335"/>
      <c r="CN1075" s="337"/>
      <c r="CO1075" s="315" t="str">
        <f>IF(Формулы!R1075&gt;V1075,"22-?,Дата 14 - Прибыл из УФСИН; ","")&amp;IF(Формулы!Q1075&gt;Y1075,"25-?,Дата 13 - Выбыл в УФСИН;","")&amp;IF(YEAR(ДАННЫЕ!$F$1)=YEAR(ДАННЫЕ!B1075),IF(AT1075&gt;0,"","40-?, вявлен в текущем году! "),"")&amp;IF(YEAR($F$1)=YEAR(W1075),IF(X1075+Y1075&gt;0,"","23-стоит, 24,25 - куда выбыл? "),"")&amp;IF(X1075+Y1075&gt;0,IF(YEAR($F$1)=YEAR(W1075),"","24+25&gt;0? 23 - когда выбыл? "),"")&amp;IF(BA1075&lt;BB1075,"47&gt;=48; ","")&amp;IF(BA1075&lt;BC1075,"47&gt;=49; ","")&amp;IF(BA1075&lt;BD1075,"47&gt;=50; ","")&amp;IF(BE1075&gt;0,IF(BF1075&gt;0,IF(AU1075&gt;AV1075,"","41 и 42 - ? (51 и 52 &gt; 0);"),"51 &gt; 0 52 - ?;"),"")&amp;IF(AU1075&gt;0,IF(AV1075&gt;AU1075,"41&gt;42;","")&amp;IF(BE1075&gt;0,"","41&gt;0 51-?;"),"")&amp;IF(BF1075&gt;0,IF(BE1075&gt;0,"","52&gt;0 51-?;"),"")&amp;IF(AW1075&gt;=AX1075,"","43&gt;44;")&amp;IF(CA1075&gt;0,IF(AW1075&gt;0,"","71 &gt; 0 43-?;"),"")</f>
        <v/>
      </c>
    </row>
    <row r="1076" spans="1:93" ht="12" x14ac:dyDescent="0.2">
      <c r="A1076" s="45"/>
      <c r="B1076" s="46"/>
      <c r="C1076" s="121"/>
      <c r="D1076" s="121"/>
      <c r="E1076" s="336"/>
      <c r="F1076" s="122"/>
      <c r="G1076" s="46"/>
      <c r="H1076" s="45"/>
      <c r="I1076" s="45"/>
      <c r="J1076" s="45"/>
      <c r="K1076" s="45"/>
      <c r="L1076" s="45"/>
      <c r="M1076" s="46"/>
      <c r="N1076" s="46"/>
      <c r="O1076" s="48"/>
      <c r="P1076" s="48"/>
      <c r="Q1076" s="46"/>
      <c r="R1076" s="48"/>
      <c r="S1076" s="48"/>
      <c r="T1076" s="48"/>
      <c r="U1076" s="48"/>
      <c r="V1076" s="48"/>
      <c r="W1076" s="46"/>
      <c r="X1076" s="48"/>
      <c r="Y1076" s="48"/>
      <c r="Z1076" s="157"/>
      <c r="AA1076" s="47"/>
      <c r="AB1076" s="97"/>
      <c r="AC1076" s="49"/>
      <c r="AD1076" s="49"/>
      <c r="AE1076" s="49"/>
      <c r="AF1076" s="49"/>
      <c r="AG1076" s="49"/>
      <c r="AH1076" s="47"/>
      <c r="AI1076" s="47"/>
      <c r="AJ1076" s="47"/>
      <c r="AK1076" s="190"/>
      <c r="AL1076" s="190"/>
      <c r="AM1076" s="190"/>
      <c r="AN1076" s="190"/>
      <c r="AO1076" s="190"/>
      <c r="AP1076" s="151"/>
      <c r="AQ1076" s="322"/>
      <c r="AR1076" s="322"/>
      <c r="AS1076" s="322"/>
      <c r="AT1076" s="47"/>
      <c r="AU1076" s="47"/>
      <c r="AV1076" s="47"/>
      <c r="AW1076" s="47"/>
      <c r="AX1076" s="322"/>
      <c r="AY1076" s="98"/>
      <c r="AZ1076" s="98"/>
      <c r="BA1076" s="47"/>
      <c r="BB1076" s="47"/>
      <c r="BC1076" s="47"/>
      <c r="BD1076" s="47"/>
      <c r="BE1076" s="97"/>
      <c r="BF1076" s="49"/>
      <c r="BG1076" s="239"/>
      <c r="BH1076" s="342"/>
      <c r="BI1076" s="49"/>
      <c r="BJ1076" s="49"/>
      <c r="BK1076" s="49"/>
      <c r="BL1076" s="49"/>
      <c r="BM1076" s="49"/>
      <c r="BN1076" s="47"/>
      <c r="BO1076" s="49"/>
      <c r="BP1076" s="49"/>
      <c r="BQ1076" s="49"/>
      <c r="BR1076" s="323"/>
      <c r="BS1076" s="323"/>
      <c r="BT1076" s="323"/>
      <c r="BU1076" s="49"/>
      <c r="BV1076" s="49"/>
      <c r="BW1076" s="97"/>
      <c r="BX1076" s="97"/>
      <c r="BY1076" s="97"/>
      <c r="BZ1076" s="97"/>
      <c r="CA1076" s="49"/>
      <c r="CB1076" s="49"/>
      <c r="CC1076" s="49"/>
      <c r="CD1076" s="49"/>
      <c r="CE1076" s="49"/>
      <c r="CF1076" s="49"/>
      <c r="CG1076" s="49"/>
      <c r="CH1076" s="49"/>
      <c r="CI1076" s="97"/>
      <c r="CJ1076" s="97"/>
      <c r="CK1076" s="97"/>
      <c r="CL1076" s="97"/>
      <c r="CM1076" s="335"/>
      <c r="CN1076" s="337"/>
      <c r="CO1076" s="315" t="str">
        <f>IF(Формулы!R1076&gt;V1076,"22-?,Дата 14 - Прибыл из УФСИН; ","")&amp;IF(Формулы!Q1076&gt;Y1076,"25-?,Дата 13 - Выбыл в УФСИН;","")&amp;IF(YEAR(ДАННЫЕ!$F$1)=YEAR(ДАННЫЕ!B1076),IF(AT1076&gt;0,"","40-?, вявлен в текущем году! "),"")&amp;IF(YEAR($F$1)=YEAR(W1076),IF(X1076+Y1076&gt;0,"","23-стоит, 24,25 - куда выбыл? "),"")&amp;IF(X1076+Y1076&gt;0,IF(YEAR($F$1)=YEAR(W1076),"","24+25&gt;0? 23 - когда выбыл? "),"")&amp;IF(BA1076&lt;BB1076,"47&gt;=48; ","")&amp;IF(BA1076&lt;BC1076,"47&gt;=49; ","")&amp;IF(BA1076&lt;BD1076,"47&gt;=50; ","")&amp;IF(BE1076&gt;0,IF(BF1076&gt;0,IF(AU1076&gt;AV1076,"","41 и 42 - ? (51 и 52 &gt; 0);"),"51 &gt; 0 52 - ?;"),"")&amp;IF(AU1076&gt;0,IF(AV1076&gt;AU1076,"41&gt;42;","")&amp;IF(BE1076&gt;0,"","41&gt;0 51-?;"),"")&amp;IF(BF1076&gt;0,IF(BE1076&gt;0,"","52&gt;0 51-?;"),"")&amp;IF(AW1076&gt;=AX1076,"","43&gt;44;")&amp;IF(CA1076&gt;0,IF(AW1076&gt;0,"","71 &gt; 0 43-?;"),"")</f>
        <v/>
      </c>
    </row>
    <row r="1077" spans="1:93" ht="12" x14ac:dyDescent="0.2">
      <c r="A1077" s="45"/>
      <c r="B1077" s="46"/>
      <c r="C1077" s="121"/>
      <c r="D1077" s="121"/>
      <c r="E1077" s="336"/>
      <c r="F1077" s="122"/>
      <c r="G1077" s="46"/>
      <c r="H1077" s="45"/>
      <c r="I1077" s="45"/>
      <c r="J1077" s="45"/>
      <c r="K1077" s="45"/>
      <c r="L1077" s="45"/>
      <c r="M1077" s="46"/>
      <c r="N1077" s="46"/>
      <c r="O1077" s="48"/>
      <c r="P1077" s="48"/>
      <c r="Q1077" s="46"/>
      <c r="R1077" s="48"/>
      <c r="S1077" s="48"/>
      <c r="T1077" s="48"/>
      <c r="U1077" s="48"/>
      <c r="V1077" s="48"/>
      <c r="W1077" s="46"/>
      <c r="X1077" s="48"/>
      <c r="Y1077" s="48"/>
      <c r="Z1077" s="157"/>
      <c r="AA1077" s="47"/>
      <c r="AB1077" s="97"/>
      <c r="AC1077" s="49"/>
      <c r="AD1077" s="49"/>
      <c r="AE1077" s="49"/>
      <c r="AF1077" s="49"/>
      <c r="AG1077" s="49"/>
      <c r="AH1077" s="47"/>
      <c r="AI1077" s="47"/>
      <c r="AJ1077" s="47"/>
      <c r="AK1077" s="190"/>
      <c r="AL1077" s="190"/>
      <c r="AM1077" s="190"/>
      <c r="AN1077" s="190"/>
      <c r="AO1077" s="190"/>
      <c r="AP1077" s="151"/>
      <c r="AQ1077" s="322"/>
      <c r="AR1077" s="322"/>
      <c r="AS1077" s="322"/>
      <c r="AT1077" s="47"/>
      <c r="AU1077" s="47"/>
      <c r="AV1077" s="47"/>
      <c r="AW1077" s="47"/>
      <c r="AX1077" s="322"/>
      <c r="AY1077" s="98"/>
      <c r="AZ1077" s="98"/>
      <c r="BA1077" s="47"/>
      <c r="BB1077" s="47"/>
      <c r="BC1077" s="47"/>
      <c r="BD1077" s="47"/>
      <c r="BE1077" s="97"/>
      <c r="BF1077" s="49"/>
      <c r="BG1077" s="239"/>
      <c r="BH1077" s="342"/>
      <c r="BI1077" s="49"/>
      <c r="BJ1077" s="49"/>
      <c r="BK1077" s="49"/>
      <c r="BL1077" s="49"/>
      <c r="BM1077" s="49"/>
      <c r="BN1077" s="47"/>
      <c r="BO1077" s="49"/>
      <c r="BP1077" s="49"/>
      <c r="BQ1077" s="49"/>
      <c r="BR1077" s="323"/>
      <c r="BS1077" s="323"/>
      <c r="BT1077" s="323"/>
      <c r="BU1077" s="49"/>
      <c r="BV1077" s="49"/>
      <c r="BW1077" s="97"/>
      <c r="BX1077" s="97"/>
      <c r="BY1077" s="97"/>
      <c r="BZ1077" s="97"/>
      <c r="CA1077" s="49"/>
      <c r="CB1077" s="49"/>
      <c r="CC1077" s="49"/>
      <c r="CD1077" s="49"/>
      <c r="CE1077" s="49"/>
      <c r="CF1077" s="49"/>
      <c r="CG1077" s="49"/>
      <c r="CH1077" s="49"/>
      <c r="CI1077" s="97"/>
      <c r="CJ1077" s="97"/>
      <c r="CK1077" s="97"/>
      <c r="CL1077" s="97"/>
      <c r="CM1077" s="335"/>
      <c r="CN1077" s="337"/>
      <c r="CO1077" s="315" t="str">
        <f>IF(Формулы!R1077&gt;V1077,"22-?,Дата 14 - Прибыл из УФСИН; ","")&amp;IF(Формулы!Q1077&gt;Y1077,"25-?,Дата 13 - Выбыл в УФСИН;","")&amp;IF(YEAR(ДАННЫЕ!$F$1)=YEAR(ДАННЫЕ!B1077),IF(AT1077&gt;0,"","40-?, вявлен в текущем году! "),"")&amp;IF(YEAR($F$1)=YEAR(W1077),IF(X1077+Y1077&gt;0,"","23-стоит, 24,25 - куда выбыл? "),"")&amp;IF(X1077+Y1077&gt;0,IF(YEAR($F$1)=YEAR(W1077),"","24+25&gt;0? 23 - когда выбыл? "),"")&amp;IF(BA1077&lt;BB1077,"47&gt;=48; ","")&amp;IF(BA1077&lt;BC1077,"47&gt;=49; ","")&amp;IF(BA1077&lt;BD1077,"47&gt;=50; ","")&amp;IF(BE1077&gt;0,IF(BF1077&gt;0,IF(AU1077&gt;AV1077,"","41 и 42 - ? (51 и 52 &gt; 0);"),"51 &gt; 0 52 - ?;"),"")&amp;IF(AU1077&gt;0,IF(AV1077&gt;AU1077,"41&gt;42;","")&amp;IF(BE1077&gt;0,"","41&gt;0 51-?;"),"")&amp;IF(BF1077&gt;0,IF(BE1077&gt;0,"","52&gt;0 51-?;"),"")&amp;IF(AW1077&gt;=AX1077,"","43&gt;44;")&amp;IF(CA1077&gt;0,IF(AW1077&gt;0,"","71 &gt; 0 43-?;"),"")</f>
        <v/>
      </c>
    </row>
    <row r="1078" spans="1:93" ht="12" x14ac:dyDescent="0.2">
      <c r="A1078" s="45"/>
      <c r="B1078" s="46"/>
      <c r="C1078" s="121"/>
      <c r="D1078" s="121"/>
      <c r="E1078" s="336"/>
      <c r="F1078" s="122"/>
      <c r="G1078" s="46"/>
      <c r="H1078" s="45"/>
      <c r="I1078" s="45"/>
      <c r="J1078" s="45"/>
      <c r="K1078" s="45"/>
      <c r="L1078" s="45"/>
      <c r="M1078" s="46"/>
      <c r="N1078" s="46"/>
      <c r="O1078" s="48"/>
      <c r="P1078" s="48"/>
      <c r="Q1078" s="46"/>
      <c r="R1078" s="48"/>
      <c r="S1078" s="48"/>
      <c r="T1078" s="48"/>
      <c r="U1078" s="48"/>
      <c r="V1078" s="48"/>
      <c r="W1078" s="46"/>
      <c r="X1078" s="48"/>
      <c r="Y1078" s="48"/>
      <c r="Z1078" s="157"/>
      <c r="AA1078" s="47"/>
      <c r="AB1078" s="97"/>
      <c r="AC1078" s="49"/>
      <c r="AD1078" s="49"/>
      <c r="AE1078" s="49"/>
      <c r="AF1078" s="49"/>
      <c r="AG1078" s="49"/>
      <c r="AH1078" s="47"/>
      <c r="AI1078" s="47"/>
      <c r="AJ1078" s="47"/>
      <c r="AK1078" s="190"/>
      <c r="AL1078" s="190"/>
      <c r="AM1078" s="190"/>
      <c r="AN1078" s="190"/>
      <c r="AO1078" s="190"/>
      <c r="AP1078" s="151"/>
      <c r="AQ1078" s="322"/>
      <c r="AR1078" s="322"/>
      <c r="AS1078" s="322"/>
      <c r="AT1078" s="47"/>
      <c r="AU1078" s="47"/>
      <c r="AV1078" s="47"/>
      <c r="AW1078" s="47"/>
      <c r="AX1078" s="322"/>
      <c r="AY1078" s="98"/>
      <c r="AZ1078" s="98"/>
      <c r="BA1078" s="47"/>
      <c r="BB1078" s="47"/>
      <c r="BC1078" s="47"/>
      <c r="BD1078" s="47"/>
      <c r="BE1078" s="97"/>
      <c r="BF1078" s="49"/>
      <c r="BG1078" s="239"/>
      <c r="BH1078" s="342"/>
      <c r="BI1078" s="49"/>
      <c r="BJ1078" s="49"/>
      <c r="BK1078" s="49"/>
      <c r="BL1078" s="49"/>
      <c r="BM1078" s="49"/>
      <c r="BN1078" s="47"/>
      <c r="BO1078" s="49"/>
      <c r="BP1078" s="49"/>
      <c r="BQ1078" s="49"/>
      <c r="BR1078" s="323"/>
      <c r="BS1078" s="323"/>
      <c r="BT1078" s="323"/>
      <c r="BU1078" s="49"/>
      <c r="BV1078" s="49"/>
      <c r="BW1078" s="97"/>
      <c r="BX1078" s="97"/>
      <c r="BY1078" s="97"/>
      <c r="BZ1078" s="97"/>
      <c r="CA1078" s="49"/>
      <c r="CB1078" s="49"/>
      <c r="CC1078" s="49"/>
      <c r="CD1078" s="49"/>
      <c r="CE1078" s="49"/>
      <c r="CF1078" s="49"/>
      <c r="CG1078" s="49"/>
      <c r="CH1078" s="49"/>
      <c r="CI1078" s="97"/>
      <c r="CJ1078" s="97"/>
      <c r="CK1078" s="97"/>
      <c r="CL1078" s="97"/>
      <c r="CM1078" s="335"/>
      <c r="CN1078" s="337"/>
      <c r="CO1078" s="315" t="str">
        <f>IF(Формулы!R1078&gt;V1078,"22-?,Дата 14 - Прибыл из УФСИН; ","")&amp;IF(Формулы!Q1078&gt;Y1078,"25-?,Дата 13 - Выбыл в УФСИН;","")&amp;IF(YEAR(ДАННЫЕ!$F$1)=YEAR(ДАННЫЕ!B1078),IF(AT1078&gt;0,"","40-?, вявлен в текущем году! "),"")&amp;IF(YEAR($F$1)=YEAR(W1078),IF(X1078+Y1078&gt;0,"","23-стоит, 24,25 - куда выбыл? "),"")&amp;IF(X1078+Y1078&gt;0,IF(YEAR($F$1)=YEAR(W1078),"","24+25&gt;0? 23 - когда выбыл? "),"")&amp;IF(BA1078&lt;BB1078,"47&gt;=48; ","")&amp;IF(BA1078&lt;BC1078,"47&gt;=49; ","")&amp;IF(BA1078&lt;BD1078,"47&gt;=50; ","")&amp;IF(BE1078&gt;0,IF(BF1078&gt;0,IF(AU1078&gt;AV1078,"","41 и 42 - ? (51 и 52 &gt; 0);"),"51 &gt; 0 52 - ?;"),"")&amp;IF(AU1078&gt;0,IF(AV1078&gt;AU1078,"41&gt;42;","")&amp;IF(BE1078&gt;0,"","41&gt;0 51-?;"),"")&amp;IF(BF1078&gt;0,IF(BE1078&gt;0,"","52&gt;0 51-?;"),"")&amp;IF(AW1078&gt;=AX1078,"","43&gt;44;")&amp;IF(CA1078&gt;0,IF(AW1078&gt;0,"","71 &gt; 0 43-?;"),"")</f>
        <v/>
      </c>
    </row>
    <row r="1079" spans="1:93" ht="12" x14ac:dyDescent="0.2">
      <c r="A1079" s="45"/>
      <c r="B1079" s="46"/>
      <c r="C1079" s="121"/>
      <c r="D1079" s="121"/>
      <c r="E1079" s="336"/>
      <c r="F1079" s="122"/>
      <c r="G1079" s="46"/>
      <c r="H1079" s="45"/>
      <c r="I1079" s="45"/>
      <c r="J1079" s="45"/>
      <c r="K1079" s="45"/>
      <c r="L1079" s="45"/>
      <c r="M1079" s="46"/>
      <c r="N1079" s="46"/>
      <c r="O1079" s="48"/>
      <c r="P1079" s="48"/>
      <c r="Q1079" s="46"/>
      <c r="R1079" s="48"/>
      <c r="S1079" s="48"/>
      <c r="T1079" s="48"/>
      <c r="U1079" s="48"/>
      <c r="V1079" s="48"/>
      <c r="W1079" s="46"/>
      <c r="X1079" s="48"/>
      <c r="Y1079" s="48"/>
      <c r="Z1079" s="157"/>
      <c r="AA1079" s="47"/>
      <c r="AB1079" s="97"/>
      <c r="AC1079" s="49"/>
      <c r="AD1079" s="49"/>
      <c r="AE1079" s="49"/>
      <c r="AF1079" s="49"/>
      <c r="AG1079" s="49"/>
      <c r="AH1079" s="47"/>
      <c r="AI1079" s="47"/>
      <c r="AJ1079" s="47"/>
      <c r="AK1079" s="190"/>
      <c r="AL1079" s="190"/>
      <c r="AM1079" s="190"/>
      <c r="AN1079" s="190"/>
      <c r="AO1079" s="190"/>
      <c r="AP1079" s="151"/>
      <c r="AQ1079" s="322"/>
      <c r="AR1079" s="322"/>
      <c r="AS1079" s="322"/>
      <c r="AT1079" s="47"/>
      <c r="AU1079" s="47"/>
      <c r="AV1079" s="47"/>
      <c r="AW1079" s="47"/>
      <c r="AX1079" s="322"/>
      <c r="AY1079" s="98"/>
      <c r="AZ1079" s="98"/>
      <c r="BA1079" s="47"/>
      <c r="BB1079" s="47"/>
      <c r="BC1079" s="47"/>
      <c r="BD1079" s="47"/>
      <c r="BE1079" s="97"/>
      <c r="BF1079" s="49"/>
      <c r="BG1079" s="239"/>
      <c r="BH1079" s="342"/>
      <c r="BI1079" s="49"/>
      <c r="BJ1079" s="49"/>
      <c r="BK1079" s="49"/>
      <c r="BL1079" s="49"/>
      <c r="BM1079" s="49"/>
      <c r="BN1079" s="47"/>
      <c r="BO1079" s="49"/>
      <c r="BP1079" s="49"/>
      <c r="BQ1079" s="49"/>
      <c r="BR1079" s="323"/>
      <c r="BS1079" s="323"/>
      <c r="BT1079" s="323"/>
      <c r="BU1079" s="49"/>
      <c r="BV1079" s="49"/>
      <c r="BW1079" s="97"/>
      <c r="BX1079" s="97"/>
      <c r="BY1079" s="97"/>
      <c r="BZ1079" s="97"/>
      <c r="CA1079" s="49"/>
      <c r="CB1079" s="49"/>
      <c r="CC1079" s="49"/>
      <c r="CD1079" s="49"/>
      <c r="CE1079" s="49"/>
      <c r="CF1079" s="49"/>
      <c r="CG1079" s="49"/>
      <c r="CH1079" s="49"/>
      <c r="CI1079" s="97"/>
      <c r="CJ1079" s="97"/>
      <c r="CK1079" s="97"/>
      <c r="CL1079" s="97"/>
      <c r="CM1079" s="335"/>
      <c r="CN1079" s="337"/>
      <c r="CO1079" s="315" t="str">
        <f>IF(Формулы!R1079&gt;V1079,"22-?,Дата 14 - Прибыл из УФСИН; ","")&amp;IF(Формулы!Q1079&gt;Y1079,"25-?,Дата 13 - Выбыл в УФСИН;","")&amp;IF(YEAR(ДАННЫЕ!$F$1)=YEAR(ДАННЫЕ!B1079),IF(AT1079&gt;0,"","40-?, вявлен в текущем году! "),"")&amp;IF(YEAR($F$1)=YEAR(W1079),IF(X1079+Y1079&gt;0,"","23-стоит, 24,25 - куда выбыл? "),"")&amp;IF(X1079+Y1079&gt;0,IF(YEAR($F$1)=YEAR(W1079),"","24+25&gt;0? 23 - когда выбыл? "),"")&amp;IF(BA1079&lt;BB1079,"47&gt;=48; ","")&amp;IF(BA1079&lt;BC1079,"47&gt;=49; ","")&amp;IF(BA1079&lt;BD1079,"47&gt;=50; ","")&amp;IF(BE1079&gt;0,IF(BF1079&gt;0,IF(AU1079&gt;AV1079,"","41 и 42 - ? (51 и 52 &gt; 0);"),"51 &gt; 0 52 - ?;"),"")&amp;IF(AU1079&gt;0,IF(AV1079&gt;AU1079,"41&gt;42;","")&amp;IF(BE1079&gt;0,"","41&gt;0 51-?;"),"")&amp;IF(BF1079&gt;0,IF(BE1079&gt;0,"","52&gt;0 51-?;"),"")&amp;IF(AW1079&gt;=AX1079,"","43&gt;44;")&amp;IF(CA1079&gt;0,IF(AW1079&gt;0,"","71 &gt; 0 43-?;"),"")</f>
        <v/>
      </c>
    </row>
    <row r="1080" spans="1:93" ht="12" x14ac:dyDescent="0.2">
      <c r="A1080" s="45"/>
      <c r="B1080" s="46"/>
      <c r="C1080" s="121"/>
      <c r="D1080" s="121"/>
      <c r="E1080" s="336"/>
      <c r="F1080" s="122"/>
      <c r="G1080" s="46"/>
      <c r="H1080" s="45"/>
      <c r="I1080" s="45"/>
      <c r="J1080" s="45"/>
      <c r="K1080" s="45"/>
      <c r="L1080" s="45"/>
      <c r="M1080" s="46"/>
      <c r="N1080" s="46"/>
      <c r="O1080" s="48"/>
      <c r="P1080" s="48"/>
      <c r="Q1080" s="46"/>
      <c r="R1080" s="48"/>
      <c r="S1080" s="48"/>
      <c r="T1080" s="48"/>
      <c r="U1080" s="48"/>
      <c r="V1080" s="48"/>
      <c r="W1080" s="46"/>
      <c r="X1080" s="48"/>
      <c r="Y1080" s="48"/>
      <c r="Z1080" s="157"/>
      <c r="AA1080" s="47"/>
      <c r="AB1080" s="97"/>
      <c r="AC1080" s="49"/>
      <c r="AD1080" s="49"/>
      <c r="AE1080" s="49"/>
      <c r="AF1080" s="49"/>
      <c r="AG1080" s="49"/>
      <c r="AH1080" s="47"/>
      <c r="AI1080" s="47"/>
      <c r="AJ1080" s="47"/>
      <c r="AK1080" s="190"/>
      <c r="AL1080" s="190"/>
      <c r="AM1080" s="190"/>
      <c r="AN1080" s="190"/>
      <c r="AO1080" s="190"/>
      <c r="AP1080" s="151"/>
      <c r="AQ1080" s="322"/>
      <c r="AR1080" s="322"/>
      <c r="AS1080" s="322"/>
      <c r="AT1080" s="47"/>
      <c r="AU1080" s="47"/>
      <c r="AV1080" s="47"/>
      <c r="AW1080" s="47"/>
      <c r="AX1080" s="322"/>
      <c r="AY1080" s="98"/>
      <c r="AZ1080" s="98"/>
      <c r="BA1080" s="47"/>
      <c r="BB1080" s="47"/>
      <c r="BC1080" s="47"/>
      <c r="BD1080" s="47"/>
      <c r="BE1080" s="97"/>
      <c r="BF1080" s="49"/>
      <c r="BG1080" s="239"/>
      <c r="BH1080" s="342"/>
      <c r="BI1080" s="49"/>
      <c r="BJ1080" s="49"/>
      <c r="BK1080" s="49"/>
      <c r="BL1080" s="49"/>
      <c r="BM1080" s="49"/>
      <c r="BN1080" s="47"/>
      <c r="BO1080" s="49"/>
      <c r="BP1080" s="49"/>
      <c r="BQ1080" s="49"/>
      <c r="BR1080" s="323"/>
      <c r="BS1080" s="323"/>
      <c r="BT1080" s="323"/>
      <c r="BU1080" s="49"/>
      <c r="BV1080" s="49"/>
      <c r="BW1080" s="97"/>
      <c r="BX1080" s="97"/>
      <c r="BY1080" s="97"/>
      <c r="BZ1080" s="97"/>
      <c r="CA1080" s="49"/>
      <c r="CB1080" s="49"/>
      <c r="CC1080" s="49"/>
      <c r="CD1080" s="49"/>
      <c r="CE1080" s="49"/>
      <c r="CF1080" s="49"/>
      <c r="CG1080" s="49"/>
      <c r="CH1080" s="49"/>
      <c r="CI1080" s="97"/>
      <c r="CJ1080" s="97"/>
      <c r="CK1080" s="97"/>
      <c r="CL1080" s="97"/>
      <c r="CM1080" s="335"/>
      <c r="CN1080" s="337"/>
      <c r="CO1080" s="315" t="str">
        <f>IF(Формулы!R1080&gt;V1080,"22-?,Дата 14 - Прибыл из УФСИН; ","")&amp;IF(Формулы!Q1080&gt;Y1080,"25-?,Дата 13 - Выбыл в УФСИН;","")&amp;IF(YEAR(ДАННЫЕ!$F$1)=YEAR(ДАННЫЕ!B1080),IF(AT1080&gt;0,"","40-?, вявлен в текущем году! "),"")&amp;IF(YEAR($F$1)=YEAR(W1080),IF(X1080+Y1080&gt;0,"","23-стоит, 24,25 - куда выбыл? "),"")&amp;IF(X1080+Y1080&gt;0,IF(YEAR($F$1)=YEAR(W1080),"","24+25&gt;0? 23 - когда выбыл? "),"")&amp;IF(BA1080&lt;BB1080,"47&gt;=48; ","")&amp;IF(BA1080&lt;BC1080,"47&gt;=49; ","")&amp;IF(BA1080&lt;BD1080,"47&gt;=50; ","")&amp;IF(BE1080&gt;0,IF(BF1080&gt;0,IF(AU1080&gt;AV1080,"","41 и 42 - ? (51 и 52 &gt; 0);"),"51 &gt; 0 52 - ?;"),"")&amp;IF(AU1080&gt;0,IF(AV1080&gt;AU1080,"41&gt;42;","")&amp;IF(BE1080&gt;0,"","41&gt;0 51-?;"),"")&amp;IF(BF1080&gt;0,IF(BE1080&gt;0,"","52&gt;0 51-?;"),"")&amp;IF(AW1080&gt;=AX1080,"","43&gt;44;")&amp;IF(CA1080&gt;0,IF(AW1080&gt;0,"","71 &gt; 0 43-?;"),"")</f>
        <v/>
      </c>
    </row>
    <row r="1081" spans="1:93" ht="12" x14ac:dyDescent="0.2">
      <c r="A1081" s="45"/>
      <c r="B1081" s="46"/>
      <c r="C1081" s="121"/>
      <c r="D1081" s="121"/>
      <c r="E1081" s="336"/>
      <c r="F1081" s="122"/>
      <c r="G1081" s="46"/>
      <c r="H1081" s="45"/>
      <c r="I1081" s="45"/>
      <c r="J1081" s="45"/>
      <c r="K1081" s="45"/>
      <c r="L1081" s="45"/>
      <c r="M1081" s="46"/>
      <c r="N1081" s="46"/>
      <c r="O1081" s="48"/>
      <c r="P1081" s="48"/>
      <c r="Q1081" s="46"/>
      <c r="R1081" s="48"/>
      <c r="S1081" s="48"/>
      <c r="T1081" s="48"/>
      <c r="U1081" s="48"/>
      <c r="V1081" s="48"/>
      <c r="W1081" s="46"/>
      <c r="X1081" s="48"/>
      <c r="Y1081" s="48"/>
      <c r="Z1081" s="157"/>
      <c r="AA1081" s="47"/>
      <c r="AB1081" s="97"/>
      <c r="AC1081" s="49"/>
      <c r="AD1081" s="49"/>
      <c r="AE1081" s="49"/>
      <c r="AF1081" s="49"/>
      <c r="AG1081" s="49"/>
      <c r="AH1081" s="47"/>
      <c r="AI1081" s="47"/>
      <c r="AJ1081" s="47"/>
      <c r="AK1081" s="190"/>
      <c r="AL1081" s="190"/>
      <c r="AM1081" s="190"/>
      <c r="AN1081" s="190"/>
      <c r="AO1081" s="190"/>
      <c r="AP1081" s="151"/>
      <c r="AQ1081" s="322"/>
      <c r="AR1081" s="322"/>
      <c r="AS1081" s="322"/>
      <c r="AT1081" s="47"/>
      <c r="AU1081" s="47"/>
      <c r="AV1081" s="47"/>
      <c r="AW1081" s="47"/>
      <c r="AX1081" s="322"/>
      <c r="AY1081" s="98"/>
      <c r="AZ1081" s="98"/>
      <c r="BA1081" s="47"/>
      <c r="BB1081" s="47"/>
      <c r="BC1081" s="47"/>
      <c r="BD1081" s="47"/>
      <c r="BE1081" s="97"/>
      <c r="BF1081" s="49"/>
      <c r="BG1081" s="239"/>
      <c r="BH1081" s="342"/>
      <c r="BI1081" s="49"/>
      <c r="BJ1081" s="49"/>
      <c r="BK1081" s="49"/>
      <c r="BL1081" s="49"/>
      <c r="BM1081" s="49"/>
      <c r="BN1081" s="47"/>
      <c r="BO1081" s="49"/>
      <c r="BP1081" s="49"/>
      <c r="BQ1081" s="49"/>
      <c r="BR1081" s="323"/>
      <c r="BS1081" s="323"/>
      <c r="BT1081" s="323"/>
      <c r="BU1081" s="49"/>
      <c r="BV1081" s="49"/>
      <c r="BW1081" s="97"/>
      <c r="BX1081" s="97"/>
      <c r="BY1081" s="97"/>
      <c r="BZ1081" s="97"/>
      <c r="CA1081" s="49"/>
      <c r="CB1081" s="49"/>
      <c r="CC1081" s="49"/>
      <c r="CD1081" s="49"/>
      <c r="CE1081" s="49"/>
      <c r="CF1081" s="49"/>
      <c r="CG1081" s="49"/>
      <c r="CH1081" s="49"/>
      <c r="CI1081" s="97"/>
      <c r="CJ1081" s="97"/>
      <c r="CK1081" s="97"/>
      <c r="CL1081" s="97"/>
      <c r="CM1081" s="335"/>
      <c r="CN1081" s="337"/>
      <c r="CO1081" s="315" t="str">
        <f>IF(Формулы!R1081&gt;V1081,"22-?,Дата 14 - Прибыл из УФСИН; ","")&amp;IF(Формулы!Q1081&gt;Y1081,"25-?,Дата 13 - Выбыл в УФСИН;","")&amp;IF(YEAR(ДАННЫЕ!$F$1)=YEAR(ДАННЫЕ!B1081),IF(AT1081&gt;0,"","40-?, вявлен в текущем году! "),"")&amp;IF(YEAR($F$1)=YEAR(W1081),IF(X1081+Y1081&gt;0,"","23-стоит, 24,25 - куда выбыл? "),"")&amp;IF(X1081+Y1081&gt;0,IF(YEAR($F$1)=YEAR(W1081),"","24+25&gt;0? 23 - когда выбыл? "),"")&amp;IF(BA1081&lt;BB1081,"47&gt;=48; ","")&amp;IF(BA1081&lt;BC1081,"47&gt;=49; ","")&amp;IF(BA1081&lt;BD1081,"47&gt;=50; ","")&amp;IF(BE1081&gt;0,IF(BF1081&gt;0,IF(AU1081&gt;AV1081,"","41 и 42 - ? (51 и 52 &gt; 0);"),"51 &gt; 0 52 - ?;"),"")&amp;IF(AU1081&gt;0,IF(AV1081&gt;AU1081,"41&gt;42;","")&amp;IF(BE1081&gt;0,"","41&gt;0 51-?;"),"")&amp;IF(BF1081&gt;0,IF(BE1081&gt;0,"","52&gt;0 51-?;"),"")&amp;IF(AW1081&gt;=AX1081,"","43&gt;44;")&amp;IF(CA1081&gt;0,IF(AW1081&gt;0,"","71 &gt; 0 43-?;"),"")</f>
        <v/>
      </c>
    </row>
    <row r="1082" spans="1:93" ht="12" x14ac:dyDescent="0.2">
      <c r="A1082" s="45"/>
      <c r="B1082" s="46"/>
      <c r="C1082" s="121"/>
      <c r="D1082" s="121"/>
      <c r="E1082" s="336"/>
      <c r="F1082" s="122"/>
      <c r="G1082" s="46"/>
      <c r="H1082" s="45"/>
      <c r="I1082" s="45"/>
      <c r="J1082" s="45"/>
      <c r="K1082" s="45"/>
      <c r="L1082" s="45"/>
      <c r="M1082" s="46"/>
      <c r="N1082" s="46"/>
      <c r="O1082" s="48"/>
      <c r="P1082" s="48"/>
      <c r="Q1082" s="46"/>
      <c r="R1082" s="48"/>
      <c r="S1082" s="48"/>
      <c r="T1082" s="48"/>
      <c r="U1082" s="48"/>
      <c r="V1082" s="48"/>
      <c r="W1082" s="46"/>
      <c r="X1082" s="48"/>
      <c r="Y1082" s="48"/>
      <c r="Z1082" s="157"/>
      <c r="AA1082" s="47"/>
      <c r="AB1082" s="97"/>
      <c r="AC1082" s="49"/>
      <c r="AD1082" s="49"/>
      <c r="AE1082" s="49"/>
      <c r="AF1082" s="49"/>
      <c r="AG1082" s="49"/>
      <c r="AH1082" s="47"/>
      <c r="AI1082" s="47"/>
      <c r="AJ1082" s="47"/>
      <c r="AK1082" s="190"/>
      <c r="AL1082" s="190"/>
      <c r="AM1082" s="190"/>
      <c r="AN1082" s="190"/>
      <c r="AO1082" s="190"/>
      <c r="AP1082" s="151"/>
      <c r="AQ1082" s="322"/>
      <c r="AR1082" s="322"/>
      <c r="AS1082" s="322"/>
      <c r="AT1082" s="47"/>
      <c r="AU1082" s="47"/>
      <c r="AV1082" s="47"/>
      <c r="AW1082" s="47"/>
      <c r="AX1082" s="322"/>
      <c r="AY1082" s="98"/>
      <c r="AZ1082" s="98"/>
      <c r="BA1082" s="47"/>
      <c r="BB1082" s="47"/>
      <c r="BC1082" s="47"/>
      <c r="BD1082" s="47"/>
      <c r="BE1082" s="97"/>
      <c r="BF1082" s="49"/>
      <c r="BG1082" s="239"/>
      <c r="BH1082" s="342"/>
      <c r="BI1082" s="49"/>
      <c r="BJ1082" s="49"/>
      <c r="BK1082" s="49"/>
      <c r="BL1082" s="49"/>
      <c r="BM1082" s="49"/>
      <c r="BN1082" s="47"/>
      <c r="BO1082" s="49"/>
      <c r="BP1082" s="49"/>
      <c r="BQ1082" s="49"/>
      <c r="BR1082" s="323"/>
      <c r="BS1082" s="323"/>
      <c r="BT1082" s="323"/>
      <c r="BU1082" s="49"/>
      <c r="BV1082" s="49"/>
      <c r="BW1082" s="97"/>
      <c r="BX1082" s="97"/>
      <c r="BY1082" s="97"/>
      <c r="BZ1082" s="97"/>
      <c r="CA1082" s="49"/>
      <c r="CB1082" s="49"/>
      <c r="CC1082" s="49"/>
      <c r="CD1082" s="49"/>
      <c r="CE1082" s="49"/>
      <c r="CF1082" s="49"/>
      <c r="CG1082" s="49"/>
      <c r="CH1082" s="49"/>
      <c r="CI1082" s="97"/>
      <c r="CJ1082" s="97"/>
      <c r="CK1082" s="97"/>
      <c r="CL1082" s="97"/>
      <c r="CM1082" s="335"/>
      <c r="CN1082" s="337"/>
      <c r="CO1082" s="315" t="str">
        <f>IF(Формулы!R1082&gt;V1082,"22-?,Дата 14 - Прибыл из УФСИН; ","")&amp;IF(Формулы!Q1082&gt;Y1082,"25-?,Дата 13 - Выбыл в УФСИН;","")&amp;IF(YEAR(ДАННЫЕ!$F$1)=YEAR(ДАННЫЕ!B1082),IF(AT1082&gt;0,"","40-?, вявлен в текущем году! "),"")&amp;IF(YEAR($F$1)=YEAR(W1082),IF(X1082+Y1082&gt;0,"","23-стоит, 24,25 - куда выбыл? "),"")&amp;IF(X1082+Y1082&gt;0,IF(YEAR($F$1)=YEAR(W1082),"","24+25&gt;0? 23 - когда выбыл? "),"")&amp;IF(BA1082&lt;BB1082,"47&gt;=48; ","")&amp;IF(BA1082&lt;BC1082,"47&gt;=49; ","")&amp;IF(BA1082&lt;BD1082,"47&gt;=50; ","")&amp;IF(BE1082&gt;0,IF(BF1082&gt;0,IF(AU1082&gt;AV1082,"","41 и 42 - ? (51 и 52 &gt; 0);"),"51 &gt; 0 52 - ?;"),"")&amp;IF(AU1082&gt;0,IF(AV1082&gt;AU1082,"41&gt;42;","")&amp;IF(BE1082&gt;0,"","41&gt;0 51-?;"),"")&amp;IF(BF1082&gt;0,IF(BE1082&gt;0,"","52&gt;0 51-?;"),"")&amp;IF(AW1082&gt;=AX1082,"","43&gt;44;")&amp;IF(CA1082&gt;0,IF(AW1082&gt;0,"","71 &gt; 0 43-?;"),"")</f>
        <v/>
      </c>
    </row>
    <row r="1083" spans="1:93" ht="12" x14ac:dyDescent="0.2">
      <c r="A1083" s="45"/>
      <c r="B1083" s="46"/>
      <c r="C1083" s="121"/>
      <c r="D1083" s="121"/>
      <c r="E1083" s="336"/>
      <c r="F1083" s="122"/>
      <c r="G1083" s="46"/>
      <c r="H1083" s="45"/>
      <c r="I1083" s="45"/>
      <c r="J1083" s="45"/>
      <c r="K1083" s="45"/>
      <c r="L1083" s="45"/>
      <c r="M1083" s="46"/>
      <c r="N1083" s="46"/>
      <c r="O1083" s="48"/>
      <c r="P1083" s="48"/>
      <c r="Q1083" s="46"/>
      <c r="R1083" s="48"/>
      <c r="S1083" s="48"/>
      <c r="T1083" s="48"/>
      <c r="U1083" s="48"/>
      <c r="V1083" s="48"/>
      <c r="W1083" s="46"/>
      <c r="X1083" s="48"/>
      <c r="Y1083" s="48"/>
      <c r="Z1083" s="157"/>
      <c r="AA1083" s="47"/>
      <c r="AB1083" s="97"/>
      <c r="AC1083" s="49"/>
      <c r="AD1083" s="49"/>
      <c r="AE1083" s="49"/>
      <c r="AF1083" s="49"/>
      <c r="AG1083" s="49"/>
      <c r="AH1083" s="47"/>
      <c r="AI1083" s="47"/>
      <c r="AJ1083" s="47"/>
      <c r="AK1083" s="190"/>
      <c r="AL1083" s="190"/>
      <c r="AM1083" s="190"/>
      <c r="AN1083" s="190"/>
      <c r="AO1083" s="190"/>
      <c r="AP1083" s="151"/>
      <c r="AQ1083" s="322"/>
      <c r="AR1083" s="322"/>
      <c r="AS1083" s="322"/>
      <c r="AT1083" s="47"/>
      <c r="AU1083" s="47"/>
      <c r="AV1083" s="47"/>
      <c r="AW1083" s="47"/>
      <c r="AX1083" s="322"/>
      <c r="AY1083" s="98"/>
      <c r="AZ1083" s="98"/>
      <c r="BA1083" s="47"/>
      <c r="BB1083" s="47"/>
      <c r="BC1083" s="47"/>
      <c r="BD1083" s="47"/>
      <c r="BE1083" s="97"/>
      <c r="BF1083" s="49"/>
      <c r="BG1083" s="239"/>
      <c r="BH1083" s="342"/>
      <c r="BI1083" s="49"/>
      <c r="BJ1083" s="49"/>
      <c r="BK1083" s="49"/>
      <c r="BL1083" s="49"/>
      <c r="BM1083" s="49"/>
      <c r="BN1083" s="47"/>
      <c r="BO1083" s="49"/>
      <c r="BP1083" s="49"/>
      <c r="BQ1083" s="49"/>
      <c r="BR1083" s="323"/>
      <c r="BS1083" s="323"/>
      <c r="BT1083" s="323"/>
      <c r="BU1083" s="49"/>
      <c r="BV1083" s="49"/>
      <c r="BW1083" s="97"/>
      <c r="BX1083" s="97"/>
      <c r="BY1083" s="97"/>
      <c r="BZ1083" s="97"/>
      <c r="CA1083" s="49"/>
      <c r="CB1083" s="49"/>
      <c r="CC1083" s="49"/>
      <c r="CD1083" s="49"/>
      <c r="CE1083" s="49"/>
      <c r="CF1083" s="49"/>
      <c r="CG1083" s="49"/>
      <c r="CH1083" s="49"/>
      <c r="CI1083" s="97"/>
      <c r="CJ1083" s="97"/>
      <c r="CK1083" s="97"/>
      <c r="CL1083" s="97"/>
      <c r="CM1083" s="335"/>
      <c r="CN1083" s="337"/>
      <c r="CO1083" s="315" t="str">
        <f>IF(Формулы!R1083&gt;V1083,"22-?,Дата 14 - Прибыл из УФСИН; ","")&amp;IF(Формулы!Q1083&gt;Y1083,"25-?,Дата 13 - Выбыл в УФСИН;","")&amp;IF(YEAR(ДАННЫЕ!$F$1)=YEAR(ДАННЫЕ!B1083),IF(AT1083&gt;0,"","40-?, вявлен в текущем году! "),"")&amp;IF(YEAR($F$1)=YEAR(W1083),IF(X1083+Y1083&gt;0,"","23-стоит, 24,25 - куда выбыл? "),"")&amp;IF(X1083+Y1083&gt;0,IF(YEAR($F$1)=YEAR(W1083),"","24+25&gt;0? 23 - когда выбыл? "),"")&amp;IF(BA1083&lt;BB1083,"47&gt;=48; ","")&amp;IF(BA1083&lt;BC1083,"47&gt;=49; ","")&amp;IF(BA1083&lt;BD1083,"47&gt;=50; ","")&amp;IF(BE1083&gt;0,IF(BF1083&gt;0,IF(AU1083&gt;AV1083,"","41 и 42 - ? (51 и 52 &gt; 0);"),"51 &gt; 0 52 - ?;"),"")&amp;IF(AU1083&gt;0,IF(AV1083&gt;AU1083,"41&gt;42;","")&amp;IF(BE1083&gt;0,"","41&gt;0 51-?;"),"")&amp;IF(BF1083&gt;0,IF(BE1083&gt;0,"","52&gt;0 51-?;"),"")&amp;IF(AW1083&gt;=AX1083,"","43&gt;44;")&amp;IF(CA1083&gt;0,IF(AW1083&gt;0,"","71 &gt; 0 43-?;"),"")</f>
        <v/>
      </c>
    </row>
    <row r="1084" spans="1:93" ht="12" x14ac:dyDescent="0.2">
      <c r="A1084" s="45"/>
      <c r="B1084" s="46"/>
      <c r="C1084" s="121"/>
      <c r="D1084" s="121"/>
      <c r="E1084" s="336"/>
      <c r="F1084" s="122"/>
      <c r="G1084" s="46"/>
      <c r="H1084" s="45"/>
      <c r="I1084" s="45"/>
      <c r="J1084" s="45"/>
      <c r="K1084" s="45"/>
      <c r="L1084" s="45"/>
      <c r="M1084" s="46"/>
      <c r="N1084" s="46"/>
      <c r="O1084" s="48"/>
      <c r="P1084" s="48"/>
      <c r="Q1084" s="46"/>
      <c r="R1084" s="48"/>
      <c r="S1084" s="48"/>
      <c r="T1084" s="48"/>
      <c r="U1084" s="48"/>
      <c r="V1084" s="48"/>
      <c r="W1084" s="46"/>
      <c r="X1084" s="48"/>
      <c r="Y1084" s="48"/>
      <c r="Z1084" s="157"/>
      <c r="AA1084" s="47"/>
      <c r="AB1084" s="97"/>
      <c r="AC1084" s="49"/>
      <c r="AD1084" s="49"/>
      <c r="AE1084" s="49"/>
      <c r="AF1084" s="49"/>
      <c r="AG1084" s="49"/>
      <c r="AH1084" s="47"/>
      <c r="AI1084" s="47"/>
      <c r="AJ1084" s="47"/>
      <c r="AK1084" s="190"/>
      <c r="AL1084" s="190"/>
      <c r="AM1084" s="190"/>
      <c r="AN1084" s="190"/>
      <c r="AO1084" s="190"/>
      <c r="AP1084" s="151"/>
      <c r="AQ1084" s="322"/>
      <c r="AR1084" s="322"/>
      <c r="AS1084" s="322"/>
      <c r="AT1084" s="47"/>
      <c r="AU1084" s="47"/>
      <c r="AV1084" s="47"/>
      <c r="AW1084" s="47"/>
      <c r="AX1084" s="322"/>
      <c r="AY1084" s="98"/>
      <c r="AZ1084" s="98"/>
      <c r="BA1084" s="47"/>
      <c r="BB1084" s="47"/>
      <c r="BC1084" s="47"/>
      <c r="BD1084" s="47"/>
      <c r="BE1084" s="97"/>
      <c r="BF1084" s="49"/>
      <c r="BG1084" s="239"/>
      <c r="BH1084" s="342"/>
      <c r="BI1084" s="49"/>
      <c r="BJ1084" s="49"/>
      <c r="BK1084" s="49"/>
      <c r="BL1084" s="49"/>
      <c r="BM1084" s="49"/>
      <c r="BN1084" s="47"/>
      <c r="BO1084" s="49"/>
      <c r="BP1084" s="49"/>
      <c r="BQ1084" s="49"/>
      <c r="BR1084" s="323"/>
      <c r="BS1084" s="323"/>
      <c r="BT1084" s="323"/>
      <c r="BU1084" s="49"/>
      <c r="BV1084" s="49"/>
      <c r="BW1084" s="97"/>
      <c r="BX1084" s="97"/>
      <c r="BY1084" s="97"/>
      <c r="BZ1084" s="97"/>
      <c r="CA1084" s="49"/>
      <c r="CB1084" s="49"/>
      <c r="CC1084" s="49"/>
      <c r="CD1084" s="49"/>
      <c r="CE1084" s="49"/>
      <c r="CF1084" s="49"/>
      <c r="CG1084" s="49"/>
      <c r="CH1084" s="49"/>
      <c r="CI1084" s="97"/>
      <c r="CJ1084" s="97"/>
      <c r="CK1084" s="97"/>
      <c r="CL1084" s="97"/>
      <c r="CM1084" s="335"/>
      <c r="CN1084" s="337"/>
      <c r="CO1084" s="315" t="str">
        <f>IF(Формулы!R1084&gt;V1084,"22-?,Дата 14 - Прибыл из УФСИН; ","")&amp;IF(Формулы!Q1084&gt;Y1084,"25-?,Дата 13 - Выбыл в УФСИН;","")&amp;IF(YEAR(ДАННЫЕ!$F$1)=YEAR(ДАННЫЕ!B1084),IF(AT1084&gt;0,"","40-?, вявлен в текущем году! "),"")&amp;IF(YEAR($F$1)=YEAR(W1084),IF(X1084+Y1084&gt;0,"","23-стоит, 24,25 - куда выбыл? "),"")&amp;IF(X1084+Y1084&gt;0,IF(YEAR($F$1)=YEAR(W1084),"","24+25&gt;0? 23 - когда выбыл? "),"")&amp;IF(BA1084&lt;BB1084,"47&gt;=48; ","")&amp;IF(BA1084&lt;BC1084,"47&gt;=49; ","")&amp;IF(BA1084&lt;BD1084,"47&gt;=50; ","")&amp;IF(BE1084&gt;0,IF(BF1084&gt;0,IF(AU1084&gt;AV1084,"","41 и 42 - ? (51 и 52 &gt; 0);"),"51 &gt; 0 52 - ?;"),"")&amp;IF(AU1084&gt;0,IF(AV1084&gt;AU1084,"41&gt;42;","")&amp;IF(BE1084&gt;0,"","41&gt;0 51-?;"),"")&amp;IF(BF1084&gt;0,IF(BE1084&gt;0,"","52&gt;0 51-?;"),"")&amp;IF(AW1084&gt;=AX1084,"","43&gt;44;")&amp;IF(CA1084&gt;0,IF(AW1084&gt;0,"","71 &gt; 0 43-?;"),"")</f>
        <v/>
      </c>
    </row>
    <row r="1085" spans="1:93" ht="12" x14ac:dyDescent="0.2">
      <c r="A1085" s="45"/>
      <c r="B1085" s="46"/>
      <c r="C1085" s="121"/>
      <c r="D1085" s="121"/>
      <c r="E1085" s="336"/>
      <c r="F1085" s="122"/>
      <c r="G1085" s="46"/>
      <c r="H1085" s="45"/>
      <c r="I1085" s="45"/>
      <c r="J1085" s="45"/>
      <c r="K1085" s="45"/>
      <c r="L1085" s="45"/>
      <c r="M1085" s="46"/>
      <c r="N1085" s="46"/>
      <c r="O1085" s="48"/>
      <c r="P1085" s="48"/>
      <c r="Q1085" s="46"/>
      <c r="R1085" s="48"/>
      <c r="S1085" s="48"/>
      <c r="T1085" s="48"/>
      <c r="U1085" s="48"/>
      <c r="V1085" s="48"/>
      <c r="W1085" s="46"/>
      <c r="X1085" s="48"/>
      <c r="Y1085" s="48"/>
      <c r="Z1085" s="157"/>
      <c r="AA1085" s="47"/>
      <c r="AB1085" s="97"/>
      <c r="AC1085" s="49"/>
      <c r="AD1085" s="49"/>
      <c r="AE1085" s="49"/>
      <c r="AF1085" s="49"/>
      <c r="AG1085" s="49"/>
      <c r="AH1085" s="47"/>
      <c r="AI1085" s="47"/>
      <c r="AJ1085" s="47"/>
      <c r="AK1085" s="190"/>
      <c r="AL1085" s="190"/>
      <c r="AM1085" s="190"/>
      <c r="AN1085" s="190"/>
      <c r="AO1085" s="190"/>
      <c r="AP1085" s="151"/>
      <c r="AQ1085" s="322"/>
      <c r="AR1085" s="322"/>
      <c r="AS1085" s="322"/>
      <c r="AT1085" s="47"/>
      <c r="AU1085" s="47"/>
      <c r="AV1085" s="47"/>
      <c r="AW1085" s="47"/>
      <c r="AX1085" s="322"/>
      <c r="AY1085" s="98"/>
      <c r="AZ1085" s="98"/>
      <c r="BA1085" s="47"/>
      <c r="BB1085" s="47"/>
      <c r="BC1085" s="47"/>
      <c r="BD1085" s="47"/>
      <c r="BE1085" s="97"/>
      <c r="BF1085" s="49"/>
      <c r="BG1085" s="239"/>
      <c r="BH1085" s="342"/>
      <c r="BI1085" s="49"/>
      <c r="BJ1085" s="49"/>
      <c r="BK1085" s="49"/>
      <c r="BL1085" s="49"/>
      <c r="BM1085" s="49"/>
      <c r="BN1085" s="47"/>
      <c r="BO1085" s="49"/>
      <c r="BP1085" s="49"/>
      <c r="BQ1085" s="49"/>
      <c r="BR1085" s="323"/>
      <c r="BS1085" s="323"/>
      <c r="BT1085" s="323"/>
      <c r="BU1085" s="49"/>
      <c r="BV1085" s="49"/>
      <c r="BW1085" s="97"/>
      <c r="BX1085" s="97"/>
      <c r="BY1085" s="97"/>
      <c r="BZ1085" s="97"/>
      <c r="CA1085" s="49"/>
      <c r="CB1085" s="49"/>
      <c r="CC1085" s="49"/>
      <c r="CD1085" s="49"/>
      <c r="CE1085" s="49"/>
      <c r="CF1085" s="49"/>
      <c r="CG1085" s="49"/>
      <c r="CH1085" s="49"/>
      <c r="CI1085" s="97"/>
      <c r="CJ1085" s="97"/>
      <c r="CK1085" s="97"/>
      <c r="CL1085" s="97"/>
      <c r="CM1085" s="335"/>
      <c r="CN1085" s="337"/>
      <c r="CO1085" s="315" t="str">
        <f>IF(Формулы!R1085&gt;V1085,"22-?,Дата 14 - Прибыл из УФСИН; ","")&amp;IF(Формулы!Q1085&gt;Y1085,"25-?,Дата 13 - Выбыл в УФСИН;","")&amp;IF(YEAR(ДАННЫЕ!$F$1)=YEAR(ДАННЫЕ!B1085),IF(AT1085&gt;0,"","40-?, вявлен в текущем году! "),"")&amp;IF(YEAR($F$1)=YEAR(W1085),IF(X1085+Y1085&gt;0,"","23-стоит, 24,25 - куда выбыл? "),"")&amp;IF(X1085+Y1085&gt;0,IF(YEAR($F$1)=YEAR(W1085),"","24+25&gt;0? 23 - когда выбыл? "),"")&amp;IF(BA1085&lt;BB1085,"47&gt;=48; ","")&amp;IF(BA1085&lt;BC1085,"47&gt;=49; ","")&amp;IF(BA1085&lt;BD1085,"47&gt;=50; ","")&amp;IF(BE1085&gt;0,IF(BF1085&gt;0,IF(AU1085&gt;AV1085,"","41 и 42 - ? (51 и 52 &gt; 0);"),"51 &gt; 0 52 - ?;"),"")&amp;IF(AU1085&gt;0,IF(AV1085&gt;AU1085,"41&gt;42;","")&amp;IF(BE1085&gt;0,"","41&gt;0 51-?;"),"")&amp;IF(BF1085&gt;0,IF(BE1085&gt;0,"","52&gt;0 51-?;"),"")&amp;IF(AW1085&gt;=AX1085,"","43&gt;44;")&amp;IF(CA1085&gt;0,IF(AW1085&gt;0,"","71 &gt; 0 43-?;"),"")</f>
        <v/>
      </c>
    </row>
    <row r="1086" spans="1:93" ht="12" x14ac:dyDescent="0.2">
      <c r="A1086" s="45"/>
      <c r="B1086" s="46"/>
      <c r="C1086" s="121"/>
      <c r="D1086" s="121"/>
      <c r="E1086" s="336"/>
      <c r="F1086" s="122"/>
      <c r="G1086" s="46"/>
      <c r="H1086" s="45"/>
      <c r="I1086" s="45"/>
      <c r="J1086" s="45"/>
      <c r="K1086" s="45"/>
      <c r="L1086" s="45"/>
      <c r="M1086" s="46"/>
      <c r="N1086" s="46"/>
      <c r="O1086" s="48"/>
      <c r="P1086" s="48"/>
      <c r="Q1086" s="46"/>
      <c r="R1086" s="48"/>
      <c r="S1086" s="48"/>
      <c r="T1086" s="48"/>
      <c r="U1086" s="48"/>
      <c r="V1086" s="48"/>
      <c r="W1086" s="46"/>
      <c r="X1086" s="48"/>
      <c r="Y1086" s="48"/>
      <c r="Z1086" s="157"/>
      <c r="AA1086" s="47"/>
      <c r="AB1086" s="97"/>
      <c r="AC1086" s="49"/>
      <c r="AD1086" s="49"/>
      <c r="AE1086" s="49"/>
      <c r="AF1086" s="49"/>
      <c r="AG1086" s="49"/>
      <c r="AH1086" s="47"/>
      <c r="AI1086" s="47"/>
      <c r="AJ1086" s="47"/>
      <c r="AK1086" s="190"/>
      <c r="AL1086" s="190"/>
      <c r="AM1086" s="190"/>
      <c r="AN1086" s="190"/>
      <c r="AO1086" s="190"/>
      <c r="AP1086" s="151"/>
      <c r="AQ1086" s="322"/>
      <c r="AR1086" s="322"/>
      <c r="AS1086" s="322"/>
      <c r="AT1086" s="47"/>
      <c r="AU1086" s="47"/>
      <c r="AV1086" s="47"/>
      <c r="AW1086" s="47"/>
      <c r="AX1086" s="322"/>
      <c r="AY1086" s="98"/>
      <c r="AZ1086" s="98"/>
      <c r="BA1086" s="47"/>
      <c r="BB1086" s="47"/>
      <c r="BC1086" s="47"/>
      <c r="BD1086" s="47"/>
      <c r="BE1086" s="97"/>
      <c r="BF1086" s="49"/>
      <c r="BG1086" s="239"/>
      <c r="BH1086" s="342"/>
      <c r="BI1086" s="49"/>
      <c r="BJ1086" s="49"/>
      <c r="BK1086" s="49"/>
      <c r="BL1086" s="49"/>
      <c r="BM1086" s="49"/>
      <c r="BN1086" s="47"/>
      <c r="BO1086" s="49"/>
      <c r="BP1086" s="49"/>
      <c r="BQ1086" s="49"/>
      <c r="BR1086" s="323"/>
      <c r="BS1086" s="323"/>
      <c r="BT1086" s="323"/>
      <c r="BU1086" s="49"/>
      <c r="BV1086" s="49"/>
      <c r="BW1086" s="97"/>
      <c r="BX1086" s="97"/>
      <c r="BY1086" s="97"/>
      <c r="BZ1086" s="97"/>
      <c r="CA1086" s="49"/>
      <c r="CB1086" s="49"/>
      <c r="CC1086" s="49"/>
      <c r="CD1086" s="49"/>
      <c r="CE1086" s="49"/>
      <c r="CF1086" s="49"/>
      <c r="CG1086" s="49"/>
      <c r="CH1086" s="49"/>
      <c r="CI1086" s="97"/>
      <c r="CJ1086" s="97"/>
      <c r="CK1086" s="97"/>
      <c r="CL1086" s="97"/>
      <c r="CM1086" s="335"/>
      <c r="CN1086" s="337"/>
      <c r="CO1086" s="315" t="str">
        <f>IF(Формулы!R1086&gt;V1086,"22-?,Дата 14 - Прибыл из УФСИН; ","")&amp;IF(Формулы!Q1086&gt;Y1086,"25-?,Дата 13 - Выбыл в УФСИН;","")&amp;IF(YEAR(ДАННЫЕ!$F$1)=YEAR(ДАННЫЕ!B1086),IF(AT1086&gt;0,"","40-?, вявлен в текущем году! "),"")&amp;IF(YEAR($F$1)=YEAR(W1086),IF(X1086+Y1086&gt;0,"","23-стоит, 24,25 - куда выбыл? "),"")&amp;IF(X1086+Y1086&gt;0,IF(YEAR($F$1)=YEAR(W1086),"","24+25&gt;0? 23 - когда выбыл? "),"")&amp;IF(BA1086&lt;BB1086,"47&gt;=48; ","")&amp;IF(BA1086&lt;BC1086,"47&gt;=49; ","")&amp;IF(BA1086&lt;BD1086,"47&gt;=50; ","")&amp;IF(BE1086&gt;0,IF(BF1086&gt;0,IF(AU1086&gt;AV1086,"","41 и 42 - ? (51 и 52 &gt; 0);"),"51 &gt; 0 52 - ?;"),"")&amp;IF(AU1086&gt;0,IF(AV1086&gt;AU1086,"41&gt;42;","")&amp;IF(BE1086&gt;0,"","41&gt;0 51-?;"),"")&amp;IF(BF1086&gt;0,IF(BE1086&gt;0,"","52&gt;0 51-?;"),"")&amp;IF(AW1086&gt;=AX1086,"","43&gt;44;")&amp;IF(CA1086&gt;0,IF(AW1086&gt;0,"","71 &gt; 0 43-?;"),"")</f>
        <v/>
      </c>
    </row>
    <row r="1087" spans="1:93" ht="12" x14ac:dyDescent="0.2">
      <c r="A1087" s="45"/>
      <c r="B1087" s="46"/>
      <c r="C1087" s="121"/>
      <c r="D1087" s="121"/>
      <c r="E1087" s="336"/>
      <c r="F1087" s="122"/>
      <c r="G1087" s="46"/>
      <c r="H1087" s="45"/>
      <c r="I1087" s="45"/>
      <c r="J1087" s="45"/>
      <c r="K1087" s="45"/>
      <c r="L1087" s="45"/>
      <c r="M1087" s="46"/>
      <c r="N1087" s="46"/>
      <c r="O1087" s="48"/>
      <c r="P1087" s="48"/>
      <c r="Q1087" s="46"/>
      <c r="R1087" s="48"/>
      <c r="S1087" s="48"/>
      <c r="T1087" s="48"/>
      <c r="U1087" s="48"/>
      <c r="V1087" s="48"/>
      <c r="W1087" s="46"/>
      <c r="X1087" s="48"/>
      <c r="Y1087" s="48"/>
      <c r="Z1087" s="157"/>
      <c r="AA1087" s="47"/>
      <c r="AB1087" s="97"/>
      <c r="AC1087" s="49"/>
      <c r="AD1087" s="49"/>
      <c r="AE1087" s="49"/>
      <c r="AF1087" s="49"/>
      <c r="AG1087" s="49"/>
      <c r="AH1087" s="47"/>
      <c r="AI1087" s="47"/>
      <c r="AJ1087" s="47"/>
      <c r="AK1087" s="190"/>
      <c r="AL1087" s="190"/>
      <c r="AM1087" s="190"/>
      <c r="AN1087" s="190"/>
      <c r="AO1087" s="190"/>
      <c r="AP1087" s="151"/>
      <c r="AQ1087" s="322"/>
      <c r="AR1087" s="322"/>
      <c r="AS1087" s="322"/>
      <c r="AT1087" s="47"/>
      <c r="AU1087" s="47"/>
      <c r="AV1087" s="47"/>
      <c r="AW1087" s="47"/>
      <c r="AX1087" s="322"/>
      <c r="AY1087" s="98"/>
      <c r="AZ1087" s="98"/>
      <c r="BA1087" s="47"/>
      <c r="BB1087" s="47"/>
      <c r="BC1087" s="47"/>
      <c r="BD1087" s="47"/>
      <c r="BE1087" s="97"/>
      <c r="BF1087" s="49"/>
      <c r="BG1087" s="239"/>
      <c r="BH1087" s="342"/>
      <c r="BI1087" s="49"/>
      <c r="BJ1087" s="49"/>
      <c r="BK1087" s="49"/>
      <c r="BL1087" s="49"/>
      <c r="BM1087" s="49"/>
      <c r="BN1087" s="47"/>
      <c r="BO1087" s="49"/>
      <c r="BP1087" s="49"/>
      <c r="BQ1087" s="49"/>
      <c r="BR1087" s="323"/>
      <c r="BS1087" s="323"/>
      <c r="BT1087" s="323"/>
      <c r="BU1087" s="49"/>
      <c r="BV1087" s="49"/>
      <c r="BW1087" s="97"/>
      <c r="BX1087" s="97"/>
      <c r="BY1087" s="97"/>
      <c r="BZ1087" s="97"/>
      <c r="CA1087" s="49"/>
      <c r="CB1087" s="49"/>
      <c r="CC1087" s="49"/>
      <c r="CD1087" s="49"/>
      <c r="CE1087" s="49"/>
      <c r="CF1087" s="49"/>
      <c r="CG1087" s="49"/>
      <c r="CH1087" s="49"/>
      <c r="CI1087" s="97"/>
      <c r="CJ1087" s="97"/>
      <c r="CK1087" s="97"/>
      <c r="CL1087" s="97"/>
      <c r="CM1087" s="335"/>
      <c r="CN1087" s="337"/>
      <c r="CO1087" s="315" t="str">
        <f>IF(Формулы!R1087&gt;V1087,"22-?,Дата 14 - Прибыл из УФСИН; ","")&amp;IF(Формулы!Q1087&gt;Y1087,"25-?,Дата 13 - Выбыл в УФСИН;","")&amp;IF(YEAR(ДАННЫЕ!$F$1)=YEAR(ДАННЫЕ!B1087),IF(AT1087&gt;0,"","40-?, вявлен в текущем году! "),"")&amp;IF(YEAR($F$1)=YEAR(W1087),IF(X1087+Y1087&gt;0,"","23-стоит, 24,25 - куда выбыл? "),"")&amp;IF(X1087+Y1087&gt;0,IF(YEAR($F$1)=YEAR(W1087),"","24+25&gt;0? 23 - когда выбыл? "),"")&amp;IF(BA1087&lt;BB1087,"47&gt;=48; ","")&amp;IF(BA1087&lt;BC1087,"47&gt;=49; ","")&amp;IF(BA1087&lt;BD1087,"47&gt;=50; ","")&amp;IF(BE1087&gt;0,IF(BF1087&gt;0,IF(AU1087&gt;AV1087,"","41 и 42 - ? (51 и 52 &gt; 0);"),"51 &gt; 0 52 - ?;"),"")&amp;IF(AU1087&gt;0,IF(AV1087&gt;AU1087,"41&gt;42;","")&amp;IF(BE1087&gt;0,"","41&gt;0 51-?;"),"")&amp;IF(BF1087&gt;0,IF(BE1087&gt;0,"","52&gt;0 51-?;"),"")&amp;IF(AW1087&gt;=AX1087,"","43&gt;44;")&amp;IF(CA1087&gt;0,IF(AW1087&gt;0,"","71 &gt; 0 43-?;"),"")</f>
        <v/>
      </c>
    </row>
    <row r="1088" spans="1:93" ht="12" x14ac:dyDescent="0.2">
      <c r="A1088" s="45"/>
      <c r="B1088" s="46"/>
      <c r="C1088" s="121"/>
      <c r="D1088" s="121"/>
      <c r="E1088" s="336"/>
      <c r="F1088" s="122"/>
      <c r="G1088" s="46"/>
      <c r="H1088" s="45"/>
      <c r="I1088" s="45"/>
      <c r="J1088" s="45"/>
      <c r="K1088" s="45"/>
      <c r="L1088" s="45"/>
      <c r="M1088" s="46"/>
      <c r="N1088" s="46"/>
      <c r="O1088" s="48"/>
      <c r="P1088" s="48"/>
      <c r="Q1088" s="46"/>
      <c r="R1088" s="48"/>
      <c r="S1088" s="48"/>
      <c r="T1088" s="48"/>
      <c r="U1088" s="48"/>
      <c r="V1088" s="48"/>
      <c r="W1088" s="46"/>
      <c r="X1088" s="48"/>
      <c r="Y1088" s="48"/>
      <c r="Z1088" s="157"/>
      <c r="AA1088" s="47"/>
      <c r="AB1088" s="97"/>
      <c r="AC1088" s="49"/>
      <c r="AD1088" s="49"/>
      <c r="AE1088" s="49"/>
      <c r="AF1088" s="49"/>
      <c r="AG1088" s="49"/>
      <c r="AH1088" s="47"/>
      <c r="AI1088" s="47"/>
      <c r="AJ1088" s="47"/>
      <c r="AK1088" s="190"/>
      <c r="AL1088" s="190"/>
      <c r="AM1088" s="190"/>
      <c r="AN1088" s="190"/>
      <c r="AO1088" s="190"/>
      <c r="AP1088" s="151"/>
      <c r="AQ1088" s="322"/>
      <c r="AR1088" s="322"/>
      <c r="AS1088" s="322"/>
      <c r="AT1088" s="47"/>
      <c r="AU1088" s="47"/>
      <c r="AV1088" s="47"/>
      <c r="AW1088" s="47"/>
      <c r="AX1088" s="322"/>
      <c r="AY1088" s="98"/>
      <c r="AZ1088" s="98"/>
      <c r="BA1088" s="47"/>
      <c r="BB1088" s="47"/>
      <c r="BC1088" s="47"/>
      <c r="BD1088" s="47"/>
      <c r="BE1088" s="97"/>
      <c r="BF1088" s="49"/>
      <c r="BG1088" s="239"/>
      <c r="BH1088" s="342"/>
      <c r="BI1088" s="49"/>
      <c r="BJ1088" s="49"/>
      <c r="BK1088" s="49"/>
      <c r="BL1088" s="49"/>
      <c r="BM1088" s="49"/>
      <c r="BN1088" s="47"/>
      <c r="BO1088" s="49"/>
      <c r="BP1088" s="49"/>
      <c r="BQ1088" s="49"/>
      <c r="BR1088" s="323"/>
      <c r="BS1088" s="323"/>
      <c r="BT1088" s="323"/>
      <c r="BU1088" s="49"/>
      <c r="BV1088" s="49"/>
      <c r="BW1088" s="97"/>
      <c r="BX1088" s="97"/>
      <c r="BY1088" s="97"/>
      <c r="BZ1088" s="97"/>
      <c r="CA1088" s="49"/>
      <c r="CB1088" s="49"/>
      <c r="CC1088" s="49"/>
      <c r="CD1088" s="49"/>
      <c r="CE1088" s="49"/>
      <c r="CF1088" s="49"/>
      <c r="CG1088" s="49"/>
      <c r="CH1088" s="49"/>
      <c r="CI1088" s="97"/>
      <c r="CJ1088" s="97"/>
      <c r="CK1088" s="97"/>
      <c r="CL1088" s="97"/>
      <c r="CM1088" s="335"/>
      <c r="CN1088" s="337"/>
      <c r="CO1088" s="315" t="str">
        <f>IF(Формулы!R1088&gt;V1088,"22-?,Дата 14 - Прибыл из УФСИН; ","")&amp;IF(Формулы!Q1088&gt;Y1088,"25-?,Дата 13 - Выбыл в УФСИН;","")&amp;IF(YEAR(ДАННЫЕ!$F$1)=YEAR(ДАННЫЕ!B1088),IF(AT1088&gt;0,"","40-?, вявлен в текущем году! "),"")&amp;IF(YEAR($F$1)=YEAR(W1088),IF(X1088+Y1088&gt;0,"","23-стоит, 24,25 - куда выбыл? "),"")&amp;IF(X1088+Y1088&gt;0,IF(YEAR($F$1)=YEAR(W1088),"","24+25&gt;0? 23 - когда выбыл? "),"")&amp;IF(BA1088&lt;BB1088,"47&gt;=48; ","")&amp;IF(BA1088&lt;BC1088,"47&gt;=49; ","")&amp;IF(BA1088&lt;BD1088,"47&gt;=50; ","")&amp;IF(BE1088&gt;0,IF(BF1088&gt;0,IF(AU1088&gt;AV1088,"","41 и 42 - ? (51 и 52 &gt; 0);"),"51 &gt; 0 52 - ?;"),"")&amp;IF(AU1088&gt;0,IF(AV1088&gt;AU1088,"41&gt;42;","")&amp;IF(BE1088&gt;0,"","41&gt;0 51-?;"),"")&amp;IF(BF1088&gt;0,IF(BE1088&gt;0,"","52&gt;0 51-?;"),"")&amp;IF(AW1088&gt;=AX1088,"","43&gt;44;")&amp;IF(CA1088&gt;0,IF(AW1088&gt;0,"","71 &gt; 0 43-?;"),"")</f>
        <v/>
      </c>
    </row>
    <row r="1089" spans="1:93" ht="12" x14ac:dyDescent="0.2">
      <c r="A1089" s="45"/>
      <c r="B1089" s="46"/>
      <c r="C1089" s="121"/>
      <c r="D1089" s="121"/>
      <c r="E1089" s="336"/>
      <c r="F1089" s="122"/>
      <c r="G1089" s="46"/>
      <c r="H1089" s="45"/>
      <c r="I1089" s="45"/>
      <c r="J1089" s="45"/>
      <c r="K1089" s="45"/>
      <c r="L1089" s="45"/>
      <c r="M1089" s="46"/>
      <c r="N1089" s="46"/>
      <c r="O1089" s="48"/>
      <c r="P1089" s="48"/>
      <c r="Q1089" s="46"/>
      <c r="R1089" s="48"/>
      <c r="S1089" s="48"/>
      <c r="T1089" s="48"/>
      <c r="U1089" s="48"/>
      <c r="V1089" s="48"/>
      <c r="W1089" s="46"/>
      <c r="X1089" s="48"/>
      <c r="Y1089" s="48"/>
      <c r="Z1089" s="157"/>
      <c r="AA1089" s="47"/>
      <c r="AB1089" s="97"/>
      <c r="AC1089" s="49"/>
      <c r="AD1089" s="49"/>
      <c r="AE1089" s="49"/>
      <c r="AF1089" s="49"/>
      <c r="AG1089" s="49"/>
      <c r="AH1089" s="47"/>
      <c r="AI1089" s="47"/>
      <c r="AJ1089" s="47"/>
      <c r="AK1089" s="190"/>
      <c r="AL1089" s="190"/>
      <c r="AM1089" s="190"/>
      <c r="AN1089" s="190"/>
      <c r="AO1089" s="190"/>
      <c r="AP1089" s="151"/>
      <c r="AQ1089" s="322"/>
      <c r="AR1089" s="322"/>
      <c r="AS1089" s="322"/>
      <c r="AT1089" s="47"/>
      <c r="AU1089" s="47"/>
      <c r="AV1089" s="47"/>
      <c r="AW1089" s="47"/>
      <c r="AX1089" s="322"/>
      <c r="AY1089" s="98"/>
      <c r="AZ1089" s="98"/>
      <c r="BA1089" s="47"/>
      <c r="BB1089" s="47"/>
      <c r="BC1089" s="47"/>
      <c r="BD1089" s="47"/>
      <c r="BE1089" s="97"/>
      <c r="BF1089" s="49"/>
      <c r="BG1089" s="239"/>
      <c r="BH1089" s="342"/>
      <c r="BI1089" s="49"/>
      <c r="BJ1089" s="49"/>
      <c r="BK1089" s="49"/>
      <c r="BL1089" s="49"/>
      <c r="BM1089" s="49"/>
      <c r="BN1089" s="47"/>
      <c r="BO1089" s="49"/>
      <c r="BP1089" s="49"/>
      <c r="BQ1089" s="49"/>
      <c r="BR1089" s="323"/>
      <c r="BS1089" s="323"/>
      <c r="BT1089" s="323"/>
      <c r="BU1089" s="49"/>
      <c r="BV1089" s="49"/>
      <c r="BW1089" s="97"/>
      <c r="BX1089" s="97"/>
      <c r="BY1089" s="97"/>
      <c r="BZ1089" s="97"/>
      <c r="CA1089" s="49"/>
      <c r="CB1089" s="49"/>
      <c r="CC1089" s="49"/>
      <c r="CD1089" s="49"/>
      <c r="CE1089" s="49"/>
      <c r="CF1089" s="49"/>
      <c r="CG1089" s="49"/>
      <c r="CH1089" s="49"/>
      <c r="CI1089" s="97"/>
      <c r="CJ1089" s="97"/>
      <c r="CK1089" s="97"/>
      <c r="CL1089" s="97"/>
      <c r="CM1089" s="335"/>
      <c r="CN1089" s="337"/>
      <c r="CO1089" s="315" t="str">
        <f>IF(Формулы!R1089&gt;V1089,"22-?,Дата 14 - Прибыл из УФСИН; ","")&amp;IF(Формулы!Q1089&gt;Y1089,"25-?,Дата 13 - Выбыл в УФСИН;","")&amp;IF(YEAR(ДАННЫЕ!$F$1)=YEAR(ДАННЫЕ!B1089),IF(AT1089&gt;0,"","40-?, вявлен в текущем году! "),"")&amp;IF(YEAR($F$1)=YEAR(W1089),IF(X1089+Y1089&gt;0,"","23-стоит, 24,25 - куда выбыл? "),"")&amp;IF(X1089+Y1089&gt;0,IF(YEAR($F$1)=YEAR(W1089),"","24+25&gt;0? 23 - когда выбыл? "),"")&amp;IF(BA1089&lt;BB1089,"47&gt;=48; ","")&amp;IF(BA1089&lt;BC1089,"47&gt;=49; ","")&amp;IF(BA1089&lt;BD1089,"47&gt;=50; ","")&amp;IF(BE1089&gt;0,IF(BF1089&gt;0,IF(AU1089&gt;AV1089,"","41 и 42 - ? (51 и 52 &gt; 0);"),"51 &gt; 0 52 - ?;"),"")&amp;IF(AU1089&gt;0,IF(AV1089&gt;AU1089,"41&gt;42;","")&amp;IF(BE1089&gt;0,"","41&gt;0 51-?;"),"")&amp;IF(BF1089&gt;0,IF(BE1089&gt;0,"","52&gt;0 51-?;"),"")&amp;IF(AW1089&gt;=AX1089,"","43&gt;44;")&amp;IF(CA1089&gt;0,IF(AW1089&gt;0,"","71 &gt; 0 43-?;"),"")</f>
        <v/>
      </c>
    </row>
    <row r="1090" spans="1:93" ht="12" x14ac:dyDescent="0.2">
      <c r="A1090" s="45"/>
      <c r="B1090" s="46"/>
      <c r="C1090" s="121"/>
      <c r="D1090" s="121"/>
      <c r="E1090" s="336"/>
      <c r="F1090" s="122"/>
      <c r="G1090" s="46"/>
      <c r="H1090" s="45"/>
      <c r="I1090" s="45"/>
      <c r="J1090" s="45"/>
      <c r="K1090" s="45"/>
      <c r="L1090" s="45"/>
      <c r="M1090" s="46"/>
      <c r="N1090" s="46"/>
      <c r="O1090" s="48"/>
      <c r="P1090" s="48"/>
      <c r="Q1090" s="46"/>
      <c r="R1090" s="48"/>
      <c r="S1090" s="48"/>
      <c r="T1090" s="48"/>
      <c r="U1090" s="48"/>
      <c r="V1090" s="48"/>
      <c r="W1090" s="46"/>
      <c r="X1090" s="48"/>
      <c r="Y1090" s="48"/>
      <c r="Z1090" s="157"/>
      <c r="AA1090" s="47"/>
      <c r="AB1090" s="97"/>
      <c r="AC1090" s="49"/>
      <c r="AD1090" s="49"/>
      <c r="AE1090" s="49"/>
      <c r="AF1090" s="49"/>
      <c r="AG1090" s="49"/>
      <c r="AH1090" s="47"/>
      <c r="AI1090" s="47"/>
      <c r="AJ1090" s="47"/>
      <c r="AK1090" s="190"/>
      <c r="AL1090" s="190"/>
      <c r="AM1090" s="190"/>
      <c r="AN1090" s="190"/>
      <c r="AO1090" s="190"/>
      <c r="AP1090" s="151"/>
      <c r="AQ1090" s="322"/>
      <c r="AR1090" s="322"/>
      <c r="AS1090" s="322"/>
      <c r="AT1090" s="47"/>
      <c r="AU1090" s="47"/>
      <c r="AV1090" s="47"/>
      <c r="AW1090" s="47"/>
      <c r="AX1090" s="322"/>
      <c r="AY1090" s="98"/>
      <c r="AZ1090" s="98"/>
      <c r="BA1090" s="47"/>
      <c r="BB1090" s="47"/>
      <c r="BC1090" s="47"/>
      <c r="BD1090" s="47"/>
      <c r="BE1090" s="97"/>
      <c r="BF1090" s="49"/>
      <c r="BG1090" s="239"/>
      <c r="BH1090" s="342"/>
      <c r="BI1090" s="49"/>
      <c r="BJ1090" s="49"/>
      <c r="BK1090" s="49"/>
      <c r="BL1090" s="49"/>
      <c r="BM1090" s="49"/>
      <c r="BN1090" s="47"/>
      <c r="BO1090" s="49"/>
      <c r="BP1090" s="49"/>
      <c r="BQ1090" s="49"/>
      <c r="BR1090" s="323"/>
      <c r="BS1090" s="323"/>
      <c r="BT1090" s="323"/>
      <c r="BU1090" s="49"/>
      <c r="BV1090" s="49"/>
      <c r="BW1090" s="97"/>
      <c r="BX1090" s="97"/>
      <c r="BY1090" s="97"/>
      <c r="BZ1090" s="97"/>
      <c r="CA1090" s="49"/>
      <c r="CB1090" s="49"/>
      <c r="CC1090" s="49"/>
      <c r="CD1090" s="49"/>
      <c r="CE1090" s="49"/>
      <c r="CF1090" s="49"/>
      <c r="CG1090" s="49"/>
      <c r="CH1090" s="49"/>
      <c r="CI1090" s="97"/>
      <c r="CJ1090" s="97"/>
      <c r="CK1090" s="97"/>
      <c r="CL1090" s="97"/>
      <c r="CM1090" s="335"/>
      <c r="CN1090" s="337"/>
      <c r="CO1090" s="315" t="str">
        <f>IF(Формулы!R1090&gt;V1090,"22-?,Дата 14 - Прибыл из УФСИН; ","")&amp;IF(Формулы!Q1090&gt;Y1090,"25-?,Дата 13 - Выбыл в УФСИН;","")&amp;IF(YEAR(ДАННЫЕ!$F$1)=YEAR(ДАННЫЕ!B1090),IF(AT1090&gt;0,"","40-?, вявлен в текущем году! "),"")&amp;IF(YEAR($F$1)=YEAR(W1090),IF(X1090+Y1090&gt;0,"","23-стоит, 24,25 - куда выбыл? "),"")&amp;IF(X1090+Y1090&gt;0,IF(YEAR($F$1)=YEAR(W1090),"","24+25&gt;0? 23 - когда выбыл? "),"")&amp;IF(BA1090&lt;BB1090,"47&gt;=48; ","")&amp;IF(BA1090&lt;BC1090,"47&gt;=49; ","")&amp;IF(BA1090&lt;BD1090,"47&gt;=50; ","")&amp;IF(BE1090&gt;0,IF(BF1090&gt;0,IF(AU1090&gt;AV1090,"","41 и 42 - ? (51 и 52 &gt; 0);"),"51 &gt; 0 52 - ?;"),"")&amp;IF(AU1090&gt;0,IF(AV1090&gt;AU1090,"41&gt;42;","")&amp;IF(BE1090&gt;0,"","41&gt;0 51-?;"),"")&amp;IF(BF1090&gt;0,IF(BE1090&gt;0,"","52&gt;0 51-?;"),"")&amp;IF(AW1090&gt;=AX1090,"","43&gt;44;")&amp;IF(CA1090&gt;0,IF(AW1090&gt;0,"","71 &gt; 0 43-?;"),"")</f>
        <v/>
      </c>
    </row>
    <row r="1091" spans="1:93" ht="12" x14ac:dyDescent="0.2">
      <c r="A1091" s="45"/>
      <c r="B1091" s="46"/>
      <c r="C1091" s="121"/>
      <c r="D1091" s="121"/>
      <c r="E1091" s="336"/>
      <c r="F1091" s="122"/>
      <c r="G1091" s="46"/>
      <c r="H1091" s="45"/>
      <c r="I1091" s="45"/>
      <c r="J1091" s="45"/>
      <c r="K1091" s="45"/>
      <c r="L1091" s="45"/>
      <c r="M1091" s="46"/>
      <c r="N1091" s="46"/>
      <c r="O1091" s="48"/>
      <c r="P1091" s="48"/>
      <c r="Q1091" s="46"/>
      <c r="R1091" s="48"/>
      <c r="S1091" s="48"/>
      <c r="T1091" s="48"/>
      <c r="U1091" s="48"/>
      <c r="V1091" s="48"/>
      <c r="W1091" s="46"/>
      <c r="X1091" s="48"/>
      <c r="Y1091" s="48"/>
      <c r="Z1091" s="157"/>
      <c r="AA1091" s="47"/>
      <c r="AB1091" s="97"/>
      <c r="AC1091" s="49"/>
      <c r="AD1091" s="49"/>
      <c r="AE1091" s="49"/>
      <c r="AF1091" s="49"/>
      <c r="AG1091" s="49"/>
      <c r="AH1091" s="47"/>
      <c r="AI1091" s="47"/>
      <c r="AJ1091" s="47"/>
      <c r="AK1091" s="190"/>
      <c r="AL1091" s="190"/>
      <c r="AM1091" s="190"/>
      <c r="AN1091" s="190"/>
      <c r="AO1091" s="190"/>
      <c r="AP1091" s="151"/>
      <c r="AQ1091" s="322"/>
      <c r="AR1091" s="322"/>
      <c r="AS1091" s="322"/>
      <c r="AT1091" s="47"/>
      <c r="AU1091" s="47"/>
      <c r="AV1091" s="47"/>
      <c r="AW1091" s="47"/>
      <c r="AX1091" s="322"/>
      <c r="AY1091" s="98"/>
      <c r="AZ1091" s="98"/>
      <c r="BA1091" s="47"/>
      <c r="BB1091" s="47"/>
      <c r="BC1091" s="47"/>
      <c r="BD1091" s="47"/>
      <c r="BE1091" s="97"/>
      <c r="BF1091" s="49"/>
      <c r="BG1091" s="239"/>
      <c r="BH1091" s="342"/>
      <c r="BI1091" s="49"/>
      <c r="BJ1091" s="49"/>
      <c r="BK1091" s="49"/>
      <c r="BL1091" s="49"/>
      <c r="BM1091" s="49"/>
      <c r="BN1091" s="47"/>
      <c r="BO1091" s="49"/>
      <c r="BP1091" s="49"/>
      <c r="BQ1091" s="49"/>
      <c r="BR1091" s="323"/>
      <c r="BS1091" s="323"/>
      <c r="BT1091" s="323"/>
      <c r="BU1091" s="49"/>
      <c r="BV1091" s="49"/>
      <c r="BW1091" s="97"/>
      <c r="BX1091" s="97"/>
      <c r="BY1091" s="97"/>
      <c r="BZ1091" s="97"/>
      <c r="CA1091" s="49"/>
      <c r="CB1091" s="49"/>
      <c r="CC1091" s="49"/>
      <c r="CD1091" s="49"/>
      <c r="CE1091" s="49"/>
      <c r="CF1091" s="49"/>
      <c r="CG1091" s="49"/>
      <c r="CH1091" s="49"/>
      <c r="CI1091" s="97"/>
      <c r="CJ1091" s="97"/>
      <c r="CK1091" s="97"/>
      <c r="CL1091" s="97"/>
      <c r="CM1091" s="335"/>
      <c r="CN1091" s="337"/>
      <c r="CO1091" s="315" t="str">
        <f>IF(Формулы!R1091&gt;V1091,"22-?,Дата 14 - Прибыл из УФСИН; ","")&amp;IF(Формулы!Q1091&gt;Y1091,"25-?,Дата 13 - Выбыл в УФСИН;","")&amp;IF(YEAR(ДАННЫЕ!$F$1)=YEAR(ДАННЫЕ!B1091),IF(AT1091&gt;0,"","40-?, вявлен в текущем году! "),"")&amp;IF(YEAR($F$1)=YEAR(W1091),IF(X1091+Y1091&gt;0,"","23-стоит, 24,25 - куда выбыл? "),"")&amp;IF(X1091+Y1091&gt;0,IF(YEAR($F$1)=YEAR(W1091),"","24+25&gt;0? 23 - когда выбыл? "),"")&amp;IF(BA1091&lt;BB1091,"47&gt;=48; ","")&amp;IF(BA1091&lt;BC1091,"47&gt;=49; ","")&amp;IF(BA1091&lt;BD1091,"47&gt;=50; ","")&amp;IF(BE1091&gt;0,IF(BF1091&gt;0,IF(AU1091&gt;AV1091,"","41 и 42 - ? (51 и 52 &gt; 0);"),"51 &gt; 0 52 - ?;"),"")&amp;IF(AU1091&gt;0,IF(AV1091&gt;AU1091,"41&gt;42;","")&amp;IF(BE1091&gt;0,"","41&gt;0 51-?;"),"")&amp;IF(BF1091&gt;0,IF(BE1091&gt;0,"","52&gt;0 51-?;"),"")&amp;IF(AW1091&gt;=AX1091,"","43&gt;44;")&amp;IF(CA1091&gt;0,IF(AW1091&gt;0,"","71 &gt; 0 43-?;"),"")</f>
        <v/>
      </c>
    </row>
    <row r="1092" spans="1:93" ht="12" x14ac:dyDescent="0.2">
      <c r="A1092" s="45"/>
      <c r="B1092" s="46"/>
      <c r="C1092" s="121"/>
      <c r="D1092" s="121"/>
      <c r="E1092" s="336"/>
      <c r="F1092" s="122"/>
      <c r="G1092" s="46"/>
      <c r="H1092" s="45"/>
      <c r="I1092" s="45"/>
      <c r="J1092" s="45"/>
      <c r="K1092" s="45"/>
      <c r="L1092" s="45"/>
      <c r="M1092" s="46"/>
      <c r="N1092" s="46"/>
      <c r="O1092" s="48"/>
      <c r="P1092" s="48"/>
      <c r="Q1092" s="46"/>
      <c r="R1092" s="48"/>
      <c r="S1092" s="48"/>
      <c r="T1092" s="48"/>
      <c r="U1092" s="48"/>
      <c r="V1092" s="48"/>
      <c r="W1092" s="46"/>
      <c r="X1092" s="48"/>
      <c r="Y1092" s="48"/>
      <c r="Z1092" s="157"/>
      <c r="AA1092" s="47"/>
      <c r="AB1092" s="97"/>
      <c r="AC1092" s="49"/>
      <c r="AD1092" s="49"/>
      <c r="AE1092" s="49"/>
      <c r="AF1092" s="49"/>
      <c r="AG1092" s="49"/>
      <c r="AH1092" s="47"/>
      <c r="AI1092" s="47"/>
      <c r="AJ1092" s="47"/>
      <c r="AK1092" s="190"/>
      <c r="AL1092" s="190"/>
      <c r="AM1092" s="190"/>
      <c r="AN1092" s="190"/>
      <c r="AO1092" s="190"/>
      <c r="AP1092" s="151"/>
      <c r="AQ1092" s="322"/>
      <c r="AR1092" s="322"/>
      <c r="AS1092" s="322"/>
      <c r="AT1092" s="47"/>
      <c r="AU1092" s="47"/>
      <c r="AV1092" s="47"/>
      <c r="AW1092" s="47"/>
      <c r="AX1092" s="322"/>
      <c r="AY1092" s="98"/>
      <c r="AZ1092" s="98"/>
      <c r="BA1092" s="47"/>
      <c r="BB1092" s="47"/>
      <c r="BC1092" s="47"/>
      <c r="BD1092" s="47"/>
      <c r="BE1092" s="97"/>
      <c r="BF1092" s="49"/>
      <c r="BG1092" s="239"/>
      <c r="BH1092" s="342"/>
      <c r="BI1092" s="49"/>
      <c r="BJ1092" s="49"/>
      <c r="BK1092" s="49"/>
      <c r="BL1092" s="49"/>
      <c r="BM1092" s="49"/>
      <c r="BN1092" s="47"/>
      <c r="BO1092" s="49"/>
      <c r="BP1092" s="49"/>
      <c r="BQ1092" s="49"/>
      <c r="BR1092" s="323"/>
      <c r="BS1092" s="323"/>
      <c r="BT1092" s="323"/>
      <c r="BU1092" s="49"/>
      <c r="BV1092" s="49"/>
      <c r="BW1092" s="97"/>
      <c r="BX1092" s="97"/>
      <c r="BY1092" s="97"/>
      <c r="BZ1092" s="97"/>
      <c r="CA1092" s="49"/>
      <c r="CB1092" s="49"/>
      <c r="CC1092" s="49"/>
      <c r="CD1092" s="49"/>
      <c r="CE1092" s="49"/>
      <c r="CF1092" s="49"/>
      <c r="CG1092" s="49"/>
      <c r="CH1092" s="49"/>
      <c r="CI1092" s="97"/>
      <c r="CJ1092" s="97"/>
      <c r="CK1092" s="97"/>
      <c r="CL1092" s="97"/>
      <c r="CM1092" s="335"/>
      <c r="CN1092" s="337"/>
      <c r="CO1092" s="315" t="str">
        <f>IF(Формулы!R1092&gt;V1092,"22-?,Дата 14 - Прибыл из УФСИН; ","")&amp;IF(Формулы!Q1092&gt;Y1092,"25-?,Дата 13 - Выбыл в УФСИН;","")&amp;IF(YEAR(ДАННЫЕ!$F$1)=YEAR(ДАННЫЕ!B1092),IF(AT1092&gt;0,"","40-?, вявлен в текущем году! "),"")&amp;IF(YEAR($F$1)=YEAR(W1092),IF(X1092+Y1092&gt;0,"","23-стоит, 24,25 - куда выбыл? "),"")&amp;IF(X1092+Y1092&gt;0,IF(YEAR($F$1)=YEAR(W1092),"","24+25&gt;0? 23 - когда выбыл? "),"")&amp;IF(BA1092&lt;BB1092,"47&gt;=48; ","")&amp;IF(BA1092&lt;BC1092,"47&gt;=49; ","")&amp;IF(BA1092&lt;BD1092,"47&gt;=50; ","")&amp;IF(BE1092&gt;0,IF(BF1092&gt;0,IF(AU1092&gt;AV1092,"","41 и 42 - ? (51 и 52 &gt; 0);"),"51 &gt; 0 52 - ?;"),"")&amp;IF(AU1092&gt;0,IF(AV1092&gt;AU1092,"41&gt;42;","")&amp;IF(BE1092&gt;0,"","41&gt;0 51-?;"),"")&amp;IF(BF1092&gt;0,IF(BE1092&gt;0,"","52&gt;0 51-?;"),"")&amp;IF(AW1092&gt;=AX1092,"","43&gt;44;")&amp;IF(CA1092&gt;0,IF(AW1092&gt;0,"","71 &gt; 0 43-?;"),"")</f>
        <v/>
      </c>
    </row>
    <row r="1093" spans="1:93" ht="12" x14ac:dyDescent="0.2">
      <c r="A1093" s="45"/>
      <c r="B1093" s="46"/>
      <c r="C1093" s="121"/>
      <c r="D1093" s="121"/>
      <c r="E1093" s="336"/>
      <c r="F1093" s="122"/>
      <c r="G1093" s="46"/>
      <c r="H1093" s="45"/>
      <c r="I1093" s="45"/>
      <c r="J1093" s="45"/>
      <c r="K1093" s="45"/>
      <c r="L1093" s="45"/>
      <c r="M1093" s="46"/>
      <c r="N1093" s="46"/>
      <c r="O1093" s="48"/>
      <c r="P1093" s="48"/>
      <c r="Q1093" s="46"/>
      <c r="R1093" s="48"/>
      <c r="S1093" s="48"/>
      <c r="T1093" s="48"/>
      <c r="U1093" s="48"/>
      <c r="V1093" s="48"/>
      <c r="W1093" s="46"/>
      <c r="X1093" s="48"/>
      <c r="Y1093" s="48"/>
      <c r="Z1093" s="157"/>
      <c r="AA1093" s="47"/>
      <c r="AB1093" s="97"/>
      <c r="AC1093" s="49"/>
      <c r="AD1093" s="49"/>
      <c r="AE1093" s="49"/>
      <c r="AF1093" s="49"/>
      <c r="AG1093" s="49"/>
      <c r="AH1093" s="47"/>
      <c r="AI1093" s="47"/>
      <c r="AJ1093" s="47"/>
      <c r="AK1093" s="190"/>
      <c r="AL1093" s="190"/>
      <c r="AM1093" s="190"/>
      <c r="AN1093" s="190"/>
      <c r="AO1093" s="190"/>
      <c r="AP1093" s="151"/>
      <c r="AQ1093" s="322"/>
      <c r="AR1093" s="322"/>
      <c r="AS1093" s="322"/>
      <c r="AT1093" s="47"/>
      <c r="AU1093" s="47"/>
      <c r="AV1093" s="47"/>
      <c r="AW1093" s="47"/>
      <c r="AX1093" s="322"/>
      <c r="AY1093" s="98"/>
      <c r="AZ1093" s="98"/>
      <c r="BA1093" s="47"/>
      <c r="BB1093" s="47"/>
      <c r="BC1093" s="47"/>
      <c r="BD1093" s="47"/>
      <c r="BE1093" s="97"/>
      <c r="BF1093" s="49"/>
      <c r="BG1093" s="239"/>
      <c r="BH1093" s="342"/>
      <c r="BI1093" s="49"/>
      <c r="BJ1093" s="49"/>
      <c r="BK1093" s="49"/>
      <c r="BL1093" s="49"/>
      <c r="BM1093" s="49"/>
      <c r="BN1093" s="47"/>
      <c r="BO1093" s="49"/>
      <c r="BP1093" s="49"/>
      <c r="BQ1093" s="49"/>
      <c r="BR1093" s="323"/>
      <c r="BS1093" s="323"/>
      <c r="BT1093" s="323"/>
      <c r="BU1093" s="49"/>
      <c r="BV1093" s="49"/>
      <c r="BW1093" s="97"/>
      <c r="BX1093" s="97"/>
      <c r="BY1093" s="97"/>
      <c r="BZ1093" s="97"/>
      <c r="CA1093" s="49"/>
      <c r="CB1093" s="49"/>
      <c r="CC1093" s="49"/>
      <c r="CD1093" s="49"/>
      <c r="CE1093" s="49"/>
      <c r="CF1093" s="49"/>
      <c r="CG1093" s="49"/>
      <c r="CH1093" s="49"/>
      <c r="CI1093" s="97"/>
      <c r="CJ1093" s="97"/>
      <c r="CK1093" s="97"/>
      <c r="CL1093" s="97"/>
      <c r="CM1093" s="335"/>
      <c r="CN1093" s="337"/>
      <c r="CO1093" s="315" t="str">
        <f>IF(Формулы!R1093&gt;V1093,"22-?,Дата 14 - Прибыл из УФСИН; ","")&amp;IF(Формулы!Q1093&gt;Y1093,"25-?,Дата 13 - Выбыл в УФСИН;","")&amp;IF(YEAR(ДАННЫЕ!$F$1)=YEAR(ДАННЫЕ!B1093),IF(AT1093&gt;0,"","40-?, вявлен в текущем году! "),"")&amp;IF(YEAR($F$1)=YEAR(W1093),IF(X1093+Y1093&gt;0,"","23-стоит, 24,25 - куда выбыл? "),"")&amp;IF(X1093+Y1093&gt;0,IF(YEAR($F$1)=YEAR(W1093),"","24+25&gt;0? 23 - когда выбыл? "),"")&amp;IF(BA1093&lt;BB1093,"47&gt;=48; ","")&amp;IF(BA1093&lt;BC1093,"47&gt;=49; ","")&amp;IF(BA1093&lt;BD1093,"47&gt;=50; ","")&amp;IF(BE1093&gt;0,IF(BF1093&gt;0,IF(AU1093&gt;AV1093,"","41 и 42 - ? (51 и 52 &gt; 0);"),"51 &gt; 0 52 - ?;"),"")&amp;IF(AU1093&gt;0,IF(AV1093&gt;AU1093,"41&gt;42;","")&amp;IF(BE1093&gt;0,"","41&gt;0 51-?;"),"")&amp;IF(BF1093&gt;0,IF(BE1093&gt;0,"","52&gt;0 51-?;"),"")&amp;IF(AW1093&gt;=AX1093,"","43&gt;44;")&amp;IF(CA1093&gt;0,IF(AW1093&gt;0,"","71 &gt; 0 43-?;"),"")</f>
        <v/>
      </c>
    </row>
    <row r="1094" spans="1:93" ht="12" x14ac:dyDescent="0.2">
      <c r="A1094" s="45"/>
      <c r="B1094" s="46"/>
      <c r="C1094" s="121"/>
      <c r="D1094" s="121"/>
      <c r="E1094" s="336"/>
      <c r="F1094" s="122"/>
      <c r="G1094" s="46"/>
      <c r="H1094" s="45"/>
      <c r="I1094" s="45"/>
      <c r="J1094" s="45"/>
      <c r="K1094" s="45"/>
      <c r="L1094" s="45"/>
      <c r="M1094" s="46"/>
      <c r="N1094" s="46"/>
      <c r="O1094" s="48"/>
      <c r="P1094" s="48"/>
      <c r="Q1094" s="46"/>
      <c r="R1094" s="48"/>
      <c r="S1094" s="48"/>
      <c r="T1094" s="48"/>
      <c r="U1094" s="48"/>
      <c r="V1094" s="48"/>
      <c r="W1094" s="46"/>
      <c r="X1094" s="48"/>
      <c r="Y1094" s="48"/>
      <c r="Z1094" s="157"/>
      <c r="AA1094" s="47"/>
      <c r="AB1094" s="97"/>
      <c r="AC1094" s="49"/>
      <c r="AD1094" s="49"/>
      <c r="AE1094" s="49"/>
      <c r="AF1094" s="49"/>
      <c r="AG1094" s="49"/>
      <c r="AH1094" s="47"/>
      <c r="AI1094" s="47"/>
      <c r="AJ1094" s="47"/>
      <c r="AK1094" s="190"/>
      <c r="AL1094" s="190"/>
      <c r="AM1094" s="190"/>
      <c r="AN1094" s="190"/>
      <c r="AO1094" s="190"/>
      <c r="AP1094" s="151"/>
      <c r="AQ1094" s="322"/>
      <c r="AR1094" s="322"/>
      <c r="AS1094" s="322"/>
      <c r="AT1094" s="47"/>
      <c r="AU1094" s="47"/>
      <c r="AV1094" s="47"/>
      <c r="AW1094" s="47"/>
      <c r="AX1094" s="322"/>
      <c r="AY1094" s="98"/>
      <c r="AZ1094" s="98"/>
      <c r="BA1094" s="47"/>
      <c r="BB1094" s="47"/>
      <c r="BC1094" s="47"/>
      <c r="BD1094" s="47"/>
      <c r="BE1094" s="97"/>
      <c r="BF1094" s="49"/>
      <c r="BG1094" s="239"/>
      <c r="BH1094" s="342"/>
      <c r="BI1094" s="49"/>
      <c r="BJ1094" s="49"/>
      <c r="BK1094" s="49"/>
      <c r="BL1094" s="49"/>
      <c r="BM1094" s="49"/>
      <c r="BN1094" s="47"/>
      <c r="BO1094" s="49"/>
      <c r="BP1094" s="49"/>
      <c r="BQ1094" s="49"/>
      <c r="BR1094" s="323"/>
      <c r="BS1094" s="323"/>
      <c r="BT1094" s="323"/>
      <c r="BU1094" s="49"/>
      <c r="BV1094" s="49"/>
      <c r="BW1094" s="97"/>
      <c r="BX1094" s="97"/>
      <c r="BY1094" s="97"/>
      <c r="BZ1094" s="97"/>
      <c r="CA1094" s="49"/>
      <c r="CB1094" s="49"/>
      <c r="CC1094" s="49"/>
      <c r="CD1094" s="49"/>
      <c r="CE1094" s="49"/>
      <c r="CF1094" s="49"/>
      <c r="CG1094" s="49"/>
      <c r="CH1094" s="49"/>
      <c r="CI1094" s="97"/>
      <c r="CJ1094" s="97"/>
      <c r="CK1094" s="97"/>
      <c r="CL1094" s="97"/>
      <c r="CM1094" s="335"/>
      <c r="CN1094" s="337"/>
      <c r="CO1094" s="315" t="str">
        <f>IF(Формулы!R1094&gt;V1094,"22-?,Дата 14 - Прибыл из УФСИН; ","")&amp;IF(Формулы!Q1094&gt;Y1094,"25-?,Дата 13 - Выбыл в УФСИН;","")&amp;IF(YEAR(ДАННЫЕ!$F$1)=YEAR(ДАННЫЕ!B1094),IF(AT1094&gt;0,"","40-?, вявлен в текущем году! "),"")&amp;IF(YEAR($F$1)=YEAR(W1094),IF(X1094+Y1094&gt;0,"","23-стоит, 24,25 - куда выбыл? "),"")&amp;IF(X1094+Y1094&gt;0,IF(YEAR($F$1)=YEAR(W1094),"","24+25&gt;0? 23 - когда выбыл? "),"")&amp;IF(BA1094&lt;BB1094,"47&gt;=48; ","")&amp;IF(BA1094&lt;BC1094,"47&gt;=49; ","")&amp;IF(BA1094&lt;BD1094,"47&gt;=50; ","")&amp;IF(BE1094&gt;0,IF(BF1094&gt;0,IF(AU1094&gt;AV1094,"","41 и 42 - ? (51 и 52 &gt; 0);"),"51 &gt; 0 52 - ?;"),"")&amp;IF(AU1094&gt;0,IF(AV1094&gt;AU1094,"41&gt;42;","")&amp;IF(BE1094&gt;0,"","41&gt;0 51-?;"),"")&amp;IF(BF1094&gt;0,IF(BE1094&gt;0,"","52&gt;0 51-?;"),"")&amp;IF(AW1094&gt;=AX1094,"","43&gt;44;")&amp;IF(CA1094&gt;0,IF(AW1094&gt;0,"","71 &gt; 0 43-?;"),"")</f>
        <v/>
      </c>
    </row>
    <row r="1095" spans="1:93" ht="12" x14ac:dyDescent="0.2">
      <c r="A1095" s="45"/>
      <c r="B1095" s="46"/>
      <c r="C1095" s="121"/>
      <c r="D1095" s="121"/>
      <c r="E1095" s="336"/>
      <c r="F1095" s="122"/>
      <c r="G1095" s="46"/>
      <c r="H1095" s="45"/>
      <c r="I1095" s="45"/>
      <c r="J1095" s="45"/>
      <c r="K1095" s="45"/>
      <c r="L1095" s="45"/>
      <c r="M1095" s="46"/>
      <c r="N1095" s="46"/>
      <c r="O1095" s="48"/>
      <c r="P1095" s="48"/>
      <c r="Q1095" s="46"/>
      <c r="R1095" s="48"/>
      <c r="S1095" s="48"/>
      <c r="T1095" s="48"/>
      <c r="U1095" s="48"/>
      <c r="V1095" s="48"/>
      <c r="W1095" s="46"/>
      <c r="X1095" s="48"/>
      <c r="Y1095" s="48"/>
      <c r="Z1095" s="157"/>
      <c r="AA1095" s="47"/>
      <c r="AB1095" s="97"/>
      <c r="AC1095" s="49"/>
      <c r="AD1095" s="49"/>
      <c r="AE1095" s="49"/>
      <c r="AF1095" s="49"/>
      <c r="AG1095" s="49"/>
      <c r="AH1095" s="47"/>
      <c r="AI1095" s="47"/>
      <c r="AJ1095" s="47"/>
      <c r="AK1095" s="190"/>
      <c r="AL1095" s="190"/>
      <c r="AM1095" s="190"/>
      <c r="AN1095" s="190"/>
      <c r="AO1095" s="190"/>
      <c r="AP1095" s="151"/>
      <c r="AQ1095" s="322"/>
      <c r="AR1095" s="322"/>
      <c r="AS1095" s="322"/>
      <c r="AT1095" s="47"/>
      <c r="AU1095" s="47"/>
      <c r="AV1095" s="47"/>
      <c r="AW1095" s="47"/>
      <c r="AX1095" s="322"/>
      <c r="AY1095" s="98"/>
      <c r="AZ1095" s="98"/>
      <c r="BA1095" s="47"/>
      <c r="BB1095" s="47"/>
      <c r="BC1095" s="47"/>
      <c r="BD1095" s="47"/>
      <c r="BE1095" s="97"/>
      <c r="BF1095" s="49"/>
      <c r="BG1095" s="239"/>
      <c r="BH1095" s="342"/>
      <c r="BI1095" s="49"/>
      <c r="BJ1095" s="49"/>
      <c r="BK1095" s="49"/>
      <c r="BL1095" s="49"/>
      <c r="BM1095" s="49"/>
      <c r="BN1095" s="47"/>
      <c r="BO1095" s="49"/>
      <c r="BP1095" s="49"/>
      <c r="BQ1095" s="49"/>
      <c r="BR1095" s="323"/>
      <c r="BS1095" s="323"/>
      <c r="BT1095" s="323"/>
      <c r="BU1095" s="49"/>
      <c r="BV1095" s="49"/>
      <c r="BW1095" s="97"/>
      <c r="BX1095" s="97"/>
      <c r="BY1095" s="97"/>
      <c r="BZ1095" s="97"/>
      <c r="CA1095" s="49"/>
      <c r="CB1095" s="49"/>
      <c r="CC1095" s="49"/>
      <c r="CD1095" s="49"/>
      <c r="CE1095" s="49"/>
      <c r="CF1095" s="49"/>
      <c r="CG1095" s="49"/>
      <c r="CH1095" s="49"/>
      <c r="CI1095" s="97"/>
      <c r="CJ1095" s="97"/>
      <c r="CK1095" s="97"/>
      <c r="CL1095" s="97"/>
      <c r="CM1095" s="335"/>
      <c r="CN1095" s="337"/>
      <c r="CO1095" s="315" t="str">
        <f>IF(Формулы!R1095&gt;V1095,"22-?,Дата 14 - Прибыл из УФСИН; ","")&amp;IF(Формулы!Q1095&gt;Y1095,"25-?,Дата 13 - Выбыл в УФСИН;","")&amp;IF(YEAR(ДАННЫЕ!$F$1)=YEAR(ДАННЫЕ!B1095),IF(AT1095&gt;0,"","40-?, вявлен в текущем году! "),"")&amp;IF(YEAR($F$1)=YEAR(W1095),IF(X1095+Y1095&gt;0,"","23-стоит, 24,25 - куда выбыл? "),"")&amp;IF(X1095+Y1095&gt;0,IF(YEAR($F$1)=YEAR(W1095),"","24+25&gt;0? 23 - когда выбыл? "),"")&amp;IF(BA1095&lt;BB1095,"47&gt;=48; ","")&amp;IF(BA1095&lt;BC1095,"47&gt;=49; ","")&amp;IF(BA1095&lt;BD1095,"47&gt;=50; ","")&amp;IF(BE1095&gt;0,IF(BF1095&gt;0,IF(AU1095&gt;AV1095,"","41 и 42 - ? (51 и 52 &gt; 0);"),"51 &gt; 0 52 - ?;"),"")&amp;IF(AU1095&gt;0,IF(AV1095&gt;AU1095,"41&gt;42;","")&amp;IF(BE1095&gt;0,"","41&gt;0 51-?;"),"")&amp;IF(BF1095&gt;0,IF(BE1095&gt;0,"","52&gt;0 51-?;"),"")&amp;IF(AW1095&gt;=AX1095,"","43&gt;44;")&amp;IF(CA1095&gt;0,IF(AW1095&gt;0,"","71 &gt; 0 43-?;"),"")</f>
        <v/>
      </c>
    </row>
    <row r="1096" spans="1:93" ht="12" x14ac:dyDescent="0.2">
      <c r="A1096" s="45"/>
      <c r="B1096" s="46"/>
      <c r="C1096" s="121"/>
      <c r="D1096" s="121"/>
      <c r="E1096" s="336"/>
      <c r="F1096" s="122"/>
      <c r="G1096" s="46"/>
      <c r="H1096" s="45"/>
      <c r="I1096" s="45"/>
      <c r="J1096" s="45"/>
      <c r="K1096" s="45"/>
      <c r="L1096" s="45"/>
      <c r="M1096" s="46"/>
      <c r="N1096" s="46"/>
      <c r="O1096" s="48"/>
      <c r="P1096" s="48"/>
      <c r="Q1096" s="46"/>
      <c r="R1096" s="48"/>
      <c r="S1096" s="48"/>
      <c r="T1096" s="48"/>
      <c r="U1096" s="48"/>
      <c r="V1096" s="48"/>
      <c r="W1096" s="46"/>
      <c r="X1096" s="48"/>
      <c r="Y1096" s="48"/>
      <c r="Z1096" s="157"/>
      <c r="AA1096" s="47"/>
      <c r="AB1096" s="97"/>
      <c r="AC1096" s="49"/>
      <c r="AD1096" s="49"/>
      <c r="AE1096" s="49"/>
      <c r="AF1096" s="49"/>
      <c r="AG1096" s="49"/>
      <c r="AH1096" s="47"/>
      <c r="AI1096" s="47"/>
      <c r="AJ1096" s="47"/>
      <c r="AK1096" s="190"/>
      <c r="AL1096" s="190"/>
      <c r="AM1096" s="190"/>
      <c r="AN1096" s="190"/>
      <c r="AO1096" s="190"/>
      <c r="AP1096" s="151"/>
      <c r="AQ1096" s="322"/>
      <c r="AR1096" s="322"/>
      <c r="AS1096" s="322"/>
      <c r="AT1096" s="47"/>
      <c r="AU1096" s="47"/>
      <c r="AV1096" s="47"/>
      <c r="AW1096" s="47"/>
      <c r="AX1096" s="322"/>
      <c r="AY1096" s="98"/>
      <c r="AZ1096" s="98"/>
      <c r="BA1096" s="47"/>
      <c r="BB1096" s="47"/>
      <c r="BC1096" s="47"/>
      <c r="BD1096" s="47"/>
      <c r="BE1096" s="97"/>
      <c r="BF1096" s="49"/>
      <c r="BG1096" s="239"/>
      <c r="BH1096" s="342"/>
      <c r="BI1096" s="49"/>
      <c r="BJ1096" s="49"/>
      <c r="BK1096" s="49"/>
      <c r="BL1096" s="49"/>
      <c r="BM1096" s="49"/>
      <c r="BN1096" s="47"/>
      <c r="BO1096" s="49"/>
      <c r="BP1096" s="49"/>
      <c r="BQ1096" s="49"/>
      <c r="BR1096" s="323"/>
      <c r="BS1096" s="323"/>
      <c r="BT1096" s="323"/>
      <c r="BU1096" s="49"/>
      <c r="BV1096" s="49"/>
      <c r="BW1096" s="97"/>
      <c r="BX1096" s="97"/>
      <c r="BY1096" s="97"/>
      <c r="BZ1096" s="97"/>
      <c r="CA1096" s="49"/>
      <c r="CB1096" s="49"/>
      <c r="CC1096" s="49"/>
      <c r="CD1096" s="49"/>
      <c r="CE1096" s="49"/>
      <c r="CF1096" s="49"/>
      <c r="CG1096" s="49"/>
      <c r="CH1096" s="49"/>
      <c r="CI1096" s="97"/>
      <c r="CJ1096" s="97"/>
      <c r="CK1096" s="97"/>
      <c r="CL1096" s="97"/>
      <c r="CM1096" s="335"/>
      <c r="CN1096" s="337"/>
      <c r="CO1096" s="315" t="str">
        <f>IF(Формулы!R1096&gt;V1096,"22-?,Дата 14 - Прибыл из УФСИН; ","")&amp;IF(Формулы!Q1096&gt;Y1096,"25-?,Дата 13 - Выбыл в УФСИН;","")&amp;IF(YEAR(ДАННЫЕ!$F$1)=YEAR(ДАННЫЕ!B1096),IF(AT1096&gt;0,"","40-?, вявлен в текущем году! "),"")&amp;IF(YEAR($F$1)=YEAR(W1096),IF(X1096+Y1096&gt;0,"","23-стоит, 24,25 - куда выбыл? "),"")&amp;IF(X1096+Y1096&gt;0,IF(YEAR($F$1)=YEAR(W1096),"","24+25&gt;0? 23 - когда выбыл? "),"")&amp;IF(BA1096&lt;BB1096,"47&gt;=48; ","")&amp;IF(BA1096&lt;BC1096,"47&gt;=49; ","")&amp;IF(BA1096&lt;BD1096,"47&gt;=50; ","")&amp;IF(BE1096&gt;0,IF(BF1096&gt;0,IF(AU1096&gt;AV1096,"","41 и 42 - ? (51 и 52 &gt; 0);"),"51 &gt; 0 52 - ?;"),"")&amp;IF(AU1096&gt;0,IF(AV1096&gt;AU1096,"41&gt;42;","")&amp;IF(BE1096&gt;0,"","41&gt;0 51-?;"),"")&amp;IF(BF1096&gt;0,IF(BE1096&gt;0,"","52&gt;0 51-?;"),"")&amp;IF(AW1096&gt;=AX1096,"","43&gt;44;")&amp;IF(CA1096&gt;0,IF(AW1096&gt;0,"","71 &gt; 0 43-?;"),"")</f>
        <v/>
      </c>
    </row>
    <row r="1097" spans="1:93" ht="12" x14ac:dyDescent="0.2">
      <c r="A1097" s="45"/>
      <c r="B1097" s="46"/>
      <c r="C1097" s="121"/>
      <c r="D1097" s="121"/>
      <c r="E1097" s="336"/>
      <c r="F1097" s="122"/>
      <c r="G1097" s="46"/>
      <c r="H1097" s="45"/>
      <c r="I1097" s="45"/>
      <c r="J1097" s="45"/>
      <c r="K1097" s="45"/>
      <c r="L1097" s="45"/>
      <c r="M1097" s="46"/>
      <c r="N1097" s="46"/>
      <c r="O1097" s="48"/>
      <c r="P1097" s="48"/>
      <c r="Q1097" s="46"/>
      <c r="R1097" s="48"/>
      <c r="S1097" s="48"/>
      <c r="T1097" s="48"/>
      <c r="U1097" s="48"/>
      <c r="V1097" s="48"/>
      <c r="W1097" s="46"/>
      <c r="X1097" s="48"/>
      <c r="Y1097" s="48"/>
      <c r="Z1097" s="157"/>
      <c r="AA1097" s="47"/>
      <c r="AB1097" s="97"/>
      <c r="AC1097" s="49"/>
      <c r="AD1097" s="49"/>
      <c r="AE1097" s="49"/>
      <c r="AF1097" s="49"/>
      <c r="AG1097" s="49"/>
      <c r="AH1097" s="47"/>
      <c r="AI1097" s="47"/>
      <c r="AJ1097" s="47"/>
      <c r="AK1097" s="190"/>
      <c r="AL1097" s="190"/>
      <c r="AM1097" s="190"/>
      <c r="AN1097" s="190"/>
      <c r="AO1097" s="190"/>
      <c r="AP1097" s="151"/>
      <c r="AQ1097" s="322"/>
      <c r="AR1097" s="322"/>
      <c r="AS1097" s="322"/>
      <c r="AT1097" s="47"/>
      <c r="AU1097" s="47"/>
      <c r="AV1097" s="47"/>
      <c r="AW1097" s="47"/>
      <c r="AX1097" s="322"/>
      <c r="AY1097" s="98"/>
      <c r="AZ1097" s="98"/>
      <c r="BA1097" s="47"/>
      <c r="BB1097" s="47"/>
      <c r="BC1097" s="47"/>
      <c r="BD1097" s="47"/>
      <c r="BE1097" s="97"/>
      <c r="BF1097" s="49"/>
      <c r="BG1097" s="239"/>
      <c r="BH1097" s="342"/>
      <c r="BI1097" s="49"/>
      <c r="BJ1097" s="49"/>
      <c r="BK1097" s="49"/>
      <c r="BL1097" s="49"/>
      <c r="BM1097" s="49"/>
      <c r="BN1097" s="47"/>
      <c r="BO1097" s="49"/>
      <c r="BP1097" s="49"/>
      <c r="BQ1097" s="49"/>
      <c r="BR1097" s="323"/>
      <c r="BS1097" s="323"/>
      <c r="BT1097" s="323"/>
      <c r="BU1097" s="49"/>
      <c r="BV1097" s="49"/>
      <c r="BW1097" s="97"/>
      <c r="BX1097" s="97"/>
      <c r="BY1097" s="97"/>
      <c r="BZ1097" s="97"/>
      <c r="CA1097" s="49"/>
      <c r="CB1097" s="49"/>
      <c r="CC1097" s="49"/>
      <c r="CD1097" s="49"/>
      <c r="CE1097" s="49"/>
      <c r="CF1097" s="49"/>
      <c r="CG1097" s="49"/>
      <c r="CH1097" s="49"/>
      <c r="CI1097" s="97"/>
      <c r="CJ1097" s="97"/>
      <c r="CK1097" s="97"/>
      <c r="CL1097" s="97"/>
      <c r="CM1097" s="335"/>
      <c r="CN1097" s="337"/>
      <c r="CO1097" s="315" t="str">
        <f>IF(Формулы!R1097&gt;V1097,"22-?,Дата 14 - Прибыл из УФСИН; ","")&amp;IF(Формулы!Q1097&gt;Y1097,"25-?,Дата 13 - Выбыл в УФСИН;","")&amp;IF(YEAR(ДАННЫЕ!$F$1)=YEAR(ДАННЫЕ!B1097),IF(AT1097&gt;0,"","40-?, вявлен в текущем году! "),"")&amp;IF(YEAR($F$1)=YEAR(W1097),IF(X1097+Y1097&gt;0,"","23-стоит, 24,25 - куда выбыл? "),"")&amp;IF(X1097+Y1097&gt;0,IF(YEAR($F$1)=YEAR(W1097),"","24+25&gt;0? 23 - когда выбыл? "),"")&amp;IF(BA1097&lt;BB1097,"47&gt;=48; ","")&amp;IF(BA1097&lt;BC1097,"47&gt;=49; ","")&amp;IF(BA1097&lt;BD1097,"47&gt;=50; ","")&amp;IF(BE1097&gt;0,IF(BF1097&gt;0,IF(AU1097&gt;AV1097,"","41 и 42 - ? (51 и 52 &gt; 0);"),"51 &gt; 0 52 - ?;"),"")&amp;IF(AU1097&gt;0,IF(AV1097&gt;AU1097,"41&gt;42;","")&amp;IF(BE1097&gt;0,"","41&gt;0 51-?;"),"")&amp;IF(BF1097&gt;0,IF(BE1097&gt;0,"","52&gt;0 51-?;"),"")&amp;IF(AW1097&gt;=AX1097,"","43&gt;44;")&amp;IF(CA1097&gt;0,IF(AW1097&gt;0,"","71 &gt; 0 43-?;"),"")</f>
        <v/>
      </c>
    </row>
    <row r="1098" spans="1:93" ht="12" x14ac:dyDescent="0.2">
      <c r="A1098" s="45"/>
      <c r="B1098" s="46"/>
      <c r="C1098" s="121"/>
      <c r="D1098" s="121"/>
      <c r="E1098" s="336"/>
      <c r="F1098" s="122"/>
      <c r="G1098" s="46"/>
      <c r="H1098" s="45"/>
      <c r="I1098" s="45"/>
      <c r="J1098" s="45"/>
      <c r="K1098" s="45"/>
      <c r="L1098" s="45"/>
      <c r="M1098" s="46"/>
      <c r="N1098" s="46"/>
      <c r="O1098" s="48"/>
      <c r="P1098" s="48"/>
      <c r="Q1098" s="46"/>
      <c r="R1098" s="48"/>
      <c r="S1098" s="48"/>
      <c r="T1098" s="48"/>
      <c r="U1098" s="48"/>
      <c r="V1098" s="48"/>
      <c r="W1098" s="46"/>
      <c r="X1098" s="48"/>
      <c r="Y1098" s="48"/>
      <c r="Z1098" s="157"/>
      <c r="AA1098" s="47"/>
      <c r="AB1098" s="97"/>
      <c r="AC1098" s="49"/>
      <c r="AD1098" s="49"/>
      <c r="AE1098" s="49"/>
      <c r="AF1098" s="49"/>
      <c r="AG1098" s="49"/>
      <c r="AH1098" s="47"/>
      <c r="AI1098" s="47"/>
      <c r="AJ1098" s="47"/>
      <c r="AK1098" s="190"/>
      <c r="AL1098" s="190"/>
      <c r="AM1098" s="190"/>
      <c r="AN1098" s="190"/>
      <c r="AO1098" s="190"/>
      <c r="AP1098" s="151"/>
      <c r="AQ1098" s="322"/>
      <c r="AR1098" s="322"/>
      <c r="AS1098" s="322"/>
      <c r="AT1098" s="47"/>
      <c r="AU1098" s="47"/>
      <c r="AV1098" s="47"/>
      <c r="AW1098" s="47"/>
      <c r="AX1098" s="322"/>
      <c r="AY1098" s="98"/>
      <c r="AZ1098" s="98"/>
      <c r="BA1098" s="47"/>
      <c r="BB1098" s="47"/>
      <c r="BC1098" s="47"/>
      <c r="BD1098" s="47"/>
      <c r="BE1098" s="97"/>
      <c r="BF1098" s="49"/>
      <c r="BG1098" s="239"/>
      <c r="BH1098" s="342"/>
      <c r="BI1098" s="49"/>
      <c r="BJ1098" s="49"/>
      <c r="BK1098" s="49"/>
      <c r="BL1098" s="49"/>
      <c r="BM1098" s="49"/>
      <c r="BN1098" s="47"/>
      <c r="BO1098" s="49"/>
      <c r="BP1098" s="49"/>
      <c r="BQ1098" s="49"/>
      <c r="BR1098" s="323"/>
      <c r="BS1098" s="323"/>
      <c r="BT1098" s="323"/>
      <c r="BU1098" s="49"/>
      <c r="BV1098" s="49"/>
      <c r="BW1098" s="97"/>
      <c r="BX1098" s="97"/>
      <c r="BY1098" s="97"/>
      <c r="BZ1098" s="97"/>
      <c r="CA1098" s="49"/>
      <c r="CB1098" s="49"/>
      <c r="CC1098" s="49"/>
      <c r="CD1098" s="49"/>
      <c r="CE1098" s="49"/>
      <c r="CF1098" s="49"/>
      <c r="CG1098" s="49"/>
      <c r="CH1098" s="49"/>
      <c r="CI1098" s="97"/>
      <c r="CJ1098" s="97"/>
      <c r="CK1098" s="97"/>
      <c r="CL1098" s="97"/>
      <c r="CM1098" s="335"/>
      <c r="CN1098" s="337"/>
      <c r="CO1098" s="315" t="str">
        <f>IF(Формулы!R1098&gt;V1098,"22-?,Дата 14 - Прибыл из УФСИН; ","")&amp;IF(Формулы!Q1098&gt;Y1098,"25-?,Дата 13 - Выбыл в УФСИН;","")&amp;IF(YEAR(ДАННЫЕ!$F$1)=YEAR(ДАННЫЕ!B1098),IF(AT1098&gt;0,"","40-?, вявлен в текущем году! "),"")&amp;IF(YEAR($F$1)=YEAR(W1098),IF(X1098+Y1098&gt;0,"","23-стоит, 24,25 - куда выбыл? "),"")&amp;IF(X1098+Y1098&gt;0,IF(YEAR($F$1)=YEAR(W1098),"","24+25&gt;0? 23 - когда выбыл? "),"")&amp;IF(BA1098&lt;BB1098,"47&gt;=48; ","")&amp;IF(BA1098&lt;BC1098,"47&gt;=49; ","")&amp;IF(BA1098&lt;BD1098,"47&gt;=50; ","")&amp;IF(BE1098&gt;0,IF(BF1098&gt;0,IF(AU1098&gt;AV1098,"","41 и 42 - ? (51 и 52 &gt; 0);"),"51 &gt; 0 52 - ?;"),"")&amp;IF(AU1098&gt;0,IF(AV1098&gt;AU1098,"41&gt;42;","")&amp;IF(BE1098&gt;0,"","41&gt;0 51-?;"),"")&amp;IF(BF1098&gt;0,IF(BE1098&gt;0,"","52&gt;0 51-?;"),"")&amp;IF(AW1098&gt;=AX1098,"","43&gt;44;")&amp;IF(CA1098&gt;0,IF(AW1098&gt;0,"","71 &gt; 0 43-?;"),"")</f>
        <v/>
      </c>
    </row>
    <row r="1099" spans="1:93" ht="12" x14ac:dyDescent="0.2">
      <c r="A1099" s="45"/>
      <c r="B1099" s="46"/>
      <c r="C1099" s="121"/>
      <c r="D1099" s="121"/>
      <c r="E1099" s="336"/>
      <c r="F1099" s="122"/>
      <c r="G1099" s="46"/>
      <c r="H1099" s="45"/>
      <c r="I1099" s="45"/>
      <c r="J1099" s="45"/>
      <c r="K1099" s="45"/>
      <c r="L1099" s="45"/>
      <c r="M1099" s="46"/>
      <c r="N1099" s="46"/>
      <c r="O1099" s="48"/>
      <c r="P1099" s="48"/>
      <c r="Q1099" s="46"/>
      <c r="R1099" s="48"/>
      <c r="S1099" s="48"/>
      <c r="T1099" s="48"/>
      <c r="U1099" s="48"/>
      <c r="V1099" s="48"/>
      <c r="W1099" s="46"/>
      <c r="X1099" s="48"/>
      <c r="Y1099" s="48"/>
      <c r="Z1099" s="157"/>
      <c r="AA1099" s="47"/>
      <c r="AB1099" s="97"/>
      <c r="AC1099" s="49"/>
      <c r="AD1099" s="49"/>
      <c r="AE1099" s="49"/>
      <c r="AF1099" s="49"/>
      <c r="AG1099" s="49"/>
      <c r="AH1099" s="47"/>
      <c r="AI1099" s="47"/>
      <c r="AJ1099" s="47"/>
      <c r="AK1099" s="190"/>
      <c r="AL1099" s="190"/>
      <c r="AM1099" s="190"/>
      <c r="AN1099" s="190"/>
      <c r="AO1099" s="190"/>
      <c r="AP1099" s="151"/>
      <c r="AQ1099" s="322"/>
      <c r="AR1099" s="322"/>
      <c r="AS1099" s="322"/>
      <c r="AT1099" s="47"/>
      <c r="AU1099" s="47"/>
      <c r="AV1099" s="47"/>
      <c r="AW1099" s="47"/>
      <c r="AX1099" s="322"/>
      <c r="AY1099" s="98"/>
      <c r="AZ1099" s="98"/>
      <c r="BA1099" s="47"/>
      <c r="BB1099" s="47"/>
      <c r="BC1099" s="47"/>
      <c r="BD1099" s="47"/>
      <c r="BE1099" s="97"/>
      <c r="BF1099" s="49"/>
      <c r="BG1099" s="239"/>
      <c r="BH1099" s="342"/>
      <c r="BI1099" s="49"/>
      <c r="BJ1099" s="49"/>
      <c r="BK1099" s="49"/>
      <c r="BL1099" s="49"/>
      <c r="BM1099" s="49"/>
      <c r="BN1099" s="47"/>
      <c r="BO1099" s="49"/>
      <c r="BP1099" s="49"/>
      <c r="BQ1099" s="49"/>
      <c r="BR1099" s="323"/>
      <c r="BS1099" s="323"/>
      <c r="BT1099" s="323"/>
      <c r="BU1099" s="49"/>
      <c r="BV1099" s="49"/>
      <c r="BW1099" s="97"/>
      <c r="BX1099" s="97"/>
      <c r="BY1099" s="97"/>
      <c r="BZ1099" s="97"/>
      <c r="CA1099" s="49"/>
      <c r="CB1099" s="49"/>
      <c r="CC1099" s="49"/>
      <c r="CD1099" s="49"/>
      <c r="CE1099" s="49"/>
      <c r="CF1099" s="49"/>
      <c r="CG1099" s="49"/>
      <c r="CH1099" s="49"/>
      <c r="CI1099" s="97"/>
      <c r="CJ1099" s="97"/>
      <c r="CK1099" s="97"/>
      <c r="CL1099" s="97"/>
      <c r="CM1099" s="335"/>
      <c r="CN1099" s="337"/>
      <c r="CO1099" s="315" t="str">
        <f>IF(Формулы!R1099&gt;V1099,"22-?,Дата 14 - Прибыл из УФСИН; ","")&amp;IF(Формулы!Q1099&gt;Y1099,"25-?,Дата 13 - Выбыл в УФСИН;","")&amp;IF(YEAR(ДАННЫЕ!$F$1)=YEAR(ДАННЫЕ!B1099),IF(AT1099&gt;0,"","40-?, вявлен в текущем году! "),"")&amp;IF(YEAR($F$1)=YEAR(W1099),IF(X1099+Y1099&gt;0,"","23-стоит, 24,25 - куда выбыл? "),"")&amp;IF(X1099+Y1099&gt;0,IF(YEAR($F$1)=YEAR(W1099),"","24+25&gt;0? 23 - когда выбыл? "),"")&amp;IF(BA1099&lt;BB1099,"47&gt;=48; ","")&amp;IF(BA1099&lt;BC1099,"47&gt;=49; ","")&amp;IF(BA1099&lt;BD1099,"47&gt;=50; ","")&amp;IF(BE1099&gt;0,IF(BF1099&gt;0,IF(AU1099&gt;AV1099,"","41 и 42 - ? (51 и 52 &gt; 0);"),"51 &gt; 0 52 - ?;"),"")&amp;IF(AU1099&gt;0,IF(AV1099&gt;AU1099,"41&gt;42;","")&amp;IF(BE1099&gt;0,"","41&gt;0 51-?;"),"")&amp;IF(BF1099&gt;0,IF(BE1099&gt;0,"","52&gt;0 51-?;"),"")&amp;IF(AW1099&gt;=AX1099,"","43&gt;44;")&amp;IF(CA1099&gt;0,IF(AW1099&gt;0,"","71 &gt; 0 43-?;"),"")</f>
        <v/>
      </c>
    </row>
    <row r="1100" spans="1:93" ht="12" x14ac:dyDescent="0.2">
      <c r="A1100" s="45"/>
      <c r="B1100" s="46"/>
      <c r="C1100" s="121"/>
      <c r="D1100" s="121"/>
      <c r="E1100" s="336"/>
      <c r="F1100" s="122"/>
      <c r="G1100" s="46"/>
      <c r="H1100" s="45"/>
      <c r="I1100" s="45"/>
      <c r="J1100" s="45"/>
      <c r="K1100" s="45"/>
      <c r="L1100" s="45"/>
      <c r="M1100" s="46"/>
      <c r="N1100" s="46"/>
      <c r="O1100" s="48"/>
      <c r="P1100" s="48"/>
      <c r="Q1100" s="46"/>
      <c r="R1100" s="48"/>
      <c r="S1100" s="48"/>
      <c r="T1100" s="48"/>
      <c r="U1100" s="48"/>
      <c r="V1100" s="48"/>
      <c r="W1100" s="46"/>
      <c r="X1100" s="48"/>
      <c r="Y1100" s="48"/>
      <c r="Z1100" s="157"/>
      <c r="AA1100" s="47"/>
      <c r="AB1100" s="97"/>
      <c r="AC1100" s="49"/>
      <c r="AD1100" s="49"/>
      <c r="AE1100" s="49"/>
      <c r="AF1100" s="49"/>
      <c r="AG1100" s="49"/>
      <c r="AH1100" s="47"/>
      <c r="AI1100" s="47"/>
      <c r="AJ1100" s="47"/>
      <c r="AK1100" s="190"/>
      <c r="AL1100" s="190"/>
      <c r="AM1100" s="190"/>
      <c r="AN1100" s="190"/>
      <c r="AO1100" s="190"/>
      <c r="AP1100" s="151"/>
      <c r="AQ1100" s="322"/>
      <c r="AR1100" s="322"/>
      <c r="AS1100" s="322"/>
      <c r="AT1100" s="47"/>
      <c r="AU1100" s="47"/>
      <c r="AV1100" s="47"/>
      <c r="AW1100" s="47"/>
      <c r="AX1100" s="322"/>
      <c r="AY1100" s="98"/>
      <c r="AZ1100" s="98"/>
      <c r="BA1100" s="47"/>
      <c r="BB1100" s="47"/>
      <c r="BC1100" s="47"/>
      <c r="BD1100" s="47"/>
      <c r="BE1100" s="97"/>
      <c r="BF1100" s="49"/>
      <c r="BG1100" s="239"/>
      <c r="BH1100" s="342"/>
      <c r="BI1100" s="49"/>
      <c r="BJ1100" s="49"/>
      <c r="BK1100" s="49"/>
      <c r="BL1100" s="49"/>
      <c r="BM1100" s="49"/>
      <c r="BN1100" s="47"/>
      <c r="BO1100" s="49"/>
      <c r="BP1100" s="49"/>
      <c r="BQ1100" s="49"/>
      <c r="BR1100" s="323"/>
      <c r="BS1100" s="323"/>
      <c r="BT1100" s="323"/>
      <c r="BU1100" s="49"/>
      <c r="BV1100" s="49"/>
      <c r="BW1100" s="97"/>
      <c r="BX1100" s="97"/>
      <c r="BY1100" s="97"/>
      <c r="BZ1100" s="97"/>
      <c r="CA1100" s="49"/>
      <c r="CB1100" s="49"/>
      <c r="CC1100" s="49"/>
      <c r="CD1100" s="49"/>
      <c r="CE1100" s="49"/>
      <c r="CF1100" s="49"/>
      <c r="CG1100" s="49"/>
      <c r="CH1100" s="49"/>
      <c r="CI1100" s="97"/>
      <c r="CJ1100" s="97"/>
      <c r="CK1100" s="97"/>
      <c r="CL1100" s="97"/>
      <c r="CM1100" s="335"/>
      <c r="CN1100" s="337"/>
      <c r="CO1100" s="315" t="str">
        <f>IF(Формулы!R1100&gt;V1100,"22-?,Дата 14 - Прибыл из УФСИН; ","")&amp;IF(Формулы!Q1100&gt;Y1100,"25-?,Дата 13 - Выбыл в УФСИН;","")&amp;IF(YEAR(ДАННЫЕ!$F$1)=YEAR(ДАННЫЕ!B1100),IF(AT1100&gt;0,"","40-?, вявлен в текущем году! "),"")&amp;IF(YEAR($F$1)=YEAR(W1100),IF(X1100+Y1100&gt;0,"","23-стоит, 24,25 - куда выбыл? "),"")&amp;IF(X1100+Y1100&gt;0,IF(YEAR($F$1)=YEAR(W1100),"","24+25&gt;0? 23 - когда выбыл? "),"")&amp;IF(BA1100&lt;BB1100,"47&gt;=48; ","")&amp;IF(BA1100&lt;BC1100,"47&gt;=49; ","")&amp;IF(BA1100&lt;BD1100,"47&gt;=50; ","")&amp;IF(BE1100&gt;0,IF(BF1100&gt;0,IF(AU1100&gt;AV1100,"","41 и 42 - ? (51 и 52 &gt; 0);"),"51 &gt; 0 52 - ?;"),"")&amp;IF(AU1100&gt;0,IF(AV1100&gt;AU1100,"41&gt;42;","")&amp;IF(BE1100&gt;0,"","41&gt;0 51-?;"),"")&amp;IF(BF1100&gt;0,IF(BE1100&gt;0,"","52&gt;0 51-?;"),"")&amp;IF(AW1100&gt;=AX1100,"","43&gt;44;")&amp;IF(CA1100&gt;0,IF(AW1100&gt;0,"","71 &gt; 0 43-?;"),"")</f>
        <v/>
      </c>
    </row>
    <row r="1101" spans="1:93" ht="12" x14ac:dyDescent="0.2">
      <c r="A1101" s="45"/>
      <c r="B1101" s="46"/>
      <c r="C1101" s="121"/>
      <c r="D1101" s="121"/>
      <c r="E1101" s="336"/>
      <c r="F1101" s="122"/>
      <c r="G1101" s="46"/>
      <c r="H1101" s="45"/>
      <c r="I1101" s="45"/>
      <c r="J1101" s="45"/>
      <c r="K1101" s="45"/>
      <c r="L1101" s="45"/>
      <c r="M1101" s="46"/>
      <c r="N1101" s="46"/>
      <c r="O1101" s="48"/>
      <c r="P1101" s="48"/>
      <c r="Q1101" s="46"/>
      <c r="R1101" s="48"/>
      <c r="S1101" s="48"/>
      <c r="T1101" s="48"/>
      <c r="U1101" s="48"/>
      <c r="V1101" s="48"/>
      <c r="W1101" s="46"/>
      <c r="X1101" s="48"/>
      <c r="Y1101" s="48"/>
      <c r="Z1101" s="157"/>
      <c r="AA1101" s="47"/>
      <c r="AB1101" s="97"/>
      <c r="AC1101" s="49"/>
      <c r="AD1101" s="49"/>
      <c r="AE1101" s="49"/>
      <c r="AF1101" s="49"/>
      <c r="AG1101" s="49"/>
      <c r="AH1101" s="47"/>
      <c r="AI1101" s="47"/>
      <c r="AJ1101" s="47"/>
      <c r="AK1101" s="190"/>
      <c r="AL1101" s="190"/>
      <c r="AM1101" s="190"/>
      <c r="AN1101" s="190"/>
      <c r="AO1101" s="190"/>
      <c r="AP1101" s="151"/>
      <c r="AQ1101" s="322"/>
      <c r="AR1101" s="322"/>
      <c r="AS1101" s="322"/>
      <c r="AT1101" s="47"/>
      <c r="AU1101" s="47"/>
      <c r="AV1101" s="47"/>
      <c r="AW1101" s="47"/>
      <c r="AX1101" s="322"/>
      <c r="AY1101" s="98"/>
      <c r="AZ1101" s="98"/>
      <c r="BA1101" s="47"/>
      <c r="BB1101" s="47"/>
      <c r="BC1101" s="47"/>
      <c r="BD1101" s="47"/>
      <c r="BE1101" s="97"/>
      <c r="BF1101" s="49"/>
      <c r="BG1101" s="239"/>
      <c r="BH1101" s="342"/>
      <c r="BI1101" s="49"/>
      <c r="BJ1101" s="49"/>
      <c r="BK1101" s="49"/>
      <c r="BL1101" s="49"/>
      <c r="BM1101" s="49"/>
      <c r="BN1101" s="47"/>
      <c r="BO1101" s="49"/>
      <c r="BP1101" s="49"/>
      <c r="BQ1101" s="49"/>
      <c r="BR1101" s="323"/>
      <c r="BS1101" s="323"/>
      <c r="BT1101" s="323"/>
      <c r="BU1101" s="49"/>
      <c r="BV1101" s="49"/>
      <c r="BW1101" s="97"/>
      <c r="BX1101" s="97"/>
      <c r="BY1101" s="97"/>
      <c r="BZ1101" s="97"/>
      <c r="CA1101" s="49"/>
      <c r="CB1101" s="49"/>
      <c r="CC1101" s="49"/>
      <c r="CD1101" s="49"/>
      <c r="CE1101" s="49"/>
      <c r="CF1101" s="49"/>
      <c r="CG1101" s="49"/>
      <c r="CH1101" s="49"/>
      <c r="CI1101" s="97"/>
      <c r="CJ1101" s="97"/>
      <c r="CK1101" s="97"/>
      <c r="CL1101" s="97"/>
      <c r="CM1101" s="335"/>
      <c r="CN1101" s="337"/>
      <c r="CO1101" s="315" t="str">
        <f>IF(Формулы!R1101&gt;V1101,"22-?,Дата 14 - Прибыл из УФСИН; ","")&amp;IF(Формулы!Q1101&gt;Y1101,"25-?,Дата 13 - Выбыл в УФСИН;","")&amp;IF(YEAR(ДАННЫЕ!$F$1)=YEAR(ДАННЫЕ!B1101),IF(AT1101&gt;0,"","40-?, вявлен в текущем году! "),"")&amp;IF(YEAR($F$1)=YEAR(W1101),IF(X1101+Y1101&gt;0,"","23-стоит, 24,25 - куда выбыл? "),"")&amp;IF(X1101+Y1101&gt;0,IF(YEAR($F$1)=YEAR(W1101),"","24+25&gt;0? 23 - когда выбыл? "),"")&amp;IF(BA1101&lt;BB1101,"47&gt;=48; ","")&amp;IF(BA1101&lt;BC1101,"47&gt;=49; ","")&amp;IF(BA1101&lt;BD1101,"47&gt;=50; ","")&amp;IF(BE1101&gt;0,IF(BF1101&gt;0,IF(AU1101&gt;AV1101,"","41 и 42 - ? (51 и 52 &gt; 0);"),"51 &gt; 0 52 - ?;"),"")&amp;IF(AU1101&gt;0,IF(AV1101&gt;AU1101,"41&gt;42;","")&amp;IF(BE1101&gt;0,"","41&gt;0 51-?;"),"")&amp;IF(BF1101&gt;0,IF(BE1101&gt;0,"","52&gt;0 51-?;"),"")&amp;IF(AW1101&gt;=AX1101,"","43&gt;44;")&amp;IF(CA1101&gt;0,IF(AW1101&gt;0,"","71 &gt; 0 43-?;"),"")</f>
        <v/>
      </c>
    </row>
    <row r="1102" spans="1:93" ht="12" x14ac:dyDescent="0.2">
      <c r="A1102" s="45"/>
      <c r="B1102" s="46"/>
      <c r="C1102" s="121"/>
      <c r="D1102" s="121"/>
      <c r="E1102" s="336"/>
      <c r="F1102" s="122"/>
      <c r="G1102" s="46"/>
      <c r="H1102" s="45"/>
      <c r="I1102" s="45"/>
      <c r="J1102" s="45"/>
      <c r="K1102" s="45"/>
      <c r="L1102" s="45"/>
      <c r="M1102" s="46"/>
      <c r="N1102" s="46"/>
      <c r="O1102" s="48"/>
      <c r="P1102" s="48"/>
      <c r="Q1102" s="46"/>
      <c r="R1102" s="48"/>
      <c r="S1102" s="48"/>
      <c r="T1102" s="48"/>
      <c r="U1102" s="48"/>
      <c r="V1102" s="48"/>
      <c r="W1102" s="46"/>
      <c r="X1102" s="48"/>
      <c r="Y1102" s="48"/>
      <c r="Z1102" s="157"/>
      <c r="AA1102" s="47"/>
      <c r="AB1102" s="97"/>
      <c r="AC1102" s="49"/>
      <c r="AD1102" s="49"/>
      <c r="AE1102" s="49"/>
      <c r="AF1102" s="49"/>
      <c r="AG1102" s="49"/>
      <c r="AH1102" s="47"/>
      <c r="AI1102" s="47"/>
      <c r="AJ1102" s="47"/>
      <c r="AK1102" s="190"/>
      <c r="AL1102" s="190"/>
      <c r="AM1102" s="190"/>
      <c r="AN1102" s="190"/>
      <c r="AO1102" s="190"/>
      <c r="AP1102" s="151"/>
      <c r="AQ1102" s="322"/>
      <c r="AR1102" s="322"/>
      <c r="AS1102" s="322"/>
      <c r="AT1102" s="47"/>
      <c r="AU1102" s="47"/>
      <c r="AV1102" s="47"/>
      <c r="AW1102" s="47"/>
      <c r="AX1102" s="322"/>
      <c r="AY1102" s="98"/>
      <c r="AZ1102" s="98"/>
      <c r="BA1102" s="47"/>
      <c r="BB1102" s="47"/>
      <c r="BC1102" s="47"/>
      <c r="BD1102" s="47"/>
      <c r="BE1102" s="97"/>
      <c r="BF1102" s="49"/>
      <c r="BG1102" s="239"/>
      <c r="BH1102" s="342"/>
      <c r="BI1102" s="49"/>
      <c r="BJ1102" s="49"/>
      <c r="BK1102" s="49"/>
      <c r="BL1102" s="49"/>
      <c r="BM1102" s="49"/>
      <c r="BN1102" s="47"/>
      <c r="BO1102" s="49"/>
      <c r="BP1102" s="49"/>
      <c r="BQ1102" s="49"/>
      <c r="BR1102" s="323"/>
      <c r="BS1102" s="323"/>
      <c r="BT1102" s="323"/>
      <c r="BU1102" s="49"/>
      <c r="BV1102" s="49"/>
      <c r="BW1102" s="97"/>
      <c r="BX1102" s="97"/>
      <c r="BY1102" s="97"/>
      <c r="BZ1102" s="97"/>
      <c r="CA1102" s="49"/>
      <c r="CB1102" s="49"/>
      <c r="CC1102" s="49"/>
      <c r="CD1102" s="49"/>
      <c r="CE1102" s="49"/>
      <c r="CF1102" s="49"/>
      <c r="CG1102" s="49"/>
      <c r="CH1102" s="49"/>
      <c r="CI1102" s="97"/>
      <c r="CJ1102" s="97"/>
      <c r="CK1102" s="97"/>
      <c r="CL1102" s="97"/>
      <c r="CM1102" s="335"/>
      <c r="CN1102" s="337"/>
      <c r="CO1102" s="315" t="str">
        <f>IF(Формулы!R1102&gt;V1102,"22-?,Дата 14 - Прибыл из УФСИН; ","")&amp;IF(Формулы!Q1102&gt;Y1102,"25-?,Дата 13 - Выбыл в УФСИН;","")&amp;IF(YEAR(ДАННЫЕ!$F$1)=YEAR(ДАННЫЕ!B1102),IF(AT1102&gt;0,"","40-?, вявлен в текущем году! "),"")&amp;IF(YEAR($F$1)=YEAR(W1102),IF(X1102+Y1102&gt;0,"","23-стоит, 24,25 - куда выбыл? "),"")&amp;IF(X1102+Y1102&gt;0,IF(YEAR($F$1)=YEAR(W1102),"","24+25&gt;0? 23 - когда выбыл? "),"")&amp;IF(BA1102&lt;BB1102,"47&gt;=48; ","")&amp;IF(BA1102&lt;BC1102,"47&gt;=49; ","")&amp;IF(BA1102&lt;BD1102,"47&gt;=50; ","")&amp;IF(BE1102&gt;0,IF(BF1102&gt;0,IF(AU1102&gt;AV1102,"","41 и 42 - ? (51 и 52 &gt; 0);"),"51 &gt; 0 52 - ?;"),"")&amp;IF(AU1102&gt;0,IF(AV1102&gt;AU1102,"41&gt;42;","")&amp;IF(BE1102&gt;0,"","41&gt;0 51-?;"),"")&amp;IF(BF1102&gt;0,IF(BE1102&gt;0,"","52&gt;0 51-?;"),"")&amp;IF(AW1102&gt;=AX1102,"","43&gt;44;")&amp;IF(CA1102&gt;0,IF(AW1102&gt;0,"","71 &gt; 0 43-?;"),"")</f>
        <v/>
      </c>
    </row>
    <row r="1103" spans="1:93" ht="12" x14ac:dyDescent="0.2">
      <c r="A1103" s="45"/>
      <c r="B1103" s="46"/>
      <c r="C1103" s="121"/>
      <c r="D1103" s="121"/>
      <c r="E1103" s="336"/>
      <c r="F1103" s="122"/>
      <c r="G1103" s="46"/>
      <c r="H1103" s="45"/>
      <c r="I1103" s="45"/>
      <c r="J1103" s="45"/>
      <c r="K1103" s="45"/>
      <c r="L1103" s="45"/>
      <c r="M1103" s="46"/>
      <c r="N1103" s="46"/>
      <c r="O1103" s="48"/>
      <c r="P1103" s="48"/>
      <c r="Q1103" s="46"/>
      <c r="R1103" s="48"/>
      <c r="S1103" s="48"/>
      <c r="T1103" s="48"/>
      <c r="U1103" s="48"/>
      <c r="V1103" s="48"/>
      <c r="W1103" s="46"/>
      <c r="X1103" s="48"/>
      <c r="Y1103" s="48"/>
      <c r="Z1103" s="157"/>
      <c r="AA1103" s="47"/>
      <c r="AB1103" s="97"/>
      <c r="AC1103" s="49"/>
      <c r="AD1103" s="49"/>
      <c r="AE1103" s="49"/>
      <c r="AF1103" s="49"/>
      <c r="AG1103" s="49"/>
      <c r="AH1103" s="47"/>
      <c r="AI1103" s="47"/>
      <c r="AJ1103" s="47"/>
      <c r="AK1103" s="190"/>
      <c r="AL1103" s="190"/>
      <c r="AM1103" s="190"/>
      <c r="AN1103" s="190"/>
      <c r="AO1103" s="190"/>
      <c r="AP1103" s="151"/>
      <c r="AQ1103" s="322"/>
      <c r="AR1103" s="322"/>
      <c r="AS1103" s="322"/>
      <c r="AT1103" s="47"/>
      <c r="AU1103" s="47"/>
      <c r="AV1103" s="47"/>
      <c r="AW1103" s="47"/>
      <c r="AX1103" s="322"/>
      <c r="AY1103" s="98"/>
      <c r="AZ1103" s="98"/>
      <c r="BA1103" s="47"/>
      <c r="BB1103" s="47"/>
      <c r="BC1103" s="47"/>
      <c r="BD1103" s="47"/>
      <c r="BE1103" s="97"/>
      <c r="BF1103" s="49"/>
      <c r="BG1103" s="239"/>
      <c r="BH1103" s="342"/>
      <c r="BI1103" s="49"/>
      <c r="BJ1103" s="49"/>
      <c r="BK1103" s="49"/>
      <c r="BL1103" s="49"/>
      <c r="BM1103" s="49"/>
      <c r="BN1103" s="47"/>
      <c r="BO1103" s="49"/>
      <c r="BP1103" s="49"/>
      <c r="BQ1103" s="49"/>
      <c r="BR1103" s="323"/>
      <c r="BS1103" s="323"/>
      <c r="BT1103" s="323"/>
      <c r="BU1103" s="49"/>
      <c r="BV1103" s="49"/>
      <c r="BW1103" s="97"/>
      <c r="BX1103" s="97"/>
      <c r="BY1103" s="97"/>
      <c r="BZ1103" s="97"/>
      <c r="CA1103" s="49"/>
      <c r="CB1103" s="49"/>
      <c r="CC1103" s="49"/>
      <c r="CD1103" s="49"/>
      <c r="CE1103" s="49"/>
      <c r="CF1103" s="49"/>
      <c r="CG1103" s="49"/>
      <c r="CH1103" s="49"/>
      <c r="CI1103" s="97"/>
      <c r="CJ1103" s="97"/>
      <c r="CK1103" s="97"/>
      <c r="CL1103" s="97"/>
      <c r="CM1103" s="335"/>
      <c r="CN1103" s="337"/>
      <c r="CO1103" s="315" t="str">
        <f>IF(Формулы!R1103&gt;V1103,"22-?,Дата 14 - Прибыл из УФСИН; ","")&amp;IF(Формулы!Q1103&gt;Y1103,"25-?,Дата 13 - Выбыл в УФСИН;","")&amp;IF(YEAR(ДАННЫЕ!$F$1)=YEAR(ДАННЫЕ!B1103),IF(AT1103&gt;0,"","40-?, вявлен в текущем году! "),"")&amp;IF(YEAR($F$1)=YEAR(W1103),IF(X1103+Y1103&gt;0,"","23-стоит, 24,25 - куда выбыл? "),"")&amp;IF(X1103+Y1103&gt;0,IF(YEAR($F$1)=YEAR(W1103),"","24+25&gt;0? 23 - когда выбыл? "),"")&amp;IF(BA1103&lt;BB1103,"47&gt;=48; ","")&amp;IF(BA1103&lt;BC1103,"47&gt;=49; ","")&amp;IF(BA1103&lt;BD1103,"47&gt;=50; ","")&amp;IF(BE1103&gt;0,IF(BF1103&gt;0,IF(AU1103&gt;AV1103,"","41 и 42 - ? (51 и 52 &gt; 0);"),"51 &gt; 0 52 - ?;"),"")&amp;IF(AU1103&gt;0,IF(AV1103&gt;AU1103,"41&gt;42;","")&amp;IF(BE1103&gt;0,"","41&gt;0 51-?;"),"")&amp;IF(BF1103&gt;0,IF(BE1103&gt;0,"","52&gt;0 51-?;"),"")&amp;IF(AW1103&gt;=AX1103,"","43&gt;44;")&amp;IF(CA1103&gt;0,IF(AW1103&gt;0,"","71 &gt; 0 43-?;"),"")</f>
        <v/>
      </c>
    </row>
    <row r="1104" spans="1:93" ht="12" x14ac:dyDescent="0.2">
      <c r="A1104" s="45"/>
      <c r="B1104" s="46"/>
      <c r="C1104" s="121"/>
      <c r="D1104" s="121"/>
      <c r="E1104" s="336"/>
      <c r="F1104" s="122"/>
      <c r="G1104" s="46"/>
      <c r="H1104" s="45"/>
      <c r="I1104" s="45"/>
      <c r="J1104" s="45"/>
      <c r="K1104" s="45"/>
      <c r="L1104" s="45"/>
      <c r="M1104" s="46"/>
      <c r="N1104" s="46"/>
      <c r="O1104" s="48"/>
      <c r="P1104" s="48"/>
      <c r="Q1104" s="46"/>
      <c r="R1104" s="48"/>
      <c r="S1104" s="48"/>
      <c r="T1104" s="48"/>
      <c r="U1104" s="48"/>
      <c r="V1104" s="48"/>
      <c r="W1104" s="46"/>
      <c r="X1104" s="48"/>
      <c r="Y1104" s="48"/>
      <c r="Z1104" s="157"/>
      <c r="AA1104" s="47"/>
      <c r="AB1104" s="97"/>
      <c r="AC1104" s="49"/>
      <c r="AD1104" s="49"/>
      <c r="AE1104" s="49"/>
      <c r="AF1104" s="49"/>
      <c r="AG1104" s="49"/>
      <c r="AH1104" s="47"/>
      <c r="AI1104" s="47"/>
      <c r="AJ1104" s="47"/>
      <c r="AK1104" s="190"/>
      <c r="AL1104" s="190"/>
      <c r="AM1104" s="190"/>
      <c r="AN1104" s="190"/>
      <c r="AO1104" s="190"/>
      <c r="AP1104" s="151"/>
      <c r="AQ1104" s="322"/>
      <c r="AR1104" s="322"/>
      <c r="AS1104" s="322"/>
      <c r="AT1104" s="47"/>
      <c r="AU1104" s="47"/>
      <c r="AV1104" s="47"/>
      <c r="AW1104" s="47"/>
      <c r="AX1104" s="322"/>
      <c r="AY1104" s="98"/>
      <c r="AZ1104" s="98"/>
      <c r="BA1104" s="47"/>
      <c r="BB1104" s="47"/>
      <c r="BC1104" s="47"/>
      <c r="BD1104" s="47"/>
      <c r="BE1104" s="97"/>
      <c r="BF1104" s="49"/>
      <c r="BG1104" s="239"/>
      <c r="BH1104" s="342"/>
      <c r="BI1104" s="49"/>
      <c r="BJ1104" s="49"/>
      <c r="BK1104" s="49"/>
      <c r="BL1104" s="49"/>
      <c r="BM1104" s="49"/>
      <c r="BN1104" s="47"/>
      <c r="BO1104" s="49"/>
      <c r="BP1104" s="49"/>
      <c r="BQ1104" s="49"/>
      <c r="BR1104" s="323"/>
      <c r="BS1104" s="323"/>
      <c r="BT1104" s="323"/>
      <c r="BU1104" s="49"/>
      <c r="BV1104" s="49"/>
      <c r="BW1104" s="97"/>
      <c r="BX1104" s="97"/>
      <c r="BY1104" s="97"/>
      <c r="BZ1104" s="97"/>
      <c r="CA1104" s="49"/>
      <c r="CB1104" s="49"/>
      <c r="CC1104" s="49"/>
      <c r="CD1104" s="49"/>
      <c r="CE1104" s="49"/>
      <c r="CF1104" s="49"/>
      <c r="CG1104" s="49"/>
      <c r="CH1104" s="49"/>
      <c r="CI1104" s="97"/>
      <c r="CJ1104" s="97"/>
      <c r="CK1104" s="97"/>
      <c r="CL1104" s="97"/>
      <c r="CM1104" s="335"/>
      <c r="CN1104" s="337"/>
      <c r="CO1104" s="315" t="str">
        <f>IF(Формулы!R1104&gt;V1104,"22-?,Дата 14 - Прибыл из УФСИН; ","")&amp;IF(Формулы!Q1104&gt;Y1104,"25-?,Дата 13 - Выбыл в УФСИН;","")&amp;IF(YEAR(ДАННЫЕ!$F$1)=YEAR(ДАННЫЕ!B1104),IF(AT1104&gt;0,"","40-?, вявлен в текущем году! "),"")&amp;IF(YEAR($F$1)=YEAR(W1104),IF(X1104+Y1104&gt;0,"","23-стоит, 24,25 - куда выбыл? "),"")&amp;IF(X1104+Y1104&gt;0,IF(YEAR($F$1)=YEAR(W1104),"","24+25&gt;0? 23 - когда выбыл? "),"")&amp;IF(BA1104&lt;BB1104,"47&gt;=48; ","")&amp;IF(BA1104&lt;BC1104,"47&gt;=49; ","")&amp;IF(BA1104&lt;BD1104,"47&gt;=50; ","")&amp;IF(BE1104&gt;0,IF(BF1104&gt;0,IF(AU1104&gt;AV1104,"","41 и 42 - ? (51 и 52 &gt; 0);"),"51 &gt; 0 52 - ?;"),"")&amp;IF(AU1104&gt;0,IF(AV1104&gt;AU1104,"41&gt;42;","")&amp;IF(BE1104&gt;0,"","41&gt;0 51-?;"),"")&amp;IF(BF1104&gt;0,IF(BE1104&gt;0,"","52&gt;0 51-?;"),"")&amp;IF(AW1104&gt;=AX1104,"","43&gt;44;")&amp;IF(CA1104&gt;0,IF(AW1104&gt;0,"","71 &gt; 0 43-?;"),"")</f>
        <v/>
      </c>
    </row>
    <row r="1105" spans="1:93" ht="12" x14ac:dyDescent="0.2">
      <c r="A1105" s="45"/>
      <c r="B1105" s="46"/>
      <c r="C1105" s="121"/>
      <c r="D1105" s="121"/>
      <c r="E1105" s="336"/>
      <c r="F1105" s="122"/>
      <c r="G1105" s="46"/>
      <c r="H1105" s="45"/>
      <c r="I1105" s="45"/>
      <c r="J1105" s="45"/>
      <c r="K1105" s="45"/>
      <c r="L1105" s="45"/>
      <c r="M1105" s="46"/>
      <c r="N1105" s="46"/>
      <c r="O1105" s="48"/>
      <c r="P1105" s="48"/>
      <c r="Q1105" s="46"/>
      <c r="R1105" s="48"/>
      <c r="S1105" s="48"/>
      <c r="T1105" s="48"/>
      <c r="U1105" s="48"/>
      <c r="V1105" s="48"/>
      <c r="W1105" s="46"/>
      <c r="X1105" s="48"/>
      <c r="Y1105" s="48"/>
      <c r="Z1105" s="157"/>
      <c r="AA1105" s="47"/>
      <c r="AB1105" s="97"/>
      <c r="AC1105" s="49"/>
      <c r="AD1105" s="49"/>
      <c r="AE1105" s="49"/>
      <c r="AF1105" s="49"/>
      <c r="AG1105" s="49"/>
      <c r="AH1105" s="47"/>
      <c r="AI1105" s="47"/>
      <c r="AJ1105" s="47"/>
      <c r="AK1105" s="190"/>
      <c r="AL1105" s="190"/>
      <c r="AM1105" s="190"/>
      <c r="AN1105" s="190"/>
      <c r="AO1105" s="190"/>
      <c r="AP1105" s="151"/>
      <c r="AQ1105" s="322"/>
      <c r="AR1105" s="322"/>
      <c r="AS1105" s="322"/>
      <c r="AT1105" s="47"/>
      <c r="AU1105" s="47"/>
      <c r="AV1105" s="47"/>
      <c r="AW1105" s="47"/>
      <c r="AX1105" s="322"/>
      <c r="AY1105" s="98"/>
      <c r="AZ1105" s="98"/>
      <c r="BA1105" s="47"/>
      <c r="BB1105" s="47"/>
      <c r="BC1105" s="47"/>
      <c r="BD1105" s="47"/>
      <c r="BE1105" s="97"/>
      <c r="BF1105" s="49"/>
      <c r="BG1105" s="239"/>
      <c r="BH1105" s="342"/>
      <c r="BI1105" s="49"/>
      <c r="BJ1105" s="49"/>
      <c r="BK1105" s="49"/>
      <c r="BL1105" s="49"/>
      <c r="BM1105" s="49"/>
      <c r="BN1105" s="47"/>
      <c r="BO1105" s="49"/>
      <c r="BP1105" s="49"/>
      <c r="BQ1105" s="49"/>
      <c r="BR1105" s="323"/>
      <c r="BS1105" s="323"/>
      <c r="BT1105" s="323"/>
      <c r="BU1105" s="49"/>
      <c r="BV1105" s="49"/>
      <c r="BW1105" s="97"/>
      <c r="BX1105" s="97"/>
      <c r="BY1105" s="97"/>
      <c r="BZ1105" s="97"/>
      <c r="CA1105" s="49"/>
      <c r="CB1105" s="49"/>
      <c r="CC1105" s="49"/>
      <c r="CD1105" s="49"/>
      <c r="CE1105" s="49"/>
      <c r="CF1105" s="49"/>
      <c r="CG1105" s="49"/>
      <c r="CH1105" s="49"/>
      <c r="CI1105" s="97"/>
      <c r="CJ1105" s="97"/>
      <c r="CK1105" s="97"/>
      <c r="CL1105" s="97"/>
      <c r="CM1105" s="335"/>
      <c r="CN1105" s="337"/>
      <c r="CO1105" s="315" t="str">
        <f>IF(Формулы!R1105&gt;V1105,"22-?,Дата 14 - Прибыл из УФСИН; ","")&amp;IF(Формулы!Q1105&gt;Y1105,"25-?,Дата 13 - Выбыл в УФСИН;","")&amp;IF(YEAR(ДАННЫЕ!$F$1)=YEAR(ДАННЫЕ!B1105),IF(AT1105&gt;0,"","40-?, вявлен в текущем году! "),"")&amp;IF(YEAR($F$1)=YEAR(W1105),IF(X1105+Y1105&gt;0,"","23-стоит, 24,25 - куда выбыл? "),"")&amp;IF(X1105+Y1105&gt;0,IF(YEAR($F$1)=YEAR(W1105),"","24+25&gt;0? 23 - когда выбыл? "),"")&amp;IF(BA1105&lt;BB1105,"47&gt;=48; ","")&amp;IF(BA1105&lt;BC1105,"47&gt;=49; ","")&amp;IF(BA1105&lt;BD1105,"47&gt;=50; ","")&amp;IF(BE1105&gt;0,IF(BF1105&gt;0,IF(AU1105&gt;AV1105,"","41 и 42 - ? (51 и 52 &gt; 0);"),"51 &gt; 0 52 - ?;"),"")&amp;IF(AU1105&gt;0,IF(AV1105&gt;AU1105,"41&gt;42;","")&amp;IF(BE1105&gt;0,"","41&gt;0 51-?;"),"")&amp;IF(BF1105&gt;0,IF(BE1105&gt;0,"","52&gt;0 51-?;"),"")&amp;IF(AW1105&gt;=AX1105,"","43&gt;44;")&amp;IF(CA1105&gt;0,IF(AW1105&gt;0,"","71 &gt; 0 43-?;"),"")</f>
        <v/>
      </c>
    </row>
    <row r="1106" spans="1:93" ht="12" x14ac:dyDescent="0.2">
      <c r="A1106" s="45"/>
      <c r="B1106" s="46"/>
      <c r="C1106" s="121"/>
      <c r="D1106" s="121"/>
      <c r="E1106" s="336"/>
      <c r="F1106" s="122"/>
      <c r="G1106" s="46"/>
      <c r="H1106" s="45"/>
      <c r="I1106" s="45"/>
      <c r="J1106" s="45"/>
      <c r="K1106" s="45"/>
      <c r="L1106" s="45"/>
      <c r="M1106" s="46"/>
      <c r="N1106" s="46"/>
      <c r="O1106" s="48"/>
      <c r="P1106" s="48"/>
      <c r="Q1106" s="46"/>
      <c r="R1106" s="48"/>
      <c r="S1106" s="48"/>
      <c r="T1106" s="48"/>
      <c r="U1106" s="48"/>
      <c r="V1106" s="48"/>
      <c r="W1106" s="46"/>
      <c r="X1106" s="48"/>
      <c r="Y1106" s="48"/>
      <c r="Z1106" s="157"/>
      <c r="AA1106" s="47"/>
      <c r="AB1106" s="97"/>
      <c r="AC1106" s="49"/>
      <c r="AD1106" s="49"/>
      <c r="AE1106" s="49"/>
      <c r="AF1106" s="49"/>
      <c r="AG1106" s="49"/>
      <c r="AH1106" s="47"/>
      <c r="AI1106" s="47"/>
      <c r="AJ1106" s="47"/>
      <c r="AK1106" s="190"/>
      <c r="AL1106" s="190"/>
      <c r="AM1106" s="190"/>
      <c r="AN1106" s="190"/>
      <c r="AO1106" s="190"/>
      <c r="AP1106" s="151"/>
      <c r="AQ1106" s="322"/>
      <c r="AR1106" s="322"/>
      <c r="AS1106" s="322"/>
      <c r="AT1106" s="47"/>
      <c r="AU1106" s="47"/>
      <c r="AV1106" s="47"/>
      <c r="AW1106" s="47"/>
      <c r="AX1106" s="322"/>
      <c r="AY1106" s="98"/>
      <c r="AZ1106" s="98"/>
      <c r="BA1106" s="47"/>
      <c r="BB1106" s="47"/>
      <c r="BC1106" s="47"/>
      <c r="BD1106" s="47"/>
      <c r="BE1106" s="97"/>
      <c r="BF1106" s="49"/>
      <c r="BG1106" s="239"/>
      <c r="BH1106" s="342"/>
      <c r="BI1106" s="49"/>
      <c r="BJ1106" s="49"/>
      <c r="BK1106" s="49"/>
      <c r="BL1106" s="49"/>
      <c r="BM1106" s="49"/>
      <c r="BN1106" s="47"/>
      <c r="BO1106" s="49"/>
      <c r="BP1106" s="49"/>
      <c r="BQ1106" s="49"/>
      <c r="BR1106" s="323"/>
      <c r="BS1106" s="323"/>
      <c r="BT1106" s="323"/>
      <c r="BU1106" s="49"/>
      <c r="BV1106" s="49"/>
      <c r="BW1106" s="97"/>
      <c r="BX1106" s="97"/>
      <c r="BY1106" s="97"/>
      <c r="BZ1106" s="97"/>
      <c r="CA1106" s="49"/>
      <c r="CB1106" s="49"/>
      <c r="CC1106" s="49"/>
      <c r="CD1106" s="49"/>
      <c r="CE1106" s="49"/>
      <c r="CF1106" s="49"/>
      <c r="CG1106" s="49"/>
      <c r="CH1106" s="49"/>
      <c r="CI1106" s="97"/>
      <c r="CJ1106" s="97"/>
      <c r="CK1106" s="97"/>
      <c r="CL1106" s="97"/>
      <c r="CM1106" s="335"/>
      <c r="CN1106" s="337"/>
      <c r="CO1106" s="315" t="str">
        <f>IF(Формулы!R1106&gt;V1106,"22-?,Дата 14 - Прибыл из УФСИН; ","")&amp;IF(Формулы!Q1106&gt;Y1106,"25-?,Дата 13 - Выбыл в УФСИН;","")&amp;IF(YEAR(ДАННЫЕ!$F$1)=YEAR(ДАННЫЕ!B1106),IF(AT1106&gt;0,"","40-?, вявлен в текущем году! "),"")&amp;IF(YEAR($F$1)=YEAR(W1106),IF(X1106+Y1106&gt;0,"","23-стоит, 24,25 - куда выбыл? "),"")&amp;IF(X1106+Y1106&gt;0,IF(YEAR($F$1)=YEAR(W1106),"","24+25&gt;0? 23 - когда выбыл? "),"")&amp;IF(BA1106&lt;BB1106,"47&gt;=48; ","")&amp;IF(BA1106&lt;BC1106,"47&gt;=49; ","")&amp;IF(BA1106&lt;BD1106,"47&gt;=50; ","")&amp;IF(BE1106&gt;0,IF(BF1106&gt;0,IF(AU1106&gt;AV1106,"","41 и 42 - ? (51 и 52 &gt; 0);"),"51 &gt; 0 52 - ?;"),"")&amp;IF(AU1106&gt;0,IF(AV1106&gt;AU1106,"41&gt;42;","")&amp;IF(BE1106&gt;0,"","41&gt;0 51-?;"),"")&amp;IF(BF1106&gt;0,IF(BE1106&gt;0,"","52&gt;0 51-?;"),"")&amp;IF(AW1106&gt;=AX1106,"","43&gt;44;")&amp;IF(CA1106&gt;0,IF(AW1106&gt;0,"","71 &gt; 0 43-?;"),"")</f>
        <v/>
      </c>
    </row>
    <row r="1107" spans="1:93" ht="12" x14ac:dyDescent="0.2">
      <c r="A1107" s="45"/>
      <c r="B1107" s="46"/>
      <c r="C1107" s="121"/>
      <c r="D1107" s="121"/>
      <c r="E1107" s="336"/>
      <c r="F1107" s="122"/>
      <c r="G1107" s="46"/>
      <c r="H1107" s="45"/>
      <c r="I1107" s="45"/>
      <c r="J1107" s="45"/>
      <c r="K1107" s="45"/>
      <c r="L1107" s="45"/>
      <c r="M1107" s="46"/>
      <c r="N1107" s="46"/>
      <c r="O1107" s="48"/>
      <c r="P1107" s="48"/>
      <c r="Q1107" s="46"/>
      <c r="R1107" s="48"/>
      <c r="S1107" s="48"/>
      <c r="T1107" s="48"/>
      <c r="U1107" s="48"/>
      <c r="V1107" s="48"/>
      <c r="W1107" s="46"/>
      <c r="X1107" s="48"/>
      <c r="Y1107" s="48"/>
      <c r="Z1107" s="157"/>
      <c r="AA1107" s="47"/>
      <c r="AB1107" s="97"/>
      <c r="AC1107" s="49"/>
      <c r="AD1107" s="49"/>
      <c r="AE1107" s="49"/>
      <c r="AF1107" s="49"/>
      <c r="AG1107" s="49"/>
      <c r="AH1107" s="47"/>
      <c r="AI1107" s="47"/>
      <c r="AJ1107" s="47"/>
      <c r="AK1107" s="190"/>
      <c r="AL1107" s="190"/>
      <c r="AM1107" s="190"/>
      <c r="AN1107" s="190"/>
      <c r="AO1107" s="190"/>
      <c r="AP1107" s="151"/>
      <c r="AQ1107" s="322"/>
      <c r="AR1107" s="322"/>
      <c r="AS1107" s="322"/>
      <c r="AT1107" s="47"/>
      <c r="AU1107" s="47"/>
      <c r="AV1107" s="47"/>
      <c r="AW1107" s="47"/>
      <c r="AX1107" s="322"/>
      <c r="AY1107" s="98"/>
      <c r="AZ1107" s="98"/>
      <c r="BA1107" s="47"/>
      <c r="BB1107" s="47"/>
      <c r="BC1107" s="47"/>
      <c r="BD1107" s="47"/>
      <c r="BE1107" s="97"/>
      <c r="BF1107" s="49"/>
      <c r="BG1107" s="239"/>
      <c r="BH1107" s="342"/>
      <c r="BI1107" s="49"/>
      <c r="BJ1107" s="49"/>
      <c r="BK1107" s="49"/>
      <c r="BL1107" s="49"/>
      <c r="BM1107" s="49"/>
      <c r="BN1107" s="47"/>
      <c r="BO1107" s="49"/>
      <c r="BP1107" s="49"/>
      <c r="BQ1107" s="49"/>
      <c r="BR1107" s="323"/>
      <c r="BS1107" s="323"/>
      <c r="BT1107" s="323"/>
      <c r="BU1107" s="49"/>
      <c r="BV1107" s="49"/>
      <c r="BW1107" s="97"/>
      <c r="BX1107" s="97"/>
      <c r="BY1107" s="97"/>
      <c r="BZ1107" s="97"/>
      <c r="CA1107" s="49"/>
      <c r="CB1107" s="49"/>
      <c r="CC1107" s="49"/>
      <c r="CD1107" s="49"/>
      <c r="CE1107" s="49"/>
      <c r="CF1107" s="49"/>
      <c r="CG1107" s="49"/>
      <c r="CH1107" s="49"/>
      <c r="CI1107" s="97"/>
      <c r="CJ1107" s="97"/>
      <c r="CK1107" s="97"/>
      <c r="CL1107" s="97"/>
      <c r="CM1107" s="335"/>
      <c r="CN1107" s="337"/>
      <c r="CO1107" s="315" t="str">
        <f>IF(Формулы!R1107&gt;V1107,"22-?,Дата 14 - Прибыл из УФСИН; ","")&amp;IF(Формулы!Q1107&gt;Y1107,"25-?,Дата 13 - Выбыл в УФСИН;","")&amp;IF(YEAR(ДАННЫЕ!$F$1)=YEAR(ДАННЫЕ!B1107),IF(AT1107&gt;0,"","40-?, вявлен в текущем году! "),"")&amp;IF(YEAR($F$1)=YEAR(W1107),IF(X1107+Y1107&gt;0,"","23-стоит, 24,25 - куда выбыл? "),"")&amp;IF(X1107+Y1107&gt;0,IF(YEAR($F$1)=YEAR(W1107),"","24+25&gt;0? 23 - когда выбыл? "),"")&amp;IF(BA1107&lt;BB1107,"47&gt;=48; ","")&amp;IF(BA1107&lt;BC1107,"47&gt;=49; ","")&amp;IF(BA1107&lt;BD1107,"47&gt;=50; ","")&amp;IF(BE1107&gt;0,IF(BF1107&gt;0,IF(AU1107&gt;AV1107,"","41 и 42 - ? (51 и 52 &gt; 0);"),"51 &gt; 0 52 - ?;"),"")&amp;IF(AU1107&gt;0,IF(AV1107&gt;AU1107,"41&gt;42;","")&amp;IF(BE1107&gt;0,"","41&gt;0 51-?;"),"")&amp;IF(BF1107&gt;0,IF(BE1107&gt;0,"","52&gt;0 51-?;"),"")&amp;IF(AW1107&gt;=AX1107,"","43&gt;44;")&amp;IF(CA1107&gt;0,IF(AW1107&gt;0,"","71 &gt; 0 43-?;"),"")</f>
        <v/>
      </c>
    </row>
    <row r="1108" spans="1:93" ht="12" x14ac:dyDescent="0.2">
      <c r="A1108" s="45"/>
      <c r="B1108" s="46"/>
      <c r="C1108" s="121"/>
      <c r="D1108" s="121"/>
      <c r="E1108" s="336"/>
      <c r="F1108" s="122"/>
      <c r="G1108" s="46"/>
      <c r="H1108" s="45"/>
      <c r="I1108" s="45"/>
      <c r="J1108" s="45"/>
      <c r="K1108" s="45"/>
      <c r="L1108" s="45"/>
      <c r="M1108" s="46"/>
      <c r="N1108" s="46"/>
      <c r="O1108" s="48"/>
      <c r="P1108" s="48"/>
      <c r="Q1108" s="46"/>
      <c r="R1108" s="48"/>
      <c r="S1108" s="48"/>
      <c r="T1108" s="48"/>
      <c r="U1108" s="48"/>
      <c r="V1108" s="48"/>
      <c r="W1108" s="46"/>
      <c r="X1108" s="48"/>
      <c r="Y1108" s="48"/>
      <c r="Z1108" s="157"/>
      <c r="AA1108" s="47"/>
      <c r="AB1108" s="97"/>
      <c r="AC1108" s="49"/>
      <c r="AD1108" s="49"/>
      <c r="AE1108" s="49"/>
      <c r="AF1108" s="49"/>
      <c r="AG1108" s="49"/>
      <c r="AH1108" s="47"/>
      <c r="AI1108" s="47"/>
      <c r="AJ1108" s="47"/>
      <c r="AK1108" s="190"/>
      <c r="AL1108" s="190"/>
      <c r="AM1108" s="190"/>
      <c r="AN1108" s="190"/>
      <c r="AO1108" s="190"/>
      <c r="AP1108" s="151"/>
      <c r="AQ1108" s="322"/>
      <c r="AR1108" s="322"/>
      <c r="AS1108" s="322"/>
      <c r="AT1108" s="47"/>
      <c r="AU1108" s="47"/>
      <c r="AV1108" s="47"/>
      <c r="AW1108" s="47"/>
      <c r="AX1108" s="322"/>
      <c r="AY1108" s="98"/>
      <c r="AZ1108" s="98"/>
      <c r="BA1108" s="47"/>
      <c r="BB1108" s="47"/>
      <c r="BC1108" s="47"/>
      <c r="BD1108" s="47"/>
      <c r="BE1108" s="97"/>
      <c r="BF1108" s="49"/>
      <c r="BG1108" s="239"/>
      <c r="BH1108" s="342"/>
      <c r="BI1108" s="49"/>
      <c r="BJ1108" s="49"/>
      <c r="BK1108" s="49"/>
      <c r="BL1108" s="49"/>
      <c r="BM1108" s="49"/>
      <c r="BN1108" s="47"/>
      <c r="BO1108" s="49"/>
      <c r="BP1108" s="49"/>
      <c r="BQ1108" s="49"/>
      <c r="BR1108" s="323"/>
      <c r="BS1108" s="323"/>
      <c r="BT1108" s="323"/>
      <c r="BU1108" s="49"/>
      <c r="BV1108" s="49"/>
      <c r="BW1108" s="97"/>
      <c r="BX1108" s="97"/>
      <c r="BY1108" s="97"/>
      <c r="BZ1108" s="97"/>
      <c r="CA1108" s="49"/>
      <c r="CB1108" s="49"/>
      <c r="CC1108" s="49"/>
      <c r="CD1108" s="49"/>
      <c r="CE1108" s="49"/>
      <c r="CF1108" s="49"/>
      <c r="CG1108" s="49"/>
      <c r="CH1108" s="49"/>
      <c r="CI1108" s="97"/>
      <c r="CJ1108" s="97"/>
      <c r="CK1108" s="97"/>
      <c r="CL1108" s="97"/>
      <c r="CM1108" s="335"/>
      <c r="CN1108" s="337"/>
      <c r="CO1108" s="315" t="str">
        <f>IF(Формулы!R1108&gt;V1108,"22-?,Дата 14 - Прибыл из УФСИН; ","")&amp;IF(Формулы!Q1108&gt;Y1108,"25-?,Дата 13 - Выбыл в УФСИН;","")&amp;IF(YEAR(ДАННЫЕ!$F$1)=YEAR(ДАННЫЕ!B1108),IF(AT1108&gt;0,"","40-?, вявлен в текущем году! "),"")&amp;IF(YEAR($F$1)=YEAR(W1108),IF(X1108+Y1108&gt;0,"","23-стоит, 24,25 - куда выбыл? "),"")&amp;IF(X1108+Y1108&gt;0,IF(YEAR($F$1)=YEAR(W1108),"","24+25&gt;0? 23 - когда выбыл? "),"")&amp;IF(BA1108&lt;BB1108,"47&gt;=48; ","")&amp;IF(BA1108&lt;BC1108,"47&gt;=49; ","")&amp;IF(BA1108&lt;BD1108,"47&gt;=50; ","")&amp;IF(BE1108&gt;0,IF(BF1108&gt;0,IF(AU1108&gt;AV1108,"","41 и 42 - ? (51 и 52 &gt; 0);"),"51 &gt; 0 52 - ?;"),"")&amp;IF(AU1108&gt;0,IF(AV1108&gt;AU1108,"41&gt;42;","")&amp;IF(BE1108&gt;0,"","41&gt;0 51-?;"),"")&amp;IF(BF1108&gt;0,IF(BE1108&gt;0,"","52&gt;0 51-?;"),"")&amp;IF(AW1108&gt;=AX1108,"","43&gt;44;")&amp;IF(CA1108&gt;0,IF(AW1108&gt;0,"","71 &gt; 0 43-?;"),"")</f>
        <v/>
      </c>
    </row>
    <row r="1109" spans="1:93" ht="12" x14ac:dyDescent="0.2">
      <c r="A1109" s="45"/>
      <c r="B1109" s="46"/>
      <c r="C1109" s="121"/>
      <c r="D1109" s="121"/>
      <c r="E1109" s="336"/>
      <c r="F1109" s="122"/>
      <c r="G1109" s="46"/>
      <c r="H1109" s="45"/>
      <c r="I1109" s="45"/>
      <c r="J1109" s="45"/>
      <c r="K1109" s="45"/>
      <c r="L1109" s="45"/>
      <c r="M1109" s="46"/>
      <c r="N1109" s="46"/>
      <c r="O1109" s="48"/>
      <c r="P1109" s="48"/>
      <c r="Q1109" s="46"/>
      <c r="R1109" s="48"/>
      <c r="S1109" s="48"/>
      <c r="T1109" s="48"/>
      <c r="U1109" s="48"/>
      <c r="V1109" s="48"/>
      <c r="W1109" s="46"/>
      <c r="X1109" s="48"/>
      <c r="Y1109" s="48"/>
      <c r="Z1109" s="157"/>
      <c r="AA1109" s="47"/>
      <c r="AB1109" s="97"/>
      <c r="AC1109" s="49"/>
      <c r="AD1109" s="49"/>
      <c r="AE1109" s="49"/>
      <c r="AF1109" s="49"/>
      <c r="AG1109" s="49"/>
      <c r="AH1109" s="47"/>
      <c r="AI1109" s="47"/>
      <c r="AJ1109" s="47"/>
      <c r="AK1109" s="190"/>
      <c r="AL1109" s="190"/>
      <c r="AM1109" s="190"/>
      <c r="AN1109" s="190"/>
      <c r="AO1109" s="190"/>
      <c r="AP1109" s="151"/>
      <c r="AQ1109" s="322"/>
      <c r="AR1109" s="322"/>
      <c r="AS1109" s="322"/>
      <c r="AT1109" s="47"/>
      <c r="AU1109" s="47"/>
      <c r="AV1109" s="47"/>
      <c r="AW1109" s="47"/>
      <c r="AX1109" s="322"/>
      <c r="AY1109" s="98"/>
      <c r="AZ1109" s="98"/>
      <c r="BA1109" s="47"/>
      <c r="BB1109" s="47"/>
      <c r="BC1109" s="47"/>
      <c r="BD1109" s="47"/>
      <c r="BE1109" s="97"/>
      <c r="BF1109" s="49"/>
      <c r="BG1109" s="239"/>
      <c r="BH1109" s="342"/>
      <c r="BI1109" s="49"/>
      <c r="BJ1109" s="49"/>
      <c r="BK1109" s="49"/>
      <c r="BL1109" s="49"/>
      <c r="BM1109" s="49"/>
      <c r="BN1109" s="47"/>
      <c r="BO1109" s="49"/>
      <c r="BP1109" s="49"/>
      <c r="BQ1109" s="49"/>
      <c r="BR1109" s="323"/>
      <c r="BS1109" s="323"/>
      <c r="BT1109" s="323"/>
      <c r="BU1109" s="49"/>
      <c r="BV1109" s="49"/>
      <c r="BW1109" s="97"/>
      <c r="BX1109" s="97"/>
      <c r="BY1109" s="97"/>
      <c r="BZ1109" s="97"/>
      <c r="CA1109" s="49"/>
      <c r="CB1109" s="49"/>
      <c r="CC1109" s="49"/>
      <c r="CD1109" s="49"/>
      <c r="CE1109" s="49"/>
      <c r="CF1109" s="49"/>
      <c r="CG1109" s="49"/>
      <c r="CH1109" s="49"/>
      <c r="CI1109" s="97"/>
      <c r="CJ1109" s="97"/>
      <c r="CK1109" s="97"/>
      <c r="CL1109" s="97"/>
      <c r="CM1109" s="335"/>
      <c r="CN1109" s="337"/>
      <c r="CO1109" s="315" t="str">
        <f>IF(Формулы!R1109&gt;V1109,"22-?,Дата 14 - Прибыл из УФСИН; ","")&amp;IF(Формулы!Q1109&gt;Y1109,"25-?,Дата 13 - Выбыл в УФСИН;","")&amp;IF(YEAR(ДАННЫЕ!$F$1)=YEAR(ДАННЫЕ!B1109),IF(AT1109&gt;0,"","40-?, вявлен в текущем году! "),"")&amp;IF(YEAR($F$1)=YEAR(W1109),IF(X1109+Y1109&gt;0,"","23-стоит, 24,25 - куда выбыл? "),"")&amp;IF(X1109+Y1109&gt;0,IF(YEAR($F$1)=YEAR(W1109),"","24+25&gt;0? 23 - когда выбыл? "),"")&amp;IF(BA1109&lt;BB1109,"47&gt;=48; ","")&amp;IF(BA1109&lt;BC1109,"47&gt;=49; ","")&amp;IF(BA1109&lt;BD1109,"47&gt;=50; ","")&amp;IF(BE1109&gt;0,IF(BF1109&gt;0,IF(AU1109&gt;AV1109,"","41 и 42 - ? (51 и 52 &gt; 0);"),"51 &gt; 0 52 - ?;"),"")&amp;IF(AU1109&gt;0,IF(AV1109&gt;AU1109,"41&gt;42;","")&amp;IF(BE1109&gt;0,"","41&gt;0 51-?;"),"")&amp;IF(BF1109&gt;0,IF(BE1109&gt;0,"","52&gt;0 51-?;"),"")&amp;IF(AW1109&gt;=AX1109,"","43&gt;44;")&amp;IF(CA1109&gt;0,IF(AW1109&gt;0,"","71 &gt; 0 43-?;"),"")</f>
        <v/>
      </c>
    </row>
    <row r="1110" spans="1:93" ht="12" x14ac:dyDescent="0.2">
      <c r="A1110" s="45"/>
      <c r="B1110" s="46"/>
      <c r="C1110" s="121"/>
      <c r="D1110" s="121"/>
      <c r="E1110" s="336"/>
      <c r="F1110" s="122"/>
      <c r="G1110" s="46"/>
      <c r="H1110" s="45"/>
      <c r="I1110" s="45"/>
      <c r="J1110" s="45"/>
      <c r="K1110" s="45"/>
      <c r="L1110" s="45"/>
      <c r="M1110" s="46"/>
      <c r="N1110" s="46"/>
      <c r="O1110" s="48"/>
      <c r="P1110" s="48"/>
      <c r="Q1110" s="46"/>
      <c r="R1110" s="48"/>
      <c r="S1110" s="48"/>
      <c r="T1110" s="48"/>
      <c r="U1110" s="48"/>
      <c r="V1110" s="48"/>
      <c r="W1110" s="46"/>
      <c r="X1110" s="48"/>
      <c r="Y1110" s="48"/>
      <c r="Z1110" s="157"/>
      <c r="AA1110" s="47"/>
      <c r="AB1110" s="97"/>
      <c r="AC1110" s="49"/>
      <c r="AD1110" s="49"/>
      <c r="AE1110" s="49"/>
      <c r="AF1110" s="49"/>
      <c r="AG1110" s="49"/>
      <c r="AH1110" s="47"/>
      <c r="AI1110" s="47"/>
      <c r="AJ1110" s="47"/>
      <c r="AK1110" s="190"/>
      <c r="AL1110" s="190"/>
      <c r="AM1110" s="190"/>
      <c r="AN1110" s="190"/>
      <c r="AO1110" s="190"/>
      <c r="AP1110" s="151"/>
      <c r="AQ1110" s="322"/>
      <c r="AR1110" s="322"/>
      <c r="AS1110" s="322"/>
      <c r="AT1110" s="47"/>
      <c r="AU1110" s="47"/>
      <c r="AV1110" s="47"/>
      <c r="AW1110" s="47"/>
      <c r="AX1110" s="322"/>
      <c r="AY1110" s="98"/>
      <c r="AZ1110" s="98"/>
      <c r="BA1110" s="47"/>
      <c r="BB1110" s="47"/>
      <c r="BC1110" s="47"/>
      <c r="BD1110" s="47"/>
      <c r="BE1110" s="97"/>
      <c r="BF1110" s="49"/>
      <c r="BG1110" s="239"/>
      <c r="BH1110" s="342"/>
      <c r="BI1110" s="49"/>
      <c r="BJ1110" s="49"/>
      <c r="BK1110" s="49"/>
      <c r="BL1110" s="49"/>
      <c r="BM1110" s="49"/>
      <c r="BN1110" s="47"/>
      <c r="BO1110" s="49"/>
      <c r="BP1110" s="49"/>
      <c r="BQ1110" s="49"/>
      <c r="BR1110" s="323"/>
      <c r="BS1110" s="323"/>
      <c r="BT1110" s="323"/>
      <c r="BU1110" s="49"/>
      <c r="BV1110" s="49"/>
      <c r="BW1110" s="97"/>
      <c r="BX1110" s="97"/>
      <c r="BY1110" s="97"/>
      <c r="BZ1110" s="97"/>
      <c r="CA1110" s="49"/>
      <c r="CB1110" s="49"/>
      <c r="CC1110" s="49"/>
      <c r="CD1110" s="49"/>
      <c r="CE1110" s="49"/>
      <c r="CF1110" s="49"/>
      <c r="CG1110" s="49"/>
      <c r="CH1110" s="49"/>
      <c r="CI1110" s="97"/>
      <c r="CJ1110" s="97"/>
      <c r="CK1110" s="97"/>
      <c r="CL1110" s="97"/>
      <c r="CM1110" s="335"/>
      <c r="CN1110" s="337"/>
      <c r="CO1110" s="315" t="str">
        <f>IF(Формулы!R1110&gt;V1110,"22-?,Дата 14 - Прибыл из УФСИН; ","")&amp;IF(Формулы!Q1110&gt;Y1110,"25-?,Дата 13 - Выбыл в УФСИН;","")&amp;IF(YEAR(ДАННЫЕ!$F$1)=YEAR(ДАННЫЕ!B1110),IF(AT1110&gt;0,"","40-?, вявлен в текущем году! "),"")&amp;IF(YEAR($F$1)=YEAR(W1110),IF(X1110+Y1110&gt;0,"","23-стоит, 24,25 - куда выбыл? "),"")&amp;IF(X1110+Y1110&gt;0,IF(YEAR($F$1)=YEAR(W1110),"","24+25&gt;0? 23 - когда выбыл? "),"")&amp;IF(BA1110&lt;BB1110,"47&gt;=48; ","")&amp;IF(BA1110&lt;BC1110,"47&gt;=49; ","")&amp;IF(BA1110&lt;BD1110,"47&gt;=50; ","")&amp;IF(BE1110&gt;0,IF(BF1110&gt;0,IF(AU1110&gt;AV1110,"","41 и 42 - ? (51 и 52 &gt; 0);"),"51 &gt; 0 52 - ?;"),"")&amp;IF(AU1110&gt;0,IF(AV1110&gt;AU1110,"41&gt;42;","")&amp;IF(BE1110&gt;0,"","41&gt;0 51-?;"),"")&amp;IF(BF1110&gt;0,IF(BE1110&gt;0,"","52&gt;0 51-?;"),"")&amp;IF(AW1110&gt;=AX1110,"","43&gt;44;")&amp;IF(CA1110&gt;0,IF(AW1110&gt;0,"","71 &gt; 0 43-?;"),"")</f>
        <v/>
      </c>
    </row>
    <row r="1111" spans="1:93" ht="12" x14ac:dyDescent="0.2">
      <c r="A1111" s="45"/>
      <c r="B1111" s="46"/>
      <c r="C1111" s="121"/>
      <c r="D1111" s="121"/>
      <c r="E1111" s="336"/>
      <c r="F1111" s="122"/>
      <c r="G1111" s="46"/>
      <c r="H1111" s="45"/>
      <c r="I1111" s="45"/>
      <c r="J1111" s="45"/>
      <c r="K1111" s="45"/>
      <c r="L1111" s="45"/>
      <c r="M1111" s="46"/>
      <c r="N1111" s="46"/>
      <c r="O1111" s="48"/>
      <c r="P1111" s="48"/>
      <c r="Q1111" s="46"/>
      <c r="R1111" s="48"/>
      <c r="S1111" s="48"/>
      <c r="T1111" s="48"/>
      <c r="U1111" s="48"/>
      <c r="V1111" s="48"/>
      <c r="W1111" s="46"/>
      <c r="X1111" s="48"/>
      <c r="Y1111" s="48"/>
      <c r="Z1111" s="157"/>
      <c r="AA1111" s="47"/>
      <c r="AB1111" s="97"/>
      <c r="AC1111" s="49"/>
      <c r="AD1111" s="49"/>
      <c r="AE1111" s="49"/>
      <c r="AF1111" s="49"/>
      <c r="AG1111" s="49"/>
      <c r="AH1111" s="47"/>
      <c r="AI1111" s="47"/>
      <c r="AJ1111" s="47"/>
      <c r="AK1111" s="190"/>
      <c r="AL1111" s="190"/>
      <c r="AM1111" s="190"/>
      <c r="AN1111" s="190"/>
      <c r="AO1111" s="190"/>
      <c r="AP1111" s="151"/>
      <c r="AQ1111" s="322"/>
      <c r="AR1111" s="322"/>
      <c r="AS1111" s="322"/>
      <c r="AT1111" s="47"/>
      <c r="AU1111" s="47"/>
      <c r="AV1111" s="47"/>
      <c r="AW1111" s="47"/>
      <c r="AX1111" s="322"/>
      <c r="AY1111" s="98"/>
      <c r="AZ1111" s="98"/>
      <c r="BA1111" s="47"/>
      <c r="BB1111" s="47"/>
      <c r="BC1111" s="47"/>
      <c r="BD1111" s="47"/>
      <c r="BE1111" s="97"/>
      <c r="BF1111" s="49"/>
      <c r="BG1111" s="239"/>
      <c r="BH1111" s="342"/>
      <c r="BI1111" s="49"/>
      <c r="BJ1111" s="49"/>
      <c r="BK1111" s="49"/>
      <c r="BL1111" s="49"/>
      <c r="BM1111" s="49"/>
      <c r="BN1111" s="47"/>
      <c r="BO1111" s="49"/>
      <c r="BP1111" s="49"/>
      <c r="BQ1111" s="49"/>
      <c r="BR1111" s="323"/>
      <c r="BS1111" s="323"/>
      <c r="BT1111" s="323"/>
      <c r="BU1111" s="49"/>
      <c r="BV1111" s="49"/>
      <c r="BW1111" s="97"/>
      <c r="BX1111" s="97"/>
      <c r="BY1111" s="97"/>
      <c r="BZ1111" s="97"/>
      <c r="CA1111" s="49"/>
      <c r="CB1111" s="49"/>
      <c r="CC1111" s="49"/>
      <c r="CD1111" s="49"/>
      <c r="CE1111" s="49"/>
      <c r="CF1111" s="49"/>
      <c r="CG1111" s="49"/>
      <c r="CH1111" s="49"/>
      <c r="CI1111" s="97"/>
      <c r="CJ1111" s="97"/>
      <c r="CK1111" s="97"/>
      <c r="CL1111" s="97"/>
      <c r="CM1111" s="335"/>
      <c r="CN1111" s="337"/>
      <c r="CO1111" s="315" t="str">
        <f>IF(Формулы!R1111&gt;V1111,"22-?,Дата 14 - Прибыл из УФСИН; ","")&amp;IF(Формулы!Q1111&gt;Y1111,"25-?,Дата 13 - Выбыл в УФСИН;","")&amp;IF(YEAR(ДАННЫЕ!$F$1)=YEAR(ДАННЫЕ!B1111),IF(AT1111&gt;0,"","40-?, вявлен в текущем году! "),"")&amp;IF(YEAR($F$1)=YEAR(W1111),IF(X1111+Y1111&gt;0,"","23-стоит, 24,25 - куда выбыл? "),"")&amp;IF(X1111+Y1111&gt;0,IF(YEAR($F$1)=YEAR(W1111),"","24+25&gt;0? 23 - когда выбыл? "),"")&amp;IF(BA1111&lt;BB1111,"47&gt;=48; ","")&amp;IF(BA1111&lt;BC1111,"47&gt;=49; ","")&amp;IF(BA1111&lt;BD1111,"47&gt;=50; ","")&amp;IF(BE1111&gt;0,IF(BF1111&gt;0,IF(AU1111&gt;AV1111,"","41 и 42 - ? (51 и 52 &gt; 0);"),"51 &gt; 0 52 - ?;"),"")&amp;IF(AU1111&gt;0,IF(AV1111&gt;AU1111,"41&gt;42;","")&amp;IF(BE1111&gt;0,"","41&gt;0 51-?;"),"")&amp;IF(BF1111&gt;0,IF(BE1111&gt;0,"","52&gt;0 51-?;"),"")&amp;IF(AW1111&gt;=AX1111,"","43&gt;44;")&amp;IF(CA1111&gt;0,IF(AW1111&gt;0,"","71 &gt; 0 43-?;"),"")</f>
        <v/>
      </c>
    </row>
    <row r="1112" spans="1:93" ht="12" x14ac:dyDescent="0.2">
      <c r="A1112" s="45"/>
      <c r="B1112" s="46"/>
      <c r="C1112" s="121"/>
      <c r="D1112" s="121"/>
      <c r="E1112" s="336"/>
      <c r="F1112" s="122"/>
      <c r="G1112" s="46"/>
      <c r="H1112" s="45"/>
      <c r="I1112" s="45"/>
      <c r="J1112" s="45"/>
      <c r="K1112" s="45"/>
      <c r="L1112" s="45"/>
      <c r="M1112" s="46"/>
      <c r="N1112" s="46"/>
      <c r="O1112" s="48"/>
      <c r="P1112" s="48"/>
      <c r="Q1112" s="46"/>
      <c r="R1112" s="48"/>
      <c r="S1112" s="48"/>
      <c r="T1112" s="48"/>
      <c r="U1112" s="48"/>
      <c r="V1112" s="48"/>
      <c r="W1112" s="46"/>
      <c r="X1112" s="48"/>
      <c r="Y1112" s="48"/>
      <c r="Z1112" s="157"/>
      <c r="AA1112" s="47"/>
      <c r="AB1112" s="97"/>
      <c r="AC1112" s="49"/>
      <c r="AD1112" s="49"/>
      <c r="AE1112" s="49"/>
      <c r="AF1112" s="49"/>
      <c r="AG1112" s="49"/>
      <c r="AH1112" s="47"/>
      <c r="AI1112" s="47"/>
      <c r="AJ1112" s="47"/>
      <c r="AK1112" s="190"/>
      <c r="AL1112" s="190"/>
      <c r="AM1112" s="190"/>
      <c r="AN1112" s="190"/>
      <c r="AO1112" s="190"/>
      <c r="AP1112" s="151"/>
      <c r="AQ1112" s="322"/>
      <c r="AR1112" s="322"/>
      <c r="AS1112" s="322"/>
      <c r="AT1112" s="47"/>
      <c r="AU1112" s="47"/>
      <c r="AV1112" s="47"/>
      <c r="AW1112" s="47"/>
      <c r="AX1112" s="322"/>
      <c r="AY1112" s="98"/>
      <c r="AZ1112" s="98"/>
      <c r="BA1112" s="47"/>
      <c r="BB1112" s="47"/>
      <c r="BC1112" s="47"/>
      <c r="BD1112" s="47"/>
      <c r="BE1112" s="97"/>
      <c r="BF1112" s="49"/>
      <c r="BG1112" s="239"/>
      <c r="BH1112" s="342"/>
      <c r="BI1112" s="49"/>
      <c r="BJ1112" s="49"/>
      <c r="BK1112" s="49"/>
      <c r="BL1112" s="49"/>
      <c r="BM1112" s="49"/>
      <c r="BN1112" s="47"/>
      <c r="BO1112" s="49"/>
      <c r="BP1112" s="49"/>
      <c r="BQ1112" s="49"/>
      <c r="BR1112" s="323"/>
      <c r="BS1112" s="323"/>
      <c r="BT1112" s="323"/>
      <c r="BU1112" s="49"/>
      <c r="BV1112" s="49"/>
      <c r="BW1112" s="97"/>
      <c r="BX1112" s="97"/>
      <c r="BY1112" s="97"/>
      <c r="BZ1112" s="97"/>
      <c r="CA1112" s="49"/>
      <c r="CB1112" s="49"/>
      <c r="CC1112" s="49"/>
      <c r="CD1112" s="49"/>
      <c r="CE1112" s="49"/>
      <c r="CF1112" s="49"/>
      <c r="CG1112" s="49"/>
      <c r="CH1112" s="49"/>
      <c r="CI1112" s="97"/>
      <c r="CJ1112" s="97"/>
      <c r="CK1112" s="97"/>
      <c r="CL1112" s="97"/>
      <c r="CM1112" s="335"/>
      <c r="CN1112" s="337"/>
      <c r="CO1112" s="315" t="str">
        <f>IF(Формулы!R1112&gt;V1112,"22-?,Дата 14 - Прибыл из УФСИН; ","")&amp;IF(Формулы!Q1112&gt;Y1112,"25-?,Дата 13 - Выбыл в УФСИН;","")&amp;IF(YEAR(ДАННЫЕ!$F$1)=YEAR(ДАННЫЕ!B1112),IF(AT1112&gt;0,"","40-?, вявлен в текущем году! "),"")&amp;IF(YEAR($F$1)=YEAR(W1112),IF(X1112+Y1112&gt;0,"","23-стоит, 24,25 - куда выбыл? "),"")&amp;IF(X1112+Y1112&gt;0,IF(YEAR($F$1)=YEAR(W1112),"","24+25&gt;0? 23 - когда выбыл? "),"")&amp;IF(BA1112&lt;BB1112,"47&gt;=48; ","")&amp;IF(BA1112&lt;BC1112,"47&gt;=49; ","")&amp;IF(BA1112&lt;BD1112,"47&gt;=50; ","")&amp;IF(BE1112&gt;0,IF(BF1112&gt;0,IF(AU1112&gt;AV1112,"","41 и 42 - ? (51 и 52 &gt; 0);"),"51 &gt; 0 52 - ?;"),"")&amp;IF(AU1112&gt;0,IF(AV1112&gt;AU1112,"41&gt;42;","")&amp;IF(BE1112&gt;0,"","41&gt;0 51-?;"),"")&amp;IF(BF1112&gt;0,IF(BE1112&gt;0,"","52&gt;0 51-?;"),"")&amp;IF(AW1112&gt;=AX1112,"","43&gt;44;")&amp;IF(CA1112&gt;0,IF(AW1112&gt;0,"","71 &gt; 0 43-?;"),"")</f>
        <v/>
      </c>
    </row>
    <row r="1113" spans="1:93" ht="12" x14ac:dyDescent="0.2">
      <c r="A1113" s="45"/>
      <c r="B1113" s="46"/>
      <c r="C1113" s="121"/>
      <c r="D1113" s="121"/>
      <c r="E1113" s="336"/>
      <c r="F1113" s="122"/>
      <c r="G1113" s="46"/>
      <c r="H1113" s="45"/>
      <c r="I1113" s="45"/>
      <c r="J1113" s="45"/>
      <c r="K1113" s="45"/>
      <c r="L1113" s="45"/>
      <c r="M1113" s="46"/>
      <c r="N1113" s="46"/>
      <c r="O1113" s="48"/>
      <c r="P1113" s="48"/>
      <c r="Q1113" s="46"/>
      <c r="R1113" s="48"/>
      <c r="S1113" s="48"/>
      <c r="T1113" s="48"/>
      <c r="U1113" s="48"/>
      <c r="V1113" s="48"/>
      <c r="W1113" s="46"/>
      <c r="X1113" s="48"/>
      <c r="Y1113" s="48"/>
      <c r="Z1113" s="157"/>
      <c r="AA1113" s="47"/>
      <c r="AB1113" s="97"/>
      <c r="AC1113" s="49"/>
      <c r="AD1113" s="49"/>
      <c r="AE1113" s="49"/>
      <c r="AF1113" s="49"/>
      <c r="AG1113" s="49"/>
      <c r="AH1113" s="47"/>
      <c r="AI1113" s="47"/>
      <c r="AJ1113" s="47"/>
      <c r="AK1113" s="190"/>
      <c r="AL1113" s="190"/>
      <c r="AM1113" s="190"/>
      <c r="AN1113" s="190"/>
      <c r="AO1113" s="190"/>
      <c r="AP1113" s="151"/>
      <c r="AQ1113" s="322"/>
      <c r="AR1113" s="322"/>
      <c r="AS1113" s="322"/>
      <c r="AT1113" s="47"/>
      <c r="AU1113" s="47"/>
      <c r="AV1113" s="47"/>
      <c r="AW1113" s="47"/>
      <c r="AX1113" s="322"/>
      <c r="AY1113" s="98"/>
      <c r="AZ1113" s="98"/>
      <c r="BA1113" s="47"/>
      <c r="BB1113" s="47"/>
      <c r="BC1113" s="47"/>
      <c r="BD1113" s="47"/>
      <c r="BE1113" s="97"/>
      <c r="BF1113" s="49"/>
      <c r="BG1113" s="239"/>
      <c r="BH1113" s="342"/>
      <c r="BI1113" s="49"/>
      <c r="BJ1113" s="49"/>
      <c r="BK1113" s="49"/>
      <c r="BL1113" s="49"/>
      <c r="BM1113" s="49"/>
      <c r="BN1113" s="47"/>
      <c r="BO1113" s="49"/>
      <c r="BP1113" s="49"/>
      <c r="BQ1113" s="49"/>
      <c r="BR1113" s="323"/>
      <c r="BS1113" s="323"/>
      <c r="BT1113" s="323"/>
      <c r="BU1113" s="49"/>
      <c r="BV1113" s="49"/>
      <c r="BW1113" s="97"/>
      <c r="BX1113" s="97"/>
      <c r="BY1113" s="97"/>
      <c r="BZ1113" s="97"/>
      <c r="CA1113" s="49"/>
      <c r="CB1113" s="49"/>
      <c r="CC1113" s="49"/>
      <c r="CD1113" s="49"/>
      <c r="CE1113" s="49"/>
      <c r="CF1113" s="49"/>
      <c r="CG1113" s="49"/>
      <c r="CH1113" s="49"/>
      <c r="CI1113" s="97"/>
      <c r="CJ1113" s="97"/>
      <c r="CK1113" s="97"/>
      <c r="CL1113" s="97"/>
      <c r="CM1113" s="335"/>
      <c r="CN1113" s="337"/>
      <c r="CO1113" s="315" t="str">
        <f>IF(Формулы!R1113&gt;V1113,"22-?,Дата 14 - Прибыл из УФСИН; ","")&amp;IF(Формулы!Q1113&gt;Y1113,"25-?,Дата 13 - Выбыл в УФСИН;","")&amp;IF(YEAR(ДАННЫЕ!$F$1)=YEAR(ДАННЫЕ!B1113),IF(AT1113&gt;0,"","40-?, вявлен в текущем году! "),"")&amp;IF(YEAR($F$1)=YEAR(W1113),IF(X1113+Y1113&gt;0,"","23-стоит, 24,25 - куда выбыл? "),"")&amp;IF(X1113+Y1113&gt;0,IF(YEAR($F$1)=YEAR(W1113),"","24+25&gt;0? 23 - когда выбыл? "),"")&amp;IF(BA1113&lt;BB1113,"47&gt;=48; ","")&amp;IF(BA1113&lt;BC1113,"47&gt;=49; ","")&amp;IF(BA1113&lt;BD1113,"47&gt;=50; ","")&amp;IF(BE1113&gt;0,IF(BF1113&gt;0,IF(AU1113&gt;AV1113,"","41 и 42 - ? (51 и 52 &gt; 0);"),"51 &gt; 0 52 - ?;"),"")&amp;IF(AU1113&gt;0,IF(AV1113&gt;AU1113,"41&gt;42;","")&amp;IF(BE1113&gt;0,"","41&gt;0 51-?;"),"")&amp;IF(BF1113&gt;0,IF(BE1113&gt;0,"","52&gt;0 51-?;"),"")&amp;IF(AW1113&gt;=AX1113,"","43&gt;44;")&amp;IF(CA1113&gt;0,IF(AW1113&gt;0,"","71 &gt; 0 43-?;"),"")</f>
        <v/>
      </c>
    </row>
    <row r="1114" spans="1:93" ht="12" x14ac:dyDescent="0.2">
      <c r="A1114" s="45"/>
      <c r="B1114" s="46"/>
      <c r="C1114" s="121"/>
      <c r="D1114" s="121"/>
      <c r="E1114" s="336"/>
      <c r="F1114" s="122"/>
      <c r="G1114" s="46"/>
      <c r="H1114" s="45"/>
      <c r="I1114" s="45"/>
      <c r="J1114" s="45"/>
      <c r="K1114" s="45"/>
      <c r="L1114" s="45"/>
      <c r="M1114" s="46"/>
      <c r="N1114" s="46"/>
      <c r="O1114" s="48"/>
      <c r="P1114" s="48"/>
      <c r="Q1114" s="46"/>
      <c r="R1114" s="48"/>
      <c r="S1114" s="48"/>
      <c r="T1114" s="48"/>
      <c r="U1114" s="48"/>
      <c r="V1114" s="48"/>
      <c r="W1114" s="46"/>
      <c r="X1114" s="48"/>
      <c r="Y1114" s="48"/>
      <c r="Z1114" s="157"/>
      <c r="AA1114" s="47"/>
      <c r="AB1114" s="97"/>
      <c r="AC1114" s="49"/>
      <c r="AD1114" s="49"/>
      <c r="AE1114" s="49"/>
      <c r="AF1114" s="49"/>
      <c r="AG1114" s="49"/>
      <c r="AH1114" s="47"/>
      <c r="AI1114" s="47"/>
      <c r="AJ1114" s="47"/>
      <c r="AK1114" s="190"/>
      <c r="AL1114" s="190"/>
      <c r="AM1114" s="190"/>
      <c r="AN1114" s="190"/>
      <c r="AO1114" s="190"/>
      <c r="AP1114" s="151"/>
      <c r="AQ1114" s="322"/>
      <c r="AR1114" s="322"/>
      <c r="AS1114" s="322"/>
      <c r="AT1114" s="47"/>
      <c r="AU1114" s="47"/>
      <c r="AV1114" s="47"/>
      <c r="AW1114" s="47"/>
      <c r="AX1114" s="322"/>
      <c r="AY1114" s="98"/>
      <c r="AZ1114" s="98"/>
      <c r="BA1114" s="47"/>
      <c r="BB1114" s="47"/>
      <c r="BC1114" s="47"/>
      <c r="BD1114" s="47"/>
      <c r="BE1114" s="97"/>
      <c r="BF1114" s="49"/>
      <c r="BG1114" s="239"/>
      <c r="BH1114" s="342"/>
      <c r="BI1114" s="49"/>
      <c r="BJ1114" s="49"/>
      <c r="BK1114" s="49"/>
      <c r="BL1114" s="49"/>
      <c r="BM1114" s="49"/>
      <c r="BN1114" s="47"/>
      <c r="BO1114" s="49"/>
      <c r="BP1114" s="49"/>
      <c r="BQ1114" s="49"/>
      <c r="BR1114" s="323"/>
      <c r="BS1114" s="323"/>
      <c r="BT1114" s="323"/>
      <c r="BU1114" s="49"/>
      <c r="BV1114" s="49"/>
      <c r="BW1114" s="97"/>
      <c r="BX1114" s="97"/>
      <c r="BY1114" s="97"/>
      <c r="BZ1114" s="97"/>
      <c r="CA1114" s="49"/>
      <c r="CB1114" s="49"/>
      <c r="CC1114" s="49"/>
      <c r="CD1114" s="49"/>
      <c r="CE1114" s="49"/>
      <c r="CF1114" s="49"/>
      <c r="CG1114" s="49"/>
      <c r="CH1114" s="49"/>
      <c r="CI1114" s="97"/>
      <c r="CJ1114" s="97"/>
      <c r="CK1114" s="97"/>
      <c r="CL1114" s="97"/>
      <c r="CM1114" s="335"/>
      <c r="CN1114" s="337"/>
      <c r="CO1114" s="315" t="str">
        <f>IF(Формулы!R1114&gt;V1114,"22-?,Дата 14 - Прибыл из УФСИН; ","")&amp;IF(Формулы!Q1114&gt;Y1114,"25-?,Дата 13 - Выбыл в УФСИН;","")&amp;IF(YEAR(ДАННЫЕ!$F$1)=YEAR(ДАННЫЕ!B1114),IF(AT1114&gt;0,"","40-?, вявлен в текущем году! "),"")&amp;IF(YEAR($F$1)=YEAR(W1114),IF(X1114+Y1114&gt;0,"","23-стоит, 24,25 - куда выбыл? "),"")&amp;IF(X1114+Y1114&gt;0,IF(YEAR($F$1)=YEAR(W1114),"","24+25&gt;0? 23 - когда выбыл? "),"")&amp;IF(BA1114&lt;BB1114,"47&gt;=48; ","")&amp;IF(BA1114&lt;BC1114,"47&gt;=49; ","")&amp;IF(BA1114&lt;BD1114,"47&gt;=50; ","")&amp;IF(BE1114&gt;0,IF(BF1114&gt;0,IF(AU1114&gt;AV1114,"","41 и 42 - ? (51 и 52 &gt; 0);"),"51 &gt; 0 52 - ?;"),"")&amp;IF(AU1114&gt;0,IF(AV1114&gt;AU1114,"41&gt;42;","")&amp;IF(BE1114&gt;0,"","41&gt;0 51-?;"),"")&amp;IF(BF1114&gt;0,IF(BE1114&gt;0,"","52&gt;0 51-?;"),"")&amp;IF(AW1114&gt;=AX1114,"","43&gt;44;")&amp;IF(CA1114&gt;0,IF(AW1114&gt;0,"","71 &gt; 0 43-?;"),"")</f>
        <v/>
      </c>
    </row>
    <row r="1115" spans="1:93" ht="12" x14ac:dyDescent="0.2">
      <c r="A1115" s="45"/>
      <c r="B1115" s="46"/>
      <c r="C1115" s="121"/>
      <c r="D1115" s="121"/>
      <c r="E1115" s="336"/>
      <c r="F1115" s="122"/>
      <c r="G1115" s="46"/>
      <c r="H1115" s="45"/>
      <c r="I1115" s="45"/>
      <c r="J1115" s="45"/>
      <c r="K1115" s="45"/>
      <c r="L1115" s="45"/>
      <c r="M1115" s="46"/>
      <c r="N1115" s="46"/>
      <c r="O1115" s="48"/>
      <c r="P1115" s="48"/>
      <c r="Q1115" s="46"/>
      <c r="R1115" s="48"/>
      <c r="S1115" s="48"/>
      <c r="T1115" s="48"/>
      <c r="U1115" s="48"/>
      <c r="V1115" s="48"/>
      <c r="W1115" s="46"/>
      <c r="X1115" s="48"/>
      <c r="Y1115" s="48"/>
      <c r="Z1115" s="157"/>
      <c r="AA1115" s="47"/>
      <c r="AB1115" s="97"/>
      <c r="AC1115" s="49"/>
      <c r="AD1115" s="49"/>
      <c r="AE1115" s="49"/>
      <c r="AF1115" s="49"/>
      <c r="AG1115" s="49"/>
      <c r="AH1115" s="47"/>
      <c r="AI1115" s="47"/>
      <c r="AJ1115" s="47"/>
      <c r="AK1115" s="190"/>
      <c r="AL1115" s="190"/>
      <c r="AM1115" s="190"/>
      <c r="AN1115" s="190"/>
      <c r="AO1115" s="190"/>
      <c r="AP1115" s="151"/>
      <c r="AQ1115" s="322"/>
      <c r="AR1115" s="322"/>
      <c r="AS1115" s="322"/>
      <c r="AT1115" s="47"/>
      <c r="AU1115" s="47"/>
      <c r="AV1115" s="47"/>
      <c r="AW1115" s="47"/>
      <c r="AX1115" s="322"/>
      <c r="AY1115" s="98"/>
      <c r="AZ1115" s="98"/>
      <c r="BA1115" s="47"/>
      <c r="BB1115" s="47"/>
      <c r="BC1115" s="47"/>
      <c r="BD1115" s="47"/>
      <c r="BE1115" s="97"/>
      <c r="BF1115" s="49"/>
      <c r="BG1115" s="239"/>
      <c r="BH1115" s="342"/>
      <c r="BI1115" s="49"/>
      <c r="BJ1115" s="49"/>
      <c r="BK1115" s="49"/>
      <c r="BL1115" s="49"/>
      <c r="BM1115" s="49"/>
      <c r="BN1115" s="47"/>
      <c r="BO1115" s="49"/>
      <c r="BP1115" s="49"/>
      <c r="BQ1115" s="49"/>
      <c r="BR1115" s="323"/>
      <c r="BS1115" s="323"/>
      <c r="BT1115" s="323"/>
      <c r="BU1115" s="49"/>
      <c r="BV1115" s="49"/>
      <c r="BW1115" s="97"/>
      <c r="BX1115" s="97"/>
      <c r="BY1115" s="97"/>
      <c r="BZ1115" s="97"/>
      <c r="CA1115" s="49"/>
      <c r="CB1115" s="49"/>
      <c r="CC1115" s="49"/>
      <c r="CD1115" s="49"/>
      <c r="CE1115" s="49"/>
      <c r="CF1115" s="49"/>
      <c r="CG1115" s="49"/>
      <c r="CH1115" s="49"/>
      <c r="CI1115" s="97"/>
      <c r="CJ1115" s="97"/>
      <c r="CK1115" s="97"/>
      <c r="CL1115" s="97"/>
      <c r="CM1115" s="335"/>
      <c r="CN1115" s="337"/>
      <c r="CO1115" s="315" t="str">
        <f>IF(Формулы!R1115&gt;V1115,"22-?,Дата 14 - Прибыл из УФСИН; ","")&amp;IF(Формулы!Q1115&gt;Y1115,"25-?,Дата 13 - Выбыл в УФСИН;","")&amp;IF(YEAR(ДАННЫЕ!$F$1)=YEAR(ДАННЫЕ!B1115),IF(AT1115&gt;0,"","40-?, вявлен в текущем году! "),"")&amp;IF(YEAR($F$1)=YEAR(W1115),IF(X1115+Y1115&gt;0,"","23-стоит, 24,25 - куда выбыл? "),"")&amp;IF(X1115+Y1115&gt;0,IF(YEAR($F$1)=YEAR(W1115),"","24+25&gt;0? 23 - когда выбыл? "),"")&amp;IF(BA1115&lt;BB1115,"47&gt;=48; ","")&amp;IF(BA1115&lt;BC1115,"47&gt;=49; ","")&amp;IF(BA1115&lt;BD1115,"47&gt;=50; ","")&amp;IF(BE1115&gt;0,IF(BF1115&gt;0,IF(AU1115&gt;AV1115,"","41 и 42 - ? (51 и 52 &gt; 0);"),"51 &gt; 0 52 - ?;"),"")&amp;IF(AU1115&gt;0,IF(AV1115&gt;AU1115,"41&gt;42;","")&amp;IF(BE1115&gt;0,"","41&gt;0 51-?;"),"")&amp;IF(BF1115&gt;0,IF(BE1115&gt;0,"","52&gt;0 51-?;"),"")&amp;IF(AW1115&gt;=AX1115,"","43&gt;44;")&amp;IF(CA1115&gt;0,IF(AW1115&gt;0,"","71 &gt; 0 43-?;"),"")</f>
        <v/>
      </c>
    </row>
    <row r="1116" spans="1:93" ht="12" x14ac:dyDescent="0.2">
      <c r="A1116" s="45"/>
      <c r="B1116" s="46"/>
      <c r="C1116" s="121"/>
      <c r="D1116" s="121"/>
      <c r="E1116" s="336"/>
      <c r="F1116" s="122"/>
      <c r="G1116" s="46"/>
      <c r="H1116" s="45"/>
      <c r="I1116" s="45"/>
      <c r="J1116" s="45"/>
      <c r="K1116" s="45"/>
      <c r="L1116" s="45"/>
      <c r="M1116" s="46"/>
      <c r="N1116" s="46"/>
      <c r="O1116" s="48"/>
      <c r="P1116" s="48"/>
      <c r="Q1116" s="46"/>
      <c r="R1116" s="48"/>
      <c r="S1116" s="48"/>
      <c r="T1116" s="48"/>
      <c r="U1116" s="48"/>
      <c r="V1116" s="48"/>
      <c r="W1116" s="46"/>
      <c r="X1116" s="48"/>
      <c r="Y1116" s="48"/>
      <c r="Z1116" s="157"/>
      <c r="AA1116" s="47"/>
      <c r="AB1116" s="97"/>
      <c r="AC1116" s="49"/>
      <c r="AD1116" s="49"/>
      <c r="AE1116" s="49"/>
      <c r="AF1116" s="49"/>
      <c r="AG1116" s="49"/>
      <c r="AH1116" s="47"/>
      <c r="AI1116" s="47"/>
      <c r="AJ1116" s="47"/>
      <c r="AK1116" s="190"/>
      <c r="AL1116" s="190"/>
      <c r="AM1116" s="190"/>
      <c r="AN1116" s="190"/>
      <c r="AO1116" s="190"/>
      <c r="AP1116" s="151"/>
      <c r="AQ1116" s="322"/>
      <c r="AR1116" s="322"/>
      <c r="AS1116" s="322"/>
      <c r="AT1116" s="47"/>
      <c r="AU1116" s="47"/>
      <c r="AV1116" s="47"/>
      <c r="AW1116" s="47"/>
      <c r="AX1116" s="322"/>
      <c r="AY1116" s="98"/>
      <c r="AZ1116" s="98"/>
      <c r="BA1116" s="47"/>
      <c r="BB1116" s="47"/>
      <c r="BC1116" s="47"/>
      <c r="BD1116" s="47"/>
      <c r="BE1116" s="97"/>
      <c r="BF1116" s="49"/>
      <c r="BG1116" s="239"/>
      <c r="BH1116" s="342"/>
      <c r="BI1116" s="49"/>
      <c r="BJ1116" s="49"/>
      <c r="BK1116" s="49"/>
      <c r="BL1116" s="49"/>
      <c r="BM1116" s="49"/>
      <c r="BN1116" s="47"/>
      <c r="BO1116" s="49"/>
      <c r="BP1116" s="49"/>
      <c r="BQ1116" s="49"/>
      <c r="BR1116" s="323"/>
      <c r="BS1116" s="323"/>
      <c r="BT1116" s="323"/>
      <c r="BU1116" s="49"/>
      <c r="BV1116" s="49"/>
      <c r="BW1116" s="97"/>
      <c r="BX1116" s="97"/>
      <c r="BY1116" s="97"/>
      <c r="BZ1116" s="97"/>
      <c r="CA1116" s="49"/>
      <c r="CB1116" s="49"/>
      <c r="CC1116" s="49"/>
      <c r="CD1116" s="49"/>
      <c r="CE1116" s="49"/>
      <c r="CF1116" s="49"/>
      <c r="CG1116" s="49"/>
      <c r="CH1116" s="49"/>
      <c r="CI1116" s="97"/>
      <c r="CJ1116" s="97"/>
      <c r="CK1116" s="97"/>
      <c r="CL1116" s="97"/>
      <c r="CM1116" s="335"/>
      <c r="CN1116" s="337"/>
      <c r="CO1116" s="315" t="str">
        <f>IF(Формулы!R1116&gt;V1116,"22-?,Дата 14 - Прибыл из УФСИН; ","")&amp;IF(Формулы!Q1116&gt;Y1116,"25-?,Дата 13 - Выбыл в УФСИН;","")&amp;IF(YEAR(ДАННЫЕ!$F$1)=YEAR(ДАННЫЕ!B1116),IF(AT1116&gt;0,"","40-?, вявлен в текущем году! "),"")&amp;IF(YEAR($F$1)=YEAR(W1116),IF(X1116+Y1116&gt;0,"","23-стоит, 24,25 - куда выбыл? "),"")&amp;IF(X1116+Y1116&gt;0,IF(YEAR($F$1)=YEAR(W1116),"","24+25&gt;0? 23 - когда выбыл? "),"")&amp;IF(BA1116&lt;BB1116,"47&gt;=48; ","")&amp;IF(BA1116&lt;BC1116,"47&gt;=49; ","")&amp;IF(BA1116&lt;BD1116,"47&gt;=50; ","")&amp;IF(BE1116&gt;0,IF(BF1116&gt;0,IF(AU1116&gt;AV1116,"","41 и 42 - ? (51 и 52 &gt; 0);"),"51 &gt; 0 52 - ?;"),"")&amp;IF(AU1116&gt;0,IF(AV1116&gt;AU1116,"41&gt;42;","")&amp;IF(BE1116&gt;0,"","41&gt;0 51-?;"),"")&amp;IF(BF1116&gt;0,IF(BE1116&gt;0,"","52&gt;0 51-?;"),"")&amp;IF(AW1116&gt;=AX1116,"","43&gt;44;")&amp;IF(CA1116&gt;0,IF(AW1116&gt;0,"","71 &gt; 0 43-?;"),"")</f>
        <v/>
      </c>
    </row>
    <row r="1117" spans="1:93" ht="12" x14ac:dyDescent="0.2">
      <c r="A1117" s="45"/>
      <c r="B1117" s="46"/>
      <c r="C1117" s="121"/>
      <c r="D1117" s="121"/>
      <c r="E1117" s="336"/>
      <c r="F1117" s="122"/>
      <c r="G1117" s="46"/>
      <c r="H1117" s="45"/>
      <c r="I1117" s="45"/>
      <c r="J1117" s="45"/>
      <c r="K1117" s="45"/>
      <c r="L1117" s="45"/>
      <c r="M1117" s="46"/>
      <c r="N1117" s="46"/>
      <c r="O1117" s="48"/>
      <c r="P1117" s="48"/>
      <c r="Q1117" s="46"/>
      <c r="R1117" s="48"/>
      <c r="S1117" s="48"/>
      <c r="T1117" s="48"/>
      <c r="U1117" s="48"/>
      <c r="V1117" s="48"/>
      <c r="W1117" s="46"/>
      <c r="X1117" s="48"/>
      <c r="Y1117" s="48"/>
      <c r="Z1117" s="157"/>
      <c r="AA1117" s="47"/>
      <c r="AB1117" s="97"/>
      <c r="AC1117" s="49"/>
      <c r="AD1117" s="49"/>
      <c r="AE1117" s="49"/>
      <c r="AF1117" s="49"/>
      <c r="AG1117" s="49"/>
      <c r="AH1117" s="47"/>
      <c r="AI1117" s="47"/>
      <c r="AJ1117" s="47"/>
      <c r="AK1117" s="190"/>
      <c r="AL1117" s="190"/>
      <c r="AM1117" s="190"/>
      <c r="AN1117" s="190"/>
      <c r="AO1117" s="190"/>
      <c r="AP1117" s="151"/>
      <c r="AQ1117" s="322"/>
      <c r="AR1117" s="322"/>
      <c r="AS1117" s="322"/>
      <c r="AT1117" s="47"/>
      <c r="AU1117" s="47"/>
      <c r="AV1117" s="47"/>
      <c r="AW1117" s="47"/>
      <c r="AX1117" s="322"/>
      <c r="AY1117" s="98"/>
      <c r="AZ1117" s="98"/>
      <c r="BA1117" s="47"/>
      <c r="BB1117" s="47"/>
      <c r="BC1117" s="47"/>
      <c r="BD1117" s="47"/>
      <c r="BE1117" s="97"/>
      <c r="BF1117" s="49"/>
      <c r="BG1117" s="239"/>
      <c r="BH1117" s="342"/>
      <c r="BI1117" s="49"/>
      <c r="BJ1117" s="49"/>
      <c r="BK1117" s="49"/>
      <c r="BL1117" s="49"/>
      <c r="BM1117" s="49"/>
      <c r="BN1117" s="47"/>
      <c r="BO1117" s="49"/>
      <c r="BP1117" s="49"/>
      <c r="BQ1117" s="49"/>
      <c r="BR1117" s="323"/>
      <c r="BS1117" s="323"/>
      <c r="BT1117" s="323"/>
      <c r="BU1117" s="49"/>
      <c r="BV1117" s="49"/>
      <c r="BW1117" s="97"/>
      <c r="BX1117" s="97"/>
      <c r="BY1117" s="97"/>
      <c r="BZ1117" s="97"/>
      <c r="CA1117" s="49"/>
      <c r="CB1117" s="49"/>
      <c r="CC1117" s="49"/>
      <c r="CD1117" s="49"/>
      <c r="CE1117" s="49"/>
      <c r="CF1117" s="49"/>
      <c r="CG1117" s="49"/>
      <c r="CH1117" s="49"/>
      <c r="CI1117" s="97"/>
      <c r="CJ1117" s="97"/>
      <c r="CK1117" s="97"/>
      <c r="CL1117" s="97"/>
      <c r="CM1117" s="335"/>
      <c r="CN1117" s="337"/>
      <c r="CO1117" s="315" t="str">
        <f>IF(Формулы!R1117&gt;V1117,"22-?,Дата 14 - Прибыл из УФСИН; ","")&amp;IF(Формулы!Q1117&gt;Y1117,"25-?,Дата 13 - Выбыл в УФСИН;","")&amp;IF(YEAR(ДАННЫЕ!$F$1)=YEAR(ДАННЫЕ!B1117),IF(AT1117&gt;0,"","40-?, вявлен в текущем году! "),"")&amp;IF(YEAR($F$1)=YEAR(W1117),IF(X1117+Y1117&gt;0,"","23-стоит, 24,25 - куда выбыл? "),"")&amp;IF(X1117+Y1117&gt;0,IF(YEAR($F$1)=YEAR(W1117),"","24+25&gt;0? 23 - когда выбыл? "),"")&amp;IF(BA1117&lt;BB1117,"47&gt;=48; ","")&amp;IF(BA1117&lt;BC1117,"47&gt;=49; ","")&amp;IF(BA1117&lt;BD1117,"47&gt;=50; ","")&amp;IF(BE1117&gt;0,IF(BF1117&gt;0,IF(AU1117&gt;AV1117,"","41 и 42 - ? (51 и 52 &gt; 0);"),"51 &gt; 0 52 - ?;"),"")&amp;IF(AU1117&gt;0,IF(AV1117&gt;AU1117,"41&gt;42;","")&amp;IF(BE1117&gt;0,"","41&gt;0 51-?;"),"")&amp;IF(BF1117&gt;0,IF(BE1117&gt;0,"","52&gt;0 51-?;"),"")&amp;IF(AW1117&gt;=AX1117,"","43&gt;44;")&amp;IF(CA1117&gt;0,IF(AW1117&gt;0,"","71 &gt; 0 43-?;"),"")</f>
        <v/>
      </c>
    </row>
    <row r="1118" spans="1:93" ht="12" x14ac:dyDescent="0.2">
      <c r="A1118" s="45"/>
      <c r="B1118" s="46"/>
      <c r="C1118" s="121"/>
      <c r="D1118" s="121"/>
      <c r="E1118" s="336"/>
      <c r="F1118" s="122"/>
      <c r="G1118" s="46"/>
      <c r="H1118" s="45"/>
      <c r="I1118" s="45"/>
      <c r="J1118" s="45"/>
      <c r="K1118" s="45"/>
      <c r="L1118" s="45"/>
      <c r="M1118" s="46"/>
      <c r="N1118" s="46"/>
      <c r="O1118" s="48"/>
      <c r="P1118" s="48"/>
      <c r="Q1118" s="46"/>
      <c r="R1118" s="48"/>
      <c r="S1118" s="48"/>
      <c r="T1118" s="48"/>
      <c r="U1118" s="48"/>
      <c r="V1118" s="48"/>
      <c r="W1118" s="46"/>
      <c r="X1118" s="48"/>
      <c r="Y1118" s="48"/>
      <c r="Z1118" s="157"/>
      <c r="AA1118" s="47"/>
      <c r="AB1118" s="97"/>
      <c r="AC1118" s="49"/>
      <c r="AD1118" s="49"/>
      <c r="AE1118" s="49"/>
      <c r="AF1118" s="49"/>
      <c r="AG1118" s="49"/>
      <c r="AH1118" s="47"/>
      <c r="AI1118" s="47"/>
      <c r="AJ1118" s="47"/>
      <c r="AK1118" s="190"/>
      <c r="AL1118" s="190"/>
      <c r="AM1118" s="190"/>
      <c r="AN1118" s="190"/>
      <c r="AO1118" s="190"/>
      <c r="AP1118" s="151"/>
      <c r="AQ1118" s="322"/>
      <c r="AR1118" s="322"/>
      <c r="AS1118" s="322"/>
      <c r="AT1118" s="47"/>
      <c r="AU1118" s="47"/>
      <c r="AV1118" s="47"/>
      <c r="AW1118" s="47"/>
      <c r="AX1118" s="322"/>
      <c r="AY1118" s="98"/>
      <c r="AZ1118" s="98"/>
      <c r="BA1118" s="47"/>
      <c r="BB1118" s="47"/>
      <c r="BC1118" s="47"/>
      <c r="BD1118" s="47"/>
      <c r="BE1118" s="97"/>
      <c r="BF1118" s="49"/>
      <c r="BG1118" s="239"/>
      <c r="BH1118" s="342"/>
      <c r="BI1118" s="49"/>
      <c r="BJ1118" s="49"/>
      <c r="BK1118" s="49"/>
      <c r="BL1118" s="49"/>
      <c r="BM1118" s="49"/>
      <c r="BN1118" s="47"/>
      <c r="BO1118" s="49"/>
      <c r="BP1118" s="49"/>
      <c r="BQ1118" s="49"/>
      <c r="BR1118" s="323"/>
      <c r="BS1118" s="323"/>
      <c r="BT1118" s="323"/>
      <c r="BU1118" s="49"/>
      <c r="BV1118" s="49"/>
      <c r="BW1118" s="97"/>
      <c r="BX1118" s="97"/>
      <c r="BY1118" s="97"/>
      <c r="BZ1118" s="97"/>
      <c r="CA1118" s="49"/>
      <c r="CB1118" s="49"/>
      <c r="CC1118" s="49"/>
      <c r="CD1118" s="49"/>
      <c r="CE1118" s="49"/>
      <c r="CF1118" s="49"/>
      <c r="CG1118" s="49"/>
      <c r="CH1118" s="49"/>
      <c r="CI1118" s="97"/>
      <c r="CJ1118" s="97"/>
      <c r="CK1118" s="97"/>
      <c r="CL1118" s="97"/>
      <c r="CM1118" s="335"/>
      <c r="CN1118" s="337"/>
      <c r="CO1118" s="315" t="str">
        <f>IF(Формулы!R1118&gt;V1118,"22-?,Дата 14 - Прибыл из УФСИН; ","")&amp;IF(Формулы!Q1118&gt;Y1118,"25-?,Дата 13 - Выбыл в УФСИН;","")&amp;IF(YEAR(ДАННЫЕ!$F$1)=YEAR(ДАННЫЕ!B1118),IF(AT1118&gt;0,"","40-?, вявлен в текущем году! "),"")&amp;IF(YEAR($F$1)=YEAR(W1118),IF(X1118+Y1118&gt;0,"","23-стоит, 24,25 - куда выбыл? "),"")&amp;IF(X1118+Y1118&gt;0,IF(YEAR($F$1)=YEAR(W1118),"","24+25&gt;0? 23 - когда выбыл? "),"")&amp;IF(BA1118&lt;BB1118,"47&gt;=48; ","")&amp;IF(BA1118&lt;BC1118,"47&gt;=49; ","")&amp;IF(BA1118&lt;BD1118,"47&gt;=50; ","")&amp;IF(BE1118&gt;0,IF(BF1118&gt;0,IF(AU1118&gt;AV1118,"","41 и 42 - ? (51 и 52 &gt; 0);"),"51 &gt; 0 52 - ?;"),"")&amp;IF(AU1118&gt;0,IF(AV1118&gt;AU1118,"41&gt;42;","")&amp;IF(BE1118&gt;0,"","41&gt;0 51-?;"),"")&amp;IF(BF1118&gt;0,IF(BE1118&gt;0,"","52&gt;0 51-?;"),"")&amp;IF(AW1118&gt;=AX1118,"","43&gt;44;")&amp;IF(CA1118&gt;0,IF(AW1118&gt;0,"","71 &gt; 0 43-?;"),"")</f>
        <v/>
      </c>
    </row>
    <row r="1119" spans="1:93" ht="12" x14ac:dyDescent="0.2">
      <c r="A1119" s="45"/>
      <c r="B1119" s="46"/>
      <c r="C1119" s="121"/>
      <c r="D1119" s="121"/>
      <c r="E1119" s="336"/>
      <c r="F1119" s="122"/>
      <c r="G1119" s="46"/>
      <c r="H1119" s="45"/>
      <c r="I1119" s="45"/>
      <c r="J1119" s="45"/>
      <c r="K1119" s="45"/>
      <c r="L1119" s="45"/>
      <c r="M1119" s="46"/>
      <c r="N1119" s="46"/>
      <c r="O1119" s="48"/>
      <c r="P1119" s="48"/>
      <c r="Q1119" s="46"/>
      <c r="R1119" s="48"/>
      <c r="S1119" s="48"/>
      <c r="T1119" s="48"/>
      <c r="U1119" s="48"/>
      <c r="V1119" s="48"/>
      <c r="W1119" s="46"/>
      <c r="X1119" s="48"/>
      <c r="Y1119" s="48"/>
      <c r="Z1119" s="157"/>
      <c r="AA1119" s="47"/>
      <c r="AB1119" s="97"/>
      <c r="AC1119" s="49"/>
      <c r="AD1119" s="49"/>
      <c r="AE1119" s="49"/>
      <c r="AF1119" s="49"/>
      <c r="AG1119" s="49"/>
      <c r="AH1119" s="47"/>
      <c r="AI1119" s="47"/>
      <c r="AJ1119" s="47"/>
      <c r="AK1119" s="190"/>
      <c r="AL1119" s="190"/>
      <c r="AM1119" s="190"/>
      <c r="AN1119" s="190"/>
      <c r="AO1119" s="190"/>
      <c r="AP1119" s="151"/>
      <c r="AQ1119" s="322"/>
      <c r="AR1119" s="322"/>
      <c r="AS1119" s="322"/>
      <c r="AT1119" s="47"/>
      <c r="AU1119" s="47"/>
      <c r="AV1119" s="47"/>
      <c r="AW1119" s="47"/>
      <c r="AX1119" s="322"/>
      <c r="AY1119" s="98"/>
      <c r="AZ1119" s="98"/>
      <c r="BA1119" s="47"/>
      <c r="BB1119" s="47"/>
      <c r="BC1119" s="47"/>
      <c r="BD1119" s="47"/>
      <c r="BE1119" s="97"/>
      <c r="BF1119" s="49"/>
      <c r="BG1119" s="239"/>
      <c r="BH1119" s="342"/>
      <c r="BI1119" s="49"/>
      <c r="BJ1119" s="49"/>
      <c r="BK1119" s="49"/>
      <c r="BL1119" s="49"/>
      <c r="BM1119" s="49"/>
      <c r="BN1119" s="47"/>
      <c r="BO1119" s="49"/>
      <c r="BP1119" s="49"/>
      <c r="BQ1119" s="49"/>
      <c r="BR1119" s="323"/>
      <c r="BS1119" s="323"/>
      <c r="BT1119" s="323"/>
      <c r="BU1119" s="49"/>
      <c r="BV1119" s="49"/>
      <c r="BW1119" s="97"/>
      <c r="BX1119" s="97"/>
      <c r="BY1119" s="97"/>
      <c r="BZ1119" s="97"/>
      <c r="CA1119" s="49"/>
      <c r="CB1119" s="49"/>
      <c r="CC1119" s="49"/>
      <c r="CD1119" s="49"/>
      <c r="CE1119" s="49"/>
      <c r="CF1119" s="49"/>
      <c r="CG1119" s="49"/>
      <c r="CH1119" s="49"/>
      <c r="CI1119" s="97"/>
      <c r="CJ1119" s="97"/>
      <c r="CK1119" s="97"/>
      <c r="CL1119" s="97"/>
      <c r="CM1119" s="335"/>
      <c r="CN1119" s="337"/>
      <c r="CO1119" s="315" t="str">
        <f>IF(Формулы!R1119&gt;V1119,"22-?,Дата 14 - Прибыл из УФСИН; ","")&amp;IF(Формулы!Q1119&gt;Y1119,"25-?,Дата 13 - Выбыл в УФСИН;","")&amp;IF(YEAR(ДАННЫЕ!$F$1)=YEAR(ДАННЫЕ!B1119),IF(AT1119&gt;0,"","40-?, вявлен в текущем году! "),"")&amp;IF(YEAR($F$1)=YEAR(W1119),IF(X1119+Y1119&gt;0,"","23-стоит, 24,25 - куда выбыл? "),"")&amp;IF(X1119+Y1119&gt;0,IF(YEAR($F$1)=YEAR(W1119),"","24+25&gt;0? 23 - когда выбыл? "),"")&amp;IF(BA1119&lt;BB1119,"47&gt;=48; ","")&amp;IF(BA1119&lt;BC1119,"47&gt;=49; ","")&amp;IF(BA1119&lt;BD1119,"47&gt;=50; ","")&amp;IF(BE1119&gt;0,IF(BF1119&gt;0,IF(AU1119&gt;AV1119,"","41 и 42 - ? (51 и 52 &gt; 0);"),"51 &gt; 0 52 - ?;"),"")&amp;IF(AU1119&gt;0,IF(AV1119&gt;AU1119,"41&gt;42;","")&amp;IF(BE1119&gt;0,"","41&gt;0 51-?;"),"")&amp;IF(BF1119&gt;0,IF(BE1119&gt;0,"","52&gt;0 51-?;"),"")&amp;IF(AW1119&gt;=AX1119,"","43&gt;44;")&amp;IF(CA1119&gt;0,IF(AW1119&gt;0,"","71 &gt; 0 43-?;"),"")</f>
        <v/>
      </c>
    </row>
    <row r="1120" spans="1:93" ht="12" x14ac:dyDescent="0.2">
      <c r="A1120" s="45"/>
      <c r="B1120" s="46"/>
      <c r="C1120" s="121"/>
      <c r="D1120" s="121"/>
      <c r="E1120" s="336"/>
      <c r="F1120" s="122"/>
      <c r="G1120" s="46"/>
      <c r="H1120" s="45"/>
      <c r="I1120" s="45"/>
      <c r="J1120" s="45"/>
      <c r="K1120" s="45"/>
      <c r="L1120" s="45"/>
      <c r="M1120" s="46"/>
      <c r="N1120" s="46"/>
      <c r="O1120" s="48"/>
      <c r="P1120" s="48"/>
      <c r="Q1120" s="46"/>
      <c r="R1120" s="48"/>
      <c r="S1120" s="48"/>
      <c r="T1120" s="48"/>
      <c r="U1120" s="48"/>
      <c r="V1120" s="48"/>
      <c r="W1120" s="46"/>
      <c r="X1120" s="48"/>
      <c r="Y1120" s="48"/>
      <c r="Z1120" s="157"/>
      <c r="AA1120" s="47"/>
      <c r="AB1120" s="97"/>
      <c r="AC1120" s="49"/>
      <c r="AD1120" s="49"/>
      <c r="AE1120" s="49"/>
      <c r="AF1120" s="49"/>
      <c r="AG1120" s="49"/>
      <c r="AH1120" s="47"/>
      <c r="AI1120" s="47"/>
      <c r="AJ1120" s="47"/>
      <c r="AK1120" s="190"/>
      <c r="AL1120" s="190"/>
      <c r="AM1120" s="190"/>
      <c r="AN1120" s="190"/>
      <c r="AO1120" s="190"/>
      <c r="AP1120" s="151"/>
      <c r="AQ1120" s="322"/>
      <c r="AR1120" s="322"/>
      <c r="AS1120" s="322"/>
      <c r="AT1120" s="47"/>
      <c r="AU1120" s="47"/>
      <c r="AV1120" s="47"/>
      <c r="AW1120" s="47"/>
      <c r="AX1120" s="322"/>
      <c r="AY1120" s="98"/>
      <c r="AZ1120" s="98"/>
      <c r="BA1120" s="47"/>
      <c r="BB1120" s="47"/>
      <c r="BC1120" s="47"/>
      <c r="BD1120" s="47"/>
      <c r="BE1120" s="97"/>
      <c r="BF1120" s="49"/>
      <c r="BG1120" s="239"/>
      <c r="BH1120" s="342"/>
      <c r="BI1120" s="49"/>
      <c r="BJ1120" s="49"/>
      <c r="BK1120" s="49"/>
      <c r="BL1120" s="49"/>
      <c r="BM1120" s="49"/>
      <c r="BN1120" s="47"/>
      <c r="BO1120" s="49"/>
      <c r="BP1120" s="49"/>
      <c r="BQ1120" s="49"/>
      <c r="BR1120" s="323"/>
      <c r="BS1120" s="323"/>
      <c r="BT1120" s="323"/>
      <c r="BU1120" s="49"/>
      <c r="BV1120" s="49"/>
      <c r="BW1120" s="97"/>
      <c r="BX1120" s="97"/>
      <c r="BY1120" s="97"/>
      <c r="BZ1120" s="97"/>
      <c r="CA1120" s="49"/>
      <c r="CB1120" s="49"/>
      <c r="CC1120" s="49"/>
      <c r="CD1120" s="49"/>
      <c r="CE1120" s="49"/>
      <c r="CF1120" s="49"/>
      <c r="CG1120" s="49"/>
      <c r="CH1120" s="49"/>
      <c r="CI1120" s="97"/>
      <c r="CJ1120" s="97"/>
      <c r="CK1120" s="97"/>
      <c r="CL1120" s="97"/>
      <c r="CM1120" s="335"/>
      <c r="CN1120" s="337"/>
      <c r="CO1120" s="315" t="str">
        <f>IF(Формулы!R1120&gt;V1120,"22-?,Дата 14 - Прибыл из УФСИН; ","")&amp;IF(Формулы!Q1120&gt;Y1120,"25-?,Дата 13 - Выбыл в УФСИН;","")&amp;IF(YEAR(ДАННЫЕ!$F$1)=YEAR(ДАННЫЕ!B1120),IF(AT1120&gt;0,"","40-?, вявлен в текущем году! "),"")&amp;IF(YEAR($F$1)=YEAR(W1120),IF(X1120+Y1120&gt;0,"","23-стоит, 24,25 - куда выбыл? "),"")&amp;IF(X1120+Y1120&gt;0,IF(YEAR($F$1)=YEAR(W1120),"","24+25&gt;0? 23 - когда выбыл? "),"")&amp;IF(BA1120&lt;BB1120,"47&gt;=48; ","")&amp;IF(BA1120&lt;BC1120,"47&gt;=49; ","")&amp;IF(BA1120&lt;BD1120,"47&gt;=50; ","")&amp;IF(BE1120&gt;0,IF(BF1120&gt;0,IF(AU1120&gt;AV1120,"","41 и 42 - ? (51 и 52 &gt; 0);"),"51 &gt; 0 52 - ?;"),"")&amp;IF(AU1120&gt;0,IF(AV1120&gt;AU1120,"41&gt;42;","")&amp;IF(BE1120&gt;0,"","41&gt;0 51-?;"),"")&amp;IF(BF1120&gt;0,IF(BE1120&gt;0,"","52&gt;0 51-?;"),"")&amp;IF(AW1120&gt;=AX1120,"","43&gt;44;")&amp;IF(CA1120&gt;0,IF(AW1120&gt;0,"","71 &gt; 0 43-?;"),"")</f>
        <v/>
      </c>
    </row>
    <row r="1121" spans="1:93" ht="12" x14ac:dyDescent="0.2">
      <c r="A1121" s="45"/>
      <c r="B1121" s="46"/>
      <c r="C1121" s="121"/>
      <c r="D1121" s="121"/>
      <c r="E1121" s="336"/>
      <c r="F1121" s="122"/>
      <c r="G1121" s="46"/>
      <c r="H1121" s="45"/>
      <c r="I1121" s="45"/>
      <c r="J1121" s="45"/>
      <c r="K1121" s="45"/>
      <c r="L1121" s="45"/>
      <c r="M1121" s="46"/>
      <c r="N1121" s="46"/>
      <c r="O1121" s="48"/>
      <c r="P1121" s="48"/>
      <c r="Q1121" s="46"/>
      <c r="R1121" s="48"/>
      <c r="S1121" s="48"/>
      <c r="T1121" s="48"/>
      <c r="U1121" s="48"/>
      <c r="V1121" s="48"/>
      <c r="W1121" s="46"/>
      <c r="X1121" s="48"/>
      <c r="Y1121" s="48"/>
      <c r="Z1121" s="157"/>
      <c r="AA1121" s="47"/>
      <c r="AB1121" s="97"/>
      <c r="AC1121" s="49"/>
      <c r="AD1121" s="49"/>
      <c r="AE1121" s="49"/>
      <c r="AF1121" s="49"/>
      <c r="AG1121" s="49"/>
      <c r="AH1121" s="47"/>
      <c r="AI1121" s="47"/>
      <c r="AJ1121" s="47"/>
      <c r="AK1121" s="190"/>
      <c r="AL1121" s="190"/>
      <c r="AM1121" s="190"/>
      <c r="AN1121" s="190"/>
      <c r="AO1121" s="190"/>
      <c r="AP1121" s="151"/>
      <c r="AQ1121" s="322"/>
      <c r="AR1121" s="322"/>
      <c r="AS1121" s="322"/>
      <c r="AT1121" s="47"/>
      <c r="AU1121" s="47"/>
      <c r="AV1121" s="47"/>
      <c r="AW1121" s="47"/>
      <c r="AX1121" s="322"/>
      <c r="AY1121" s="98"/>
      <c r="AZ1121" s="98"/>
      <c r="BA1121" s="47"/>
      <c r="BB1121" s="47"/>
      <c r="BC1121" s="47"/>
      <c r="BD1121" s="47"/>
      <c r="BE1121" s="97"/>
      <c r="BF1121" s="49"/>
      <c r="BG1121" s="239"/>
      <c r="BH1121" s="342"/>
      <c r="BI1121" s="49"/>
      <c r="BJ1121" s="49"/>
      <c r="BK1121" s="49"/>
      <c r="BL1121" s="49"/>
      <c r="BM1121" s="49"/>
      <c r="BN1121" s="47"/>
      <c r="BO1121" s="49"/>
      <c r="BP1121" s="49"/>
      <c r="BQ1121" s="49"/>
      <c r="BR1121" s="323"/>
      <c r="BS1121" s="323"/>
      <c r="BT1121" s="323"/>
      <c r="BU1121" s="49"/>
      <c r="BV1121" s="49"/>
      <c r="BW1121" s="97"/>
      <c r="BX1121" s="97"/>
      <c r="BY1121" s="97"/>
      <c r="BZ1121" s="97"/>
      <c r="CA1121" s="49"/>
      <c r="CB1121" s="49"/>
      <c r="CC1121" s="49"/>
      <c r="CD1121" s="49"/>
      <c r="CE1121" s="49"/>
      <c r="CF1121" s="49"/>
      <c r="CG1121" s="49"/>
      <c r="CH1121" s="49"/>
      <c r="CI1121" s="97"/>
      <c r="CJ1121" s="97"/>
      <c r="CK1121" s="97"/>
      <c r="CL1121" s="97"/>
      <c r="CM1121" s="335"/>
      <c r="CN1121" s="337"/>
      <c r="CO1121" s="315" t="str">
        <f>IF(Формулы!R1121&gt;V1121,"22-?,Дата 14 - Прибыл из УФСИН; ","")&amp;IF(Формулы!Q1121&gt;Y1121,"25-?,Дата 13 - Выбыл в УФСИН;","")&amp;IF(YEAR(ДАННЫЕ!$F$1)=YEAR(ДАННЫЕ!B1121),IF(AT1121&gt;0,"","40-?, вявлен в текущем году! "),"")&amp;IF(YEAR($F$1)=YEAR(W1121),IF(X1121+Y1121&gt;0,"","23-стоит, 24,25 - куда выбыл? "),"")&amp;IF(X1121+Y1121&gt;0,IF(YEAR($F$1)=YEAR(W1121),"","24+25&gt;0? 23 - когда выбыл? "),"")&amp;IF(BA1121&lt;BB1121,"47&gt;=48; ","")&amp;IF(BA1121&lt;BC1121,"47&gt;=49; ","")&amp;IF(BA1121&lt;BD1121,"47&gt;=50; ","")&amp;IF(BE1121&gt;0,IF(BF1121&gt;0,IF(AU1121&gt;AV1121,"","41 и 42 - ? (51 и 52 &gt; 0);"),"51 &gt; 0 52 - ?;"),"")&amp;IF(AU1121&gt;0,IF(AV1121&gt;AU1121,"41&gt;42;","")&amp;IF(BE1121&gt;0,"","41&gt;0 51-?;"),"")&amp;IF(BF1121&gt;0,IF(BE1121&gt;0,"","52&gt;0 51-?;"),"")&amp;IF(AW1121&gt;=AX1121,"","43&gt;44;")&amp;IF(CA1121&gt;0,IF(AW1121&gt;0,"","71 &gt; 0 43-?;"),"")</f>
        <v/>
      </c>
    </row>
    <row r="1122" spans="1:93" ht="12" x14ac:dyDescent="0.2">
      <c r="A1122" s="45"/>
      <c r="B1122" s="46"/>
      <c r="C1122" s="121"/>
      <c r="D1122" s="121"/>
      <c r="E1122" s="336"/>
      <c r="F1122" s="122"/>
      <c r="G1122" s="46"/>
      <c r="H1122" s="45"/>
      <c r="I1122" s="45"/>
      <c r="J1122" s="45"/>
      <c r="K1122" s="45"/>
      <c r="L1122" s="45"/>
      <c r="M1122" s="46"/>
      <c r="N1122" s="46"/>
      <c r="O1122" s="48"/>
      <c r="P1122" s="48"/>
      <c r="Q1122" s="46"/>
      <c r="R1122" s="48"/>
      <c r="S1122" s="48"/>
      <c r="T1122" s="48"/>
      <c r="U1122" s="48"/>
      <c r="V1122" s="48"/>
      <c r="W1122" s="46"/>
      <c r="X1122" s="48"/>
      <c r="Y1122" s="48"/>
      <c r="Z1122" s="157"/>
      <c r="AA1122" s="47"/>
      <c r="AB1122" s="97"/>
      <c r="AC1122" s="49"/>
      <c r="AD1122" s="49"/>
      <c r="AE1122" s="49"/>
      <c r="AF1122" s="49"/>
      <c r="AG1122" s="49"/>
      <c r="AH1122" s="47"/>
      <c r="AI1122" s="47"/>
      <c r="AJ1122" s="47"/>
      <c r="AK1122" s="190"/>
      <c r="AL1122" s="190"/>
      <c r="AM1122" s="190"/>
      <c r="AN1122" s="190"/>
      <c r="AO1122" s="190"/>
      <c r="AP1122" s="151"/>
      <c r="AQ1122" s="322"/>
      <c r="AR1122" s="322"/>
      <c r="AS1122" s="322"/>
      <c r="AT1122" s="47"/>
      <c r="AU1122" s="47"/>
      <c r="AV1122" s="47"/>
      <c r="AW1122" s="47"/>
      <c r="AX1122" s="322"/>
      <c r="AY1122" s="98"/>
      <c r="AZ1122" s="98"/>
      <c r="BA1122" s="47"/>
      <c r="BB1122" s="47"/>
      <c r="BC1122" s="47"/>
      <c r="BD1122" s="47"/>
      <c r="BE1122" s="97"/>
      <c r="BF1122" s="49"/>
      <c r="BG1122" s="239"/>
      <c r="BH1122" s="342"/>
      <c r="BI1122" s="49"/>
      <c r="BJ1122" s="49"/>
      <c r="BK1122" s="49"/>
      <c r="BL1122" s="49"/>
      <c r="BM1122" s="49"/>
      <c r="BN1122" s="47"/>
      <c r="BO1122" s="49"/>
      <c r="BP1122" s="49"/>
      <c r="BQ1122" s="49"/>
      <c r="BR1122" s="323"/>
      <c r="BS1122" s="323"/>
      <c r="BT1122" s="323"/>
      <c r="BU1122" s="49"/>
      <c r="BV1122" s="49"/>
      <c r="BW1122" s="97"/>
      <c r="BX1122" s="97"/>
      <c r="BY1122" s="97"/>
      <c r="BZ1122" s="97"/>
      <c r="CA1122" s="49"/>
      <c r="CB1122" s="49"/>
      <c r="CC1122" s="49"/>
      <c r="CD1122" s="49"/>
      <c r="CE1122" s="49"/>
      <c r="CF1122" s="49"/>
      <c r="CG1122" s="49"/>
      <c r="CH1122" s="49"/>
      <c r="CI1122" s="97"/>
      <c r="CJ1122" s="97"/>
      <c r="CK1122" s="97"/>
      <c r="CL1122" s="97"/>
      <c r="CM1122" s="335"/>
      <c r="CN1122" s="337"/>
      <c r="CO1122" s="315" t="str">
        <f>IF(Формулы!R1122&gt;V1122,"22-?,Дата 14 - Прибыл из УФСИН; ","")&amp;IF(Формулы!Q1122&gt;Y1122,"25-?,Дата 13 - Выбыл в УФСИН;","")&amp;IF(YEAR(ДАННЫЕ!$F$1)=YEAR(ДАННЫЕ!B1122),IF(AT1122&gt;0,"","40-?, вявлен в текущем году! "),"")&amp;IF(YEAR($F$1)=YEAR(W1122),IF(X1122+Y1122&gt;0,"","23-стоит, 24,25 - куда выбыл? "),"")&amp;IF(X1122+Y1122&gt;0,IF(YEAR($F$1)=YEAR(W1122),"","24+25&gt;0? 23 - когда выбыл? "),"")&amp;IF(BA1122&lt;BB1122,"47&gt;=48; ","")&amp;IF(BA1122&lt;BC1122,"47&gt;=49; ","")&amp;IF(BA1122&lt;BD1122,"47&gt;=50; ","")&amp;IF(BE1122&gt;0,IF(BF1122&gt;0,IF(AU1122&gt;AV1122,"","41 и 42 - ? (51 и 52 &gt; 0);"),"51 &gt; 0 52 - ?;"),"")&amp;IF(AU1122&gt;0,IF(AV1122&gt;AU1122,"41&gt;42;","")&amp;IF(BE1122&gt;0,"","41&gt;0 51-?;"),"")&amp;IF(BF1122&gt;0,IF(BE1122&gt;0,"","52&gt;0 51-?;"),"")&amp;IF(AW1122&gt;=AX1122,"","43&gt;44;")&amp;IF(CA1122&gt;0,IF(AW1122&gt;0,"","71 &gt; 0 43-?;"),"")</f>
        <v/>
      </c>
    </row>
    <row r="1123" spans="1:93" ht="12" x14ac:dyDescent="0.2">
      <c r="A1123" s="45"/>
      <c r="B1123" s="46"/>
      <c r="C1123" s="121"/>
      <c r="D1123" s="121"/>
      <c r="E1123" s="336"/>
      <c r="F1123" s="122"/>
      <c r="G1123" s="46"/>
      <c r="H1123" s="45"/>
      <c r="I1123" s="45"/>
      <c r="J1123" s="45"/>
      <c r="K1123" s="45"/>
      <c r="L1123" s="45"/>
      <c r="M1123" s="46"/>
      <c r="N1123" s="46"/>
      <c r="O1123" s="48"/>
      <c r="P1123" s="48"/>
      <c r="Q1123" s="46"/>
      <c r="R1123" s="48"/>
      <c r="S1123" s="48"/>
      <c r="T1123" s="48"/>
      <c r="U1123" s="48"/>
      <c r="V1123" s="48"/>
      <c r="W1123" s="46"/>
      <c r="X1123" s="48"/>
      <c r="Y1123" s="48"/>
      <c r="Z1123" s="157"/>
      <c r="AA1123" s="47"/>
      <c r="AB1123" s="97"/>
      <c r="AC1123" s="49"/>
      <c r="AD1123" s="49"/>
      <c r="AE1123" s="49"/>
      <c r="AF1123" s="49"/>
      <c r="AG1123" s="49"/>
      <c r="AH1123" s="47"/>
      <c r="AI1123" s="47"/>
      <c r="AJ1123" s="47"/>
      <c r="AK1123" s="190"/>
      <c r="AL1123" s="190"/>
      <c r="AM1123" s="190"/>
      <c r="AN1123" s="190"/>
      <c r="AO1123" s="190"/>
      <c r="AP1123" s="151"/>
      <c r="AQ1123" s="322"/>
      <c r="AR1123" s="322"/>
      <c r="AS1123" s="322"/>
      <c r="AT1123" s="47"/>
      <c r="AU1123" s="47"/>
      <c r="AV1123" s="47"/>
      <c r="AW1123" s="47"/>
      <c r="AX1123" s="322"/>
      <c r="AY1123" s="98"/>
      <c r="AZ1123" s="98"/>
      <c r="BA1123" s="47"/>
      <c r="BB1123" s="47"/>
      <c r="BC1123" s="47"/>
      <c r="BD1123" s="47"/>
      <c r="BE1123" s="97"/>
      <c r="BF1123" s="49"/>
      <c r="BG1123" s="239"/>
      <c r="BH1123" s="342"/>
      <c r="BI1123" s="49"/>
      <c r="BJ1123" s="49"/>
      <c r="BK1123" s="49"/>
      <c r="BL1123" s="49"/>
      <c r="BM1123" s="49"/>
      <c r="BN1123" s="47"/>
      <c r="BO1123" s="49"/>
      <c r="BP1123" s="49"/>
      <c r="BQ1123" s="49"/>
      <c r="BR1123" s="323"/>
      <c r="BS1123" s="323"/>
      <c r="BT1123" s="323"/>
      <c r="BU1123" s="49"/>
      <c r="BV1123" s="49"/>
      <c r="BW1123" s="97"/>
      <c r="BX1123" s="97"/>
      <c r="BY1123" s="97"/>
      <c r="BZ1123" s="97"/>
      <c r="CA1123" s="49"/>
      <c r="CB1123" s="49"/>
      <c r="CC1123" s="49"/>
      <c r="CD1123" s="49"/>
      <c r="CE1123" s="49"/>
      <c r="CF1123" s="49"/>
      <c r="CG1123" s="49"/>
      <c r="CH1123" s="49"/>
      <c r="CI1123" s="97"/>
      <c r="CJ1123" s="97"/>
      <c r="CK1123" s="97"/>
      <c r="CL1123" s="97"/>
      <c r="CM1123" s="335"/>
      <c r="CN1123" s="337"/>
      <c r="CO1123" s="315" t="str">
        <f>IF(Формулы!R1123&gt;V1123,"22-?,Дата 14 - Прибыл из УФСИН; ","")&amp;IF(Формулы!Q1123&gt;Y1123,"25-?,Дата 13 - Выбыл в УФСИН;","")&amp;IF(YEAR(ДАННЫЕ!$F$1)=YEAR(ДАННЫЕ!B1123),IF(AT1123&gt;0,"","40-?, вявлен в текущем году! "),"")&amp;IF(YEAR($F$1)=YEAR(W1123),IF(X1123+Y1123&gt;0,"","23-стоит, 24,25 - куда выбыл? "),"")&amp;IF(X1123+Y1123&gt;0,IF(YEAR($F$1)=YEAR(W1123),"","24+25&gt;0? 23 - когда выбыл? "),"")&amp;IF(BA1123&lt;BB1123,"47&gt;=48; ","")&amp;IF(BA1123&lt;BC1123,"47&gt;=49; ","")&amp;IF(BA1123&lt;BD1123,"47&gt;=50; ","")&amp;IF(BE1123&gt;0,IF(BF1123&gt;0,IF(AU1123&gt;AV1123,"","41 и 42 - ? (51 и 52 &gt; 0);"),"51 &gt; 0 52 - ?;"),"")&amp;IF(AU1123&gt;0,IF(AV1123&gt;AU1123,"41&gt;42;","")&amp;IF(BE1123&gt;0,"","41&gt;0 51-?;"),"")&amp;IF(BF1123&gt;0,IF(BE1123&gt;0,"","52&gt;0 51-?;"),"")&amp;IF(AW1123&gt;=AX1123,"","43&gt;44;")&amp;IF(CA1123&gt;0,IF(AW1123&gt;0,"","71 &gt; 0 43-?;"),"")</f>
        <v/>
      </c>
    </row>
    <row r="1124" spans="1:93" ht="12" x14ac:dyDescent="0.2">
      <c r="A1124" s="45"/>
      <c r="B1124" s="46"/>
      <c r="C1124" s="121"/>
      <c r="D1124" s="121"/>
      <c r="E1124" s="336"/>
      <c r="F1124" s="122"/>
      <c r="G1124" s="46"/>
      <c r="H1124" s="45"/>
      <c r="I1124" s="45"/>
      <c r="J1124" s="45"/>
      <c r="K1124" s="45"/>
      <c r="L1124" s="45"/>
      <c r="M1124" s="46"/>
      <c r="N1124" s="46"/>
      <c r="O1124" s="48"/>
      <c r="P1124" s="48"/>
      <c r="Q1124" s="46"/>
      <c r="R1124" s="48"/>
      <c r="S1124" s="48"/>
      <c r="T1124" s="48"/>
      <c r="U1124" s="48"/>
      <c r="V1124" s="48"/>
      <c r="W1124" s="46"/>
      <c r="X1124" s="48"/>
      <c r="Y1124" s="48"/>
      <c r="Z1124" s="157"/>
      <c r="AA1124" s="47"/>
      <c r="AB1124" s="97"/>
      <c r="AC1124" s="49"/>
      <c r="AD1124" s="49"/>
      <c r="AE1124" s="49"/>
      <c r="AF1124" s="49"/>
      <c r="AG1124" s="49"/>
      <c r="AH1124" s="47"/>
      <c r="AI1124" s="47"/>
      <c r="AJ1124" s="47"/>
      <c r="AK1124" s="190"/>
      <c r="AL1124" s="190"/>
      <c r="AM1124" s="190"/>
      <c r="AN1124" s="190"/>
      <c r="AO1124" s="190"/>
      <c r="AP1124" s="151"/>
      <c r="AQ1124" s="322"/>
      <c r="AR1124" s="322"/>
      <c r="AS1124" s="322"/>
      <c r="AT1124" s="47"/>
      <c r="AU1124" s="47"/>
      <c r="AV1124" s="47"/>
      <c r="AW1124" s="47"/>
      <c r="AX1124" s="322"/>
      <c r="AY1124" s="98"/>
      <c r="AZ1124" s="98"/>
      <c r="BA1124" s="47"/>
      <c r="BB1124" s="47"/>
      <c r="BC1124" s="47"/>
      <c r="BD1124" s="47"/>
      <c r="BE1124" s="97"/>
      <c r="BF1124" s="49"/>
      <c r="BG1124" s="239"/>
      <c r="BH1124" s="342"/>
      <c r="BI1124" s="49"/>
      <c r="BJ1124" s="49"/>
      <c r="BK1124" s="49"/>
      <c r="BL1124" s="49"/>
      <c r="BM1124" s="49"/>
      <c r="BN1124" s="47"/>
      <c r="BO1124" s="49"/>
      <c r="BP1124" s="49"/>
      <c r="BQ1124" s="49"/>
      <c r="BR1124" s="323"/>
      <c r="BS1124" s="323"/>
      <c r="BT1124" s="323"/>
      <c r="BU1124" s="49"/>
      <c r="BV1124" s="49"/>
      <c r="BW1124" s="97"/>
      <c r="BX1124" s="97"/>
      <c r="BY1124" s="97"/>
      <c r="BZ1124" s="97"/>
      <c r="CA1124" s="49"/>
      <c r="CB1124" s="49"/>
      <c r="CC1124" s="49"/>
      <c r="CD1124" s="49"/>
      <c r="CE1124" s="49"/>
      <c r="CF1124" s="49"/>
      <c r="CG1124" s="49"/>
      <c r="CH1124" s="49"/>
      <c r="CI1124" s="97"/>
      <c r="CJ1124" s="97"/>
      <c r="CK1124" s="97"/>
      <c r="CL1124" s="97"/>
      <c r="CM1124" s="335"/>
      <c r="CN1124" s="337"/>
      <c r="CO1124" s="315" t="str">
        <f>IF(Формулы!R1124&gt;V1124,"22-?,Дата 14 - Прибыл из УФСИН; ","")&amp;IF(Формулы!Q1124&gt;Y1124,"25-?,Дата 13 - Выбыл в УФСИН;","")&amp;IF(YEAR(ДАННЫЕ!$F$1)=YEAR(ДАННЫЕ!B1124),IF(AT1124&gt;0,"","40-?, вявлен в текущем году! "),"")&amp;IF(YEAR($F$1)=YEAR(W1124),IF(X1124+Y1124&gt;0,"","23-стоит, 24,25 - куда выбыл? "),"")&amp;IF(X1124+Y1124&gt;0,IF(YEAR($F$1)=YEAR(W1124),"","24+25&gt;0? 23 - когда выбыл? "),"")&amp;IF(BA1124&lt;BB1124,"47&gt;=48; ","")&amp;IF(BA1124&lt;BC1124,"47&gt;=49; ","")&amp;IF(BA1124&lt;BD1124,"47&gt;=50; ","")&amp;IF(BE1124&gt;0,IF(BF1124&gt;0,IF(AU1124&gt;AV1124,"","41 и 42 - ? (51 и 52 &gt; 0);"),"51 &gt; 0 52 - ?;"),"")&amp;IF(AU1124&gt;0,IF(AV1124&gt;AU1124,"41&gt;42;","")&amp;IF(BE1124&gt;0,"","41&gt;0 51-?;"),"")&amp;IF(BF1124&gt;0,IF(BE1124&gt;0,"","52&gt;0 51-?;"),"")&amp;IF(AW1124&gt;=AX1124,"","43&gt;44;")&amp;IF(CA1124&gt;0,IF(AW1124&gt;0,"","71 &gt; 0 43-?;"),"")</f>
        <v/>
      </c>
    </row>
    <row r="1125" spans="1:93" ht="12" x14ac:dyDescent="0.2">
      <c r="A1125" s="45"/>
      <c r="B1125" s="46"/>
      <c r="C1125" s="121"/>
      <c r="D1125" s="121"/>
      <c r="E1125" s="336"/>
      <c r="F1125" s="122"/>
      <c r="G1125" s="46"/>
      <c r="H1125" s="45"/>
      <c r="I1125" s="45"/>
      <c r="J1125" s="45"/>
      <c r="K1125" s="45"/>
      <c r="L1125" s="45"/>
      <c r="M1125" s="46"/>
      <c r="N1125" s="46"/>
      <c r="O1125" s="48"/>
      <c r="P1125" s="48"/>
      <c r="Q1125" s="46"/>
      <c r="R1125" s="48"/>
      <c r="S1125" s="48"/>
      <c r="T1125" s="48"/>
      <c r="U1125" s="48"/>
      <c r="V1125" s="48"/>
      <c r="W1125" s="46"/>
      <c r="X1125" s="48"/>
      <c r="Y1125" s="48"/>
      <c r="Z1125" s="157"/>
      <c r="AA1125" s="47"/>
      <c r="AB1125" s="97"/>
      <c r="AC1125" s="49"/>
      <c r="AD1125" s="49"/>
      <c r="AE1125" s="49"/>
      <c r="AF1125" s="49"/>
      <c r="AG1125" s="49"/>
      <c r="AH1125" s="47"/>
      <c r="AI1125" s="47"/>
      <c r="AJ1125" s="47"/>
      <c r="AK1125" s="190"/>
      <c r="AL1125" s="190"/>
      <c r="AM1125" s="190"/>
      <c r="AN1125" s="190"/>
      <c r="AO1125" s="190"/>
      <c r="AP1125" s="151"/>
      <c r="AQ1125" s="322"/>
      <c r="AR1125" s="322"/>
      <c r="AS1125" s="322"/>
      <c r="AT1125" s="47"/>
      <c r="AU1125" s="47"/>
      <c r="AV1125" s="47"/>
      <c r="AW1125" s="47"/>
      <c r="AX1125" s="322"/>
      <c r="AY1125" s="98"/>
      <c r="AZ1125" s="98"/>
      <c r="BA1125" s="47"/>
      <c r="BB1125" s="47"/>
      <c r="BC1125" s="47"/>
      <c r="BD1125" s="47"/>
      <c r="BE1125" s="97"/>
      <c r="BF1125" s="49"/>
      <c r="BG1125" s="239"/>
      <c r="BH1125" s="342"/>
      <c r="BI1125" s="49"/>
      <c r="BJ1125" s="49"/>
      <c r="BK1125" s="49"/>
      <c r="BL1125" s="49"/>
      <c r="BM1125" s="49"/>
      <c r="BN1125" s="47"/>
      <c r="BO1125" s="49"/>
      <c r="BP1125" s="49"/>
      <c r="BQ1125" s="49"/>
      <c r="BR1125" s="323"/>
      <c r="BS1125" s="323"/>
      <c r="BT1125" s="323"/>
      <c r="BU1125" s="49"/>
      <c r="BV1125" s="49"/>
      <c r="BW1125" s="97"/>
      <c r="BX1125" s="97"/>
      <c r="BY1125" s="97"/>
      <c r="BZ1125" s="97"/>
      <c r="CA1125" s="49"/>
      <c r="CB1125" s="49"/>
      <c r="CC1125" s="49"/>
      <c r="CD1125" s="49"/>
      <c r="CE1125" s="49"/>
      <c r="CF1125" s="49"/>
      <c r="CG1125" s="49"/>
      <c r="CH1125" s="49"/>
      <c r="CI1125" s="97"/>
      <c r="CJ1125" s="97"/>
      <c r="CK1125" s="97"/>
      <c r="CL1125" s="97"/>
      <c r="CM1125" s="335"/>
      <c r="CN1125" s="337"/>
      <c r="CO1125" s="315" t="str">
        <f>IF(Формулы!R1125&gt;V1125,"22-?,Дата 14 - Прибыл из УФСИН; ","")&amp;IF(Формулы!Q1125&gt;Y1125,"25-?,Дата 13 - Выбыл в УФСИН;","")&amp;IF(YEAR(ДАННЫЕ!$F$1)=YEAR(ДАННЫЕ!B1125),IF(AT1125&gt;0,"","40-?, вявлен в текущем году! "),"")&amp;IF(YEAR($F$1)=YEAR(W1125),IF(X1125+Y1125&gt;0,"","23-стоит, 24,25 - куда выбыл? "),"")&amp;IF(X1125+Y1125&gt;0,IF(YEAR($F$1)=YEAR(W1125),"","24+25&gt;0? 23 - когда выбыл? "),"")&amp;IF(BA1125&lt;BB1125,"47&gt;=48; ","")&amp;IF(BA1125&lt;BC1125,"47&gt;=49; ","")&amp;IF(BA1125&lt;BD1125,"47&gt;=50; ","")&amp;IF(BE1125&gt;0,IF(BF1125&gt;0,IF(AU1125&gt;AV1125,"","41 и 42 - ? (51 и 52 &gt; 0);"),"51 &gt; 0 52 - ?;"),"")&amp;IF(AU1125&gt;0,IF(AV1125&gt;AU1125,"41&gt;42;","")&amp;IF(BE1125&gt;0,"","41&gt;0 51-?;"),"")&amp;IF(BF1125&gt;0,IF(BE1125&gt;0,"","52&gt;0 51-?;"),"")&amp;IF(AW1125&gt;=AX1125,"","43&gt;44;")&amp;IF(CA1125&gt;0,IF(AW1125&gt;0,"","71 &gt; 0 43-?;"),"")</f>
        <v/>
      </c>
    </row>
    <row r="1126" spans="1:93" ht="12" x14ac:dyDescent="0.2">
      <c r="A1126" s="45"/>
      <c r="B1126" s="46"/>
      <c r="C1126" s="121"/>
      <c r="D1126" s="121"/>
      <c r="E1126" s="336"/>
      <c r="F1126" s="122"/>
      <c r="G1126" s="46"/>
      <c r="H1126" s="45"/>
      <c r="I1126" s="45"/>
      <c r="J1126" s="45"/>
      <c r="K1126" s="45"/>
      <c r="L1126" s="45"/>
      <c r="M1126" s="46"/>
      <c r="N1126" s="46"/>
      <c r="O1126" s="48"/>
      <c r="P1126" s="48"/>
      <c r="Q1126" s="46"/>
      <c r="R1126" s="48"/>
      <c r="S1126" s="48"/>
      <c r="T1126" s="48"/>
      <c r="U1126" s="48"/>
      <c r="V1126" s="48"/>
      <c r="W1126" s="46"/>
      <c r="X1126" s="48"/>
      <c r="Y1126" s="48"/>
      <c r="Z1126" s="157"/>
      <c r="AA1126" s="47"/>
      <c r="AB1126" s="97"/>
      <c r="AC1126" s="49"/>
      <c r="AD1126" s="49"/>
      <c r="AE1126" s="49"/>
      <c r="AF1126" s="49"/>
      <c r="AG1126" s="49"/>
      <c r="AH1126" s="47"/>
      <c r="AI1126" s="47"/>
      <c r="AJ1126" s="47"/>
      <c r="AK1126" s="190"/>
      <c r="AL1126" s="190"/>
      <c r="AM1126" s="190"/>
      <c r="AN1126" s="190"/>
      <c r="AO1126" s="190"/>
      <c r="AP1126" s="151"/>
      <c r="AQ1126" s="322"/>
      <c r="AR1126" s="322"/>
      <c r="AS1126" s="322"/>
      <c r="AT1126" s="47"/>
      <c r="AU1126" s="47"/>
      <c r="AV1126" s="47"/>
      <c r="AW1126" s="47"/>
      <c r="AX1126" s="322"/>
      <c r="AY1126" s="98"/>
      <c r="AZ1126" s="98"/>
      <c r="BA1126" s="47"/>
      <c r="BB1126" s="47"/>
      <c r="BC1126" s="47"/>
      <c r="BD1126" s="47"/>
      <c r="BE1126" s="97"/>
      <c r="BF1126" s="49"/>
      <c r="BG1126" s="239"/>
      <c r="BH1126" s="342"/>
      <c r="BI1126" s="49"/>
      <c r="BJ1126" s="49"/>
      <c r="BK1126" s="49"/>
      <c r="BL1126" s="49"/>
      <c r="BM1126" s="49"/>
      <c r="BN1126" s="47"/>
      <c r="BO1126" s="49"/>
      <c r="BP1126" s="49"/>
      <c r="BQ1126" s="49"/>
      <c r="BR1126" s="323"/>
      <c r="BS1126" s="323"/>
      <c r="BT1126" s="323"/>
      <c r="BU1126" s="49"/>
      <c r="BV1126" s="49"/>
      <c r="BW1126" s="97"/>
      <c r="BX1126" s="97"/>
      <c r="BY1126" s="97"/>
      <c r="BZ1126" s="97"/>
      <c r="CA1126" s="49"/>
      <c r="CB1126" s="49"/>
      <c r="CC1126" s="49"/>
      <c r="CD1126" s="49"/>
      <c r="CE1126" s="49"/>
      <c r="CF1126" s="49"/>
      <c r="CG1126" s="49"/>
      <c r="CH1126" s="49"/>
      <c r="CI1126" s="97"/>
      <c r="CJ1126" s="97"/>
      <c r="CK1126" s="97"/>
      <c r="CL1126" s="97"/>
      <c r="CM1126" s="335"/>
      <c r="CN1126" s="337"/>
      <c r="CO1126" s="315" t="str">
        <f>IF(Формулы!R1126&gt;V1126,"22-?,Дата 14 - Прибыл из УФСИН; ","")&amp;IF(Формулы!Q1126&gt;Y1126,"25-?,Дата 13 - Выбыл в УФСИН;","")&amp;IF(YEAR(ДАННЫЕ!$F$1)=YEAR(ДАННЫЕ!B1126),IF(AT1126&gt;0,"","40-?, вявлен в текущем году! "),"")&amp;IF(YEAR($F$1)=YEAR(W1126),IF(X1126+Y1126&gt;0,"","23-стоит, 24,25 - куда выбыл? "),"")&amp;IF(X1126+Y1126&gt;0,IF(YEAR($F$1)=YEAR(W1126),"","24+25&gt;0? 23 - когда выбыл? "),"")&amp;IF(BA1126&lt;BB1126,"47&gt;=48; ","")&amp;IF(BA1126&lt;BC1126,"47&gt;=49; ","")&amp;IF(BA1126&lt;BD1126,"47&gt;=50; ","")&amp;IF(BE1126&gt;0,IF(BF1126&gt;0,IF(AU1126&gt;AV1126,"","41 и 42 - ? (51 и 52 &gt; 0);"),"51 &gt; 0 52 - ?;"),"")&amp;IF(AU1126&gt;0,IF(AV1126&gt;AU1126,"41&gt;42;","")&amp;IF(BE1126&gt;0,"","41&gt;0 51-?;"),"")&amp;IF(BF1126&gt;0,IF(BE1126&gt;0,"","52&gt;0 51-?;"),"")&amp;IF(AW1126&gt;=AX1126,"","43&gt;44;")&amp;IF(CA1126&gt;0,IF(AW1126&gt;0,"","71 &gt; 0 43-?;"),"")</f>
        <v/>
      </c>
    </row>
    <row r="1127" spans="1:93" ht="12" x14ac:dyDescent="0.2">
      <c r="A1127" s="45"/>
      <c r="B1127" s="46"/>
      <c r="C1127" s="121"/>
      <c r="D1127" s="121"/>
      <c r="E1127" s="336"/>
      <c r="F1127" s="122"/>
      <c r="G1127" s="46"/>
      <c r="H1127" s="45"/>
      <c r="I1127" s="45"/>
      <c r="J1127" s="45"/>
      <c r="K1127" s="45"/>
      <c r="L1127" s="45"/>
      <c r="M1127" s="46"/>
      <c r="N1127" s="46"/>
      <c r="O1127" s="48"/>
      <c r="P1127" s="48"/>
      <c r="Q1127" s="46"/>
      <c r="R1127" s="48"/>
      <c r="S1127" s="48"/>
      <c r="T1127" s="48"/>
      <c r="U1127" s="48"/>
      <c r="V1127" s="48"/>
      <c r="W1127" s="46"/>
      <c r="X1127" s="48"/>
      <c r="Y1127" s="48"/>
      <c r="Z1127" s="157"/>
      <c r="AA1127" s="47"/>
      <c r="AB1127" s="97"/>
      <c r="AC1127" s="49"/>
      <c r="AD1127" s="49"/>
      <c r="AE1127" s="49"/>
      <c r="AF1127" s="49"/>
      <c r="AG1127" s="49"/>
      <c r="AH1127" s="47"/>
      <c r="AI1127" s="47"/>
      <c r="AJ1127" s="47"/>
      <c r="AK1127" s="190"/>
      <c r="AL1127" s="190"/>
      <c r="AM1127" s="190"/>
      <c r="AN1127" s="190"/>
      <c r="AO1127" s="190"/>
      <c r="AP1127" s="151"/>
      <c r="AQ1127" s="322"/>
      <c r="AR1127" s="322"/>
      <c r="AS1127" s="322"/>
      <c r="AT1127" s="47"/>
      <c r="AU1127" s="47"/>
      <c r="AV1127" s="47"/>
      <c r="AW1127" s="47"/>
      <c r="AX1127" s="322"/>
      <c r="AY1127" s="98"/>
      <c r="AZ1127" s="98"/>
      <c r="BA1127" s="47"/>
      <c r="BB1127" s="47"/>
      <c r="BC1127" s="47"/>
      <c r="BD1127" s="47"/>
      <c r="BE1127" s="97"/>
      <c r="BF1127" s="49"/>
      <c r="BG1127" s="239"/>
      <c r="BH1127" s="342"/>
      <c r="BI1127" s="49"/>
      <c r="BJ1127" s="49"/>
      <c r="BK1127" s="49"/>
      <c r="BL1127" s="49"/>
      <c r="BM1127" s="49"/>
      <c r="BN1127" s="47"/>
      <c r="BO1127" s="49"/>
      <c r="BP1127" s="49"/>
      <c r="BQ1127" s="49"/>
      <c r="BR1127" s="323"/>
      <c r="BS1127" s="323"/>
      <c r="BT1127" s="323"/>
      <c r="BU1127" s="49"/>
      <c r="BV1127" s="49"/>
      <c r="BW1127" s="97"/>
      <c r="BX1127" s="97"/>
      <c r="BY1127" s="97"/>
      <c r="BZ1127" s="97"/>
      <c r="CA1127" s="49"/>
      <c r="CB1127" s="49"/>
      <c r="CC1127" s="49"/>
      <c r="CD1127" s="49"/>
      <c r="CE1127" s="49"/>
      <c r="CF1127" s="49"/>
      <c r="CG1127" s="49"/>
      <c r="CH1127" s="49"/>
      <c r="CI1127" s="97"/>
      <c r="CJ1127" s="97"/>
      <c r="CK1127" s="97"/>
      <c r="CL1127" s="97"/>
      <c r="CM1127" s="335"/>
      <c r="CN1127" s="337"/>
      <c r="CO1127" s="315" t="str">
        <f>IF(Формулы!R1127&gt;V1127,"22-?,Дата 14 - Прибыл из УФСИН; ","")&amp;IF(Формулы!Q1127&gt;Y1127,"25-?,Дата 13 - Выбыл в УФСИН;","")&amp;IF(YEAR(ДАННЫЕ!$F$1)=YEAR(ДАННЫЕ!B1127),IF(AT1127&gt;0,"","40-?, вявлен в текущем году! "),"")&amp;IF(YEAR($F$1)=YEAR(W1127),IF(X1127+Y1127&gt;0,"","23-стоит, 24,25 - куда выбыл? "),"")&amp;IF(X1127+Y1127&gt;0,IF(YEAR($F$1)=YEAR(W1127),"","24+25&gt;0? 23 - когда выбыл? "),"")&amp;IF(BA1127&lt;BB1127,"47&gt;=48; ","")&amp;IF(BA1127&lt;BC1127,"47&gt;=49; ","")&amp;IF(BA1127&lt;BD1127,"47&gt;=50; ","")&amp;IF(BE1127&gt;0,IF(BF1127&gt;0,IF(AU1127&gt;AV1127,"","41 и 42 - ? (51 и 52 &gt; 0);"),"51 &gt; 0 52 - ?;"),"")&amp;IF(AU1127&gt;0,IF(AV1127&gt;AU1127,"41&gt;42;","")&amp;IF(BE1127&gt;0,"","41&gt;0 51-?;"),"")&amp;IF(BF1127&gt;0,IF(BE1127&gt;0,"","52&gt;0 51-?;"),"")&amp;IF(AW1127&gt;=AX1127,"","43&gt;44;")&amp;IF(CA1127&gt;0,IF(AW1127&gt;0,"","71 &gt; 0 43-?;"),"")</f>
        <v/>
      </c>
    </row>
    <row r="1128" spans="1:93" ht="12" x14ac:dyDescent="0.2">
      <c r="A1128" s="45"/>
      <c r="B1128" s="46"/>
      <c r="C1128" s="121"/>
      <c r="D1128" s="121"/>
      <c r="E1128" s="336"/>
      <c r="F1128" s="122"/>
      <c r="G1128" s="46"/>
      <c r="H1128" s="45"/>
      <c r="I1128" s="45"/>
      <c r="J1128" s="45"/>
      <c r="K1128" s="45"/>
      <c r="L1128" s="45"/>
      <c r="M1128" s="46"/>
      <c r="N1128" s="46"/>
      <c r="O1128" s="48"/>
      <c r="P1128" s="48"/>
      <c r="Q1128" s="46"/>
      <c r="R1128" s="48"/>
      <c r="S1128" s="48"/>
      <c r="T1128" s="48"/>
      <c r="U1128" s="48"/>
      <c r="V1128" s="48"/>
      <c r="W1128" s="46"/>
      <c r="X1128" s="48"/>
      <c r="Y1128" s="48"/>
      <c r="Z1128" s="157"/>
      <c r="AA1128" s="47"/>
      <c r="AB1128" s="97"/>
      <c r="AC1128" s="49"/>
      <c r="AD1128" s="49"/>
      <c r="AE1128" s="49"/>
      <c r="AF1128" s="49"/>
      <c r="AG1128" s="49"/>
      <c r="AH1128" s="47"/>
      <c r="AI1128" s="47"/>
      <c r="AJ1128" s="47"/>
      <c r="AK1128" s="190"/>
      <c r="AL1128" s="190"/>
      <c r="AM1128" s="190"/>
      <c r="AN1128" s="190"/>
      <c r="AO1128" s="190"/>
      <c r="AP1128" s="151"/>
      <c r="AQ1128" s="322"/>
      <c r="AR1128" s="322"/>
      <c r="AS1128" s="322"/>
      <c r="AT1128" s="47"/>
      <c r="AU1128" s="47"/>
      <c r="AV1128" s="47"/>
      <c r="AW1128" s="47"/>
      <c r="AX1128" s="322"/>
      <c r="AY1128" s="98"/>
      <c r="AZ1128" s="98"/>
      <c r="BA1128" s="47"/>
      <c r="BB1128" s="47"/>
      <c r="BC1128" s="47"/>
      <c r="BD1128" s="47"/>
      <c r="BE1128" s="97"/>
      <c r="BF1128" s="49"/>
      <c r="BG1128" s="239"/>
      <c r="BH1128" s="342"/>
      <c r="BI1128" s="49"/>
      <c r="BJ1128" s="49"/>
      <c r="BK1128" s="49"/>
      <c r="BL1128" s="49"/>
      <c r="BM1128" s="49"/>
      <c r="BN1128" s="47"/>
      <c r="BO1128" s="49"/>
      <c r="BP1128" s="49"/>
      <c r="BQ1128" s="49"/>
      <c r="BR1128" s="323"/>
      <c r="BS1128" s="323"/>
      <c r="BT1128" s="323"/>
      <c r="BU1128" s="49"/>
      <c r="BV1128" s="49"/>
      <c r="BW1128" s="97"/>
      <c r="BX1128" s="97"/>
      <c r="BY1128" s="97"/>
      <c r="BZ1128" s="97"/>
      <c r="CA1128" s="49"/>
      <c r="CB1128" s="49"/>
      <c r="CC1128" s="49"/>
      <c r="CD1128" s="49"/>
      <c r="CE1128" s="49"/>
      <c r="CF1128" s="49"/>
      <c r="CG1128" s="49"/>
      <c r="CH1128" s="49"/>
      <c r="CI1128" s="97"/>
      <c r="CJ1128" s="97"/>
      <c r="CK1128" s="97"/>
      <c r="CL1128" s="97"/>
      <c r="CM1128" s="335"/>
      <c r="CN1128" s="337"/>
      <c r="CO1128" s="315" t="str">
        <f>IF(Формулы!R1128&gt;V1128,"22-?,Дата 14 - Прибыл из УФСИН; ","")&amp;IF(Формулы!Q1128&gt;Y1128,"25-?,Дата 13 - Выбыл в УФСИН;","")&amp;IF(YEAR(ДАННЫЕ!$F$1)=YEAR(ДАННЫЕ!B1128),IF(AT1128&gt;0,"","40-?, вявлен в текущем году! "),"")&amp;IF(YEAR($F$1)=YEAR(W1128),IF(X1128+Y1128&gt;0,"","23-стоит, 24,25 - куда выбыл? "),"")&amp;IF(X1128+Y1128&gt;0,IF(YEAR($F$1)=YEAR(W1128),"","24+25&gt;0? 23 - когда выбыл? "),"")&amp;IF(BA1128&lt;BB1128,"47&gt;=48; ","")&amp;IF(BA1128&lt;BC1128,"47&gt;=49; ","")&amp;IF(BA1128&lt;BD1128,"47&gt;=50; ","")&amp;IF(BE1128&gt;0,IF(BF1128&gt;0,IF(AU1128&gt;AV1128,"","41 и 42 - ? (51 и 52 &gt; 0);"),"51 &gt; 0 52 - ?;"),"")&amp;IF(AU1128&gt;0,IF(AV1128&gt;AU1128,"41&gt;42;","")&amp;IF(BE1128&gt;0,"","41&gt;0 51-?;"),"")&amp;IF(BF1128&gt;0,IF(BE1128&gt;0,"","52&gt;0 51-?;"),"")&amp;IF(AW1128&gt;=AX1128,"","43&gt;44;")&amp;IF(CA1128&gt;0,IF(AW1128&gt;0,"","71 &gt; 0 43-?;"),"")</f>
        <v/>
      </c>
    </row>
    <row r="1129" spans="1:93" ht="12" x14ac:dyDescent="0.2">
      <c r="A1129" s="45"/>
      <c r="B1129" s="46"/>
      <c r="C1129" s="121"/>
      <c r="D1129" s="121"/>
      <c r="E1129" s="336"/>
      <c r="F1129" s="122"/>
      <c r="G1129" s="46"/>
      <c r="H1129" s="45"/>
      <c r="I1129" s="45"/>
      <c r="J1129" s="45"/>
      <c r="K1129" s="45"/>
      <c r="L1129" s="45"/>
      <c r="M1129" s="46"/>
      <c r="N1129" s="46"/>
      <c r="O1129" s="48"/>
      <c r="P1129" s="48"/>
      <c r="Q1129" s="46"/>
      <c r="R1129" s="48"/>
      <c r="S1129" s="48"/>
      <c r="T1129" s="48"/>
      <c r="U1129" s="48"/>
      <c r="V1129" s="48"/>
      <c r="W1129" s="46"/>
      <c r="X1129" s="48"/>
      <c r="Y1129" s="48"/>
      <c r="Z1129" s="157"/>
      <c r="AA1129" s="47"/>
      <c r="AB1129" s="97"/>
      <c r="AC1129" s="49"/>
      <c r="AD1129" s="49"/>
      <c r="AE1129" s="49"/>
      <c r="AF1129" s="49"/>
      <c r="AG1129" s="49"/>
      <c r="AH1129" s="47"/>
      <c r="AI1129" s="47"/>
      <c r="AJ1129" s="47"/>
      <c r="AK1129" s="190"/>
      <c r="AL1129" s="190"/>
      <c r="AM1129" s="190"/>
      <c r="AN1129" s="190"/>
      <c r="AO1129" s="190"/>
      <c r="AP1129" s="151"/>
      <c r="AQ1129" s="322"/>
      <c r="AR1129" s="322"/>
      <c r="AS1129" s="322"/>
      <c r="AT1129" s="47"/>
      <c r="AU1129" s="47"/>
      <c r="AV1129" s="47"/>
      <c r="AW1129" s="47"/>
      <c r="AX1129" s="322"/>
      <c r="AY1129" s="98"/>
      <c r="AZ1129" s="98"/>
      <c r="BA1129" s="47"/>
      <c r="BB1129" s="47"/>
      <c r="BC1129" s="47"/>
      <c r="BD1129" s="47"/>
      <c r="BE1129" s="97"/>
      <c r="BF1129" s="49"/>
      <c r="BG1129" s="239"/>
      <c r="BH1129" s="342"/>
      <c r="BI1129" s="49"/>
      <c r="BJ1129" s="49"/>
      <c r="BK1129" s="49"/>
      <c r="BL1129" s="49"/>
      <c r="BM1129" s="49"/>
      <c r="BN1129" s="47"/>
      <c r="BO1129" s="49"/>
      <c r="BP1129" s="49"/>
      <c r="BQ1129" s="49"/>
      <c r="BR1129" s="323"/>
      <c r="BS1129" s="323"/>
      <c r="BT1129" s="323"/>
      <c r="BU1129" s="49"/>
      <c r="BV1129" s="49"/>
      <c r="BW1129" s="97"/>
      <c r="BX1129" s="97"/>
      <c r="BY1129" s="97"/>
      <c r="BZ1129" s="97"/>
      <c r="CA1129" s="49"/>
      <c r="CB1129" s="49"/>
      <c r="CC1129" s="49"/>
      <c r="CD1129" s="49"/>
      <c r="CE1129" s="49"/>
      <c r="CF1129" s="49"/>
      <c r="CG1129" s="49"/>
      <c r="CH1129" s="49"/>
      <c r="CI1129" s="97"/>
      <c r="CJ1129" s="97"/>
      <c r="CK1129" s="97"/>
      <c r="CL1129" s="97"/>
      <c r="CM1129" s="335"/>
      <c r="CN1129" s="337"/>
      <c r="CO1129" s="315" t="str">
        <f>IF(Формулы!R1129&gt;V1129,"22-?,Дата 14 - Прибыл из УФСИН; ","")&amp;IF(Формулы!Q1129&gt;Y1129,"25-?,Дата 13 - Выбыл в УФСИН;","")&amp;IF(YEAR(ДАННЫЕ!$F$1)=YEAR(ДАННЫЕ!B1129),IF(AT1129&gt;0,"","40-?, вявлен в текущем году! "),"")&amp;IF(YEAR($F$1)=YEAR(W1129),IF(X1129+Y1129&gt;0,"","23-стоит, 24,25 - куда выбыл? "),"")&amp;IF(X1129+Y1129&gt;0,IF(YEAR($F$1)=YEAR(W1129),"","24+25&gt;0? 23 - когда выбыл? "),"")&amp;IF(BA1129&lt;BB1129,"47&gt;=48; ","")&amp;IF(BA1129&lt;BC1129,"47&gt;=49; ","")&amp;IF(BA1129&lt;BD1129,"47&gt;=50; ","")&amp;IF(BE1129&gt;0,IF(BF1129&gt;0,IF(AU1129&gt;AV1129,"","41 и 42 - ? (51 и 52 &gt; 0);"),"51 &gt; 0 52 - ?;"),"")&amp;IF(AU1129&gt;0,IF(AV1129&gt;AU1129,"41&gt;42;","")&amp;IF(BE1129&gt;0,"","41&gt;0 51-?;"),"")&amp;IF(BF1129&gt;0,IF(BE1129&gt;0,"","52&gt;0 51-?;"),"")&amp;IF(AW1129&gt;=AX1129,"","43&gt;44;")&amp;IF(CA1129&gt;0,IF(AW1129&gt;0,"","71 &gt; 0 43-?;"),"")</f>
        <v/>
      </c>
    </row>
    <row r="1130" spans="1:93" ht="12" x14ac:dyDescent="0.2">
      <c r="A1130" s="45"/>
      <c r="B1130" s="46"/>
      <c r="C1130" s="121"/>
      <c r="D1130" s="121"/>
      <c r="E1130" s="336"/>
      <c r="F1130" s="122"/>
      <c r="G1130" s="46"/>
      <c r="H1130" s="45"/>
      <c r="I1130" s="45"/>
      <c r="J1130" s="45"/>
      <c r="K1130" s="45"/>
      <c r="L1130" s="45"/>
      <c r="M1130" s="46"/>
      <c r="N1130" s="46"/>
      <c r="O1130" s="48"/>
      <c r="P1130" s="48"/>
      <c r="Q1130" s="46"/>
      <c r="R1130" s="48"/>
      <c r="S1130" s="48"/>
      <c r="T1130" s="48"/>
      <c r="U1130" s="48"/>
      <c r="V1130" s="48"/>
      <c r="W1130" s="46"/>
      <c r="X1130" s="48"/>
      <c r="Y1130" s="48"/>
      <c r="Z1130" s="157"/>
      <c r="AA1130" s="47"/>
      <c r="AB1130" s="97"/>
      <c r="AC1130" s="49"/>
      <c r="AD1130" s="49"/>
      <c r="AE1130" s="49"/>
      <c r="AF1130" s="49"/>
      <c r="AG1130" s="49"/>
      <c r="AH1130" s="47"/>
      <c r="AI1130" s="47"/>
      <c r="AJ1130" s="47"/>
      <c r="AK1130" s="190"/>
      <c r="AL1130" s="190"/>
      <c r="AM1130" s="190"/>
      <c r="AN1130" s="190"/>
      <c r="AO1130" s="190"/>
      <c r="AP1130" s="151"/>
      <c r="AQ1130" s="322"/>
      <c r="AR1130" s="322"/>
      <c r="AS1130" s="322"/>
      <c r="AT1130" s="47"/>
      <c r="AU1130" s="47"/>
      <c r="AV1130" s="47"/>
      <c r="AW1130" s="47"/>
      <c r="AX1130" s="322"/>
      <c r="AY1130" s="98"/>
      <c r="AZ1130" s="98"/>
      <c r="BA1130" s="47"/>
      <c r="BB1130" s="47"/>
      <c r="BC1130" s="47"/>
      <c r="BD1130" s="47"/>
      <c r="BE1130" s="97"/>
      <c r="BF1130" s="49"/>
      <c r="BG1130" s="239"/>
      <c r="BH1130" s="342"/>
      <c r="BI1130" s="49"/>
      <c r="BJ1130" s="49"/>
      <c r="BK1130" s="49"/>
      <c r="BL1130" s="49"/>
      <c r="BM1130" s="49"/>
      <c r="BN1130" s="47"/>
      <c r="BO1130" s="49"/>
      <c r="BP1130" s="49"/>
      <c r="BQ1130" s="49"/>
      <c r="BR1130" s="323"/>
      <c r="BS1130" s="323"/>
      <c r="BT1130" s="323"/>
      <c r="BU1130" s="49"/>
      <c r="BV1130" s="49"/>
      <c r="BW1130" s="97"/>
      <c r="BX1130" s="97"/>
      <c r="BY1130" s="97"/>
      <c r="BZ1130" s="97"/>
      <c r="CA1130" s="49"/>
      <c r="CB1130" s="49"/>
      <c r="CC1130" s="49"/>
      <c r="CD1130" s="49"/>
      <c r="CE1130" s="49"/>
      <c r="CF1130" s="49"/>
      <c r="CG1130" s="49"/>
      <c r="CH1130" s="49"/>
      <c r="CI1130" s="97"/>
      <c r="CJ1130" s="97"/>
      <c r="CK1130" s="97"/>
      <c r="CL1130" s="97"/>
      <c r="CM1130" s="335"/>
      <c r="CN1130" s="337"/>
      <c r="CO1130" s="315" t="str">
        <f>IF(Формулы!R1130&gt;V1130,"22-?,Дата 14 - Прибыл из УФСИН; ","")&amp;IF(Формулы!Q1130&gt;Y1130,"25-?,Дата 13 - Выбыл в УФСИН;","")&amp;IF(YEAR(ДАННЫЕ!$F$1)=YEAR(ДАННЫЕ!B1130),IF(AT1130&gt;0,"","40-?, вявлен в текущем году! "),"")&amp;IF(YEAR($F$1)=YEAR(W1130),IF(X1130+Y1130&gt;0,"","23-стоит, 24,25 - куда выбыл? "),"")&amp;IF(X1130+Y1130&gt;0,IF(YEAR($F$1)=YEAR(W1130),"","24+25&gt;0? 23 - когда выбыл? "),"")&amp;IF(BA1130&lt;BB1130,"47&gt;=48; ","")&amp;IF(BA1130&lt;BC1130,"47&gt;=49; ","")&amp;IF(BA1130&lt;BD1130,"47&gt;=50; ","")&amp;IF(BE1130&gt;0,IF(BF1130&gt;0,IF(AU1130&gt;AV1130,"","41 и 42 - ? (51 и 52 &gt; 0);"),"51 &gt; 0 52 - ?;"),"")&amp;IF(AU1130&gt;0,IF(AV1130&gt;AU1130,"41&gt;42;","")&amp;IF(BE1130&gt;0,"","41&gt;0 51-?;"),"")&amp;IF(BF1130&gt;0,IF(BE1130&gt;0,"","52&gt;0 51-?;"),"")&amp;IF(AW1130&gt;=AX1130,"","43&gt;44;")&amp;IF(CA1130&gt;0,IF(AW1130&gt;0,"","71 &gt; 0 43-?;"),"")</f>
        <v/>
      </c>
    </row>
    <row r="1131" spans="1:93" ht="12" x14ac:dyDescent="0.2">
      <c r="A1131" s="45"/>
      <c r="B1131" s="46"/>
      <c r="C1131" s="121"/>
      <c r="D1131" s="121"/>
      <c r="E1131" s="336"/>
      <c r="F1131" s="122"/>
      <c r="G1131" s="46"/>
      <c r="H1131" s="45"/>
      <c r="I1131" s="45"/>
      <c r="J1131" s="45"/>
      <c r="K1131" s="45"/>
      <c r="L1131" s="45"/>
      <c r="M1131" s="46"/>
      <c r="N1131" s="46"/>
      <c r="O1131" s="48"/>
      <c r="P1131" s="48"/>
      <c r="Q1131" s="46"/>
      <c r="R1131" s="48"/>
      <c r="S1131" s="48"/>
      <c r="T1131" s="48"/>
      <c r="U1131" s="48"/>
      <c r="V1131" s="48"/>
      <c r="W1131" s="46"/>
      <c r="X1131" s="48"/>
      <c r="Y1131" s="48"/>
      <c r="Z1131" s="157"/>
      <c r="AA1131" s="47"/>
      <c r="AB1131" s="97"/>
      <c r="AC1131" s="49"/>
      <c r="AD1131" s="49"/>
      <c r="AE1131" s="49"/>
      <c r="AF1131" s="49"/>
      <c r="AG1131" s="49"/>
      <c r="AH1131" s="47"/>
      <c r="AI1131" s="47"/>
      <c r="AJ1131" s="47"/>
      <c r="AK1131" s="190"/>
      <c r="AL1131" s="190"/>
      <c r="AM1131" s="190"/>
      <c r="AN1131" s="190"/>
      <c r="AO1131" s="190"/>
      <c r="AP1131" s="151"/>
      <c r="AQ1131" s="322"/>
      <c r="AR1131" s="322"/>
      <c r="AS1131" s="322"/>
      <c r="AT1131" s="47"/>
      <c r="AU1131" s="47"/>
      <c r="AV1131" s="47"/>
      <c r="AW1131" s="47"/>
      <c r="AX1131" s="322"/>
      <c r="AY1131" s="98"/>
      <c r="AZ1131" s="98"/>
      <c r="BA1131" s="47"/>
      <c r="BB1131" s="47"/>
      <c r="BC1131" s="47"/>
      <c r="BD1131" s="47"/>
      <c r="BE1131" s="97"/>
      <c r="BF1131" s="49"/>
      <c r="BG1131" s="239"/>
      <c r="BH1131" s="342"/>
      <c r="BI1131" s="49"/>
      <c r="BJ1131" s="49"/>
      <c r="BK1131" s="49"/>
      <c r="BL1131" s="49"/>
      <c r="BM1131" s="49"/>
      <c r="BN1131" s="47"/>
      <c r="BO1131" s="49"/>
      <c r="BP1131" s="49"/>
      <c r="BQ1131" s="49"/>
      <c r="BR1131" s="323"/>
      <c r="BS1131" s="323"/>
      <c r="BT1131" s="323"/>
      <c r="BU1131" s="49"/>
      <c r="BV1131" s="49"/>
      <c r="BW1131" s="97"/>
      <c r="BX1131" s="97"/>
      <c r="BY1131" s="97"/>
      <c r="BZ1131" s="97"/>
      <c r="CA1131" s="49"/>
      <c r="CB1131" s="49"/>
      <c r="CC1131" s="49"/>
      <c r="CD1131" s="49"/>
      <c r="CE1131" s="49"/>
      <c r="CF1131" s="49"/>
      <c r="CG1131" s="49"/>
      <c r="CH1131" s="49"/>
      <c r="CI1131" s="97"/>
      <c r="CJ1131" s="97"/>
      <c r="CK1131" s="97"/>
      <c r="CL1131" s="97"/>
      <c r="CM1131" s="335"/>
      <c r="CN1131" s="337"/>
      <c r="CO1131" s="315" t="str">
        <f>IF(Формулы!R1131&gt;V1131,"22-?,Дата 14 - Прибыл из УФСИН; ","")&amp;IF(Формулы!Q1131&gt;Y1131,"25-?,Дата 13 - Выбыл в УФСИН;","")&amp;IF(YEAR(ДАННЫЕ!$F$1)=YEAR(ДАННЫЕ!B1131),IF(AT1131&gt;0,"","40-?, вявлен в текущем году! "),"")&amp;IF(YEAR($F$1)=YEAR(W1131),IF(X1131+Y1131&gt;0,"","23-стоит, 24,25 - куда выбыл? "),"")&amp;IF(X1131+Y1131&gt;0,IF(YEAR($F$1)=YEAR(W1131),"","24+25&gt;0? 23 - когда выбыл? "),"")&amp;IF(BA1131&lt;BB1131,"47&gt;=48; ","")&amp;IF(BA1131&lt;BC1131,"47&gt;=49; ","")&amp;IF(BA1131&lt;BD1131,"47&gt;=50; ","")&amp;IF(BE1131&gt;0,IF(BF1131&gt;0,IF(AU1131&gt;AV1131,"","41 и 42 - ? (51 и 52 &gt; 0);"),"51 &gt; 0 52 - ?;"),"")&amp;IF(AU1131&gt;0,IF(AV1131&gt;AU1131,"41&gt;42;","")&amp;IF(BE1131&gt;0,"","41&gt;0 51-?;"),"")&amp;IF(BF1131&gt;0,IF(BE1131&gt;0,"","52&gt;0 51-?;"),"")&amp;IF(AW1131&gt;=AX1131,"","43&gt;44;")&amp;IF(CA1131&gt;0,IF(AW1131&gt;0,"","71 &gt; 0 43-?;"),"")</f>
        <v/>
      </c>
    </row>
    <row r="1132" spans="1:93" ht="12" x14ac:dyDescent="0.2">
      <c r="A1132" s="45"/>
      <c r="B1132" s="46"/>
      <c r="C1132" s="121"/>
      <c r="D1132" s="121"/>
      <c r="E1132" s="336"/>
      <c r="F1132" s="122"/>
      <c r="G1132" s="46"/>
      <c r="H1132" s="45"/>
      <c r="I1132" s="45"/>
      <c r="J1132" s="45"/>
      <c r="K1132" s="45"/>
      <c r="L1132" s="45"/>
      <c r="M1132" s="46"/>
      <c r="N1132" s="46"/>
      <c r="O1132" s="48"/>
      <c r="P1132" s="48"/>
      <c r="Q1132" s="46"/>
      <c r="R1132" s="48"/>
      <c r="S1132" s="48"/>
      <c r="T1132" s="48"/>
      <c r="U1132" s="48"/>
      <c r="V1132" s="48"/>
      <c r="W1132" s="46"/>
      <c r="X1132" s="48"/>
      <c r="Y1132" s="48"/>
      <c r="Z1132" s="157"/>
      <c r="AA1132" s="47"/>
      <c r="AB1132" s="97"/>
      <c r="AC1132" s="49"/>
      <c r="AD1132" s="49"/>
      <c r="AE1132" s="49"/>
      <c r="AF1132" s="49"/>
      <c r="AG1132" s="49"/>
      <c r="AH1132" s="47"/>
      <c r="AI1132" s="47"/>
      <c r="AJ1132" s="47"/>
      <c r="AK1132" s="190"/>
      <c r="AL1132" s="190"/>
      <c r="AM1132" s="190"/>
      <c r="AN1132" s="190"/>
      <c r="AO1132" s="190"/>
      <c r="AP1132" s="151"/>
      <c r="AQ1132" s="322"/>
      <c r="AR1132" s="322"/>
      <c r="AS1132" s="322"/>
      <c r="AT1132" s="47"/>
      <c r="AU1132" s="47"/>
      <c r="AV1132" s="47"/>
      <c r="AW1132" s="47"/>
      <c r="AX1132" s="322"/>
      <c r="AY1132" s="98"/>
      <c r="AZ1132" s="98"/>
      <c r="BA1132" s="47"/>
      <c r="BB1132" s="47"/>
      <c r="BC1132" s="47"/>
      <c r="BD1132" s="47"/>
      <c r="BE1132" s="97"/>
      <c r="BF1132" s="49"/>
      <c r="BG1132" s="239"/>
      <c r="BH1132" s="342"/>
      <c r="BI1132" s="49"/>
      <c r="BJ1132" s="49"/>
      <c r="BK1132" s="49"/>
      <c r="BL1132" s="49"/>
      <c r="BM1132" s="49"/>
      <c r="BN1132" s="47"/>
      <c r="BO1132" s="49"/>
      <c r="BP1132" s="49"/>
      <c r="BQ1132" s="49"/>
      <c r="BR1132" s="323"/>
      <c r="BS1132" s="323"/>
      <c r="BT1132" s="323"/>
      <c r="BU1132" s="49"/>
      <c r="BV1132" s="49"/>
      <c r="BW1132" s="97"/>
      <c r="BX1132" s="97"/>
      <c r="BY1132" s="97"/>
      <c r="BZ1132" s="97"/>
      <c r="CA1132" s="49"/>
      <c r="CB1132" s="49"/>
      <c r="CC1132" s="49"/>
      <c r="CD1132" s="49"/>
      <c r="CE1132" s="49"/>
      <c r="CF1132" s="49"/>
      <c r="CG1132" s="49"/>
      <c r="CH1132" s="49"/>
      <c r="CI1132" s="97"/>
      <c r="CJ1132" s="97"/>
      <c r="CK1132" s="97"/>
      <c r="CL1132" s="97"/>
      <c r="CM1132" s="335"/>
      <c r="CN1132" s="337"/>
      <c r="CO1132" s="315" t="str">
        <f>IF(Формулы!R1132&gt;V1132,"22-?,Дата 14 - Прибыл из УФСИН; ","")&amp;IF(Формулы!Q1132&gt;Y1132,"25-?,Дата 13 - Выбыл в УФСИН;","")&amp;IF(YEAR(ДАННЫЕ!$F$1)=YEAR(ДАННЫЕ!B1132),IF(AT1132&gt;0,"","40-?, вявлен в текущем году! "),"")&amp;IF(YEAR($F$1)=YEAR(W1132),IF(X1132+Y1132&gt;0,"","23-стоит, 24,25 - куда выбыл? "),"")&amp;IF(X1132+Y1132&gt;0,IF(YEAR($F$1)=YEAR(W1132),"","24+25&gt;0? 23 - когда выбыл? "),"")&amp;IF(BA1132&lt;BB1132,"47&gt;=48; ","")&amp;IF(BA1132&lt;BC1132,"47&gt;=49; ","")&amp;IF(BA1132&lt;BD1132,"47&gt;=50; ","")&amp;IF(BE1132&gt;0,IF(BF1132&gt;0,IF(AU1132&gt;AV1132,"","41 и 42 - ? (51 и 52 &gt; 0);"),"51 &gt; 0 52 - ?;"),"")&amp;IF(AU1132&gt;0,IF(AV1132&gt;AU1132,"41&gt;42;","")&amp;IF(BE1132&gt;0,"","41&gt;0 51-?;"),"")&amp;IF(BF1132&gt;0,IF(BE1132&gt;0,"","52&gt;0 51-?;"),"")&amp;IF(AW1132&gt;=AX1132,"","43&gt;44;")&amp;IF(CA1132&gt;0,IF(AW1132&gt;0,"","71 &gt; 0 43-?;"),"")</f>
        <v/>
      </c>
    </row>
    <row r="1133" spans="1:93" ht="12" x14ac:dyDescent="0.2">
      <c r="A1133" s="45"/>
      <c r="B1133" s="46"/>
      <c r="C1133" s="121"/>
      <c r="D1133" s="121"/>
      <c r="E1133" s="336"/>
      <c r="F1133" s="122"/>
      <c r="G1133" s="46"/>
      <c r="H1133" s="45"/>
      <c r="I1133" s="45"/>
      <c r="J1133" s="45"/>
      <c r="K1133" s="45"/>
      <c r="L1133" s="45"/>
      <c r="M1133" s="46"/>
      <c r="N1133" s="46"/>
      <c r="O1133" s="48"/>
      <c r="P1133" s="48"/>
      <c r="Q1133" s="46"/>
      <c r="R1133" s="48"/>
      <c r="S1133" s="48"/>
      <c r="T1133" s="48"/>
      <c r="U1133" s="48"/>
      <c r="V1133" s="48"/>
      <c r="W1133" s="46"/>
      <c r="X1133" s="48"/>
      <c r="Y1133" s="48"/>
      <c r="Z1133" s="157"/>
      <c r="AA1133" s="47"/>
      <c r="AB1133" s="97"/>
      <c r="AC1133" s="49"/>
      <c r="AD1133" s="49"/>
      <c r="AE1133" s="49"/>
      <c r="AF1133" s="49"/>
      <c r="AG1133" s="49"/>
      <c r="AH1133" s="47"/>
      <c r="AI1133" s="47"/>
      <c r="AJ1133" s="47"/>
      <c r="AK1133" s="190"/>
      <c r="AL1133" s="190"/>
      <c r="AM1133" s="190"/>
      <c r="AN1133" s="190"/>
      <c r="AO1133" s="190"/>
      <c r="AP1133" s="151"/>
      <c r="AQ1133" s="322"/>
      <c r="AR1133" s="322"/>
      <c r="AS1133" s="322"/>
      <c r="AT1133" s="47"/>
      <c r="AU1133" s="47"/>
      <c r="AV1133" s="47"/>
      <c r="AW1133" s="47"/>
      <c r="AX1133" s="322"/>
      <c r="AY1133" s="98"/>
      <c r="AZ1133" s="98"/>
      <c r="BA1133" s="47"/>
      <c r="BB1133" s="47"/>
      <c r="BC1133" s="47"/>
      <c r="BD1133" s="47"/>
      <c r="BE1133" s="97"/>
      <c r="BF1133" s="49"/>
      <c r="BG1133" s="239"/>
      <c r="BH1133" s="342"/>
      <c r="BI1133" s="49"/>
      <c r="BJ1133" s="49"/>
      <c r="BK1133" s="49"/>
      <c r="BL1133" s="49"/>
      <c r="BM1133" s="49"/>
      <c r="BN1133" s="47"/>
      <c r="BO1133" s="49"/>
      <c r="BP1133" s="49"/>
      <c r="BQ1133" s="49"/>
      <c r="BR1133" s="323"/>
      <c r="BS1133" s="323"/>
      <c r="BT1133" s="323"/>
      <c r="BU1133" s="49"/>
      <c r="BV1133" s="49"/>
      <c r="BW1133" s="97"/>
      <c r="BX1133" s="97"/>
      <c r="BY1133" s="97"/>
      <c r="BZ1133" s="97"/>
      <c r="CA1133" s="49"/>
      <c r="CB1133" s="49"/>
      <c r="CC1133" s="49"/>
      <c r="CD1133" s="49"/>
      <c r="CE1133" s="49"/>
      <c r="CF1133" s="49"/>
      <c r="CG1133" s="49"/>
      <c r="CH1133" s="49"/>
      <c r="CI1133" s="97"/>
      <c r="CJ1133" s="97"/>
      <c r="CK1133" s="97"/>
      <c r="CL1133" s="97"/>
      <c r="CM1133" s="335"/>
      <c r="CN1133" s="337"/>
      <c r="CO1133" s="315" t="str">
        <f>IF(Формулы!R1133&gt;V1133,"22-?,Дата 14 - Прибыл из УФСИН; ","")&amp;IF(Формулы!Q1133&gt;Y1133,"25-?,Дата 13 - Выбыл в УФСИН;","")&amp;IF(YEAR(ДАННЫЕ!$F$1)=YEAR(ДАННЫЕ!B1133),IF(AT1133&gt;0,"","40-?, вявлен в текущем году! "),"")&amp;IF(YEAR($F$1)=YEAR(W1133),IF(X1133+Y1133&gt;0,"","23-стоит, 24,25 - куда выбыл? "),"")&amp;IF(X1133+Y1133&gt;0,IF(YEAR($F$1)=YEAR(W1133),"","24+25&gt;0? 23 - когда выбыл? "),"")&amp;IF(BA1133&lt;BB1133,"47&gt;=48; ","")&amp;IF(BA1133&lt;BC1133,"47&gt;=49; ","")&amp;IF(BA1133&lt;BD1133,"47&gt;=50; ","")&amp;IF(BE1133&gt;0,IF(BF1133&gt;0,IF(AU1133&gt;AV1133,"","41 и 42 - ? (51 и 52 &gt; 0);"),"51 &gt; 0 52 - ?;"),"")&amp;IF(AU1133&gt;0,IF(AV1133&gt;AU1133,"41&gt;42;","")&amp;IF(BE1133&gt;0,"","41&gt;0 51-?;"),"")&amp;IF(BF1133&gt;0,IF(BE1133&gt;0,"","52&gt;0 51-?;"),"")&amp;IF(AW1133&gt;=AX1133,"","43&gt;44;")&amp;IF(CA1133&gt;0,IF(AW1133&gt;0,"","71 &gt; 0 43-?;"),"")</f>
        <v/>
      </c>
    </row>
    <row r="1134" spans="1:93" ht="12" x14ac:dyDescent="0.2">
      <c r="A1134" s="45"/>
      <c r="B1134" s="46"/>
      <c r="C1134" s="121"/>
      <c r="D1134" s="121"/>
      <c r="E1134" s="336"/>
      <c r="F1134" s="122"/>
      <c r="G1134" s="46"/>
      <c r="H1134" s="45"/>
      <c r="I1134" s="45"/>
      <c r="J1134" s="45"/>
      <c r="K1134" s="45"/>
      <c r="L1134" s="45"/>
      <c r="M1134" s="46"/>
      <c r="N1134" s="46"/>
      <c r="O1134" s="48"/>
      <c r="P1134" s="48"/>
      <c r="Q1134" s="46"/>
      <c r="R1134" s="48"/>
      <c r="S1134" s="48"/>
      <c r="T1134" s="48"/>
      <c r="U1134" s="48"/>
      <c r="V1134" s="48"/>
      <c r="W1134" s="46"/>
      <c r="X1134" s="48"/>
      <c r="Y1134" s="48"/>
      <c r="Z1134" s="157"/>
      <c r="AA1134" s="47"/>
      <c r="AB1134" s="97"/>
      <c r="AC1134" s="49"/>
      <c r="AD1134" s="49"/>
      <c r="AE1134" s="49"/>
      <c r="AF1134" s="49"/>
      <c r="AG1134" s="49"/>
      <c r="AH1134" s="47"/>
      <c r="AI1134" s="47"/>
      <c r="AJ1134" s="47"/>
      <c r="AK1134" s="190"/>
      <c r="AL1134" s="190"/>
      <c r="AM1134" s="190"/>
      <c r="AN1134" s="190"/>
      <c r="AO1134" s="190"/>
      <c r="AP1134" s="151"/>
      <c r="AQ1134" s="322"/>
      <c r="AR1134" s="322"/>
      <c r="AS1134" s="322"/>
      <c r="AT1134" s="47"/>
      <c r="AU1134" s="47"/>
      <c r="AV1134" s="47"/>
      <c r="AW1134" s="47"/>
      <c r="AX1134" s="322"/>
      <c r="AY1134" s="98"/>
      <c r="AZ1134" s="98"/>
      <c r="BA1134" s="47"/>
      <c r="BB1134" s="47"/>
      <c r="BC1134" s="47"/>
      <c r="BD1134" s="47"/>
      <c r="BE1134" s="97"/>
      <c r="BF1134" s="49"/>
      <c r="BG1134" s="239"/>
      <c r="BH1134" s="342"/>
      <c r="BI1134" s="49"/>
      <c r="BJ1134" s="49"/>
      <c r="BK1134" s="49"/>
      <c r="BL1134" s="49"/>
      <c r="BM1134" s="49"/>
      <c r="BN1134" s="47"/>
      <c r="BO1134" s="49"/>
      <c r="BP1134" s="49"/>
      <c r="BQ1134" s="49"/>
      <c r="BR1134" s="323"/>
      <c r="BS1134" s="323"/>
      <c r="BT1134" s="323"/>
      <c r="BU1134" s="49"/>
      <c r="BV1134" s="49"/>
      <c r="BW1134" s="97"/>
      <c r="BX1134" s="97"/>
      <c r="BY1134" s="97"/>
      <c r="BZ1134" s="97"/>
      <c r="CA1134" s="49"/>
      <c r="CB1134" s="49"/>
      <c r="CC1134" s="49"/>
      <c r="CD1134" s="49"/>
      <c r="CE1134" s="49"/>
      <c r="CF1134" s="49"/>
      <c r="CG1134" s="49"/>
      <c r="CH1134" s="49"/>
      <c r="CI1134" s="97"/>
      <c r="CJ1134" s="97"/>
      <c r="CK1134" s="97"/>
      <c r="CL1134" s="97"/>
      <c r="CM1134" s="335"/>
      <c r="CN1134" s="337"/>
      <c r="CO1134" s="315" t="str">
        <f>IF(Формулы!R1134&gt;V1134,"22-?,Дата 14 - Прибыл из УФСИН; ","")&amp;IF(Формулы!Q1134&gt;Y1134,"25-?,Дата 13 - Выбыл в УФСИН;","")&amp;IF(YEAR(ДАННЫЕ!$F$1)=YEAR(ДАННЫЕ!B1134),IF(AT1134&gt;0,"","40-?, вявлен в текущем году! "),"")&amp;IF(YEAR($F$1)=YEAR(W1134),IF(X1134+Y1134&gt;0,"","23-стоит, 24,25 - куда выбыл? "),"")&amp;IF(X1134+Y1134&gt;0,IF(YEAR($F$1)=YEAR(W1134),"","24+25&gt;0? 23 - когда выбыл? "),"")&amp;IF(BA1134&lt;BB1134,"47&gt;=48; ","")&amp;IF(BA1134&lt;BC1134,"47&gt;=49; ","")&amp;IF(BA1134&lt;BD1134,"47&gt;=50; ","")&amp;IF(BE1134&gt;0,IF(BF1134&gt;0,IF(AU1134&gt;AV1134,"","41 и 42 - ? (51 и 52 &gt; 0);"),"51 &gt; 0 52 - ?;"),"")&amp;IF(AU1134&gt;0,IF(AV1134&gt;AU1134,"41&gt;42;","")&amp;IF(BE1134&gt;0,"","41&gt;0 51-?;"),"")&amp;IF(BF1134&gt;0,IF(BE1134&gt;0,"","52&gt;0 51-?;"),"")&amp;IF(AW1134&gt;=AX1134,"","43&gt;44;")&amp;IF(CA1134&gt;0,IF(AW1134&gt;0,"","71 &gt; 0 43-?;"),"")</f>
        <v/>
      </c>
    </row>
    <row r="1135" spans="1:93" ht="12" x14ac:dyDescent="0.2">
      <c r="A1135" s="45"/>
      <c r="B1135" s="46"/>
      <c r="C1135" s="121"/>
      <c r="D1135" s="121"/>
      <c r="E1135" s="336"/>
      <c r="F1135" s="122"/>
      <c r="G1135" s="46"/>
      <c r="H1135" s="45"/>
      <c r="I1135" s="45"/>
      <c r="J1135" s="45"/>
      <c r="K1135" s="45"/>
      <c r="L1135" s="45"/>
      <c r="M1135" s="46"/>
      <c r="N1135" s="46"/>
      <c r="O1135" s="48"/>
      <c r="P1135" s="48"/>
      <c r="Q1135" s="46"/>
      <c r="R1135" s="48"/>
      <c r="S1135" s="48"/>
      <c r="T1135" s="48"/>
      <c r="U1135" s="48"/>
      <c r="V1135" s="48"/>
      <c r="W1135" s="46"/>
      <c r="X1135" s="48"/>
      <c r="Y1135" s="48"/>
      <c r="Z1135" s="157"/>
      <c r="AA1135" s="47"/>
      <c r="AB1135" s="97"/>
      <c r="AC1135" s="49"/>
      <c r="AD1135" s="49"/>
      <c r="AE1135" s="49"/>
      <c r="AF1135" s="49"/>
      <c r="AG1135" s="49"/>
      <c r="AH1135" s="47"/>
      <c r="AI1135" s="47"/>
      <c r="AJ1135" s="47"/>
      <c r="AK1135" s="190"/>
      <c r="AL1135" s="190"/>
      <c r="AM1135" s="190"/>
      <c r="AN1135" s="190"/>
      <c r="AO1135" s="190"/>
      <c r="AP1135" s="151"/>
      <c r="AQ1135" s="322"/>
      <c r="AR1135" s="322"/>
      <c r="AS1135" s="322"/>
      <c r="AT1135" s="47"/>
      <c r="AU1135" s="47"/>
      <c r="AV1135" s="47"/>
      <c r="AW1135" s="47"/>
      <c r="AX1135" s="322"/>
      <c r="AY1135" s="98"/>
      <c r="AZ1135" s="98"/>
      <c r="BA1135" s="47"/>
      <c r="BB1135" s="47"/>
      <c r="BC1135" s="47"/>
      <c r="BD1135" s="47"/>
      <c r="BE1135" s="97"/>
      <c r="BF1135" s="49"/>
      <c r="BG1135" s="239"/>
      <c r="BH1135" s="342"/>
      <c r="BI1135" s="49"/>
      <c r="BJ1135" s="49"/>
      <c r="BK1135" s="49"/>
      <c r="BL1135" s="49"/>
      <c r="BM1135" s="49"/>
      <c r="BN1135" s="47"/>
      <c r="BO1135" s="49"/>
      <c r="BP1135" s="49"/>
      <c r="BQ1135" s="49"/>
      <c r="BR1135" s="323"/>
      <c r="BS1135" s="323"/>
      <c r="BT1135" s="323"/>
      <c r="BU1135" s="49"/>
      <c r="BV1135" s="49"/>
      <c r="BW1135" s="97"/>
      <c r="BX1135" s="97"/>
      <c r="BY1135" s="97"/>
      <c r="BZ1135" s="97"/>
      <c r="CA1135" s="49"/>
      <c r="CB1135" s="49"/>
      <c r="CC1135" s="49"/>
      <c r="CD1135" s="49"/>
      <c r="CE1135" s="49"/>
      <c r="CF1135" s="49"/>
      <c r="CG1135" s="49"/>
      <c r="CH1135" s="49"/>
      <c r="CI1135" s="97"/>
      <c r="CJ1135" s="97"/>
      <c r="CK1135" s="97"/>
      <c r="CL1135" s="97"/>
      <c r="CM1135" s="335"/>
      <c r="CN1135" s="337"/>
      <c r="CO1135" s="315" t="str">
        <f>IF(Формулы!R1135&gt;V1135,"22-?,Дата 14 - Прибыл из УФСИН; ","")&amp;IF(Формулы!Q1135&gt;Y1135,"25-?,Дата 13 - Выбыл в УФСИН;","")&amp;IF(YEAR(ДАННЫЕ!$F$1)=YEAR(ДАННЫЕ!B1135),IF(AT1135&gt;0,"","40-?, вявлен в текущем году! "),"")&amp;IF(YEAR($F$1)=YEAR(W1135),IF(X1135+Y1135&gt;0,"","23-стоит, 24,25 - куда выбыл? "),"")&amp;IF(X1135+Y1135&gt;0,IF(YEAR($F$1)=YEAR(W1135),"","24+25&gt;0? 23 - когда выбыл? "),"")&amp;IF(BA1135&lt;BB1135,"47&gt;=48; ","")&amp;IF(BA1135&lt;BC1135,"47&gt;=49; ","")&amp;IF(BA1135&lt;BD1135,"47&gt;=50; ","")&amp;IF(BE1135&gt;0,IF(BF1135&gt;0,IF(AU1135&gt;AV1135,"","41 и 42 - ? (51 и 52 &gt; 0);"),"51 &gt; 0 52 - ?;"),"")&amp;IF(AU1135&gt;0,IF(AV1135&gt;AU1135,"41&gt;42;","")&amp;IF(BE1135&gt;0,"","41&gt;0 51-?;"),"")&amp;IF(BF1135&gt;0,IF(BE1135&gt;0,"","52&gt;0 51-?;"),"")&amp;IF(AW1135&gt;=AX1135,"","43&gt;44;")&amp;IF(CA1135&gt;0,IF(AW1135&gt;0,"","71 &gt; 0 43-?;"),"")</f>
        <v/>
      </c>
    </row>
    <row r="1136" spans="1:93" ht="12" x14ac:dyDescent="0.2">
      <c r="A1136" s="45"/>
      <c r="B1136" s="46"/>
      <c r="C1136" s="121"/>
      <c r="D1136" s="121"/>
      <c r="E1136" s="336"/>
      <c r="F1136" s="122"/>
      <c r="G1136" s="46"/>
      <c r="H1136" s="45"/>
      <c r="I1136" s="45"/>
      <c r="J1136" s="45"/>
      <c r="K1136" s="45"/>
      <c r="L1136" s="45"/>
      <c r="M1136" s="46"/>
      <c r="N1136" s="46"/>
      <c r="O1136" s="48"/>
      <c r="P1136" s="48"/>
      <c r="Q1136" s="46"/>
      <c r="R1136" s="48"/>
      <c r="S1136" s="48"/>
      <c r="T1136" s="48"/>
      <c r="U1136" s="48"/>
      <c r="V1136" s="48"/>
      <c r="W1136" s="46"/>
      <c r="X1136" s="48"/>
      <c r="Y1136" s="48"/>
      <c r="Z1136" s="157"/>
      <c r="AA1136" s="47"/>
      <c r="AB1136" s="97"/>
      <c r="AC1136" s="49"/>
      <c r="AD1136" s="49"/>
      <c r="AE1136" s="49"/>
      <c r="AF1136" s="49"/>
      <c r="AG1136" s="49"/>
      <c r="AH1136" s="47"/>
      <c r="AI1136" s="47"/>
      <c r="AJ1136" s="47"/>
      <c r="AK1136" s="190"/>
      <c r="AL1136" s="190"/>
      <c r="AM1136" s="190"/>
      <c r="AN1136" s="190"/>
      <c r="AO1136" s="190"/>
      <c r="AP1136" s="151"/>
      <c r="AQ1136" s="322"/>
      <c r="AR1136" s="322"/>
      <c r="AS1136" s="322"/>
      <c r="AT1136" s="47"/>
      <c r="AU1136" s="47"/>
      <c r="AV1136" s="47"/>
      <c r="AW1136" s="47"/>
      <c r="AX1136" s="322"/>
      <c r="AY1136" s="98"/>
      <c r="AZ1136" s="98"/>
      <c r="BA1136" s="47"/>
      <c r="BB1136" s="47"/>
      <c r="BC1136" s="47"/>
      <c r="BD1136" s="47"/>
      <c r="BE1136" s="97"/>
      <c r="BF1136" s="49"/>
      <c r="BG1136" s="239"/>
      <c r="BH1136" s="342"/>
      <c r="BI1136" s="49"/>
      <c r="BJ1136" s="49"/>
      <c r="BK1136" s="49"/>
      <c r="BL1136" s="49"/>
      <c r="BM1136" s="49"/>
      <c r="BN1136" s="47"/>
      <c r="BO1136" s="49"/>
      <c r="BP1136" s="49"/>
      <c r="BQ1136" s="49"/>
      <c r="BR1136" s="323"/>
      <c r="BS1136" s="323"/>
      <c r="BT1136" s="323"/>
      <c r="BU1136" s="49"/>
      <c r="BV1136" s="49"/>
      <c r="BW1136" s="97"/>
      <c r="BX1136" s="97"/>
      <c r="BY1136" s="97"/>
      <c r="BZ1136" s="97"/>
      <c r="CA1136" s="49"/>
      <c r="CB1136" s="49"/>
      <c r="CC1136" s="49"/>
      <c r="CD1136" s="49"/>
      <c r="CE1136" s="49"/>
      <c r="CF1136" s="49"/>
      <c r="CG1136" s="49"/>
      <c r="CH1136" s="49"/>
      <c r="CI1136" s="97"/>
      <c r="CJ1136" s="97"/>
      <c r="CK1136" s="97"/>
      <c r="CL1136" s="97"/>
      <c r="CM1136" s="335"/>
      <c r="CN1136" s="337"/>
      <c r="CO1136" s="315" t="str">
        <f>IF(Формулы!R1136&gt;V1136,"22-?,Дата 14 - Прибыл из УФСИН; ","")&amp;IF(Формулы!Q1136&gt;Y1136,"25-?,Дата 13 - Выбыл в УФСИН;","")&amp;IF(YEAR(ДАННЫЕ!$F$1)=YEAR(ДАННЫЕ!B1136),IF(AT1136&gt;0,"","40-?, вявлен в текущем году! "),"")&amp;IF(YEAR($F$1)=YEAR(W1136),IF(X1136+Y1136&gt;0,"","23-стоит, 24,25 - куда выбыл? "),"")&amp;IF(X1136+Y1136&gt;0,IF(YEAR($F$1)=YEAR(W1136),"","24+25&gt;0? 23 - когда выбыл? "),"")&amp;IF(BA1136&lt;BB1136,"47&gt;=48; ","")&amp;IF(BA1136&lt;BC1136,"47&gt;=49; ","")&amp;IF(BA1136&lt;BD1136,"47&gt;=50; ","")&amp;IF(BE1136&gt;0,IF(BF1136&gt;0,IF(AU1136&gt;AV1136,"","41 и 42 - ? (51 и 52 &gt; 0);"),"51 &gt; 0 52 - ?;"),"")&amp;IF(AU1136&gt;0,IF(AV1136&gt;AU1136,"41&gt;42;","")&amp;IF(BE1136&gt;0,"","41&gt;0 51-?;"),"")&amp;IF(BF1136&gt;0,IF(BE1136&gt;0,"","52&gt;0 51-?;"),"")&amp;IF(AW1136&gt;=AX1136,"","43&gt;44;")&amp;IF(CA1136&gt;0,IF(AW1136&gt;0,"","71 &gt; 0 43-?;"),"")</f>
        <v/>
      </c>
    </row>
    <row r="1137" spans="1:93" ht="12" x14ac:dyDescent="0.2">
      <c r="A1137" s="45"/>
      <c r="B1137" s="46"/>
      <c r="C1137" s="121"/>
      <c r="D1137" s="121"/>
      <c r="E1137" s="336"/>
      <c r="F1137" s="122"/>
      <c r="G1137" s="46"/>
      <c r="H1137" s="45"/>
      <c r="I1137" s="45"/>
      <c r="J1137" s="45"/>
      <c r="K1137" s="45"/>
      <c r="L1137" s="45"/>
      <c r="M1137" s="46"/>
      <c r="N1137" s="46"/>
      <c r="O1137" s="48"/>
      <c r="P1137" s="48"/>
      <c r="Q1137" s="46"/>
      <c r="R1137" s="48"/>
      <c r="S1137" s="48"/>
      <c r="T1137" s="48"/>
      <c r="U1137" s="48"/>
      <c r="V1137" s="48"/>
      <c r="W1137" s="46"/>
      <c r="X1137" s="48"/>
      <c r="Y1137" s="48"/>
      <c r="Z1137" s="157"/>
      <c r="AA1137" s="47"/>
      <c r="AB1137" s="97"/>
      <c r="AC1137" s="49"/>
      <c r="AD1137" s="49"/>
      <c r="AE1137" s="49"/>
      <c r="AF1137" s="49"/>
      <c r="AG1137" s="49"/>
      <c r="AH1137" s="47"/>
      <c r="AI1137" s="47"/>
      <c r="AJ1137" s="47"/>
      <c r="AK1137" s="190"/>
      <c r="AL1137" s="190"/>
      <c r="AM1137" s="190"/>
      <c r="AN1137" s="190"/>
      <c r="AO1137" s="190"/>
      <c r="AP1137" s="151"/>
      <c r="AQ1137" s="322"/>
      <c r="AR1137" s="322"/>
      <c r="AS1137" s="322"/>
      <c r="AT1137" s="47"/>
      <c r="AU1137" s="47"/>
      <c r="AV1137" s="47"/>
      <c r="AW1137" s="47"/>
      <c r="AX1137" s="322"/>
      <c r="AY1137" s="98"/>
      <c r="AZ1137" s="98"/>
      <c r="BA1137" s="47"/>
      <c r="BB1137" s="47"/>
      <c r="BC1137" s="47"/>
      <c r="BD1137" s="47"/>
      <c r="BE1137" s="97"/>
      <c r="BF1137" s="49"/>
      <c r="BG1137" s="239"/>
      <c r="BH1137" s="342"/>
      <c r="BI1137" s="49"/>
      <c r="BJ1137" s="49"/>
      <c r="BK1137" s="49"/>
      <c r="BL1137" s="49"/>
      <c r="BM1137" s="49"/>
      <c r="BN1137" s="47"/>
      <c r="BO1137" s="49"/>
      <c r="BP1137" s="49"/>
      <c r="BQ1137" s="49"/>
      <c r="BR1137" s="323"/>
      <c r="BS1137" s="323"/>
      <c r="BT1137" s="323"/>
      <c r="BU1137" s="49"/>
      <c r="BV1137" s="49"/>
      <c r="BW1137" s="97"/>
      <c r="BX1137" s="97"/>
      <c r="BY1137" s="97"/>
      <c r="BZ1137" s="97"/>
      <c r="CA1137" s="49"/>
      <c r="CB1137" s="49"/>
      <c r="CC1137" s="49"/>
      <c r="CD1137" s="49"/>
      <c r="CE1137" s="49"/>
      <c r="CF1137" s="49"/>
      <c r="CG1137" s="49"/>
      <c r="CH1137" s="49"/>
      <c r="CI1137" s="97"/>
      <c r="CJ1137" s="97"/>
      <c r="CK1137" s="97"/>
      <c r="CL1137" s="97"/>
      <c r="CM1137" s="335"/>
      <c r="CN1137" s="337"/>
      <c r="CO1137" s="315" t="str">
        <f>IF(Формулы!R1137&gt;V1137,"22-?,Дата 14 - Прибыл из УФСИН; ","")&amp;IF(Формулы!Q1137&gt;Y1137,"25-?,Дата 13 - Выбыл в УФСИН;","")&amp;IF(YEAR(ДАННЫЕ!$F$1)=YEAR(ДАННЫЕ!B1137),IF(AT1137&gt;0,"","40-?, вявлен в текущем году! "),"")&amp;IF(YEAR($F$1)=YEAR(W1137),IF(X1137+Y1137&gt;0,"","23-стоит, 24,25 - куда выбыл? "),"")&amp;IF(X1137+Y1137&gt;0,IF(YEAR($F$1)=YEAR(W1137),"","24+25&gt;0? 23 - когда выбыл? "),"")&amp;IF(BA1137&lt;BB1137,"47&gt;=48; ","")&amp;IF(BA1137&lt;BC1137,"47&gt;=49; ","")&amp;IF(BA1137&lt;BD1137,"47&gt;=50; ","")&amp;IF(BE1137&gt;0,IF(BF1137&gt;0,IF(AU1137&gt;AV1137,"","41 и 42 - ? (51 и 52 &gt; 0);"),"51 &gt; 0 52 - ?;"),"")&amp;IF(AU1137&gt;0,IF(AV1137&gt;AU1137,"41&gt;42;","")&amp;IF(BE1137&gt;0,"","41&gt;0 51-?;"),"")&amp;IF(BF1137&gt;0,IF(BE1137&gt;0,"","52&gt;0 51-?;"),"")&amp;IF(AW1137&gt;=AX1137,"","43&gt;44;")&amp;IF(CA1137&gt;0,IF(AW1137&gt;0,"","71 &gt; 0 43-?;"),"")</f>
        <v/>
      </c>
    </row>
    <row r="1138" spans="1:93" ht="12" x14ac:dyDescent="0.2">
      <c r="A1138" s="45"/>
      <c r="B1138" s="46"/>
      <c r="C1138" s="121"/>
      <c r="D1138" s="121"/>
      <c r="E1138" s="336"/>
      <c r="F1138" s="122"/>
      <c r="G1138" s="46"/>
      <c r="H1138" s="45"/>
      <c r="I1138" s="45"/>
      <c r="J1138" s="45"/>
      <c r="K1138" s="45"/>
      <c r="L1138" s="45"/>
      <c r="M1138" s="46"/>
      <c r="N1138" s="46"/>
      <c r="O1138" s="48"/>
      <c r="P1138" s="48"/>
      <c r="Q1138" s="46"/>
      <c r="R1138" s="48"/>
      <c r="S1138" s="48"/>
      <c r="T1138" s="48"/>
      <c r="U1138" s="48"/>
      <c r="V1138" s="48"/>
      <c r="W1138" s="46"/>
      <c r="X1138" s="48"/>
      <c r="Y1138" s="48"/>
      <c r="Z1138" s="157"/>
      <c r="AA1138" s="47"/>
      <c r="AB1138" s="97"/>
      <c r="AC1138" s="49"/>
      <c r="AD1138" s="49"/>
      <c r="AE1138" s="49"/>
      <c r="AF1138" s="49"/>
      <c r="AG1138" s="49"/>
      <c r="AH1138" s="47"/>
      <c r="AI1138" s="47"/>
      <c r="AJ1138" s="47"/>
      <c r="AK1138" s="190"/>
      <c r="AL1138" s="190"/>
      <c r="AM1138" s="190"/>
      <c r="AN1138" s="190"/>
      <c r="AO1138" s="190"/>
      <c r="AP1138" s="151"/>
      <c r="AQ1138" s="322"/>
      <c r="AR1138" s="322"/>
      <c r="AS1138" s="322"/>
      <c r="AT1138" s="47"/>
      <c r="AU1138" s="47"/>
      <c r="AV1138" s="47"/>
      <c r="AW1138" s="47"/>
      <c r="AX1138" s="322"/>
      <c r="AY1138" s="98"/>
      <c r="AZ1138" s="98"/>
      <c r="BA1138" s="47"/>
      <c r="BB1138" s="47"/>
      <c r="BC1138" s="47"/>
      <c r="BD1138" s="47"/>
      <c r="BE1138" s="97"/>
      <c r="BF1138" s="49"/>
      <c r="BG1138" s="239"/>
      <c r="BH1138" s="342"/>
      <c r="BI1138" s="49"/>
      <c r="BJ1138" s="49"/>
      <c r="BK1138" s="49"/>
      <c r="BL1138" s="49"/>
      <c r="BM1138" s="49"/>
      <c r="BN1138" s="47"/>
      <c r="BO1138" s="49"/>
      <c r="BP1138" s="49"/>
      <c r="BQ1138" s="49"/>
      <c r="BR1138" s="323"/>
      <c r="BS1138" s="323"/>
      <c r="BT1138" s="323"/>
      <c r="BU1138" s="49"/>
      <c r="BV1138" s="49"/>
      <c r="BW1138" s="97"/>
      <c r="BX1138" s="97"/>
      <c r="BY1138" s="97"/>
      <c r="BZ1138" s="97"/>
      <c r="CA1138" s="49"/>
      <c r="CB1138" s="49"/>
      <c r="CC1138" s="49"/>
      <c r="CD1138" s="49"/>
      <c r="CE1138" s="49"/>
      <c r="CF1138" s="49"/>
      <c r="CG1138" s="49"/>
      <c r="CH1138" s="49"/>
      <c r="CI1138" s="97"/>
      <c r="CJ1138" s="97"/>
      <c r="CK1138" s="97"/>
      <c r="CL1138" s="97"/>
      <c r="CM1138" s="335"/>
      <c r="CN1138" s="337"/>
      <c r="CO1138" s="315" t="str">
        <f>IF(Формулы!R1138&gt;V1138,"22-?,Дата 14 - Прибыл из УФСИН; ","")&amp;IF(Формулы!Q1138&gt;Y1138,"25-?,Дата 13 - Выбыл в УФСИН;","")&amp;IF(YEAR(ДАННЫЕ!$F$1)=YEAR(ДАННЫЕ!B1138),IF(AT1138&gt;0,"","40-?, вявлен в текущем году! "),"")&amp;IF(YEAR($F$1)=YEAR(W1138),IF(X1138+Y1138&gt;0,"","23-стоит, 24,25 - куда выбыл? "),"")&amp;IF(X1138+Y1138&gt;0,IF(YEAR($F$1)=YEAR(W1138),"","24+25&gt;0? 23 - когда выбыл? "),"")&amp;IF(BA1138&lt;BB1138,"47&gt;=48; ","")&amp;IF(BA1138&lt;BC1138,"47&gt;=49; ","")&amp;IF(BA1138&lt;BD1138,"47&gt;=50; ","")&amp;IF(BE1138&gt;0,IF(BF1138&gt;0,IF(AU1138&gt;AV1138,"","41 и 42 - ? (51 и 52 &gt; 0);"),"51 &gt; 0 52 - ?;"),"")&amp;IF(AU1138&gt;0,IF(AV1138&gt;AU1138,"41&gt;42;","")&amp;IF(BE1138&gt;0,"","41&gt;0 51-?;"),"")&amp;IF(BF1138&gt;0,IF(BE1138&gt;0,"","52&gt;0 51-?;"),"")&amp;IF(AW1138&gt;=AX1138,"","43&gt;44;")&amp;IF(CA1138&gt;0,IF(AW1138&gt;0,"","71 &gt; 0 43-?;"),"")</f>
        <v/>
      </c>
    </row>
    <row r="1139" spans="1:93" ht="12" x14ac:dyDescent="0.2">
      <c r="A1139" s="45"/>
      <c r="B1139" s="46"/>
      <c r="C1139" s="121"/>
      <c r="D1139" s="121"/>
      <c r="E1139" s="336"/>
      <c r="F1139" s="122"/>
      <c r="G1139" s="46"/>
      <c r="H1139" s="45"/>
      <c r="I1139" s="45"/>
      <c r="J1139" s="45"/>
      <c r="K1139" s="45"/>
      <c r="L1139" s="45"/>
      <c r="M1139" s="46"/>
      <c r="N1139" s="46"/>
      <c r="O1139" s="48"/>
      <c r="P1139" s="48"/>
      <c r="Q1139" s="46"/>
      <c r="R1139" s="48"/>
      <c r="S1139" s="48"/>
      <c r="T1139" s="48"/>
      <c r="U1139" s="48"/>
      <c r="V1139" s="48"/>
      <c r="W1139" s="46"/>
      <c r="X1139" s="48"/>
      <c r="Y1139" s="48"/>
      <c r="Z1139" s="157"/>
      <c r="AA1139" s="47"/>
      <c r="AB1139" s="97"/>
      <c r="AC1139" s="49"/>
      <c r="AD1139" s="49"/>
      <c r="AE1139" s="49"/>
      <c r="AF1139" s="49"/>
      <c r="AG1139" s="49"/>
      <c r="AH1139" s="47"/>
      <c r="AI1139" s="47"/>
      <c r="AJ1139" s="47"/>
      <c r="AK1139" s="190"/>
      <c r="AL1139" s="190"/>
      <c r="AM1139" s="190"/>
      <c r="AN1139" s="190"/>
      <c r="AO1139" s="190"/>
      <c r="AP1139" s="151"/>
      <c r="AQ1139" s="322"/>
      <c r="AR1139" s="322"/>
      <c r="AS1139" s="322"/>
      <c r="AT1139" s="47"/>
      <c r="AU1139" s="47"/>
      <c r="AV1139" s="47"/>
      <c r="AW1139" s="47"/>
      <c r="AX1139" s="322"/>
      <c r="AY1139" s="98"/>
      <c r="AZ1139" s="98"/>
      <c r="BA1139" s="47"/>
      <c r="BB1139" s="47"/>
      <c r="BC1139" s="47"/>
      <c r="BD1139" s="47"/>
      <c r="BE1139" s="97"/>
      <c r="BF1139" s="49"/>
      <c r="BG1139" s="239"/>
      <c r="BH1139" s="342"/>
      <c r="BI1139" s="49"/>
      <c r="BJ1139" s="49"/>
      <c r="BK1139" s="49"/>
      <c r="BL1139" s="49"/>
      <c r="BM1139" s="49"/>
      <c r="BN1139" s="47"/>
      <c r="BO1139" s="49"/>
      <c r="BP1139" s="49"/>
      <c r="BQ1139" s="49"/>
      <c r="BR1139" s="323"/>
      <c r="BS1139" s="323"/>
      <c r="BT1139" s="323"/>
      <c r="BU1139" s="49"/>
      <c r="BV1139" s="49"/>
      <c r="BW1139" s="97"/>
      <c r="BX1139" s="97"/>
      <c r="BY1139" s="97"/>
      <c r="BZ1139" s="97"/>
      <c r="CA1139" s="49"/>
      <c r="CB1139" s="49"/>
      <c r="CC1139" s="49"/>
      <c r="CD1139" s="49"/>
      <c r="CE1139" s="49"/>
      <c r="CF1139" s="49"/>
      <c r="CG1139" s="49"/>
      <c r="CH1139" s="49"/>
      <c r="CI1139" s="97"/>
      <c r="CJ1139" s="97"/>
      <c r="CK1139" s="97"/>
      <c r="CL1139" s="97"/>
      <c r="CM1139" s="335"/>
      <c r="CN1139" s="337"/>
      <c r="CO1139" s="315" t="str">
        <f>IF(Формулы!R1139&gt;V1139,"22-?,Дата 14 - Прибыл из УФСИН; ","")&amp;IF(Формулы!Q1139&gt;Y1139,"25-?,Дата 13 - Выбыл в УФСИН;","")&amp;IF(YEAR(ДАННЫЕ!$F$1)=YEAR(ДАННЫЕ!B1139),IF(AT1139&gt;0,"","40-?, вявлен в текущем году! "),"")&amp;IF(YEAR($F$1)=YEAR(W1139),IF(X1139+Y1139&gt;0,"","23-стоит, 24,25 - куда выбыл? "),"")&amp;IF(X1139+Y1139&gt;0,IF(YEAR($F$1)=YEAR(W1139),"","24+25&gt;0? 23 - когда выбыл? "),"")&amp;IF(BA1139&lt;BB1139,"47&gt;=48; ","")&amp;IF(BA1139&lt;BC1139,"47&gt;=49; ","")&amp;IF(BA1139&lt;BD1139,"47&gt;=50; ","")&amp;IF(BE1139&gt;0,IF(BF1139&gt;0,IF(AU1139&gt;AV1139,"","41 и 42 - ? (51 и 52 &gt; 0);"),"51 &gt; 0 52 - ?;"),"")&amp;IF(AU1139&gt;0,IF(AV1139&gt;AU1139,"41&gt;42;","")&amp;IF(BE1139&gt;0,"","41&gt;0 51-?;"),"")&amp;IF(BF1139&gt;0,IF(BE1139&gt;0,"","52&gt;0 51-?;"),"")&amp;IF(AW1139&gt;=AX1139,"","43&gt;44;")&amp;IF(CA1139&gt;0,IF(AW1139&gt;0,"","71 &gt; 0 43-?;"),"")</f>
        <v/>
      </c>
    </row>
    <row r="1140" spans="1:93" ht="12" x14ac:dyDescent="0.2">
      <c r="A1140" s="45"/>
      <c r="B1140" s="46"/>
      <c r="C1140" s="121"/>
      <c r="D1140" s="121"/>
      <c r="E1140" s="336"/>
      <c r="F1140" s="122"/>
      <c r="G1140" s="46"/>
      <c r="H1140" s="45"/>
      <c r="I1140" s="45"/>
      <c r="J1140" s="45"/>
      <c r="K1140" s="45"/>
      <c r="L1140" s="45"/>
      <c r="M1140" s="46"/>
      <c r="N1140" s="46"/>
      <c r="O1140" s="48"/>
      <c r="P1140" s="48"/>
      <c r="Q1140" s="46"/>
      <c r="R1140" s="48"/>
      <c r="S1140" s="48"/>
      <c r="T1140" s="48"/>
      <c r="U1140" s="48"/>
      <c r="V1140" s="48"/>
      <c r="W1140" s="46"/>
      <c r="X1140" s="48"/>
      <c r="Y1140" s="48"/>
      <c r="Z1140" s="157"/>
      <c r="AA1140" s="47"/>
      <c r="AB1140" s="97"/>
      <c r="AC1140" s="49"/>
      <c r="AD1140" s="49"/>
      <c r="AE1140" s="49"/>
      <c r="AF1140" s="49"/>
      <c r="AG1140" s="49"/>
      <c r="AH1140" s="47"/>
      <c r="AI1140" s="47"/>
      <c r="AJ1140" s="47"/>
      <c r="AK1140" s="190"/>
      <c r="AL1140" s="190"/>
      <c r="AM1140" s="190"/>
      <c r="AN1140" s="190"/>
      <c r="AO1140" s="190"/>
      <c r="AP1140" s="151"/>
      <c r="AQ1140" s="322"/>
      <c r="AR1140" s="322"/>
      <c r="AS1140" s="322"/>
      <c r="AT1140" s="47"/>
      <c r="AU1140" s="47"/>
      <c r="AV1140" s="47"/>
      <c r="AW1140" s="47"/>
      <c r="AX1140" s="322"/>
      <c r="AY1140" s="98"/>
      <c r="AZ1140" s="98"/>
      <c r="BA1140" s="47"/>
      <c r="BB1140" s="47"/>
      <c r="BC1140" s="47"/>
      <c r="BD1140" s="47"/>
      <c r="BE1140" s="97"/>
      <c r="BF1140" s="49"/>
      <c r="BG1140" s="239"/>
      <c r="BH1140" s="342"/>
      <c r="BI1140" s="49"/>
      <c r="BJ1140" s="49"/>
      <c r="BK1140" s="49"/>
      <c r="BL1140" s="49"/>
      <c r="BM1140" s="49"/>
      <c r="BN1140" s="47"/>
      <c r="BO1140" s="49"/>
      <c r="BP1140" s="49"/>
      <c r="BQ1140" s="49"/>
      <c r="BR1140" s="323"/>
      <c r="BS1140" s="323"/>
      <c r="BT1140" s="323"/>
      <c r="BU1140" s="49"/>
      <c r="BV1140" s="49"/>
      <c r="BW1140" s="97"/>
      <c r="BX1140" s="97"/>
      <c r="BY1140" s="97"/>
      <c r="BZ1140" s="97"/>
      <c r="CA1140" s="49"/>
      <c r="CB1140" s="49"/>
      <c r="CC1140" s="49"/>
      <c r="CD1140" s="49"/>
      <c r="CE1140" s="49"/>
      <c r="CF1140" s="49"/>
      <c r="CG1140" s="49"/>
      <c r="CH1140" s="49"/>
      <c r="CI1140" s="97"/>
      <c r="CJ1140" s="97"/>
      <c r="CK1140" s="97"/>
      <c r="CL1140" s="97"/>
      <c r="CM1140" s="335"/>
      <c r="CN1140" s="337"/>
      <c r="CO1140" s="315" t="str">
        <f>IF(Формулы!R1140&gt;V1140,"22-?,Дата 14 - Прибыл из УФСИН; ","")&amp;IF(Формулы!Q1140&gt;Y1140,"25-?,Дата 13 - Выбыл в УФСИН;","")&amp;IF(YEAR(ДАННЫЕ!$F$1)=YEAR(ДАННЫЕ!B1140),IF(AT1140&gt;0,"","40-?, вявлен в текущем году! "),"")&amp;IF(YEAR($F$1)=YEAR(W1140),IF(X1140+Y1140&gt;0,"","23-стоит, 24,25 - куда выбыл? "),"")&amp;IF(X1140+Y1140&gt;0,IF(YEAR($F$1)=YEAR(W1140),"","24+25&gt;0? 23 - когда выбыл? "),"")&amp;IF(BA1140&lt;BB1140,"47&gt;=48; ","")&amp;IF(BA1140&lt;BC1140,"47&gt;=49; ","")&amp;IF(BA1140&lt;BD1140,"47&gt;=50; ","")&amp;IF(BE1140&gt;0,IF(BF1140&gt;0,IF(AU1140&gt;AV1140,"","41 и 42 - ? (51 и 52 &gt; 0);"),"51 &gt; 0 52 - ?;"),"")&amp;IF(AU1140&gt;0,IF(AV1140&gt;AU1140,"41&gt;42;","")&amp;IF(BE1140&gt;0,"","41&gt;0 51-?;"),"")&amp;IF(BF1140&gt;0,IF(BE1140&gt;0,"","52&gt;0 51-?;"),"")&amp;IF(AW1140&gt;=AX1140,"","43&gt;44;")&amp;IF(CA1140&gt;0,IF(AW1140&gt;0,"","71 &gt; 0 43-?;"),"")</f>
        <v/>
      </c>
    </row>
    <row r="1141" spans="1:93" ht="12" x14ac:dyDescent="0.2">
      <c r="A1141" s="45"/>
      <c r="B1141" s="46"/>
      <c r="C1141" s="121"/>
      <c r="D1141" s="121"/>
      <c r="E1141" s="336"/>
      <c r="F1141" s="122"/>
      <c r="G1141" s="46"/>
      <c r="H1141" s="45"/>
      <c r="I1141" s="45"/>
      <c r="J1141" s="45"/>
      <c r="K1141" s="45"/>
      <c r="L1141" s="45"/>
      <c r="M1141" s="46"/>
      <c r="N1141" s="46"/>
      <c r="O1141" s="48"/>
      <c r="P1141" s="48"/>
      <c r="Q1141" s="46"/>
      <c r="R1141" s="48"/>
      <c r="S1141" s="48"/>
      <c r="T1141" s="48"/>
      <c r="U1141" s="48"/>
      <c r="V1141" s="48"/>
      <c r="W1141" s="46"/>
      <c r="X1141" s="48"/>
      <c r="Y1141" s="48"/>
      <c r="Z1141" s="157"/>
      <c r="AA1141" s="47"/>
      <c r="AB1141" s="97"/>
      <c r="AC1141" s="49"/>
      <c r="AD1141" s="49"/>
      <c r="AE1141" s="49"/>
      <c r="AF1141" s="49"/>
      <c r="AG1141" s="49"/>
      <c r="AH1141" s="47"/>
      <c r="AI1141" s="47"/>
      <c r="AJ1141" s="47"/>
      <c r="AK1141" s="190"/>
      <c r="AL1141" s="190"/>
      <c r="AM1141" s="190"/>
      <c r="AN1141" s="190"/>
      <c r="AO1141" s="190"/>
      <c r="AP1141" s="151"/>
      <c r="AQ1141" s="322"/>
      <c r="AR1141" s="322"/>
      <c r="AS1141" s="322"/>
      <c r="AT1141" s="47"/>
      <c r="AU1141" s="47"/>
      <c r="AV1141" s="47"/>
      <c r="AW1141" s="47"/>
      <c r="AX1141" s="322"/>
      <c r="AY1141" s="98"/>
      <c r="AZ1141" s="98"/>
      <c r="BA1141" s="47"/>
      <c r="BB1141" s="47"/>
      <c r="BC1141" s="47"/>
      <c r="BD1141" s="47"/>
      <c r="BE1141" s="97"/>
      <c r="BF1141" s="49"/>
      <c r="BG1141" s="239"/>
      <c r="BH1141" s="342"/>
      <c r="BI1141" s="49"/>
      <c r="BJ1141" s="49"/>
      <c r="BK1141" s="49"/>
      <c r="BL1141" s="49"/>
      <c r="BM1141" s="49"/>
      <c r="BN1141" s="47"/>
      <c r="BO1141" s="49"/>
      <c r="BP1141" s="49"/>
      <c r="BQ1141" s="49"/>
      <c r="BR1141" s="323"/>
      <c r="BS1141" s="323"/>
      <c r="BT1141" s="323"/>
      <c r="BU1141" s="49"/>
      <c r="BV1141" s="49"/>
      <c r="BW1141" s="97"/>
      <c r="BX1141" s="97"/>
      <c r="BY1141" s="97"/>
      <c r="BZ1141" s="97"/>
      <c r="CA1141" s="49"/>
      <c r="CB1141" s="49"/>
      <c r="CC1141" s="49"/>
      <c r="CD1141" s="49"/>
      <c r="CE1141" s="49"/>
      <c r="CF1141" s="49"/>
      <c r="CG1141" s="49"/>
      <c r="CH1141" s="49"/>
      <c r="CI1141" s="97"/>
      <c r="CJ1141" s="97"/>
      <c r="CK1141" s="97"/>
      <c r="CL1141" s="97"/>
      <c r="CM1141" s="335"/>
      <c r="CN1141" s="337"/>
      <c r="CO1141" s="315" t="str">
        <f>IF(Формулы!R1141&gt;V1141,"22-?,Дата 14 - Прибыл из УФСИН; ","")&amp;IF(Формулы!Q1141&gt;Y1141,"25-?,Дата 13 - Выбыл в УФСИН;","")&amp;IF(YEAR(ДАННЫЕ!$F$1)=YEAR(ДАННЫЕ!B1141),IF(AT1141&gt;0,"","40-?, вявлен в текущем году! "),"")&amp;IF(YEAR($F$1)=YEAR(W1141),IF(X1141+Y1141&gt;0,"","23-стоит, 24,25 - куда выбыл? "),"")&amp;IF(X1141+Y1141&gt;0,IF(YEAR($F$1)=YEAR(W1141),"","24+25&gt;0? 23 - когда выбыл? "),"")&amp;IF(BA1141&lt;BB1141,"47&gt;=48; ","")&amp;IF(BA1141&lt;BC1141,"47&gt;=49; ","")&amp;IF(BA1141&lt;BD1141,"47&gt;=50; ","")&amp;IF(BE1141&gt;0,IF(BF1141&gt;0,IF(AU1141&gt;AV1141,"","41 и 42 - ? (51 и 52 &gt; 0);"),"51 &gt; 0 52 - ?;"),"")&amp;IF(AU1141&gt;0,IF(AV1141&gt;AU1141,"41&gt;42;","")&amp;IF(BE1141&gt;0,"","41&gt;0 51-?;"),"")&amp;IF(BF1141&gt;0,IF(BE1141&gt;0,"","52&gt;0 51-?;"),"")&amp;IF(AW1141&gt;=AX1141,"","43&gt;44;")&amp;IF(CA1141&gt;0,IF(AW1141&gt;0,"","71 &gt; 0 43-?;"),"")</f>
        <v/>
      </c>
    </row>
    <row r="1142" spans="1:93" ht="12" x14ac:dyDescent="0.2">
      <c r="A1142" s="45"/>
      <c r="B1142" s="46"/>
      <c r="C1142" s="121"/>
      <c r="D1142" s="121"/>
      <c r="E1142" s="336"/>
      <c r="F1142" s="122"/>
      <c r="G1142" s="46"/>
      <c r="H1142" s="45"/>
      <c r="I1142" s="45"/>
      <c r="J1142" s="45"/>
      <c r="K1142" s="45"/>
      <c r="L1142" s="45"/>
      <c r="M1142" s="46"/>
      <c r="N1142" s="46"/>
      <c r="O1142" s="48"/>
      <c r="P1142" s="48"/>
      <c r="Q1142" s="46"/>
      <c r="R1142" s="48"/>
      <c r="S1142" s="48"/>
      <c r="T1142" s="48"/>
      <c r="U1142" s="48"/>
      <c r="V1142" s="48"/>
      <c r="W1142" s="46"/>
      <c r="X1142" s="48"/>
      <c r="Y1142" s="48"/>
      <c r="Z1142" s="157"/>
      <c r="AA1142" s="47"/>
      <c r="AB1142" s="97"/>
      <c r="AC1142" s="49"/>
      <c r="AD1142" s="49"/>
      <c r="AE1142" s="49"/>
      <c r="AF1142" s="49"/>
      <c r="AG1142" s="49"/>
      <c r="AH1142" s="47"/>
      <c r="AI1142" s="47"/>
      <c r="AJ1142" s="47"/>
      <c r="AK1142" s="190"/>
      <c r="AL1142" s="190"/>
      <c r="AM1142" s="190"/>
      <c r="AN1142" s="190"/>
      <c r="AO1142" s="190"/>
      <c r="AP1142" s="151"/>
      <c r="AQ1142" s="322"/>
      <c r="AR1142" s="322"/>
      <c r="AS1142" s="322"/>
      <c r="AT1142" s="47"/>
      <c r="AU1142" s="47"/>
      <c r="AV1142" s="47"/>
      <c r="AW1142" s="47"/>
      <c r="AX1142" s="322"/>
      <c r="AY1142" s="98"/>
      <c r="AZ1142" s="98"/>
      <c r="BA1142" s="47"/>
      <c r="BB1142" s="47"/>
      <c r="BC1142" s="47"/>
      <c r="BD1142" s="47"/>
      <c r="BE1142" s="97"/>
      <c r="BF1142" s="49"/>
      <c r="BG1142" s="239"/>
      <c r="BH1142" s="342"/>
      <c r="BI1142" s="49"/>
      <c r="BJ1142" s="49"/>
      <c r="BK1142" s="49"/>
      <c r="BL1142" s="49"/>
      <c r="BM1142" s="49"/>
      <c r="BN1142" s="47"/>
      <c r="BO1142" s="49"/>
      <c r="BP1142" s="49"/>
      <c r="BQ1142" s="49"/>
      <c r="BR1142" s="323"/>
      <c r="BS1142" s="323"/>
      <c r="BT1142" s="323"/>
      <c r="BU1142" s="49"/>
      <c r="BV1142" s="49"/>
      <c r="BW1142" s="97"/>
      <c r="BX1142" s="97"/>
      <c r="BY1142" s="97"/>
      <c r="BZ1142" s="97"/>
      <c r="CA1142" s="49"/>
      <c r="CB1142" s="49"/>
      <c r="CC1142" s="49"/>
      <c r="CD1142" s="49"/>
      <c r="CE1142" s="49"/>
      <c r="CF1142" s="49"/>
      <c r="CG1142" s="49"/>
      <c r="CH1142" s="49"/>
      <c r="CI1142" s="97"/>
      <c r="CJ1142" s="97"/>
      <c r="CK1142" s="97"/>
      <c r="CL1142" s="97"/>
      <c r="CM1142" s="335"/>
      <c r="CN1142" s="337"/>
      <c r="CO1142" s="315" t="str">
        <f>IF(Формулы!R1142&gt;V1142,"22-?,Дата 14 - Прибыл из УФСИН; ","")&amp;IF(Формулы!Q1142&gt;Y1142,"25-?,Дата 13 - Выбыл в УФСИН;","")&amp;IF(YEAR(ДАННЫЕ!$F$1)=YEAR(ДАННЫЕ!B1142),IF(AT1142&gt;0,"","40-?, вявлен в текущем году! "),"")&amp;IF(YEAR($F$1)=YEAR(W1142),IF(X1142+Y1142&gt;0,"","23-стоит, 24,25 - куда выбыл? "),"")&amp;IF(X1142+Y1142&gt;0,IF(YEAR($F$1)=YEAR(W1142),"","24+25&gt;0? 23 - когда выбыл? "),"")&amp;IF(BA1142&lt;BB1142,"47&gt;=48; ","")&amp;IF(BA1142&lt;BC1142,"47&gt;=49; ","")&amp;IF(BA1142&lt;BD1142,"47&gt;=50; ","")&amp;IF(BE1142&gt;0,IF(BF1142&gt;0,IF(AU1142&gt;AV1142,"","41 и 42 - ? (51 и 52 &gt; 0);"),"51 &gt; 0 52 - ?;"),"")&amp;IF(AU1142&gt;0,IF(AV1142&gt;AU1142,"41&gt;42;","")&amp;IF(BE1142&gt;0,"","41&gt;0 51-?;"),"")&amp;IF(BF1142&gt;0,IF(BE1142&gt;0,"","52&gt;0 51-?;"),"")&amp;IF(AW1142&gt;=AX1142,"","43&gt;44;")&amp;IF(CA1142&gt;0,IF(AW1142&gt;0,"","71 &gt; 0 43-?;"),"")</f>
        <v/>
      </c>
    </row>
    <row r="1143" spans="1:93" ht="12" x14ac:dyDescent="0.2">
      <c r="A1143" s="45"/>
      <c r="B1143" s="46"/>
      <c r="C1143" s="121"/>
      <c r="D1143" s="121"/>
      <c r="E1143" s="336"/>
      <c r="F1143" s="122"/>
      <c r="G1143" s="46"/>
      <c r="H1143" s="45"/>
      <c r="I1143" s="45"/>
      <c r="J1143" s="45"/>
      <c r="K1143" s="45"/>
      <c r="L1143" s="45"/>
      <c r="M1143" s="46"/>
      <c r="N1143" s="46"/>
      <c r="O1143" s="48"/>
      <c r="P1143" s="48"/>
      <c r="Q1143" s="46"/>
      <c r="R1143" s="48"/>
      <c r="S1143" s="48"/>
      <c r="T1143" s="48"/>
      <c r="U1143" s="48"/>
      <c r="V1143" s="48"/>
      <c r="W1143" s="46"/>
      <c r="X1143" s="48"/>
      <c r="Y1143" s="48"/>
      <c r="Z1143" s="157"/>
      <c r="AA1143" s="47"/>
      <c r="AB1143" s="97"/>
      <c r="AC1143" s="49"/>
      <c r="AD1143" s="49"/>
      <c r="AE1143" s="49"/>
      <c r="AF1143" s="49"/>
      <c r="AG1143" s="49"/>
      <c r="AH1143" s="47"/>
      <c r="AI1143" s="47"/>
      <c r="AJ1143" s="47"/>
      <c r="AK1143" s="190"/>
      <c r="AL1143" s="190"/>
      <c r="AM1143" s="190"/>
      <c r="AN1143" s="190"/>
      <c r="AO1143" s="190"/>
      <c r="AP1143" s="151"/>
      <c r="AQ1143" s="322"/>
      <c r="AR1143" s="322"/>
      <c r="AS1143" s="322"/>
      <c r="AT1143" s="47"/>
      <c r="AU1143" s="47"/>
      <c r="AV1143" s="47"/>
      <c r="AW1143" s="47"/>
      <c r="AX1143" s="322"/>
      <c r="AY1143" s="98"/>
      <c r="AZ1143" s="98"/>
      <c r="BA1143" s="47"/>
      <c r="BB1143" s="47"/>
      <c r="BC1143" s="47"/>
      <c r="BD1143" s="47"/>
      <c r="BE1143" s="97"/>
      <c r="BF1143" s="49"/>
      <c r="BG1143" s="239"/>
      <c r="BH1143" s="342"/>
      <c r="BI1143" s="49"/>
      <c r="BJ1143" s="49"/>
      <c r="BK1143" s="49"/>
      <c r="BL1143" s="49"/>
      <c r="BM1143" s="49"/>
      <c r="BN1143" s="47"/>
      <c r="BO1143" s="49"/>
      <c r="BP1143" s="49"/>
      <c r="BQ1143" s="49"/>
      <c r="BR1143" s="323"/>
      <c r="BS1143" s="323"/>
      <c r="BT1143" s="323"/>
      <c r="BU1143" s="49"/>
      <c r="BV1143" s="49"/>
      <c r="BW1143" s="97"/>
      <c r="BX1143" s="97"/>
      <c r="BY1143" s="97"/>
      <c r="BZ1143" s="97"/>
      <c r="CA1143" s="49"/>
      <c r="CB1143" s="49"/>
      <c r="CC1143" s="49"/>
      <c r="CD1143" s="49"/>
      <c r="CE1143" s="49"/>
      <c r="CF1143" s="49"/>
      <c r="CG1143" s="49"/>
      <c r="CH1143" s="49"/>
      <c r="CI1143" s="97"/>
      <c r="CJ1143" s="97"/>
      <c r="CK1143" s="97"/>
      <c r="CL1143" s="97"/>
      <c r="CM1143" s="335"/>
      <c r="CN1143" s="337"/>
      <c r="CO1143" s="315" t="str">
        <f>IF(Формулы!R1143&gt;V1143,"22-?,Дата 14 - Прибыл из УФСИН; ","")&amp;IF(Формулы!Q1143&gt;Y1143,"25-?,Дата 13 - Выбыл в УФСИН;","")&amp;IF(YEAR(ДАННЫЕ!$F$1)=YEAR(ДАННЫЕ!B1143),IF(AT1143&gt;0,"","40-?, вявлен в текущем году! "),"")&amp;IF(YEAR($F$1)=YEAR(W1143),IF(X1143+Y1143&gt;0,"","23-стоит, 24,25 - куда выбыл? "),"")&amp;IF(X1143+Y1143&gt;0,IF(YEAR($F$1)=YEAR(W1143),"","24+25&gt;0? 23 - когда выбыл? "),"")&amp;IF(BA1143&lt;BB1143,"47&gt;=48; ","")&amp;IF(BA1143&lt;BC1143,"47&gt;=49; ","")&amp;IF(BA1143&lt;BD1143,"47&gt;=50; ","")&amp;IF(BE1143&gt;0,IF(BF1143&gt;0,IF(AU1143&gt;AV1143,"","41 и 42 - ? (51 и 52 &gt; 0);"),"51 &gt; 0 52 - ?;"),"")&amp;IF(AU1143&gt;0,IF(AV1143&gt;AU1143,"41&gt;42;","")&amp;IF(BE1143&gt;0,"","41&gt;0 51-?;"),"")&amp;IF(BF1143&gt;0,IF(BE1143&gt;0,"","52&gt;0 51-?;"),"")&amp;IF(AW1143&gt;=AX1143,"","43&gt;44;")&amp;IF(CA1143&gt;0,IF(AW1143&gt;0,"","71 &gt; 0 43-?;"),"")</f>
        <v/>
      </c>
    </row>
    <row r="1144" spans="1:93" ht="12" x14ac:dyDescent="0.2">
      <c r="A1144" s="45"/>
      <c r="B1144" s="46"/>
      <c r="C1144" s="121"/>
      <c r="D1144" s="121"/>
      <c r="E1144" s="336"/>
      <c r="F1144" s="122"/>
      <c r="G1144" s="46"/>
      <c r="H1144" s="45"/>
      <c r="I1144" s="45"/>
      <c r="J1144" s="45"/>
      <c r="K1144" s="45"/>
      <c r="L1144" s="45"/>
      <c r="M1144" s="46"/>
      <c r="N1144" s="46"/>
      <c r="O1144" s="48"/>
      <c r="P1144" s="48"/>
      <c r="Q1144" s="46"/>
      <c r="R1144" s="48"/>
      <c r="S1144" s="48"/>
      <c r="T1144" s="48"/>
      <c r="U1144" s="48"/>
      <c r="V1144" s="48"/>
      <c r="W1144" s="46"/>
      <c r="X1144" s="48"/>
      <c r="Y1144" s="48"/>
      <c r="Z1144" s="157"/>
      <c r="AA1144" s="47"/>
      <c r="AB1144" s="97"/>
      <c r="AC1144" s="49"/>
      <c r="AD1144" s="49"/>
      <c r="AE1144" s="49"/>
      <c r="AF1144" s="49"/>
      <c r="AG1144" s="49"/>
      <c r="AH1144" s="47"/>
      <c r="AI1144" s="47"/>
      <c r="AJ1144" s="47"/>
      <c r="AK1144" s="190"/>
      <c r="AL1144" s="190"/>
      <c r="AM1144" s="190"/>
      <c r="AN1144" s="190"/>
      <c r="AO1144" s="190"/>
      <c r="AP1144" s="151"/>
      <c r="AQ1144" s="322"/>
      <c r="AR1144" s="322"/>
      <c r="AS1144" s="322"/>
      <c r="AT1144" s="47"/>
      <c r="AU1144" s="47"/>
      <c r="AV1144" s="47"/>
      <c r="AW1144" s="47"/>
      <c r="AX1144" s="322"/>
      <c r="AY1144" s="98"/>
      <c r="AZ1144" s="98"/>
      <c r="BA1144" s="47"/>
      <c r="BB1144" s="47"/>
      <c r="BC1144" s="47"/>
      <c r="BD1144" s="47"/>
      <c r="BE1144" s="97"/>
      <c r="BF1144" s="49"/>
      <c r="BG1144" s="239"/>
      <c r="BH1144" s="342"/>
      <c r="BI1144" s="49"/>
      <c r="BJ1144" s="49"/>
      <c r="BK1144" s="49"/>
      <c r="BL1144" s="49"/>
      <c r="BM1144" s="49"/>
      <c r="BN1144" s="47"/>
      <c r="BO1144" s="49"/>
      <c r="BP1144" s="49"/>
      <c r="BQ1144" s="49"/>
      <c r="BR1144" s="323"/>
      <c r="BS1144" s="323"/>
      <c r="BT1144" s="323"/>
      <c r="BU1144" s="49"/>
      <c r="BV1144" s="49"/>
      <c r="BW1144" s="97"/>
      <c r="BX1144" s="97"/>
      <c r="BY1144" s="97"/>
      <c r="BZ1144" s="97"/>
      <c r="CA1144" s="49"/>
      <c r="CB1144" s="49"/>
      <c r="CC1144" s="49"/>
      <c r="CD1144" s="49"/>
      <c r="CE1144" s="49"/>
      <c r="CF1144" s="49"/>
      <c r="CG1144" s="49"/>
      <c r="CH1144" s="49"/>
      <c r="CI1144" s="97"/>
      <c r="CJ1144" s="97"/>
      <c r="CK1144" s="97"/>
      <c r="CL1144" s="97"/>
      <c r="CM1144" s="335"/>
      <c r="CN1144" s="337"/>
      <c r="CO1144" s="315" t="str">
        <f>IF(Формулы!R1144&gt;V1144,"22-?,Дата 14 - Прибыл из УФСИН; ","")&amp;IF(Формулы!Q1144&gt;Y1144,"25-?,Дата 13 - Выбыл в УФСИН;","")&amp;IF(YEAR(ДАННЫЕ!$F$1)=YEAR(ДАННЫЕ!B1144),IF(AT1144&gt;0,"","40-?, вявлен в текущем году! "),"")&amp;IF(YEAR($F$1)=YEAR(W1144),IF(X1144+Y1144&gt;0,"","23-стоит, 24,25 - куда выбыл? "),"")&amp;IF(X1144+Y1144&gt;0,IF(YEAR($F$1)=YEAR(W1144),"","24+25&gt;0? 23 - когда выбыл? "),"")&amp;IF(BA1144&lt;BB1144,"47&gt;=48; ","")&amp;IF(BA1144&lt;BC1144,"47&gt;=49; ","")&amp;IF(BA1144&lt;BD1144,"47&gt;=50; ","")&amp;IF(BE1144&gt;0,IF(BF1144&gt;0,IF(AU1144&gt;AV1144,"","41 и 42 - ? (51 и 52 &gt; 0);"),"51 &gt; 0 52 - ?;"),"")&amp;IF(AU1144&gt;0,IF(AV1144&gt;AU1144,"41&gt;42;","")&amp;IF(BE1144&gt;0,"","41&gt;0 51-?;"),"")&amp;IF(BF1144&gt;0,IF(BE1144&gt;0,"","52&gt;0 51-?;"),"")&amp;IF(AW1144&gt;=AX1144,"","43&gt;44;")&amp;IF(CA1144&gt;0,IF(AW1144&gt;0,"","71 &gt; 0 43-?;"),"")</f>
        <v/>
      </c>
    </row>
    <row r="1145" spans="1:93" ht="12" x14ac:dyDescent="0.2">
      <c r="A1145" s="45"/>
      <c r="B1145" s="46"/>
      <c r="C1145" s="121"/>
      <c r="D1145" s="121"/>
      <c r="E1145" s="336"/>
      <c r="F1145" s="122"/>
      <c r="G1145" s="46"/>
      <c r="H1145" s="45"/>
      <c r="I1145" s="45"/>
      <c r="J1145" s="45"/>
      <c r="K1145" s="45"/>
      <c r="L1145" s="45"/>
      <c r="M1145" s="46"/>
      <c r="N1145" s="46"/>
      <c r="O1145" s="48"/>
      <c r="P1145" s="48"/>
      <c r="Q1145" s="46"/>
      <c r="R1145" s="48"/>
      <c r="S1145" s="48"/>
      <c r="T1145" s="48"/>
      <c r="U1145" s="48"/>
      <c r="V1145" s="48"/>
      <c r="W1145" s="46"/>
      <c r="X1145" s="48"/>
      <c r="Y1145" s="48"/>
      <c r="Z1145" s="157"/>
      <c r="AA1145" s="47"/>
      <c r="AB1145" s="97"/>
      <c r="AC1145" s="49"/>
      <c r="AD1145" s="49"/>
      <c r="AE1145" s="49"/>
      <c r="AF1145" s="49"/>
      <c r="AG1145" s="49"/>
      <c r="AH1145" s="47"/>
      <c r="AI1145" s="47"/>
      <c r="AJ1145" s="47"/>
      <c r="AK1145" s="190"/>
      <c r="AL1145" s="190"/>
      <c r="AM1145" s="190"/>
      <c r="AN1145" s="190"/>
      <c r="AO1145" s="190"/>
      <c r="AP1145" s="151"/>
      <c r="AQ1145" s="322"/>
      <c r="AR1145" s="322"/>
      <c r="AS1145" s="322"/>
      <c r="AT1145" s="47"/>
      <c r="AU1145" s="47"/>
      <c r="AV1145" s="47"/>
      <c r="AW1145" s="47"/>
      <c r="AX1145" s="322"/>
      <c r="AY1145" s="98"/>
      <c r="AZ1145" s="98"/>
      <c r="BA1145" s="47"/>
      <c r="BB1145" s="47"/>
      <c r="BC1145" s="47"/>
      <c r="BD1145" s="47"/>
      <c r="BE1145" s="97"/>
      <c r="BF1145" s="49"/>
      <c r="BG1145" s="239"/>
      <c r="BH1145" s="342"/>
      <c r="BI1145" s="49"/>
      <c r="BJ1145" s="49"/>
      <c r="BK1145" s="49"/>
      <c r="BL1145" s="49"/>
      <c r="BM1145" s="49"/>
      <c r="BN1145" s="47"/>
      <c r="BO1145" s="49"/>
      <c r="BP1145" s="49"/>
      <c r="BQ1145" s="49"/>
      <c r="BR1145" s="323"/>
      <c r="BS1145" s="323"/>
      <c r="BT1145" s="323"/>
      <c r="BU1145" s="49"/>
      <c r="BV1145" s="49"/>
      <c r="BW1145" s="97"/>
      <c r="BX1145" s="97"/>
      <c r="BY1145" s="97"/>
      <c r="BZ1145" s="97"/>
      <c r="CA1145" s="49"/>
      <c r="CB1145" s="49"/>
      <c r="CC1145" s="49"/>
      <c r="CD1145" s="49"/>
      <c r="CE1145" s="49"/>
      <c r="CF1145" s="49"/>
      <c r="CG1145" s="49"/>
      <c r="CH1145" s="49"/>
      <c r="CI1145" s="97"/>
      <c r="CJ1145" s="97"/>
      <c r="CK1145" s="97"/>
      <c r="CL1145" s="97"/>
      <c r="CM1145" s="335"/>
      <c r="CN1145" s="337"/>
      <c r="CO1145" s="315" t="str">
        <f>IF(Формулы!R1145&gt;V1145,"22-?,Дата 14 - Прибыл из УФСИН; ","")&amp;IF(Формулы!Q1145&gt;Y1145,"25-?,Дата 13 - Выбыл в УФСИН;","")&amp;IF(YEAR(ДАННЫЕ!$F$1)=YEAR(ДАННЫЕ!B1145),IF(AT1145&gt;0,"","40-?, вявлен в текущем году! "),"")&amp;IF(YEAR($F$1)=YEAR(W1145),IF(X1145+Y1145&gt;0,"","23-стоит, 24,25 - куда выбыл? "),"")&amp;IF(X1145+Y1145&gt;0,IF(YEAR($F$1)=YEAR(W1145),"","24+25&gt;0? 23 - когда выбыл? "),"")&amp;IF(BA1145&lt;BB1145,"47&gt;=48; ","")&amp;IF(BA1145&lt;BC1145,"47&gt;=49; ","")&amp;IF(BA1145&lt;BD1145,"47&gt;=50; ","")&amp;IF(BE1145&gt;0,IF(BF1145&gt;0,IF(AU1145&gt;AV1145,"","41 и 42 - ? (51 и 52 &gt; 0);"),"51 &gt; 0 52 - ?;"),"")&amp;IF(AU1145&gt;0,IF(AV1145&gt;AU1145,"41&gt;42;","")&amp;IF(BE1145&gt;0,"","41&gt;0 51-?;"),"")&amp;IF(BF1145&gt;0,IF(BE1145&gt;0,"","52&gt;0 51-?;"),"")&amp;IF(AW1145&gt;=AX1145,"","43&gt;44;")&amp;IF(CA1145&gt;0,IF(AW1145&gt;0,"","71 &gt; 0 43-?;"),"")</f>
        <v/>
      </c>
    </row>
    <row r="1146" spans="1:93" ht="12" x14ac:dyDescent="0.2">
      <c r="A1146" s="45"/>
      <c r="B1146" s="46"/>
      <c r="C1146" s="121"/>
      <c r="D1146" s="121"/>
      <c r="E1146" s="336"/>
      <c r="F1146" s="122"/>
      <c r="G1146" s="46"/>
      <c r="H1146" s="45"/>
      <c r="I1146" s="45"/>
      <c r="J1146" s="45"/>
      <c r="K1146" s="45"/>
      <c r="L1146" s="45"/>
      <c r="M1146" s="46"/>
      <c r="N1146" s="46"/>
      <c r="O1146" s="48"/>
      <c r="P1146" s="48"/>
      <c r="Q1146" s="46"/>
      <c r="R1146" s="48"/>
      <c r="S1146" s="48"/>
      <c r="T1146" s="48"/>
      <c r="U1146" s="48"/>
      <c r="V1146" s="48"/>
      <c r="W1146" s="46"/>
      <c r="X1146" s="48"/>
      <c r="Y1146" s="48"/>
      <c r="Z1146" s="157"/>
      <c r="AA1146" s="47"/>
      <c r="AB1146" s="97"/>
      <c r="AC1146" s="49"/>
      <c r="AD1146" s="49"/>
      <c r="AE1146" s="49"/>
      <c r="AF1146" s="49"/>
      <c r="AG1146" s="49"/>
      <c r="AH1146" s="47"/>
      <c r="AI1146" s="47"/>
      <c r="AJ1146" s="47"/>
      <c r="AK1146" s="190"/>
      <c r="AL1146" s="190"/>
      <c r="AM1146" s="190"/>
      <c r="AN1146" s="190"/>
      <c r="AO1146" s="190"/>
      <c r="AP1146" s="151"/>
      <c r="AQ1146" s="322"/>
      <c r="AR1146" s="322"/>
      <c r="AS1146" s="322"/>
      <c r="AT1146" s="47"/>
      <c r="AU1146" s="47"/>
      <c r="AV1146" s="47"/>
      <c r="AW1146" s="47"/>
      <c r="AX1146" s="322"/>
      <c r="AY1146" s="98"/>
      <c r="AZ1146" s="98"/>
      <c r="BA1146" s="47"/>
      <c r="BB1146" s="47"/>
      <c r="BC1146" s="47"/>
      <c r="BD1146" s="47"/>
      <c r="BE1146" s="97"/>
      <c r="BF1146" s="49"/>
      <c r="BG1146" s="239"/>
      <c r="BH1146" s="342"/>
      <c r="BI1146" s="49"/>
      <c r="BJ1146" s="49"/>
      <c r="BK1146" s="49"/>
      <c r="BL1146" s="49"/>
      <c r="BM1146" s="49"/>
      <c r="BN1146" s="47"/>
      <c r="BO1146" s="49"/>
      <c r="BP1146" s="49"/>
      <c r="BQ1146" s="49"/>
      <c r="BR1146" s="323"/>
      <c r="BS1146" s="323"/>
      <c r="BT1146" s="323"/>
      <c r="BU1146" s="49"/>
      <c r="BV1146" s="49"/>
      <c r="BW1146" s="97"/>
      <c r="BX1146" s="97"/>
      <c r="BY1146" s="97"/>
      <c r="BZ1146" s="97"/>
      <c r="CA1146" s="49"/>
      <c r="CB1146" s="49"/>
      <c r="CC1146" s="49"/>
      <c r="CD1146" s="49"/>
      <c r="CE1146" s="49"/>
      <c r="CF1146" s="49"/>
      <c r="CG1146" s="49"/>
      <c r="CH1146" s="49"/>
      <c r="CI1146" s="97"/>
      <c r="CJ1146" s="97"/>
      <c r="CK1146" s="97"/>
      <c r="CL1146" s="97"/>
      <c r="CM1146" s="335"/>
      <c r="CN1146" s="337"/>
      <c r="CO1146" s="315" t="str">
        <f>IF(Формулы!R1146&gt;V1146,"22-?,Дата 14 - Прибыл из УФСИН; ","")&amp;IF(Формулы!Q1146&gt;Y1146,"25-?,Дата 13 - Выбыл в УФСИН;","")&amp;IF(YEAR(ДАННЫЕ!$F$1)=YEAR(ДАННЫЕ!B1146),IF(AT1146&gt;0,"","40-?, вявлен в текущем году! "),"")&amp;IF(YEAR($F$1)=YEAR(W1146),IF(X1146+Y1146&gt;0,"","23-стоит, 24,25 - куда выбыл? "),"")&amp;IF(X1146+Y1146&gt;0,IF(YEAR($F$1)=YEAR(W1146),"","24+25&gt;0? 23 - когда выбыл? "),"")&amp;IF(BA1146&lt;BB1146,"47&gt;=48; ","")&amp;IF(BA1146&lt;BC1146,"47&gt;=49; ","")&amp;IF(BA1146&lt;BD1146,"47&gt;=50; ","")&amp;IF(BE1146&gt;0,IF(BF1146&gt;0,IF(AU1146&gt;AV1146,"","41 и 42 - ? (51 и 52 &gt; 0);"),"51 &gt; 0 52 - ?;"),"")&amp;IF(AU1146&gt;0,IF(AV1146&gt;AU1146,"41&gt;42;","")&amp;IF(BE1146&gt;0,"","41&gt;0 51-?;"),"")&amp;IF(BF1146&gt;0,IF(BE1146&gt;0,"","52&gt;0 51-?;"),"")&amp;IF(AW1146&gt;=AX1146,"","43&gt;44;")&amp;IF(CA1146&gt;0,IF(AW1146&gt;0,"","71 &gt; 0 43-?;"),"")</f>
        <v/>
      </c>
    </row>
    <row r="1147" spans="1:93" ht="12" x14ac:dyDescent="0.2">
      <c r="A1147" s="45"/>
      <c r="B1147" s="46"/>
      <c r="C1147" s="121"/>
      <c r="D1147" s="121"/>
      <c r="E1147" s="336"/>
      <c r="F1147" s="122"/>
      <c r="G1147" s="46"/>
      <c r="H1147" s="45"/>
      <c r="I1147" s="45"/>
      <c r="J1147" s="45"/>
      <c r="K1147" s="45"/>
      <c r="L1147" s="45"/>
      <c r="M1147" s="46"/>
      <c r="N1147" s="46"/>
      <c r="O1147" s="48"/>
      <c r="P1147" s="48"/>
      <c r="Q1147" s="46"/>
      <c r="R1147" s="48"/>
      <c r="S1147" s="48"/>
      <c r="T1147" s="48"/>
      <c r="U1147" s="48"/>
      <c r="V1147" s="48"/>
      <c r="W1147" s="46"/>
      <c r="X1147" s="48"/>
      <c r="Y1147" s="48"/>
      <c r="Z1147" s="157"/>
      <c r="AA1147" s="47"/>
      <c r="AB1147" s="97"/>
      <c r="AC1147" s="49"/>
      <c r="AD1147" s="49"/>
      <c r="AE1147" s="49"/>
      <c r="AF1147" s="49"/>
      <c r="AG1147" s="49"/>
      <c r="AH1147" s="47"/>
      <c r="AI1147" s="47"/>
      <c r="AJ1147" s="47"/>
      <c r="AK1147" s="190"/>
      <c r="AL1147" s="190"/>
      <c r="AM1147" s="190"/>
      <c r="AN1147" s="190"/>
      <c r="AO1147" s="190"/>
      <c r="AP1147" s="151"/>
      <c r="AQ1147" s="322"/>
      <c r="AR1147" s="322"/>
      <c r="AS1147" s="322"/>
      <c r="AT1147" s="47"/>
      <c r="AU1147" s="47"/>
      <c r="AV1147" s="47"/>
      <c r="AW1147" s="47"/>
      <c r="AX1147" s="322"/>
      <c r="AY1147" s="98"/>
      <c r="AZ1147" s="98"/>
      <c r="BA1147" s="47"/>
      <c r="BB1147" s="47"/>
      <c r="BC1147" s="47"/>
      <c r="BD1147" s="47"/>
      <c r="BE1147" s="97"/>
      <c r="BF1147" s="49"/>
      <c r="BG1147" s="239"/>
      <c r="BH1147" s="342"/>
      <c r="BI1147" s="49"/>
      <c r="BJ1147" s="49"/>
      <c r="BK1147" s="49"/>
      <c r="BL1147" s="49"/>
      <c r="BM1147" s="49"/>
      <c r="BN1147" s="47"/>
      <c r="BO1147" s="49"/>
      <c r="BP1147" s="49"/>
      <c r="BQ1147" s="49"/>
      <c r="BR1147" s="323"/>
      <c r="BS1147" s="323"/>
      <c r="BT1147" s="323"/>
      <c r="BU1147" s="49"/>
      <c r="BV1147" s="49"/>
      <c r="BW1147" s="97"/>
      <c r="BX1147" s="97"/>
      <c r="BY1147" s="97"/>
      <c r="BZ1147" s="97"/>
      <c r="CA1147" s="49"/>
      <c r="CB1147" s="49"/>
      <c r="CC1147" s="49"/>
      <c r="CD1147" s="49"/>
      <c r="CE1147" s="49"/>
      <c r="CF1147" s="49"/>
      <c r="CG1147" s="49"/>
      <c r="CH1147" s="49"/>
      <c r="CI1147" s="97"/>
      <c r="CJ1147" s="97"/>
      <c r="CK1147" s="97"/>
      <c r="CL1147" s="97"/>
      <c r="CM1147" s="335"/>
      <c r="CN1147" s="337"/>
      <c r="CO1147" s="315" t="str">
        <f>IF(Формулы!R1147&gt;V1147,"22-?,Дата 14 - Прибыл из УФСИН; ","")&amp;IF(Формулы!Q1147&gt;Y1147,"25-?,Дата 13 - Выбыл в УФСИН;","")&amp;IF(YEAR(ДАННЫЕ!$F$1)=YEAR(ДАННЫЕ!B1147),IF(AT1147&gt;0,"","40-?, вявлен в текущем году! "),"")&amp;IF(YEAR($F$1)=YEAR(W1147),IF(X1147+Y1147&gt;0,"","23-стоит, 24,25 - куда выбыл? "),"")&amp;IF(X1147+Y1147&gt;0,IF(YEAR($F$1)=YEAR(W1147),"","24+25&gt;0? 23 - когда выбыл? "),"")&amp;IF(BA1147&lt;BB1147,"47&gt;=48; ","")&amp;IF(BA1147&lt;BC1147,"47&gt;=49; ","")&amp;IF(BA1147&lt;BD1147,"47&gt;=50; ","")&amp;IF(BE1147&gt;0,IF(BF1147&gt;0,IF(AU1147&gt;AV1147,"","41 и 42 - ? (51 и 52 &gt; 0);"),"51 &gt; 0 52 - ?;"),"")&amp;IF(AU1147&gt;0,IF(AV1147&gt;AU1147,"41&gt;42;","")&amp;IF(BE1147&gt;0,"","41&gt;0 51-?;"),"")&amp;IF(BF1147&gt;0,IF(BE1147&gt;0,"","52&gt;0 51-?;"),"")&amp;IF(AW1147&gt;=AX1147,"","43&gt;44;")&amp;IF(CA1147&gt;0,IF(AW1147&gt;0,"","71 &gt; 0 43-?;"),"")</f>
        <v/>
      </c>
    </row>
    <row r="1148" spans="1:93" ht="12" x14ac:dyDescent="0.2">
      <c r="A1148" s="45"/>
      <c r="B1148" s="46"/>
      <c r="C1148" s="121"/>
      <c r="D1148" s="121"/>
      <c r="E1148" s="336"/>
      <c r="F1148" s="122"/>
      <c r="G1148" s="46"/>
      <c r="H1148" s="45"/>
      <c r="I1148" s="45"/>
      <c r="J1148" s="45"/>
      <c r="K1148" s="45"/>
      <c r="L1148" s="45"/>
      <c r="M1148" s="46"/>
      <c r="N1148" s="46"/>
      <c r="O1148" s="48"/>
      <c r="P1148" s="48"/>
      <c r="Q1148" s="46"/>
      <c r="R1148" s="48"/>
      <c r="S1148" s="48"/>
      <c r="T1148" s="48"/>
      <c r="U1148" s="48"/>
      <c r="V1148" s="48"/>
      <c r="W1148" s="46"/>
      <c r="X1148" s="48"/>
      <c r="Y1148" s="48"/>
      <c r="Z1148" s="157"/>
      <c r="AA1148" s="47"/>
      <c r="AB1148" s="97"/>
      <c r="AC1148" s="49"/>
      <c r="AD1148" s="49"/>
      <c r="AE1148" s="49"/>
      <c r="AF1148" s="49"/>
      <c r="AG1148" s="49"/>
      <c r="AH1148" s="47"/>
      <c r="AI1148" s="47"/>
      <c r="AJ1148" s="47"/>
      <c r="AK1148" s="190"/>
      <c r="AL1148" s="190"/>
      <c r="AM1148" s="190"/>
      <c r="AN1148" s="190"/>
      <c r="AO1148" s="190"/>
      <c r="AP1148" s="151"/>
      <c r="AQ1148" s="322"/>
      <c r="AR1148" s="322"/>
      <c r="AS1148" s="322"/>
      <c r="AT1148" s="47"/>
      <c r="AU1148" s="47"/>
      <c r="AV1148" s="47"/>
      <c r="AW1148" s="47"/>
      <c r="AX1148" s="322"/>
      <c r="AY1148" s="98"/>
      <c r="AZ1148" s="98"/>
      <c r="BA1148" s="47"/>
      <c r="BB1148" s="47"/>
      <c r="BC1148" s="47"/>
      <c r="BD1148" s="47"/>
      <c r="BE1148" s="97"/>
      <c r="BF1148" s="49"/>
      <c r="BG1148" s="239"/>
      <c r="BH1148" s="342"/>
      <c r="BI1148" s="49"/>
      <c r="BJ1148" s="49"/>
      <c r="BK1148" s="49"/>
      <c r="BL1148" s="49"/>
      <c r="BM1148" s="49"/>
      <c r="BN1148" s="47"/>
      <c r="BO1148" s="49"/>
      <c r="BP1148" s="49"/>
      <c r="BQ1148" s="49"/>
      <c r="BR1148" s="323"/>
      <c r="BS1148" s="323"/>
      <c r="BT1148" s="323"/>
      <c r="BU1148" s="49"/>
      <c r="BV1148" s="49"/>
      <c r="BW1148" s="97"/>
      <c r="BX1148" s="97"/>
      <c r="BY1148" s="97"/>
      <c r="BZ1148" s="97"/>
      <c r="CA1148" s="49"/>
      <c r="CB1148" s="49"/>
      <c r="CC1148" s="49"/>
      <c r="CD1148" s="49"/>
      <c r="CE1148" s="49"/>
      <c r="CF1148" s="49"/>
      <c r="CG1148" s="49"/>
      <c r="CH1148" s="49"/>
      <c r="CI1148" s="97"/>
      <c r="CJ1148" s="97"/>
      <c r="CK1148" s="97"/>
      <c r="CL1148" s="97"/>
      <c r="CM1148" s="335"/>
      <c r="CN1148" s="337"/>
      <c r="CO1148" s="315" t="str">
        <f>IF(Формулы!R1148&gt;V1148,"22-?,Дата 14 - Прибыл из УФСИН; ","")&amp;IF(Формулы!Q1148&gt;Y1148,"25-?,Дата 13 - Выбыл в УФСИН;","")&amp;IF(YEAR(ДАННЫЕ!$F$1)=YEAR(ДАННЫЕ!B1148),IF(AT1148&gt;0,"","40-?, вявлен в текущем году! "),"")&amp;IF(YEAR($F$1)=YEAR(W1148),IF(X1148+Y1148&gt;0,"","23-стоит, 24,25 - куда выбыл? "),"")&amp;IF(X1148+Y1148&gt;0,IF(YEAR($F$1)=YEAR(W1148),"","24+25&gt;0? 23 - когда выбыл? "),"")&amp;IF(BA1148&lt;BB1148,"47&gt;=48; ","")&amp;IF(BA1148&lt;BC1148,"47&gt;=49; ","")&amp;IF(BA1148&lt;BD1148,"47&gt;=50; ","")&amp;IF(BE1148&gt;0,IF(BF1148&gt;0,IF(AU1148&gt;AV1148,"","41 и 42 - ? (51 и 52 &gt; 0);"),"51 &gt; 0 52 - ?;"),"")&amp;IF(AU1148&gt;0,IF(AV1148&gt;AU1148,"41&gt;42;","")&amp;IF(BE1148&gt;0,"","41&gt;0 51-?;"),"")&amp;IF(BF1148&gt;0,IF(BE1148&gt;0,"","52&gt;0 51-?;"),"")&amp;IF(AW1148&gt;=AX1148,"","43&gt;44;")&amp;IF(CA1148&gt;0,IF(AW1148&gt;0,"","71 &gt; 0 43-?;"),"")</f>
        <v/>
      </c>
    </row>
    <row r="1149" spans="1:93" ht="12" x14ac:dyDescent="0.2">
      <c r="A1149" s="45"/>
      <c r="B1149" s="46"/>
      <c r="C1149" s="121"/>
      <c r="D1149" s="121"/>
      <c r="E1149" s="336"/>
      <c r="F1149" s="122"/>
      <c r="G1149" s="46"/>
      <c r="H1149" s="45"/>
      <c r="I1149" s="45"/>
      <c r="J1149" s="45"/>
      <c r="K1149" s="45"/>
      <c r="L1149" s="45"/>
      <c r="M1149" s="46"/>
      <c r="N1149" s="46"/>
      <c r="O1149" s="48"/>
      <c r="P1149" s="48"/>
      <c r="Q1149" s="46"/>
      <c r="R1149" s="48"/>
      <c r="S1149" s="48"/>
      <c r="T1149" s="48"/>
      <c r="U1149" s="48"/>
      <c r="V1149" s="48"/>
      <c r="W1149" s="46"/>
      <c r="X1149" s="48"/>
      <c r="Y1149" s="48"/>
      <c r="Z1149" s="157"/>
      <c r="AA1149" s="47"/>
      <c r="AB1149" s="97"/>
      <c r="AC1149" s="49"/>
      <c r="AD1149" s="49"/>
      <c r="AE1149" s="49"/>
      <c r="AF1149" s="49"/>
      <c r="AG1149" s="49"/>
      <c r="AH1149" s="47"/>
      <c r="AI1149" s="47"/>
      <c r="AJ1149" s="47"/>
      <c r="AK1149" s="190"/>
      <c r="AL1149" s="190"/>
      <c r="AM1149" s="190"/>
      <c r="AN1149" s="190"/>
      <c r="AO1149" s="190"/>
      <c r="AP1149" s="151"/>
      <c r="AQ1149" s="322"/>
      <c r="AR1149" s="322"/>
      <c r="AS1149" s="322"/>
      <c r="AT1149" s="47"/>
      <c r="AU1149" s="47"/>
      <c r="AV1149" s="47"/>
      <c r="AW1149" s="47"/>
      <c r="AX1149" s="322"/>
      <c r="AY1149" s="98"/>
      <c r="AZ1149" s="98"/>
      <c r="BA1149" s="47"/>
      <c r="BB1149" s="47"/>
      <c r="BC1149" s="47"/>
      <c r="BD1149" s="47"/>
      <c r="BE1149" s="97"/>
      <c r="BF1149" s="49"/>
      <c r="BG1149" s="239"/>
      <c r="BH1149" s="342"/>
      <c r="BI1149" s="49"/>
      <c r="BJ1149" s="49"/>
      <c r="BK1149" s="49"/>
      <c r="BL1149" s="49"/>
      <c r="BM1149" s="49"/>
      <c r="BN1149" s="47"/>
      <c r="BO1149" s="49"/>
      <c r="BP1149" s="49"/>
      <c r="BQ1149" s="49"/>
      <c r="BR1149" s="323"/>
      <c r="BS1149" s="323"/>
      <c r="BT1149" s="323"/>
      <c r="BU1149" s="49"/>
      <c r="BV1149" s="49"/>
      <c r="BW1149" s="97"/>
      <c r="BX1149" s="97"/>
      <c r="BY1149" s="97"/>
      <c r="BZ1149" s="97"/>
      <c r="CA1149" s="49"/>
      <c r="CB1149" s="49"/>
      <c r="CC1149" s="49"/>
      <c r="CD1149" s="49"/>
      <c r="CE1149" s="49"/>
      <c r="CF1149" s="49"/>
      <c r="CG1149" s="49"/>
      <c r="CH1149" s="49"/>
      <c r="CI1149" s="97"/>
      <c r="CJ1149" s="97"/>
      <c r="CK1149" s="97"/>
      <c r="CL1149" s="97"/>
      <c r="CM1149" s="335"/>
      <c r="CN1149" s="337"/>
      <c r="CO1149" s="315" t="str">
        <f>IF(Формулы!R1149&gt;V1149,"22-?,Дата 14 - Прибыл из УФСИН; ","")&amp;IF(Формулы!Q1149&gt;Y1149,"25-?,Дата 13 - Выбыл в УФСИН;","")&amp;IF(YEAR(ДАННЫЕ!$F$1)=YEAR(ДАННЫЕ!B1149),IF(AT1149&gt;0,"","40-?, вявлен в текущем году! "),"")&amp;IF(YEAR($F$1)=YEAR(W1149),IF(X1149+Y1149&gt;0,"","23-стоит, 24,25 - куда выбыл? "),"")&amp;IF(X1149+Y1149&gt;0,IF(YEAR($F$1)=YEAR(W1149),"","24+25&gt;0? 23 - когда выбыл? "),"")&amp;IF(BA1149&lt;BB1149,"47&gt;=48; ","")&amp;IF(BA1149&lt;BC1149,"47&gt;=49; ","")&amp;IF(BA1149&lt;BD1149,"47&gt;=50; ","")&amp;IF(BE1149&gt;0,IF(BF1149&gt;0,IF(AU1149&gt;AV1149,"","41 и 42 - ? (51 и 52 &gt; 0);"),"51 &gt; 0 52 - ?;"),"")&amp;IF(AU1149&gt;0,IF(AV1149&gt;AU1149,"41&gt;42;","")&amp;IF(BE1149&gt;0,"","41&gt;0 51-?;"),"")&amp;IF(BF1149&gt;0,IF(BE1149&gt;0,"","52&gt;0 51-?;"),"")&amp;IF(AW1149&gt;=AX1149,"","43&gt;44;")&amp;IF(CA1149&gt;0,IF(AW1149&gt;0,"","71 &gt; 0 43-?;"),"")</f>
        <v/>
      </c>
    </row>
    <row r="1150" spans="1:93" ht="12" x14ac:dyDescent="0.2">
      <c r="A1150" s="45"/>
      <c r="B1150" s="46"/>
      <c r="C1150" s="121"/>
      <c r="D1150" s="121"/>
      <c r="E1150" s="336"/>
      <c r="F1150" s="122"/>
      <c r="G1150" s="46"/>
      <c r="H1150" s="45"/>
      <c r="I1150" s="45"/>
      <c r="J1150" s="45"/>
      <c r="K1150" s="45"/>
      <c r="L1150" s="45"/>
      <c r="M1150" s="46"/>
      <c r="N1150" s="46"/>
      <c r="O1150" s="48"/>
      <c r="P1150" s="48"/>
      <c r="Q1150" s="46"/>
      <c r="R1150" s="48"/>
      <c r="S1150" s="48"/>
      <c r="T1150" s="48"/>
      <c r="U1150" s="48"/>
      <c r="V1150" s="48"/>
      <c r="W1150" s="46"/>
      <c r="X1150" s="48"/>
      <c r="Y1150" s="48"/>
      <c r="Z1150" s="157"/>
      <c r="AA1150" s="47"/>
      <c r="AB1150" s="97"/>
      <c r="AC1150" s="49"/>
      <c r="AD1150" s="49"/>
      <c r="AE1150" s="49"/>
      <c r="AF1150" s="49"/>
      <c r="AG1150" s="49"/>
      <c r="AH1150" s="47"/>
      <c r="AI1150" s="47"/>
      <c r="AJ1150" s="47"/>
      <c r="AK1150" s="190"/>
      <c r="AL1150" s="190"/>
      <c r="AM1150" s="190"/>
      <c r="AN1150" s="190"/>
      <c r="AO1150" s="190"/>
      <c r="AP1150" s="151"/>
      <c r="AQ1150" s="322"/>
      <c r="AR1150" s="322"/>
      <c r="AS1150" s="322"/>
      <c r="AT1150" s="47"/>
      <c r="AU1150" s="47"/>
      <c r="AV1150" s="47"/>
      <c r="AW1150" s="47"/>
      <c r="AX1150" s="322"/>
      <c r="AY1150" s="98"/>
      <c r="AZ1150" s="98"/>
      <c r="BA1150" s="47"/>
      <c r="BB1150" s="47"/>
      <c r="BC1150" s="47"/>
      <c r="BD1150" s="47"/>
      <c r="BE1150" s="97"/>
      <c r="BF1150" s="49"/>
      <c r="BG1150" s="239"/>
      <c r="BH1150" s="342"/>
      <c r="BI1150" s="49"/>
      <c r="BJ1150" s="49"/>
      <c r="BK1150" s="49"/>
      <c r="BL1150" s="49"/>
      <c r="BM1150" s="49"/>
      <c r="BN1150" s="47"/>
      <c r="BO1150" s="49"/>
      <c r="BP1150" s="49"/>
      <c r="BQ1150" s="49"/>
      <c r="BR1150" s="323"/>
      <c r="BS1150" s="323"/>
      <c r="BT1150" s="323"/>
      <c r="BU1150" s="49"/>
      <c r="BV1150" s="49"/>
      <c r="BW1150" s="97"/>
      <c r="BX1150" s="97"/>
      <c r="BY1150" s="97"/>
      <c r="BZ1150" s="97"/>
      <c r="CA1150" s="49"/>
      <c r="CB1150" s="49"/>
      <c r="CC1150" s="49"/>
      <c r="CD1150" s="49"/>
      <c r="CE1150" s="49"/>
      <c r="CF1150" s="49"/>
      <c r="CG1150" s="49"/>
      <c r="CH1150" s="49"/>
      <c r="CI1150" s="97"/>
      <c r="CJ1150" s="97"/>
      <c r="CK1150" s="97"/>
      <c r="CL1150" s="97"/>
      <c r="CM1150" s="335"/>
      <c r="CN1150" s="337"/>
      <c r="CO1150" s="315" t="str">
        <f>IF(Формулы!R1150&gt;V1150,"22-?,Дата 14 - Прибыл из УФСИН; ","")&amp;IF(Формулы!Q1150&gt;Y1150,"25-?,Дата 13 - Выбыл в УФСИН;","")&amp;IF(YEAR(ДАННЫЕ!$F$1)=YEAR(ДАННЫЕ!B1150),IF(AT1150&gt;0,"","40-?, вявлен в текущем году! "),"")&amp;IF(YEAR($F$1)=YEAR(W1150),IF(X1150+Y1150&gt;0,"","23-стоит, 24,25 - куда выбыл? "),"")&amp;IF(X1150+Y1150&gt;0,IF(YEAR($F$1)=YEAR(W1150),"","24+25&gt;0? 23 - когда выбыл? "),"")&amp;IF(BA1150&lt;BB1150,"47&gt;=48; ","")&amp;IF(BA1150&lt;BC1150,"47&gt;=49; ","")&amp;IF(BA1150&lt;BD1150,"47&gt;=50; ","")&amp;IF(BE1150&gt;0,IF(BF1150&gt;0,IF(AU1150&gt;AV1150,"","41 и 42 - ? (51 и 52 &gt; 0);"),"51 &gt; 0 52 - ?;"),"")&amp;IF(AU1150&gt;0,IF(AV1150&gt;AU1150,"41&gt;42;","")&amp;IF(BE1150&gt;0,"","41&gt;0 51-?;"),"")&amp;IF(BF1150&gt;0,IF(BE1150&gt;0,"","52&gt;0 51-?;"),"")&amp;IF(AW1150&gt;=AX1150,"","43&gt;44;")&amp;IF(CA1150&gt;0,IF(AW1150&gt;0,"","71 &gt; 0 43-?;"),"")</f>
        <v/>
      </c>
    </row>
    <row r="1151" spans="1:93" ht="12" x14ac:dyDescent="0.2">
      <c r="A1151" s="45"/>
      <c r="B1151" s="46"/>
      <c r="C1151" s="121"/>
      <c r="D1151" s="121"/>
      <c r="E1151" s="336"/>
      <c r="F1151" s="122"/>
      <c r="G1151" s="46"/>
      <c r="H1151" s="45"/>
      <c r="I1151" s="45"/>
      <c r="J1151" s="45"/>
      <c r="K1151" s="45"/>
      <c r="L1151" s="45"/>
      <c r="M1151" s="46"/>
      <c r="N1151" s="46"/>
      <c r="O1151" s="48"/>
      <c r="P1151" s="48"/>
      <c r="Q1151" s="46"/>
      <c r="R1151" s="48"/>
      <c r="S1151" s="48"/>
      <c r="T1151" s="48"/>
      <c r="U1151" s="48"/>
      <c r="V1151" s="48"/>
      <c r="W1151" s="46"/>
      <c r="X1151" s="48"/>
      <c r="Y1151" s="48"/>
      <c r="Z1151" s="157"/>
      <c r="AA1151" s="47"/>
      <c r="AB1151" s="97"/>
      <c r="AC1151" s="49"/>
      <c r="AD1151" s="49"/>
      <c r="AE1151" s="49"/>
      <c r="AF1151" s="49"/>
      <c r="AG1151" s="49"/>
      <c r="AH1151" s="47"/>
      <c r="AI1151" s="47"/>
      <c r="AJ1151" s="47"/>
      <c r="AK1151" s="190"/>
      <c r="AL1151" s="190"/>
      <c r="AM1151" s="190"/>
      <c r="AN1151" s="190"/>
      <c r="AO1151" s="190"/>
      <c r="AP1151" s="151"/>
      <c r="AQ1151" s="322"/>
      <c r="AR1151" s="322"/>
      <c r="AS1151" s="322"/>
      <c r="AT1151" s="47"/>
      <c r="AU1151" s="47"/>
      <c r="AV1151" s="47"/>
      <c r="AW1151" s="47"/>
      <c r="AX1151" s="322"/>
      <c r="AY1151" s="98"/>
      <c r="AZ1151" s="98"/>
      <c r="BA1151" s="47"/>
      <c r="BB1151" s="47"/>
      <c r="BC1151" s="47"/>
      <c r="BD1151" s="47"/>
      <c r="BE1151" s="97"/>
      <c r="BF1151" s="49"/>
      <c r="BG1151" s="239"/>
      <c r="BH1151" s="342"/>
      <c r="BI1151" s="49"/>
      <c r="BJ1151" s="49"/>
      <c r="BK1151" s="49"/>
      <c r="BL1151" s="49"/>
      <c r="BM1151" s="49"/>
      <c r="BN1151" s="47"/>
      <c r="BO1151" s="49"/>
      <c r="BP1151" s="49"/>
      <c r="BQ1151" s="49"/>
      <c r="BR1151" s="323"/>
      <c r="BS1151" s="323"/>
      <c r="BT1151" s="323"/>
      <c r="BU1151" s="49"/>
      <c r="BV1151" s="49"/>
      <c r="BW1151" s="97"/>
      <c r="BX1151" s="97"/>
      <c r="BY1151" s="97"/>
      <c r="BZ1151" s="97"/>
      <c r="CA1151" s="49"/>
      <c r="CB1151" s="49"/>
      <c r="CC1151" s="49"/>
      <c r="CD1151" s="49"/>
      <c r="CE1151" s="49"/>
      <c r="CF1151" s="49"/>
      <c r="CG1151" s="49"/>
      <c r="CH1151" s="49"/>
      <c r="CI1151" s="97"/>
      <c r="CJ1151" s="97"/>
      <c r="CK1151" s="97"/>
      <c r="CL1151" s="97"/>
      <c r="CM1151" s="335"/>
      <c r="CN1151" s="337"/>
      <c r="CO1151" s="315" t="str">
        <f>IF(Формулы!R1151&gt;V1151,"22-?,Дата 14 - Прибыл из УФСИН; ","")&amp;IF(Формулы!Q1151&gt;Y1151,"25-?,Дата 13 - Выбыл в УФСИН;","")&amp;IF(YEAR(ДАННЫЕ!$F$1)=YEAR(ДАННЫЕ!B1151),IF(AT1151&gt;0,"","40-?, вявлен в текущем году! "),"")&amp;IF(YEAR($F$1)=YEAR(W1151),IF(X1151+Y1151&gt;0,"","23-стоит, 24,25 - куда выбыл? "),"")&amp;IF(X1151+Y1151&gt;0,IF(YEAR($F$1)=YEAR(W1151),"","24+25&gt;0? 23 - когда выбыл? "),"")&amp;IF(BA1151&lt;BB1151,"47&gt;=48; ","")&amp;IF(BA1151&lt;BC1151,"47&gt;=49; ","")&amp;IF(BA1151&lt;BD1151,"47&gt;=50; ","")&amp;IF(BE1151&gt;0,IF(BF1151&gt;0,IF(AU1151&gt;AV1151,"","41 и 42 - ? (51 и 52 &gt; 0);"),"51 &gt; 0 52 - ?;"),"")&amp;IF(AU1151&gt;0,IF(AV1151&gt;AU1151,"41&gt;42;","")&amp;IF(BE1151&gt;0,"","41&gt;0 51-?;"),"")&amp;IF(BF1151&gt;0,IF(BE1151&gt;0,"","52&gt;0 51-?;"),"")&amp;IF(AW1151&gt;=AX1151,"","43&gt;44;")&amp;IF(CA1151&gt;0,IF(AW1151&gt;0,"","71 &gt; 0 43-?;"),"")</f>
        <v/>
      </c>
    </row>
    <row r="1152" spans="1:93" ht="12" x14ac:dyDescent="0.2">
      <c r="A1152" s="45"/>
      <c r="B1152" s="46"/>
      <c r="C1152" s="121"/>
      <c r="D1152" s="121"/>
      <c r="E1152" s="336"/>
      <c r="F1152" s="122"/>
      <c r="G1152" s="46"/>
      <c r="H1152" s="45"/>
      <c r="I1152" s="45"/>
      <c r="J1152" s="45"/>
      <c r="K1152" s="45"/>
      <c r="L1152" s="45"/>
      <c r="M1152" s="46"/>
      <c r="N1152" s="46"/>
      <c r="O1152" s="48"/>
      <c r="P1152" s="48"/>
      <c r="Q1152" s="46"/>
      <c r="R1152" s="48"/>
      <c r="S1152" s="48"/>
      <c r="T1152" s="48"/>
      <c r="U1152" s="48"/>
      <c r="V1152" s="48"/>
      <c r="W1152" s="46"/>
      <c r="X1152" s="48"/>
      <c r="Y1152" s="48"/>
      <c r="Z1152" s="157"/>
      <c r="AA1152" s="47"/>
      <c r="AB1152" s="97"/>
      <c r="AC1152" s="49"/>
      <c r="AD1152" s="49"/>
      <c r="AE1152" s="49"/>
      <c r="AF1152" s="49"/>
      <c r="AG1152" s="49"/>
      <c r="AH1152" s="47"/>
      <c r="AI1152" s="47"/>
      <c r="AJ1152" s="47"/>
      <c r="AK1152" s="190"/>
      <c r="AL1152" s="190"/>
      <c r="AM1152" s="190"/>
      <c r="AN1152" s="190"/>
      <c r="AO1152" s="190"/>
      <c r="AP1152" s="151"/>
      <c r="AQ1152" s="322"/>
      <c r="AR1152" s="322"/>
      <c r="AS1152" s="322"/>
      <c r="AT1152" s="47"/>
      <c r="AU1152" s="47"/>
      <c r="AV1152" s="47"/>
      <c r="AW1152" s="47"/>
      <c r="AX1152" s="322"/>
      <c r="AY1152" s="98"/>
      <c r="AZ1152" s="98"/>
      <c r="BA1152" s="47"/>
      <c r="BB1152" s="47"/>
      <c r="BC1152" s="47"/>
      <c r="BD1152" s="47"/>
      <c r="BE1152" s="97"/>
      <c r="BF1152" s="49"/>
      <c r="BG1152" s="239"/>
      <c r="BH1152" s="342"/>
      <c r="BI1152" s="49"/>
      <c r="BJ1152" s="49"/>
      <c r="BK1152" s="49"/>
      <c r="BL1152" s="49"/>
      <c r="BM1152" s="49"/>
      <c r="BN1152" s="47"/>
      <c r="BO1152" s="49"/>
      <c r="BP1152" s="49"/>
      <c r="BQ1152" s="49"/>
      <c r="BR1152" s="323"/>
      <c r="BS1152" s="323"/>
      <c r="BT1152" s="323"/>
      <c r="BU1152" s="49"/>
      <c r="BV1152" s="49"/>
      <c r="BW1152" s="97"/>
      <c r="BX1152" s="97"/>
      <c r="BY1152" s="97"/>
      <c r="BZ1152" s="97"/>
      <c r="CA1152" s="49"/>
      <c r="CB1152" s="49"/>
      <c r="CC1152" s="49"/>
      <c r="CD1152" s="49"/>
      <c r="CE1152" s="49"/>
      <c r="CF1152" s="49"/>
      <c r="CG1152" s="49"/>
      <c r="CH1152" s="49"/>
      <c r="CI1152" s="97"/>
      <c r="CJ1152" s="97"/>
      <c r="CK1152" s="97"/>
      <c r="CL1152" s="97"/>
      <c r="CM1152" s="335"/>
      <c r="CN1152" s="337"/>
      <c r="CO1152" s="315" t="str">
        <f>IF(Формулы!R1152&gt;V1152,"22-?,Дата 14 - Прибыл из УФСИН; ","")&amp;IF(Формулы!Q1152&gt;Y1152,"25-?,Дата 13 - Выбыл в УФСИН;","")&amp;IF(YEAR(ДАННЫЕ!$F$1)=YEAR(ДАННЫЕ!B1152),IF(AT1152&gt;0,"","40-?, вявлен в текущем году! "),"")&amp;IF(YEAR($F$1)=YEAR(W1152),IF(X1152+Y1152&gt;0,"","23-стоит, 24,25 - куда выбыл? "),"")&amp;IF(X1152+Y1152&gt;0,IF(YEAR($F$1)=YEAR(W1152),"","24+25&gt;0? 23 - когда выбыл? "),"")&amp;IF(BA1152&lt;BB1152,"47&gt;=48; ","")&amp;IF(BA1152&lt;BC1152,"47&gt;=49; ","")&amp;IF(BA1152&lt;BD1152,"47&gt;=50; ","")&amp;IF(BE1152&gt;0,IF(BF1152&gt;0,IF(AU1152&gt;AV1152,"","41 и 42 - ? (51 и 52 &gt; 0);"),"51 &gt; 0 52 - ?;"),"")&amp;IF(AU1152&gt;0,IF(AV1152&gt;AU1152,"41&gt;42;","")&amp;IF(BE1152&gt;0,"","41&gt;0 51-?;"),"")&amp;IF(BF1152&gt;0,IF(BE1152&gt;0,"","52&gt;0 51-?;"),"")&amp;IF(AW1152&gt;=AX1152,"","43&gt;44;")&amp;IF(CA1152&gt;0,IF(AW1152&gt;0,"","71 &gt; 0 43-?;"),"")</f>
        <v/>
      </c>
    </row>
    <row r="1153" spans="1:93" ht="12" x14ac:dyDescent="0.2">
      <c r="A1153" s="45"/>
      <c r="B1153" s="46"/>
      <c r="C1153" s="121"/>
      <c r="D1153" s="121"/>
      <c r="E1153" s="336"/>
      <c r="F1153" s="122"/>
      <c r="G1153" s="46"/>
      <c r="H1153" s="45"/>
      <c r="I1153" s="45"/>
      <c r="J1153" s="45"/>
      <c r="K1153" s="45"/>
      <c r="L1153" s="45"/>
      <c r="M1153" s="46"/>
      <c r="N1153" s="46"/>
      <c r="O1153" s="48"/>
      <c r="P1153" s="48"/>
      <c r="Q1153" s="46"/>
      <c r="R1153" s="48"/>
      <c r="S1153" s="48"/>
      <c r="T1153" s="48"/>
      <c r="U1153" s="48"/>
      <c r="V1153" s="48"/>
      <c r="W1153" s="46"/>
      <c r="X1153" s="48"/>
      <c r="Y1153" s="48"/>
      <c r="Z1153" s="157"/>
      <c r="AA1153" s="47"/>
      <c r="AB1153" s="97"/>
      <c r="AC1153" s="49"/>
      <c r="AD1153" s="49"/>
      <c r="AE1153" s="49"/>
      <c r="AF1153" s="49"/>
      <c r="AG1153" s="49"/>
      <c r="AH1153" s="47"/>
      <c r="AI1153" s="47"/>
      <c r="AJ1153" s="47"/>
      <c r="AK1153" s="190"/>
      <c r="AL1153" s="190"/>
      <c r="AM1153" s="190"/>
      <c r="AN1153" s="190"/>
      <c r="AO1153" s="190"/>
      <c r="AP1153" s="151"/>
      <c r="AQ1153" s="322"/>
      <c r="AR1153" s="322"/>
      <c r="AS1153" s="322"/>
      <c r="AT1153" s="47"/>
      <c r="AU1153" s="47"/>
      <c r="AV1153" s="47"/>
      <c r="AW1153" s="47"/>
      <c r="AX1153" s="322"/>
      <c r="AY1153" s="98"/>
      <c r="AZ1153" s="98"/>
      <c r="BA1153" s="47"/>
      <c r="BB1153" s="47"/>
      <c r="BC1153" s="47"/>
      <c r="BD1153" s="47"/>
      <c r="BE1153" s="97"/>
      <c r="BF1153" s="49"/>
      <c r="BG1153" s="239"/>
      <c r="BH1153" s="342"/>
      <c r="BI1153" s="49"/>
      <c r="BJ1153" s="49"/>
      <c r="BK1153" s="49"/>
      <c r="BL1153" s="49"/>
      <c r="BM1153" s="49"/>
      <c r="BN1153" s="47"/>
      <c r="BO1153" s="49"/>
      <c r="BP1153" s="49"/>
      <c r="BQ1153" s="49"/>
      <c r="BR1153" s="323"/>
      <c r="BS1153" s="323"/>
      <c r="BT1153" s="323"/>
      <c r="BU1153" s="49"/>
      <c r="BV1153" s="49"/>
      <c r="BW1153" s="97"/>
      <c r="BX1153" s="97"/>
      <c r="BY1153" s="97"/>
      <c r="BZ1153" s="97"/>
      <c r="CA1153" s="49"/>
      <c r="CB1153" s="49"/>
      <c r="CC1153" s="49"/>
      <c r="CD1153" s="49"/>
      <c r="CE1153" s="49"/>
      <c r="CF1153" s="49"/>
      <c r="CG1153" s="49"/>
      <c r="CH1153" s="49"/>
      <c r="CI1153" s="97"/>
      <c r="CJ1153" s="97"/>
      <c r="CK1153" s="97"/>
      <c r="CL1153" s="97"/>
      <c r="CM1153" s="335"/>
      <c r="CN1153" s="337"/>
      <c r="CO1153" s="315" t="str">
        <f>IF(Формулы!R1153&gt;V1153,"22-?,Дата 14 - Прибыл из УФСИН; ","")&amp;IF(Формулы!Q1153&gt;Y1153,"25-?,Дата 13 - Выбыл в УФСИН;","")&amp;IF(YEAR(ДАННЫЕ!$F$1)=YEAR(ДАННЫЕ!B1153),IF(AT1153&gt;0,"","40-?, вявлен в текущем году! "),"")&amp;IF(YEAR($F$1)=YEAR(W1153),IF(X1153+Y1153&gt;0,"","23-стоит, 24,25 - куда выбыл? "),"")&amp;IF(X1153+Y1153&gt;0,IF(YEAR($F$1)=YEAR(W1153),"","24+25&gt;0? 23 - когда выбыл? "),"")&amp;IF(BA1153&lt;BB1153,"47&gt;=48; ","")&amp;IF(BA1153&lt;BC1153,"47&gt;=49; ","")&amp;IF(BA1153&lt;BD1153,"47&gt;=50; ","")&amp;IF(BE1153&gt;0,IF(BF1153&gt;0,IF(AU1153&gt;AV1153,"","41 и 42 - ? (51 и 52 &gt; 0);"),"51 &gt; 0 52 - ?;"),"")&amp;IF(AU1153&gt;0,IF(AV1153&gt;AU1153,"41&gt;42;","")&amp;IF(BE1153&gt;0,"","41&gt;0 51-?;"),"")&amp;IF(BF1153&gt;0,IF(BE1153&gt;0,"","52&gt;0 51-?;"),"")&amp;IF(AW1153&gt;=AX1153,"","43&gt;44;")&amp;IF(CA1153&gt;0,IF(AW1153&gt;0,"","71 &gt; 0 43-?;"),"")</f>
        <v/>
      </c>
    </row>
    <row r="1154" spans="1:93" ht="12" x14ac:dyDescent="0.2">
      <c r="A1154" s="45"/>
      <c r="B1154" s="46"/>
      <c r="C1154" s="121"/>
      <c r="D1154" s="121"/>
      <c r="E1154" s="336"/>
      <c r="F1154" s="122"/>
      <c r="G1154" s="46"/>
      <c r="H1154" s="45"/>
      <c r="I1154" s="45"/>
      <c r="J1154" s="45"/>
      <c r="K1154" s="45"/>
      <c r="L1154" s="45"/>
      <c r="M1154" s="46"/>
      <c r="N1154" s="46"/>
      <c r="O1154" s="48"/>
      <c r="P1154" s="48"/>
      <c r="Q1154" s="46"/>
      <c r="R1154" s="48"/>
      <c r="S1154" s="48"/>
      <c r="T1154" s="48"/>
      <c r="U1154" s="48"/>
      <c r="V1154" s="48"/>
      <c r="W1154" s="46"/>
      <c r="X1154" s="48"/>
      <c r="Y1154" s="48"/>
      <c r="Z1154" s="157"/>
      <c r="AA1154" s="47"/>
      <c r="AB1154" s="97"/>
      <c r="AC1154" s="49"/>
      <c r="AD1154" s="49"/>
      <c r="AE1154" s="49"/>
      <c r="AF1154" s="49"/>
      <c r="AG1154" s="49"/>
      <c r="AH1154" s="47"/>
      <c r="AI1154" s="47"/>
      <c r="AJ1154" s="47"/>
      <c r="AK1154" s="190"/>
      <c r="AL1154" s="190"/>
      <c r="AM1154" s="190"/>
      <c r="AN1154" s="190"/>
      <c r="AO1154" s="190"/>
      <c r="AP1154" s="151"/>
      <c r="AQ1154" s="322"/>
      <c r="AR1154" s="322"/>
      <c r="AS1154" s="322"/>
      <c r="AT1154" s="47"/>
      <c r="AU1154" s="47"/>
      <c r="AV1154" s="47"/>
      <c r="AW1154" s="47"/>
      <c r="AX1154" s="322"/>
      <c r="AY1154" s="98"/>
      <c r="AZ1154" s="98"/>
      <c r="BA1154" s="47"/>
      <c r="BB1154" s="47"/>
      <c r="BC1154" s="47"/>
      <c r="BD1154" s="47"/>
      <c r="BE1154" s="97"/>
      <c r="BF1154" s="49"/>
      <c r="BG1154" s="239"/>
      <c r="BH1154" s="342"/>
      <c r="BI1154" s="49"/>
      <c r="BJ1154" s="49"/>
      <c r="BK1154" s="49"/>
      <c r="BL1154" s="49"/>
      <c r="BM1154" s="49"/>
      <c r="BN1154" s="47"/>
      <c r="BO1154" s="49"/>
      <c r="BP1154" s="49"/>
      <c r="BQ1154" s="49"/>
      <c r="BR1154" s="323"/>
      <c r="BS1154" s="323"/>
      <c r="BT1154" s="323"/>
      <c r="BU1154" s="49"/>
      <c r="BV1154" s="49"/>
      <c r="BW1154" s="97"/>
      <c r="BX1154" s="97"/>
      <c r="BY1154" s="97"/>
      <c r="BZ1154" s="97"/>
      <c r="CA1154" s="49"/>
      <c r="CB1154" s="49"/>
      <c r="CC1154" s="49"/>
      <c r="CD1154" s="49"/>
      <c r="CE1154" s="49"/>
      <c r="CF1154" s="49"/>
      <c r="CG1154" s="49"/>
      <c r="CH1154" s="49"/>
      <c r="CI1154" s="97"/>
      <c r="CJ1154" s="97"/>
      <c r="CK1154" s="97"/>
      <c r="CL1154" s="97"/>
      <c r="CM1154" s="335"/>
      <c r="CN1154" s="337"/>
      <c r="CO1154" s="315" t="str">
        <f>IF(Формулы!R1154&gt;V1154,"22-?,Дата 14 - Прибыл из УФСИН; ","")&amp;IF(Формулы!Q1154&gt;Y1154,"25-?,Дата 13 - Выбыл в УФСИН;","")&amp;IF(YEAR(ДАННЫЕ!$F$1)=YEAR(ДАННЫЕ!B1154),IF(AT1154&gt;0,"","40-?, вявлен в текущем году! "),"")&amp;IF(YEAR($F$1)=YEAR(W1154),IF(X1154+Y1154&gt;0,"","23-стоит, 24,25 - куда выбыл? "),"")&amp;IF(X1154+Y1154&gt;0,IF(YEAR($F$1)=YEAR(W1154),"","24+25&gt;0? 23 - когда выбыл? "),"")&amp;IF(BA1154&lt;BB1154,"47&gt;=48; ","")&amp;IF(BA1154&lt;BC1154,"47&gt;=49; ","")&amp;IF(BA1154&lt;BD1154,"47&gt;=50; ","")&amp;IF(BE1154&gt;0,IF(BF1154&gt;0,IF(AU1154&gt;AV1154,"","41 и 42 - ? (51 и 52 &gt; 0);"),"51 &gt; 0 52 - ?;"),"")&amp;IF(AU1154&gt;0,IF(AV1154&gt;AU1154,"41&gt;42;","")&amp;IF(BE1154&gt;0,"","41&gt;0 51-?;"),"")&amp;IF(BF1154&gt;0,IF(BE1154&gt;0,"","52&gt;0 51-?;"),"")&amp;IF(AW1154&gt;=AX1154,"","43&gt;44;")&amp;IF(CA1154&gt;0,IF(AW1154&gt;0,"","71 &gt; 0 43-?;"),"")</f>
        <v/>
      </c>
    </row>
    <row r="1155" spans="1:93" ht="12" x14ac:dyDescent="0.2">
      <c r="A1155" s="45"/>
      <c r="B1155" s="46"/>
      <c r="C1155" s="121"/>
      <c r="D1155" s="121"/>
      <c r="E1155" s="336"/>
      <c r="F1155" s="122"/>
      <c r="G1155" s="46"/>
      <c r="H1155" s="45"/>
      <c r="I1155" s="45"/>
      <c r="J1155" s="45"/>
      <c r="K1155" s="45"/>
      <c r="L1155" s="45"/>
      <c r="M1155" s="46"/>
      <c r="N1155" s="46"/>
      <c r="O1155" s="48"/>
      <c r="P1155" s="48"/>
      <c r="Q1155" s="46"/>
      <c r="R1155" s="48"/>
      <c r="S1155" s="48"/>
      <c r="T1155" s="48"/>
      <c r="U1155" s="48"/>
      <c r="V1155" s="48"/>
      <c r="W1155" s="46"/>
      <c r="X1155" s="48"/>
      <c r="Y1155" s="48"/>
      <c r="Z1155" s="157"/>
      <c r="AA1155" s="47"/>
      <c r="AB1155" s="97"/>
      <c r="AC1155" s="49"/>
      <c r="AD1155" s="49"/>
      <c r="AE1155" s="49"/>
      <c r="AF1155" s="49"/>
      <c r="AG1155" s="49"/>
      <c r="AH1155" s="47"/>
      <c r="AI1155" s="47"/>
      <c r="AJ1155" s="47"/>
      <c r="AK1155" s="190"/>
      <c r="AL1155" s="190"/>
      <c r="AM1155" s="190"/>
      <c r="AN1155" s="190"/>
      <c r="AO1155" s="190"/>
      <c r="AP1155" s="151"/>
      <c r="AQ1155" s="322"/>
      <c r="AR1155" s="322"/>
      <c r="AS1155" s="322"/>
      <c r="AT1155" s="47"/>
      <c r="AU1155" s="47"/>
      <c r="AV1155" s="47"/>
      <c r="AW1155" s="47"/>
      <c r="AX1155" s="322"/>
      <c r="AY1155" s="98"/>
      <c r="AZ1155" s="98"/>
      <c r="BA1155" s="47"/>
      <c r="BB1155" s="47"/>
      <c r="BC1155" s="47"/>
      <c r="BD1155" s="47"/>
      <c r="BE1155" s="97"/>
      <c r="BF1155" s="49"/>
      <c r="BG1155" s="239"/>
      <c r="BH1155" s="342"/>
      <c r="BI1155" s="49"/>
      <c r="BJ1155" s="49"/>
      <c r="BK1155" s="49"/>
      <c r="BL1155" s="49"/>
      <c r="BM1155" s="49"/>
      <c r="BN1155" s="47"/>
      <c r="BO1155" s="49"/>
      <c r="BP1155" s="49"/>
      <c r="BQ1155" s="49"/>
      <c r="BR1155" s="323"/>
      <c r="BS1155" s="323"/>
      <c r="BT1155" s="323"/>
      <c r="BU1155" s="49"/>
      <c r="BV1155" s="49"/>
      <c r="BW1155" s="97"/>
      <c r="BX1155" s="97"/>
      <c r="BY1155" s="97"/>
      <c r="BZ1155" s="97"/>
      <c r="CA1155" s="49"/>
      <c r="CB1155" s="49"/>
      <c r="CC1155" s="49"/>
      <c r="CD1155" s="49"/>
      <c r="CE1155" s="49"/>
      <c r="CF1155" s="49"/>
      <c r="CG1155" s="49"/>
      <c r="CH1155" s="49"/>
      <c r="CI1155" s="97"/>
      <c r="CJ1155" s="97"/>
      <c r="CK1155" s="97"/>
      <c r="CL1155" s="97"/>
      <c r="CM1155" s="335"/>
      <c r="CN1155" s="337"/>
      <c r="CO1155" s="315" t="str">
        <f>IF(Формулы!R1155&gt;V1155,"22-?,Дата 14 - Прибыл из УФСИН; ","")&amp;IF(Формулы!Q1155&gt;Y1155,"25-?,Дата 13 - Выбыл в УФСИН;","")&amp;IF(YEAR(ДАННЫЕ!$F$1)=YEAR(ДАННЫЕ!B1155),IF(AT1155&gt;0,"","40-?, вявлен в текущем году! "),"")&amp;IF(YEAR($F$1)=YEAR(W1155),IF(X1155+Y1155&gt;0,"","23-стоит, 24,25 - куда выбыл? "),"")&amp;IF(X1155+Y1155&gt;0,IF(YEAR($F$1)=YEAR(W1155),"","24+25&gt;0? 23 - когда выбыл? "),"")&amp;IF(BA1155&lt;BB1155,"47&gt;=48; ","")&amp;IF(BA1155&lt;BC1155,"47&gt;=49; ","")&amp;IF(BA1155&lt;BD1155,"47&gt;=50; ","")&amp;IF(BE1155&gt;0,IF(BF1155&gt;0,IF(AU1155&gt;AV1155,"","41 и 42 - ? (51 и 52 &gt; 0);"),"51 &gt; 0 52 - ?;"),"")&amp;IF(AU1155&gt;0,IF(AV1155&gt;AU1155,"41&gt;42;","")&amp;IF(BE1155&gt;0,"","41&gt;0 51-?;"),"")&amp;IF(BF1155&gt;0,IF(BE1155&gt;0,"","52&gt;0 51-?;"),"")&amp;IF(AW1155&gt;=AX1155,"","43&gt;44;")&amp;IF(CA1155&gt;0,IF(AW1155&gt;0,"","71 &gt; 0 43-?;"),"")</f>
        <v/>
      </c>
    </row>
    <row r="1156" spans="1:93" ht="12" x14ac:dyDescent="0.2">
      <c r="A1156" s="45"/>
      <c r="B1156" s="46"/>
      <c r="C1156" s="121"/>
      <c r="D1156" s="121"/>
      <c r="E1156" s="336"/>
      <c r="F1156" s="122"/>
      <c r="G1156" s="46"/>
      <c r="H1156" s="45"/>
      <c r="I1156" s="45"/>
      <c r="J1156" s="45"/>
      <c r="K1156" s="45"/>
      <c r="L1156" s="45"/>
      <c r="M1156" s="46"/>
      <c r="N1156" s="46"/>
      <c r="O1156" s="48"/>
      <c r="P1156" s="48"/>
      <c r="Q1156" s="46"/>
      <c r="R1156" s="48"/>
      <c r="S1156" s="48"/>
      <c r="T1156" s="48"/>
      <c r="U1156" s="48"/>
      <c r="V1156" s="48"/>
      <c r="W1156" s="46"/>
      <c r="X1156" s="48"/>
      <c r="Y1156" s="48"/>
      <c r="Z1156" s="157"/>
      <c r="AA1156" s="47"/>
      <c r="AB1156" s="97"/>
      <c r="AC1156" s="49"/>
      <c r="AD1156" s="49"/>
      <c r="AE1156" s="49"/>
      <c r="AF1156" s="49"/>
      <c r="AG1156" s="49"/>
      <c r="AH1156" s="47"/>
      <c r="AI1156" s="47"/>
      <c r="AJ1156" s="47"/>
      <c r="AK1156" s="190"/>
      <c r="AL1156" s="190"/>
      <c r="AM1156" s="190"/>
      <c r="AN1156" s="190"/>
      <c r="AO1156" s="190"/>
      <c r="AP1156" s="151"/>
      <c r="AQ1156" s="322"/>
      <c r="AR1156" s="322"/>
      <c r="AS1156" s="322"/>
      <c r="AT1156" s="47"/>
      <c r="AU1156" s="47"/>
      <c r="AV1156" s="47"/>
      <c r="AW1156" s="47"/>
      <c r="AX1156" s="322"/>
      <c r="AY1156" s="98"/>
      <c r="AZ1156" s="98"/>
      <c r="BA1156" s="47"/>
      <c r="BB1156" s="47"/>
      <c r="BC1156" s="47"/>
      <c r="BD1156" s="47"/>
      <c r="BE1156" s="97"/>
      <c r="BF1156" s="49"/>
      <c r="BG1156" s="239"/>
      <c r="BH1156" s="342"/>
      <c r="BI1156" s="49"/>
      <c r="BJ1156" s="49"/>
      <c r="BK1156" s="49"/>
      <c r="BL1156" s="49"/>
      <c r="BM1156" s="49"/>
      <c r="BN1156" s="47"/>
      <c r="BO1156" s="49"/>
      <c r="BP1156" s="49"/>
      <c r="BQ1156" s="49"/>
      <c r="BR1156" s="323"/>
      <c r="BS1156" s="323"/>
      <c r="BT1156" s="323"/>
      <c r="BU1156" s="49"/>
      <c r="BV1156" s="49"/>
      <c r="BW1156" s="97"/>
      <c r="BX1156" s="97"/>
      <c r="BY1156" s="97"/>
      <c r="BZ1156" s="97"/>
      <c r="CA1156" s="49"/>
      <c r="CB1156" s="49"/>
      <c r="CC1156" s="49"/>
      <c r="CD1156" s="49"/>
      <c r="CE1156" s="49"/>
      <c r="CF1156" s="49"/>
      <c r="CG1156" s="49"/>
      <c r="CH1156" s="49"/>
      <c r="CI1156" s="97"/>
      <c r="CJ1156" s="97"/>
      <c r="CK1156" s="97"/>
      <c r="CL1156" s="97"/>
      <c r="CM1156" s="335"/>
      <c r="CN1156" s="337"/>
      <c r="CO1156" s="315" t="str">
        <f>IF(Формулы!R1156&gt;V1156,"22-?,Дата 14 - Прибыл из УФСИН; ","")&amp;IF(Формулы!Q1156&gt;Y1156,"25-?,Дата 13 - Выбыл в УФСИН;","")&amp;IF(YEAR(ДАННЫЕ!$F$1)=YEAR(ДАННЫЕ!B1156),IF(AT1156&gt;0,"","40-?, вявлен в текущем году! "),"")&amp;IF(YEAR($F$1)=YEAR(W1156),IF(X1156+Y1156&gt;0,"","23-стоит, 24,25 - куда выбыл? "),"")&amp;IF(X1156+Y1156&gt;0,IF(YEAR($F$1)=YEAR(W1156),"","24+25&gt;0? 23 - когда выбыл? "),"")&amp;IF(BA1156&lt;BB1156,"47&gt;=48; ","")&amp;IF(BA1156&lt;BC1156,"47&gt;=49; ","")&amp;IF(BA1156&lt;BD1156,"47&gt;=50; ","")&amp;IF(BE1156&gt;0,IF(BF1156&gt;0,IF(AU1156&gt;AV1156,"","41 и 42 - ? (51 и 52 &gt; 0);"),"51 &gt; 0 52 - ?;"),"")&amp;IF(AU1156&gt;0,IF(AV1156&gt;AU1156,"41&gt;42;","")&amp;IF(BE1156&gt;0,"","41&gt;0 51-?;"),"")&amp;IF(BF1156&gt;0,IF(BE1156&gt;0,"","52&gt;0 51-?;"),"")&amp;IF(AW1156&gt;=AX1156,"","43&gt;44;")&amp;IF(CA1156&gt;0,IF(AW1156&gt;0,"","71 &gt; 0 43-?;"),"")</f>
        <v/>
      </c>
    </row>
    <row r="1157" spans="1:93" ht="12" x14ac:dyDescent="0.2">
      <c r="A1157" s="45"/>
      <c r="B1157" s="46"/>
      <c r="C1157" s="121"/>
      <c r="D1157" s="121"/>
      <c r="E1157" s="336"/>
      <c r="F1157" s="122"/>
      <c r="G1157" s="46"/>
      <c r="H1157" s="45"/>
      <c r="I1157" s="45"/>
      <c r="J1157" s="45"/>
      <c r="K1157" s="45"/>
      <c r="L1157" s="45"/>
      <c r="M1157" s="46"/>
      <c r="N1157" s="46"/>
      <c r="O1157" s="48"/>
      <c r="P1157" s="48"/>
      <c r="Q1157" s="46"/>
      <c r="R1157" s="48"/>
      <c r="S1157" s="48"/>
      <c r="T1157" s="48"/>
      <c r="U1157" s="48"/>
      <c r="V1157" s="48"/>
      <c r="W1157" s="46"/>
      <c r="X1157" s="48"/>
      <c r="Y1157" s="48"/>
      <c r="Z1157" s="157"/>
      <c r="AA1157" s="47"/>
      <c r="AB1157" s="97"/>
      <c r="AC1157" s="49"/>
      <c r="AD1157" s="49"/>
      <c r="AE1157" s="49"/>
      <c r="AF1157" s="49"/>
      <c r="AG1157" s="49"/>
      <c r="AH1157" s="47"/>
      <c r="AI1157" s="47"/>
      <c r="AJ1157" s="47"/>
      <c r="AK1157" s="190"/>
      <c r="AL1157" s="190"/>
      <c r="AM1157" s="190"/>
      <c r="AN1157" s="190"/>
      <c r="AO1157" s="190"/>
      <c r="AP1157" s="151"/>
      <c r="AQ1157" s="322"/>
      <c r="AR1157" s="322"/>
      <c r="AS1157" s="322"/>
      <c r="AT1157" s="47"/>
      <c r="AU1157" s="47"/>
      <c r="AV1157" s="47"/>
      <c r="AW1157" s="47"/>
      <c r="AX1157" s="322"/>
      <c r="AY1157" s="98"/>
      <c r="AZ1157" s="98"/>
      <c r="BA1157" s="47"/>
      <c r="BB1157" s="47"/>
      <c r="BC1157" s="47"/>
      <c r="BD1157" s="47"/>
      <c r="BE1157" s="97"/>
      <c r="BF1157" s="49"/>
      <c r="BG1157" s="239"/>
      <c r="BH1157" s="342"/>
      <c r="BI1157" s="49"/>
      <c r="BJ1157" s="49"/>
      <c r="BK1157" s="49"/>
      <c r="BL1157" s="49"/>
      <c r="BM1157" s="49"/>
      <c r="BN1157" s="47"/>
      <c r="BO1157" s="49"/>
      <c r="BP1157" s="49"/>
      <c r="BQ1157" s="49"/>
      <c r="BR1157" s="323"/>
      <c r="BS1157" s="323"/>
      <c r="BT1157" s="323"/>
      <c r="BU1157" s="49"/>
      <c r="BV1157" s="49"/>
      <c r="BW1157" s="97"/>
      <c r="BX1157" s="97"/>
      <c r="BY1157" s="97"/>
      <c r="BZ1157" s="97"/>
      <c r="CA1157" s="49"/>
      <c r="CB1157" s="49"/>
      <c r="CC1157" s="49"/>
      <c r="CD1157" s="49"/>
      <c r="CE1157" s="49"/>
      <c r="CF1157" s="49"/>
      <c r="CG1157" s="49"/>
      <c r="CH1157" s="49"/>
      <c r="CI1157" s="97"/>
      <c r="CJ1157" s="97"/>
      <c r="CK1157" s="97"/>
      <c r="CL1157" s="97"/>
      <c r="CM1157" s="335"/>
      <c r="CN1157" s="337"/>
      <c r="CO1157" s="315" t="str">
        <f>IF(Формулы!R1157&gt;V1157,"22-?,Дата 14 - Прибыл из УФСИН; ","")&amp;IF(Формулы!Q1157&gt;Y1157,"25-?,Дата 13 - Выбыл в УФСИН;","")&amp;IF(YEAR(ДАННЫЕ!$F$1)=YEAR(ДАННЫЕ!B1157),IF(AT1157&gt;0,"","40-?, вявлен в текущем году! "),"")&amp;IF(YEAR($F$1)=YEAR(W1157),IF(X1157+Y1157&gt;0,"","23-стоит, 24,25 - куда выбыл? "),"")&amp;IF(X1157+Y1157&gt;0,IF(YEAR($F$1)=YEAR(W1157),"","24+25&gt;0? 23 - когда выбыл? "),"")&amp;IF(BA1157&lt;BB1157,"47&gt;=48; ","")&amp;IF(BA1157&lt;BC1157,"47&gt;=49; ","")&amp;IF(BA1157&lt;BD1157,"47&gt;=50; ","")&amp;IF(BE1157&gt;0,IF(BF1157&gt;0,IF(AU1157&gt;AV1157,"","41 и 42 - ? (51 и 52 &gt; 0);"),"51 &gt; 0 52 - ?;"),"")&amp;IF(AU1157&gt;0,IF(AV1157&gt;AU1157,"41&gt;42;","")&amp;IF(BE1157&gt;0,"","41&gt;0 51-?;"),"")&amp;IF(BF1157&gt;0,IF(BE1157&gt;0,"","52&gt;0 51-?;"),"")&amp;IF(AW1157&gt;=AX1157,"","43&gt;44;")&amp;IF(CA1157&gt;0,IF(AW1157&gt;0,"","71 &gt; 0 43-?;"),"")</f>
        <v/>
      </c>
    </row>
    <row r="1158" spans="1:93" ht="12" x14ac:dyDescent="0.2">
      <c r="A1158" s="45"/>
      <c r="B1158" s="46"/>
      <c r="C1158" s="121"/>
      <c r="D1158" s="121"/>
      <c r="E1158" s="336"/>
      <c r="F1158" s="122"/>
      <c r="G1158" s="46"/>
      <c r="H1158" s="45"/>
      <c r="I1158" s="45"/>
      <c r="J1158" s="45"/>
      <c r="K1158" s="45"/>
      <c r="L1158" s="45"/>
      <c r="M1158" s="46"/>
      <c r="N1158" s="46"/>
      <c r="O1158" s="48"/>
      <c r="P1158" s="48"/>
      <c r="Q1158" s="46"/>
      <c r="R1158" s="48"/>
      <c r="S1158" s="48"/>
      <c r="T1158" s="48"/>
      <c r="U1158" s="48"/>
      <c r="V1158" s="48"/>
      <c r="W1158" s="46"/>
      <c r="X1158" s="48"/>
      <c r="Y1158" s="48"/>
      <c r="Z1158" s="157"/>
      <c r="AA1158" s="47"/>
      <c r="AB1158" s="97"/>
      <c r="AC1158" s="49"/>
      <c r="AD1158" s="49"/>
      <c r="AE1158" s="49"/>
      <c r="AF1158" s="49"/>
      <c r="AG1158" s="49"/>
      <c r="AH1158" s="47"/>
      <c r="AI1158" s="47"/>
      <c r="AJ1158" s="47"/>
      <c r="AK1158" s="190"/>
      <c r="AL1158" s="190"/>
      <c r="AM1158" s="190"/>
      <c r="AN1158" s="190"/>
      <c r="AO1158" s="190"/>
      <c r="AP1158" s="151"/>
      <c r="AQ1158" s="322"/>
      <c r="AR1158" s="322"/>
      <c r="AS1158" s="322"/>
      <c r="AT1158" s="47"/>
      <c r="AU1158" s="47"/>
      <c r="AV1158" s="47"/>
      <c r="AW1158" s="47"/>
      <c r="AX1158" s="322"/>
      <c r="AY1158" s="98"/>
      <c r="AZ1158" s="98"/>
      <c r="BA1158" s="47"/>
      <c r="BB1158" s="47"/>
      <c r="BC1158" s="47"/>
      <c r="BD1158" s="47"/>
      <c r="BE1158" s="97"/>
      <c r="BF1158" s="49"/>
      <c r="BG1158" s="239"/>
      <c r="BH1158" s="342"/>
      <c r="BI1158" s="49"/>
      <c r="BJ1158" s="49"/>
      <c r="BK1158" s="49"/>
      <c r="BL1158" s="49"/>
      <c r="BM1158" s="49"/>
      <c r="BN1158" s="47"/>
      <c r="BO1158" s="49"/>
      <c r="BP1158" s="49"/>
      <c r="BQ1158" s="49"/>
      <c r="BR1158" s="323"/>
      <c r="BS1158" s="323"/>
      <c r="BT1158" s="323"/>
      <c r="BU1158" s="49"/>
      <c r="BV1158" s="49"/>
      <c r="BW1158" s="97"/>
      <c r="BX1158" s="97"/>
      <c r="BY1158" s="97"/>
      <c r="BZ1158" s="97"/>
      <c r="CA1158" s="49"/>
      <c r="CB1158" s="49"/>
      <c r="CC1158" s="49"/>
      <c r="CD1158" s="49"/>
      <c r="CE1158" s="49"/>
      <c r="CF1158" s="49"/>
      <c r="CG1158" s="49"/>
      <c r="CH1158" s="49"/>
      <c r="CI1158" s="97"/>
      <c r="CJ1158" s="97"/>
      <c r="CK1158" s="97"/>
      <c r="CL1158" s="97"/>
      <c r="CM1158" s="335"/>
      <c r="CN1158" s="337"/>
      <c r="CO1158" s="315" t="str">
        <f>IF(Формулы!R1158&gt;V1158,"22-?,Дата 14 - Прибыл из УФСИН; ","")&amp;IF(Формулы!Q1158&gt;Y1158,"25-?,Дата 13 - Выбыл в УФСИН;","")&amp;IF(YEAR(ДАННЫЕ!$F$1)=YEAR(ДАННЫЕ!B1158),IF(AT1158&gt;0,"","40-?, вявлен в текущем году! "),"")&amp;IF(YEAR($F$1)=YEAR(W1158),IF(X1158+Y1158&gt;0,"","23-стоит, 24,25 - куда выбыл? "),"")&amp;IF(X1158+Y1158&gt;0,IF(YEAR($F$1)=YEAR(W1158),"","24+25&gt;0? 23 - когда выбыл? "),"")&amp;IF(BA1158&lt;BB1158,"47&gt;=48; ","")&amp;IF(BA1158&lt;BC1158,"47&gt;=49; ","")&amp;IF(BA1158&lt;BD1158,"47&gt;=50; ","")&amp;IF(BE1158&gt;0,IF(BF1158&gt;0,IF(AU1158&gt;AV1158,"","41 и 42 - ? (51 и 52 &gt; 0);"),"51 &gt; 0 52 - ?;"),"")&amp;IF(AU1158&gt;0,IF(AV1158&gt;AU1158,"41&gt;42;","")&amp;IF(BE1158&gt;0,"","41&gt;0 51-?;"),"")&amp;IF(BF1158&gt;0,IF(BE1158&gt;0,"","52&gt;0 51-?;"),"")&amp;IF(AW1158&gt;=AX1158,"","43&gt;44;")&amp;IF(CA1158&gt;0,IF(AW1158&gt;0,"","71 &gt; 0 43-?;"),"")</f>
        <v/>
      </c>
    </row>
    <row r="1159" spans="1:93" ht="12" x14ac:dyDescent="0.2">
      <c r="A1159" s="45"/>
      <c r="B1159" s="46"/>
      <c r="C1159" s="121"/>
      <c r="D1159" s="121"/>
      <c r="E1159" s="336"/>
      <c r="F1159" s="122"/>
      <c r="G1159" s="46"/>
      <c r="H1159" s="45"/>
      <c r="I1159" s="45"/>
      <c r="J1159" s="45"/>
      <c r="K1159" s="45"/>
      <c r="L1159" s="45"/>
      <c r="M1159" s="46"/>
      <c r="N1159" s="46"/>
      <c r="O1159" s="48"/>
      <c r="P1159" s="48"/>
      <c r="Q1159" s="46"/>
      <c r="R1159" s="48"/>
      <c r="S1159" s="48"/>
      <c r="T1159" s="48"/>
      <c r="U1159" s="48"/>
      <c r="V1159" s="48"/>
      <c r="W1159" s="46"/>
      <c r="X1159" s="48"/>
      <c r="Y1159" s="48"/>
      <c r="Z1159" s="157"/>
      <c r="AA1159" s="47"/>
      <c r="AB1159" s="97"/>
      <c r="AC1159" s="49"/>
      <c r="AD1159" s="49"/>
      <c r="AE1159" s="49"/>
      <c r="AF1159" s="49"/>
      <c r="AG1159" s="49"/>
      <c r="AH1159" s="47"/>
      <c r="AI1159" s="47"/>
      <c r="AJ1159" s="47"/>
      <c r="AK1159" s="190"/>
      <c r="AL1159" s="190"/>
      <c r="AM1159" s="190"/>
      <c r="AN1159" s="190"/>
      <c r="AO1159" s="190"/>
      <c r="AP1159" s="151"/>
      <c r="AQ1159" s="322"/>
      <c r="AR1159" s="322"/>
      <c r="AS1159" s="322"/>
      <c r="AT1159" s="47"/>
      <c r="AU1159" s="47"/>
      <c r="AV1159" s="47"/>
      <c r="AW1159" s="47"/>
      <c r="AX1159" s="322"/>
      <c r="AY1159" s="98"/>
      <c r="AZ1159" s="98"/>
      <c r="BA1159" s="47"/>
      <c r="BB1159" s="47"/>
      <c r="BC1159" s="47"/>
      <c r="BD1159" s="47"/>
      <c r="BE1159" s="97"/>
      <c r="BF1159" s="49"/>
      <c r="BG1159" s="239"/>
      <c r="BH1159" s="342"/>
      <c r="BI1159" s="49"/>
      <c r="BJ1159" s="49"/>
      <c r="BK1159" s="49"/>
      <c r="BL1159" s="49"/>
      <c r="BM1159" s="49"/>
      <c r="BN1159" s="47"/>
      <c r="BO1159" s="49"/>
      <c r="BP1159" s="49"/>
      <c r="BQ1159" s="49"/>
      <c r="BR1159" s="323"/>
      <c r="BS1159" s="323"/>
      <c r="BT1159" s="323"/>
      <c r="BU1159" s="49"/>
      <c r="BV1159" s="49"/>
      <c r="BW1159" s="97"/>
      <c r="BX1159" s="97"/>
      <c r="BY1159" s="97"/>
      <c r="BZ1159" s="97"/>
      <c r="CA1159" s="49"/>
      <c r="CB1159" s="49"/>
      <c r="CC1159" s="49"/>
      <c r="CD1159" s="49"/>
      <c r="CE1159" s="49"/>
      <c r="CF1159" s="49"/>
      <c r="CG1159" s="49"/>
      <c r="CH1159" s="49"/>
      <c r="CI1159" s="97"/>
      <c r="CJ1159" s="97"/>
      <c r="CK1159" s="97"/>
      <c r="CL1159" s="97"/>
      <c r="CM1159" s="335"/>
      <c r="CN1159" s="337"/>
      <c r="CO1159" s="315" t="str">
        <f>IF(Формулы!R1159&gt;V1159,"22-?,Дата 14 - Прибыл из УФСИН; ","")&amp;IF(Формулы!Q1159&gt;Y1159,"25-?,Дата 13 - Выбыл в УФСИН;","")&amp;IF(YEAR(ДАННЫЕ!$F$1)=YEAR(ДАННЫЕ!B1159),IF(AT1159&gt;0,"","40-?, вявлен в текущем году! "),"")&amp;IF(YEAR($F$1)=YEAR(W1159),IF(X1159+Y1159&gt;0,"","23-стоит, 24,25 - куда выбыл? "),"")&amp;IF(X1159+Y1159&gt;0,IF(YEAR($F$1)=YEAR(W1159),"","24+25&gt;0? 23 - когда выбыл? "),"")&amp;IF(BA1159&lt;BB1159,"47&gt;=48; ","")&amp;IF(BA1159&lt;BC1159,"47&gt;=49; ","")&amp;IF(BA1159&lt;BD1159,"47&gt;=50; ","")&amp;IF(BE1159&gt;0,IF(BF1159&gt;0,IF(AU1159&gt;AV1159,"","41 и 42 - ? (51 и 52 &gt; 0);"),"51 &gt; 0 52 - ?;"),"")&amp;IF(AU1159&gt;0,IF(AV1159&gt;AU1159,"41&gt;42;","")&amp;IF(BE1159&gt;0,"","41&gt;0 51-?;"),"")&amp;IF(BF1159&gt;0,IF(BE1159&gt;0,"","52&gt;0 51-?;"),"")&amp;IF(AW1159&gt;=AX1159,"","43&gt;44;")&amp;IF(CA1159&gt;0,IF(AW1159&gt;0,"","71 &gt; 0 43-?;"),"")</f>
        <v/>
      </c>
    </row>
    <row r="1160" spans="1:93" ht="12" x14ac:dyDescent="0.2">
      <c r="A1160" s="45"/>
      <c r="B1160" s="46"/>
      <c r="C1160" s="121"/>
      <c r="D1160" s="121"/>
      <c r="E1160" s="336"/>
      <c r="F1160" s="122"/>
      <c r="G1160" s="46"/>
      <c r="H1160" s="45"/>
      <c r="I1160" s="45"/>
      <c r="J1160" s="45"/>
      <c r="K1160" s="45"/>
      <c r="L1160" s="45"/>
      <c r="M1160" s="46"/>
      <c r="N1160" s="46"/>
      <c r="O1160" s="48"/>
      <c r="P1160" s="48"/>
      <c r="Q1160" s="46"/>
      <c r="R1160" s="48"/>
      <c r="S1160" s="48"/>
      <c r="T1160" s="48"/>
      <c r="U1160" s="48"/>
      <c r="V1160" s="48"/>
      <c r="W1160" s="46"/>
      <c r="X1160" s="48"/>
      <c r="Y1160" s="48"/>
      <c r="Z1160" s="157"/>
      <c r="AA1160" s="47"/>
      <c r="AB1160" s="97"/>
      <c r="AC1160" s="49"/>
      <c r="AD1160" s="49"/>
      <c r="AE1160" s="49"/>
      <c r="AF1160" s="49"/>
      <c r="AG1160" s="49"/>
      <c r="AH1160" s="47"/>
      <c r="AI1160" s="47"/>
      <c r="AJ1160" s="47"/>
      <c r="AK1160" s="190"/>
      <c r="AL1160" s="190"/>
      <c r="AM1160" s="190"/>
      <c r="AN1160" s="190"/>
      <c r="AO1160" s="190"/>
      <c r="AP1160" s="151"/>
      <c r="AQ1160" s="322"/>
      <c r="AR1160" s="322"/>
      <c r="AS1160" s="322"/>
      <c r="AT1160" s="47"/>
      <c r="AU1160" s="47"/>
      <c r="AV1160" s="47"/>
      <c r="AW1160" s="47"/>
      <c r="AX1160" s="322"/>
      <c r="AY1160" s="98"/>
      <c r="AZ1160" s="98"/>
      <c r="BA1160" s="47"/>
      <c r="BB1160" s="47"/>
      <c r="BC1160" s="47"/>
      <c r="BD1160" s="47"/>
      <c r="BE1160" s="97"/>
      <c r="BF1160" s="49"/>
      <c r="BG1160" s="239"/>
      <c r="BH1160" s="342"/>
      <c r="BI1160" s="49"/>
      <c r="BJ1160" s="49"/>
      <c r="BK1160" s="49"/>
      <c r="BL1160" s="49"/>
      <c r="BM1160" s="49"/>
      <c r="BN1160" s="47"/>
      <c r="BO1160" s="49"/>
      <c r="BP1160" s="49"/>
      <c r="BQ1160" s="49"/>
      <c r="BR1160" s="323"/>
      <c r="BS1160" s="323"/>
      <c r="BT1160" s="323"/>
      <c r="BU1160" s="49"/>
      <c r="BV1160" s="49"/>
      <c r="BW1160" s="97"/>
      <c r="BX1160" s="97"/>
      <c r="BY1160" s="97"/>
      <c r="BZ1160" s="97"/>
      <c r="CA1160" s="49"/>
      <c r="CB1160" s="49"/>
      <c r="CC1160" s="49"/>
      <c r="CD1160" s="49"/>
      <c r="CE1160" s="49"/>
      <c r="CF1160" s="49"/>
      <c r="CG1160" s="49"/>
      <c r="CH1160" s="49"/>
      <c r="CI1160" s="97"/>
      <c r="CJ1160" s="97"/>
      <c r="CK1160" s="97"/>
      <c r="CL1160" s="97"/>
      <c r="CM1160" s="335"/>
      <c r="CN1160" s="337"/>
      <c r="CO1160" s="315" t="str">
        <f>IF(Формулы!R1160&gt;V1160,"22-?,Дата 14 - Прибыл из УФСИН; ","")&amp;IF(Формулы!Q1160&gt;Y1160,"25-?,Дата 13 - Выбыл в УФСИН;","")&amp;IF(YEAR(ДАННЫЕ!$F$1)=YEAR(ДАННЫЕ!B1160),IF(AT1160&gt;0,"","40-?, вявлен в текущем году! "),"")&amp;IF(YEAR($F$1)=YEAR(W1160),IF(X1160+Y1160&gt;0,"","23-стоит, 24,25 - куда выбыл? "),"")&amp;IF(X1160+Y1160&gt;0,IF(YEAR($F$1)=YEAR(W1160),"","24+25&gt;0? 23 - когда выбыл? "),"")&amp;IF(BA1160&lt;BB1160,"47&gt;=48; ","")&amp;IF(BA1160&lt;BC1160,"47&gt;=49; ","")&amp;IF(BA1160&lt;BD1160,"47&gt;=50; ","")&amp;IF(BE1160&gt;0,IF(BF1160&gt;0,IF(AU1160&gt;AV1160,"","41 и 42 - ? (51 и 52 &gt; 0);"),"51 &gt; 0 52 - ?;"),"")&amp;IF(AU1160&gt;0,IF(AV1160&gt;AU1160,"41&gt;42;","")&amp;IF(BE1160&gt;0,"","41&gt;0 51-?;"),"")&amp;IF(BF1160&gt;0,IF(BE1160&gt;0,"","52&gt;0 51-?;"),"")&amp;IF(AW1160&gt;=AX1160,"","43&gt;44;")&amp;IF(CA1160&gt;0,IF(AW1160&gt;0,"","71 &gt; 0 43-?;"),"")</f>
        <v/>
      </c>
    </row>
    <row r="1161" spans="1:93" ht="12" x14ac:dyDescent="0.2">
      <c r="A1161" s="45"/>
      <c r="B1161" s="46"/>
      <c r="C1161" s="121"/>
      <c r="D1161" s="121"/>
      <c r="E1161" s="336"/>
      <c r="F1161" s="122"/>
      <c r="G1161" s="46"/>
      <c r="H1161" s="45"/>
      <c r="I1161" s="45"/>
      <c r="J1161" s="45"/>
      <c r="K1161" s="45"/>
      <c r="L1161" s="45"/>
      <c r="M1161" s="46"/>
      <c r="N1161" s="46"/>
      <c r="O1161" s="48"/>
      <c r="P1161" s="48"/>
      <c r="Q1161" s="46"/>
      <c r="R1161" s="48"/>
      <c r="S1161" s="48"/>
      <c r="T1161" s="48"/>
      <c r="U1161" s="48"/>
      <c r="V1161" s="48"/>
      <c r="W1161" s="46"/>
      <c r="X1161" s="48"/>
      <c r="Y1161" s="48"/>
      <c r="Z1161" s="157"/>
      <c r="AA1161" s="47"/>
      <c r="AB1161" s="97"/>
      <c r="AC1161" s="49"/>
      <c r="AD1161" s="49"/>
      <c r="AE1161" s="49"/>
      <c r="AF1161" s="49"/>
      <c r="AG1161" s="49"/>
      <c r="AH1161" s="47"/>
      <c r="AI1161" s="47"/>
      <c r="AJ1161" s="47"/>
      <c r="AK1161" s="190"/>
      <c r="AL1161" s="190"/>
      <c r="AM1161" s="190"/>
      <c r="AN1161" s="190"/>
      <c r="AO1161" s="190"/>
      <c r="AP1161" s="151"/>
      <c r="AQ1161" s="322"/>
      <c r="AR1161" s="322"/>
      <c r="AS1161" s="322"/>
      <c r="AT1161" s="47"/>
      <c r="AU1161" s="47"/>
      <c r="AV1161" s="47"/>
      <c r="AW1161" s="47"/>
      <c r="AX1161" s="322"/>
      <c r="AY1161" s="98"/>
      <c r="AZ1161" s="98"/>
      <c r="BA1161" s="47"/>
      <c r="BB1161" s="47"/>
      <c r="BC1161" s="47"/>
      <c r="BD1161" s="47"/>
      <c r="BE1161" s="97"/>
      <c r="BF1161" s="49"/>
      <c r="BG1161" s="239"/>
      <c r="BH1161" s="342"/>
      <c r="BI1161" s="49"/>
      <c r="BJ1161" s="49"/>
      <c r="BK1161" s="49"/>
      <c r="BL1161" s="49"/>
      <c r="BM1161" s="49"/>
      <c r="BN1161" s="47"/>
      <c r="BO1161" s="49"/>
      <c r="BP1161" s="49"/>
      <c r="BQ1161" s="49"/>
      <c r="BR1161" s="323"/>
      <c r="BS1161" s="323"/>
      <c r="BT1161" s="323"/>
      <c r="BU1161" s="49"/>
      <c r="BV1161" s="49"/>
      <c r="BW1161" s="97"/>
      <c r="BX1161" s="97"/>
      <c r="BY1161" s="97"/>
      <c r="BZ1161" s="97"/>
      <c r="CA1161" s="49"/>
      <c r="CB1161" s="49"/>
      <c r="CC1161" s="49"/>
      <c r="CD1161" s="49"/>
      <c r="CE1161" s="49"/>
      <c r="CF1161" s="49"/>
      <c r="CG1161" s="49"/>
      <c r="CH1161" s="49"/>
      <c r="CI1161" s="97"/>
      <c r="CJ1161" s="97"/>
      <c r="CK1161" s="97"/>
      <c r="CL1161" s="97"/>
      <c r="CM1161" s="335"/>
      <c r="CN1161" s="337"/>
      <c r="CO1161" s="315" t="str">
        <f>IF(Формулы!R1161&gt;V1161,"22-?,Дата 14 - Прибыл из УФСИН; ","")&amp;IF(Формулы!Q1161&gt;Y1161,"25-?,Дата 13 - Выбыл в УФСИН;","")&amp;IF(YEAR(ДАННЫЕ!$F$1)=YEAR(ДАННЫЕ!B1161),IF(AT1161&gt;0,"","40-?, вявлен в текущем году! "),"")&amp;IF(YEAR($F$1)=YEAR(W1161),IF(X1161+Y1161&gt;0,"","23-стоит, 24,25 - куда выбыл? "),"")&amp;IF(X1161+Y1161&gt;0,IF(YEAR($F$1)=YEAR(W1161),"","24+25&gt;0? 23 - когда выбыл? "),"")&amp;IF(BA1161&lt;BB1161,"47&gt;=48; ","")&amp;IF(BA1161&lt;BC1161,"47&gt;=49; ","")&amp;IF(BA1161&lt;BD1161,"47&gt;=50; ","")&amp;IF(BE1161&gt;0,IF(BF1161&gt;0,IF(AU1161&gt;AV1161,"","41 и 42 - ? (51 и 52 &gt; 0);"),"51 &gt; 0 52 - ?;"),"")&amp;IF(AU1161&gt;0,IF(AV1161&gt;AU1161,"41&gt;42;","")&amp;IF(BE1161&gt;0,"","41&gt;0 51-?;"),"")&amp;IF(BF1161&gt;0,IF(BE1161&gt;0,"","52&gt;0 51-?;"),"")&amp;IF(AW1161&gt;=AX1161,"","43&gt;44;")&amp;IF(CA1161&gt;0,IF(AW1161&gt;0,"","71 &gt; 0 43-?;"),"")</f>
        <v/>
      </c>
    </row>
    <row r="1162" spans="1:93" ht="12" x14ac:dyDescent="0.2">
      <c r="A1162" s="45"/>
      <c r="B1162" s="46"/>
      <c r="C1162" s="121"/>
      <c r="D1162" s="121"/>
      <c r="E1162" s="336"/>
      <c r="F1162" s="122"/>
      <c r="G1162" s="46"/>
      <c r="H1162" s="45"/>
      <c r="I1162" s="45"/>
      <c r="J1162" s="45"/>
      <c r="K1162" s="45"/>
      <c r="L1162" s="45"/>
      <c r="M1162" s="46"/>
      <c r="N1162" s="46"/>
      <c r="O1162" s="48"/>
      <c r="P1162" s="48"/>
      <c r="Q1162" s="46"/>
      <c r="R1162" s="48"/>
      <c r="S1162" s="48"/>
      <c r="T1162" s="48"/>
      <c r="U1162" s="48"/>
      <c r="V1162" s="48"/>
      <c r="W1162" s="46"/>
      <c r="X1162" s="48"/>
      <c r="Y1162" s="48"/>
      <c r="Z1162" s="157"/>
      <c r="AA1162" s="47"/>
      <c r="AB1162" s="97"/>
      <c r="AC1162" s="49"/>
      <c r="AD1162" s="49"/>
      <c r="AE1162" s="49"/>
      <c r="AF1162" s="49"/>
      <c r="AG1162" s="49"/>
      <c r="AH1162" s="47"/>
      <c r="AI1162" s="47"/>
      <c r="AJ1162" s="47"/>
      <c r="AK1162" s="190"/>
      <c r="AL1162" s="190"/>
      <c r="AM1162" s="190"/>
      <c r="AN1162" s="190"/>
      <c r="AO1162" s="190"/>
      <c r="AP1162" s="151"/>
      <c r="AQ1162" s="322"/>
      <c r="AR1162" s="322"/>
      <c r="AS1162" s="322"/>
      <c r="AT1162" s="47"/>
      <c r="AU1162" s="47"/>
      <c r="AV1162" s="47"/>
      <c r="AW1162" s="47"/>
      <c r="AX1162" s="322"/>
      <c r="AY1162" s="98"/>
      <c r="AZ1162" s="98"/>
      <c r="BA1162" s="47"/>
      <c r="BB1162" s="47"/>
      <c r="BC1162" s="47"/>
      <c r="BD1162" s="47"/>
      <c r="BE1162" s="97"/>
      <c r="BF1162" s="49"/>
      <c r="BG1162" s="239"/>
      <c r="BH1162" s="342"/>
      <c r="BI1162" s="49"/>
      <c r="BJ1162" s="49"/>
      <c r="BK1162" s="49"/>
      <c r="BL1162" s="49"/>
      <c r="BM1162" s="49"/>
      <c r="BN1162" s="47"/>
      <c r="BO1162" s="49"/>
      <c r="BP1162" s="49"/>
      <c r="BQ1162" s="49"/>
      <c r="BR1162" s="323"/>
      <c r="BS1162" s="323"/>
      <c r="BT1162" s="323"/>
      <c r="BU1162" s="49"/>
      <c r="BV1162" s="49"/>
      <c r="BW1162" s="97"/>
      <c r="BX1162" s="97"/>
      <c r="BY1162" s="97"/>
      <c r="BZ1162" s="97"/>
      <c r="CA1162" s="49"/>
      <c r="CB1162" s="49"/>
      <c r="CC1162" s="49"/>
      <c r="CD1162" s="49"/>
      <c r="CE1162" s="49"/>
      <c r="CF1162" s="49"/>
      <c r="CG1162" s="49"/>
      <c r="CH1162" s="49"/>
      <c r="CI1162" s="97"/>
      <c r="CJ1162" s="97"/>
      <c r="CK1162" s="97"/>
      <c r="CL1162" s="97"/>
      <c r="CM1162" s="335"/>
      <c r="CN1162" s="337"/>
      <c r="CO1162" s="315" t="str">
        <f>IF(Формулы!R1162&gt;V1162,"22-?,Дата 14 - Прибыл из УФСИН; ","")&amp;IF(Формулы!Q1162&gt;Y1162,"25-?,Дата 13 - Выбыл в УФСИН;","")&amp;IF(YEAR(ДАННЫЕ!$F$1)=YEAR(ДАННЫЕ!B1162),IF(AT1162&gt;0,"","40-?, вявлен в текущем году! "),"")&amp;IF(YEAR($F$1)=YEAR(W1162),IF(X1162+Y1162&gt;0,"","23-стоит, 24,25 - куда выбыл? "),"")&amp;IF(X1162+Y1162&gt;0,IF(YEAR($F$1)=YEAR(W1162),"","24+25&gt;0? 23 - когда выбыл? "),"")&amp;IF(BA1162&lt;BB1162,"47&gt;=48; ","")&amp;IF(BA1162&lt;BC1162,"47&gt;=49; ","")&amp;IF(BA1162&lt;BD1162,"47&gt;=50; ","")&amp;IF(BE1162&gt;0,IF(BF1162&gt;0,IF(AU1162&gt;AV1162,"","41 и 42 - ? (51 и 52 &gt; 0);"),"51 &gt; 0 52 - ?;"),"")&amp;IF(AU1162&gt;0,IF(AV1162&gt;AU1162,"41&gt;42;","")&amp;IF(BE1162&gt;0,"","41&gt;0 51-?;"),"")&amp;IF(BF1162&gt;0,IF(BE1162&gt;0,"","52&gt;0 51-?;"),"")&amp;IF(AW1162&gt;=AX1162,"","43&gt;44;")&amp;IF(CA1162&gt;0,IF(AW1162&gt;0,"","71 &gt; 0 43-?;"),"")</f>
        <v/>
      </c>
    </row>
    <row r="1163" spans="1:93" ht="12" x14ac:dyDescent="0.2">
      <c r="A1163" s="45"/>
      <c r="B1163" s="46"/>
      <c r="C1163" s="121"/>
      <c r="D1163" s="121"/>
      <c r="E1163" s="336"/>
      <c r="F1163" s="122"/>
      <c r="G1163" s="46"/>
      <c r="H1163" s="45"/>
      <c r="I1163" s="45"/>
      <c r="J1163" s="45"/>
      <c r="K1163" s="45"/>
      <c r="L1163" s="45"/>
      <c r="M1163" s="46"/>
      <c r="N1163" s="46"/>
      <c r="O1163" s="48"/>
      <c r="P1163" s="48"/>
      <c r="Q1163" s="46"/>
      <c r="R1163" s="48"/>
      <c r="S1163" s="48"/>
      <c r="T1163" s="48"/>
      <c r="U1163" s="48"/>
      <c r="V1163" s="48"/>
      <c r="W1163" s="46"/>
      <c r="X1163" s="48"/>
      <c r="Y1163" s="48"/>
      <c r="Z1163" s="157"/>
      <c r="AA1163" s="47"/>
      <c r="AB1163" s="97"/>
      <c r="AC1163" s="49"/>
      <c r="AD1163" s="49"/>
      <c r="AE1163" s="49"/>
      <c r="AF1163" s="49"/>
      <c r="AG1163" s="49"/>
      <c r="AH1163" s="47"/>
      <c r="AI1163" s="47"/>
      <c r="AJ1163" s="47"/>
      <c r="AK1163" s="190"/>
      <c r="AL1163" s="190"/>
      <c r="AM1163" s="190"/>
      <c r="AN1163" s="190"/>
      <c r="AO1163" s="190"/>
      <c r="AP1163" s="151"/>
      <c r="AQ1163" s="322"/>
      <c r="AR1163" s="322"/>
      <c r="AS1163" s="322"/>
      <c r="AT1163" s="47"/>
      <c r="AU1163" s="47"/>
      <c r="AV1163" s="47"/>
      <c r="AW1163" s="47"/>
      <c r="AX1163" s="322"/>
      <c r="AY1163" s="98"/>
      <c r="AZ1163" s="98"/>
      <c r="BA1163" s="47"/>
      <c r="BB1163" s="47"/>
      <c r="BC1163" s="47"/>
      <c r="BD1163" s="47"/>
      <c r="BE1163" s="97"/>
      <c r="BF1163" s="49"/>
      <c r="BG1163" s="239"/>
      <c r="BH1163" s="342"/>
      <c r="BI1163" s="49"/>
      <c r="BJ1163" s="49"/>
      <c r="BK1163" s="49"/>
      <c r="BL1163" s="49"/>
      <c r="BM1163" s="49"/>
      <c r="BN1163" s="47"/>
      <c r="BO1163" s="49"/>
      <c r="BP1163" s="49"/>
      <c r="BQ1163" s="49"/>
      <c r="BR1163" s="323"/>
      <c r="BS1163" s="323"/>
      <c r="BT1163" s="323"/>
      <c r="BU1163" s="49"/>
      <c r="BV1163" s="49"/>
      <c r="BW1163" s="97"/>
      <c r="BX1163" s="97"/>
      <c r="BY1163" s="97"/>
      <c r="BZ1163" s="97"/>
      <c r="CA1163" s="49"/>
      <c r="CB1163" s="49"/>
      <c r="CC1163" s="49"/>
      <c r="CD1163" s="49"/>
      <c r="CE1163" s="49"/>
      <c r="CF1163" s="49"/>
      <c r="CG1163" s="49"/>
      <c r="CH1163" s="49"/>
      <c r="CI1163" s="97"/>
      <c r="CJ1163" s="97"/>
      <c r="CK1163" s="97"/>
      <c r="CL1163" s="97"/>
      <c r="CM1163" s="335"/>
      <c r="CN1163" s="337"/>
      <c r="CO1163" s="315" t="str">
        <f>IF(Формулы!R1163&gt;V1163,"22-?,Дата 14 - Прибыл из УФСИН; ","")&amp;IF(Формулы!Q1163&gt;Y1163,"25-?,Дата 13 - Выбыл в УФСИН;","")&amp;IF(YEAR(ДАННЫЕ!$F$1)=YEAR(ДАННЫЕ!B1163),IF(AT1163&gt;0,"","40-?, вявлен в текущем году! "),"")&amp;IF(YEAR($F$1)=YEAR(W1163),IF(X1163+Y1163&gt;0,"","23-стоит, 24,25 - куда выбыл? "),"")&amp;IF(X1163+Y1163&gt;0,IF(YEAR($F$1)=YEAR(W1163),"","24+25&gt;0? 23 - когда выбыл? "),"")&amp;IF(BA1163&lt;BB1163,"47&gt;=48; ","")&amp;IF(BA1163&lt;BC1163,"47&gt;=49; ","")&amp;IF(BA1163&lt;BD1163,"47&gt;=50; ","")&amp;IF(BE1163&gt;0,IF(BF1163&gt;0,IF(AU1163&gt;AV1163,"","41 и 42 - ? (51 и 52 &gt; 0);"),"51 &gt; 0 52 - ?;"),"")&amp;IF(AU1163&gt;0,IF(AV1163&gt;AU1163,"41&gt;42;","")&amp;IF(BE1163&gt;0,"","41&gt;0 51-?;"),"")&amp;IF(BF1163&gt;0,IF(BE1163&gt;0,"","52&gt;0 51-?;"),"")&amp;IF(AW1163&gt;=AX1163,"","43&gt;44;")&amp;IF(CA1163&gt;0,IF(AW1163&gt;0,"","71 &gt; 0 43-?;"),"")</f>
        <v/>
      </c>
    </row>
    <row r="1164" spans="1:93" ht="12" x14ac:dyDescent="0.2">
      <c r="A1164" s="45"/>
      <c r="B1164" s="46"/>
      <c r="C1164" s="121"/>
      <c r="D1164" s="121"/>
      <c r="E1164" s="336"/>
      <c r="F1164" s="122"/>
      <c r="G1164" s="46"/>
      <c r="H1164" s="45"/>
      <c r="I1164" s="45"/>
      <c r="J1164" s="45"/>
      <c r="K1164" s="45"/>
      <c r="L1164" s="45"/>
      <c r="M1164" s="46"/>
      <c r="N1164" s="46"/>
      <c r="O1164" s="48"/>
      <c r="P1164" s="48"/>
      <c r="Q1164" s="46"/>
      <c r="R1164" s="48"/>
      <c r="S1164" s="48"/>
      <c r="T1164" s="48"/>
      <c r="U1164" s="48"/>
      <c r="V1164" s="48"/>
      <c r="W1164" s="46"/>
      <c r="X1164" s="48"/>
      <c r="Y1164" s="48"/>
      <c r="Z1164" s="157"/>
      <c r="AA1164" s="47"/>
      <c r="AB1164" s="97"/>
      <c r="AC1164" s="49"/>
      <c r="AD1164" s="49"/>
      <c r="AE1164" s="49"/>
      <c r="AF1164" s="49"/>
      <c r="AG1164" s="49"/>
      <c r="AH1164" s="47"/>
      <c r="AI1164" s="47"/>
      <c r="AJ1164" s="47"/>
      <c r="AK1164" s="190"/>
      <c r="AL1164" s="190"/>
      <c r="AM1164" s="190"/>
      <c r="AN1164" s="190"/>
      <c r="AO1164" s="190"/>
      <c r="AP1164" s="151"/>
      <c r="AQ1164" s="322"/>
      <c r="AR1164" s="322"/>
      <c r="AS1164" s="322"/>
      <c r="AT1164" s="47"/>
      <c r="AU1164" s="47"/>
      <c r="AV1164" s="47"/>
      <c r="AW1164" s="47"/>
      <c r="AX1164" s="322"/>
      <c r="AY1164" s="98"/>
      <c r="AZ1164" s="98"/>
      <c r="BA1164" s="47"/>
      <c r="BB1164" s="47"/>
      <c r="BC1164" s="47"/>
      <c r="BD1164" s="47"/>
      <c r="BE1164" s="97"/>
      <c r="BF1164" s="49"/>
      <c r="BG1164" s="239"/>
      <c r="BH1164" s="342"/>
      <c r="BI1164" s="49"/>
      <c r="BJ1164" s="49"/>
      <c r="BK1164" s="49"/>
      <c r="BL1164" s="49"/>
      <c r="BM1164" s="49"/>
      <c r="BN1164" s="47"/>
      <c r="BO1164" s="49"/>
      <c r="BP1164" s="49"/>
      <c r="BQ1164" s="49"/>
      <c r="BR1164" s="323"/>
      <c r="BS1164" s="323"/>
      <c r="BT1164" s="323"/>
      <c r="BU1164" s="49"/>
      <c r="BV1164" s="49"/>
      <c r="BW1164" s="97"/>
      <c r="BX1164" s="97"/>
      <c r="BY1164" s="97"/>
      <c r="BZ1164" s="97"/>
      <c r="CA1164" s="49"/>
      <c r="CB1164" s="49"/>
      <c r="CC1164" s="49"/>
      <c r="CD1164" s="49"/>
      <c r="CE1164" s="49"/>
      <c r="CF1164" s="49"/>
      <c r="CG1164" s="49"/>
      <c r="CH1164" s="49"/>
      <c r="CI1164" s="97"/>
      <c r="CJ1164" s="97"/>
      <c r="CK1164" s="97"/>
      <c r="CL1164" s="97"/>
      <c r="CM1164" s="335"/>
      <c r="CN1164" s="337"/>
      <c r="CO1164" s="315" t="str">
        <f>IF(Формулы!R1164&gt;V1164,"22-?,Дата 14 - Прибыл из УФСИН; ","")&amp;IF(Формулы!Q1164&gt;Y1164,"25-?,Дата 13 - Выбыл в УФСИН;","")&amp;IF(YEAR(ДАННЫЕ!$F$1)=YEAR(ДАННЫЕ!B1164),IF(AT1164&gt;0,"","40-?, вявлен в текущем году! "),"")&amp;IF(YEAR($F$1)=YEAR(W1164),IF(X1164+Y1164&gt;0,"","23-стоит, 24,25 - куда выбыл? "),"")&amp;IF(X1164+Y1164&gt;0,IF(YEAR($F$1)=YEAR(W1164),"","24+25&gt;0? 23 - когда выбыл? "),"")&amp;IF(BA1164&lt;BB1164,"47&gt;=48; ","")&amp;IF(BA1164&lt;BC1164,"47&gt;=49; ","")&amp;IF(BA1164&lt;BD1164,"47&gt;=50; ","")&amp;IF(BE1164&gt;0,IF(BF1164&gt;0,IF(AU1164&gt;AV1164,"","41 и 42 - ? (51 и 52 &gt; 0);"),"51 &gt; 0 52 - ?;"),"")&amp;IF(AU1164&gt;0,IF(AV1164&gt;AU1164,"41&gt;42;","")&amp;IF(BE1164&gt;0,"","41&gt;0 51-?;"),"")&amp;IF(BF1164&gt;0,IF(BE1164&gt;0,"","52&gt;0 51-?;"),"")&amp;IF(AW1164&gt;=AX1164,"","43&gt;44;")&amp;IF(CA1164&gt;0,IF(AW1164&gt;0,"","71 &gt; 0 43-?;"),"")</f>
        <v/>
      </c>
    </row>
    <row r="1165" spans="1:93" ht="12" x14ac:dyDescent="0.2">
      <c r="A1165" s="45"/>
      <c r="B1165" s="46"/>
      <c r="C1165" s="121"/>
      <c r="D1165" s="121"/>
      <c r="E1165" s="336"/>
      <c r="F1165" s="122"/>
      <c r="G1165" s="46"/>
      <c r="H1165" s="45"/>
      <c r="I1165" s="45"/>
      <c r="J1165" s="45"/>
      <c r="K1165" s="45"/>
      <c r="L1165" s="45"/>
      <c r="M1165" s="46"/>
      <c r="N1165" s="46"/>
      <c r="O1165" s="48"/>
      <c r="P1165" s="48"/>
      <c r="Q1165" s="46"/>
      <c r="R1165" s="48"/>
      <c r="S1165" s="48"/>
      <c r="T1165" s="48"/>
      <c r="U1165" s="48"/>
      <c r="V1165" s="48"/>
      <c r="W1165" s="46"/>
      <c r="X1165" s="48"/>
      <c r="Y1165" s="48"/>
      <c r="Z1165" s="157"/>
      <c r="AA1165" s="47"/>
      <c r="AB1165" s="97"/>
      <c r="AC1165" s="49"/>
      <c r="AD1165" s="49"/>
      <c r="AE1165" s="49"/>
      <c r="AF1165" s="49"/>
      <c r="AG1165" s="49"/>
      <c r="AH1165" s="47"/>
      <c r="AI1165" s="47"/>
      <c r="AJ1165" s="47"/>
      <c r="AK1165" s="190"/>
      <c r="AL1165" s="190"/>
      <c r="AM1165" s="190"/>
      <c r="AN1165" s="190"/>
      <c r="AO1165" s="190"/>
      <c r="AP1165" s="151"/>
      <c r="AQ1165" s="322"/>
      <c r="AR1165" s="322"/>
      <c r="AS1165" s="322"/>
      <c r="AT1165" s="47"/>
      <c r="AU1165" s="47"/>
      <c r="AV1165" s="47"/>
      <c r="AW1165" s="47"/>
      <c r="AX1165" s="322"/>
      <c r="AY1165" s="98"/>
      <c r="AZ1165" s="98"/>
      <c r="BA1165" s="47"/>
      <c r="BB1165" s="47"/>
      <c r="BC1165" s="47"/>
      <c r="BD1165" s="47"/>
      <c r="BE1165" s="97"/>
      <c r="BF1165" s="49"/>
      <c r="BG1165" s="239"/>
      <c r="BH1165" s="342"/>
      <c r="BI1165" s="49"/>
      <c r="BJ1165" s="49"/>
      <c r="BK1165" s="49"/>
      <c r="BL1165" s="49"/>
      <c r="BM1165" s="49"/>
      <c r="BN1165" s="47"/>
      <c r="BO1165" s="49"/>
      <c r="BP1165" s="49"/>
      <c r="BQ1165" s="49"/>
      <c r="BR1165" s="323"/>
      <c r="BS1165" s="323"/>
      <c r="BT1165" s="323"/>
      <c r="BU1165" s="49"/>
      <c r="BV1165" s="49"/>
      <c r="BW1165" s="97"/>
      <c r="BX1165" s="97"/>
      <c r="BY1165" s="97"/>
      <c r="BZ1165" s="97"/>
      <c r="CA1165" s="49"/>
      <c r="CB1165" s="49"/>
      <c r="CC1165" s="49"/>
      <c r="CD1165" s="49"/>
      <c r="CE1165" s="49"/>
      <c r="CF1165" s="49"/>
      <c r="CG1165" s="49"/>
      <c r="CH1165" s="49"/>
      <c r="CI1165" s="97"/>
      <c r="CJ1165" s="97"/>
      <c r="CK1165" s="97"/>
      <c r="CL1165" s="97"/>
      <c r="CM1165" s="335"/>
      <c r="CN1165" s="337"/>
      <c r="CO1165" s="315" t="str">
        <f>IF(Формулы!R1165&gt;V1165,"22-?,Дата 14 - Прибыл из УФСИН; ","")&amp;IF(Формулы!Q1165&gt;Y1165,"25-?,Дата 13 - Выбыл в УФСИН;","")&amp;IF(YEAR(ДАННЫЕ!$F$1)=YEAR(ДАННЫЕ!B1165),IF(AT1165&gt;0,"","40-?, вявлен в текущем году! "),"")&amp;IF(YEAR($F$1)=YEAR(W1165),IF(X1165+Y1165&gt;0,"","23-стоит, 24,25 - куда выбыл? "),"")&amp;IF(X1165+Y1165&gt;0,IF(YEAR($F$1)=YEAR(W1165),"","24+25&gt;0? 23 - когда выбыл? "),"")&amp;IF(BA1165&lt;BB1165,"47&gt;=48; ","")&amp;IF(BA1165&lt;BC1165,"47&gt;=49; ","")&amp;IF(BA1165&lt;BD1165,"47&gt;=50; ","")&amp;IF(BE1165&gt;0,IF(BF1165&gt;0,IF(AU1165&gt;AV1165,"","41 и 42 - ? (51 и 52 &gt; 0);"),"51 &gt; 0 52 - ?;"),"")&amp;IF(AU1165&gt;0,IF(AV1165&gt;AU1165,"41&gt;42;","")&amp;IF(BE1165&gt;0,"","41&gt;0 51-?;"),"")&amp;IF(BF1165&gt;0,IF(BE1165&gt;0,"","52&gt;0 51-?;"),"")&amp;IF(AW1165&gt;=AX1165,"","43&gt;44;")&amp;IF(CA1165&gt;0,IF(AW1165&gt;0,"","71 &gt; 0 43-?;"),"")</f>
        <v/>
      </c>
    </row>
    <row r="1166" spans="1:93" ht="12" x14ac:dyDescent="0.2">
      <c r="A1166" s="45"/>
      <c r="B1166" s="46"/>
      <c r="C1166" s="121"/>
      <c r="D1166" s="121"/>
      <c r="E1166" s="336"/>
      <c r="F1166" s="122"/>
      <c r="G1166" s="46"/>
      <c r="H1166" s="45"/>
      <c r="I1166" s="45"/>
      <c r="J1166" s="45"/>
      <c r="K1166" s="45"/>
      <c r="L1166" s="45"/>
      <c r="M1166" s="46"/>
      <c r="N1166" s="46"/>
      <c r="O1166" s="48"/>
      <c r="P1166" s="48"/>
      <c r="Q1166" s="46"/>
      <c r="R1166" s="48"/>
      <c r="S1166" s="48"/>
      <c r="T1166" s="48"/>
      <c r="U1166" s="48"/>
      <c r="V1166" s="48"/>
      <c r="W1166" s="46"/>
      <c r="X1166" s="48"/>
      <c r="Y1166" s="48"/>
      <c r="Z1166" s="157"/>
      <c r="AA1166" s="47"/>
      <c r="AB1166" s="97"/>
      <c r="AC1166" s="49"/>
      <c r="AD1166" s="49"/>
      <c r="AE1166" s="49"/>
      <c r="AF1166" s="49"/>
      <c r="AG1166" s="49"/>
      <c r="AH1166" s="47"/>
      <c r="AI1166" s="47"/>
      <c r="AJ1166" s="47"/>
      <c r="AK1166" s="190"/>
      <c r="AL1166" s="190"/>
      <c r="AM1166" s="190"/>
      <c r="AN1166" s="190"/>
      <c r="AO1166" s="190"/>
      <c r="AP1166" s="151"/>
      <c r="AQ1166" s="322"/>
      <c r="AR1166" s="322"/>
      <c r="AS1166" s="322"/>
      <c r="AT1166" s="47"/>
      <c r="AU1166" s="47"/>
      <c r="AV1166" s="47"/>
      <c r="AW1166" s="47"/>
      <c r="AX1166" s="322"/>
      <c r="AY1166" s="98"/>
      <c r="AZ1166" s="98"/>
      <c r="BA1166" s="47"/>
      <c r="BB1166" s="47"/>
      <c r="BC1166" s="47"/>
      <c r="BD1166" s="47"/>
      <c r="BE1166" s="97"/>
      <c r="BF1166" s="49"/>
      <c r="BG1166" s="239"/>
      <c r="BH1166" s="342"/>
      <c r="BI1166" s="49"/>
      <c r="BJ1166" s="49"/>
      <c r="BK1166" s="49"/>
      <c r="BL1166" s="49"/>
      <c r="BM1166" s="49"/>
      <c r="BN1166" s="47"/>
      <c r="BO1166" s="49"/>
      <c r="BP1166" s="49"/>
      <c r="BQ1166" s="49"/>
      <c r="BR1166" s="323"/>
      <c r="BS1166" s="323"/>
      <c r="BT1166" s="323"/>
      <c r="BU1166" s="49"/>
      <c r="BV1166" s="49"/>
      <c r="BW1166" s="97"/>
      <c r="BX1166" s="97"/>
      <c r="BY1166" s="97"/>
      <c r="BZ1166" s="97"/>
      <c r="CA1166" s="49"/>
      <c r="CB1166" s="49"/>
      <c r="CC1166" s="49"/>
      <c r="CD1166" s="49"/>
      <c r="CE1166" s="49"/>
      <c r="CF1166" s="49"/>
      <c r="CG1166" s="49"/>
      <c r="CH1166" s="49"/>
      <c r="CI1166" s="97"/>
      <c r="CJ1166" s="97"/>
      <c r="CK1166" s="97"/>
      <c r="CL1166" s="97"/>
      <c r="CM1166" s="335"/>
      <c r="CN1166" s="337"/>
      <c r="CO1166" s="315" t="str">
        <f>IF(Формулы!R1166&gt;V1166,"22-?,Дата 14 - Прибыл из УФСИН; ","")&amp;IF(Формулы!Q1166&gt;Y1166,"25-?,Дата 13 - Выбыл в УФСИН;","")&amp;IF(YEAR(ДАННЫЕ!$F$1)=YEAR(ДАННЫЕ!B1166),IF(AT1166&gt;0,"","40-?, вявлен в текущем году! "),"")&amp;IF(YEAR($F$1)=YEAR(W1166),IF(X1166+Y1166&gt;0,"","23-стоит, 24,25 - куда выбыл? "),"")&amp;IF(X1166+Y1166&gt;0,IF(YEAR($F$1)=YEAR(W1166),"","24+25&gt;0? 23 - когда выбыл? "),"")&amp;IF(BA1166&lt;BB1166,"47&gt;=48; ","")&amp;IF(BA1166&lt;BC1166,"47&gt;=49; ","")&amp;IF(BA1166&lt;BD1166,"47&gt;=50; ","")&amp;IF(BE1166&gt;0,IF(BF1166&gt;0,IF(AU1166&gt;AV1166,"","41 и 42 - ? (51 и 52 &gt; 0);"),"51 &gt; 0 52 - ?;"),"")&amp;IF(AU1166&gt;0,IF(AV1166&gt;AU1166,"41&gt;42;","")&amp;IF(BE1166&gt;0,"","41&gt;0 51-?;"),"")&amp;IF(BF1166&gt;0,IF(BE1166&gt;0,"","52&gt;0 51-?;"),"")&amp;IF(AW1166&gt;=AX1166,"","43&gt;44;")&amp;IF(CA1166&gt;0,IF(AW1166&gt;0,"","71 &gt; 0 43-?;"),"")</f>
        <v/>
      </c>
    </row>
    <row r="1167" spans="1:93" ht="12" x14ac:dyDescent="0.2">
      <c r="A1167" s="45"/>
      <c r="B1167" s="46"/>
      <c r="C1167" s="121"/>
      <c r="D1167" s="121"/>
      <c r="E1167" s="336"/>
      <c r="F1167" s="122"/>
      <c r="G1167" s="46"/>
      <c r="H1167" s="45"/>
      <c r="I1167" s="45"/>
      <c r="J1167" s="45"/>
      <c r="K1167" s="45"/>
      <c r="L1167" s="45"/>
      <c r="M1167" s="46"/>
      <c r="N1167" s="46"/>
      <c r="O1167" s="48"/>
      <c r="P1167" s="48"/>
      <c r="Q1167" s="46"/>
      <c r="R1167" s="48"/>
      <c r="S1167" s="48"/>
      <c r="T1167" s="48"/>
      <c r="U1167" s="48"/>
      <c r="V1167" s="48"/>
      <c r="W1167" s="46"/>
      <c r="X1167" s="48"/>
      <c r="Y1167" s="48"/>
      <c r="Z1167" s="157"/>
      <c r="AA1167" s="47"/>
      <c r="AB1167" s="97"/>
      <c r="AC1167" s="49"/>
      <c r="AD1167" s="49"/>
      <c r="AE1167" s="49"/>
      <c r="AF1167" s="49"/>
      <c r="AG1167" s="49"/>
      <c r="AH1167" s="47"/>
      <c r="AI1167" s="47"/>
      <c r="AJ1167" s="47"/>
      <c r="AK1167" s="190"/>
      <c r="AL1167" s="190"/>
      <c r="AM1167" s="190"/>
      <c r="AN1167" s="190"/>
      <c r="AO1167" s="190"/>
      <c r="AP1167" s="151"/>
      <c r="AQ1167" s="322"/>
      <c r="AR1167" s="322"/>
      <c r="AS1167" s="322"/>
      <c r="AT1167" s="47"/>
      <c r="AU1167" s="47"/>
      <c r="AV1167" s="47"/>
      <c r="AW1167" s="47"/>
      <c r="AX1167" s="322"/>
      <c r="AY1167" s="98"/>
      <c r="AZ1167" s="98"/>
      <c r="BA1167" s="47"/>
      <c r="BB1167" s="47"/>
      <c r="BC1167" s="47"/>
      <c r="BD1167" s="47"/>
      <c r="BE1167" s="97"/>
      <c r="BF1167" s="49"/>
      <c r="BG1167" s="239"/>
      <c r="BH1167" s="342"/>
      <c r="BI1167" s="49"/>
      <c r="BJ1167" s="49"/>
      <c r="BK1167" s="49"/>
      <c r="BL1167" s="49"/>
      <c r="BM1167" s="49"/>
      <c r="BN1167" s="47"/>
      <c r="BO1167" s="49"/>
      <c r="BP1167" s="49"/>
      <c r="BQ1167" s="49"/>
      <c r="BR1167" s="323"/>
      <c r="BS1167" s="323"/>
      <c r="BT1167" s="323"/>
      <c r="BU1167" s="49"/>
      <c r="BV1167" s="49"/>
      <c r="BW1167" s="97"/>
      <c r="BX1167" s="97"/>
      <c r="BY1167" s="97"/>
      <c r="BZ1167" s="97"/>
      <c r="CA1167" s="49"/>
      <c r="CB1167" s="49"/>
      <c r="CC1167" s="49"/>
      <c r="CD1167" s="49"/>
      <c r="CE1167" s="49"/>
      <c r="CF1167" s="49"/>
      <c r="CG1167" s="49"/>
      <c r="CH1167" s="49"/>
      <c r="CI1167" s="97"/>
      <c r="CJ1167" s="97"/>
      <c r="CK1167" s="97"/>
      <c r="CL1167" s="97"/>
      <c r="CM1167" s="335"/>
      <c r="CN1167" s="337"/>
      <c r="CO1167" s="315" t="str">
        <f>IF(Формулы!R1167&gt;V1167,"22-?,Дата 14 - Прибыл из УФСИН; ","")&amp;IF(Формулы!Q1167&gt;Y1167,"25-?,Дата 13 - Выбыл в УФСИН;","")&amp;IF(YEAR(ДАННЫЕ!$F$1)=YEAR(ДАННЫЕ!B1167),IF(AT1167&gt;0,"","40-?, вявлен в текущем году! "),"")&amp;IF(YEAR($F$1)=YEAR(W1167),IF(X1167+Y1167&gt;0,"","23-стоит, 24,25 - куда выбыл? "),"")&amp;IF(X1167+Y1167&gt;0,IF(YEAR($F$1)=YEAR(W1167),"","24+25&gt;0? 23 - когда выбыл? "),"")&amp;IF(BA1167&lt;BB1167,"47&gt;=48; ","")&amp;IF(BA1167&lt;BC1167,"47&gt;=49; ","")&amp;IF(BA1167&lt;BD1167,"47&gt;=50; ","")&amp;IF(BE1167&gt;0,IF(BF1167&gt;0,IF(AU1167&gt;AV1167,"","41 и 42 - ? (51 и 52 &gt; 0);"),"51 &gt; 0 52 - ?;"),"")&amp;IF(AU1167&gt;0,IF(AV1167&gt;AU1167,"41&gt;42;","")&amp;IF(BE1167&gt;0,"","41&gt;0 51-?;"),"")&amp;IF(BF1167&gt;0,IF(BE1167&gt;0,"","52&gt;0 51-?;"),"")&amp;IF(AW1167&gt;=AX1167,"","43&gt;44;")&amp;IF(CA1167&gt;0,IF(AW1167&gt;0,"","71 &gt; 0 43-?;"),"")</f>
        <v/>
      </c>
    </row>
    <row r="1168" spans="1:93" ht="12" x14ac:dyDescent="0.2">
      <c r="A1168" s="45"/>
      <c r="B1168" s="46"/>
      <c r="C1168" s="121"/>
      <c r="D1168" s="121"/>
      <c r="E1168" s="336"/>
      <c r="F1168" s="122"/>
      <c r="G1168" s="46"/>
      <c r="H1168" s="45"/>
      <c r="I1168" s="45"/>
      <c r="J1168" s="45"/>
      <c r="K1168" s="45"/>
      <c r="L1168" s="45"/>
      <c r="M1168" s="46"/>
      <c r="N1168" s="46"/>
      <c r="O1168" s="48"/>
      <c r="P1168" s="48"/>
      <c r="Q1168" s="46"/>
      <c r="R1168" s="48"/>
      <c r="S1168" s="48"/>
      <c r="T1168" s="48"/>
      <c r="U1168" s="48"/>
      <c r="V1168" s="48"/>
      <c r="W1168" s="46"/>
      <c r="X1168" s="48"/>
      <c r="Y1168" s="48"/>
      <c r="Z1168" s="157"/>
      <c r="AA1168" s="47"/>
      <c r="AB1168" s="97"/>
      <c r="AC1168" s="49"/>
      <c r="AD1168" s="49"/>
      <c r="AE1168" s="49"/>
      <c r="AF1168" s="49"/>
      <c r="AG1168" s="49"/>
      <c r="AH1168" s="47"/>
      <c r="AI1168" s="47"/>
      <c r="AJ1168" s="47"/>
      <c r="AK1168" s="190"/>
      <c r="AL1168" s="190"/>
      <c r="AM1168" s="190"/>
      <c r="AN1168" s="190"/>
      <c r="AO1168" s="190"/>
      <c r="AP1168" s="151"/>
      <c r="AQ1168" s="322"/>
      <c r="AR1168" s="322"/>
      <c r="AS1168" s="322"/>
      <c r="AT1168" s="47"/>
      <c r="AU1168" s="47"/>
      <c r="AV1168" s="47"/>
      <c r="AW1168" s="47"/>
      <c r="AX1168" s="322"/>
      <c r="AY1168" s="98"/>
      <c r="AZ1168" s="98"/>
      <c r="BA1168" s="47"/>
      <c r="BB1168" s="47"/>
      <c r="BC1168" s="47"/>
      <c r="BD1168" s="47"/>
      <c r="BE1168" s="97"/>
      <c r="BF1168" s="49"/>
      <c r="BG1168" s="239"/>
      <c r="BH1168" s="342"/>
      <c r="BI1168" s="49"/>
      <c r="BJ1168" s="49"/>
      <c r="BK1168" s="49"/>
      <c r="BL1168" s="49"/>
      <c r="BM1168" s="49"/>
      <c r="BN1168" s="47"/>
      <c r="BO1168" s="49"/>
      <c r="BP1168" s="49"/>
      <c r="BQ1168" s="49"/>
      <c r="BR1168" s="323"/>
      <c r="BS1168" s="323"/>
      <c r="BT1168" s="323"/>
      <c r="BU1168" s="49"/>
      <c r="BV1168" s="49"/>
      <c r="BW1168" s="97"/>
      <c r="BX1168" s="97"/>
      <c r="BY1168" s="97"/>
      <c r="BZ1168" s="97"/>
      <c r="CA1168" s="49"/>
      <c r="CB1168" s="49"/>
      <c r="CC1168" s="49"/>
      <c r="CD1168" s="49"/>
      <c r="CE1168" s="49"/>
      <c r="CF1168" s="49"/>
      <c r="CG1168" s="49"/>
      <c r="CH1168" s="49"/>
      <c r="CI1168" s="97"/>
      <c r="CJ1168" s="97"/>
      <c r="CK1168" s="97"/>
      <c r="CL1168" s="97"/>
      <c r="CM1168" s="335"/>
      <c r="CN1168" s="337"/>
      <c r="CO1168" s="315" t="str">
        <f>IF(Формулы!R1168&gt;V1168,"22-?,Дата 14 - Прибыл из УФСИН; ","")&amp;IF(Формулы!Q1168&gt;Y1168,"25-?,Дата 13 - Выбыл в УФСИН;","")&amp;IF(YEAR(ДАННЫЕ!$F$1)=YEAR(ДАННЫЕ!B1168),IF(AT1168&gt;0,"","40-?, вявлен в текущем году! "),"")&amp;IF(YEAR($F$1)=YEAR(W1168),IF(X1168+Y1168&gt;0,"","23-стоит, 24,25 - куда выбыл? "),"")&amp;IF(X1168+Y1168&gt;0,IF(YEAR($F$1)=YEAR(W1168),"","24+25&gt;0? 23 - когда выбыл? "),"")&amp;IF(BA1168&lt;BB1168,"47&gt;=48; ","")&amp;IF(BA1168&lt;BC1168,"47&gt;=49; ","")&amp;IF(BA1168&lt;BD1168,"47&gt;=50; ","")&amp;IF(BE1168&gt;0,IF(BF1168&gt;0,IF(AU1168&gt;AV1168,"","41 и 42 - ? (51 и 52 &gt; 0);"),"51 &gt; 0 52 - ?;"),"")&amp;IF(AU1168&gt;0,IF(AV1168&gt;AU1168,"41&gt;42;","")&amp;IF(BE1168&gt;0,"","41&gt;0 51-?;"),"")&amp;IF(BF1168&gt;0,IF(BE1168&gt;0,"","52&gt;0 51-?;"),"")&amp;IF(AW1168&gt;=AX1168,"","43&gt;44;")&amp;IF(CA1168&gt;0,IF(AW1168&gt;0,"","71 &gt; 0 43-?;"),"")</f>
        <v/>
      </c>
    </row>
    <row r="1169" spans="1:93" ht="12" x14ac:dyDescent="0.2">
      <c r="A1169" s="45"/>
      <c r="B1169" s="46"/>
      <c r="C1169" s="121"/>
      <c r="D1169" s="121"/>
      <c r="E1169" s="336"/>
      <c r="F1169" s="122"/>
      <c r="G1169" s="46"/>
      <c r="H1169" s="45"/>
      <c r="I1169" s="45"/>
      <c r="J1169" s="45"/>
      <c r="K1169" s="45"/>
      <c r="L1169" s="45"/>
      <c r="M1169" s="46"/>
      <c r="N1169" s="46"/>
      <c r="O1169" s="48"/>
      <c r="P1169" s="48"/>
      <c r="Q1169" s="46"/>
      <c r="R1169" s="48"/>
      <c r="S1169" s="48"/>
      <c r="T1169" s="48"/>
      <c r="U1169" s="48"/>
      <c r="V1169" s="48"/>
      <c r="W1169" s="46"/>
      <c r="X1169" s="48"/>
      <c r="Y1169" s="48"/>
      <c r="Z1169" s="157"/>
      <c r="AA1169" s="47"/>
      <c r="AB1169" s="97"/>
      <c r="AC1169" s="49"/>
      <c r="AD1169" s="49"/>
      <c r="AE1169" s="49"/>
      <c r="AF1169" s="49"/>
      <c r="AG1169" s="49"/>
      <c r="AH1169" s="47"/>
      <c r="AI1169" s="47"/>
      <c r="AJ1169" s="47"/>
      <c r="AK1169" s="190"/>
      <c r="AL1169" s="190"/>
      <c r="AM1169" s="190"/>
      <c r="AN1169" s="190"/>
      <c r="AO1169" s="190"/>
      <c r="AP1169" s="151"/>
      <c r="AQ1169" s="322"/>
      <c r="AR1169" s="322"/>
      <c r="AS1169" s="322"/>
      <c r="AT1169" s="47"/>
      <c r="AU1169" s="47"/>
      <c r="AV1169" s="47"/>
      <c r="AW1169" s="47"/>
      <c r="AX1169" s="322"/>
      <c r="AY1169" s="98"/>
      <c r="AZ1169" s="98"/>
      <c r="BA1169" s="47"/>
      <c r="BB1169" s="47"/>
      <c r="BC1169" s="47"/>
      <c r="BD1169" s="47"/>
      <c r="BE1169" s="97"/>
      <c r="BF1169" s="49"/>
      <c r="BG1169" s="239"/>
      <c r="BH1169" s="342"/>
      <c r="BI1169" s="49"/>
      <c r="BJ1169" s="49"/>
      <c r="BK1169" s="49"/>
      <c r="BL1169" s="49"/>
      <c r="BM1169" s="49"/>
      <c r="BN1169" s="47"/>
      <c r="BO1169" s="49"/>
      <c r="BP1169" s="49"/>
      <c r="BQ1169" s="49"/>
      <c r="BR1169" s="323"/>
      <c r="BS1169" s="323"/>
      <c r="BT1169" s="323"/>
      <c r="BU1169" s="49"/>
      <c r="BV1169" s="49"/>
      <c r="BW1169" s="97"/>
      <c r="BX1169" s="97"/>
      <c r="BY1169" s="97"/>
      <c r="BZ1169" s="97"/>
      <c r="CA1169" s="49"/>
      <c r="CB1169" s="49"/>
      <c r="CC1169" s="49"/>
      <c r="CD1169" s="49"/>
      <c r="CE1169" s="49"/>
      <c r="CF1169" s="49"/>
      <c r="CG1169" s="49"/>
      <c r="CH1169" s="49"/>
      <c r="CI1169" s="97"/>
      <c r="CJ1169" s="97"/>
      <c r="CK1169" s="97"/>
      <c r="CL1169" s="97"/>
      <c r="CM1169" s="335"/>
      <c r="CN1169" s="337"/>
      <c r="CO1169" s="315" t="str">
        <f>IF(Формулы!R1169&gt;V1169,"22-?,Дата 14 - Прибыл из УФСИН; ","")&amp;IF(Формулы!Q1169&gt;Y1169,"25-?,Дата 13 - Выбыл в УФСИН;","")&amp;IF(YEAR(ДАННЫЕ!$F$1)=YEAR(ДАННЫЕ!B1169),IF(AT1169&gt;0,"","40-?, вявлен в текущем году! "),"")&amp;IF(YEAR($F$1)=YEAR(W1169),IF(X1169+Y1169&gt;0,"","23-стоит, 24,25 - куда выбыл? "),"")&amp;IF(X1169+Y1169&gt;0,IF(YEAR($F$1)=YEAR(W1169),"","24+25&gt;0? 23 - когда выбыл? "),"")&amp;IF(BA1169&lt;BB1169,"47&gt;=48; ","")&amp;IF(BA1169&lt;BC1169,"47&gt;=49; ","")&amp;IF(BA1169&lt;BD1169,"47&gt;=50; ","")&amp;IF(BE1169&gt;0,IF(BF1169&gt;0,IF(AU1169&gt;AV1169,"","41 и 42 - ? (51 и 52 &gt; 0);"),"51 &gt; 0 52 - ?;"),"")&amp;IF(AU1169&gt;0,IF(AV1169&gt;AU1169,"41&gt;42;","")&amp;IF(BE1169&gt;0,"","41&gt;0 51-?;"),"")&amp;IF(BF1169&gt;0,IF(BE1169&gt;0,"","52&gt;0 51-?;"),"")&amp;IF(AW1169&gt;=AX1169,"","43&gt;44;")&amp;IF(CA1169&gt;0,IF(AW1169&gt;0,"","71 &gt; 0 43-?;"),"")</f>
        <v/>
      </c>
    </row>
    <row r="1170" spans="1:93" ht="12" x14ac:dyDescent="0.2">
      <c r="A1170" s="45"/>
      <c r="B1170" s="46"/>
      <c r="C1170" s="121"/>
      <c r="D1170" s="121"/>
      <c r="E1170" s="336"/>
      <c r="F1170" s="122"/>
      <c r="G1170" s="46"/>
      <c r="H1170" s="45"/>
      <c r="I1170" s="45"/>
      <c r="J1170" s="45"/>
      <c r="K1170" s="45"/>
      <c r="L1170" s="45"/>
      <c r="M1170" s="46"/>
      <c r="N1170" s="46"/>
      <c r="O1170" s="48"/>
      <c r="P1170" s="48"/>
      <c r="Q1170" s="46"/>
      <c r="R1170" s="48"/>
      <c r="S1170" s="48"/>
      <c r="T1170" s="48"/>
      <c r="U1170" s="48"/>
      <c r="V1170" s="48"/>
      <c r="W1170" s="46"/>
      <c r="X1170" s="48"/>
      <c r="Y1170" s="48"/>
      <c r="Z1170" s="157"/>
      <c r="AA1170" s="47"/>
      <c r="AB1170" s="97"/>
      <c r="AC1170" s="49"/>
      <c r="AD1170" s="49"/>
      <c r="AE1170" s="49"/>
      <c r="AF1170" s="49"/>
      <c r="AG1170" s="49"/>
      <c r="AH1170" s="47"/>
      <c r="AI1170" s="47"/>
      <c r="AJ1170" s="47"/>
      <c r="AK1170" s="190"/>
      <c r="AL1170" s="190"/>
      <c r="AM1170" s="190"/>
      <c r="AN1170" s="190"/>
      <c r="AO1170" s="190"/>
      <c r="AP1170" s="151"/>
      <c r="AQ1170" s="322"/>
      <c r="AR1170" s="322"/>
      <c r="AS1170" s="322"/>
      <c r="AT1170" s="47"/>
      <c r="AU1170" s="47"/>
      <c r="AV1170" s="47"/>
      <c r="AW1170" s="47"/>
      <c r="AX1170" s="322"/>
      <c r="AY1170" s="98"/>
      <c r="AZ1170" s="98"/>
      <c r="BA1170" s="47"/>
      <c r="BB1170" s="47"/>
      <c r="BC1170" s="47"/>
      <c r="BD1170" s="47"/>
      <c r="BE1170" s="97"/>
      <c r="BF1170" s="49"/>
      <c r="BG1170" s="239"/>
      <c r="BH1170" s="342"/>
      <c r="BI1170" s="49"/>
      <c r="BJ1170" s="49"/>
      <c r="BK1170" s="49"/>
      <c r="BL1170" s="49"/>
      <c r="BM1170" s="49"/>
      <c r="BN1170" s="47"/>
      <c r="BO1170" s="49"/>
      <c r="BP1170" s="49"/>
      <c r="BQ1170" s="49"/>
      <c r="BR1170" s="323"/>
      <c r="BS1170" s="323"/>
      <c r="BT1170" s="323"/>
      <c r="BU1170" s="49"/>
      <c r="BV1170" s="49"/>
      <c r="BW1170" s="97"/>
      <c r="BX1170" s="97"/>
      <c r="BY1170" s="97"/>
      <c r="BZ1170" s="97"/>
      <c r="CA1170" s="49"/>
      <c r="CB1170" s="49"/>
      <c r="CC1170" s="49"/>
      <c r="CD1170" s="49"/>
      <c r="CE1170" s="49"/>
      <c r="CF1170" s="49"/>
      <c r="CG1170" s="49"/>
      <c r="CH1170" s="49"/>
      <c r="CI1170" s="97"/>
      <c r="CJ1170" s="97"/>
      <c r="CK1170" s="97"/>
      <c r="CL1170" s="97"/>
      <c r="CM1170" s="335"/>
      <c r="CN1170" s="337"/>
      <c r="CO1170" s="315" t="str">
        <f>IF(Формулы!R1170&gt;V1170,"22-?,Дата 14 - Прибыл из УФСИН; ","")&amp;IF(Формулы!Q1170&gt;Y1170,"25-?,Дата 13 - Выбыл в УФСИН;","")&amp;IF(YEAR(ДАННЫЕ!$F$1)=YEAR(ДАННЫЕ!B1170),IF(AT1170&gt;0,"","40-?, вявлен в текущем году! "),"")&amp;IF(YEAR($F$1)=YEAR(W1170),IF(X1170+Y1170&gt;0,"","23-стоит, 24,25 - куда выбыл? "),"")&amp;IF(X1170+Y1170&gt;0,IF(YEAR($F$1)=YEAR(W1170),"","24+25&gt;0? 23 - когда выбыл? "),"")&amp;IF(BA1170&lt;BB1170,"47&gt;=48; ","")&amp;IF(BA1170&lt;BC1170,"47&gt;=49; ","")&amp;IF(BA1170&lt;BD1170,"47&gt;=50; ","")&amp;IF(BE1170&gt;0,IF(BF1170&gt;0,IF(AU1170&gt;AV1170,"","41 и 42 - ? (51 и 52 &gt; 0);"),"51 &gt; 0 52 - ?;"),"")&amp;IF(AU1170&gt;0,IF(AV1170&gt;AU1170,"41&gt;42;","")&amp;IF(BE1170&gt;0,"","41&gt;0 51-?;"),"")&amp;IF(BF1170&gt;0,IF(BE1170&gt;0,"","52&gt;0 51-?;"),"")&amp;IF(AW1170&gt;=AX1170,"","43&gt;44;")&amp;IF(CA1170&gt;0,IF(AW1170&gt;0,"","71 &gt; 0 43-?;"),"")</f>
        <v/>
      </c>
    </row>
    <row r="1171" spans="1:93" ht="12" x14ac:dyDescent="0.2">
      <c r="A1171" s="45"/>
      <c r="B1171" s="46"/>
      <c r="C1171" s="121"/>
      <c r="D1171" s="121"/>
      <c r="E1171" s="336"/>
      <c r="F1171" s="122"/>
      <c r="G1171" s="46"/>
      <c r="H1171" s="45"/>
      <c r="I1171" s="45"/>
      <c r="J1171" s="45"/>
      <c r="K1171" s="45"/>
      <c r="L1171" s="45"/>
      <c r="M1171" s="46"/>
      <c r="N1171" s="46"/>
      <c r="O1171" s="48"/>
      <c r="P1171" s="48"/>
      <c r="Q1171" s="46"/>
      <c r="R1171" s="48"/>
      <c r="S1171" s="48"/>
      <c r="T1171" s="48"/>
      <c r="U1171" s="48"/>
      <c r="V1171" s="48"/>
      <c r="W1171" s="46"/>
      <c r="X1171" s="48"/>
      <c r="Y1171" s="48"/>
      <c r="Z1171" s="157"/>
      <c r="AA1171" s="47"/>
      <c r="AB1171" s="97"/>
      <c r="AC1171" s="49"/>
      <c r="AD1171" s="49"/>
      <c r="AE1171" s="49"/>
      <c r="AF1171" s="49"/>
      <c r="AG1171" s="49"/>
      <c r="AH1171" s="47"/>
      <c r="AI1171" s="47"/>
      <c r="AJ1171" s="47"/>
      <c r="AK1171" s="190"/>
      <c r="AL1171" s="190"/>
      <c r="AM1171" s="190"/>
      <c r="AN1171" s="190"/>
      <c r="AO1171" s="190"/>
      <c r="AP1171" s="151"/>
      <c r="AQ1171" s="322"/>
      <c r="AR1171" s="322"/>
      <c r="AS1171" s="322"/>
      <c r="AT1171" s="47"/>
      <c r="AU1171" s="47"/>
      <c r="AV1171" s="47"/>
      <c r="AW1171" s="47"/>
      <c r="AX1171" s="322"/>
      <c r="AY1171" s="98"/>
      <c r="AZ1171" s="98"/>
      <c r="BA1171" s="47"/>
      <c r="BB1171" s="47"/>
      <c r="BC1171" s="47"/>
      <c r="BD1171" s="47"/>
      <c r="BE1171" s="97"/>
      <c r="BF1171" s="49"/>
      <c r="BG1171" s="239"/>
      <c r="BH1171" s="342"/>
      <c r="BI1171" s="49"/>
      <c r="BJ1171" s="49"/>
      <c r="BK1171" s="49"/>
      <c r="BL1171" s="49"/>
      <c r="BM1171" s="49"/>
      <c r="BN1171" s="47"/>
      <c r="BO1171" s="49"/>
      <c r="BP1171" s="49"/>
      <c r="BQ1171" s="49"/>
      <c r="BR1171" s="323"/>
      <c r="BS1171" s="323"/>
      <c r="BT1171" s="323"/>
      <c r="BU1171" s="49"/>
      <c r="BV1171" s="49"/>
      <c r="BW1171" s="97"/>
      <c r="BX1171" s="97"/>
      <c r="BY1171" s="97"/>
      <c r="BZ1171" s="97"/>
      <c r="CA1171" s="49"/>
      <c r="CB1171" s="49"/>
      <c r="CC1171" s="49"/>
      <c r="CD1171" s="49"/>
      <c r="CE1171" s="49"/>
      <c r="CF1171" s="49"/>
      <c r="CG1171" s="49"/>
      <c r="CH1171" s="49"/>
      <c r="CI1171" s="97"/>
      <c r="CJ1171" s="97"/>
      <c r="CK1171" s="97"/>
      <c r="CL1171" s="97"/>
      <c r="CM1171" s="335"/>
      <c r="CN1171" s="337"/>
      <c r="CO1171" s="315" t="str">
        <f>IF(Формулы!R1171&gt;V1171,"22-?,Дата 14 - Прибыл из УФСИН; ","")&amp;IF(Формулы!Q1171&gt;Y1171,"25-?,Дата 13 - Выбыл в УФСИН;","")&amp;IF(YEAR(ДАННЫЕ!$F$1)=YEAR(ДАННЫЕ!B1171),IF(AT1171&gt;0,"","40-?, вявлен в текущем году! "),"")&amp;IF(YEAR($F$1)=YEAR(W1171),IF(X1171+Y1171&gt;0,"","23-стоит, 24,25 - куда выбыл? "),"")&amp;IF(X1171+Y1171&gt;0,IF(YEAR($F$1)=YEAR(W1171),"","24+25&gt;0? 23 - когда выбыл? "),"")&amp;IF(BA1171&lt;BB1171,"47&gt;=48; ","")&amp;IF(BA1171&lt;BC1171,"47&gt;=49; ","")&amp;IF(BA1171&lt;BD1171,"47&gt;=50; ","")&amp;IF(BE1171&gt;0,IF(BF1171&gt;0,IF(AU1171&gt;AV1171,"","41 и 42 - ? (51 и 52 &gt; 0);"),"51 &gt; 0 52 - ?;"),"")&amp;IF(AU1171&gt;0,IF(AV1171&gt;AU1171,"41&gt;42;","")&amp;IF(BE1171&gt;0,"","41&gt;0 51-?;"),"")&amp;IF(BF1171&gt;0,IF(BE1171&gt;0,"","52&gt;0 51-?;"),"")&amp;IF(AW1171&gt;=AX1171,"","43&gt;44;")&amp;IF(CA1171&gt;0,IF(AW1171&gt;0,"","71 &gt; 0 43-?;"),"")</f>
        <v/>
      </c>
    </row>
    <row r="1172" spans="1:93" ht="12" x14ac:dyDescent="0.2">
      <c r="A1172" s="45"/>
      <c r="B1172" s="46"/>
      <c r="C1172" s="121"/>
      <c r="D1172" s="121"/>
      <c r="E1172" s="336"/>
      <c r="F1172" s="122"/>
      <c r="G1172" s="46"/>
      <c r="H1172" s="45"/>
      <c r="I1172" s="45"/>
      <c r="J1172" s="45"/>
      <c r="K1172" s="45"/>
      <c r="L1172" s="45"/>
      <c r="M1172" s="46"/>
      <c r="N1172" s="46"/>
      <c r="O1172" s="48"/>
      <c r="P1172" s="48"/>
      <c r="Q1172" s="46"/>
      <c r="R1172" s="48"/>
      <c r="S1172" s="48"/>
      <c r="T1172" s="48"/>
      <c r="U1172" s="48"/>
      <c r="V1172" s="48"/>
      <c r="W1172" s="46"/>
      <c r="X1172" s="48"/>
      <c r="Y1172" s="48"/>
      <c r="Z1172" s="157"/>
      <c r="AA1172" s="47"/>
      <c r="AB1172" s="97"/>
      <c r="AC1172" s="49"/>
      <c r="AD1172" s="49"/>
      <c r="AE1172" s="49"/>
      <c r="AF1172" s="49"/>
      <c r="AG1172" s="49"/>
      <c r="AH1172" s="47"/>
      <c r="AI1172" s="47"/>
      <c r="AJ1172" s="47"/>
      <c r="AK1172" s="190"/>
      <c r="AL1172" s="190"/>
      <c r="AM1172" s="190"/>
      <c r="AN1172" s="190"/>
      <c r="AO1172" s="190"/>
      <c r="AP1172" s="151"/>
      <c r="AQ1172" s="322"/>
      <c r="AR1172" s="322"/>
      <c r="AS1172" s="322"/>
      <c r="AT1172" s="47"/>
      <c r="AU1172" s="47"/>
      <c r="AV1172" s="47"/>
      <c r="AW1172" s="47"/>
      <c r="AX1172" s="322"/>
      <c r="AY1172" s="98"/>
      <c r="AZ1172" s="98"/>
      <c r="BA1172" s="47"/>
      <c r="BB1172" s="47"/>
      <c r="BC1172" s="47"/>
      <c r="BD1172" s="47"/>
      <c r="BE1172" s="97"/>
      <c r="BF1172" s="49"/>
      <c r="BG1172" s="239"/>
      <c r="BH1172" s="342"/>
      <c r="BI1172" s="49"/>
      <c r="BJ1172" s="49"/>
      <c r="BK1172" s="49"/>
      <c r="BL1172" s="49"/>
      <c r="BM1172" s="49"/>
      <c r="BN1172" s="47"/>
      <c r="BO1172" s="49"/>
      <c r="BP1172" s="49"/>
      <c r="BQ1172" s="49"/>
      <c r="BR1172" s="323"/>
      <c r="BS1172" s="323"/>
      <c r="BT1172" s="323"/>
      <c r="BU1172" s="49"/>
      <c r="BV1172" s="49"/>
      <c r="BW1172" s="97"/>
      <c r="BX1172" s="97"/>
      <c r="BY1172" s="97"/>
      <c r="BZ1172" s="97"/>
      <c r="CA1172" s="49"/>
      <c r="CB1172" s="49"/>
      <c r="CC1172" s="49"/>
      <c r="CD1172" s="49"/>
      <c r="CE1172" s="49"/>
      <c r="CF1172" s="49"/>
      <c r="CG1172" s="49"/>
      <c r="CH1172" s="49"/>
      <c r="CI1172" s="97"/>
      <c r="CJ1172" s="97"/>
      <c r="CK1172" s="97"/>
      <c r="CL1172" s="97"/>
      <c r="CM1172" s="335"/>
      <c r="CN1172" s="337"/>
      <c r="CO1172" s="315" t="str">
        <f>IF(Формулы!R1172&gt;V1172,"22-?,Дата 14 - Прибыл из УФСИН; ","")&amp;IF(Формулы!Q1172&gt;Y1172,"25-?,Дата 13 - Выбыл в УФСИН;","")&amp;IF(YEAR(ДАННЫЕ!$F$1)=YEAR(ДАННЫЕ!B1172),IF(AT1172&gt;0,"","40-?, вявлен в текущем году! "),"")&amp;IF(YEAR($F$1)=YEAR(W1172),IF(X1172+Y1172&gt;0,"","23-стоит, 24,25 - куда выбыл? "),"")&amp;IF(X1172+Y1172&gt;0,IF(YEAR($F$1)=YEAR(W1172),"","24+25&gt;0? 23 - когда выбыл? "),"")&amp;IF(BA1172&lt;BB1172,"47&gt;=48; ","")&amp;IF(BA1172&lt;BC1172,"47&gt;=49; ","")&amp;IF(BA1172&lt;BD1172,"47&gt;=50; ","")&amp;IF(BE1172&gt;0,IF(BF1172&gt;0,IF(AU1172&gt;AV1172,"","41 и 42 - ? (51 и 52 &gt; 0);"),"51 &gt; 0 52 - ?;"),"")&amp;IF(AU1172&gt;0,IF(AV1172&gt;AU1172,"41&gt;42;","")&amp;IF(BE1172&gt;0,"","41&gt;0 51-?;"),"")&amp;IF(BF1172&gt;0,IF(BE1172&gt;0,"","52&gt;0 51-?;"),"")&amp;IF(AW1172&gt;=AX1172,"","43&gt;44;")&amp;IF(CA1172&gt;0,IF(AW1172&gt;0,"","71 &gt; 0 43-?;"),"")</f>
        <v/>
      </c>
    </row>
    <row r="1173" spans="1:93" ht="12" x14ac:dyDescent="0.2">
      <c r="A1173" s="45"/>
      <c r="B1173" s="46"/>
      <c r="C1173" s="121"/>
      <c r="D1173" s="121"/>
      <c r="E1173" s="336"/>
      <c r="F1173" s="122"/>
      <c r="G1173" s="46"/>
      <c r="H1173" s="45"/>
      <c r="I1173" s="45"/>
      <c r="J1173" s="45"/>
      <c r="K1173" s="45"/>
      <c r="L1173" s="45"/>
      <c r="M1173" s="46"/>
      <c r="N1173" s="46"/>
      <c r="O1173" s="48"/>
      <c r="P1173" s="48"/>
      <c r="Q1173" s="46"/>
      <c r="R1173" s="48"/>
      <c r="S1173" s="48"/>
      <c r="T1173" s="48"/>
      <c r="U1173" s="48"/>
      <c r="V1173" s="48"/>
      <c r="W1173" s="46"/>
      <c r="X1173" s="48"/>
      <c r="Y1173" s="48"/>
      <c r="Z1173" s="157"/>
      <c r="AA1173" s="47"/>
      <c r="AB1173" s="97"/>
      <c r="AC1173" s="49"/>
      <c r="AD1173" s="49"/>
      <c r="AE1173" s="49"/>
      <c r="AF1173" s="49"/>
      <c r="AG1173" s="49"/>
      <c r="AH1173" s="47"/>
      <c r="AI1173" s="47"/>
      <c r="AJ1173" s="47"/>
      <c r="AK1173" s="190"/>
      <c r="AL1173" s="190"/>
      <c r="AM1173" s="190"/>
      <c r="AN1173" s="190"/>
      <c r="AO1173" s="190"/>
      <c r="AP1173" s="151"/>
      <c r="AQ1173" s="322"/>
      <c r="AR1173" s="322"/>
      <c r="AS1173" s="322"/>
      <c r="AT1173" s="47"/>
      <c r="AU1173" s="47"/>
      <c r="AV1173" s="47"/>
      <c r="AW1173" s="47"/>
      <c r="AX1173" s="322"/>
      <c r="AY1173" s="98"/>
      <c r="AZ1173" s="98"/>
      <c r="BA1173" s="47"/>
      <c r="BB1173" s="47"/>
      <c r="BC1173" s="47"/>
      <c r="BD1173" s="47"/>
      <c r="BE1173" s="97"/>
      <c r="BF1173" s="49"/>
      <c r="BG1173" s="239"/>
      <c r="BH1173" s="342"/>
      <c r="BI1173" s="49"/>
      <c r="BJ1173" s="49"/>
      <c r="BK1173" s="49"/>
      <c r="BL1173" s="49"/>
      <c r="BM1173" s="49"/>
      <c r="BN1173" s="47"/>
      <c r="BO1173" s="49"/>
      <c r="BP1173" s="49"/>
      <c r="BQ1173" s="49"/>
      <c r="BR1173" s="323"/>
      <c r="BS1173" s="323"/>
      <c r="BT1173" s="323"/>
      <c r="BU1173" s="49"/>
      <c r="BV1173" s="49"/>
      <c r="BW1173" s="97"/>
      <c r="BX1173" s="97"/>
      <c r="BY1173" s="97"/>
      <c r="BZ1173" s="97"/>
      <c r="CA1173" s="49"/>
      <c r="CB1173" s="49"/>
      <c r="CC1173" s="49"/>
      <c r="CD1173" s="49"/>
      <c r="CE1173" s="49"/>
      <c r="CF1173" s="49"/>
      <c r="CG1173" s="49"/>
      <c r="CH1173" s="49"/>
      <c r="CI1173" s="97"/>
      <c r="CJ1173" s="97"/>
      <c r="CK1173" s="97"/>
      <c r="CL1173" s="97"/>
      <c r="CM1173" s="335"/>
      <c r="CN1173" s="337"/>
      <c r="CO1173" s="315" t="str">
        <f>IF(Формулы!R1173&gt;V1173,"22-?,Дата 14 - Прибыл из УФСИН; ","")&amp;IF(Формулы!Q1173&gt;Y1173,"25-?,Дата 13 - Выбыл в УФСИН;","")&amp;IF(YEAR(ДАННЫЕ!$F$1)=YEAR(ДАННЫЕ!B1173),IF(AT1173&gt;0,"","40-?, вявлен в текущем году! "),"")&amp;IF(YEAR($F$1)=YEAR(W1173),IF(X1173+Y1173&gt;0,"","23-стоит, 24,25 - куда выбыл? "),"")&amp;IF(X1173+Y1173&gt;0,IF(YEAR($F$1)=YEAR(W1173),"","24+25&gt;0? 23 - когда выбыл? "),"")&amp;IF(BA1173&lt;BB1173,"47&gt;=48; ","")&amp;IF(BA1173&lt;BC1173,"47&gt;=49; ","")&amp;IF(BA1173&lt;BD1173,"47&gt;=50; ","")&amp;IF(BE1173&gt;0,IF(BF1173&gt;0,IF(AU1173&gt;AV1173,"","41 и 42 - ? (51 и 52 &gt; 0);"),"51 &gt; 0 52 - ?;"),"")&amp;IF(AU1173&gt;0,IF(AV1173&gt;AU1173,"41&gt;42;","")&amp;IF(BE1173&gt;0,"","41&gt;0 51-?;"),"")&amp;IF(BF1173&gt;0,IF(BE1173&gt;0,"","52&gt;0 51-?;"),"")&amp;IF(AW1173&gt;=AX1173,"","43&gt;44;")&amp;IF(CA1173&gt;0,IF(AW1173&gt;0,"","71 &gt; 0 43-?;"),"")</f>
        <v/>
      </c>
    </row>
    <row r="1174" spans="1:93" ht="12" x14ac:dyDescent="0.2">
      <c r="A1174" s="45"/>
      <c r="B1174" s="46"/>
      <c r="C1174" s="121"/>
      <c r="D1174" s="121"/>
      <c r="E1174" s="336"/>
      <c r="F1174" s="122"/>
      <c r="G1174" s="46"/>
      <c r="H1174" s="45"/>
      <c r="I1174" s="45"/>
      <c r="J1174" s="45"/>
      <c r="K1174" s="45"/>
      <c r="L1174" s="45"/>
      <c r="M1174" s="46"/>
      <c r="N1174" s="46"/>
      <c r="O1174" s="48"/>
      <c r="P1174" s="48"/>
      <c r="Q1174" s="46"/>
      <c r="R1174" s="48"/>
      <c r="S1174" s="48"/>
      <c r="T1174" s="48"/>
      <c r="U1174" s="48"/>
      <c r="V1174" s="48"/>
      <c r="W1174" s="46"/>
      <c r="X1174" s="48"/>
      <c r="Y1174" s="48"/>
      <c r="Z1174" s="157"/>
      <c r="AA1174" s="47"/>
      <c r="AB1174" s="97"/>
      <c r="AC1174" s="49"/>
      <c r="AD1174" s="49"/>
      <c r="AE1174" s="49"/>
      <c r="AF1174" s="49"/>
      <c r="AG1174" s="49"/>
      <c r="AH1174" s="47"/>
      <c r="AI1174" s="47"/>
      <c r="AJ1174" s="47"/>
      <c r="AK1174" s="190"/>
      <c r="AL1174" s="190"/>
      <c r="AM1174" s="190"/>
      <c r="AN1174" s="190"/>
      <c r="AO1174" s="190"/>
      <c r="AP1174" s="151"/>
      <c r="AQ1174" s="322"/>
      <c r="AR1174" s="322"/>
      <c r="AS1174" s="322"/>
      <c r="AT1174" s="47"/>
      <c r="AU1174" s="47"/>
      <c r="AV1174" s="47"/>
      <c r="AW1174" s="47"/>
      <c r="AX1174" s="322"/>
      <c r="AY1174" s="98"/>
      <c r="AZ1174" s="98"/>
      <c r="BA1174" s="47"/>
      <c r="BB1174" s="47"/>
      <c r="BC1174" s="47"/>
      <c r="BD1174" s="47"/>
      <c r="BE1174" s="97"/>
      <c r="BF1174" s="49"/>
      <c r="BG1174" s="239"/>
      <c r="BH1174" s="342"/>
      <c r="BI1174" s="49"/>
      <c r="BJ1174" s="49"/>
      <c r="BK1174" s="49"/>
      <c r="BL1174" s="49"/>
      <c r="BM1174" s="49"/>
      <c r="BN1174" s="47"/>
      <c r="BO1174" s="49"/>
      <c r="BP1174" s="49"/>
      <c r="BQ1174" s="49"/>
      <c r="BR1174" s="323"/>
      <c r="BS1174" s="323"/>
      <c r="BT1174" s="323"/>
      <c r="BU1174" s="49"/>
      <c r="BV1174" s="49"/>
      <c r="BW1174" s="97"/>
      <c r="BX1174" s="97"/>
      <c r="BY1174" s="97"/>
      <c r="BZ1174" s="97"/>
      <c r="CA1174" s="49"/>
      <c r="CB1174" s="49"/>
      <c r="CC1174" s="49"/>
      <c r="CD1174" s="49"/>
      <c r="CE1174" s="49"/>
      <c r="CF1174" s="49"/>
      <c r="CG1174" s="49"/>
      <c r="CH1174" s="49"/>
      <c r="CI1174" s="97"/>
      <c r="CJ1174" s="97"/>
      <c r="CK1174" s="97"/>
      <c r="CL1174" s="97"/>
      <c r="CM1174" s="335"/>
      <c r="CN1174" s="337"/>
      <c r="CO1174" s="315" t="str">
        <f>IF(Формулы!R1174&gt;V1174,"22-?,Дата 14 - Прибыл из УФСИН; ","")&amp;IF(Формулы!Q1174&gt;Y1174,"25-?,Дата 13 - Выбыл в УФСИН;","")&amp;IF(YEAR(ДАННЫЕ!$F$1)=YEAR(ДАННЫЕ!B1174),IF(AT1174&gt;0,"","40-?, вявлен в текущем году! "),"")&amp;IF(YEAR($F$1)=YEAR(W1174),IF(X1174+Y1174&gt;0,"","23-стоит, 24,25 - куда выбыл? "),"")&amp;IF(X1174+Y1174&gt;0,IF(YEAR($F$1)=YEAR(W1174),"","24+25&gt;0? 23 - когда выбыл? "),"")&amp;IF(BA1174&lt;BB1174,"47&gt;=48; ","")&amp;IF(BA1174&lt;BC1174,"47&gt;=49; ","")&amp;IF(BA1174&lt;BD1174,"47&gt;=50; ","")&amp;IF(BE1174&gt;0,IF(BF1174&gt;0,IF(AU1174&gt;AV1174,"","41 и 42 - ? (51 и 52 &gt; 0);"),"51 &gt; 0 52 - ?;"),"")&amp;IF(AU1174&gt;0,IF(AV1174&gt;AU1174,"41&gt;42;","")&amp;IF(BE1174&gt;0,"","41&gt;0 51-?;"),"")&amp;IF(BF1174&gt;0,IF(BE1174&gt;0,"","52&gt;0 51-?;"),"")&amp;IF(AW1174&gt;=AX1174,"","43&gt;44;")&amp;IF(CA1174&gt;0,IF(AW1174&gt;0,"","71 &gt; 0 43-?;"),"")</f>
        <v/>
      </c>
    </row>
    <row r="1175" spans="1:93" ht="12" x14ac:dyDescent="0.2">
      <c r="A1175" s="45"/>
      <c r="B1175" s="46"/>
      <c r="C1175" s="121"/>
      <c r="D1175" s="121"/>
      <c r="E1175" s="336"/>
      <c r="F1175" s="122"/>
      <c r="G1175" s="46"/>
      <c r="H1175" s="45"/>
      <c r="I1175" s="45"/>
      <c r="J1175" s="45"/>
      <c r="K1175" s="45"/>
      <c r="L1175" s="45"/>
      <c r="M1175" s="46"/>
      <c r="N1175" s="46"/>
      <c r="O1175" s="48"/>
      <c r="P1175" s="48"/>
      <c r="Q1175" s="46"/>
      <c r="R1175" s="48"/>
      <c r="S1175" s="48"/>
      <c r="T1175" s="48"/>
      <c r="U1175" s="48"/>
      <c r="V1175" s="48"/>
      <c r="W1175" s="46"/>
      <c r="X1175" s="48"/>
      <c r="Y1175" s="48"/>
      <c r="Z1175" s="157"/>
      <c r="AA1175" s="47"/>
      <c r="AB1175" s="97"/>
      <c r="AC1175" s="49"/>
      <c r="AD1175" s="49"/>
      <c r="AE1175" s="49"/>
      <c r="AF1175" s="49"/>
      <c r="AG1175" s="49"/>
      <c r="AH1175" s="47"/>
      <c r="AI1175" s="47"/>
      <c r="AJ1175" s="47"/>
      <c r="AK1175" s="190"/>
      <c r="AL1175" s="190"/>
      <c r="AM1175" s="190"/>
      <c r="AN1175" s="190"/>
      <c r="AO1175" s="190"/>
      <c r="AP1175" s="151"/>
      <c r="AQ1175" s="322"/>
      <c r="AR1175" s="322"/>
      <c r="AS1175" s="322"/>
      <c r="AT1175" s="47"/>
      <c r="AU1175" s="47"/>
      <c r="AV1175" s="47"/>
      <c r="AW1175" s="47"/>
      <c r="AX1175" s="322"/>
      <c r="AY1175" s="98"/>
      <c r="AZ1175" s="98"/>
      <c r="BA1175" s="47"/>
      <c r="BB1175" s="47"/>
      <c r="BC1175" s="47"/>
      <c r="BD1175" s="47"/>
      <c r="BE1175" s="97"/>
      <c r="BF1175" s="49"/>
      <c r="BG1175" s="239"/>
      <c r="BH1175" s="342"/>
      <c r="BI1175" s="49"/>
      <c r="BJ1175" s="49"/>
      <c r="BK1175" s="49"/>
      <c r="BL1175" s="49"/>
      <c r="BM1175" s="49"/>
      <c r="BN1175" s="47"/>
      <c r="BO1175" s="49"/>
      <c r="BP1175" s="49"/>
      <c r="BQ1175" s="49"/>
      <c r="BR1175" s="323"/>
      <c r="BS1175" s="323"/>
      <c r="BT1175" s="323"/>
      <c r="BU1175" s="49"/>
      <c r="BV1175" s="49"/>
      <c r="BW1175" s="97"/>
      <c r="BX1175" s="97"/>
      <c r="BY1175" s="97"/>
      <c r="BZ1175" s="97"/>
      <c r="CA1175" s="49"/>
      <c r="CB1175" s="49"/>
      <c r="CC1175" s="49"/>
      <c r="CD1175" s="49"/>
      <c r="CE1175" s="49"/>
      <c r="CF1175" s="49"/>
      <c r="CG1175" s="49"/>
      <c r="CH1175" s="49"/>
      <c r="CI1175" s="97"/>
      <c r="CJ1175" s="97"/>
      <c r="CK1175" s="97"/>
      <c r="CL1175" s="97"/>
      <c r="CM1175" s="335"/>
      <c r="CN1175" s="337"/>
      <c r="CO1175" s="315" t="str">
        <f>IF(Формулы!R1175&gt;V1175,"22-?,Дата 14 - Прибыл из УФСИН; ","")&amp;IF(Формулы!Q1175&gt;Y1175,"25-?,Дата 13 - Выбыл в УФСИН;","")&amp;IF(YEAR(ДАННЫЕ!$F$1)=YEAR(ДАННЫЕ!B1175),IF(AT1175&gt;0,"","40-?, вявлен в текущем году! "),"")&amp;IF(YEAR($F$1)=YEAR(W1175),IF(X1175+Y1175&gt;0,"","23-стоит, 24,25 - куда выбыл? "),"")&amp;IF(X1175+Y1175&gt;0,IF(YEAR($F$1)=YEAR(W1175),"","24+25&gt;0? 23 - когда выбыл? "),"")&amp;IF(BA1175&lt;BB1175,"47&gt;=48; ","")&amp;IF(BA1175&lt;BC1175,"47&gt;=49; ","")&amp;IF(BA1175&lt;BD1175,"47&gt;=50; ","")&amp;IF(BE1175&gt;0,IF(BF1175&gt;0,IF(AU1175&gt;AV1175,"","41 и 42 - ? (51 и 52 &gt; 0);"),"51 &gt; 0 52 - ?;"),"")&amp;IF(AU1175&gt;0,IF(AV1175&gt;AU1175,"41&gt;42;","")&amp;IF(BE1175&gt;0,"","41&gt;0 51-?;"),"")&amp;IF(BF1175&gt;0,IF(BE1175&gt;0,"","52&gt;0 51-?;"),"")&amp;IF(AW1175&gt;=AX1175,"","43&gt;44;")&amp;IF(CA1175&gt;0,IF(AW1175&gt;0,"","71 &gt; 0 43-?;"),"")</f>
        <v/>
      </c>
    </row>
    <row r="1176" spans="1:93" ht="12" x14ac:dyDescent="0.2">
      <c r="A1176" s="45"/>
      <c r="B1176" s="46"/>
      <c r="C1176" s="121"/>
      <c r="D1176" s="121"/>
      <c r="E1176" s="336"/>
      <c r="F1176" s="122"/>
      <c r="G1176" s="46"/>
      <c r="H1176" s="45"/>
      <c r="I1176" s="45"/>
      <c r="J1176" s="45"/>
      <c r="K1176" s="45"/>
      <c r="L1176" s="45"/>
      <c r="M1176" s="46"/>
      <c r="N1176" s="46"/>
      <c r="O1176" s="48"/>
      <c r="P1176" s="48"/>
      <c r="Q1176" s="46"/>
      <c r="R1176" s="48"/>
      <c r="S1176" s="48"/>
      <c r="T1176" s="48"/>
      <c r="U1176" s="48"/>
      <c r="V1176" s="48"/>
      <c r="W1176" s="46"/>
      <c r="X1176" s="48"/>
      <c r="Y1176" s="48"/>
      <c r="Z1176" s="157"/>
      <c r="AA1176" s="47"/>
      <c r="AB1176" s="97"/>
      <c r="AC1176" s="49"/>
      <c r="AD1176" s="49"/>
      <c r="AE1176" s="49"/>
      <c r="AF1176" s="49"/>
      <c r="AG1176" s="49"/>
      <c r="AH1176" s="47"/>
      <c r="AI1176" s="47"/>
      <c r="AJ1176" s="47"/>
      <c r="AK1176" s="190"/>
      <c r="AL1176" s="190"/>
      <c r="AM1176" s="190"/>
      <c r="AN1176" s="190"/>
      <c r="AO1176" s="190"/>
      <c r="AP1176" s="151"/>
      <c r="AQ1176" s="322"/>
      <c r="AR1176" s="322"/>
      <c r="AS1176" s="322"/>
      <c r="AT1176" s="47"/>
      <c r="AU1176" s="47"/>
      <c r="AV1176" s="47"/>
      <c r="AW1176" s="47"/>
      <c r="AX1176" s="322"/>
      <c r="AY1176" s="98"/>
      <c r="AZ1176" s="98"/>
      <c r="BA1176" s="47"/>
      <c r="BB1176" s="47"/>
      <c r="BC1176" s="47"/>
      <c r="BD1176" s="47"/>
      <c r="BE1176" s="97"/>
      <c r="BF1176" s="49"/>
      <c r="BG1176" s="239"/>
      <c r="BH1176" s="342"/>
      <c r="BI1176" s="49"/>
      <c r="BJ1176" s="49"/>
      <c r="BK1176" s="49"/>
      <c r="BL1176" s="49"/>
      <c r="BM1176" s="49"/>
      <c r="BN1176" s="47"/>
      <c r="BO1176" s="49"/>
      <c r="BP1176" s="49"/>
      <c r="BQ1176" s="49"/>
      <c r="BR1176" s="323"/>
      <c r="BS1176" s="323"/>
      <c r="BT1176" s="323"/>
      <c r="BU1176" s="49"/>
      <c r="BV1176" s="49"/>
      <c r="BW1176" s="97"/>
      <c r="BX1176" s="97"/>
      <c r="BY1176" s="97"/>
      <c r="BZ1176" s="97"/>
      <c r="CA1176" s="49"/>
      <c r="CB1176" s="49"/>
      <c r="CC1176" s="49"/>
      <c r="CD1176" s="49"/>
      <c r="CE1176" s="49"/>
      <c r="CF1176" s="49"/>
      <c r="CG1176" s="49"/>
      <c r="CH1176" s="49"/>
      <c r="CI1176" s="97"/>
      <c r="CJ1176" s="97"/>
      <c r="CK1176" s="97"/>
      <c r="CL1176" s="97"/>
      <c r="CM1176" s="335"/>
      <c r="CN1176" s="337"/>
      <c r="CO1176" s="315" t="str">
        <f>IF(Формулы!R1176&gt;V1176,"22-?,Дата 14 - Прибыл из УФСИН; ","")&amp;IF(Формулы!Q1176&gt;Y1176,"25-?,Дата 13 - Выбыл в УФСИН;","")&amp;IF(YEAR(ДАННЫЕ!$F$1)=YEAR(ДАННЫЕ!B1176),IF(AT1176&gt;0,"","40-?, вявлен в текущем году! "),"")&amp;IF(YEAR($F$1)=YEAR(W1176),IF(X1176+Y1176&gt;0,"","23-стоит, 24,25 - куда выбыл? "),"")&amp;IF(X1176+Y1176&gt;0,IF(YEAR($F$1)=YEAR(W1176),"","24+25&gt;0? 23 - когда выбыл? "),"")&amp;IF(BA1176&lt;BB1176,"47&gt;=48; ","")&amp;IF(BA1176&lt;BC1176,"47&gt;=49; ","")&amp;IF(BA1176&lt;BD1176,"47&gt;=50; ","")&amp;IF(BE1176&gt;0,IF(BF1176&gt;0,IF(AU1176&gt;AV1176,"","41 и 42 - ? (51 и 52 &gt; 0);"),"51 &gt; 0 52 - ?;"),"")&amp;IF(AU1176&gt;0,IF(AV1176&gt;AU1176,"41&gt;42;","")&amp;IF(BE1176&gt;0,"","41&gt;0 51-?;"),"")&amp;IF(BF1176&gt;0,IF(BE1176&gt;0,"","52&gt;0 51-?;"),"")&amp;IF(AW1176&gt;=AX1176,"","43&gt;44;")&amp;IF(CA1176&gt;0,IF(AW1176&gt;0,"","71 &gt; 0 43-?;"),"")</f>
        <v/>
      </c>
    </row>
    <row r="1177" spans="1:93" ht="12" x14ac:dyDescent="0.2">
      <c r="A1177" s="45"/>
      <c r="B1177" s="46"/>
      <c r="C1177" s="121"/>
      <c r="D1177" s="121"/>
      <c r="E1177" s="336"/>
      <c r="F1177" s="122"/>
      <c r="G1177" s="46"/>
      <c r="H1177" s="45"/>
      <c r="I1177" s="45"/>
      <c r="J1177" s="45"/>
      <c r="K1177" s="45"/>
      <c r="L1177" s="45"/>
      <c r="M1177" s="46"/>
      <c r="N1177" s="46"/>
      <c r="O1177" s="48"/>
      <c r="P1177" s="48"/>
      <c r="Q1177" s="46"/>
      <c r="R1177" s="48"/>
      <c r="S1177" s="48"/>
      <c r="T1177" s="48"/>
      <c r="U1177" s="48"/>
      <c r="V1177" s="48"/>
      <c r="W1177" s="46"/>
      <c r="X1177" s="48"/>
      <c r="Y1177" s="48"/>
      <c r="Z1177" s="157"/>
      <c r="AA1177" s="47"/>
      <c r="AB1177" s="97"/>
      <c r="AC1177" s="49"/>
      <c r="AD1177" s="49"/>
      <c r="AE1177" s="49"/>
      <c r="AF1177" s="49"/>
      <c r="AG1177" s="49"/>
      <c r="AH1177" s="47"/>
      <c r="AI1177" s="47"/>
      <c r="AJ1177" s="47"/>
      <c r="AK1177" s="190"/>
      <c r="AL1177" s="190"/>
      <c r="AM1177" s="190"/>
      <c r="AN1177" s="190"/>
      <c r="AO1177" s="190"/>
      <c r="AP1177" s="151"/>
      <c r="AQ1177" s="322"/>
      <c r="AR1177" s="322"/>
      <c r="AS1177" s="322"/>
      <c r="AT1177" s="47"/>
      <c r="AU1177" s="47"/>
      <c r="AV1177" s="47"/>
      <c r="AW1177" s="47"/>
      <c r="AX1177" s="322"/>
      <c r="AY1177" s="98"/>
      <c r="AZ1177" s="98"/>
      <c r="BA1177" s="47"/>
      <c r="BB1177" s="47"/>
      <c r="BC1177" s="47"/>
      <c r="BD1177" s="47"/>
      <c r="BE1177" s="97"/>
      <c r="BF1177" s="49"/>
      <c r="BG1177" s="239"/>
      <c r="BH1177" s="342"/>
      <c r="BI1177" s="49"/>
      <c r="BJ1177" s="49"/>
      <c r="BK1177" s="49"/>
      <c r="BL1177" s="49"/>
      <c r="BM1177" s="49"/>
      <c r="BN1177" s="47"/>
      <c r="BO1177" s="49"/>
      <c r="BP1177" s="49"/>
      <c r="BQ1177" s="49"/>
      <c r="BR1177" s="323"/>
      <c r="BS1177" s="323"/>
      <c r="BT1177" s="323"/>
      <c r="BU1177" s="49"/>
      <c r="BV1177" s="49"/>
      <c r="BW1177" s="97"/>
      <c r="BX1177" s="97"/>
      <c r="BY1177" s="97"/>
      <c r="BZ1177" s="97"/>
      <c r="CA1177" s="49"/>
      <c r="CB1177" s="49"/>
      <c r="CC1177" s="49"/>
      <c r="CD1177" s="49"/>
      <c r="CE1177" s="49"/>
      <c r="CF1177" s="49"/>
      <c r="CG1177" s="49"/>
      <c r="CH1177" s="49"/>
      <c r="CI1177" s="97"/>
      <c r="CJ1177" s="97"/>
      <c r="CK1177" s="97"/>
      <c r="CL1177" s="97"/>
      <c r="CM1177" s="335"/>
      <c r="CN1177" s="337"/>
      <c r="CO1177" s="315" t="str">
        <f>IF(Формулы!R1177&gt;V1177,"22-?,Дата 14 - Прибыл из УФСИН; ","")&amp;IF(Формулы!Q1177&gt;Y1177,"25-?,Дата 13 - Выбыл в УФСИН;","")&amp;IF(YEAR(ДАННЫЕ!$F$1)=YEAR(ДАННЫЕ!B1177),IF(AT1177&gt;0,"","40-?, вявлен в текущем году! "),"")&amp;IF(YEAR($F$1)=YEAR(W1177),IF(X1177+Y1177&gt;0,"","23-стоит, 24,25 - куда выбыл? "),"")&amp;IF(X1177+Y1177&gt;0,IF(YEAR($F$1)=YEAR(W1177),"","24+25&gt;0? 23 - когда выбыл? "),"")&amp;IF(BA1177&lt;BB1177,"47&gt;=48; ","")&amp;IF(BA1177&lt;BC1177,"47&gt;=49; ","")&amp;IF(BA1177&lt;BD1177,"47&gt;=50; ","")&amp;IF(BE1177&gt;0,IF(BF1177&gt;0,IF(AU1177&gt;AV1177,"","41 и 42 - ? (51 и 52 &gt; 0);"),"51 &gt; 0 52 - ?;"),"")&amp;IF(AU1177&gt;0,IF(AV1177&gt;AU1177,"41&gt;42;","")&amp;IF(BE1177&gt;0,"","41&gt;0 51-?;"),"")&amp;IF(BF1177&gt;0,IF(BE1177&gt;0,"","52&gt;0 51-?;"),"")&amp;IF(AW1177&gt;=AX1177,"","43&gt;44;")&amp;IF(CA1177&gt;0,IF(AW1177&gt;0,"","71 &gt; 0 43-?;"),"")</f>
        <v/>
      </c>
    </row>
    <row r="1178" spans="1:93" ht="12" x14ac:dyDescent="0.2">
      <c r="A1178" s="45"/>
      <c r="B1178" s="46"/>
      <c r="C1178" s="121"/>
      <c r="D1178" s="121"/>
      <c r="E1178" s="336"/>
      <c r="F1178" s="122"/>
      <c r="G1178" s="46"/>
      <c r="H1178" s="45"/>
      <c r="I1178" s="45"/>
      <c r="J1178" s="45"/>
      <c r="K1178" s="45"/>
      <c r="L1178" s="45"/>
      <c r="M1178" s="46"/>
      <c r="N1178" s="46"/>
      <c r="O1178" s="48"/>
      <c r="P1178" s="48"/>
      <c r="Q1178" s="46"/>
      <c r="R1178" s="48"/>
      <c r="S1178" s="48"/>
      <c r="T1178" s="48"/>
      <c r="U1178" s="48"/>
      <c r="V1178" s="48"/>
      <c r="W1178" s="46"/>
      <c r="X1178" s="48"/>
      <c r="Y1178" s="48"/>
      <c r="Z1178" s="157"/>
      <c r="AA1178" s="47"/>
      <c r="AB1178" s="97"/>
      <c r="AC1178" s="49"/>
      <c r="AD1178" s="49"/>
      <c r="AE1178" s="49"/>
      <c r="AF1178" s="49"/>
      <c r="AG1178" s="49"/>
      <c r="AH1178" s="47"/>
      <c r="AI1178" s="47"/>
      <c r="AJ1178" s="47"/>
      <c r="AK1178" s="190"/>
      <c r="AL1178" s="190"/>
      <c r="AM1178" s="190"/>
      <c r="AN1178" s="190"/>
      <c r="AO1178" s="190"/>
      <c r="AP1178" s="151"/>
      <c r="AQ1178" s="322"/>
      <c r="AR1178" s="322"/>
      <c r="AS1178" s="322"/>
      <c r="AT1178" s="47"/>
      <c r="AU1178" s="47"/>
      <c r="AV1178" s="47"/>
      <c r="AW1178" s="47"/>
      <c r="AX1178" s="322"/>
      <c r="AY1178" s="98"/>
      <c r="AZ1178" s="98"/>
      <c r="BA1178" s="47"/>
      <c r="BB1178" s="47"/>
      <c r="BC1178" s="47"/>
      <c r="BD1178" s="47"/>
      <c r="BE1178" s="97"/>
      <c r="BF1178" s="49"/>
      <c r="BG1178" s="239"/>
      <c r="BH1178" s="342"/>
      <c r="BI1178" s="49"/>
      <c r="BJ1178" s="49"/>
      <c r="BK1178" s="49"/>
      <c r="BL1178" s="49"/>
      <c r="BM1178" s="49"/>
      <c r="BN1178" s="47"/>
      <c r="BO1178" s="49"/>
      <c r="BP1178" s="49"/>
      <c r="BQ1178" s="49"/>
      <c r="BR1178" s="323"/>
      <c r="BS1178" s="323"/>
      <c r="BT1178" s="323"/>
      <c r="BU1178" s="49"/>
      <c r="BV1178" s="49"/>
      <c r="BW1178" s="97"/>
      <c r="BX1178" s="97"/>
      <c r="BY1178" s="97"/>
      <c r="BZ1178" s="97"/>
      <c r="CA1178" s="49"/>
      <c r="CB1178" s="49"/>
      <c r="CC1178" s="49"/>
      <c r="CD1178" s="49"/>
      <c r="CE1178" s="49"/>
      <c r="CF1178" s="49"/>
      <c r="CG1178" s="49"/>
      <c r="CH1178" s="49"/>
      <c r="CI1178" s="97"/>
      <c r="CJ1178" s="97"/>
      <c r="CK1178" s="97"/>
      <c r="CL1178" s="97"/>
      <c r="CM1178" s="335"/>
      <c r="CN1178" s="337"/>
      <c r="CO1178" s="315" t="str">
        <f>IF(Формулы!R1178&gt;V1178,"22-?,Дата 14 - Прибыл из УФСИН; ","")&amp;IF(Формулы!Q1178&gt;Y1178,"25-?,Дата 13 - Выбыл в УФСИН;","")&amp;IF(YEAR(ДАННЫЕ!$F$1)=YEAR(ДАННЫЕ!B1178),IF(AT1178&gt;0,"","40-?, вявлен в текущем году! "),"")&amp;IF(YEAR($F$1)=YEAR(W1178),IF(X1178+Y1178&gt;0,"","23-стоит, 24,25 - куда выбыл? "),"")&amp;IF(X1178+Y1178&gt;0,IF(YEAR($F$1)=YEAR(W1178),"","24+25&gt;0? 23 - когда выбыл? "),"")&amp;IF(BA1178&lt;BB1178,"47&gt;=48; ","")&amp;IF(BA1178&lt;BC1178,"47&gt;=49; ","")&amp;IF(BA1178&lt;BD1178,"47&gt;=50; ","")&amp;IF(BE1178&gt;0,IF(BF1178&gt;0,IF(AU1178&gt;AV1178,"","41 и 42 - ? (51 и 52 &gt; 0);"),"51 &gt; 0 52 - ?;"),"")&amp;IF(AU1178&gt;0,IF(AV1178&gt;AU1178,"41&gt;42;","")&amp;IF(BE1178&gt;0,"","41&gt;0 51-?;"),"")&amp;IF(BF1178&gt;0,IF(BE1178&gt;0,"","52&gt;0 51-?;"),"")&amp;IF(AW1178&gt;=AX1178,"","43&gt;44;")&amp;IF(CA1178&gt;0,IF(AW1178&gt;0,"","71 &gt; 0 43-?;"),"")</f>
        <v/>
      </c>
    </row>
    <row r="1179" spans="1:93" ht="12" x14ac:dyDescent="0.2">
      <c r="A1179" s="45"/>
      <c r="B1179" s="46"/>
      <c r="C1179" s="121"/>
      <c r="D1179" s="121"/>
      <c r="E1179" s="336"/>
      <c r="F1179" s="122"/>
      <c r="G1179" s="46"/>
      <c r="H1179" s="45"/>
      <c r="I1179" s="45"/>
      <c r="J1179" s="45"/>
      <c r="K1179" s="45"/>
      <c r="L1179" s="45"/>
      <c r="M1179" s="46"/>
      <c r="N1179" s="46"/>
      <c r="O1179" s="48"/>
      <c r="P1179" s="48"/>
      <c r="Q1179" s="46"/>
      <c r="R1179" s="48"/>
      <c r="S1179" s="48"/>
      <c r="T1179" s="48"/>
      <c r="U1179" s="48"/>
      <c r="V1179" s="48"/>
      <c r="W1179" s="46"/>
      <c r="X1179" s="48"/>
      <c r="Y1179" s="48"/>
      <c r="Z1179" s="157"/>
      <c r="AA1179" s="47"/>
      <c r="AB1179" s="97"/>
      <c r="AC1179" s="49"/>
      <c r="AD1179" s="49"/>
      <c r="AE1179" s="49"/>
      <c r="AF1179" s="49"/>
      <c r="AG1179" s="49"/>
      <c r="AH1179" s="47"/>
      <c r="AI1179" s="47"/>
      <c r="AJ1179" s="47"/>
      <c r="AK1179" s="190"/>
      <c r="AL1179" s="190"/>
      <c r="AM1179" s="190"/>
      <c r="AN1179" s="190"/>
      <c r="AO1179" s="190"/>
      <c r="AP1179" s="151"/>
      <c r="AQ1179" s="322"/>
      <c r="AR1179" s="322"/>
      <c r="AS1179" s="322"/>
      <c r="AT1179" s="47"/>
      <c r="AU1179" s="47"/>
      <c r="AV1179" s="47"/>
      <c r="AW1179" s="47"/>
      <c r="AX1179" s="322"/>
      <c r="AY1179" s="98"/>
      <c r="AZ1179" s="98"/>
      <c r="BA1179" s="47"/>
      <c r="BB1179" s="47"/>
      <c r="BC1179" s="47"/>
      <c r="BD1179" s="47"/>
      <c r="BE1179" s="97"/>
      <c r="BF1179" s="49"/>
      <c r="BG1179" s="239"/>
      <c r="BH1179" s="342"/>
      <c r="BI1179" s="49"/>
      <c r="BJ1179" s="49"/>
      <c r="BK1179" s="49"/>
      <c r="BL1179" s="49"/>
      <c r="BM1179" s="49"/>
      <c r="BN1179" s="47"/>
      <c r="BO1179" s="49"/>
      <c r="BP1179" s="49"/>
      <c r="BQ1179" s="49"/>
      <c r="BR1179" s="323"/>
      <c r="BS1179" s="323"/>
      <c r="BT1179" s="323"/>
      <c r="BU1179" s="49"/>
      <c r="BV1179" s="49"/>
      <c r="BW1179" s="97"/>
      <c r="BX1179" s="97"/>
      <c r="BY1179" s="97"/>
      <c r="BZ1179" s="97"/>
      <c r="CA1179" s="49"/>
      <c r="CB1179" s="49"/>
      <c r="CC1179" s="49"/>
      <c r="CD1179" s="49"/>
      <c r="CE1179" s="49"/>
      <c r="CF1179" s="49"/>
      <c r="CG1179" s="49"/>
      <c r="CH1179" s="49"/>
      <c r="CI1179" s="97"/>
      <c r="CJ1179" s="97"/>
      <c r="CK1179" s="97"/>
      <c r="CL1179" s="97"/>
      <c r="CM1179" s="335"/>
      <c r="CN1179" s="337"/>
      <c r="CO1179" s="315" t="str">
        <f>IF(Формулы!R1179&gt;V1179,"22-?,Дата 14 - Прибыл из УФСИН; ","")&amp;IF(Формулы!Q1179&gt;Y1179,"25-?,Дата 13 - Выбыл в УФСИН;","")&amp;IF(YEAR(ДАННЫЕ!$F$1)=YEAR(ДАННЫЕ!B1179),IF(AT1179&gt;0,"","40-?, вявлен в текущем году! "),"")&amp;IF(YEAR($F$1)=YEAR(W1179),IF(X1179+Y1179&gt;0,"","23-стоит, 24,25 - куда выбыл? "),"")&amp;IF(X1179+Y1179&gt;0,IF(YEAR($F$1)=YEAR(W1179),"","24+25&gt;0? 23 - когда выбыл? "),"")&amp;IF(BA1179&lt;BB1179,"47&gt;=48; ","")&amp;IF(BA1179&lt;BC1179,"47&gt;=49; ","")&amp;IF(BA1179&lt;BD1179,"47&gt;=50; ","")&amp;IF(BE1179&gt;0,IF(BF1179&gt;0,IF(AU1179&gt;AV1179,"","41 и 42 - ? (51 и 52 &gt; 0);"),"51 &gt; 0 52 - ?;"),"")&amp;IF(AU1179&gt;0,IF(AV1179&gt;AU1179,"41&gt;42;","")&amp;IF(BE1179&gt;0,"","41&gt;0 51-?;"),"")&amp;IF(BF1179&gt;0,IF(BE1179&gt;0,"","52&gt;0 51-?;"),"")&amp;IF(AW1179&gt;=AX1179,"","43&gt;44;")&amp;IF(CA1179&gt;0,IF(AW1179&gt;0,"","71 &gt; 0 43-?;"),"")</f>
        <v/>
      </c>
    </row>
    <row r="1180" spans="1:93" ht="12" x14ac:dyDescent="0.2">
      <c r="A1180" s="45"/>
      <c r="B1180" s="46"/>
      <c r="C1180" s="121"/>
      <c r="D1180" s="121"/>
      <c r="E1180" s="336"/>
      <c r="F1180" s="122"/>
      <c r="G1180" s="46"/>
      <c r="H1180" s="45"/>
      <c r="I1180" s="45"/>
      <c r="J1180" s="45"/>
      <c r="K1180" s="45"/>
      <c r="L1180" s="45"/>
      <c r="M1180" s="46"/>
      <c r="N1180" s="46"/>
      <c r="O1180" s="48"/>
      <c r="P1180" s="48"/>
      <c r="Q1180" s="46"/>
      <c r="R1180" s="48"/>
      <c r="S1180" s="48"/>
      <c r="T1180" s="48"/>
      <c r="U1180" s="48"/>
      <c r="V1180" s="48"/>
      <c r="W1180" s="46"/>
      <c r="X1180" s="48"/>
      <c r="Y1180" s="48"/>
      <c r="Z1180" s="157"/>
      <c r="AA1180" s="47"/>
      <c r="AB1180" s="97"/>
      <c r="AC1180" s="49"/>
      <c r="AD1180" s="49"/>
      <c r="AE1180" s="49"/>
      <c r="AF1180" s="49"/>
      <c r="AG1180" s="49"/>
      <c r="AH1180" s="47"/>
      <c r="AI1180" s="47"/>
      <c r="AJ1180" s="47"/>
      <c r="AK1180" s="190"/>
      <c r="AL1180" s="190"/>
      <c r="AM1180" s="190"/>
      <c r="AN1180" s="190"/>
      <c r="AO1180" s="190"/>
      <c r="AP1180" s="151"/>
      <c r="AQ1180" s="322"/>
      <c r="AR1180" s="322"/>
      <c r="AS1180" s="322"/>
      <c r="AT1180" s="47"/>
      <c r="AU1180" s="47"/>
      <c r="AV1180" s="47"/>
      <c r="AW1180" s="47"/>
      <c r="AX1180" s="322"/>
      <c r="AY1180" s="98"/>
      <c r="AZ1180" s="98"/>
      <c r="BA1180" s="47"/>
      <c r="BB1180" s="47"/>
      <c r="BC1180" s="47"/>
      <c r="BD1180" s="47"/>
      <c r="BE1180" s="97"/>
      <c r="BF1180" s="49"/>
      <c r="BG1180" s="239"/>
      <c r="BH1180" s="342"/>
      <c r="BI1180" s="49"/>
      <c r="BJ1180" s="49"/>
      <c r="BK1180" s="49"/>
      <c r="BL1180" s="49"/>
      <c r="BM1180" s="49"/>
      <c r="BN1180" s="47"/>
      <c r="BO1180" s="49"/>
      <c r="BP1180" s="49"/>
      <c r="BQ1180" s="49"/>
      <c r="BR1180" s="323"/>
      <c r="BS1180" s="323"/>
      <c r="BT1180" s="323"/>
      <c r="BU1180" s="49"/>
      <c r="BV1180" s="49"/>
      <c r="BW1180" s="97"/>
      <c r="BX1180" s="97"/>
      <c r="BY1180" s="97"/>
      <c r="BZ1180" s="97"/>
      <c r="CA1180" s="49"/>
      <c r="CB1180" s="49"/>
      <c r="CC1180" s="49"/>
      <c r="CD1180" s="49"/>
      <c r="CE1180" s="49"/>
      <c r="CF1180" s="49"/>
      <c r="CG1180" s="49"/>
      <c r="CH1180" s="49"/>
      <c r="CI1180" s="97"/>
      <c r="CJ1180" s="97"/>
      <c r="CK1180" s="97"/>
      <c r="CL1180" s="97"/>
      <c r="CM1180" s="335"/>
      <c r="CN1180" s="337"/>
      <c r="CO1180" s="315" t="str">
        <f>IF(Формулы!R1180&gt;V1180,"22-?,Дата 14 - Прибыл из УФСИН; ","")&amp;IF(Формулы!Q1180&gt;Y1180,"25-?,Дата 13 - Выбыл в УФСИН;","")&amp;IF(YEAR(ДАННЫЕ!$F$1)=YEAR(ДАННЫЕ!B1180),IF(AT1180&gt;0,"","40-?, вявлен в текущем году! "),"")&amp;IF(YEAR($F$1)=YEAR(W1180),IF(X1180+Y1180&gt;0,"","23-стоит, 24,25 - куда выбыл? "),"")&amp;IF(X1180+Y1180&gt;0,IF(YEAR($F$1)=YEAR(W1180),"","24+25&gt;0? 23 - когда выбыл? "),"")&amp;IF(BA1180&lt;BB1180,"47&gt;=48; ","")&amp;IF(BA1180&lt;BC1180,"47&gt;=49; ","")&amp;IF(BA1180&lt;BD1180,"47&gt;=50; ","")&amp;IF(BE1180&gt;0,IF(BF1180&gt;0,IF(AU1180&gt;AV1180,"","41 и 42 - ? (51 и 52 &gt; 0);"),"51 &gt; 0 52 - ?;"),"")&amp;IF(AU1180&gt;0,IF(AV1180&gt;AU1180,"41&gt;42;","")&amp;IF(BE1180&gt;0,"","41&gt;0 51-?;"),"")&amp;IF(BF1180&gt;0,IF(BE1180&gt;0,"","52&gt;0 51-?;"),"")&amp;IF(AW1180&gt;=AX1180,"","43&gt;44;")&amp;IF(CA1180&gt;0,IF(AW1180&gt;0,"","71 &gt; 0 43-?;"),"")</f>
        <v/>
      </c>
    </row>
    <row r="1181" spans="1:93" ht="12" x14ac:dyDescent="0.2">
      <c r="A1181" s="45"/>
      <c r="B1181" s="46"/>
      <c r="C1181" s="121"/>
      <c r="D1181" s="121"/>
      <c r="E1181" s="336"/>
      <c r="F1181" s="122"/>
      <c r="G1181" s="46"/>
      <c r="H1181" s="45"/>
      <c r="I1181" s="45"/>
      <c r="J1181" s="45"/>
      <c r="K1181" s="45"/>
      <c r="L1181" s="45"/>
      <c r="M1181" s="46"/>
      <c r="N1181" s="46"/>
      <c r="O1181" s="48"/>
      <c r="P1181" s="48"/>
      <c r="Q1181" s="46"/>
      <c r="R1181" s="48"/>
      <c r="S1181" s="48"/>
      <c r="T1181" s="48"/>
      <c r="U1181" s="48"/>
      <c r="V1181" s="48"/>
      <c r="W1181" s="46"/>
      <c r="X1181" s="48"/>
      <c r="Y1181" s="48"/>
      <c r="Z1181" s="157"/>
      <c r="AA1181" s="47"/>
      <c r="AB1181" s="97"/>
      <c r="AC1181" s="49"/>
      <c r="AD1181" s="49"/>
      <c r="AE1181" s="49"/>
      <c r="AF1181" s="49"/>
      <c r="AG1181" s="49"/>
      <c r="AH1181" s="47"/>
      <c r="AI1181" s="47"/>
      <c r="AJ1181" s="47"/>
      <c r="AK1181" s="190"/>
      <c r="AL1181" s="190"/>
      <c r="AM1181" s="190"/>
      <c r="AN1181" s="190"/>
      <c r="AO1181" s="190"/>
      <c r="AP1181" s="151"/>
      <c r="AQ1181" s="322"/>
      <c r="AR1181" s="322"/>
      <c r="AS1181" s="322"/>
      <c r="AT1181" s="47"/>
      <c r="AU1181" s="47"/>
      <c r="AV1181" s="47"/>
      <c r="AW1181" s="47"/>
      <c r="AX1181" s="322"/>
      <c r="AY1181" s="98"/>
      <c r="AZ1181" s="98"/>
      <c r="BA1181" s="47"/>
      <c r="BB1181" s="47"/>
      <c r="BC1181" s="47"/>
      <c r="BD1181" s="47"/>
      <c r="BE1181" s="97"/>
      <c r="BF1181" s="49"/>
      <c r="BG1181" s="239"/>
      <c r="BH1181" s="342"/>
      <c r="BI1181" s="49"/>
      <c r="BJ1181" s="49"/>
      <c r="BK1181" s="49"/>
      <c r="BL1181" s="49"/>
      <c r="BM1181" s="49"/>
      <c r="BN1181" s="47"/>
      <c r="BO1181" s="49"/>
      <c r="BP1181" s="49"/>
      <c r="BQ1181" s="49"/>
      <c r="BR1181" s="323"/>
      <c r="BS1181" s="323"/>
      <c r="BT1181" s="323"/>
      <c r="BU1181" s="49"/>
      <c r="BV1181" s="49"/>
      <c r="BW1181" s="97"/>
      <c r="BX1181" s="97"/>
      <c r="BY1181" s="97"/>
      <c r="BZ1181" s="97"/>
      <c r="CA1181" s="49"/>
      <c r="CB1181" s="49"/>
      <c r="CC1181" s="49"/>
      <c r="CD1181" s="49"/>
      <c r="CE1181" s="49"/>
      <c r="CF1181" s="49"/>
      <c r="CG1181" s="49"/>
      <c r="CH1181" s="49"/>
      <c r="CI1181" s="97"/>
      <c r="CJ1181" s="97"/>
      <c r="CK1181" s="97"/>
      <c r="CL1181" s="97"/>
      <c r="CM1181" s="335"/>
      <c r="CN1181" s="337"/>
      <c r="CO1181" s="315" t="str">
        <f>IF(Формулы!R1181&gt;V1181,"22-?,Дата 14 - Прибыл из УФСИН; ","")&amp;IF(Формулы!Q1181&gt;Y1181,"25-?,Дата 13 - Выбыл в УФСИН;","")&amp;IF(YEAR(ДАННЫЕ!$F$1)=YEAR(ДАННЫЕ!B1181),IF(AT1181&gt;0,"","40-?, вявлен в текущем году! "),"")&amp;IF(YEAR($F$1)=YEAR(W1181),IF(X1181+Y1181&gt;0,"","23-стоит, 24,25 - куда выбыл? "),"")&amp;IF(X1181+Y1181&gt;0,IF(YEAR($F$1)=YEAR(W1181),"","24+25&gt;0? 23 - когда выбыл? "),"")&amp;IF(BA1181&lt;BB1181,"47&gt;=48; ","")&amp;IF(BA1181&lt;BC1181,"47&gt;=49; ","")&amp;IF(BA1181&lt;BD1181,"47&gt;=50; ","")&amp;IF(BE1181&gt;0,IF(BF1181&gt;0,IF(AU1181&gt;AV1181,"","41 и 42 - ? (51 и 52 &gt; 0);"),"51 &gt; 0 52 - ?;"),"")&amp;IF(AU1181&gt;0,IF(AV1181&gt;AU1181,"41&gt;42;","")&amp;IF(BE1181&gt;0,"","41&gt;0 51-?;"),"")&amp;IF(BF1181&gt;0,IF(BE1181&gt;0,"","52&gt;0 51-?;"),"")&amp;IF(AW1181&gt;=AX1181,"","43&gt;44;")&amp;IF(CA1181&gt;0,IF(AW1181&gt;0,"","71 &gt; 0 43-?;"),"")</f>
        <v/>
      </c>
    </row>
    <row r="1182" spans="1:93" ht="12" x14ac:dyDescent="0.2">
      <c r="A1182" s="45"/>
      <c r="B1182" s="46"/>
      <c r="C1182" s="121"/>
      <c r="D1182" s="121"/>
      <c r="E1182" s="336"/>
      <c r="F1182" s="122"/>
      <c r="G1182" s="46"/>
      <c r="H1182" s="45"/>
      <c r="I1182" s="45"/>
      <c r="J1182" s="45"/>
      <c r="K1182" s="45"/>
      <c r="L1182" s="45"/>
      <c r="M1182" s="46"/>
      <c r="N1182" s="46"/>
      <c r="O1182" s="48"/>
      <c r="P1182" s="48"/>
      <c r="Q1182" s="46"/>
      <c r="R1182" s="48"/>
      <c r="S1182" s="48"/>
      <c r="T1182" s="48"/>
      <c r="U1182" s="48"/>
      <c r="V1182" s="48"/>
      <c r="W1182" s="46"/>
      <c r="X1182" s="48"/>
      <c r="Y1182" s="48"/>
      <c r="Z1182" s="157"/>
      <c r="AA1182" s="47"/>
      <c r="AB1182" s="97"/>
      <c r="AC1182" s="49"/>
      <c r="AD1182" s="49"/>
      <c r="AE1182" s="49"/>
      <c r="AF1182" s="49"/>
      <c r="AG1182" s="49"/>
      <c r="AH1182" s="47"/>
      <c r="AI1182" s="47"/>
      <c r="AJ1182" s="47"/>
      <c r="AK1182" s="190"/>
      <c r="AL1182" s="190"/>
      <c r="AM1182" s="190"/>
      <c r="AN1182" s="190"/>
      <c r="AO1182" s="190"/>
      <c r="AP1182" s="151"/>
      <c r="AQ1182" s="322"/>
      <c r="AR1182" s="322"/>
      <c r="AS1182" s="322"/>
      <c r="AT1182" s="47"/>
      <c r="AU1182" s="47"/>
      <c r="AV1182" s="47"/>
      <c r="AW1182" s="47"/>
      <c r="AX1182" s="322"/>
      <c r="AY1182" s="98"/>
      <c r="AZ1182" s="98"/>
      <c r="BA1182" s="47"/>
      <c r="BB1182" s="47"/>
      <c r="BC1182" s="47"/>
      <c r="BD1182" s="47"/>
      <c r="BE1182" s="97"/>
      <c r="BF1182" s="49"/>
      <c r="BG1182" s="239"/>
      <c r="BH1182" s="342"/>
      <c r="BI1182" s="49"/>
      <c r="BJ1182" s="49"/>
      <c r="BK1182" s="49"/>
      <c r="BL1182" s="49"/>
      <c r="BM1182" s="49"/>
      <c r="BN1182" s="47"/>
      <c r="BO1182" s="49"/>
      <c r="BP1182" s="49"/>
      <c r="BQ1182" s="49"/>
      <c r="BR1182" s="323"/>
      <c r="BS1182" s="323"/>
      <c r="BT1182" s="323"/>
      <c r="BU1182" s="49"/>
      <c r="BV1182" s="49"/>
      <c r="BW1182" s="97"/>
      <c r="BX1182" s="97"/>
      <c r="BY1182" s="97"/>
      <c r="BZ1182" s="97"/>
      <c r="CA1182" s="49"/>
      <c r="CB1182" s="49"/>
      <c r="CC1182" s="49"/>
      <c r="CD1182" s="49"/>
      <c r="CE1182" s="49"/>
      <c r="CF1182" s="49"/>
      <c r="CG1182" s="49"/>
      <c r="CH1182" s="49"/>
      <c r="CI1182" s="97"/>
      <c r="CJ1182" s="97"/>
      <c r="CK1182" s="97"/>
      <c r="CL1182" s="97"/>
      <c r="CM1182" s="335"/>
      <c r="CN1182" s="337"/>
      <c r="CO1182" s="315" t="str">
        <f>IF(Формулы!R1182&gt;V1182,"22-?,Дата 14 - Прибыл из УФСИН; ","")&amp;IF(Формулы!Q1182&gt;Y1182,"25-?,Дата 13 - Выбыл в УФСИН;","")&amp;IF(YEAR(ДАННЫЕ!$F$1)=YEAR(ДАННЫЕ!B1182),IF(AT1182&gt;0,"","40-?, вявлен в текущем году! "),"")&amp;IF(YEAR($F$1)=YEAR(W1182),IF(X1182+Y1182&gt;0,"","23-стоит, 24,25 - куда выбыл? "),"")&amp;IF(X1182+Y1182&gt;0,IF(YEAR($F$1)=YEAR(W1182),"","24+25&gt;0? 23 - когда выбыл? "),"")&amp;IF(BA1182&lt;BB1182,"47&gt;=48; ","")&amp;IF(BA1182&lt;BC1182,"47&gt;=49; ","")&amp;IF(BA1182&lt;BD1182,"47&gt;=50; ","")&amp;IF(BE1182&gt;0,IF(BF1182&gt;0,IF(AU1182&gt;AV1182,"","41 и 42 - ? (51 и 52 &gt; 0);"),"51 &gt; 0 52 - ?;"),"")&amp;IF(AU1182&gt;0,IF(AV1182&gt;AU1182,"41&gt;42;","")&amp;IF(BE1182&gt;0,"","41&gt;0 51-?;"),"")&amp;IF(BF1182&gt;0,IF(BE1182&gt;0,"","52&gt;0 51-?;"),"")&amp;IF(AW1182&gt;=AX1182,"","43&gt;44;")&amp;IF(CA1182&gt;0,IF(AW1182&gt;0,"","71 &gt; 0 43-?;"),"")</f>
        <v/>
      </c>
    </row>
    <row r="1183" spans="1:93" ht="12" x14ac:dyDescent="0.2">
      <c r="A1183" s="45"/>
      <c r="B1183" s="46"/>
      <c r="C1183" s="121"/>
      <c r="D1183" s="121"/>
      <c r="E1183" s="336"/>
      <c r="F1183" s="122"/>
      <c r="G1183" s="46"/>
      <c r="H1183" s="45"/>
      <c r="I1183" s="45"/>
      <c r="J1183" s="45"/>
      <c r="K1183" s="45"/>
      <c r="L1183" s="45"/>
      <c r="M1183" s="46"/>
      <c r="N1183" s="46"/>
      <c r="O1183" s="48"/>
      <c r="P1183" s="48"/>
      <c r="Q1183" s="46"/>
      <c r="R1183" s="48"/>
      <c r="S1183" s="48"/>
      <c r="T1183" s="48"/>
      <c r="U1183" s="48"/>
      <c r="V1183" s="48"/>
      <c r="W1183" s="46"/>
      <c r="X1183" s="48"/>
      <c r="Y1183" s="48"/>
      <c r="Z1183" s="157"/>
      <c r="AA1183" s="47"/>
      <c r="AB1183" s="97"/>
      <c r="AC1183" s="49"/>
      <c r="AD1183" s="49"/>
      <c r="AE1183" s="49"/>
      <c r="AF1183" s="49"/>
      <c r="AG1183" s="49"/>
      <c r="AH1183" s="47"/>
      <c r="AI1183" s="47"/>
      <c r="AJ1183" s="47"/>
      <c r="AK1183" s="190"/>
      <c r="AL1183" s="190"/>
      <c r="AM1183" s="190"/>
      <c r="AN1183" s="190"/>
      <c r="AO1183" s="190"/>
      <c r="AP1183" s="151"/>
      <c r="AQ1183" s="322"/>
      <c r="AR1183" s="322"/>
      <c r="AS1183" s="322"/>
      <c r="AT1183" s="47"/>
      <c r="AU1183" s="47"/>
      <c r="AV1183" s="47"/>
      <c r="AW1183" s="47"/>
      <c r="AX1183" s="322"/>
      <c r="AY1183" s="98"/>
      <c r="AZ1183" s="98"/>
      <c r="BA1183" s="47"/>
      <c r="BB1183" s="47"/>
      <c r="BC1183" s="47"/>
      <c r="BD1183" s="47"/>
      <c r="BE1183" s="97"/>
      <c r="BF1183" s="49"/>
      <c r="BG1183" s="239"/>
      <c r="BH1183" s="342"/>
      <c r="BI1183" s="49"/>
      <c r="BJ1183" s="49"/>
      <c r="BK1183" s="49"/>
      <c r="BL1183" s="49"/>
      <c r="BM1183" s="49"/>
      <c r="BN1183" s="47"/>
      <c r="BO1183" s="49"/>
      <c r="BP1183" s="49"/>
      <c r="BQ1183" s="49"/>
      <c r="BR1183" s="323"/>
      <c r="BS1183" s="323"/>
      <c r="BT1183" s="323"/>
      <c r="BU1183" s="49"/>
      <c r="BV1183" s="49"/>
      <c r="BW1183" s="97"/>
      <c r="BX1183" s="97"/>
      <c r="BY1183" s="97"/>
      <c r="BZ1183" s="97"/>
      <c r="CA1183" s="49"/>
      <c r="CB1183" s="49"/>
      <c r="CC1183" s="49"/>
      <c r="CD1183" s="49"/>
      <c r="CE1183" s="49"/>
      <c r="CF1183" s="49"/>
      <c r="CG1183" s="49"/>
      <c r="CH1183" s="49"/>
      <c r="CI1183" s="97"/>
      <c r="CJ1183" s="97"/>
      <c r="CK1183" s="97"/>
      <c r="CL1183" s="97"/>
      <c r="CM1183" s="335"/>
      <c r="CN1183" s="337"/>
      <c r="CO1183" s="315" t="str">
        <f>IF(Формулы!R1183&gt;V1183,"22-?,Дата 14 - Прибыл из УФСИН; ","")&amp;IF(Формулы!Q1183&gt;Y1183,"25-?,Дата 13 - Выбыл в УФСИН;","")&amp;IF(YEAR(ДАННЫЕ!$F$1)=YEAR(ДАННЫЕ!B1183),IF(AT1183&gt;0,"","40-?, вявлен в текущем году! "),"")&amp;IF(YEAR($F$1)=YEAR(W1183),IF(X1183+Y1183&gt;0,"","23-стоит, 24,25 - куда выбыл? "),"")&amp;IF(X1183+Y1183&gt;0,IF(YEAR($F$1)=YEAR(W1183),"","24+25&gt;0? 23 - когда выбыл? "),"")&amp;IF(BA1183&lt;BB1183,"47&gt;=48; ","")&amp;IF(BA1183&lt;BC1183,"47&gt;=49; ","")&amp;IF(BA1183&lt;BD1183,"47&gt;=50; ","")&amp;IF(BE1183&gt;0,IF(BF1183&gt;0,IF(AU1183&gt;AV1183,"","41 и 42 - ? (51 и 52 &gt; 0);"),"51 &gt; 0 52 - ?;"),"")&amp;IF(AU1183&gt;0,IF(AV1183&gt;AU1183,"41&gt;42;","")&amp;IF(BE1183&gt;0,"","41&gt;0 51-?;"),"")&amp;IF(BF1183&gt;0,IF(BE1183&gt;0,"","52&gt;0 51-?;"),"")&amp;IF(AW1183&gt;=AX1183,"","43&gt;44;")&amp;IF(CA1183&gt;0,IF(AW1183&gt;0,"","71 &gt; 0 43-?;"),"")</f>
        <v/>
      </c>
    </row>
    <row r="1184" spans="1:93" ht="12" x14ac:dyDescent="0.2">
      <c r="A1184" s="45"/>
      <c r="B1184" s="46"/>
      <c r="C1184" s="121"/>
      <c r="D1184" s="121"/>
      <c r="E1184" s="336"/>
      <c r="F1184" s="122"/>
      <c r="G1184" s="46"/>
      <c r="H1184" s="45"/>
      <c r="I1184" s="45"/>
      <c r="J1184" s="45"/>
      <c r="K1184" s="45"/>
      <c r="L1184" s="45"/>
      <c r="M1184" s="46"/>
      <c r="N1184" s="46"/>
      <c r="O1184" s="48"/>
      <c r="P1184" s="48"/>
      <c r="Q1184" s="46"/>
      <c r="R1184" s="48"/>
      <c r="S1184" s="48"/>
      <c r="T1184" s="48"/>
      <c r="U1184" s="48"/>
      <c r="V1184" s="48"/>
      <c r="W1184" s="46"/>
      <c r="X1184" s="48"/>
      <c r="Y1184" s="48"/>
      <c r="Z1184" s="157"/>
      <c r="AA1184" s="47"/>
      <c r="AB1184" s="97"/>
      <c r="AC1184" s="49"/>
      <c r="AD1184" s="49"/>
      <c r="AE1184" s="49"/>
      <c r="AF1184" s="49"/>
      <c r="AG1184" s="49"/>
      <c r="AH1184" s="47"/>
      <c r="AI1184" s="47"/>
      <c r="AJ1184" s="47"/>
      <c r="AK1184" s="190"/>
      <c r="AL1184" s="190"/>
      <c r="AM1184" s="190"/>
      <c r="AN1184" s="190"/>
      <c r="AO1184" s="190"/>
      <c r="AP1184" s="151"/>
      <c r="AQ1184" s="322"/>
      <c r="AR1184" s="322"/>
      <c r="AS1184" s="322"/>
      <c r="AT1184" s="47"/>
      <c r="AU1184" s="47"/>
      <c r="AV1184" s="47"/>
      <c r="AW1184" s="47"/>
      <c r="AX1184" s="322"/>
      <c r="AY1184" s="98"/>
      <c r="AZ1184" s="98"/>
      <c r="BA1184" s="47"/>
      <c r="BB1184" s="47"/>
      <c r="BC1184" s="47"/>
      <c r="BD1184" s="47"/>
      <c r="BE1184" s="97"/>
      <c r="BF1184" s="49"/>
      <c r="BG1184" s="239"/>
      <c r="BH1184" s="342"/>
      <c r="BI1184" s="49"/>
      <c r="BJ1184" s="49"/>
      <c r="BK1184" s="49"/>
      <c r="BL1184" s="49"/>
      <c r="BM1184" s="49"/>
      <c r="BN1184" s="47"/>
      <c r="BO1184" s="49"/>
      <c r="BP1184" s="49"/>
      <c r="BQ1184" s="49"/>
      <c r="BR1184" s="323"/>
      <c r="BS1184" s="323"/>
      <c r="BT1184" s="323"/>
      <c r="BU1184" s="49"/>
      <c r="BV1184" s="49"/>
      <c r="BW1184" s="97"/>
      <c r="BX1184" s="97"/>
      <c r="BY1184" s="97"/>
      <c r="BZ1184" s="97"/>
      <c r="CA1184" s="49"/>
      <c r="CB1184" s="49"/>
      <c r="CC1184" s="49"/>
      <c r="CD1184" s="49"/>
      <c r="CE1184" s="49"/>
      <c r="CF1184" s="49"/>
      <c r="CG1184" s="49"/>
      <c r="CH1184" s="49"/>
      <c r="CI1184" s="97"/>
      <c r="CJ1184" s="97"/>
      <c r="CK1184" s="97"/>
      <c r="CL1184" s="97"/>
      <c r="CM1184" s="335"/>
      <c r="CN1184" s="337"/>
      <c r="CO1184" s="315" t="str">
        <f>IF(Формулы!R1184&gt;V1184,"22-?,Дата 14 - Прибыл из УФСИН; ","")&amp;IF(Формулы!Q1184&gt;Y1184,"25-?,Дата 13 - Выбыл в УФСИН;","")&amp;IF(YEAR(ДАННЫЕ!$F$1)=YEAR(ДАННЫЕ!B1184),IF(AT1184&gt;0,"","40-?, вявлен в текущем году! "),"")&amp;IF(YEAR($F$1)=YEAR(W1184),IF(X1184+Y1184&gt;0,"","23-стоит, 24,25 - куда выбыл? "),"")&amp;IF(X1184+Y1184&gt;0,IF(YEAR($F$1)=YEAR(W1184),"","24+25&gt;0? 23 - когда выбыл? "),"")&amp;IF(BA1184&lt;BB1184,"47&gt;=48; ","")&amp;IF(BA1184&lt;BC1184,"47&gt;=49; ","")&amp;IF(BA1184&lt;BD1184,"47&gt;=50; ","")&amp;IF(BE1184&gt;0,IF(BF1184&gt;0,IF(AU1184&gt;AV1184,"","41 и 42 - ? (51 и 52 &gt; 0);"),"51 &gt; 0 52 - ?;"),"")&amp;IF(AU1184&gt;0,IF(AV1184&gt;AU1184,"41&gt;42;","")&amp;IF(BE1184&gt;0,"","41&gt;0 51-?;"),"")&amp;IF(BF1184&gt;0,IF(BE1184&gt;0,"","52&gt;0 51-?;"),"")&amp;IF(AW1184&gt;=AX1184,"","43&gt;44;")&amp;IF(CA1184&gt;0,IF(AW1184&gt;0,"","71 &gt; 0 43-?;"),"")</f>
        <v/>
      </c>
    </row>
    <row r="1185" spans="1:93" ht="12" x14ac:dyDescent="0.2">
      <c r="A1185" s="45"/>
      <c r="B1185" s="46"/>
      <c r="C1185" s="121"/>
      <c r="D1185" s="121"/>
      <c r="E1185" s="336"/>
      <c r="F1185" s="122"/>
      <c r="G1185" s="46"/>
      <c r="H1185" s="45"/>
      <c r="I1185" s="45"/>
      <c r="J1185" s="45"/>
      <c r="K1185" s="45"/>
      <c r="L1185" s="45"/>
      <c r="M1185" s="46"/>
      <c r="N1185" s="46"/>
      <c r="O1185" s="48"/>
      <c r="P1185" s="48"/>
      <c r="Q1185" s="46"/>
      <c r="R1185" s="48"/>
      <c r="S1185" s="48"/>
      <c r="T1185" s="48"/>
      <c r="U1185" s="48"/>
      <c r="V1185" s="48"/>
      <c r="W1185" s="46"/>
      <c r="X1185" s="48"/>
      <c r="Y1185" s="48"/>
      <c r="Z1185" s="157"/>
      <c r="AA1185" s="47"/>
      <c r="AB1185" s="97"/>
      <c r="AC1185" s="49"/>
      <c r="AD1185" s="49"/>
      <c r="AE1185" s="49"/>
      <c r="AF1185" s="49"/>
      <c r="AG1185" s="49"/>
      <c r="AH1185" s="47"/>
      <c r="AI1185" s="47"/>
      <c r="AJ1185" s="47"/>
      <c r="AK1185" s="190"/>
      <c r="AL1185" s="190"/>
      <c r="AM1185" s="190"/>
      <c r="AN1185" s="190"/>
      <c r="AO1185" s="190"/>
      <c r="AP1185" s="151"/>
      <c r="AQ1185" s="322"/>
      <c r="AR1185" s="322"/>
      <c r="AS1185" s="322"/>
      <c r="AT1185" s="47"/>
      <c r="AU1185" s="47"/>
      <c r="AV1185" s="47"/>
      <c r="AW1185" s="47"/>
      <c r="AX1185" s="322"/>
      <c r="AY1185" s="98"/>
      <c r="AZ1185" s="98"/>
      <c r="BA1185" s="47"/>
      <c r="BB1185" s="47"/>
      <c r="BC1185" s="47"/>
      <c r="BD1185" s="47"/>
      <c r="BE1185" s="97"/>
      <c r="BF1185" s="49"/>
      <c r="BG1185" s="239"/>
      <c r="BH1185" s="342"/>
      <c r="BI1185" s="49"/>
      <c r="BJ1185" s="49"/>
      <c r="BK1185" s="49"/>
      <c r="BL1185" s="49"/>
      <c r="BM1185" s="49"/>
      <c r="BN1185" s="47"/>
      <c r="BO1185" s="49"/>
      <c r="BP1185" s="49"/>
      <c r="BQ1185" s="49"/>
      <c r="BR1185" s="323"/>
      <c r="BS1185" s="323"/>
      <c r="BT1185" s="323"/>
      <c r="BU1185" s="49"/>
      <c r="BV1185" s="49"/>
      <c r="BW1185" s="97"/>
      <c r="BX1185" s="97"/>
      <c r="BY1185" s="97"/>
      <c r="BZ1185" s="97"/>
      <c r="CA1185" s="49"/>
      <c r="CB1185" s="49"/>
      <c r="CC1185" s="49"/>
      <c r="CD1185" s="49"/>
      <c r="CE1185" s="49"/>
      <c r="CF1185" s="49"/>
      <c r="CG1185" s="49"/>
      <c r="CH1185" s="49"/>
      <c r="CI1185" s="97"/>
      <c r="CJ1185" s="97"/>
      <c r="CK1185" s="97"/>
      <c r="CL1185" s="97"/>
      <c r="CM1185" s="335"/>
      <c r="CN1185" s="337"/>
      <c r="CO1185" s="315" t="str">
        <f>IF(Формулы!R1185&gt;V1185,"22-?,Дата 14 - Прибыл из УФСИН; ","")&amp;IF(Формулы!Q1185&gt;Y1185,"25-?,Дата 13 - Выбыл в УФСИН;","")&amp;IF(YEAR(ДАННЫЕ!$F$1)=YEAR(ДАННЫЕ!B1185),IF(AT1185&gt;0,"","40-?, вявлен в текущем году! "),"")&amp;IF(YEAR($F$1)=YEAR(W1185),IF(X1185+Y1185&gt;0,"","23-стоит, 24,25 - куда выбыл? "),"")&amp;IF(X1185+Y1185&gt;0,IF(YEAR($F$1)=YEAR(W1185),"","24+25&gt;0? 23 - когда выбыл? "),"")&amp;IF(BA1185&lt;BB1185,"47&gt;=48; ","")&amp;IF(BA1185&lt;BC1185,"47&gt;=49; ","")&amp;IF(BA1185&lt;BD1185,"47&gt;=50; ","")&amp;IF(BE1185&gt;0,IF(BF1185&gt;0,IF(AU1185&gt;AV1185,"","41 и 42 - ? (51 и 52 &gt; 0);"),"51 &gt; 0 52 - ?;"),"")&amp;IF(AU1185&gt;0,IF(AV1185&gt;AU1185,"41&gt;42;","")&amp;IF(BE1185&gt;0,"","41&gt;0 51-?;"),"")&amp;IF(BF1185&gt;0,IF(BE1185&gt;0,"","52&gt;0 51-?;"),"")&amp;IF(AW1185&gt;=AX1185,"","43&gt;44;")&amp;IF(CA1185&gt;0,IF(AW1185&gt;0,"","71 &gt; 0 43-?;"),"")</f>
        <v/>
      </c>
    </row>
    <row r="1186" spans="1:93" ht="12" x14ac:dyDescent="0.2">
      <c r="A1186" s="45"/>
      <c r="B1186" s="46"/>
      <c r="C1186" s="121"/>
      <c r="D1186" s="121"/>
      <c r="E1186" s="336"/>
      <c r="F1186" s="122"/>
      <c r="G1186" s="46"/>
      <c r="H1186" s="45"/>
      <c r="I1186" s="45"/>
      <c r="J1186" s="45"/>
      <c r="K1186" s="45"/>
      <c r="L1186" s="45"/>
      <c r="M1186" s="46"/>
      <c r="N1186" s="46"/>
      <c r="O1186" s="48"/>
      <c r="P1186" s="48"/>
      <c r="Q1186" s="46"/>
      <c r="R1186" s="48"/>
      <c r="S1186" s="48"/>
      <c r="T1186" s="48"/>
      <c r="U1186" s="48"/>
      <c r="V1186" s="48"/>
      <c r="W1186" s="46"/>
      <c r="X1186" s="48"/>
      <c r="Y1186" s="48"/>
      <c r="Z1186" s="157"/>
      <c r="AA1186" s="47"/>
      <c r="AB1186" s="97"/>
      <c r="AC1186" s="49"/>
      <c r="AD1186" s="49"/>
      <c r="AE1186" s="49"/>
      <c r="AF1186" s="49"/>
      <c r="AG1186" s="49"/>
      <c r="AH1186" s="47"/>
      <c r="AI1186" s="47"/>
      <c r="AJ1186" s="47"/>
      <c r="AK1186" s="190"/>
      <c r="AL1186" s="190"/>
      <c r="AM1186" s="190"/>
      <c r="AN1186" s="190"/>
      <c r="AO1186" s="190"/>
      <c r="AP1186" s="151"/>
      <c r="AQ1186" s="322"/>
      <c r="AR1186" s="322"/>
      <c r="AS1186" s="322"/>
      <c r="AT1186" s="47"/>
      <c r="AU1186" s="47"/>
      <c r="AV1186" s="47"/>
      <c r="AW1186" s="47"/>
      <c r="AX1186" s="322"/>
      <c r="AY1186" s="98"/>
      <c r="AZ1186" s="98"/>
      <c r="BA1186" s="47"/>
      <c r="BB1186" s="47"/>
      <c r="BC1186" s="47"/>
      <c r="BD1186" s="47"/>
      <c r="BE1186" s="97"/>
      <c r="BF1186" s="49"/>
      <c r="BG1186" s="239"/>
      <c r="BH1186" s="342"/>
      <c r="BI1186" s="49"/>
      <c r="BJ1186" s="49"/>
      <c r="BK1186" s="49"/>
      <c r="BL1186" s="49"/>
      <c r="BM1186" s="49"/>
      <c r="BN1186" s="47"/>
      <c r="BO1186" s="49"/>
      <c r="BP1186" s="49"/>
      <c r="BQ1186" s="49"/>
      <c r="BR1186" s="323"/>
      <c r="BS1186" s="323"/>
      <c r="BT1186" s="323"/>
      <c r="BU1186" s="49"/>
      <c r="BV1186" s="49"/>
      <c r="BW1186" s="97"/>
      <c r="BX1186" s="97"/>
      <c r="BY1186" s="97"/>
      <c r="BZ1186" s="97"/>
      <c r="CA1186" s="49"/>
      <c r="CB1186" s="49"/>
      <c r="CC1186" s="49"/>
      <c r="CD1186" s="49"/>
      <c r="CE1186" s="49"/>
      <c r="CF1186" s="49"/>
      <c r="CG1186" s="49"/>
      <c r="CH1186" s="49"/>
      <c r="CI1186" s="97"/>
      <c r="CJ1186" s="97"/>
      <c r="CK1186" s="97"/>
      <c r="CL1186" s="97"/>
      <c r="CM1186" s="335"/>
      <c r="CN1186" s="337"/>
      <c r="CO1186" s="315" t="str">
        <f>IF(Формулы!R1186&gt;V1186,"22-?,Дата 14 - Прибыл из УФСИН; ","")&amp;IF(Формулы!Q1186&gt;Y1186,"25-?,Дата 13 - Выбыл в УФСИН;","")&amp;IF(YEAR(ДАННЫЕ!$F$1)=YEAR(ДАННЫЕ!B1186),IF(AT1186&gt;0,"","40-?, вявлен в текущем году! "),"")&amp;IF(YEAR($F$1)=YEAR(W1186),IF(X1186+Y1186&gt;0,"","23-стоит, 24,25 - куда выбыл? "),"")&amp;IF(X1186+Y1186&gt;0,IF(YEAR($F$1)=YEAR(W1186),"","24+25&gt;0? 23 - когда выбыл? "),"")&amp;IF(BA1186&lt;BB1186,"47&gt;=48; ","")&amp;IF(BA1186&lt;BC1186,"47&gt;=49; ","")&amp;IF(BA1186&lt;BD1186,"47&gt;=50; ","")&amp;IF(BE1186&gt;0,IF(BF1186&gt;0,IF(AU1186&gt;AV1186,"","41 и 42 - ? (51 и 52 &gt; 0);"),"51 &gt; 0 52 - ?;"),"")&amp;IF(AU1186&gt;0,IF(AV1186&gt;AU1186,"41&gt;42;","")&amp;IF(BE1186&gt;0,"","41&gt;0 51-?;"),"")&amp;IF(BF1186&gt;0,IF(BE1186&gt;0,"","52&gt;0 51-?;"),"")&amp;IF(AW1186&gt;=AX1186,"","43&gt;44;")&amp;IF(CA1186&gt;0,IF(AW1186&gt;0,"","71 &gt; 0 43-?;"),"")</f>
        <v/>
      </c>
    </row>
    <row r="1187" spans="1:93" ht="12" x14ac:dyDescent="0.2">
      <c r="A1187" s="45"/>
      <c r="B1187" s="46"/>
      <c r="C1187" s="121"/>
      <c r="D1187" s="121"/>
      <c r="E1187" s="336"/>
      <c r="F1187" s="122"/>
      <c r="G1187" s="46"/>
      <c r="H1187" s="45"/>
      <c r="I1187" s="45"/>
      <c r="J1187" s="45"/>
      <c r="K1187" s="45"/>
      <c r="L1187" s="45"/>
      <c r="M1187" s="46"/>
      <c r="N1187" s="46"/>
      <c r="O1187" s="48"/>
      <c r="P1187" s="48"/>
      <c r="Q1187" s="46"/>
      <c r="R1187" s="48"/>
      <c r="S1187" s="48"/>
      <c r="T1187" s="48"/>
      <c r="U1187" s="48"/>
      <c r="V1187" s="48"/>
      <c r="W1187" s="46"/>
      <c r="X1187" s="48"/>
      <c r="Y1187" s="48"/>
      <c r="Z1187" s="157"/>
      <c r="AA1187" s="47"/>
      <c r="AB1187" s="97"/>
      <c r="AC1187" s="49"/>
      <c r="AD1187" s="49"/>
      <c r="AE1187" s="49"/>
      <c r="AF1187" s="49"/>
      <c r="AG1187" s="49"/>
      <c r="AH1187" s="47"/>
      <c r="AI1187" s="47"/>
      <c r="AJ1187" s="47"/>
      <c r="AK1187" s="190"/>
      <c r="AL1187" s="190"/>
      <c r="AM1187" s="190"/>
      <c r="AN1187" s="190"/>
      <c r="AO1187" s="190"/>
      <c r="AP1187" s="151"/>
      <c r="AQ1187" s="322"/>
      <c r="AR1187" s="322"/>
      <c r="AS1187" s="322"/>
      <c r="AT1187" s="47"/>
      <c r="AU1187" s="47"/>
      <c r="AV1187" s="47"/>
      <c r="AW1187" s="47"/>
      <c r="AX1187" s="322"/>
      <c r="AY1187" s="98"/>
      <c r="AZ1187" s="98"/>
      <c r="BA1187" s="47"/>
      <c r="BB1187" s="47"/>
      <c r="BC1187" s="47"/>
      <c r="BD1187" s="47"/>
      <c r="BE1187" s="97"/>
      <c r="BF1187" s="49"/>
      <c r="BG1187" s="239"/>
      <c r="BH1187" s="342"/>
      <c r="BI1187" s="49"/>
      <c r="BJ1187" s="49"/>
      <c r="BK1187" s="49"/>
      <c r="BL1187" s="49"/>
      <c r="BM1187" s="49"/>
      <c r="BN1187" s="47"/>
      <c r="BO1187" s="49"/>
      <c r="BP1187" s="49"/>
      <c r="BQ1187" s="49"/>
      <c r="BR1187" s="323"/>
      <c r="BS1187" s="323"/>
      <c r="BT1187" s="323"/>
      <c r="BU1187" s="49"/>
      <c r="BV1187" s="49"/>
      <c r="BW1187" s="97"/>
      <c r="BX1187" s="97"/>
      <c r="BY1187" s="97"/>
      <c r="BZ1187" s="97"/>
      <c r="CA1187" s="49"/>
      <c r="CB1187" s="49"/>
      <c r="CC1187" s="49"/>
      <c r="CD1187" s="49"/>
      <c r="CE1187" s="49"/>
      <c r="CF1187" s="49"/>
      <c r="CG1187" s="49"/>
      <c r="CH1187" s="49"/>
      <c r="CI1187" s="97"/>
      <c r="CJ1187" s="97"/>
      <c r="CK1187" s="97"/>
      <c r="CL1187" s="97"/>
      <c r="CM1187" s="335"/>
      <c r="CN1187" s="337"/>
      <c r="CO1187" s="315" t="str">
        <f>IF(Формулы!R1187&gt;V1187,"22-?,Дата 14 - Прибыл из УФСИН; ","")&amp;IF(Формулы!Q1187&gt;Y1187,"25-?,Дата 13 - Выбыл в УФСИН;","")&amp;IF(YEAR(ДАННЫЕ!$F$1)=YEAR(ДАННЫЕ!B1187),IF(AT1187&gt;0,"","40-?, вявлен в текущем году! "),"")&amp;IF(YEAR($F$1)=YEAR(W1187),IF(X1187+Y1187&gt;0,"","23-стоит, 24,25 - куда выбыл? "),"")&amp;IF(X1187+Y1187&gt;0,IF(YEAR($F$1)=YEAR(W1187),"","24+25&gt;0? 23 - когда выбыл? "),"")&amp;IF(BA1187&lt;BB1187,"47&gt;=48; ","")&amp;IF(BA1187&lt;BC1187,"47&gt;=49; ","")&amp;IF(BA1187&lt;BD1187,"47&gt;=50; ","")&amp;IF(BE1187&gt;0,IF(BF1187&gt;0,IF(AU1187&gt;AV1187,"","41 и 42 - ? (51 и 52 &gt; 0);"),"51 &gt; 0 52 - ?;"),"")&amp;IF(AU1187&gt;0,IF(AV1187&gt;AU1187,"41&gt;42;","")&amp;IF(BE1187&gt;0,"","41&gt;0 51-?;"),"")&amp;IF(BF1187&gt;0,IF(BE1187&gt;0,"","52&gt;0 51-?;"),"")&amp;IF(AW1187&gt;=AX1187,"","43&gt;44;")&amp;IF(CA1187&gt;0,IF(AW1187&gt;0,"","71 &gt; 0 43-?;"),"")</f>
        <v/>
      </c>
    </row>
    <row r="1188" spans="1:93" ht="12" x14ac:dyDescent="0.2">
      <c r="A1188" s="45"/>
      <c r="B1188" s="46"/>
      <c r="C1188" s="121"/>
      <c r="D1188" s="121"/>
      <c r="E1188" s="336"/>
      <c r="F1188" s="122"/>
      <c r="G1188" s="46"/>
      <c r="H1188" s="45"/>
      <c r="I1188" s="45"/>
      <c r="J1188" s="45"/>
      <c r="K1188" s="45"/>
      <c r="L1188" s="45"/>
      <c r="M1188" s="46"/>
      <c r="N1188" s="46"/>
      <c r="O1188" s="48"/>
      <c r="P1188" s="48"/>
      <c r="Q1188" s="46"/>
      <c r="R1188" s="48"/>
      <c r="S1188" s="48"/>
      <c r="T1188" s="48"/>
      <c r="U1188" s="48"/>
      <c r="V1188" s="48"/>
      <c r="W1188" s="46"/>
      <c r="X1188" s="48"/>
      <c r="Y1188" s="48"/>
      <c r="Z1188" s="157"/>
      <c r="AA1188" s="47"/>
      <c r="AB1188" s="97"/>
      <c r="AC1188" s="49"/>
      <c r="AD1188" s="49"/>
      <c r="AE1188" s="49"/>
      <c r="AF1188" s="49"/>
      <c r="AG1188" s="49"/>
      <c r="AH1188" s="47"/>
      <c r="AI1188" s="47"/>
      <c r="AJ1188" s="47"/>
      <c r="AK1188" s="190"/>
      <c r="AL1188" s="190"/>
      <c r="AM1188" s="190"/>
      <c r="AN1188" s="190"/>
      <c r="AO1188" s="190"/>
      <c r="AP1188" s="151"/>
      <c r="AQ1188" s="322"/>
      <c r="AR1188" s="322"/>
      <c r="AS1188" s="322"/>
      <c r="AT1188" s="47"/>
      <c r="AU1188" s="47"/>
      <c r="AV1188" s="47"/>
      <c r="AW1188" s="47"/>
      <c r="AX1188" s="322"/>
      <c r="AY1188" s="98"/>
      <c r="AZ1188" s="98"/>
      <c r="BA1188" s="47"/>
      <c r="BB1188" s="47"/>
      <c r="BC1188" s="47"/>
      <c r="BD1188" s="47"/>
      <c r="BE1188" s="97"/>
      <c r="BF1188" s="49"/>
      <c r="BG1188" s="239"/>
      <c r="BH1188" s="342"/>
      <c r="BI1188" s="49"/>
      <c r="BJ1188" s="49"/>
      <c r="BK1188" s="49"/>
      <c r="BL1188" s="49"/>
      <c r="BM1188" s="49"/>
      <c r="BN1188" s="47"/>
      <c r="BO1188" s="49"/>
      <c r="BP1188" s="49"/>
      <c r="BQ1188" s="49"/>
      <c r="BR1188" s="323"/>
      <c r="BS1188" s="323"/>
      <c r="BT1188" s="323"/>
      <c r="BU1188" s="49"/>
      <c r="BV1188" s="49"/>
      <c r="BW1188" s="97"/>
      <c r="BX1188" s="97"/>
      <c r="BY1188" s="97"/>
      <c r="BZ1188" s="97"/>
      <c r="CA1188" s="49"/>
      <c r="CB1188" s="49"/>
      <c r="CC1188" s="49"/>
      <c r="CD1188" s="49"/>
      <c r="CE1188" s="49"/>
      <c r="CF1188" s="49"/>
      <c r="CG1188" s="49"/>
      <c r="CH1188" s="49"/>
      <c r="CI1188" s="97"/>
      <c r="CJ1188" s="97"/>
      <c r="CK1188" s="97"/>
      <c r="CL1188" s="97"/>
      <c r="CM1188" s="335"/>
      <c r="CN1188" s="337"/>
      <c r="CO1188" s="315" t="str">
        <f>IF(Формулы!R1188&gt;V1188,"22-?,Дата 14 - Прибыл из УФСИН; ","")&amp;IF(Формулы!Q1188&gt;Y1188,"25-?,Дата 13 - Выбыл в УФСИН;","")&amp;IF(YEAR(ДАННЫЕ!$F$1)=YEAR(ДАННЫЕ!B1188),IF(AT1188&gt;0,"","40-?, вявлен в текущем году! "),"")&amp;IF(YEAR($F$1)=YEAR(W1188),IF(X1188+Y1188&gt;0,"","23-стоит, 24,25 - куда выбыл? "),"")&amp;IF(X1188+Y1188&gt;0,IF(YEAR($F$1)=YEAR(W1188),"","24+25&gt;0? 23 - когда выбыл? "),"")&amp;IF(BA1188&lt;BB1188,"47&gt;=48; ","")&amp;IF(BA1188&lt;BC1188,"47&gt;=49; ","")&amp;IF(BA1188&lt;BD1188,"47&gt;=50; ","")&amp;IF(BE1188&gt;0,IF(BF1188&gt;0,IF(AU1188&gt;AV1188,"","41 и 42 - ? (51 и 52 &gt; 0);"),"51 &gt; 0 52 - ?;"),"")&amp;IF(AU1188&gt;0,IF(AV1188&gt;AU1188,"41&gt;42;","")&amp;IF(BE1188&gt;0,"","41&gt;0 51-?;"),"")&amp;IF(BF1188&gt;0,IF(BE1188&gt;0,"","52&gt;0 51-?;"),"")&amp;IF(AW1188&gt;=AX1188,"","43&gt;44;")&amp;IF(CA1188&gt;0,IF(AW1188&gt;0,"","71 &gt; 0 43-?;"),"")</f>
        <v/>
      </c>
    </row>
    <row r="1189" spans="1:93" ht="12" x14ac:dyDescent="0.2">
      <c r="A1189" s="45"/>
      <c r="B1189" s="46"/>
      <c r="C1189" s="121"/>
      <c r="D1189" s="121"/>
      <c r="E1189" s="336"/>
      <c r="F1189" s="122"/>
      <c r="G1189" s="46"/>
      <c r="H1189" s="45"/>
      <c r="I1189" s="45"/>
      <c r="J1189" s="45"/>
      <c r="K1189" s="45"/>
      <c r="L1189" s="45"/>
      <c r="M1189" s="46"/>
      <c r="N1189" s="46"/>
      <c r="O1189" s="48"/>
      <c r="P1189" s="48"/>
      <c r="Q1189" s="46"/>
      <c r="R1189" s="48"/>
      <c r="S1189" s="48"/>
      <c r="T1189" s="48"/>
      <c r="U1189" s="48"/>
      <c r="V1189" s="48"/>
      <c r="W1189" s="46"/>
      <c r="X1189" s="48"/>
      <c r="Y1189" s="48"/>
      <c r="Z1189" s="157"/>
      <c r="AA1189" s="47"/>
      <c r="AB1189" s="97"/>
      <c r="AC1189" s="49"/>
      <c r="AD1189" s="49"/>
      <c r="AE1189" s="49"/>
      <c r="AF1189" s="49"/>
      <c r="AG1189" s="49"/>
      <c r="AH1189" s="47"/>
      <c r="AI1189" s="47"/>
      <c r="AJ1189" s="47"/>
      <c r="AK1189" s="190"/>
      <c r="AL1189" s="190"/>
      <c r="AM1189" s="190"/>
      <c r="AN1189" s="190"/>
      <c r="AO1189" s="190"/>
      <c r="AP1189" s="151"/>
      <c r="AQ1189" s="322"/>
      <c r="AR1189" s="322"/>
      <c r="AS1189" s="322"/>
      <c r="AT1189" s="47"/>
      <c r="AU1189" s="47"/>
      <c r="AV1189" s="47"/>
      <c r="AW1189" s="47"/>
      <c r="AX1189" s="322"/>
      <c r="AY1189" s="98"/>
      <c r="AZ1189" s="98"/>
      <c r="BA1189" s="47"/>
      <c r="BB1189" s="47"/>
      <c r="BC1189" s="47"/>
      <c r="BD1189" s="47"/>
      <c r="BE1189" s="97"/>
      <c r="BF1189" s="49"/>
      <c r="BG1189" s="239"/>
      <c r="BH1189" s="342"/>
      <c r="BI1189" s="49"/>
      <c r="BJ1189" s="49"/>
      <c r="BK1189" s="49"/>
      <c r="BL1189" s="49"/>
      <c r="BM1189" s="49"/>
      <c r="BN1189" s="47"/>
      <c r="BO1189" s="49"/>
      <c r="BP1189" s="49"/>
      <c r="BQ1189" s="49"/>
      <c r="BR1189" s="323"/>
      <c r="BS1189" s="323"/>
      <c r="BT1189" s="323"/>
      <c r="BU1189" s="49"/>
      <c r="BV1189" s="49"/>
      <c r="BW1189" s="97"/>
      <c r="BX1189" s="97"/>
      <c r="BY1189" s="97"/>
      <c r="BZ1189" s="97"/>
      <c r="CA1189" s="49"/>
      <c r="CB1189" s="49"/>
      <c r="CC1189" s="49"/>
      <c r="CD1189" s="49"/>
      <c r="CE1189" s="49"/>
      <c r="CF1189" s="49"/>
      <c r="CG1189" s="49"/>
      <c r="CH1189" s="49"/>
      <c r="CI1189" s="97"/>
      <c r="CJ1189" s="97"/>
      <c r="CK1189" s="97"/>
      <c r="CL1189" s="97"/>
      <c r="CM1189" s="335"/>
      <c r="CN1189" s="337"/>
      <c r="CO1189" s="315" t="str">
        <f>IF(Формулы!R1189&gt;V1189,"22-?,Дата 14 - Прибыл из УФСИН; ","")&amp;IF(Формулы!Q1189&gt;Y1189,"25-?,Дата 13 - Выбыл в УФСИН;","")&amp;IF(YEAR(ДАННЫЕ!$F$1)=YEAR(ДАННЫЕ!B1189),IF(AT1189&gt;0,"","40-?, вявлен в текущем году! "),"")&amp;IF(YEAR($F$1)=YEAR(W1189),IF(X1189+Y1189&gt;0,"","23-стоит, 24,25 - куда выбыл? "),"")&amp;IF(X1189+Y1189&gt;0,IF(YEAR($F$1)=YEAR(W1189),"","24+25&gt;0? 23 - когда выбыл? "),"")&amp;IF(BA1189&lt;BB1189,"47&gt;=48; ","")&amp;IF(BA1189&lt;BC1189,"47&gt;=49; ","")&amp;IF(BA1189&lt;BD1189,"47&gt;=50; ","")&amp;IF(BE1189&gt;0,IF(BF1189&gt;0,IF(AU1189&gt;AV1189,"","41 и 42 - ? (51 и 52 &gt; 0);"),"51 &gt; 0 52 - ?;"),"")&amp;IF(AU1189&gt;0,IF(AV1189&gt;AU1189,"41&gt;42;","")&amp;IF(BE1189&gt;0,"","41&gt;0 51-?;"),"")&amp;IF(BF1189&gt;0,IF(BE1189&gt;0,"","52&gt;0 51-?;"),"")&amp;IF(AW1189&gt;=AX1189,"","43&gt;44;")&amp;IF(CA1189&gt;0,IF(AW1189&gt;0,"","71 &gt; 0 43-?;"),"")</f>
        <v/>
      </c>
    </row>
    <row r="1190" spans="1:93" ht="12" x14ac:dyDescent="0.2">
      <c r="A1190" s="45"/>
      <c r="B1190" s="46"/>
      <c r="C1190" s="121"/>
      <c r="D1190" s="121"/>
      <c r="E1190" s="336"/>
      <c r="F1190" s="122"/>
      <c r="G1190" s="46"/>
      <c r="H1190" s="45"/>
      <c r="I1190" s="45"/>
      <c r="J1190" s="45"/>
      <c r="K1190" s="45"/>
      <c r="L1190" s="45"/>
      <c r="M1190" s="46"/>
      <c r="N1190" s="46"/>
      <c r="O1190" s="48"/>
      <c r="P1190" s="48"/>
      <c r="Q1190" s="46"/>
      <c r="R1190" s="48"/>
      <c r="S1190" s="48"/>
      <c r="T1190" s="48"/>
      <c r="U1190" s="48"/>
      <c r="V1190" s="48"/>
      <c r="W1190" s="46"/>
      <c r="X1190" s="48"/>
      <c r="Y1190" s="48"/>
      <c r="Z1190" s="157"/>
      <c r="AA1190" s="47"/>
      <c r="AB1190" s="97"/>
      <c r="AC1190" s="49"/>
      <c r="AD1190" s="49"/>
      <c r="AE1190" s="49"/>
      <c r="AF1190" s="49"/>
      <c r="AG1190" s="49"/>
      <c r="AH1190" s="47"/>
      <c r="AI1190" s="47"/>
      <c r="AJ1190" s="47"/>
      <c r="AK1190" s="190"/>
      <c r="AL1190" s="190"/>
      <c r="AM1190" s="190"/>
      <c r="AN1190" s="190"/>
      <c r="AO1190" s="190"/>
      <c r="AP1190" s="151"/>
      <c r="AQ1190" s="322"/>
      <c r="AR1190" s="322"/>
      <c r="AS1190" s="322"/>
      <c r="AT1190" s="47"/>
      <c r="AU1190" s="47"/>
      <c r="AV1190" s="47"/>
      <c r="AW1190" s="47"/>
      <c r="AX1190" s="322"/>
      <c r="AY1190" s="98"/>
      <c r="AZ1190" s="98"/>
      <c r="BA1190" s="47"/>
      <c r="BB1190" s="47"/>
      <c r="BC1190" s="47"/>
      <c r="BD1190" s="47"/>
      <c r="BE1190" s="97"/>
      <c r="BF1190" s="49"/>
      <c r="BG1190" s="239"/>
      <c r="BH1190" s="342"/>
      <c r="BI1190" s="49"/>
      <c r="BJ1190" s="49"/>
      <c r="BK1190" s="49"/>
      <c r="BL1190" s="49"/>
      <c r="BM1190" s="49"/>
      <c r="BN1190" s="47"/>
      <c r="BO1190" s="49"/>
      <c r="BP1190" s="49"/>
      <c r="BQ1190" s="49"/>
      <c r="BR1190" s="323"/>
      <c r="BS1190" s="323"/>
      <c r="BT1190" s="323"/>
      <c r="BU1190" s="49"/>
      <c r="BV1190" s="49"/>
      <c r="BW1190" s="97"/>
      <c r="BX1190" s="97"/>
      <c r="BY1190" s="97"/>
      <c r="BZ1190" s="97"/>
      <c r="CA1190" s="49"/>
      <c r="CB1190" s="49"/>
      <c r="CC1190" s="49"/>
      <c r="CD1190" s="49"/>
      <c r="CE1190" s="49"/>
      <c r="CF1190" s="49"/>
      <c r="CG1190" s="49"/>
      <c r="CH1190" s="49"/>
      <c r="CI1190" s="97"/>
      <c r="CJ1190" s="97"/>
      <c r="CK1190" s="97"/>
      <c r="CL1190" s="97"/>
      <c r="CM1190" s="335"/>
      <c r="CN1190" s="337"/>
      <c r="CO1190" s="315" t="str">
        <f>IF(Формулы!R1190&gt;V1190,"22-?,Дата 14 - Прибыл из УФСИН; ","")&amp;IF(Формулы!Q1190&gt;Y1190,"25-?,Дата 13 - Выбыл в УФСИН;","")&amp;IF(YEAR(ДАННЫЕ!$F$1)=YEAR(ДАННЫЕ!B1190),IF(AT1190&gt;0,"","40-?, вявлен в текущем году! "),"")&amp;IF(YEAR($F$1)=YEAR(W1190),IF(X1190+Y1190&gt;0,"","23-стоит, 24,25 - куда выбыл? "),"")&amp;IF(X1190+Y1190&gt;0,IF(YEAR($F$1)=YEAR(W1190),"","24+25&gt;0? 23 - когда выбыл? "),"")&amp;IF(BA1190&lt;BB1190,"47&gt;=48; ","")&amp;IF(BA1190&lt;BC1190,"47&gt;=49; ","")&amp;IF(BA1190&lt;BD1190,"47&gt;=50; ","")&amp;IF(BE1190&gt;0,IF(BF1190&gt;0,IF(AU1190&gt;AV1190,"","41 и 42 - ? (51 и 52 &gt; 0);"),"51 &gt; 0 52 - ?;"),"")&amp;IF(AU1190&gt;0,IF(AV1190&gt;AU1190,"41&gt;42;","")&amp;IF(BE1190&gt;0,"","41&gt;0 51-?;"),"")&amp;IF(BF1190&gt;0,IF(BE1190&gt;0,"","52&gt;0 51-?;"),"")&amp;IF(AW1190&gt;=AX1190,"","43&gt;44;")&amp;IF(CA1190&gt;0,IF(AW1190&gt;0,"","71 &gt; 0 43-?;"),"")</f>
        <v/>
      </c>
    </row>
    <row r="1191" spans="1:93" ht="12" x14ac:dyDescent="0.2">
      <c r="A1191" s="45"/>
      <c r="B1191" s="46"/>
      <c r="C1191" s="121"/>
      <c r="D1191" s="121"/>
      <c r="E1191" s="336"/>
      <c r="F1191" s="122"/>
      <c r="G1191" s="46"/>
      <c r="H1191" s="45"/>
      <c r="I1191" s="45"/>
      <c r="J1191" s="45"/>
      <c r="K1191" s="45"/>
      <c r="L1191" s="45"/>
      <c r="M1191" s="46"/>
      <c r="N1191" s="46"/>
      <c r="O1191" s="48"/>
      <c r="P1191" s="48"/>
      <c r="Q1191" s="46"/>
      <c r="R1191" s="48"/>
      <c r="S1191" s="48"/>
      <c r="T1191" s="48"/>
      <c r="U1191" s="48"/>
      <c r="V1191" s="48"/>
      <c r="W1191" s="46"/>
      <c r="X1191" s="48"/>
      <c r="Y1191" s="48"/>
      <c r="Z1191" s="157"/>
      <c r="AA1191" s="47"/>
      <c r="AB1191" s="97"/>
      <c r="AC1191" s="49"/>
      <c r="AD1191" s="49"/>
      <c r="AE1191" s="49"/>
      <c r="AF1191" s="49"/>
      <c r="AG1191" s="49"/>
      <c r="AH1191" s="47"/>
      <c r="AI1191" s="47"/>
      <c r="AJ1191" s="47"/>
      <c r="AK1191" s="190"/>
      <c r="AL1191" s="190"/>
      <c r="AM1191" s="190"/>
      <c r="AN1191" s="190"/>
      <c r="AO1191" s="190"/>
      <c r="AP1191" s="151"/>
      <c r="AQ1191" s="322"/>
      <c r="AR1191" s="322"/>
      <c r="AS1191" s="322"/>
      <c r="AT1191" s="47"/>
      <c r="AU1191" s="47"/>
      <c r="AV1191" s="47"/>
      <c r="AW1191" s="47"/>
      <c r="AX1191" s="322"/>
      <c r="AY1191" s="98"/>
      <c r="AZ1191" s="98"/>
      <c r="BA1191" s="47"/>
      <c r="BB1191" s="47"/>
      <c r="BC1191" s="47"/>
      <c r="BD1191" s="47"/>
      <c r="BE1191" s="97"/>
      <c r="BF1191" s="49"/>
      <c r="BG1191" s="239"/>
      <c r="BH1191" s="342"/>
      <c r="BI1191" s="49"/>
      <c r="BJ1191" s="49"/>
      <c r="BK1191" s="49"/>
      <c r="BL1191" s="49"/>
      <c r="BM1191" s="49"/>
      <c r="BN1191" s="47"/>
      <c r="BO1191" s="49"/>
      <c r="BP1191" s="49"/>
      <c r="BQ1191" s="49"/>
      <c r="BR1191" s="323"/>
      <c r="BS1191" s="323"/>
      <c r="BT1191" s="323"/>
      <c r="BU1191" s="49"/>
      <c r="BV1191" s="49"/>
      <c r="BW1191" s="97"/>
      <c r="BX1191" s="97"/>
      <c r="BY1191" s="97"/>
      <c r="BZ1191" s="97"/>
      <c r="CA1191" s="49"/>
      <c r="CB1191" s="49"/>
      <c r="CC1191" s="49"/>
      <c r="CD1191" s="49"/>
      <c r="CE1191" s="49"/>
      <c r="CF1191" s="49"/>
      <c r="CG1191" s="49"/>
      <c r="CH1191" s="49"/>
      <c r="CI1191" s="97"/>
      <c r="CJ1191" s="97"/>
      <c r="CK1191" s="97"/>
      <c r="CL1191" s="97"/>
      <c r="CM1191" s="335"/>
      <c r="CN1191" s="337"/>
      <c r="CO1191" s="315" t="str">
        <f>IF(Формулы!R1191&gt;V1191,"22-?,Дата 14 - Прибыл из УФСИН; ","")&amp;IF(Формулы!Q1191&gt;Y1191,"25-?,Дата 13 - Выбыл в УФСИН;","")&amp;IF(YEAR(ДАННЫЕ!$F$1)=YEAR(ДАННЫЕ!B1191),IF(AT1191&gt;0,"","40-?, вявлен в текущем году! "),"")&amp;IF(YEAR($F$1)=YEAR(W1191),IF(X1191+Y1191&gt;0,"","23-стоит, 24,25 - куда выбыл? "),"")&amp;IF(X1191+Y1191&gt;0,IF(YEAR($F$1)=YEAR(W1191),"","24+25&gt;0? 23 - когда выбыл? "),"")&amp;IF(BA1191&lt;BB1191,"47&gt;=48; ","")&amp;IF(BA1191&lt;BC1191,"47&gt;=49; ","")&amp;IF(BA1191&lt;BD1191,"47&gt;=50; ","")&amp;IF(BE1191&gt;0,IF(BF1191&gt;0,IF(AU1191&gt;AV1191,"","41 и 42 - ? (51 и 52 &gt; 0);"),"51 &gt; 0 52 - ?;"),"")&amp;IF(AU1191&gt;0,IF(AV1191&gt;AU1191,"41&gt;42;","")&amp;IF(BE1191&gt;0,"","41&gt;0 51-?;"),"")&amp;IF(BF1191&gt;0,IF(BE1191&gt;0,"","52&gt;0 51-?;"),"")&amp;IF(AW1191&gt;=AX1191,"","43&gt;44;")&amp;IF(CA1191&gt;0,IF(AW1191&gt;0,"","71 &gt; 0 43-?;"),"")</f>
        <v/>
      </c>
    </row>
    <row r="1192" spans="1:93" ht="12" x14ac:dyDescent="0.2">
      <c r="A1192" s="45"/>
      <c r="B1192" s="46"/>
      <c r="C1192" s="121"/>
      <c r="D1192" s="121"/>
      <c r="E1192" s="336"/>
      <c r="F1192" s="122"/>
      <c r="G1192" s="46"/>
      <c r="H1192" s="45"/>
      <c r="I1192" s="45"/>
      <c r="J1192" s="45"/>
      <c r="K1192" s="45"/>
      <c r="L1192" s="45"/>
      <c r="M1192" s="46"/>
      <c r="N1192" s="46"/>
      <c r="O1192" s="48"/>
      <c r="P1192" s="48"/>
      <c r="Q1192" s="46"/>
      <c r="R1192" s="48"/>
      <c r="S1192" s="48"/>
      <c r="T1192" s="48"/>
      <c r="U1192" s="48"/>
      <c r="V1192" s="48"/>
      <c r="W1192" s="46"/>
      <c r="X1192" s="48"/>
      <c r="Y1192" s="48"/>
      <c r="Z1192" s="157"/>
      <c r="AA1192" s="47"/>
      <c r="AB1192" s="97"/>
      <c r="AC1192" s="49"/>
      <c r="AD1192" s="49"/>
      <c r="AE1192" s="49"/>
      <c r="AF1192" s="49"/>
      <c r="AG1192" s="49"/>
      <c r="AH1192" s="47"/>
      <c r="AI1192" s="47"/>
      <c r="AJ1192" s="47"/>
      <c r="AK1192" s="190"/>
      <c r="AL1192" s="190"/>
      <c r="AM1192" s="190"/>
      <c r="AN1192" s="190"/>
      <c r="AO1192" s="190"/>
      <c r="AP1192" s="151"/>
      <c r="AQ1192" s="322"/>
      <c r="AR1192" s="322"/>
      <c r="AS1192" s="322"/>
      <c r="AT1192" s="47"/>
      <c r="AU1192" s="47"/>
      <c r="AV1192" s="47"/>
      <c r="AW1192" s="47"/>
      <c r="AX1192" s="322"/>
      <c r="AY1192" s="98"/>
      <c r="AZ1192" s="98"/>
      <c r="BA1192" s="47"/>
      <c r="BB1192" s="47"/>
      <c r="BC1192" s="47"/>
      <c r="BD1192" s="47"/>
      <c r="BE1192" s="97"/>
      <c r="BF1192" s="49"/>
      <c r="BG1192" s="239"/>
      <c r="BH1192" s="342"/>
      <c r="BI1192" s="49"/>
      <c r="BJ1192" s="49"/>
      <c r="BK1192" s="49"/>
      <c r="BL1192" s="49"/>
      <c r="BM1192" s="49"/>
      <c r="BN1192" s="47"/>
      <c r="BO1192" s="49"/>
      <c r="BP1192" s="49"/>
      <c r="BQ1192" s="49"/>
      <c r="BR1192" s="323"/>
      <c r="BS1192" s="323"/>
      <c r="BT1192" s="323"/>
      <c r="BU1192" s="49"/>
      <c r="BV1192" s="49"/>
      <c r="BW1192" s="97"/>
      <c r="BX1192" s="97"/>
      <c r="BY1192" s="97"/>
      <c r="BZ1192" s="97"/>
      <c r="CA1192" s="49"/>
      <c r="CB1192" s="49"/>
      <c r="CC1192" s="49"/>
      <c r="CD1192" s="49"/>
      <c r="CE1192" s="49"/>
      <c r="CF1192" s="49"/>
      <c r="CG1192" s="49"/>
      <c r="CH1192" s="49"/>
      <c r="CI1192" s="97"/>
      <c r="CJ1192" s="97"/>
      <c r="CK1192" s="97"/>
      <c r="CL1192" s="97"/>
      <c r="CM1192" s="335"/>
      <c r="CN1192" s="337"/>
      <c r="CO1192" s="315" t="str">
        <f>IF(Формулы!R1192&gt;V1192,"22-?,Дата 14 - Прибыл из УФСИН; ","")&amp;IF(Формулы!Q1192&gt;Y1192,"25-?,Дата 13 - Выбыл в УФСИН;","")&amp;IF(YEAR(ДАННЫЕ!$F$1)=YEAR(ДАННЫЕ!B1192),IF(AT1192&gt;0,"","40-?, вявлен в текущем году! "),"")&amp;IF(YEAR($F$1)=YEAR(W1192),IF(X1192+Y1192&gt;0,"","23-стоит, 24,25 - куда выбыл? "),"")&amp;IF(X1192+Y1192&gt;0,IF(YEAR($F$1)=YEAR(W1192),"","24+25&gt;0? 23 - когда выбыл? "),"")&amp;IF(BA1192&lt;BB1192,"47&gt;=48; ","")&amp;IF(BA1192&lt;BC1192,"47&gt;=49; ","")&amp;IF(BA1192&lt;BD1192,"47&gt;=50; ","")&amp;IF(BE1192&gt;0,IF(BF1192&gt;0,IF(AU1192&gt;AV1192,"","41 и 42 - ? (51 и 52 &gt; 0);"),"51 &gt; 0 52 - ?;"),"")&amp;IF(AU1192&gt;0,IF(AV1192&gt;AU1192,"41&gt;42;","")&amp;IF(BE1192&gt;0,"","41&gt;0 51-?;"),"")&amp;IF(BF1192&gt;0,IF(BE1192&gt;0,"","52&gt;0 51-?;"),"")&amp;IF(AW1192&gt;=AX1192,"","43&gt;44;")&amp;IF(CA1192&gt;0,IF(AW1192&gt;0,"","71 &gt; 0 43-?;"),"")</f>
        <v/>
      </c>
    </row>
    <row r="1193" spans="1:93" ht="12" x14ac:dyDescent="0.2">
      <c r="A1193" s="45"/>
      <c r="B1193" s="46"/>
      <c r="C1193" s="121"/>
      <c r="D1193" s="121"/>
      <c r="E1193" s="336"/>
      <c r="F1193" s="122"/>
      <c r="G1193" s="46"/>
      <c r="H1193" s="45"/>
      <c r="I1193" s="45"/>
      <c r="J1193" s="45"/>
      <c r="K1193" s="45"/>
      <c r="L1193" s="45"/>
      <c r="M1193" s="46"/>
      <c r="N1193" s="46"/>
      <c r="O1193" s="48"/>
      <c r="P1193" s="48"/>
      <c r="Q1193" s="46"/>
      <c r="R1193" s="48"/>
      <c r="S1193" s="48"/>
      <c r="T1193" s="48"/>
      <c r="U1193" s="48"/>
      <c r="V1193" s="48"/>
      <c r="W1193" s="46"/>
      <c r="X1193" s="48"/>
      <c r="Y1193" s="48"/>
      <c r="Z1193" s="157"/>
      <c r="AA1193" s="47"/>
      <c r="AB1193" s="97"/>
      <c r="AC1193" s="49"/>
      <c r="AD1193" s="49"/>
      <c r="AE1193" s="49"/>
      <c r="AF1193" s="49"/>
      <c r="AG1193" s="49"/>
      <c r="AH1193" s="47"/>
      <c r="AI1193" s="47"/>
      <c r="AJ1193" s="47"/>
      <c r="AK1193" s="190"/>
      <c r="AL1193" s="190"/>
      <c r="AM1193" s="190"/>
      <c r="AN1193" s="190"/>
      <c r="AO1193" s="190"/>
      <c r="AP1193" s="151"/>
      <c r="AQ1193" s="322"/>
      <c r="AR1193" s="322"/>
      <c r="AS1193" s="322"/>
      <c r="AT1193" s="47"/>
      <c r="AU1193" s="47"/>
      <c r="AV1193" s="47"/>
      <c r="AW1193" s="47"/>
      <c r="AX1193" s="322"/>
      <c r="AY1193" s="98"/>
      <c r="AZ1193" s="98"/>
      <c r="BA1193" s="47"/>
      <c r="BB1193" s="47"/>
      <c r="BC1193" s="47"/>
      <c r="BD1193" s="47"/>
      <c r="BE1193" s="97"/>
      <c r="BF1193" s="49"/>
      <c r="BG1193" s="239"/>
      <c r="BH1193" s="342"/>
      <c r="BI1193" s="49"/>
      <c r="BJ1193" s="49"/>
      <c r="BK1193" s="49"/>
      <c r="BL1193" s="49"/>
      <c r="BM1193" s="49"/>
      <c r="BN1193" s="47"/>
      <c r="BO1193" s="49"/>
      <c r="BP1193" s="49"/>
      <c r="BQ1193" s="49"/>
      <c r="BR1193" s="323"/>
      <c r="BS1193" s="323"/>
      <c r="BT1193" s="323"/>
      <c r="BU1193" s="49"/>
      <c r="BV1193" s="49"/>
      <c r="BW1193" s="97"/>
      <c r="BX1193" s="97"/>
      <c r="BY1193" s="97"/>
      <c r="BZ1193" s="97"/>
      <c r="CA1193" s="49"/>
      <c r="CB1193" s="49"/>
      <c r="CC1193" s="49"/>
      <c r="CD1193" s="49"/>
      <c r="CE1193" s="49"/>
      <c r="CF1193" s="49"/>
      <c r="CG1193" s="49"/>
      <c r="CH1193" s="49"/>
      <c r="CI1193" s="97"/>
      <c r="CJ1193" s="97"/>
      <c r="CK1193" s="97"/>
      <c r="CL1193" s="97"/>
      <c r="CM1193" s="335"/>
      <c r="CN1193" s="337"/>
      <c r="CO1193" s="315" t="str">
        <f>IF(Формулы!R1193&gt;V1193,"22-?,Дата 14 - Прибыл из УФСИН; ","")&amp;IF(Формулы!Q1193&gt;Y1193,"25-?,Дата 13 - Выбыл в УФСИН;","")&amp;IF(YEAR(ДАННЫЕ!$F$1)=YEAR(ДАННЫЕ!B1193),IF(AT1193&gt;0,"","40-?, вявлен в текущем году! "),"")&amp;IF(YEAR($F$1)=YEAR(W1193),IF(X1193+Y1193&gt;0,"","23-стоит, 24,25 - куда выбыл? "),"")&amp;IF(X1193+Y1193&gt;0,IF(YEAR($F$1)=YEAR(W1193),"","24+25&gt;0? 23 - когда выбыл? "),"")&amp;IF(BA1193&lt;BB1193,"47&gt;=48; ","")&amp;IF(BA1193&lt;BC1193,"47&gt;=49; ","")&amp;IF(BA1193&lt;BD1193,"47&gt;=50; ","")&amp;IF(BE1193&gt;0,IF(BF1193&gt;0,IF(AU1193&gt;AV1193,"","41 и 42 - ? (51 и 52 &gt; 0);"),"51 &gt; 0 52 - ?;"),"")&amp;IF(AU1193&gt;0,IF(AV1193&gt;AU1193,"41&gt;42;","")&amp;IF(BE1193&gt;0,"","41&gt;0 51-?;"),"")&amp;IF(BF1193&gt;0,IF(BE1193&gt;0,"","52&gt;0 51-?;"),"")&amp;IF(AW1193&gt;=AX1193,"","43&gt;44;")&amp;IF(CA1193&gt;0,IF(AW1193&gt;0,"","71 &gt; 0 43-?;"),"")</f>
        <v/>
      </c>
    </row>
    <row r="1194" spans="1:93" ht="12" x14ac:dyDescent="0.2">
      <c r="A1194" s="45"/>
      <c r="B1194" s="46"/>
      <c r="C1194" s="121"/>
      <c r="D1194" s="121"/>
      <c r="E1194" s="336"/>
      <c r="F1194" s="122"/>
      <c r="G1194" s="46"/>
      <c r="H1194" s="45"/>
      <c r="I1194" s="45"/>
      <c r="J1194" s="45"/>
      <c r="K1194" s="45"/>
      <c r="L1194" s="45"/>
      <c r="M1194" s="46"/>
      <c r="N1194" s="46"/>
      <c r="O1194" s="48"/>
      <c r="P1194" s="48"/>
      <c r="Q1194" s="46"/>
      <c r="R1194" s="48"/>
      <c r="S1194" s="48"/>
      <c r="T1194" s="48"/>
      <c r="U1194" s="48"/>
      <c r="V1194" s="48"/>
      <c r="W1194" s="46"/>
      <c r="X1194" s="48"/>
      <c r="Y1194" s="48"/>
      <c r="Z1194" s="157"/>
      <c r="AA1194" s="47"/>
      <c r="AB1194" s="97"/>
      <c r="AC1194" s="49"/>
      <c r="AD1194" s="49"/>
      <c r="AE1194" s="49"/>
      <c r="AF1194" s="49"/>
      <c r="AG1194" s="49"/>
      <c r="AH1194" s="47"/>
      <c r="AI1194" s="47"/>
      <c r="AJ1194" s="47"/>
      <c r="AK1194" s="190"/>
      <c r="AL1194" s="190"/>
      <c r="AM1194" s="190"/>
      <c r="AN1194" s="190"/>
      <c r="AO1194" s="190"/>
      <c r="AP1194" s="151"/>
      <c r="AQ1194" s="322"/>
      <c r="AR1194" s="322"/>
      <c r="AS1194" s="322"/>
      <c r="AT1194" s="47"/>
      <c r="AU1194" s="47"/>
      <c r="AV1194" s="47"/>
      <c r="AW1194" s="47"/>
      <c r="AX1194" s="322"/>
      <c r="AY1194" s="98"/>
      <c r="AZ1194" s="98"/>
      <c r="BA1194" s="47"/>
      <c r="BB1194" s="47"/>
      <c r="BC1194" s="47"/>
      <c r="BD1194" s="47"/>
      <c r="BE1194" s="97"/>
      <c r="BF1194" s="49"/>
      <c r="BG1194" s="239"/>
      <c r="BH1194" s="342"/>
      <c r="BI1194" s="49"/>
      <c r="BJ1194" s="49"/>
      <c r="BK1194" s="49"/>
      <c r="BL1194" s="49"/>
      <c r="BM1194" s="49"/>
      <c r="BN1194" s="47"/>
      <c r="BO1194" s="49"/>
      <c r="BP1194" s="49"/>
      <c r="BQ1194" s="49"/>
      <c r="BR1194" s="323"/>
      <c r="BS1194" s="323"/>
      <c r="BT1194" s="323"/>
      <c r="BU1194" s="49"/>
      <c r="BV1194" s="49"/>
      <c r="BW1194" s="97"/>
      <c r="BX1194" s="97"/>
      <c r="BY1194" s="97"/>
      <c r="BZ1194" s="97"/>
      <c r="CA1194" s="49"/>
      <c r="CB1194" s="49"/>
      <c r="CC1194" s="49"/>
      <c r="CD1194" s="49"/>
      <c r="CE1194" s="49"/>
      <c r="CF1194" s="49"/>
      <c r="CG1194" s="49"/>
      <c r="CH1194" s="49"/>
      <c r="CI1194" s="97"/>
      <c r="CJ1194" s="97"/>
      <c r="CK1194" s="97"/>
      <c r="CL1194" s="97"/>
      <c r="CM1194" s="335"/>
      <c r="CN1194" s="337"/>
      <c r="CO1194" s="315" t="str">
        <f>IF(Формулы!R1194&gt;V1194,"22-?,Дата 14 - Прибыл из УФСИН; ","")&amp;IF(Формулы!Q1194&gt;Y1194,"25-?,Дата 13 - Выбыл в УФСИН;","")&amp;IF(YEAR(ДАННЫЕ!$F$1)=YEAR(ДАННЫЕ!B1194),IF(AT1194&gt;0,"","40-?, вявлен в текущем году! "),"")&amp;IF(YEAR($F$1)=YEAR(W1194),IF(X1194+Y1194&gt;0,"","23-стоит, 24,25 - куда выбыл? "),"")&amp;IF(X1194+Y1194&gt;0,IF(YEAR($F$1)=YEAR(W1194),"","24+25&gt;0? 23 - когда выбыл? "),"")&amp;IF(BA1194&lt;BB1194,"47&gt;=48; ","")&amp;IF(BA1194&lt;BC1194,"47&gt;=49; ","")&amp;IF(BA1194&lt;BD1194,"47&gt;=50; ","")&amp;IF(BE1194&gt;0,IF(BF1194&gt;0,IF(AU1194&gt;AV1194,"","41 и 42 - ? (51 и 52 &gt; 0);"),"51 &gt; 0 52 - ?;"),"")&amp;IF(AU1194&gt;0,IF(AV1194&gt;AU1194,"41&gt;42;","")&amp;IF(BE1194&gt;0,"","41&gt;0 51-?;"),"")&amp;IF(BF1194&gt;0,IF(BE1194&gt;0,"","52&gt;0 51-?;"),"")&amp;IF(AW1194&gt;=AX1194,"","43&gt;44;")&amp;IF(CA1194&gt;0,IF(AW1194&gt;0,"","71 &gt; 0 43-?;"),"")</f>
        <v/>
      </c>
    </row>
    <row r="1195" spans="1:93" ht="12" x14ac:dyDescent="0.2">
      <c r="A1195" s="45"/>
      <c r="B1195" s="46"/>
      <c r="C1195" s="121"/>
      <c r="D1195" s="121"/>
      <c r="E1195" s="336"/>
      <c r="F1195" s="122"/>
      <c r="G1195" s="46"/>
      <c r="H1195" s="45"/>
      <c r="I1195" s="45"/>
      <c r="J1195" s="45"/>
      <c r="K1195" s="45"/>
      <c r="L1195" s="45"/>
      <c r="M1195" s="46"/>
      <c r="N1195" s="46"/>
      <c r="O1195" s="48"/>
      <c r="P1195" s="48"/>
      <c r="Q1195" s="46"/>
      <c r="R1195" s="48"/>
      <c r="S1195" s="48"/>
      <c r="T1195" s="48"/>
      <c r="U1195" s="48"/>
      <c r="V1195" s="48"/>
      <c r="W1195" s="46"/>
      <c r="X1195" s="48"/>
      <c r="Y1195" s="48"/>
      <c r="Z1195" s="157"/>
      <c r="AA1195" s="47"/>
      <c r="AB1195" s="97"/>
      <c r="AC1195" s="49"/>
      <c r="AD1195" s="49"/>
      <c r="AE1195" s="49"/>
      <c r="AF1195" s="49"/>
      <c r="AG1195" s="49"/>
      <c r="AH1195" s="47"/>
      <c r="AI1195" s="47"/>
      <c r="AJ1195" s="47"/>
      <c r="AK1195" s="190"/>
      <c r="AL1195" s="190"/>
      <c r="AM1195" s="190"/>
      <c r="AN1195" s="190"/>
      <c r="AO1195" s="190"/>
      <c r="AP1195" s="151"/>
      <c r="AQ1195" s="322"/>
      <c r="AR1195" s="322"/>
      <c r="AS1195" s="322"/>
      <c r="AT1195" s="47"/>
      <c r="AU1195" s="47"/>
      <c r="AV1195" s="47"/>
      <c r="AW1195" s="47"/>
      <c r="AX1195" s="322"/>
      <c r="AY1195" s="98"/>
      <c r="AZ1195" s="98"/>
      <c r="BA1195" s="47"/>
      <c r="BB1195" s="47"/>
      <c r="BC1195" s="47"/>
      <c r="BD1195" s="47"/>
      <c r="BE1195" s="97"/>
      <c r="BF1195" s="49"/>
      <c r="BG1195" s="239"/>
      <c r="BH1195" s="342"/>
      <c r="BI1195" s="49"/>
      <c r="BJ1195" s="49"/>
      <c r="BK1195" s="49"/>
      <c r="BL1195" s="49"/>
      <c r="BM1195" s="49"/>
      <c r="BN1195" s="47"/>
      <c r="BO1195" s="49"/>
      <c r="BP1195" s="49"/>
      <c r="BQ1195" s="49"/>
      <c r="BR1195" s="323"/>
      <c r="BS1195" s="323"/>
      <c r="BT1195" s="323"/>
      <c r="BU1195" s="49"/>
      <c r="BV1195" s="49"/>
      <c r="BW1195" s="97"/>
      <c r="BX1195" s="97"/>
      <c r="BY1195" s="97"/>
      <c r="BZ1195" s="97"/>
      <c r="CA1195" s="49"/>
      <c r="CB1195" s="49"/>
      <c r="CC1195" s="49"/>
      <c r="CD1195" s="49"/>
      <c r="CE1195" s="49"/>
      <c r="CF1195" s="49"/>
      <c r="CG1195" s="49"/>
      <c r="CH1195" s="49"/>
      <c r="CI1195" s="97"/>
      <c r="CJ1195" s="97"/>
      <c r="CK1195" s="97"/>
      <c r="CL1195" s="97"/>
      <c r="CM1195" s="335"/>
      <c r="CN1195" s="337"/>
      <c r="CO1195" s="315" t="str">
        <f>IF(Формулы!R1195&gt;V1195,"22-?,Дата 14 - Прибыл из УФСИН; ","")&amp;IF(Формулы!Q1195&gt;Y1195,"25-?,Дата 13 - Выбыл в УФСИН;","")&amp;IF(YEAR(ДАННЫЕ!$F$1)=YEAR(ДАННЫЕ!B1195),IF(AT1195&gt;0,"","40-?, вявлен в текущем году! "),"")&amp;IF(YEAR($F$1)=YEAR(W1195),IF(X1195+Y1195&gt;0,"","23-стоит, 24,25 - куда выбыл? "),"")&amp;IF(X1195+Y1195&gt;0,IF(YEAR($F$1)=YEAR(W1195),"","24+25&gt;0? 23 - когда выбыл? "),"")&amp;IF(BA1195&lt;BB1195,"47&gt;=48; ","")&amp;IF(BA1195&lt;BC1195,"47&gt;=49; ","")&amp;IF(BA1195&lt;BD1195,"47&gt;=50; ","")&amp;IF(BE1195&gt;0,IF(BF1195&gt;0,IF(AU1195&gt;AV1195,"","41 и 42 - ? (51 и 52 &gt; 0);"),"51 &gt; 0 52 - ?;"),"")&amp;IF(AU1195&gt;0,IF(AV1195&gt;AU1195,"41&gt;42;","")&amp;IF(BE1195&gt;0,"","41&gt;0 51-?;"),"")&amp;IF(BF1195&gt;0,IF(BE1195&gt;0,"","52&gt;0 51-?;"),"")&amp;IF(AW1195&gt;=AX1195,"","43&gt;44;")&amp;IF(CA1195&gt;0,IF(AW1195&gt;0,"","71 &gt; 0 43-?;"),"")</f>
        <v/>
      </c>
    </row>
    <row r="1196" spans="1:93" ht="12" x14ac:dyDescent="0.2">
      <c r="A1196" s="45"/>
      <c r="B1196" s="46"/>
      <c r="C1196" s="121"/>
      <c r="D1196" s="121"/>
      <c r="E1196" s="336"/>
      <c r="F1196" s="122"/>
      <c r="G1196" s="46"/>
      <c r="H1196" s="45"/>
      <c r="I1196" s="45"/>
      <c r="J1196" s="45"/>
      <c r="K1196" s="45"/>
      <c r="L1196" s="45"/>
      <c r="M1196" s="46"/>
      <c r="N1196" s="46"/>
      <c r="O1196" s="48"/>
      <c r="P1196" s="48"/>
      <c r="Q1196" s="46"/>
      <c r="R1196" s="48"/>
      <c r="S1196" s="48"/>
      <c r="T1196" s="48"/>
      <c r="U1196" s="48"/>
      <c r="V1196" s="48"/>
      <c r="W1196" s="46"/>
      <c r="X1196" s="48"/>
      <c r="Y1196" s="48"/>
      <c r="Z1196" s="157"/>
      <c r="AA1196" s="47"/>
      <c r="AB1196" s="97"/>
      <c r="AC1196" s="49"/>
      <c r="AD1196" s="49"/>
      <c r="AE1196" s="49"/>
      <c r="AF1196" s="49"/>
      <c r="AG1196" s="49"/>
      <c r="AH1196" s="47"/>
      <c r="AI1196" s="47"/>
      <c r="AJ1196" s="47"/>
      <c r="AK1196" s="190"/>
      <c r="AL1196" s="190"/>
      <c r="AM1196" s="190"/>
      <c r="AN1196" s="190"/>
      <c r="AO1196" s="190"/>
      <c r="AP1196" s="151"/>
      <c r="AQ1196" s="322"/>
      <c r="AR1196" s="322"/>
      <c r="AS1196" s="322"/>
      <c r="AT1196" s="47"/>
      <c r="AU1196" s="47"/>
      <c r="AV1196" s="47"/>
      <c r="AW1196" s="47"/>
      <c r="AX1196" s="322"/>
      <c r="AY1196" s="98"/>
      <c r="AZ1196" s="98"/>
      <c r="BA1196" s="47"/>
      <c r="BB1196" s="47"/>
      <c r="BC1196" s="47"/>
      <c r="BD1196" s="47"/>
      <c r="BE1196" s="97"/>
      <c r="BF1196" s="49"/>
      <c r="BG1196" s="239"/>
      <c r="BH1196" s="342"/>
      <c r="BI1196" s="49"/>
      <c r="BJ1196" s="49"/>
      <c r="BK1196" s="49"/>
      <c r="BL1196" s="49"/>
      <c r="BM1196" s="49"/>
      <c r="BN1196" s="47"/>
      <c r="BO1196" s="49"/>
      <c r="BP1196" s="49"/>
      <c r="BQ1196" s="49"/>
      <c r="BR1196" s="323"/>
      <c r="BS1196" s="323"/>
      <c r="BT1196" s="323"/>
      <c r="BU1196" s="49"/>
      <c r="BV1196" s="49"/>
      <c r="BW1196" s="97"/>
      <c r="BX1196" s="97"/>
      <c r="BY1196" s="97"/>
      <c r="BZ1196" s="97"/>
      <c r="CA1196" s="49"/>
      <c r="CB1196" s="49"/>
      <c r="CC1196" s="49"/>
      <c r="CD1196" s="49"/>
      <c r="CE1196" s="49"/>
      <c r="CF1196" s="49"/>
      <c r="CG1196" s="49"/>
      <c r="CH1196" s="49"/>
      <c r="CI1196" s="97"/>
      <c r="CJ1196" s="97"/>
      <c r="CK1196" s="97"/>
      <c r="CL1196" s="97"/>
      <c r="CM1196" s="335"/>
      <c r="CN1196" s="337"/>
      <c r="CO1196" s="315" t="str">
        <f>IF(Формулы!R1196&gt;V1196,"22-?,Дата 14 - Прибыл из УФСИН; ","")&amp;IF(Формулы!Q1196&gt;Y1196,"25-?,Дата 13 - Выбыл в УФСИН;","")&amp;IF(YEAR(ДАННЫЕ!$F$1)=YEAR(ДАННЫЕ!B1196),IF(AT1196&gt;0,"","40-?, вявлен в текущем году! "),"")&amp;IF(YEAR($F$1)=YEAR(W1196),IF(X1196+Y1196&gt;0,"","23-стоит, 24,25 - куда выбыл? "),"")&amp;IF(X1196+Y1196&gt;0,IF(YEAR($F$1)=YEAR(W1196),"","24+25&gt;0? 23 - когда выбыл? "),"")&amp;IF(BA1196&lt;BB1196,"47&gt;=48; ","")&amp;IF(BA1196&lt;BC1196,"47&gt;=49; ","")&amp;IF(BA1196&lt;BD1196,"47&gt;=50; ","")&amp;IF(BE1196&gt;0,IF(BF1196&gt;0,IF(AU1196&gt;AV1196,"","41 и 42 - ? (51 и 52 &gt; 0);"),"51 &gt; 0 52 - ?;"),"")&amp;IF(AU1196&gt;0,IF(AV1196&gt;AU1196,"41&gt;42;","")&amp;IF(BE1196&gt;0,"","41&gt;0 51-?;"),"")&amp;IF(BF1196&gt;0,IF(BE1196&gt;0,"","52&gt;0 51-?;"),"")&amp;IF(AW1196&gt;=AX1196,"","43&gt;44;")&amp;IF(CA1196&gt;0,IF(AW1196&gt;0,"","71 &gt; 0 43-?;"),"")</f>
        <v/>
      </c>
    </row>
    <row r="1197" spans="1:93" ht="12" x14ac:dyDescent="0.2">
      <c r="A1197" s="45"/>
      <c r="B1197" s="46"/>
      <c r="C1197" s="121"/>
      <c r="D1197" s="121"/>
      <c r="E1197" s="336"/>
      <c r="F1197" s="122"/>
      <c r="G1197" s="46"/>
      <c r="H1197" s="45"/>
      <c r="I1197" s="45"/>
      <c r="J1197" s="45"/>
      <c r="K1197" s="45"/>
      <c r="L1197" s="45"/>
      <c r="M1197" s="46"/>
      <c r="N1197" s="46"/>
      <c r="O1197" s="48"/>
      <c r="P1197" s="48"/>
      <c r="Q1197" s="46"/>
      <c r="R1197" s="48"/>
      <c r="S1197" s="48"/>
      <c r="T1197" s="48"/>
      <c r="U1197" s="48"/>
      <c r="V1197" s="48"/>
      <c r="W1197" s="46"/>
      <c r="X1197" s="48"/>
      <c r="Y1197" s="48"/>
      <c r="Z1197" s="157"/>
      <c r="AA1197" s="47"/>
      <c r="AB1197" s="97"/>
      <c r="AC1197" s="49"/>
      <c r="AD1197" s="49"/>
      <c r="AE1197" s="49"/>
      <c r="AF1197" s="49"/>
      <c r="AG1197" s="49"/>
      <c r="AH1197" s="47"/>
      <c r="AI1197" s="47"/>
      <c r="AJ1197" s="47"/>
      <c r="AK1197" s="190"/>
      <c r="AL1197" s="190"/>
      <c r="AM1197" s="190"/>
      <c r="AN1197" s="190"/>
      <c r="AO1197" s="190"/>
      <c r="AP1197" s="151"/>
      <c r="AQ1197" s="322"/>
      <c r="AR1197" s="322"/>
      <c r="AS1197" s="322"/>
      <c r="AT1197" s="47"/>
      <c r="AU1197" s="47"/>
      <c r="AV1197" s="47"/>
      <c r="AW1197" s="47"/>
      <c r="AX1197" s="322"/>
      <c r="AY1197" s="98"/>
      <c r="AZ1197" s="98"/>
      <c r="BA1197" s="47"/>
      <c r="BB1197" s="47"/>
      <c r="BC1197" s="47"/>
      <c r="BD1197" s="47"/>
      <c r="BE1197" s="97"/>
      <c r="BF1197" s="49"/>
      <c r="BG1197" s="239"/>
      <c r="BH1197" s="342"/>
      <c r="BI1197" s="49"/>
      <c r="BJ1197" s="49"/>
      <c r="BK1197" s="49"/>
      <c r="BL1197" s="49"/>
      <c r="BM1197" s="49"/>
      <c r="BN1197" s="47"/>
      <c r="BO1197" s="49"/>
      <c r="BP1197" s="49"/>
      <c r="BQ1197" s="49"/>
      <c r="BR1197" s="323"/>
      <c r="BS1197" s="323"/>
      <c r="BT1197" s="323"/>
      <c r="BU1197" s="49"/>
      <c r="BV1197" s="49"/>
      <c r="BW1197" s="97"/>
      <c r="BX1197" s="97"/>
      <c r="BY1197" s="97"/>
      <c r="BZ1197" s="97"/>
      <c r="CA1197" s="49"/>
      <c r="CB1197" s="49"/>
      <c r="CC1197" s="49"/>
      <c r="CD1197" s="49"/>
      <c r="CE1197" s="49"/>
      <c r="CF1197" s="49"/>
      <c r="CG1197" s="49"/>
      <c r="CH1197" s="49"/>
      <c r="CI1197" s="97"/>
      <c r="CJ1197" s="97"/>
      <c r="CK1197" s="97"/>
      <c r="CL1197" s="97"/>
      <c r="CM1197" s="335"/>
      <c r="CN1197" s="337"/>
      <c r="CO1197" s="315" t="str">
        <f>IF(Формулы!R1197&gt;V1197,"22-?,Дата 14 - Прибыл из УФСИН; ","")&amp;IF(Формулы!Q1197&gt;Y1197,"25-?,Дата 13 - Выбыл в УФСИН;","")&amp;IF(YEAR(ДАННЫЕ!$F$1)=YEAR(ДАННЫЕ!B1197),IF(AT1197&gt;0,"","40-?, вявлен в текущем году! "),"")&amp;IF(YEAR($F$1)=YEAR(W1197),IF(X1197+Y1197&gt;0,"","23-стоит, 24,25 - куда выбыл? "),"")&amp;IF(X1197+Y1197&gt;0,IF(YEAR($F$1)=YEAR(W1197),"","24+25&gt;0? 23 - когда выбыл? "),"")&amp;IF(BA1197&lt;BB1197,"47&gt;=48; ","")&amp;IF(BA1197&lt;BC1197,"47&gt;=49; ","")&amp;IF(BA1197&lt;BD1197,"47&gt;=50; ","")&amp;IF(BE1197&gt;0,IF(BF1197&gt;0,IF(AU1197&gt;AV1197,"","41 и 42 - ? (51 и 52 &gt; 0);"),"51 &gt; 0 52 - ?;"),"")&amp;IF(AU1197&gt;0,IF(AV1197&gt;AU1197,"41&gt;42;","")&amp;IF(BE1197&gt;0,"","41&gt;0 51-?;"),"")&amp;IF(BF1197&gt;0,IF(BE1197&gt;0,"","52&gt;0 51-?;"),"")&amp;IF(AW1197&gt;=AX1197,"","43&gt;44;")&amp;IF(CA1197&gt;0,IF(AW1197&gt;0,"","71 &gt; 0 43-?;"),"")</f>
        <v/>
      </c>
    </row>
    <row r="1198" spans="1:93" ht="12" x14ac:dyDescent="0.2">
      <c r="A1198" s="45"/>
      <c r="B1198" s="46"/>
      <c r="C1198" s="121"/>
      <c r="D1198" s="121"/>
      <c r="E1198" s="336"/>
      <c r="F1198" s="122"/>
      <c r="G1198" s="46"/>
      <c r="H1198" s="45"/>
      <c r="I1198" s="45"/>
      <c r="J1198" s="45"/>
      <c r="K1198" s="45"/>
      <c r="L1198" s="45"/>
      <c r="M1198" s="46"/>
      <c r="N1198" s="46"/>
      <c r="O1198" s="48"/>
      <c r="P1198" s="48"/>
      <c r="Q1198" s="46"/>
      <c r="R1198" s="48"/>
      <c r="S1198" s="48"/>
      <c r="T1198" s="48"/>
      <c r="U1198" s="48"/>
      <c r="V1198" s="48"/>
      <c r="W1198" s="46"/>
      <c r="X1198" s="48"/>
      <c r="Y1198" s="48"/>
      <c r="Z1198" s="157"/>
      <c r="AA1198" s="47"/>
      <c r="AB1198" s="97"/>
      <c r="AC1198" s="49"/>
      <c r="AD1198" s="49"/>
      <c r="AE1198" s="49"/>
      <c r="AF1198" s="49"/>
      <c r="AG1198" s="49"/>
      <c r="AH1198" s="47"/>
      <c r="AI1198" s="47"/>
      <c r="AJ1198" s="47"/>
      <c r="AK1198" s="190"/>
      <c r="AL1198" s="190"/>
      <c r="AM1198" s="190"/>
      <c r="AN1198" s="190"/>
      <c r="AO1198" s="190"/>
      <c r="AP1198" s="151"/>
      <c r="AQ1198" s="322"/>
      <c r="AR1198" s="322"/>
      <c r="AS1198" s="322"/>
      <c r="AT1198" s="47"/>
      <c r="AU1198" s="47"/>
      <c r="AV1198" s="47"/>
      <c r="AW1198" s="47"/>
      <c r="AX1198" s="322"/>
      <c r="AY1198" s="98"/>
      <c r="AZ1198" s="98"/>
      <c r="BA1198" s="47"/>
      <c r="BB1198" s="47"/>
      <c r="BC1198" s="47"/>
      <c r="BD1198" s="47"/>
      <c r="BE1198" s="97"/>
      <c r="BF1198" s="49"/>
      <c r="BG1198" s="239"/>
      <c r="BH1198" s="342"/>
      <c r="BI1198" s="49"/>
      <c r="BJ1198" s="49"/>
      <c r="BK1198" s="49"/>
      <c r="BL1198" s="49"/>
      <c r="BM1198" s="49"/>
      <c r="BN1198" s="47"/>
      <c r="BO1198" s="49"/>
      <c r="BP1198" s="49"/>
      <c r="BQ1198" s="49"/>
      <c r="BR1198" s="323"/>
      <c r="BS1198" s="323"/>
      <c r="BT1198" s="323"/>
      <c r="BU1198" s="49"/>
      <c r="BV1198" s="49"/>
      <c r="BW1198" s="97"/>
      <c r="BX1198" s="97"/>
      <c r="BY1198" s="97"/>
      <c r="BZ1198" s="97"/>
      <c r="CA1198" s="49"/>
      <c r="CB1198" s="49"/>
      <c r="CC1198" s="49"/>
      <c r="CD1198" s="49"/>
      <c r="CE1198" s="49"/>
      <c r="CF1198" s="49"/>
      <c r="CG1198" s="49"/>
      <c r="CH1198" s="49"/>
      <c r="CI1198" s="97"/>
      <c r="CJ1198" s="97"/>
      <c r="CK1198" s="97"/>
      <c r="CL1198" s="97"/>
      <c r="CM1198" s="335"/>
      <c r="CN1198" s="337"/>
      <c r="CO1198" s="315" t="str">
        <f>IF(Формулы!R1198&gt;V1198,"22-?,Дата 14 - Прибыл из УФСИН; ","")&amp;IF(Формулы!Q1198&gt;Y1198,"25-?,Дата 13 - Выбыл в УФСИН;","")&amp;IF(YEAR(ДАННЫЕ!$F$1)=YEAR(ДАННЫЕ!B1198),IF(AT1198&gt;0,"","40-?, вявлен в текущем году! "),"")&amp;IF(YEAR($F$1)=YEAR(W1198),IF(X1198+Y1198&gt;0,"","23-стоит, 24,25 - куда выбыл? "),"")&amp;IF(X1198+Y1198&gt;0,IF(YEAR($F$1)=YEAR(W1198),"","24+25&gt;0? 23 - когда выбыл? "),"")&amp;IF(BA1198&lt;BB1198,"47&gt;=48; ","")&amp;IF(BA1198&lt;BC1198,"47&gt;=49; ","")&amp;IF(BA1198&lt;BD1198,"47&gt;=50; ","")&amp;IF(BE1198&gt;0,IF(BF1198&gt;0,IF(AU1198&gt;AV1198,"","41 и 42 - ? (51 и 52 &gt; 0);"),"51 &gt; 0 52 - ?;"),"")&amp;IF(AU1198&gt;0,IF(AV1198&gt;AU1198,"41&gt;42;","")&amp;IF(BE1198&gt;0,"","41&gt;0 51-?;"),"")&amp;IF(BF1198&gt;0,IF(BE1198&gt;0,"","52&gt;0 51-?;"),"")&amp;IF(AW1198&gt;=AX1198,"","43&gt;44;")&amp;IF(CA1198&gt;0,IF(AW1198&gt;0,"","71 &gt; 0 43-?;"),"")</f>
        <v/>
      </c>
    </row>
    <row r="1199" spans="1:93" ht="12" x14ac:dyDescent="0.2">
      <c r="A1199" s="45"/>
      <c r="B1199" s="46"/>
      <c r="C1199" s="121"/>
      <c r="D1199" s="121"/>
      <c r="E1199" s="336"/>
      <c r="F1199" s="122"/>
      <c r="G1199" s="46"/>
      <c r="H1199" s="45"/>
      <c r="I1199" s="45"/>
      <c r="J1199" s="45"/>
      <c r="K1199" s="45"/>
      <c r="L1199" s="45"/>
      <c r="M1199" s="46"/>
      <c r="N1199" s="46"/>
      <c r="O1199" s="48"/>
      <c r="P1199" s="48"/>
      <c r="Q1199" s="46"/>
      <c r="R1199" s="48"/>
      <c r="S1199" s="48"/>
      <c r="T1199" s="48"/>
      <c r="U1199" s="48"/>
      <c r="V1199" s="48"/>
      <c r="W1199" s="46"/>
      <c r="X1199" s="48"/>
      <c r="Y1199" s="48"/>
      <c r="Z1199" s="157"/>
      <c r="AA1199" s="47"/>
      <c r="AB1199" s="97"/>
      <c r="AC1199" s="49"/>
      <c r="AD1199" s="49"/>
      <c r="AE1199" s="49"/>
      <c r="AF1199" s="49"/>
      <c r="AG1199" s="49"/>
      <c r="AH1199" s="47"/>
      <c r="AI1199" s="47"/>
      <c r="AJ1199" s="47"/>
      <c r="AK1199" s="190"/>
      <c r="AL1199" s="190"/>
      <c r="AM1199" s="190"/>
      <c r="AN1199" s="190"/>
      <c r="AO1199" s="190"/>
      <c r="AP1199" s="151"/>
      <c r="AQ1199" s="322"/>
      <c r="AR1199" s="322"/>
      <c r="AS1199" s="322"/>
      <c r="AT1199" s="47"/>
      <c r="AU1199" s="47"/>
      <c r="AV1199" s="47"/>
      <c r="AW1199" s="47"/>
      <c r="AX1199" s="322"/>
      <c r="AY1199" s="98"/>
      <c r="AZ1199" s="98"/>
      <c r="BA1199" s="47"/>
      <c r="BB1199" s="47"/>
      <c r="BC1199" s="47"/>
      <c r="BD1199" s="47"/>
      <c r="BE1199" s="97"/>
      <c r="BF1199" s="49"/>
      <c r="BG1199" s="239"/>
      <c r="BH1199" s="342"/>
      <c r="BI1199" s="49"/>
      <c r="BJ1199" s="49"/>
      <c r="BK1199" s="49"/>
      <c r="BL1199" s="49"/>
      <c r="BM1199" s="49"/>
      <c r="BN1199" s="47"/>
      <c r="BO1199" s="49"/>
      <c r="BP1199" s="49"/>
      <c r="BQ1199" s="49"/>
      <c r="BR1199" s="323"/>
      <c r="BS1199" s="323"/>
      <c r="BT1199" s="323"/>
      <c r="BU1199" s="49"/>
      <c r="BV1199" s="49"/>
      <c r="BW1199" s="97"/>
      <c r="BX1199" s="97"/>
      <c r="BY1199" s="97"/>
      <c r="BZ1199" s="97"/>
      <c r="CA1199" s="49"/>
      <c r="CB1199" s="49"/>
      <c r="CC1199" s="49"/>
      <c r="CD1199" s="49"/>
      <c r="CE1199" s="49"/>
      <c r="CF1199" s="49"/>
      <c r="CG1199" s="49"/>
      <c r="CH1199" s="49"/>
      <c r="CI1199" s="97"/>
      <c r="CJ1199" s="97"/>
      <c r="CK1199" s="97"/>
      <c r="CL1199" s="97"/>
      <c r="CM1199" s="335"/>
      <c r="CN1199" s="337"/>
      <c r="CO1199" s="315" t="str">
        <f>IF(Формулы!R1199&gt;V1199,"22-?,Дата 14 - Прибыл из УФСИН; ","")&amp;IF(Формулы!Q1199&gt;Y1199,"25-?,Дата 13 - Выбыл в УФСИН;","")&amp;IF(YEAR(ДАННЫЕ!$F$1)=YEAR(ДАННЫЕ!B1199),IF(AT1199&gt;0,"","40-?, вявлен в текущем году! "),"")&amp;IF(YEAR($F$1)=YEAR(W1199),IF(X1199+Y1199&gt;0,"","23-стоит, 24,25 - куда выбыл? "),"")&amp;IF(X1199+Y1199&gt;0,IF(YEAR($F$1)=YEAR(W1199),"","24+25&gt;0? 23 - когда выбыл? "),"")&amp;IF(BA1199&lt;BB1199,"47&gt;=48; ","")&amp;IF(BA1199&lt;BC1199,"47&gt;=49; ","")&amp;IF(BA1199&lt;BD1199,"47&gt;=50; ","")&amp;IF(BE1199&gt;0,IF(BF1199&gt;0,IF(AU1199&gt;AV1199,"","41 и 42 - ? (51 и 52 &gt; 0);"),"51 &gt; 0 52 - ?;"),"")&amp;IF(AU1199&gt;0,IF(AV1199&gt;AU1199,"41&gt;42;","")&amp;IF(BE1199&gt;0,"","41&gt;0 51-?;"),"")&amp;IF(BF1199&gt;0,IF(BE1199&gt;0,"","52&gt;0 51-?;"),"")&amp;IF(AW1199&gt;=AX1199,"","43&gt;44;")&amp;IF(CA1199&gt;0,IF(AW1199&gt;0,"","71 &gt; 0 43-?;"),"")</f>
        <v/>
      </c>
    </row>
    <row r="1200" spans="1:93" ht="12" x14ac:dyDescent="0.2">
      <c r="A1200" s="45"/>
      <c r="B1200" s="46"/>
      <c r="C1200" s="121"/>
      <c r="D1200" s="121"/>
      <c r="E1200" s="336"/>
      <c r="F1200" s="122"/>
      <c r="G1200" s="46"/>
      <c r="H1200" s="45"/>
      <c r="I1200" s="45"/>
      <c r="J1200" s="45"/>
      <c r="K1200" s="45"/>
      <c r="L1200" s="45"/>
      <c r="M1200" s="46"/>
      <c r="N1200" s="46"/>
      <c r="O1200" s="48"/>
      <c r="P1200" s="48"/>
      <c r="Q1200" s="46"/>
      <c r="R1200" s="48"/>
      <c r="S1200" s="48"/>
      <c r="T1200" s="48"/>
      <c r="U1200" s="48"/>
      <c r="V1200" s="48"/>
      <c r="W1200" s="46"/>
      <c r="X1200" s="48"/>
      <c r="Y1200" s="48"/>
      <c r="Z1200" s="157"/>
      <c r="AA1200" s="47"/>
      <c r="AB1200" s="97"/>
      <c r="AC1200" s="49"/>
      <c r="AD1200" s="49"/>
      <c r="AE1200" s="49"/>
      <c r="AF1200" s="49"/>
      <c r="AG1200" s="49"/>
      <c r="AH1200" s="47"/>
      <c r="AI1200" s="47"/>
      <c r="AJ1200" s="47"/>
      <c r="AK1200" s="190"/>
      <c r="AL1200" s="190"/>
      <c r="AM1200" s="190"/>
      <c r="AN1200" s="190"/>
      <c r="AO1200" s="190"/>
      <c r="AP1200" s="151"/>
      <c r="AQ1200" s="322"/>
      <c r="AR1200" s="322"/>
      <c r="AS1200" s="322"/>
      <c r="AT1200" s="47"/>
      <c r="AU1200" s="47"/>
      <c r="AV1200" s="47"/>
      <c r="AW1200" s="47"/>
      <c r="AX1200" s="322"/>
      <c r="AY1200" s="98"/>
      <c r="AZ1200" s="98"/>
      <c r="BA1200" s="47"/>
      <c r="BB1200" s="47"/>
      <c r="BC1200" s="47"/>
      <c r="BD1200" s="47"/>
      <c r="BE1200" s="97"/>
      <c r="BF1200" s="49"/>
      <c r="BG1200" s="239"/>
      <c r="BH1200" s="342"/>
      <c r="BI1200" s="49"/>
      <c r="BJ1200" s="49"/>
      <c r="BK1200" s="49"/>
      <c r="BL1200" s="49"/>
      <c r="BM1200" s="49"/>
      <c r="BN1200" s="47"/>
      <c r="BO1200" s="49"/>
      <c r="BP1200" s="49"/>
      <c r="BQ1200" s="49"/>
      <c r="BR1200" s="323"/>
      <c r="BS1200" s="323"/>
      <c r="BT1200" s="323"/>
      <c r="BU1200" s="49"/>
      <c r="BV1200" s="49"/>
      <c r="BW1200" s="97"/>
      <c r="BX1200" s="97"/>
      <c r="BY1200" s="97"/>
      <c r="BZ1200" s="97"/>
      <c r="CA1200" s="49"/>
      <c r="CB1200" s="49"/>
      <c r="CC1200" s="49"/>
      <c r="CD1200" s="49"/>
      <c r="CE1200" s="49"/>
      <c r="CF1200" s="49"/>
      <c r="CG1200" s="49"/>
      <c r="CH1200" s="49"/>
      <c r="CI1200" s="97"/>
      <c r="CJ1200" s="97"/>
      <c r="CK1200" s="97"/>
      <c r="CL1200" s="97"/>
      <c r="CM1200" s="335"/>
      <c r="CN1200" s="337"/>
      <c r="CO1200" s="315" t="str">
        <f>IF(Формулы!R1200&gt;V1200,"22-?,Дата 14 - Прибыл из УФСИН; ","")&amp;IF(Формулы!Q1200&gt;Y1200,"25-?,Дата 13 - Выбыл в УФСИН;","")&amp;IF(YEAR(ДАННЫЕ!$F$1)=YEAR(ДАННЫЕ!B1200),IF(AT1200&gt;0,"","40-?, вявлен в текущем году! "),"")&amp;IF(YEAR($F$1)=YEAR(W1200),IF(X1200+Y1200&gt;0,"","23-стоит, 24,25 - куда выбыл? "),"")&amp;IF(X1200+Y1200&gt;0,IF(YEAR($F$1)=YEAR(W1200),"","24+25&gt;0? 23 - когда выбыл? "),"")&amp;IF(BA1200&lt;BB1200,"47&gt;=48; ","")&amp;IF(BA1200&lt;BC1200,"47&gt;=49; ","")&amp;IF(BA1200&lt;BD1200,"47&gt;=50; ","")&amp;IF(BE1200&gt;0,IF(BF1200&gt;0,IF(AU1200&gt;AV1200,"","41 и 42 - ? (51 и 52 &gt; 0);"),"51 &gt; 0 52 - ?;"),"")&amp;IF(AU1200&gt;0,IF(AV1200&gt;AU1200,"41&gt;42;","")&amp;IF(BE1200&gt;0,"","41&gt;0 51-?;"),"")&amp;IF(BF1200&gt;0,IF(BE1200&gt;0,"","52&gt;0 51-?;"),"")&amp;IF(AW1200&gt;=AX1200,"","43&gt;44;")&amp;IF(CA1200&gt;0,IF(AW1200&gt;0,"","71 &gt; 0 43-?;"),"")</f>
        <v/>
      </c>
    </row>
    <row r="1201" spans="1:93" ht="12" x14ac:dyDescent="0.2">
      <c r="A1201" s="45"/>
      <c r="B1201" s="46"/>
      <c r="C1201" s="121"/>
      <c r="D1201" s="121"/>
      <c r="E1201" s="336"/>
      <c r="F1201" s="122"/>
      <c r="G1201" s="46"/>
      <c r="H1201" s="45"/>
      <c r="I1201" s="45"/>
      <c r="J1201" s="45"/>
      <c r="K1201" s="45"/>
      <c r="L1201" s="45"/>
      <c r="M1201" s="46"/>
      <c r="N1201" s="46"/>
      <c r="O1201" s="48"/>
      <c r="P1201" s="48"/>
      <c r="Q1201" s="46"/>
      <c r="R1201" s="48"/>
      <c r="S1201" s="48"/>
      <c r="T1201" s="48"/>
      <c r="U1201" s="48"/>
      <c r="V1201" s="48"/>
      <c r="W1201" s="46"/>
      <c r="X1201" s="48"/>
      <c r="Y1201" s="48"/>
      <c r="Z1201" s="157"/>
      <c r="AA1201" s="47"/>
      <c r="AB1201" s="97"/>
      <c r="AC1201" s="49"/>
      <c r="AD1201" s="49"/>
      <c r="AE1201" s="49"/>
      <c r="AF1201" s="49"/>
      <c r="AG1201" s="49"/>
      <c r="AH1201" s="47"/>
      <c r="AI1201" s="47"/>
      <c r="AJ1201" s="47"/>
      <c r="AK1201" s="190"/>
      <c r="AL1201" s="190"/>
      <c r="AM1201" s="190"/>
      <c r="AN1201" s="190"/>
      <c r="AO1201" s="190"/>
      <c r="AP1201" s="151"/>
      <c r="AQ1201" s="322"/>
      <c r="AR1201" s="322"/>
      <c r="AS1201" s="322"/>
      <c r="AT1201" s="47"/>
      <c r="AU1201" s="47"/>
      <c r="AV1201" s="47"/>
      <c r="AW1201" s="47"/>
      <c r="AX1201" s="322"/>
      <c r="AY1201" s="98"/>
      <c r="AZ1201" s="98"/>
      <c r="BA1201" s="47"/>
      <c r="BB1201" s="47"/>
      <c r="BC1201" s="47"/>
      <c r="BD1201" s="47"/>
      <c r="BE1201" s="97"/>
      <c r="BF1201" s="49"/>
      <c r="BG1201" s="239"/>
      <c r="BH1201" s="342"/>
      <c r="BI1201" s="49"/>
      <c r="BJ1201" s="49"/>
      <c r="BK1201" s="49"/>
      <c r="BL1201" s="49"/>
      <c r="BM1201" s="49"/>
      <c r="BN1201" s="47"/>
      <c r="BO1201" s="49"/>
      <c r="BP1201" s="49"/>
      <c r="BQ1201" s="49"/>
      <c r="BR1201" s="323"/>
      <c r="BS1201" s="323"/>
      <c r="BT1201" s="323"/>
      <c r="BU1201" s="49"/>
      <c r="BV1201" s="49"/>
      <c r="BW1201" s="97"/>
      <c r="BX1201" s="97"/>
      <c r="BY1201" s="97"/>
      <c r="BZ1201" s="97"/>
      <c r="CA1201" s="49"/>
      <c r="CB1201" s="49"/>
      <c r="CC1201" s="49"/>
      <c r="CD1201" s="49"/>
      <c r="CE1201" s="49"/>
      <c r="CF1201" s="49"/>
      <c r="CG1201" s="49"/>
      <c r="CH1201" s="49"/>
      <c r="CI1201" s="97"/>
      <c r="CJ1201" s="97"/>
      <c r="CK1201" s="97"/>
      <c r="CL1201" s="97"/>
      <c r="CM1201" s="335"/>
      <c r="CN1201" s="337"/>
      <c r="CO1201" s="315" t="str">
        <f>IF(Формулы!R1201&gt;V1201,"22-?,Дата 14 - Прибыл из УФСИН; ","")&amp;IF(Формулы!Q1201&gt;Y1201,"25-?,Дата 13 - Выбыл в УФСИН;","")&amp;IF(YEAR(ДАННЫЕ!$F$1)=YEAR(ДАННЫЕ!B1201),IF(AT1201&gt;0,"","40-?, вявлен в текущем году! "),"")&amp;IF(YEAR($F$1)=YEAR(W1201),IF(X1201+Y1201&gt;0,"","23-стоит, 24,25 - куда выбыл? "),"")&amp;IF(X1201+Y1201&gt;0,IF(YEAR($F$1)=YEAR(W1201),"","24+25&gt;0? 23 - когда выбыл? "),"")&amp;IF(BA1201&lt;BB1201,"47&gt;=48; ","")&amp;IF(BA1201&lt;BC1201,"47&gt;=49; ","")&amp;IF(BA1201&lt;BD1201,"47&gt;=50; ","")&amp;IF(BE1201&gt;0,IF(BF1201&gt;0,IF(AU1201&gt;AV1201,"","41 и 42 - ? (51 и 52 &gt; 0);"),"51 &gt; 0 52 - ?;"),"")&amp;IF(AU1201&gt;0,IF(AV1201&gt;AU1201,"41&gt;42;","")&amp;IF(BE1201&gt;0,"","41&gt;0 51-?;"),"")&amp;IF(BF1201&gt;0,IF(BE1201&gt;0,"","52&gt;0 51-?;"),"")&amp;IF(AW1201&gt;=AX1201,"","43&gt;44;")&amp;IF(CA1201&gt;0,IF(AW1201&gt;0,"","71 &gt; 0 43-?;"),"")</f>
        <v/>
      </c>
    </row>
    <row r="1202" spans="1:93" ht="12" x14ac:dyDescent="0.2">
      <c r="A1202" s="45"/>
      <c r="B1202" s="46"/>
      <c r="C1202" s="121"/>
      <c r="D1202" s="121"/>
      <c r="E1202" s="336"/>
      <c r="F1202" s="122"/>
      <c r="G1202" s="46"/>
      <c r="H1202" s="45"/>
      <c r="I1202" s="45"/>
      <c r="J1202" s="45"/>
      <c r="K1202" s="45"/>
      <c r="L1202" s="45"/>
      <c r="M1202" s="46"/>
      <c r="N1202" s="46"/>
      <c r="O1202" s="48"/>
      <c r="P1202" s="48"/>
      <c r="Q1202" s="46"/>
      <c r="R1202" s="48"/>
      <c r="S1202" s="48"/>
      <c r="T1202" s="48"/>
      <c r="U1202" s="48"/>
      <c r="V1202" s="48"/>
      <c r="W1202" s="46"/>
      <c r="X1202" s="48"/>
      <c r="Y1202" s="48"/>
      <c r="Z1202" s="157"/>
      <c r="AA1202" s="47"/>
      <c r="AB1202" s="97"/>
      <c r="AC1202" s="49"/>
      <c r="AD1202" s="49"/>
      <c r="AE1202" s="49"/>
      <c r="AF1202" s="49"/>
      <c r="AG1202" s="49"/>
      <c r="AH1202" s="47"/>
      <c r="AI1202" s="47"/>
      <c r="AJ1202" s="47"/>
      <c r="AK1202" s="190"/>
      <c r="AL1202" s="190"/>
      <c r="AM1202" s="190"/>
      <c r="AN1202" s="190"/>
      <c r="AO1202" s="190"/>
      <c r="AP1202" s="151"/>
      <c r="AQ1202" s="322"/>
      <c r="AR1202" s="322"/>
      <c r="AS1202" s="322"/>
      <c r="AT1202" s="47"/>
      <c r="AU1202" s="47"/>
      <c r="AV1202" s="47"/>
      <c r="AW1202" s="47"/>
      <c r="AX1202" s="322"/>
      <c r="AY1202" s="98"/>
      <c r="AZ1202" s="98"/>
      <c r="BA1202" s="47"/>
      <c r="BB1202" s="47"/>
      <c r="BC1202" s="47"/>
      <c r="BD1202" s="47"/>
      <c r="BE1202" s="97"/>
      <c r="BF1202" s="49"/>
      <c r="BG1202" s="239"/>
      <c r="BH1202" s="342"/>
      <c r="BI1202" s="49"/>
      <c r="BJ1202" s="49"/>
      <c r="BK1202" s="49"/>
      <c r="BL1202" s="49"/>
      <c r="BM1202" s="49"/>
      <c r="BN1202" s="47"/>
      <c r="BO1202" s="49"/>
      <c r="BP1202" s="49"/>
      <c r="BQ1202" s="49"/>
      <c r="BR1202" s="323"/>
      <c r="BS1202" s="323"/>
      <c r="BT1202" s="323"/>
      <c r="BU1202" s="49"/>
      <c r="BV1202" s="49"/>
      <c r="BW1202" s="97"/>
      <c r="BX1202" s="97"/>
      <c r="BY1202" s="97"/>
      <c r="BZ1202" s="97"/>
      <c r="CA1202" s="49"/>
      <c r="CB1202" s="49"/>
      <c r="CC1202" s="49"/>
      <c r="CD1202" s="49"/>
      <c r="CE1202" s="49"/>
      <c r="CF1202" s="49"/>
      <c r="CG1202" s="49"/>
      <c r="CH1202" s="49"/>
      <c r="CI1202" s="97"/>
      <c r="CJ1202" s="97"/>
      <c r="CK1202" s="97"/>
      <c r="CL1202" s="97"/>
      <c r="CM1202" s="335"/>
      <c r="CN1202" s="337"/>
      <c r="CO1202" s="315" t="str">
        <f>IF(Формулы!R1202&gt;V1202,"22-?,Дата 14 - Прибыл из УФСИН; ","")&amp;IF(Формулы!Q1202&gt;Y1202,"25-?,Дата 13 - Выбыл в УФСИН;","")&amp;IF(YEAR(ДАННЫЕ!$F$1)=YEAR(ДАННЫЕ!B1202),IF(AT1202&gt;0,"","40-?, вявлен в текущем году! "),"")&amp;IF(YEAR($F$1)=YEAR(W1202),IF(X1202+Y1202&gt;0,"","23-стоит, 24,25 - куда выбыл? "),"")&amp;IF(X1202+Y1202&gt;0,IF(YEAR($F$1)=YEAR(W1202),"","24+25&gt;0? 23 - когда выбыл? "),"")&amp;IF(BA1202&lt;BB1202,"47&gt;=48; ","")&amp;IF(BA1202&lt;BC1202,"47&gt;=49; ","")&amp;IF(BA1202&lt;BD1202,"47&gt;=50; ","")&amp;IF(BE1202&gt;0,IF(BF1202&gt;0,IF(AU1202&gt;AV1202,"","41 и 42 - ? (51 и 52 &gt; 0);"),"51 &gt; 0 52 - ?;"),"")&amp;IF(AU1202&gt;0,IF(AV1202&gt;AU1202,"41&gt;42;","")&amp;IF(BE1202&gt;0,"","41&gt;0 51-?;"),"")&amp;IF(BF1202&gt;0,IF(BE1202&gt;0,"","52&gt;0 51-?;"),"")&amp;IF(AW1202&gt;=AX1202,"","43&gt;44;")&amp;IF(CA1202&gt;0,IF(AW1202&gt;0,"","71 &gt; 0 43-?;"),"")</f>
        <v/>
      </c>
    </row>
    <row r="1203" spans="1:93" ht="12" x14ac:dyDescent="0.2">
      <c r="A1203" s="45"/>
      <c r="B1203" s="46"/>
      <c r="C1203" s="121"/>
      <c r="D1203" s="121"/>
      <c r="E1203" s="336"/>
      <c r="F1203" s="122"/>
      <c r="G1203" s="46"/>
      <c r="H1203" s="45"/>
      <c r="I1203" s="45"/>
      <c r="J1203" s="45"/>
      <c r="K1203" s="45"/>
      <c r="L1203" s="45"/>
      <c r="M1203" s="46"/>
      <c r="N1203" s="46"/>
      <c r="O1203" s="48"/>
      <c r="P1203" s="48"/>
      <c r="Q1203" s="46"/>
      <c r="R1203" s="48"/>
      <c r="S1203" s="48"/>
      <c r="T1203" s="48"/>
      <c r="U1203" s="48"/>
      <c r="V1203" s="48"/>
      <c r="W1203" s="46"/>
      <c r="X1203" s="48"/>
      <c r="Y1203" s="48"/>
      <c r="Z1203" s="157"/>
      <c r="AA1203" s="47"/>
      <c r="AB1203" s="97"/>
      <c r="AC1203" s="49"/>
      <c r="AD1203" s="49"/>
      <c r="AE1203" s="49"/>
      <c r="AF1203" s="49"/>
      <c r="AG1203" s="49"/>
      <c r="AH1203" s="47"/>
      <c r="AI1203" s="47"/>
      <c r="AJ1203" s="47"/>
      <c r="AK1203" s="190"/>
      <c r="AL1203" s="190"/>
      <c r="AM1203" s="190"/>
      <c r="AN1203" s="190"/>
      <c r="AO1203" s="190"/>
      <c r="AP1203" s="151"/>
      <c r="AQ1203" s="322"/>
      <c r="AR1203" s="322"/>
      <c r="AS1203" s="322"/>
      <c r="AT1203" s="47"/>
      <c r="AU1203" s="47"/>
      <c r="AV1203" s="47"/>
      <c r="AW1203" s="47"/>
      <c r="AX1203" s="322"/>
      <c r="AY1203" s="98"/>
      <c r="AZ1203" s="98"/>
      <c r="BA1203" s="47"/>
      <c r="BB1203" s="47"/>
      <c r="BC1203" s="47"/>
      <c r="BD1203" s="47"/>
      <c r="BE1203" s="97"/>
      <c r="BF1203" s="49"/>
      <c r="BG1203" s="239"/>
      <c r="BH1203" s="342"/>
      <c r="BI1203" s="49"/>
      <c r="BJ1203" s="49"/>
      <c r="BK1203" s="49"/>
      <c r="BL1203" s="49"/>
      <c r="BM1203" s="49"/>
      <c r="BN1203" s="47"/>
      <c r="BO1203" s="49"/>
      <c r="BP1203" s="49"/>
      <c r="BQ1203" s="49"/>
      <c r="BR1203" s="323"/>
      <c r="BS1203" s="323"/>
      <c r="BT1203" s="323"/>
      <c r="BU1203" s="49"/>
      <c r="BV1203" s="49"/>
      <c r="BW1203" s="97"/>
      <c r="BX1203" s="97"/>
      <c r="BY1203" s="97"/>
      <c r="BZ1203" s="97"/>
      <c r="CA1203" s="49"/>
      <c r="CB1203" s="49"/>
      <c r="CC1203" s="49"/>
      <c r="CD1203" s="49"/>
      <c r="CE1203" s="49"/>
      <c r="CF1203" s="49"/>
      <c r="CG1203" s="49"/>
      <c r="CH1203" s="49"/>
      <c r="CI1203" s="97"/>
      <c r="CJ1203" s="97"/>
      <c r="CK1203" s="97"/>
      <c r="CL1203" s="97"/>
      <c r="CM1203" s="335"/>
      <c r="CN1203" s="337"/>
      <c r="CO1203" s="315" t="str">
        <f>IF(Формулы!R1203&gt;V1203,"22-?,Дата 14 - Прибыл из УФСИН; ","")&amp;IF(Формулы!Q1203&gt;Y1203,"25-?,Дата 13 - Выбыл в УФСИН;","")&amp;IF(YEAR(ДАННЫЕ!$F$1)=YEAR(ДАННЫЕ!B1203),IF(AT1203&gt;0,"","40-?, вявлен в текущем году! "),"")&amp;IF(YEAR($F$1)=YEAR(W1203),IF(X1203+Y1203&gt;0,"","23-стоит, 24,25 - куда выбыл? "),"")&amp;IF(X1203+Y1203&gt;0,IF(YEAR($F$1)=YEAR(W1203),"","24+25&gt;0? 23 - когда выбыл? "),"")&amp;IF(BA1203&lt;BB1203,"47&gt;=48; ","")&amp;IF(BA1203&lt;BC1203,"47&gt;=49; ","")&amp;IF(BA1203&lt;BD1203,"47&gt;=50; ","")&amp;IF(BE1203&gt;0,IF(BF1203&gt;0,IF(AU1203&gt;AV1203,"","41 и 42 - ? (51 и 52 &gt; 0);"),"51 &gt; 0 52 - ?;"),"")&amp;IF(AU1203&gt;0,IF(AV1203&gt;AU1203,"41&gt;42;","")&amp;IF(BE1203&gt;0,"","41&gt;0 51-?;"),"")&amp;IF(BF1203&gt;0,IF(BE1203&gt;0,"","52&gt;0 51-?;"),"")&amp;IF(AW1203&gt;=AX1203,"","43&gt;44;")&amp;IF(CA1203&gt;0,IF(AW1203&gt;0,"","71 &gt; 0 43-?;"),"")</f>
        <v/>
      </c>
    </row>
    <row r="1204" spans="1:93" ht="12" x14ac:dyDescent="0.2">
      <c r="A1204" s="45"/>
      <c r="B1204" s="46"/>
      <c r="C1204" s="121"/>
      <c r="D1204" s="121"/>
      <c r="E1204" s="336"/>
      <c r="F1204" s="122"/>
      <c r="G1204" s="46"/>
      <c r="H1204" s="45"/>
      <c r="I1204" s="45"/>
      <c r="J1204" s="45"/>
      <c r="K1204" s="45"/>
      <c r="L1204" s="45"/>
      <c r="M1204" s="46"/>
      <c r="N1204" s="46"/>
      <c r="O1204" s="48"/>
      <c r="P1204" s="48"/>
      <c r="Q1204" s="46"/>
      <c r="R1204" s="48"/>
      <c r="S1204" s="48"/>
      <c r="T1204" s="48"/>
      <c r="U1204" s="48"/>
      <c r="V1204" s="48"/>
      <c r="W1204" s="46"/>
      <c r="X1204" s="48"/>
      <c r="Y1204" s="48"/>
      <c r="Z1204" s="157"/>
      <c r="AA1204" s="47"/>
      <c r="AB1204" s="97"/>
      <c r="AC1204" s="49"/>
      <c r="AD1204" s="49"/>
      <c r="AE1204" s="49"/>
      <c r="AF1204" s="49"/>
      <c r="AG1204" s="49"/>
      <c r="AH1204" s="47"/>
      <c r="AI1204" s="47"/>
      <c r="AJ1204" s="47"/>
      <c r="AK1204" s="190"/>
      <c r="AL1204" s="190"/>
      <c r="AM1204" s="190"/>
      <c r="AN1204" s="190"/>
      <c r="AO1204" s="190"/>
      <c r="AP1204" s="151"/>
      <c r="AQ1204" s="322"/>
      <c r="AR1204" s="322"/>
      <c r="AS1204" s="322"/>
      <c r="AT1204" s="47"/>
      <c r="AU1204" s="47"/>
      <c r="AV1204" s="47"/>
      <c r="AW1204" s="47"/>
      <c r="AX1204" s="322"/>
      <c r="AY1204" s="98"/>
      <c r="AZ1204" s="98"/>
      <c r="BA1204" s="47"/>
      <c r="BB1204" s="47"/>
      <c r="BC1204" s="47"/>
      <c r="BD1204" s="47"/>
      <c r="BE1204" s="97"/>
      <c r="BF1204" s="49"/>
      <c r="BG1204" s="239"/>
      <c r="BH1204" s="342"/>
      <c r="BI1204" s="49"/>
      <c r="BJ1204" s="49"/>
      <c r="BK1204" s="49"/>
      <c r="BL1204" s="49"/>
      <c r="BM1204" s="49"/>
      <c r="BN1204" s="47"/>
      <c r="BO1204" s="49"/>
      <c r="BP1204" s="49"/>
      <c r="BQ1204" s="49"/>
      <c r="BR1204" s="323"/>
      <c r="BS1204" s="323"/>
      <c r="BT1204" s="323"/>
      <c r="BU1204" s="49"/>
      <c r="BV1204" s="49"/>
      <c r="BW1204" s="97"/>
      <c r="BX1204" s="97"/>
      <c r="BY1204" s="97"/>
      <c r="BZ1204" s="97"/>
      <c r="CA1204" s="49"/>
      <c r="CB1204" s="49"/>
      <c r="CC1204" s="49"/>
      <c r="CD1204" s="49"/>
      <c r="CE1204" s="49"/>
      <c r="CF1204" s="49"/>
      <c r="CG1204" s="49"/>
      <c r="CH1204" s="49"/>
      <c r="CI1204" s="97"/>
      <c r="CJ1204" s="97"/>
      <c r="CK1204" s="97"/>
      <c r="CL1204" s="97"/>
      <c r="CM1204" s="335"/>
      <c r="CN1204" s="337"/>
      <c r="CO1204" s="315" t="str">
        <f>IF(Формулы!R1204&gt;V1204,"22-?,Дата 14 - Прибыл из УФСИН; ","")&amp;IF(Формулы!Q1204&gt;Y1204,"25-?,Дата 13 - Выбыл в УФСИН;","")&amp;IF(YEAR(ДАННЫЕ!$F$1)=YEAR(ДАННЫЕ!B1204),IF(AT1204&gt;0,"","40-?, вявлен в текущем году! "),"")&amp;IF(YEAR($F$1)=YEAR(W1204),IF(X1204+Y1204&gt;0,"","23-стоит, 24,25 - куда выбыл? "),"")&amp;IF(X1204+Y1204&gt;0,IF(YEAR($F$1)=YEAR(W1204),"","24+25&gt;0? 23 - когда выбыл? "),"")&amp;IF(BA1204&lt;BB1204,"47&gt;=48; ","")&amp;IF(BA1204&lt;BC1204,"47&gt;=49; ","")&amp;IF(BA1204&lt;BD1204,"47&gt;=50; ","")&amp;IF(BE1204&gt;0,IF(BF1204&gt;0,IF(AU1204&gt;AV1204,"","41 и 42 - ? (51 и 52 &gt; 0);"),"51 &gt; 0 52 - ?;"),"")&amp;IF(AU1204&gt;0,IF(AV1204&gt;AU1204,"41&gt;42;","")&amp;IF(BE1204&gt;0,"","41&gt;0 51-?;"),"")&amp;IF(BF1204&gt;0,IF(BE1204&gt;0,"","52&gt;0 51-?;"),"")&amp;IF(AW1204&gt;=AX1204,"","43&gt;44;")&amp;IF(CA1204&gt;0,IF(AW1204&gt;0,"","71 &gt; 0 43-?;"),"")</f>
        <v/>
      </c>
    </row>
    <row r="1205" spans="1:93" ht="12" x14ac:dyDescent="0.2">
      <c r="A1205" s="45"/>
      <c r="B1205" s="46"/>
      <c r="C1205" s="121"/>
      <c r="D1205" s="121"/>
      <c r="E1205" s="336"/>
      <c r="F1205" s="122"/>
      <c r="G1205" s="46"/>
      <c r="H1205" s="45"/>
      <c r="I1205" s="45"/>
      <c r="J1205" s="45"/>
      <c r="K1205" s="45"/>
      <c r="L1205" s="45"/>
      <c r="M1205" s="46"/>
      <c r="N1205" s="46"/>
      <c r="O1205" s="48"/>
      <c r="P1205" s="48"/>
      <c r="Q1205" s="46"/>
      <c r="R1205" s="48"/>
      <c r="S1205" s="48"/>
      <c r="T1205" s="48"/>
      <c r="U1205" s="48"/>
      <c r="V1205" s="48"/>
      <c r="W1205" s="46"/>
      <c r="X1205" s="48"/>
      <c r="Y1205" s="48"/>
      <c r="Z1205" s="157"/>
      <c r="AA1205" s="47"/>
      <c r="AB1205" s="97"/>
      <c r="AC1205" s="49"/>
      <c r="AD1205" s="49"/>
      <c r="AE1205" s="49"/>
      <c r="AF1205" s="49"/>
      <c r="AG1205" s="49"/>
      <c r="AH1205" s="47"/>
      <c r="AI1205" s="47"/>
      <c r="AJ1205" s="47"/>
      <c r="AK1205" s="190"/>
      <c r="AL1205" s="190"/>
      <c r="AM1205" s="190"/>
      <c r="AN1205" s="190"/>
      <c r="AO1205" s="190"/>
      <c r="AP1205" s="151"/>
      <c r="AQ1205" s="322"/>
      <c r="AR1205" s="322"/>
      <c r="AS1205" s="322"/>
      <c r="AT1205" s="47"/>
      <c r="AU1205" s="47"/>
      <c r="AV1205" s="47"/>
      <c r="AW1205" s="47"/>
      <c r="AX1205" s="322"/>
      <c r="AY1205" s="98"/>
      <c r="AZ1205" s="98"/>
      <c r="BA1205" s="47"/>
      <c r="BB1205" s="47"/>
      <c r="BC1205" s="47"/>
      <c r="BD1205" s="47"/>
      <c r="BE1205" s="97"/>
      <c r="BF1205" s="49"/>
      <c r="BG1205" s="239"/>
      <c r="BH1205" s="342"/>
      <c r="BI1205" s="49"/>
      <c r="BJ1205" s="49"/>
      <c r="BK1205" s="49"/>
      <c r="BL1205" s="49"/>
      <c r="BM1205" s="49"/>
      <c r="BN1205" s="47"/>
      <c r="BO1205" s="49"/>
      <c r="BP1205" s="49"/>
      <c r="BQ1205" s="49"/>
      <c r="BR1205" s="323"/>
      <c r="BS1205" s="323"/>
      <c r="BT1205" s="323"/>
      <c r="BU1205" s="49"/>
      <c r="BV1205" s="49"/>
      <c r="BW1205" s="97"/>
      <c r="BX1205" s="97"/>
      <c r="BY1205" s="97"/>
      <c r="BZ1205" s="97"/>
      <c r="CA1205" s="49"/>
      <c r="CB1205" s="49"/>
      <c r="CC1205" s="49"/>
      <c r="CD1205" s="49"/>
      <c r="CE1205" s="49"/>
      <c r="CF1205" s="49"/>
      <c r="CG1205" s="49"/>
      <c r="CH1205" s="49"/>
      <c r="CI1205" s="97"/>
      <c r="CJ1205" s="97"/>
      <c r="CK1205" s="97"/>
      <c r="CL1205" s="97"/>
      <c r="CM1205" s="335"/>
      <c r="CN1205" s="337"/>
      <c r="CO1205" s="315" t="str">
        <f>IF(Формулы!R1205&gt;V1205,"22-?,Дата 14 - Прибыл из УФСИН; ","")&amp;IF(Формулы!Q1205&gt;Y1205,"25-?,Дата 13 - Выбыл в УФСИН;","")&amp;IF(YEAR(ДАННЫЕ!$F$1)=YEAR(ДАННЫЕ!B1205),IF(AT1205&gt;0,"","40-?, вявлен в текущем году! "),"")&amp;IF(YEAR($F$1)=YEAR(W1205),IF(X1205+Y1205&gt;0,"","23-стоит, 24,25 - куда выбыл? "),"")&amp;IF(X1205+Y1205&gt;0,IF(YEAR($F$1)=YEAR(W1205),"","24+25&gt;0? 23 - когда выбыл? "),"")&amp;IF(BA1205&lt;BB1205,"47&gt;=48; ","")&amp;IF(BA1205&lt;BC1205,"47&gt;=49; ","")&amp;IF(BA1205&lt;BD1205,"47&gt;=50; ","")&amp;IF(BE1205&gt;0,IF(BF1205&gt;0,IF(AU1205&gt;AV1205,"","41 и 42 - ? (51 и 52 &gt; 0);"),"51 &gt; 0 52 - ?;"),"")&amp;IF(AU1205&gt;0,IF(AV1205&gt;AU1205,"41&gt;42;","")&amp;IF(BE1205&gt;0,"","41&gt;0 51-?;"),"")&amp;IF(BF1205&gt;0,IF(BE1205&gt;0,"","52&gt;0 51-?;"),"")&amp;IF(AW1205&gt;=AX1205,"","43&gt;44;")&amp;IF(CA1205&gt;0,IF(AW1205&gt;0,"","71 &gt; 0 43-?;"),"")</f>
        <v/>
      </c>
    </row>
    <row r="1206" spans="1:93" ht="12" x14ac:dyDescent="0.2">
      <c r="A1206" s="45"/>
      <c r="B1206" s="46"/>
      <c r="C1206" s="121"/>
      <c r="D1206" s="121"/>
      <c r="E1206" s="336"/>
      <c r="F1206" s="122"/>
      <c r="G1206" s="46"/>
      <c r="H1206" s="45"/>
      <c r="I1206" s="45"/>
      <c r="J1206" s="45"/>
      <c r="K1206" s="45"/>
      <c r="L1206" s="45"/>
      <c r="M1206" s="46"/>
      <c r="N1206" s="46"/>
      <c r="O1206" s="48"/>
      <c r="P1206" s="48"/>
      <c r="Q1206" s="46"/>
      <c r="R1206" s="48"/>
      <c r="S1206" s="48"/>
      <c r="T1206" s="48"/>
      <c r="U1206" s="48"/>
      <c r="V1206" s="48"/>
      <c r="W1206" s="46"/>
      <c r="X1206" s="48"/>
      <c r="Y1206" s="48"/>
      <c r="Z1206" s="157"/>
      <c r="AA1206" s="47"/>
      <c r="AB1206" s="97"/>
      <c r="AC1206" s="49"/>
      <c r="AD1206" s="49"/>
      <c r="AE1206" s="49"/>
      <c r="AF1206" s="49"/>
      <c r="AG1206" s="49"/>
      <c r="AH1206" s="47"/>
      <c r="AI1206" s="47"/>
      <c r="AJ1206" s="47"/>
      <c r="AK1206" s="190"/>
      <c r="AL1206" s="190"/>
      <c r="AM1206" s="190"/>
      <c r="AN1206" s="190"/>
      <c r="AO1206" s="190"/>
      <c r="AP1206" s="151"/>
      <c r="AQ1206" s="322"/>
      <c r="AR1206" s="322"/>
      <c r="AS1206" s="322"/>
      <c r="AT1206" s="47"/>
      <c r="AU1206" s="47"/>
      <c r="AV1206" s="47"/>
      <c r="AW1206" s="47"/>
      <c r="AX1206" s="322"/>
      <c r="AY1206" s="98"/>
      <c r="AZ1206" s="98"/>
      <c r="BA1206" s="47"/>
      <c r="BB1206" s="47"/>
      <c r="BC1206" s="47"/>
      <c r="BD1206" s="47"/>
      <c r="BE1206" s="97"/>
      <c r="BF1206" s="49"/>
      <c r="BG1206" s="239"/>
      <c r="BH1206" s="342"/>
      <c r="BI1206" s="49"/>
      <c r="BJ1206" s="49"/>
      <c r="BK1206" s="49"/>
      <c r="BL1206" s="49"/>
      <c r="BM1206" s="49"/>
      <c r="BN1206" s="47"/>
      <c r="BO1206" s="49"/>
      <c r="BP1206" s="49"/>
      <c r="BQ1206" s="49"/>
      <c r="BR1206" s="323"/>
      <c r="BS1206" s="323"/>
      <c r="BT1206" s="323"/>
      <c r="BU1206" s="49"/>
      <c r="BV1206" s="49"/>
      <c r="BW1206" s="97"/>
      <c r="BX1206" s="97"/>
      <c r="BY1206" s="97"/>
      <c r="BZ1206" s="97"/>
      <c r="CA1206" s="49"/>
      <c r="CB1206" s="49"/>
      <c r="CC1206" s="49"/>
      <c r="CD1206" s="49"/>
      <c r="CE1206" s="49"/>
      <c r="CF1206" s="49"/>
      <c r="CG1206" s="49"/>
      <c r="CH1206" s="49"/>
      <c r="CI1206" s="97"/>
      <c r="CJ1206" s="97"/>
      <c r="CK1206" s="97"/>
      <c r="CL1206" s="97"/>
      <c r="CM1206" s="335"/>
      <c r="CN1206" s="337"/>
      <c r="CO1206" s="315" t="str">
        <f>IF(Формулы!R1206&gt;V1206,"22-?,Дата 14 - Прибыл из УФСИН; ","")&amp;IF(Формулы!Q1206&gt;Y1206,"25-?,Дата 13 - Выбыл в УФСИН;","")&amp;IF(YEAR(ДАННЫЕ!$F$1)=YEAR(ДАННЫЕ!B1206),IF(AT1206&gt;0,"","40-?, вявлен в текущем году! "),"")&amp;IF(YEAR($F$1)=YEAR(W1206),IF(X1206+Y1206&gt;0,"","23-стоит, 24,25 - куда выбыл? "),"")&amp;IF(X1206+Y1206&gt;0,IF(YEAR($F$1)=YEAR(W1206),"","24+25&gt;0? 23 - когда выбыл? "),"")&amp;IF(BA1206&lt;BB1206,"47&gt;=48; ","")&amp;IF(BA1206&lt;BC1206,"47&gt;=49; ","")&amp;IF(BA1206&lt;BD1206,"47&gt;=50; ","")&amp;IF(BE1206&gt;0,IF(BF1206&gt;0,IF(AU1206&gt;AV1206,"","41 и 42 - ? (51 и 52 &gt; 0);"),"51 &gt; 0 52 - ?;"),"")&amp;IF(AU1206&gt;0,IF(AV1206&gt;AU1206,"41&gt;42;","")&amp;IF(BE1206&gt;0,"","41&gt;0 51-?;"),"")&amp;IF(BF1206&gt;0,IF(BE1206&gt;0,"","52&gt;0 51-?;"),"")&amp;IF(AW1206&gt;=AX1206,"","43&gt;44;")&amp;IF(CA1206&gt;0,IF(AW1206&gt;0,"","71 &gt; 0 43-?;"),"")</f>
        <v/>
      </c>
    </row>
    <row r="1207" spans="1:93" ht="12" x14ac:dyDescent="0.2">
      <c r="A1207" s="45"/>
      <c r="B1207" s="46"/>
      <c r="C1207" s="121"/>
      <c r="D1207" s="121"/>
      <c r="E1207" s="336"/>
      <c r="F1207" s="122"/>
      <c r="G1207" s="46"/>
      <c r="H1207" s="45"/>
      <c r="I1207" s="45"/>
      <c r="J1207" s="45"/>
      <c r="K1207" s="45"/>
      <c r="L1207" s="45"/>
      <c r="M1207" s="46"/>
      <c r="N1207" s="46"/>
      <c r="O1207" s="48"/>
      <c r="P1207" s="48"/>
      <c r="Q1207" s="46"/>
      <c r="R1207" s="48"/>
      <c r="S1207" s="48"/>
      <c r="T1207" s="48"/>
      <c r="U1207" s="48"/>
      <c r="V1207" s="48"/>
      <c r="W1207" s="46"/>
      <c r="X1207" s="48"/>
      <c r="Y1207" s="48"/>
      <c r="Z1207" s="157"/>
      <c r="AA1207" s="47"/>
      <c r="AB1207" s="97"/>
      <c r="AC1207" s="49"/>
      <c r="AD1207" s="49"/>
      <c r="AE1207" s="49"/>
      <c r="AF1207" s="49"/>
      <c r="AG1207" s="49"/>
      <c r="AH1207" s="47"/>
      <c r="AI1207" s="47"/>
      <c r="AJ1207" s="47"/>
      <c r="AK1207" s="190"/>
      <c r="AL1207" s="190"/>
      <c r="AM1207" s="190"/>
      <c r="AN1207" s="190"/>
      <c r="AO1207" s="190"/>
      <c r="AP1207" s="151"/>
      <c r="AQ1207" s="322"/>
      <c r="AR1207" s="322"/>
      <c r="AS1207" s="322"/>
      <c r="AT1207" s="47"/>
      <c r="AU1207" s="47"/>
      <c r="AV1207" s="47"/>
      <c r="AW1207" s="47"/>
      <c r="AX1207" s="322"/>
      <c r="AY1207" s="98"/>
      <c r="AZ1207" s="98"/>
      <c r="BA1207" s="47"/>
      <c r="BB1207" s="47"/>
      <c r="BC1207" s="47"/>
      <c r="BD1207" s="47"/>
      <c r="BE1207" s="97"/>
      <c r="BF1207" s="49"/>
      <c r="BG1207" s="239"/>
      <c r="BH1207" s="342"/>
      <c r="BI1207" s="49"/>
      <c r="BJ1207" s="49"/>
      <c r="BK1207" s="49"/>
      <c r="BL1207" s="49"/>
      <c r="BM1207" s="49"/>
      <c r="BN1207" s="47"/>
      <c r="BO1207" s="49"/>
      <c r="BP1207" s="49"/>
      <c r="BQ1207" s="49"/>
      <c r="BR1207" s="323"/>
      <c r="BS1207" s="323"/>
      <c r="BT1207" s="323"/>
      <c r="BU1207" s="49"/>
      <c r="BV1207" s="49"/>
      <c r="BW1207" s="97"/>
      <c r="BX1207" s="97"/>
      <c r="BY1207" s="97"/>
      <c r="BZ1207" s="97"/>
      <c r="CA1207" s="49"/>
      <c r="CB1207" s="49"/>
      <c r="CC1207" s="49"/>
      <c r="CD1207" s="49"/>
      <c r="CE1207" s="49"/>
      <c r="CF1207" s="49"/>
      <c r="CG1207" s="49"/>
      <c r="CH1207" s="49"/>
      <c r="CI1207" s="97"/>
      <c r="CJ1207" s="97"/>
      <c r="CK1207" s="97"/>
      <c r="CL1207" s="97"/>
      <c r="CM1207" s="335"/>
      <c r="CN1207" s="337"/>
      <c r="CO1207" s="315" t="str">
        <f>IF(Формулы!R1207&gt;V1207,"22-?,Дата 14 - Прибыл из УФСИН; ","")&amp;IF(Формулы!Q1207&gt;Y1207,"25-?,Дата 13 - Выбыл в УФСИН;","")&amp;IF(YEAR(ДАННЫЕ!$F$1)=YEAR(ДАННЫЕ!B1207),IF(AT1207&gt;0,"","40-?, вявлен в текущем году! "),"")&amp;IF(YEAR($F$1)=YEAR(W1207),IF(X1207+Y1207&gt;0,"","23-стоит, 24,25 - куда выбыл? "),"")&amp;IF(X1207+Y1207&gt;0,IF(YEAR($F$1)=YEAR(W1207),"","24+25&gt;0? 23 - когда выбыл? "),"")&amp;IF(BA1207&lt;BB1207,"47&gt;=48; ","")&amp;IF(BA1207&lt;BC1207,"47&gt;=49; ","")&amp;IF(BA1207&lt;BD1207,"47&gt;=50; ","")&amp;IF(BE1207&gt;0,IF(BF1207&gt;0,IF(AU1207&gt;AV1207,"","41 и 42 - ? (51 и 52 &gt; 0);"),"51 &gt; 0 52 - ?;"),"")&amp;IF(AU1207&gt;0,IF(AV1207&gt;AU1207,"41&gt;42;","")&amp;IF(BE1207&gt;0,"","41&gt;0 51-?;"),"")&amp;IF(BF1207&gt;0,IF(BE1207&gt;0,"","52&gt;0 51-?;"),"")&amp;IF(AW1207&gt;=AX1207,"","43&gt;44;")&amp;IF(CA1207&gt;0,IF(AW1207&gt;0,"","71 &gt; 0 43-?;"),"")</f>
        <v/>
      </c>
    </row>
    <row r="1208" spans="1:93" ht="12" x14ac:dyDescent="0.2">
      <c r="A1208" s="45"/>
      <c r="B1208" s="46"/>
      <c r="C1208" s="121"/>
      <c r="D1208" s="121"/>
      <c r="E1208" s="336"/>
      <c r="F1208" s="122"/>
      <c r="G1208" s="46"/>
      <c r="H1208" s="45"/>
      <c r="I1208" s="45"/>
      <c r="J1208" s="45"/>
      <c r="K1208" s="45"/>
      <c r="L1208" s="45"/>
      <c r="M1208" s="46"/>
      <c r="N1208" s="46"/>
      <c r="O1208" s="48"/>
      <c r="P1208" s="48"/>
      <c r="Q1208" s="46"/>
      <c r="R1208" s="48"/>
      <c r="S1208" s="48"/>
      <c r="T1208" s="48"/>
      <c r="U1208" s="48"/>
      <c r="V1208" s="48"/>
      <c r="W1208" s="46"/>
      <c r="X1208" s="48"/>
      <c r="Y1208" s="48"/>
      <c r="Z1208" s="157"/>
      <c r="AA1208" s="47"/>
      <c r="AB1208" s="97"/>
      <c r="AC1208" s="49"/>
      <c r="AD1208" s="49"/>
      <c r="AE1208" s="49"/>
      <c r="AF1208" s="49"/>
      <c r="AG1208" s="49"/>
      <c r="AH1208" s="47"/>
      <c r="AI1208" s="47"/>
      <c r="AJ1208" s="47"/>
      <c r="AK1208" s="190"/>
      <c r="AL1208" s="190"/>
      <c r="AM1208" s="190"/>
      <c r="AN1208" s="190"/>
      <c r="AO1208" s="190"/>
      <c r="AP1208" s="151"/>
      <c r="AQ1208" s="322"/>
      <c r="AR1208" s="322"/>
      <c r="AS1208" s="322"/>
      <c r="AT1208" s="47"/>
      <c r="AU1208" s="47"/>
      <c r="AV1208" s="47"/>
      <c r="AW1208" s="47"/>
      <c r="AX1208" s="322"/>
      <c r="AY1208" s="98"/>
      <c r="AZ1208" s="98"/>
      <c r="BA1208" s="47"/>
      <c r="BB1208" s="47"/>
      <c r="BC1208" s="47"/>
      <c r="BD1208" s="47"/>
      <c r="BE1208" s="97"/>
      <c r="BF1208" s="49"/>
      <c r="BG1208" s="239"/>
      <c r="BH1208" s="342"/>
      <c r="BI1208" s="49"/>
      <c r="BJ1208" s="49"/>
      <c r="BK1208" s="49"/>
      <c r="BL1208" s="49"/>
      <c r="BM1208" s="49"/>
      <c r="BN1208" s="47"/>
      <c r="BO1208" s="49"/>
      <c r="BP1208" s="49"/>
      <c r="BQ1208" s="49"/>
      <c r="BR1208" s="323"/>
      <c r="BS1208" s="323"/>
      <c r="BT1208" s="323"/>
      <c r="BU1208" s="49"/>
      <c r="BV1208" s="49"/>
      <c r="BW1208" s="97"/>
      <c r="BX1208" s="97"/>
      <c r="BY1208" s="97"/>
      <c r="BZ1208" s="97"/>
      <c r="CA1208" s="49"/>
      <c r="CB1208" s="49"/>
      <c r="CC1208" s="49"/>
      <c r="CD1208" s="49"/>
      <c r="CE1208" s="49"/>
      <c r="CF1208" s="49"/>
      <c r="CG1208" s="49"/>
      <c r="CH1208" s="49"/>
      <c r="CI1208" s="97"/>
      <c r="CJ1208" s="97"/>
      <c r="CK1208" s="97"/>
      <c r="CL1208" s="97"/>
      <c r="CM1208" s="335"/>
      <c r="CN1208" s="337"/>
      <c r="CO1208" s="315" t="str">
        <f>IF(Формулы!R1208&gt;V1208,"22-?,Дата 14 - Прибыл из УФСИН; ","")&amp;IF(Формулы!Q1208&gt;Y1208,"25-?,Дата 13 - Выбыл в УФСИН;","")&amp;IF(YEAR(ДАННЫЕ!$F$1)=YEAR(ДАННЫЕ!B1208),IF(AT1208&gt;0,"","40-?, вявлен в текущем году! "),"")&amp;IF(YEAR($F$1)=YEAR(W1208),IF(X1208+Y1208&gt;0,"","23-стоит, 24,25 - куда выбыл? "),"")&amp;IF(X1208+Y1208&gt;0,IF(YEAR($F$1)=YEAR(W1208),"","24+25&gt;0? 23 - когда выбыл? "),"")&amp;IF(BA1208&lt;BB1208,"47&gt;=48; ","")&amp;IF(BA1208&lt;BC1208,"47&gt;=49; ","")&amp;IF(BA1208&lt;BD1208,"47&gt;=50; ","")&amp;IF(BE1208&gt;0,IF(BF1208&gt;0,IF(AU1208&gt;AV1208,"","41 и 42 - ? (51 и 52 &gt; 0);"),"51 &gt; 0 52 - ?;"),"")&amp;IF(AU1208&gt;0,IF(AV1208&gt;AU1208,"41&gt;42;","")&amp;IF(BE1208&gt;0,"","41&gt;0 51-?;"),"")&amp;IF(BF1208&gt;0,IF(BE1208&gt;0,"","52&gt;0 51-?;"),"")&amp;IF(AW1208&gt;=AX1208,"","43&gt;44;")&amp;IF(CA1208&gt;0,IF(AW1208&gt;0,"","71 &gt; 0 43-?;"),"")</f>
        <v/>
      </c>
    </row>
    <row r="1209" spans="1:93" ht="12" x14ac:dyDescent="0.2">
      <c r="A1209" s="45"/>
      <c r="B1209" s="46"/>
      <c r="C1209" s="121"/>
      <c r="D1209" s="121"/>
      <c r="E1209" s="336"/>
      <c r="F1209" s="122"/>
      <c r="G1209" s="46"/>
      <c r="H1209" s="45"/>
      <c r="I1209" s="45"/>
      <c r="J1209" s="45"/>
      <c r="K1209" s="45"/>
      <c r="L1209" s="45"/>
      <c r="M1209" s="46"/>
      <c r="N1209" s="46"/>
      <c r="O1209" s="48"/>
      <c r="P1209" s="48"/>
      <c r="Q1209" s="46"/>
      <c r="R1209" s="48"/>
      <c r="S1209" s="48"/>
      <c r="T1209" s="48"/>
      <c r="U1209" s="48"/>
      <c r="V1209" s="48"/>
      <c r="W1209" s="46"/>
      <c r="X1209" s="48"/>
      <c r="Y1209" s="48"/>
      <c r="Z1209" s="157"/>
      <c r="AA1209" s="47"/>
      <c r="AB1209" s="97"/>
      <c r="AC1209" s="49"/>
      <c r="AD1209" s="49"/>
      <c r="AE1209" s="49"/>
      <c r="AF1209" s="49"/>
      <c r="AG1209" s="49"/>
      <c r="AH1209" s="47"/>
      <c r="AI1209" s="47"/>
      <c r="AJ1209" s="47"/>
      <c r="AK1209" s="190"/>
      <c r="AL1209" s="190"/>
      <c r="AM1209" s="190"/>
      <c r="AN1209" s="190"/>
      <c r="AO1209" s="190"/>
      <c r="AP1209" s="151"/>
      <c r="AQ1209" s="322"/>
      <c r="AR1209" s="322"/>
      <c r="AS1209" s="322"/>
      <c r="AT1209" s="47"/>
      <c r="AU1209" s="47"/>
      <c r="AV1209" s="47"/>
      <c r="AW1209" s="47"/>
      <c r="AX1209" s="322"/>
      <c r="AY1209" s="98"/>
      <c r="AZ1209" s="98"/>
      <c r="BA1209" s="47"/>
      <c r="BB1209" s="47"/>
      <c r="BC1209" s="47"/>
      <c r="BD1209" s="47"/>
      <c r="BE1209" s="97"/>
      <c r="BF1209" s="49"/>
      <c r="BG1209" s="239"/>
      <c r="BH1209" s="342"/>
      <c r="BI1209" s="49"/>
      <c r="BJ1209" s="49"/>
      <c r="BK1209" s="49"/>
      <c r="BL1209" s="49"/>
      <c r="BM1209" s="49"/>
      <c r="BN1209" s="47"/>
      <c r="BO1209" s="49"/>
      <c r="BP1209" s="49"/>
      <c r="BQ1209" s="49"/>
      <c r="BR1209" s="323"/>
      <c r="BS1209" s="323"/>
      <c r="BT1209" s="323"/>
      <c r="BU1209" s="49"/>
      <c r="BV1209" s="49"/>
      <c r="BW1209" s="97"/>
      <c r="BX1209" s="97"/>
      <c r="BY1209" s="97"/>
      <c r="BZ1209" s="97"/>
      <c r="CA1209" s="49"/>
      <c r="CB1209" s="49"/>
      <c r="CC1209" s="49"/>
      <c r="CD1209" s="49"/>
      <c r="CE1209" s="49"/>
      <c r="CF1209" s="49"/>
      <c r="CG1209" s="49"/>
      <c r="CH1209" s="49"/>
      <c r="CI1209" s="97"/>
      <c r="CJ1209" s="97"/>
      <c r="CK1209" s="97"/>
      <c r="CL1209" s="97"/>
      <c r="CM1209" s="335"/>
      <c r="CN1209" s="337"/>
      <c r="CO1209" s="315" t="str">
        <f>IF(Формулы!R1209&gt;V1209,"22-?,Дата 14 - Прибыл из УФСИН; ","")&amp;IF(Формулы!Q1209&gt;Y1209,"25-?,Дата 13 - Выбыл в УФСИН;","")&amp;IF(YEAR(ДАННЫЕ!$F$1)=YEAR(ДАННЫЕ!B1209),IF(AT1209&gt;0,"","40-?, вявлен в текущем году! "),"")&amp;IF(YEAR($F$1)=YEAR(W1209),IF(X1209+Y1209&gt;0,"","23-стоит, 24,25 - куда выбыл? "),"")&amp;IF(X1209+Y1209&gt;0,IF(YEAR($F$1)=YEAR(W1209),"","24+25&gt;0? 23 - когда выбыл? "),"")&amp;IF(BA1209&lt;BB1209,"47&gt;=48; ","")&amp;IF(BA1209&lt;BC1209,"47&gt;=49; ","")&amp;IF(BA1209&lt;BD1209,"47&gt;=50; ","")&amp;IF(BE1209&gt;0,IF(BF1209&gt;0,IF(AU1209&gt;AV1209,"","41 и 42 - ? (51 и 52 &gt; 0);"),"51 &gt; 0 52 - ?;"),"")&amp;IF(AU1209&gt;0,IF(AV1209&gt;AU1209,"41&gt;42;","")&amp;IF(BE1209&gt;0,"","41&gt;0 51-?;"),"")&amp;IF(BF1209&gt;0,IF(BE1209&gt;0,"","52&gt;0 51-?;"),"")&amp;IF(AW1209&gt;=AX1209,"","43&gt;44;")&amp;IF(CA1209&gt;0,IF(AW1209&gt;0,"","71 &gt; 0 43-?;"),"")</f>
        <v/>
      </c>
    </row>
    <row r="1210" spans="1:93" ht="12" x14ac:dyDescent="0.2">
      <c r="A1210" s="45"/>
      <c r="B1210" s="46"/>
      <c r="C1210" s="121"/>
      <c r="D1210" s="121"/>
      <c r="E1210" s="336"/>
      <c r="F1210" s="122"/>
      <c r="G1210" s="46"/>
      <c r="H1210" s="45"/>
      <c r="I1210" s="45"/>
      <c r="J1210" s="45"/>
      <c r="K1210" s="45"/>
      <c r="L1210" s="45"/>
      <c r="M1210" s="46"/>
      <c r="N1210" s="46"/>
      <c r="O1210" s="48"/>
      <c r="P1210" s="48"/>
      <c r="Q1210" s="46"/>
      <c r="R1210" s="48"/>
      <c r="S1210" s="48"/>
      <c r="T1210" s="48"/>
      <c r="U1210" s="48"/>
      <c r="V1210" s="48"/>
      <c r="W1210" s="46"/>
      <c r="X1210" s="48"/>
      <c r="Y1210" s="48"/>
      <c r="Z1210" s="157"/>
      <c r="AA1210" s="47"/>
      <c r="AB1210" s="97"/>
      <c r="AC1210" s="49"/>
      <c r="AD1210" s="49"/>
      <c r="AE1210" s="49"/>
      <c r="AF1210" s="49"/>
      <c r="AG1210" s="49"/>
      <c r="AH1210" s="47"/>
      <c r="AI1210" s="47"/>
      <c r="AJ1210" s="47"/>
      <c r="AK1210" s="190"/>
      <c r="AL1210" s="190"/>
      <c r="AM1210" s="190"/>
      <c r="AN1210" s="190"/>
      <c r="AO1210" s="190"/>
      <c r="AP1210" s="151"/>
      <c r="AQ1210" s="322"/>
      <c r="AR1210" s="322"/>
      <c r="AS1210" s="322"/>
      <c r="AT1210" s="47"/>
      <c r="AU1210" s="47"/>
      <c r="AV1210" s="47"/>
      <c r="AW1210" s="47"/>
      <c r="AX1210" s="322"/>
      <c r="AY1210" s="98"/>
      <c r="AZ1210" s="98"/>
      <c r="BA1210" s="47"/>
      <c r="BB1210" s="47"/>
      <c r="BC1210" s="47"/>
      <c r="BD1210" s="47"/>
      <c r="BE1210" s="97"/>
      <c r="BF1210" s="49"/>
      <c r="BG1210" s="239"/>
      <c r="BH1210" s="342"/>
      <c r="BI1210" s="49"/>
      <c r="BJ1210" s="49"/>
      <c r="BK1210" s="49"/>
      <c r="BL1210" s="49"/>
      <c r="BM1210" s="49"/>
      <c r="BN1210" s="47"/>
      <c r="BO1210" s="49"/>
      <c r="BP1210" s="49"/>
      <c r="BQ1210" s="49"/>
      <c r="BR1210" s="323"/>
      <c r="BS1210" s="323"/>
      <c r="BT1210" s="323"/>
      <c r="BU1210" s="49"/>
      <c r="BV1210" s="49"/>
      <c r="BW1210" s="97"/>
      <c r="BX1210" s="97"/>
      <c r="BY1210" s="97"/>
      <c r="BZ1210" s="97"/>
      <c r="CA1210" s="49"/>
      <c r="CB1210" s="49"/>
      <c r="CC1210" s="49"/>
      <c r="CD1210" s="49"/>
      <c r="CE1210" s="49"/>
      <c r="CF1210" s="49"/>
      <c r="CG1210" s="49"/>
      <c r="CH1210" s="49"/>
      <c r="CI1210" s="97"/>
      <c r="CJ1210" s="97"/>
      <c r="CK1210" s="97"/>
      <c r="CL1210" s="97"/>
      <c r="CM1210" s="335"/>
      <c r="CN1210" s="337"/>
      <c r="CO1210" s="315" t="str">
        <f>IF(Формулы!R1210&gt;V1210,"22-?,Дата 14 - Прибыл из УФСИН; ","")&amp;IF(Формулы!Q1210&gt;Y1210,"25-?,Дата 13 - Выбыл в УФСИН;","")&amp;IF(YEAR(ДАННЫЕ!$F$1)=YEAR(ДАННЫЕ!B1210),IF(AT1210&gt;0,"","40-?, вявлен в текущем году! "),"")&amp;IF(YEAR($F$1)=YEAR(W1210),IF(X1210+Y1210&gt;0,"","23-стоит, 24,25 - куда выбыл? "),"")&amp;IF(X1210+Y1210&gt;0,IF(YEAR($F$1)=YEAR(W1210),"","24+25&gt;0? 23 - когда выбыл? "),"")&amp;IF(BA1210&lt;BB1210,"47&gt;=48; ","")&amp;IF(BA1210&lt;BC1210,"47&gt;=49; ","")&amp;IF(BA1210&lt;BD1210,"47&gt;=50; ","")&amp;IF(BE1210&gt;0,IF(BF1210&gt;0,IF(AU1210&gt;AV1210,"","41 и 42 - ? (51 и 52 &gt; 0);"),"51 &gt; 0 52 - ?;"),"")&amp;IF(AU1210&gt;0,IF(AV1210&gt;AU1210,"41&gt;42;","")&amp;IF(BE1210&gt;0,"","41&gt;0 51-?;"),"")&amp;IF(BF1210&gt;0,IF(BE1210&gt;0,"","52&gt;0 51-?;"),"")&amp;IF(AW1210&gt;=AX1210,"","43&gt;44;")&amp;IF(CA1210&gt;0,IF(AW1210&gt;0,"","71 &gt; 0 43-?;"),"")</f>
        <v/>
      </c>
    </row>
    <row r="1211" spans="1:93" ht="12" x14ac:dyDescent="0.2">
      <c r="A1211" s="45"/>
      <c r="B1211" s="46"/>
      <c r="C1211" s="121"/>
      <c r="D1211" s="121"/>
      <c r="E1211" s="336"/>
      <c r="F1211" s="122"/>
      <c r="G1211" s="46"/>
      <c r="H1211" s="45"/>
      <c r="I1211" s="45"/>
      <c r="J1211" s="45"/>
      <c r="K1211" s="45"/>
      <c r="L1211" s="45"/>
      <c r="M1211" s="46"/>
      <c r="N1211" s="46"/>
      <c r="O1211" s="48"/>
      <c r="P1211" s="48"/>
      <c r="Q1211" s="46"/>
      <c r="R1211" s="48"/>
      <c r="S1211" s="48"/>
      <c r="T1211" s="48"/>
      <c r="U1211" s="48"/>
      <c r="V1211" s="48"/>
      <c r="W1211" s="46"/>
      <c r="X1211" s="48"/>
      <c r="Y1211" s="48"/>
      <c r="Z1211" s="157"/>
      <c r="AA1211" s="47"/>
      <c r="AB1211" s="97"/>
      <c r="AC1211" s="49"/>
      <c r="AD1211" s="49"/>
      <c r="AE1211" s="49"/>
      <c r="AF1211" s="49"/>
      <c r="AG1211" s="49"/>
      <c r="AH1211" s="47"/>
      <c r="AI1211" s="47"/>
      <c r="AJ1211" s="47"/>
      <c r="AK1211" s="190"/>
      <c r="AL1211" s="190"/>
      <c r="AM1211" s="190"/>
      <c r="AN1211" s="190"/>
      <c r="AO1211" s="190"/>
      <c r="AP1211" s="151"/>
      <c r="AQ1211" s="322"/>
      <c r="AR1211" s="322"/>
      <c r="AS1211" s="322"/>
      <c r="AT1211" s="47"/>
      <c r="AU1211" s="47"/>
      <c r="AV1211" s="47"/>
      <c r="AW1211" s="47"/>
      <c r="AX1211" s="322"/>
      <c r="AY1211" s="98"/>
      <c r="AZ1211" s="98"/>
      <c r="BA1211" s="47"/>
      <c r="BB1211" s="47"/>
      <c r="BC1211" s="47"/>
      <c r="BD1211" s="47"/>
      <c r="BE1211" s="97"/>
      <c r="BF1211" s="49"/>
      <c r="BG1211" s="239"/>
      <c r="BH1211" s="342"/>
      <c r="BI1211" s="49"/>
      <c r="BJ1211" s="49"/>
      <c r="BK1211" s="49"/>
      <c r="BL1211" s="49"/>
      <c r="BM1211" s="49"/>
      <c r="BN1211" s="47"/>
      <c r="BO1211" s="49"/>
      <c r="BP1211" s="49"/>
      <c r="BQ1211" s="49"/>
      <c r="BR1211" s="323"/>
      <c r="BS1211" s="323"/>
      <c r="BT1211" s="323"/>
      <c r="BU1211" s="49"/>
      <c r="BV1211" s="49"/>
      <c r="BW1211" s="97"/>
      <c r="BX1211" s="97"/>
      <c r="BY1211" s="97"/>
      <c r="BZ1211" s="97"/>
      <c r="CA1211" s="49"/>
      <c r="CB1211" s="49"/>
      <c r="CC1211" s="49"/>
      <c r="CD1211" s="49"/>
      <c r="CE1211" s="49"/>
      <c r="CF1211" s="49"/>
      <c r="CG1211" s="49"/>
      <c r="CH1211" s="49"/>
      <c r="CI1211" s="97"/>
      <c r="CJ1211" s="97"/>
      <c r="CK1211" s="97"/>
      <c r="CL1211" s="97"/>
      <c r="CM1211" s="335"/>
      <c r="CN1211" s="337"/>
      <c r="CO1211" s="315" t="str">
        <f>IF(Формулы!R1211&gt;V1211,"22-?,Дата 14 - Прибыл из УФСИН; ","")&amp;IF(Формулы!Q1211&gt;Y1211,"25-?,Дата 13 - Выбыл в УФСИН;","")&amp;IF(YEAR(ДАННЫЕ!$F$1)=YEAR(ДАННЫЕ!B1211),IF(AT1211&gt;0,"","40-?, вявлен в текущем году! "),"")&amp;IF(YEAR($F$1)=YEAR(W1211),IF(X1211+Y1211&gt;0,"","23-стоит, 24,25 - куда выбыл? "),"")&amp;IF(X1211+Y1211&gt;0,IF(YEAR($F$1)=YEAR(W1211),"","24+25&gt;0? 23 - когда выбыл? "),"")&amp;IF(BA1211&lt;BB1211,"47&gt;=48; ","")&amp;IF(BA1211&lt;BC1211,"47&gt;=49; ","")&amp;IF(BA1211&lt;BD1211,"47&gt;=50; ","")&amp;IF(BE1211&gt;0,IF(BF1211&gt;0,IF(AU1211&gt;AV1211,"","41 и 42 - ? (51 и 52 &gt; 0);"),"51 &gt; 0 52 - ?;"),"")&amp;IF(AU1211&gt;0,IF(AV1211&gt;AU1211,"41&gt;42;","")&amp;IF(BE1211&gt;0,"","41&gt;0 51-?;"),"")&amp;IF(BF1211&gt;0,IF(BE1211&gt;0,"","52&gt;0 51-?;"),"")&amp;IF(AW1211&gt;=AX1211,"","43&gt;44;")&amp;IF(CA1211&gt;0,IF(AW1211&gt;0,"","71 &gt; 0 43-?;"),"")</f>
        <v/>
      </c>
    </row>
    <row r="1212" spans="1:93" ht="12" x14ac:dyDescent="0.2">
      <c r="A1212" s="45"/>
      <c r="B1212" s="46"/>
      <c r="C1212" s="121"/>
      <c r="D1212" s="121"/>
      <c r="E1212" s="336"/>
      <c r="F1212" s="122"/>
      <c r="G1212" s="46"/>
      <c r="H1212" s="45"/>
      <c r="I1212" s="45"/>
      <c r="J1212" s="45"/>
      <c r="K1212" s="45"/>
      <c r="L1212" s="45"/>
      <c r="M1212" s="46"/>
      <c r="N1212" s="46"/>
      <c r="O1212" s="48"/>
      <c r="P1212" s="48"/>
      <c r="Q1212" s="46"/>
      <c r="R1212" s="48"/>
      <c r="S1212" s="48"/>
      <c r="T1212" s="48"/>
      <c r="U1212" s="48"/>
      <c r="V1212" s="48"/>
      <c r="W1212" s="46"/>
      <c r="X1212" s="48"/>
      <c r="Y1212" s="48"/>
      <c r="Z1212" s="157"/>
      <c r="AA1212" s="47"/>
      <c r="AB1212" s="97"/>
      <c r="AC1212" s="49"/>
      <c r="AD1212" s="49"/>
      <c r="AE1212" s="49"/>
      <c r="AF1212" s="49"/>
      <c r="AG1212" s="49"/>
      <c r="AH1212" s="47"/>
      <c r="AI1212" s="47"/>
      <c r="AJ1212" s="47"/>
      <c r="AK1212" s="190"/>
      <c r="AL1212" s="190"/>
      <c r="AM1212" s="190"/>
      <c r="AN1212" s="190"/>
      <c r="AO1212" s="190"/>
      <c r="AP1212" s="151"/>
      <c r="AQ1212" s="322"/>
      <c r="AR1212" s="322"/>
      <c r="AS1212" s="322"/>
      <c r="AT1212" s="47"/>
      <c r="AU1212" s="47"/>
      <c r="AV1212" s="47"/>
      <c r="AW1212" s="47"/>
      <c r="AX1212" s="322"/>
      <c r="AY1212" s="98"/>
      <c r="AZ1212" s="98"/>
      <c r="BA1212" s="47"/>
      <c r="BB1212" s="47"/>
      <c r="BC1212" s="47"/>
      <c r="BD1212" s="47"/>
      <c r="BE1212" s="97"/>
      <c r="BF1212" s="49"/>
      <c r="BG1212" s="239"/>
      <c r="BH1212" s="342"/>
      <c r="BI1212" s="49"/>
      <c r="BJ1212" s="49"/>
      <c r="BK1212" s="49"/>
      <c r="BL1212" s="49"/>
      <c r="BM1212" s="49"/>
      <c r="BN1212" s="47"/>
      <c r="BO1212" s="49"/>
      <c r="BP1212" s="49"/>
      <c r="BQ1212" s="49"/>
      <c r="BR1212" s="323"/>
      <c r="BS1212" s="323"/>
      <c r="BT1212" s="323"/>
      <c r="BU1212" s="49"/>
      <c r="BV1212" s="49"/>
      <c r="BW1212" s="97"/>
      <c r="BX1212" s="97"/>
      <c r="BY1212" s="97"/>
      <c r="BZ1212" s="97"/>
      <c r="CA1212" s="49"/>
      <c r="CB1212" s="49"/>
      <c r="CC1212" s="49"/>
      <c r="CD1212" s="49"/>
      <c r="CE1212" s="49"/>
      <c r="CF1212" s="49"/>
      <c r="CG1212" s="49"/>
      <c r="CH1212" s="49"/>
      <c r="CI1212" s="97"/>
      <c r="CJ1212" s="97"/>
      <c r="CK1212" s="97"/>
      <c r="CL1212" s="97"/>
      <c r="CM1212" s="335"/>
      <c r="CN1212" s="337"/>
      <c r="CO1212" s="315" t="str">
        <f>IF(Формулы!R1212&gt;V1212,"22-?,Дата 14 - Прибыл из УФСИН; ","")&amp;IF(Формулы!Q1212&gt;Y1212,"25-?,Дата 13 - Выбыл в УФСИН;","")&amp;IF(YEAR(ДАННЫЕ!$F$1)=YEAR(ДАННЫЕ!B1212),IF(AT1212&gt;0,"","40-?, вявлен в текущем году! "),"")&amp;IF(YEAR($F$1)=YEAR(W1212),IF(X1212+Y1212&gt;0,"","23-стоит, 24,25 - куда выбыл? "),"")&amp;IF(X1212+Y1212&gt;0,IF(YEAR($F$1)=YEAR(W1212),"","24+25&gt;0? 23 - когда выбыл? "),"")&amp;IF(BA1212&lt;BB1212,"47&gt;=48; ","")&amp;IF(BA1212&lt;BC1212,"47&gt;=49; ","")&amp;IF(BA1212&lt;BD1212,"47&gt;=50; ","")&amp;IF(BE1212&gt;0,IF(BF1212&gt;0,IF(AU1212&gt;AV1212,"","41 и 42 - ? (51 и 52 &gt; 0);"),"51 &gt; 0 52 - ?;"),"")&amp;IF(AU1212&gt;0,IF(AV1212&gt;AU1212,"41&gt;42;","")&amp;IF(BE1212&gt;0,"","41&gt;0 51-?;"),"")&amp;IF(BF1212&gt;0,IF(BE1212&gt;0,"","52&gt;0 51-?;"),"")&amp;IF(AW1212&gt;=AX1212,"","43&gt;44;")&amp;IF(CA1212&gt;0,IF(AW1212&gt;0,"","71 &gt; 0 43-?;"),"")</f>
        <v/>
      </c>
    </row>
    <row r="1213" spans="1:93" ht="12" x14ac:dyDescent="0.2">
      <c r="A1213" s="45"/>
      <c r="B1213" s="46"/>
      <c r="C1213" s="121"/>
      <c r="D1213" s="121"/>
      <c r="E1213" s="336"/>
      <c r="F1213" s="122"/>
      <c r="G1213" s="46"/>
      <c r="H1213" s="45"/>
      <c r="I1213" s="45"/>
      <c r="J1213" s="45"/>
      <c r="K1213" s="45"/>
      <c r="L1213" s="45"/>
      <c r="M1213" s="46"/>
      <c r="N1213" s="46"/>
      <c r="O1213" s="48"/>
      <c r="P1213" s="48"/>
      <c r="Q1213" s="46"/>
      <c r="R1213" s="48"/>
      <c r="S1213" s="48"/>
      <c r="T1213" s="48"/>
      <c r="U1213" s="48"/>
      <c r="V1213" s="48"/>
      <c r="W1213" s="46"/>
      <c r="X1213" s="48"/>
      <c r="Y1213" s="48"/>
      <c r="Z1213" s="157"/>
      <c r="AA1213" s="47"/>
      <c r="AB1213" s="97"/>
      <c r="AC1213" s="49"/>
      <c r="AD1213" s="49"/>
      <c r="AE1213" s="49"/>
      <c r="AF1213" s="49"/>
      <c r="AG1213" s="49"/>
      <c r="AH1213" s="47"/>
      <c r="AI1213" s="47"/>
      <c r="AJ1213" s="47"/>
      <c r="AK1213" s="190"/>
      <c r="AL1213" s="190"/>
      <c r="AM1213" s="190"/>
      <c r="AN1213" s="190"/>
      <c r="AO1213" s="190"/>
      <c r="AP1213" s="151"/>
      <c r="AQ1213" s="322"/>
      <c r="AR1213" s="322"/>
      <c r="AS1213" s="322"/>
      <c r="AT1213" s="47"/>
      <c r="AU1213" s="47"/>
      <c r="AV1213" s="47"/>
      <c r="AW1213" s="47"/>
      <c r="AX1213" s="322"/>
      <c r="AY1213" s="98"/>
      <c r="AZ1213" s="98"/>
      <c r="BA1213" s="47"/>
      <c r="BB1213" s="47"/>
      <c r="BC1213" s="47"/>
      <c r="BD1213" s="47"/>
      <c r="BE1213" s="97"/>
      <c r="BF1213" s="49"/>
      <c r="BG1213" s="239"/>
      <c r="BH1213" s="342"/>
      <c r="BI1213" s="49"/>
      <c r="BJ1213" s="49"/>
      <c r="BK1213" s="49"/>
      <c r="BL1213" s="49"/>
      <c r="BM1213" s="49"/>
      <c r="BN1213" s="47"/>
      <c r="BO1213" s="49"/>
      <c r="BP1213" s="49"/>
      <c r="BQ1213" s="49"/>
      <c r="BR1213" s="323"/>
      <c r="BS1213" s="323"/>
      <c r="BT1213" s="323"/>
      <c r="BU1213" s="49"/>
      <c r="BV1213" s="49"/>
      <c r="BW1213" s="97"/>
      <c r="BX1213" s="97"/>
      <c r="BY1213" s="97"/>
      <c r="BZ1213" s="97"/>
      <c r="CA1213" s="49"/>
      <c r="CB1213" s="49"/>
      <c r="CC1213" s="49"/>
      <c r="CD1213" s="49"/>
      <c r="CE1213" s="49"/>
      <c r="CF1213" s="49"/>
      <c r="CG1213" s="49"/>
      <c r="CH1213" s="49"/>
      <c r="CI1213" s="97"/>
      <c r="CJ1213" s="97"/>
      <c r="CK1213" s="97"/>
      <c r="CL1213" s="97"/>
      <c r="CM1213" s="335"/>
      <c r="CN1213" s="337"/>
      <c r="CO1213" s="315" t="str">
        <f>IF(Формулы!R1213&gt;V1213,"22-?,Дата 14 - Прибыл из УФСИН; ","")&amp;IF(Формулы!Q1213&gt;Y1213,"25-?,Дата 13 - Выбыл в УФСИН;","")&amp;IF(YEAR(ДАННЫЕ!$F$1)=YEAR(ДАННЫЕ!B1213),IF(AT1213&gt;0,"","40-?, вявлен в текущем году! "),"")&amp;IF(YEAR($F$1)=YEAR(W1213),IF(X1213+Y1213&gt;0,"","23-стоит, 24,25 - куда выбыл? "),"")&amp;IF(X1213+Y1213&gt;0,IF(YEAR($F$1)=YEAR(W1213),"","24+25&gt;0? 23 - когда выбыл? "),"")&amp;IF(BA1213&lt;BB1213,"47&gt;=48; ","")&amp;IF(BA1213&lt;BC1213,"47&gt;=49; ","")&amp;IF(BA1213&lt;BD1213,"47&gt;=50; ","")&amp;IF(BE1213&gt;0,IF(BF1213&gt;0,IF(AU1213&gt;AV1213,"","41 и 42 - ? (51 и 52 &gt; 0);"),"51 &gt; 0 52 - ?;"),"")&amp;IF(AU1213&gt;0,IF(AV1213&gt;AU1213,"41&gt;42;","")&amp;IF(BE1213&gt;0,"","41&gt;0 51-?;"),"")&amp;IF(BF1213&gt;0,IF(BE1213&gt;0,"","52&gt;0 51-?;"),"")&amp;IF(AW1213&gt;=AX1213,"","43&gt;44;")&amp;IF(CA1213&gt;0,IF(AW1213&gt;0,"","71 &gt; 0 43-?;"),"")</f>
        <v/>
      </c>
    </row>
    <row r="1214" spans="1:93" ht="12" x14ac:dyDescent="0.2">
      <c r="A1214" s="45"/>
      <c r="B1214" s="46"/>
      <c r="C1214" s="121"/>
      <c r="D1214" s="121"/>
      <c r="E1214" s="336"/>
      <c r="F1214" s="122"/>
      <c r="G1214" s="46"/>
      <c r="H1214" s="45"/>
      <c r="I1214" s="45"/>
      <c r="J1214" s="45"/>
      <c r="K1214" s="45"/>
      <c r="L1214" s="45"/>
      <c r="M1214" s="46"/>
      <c r="N1214" s="46"/>
      <c r="O1214" s="48"/>
      <c r="P1214" s="48"/>
      <c r="Q1214" s="46"/>
      <c r="R1214" s="48"/>
      <c r="S1214" s="48"/>
      <c r="T1214" s="48"/>
      <c r="U1214" s="48"/>
      <c r="V1214" s="48"/>
      <c r="W1214" s="46"/>
      <c r="X1214" s="48"/>
      <c r="Y1214" s="48"/>
      <c r="Z1214" s="157"/>
      <c r="AA1214" s="47"/>
      <c r="AB1214" s="97"/>
      <c r="AC1214" s="49"/>
      <c r="AD1214" s="49"/>
      <c r="AE1214" s="49"/>
      <c r="AF1214" s="49"/>
      <c r="AG1214" s="49"/>
      <c r="AH1214" s="47"/>
      <c r="AI1214" s="47"/>
      <c r="AJ1214" s="47"/>
      <c r="AK1214" s="190"/>
      <c r="AL1214" s="190"/>
      <c r="AM1214" s="190"/>
      <c r="AN1214" s="190"/>
      <c r="AO1214" s="190"/>
      <c r="AP1214" s="151"/>
      <c r="AQ1214" s="322"/>
      <c r="AR1214" s="322"/>
      <c r="AS1214" s="322"/>
      <c r="AT1214" s="47"/>
      <c r="AU1214" s="47"/>
      <c r="AV1214" s="47"/>
      <c r="AW1214" s="47"/>
      <c r="AX1214" s="322"/>
      <c r="AY1214" s="98"/>
      <c r="AZ1214" s="98"/>
      <c r="BA1214" s="47"/>
      <c r="BB1214" s="47"/>
      <c r="BC1214" s="47"/>
      <c r="BD1214" s="47"/>
      <c r="BE1214" s="97"/>
      <c r="BF1214" s="49"/>
      <c r="BG1214" s="239"/>
      <c r="BH1214" s="342"/>
      <c r="BI1214" s="49"/>
      <c r="BJ1214" s="49"/>
      <c r="BK1214" s="49"/>
      <c r="BL1214" s="49"/>
      <c r="BM1214" s="49"/>
      <c r="BN1214" s="47"/>
      <c r="BO1214" s="49"/>
      <c r="BP1214" s="49"/>
      <c r="BQ1214" s="49"/>
      <c r="BR1214" s="323"/>
      <c r="BS1214" s="323"/>
      <c r="BT1214" s="323"/>
      <c r="BU1214" s="49"/>
      <c r="BV1214" s="49"/>
      <c r="BW1214" s="97"/>
      <c r="BX1214" s="97"/>
      <c r="BY1214" s="97"/>
      <c r="BZ1214" s="97"/>
      <c r="CA1214" s="49"/>
      <c r="CB1214" s="49"/>
      <c r="CC1214" s="49"/>
      <c r="CD1214" s="49"/>
      <c r="CE1214" s="49"/>
      <c r="CF1214" s="49"/>
      <c r="CG1214" s="49"/>
      <c r="CH1214" s="49"/>
      <c r="CI1214" s="97"/>
      <c r="CJ1214" s="97"/>
      <c r="CK1214" s="97"/>
      <c r="CL1214" s="97"/>
      <c r="CM1214" s="335"/>
      <c r="CN1214" s="337"/>
      <c r="CO1214" s="315" t="str">
        <f>IF(Формулы!R1214&gt;V1214,"22-?,Дата 14 - Прибыл из УФСИН; ","")&amp;IF(Формулы!Q1214&gt;Y1214,"25-?,Дата 13 - Выбыл в УФСИН;","")&amp;IF(YEAR(ДАННЫЕ!$F$1)=YEAR(ДАННЫЕ!B1214),IF(AT1214&gt;0,"","40-?, вявлен в текущем году! "),"")&amp;IF(YEAR($F$1)=YEAR(W1214),IF(X1214+Y1214&gt;0,"","23-стоит, 24,25 - куда выбыл? "),"")&amp;IF(X1214+Y1214&gt;0,IF(YEAR($F$1)=YEAR(W1214),"","24+25&gt;0? 23 - когда выбыл? "),"")&amp;IF(BA1214&lt;BB1214,"47&gt;=48; ","")&amp;IF(BA1214&lt;BC1214,"47&gt;=49; ","")&amp;IF(BA1214&lt;BD1214,"47&gt;=50; ","")&amp;IF(BE1214&gt;0,IF(BF1214&gt;0,IF(AU1214&gt;AV1214,"","41 и 42 - ? (51 и 52 &gt; 0);"),"51 &gt; 0 52 - ?;"),"")&amp;IF(AU1214&gt;0,IF(AV1214&gt;AU1214,"41&gt;42;","")&amp;IF(BE1214&gt;0,"","41&gt;0 51-?;"),"")&amp;IF(BF1214&gt;0,IF(BE1214&gt;0,"","52&gt;0 51-?;"),"")&amp;IF(AW1214&gt;=AX1214,"","43&gt;44;")&amp;IF(CA1214&gt;0,IF(AW1214&gt;0,"","71 &gt; 0 43-?;"),"")</f>
        <v/>
      </c>
    </row>
    <row r="1215" spans="1:93" ht="12" x14ac:dyDescent="0.2">
      <c r="A1215" s="45"/>
      <c r="B1215" s="46"/>
      <c r="C1215" s="121"/>
      <c r="D1215" s="121"/>
      <c r="E1215" s="336"/>
      <c r="F1215" s="122"/>
      <c r="G1215" s="46"/>
      <c r="H1215" s="45"/>
      <c r="I1215" s="45"/>
      <c r="J1215" s="45"/>
      <c r="K1215" s="45"/>
      <c r="L1215" s="45"/>
      <c r="M1215" s="46"/>
      <c r="N1215" s="46"/>
      <c r="O1215" s="48"/>
      <c r="P1215" s="48"/>
      <c r="Q1215" s="46"/>
      <c r="R1215" s="48"/>
      <c r="S1215" s="48"/>
      <c r="T1215" s="48"/>
      <c r="U1215" s="48"/>
      <c r="V1215" s="48"/>
      <c r="W1215" s="46"/>
      <c r="X1215" s="48"/>
      <c r="Y1215" s="48"/>
      <c r="Z1215" s="157"/>
      <c r="AA1215" s="47"/>
      <c r="AB1215" s="97"/>
      <c r="AC1215" s="49"/>
      <c r="AD1215" s="49"/>
      <c r="AE1215" s="49"/>
      <c r="AF1215" s="49"/>
      <c r="AG1215" s="49"/>
      <c r="AH1215" s="47"/>
      <c r="AI1215" s="47"/>
      <c r="AJ1215" s="47"/>
      <c r="AK1215" s="190"/>
      <c r="AL1215" s="190"/>
      <c r="AM1215" s="190"/>
      <c r="AN1215" s="190"/>
      <c r="AO1215" s="190"/>
      <c r="AP1215" s="151"/>
      <c r="AQ1215" s="322"/>
      <c r="AR1215" s="322"/>
      <c r="AS1215" s="322"/>
      <c r="AT1215" s="47"/>
      <c r="AU1215" s="47"/>
      <c r="AV1215" s="47"/>
      <c r="AW1215" s="47"/>
      <c r="AX1215" s="322"/>
      <c r="AY1215" s="98"/>
      <c r="AZ1215" s="98"/>
      <c r="BA1215" s="47"/>
      <c r="BB1215" s="47"/>
      <c r="BC1215" s="47"/>
      <c r="BD1215" s="47"/>
      <c r="BE1215" s="97"/>
      <c r="BF1215" s="49"/>
      <c r="BG1215" s="239"/>
      <c r="BH1215" s="342"/>
      <c r="BI1215" s="49"/>
      <c r="BJ1215" s="49"/>
      <c r="BK1215" s="49"/>
      <c r="BL1215" s="49"/>
      <c r="BM1215" s="49"/>
      <c r="BN1215" s="47"/>
      <c r="BO1215" s="49"/>
      <c r="BP1215" s="49"/>
      <c r="BQ1215" s="49"/>
      <c r="BR1215" s="323"/>
      <c r="BS1215" s="323"/>
      <c r="BT1215" s="323"/>
      <c r="BU1215" s="49"/>
      <c r="BV1215" s="49"/>
      <c r="BW1215" s="97"/>
      <c r="BX1215" s="97"/>
      <c r="BY1215" s="97"/>
      <c r="BZ1215" s="97"/>
      <c r="CA1215" s="49"/>
      <c r="CB1215" s="49"/>
      <c r="CC1215" s="49"/>
      <c r="CD1215" s="49"/>
      <c r="CE1215" s="49"/>
      <c r="CF1215" s="49"/>
      <c r="CG1215" s="49"/>
      <c r="CH1215" s="49"/>
      <c r="CI1215" s="97"/>
      <c r="CJ1215" s="97"/>
      <c r="CK1215" s="97"/>
      <c r="CL1215" s="97"/>
      <c r="CM1215" s="335"/>
      <c r="CN1215" s="337"/>
      <c r="CO1215" s="315" t="str">
        <f>IF(Формулы!R1215&gt;V1215,"22-?,Дата 14 - Прибыл из УФСИН; ","")&amp;IF(Формулы!Q1215&gt;Y1215,"25-?,Дата 13 - Выбыл в УФСИН;","")&amp;IF(YEAR(ДАННЫЕ!$F$1)=YEAR(ДАННЫЕ!B1215),IF(AT1215&gt;0,"","40-?, вявлен в текущем году! "),"")&amp;IF(YEAR($F$1)=YEAR(W1215),IF(X1215+Y1215&gt;0,"","23-стоит, 24,25 - куда выбыл? "),"")&amp;IF(X1215+Y1215&gt;0,IF(YEAR($F$1)=YEAR(W1215),"","24+25&gt;0? 23 - когда выбыл? "),"")&amp;IF(BA1215&lt;BB1215,"47&gt;=48; ","")&amp;IF(BA1215&lt;BC1215,"47&gt;=49; ","")&amp;IF(BA1215&lt;BD1215,"47&gt;=50; ","")&amp;IF(BE1215&gt;0,IF(BF1215&gt;0,IF(AU1215&gt;AV1215,"","41 и 42 - ? (51 и 52 &gt; 0);"),"51 &gt; 0 52 - ?;"),"")&amp;IF(AU1215&gt;0,IF(AV1215&gt;AU1215,"41&gt;42;","")&amp;IF(BE1215&gt;0,"","41&gt;0 51-?;"),"")&amp;IF(BF1215&gt;0,IF(BE1215&gt;0,"","52&gt;0 51-?;"),"")&amp;IF(AW1215&gt;=AX1215,"","43&gt;44;")&amp;IF(CA1215&gt;0,IF(AW1215&gt;0,"","71 &gt; 0 43-?;"),"")</f>
        <v/>
      </c>
    </row>
    <row r="1216" spans="1:93" ht="12" x14ac:dyDescent="0.2">
      <c r="A1216" s="45"/>
      <c r="B1216" s="46"/>
      <c r="C1216" s="121"/>
      <c r="D1216" s="121"/>
      <c r="E1216" s="336"/>
      <c r="F1216" s="122"/>
      <c r="G1216" s="46"/>
      <c r="H1216" s="45"/>
      <c r="I1216" s="45"/>
      <c r="J1216" s="45"/>
      <c r="K1216" s="45"/>
      <c r="L1216" s="45"/>
      <c r="M1216" s="46"/>
      <c r="N1216" s="46"/>
      <c r="O1216" s="48"/>
      <c r="P1216" s="48"/>
      <c r="Q1216" s="46"/>
      <c r="R1216" s="48"/>
      <c r="S1216" s="48"/>
      <c r="T1216" s="48"/>
      <c r="U1216" s="48"/>
      <c r="V1216" s="48"/>
      <c r="W1216" s="46"/>
      <c r="X1216" s="48"/>
      <c r="Y1216" s="48"/>
      <c r="Z1216" s="157"/>
      <c r="AA1216" s="47"/>
      <c r="AB1216" s="97"/>
      <c r="AC1216" s="49"/>
      <c r="AD1216" s="49"/>
      <c r="AE1216" s="49"/>
      <c r="AF1216" s="49"/>
      <c r="AG1216" s="49"/>
      <c r="AH1216" s="47"/>
      <c r="AI1216" s="47"/>
      <c r="AJ1216" s="47"/>
      <c r="AK1216" s="190"/>
      <c r="AL1216" s="190"/>
      <c r="AM1216" s="190"/>
      <c r="AN1216" s="190"/>
      <c r="AO1216" s="190"/>
      <c r="AP1216" s="151"/>
      <c r="AQ1216" s="322"/>
      <c r="AR1216" s="322"/>
      <c r="AS1216" s="322"/>
      <c r="AT1216" s="47"/>
      <c r="AU1216" s="47"/>
      <c r="AV1216" s="47"/>
      <c r="AW1216" s="47"/>
      <c r="AX1216" s="322"/>
      <c r="AY1216" s="98"/>
      <c r="AZ1216" s="98"/>
      <c r="BA1216" s="47"/>
      <c r="BB1216" s="47"/>
      <c r="BC1216" s="47"/>
      <c r="BD1216" s="47"/>
      <c r="BE1216" s="97"/>
      <c r="BF1216" s="49"/>
      <c r="BG1216" s="239"/>
      <c r="BH1216" s="342"/>
      <c r="BI1216" s="49"/>
      <c r="BJ1216" s="49"/>
      <c r="BK1216" s="49"/>
      <c r="BL1216" s="49"/>
      <c r="BM1216" s="49"/>
      <c r="BN1216" s="47"/>
      <c r="BO1216" s="49"/>
      <c r="BP1216" s="49"/>
      <c r="BQ1216" s="49"/>
      <c r="BR1216" s="323"/>
      <c r="BS1216" s="323"/>
      <c r="BT1216" s="323"/>
      <c r="BU1216" s="49"/>
      <c r="BV1216" s="49"/>
      <c r="BW1216" s="97"/>
      <c r="BX1216" s="97"/>
      <c r="BY1216" s="97"/>
      <c r="BZ1216" s="97"/>
      <c r="CA1216" s="49"/>
      <c r="CB1216" s="49"/>
      <c r="CC1216" s="49"/>
      <c r="CD1216" s="49"/>
      <c r="CE1216" s="49"/>
      <c r="CF1216" s="49"/>
      <c r="CG1216" s="49"/>
      <c r="CH1216" s="49"/>
      <c r="CI1216" s="97"/>
      <c r="CJ1216" s="97"/>
      <c r="CK1216" s="97"/>
      <c r="CL1216" s="97"/>
      <c r="CM1216" s="335"/>
      <c r="CN1216" s="337"/>
      <c r="CO1216" s="315" t="str">
        <f>IF(Формулы!R1216&gt;V1216,"22-?,Дата 14 - Прибыл из УФСИН; ","")&amp;IF(Формулы!Q1216&gt;Y1216,"25-?,Дата 13 - Выбыл в УФСИН;","")&amp;IF(YEAR(ДАННЫЕ!$F$1)=YEAR(ДАННЫЕ!B1216),IF(AT1216&gt;0,"","40-?, вявлен в текущем году! "),"")&amp;IF(YEAR($F$1)=YEAR(W1216),IF(X1216+Y1216&gt;0,"","23-стоит, 24,25 - куда выбыл? "),"")&amp;IF(X1216+Y1216&gt;0,IF(YEAR($F$1)=YEAR(W1216),"","24+25&gt;0? 23 - когда выбыл? "),"")&amp;IF(BA1216&lt;BB1216,"47&gt;=48; ","")&amp;IF(BA1216&lt;BC1216,"47&gt;=49; ","")&amp;IF(BA1216&lt;BD1216,"47&gt;=50; ","")&amp;IF(BE1216&gt;0,IF(BF1216&gt;0,IF(AU1216&gt;AV1216,"","41 и 42 - ? (51 и 52 &gt; 0);"),"51 &gt; 0 52 - ?;"),"")&amp;IF(AU1216&gt;0,IF(AV1216&gt;AU1216,"41&gt;42;","")&amp;IF(BE1216&gt;0,"","41&gt;0 51-?;"),"")&amp;IF(BF1216&gt;0,IF(BE1216&gt;0,"","52&gt;0 51-?;"),"")&amp;IF(AW1216&gt;=AX1216,"","43&gt;44;")&amp;IF(CA1216&gt;0,IF(AW1216&gt;0,"","71 &gt; 0 43-?;"),"")</f>
        <v/>
      </c>
    </row>
    <row r="1217" spans="1:93" ht="12" x14ac:dyDescent="0.2">
      <c r="A1217" s="45"/>
      <c r="B1217" s="46"/>
      <c r="C1217" s="121"/>
      <c r="D1217" s="121"/>
      <c r="E1217" s="336"/>
      <c r="F1217" s="122"/>
      <c r="G1217" s="46"/>
      <c r="H1217" s="45"/>
      <c r="I1217" s="45"/>
      <c r="J1217" s="45"/>
      <c r="K1217" s="45"/>
      <c r="L1217" s="45"/>
      <c r="M1217" s="46"/>
      <c r="N1217" s="46"/>
      <c r="O1217" s="48"/>
      <c r="P1217" s="48"/>
      <c r="Q1217" s="46"/>
      <c r="R1217" s="48"/>
      <c r="S1217" s="48"/>
      <c r="T1217" s="48"/>
      <c r="U1217" s="48"/>
      <c r="V1217" s="48"/>
      <c r="W1217" s="46"/>
      <c r="X1217" s="48"/>
      <c r="Y1217" s="48"/>
      <c r="Z1217" s="157"/>
      <c r="AA1217" s="47"/>
      <c r="AB1217" s="97"/>
      <c r="AC1217" s="49"/>
      <c r="AD1217" s="49"/>
      <c r="AE1217" s="49"/>
      <c r="AF1217" s="49"/>
      <c r="AG1217" s="49"/>
      <c r="AH1217" s="47"/>
      <c r="AI1217" s="47"/>
      <c r="AJ1217" s="47"/>
      <c r="AK1217" s="190"/>
      <c r="AL1217" s="190"/>
      <c r="AM1217" s="190"/>
      <c r="AN1217" s="190"/>
      <c r="AO1217" s="190"/>
      <c r="AP1217" s="151"/>
      <c r="AQ1217" s="322"/>
      <c r="AR1217" s="322"/>
      <c r="AS1217" s="322"/>
      <c r="AT1217" s="47"/>
      <c r="AU1217" s="47"/>
      <c r="AV1217" s="47"/>
      <c r="AW1217" s="47"/>
      <c r="AX1217" s="322"/>
      <c r="AY1217" s="98"/>
      <c r="AZ1217" s="98"/>
      <c r="BA1217" s="47"/>
      <c r="BB1217" s="47"/>
      <c r="BC1217" s="47"/>
      <c r="BD1217" s="47"/>
      <c r="BE1217" s="97"/>
      <c r="BF1217" s="49"/>
      <c r="BG1217" s="239"/>
      <c r="BH1217" s="342"/>
      <c r="BI1217" s="49"/>
      <c r="BJ1217" s="49"/>
      <c r="BK1217" s="49"/>
      <c r="BL1217" s="49"/>
      <c r="BM1217" s="49"/>
      <c r="BN1217" s="47"/>
      <c r="BO1217" s="49"/>
      <c r="BP1217" s="49"/>
      <c r="BQ1217" s="49"/>
      <c r="BR1217" s="323"/>
      <c r="BS1217" s="323"/>
      <c r="BT1217" s="323"/>
      <c r="BU1217" s="49"/>
      <c r="BV1217" s="49"/>
      <c r="BW1217" s="97"/>
      <c r="BX1217" s="97"/>
      <c r="BY1217" s="97"/>
      <c r="BZ1217" s="97"/>
      <c r="CA1217" s="49"/>
      <c r="CB1217" s="49"/>
      <c r="CC1217" s="49"/>
      <c r="CD1217" s="49"/>
      <c r="CE1217" s="49"/>
      <c r="CF1217" s="49"/>
      <c r="CG1217" s="49"/>
      <c r="CH1217" s="49"/>
      <c r="CI1217" s="97"/>
      <c r="CJ1217" s="97"/>
      <c r="CK1217" s="97"/>
      <c r="CL1217" s="97"/>
      <c r="CM1217" s="335"/>
      <c r="CN1217" s="337"/>
      <c r="CO1217" s="315" t="str">
        <f>IF(Формулы!R1217&gt;V1217,"22-?,Дата 14 - Прибыл из УФСИН; ","")&amp;IF(Формулы!Q1217&gt;Y1217,"25-?,Дата 13 - Выбыл в УФСИН;","")&amp;IF(YEAR(ДАННЫЕ!$F$1)=YEAR(ДАННЫЕ!B1217),IF(AT1217&gt;0,"","40-?, вявлен в текущем году! "),"")&amp;IF(YEAR($F$1)=YEAR(W1217),IF(X1217+Y1217&gt;0,"","23-стоит, 24,25 - куда выбыл? "),"")&amp;IF(X1217+Y1217&gt;0,IF(YEAR($F$1)=YEAR(W1217),"","24+25&gt;0? 23 - когда выбыл? "),"")&amp;IF(BA1217&lt;BB1217,"47&gt;=48; ","")&amp;IF(BA1217&lt;BC1217,"47&gt;=49; ","")&amp;IF(BA1217&lt;BD1217,"47&gt;=50; ","")&amp;IF(BE1217&gt;0,IF(BF1217&gt;0,IF(AU1217&gt;AV1217,"","41 и 42 - ? (51 и 52 &gt; 0);"),"51 &gt; 0 52 - ?;"),"")&amp;IF(AU1217&gt;0,IF(AV1217&gt;AU1217,"41&gt;42;","")&amp;IF(BE1217&gt;0,"","41&gt;0 51-?;"),"")&amp;IF(BF1217&gt;0,IF(BE1217&gt;0,"","52&gt;0 51-?;"),"")&amp;IF(AW1217&gt;=AX1217,"","43&gt;44;")&amp;IF(CA1217&gt;0,IF(AW1217&gt;0,"","71 &gt; 0 43-?;"),"")</f>
        <v/>
      </c>
    </row>
    <row r="1218" spans="1:93" ht="12" x14ac:dyDescent="0.2">
      <c r="A1218" s="45"/>
      <c r="B1218" s="46"/>
      <c r="C1218" s="121"/>
      <c r="D1218" s="121"/>
      <c r="E1218" s="336"/>
      <c r="F1218" s="122"/>
      <c r="G1218" s="46"/>
      <c r="H1218" s="45"/>
      <c r="I1218" s="45"/>
      <c r="J1218" s="45"/>
      <c r="K1218" s="45"/>
      <c r="L1218" s="45"/>
      <c r="M1218" s="46"/>
      <c r="N1218" s="46"/>
      <c r="O1218" s="48"/>
      <c r="P1218" s="48"/>
      <c r="Q1218" s="46"/>
      <c r="R1218" s="48"/>
      <c r="S1218" s="48"/>
      <c r="T1218" s="48"/>
      <c r="U1218" s="48"/>
      <c r="V1218" s="48"/>
      <c r="W1218" s="46"/>
      <c r="X1218" s="48"/>
      <c r="Y1218" s="48"/>
      <c r="Z1218" s="157"/>
      <c r="AA1218" s="47"/>
      <c r="AB1218" s="97"/>
      <c r="AC1218" s="49"/>
      <c r="AD1218" s="49"/>
      <c r="AE1218" s="49"/>
      <c r="AF1218" s="49"/>
      <c r="AG1218" s="49"/>
      <c r="AH1218" s="47"/>
      <c r="AI1218" s="47"/>
      <c r="AJ1218" s="47"/>
      <c r="AK1218" s="190"/>
      <c r="AL1218" s="190"/>
      <c r="AM1218" s="190"/>
      <c r="AN1218" s="190"/>
      <c r="AO1218" s="190"/>
      <c r="AP1218" s="151"/>
      <c r="AQ1218" s="322"/>
      <c r="AR1218" s="322"/>
      <c r="AS1218" s="322"/>
      <c r="AT1218" s="47"/>
      <c r="AU1218" s="47"/>
      <c r="AV1218" s="47"/>
      <c r="AW1218" s="47"/>
      <c r="AX1218" s="322"/>
      <c r="AY1218" s="98"/>
      <c r="AZ1218" s="98"/>
      <c r="BA1218" s="47"/>
      <c r="BB1218" s="47"/>
      <c r="BC1218" s="47"/>
      <c r="BD1218" s="47"/>
      <c r="BE1218" s="97"/>
      <c r="BF1218" s="49"/>
      <c r="BG1218" s="239"/>
      <c r="BH1218" s="342"/>
      <c r="BI1218" s="49"/>
      <c r="BJ1218" s="49"/>
      <c r="BK1218" s="49"/>
      <c r="BL1218" s="49"/>
      <c r="BM1218" s="49"/>
      <c r="BN1218" s="47"/>
      <c r="BO1218" s="49"/>
      <c r="BP1218" s="49"/>
      <c r="BQ1218" s="49"/>
      <c r="BR1218" s="323"/>
      <c r="BS1218" s="323"/>
      <c r="BT1218" s="323"/>
      <c r="BU1218" s="49"/>
      <c r="BV1218" s="49"/>
      <c r="BW1218" s="97"/>
      <c r="BX1218" s="97"/>
      <c r="BY1218" s="97"/>
      <c r="BZ1218" s="97"/>
      <c r="CA1218" s="49"/>
      <c r="CB1218" s="49"/>
      <c r="CC1218" s="49"/>
      <c r="CD1218" s="49"/>
      <c r="CE1218" s="49"/>
      <c r="CF1218" s="49"/>
      <c r="CG1218" s="49"/>
      <c r="CH1218" s="49"/>
      <c r="CI1218" s="97"/>
      <c r="CJ1218" s="97"/>
      <c r="CK1218" s="97"/>
      <c r="CL1218" s="97"/>
      <c r="CM1218" s="335"/>
      <c r="CN1218" s="337"/>
      <c r="CO1218" s="315" t="str">
        <f>IF(Формулы!R1218&gt;V1218,"22-?,Дата 14 - Прибыл из УФСИН; ","")&amp;IF(Формулы!Q1218&gt;Y1218,"25-?,Дата 13 - Выбыл в УФСИН;","")&amp;IF(YEAR(ДАННЫЕ!$F$1)=YEAR(ДАННЫЕ!B1218),IF(AT1218&gt;0,"","40-?, вявлен в текущем году! "),"")&amp;IF(YEAR($F$1)=YEAR(W1218),IF(X1218+Y1218&gt;0,"","23-стоит, 24,25 - куда выбыл? "),"")&amp;IF(X1218+Y1218&gt;0,IF(YEAR($F$1)=YEAR(W1218),"","24+25&gt;0? 23 - когда выбыл? "),"")&amp;IF(BA1218&lt;BB1218,"47&gt;=48; ","")&amp;IF(BA1218&lt;BC1218,"47&gt;=49; ","")&amp;IF(BA1218&lt;BD1218,"47&gt;=50; ","")&amp;IF(BE1218&gt;0,IF(BF1218&gt;0,IF(AU1218&gt;AV1218,"","41 и 42 - ? (51 и 52 &gt; 0);"),"51 &gt; 0 52 - ?;"),"")&amp;IF(AU1218&gt;0,IF(AV1218&gt;AU1218,"41&gt;42;","")&amp;IF(BE1218&gt;0,"","41&gt;0 51-?;"),"")&amp;IF(BF1218&gt;0,IF(BE1218&gt;0,"","52&gt;0 51-?;"),"")&amp;IF(AW1218&gt;=AX1218,"","43&gt;44;")&amp;IF(CA1218&gt;0,IF(AW1218&gt;0,"","71 &gt; 0 43-?;"),"")</f>
        <v/>
      </c>
    </row>
    <row r="1219" spans="1:93" ht="12" x14ac:dyDescent="0.2">
      <c r="A1219" s="45"/>
      <c r="B1219" s="46"/>
      <c r="C1219" s="121"/>
      <c r="D1219" s="121"/>
      <c r="E1219" s="336"/>
      <c r="F1219" s="122"/>
      <c r="G1219" s="46"/>
      <c r="H1219" s="45"/>
      <c r="I1219" s="45"/>
      <c r="J1219" s="45"/>
      <c r="K1219" s="45"/>
      <c r="L1219" s="45"/>
      <c r="M1219" s="46"/>
      <c r="N1219" s="46"/>
      <c r="O1219" s="48"/>
      <c r="P1219" s="48"/>
      <c r="Q1219" s="46"/>
      <c r="R1219" s="48"/>
      <c r="S1219" s="48"/>
      <c r="T1219" s="48"/>
      <c r="U1219" s="48"/>
      <c r="V1219" s="48"/>
      <c r="W1219" s="46"/>
      <c r="X1219" s="48"/>
      <c r="Y1219" s="48"/>
      <c r="Z1219" s="157"/>
      <c r="AA1219" s="47"/>
      <c r="AB1219" s="97"/>
      <c r="AC1219" s="49"/>
      <c r="AD1219" s="49"/>
      <c r="AE1219" s="49"/>
      <c r="AF1219" s="49"/>
      <c r="AG1219" s="49"/>
      <c r="AH1219" s="47"/>
      <c r="AI1219" s="47"/>
      <c r="AJ1219" s="47"/>
      <c r="AK1219" s="190"/>
      <c r="AL1219" s="190"/>
      <c r="AM1219" s="190"/>
      <c r="AN1219" s="190"/>
      <c r="AO1219" s="190"/>
      <c r="AP1219" s="151"/>
      <c r="AQ1219" s="322"/>
      <c r="AR1219" s="322"/>
      <c r="AS1219" s="322"/>
      <c r="AT1219" s="47"/>
      <c r="AU1219" s="47"/>
      <c r="AV1219" s="47"/>
      <c r="AW1219" s="47"/>
      <c r="AX1219" s="322"/>
      <c r="AY1219" s="98"/>
      <c r="AZ1219" s="98"/>
      <c r="BA1219" s="47"/>
      <c r="BB1219" s="47"/>
      <c r="BC1219" s="47"/>
      <c r="BD1219" s="47"/>
      <c r="BE1219" s="97"/>
      <c r="BF1219" s="49"/>
      <c r="BG1219" s="239"/>
      <c r="BH1219" s="342"/>
      <c r="BI1219" s="49"/>
      <c r="BJ1219" s="49"/>
      <c r="BK1219" s="49"/>
      <c r="BL1219" s="49"/>
      <c r="BM1219" s="49"/>
      <c r="BN1219" s="47"/>
      <c r="BO1219" s="49"/>
      <c r="BP1219" s="49"/>
      <c r="BQ1219" s="49"/>
      <c r="BR1219" s="323"/>
      <c r="BS1219" s="323"/>
      <c r="BT1219" s="323"/>
      <c r="BU1219" s="49"/>
      <c r="BV1219" s="49"/>
      <c r="BW1219" s="97"/>
      <c r="BX1219" s="97"/>
      <c r="BY1219" s="97"/>
      <c r="BZ1219" s="97"/>
      <c r="CA1219" s="49"/>
      <c r="CB1219" s="49"/>
      <c r="CC1219" s="49"/>
      <c r="CD1219" s="49"/>
      <c r="CE1219" s="49"/>
      <c r="CF1219" s="49"/>
      <c r="CG1219" s="49"/>
      <c r="CH1219" s="49"/>
      <c r="CI1219" s="97"/>
      <c r="CJ1219" s="97"/>
      <c r="CK1219" s="97"/>
      <c r="CL1219" s="97"/>
      <c r="CM1219" s="335"/>
      <c r="CN1219" s="337"/>
      <c r="CO1219" s="315" t="str">
        <f>IF(Формулы!R1219&gt;V1219,"22-?,Дата 14 - Прибыл из УФСИН; ","")&amp;IF(Формулы!Q1219&gt;Y1219,"25-?,Дата 13 - Выбыл в УФСИН;","")&amp;IF(YEAR(ДАННЫЕ!$F$1)=YEAR(ДАННЫЕ!B1219),IF(AT1219&gt;0,"","40-?, вявлен в текущем году! "),"")&amp;IF(YEAR($F$1)=YEAR(W1219),IF(X1219+Y1219&gt;0,"","23-стоит, 24,25 - куда выбыл? "),"")&amp;IF(X1219+Y1219&gt;0,IF(YEAR($F$1)=YEAR(W1219),"","24+25&gt;0? 23 - когда выбыл? "),"")&amp;IF(BA1219&lt;BB1219,"47&gt;=48; ","")&amp;IF(BA1219&lt;BC1219,"47&gt;=49; ","")&amp;IF(BA1219&lt;BD1219,"47&gt;=50; ","")&amp;IF(BE1219&gt;0,IF(BF1219&gt;0,IF(AU1219&gt;AV1219,"","41 и 42 - ? (51 и 52 &gt; 0);"),"51 &gt; 0 52 - ?;"),"")&amp;IF(AU1219&gt;0,IF(AV1219&gt;AU1219,"41&gt;42;","")&amp;IF(BE1219&gt;0,"","41&gt;0 51-?;"),"")&amp;IF(BF1219&gt;0,IF(BE1219&gt;0,"","52&gt;0 51-?;"),"")&amp;IF(AW1219&gt;=AX1219,"","43&gt;44;")&amp;IF(CA1219&gt;0,IF(AW1219&gt;0,"","71 &gt; 0 43-?;"),"")</f>
        <v/>
      </c>
    </row>
    <row r="1220" spans="1:93" ht="12" x14ac:dyDescent="0.2">
      <c r="A1220" s="45"/>
      <c r="B1220" s="46"/>
      <c r="C1220" s="121"/>
      <c r="D1220" s="121"/>
      <c r="E1220" s="336"/>
      <c r="F1220" s="122"/>
      <c r="G1220" s="46"/>
      <c r="H1220" s="45"/>
      <c r="I1220" s="45"/>
      <c r="J1220" s="45"/>
      <c r="K1220" s="45"/>
      <c r="L1220" s="45"/>
      <c r="M1220" s="46"/>
      <c r="N1220" s="46"/>
      <c r="O1220" s="48"/>
      <c r="P1220" s="48"/>
      <c r="Q1220" s="46"/>
      <c r="R1220" s="48"/>
      <c r="S1220" s="48"/>
      <c r="T1220" s="48"/>
      <c r="U1220" s="48"/>
      <c r="V1220" s="48"/>
      <c r="W1220" s="46"/>
      <c r="X1220" s="48"/>
      <c r="Y1220" s="48"/>
      <c r="Z1220" s="157"/>
      <c r="AA1220" s="47"/>
      <c r="AB1220" s="97"/>
      <c r="AC1220" s="49"/>
      <c r="AD1220" s="49"/>
      <c r="AE1220" s="49"/>
      <c r="AF1220" s="49"/>
      <c r="AG1220" s="49"/>
      <c r="AH1220" s="47"/>
      <c r="AI1220" s="47"/>
      <c r="AJ1220" s="47"/>
      <c r="AK1220" s="190"/>
      <c r="AL1220" s="190"/>
      <c r="AM1220" s="190"/>
      <c r="AN1220" s="190"/>
      <c r="AO1220" s="190"/>
      <c r="AP1220" s="151"/>
      <c r="AQ1220" s="322"/>
      <c r="AR1220" s="322"/>
      <c r="AS1220" s="322"/>
      <c r="AT1220" s="47"/>
      <c r="AU1220" s="47"/>
      <c r="AV1220" s="47"/>
      <c r="AW1220" s="47"/>
      <c r="AX1220" s="322"/>
      <c r="AY1220" s="98"/>
      <c r="AZ1220" s="98"/>
      <c r="BA1220" s="47"/>
      <c r="BB1220" s="47"/>
      <c r="BC1220" s="47"/>
      <c r="BD1220" s="47"/>
      <c r="BE1220" s="97"/>
      <c r="BF1220" s="49"/>
      <c r="BG1220" s="239"/>
      <c r="BH1220" s="342"/>
      <c r="BI1220" s="49"/>
      <c r="BJ1220" s="49"/>
      <c r="BK1220" s="49"/>
      <c r="BL1220" s="49"/>
      <c r="BM1220" s="49"/>
      <c r="BN1220" s="47"/>
      <c r="BO1220" s="49"/>
      <c r="BP1220" s="49"/>
      <c r="BQ1220" s="49"/>
      <c r="BR1220" s="323"/>
      <c r="BS1220" s="323"/>
      <c r="BT1220" s="323"/>
      <c r="BU1220" s="49"/>
      <c r="BV1220" s="49"/>
      <c r="BW1220" s="97"/>
      <c r="BX1220" s="97"/>
      <c r="BY1220" s="97"/>
      <c r="BZ1220" s="97"/>
      <c r="CA1220" s="49"/>
      <c r="CB1220" s="49"/>
      <c r="CC1220" s="49"/>
      <c r="CD1220" s="49"/>
      <c r="CE1220" s="49"/>
      <c r="CF1220" s="49"/>
      <c r="CG1220" s="49"/>
      <c r="CH1220" s="49"/>
      <c r="CI1220" s="97"/>
      <c r="CJ1220" s="97"/>
      <c r="CK1220" s="97"/>
      <c r="CL1220" s="97"/>
      <c r="CM1220" s="335"/>
      <c r="CN1220" s="337"/>
      <c r="CO1220" s="315" t="str">
        <f>IF(Формулы!R1220&gt;V1220,"22-?,Дата 14 - Прибыл из УФСИН; ","")&amp;IF(Формулы!Q1220&gt;Y1220,"25-?,Дата 13 - Выбыл в УФСИН;","")&amp;IF(YEAR(ДАННЫЕ!$F$1)=YEAR(ДАННЫЕ!B1220),IF(AT1220&gt;0,"","40-?, вявлен в текущем году! "),"")&amp;IF(YEAR($F$1)=YEAR(W1220),IF(X1220+Y1220&gt;0,"","23-стоит, 24,25 - куда выбыл? "),"")&amp;IF(X1220+Y1220&gt;0,IF(YEAR($F$1)=YEAR(W1220),"","24+25&gt;0? 23 - когда выбыл? "),"")&amp;IF(BA1220&lt;BB1220,"47&gt;=48; ","")&amp;IF(BA1220&lt;BC1220,"47&gt;=49; ","")&amp;IF(BA1220&lt;BD1220,"47&gt;=50; ","")&amp;IF(BE1220&gt;0,IF(BF1220&gt;0,IF(AU1220&gt;AV1220,"","41 и 42 - ? (51 и 52 &gt; 0);"),"51 &gt; 0 52 - ?;"),"")&amp;IF(AU1220&gt;0,IF(AV1220&gt;AU1220,"41&gt;42;","")&amp;IF(BE1220&gt;0,"","41&gt;0 51-?;"),"")&amp;IF(BF1220&gt;0,IF(BE1220&gt;0,"","52&gt;0 51-?;"),"")&amp;IF(AW1220&gt;=AX1220,"","43&gt;44;")&amp;IF(CA1220&gt;0,IF(AW1220&gt;0,"","71 &gt; 0 43-?;"),"")</f>
        <v/>
      </c>
    </row>
    <row r="1221" spans="1:93" ht="12" x14ac:dyDescent="0.2">
      <c r="A1221" s="45"/>
      <c r="B1221" s="46"/>
      <c r="C1221" s="121"/>
      <c r="D1221" s="121"/>
      <c r="E1221" s="336"/>
      <c r="F1221" s="122"/>
      <c r="G1221" s="46"/>
      <c r="H1221" s="45"/>
      <c r="I1221" s="45"/>
      <c r="J1221" s="45"/>
      <c r="K1221" s="45"/>
      <c r="L1221" s="45"/>
      <c r="M1221" s="46"/>
      <c r="N1221" s="46"/>
      <c r="O1221" s="48"/>
      <c r="P1221" s="48"/>
      <c r="Q1221" s="46"/>
      <c r="R1221" s="48"/>
      <c r="S1221" s="48"/>
      <c r="T1221" s="48"/>
      <c r="U1221" s="48"/>
      <c r="V1221" s="48"/>
      <c r="W1221" s="46"/>
      <c r="X1221" s="48"/>
      <c r="Y1221" s="48"/>
      <c r="Z1221" s="157"/>
      <c r="AA1221" s="47"/>
      <c r="AB1221" s="97"/>
      <c r="AC1221" s="49"/>
      <c r="AD1221" s="49"/>
      <c r="AE1221" s="49"/>
      <c r="AF1221" s="49"/>
      <c r="AG1221" s="49"/>
      <c r="AH1221" s="47"/>
      <c r="AI1221" s="47"/>
      <c r="AJ1221" s="47"/>
      <c r="AK1221" s="190"/>
      <c r="AL1221" s="190"/>
      <c r="AM1221" s="190"/>
      <c r="AN1221" s="190"/>
      <c r="AO1221" s="190"/>
      <c r="AP1221" s="151"/>
      <c r="AQ1221" s="322"/>
      <c r="AR1221" s="322"/>
      <c r="AS1221" s="322"/>
      <c r="AT1221" s="47"/>
      <c r="AU1221" s="47"/>
      <c r="AV1221" s="47"/>
      <c r="AW1221" s="47"/>
      <c r="AX1221" s="322"/>
      <c r="AY1221" s="98"/>
      <c r="AZ1221" s="98"/>
      <c r="BA1221" s="47"/>
      <c r="BB1221" s="47"/>
      <c r="BC1221" s="47"/>
      <c r="BD1221" s="47"/>
      <c r="BE1221" s="97"/>
      <c r="BF1221" s="49"/>
      <c r="BG1221" s="239"/>
      <c r="BH1221" s="342"/>
      <c r="BI1221" s="49"/>
      <c r="BJ1221" s="49"/>
      <c r="BK1221" s="49"/>
      <c r="BL1221" s="49"/>
      <c r="BM1221" s="49"/>
      <c r="BN1221" s="47"/>
      <c r="BO1221" s="49"/>
      <c r="BP1221" s="49"/>
      <c r="BQ1221" s="49"/>
      <c r="BR1221" s="323"/>
      <c r="BS1221" s="323"/>
      <c r="BT1221" s="323"/>
      <c r="BU1221" s="49"/>
      <c r="BV1221" s="49"/>
      <c r="BW1221" s="97"/>
      <c r="BX1221" s="97"/>
      <c r="BY1221" s="97"/>
      <c r="BZ1221" s="97"/>
      <c r="CA1221" s="49"/>
      <c r="CB1221" s="49"/>
      <c r="CC1221" s="49"/>
      <c r="CD1221" s="49"/>
      <c r="CE1221" s="49"/>
      <c r="CF1221" s="49"/>
      <c r="CG1221" s="49"/>
      <c r="CH1221" s="49"/>
      <c r="CI1221" s="97"/>
      <c r="CJ1221" s="97"/>
      <c r="CK1221" s="97"/>
      <c r="CL1221" s="97"/>
      <c r="CM1221" s="335"/>
      <c r="CN1221" s="337"/>
      <c r="CO1221" s="315" t="str">
        <f>IF(Формулы!R1221&gt;V1221,"22-?,Дата 14 - Прибыл из УФСИН; ","")&amp;IF(Формулы!Q1221&gt;Y1221,"25-?,Дата 13 - Выбыл в УФСИН;","")&amp;IF(YEAR(ДАННЫЕ!$F$1)=YEAR(ДАННЫЕ!B1221),IF(AT1221&gt;0,"","40-?, вявлен в текущем году! "),"")&amp;IF(YEAR($F$1)=YEAR(W1221),IF(X1221+Y1221&gt;0,"","23-стоит, 24,25 - куда выбыл? "),"")&amp;IF(X1221+Y1221&gt;0,IF(YEAR($F$1)=YEAR(W1221),"","24+25&gt;0? 23 - когда выбыл? "),"")&amp;IF(BA1221&lt;BB1221,"47&gt;=48; ","")&amp;IF(BA1221&lt;BC1221,"47&gt;=49; ","")&amp;IF(BA1221&lt;BD1221,"47&gt;=50; ","")&amp;IF(BE1221&gt;0,IF(BF1221&gt;0,IF(AU1221&gt;AV1221,"","41 и 42 - ? (51 и 52 &gt; 0);"),"51 &gt; 0 52 - ?;"),"")&amp;IF(AU1221&gt;0,IF(AV1221&gt;AU1221,"41&gt;42;","")&amp;IF(BE1221&gt;0,"","41&gt;0 51-?;"),"")&amp;IF(BF1221&gt;0,IF(BE1221&gt;0,"","52&gt;0 51-?;"),"")&amp;IF(AW1221&gt;=AX1221,"","43&gt;44;")&amp;IF(CA1221&gt;0,IF(AW1221&gt;0,"","71 &gt; 0 43-?;"),"")</f>
        <v/>
      </c>
    </row>
    <row r="1222" spans="1:93" ht="12" x14ac:dyDescent="0.2">
      <c r="A1222" s="45"/>
      <c r="B1222" s="46"/>
      <c r="C1222" s="121"/>
      <c r="D1222" s="121"/>
      <c r="E1222" s="336"/>
      <c r="F1222" s="122"/>
      <c r="G1222" s="46"/>
      <c r="H1222" s="45"/>
      <c r="I1222" s="45"/>
      <c r="J1222" s="45"/>
      <c r="K1222" s="45"/>
      <c r="L1222" s="45"/>
      <c r="M1222" s="46"/>
      <c r="N1222" s="46"/>
      <c r="O1222" s="48"/>
      <c r="P1222" s="48"/>
      <c r="Q1222" s="46"/>
      <c r="R1222" s="48"/>
      <c r="S1222" s="48"/>
      <c r="T1222" s="48"/>
      <c r="U1222" s="48"/>
      <c r="V1222" s="48"/>
      <c r="W1222" s="46"/>
      <c r="X1222" s="48"/>
      <c r="Y1222" s="48"/>
      <c r="Z1222" s="157"/>
      <c r="AA1222" s="47"/>
      <c r="AB1222" s="97"/>
      <c r="AC1222" s="49"/>
      <c r="AD1222" s="49"/>
      <c r="AE1222" s="49"/>
      <c r="AF1222" s="49"/>
      <c r="AG1222" s="49"/>
      <c r="AH1222" s="47"/>
      <c r="AI1222" s="47"/>
      <c r="AJ1222" s="47"/>
      <c r="AK1222" s="190"/>
      <c r="AL1222" s="190"/>
      <c r="AM1222" s="190"/>
      <c r="AN1222" s="190"/>
      <c r="AO1222" s="190"/>
      <c r="AP1222" s="151"/>
      <c r="AQ1222" s="322"/>
      <c r="AR1222" s="322"/>
      <c r="AS1222" s="322"/>
      <c r="AT1222" s="47"/>
      <c r="AU1222" s="47"/>
      <c r="AV1222" s="47"/>
      <c r="AW1222" s="47"/>
      <c r="AX1222" s="322"/>
      <c r="AY1222" s="98"/>
      <c r="AZ1222" s="98"/>
      <c r="BA1222" s="47"/>
      <c r="BB1222" s="47"/>
      <c r="BC1222" s="47"/>
      <c r="BD1222" s="47"/>
      <c r="BE1222" s="97"/>
      <c r="BF1222" s="49"/>
      <c r="BG1222" s="239"/>
      <c r="BH1222" s="342"/>
      <c r="BI1222" s="49"/>
      <c r="BJ1222" s="49"/>
      <c r="BK1222" s="49"/>
      <c r="BL1222" s="49"/>
      <c r="BM1222" s="49"/>
      <c r="BN1222" s="47"/>
      <c r="BO1222" s="49"/>
      <c r="BP1222" s="49"/>
      <c r="BQ1222" s="49"/>
      <c r="BR1222" s="323"/>
      <c r="BS1222" s="323"/>
      <c r="BT1222" s="323"/>
      <c r="BU1222" s="49"/>
      <c r="BV1222" s="49"/>
      <c r="BW1222" s="97"/>
      <c r="BX1222" s="97"/>
      <c r="BY1222" s="97"/>
      <c r="BZ1222" s="97"/>
      <c r="CA1222" s="49"/>
      <c r="CB1222" s="49"/>
      <c r="CC1222" s="49"/>
      <c r="CD1222" s="49"/>
      <c r="CE1222" s="49"/>
      <c r="CF1222" s="49"/>
      <c r="CG1222" s="49"/>
      <c r="CH1222" s="49"/>
      <c r="CI1222" s="97"/>
      <c r="CJ1222" s="97"/>
      <c r="CK1222" s="97"/>
      <c r="CL1222" s="97"/>
      <c r="CM1222" s="335"/>
      <c r="CN1222" s="337"/>
      <c r="CO1222" s="315" t="str">
        <f>IF(Формулы!R1222&gt;V1222,"22-?,Дата 14 - Прибыл из УФСИН; ","")&amp;IF(Формулы!Q1222&gt;Y1222,"25-?,Дата 13 - Выбыл в УФСИН;","")&amp;IF(YEAR(ДАННЫЕ!$F$1)=YEAR(ДАННЫЕ!B1222),IF(AT1222&gt;0,"","40-?, вявлен в текущем году! "),"")&amp;IF(YEAR($F$1)=YEAR(W1222),IF(X1222+Y1222&gt;0,"","23-стоит, 24,25 - куда выбыл? "),"")&amp;IF(X1222+Y1222&gt;0,IF(YEAR($F$1)=YEAR(W1222),"","24+25&gt;0? 23 - когда выбыл? "),"")&amp;IF(BA1222&lt;BB1222,"47&gt;=48; ","")&amp;IF(BA1222&lt;BC1222,"47&gt;=49; ","")&amp;IF(BA1222&lt;BD1222,"47&gt;=50; ","")&amp;IF(BE1222&gt;0,IF(BF1222&gt;0,IF(AU1222&gt;AV1222,"","41 и 42 - ? (51 и 52 &gt; 0);"),"51 &gt; 0 52 - ?;"),"")&amp;IF(AU1222&gt;0,IF(AV1222&gt;AU1222,"41&gt;42;","")&amp;IF(BE1222&gt;0,"","41&gt;0 51-?;"),"")&amp;IF(BF1222&gt;0,IF(BE1222&gt;0,"","52&gt;0 51-?;"),"")&amp;IF(AW1222&gt;=AX1222,"","43&gt;44;")&amp;IF(CA1222&gt;0,IF(AW1222&gt;0,"","71 &gt; 0 43-?;"),"")</f>
        <v/>
      </c>
    </row>
    <row r="1223" spans="1:93" ht="12" x14ac:dyDescent="0.2">
      <c r="A1223" s="45"/>
      <c r="B1223" s="46"/>
      <c r="C1223" s="121"/>
      <c r="D1223" s="121"/>
      <c r="E1223" s="336"/>
      <c r="F1223" s="122"/>
      <c r="G1223" s="46"/>
      <c r="H1223" s="45"/>
      <c r="I1223" s="45"/>
      <c r="J1223" s="45"/>
      <c r="K1223" s="45"/>
      <c r="L1223" s="45"/>
      <c r="M1223" s="46"/>
      <c r="N1223" s="46"/>
      <c r="O1223" s="48"/>
      <c r="P1223" s="48"/>
      <c r="Q1223" s="46"/>
      <c r="R1223" s="48"/>
      <c r="S1223" s="48"/>
      <c r="T1223" s="48"/>
      <c r="U1223" s="48"/>
      <c r="V1223" s="48"/>
      <c r="W1223" s="46"/>
      <c r="X1223" s="48"/>
      <c r="Y1223" s="48"/>
      <c r="Z1223" s="157"/>
      <c r="AA1223" s="47"/>
      <c r="AB1223" s="97"/>
      <c r="AC1223" s="49"/>
      <c r="AD1223" s="49"/>
      <c r="AE1223" s="49"/>
      <c r="AF1223" s="49"/>
      <c r="AG1223" s="49"/>
      <c r="AH1223" s="47"/>
      <c r="AI1223" s="47"/>
      <c r="AJ1223" s="47"/>
      <c r="AK1223" s="190"/>
      <c r="AL1223" s="190"/>
      <c r="AM1223" s="190"/>
      <c r="AN1223" s="190"/>
      <c r="AO1223" s="190"/>
      <c r="AP1223" s="151"/>
      <c r="AQ1223" s="322"/>
      <c r="AR1223" s="322"/>
      <c r="AS1223" s="322"/>
      <c r="AT1223" s="47"/>
      <c r="AU1223" s="47"/>
      <c r="AV1223" s="47"/>
      <c r="AW1223" s="47"/>
      <c r="AX1223" s="322"/>
      <c r="AY1223" s="98"/>
      <c r="AZ1223" s="98"/>
      <c r="BA1223" s="47"/>
      <c r="BB1223" s="47"/>
      <c r="BC1223" s="47"/>
      <c r="BD1223" s="47"/>
      <c r="BE1223" s="97"/>
      <c r="BF1223" s="49"/>
      <c r="BG1223" s="239"/>
      <c r="BH1223" s="342"/>
      <c r="BI1223" s="49"/>
      <c r="BJ1223" s="49"/>
      <c r="BK1223" s="49"/>
      <c r="BL1223" s="49"/>
      <c r="BM1223" s="49"/>
      <c r="BN1223" s="47"/>
      <c r="BO1223" s="49"/>
      <c r="BP1223" s="49"/>
      <c r="BQ1223" s="49"/>
      <c r="BR1223" s="323"/>
      <c r="BS1223" s="323"/>
      <c r="BT1223" s="323"/>
      <c r="BU1223" s="49"/>
      <c r="BV1223" s="49"/>
      <c r="BW1223" s="97"/>
      <c r="BX1223" s="97"/>
      <c r="BY1223" s="97"/>
      <c r="BZ1223" s="97"/>
      <c r="CA1223" s="49"/>
      <c r="CB1223" s="49"/>
      <c r="CC1223" s="49"/>
      <c r="CD1223" s="49"/>
      <c r="CE1223" s="49"/>
      <c r="CF1223" s="49"/>
      <c r="CG1223" s="49"/>
      <c r="CH1223" s="49"/>
      <c r="CI1223" s="97"/>
      <c r="CJ1223" s="97"/>
      <c r="CK1223" s="97"/>
      <c r="CL1223" s="97"/>
      <c r="CM1223" s="335"/>
      <c r="CN1223" s="337"/>
      <c r="CO1223" s="315" t="str">
        <f>IF(Формулы!R1223&gt;V1223,"22-?,Дата 14 - Прибыл из УФСИН; ","")&amp;IF(Формулы!Q1223&gt;Y1223,"25-?,Дата 13 - Выбыл в УФСИН;","")&amp;IF(YEAR(ДАННЫЕ!$F$1)=YEAR(ДАННЫЕ!B1223),IF(AT1223&gt;0,"","40-?, вявлен в текущем году! "),"")&amp;IF(YEAR($F$1)=YEAR(W1223),IF(X1223+Y1223&gt;0,"","23-стоит, 24,25 - куда выбыл? "),"")&amp;IF(X1223+Y1223&gt;0,IF(YEAR($F$1)=YEAR(W1223),"","24+25&gt;0? 23 - когда выбыл? "),"")&amp;IF(BA1223&lt;BB1223,"47&gt;=48; ","")&amp;IF(BA1223&lt;BC1223,"47&gt;=49; ","")&amp;IF(BA1223&lt;BD1223,"47&gt;=50; ","")&amp;IF(BE1223&gt;0,IF(BF1223&gt;0,IF(AU1223&gt;AV1223,"","41 и 42 - ? (51 и 52 &gt; 0);"),"51 &gt; 0 52 - ?;"),"")&amp;IF(AU1223&gt;0,IF(AV1223&gt;AU1223,"41&gt;42;","")&amp;IF(BE1223&gt;0,"","41&gt;0 51-?;"),"")&amp;IF(BF1223&gt;0,IF(BE1223&gt;0,"","52&gt;0 51-?;"),"")&amp;IF(AW1223&gt;=AX1223,"","43&gt;44;")&amp;IF(CA1223&gt;0,IF(AW1223&gt;0,"","71 &gt; 0 43-?;"),"")</f>
        <v/>
      </c>
    </row>
    <row r="1224" spans="1:93" ht="12" x14ac:dyDescent="0.2">
      <c r="A1224" s="45"/>
      <c r="B1224" s="46"/>
      <c r="C1224" s="121"/>
      <c r="D1224" s="121"/>
      <c r="E1224" s="336"/>
      <c r="F1224" s="122"/>
      <c r="G1224" s="46"/>
      <c r="H1224" s="45"/>
      <c r="I1224" s="45"/>
      <c r="J1224" s="45"/>
      <c r="K1224" s="45"/>
      <c r="L1224" s="45"/>
      <c r="M1224" s="46"/>
      <c r="N1224" s="46"/>
      <c r="O1224" s="48"/>
      <c r="P1224" s="48"/>
      <c r="Q1224" s="46"/>
      <c r="R1224" s="48"/>
      <c r="S1224" s="48"/>
      <c r="T1224" s="48"/>
      <c r="U1224" s="48"/>
      <c r="V1224" s="48"/>
      <c r="W1224" s="46"/>
      <c r="X1224" s="48"/>
      <c r="Y1224" s="48"/>
      <c r="Z1224" s="157"/>
      <c r="AA1224" s="47"/>
      <c r="AB1224" s="97"/>
      <c r="AC1224" s="49"/>
      <c r="AD1224" s="49"/>
      <c r="AE1224" s="49"/>
      <c r="AF1224" s="49"/>
      <c r="AG1224" s="49"/>
      <c r="AH1224" s="47"/>
      <c r="AI1224" s="47"/>
      <c r="AJ1224" s="47"/>
      <c r="AK1224" s="190"/>
      <c r="AL1224" s="190"/>
      <c r="AM1224" s="190"/>
      <c r="AN1224" s="190"/>
      <c r="AO1224" s="190"/>
      <c r="AP1224" s="151"/>
      <c r="AQ1224" s="322"/>
      <c r="AR1224" s="322"/>
      <c r="AS1224" s="322"/>
      <c r="AT1224" s="47"/>
      <c r="AU1224" s="47"/>
      <c r="AV1224" s="47"/>
      <c r="AW1224" s="47"/>
      <c r="AX1224" s="322"/>
      <c r="AY1224" s="98"/>
      <c r="AZ1224" s="98"/>
      <c r="BA1224" s="47"/>
      <c r="BB1224" s="47"/>
      <c r="BC1224" s="47"/>
      <c r="BD1224" s="47"/>
      <c r="BE1224" s="97"/>
      <c r="BF1224" s="49"/>
      <c r="BG1224" s="239"/>
      <c r="BH1224" s="342"/>
      <c r="BI1224" s="49"/>
      <c r="BJ1224" s="49"/>
      <c r="BK1224" s="49"/>
      <c r="BL1224" s="49"/>
      <c r="BM1224" s="49"/>
      <c r="BN1224" s="47"/>
      <c r="BO1224" s="49"/>
      <c r="BP1224" s="49"/>
      <c r="BQ1224" s="49"/>
      <c r="BR1224" s="323"/>
      <c r="BS1224" s="323"/>
      <c r="BT1224" s="323"/>
      <c r="BU1224" s="49"/>
      <c r="BV1224" s="49"/>
      <c r="BW1224" s="97"/>
      <c r="BX1224" s="97"/>
      <c r="BY1224" s="97"/>
      <c r="BZ1224" s="97"/>
      <c r="CA1224" s="49"/>
      <c r="CB1224" s="49"/>
      <c r="CC1224" s="49"/>
      <c r="CD1224" s="49"/>
      <c r="CE1224" s="49"/>
      <c r="CF1224" s="49"/>
      <c r="CG1224" s="49"/>
      <c r="CH1224" s="49"/>
      <c r="CI1224" s="97"/>
      <c r="CJ1224" s="97"/>
      <c r="CK1224" s="97"/>
      <c r="CL1224" s="97"/>
      <c r="CM1224" s="335"/>
      <c r="CN1224" s="337"/>
      <c r="CO1224" s="315" t="str">
        <f>IF(Формулы!R1224&gt;V1224,"22-?,Дата 14 - Прибыл из УФСИН; ","")&amp;IF(Формулы!Q1224&gt;Y1224,"25-?,Дата 13 - Выбыл в УФСИН;","")&amp;IF(YEAR(ДАННЫЕ!$F$1)=YEAR(ДАННЫЕ!B1224),IF(AT1224&gt;0,"","40-?, вявлен в текущем году! "),"")&amp;IF(YEAR($F$1)=YEAR(W1224),IF(X1224+Y1224&gt;0,"","23-стоит, 24,25 - куда выбыл? "),"")&amp;IF(X1224+Y1224&gt;0,IF(YEAR($F$1)=YEAR(W1224),"","24+25&gt;0? 23 - когда выбыл? "),"")&amp;IF(BA1224&lt;BB1224,"47&gt;=48; ","")&amp;IF(BA1224&lt;BC1224,"47&gt;=49; ","")&amp;IF(BA1224&lt;BD1224,"47&gt;=50; ","")&amp;IF(BE1224&gt;0,IF(BF1224&gt;0,IF(AU1224&gt;AV1224,"","41 и 42 - ? (51 и 52 &gt; 0);"),"51 &gt; 0 52 - ?;"),"")&amp;IF(AU1224&gt;0,IF(AV1224&gt;AU1224,"41&gt;42;","")&amp;IF(BE1224&gt;0,"","41&gt;0 51-?;"),"")&amp;IF(BF1224&gt;0,IF(BE1224&gt;0,"","52&gt;0 51-?;"),"")&amp;IF(AW1224&gt;=AX1224,"","43&gt;44;")&amp;IF(CA1224&gt;0,IF(AW1224&gt;0,"","71 &gt; 0 43-?;"),"")</f>
        <v/>
      </c>
    </row>
    <row r="1225" spans="1:93" ht="12" x14ac:dyDescent="0.2">
      <c r="A1225" s="45"/>
      <c r="B1225" s="46"/>
      <c r="C1225" s="121"/>
      <c r="D1225" s="121"/>
      <c r="E1225" s="336"/>
      <c r="F1225" s="122"/>
      <c r="G1225" s="46"/>
      <c r="H1225" s="45"/>
      <c r="I1225" s="45"/>
      <c r="J1225" s="45"/>
      <c r="K1225" s="45"/>
      <c r="L1225" s="45"/>
      <c r="M1225" s="46"/>
      <c r="N1225" s="46"/>
      <c r="O1225" s="48"/>
      <c r="P1225" s="48"/>
      <c r="Q1225" s="46"/>
      <c r="R1225" s="48"/>
      <c r="S1225" s="48"/>
      <c r="T1225" s="48"/>
      <c r="U1225" s="48"/>
      <c r="V1225" s="48"/>
      <c r="W1225" s="46"/>
      <c r="X1225" s="48"/>
      <c r="Y1225" s="48"/>
      <c r="Z1225" s="157"/>
      <c r="AA1225" s="47"/>
      <c r="AB1225" s="97"/>
      <c r="AC1225" s="49"/>
      <c r="AD1225" s="49"/>
      <c r="AE1225" s="49"/>
      <c r="AF1225" s="49"/>
      <c r="AG1225" s="49"/>
      <c r="AH1225" s="47"/>
      <c r="AI1225" s="47"/>
      <c r="AJ1225" s="47"/>
      <c r="AK1225" s="190"/>
      <c r="AL1225" s="190"/>
      <c r="AM1225" s="190"/>
      <c r="AN1225" s="190"/>
      <c r="AO1225" s="190"/>
      <c r="AP1225" s="151"/>
      <c r="AQ1225" s="322"/>
      <c r="AR1225" s="322"/>
      <c r="AS1225" s="322"/>
      <c r="AT1225" s="47"/>
      <c r="AU1225" s="47"/>
      <c r="AV1225" s="47"/>
      <c r="AW1225" s="47"/>
      <c r="AX1225" s="322"/>
      <c r="AY1225" s="98"/>
      <c r="AZ1225" s="98"/>
      <c r="BA1225" s="47"/>
      <c r="BB1225" s="47"/>
      <c r="BC1225" s="47"/>
      <c r="BD1225" s="47"/>
      <c r="BE1225" s="97"/>
      <c r="BF1225" s="49"/>
      <c r="BG1225" s="239"/>
      <c r="BH1225" s="342"/>
      <c r="BI1225" s="49"/>
      <c r="BJ1225" s="49"/>
      <c r="BK1225" s="49"/>
      <c r="BL1225" s="49"/>
      <c r="BM1225" s="49"/>
      <c r="BN1225" s="47"/>
      <c r="BO1225" s="49"/>
      <c r="BP1225" s="49"/>
      <c r="BQ1225" s="49"/>
      <c r="BR1225" s="323"/>
      <c r="BS1225" s="323"/>
      <c r="BT1225" s="323"/>
      <c r="BU1225" s="49"/>
      <c r="BV1225" s="49"/>
      <c r="BW1225" s="97"/>
      <c r="BX1225" s="97"/>
      <c r="BY1225" s="97"/>
      <c r="BZ1225" s="97"/>
      <c r="CA1225" s="49"/>
      <c r="CB1225" s="49"/>
      <c r="CC1225" s="49"/>
      <c r="CD1225" s="49"/>
      <c r="CE1225" s="49"/>
      <c r="CF1225" s="49"/>
      <c r="CG1225" s="49"/>
      <c r="CH1225" s="49"/>
      <c r="CI1225" s="97"/>
      <c r="CJ1225" s="97"/>
      <c r="CK1225" s="97"/>
      <c r="CL1225" s="97"/>
      <c r="CM1225" s="335"/>
      <c r="CN1225" s="337"/>
      <c r="CO1225" s="315" t="str">
        <f>IF(Формулы!R1225&gt;V1225,"22-?,Дата 14 - Прибыл из УФСИН; ","")&amp;IF(Формулы!Q1225&gt;Y1225,"25-?,Дата 13 - Выбыл в УФСИН;","")&amp;IF(YEAR(ДАННЫЕ!$F$1)=YEAR(ДАННЫЕ!B1225),IF(AT1225&gt;0,"","40-?, вявлен в текущем году! "),"")&amp;IF(YEAR($F$1)=YEAR(W1225),IF(X1225+Y1225&gt;0,"","23-стоит, 24,25 - куда выбыл? "),"")&amp;IF(X1225+Y1225&gt;0,IF(YEAR($F$1)=YEAR(W1225),"","24+25&gt;0? 23 - когда выбыл? "),"")&amp;IF(BA1225&lt;BB1225,"47&gt;=48; ","")&amp;IF(BA1225&lt;BC1225,"47&gt;=49; ","")&amp;IF(BA1225&lt;BD1225,"47&gt;=50; ","")&amp;IF(BE1225&gt;0,IF(BF1225&gt;0,IF(AU1225&gt;AV1225,"","41 и 42 - ? (51 и 52 &gt; 0);"),"51 &gt; 0 52 - ?;"),"")&amp;IF(AU1225&gt;0,IF(AV1225&gt;AU1225,"41&gt;42;","")&amp;IF(BE1225&gt;0,"","41&gt;0 51-?;"),"")&amp;IF(BF1225&gt;0,IF(BE1225&gt;0,"","52&gt;0 51-?;"),"")&amp;IF(AW1225&gt;=AX1225,"","43&gt;44;")&amp;IF(CA1225&gt;0,IF(AW1225&gt;0,"","71 &gt; 0 43-?;"),"")</f>
        <v/>
      </c>
    </row>
    <row r="1226" spans="1:93" ht="12" x14ac:dyDescent="0.2">
      <c r="A1226" s="45"/>
      <c r="B1226" s="46"/>
      <c r="C1226" s="121"/>
      <c r="D1226" s="121"/>
      <c r="E1226" s="336"/>
      <c r="F1226" s="122"/>
      <c r="G1226" s="46"/>
      <c r="H1226" s="45"/>
      <c r="I1226" s="45"/>
      <c r="J1226" s="45"/>
      <c r="K1226" s="45"/>
      <c r="L1226" s="45"/>
      <c r="M1226" s="46"/>
      <c r="N1226" s="46"/>
      <c r="O1226" s="48"/>
      <c r="P1226" s="48"/>
      <c r="Q1226" s="46"/>
      <c r="R1226" s="48"/>
      <c r="S1226" s="48"/>
      <c r="T1226" s="48"/>
      <c r="U1226" s="48"/>
      <c r="V1226" s="48"/>
      <c r="W1226" s="46"/>
      <c r="X1226" s="48"/>
      <c r="Y1226" s="48"/>
      <c r="Z1226" s="157"/>
      <c r="AA1226" s="47"/>
      <c r="AB1226" s="97"/>
      <c r="AC1226" s="49"/>
      <c r="AD1226" s="49"/>
      <c r="AE1226" s="49"/>
      <c r="AF1226" s="49"/>
      <c r="AG1226" s="49"/>
      <c r="AH1226" s="47"/>
      <c r="AI1226" s="47"/>
      <c r="AJ1226" s="47"/>
      <c r="AK1226" s="190"/>
      <c r="AL1226" s="190"/>
      <c r="AM1226" s="190"/>
      <c r="AN1226" s="190"/>
      <c r="AO1226" s="190"/>
      <c r="AP1226" s="151"/>
      <c r="AQ1226" s="322"/>
      <c r="AR1226" s="322"/>
      <c r="AS1226" s="322"/>
      <c r="AT1226" s="47"/>
      <c r="AU1226" s="47"/>
      <c r="AV1226" s="47"/>
      <c r="AW1226" s="47"/>
      <c r="AX1226" s="322"/>
      <c r="AY1226" s="98"/>
      <c r="AZ1226" s="98"/>
      <c r="BA1226" s="47"/>
      <c r="BB1226" s="47"/>
      <c r="BC1226" s="47"/>
      <c r="BD1226" s="47"/>
      <c r="BE1226" s="97"/>
      <c r="BF1226" s="49"/>
      <c r="BG1226" s="239"/>
      <c r="BH1226" s="342"/>
      <c r="BI1226" s="49"/>
      <c r="BJ1226" s="49"/>
      <c r="BK1226" s="49"/>
      <c r="BL1226" s="49"/>
      <c r="BM1226" s="49"/>
      <c r="BN1226" s="47"/>
      <c r="BO1226" s="49"/>
      <c r="BP1226" s="49"/>
      <c r="BQ1226" s="49"/>
      <c r="BR1226" s="323"/>
      <c r="BS1226" s="323"/>
      <c r="BT1226" s="323"/>
      <c r="BU1226" s="49"/>
      <c r="BV1226" s="49"/>
      <c r="BW1226" s="97"/>
      <c r="BX1226" s="97"/>
      <c r="BY1226" s="97"/>
      <c r="BZ1226" s="97"/>
      <c r="CA1226" s="49"/>
      <c r="CB1226" s="49"/>
      <c r="CC1226" s="49"/>
      <c r="CD1226" s="49"/>
      <c r="CE1226" s="49"/>
      <c r="CF1226" s="49"/>
      <c r="CG1226" s="49"/>
      <c r="CH1226" s="49"/>
      <c r="CI1226" s="97"/>
      <c r="CJ1226" s="97"/>
      <c r="CK1226" s="97"/>
      <c r="CL1226" s="97"/>
      <c r="CM1226" s="335"/>
      <c r="CN1226" s="337"/>
      <c r="CO1226" s="315" t="str">
        <f>IF(Формулы!R1226&gt;V1226,"22-?,Дата 14 - Прибыл из УФСИН; ","")&amp;IF(Формулы!Q1226&gt;Y1226,"25-?,Дата 13 - Выбыл в УФСИН;","")&amp;IF(YEAR(ДАННЫЕ!$F$1)=YEAR(ДАННЫЕ!B1226),IF(AT1226&gt;0,"","40-?, вявлен в текущем году! "),"")&amp;IF(YEAR($F$1)=YEAR(W1226),IF(X1226+Y1226&gt;0,"","23-стоит, 24,25 - куда выбыл? "),"")&amp;IF(X1226+Y1226&gt;0,IF(YEAR($F$1)=YEAR(W1226),"","24+25&gt;0? 23 - когда выбыл? "),"")&amp;IF(BA1226&lt;BB1226,"47&gt;=48; ","")&amp;IF(BA1226&lt;BC1226,"47&gt;=49; ","")&amp;IF(BA1226&lt;BD1226,"47&gt;=50; ","")&amp;IF(BE1226&gt;0,IF(BF1226&gt;0,IF(AU1226&gt;AV1226,"","41 и 42 - ? (51 и 52 &gt; 0);"),"51 &gt; 0 52 - ?;"),"")&amp;IF(AU1226&gt;0,IF(AV1226&gt;AU1226,"41&gt;42;","")&amp;IF(BE1226&gt;0,"","41&gt;0 51-?;"),"")&amp;IF(BF1226&gt;0,IF(BE1226&gt;0,"","52&gt;0 51-?;"),"")&amp;IF(AW1226&gt;=AX1226,"","43&gt;44;")&amp;IF(CA1226&gt;0,IF(AW1226&gt;0,"","71 &gt; 0 43-?;"),"")</f>
        <v/>
      </c>
    </row>
    <row r="1227" spans="1:93" ht="12" x14ac:dyDescent="0.2">
      <c r="A1227" s="45"/>
      <c r="B1227" s="46"/>
      <c r="C1227" s="121"/>
      <c r="D1227" s="121"/>
      <c r="E1227" s="336"/>
      <c r="F1227" s="122"/>
      <c r="G1227" s="46"/>
      <c r="H1227" s="45"/>
      <c r="I1227" s="45"/>
      <c r="J1227" s="45"/>
      <c r="K1227" s="45"/>
      <c r="L1227" s="45"/>
      <c r="M1227" s="46"/>
      <c r="N1227" s="46"/>
      <c r="O1227" s="48"/>
      <c r="P1227" s="48"/>
      <c r="Q1227" s="46"/>
      <c r="R1227" s="48"/>
      <c r="S1227" s="48"/>
      <c r="T1227" s="48"/>
      <c r="U1227" s="48"/>
      <c r="V1227" s="48"/>
      <c r="W1227" s="46"/>
      <c r="X1227" s="48"/>
      <c r="Y1227" s="48"/>
      <c r="Z1227" s="157"/>
      <c r="AA1227" s="47"/>
      <c r="AB1227" s="97"/>
      <c r="AC1227" s="49"/>
      <c r="AD1227" s="49"/>
      <c r="AE1227" s="49"/>
      <c r="AF1227" s="49"/>
      <c r="AG1227" s="49"/>
      <c r="AH1227" s="47"/>
      <c r="AI1227" s="47"/>
      <c r="AJ1227" s="47"/>
      <c r="AK1227" s="190"/>
      <c r="AL1227" s="190"/>
      <c r="AM1227" s="190"/>
      <c r="AN1227" s="190"/>
      <c r="AO1227" s="190"/>
      <c r="AP1227" s="151"/>
      <c r="AQ1227" s="322"/>
      <c r="AR1227" s="322"/>
      <c r="AS1227" s="322"/>
      <c r="AT1227" s="47"/>
      <c r="AU1227" s="47"/>
      <c r="AV1227" s="47"/>
      <c r="AW1227" s="47"/>
      <c r="AX1227" s="322"/>
      <c r="AY1227" s="98"/>
      <c r="AZ1227" s="98"/>
      <c r="BA1227" s="47"/>
      <c r="BB1227" s="47"/>
      <c r="BC1227" s="47"/>
      <c r="BD1227" s="47"/>
      <c r="BE1227" s="97"/>
      <c r="BF1227" s="49"/>
      <c r="BG1227" s="239"/>
      <c r="BH1227" s="342"/>
      <c r="BI1227" s="49"/>
      <c r="BJ1227" s="49"/>
      <c r="BK1227" s="49"/>
      <c r="BL1227" s="49"/>
      <c r="BM1227" s="49"/>
      <c r="BN1227" s="47"/>
      <c r="BO1227" s="49"/>
      <c r="BP1227" s="49"/>
      <c r="BQ1227" s="49"/>
      <c r="BR1227" s="323"/>
      <c r="BS1227" s="323"/>
      <c r="BT1227" s="323"/>
      <c r="BU1227" s="49"/>
      <c r="BV1227" s="49"/>
      <c r="BW1227" s="97"/>
      <c r="BX1227" s="97"/>
      <c r="BY1227" s="97"/>
      <c r="BZ1227" s="97"/>
      <c r="CA1227" s="49"/>
      <c r="CB1227" s="49"/>
      <c r="CC1227" s="49"/>
      <c r="CD1227" s="49"/>
      <c r="CE1227" s="49"/>
      <c r="CF1227" s="49"/>
      <c r="CG1227" s="49"/>
      <c r="CH1227" s="49"/>
      <c r="CI1227" s="97"/>
      <c r="CJ1227" s="97"/>
      <c r="CK1227" s="97"/>
      <c r="CL1227" s="97"/>
      <c r="CM1227" s="335"/>
      <c r="CN1227" s="337"/>
      <c r="CO1227" s="315" t="str">
        <f>IF(Формулы!R1227&gt;V1227,"22-?,Дата 14 - Прибыл из УФСИН; ","")&amp;IF(Формулы!Q1227&gt;Y1227,"25-?,Дата 13 - Выбыл в УФСИН;","")&amp;IF(YEAR(ДАННЫЕ!$F$1)=YEAR(ДАННЫЕ!B1227),IF(AT1227&gt;0,"","40-?, вявлен в текущем году! "),"")&amp;IF(YEAR($F$1)=YEAR(W1227),IF(X1227+Y1227&gt;0,"","23-стоит, 24,25 - куда выбыл? "),"")&amp;IF(X1227+Y1227&gt;0,IF(YEAR($F$1)=YEAR(W1227),"","24+25&gt;0? 23 - когда выбыл? "),"")&amp;IF(BA1227&lt;BB1227,"47&gt;=48; ","")&amp;IF(BA1227&lt;BC1227,"47&gt;=49; ","")&amp;IF(BA1227&lt;BD1227,"47&gt;=50; ","")&amp;IF(BE1227&gt;0,IF(BF1227&gt;0,IF(AU1227&gt;AV1227,"","41 и 42 - ? (51 и 52 &gt; 0);"),"51 &gt; 0 52 - ?;"),"")&amp;IF(AU1227&gt;0,IF(AV1227&gt;AU1227,"41&gt;42;","")&amp;IF(BE1227&gt;0,"","41&gt;0 51-?;"),"")&amp;IF(BF1227&gt;0,IF(BE1227&gt;0,"","52&gt;0 51-?;"),"")&amp;IF(AW1227&gt;=AX1227,"","43&gt;44;")&amp;IF(CA1227&gt;0,IF(AW1227&gt;0,"","71 &gt; 0 43-?;"),"")</f>
        <v/>
      </c>
    </row>
    <row r="1228" spans="1:93" ht="12" x14ac:dyDescent="0.2">
      <c r="A1228" s="45"/>
      <c r="B1228" s="46"/>
      <c r="C1228" s="121"/>
      <c r="D1228" s="121"/>
      <c r="E1228" s="336"/>
      <c r="F1228" s="122"/>
      <c r="G1228" s="46"/>
      <c r="H1228" s="45"/>
      <c r="I1228" s="45"/>
      <c r="J1228" s="45"/>
      <c r="K1228" s="45"/>
      <c r="L1228" s="45"/>
      <c r="M1228" s="46"/>
      <c r="N1228" s="46"/>
      <c r="O1228" s="48"/>
      <c r="P1228" s="48"/>
      <c r="Q1228" s="46"/>
      <c r="R1228" s="48"/>
      <c r="S1228" s="48"/>
      <c r="T1228" s="48"/>
      <c r="U1228" s="48"/>
      <c r="V1228" s="48"/>
      <c r="W1228" s="46"/>
      <c r="X1228" s="48"/>
      <c r="Y1228" s="48"/>
      <c r="Z1228" s="157"/>
      <c r="AA1228" s="47"/>
      <c r="AB1228" s="97"/>
      <c r="AC1228" s="49"/>
      <c r="AD1228" s="49"/>
      <c r="AE1228" s="49"/>
      <c r="AF1228" s="49"/>
      <c r="AG1228" s="49"/>
      <c r="AH1228" s="47"/>
      <c r="AI1228" s="47"/>
      <c r="AJ1228" s="47"/>
      <c r="AK1228" s="190"/>
      <c r="AL1228" s="190"/>
      <c r="AM1228" s="190"/>
      <c r="AN1228" s="190"/>
      <c r="AO1228" s="190"/>
      <c r="AP1228" s="151"/>
      <c r="AQ1228" s="322"/>
      <c r="AR1228" s="322"/>
      <c r="AS1228" s="322"/>
      <c r="AT1228" s="47"/>
      <c r="AU1228" s="47"/>
      <c r="AV1228" s="47"/>
      <c r="AW1228" s="47"/>
      <c r="AX1228" s="322"/>
      <c r="AY1228" s="98"/>
      <c r="AZ1228" s="98"/>
      <c r="BA1228" s="47"/>
      <c r="BB1228" s="47"/>
      <c r="BC1228" s="47"/>
      <c r="BD1228" s="47"/>
      <c r="BE1228" s="97"/>
      <c r="BF1228" s="49"/>
      <c r="BG1228" s="239"/>
      <c r="BH1228" s="342"/>
      <c r="BI1228" s="49"/>
      <c r="BJ1228" s="49"/>
      <c r="BK1228" s="49"/>
      <c r="BL1228" s="49"/>
      <c r="BM1228" s="49"/>
      <c r="BN1228" s="47"/>
      <c r="BO1228" s="49"/>
      <c r="BP1228" s="49"/>
      <c r="BQ1228" s="49"/>
      <c r="BR1228" s="323"/>
      <c r="BS1228" s="323"/>
      <c r="BT1228" s="323"/>
      <c r="BU1228" s="49"/>
      <c r="BV1228" s="49"/>
      <c r="BW1228" s="97"/>
      <c r="BX1228" s="97"/>
      <c r="BY1228" s="97"/>
      <c r="BZ1228" s="97"/>
      <c r="CA1228" s="49"/>
      <c r="CB1228" s="49"/>
      <c r="CC1228" s="49"/>
      <c r="CD1228" s="49"/>
      <c r="CE1228" s="49"/>
      <c r="CF1228" s="49"/>
      <c r="CG1228" s="49"/>
      <c r="CH1228" s="49"/>
      <c r="CI1228" s="97"/>
      <c r="CJ1228" s="97"/>
      <c r="CK1228" s="97"/>
      <c r="CL1228" s="97"/>
      <c r="CM1228" s="335"/>
      <c r="CN1228" s="337"/>
      <c r="CO1228" s="315" t="str">
        <f>IF(Формулы!R1228&gt;V1228,"22-?,Дата 14 - Прибыл из УФСИН; ","")&amp;IF(Формулы!Q1228&gt;Y1228,"25-?,Дата 13 - Выбыл в УФСИН;","")&amp;IF(YEAR(ДАННЫЕ!$F$1)=YEAR(ДАННЫЕ!B1228),IF(AT1228&gt;0,"","40-?, вявлен в текущем году! "),"")&amp;IF(YEAR($F$1)=YEAR(W1228),IF(X1228+Y1228&gt;0,"","23-стоит, 24,25 - куда выбыл? "),"")&amp;IF(X1228+Y1228&gt;0,IF(YEAR($F$1)=YEAR(W1228),"","24+25&gt;0? 23 - когда выбыл? "),"")&amp;IF(BA1228&lt;BB1228,"47&gt;=48; ","")&amp;IF(BA1228&lt;BC1228,"47&gt;=49; ","")&amp;IF(BA1228&lt;BD1228,"47&gt;=50; ","")&amp;IF(BE1228&gt;0,IF(BF1228&gt;0,IF(AU1228&gt;AV1228,"","41 и 42 - ? (51 и 52 &gt; 0);"),"51 &gt; 0 52 - ?;"),"")&amp;IF(AU1228&gt;0,IF(AV1228&gt;AU1228,"41&gt;42;","")&amp;IF(BE1228&gt;0,"","41&gt;0 51-?;"),"")&amp;IF(BF1228&gt;0,IF(BE1228&gt;0,"","52&gt;0 51-?;"),"")&amp;IF(AW1228&gt;=AX1228,"","43&gt;44;")&amp;IF(CA1228&gt;0,IF(AW1228&gt;0,"","71 &gt; 0 43-?;"),"")</f>
        <v/>
      </c>
    </row>
    <row r="1229" spans="1:93" ht="12" x14ac:dyDescent="0.2">
      <c r="A1229" s="45"/>
      <c r="B1229" s="46"/>
      <c r="C1229" s="121"/>
      <c r="D1229" s="121"/>
      <c r="E1229" s="336"/>
      <c r="F1229" s="122"/>
      <c r="G1229" s="46"/>
      <c r="H1229" s="45"/>
      <c r="I1229" s="45"/>
      <c r="J1229" s="45"/>
      <c r="K1229" s="45"/>
      <c r="L1229" s="45"/>
      <c r="M1229" s="46"/>
      <c r="N1229" s="46"/>
      <c r="O1229" s="48"/>
      <c r="P1229" s="48"/>
      <c r="Q1229" s="46"/>
      <c r="R1229" s="48"/>
      <c r="S1229" s="48"/>
      <c r="T1229" s="48"/>
      <c r="U1229" s="48"/>
      <c r="V1229" s="48"/>
      <c r="W1229" s="46"/>
      <c r="X1229" s="48"/>
      <c r="Y1229" s="48"/>
      <c r="Z1229" s="157"/>
      <c r="AA1229" s="47"/>
      <c r="AB1229" s="97"/>
      <c r="AC1229" s="49"/>
      <c r="AD1229" s="49"/>
      <c r="AE1229" s="49"/>
      <c r="AF1229" s="49"/>
      <c r="AG1229" s="49"/>
      <c r="AH1229" s="47"/>
      <c r="AI1229" s="47"/>
      <c r="AJ1229" s="47"/>
      <c r="AK1229" s="190"/>
      <c r="AL1229" s="190"/>
      <c r="AM1229" s="190"/>
      <c r="AN1229" s="190"/>
      <c r="AO1229" s="190"/>
      <c r="AP1229" s="151"/>
      <c r="AQ1229" s="322"/>
      <c r="AR1229" s="322"/>
      <c r="AS1229" s="322"/>
      <c r="AT1229" s="47"/>
      <c r="AU1229" s="47"/>
      <c r="AV1229" s="47"/>
      <c r="AW1229" s="47"/>
      <c r="AX1229" s="322"/>
      <c r="AY1229" s="98"/>
      <c r="AZ1229" s="98"/>
      <c r="BA1229" s="47"/>
      <c r="BB1229" s="47"/>
      <c r="BC1229" s="47"/>
      <c r="BD1229" s="47"/>
      <c r="BE1229" s="97"/>
      <c r="BF1229" s="49"/>
      <c r="BG1229" s="239"/>
      <c r="BH1229" s="342"/>
      <c r="BI1229" s="49"/>
      <c r="BJ1229" s="49"/>
      <c r="BK1229" s="49"/>
      <c r="BL1229" s="49"/>
      <c r="BM1229" s="49"/>
      <c r="BN1229" s="47"/>
      <c r="BO1229" s="49"/>
      <c r="BP1229" s="49"/>
      <c r="BQ1229" s="49"/>
      <c r="BR1229" s="323"/>
      <c r="BS1229" s="323"/>
      <c r="BT1229" s="323"/>
      <c r="BU1229" s="49"/>
      <c r="BV1229" s="49"/>
      <c r="BW1229" s="97"/>
      <c r="BX1229" s="97"/>
      <c r="BY1229" s="97"/>
      <c r="BZ1229" s="97"/>
      <c r="CA1229" s="49"/>
      <c r="CB1229" s="49"/>
      <c r="CC1229" s="49"/>
      <c r="CD1229" s="49"/>
      <c r="CE1229" s="49"/>
      <c r="CF1229" s="49"/>
      <c r="CG1229" s="49"/>
      <c r="CH1229" s="49"/>
      <c r="CI1229" s="97"/>
      <c r="CJ1229" s="97"/>
      <c r="CK1229" s="97"/>
      <c r="CL1229" s="97"/>
      <c r="CM1229" s="335"/>
      <c r="CN1229" s="337"/>
      <c r="CO1229" s="315" t="str">
        <f>IF(Формулы!R1229&gt;V1229,"22-?,Дата 14 - Прибыл из УФСИН; ","")&amp;IF(Формулы!Q1229&gt;Y1229,"25-?,Дата 13 - Выбыл в УФСИН;","")&amp;IF(YEAR(ДАННЫЕ!$F$1)=YEAR(ДАННЫЕ!B1229),IF(AT1229&gt;0,"","40-?, вявлен в текущем году! "),"")&amp;IF(YEAR($F$1)=YEAR(W1229),IF(X1229+Y1229&gt;0,"","23-стоит, 24,25 - куда выбыл? "),"")&amp;IF(X1229+Y1229&gt;0,IF(YEAR($F$1)=YEAR(W1229),"","24+25&gt;0? 23 - когда выбыл? "),"")&amp;IF(BA1229&lt;BB1229,"47&gt;=48; ","")&amp;IF(BA1229&lt;BC1229,"47&gt;=49; ","")&amp;IF(BA1229&lt;BD1229,"47&gt;=50; ","")&amp;IF(BE1229&gt;0,IF(BF1229&gt;0,IF(AU1229&gt;AV1229,"","41 и 42 - ? (51 и 52 &gt; 0);"),"51 &gt; 0 52 - ?;"),"")&amp;IF(AU1229&gt;0,IF(AV1229&gt;AU1229,"41&gt;42;","")&amp;IF(BE1229&gt;0,"","41&gt;0 51-?;"),"")&amp;IF(BF1229&gt;0,IF(BE1229&gt;0,"","52&gt;0 51-?;"),"")&amp;IF(AW1229&gt;=AX1229,"","43&gt;44;")&amp;IF(CA1229&gt;0,IF(AW1229&gt;0,"","71 &gt; 0 43-?;"),"")</f>
        <v/>
      </c>
    </row>
    <row r="1230" spans="1:93" ht="12" x14ac:dyDescent="0.2">
      <c r="A1230" s="45"/>
      <c r="B1230" s="46"/>
      <c r="C1230" s="121"/>
      <c r="D1230" s="121"/>
      <c r="E1230" s="336"/>
      <c r="F1230" s="122"/>
      <c r="G1230" s="46"/>
      <c r="H1230" s="45"/>
      <c r="I1230" s="45"/>
      <c r="J1230" s="45"/>
      <c r="K1230" s="45"/>
      <c r="L1230" s="45"/>
      <c r="M1230" s="46"/>
      <c r="N1230" s="46"/>
      <c r="O1230" s="48"/>
      <c r="P1230" s="48"/>
      <c r="Q1230" s="46"/>
      <c r="R1230" s="48"/>
      <c r="S1230" s="48"/>
      <c r="T1230" s="48"/>
      <c r="U1230" s="48"/>
      <c r="V1230" s="48"/>
      <c r="W1230" s="46"/>
      <c r="X1230" s="48"/>
      <c r="Y1230" s="48"/>
      <c r="Z1230" s="157"/>
      <c r="AA1230" s="47"/>
      <c r="AB1230" s="97"/>
      <c r="AC1230" s="49"/>
      <c r="AD1230" s="49"/>
      <c r="AE1230" s="49"/>
      <c r="AF1230" s="49"/>
      <c r="AG1230" s="49"/>
      <c r="AH1230" s="47"/>
      <c r="AI1230" s="47"/>
      <c r="AJ1230" s="47"/>
      <c r="AK1230" s="190"/>
      <c r="AL1230" s="190"/>
      <c r="AM1230" s="190"/>
      <c r="AN1230" s="190"/>
      <c r="AO1230" s="190"/>
      <c r="AP1230" s="151"/>
      <c r="AQ1230" s="322"/>
      <c r="AR1230" s="322"/>
      <c r="AS1230" s="322"/>
      <c r="AT1230" s="47"/>
      <c r="AU1230" s="47"/>
      <c r="AV1230" s="47"/>
      <c r="AW1230" s="47"/>
      <c r="AX1230" s="322"/>
      <c r="AY1230" s="98"/>
      <c r="AZ1230" s="98"/>
      <c r="BA1230" s="47"/>
      <c r="BB1230" s="47"/>
      <c r="BC1230" s="47"/>
      <c r="BD1230" s="47"/>
      <c r="BE1230" s="97"/>
      <c r="BF1230" s="49"/>
      <c r="BG1230" s="239"/>
      <c r="BH1230" s="342"/>
      <c r="BI1230" s="49"/>
      <c r="BJ1230" s="49"/>
      <c r="BK1230" s="49"/>
      <c r="BL1230" s="49"/>
      <c r="BM1230" s="49"/>
      <c r="BN1230" s="47"/>
      <c r="BO1230" s="49"/>
      <c r="BP1230" s="49"/>
      <c r="BQ1230" s="49"/>
      <c r="BR1230" s="323"/>
      <c r="BS1230" s="323"/>
      <c r="BT1230" s="323"/>
      <c r="BU1230" s="49"/>
      <c r="BV1230" s="49"/>
      <c r="BW1230" s="97"/>
      <c r="BX1230" s="97"/>
      <c r="BY1230" s="97"/>
      <c r="BZ1230" s="97"/>
      <c r="CA1230" s="49"/>
      <c r="CB1230" s="49"/>
      <c r="CC1230" s="49"/>
      <c r="CD1230" s="49"/>
      <c r="CE1230" s="49"/>
      <c r="CF1230" s="49"/>
      <c r="CG1230" s="49"/>
      <c r="CH1230" s="49"/>
      <c r="CI1230" s="97"/>
      <c r="CJ1230" s="97"/>
      <c r="CK1230" s="97"/>
      <c r="CL1230" s="97"/>
      <c r="CM1230" s="335"/>
      <c r="CN1230" s="337"/>
      <c r="CO1230" s="315" t="str">
        <f>IF(Формулы!R1230&gt;V1230,"22-?,Дата 14 - Прибыл из УФСИН; ","")&amp;IF(Формулы!Q1230&gt;Y1230,"25-?,Дата 13 - Выбыл в УФСИН;","")&amp;IF(YEAR(ДАННЫЕ!$F$1)=YEAR(ДАННЫЕ!B1230),IF(AT1230&gt;0,"","40-?, вявлен в текущем году! "),"")&amp;IF(YEAR($F$1)=YEAR(W1230),IF(X1230+Y1230&gt;0,"","23-стоит, 24,25 - куда выбыл? "),"")&amp;IF(X1230+Y1230&gt;0,IF(YEAR($F$1)=YEAR(W1230),"","24+25&gt;0? 23 - когда выбыл? "),"")&amp;IF(BA1230&lt;BB1230,"47&gt;=48; ","")&amp;IF(BA1230&lt;BC1230,"47&gt;=49; ","")&amp;IF(BA1230&lt;BD1230,"47&gt;=50; ","")&amp;IF(BE1230&gt;0,IF(BF1230&gt;0,IF(AU1230&gt;AV1230,"","41 и 42 - ? (51 и 52 &gt; 0);"),"51 &gt; 0 52 - ?;"),"")&amp;IF(AU1230&gt;0,IF(AV1230&gt;AU1230,"41&gt;42;","")&amp;IF(BE1230&gt;0,"","41&gt;0 51-?;"),"")&amp;IF(BF1230&gt;0,IF(BE1230&gt;0,"","52&gt;0 51-?;"),"")&amp;IF(AW1230&gt;=AX1230,"","43&gt;44;")&amp;IF(CA1230&gt;0,IF(AW1230&gt;0,"","71 &gt; 0 43-?;"),"")</f>
        <v/>
      </c>
    </row>
    <row r="1231" spans="1:93" ht="12" x14ac:dyDescent="0.2">
      <c r="A1231" s="45"/>
      <c r="B1231" s="46"/>
      <c r="C1231" s="121"/>
      <c r="D1231" s="121"/>
      <c r="E1231" s="336"/>
      <c r="F1231" s="122"/>
      <c r="G1231" s="46"/>
      <c r="H1231" s="45"/>
      <c r="I1231" s="45"/>
      <c r="J1231" s="45"/>
      <c r="K1231" s="45"/>
      <c r="L1231" s="45"/>
      <c r="M1231" s="46"/>
      <c r="N1231" s="46"/>
      <c r="O1231" s="48"/>
      <c r="P1231" s="48"/>
      <c r="Q1231" s="46"/>
      <c r="R1231" s="48"/>
      <c r="S1231" s="48"/>
      <c r="T1231" s="48"/>
      <c r="U1231" s="48"/>
      <c r="V1231" s="48"/>
      <c r="W1231" s="46"/>
      <c r="X1231" s="48"/>
      <c r="Y1231" s="48"/>
      <c r="Z1231" s="157"/>
      <c r="AA1231" s="47"/>
      <c r="AB1231" s="97"/>
      <c r="AC1231" s="49"/>
      <c r="AD1231" s="49"/>
      <c r="AE1231" s="49"/>
      <c r="AF1231" s="49"/>
      <c r="AG1231" s="49"/>
      <c r="AH1231" s="47"/>
      <c r="AI1231" s="47"/>
      <c r="AJ1231" s="47"/>
      <c r="AK1231" s="190"/>
      <c r="AL1231" s="190"/>
      <c r="AM1231" s="190"/>
      <c r="AN1231" s="190"/>
      <c r="AO1231" s="190"/>
      <c r="AP1231" s="151"/>
      <c r="AQ1231" s="322"/>
      <c r="AR1231" s="322"/>
      <c r="AS1231" s="322"/>
      <c r="AT1231" s="47"/>
      <c r="AU1231" s="47"/>
      <c r="AV1231" s="47"/>
      <c r="AW1231" s="47"/>
      <c r="AX1231" s="322"/>
      <c r="AY1231" s="98"/>
      <c r="AZ1231" s="98"/>
      <c r="BA1231" s="47"/>
      <c r="BB1231" s="47"/>
      <c r="BC1231" s="47"/>
      <c r="BD1231" s="47"/>
      <c r="BE1231" s="97"/>
      <c r="BF1231" s="49"/>
      <c r="BG1231" s="239"/>
      <c r="BH1231" s="342"/>
      <c r="BI1231" s="49"/>
      <c r="BJ1231" s="49"/>
      <c r="BK1231" s="49"/>
      <c r="BL1231" s="49"/>
      <c r="BM1231" s="49"/>
      <c r="BN1231" s="47"/>
      <c r="BO1231" s="49"/>
      <c r="BP1231" s="49"/>
      <c r="BQ1231" s="49"/>
      <c r="BR1231" s="323"/>
      <c r="BS1231" s="323"/>
      <c r="BT1231" s="323"/>
      <c r="BU1231" s="49"/>
      <c r="BV1231" s="49"/>
      <c r="BW1231" s="97"/>
      <c r="BX1231" s="97"/>
      <c r="BY1231" s="97"/>
      <c r="BZ1231" s="97"/>
      <c r="CA1231" s="49"/>
      <c r="CB1231" s="49"/>
      <c r="CC1231" s="49"/>
      <c r="CD1231" s="49"/>
      <c r="CE1231" s="49"/>
      <c r="CF1231" s="49"/>
      <c r="CG1231" s="49"/>
      <c r="CH1231" s="49"/>
      <c r="CI1231" s="97"/>
      <c r="CJ1231" s="97"/>
      <c r="CK1231" s="97"/>
      <c r="CL1231" s="97"/>
      <c r="CM1231" s="335"/>
      <c r="CN1231" s="337"/>
      <c r="CO1231" s="315" t="str">
        <f>IF(Формулы!R1231&gt;V1231,"22-?,Дата 14 - Прибыл из УФСИН; ","")&amp;IF(Формулы!Q1231&gt;Y1231,"25-?,Дата 13 - Выбыл в УФСИН;","")&amp;IF(YEAR(ДАННЫЕ!$F$1)=YEAR(ДАННЫЕ!B1231),IF(AT1231&gt;0,"","40-?, вявлен в текущем году! "),"")&amp;IF(YEAR($F$1)=YEAR(W1231),IF(X1231+Y1231&gt;0,"","23-стоит, 24,25 - куда выбыл? "),"")&amp;IF(X1231+Y1231&gt;0,IF(YEAR($F$1)=YEAR(W1231),"","24+25&gt;0? 23 - когда выбыл? "),"")&amp;IF(BA1231&lt;BB1231,"47&gt;=48; ","")&amp;IF(BA1231&lt;BC1231,"47&gt;=49; ","")&amp;IF(BA1231&lt;BD1231,"47&gt;=50; ","")&amp;IF(BE1231&gt;0,IF(BF1231&gt;0,IF(AU1231&gt;AV1231,"","41 и 42 - ? (51 и 52 &gt; 0);"),"51 &gt; 0 52 - ?;"),"")&amp;IF(AU1231&gt;0,IF(AV1231&gt;AU1231,"41&gt;42;","")&amp;IF(BE1231&gt;0,"","41&gt;0 51-?;"),"")&amp;IF(BF1231&gt;0,IF(BE1231&gt;0,"","52&gt;0 51-?;"),"")&amp;IF(AW1231&gt;=AX1231,"","43&gt;44;")&amp;IF(CA1231&gt;0,IF(AW1231&gt;0,"","71 &gt; 0 43-?;"),"")</f>
        <v/>
      </c>
    </row>
    <row r="1232" spans="1:93" ht="12" x14ac:dyDescent="0.2">
      <c r="A1232" s="45"/>
      <c r="B1232" s="46"/>
      <c r="C1232" s="121"/>
      <c r="D1232" s="121"/>
      <c r="E1232" s="336"/>
      <c r="F1232" s="122"/>
      <c r="G1232" s="46"/>
      <c r="H1232" s="45"/>
      <c r="I1232" s="45"/>
      <c r="J1232" s="45"/>
      <c r="K1232" s="45"/>
      <c r="L1232" s="45"/>
      <c r="M1232" s="46"/>
      <c r="N1232" s="46"/>
      <c r="O1232" s="48"/>
      <c r="P1232" s="48"/>
      <c r="Q1232" s="46"/>
      <c r="R1232" s="48"/>
      <c r="S1232" s="48"/>
      <c r="T1232" s="48"/>
      <c r="U1232" s="48"/>
      <c r="V1232" s="48"/>
      <c r="W1232" s="46"/>
      <c r="X1232" s="48"/>
      <c r="Y1232" s="48"/>
      <c r="Z1232" s="157"/>
      <c r="AA1232" s="47"/>
      <c r="AB1232" s="97"/>
      <c r="AC1232" s="49"/>
      <c r="AD1232" s="49"/>
      <c r="AE1232" s="49"/>
      <c r="AF1232" s="49"/>
      <c r="AG1232" s="49"/>
      <c r="AH1232" s="47"/>
      <c r="AI1232" s="47"/>
      <c r="AJ1232" s="47"/>
      <c r="AK1232" s="190"/>
      <c r="AL1232" s="190"/>
      <c r="AM1232" s="190"/>
      <c r="AN1232" s="190"/>
      <c r="AO1232" s="190"/>
      <c r="AP1232" s="151"/>
      <c r="AQ1232" s="322"/>
      <c r="AR1232" s="322"/>
      <c r="AS1232" s="322"/>
      <c r="AT1232" s="47"/>
      <c r="AU1232" s="47"/>
      <c r="AV1232" s="47"/>
      <c r="AW1232" s="47"/>
      <c r="AX1232" s="322"/>
      <c r="AY1232" s="98"/>
      <c r="AZ1232" s="98"/>
      <c r="BA1232" s="47"/>
      <c r="BB1232" s="47"/>
      <c r="BC1232" s="47"/>
      <c r="BD1232" s="47"/>
      <c r="BE1232" s="97"/>
      <c r="BF1232" s="49"/>
      <c r="BG1232" s="239"/>
      <c r="BH1232" s="342"/>
      <c r="BI1232" s="49"/>
      <c r="BJ1232" s="49"/>
      <c r="BK1232" s="49"/>
      <c r="BL1232" s="49"/>
      <c r="BM1232" s="49"/>
      <c r="BN1232" s="47"/>
      <c r="BO1232" s="49"/>
      <c r="BP1232" s="49"/>
      <c r="BQ1232" s="49"/>
      <c r="BR1232" s="323"/>
      <c r="BS1232" s="323"/>
      <c r="BT1232" s="323"/>
      <c r="BU1232" s="49"/>
      <c r="BV1232" s="49"/>
      <c r="BW1232" s="97"/>
      <c r="BX1232" s="97"/>
      <c r="BY1232" s="97"/>
      <c r="BZ1232" s="97"/>
      <c r="CA1232" s="49"/>
      <c r="CB1232" s="49"/>
      <c r="CC1232" s="49"/>
      <c r="CD1232" s="49"/>
      <c r="CE1232" s="49"/>
      <c r="CF1232" s="49"/>
      <c r="CG1232" s="49"/>
      <c r="CH1232" s="49"/>
      <c r="CI1232" s="97"/>
      <c r="CJ1232" s="97"/>
      <c r="CK1232" s="97"/>
      <c r="CL1232" s="97"/>
      <c r="CM1232" s="335"/>
      <c r="CN1232" s="337"/>
      <c r="CO1232" s="315" t="str">
        <f>IF(Формулы!R1232&gt;V1232,"22-?,Дата 14 - Прибыл из УФСИН; ","")&amp;IF(Формулы!Q1232&gt;Y1232,"25-?,Дата 13 - Выбыл в УФСИН;","")&amp;IF(YEAR(ДАННЫЕ!$F$1)=YEAR(ДАННЫЕ!B1232),IF(AT1232&gt;0,"","40-?, вявлен в текущем году! "),"")&amp;IF(YEAR($F$1)=YEAR(W1232),IF(X1232+Y1232&gt;0,"","23-стоит, 24,25 - куда выбыл? "),"")&amp;IF(X1232+Y1232&gt;0,IF(YEAR($F$1)=YEAR(W1232),"","24+25&gt;0? 23 - когда выбыл? "),"")&amp;IF(BA1232&lt;BB1232,"47&gt;=48; ","")&amp;IF(BA1232&lt;BC1232,"47&gt;=49; ","")&amp;IF(BA1232&lt;BD1232,"47&gt;=50; ","")&amp;IF(BE1232&gt;0,IF(BF1232&gt;0,IF(AU1232&gt;AV1232,"","41 и 42 - ? (51 и 52 &gt; 0);"),"51 &gt; 0 52 - ?;"),"")&amp;IF(AU1232&gt;0,IF(AV1232&gt;AU1232,"41&gt;42;","")&amp;IF(BE1232&gt;0,"","41&gt;0 51-?;"),"")&amp;IF(BF1232&gt;0,IF(BE1232&gt;0,"","52&gt;0 51-?;"),"")&amp;IF(AW1232&gt;=AX1232,"","43&gt;44;")&amp;IF(CA1232&gt;0,IF(AW1232&gt;0,"","71 &gt; 0 43-?;"),"")</f>
        <v/>
      </c>
    </row>
    <row r="1233" spans="1:93" ht="12" x14ac:dyDescent="0.2">
      <c r="A1233" s="45"/>
      <c r="B1233" s="46"/>
      <c r="C1233" s="121"/>
      <c r="D1233" s="121"/>
      <c r="E1233" s="336"/>
      <c r="F1233" s="122"/>
      <c r="G1233" s="46"/>
      <c r="H1233" s="45"/>
      <c r="I1233" s="45"/>
      <c r="J1233" s="45"/>
      <c r="K1233" s="45"/>
      <c r="L1233" s="45"/>
      <c r="M1233" s="46"/>
      <c r="N1233" s="46"/>
      <c r="O1233" s="48"/>
      <c r="P1233" s="48"/>
      <c r="Q1233" s="46"/>
      <c r="R1233" s="48"/>
      <c r="S1233" s="48"/>
      <c r="T1233" s="48"/>
      <c r="U1233" s="48"/>
      <c r="V1233" s="48"/>
      <c r="W1233" s="46"/>
      <c r="X1233" s="48"/>
      <c r="Y1233" s="48"/>
      <c r="Z1233" s="157"/>
      <c r="AA1233" s="47"/>
      <c r="AB1233" s="97"/>
      <c r="AC1233" s="49"/>
      <c r="AD1233" s="49"/>
      <c r="AE1233" s="49"/>
      <c r="AF1233" s="49"/>
      <c r="AG1233" s="49"/>
      <c r="AH1233" s="47"/>
      <c r="AI1233" s="47"/>
      <c r="AJ1233" s="47"/>
      <c r="AK1233" s="190"/>
      <c r="AL1233" s="190"/>
      <c r="AM1233" s="190"/>
      <c r="AN1233" s="190"/>
      <c r="AO1233" s="190"/>
      <c r="AP1233" s="151"/>
      <c r="AQ1233" s="322"/>
      <c r="AR1233" s="322"/>
      <c r="AS1233" s="322"/>
      <c r="AT1233" s="47"/>
      <c r="AU1233" s="47"/>
      <c r="AV1233" s="47"/>
      <c r="AW1233" s="47"/>
      <c r="AX1233" s="322"/>
      <c r="AY1233" s="98"/>
      <c r="AZ1233" s="98"/>
      <c r="BA1233" s="47"/>
      <c r="BB1233" s="47"/>
      <c r="BC1233" s="47"/>
      <c r="BD1233" s="47"/>
      <c r="BE1233" s="97"/>
      <c r="BF1233" s="49"/>
      <c r="BG1233" s="239"/>
      <c r="BH1233" s="342"/>
      <c r="BI1233" s="49"/>
      <c r="BJ1233" s="49"/>
      <c r="BK1233" s="49"/>
      <c r="BL1233" s="49"/>
      <c r="BM1233" s="49"/>
      <c r="BN1233" s="47"/>
      <c r="BO1233" s="49"/>
      <c r="BP1233" s="49"/>
      <c r="BQ1233" s="49"/>
      <c r="BR1233" s="323"/>
      <c r="BS1233" s="323"/>
      <c r="BT1233" s="323"/>
      <c r="BU1233" s="49"/>
      <c r="BV1233" s="49"/>
      <c r="BW1233" s="97"/>
      <c r="BX1233" s="97"/>
      <c r="BY1233" s="97"/>
      <c r="BZ1233" s="97"/>
      <c r="CA1233" s="49"/>
      <c r="CB1233" s="49"/>
      <c r="CC1233" s="49"/>
      <c r="CD1233" s="49"/>
      <c r="CE1233" s="49"/>
      <c r="CF1233" s="49"/>
      <c r="CG1233" s="49"/>
      <c r="CH1233" s="49"/>
      <c r="CI1233" s="97"/>
      <c r="CJ1233" s="97"/>
      <c r="CK1233" s="97"/>
      <c r="CL1233" s="97"/>
      <c r="CM1233" s="335"/>
      <c r="CN1233" s="337"/>
      <c r="CO1233" s="315" t="str">
        <f>IF(Формулы!R1233&gt;V1233,"22-?,Дата 14 - Прибыл из УФСИН; ","")&amp;IF(Формулы!Q1233&gt;Y1233,"25-?,Дата 13 - Выбыл в УФСИН;","")&amp;IF(YEAR(ДАННЫЕ!$F$1)=YEAR(ДАННЫЕ!B1233),IF(AT1233&gt;0,"","40-?, вявлен в текущем году! "),"")&amp;IF(YEAR($F$1)=YEAR(W1233),IF(X1233+Y1233&gt;0,"","23-стоит, 24,25 - куда выбыл? "),"")&amp;IF(X1233+Y1233&gt;0,IF(YEAR($F$1)=YEAR(W1233),"","24+25&gt;0? 23 - когда выбыл? "),"")&amp;IF(BA1233&lt;BB1233,"47&gt;=48; ","")&amp;IF(BA1233&lt;BC1233,"47&gt;=49; ","")&amp;IF(BA1233&lt;BD1233,"47&gt;=50; ","")&amp;IF(BE1233&gt;0,IF(BF1233&gt;0,IF(AU1233&gt;AV1233,"","41 и 42 - ? (51 и 52 &gt; 0);"),"51 &gt; 0 52 - ?;"),"")&amp;IF(AU1233&gt;0,IF(AV1233&gt;AU1233,"41&gt;42;","")&amp;IF(BE1233&gt;0,"","41&gt;0 51-?;"),"")&amp;IF(BF1233&gt;0,IF(BE1233&gt;0,"","52&gt;0 51-?;"),"")&amp;IF(AW1233&gt;=AX1233,"","43&gt;44;")&amp;IF(CA1233&gt;0,IF(AW1233&gt;0,"","71 &gt; 0 43-?;"),"")</f>
        <v/>
      </c>
    </row>
    <row r="1234" spans="1:93" ht="12" x14ac:dyDescent="0.2">
      <c r="A1234" s="45"/>
      <c r="B1234" s="46"/>
      <c r="C1234" s="121"/>
      <c r="D1234" s="121"/>
      <c r="E1234" s="336"/>
      <c r="F1234" s="122"/>
      <c r="G1234" s="46"/>
      <c r="H1234" s="45"/>
      <c r="I1234" s="45"/>
      <c r="J1234" s="45"/>
      <c r="K1234" s="45"/>
      <c r="L1234" s="45"/>
      <c r="M1234" s="46"/>
      <c r="N1234" s="46"/>
      <c r="O1234" s="48"/>
      <c r="P1234" s="48"/>
      <c r="Q1234" s="46"/>
      <c r="R1234" s="48"/>
      <c r="S1234" s="48"/>
      <c r="T1234" s="48"/>
      <c r="U1234" s="48"/>
      <c r="V1234" s="48"/>
      <c r="W1234" s="46"/>
      <c r="X1234" s="48"/>
      <c r="Y1234" s="48"/>
      <c r="Z1234" s="157"/>
      <c r="AA1234" s="47"/>
      <c r="AB1234" s="97"/>
      <c r="AC1234" s="49"/>
      <c r="AD1234" s="49"/>
      <c r="AE1234" s="49"/>
      <c r="AF1234" s="49"/>
      <c r="AG1234" s="49"/>
      <c r="AH1234" s="47"/>
      <c r="AI1234" s="47"/>
      <c r="AJ1234" s="47"/>
      <c r="AK1234" s="190"/>
      <c r="AL1234" s="190"/>
      <c r="AM1234" s="190"/>
      <c r="AN1234" s="190"/>
      <c r="AO1234" s="190"/>
      <c r="AP1234" s="151"/>
      <c r="AQ1234" s="322"/>
      <c r="AR1234" s="322"/>
      <c r="AS1234" s="322"/>
      <c r="AT1234" s="47"/>
      <c r="AU1234" s="47"/>
      <c r="AV1234" s="47"/>
      <c r="AW1234" s="47"/>
      <c r="AX1234" s="322"/>
      <c r="AY1234" s="98"/>
      <c r="AZ1234" s="98"/>
      <c r="BA1234" s="47"/>
      <c r="BB1234" s="47"/>
      <c r="BC1234" s="47"/>
      <c r="BD1234" s="47"/>
      <c r="BE1234" s="97"/>
      <c r="BF1234" s="49"/>
      <c r="BG1234" s="239"/>
      <c r="BH1234" s="342"/>
      <c r="BI1234" s="49"/>
      <c r="BJ1234" s="49"/>
      <c r="BK1234" s="49"/>
      <c r="BL1234" s="49"/>
      <c r="BM1234" s="49"/>
      <c r="BN1234" s="47"/>
      <c r="BO1234" s="49"/>
      <c r="BP1234" s="49"/>
      <c r="BQ1234" s="49"/>
      <c r="BR1234" s="323"/>
      <c r="BS1234" s="323"/>
      <c r="BT1234" s="323"/>
      <c r="BU1234" s="49"/>
      <c r="BV1234" s="49"/>
      <c r="BW1234" s="97"/>
      <c r="BX1234" s="97"/>
      <c r="BY1234" s="97"/>
      <c r="BZ1234" s="97"/>
      <c r="CA1234" s="49"/>
      <c r="CB1234" s="49"/>
      <c r="CC1234" s="49"/>
      <c r="CD1234" s="49"/>
      <c r="CE1234" s="49"/>
      <c r="CF1234" s="49"/>
      <c r="CG1234" s="49"/>
      <c r="CH1234" s="49"/>
      <c r="CI1234" s="97"/>
      <c r="CJ1234" s="97"/>
      <c r="CK1234" s="97"/>
      <c r="CL1234" s="97"/>
      <c r="CM1234" s="335"/>
      <c r="CN1234" s="337"/>
      <c r="CO1234" s="315" t="str">
        <f>IF(Формулы!R1234&gt;V1234,"22-?,Дата 14 - Прибыл из УФСИН; ","")&amp;IF(Формулы!Q1234&gt;Y1234,"25-?,Дата 13 - Выбыл в УФСИН;","")&amp;IF(YEAR(ДАННЫЕ!$F$1)=YEAR(ДАННЫЕ!B1234),IF(AT1234&gt;0,"","40-?, вявлен в текущем году! "),"")&amp;IF(YEAR($F$1)=YEAR(W1234),IF(X1234+Y1234&gt;0,"","23-стоит, 24,25 - куда выбыл? "),"")&amp;IF(X1234+Y1234&gt;0,IF(YEAR($F$1)=YEAR(W1234),"","24+25&gt;0? 23 - когда выбыл? "),"")&amp;IF(BA1234&lt;BB1234,"47&gt;=48; ","")&amp;IF(BA1234&lt;BC1234,"47&gt;=49; ","")&amp;IF(BA1234&lt;BD1234,"47&gt;=50; ","")&amp;IF(BE1234&gt;0,IF(BF1234&gt;0,IF(AU1234&gt;AV1234,"","41 и 42 - ? (51 и 52 &gt; 0);"),"51 &gt; 0 52 - ?;"),"")&amp;IF(AU1234&gt;0,IF(AV1234&gt;AU1234,"41&gt;42;","")&amp;IF(BE1234&gt;0,"","41&gt;0 51-?;"),"")&amp;IF(BF1234&gt;0,IF(BE1234&gt;0,"","52&gt;0 51-?;"),"")&amp;IF(AW1234&gt;=AX1234,"","43&gt;44;")&amp;IF(CA1234&gt;0,IF(AW1234&gt;0,"","71 &gt; 0 43-?;"),"")</f>
        <v/>
      </c>
    </row>
    <row r="1235" spans="1:93" ht="12" x14ac:dyDescent="0.2">
      <c r="A1235" s="45"/>
      <c r="B1235" s="46"/>
      <c r="C1235" s="121"/>
      <c r="D1235" s="121"/>
      <c r="E1235" s="336"/>
      <c r="F1235" s="122"/>
      <c r="G1235" s="46"/>
      <c r="H1235" s="45"/>
      <c r="I1235" s="45"/>
      <c r="J1235" s="45"/>
      <c r="K1235" s="45"/>
      <c r="L1235" s="45"/>
      <c r="M1235" s="46"/>
      <c r="N1235" s="46"/>
      <c r="O1235" s="48"/>
      <c r="P1235" s="48"/>
      <c r="Q1235" s="46"/>
      <c r="R1235" s="48"/>
      <c r="S1235" s="48"/>
      <c r="T1235" s="48"/>
      <c r="U1235" s="48"/>
      <c r="V1235" s="48"/>
      <c r="W1235" s="46"/>
      <c r="X1235" s="48"/>
      <c r="Y1235" s="48"/>
      <c r="Z1235" s="157"/>
      <c r="AA1235" s="47"/>
      <c r="AB1235" s="97"/>
      <c r="AC1235" s="49"/>
      <c r="AD1235" s="49"/>
      <c r="AE1235" s="49"/>
      <c r="AF1235" s="49"/>
      <c r="AG1235" s="49"/>
      <c r="AH1235" s="47"/>
      <c r="AI1235" s="47"/>
      <c r="AJ1235" s="47"/>
      <c r="AK1235" s="190"/>
      <c r="AL1235" s="190"/>
      <c r="AM1235" s="190"/>
      <c r="AN1235" s="190"/>
      <c r="AO1235" s="190"/>
      <c r="AP1235" s="151"/>
      <c r="AQ1235" s="322"/>
      <c r="AR1235" s="322"/>
      <c r="AS1235" s="322"/>
      <c r="AT1235" s="47"/>
      <c r="AU1235" s="47"/>
      <c r="AV1235" s="47"/>
      <c r="AW1235" s="47"/>
      <c r="AX1235" s="322"/>
      <c r="AY1235" s="98"/>
      <c r="AZ1235" s="98"/>
      <c r="BA1235" s="47"/>
      <c r="BB1235" s="47"/>
      <c r="BC1235" s="47"/>
      <c r="BD1235" s="47"/>
      <c r="BE1235" s="97"/>
      <c r="BF1235" s="49"/>
      <c r="BG1235" s="239"/>
      <c r="BH1235" s="342"/>
      <c r="BI1235" s="49"/>
      <c r="BJ1235" s="49"/>
      <c r="BK1235" s="49"/>
      <c r="BL1235" s="49"/>
      <c r="BM1235" s="49"/>
      <c r="BN1235" s="47"/>
      <c r="BO1235" s="49"/>
      <c r="BP1235" s="49"/>
      <c r="BQ1235" s="49"/>
      <c r="BR1235" s="323"/>
      <c r="BS1235" s="323"/>
      <c r="BT1235" s="323"/>
      <c r="BU1235" s="49"/>
      <c r="BV1235" s="49"/>
      <c r="BW1235" s="97"/>
      <c r="BX1235" s="97"/>
      <c r="BY1235" s="97"/>
      <c r="BZ1235" s="97"/>
      <c r="CA1235" s="49"/>
      <c r="CB1235" s="49"/>
      <c r="CC1235" s="49"/>
      <c r="CD1235" s="49"/>
      <c r="CE1235" s="49"/>
      <c r="CF1235" s="49"/>
      <c r="CG1235" s="49"/>
      <c r="CH1235" s="49"/>
      <c r="CI1235" s="97"/>
      <c r="CJ1235" s="97"/>
      <c r="CK1235" s="97"/>
      <c r="CL1235" s="97"/>
      <c r="CM1235" s="335"/>
      <c r="CN1235" s="337"/>
      <c r="CO1235" s="315" t="str">
        <f>IF(Формулы!R1235&gt;V1235,"22-?,Дата 14 - Прибыл из УФСИН; ","")&amp;IF(Формулы!Q1235&gt;Y1235,"25-?,Дата 13 - Выбыл в УФСИН;","")&amp;IF(YEAR(ДАННЫЕ!$F$1)=YEAR(ДАННЫЕ!B1235),IF(AT1235&gt;0,"","40-?, вявлен в текущем году! "),"")&amp;IF(YEAR($F$1)=YEAR(W1235),IF(X1235+Y1235&gt;0,"","23-стоит, 24,25 - куда выбыл? "),"")&amp;IF(X1235+Y1235&gt;0,IF(YEAR($F$1)=YEAR(W1235),"","24+25&gt;0? 23 - когда выбыл? "),"")&amp;IF(BA1235&lt;BB1235,"47&gt;=48; ","")&amp;IF(BA1235&lt;BC1235,"47&gt;=49; ","")&amp;IF(BA1235&lt;BD1235,"47&gt;=50; ","")&amp;IF(BE1235&gt;0,IF(BF1235&gt;0,IF(AU1235&gt;AV1235,"","41 и 42 - ? (51 и 52 &gt; 0);"),"51 &gt; 0 52 - ?;"),"")&amp;IF(AU1235&gt;0,IF(AV1235&gt;AU1235,"41&gt;42;","")&amp;IF(BE1235&gt;0,"","41&gt;0 51-?;"),"")&amp;IF(BF1235&gt;0,IF(BE1235&gt;0,"","52&gt;0 51-?;"),"")&amp;IF(AW1235&gt;=AX1235,"","43&gt;44;")&amp;IF(CA1235&gt;0,IF(AW1235&gt;0,"","71 &gt; 0 43-?;"),"")</f>
        <v/>
      </c>
    </row>
    <row r="1236" spans="1:93" ht="12" x14ac:dyDescent="0.2">
      <c r="A1236" s="45"/>
      <c r="B1236" s="46"/>
      <c r="C1236" s="121"/>
      <c r="D1236" s="121"/>
      <c r="E1236" s="336"/>
      <c r="F1236" s="122"/>
      <c r="G1236" s="46"/>
      <c r="H1236" s="45"/>
      <c r="I1236" s="45"/>
      <c r="J1236" s="45"/>
      <c r="K1236" s="45"/>
      <c r="L1236" s="45"/>
      <c r="M1236" s="46"/>
      <c r="N1236" s="46"/>
      <c r="O1236" s="48"/>
      <c r="P1236" s="48"/>
      <c r="Q1236" s="46"/>
      <c r="R1236" s="48"/>
      <c r="S1236" s="48"/>
      <c r="T1236" s="48"/>
      <c r="U1236" s="48"/>
      <c r="V1236" s="48"/>
      <c r="W1236" s="46"/>
      <c r="X1236" s="48"/>
      <c r="Y1236" s="48"/>
      <c r="Z1236" s="157"/>
      <c r="AA1236" s="47"/>
      <c r="AB1236" s="97"/>
      <c r="AC1236" s="49"/>
      <c r="AD1236" s="49"/>
      <c r="AE1236" s="49"/>
      <c r="AF1236" s="49"/>
      <c r="AG1236" s="49"/>
      <c r="AH1236" s="47"/>
      <c r="AI1236" s="47"/>
      <c r="AJ1236" s="47"/>
      <c r="AK1236" s="190"/>
      <c r="AL1236" s="190"/>
      <c r="AM1236" s="190"/>
      <c r="AN1236" s="190"/>
      <c r="AO1236" s="190"/>
      <c r="AP1236" s="151"/>
      <c r="AQ1236" s="322"/>
      <c r="AR1236" s="322"/>
      <c r="AS1236" s="322"/>
      <c r="AT1236" s="47"/>
      <c r="AU1236" s="47"/>
      <c r="AV1236" s="47"/>
      <c r="AW1236" s="47"/>
      <c r="AX1236" s="322"/>
      <c r="AY1236" s="98"/>
      <c r="AZ1236" s="98"/>
      <c r="BA1236" s="47"/>
      <c r="BB1236" s="47"/>
      <c r="BC1236" s="47"/>
      <c r="BD1236" s="47"/>
      <c r="BE1236" s="97"/>
      <c r="BF1236" s="49"/>
      <c r="BG1236" s="239"/>
      <c r="BH1236" s="342"/>
      <c r="BI1236" s="49"/>
      <c r="BJ1236" s="49"/>
      <c r="BK1236" s="49"/>
      <c r="BL1236" s="49"/>
      <c r="BM1236" s="49"/>
      <c r="BN1236" s="47"/>
      <c r="BO1236" s="49"/>
      <c r="BP1236" s="49"/>
      <c r="BQ1236" s="49"/>
      <c r="BR1236" s="323"/>
      <c r="BS1236" s="323"/>
      <c r="BT1236" s="323"/>
      <c r="BU1236" s="49"/>
      <c r="BV1236" s="49"/>
      <c r="BW1236" s="97"/>
      <c r="BX1236" s="97"/>
      <c r="BY1236" s="97"/>
      <c r="BZ1236" s="97"/>
      <c r="CA1236" s="49"/>
      <c r="CB1236" s="49"/>
      <c r="CC1236" s="49"/>
      <c r="CD1236" s="49"/>
      <c r="CE1236" s="49"/>
      <c r="CF1236" s="49"/>
      <c r="CG1236" s="49"/>
      <c r="CH1236" s="49"/>
      <c r="CI1236" s="97"/>
      <c r="CJ1236" s="97"/>
      <c r="CK1236" s="97"/>
      <c r="CL1236" s="97"/>
      <c r="CM1236" s="335"/>
      <c r="CN1236" s="337"/>
      <c r="CO1236" s="315" t="str">
        <f>IF(Формулы!R1236&gt;V1236,"22-?,Дата 14 - Прибыл из УФСИН; ","")&amp;IF(Формулы!Q1236&gt;Y1236,"25-?,Дата 13 - Выбыл в УФСИН;","")&amp;IF(YEAR(ДАННЫЕ!$F$1)=YEAR(ДАННЫЕ!B1236),IF(AT1236&gt;0,"","40-?, вявлен в текущем году! "),"")&amp;IF(YEAR($F$1)=YEAR(W1236),IF(X1236+Y1236&gt;0,"","23-стоит, 24,25 - куда выбыл? "),"")&amp;IF(X1236+Y1236&gt;0,IF(YEAR($F$1)=YEAR(W1236),"","24+25&gt;0? 23 - когда выбыл? "),"")&amp;IF(BA1236&lt;BB1236,"47&gt;=48; ","")&amp;IF(BA1236&lt;BC1236,"47&gt;=49; ","")&amp;IF(BA1236&lt;BD1236,"47&gt;=50; ","")&amp;IF(BE1236&gt;0,IF(BF1236&gt;0,IF(AU1236&gt;AV1236,"","41 и 42 - ? (51 и 52 &gt; 0);"),"51 &gt; 0 52 - ?;"),"")&amp;IF(AU1236&gt;0,IF(AV1236&gt;AU1236,"41&gt;42;","")&amp;IF(BE1236&gt;0,"","41&gt;0 51-?;"),"")&amp;IF(BF1236&gt;0,IF(BE1236&gt;0,"","52&gt;0 51-?;"),"")&amp;IF(AW1236&gt;=AX1236,"","43&gt;44;")&amp;IF(CA1236&gt;0,IF(AW1236&gt;0,"","71 &gt; 0 43-?;"),"")</f>
        <v/>
      </c>
    </row>
    <row r="1237" spans="1:93" ht="12" x14ac:dyDescent="0.2">
      <c r="A1237" s="45"/>
      <c r="B1237" s="46"/>
      <c r="C1237" s="121"/>
      <c r="D1237" s="121"/>
      <c r="E1237" s="336"/>
      <c r="F1237" s="122"/>
      <c r="G1237" s="46"/>
      <c r="H1237" s="45"/>
      <c r="I1237" s="45"/>
      <c r="J1237" s="45"/>
      <c r="K1237" s="45"/>
      <c r="L1237" s="45"/>
      <c r="M1237" s="46"/>
      <c r="N1237" s="46"/>
      <c r="O1237" s="48"/>
      <c r="P1237" s="48"/>
      <c r="Q1237" s="46"/>
      <c r="R1237" s="48"/>
      <c r="S1237" s="48"/>
      <c r="T1237" s="48"/>
      <c r="U1237" s="48"/>
      <c r="V1237" s="48"/>
      <c r="W1237" s="46"/>
      <c r="X1237" s="48"/>
      <c r="Y1237" s="48"/>
      <c r="Z1237" s="157"/>
      <c r="AA1237" s="47"/>
      <c r="AB1237" s="97"/>
      <c r="AC1237" s="49"/>
      <c r="AD1237" s="49"/>
      <c r="AE1237" s="49"/>
      <c r="AF1237" s="49"/>
      <c r="AG1237" s="49"/>
      <c r="AH1237" s="47"/>
      <c r="AI1237" s="47"/>
      <c r="AJ1237" s="47"/>
      <c r="AK1237" s="190"/>
      <c r="AL1237" s="190"/>
      <c r="AM1237" s="190"/>
      <c r="AN1237" s="190"/>
      <c r="AO1237" s="190"/>
      <c r="AP1237" s="151"/>
      <c r="AQ1237" s="322"/>
      <c r="AR1237" s="322"/>
      <c r="AS1237" s="322"/>
      <c r="AT1237" s="47"/>
      <c r="AU1237" s="47"/>
      <c r="AV1237" s="47"/>
      <c r="AW1237" s="47"/>
      <c r="AX1237" s="322"/>
      <c r="AY1237" s="98"/>
      <c r="AZ1237" s="98"/>
      <c r="BA1237" s="47"/>
      <c r="BB1237" s="47"/>
      <c r="BC1237" s="47"/>
      <c r="BD1237" s="47"/>
      <c r="BE1237" s="97"/>
      <c r="BF1237" s="49"/>
      <c r="BG1237" s="239"/>
      <c r="BH1237" s="342"/>
      <c r="BI1237" s="49"/>
      <c r="BJ1237" s="49"/>
      <c r="BK1237" s="49"/>
      <c r="BL1237" s="49"/>
      <c r="BM1237" s="49"/>
      <c r="BN1237" s="47"/>
      <c r="BO1237" s="49"/>
      <c r="BP1237" s="49"/>
      <c r="BQ1237" s="49"/>
      <c r="BR1237" s="323"/>
      <c r="BS1237" s="323"/>
      <c r="BT1237" s="323"/>
      <c r="BU1237" s="49"/>
      <c r="BV1237" s="49"/>
      <c r="BW1237" s="97"/>
      <c r="BX1237" s="97"/>
      <c r="BY1237" s="97"/>
      <c r="BZ1237" s="97"/>
      <c r="CA1237" s="49"/>
      <c r="CB1237" s="49"/>
      <c r="CC1237" s="49"/>
      <c r="CD1237" s="49"/>
      <c r="CE1237" s="49"/>
      <c r="CF1237" s="49"/>
      <c r="CG1237" s="49"/>
      <c r="CH1237" s="49"/>
      <c r="CI1237" s="97"/>
      <c r="CJ1237" s="97"/>
      <c r="CK1237" s="97"/>
      <c r="CL1237" s="97"/>
      <c r="CM1237" s="335"/>
      <c r="CN1237" s="337"/>
      <c r="CO1237" s="315" t="str">
        <f>IF(Формулы!R1237&gt;V1237,"22-?,Дата 14 - Прибыл из УФСИН; ","")&amp;IF(Формулы!Q1237&gt;Y1237,"25-?,Дата 13 - Выбыл в УФСИН;","")&amp;IF(YEAR(ДАННЫЕ!$F$1)=YEAR(ДАННЫЕ!B1237),IF(AT1237&gt;0,"","40-?, вявлен в текущем году! "),"")&amp;IF(YEAR($F$1)=YEAR(W1237),IF(X1237+Y1237&gt;0,"","23-стоит, 24,25 - куда выбыл? "),"")&amp;IF(X1237+Y1237&gt;0,IF(YEAR($F$1)=YEAR(W1237),"","24+25&gt;0? 23 - когда выбыл? "),"")&amp;IF(BA1237&lt;BB1237,"47&gt;=48; ","")&amp;IF(BA1237&lt;BC1237,"47&gt;=49; ","")&amp;IF(BA1237&lt;BD1237,"47&gt;=50; ","")&amp;IF(BE1237&gt;0,IF(BF1237&gt;0,IF(AU1237&gt;AV1237,"","41 и 42 - ? (51 и 52 &gt; 0);"),"51 &gt; 0 52 - ?;"),"")&amp;IF(AU1237&gt;0,IF(AV1237&gt;AU1237,"41&gt;42;","")&amp;IF(BE1237&gt;0,"","41&gt;0 51-?;"),"")&amp;IF(BF1237&gt;0,IF(BE1237&gt;0,"","52&gt;0 51-?;"),"")&amp;IF(AW1237&gt;=AX1237,"","43&gt;44;")&amp;IF(CA1237&gt;0,IF(AW1237&gt;0,"","71 &gt; 0 43-?;"),"")</f>
        <v/>
      </c>
    </row>
    <row r="1238" spans="1:93" ht="12" x14ac:dyDescent="0.2">
      <c r="A1238" s="45"/>
      <c r="B1238" s="46"/>
      <c r="C1238" s="121"/>
      <c r="D1238" s="121"/>
      <c r="E1238" s="336"/>
      <c r="F1238" s="122"/>
      <c r="G1238" s="46"/>
      <c r="H1238" s="45"/>
      <c r="I1238" s="45"/>
      <c r="J1238" s="45"/>
      <c r="K1238" s="45"/>
      <c r="L1238" s="45"/>
      <c r="M1238" s="46"/>
      <c r="N1238" s="46"/>
      <c r="O1238" s="48"/>
      <c r="P1238" s="48"/>
      <c r="Q1238" s="46"/>
      <c r="R1238" s="48"/>
      <c r="S1238" s="48"/>
      <c r="T1238" s="48"/>
      <c r="U1238" s="48"/>
      <c r="V1238" s="48"/>
      <c r="W1238" s="46"/>
      <c r="X1238" s="48"/>
      <c r="Y1238" s="48"/>
      <c r="Z1238" s="157"/>
      <c r="AA1238" s="47"/>
      <c r="AB1238" s="97"/>
      <c r="AC1238" s="49"/>
      <c r="AD1238" s="49"/>
      <c r="AE1238" s="49"/>
      <c r="AF1238" s="49"/>
      <c r="AG1238" s="49"/>
      <c r="AH1238" s="47"/>
      <c r="AI1238" s="47"/>
      <c r="AJ1238" s="47"/>
      <c r="AK1238" s="190"/>
      <c r="AL1238" s="190"/>
      <c r="AM1238" s="190"/>
      <c r="AN1238" s="190"/>
      <c r="AO1238" s="190"/>
      <c r="AP1238" s="151"/>
      <c r="AQ1238" s="322"/>
      <c r="AR1238" s="322"/>
      <c r="AS1238" s="322"/>
      <c r="AT1238" s="47"/>
      <c r="AU1238" s="47"/>
      <c r="AV1238" s="47"/>
      <c r="AW1238" s="47"/>
      <c r="AX1238" s="322"/>
      <c r="AY1238" s="98"/>
      <c r="AZ1238" s="98"/>
      <c r="BA1238" s="47"/>
      <c r="BB1238" s="47"/>
      <c r="BC1238" s="47"/>
      <c r="BD1238" s="47"/>
      <c r="BE1238" s="97"/>
      <c r="BF1238" s="49"/>
      <c r="BG1238" s="239"/>
      <c r="BH1238" s="342"/>
      <c r="BI1238" s="49"/>
      <c r="BJ1238" s="49"/>
      <c r="BK1238" s="49"/>
      <c r="BL1238" s="49"/>
      <c r="BM1238" s="49"/>
      <c r="BN1238" s="47"/>
      <c r="BO1238" s="49"/>
      <c r="BP1238" s="49"/>
      <c r="BQ1238" s="49"/>
      <c r="BR1238" s="323"/>
      <c r="BS1238" s="323"/>
      <c r="BT1238" s="323"/>
      <c r="BU1238" s="49"/>
      <c r="BV1238" s="49"/>
      <c r="BW1238" s="97"/>
      <c r="BX1238" s="97"/>
      <c r="BY1238" s="97"/>
      <c r="BZ1238" s="97"/>
      <c r="CA1238" s="49"/>
      <c r="CB1238" s="49"/>
      <c r="CC1238" s="49"/>
      <c r="CD1238" s="49"/>
      <c r="CE1238" s="49"/>
      <c r="CF1238" s="49"/>
      <c r="CG1238" s="49"/>
      <c r="CH1238" s="49"/>
      <c r="CI1238" s="97"/>
      <c r="CJ1238" s="97"/>
      <c r="CK1238" s="97"/>
      <c r="CL1238" s="97"/>
      <c r="CM1238" s="335"/>
      <c r="CN1238" s="337"/>
      <c r="CO1238" s="315" t="str">
        <f>IF(Формулы!R1238&gt;V1238,"22-?,Дата 14 - Прибыл из УФСИН; ","")&amp;IF(Формулы!Q1238&gt;Y1238,"25-?,Дата 13 - Выбыл в УФСИН;","")&amp;IF(YEAR(ДАННЫЕ!$F$1)=YEAR(ДАННЫЕ!B1238),IF(AT1238&gt;0,"","40-?, вявлен в текущем году! "),"")&amp;IF(YEAR($F$1)=YEAR(W1238),IF(X1238+Y1238&gt;0,"","23-стоит, 24,25 - куда выбыл? "),"")&amp;IF(X1238+Y1238&gt;0,IF(YEAR($F$1)=YEAR(W1238),"","24+25&gt;0? 23 - когда выбыл? "),"")&amp;IF(BA1238&lt;BB1238,"47&gt;=48; ","")&amp;IF(BA1238&lt;BC1238,"47&gt;=49; ","")&amp;IF(BA1238&lt;BD1238,"47&gt;=50; ","")&amp;IF(BE1238&gt;0,IF(BF1238&gt;0,IF(AU1238&gt;AV1238,"","41 и 42 - ? (51 и 52 &gt; 0);"),"51 &gt; 0 52 - ?;"),"")&amp;IF(AU1238&gt;0,IF(AV1238&gt;AU1238,"41&gt;42;","")&amp;IF(BE1238&gt;0,"","41&gt;0 51-?;"),"")&amp;IF(BF1238&gt;0,IF(BE1238&gt;0,"","52&gt;0 51-?;"),"")&amp;IF(AW1238&gt;=AX1238,"","43&gt;44;")&amp;IF(CA1238&gt;0,IF(AW1238&gt;0,"","71 &gt; 0 43-?;"),"")</f>
        <v/>
      </c>
    </row>
    <row r="1239" spans="1:93" ht="12" x14ac:dyDescent="0.2">
      <c r="A1239" s="45"/>
      <c r="B1239" s="46"/>
      <c r="C1239" s="121"/>
      <c r="D1239" s="121"/>
      <c r="E1239" s="336"/>
      <c r="F1239" s="122"/>
      <c r="G1239" s="46"/>
      <c r="H1239" s="45"/>
      <c r="I1239" s="45"/>
      <c r="J1239" s="45"/>
      <c r="K1239" s="45"/>
      <c r="L1239" s="45"/>
      <c r="M1239" s="46"/>
      <c r="N1239" s="46"/>
      <c r="O1239" s="48"/>
      <c r="P1239" s="48"/>
      <c r="Q1239" s="46"/>
      <c r="R1239" s="48"/>
      <c r="S1239" s="48"/>
      <c r="T1239" s="48"/>
      <c r="U1239" s="48"/>
      <c r="V1239" s="48"/>
      <c r="W1239" s="46"/>
      <c r="X1239" s="48"/>
      <c r="Y1239" s="48"/>
      <c r="Z1239" s="157"/>
      <c r="AA1239" s="47"/>
      <c r="AB1239" s="97"/>
      <c r="AC1239" s="49"/>
      <c r="AD1239" s="49"/>
      <c r="AE1239" s="49"/>
      <c r="AF1239" s="49"/>
      <c r="AG1239" s="49"/>
      <c r="AH1239" s="47"/>
      <c r="AI1239" s="47"/>
      <c r="AJ1239" s="47"/>
      <c r="AK1239" s="190"/>
      <c r="AL1239" s="190"/>
      <c r="AM1239" s="190"/>
      <c r="AN1239" s="190"/>
      <c r="AO1239" s="190"/>
      <c r="AP1239" s="151"/>
      <c r="AQ1239" s="322"/>
      <c r="AR1239" s="322"/>
      <c r="AS1239" s="322"/>
      <c r="AT1239" s="47"/>
      <c r="AU1239" s="47"/>
      <c r="AV1239" s="47"/>
      <c r="AW1239" s="47"/>
      <c r="AX1239" s="322"/>
      <c r="AY1239" s="98"/>
      <c r="AZ1239" s="98"/>
      <c r="BA1239" s="47"/>
      <c r="BB1239" s="47"/>
      <c r="BC1239" s="47"/>
      <c r="BD1239" s="47"/>
      <c r="BE1239" s="97"/>
      <c r="BF1239" s="49"/>
      <c r="BG1239" s="239"/>
      <c r="BH1239" s="342"/>
      <c r="BI1239" s="49"/>
      <c r="BJ1239" s="49"/>
      <c r="BK1239" s="49"/>
      <c r="BL1239" s="49"/>
      <c r="BM1239" s="49"/>
      <c r="BN1239" s="47"/>
      <c r="BO1239" s="49"/>
      <c r="BP1239" s="49"/>
      <c r="BQ1239" s="49"/>
      <c r="BR1239" s="323"/>
      <c r="BS1239" s="323"/>
      <c r="BT1239" s="323"/>
      <c r="BU1239" s="49"/>
      <c r="BV1239" s="49"/>
      <c r="BW1239" s="97"/>
      <c r="BX1239" s="97"/>
      <c r="BY1239" s="97"/>
      <c r="BZ1239" s="97"/>
      <c r="CA1239" s="49"/>
      <c r="CB1239" s="49"/>
      <c r="CC1239" s="49"/>
      <c r="CD1239" s="49"/>
      <c r="CE1239" s="49"/>
      <c r="CF1239" s="49"/>
      <c r="CG1239" s="49"/>
      <c r="CH1239" s="49"/>
      <c r="CI1239" s="97"/>
      <c r="CJ1239" s="97"/>
      <c r="CK1239" s="97"/>
      <c r="CL1239" s="97"/>
      <c r="CM1239" s="335"/>
      <c r="CN1239" s="337"/>
      <c r="CO1239" s="315" t="str">
        <f>IF(Формулы!R1239&gt;V1239,"22-?,Дата 14 - Прибыл из УФСИН; ","")&amp;IF(Формулы!Q1239&gt;Y1239,"25-?,Дата 13 - Выбыл в УФСИН;","")&amp;IF(YEAR(ДАННЫЕ!$F$1)=YEAR(ДАННЫЕ!B1239),IF(AT1239&gt;0,"","40-?, вявлен в текущем году! "),"")&amp;IF(YEAR($F$1)=YEAR(W1239),IF(X1239+Y1239&gt;0,"","23-стоит, 24,25 - куда выбыл? "),"")&amp;IF(X1239+Y1239&gt;0,IF(YEAR($F$1)=YEAR(W1239),"","24+25&gt;0? 23 - когда выбыл? "),"")&amp;IF(BA1239&lt;BB1239,"47&gt;=48; ","")&amp;IF(BA1239&lt;BC1239,"47&gt;=49; ","")&amp;IF(BA1239&lt;BD1239,"47&gt;=50; ","")&amp;IF(BE1239&gt;0,IF(BF1239&gt;0,IF(AU1239&gt;AV1239,"","41 и 42 - ? (51 и 52 &gt; 0);"),"51 &gt; 0 52 - ?;"),"")&amp;IF(AU1239&gt;0,IF(AV1239&gt;AU1239,"41&gt;42;","")&amp;IF(BE1239&gt;0,"","41&gt;0 51-?;"),"")&amp;IF(BF1239&gt;0,IF(BE1239&gt;0,"","52&gt;0 51-?;"),"")&amp;IF(AW1239&gt;=AX1239,"","43&gt;44;")&amp;IF(CA1239&gt;0,IF(AW1239&gt;0,"","71 &gt; 0 43-?;"),"")</f>
        <v/>
      </c>
    </row>
    <row r="1240" spans="1:93" ht="12" x14ac:dyDescent="0.2">
      <c r="A1240" s="45"/>
      <c r="B1240" s="46"/>
      <c r="C1240" s="121"/>
      <c r="D1240" s="121"/>
      <c r="E1240" s="336"/>
      <c r="F1240" s="122"/>
      <c r="G1240" s="46"/>
      <c r="H1240" s="45"/>
      <c r="I1240" s="45"/>
      <c r="J1240" s="45"/>
      <c r="K1240" s="45"/>
      <c r="L1240" s="45"/>
      <c r="M1240" s="46"/>
      <c r="N1240" s="46"/>
      <c r="O1240" s="48"/>
      <c r="P1240" s="48"/>
      <c r="Q1240" s="46"/>
      <c r="R1240" s="48"/>
      <c r="S1240" s="48"/>
      <c r="T1240" s="48"/>
      <c r="U1240" s="48"/>
      <c r="V1240" s="48"/>
      <c r="W1240" s="46"/>
      <c r="X1240" s="48"/>
      <c r="Y1240" s="48"/>
      <c r="Z1240" s="157"/>
      <c r="AA1240" s="47"/>
      <c r="AB1240" s="97"/>
      <c r="AC1240" s="49"/>
      <c r="AD1240" s="49"/>
      <c r="AE1240" s="49"/>
      <c r="AF1240" s="49"/>
      <c r="AG1240" s="49"/>
      <c r="AH1240" s="47"/>
      <c r="AI1240" s="47"/>
      <c r="AJ1240" s="47"/>
      <c r="AK1240" s="190"/>
      <c r="AL1240" s="190"/>
      <c r="AM1240" s="190"/>
      <c r="AN1240" s="190"/>
      <c r="AO1240" s="190"/>
      <c r="AP1240" s="151"/>
      <c r="AQ1240" s="322"/>
      <c r="AR1240" s="322"/>
      <c r="AS1240" s="322"/>
      <c r="AT1240" s="47"/>
      <c r="AU1240" s="47"/>
      <c r="AV1240" s="47"/>
      <c r="AW1240" s="47"/>
      <c r="AX1240" s="322"/>
      <c r="AY1240" s="98"/>
      <c r="AZ1240" s="98"/>
      <c r="BA1240" s="47"/>
      <c r="BB1240" s="47"/>
      <c r="BC1240" s="47"/>
      <c r="BD1240" s="47"/>
      <c r="BE1240" s="97"/>
      <c r="BF1240" s="49"/>
      <c r="BG1240" s="239"/>
      <c r="BH1240" s="342"/>
      <c r="BI1240" s="49"/>
      <c r="BJ1240" s="49"/>
      <c r="BK1240" s="49"/>
      <c r="BL1240" s="49"/>
      <c r="BM1240" s="49"/>
      <c r="BN1240" s="47"/>
      <c r="BO1240" s="49"/>
      <c r="BP1240" s="49"/>
      <c r="BQ1240" s="49"/>
      <c r="BR1240" s="323"/>
      <c r="BS1240" s="323"/>
      <c r="BT1240" s="323"/>
      <c r="BU1240" s="49"/>
      <c r="BV1240" s="49"/>
      <c r="BW1240" s="97"/>
      <c r="BX1240" s="97"/>
      <c r="BY1240" s="97"/>
      <c r="BZ1240" s="97"/>
      <c r="CA1240" s="49"/>
      <c r="CB1240" s="49"/>
      <c r="CC1240" s="49"/>
      <c r="CD1240" s="49"/>
      <c r="CE1240" s="49"/>
      <c r="CF1240" s="49"/>
      <c r="CG1240" s="49"/>
      <c r="CH1240" s="49"/>
      <c r="CI1240" s="97"/>
      <c r="CJ1240" s="97"/>
      <c r="CK1240" s="97"/>
      <c r="CL1240" s="97"/>
      <c r="CM1240" s="335"/>
      <c r="CN1240" s="337"/>
      <c r="CO1240" s="315" t="str">
        <f>IF(Формулы!R1240&gt;V1240,"22-?,Дата 14 - Прибыл из УФСИН; ","")&amp;IF(Формулы!Q1240&gt;Y1240,"25-?,Дата 13 - Выбыл в УФСИН;","")&amp;IF(YEAR(ДАННЫЕ!$F$1)=YEAR(ДАННЫЕ!B1240),IF(AT1240&gt;0,"","40-?, вявлен в текущем году! "),"")&amp;IF(YEAR($F$1)=YEAR(W1240),IF(X1240+Y1240&gt;0,"","23-стоит, 24,25 - куда выбыл? "),"")&amp;IF(X1240+Y1240&gt;0,IF(YEAR($F$1)=YEAR(W1240),"","24+25&gt;0? 23 - когда выбыл? "),"")&amp;IF(BA1240&lt;BB1240,"47&gt;=48; ","")&amp;IF(BA1240&lt;BC1240,"47&gt;=49; ","")&amp;IF(BA1240&lt;BD1240,"47&gt;=50; ","")&amp;IF(BE1240&gt;0,IF(BF1240&gt;0,IF(AU1240&gt;AV1240,"","41 и 42 - ? (51 и 52 &gt; 0);"),"51 &gt; 0 52 - ?;"),"")&amp;IF(AU1240&gt;0,IF(AV1240&gt;AU1240,"41&gt;42;","")&amp;IF(BE1240&gt;0,"","41&gt;0 51-?;"),"")&amp;IF(BF1240&gt;0,IF(BE1240&gt;0,"","52&gt;0 51-?;"),"")&amp;IF(AW1240&gt;=AX1240,"","43&gt;44;")&amp;IF(CA1240&gt;0,IF(AW1240&gt;0,"","71 &gt; 0 43-?;"),"")</f>
        <v/>
      </c>
    </row>
    <row r="1241" spans="1:93" ht="12" x14ac:dyDescent="0.2">
      <c r="A1241" s="45"/>
      <c r="B1241" s="46"/>
      <c r="C1241" s="121"/>
      <c r="D1241" s="121"/>
      <c r="E1241" s="336"/>
      <c r="F1241" s="122"/>
      <c r="G1241" s="46"/>
      <c r="H1241" s="45"/>
      <c r="I1241" s="45"/>
      <c r="J1241" s="45"/>
      <c r="K1241" s="45"/>
      <c r="L1241" s="45"/>
      <c r="M1241" s="46"/>
      <c r="N1241" s="46"/>
      <c r="O1241" s="48"/>
      <c r="P1241" s="48"/>
      <c r="Q1241" s="46"/>
      <c r="R1241" s="48"/>
      <c r="S1241" s="48"/>
      <c r="T1241" s="48"/>
      <c r="U1241" s="48"/>
      <c r="V1241" s="48"/>
      <c r="W1241" s="46"/>
      <c r="X1241" s="48"/>
      <c r="Y1241" s="48"/>
      <c r="Z1241" s="157"/>
      <c r="AA1241" s="47"/>
      <c r="AB1241" s="97"/>
      <c r="AC1241" s="49"/>
      <c r="AD1241" s="49"/>
      <c r="AE1241" s="49"/>
      <c r="AF1241" s="49"/>
      <c r="AG1241" s="49"/>
      <c r="AH1241" s="47"/>
      <c r="AI1241" s="47"/>
      <c r="AJ1241" s="47"/>
      <c r="AK1241" s="190"/>
      <c r="AL1241" s="190"/>
      <c r="AM1241" s="190"/>
      <c r="AN1241" s="190"/>
      <c r="AO1241" s="190"/>
      <c r="AP1241" s="151"/>
      <c r="AQ1241" s="322"/>
      <c r="AR1241" s="322"/>
      <c r="AS1241" s="322"/>
      <c r="AT1241" s="47"/>
      <c r="AU1241" s="47"/>
      <c r="AV1241" s="47"/>
      <c r="AW1241" s="47"/>
      <c r="AX1241" s="322"/>
      <c r="AY1241" s="98"/>
      <c r="AZ1241" s="98"/>
      <c r="BA1241" s="47"/>
      <c r="BB1241" s="47"/>
      <c r="BC1241" s="47"/>
      <c r="BD1241" s="47"/>
      <c r="BE1241" s="97"/>
      <c r="BF1241" s="49"/>
      <c r="BG1241" s="239"/>
      <c r="BH1241" s="342"/>
      <c r="BI1241" s="49"/>
      <c r="BJ1241" s="49"/>
      <c r="BK1241" s="49"/>
      <c r="BL1241" s="49"/>
      <c r="BM1241" s="49"/>
      <c r="BN1241" s="47"/>
      <c r="BO1241" s="49"/>
      <c r="BP1241" s="49"/>
      <c r="BQ1241" s="49"/>
      <c r="BR1241" s="323"/>
      <c r="BS1241" s="323"/>
      <c r="BT1241" s="323"/>
      <c r="BU1241" s="49"/>
      <c r="BV1241" s="49"/>
      <c r="BW1241" s="97"/>
      <c r="BX1241" s="97"/>
      <c r="BY1241" s="97"/>
      <c r="BZ1241" s="97"/>
      <c r="CA1241" s="49"/>
      <c r="CB1241" s="49"/>
      <c r="CC1241" s="49"/>
      <c r="CD1241" s="49"/>
      <c r="CE1241" s="49"/>
      <c r="CF1241" s="49"/>
      <c r="CG1241" s="49"/>
      <c r="CH1241" s="49"/>
      <c r="CI1241" s="97"/>
      <c r="CJ1241" s="97"/>
      <c r="CK1241" s="97"/>
      <c r="CL1241" s="97"/>
      <c r="CM1241" s="335"/>
      <c r="CN1241" s="337"/>
      <c r="CO1241" s="315" t="str">
        <f>IF(Формулы!R1241&gt;V1241,"22-?,Дата 14 - Прибыл из УФСИН; ","")&amp;IF(Формулы!Q1241&gt;Y1241,"25-?,Дата 13 - Выбыл в УФСИН;","")&amp;IF(YEAR(ДАННЫЕ!$F$1)=YEAR(ДАННЫЕ!B1241),IF(AT1241&gt;0,"","40-?, вявлен в текущем году! "),"")&amp;IF(YEAR($F$1)=YEAR(W1241),IF(X1241+Y1241&gt;0,"","23-стоит, 24,25 - куда выбыл? "),"")&amp;IF(X1241+Y1241&gt;0,IF(YEAR($F$1)=YEAR(W1241),"","24+25&gt;0? 23 - когда выбыл? "),"")&amp;IF(BA1241&lt;BB1241,"47&gt;=48; ","")&amp;IF(BA1241&lt;BC1241,"47&gt;=49; ","")&amp;IF(BA1241&lt;BD1241,"47&gt;=50; ","")&amp;IF(BE1241&gt;0,IF(BF1241&gt;0,IF(AU1241&gt;AV1241,"","41 и 42 - ? (51 и 52 &gt; 0);"),"51 &gt; 0 52 - ?;"),"")&amp;IF(AU1241&gt;0,IF(AV1241&gt;AU1241,"41&gt;42;","")&amp;IF(BE1241&gt;0,"","41&gt;0 51-?;"),"")&amp;IF(BF1241&gt;0,IF(BE1241&gt;0,"","52&gt;0 51-?;"),"")&amp;IF(AW1241&gt;=AX1241,"","43&gt;44;")&amp;IF(CA1241&gt;0,IF(AW1241&gt;0,"","71 &gt; 0 43-?;"),"")</f>
        <v/>
      </c>
    </row>
    <row r="1242" spans="1:93" ht="12" x14ac:dyDescent="0.2">
      <c r="A1242" s="45"/>
      <c r="B1242" s="46"/>
      <c r="C1242" s="121"/>
      <c r="D1242" s="121"/>
      <c r="E1242" s="336"/>
      <c r="F1242" s="122"/>
      <c r="G1242" s="46"/>
      <c r="H1242" s="45"/>
      <c r="I1242" s="45"/>
      <c r="J1242" s="45"/>
      <c r="K1242" s="45"/>
      <c r="L1242" s="45"/>
      <c r="M1242" s="46"/>
      <c r="N1242" s="46"/>
      <c r="O1242" s="48"/>
      <c r="P1242" s="48"/>
      <c r="Q1242" s="46"/>
      <c r="R1242" s="48"/>
      <c r="S1242" s="48"/>
      <c r="T1242" s="48"/>
      <c r="U1242" s="48"/>
      <c r="V1242" s="48"/>
      <c r="W1242" s="46"/>
      <c r="X1242" s="48"/>
      <c r="Y1242" s="48"/>
      <c r="Z1242" s="157"/>
      <c r="AA1242" s="47"/>
      <c r="AB1242" s="97"/>
      <c r="AC1242" s="49"/>
      <c r="AD1242" s="49"/>
      <c r="AE1242" s="49"/>
      <c r="AF1242" s="49"/>
      <c r="AG1242" s="49"/>
      <c r="AH1242" s="47"/>
      <c r="AI1242" s="47"/>
      <c r="AJ1242" s="47"/>
      <c r="AK1242" s="190"/>
      <c r="AL1242" s="190"/>
      <c r="AM1242" s="190"/>
      <c r="AN1242" s="190"/>
      <c r="AO1242" s="190"/>
      <c r="AP1242" s="151"/>
      <c r="AQ1242" s="322"/>
      <c r="AR1242" s="322"/>
      <c r="AS1242" s="322"/>
      <c r="AT1242" s="47"/>
      <c r="AU1242" s="47"/>
      <c r="AV1242" s="47"/>
      <c r="AW1242" s="47"/>
      <c r="AX1242" s="322"/>
      <c r="AY1242" s="98"/>
      <c r="AZ1242" s="98"/>
      <c r="BA1242" s="47"/>
      <c r="BB1242" s="47"/>
      <c r="BC1242" s="47"/>
      <c r="BD1242" s="47"/>
      <c r="BE1242" s="97"/>
      <c r="BF1242" s="49"/>
      <c r="BG1242" s="239"/>
      <c r="BH1242" s="342"/>
      <c r="BI1242" s="49"/>
      <c r="BJ1242" s="49"/>
      <c r="BK1242" s="49"/>
      <c r="BL1242" s="49"/>
      <c r="BM1242" s="49"/>
      <c r="BN1242" s="47"/>
      <c r="BO1242" s="49"/>
      <c r="BP1242" s="49"/>
      <c r="BQ1242" s="49"/>
      <c r="BR1242" s="323"/>
      <c r="BS1242" s="323"/>
      <c r="BT1242" s="323"/>
      <c r="BU1242" s="49"/>
      <c r="BV1242" s="49"/>
      <c r="BW1242" s="97"/>
      <c r="BX1242" s="97"/>
      <c r="BY1242" s="97"/>
      <c r="BZ1242" s="97"/>
      <c r="CA1242" s="49"/>
      <c r="CB1242" s="49"/>
      <c r="CC1242" s="49"/>
      <c r="CD1242" s="49"/>
      <c r="CE1242" s="49"/>
      <c r="CF1242" s="49"/>
      <c r="CG1242" s="49"/>
      <c r="CH1242" s="49"/>
      <c r="CI1242" s="97"/>
      <c r="CJ1242" s="97"/>
      <c r="CK1242" s="97"/>
      <c r="CL1242" s="97"/>
      <c r="CM1242" s="335"/>
      <c r="CN1242" s="337"/>
      <c r="CO1242" s="315" t="str">
        <f>IF(Формулы!R1242&gt;V1242,"22-?,Дата 14 - Прибыл из УФСИН; ","")&amp;IF(Формулы!Q1242&gt;Y1242,"25-?,Дата 13 - Выбыл в УФСИН;","")&amp;IF(YEAR(ДАННЫЕ!$F$1)=YEAR(ДАННЫЕ!B1242),IF(AT1242&gt;0,"","40-?, вявлен в текущем году! "),"")&amp;IF(YEAR($F$1)=YEAR(W1242),IF(X1242+Y1242&gt;0,"","23-стоит, 24,25 - куда выбыл? "),"")&amp;IF(X1242+Y1242&gt;0,IF(YEAR($F$1)=YEAR(W1242),"","24+25&gt;0? 23 - когда выбыл? "),"")&amp;IF(BA1242&lt;BB1242,"47&gt;=48; ","")&amp;IF(BA1242&lt;BC1242,"47&gt;=49; ","")&amp;IF(BA1242&lt;BD1242,"47&gt;=50; ","")&amp;IF(BE1242&gt;0,IF(BF1242&gt;0,IF(AU1242&gt;AV1242,"","41 и 42 - ? (51 и 52 &gt; 0);"),"51 &gt; 0 52 - ?;"),"")&amp;IF(AU1242&gt;0,IF(AV1242&gt;AU1242,"41&gt;42;","")&amp;IF(BE1242&gt;0,"","41&gt;0 51-?;"),"")&amp;IF(BF1242&gt;0,IF(BE1242&gt;0,"","52&gt;0 51-?;"),"")&amp;IF(AW1242&gt;=AX1242,"","43&gt;44;")&amp;IF(CA1242&gt;0,IF(AW1242&gt;0,"","71 &gt; 0 43-?;"),"")</f>
        <v/>
      </c>
    </row>
    <row r="1243" spans="1:93" ht="12" x14ac:dyDescent="0.2">
      <c r="A1243" s="45"/>
      <c r="B1243" s="46"/>
      <c r="C1243" s="121"/>
      <c r="D1243" s="121"/>
      <c r="E1243" s="336"/>
      <c r="F1243" s="122"/>
      <c r="G1243" s="46"/>
      <c r="H1243" s="45"/>
      <c r="I1243" s="45"/>
      <c r="J1243" s="45"/>
      <c r="K1243" s="45"/>
      <c r="L1243" s="45"/>
      <c r="M1243" s="46"/>
      <c r="N1243" s="46"/>
      <c r="O1243" s="48"/>
      <c r="P1243" s="48"/>
      <c r="Q1243" s="46"/>
      <c r="R1243" s="48"/>
      <c r="S1243" s="48"/>
      <c r="T1243" s="48"/>
      <c r="U1243" s="48"/>
      <c r="V1243" s="48"/>
      <c r="W1243" s="46"/>
      <c r="X1243" s="48"/>
      <c r="Y1243" s="48"/>
      <c r="Z1243" s="157"/>
      <c r="AA1243" s="47"/>
      <c r="AB1243" s="97"/>
      <c r="AC1243" s="49"/>
      <c r="AD1243" s="49"/>
      <c r="AE1243" s="49"/>
      <c r="AF1243" s="49"/>
      <c r="AG1243" s="49"/>
      <c r="AH1243" s="47"/>
      <c r="AI1243" s="47"/>
      <c r="AJ1243" s="47"/>
      <c r="AK1243" s="190"/>
      <c r="AL1243" s="190"/>
      <c r="AM1243" s="190"/>
      <c r="AN1243" s="190"/>
      <c r="AO1243" s="190"/>
      <c r="AP1243" s="151"/>
      <c r="AQ1243" s="322"/>
      <c r="AR1243" s="322"/>
      <c r="AS1243" s="322"/>
      <c r="AT1243" s="47"/>
      <c r="AU1243" s="47"/>
      <c r="AV1243" s="47"/>
      <c r="AW1243" s="47"/>
      <c r="AX1243" s="322"/>
      <c r="AY1243" s="98"/>
      <c r="AZ1243" s="98"/>
      <c r="BA1243" s="47"/>
      <c r="BB1243" s="47"/>
      <c r="BC1243" s="47"/>
      <c r="BD1243" s="47"/>
      <c r="BE1243" s="97"/>
      <c r="BF1243" s="49"/>
      <c r="BG1243" s="239"/>
      <c r="BH1243" s="342"/>
      <c r="BI1243" s="49"/>
      <c r="BJ1243" s="49"/>
      <c r="BK1243" s="49"/>
      <c r="BL1243" s="49"/>
      <c r="BM1243" s="49"/>
      <c r="BN1243" s="47"/>
      <c r="BO1243" s="49"/>
      <c r="BP1243" s="49"/>
      <c r="BQ1243" s="49"/>
      <c r="BR1243" s="323"/>
      <c r="BS1243" s="323"/>
      <c r="BT1243" s="323"/>
      <c r="BU1243" s="49"/>
      <c r="BV1243" s="49"/>
      <c r="BW1243" s="97"/>
      <c r="BX1243" s="97"/>
      <c r="BY1243" s="97"/>
      <c r="BZ1243" s="97"/>
      <c r="CA1243" s="49"/>
      <c r="CB1243" s="49"/>
      <c r="CC1243" s="49"/>
      <c r="CD1243" s="49"/>
      <c r="CE1243" s="49"/>
      <c r="CF1243" s="49"/>
      <c r="CG1243" s="49"/>
      <c r="CH1243" s="49"/>
      <c r="CI1243" s="97"/>
      <c r="CJ1243" s="97"/>
      <c r="CK1243" s="97"/>
      <c r="CL1243" s="97"/>
      <c r="CM1243" s="335"/>
      <c r="CN1243" s="337"/>
      <c r="CO1243" s="315" t="str">
        <f>IF(Формулы!R1243&gt;V1243,"22-?,Дата 14 - Прибыл из УФСИН; ","")&amp;IF(Формулы!Q1243&gt;Y1243,"25-?,Дата 13 - Выбыл в УФСИН;","")&amp;IF(YEAR(ДАННЫЕ!$F$1)=YEAR(ДАННЫЕ!B1243),IF(AT1243&gt;0,"","40-?, вявлен в текущем году! "),"")&amp;IF(YEAR($F$1)=YEAR(W1243),IF(X1243+Y1243&gt;0,"","23-стоит, 24,25 - куда выбыл? "),"")&amp;IF(X1243+Y1243&gt;0,IF(YEAR($F$1)=YEAR(W1243),"","24+25&gt;0? 23 - когда выбыл? "),"")&amp;IF(BA1243&lt;BB1243,"47&gt;=48; ","")&amp;IF(BA1243&lt;BC1243,"47&gt;=49; ","")&amp;IF(BA1243&lt;BD1243,"47&gt;=50; ","")&amp;IF(BE1243&gt;0,IF(BF1243&gt;0,IF(AU1243&gt;AV1243,"","41 и 42 - ? (51 и 52 &gt; 0);"),"51 &gt; 0 52 - ?;"),"")&amp;IF(AU1243&gt;0,IF(AV1243&gt;AU1243,"41&gt;42;","")&amp;IF(BE1243&gt;0,"","41&gt;0 51-?;"),"")&amp;IF(BF1243&gt;0,IF(BE1243&gt;0,"","52&gt;0 51-?;"),"")&amp;IF(AW1243&gt;=AX1243,"","43&gt;44;")&amp;IF(CA1243&gt;0,IF(AW1243&gt;0,"","71 &gt; 0 43-?;"),"")</f>
        <v/>
      </c>
    </row>
    <row r="1244" spans="1:93" ht="12" x14ac:dyDescent="0.2">
      <c r="A1244" s="45"/>
      <c r="B1244" s="46"/>
      <c r="C1244" s="121"/>
      <c r="D1244" s="121"/>
      <c r="E1244" s="336"/>
      <c r="F1244" s="122"/>
      <c r="G1244" s="46"/>
      <c r="H1244" s="45"/>
      <c r="I1244" s="45"/>
      <c r="J1244" s="45"/>
      <c r="K1244" s="45"/>
      <c r="L1244" s="45"/>
      <c r="M1244" s="46"/>
      <c r="N1244" s="46"/>
      <c r="O1244" s="48"/>
      <c r="P1244" s="48"/>
      <c r="Q1244" s="46"/>
      <c r="R1244" s="48"/>
      <c r="S1244" s="48"/>
      <c r="T1244" s="48"/>
      <c r="U1244" s="48"/>
      <c r="V1244" s="48"/>
      <c r="W1244" s="46"/>
      <c r="X1244" s="48"/>
      <c r="Y1244" s="48"/>
      <c r="Z1244" s="157"/>
      <c r="AA1244" s="47"/>
      <c r="AB1244" s="97"/>
      <c r="AC1244" s="49"/>
      <c r="AD1244" s="49"/>
      <c r="AE1244" s="49"/>
      <c r="AF1244" s="49"/>
      <c r="AG1244" s="49"/>
      <c r="AH1244" s="47"/>
      <c r="AI1244" s="47"/>
      <c r="AJ1244" s="47"/>
      <c r="AK1244" s="190"/>
      <c r="AL1244" s="190"/>
      <c r="AM1244" s="190"/>
      <c r="AN1244" s="190"/>
      <c r="AO1244" s="190"/>
      <c r="AP1244" s="151"/>
      <c r="AQ1244" s="322"/>
      <c r="AR1244" s="322"/>
      <c r="AS1244" s="322"/>
      <c r="AT1244" s="47"/>
      <c r="AU1244" s="47"/>
      <c r="AV1244" s="47"/>
      <c r="AW1244" s="47"/>
      <c r="AX1244" s="322"/>
      <c r="AY1244" s="98"/>
      <c r="AZ1244" s="98"/>
      <c r="BA1244" s="47"/>
      <c r="BB1244" s="47"/>
      <c r="BC1244" s="47"/>
      <c r="BD1244" s="47"/>
      <c r="BE1244" s="97"/>
      <c r="BF1244" s="49"/>
      <c r="BG1244" s="239"/>
      <c r="BH1244" s="342"/>
      <c r="BI1244" s="49"/>
      <c r="BJ1244" s="49"/>
      <c r="BK1244" s="49"/>
      <c r="BL1244" s="49"/>
      <c r="BM1244" s="49"/>
      <c r="BN1244" s="47"/>
      <c r="BO1244" s="49"/>
      <c r="BP1244" s="49"/>
      <c r="BQ1244" s="49"/>
      <c r="BR1244" s="323"/>
      <c r="BS1244" s="323"/>
      <c r="BT1244" s="323"/>
      <c r="BU1244" s="49"/>
      <c r="BV1244" s="49"/>
      <c r="BW1244" s="97"/>
      <c r="BX1244" s="97"/>
      <c r="BY1244" s="97"/>
      <c r="BZ1244" s="97"/>
      <c r="CA1244" s="49"/>
      <c r="CB1244" s="49"/>
      <c r="CC1244" s="49"/>
      <c r="CD1244" s="49"/>
      <c r="CE1244" s="49"/>
      <c r="CF1244" s="49"/>
      <c r="CG1244" s="49"/>
      <c r="CH1244" s="49"/>
      <c r="CI1244" s="97"/>
      <c r="CJ1244" s="97"/>
      <c r="CK1244" s="97"/>
      <c r="CL1244" s="97"/>
      <c r="CM1244" s="335"/>
      <c r="CN1244" s="337"/>
      <c r="CO1244" s="315" t="str">
        <f>IF(Формулы!R1244&gt;V1244,"22-?,Дата 14 - Прибыл из УФСИН; ","")&amp;IF(Формулы!Q1244&gt;Y1244,"25-?,Дата 13 - Выбыл в УФСИН;","")&amp;IF(YEAR(ДАННЫЕ!$F$1)=YEAR(ДАННЫЕ!B1244),IF(AT1244&gt;0,"","40-?, вявлен в текущем году! "),"")&amp;IF(YEAR($F$1)=YEAR(W1244),IF(X1244+Y1244&gt;0,"","23-стоит, 24,25 - куда выбыл? "),"")&amp;IF(X1244+Y1244&gt;0,IF(YEAR($F$1)=YEAR(W1244),"","24+25&gt;0? 23 - когда выбыл? "),"")&amp;IF(BA1244&lt;BB1244,"47&gt;=48; ","")&amp;IF(BA1244&lt;BC1244,"47&gt;=49; ","")&amp;IF(BA1244&lt;BD1244,"47&gt;=50; ","")&amp;IF(BE1244&gt;0,IF(BF1244&gt;0,IF(AU1244&gt;AV1244,"","41 и 42 - ? (51 и 52 &gt; 0);"),"51 &gt; 0 52 - ?;"),"")&amp;IF(AU1244&gt;0,IF(AV1244&gt;AU1244,"41&gt;42;","")&amp;IF(BE1244&gt;0,"","41&gt;0 51-?;"),"")&amp;IF(BF1244&gt;0,IF(BE1244&gt;0,"","52&gt;0 51-?;"),"")&amp;IF(AW1244&gt;=AX1244,"","43&gt;44;")&amp;IF(CA1244&gt;0,IF(AW1244&gt;0,"","71 &gt; 0 43-?;"),"")</f>
        <v/>
      </c>
    </row>
    <row r="1245" spans="1:93" ht="12" x14ac:dyDescent="0.2">
      <c r="A1245" s="45"/>
      <c r="B1245" s="46"/>
      <c r="C1245" s="121"/>
      <c r="D1245" s="121"/>
      <c r="E1245" s="336"/>
      <c r="F1245" s="122"/>
      <c r="G1245" s="46"/>
      <c r="H1245" s="45"/>
      <c r="I1245" s="45"/>
      <c r="J1245" s="45"/>
      <c r="K1245" s="45"/>
      <c r="L1245" s="45"/>
      <c r="M1245" s="46"/>
      <c r="N1245" s="46"/>
      <c r="O1245" s="48"/>
      <c r="P1245" s="48"/>
      <c r="Q1245" s="46"/>
      <c r="R1245" s="48"/>
      <c r="S1245" s="48"/>
      <c r="T1245" s="48"/>
      <c r="U1245" s="48"/>
      <c r="V1245" s="48"/>
      <c r="W1245" s="46"/>
      <c r="X1245" s="48"/>
      <c r="Y1245" s="48"/>
      <c r="Z1245" s="157"/>
      <c r="AA1245" s="47"/>
      <c r="AB1245" s="97"/>
      <c r="AC1245" s="49"/>
      <c r="AD1245" s="49"/>
      <c r="AE1245" s="49"/>
      <c r="AF1245" s="49"/>
      <c r="AG1245" s="49"/>
      <c r="AH1245" s="47"/>
      <c r="AI1245" s="47"/>
      <c r="AJ1245" s="47"/>
      <c r="AK1245" s="190"/>
      <c r="AL1245" s="190"/>
      <c r="AM1245" s="190"/>
      <c r="AN1245" s="190"/>
      <c r="AO1245" s="190"/>
      <c r="AP1245" s="151"/>
      <c r="AQ1245" s="322"/>
      <c r="AR1245" s="322"/>
      <c r="AS1245" s="322"/>
      <c r="AT1245" s="47"/>
      <c r="AU1245" s="47"/>
      <c r="AV1245" s="47"/>
      <c r="AW1245" s="47"/>
      <c r="AX1245" s="322"/>
      <c r="AY1245" s="98"/>
      <c r="AZ1245" s="98"/>
      <c r="BA1245" s="47"/>
      <c r="BB1245" s="47"/>
      <c r="BC1245" s="47"/>
      <c r="BD1245" s="47"/>
      <c r="BE1245" s="97"/>
      <c r="BF1245" s="49"/>
      <c r="BG1245" s="239"/>
      <c r="BH1245" s="342"/>
      <c r="BI1245" s="49"/>
      <c r="BJ1245" s="49"/>
      <c r="BK1245" s="49"/>
      <c r="BL1245" s="49"/>
      <c r="BM1245" s="49"/>
      <c r="BN1245" s="47"/>
      <c r="BO1245" s="49"/>
      <c r="BP1245" s="49"/>
      <c r="BQ1245" s="49"/>
      <c r="BR1245" s="323"/>
      <c r="BS1245" s="323"/>
      <c r="BT1245" s="323"/>
      <c r="BU1245" s="49"/>
      <c r="BV1245" s="49"/>
      <c r="BW1245" s="97"/>
      <c r="BX1245" s="97"/>
      <c r="BY1245" s="97"/>
      <c r="BZ1245" s="97"/>
      <c r="CA1245" s="49"/>
      <c r="CB1245" s="49"/>
      <c r="CC1245" s="49"/>
      <c r="CD1245" s="49"/>
      <c r="CE1245" s="49"/>
      <c r="CF1245" s="49"/>
      <c r="CG1245" s="49"/>
      <c r="CH1245" s="49"/>
      <c r="CI1245" s="97"/>
      <c r="CJ1245" s="97"/>
      <c r="CK1245" s="97"/>
      <c r="CL1245" s="97"/>
      <c r="CM1245" s="335"/>
      <c r="CN1245" s="337"/>
      <c r="CO1245" s="315" t="str">
        <f>IF(Формулы!R1245&gt;V1245,"22-?,Дата 14 - Прибыл из УФСИН; ","")&amp;IF(Формулы!Q1245&gt;Y1245,"25-?,Дата 13 - Выбыл в УФСИН;","")&amp;IF(YEAR(ДАННЫЕ!$F$1)=YEAR(ДАННЫЕ!B1245),IF(AT1245&gt;0,"","40-?, вявлен в текущем году! "),"")&amp;IF(YEAR($F$1)=YEAR(W1245),IF(X1245+Y1245&gt;0,"","23-стоит, 24,25 - куда выбыл? "),"")&amp;IF(X1245+Y1245&gt;0,IF(YEAR($F$1)=YEAR(W1245),"","24+25&gt;0? 23 - когда выбыл? "),"")&amp;IF(BA1245&lt;BB1245,"47&gt;=48; ","")&amp;IF(BA1245&lt;BC1245,"47&gt;=49; ","")&amp;IF(BA1245&lt;BD1245,"47&gt;=50; ","")&amp;IF(BE1245&gt;0,IF(BF1245&gt;0,IF(AU1245&gt;AV1245,"","41 и 42 - ? (51 и 52 &gt; 0);"),"51 &gt; 0 52 - ?;"),"")&amp;IF(AU1245&gt;0,IF(AV1245&gt;AU1245,"41&gt;42;","")&amp;IF(BE1245&gt;0,"","41&gt;0 51-?;"),"")&amp;IF(BF1245&gt;0,IF(BE1245&gt;0,"","52&gt;0 51-?;"),"")&amp;IF(AW1245&gt;=AX1245,"","43&gt;44;")&amp;IF(CA1245&gt;0,IF(AW1245&gt;0,"","71 &gt; 0 43-?;"),"")</f>
        <v/>
      </c>
    </row>
    <row r="1246" spans="1:93" ht="12" x14ac:dyDescent="0.2">
      <c r="A1246" s="45"/>
      <c r="B1246" s="46"/>
      <c r="C1246" s="121"/>
      <c r="D1246" s="121"/>
      <c r="E1246" s="336"/>
      <c r="F1246" s="122"/>
      <c r="G1246" s="46"/>
      <c r="H1246" s="45"/>
      <c r="I1246" s="45"/>
      <c r="J1246" s="45"/>
      <c r="K1246" s="45"/>
      <c r="L1246" s="45"/>
      <c r="M1246" s="46"/>
      <c r="N1246" s="46"/>
      <c r="O1246" s="48"/>
      <c r="P1246" s="48"/>
      <c r="Q1246" s="46"/>
      <c r="R1246" s="48"/>
      <c r="S1246" s="48"/>
      <c r="T1246" s="48"/>
      <c r="U1246" s="48"/>
      <c r="V1246" s="48"/>
      <c r="W1246" s="46"/>
      <c r="X1246" s="48"/>
      <c r="Y1246" s="48"/>
      <c r="Z1246" s="157"/>
      <c r="AA1246" s="47"/>
      <c r="AB1246" s="97"/>
      <c r="AC1246" s="49"/>
      <c r="AD1246" s="49"/>
      <c r="AE1246" s="49"/>
      <c r="AF1246" s="49"/>
      <c r="AG1246" s="49"/>
      <c r="AH1246" s="47"/>
      <c r="AI1246" s="47"/>
      <c r="AJ1246" s="47"/>
      <c r="AK1246" s="190"/>
      <c r="AL1246" s="190"/>
      <c r="AM1246" s="190"/>
      <c r="AN1246" s="190"/>
      <c r="AO1246" s="190"/>
      <c r="AP1246" s="151"/>
      <c r="AQ1246" s="322"/>
      <c r="AR1246" s="322"/>
      <c r="AS1246" s="322"/>
      <c r="AT1246" s="47"/>
      <c r="AU1246" s="47"/>
      <c r="AV1246" s="47"/>
      <c r="AW1246" s="47"/>
      <c r="AX1246" s="322"/>
      <c r="AY1246" s="98"/>
      <c r="AZ1246" s="98"/>
      <c r="BA1246" s="47"/>
      <c r="BB1246" s="47"/>
      <c r="BC1246" s="47"/>
      <c r="BD1246" s="47"/>
      <c r="BE1246" s="97"/>
      <c r="BF1246" s="49"/>
      <c r="BG1246" s="239"/>
      <c r="BH1246" s="342"/>
      <c r="BI1246" s="49"/>
      <c r="BJ1246" s="49"/>
      <c r="BK1246" s="49"/>
      <c r="BL1246" s="49"/>
      <c r="BM1246" s="49"/>
      <c r="BN1246" s="47"/>
      <c r="BO1246" s="49"/>
      <c r="BP1246" s="49"/>
      <c r="BQ1246" s="49"/>
      <c r="BR1246" s="323"/>
      <c r="BS1246" s="323"/>
      <c r="BT1246" s="323"/>
      <c r="BU1246" s="49"/>
      <c r="BV1246" s="49"/>
      <c r="BW1246" s="97"/>
      <c r="BX1246" s="97"/>
      <c r="BY1246" s="97"/>
      <c r="BZ1246" s="97"/>
      <c r="CA1246" s="49"/>
      <c r="CB1246" s="49"/>
      <c r="CC1246" s="49"/>
      <c r="CD1246" s="49"/>
      <c r="CE1246" s="49"/>
      <c r="CF1246" s="49"/>
      <c r="CG1246" s="49"/>
      <c r="CH1246" s="49"/>
      <c r="CI1246" s="97"/>
      <c r="CJ1246" s="97"/>
      <c r="CK1246" s="97"/>
      <c r="CL1246" s="97"/>
      <c r="CM1246" s="335"/>
      <c r="CN1246" s="337"/>
      <c r="CO1246" s="315" t="str">
        <f>IF(Формулы!R1246&gt;V1246,"22-?,Дата 14 - Прибыл из УФСИН; ","")&amp;IF(Формулы!Q1246&gt;Y1246,"25-?,Дата 13 - Выбыл в УФСИН;","")&amp;IF(YEAR(ДАННЫЕ!$F$1)=YEAR(ДАННЫЕ!B1246),IF(AT1246&gt;0,"","40-?, вявлен в текущем году! "),"")&amp;IF(YEAR($F$1)=YEAR(W1246),IF(X1246+Y1246&gt;0,"","23-стоит, 24,25 - куда выбыл? "),"")&amp;IF(X1246+Y1246&gt;0,IF(YEAR($F$1)=YEAR(W1246),"","24+25&gt;0? 23 - когда выбыл? "),"")&amp;IF(BA1246&lt;BB1246,"47&gt;=48; ","")&amp;IF(BA1246&lt;BC1246,"47&gt;=49; ","")&amp;IF(BA1246&lt;BD1246,"47&gt;=50; ","")&amp;IF(BE1246&gt;0,IF(BF1246&gt;0,IF(AU1246&gt;AV1246,"","41 и 42 - ? (51 и 52 &gt; 0);"),"51 &gt; 0 52 - ?;"),"")&amp;IF(AU1246&gt;0,IF(AV1246&gt;AU1246,"41&gt;42;","")&amp;IF(BE1246&gt;0,"","41&gt;0 51-?;"),"")&amp;IF(BF1246&gt;0,IF(BE1246&gt;0,"","52&gt;0 51-?;"),"")&amp;IF(AW1246&gt;=AX1246,"","43&gt;44;")&amp;IF(CA1246&gt;0,IF(AW1246&gt;0,"","71 &gt; 0 43-?;"),"")</f>
        <v/>
      </c>
    </row>
    <row r="1247" spans="1:93" ht="12" x14ac:dyDescent="0.2">
      <c r="A1247" s="45"/>
      <c r="B1247" s="46"/>
      <c r="C1247" s="121"/>
      <c r="D1247" s="121"/>
      <c r="E1247" s="336"/>
      <c r="F1247" s="122"/>
      <c r="G1247" s="46"/>
      <c r="H1247" s="45"/>
      <c r="I1247" s="45"/>
      <c r="J1247" s="45"/>
      <c r="K1247" s="45"/>
      <c r="L1247" s="45"/>
      <c r="M1247" s="46"/>
      <c r="N1247" s="46"/>
      <c r="O1247" s="48"/>
      <c r="P1247" s="48"/>
      <c r="Q1247" s="46"/>
      <c r="R1247" s="48"/>
      <c r="S1247" s="48"/>
      <c r="T1247" s="48"/>
      <c r="U1247" s="48"/>
      <c r="V1247" s="48"/>
      <c r="W1247" s="46"/>
      <c r="X1247" s="48"/>
      <c r="Y1247" s="48"/>
      <c r="Z1247" s="157"/>
      <c r="AA1247" s="47"/>
      <c r="AB1247" s="97"/>
      <c r="AC1247" s="49"/>
      <c r="AD1247" s="49"/>
      <c r="AE1247" s="49"/>
      <c r="AF1247" s="49"/>
      <c r="AG1247" s="49"/>
      <c r="AH1247" s="47"/>
      <c r="AI1247" s="47"/>
      <c r="AJ1247" s="47"/>
      <c r="AK1247" s="190"/>
      <c r="AL1247" s="190"/>
      <c r="AM1247" s="190"/>
      <c r="AN1247" s="190"/>
      <c r="AO1247" s="190"/>
      <c r="AP1247" s="151"/>
      <c r="AQ1247" s="322"/>
      <c r="AR1247" s="322"/>
      <c r="AS1247" s="322"/>
      <c r="AT1247" s="47"/>
      <c r="AU1247" s="47"/>
      <c r="AV1247" s="47"/>
      <c r="AW1247" s="47"/>
      <c r="AX1247" s="322"/>
      <c r="AY1247" s="98"/>
      <c r="AZ1247" s="98"/>
      <c r="BA1247" s="47"/>
      <c r="BB1247" s="47"/>
      <c r="BC1247" s="47"/>
      <c r="BD1247" s="47"/>
      <c r="BE1247" s="97"/>
      <c r="BF1247" s="49"/>
      <c r="BG1247" s="239"/>
      <c r="BH1247" s="342"/>
      <c r="BI1247" s="49"/>
      <c r="BJ1247" s="49"/>
      <c r="BK1247" s="49"/>
      <c r="BL1247" s="49"/>
      <c r="BM1247" s="49"/>
      <c r="BN1247" s="47"/>
      <c r="BO1247" s="49"/>
      <c r="BP1247" s="49"/>
      <c r="BQ1247" s="49"/>
      <c r="BR1247" s="323"/>
      <c r="BS1247" s="323"/>
      <c r="BT1247" s="323"/>
      <c r="BU1247" s="49"/>
      <c r="BV1247" s="49"/>
      <c r="BW1247" s="97"/>
      <c r="BX1247" s="97"/>
      <c r="BY1247" s="97"/>
      <c r="BZ1247" s="97"/>
      <c r="CA1247" s="49"/>
      <c r="CB1247" s="49"/>
      <c r="CC1247" s="49"/>
      <c r="CD1247" s="49"/>
      <c r="CE1247" s="49"/>
      <c r="CF1247" s="49"/>
      <c r="CG1247" s="49"/>
      <c r="CH1247" s="49"/>
      <c r="CI1247" s="97"/>
      <c r="CJ1247" s="97"/>
      <c r="CK1247" s="97"/>
      <c r="CL1247" s="97"/>
      <c r="CM1247" s="335"/>
      <c r="CN1247" s="337"/>
      <c r="CO1247" s="315" t="str">
        <f>IF(Формулы!R1247&gt;V1247,"22-?,Дата 14 - Прибыл из УФСИН; ","")&amp;IF(Формулы!Q1247&gt;Y1247,"25-?,Дата 13 - Выбыл в УФСИН;","")&amp;IF(YEAR(ДАННЫЕ!$F$1)=YEAR(ДАННЫЕ!B1247),IF(AT1247&gt;0,"","40-?, вявлен в текущем году! "),"")&amp;IF(YEAR($F$1)=YEAR(W1247),IF(X1247+Y1247&gt;0,"","23-стоит, 24,25 - куда выбыл? "),"")&amp;IF(X1247+Y1247&gt;0,IF(YEAR($F$1)=YEAR(W1247),"","24+25&gt;0? 23 - когда выбыл? "),"")&amp;IF(BA1247&lt;BB1247,"47&gt;=48; ","")&amp;IF(BA1247&lt;BC1247,"47&gt;=49; ","")&amp;IF(BA1247&lt;BD1247,"47&gt;=50; ","")&amp;IF(BE1247&gt;0,IF(BF1247&gt;0,IF(AU1247&gt;AV1247,"","41 и 42 - ? (51 и 52 &gt; 0);"),"51 &gt; 0 52 - ?;"),"")&amp;IF(AU1247&gt;0,IF(AV1247&gt;AU1247,"41&gt;42;","")&amp;IF(BE1247&gt;0,"","41&gt;0 51-?;"),"")&amp;IF(BF1247&gt;0,IF(BE1247&gt;0,"","52&gt;0 51-?;"),"")&amp;IF(AW1247&gt;=AX1247,"","43&gt;44;")&amp;IF(CA1247&gt;0,IF(AW1247&gt;0,"","71 &gt; 0 43-?;"),"")</f>
        <v/>
      </c>
    </row>
    <row r="1248" spans="1:93" ht="12" x14ac:dyDescent="0.2">
      <c r="A1248" s="45"/>
      <c r="B1248" s="46"/>
      <c r="C1248" s="121"/>
      <c r="D1248" s="121"/>
      <c r="E1248" s="336"/>
      <c r="F1248" s="122"/>
      <c r="G1248" s="46"/>
      <c r="H1248" s="45"/>
      <c r="I1248" s="45"/>
      <c r="J1248" s="45"/>
      <c r="K1248" s="45"/>
      <c r="L1248" s="45"/>
      <c r="M1248" s="46"/>
      <c r="N1248" s="46"/>
      <c r="O1248" s="48"/>
      <c r="P1248" s="48"/>
      <c r="Q1248" s="46"/>
      <c r="R1248" s="48"/>
      <c r="S1248" s="48"/>
      <c r="T1248" s="48"/>
      <c r="U1248" s="48"/>
      <c r="V1248" s="48"/>
      <c r="W1248" s="46"/>
      <c r="X1248" s="48"/>
      <c r="Y1248" s="48"/>
      <c r="Z1248" s="157"/>
      <c r="AA1248" s="47"/>
      <c r="AB1248" s="97"/>
      <c r="AC1248" s="49"/>
      <c r="AD1248" s="49"/>
      <c r="AE1248" s="49"/>
      <c r="AF1248" s="49"/>
      <c r="AG1248" s="49"/>
      <c r="AH1248" s="47"/>
      <c r="AI1248" s="47"/>
      <c r="AJ1248" s="47"/>
      <c r="AK1248" s="190"/>
      <c r="AL1248" s="190"/>
      <c r="AM1248" s="190"/>
      <c r="AN1248" s="190"/>
      <c r="AO1248" s="190"/>
      <c r="AP1248" s="151"/>
      <c r="AQ1248" s="322"/>
      <c r="AR1248" s="322"/>
      <c r="AS1248" s="322"/>
      <c r="AT1248" s="47"/>
      <c r="AU1248" s="47"/>
      <c r="AV1248" s="47"/>
      <c r="AW1248" s="47"/>
      <c r="AX1248" s="322"/>
      <c r="AY1248" s="98"/>
      <c r="AZ1248" s="98"/>
      <c r="BA1248" s="47"/>
      <c r="BB1248" s="47"/>
      <c r="BC1248" s="47"/>
      <c r="BD1248" s="47"/>
      <c r="BE1248" s="97"/>
      <c r="BF1248" s="49"/>
      <c r="BG1248" s="239"/>
      <c r="BH1248" s="342"/>
      <c r="BI1248" s="49"/>
      <c r="BJ1248" s="49"/>
      <c r="BK1248" s="49"/>
      <c r="BL1248" s="49"/>
      <c r="BM1248" s="49"/>
      <c r="BN1248" s="47"/>
      <c r="BO1248" s="49"/>
      <c r="BP1248" s="49"/>
      <c r="BQ1248" s="49"/>
      <c r="BR1248" s="323"/>
      <c r="BS1248" s="323"/>
      <c r="BT1248" s="323"/>
      <c r="BU1248" s="49"/>
      <c r="BV1248" s="49"/>
      <c r="BW1248" s="97"/>
      <c r="BX1248" s="97"/>
      <c r="BY1248" s="97"/>
      <c r="BZ1248" s="97"/>
      <c r="CA1248" s="49"/>
      <c r="CB1248" s="49"/>
      <c r="CC1248" s="49"/>
      <c r="CD1248" s="49"/>
      <c r="CE1248" s="49"/>
      <c r="CF1248" s="49"/>
      <c r="CG1248" s="49"/>
      <c r="CH1248" s="49"/>
      <c r="CI1248" s="97"/>
      <c r="CJ1248" s="97"/>
      <c r="CK1248" s="97"/>
      <c r="CL1248" s="97"/>
      <c r="CM1248" s="335"/>
      <c r="CN1248" s="337"/>
      <c r="CO1248" s="315" t="str">
        <f>IF(Формулы!R1248&gt;V1248,"22-?,Дата 14 - Прибыл из УФСИН; ","")&amp;IF(Формулы!Q1248&gt;Y1248,"25-?,Дата 13 - Выбыл в УФСИН;","")&amp;IF(YEAR(ДАННЫЕ!$F$1)=YEAR(ДАННЫЕ!B1248),IF(AT1248&gt;0,"","40-?, вявлен в текущем году! "),"")&amp;IF(YEAR($F$1)=YEAR(W1248),IF(X1248+Y1248&gt;0,"","23-стоит, 24,25 - куда выбыл? "),"")&amp;IF(X1248+Y1248&gt;0,IF(YEAR($F$1)=YEAR(W1248),"","24+25&gt;0? 23 - когда выбыл? "),"")&amp;IF(BA1248&lt;BB1248,"47&gt;=48; ","")&amp;IF(BA1248&lt;BC1248,"47&gt;=49; ","")&amp;IF(BA1248&lt;BD1248,"47&gt;=50; ","")&amp;IF(BE1248&gt;0,IF(BF1248&gt;0,IF(AU1248&gt;AV1248,"","41 и 42 - ? (51 и 52 &gt; 0);"),"51 &gt; 0 52 - ?;"),"")&amp;IF(AU1248&gt;0,IF(AV1248&gt;AU1248,"41&gt;42;","")&amp;IF(BE1248&gt;0,"","41&gt;0 51-?;"),"")&amp;IF(BF1248&gt;0,IF(BE1248&gt;0,"","52&gt;0 51-?;"),"")&amp;IF(AW1248&gt;=AX1248,"","43&gt;44;")&amp;IF(CA1248&gt;0,IF(AW1248&gt;0,"","71 &gt; 0 43-?;"),"")</f>
        <v/>
      </c>
    </row>
    <row r="1249" spans="1:93" ht="12" x14ac:dyDescent="0.2">
      <c r="A1249" s="45"/>
      <c r="B1249" s="46"/>
      <c r="C1249" s="121"/>
      <c r="D1249" s="121"/>
      <c r="E1249" s="336"/>
      <c r="F1249" s="122"/>
      <c r="G1249" s="46"/>
      <c r="H1249" s="45"/>
      <c r="I1249" s="45"/>
      <c r="J1249" s="45"/>
      <c r="K1249" s="45"/>
      <c r="L1249" s="45"/>
      <c r="M1249" s="46"/>
      <c r="N1249" s="46"/>
      <c r="O1249" s="48"/>
      <c r="P1249" s="48"/>
      <c r="Q1249" s="46"/>
      <c r="R1249" s="48"/>
      <c r="S1249" s="48"/>
      <c r="T1249" s="48"/>
      <c r="U1249" s="48"/>
      <c r="V1249" s="48"/>
      <c r="W1249" s="46"/>
      <c r="X1249" s="48"/>
      <c r="Y1249" s="48"/>
      <c r="Z1249" s="157"/>
      <c r="AA1249" s="47"/>
      <c r="AB1249" s="97"/>
      <c r="AC1249" s="49"/>
      <c r="AD1249" s="49"/>
      <c r="AE1249" s="49"/>
      <c r="AF1249" s="49"/>
      <c r="AG1249" s="49"/>
      <c r="AH1249" s="47"/>
      <c r="AI1249" s="47"/>
      <c r="AJ1249" s="47"/>
      <c r="AK1249" s="190"/>
      <c r="AL1249" s="190"/>
      <c r="AM1249" s="190"/>
      <c r="AN1249" s="190"/>
      <c r="AO1249" s="190"/>
      <c r="AP1249" s="151"/>
      <c r="AQ1249" s="322"/>
      <c r="AR1249" s="322"/>
      <c r="AS1249" s="322"/>
      <c r="AT1249" s="47"/>
      <c r="AU1249" s="47"/>
      <c r="AV1249" s="47"/>
      <c r="AW1249" s="47"/>
      <c r="AX1249" s="322"/>
      <c r="AY1249" s="98"/>
      <c r="AZ1249" s="98"/>
      <c r="BA1249" s="47"/>
      <c r="BB1249" s="47"/>
      <c r="BC1249" s="47"/>
      <c r="BD1249" s="47"/>
      <c r="BE1249" s="97"/>
      <c r="BF1249" s="49"/>
      <c r="BG1249" s="239"/>
      <c r="BH1249" s="342"/>
      <c r="BI1249" s="49"/>
      <c r="BJ1249" s="49"/>
      <c r="BK1249" s="49"/>
      <c r="BL1249" s="49"/>
      <c r="BM1249" s="49"/>
      <c r="BN1249" s="47"/>
      <c r="BO1249" s="49"/>
      <c r="BP1249" s="49"/>
      <c r="BQ1249" s="49"/>
      <c r="BR1249" s="323"/>
      <c r="BS1249" s="323"/>
      <c r="BT1249" s="323"/>
      <c r="BU1249" s="49"/>
      <c r="BV1249" s="49"/>
      <c r="BW1249" s="97"/>
      <c r="BX1249" s="97"/>
      <c r="BY1249" s="97"/>
      <c r="BZ1249" s="97"/>
      <c r="CA1249" s="49"/>
      <c r="CB1249" s="49"/>
      <c r="CC1249" s="49"/>
      <c r="CD1249" s="49"/>
      <c r="CE1249" s="49"/>
      <c r="CF1249" s="49"/>
      <c r="CG1249" s="49"/>
      <c r="CH1249" s="49"/>
      <c r="CI1249" s="97"/>
      <c r="CJ1249" s="97"/>
      <c r="CK1249" s="97"/>
      <c r="CL1249" s="97"/>
      <c r="CM1249" s="335"/>
      <c r="CN1249" s="337"/>
      <c r="CO1249" s="315" t="str">
        <f>IF(Формулы!R1249&gt;V1249,"22-?,Дата 14 - Прибыл из УФСИН; ","")&amp;IF(Формулы!Q1249&gt;Y1249,"25-?,Дата 13 - Выбыл в УФСИН;","")&amp;IF(YEAR(ДАННЫЕ!$F$1)=YEAR(ДАННЫЕ!B1249),IF(AT1249&gt;0,"","40-?, вявлен в текущем году! "),"")&amp;IF(YEAR($F$1)=YEAR(W1249),IF(X1249+Y1249&gt;0,"","23-стоит, 24,25 - куда выбыл? "),"")&amp;IF(X1249+Y1249&gt;0,IF(YEAR($F$1)=YEAR(W1249),"","24+25&gt;0? 23 - когда выбыл? "),"")&amp;IF(BA1249&lt;BB1249,"47&gt;=48; ","")&amp;IF(BA1249&lt;BC1249,"47&gt;=49; ","")&amp;IF(BA1249&lt;BD1249,"47&gt;=50; ","")&amp;IF(BE1249&gt;0,IF(BF1249&gt;0,IF(AU1249&gt;AV1249,"","41 и 42 - ? (51 и 52 &gt; 0);"),"51 &gt; 0 52 - ?;"),"")&amp;IF(AU1249&gt;0,IF(AV1249&gt;AU1249,"41&gt;42;","")&amp;IF(BE1249&gt;0,"","41&gt;0 51-?;"),"")&amp;IF(BF1249&gt;0,IF(BE1249&gt;0,"","52&gt;0 51-?;"),"")&amp;IF(AW1249&gt;=AX1249,"","43&gt;44;")&amp;IF(CA1249&gt;0,IF(AW1249&gt;0,"","71 &gt; 0 43-?;"),"")</f>
        <v/>
      </c>
    </row>
    <row r="1250" spans="1:93" ht="12" x14ac:dyDescent="0.2">
      <c r="A1250" s="45"/>
      <c r="B1250" s="46"/>
      <c r="C1250" s="121"/>
      <c r="D1250" s="121"/>
      <c r="E1250" s="336"/>
      <c r="F1250" s="122"/>
      <c r="G1250" s="46"/>
      <c r="H1250" s="45"/>
      <c r="I1250" s="45"/>
      <c r="J1250" s="45"/>
      <c r="K1250" s="45"/>
      <c r="L1250" s="45"/>
      <c r="M1250" s="46"/>
      <c r="N1250" s="46"/>
      <c r="O1250" s="48"/>
      <c r="P1250" s="48"/>
      <c r="Q1250" s="46"/>
      <c r="R1250" s="48"/>
      <c r="S1250" s="48"/>
      <c r="T1250" s="48"/>
      <c r="U1250" s="48"/>
      <c r="V1250" s="48"/>
      <c r="W1250" s="46"/>
      <c r="X1250" s="48"/>
      <c r="Y1250" s="48"/>
      <c r="Z1250" s="157"/>
      <c r="AA1250" s="47"/>
      <c r="AB1250" s="97"/>
      <c r="AC1250" s="49"/>
      <c r="AD1250" s="49"/>
      <c r="AE1250" s="49"/>
      <c r="AF1250" s="49"/>
      <c r="AG1250" s="49"/>
      <c r="AH1250" s="47"/>
      <c r="AI1250" s="47"/>
      <c r="AJ1250" s="47"/>
      <c r="AK1250" s="190"/>
      <c r="AL1250" s="190"/>
      <c r="AM1250" s="190"/>
      <c r="AN1250" s="190"/>
      <c r="AO1250" s="190"/>
      <c r="AP1250" s="151"/>
      <c r="AQ1250" s="322"/>
      <c r="AR1250" s="322"/>
      <c r="AS1250" s="322"/>
      <c r="AT1250" s="47"/>
      <c r="AU1250" s="47"/>
      <c r="AV1250" s="47"/>
      <c r="AW1250" s="47"/>
      <c r="AX1250" s="322"/>
      <c r="AY1250" s="98"/>
      <c r="AZ1250" s="98"/>
      <c r="BA1250" s="47"/>
      <c r="BB1250" s="47"/>
      <c r="BC1250" s="47"/>
      <c r="BD1250" s="47"/>
      <c r="BE1250" s="97"/>
      <c r="BF1250" s="49"/>
      <c r="BG1250" s="239"/>
      <c r="BH1250" s="342"/>
      <c r="BI1250" s="49"/>
      <c r="BJ1250" s="49"/>
      <c r="BK1250" s="49"/>
      <c r="BL1250" s="49"/>
      <c r="BM1250" s="49"/>
      <c r="BN1250" s="47"/>
      <c r="BO1250" s="49"/>
      <c r="BP1250" s="49"/>
      <c r="BQ1250" s="49"/>
      <c r="BR1250" s="323"/>
      <c r="BS1250" s="323"/>
      <c r="BT1250" s="323"/>
      <c r="BU1250" s="49"/>
      <c r="BV1250" s="49"/>
      <c r="BW1250" s="97"/>
      <c r="BX1250" s="97"/>
      <c r="BY1250" s="97"/>
      <c r="BZ1250" s="97"/>
      <c r="CA1250" s="49"/>
      <c r="CB1250" s="49"/>
      <c r="CC1250" s="49"/>
      <c r="CD1250" s="49"/>
      <c r="CE1250" s="49"/>
      <c r="CF1250" s="49"/>
      <c r="CG1250" s="49"/>
      <c r="CH1250" s="49"/>
      <c r="CI1250" s="97"/>
      <c r="CJ1250" s="97"/>
      <c r="CK1250" s="97"/>
      <c r="CL1250" s="97"/>
      <c r="CM1250" s="335"/>
      <c r="CN1250" s="337"/>
      <c r="CO1250" s="315" t="str">
        <f>IF(Формулы!R1250&gt;V1250,"22-?,Дата 14 - Прибыл из УФСИН; ","")&amp;IF(Формулы!Q1250&gt;Y1250,"25-?,Дата 13 - Выбыл в УФСИН;","")&amp;IF(YEAR(ДАННЫЕ!$F$1)=YEAR(ДАННЫЕ!B1250),IF(AT1250&gt;0,"","40-?, вявлен в текущем году! "),"")&amp;IF(YEAR($F$1)=YEAR(W1250),IF(X1250+Y1250&gt;0,"","23-стоит, 24,25 - куда выбыл? "),"")&amp;IF(X1250+Y1250&gt;0,IF(YEAR($F$1)=YEAR(W1250),"","24+25&gt;0? 23 - когда выбыл? "),"")&amp;IF(BA1250&lt;BB1250,"47&gt;=48; ","")&amp;IF(BA1250&lt;BC1250,"47&gt;=49; ","")&amp;IF(BA1250&lt;BD1250,"47&gt;=50; ","")&amp;IF(BE1250&gt;0,IF(BF1250&gt;0,IF(AU1250&gt;AV1250,"","41 и 42 - ? (51 и 52 &gt; 0);"),"51 &gt; 0 52 - ?;"),"")&amp;IF(AU1250&gt;0,IF(AV1250&gt;AU1250,"41&gt;42;","")&amp;IF(BE1250&gt;0,"","41&gt;0 51-?;"),"")&amp;IF(BF1250&gt;0,IF(BE1250&gt;0,"","52&gt;0 51-?;"),"")&amp;IF(AW1250&gt;=AX1250,"","43&gt;44;")&amp;IF(CA1250&gt;0,IF(AW1250&gt;0,"","71 &gt; 0 43-?;"),"")</f>
        <v/>
      </c>
    </row>
    <row r="1251" spans="1:93" ht="12" x14ac:dyDescent="0.2">
      <c r="A1251" s="45"/>
      <c r="B1251" s="46"/>
      <c r="C1251" s="121"/>
      <c r="D1251" s="121"/>
      <c r="E1251" s="336"/>
      <c r="F1251" s="122"/>
      <c r="G1251" s="46"/>
      <c r="H1251" s="45"/>
      <c r="I1251" s="45"/>
      <c r="J1251" s="45"/>
      <c r="K1251" s="45"/>
      <c r="L1251" s="45"/>
      <c r="M1251" s="46"/>
      <c r="N1251" s="46"/>
      <c r="O1251" s="48"/>
      <c r="P1251" s="48"/>
      <c r="Q1251" s="46"/>
      <c r="R1251" s="48"/>
      <c r="S1251" s="48"/>
      <c r="T1251" s="48"/>
      <c r="U1251" s="48"/>
      <c r="V1251" s="48"/>
      <c r="W1251" s="46"/>
      <c r="X1251" s="48"/>
      <c r="Y1251" s="48"/>
      <c r="Z1251" s="157"/>
      <c r="AA1251" s="47"/>
      <c r="AB1251" s="97"/>
      <c r="AC1251" s="49"/>
      <c r="AD1251" s="49"/>
      <c r="AE1251" s="49"/>
      <c r="AF1251" s="49"/>
      <c r="AG1251" s="49"/>
      <c r="AH1251" s="47"/>
      <c r="AI1251" s="47"/>
      <c r="AJ1251" s="47"/>
      <c r="AK1251" s="190"/>
      <c r="AL1251" s="190"/>
      <c r="AM1251" s="190"/>
      <c r="AN1251" s="190"/>
      <c r="AO1251" s="190"/>
      <c r="AP1251" s="151"/>
      <c r="AQ1251" s="322"/>
      <c r="AR1251" s="322"/>
      <c r="AS1251" s="322"/>
      <c r="AT1251" s="47"/>
      <c r="AU1251" s="47"/>
      <c r="AV1251" s="47"/>
      <c r="AW1251" s="47"/>
      <c r="AX1251" s="322"/>
      <c r="AY1251" s="98"/>
      <c r="AZ1251" s="98"/>
      <c r="BA1251" s="47"/>
      <c r="BB1251" s="47"/>
      <c r="BC1251" s="47"/>
      <c r="BD1251" s="47"/>
      <c r="BE1251" s="97"/>
      <c r="BF1251" s="49"/>
      <c r="BG1251" s="239"/>
      <c r="BH1251" s="342"/>
      <c r="BI1251" s="49"/>
      <c r="BJ1251" s="49"/>
      <c r="BK1251" s="49"/>
      <c r="BL1251" s="49"/>
      <c r="BM1251" s="49"/>
      <c r="BN1251" s="47"/>
      <c r="BO1251" s="49"/>
      <c r="BP1251" s="49"/>
      <c r="BQ1251" s="49"/>
      <c r="BR1251" s="323"/>
      <c r="BS1251" s="323"/>
      <c r="BT1251" s="323"/>
      <c r="BU1251" s="49"/>
      <c r="BV1251" s="49"/>
      <c r="BW1251" s="97"/>
      <c r="BX1251" s="97"/>
      <c r="BY1251" s="97"/>
      <c r="BZ1251" s="97"/>
      <c r="CA1251" s="49"/>
      <c r="CB1251" s="49"/>
      <c r="CC1251" s="49"/>
      <c r="CD1251" s="49"/>
      <c r="CE1251" s="49"/>
      <c r="CF1251" s="49"/>
      <c r="CG1251" s="49"/>
      <c r="CH1251" s="49"/>
      <c r="CI1251" s="97"/>
      <c r="CJ1251" s="97"/>
      <c r="CK1251" s="97"/>
      <c r="CL1251" s="97"/>
      <c r="CM1251" s="335"/>
      <c r="CN1251" s="337"/>
      <c r="CO1251" s="315" t="str">
        <f>IF(Формулы!R1251&gt;V1251,"22-?,Дата 14 - Прибыл из УФСИН; ","")&amp;IF(Формулы!Q1251&gt;Y1251,"25-?,Дата 13 - Выбыл в УФСИН;","")&amp;IF(YEAR(ДАННЫЕ!$F$1)=YEAR(ДАННЫЕ!B1251),IF(AT1251&gt;0,"","40-?, вявлен в текущем году! "),"")&amp;IF(YEAR($F$1)=YEAR(W1251),IF(X1251+Y1251&gt;0,"","23-стоит, 24,25 - куда выбыл? "),"")&amp;IF(X1251+Y1251&gt;0,IF(YEAR($F$1)=YEAR(W1251),"","24+25&gt;0? 23 - когда выбыл? "),"")&amp;IF(BA1251&lt;BB1251,"47&gt;=48; ","")&amp;IF(BA1251&lt;BC1251,"47&gt;=49; ","")&amp;IF(BA1251&lt;BD1251,"47&gt;=50; ","")&amp;IF(BE1251&gt;0,IF(BF1251&gt;0,IF(AU1251&gt;AV1251,"","41 и 42 - ? (51 и 52 &gt; 0);"),"51 &gt; 0 52 - ?;"),"")&amp;IF(AU1251&gt;0,IF(AV1251&gt;AU1251,"41&gt;42;","")&amp;IF(BE1251&gt;0,"","41&gt;0 51-?;"),"")&amp;IF(BF1251&gt;0,IF(BE1251&gt;0,"","52&gt;0 51-?;"),"")&amp;IF(AW1251&gt;=AX1251,"","43&gt;44;")&amp;IF(CA1251&gt;0,IF(AW1251&gt;0,"","71 &gt; 0 43-?;"),"")</f>
        <v/>
      </c>
    </row>
    <row r="1252" spans="1:93" ht="12" x14ac:dyDescent="0.2">
      <c r="A1252" s="45"/>
      <c r="B1252" s="46"/>
      <c r="C1252" s="121"/>
      <c r="D1252" s="121"/>
      <c r="E1252" s="336"/>
      <c r="F1252" s="122"/>
      <c r="G1252" s="46"/>
      <c r="H1252" s="45"/>
      <c r="I1252" s="45"/>
      <c r="J1252" s="45"/>
      <c r="K1252" s="45"/>
      <c r="L1252" s="45"/>
      <c r="M1252" s="46"/>
      <c r="N1252" s="46"/>
      <c r="O1252" s="48"/>
      <c r="P1252" s="48"/>
      <c r="Q1252" s="46"/>
      <c r="R1252" s="48"/>
      <c r="S1252" s="48"/>
      <c r="T1252" s="48"/>
      <c r="U1252" s="48"/>
      <c r="V1252" s="48"/>
      <c r="W1252" s="46"/>
      <c r="X1252" s="48"/>
      <c r="Y1252" s="48"/>
      <c r="Z1252" s="157"/>
      <c r="AA1252" s="47"/>
      <c r="AB1252" s="97"/>
      <c r="AC1252" s="49"/>
      <c r="AD1252" s="49"/>
      <c r="AE1252" s="49"/>
      <c r="AF1252" s="49"/>
      <c r="AG1252" s="49"/>
      <c r="AH1252" s="47"/>
      <c r="AI1252" s="47"/>
      <c r="AJ1252" s="47"/>
      <c r="AK1252" s="190"/>
      <c r="AL1252" s="190"/>
      <c r="AM1252" s="190"/>
      <c r="AN1252" s="190"/>
      <c r="AO1252" s="190"/>
      <c r="AP1252" s="151"/>
      <c r="AQ1252" s="322"/>
      <c r="AR1252" s="322"/>
      <c r="AS1252" s="322"/>
      <c r="AT1252" s="47"/>
      <c r="AU1252" s="47"/>
      <c r="AV1252" s="47"/>
      <c r="AW1252" s="47"/>
      <c r="AX1252" s="322"/>
      <c r="AY1252" s="98"/>
      <c r="AZ1252" s="98"/>
      <c r="BA1252" s="47"/>
      <c r="BB1252" s="47"/>
      <c r="BC1252" s="47"/>
      <c r="BD1252" s="47"/>
      <c r="BE1252" s="97"/>
      <c r="BF1252" s="49"/>
      <c r="BG1252" s="239"/>
      <c r="BH1252" s="342"/>
      <c r="BI1252" s="49"/>
      <c r="BJ1252" s="49"/>
      <c r="BK1252" s="49"/>
      <c r="BL1252" s="49"/>
      <c r="BM1252" s="49"/>
      <c r="BN1252" s="47"/>
      <c r="BO1252" s="49"/>
      <c r="BP1252" s="49"/>
      <c r="BQ1252" s="49"/>
      <c r="BR1252" s="323"/>
      <c r="BS1252" s="323"/>
      <c r="BT1252" s="323"/>
      <c r="BU1252" s="49"/>
      <c r="BV1252" s="49"/>
      <c r="BW1252" s="97"/>
      <c r="BX1252" s="97"/>
      <c r="BY1252" s="97"/>
      <c r="BZ1252" s="97"/>
      <c r="CA1252" s="49"/>
      <c r="CB1252" s="49"/>
      <c r="CC1252" s="49"/>
      <c r="CD1252" s="49"/>
      <c r="CE1252" s="49"/>
      <c r="CF1252" s="49"/>
      <c r="CG1252" s="49"/>
      <c r="CH1252" s="49"/>
      <c r="CI1252" s="97"/>
      <c r="CJ1252" s="97"/>
      <c r="CK1252" s="97"/>
      <c r="CL1252" s="97"/>
      <c r="CM1252" s="335"/>
      <c r="CN1252" s="337"/>
      <c r="CO1252" s="315" t="str">
        <f>IF(Формулы!R1252&gt;V1252,"22-?,Дата 14 - Прибыл из УФСИН; ","")&amp;IF(Формулы!Q1252&gt;Y1252,"25-?,Дата 13 - Выбыл в УФСИН;","")&amp;IF(YEAR(ДАННЫЕ!$F$1)=YEAR(ДАННЫЕ!B1252),IF(AT1252&gt;0,"","40-?, вявлен в текущем году! "),"")&amp;IF(YEAR($F$1)=YEAR(W1252),IF(X1252+Y1252&gt;0,"","23-стоит, 24,25 - куда выбыл? "),"")&amp;IF(X1252+Y1252&gt;0,IF(YEAR($F$1)=YEAR(W1252),"","24+25&gt;0? 23 - когда выбыл? "),"")&amp;IF(BA1252&lt;BB1252,"47&gt;=48; ","")&amp;IF(BA1252&lt;BC1252,"47&gt;=49; ","")&amp;IF(BA1252&lt;BD1252,"47&gt;=50; ","")&amp;IF(BE1252&gt;0,IF(BF1252&gt;0,IF(AU1252&gt;AV1252,"","41 и 42 - ? (51 и 52 &gt; 0);"),"51 &gt; 0 52 - ?;"),"")&amp;IF(AU1252&gt;0,IF(AV1252&gt;AU1252,"41&gt;42;","")&amp;IF(BE1252&gt;0,"","41&gt;0 51-?;"),"")&amp;IF(BF1252&gt;0,IF(BE1252&gt;0,"","52&gt;0 51-?;"),"")&amp;IF(AW1252&gt;=AX1252,"","43&gt;44;")&amp;IF(CA1252&gt;0,IF(AW1252&gt;0,"","71 &gt; 0 43-?;"),"")</f>
        <v/>
      </c>
    </row>
    <row r="1253" spans="1:93" ht="12" x14ac:dyDescent="0.2">
      <c r="A1253" s="45"/>
      <c r="B1253" s="46"/>
      <c r="C1253" s="121"/>
      <c r="D1253" s="121"/>
      <c r="E1253" s="336"/>
      <c r="F1253" s="122"/>
      <c r="G1253" s="46"/>
      <c r="H1253" s="45"/>
      <c r="I1253" s="45"/>
      <c r="J1253" s="45"/>
      <c r="K1253" s="45"/>
      <c r="L1253" s="45"/>
      <c r="M1253" s="46"/>
      <c r="N1253" s="46"/>
      <c r="O1253" s="48"/>
      <c r="P1253" s="48"/>
      <c r="Q1253" s="46"/>
      <c r="R1253" s="48"/>
      <c r="S1253" s="48"/>
      <c r="T1253" s="48"/>
      <c r="U1253" s="48"/>
      <c r="V1253" s="48"/>
      <c r="W1253" s="46"/>
      <c r="X1253" s="48"/>
      <c r="Y1253" s="48"/>
      <c r="Z1253" s="157"/>
      <c r="AA1253" s="47"/>
      <c r="AB1253" s="97"/>
      <c r="AC1253" s="49"/>
      <c r="AD1253" s="49"/>
      <c r="AE1253" s="49"/>
      <c r="AF1253" s="49"/>
      <c r="AG1253" s="49"/>
      <c r="AH1253" s="47"/>
      <c r="AI1253" s="47"/>
      <c r="AJ1253" s="47"/>
      <c r="AK1253" s="190"/>
      <c r="AL1253" s="190"/>
      <c r="AM1253" s="190"/>
      <c r="AN1253" s="190"/>
      <c r="AO1253" s="190"/>
      <c r="AP1253" s="151"/>
      <c r="AQ1253" s="322"/>
      <c r="AR1253" s="322"/>
      <c r="AS1253" s="322"/>
      <c r="AT1253" s="47"/>
      <c r="AU1253" s="47"/>
      <c r="AV1253" s="47"/>
      <c r="AW1253" s="47"/>
      <c r="AX1253" s="322"/>
      <c r="AY1253" s="98"/>
      <c r="AZ1253" s="98"/>
      <c r="BA1253" s="47"/>
      <c r="BB1253" s="47"/>
      <c r="BC1253" s="47"/>
      <c r="BD1253" s="47"/>
      <c r="BE1253" s="97"/>
      <c r="BF1253" s="49"/>
      <c r="BG1253" s="239"/>
      <c r="BH1253" s="342"/>
      <c r="BI1253" s="49"/>
      <c r="BJ1253" s="49"/>
      <c r="BK1253" s="49"/>
      <c r="BL1253" s="49"/>
      <c r="BM1253" s="49"/>
      <c r="BN1253" s="47"/>
      <c r="BO1253" s="49"/>
      <c r="BP1253" s="49"/>
      <c r="BQ1253" s="49"/>
      <c r="BR1253" s="323"/>
      <c r="BS1253" s="323"/>
      <c r="BT1253" s="323"/>
      <c r="BU1253" s="49"/>
      <c r="BV1253" s="49"/>
      <c r="BW1253" s="97"/>
      <c r="BX1253" s="97"/>
      <c r="BY1253" s="97"/>
      <c r="BZ1253" s="97"/>
      <c r="CA1253" s="49"/>
      <c r="CB1253" s="49"/>
      <c r="CC1253" s="49"/>
      <c r="CD1253" s="49"/>
      <c r="CE1253" s="49"/>
      <c r="CF1253" s="49"/>
      <c r="CG1253" s="49"/>
      <c r="CH1253" s="49"/>
      <c r="CI1253" s="97"/>
      <c r="CJ1253" s="97"/>
      <c r="CK1253" s="97"/>
      <c r="CL1253" s="97"/>
      <c r="CM1253" s="335"/>
      <c r="CN1253" s="337"/>
      <c r="CO1253" s="315" t="str">
        <f>IF(Формулы!R1253&gt;V1253,"22-?,Дата 14 - Прибыл из УФСИН; ","")&amp;IF(Формулы!Q1253&gt;Y1253,"25-?,Дата 13 - Выбыл в УФСИН;","")&amp;IF(YEAR(ДАННЫЕ!$F$1)=YEAR(ДАННЫЕ!B1253),IF(AT1253&gt;0,"","40-?, вявлен в текущем году! "),"")&amp;IF(YEAR($F$1)=YEAR(W1253),IF(X1253+Y1253&gt;0,"","23-стоит, 24,25 - куда выбыл? "),"")&amp;IF(X1253+Y1253&gt;0,IF(YEAR($F$1)=YEAR(W1253),"","24+25&gt;0? 23 - когда выбыл? "),"")&amp;IF(BA1253&lt;BB1253,"47&gt;=48; ","")&amp;IF(BA1253&lt;BC1253,"47&gt;=49; ","")&amp;IF(BA1253&lt;BD1253,"47&gt;=50; ","")&amp;IF(BE1253&gt;0,IF(BF1253&gt;0,IF(AU1253&gt;AV1253,"","41 и 42 - ? (51 и 52 &gt; 0);"),"51 &gt; 0 52 - ?;"),"")&amp;IF(AU1253&gt;0,IF(AV1253&gt;AU1253,"41&gt;42;","")&amp;IF(BE1253&gt;0,"","41&gt;0 51-?;"),"")&amp;IF(BF1253&gt;0,IF(BE1253&gt;0,"","52&gt;0 51-?;"),"")&amp;IF(AW1253&gt;=AX1253,"","43&gt;44;")&amp;IF(CA1253&gt;0,IF(AW1253&gt;0,"","71 &gt; 0 43-?;"),"")</f>
        <v/>
      </c>
    </row>
    <row r="1254" spans="1:93" ht="12" x14ac:dyDescent="0.2">
      <c r="A1254" s="45"/>
      <c r="B1254" s="46"/>
      <c r="C1254" s="121"/>
      <c r="D1254" s="121"/>
      <c r="E1254" s="336"/>
      <c r="F1254" s="122"/>
      <c r="G1254" s="46"/>
      <c r="H1254" s="45"/>
      <c r="I1254" s="45"/>
      <c r="J1254" s="45"/>
      <c r="K1254" s="45"/>
      <c r="L1254" s="45"/>
      <c r="M1254" s="46"/>
      <c r="N1254" s="46"/>
      <c r="O1254" s="48"/>
      <c r="P1254" s="48"/>
      <c r="Q1254" s="46"/>
      <c r="R1254" s="48"/>
      <c r="S1254" s="48"/>
      <c r="T1254" s="48"/>
      <c r="U1254" s="48"/>
      <c r="V1254" s="48"/>
      <c r="W1254" s="46"/>
      <c r="X1254" s="48"/>
      <c r="Y1254" s="48"/>
      <c r="Z1254" s="157"/>
      <c r="AA1254" s="47"/>
      <c r="AB1254" s="97"/>
      <c r="AC1254" s="49"/>
      <c r="AD1254" s="49"/>
      <c r="AE1254" s="49"/>
      <c r="AF1254" s="49"/>
      <c r="AG1254" s="49"/>
      <c r="AH1254" s="47"/>
      <c r="AI1254" s="47"/>
      <c r="AJ1254" s="47"/>
      <c r="AK1254" s="190"/>
      <c r="AL1254" s="190"/>
      <c r="AM1254" s="190"/>
      <c r="AN1254" s="190"/>
      <c r="AO1254" s="190"/>
      <c r="AP1254" s="151"/>
      <c r="AQ1254" s="322"/>
      <c r="AR1254" s="322"/>
      <c r="AS1254" s="322"/>
      <c r="AT1254" s="47"/>
      <c r="AU1254" s="47"/>
      <c r="AV1254" s="47"/>
      <c r="AW1254" s="47"/>
      <c r="AX1254" s="322"/>
      <c r="AY1254" s="98"/>
      <c r="AZ1254" s="98"/>
      <c r="BA1254" s="47"/>
      <c r="BB1254" s="47"/>
      <c r="BC1254" s="47"/>
      <c r="BD1254" s="47"/>
      <c r="BE1254" s="97"/>
      <c r="BF1254" s="49"/>
      <c r="BG1254" s="239"/>
      <c r="BH1254" s="342"/>
      <c r="BI1254" s="49"/>
      <c r="BJ1254" s="49"/>
      <c r="BK1254" s="49"/>
      <c r="BL1254" s="49"/>
      <c r="BM1254" s="49"/>
      <c r="BN1254" s="47"/>
      <c r="BO1254" s="49"/>
      <c r="BP1254" s="49"/>
      <c r="BQ1254" s="49"/>
      <c r="BR1254" s="323"/>
      <c r="BS1254" s="323"/>
      <c r="BT1254" s="323"/>
      <c r="BU1254" s="49"/>
      <c r="BV1254" s="49"/>
      <c r="BW1254" s="97"/>
      <c r="BX1254" s="97"/>
      <c r="BY1254" s="97"/>
      <c r="BZ1254" s="97"/>
      <c r="CA1254" s="49"/>
      <c r="CB1254" s="49"/>
      <c r="CC1254" s="49"/>
      <c r="CD1254" s="49"/>
      <c r="CE1254" s="49"/>
      <c r="CF1254" s="49"/>
      <c r="CG1254" s="49"/>
      <c r="CH1254" s="49"/>
      <c r="CI1254" s="97"/>
      <c r="CJ1254" s="97"/>
      <c r="CK1254" s="97"/>
      <c r="CL1254" s="97"/>
      <c r="CM1254" s="335"/>
      <c r="CN1254" s="337"/>
      <c r="CO1254" s="315" t="str">
        <f>IF(Формулы!R1254&gt;V1254,"22-?,Дата 14 - Прибыл из УФСИН; ","")&amp;IF(Формулы!Q1254&gt;Y1254,"25-?,Дата 13 - Выбыл в УФСИН;","")&amp;IF(YEAR(ДАННЫЕ!$F$1)=YEAR(ДАННЫЕ!B1254),IF(AT1254&gt;0,"","40-?, вявлен в текущем году! "),"")&amp;IF(YEAR($F$1)=YEAR(W1254),IF(X1254+Y1254&gt;0,"","23-стоит, 24,25 - куда выбыл? "),"")&amp;IF(X1254+Y1254&gt;0,IF(YEAR($F$1)=YEAR(W1254),"","24+25&gt;0? 23 - когда выбыл? "),"")&amp;IF(BA1254&lt;BB1254,"47&gt;=48; ","")&amp;IF(BA1254&lt;BC1254,"47&gt;=49; ","")&amp;IF(BA1254&lt;BD1254,"47&gt;=50; ","")&amp;IF(BE1254&gt;0,IF(BF1254&gt;0,IF(AU1254&gt;AV1254,"","41 и 42 - ? (51 и 52 &gt; 0);"),"51 &gt; 0 52 - ?;"),"")&amp;IF(AU1254&gt;0,IF(AV1254&gt;AU1254,"41&gt;42;","")&amp;IF(BE1254&gt;0,"","41&gt;0 51-?;"),"")&amp;IF(BF1254&gt;0,IF(BE1254&gt;0,"","52&gt;0 51-?;"),"")&amp;IF(AW1254&gt;=AX1254,"","43&gt;44;")&amp;IF(CA1254&gt;0,IF(AW1254&gt;0,"","71 &gt; 0 43-?;"),"")</f>
        <v/>
      </c>
    </row>
    <row r="1255" spans="1:93" ht="12" x14ac:dyDescent="0.2">
      <c r="A1255" s="45"/>
      <c r="B1255" s="46"/>
      <c r="C1255" s="121"/>
      <c r="D1255" s="121"/>
      <c r="E1255" s="336"/>
      <c r="F1255" s="122"/>
      <c r="G1255" s="46"/>
      <c r="H1255" s="45"/>
      <c r="I1255" s="45"/>
      <c r="J1255" s="45"/>
      <c r="K1255" s="45"/>
      <c r="L1255" s="45"/>
      <c r="M1255" s="46"/>
      <c r="N1255" s="46"/>
      <c r="O1255" s="48"/>
      <c r="P1255" s="48"/>
      <c r="Q1255" s="46"/>
      <c r="R1255" s="48"/>
      <c r="S1255" s="48"/>
      <c r="T1255" s="48"/>
      <c r="U1255" s="48"/>
      <c r="V1255" s="48"/>
      <c r="W1255" s="46"/>
      <c r="X1255" s="48"/>
      <c r="Y1255" s="48"/>
      <c r="Z1255" s="157"/>
      <c r="AA1255" s="47"/>
      <c r="AB1255" s="97"/>
      <c r="AC1255" s="49"/>
      <c r="AD1255" s="49"/>
      <c r="AE1255" s="49"/>
      <c r="AF1255" s="49"/>
      <c r="AG1255" s="49"/>
      <c r="AH1255" s="47"/>
      <c r="AI1255" s="47"/>
      <c r="AJ1255" s="47"/>
      <c r="AK1255" s="190"/>
      <c r="AL1255" s="190"/>
      <c r="AM1255" s="190"/>
      <c r="AN1255" s="190"/>
      <c r="AO1255" s="190"/>
      <c r="AP1255" s="151"/>
      <c r="AQ1255" s="322"/>
      <c r="AR1255" s="322"/>
      <c r="AS1255" s="322"/>
      <c r="AT1255" s="47"/>
      <c r="AU1255" s="47"/>
      <c r="AV1255" s="47"/>
      <c r="AW1255" s="47"/>
      <c r="AX1255" s="322"/>
      <c r="AY1255" s="98"/>
      <c r="AZ1255" s="98"/>
      <c r="BA1255" s="47"/>
      <c r="BB1255" s="47"/>
      <c r="BC1255" s="47"/>
      <c r="BD1255" s="47"/>
      <c r="BE1255" s="97"/>
      <c r="BF1255" s="49"/>
      <c r="BG1255" s="239"/>
      <c r="BH1255" s="342"/>
      <c r="BI1255" s="49"/>
      <c r="BJ1255" s="49"/>
      <c r="BK1255" s="49"/>
      <c r="BL1255" s="49"/>
      <c r="BM1255" s="49"/>
      <c r="BN1255" s="47"/>
      <c r="BO1255" s="49"/>
      <c r="BP1255" s="49"/>
      <c r="BQ1255" s="49"/>
      <c r="BR1255" s="323"/>
      <c r="BS1255" s="323"/>
      <c r="BT1255" s="323"/>
      <c r="BU1255" s="49"/>
      <c r="BV1255" s="49"/>
      <c r="BW1255" s="97"/>
      <c r="BX1255" s="97"/>
      <c r="BY1255" s="97"/>
      <c r="BZ1255" s="97"/>
      <c r="CA1255" s="49"/>
      <c r="CB1255" s="49"/>
      <c r="CC1255" s="49"/>
      <c r="CD1255" s="49"/>
      <c r="CE1255" s="49"/>
      <c r="CF1255" s="49"/>
      <c r="CG1255" s="49"/>
      <c r="CH1255" s="49"/>
      <c r="CI1255" s="97"/>
      <c r="CJ1255" s="97"/>
      <c r="CK1255" s="97"/>
      <c r="CL1255" s="97"/>
      <c r="CM1255" s="335"/>
      <c r="CN1255" s="337"/>
      <c r="CO1255" s="315" t="str">
        <f>IF(Формулы!R1255&gt;V1255,"22-?,Дата 14 - Прибыл из УФСИН; ","")&amp;IF(Формулы!Q1255&gt;Y1255,"25-?,Дата 13 - Выбыл в УФСИН;","")&amp;IF(YEAR(ДАННЫЕ!$F$1)=YEAR(ДАННЫЕ!B1255),IF(AT1255&gt;0,"","40-?, вявлен в текущем году! "),"")&amp;IF(YEAR($F$1)=YEAR(W1255),IF(X1255+Y1255&gt;0,"","23-стоит, 24,25 - куда выбыл? "),"")&amp;IF(X1255+Y1255&gt;0,IF(YEAR($F$1)=YEAR(W1255),"","24+25&gt;0? 23 - когда выбыл? "),"")&amp;IF(BA1255&lt;BB1255,"47&gt;=48; ","")&amp;IF(BA1255&lt;BC1255,"47&gt;=49; ","")&amp;IF(BA1255&lt;BD1255,"47&gt;=50; ","")&amp;IF(BE1255&gt;0,IF(BF1255&gt;0,IF(AU1255&gt;AV1255,"","41 и 42 - ? (51 и 52 &gt; 0);"),"51 &gt; 0 52 - ?;"),"")&amp;IF(AU1255&gt;0,IF(AV1255&gt;AU1255,"41&gt;42;","")&amp;IF(BE1255&gt;0,"","41&gt;0 51-?;"),"")&amp;IF(BF1255&gt;0,IF(BE1255&gt;0,"","52&gt;0 51-?;"),"")&amp;IF(AW1255&gt;=AX1255,"","43&gt;44;")&amp;IF(CA1255&gt;0,IF(AW1255&gt;0,"","71 &gt; 0 43-?;"),"")</f>
        <v/>
      </c>
    </row>
    <row r="1256" spans="1:93" ht="12" x14ac:dyDescent="0.2">
      <c r="A1256" s="45"/>
      <c r="B1256" s="46"/>
      <c r="C1256" s="121"/>
      <c r="D1256" s="121"/>
      <c r="E1256" s="336"/>
      <c r="F1256" s="122"/>
      <c r="G1256" s="46"/>
      <c r="H1256" s="45"/>
      <c r="I1256" s="45"/>
      <c r="J1256" s="45"/>
      <c r="K1256" s="45"/>
      <c r="L1256" s="45"/>
      <c r="M1256" s="46"/>
      <c r="N1256" s="46"/>
      <c r="O1256" s="48"/>
      <c r="P1256" s="48"/>
      <c r="Q1256" s="46"/>
      <c r="R1256" s="48"/>
      <c r="S1256" s="48"/>
      <c r="T1256" s="48"/>
      <c r="U1256" s="48"/>
      <c r="V1256" s="48"/>
      <c r="W1256" s="46"/>
      <c r="X1256" s="48"/>
      <c r="Y1256" s="48"/>
      <c r="Z1256" s="157"/>
      <c r="AA1256" s="47"/>
      <c r="AB1256" s="97"/>
      <c r="AC1256" s="49"/>
      <c r="AD1256" s="49"/>
      <c r="AE1256" s="49"/>
      <c r="AF1256" s="49"/>
      <c r="AG1256" s="49"/>
      <c r="AH1256" s="47"/>
      <c r="AI1256" s="47"/>
      <c r="AJ1256" s="47"/>
      <c r="AK1256" s="190"/>
      <c r="AL1256" s="190"/>
      <c r="AM1256" s="190"/>
      <c r="AN1256" s="190"/>
      <c r="AO1256" s="190"/>
      <c r="AP1256" s="151"/>
      <c r="AQ1256" s="322"/>
      <c r="AR1256" s="322"/>
      <c r="AS1256" s="322"/>
      <c r="AT1256" s="47"/>
      <c r="AU1256" s="47"/>
      <c r="AV1256" s="47"/>
      <c r="AW1256" s="47"/>
      <c r="AX1256" s="322"/>
      <c r="AY1256" s="98"/>
      <c r="AZ1256" s="98"/>
      <c r="BA1256" s="47"/>
      <c r="BB1256" s="47"/>
      <c r="BC1256" s="47"/>
      <c r="BD1256" s="47"/>
      <c r="BE1256" s="97"/>
      <c r="BF1256" s="49"/>
      <c r="BG1256" s="239"/>
      <c r="BH1256" s="342"/>
      <c r="BI1256" s="49"/>
      <c r="BJ1256" s="49"/>
      <c r="BK1256" s="49"/>
      <c r="BL1256" s="49"/>
      <c r="BM1256" s="49"/>
      <c r="BN1256" s="47"/>
      <c r="BO1256" s="49"/>
      <c r="BP1256" s="49"/>
      <c r="BQ1256" s="49"/>
      <c r="BR1256" s="323"/>
      <c r="BS1256" s="323"/>
      <c r="BT1256" s="323"/>
      <c r="BU1256" s="49"/>
      <c r="BV1256" s="49"/>
      <c r="BW1256" s="97"/>
      <c r="BX1256" s="97"/>
      <c r="BY1256" s="97"/>
      <c r="BZ1256" s="97"/>
      <c r="CA1256" s="49"/>
      <c r="CB1256" s="49"/>
      <c r="CC1256" s="49"/>
      <c r="CD1256" s="49"/>
      <c r="CE1256" s="49"/>
      <c r="CF1256" s="49"/>
      <c r="CG1256" s="49"/>
      <c r="CH1256" s="49"/>
      <c r="CI1256" s="97"/>
      <c r="CJ1256" s="97"/>
      <c r="CK1256" s="97"/>
      <c r="CL1256" s="97"/>
      <c r="CM1256" s="335"/>
      <c r="CN1256" s="337"/>
      <c r="CO1256" s="315" t="str">
        <f>IF(Формулы!R1256&gt;V1256,"22-?,Дата 14 - Прибыл из УФСИН; ","")&amp;IF(Формулы!Q1256&gt;Y1256,"25-?,Дата 13 - Выбыл в УФСИН;","")&amp;IF(YEAR(ДАННЫЕ!$F$1)=YEAR(ДАННЫЕ!B1256),IF(AT1256&gt;0,"","40-?, вявлен в текущем году! "),"")&amp;IF(YEAR($F$1)=YEAR(W1256),IF(X1256+Y1256&gt;0,"","23-стоит, 24,25 - куда выбыл? "),"")&amp;IF(X1256+Y1256&gt;0,IF(YEAR($F$1)=YEAR(W1256),"","24+25&gt;0? 23 - когда выбыл? "),"")&amp;IF(BA1256&lt;BB1256,"47&gt;=48; ","")&amp;IF(BA1256&lt;BC1256,"47&gt;=49; ","")&amp;IF(BA1256&lt;BD1256,"47&gt;=50; ","")&amp;IF(BE1256&gt;0,IF(BF1256&gt;0,IF(AU1256&gt;AV1256,"","41 и 42 - ? (51 и 52 &gt; 0);"),"51 &gt; 0 52 - ?;"),"")&amp;IF(AU1256&gt;0,IF(AV1256&gt;AU1256,"41&gt;42;","")&amp;IF(BE1256&gt;0,"","41&gt;0 51-?;"),"")&amp;IF(BF1256&gt;0,IF(BE1256&gt;0,"","52&gt;0 51-?;"),"")&amp;IF(AW1256&gt;=AX1256,"","43&gt;44;")&amp;IF(CA1256&gt;0,IF(AW1256&gt;0,"","71 &gt; 0 43-?;"),"")</f>
        <v/>
      </c>
    </row>
    <row r="1257" spans="1:93" ht="12" x14ac:dyDescent="0.2">
      <c r="A1257" s="45"/>
      <c r="B1257" s="46"/>
      <c r="C1257" s="121"/>
      <c r="D1257" s="121"/>
      <c r="E1257" s="336"/>
      <c r="F1257" s="122"/>
      <c r="G1257" s="46"/>
      <c r="H1257" s="45"/>
      <c r="I1257" s="45"/>
      <c r="J1257" s="45"/>
      <c r="K1257" s="45"/>
      <c r="L1257" s="45"/>
      <c r="M1257" s="46"/>
      <c r="N1257" s="46"/>
      <c r="O1257" s="48"/>
      <c r="P1257" s="48"/>
      <c r="Q1257" s="46"/>
      <c r="R1257" s="48"/>
      <c r="S1257" s="48"/>
      <c r="T1257" s="48"/>
      <c r="U1257" s="48"/>
      <c r="V1257" s="48"/>
      <c r="W1257" s="46"/>
      <c r="X1257" s="48"/>
      <c r="Y1257" s="48"/>
      <c r="Z1257" s="157"/>
      <c r="AA1257" s="47"/>
      <c r="AB1257" s="97"/>
      <c r="AC1257" s="49"/>
      <c r="AD1257" s="49"/>
      <c r="AE1257" s="49"/>
      <c r="AF1257" s="49"/>
      <c r="AG1257" s="49"/>
      <c r="AH1257" s="47"/>
      <c r="AI1257" s="47"/>
      <c r="AJ1257" s="47"/>
      <c r="AK1257" s="190"/>
      <c r="AL1257" s="190"/>
      <c r="AM1257" s="190"/>
      <c r="AN1257" s="190"/>
      <c r="AO1257" s="190"/>
      <c r="AP1257" s="151"/>
      <c r="AQ1257" s="322"/>
      <c r="AR1257" s="322"/>
      <c r="AS1257" s="322"/>
      <c r="AT1257" s="47"/>
      <c r="AU1257" s="47"/>
      <c r="AV1257" s="47"/>
      <c r="AW1257" s="47"/>
      <c r="AX1257" s="322"/>
      <c r="AY1257" s="98"/>
      <c r="AZ1257" s="98"/>
      <c r="BA1257" s="47"/>
      <c r="BB1257" s="47"/>
      <c r="BC1257" s="47"/>
      <c r="BD1257" s="47"/>
      <c r="BE1257" s="97"/>
      <c r="BF1257" s="49"/>
      <c r="BG1257" s="239"/>
      <c r="BH1257" s="342"/>
      <c r="BI1257" s="49"/>
      <c r="BJ1257" s="49"/>
      <c r="BK1257" s="49"/>
      <c r="BL1257" s="49"/>
      <c r="BM1257" s="49"/>
      <c r="BN1257" s="47"/>
      <c r="BO1257" s="49"/>
      <c r="BP1257" s="49"/>
      <c r="BQ1257" s="49"/>
      <c r="BR1257" s="323"/>
      <c r="BS1257" s="323"/>
      <c r="BT1257" s="323"/>
      <c r="BU1257" s="49"/>
      <c r="BV1257" s="49"/>
      <c r="BW1257" s="97"/>
      <c r="BX1257" s="97"/>
      <c r="BY1257" s="97"/>
      <c r="BZ1257" s="97"/>
      <c r="CA1257" s="49"/>
      <c r="CB1257" s="49"/>
      <c r="CC1257" s="49"/>
      <c r="CD1257" s="49"/>
      <c r="CE1257" s="49"/>
      <c r="CF1257" s="49"/>
      <c r="CG1257" s="49"/>
      <c r="CH1257" s="49"/>
      <c r="CI1257" s="97"/>
      <c r="CJ1257" s="97"/>
      <c r="CK1257" s="97"/>
      <c r="CL1257" s="97"/>
      <c r="CM1257" s="335"/>
      <c r="CN1257" s="337"/>
      <c r="CO1257" s="315" t="str">
        <f>IF(Формулы!R1257&gt;V1257,"22-?,Дата 14 - Прибыл из УФСИН; ","")&amp;IF(Формулы!Q1257&gt;Y1257,"25-?,Дата 13 - Выбыл в УФСИН;","")&amp;IF(YEAR(ДАННЫЕ!$F$1)=YEAR(ДАННЫЕ!B1257),IF(AT1257&gt;0,"","40-?, вявлен в текущем году! "),"")&amp;IF(YEAR($F$1)=YEAR(W1257),IF(X1257+Y1257&gt;0,"","23-стоит, 24,25 - куда выбыл? "),"")&amp;IF(X1257+Y1257&gt;0,IF(YEAR($F$1)=YEAR(W1257),"","24+25&gt;0? 23 - когда выбыл? "),"")&amp;IF(BA1257&lt;BB1257,"47&gt;=48; ","")&amp;IF(BA1257&lt;BC1257,"47&gt;=49; ","")&amp;IF(BA1257&lt;BD1257,"47&gt;=50; ","")&amp;IF(BE1257&gt;0,IF(BF1257&gt;0,IF(AU1257&gt;AV1257,"","41 и 42 - ? (51 и 52 &gt; 0);"),"51 &gt; 0 52 - ?;"),"")&amp;IF(AU1257&gt;0,IF(AV1257&gt;AU1257,"41&gt;42;","")&amp;IF(BE1257&gt;0,"","41&gt;0 51-?;"),"")&amp;IF(BF1257&gt;0,IF(BE1257&gt;0,"","52&gt;0 51-?;"),"")&amp;IF(AW1257&gt;=AX1257,"","43&gt;44;")&amp;IF(CA1257&gt;0,IF(AW1257&gt;0,"","71 &gt; 0 43-?;"),"")</f>
        <v/>
      </c>
    </row>
    <row r="1258" spans="1:93" ht="12" x14ac:dyDescent="0.2">
      <c r="A1258" s="45"/>
      <c r="B1258" s="46"/>
      <c r="C1258" s="121"/>
      <c r="D1258" s="121"/>
      <c r="E1258" s="336"/>
      <c r="F1258" s="122"/>
      <c r="G1258" s="46"/>
      <c r="H1258" s="45"/>
      <c r="I1258" s="45"/>
      <c r="J1258" s="45"/>
      <c r="K1258" s="45"/>
      <c r="L1258" s="45"/>
      <c r="M1258" s="46"/>
      <c r="N1258" s="46"/>
      <c r="O1258" s="48"/>
      <c r="P1258" s="48"/>
      <c r="Q1258" s="46"/>
      <c r="R1258" s="48"/>
      <c r="S1258" s="48"/>
      <c r="T1258" s="48"/>
      <c r="U1258" s="48"/>
      <c r="V1258" s="48"/>
      <c r="W1258" s="46"/>
      <c r="X1258" s="48"/>
      <c r="Y1258" s="48"/>
      <c r="Z1258" s="157"/>
      <c r="AA1258" s="47"/>
      <c r="AB1258" s="97"/>
      <c r="AC1258" s="49"/>
      <c r="AD1258" s="49"/>
      <c r="AE1258" s="49"/>
      <c r="AF1258" s="49"/>
      <c r="AG1258" s="49"/>
      <c r="AH1258" s="47"/>
      <c r="AI1258" s="47"/>
      <c r="AJ1258" s="47"/>
      <c r="AK1258" s="190"/>
      <c r="AL1258" s="190"/>
      <c r="AM1258" s="190"/>
      <c r="AN1258" s="190"/>
      <c r="AO1258" s="190"/>
      <c r="AP1258" s="151"/>
      <c r="AQ1258" s="322"/>
      <c r="AR1258" s="322"/>
      <c r="AS1258" s="322"/>
      <c r="AT1258" s="47"/>
      <c r="AU1258" s="47"/>
      <c r="AV1258" s="47"/>
      <c r="AW1258" s="47"/>
      <c r="AX1258" s="322"/>
      <c r="AY1258" s="98"/>
      <c r="AZ1258" s="98"/>
      <c r="BA1258" s="47"/>
      <c r="BB1258" s="47"/>
      <c r="BC1258" s="47"/>
      <c r="BD1258" s="47"/>
      <c r="BE1258" s="97"/>
      <c r="BF1258" s="49"/>
      <c r="BG1258" s="239"/>
      <c r="BH1258" s="342"/>
      <c r="BI1258" s="49"/>
      <c r="BJ1258" s="49"/>
      <c r="BK1258" s="49"/>
      <c r="BL1258" s="49"/>
      <c r="BM1258" s="49"/>
      <c r="BN1258" s="47"/>
      <c r="BO1258" s="49"/>
      <c r="BP1258" s="49"/>
      <c r="BQ1258" s="49"/>
      <c r="BR1258" s="323"/>
      <c r="BS1258" s="323"/>
      <c r="BT1258" s="323"/>
      <c r="BU1258" s="49"/>
      <c r="BV1258" s="49"/>
      <c r="BW1258" s="97"/>
      <c r="BX1258" s="97"/>
      <c r="BY1258" s="97"/>
      <c r="BZ1258" s="97"/>
      <c r="CA1258" s="49"/>
      <c r="CB1258" s="49"/>
      <c r="CC1258" s="49"/>
      <c r="CD1258" s="49"/>
      <c r="CE1258" s="49"/>
      <c r="CF1258" s="49"/>
      <c r="CG1258" s="49"/>
      <c r="CH1258" s="49"/>
      <c r="CI1258" s="97"/>
      <c r="CJ1258" s="97"/>
      <c r="CK1258" s="97"/>
      <c r="CL1258" s="97"/>
      <c r="CM1258" s="335"/>
      <c r="CN1258" s="337"/>
      <c r="CO1258" s="315" t="str">
        <f>IF(Формулы!R1258&gt;V1258,"22-?,Дата 14 - Прибыл из УФСИН; ","")&amp;IF(Формулы!Q1258&gt;Y1258,"25-?,Дата 13 - Выбыл в УФСИН;","")&amp;IF(YEAR(ДАННЫЕ!$F$1)=YEAR(ДАННЫЕ!B1258),IF(AT1258&gt;0,"","40-?, вявлен в текущем году! "),"")&amp;IF(YEAR($F$1)=YEAR(W1258),IF(X1258+Y1258&gt;0,"","23-стоит, 24,25 - куда выбыл? "),"")&amp;IF(X1258+Y1258&gt;0,IF(YEAR($F$1)=YEAR(W1258),"","24+25&gt;0? 23 - когда выбыл? "),"")&amp;IF(BA1258&lt;BB1258,"47&gt;=48; ","")&amp;IF(BA1258&lt;BC1258,"47&gt;=49; ","")&amp;IF(BA1258&lt;BD1258,"47&gt;=50; ","")&amp;IF(BE1258&gt;0,IF(BF1258&gt;0,IF(AU1258&gt;AV1258,"","41 и 42 - ? (51 и 52 &gt; 0);"),"51 &gt; 0 52 - ?;"),"")&amp;IF(AU1258&gt;0,IF(AV1258&gt;AU1258,"41&gt;42;","")&amp;IF(BE1258&gt;0,"","41&gt;0 51-?;"),"")&amp;IF(BF1258&gt;0,IF(BE1258&gt;0,"","52&gt;0 51-?;"),"")&amp;IF(AW1258&gt;=AX1258,"","43&gt;44;")&amp;IF(CA1258&gt;0,IF(AW1258&gt;0,"","71 &gt; 0 43-?;"),"")</f>
        <v/>
      </c>
    </row>
    <row r="1259" spans="1:93" ht="12" x14ac:dyDescent="0.2">
      <c r="A1259" s="45"/>
      <c r="B1259" s="46"/>
      <c r="C1259" s="121"/>
      <c r="D1259" s="121"/>
      <c r="E1259" s="336"/>
      <c r="F1259" s="122"/>
      <c r="G1259" s="46"/>
      <c r="H1259" s="45"/>
      <c r="I1259" s="45"/>
      <c r="J1259" s="45"/>
      <c r="K1259" s="45"/>
      <c r="L1259" s="45"/>
      <c r="M1259" s="46"/>
      <c r="N1259" s="46"/>
      <c r="O1259" s="48"/>
      <c r="P1259" s="48"/>
      <c r="Q1259" s="46"/>
      <c r="R1259" s="48"/>
      <c r="S1259" s="48"/>
      <c r="T1259" s="48"/>
      <c r="U1259" s="48"/>
      <c r="V1259" s="48"/>
      <c r="W1259" s="46"/>
      <c r="X1259" s="48"/>
      <c r="Y1259" s="48"/>
      <c r="Z1259" s="157"/>
      <c r="AA1259" s="47"/>
      <c r="AB1259" s="97"/>
      <c r="AC1259" s="49"/>
      <c r="AD1259" s="49"/>
      <c r="AE1259" s="49"/>
      <c r="AF1259" s="49"/>
      <c r="AG1259" s="49"/>
      <c r="AH1259" s="47"/>
      <c r="AI1259" s="47"/>
      <c r="AJ1259" s="47"/>
      <c r="AK1259" s="190"/>
      <c r="AL1259" s="190"/>
      <c r="AM1259" s="190"/>
      <c r="AN1259" s="190"/>
      <c r="AO1259" s="190"/>
      <c r="AP1259" s="151"/>
      <c r="AQ1259" s="322"/>
      <c r="AR1259" s="322"/>
      <c r="AS1259" s="322"/>
      <c r="AT1259" s="47"/>
      <c r="AU1259" s="47"/>
      <c r="AV1259" s="47"/>
      <c r="AW1259" s="47"/>
      <c r="AX1259" s="322"/>
      <c r="AY1259" s="98"/>
      <c r="AZ1259" s="98"/>
      <c r="BA1259" s="47"/>
      <c r="BB1259" s="47"/>
      <c r="BC1259" s="47"/>
      <c r="BD1259" s="47"/>
      <c r="BE1259" s="97"/>
      <c r="BF1259" s="49"/>
      <c r="BG1259" s="239"/>
      <c r="BH1259" s="342"/>
      <c r="BI1259" s="49"/>
      <c r="BJ1259" s="49"/>
      <c r="BK1259" s="49"/>
      <c r="BL1259" s="49"/>
      <c r="BM1259" s="49"/>
      <c r="BN1259" s="47"/>
      <c r="BO1259" s="49"/>
      <c r="BP1259" s="49"/>
      <c r="BQ1259" s="49"/>
      <c r="BR1259" s="323"/>
      <c r="BS1259" s="323"/>
      <c r="BT1259" s="323"/>
      <c r="BU1259" s="49"/>
      <c r="BV1259" s="49"/>
      <c r="BW1259" s="97"/>
      <c r="BX1259" s="97"/>
      <c r="BY1259" s="97"/>
      <c r="BZ1259" s="97"/>
      <c r="CA1259" s="49"/>
      <c r="CB1259" s="49"/>
      <c r="CC1259" s="49"/>
      <c r="CD1259" s="49"/>
      <c r="CE1259" s="49"/>
      <c r="CF1259" s="49"/>
      <c r="CG1259" s="49"/>
      <c r="CH1259" s="49"/>
      <c r="CI1259" s="97"/>
      <c r="CJ1259" s="97"/>
      <c r="CK1259" s="97"/>
      <c r="CL1259" s="97"/>
      <c r="CM1259" s="335"/>
      <c r="CN1259" s="337"/>
      <c r="CO1259" s="315" t="str">
        <f>IF(Формулы!R1259&gt;V1259,"22-?,Дата 14 - Прибыл из УФСИН; ","")&amp;IF(Формулы!Q1259&gt;Y1259,"25-?,Дата 13 - Выбыл в УФСИН;","")&amp;IF(YEAR(ДАННЫЕ!$F$1)=YEAR(ДАННЫЕ!B1259),IF(AT1259&gt;0,"","40-?, вявлен в текущем году! "),"")&amp;IF(YEAR($F$1)=YEAR(W1259),IF(X1259+Y1259&gt;0,"","23-стоит, 24,25 - куда выбыл? "),"")&amp;IF(X1259+Y1259&gt;0,IF(YEAR($F$1)=YEAR(W1259),"","24+25&gt;0? 23 - когда выбыл? "),"")&amp;IF(BA1259&lt;BB1259,"47&gt;=48; ","")&amp;IF(BA1259&lt;BC1259,"47&gt;=49; ","")&amp;IF(BA1259&lt;BD1259,"47&gt;=50; ","")&amp;IF(BE1259&gt;0,IF(BF1259&gt;0,IF(AU1259&gt;AV1259,"","41 и 42 - ? (51 и 52 &gt; 0);"),"51 &gt; 0 52 - ?;"),"")&amp;IF(AU1259&gt;0,IF(AV1259&gt;AU1259,"41&gt;42;","")&amp;IF(BE1259&gt;0,"","41&gt;0 51-?;"),"")&amp;IF(BF1259&gt;0,IF(BE1259&gt;0,"","52&gt;0 51-?;"),"")&amp;IF(AW1259&gt;=AX1259,"","43&gt;44;")&amp;IF(CA1259&gt;0,IF(AW1259&gt;0,"","71 &gt; 0 43-?;"),"")</f>
        <v/>
      </c>
    </row>
    <row r="1260" spans="1:93" ht="12" x14ac:dyDescent="0.2">
      <c r="A1260" s="45"/>
      <c r="B1260" s="46"/>
      <c r="C1260" s="121"/>
      <c r="D1260" s="121"/>
      <c r="E1260" s="336"/>
      <c r="F1260" s="122"/>
      <c r="G1260" s="46"/>
      <c r="H1260" s="45"/>
      <c r="I1260" s="45"/>
      <c r="J1260" s="45"/>
      <c r="K1260" s="45"/>
      <c r="L1260" s="45"/>
      <c r="M1260" s="46"/>
      <c r="N1260" s="46"/>
      <c r="O1260" s="48"/>
      <c r="P1260" s="48"/>
      <c r="Q1260" s="46"/>
      <c r="R1260" s="48"/>
      <c r="S1260" s="48"/>
      <c r="T1260" s="48"/>
      <c r="U1260" s="48"/>
      <c r="V1260" s="48"/>
      <c r="W1260" s="46"/>
      <c r="X1260" s="48"/>
      <c r="Y1260" s="48"/>
      <c r="Z1260" s="157"/>
      <c r="AA1260" s="47"/>
      <c r="AB1260" s="97"/>
      <c r="AC1260" s="49"/>
      <c r="AD1260" s="49"/>
      <c r="AE1260" s="49"/>
      <c r="AF1260" s="49"/>
      <c r="AG1260" s="49"/>
      <c r="AH1260" s="47"/>
      <c r="AI1260" s="47"/>
      <c r="AJ1260" s="47"/>
      <c r="AK1260" s="190"/>
      <c r="AL1260" s="190"/>
      <c r="AM1260" s="190"/>
      <c r="AN1260" s="190"/>
      <c r="AO1260" s="190"/>
      <c r="AP1260" s="151"/>
      <c r="AQ1260" s="322"/>
      <c r="AR1260" s="322"/>
      <c r="AS1260" s="322"/>
      <c r="AT1260" s="47"/>
      <c r="AU1260" s="47"/>
      <c r="AV1260" s="47"/>
      <c r="AW1260" s="47"/>
      <c r="AX1260" s="322"/>
      <c r="AY1260" s="98"/>
      <c r="AZ1260" s="98"/>
      <c r="BA1260" s="47"/>
      <c r="BB1260" s="47"/>
      <c r="BC1260" s="47"/>
      <c r="BD1260" s="47"/>
      <c r="BE1260" s="97"/>
      <c r="BF1260" s="49"/>
      <c r="BG1260" s="239"/>
      <c r="BH1260" s="342"/>
      <c r="BI1260" s="49"/>
      <c r="BJ1260" s="49"/>
      <c r="BK1260" s="49"/>
      <c r="BL1260" s="49"/>
      <c r="BM1260" s="49"/>
      <c r="BN1260" s="47"/>
      <c r="BO1260" s="49"/>
      <c r="BP1260" s="49"/>
      <c r="BQ1260" s="49"/>
      <c r="BR1260" s="323"/>
      <c r="BS1260" s="323"/>
      <c r="BT1260" s="323"/>
      <c r="BU1260" s="49"/>
      <c r="BV1260" s="49"/>
      <c r="BW1260" s="97"/>
      <c r="BX1260" s="97"/>
      <c r="BY1260" s="97"/>
      <c r="BZ1260" s="97"/>
      <c r="CA1260" s="49"/>
      <c r="CB1260" s="49"/>
      <c r="CC1260" s="49"/>
      <c r="CD1260" s="49"/>
      <c r="CE1260" s="49"/>
      <c r="CF1260" s="49"/>
      <c r="CG1260" s="49"/>
      <c r="CH1260" s="49"/>
      <c r="CI1260" s="97"/>
      <c r="CJ1260" s="97"/>
      <c r="CK1260" s="97"/>
      <c r="CL1260" s="97"/>
      <c r="CM1260" s="335"/>
      <c r="CN1260" s="337"/>
      <c r="CO1260" s="315" t="str">
        <f>IF(Формулы!R1260&gt;V1260,"22-?,Дата 14 - Прибыл из УФСИН; ","")&amp;IF(Формулы!Q1260&gt;Y1260,"25-?,Дата 13 - Выбыл в УФСИН;","")&amp;IF(YEAR(ДАННЫЕ!$F$1)=YEAR(ДАННЫЕ!B1260),IF(AT1260&gt;0,"","40-?, вявлен в текущем году! "),"")&amp;IF(YEAR($F$1)=YEAR(W1260),IF(X1260+Y1260&gt;0,"","23-стоит, 24,25 - куда выбыл? "),"")&amp;IF(X1260+Y1260&gt;0,IF(YEAR($F$1)=YEAR(W1260),"","24+25&gt;0? 23 - когда выбыл? "),"")&amp;IF(BA1260&lt;BB1260,"47&gt;=48; ","")&amp;IF(BA1260&lt;BC1260,"47&gt;=49; ","")&amp;IF(BA1260&lt;BD1260,"47&gt;=50; ","")&amp;IF(BE1260&gt;0,IF(BF1260&gt;0,IF(AU1260&gt;AV1260,"","41 и 42 - ? (51 и 52 &gt; 0);"),"51 &gt; 0 52 - ?;"),"")&amp;IF(AU1260&gt;0,IF(AV1260&gt;AU1260,"41&gt;42;","")&amp;IF(BE1260&gt;0,"","41&gt;0 51-?;"),"")&amp;IF(BF1260&gt;0,IF(BE1260&gt;0,"","52&gt;0 51-?;"),"")&amp;IF(AW1260&gt;=AX1260,"","43&gt;44;")&amp;IF(CA1260&gt;0,IF(AW1260&gt;0,"","71 &gt; 0 43-?;"),"")</f>
        <v/>
      </c>
    </row>
    <row r="1261" spans="1:93" ht="12" x14ac:dyDescent="0.2">
      <c r="A1261" s="45"/>
      <c r="B1261" s="46"/>
      <c r="C1261" s="121"/>
      <c r="D1261" s="121"/>
      <c r="E1261" s="336"/>
      <c r="F1261" s="122"/>
      <c r="G1261" s="46"/>
      <c r="H1261" s="45"/>
      <c r="I1261" s="45"/>
      <c r="J1261" s="45"/>
      <c r="K1261" s="45"/>
      <c r="L1261" s="45"/>
      <c r="M1261" s="46"/>
      <c r="N1261" s="46"/>
      <c r="O1261" s="48"/>
      <c r="P1261" s="48"/>
      <c r="Q1261" s="46"/>
      <c r="R1261" s="48"/>
      <c r="S1261" s="48"/>
      <c r="T1261" s="48"/>
      <c r="U1261" s="48"/>
      <c r="V1261" s="48"/>
      <c r="W1261" s="46"/>
      <c r="X1261" s="48"/>
      <c r="Y1261" s="48"/>
      <c r="Z1261" s="157"/>
      <c r="AA1261" s="47"/>
      <c r="AB1261" s="97"/>
      <c r="AC1261" s="49"/>
      <c r="AD1261" s="49"/>
      <c r="AE1261" s="49"/>
      <c r="AF1261" s="49"/>
      <c r="AG1261" s="49"/>
      <c r="AH1261" s="47"/>
      <c r="AI1261" s="47"/>
      <c r="AJ1261" s="47"/>
      <c r="AK1261" s="190"/>
      <c r="AL1261" s="190"/>
      <c r="AM1261" s="190"/>
      <c r="AN1261" s="190"/>
      <c r="AO1261" s="190"/>
      <c r="AP1261" s="151"/>
      <c r="AQ1261" s="322"/>
      <c r="AR1261" s="322"/>
      <c r="AS1261" s="322"/>
      <c r="AT1261" s="47"/>
      <c r="AU1261" s="47"/>
      <c r="AV1261" s="47"/>
      <c r="AW1261" s="47"/>
      <c r="AX1261" s="322"/>
      <c r="AY1261" s="98"/>
      <c r="AZ1261" s="98"/>
      <c r="BA1261" s="47"/>
      <c r="BB1261" s="47"/>
      <c r="BC1261" s="47"/>
      <c r="BD1261" s="47"/>
      <c r="BE1261" s="97"/>
      <c r="BF1261" s="49"/>
      <c r="BG1261" s="239"/>
      <c r="BH1261" s="342"/>
      <c r="BI1261" s="49"/>
      <c r="BJ1261" s="49"/>
      <c r="BK1261" s="49"/>
      <c r="BL1261" s="49"/>
      <c r="BM1261" s="49"/>
      <c r="BN1261" s="47"/>
      <c r="BO1261" s="49"/>
      <c r="BP1261" s="49"/>
      <c r="BQ1261" s="49"/>
      <c r="BR1261" s="323"/>
      <c r="BS1261" s="323"/>
      <c r="BT1261" s="323"/>
      <c r="BU1261" s="49"/>
      <c r="BV1261" s="49"/>
      <c r="BW1261" s="97"/>
      <c r="BX1261" s="97"/>
      <c r="BY1261" s="97"/>
      <c r="BZ1261" s="97"/>
      <c r="CA1261" s="49"/>
      <c r="CB1261" s="49"/>
      <c r="CC1261" s="49"/>
      <c r="CD1261" s="49"/>
      <c r="CE1261" s="49"/>
      <c r="CF1261" s="49"/>
      <c r="CG1261" s="49"/>
      <c r="CH1261" s="49"/>
      <c r="CI1261" s="97"/>
      <c r="CJ1261" s="97"/>
      <c r="CK1261" s="97"/>
      <c r="CL1261" s="97"/>
      <c r="CM1261" s="335"/>
      <c r="CN1261" s="337"/>
      <c r="CO1261" s="315" t="str">
        <f>IF(Формулы!R1261&gt;V1261,"22-?,Дата 14 - Прибыл из УФСИН; ","")&amp;IF(Формулы!Q1261&gt;Y1261,"25-?,Дата 13 - Выбыл в УФСИН;","")&amp;IF(YEAR(ДАННЫЕ!$F$1)=YEAR(ДАННЫЕ!B1261),IF(AT1261&gt;0,"","40-?, вявлен в текущем году! "),"")&amp;IF(YEAR($F$1)=YEAR(W1261),IF(X1261+Y1261&gt;0,"","23-стоит, 24,25 - куда выбыл? "),"")&amp;IF(X1261+Y1261&gt;0,IF(YEAR($F$1)=YEAR(W1261),"","24+25&gt;0? 23 - когда выбыл? "),"")&amp;IF(BA1261&lt;BB1261,"47&gt;=48; ","")&amp;IF(BA1261&lt;BC1261,"47&gt;=49; ","")&amp;IF(BA1261&lt;BD1261,"47&gt;=50; ","")&amp;IF(BE1261&gt;0,IF(BF1261&gt;0,IF(AU1261&gt;AV1261,"","41 и 42 - ? (51 и 52 &gt; 0);"),"51 &gt; 0 52 - ?;"),"")&amp;IF(AU1261&gt;0,IF(AV1261&gt;AU1261,"41&gt;42;","")&amp;IF(BE1261&gt;0,"","41&gt;0 51-?;"),"")&amp;IF(BF1261&gt;0,IF(BE1261&gt;0,"","52&gt;0 51-?;"),"")&amp;IF(AW1261&gt;=AX1261,"","43&gt;44;")&amp;IF(CA1261&gt;0,IF(AW1261&gt;0,"","71 &gt; 0 43-?;"),"")</f>
        <v/>
      </c>
    </row>
    <row r="1262" spans="1:93" ht="12" x14ac:dyDescent="0.2">
      <c r="A1262" s="45"/>
      <c r="B1262" s="46"/>
      <c r="C1262" s="121"/>
      <c r="D1262" s="121"/>
      <c r="E1262" s="336"/>
      <c r="F1262" s="122"/>
      <c r="G1262" s="46"/>
      <c r="H1262" s="45"/>
      <c r="I1262" s="45"/>
      <c r="J1262" s="45"/>
      <c r="K1262" s="45"/>
      <c r="L1262" s="45"/>
      <c r="M1262" s="46"/>
      <c r="N1262" s="46"/>
      <c r="O1262" s="48"/>
      <c r="P1262" s="48"/>
      <c r="Q1262" s="46"/>
      <c r="R1262" s="48"/>
      <c r="S1262" s="48"/>
      <c r="T1262" s="48"/>
      <c r="U1262" s="48"/>
      <c r="V1262" s="48"/>
      <c r="W1262" s="46"/>
      <c r="X1262" s="48"/>
      <c r="Y1262" s="48"/>
      <c r="Z1262" s="157"/>
      <c r="AA1262" s="47"/>
      <c r="AB1262" s="97"/>
      <c r="AC1262" s="49"/>
      <c r="AD1262" s="49"/>
      <c r="AE1262" s="49"/>
      <c r="AF1262" s="49"/>
      <c r="AG1262" s="49"/>
      <c r="AH1262" s="47"/>
      <c r="AI1262" s="47"/>
      <c r="AJ1262" s="47"/>
      <c r="AK1262" s="190"/>
      <c r="AL1262" s="190"/>
      <c r="AM1262" s="190"/>
      <c r="AN1262" s="190"/>
      <c r="AO1262" s="190"/>
      <c r="AP1262" s="151"/>
      <c r="AQ1262" s="322"/>
      <c r="AR1262" s="322"/>
      <c r="AS1262" s="322"/>
      <c r="AT1262" s="47"/>
      <c r="AU1262" s="47"/>
      <c r="AV1262" s="47"/>
      <c r="AW1262" s="47"/>
      <c r="AX1262" s="322"/>
      <c r="AY1262" s="98"/>
      <c r="AZ1262" s="98"/>
      <c r="BA1262" s="47"/>
      <c r="BB1262" s="47"/>
      <c r="BC1262" s="47"/>
      <c r="BD1262" s="47"/>
      <c r="BE1262" s="97"/>
      <c r="BF1262" s="49"/>
      <c r="BG1262" s="239"/>
      <c r="BH1262" s="342"/>
      <c r="BI1262" s="49"/>
      <c r="BJ1262" s="49"/>
      <c r="BK1262" s="49"/>
      <c r="BL1262" s="49"/>
      <c r="BM1262" s="49"/>
      <c r="BN1262" s="47"/>
      <c r="BO1262" s="49"/>
      <c r="BP1262" s="49"/>
      <c r="BQ1262" s="49"/>
      <c r="BR1262" s="323"/>
      <c r="BS1262" s="323"/>
      <c r="BT1262" s="323"/>
      <c r="BU1262" s="49"/>
      <c r="BV1262" s="49"/>
      <c r="BW1262" s="97"/>
      <c r="BX1262" s="97"/>
      <c r="BY1262" s="97"/>
      <c r="BZ1262" s="97"/>
      <c r="CA1262" s="49"/>
      <c r="CB1262" s="49"/>
      <c r="CC1262" s="49"/>
      <c r="CD1262" s="49"/>
      <c r="CE1262" s="49"/>
      <c r="CF1262" s="49"/>
      <c r="CG1262" s="49"/>
      <c r="CH1262" s="49"/>
      <c r="CI1262" s="97"/>
      <c r="CJ1262" s="97"/>
      <c r="CK1262" s="97"/>
      <c r="CL1262" s="97"/>
      <c r="CM1262" s="335"/>
      <c r="CN1262" s="337"/>
      <c r="CO1262" s="315" t="str">
        <f>IF(Формулы!R1262&gt;V1262,"22-?,Дата 14 - Прибыл из УФСИН; ","")&amp;IF(Формулы!Q1262&gt;Y1262,"25-?,Дата 13 - Выбыл в УФСИН;","")&amp;IF(YEAR(ДАННЫЕ!$F$1)=YEAR(ДАННЫЕ!B1262),IF(AT1262&gt;0,"","40-?, вявлен в текущем году! "),"")&amp;IF(YEAR($F$1)=YEAR(W1262),IF(X1262+Y1262&gt;0,"","23-стоит, 24,25 - куда выбыл? "),"")&amp;IF(X1262+Y1262&gt;0,IF(YEAR($F$1)=YEAR(W1262),"","24+25&gt;0? 23 - когда выбыл? "),"")&amp;IF(BA1262&lt;BB1262,"47&gt;=48; ","")&amp;IF(BA1262&lt;BC1262,"47&gt;=49; ","")&amp;IF(BA1262&lt;BD1262,"47&gt;=50; ","")&amp;IF(BE1262&gt;0,IF(BF1262&gt;0,IF(AU1262&gt;AV1262,"","41 и 42 - ? (51 и 52 &gt; 0);"),"51 &gt; 0 52 - ?;"),"")&amp;IF(AU1262&gt;0,IF(AV1262&gt;AU1262,"41&gt;42;","")&amp;IF(BE1262&gt;0,"","41&gt;0 51-?;"),"")&amp;IF(BF1262&gt;0,IF(BE1262&gt;0,"","52&gt;0 51-?;"),"")&amp;IF(AW1262&gt;=AX1262,"","43&gt;44;")&amp;IF(CA1262&gt;0,IF(AW1262&gt;0,"","71 &gt; 0 43-?;"),"")</f>
        <v/>
      </c>
    </row>
    <row r="1263" spans="1:93" ht="12" x14ac:dyDescent="0.2">
      <c r="A1263" s="45"/>
      <c r="B1263" s="46"/>
      <c r="C1263" s="121"/>
      <c r="D1263" s="121"/>
      <c r="E1263" s="336"/>
      <c r="F1263" s="122"/>
      <c r="G1263" s="46"/>
      <c r="H1263" s="45"/>
      <c r="I1263" s="45"/>
      <c r="J1263" s="45"/>
      <c r="K1263" s="45"/>
      <c r="L1263" s="45"/>
      <c r="M1263" s="46"/>
      <c r="N1263" s="46"/>
      <c r="O1263" s="48"/>
      <c r="P1263" s="48"/>
      <c r="Q1263" s="46"/>
      <c r="R1263" s="48"/>
      <c r="S1263" s="48"/>
      <c r="T1263" s="48"/>
      <c r="U1263" s="48"/>
      <c r="V1263" s="48"/>
      <c r="W1263" s="46"/>
      <c r="X1263" s="48"/>
      <c r="Y1263" s="48"/>
      <c r="Z1263" s="157"/>
      <c r="AA1263" s="47"/>
      <c r="AB1263" s="97"/>
      <c r="AC1263" s="49"/>
      <c r="AD1263" s="49"/>
      <c r="AE1263" s="49"/>
      <c r="AF1263" s="49"/>
      <c r="AG1263" s="49"/>
      <c r="AH1263" s="47"/>
      <c r="AI1263" s="47"/>
      <c r="AJ1263" s="47"/>
      <c r="AK1263" s="190"/>
      <c r="AL1263" s="190"/>
      <c r="AM1263" s="190"/>
      <c r="AN1263" s="190"/>
      <c r="AO1263" s="190"/>
      <c r="AP1263" s="151"/>
      <c r="AQ1263" s="322"/>
      <c r="AR1263" s="322"/>
      <c r="AS1263" s="322"/>
      <c r="AT1263" s="47"/>
      <c r="AU1263" s="47"/>
      <c r="AV1263" s="47"/>
      <c r="AW1263" s="47"/>
      <c r="AX1263" s="322"/>
      <c r="AY1263" s="98"/>
      <c r="AZ1263" s="98"/>
      <c r="BA1263" s="47"/>
      <c r="BB1263" s="47"/>
      <c r="BC1263" s="47"/>
      <c r="BD1263" s="47"/>
      <c r="BE1263" s="97"/>
      <c r="BF1263" s="49"/>
      <c r="BG1263" s="239"/>
      <c r="BH1263" s="342"/>
      <c r="BI1263" s="49"/>
      <c r="BJ1263" s="49"/>
      <c r="BK1263" s="49"/>
      <c r="BL1263" s="49"/>
      <c r="BM1263" s="49"/>
      <c r="BN1263" s="47"/>
      <c r="BO1263" s="49"/>
      <c r="BP1263" s="49"/>
      <c r="BQ1263" s="49"/>
      <c r="BR1263" s="323"/>
      <c r="BS1263" s="323"/>
      <c r="BT1263" s="323"/>
      <c r="BU1263" s="49"/>
      <c r="BV1263" s="49"/>
      <c r="BW1263" s="97"/>
      <c r="BX1263" s="97"/>
      <c r="BY1263" s="97"/>
      <c r="BZ1263" s="97"/>
      <c r="CA1263" s="49"/>
      <c r="CB1263" s="49"/>
      <c r="CC1263" s="49"/>
      <c r="CD1263" s="49"/>
      <c r="CE1263" s="49"/>
      <c r="CF1263" s="49"/>
      <c r="CG1263" s="49"/>
      <c r="CH1263" s="49"/>
      <c r="CI1263" s="97"/>
      <c r="CJ1263" s="97"/>
      <c r="CK1263" s="97"/>
      <c r="CL1263" s="97"/>
      <c r="CM1263" s="335"/>
      <c r="CN1263" s="337"/>
      <c r="CO1263" s="315" t="str">
        <f>IF(Формулы!R1263&gt;V1263,"22-?,Дата 14 - Прибыл из УФСИН; ","")&amp;IF(Формулы!Q1263&gt;Y1263,"25-?,Дата 13 - Выбыл в УФСИН;","")&amp;IF(YEAR(ДАННЫЕ!$F$1)=YEAR(ДАННЫЕ!B1263),IF(AT1263&gt;0,"","40-?, вявлен в текущем году! "),"")&amp;IF(YEAR($F$1)=YEAR(W1263),IF(X1263+Y1263&gt;0,"","23-стоит, 24,25 - куда выбыл? "),"")&amp;IF(X1263+Y1263&gt;0,IF(YEAR($F$1)=YEAR(W1263),"","24+25&gt;0? 23 - когда выбыл? "),"")&amp;IF(BA1263&lt;BB1263,"47&gt;=48; ","")&amp;IF(BA1263&lt;BC1263,"47&gt;=49; ","")&amp;IF(BA1263&lt;BD1263,"47&gt;=50; ","")&amp;IF(BE1263&gt;0,IF(BF1263&gt;0,IF(AU1263&gt;AV1263,"","41 и 42 - ? (51 и 52 &gt; 0);"),"51 &gt; 0 52 - ?;"),"")&amp;IF(AU1263&gt;0,IF(AV1263&gt;AU1263,"41&gt;42;","")&amp;IF(BE1263&gt;0,"","41&gt;0 51-?;"),"")&amp;IF(BF1263&gt;0,IF(BE1263&gt;0,"","52&gt;0 51-?;"),"")&amp;IF(AW1263&gt;=AX1263,"","43&gt;44;")&amp;IF(CA1263&gt;0,IF(AW1263&gt;0,"","71 &gt; 0 43-?;"),"")</f>
        <v/>
      </c>
    </row>
    <row r="1264" spans="1:93" ht="12" x14ac:dyDescent="0.2">
      <c r="A1264" s="45"/>
      <c r="B1264" s="46"/>
      <c r="C1264" s="121"/>
      <c r="D1264" s="121"/>
      <c r="E1264" s="336"/>
      <c r="F1264" s="122"/>
      <c r="G1264" s="46"/>
      <c r="H1264" s="45"/>
      <c r="I1264" s="45"/>
      <c r="J1264" s="45"/>
      <c r="K1264" s="45"/>
      <c r="L1264" s="45"/>
      <c r="M1264" s="46"/>
      <c r="N1264" s="46"/>
      <c r="O1264" s="48"/>
      <c r="P1264" s="48"/>
      <c r="Q1264" s="46"/>
      <c r="R1264" s="48"/>
      <c r="S1264" s="48"/>
      <c r="T1264" s="48"/>
      <c r="U1264" s="48"/>
      <c r="V1264" s="48"/>
      <c r="W1264" s="46"/>
      <c r="X1264" s="48"/>
      <c r="Y1264" s="48"/>
      <c r="Z1264" s="157"/>
      <c r="AA1264" s="47"/>
      <c r="AB1264" s="97"/>
      <c r="AC1264" s="49"/>
      <c r="AD1264" s="49"/>
      <c r="AE1264" s="49"/>
      <c r="AF1264" s="49"/>
      <c r="AG1264" s="49"/>
      <c r="AH1264" s="47"/>
      <c r="AI1264" s="47"/>
      <c r="AJ1264" s="47"/>
      <c r="AK1264" s="190"/>
      <c r="AL1264" s="190"/>
      <c r="AM1264" s="190"/>
      <c r="AN1264" s="190"/>
      <c r="AO1264" s="190"/>
      <c r="AP1264" s="151"/>
      <c r="AQ1264" s="322"/>
      <c r="AR1264" s="322"/>
      <c r="AS1264" s="322"/>
      <c r="AT1264" s="47"/>
      <c r="AU1264" s="47"/>
      <c r="AV1264" s="47"/>
      <c r="AW1264" s="47"/>
      <c r="AX1264" s="322"/>
      <c r="AY1264" s="98"/>
      <c r="AZ1264" s="98"/>
      <c r="BA1264" s="47"/>
      <c r="BB1264" s="47"/>
      <c r="BC1264" s="47"/>
      <c r="BD1264" s="47"/>
      <c r="BE1264" s="97"/>
      <c r="BF1264" s="49"/>
      <c r="BG1264" s="239"/>
      <c r="BH1264" s="342"/>
      <c r="BI1264" s="49"/>
      <c r="BJ1264" s="49"/>
      <c r="BK1264" s="49"/>
      <c r="BL1264" s="49"/>
      <c r="BM1264" s="49"/>
      <c r="BN1264" s="47"/>
      <c r="BO1264" s="49"/>
      <c r="BP1264" s="49"/>
      <c r="BQ1264" s="49"/>
      <c r="BR1264" s="323"/>
      <c r="BS1264" s="323"/>
      <c r="BT1264" s="323"/>
      <c r="BU1264" s="49"/>
      <c r="BV1264" s="49"/>
      <c r="BW1264" s="97"/>
      <c r="BX1264" s="97"/>
      <c r="BY1264" s="97"/>
      <c r="BZ1264" s="97"/>
      <c r="CA1264" s="49"/>
      <c r="CB1264" s="49"/>
      <c r="CC1264" s="49"/>
      <c r="CD1264" s="49"/>
      <c r="CE1264" s="49"/>
      <c r="CF1264" s="49"/>
      <c r="CG1264" s="49"/>
      <c r="CH1264" s="49"/>
      <c r="CI1264" s="97"/>
      <c r="CJ1264" s="97"/>
      <c r="CK1264" s="97"/>
      <c r="CL1264" s="97"/>
      <c r="CM1264" s="335"/>
      <c r="CN1264" s="337"/>
      <c r="CO1264" s="315" t="str">
        <f>IF(Формулы!R1264&gt;V1264,"22-?,Дата 14 - Прибыл из УФСИН; ","")&amp;IF(Формулы!Q1264&gt;Y1264,"25-?,Дата 13 - Выбыл в УФСИН;","")&amp;IF(YEAR(ДАННЫЕ!$F$1)=YEAR(ДАННЫЕ!B1264),IF(AT1264&gt;0,"","40-?, вявлен в текущем году! "),"")&amp;IF(YEAR($F$1)=YEAR(W1264),IF(X1264+Y1264&gt;0,"","23-стоит, 24,25 - куда выбыл? "),"")&amp;IF(X1264+Y1264&gt;0,IF(YEAR($F$1)=YEAR(W1264),"","24+25&gt;0? 23 - когда выбыл? "),"")&amp;IF(BA1264&lt;BB1264,"47&gt;=48; ","")&amp;IF(BA1264&lt;BC1264,"47&gt;=49; ","")&amp;IF(BA1264&lt;BD1264,"47&gt;=50; ","")&amp;IF(BE1264&gt;0,IF(BF1264&gt;0,IF(AU1264&gt;AV1264,"","41 и 42 - ? (51 и 52 &gt; 0);"),"51 &gt; 0 52 - ?;"),"")&amp;IF(AU1264&gt;0,IF(AV1264&gt;AU1264,"41&gt;42;","")&amp;IF(BE1264&gt;0,"","41&gt;0 51-?;"),"")&amp;IF(BF1264&gt;0,IF(BE1264&gt;0,"","52&gt;0 51-?;"),"")&amp;IF(AW1264&gt;=AX1264,"","43&gt;44;")&amp;IF(CA1264&gt;0,IF(AW1264&gt;0,"","71 &gt; 0 43-?;"),"")</f>
        <v/>
      </c>
    </row>
    <row r="1265" spans="1:93" ht="12" x14ac:dyDescent="0.2">
      <c r="A1265" s="45"/>
      <c r="B1265" s="46"/>
      <c r="C1265" s="121"/>
      <c r="D1265" s="121"/>
      <c r="E1265" s="336"/>
      <c r="F1265" s="122"/>
      <c r="G1265" s="46"/>
      <c r="H1265" s="45"/>
      <c r="I1265" s="45"/>
      <c r="J1265" s="45"/>
      <c r="K1265" s="45"/>
      <c r="L1265" s="45"/>
      <c r="M1265" s="46"/>
      <c r="N1265" s="46"/>
      <c r="O1265" s="48"/>
      <c r="P1265" s="48"/>
      <c r="Q1265" s="46"/>
      <c r="R1265" s="48"/>
      <c r="S1265" s="48"/>
      <c r="T1265" s="48"/>
      <c r="U1265" s="48"/>
      <c r="V1265" s="48"/>
      <c r="W1265" s="46"/>
      <c r="X1265" s="48"/>
      <c r="Y1265" s="48"/>
      <c r="Z1265" s="157"/>
      <c r="AA1265" s="47"/>
      <c r="AB1265" s="97"/>
      <c r="AC1265" s="49"/>
      <c r="AD1265" s="49"/>
      <c r="AE1265" s="49"/>
      <c r="AF1265" s="49"/>
      <c r="AG1265" s="49"/>
      <c r="AH1265" s="47"/>
      <c r="AI1265" s="47"/>
      <c r="AJ1265" s="47"/>
      <c r="AK1265" s="190"/>
      <c r="AL1265" s="190"/>
      <c r="AM1265" s="190"/>
      <c r="AN1265" s="190"/>
      <c r="AO1265" s="190"/>
      <c r="AP1265" s="151"/>
      <c r="AQ1265" s="322"/>
      <c r="AR1265" s="322"/>
      <c r="AS1265" s="322"/>
      <c r="AT1265" s="47"/>
      <c r="AU1265" s="47"/>
      <c r="AV1265" s="47"/>
      <c r="AW1265" s="47"/>
      <c r="AX1265" s="322"/>
      <c r="AY1265" s="98"/>
      <c r="AZ1265" s="98"/>
      <c r="BA1265" s="47"/>
      <c r="BB1265" s="47"/>
      <c r="BC1265" s="47"/>
      <c r="BD1265" s="47"/>
      <c r="BE1265" s="97"/>
      <c r="BF1265" s="49"/>
      <c r="BG1265" s="239"/>
      <c r="BH1265" s="342"/>
      <c r="BI1265" s="49"/>
      <c r="BJ1265" s="49"/>
      <c r="BK1265" s="49"/>
      <c r="BL1265" s="49"/>
      <c r="BM1265" s="49"/>
      <c r="BN1265" s="47"/>
      <c r="BO1265" s="49"/>
      <c r="BP1265" s="49"/>
      <c r="BQ1265" s="49"/>
      <c r="BR1265" s="323"/>
      <c r="BS1265" s="323"/>
      <c r="BT1265" s="323"/>
      <c r="BU1265" s="49"/>
      <c r="BV1265" s="49"/>
      <c r="BW1265" s="97"/>
      <c r="BX1265" s="97"/>
      <c r="BY1265" s="97"/>
      <c r="BZ1265" s="97"/>
      <c r="CA1265" s="49"/>
      <c r="CB1265" s="49"/>
      <c r="CC1265" s="49"/>
      <c r="CD1265" s="49"/>
      <c r="CE1265" s="49"/>
      <c r="CF1265" s="49"/>
      <c r="CG1265" s="49"/>
      <c r="CH1265" s="49"/>
      <c r="CI1265" s="97"/>
      <c r="CJ1265" s="97"/>
      <c r="CK1265" s="97"/>
      <c r="CL1265" s="97"/>
      <c r="CM1265" s="335"/>
      <c r="CN1265" s="337"/>
      <c r="CO1265" s="315" t="str">
        <f>IF(Формулы!R1265&gt;V1265,"22-?,Дата 14 - Прибыл из УФСИН; ","")&amp;IF(Формулы!Q1265&gt;Y1265,"25-?,Дата 13 - Выбыл в УФСИН;","")&amp;IF(YEAR(ДАННЫЕ!$F$1)=YEAR(ДАННЫЕ!B1265),IF(AT1265&gt;0,"","40-?, вявлен в текущем году! "),"")&amp;IF(YEAR($F$1)=YEAR(W1265),IF(X1265+Y1265&gt;0,"","23-стоит, 24,25 - куда выбыл? "),"")&amp;IF(X1265+Y1265&gt;0,IF(YEAR($F$1)=YEAR(W1265),"","24+25&gt;0? 23 - когда выбыл? "),"")&amp;IF(BA1265&lt;BB1265,"47&gt;=48; ","")&amp;IF(BA1265&lt;BC1265,"47&gt;=49; ","")&amp;IF(BA1265&lt;BD1265,"47&gt;=50; ","")&amp;IF(BE1265&gt;0,IF(BF1265&gt;0,IF(AU1265&gt;AV1265,"","41 и 42 - ? (51 и 52 &gt; 0);"),"51 &gt; 0 52 - ?;"),"")&amp;IF(AU1265&gt;0,IF(AV1265&gt;AU1265,"41&gt;42;","")&amp;IF(BE1265&gt;0,"","41&gt;0 51-?;"),"")&amp;IF(BF1265&gt;0,IF(BE1265&gt;0,"","52&gt;0 51-?;"),"")&amp;IF(AW1265&gt;=AX1265,"","43&gt;44;")&amp;IF(CA1265&gt;0,IF(AW1265&gt;0,"","71 &gt; 0 43-?;"),"")</f>
        <v/>
      </c>
    </row>
    <row r="1266" spans="1:93" ht="12" x14ac:dyDescent="0.2">
      <c r="A1266" s="45"/>
      <c r="B1266" s="46"/>
      <c r="C1266" s="121"/>
      <c r="D1266" s="121"/>
      <c r="E1266" s="336"/>
      <c r="F1266" s="122"/>
      <c r="G1266" s="46"/>
      <c r="H1266" s="45"/>
      <c r="I1266" s="45"/>
      <c r="J1266" s="45"/>
      <c r="K1266" s="45"/>
      <c r="L1266" s="45"/>
      <c r="M1266" s="46"/>
      <c r="N1266" s="46"/>
      <c r="O1266" s="48"/>
      <c r="P1266" s="48"/>
      <c r="Q1266" s="46"/>
      <c r="R1266" s="48"/>
      <c r="S1266" s="48"/>
      <c r="T1266" s="48"/>
      <c r="U1266" s="48"/>
      <c r="V1266" s="48"/>
      <c r="W1266" s="46"/>
      <c r="X1266" s="48"/>
      <c r="Y1266" s="48"/>
      <c r="Z1266" s="157"/>
      <c r="AA1266" s="47"/>
      <c r="AB1266" s="97"/>
      <c r="AC1266" s="49"/>
      <c r="AD1266" s="49"/>
      <c r="AE1266" s="49"/>
      <c r="AF1266" s="49"/>
      <c r="AG1266" s="49"/>
      <c r="AH1266" s="47"/>
      <c r="AI1266" s="47"/>
      <c r="AJ1266" s="47"/>
      <c r="AK1266" s="190"/>
      <c r="AL1266" s="190"/>
      <c r="AM1266" s="190"/>
      <c r="AN1266" s="190"/>
      <c r="AO1266" s="190"/>
      <c r="AP1266" s="151"/>
      <c r="AQ1266" s="322"/>
      <c r="AR1266" s="322"/>
      <c r="AS1266" s="322"/>
      <c r="AT1266" s="47"/>
      <c r="AU1266" s="47"/>
      <c r="AV1266" s="47"/>
      <c r="AW1266" s="47"/>
      <c r="AX1266" s="322"/>
      <c r="AY1266" s="98"/>
      <c r="AZ1266" s="98"/>
      <c r="BA1266" s="47"/>
      <c r="BB1266" s="47"/>
      <c r="BC1266" s="47"/>
      <c r="BD1266" s="47"/>
      <c r="BE1266" s="97"/>
      <c r="BF1266" s="49"/>
      <c r="BG1266" s="239"/>
      <c r="BH1266" s="342"/>
      <c r="BI1266" s="49"/>
      <c r="BJ1266" s="49"/>
      <c r="BK1266" s="49"/>
      <c r="BL1266" s="49"/>
      <c r="BM1266" s="49"/>
      <c r="BN1266" s="47"/>
      <c r="BO1266" s="49"/>
      <c r="BP1266" s="49"/>
      <c r="BQ1266" s="49"/>
      <c r="BR1266" s="323"/>
      <c r="BS1266" s="323"/>
      <c r="BT1266" s="323"/>
      <c r="BU1266" s="49"/>
      <c r="BV1266" s="49"/>
      <c r="BW1266" s="97"/>
      <c r="BX1266" s="97"/>
      <c r="BY1266" s="97"/>
      <c r="BZ1266" s="97"/>
      <c r="CA1266" s="49"/>
      <c r="CB1266" s="49"/>
      <c r="CC1266" s="49"/>
      <c r="CD1266" s="49"/>
      <c r="CE1266" s="49"/>
      <c r="CF1266" s="49"/>
      <c r="CG1266" s="49"/>
      <c r="CH1266" s="49"/>
      <c r="CI1266" s="97"/>
      <c r="CJ1266" s="97"/>
      <c r="CK1266" s="97"/>
      <c r="CL1266" s="97"/>
      <c r="CM1266" s="335"/>
      <c r="CN1266" s="337"/>
      <c r="CO1266" s="315" t="str">
        <f>IF(Формулы!R1266&gt;V1266,"22-?,Дата 14 - Прибыл из УФСИН; ","")&amp;IF(Формулы!Q1266&gt;Y1266,"25-?,Дата 13 - Выбыл в УФСИН;","")&amp;IF(YEAR(ДАННЫЕ!$F$1)=YEAR(ДАННЫЕ!B1266),IF(AT1266&gt;0,"","40-?, вявлен в текущем году! "),"")&amp;IF(YEAR($F$1)=YEAR(W1266),IF(X1266+Y1266&gt;0,"","23-стоит, 24,25 - куда выбыл? "),"")&amp;IF(X1266+Y1266&gt;0,IF(YEAR($F$1)=YEAR(W1266),"","24+25&gt;0? 23 - когда выбыл? "),"")&amp;IF(BA1266&lt;BB1266,"47&gt;=48; ","")&amp;IF(BA1266&lt;BC1266,"47&gt;=49; ","")&amp;IF(BA1266&lt;BD1266,"47&gt;=50; ","")&amp;IF(BE1266&gt;0,IF(BF1266&gt;0,IF(AU1266&gt;AV1266,"","41 и 42 - ? (51 и 52 &gt; 0);"),"51 &gt; 0 52 - ?;"),"")&amp;IF(AU1266&gt;0,IF(AV1266&gt;AU1266,"41&gt;42;","")&amp;IF(BE1266&gt;0,"","41&gt;0 51-?;"),"")&amp;IF(BF1266&gt;0,IF(BE1266&gt;0,"","52&gt;0 51-?;"),"")&amp;IF(AW1266&gt;=AX1266,"","43&gt;44;")&amp;IF(CA1266&gt;0,IF(AW1266&gt;0,"","71 &gt; 0 43-?;"),"")</f>
        <v/>
      </c>
    </row>
    <row r="1267" spans="1:93" ht="12" x14ac:dyDescent="0.2">
      <c r="A1267" s="45"/>
      <c r="B1267" s="46"/>
      <c r="C1267" s="121"/>
      <c r="D1267" s="121"/>
      <c r="E1267" s="336"/>
      <c r="F1267" s="122"/>
      <c r="G1267" s="46"/>
      <c r="H1267" s="45"/>
      <c r="I1267" s="45"/>
      <c r="J1267" s="45"/>
      <c r="K1267" s="45"/>
      <c r="L1267" s="45"/>
      <c r="M1267" s="46"/>
      <c r="N1267" s="46"/>
      <c r="O1267" s="48"/>
      <c r="P1267" s="48"/>
      <c r="Q1267" s="46"/>
      <c r="R1267" s="48"/>
      <c r="S1267" s="48"/>
      <c r="T1267" s="48"/>
      <c r="U1267" s="48"/>
      <c r="V1267" s="48"/>
      <c r="W1267" s="46"/>
      <c r="X1267" s="48"/>
      <c r="Y1267" s="48"/>
      <c r="Z1267" s="157"/>
      <c r="AA1267" s="47"/>
      <c r="AB1267" s="97"/>
      <c r="AC1267" s="49"/>
      <c r="AD1267" s="49"/>
      <c r="AE1267" s="49"/>
      <c r="AF1267" s="49"/>
      <c r="AG1267" s="49"/>
      <c r="AH1267" s="47"/>
      <c r="AI1267" s="47"/>
      <c r="AJ1267" s="47"/>
      <c r="AK1267" s="190"/>
      <c r="AL1267" s="190"/>
      <c r="AM1267" s="190"/>
      <c r="AN1267" s="190"/>
      <c r="AO1267" s="190"/>
      <c r="AP1267" s="151"/>
      <c r="AQ1267" s="322"/>
      <c r="AR1267" s="322"/>
      <c r="AS1267" s="322"/>
      <c r="AT1267" s="47"/>
      <c r="AU1267" s="47"/>
      <c r="AV1267" s="47"/>
      <c r="AW1267" s="47"/>
      <c r="AX1267" s="322"/>
      <c r="AY1267" s="98"/>
      <c r="AZ1267" s="98"/>
      <c r="BA1267" s="47"/>
      <c r="BB1267" s="47"/>
      <c r="BC1267" s="47"/>
      <c r="BD1267" s="47"/>
      <c r="BE1267" s="97"/>
      <c r="BF1267" s="49"/>
      <c r="BG1267" s="239"/>
      <c r="BH1267" s="342"/>
      <c r="BI1267" s="49"/>
      <c r="BJ1267" s="49"/>
      <c r="BK1267" s="49"/>
      <c r="BL1267" s="49"/>
      <c r="BM1267" s="49"/>
      <c r="BN1267" s="47"/>
      <c r="BO1267" s="49"/>
      <c r="BP1267" s="49"/>
      <c r="BQ1267" s="49"/>
      <c r="BR1267" s="323"/>
      <c r="BS1267" s="323"/>
      <c r="BT1267" s="323"/>
      <c r="BU1267" s="49"/>
      <c r="BV1267" s="49"/>
      <c r="BW1267" s="97"/>
      <c r="BX1267" s="97"/>
      <c r="BY1267" s="97"/>
      <c r="BZ1267" s="97"/>
      <c r="CA1267" s="49"/>
      <c r="CB1267" s="49"/>
      <c r="CC1267" s="49"/>
      <c r="CD1267" s="49"/>
      <c r="CE1267" s="49"/>
      <c r="CF1267" s="49"/>
      <c r="CG1267" s="49"/>
      <c r="CH1267" s="49"/>
      <c r="CI1267" s="97"/>
      <c r="CJ1267" s="97"/>
      <c r="CK1267" s="97"/>
      <c r="CL1267" s="97"/>
      <c r="CM1267" s="335"/>
      <c r="CN1267" s="337"/>
      <c r="CO1267" s="315" t="str">
        <f>IF(Формулы!R1267&gt;V1267,"22-?,Дата 14 - Прибыл из УФСИН; ","")&amp;IF(Формулы!Q1267&gt;Y1267,"25-?,Дата 13 - Выбыл в УФСИН;","")&amp;IF(YEAR(ДАННЫЕ!$F$1)=YEAR(ДАННЫЕ!B1267),IF(AT1267&gt;0,"","40-?, вявлен в текущем году! "),"")&amp;IF(YEAR($F$1)=YEAR(W1267),IF(X1267+Y1267&gt;0,"","23-стоит, 24,25 - куда выбыл? "),"")&amp;IF(X1267+Y1267&gt;0,IF(YEAR($F$1)=YEAR(W1267),"","24+25&gt;0? 23 - когда выбыл? "),"")&amp;IF(BA1267&lt;BB1267,"47&gt;=48; ","")&amp;IF(BA1267&lt;BC1267,"47&gt;=49; ","")&amp;IF(BA1267&lt;BD1267,"47&gt;=50; ","")&amp;IF(BE1267&gt;0,IF(BF1267&gt;0,IF(AU1267&gt;AV1267,"","41 и 42 - ? (51 и 52 &gt; 0);"),"51 &gt; 0 52 - ?;"),"")&amp;IF(AU1267&gt;0,IF(AV1267&gt;AU1267,"41&gt;42;","")&amp;IF(BE1267&gt;0,"","41&gt;0 51-?;"),"")&amp;IF(BF1267&gt;0,IF(BE1267&gt;0,"","52&gt;0 51-?;"),"")&amp;IF(AW1267&gt;=AX1267,"","43&gt;44;")&amp;IF(CA1267&gt;0,IF(AW1267&gt;0,"","71 &gt; 0 43-?;"),"")</f>
        <v/>
      </c>
    </row>
    <row r="1268" spans="1:93" ht="12" x14ac:dyDescent="0.2">
      <c r="A1268" s="45"/>
      <c r="B1268" s="46"/>
      <c r="C1268" s="121"/>
      <c r="D1268" s="121"/>
      <c r="E1268" s="336"/>
      <c r="F1268" s="122"/>
      <c r="G1268" s="46"/>
      <c r="H1268" s="45"/>
      <c r="I1268" s="45"/>
      <c r="J1268" s="45"/>
      <c r="K1268" s="45"/>
      <c r="L1268" s="45"/>
      <c r="M1268" s="46"/>
      <c r="N1268" s="46"/>
      <c r="O1268" s="48"/>
      <c r="P1268" s="48"/>
      <c r="Q1268" s="46"/>
      <c r="R1268" s="48"/>
      <c r="S1268" s="48"/>
      <c r="T1268" s="48"/>
      <c r="U1268" s="48"/>
      <c r="V1268" s="48"/>
      <c r="W1268" s="46"/>
      <c r="X1268" s="48"/>
      <c r="Y1268" s="48"/>
      <c r="Z1268" s="157"/>
      <c r="AA1268" s="47"/>
      <c r="AB1268" s="97"/>
      <c r="AC1268" s="49"/>
      <c r="AD1268" s="49"/>
      <c r="AE1268" s="49"/>
      <c r="AF1268" s="49"/>
      <c r="AG1268" s="49"/>
      <c r="AH1268" s="47"/>
      <c r="AI1268" s="47"/>
      <c r="AJ1268" s="47"/>
      <c r="AK1268" s="190"/>
      <c r="AL1268" s="190"/>
      <c r="AM1268" s="190"/>
      <c r="AN1268" s="190"/>
      <c r="AO1268" s="190"/>
      <c r="AP1268" s="151"/>
      <c r="AQ1268" s="322"/>
      <c r="AR1268" s="322"/>
      <c r="AS1268" s="322"/>
      <c r="AT1268" s="47"/>
      <c r="AU1268" s="47"/>
      <c r="AV1268" s="47"/>
      <c r="AW1268" s="47"/>
      <c r="AX1268" s="322"/>
      <c r="AY1268" s="98"/>
      <c r="AZ1268" s="98"/>
      <c r="BA1268" s="47"/>
      <c r="BB1268" s="47"/>
      <c r="BC1268" s="47"/>
      <c r="BD1268" s="47"/>
      <c r="BE1268" s="97"/>
      <c r="BF1268" s="49"/>
      <c r="BG1268" s="239"/>
      <c r="BH1268" s="342"/>
      <c r="BI1268" s="49"/>
      <c r="BJ1268" s="49"/>
      <c r="BK1268" s="49"/>
      <c r="BL1268" s="49"/>
      <c r="BM1268" s="49"/>
      <c r="BN1268" s="47"/>
      <c r="BO1268" s="49"/>
      <c r="BP1268" s="49"/>
      <c r="BQ1268" s="49"/>
      <c r="BR1268" s="323"/>
      <c r="BS1268" s="323"/>
      <c r="BT1268" s="323"/>
      <c r="BU1268" s="49"/>
      <c r="BV1268" s="49"/>
      <c r="BW1268" s="97"/>
      <c r="BX1268" s="97"/>
      <c r="BY1268" s="97"/>
      <c r="BZ1268" s="97"/>
      <c r="CA1268" s="49"/>
      <c r="CB1268" s="49"/>
      <c r="CC1268" s="49"/>
      <c r="CD1268" s="49"/>
      <c r="CE1268" s="49"/>
      <c r="CF1268" s="49"/>
      <c r="CG1268" s="49"/>
      <c r="CH1268" s="49"/>
      <c r="CI1268" s="97"/>
      <c r="CJ1268" s="97"/>
      <c r="CK1268" s="97"/>
      <c r="CL1268" s="97"/>
      <c r="CM1268" s="335"/>
      <c r="CN1268" s="337"/>
      <c r="CO1268" s="315" t="str">
        <f>IF(Формулы!R1268&gt;V1268,"22-?,Дата 14 - Прибыл из УФСИН; ","")&amp;IF(Формулы!Q1268&gt;Y1268,"25-?,Дата 13 - Выбыл в УФСИН;","")&amp;IF(YEAR(ДАННЫЕ!$F$1)=YEAR(ДАННЫЕ!B1268),IF(AT1268&gt;0,"","40-?, вявлен в текущем году! "),"")&amp;IF(YEAR($F$1)=YEAR(W1268),IF(X1268+Y1268&gt;0,"","23-стоит, 24,25 - куда выбыл? "),"")&amp;IF(X1268+Y1268&gt;0,IF(YEAR($F$1)=YEAR(W1268),"","24+25&gt;0? 23 - когда выбыл? "),"")&amp;IF(BA1268&lt;BB1268,"47&gt;=48; ","")&amp;IF(BA1268&lt;BC1268,"47&gt;=49; ","")&amp;IF(BA1268&lt;BD1268,"47&gt;=50; ","")&amp;IF(BE1268&gt;0,IF(BF1268&gt;0,IF(AU1268&gt;AV1268,"","41 и 42 - ? (51 и 52 &gt; 0);"),"51 &gt; 0 52 - ?;"),"")&amp;IF(AU1268&gt;0,IF(AV1268&gt;AU1268,"41&gt;42;","")&amp;IF(BE1268&gt;0,"","41&gt;0 51-?;"),"")&amp;IF(BF1268&gt;0,IF(BE1268&gt;0,"","52&gt;0 51-?;"),"")&amp;IF(AW1268&gt;=AX1268,"","43&gt;44;")&amp;IF(CA1268&gt;0,IF(AW1268&gt;0,"","71 &gt; 0 43-?;"),"")</f>
        <v/>
      </c>
    </row>
    <row r="1269" spans="1:93" ht="12" x14ac:dyDescent="0.2">
      <c r="A1269" s="45"/>
      <c r="B1269" s="46"/>
      <c r="C1269" s="121"/>
      <c r="D1269" s="121"/>
      <c r="E1269" s="336"/>
      <c r="F1269" s="122"/>
      <c r="G1269" s="46"/>
      <c r="H1269" s="45"/>
      <c r="I1269" s="45"/>
      <c r="J1269" s="45"/>
      <c r="K1269" s="45"/>
      <c r="L1269" s="45"/>
      <c r="M1269" s="46"/>
      <c r="N1269" s="46"/>
      <c r="O1269" s="48"/>
      <c r="P1269" s="48"/>
      <c r="Q1269" s="46"/>
      <c r="R1269" s="48"/>
      <c r="S1269" s="48"/>
      <c r="T1269" s="48"/>
      <c r="U1269" s="48"/>
      <c r="V1269" s="48"/>
      <c r="W1269" s="46"/>
      <c r="X1269" s="48"/>
      <c r="Y1269" s="48"/>
      <c r="Z1269" s="157"/>
      <c r="AA1269" s="47"/>
      <c r="AB1269" s="97"/>
      <c r="AC1269" s="49"/>
      <c r="AD1269" s="49"/>
      <c r="AE1269" s="49"/>
      <c r="AF1269" s="49"/>
      <c r="AG1269" s="49"/>
      <c r="AH1269" s="47"/>
      <c r="AI1269" s="47"/>
      <c r="AJ1269" s="47"/>
      <c r="AK1269" s="190"/>
      <c r="AL1269" s="190"/>
      <c r="AM1269" s="190"/>
      <c r="AN1269" s="190"/>
      <c r="AO1269" s="190"/>
      <c r="AP1269" s="151"/>
      <c r="AQ1269" s="322"/>
      <c r="AR1269" s="322"/>
      <c r="AS1269" s="322"/>
      <c r="AT1269" s="47"/>
      <c r="AU1269" s="47"/>
      <c r="AV1269" s="47"/>
      <c r="AW1269" s="47"/>
      <c r="AX1269" s="322"/>
      <c r="AY1269" s="98"/>
      <c r="AZ1269" s="98"/>
      <c r="BA1269" s="47"/>
      <c r="BB1269" s="47"/>
      <c r="BC1269" s="47"/>
      <c r="BD1269" s="47"/>
      <c r="BE1269" s="97"/>
      <c r="BF1269" s="49"/>
      <c r="BG1269" s="239"/>
      <c r="BH1269" s="342"/>
      <c r="BI1269" s="49"/>
      <c r="BJ1269" s="49"/>
      <c r="BK1269" s="49"/>
      <c r="BL1269" s="49"/>
      <c r="BM1269" s="49"/>
      <c r="BN1269" s="47"/>
      <c r="BO1269" s="49"/>
      <c r="BP1269" s="49"/>
      <c r="BQ1269" s="49"/>
      <c r="BR1269" s="323"/>
      <c r="BS1269" s="323"/>
      <c r="BT1269" s="323"/>
      <c r="BU1269" s="49"/>
      <c r="BV1269" s="49"/>
      <c r="BW1269" s="97"/>
      <c r="BX1269" s="97"/>
      <c r="BY1269" s="97"/>
      <c r="BZ1269" s="97"/>
      <c r="CA1269" s="49"/>
      <c r="CB1269" s="49"/>
      <c r="CC1269" s="49"/>
      <c r="CD1269" s="49"/>
      <c r="CE1269" s="49"/>
      <c r="CF1269" s="49"/>
      <c r="CG1269" s="49"/>
      <c r="CH1269" s="49"/>
      <c r="CI1269" s="97"/>
      <c r="CJ1269" s="97"/>
      <c r="CK1269" s="97"/>
      <c r="CL1269" s="97"/>
      <c r="CM1269" s="335"/>
      <c r="CN1269" s="337"/>
      <c r="CO1269" s="315" t="str">
        <f>IF(Формулы!R1269&gt;V1269,"22-?,Дата 14 - Прибыл из УФСИН; ","")&amp;IF(Формулы!Q1269&gt;Y1269,"25-?,Дата 13 - Выбыл в УФСИН;","")&amp;IF(YEAR(ДАННЫЕ!$F$1)=YEAR(ДАННЫЕ!B1269),IF(AT1269&gt;0,"","40-?, вявлен в текущем году! "),"")&amp;IF(YEAR($F$1)=YEAR(W1269),IF(X1269+Y1269&gt;0,"","23-стоит, 24,25 - куда выбыл? "),"")&amp;IF(X1269+Y1269&gt;0,IF(YEAR($F$1)=YEAR(W1269),"","24+25&gt;0? 23 - когда выбыл? "),"")&amp;IF(BA1269&lt;BB1269,"47&gt;=48; ","")&amp;IF(BA1269&lt;BC1269,"47&gt;=49; ","")&amp;IF(BA1269&lt;BD1269,"47&gt;=50; ","")&amp;IF(BE1269&gt;0,IF(BF1269&gt;0,IF(AU1269&gt;AV1269,"","41 и 42 - ? (51 и 52 &gt; 0);"),"51 &gt; 0 52 - ?;"),"")&amp;IF(AU1269&gt;0,IF(AV1269&gt;AU1269,"41&gt;42;","")&amp;IF(BE1269&gt;0,"","41&gt;0 51-?;"),"")&amp;IF(BF1269&gt;0,IF(BE1269&gt;0,"","52&gt;0 51-?;"),"")&amp;IF(AW1269&gt;=AX1269,"","43&gt;44;")&amp;IF(CA1269&gt;0,IF(AW1269&gt;0,"","71 &gt; 0 43-?;"),"")</f>
        <v/>
      </c>
    </row>
    <row r="1270" spans="1:93" ht="12" x14ac:dyDescent="0.2">
      <c r="A1270" s="45"/>
      <c r="B1270" s="46"/>
      <c r="C1270" s="121"/>
      <c r="D1270" s="121"/>
      <c r="E1270" s="336"/>
      <c r="F1270" s="122"/>
      <c r="G1270" s="46"/>
      <c r="H1270" s="45"/>
      <c r="I1270" s="45"/>
      <c r="J1270" s="45"/>
      <c r="K1270" s="45"/>
      <c r="L1270" s="45"/>
      <c r="M1270" s="46"/>
      <c r="N1270" s="46"/>
      <c r="O1270" s="48"/>
      <c r="P1270" s="48"/>
      <c r="Q1270" s="46"/>
      <c r="R1270" s="48"/>
      <c r="S1270" s="48"/>
      <c r="T1270" s="48"/>
      <c r="U1270" s="48"/>
      <c r="V1270" s="48"/>
      <c r="W1270" s="46"/>
      <c r="X1270" s="48"/>
      <c r="Y1270" s="48"/>
      <c r="Z1270" s="157"/>
      <c r="AA1270" s="47"/>
      <c r="AB1270" s="97"/>
      <c r="AC1270" s="49"/>
      <c r="AD1270" s="49"/>
      <c r="AE1270" s="49"/>
      <c r="AF1270" s="49"/>
      <c r="AG1270" s="49"/>
      <c r="AH1270" s="47"/>
      <c r="AI1270" s="47"/>
      <c r="AJ1270" s="47"/>
      <c r="AK1270" s="190"/>
      <c r="AL1270" s="190"/>
      <c r="AM1270" s="190"/>
      <c r="AN1270" s="190"/>
      <c r="AO1270" s="190"/>
      <c r="AP1270" s="151"/>
      <c r="AQ1270" s="322"/>
      <c r="AR1270" s="322"/>
      <c r="AS1270" s="322"/>
      <c r="AT1270" s="47"/>
      <c r="AU1270" s="47"/>
      <c r="AV1270" s="47"/>
      <c r="AW1270" s="47"/>
      <c r="AX1270" s="322"/>
      <c r="AY1270" s="98"/>
      <c r="AZ1270" s="98"/>
      <c r="BA1270" s="47"/>
      <c r="BB1270" s="47"/>
      <c r="BC1270" s="47"/>
      <c r="BD1270" s="47"/>
      <c r="BE1270" s="97"/>
      <c r="BF1270" s="49"/>
      <c r="BG1270" s="239"/>
      <c r="BH1270" s="342"/>
      <c r="BI1270" s="49"/>
      <c r="BJ1270" s="49"/>
      <c r="BK1270" s="49"/>
      <c r="BL1270" s="49"/>
      <c r="BM1270" s="49"/>
      <c r="BN1270" s="47"/>
      <c r="BO1270" s="49"/>
      <c r="BP1270" s="49"/>
      <c r="BQ1270" s="49"/>
      <c r="BR1270" s="323"/>
      <c r="BS1270" s="323"/>
      <c r="BT1270" s="323"/>
      <c r="BU1270" s="49"/>
      <c r="BV1270" s="49"/>
      <c r="BW1270" s="97"/>
      <c r="BX1270" s="97"/>
      <c r="BY1270" s="97"/>
      <c r="BZ1270" s="97"/>
      <c r="CA1270" s="49"/>
      <c r="CB1270" s="49"/>
      <c r="CC1270" s="49"/>
      <c r="CD1270" s="49"/>
      <c r="CE1270" s="49"/>
      <c r="CF1270" s="49"/>
      <c r="CG1270" s="49"/>
      <c r="CH1270" s="49"/>
      <c r="CI1270" s="97"/>
      <c r="CJ1270" s="97"/>
      <c r="CK1270" s="97"/>
      <c r="CL1270" s="97"/>
      <c r="CM1270" s="335"/>
      <c r="CN1270" s="337"/>
      <c r="CO1270" s="315" t="str">
        <f>IF(Формулы!R1270&gt;V1270,"22-?,Дата 14 - Прибыл из УФСИН; ","")&amp;IF(Формулы!Q1270&gt;Y1270,"25-?,Дата 13 - Выбыл в УФСИН;","")&amp;IF(YEAR(ДАННЫЕ!$F$1)=YEAR(ДАННЫЕ!B1270),IF(AT1270&gt;0,"","40-?, вявлен в текущем году! "),"")&amp;IF(YEAR($F$1)=YEAR(W1270),IF(X1270+Y1270&gt;0,"","23-стоит, 24,25 - куда выбыл? "),"")&amp;IF(X1270+Y1270&gt;0,IF(YEAR($F$1)=YEAR(W1270),"","24+25&gt;0? 23 - когда выбыл? "),"")&amp;IF(BA1270&lt;BB1270,"47&gt;=48; ","")&amp;IF(BA1270&lt;BC1270,"47&gt;=49; ","")&amp;IF(BA1270&lt;BD1270,"47&gt;=50; ","")&amp;IF(BE1270&gt;0,IF(BF1270&gt;0,IF(AU1270&gt;AV1270,"","41 и 42 - ? (51 и 52 &gt; 0);"),"51 &gt; 0 52 - ?;"),"")&amp;IF(AU1270&gt;0,IF(AV1270&gt;AU1270,"41&gt;42;","")&amp;IF(BE1270&gt;0,"","41&gt;0 51-?;"),"")&amp;IF(BF1270&gt;0,IF(BE1270&gt;0,"","52&gt;0 51-?;"),"")&amp;IF(AW1270&gt;=AX1270,"","43&gt;44;")&amp;IF(CA1270&gt;0,IF(AW1270&gt;0,"","71 &gt; 0 43-?;"),"")</f>
        <v/>
      </c>
    </row>
    <row r="1271" spans="1:93" ht="12" x14ac:dyDescent="0.2">
      <c r="A1271" s="45"/>
      <c r="B1271" s="46"/>
      <c r="C1271" s="121"/>
      <c r="D1271" s="121"/>
      <c r="E1271" s="336"/>
      <c r="F1271" s="122"/>
      <c r="G1271" s="46"/>
      <c r="H1271" s="45"/>
      <c r="I1271" s="45"/>
      <c r="J1271" s="45"/>
      <c r="K1271" s="45"/>
      <c r="L1271" s="45"/>
      <c r="M1271" s="46"/>
      <c r="N1271" s="46"/>
      <c r="O1271" s="48"/>
      <c r="P1271" s="48"/>
      <c r="Q1271" s="46"/>
      <c r="R1271" s="48"/>
      <c r="S1271" s="48"/>
      <c r="T1271" s="48"/>
      <c r="U1271" s="48"/>
      <c r="V1271" s="48"/>
      <c r="W1271" s="46"/>
      <c r="X1271" s="48"/>
      <c r="Y1271" s="48"/>
      <c r="Z1271" s="157"/>
      <c r="AA1271" s="47"/>
      <c r="AB1271" s="97"/>
      <c r="AC1271" s="49"/>
      <c r="AD1271" s="49"/>
      <c r="AE1271" s="49"/>
      <c r="AF1271" s="49"/>
      <c r="AG1271" s="49"/>
      <c r="AH1271" s="47"/>
      <c r="AI1271" s="47"/>
      <c r="AJ1271" s="47"/>
      <c r="AK1271" s="190"/>
      <c r="AL1271" s="190"/>
      <c r="AM1271" s="190"/>
      <c r="AN1271" s="190"/>
      <c r="AO1271" s="190"/>
      <c r="AP1271" s="151"/>
      <c r="AQ1271" s="322"/>
      <c r="AR1271" s="322"/>
      <c r="AS1271" s="322"/>
      <c r="AT1271" s="47"/>
      <c r="AU1271" s="47"/>
      <c r="AV1271" s="47"/>
      <c r="AW1271" s="47"/>
      <c r="AX1271" s="322"/>
      <c r="AY1271" s="98"/>
      <c r="AZ1271" s="98"/>
      <c r="BA1271" s="47"/>
      <c r="BB1271" s="47"/>
      <c r="BC1271" s="47"/>
      <c r="BD1271" s="47"/>
      <c r="BE1271" s="97"/>
      <c r="BF1271" s="49"/>
      <c r="BG1271" s="239"/>
      <c r="BH1271" s="342"/>
      <c r="BI1271" s="49"/>
      <c r="BJ1271" s="49"/>
      <c r="BK1271" s="49"/>
      <c r="BL1271" s="49"/>
      <c r="BM1271" s="49"/>
      <c r="BN1271" s="47"/>
      <c r="BO1271" s="49"/>
      <c r="BP1271" s="49"/>
      <c r="BQ1271" s="49"/>
      <c r="BR1271" s="323"/>
      <c r="BS1271" s="323"/>
      <c r="BT1271" s="323"/>
      <c r="BU1271" s="49"/>
      <c r="BV1271" s="49"/>
      <c r="BW1271" s="97"/>
      <c r="BX1271" s="97"/>
      <c r="BY1271" s="97"/>
      <c r="BZ1271" s="97"/>
      <c r="CA1271" s="49"/>
      <c r="CB1271" s="49"/>
      <c r="CC1271" s="49"/>
      <c r="CD1271" s="49"/>
      <c r="CE1271" s="49"/>
      <c r="CF1271" s="49"/>
      <c r="CG1271" s="49"/>
      <c r="CH1271" s="49"/>
      <c r="CI1271" s="97"/>
      <c r="CJ1271" s="97"/>
      <c r="CK1271" s="97"/>
      <c r="CL1271" s="97"/>
      <c r="CM1271" s="335"/>
      <c r="CN1271" s="337"/>
      <c r="CO1271" s="315" t="str">
        <f>IF(Формулы!R1271&gt;V1271,"22-?,Дата 14 - Прибыл из УФСИН; ","")&amp;IF(Формулы!Q1271&gt;Y1271,"25-?,Дата 13 - Выбыл в УФСИН;","")&amp;IF(YEAR(ДАННЫЕ!$F$1)=YEAR(ДАННЫЕ!B1271),IF(AT1271&gt;0,"","40-?, вявлен в текущем году! "),"")&amp;IF(YEAR($F$1)=YEAR(W1271),IF(X1271+Y1271&gt;0,"","23-стоит, 24,25 - куда выбыл? "),"")&amp;IF(X1271+Y1271&gt;0,IF(YEAR($F$1)=YEAR(W1271),"","24+25&gt;0? 23 - когда выбыл? "),"")&amp;IF(BA1271&lt;BB1271,"47&gt;=48; ","")&amp;IF(BA1271&lt;BC1271,"47&gt;=49; ","")&amp;IF(BA1271&lt;BD1271,"47&gt;=50; ","")&amp;IF(BE1271&gt;0,IF(BF1271&gt;0,IF(AU1271&gt;AV1271,"","41 и 42 - ? (51 и 52 &gt; 0);"),"51 &gt; 0 52 - ?;"),"")&amp;IF(AU1271&gt;0,IF(AV1271&gt;AU1271,"41&gt;42;","")&amp;IF(BE1271&gt;0,"","41&gt;0 51-?;"),"")&amp;IF(BF1271&gt;0,IF(BE1271&gt;0,"","52&gt;0 51-?;"),"")&amp;IF(AW1271&gt;=AX1271,"","43&gt;44;")&amp;IF(CA1271&gt;0,IF(AW1271&gt;0,"","71 &gt; 0 43-?;"),"")</f>
        <v/>
      </c>
    </row>
    <row r="1272" spans="1:93" ht="12" x14ac:dyDescent="0.2">
      <c r="A1272" s="45"/>
      <c r="B1272" s="46"/>
      <c r="C1272" s="121"/>
      <c r="D1272" s="121"/>
      <c r="E1272" s="336"/>
      <c r="F1272" s="122"/>
      <c r="G1272" s="46"/>
      <c r="H1272" s="45"/>
      <c r="I1272" s="45"/>
      <c r="J1272" s="45"/>
      <c r="K1272" s="45"/>
      <c r="L1272" s="45"/>
      <c r="M1272" s="46"/>
      <c r="N1272" s="46"/>
      <c r="O1272" s="48"/>
      <c r="P1272" s="48"/>
      <c r="Q1272" s="46"/>
      <c r="R1272" s="48"/>
      <c r="S1272" s="48"/>
      <c r="T1272" s="48"/>
      <c r="U1272" s="48"/>
      <c r="V1272" s="48"/>
      <c r="W1272" s="46"/>
      <c r="X1272" s="48"/>
      <c r="Y1272" s="48"/>
      <c r="Z1272" s="157"/>
      <c r="AA1272" s="47"/>
      <c r="AB1272" s="97"/>
      <c r="AC1272" s="49"/>
      <c r="AD1272" s="49"/>
      <c r="AE1272" s="49"/>
      <c r="AF1272" s="49"/>
      <c r="AG1272" s="49"/>
      <c r="AH1272" s="47"/>
      <c r="AI1272" s="47"/>
      <c r="AJ1272" s="47"/>
      <c r="AK1272" s="190"/>
      <c r="AL1272" s="190"/>
      <c r="AM1272" s="190"/>
      <c r="AN1272" s="190"/>
      <c r="AO1272" s="190"/>
      <c r="AP1272" s="151"/>
      <c r="AQ1272" s="322"/>
      <c r="AR1272" s="322"/>
      <c r="AS1272" s="322"/>
      <c r="AT1272" s="47"/>
      <c r="AU1272" s="47"/>
      <c r="AV1272" s="47"/>
      <c r="AW1272" s="47"/>
      <c r="AX1272" s="322"/>
      <c r="AY1272" s="98"/>
      <c r="AZ1272" s="98"/>
      <c r="BA1272" s="47"/>
      <c r="BB1272" s="47"/>
      <c r="BC1272" s="47"/>
      <c r="BD1272" s="47"/>
      <c r="BE1272" s="97"/>
      <c r="BF1272" s="49"/>
      <c r="BG1272" s="239"/>
      <c r="BH1272" s="342"/>
      <c r="BI1272" s="49"/>
      <c r="BJ1272" s="49"/>
      <c r="BK1272" s="49"/>
      <c r="BL1272" s="49"/>
      <c r="BM1272" s="49"/>
      <c r="BN1272" s="47"/>
      <c r="BO1272" s="49"/>
      <c r="BP1272" s="49"/>
      <c r="BQ1272" s="49"/>
      <c r="BR1272" s="323"/>
      <c r="BS1272" s="323"/>
      <c r="BT1272" s="323"/>
      <c r="BU1272" s="49"/>
      <c r="BV1272" s="49"/>
      <c r="BW1272" s="97"/>
      <c r="BX1272" s="97"/>
      <c r="BY1272" s="97"/>
      <c r="BZ1272" s="97"/>
      <c r="CA1272" s="49"/>
      <c r="CB1272" s="49"/>
      <c r="CC1272" s="49"/>
      <c r="CD1272" s="49"/>
      <c r="CE1272" s="49"/>
      <c r="CF1272" s="49"/>
      <c r="CG1272" s="49"/>
      <c r="CH1272" s="49"/>
      <c r="CI1272" s="97"/>
      <c r="CJ1272" s="97"/>
      <c r="CK1272" s="97"/>
      <c r="CL1272" s="97"/>
      <c r="CM1272" s="335"/>
      <c r="CN1272" s="337"/>
      <c r="CO1272" s="315" t="str">
        <f>IF(Формулы!R1272&gt;V1272,"22-?,Дата 14 - Прибыл из УФСИН; ","")&amp;IF(Формулы!Q1272&gt;Y1272,"25-?,Дата 13 - Выбыл в УФСИН;","")&amp;IF(YEAR(ДАННЫЕ!$F$1)=YEAR(ДАННЫЕ!B1272),IF(AT1272&gt;0,"","40-?, вявлен в текущем году! "),"")&amp;IF(YEAR($F$1)=YEAR(W1272),IF(X1272+Y1272&gt;0,"","23-стоит, 24,25 - куда выбыл? "),"")&amp;IF(X1272+Y1272&gt;0,IF(YEAR($F$1)=YEAR(W1272),"","24+25&gt;0? 23 - когда выбыл? "),"")&amp;IF(BA1272&lt;BB1272,"47&gt;=48; ","")&amp;IF(BA1272&lt;BC1272,"47&gt;=49; ","")&amp;IF(BA1272&lt;BD1272,"47&gt;=50; ","")&amp;IF(BE1272&gt;0,IF(BF1272&gt;0,IF(AU1272&gt;AV1272,"","41 и 42 - ? (51 и 52 &gt; 0);"),"51 &gt; 0 52 - ?;"),"")&amp;IF(AU1272&gt;0,IF(AV1272&gt;AU1272,"41&gt;42;","")&amp;IF(BE1272&gt;0,"","41&gt;0 51-?;"),"")&amp;IF(BF1272&gt;0,IF(BE1272&gt;0,"","52&gt;0 51-?;"),"")&amp;IF(AW1272&gt;=AX1272,"","43&gt;44;")&amp;IF(CA1272&gt;0,IF(AW1272&gt;0,"","71 &gt; 0 43-?;"),"")</f>
        <v/>
      </c>
    </row>
    <row r="1273" spans="1:93" ht="12" x14ac:dyDescent="0.2">
      <c r="A1273" s="45"/>
      <c r="B1273" s="46"/>
      <c r="C1273" s="121"/>
      <c r="D1273" s="121"/>
      <c r="E1273" s="336"/>
      <c r="F1273" s="122"/>
      <c r="G1273" s="46"/>
      <c r="H1273" s="45"/>
      <c r="I1273" s="45"/>
      <c r="J1273" s="45"/>
      <c r="K1273" s="45"/>
      <c r="L1273" s="45"/>
      <c r="M1273" s="46"/>
      <c r="N1273" s="46"/>
      <c r="O1273" s="48"/>
      <c r="P1273" s="48"/>
      <c r="Q1273" s="46"/>
      <c r="R1273" s="48"/>
      <c r="S1273" s="48"/>
      <c r="T1273" s="48"/>
      <c r="U1273" s="48"/>
      <c r="V1273" s="48"/>
      <c r="W1273" s="46"/>
      <c r="X1273" s="48"/>
      <c r="Y1273" s="48"/>
      <c r="Z1273" s="157"/>
      <c r="AA1273" s="47"/>
      <c r="AB1273" s="97"/>
      <c r="AC1273" s="49"/>
      <c r="AD1273" s="49"/>
      <c r="AE1273" s="49"/>
      <c r="AF1273" s="49"/>
      <c r="AG1273" s="49"/>
      <c r="AH1273" s="47"/>
      <c r="AI1273" s="47"/>
      <c r="AJ1273" s="47"/>
      <c r="AK1273" s="190"/>
      <c r="AL1273" s="190"/>
      <c r="AM1273" s="190"/>
      <c r="AN1273" s="190"/>
      <c r="AO1273" s="190"/>
      <c r="AP1273" s="151"/>
      <c r="AQ1273" s="322"/>
      <c r="AR1273" s="322"/>
      <c r="AS1273" s="322"/>
      <c r="AT1273" s="47"/>
      <c r="AU1273" s="47"/>
      <c r="AV1273" s="47"/>
      <c r="AW1273" s="47"/>
      <c r="AX1273" s="322"/>
      <c r="AY1273" s="98"/>
      <c r="AZ1273" s="98"/>
      <c r="BA1273" s="47"/>
      <c r="BB1273" s="47"/>
      <c r="BC1273" s="47"/>
      <c r="BD1273" s="47"/>
      <c r="BE1273" s="97"/>
      <c r="BF1273" s="49"/>
      <c r="BG1273" s="239"/>
      <c r="BH1273" s="342"/>
      <c r="BI1273" s="49"/>
      <c r="BJ1273" s="49"/>
      <c r="BK1273" s="49"/>
      <c r="BL1273" s="49"/>
      <c r="BM1273" s="49"/>
      <c r="BN1273" s="47"/>
      <c r="BO1273" s="49"/>
      <c r="BP1273" s="49"/>
      <c r="BQ1273" s="49"/>
      <c r="BR1273" s="323"/>
      <c r="BS1273" s="323"/>
      <c r="BT1273" s="323"/>
      <c r="BU1273" s="49"/>
      <c r="BV1273" s="49"/>
      <c r="BW1273" s="97"/>
      <c r="BX1273" s="97"/>
      <c r="BY1273" s="97"/>
      <c r="BZ1273" s="97"/>
      <c r="CA1273" s="49"/>
      <c r="CB1273" s="49"/>
      <c r="CC1273" s="49"/>
      <c r="CD1273" s="49"/>
      <c r="CE1273" s="49"/>
      <c r="CF1273" s="49"/>
      <c r="CG1273" s="49"/>
      <c r="CH1273" s="49"/>
      <c r="CI1273" s="97"/>
      <c r="CJ1273" s="97"/>
      <c r="CK1273" s="97"/>
      <c r="CL1273" s="97"/>
      <c r="CM1273" s="335"/>
      <c r="CN1273" s="337"/>
      <c r="CO1273" s="315" t="str">
        <f>IF(Формулы!R1273&gt;V1273,"22-?,Дата 14 - Прибыл из УФСИН; ","")&amp;IF(Формулы!Q1273&gt;Y1273,"25-?,Дата 13 - Выбыл в УФСИН;","")&amp;IF(YEAR(ДАННЫЕ!$F$1)=YEAR(ДАННЫЕ!B1273),IF(AT1273&gt;0,"","40-?, вявлен в текущем году! "),"")&amp;IF(YEAR($F$1)=YEAR(W1273),IF(X1273+Y1273&gt;0,"","23-стоит, 24,25 - куда выбыл? "),"")&amp;IF(X1273+Y1273&gt;0,IF(YEAR($F$1)=YEAR(W1273),"","24+25&gt;0? 23 - когда выбыл? "),"")&amp;IF(BA1273&lt;BB1273,"47&gt;=48; ","")&amp;IF(BA1273&lt;BC1273,"47&gt;=49; ","")&amp;IF(BA1273&lt;BD1273,"47&gt;=50; ","")&amp;IF(BE1273&gt;0,IF(BF1273&gt;0,IF(AU1273&gt;AV1273,"","41 и 42 - ? (51 и 52 &gt; 0);"),"51 &gt; 0 52 - ?;"),"")&amp;IF(AU1273&gt;0,IF(AV1273&gt;AU1273,"41&gt;42;","")&amp;IF(BE1273&gt;0,"","41&gt;0 51-?;"),"")&amp;IF(BF1273&gt;0,IF(BE1273&gt;0,"","52&gt;0 51-?;"),"")&amp;IF(AW1273&gt;=AX1273,"","43&gt;44;")&amp;IF(CA1273&gt;0,IF(AW1273&gt;0,"","71 &gt; 0 43-?;"),"")</f>
        <v/>
      </c>
    </row>
    <row r="1274" spans="1:93" ht="12" x14ac:dyDescent="0.2">
      <c r="A1274" s="45"/>
      <c r="B1274" s="46"/>
      <c r="C1274" s="121"/>
      <c r="D1274" s="121"/>
      <c r="E1274" s="336"/>
      <c r="F1274" s="122"/>
      <c r="G1274" s="46"/>
      <c r="H1274" s="45"/>
      <c r="I1274" s="45"/>
      <c r="J1274" s="45"/>
      <c r="K1274" s="45"/>
      <c r="L1274" s="45"/>
      <c r="M1274" s="46"/>
      <c r="N1274" s="46"/>
      <c r="O1274" s="48"/>
      <c r="P1274" s="48"/>
      <c r="Q1274" s="46"/>
      <c r="R1274" s="48"/>
      <c r="S1274" s="48"/>
      <c r="T1274" s="48"/>
      <c r="U1274" s="48"/>
      <c r="V1274" s="48"/>
      <c r="W1274" s="46"/>
      <c r="X1274" s="48"/>
      <c r="Y1274" s="48"/>
      <c r="Z1274" s="157"/>
      <c r="AA1274" s="47"/>
      <c r="AB1274" s="97"/>
      <c r="AC1274" s="49"/>
      <c r="AD1274" s="49"/>
      <c r="AE1274" s="49"/>
      <c r="AF1274" s="49"/>
      <c r="AG1274" s="49"/>
      <c r="AH1274" s="47"/>
      <c r="AI1274" s="47"/>
      <c r="AJ1274" s="47"/>
      <c r="AK1274" s="190"/>
      <c r="AL1274" s="190"/>
      <c r="AM1274" s="190"/>
      <c r="AN1274" s="190"/>
      <c r="AO1274" s="190"/>
      <c r="AP1274" s="151"/>
      <c r="AQ1274" s="322"/>
      <c r="AR1274" s="322"/>
      <c r="AS1274" s="322"/>
      <c r="AT1274" s="47"/>
      <c r="AU1274" s="47"/>
      <c r="AV1274" s="47"/>
      <c r="AW1274" s="47"/>
      <c r="AX1274" s="322"/>
      <c r="AY1274" s="98"/>
      <c r="AZ1274" s="98"/>
      <c r="BA1274" s="47"/>
      <c r="BB1274" s="47"/>
      <c r="BC1274" s="47"/>
      <c r="BD1274" s="47"/>
      <c r="BE1274" s="97"/>
      <c r="BF1274" s="49"/>
      <c r="BG1274" s="239"/>
      <c r="BH1274" s="342"/>
      <c r="BI1274" s="49"/>
      <c r="BJ1274" s="49"/>
      <c r="BK1274" s="49"/>
      <c r="BL1274" s="49"/>
      <c r="BM1274" s="49"/>
      <c r="BN1274" s="47"/>
      <c r="BO1274" s="49"/>
      <c r="BP1274" s="49"/>
      <c r="BQ1274" s="49"/>
      <c r="BR1274" s="323"/>
      <c r="BS1274" s="323"/>
      <c r="BT1274" s="323"/>
      <c r="BU1274" s="49"/>
      <c r="BV1274" s="49"/>
      <c r="BW1274" s="97"/>
      <c r="BX1274" s="97"/>
      <c r="BY1274" s="97"/>
      <c r="BZ1274" s="97"/>
      <c r="CA1274" s="49"/>
      <c r="CB1274" s="49"/>
      <c r="CC1274" s="49"/>
      <c r="CD1274" s="49"/>
      <c r="CE1274" s="49"/>
      <c r="CF1274" s="49"/>
      <c r="CG1274" s="49"/>
      <c r="CH1274" s="49"/>
      <c r="CI1274" s="97"/>
      <c r="CJ1274" s="97"/>
      <c r="CK1274" s="97"/>
      <c r="CL1274" s="97"/>
      <c r="CM1274" s="335"/>
      <c r="CN1274" s="337"/>
      <c r="CO1274" s="315" t="str">
        <f>IF(Формулы!R1274&gt;V1274,"22-?,Дата 14 - Прибыл из УФСИН; ","")&amp;IF(Формулы!Q1274&gt;Y1274,"25-?,Дата 13 - Выбыл в УФСИН;","")&amp;IF(YEAR(ДАННЫЕ!$F$1)=YEAR(ДАННЫЕ!B1274),IF(AT1274&gt;0,"","40-?, вявлен в текущем году! "),"")&amp;IF(YEAR($F$1)=YEAR(W1274),IF(X1274+Y1274&gt;0,"","23-стоит, 24,25 - куда выбыл? "),"")&amp;IF(X1274+Y1274&gt;0,IF(YEAR($F$1)=YEAR(W1274),"","24+25&gt;0? 23 - когда выбыл? "),"")&amp;IF(BA1274&lt;BB1274,"47&gt;=48; ","")&amp;IF(BA1274&lt;BC1274,"47&gt;=49; ","")&amp;IF(BA1274&lt;BD1274,"47&gt;=50; ","")&amp;IF(BE1274&gt;0,IF(BF1274&gt;0,IF(AU1274&gt;AV1274,"","41 и 42 - ? (51 и 52 &gt; 0);"),"51 &gt; 0 52 - ?;"),"")&amp;IF(AU1274&gt;0,IF(AV1274&gt;AU1274,"41&gt;42;","")&amp;IF(BE1274&gt;0,"","41&gt;0 51-?;"),"")&amp;IF(BF1274&gt;0,IF(BE1274&gt;0,"","52&gt;0 51-?;"),"")&amp;IF(AW1274&gt;=AX1274,"","43&gt;44;")&amp;IF(CA1274&gt;0,IF(AW1274&gt;0,"","71 &gt; 0 43-?;"),"")</f>
        <v/>
      </c>
    </row>
    <row r="1275" spans="1:93" ht="12" x14ac:dyDescent="0.2">
      <c r="A1275" s="45"/>
      <c r="B1275" s="46"/>
      <c r="C1275" s="121"/>
      <c r="D1275" s="121"/>
      <c r="E1275" s="336"/>
      <c r="F1275" s="122"/>
      <c r="G1275" s="46"/>
      <c r="H1275" s="45"/>
      <c r="I1275" s="45"/>
      <c r="J1275" s="45"/>
      <c r="K1275" s="45"/>
      <c r="L1275" s="45"/>
      <c r="M1275" s="46"/>
      <c r="N1275" s="46"/>
      <c r="O1275" s="48"/>
      <c r="P1275" s="48"/>
      <c r="Q1275" s="46"/>
      <c r="R1275" s="48"/>
      <c r="S1275" s="48"/>
      <c r="T1275" s="48"/>
      <c r="U1275" s="48"/>
      <c r="V1275" s="48"/>
      <c r="W1275" s="46"/>
      <c r="X1275" s="48"/>
      <c r="Y1275" s="48"/>
      <c r="Z1275" s="157"/>
      <c r="AA1275" s="47"/>
      <c r="AB1275" s="97"/>
      <c r="AC1275" s="49"/>
      <c r="AD1275" s="49"/>
      <c r="AE1275" s="49"/>
      <c r="AF1275" s="49"/>
      <c r="AG1275" s="49"/>
      <c r="AH1275" s="47"/>
      <c r="AI1275" s="47"/>
      <c r="AJ1275" s="47"/>
      <c r="AK1275" s="190"/>
      <c r="AL1275" s="190"/>
      <c r="AM1275" s="190"/>
      <c r="AN1275" s="190"/>
      <c r="AO1275" s="190"/>
      <c r="AP1275" s="151"/>
      <c r="AQ1275" s="322"/>
      <c r="AR1275" s="322"/>
      <c r="AS1275" s="322"/>
      <c r="AT1275" s="47"/>
      <c r="AU1275" s="47"/>
      <c r="AV1275" s="47"/>
      <c r="AW1275" s="47"/>
      <c r="AX1275" s="322"/>
      <c r="AY1275" s="98"/>
      <c r="AZ1275" s="98"/>
      <c r="BA1275" s="47"/>
      <c r="BB1275" s="47"/>
      <c r="BC1275" s="47"/>
      <c r="BD1275" s="47"/>
      <c r="BE1275" s="97"/>
      <c r="BF1275" s="49"/>
      <c r="BG1275" s="239"/>
      <c r="BH1275" s="342"/>
      <c r="BI1275" s="49"/>
      <c r="BJ1275" s="49"/>
      <c r="BK1275" s="49"/>
      <c r="BL1275" s="49"/>
      <c r="BM1275" s="49"/>
      <c r="BN1275" s="47"/>
      <c r="BO1275" s="49"/>
      <c r="BP1275" s="49"/>
      <c r="BQ1275" s="49"/>
      <c r="BR1275" s="323"/>
      <c r="BS1275" s="323"/>
      <c r="BT1275" s="323"/>
      <c r="BU1275" s="49"/>
      <c r="BV1275" s="49"/>
      <c r="BW1275" s="97"/>
      <c r="BX1275" s="97"/>
      <c r="BY1275" s="97"/>
      <c r="BZ1275" s="97"/>
      <c r="CA1275" s="49"/>
      <c r="CB1275" s="49"/>
      <c r="CC1275" s="49"/>
      <c r="CD1275" s="49"/>
      <c r="CE1275" s="49"/>
      <c r="CF1275" s="49"/>
      <c r="CG1275" s="49"/>
      <c r="CH1275" s="49"/>
      <c r="CI1275" s="97"/>
      <c r="CJ1275" s="97"/>
      <c r="CK1275" s="97"/>
      <c r="CL1275" s="97"/>
      <c r="CM1275" s="335"/>
      <c r="CN1275" s="337"/>
      <c r="CO1275" s="315" t="str">
        <f>IF(Формулы!R1275&gt;V1275,"22-?,Дата 14 - Прибыл из УФСИН; ","")&amp;IF(Формулы!Q1275&gt;Y1275,"25-?,Дата 13 - Выбыл в УФСИН;","")&amp;IF(YEAR(ДАННЫЕ!$F$1)=YEAR(ДАННЫЕ!B1275),IF(AT1275&gt;0,"","40-?, вявлен в текущем году! "),"")&amp;IF(YEAR($F$1)=YEAR(W1275),IF(X1275+Y1275&gt;0,"","23-стоит, 24,25 - куда выбыл? "),"")&amp;IF(X1275+Y1275&gt;0,IF(YEAR($F$1)=YEAR(W1275),"","24+25&gt;0? 23 - когда выбыл? "),"")&amp;IF(BA1275&lt;BB1275,"47&gt;=48; ","")&amp;IF(BA1275&lt;BC1275,"47&gt;=49; ","")&amp;IF(BA1275&lt;BD1275,"47&gt;=50; ","")&amp;IF(BE1275&gt;0,IF(BF1275&gt;0,IF(AU1275&gt;AV1275,"","41 и 42 - ? (51 и 52 &gt; 0);"),"51 &gt; 0 52 - ?;"),"")&amp;IF(AU1275&gt;0,IF(AV1275&gt;AU1275,"41&gt;42;","")&amp;IF(BE1275&gt;0,"","41&gt;0 51-?;"),"")&amp;IF(BF1275&gt;0,IF(BE1275&gt;0,"","52&gt;0 51-?;"),"")&amp;IF(AW1275&gt;=AX1275,"","43&gt;44;")&amp;IF(CA1275&gt;0,IF(AW1275&gt;0,"","71 &gt; 0 43-?;"),"")</f>
        <v/>
      </c>
    </row>
    <row r="1276" spans="1:93" ht="12" x14ac:dyDescent="0.2">
      <c r="A1276" s="45"/>
      <c r="B1276" s="46"/>
      <c r="C1276" s="121"/>
      <c r="D1276" s="121"/>
      <c r="E1276" s="336"/>
      <c r="F1276" s="122"/>
      <c r="G1276" s="46"/>
      <c r="H1276" s="45"/>
      <c r="I1276" s="45"/>
      <c r="J1276" s="45"/>
      <c r="K1276" s="45"/>
      <c r="L1276" s="45"/>
      <c r="M1276" s="46"/>
      <c r="N1276" s="46"/>
      <c r="O1276" s="48"/>
      <c r="P1276" s="48"/>
      <c r="Q1276" s="46"/>
      <c r="R1276" s="48"/>
      <c r="S1276" s="48"/>
      <c r="T1276" s="48"/>
      <c r="U1276" s="48"/>
      <c r="V1276" s="48"/>
      <c r="W1276" s="46"/>
      <c r="X1276" s="48"/>
      <c r="Y1276" s="48"/>
      <c r="Z1276" s="157"/>
      <c r="AA1276" s="47"/>
      <c r="AB1276" s="97"/>
      <c r="AC1276" s="49"/>
      <c r="AD1276" s="49"/>
      <c r="AE1276" s="49"/>
      <c r="AF1276" s="49"/>
      <c r="AG1276" s="49"/>
      <c r="AH1276" s="47"/>
      <c r="AI1276" s="47"/>
      <c r="AJ1276" s="47"/>
      <c r="AK1276" s="190"/>
      <c r="AL1276" s="190"/>
      <c r="AM1276" s="190"/>
      <c r="AN1276" s="190"/>
      <c r="AO1276" s="190"/>
      <c r="AP1276" s="151"/>
      <c r="AQ1276" s="322"/>
      <c r="AR1276" s="322"/>
      <c r="AS1276" s="322"/>
      <c r="AT1276" s="47"/>
      <c r="AU1276" s="47"/>
      <c r="AV1276" s="47"/>
      <c r="AW1276" s="47"/>
      <c r="AX1276" s="322"/>
      <c r="AY1276" s="98"/>
      <c r="AZ1276" s="98"/>
      <c r="BA1276" s="47"/>
      <c r="BB1276" s="47"/>
      <c r="BC1276" s="47"/>
      <c r="BD1276" s="47"/>
      <c r="BE1276" s="97"/>
      <c r="BF1276" s="49"/>
      <c r="BG1276" s="239"/>
      <c r="BH1276" s="342"/>
      <c r="BI1276" s="49"/>
      <c r="BJ1276" s="49"/>
      <c r="BK1276" s="49"/>
      <c r="BL1276" s="49"/>
      <c r="BM1276" s="49"/>
      <c r="BN1276" s="47"/>
      <c r="BO1276" s="49"/>
      <c r="BP1276" s="49"/>
      <c r="BQ1276" s="49"/>
      <c r="BR1276" s="323"/>
      <c r="BS1276" s="323"/>
      <c r="BT1276" s="323"/>
      <c r="BU1276" s="49"/>
      <c r="BV1276" s="49"/>
      <c r="BW1276" s="97"/>
      <c r="BX1276" s="97"/>
      <c r="BY1276" s="97"/>
      <c r="BZ1276" s="97"/>
      <c r="CA1276" s="49"/>
      <c r="CB1276" s="49"/>
      <c r="CC1276" s="49"/>
      <c r="CD1276" s="49"/>
      <c r="CE1276" s="49"/>
      <c r="CF1276" s="49"/>
      <c r="CG1276" s="49"/>
      <c r="CH1276" s="49"/>
      <c r="CI1276" s="97"/>
      <c r="CJ1276" s="97"/>
      <c r="CK1276" s="97"/>
      <c r="CL1276" s="97"/>
      <c r="CM1276" s="335"/>
      <c r="CN1276" s="337"/>
      <c r="CO1276" s="315" t="str">
        <f>IF(Формулы!R1276&gt;V1276,"22-?,Дата 14 - Прибыл из УФСИН; ","")&amp;IF(Формулы!Q1276&gt;Y1276,"25-?,Дата 13 - Выбыл в УФСИН;","")&amp;IF(YEAR(ДАННЫЕ!$F$1)=YEAR(ДАННЫЕ!B1276),IF(AT1276&gt;0,"","40-?, вявлен в текущем году! "),"")&amp;IF(YEAR($F$1)=YEAR(W1276),IF(X1276+Y1276&gt;0,"","23-стоит, 24,25 - куда выбыл? "),"")&amp;IF(X1276+Y1276&gt;0,IF(YEAR($F$1)=YEAR(W1276),"","24+25&gt;0? 23 - когда выбыл? "),"")&amp;IF(BA1276&lt;BB1276,"47&gt;=48; ","")&amp;IF(BA1276&lt;BC1276,"47&gt;=49; ","")&amp;IF(BA1276&lt;BD1276,"47&gt;=50; ","")&amp;IF(BE1276&gt;0,IF(BF1276&gt;0,IF(AU1276&gt;AV1276,"","41 и 42 - ? (51 и 52 &gt; 0);"),"51 &gt; 0 52 - ?;"),"")&amp;IF(AU1276&gt;0,IF(AV1276&gt;AU1276,"41&gt;42;","")&amp;IF(BE1276&gt;0,"","41&gt;0 51-?;"),"")&amp;IF(BF1276&gt;0,IF(BE1276&gt;0,"","52&gt;0 51-?;"),"")&amp;IF(AW1276&gt;=AX1276,"","43&gt;44;")&amp;IF(CA1276&gt;0,IF(AW1276&gt;0,"","71 &gt; 0 43-?;"),"")</f>
        <v/>
      </c>
    </row>
    <row r="1277" spans="1:93" ht="12" x14ac:dyDescent="0.2">
      <c r="A1277" s="45"/>
      <c r="B1277" s="46"/>
      <c r="C1277" s="121"/>
      <c r="D1277" s="121"/>
      <c r="E1277" s="336"/>
      <c r="F1277" s="122"/>
      <c r="G1277" s="46"/>
      <c r="H1277" s="45"/>
      <c r="I1277" s="45"/>
      <c r="J1277" s="45"/>
      <c r="K1277" s="45"/>
      <c r="L1277" s="45"/>
      <c r="M1277" s="46"/>
      <c r="N1277" s="46"/>
      <c r="O1277" s="48"/>
      <c r="P1277" s="48"/>
      <c r="Q1277" s="46"/>
      <c r="R1277" s="48"/>
      <c r="S1277" s="48"/>
      <c r="T1277" s="48"/>
      <c r="U1277" s="48"/>
      <c r="V1277" s="48"/>
      <c r="W1277" s="46"/>
      <c r="X1277" s="48"/>
      <c r="Y1277" s="48"/>
      <c r="Z1277" s="157"/>
      <c r="AA1277" s="47"/>
      <c r="AB1277" s="97"/>
      <c r="AC1277" s="49"/>
      <c r="AD1277" s="49"/>
      <c r="AE1277" s="49"/>
      <c r="AF1277" s="49"/>
      <c r="AG1277" s="49"/>
      <c r="AH1277" s="47"/>
      <c r="AI1277" s="47"/>
      <c r="AJ1277" s="47"/>
      <c r="AK1277" s="190"/>
      <c r="AL1277" s="190"/>
      <c r="AM1277" s="190"/>
      <c r="AN1277" s="190"/>
      <c r="AO1277" s="190"/>
      <c r="AP1277" s="151"/>
      <c r="AQ1277" s="322"/>
      <c r="AR1277" s="322"/>
      <c r="AS1277" s="322"/>
      <c r="AT1277" s="47"/>
      <c r="AU1277" s="47"/>
      <c r="AV1277" s="47"/>
      <c r="AW1277" s="47"/>
      <c r="AX1277" s="322"/>
      <c r="AY1277" s="98"/>
      <c r="AZ1277" s="98"/>
      <c r="BA1277" s="47"/>
      <c r="BB1277" s="47"/>
      <c r="BC1277" s="47"/>
      <c r="BD1277" s="47"/>
      <c r="BE1277" s="97"/>
      <c r="BF1277" s="49"/>
      <c r="BG1277" s="239"/>
      <c r="BH1277" s="342"/>
      <c r="BI1277" s="49"/>
      <c r="BJ1277" s="49"/>
      <c r="BK1277" s="49"/>
      <c r="BL1277" s="49"/>
      <c r="BM1277" s="49"/>
      <c r="BN1277" s="47"/>
      <c r="BO1277" s="49"/>
      <c r="BP1277" s="49"/>
      <c r="BQ1277" s="49"/>
      <c r="BR1277" s="323"/>
      <c r="BS1277" s="323"/>
      <c r="BT1277" s="323"/>
      <c r="BU1277" s="49"/>
      <c r="BV1277" s="49"/>
      <c r="BW1277" s="97"/>
      <c r="BX1277" s="97"/>
      <c r="BY1277" s="97"/>
      <c r="BZ1277" s="97"/>
      <c r="CA1277" s="49"/>
      <c r="CB1277" s="49"/>
      <c r="CC1277" s="49"/>
      <c r="CD1277" s="49"/>
      <c r="CE1277" s="49"/>
      <c r="CF1277" s="49"/>
      <c r="CG1277" s="49"/>
      <c r="CH1277" s="49"/>
      <c r="CI1277" s="97"/>
      <c r="CJ1277" s="97"/>
      <c r="CK1277" s="97"/>
      <c r="CL1277" s="97"/>
      <c r="CM1277" s="335"/>
      <c r="CN1277" s="337"/>
      <c r="CO1277" s="315" t="str">
        <f>IF(Формулы!R1277&gt;V1277,"22-?,Дата 14 - Прибыл из УФСИН; ","")&amp;IF(Формулы!Q1277&gt;Y1277,"25-?,Дата 13 - Выбыл в УФСИН;","")&amp;IF(YEAR(ДАННЫЕ!$F$1)=YEAR(ДАННЫЕ!B1277),IF(AT1277&gt;0,"","40-?, вявлен в текущем году! "),"")&amp;IF(YEAR($F$1)=YEAR(W1277),IF(X1277+Y1277&gt;0,"","23-стоит, 24,25 - куда выбыл? "),"")&amp;IF(X1277+Y1277&gt;0,IF(YEAR($F$1)=YEAR(W1277),"","24+25&gt;0? 23 - когда выбыл? "),"")&amp;IF(BA1277&lt;BB1277,"47&gt;=48; ","")&amp;IF(BA1277&lt;BC1277,"47&gt;=49; ","")&amp;IF(BA1277&lt;BD1277,"47&gt;=50; ","")&amp;IF(BE1277&gt;0,IF(BF1277&gt;0,IF(AU1277&gt;AV1277,"","41 и 42 - ? (51 и 52 &gt; 0);"),"51 &gt; 0 52 - ?;"),"")&amp;IF(AU1277&gt;0,IF(AV1277&gt;AU1277,"41&gt;42;","")&amp;IF(BE1277&gt;0,"","41&gt;0 51-?;"),"")&amp;IF(BF1277&gt;0,IF(BE1277&gt;0,"","52&gt;0 51-?;"),"")&amp;IF(AW1277&gt;=AX1277,"","43&gt;44;")&amp;IF(CA1277&gt;0,IF(AW1277&gt;0,"","71 &gt; 0 43-?;"),"")</f>
        <v/>
      </c>
    </row>
    <row r="1278" spans="1:93" ht="12" x14ac:dyDescent="0.2">
      <c r="A1278" s="45"/>
      <c r="B1278" s="46"/>
      <c r="C1278" s="121"/>
      <c r="D1278" s="121"/>
      <c r="E1278" s="336"/>
      <c r="F1278" s="122"/>
      <c r="G1278" s="46"/>
      <c r="H1278" s="45"/>
      <c r="I1278" s="45"/>
      <c r="J1278" s="45"/>
      <c r="K1278" s="45"/>
      <c r="L1278" s="45"/>
      <c r="M1278" s="46"/>
      <c r="N1278" s="46"/>
      <c r="O1278" s="48"/>
      <c r="P1278" s="48"/>
      <c r="Q1278" s="46"/>
      <c r="R1278" s="48"/>
      <c r="S1278" s="48"/>
      <c r="T1278" s="48"/>
      <c r="U1278" s="48"/>
      <c r="V1278" s="48"/>
      <c r="W1278" s="46"/>
      <c r="X1278" s="48"/>
      <c r="Y1278" s="48"/>
      <c r="Z1278" s="157"/>
      <c r="AA1278" s="47"/>
      <c r="AB1278" s="97"/>
      <c r="AC1278" s="49"/>
      <c r="AD1278" s="49"/>
      <c r="AE1278" s="49"/>
      <c r="AF1278" s="49"/>
      <c r="AG1278" s="49"/>
      <c r="AH1278" s="47"/>
      <c r="AI1278" s="47"/>
      <c r="AJ1278" s="47"/>
      <c r="AK1278" s="190"/>
      <c r="AL1278" s="190"/>
      <c r="AM1278" s="190"/>
      <c r="AN1278" s="190"/>
      <c r="AO1278" s="190"/>
      <c r="AP1278" s="151"/>
      <c r="AQ1278" s="322"/>
      <c r="AR1278" s="322"/>
      <c r="AS1278" s="322"/>
      <c r="AT1278" s="47"/>
      <c r="AU1278" s="47"/>
      <c r="AV1278" s="47"/>
      <c r="AW1278" s="47"/>
      <c r="AX1278" s="322"/>
      <c r="AY1278" s="98"/>
      <c r="AZ1278" s="98"/>
      <c r="BA1278" s="47"/>
      <c r="BB1278" s="47"/>
      <c r="BC1278" s="47"/>
      <c r="BD1278" s="47"/>
      <c r="BE1278" s="97"/>
      <c r="BF1278" s="49"/>
      <c r="BG1278" s="239"/>
      <c r="BH1278" s="342"/>
      <c r="BI1278" s="49"/>
      <c r="BJ1278" s="49"/>
      <c r="BK1278" s="49"/>
      <c r="BL1278" s="49"/>
      <c r="BM1278" s="49"/>
      <c r="BN1278" s="47"/>
      <c r="BO1278" s="49"/>
      <c r="BP1278" s="49"/>
      <c r="BQ1278" s="49"/>
      <c r="BR1278" s="323"/>
      <c r="BS1278" s="323"/>
      <c r="BT1278" s="323"/>
      <c r="BU1278" s="49"/>
      <c r="BV1278" s="49"/>
      <c r="BW1278" s="97"/>
      <c r="BX1278" s="97"/>
      <c r="BY1278" s="97"/>
      <c r="BZ1278" s="97"/>
      <c r="CA1278" s="49"/>
      <c r="CB1278" s="49"/>
      <c r="CC1278" s="49"/>
      <c r="CD1278" s="49"/>
      <c r="CE1278" s="49"/>
      <c r="CF1278" s="49"/>
      <c r="CG1278" s="49"/>
      <c r="CH1278" s="49"/>
      <c r="CI1278" s="97"/>
      <c r="CJ1278" s="97"/>
      <c r="CK1278" s="97"/>
      <c r="CL1278" s="97"/>
      <c r="CM1278" s="335"/>
      <c r="CN1278" s="337"/>
      <c r="CO1278" s="315" t="str">
        <f>IF(Формулы!R1278&gt;V1278,"22-?,Дата 14 - Прибыл из УФСИН; ","")&amp;IF(Формулы!Q1278&gt;Y1278,"25-?,Дата 13 - Выбыл в УФСИН;","")&amp;IF(YEAR(ДАННЫЕ!$F$1)=YEAR(ДАННЫЕ!B1278),IF(AT1278&gt;0,"","40-?, вявлен в текущем году! "),"")&amp;IF(YEAR($F$1)=YEAR(W1278),IF(X1278+Y1278&gt;0,"","23-стоит, 24,25 - куда выбыл? "),"")&amp;IF(X1278+Y1278&gt;0,IF(YEAR($F$1)=YEAR(W1278),"","24+25&gt;0? 23 - когда выбыл? "),"")&amp;IF(BA1278&lt;BB1278,"47&gt;=48; ","")&amp;IF(BA1278&lt;BC1278,"47&gt;=49; ","")&amp;IF(BA1278&lt;BD1278,"47&gt;=50; ","")&amp;IF(BE1278&gt;0,IF(BF1278&gt;0,IF(AU1278&gt;AV1278,"","41 и 42 - ? (51 и 52 &gt; 0);"),"51 &gt; 0 52 - ?;"),"")&amp;IF(AU1278&gt;0,IF(AV1278&gt;AU1278,"41&gt;42;","")&amp;IF(BE1278&gt;0,"","41&gt;0 51-?;"),"")&amp;IF(BF1278&gt;0,IF(BE1278&gt;0,"","52&gt;0 51-?;"),"")&amp;IF(AW1278&gt;=AX1278,"","43&gt;44;")&amp;IF(CA1278&gt;0,IF(AW1278&gt;0,"","71 &gt; 0 43-?;"),"")</f>
        <v/>
      </c>
    </row>
    <row r="1279" spans="1:93" ht="12" x14ac:dyDescent="0.2">
      <c r="A1279" s="45"/>
      <c r="B1279" s="46"/>
      <c r="C1279" s="121"/>
      <c r="D1279" s="121"/>
      <c r="E1279" s="336"/>
      <c r="F1279" s="122"/>
      <c r="G1279" s="46"/>
      <c r="H1279" s="45"/>
      <c r="I1279" s="45"/>
      <c r="J1279" s="45"/>
      <c r="K1279" s="45"/>
      <c r="L1279" s="45"/>
      <c r="M1279" s="46"/>
      <c r="N1279" s="46"/>
      <c r="O1279" s="48"/>
      <c r="P1279" s="48"/>
      <c r="Q1279" s="46"/>
      <c r="R1279" s="48"/>
      <c r="S1279" s="48"/>
      <c r="T1279" s="48"/>
      <c r="U1279" s="48"/>
      <c r="V1279" s="48"/>
      <c r="W1279" s="46"/>
      <c r="X1279" s="48"/>
      <c r="Y1279" s="48"/>
      <c r="Z1279" s="157"/>
      <c r="AA1279" s="47"/>
      <c r="AB1279" s="97"/>
      <c r="AC1279" s="49"/>
      <c r="AD1279" s="49"/>
      <c r="AE1279" s="49"/>
      <c r="AF1279" s="49"/>
      <c r="AG1279" s="49"/>
      <c r="AH1279" s="47"/>
      <c r="AI1279" s="47"/>
      <c r="AJ1279" s="47"/>
      <c r="AK1279" s="190"/>
      <c r="AL1279" s="190"/>
      <c r="AM1279" s="190"/>
      <c r="AN1279" s="190"/>
      <c r="AO1279" s="190"/>
      <c r="AP1279" s="151"/>
      <c r="AQ1279" s="322"/>
      <c r="AR1279" s="322"/>
      <c r="AS1279" s="322"/>
      <c r="AT1279" s="47"/>
      <c r="AU1279" s="47"/>
      <c r="AV1279" s="47"/>
      <c r="AW1279" s="47"/>
      <c r="AX1279" s="322"/>
      <c r="AY1279" s="98"/>
      <c r="AZ1279" s="98"/>
      <c r="BA1279" s="47"/>
      <c r="BB1279" s="47"/>
      <c r="BC1279" s="47"/>
      <c r="BD1279" s="47"/>
      <c r="BE1279" s="97"/>
      <c r="BF1279" s="49"/>
      <c r="BG1279" s="239"/>
      <c r="BH1279" s="342"/>
      <c r="BI1279" s="49"/>
      <c r="BJ1279" s="49"/>
      <c r="BK1279" s="49"/>
      <c r="BL1279" s="49"/>
      <c r="BM1279" s="49"/>
      <c r="BN1279" s="47"/>
      <c r="BO1279" s="49"/>
      <c r="BP1279" s="49"/>
      <c r="BQ1279" s="49"/>
      <c r="BR1279" s="323"/>
      <c r="BS1279" s="323"/>
      <c r="BT1279" s="323"/>
      <c r="BU1279" s="49"/>
      <c r="BV1279" s="49"/>
      <c r="BW1279" s="97"/>
      <c r="BX1279" s="97"/>
      <c r="BY1279" s="97"/>
      <c r="BZ1279" s="97"/>
      <c r="CA1279" s="49"/>
      <c r="CB1279" s="49"/>
      <c r="CC1279" s="49"/>
      <c r="CD1279" s="49"/>
      <c r="CE1279" s="49"/>
      <c r="CF1279" s="49"/>
      <c r="CG1279" s="49"/>
      <c r="CH1279" s="49"/>
      <c r="CI1279" s="97"/>
      <c r="CJ1279" s="97"/>
      <c r="CK1279" s="97"/>
      <c r="CL1279" s="97"/>
      <c r="CM1279" s="335"/>
      <c r="CN1279" s="337"/>
      <c r="CO1279" s="315" t="str">
        <f>IF(Формулы!R1279&gt;V1279,"22-?,Дата 14 - Прибыл из УФСИН; ","")&amp;IF(Формулы!Q1279&gt;Y1279,"25-?,Дата 13 - Выбыл в УФСИН;","")&amp;IF(YEAR(ДАННЫЕ!$F$1)=YEAR(ДАННЫЕ!B1279),IF(AT1279&gt;0,"","40-?, вявлен в текущем году! "),"")&amp;IF(YEAR($F$1)=YEAR(W1279),IF(X1279+Y1279&gt;0,"","23-стоит, 24,25 - куда выбыл? "),"")&amp;IF(X1279+Y1279&gt;0,IF(YEAR($F$1)=YEAR(W1279),"","24+25&gt;0? 23 - когда выбыл? "),"")&amp;IF(BA1279&lt;BB1279,"47&gt;=48; ","")&amp;IF(BA1279&lt;BC1279,"47&gt;=49; ","")&amp;IF(BA1279&lt;BD1279,"47&gt;=50; ","")&amp;IF(BE1279&gt;0,IF(BF1279&gt;0,IF(AU1279&gt;AV1279,"","41 и 42 - ? (51 и 52 &gt; 0);"),"51 &gt; 0 52 - ?;"),"")&amp;IF(AU1279&gt;0,IF(AV1279&gt;AU1279,"41&gt;42;","")&amp;IF(BE1279&gt;0,"","41&gt;0 51-?;"),"")&amp;IF(BF1279&gt;0,IF(BE1279&gt;0,"","52&gt;0 51-?;"),"")&amp;IF(AW1279&gt;=AX1279,"","43&gt;44;")&amp;IF(CA1279&gt;0,IF(AW1279&gt;0,"","71 &gt; 0 43-?;"),"")</f>
        <v/>
      </c>
    </row>
    <row r="1280" spans="1:93" ht="12" x14ac:dyDescent="0.2">
      <c r="A1280" s="45"/>
      <c r="B1280" s="46"/>
      <c r="C1280" s="121"/>
      <c r="D1280" s="121"/>
      <c r="E1280" s="336"/>
      <c r="F1280" s="122"/>
      <c r="G1280" s="46"/>
      <c r="H1280" s="45"/>
      <c r="I1280" s="45"/>
      <c r="J1280" s="45"/>
      <c r="K1280" s="45"/>
      <c r="L1280" s="45"/>
      <c r="M1280" s="46"/>
      <c r="N1280" s="46"/>
      <c r="O1280" s="48"/>
      <c r="P1280" s="48"/>
      <c r="Q1280" s="46"/>
      <c r="R1280" s="48"/>
      <c r="S1280" s="48"/>
      <c r="T1280" s="48"/>
      <c r="U1280" s="48"/>
      <c r="V1280" s="48"/>
      <c r="W1280" s="46"/>
      <c r="X1280" s="48"/>
      <c r="Y1280" s="48"/>
      <c r="Z1280" s="157"/>
      <c r="AA1280" s="47"/>
      <c r="AB1280" s="97"/>
      <c r="AC1280" s="49"/>
      <c r="AD1280" s="49"/>
      <c r="AE1280" s="49"/>
      <c r="AF1280" s="49"/>
      <c r="AG1280" s="49"/>
      <c r="AH1280" s="47"/>
      <c r="AI1280" s="47"/>
      <c r="AJ1280" s="47"/>
      <c r="AK1280" s="190"/>
      <c r="AL1280" s="190"/>
      <c r="AM1280" s="190"/>
      <c r="AN1280" s="190"/>
      <c r="AO1280" s="190"/>
      <c r="AP1280" s="151"/>
      <c r="AQ1280" s="322"/>
      <c r="AR1280" s="322"/>
      <c r="AS1280" s="322"/>
      <c r="AT1280" s="47"/>
      <c r="AU1280" s="47"/>
      <c r="AV1280" s="47"/>
      <c r="AW1280" s="47"/>
      <c r="AX1280" s="322"/>
      <c r="AY1280" s="98"/>
      <c r="AZ1280" s="98"/>
      <c r="BA1280" s="47"/>
      <c r="BB1280" s="47"/>
      <c r="BC1280" s="47"/>
      <c r="BD1280" s="47"/>
      <c r="BE1280" s="97"/>
      <c r="BF1280" s="49"/>
      <c r="BG1280" s="239"/>
      <c r="BH1280" s="342"/>
      <c r="BI1280" s="49"/>
      <c r="BJ1280" s="49"/>
      <c r="BK1280" s="49"/>
      <c r="BL1280" s="49"/>
      <c r="BM1280" s="49"/>
      <c r="BN1280" s="47"/>
      <c r="BO1280" s="49"/>
      <c r="BP1280" s="49"/>
      <c r="BQ1280" s="49"/>
      <c r="BR1280" s="323"/>
      <c r="BS1280" s="323"/>
      <c r="BT1280" s="323"/>
      <c r="BU1280" s="49"/>
      <c r="BV1280" s="49"/>
      <c r="BW1280" s="97"/>
      <c r="BX1280" s="97"/>
      <c r="BY1280" s="97"/>
      <c r="BZ1280" s="97"/>
      <c r="CA1280" s="49"/>
      <c r="CB1280" s="49"/>
      <c r="CC1280" s="49"/>
      <c r="CD1280" s="49"/>
      <c r="CE1280" s="49"/>
      <c r="CF1280" s="49"/>
      <c r="CG1280" s="49"/>
      <c r="CH1280" s="49"/>
      <c r="CI1280" s="97"/>
      <c r="CJ1280" s="97"/>
      <c r="CK1280" s="97"/>
      <c r="CL1280" s="97"/>
      <c r="CM1280" s="335"/>
      <c r="CN1280" s="337"/>
      <c r="CO1280" s="315" t="str">
        <f>IF(Формулы!R1280&gt;V1280,"22-?,Дата 14 - Прибыл из УФСИН; ","")&amp;IF(Формулы!Q1280&gt;Y1280,"25-?,Дата 13 - Выбыл в УФСИН;","")&amp;IF(YEAR(ДАННЫЕ!$F$1)=YEAR(ДАННЫЕ!B1280),IF(AT1280&gt;0,"","40-?, вявлен в текущем году! "),"")&amp;IF(YEAR($F$1)=YEAR(W1280),IF(X1280+Y1280&gt;0,"","23-стоит, 24,25 - куда выбыл? "),"")&amp;IF(X1280+Y1280&gt;0,IF(YEAR($F$1)=YEAR(W1280),"","24+25&gt;0? 23 - когда выбыл? "),"")&amp;IF(BA1280&lt;BB1280,"47&gt;=48; ","")&amp;IF(BA1280&lt;BC1280,"47&gt;=49; ","")&amp;IF(BA1280&lt;BD1280,"47&gt;=50; ","")&amp;IF(BE1280&gt;0,IF(BF1280&gt;0,IF(AU1280&gt;AV1280,"","41 и 42 - ? (51 и 52 &gt; 0);"),"51 &gt; 0 52 - ?;"),"")&amp;IF(AU1280&gt;0,IF(AV1280&gt;AU1280,"41&gt;42;","")&amp;IF(BE1280&gt;0,"","41&gt;0 51-?;"),"")&amp;IF(BF1280&gt;0,IF(BE1280&gt;0,"","52&gt;0 51-?;"),"")&amp;IF(AW1280&gt;=AX1280,"","43&gt;44;")&amp;IF(CA1280&gt;0,IF(AW1280&gt;0,"","71 &gt; 0 43-?;"),"")</f>
        <v/>
      </c>
    </row>
    <row r="1281" spans="1:93" ht="12" x14ac:dyDescent="0.2">
      <c r="A1281" s="45"/>
      <c r="B1281" s="46"/>
      <c r="C1281" s="121"/>
      <c r="D1281" s="121"/>
      <c r="E1281" s="336"/>
      <c r="F1281" s="122"/>
      <c r="G1281" s="46"/>
      <c r="H1281" s="45"/>
      <c r="I1281" s="45"/>
      <c r="J1281" s="45"/>
      <c r="K1281" s="45"/>
      <c r="L1281" s="45"/>
      <c r="M1281" s="46"/>
      <c r="N1281" s="46"/>
      <c r="O1281" s="48"/>
      <c r="P1281" s="48"/>
      <c r="Q1281" s="46"/>
      <c r="R1281" s="48"/>
      <c r="S1281" s="48"/>
      <c r="T1281" s="48"/>
      <c r="U1281" s="48"/>
      <c r="V1281" s="48"/>
      <c r="W1281" s="46"/>
      <c r="X1281" s="48"/>
      <c r="Y1281" s="48"/>
      <c r="Z1281" s="157"/>
      <c r="AA1281" s="47"/>
      <c r="AB1281" s="97"/>
      <c r="AC1281" s="49"/>
      <c r="AD1281" s="49"/>
      <c r="AE1281" s="49"/>
      <c r="AF1281" s="49"/>
      <c r="AG1281" s="49"/>
      <c r="AH1281" s="47"/>
      <c r="AI1281" s="47"/>
      <c r="AJ1281" s="47"/>
      <c r="AK1281" s="190"/>
      <c r="AL1281" s="190"/>
      <c r="AM1281" s="190"/>
      <c r="AN1281" s="190"/>
      <c r="AO1281" s="190"/>
      <c r="AP1281" s="151"/>
      <c r="AQ1281" s="322"/>
      <c r="AR1281" s="322"/>
      <c r="AS1281" s="322"/>
      <c r="AT1281" s="47"/>
      <c r="AU1281" s="47"/>
      <c r="AV1281" s="47"/>
      <c r="AW1281" s="47"/>
      <c r="AX1281" s="322"/>
      <c r="AY1281" s="98"/>
      <c r="AZ1281" s="98"/>
      <c r="BA1281" s="47"/>
      <c r="BB1281" s="47"/>
      <c r="BC1281" s="47"/>
      <c r="BD1281" s="47"/>
      <c r="BE1281" s="97"/>
      <c r="BF1281" s="49"/>
      <c r="BG1281" s="239"/>
      <c r="BH1281" s="342"/>
      <c r="BI1281" s="49"/>
      <c r="BJ1281" s="49"/>
      <c r="BK1281" s="49"/>
      <c r="BL1281" s="49"/>
      <c r="BM1281" s="49"/>
      <c r="BN1281" s="47"/>
      <c r="BO1281" s="49"/>
      <c r="BP1281" s="49"/>
      <c r="BQ1281" s="49"/>
      <c r="BR1281" s="323"/>
      <c r="BS1281" s="323"/>
      <c r="BT1281" s="323"/>
      <c r="BU1281" s="49"/>
      <c r="BV1281" s="49"/>
      <c r="BW1281" s="97"/>
      <c r="BX1281" s="97"/>
      <c r="BY1281" s="97"/>
      <c r="BZ1281" s="97"/>
      <c r="CA1281" s="49"/>
      <c r="CB1281" s="49"/>
      <c r="CC1281" s="49"/>
      <c r="CD1281" s="49"/>
      <c r="CE1281" s="49"/>
      <c r="CF1281" s="49"/>
      <c r="CG1281" s="49"/>
      <c r="CH1281" s="49"/>
      <c r="CI1281" s="97"/>
      <c r="CJ1281" s="97"/>
      <c r="CK1281" s="97"/>
      <c r="CL1281" s="97"/>
      <c r="CM1281" s="335"/>
      <c r="CN1281" s="337"/>
      <c r="CO1281" s="315" t="str">
        <f>IF(Формулы!R1281&gt;V1281,"22-?,Дата 14 - Прибыл из УФСИН; ","")&amp;IF(Формулы!Q1281&gt;Y1281,"25-?,Дата 13 - Выбыл в УФСИН;","")&amp;IF(YEAR(ДАННЫЕ!$F$1)=YEAR(ДАННЫЕ!B1281),IF(AT1281&gt;0,"","40-?, вявлен в текущем году! "),"")&amp;IF(YEAR($F$1)=YEAR(W1281),IF(X1281+Y1281&gt;0,"","23-стоит, 24,25 - куда выбыл? "),"")&amp;IF(X1281+Y1281&gt;0,IF(YEAR($F$1)=YEAR(W1281),"","24+25&gt;0? 23 - когда выбыл? "),"")&amp;IF(BA1281&lt;BB1281,"47&gt;=48; ","")&amp;IF(BA1281&lt;BC1281,"47&gt;=49; ","")&amp;IF(BA1281&lt;BD1281,"47&gt;=50; ","")&amp;IF(BE1281&gt;0,IF(BF1281&gt;0,IF(AU1281&gt;AV1281,"","41 и 42 - ? (51 и 52 &gt; 0);"),"51 &gt; 0 52 - ?;"),"")&amp;IF(AU1281&gt;0,IF(AV1281&gt;AU1281,"41&gt;42;","")&amp;IF(BE1281&gt;0,"","41&gt;0 51-?;"),"")&amp;IF(BF1281&gt;0,IF(BE1281&gt;0,"","52&gt;0 51-?;"),"")&amp;IF(AW1281&gt;=AX1281,"","43&gt;44;")&amp;IF(CA1281&gt;0,IF(AW1281&gt;0,"","71 &gt; 0 43-?;"),"")</f>
        <v/>
      </c>
    </row>
    <row r="1282" spans="1:93" ht="12" x14ac:dyDescent="0.2">
      <c r="A1282" s="45"/>
      <c r="B1282" s="46"/>
      <c r="C1282" s="121"/>
      <c r="D1282" s="121"/>
      <c r="E1282" s="336"/>
      <c r="F1282" s="122"/>
      <c r="G1282" s="46"/>
      <c r="H1282" s="45"/>
      <c r="I1282" s="45"/>
      <c r="J1282" s="45"/>
      <c r="K1282" s="45"/>
      <c r="L1282" s="45"/>
      <c r="M1282" s="46"/>
      <c r="N1282" s="46"/>
      <c r="O1282" s="48"/>
      <c r="P1282" s="48"/>
      <c r="Q1282" s="46"/>
      <c r="R1282" s="48"/>
      <c r="S1282" s="48"/>
      <c r="T1282" s="48"/>
      <c r="U1282" s="48"/>
      <c r="V1282" s="48"/>
      <c r="W1282" s="46"/>
      <c r="X1282" s="48"/>
      <c r="Y1282" s="48"/>
      <c r="Z1282" s="157"/>
      <c r="AA1282" s="47"/>
      <c r="AB1282" s="97"/>
      <c r="AC1282" s="49"/>
      <c r="AD1282" s="49"/>
      <c r="AE1282" s="49"/>
      <c r="AF1282" s="49"/>
      <c r="AG1282" s="49"/>
      <c r="AH1282" s="47"/>
      <c r="AI1282" s="47"/>
      <c r="AJ1282" s="47"/>
      <c r="AK1282" s="190"/>
      <c r="AL1282" s="190"/>
      <c r="AM1282" s="190"/>
      <c r="AN1282" s="190"/>
      <c r="AO1282" s="190"/>
      <c r="AP1282" s="151"/>
      <c r="AQ1282" s="322"/>
      <c r="AR1282" s="322"/>
      <c r="AS1282" s="322"/>
      <c r="AT1282" s="47"/>
      <c r="AU1282" s="47"/>
      <c r="AV1282" s="47"/>
      <c r="AW1282" s="47"/>
      <c r="AX1282" s="322"/>
      <c r="AY1282" s="98"/>
      <c r="AZ1282" s="98"/>
      <c r="BA1282" s="47"/>
      <c r="BB1282" s="47"/>
      <c r="BC1282" s="47"/>
      <c r="BD1282" s="47"/>
      <c r="BE1282" s="97"/>
      <c r="BF1282" s="49"/>
      <c r="BG1282" s="239"/>
      <c r="BH1282" s="342"/>
      <c r="BI1282" s="49"/>
      <c r="BJ1282" s="49"/>
      <c r="BK1282" s="49"/>
      <c r="BL1282" s="49"/>
      <c r="BM1282" s="49"/>
      <c r="BN1282" s="47"/>
      <c r="BO1282" s="49"/>
      <c r="BP1282" s="49"/>
      <c r="BQ1282" s="49"/>
      <c r="BR1282" s="323"/>
      <c r="BS1282" s="323"/>
      <c r="BT1282" s="323"/>
      <c r="BU1282" s="49"/>
      <c r="BV1282" s="49"/>
      <c r="BW1282" s="97"/>
      <c r="BX1282" s="97"/>
      <c r="BY1282" s="97"/>
      <c r="BZ1282" s="97"/>
      <c r="CA1282" s="49"/>
      <c r="CB1282" s="49"/>
      <c r="CC1282" s="49"/>
      <c r="CD1282" s="49"/>
      <c r="CE1282" s="49"/>
      <c r="CF1282" s="49"/>
      <c r="CG1282" s="49"/>
      <c r="CH1282" s="49"/>
      <c r="CI1282" s="97"/>
      <c r="CJ1282" s="97"/>
      <c r="CK1282" s="97"/>
      <c r="CL1282" s="97"/>
      <c r="CM1282" s="335"/>
      <c r="CN1282" s="337"/>
      <c r="CO1282" s="315" t="str">
        <f>IF(Формулы!R1282&gt;V1282,"22-?,Дата 14 - Прибыл из УФСИН; ","")&amp;IF(Формулы!Q1282&gt;Y1282,"25-?,Дата 13 - Выбыл в УФСИН;","")&amp;IF(YEAR(ДАННЫЕ!$F$1)=YEAR(ДАННЫЕ!B1282),IF(AT1282&gt;0,"","40-?, вявлен в текущем году! "),"")&amp;IF(YEAR($F$1)=YEAR(W1282),IF(X1282+Y1282&gt;0,"","23-стоит, 24,25 - куда выбыл? "),"")&amp;IF(X1282+Y1282&gt;0,IF(YEAR($F$1)=YEAR(W1282),"","24+25&gt;0? 23 - когда выбыл? "),"")&amp;IF(BA1282&lt;BB1282,"47&gt;=48; ","")&amp;IF(BA1282&lt;BC1282,"47&gt;=49; ","")&amp;IF(BA1282&lt;BD1282,"47&gt;=50; ","")&amp;IF(BE1282&gt;0,IF(BF1282&gt;0,IF(AU1282&gt;AV1282,"","41 и 42 - ? (51 и 52 &gt; 0);"),"51 &gt; 0 52 - ?;"),"")&amp;IF(AU1282&gt;0,IF(AV1282&gt;AU1282,"41&gt;42;","")&amp;IF(BE1282&gt;0,"","41&gt;0 51-?;"),"")&amp;IF(BF1282&gt;0,IF(BE1282&gt;0,"","52&gt;0 51-?;"),"")&amp;IF(AW1282&gt;=AX1282,"","43&gt;44;")&amp;IF(CA1282&gt;0,IF(AW1282&gt;0,"","71 &gt; 0 43-?;"),"")</f>
        <v/>
      </c>
    </row>
    <row r="1283" spans="1:93" ht="12" x14ac:dyDescent="0.2">
      <c r="A1283" s="45"/>
      <c r="B1283" s="46"/>
      <c r="C1283" s="121"/>
      <c r="D1283" s="121"/>
      <c r="E1283" s="336"/>
      <c r="F1283" s="122"/>
      <c r="G1283" s="46"/>
      <c r="H1283" s="45"/>
      <c r="I1283" s="45"/>
      <c r="J1283" s="45"/>
      <c r="K1283" s="45"/>
      <c r="L1283" s="45"/>
      <c r="M1283" s="46"/>
      <c r="N1283" s="46"/>
      <c r="O1283" s="48"/>
      <c r="P1283" s="48"/>
      <c r="Q1283" s="46"/>
      <c r="R1283" s="48"/>
      <c r="S1283" s="48"/>
      <c r="T1283" s="48"/>
      <c r="U1283" s="48"/>
      <c r="V1283" s="48"/>
      <c r="W1283" s="46"/>
      <c r="X1283" s="48"/>
      <c r="Y1283" s="48"/>
      <c r="Z1283" s="157"/>
      <c r="AA1283" s="47"/>
      <c r="AB1283" s="97"/>
      <c r="AC1283" s="49"/>
      <c r="AD1283" s="49"/>
      <c r="AE1283" s="49"/>
      <c r="AF1283" s="49"/>
      <c r="AG1283" s="49"/>
      <c r="AH1283" s="47"/>
      <c r="AI1283" s="47"/>
      <c r="AJ1283" s="47"/>
      <c r="AK1283" s="190"/>
      <c r="AL1283" s="190"/>
      <c r="AM1283" s="190"/>
      <c r="AN1283" s="190"/>
      <c r="AO1283" s="190"/>
      <c r="AP1283" s="151"/>
      <c r="AQ1283" s="322"/>
      <c r="AR1283" s="322"/>
      <c r="AS1283" s="322"/>
      <c r="AT1283" s="47"/>
      <c r="AU1283" s="47"/>
      <c r="AV1283" s="47"/>
      <c r="AW1283" s="47"/>
      <c r="AX1283" s="322"/>
      <c r="AY1283" s="98"/>
      <c r="AZ1283" s="98"/>
      <c r="BA1283" s="47"/>
      <c r="BB1283" s="47"/>
      <c r="BC1283" s="47"/>
      <c r="BD1283" s="47"/>
      <c r="BE1283" s="97"/>
      <c r="BF1283" s="49"/>
      <c r="BG1283" s="239"/>
      <c r="BH1283" s="342"/>
      <c r="BI1283" s="49"/>
      <c r="BJ1283" s="49"/>
      <c r="BK1283" s="49"/>
      <c r="BL1283" s="49"/>
      <c r="BM1283" s="49"/>
      <c r="BN1283" s="47"/>
      <c r="BO1283" s="49"/>
      <c r="BP1283" s="49"/>
      <c r="BQ1283" s="49"/>
      <c r="BR1283" s="323"/>
      <c r="BS1283" s="323"/>
      <c r="BT1283" s="323"/>
      <c r="BU1283" s="49"/>
      <c r="BV1283" s="49"/>
      <c r="BW1283" s="97"/>
      <c r="BX1283" s="97"/>
      <c r="BY1283" s="97"/>
      <c r="BZ1283" s="97"/>
      <c r="CA1283" s="49"/>
      <c r="CB1283" s="49"/>
      <c r="CC1283" s="49"/>
      <c r="CD1283" s="49"/>
      <c r="CE1283" s="49"/>
      <c r="CF1283" s="49"/>
      <c r="CG1283" s="49"/>
      <c r="CH1283" s="49"/>
      <c r="CI1283" s="97"/>
      <c r="CJ1283" s="97"/>
      <c r="CK1283" s="97"/>
      <c r="CL1283" s="97"/>
      <c r="CM1283" s="335"/>
      <c r="CN1283" s="337"/>
      <c r="CO1283" s="315" t="str">
        <f>IF(Формулы!R1283&gt;V1283,"22-?,Дата 14 - Прибыл из УФСИН; ","")&amp;IF(Формулы!Q1283&gt;Y1283,"25-?,Дата 13 - Выбыл в УФСИН;","")&amp;IF(YEAR(ДАННЫЕ!$F$1)=YEAR(ДАННЫЕ!B1283),IF(AT1283&gt;0,"","40-?, вявлен в текущем году! "),"")&amp;IF(YEAR($F$1)=YEAR(W1283),IF(X1283+Y1283&gt;0,"","23-стоит, 24,25 - куда выбыл? "),"")&amp;IF(X1283+Y1283&gt;0,IF(YEAR($F$1)=YEAR(W1283),"","24+25&gt;0? 23 - когда выбыл? "),"")&amp;IF(BA1283&lt;BB1283,"47&gt;=48; ","")&amp;IF(BA1283&lt;BC1283,"47&gt;=49; ","")&amp;IF(BA1283&lt;BD1283,"47&gt;=50; ","")&amp;IF(BE1283&gt;0,IF(BF1283&gt;0,IF(AU1283&gt;AV1283,"","41 и 42 - ? (51 и 52 &gt; 0);"),"51 &gt; 0 52 - ?;"),"")&amp;IF(AU1283&gt;0,IF(AV1283&gt;AU1283,"41&gt;42;","")&amp;IF(BE1283&gt;0,"","41&gt;0 51-?;"),"")&amp;IF(BF1283&gt;0,IF(BE1283&gt;0,"","52&gt;0 51-?;"),"")&amp;IF(AW1283&gt;=AX1283,"","43&gt;44;")&amp;IF(CA1283&gt;0,IF(AW1283&gt;0,"","71 &gt; 0 43-?;"),"")</f>
        <v/>
      </c>
    </row>
    <row r="1284" spans="1:93" ht="12" x14ac:dyDescent="0.2">
      <c r="A1284" s="45"/>
      <c r="B1284" s="46"/>
      <c r="C1284" s="121"/>
      <c r="D1284" s="121"/>
      <c r="E1284" s="336"/>
      <c r="F1284" s="122"/>
      <c r="G1284" s="46"/>
      <c r="H1284" s="45"/>
      <c r="I1284" s="45"/>
      <c r="J1284" s="45"/>
      <c r="K1284" s="45"/>
      <c r="L1284" s="45"/>
      <c r="M1284" s="46"/>
      <c r="N1284" s="46"/>
      <c r="O1284" s="48"/>
      <c r="P1284" s="48"/>
      <c r="Q1284" s="46"/>
      <c r="R1284" s="48"/>
      <c r="S1284" s="48"/>
      <c r="T1284" s="48"/>
      <c r="U1284" s="48"/>
      <c r="V1284" s="48"/>
      <c r="W1284" s="46"/>
      <c r="X1284" s="48"/>
      <c r="Y1284" s="48"/>
      <c r="Z1284" s="157"/>
      <c r="AA1284" s="47"/>
      <c r="AB1284" s="97"/>
      <c r="AC1284" s="49"/>
      <c r="AD1284" s="49"/>
      <c r="AE1284" s="49"/>
      <c r="AF1284" s="49"/>
      <c r="AG1284" s="49"/>
      <c r="AH1284" s="47"/>
      <c r="AI1284" s="47"/>
      <c r="AJ1284" s="47"/>
      <c r="AK1284" s="190"/>
      <c r="AL1284" s="190"/>
      <c r="AM1284" s="190"/>
      <c r="AN1284" s="190"/>
      <c r="AO1284" s="190"/>
      <c r="AP1284" s="151"/>
      <c r="AQ1284" s="322"/>
      <c r="AR1284" s="322"/>
      <c r="AS1284" s="322"/>
      <c r="AT1284" s="47"/>
      <c r="AU1284" s="47"/>
      <c r="AV1284" s="47"/>
      <c r="AW1284" s="47"/>
      <c r="AX1284" s="322"/>
      <c r="AY1284" s="98"/>
      <c r="AZ1284" s="98"/>
      <c r="BA1284" s="47"/>
      <c r="BB1284" s="47"/>
      <c r="BC1284" s="47"/>
      <c r="BD1284" s="47"/>
      <c r="BE1284" s="97"/>
      <c r="BF1284" s="49"/>
      <c r="BG1284" s="239"/>
      <c r="BH1284" s="342"/>
      <c r="BI1284" s="49"/>
      <c r="BJ1284" s="49"/>
      <c r="BK1284" s="49"/>
      <c r="BL1284" s="49"/>
      <c r="BM1284" s="49"/>
      <c r="BN1284" s="47"/>
      <c r="BO1284" s="49"/>
      <c r="BP1284" s="49"/>
      <c r="BQ1284" s="49"/>
      <c r="BR1284" s="323"/>
      <c r="BS1284" s="323"/>
      <c r="BT1284" s="323"/>
      <c r="BU1284" s="49"/>
      <c r="BV1284" s="49"/>
      <c r="BW1284" s="97"/>
      <c r="BX1284" s="97"/>
      <c r="BY1284" s="97"/>
      <c r="BZ1284" s="97"/>
      <c r="CA1284" s="49"/>
      <c r="CB1284" s="49"/>
      <c r="CC1284" s="49"/>
      <c r="CD1284" s="49"/>
      <c r="CE1284" s="49"/>
      <c r="CF1284" s="49"/>
      <c r="CG1284" s="49"/>
      <c r="CH1284" s="49"/>
      <c r="CI1284" s="97"/>
      <c r="CJ1284" s="97"/>
      <c r="CK1284" s="97"/>
      <c r="CL1284" s="97"/>
      <c r="CM1284" s="335"/>
      <c r="CN1284" s="337"/>
      <c r="CO1284" s="315" t="str">
        <f>IF(Формулы!R1284&gt;V1284,"22-?,Дата 14 - Прибыл из УФСИН; ","")&amp;IF(Формулы!Q1284&gt;Y1284,"25-?,Дата 13 - Выбыл в УФСИН;","")&amp;IF(YEAR(ДАННЫЕ!$F$1)=YEAR(ДАННЫЕ!B1284),IF(AT1284&gt;0,"","40-?, вявлен в текущем году! "),"")&amp;IF(YEAR($F$1)=YEAR(W1284),IF(X1284+Y1284&gt;0,"","23-стоит, 24,25 - куда выбыл? "),"")&amp;IF(X1284+Y1284&gt;0,IF(YEAR($F$1)=YEAR(W1284),"","24+25&gt;0? 23 - когда выбыл? "),"")&amp;IF(BA1284&lt;BB1284,"47&gt;=48; ","")&amp;IF(BA1284&lt;BC1284,"47&gt;=49; ","")&amp;IF(BA1284&lt;BD1284,"47&gt;=50; ","")&amp;IF(BE1284&gt;0,IF(BF1284&gt;0,IF(AU1284&gt;AV1284,"","41 и 42 - ? (51 и 52 &gt; 0);"),"51 &gt; 0 52 - ?;"),"")&amp;IF(AU1284&gt;0,IF(AV1284&gt;AU1284,"41&gt;42;","")&amp;IF(BE1284&gt;0,"","41&gt;0 51-?;"),"")&amp;IF(BF1284&gt;0,IF(BE1284&gt;0,"","52&gt;0 51-?;"),"")&amp;IF(AW1284&gt;=AX1284,"","43&gt;44;")&amp;IF(CA1284&gt;0,IF(AW1284&gt;0,"","71 &gt; 0 43-?;"),"")</f>
        <v/>
      </c>
    </row>
    <row r="1285" spans="1:93" ht="12" x14ac:dyDescent="0.2">
      <c r="A1285" s="45"/>
      <c r="B1285" s="46"/>
      <c r="C1285" s="121"/>
      <c r="D1285" s="121"/>
      <c r="E1285" s="336"/>
      <c r="F1285" s="122"/>
      <c r="G1285" s="46"/>
      <c r="H1285" s="45"/>
      <c r="I1285" s="45"/>
      <c r="J1285" s="45"/>
      <c r="K1285" s="45"/>
      <c r="L1285" s="45"/>
      <c r="M1285" s="46"/>
      <c r="N1285" s="46"/>
      <c r="O1285" s="48"/>
      <c r="P1285" s="48"/>
      <c r="Q1285" s="46"/>
      <c r="R1285" s="48"/>
      <c r="S1285" s="48"/>
      <c r="T1285" s="48"/>
      <c r="U1285" s="48"/>
      <c r="V1285" s="48"/>
      <c r="W1285" s="46"/>
      <c r="X1285" s="48"/>
      <c r="Y1285" s="48"/>
      <c r="Z1285" s="157"/>
      <c r="AA1285" s="47"/>
      <c r="AB1285" s="97"/>
      <c r="AC1285" s="49"/>
      <c r="AD1285" s="49"/>
      <c r="AE1285" s="49"/>
      <c r="AF1285" s="49"/>
      <c r="AG1285" s="49"/>
      <c r="AH1285" s="47"/>
      <c r="AI1285" s="47"/>
      <c r="AJ1285" s="47"/>
      <c r="AK1285" s="190"/>
      <c r="AL1285" s="190"/>
      <c r="AM1285" s="190"/>
      <c r="AN1285" s="190"/>
      <c r="AO1285" s="190"/>
      <c r="AP1285" s="151"/>
      <c r="AQ1285" s="322"/>
      <c r="AR1285" s="322"/>
      <c r="AS1285" s="322"/>
      <c r="AT1285" s="47"/>
      <c r="AU1285" s="47"/>
      <c r="AV1285" s="47"/>
      <c r="AW1285" s="47"/>
      <c r="AX1285" s="322"/>
      <c r="AY1285" s="98"/>
      <c r="AZ1285" s="98"/>
      <c r="BA1285" s="47"/>
      <c r="BB1285" s="47"/>
      <c r="BC1285" s="47"/>
      <c r="BD1285" s="47"/>
      <c r="BE1285" s="97"/>
      <c r="BF1285" s="49"/>
      <c r="BG1285" s="239"/>
      <c r="BH1285" s="342"/>
      <c r="BI1285" s="49"/>
      <c r="BJ1285" s="49"/>
      <c r="BK1285" s="49"/>
      <c r="BL1285" s="49"/>
      <c r="BM1285" s="49"/>
      <c r="BN1285" s="47"/>
      <c r="BO1285" s="49"/>
      <c r="BP1285" s="49"/>
      <c r="BQ1285" s="49"/>
      <c r="BR1285" s="323"/>
      <c r="BS1285" s="323"/>
      <c r="BT1285" s="323"/>
      <c r="BU1285" s="49"/>
      <c r="BV1285" s="49"/>
      <c r="BW1285" s="97"/>
      <c r="BX1285" s="97"/>
      <c r="BY1285" s="97"/>
      <c r="BZ1285" s="97"/>
      <c r="CA1285" s="49"/>
      <c r="CB1285" s="49"/>
      <c r="CC1285" s="49"/>
      <c r="CD1285" s="49"/>
      <c r="CE1285" s="49"/>
      <c r="CF1285" s="49"/>
      <c r="CG1285" s="49"/>
      <c r="CH1285" s="49"/>
      <c r="CI1285" s="97"/>
      <c r="CJ1285" s="97"/>
      <c r="CK1285" s="97"/>
      <c r="CL1285" s="97"/>
      <c r="CM1285" s="335"/>
      <c r="CN1285" s="337"/>
      <c r="CO1285" s="315" t="str">
        <f>IF(Формулы!R1285&gt;V1285,"22-?,Дата 14 - Прибыл из УФСИН; ","")&amp;IF(Формулы!Q1285&gt;Y1285,"25-?,Дата 13 - Выбыл в УФСИН;","")&amp;IF(YEAR(ДАННЫЕ!$F$1)=YEAR(ДАННЫЕ!B1285),IF(AT1285&gt;0,"","40-?, вявлен в текущем году! "),"")&amp;IF(YEAR($F$1)=YEAR(W1285),IF(X1285+Y1285&gt;0,"","23-стоит, 24,25 - куда выбыл? "),"")&amp;IF(X1285+Y1285&gt;0,IF(YEAR($F$1)=YEAR(W1285),"","24+25&gt;0? 23 - когда выбыл? "),"")&amp;IF(BA1285&lt;BB1285,"47&gt;=48; ","")&amp;IF(BA1285&lt;BC1285,"47&gt;=49; ","")&amp;IF(BA1285&lt;BD1285,"47&gt;=50; ","")&amp;IF(BE1285&gt;0,IF(BF1285&gt;0,IF(AU1285&gt;AV1285,"","41 и 42 - ? (51 и 52 &gt; 0);"),"51 &gt; 0 52 - ?;"),"")&amp;IF(AU1285&gt;0,IF(AV1285&gt;AU1285,"41&gt;42;","")&amp;IF(BE1285&gt;0,"","41&gt;0 51-?;"),"")&amp;IF(BF1285&gt;0,IF(BE1285&gt;0,"","52&gt;0 51-?;"),"")&amp;IF(AW1285&gt;=AX1285,"","43&gt;44;")&amp;IF(CA1285&gt;0,IF(AW1285&gt;0,"","71 &gt; 0 43-?;"),"")</f>
        <v/>
      </c>
    </row>
    <row r="1286" spans="1:93" ht="12" x14ac:dyDescent="0.2">
      <c r="A1286" s="45"/>
      <c r="B1286" s="46"/>
      <c r="C1286" s="121"/>
      <c r="D1286" s="121"/>
      <c r="E1286" s="336"/>
      <c r="F1286" s="122"/>
      <c r="G1286" s="46"/>
      <c r="H1286" s="45"/>
      <c r="I1286" s="45"/>
      <c r="J1286" s="45"/>
      <c r="K1286" s="45"/>
      <c r="L1286" s="45"/>
      <c r="M1286" s="46"/>
      <c r="N1286" s="46"/>
      <c r="O1286" s="48"/>
      <c r="P1286" s="48"/>
      <c r="Q1286" s="46"/>
      <c r="R1286" s="48"/>
      <c r="S1286" s="48"/>
      <c r="T1286" s="48"/>
      <c r="U1286" s="48"/>
      <c r="V1286" s="48"/>
      <c r="W1286" s="46"/>
      <c r="X1286" s="48"/>
      <c r="Y1286" s="48"/>
      <c r="Z1286" s="157"/>
      <c r="AA1286" s="47"/>
      <c r="AB1286" s="97"/>
      <c r="AC1286" s="49"/>
      <c r="AD1286" s="49"/>
      <c r="AE1286" s="49"/>
      <c r="AF1286" s="49"/>
      <c r="AG1286" s="49"/>
      <c r="AH1286" s="47"/>
      <c r="AI1286" s="47"/>
      <c r="AJ1286" s="47"/>
      <c r="AK1286" s="190"/>
      <c r="AL1286" s="190"/>
      <c r="AM1286" s="190"/>
      <c r="AN1286" s="190"/>
      <c r="AO1286" s="190"/>
      <c r="AP1286" s="151"/>
      <c r="AQ1286" s="322"/>
      <c r="AR1286" s="322"/>
      <c r="AS1286" s="322"/>
      <c r="AT1286" s="47"/>
      <c r="AU1286" s="47"/>
      <c r="AV1286" s="47"/>
      <c r="AW1286" s="47"/>
      <c r="AX1286" s="322"/>
      <c r="AY1286" s="98"/>
      <c r="AZ1286" s="98"/>
      <c r="BA1286" s="47"/>
      <c r="BB1286" s="47"/>
      <c r="BC1286" s="47"/>
      <c r="BD1286" s="47"/>
      <c r="BE1286" s="97"/>
      <c r="BF1286" s="49"/>
      <c r="BG1286" s="239"/>
      <c r="BH1286" s="342"/>
      <c r="BI1286" s="49"/>
      <c r="BJ1286" s="49"/>
      <c r="BK1286" s="49"/>
      <c r="BL1286" s="49"/>
      <c r="BM1286" s="49"/>
      <c r="BN1286" s="47"/>
      <c r="BO1286" s="49"/>
      <c r="BP1286" s="49"/>
      <c r="BQ1286" s="49"/>
      <c r="BR1286" s="323"/>
      <c r="BS1286" s="323"/>
      <c r="BT1286" s="323"/>
      <c r="BU1286" s="49"/>
      <c r="BV1286" s="49"/>
      <c r="BW1286" s="97"/>
      <c r="BX1286" s="97"/>
      <c r="BY1286" s="97"/>
      <c r="BZ1286" s="97"/>
      <c r="CA1286" s="49"/>
      <c r="CB1286" s="49"/>
      <c r="CC1286" s="49"/>
      <c r="CD1286" s="49"/>
      <c r="CE1286" s="49"/>
      <c r="CF1286" s="49"/>
      <c r="CG1286" s="49"/>
      <c r="CH1286" s="49"/>
      <c r="CI1286" s="97"/>
      <c r="CJ1286" s="97"/>
      <c r="CK1286" s="97"/>
      <c r="CL1286" s="97"/>
      <c r="CM1286" s="335"/>
      <c r="CN1286" s="337"/>
      <c r="CO1286" s="315" t="str">
        <f>IF(Формулы!R1286&gt;V1286,"22-?,Дата 14 - Прибыл из УФСИН; ","")&amp;IF(Формулы!Q1286&gt;Y1286,"25-?,Дата 13 - Выбыл в УФСИН;","")&amp;IF(YEAR(ДАННЫЕ!$F$1)=YEAR(ДАННЫЕ!B1286),IF(AT1286&gt;0,"","40-?, вявлен в текущем году! "),"")&amp;IF(YEAR($F$1)=YEAR(W1286),IF(X1286+Y1286&gt;0,"","23-стоит, 24,25 - куда выбыл? "),"")&amp;IF(X1286+Y1286&gt;0,IF(YEAR($F$1)=YEAR(W1286),"","24+25&gt;0? 23 - когда выбыл? "),"")&amp;IF(BA1286&lt;BB1286,"47&gt;=48; ","")&amp;IF(BA1286&lt;BC1286,"47&gt;=49; ","")&amp;IF(BA1286&lt;BD1286,"47&gt;=50; ","")&amp;IF(BE1286&gt;0,IF(BF1286&gt;0,IF(AU1286&gt;AV1286,"","41 и 42 - ? (51 и 52 &gt; 0);"),"51 &gt; 0 52 - ?;"),"")&amp;IF(AU1286&gt;0,IF(AV1286&gt;AU1286,"41&gt;42;","")&amp;IF(BE1286&gt;0,"","41&gt;0 51-?;"),"")&amp;IF(BF1286&gt;0,IF(BE1286&gt;0,"","52&gt;0 51-?;"),"")&amp;IF(AW1286&gt;=AX1286,"","43&gt;44;")&amp;IF(CA1286&gt;0,IF(AW1286&gt;0,"","71 &gt; 0 43-?;"),"")</f>
        <v/>
      </c>
    </row>
    <row r="1287" spans="1:93" ht="12" x14ac:dyDescent="0.2">
      <c r="A1287" s="45"/>
      <c r="B1287" s="46"/>
      <c r="C1287" s="121"/>
      <c r="D1287" s="121"/>
      <c r="E1287" s="336"/>
      <c r="F1287" s="122"/>
      <c r="G1287" s="46"/>
      <c r="H1287" s="45"/>
      <c r="I1287" s="45"/>
      <c r="J1287" s="45"/>
      <c r="K1287" s="45"/>
      <c r="L1287" s="45"/>
      <c r="M1287" s="46"/>
      <c r="N1287" s="46"/>
      <c r="O1287" s="48"/>
      <c r="P1287" s="48"/>
      <c r="Q1287" s="46"/>
      <c r="R1287" s="48"/>
      <c r="S1287" s="48"/>
      <c r="T1287" s="48"/>
      <c r="U1287" s="48"/>
      <c r="V1287" s="48"/>
      <c r="W1287" s="46"/>
      <c r="X1287" s="48"/>
      <c r="Y1287" s="48"/>
      <c r="Z1287" s="157"/>
      <c r="AA1287" s="47"/>
      <c r="AB1287" s="97"/>
      <c r="AC1287" s="49"/>
      <c r="AD1287" s="49"/>
      <c r="AE1287" s="49"/>
      <c r="AF1287" s="49"/>
      <c r="AG1287" s="49"/>
      <c r="AH1287" s="47"/>
      <c r="AI1287" s="47"/>
      <c r="AJ1287" s="47"/>
      <c r="AK1287" s="190"/>
      <c r="AL1287" s="190"/>
      <c r="AM1287" s="190"/>
      <c r="AN1287" s="190"/>
      <c r="AO1287" s="190"/>
      <c r="AP1287" s="151"/>
      <c r="AQ1287" s="322"/>
      <c r="AR1287" s="322"/>
      <c r="AS1287" s="322"/>
      <c r="AT1287" s="47"/>
      <c r="AU1287" s="47"/>
      <c r="AV1287" s="47"/>
      <c r="AW1287" s="47"/>
      <c r="AX1287" s="322"/>
      <c r="AY1287" s="98"/>
      <c r="AZ1287" s="98"/>
      <c r="BA1287" s="47"/>
      <c r="BB1287" s="47"/>
      <c r="BC1287" s="47"/>
      <c r="BD1287" s="47"/>
      <c r="BE1287" s="97"/>
      <c r="BF1287" s="49"/>
      <c r="BG1287" s="239"/>
      <c r="BH1287" s="342"/>
      <c r="BI1287" s="49"/>
      <c r="BJ1287" s="49"/>
      <c r="BK1287" s="49"/>
      <c r="BL1287" s="49"/>
      <c r="BM1287" s="49"/>
      <c r="BN1287" s="47"/>
      <c r="BO1287" s="49"/>
      <c r="BP1287" s="49"/>
      <c r="BQ1287" s="49"/>
      <c r="BR1287" s="323"/>
      <c r="BS1287" s="323"/>
      <c r="BT1287" s="323"/>
      <c r="BU1287" s="49"/>
      <c r="BV1287" s="49"/>
      <c r="BW1287" s="97"/>
      <c r="BX1287" s="97"/>
      <c r="BY1287" s="97"/>
      <c r="BZ1287" s="97"/>
      <c r="CA1287" s="49"/>
      <c r="CB1287" s="49"/>
      <c r="CC1287" s="49"/>
      <c r="CD1287" s="49"/>
      <c r="CE1287" s="49"/>
      <c r="CF1287" s="49"/>
      <c r="CG1287" s="49"/>
      <c r="CH1287" s="49"/>
      <c r="CI1287" s="97"/>
      <c r="CJ1287" s="97"/>
      <c r="CK1287" s="97"/>
      <c r="CL1287" s="97"/>
      <c r="CM1287" s="335"/>
      <c r="CN1287" s="337"/>
      <c r="CO1287" s="315" t="str">
        <f>IF(Формулы!R1287&gt;V1287,"22-?,Дата 14 - Прибыл из УФСИН; ","")&amp;IF(Формулы!Q1287&gt;Y1287,"25-?,Дата 13 - Выбыл в УФСИН;","")&amp;IF(YEAR(ДАННЫЕ!$F$1)=YEAR(ДАННЫЕ!B1287),IF(AT1287&gt;0,"","40-?, вявлен в текущем году! "),"")&amp;IF(YEAR($F$1)=YEAR(W1287),IF(X1287+Y1287&gt;0,"","23-стоит, 24,25 - куда выбыл? "),"")&amp;IF(X1287+Y1287&gt;0,IF(YEAR($F$1)=YEAR(W1287),"","24+25&gt;0? 23 - когда выбыл? "),"")&amp;IF(BA1287&lt;BB1287,"47&gt;=48; ","")&amp;IF(BA1287&lt;BC1287,"47&gt;=49; ","")&amp;IF(BA1287&lt;BD1287,"47&gt;=50; ","")&amp;IF(BE1287&gt;0,IF(BF1287&gt;0,IF(AU1287&gt;AV1287,"","41 и 42 - ? (51 и 52 &gt; 0);"),"51 &gt; 0 52 - ?;"),"")&amp;IF(AU1287&gt;0,IF(AV1287&gt;AU1287,"41&gt;42;","")&amp;IF(BE1287&gt;0,"","41&gt;0 51-?;"),"")&amp;IF(BF1287&gt;0,IF(BE1287&gt;0,"","52&gt;0 51-?;"),"")&amp;IF(AW1287&gt;=AX1287,"","43&gt;44;")&amp;IF(CA1287&gt;0,IF(AW1287&gt;0,"","71 &gt; 0 43-?;"),"")</f>
        <v/>
      </c>
    </row>
    <row r="1288" spans="1:93" ht="12" x14ac:dyDescent="0.2">
      <c r="A1288" s="45"/>
      <c r="B1288" s="46"/>
      <c r="C1288" s="121"/>
      <c r="D1288" s="121"/>
      <c r="E1288" s="336"/>
      <c r="F1288" s="122"/>
      <c r="G1288" s="46"/>
      <c r="H1288" s="45"/>
      <c r="I1288" s="45"/>
      <c r="J1288" s="45"/>
      <c r="K1288" s="45"/>
      <c r="L1288" s="45"/>
      <c r="M1288" s="46"/>
      <c r="N1288" s="46"/>
      <c r="O1288" s="48"/>
      <c r="P1288" s="48"/>
      <c r="Q1288" s="46"/>
      <c r="R1288" s="48"/>
      <c r="S1288" s="48"/>
      <c r="T1288" s="48"/>
      <c r="U1288" s="48"/>
      <c r="V1288" s="48"/>
      <c r="W1288" s="46"/>
      <c r="X1288" s="48"/>
      <c r="Y1288" s="48"/>
      <c r="Z1288" s="157"/>
      <c r="AA1288" s="47"/>
      <c r="AB1288" s="97"/>
      <c r="AC1288" s="49"/>
      <c r="AD1288" s="49"/>
      <c r="AE1288" s="49"/>
      <c r="AF1288" s="49"/>
      <c r="AG1288" s="49"/>
      <c r="AH1288" s="47"/>
      <c r="AI1288" s="47"/>
      <c r="AJ1288" s="47"/>
      <c r="AK1288" s="190"/>
      <c r="AL1288" s="190"/>
      <c r="AM1288" s="190"/>
      <c r="AN1288" s="190"/>
      <c r="AO1288" s="190"/>
      <c r="AP1288" s="151"/>
      <c r="AQ1288" s="322"/>
      <c r="AR1288" s="322"/>
      <c r="AS1288" s="322"/>
      <c r="AT1288" s="47"/>
      <c r="AU1288" s="47"/>
      <c r="AV1288" s="47"/>
      <c r="AW1288" s="47"/>
      <c r="AX1288" s="322"/>
      <c r="AY1288" s="98"/>
      <c r="AZ1288" s="98"/>
      <c r="BA1288" s="47"/>
      <c r="BB1288" s="47"/>
      <c r="BC1288" s="47"/>
      <c r="BD1288" s="47"/>
      <c r="BE1288" s="97"/>
      <c r="BF1288" s="49"/>
      <c r="BG1288" s="239"/>
      <c r="BH1288" s="342"/>
      <c r="BI1288" s="49"/>
      <c r="BJ1288" s="49"/>
      <c r="BK1288" s="49"/>
      <c r="BL1288" s="49"/>
      <c r="BM1288" s="49"/>
      <c r="BN1288" s="47"/>
      <c r="BO1288" s="49"/>
      <c r="BP1288" s="49"/>
      <c r="BQ1288" s="49"/>
      <c r="BR1288" s="323"/>
      <c r="BS1288" s="323"/>
      <c r="BT1288" s="323"/>
      <c r="BU1288" s="49"/>
      <c r="BV1288" s="49"/>
      <c r="BW1288" s="97"/>
      <c r="BX1288" s="97"/>
      <c r="BY1288" s="97"/>
      <c r="BZ1288" s="97"/>
      <c r="CA1288" s="49"/>
      <c r="CB1288" s="49"/>
      <c r="CC1288" s="49"/>
      <c r="CD1288" s="49"/>
      <c r="CE1288" s="49"/>
      <c r="CF1288" s="49"/>
      <c r="CG1288" s="49"/>
      <c r="CH1288" s="49"/>
      <c r="CI1288" s="97"/>
      <c r="CJ1288" s="97"/>
      <c r="CK1288" s="97"/>
      <c r="CL1288" s="97"/>
      <c r="CM1288" s="335"/>
      <c r="CN1288" s="337"/>
      <c r="CO1288" s="315" t="str">
        <f>IF(Формулы!R1288&gt;V1288,"22-?,Дата 14 - Прибыл из УФСИН; ","")&amp;IF(Формулы!Q1288&gt;Y1288,"25-?,Дата 13 - Выбыл в УФСИН;","")&amp;IF(YEAR(ДАННЫЕ!$F$1)=YEAR(ДАННЫЕ!B1288),IF(AT1288&gt;0,"","40-?, вявлен в текущем году! "),"")&amp;IF(YEAR($F$1)=YEAR(W1288),IF(X1288+Y1288&gt;0,"","23-стоит, 24,25 - куда выбыл? "),"")&amp;IF(X1288+Y1288&gt;0,IF(YEAR($F$1)=YEAR(W1288),"","24+25&gt;0? 23 - когда выбыл? "),"")&amp;IF(BA1288&lt;BB1288,"47&gt;=48; ","")&amp;IF(BA1288&lt;BC1288,"47&gt;=49; ","")&amp;IF(BA1288&lt;BD1288,"47&gt;=50; ","")&amp;IF(BE1288&gt;0,IF(BF1288&gt;0,IF(AU1288&gt;AV1288,"","41 и 42 - ? (51 и 52 &gt; 0);"),"51 &gt; 0 52 - ?;"),"")&amp;IF(AU1288&gt;0,IF(AV1288&gt;AU1288,"41&gt;42;","")&amp;IF(BE1288&gt;0,"","41&gt;0 51-?;"),"")&amp;IF(BF1288&gt;0,IF(BE1288&gt;0,"","52&gt;0 51-?;"),"")&amp;IF(AW1288&gt;=AX1288,"","43&gt;44;")&amp;IF(CA1288&gt;0,IF(AW1288&gt;0,"","71 &gt; 0 43-?;"),"")</f>
        <v/>
      </c>
    </row>
    <row r="1289" spans="1:93" ht="12" x14ac:dyDescent="0.2">
      <c r="A1289" s="45"/>
      <c r="B1289" s="46"/>
      <c r="C1289" s="121"/>
      <c r="D1289" s="121"/>
      <c r="E1289" s="336"/>
      <c r="F1289" s="122"/>
      <c r="G1289" s="46"/>
      <c r="H1289" s="45"/>
      <c r="I1289" s="45"/>
      <c r="J1289" s="45"/>
      <c r="K1289" s="45"/>
      <c r="L1289" s="45"/>
      <c r="M1289" s="46"/>
      <c r="N1289" s="46"/>
      <c r="O1289" s="48"/>
      <c r="P1289" s="48"/>
      <c r="Q1289" s="46"/>
      <c r="R1289" s="48"/>
      <c r="S1289" s="48"/>
      <c r="T1289" s="48"/>
      <c r="U1289" s="48"/>
      <c r="V1289" s="48"/>
      <c r="W1289" s="46"/>
      <c r="X1289" s="48"/>
      <c r="Y1289" s="48"/>
      <c r="Z1289" s="157"/>
      <c r="AA1289" s="47"/>
      <c r="AB1289" s="97"/>
      <c r="AC1289" s="49"/>
      <c r="AD1289" s="49"/>
      <c r="AE1289" s="49"/>
      <c r="AF1289" s="49"/>
      <c r="AG1289" s="49"/>
      <c r="AH1289" s="47"/>
      <c r="AI1289" s="47"/>
      <c r="AJ1289" s="47"/>
      <c r="AK1289" s="190"/>
      <c r="AL1289" s="190"/>
      <c r="AM1289" s="190"/>
      <c r="AN1289" s="190"/>
      <c r="AO1289" s="190"/>
      <c r="AP1289" s="151"/>
      <c r="AQ1289" s="322"/>
      <c r="AR1289" s="322"/>
      <c r="AS1289" s="322"/>
      <c r="AT1289" s="47"/>
      <c r="AU1289" s="47"/>
      <c r="AV1289" s="47"/>
      <c r="AW1289" s="47"/>
      <c r="AX1289" s="322"/>
      <c r="AY1289" s="98"/>
      <c r="AZ1289" s="98"/>
      <c r="BA1289" s="47"/>
      <c r="BB1289" s="47"/>
      <c r="BC1289" s="47"/>
      <c r="BD1289" s="47"/>
      <c r="BE1289" s="97"/>
      <c r="BF1289" s="49"/>
      <c r="BG1289" s="239"/>
      <c r="BH1289" s="342"/>
      <c r="BI1289" s="49"/>
      <c r="BJ1289" s="49"/>
      <c r="BK1289" s="49"/>
      <c r="BL1289" s="49"/>
      <c r="BM1289" s="49"/>
      <c r="BN1289" s="47"/>
      <c r="BO1289" s="49"/>
      <c r="BP1289" s="49"/>
      <c r="BQ1289" s="49"/>
      <c r="BR1289" s="323"/>
      <c r="BS1289" s="323"/>
      <c r="BT1289" s="323"/>
      <c r="BU1289" s="49"/>
      <c r="BV1289" s="49"/>
      <c r="BW1289" s="97"/>
      <c r="BX1289" s="97"/>
      <c r="BY1289" s="97"/>
      <c r="BZ1289" s="97"/>
      <c r="CA1289" s="49"/>
      <c r="CB1289" s="49"/>
      <c r="CC1289" s="49"/>
      <c r="CD1289" s="49"/>
      <c r="CE1289" s="49"/>
      <c r="CF1289" s="49"/>
      <c r="CG1289" s="49"/>
      <c r="CH1289" s="49"/>
      <c r="CI1289" s="97"/>
      <c r="CJ1289" s="97"/>
      <c r="CK1289" s="97"/>
      <c r="CL1289" s="97"/>
      <c r="CM1289" s="335"/>
      <c r="CN1289" s="337"/>
      <c r="CO1289" s="315" t="str">
        <f>IF(Формулы!R1289&gt;V1289,"22-?,Дата 14 - Прибыл из УФСИН; ","")&amp;IF(Формулы!Q1289&gt;Y1289,"25-?,Дата 13 - Выбыл в УФСИН;","")&amp;IF(YEAR(ДАННЫЕ!$F$1)=YEAR(ДАННЫЕ!B1289),IF(AT1289&gt;0,"","40-?, вявлен в текущем году! "),"")&amp;IF(YEAR($F$1)=YEAR(W1289),IF(X1289+Y1289&gt;0,"","23-стоит, 24,25 - куда выбыл? "),"")&amp;IF(X1289+Y1289&gt;0,IF(YEAR($F$1)=YEAR(W1289),"","24+25&gt;0? 23 - когда выбыл? "),"")&amp;IF(BA1289&lt;BB1289,"47&gt;=48; ","")&amp;IF(BA1289&lt;BC1289,"47&gt;=49; ","")&amp;IF(BA1289&lt;BD1289,"47&gt;=50; ","")&amp;IF(BE1289&gt;0,IF(BF1289&gt;0,IF(AU1289&gt;AV1289,"","41 и 42 - ? (51 и 52 &gt; 0);"),"51 &gt; 0 52 - ?;"),"")&amp;IF(AU1289&gt;0,IF(AV1289&gt;AU1289,"41&gt;42;","")&amp;IF(BE1289&gt;0,"","41&gt;0 51-?;"),"")&amp;IF(BF1289&gt;0,IF(BE1289&gt;0,"","52&gt;0 51-?;"),"")&amp;IF(AW1289&gt;=AX1289,"","43&gt;44;")&amp;IF(CA1289&gt;0,IF(AW1289&gt;0,"","71 &gt; 0 43-?;"),"")</f>
        <v/>
      </c>
    </row>
    <row r="1290" spans="1:93" ht="12" x14ac:dyDescent="0.2">
      <c r="A1290" s="45"/>
      <c r="B1290" s="46"/>
      <c r="C1290" s="121"/>
      <c r="D1290" s="121"/>
      <c r="E1290" s="336"/>
      <c r="F1290" s="122"/>
      <c r="G1290" s="46"/>
      <c r="H1290" s="45"/>
      <c r="I1290" s="45"/>
      <c r="J1290" s="45"/>
      <c r="K1290" s="45"/>
      <c r="L1290" s="45"/>
      <c r="M1290" s="46"/>
      <c r="N1290" s="46"/>
      <c r="O1290" s="48"/>
      <c r="P1290" s="48"/>
      <c r="Q1290" s="46"/>
      <c r="R1290" s="48"/>
      <c r="S1290" s="48"/>
      <c r="T1290" s="48"/>
      <c r="U1290" s="48"/>
      <c r="V1290" s="48"/>
      <c r="W1290" s="46"/>
      <c r="X1290" s="48"/>
      <c r="Y1290" s="48"/>
      <c r="Z1290" s="157"/>
      <c r="AA1290" s="47"/>
      <c r="AB1290" s="97"/>
      <c r="AC1290" s="49"/>
      <c r="AD1290" s="49"/>
      <c r="AE1290" s="49"/>
      <c r="AF1290" s="49"/>
      <c r="AG1290" s="49"/>
      <c r="AH1290" s="47"/>
      <c r="AI1290" s="47"/>
      <c r="AJ1290" s="47"/>
      <c r="AK1290" s="190"/>
      <c r="AL1290" s="190"/>
      <c r="AM1290" s="190"/>
      <c r="AN1290" s="190"/>
      <c r="AO1290" s="190"/>
      <c r="AP1290" s="151"/>
      <c r="AQ1290" s="322"/>
      <c r="AR1290" s="322"/>
      <c r="AS1290" s="322"/>
      <c r="AT1290" s="47"/>
      <c r="AU1290" s="47"/>
      <c r="AV1290" s="47"/>
      <c r="AW1290" s="47"/>
      <c r="AX1290" s="322"/>
      <c r="AY1290" s="98"/>
      <c r="AZ1290" s="98"/>
      <c r="BA1290" s="47"/>
      <c r="BB1290" s="47"/>
      <c r="BC1290" s="47"/>
      <c r="BD1290" s="47"/>
      <c r="BE1290" s="97"/>
      <c r="BF1290" s="49"/>
      <c r="BG1290" s="239"/>
      <c r="BH1290" s="342"/>
      <c r="BI1290" s="49"/>
      <c r="BJ1290" s="49"/>
      <c r="BK1290" s="49"/>
      <c r="BL1290" s="49"/>
      <c r="BM1290" s="49"/>
      <c r="BN1290" s="47"/>
      <c r="BO1290" s="49"/>
      <c r="BP1290" s="49"/>
      <c r="BQ1290" s="49"/>
      <c r="BR1290" s="323"/>
      <c r="BS1290" s="323"/>
      <c r="BT1290" s="323"/>
      <c r="BU1290" s="49"/>
      <c r="BV1290" s="49"/>
      <c r="BW1290" s="97"/>
      <c r="BX1290" s="97"/>
      <c r="BY1290" s="97"/>
      <c r="BZ1290" s="97"/>
      <c r="CA1290" s="49"/>
      <c r="CB1290" s="49"/>
      <c r="CC1290" s="49"/>
      <c r="CD1290" s="49"/>
      <c r="CE1290" s="49"/>
      <c r="CF1290" s="49"/>
      <c r="CG1290" s="49"/>
      <c r="CH1290" s="49"/>
      <c r="CI1290" s="97"/>
      <c r="CJ1290" s="97"/>
      <c r="CK1290" s="97"/>
      <c r="CL1290" s="97"/>
      <c r="CM1290" s="335"/>
      <c r="CN1290" s="337"/>
      <c r="CO1290" s="315" t="str">
        <f>IF(Формулы!R1290&gt;V1290,"22-?,Дата 14 - Прибыл из УФСИН; ","")&amp;IF(Формулы!Q1290&gt;Y1290,"25-?,Дата 13 - Выбыл в УФСИН;","")&amp;IF(YEAR(ДАННЫЕ!$F$1)=YEAR(ДАННЫЕ!B1290),IF(AT1290&gt;0,"","40-?, вявлен в текущем году! "),"")&amp;IF(YEAR($F$1)=YEAR(W1290),IF(X1290+Y1290&gt;0,"","23-стоит, 24,25 - куда выбыл? "),"")&amp;IF(X1290+Y1290&gt;0,IF(YEAR($F$1)=YEAR(W1290),"","24+25&gt;0? 23 - когда выбыл? "),"")&amp;IF(BA1290&lt;BB1290,"47&gt;=48; ","")&amp;IF(BA1290&lt;BC1290,"47&gt;=49; ","")&amp;IF(BA1290&lt;BD1290,"47&gt;=50; ","")&amp;IF(BE1290&gt;0,IF(BF1290&gt;0,IF(AU1290&gt;AV1290,"","41 и 42 - ? (51 и 52 &gt; 0);"),"51 &gt; 0 52 - ?;"),"")&amp;IF(AU1290&gt;0,IF(AV1290&gt;AU1290,"41&gt;42;","")&amp;IF(BE1290&gt;0,"","41&gt;0 51-?;"),"")&amp;IF(BF1290&gt;0,IF(BE1290&gt;0,"","52&gt;0 51-?;"),"")&amp;IF(AW1290&gt;=AX1290,"","43&gt;44;")&amp;IF(CA1290&gt;0,IF(AW1290&gt;0,"","71 &gt; 0 43-?;"),"")</f>
        <v/>
      </c>
    </row>
    <row r="1291" spans="1:93" ht="12" x14ac:dyDescent="0.2">
      <c r="A1291" s="45"/>
      <c r="B1291" s="46"/>
      <c r="C1291" s="121"/>
      <c r="D1291" s="121"/>
      <c r="E1291" s="336"/>
      <c r="F1291" s="122"/>
      <c r="G1291" s="46"/>
      <c r="H1291" s="45"/>
      <c r="I1291" s="45"/>
      <c r="J1291" s="45"/>
      <c r="K1291" s="45"/>
      <c r="L1291" s="45"/>
      <c r="M1291" s="46"/>
      <c r="N1291" s="46"/>
      <c r="O1291" s="48"/>
      <c r="P1291" s="48"/>
      <c r="Q1291" s="46"/>
      <c r="R1291" s="48"/>
      <c r="S1291" s="48"/>
      <c r="T1291" s="48"/>
      <c r="U1291" s="48"/>
      <c r="V1291" s="48"/>
      <c r="W1291" s="46"/>
      <c r="X1291" s="48"/>
      <c r="Y1291" s="48"/>
      <c r="Z1291" s="157"/>
      <c r="AA1291" s="47"/>
      <c r="AB1291" s="97"/>
      <c r="AC1291" s="49"/>
      <c r="AD1291" s="49"/>
      <c r="AE1291" s="49"/>
      <c r="AF1291" s="49"/>
      <c r="AG1291" s="49"/>
      <c r="AH1291" s="47"/>
      <c r="AI1291" s="47"/>
      <c r="AJ1291" s="47"/>
      <c r="AK1291" s="190"/>
      <c r="AL1291" s="190"/>
      <c r="AM1291" s="190"/>
      <c r="AN1291" s="190"/>
      <c r="AO1291" s="190"/>
      <c r="AP1291" s="151"/>
      <c r="AQ1291" s="322"/>
      <c r="AR1291" s="322"/>
      <c r="AS1291" s="322"/>
      <c r="AT1291" s="47"/>
      <c r="AU1291" s="47"/>
      <c r="AV1291" s="47"/>
      <c r="AW1291" s="47"/>
      <c r="AX1291" s="322"/>
      <c r="AY1291" s="98"/>
      <c r="AZ1291" s="98"/>
      <c r="BA1291" s="47"/>
      <c r="BB1291" s="47"/>
      <c r="BC1291" s="47"/>
      <c r="BD1291" s="47"/>
      <c r="BE1291" s="97"/>
      <c r="BF1291" s="49"/>
      <c r="BG1291" s="239"/>
      <c r="BH1291" s="342"/>
      <c r="BI1291" s="49"/>
      <c r="BJ1291" s="49"/>
      <c r="BK1291" s="49"/>
      <c r="BL1291" s="49"/>
      <c r="BM1291" s="49"/>
      <c r="BN1291" s="47"/>
      <c r="BO1291" s="49"/>
      <c r="BP1291" s="49"/>
      <c r="BQ1291" s="49"/>
      <c r="BR1291" s="323"/>
      <c r="BS1291" s="323"/>
      <c r="BT1291" s="323"/>
      <c r="BU1291" s="49"/>
      <c r="BV1291" s="49"/>
      <c r="BW1291" s="97"/>
      <c r="BX1291" s="97"/>
      <c r="BY1291" s="97"/>
      <c r="BZ1291" s="97"/>
      <c r="CA1291" s="49"/>
      <c r="CB1291" s="49"/>
      <c r="CC1291" s="49"/>
      <c r="CD1291" s="49"/>
      <c r="CE1291" s="49"/>
      <c r="CF1291" s="49"/>
      <c r="CG1291" s="49"/>
      <c r="CH1291" s="49"/>
      <c r="CI1291" s="97"/>
      <c r="CJ1291" s="97"/>
      <c r="CK1291" s="97"/>
      <c r="CL1291" s="97"/>
      <c r="CM1291" s="335"/>
      <c r="CN1291" s="337"/>
      <c r="CO1291" s="315" t="str">
        <f>IF(Формулы!R1291&gt;V1291,"22-?,Дата 14 - Прибыл из УФСИН; ","")&amp;IF(Формулы!Q1291&gt;Y1291,"25-?,Дата 13 - Выбыл в УФСИН;","")&amp;IF(YEAR(ДАННЫЕ!$F$1)=YEAR(ДАННЫЕ!B1291),IF(AT1291&gt;0,"","40-?, вявлен в текущем году! "),"")&amp;IF(YEAR($F$1)=YEAR(W1291),IF(X1291+Y1291&gt;0,"","23-стоит, 24,25 - куда выбыл? "),"")&amp;IF(X1291+Y1291&gt;0,IF(YEAR($F$1)=YEAR(W1291),"","24+25&gt;0? 23 - когда выбыл? "),"")&amp;IF(BA1291&lt;BB1291,"47&gt;=48; ","")&amp;IF(BA1291&lt;BC1291,"47&gt;=49; ","")&amp;IF(BA1291&lt;BD1291,"47&gt;=50; ","")&amp;IF(BE1291&gt;0,IF(BF1291&gt;0,IF(AU1291&gt;AV1291,"","41 и 42 - ? (51 и 52 &gt; 0);"),"51 &gt; 0 52 - ?;"),"")&amp;IF(AU1291&gt;0,IF(AV1291&gt;AU1291,"41&gt;42;","")&amp;IF(BE1291&gt;0,"","41&gt;0 51-?;"),"")&amp;IF(BF1291&gt;0,IF(BE1291&gt;0,"","52&gt;0 51-?;"),"")&amp;IF(AW1291&gt;=AX1291,"","43&gt;44;")&amp;IF(CA1291&gt;0,IF(AW1291&gt;0,"","71 &gt; 0 43-?;"),"")</f>
        <v/>
      </c>
    </row>
    <row r="1292" spans="1:93" ht="12" x14ac:dyDescent="0.2">
      <c r="A1292" s="45"/>
      <c r="B1292" s="46"/>
      <c r="C1292" s="121"/>
      <c r="D1292" s="121"/>
      <c r="E1292" s="336"/>
      <c r="F1292" s="122"/>
      <c r="G1292" s="46"/>
      <c r="H1292" s="45"/>
      <c r="I1292" s="45"/>
      <c r="J1292" s="45"/>
      <c r="K1292" s="45"/>
      <c r="L1292" s="45"/>
      <c r="M1292" s="46"/>
      <c r="N1292" s="46"/>
      <c r="O1292" s="48"/>
      <c r="P1292" s="48"/>
      <c r="Q1292" s="46"/>
      <c r="R1292" s="48"/>
      <c r="S1292" s="48"/>
      <c r="T1292" s="48"/>
      <c r="U1292" s="48"/>
      <c r="V1292" s="48"/>
      <c r="W1292" s="46"/>
      <c r="X1292" s="48"/>
      <c r="Y1292" s="48"/>
      <c r="Z1292" s="157"/>
      <c r="AA1292" s="47"/>
      <c r="AB1292" s="97"/>
      <c r="AC1292" s="49"/>
      <c r="AD1292" s="49"/>
      <c r="AE1292" s="49"/>
      <c r="AF1292" s="49"/>
      <c r="AG1292" s="49"/>
      <c r="AH1292" s="47"/>
      <c r="AI1292" s="47"/>
      <c r="AJ1292" s="47"/>
      <c r="AK1292" s="190"/>
      <c r="AL1292" s="190"/>
      <c r="AM1292" s="190"/>
      <c r="AN1292" s="190"/>
      <c r="AO1292" s="190"/>
      <c r="AP1292" s="151"/>
      <c r="AQ1292" s="322"/>
      <c r="AR1292" s="322"/>
      <c r="AS1292" s="322"/>
      <c r="AT1292" s="47"/>
      <c r="AU1292" s="47"/>
      <c r="AV1292" s="47"/>
      <c r="AW1292" s="47"/>
      <c r="AX1292" s="322"/>
      <c r="AY1292" s="98"/>
      <c r="AZ1292" s="98"/>
      <c r="BA1292" s="47"/>
      <c r="BB1292" s="47"/>
      <c r="BC1292" s="47"/>
      <c r="BD1292" s="47"/>
      <c r="BE1292" s="97"/>
      <c r="BF1292" s="49"/>
      <c r="BG1292" s="239"/>
      <c r="BH1292" s="342"/>
      <c r="BI1292" s="49"/>
      <c r="BJ1292" s="49"/>
      <c r="BK1292" s="49"/>
      <c r="BL1292" s="49"/>
      <c r="BM1292" s="49"/>
      <c r="BN1292" s="47"/>
      <c r="BO1292" s="49"/>
      <c r="BP1292" s="49"/>
      <c r="BQ1292" s="49"/>
      <c r="BR1292" s="323"/>
      <c r="BS1292" s="323"/>
      <c r="BT1292" s="323"/>
      <c r="BU1292" s="49"/>
      <c r="BV1292" s="49"/>
      <c r="BW1292" s="97"/>
      <c r="BX1292" s="97"/>
      <c r="BY1292" s="97"/>
      <c r="BZ1292" s="97"/>
      <c r="CA1292" s="49"/>
      <c r="CB1292" s="49"/>
      <c r="CC1292" s="49"/>
      <c r="CD1292" s="49"/>
      <c r="CE1292" s="49"/>
      <c r="CF1292" s="49"/>
      <c r="CG1292" s="49"/>
      <c r="CH1292" s="49"/>
      <c r="CI1292" s="97"/>
      <c r="CJ1292" s="97"/>
      <c r="CK1292" s="97"/>
      <c r="CL1292" s="97"/>
      <c r="CM1292" s="335"/>
      <c r="CN1292" s="337"/>
      <c r="CO1292" s="315" t="str">
        <f>IF(Формулы!R1292&gt;V1292,"22-?,Дата 14 - Прибыл из УФСИН; ","")&amp;IF(Формулы!Q1292&gt;Y1292,"25-?,Дата 13 - Выбыл в УФСИН;","")&amp;IF(YEAR(ДАННЫЕ!$F$1)=YEAR(ДАННЫЕ!B1292),IF(AT1292&gt;0,"","40-?, вявлен в текущем году! "),"")&amp;IF(YEAR($F$1)=YEAR(W1292),IF(X1292+Y1292&gt;0,"","23-стоит, 24,25 - куда выбыл? "),"")&amp;IF(X1292+Y1292&gt;0,IF(YEAR($F$1)=YEAR(W1292),"","24+25&gt;0? 23 - когда выбыл? "),"")&amp;IF(BA1292&lt;BB1292,"47&gt;=48; ","")&amp;IF(BA1292&lt;BC1292,"47&gt;=49; ","")&amp;IF(BA1292&lt;BD1292,"47&gt;=50; ","")&amp;IF(BE1292&gt;0,IF(BF1292&gt;0,IF(AU1292&gt;AV1292,"","41 и 42 - ? (51 и 52 &gt; 0);"),"51 &gt; 0 52 - ?;"),"")&amp;IF(AU1292&gt;0,IF(AV1292&gt;AU1292,"41&gt;42;","")&amp;IF(BE1292&gt;0,"","41&gt;0 51-?;"),"")&amp;IF(BF1292&gt;0,IF(BE1292&gt;0,"","52&gt;0 51-?;"),"")&amp;IF(AW1292&gt;=AX1292,"","43&gt;44;")&amp;IF(CA1292&gt;0,IF(AW1292&gt;0,"","71 &gt; 0 43-?;"),"")</f>
        <v/>
      </c>
    </row>
    <row r="1293" spans="1:93" ht="12" x14ac:dyDescent="0.2">
      <c r="A1293" s="45"/>
      <c r="B1293" s="46"/>
      <c r="C1293" s="121"/>
      <c r="D1293" s="121"/>
      <c r="E1293" s="336"/>
      <c r="F1293" s="122"/>
      <c r="G1293" s="46"/>
      <c r="H1293" s="45"/>
      <c r="I1293" s="45"/>
      <c r="J1293" s="45"/>
      <c r="K1293" s="45"/>
      <c r="L1293" s="45"/>
      <c r="M1293" s="46"/>
      <c r="N1293" s="46"/>
      <c r="O1293" s="48"/>
      <c r="P1293" s="48"/>
      <c r="Q1293" s="46"/>
      <c r="R1293" s="48"/>
      <c r="S1293" s="48"/>
      <c r="T1293" s="48"/>
      <c r="U1293" s="48"/>
      <c r="V1293" s="48"/>
      <c r="W1293" s="46"/>
      <c r="X1293" s="48"/>
      <c r="Y1293" s="48"/>
      <c r="Z1293" s="157"/>
      <c r="AA1293" s="47"/>
      <c r="AB1293" s="97"/>
      <c r="AC1293" s="49"/>
      <c r="AD1293" s="49"/>
      <c r="AE1293" s="49"/>
      <c r="AF1293" s="49"/>
      <c r="AG1293" s="49"/>
      <c r="AH1293" s="47"/>
      <c r="AI1293" s="47"/>
      <c r="AJ1293" s="47"/>
      <c r="AK1293" s="190"/>
      <c r="AL1293" s="190"/>
      <c r="AM1293" s="190"/>
      <c r="AN1293" s="190"/>
      <c r="AO1293" s="190"/>
      <c r="AP1293" s="151"/>
      <c r="AQ1293" s="322"/>
      <c r="AR1293" s="322"/>
      <c r="AS1293" s="322"/>
      <c r="AT1293" s="47"/>
      <c r="AU1293" s="47"/>
      <c r="AV1293" s="47"/>
      <c r="AW1293" s="47"/>
      <c r="AX1293" s="322"/>
      <c r="AY1293" s="98"/>
      <c r="AZ1293" s="98"/>
      <c r="BA1293" s="47"/>
      <c r="BB1293" s="47"/>
      <c r="BC1293" s="47"/>
      <c r="BD1293" s="47"/>
      <c r="BE1293" s="97"/>
      <c r="BF1293" s="49"/>
      <c r="BG1293" s="239"/>
      <c r="BH1293" s="342"/>
      <c r="BI1293" s="49"/>
      <c r="BJ1293" s="49"/>
      <c r="BK1293" s="49"/>
      <c r="BL1293" s="49"/>
      <c r="BM1293" s="49"/>
      <c r="BN1293" s="47"/>
      <c r="BO1293" s="49"/>
      <c r="BP1293" s="49"/>
      <c r="BQ1293" s="49"/>
      <c r="BR1293" s="323"/>
      <c r="BS1293" s="323"/>
      <c r="BT1293" s="323"/>
      <c r="BU1293" s="49"/>
      <c r="BV1293" s="49"/>
      <c r="BW1293" s="97"/>
      <c r="BX1293" s="97"/>
      <c r="BY1293" s="97"/>
      <c r="BZ1293" s="97"/>
      <c r="CA1293" s="49"/>
      <c r="CB1293" s="49"/>
      <c r="CC1293" s="49"/>
      <c r="CD1293" s="49"/>
      <c r="CE1293" s="49"/>
      <c r="CF1293" s="49"/>
      <c r="CG1293" s="49"/>
      <c r="CH1293" s="49"/>
      <c r="CI1293" s="97"/>
      <c r="CJ1293" s="97"/>
      <c r="CK1293" s="97"/>
      <c r="CL1293" s="97"/>
      <c r="CM1293" s="335"/>
      <c r="CN1293" s="337"/>
      <c r="CO1293" s="315" t="str">
        <f>IF(Формулы!R1293&gt;V1293,"22-?,Дата 14 - Прибыл из УФСИН; ","")&amp;IF(Формулы!Q1293&gt;Y1293,"25-?,Дата 13 - Выбыл в УФСИН;","")&amp;IF(YEAR(ДАННЫЕ!$F$1)=YEAR(ДАННЫЕ!B1293),IF(AT1293&gt;0,"","40-?, вявлен в текущем году! "),"")&amp;IF(YEAR($F$1)=YEAR(W1293),IF(X1293+Y1293&gt;0,"","23-стоит, 24,25 - куда выбыл? "),"")&amp;IF(X1293+Y1293&gt;0,IF(YEAR($F$1)=YEAR(W1293),"","24+25&gt;0? 23 - когда выбыл? "),"")&amp;IF(BA1293&lt;BB1293,"47&gt;=48; ","")&amp;IF(BA1293&lt;BC1293,"47&gt;=49; ","")&amp;IF(BA1293&lt;BD1293,"47&gt;=50; ","")&amp;IF(BE1293&gt;0,IF(BF1293&gt;0,IF(AU1293&gt;AV1293,"","41 и 42 - ? (51 и 52 &gt; 0);"),"51 &gt; 0 52 - ?;"),"")&amp;IF(AU1293&gt;0,IF(AV1293&gt;AU1293,"41&gt;42;","")&amp;IF(BE1293&gt;0,"","41&gt;0 51-?;"),"")&amp;IF(BF1293&gt;0,IF(BE1293&gt;0,"","52&gt;0 51-?;"),"")&amp;IF(AW1293&gt;=AX1293,"","43&gt;44;")&amp;IF(CA1293&gt;0,IF(AW1293&gt;0,"","71 &gt; 0 43-?;"),"")</f>
        <v/>
      </c>
    </row>
    <row r="1294" spans="1:93" ht="12" x14ac:dyDescent="0.2">
      <c r="A1294" s="45"/>
      <c r="B1294" s="46"/>
      <c r="C1294" s="121"/>
      <c r="D1294" s="121"/>
      <c r="E1294" s="336"/>
      <c r="F1294" s="122"/>
      <c r="G1294" s="46"/>
      <c r="H1294" s="45"/>
      <c r="I1294" s="45"/>
      <c r="J1294" s="45"/>
      <c r="K1294" s="45"/>
      <c r="L1294" s="45"/>
      <c r="M1294" s="46"/>
      <c r="N1294" s="46"/>
      <c r="O1294" s="48"/>
      <c r="P1294" s="48"/>
      <c r="Q1294" s="46"/>
      <c r="R1294" s="48"/>
      <c r="S1294" s="48"/>
      <c r="T1294" s="48"/>
      <c r="U1294" s="48"/>
      <c r="V1294" s="48"/>
      <c r="W1294" s="46"/>
      <c r="X1294" s="48"/>
      <c r="Y1294" s="48"/>
      <c r="Z1294" s="157"/>
      <c r="AA1294" s="47"/>
      <c r="AB1294" s="97"/>
      <c r="AC1294" s="49"/>
      <c r="AD1294" s="49"/>
      <c r="AE1294" s="49"/>
      <c r="AF1294" s="49"/>
      <c r="AG1294" s="49"/>
      <c r="AH1294" s="47"/>
      <c r="AI1294" s="47"/>
      <c r="AJ1294" s="47"/>
      <c r="AK1294" s="190"/>
      <c r="AL1294" s="190"/>
      <c r="AM1294" s="190"/>
      <c r="AN1294" s="190"/>
      <c r="AO1294" s="190"/>
      <c r="AP1294" s="151"/>
      <c r="AQ1294" s="322"/>
      <c r="AR1294" s="322"/>
      <c r="AS1294" s="322"/>
      <c r="AT1294" s="47"/>
      <c r="AU1294" s="47"/>
      <c r="AV1294" s="47"/>
      <c r="AW1294" s="47"/>
      <c r="AX1294" s="322"/>
      <c r="AY1294" s="98"/>
      <c r="AZ1294" s="98"/>
      <c r="BA1294" s="47"/>
      <c r="BB1294" s="47"/>
      <c r="BC1294" s="47"/>
      <c r="BD1294" s="47"/>
      <c r="BE1294" s="97"/>
      <c r="BF1294" s="49"/>
      <c r="BG1294" s="239"/>
      <c r="BH1294" s="342"/>
      <c r="BI1294" s="49"/>
      <c r="BJ1294" s="49"/>
      <c r="BK1294" s="49"/>
      <c r="BL1294" s="49"/>
      <c r="BM1294" s="49"/>
      <c r="BN1294" s="47"/>
      <c r="BO1294" s="49"/>
      <c r="BP1294" s="49"/>
      <c r="BQ1294" s="49"/>
      <c r="BR1294" s="323"/>
      <c r="BS1294" s="323"/>
      <c r="BT1294" s="323"/>
      <c r="BU1294" s="49"/>
      <c r="BV1294" s="49"/>
      <c r="BW1294" s="97"/>
      <c r="BX1294" s="97"/>
      <c r="BY1294" s="97"/>
      <c r="BZ1294" s="97"/>
      <c r="CA1294" s="49"/>
      <c r="CB1294" s="49"/>
      <c r="CC1294" s="49"/>
      <c r="CD1294" s="49"/>
      <c r="CE1294" s="49"/>
      <c r="CF1294" s="49"/>
      <c r="CG1294" s="49"/>
      <c r="CH1294" s="49"/>
      <c r="CI1294" s="97"/>
      <c r="CJ1294" s="97"/>
      <c r="CK1294" s="97"/>
      <c r="CL1294" s="97"/>
      <c r="CM1294" s="335"/>
      <c r="CN1294" s="337"/>
      <c r="CO1294" s="315" t="str">
        <f>IF(Формулы!R1294&gt;V1294,"22-?,Дата 14 - Прибыл из УФСИН; ","")&amp;IF(Формулы!Q1294&gt;Y1294,"25-?,Дата 13 - Выбыл в УФСИН;","")&amp;IF(YEAR(ДАННЫЕ!$F$1)=YEAR(ДАННЫЕ!B1294),IF(AT1294&gt;0,"","40-?, вявлен в текущем году! "),"")&amp;IF(YEAR($F$1)=YEAR(W1294),IF(X1294+Y1294&gt;0,"","23-стоит, 24,25 - куда выбыл? "),"")&amp;IF(X1294+Y1294&gt;0,IF(YEAR($F$1)=YEAR(W1294),"","24+25&gt;0? 23 - когда выбыл? "),"")&amp;IF(BA1294&lt;BB1294,"47&gt;=48; ","")&amp;IF(BA1294&lt;BC1294,"47&gt;=49; ","")&amp;IF(BA1294&lt;BD1294,"47&gt;=50; ","")&amp;IF(BE1294&gt;0,IF(BF1294&gt;0,IF(AU1294&gt;AV1294,"","41 и 42 - ? (51 и 52 &gt; 0);"),"51 &gt; 0 52 - ?;"),"")&amp;IF(AU1294&gt;0,IF(AV1294&gt;AU1294,"41&gt;42;","")&amp;IF(BE1294&gt;0,"","41&gt;0 51-?;"),"")&amp;IF(BF1294&gt;0,IF(BE1294&gt;0,"","52&gt;0 51-?;"),"")&amp;IF(AW1294&gt;=AX1294,"","43&gt;44;")&amp;IF(CA1294&gt;0,IF(AW1294&gt;0,"","71 &gt; 0 43-?;"),"")</f>
        <v/>
      </c>
    </row>
    <row r="1295" spans="1:93" ht="12" x14ac:dyDescent="0.2">
      <c r="A1295" s="45"/>
      <c r="B1295" s="46"/>
      <c r="C1295" s="121"/>
      <c r="D1295" s="121"/>
      <c r="E1295" s="336"/>
      <c r="F1295" s="122"/>
      <c r="G1295" s="46"/>
      <c r="H1295" s="45"/>
      <c r="I1295" s="45"/>
      <c r="J1295" s="45"/>
      <c r="K1295" s="45"/>
      <c r="L1295" s="45"/>
      <c r="M1295" s="46"/>
      <c r="N1295" s="46"/>
      <c r="O1295" s="48"/>
      <c r="P1295" s="48"/>
      <c r="Q1295" s="46"/>
      <c r="R1295" s="48"/>
      <c r="S1295" s="48"/>
      <c r="T1295" s="48"/>
      <c r="U1295" s="48"/>
      <c r="V1295" s="48"/>
      <c r="W1295" s="46"/>
      <c r="X1295" s="48"/>
      <c r="Y1295" s="48"/>
      <c r="Z1295" s="157"/>
      <c r="AA1295" s="47"/>
      <c r="AB1295" s="97"/>
      <c r="AC1295" s="49"/>
      <c r="AD1295" s="49"/>
      <c r="AE1295" s="49"/>
      <c r="AF1295" s="49"/>
      <c r="AG1295" s="49"/>
      <c r="AH1295" s="47"/>
      <c r="AI1295" s="47"/>
      <c r="AJ1295" s="47"/>
      <c r="AK1295" s="190"/>
      <c r="AL1295" s="190"/>
      <c r="AM1295" s="190"/>
      <c r="AN1295" s="190"/>
      <c r="AO1295" s="190"/>
      <c r="AP1295" s="151"/>
      <c r="AQ1295" s="322"/>
      <c r="AR1295" s="322"/>
      <c r="AS1295" s="322"/>
      <c r="AT1295" s="47"/>
      <c r="AU1295" s="47"/>
      <c r="AV1295" s="47"/>
      <c r="AW1295" s="47"/>
      <c r="AX1295" s="322"/>
      <c r="AY1295" s="98"/>
      <c r="AZ1295" s="98"/>
      <c r="BA1295" s="47"/>
      <c r="BB1295" s="47"/>
      <c r="BC1295" s="47"/>
      <c r="BD1295" s="47"/>
      <c r="BE1295" s="97"/>
      <c r="BF1295" s="49"/>
      <c r="BG1295" s="239"/>
      <c r="BH1295" s="342"/>
      <c r="BI1295" s="49"/>
      <c r="BJ1295" s="49"/>
      <c r="BK1295" s="49"/>
      <c r="BL1295" s="49"/>
      <c r="BM1295" s="49"/>
      <c r="BN1295" s="47"/>
      <c r="BO1295" s="49"/>
      <c r="BP1295" s="49"/>
      <c r="BQ1295" s="49"/>
      <c r="BR1295" s="323"/>
      <c r="BS1295" s="323"/>
      <c r="BT1295" s="323"/>
      <c r="BU1295" s="49"/>
      <c r="BV1295" s="49"/>
      <c r="BW1295" s="97"/>
      <c r="BX1295" s="97"/>
      <c r="BY1295" s="97"/>
      <c r="BZ1295" s="97"/>
      <c r="CA1295" s="49"/>
      <c r="CB1295" s="49"/>
      <c r="CC1295" s="49"/>
      <c r="CD1295" s="49"/>
      <c r="CE1295" s="49"/>
      <c r="CF1295" s="49"/>
      <c r="CG1295" s="49"/>
      <c r="CH1295" s="49"/>
      <c r="CI1295" s="97"/>
      <c r="CJ1295" s="97"/>
      <c r="CK1295" s="97"/>
      <c r="CL1295" s="97"/>
      <c r="CM1295" s="335"/>
      <c r="CN1295" s="337"/>
      <c r="CO1295" s="315" t="str">
        <f>IF(Формулы!R1295&gt;V1295,"22-?,Дата 14 - Прибыл из УФСИН; ","")&amp;IF(Формулы!Q1295&gt;Y1295,"25-?,Дата 13 - Выбыл в УФСИН;","")&amp;IF(YEAR(ДАННЫЕ!$F$1)=YEAR(ДАННЫЕ!B1295),IF(AT1295&gt;0,"","40-?, вявлен в текущем году! "),"")&amp;IF(YEAR($F$1)=YEAR(W1295),IF(X1295+Y1295&gt;0,"","23-стоит, 24,25 - куда выбыл? "),"")&amp;IF(X1295+Y1295&gt;0,IF(YEAR($F$1)=YEAR(W1295),"","24+25&gt;0? 23 - когда выбыл? "),"")&amp;IF(BA1295&lt;BB1295,"47&gt;=48; ","")&amp;IF(BA1295&lt;BC1295,"47&gt;=49; ","")&amp;IF(BA1295&lt;BD1295,"47&gt;=50; ","")&amp;IF(BE1295&gt;0,IF(BF1295&gt;0,IF(AU1295&gt;AV1295,"","41 и 42 - ? (51 и 52 &gt; 0);"),"51 &gt; 0 52 - ?;"),"")&amp;IF(AU1295&gt;0,IF(AV1295&gt;AU1295,"41&gt;42;","")&amp;IF(BE1295&gt;0,"","41&gt;0 51-?;"),"")&amp;IF(BF1295&gt;0,IF(BE1295&gt;0,"","52&gt;0 51-?;"),"")&amp;IF(AW1295&gt;=AX1295,"","43&gt;44;")&amp;IF(CA1295&gt;0,IF(AW1295&gt;0,"","71 &gt; 0 43-?;"),"")</f>
        <v/>
      </c>
    </row>
    <row r="1296" spans="1:93" ht="12" x14ac:dyDescent="0.2">
      <c r="A1296" s="45"/>
      <c r="B1296" s="46"/>
      <c r="C1296" s="121"/>
      <c r="D1296" s="121"/>
      <c r="E1296" s="336"/>
      <c r="F1296" s="122"/>
      <c r="G1296" s="46"/>
      <c r="H1296" s="45"/>
      <c r="I1296" s="45"/>
      <c r="J1296" s="45"/>
      <c r="K1296" s="45"/>
      <c r="L1296" s="45"/>
      <c r="M1296" s="46"/>
      <c r="N1296" s="46"/>
      <c r="O1296" s="48"/>
      <c r="P1296" s="48"/>
      <c r="Q1296" s="46"/>
      <c r="R1296" s="48"/>
      <c r="S1296" s="48"/>
      <c r="T1296" s="48"/>
      <c r="U1296" s="48"/>
      <c r="V1296" s="48"/>
      <c r="W1296" s="46"/>
      <c r="X1296" s="48"/>
      <c r="Y1296" s="48"/>
      <c r="Z1296" s="157"/>
      <c r="AA1296" s="47"/>
      <c r="AB1296" s="97"/>
      <c r="AC1296" s="49"/>
      <c r="AD1296" s="49"/>
      <c r="AE1296" s="49"/>
      <c r="AF1296" s="49"/>
      <c r="AG1296" s="49"/>
      <c r="AH1296" s="47"/>
      <c r="AI1296" s="47"/>
      <c r="AJ1296" s="47"/>
      <c r="AK1296" s="190"/>
      <c r="AL1296" s="190"/>
      <c r="AM1296" s="190"/>
      <c r="AN1296" s="190"/>
      <c r="AO1296" s="190"/>
      <c r="AP1296" s="151"/>
      <c r="AQ1296" s="322"/>
      <c r="AR1296" s="322"/>
      <c r="AS1296" s="322"/>
      <c r="AT1296" s="47"/>
      <c r="AU1296" s="47"/>
      <c r="AV1296" s="47"/>
      <c r="AW1296" s="47"/>
      <c r="AX1296" s="322"/>
      <c r="AY1296" s="98"/>
      <c r="AZ1296" s="98"/>
      <c r="BA1296" s="47"/>
      <c r="BB1296" s="47"/>
      <c r="BC1296" s="47"/>
      <c r="BD1296" s="47"/>
      <c r="BE1296" s="97"/>
      <c r="BF1296" s="49"/>
      <c r="BG1296" s="239"/>
      <c r="BH1296" s="342"/>
      <c r="BI1296" s="49"/>
      <c r="BJ1296" s="49"/>
      <c r="BK1296" s="49"/>
      <c r="BL1296" s="49"/>
      <c r="BM1296" s="49"/>
      <c r="BN1296" s="47"/>
      <c r="BO1296" s="49"/>
      <c r="BP1296" s="49"/>
      <c r="BQ1296" s="49"/>
      <c r="BR1296" s="323"/>
      <c r="BS1296" s="323"/>
      <c r="BT1296" s="323"/>
      <c r="BU1296" s="49"/>
      <c r="BV1296" s="49"/>
      <c r="BW1296" s="97"/>
      <c r="BX1296" s="97"/>
      <c r="BY1296" s="97"/>
      <c r="BZ1296" s="97"/>
      <c r="CA1296" s="49"/>
      <c r="CB1296" s="49"/>
      <c r="CC1296" s="49"/>
      <c r="CD1296" s="49"/>
      <c r="CE1296" s="49"/>
      <c r="CF1296" s="49"/>
      <c r="CG1296" s="49"/>
      <c r="CH1296" s="49"/>
      <c r="CI1296" s="97"/>
      <c r="CJ1296" s="97"/>
      <c r="CK1296" s="97"/>
      <c r="CL1296" s="97"/>
      <c r="CM1296" s="335"/>
      <c r="CN1296" s="337"/>
      <c r="CO1296" s="315" t="str">
        <f>IF(Формулы!R1296&gt;V1296,"22-?,Дата 14 - Прибыл из УФСИН; ","")&amp;IF(Формулы!Q1296&gt;Y1296,"25-?,Дата 13 - Выбыл в УФСИН;","")&amp;IF(YEAR(ДАННЫЕ!$F$1)=YEAR(ДАННЫЕ!B1296),IF(AT1296&gt;0,"","40-?, вявлен в текущем году! "),"")&amp;IF(YEAR($F$1)=YEAR(W1296),IF(X1296+Y1296&gt;0,"","23-стоит, 24,25 - куда выбыл? "),"")&amp;IF(X1296+Y1296&gt;0,IF(YEAR($F$1)=YEAR(W1296),"","24+25&gt;0? 23 - когда выбыл? "),"")&amp;IF(BA1296&lt;BB1296,"47&gt;=48; ","")&amp;IF(BA1296&lt;BC1296,"47&gt;=49; ","")&amp;IF(BA1296&lt;BD1296,"47&gt;=50; ","")&amp;IF(BE1296&gt;0,IF(BF1296&gt;0,IF(AU1296&gt;AV1296,"","41 и 42 - ? (51 и 52 &gt; 0);"),"51 &gt; 0 52 - ?;"),"")&amp;IF(AU1296&gt;0,IF(AV1296&gt;AU1296,"41&gt;42;","")&amp;IF(BE1296&gt;0,"","41&gt;0 51-?;"),"")&amp;IF(BF1296&gt;0,IF(BE1296&gt;0,"","52&gt;0 51-?;"),"")&amp;IF(AW1296&gt;=AX1296,"","43&gt;44;")&amp;IF(CA1296&gt;0,IF(AW1296&gt;0,"","71 &gt; 0 43-?;"),"")</f>
        <v/>
      </c>
    </row>
    <row r="1297" spans="1:93" ht="12" x14ac:dyDescent="0.2">
      <c r="A1297" s="45"/>
      <c r="B1297" s="46"/>
      <c r="C1297" s="121"/>
      <c r="D1297" s="121"/>
      <c r="E1297" s="336"/>
      <c r="F1297" s="122"/>
      <c r="G1297" s="46"/>
      <c r="H1297" s="45"/>
      <c r="I1297" s="45"/>
      <c r="J1297" s="45"/>
      <c r="K1297" s="45"/>
      <c r="L1297" s="45"/>
      <c r="M1297" s="46"/>
      <c r="N1297" s="46"/>
      <c r="O1297" s="48"/>
      <c r="P1297" s="48"/>
      <c r="Q1297" s="46"/>
      <c r="R1297" s="48"/>
      <c r="S1297" s="48"/>
      <c r="T1297" s="48"/>
      <c r="U1297" s="48"/>
      <c r="V1297" s="48"/>
      <c r="W1297" s="46"/>
      <c r="X1297" s="48"/>
      <c r="Y1297" s="48"/>
      <c r="Z1297" s="157"/>
      <c r="AA1297" s="47"/>
      <c r="AB1297" s="97"/>
      <c r="AC1297" s="49"/>
      <c r="AD1297" s="49"/>
      <c r="AE1297" s="49"/>
      <c r="AF1297" s="49"/>
      <c r="AG1297" s="49"/>
      <c r="AH1297" s="47"/>
      <c r="AI1297" s="47"/>
      <c r="AJ1297" s="47"/>
      <c r="AK1297" s="190"/>
      <c r="AL1297" s="190"/>
      <c r="AM1297" s="190"/>
      <c r="AN1297" s="190"/>
      <c r="AO1297" s="190"/>
      <c r="AP1297" s="151"/>
      <c r="AQ1297" s="322"/>
      <c r="AR1297" s="322"/>
      <c r="AS1297" s="322"/>
      <c r="AT1297" s="47"/>
      <c r="AU1297" s="47"/>
      <c r="AV1297" s="47"/>
      <c r="AW1297" s="47"/>
      <c r="AX1297" s="322"/>
      <c r="AY1297" s="98"/>
      <c r="AZ1297" s="98"/>
      <c r="BA1297" s="47"/>
      <c r="BB1297" s="47"/>
      <c r="BC1297" s="47"/>
      <c r="BD1297" s="47"/>
      <c r="BE1297" s="97"/>
      <c r="BF1297" s="49"/>
      <c r="BG1297" s="239"/>
      <c r="BH1297" s="342"/>
      <c r="BI1297" s="49"/>
      <c r="BJ1297" s="49"/>
      <c r="BK1297" s="49"/>
      <c r="BL1297" s="49"/>
      <c r="BM1297" s="49"/>
      <c r="BN1297" s="47"/>
      <c r="BO1297" s="49"/>
      <c r="BP1297" s="49"/>
      <c r="BQ1297" s="49"/>
      <c r="BR1297" s="323"/>
      <c r="BS1297" s="323"/>
      <c r="BT1297" s="323"/>
      <c r="BU1297" s="49"/>
      <c r="BV1297" s="49"/>
      <c r="BW1297" s="97"/>
      <c r="BX1297" s="97"/>
      <c r="BY1297" s="97"/>
      <c r="BZ1297" s="97"/>
      <c r="CA1297" s="49"/>
      <c r="CB1297" s="49"/>
      <c r="CC1297" s="49"/>
      <c r="CD1297" s="49"/>
      <c r="CE1297" s="49"/>
      <c r="CF1297" s="49"/>
      <c r="CG1297" s="49"/>
      <c r="CH1297" s="49"/>
      <c r="CI1297" s="97"/>
      <c r="CJ1297" s="97"/>
      <c r="CK1297" s="97"/>
      <c r="CL1297" s="97"/>
      <c r="CM1297" s="335"/>
      <c r="CN1297" s="337"/>
      <c r="CO1297" s="315" t="str">
        <f>IF(Формулы!R1297&gt;V1297,"22-?,Дата 14 - Прибыл из УФСИН; ","")&amp;IF(Формулы!Q1297&gt;Y1297,"25-?,Дата 13 - Выбыл в УФСИН;","")&amp;IF(YEAR(ДАННЫЕ!$F$1)=YEAR(ДАННЫЕ!B1297),IF(AT1297&gt;0,"","40-?, вявлен в текущем году! "),"")&amp;IF(YEAR($F$1)=YEAR(W1297),IF(X1297+Y1297&gt;0,"","23-стоит, 24,25 - куда выбыл? "),"")&amp;IF(X1297+Y1297&gt;0,IF(YEAR($F$1)=YEAR(W1297),"","24+25&gt;0? 23 - когда выбыл? "),"")&amp;IF(BA1297&lt;BB1297,"47&gt;=48; ","")&amp;IF(BA1297&lt;BC1297,"47&gt;=49; ","")&amp;IF(BA1297&lt;BD1297,"47&gt;=50; ","")&amp;IF(BE1297&gt;0,IF(BF1297&gt;0,IF(AU1297&gt;AV1297,"","41 и 42 - ? (51 и 52 &gt; 0);"),"51 &gt; 0 52 - ?;"),"")&amp;IF(AU1297&gt;0,IF(AV1297&gt;AU1297,"41&gt;42;","")&amp;IF(BE1297&gt;0,"","41&gt;0 51-?;"),"")&amp;IF(BF1297&gt;0,IF(BE1297&gt;0,"","52&gt;0 51-?;"),"")&amp;IF(AW1297&gt;=AX1297,"","43&gt;44;")&amp;IF(CA1297&gt;0,IF(AW1297&gt;0,"","71 &gt; 0 43-?;"),"")</f>
        <v/>
      </c>
    </row>
    <row r="1298" spans="1:93" ht="12" x14ac:dyDescent="0.2">
      <c r="A1298" s="45"/>
      <c r="B1298" s="46"/>
      <c r="C1298" s="121"/>
      <c r="D1298" s="121"/>
      <c r="E1298" s="336"/>
      <c r="F1298" s="122"/>
      <c r="G1298" s="46"/>
      <c r="H1298" s="45"/>
      <c r="I1298" s="45"/>
      <c r="J1298" s="45"/>
      <c r="K1298" s="45"/>
      <c r="L1298" s="45"/>
      <c r="M1298" s="46"/>
      <c r="N1298" s="46"/>
      <c r="O1298" s="48"/>
      <c r="P1298" s="48"/>
      <c r="Q1298" s="46"/>
      <c r="R1298" s="48"/>
      <c r="S1298" s="48"/>
      <c r="T1298" s="48"/>
      <c r="U1298" s="48"/>
      <c r="V1298" s="48"/>
      <c r="W1298" s="46"/>
      <c r="X1298" s="48"/>
      <c r="Y1298" s="48"/>
      <c r="Z1298" s="157"/>
      <c r="AA1298" s="47"/>
      <c r="AB1298" s="97"/>
      <c r="AC1298" s="49"/>
      <c r="AD1298" s="49"/>
      <c r="AE1298" s="49"/>
      <c r="AF1298" s="49"/>
      <c r="AG1298" s="49"/>
      <c r="AH1298" s="47"/>
      <c r="AI1298" s="47"/>
      <c r="AJ1298" s="47"/>
      <c r="AK1298" s="190"/>
      <c r="AL1298" s="190"/>
      <c r="AM1298" s="190"/>
      <c r="AN1298" s="190"/>
      <c r="AO1298" s="190"/>
      <c r="AP1298" s="151"/>
      <c r="AQ1298" s="322"/>
      <c r="AR1298" s="322"/>
      <c r="AS1298" s="322"/>
      <c r="AT1298" s="47"/>
      <c r="AU1298" s="47"/>
      <c r="AV1298" s="47"/>
      <c r="AW1298" s="47"/>
      <c r="AX1298" s="322"/>
      <c r="AY1298" s="98"/>
      <c r="AZ1298" s="98"/>
      <c r="BA1298" s="47"/>
      <c r="BB1298" s="47"/>
      <c r="BC1298" s="47"/>
      <c r="BD1298" s="47"/>
      <c r="BE1298" s="97"/>
      <c r="BF1298" s="49"/>
      <c r="BG1298" s="239"/>
      <c r="BH1298" s="342"/>
      <c r="BI1298" s="49"/>
      <c r="BJ1298" s="49"/>
      <c r="BK1298" s="49"/>
      <c r="BL1298" s="49"/>
      <c r="BM1298" s="49"/>
      <c r="BN1298" s="47"/>
      <c r="BO1298" s="49"/>
      <c r="BP1298" s="49"/>
      <c r="BQ1298" s="49"/>
      <c r="BR1298" s="323"/>
      <c r="BS1298" s="323"/>
      <c r="BT1298" s="323"/>
      <c r="BU1298" s="49"/>
      <c r="BV1298" s="49"/>
      <c r="BW1298" s="97"/>
      <c r="BX1298" s="97"/>
      <c r="BY1298" s="97"/>
      <c r="BZ1298" s="97"/>
      <c r="CA1298" s="49"/>
      <c r="CB1298" s="49"/>
      <c r="CC1298" s="49"/>
      <c r="CD1298" s="49"/>
      <c r="CE1298" s="49"/>
      <c r="CF1298" s="49"/>
      <c r="CG1298" s="49"/>
      <c r="CH1298" s="49"/>
      <c r="CI1298" s="97"/>
      <c r="CJ1298" s="97"/>
      <c r="CK1298" s="97"/>
      <c r="CL1298" s="97"/>
      <c r="CM1298" s="335"/>
      <c r="CN1298" s="337"/>
      <c r="CO1298" s="315" t="str">
        <f>IF(Формулы!R1298&gt;V1298,"22-?,Дата 14 - Прибыл из УФСИН; ","")&amp;IF(Формулы!Q1298&gt;Y1298,"25-?,Дата 13 - Выбыл в УФСИН;","")&amp;IF(YEAR(ДАННЫЕ!$F$1)=YEAR(ДАННЫЕ!B1298),IF(AT1298&gt;0,"","40-?, вявлен в текущем году! "),"")&amp;IF(YEAR($F$1)=YEAR(W1298),IF(X1298+Y1298&gt;0,"","23-стоит, 24,25 - куда выбыл? "),"")&amp;IF(X1298+Y1298&gt;0,IF(YEAR($F$1)=YEAR(W1298),"","24+25&gt;0? 23 - когда выбыл? "),"")&amp;IF(BA1298&lt;BB1298,"47&gt;=48; ","")&amp;IF(BA1298&lt;BC1298,"47&gt;=49; ","")&amp;IF(BA1298&lt;BD1298,"47&gt;=50; ","")&amp;IF(BE1298&gt;0,IF(BF1298&gt;0,IF(AU1298&gt;AV1298,"","41 и 42 - ? (51 и 52 &gt; 0);"),"51 &gt; 0 52 - ?;"),"")&amp;IF(AU1298&gt;0,IF(AV1298&gt;AU1298,"41&gt;42;","")&amp;IF(BE1298&gt;0,"","41&gt;0 51-?;"),"")&amp;IF(BF1298&gt;0,IF(BE1298&gt;0,"","52&gt;0 51-?;"),"")&amp;IF(AW1298&gt;=AX1298,"","43&gt;44;")&amp;IF(CA1298&gt;0,IF(AW1298&gt;0,"","71 &gt; 0 43-?;"),"")</f>
        <v/>
      </c>
    </row>
    <row r="1299" spans="1:93" ht="12" x14ac:dyDescent="0.2">
      <c r="A1299" s="45"/>
      <c r="B1299" s="46"/>
      <c r="C1299" s="121"/>
      <c r="D1299" s="121"/>
      <c r="E1299" s="336"/>
      <c r="F1299" s="122"/>
      <c r="G1299" s="46"/>
      <c r="H1299" s="45"/>
      <c r="I1299" s="45"/>
      <c r="J1299" s="45"/>
      <c r="K1299" s="45"/>
      <c r="L1299" s="45"/>
      <c r="M1299" s="46"/>
      <c r="N1299" s="46"/>
      <c r="O1299" s="48"/>
      <c r="P1299" s="48"/>
      <c r="Q1299" s="46"/>
      <c r="R1299" s="48"/>
      <c r="S1299" s="48"/>
      <c r="T1299" s="48"/>
      <c r="U1299" s="48"/>
      <c r="V1299" s="48"/>
      <c r="W1299" s="46"/>
      <c r="X1299" s="48"/>
      <c r="Y1299" s="48"/>
      <c r="Z1299" s="157"/>
      <c r="AA1299" s="47"/>
      <c r="AB1299" s="97"/>
      <c r="AC1299" s="49"/>
      <c r="AD1299" s="49"/>
      <c r="AE1299" s="49"/>
      <c r="AF1299" s="49"/>
      <c r="AG1299" s="49"/>
      <c r="AH1299" s="47"/>
      <c r="AI1299" s="47"/>
      <c r="AJ1299" s="47"/>
      <c r="AK1299" s="190"/>
      <c r="AL1299" s="190"/>
      <c r="AM1299" s="190"/>
      <c r="AN1299" s="190"/>
      <c r="AO1299" s="190"/>
      <c r="AP1299" s="151"/>
      <c r="AQ1299" s="322"/>
      <c r="AR1299" s="322"/>
      <c r="AS1299" s="322"/>
      <c r="AT1299" s="47"/>
      <c r="AU1299" s="47"/>
      <c r="AV1299" s="47"/>
      <c r="AW1299" s="47"/>
      <c r="AX1299" s="322"/>
      <c r="AY1299" s="98"/>
      <c r="AZ1299" s="98"/>
      <c r="BA1299" s="47"/>
      <c r="BB1299" s="47"/>
      <c r="BC1299" s="47"/>
      <c r="BD1299" s="47"/>
      <c r="BE1299" s="97"/>
      <c r="BF1299" s="49"/>
      <c r="BG1299" s="239"/>
      <c r="BH1299" s="342"/>
      <c r="BI1299" s="49"/>
      <c r="BJ1299" s="49"/>
      <c r="BK1299" s="49"/>
      <c r="BL1299" s="49"/>
      <c r="BM1299" s="49"/>
      <c r="BN1299" s="47"/>
      <c r="BO1299" s="49"/>
      <c r="BP1299" s="49"/>
      <c r="BQ1299" s="49"/>
      <c r="BR1299" s="323"/>
      <c r="BS1299" s="323"/>
      <c r="BT1299" s="323"/>
      <c r="BU1299" s="49"/>
      <c r="BV1299" s="49"/>
      <c r="BW1299" s="97"/>
      <c r="BX1299" s="97"/>
      <c r="BY1299" s="97"/>
      <c r="BZ1299" s="97"/>
      <c r="CA1299" s="49"/>
      <c r="CB1299" s="49"/>
      <c r="CC1299" s="49"/>
      <c r="CD1299" s="49"/>
      <c r="CE1299" s="49"/>
      <c r="CF1299" s="49"/>
      <c r="CG1299" s="49"/>
      <c r="CH1299" s="49"/>
      <c r="CI1299" s="97"/>
      <c r="CJ1299" s="97"/>
      <c r="CK1299" s="97"/>
      <c r="CL1299" s="97"/>
      <c r="CM1299" s="335"/>
      <c r="CN1299" s="337"/>
      <c r="CO1299" s="315" t="str">
        <f>IF(Формулы!R1299&gt;V1299,"22-?,Дата 14 - Прибыл из УФСИН; ","")&amp;IF(Формулы!Q1299&gt;Y1299,"25-?,Дата 13 - Выбыл в УФСИН;","")&amp;IF(YEAR(ДАННЫЕ!$F$1)=YEAR(ДАННЫЕ!B1299),IF(AT1299&gt;0,"","40-?, вявлен в текущем году! "),"")&amp;IF(YEAR($F$1)=YEAR(W1299),IF(X1299+Y1299&gt;0,"","23-стоит, 24,25 - куда выбыл? "),"")&amp;IF(X1299+Y1299&gt;0,IF(YEAR($F$1)=YEAR(W1299),"","24+25&gt;0? 23 - когда выбыл? "),"")&amp;IF(BA1299&lt;BB1299,"47&gt;=48; ","")&amp;IF(BA1299&lt;BC1299,"47&gt;=49; ","")&amp;IF(BA1299&lt;BD1299,"47&gt;=50; ","")&amp;IF(BE1299&gt;0,IF(BF1299&gt;0,IF(AU1299&gt;AV1299,"","41 и 42 - ? (51 и 52 &gt; 0);"),"51 &gt; 0 52 - ?;"),"")&amp;IF(AU1299&gt;0,IF(AV1299&gt;AU1299,"41&gt;42;","")&amp;IF(BE1299&gt;0,"","41&gt;0 51-?;"),"")&amp;IF(BF1299&gt;0,IF(BE1299&gt;0,"","52&gt;0 51-?;"),"")&amp;IF(AW1299&gt;=AX1299,"","43&gt;44;")&amp;IF(CA1299&gt;0,IF(AW1299&gt;0,"","71 &gt; 0 43-?;"),"")</f>
        <v/>
      </c>
    </row>
    <row r="1300" spans="1:93" ht="12" x14ac:dyDescent="0.2">
      <c r="A1300" s="45"/>
      <c r="B1300" s="46"/>
      <c r="C1300" s="121"/>
      <c r="D1300" s="121"/>
      <c r="E1300" s="336"/>
      <c r="F1300" s="122"/>
      <c r="G1300" s="46"/>
      <c r="H1300" s="45"/>
      <c r="I1300" s="45"/>
      <c r="J1300" s="45"/>
      <c r="K1300" s="45"/>
      <c r="L1300" s="45"/>
      <c r="M1300" s="46"/>
      <c r="N1300" s="46"/>
      <c r="O1300" s="48"/>
      <c r="P1300" s="48"/>
      <c r="Q1300" s="46"/>
      <c r="R1300" s="48"/>
      <c r="S1300" s="48"/>
      <c r="T1300" s="48"/>
      <c r="U1300" s="48"/>
      <c r="V1300" s="48"/>
      <c r="W1300" s="46"/>
      <c r="X1300" s="48"/>
      <c r="Y1300" s="48"/>
      <c r="Z1300" s="157"/>
      <c r="AA1300" s="47"/>
      <c r="AB1300" s="97"/>
      <c r="AC1300" s="49"/>
      <c r="AD1300" s="49"/>
      <c r="AE1300" s="49"/>
      <c r="AF1300" s="49"/>
      <c r="AG1300" s="49"/>
      <c r="AH1300" s="47"/>
      <c r="AI1300" s="47"/>
      <c r="AJ1300" s="47"/>
      <c r="AK1300" s="190"/>
      <c r="AL1300" s="190"/>
      <c r="AM1300" s="190"/>
      <c r="AN1300" s="190"/>
      <c r="AO1300" s="190"/>
      <c r="AP1300" s="151"/>
      <c r="AQ1300" s="322"/>
      <c r="AR1300" s="322"/>
      <c r="AS1300" s="322"/>
      <c r="AT1300" s="47"/>
      <c r="AU1300" s="47"/>
      <c r="AV1300" s="47"/>
      <c r="AW1300" s="47"/>
      <c r="AX1300" s="322"/>
      <c r="AY1300" s="98"/>
      <c r="AZ1300" s="98"/>
      <c r="BA1300" s="47"/>
      <c r="BB1300" s="47"/>
      <c r="BC1300" s="47"/>
      <c r="BD1300" s="47"/>
      <c r="BE1300" s="97"/>
      <c r="BF1300" s="49"/>
      <c r="BG1300" s="239"/>
      <c r="BH1300" s="342"/>
      <c r="BI1300" s="49"/>
      <c r="BJ1300" s="49"/>
      <c r="BK1300" s="49"/>
      <c r="BL1300" s="49"/>
      <c r="BM1300" s="49"/>
      <c r="BN1300" s="47"/>
      <c r="BO1300" s="49"/>
      <c r="BP1300" s="49"/>
      <c r="BQ1300" s="49"/>
      <c r="BR1300" s="323"/>
      <c r="BS1300" s="323"/>
      <c r="BT1300" s="323"/>
      <c r="BU1300" s="49"/>
      <c r="BV1300" s="49"/>
      <c r="BW1300" s="97"/>
      <c r="BX1300" s="97"/>
      <c r="BY1300" s="97"/>
      <c r="BZ1300" s="97"/>
      <c r="CA1300" s="49"/>
      <c r="CB1300" s="49"/>
      <c r="CC1300" s="49"/>
      <c r="CD1300" s="49"/>
      <c r="CE1300" s="49"/>
      <c r="CF1300" s="49"/>
      <c r="CG1300" s="49"/>
      <c r="CH1300" s="49"/>
      <c r="CI1300" s="97"/>
      <c r="CJ1300" s="97"/>
      <c r="CK1300" s="97"/>
      <c r="CL1300" s="97"/>
      <c r="CM1300" s="335"/>
      <c r="CN1300" s="337"/>
      <c r="CO1300" s="315" t="str">
        <f>IF(Формулы!R1300&gt;V1300,"22-?,Дата 14 - Прибыл из УФСИН; ","")&amp;IF(Формулы!Q1300&gt;Y1300,"25-?,Дата 13 - Выбыл в УФСИН;","")&amp;IF(YEAR(ДАННЫЕ!$F$1)=YEAR(ДАННЫЕ!B1300),IF(AT1300&gt;0,"","40-?, вявлен в текущем году! "),"")&amp;IF(YEAR($F$1)=YEAR(W1300),IF(X1300+Y1300&gt;0,"","23-стоит, 24,25 - куда выбыл? "),"")&amp;IF(X1300+Y1300&gt;0,IF(YEAR($F$1)=YEAR(W1300),"","24+25&gt;0? 23 - когда выбыл? "),"")&amp;IF(BA1300&lt;BB1300,"47&gt;=48; ","")&amp;IF(BA1300&lt;BC1300,"47&gt;=49; ","")&amp;IF(BA1300&lt;BD1300,"47&gt;=50; ","")&amp;IF(BE1300&gt;0,IF(BF1300&gt;0,IF(AU1300&gt;AV1300,"","41 и 42 - ? (51 и 52 &gt; 0);"),"51 &gt; 0 52 - ?;"),"")&amp;IF(AU1300&gt;0,IF(AV1300&gt;AU1300,"41&gt;42;","")&amp;IF(BE1300&gt;0,"","41&gt;0 51-?;"),"")&amp;IF(BF1300&gt;0,IF(BE1300&gt;0,"","52&gt;0 51-?;"),"")&amp;IF(AW1300&gt;=AX1300,"","43&gt;44;")&amp;IF(CA1300&gt;0,IF(AW1300&gt;0,"","71 &gt; 0 43-?;"),"")</f>
        <v/>
      </c>
    </row>
    <row r="1301" spans="1:93" ht="12" x14ac:dyDescent="0.2">
      <c r="A1301" s="45"/>
      <c r="B1301" s="46"/>
      <c r="C1301" s="121"/>
      <c r="D1301" s="121"/>
      <c r="E1301" s="336"/>
      <c r="F1301" s="122"/>
      <c r="G1301" s="46"/>
      <c r="H1301" s="45"/>
      <c r="I1301" s="45"/>
      <c r="J1301" s="45"/>
      <c r="K1301" s="45"/>
      <c r="L1301" s="45"/>
      <c r="M1301" s="46"/>
      <c r="N1301" s="46"/>
      <c r="O1301" s="48"/>
      <c r="P1301" s="48"/>
      <c r="Q1301" s="46"/>
      <c r="R1301" s="48"/>
      <c r="S1301" s="48"/>
      <c r="T1301" s="48"/>
      <c r="U1301" s="48"/>
      <c r="V1301" s="48"/>
      <c r="W1301" s="46"/>
      <c r="X1301" s="48"/>
      <c r="Y1301" s="48"/>
      <c r="Z1301" s="157"/>
      <c r="AA1301" s="47"/>
      <c r="AB1301" s="97"/>
      <c r="AC1301" s="49"/>
      <c r="AD1301" s="49"/>
      <c r="AE1301" s="49"/>
      <c r="AF1301" s="49"/>
      <c r="AG1301" s="49"/>
      <c r="AH1301" s="47"/>
      <c r="AI1301" s="47"/>
      <c r="AJ1301" s="47"/>
      <c r="AK1301" s="190"/>
      <c r="AL1301" s="190"/>
      <c r="AM1301" s="190"/>
      <c r="AN1301" s="190"/>
      <c r="AO1301" s="190"/>
      <c r="AP1301" s="151"/>
      <c r="AQ1301" s="322"/>
      <c r="AR1301" s="322"/>
      <c r="AS1301" s="322"/>
      <c r="AT1301" s="47"/>
      <c r="AU1301" s="47"/>
      <c r="AV1301" s="47"/>
      <c r="AW1301" s="47"/>
      <c r="AX1301" s="322"/>
      <c r="AY1301" s="98"/>
      <c r="AZ1301" s="98"/>
      <c r="BA1301" s="47"/>
      <c r="BB1301" s="47"/>
      <c r="BC1301" s="47"/>
      <c r="BD1301" s="47"/>
      <c r="BE1301" s="97"/>
      <c r="BF1301" s="49"/>
      <c r="BG1301" s="239"/>
      <c r="BH1301" s="342"/>
      <c r="BI1301" s="49"/>
      <c r="BJ1301" s="49"/>
      <c r="BK1301" s="49"/>
      <c r="BL1301" s="49"/>
      <c r="BM1301" s="49"/>
      <c r="BN1301" s="47"/>
      <c r="BO1301" s="49"/>
      <c r="BP1301" s="49"/>
      <c r="BQ1301" s="49"/>
      <c r="BR1301" s="323"/>
      <c r="BS1301" s="323"/>
      <c r="BT1301" s="323"/>
      <c r="BU1301" s="49"/>
      <c r="BV1301" s="49"/>
      <c r="BW1301" s="97"/>
      <c r="BX1301" s="97"/>
      <c r="BY1301" s="97"/>
      <c r="BZ1301" s="97"/>
      <c r="CA1301" s="49"/>
      <c r="CB1301" s="49"/>
      <c r="CC1301" s="49"/>
      <c r="CD1301" s="49"/>
      <c r="CE1301" s="49"/>
      <c r="CF1301" s="49"/>
      <c r="CG1301" s="49"/>
      <c r="CH1301" s="49"/>
      <c r="CI1301" s="97"/>
      <c r="CJ1301" s="97"/>
      <c r="CK1301" s="97"/>
      <c r="CL1301" s="97"/>
      <c r="CM1301" s="335"/>
      <c r="CN1301" s="337"/>
      <c r="CO1301" s="315" t="str">
        <f>IF(Формулы!R1301&gt;V1301,"22-?,Дата 14 - Прибыл из УФСИН; ","")&amp;IF(Формулы!Q1301&gt;Y1301,"25-?,Дата 13 - Выбыл в УФСИН;","")&amp;IF(YEAR(ДАННЫЕ!$F$1)=YEAR(ДАННЫЕ!B1301),IF(AT1301&gt;0,"","40-?, вявлен в текущем году! "),"")&amp;IF(YEAR($F$1)=YEAR(W1301),IF(X1301+Y1301&gt;0,"","23-стоит, 24,25 - куда выбыл? "),"")&amp;IF(X1301+Y1301&gt;0,IF(YEAR($F$1)=YEAR(W1301),"","24+25&gt;0? 23 - когда выбыл? "),"")&amp;IF(BA1301&lt;BB1301,"47&gt;=48; ","")&amp;IF(BA1301&lt;BC1301,"47&gt;=49; ","")&amp;IF(BA1301&lt;BD1301,"47&gt;=50; ","")&amp;IF(BE1301&gt;0,IF(BF1301&gt;0,IF(AU1301&gt;AV1301,"","41 и 42 - ? (51 и 52 &gt; 0);"),"51 &gt; 0 52 - ?;"),"")&amp;IF(AU1301&gt;0,IF(AV1301&gt;AU1301,"41&gt;42;","")&amp;IF(BE1301&gt;0,"","41&gt;0 51-?;"),"")&amp;IF(BF1301&gt;0,IF(BE1301&gt;0,"","52&gt;0 51-?;"),"")&amp;IF(AW1301&gt;=AX1301,"","43&gt;44;")&amp;IF(CA1301&gt;0,IF(AW1301&gt;0,"","71 &gt; 0 43-?;"),"")</f>
        <v/>
      </c>
    </row>
    <row r="1302" spans="1:93" ht="12" x14ac:dyDescent="0.2">
      <c r="A1302" s="45"/>
      <c r="B1302" s="46"/>
      <c r="C1302" s="121"/>
      <c r="D1302" s="121"/>
      <c r="E1302" s="336"/>
      <c r="F1302" s="122"/>
      <c r="G1302" s="46"/>
      <c r="H1302" s="45"/>
      <c r="I1302" s="45"/>
      <c r="J1302" s="45"/>
      <c r="K1302" s="45"/>
      <c r="L1302" s="45"/>
      <c r="M1302" s="46"/>
      <c r="N1302" s="46"/>
      <c r="O1302" s="48"/>
      <c r="P1302" s="48"/>
      <c r="Q1302" s="46"/>
      <c r="R1302" s="48"/>
      <c r="S1302" s="48"/>
      <c r="T1302" s="48"/>
      <c r="U1302" s="48"/>
      <c r="V1302" s="48"/>
      <c r="W1302" s="46"/>
      <c r="X1302" s="48"/>
      <c r="Y1302" s="48"/>
      <c r="Z1302" s="157"/>
      <c r="AA1302" s="47"/>
      <c r="AB1302" s="97"/>
      <c r="AC1302" s="49"/>
      <c r="AD1302" s="49"/>
      <c r="AE1302" s="49"/>
      <c r="AF1302" s="49"/>
      <c r="AG1302" s="49"/>
      <c r="AH1302" s="47"/>
      <c r="AI1302" s="47"/>
      <c r="AJ1302" s="47"/>
      <c r="AK1302" s="190"/>
      <c r="AL1302" s="190"/>
      <c r="AM1302" s="190"/>
      <c r="AN1302" s="190"/>
      <c r="AO1302" s="190"/>
      <c r="AP1302" s="151"/>
      <c r="AQ1302" s="322"/>
      <c r="AR1302" s="322"/>
      <c r="AS1302" s="322"/>
      <c r="AT1302" s="47"/>
      <c r="AU1302" s="47"/>
      <c r="AV1302" s="47"/>
      <c r="AW1302" s="47"/>
      <c r="AX1302" s="322"/>
      <c r="AY1302" s="98"/>
      <c r="AZ1302" s="98"/>
      <c r="BA1302" s="47"/>
      <c r="BB1302" s="47"/>
      <c r="BC1302" s="47"/>
      <c r="BD1302" s="47"/>
      <c r="BE1302" s="97"/>
      <c r="BF1302" s="49"/>
      <c r="BG1302" s="239"/>
      <c r="BH1302" s="342"/>
      <c r="BI1302" s="49"/>
      <c r="BJ1302" s="49"/>
      <c r="BK1302" s="49"/>
      <c r="BL1302" s="49"/>
      <c r="BM1302" s="49"/>
      <c r="BN1302" s="47"/>
      <c r="BO1302" s="49"/>
      <c r="BP1302" s="49"/>
      <c r="BQ1302" s="49"/>
      <c r="BR1302" s="323"/>
      <c r="BS1302" s="323"/>
      <c r="BT1302" s="323"/>
      <c r="BU1302" s="49"/>
      <c r="BV1302" s="49"/>
      <c r="BW1302" s="97"/>
      <c r="BX1302" s="97"/>
      <c r="BY1302" s="97"/>
      <c r="BZ1302" s="97"/>
      <c r="CA1302" s="49"/>
      <c r="CB1302" s="49"/>
      <c r="CC1302" s="49"/>
      <c r="CD1302" s="49"/>
      <c r="CE1302" s="49"/>
      <c r="CF1302" s="49"/>
      <c r="CG1302" s="49"/>
      <c r="CH1302" s="49"/>
      <c r="CI1302" s="97"/>
      <c r="CJ1302" s="97"/>
      <c r="CK1302" s="97"/>
      <c r="CL1302" s="97"/>
      <c r="CM1302" s="335"/>
      <c r="CN1302" s="337"/>
      <c r="CO1302" s="315" t="str">
        <f>IF(Формулы!R1302&gt;V1302,"22-?,Дата 14 - Прибыл из УФСИН; ","")&amp;IF(Формулы!Q1302&gt;Y1302,"25-?,Дата 13 - Выбыл в УФСИН;","")&amp;IF(YEAR(ДАННЫЕ!$F$1)=YEAR(ДАННЫЕ!B1302),IF(AT1302&gt;0,"","40-?, вявлен в текущем году! "),"")&amp;IF(YEAR($F$1)=YEAR(W1302),IF(X1302+Y1302&gt;0,"","23-стоит, 24,25 - куда выбыл? "),"")&amp;IF(X1302+Y1302&gt;0,IF(YEAR($F$1)=YEAR(W1302),"","24+25&gt;0? 23 - когда выбыл? "),"")&amp;IF(BA1302&lt;BB1302,"47&gt;=48; ","")&amp;IF(BA1302&lt;BC1302,"47&gt;=49; ","")&amp;IF(BA1302&lt;BD1302,"47&gt;=50; ","")&amp;IF(BE1302&gt;0,IF(BF1302&gt;0,IF(AU1302&gt;AV1302,"","41 и 42 - ? (51 и 52 &gt; 0);"),"51 &gt; 0 52 - ?;"),"")&amp;IF(AU1302&gt;0,IF(AV1302&gt;AU1302,"41&gt;42;","")&amp;IF(BE1302&gt;0,"","41&gt;0 51-?;"),"")&amp;IF(BF1302&gt;0,IF(BE1302&gt;0,"","52&gt;0 51-?;"),"")&amp;IF(AW1302&gt;=AX1302,"","43&gt;44;")&amp;IF(CA1302&gt;0,IF(AW1302&gt;0,"","71 &gt; 0 43-?;"),"")</f>
        <v/>
      </c>
    </row>
    <row r="1303" spans="1:93" ht="12" x14ac:dyDescent="0.2">
      <c r="A1303" s="45"/>
      <c r="B1303" s="46"/>
      <c r="C1303" s="121"/>
      <c r="D1303" s="121"/>
      <c r="E1303" s="336"/>
      <c r="F1303" s="122"/>
      <c r="G1303" s="46"/>
      <c r="H1303" s="45"/>
      <c r="I1303" s="45"/>
      <c r="J1303" s="45"/>
      <c r="K1303" s="45"/>
      <c r="L1303" s="45"/>
      <c r="M1303" s="46"/>
      <c r="N1303" s="46"/>
      <c r="O1303" s="48"/>
      <c r="P1303" s="48"/>
      <c r="Q1303" s="46"/>
      <c r="R1303" s="48"/>
      <c r="S1303" s="48"/>
      <c r="T1303" s="48"/>
      <c r="U1303" s="48"/>
      <c r="V1303" s="48"/>
      <c r="W1303" s="46"/>
      <c r="X1303" s="48"/>
      <c r="Y1303" s="48"/>
      <c r="Z1303" s="157"/>
      <c r="AA1303" s="47"/>
      <c r="AB1303" s="97"/>
      <c r="AC1303" s="49"/>
      <c r="AD1303" s="49"/>
      <c r="AE1303" s="49"/>
      <c r="AF1303" s="49"/>
      <c r="AG1303" s="49"/>
      <c r="AH1303" s="47"/>
      <c r="AI1303" s="47"/>
      <c r="AJ1303" s="47"/>
      <c r="AK1303" s="190"/>
      <c r="AL1303" s="190"/>
      <c r="AM1303" s="190"/>
      <c r="AN1303" s="190"/>
      <c r="AO1303" s="190"/>
      <c r="AP1303" s="151"/>
      <c r="AQ1303" s="322"/>
      <c r="AR1303" s="322"/>
      <c r="AS1303" s="322"/>
      <c r="AT1303" s="47"/>
      <c r="AU1303" s="47"/>
      <c r="AV1303" s="47"/>
      <c r="AW1303" s="47"/>
      <c r="AX1303" s="322"/>
      <c r="AY1303" s="98"/>
      <c r="AZ1303" s="98"/>
      <c r="BA1303" s="47"/>
      <c r="BB1303" s="47"/>
      <c r="BC1303" s="47"/>
      <c r="BD1303" s="47"/>
      <c r="BE1303" s="97"/>
      <c r="BF1303" s="49"/>
      <c r="BG1303" s="239"/>
      <c r="BH1303" s="342"/>
      <c r="BI1303" s="49"/>
      <c r="BJ1303" s="49"/>
      <c r="BK1303" s="49"/>
      <c r="BL1303" s="49"/>
      <c r="BM1303" s="49"/>
      <c r="BN1303" s="47"/>
      <c r="BO1303" s="49"/>
      <c r="BP1303" s="49"/>
      <c r="BQ1303" s="49"/>
      <c r="BR1303" s="323"/>
      <c r="BS1303" s="323"/>
      <c r="BT1303" s="323"/>
      <c r="BU1303" s="49"/>
      <c r="BV1303" s="49"/>
      <c r="BW1303" s="97"/>
      <c r="BX1303" s="97"/>
      <c r="BY1303" s="97"/>
      <c r="BZ1303" s="97"/>
      <c r="CA1303" s="49"/>
      <c r="CB1303" s="49"/>
      <c r="CC1303" s="49"/>
      <c r="CD1303" s="49"/>
      <c r="CE1303" s="49"/>
      <c r="CF1303" s="49"/>
      <c r="CG1303" s="49"/>
      <c r="CH1303" s="49"/>
      <c r="CI1303" s="97"/>
      <c r="CJ1303" s="97"/>
      <c r="CK1303" s="97"/>
      <c r="CL1303" s="97"/>
      <c r="CM1303" s="335"/>
      <c r="CN1303" s="337"/>
      <c r="CO1303" s="315" t="str">
        <f>IF(Формулы!R1303&gt;V1303,"22-?,Дата 14 - Прибыл из УФСИН; ","")&amp;IF(Формулы!Q1303&gt;Y1303,"25-?,Дата 13 - Выбыл в УФСИН;","")&amp;IF(YEAR(ДАННЫЕ!$F$1)=YEAR(ДАННЫЕ!B1303),IF(AT1303&gt;0,"","40-?, вявлен в текущем году! "),"")&amp;IF(YEAR($F$1)=YEAR(W1303),IF(X1303+Y1303&gt;0,"","23-стоит, 24,25 - куда выбыл? "),"")&amp;IF(X1303+Y1303&gt;0,IF(YEAR($F$1)=YEAR(W1303),"","24+25&gt;0? 23 - когда выбыл? "),"")&amp;IF(BA1303&lt;BB1303,"47&gt;=48; ","")&amp;IF(BA1303&lt;BC1303,"47&gt;=49; ","")&amp;IF(BA1303&lt;BD1303,"47&gt;=50; ","")&amp;IF(BE1303&gt;0,IF(BF1303&gt;0,IF(AU1303&gt;AV1303,"","41 и 42 - ? (51 и 52 &gt; 0);"),"51 &gt; 0 52 - ?;"),"")&amp;IF(AU1303&gt;0,IF(AV1303&gt;AU1303,"41&gt;42;","")&amp;IF(BE1303&gt;0,"","41&gt;0 51-?;"),"")&amp;IF(BF1303&gt;0,IF(BE1303&gt;0,"","52&gt;0 51-?;"),"")&amp;IF(AW1303&gt;=AX1303,"","43&gt;44;")&amp;IF(CA1303&gt;0,IF(AW1303&gt;0,"","71 &gt; 0 43-?;"),"")</f>
        <v/>
      </c>
    </row>
    <row r="1304" spans="1:93" ht="12" x14ac:dyDescent="0.2">
      <c r="A1304" s="45"/>
      <c r="B1304" s="46"/>
      <c r="C1304" s="121"/>
      <c r="D1304" s="121"/>
      <c r="E1304" s="336"/>
      <c r="F1304" s="122"/>
      <c r="G1304" s="46"/>
      <c r="H1304" s="45"/>
      <c r="I1304" s="45"/>
      <c r="J1304" s="45"/>
      <c r="K1304" s="45"/>
      <c r="L1304" s="45"/>
      <c r="M1304" s="46"/>
      <c r="N1304" s="46"/>
      <c r="O1304" s="48"/>
      <c r="P1304" s="48"/>
      <c r="Q1304" s="46"/>
      <c r="R1304" s="48"/>
      <c r="S1304" s="48"/>
      <c r="T1304" s="48"/>
      <c r="U1304" s="48"/>
      <c r="V1304" s="48"/>
      <c r="W1304" s="46"/>
      <c r="X1304" s="48"/>
      <c r="Y1304" s="48"/>
      <c r="Z1304" s="157"/>
      <c r="AA1304" s="47"/>
      <c r="AB1304" s="97"/>
      <c r="AC1304" s="49"/>
      <c r="AD1304" s="49"/>
      <c r="AE1304" s="49"/>
      <c r="AF1304" s="49"/>
      <c r="AG1304" s="49"/>
      <c r="AH1304" s="47"/>
      <c r="AI1304" s="47"/>
      <c r="AJ1304" s="47"/>
      <c r="AK1304" s="190"/>
      <c r="AL1304" s="190"/>
      <c r="AM1304" s="190"/>
      <c r="AN1304" s="190"/>
      <c r="AO1304" s="190"/>
      <c r="AP1304" s="151"/>
      <c r="AQ1304" s="322"/>
      <c r="AR1304" s="322"/>
      <c r="AS1304" s="322"/>
      <c r="AT1304" s="47"/>
      <c r="AU1304" s="47"/>
      <c r="AV1304" s="47"/>
      <c r="AW1304" s="47"/>
      <c r="AX1304" s="322"/>
      <c r="AY1304" s="98"/>
      <c r="AZ1304" s="98"/>
      <c r="BA1304" s="47"/>
      <c r="BB1304" s="47"/>
      <c r="BC1304" s="47"/>
      <c r="BD1304" s="47"/>
      <c r="BE1304" s="97"/>
      <c r="BF1304" s="49"/>
      <c r="BG1304" s="239"/>
      <c r="BH1304" s="342"/>
      <c r="BI1304" s="49"/>
      <c r="BJ1304" s="49"/>
      <c r="BK1304" s="49"/>
      <c r="BL1304" s="49"/>
      <c r="BM1304" s="49"/>
      <c r="BN1304" s="47"/>
      <c r="BO1304" s="49"/>
      <c r="BP1304" s="49"/>
      <c r="BQ1304" s="49"/>
      <c r="BR1304" s="323"/>
      <c r="BS1304" s="323"/>
      <c r="BT1304" s="323"/>
      <c r="BU1304" s="49"/>
      <c r="BV1304" s="49"/>
      <c r="BW1304" s="97"/>
      <c r="BX1304" s="97"/>
      <c r="BY1304" s="97"/>
      <c r="BZ1304" s="97"/>
      <c r="CA1304" s="49"/>
      <c r="CB1304" s="49"/>
      <c r="CC1304" s="49"/>
      <c r="CD1304" s="49"/>
      <c r="CE1304" s="49"/>
      <c r="CF1304" s="49"/>
      <c r="CG1304" s="49"/>
      <c r="CH1304" s="49"/>
      <c r="CI1304" s="97"/>
      <c r="CJ1304" s="97"/>
      <c r="CK1304" s="97"/>
      <c r="CL1304" s="97"/>
      <c r="CM1304" s="335"/>
      <c r="CN1304" s="337"/>
      <c r="CO1304" s="315" t="str">
        <f>IF(Формулы!R1304&gt;V1304,"22-?,Дата 14 - Прибыл из УФСИН; ","")&amp;IF(Формулы!Q1304&gt;Y1304,"25-?,Дата 13 - Выбыл в УФСИН;","")&amp;IF(YEAR(ДАННЫЕ!$F$1)=YEAR(ДАННЫЕ!B1304),IF(AT1304&gt;0,"","40-?, вявлен в текущем году! "),"")&amp;IF(YEAR($F$1)=YEAR(W1304),IF(X1304+Y1304&gt;0,"","23-стоит, 24,25 - куда выбыл? "),"")&amp;IF(X1304+Y1304&gt;0,IF(YEAR($F$1)=YEAR(W1304),"","24+25&gt;0? 23 - когда выбыл? "),"")&amp;IF(BA1304&lt;BB1304,"47&gt;=48; ","")&amp;IF(BA1304&lt;BC1304,"47&gt;=49; ","")&amp;IF(BA1304&lt;BD1304,"47&gt;=50; ","")&amp;IF(BE1304&gt;0,IF(BF1304&gt;0,IF(AU1304&gt;AV1304,"","41 и 42 - ? (51 и 52 &gt; 0);"),"51 &gt; 0 52 - ?;"),"")&amp;IF(AU1304&gt;0,IF(AV1304&gt;AU1304,"41&gt;42;","")&amp;IF(BE1304&gt;0,"","41&gt;0 51-?;"),"")&amp;IF(BF1304&gt;0,IF(BE1304&gt;0,"","52&gt;0 51-?;"),"")&amp;IF(AW1304&gt;=AX1304,"","43&gt;44;")&amp;IF(CA1304&gt;0,IF(AW1304&gt;0,"","71 &gt; 0 43-?;"),"")</f>
        <v/>
      </c>
    </row>
    <row r="1305" spans="1:93" ht="12" x14ac:dyDescent="0.2">
      <c r="A1305" s="45"/>
      <c r="B1305" s="46"/>
      <c r="C1305" s="121"/>
      <c r="D1305" s="121"/>
      <c r="E1305" s="336"/>
      <c r="F1305" s="122"/>
      <c r="G1305" s="46"/>
      <c r="H1305" s="45"/>
      <c r="I1305" s="45"/>
      <c r="J1305" s="45"/>
      <c r="K1305" s="45"/>
      <c r="L1305" s="45"/>
      <c r="M1305" s="46"/>
      <c r="N1305" s="46"/>
      <c r="O1305" s="48"/>
      <c r="P1305" s="48"/>
      <c r="Q1305" s="46"/>
      <c r="R1305" s="48"/>
      <c r="S1305" s="48"/>
      <c r="T1305" s="48"/>
      <c r="U1305" s="48"/>
      <c r="V1305" s="48"/>
      <c r="W1305" s="46"/>
      <c r="X1305" s="48"/>
      <c r="Y1305" s="48"/>
      <c r="Z1305" s="157"/>
      <c r="AA1305" s="47"/>
      <c r="AB1305" s="97"/>
      <c r="AC1305" s="49"/>
      <c r="AD1305" s="49"/>
      <c r="AE1305" s="49"/>
      <c r="AF1305" s="49"/>
      <c r="AG1305" s="49"/>
      <c r="AH1305" s="47"/>
      <c r="AI1305" s="47"/>
      <c r="AJ1305" s="47"/>
      <c r="AK1305" s="190"/>
      <c r="AL1305" s="190"/>
      <c r="AM1305" s="190"/>
      <c r="AN1305" s="190"/>
      <c r="AO1305" s="190"/>
      <c r="AP1305" s="151"/>
      <c r="AQ1305" s="322"/>
      <c r="AR1305" s="322"/>
      <c r="AS1305" s="322"/>
      <c r="AT1305" s="47"/>
      <c r="AU1305" s="47"/>
      <c r="AV1305" s="47"/>
      <c r="AW1305" s="47"/>
      <c r="AX1305" s="322"/>
      <c r="AY1305" s="98"/>
      <c r="AZ1305" s="98"/>
      <c r="BA1305" s="47"/>
      <c r="BB1305" s="47"/>
      <c r="BC1305" s="47"/>
      <c r="BD1305" s="47"/>
      <c r="BE1305" s="97"/>
      <c r="BF1305" s="49"/>
      <c r="BG1305" s="239"/>
      <c r="BH1305" s="342"/>
      <c r="BI1305" s="49"/>
      <c r="BJ1305" s="49"/>
      <c r="BK1305" s="49"/>
      <c r="BL1305" s="49"/>
      <c r="BM1305" s="49"/>
      <c r="BN1305" s="47"/>
      <c r="BO1305" s="49"/>
      <c r="BP1305" s="49"/>
      <c r="BQ1305" s="49"/>
      <c r="BR1305" s="323"/>
      <c r="BS1305" s="323"/>
      <c r="BT1305" s="323"/>
      <c r="BU1305" s="49"/>
      <c r="BV1305" s="49"/>
      <c r="BW1305" s="97"/>
      <c r="BX1305" s="97"/>
      <c r="BY1305" s="97"/>
      <c r="BZ1305" s="97"/>
      <c r="CA1305" s="49"/>
      <c r="CB1305" s="49"/>
      <c r="CC1305" s="49"/>
      <c r="CD1305" s="49"/>
      <c r="CE1305" s="49"/>
      <c r="CF1305" s="49"/>
      <c r="CG1305" s="49"/>
      <c r="CH1305" s="49"/>
      <c r="CI1305" s="97"/>
      <c r="CJ1305" s="97"/>
      <c r="CK1305" s="97"/>
      <c r="CL1305" s="97"/>
      <c r="CM1305" s="335"/>
      <c r="CN1305" s="337"/>
      <c r="CO1305" s="315" t="str">
        <f>IF(Формулы!R1305&gt;V1305,"22-?,Дата 14 - Прибыл из УФСИН; ","")&amp;IF(Формулы!Q1305&gt;Y1305,"25-?,Дата 13 - Выбыл в УФСИН;","")&amp;IF(YEAR(ДАННЫЕ!$F$1)=YEAR(ДАННЫЕ!B1305),IF(AT1305&gt;0,"","40-?, вявлен в текущем году! "),"")&amp;IF(YEAR($F$1)=YEAR(W1305),IF(X1305+Y1305&gt;0,"","23-стоит, 24,25 - куда выбыл? "),"")&amp;IF(X1305+Y1305&gt;0,IF(YEAR($F$1)=YEAR(W1305),"","24+25&gt;0? 23 - когда выбыл? "),"")&amp;IF(BA1305&lt;BB1305,"47&gt;=48; ","")&amp;IF(BA1305&lt;BC1305,"47&gt;=49; ","")&amp;IF(BA1305&lt;BD1305,"47&gt;=50; ","")&amp;IF(BE1305&gt;0,IF(BF1305&gt;0,IF(AU1305&gt;AV1305,"","41 и 42 - ? (51 и 52 &gt; 0);"),"51 &gt; 0 52 - ?;"),"")&amp;IF(AU1305&gt;0,IF(AV1305&gt;AU1305,"41&gt;42;","")&amp;IF(BE1305&gt;0,"","41&gt;0 51-?;"),"")&amp;IF(BF1305&gt;0,IF(BE1305&gt;0,"","52&gt;0 51-?;"),"")&amp;IF(AW1305&gt;=AX1305,"","43&gt;44;")&amp;IF(CA1305&gt;0,IF(AW1305&gt;0,"","71 &gt; 0 43-?;"),"")</f>
        <v/>
      </c>
    </row>
    <row r="1306" spans="1:93" ht="12" x14ac:dyDescent="0.2">
      <c r="A1306" s="45"/>
      <c r="B1306" s="46"/>
      <c r="C1306" s="121"/>
      <c r="D1306" s="121"/>
      <c r="E1306" s="336"/>
      <c r="F1306" s="122"/>
      <c r="G1306" s="46"/>
      <c r="H1306" s="45"/>
      <c r="I1306" s="45"/>
      <c r="J1306" s="45"/>
      <c r="K1306" s="45"/>
      <c r="L1306" s="45"/>
      <c r="M1306" s="46"/>
      <c r="N1306" s="46"/>
      <c r="O1306" s="48"/>
      <c r="P1306" s="48"/>
      <c r="Q1306" s="46"/>
      <c r="R1306" s="48"/>
      <c r="S1306" s="48"/>
      <c r="T1306" s="48"/>
      <c r="U1306" s="48"/>
      <c r="V1306" s="48"/>
      <c r="W1306" s="46"/>
      <c r="X1306" s="48"/>
      <c r="Y1306" s="48"/>
      <c r="Z1306" s="157"/>
      <c r="AA1306" s="47"/>
      <c r="AB1306" s="97"/>
      <c r="AC1306" s="49"/>
      <c r="AD1306" s="49"/>
      <c r="AE1306" s="49"/>
      <c r="AF1306" s="49"/>
      <c r="AG1306" s="49"/>
      <c r="AH1306" s="47"/>
      <c r="AI1306" s="47"/>
      <c r="AJ1306" s="47"/>
      <c r="AK1306" s="190"/>
      <c r="AL1306" s="190"/>
      <c r="AM1306" s="190"/>
      <c r="AN1306" s="190"/>
      <c r="AO1306" s="190"/>
      <c r="AP1306" s="151"/>
      <c r="AQ1306" s="322"/>
      <c r="AR1306" s="322"/>
      <c r="AS1306" s="322"/>
      <c r="AT1306" s="47"/>
      <c r="AU1306" s="47"/>
      <c r="AV1306" s="47"/>
      <c r="AW1306" s="47"/>
      <c r="AX1306" s="322"/>
      <c r="AY1306" s="98"/>
      <c r="AZ1306" s="98"/>
      <c r="BA1306" s="47"/>
      <c r="BB1306" s="47"/>
      <c r="BC1306" s="47"/>
      <c r="BD1306" s="47"/>
      <c r="BE1306" s="97"/>
      <c r="BF1306" s="49"/>
      <c r="BG1306" s="239"/>
      <c r="BH1306" s="342"/>
      <c r="BI1306" s="49"/>
      <c r="BJ1306" s="49"/>
      <c r="BK1306" s="49"/>
      <c r="BL1306" s="49"/>
      <c r="BM1306" s="49"/>
      <c r="BN1306" s="47"/>
      <c r="BO1306" s="49"/>
      <c r="BP1306" s="49"/>
      <c r="BQ1306" s="49"/>
      <c r="BR1306" s="323"/>
      <c r="BS1306" s="323"/>
      <c r="BT1306" s="323"/>
      <c r="BU1306" s="49"/>
      <c r="BV1306" s="49"/>
      <c r="BW1306" s="97"/>
      <c r="BX1306" s="97"/>
      <c r="BY1306" s="97"/>
      <c r="BZ1306" s="97"/>
      <c r="CA1306" s="49"/>
      <c r="CB1306" s="49"/>
      <c r="CC1306" s="49"/>
      <c r="CD1306" s="49"/>
      <c r="CE1306" s="49"/>
      <c r="CF1306" s="49"/>
      <c r="CG1306" s="49"/>
      <c r="CH1306" s="49"/>
      <c r="CI1306" s="97"/>
      <c r="CJ1306" s="97"/>
      <c r="CK1306" s="97"/>
      <c r="CL1306" s="97"/>
      <c r="CM1306" s="335"/>
      <c r="CN1306" s="337"/>
      <c r="CO1306" s="315" t="str">
        <f>IF(Формулы!R1306&gt;V1306,"22-?,Дата 14 - Прибыл из УФСИН; ","")&amp;IF(Формулы!Q1306&gt;Y1306,"25-?,Дата 13 - Выбыл в УФСИН;","")&amp;IF(YEAR(ДАННЫЕ!$F$1)=YEAR(ДАННЫЕ!B1306),IF(AT1306&gt;0,"","40-?, вявлен в текущем году! "),"")&amp;IF(YEAR($F$1)=YEAR(W1306),IF(X1306+Y1306&gt;0,"","23-стоит, 24,25 - куда выбыл? "),"")&amp;IF(X1306+Y1306&gt;0,IF(YEAR($F$1)=YEAR(W1306),"","24+25&gt;0? 23 - когда выбыл? "),"")&amp;IF(BA1306&lt;BB1306,"47&gt;=48; ","")&amp;IF(BA1306&lt;BC1306,"47&gt;=49; ","")&amp;IF(BA1306&lt;BD1306,"47&gt;=50; ","")&amp;IF(BE1306&gt;0,IF(BF1306&gt;0,IF(AU1306&gt;AV1306,"","41 и 42 - ? (51 и 52 &gt; 0);"),"51 &gt; 0 52 - ?;"),"")&amp;IF(AU1306&gt;0,IF(AV1306&gt;AU1306,"41&gt;42;","")&amp;IF(BE1306&gt;0,"","41&gt;0 51-?;"),"")&amp;IF(BF1306&gt;0,IF(BE1306&gt;0,"","52&gt;0 51-?;"),"")&amp;IF(AW1306&gt;=AX1306,"","43&gt;44;")&amp;IF(CA1306&gt;0,IF(AW1306&gt;0,"","71 &gt; 0 43-?;"),"")</f>
        <v/>
      </c>
    </row>
    <row r="1307" spans="1:93" ht="12" x14ac:dyDescent="0.2">
      <c r="A1307" s="45"/>
      <c r="B1307" s="46"/>
      <c r="C1307" s="121"/>
      <c r="D1307" s="121"/>
      <c r="E1307" s="336"/>
      <c r="F1307" s="122"/>
      <c r="G1307" s="46"/>
      <c r="H1307" s="45"/>
      <c r="I1307" s="45"/>
      <c r="J1307" s="45"/>
      <c r="K1307" s="45"/>
      <c r="L1307" s="45"/>
      <c r="M1307" s="46"/>
      <c r="N1307" s="46"/>
      <c r="O1307" s="48"/>
      <c r="P1307" s="48"/>
      <c r="Q1307" s="46"/>
      <c r="R1307" s="48"/>
      <c r="S1307" s="48"/>
      <c r="T1307" s="48"/>
      <c r="U1307" s="48"/>
      <c r="V1307" s="48"/>
      <c r="W1307" s="46"/>
      <c r="X1307" s="48"/>
      <c r="Y1307" s="48"/>
      <c r="Z1307" s="157"/>
      <c r="AA1307" s="47"/>
      <c r="AB1307" s="97"/>
      <c r="AC1307" s="49"/>
      <c r="AD1307" s="49"/>
      <c r="AE1307" s="49"/>
      <c r="AF1307" s="49"/>
      <c r="AG1307" s="49"/>
      <c r="AH1307" s="47"/>
      <c r="AI1307" s="47"/>
      <c r="AJ1307" s="47"/>
      <c r="AK1307" s="190"/>
      <c r="AL1307" s="190"/>
      <c r="AM1307" s="190"/>
      <c r="AN1307" s="190"/>
      <c r="AO1307" s="190"/>
      <c r="AP1307" s="151"/>
      <c r="AQ1307" s="322"/>
      <c r="AR1307" s="322"/>
      <c r="AS1307" s="322"/>
      <c r="AT1307" s="47"/>
      <c r="AU1307" s="47"/>
      <c r="AV1307" s="47"/>
      <c r="AW1307" s="47"/>
      <c r="AX1307" s="322"/>
      <c r="AY1307" s="98"/>
      <c r="AZ1307" s="98"/>
      <c r="BA1307" s="47"/>
      <c r="BB1307" s="47"/>
      <c r="BC1307" s="47"/>
      <c r="BD1307" s="47"/>
      <c r="BE1307" s="97"/>
      <c r="BF1307" s="49"/>
      <c r="BG1307" s="239"/>
      <c r="BH1307" s="342"/>
      <c r="BI1307" s="49"/>
      <c r="BJ1307" s="49"/>
      <c r="BK1307" s="49"/>
      <c r="BL1307" s="49"/>
      <c r="BM1307" s="49"/>
      <c r="BN1307" s="47"/>
      <c r="BO1307" s="49"/>
      <c r="BP1307" s="49"/>
      <c r="BQ1307" s="49"/>
      <c r="BR1307" s="323"/>
      <c r="BS1307" s="323"/>
      <c r="BT1307" s="323"/>
      <c r="BU1307" s="49"/>
      <c r="BV1307" s="49"/>
      <c r="BW1307" s="97"/>
      <c r="BX1307" s="97"/>
      <c r="BY1307" s="97"/>
      <c r="BZ1307" s="97"/>
      <c r="CA1307" s="49"/>
      <c r="CB1307" s="49"/>
      <c r="CC1307" s="49"/>
      <c r="CD1307" s="49"/>
      <c r="CE1307" s="49"/>
      <c r="CF1307" s="49"/>
      <c r="CG1307" s="49"/>
      <c r="CH1307" s="49"/>
      <c r="CI1307" s="97"/>
      <c r="CJ1307" s="97"/>
      <c r="CK1307" s="97"/>
      <c r="CL1307" s="97"/>
      <c r="CM1307" s="335"/>
      <c r="CN1307" s="337"/>
      <c r="CO1307" s="315" t="str">
        <f>IF(Формулы!R1307&gt;V1307,"22-?,Дата 14 - Прибыл из УФСИН; ","")&amp;IF(Формулы!Q1307&gt;Y1307,"25-?,Дата 13 - Выбыл в УФСИН;","")&amp;IF(YEAR(ДАННЫЕ!$F$1)=YEAR(ДАННЫЕ!B1307),IF(AT1307&gt;0,"","40-?, вявлен в текущем году! "),"")&amp;IF(YEAR($F$1)=YEAR(W1307),IF(X1307+Y1307&gt;0,"","23-стоит, 24,25 - куда выбыл? "),"")&amp;IF(X1307+Y1307&gt;0,IF(YEAR($F$1)=YEAR(W1307),"","24+25&gt;0? 23 - когда выбыл? "),"")&amp;IF(BA1307&lt;BB1307,"47&gt;=48; ","")&amp;IF(BA1307&lt;BC1307,"47&gt;=49; ","")&amp;IF(BA1307&lt;BD1307,"47&gt;=50; ","")&amp;IF(BE1307&gt;0,IF(BF1307&gt;0,IF(AU1307&gt;AV1307,"","41 и 42 - ? (51 и 52 &gt; 0);"),"51 &gt; 0 52 - ?;"),"")&amp;IF(AU1307&gt;0,IF(AV1307&gt;AU1307,"41&gt;42;","")&amp;IF(BE1307&gt;0,"","41&gt;0 51-?;"),"")&amp;IF(BF1307&gt;0,IF(BE1307&gt;0,"","52&gt;0 51-?;"),"")&amp;IF(AW1307&gt;=AX1307,"","43&gt;44;")&amp;IF(CA1307&gt;0,IF(AW1307&gt;0,"","71 &gt; 0 43-?;"),"")</f>
        <v/>
      </c>
    </row>
    <row r="1308" spans="1:93" ht="12" x14ac:dyDescent="0.2">
      <c r="A1308" s="45"/>
      <c r="B1308" s="46"/>
      <c r="C1308" s="121"/>
      <c r="D1308" s="121"/>
      <c r="E1308" s="336"/>
      <c r="F1308" s="122"/>
      <c r="G1308" s="46"/>
      <c r="H1308" s="45"/>
      <c r="I1308" s="45"/>
      <c r="J1308" s="45"/>
      <c r="K1308" s="45"/>
      <c r="L1308" s="45"/>
      <c r="M1308" s="46"/>
      <c r="N1308" s="46"/>
      <c r="O1308" s="48"/>
      <c r="P1308" s="48"/>
      <c r="Q1308" s="46"/>
      <c r="R1308" s="48"/>
      <c r="S1308" s="48"/>
      <c r="T1308" s="48"/>
      <c r="U1308" s="48"/>
      <c r="V1308" s="48"/>
      <c r="W1308" s="46"/>
      <c r="X1308" s="48"/>
      <c r="Y1308" s="48"/>
      <c r="Z1308" s="157"/>
      <c r="AA1308" s="47"/>
      <c r="AB1308" s="97"/>
      <c r="AC1308" s="49"/>
      <c r="AD1308" s="49"/>
      <c r="AE1308" s="49"/>
      <c r="AF1308" s="49"/>
      <c r="AG1308" s="49"/>
      <c r="AH1308" s="47"/>
      <c r="AI1308" s="47"/>
      <c r="AJ1308" s="47"/>
      <c r="AK1308" s="190"/>
      <c r="AL1308" s="190"/>
      <c r="AM1308" s="190"/>
      <c r="AN1308" s="190"/>
      <c r="AO1308" s="190"/>
      <c r="AP1308" s="151"/>
      <c r="AQ1308" s="322"/>
      <c r="AR1308" s="322"/>
      <c r="AS1308" s="322"/>
      <c r="AT1308" s="47"/>
      <c r="AU1308" s="47"/>
      <c r="AV1308" s="47"/>
      <c r="AW1308" s="47"/>
      <c r="AX1308" s="322"/>
      <c r="AY1308" s="98"/>
      <c r="AZ1308" s="98"/>
      <c r="BA1308" s="47"/>
      <c r="BB1308" s="47"/>
      <c r="BC1308" s="47"/>
      <c r="BD1308" s="47"/>
      <c r="BE1308" s="97"/>
      <c r="BF1308" s="49"/>
      <c r="BG1308" s="239"/>
      <c r="BH1308" s="342"/>
      <c r="BI1308" s="49"/>
      <c r="BJ1308" s="49"/>
      <c r="BK1308" s="49"/>
      <c r="BL1308" s="49"/>
      <c r="BM1308" s="49"/>
      <c r="BN1308" s="47"/>
      <c r="BO1308" s="49"/>
      <c r="BP1308" s="49"/>
      <c r="BQ1308" s="49"/>
      <c r="BR1308" s="323"/>
      <c r="BS1308" s="323"/>
      <c r="BT1308" s="323"/>
      <c r="BU1308" s="49"/>
      <c r="BV1308" s="49"/>
      <c r="BW1308" s="97"/>
      <c r="BX1308" s="97"/>
      <c r="BY1308" s="97"/>
      <c r="BZ1308" s="97"/>
      <c r="CA1308" s="49"/>
      <c r="CB1308" s="49"/>
      <c r="CC1308" s="49"/>
      <c r="CD1308" s="49"/>
      <c r="CE1308" s="49"/>
      <c r="CF1308" s="49"/>
      <c r="CG1308" s="49"/>
      <c r="CH1308" s="49"/>
      <c r="CI1308" s="97"/>
      <c r="CJ1308" s="97"/>
      <c r="CK1308" s="97"/>
      <c r="CL1308" s="97"/>
      <c r="CM1308" s="335"/>
      <c r="CN1308" s="337"/>
      <c r="CO1308" s="315" t="str">
        <f>IF(Формулы!R1308&gt;V1308,"22-?,Дата 14 - Прибыл из УФСИН; ","")&amp;IF(Формулы!Q1308&gt;Y1308,"25-?,Дата 13 - Выбыл в УФСИН;","")&amp;IF(YEAR(ДАННЫЕ!$F$1)=YEAR(ДАННЫЕ!B1308),IF(AT1308&gt;0,"","40-?, вявлен в текущем году! "),"")&amp;IF(YEAR($F$1)=YEAR(W1308),IF(X1308+Y1308&gt;0,"","23-стоит, 24,25 - куда выбыл? "),"")&amp;IF(X1308+Y1308&gt;0,IF(YEAR($F$1)=YEAR(W1308),"","24+25&gt;0? 23 - когда выбыл? "),"")&amp;IF(BA1308&lt;BB1308,"47&gt;=48; ","")&amp;IF(BA1308&lt;BC1308,"47&gt;=49; ","")&amp;IF(BA1308&lt;BD1308,"47&gt;=50; ","")&amp;IF(BE1308&gt;0,IF(BF1308&gt;0,IF(AU1308&gt;AV1308,"","41 и 42 - ? (51 и 52 &gt; 0);"),"51 &gt; 0 52 - ?;"),"")&amp;IF(AU1308&gt;0,IF(AV1308&gt;AU1308,"41&gt;42;","")&amp;IF(BE1308&gt;0,"","41&gt;0 51-?;"),"")&amp;IF(BF1308&gt;0,IF(BE1308&gt;0,"","52&gt;0 51-?;"),"")&amp;IF(AW1308&gt;=AX1308,"","43&gt;44;")&amp;IF(CA1308&gt;0,IF(AW1308&gt;0,"","71 &gt; 0 43-?;"),"")</f>
        <v/>
      </c>
    </row>
    <row r="1309" spans="1:93" ht="12" x14ac:dyDescent="0.2">
      <c r="A1309" s="45"/>
      <c r="B1309" s="46"/>
      <c r="C1309" s="121"/>
      <c r="D1309" s="121"/>
      <c r="E1309" s="336"/>
      <c r="F1309" s="122"/>
      <c r="G1309" s="46"/>
      <c r="H1309" s="45"/>
      <c r="I1309" s="45"/>
      <c r="J1309" s="45"/>
      <c r="K1309" s="45"/>
      <c r="L1309" s="45"/>
      <c r="M1309" s="46"/>
      <c r="N1309" s="46"/>
      <c r="O1309" s="48"/>
      <c r="P1309" s="48"/>
      <c r="Q1309" s="46"/>
      <c r="R1309" s="48"/>
      <c r="S1309" s="48"/>
      <c r="T1309" s="48"/>
      <c r="U1309" s="48"/>
      <c r="V1309" s="48"/>
      <c r="W1309" s="46"/>
      <c r="X1309" s="48"/>
      <c r="Y1309" s="48"/>
      <c r="Z1309" s="157"/>
      <c r="AA1309" s="47"/>
      <c r="AB1309" s="97"/>
      <c r="AC1309" s="49"/>
      <c r="AD1309" s="49"/>
      <c r="AE1309" s="49"/>
      <c r="AF1309" s="49"/>
      <c r="AG1309" s="49"/>
      <c r="AH1309" s="47"/>
      <c r="AI1309" s="47"/>
      <c r="AJ1309" s="47"/>
      <c r="AK1309" s="190"/>
      <c r="AL1309" s="190"/>
      <c r="AM1309" s="190"/>
      <c r="AN1309" s="190"/>
      <c r="AO1309" s="190"/>
      <c r="AP1309" s="151"/>
      <c r="AQ1309" s="322"/>
      <c r="AR1309" s="322"/>
      <c r="AS1309" s="322"/>
      <c r="AT1309" s="47"/>
      <c r="AU1309" s="47"/>
      <c r="AV1309" s="47"/>
      <c r="AW1309" s="47"/>
      <c r="AX1309" s="322"/>
      <c r="AY1309" s="98"/>
      <c r="AZ1309" s="98"/>
      <c r="BA1309" s="47"/>
      <c r="BB1309" s="47"/>
      <c r="BC1309" s="47"/>
      <c r="BD1309" s="47"/>
      <c r="BE1309" s="97"/>
      <c r="BF1309" s="49"/>
      <c r="BG1309" s="239"/>
      <c r="BH1309" s="342"/>
      <c r="BI1309" s="49"/>
      <c r="BJ1309" s="49"/>
      <c r="BK1309" s="49"/>
      <c r="BL1309" s="49"/>
      <c r="BM1309" s="49"/>
      <c r="BN1309" s="47"/>
      <c r="BO1309" s="49"/>
      <c r="BP1309" s="49"/>
      <c r="BQ1309" s="49"/>
      <c r="BR1309" s="323"/>
      <c r="BS1309" s="323"/>
      <c r="BT1309" s="323"/>
      <c r="BU1309" s="49"/>
      <c r="BV1309" s="49"/>
      <c r="BW1309" s="97"/>
      <c r="BX1309" s="97"/>
      <c r="BY1309" s="97"/>
      <c r="BZ1309" s="97"/>
      <c r="CA1309" s="49"/>
      <c r="CB1309" s="49"/>
      <c r="CC1309" s="49"/>
      <c r="CD1309" s="49"/>
      <c r="CE1309" s="49"/>
      <c r="CF1309" s="49"/>
      <c r="CG1309" s="49"/>
      <c r="CH1309" s="49"/>
      <c r="CI1309" s="97"/>
      <c r="CJ1309" s="97"/>
      <c r="CK1309" s="97"/>
      <c r="CL1309" s="97"/>
      <c r="CM1309" s="335"/>
      <c r="CN1309" s="337"/>
      <c r="CO1309" s="315" t="str">
        <f>IF(Формулы!R1309&gt;V1309,"22-?,Дата 14 - Прибыл из УФСИН; ","")&amp;IF(Формулы!Q1309&gt;Y1309,"25-?,Дата 13 - Выбыл в УФСИН;","")&amp;IF(YEAR(ДАННЫЕ!$F$1)=YEAR(ДАННЫЕ!B1309),IF(AT1309&gt;0,"","40-?, вявлен в текущем году! "),"")&amp;IF(YEAR($F$1)=YEAR(W1309),IF(X1309+Y1309&gt;0,"","23-стоит, 24,25 - куда выбыл? "),"")&amp;IF(X1309+Y1309&gt;0,IF(YEAR($F$1)=YEAR(W1309),"","24+25&gt;0? 23 - когда выбыл? "),"")&amp;IF(BA1309&lt;BB1309,"47&gt;=48; ","")&amp;IF(BA1309&lt;BC1309,"47&gt;=49; ","")&amp;IF(BA1309&lt;BD1309,"47&gt;=50; ","")&amp;IF(BE1309&gt;0,IF(BF1309&gt;0,IF(AU1309&gt;AV1309,"","41 и 42 - ? (51 и 52 &gt; 0);"),"51 &gt; 0 52 - ?;"),"")&amp;IF(AU1309&gt;0,IF(AV1309&gt;AU1309,"41&gt;42;","")&amp;IF(BE1309&gt;0,"","41&gt;0 51-?;"),"")&amp;IF(BF1309&gt;0,IF(BE1309&gt;0,"","52&gt;0 51-?;"),"")&amp;IF(AW1309&gt;=AX1309,"","43&gt;44;")&amp;IF(CA1309&gt;0,IF(AW1309&gt;0,"","71 &gt; 0 43-?;"),"")</f>
        <v/>
      </c>
    </row>
    <row r="1310" spans="1:93" ht="12" x14ac:dyDescent="0.2">
      <c r="A1310" s="45"/>
      <c r="B1310" s="46"/>
      <c r="C1310" s="121"/>
      <c r="D1310" s="121"/>
      <c r="E1310" s="336"/>
      <c r="F1310" s="122"/>
      <c r="G1310" s="46"/>
      <c r="H1310" s="45"/>
      <c r="I1310" s="45"/>
      <c r="J1310" s="45"/>
      <c r="K1310" s="45"/>
      <c r="L1310" s="45"/>
      <c r="M1310" s="46"/>
      <c r="N1310" s="46"/>
      <c r="O1310" s="48"/>
      <c r="P1310" s="48"/>
      <c r="Q1310" s="46"/>
      <c r="R1310" s="48"/>
      <c r="S1310" s="48"/>
      <c r="T1310" s="48"/>
      <c r="U1310" s="48"/>
      <c r="V1310" s="48"/>
      <c r="W1310" s="46"/>
      <c r="X1310" s="48"/>
      <c r="Y1310" s="48"/>
      <c r="Z1310" s="157"/>
      <c r="AA1310" s="47"/>
      <c r="AB1310" s="97"/>
      <c r="AC1310" s="49"/>
      <c r="AD1310" s="49"/>
      <c r="AE1310" s="49"/>
      <c r="AF1310" s="49"/>
      <c r="AG1310" s="49"/>
      <c r="AH1310" s="47"/>
      <c r="AI1310" s="47"/>
      <c r="AJ1310" s="47"/>
      <c r="AK1310" s="190"/>
      <c r="AL1310" s="190"/>
      <c r="AM1310" s="190"/>
      <c r="AN1310" s="190"/>
      <c r="AO1310" s="190"/>
      <c r="AP1310" s="151"/>
      <c r="AQ1310" s="322"/>
      <c r="AR1310" s="322"/>
      <c r="AS1310" s="322"/>
      <c r="AT1310" s="47"/>
      <c r="AU1310" s="47"/>
      <c r="AV1310" s="47"/>
      <c r="AW1310" s="47"/>
      <c r="AX1310" s="322"/>
      <c r="AY1310" s="98"/>
      <c r="AZ1310" s="98"/>
      <c r="BA1310" s="47"/>
      <c r="BB1310" s="47"/>
      <c r="BC1310" s="47"/>
      <c r="BD1310" s="47"/>
      <c r="BE1310" s="97"/>
      <c r="BF1310" s="49"/>
      <c r="BG1310" s="239"/>
      <c r="BH1310" s="342"/>
      <c r="BI1310" s="49"/>
      <c r="BJ1310" s="49"/>
      <c r="BK1310" s="49"/>
      <c r="BL1310" s="49"/>
      <c r="BM1310" s="49"/>
      <c r="BN1310" s="47"/>
      <c r="BO1310" s="49"/>
      <c r="BP1310" s="49"/>
      <c r="BQ1310" s="49"/>
      <c r="BR1310" s="323"/>
      <c r="BS1310" s="323"/>
      <c r="BT1310" s="323"/>
      <c r="BU1310" s="49"/>
      <c r="BV1310" s="49"/>
      <c r="BW1310" s="97"/>
      <c r="BX1310" s="97"/>
      <c r="BY1310" s="97"/>
      <c r="BZ1310" s="97"/>
      <c r="CA1310" s="49"/>
      <c r="CB1310" s="49"/>
      <c r="CC1310" s="49"/>
      <c r="CD1310" s="49"/>
      <c r="CE1310" s="49"/>
      <c r="CF1310" s="49"/>
      <c r="CG1310" s="49"/>
      <c r="CH1310" s="49"/>
      <c r="CI1310" s="97"/>
      <c r="CJ1310" s="97"/>
      <c r="CK1310" s="97"/>
      <c r="CL1310" s="97"/>
      <c r="CM1310" s="335"/>
      <c r="CN1310" s="337"/>
      <c r="CO1310" s="315" t="str">
        <f>IF(Формулы!R1310&gt;V1310,"22-?,Дата 14 - Прибыл из УФСИН; ","")&amp;IF(Формулы!Q1310&gt;Y1310,"25-?,Дата 13 - Выбыл в УФСИН;","")&amp;IF(YEAR(ДАННЫЕ!$F$1)=YEAR(ДАННЫЕ!B1310),IF(AT1310&gt;0,"","40-?, вявлен в текущем году! "),"")&amp;IF(YEAR($F$1)=YEAR(W1310),IF(X1310+Y1310&gt;0,"","23-стоит, 24,25 - куда выбыл? "),"")&amp;IF(X1310+Y1310&gt;0,IF(YEAR($F$1)=YEAR(W1310),"","24+25&gt;0? 23 - когда выбыл? "),"")&amp;IF(BA1310&lt;BB1310,"47&gt;=48; ","")&amp;IF(BA1310&lt;BC1310,"47&gt;=49; ","")&amp;IF(BA1310&lt;BD1310,"47&gt;=50; ","")&amp;IF(BE1310&gt;0,IF(BF1310&gt;0,IF(AU1310&gt;AV1310,"","41 и 42 - ? (51 и 52 &gt; 0);"),"51 &gt; 0 52 - ?;"),"")&amp;IF(AU1310&gt;0,IF(AV1310&gt;AU1310,"41&gt;42;","")&amp;IF(BE1310&gt;0,"","41&gt;0 51-?;"),"")&amp;IF(BF1310&gt;0,IF(BE1310&gt;0,"","52&gt;0 51-?;"),"")&amp;IF(AW1310&gt;=AX1310,"","43&gt;44;")&amp;IF(CA1310&gt;0,IF(AW1310&gt;0,"","71 &gt; 0 43-?;"),"")</f>
        <v/>
      </c>
    </row>
    <row r="1311" spans="1:93" ht="12" x14ac:dyDescent="0.2">
      <c r="A1311" s="45"/>
      <c r="B1311" s="46"/>
      <c r="C1311" s="121"/>
      <c r="D1311" s="121"/>
      <c r="E1311" s="336"/>
      <c r="F1311" s="122"/>
      <c r="G1311" s="46"/>
      <c r="H1311" s="45"/>
      <c r="I1311" s="45"/>
      <c r="J1311" s="45"/>
      <c r="K1311" s="45"/>
      <c r="L1311" s="45"/>
      <c r="M1311" s="46"/>
      <c r="N1311" s="46"/>
      <c r="O1311" s="48"/>
      <c r="P1311" s="48"/>
      <c r="Q1311" s="46"/>
      <c r="R1311" s="48"/>
      <c r="S1311" s="48"/>
      <c r="T1311" s="48"/>
      <c r="U1311" s="48"/>
      <c r="V1311" s="48"/>
      <c r="W1311" s="46"/>
      <c r="X1311" s="48"/>
      <c r="Y1311" s="48"/>
      <c r="Z1311" s="157"/>
      <c r="AA1311" s="47"/>
      <c r="AB1311" s="97"/>
      <c r="AC1311" s="49"/>
      <c r="AD1311" s="49"/>
      <c r="AE1311" s="49"/>
      <c r="AF1311" s="49"/>
      <c r="AG1311" s="49"/>
      <c r="AH1311" s="47"/>
      <c r="AI1311" s="47"/>
      <c r="AJ1311" s="47"/>
      <c r="AK1311" s="190"/>
      <c r="AL1311" s="190"/>
      <c r="AM1311" s="190"/>
      <c r="AN1311" s="190"/>
      <c r="AO1311" s="190"/>
      <c r="AP1311" s="151"/>
      <c r="AQ1311" s="322"/>
      <c r="AR1311" s="322"/>
      <c r="AS1311" s="322"/>
      <c r="AT1311" s="47"/>
      <c r="AU1311" s="47"/>
      <c r="AV1311" s="47"/>
      <c r="AW1311" s="47"/>
      <c r="AX1311" s="322"/>
      <c r="AY1311" s="98"/>
      <c r="AZ1311" s="98"/>
      <c r="BA1311" s="47"/>
      <c r="BB1311" s="47"/>
      <c r="BC1311" s="47"/>
      <c r="BD1311" s="47"/>
      <c r="BE1311" s="97"/>
      <c r="BF1311" s="49"/>
      <c r="BG1311" s="239"/>
      <c r="BH1311" s="342"/>
      <c r="BI1311" s="49"/>
      <c r="BJ1311" s="49"/>
      <c r="BK1311" s="49"/>
      <c r="BL1311" s="49"/>
      <c r="BM1311" s="49"/>
      <c r="BN1311" s="47"/>
      <c r="BO1311" s="49"/>
      <c r="BP1311" s="49"/>
      <c r="BQ1311" s="49"/>
      <c r="BR1311" s="323"/>
      <c r="BS1311" s="323"/>
      <c r="BT1311" s="323"/>
      <c r="BU1311" s="49"/>
      <c r="BV1311" s="49"/>
      <c r="BW1311" s="97"/>
      <c r="BX1311" s="97"/>
      <c r="BY1311" s="97"/>
      <c r="BZ1311" s="97"/>
      <c r="CA1311" s="49"/>
      <c r="CB1311" s="49"/>
      <c r="CC1311" s="49"/>
      <c r="CD1311" s="49"/>
      <c r="CE1311" s="49"/>
      <c r="CF1311" s="49"/>
      <c r="CG1311" s="49"/>
      <c r="CH1311" s="49"/>
      <c r="CI1311" s="97"/>
      <c r="CJ1311" s="97"/>
      <c r="CK1311" s="97"/>
      <c r="CL1311" s="97"/>
      <c r="CM1311" s="335"/>
      <c r="CN1311" s="337"/>
      <c r="CO1311" s="315" t="str">
        <f>IF(Формулы!R1311&gt;V1311,"22-?,Дата 14 - Прибыл из УФСИН; ","")&amp;IF(Формулы!Q1311&gt;Y1311,"25-?,Дата 13 - Выбыл в УФСИН;","")&amp;IF(YEAR(ДАННЫЕ!$F$1)=YEAR(ДАННЫЕ!B1311),IF(AT1311&gt;0,"","40-?, вявлен в текущем году! "),"")&amp;IF(YEAR($F$1)=YEAR(W1311),IF(X1311+Y1311&gt;0,"","23-стоит, 24,25 - куда выбыл? "),"")&amp;IF(X1311+Y1311&gt;0,IF(YEAR($F$1)=YEAR(W1311),"","24+25&gt;0? 23 - когда выбыл? "),"")&amp;IF(BA1311&lt;BB1311,"47&gt;=48; ","")&amp;IF(BA1311&lt;BC1311,"47&gt;=49; ","")&amp;IF(BA1311&lt;BD1311,"47&gt;=50; ","")&amp;IF(BE1311&gt;0,IF(BF1311&gt;0,IF(AU1311&gt;AV1311,"","41 и 42 - ? (51 и 52 &gt; 0);"),"51 &gt; 0 52 - ?;"),"")&amp;IF(AU1311&gt;0,IF(AV1311&gt;AU1311,"41&gt;42;","")&amp;IF(BE1311&gt;0,"","41&gt;0 51-?;"),"")&amp;IF(BF1311&gt;0,IF(BE1311&gt;0,"","52&gt;0 51-?;"),"")&amp;IF(AW1311&gt;=AX1311,"","43&gt;44;")&amp;IF(CA1311&gt;0,IF(AW1311&gt;0,"","71 &gt; 0 43-?;"),"")</f>
        <v/>
      </c>
    </row>
    <row r="1312" spans="1:93" ht="12" x14ac:dyDescent="0.2">
      <c r="A1312" s="45"/>
      <c r="B1312" s="46"/>
      <c r="C1312" s="121"/>
      <c r="D1312" s="121"/>
      <c r="E1312" s="336"/>
      <c r="F1312" s="122"/>
      <c r="G1312" s="46"/>
      <c r="H1312" s="45"/>
      <c r="I1312" s="45"/>
      <c r="J1312" s="45"/>
      <c r="K1312" s="45"/>
      <c r="L1312" s="45"/>
      <c r="M1312" s="46"/>
      <c r="N1312" s="46"/>
      <c r="O1312" s="48"/>
      <c r="P1312" s="48"/>
      <c r="Q1312" s="46"/>
      <c r="R1312" s="48"/>
      <c r="S1312" s="48"/>
      <c r="T1312" s="48"/>
      <c r="U1312" s="48"/>
      <c r="V1312" s="48"/>
      <c r="W1312" s="46"/>
      <c r="X1312" s="48"/>
      <c r="Y1312" s="48"/>
      <c r="Z1312" s="157"/>
      <c r="AA1312" s="47"/>
      <c r="AB1312" s="97"/>
      <c r="AC1312" s="49"/>
      <c r="AD1312" s="49"/>
      <c r="AE1312" s="49"/>
      <c r="AF1312" s="49"/>
      <c r="AG1312" s="49"/>
      <c r="AH1312" s="47"/>
      <c r="AI1312" s="47"/>
      <c r="AJ1312" s="47"/>
      <c r="AK1312" s="190"/>
      <c r="AL1312" s="190"/>
      <c r="AM1312" s="190"/>
      <c r="AN1312" s="190"/>
      <c r="AO1312" s="190"/>
      <c r="AP1312" s="151"/>
      <c r="AQ1312" s="322"/>
      <c r="AR1312" s="322"/>
      <c r="AS1312" s="322"/>
      <c r="AT1312" s="47"/>
      <c r="AU1312" s="47"/>
      <c r="AV1312" s="47"/>
      <c r="AW1312" s="47"/>
      <c r="AX1312" s="322"/>
      <c r="AY1312" s="98"/>
      <c r="AZ1312" s="98"/>
      <c r="BA1312" s="47"/>
      <c r="BB1312" s="47"/>
      <c r="BC1312" s="47"/>
      <c r="BD1312" s="47"/>
      <c r="BE1312" s="97"/>
      <c r="BF1312" s="49"/>
      <c r="BG1312" s="239"/>
      <c r="BH1312" s="342"/>
      <c r="BI1312" s="49"/>
      <c r="BJ1312" s="49"/>
      <c r="BK1312" s="49"/>
      <c r="BL1312" s="49"/>
      <c r="BM1312" s="49"/>
      <c r="BN1312" s="47"/>
      <c r="BO1312" s="49"/>
      <c r="BP1312" s="49"/>
      <c r="BQ1312" s="49"/>
      <c r="BR1312" s="323"/>
      <c r="BS1312" s="323"/>
      <c r="BT1312" s="323"/>
      <c r="BU1312" s="49"/>
      <c r="BV1312" s="49"/>
      <c r="BW1312" s="97"/>
      <c r="BX1312" s="97"/>
      <c r="BY1312" s="97"/>
      <c r="BZ1312" s="97"/>
      <c r="CA1312" s="49"/>
      <c r="CB1312" s="49"/>
      <c r="CC1312" s="49"/>
      <c r="CD1312" s="49"/>
      <c r="CE1312" s="49"/>
      <c r="CF1312" s="49"/>
      <c r="CG1312" s="49"/>
      <c r="CH1312" s="49"/>
      <c r="CI1312" s="97"/>
      <c r="CJ1312" s="97"/>
      <c r="CK1312" s="97"/>
      <c r="CL1312" s="97"/>
      <c r="CM1312" s="335"/>
      <c r="CN1312" s="337"/>
      <c r="CO1312" s="315" t="str">
        <f>IF(Формулы!R1312&gt;V1312,"22-?,Дата 14 - Прибыл из УФСИН; ","")&amp;IF(Формулы!Q1312&gt;Y1312,"25-?,Дата 13 - Выбыл в УФСИН;","")&amp;IF(YEAR(ДАННЫЕ!$F$1)=YEAR(ДАННЫЕ!B1312),IF(AT1312&gt;0,"","40-?, вявлен в текущем году! "),"")&amp;IF(YEAR($F$1)=YEAR(W1312),IF(X1312+Y1312&gt;0,"","23-стоит, 24,25 - куда выбыл? "),"")&amp;IF(X1312+Y1312&gt;0,IF(YEAR($F$1)=YEAR(W1312),"","24+25&gt;0? 23 - когда выбыл? "),"")&amp;IF(BA1312&lt;BB1312,"47&gt;=48; ","")&amp;IF(BA1312&lt;BC1312,"47&gt;=49; ","")&amp;IF(BA1312&lt;BD1312,"47&gt;=50; ","")&amp;IF(BE1312&gt;0,IF(BF1312&gt;0,IF(AU1312&gt;AV1312,"","41 и 42 - ? (51 и 52 &gt; 0);"),"51 &gt; 0 52 - ?;"),"")&amp;IF(AU1312&gt;0,IF(AV1312&gt;AU1312,"41&gt;42;","")&amp;IF(BE1312&gt;0,"","41&gt;0 51-?;"),"")&amp;IF(BF1312&gt;0,IF(BE1312&gt;0,"","52&gt;0 51-?;"),"")&amp;IF(AW1312&gt;=AX1312,"","43&gt;44;")&amp;IF(CA1312&gt;0,IF(AW1312&gt;0,"","71 &gt; 0 43-?;"),"")</f>
        <v/>
      </c>
    </row>
    <row r="1313" spans="1:93" ht="12" x14ac:dyDescent="0.2">
      <c r="A1313" s="45"/>
      <c r="B1313" s="46"/>
      <c r="C1313" s="121"/>
      <c r="D1313" s="121"/>
      <c r="E1313" s="336"/>
      <c r="F1313" s="122"/>
      <c r="G1313" s="46"/>
      <c r="H1313" s="45"/>
      <c r="I1313" s="45"/>
      <c r="J1313" s="45"/>
      <c r="K1313" s="45"/>
      <c r="L1313" s="45"/>
      <c r="M1313" s="46"/>
      <c r="N1313" s="46"/>
      <c r="O1313" s="48"/>
      <c r="P1313" s="48"/>
      <c r="Q1313" s="46"/>
      <c r="R1313" s="48"/>
      <c r="S1313" s="48"/>
      <c r="T1313" s="48"/>
      <c r="U1313" s="48"/>
      <c r="V1313" s="48"/>
      <c r="W1313" s="46"/>
      <c r="X1313" s="48"/>
      <c r="Y1313" s="48"/>
      <c r="Z1313" s="157"/>
      <c r="AA1313" s="47"/>
      <c r="AB1313" s="97"/>
      <c r="AC1313" s="49"/>
      <c r="AD1313" s="49"/>
      <c r="AE1313" s="49"/>
      <c r="AF1313" s="49"/>
      <c r="AG1313" s="49"/>
      <c r="AH1313" s="47"/>
      <c r="AI1313" s="47"/>
      <c r="AJ1313" s="47"/>
      <c r="AK1313" s="190"/>
      <c r="AL1313" s="190"/>
      <c r="AM1313" s="190"/>
      <c r="AN1313" s="190"/>
      <c r="AO1313" s="190"/>
      <c r="AP1313" s="151"/>
      <c r="AQ1313" s="322"/>
      <c r="AR1313" s="322"/>
      <c r="AS1313" s="322"/>
      <c r="AT1313" s="47"/>
      <c r="AU1313" s="47"/>
      <c r="AV1313" s="47"/>
      <c r="AW1313" s="47"/>
      <c r="AX1313" s="322"/>
      <c r="AY1313" s="98"/>
      <c r="AZ1313" s="98"/>
      <c r="BA1313" s="47"/>
      <c r="BB1313" s="47"/>
      <c r="BC1313" s="47"/>
      <c r="BD1313" s="47"/>
      <c r="BE1313" s="97"/>
      <c r="BF1313" s="49"/>
      <c r="BG1313" s="239"/>
      <c r="BH1313" s="342"/>
      <c r="BI1313" s="49"/>
      <c r="BJ1313" s="49"/>
      <c r="BK1313" s="49"/>
      <c r="BL1313" s="49"/>
      <c r="BM1313" s="49"/>
      <c r="BN1313" s="47"/>
      <c r="BO1313" s="49"/>
      <c r="BP1313" s="49"/>
      <c r="BQ1313" s="49"/>
      <c r="BR1313" s="323"/>
      <c r="BS1313" s="323"/>
      <c r="BT1313" s="323"/>
      <c r="BU1313" s="49"/>
      <c r="BV1313" s="49"/>
      <c r="BW1313" s="97"/>
      <c r="BX1313" s="97"/>
      <c r="BY1313" s="97"/>
      <c r="BZ1313" s="97"/>
      <c r="CA1313" s="49"/>
      <c r="CB1313" s="49"/>
      <c r="CC1313" s="49"/>
      <c r="CD1313" s="49"/>
      <c r="CE1313" s="49"/>
      <c r="CF1313" s="49"/>
      <c r="CG1313" s="49"/>
      <c r="CH1313" s="49"/>
      <c r="CI1313" s="97"/>
      <c r="CJ1313" s="97"/>
      <c r="CK1313" s="97"/>
      <c r="CL1313" s="97"/>
      <c r="CM1313" s="335"/>
      <c r="CN1313" s="337"/>
      <c r="CO1313" s="315" t="str">
        <f>IF(Формулы!R1313&gt;V1313,"22-?,Дата 14 - Прибыл из УФСИН; ","")&amp;IF(Формулы!Q1313&gt;Y1313,"25-?,Дата 13 - Выбыл в УФСИН;","")&amp;IF(YEAR(ДАННЫЕ!$F$1)=YEAR(ДАННЫЕ!B1313),IF(AT1313&gt;0,"","40-?, вявлен в текущем году! "),"")&amp;IF(YEAR($F$1)=YEAR(W1313),IF(X1313+Y1313&gt;0,"","23-стоит, 24,25 - куда выбыл? "),"")&amp;IF(X1313+Y1313&gt;0,IF(YEAR($F$1)=YEAR(W1313),"","24+25&gt;0? 23 - когда выбыл? "),"")&amp;IF(BA1313&lt;BB1313,"47&gt;=48; ","")&amp;IF(BA1313&lt;BC1313,"47&gt;=49; ","")&amp;IF(BA1313&lt;BD1313,"47&gt;=50; ","")&amp;IF(BE1313&gt;0,IF(BF1313&gt;0,IF(AU1313&gt;AV1313,"","41 и 42 - ? (51 и 52 &gt; 0);"),"51 &gt; 0 52 - ?;"),"")&amp;IF(AU1313&gt;0,IF(AV1313&gt;AU1313,"41&gt;42;","")&amp;IF(BE1313&gt;0,"","41&gt;0 51-?;"),"")&amp;IF(BF1313&gt;0,IF(BE1313&gt;0,"","52&gt;0 51-?;"),"")&amp;IF(AW1313&gt;=AX1313,"","43&gt;44;")&amp;IF(CA1313&gt;0,IF(AW1313&gt;0,"","71 &gt; 0 43-?;"),"")</f>
        <v/>
      </c>
    </row>
    <row r="1314" spans="1:93" ht="12" x14ac:dyDescent="0.2">
      <c r="A1314" s="45"/>
      <c r="B1314" s="46"/>
      <c r="C1314" s="121"/>
      <c r="D1314" s="121"/>
      <c r="E1314" s="336"/>
      <c r="F1314" s="122"/>
      <c r="G1314" s="46"/>
      <c r="H1314" s="45"/>
      <c r="I1314" s="45"/>
      <c r="J1314" s="45"/>
      <c r="K1314" s="45"/>
      <c r="L1314" s="45"/>
      <c r="M1314" s="46"/>
      <c r="N1314" s="46"/>
      <c r="O1314" s="48"/>
      <c r="P1314" s="48"/>
      <c r="Q1314" s="46"/>
      <c r="R1314" s="48"/>
      <c r="S1314" s="48"/>
      <c r="T1314" s="48"/>
      <c r="U1314" s="48"/>
      <c r="V1314" s="48"/>
      <c r="W1314" s="46"/>
      <c r="X1314" s="48"/>
      <c r="Y1314" s="48"/>
      <c r="Z1314" s="157"/>
      <c r="AA1314" s="47"/>
      <c r="AB1314" s="97"/>
      <c r="AC1314" s="49"/>
      <c r="AD1314" s="49"/>
      <c r="AE1314" s="49"/>
      <c r="AF1314" s="49"/>
      <c r="AG1314" s="49"/>
      <c r="AH1314" s="47"/>
      <c r="AI1314" s="47"/>
      <c r="AJ1314" s="47"/>
      <c r="AK1314" s="190"/>
      <c r="AL1314" s="190"/>
      <c r="AM1314" s="190"/>
      <c r="AN1314" s="190"/>
      <c r="AO1314" s="190"/>
      <c r="AP1314" s="151"/>
      <c r="AQ1314" s="322"/>
      <c r="AR1314" s="322"/>
      <c r="AS1314" s="322"/>
      <c r="AT1314" s="47"/>
      <c r="AU1314" s="47"/>
      <c r="AV1314" s="47"/>
      <c r="AW1314" s="47"/>
      <c r="AX1314" s="322"/>
      <c r="AY1314" s="98"/>
      <c r="AZ1314" s="98"/>
      <c r="BA1314" s="47"/>
      <c r="BB1314" s="47"/>
      <c r="BC1314" s="47"/>
      <c r="BD1314" s="47"/>
      <c r="BE1314" s="97"/>
      <c r="BF1314" s="49"/>
      <c r="BG1314" s="239"/>
      <c r="BH1314" s="342"/>
      <c r="BI1314" s="49"/>
      <c r="BJ1314" s="49"/>
      <c r="BK1314" s="49"/>
      <c r="BL1314" s="49"/>
      <c r="BM1314" s="49"/>
      <c r="BN1314" s="47"/>
      <c r="BO1314" s="49"/>
      <c r="BP1314" s="49"/>
      <c r="BQ1314" s="49"/>
      <c r="BR1314" s="323"/>
      <c r="BS1314" s="323"/>
      <c r="BT1314" s="323"/>
      <c r="BU1314" s="49"/>
      <c r="BV1314" s="49"/>
      <c r="BW1314" s="97"/>
      <c r="BX1314" s="97"/>
      <c r="BY1314" s="97"/>
      <c r="BZ1314" s="97"/>
      <c r="CA1314" s="49"/>
      <c r="CB1314" s="49"/>
      <c r="CC1314" s="49"/>
      <c r="CD1314" s="49"/>
      <c r="CE1314" s="49"/>
      <c r="CF1314" s="49"/>
      <c r="CG1314" s="49"/>
      <c r="CH1314" s="49"/>
      <c r="CI1314" s="97"/>
      <c r="CJ1314" s="97"/>
      <c r="CK1314" s="97"/>
      <c r="CL1314" s="97"/>
      <c r="CM1314" s="335"/>
      <c r="CN1314" s="337"/>
      <c r="CO1314" s="315" t="str">
        <f>IF(Формулы!R1314&gt;V1314,"22-?,Дата 14 - Прибыл из УФСИН; ","")&amp;IF(Формулы!Q1314&gt;Y1314,"25-?,Дата 13 - Выбыл в УФСИН;","")&amp;IF(YEAR(ДАННЫЕ!$F$1)=YEAR(ДАННЫЕ!B1314),IF(AT1314&gt;0,"","40-?, вявлен в текущем году! "),"")&amp;IF(YEAR($F$1)=YEAR(W1314),IF(X1314+Y1314&gt;0,"","23-стоит, 24,25 - куда выбыл? "),"")&amp;IF(X1314+Y1314&gt;0,IF(YEAR($F$1)=YEAR(W1314),"","24+25&gt;0? 23 - когда выбыл? "),"")&amp;IF(BA1314&lt;BB1314,"47&gt;=48; ","")&amp;IF(BA1314&lt;BC1314,"47&gt;=49; ","")&amp;IF(BA1314&lt;BD1314,"47&gt;=50; ","")&amp;IF(BE1314&gt;0,IF(BF1314&gt;0,IF(AU1314&gt;AV1314,"","41 и 42 - ? (51 и 52 &gt; 0);"),"51 &gt; 0 52 - ?;"),"")&amp;IF(AU1314&gt;0,IF(AV1314&gt;AU1314,"41&gt;42;","")&amp;IF(BE1314&gt;0,"","41&gt;0 51-?;"),"")&amp;IF(BF1314&gt;0,IF(BE1314&gt;0,"","52&gt;0 51-?;"),"")&amp;IF(AW1314&gt;=AX1314,"","43&gt;44;")&amp;IF(CA1314&gt;0,IF(AW1314&gt;0,"","71 &gt; 0 43-?;"),"")</f>
        <v/>
      </c>
    </row>
    <row r="1315" spans="1:93" ht="12" x14ac:dyDescent="0.2">
      <c r="A1315" s="45"/>
      <c r="B1315" s="46"/>
      <c r="C1315" s="121"/>
      <c r="D1315" s="121"/>
      <c r="E1315" s="336"/>
      <c r="F1315" s="122"/>
      <c r="G1315" s="46"/>
      <c r="H1315" s="45"/>
      <c r="I1315" s="45"/>
      <c r="J1315" s="45"/>
      <c r="K1315" s="45"/>
      <c r="L1315" s="45"/>
      <c r="M1315" s="46"/>
      <c r="N1315" s="46"/>
      <c r="O1315" s="48"/>
      <c r="P1315" s="48"/>
      <c r="Q1315" s="46"/>
      <c r="R1315" s="48"/>
      <c r="S1315" s="48"/>
      <c r="T1315" s="48"/>
      <c r="U1315" s="48"/>
      <c r="V1315" s="48"/>
      <c r="W1315" s="46"/>
      <c r="X1315" s="48"/>
      <c r="Y1315" s="48"/>
      <c r="Z1315" s="157"/>
      <c r="AA1315" s="47"/>
      <c r="AB1315" s="97"/>
      <c r="AC1315" s="49"/>
      <c r="AD1315" s="49"/>
      <c r="AE1315" s="49"/>
      <c r="AF1315" s="49"/>
      <c r="AG1315" s="49"/>
      <c r="AH1315" s="47"/>
      <c r="AI1315" s="47"/>
      <c r="AJ1315" s="47"/>
      <c r="AK1315" s="190"/>
      <c r="AL1315" s="190"/>
      <c r="AM1315" s="190"/>
      <c r="AN1315" s="190"/>
      <c r="AO1315" s="190"/>
      <c r="AP1315" s="151"/>
      <c r="AQ1315" s="322"/>
      <c r="AR1315" s="322"/>
      <c r="AS1315" s="322"/>
      <c r="AT1315" s="47"/>
      <c r="AU1315" s="47"/>
      <c r="AV1315" s="47"/>
      <c r="AW1315" s="47"/>
      <c r="AX1315" s="322"/>
      <c r="AY1315" s="98"/>
      <c r="AZ1315" s="98"/>
      <c r="BA1315" s="47"/>
      <c r="BB1315" s="47"/>
      <c r="BC1315" s="47"/>
      <c r="BD1315" s="47"/>
      <c r="BE1315" s="97"/>
      <c r="BF1315" s="49"/>
      <c r="BG1315" s="239"/>
      <c r="BH1315" s="342"/>
      <c r="BI1315" s="49"/>
      <c r="BJ1315" s="49"/>
      <c r="BK1315" s="49"/>
      <c r="BL1315" s="49"/>
      <c r="BM1315" s="49"/>
      <c r="BN1315" s="47"/>
      <c r="BO1315" s="49"/>
      <c r="BP1315" s="49"/>
      <c r="BQ1315" s="49"/>
      <c r="BR1315" s="323"/>
      <c r="BS1315" s="323"/>
      <c r="BT1315" s="323"/>
      <c r="BU1315" s="49"/>
      <c r="BV1315" s="49"/>
      <c r="BW1315" s="97"/>
      <c r="BX1315" s="97"/>
      <c r="BY1315" s="97"/>
      <c r="BZ1315" s="97"/>
      <c r="CA1315" s="49"/>
      <c r="CB1315" s="49"/>
      <c r="CC1315" s="49"/>
      <c r="CD1315" s="49"/>
      <c r="CE1315" s="49"/>
      <c r="CF1315" s="49"/>
      <c r="CG1315" s="49"/>
      <c r="CH1315" s="49"/>
      <c r="CI1315" s="97"/>
      <c r="CJ1315" s="97"/>
      <c r="CK1315" s="97"/>
      <c r="CL1315" s="97"/>
      <c r="CM1315" s="335"/>
      <c r="CN1315" s="337"/>
      <c r="CO1315" s="315" t="str">
        <f>IF(Формулы!R1315&gt;V1315,"22-?,Дата 14 - Прибыл из УФСИН; ","")&amp;IF(Формулы!Q1315&gt;Y1315,"25-?,Дата 13 - Выбыл в УФСИН;","")&amp;IF(YEAR(ДАННЫЕ!$F$1)=YEAR(ДАННЫЕ!B1315),IF(AT1315&gt;0,"","40-?, вявлен в текущем году! "),"")&amp;IF(YEAR($F$1)=YEAR(W1315),IF(X1315+Y1315&gt;0,"","23-стоит, 24,25 - куда выбыл? "),"")&amp;IF(X1315+Y1315&gt;0,IF(YEAR($F$1)=YEAR(W1315),"","24+25&gt;0? 23 - когда выбыл? "),"")&amp;IF(BA1315&lt;BB1315,"47&gt;=48; ","")&amp;IF(BA1315&lt;BC1315,"47&gt;=49; ","")&amp;IF(BA1315&lt;BD1315,"47&gt;=50; ","")&amp;IF(BE1315&gt;0,IF(BF1315&gt;0,IF(AU1315&gt;AV1315,"","41 и 42 - ? (51 и 52 &gt; 0);"),"51 &gt; 0 52 - ?;"),"")&amp;IF(AU1315&gt;0,IF(AV1315&gt;AU1315,"41&gt;42;","")&amp;IF(BE1315&gt;0,"","41&gt;0 51-?;"),"")&amp;IF(BF1315&gt;0,IF(BE1315&gt;0,"","52&gt;0 51-?;"),"")&amp;IF(AW1315&gt;=AX1315,"","43&gt;44;")&amp;IF(CA1315&gt;0,IF(AW1315&gt;0,"","71 &gt; 0 43-?;"),"")</f>
        <v/>
      </c>
    </row>
    <row r="1316" spans="1:93" ht="12" x14ac:dyDescent="0.2">
      <c r="A1316" s="45"/>
      <c r="B1316" s="46"/>
      <c r="C1316" s="121"/>
      <c r="D1316" s="121"/>
      <c r="E1316" s="336"/>
      <c r="F1316" s="122"/>
      <c r="G1316" s="46"/>
      <c r="H1316" s="45"/>
      <c r="I1316" s="45"/>
      <c r="J1316" s="45"/>
      <c r="K1316" s="45"/>
      <c r="L1316" s="45"/>
      <c r="M1316" s="46"/>
      <c r="N1316" s="46"/>
      <c r="O1316" s="48"/>
      <c r="P1316" s="48"/>
      <c r="Q1316" s="46"/>
      <c r="R1316" s="48"/>
      <c r="S1316" s="48"/>
      <c r="T1316" s="48"/>
      <c r="U1316" s="48"/>
      <c r="V1316" s="48"/>
      <c r="W1316" s="46"/>
      <c r="X1316" s="48"/>
      <c r="Y1316" s="48"/>
      <c r="Z1316" s="157"/>
      <c r="AA1316" s="47"/>
      <c r="AB1316" s="97"/>
      <c r="AC1316" s="49"/>
      <c r="AD1316" s="49"/>
      <c r="AE1316" s="49"/>
      <c r="AF1316" s="49"/>
      <c r="AG1316" s="49"/>
      <c r="AH1316" s="47"/>
      <c r="AI1316" s="47"/>
      <c r="AJ1316" s="47"/>
      <c r="AK1316" s="190"/>
      <c r="AL1316" s="190"/>
      <c r="AM1316" s="190"/>
      <c r="AN1316" s="190"/>
      <c r="AO1316" s="190"/>
      <c r="AP1316" s="151"/>
      <c r="AQ1316" s="322"/>
      <c r="AR1316" s="322"/>
      <c r="AS1316" s="322"/>
      <c r="AT1316" s="47"/>
      <c r="AU1316" s="47"/>
      <c r="AV1316" s="47"/>
      <c r="AW1316" s="47"/>
      <c r="AX1316" s="322"/>
      <c r="AY1316" s="98"/>
      <c r="AZ1316" s="98"/>
      <c r="BA1316" s="47"/>
      <c r="BB1316" s="47"/>
      <c r="BC1316" s="47"/>
      <c r="BD1316" s="47"/>
      <c r="BE1316" s="97"/>
      <c r="BF1316" s="49"/>
      <c r="BG1316" s="239"/>
      <c r="BH1316" s="342"/>
      <c r="BI1316" s="49"/>
      <c r="BJ1316" s="49"/>
      <c r="BK1316" s="49"/>
      <c r="BL1316" s="49"/>
      <c r="BM1316" s="49"/>
      <c r="BN1316" s="47"/>
      <c r="BO1316" s="49"/>
      <c r="BP1316" s="49"/>
      <c r="BQ1316" s="49"/>
      <c r="BR1316" s="323"/>
      <c r="BS1316" s="323"/>
      <c r="BT1316" s="323"/>
      <c r="BU1316" s="49"/>
      <c r="BV1316" s="49"/>
      <c r="BW1316" s="97"/>
      <c r="BX1316" s="97"/>
      <c r="BY1316" s="97"/>
      <c r="BZ1316" s="97"/>
      <c r="CA1316" s="49"/>
      <c r="CB1316" s="49"/>
      <c r="CC1316" s="49"/>
      <c r="CD1316" s="49"/>
      <c r="CE1316" s="49"/>
      <c r="CF1316" s="49"/>
      <c r="CG1316" s="49"/>
      <c r="CH1316" s="49"/>
      <c r="CI1316" s="97"/>
      <c r="CJ1316" s="97"/>
      <c r="CK1316" s="97"/>
      <c r="CL1316" s="97"/>
      <c r="CM1316" s="335"/>
      <c r="CN1316" s="337"/>
      <c r="CO1316" s="315" t="str">
        <f>IF(Формулы!R1316&gt;V1316,"22-?,Дата 14 - Прибыл из УФСИН; ","")&amp;IF(Формулы!Q1316&gt;Y1316,"25-?,Дата 13 - Выбыл в УФСИН;","")&amp;IF(YEAR(ДАННЫЕ!$F$1)=YEAR(ДАННЫЕ!B1316),IF(AT1316&gt;0,"","40-?, вявлен в текущем году! "),"")&amp;IF(YEAR($F$1)=YEAR(W1316),IF(X1316+Y1316&gt;0,"","23-стоит, 24,25 - куда выбыл? "),"")&amp;IF(X1316+Y1316&gt;0,IF(YEAR($F$1)=YEAR(W1316),"","24+25&gt;0? 23 - когда выбыл? "),"")&amp;IF(BA1316&lt;BB1316,"47&gt;=48; ","")&amp;IF(BA1316&lt;BC1316,"47&gt;=49; ","")&amp;IF(BA1316&lt;BD1316,"47&gt;=50; ","")&amp;IF(BE1316&gt;0,IF(BF1316&gt;0,IF(AU1316&gt;AV1316,"","41 и 42 - ? (51 и 52 &gt; 0);"),"51 &gt; 0 52 - ?;"),"")&amp;IF(AU1316&gt;0,IF(AV1316&gt;AU1316,"41&gt;42;","")&amp;IF(BE1316&gt;0,"","41&gt;0 51-?;"),"")&amp;IF(BF1316&gt;0,IF(BE1316&gt;0,"","52&gt;0 51-?;"),"")&amp;IF(AW1316&gt;=AX1316,"","43&gt;44;")&amp;IF(CA1316&gt;0,IF(AW1316&gt;0,"","71 &gt; 0 43-?;"),"")</f>
        <v/>
      </c>
    </row>
    <row r="1317" spans="1:93" ht="12" x14ac:dyDescent="0.2">
      <c r="A1317" s="45"/>
      <c r="B1317" s="46"/>
      <c r="C1317" s="121"/>
      <c r="D1317" s="121"/>
      <c r="E1317" s="336"/>
      <c r="F1317" s="122"/>
      <c r="G1317" s="46"/>
      <c r="H1317" s="45"/>
      <c r="I1317" s="45"/>
      <c r="J1317" s="45"/>
      <c r="K1317" s="45"/>
      <c r="L1317" s="45"/>
      <c r="M1317" s="46"/>
      <c r="N1317" s="46"/>
      <c r="O1317" s="48"/>
      <c r="P1317" s="48"/>
      <c r="Q1317" s="46"/>
      <c r="R1317" s="48"/>
      <c r="S1317" s="48"/>
      <c r="T1317" s="48"/>
      <c r="U1317" s="48"/>
      <c r="V1317" s="48"/>
      <c r="W1317" s="46"/>
      <c r="X1317" s="48"/>
      <c r="Y1317" s="48"/>
      <c r="Z1317" s="157"/>
      <c r="AA1317" s="47"/>
      <c r="AB1317" s="97"/>
      <c r="AC1317" s="49"/>
      <c r="AD1317" s="49"/>
      <c r="AE1317" s="49"/>
      <c r="AF1317" s="49"/>
      <c r="AG1317" s="49"/>
      <c r="AH1317" s="47"/>
      <c r="AI1317" s="47"/>
      <c r="AJ1317" s="47"/>
      <c r="AK1317" s="190"/>
      <c r="AL1317" s="190"/>
      <c r="AM1317" s="190"/>
      <c r="AN1317" s="190"/>
      <c r="AO1317" s="190"/>
      <c r="AP1317" s="151"/>
      <c r="AQ1317" s="322"/>
      <c r="AR1317" s="322"/>
      <c r="AS1317" s="322"/>
      <c r="AT1317" s="47"/>
      <c r="AU1317" s="47"/>
      <c r="AV1317" s="47"/>
      <c r="AW1317" s="47"/>
      <c r="AX1317" s="322"/>
      <c r="AY1317" s="98"/>
      <c r="AZ1317" s="98"/>
      <c r="BA1317" s="47"/>
      <c r="BB1317" s="47"/>
      <c r="BC1317" s="47"/>
      <c r="BD1317" s="47"/>
      <c r="BE1317" s="97"/>
      <c r="BF1317" s="49"/>
      <c r="BG1317" s="239"/>
      <c r="BH1317" s="342"/>
      <c r="BI1317" s="49"/>
      <c r="BJ1317" s="49"/>
      <c r="BK1317" s="49"/>
      <c r="BL1317" s="49"/>
      <c r="BM1317" s="49"/>
      <c r="BN1317" s="47"/>
      <c r="BO1317" s="49"/>
      <c r="BP1317" s="49"/>
      <c r="BQ1317" s="49"/>
      <c r="BR1317" s="323"/>
      <c r="BS1317" s="323"/>
      <c r="BT1317" s="323"/>
      <c r="BU1317" s="49"/>
      <c r="BV1317" s="49"/>
      <c r="BW1317" s="97"/>
      <c r="BX1317" s="97"/>
      <c r="BY1317" s="97"/>
      <c r="BZ1317" s="97"/>
      <c r="CA1317" s="49"/>
      <c r="CB1317" s="49"/>
      <c r="CC1317" s="49"/>
      <c r="CD1317" s="49"/>
      <c r="CE1317" s="49"/>
      <c r="CF1317" s="49"/>
      <c r="CG1317" s="49"/>
      <c r="CH1317" s="49"/>
      <c r="CI1317" s="97"/>
      <c r="CJ1317" s="97"/>
      <c r="CK1317" s="97"/>
      <c r="CL1317" s="97"/>
      <c r="CM1317" s="335"/>
      <c r="CN1317" s="337"/>
      <c r="CO1317" s="315" t="str">
        <f>IF(Формулы!R1317&gt;V1317,"22-?,Дата 14 - Прибыл из УФСИН; ","")&amp;IF(Формулы!Q1317&gt;Y1317,"25-?,Дата 13 - Выбыл в УФСИН;","")&amp;IF(YEAR(ДАННЫЕ!$F$1)=YEAR(ДАННЫЕ!B1317),IF(AT1317&gt;0,"","40-?, вявлен в текущем году! "),"")&amp;IF(YEAR($F$1)=YEAR(W1317),IF(X1317+Y1317&gt;0,"","23-стоит, 24,25 - куда выбыл? "),"")&amp;IF(X1317+Y1317&gt;0,IF(YEAR($F$1)=YEAR(W1317),"","24+25&gt;0? 23 - когда выбыл? "),"")&amp;IF(BA1317&lt;BB1317,"47&gt;=48; ","")&amp;IF(BA1317&lt;BC1317,"47&gt;=49; ","")&amp;IF(BA1317&lt;BD1317,"47&gt;=50; ","")&amp;IF(BE1317&gt;0,IF(BF1317&gt;0,IF(AU1317&gt;AV1317,"","41 и 42 - ? (51 и 52 &gt; 0);"),"51 &gt; 0 52 - ?;"),"")&amp;IF(AU1317&gt;0,IF(AV1317&gt;AU1317,"41&gt;42;","")&amp;IF(BE1317&gt;0,"","41&gt;0 51-?;"),"")&amp;IF(BF1317&gt;0,IF(BE1317&gt;0,"","52&gt;0 51-?;"),"")&amp;IF(AW1317&gt;=AX1317,"","43&gt;44;")&amp;IF(CA1317&gt;0,IF(AW1317&gt;0,"","71 &gt; 0 43-?;"),"")</f>
        <v/>
      </c>
    </row>
    <row r="1318" spans="1:93" ht="12" x14ac:dyDescent="0.2">
      <c r="A1318" s="45"/>
      <c r="B1318" s="46"/>
      <c r="C1318" s="121"/>
      <c r="D1318" s="121"/>
      <c r="E1318" s="336"/>
      <c r="F1318" s="122"/>
      <c r="G1318" s="46"/>
      <c r="H1318" s="45"/>
      <c r="I1318" s="45"/>
      <c r="J1318" s="45"/>
      <c r="K1318" s="45"/>
      <c r="L1318" s="45"/>
      <c r="M1318" s="46"/>
      <c r="N1318" s="46"/>
      <c r="O1318" s="48"/>
      <c r="P1318" s="48"/>
      <c r="Q1318" s="46"/>
      <c r="R1318" s="48"/>
      <c r="S1318" s="48"/>
      <c r="T1318" s="48"/>
      <c r="U1318" s="48"/>
      <c r="V1318" s="48"/>
      <c r="W1318" s="46"/>
      <c r="X1318" s="48"/>
      <c r="Y1318" s="48"/>
      <c r="Z1318" s="157"/>
      <c r="AA1318" s="47"/>
      <c r="AB1318" s="97"/>
      <c r="AC1318" s="49"/>
      <c r="AD1318" s="49"/>
      <c r="AE1318" s="49"/>
      <c r="AF1318" s="49"/>
      <c r="AG1318" s="49"/>
      <c r="AH1318" s="47"/>
      <c r="AI1318" s="47"/>
      <c r="AJ1318" s="47"/>
      <c r="AK1318" s="190"/>
      <c r="AL1318" s="190"/>
      <c r="AM1318" s="190"/>
      <c r="AN1318" s="190"/>
      <c r="AO1318" s="190"/>
      <c r="AP1318" s="151"/>
      <c r="AQ1318" s="322"/>
      <c r="AR1318" s="322"/>
      <c r="AS1318" s="322"/>
      <c r="AT1318" s="47"/>
      <c r="AU1318" s="47"/>
      <c r="AV1318" s="47"/>
      <c r="AW1318" s="47"/>
      <c r="AX1318" s="322"/>
      <c r="AY1318" s="98"/>
      <c r="AZ1318" s="98"/>
      <c r="BA1318" s="47"/>
      <c r="BB1318" s="47"/>
      <c r="BC1318" s="47"/>
      <c r="BD1318" s="47"/>
      <c r="BE1318" s="97"/>
      <c r="BF1318" s="49"/>
      <c r="BG1318" s="239"/>
      <c r="BH1318" s="342"/>
      <c r="BI1318" s="49"/>
      <c r="BJ1318" s="49"/>
      <c r="BK1318" s="49"/>
      <c r="BL1318" s="49"/>
      <c r="BM1318" s="49"/>
      <c r="BN1318" s="47"/>
      <c r="BO1318" s="49"/>
      <c r="BP1318" s="49"/>
      <c r="BQ1318" s="49"/>
      <c r="BR1318" s="323"/>
      <c r="BS1318" s="323"/>
      <c r="BT1318" s="323"/>
      <c r="BU1318" s="49"/>
      <c r="BV1318" s="49"/>
      <c r="BW1318" s="97"/>
      <c r="BX1318" s="97"/>
      <c r="BY1318" s="97"/>
      <c r="BZ1318" s="97"/>
      <c r="CA1318" s="49"/>
      <c r="CB1318" s="49"/>
      <c r="CC1318" s="49"/>
      <c r="CD1318" s="49"/>
      <c r="CE1318" s="49"/>
      <c r="CF1318" s="49"/>
      <c r="CG1318" s="49"/>
      <c r="CH1318" s="49"/>
      <c r="CI1318" s="97"/>
      <c r="CJ1318" s="97"/>
      <c r="CK1318" s="97"/>
      <c r="CL1318" s="97"/>
      <c r="CM1318" s="335"/>
      <c r="CN1318" s="337"/>
      <c r="CO1318" s="315" t="str">
        <f>IF(Формулы!R1318&gt;V1318,"22-?,Дата 14 - Прибыл из УФСИН; ","")&amp;IF(Формулы!Q1318&gt;Y1318,"25-?,Дата 13 - Выбыл в УФСИН;","")&amp;IF(YEAR(ДАННЫЕ!$F$1)=YEAR(ДАННЫЕ!B1318),IF(AT1318&gt;0,"","40-?, вявлен в текущем году! "),"")&amp;IF(YEAR($F$1)=YEAR(W1318),IF(X1318+Y1318&gt;0,"","23-стоит, 24,25 - куда выбыл? "),"")&amp;IF(X1318+Y1318&gt;0,IF(YEAR($F$1)=YEAR(W1318),"","24+25&gt;0? 23 - когда выбыл? "),"")&amp;IF(BA1318&lt;BB1318,"47&gt;=48; ","")&amp;IF(BA1318&lt;BC1318,"47&gt;=49; ","")&amp;IF(BA1318&lt;BD1318,"47&gt;=50; ","")&amp;IF(BE1318&gt;0,IF(BF1318&gt;0,IF(AU1318&gt;AV1318,"","41 и 42 - ? (51 и 52 &gt; 0);"),"51 &gt; 0 52 - ?;"),"")&amp;IF(AU1318&gt;0,IF(AV1318&gt;AU1318,"41&gt;42;","")&amp;IF(BE1318&gt;0,"","41&gt;0 51-?;"),"")&amp;IF(BF1318&gt;0,IF(BE1318&gt;0,"","52&gt;0 51-?;"),"")&amp;IF(AW1318&gt;=AX1318,"","43&gt;44;")&amp;IF(CA1318&gt;0,IF(AW1318&gt;0,"","71 &gt; 0 43-?;"),"")</f>
        <v/>
      </c>
    </row>
    <row r="1319" spans="1:93" ht="12" x14ac:dyDescent="0.2">
      <c r="A1319" s="45"/>
      <c r="B1319" s="46"/>
      <c r="C1319" s="121"/>
      <c r="D1319" s="121"/>
      <c r="E1319" s="336"/>
      <c r="F1319" s="122"/>
      <c r="G1319" s="46"/>
      <c r="H1319" s="45"/>
      <c r="I1319" s="45"/>
      <c r="J1319" s="45"/>
      <c r="K1319" s="45"/>
      <c r="L1319" s="45"/>
      <c r="M1319" s="46"/>
      <c r="N1319" s="46"/>
      <c r="O1319" s="48"/>
      <c r="P1319" s="48"/>
      <c r="Q1319" s="46"/>
      <c r="R1319" s="48"/>
      <c r="S1319" s="48"/>
      <c r="T1319" s="48"/>
      <c r="U1319" s="48"/>
      <c r="V1319" s="48"/>
      <c r="W1319" s="46"/>
      <c r="X1319" s="48"/>
      <c r="Y1319" s="48"/>
      <c r="Z1319" s="157"/>
      <c r="AA1319" s="47"/>
      <c r="AB1319" s="97"/>
      <c r="AC1319" s="49"/>
      <c r="AD1319" s="49"/>
      <c r="AE1319" s="49"/>
      <c r="AF1319" s="49"/>
      <c r="AG1319" s="49"/>
      <c r="AH1319" s="47"/>
      <c r="AI1319" s="47"/>
      <c r="AJ1319" s="47"/>
      <c r="AK1319" s="190"/>
      <c r="AL1319" s="190"/>
      <c r="AM1319" s="190"/>
      <c r="AN1319" s="190"/>
      <c r="AO1319" s="190"/>
      <c r="AP1319" s="151"/>
      <c r="AQ1319" s="322"/>
      <c r="AR1319" s="322"/>
      <c r="AS1319" s="322"/>
      <c r="AT1319" s="47"/>
      <c r="AU1319" s="47"/>
      <c r="AV1319" s="47"/>
      <c r="AW1319" s="47"/>
      <c r="AX1319" s="322"/>
      <c r="AY1319" s="98"/>
      <c r="AZ1319" s="98"/>
      <c r="BA1319" s="47"/>
      <c r="BB1319" s="47"/>
      <c r="BC1319" s="47"/>
      <c r="BD1319" s="47"/>
      <c r="BE1319" s="97"/>
      <c r="BF1319" s="49"/>
      <c r="BG1319" s="239"/>
      <c r="BH1319" s="342"/>
      <c r="BI1319" s="49"/>
      <c r="BJ1319" s="49"/>
      <c r="BK1319" s="49"/>
      <c r="BL1319" s="49"/>
      <c r="BM1319" s="49"/>
      <c r="BN1319" s="47"/>
      <c r="BO1319" s="49"/>
      <c r="BP1319" s="49"/>
      <c r="BQ1319" s="49"/>
      <c r="BR1319" s="323"/>
      <c r="BS1319" s="323"/>
      <c r="BT1319" s="323"/>
      <c r="BU1319" s="49"/>
      <c r="BV1319" s="49"/>
      <c r="BW1319" s="97"/>
      <c r="BX1319" s="97"/>
      <c r="BY1319" s="97"/>
      <c r="BZ1319" s="97"/>
      <c r="CA1319" s="49"/>
      <c r="CB1319" s="49"/>
      <c r="CC1319" s="49"/>
      <c r="CD1319" s="49"/>
      <c r="CE1319" s="49"/>
      <c r="CF1319" s="49"/>
      <c r="CG1319" s="49"/>
      <c r="CH1319" s="49"/>
      <c r="CI1319" s="97"/>
      <c r="CJ1319" s="97"/>
      <c r="CK1319" s="97"/>
      <c r="CL1319" s="97"/>
      <c r="CM1319" s="335"/>
      <c r="CN1319" s="337"/>
      <c r="CO1319" s="315" t="str">
        <f>IF(Формулы!R1319&gt;V1319,"22-?,Дата 14 - Прибыл из УФСИН; ","")&amp;IF(Формулы!Q1319&gt;Y1319,"25-?,Дата 13 - Выбыл в УФСИН;","")&amp;IF(YEAR(ДАННЫЕ!$F$1)=YEAR(ДАННЫЕ!B1319),IF(AT1319&gt;0,"","40-?, вявлен в текущем году! "),"")&amp;IF(YEAR($F$1)=YEAR(W1319),IF(X1319+Y1319&gt;0,"","23-стоит, 24,25 - куда выбыл? "),"")&amp;IF(X1319+Y1319&gt;0,IF(YEAR($F$1)=YEAR(W1319),"","24+25&gt;0? 23 - когда выбыл? "),"")&amp;IF(BA1319&lt;BB1319,"47&gt;=48; ","")&amp;IF(BA1319&lt;BC1319,"47&gt;=49; ","")&amp;IF(BA1319&lt;BD1319,"47&gt;=50; ","")&amp;IF(BE1319&gt;0,IF(BF1319&gt;0,IF(AU1319&gt;AV1319,"","41 и 42 - ? (51 и 52 &gt; 0);"),"51 &gt; 0 52 - ?;"),"")&amp;IF(AU1319&gt;0,IF(AV1319&gt;AU1319,"41&gt;42;","")&amp;IF(BE1319&gt;0,"","41&gt;0 51-?;"),"")&amp;IF(BF1319&gt;0,IF(BE1319&gt;0,"","52&gt;0 51-?;"),"")&amp;IF(AW1319&gt;=AX1319,"","43&gt;44;")&amp;IF(CA1319&gt;0,IF(AW1319&gt;0,"","71 &gt; 0 43-?;"),"")</f>
        <v/>
      </c>
    </row>
    <row r="1320" spans="1:93" ht="12" x14ac:dyDescent="0.2">
      <c r="A1320" s="45"/>
      <c r="B1320" s="46"/>
      <c r="C1320" s="121"/>
      <c r="D1320" s="121"/>
      <c r="E1320" s="336"/>
      <c r="F1320" s="122"/>
      <c r="G1320" s="46"/>
      <c r="H1320" s="45"/>
      <c r="I1320" s="45"/>
      <c r="J1320" s="45"/>
      <c r="K1320" s="45"/>
      <c r="L1320" s="45"/>
      <c r="M1320" s="46"/>
      <c r="N1320" s="46"/>
      <c r="O1320" s="48"/>
      <c r="P1320" s="48"/>
      <c r="Q1320" s="46"/>
      <c r="R1320" s="48"/>
      <c r="S1320" s="48"/>
      <c r="T1320" s="48"/>
      <c r="U1320" s="48"/>
      <c r="V1320" s="48"/>
      <c r="W1320" s="46"/>
      <c r="X1320" s="48"/>
      <c r="Y1320" s="48"/>
      <c r="Z1320" s="157"/>
      <c r="AA1320" s="47"/>
      <c r="AB1320" s="97"/>
      <c r="AC1320" s="49"/>
      <c r="AD1320" s="49"/>
      <c r="AE1320" s="49"/>
      <c r="AF1320" s="49"/>
      <c r="AG1320" s="49"/>
      <c r="AH1320" s="47"/>
      <c r="AI1320" s="47"/>
      <c r="AJ1320" s="47"/>
      <c r="AK1320" s="190"/>
      <c r="AL1320" s="190"/>
      <c r="AM1320" s="190"/>
      <c r="AN1320" s="190"/>
      <c r="AO1320" s="190"/>
      <c r="AP1320" s="151"/>
      <c r="AQ1320" s="322"/>
      <c r="AR1320" s="322"/>
      <c r="AS1320" s="322"/>
      <c r="AT1320" s="47"/>
      <c r="AU1320" s="47"/>
      <c r="AV1320" s="47"/>
      <c r="AW1320" s="47"/>
      <c r="AX1320" s="322"/>
      <c r="AY1320" s="98"/>
      <c r="AZ1320" s="98"/>
      <c r="BA1320" s="47"/>
      <c r="BB1320" s="47"/>
      <c r="BC1320" s="47"/>
      <c r="BD1320" s="47"/>
      <c r="BE1320" s="97"/>
      <c r="BF1320" s="49"/>
      <c r="BG1320" s="239"/>
      <c r="BH1320" s="342"/>
      <c r="BI1320" s="49"/>
      <c r="BJ1320" s="49"/>
      <c r="BK1320" s="49"/>
      <c r="BL1320" s="49"/>
      <c r="BM1320" s="49"/>
      <c r="BN1320" s="47"/>
      <c r="BO1320" s="49"/>
      <c r="BP1320" s="49"/>
      <c r="BQ1320" s="49"/>
      <c r="BR1320" s="323"/>
      <c r="BS1320" s="323"/>
      <c r="BT1320" s="323"/>
      <c r="BU1320" s="49"/>
      <c r="BV1320" s="49"/>
      <c r="BW1320" s="97"/>
      <c r="BX1320" s="97"/>
      <c r="BY1320" s="97"/>
      <c r="BZ1320" s="97"/>
      <c r="CA1320" s="49"/>
      <c r="CB1320" s="49"/>
      <c r="CC1320" s="49"/>
      <c r="CD1320" s="49"/>
      <c r="CE1320" s="49"/>
      <c r="CF1320" s="49"/>
      <c r="CG1320" s="49"/>
      <c r="CH1320" s="49"/>
      <c r="CI1320" s="97"/>
      <c r="CJ1320" s="97"/>
      <c r="CK1320" s="97"/>
      <c r="CL1320" s="97"/>
      <c r="CM1320" s="335"/>
      <c r="CN1320" s="337"/>
      <c r="CO1320" s="315" t="str">
        <f>IF(Формулы!R1320&gt;V1320,"22-?,Дата 14 - Прибыл из УФСИН; ","")&amp;IF(Формулы!Q1320&gt;Y1320,"25-?,Дата 13 - Выбыл в УФСИН;","")&amp;IF(YEAR(ДАННЫЕ!$F$1)=YEAR(ДАННЫЕ!B1320),IF(AT1320&gt;0,"","40-?, вявлен в текущем году! "),"")&amp;IF(YEAR($F$1)=YEAR(W1320),IF(X1320+Y1320&gt;0,"","23-стоит, 24,25 - куда выбыл? "),"")&amp;IF(X1320+Y1320&gt;0,IF(YEAR($F$1)=YEAR(W1320),"","24+25&gt;0? 23 - когда выбыл? "),"")&amp;IF(BA1320&lt;BB1320,"47&gt;=48; ","")&amp;IF(BA1320&lt;BC1320,"47&gt;=49; ","")&amp;IF(BA1320&lt;BD1320,"47&gt;=50; ","")&amp;IF(BE1320&gt;0,IF(BF1320&gt;0,IF(AU1320&gt;AV1320,"","41 и 42 - ? (51 и 52 &gt; 0);"),"51 &gt; 0 52 - ?;"),"")&amp;IF(AU1320&gt;0,IF(AV1320&gt;AU1320,"41&gt;42;","")&amp;IF(BE1320&gt;0,"","41&gt;0 51-?;"),"")&amp;IF(BF1320&gt;0,IF(BE1320&gt;0,"","52&gt;0 51-?;"),"")&amp;IF(AW1320&gt;=AX1320,"","43&gt;44;")&amp;IF(CA1320&gt;0,IF(AW1320&gt;0,"","71 &gt; 0 43-?;"),"")</f>
        <v/>
      </c>
    </row>
    <row r="1321" spans="1:93" ht="12" x14ac:dyDescent="0.2">
      <c r="A1321" s="45"/>
      <c r="B1321" s="46"/>
      <c r="C1321" s="121"/>
      <c r="D1321" s="121"/>
      <c r="E1321" s="336"/>
      <c r="F1321" s="122"/>
      <c r="G1321" s="46"/>
      <c r="H1321" s="45"/>
      <c r="I1321" s="45"/>
      <c r="J1321" s="45"/>
      <c r="K1321" s="45"/>
      <c r="L1321" s="45"/>
      <c r="M1321" s="46"/>
      <c r="N1321" s="46"/>
      <c r="O1321" s="48"/>
      <c r="P1321" s="48"/>
      <c r="Q1321" s="46"/>
      <c r="R1321" s="48"/>
      <c r="S1321" s="48"/>
      <c r="T1321" s="48"/>
      <c r="U1321" s="48"/>
      <c r="V1321" s="48"/>
      <c r="W1321" s="46"/>
      <c r="X1321" s="48"/>
      <c r="Y1321" s="48"/>
      <c r="Z1321" s="157"/>
      <c r="AA1321" s="47"/>
      <c r="AB1321" s="97"/>
      <c r="AC1321" s="49"/>
      <c r="AD1321" s="49"/>
      <c r="AE1321" s="49"/>
      <c r="AF1321" s="49"/>
      <c r="AG1321" s="49"/>
      <c r="AH1321" s="47"/>
      <c r="AI1321" s="47"/>
      <c r="AJ1321" s="47"/>
      <c r="AK1321" s="190"/>
      <c r="AL1321" s="190"/>
      <c r="AM1321" s="190"/>
      <c r="AN1321" s="190"/>
      <c r="AO1321" s="190"/>
      <c r="AP1321" s="151"/>
      <c r="AQ1321" s="322"/>
      <c r="AR1321" s="322"/>
      <c r="AS1321" s="322"/>
      <c r="AT1321" s="47"/>
      <c r="AU1321" s="47"/>
      <c r="AV1321" s="47"/>
      <c r="AW1321" s="47"/>
      <c r="AX1321" s="322"/>
      <c r="AY1321" s="98"/>
      <c r="AZ1321" s="98"/>
      <c r="BA1321" s="47"/>
      <c r="BB1321" s="47"/>
      <c r="BC1321" s="47"/>
      <c r="BD1321" s="47"/>
      <c r="BE1321" s="97"/>
      <c r="BF1321" s="49"/>
      <c r="BG1321" s="239"/>
      <c r="BH1321" s="342"/>
      <c r="BI1321" s="49"/>
      <c r="BJ1321" s="49"/>
      <c r="BK1321" s="49"/>
      <c r="BL1321" s="49"/>
      <c r="BM1321" s="49"/>
      <c r="BN1321" s="47"/>
      <c r="BO1321" s="49"/>
      <c r="BP1321" s="49"/>
      <c r="BQ1321" s="49"/>
      <c r="BR1321" s="323"/>
      <c r="BS1321" s="323"/>
      <c r="BT1321" s="323"/>
      <c r="BU1321" s="49"/>
      <c r="BV1321" s="49"/>
      <c r="BW1321" s="97"/>
      <c r="BX1321" s="97"/>
      <c r="BY1321" s="97"/>
      <c r="BZ1321" s="97"/>
      <c r="CA1321" s="49"/>
      <c r="CB1321" s="49"/>
      <c r="CC1321" s="49"/>
      <c r="CD1321" s="49"/>
      <c r="CE1321" s="49"/>
      <c r="CF1321" s="49"/>
      <c r="CG1321" s="49"/>
      <c r="CH1321" s="49"/>
      <c r="CI1321" s="97"/>
      <c r="CJ1321" s="97"/>
      <c r="CK1321" s="97"/>
      <c r="CL1321" s="97"/>
      <c r="CM1321" s="335"/>
      <c r="CN1321" s="337"/>
      <c r="CO1321" s="315" t="str">
        <f>IF(Формулы!R1321&gt;V1321,"22-?,Дата 14 - Прибыл из УФСИН; ","")&amp;IF(Формулы!Q1321&gt;Y1321,"25-?,Дата 13 - Выбыл в УФСИН;","")&amp;IF(YEAR(ДАННЫЕ!$F$1)=YEAR(ДАННЫЕ!B1321),IF(AT1321&gt;0,"","40-?, вявлен в текущем году! "),"")&amp;IF(YEAR($F$1)=YEAR(W1321),IF(X1321+Y1321&gt;0,"","23-стоит, 24,25 - куда выбыл? "),"")&amp;IF(X1321+Y1321&gt;0,IF(YEAR($F$1)=YEAR(W1321),"","24+25&gt;0? 23 - когда выбыл? "),"")&amp;IF(BA1321&lt;BB1321,"47&gt;=48; ","")&amp;IF(BA1321&lt;BC1321,"47&gt;=49; ","")&amp;IF(BA1321&lt;BD1321,"47&gt;=50; ","")&amp;IF(BE1321&gt;0,IF(BF1321&gt;0,IF(AU1321&gt;AV1321,"","41 и 42 - ? (51 и 52 &gt; 0);"),"51 &gt; 0 52 - ?;"),"")&amp;IF(AU1321&gt;0,IF(AV1321&gt;AU1321,"41&gt;42;","")&amp;IF(BE1321&gt;0,"","41&gt;0 51-?;"),"")&amp;IF(BF1321&gt;0,IF(BE1321&gt;0,"","52&gt;0 51-?;"),"")&amp;IF(AW1321&gt;=AX1321,"","43&gt;44;")&amp;IF(CA1321&gt;0,IF(AW1321&gt;0,"","71 &gt; 0 43-?;"),"")</f>
        <v/>
      </c>
    </row>
    <row r="1322" spans="1:93" ht="12" x14ac:dyDescent="0.2">
      <c r="A1322" s="45"/>
      <c r="B1322" s="46"/>
      <c r="C1322" s="121"/>
      <c r="D1322" s="121"/>
      <c r="E1322" s="336"/>
      <c r="F1322" s="122"/>
      <c r="G1322" s="46"/>
      <c r="H1322" s="45"/>
      <c r="I1322" s="45"/>
      <c r="J1322" s="45"/>
      <c r="K1322" s="45"/>
      <c r="L1322" s="45"/>
      <c r="M1322" s="46"/>
      <c r="N1322" s="46"/>
      <c r="O1322" s="48"/>
      <c r="P1322" s="48"/>
      <c r="Q1322" s="46"/>
      <c r="R1322" s="48"/>
      <c r="S1322" s="48"/>
      <c r="T1322" s="48"/>
      <c r="U1322" s="48"/>
      <c r="V1322" s="48"/>
      <c r="W1322" s="46"/>
      <c r="X1322" s="48"/>
      <c r="Y1322" s="48"/>
      <c r="Z1322" s="157"/>
      <c r="AA1322" s="47"/>
      <c r="AB1322" s="97"/>
      <c r="AC1322" s="49"/>
      <c r="AD1322" s="49"/>
      <c r="AE1322" s="49"/>
      <c r="AF1322" s="49"/>
      <c r="AG1322" s="49"/>
      <c r="AH1322" s="47"/>
      <c r="AI1322" s="47"/>
      <c r="AJ1322" s="47"/>
      <c r="AK1322" s="190"/>
      <c r="AL1322" s="190"/>
      <c r="AM1322" s="190"/>
      <c r="AN1322" s="190"/>
      <c r="AO1322" s="190"/>
      <c r="AP1322" s="151"/>
      <c r="AQ1322" s="322"/>
      <c r="AR1322" s="322"/>
      <c r="AS1322" s="322"/>
      <c r="AT1322" s="47"/>
      <c r="AU1322" s="47"/>
      <c r="AV1322" s="47"/>
      <c r="AW1322" s="47"/>
      <c r="AX1322" s="322"/>
      <c r="AY1322" s="98"/>
      <c r="AZ1322" s="98"/>
      <c r="BA1322" s="47"/>
      <c r="BB1322" s="47"/>
      <c r="BC1322" s="47"/>
      <c r="BD1322" s="47"/>
      <c r="BE1322" s="97"/>
      <c r="BF1322" s="49"/>
      <c r="BG1322" s="239"/>
      <c r="BH1322" s="342"/>
      <c r="BI1322" s="49"/>
      <c r="BJ1322" s="49"/>
      <c r="BK1322" s="49"/>
      <c r="BL1322" s="49"/>
      <c r="BM1322" s="49"/>
      <c r="BN1322" s="47"/>
      <c r="BO1322" s="49"/>
      <c r="BP1322" s="49"/>
      <c r="BQ1322" s="49"/>
      <c r="BR1322" s="323"/>
      <c r="BS1322" s="323"/>
      <c r="BT1322" s="323"/>
      <c r="BU1322" s="49"/>
      <c r="BV1322" s="49"/>
      <c r="BW1322" s="97"/>
      <c r="BX1322" s="97"/>
      <c r="BY1322" s="97"/>
      <c r="BZ1322" s="97"/>
      <c r="CA1322" s="49"/>
      <c r="CB1322" s="49"/>
      <c r="CC1322" s="49"/>
      <c r="CD1322" s="49"/>
      <c r="CE1322" s="49"/>
      <c r="CF1322" s="49"/>
      <c r="CG1322" s="49"/>
      <c r="CH1322" s="49"/>
      <c r="CI1322" s="97"/>
      <c r="CJ1322" s="97"/>
      <c r="CK1322" s="97"/>
      <c r="CL1322" s="97"/>
      <c r="CM1322" s="335"/>
      <c r="CN1322" s="337"/>
      <c r="CO1322" s="315" t="str">
        <f>IF(Формулы!R1322&gt;V1322,"22-?,Дата 14 - Прибыл из УФСИН; ","")&amp;IF(Формулы!Q1322&gt;Y1322,"25-?,Дата 13 - Выбыл в УФСИН;","")&amp;IF(YEAR(ДАННЫЕ!$F$1)=YEAR(ДАННЫЕ!B1322),IF(AT1322&gt;0,"","40-?, вявлен в текущем году! "),"")&amp;IF(YEAR($F$1)=YEAR(W1322),IF(X1322+Y1322&gt;0,"","23-стоит, 24,25 - куда выбыл? "),"")&amp;IF(X1322+Y1322&gt;0,IF(YEAR($F$1)=YEAR(W1322),"","24+25&gt;0? 23 - когда выбыл? "),"")&amp;IF(BA1322&lt;BB1322,"47&gt;=48; ","")&amp;IF(BA1322&lt;BC1322,"47&gt;=49; ","")&amp;IF(BA1322&lt;BD1322,"47&gt;=50; ","")&amp;IF(BE1322&gt;0,IF(BF1322&gt;0,IF(AU1322&gt;AV1322,"","41 и 42 - ? (51 и 52 &gt; 0);"),"51 &gt; 0 52 - ?;"),"")&amp;IF(AU1322&gt;0,IF(AV1322&gt;AU1322,"41&gt;42;","")&amp;IF(BE1322&gt;0,"","41&gt;0 51-?;"),"")&amp;IF(BF1322&gt;0,IF(BE1322&gt;0,"","52&gt;0 51-?;"),"")&amp;IF(AW1322&gt;=AX1322,"","43&gt;44;")&amp;IF(CA1322&gt;0,IF(AW1322&gt;0,"","71 &gt; 0 43-?;"),"")</f>
        <v/>
      </c>
    </row>
    <row r="1323" spans="1:93" ht="12" x14ac:dyDescent="0.2">
      <c r="A1323" s="45"/>
      <c r="B1323" s="46"/>
      <c r="C1323" s="121"/>
      <c r="D1323" s="121"/>
      <c r="E1323" s="336"/>
      <c r="F1323" s="122"/>
      <c r="G1323" s="46"/>
      <c r="H1323" s="45"/>
      <c r="I1323" s="45"/>
      <c r="J1323" s="45"/>
      <c r="K1323" s="45"/>
      <c r="L1323" s="45"/>
      <c r="M1323" s="46"/>
      <c r="N1323" s="46"/>
      <c r="O1323" s="48"/>
      <c r="P1323" s="48"/>
      <c r="Q1323" s="46"/>
      <c r="R1323" s="48"/>
      <c r="S1323" s="48"/>
      <c r="T1323" s="48"/>
      <c r="U1323" s="48"/>
      <c r="V1323" s="48"/>
      <c r="W1323" s="46"/>
      <c r="X1323" s="48"/>
      <c r="Y1323" s="48"/>
      <c r="Z1323" s="157"/>
      <c r="AA1323" s="47"/>
      <c r="AB1323" s="97"/>
      <c r="AC1323" s="49"/>
      <c r="AD1323" s="49"/>
      <c r="AE1323" s="49"/>
      <c r="AF1323" s="49"/>
      <c r="AG1323" s="49"/>
      <c r="AH1323" s="47"/>
      <c r="AI1323" s="47"/>
      <c r="AJ1323" s="47"/>
      <c r="AK1323" s="190"/>
      <c r="AL1323" s="190"/>
      <c r="AM1323" s="190"/>
      <c r="AN1323" s="190"/>
      <c r="AO1323" s="190"/>
      <c r="AP1323" s="151"/>
      <c r="AQ1323" s="322"/>
      <c r="AR1323" s="322"/>
      <c r="AS1323" s="322"/>
      <c r="AT1323" s="47"/>
      <c r="AU1323" s="47"/>
      <c r="AV1323" s="47"/>
      <c r="AW1323" s="47"/>
      <c r="AX1323" s="322"/>
      <c r="AY1323" s="98"/>
      <c r="AZ1323" s="98"/>
      <c r="BA1323" s="47"/>
      <c r="BB1323" s="47"/>
      <c r="BC1323" s="47"/>
      <c r="BD1323" s="47"/>
      <c r="BE1323" s="97"/>
      <c r="BF1323" s="49"/>
      <c r="BG1323" s="239"/>
      <c r="BH1323" s="342"/>
      <c r="BI1323" s="49"/>
      <c r="BJ1323" s="49"/>
      <c r="BK1323" s="49"/>
      <c r="BL1323" s="49"/>
      <c r="BM1323" s="49"/>
      <c r="BN1323" s="47"/>
      <c r="BO1323" s="49"/>
      <c r="BP1323" s="49"/>
      <c r="BQ1323" s="49"/>
      <c r="BR1323" s="323"/>
      <c r="BS1323" s="323"/>
      <c r="BT1323" s="323"/>
      <c r="BU1323" s="49"/>
      <c r="BV1323" s="49"/>
      <c r="BW1323" s="97"/>
      <c r="BX1323" s="97"/>
      <c r="BY1323" s="97"/>
      <c r="BZ1323" s="97"/>
      <c r="CA1323" s="49"/>
      <c r="CB1323" s="49"/>
      <c r="CC1323" s="49"/>
      <c r="CD1323" s="49"/>
      <c r="CE1323" s="49"/>
      <c r="CF1323" s="49"/>
      <c r="CG1323" s="49"/>
      <c r="CH1323" s="49"/>
      <c r="CI1323" s="97"/>
      <c r="CJ1323" s="97"/>
      <c r="CK1323" s="97"/>
      <c r="CL1323" s="97"/>
      <c r="CM1323" s="335"/>
      <c r="CN1323" s="337"/>
      <c r="CO1323" s="315" t="str">
        <f>IF(Формулы!R1323&gt;V1323,"22-?,Дата 14 - Прибыл из УФСИН; ","")&amp;IF(Формулы!Q1323&gt;Y1323,"25-?,Дата 13 - Выбыл в УФСИН;","")&amp;IF(YEAR(ДАННЫЕ!$F$1)=YEAR(ДАННЫЕ!B1323),IF(AT1323&gt;0,"","40-?, вявлен в текущем году! "),"")&amp;IF(YEAR($F$1)=YEAR(W1323),IF(X1323+Y1323&gt;0,"","23-стоит, 24,25 - куда выбыл? "),"")&amp;IF(X1323+Y1323&gt;0,IF(YEAR($F$1)=YEAR(W1323),"","24+25&gt;0? 23 - когда выбыл? "),"")&amp;IF(BA1323&lt;BB1323,"47&gt;=48; ","")&amp;IF(BA1323&lt;BC1323,"47&gt;=49; ","")&amp;IF(BA1323&lt;BD1323,"47&gt;=50; ","")&amp;IF(BE1323&gt;0,IF(BF1323&gt;0,IF(AU1323&gt;AV1323,"","41 и 42 - ? (51 и 52 &gt; 0);"),"51 &gt; 0 52 - ?;"),"")&amp;IF(AU1323&gt;0,IF(AV1323&gt;AU1323,"41&gt;42;","")&amp;IF(BE1323&gt;0,"","41&gt;0 51-?;"),"")&amp;IF(BF1323&gt;0,IF(BE1323&gt;0,"","52&gt;0 51-?;"),"")&amp;IF(AW1323&gt;=AX1323,"","43&gt;44;")&amp;IF(CA1323&gt;0,IF(AW1323&gt;0,"","71 &gt; 0 43-?;"),"")</f>
        <v/>
      </c>
    </row>
    <row r="1324" spans="1:93" ht="12" x14ac:dyDescent="0.2">
      <c r="A1324" s="45"/>
      <c r="B1324" s="46"/>
      <c r="C1324" s="121"/>
      <c r="D1324" s="121"/>
      <c r="E1324" s="336"/>
      <c r="F1324" s="122"/>
      <c r="G1324" s="46"/>
      <c r="H1324" s="45"/>
      <c r="I1324" s="45"/>
      <c r="J1324" s="45"/>
      <c r="K1324" s="45"/>
      <c r="L1324" s="45"/>
      <c r="M1324" s="46"/>
      <c r="N1324" s="46"/>
      <c r="O1324" s="48"/>
      <c r="P1324" s="48"/>
      <c r="Q1324" s="46"/>
      <c r="R1324" s="48"/>
      <c r="S1324" s="48"/>
      <c r="T1324" s="48"/>
      <c r="U1324" s="48"/>
      <c r="V1324" s="48"/>
      <c r="W1324" s="46"/>
      <c r="X1324" s="48"/>
      <c r="Y1324" s="48"/>
      <c r="Z1324" s="157"/>
      <c r="AA1324" s="47"/>
      <c r="AB1324" s="97"/>
      <c r="AC1324" s="49"/>
      <c r="AD1324" s="49"/>
      <c r="AE1324" s="49"/>
      <c r="AF1324" s="49"/>
      <c r="AG1324" s="49"/>
      <c r="AH1324" s="47"/>
      <c r="AI1324" s="47"/>
      <c r="AJ1324" s="47"/>
      <c r="AK1324" s="190"/>
      <c r="AL1324" s="190"/>
      <c r="AM1324" s="190"/>
      <c r="AN1324" s="190"/>
      <c r="AO1324" s="190"/>
      <c r="AP1324" s="151"/>
      <c r="AQ1324" s="322"/>
      <c r="AR1324" s="322"/>
      <c r="AS1324" s="322"/>
      <c r="AT1324" s="47"/>
      <c r="AU1324" s="47"/>
      <c r="AV1324" s="47"/>
      <c r="AW1324" s="47"/>
      <c r="AX1324" s="322"/>
      <c r="AY1324" s="98"/>
      <c r="AZ1324" s="98"/>
      <c r="BA1324" s="47"/>
      <c r="BB1324" s="47"/>
      <c r="BC1324" s="47"/>
      <c r="BD1324" s="47"/>
      <c r="BE1324" s="97"/>
      <c r="BF1324" s="49"/>
      <c r="BG1324" s="239"/>
      <c r="BH1324" s="342"/>
      <c r="BI1324" s="49"/>
      <c r="BJ1324" s="49"/>
      <c r="BK1324" s="49"/>
      <c r="BL1324" s="49"/>
      <c r="BM1324" s="49"/>
      <c r="BN1324" s="47"/>
      <c r="BO1324" s="49"/>
      <c r="BP1324" s="49"/>
      <c r="BQ1324" s="49"/>
      <c r="BR1324" s="323"/>
      <c r="BS1324" s="323"/>
      <c r="BT1324" s="323"/>
      <c r="BU1324" s="49"/>
      <c r="BV1324" s="49"/>
      <c r="BW1324" s="97"/>
      <c r="BX1324" s="97"/>
      <c r="BY1324" s="97"/>
      <c r="BZ1324" s="97"/>
      <c r="CA1324" s="49"/>
      <c r="CB1324" s="49"/>
      <c r="CC1324" s="49"/>
      <c r="CD1324" s="49"/>
      <c r="CE1324" s="49"/>
      <c r="CF1324" s="49"/>
      <c r="CG1324" s="49"/>
      <c r="CH1324" s="49"/>
      <c r="CI1324" s="97"/>
      <c r="CJ1324" s="97"/>
      <c r="CK1324" s="97"/>
      <c r="CL1324" s="97"/>
      <c r="CM1324" s="335"/>
      <c r="CN1324" s="337"/>
      <c r="CO1324" s="315" t="str">
        <f>IF(Формулы!R1324&gt;V1324,"22-?,Дата 14 - Прибыл из УФСИН; ","")&amp;IF(Формулы!Q1324&gt;Y1324,"25-?,Дата 13 - Выбыл в УФСИН;","")&amp;IF(YEAR(ДАННЫЕ!$F$1)=YEAR(ДАННЫЕ!B1324),IF(AT1324&gt;0,"","40-?, вявлен в текущем году! "),"")&amp;IF(YEAR($F$1)=YEAR(W1324),IF(X1324+Y1324&gt;0,"","23-стоит, 24,25 - куда выбыл? "),"")&amp;IF(X1324+Y1324&gt;0,IF(YEAR($F$1)=YEAR(W1324),"","24+25&gt;0? 23 - когда выбыл? "),"")&amp;IF(BA1324&lt;BB1324,"47&gt;=48; ","")&amp;IF(BA1324&lt;BC1324,"47&gt;=49; ","")&amp;IF(BA1324&lt;BD1324,"47&gt;=50; ","")&amp;IF(BE1324&gt;0,IF(BF1324&gt;0,IF(AU1324&gt;AV1324,"","41 и 42 - ? (51 и 52 &gt; 0);"),"51 &gt; 0 52 - ?;"),"")&amp;IF(AU1324&gt;0,IF(AV1324&gt;AU1324,"41&gt;42;","")&amp;IF(BE1324&gt;0,"","41&gt;0 51-?;"),"")&amp;IF(BF1324&gt;0,IF(BE1324&gt;0,"","52&gt;0 51-?;"),"")&amp;IF(AW1324&gt;=AX1324,"","43&gt;44;")&amp;IF(CA1324&gt;0,IF(AW1324&gt;0,"","71 &gt; 0 43-?;"),"")</f>
        <v/>
      </c>
    </row>
    <row r="1325" spans="1:93" ht="12" x14ac:dyDescent="0.2">
      <c r="A1325" s="45"/>
      <c r="B1325" s="46"/>
      <c r="C1325" s="121"/>
      <c r="D1325" s="121"/>
      <c r="E1325" s="336"/>
      <c r="F1325" s="122"/>
      <c r="G1325" s="46"/>
      <c r="H1325" s="45"/>
      <c r="I1325" s="45"/>
      <c r="J1325" s="45"/>
      <c r="K1325" s="45"/>
      <c r="L1325" s="45"/>
      <c r="M1325" s="46"/>
      <c r="N1325" s="46"/>
      <c r="O1325" s="48"/>
      <c r="P1325" s="48"/>
      <c r="Q1325" s="46"/>
      <c r="R1325" s="48"/>
      <c r="S1325" s="48"/>
      <c r="T1325" s="48"/>
      <c r="U1325" s="48"/>
      <c r="V1325" s="48"/>
      <c r="W1325" s="46"/>
      <c r="X1325" s="48"/>
      <c r="Y1325" s="48"/>
      <c r="Z1325" s="157"/>
      <c r="AA1325" s="47"/>
      <c r="AB1325" s="97"/>
      <c r="AC1325" s="49"/>
      <c r="AD1325" s="49"/>
      <c r="AE1325" s="49"/>
      <c r="AF1325" s="49"/>
      <c r="AG1325" s="49"/>
      <c r="AH1325" s="47"/>
      <c r="AI1325" s="47"/>
      <c r="AJ1325" s="47"/>
      <c r="AK1325" s="190"/>
      <c r="AL1325" s="190"/>
      <c r="AM1325" s="190"/>
      <c r="AN1325" s="190"/>
      <c r="AO1325" s="190"/>
      <c r="AP1325" s="151"/>
      <c r="AQ1325" s="322"/>
      <c r="AR1325" s="322"/>
      <c r="AS1325" s="322"/>
      <c r="AT1325" s="47"/>
      <c r="AU1325" s="47"/>
      <c r="AV1325" s="47"/>
      <c r="AW1325" s="47"/>
      <c r="AX1325" s="322"/>
      <c r="AY1325" s="98"/>
      <c r="AZ1325" s="98"/>
      <c r="BA1325" s="47"/>
      <c r="BB1325" s="47"/>
      <c r="BC1325" s="47"/>
      <c r="BD1325" s="47"/>
      <c r="BE1325" s="97"/>
      <c r="BF1325" s="49"/>
      <c r="BG1325" s="239"/>
      <c r="BH1325" s="342"/>
      <c r="BI1325" s="49"/>
      <c r="BJ1325" s="49"/>
      <c r="BK1325" s="49"/>
      <c r="BL1325" s="49"/>
      <c r="BM1325" s="49"/>
      <c r="BN1325" s="47"/>
      <c r="BO1325" s="49"/>
      <c r="BP1325" s="49"/>
      <c r="BQ1325" s="49"/>
      <c r="BR1325" s="323"/>
      <c r="BS1325" s="323"/>
      <c r="BT1325" s="323"/>
      <c r="BU1325" s="49"/>
      <c r="BV1325" s="49"/>
      <c r="BW1325" s="97"/>
      <c r="BX1325" s="97"/>
      <c r="BY1325" s="97"/>
      <c r="BZ1325" s="97"/>
      <c r="CA1325" s="49"/>
      <c r="CB1325" s="49"/>
      <c r="CC1325" s="49"/>
      <c r="CD1325" s="49"/>
      <c r="CE1325" s="49"/>
      <c r="CF1325" s="49"/>
      <c r="CG1325" s="49"/>
      <c r="CH1325" s="49"/>
      <c r="CI1325" s="97"/>
      <c r="CJ1325" s="97"/>
      <c r="CK1325" s="97"/>
      <c r="CL1325" s="97"/>
      <c r="CM1325" s="335"/>
      <c r="CN1325" s="337"/>
      <c r="CO1325" s="315" t="str">
        <f>IF(Формулы!R1325&gt;V1325,"22-?,Дата 14 - Прибыл из УФСИН; ","")&amp;IF(Формулы!Q1325&gt;Y1325,"25-?,Дата 13 - Выбыл в УФСИН;","")&amp;IF(YEAR(ДАННЫЕ!$F$1)=YEAR(ДАННЫЕ!B1325),IF(AT1325&gt;0,"","40-?, вявлен в текущем году! "),"")&amp;IF(YEAR($F$1)=YEAR(W1325),IF(X1325+Y1325&gt;0,"","23-стоит, 24,25 - куда выбыл? "),"")&amp;IF(X1325+Y1325&gt;0,IF(YEAR($F$1)=YEAR(W1325),"","24+25&gt;0? 23 - когда выбыл? "),"")&amp;IF(BA1325&lt;BB1325,"47&gt;=48; ","")&amp;IF(BA1325&lt;BC1325,"47&gt;=49; ","")&amp;IF(BA1325&lt;BD1325,"47&gt;=50; ","")&amp;IF(BE1325&gt;0,IF(BF1325&gt;0,IF(AU1325&gt;AV1325,"","41 и 42 - ? (51 и 52 &gt; 0);"),"51 &gt; 0 52 - ?;"),"")&amp;IF(AU1325&gt;0,IF(AV1325&gt;AU1325,"41&gt;42;","")&amp;IF(BE1325&gt;0,"","41&gt;0 51-?;"),"")&amp;IF(BF1325&gt;0,IF(BE1325&gt;0,"","52&gt;0 51-?;"),"")&amp;IF(AW1325&gt;=AX1325,"","43&gt;44;")&amp;IF(CA1325&gt;0,IF(AW1325&gt;0,"","71 &gt; 0 43-?;"),"")</f>
        <v/>
      </c>
    </row>
    <row r="1326" spans="1:93" ht="12" x14ac:dyDescent="0.2">
      <c r="A1326" s="45"/>
      <c r="B1326" s="46"/>
      <c r="C1326" s="121"/>
      <c r="D1326" s="121"/>
      <c r="E1326" s="336"/>
      <c r="F1326" s="122"/>
      <c r="G1326" s="46"/>
      <c r="H1326" s="45"/>
      <c r="I1326" s="45"/>
      <c r="J1326" s="45"/>
      <c r="K1326" s="45"/>
      <c r="L1326" s="45"/>
      <c r="M1326" s="46"/>
      <c r="N1326" s="46"/>
      <c r="O1326" s="48"/>
      <c r="P1326" s="48"/>
      <c r="Q1326" s="46"/>
      <c r="R1326" s="48"/>
      <c r="S1326" s="48"/>
      <c r="T1326" s="48"/>
      <c r="U1326" s="48"/>
      <c r="V1326" s="48"/>
      <c r="W1326" s="46"/>
      <c r="X1326" s="48"/>
      <c r="Y1326" s="48"/>
      <c r="Z1326" s="157"/>
      <c r="AA1326" s="47"/>
      <c r="AB1326" s="97"/>
      <c r="AC1326" s="49"/>
      <c r="AD1326" s="49"/>
      <c r="AE1326" s="49"/>
      <c r="AF1326" s="49"/>
      <c r="AG1326" s="49"/>
      <c r="AH1326" s="47"/>
      <c r="AI1326" s="47"/>
      <c r="AJ1326" s="47"/>
      <c r="AK1326" s="190"/>
      <c r="AL1326" s="190"/>
      <c r="AM1326" s="190"/>
      <c r="AN1326" s="190"/>
      <c r="AO1326" s="190"/>
      <c r="AP1326" s="151"/>
      <c r="AQ1326" s="322"/>
      <c r="AR1326" s="322"/>
      <c r="AS1326" s="322"/>
      <c r="AT1326" s="47"/>
      <c r="AU1326" s="47"/>
      <c r="AV1326" s="47"/>
      <c r="AW1326" s="47"/>
      <c r="AX1326" s="322"/>
      <c r="AY1326" s="98"/>
      <c r="AZ1326" s="98"/>
      <c r="BA1326" s="47"/>
      <c r="BB1326" s="47"/>
      <c r="BC1326" s="47"/>
      <c r="BD1326" s="47"/>
      <c r="BE1326" s="97"/>
      <c r="BF1326" s="49"/>
      <c r="BG1326" s="239"/>
      <c r="BH1326" s="342"/>
      <c r="BI1326" s="49"/>
      <c r="BJ1326" s="49"/>
      <c r="BK1326" s="49"/>
      <c r="BL1326" s="49"/>
      <c r="BM1326" s="49"/>
      <c r="BN1326" s="47"/>
      <c r="BO1326" s="49"/>
      <c r="BP1326" s="49"/>
      <c r="BQ1326" s="49"/>
      <c r="BR1326" s="323"/>
      <c r="BS1326" s="323"/>
      <c r="BT1326" s="323"/>
      <c r="BU1326" s="49"/>
      <c r="BV1326" s="49"/>
      <c r="BW1326" s="97"/>
      <c r="BX1326" s="97"/>
      <c r="BY1326" s="97"/>
      <c r="BZ1326" s="97"/>
      <c r="CA1326" s="49"/>
      <c r="CB1326" s="49"/>
      <c r="CC1326" s="49"/>
      <c r="CD1326" s="49"/>
      <c r="CE1326" s="49"/>
      <c r="CF1326" s="49"/>
      <c r="CG1326" s="49"/>
      <c r="CH1326" s="49"/>
      <c r="CI1326" s="97"/>
      <c r="CJ1326" s="97"/>
      <c r="CK1326" s="97"/>
      <c r="CL1326" s="97"/>
      <c r="CM1326" s="335"/>
      <c r="CN1326" s="337"/>
      <c r="CO1326" s="315" t="str">
        <f>IF(Формулы!R1326&gt;V1326,"22-?,Дата 14 - Прибыл из УФСИН; ","")&amp;IF(Формулы!Q1326&gt;Y1326,"25-?,Дата 13 - Выбыл в УФСИН;","")&amp;IF(YEAR(ДАННЫЕ!$F$1)=YEAR(ДАННЫЕ!B1326),IF(AT1326&gt;0,"","40-?, вявлен в текущем году! "),"")&amp;IF(YEAR($F$1)=YEAR(W1326),IF(X1326+Y1326&gt;0,"","23-стоит, 24,25 - куда выбыл? "),"")&amp;IF(X1326+Y1326&gt;0,IF(YEAR($F$1)=YEAR(W1326),"","24+25&gt;0? 23 - когда выбыл? "),"")&amp;IF(BA1326&lt;BB1326,"47&gt;=48; ","")&amp;IF(BA1326&lt;BC1326,"47&gt;=49; ","")&amp;IF(BA1326&lt;BD1326,"47&gt;=50; ","")&amp;IF(BE1326&gt;0,IF(BF1326&gt;0,IF(AU1326&gt;AV1326,"","41 и 42 - ? (51 и 52 &gt; 0);"),"51 &gt; 0 52 - ?;"),"")&amp;IF(AU1326&gt;0,IF(AV1326&gt;AU1326,"41&gt;42;","")&amp;IF(BE1326&gt;0,"","41&gt;0 51-?;"),"")&amp;IF(BF1326&gt;0,IF(BE1326&gt;0,"","52&gt;0 51-?;"),"")&amp;IF(AW1326&gt;=AX1326,"","43&gt;44;")&amp;IF(CA1326&gt;0,IF(AW1326&gt;0,"","71 &gt; 0 43-?;"),"")</f>
        <v/>
      </c>
    </row>
    <row r="1327" spans="1:93" ht="12" x14ac:dyDescent="0.2">
      <c r="A1327" s="45"/>
      <c r="B1327" s="46"/>
      <c r="C1327" s="121"/>
      <c r="D1327" s="121"/>
      <c r="E1327" s="336"/>
      <c r="F1327" s="122"/>
      <c r="G1327" s="46"/>
      <c r="H1327" s="45"/>
      <c r="I1327" s="45"/>
      <c r="J1327" s="45"/>
      <c r="K1327" s="45"/>
      <c r="L1327" s="45"/>
      <c r="M1327" s="46"/>
      <c r="N1327" s="46"/>
      <c r="O1327" s="48"/>
      <c r="P1327" s="48"/>
      <c r="Q1327" s="46"/>
      <c r="R1327" s="48"/>
      <c r="S1327" s="48"/>
      <c r="T1327" s="48"/>
      <c r="U1327" s="48"/>
      <c r="V1327" s="48"/>
      <c r="W1327" s="46"/>
      <c r="X1327" s="48"/>
      <c r="Y1327" s="48"/>
      <c r="Z1327" s="157"/>
      <c r="AA1327" s="47"/>
      <c r="AB1327" s="97"/>
      <c r="AC1327" s="49"/>
      <c r="AD1327" s="49"/>
      <c r="AE1327" s="49"/>
      <c r="AF1327" s="49"/>
      <c r="AG1327" s="49"/>
      <c r="AH1327" s="47"/>
      <c r="AI1327" s="47"/>
      <c r="AJ1327" s="47"/>
      <c r="AK1327" s="190"/>
      <c r="AL1327" s="190"/>
      <c r="AM1327" s="190"/>
      <c r="AN1327" s="190"/>
      <c r="AO1327" s="190"/>
      <c r="AP1327" s="151"/>
      <c r="AQ1327" s="322"/>
      <c r="AR1327" s="322"/>
      <c r="AS1327" s="322"/>
      <c r="AT1327" s="47"/>
      <c r="AU1327" s="47"/>
      <c r="AV1327" s="47"/>
      <c r="AW1327" s="47"/>
      <c r="AX1327" s="322"/>
      <c r="AY1327" s="98"/>
      <c r="AZ1327" s="98"/>
      <c r="BA1327" s="47"/>
      <c r="BB1327" s="47"/>
      <c r="BC1327" s="47"/>
      <c r="BD1327" s="47"/>
      <c r="BE1327" s="97"/>
      <c r="BF1327" s="49"/>
      <c r="BG1327" s="239"/>
      <c r="BH1327" s="342"/>
      <c r="BI1327" s="49"/>
      <c r="BJ1327" s="49"/>
      <c r="BK1327" s="49"/>
      <c r="BL1327" s="49"/>
      <c r="BM1327" s="49"/>
      <c r="BN1327" s="47"/>
      <c r="BO1327" s="49"/>
      <c r="BP1327" s="49"/>
      <c r="BQ1327" s="49"/>
      <c r="BR1327" s="323"/>
      <c r="BS1327" s="323"/>
      <c r="BT1327" s="323"/>
      <c r="BU1327" s="49"/>
      <c r="BV1327" s="49"/>
      <c r="BW1327" s="97"/>
      <c r="BX1327" s="97"/>
      <c r="BY1327" s="97"/>
      <c r="BZ1327" s="97"/>
      <c r="CA1327" s="49"/>
      <c r="CB1327" s="49"/>
      <c r="CC1327" s="49"/>
      <c r="CD1327" s="49"/>
      <c r="CE1327" s="49"/>
      <c r="CF1327" s="49"/>
      <c r="CG1327" s="49"/>
      <c r="CH1327" s="49"/>
      <c r="CI1327" s="97"/>
      <c r="CJ1327" s="97"/>
      <c r="CK1327" s="97"/>
      <c r="CL1327" s="97"/>
      <c r="CM1327" s="335"/>
      <c r="CN1327" s="337"/>
      <c r="CO1327" s="315" t="str">
        <f>IF(Формулы!R1327&gt;V1327,"22-?,Дата 14 - Прибыл из УФСИН; ","")&amp;IF(Формулы!Q1327&gt;Y1327,"25-?,Дата 13 - Выбыл в УФСИН;","")&amp;IF(YEAR(ДАННЫЕ!$F$1)=YEAR(ДАННЫЕ!B1327),IF(AT1327&gt;0,"","40-?, вявлен в текущем году! "),"")&amp;IF(YEAR($F$1)=YEAR(W1327),IF(X1327+Y1327&gt;0,"","23-стоит, 24,25 - куда выбыл? "),"")&amp;IF(X1327+Y1327&gt;0,IF(YEAR($F$1)=YEAR(W1327),"","24+25&gt;0? 23 - когда выбыл? "),"")&amp;IF(BA1327&lt;BB1327,"47&gt;=48; ","")&amp;IF(BA1327&lt;BC1327,"47&gt;=49; ","")&amp;IF(BA1327&lt;BD1327,"47&gt;=50; ","")&amp;IF(BE1327&gt;0,IF(BF1327&gt;0,IF(AU1327&gt;AV1327,"","41 и 42 - ? (51 и 52 &gt; 0);"),"51 &gt; 0 52 - ?;"),"")&amp;IF(AU1327&gt;0,IF(AV1327&gt;AU1327,"41&gt;42;","")&amp;IF(BE1327&gt;0,"","41&gt;0 51-?;"),"")&amp;IF(BF1327&gt;0,IF(BE1327&gt;0,"","52&gt;0 51-?;"),"")&amp;IF(AW1327&gt;=AX1327,"","43&gt;44;")&amp;IF(CA1327&gt;0,IF(AW1327&gt;0,"","71 &gt; 0 43-?;"),"")</f>
        <v/>
      </c>
    </row>
    <row r="1328" spans="1:93" ht="12" x14ac:dyDescent="0.2">
      <c r="A1328" s="45"/>
      <c r="B1328" s="46"/>
      <c r="C1328" s="121"/>
      <c r="D1328" s="121"/>
      <c r="E1328" s="336"/>
      <c r="F1328" s="122"/>
      <c r="G1328" s="46"/>
      <c r="H1328" s="45"/>
      <c r="I1328" s="45"/>
      <c r="J1328" s="45"/>
      <c r="K1328" s="45"/>
      <c r="L1328" s="45"/>
      <c r="M1328" s="46"/>
      <c r="N1328" s="46"/>
      <c r="O1328" s="48"/>
      <c r="P1328" s="48"/>
      <c r="Q1328" s="46"/>
      <c r="R1328" s="48"/>
      <c r="S1328" s="48"/>
      <c r="T1328" s="48"/>
      <c r="U1328" s="48"/>
      <c r="V1328" s="48"/>
      <c r="W1328" s="46"/>
      <c r="X1328" s="48"/>
      <c r="Y1328" s="48"/>
      <c r="Z1328" s="157"/>
      <c r="AA1328" s="47"/>
      <c r="AB1328" s="97"/>
      <c r="AC1328" s="49"/>
      <c r="AD1328" s="49"/>
      <c r="AE1328" s="49"/>
      <c r="AF1328" s="49"/>
      <c r="AG1328" s="49"/>
      <c r="AH1328" s="47"/>
      <c r="AI1328" s="47"/>
      <c r="AJ1328" s="47"/>
      <c r="AK1328" s="190"/>
      <c r="AL1328" s="190"/>
      <c r="AM1328" s="190"/>
      <c r="AN1328" s="190"/>
      <c r="AO1328" s="190"/>
      <c r="AP1328" s="151"/>
      <c r="AQ1328" s="322"/>
      <c r="AR1328" s="322"/>
      <c r="AS1328" s="322"/>
      <c r="AT1328" s="47"/>
      <c r="AU1328" s="47"/>
      <c r="AV1328" s="47"/>
      <c r="AW1328" s="47"/>
      <c r="AX1328" s="322"/>
      <c r="AY1328" s="98"/>
      <c r="AZ1328" s="98"/>
      <c r="BA1328" s="47"/>
      <c r="BB1328" s="47"/>
      <c r="BC1328" s="47"/>
      <c r="BD1328" s="47"/>
      <c r="BE1328" s="97"/>
      <c r="BF1328" s="49"/>
      <c r="BG1328" s="239"/>
      <c r="BH1328" s="342"/>
      <c r="BI1328" s="49"/>
      <c r="BJ1328" s="49"/>
      <c r="BK1328" s="49"/>
      <c r="BL1328" s="49"/>
      <c r="BM1328" s="49"/>
      <c r="BN1328" s="47"/>
      <c r="BO1328" s="49"/>
      <c r="BP1328" s="49"/>
      <c r="BQ1328" s="49"/>
      <c r="BR1328" s="323"/>
      <c r="BS1328" s="323"/>
      <c r="BT1328" s="323"/>
      <c r="BU1328" s="49"/>
      <c r="BV1328" s="49"/>
      <c r="BW1328" s="97"/>
      <c r="BX1328" s="97"/>
      <c r="BY1328" s="97"/>
      <c r="BZ1328" s="97"/>
      <c r="CA1328" s="49"/>
      <c r="CB1328" s="49"/>
      <c r="CC1328" s="49"/>
      <c r="CD1328" s="49"/>
      <c r="CE1328" s="49"/>
      <c r="CF1328" s="49"/>
      <c r="CG1328" s="49"/>
      <c r="CH1328" s="49"/>
      <c r="CI1328" s="97"/>
      <c r="CJ1328" s="97"/>
      <c r="CK1328" s="97"/>
      <c r="CL1328" s="97"/>
      <c r="CM1328" s="335"/>
      <c r="CN1328" s="337"/>
      <c r="CO1328" s="315" t="str">
        <f>IF(Формулы!R1328&gt;V1328,"22-?,Дата 14 - Прибыл из УФСИН; ","")&amp;IF(Формулы!Q1328&gt;Y1328,"25-?,Дата 13 - Выбыл в УФСИН;","")&amp;IF(YEAR(ДАННЫЕ!$F$1)=YEAR(ДАННЫЕ!B1328),IF(AT1328&gt;0,"","40-?, вявлен в текущем году! "),"")&amp;IF(YEAR($F$1)=YEAR(W1328),IF(X1328+Y1328&gt;0,"","23-стоит, 24,25 - куда выбыл? "),"")&amp;IF(X1328+Y1328&gt;0,IF(YEAR($F$1)=YEAR(W1328),"","24+25&gt;0? 23 - когда выбыл? "),"")&amp;IF(BA1328&lt;BB1328,"47&gt;=48; ","")&amp;IF(BA1328&lt;BC1328,"47&gt;=49; ","")&amp;IF(BA1328&lt;BD1328,"47&gt;=50; ","")&amp;IF(BE1328&gt;0,IF(BF1328&gt;0,IF(AU1328&gt;AV1328,"","41 и 42 - ? (51 и 52 &gt; 0);"),"51 &gt; 0 52 - ?;"),"")&amp;IF(AU1328&gt;0,IF(AV1328&gt;AU1328,"41&gt;42;","")&amp;IF(BE1328&gt;0,"","41&gt;0 51-?;"),"")&amp;IF(BF1328&gt;0,IF(BE1328&gt;0,"","52&gt;0 51-?;"),"")&amp;IF(AW1328&gt;=AX1328,"","43&gt;44;")&amp;IF(CA1328&gt;0,IF(AW1328&gt;0,"","71 &gt; 0 43-?;"),"")</f>
        <v/>
      </c>
    </row>
    <row r="1329" spans="1:93" ht="12" x14ac:dyDescent="0.2">
      <c r="A1329" s="45"/>
      <c r="B1329" s="46"/>
      <c r="C1329" s="121"/>
      <c r="D1329" s="121"/>
      <c r="E1329" s="336"/>
      <c r="F1329" s="122"/>
      <c r="G1329" s="46"/>
      <c r="H1329" s="45"/>
      <c r="I1329" s="45"/>
      <c r="J1329" s="45"/>
      <c r="K1329" s="45"/>
      <c r="L1329" s="45"/>
      <c r="M1329" s="46"/>
      <c r="N1329" s="46"/>
      <c r="O1329" s="48"/>
      <c r="P1329" s="48"/>
      <c r="Q1329" s="46"/>
      <c r="R1329" s="48"/>
      <c r="S1329" s="48"/>
      <c r="T1329" s="48"/>
      <c r="U1329" s="48"/>
      <c r="V1329" s="48"/>
      <c r="W1329" s="46"/>
      <c r="X1329" s="48"/>
      <c r="Y1329" s="48"/>
      <c r="Z1329" s="157"/>
      <c r="AA1329" s="47"/>
      <c r="AB1329" s="97"/>
      <c r="AC1329" s="49"/>
      <c r="AD1329" s="49"/>
      <c r="AE1329" s="49"/>
      <c r="AF1329" s="49"/>
      <c r="AG1329" s="49"/>
      <c r="AH1329" s="47"/>
      <c r="AI1329" s="47"/>
      <c r="AJ1329" s="47"/>
      <c r="AK1329" s="190"/>
      <c r="AL1329" s="190"/>
      <c r="AM1329" s="190"/>
      <c r="AN1329" s="190"/>
      <c r="AO1329" s="190"/>
      <c r="AP1329" s="151"/>
      <c r="AQ1329" s="322"/>
      <c r="AR1329" s="322"/>
      <c r="AS1329" s="322"/>
      <c r="AT1329" s="47"/>
      <c r="AU1329" s="47"/>
      <c r="AV1329" s="47"/>
      <c r="AW1329" s="47"/>
      <c r="AX1329" s="322"/>
      <c r="AY1329" s="98"/>
      <c r="AZ1329" s="98"/>
      <c r="BA1329" s="47"/>
      <c r="BB1329" s="47"/>
      <c r="BC1329" s="47"/>
      <c r="BD1329" s="47"/>
      <c r="BE1329" s="97"/>
      <c r="BF1329" s="49"/>
      <c r="BG1329" s="239"/>
      <c r="BH1329" s="342"/>
      <c r="BI1329" s="49"/>
      <c r="BJ1329" s="49"/>
      <c r="BK1329" s="49"/>
      <c r="BL1329" s="49"/>
      <c r="BM1329" s="49"/>
      <c r="BN1329" s="47"/>
      <c r="BO1329" s="49"/>
      <c r="BP1329" s="49"/>
      <c r="BQ1329" s="49"/>
      <c r="BR1329" s="323"/>
      <c r="BS1329" s="323"/>
      <c r="BT1329" s="323"/>
      <c r="BU1329" s="49"/>
      <c r="BV1329" s="49"/>
      <c r="BW1329" s="97"/>
      <c r="BX1329" s="97"/>
      <c r="BY1329" s="97"/>
      <c r="BZ1329" s="97"/>
      <c r="CA1329" s="49"/>
      <c r="CB1329" s="49"/>
      <c r="CC1329" s="49"/>
      <c r="CD1329" s="49"/>
      <c r="CE1329" s="49"/>
      <c r="CF1329" s="49"/>
      <c r="CG1329" s="49"/>
      <c r="CH1329" s="49"/>
      <c r="CI1329" s="97"/>
      <c r="CJ1329" s="97"/>
      <c r="CK1329" s="97"/>
      <c r="CL1329" s="97"/>
      <c r="CM1329" s="335"/>
      <c r="CN1329" s="337"/>
      <c r="CO1329" s="315" t="str">
        <f>IF(Формулы!R1329&gt;V1329,"22-?,Дата 14 - Прибыл из УФСИН; ","")&amp;IF(Формулы!Q1329&gt;Y1329,"25-?,Дата 13 - Выбыл в УФСИН;","")&amp;IF(YEAR(ДАННЫЕ!$F$1)=YEAR(ДАННЫЕ!B1329),IF(AT1329&gt;0,"","40-?, вявлен в текущем году! "),"")&amp;IF(YEAR($F$1)=YEAR(W1329),IF(X1329+Y1329&gt;0,"","23-стоит, 24,25 - куда выбыл? "),"")&amp;IF(X1329+Y1329&gt;0,IF(YEAR($F$1)=YEAR(W1329),"","24+25&gt;0? 23 - когда выбыл? "),"")&amp;IF(BA1329&lt;BB1329,"47&gt;=48; ","")&amp;IF(BA1329&lt;BC1329,"47&gt;=49; ","")&amp;IF(BA1329&lt;BD1329,"47&gt;=50; ","")&amp;IF(BE1329&gt;0,IF(BF1329&gt;0,IF(AU1329&gt;AV1329,"","41 и 42 - ? (51 и 52 &gt; 0);"),"51 &gt; 0 52 - ?;"),"")&amp;IF(AU1329&gt;0,IF(AV1329&gt;AU1329,"41&gt;42;","")&amp;IF(BE1329&gt;0,"","41&gt;0 51-?;"),"")&amp;IF(BF1329&gt;0,IF(BE1329&gt;0,"","52&gt;0 51-?;"),"")&amp;IF(AW1329&gt;=AX1329,"","43&gt;44;")&amp;IF(CA1329&gt;0,IF(AW1329&gt;0,"","71 &gt; 0 43-?;"),"")</f>
        <v/>
      </c>
    </row>
    <row r="1330" spans="1:93" ht="12" x14ac:dyDescent="0.2">
      <c r="A1330" s="45"/>
      <c r="B1330" s="46"/>
      <c r="C1330" s="121"/>
      <c r="D1330" s="121"/>
      <c r="E1330" s="336"/>
      <c r="F1330" s="122"/>
      <c r="G1330" s="46"/>
      <c r="H1330" s="45"/>
      <c r="I1330" s="45"/>
      <c r="J1330" s="45"/>
      <c r="K1330" s="45"/>
      <c r="L1330" s="45"/>
      <c r="M1330" s="46"/>
      <c r="N1330" s="46"/>
      <c r="O1330" s="48"/>
      <c r="P1330" s="48"/>
      <c r="Q1330" s="46"/>
      <c r="R1330" s="48"/>
      <c r="S1330" s="48"/>
      <c r="T1330" s="48"/>
      <c r="U1330" s="48"/>
      <c r="V1330" s="48"/>
      <c r="W1330" s="46"/>
      <c r="X1330" s="48"/>
      <c r="Y1330" s="48"/>
      <c r="Z1330" s="157"/>
      <c r="AA1330" s="47"/>
      <c r="AB1330" s="97"/>
      <c r="AC1330" s="49"/>
      <c r="AD1330" s="49"/>
      <c r="AE1330" s="49"/>
      <c r="AF1330" s="49"/>
      <c r="AG1330" s="49"/>
      <c r="AH1330" s="47"/>
      <c r="AI1330" s="47"/>
      <c r="AJ1330" s="47"/>
      <c r="AK1330" s="190"/>
      <c r="AL1330" s="190"/>
      <c r="AM1330" s="190"/>
      <c r="AN1330" s="190"/>
      <c r="AO1330" s="190"/>
      <c r="AP1330" s="151"/>
      <c r="AQ1330" s="322"/>
      <c r="AR1330" s="322"/>
      <c r="AS1330" s="322"/>
      <c r="AT1330" s="47"/>
      <c r="AU1330" s="47"/>
      <c r="AV1330" s="47"/>
      <c r="AW1330" s="47"/>
      <c r="AX1330" s="322"/>
      <c r="AY1330" s="98"/>
      <c r="AZ1330" s="98"/>
      <c r="BA1330" s="47"/>
      <c r="BB1330" s="47"/>
      <c r="BC1330" s="47"/>
      <c r="BD1330" s="47"/>
      <c r="BE1330" s="97"/>
      <c r="BF1330" s="49"/>
      <c r="BG1330" s="239"/>
      <c r="BH1330" s="342"/>
      <c r="BI1330" s="49"/>
      <c r="BJ1330" s="49"/>
      <c r="BK1330" s="49"/>
      <c r="BL1330" s="49"/>
      <c r="BM1330" s="49"/>
      <c r="BN1330" s="47"/>
      <c r="BO1330" s="49"/>
      <c r="BP1330" s="49"/>
      <c r="BQ1330" s="49"/>
      <c r="BR1330" s="323"/>
      <c r="BS1330" s="323"/>
      <c r="BT1330" s="323"/>
      <c r="BU1330" s="49"/>
      <c r="BV1330" s="49"/>
      <c r="BW1330" s="97"/>
      <c r="BX1330" s="97"/>
      <c r="BY1330" s="97"/>
      <c r="BZ1330" s="97"/>
      <c r="CA1330" s="49"/>
      <c r="CB1330" s="49"/>
      <c r="CC1330" s="49"/>
      <c r="CD1330" s="49"/>
      <c r="CE1330" s="49"/>
      <c r="CF1330" s="49"/>
      <c r="CG1330" s="49"/>
      <c r="CH1330" s="49"/>
      <c r="CI1330" s="97"/>
      <c r="CJ1330" s="97"/>
      <c r="CK1330" s="97"/>
      <c r="CL1330" s="97"/>
      <c r="CM1330" s="335"/>
      <c r="CN1330" s="337"/>
      <c r="CO1330" s="315" t="str">
        <f>IF(Формулы!R1330&gt;V1330,"22-?,Дата 14 - Прибыл из УФСИН; ","")&amp;IF(Формулы!Q1330&gt;Y1330,"25-?,Дата 13 - Выбыл в УФСИН;","")&amp;IF(YEAR(ДАННЫЕ!$F$1)=YEAR(ДАННЫЕ!B1330),IF(AT1330&gt;0,"","40-?, вявлен в текущем году! "),"")&amp;IF(YEAR($F$1)=YEAR(W1330),IF(X1330+Y1330&gt;0,"","23-стоит, 24,25 - куда выбыл? "),"")&amp;IF(X1330+Y1330&gt;0,IF(YEAR($F$1)=YEAR(W1330),"","24+25&gt;0? 23 - когда выбыл? "),"")&amp;IF(BA1330&lt;BB1330,"47&gt;=48; ","")&amp;IF(BA1330&lt;BC1330,"47&gt;=49; ","")&amp;IF(BA1330&lt;BD1330,"47&gt;=50; ","")&amp;IF(BE1330&gt;0,IF(BF1330&gt;0,IF(AU1330&gt;AV1330,"","41 и 42 - ? (51 и 52 &gt; 0);"),"51 &gt; 0 52 - ?;"),"")&amp;IF(AU1330&gt;0,IF(AV1330&gt;AU1330,"41&gt;42;","")&amp;IF(BE1330&gt;0,"","41&gt;0 51-?;"),"")&amp;IF(BF1330&gt;0,IF(BE1330&gt;0,"","52&gt;0 51-?;"),"")&amp;IF(AW1330&gt;=AX1330,"","43&gt;44;")&amp;IF(CA1330&gt;0,IF(AW1330&gt;0,"","71 &gt; 0 43-?;"),"")</f>
        <v/>
      </c>
    </row>
    <row r="1331" spans="1:93" ht="12" x14ac:dyDescent="0.2">
      <c r="A1331" s="45"/>
      <c r="B1331" s="46"/>
      <c r="C1331" s="121"/>
      <c r="D1331" s="121"/>
      <c r="E1331" s="336"/>
      <c r="F1331" s="122"/>
      <c r="G1331" s="46"/>
      <c r="H1331" s="45"/>
      <c r="I1331" s="45"/>
      <c r="J1331" s="45"/>
      <c r="K1331" s="45"/>
      <c r="L1331" s="45"/>
      <c r="M1331" s="46"/>
      <c r="N1331" s="46"/>
      <c r="O1331" s="48"/>
      <c r="P1331" s="48"/>
      <c r="Q1331" s="46"/>
      <c r="R1331" s="48"/>
      <c r="S1331" s="48"/>
      <c r="T1331" s="48"/>
      <c r="U1331" s="48"/>
      <c r="V1331" s="48"/>
      <c r="W1331" s="46"/>
      <c r="X1331" s="48"/>
      <c r="Y1331" s="48"/>
      <c r="Z1331" s="157"/>
      <c r="AA1331" s="47"/>
      <c r="AB1331" s="97"/>
      <c r="AC1331" s="49"/>
      <c r="AD1331" s="49"/>
      <c r="AE1331" s="49"/>
      <c r="AF1331" s="49"/>
      <c r="AG1331" s="49"/>
      <c r="AH1331" s="47"/>
      <c r="AI1331" s="47"/>
      <c r="AJ1331" s="47"/>
      <c r="AK1331" s="190"/>
      <c r="AL1331" s="190"/>
      <c r="AM1331" s="190"/>
      <c r="AN1331" s="190"/>
      <c r="AO1331" s="190"/>
      <c r="AP1331" s="151"/>
      <c r="AQ1331" s="322"/>
      <c r="AR1331" s="322"/>
      <c r="AS1331" s="322"/>
      <c r="AT1331" s="47"/>
      <c r="AU1331" s="47"/>
      <c r="AV1331" s="47"/>
      <c r="AW1331" s="47"/>
      <c r="AX1331" s="322"/>
      <c r="AY1331" s="98"/>
      <c r="AZ1331" s="98"/>
      <c r="BA1331" s="47"/>
      <c r="BB1331" s="47"/>
      <c r="BC1331" s="47"/>
      <c r="BD1331" s="47"/>
      <c r="BE1331" s="97"/>
      <c r="BF1331" s="49"/>
      <c r="BG1331" s="239"/>
      <c r="BH1331" s="342"/>
      <c r="BI1331" s="49"/>
      <c r="BJ1331" s="49"/>
      <c r="BK1331" s="49"/>
      <c r="BL1331" s="49"/>
      <c r="BM1331" s="49"/>
      <c r="BN1331" s="47"/>
      <c r="BO1331" s="49"/>
      <c r="BP1331" s="49"/>
      <c r="BQ1331" s="49"/>
      <c r="BR1331" s="323"/>
      <c r="BS1331" s="323"/>
      <c r="BT1331" s="323"/>
      <c r="BU1331" s="49"/>
      <c r="BV1331" s="49"/>
      <c r="BW1331" s="97"/>
      <c r="BX1331" s="97"/>
      <c r="BY1331" s="97"/>
      <c r="BZ1331" s="97"/>
      <c r="CA1331" s="49"/>
      <c r="CB1331" s="49"/>
      <c r="CC1331" s="49"/>
      <c r="CD1331" s="49"/>
      <c r="CE1331" s="49"/>
      <c r="CF1331" s="49"/>
      <c r="CG1331" s="49"/>
      <c r="CH1331" s="49"/>
      <c r="CI1331" s="97"/>
      <c r="CJ1331" s="97"/>
      <c r="CK1331" s="97"/>
      <c r="CL1331" s="97"/>
      <c r="CM1331" s="335"/>
      <c r="CN1331" s="337"/>
      <c r="CO1331" s="315" t="str">
        <f>IF(Формулы!R1331&gt;V1331,"22-?,Дата 14 - Прибыл из УФСИН; ","")&amp;IF(Формулы!Q1331&gt;Y1331,"25-?,Дата 13 - Выбыл в УФСИН;","")&amp;IF(YEAR(ДАННЫЕ!$F$1)=YEAR(ДАННЫЕ!B1331),IF(AT1331&gt;0,"","40-?, вявлен в текущем году! "),"")&amp;IF(YEAR($F$1)=YEAR(W1331),IF(X1331+Y1331&gt;0,"","23-стоит, 24,25 - куда выбыл? "),"")&amp;IF(X1331+Y1331&gt;0,IF(YEAR($F$1)=YEAR(W1331),"","24+25&gt;0? 23 - когда выбыл? "),"")&amp;IF(BA1331&lt;BB1331,"47&gt;=48; ","")&amp;IF(BA1331&lt;BC1331,"47&gt;=49; ","")&amp;IF(BA1331&lt;BD1331,"47&gt;=50; ","")&amp;IF(BE1331&gt;0,IF(BF1331&gt;0,IF(AU1331&gt;AV1331,"","41 и 42 - ? (51 и 52 &gt; 0);"),"51 &gt; 0 52 - ?;"),"")&amp;IF(AU1331&gt;0,IF(AV1331&gt;AU1331,"41&gt;42;","")&amp;IF(BE1331&gt;0,"","41&gt;0 51-?;"),"")&amp;IF(BF1331&gt;0,IF(BE1331&gt;0,"","52&gt;0 51-?;"),"")&amp;IF(AW1331&gt;=AX1331,"","43&gt;44;")&amp;IF(CA1331&gt;0,IF(AW1331&gt;0,"","71 &gt; 0 43-?;"),"")</f>
        <v/>
      </c>
    </row>
    <row r="1332" spans="1:93" ht="12" x14ac:dyDescent="0.2">
      <c r="A1332" s="45"/>
      <c r="B1332" s="46"/>
      <c r="C1332" s="121"/>
      <c r="D1332" s="121"/>
      <c r="E1332" s="336"/>
      <c r="F1332" s="122"/>
      <c r="G1332" s="46"/>
      <c r="H1332" s="45"/>
      <c r="I1332" s="45"/>
      <c r="J1332" s="45"/>
      <c r="K1332" s="45"/>
      <c r="L1332" s="45"/>
      <c r="M1332" s="46"/>
      <c r="N1332" s="46"/>
      <c r="O1332" s="48"/>
      <c r="P1332" s="48"/>
      <c r="Q1332" s="46"/>
      <c r="R1332" s="48"/>
      <c r="S1332" s="48"/>
      <c r="T1332" s="48"/>
      <c r="U1332" s="48"/>
      <c r="V1332" s="48"/>
      <c r="W1332" s="46"/>
      <c r="X1332" s="48"/>
      <c r="Y1332" s="48"/>
      <c r="Z1332" s="157"/>
      <c r="AA1332" s="47"/>
      <c r="AB1332" s="97"/>
      <c r="AC1332" s="49"/>
      <c r="AD1332" s="49"/>
      <c r="AE1332" s="49"/>
      <c r="AF1332" s="49"/>
      <c r="AG1332" s="49"/>
      <c r="AH1332" s="47"/>
      <c r="AI1332" s="47"/>
      <c r="AJ1332" s="47"/>
      <c r="AK1332" s="190"/>
      <c r="AL1332" s="190"/>
      <c r="AM1332" s="190"/>
      <c r="AN1332" s="190"/>
      <c r="AO1332" s="190"/>
      <c r="AP1332" s="151"/>
      <c r="AQ1332" s="322"/>
      <c r="AR1332" s="322"/>
      <c r="AS1332" s="322"/>
      <c r="AT1332" s="47"/>
      <c r="AU1332" s="47"/>
      <c r="AV1332" s="47"/>
      <c r="AW1332" s="47"/>
      <c r="AX1332" s="322"/>
      <c r="AY1332" s="98"/>
      <c r="AZ1332" s="98"/>
      <c r="BA1332" s="47"/>
      <c r="BB1332" s="47"/>
      <c r="BC1332" s="47"/>
      <c r="BD1332" s="47"/>
      <c r="BE1332" s="97"/>
      <c r="BF1332" s="49"/>
      <c r="BG1332" s="239"/>
      <c r="BH1332" s="342"/>
      <c r="BI1332" s="49"/>
      <c r="BJ1332" s="49"/>
      <c r="BK1332" s="49"/>
      <c r="BL1332" s="49"/>
      <c r="BM1332" s="49"/>
      <c r="BN1332" s="47"/>
      <c r="BO1332" s="49"/>
      <c r="BP1332" s="49"/>
      <c r="BQ1332" s="49"/>
      <c r="BR1332" s="323"/>
      <c r="BS1332" s="323"/>
      <c r="BT1332" s="323"/>
      <c r="BU1332" s="49"/>
      <c r="BV1332" s="49"/>
      <c r="BW1332" s="97"/>
      <c r="BX1332" s="97"/>
      <c r="BY1332" s="97"/>
      <c r="BZ1332" s="97"/>
      <c r="CA1332" s="49"/>
      <c r="CB1332" s="49"/>
      <c r="CC1332" s="49"/>
      <c r="CD1332" s="49"/>
      <c r="CE1332" s="49"/>
      <c r="CF1332" s="49"/>
      <c r="CG1332" s="49"/>
      <c r="CH1332" s="49"/>
      <c r="CI1332" s="97"/>
      <c r="CJ1332" s="97"/>
      <c r="CK1332" s="97"/>
      <c r="CL1332" s="97"/>
      <c r="CM1332" s="335"/>
      <c r="CN1332" s="337"/>
      <c r="CO1332" s="315" t="str">
        <f>IF(Формулы!R1332&gt;V1332,"22-?,Дата 14 - Прибыл из УФСИН; ","")&amp;IF(Формулы!Q1332&gt;Y1332,"25-?,Дата 13 - Выбыл в УФСИН;","")&amp;IF(YEAR(ДАННЫЕ!$F$1)=YEAR(ДАННЫЕ!B1332),IF(AT1332&gt;0,"","40-?, вявлен в текущем году! "),"")&amp;IF(YEAR($F$1)=YEAR(W1332),IF(X1332+Y1332&gt;0,"","23-стоит, 24,25 - куда выбыл? "),"")&amp;IF(X1332+Y1332&gt;0,IF(YEAR($F$1)=YEAR(W1332),"","24+25&gt;0? 23 - когда выбыл? "),"")&amp;IF(BA1332&lt;BB1332,"47&gt;=48; ","")&amp;IF(BA1332&lt;BC1332,"47&gt;=49; ","")&amp;IF(BA1332&lt;BD1332,"47&gt;=50; ","")&amp;IF(BE1332&gt;0,IF(BF1332&gt;0,IF(AU1332&gt;AV1332,"","41 и 42 - ? (51 и 52 &gt; 0);"),"51 &gt; 0 52 - ?;"),"")&amp;IF(AU1332&gt;0,IF(AV1332&gt;AU1332,"41&gt;42;","")&amp;IF(BE1332&gt;0,"","41&gt;0 51-?;"),"")&amp;IF(BF1332&gt;0,IF(BE1332&gt;0,"","52&gt;0 51-?;"),"")&amp;IF(AW1332&gt;=AX1332,"","43&gt;44;")&amp;IF(CA1332&gt;0,IF(AW1332&gt;0,"","71 &gt; 0 43-?;"),"")</f>
        <v/>
      </c>
    </row>
    <row r="1333" spans="1:93" ht="12" x14ac:dyDescent="0.2">
      <c r="A1333" s="45"/>
      <c r="B1333" s="46"/>
      <c r="C1333" s="121"/>
      <c r="D1333" s="121"/>
      <c r="E1333" s="336"/>
      <c r="F1333" s="122"/>
      <c r="G1333" s="46"/>
      <c r="H1333" s="45"/>
      <c r="I1333" s="45"/>
      <c r="J1333" s="45"/>
      <c r="K1333" s="45"/>
      <c r="L1333" s="45"/>
      <c r="M1333" s="46"/>
      <c r="N1333" s="46"/>
      <c r="O1333" s="48"/>
      <c r="P1333" s="48"/>
      <c r="Q1333" s="46"/>
      <c r="R1333" s="48"/>
      <c r="S1333" s="48"/>
      <c r="T1333" s="48"/>
      <c r="U1333" s="48"/>
      <c r="V1333" s="48"/>
      <c r="W1333" s="46"/>
      <c r="X1333" s="48"/>
      <c r="Y1333" s="48"/>
      <c r="Z1333" s="157"/>
      <c r="AA1333" s="47"/>
      <c r="AB1333" s="97"/>
      <c r="AC1333" s="49"/>
      <c r="AD1333" s="49"/>
      <c r="AE1333" s="49"/>
      <c r="AF1333" s="49"/>
      <c r="AG1333" s="49"/>
      <c r="AH1333" s="47"/>
      <c r="AI1333" s="47"/>
      <c r="AJ1333" s="47"/>
      <c r="AK1333" s="190"/>
      <c r="AL1333" s="190"/>
      <c r="AM1333" s="190"/>
      <c r="AN1333" s="190"/>
      <c r="AO1333" s="190"/>
      <c r="AP1333" s="151"/>
      <c r="AQ1333" s="322"/>
      <c r="AR1333" s="322"/>
      <c r="AS1333" s="322"/>
      <c r="AT1333" s="47"/>
      <c r="AU1333" s="47"/>
      <c r="AV1333" s="47"/>
      <c r="AW1333" s="47"/>
      <c r="AX1333" s="322"/>
      <c r="AY1333" s="98"/>
      <c r="AZ1333" s="98"/>
      <c r="BA1333" s="47"/>
      <c r="BB1333" s="47"/>
      <c r="BC1333" s="47"/>
      <c r="BD1333" s="47"/>
      <c r="BE1333" s="97"/>
      <c r="BF1333" s="49"/>
      <c r="BG1333" s="239"/>
      <c r="BH1333" s="342"/>
      <c r="BI1333" s="49"/>
      <c r="BJ1333" s="49"/>
      <c r="BK1333" s="49"/>
      <c r="BL1333" s="49"/>
      <c r="BM1333" s="49"/>
      <c r="BN1333" s="47"/>
      <c r="BO1333" s="49"/>
      <c r="BP1333" s="49"/>
      <c r="BQ1333" s="49"/>
      <c r="BR1333" s="323"/>
      <c r="BS1333" s="323"/>
      <c r="BT1333" s="323"/>
      <c r="BU1333" s="49"/>
      <c r="BV1333" s="49"/>
      <c r="BW1333" s="97"/>
      <c r="BX1333" s="97"/>
      <c r="BY1333" s="97"/>
      <c r="BZ1333" s="97"/>
      <c r="CA1333" s="49"/>
      <c r="CB1333" s="49"/>
      <c r="CC1333" s="49"/>
      <c r="CD1333" s="49"/>
      <c r="CE1333" s="49"/>
      <c r="CF1333" s="49"/>
      <c r="CG1333" s="49"/>
      <c r="CH1333" s="49"/>
      <c r="CI1333" s="97"/>
      <c r="CJ1333" s="97"/>
      <c r="CK1333" s="97"/>
      <c r="CL1333" s="97"/>
      <c r="CM1333" s="335"/>
      <c r="CN1333" s="337"/>
      <c r="CO1333" s="315" t="str">
        <f>IF(Формулы!R1333&gt;V1333,"22-?,Дата 14 - Прибыл из УФСИН; ","")&amp;IF(Формулы!Q1333&gt;Y1333,"25-?,Дата 13 - Выбыл в УФСИН;","")&amp;IF(YEAR(ДАННЫЕ!$F$1)=YEAR(ДАННЫЕ!B1333),IF(AT1333&gt;0,"","40-?, вявлен в текущем году! "),"")&amp;IF(YEAR($F$1)=YEAR(W1333),IF(X1333+Y1333&gt;0,"","23-стоит, 24,25 - куда выбыл? "),"")&amp;IF(X1333+Y1333&gt;0,IF(YEAR($F$1)=YEAR(W1333),"","24+25&gt;0? 23 - когда выбыл? "),"")&amp;IF(BA1333&lt;BB1333,"47&gt;=48; ","")&amp;IF(BA1333&lt;BC1333,"47&gt;=49; ","")&amp;IF(BA1333&lt;BD1333,"47&gt;=50; ","")&amp;IF(BE1333&gt;0,IF(BF1333&gt;0,IF(AU1333&gt;AV1333,"","41 и 42 - ? (51 и 52 &gt; 0);"),"51 &gt; 0 52 - ?;"),"")&amp;IF(AU1333&gt;0,IF(AV1333&gt;AU1333,"41&gt;42;","")&amp;IF(BE1333&gt;0,"","41&gt;0 51-?;"),"")&amp;IF(BF1333&gt;0,IF(BE1333&gt;0,"","52&gt;0 51-?;"),"")&amp;IF(AW1333&gt;=AX1333,"","43&gt;44;")&amp;IF(CA1333&gt;0,IF(AW1333&gt;0,"","71 &gt; 0 43-?;"),"")</f>
        <v/>
      </c>
    </row>
    <row r="1334" spans="1:93" ht="12" x14ac:dyDescent="0.2">
      <c r="A1334" s="45"/>
      <c r="B1334" s="46"/>
      <c r="C1334" s="121"/>
      <c r="D1334" s="121"/>
      <c r="E1334" s="336"/>
      <c r="F1334" s="122"/>
      <c r="G1334" s="46"/>
      <c r="H1334" s="45"/>
      <c r="I1334" s="45"/>
      <c r="J1334" s="45"/>
      <c r="K1334" s="45"/>
      <c r="L1334" s="45"/>
      <c r="M1334" s="46"/>
      <c r="N1334" s="46"/>
      <c r="O1334" s="48"/>
      <c r="P1334" s="48"/>
      <c r="Q1334" s="46"/>
      <c r="R1334" s="48"/>
      <c r="S1334" s="48"/>
      <c r="T1334" s="48"/>
      <c r="U1334" s="48"/>
      <c r="V1334" s="48"/>
      <c r="W1334" s="46"/>
      <c r="X1334" s="48"/>
      <c r="Y1334" s="48"/>
      <c r="Z1334" s="157"/>
      <c r="AA1334" s="47"/>
      <c r="AB1334" s="97"/>
      <c r="AC1334" s="49"/>
      <c r="AD1334" s="49"/>
      <c r="AE1334" s="49"/>
      <c r="AF1334" s="49"/>
      <c r="AG1334" s="49"/>
      <c r="AH1334" s="47"/>
      <c r="AI1334" s="47"/>
      <c r="AJ1334" s="47"/>
      <c r="AK1334" s="190"/>
      <c r="AL1334" s="190"/>
      <c r="AM1334" s="190"/>
      <c r="AN1334" s="190"/>
      <c r="AO1334" s="190"/>
      <c r="AP1334" s="151"/>
      <c r="AQ1334" s="322"/>
      <c r="AR1334" s="322"/>
      <c r="AS1334" s="322"/>
      <c r="AT1334" s="47"/>
      <c r="AU1334" s="47"/>
      <c r="AV1334" s="47"/>
      <c r="AW1334" s="47"/>
      <c r="AX1334" s="322"/>
      <c r="AY1334" s="98"/>
      <c r="AZ1334" s="98"/>
      <c r="BA1334" s="47"/>
      <c r="BB1334" s="47"/>
      <c r="BC1334" s="47"/>
      <c r="BD1334" s="47"/>
      <c r="BE1334" s="97"/>
      <c r="BF1334" s="49"/>
      <c r="BG1334" s="239"/>
      <c r="BH1334" s="342"/>
      <c r="BI1334" s="49"/>
      <c r="BJ1334" s="49"/>
      <c r="BK1334" s="49"/>
      <c r="BL1334" s="49"/>
      <c r="BM1334" s="49"/>
      <c r="BN1334" s="47"/>
      <c r="BO1334" s="49"/>
      <c r="BP1334" s="49"/>
      <c r="BQ1334" s="49"/>
      <c r="BR1334" s="323"/>
      <c r="BS1334" s="323"/>
      <c r="BT1334" s="323"/>
      <c r="BU1334" s="49"/>
      <c r="BV1334" s="49"/>
      <c r="BW1334" s="97"/>
      <c r="BX1334" s="97"/>
      <c r="BY1334" s="97"/>
      <c r="BZ1334" s="97"/>
      <c r="CA1334" s="49"/>
      <c r="CB1334" s="49"/>
      <c r="CC1334" s="49"/>
      <c r="CD1334" s="49"/>
      <c r="CE1334" s="49"/>
      <c r="CF1334" s="49"/>
      <c r="CG1334" s="49"/>
      <c r="CH1334" s="49"/>
      <c r="CI1334" s="97"/>
      <c r="CJ1334" s="97"/>
      <c r="CK1334" s="97"/>
      <c r="CL1334" s="97"/>
      <c r="CM1334" s="335"/>
      <c r="CN1334" s="337"/>
      <c r="CO1334" s="315" t="str">
        <f>IF(Формулы!R1334&gt;V1334,"22-?,Дата 14 - Прибыл из УФСИН; ","")&amp;IF(Формулы!Q1334&gt;Y1334,"25-?,Дата 13 - Выбыл в УФСИН;","")&amp;IF(YEAR(ДАННЫЕ!$F$1)=YEAR(ДАННЫЕ!B1334),IF(AT1334&gt;0,"","40-?, вявлен в текущем году! "),"")&amp;IF(YEAR($F$1)=YEAR(W1334),IF(X1334+Y1334&gt;0,"","23-стоит, 24,25 - куда выбыл? "),"")&amp;IF(X1334+Y1334&gt;0,IF(YEAR($F$1)=YEAR(W1334),"","24+25&gt;0? 23 - когда выбыл? "),"")&amp;IF(BA1334&lt;BB1334,"47&gt;=48; ","")&amp;IF(BA1334&lt;BC1334,"47&gt;=49; ","")&amp;IF(BA1334&lt;BD1334,"47&gt;=50; ","")&amp;IF(BE1334&gt;0,IF(BF1334&gt;0,IF(AU1334&gt;AV1334,"","41 и 42 - ? (51 и 52 &gt; 0);"),"51 &gt; 0 52 - ?;"),"")&amp;IF(AU1334&gt;0,IF(AV1334&gt;AU1334,"41&gt;42;","")&amp;IF(BE1334&gt;0,"","41&gt;0 51-?;"),"")&amp;IF(BF1334&gt;0,IF(BE1334&gt;0,"","52&gt;0 51-?;"),"")&amp;IF(AW1334&gt;=AX1334,"","43&gt;44;")&amp;IF(CA1334&gt;0,IF(AW1334&gt;0,"","71 &gt; 0 43-?;"),"")</f>
        <v/>
      </c>
    </row>
    <row r="1335" spans="1:93" ht="12" x14ac:dyDescent="0.2">
      <c r="A1335" s="45"/>
      <c r="B1335" s="46"/>
      <c r="C1335" s="121"/>
      <c r="D1335" s="121"/>
      <c r="E1335" s="336"/>
      <c r="F1335" s="122"/>
      <c r="G1335" s="46"/>
      <c r="H1335" s="45"/>
      <c r="I1335" s="45"/>
      <c r="J1335" s="45"/>
      <c r="K1335" s="45"/>
      <c r="L1335" s="45"/>
      <c r="M1335" s="46"/>
      <c r="N1335" s="46"/>
      <c r="O1335" s="48"/>
      <c r="P1335" s="48"/>
      <c r="Q1335" s="46"/>
      <c r="R1335" s="48"/>
      <c r="S1335" s="48"/>
      <c r="T1335" s="48"/>
      <c r="U1335" s="48"/>
      <c r="V1335" s="48"/>
      <c r="W1335" s="46"/>
      <c r="X1335" s="48"/>
      <c r="Y1335" s="48"/>
      <c r="Z1335" s="157"/>
      <c r="AA1335" s="47"/>
      <c r="AB1335" s="97"/>
      <c r="AC1335" s="49"/>
      <c r="AD1335" s="49"/>
      <c r="AE1335" s="49"/>
      <c r="AF1335" s="49"/>
      <c r="AG1335" s="49"/>
      <c r="AH1335" s="47"/>
      <c r="AI1335" s="47"/>
      <c r="AJ1335" s="47"/>
      <c r="AK1335" s="190"/>
      <c r="AL1335" s="190"/>
      <c r="AM1335" s="190"/>
      <c r="AN1335" s="190"/>
      <c r="AO1335" s="190"/>
      <c r="AP1335" s="151"/>
      <c r="AQ1335" s="322"/>
      <c r="AR1335" s="322"/>
      <c r="AS1335" s="322"/>
      <c r="AT1335" s="47"/>
      <c r="AU1335" s="47"/>
      <c r="AV1335" s="47"/>
      <c r="AW1335" s="47"/>
      <c r="AX1335" s="322"/>
      <c r="AY1335" s="98"/>
      <c r="AZ1335" s="98"/>
      <c r="BA1335" s="47"/>
      <c r="BB1335" s="47"/>
      <c r="BC1335" s="47"/>
      <c r="BD1335" s="47"/>
      <c r="BE1335" s="97"/>
      <c r="BF1335" s="49"/>
      <c r="BG1335" s="239"/>
      <c r="BH1335" s="342"/>
      <c r="BI1335" s="49"/>
      <c r="BJ1335" s="49"/>
      <c r="BK1335" s="49"/>
      <c r="BL1335" s="49"/>
      <c r="BM1335" s="49"/>
      <c r="BN1335" s="47"/>
      <c r="BO1335" s="49"/>
      <c r="BP1335" s="49"/>
      <c r="BQ1335" s="49"/>
      <c r="BR1335" s="323"/>
      <c r="BS1335" s="323"/>
      <c r="BT1335" s="323"/>
      <c r="BU1335" s="49"/>
      <c r="BV1335" s="49"/>
      <c r="BW1335" s="97"/>
      <c r="BX1335" s="97"/>
      <c r="BY1335" s="97"/>
      <c r="BZ1335" s="97"/>
      <c r="CA1335" s="49"/>
      <c r="CB1335" s="49"/>
      <c r="CC1335" s="49"/>
      <c r="CD1335" s="49"/>
      <c r="CE1335" s="49"/>
      <c r="CF1335" s="49"/>
      <c r="CG1335" s="49"/>
      <c r="CH1335" s="49"/>
      <c r="CI1335" s="97"/>
      <c r="CJ1335" s="97"/>
      <c r="CK1335" s="97"/>
      <c r="CL1335" s="97"/>
      <c r="CM1335" s="335"/>
      <c r="CN1335" s="337"/>
      <c r="CO1335" s="315" t="str">
        <f>IF(Формулы!R1335&gt;V1335,"22-?,Дата 14 - Прибыл из УФСИН; ","")&amp;IF(Формулы!Q1335&gt;Y1335,"25-?,Дата 13 - Выбыл в УФСИН;","")&amp;IF(YEAR(ДАННЫЕ!$F$1)=YEAR(ДАННЫЕ!B1335),IF(AT1335&gt;0,"","40-?, вявлен в текущем году! "),"")&amp;IF(YEAR($F$1)=YEAR(W1335),IF(X1335+Y1335&gt;0,"","23-стоит, 24,25 - куда выбыл? "),"")&amp;IF(X1335+Y1335&gt;0,IF(YEAR($F$1)=YEAR(W1335),"","24+25&gt;0? 23 - когда выбыл? "),"")&amp;IF(BA1335&lt;BB1335,"47&gt;=48; ","")&amp;IF(BA1335&lt;BC1335,"47&gt;=49; ","")&amp;IF(BA1335&lt;BD1335,"47&gt;=50; ","")&amp;IF(BE1335&gt;0,IF(BF1335&gt;0,IF(AU1335&gt;AV1335,"","41 и 42 - ? (51 и 52 &gt; 0);"),"51 &gt; 0 52 - ?;"),"")&amp;IF(AU1335&gt;0,IF(AV1335&gt;AU1335,"41&gt;42;","")&amp;IF(BE1335&gt;0,"","41&gt;0 51-?;"),"")&amp;IF(BF1335&gt;0,IF(BE1335&gt;0,"","52&gt;0 51-?;"),"")&amp;IF(AW1335&gt;=AX1335,"","43&gt;44;")&amp;IF(CA1335&gt;0,IF(AW1335&gt;0,"","71 &gt; 0 43-?;"),"")</f>
        <v/>
      </c>
    </row>
    <row r="1336" spans="1:93" ht="12" x14ac:dyDescent="0.2">
      <c r="A1336" s="45"/>
      <c r="B1336" s="46"/>
      <c r="C1336" s="121"/>
      <c r="D1336" s="121"/>
      <c r="E1336" s="336"/>
      <c r="F1336" s="122"/>
      <c r="G1336" s="46"/>
      <c r="H1336" s="45"/>
      <c r="I1336" s="45"/>
      <c r="J1336" s="45"/>
      <c r="K1336" s="45"/>
      <c r="L1336" s="45"/>
      <c r="M1336" s="46"/>
      <c r="N1336" s="46"/>
      <c r="O1336" s="48"/>
      <c r="P1336" s="48"/>
      <c r="Q1336" s="46"/>
      <c r="R1336" s="48"/>
      <c r="S1336" s="48"/>
      <c r="T1336" s="48"/>
      <c r="U1336" s="48"/>
      <c r="V1336" s="48"/>
      <c r="W1336" s="46"/>
      <c r="X1336" s="48"/>
      <c r="Y1336" s="48"/>
      <c r="Z1336" s="157"/>
      <c r="AA1336" s="47"/>
      <c r="AB1336" s="97"/>
      <c r="AC1336" s="49"/>
      <c r="AD1336" s="49"/>
      <c r="AE1336" s="49"/>
      <c r="AF1336" s="49"/>
      <c r="AG1336" s="49"/>
      <c r="AH1336" s="47"/>
      <c r="AI1336" s="47"/>
      <c r="AJ1336" s="47"/>
      <c r="AK1336" s="190"/>
      <c r="AL1336" s="190"/>
      <c r="AM1336" s="190"/>
      <c r="AN1336" s="190"/>
      <c r="AO1336" s="190"/>
      <c r="AP1336" s="151"/>
      <c r="AQ1336" s="322"/>
      <c r="AR1336" s="322"/>
      <c r="AS1336" s="322"/>
      <c r="AT1336" s="47"/>
      <c r="AU1336" s="47"/>
      <c r="AV1336" s="47"/>
      <c r="AW1336" s="47"/>
      <c r="AX1336" s="322"/>
      <c r="AY1336" s="98"/>
      <c r="AZ1336" s="98"/>
      <c r="BA1336" s="47"/>
      <c r="BB1336" s="47"/>
      <c r="BC1336" s="47"/>
      <c r="BD1336" s="47"/>
      <c r="BE1336" s="97"/>
      <c r="BF1336" s="49"/>
      <c r="BG1336" s="239"/>
      <c r="BH1336" s="342"/>
      <c r="BI1336" s="49"/>
      <c r="BJ1336" s="49"/>
      <c r="BK1336" s="49"/>
      <c r="BL1336" s="49"/>
      <c r="BM1336" s="49"/>
      <c r="BN1336" s="47"/>
      <c r="BO1336" s="49"/>
      <c r="BP1336" s="49"/>
      <c r="BQ1336" s="49"/>
      <c r="BR1336" s="323"/>
      <c r="BS1336" s="323"/>
      <c r="BT1336" s="323"/>
      <c r="BU1336" s="49"/>
      <c r="BV1336" s="49"/>
      <c r="BW1336" s="97"/>
      <c r="BX1336" s="97"/>
      <c r="BY1336" s="97"/>
      <c r="BZ1336" s="97"/>
      <c r="CA1336" s="49"/>
      <c r="CB1336" s="49"/>
      <c r="CC1336" s="49"/>
      <c r="CD1336" s="49"/>
      <c r="CE1336" s="49"/>
      <c r="CF1336" s="49"/>
      <c r="CG1336" s="49"/>
      <c r="CH1336" s="49"/>
      <c r="CI1336" s="97"/>
      <c r="CJ1336" s="97"/>
      <c r="CK1336" s="97"/>
      <c r="CL1336" s="97"/>
      <c r="CM1336" s="335"/>
      <c r="CN1336" s="337"/>
      <c r="CO1336" s="315" t="str">
        <f>IF(Формулы!R1336&gt;V1336,"22-?,Дата 14 - Прибыл из УФСИН; ","")&amp;IF(Формулы!Q1336&gt;Y1336,"25-?,Дата 13 - Выбыл в УФСИН;","")&amp;IF(YEAR(ДАННЫЕ!$F$1)=YEAR(ДАННЫЕ!B1336),IF(AT1336&gt;0,"","40-?, вявлен в текущем году! "),"")&amp;IF(YEAR($F$1)=YEAR(W1336),IF(X1336+Y1336&gt;0,"","23-стоит, 24,25 - куда выбыл? "),"")&amp;IF(X1336+Y1336&gt;0,IF(YEAR($F$1)=YEAR(W1336),"","24+25&gt;0? 23 - когда выбыл? "),"")&amp;IF(BA1336&lt;BB1336,"47&gt;=48; ","")&amp;IF(BA1336&lt;BC1336,"47&gt;=49; ","")&amp;IF(BA1336&lt;BD1336,"47&gt;=50; ","")&amp;IF(BE1336&gt;0,IF(BF1336&gt;0,IF(AU1336&gt;AV1336,"","41 и 42 - ? (51 и 52 &gt; 0);"),"51 &gt; 0 52 - ?;"),"")&amp;IF(AU1336&gt;0,IF(AV1336&gt;AU1336,"41&gt;42;","")&amp;IF(BE1336&gt;0,"","41&gt;0 51-?;"),"")&amp;IF(BF1336&gt;0,IF(BE1336&gt;0,"","52&gt;0 51-?;"),"")&amp;IF(AW1336&gt;=AX1336,"","43&gt;44;")&amp;IF(CA1336&gt;0,IF(AW1336&gt;0,"","71 &gt; 0 43-?;"),"")</f>
        <v/>
      </c>
    </row>
    <row r="1337" spans="1:93" ht="12" x14ac:dyDescent="0.2">
      <c r="A1337" s="45"/>
      <c r="B1337" s="46"/>
      <c r="C1337" s="121"/>
      <c r="D1337" s="121"/>
      <c r="E1337" s="336"/>
      <c r="F1337" s="122"/>
      <c r="G1337" s="46"/>
      <c r="H1337" s="45"/>
      <c r="I1337" s="45"/>
      <c r="J1337" s="45"/>
      <c r="K1337" s="45"/>
      <c r="L1337" s="45"/>
      <c r="M1337" s="46"/>
      <c r="N1337" s="46"/>
      <c r="O1337" s="48"/>
      <c r="P1337" s="48"/>
      <c r="Q1337" s="46"/>
      <c r="R1337" s="48"/>
      <c r="S1337" s="48"/>
      <c r="T1337" s="48"/>
      <c r="U1337" s="48"/>
      <c r="V1337" s="48"/>
      <c r="W1337" s="46"/>
      <c r="X1337" s="48"/>
      <c r="Y1337" s="48"/>
      <c r="Z1337" s="157"/>
      <c r="AA1337" s="47"/>
      <c r="AB1337" s="97"/>
      <c r="AC1337" s="49"/>
      <c r="AD1337" s="49"/>
      <c r="AE1337" s="49"/>
      <c r="AF1337" s="49"/>
      <c r="AG1337" s="49"/>
      <c r="AH1337" s="47"/>
      <c r="AI1337" s="47"/>
      <c r="AJ1337" s="47"/>
      <c r="AK1337" s="190"/>
      <c r="AL1337" s="190"/>
      <c r="AM1337" s="190"/>
      <c r="AN1337" s="190"/>
      <c r="AO1337" s="190"/>
      <c r="AP1337" s="151"/>
      <c r="AQ1337" s="322"/>
      <c r="AR1337" s="322"/>
      <c r="AS1337" s="322"/>
      <c r="AT1337" s="47"/>
      <c r="AU1337" s="47"/>
      <c r="AV1337" s="47"/>
      <c r="AW1337" s="47"/>
      <c r="AX1337" s="322"/>
      <c r="AY1337" s="98"/>
      <c r="AZ1337" s="98"/>
      <c r="BA1337" s="47"/>
      <c r="BB1337" s="47"/>
      <c r="BC1337" s="47"/>
      <c r="BD1337" s="47"/>
      <c r="BE1337" s="97"/>
      <c r="BF1337" s="49"/>
      <c r="BG1337" s="239"/>
      <c r="BH1337" s="342"/>
      <c r="BI1337" s="49"/>
      <c r="BJ1337" s="49"/>
      <c r="BK1337" s="49"/>
      <c r="BL1337" s="49"/>
      <c r="BM1337" s="49"/>
      <c r="BN1337" s="47"/>
      <c r="BO1337" s="49"/>
      <c r="BP1337" s="49"/>
      <c r="BQ1337" s="49"/>
      <c r="BR1337" s="323"/>
      <c r="BS1337" s="323"/>
      <c r="BT1337" s="323"/>
      <c r="BU1337" s="49"/>
      <c r="BV1337" s="49"/>
      <c r="BW1337" s="97"/>
      <c r="BX1337" s="97"/>
      <c r="BY1337" s="97"/>
      <c r="BZ1337" s="97"/>
      <c r="CA1337" s="49"/>
      <c r="CB1337" s="49"/>
      <c r="CC1337" s="49"/>
      <c r="CD1337" s="49"/>
      <c r="CE1337" s="49"/>
      <c r="CF1337" s="49"/>
      <c r="CG1337" s="49"/>
      <c r="CH1337" s="49"/>
      <c r="CI1337" s="97"/>
      <c r="CJ1337" s="97"/>
      <c r="CK1337" s="97"/>
      <c r="CL1337" s="97"/>
      <c r="CM1337" s="335"/>
      <c r="CN1337" s="337"/>
      <c r="CO1337" s="315" t="str">
        <f>IF(Формулы!R1337&gt;V1337,"22-?,Дата 14 - Прибыл из УФСИН; ","")&amp;IF(Формулы!Q1337&gt;Y1337,"25-?,Дата 13 - Выбыл в УФСИН;","")&amp;IF(YEAR(ДАННЫЕ!$F$1)=YEAR(ДАННЫЕ!B1337),IF(AT1337&gt;0,"","40-?, вявлен в текущем году! "),"")&amp;IF(YEAR($F$1)=YEAR(W1337),IF(X1337+Y1337&gt;0,"","23-стоит, 24,25 - куда выбыл? "),"")&amp;IF(X1337+Y1337&gt;0,IF(YEAR($F$1)=YEAR(W1337),"","24+25&gt;0? 23 - когда выбыл? "),"")&amp;IF(BA1337&lt;BB1337,"47&gt;=48; ","")&amp;IF(BA1337&lt;BC1337,"47&gt;=49; ","")&amp;IF(BA1337&lt;BD1337,"47&gt;=50; ","")&amp;IF(BE1337&gt;0,IF(BF1337&gt;0,IF(AU1337&gt;AV1337,"","41 и 42 - ? (51 и 52 &gt; 0);"),"51 &gt; 0 52 - ?;"),"")&amp;IF(AU1337&gt;0,IF(AV1337&gt;AU1337,"41&gt;42;","")&amp;IF(BE1337&gt;0,"","41&gt;0 51-?;"),"")&amp;IF(BF1337&gt;0,IF(BE1337&gt;0,"","52&gt;0 51-?;"),"")&amp;IF(AW1337&gt;=AX1337,"","43&gt;44;")&amp;IF(CA1337&gt;0,IF(AW1337&gt;0,"","71 &gt; 0 43-?;"),"")</f>
        <v/>
      </c>
    </row>
    <row r="1338" spans="1:93" ht="12" x14ac:dyDescent="0.2">
      <c r="A1338" s="45"/>
      <c r="B1338" s="46"/>
      <c r="C1338" s="121"/>
      <c r="D1338" s="121"/>
      <c r="E1338" s="336"/>
      <c r="F1338" s="122"/>
      <c r="G1338" s="46"/>
      <c r="H1338" s="45"/>
      <c r="I1338" s="45"/>
      <c r="J1338" s="45"/>
      <c r="K1338" s="45"/>
      <c r="L1338" s="45"/>
      <c r="M1338" s="46"/>
      <c r="N1338" s="46"/>
      <c r="O1338" s="48"/>
      <c r="P1338" s="48"/>
      <c r="Q1338" s="46"/>
      <c r="R1338" s="48"/>
      <c r="S1338" s="48"/>
      <c r="T1338" s="48"/>
      <c r="U1338" s="48"/>
      <c r="V1338" s="48"/>
      <c r="W1338" s="46"/>
      <c r="X1338" s="48"/>
      <c r="Y1338" s="48"/>
      <c r="Z1338" s="157"/>
      <c r="AA1338" s="47"/>
      <c r="AB1338" s="97"/>
      <c r="AC1338" s="49"/>
      <c r="AD1338" s="49"/>
      <c r="AE1338" s="49"/>
      <c r="AF1338" s="49"/>
      <c r="AG1338" s="49"/>
      <c r="AH1338" s="47"/>
      <c r="AI1338" s="47"/>
      <c r="AJ1338" s="47"/>
      <c r="AK1338" s="190"/>
      <c r="AL1338" s="190"/>
      <c r="AM1338" s="190"/>
      <c r="AN1338" s="190"/>
      <c r="AO1338" s="190"/>
      <c r="AP1338" s="151"/>
      <c r="AQ1338" s="322"/>
      <c r="AR1338" s="322"/>
      <c r="AS1338" s="322"/>
      <c r="AT1338" s="47"/>
      <c r="AU1338" s="47"/>
      <c r="AV1338" s="47"/>
      <c r="AW1338" s="47"/>
      <c r="AX1338" s="322"/>
      <c r="AY1338" s="98"/>
      <c r="AZ1338" s="98"/>
      <c r="BA1338" s="47"/>
      <c r="BB1338" s="47"/>
      <c r="BC1338" s="47"/>
      <c r="BD1338" s="47"/>
      <c r="BE1338" s="97"/>
      <c r="BF1338" s="49"/>
      <c r="BG1338" s="239"/>
      <c r="BH1338" s="342"/>
      <c r="BI1338" s="49"/>
      <c r="BJ1338" s="49"/>
      <c r="BK1338" s="49"/>
      <c r="BL1338" s="49"/>
      <c r="BM1338" s="49"/>
      <c r="BN1338" s="47"/>
      <c r="BO1338" s="49"/>
      <c r="BP1338" s="49"/>
      <c r="BQ1338" s="49"/>
      <c r="BR1338" s="323"/>
      <c r="BS1338" s="323"/>
      <c r="BT1338" s="323"/>
      <c r="BU1338" s="49"/>
      <c r="BV1338" s="49"/>
      <c r="BW1338" s="97"/>
      <c r="BX1338" s="97"/>
      <c r="BY1338" s="97"/>
      <c r="BZ1338" s="97"/>
      <c r="CA1338" s="49"/>
      <c r="CB1338" s="49"/>
      <c r="CC1338" s="49"/>
      <c r="CD1338" s="49"/>
      <c r="CE1338" s="49"/>
      <c r="CF1338" s="49"/>
      <c r="CG1338" s="49"/>
      <c r="CH1338" s="49"/>
      <c r="CI1338" s="97"/>
      <c r="CJ1338" s="97"/>
      <c r="CK1338" s="97"/>
      <c r="CL1338" s="97"/>
      <c r="CM1338" s="335"/>
      <c r="CN1338" s="337"/>
      <c r="CO1338" s="315" t="str">
        <f>IF(Формулы!R1338&gt;V1338,"22-?,Дата 14 - Прибыл из УФСИН; ","")&amp;IF(Формулы!Q1338&gt;Y1338,"25-?,Дата 13 - Выбыл в УФСИН;","")&amp;IF(YEAR(ДАННЫЕ!$F$1)=YEAR(ДАННЫЕ!B1338),IF(AT1338&gt;0,"","40-?, вявлен в текущем году! "),"")&amp;IF(YEAR($F$1)=YEAR(W1338),IF(X1338+Y1338&gt;0,"","23-стоит, 24,25 - куда выбыл? "),"")&amp;IF(X1338+Y1338&gt;0,IF(YEAR($F$1)=YEAR(W1338),"","24+25&gt;0? 23 - когда выбыл? "),"")&amp;IF(BA1338&lt;BB1338,"47&gt;=48; ","")&amp;IF(BA1338&lt;BC1338,"47&gt;=49; ","")&amp;IF(BA1338&lt;BD1338,"47&gt;=50; ","")&amp;IF(BE1338&gt;0,IF(BF1338&gt;0,IF(AU1338&gt;AV1338,"","41 и 42 - ? (51 и 52 &gt; 0);"),"51 &gt; 0 52 - ?;"),"")&amp;IF(AU1338&gt;0,IF(AV1338&gt;AU1338,"41&gt;42;","")&amp;IF(BE1338&gt;0,"","41&gt;0 51-?;"),"")&amp;IF(BF1338&gt;0,IF(BE1338&gt;0,"","52&gt;0 51-?;"),"")&amp;IF(AW1338&gt;=AX1338,"","43&gt;44;")&amp;IF(CA1338&gt;0,IF(AW1338&gt;0,"","71 &gt; 0 43-?;"),"")</f>
        <v/>
      </c>
    </row>
    <row r="1339" spans="1:93" ht="12" x14ac:dyDescent="0.2">
      <c r="A1339" s="45"/>
      <c r="B1339" s="46"/>
      <c r="C1339" s="121"/>
      <c r="D1339" s="121"/>
      <c r="E1339" s="336"/>
      <c r="F1339" s="122"/>
      <c r="G1339" s="46"/>
      <c r="H1339" s="45"/>
      <c r="I1339" s="45"/>
      <c r="J1339" s="45"/>
      <c r="K1339" s="45"/>
      <c r="L1339" s="45"/>
      <c r="M1339" s="46"/>
      <c r="N1339" s="46"/>
      <c r="O1339" s="48"/>
      <c r="P1339" s="48"/>
      <c r="Q1339" s="46"/>
      <c r="R1339" s="48"/>
      <c r="S1339" s="48"/>
      <c r="T1339" s="48"/>
      <c r="U1339" s="48"/>
      <c r="V1339" s="48"/>
      <c r="W1339" s="46"/>
      <c r="X1339" s="48"/>
      <c r="Y1339" s="48"/>
      <c r="Z1339" s="157"/>
      <c r="AA1339" s="47"/>
      <c r="AB1339" s="97"/>
      <c r="AC1339" s="49"/>
      <c r="AD1339" s="49"/>
      <c r="AE1339" s="49"/>
      <c r="AF1339" s="49"/>
      <c r="AG1339" s="49"/>
      <c r="AH1339" s="47"/>
      <c r="AI1339" s="47"/>
      <c r="AJ1339" s="47"/>
      <c r="AK1339" s="190"/>
      <c r="AL1339" s="190"/>
      <c r="AM1339" s="190"/>
      <c r="AN1339" s="190"/>
      <c r="AO1339" s="190"/>
      <c r="AP1339" s="151"/>
      <c r="AQ1339" s="322"/>
      <c r="AR1339" s="322"/>
      <c r="AS1339" s="322"/>
      <c r="AT1339" s="47"/>
      <c r="AU1339" s="47"/>
      <c r="AV1339" s="47"/>
      <c r="AW1339" s="47"/>
      <c r="AX1339" s="322"/>
      <c r="AY1339" s="98"/>
      <c r="AZ1339" s="98"/>
      <c r="BA1339" s="47"/>
      <c r="BB1339" s="47"/>
      <c r="BC1339" s="47"/>
      <c r="BD1339" s="47"/>
      <c r="BE1339" s="97"/>
      <c r="BF1339" s="49"/>
      <c r="BG1339" s="239"/>
      <c r="BH1339" s="342"/>
      <c r="BI1339" s="49"/>
      <c r="BJ1339" s="49"/>
      <c r="BK1339" s="49"/>
      <c r="BL1339" s="49"/>
      <c r="BM1339" s="49"/>
      <c r="BN1339" s="47"/>
      <c r="BO1339" s="49"/>
      <c r="BP1339" s="49"/>
      <c r="BQ1339" s="49"/>
      <c r="BR1339" s="323"/>
      <c r="BS1339" s="323"/>
      <c r="BT1339" s="323"/>
      <c r="BU1339" s="49"/>
      <c r="BV1339" s="49"/>
      <c r="BW1339" s="97"/>
      <c r="BX1339" s="97"/>
      <c r="BY1339" s="97"/>
      <c r="BZ1339" s="97"/>
      <c r="CA1339" s="49"/>
      <c r="CB1339" s="49"/>
      <c r="CC1339" s="49"/>
      <c r="CD1339" s="49"/>
      <c r="CE1339" s="49"/>
      <c r="CF1339" s="49"/>
      <c r="CG1339" s="49"/>
      <c r="CH1339" s="49"/>
      <c r="CI1339" s="97"/>
      <c r="CJ1339" s="97"/>
      <c r="CK1339" s="97"/>
      <c r="CL1339" s="97"/>
      <c r="CM1339" s="335"/>
      <c r="CN1339" s="337"/>
      <c r="CO1339" s="315" t="str">
        <f>IF(Формулы!R1339&gt;V1339,"22-?,Дата 14 - Прибыл из УФСИН; ","")&amp;IF(Формулы!Q1339&gt;Y1339,"25-?,Дата 13 - Выбыл в УФСИН;","")&amp;IF(YEAR(ДАННЫЕ!$F$1)=YEAR(ДАННЫЕ!B1339),IF(AT1339&gt;0,"","40-?, вявлен в текущем году! "),"")&amp;IF(YEAR($F$1)=YEAR(W1339),IF(X1339+Y1339&gt;0,"","23-стоит, 24,25 - куда выбыл? "),"")&amp;IF(X1339+Y1339&gt;0,IF(YEAR($F$1)=YEAR(W1339),"","24+25&gt;0? 23 - когда выбыл? "),"")&amp;IF(BA1339&lt;BB1339,"47&gt;=48; ","")&amp;IF(BA1339&lt;BC1339,"47&gt;=49; ","")&amp;IF(BA1339&lt;BD1339,"47&gt;=50; ","")&amp;IF(BE1339&gt;0,IF(BF1339&gt;0,IF(AU1339&gt;AV1339,"","41 и 42 - ? (51 и 52 &gt; 0);"),"51 &gt; 0 52 - ?;"),"")&amp;IF(AU1339&gt;0,IF(AV1339&gt;AU1339,"41&gt;42;","")&amp;IF(BE1339&gt;0,"","41&gt;0 51-?;"),"")&amp;IF(BF1339&gt;0,IF(BE1339&gt;0,"","52&gt;0 51-?;"),"")&amp;IF(AW1339&gt;=AX1339,"","43&gt;44;")&amp;IF(CA1339&gt;0,IF(AW1339&gt;0,"","71 &gt; 0 43-?;"),"")</f>
        <v/>
      </c>
    </row>
    <row r="1340" spans="1:93" ht="12" x14ac:dyDescent="0.2">
      <c r="A1340" s="45"/>
      <c r="B1340" s="46"/>
      <c r="C1340" s="121"/>
      <c r="D1340" s="121"/>
      <c r="E1340" s="336"/>
      <c r="F1340" s="122"/>
      <c r="G1340" s="46"/>
      <c r="H1340" s="45"/>
      <c r="I1340" s="45"/>
      <c r="J1340" s="45"/>
      <c r="K1340" s="45"/>
      <c r="L1340" s="45"/>
      <c r="M1340" s="46"/>
      <c r="N1340" s="46"/>
      <c r="O1340" s="48"/>
      <c r="P1340" s="48"/>
      <c r="Q1340" s="46"/>
      <c r="R1340" s="48"/>
      <c r="S1340" s="48"/>
      <c r="T1340" s="48"/>
      <c r="U1340" s="48"/>
      <c r="V1340" s="48"/>
      <c r="W1340" s="46"/>
      <c r="X1340" s="48"/>
      <c r="Y1340" s="48"/>
      <c r="Z1340" s="157"/>
      <c r="AA1340" s="47"/>
      <c r="AB1340" s="97"/>
      <c r="AC1340" s="49"/>
      <c r="AD1340" s="49"/>
      <c r="AE1340" s="49"/>
      <c r="AF1340" s="49"/>
      <c r="AG1340" s="49"/>
      <c r="AH1340" s="47"/>
      <c r="AI1340" s="47"/>
      <c r="AJ1340" s="47"/>
      <c r="AK1340" s="190"/>
      <c r="AL1340" s="190"/>
      <c r="AM1340" s="190"/>
      <c r="AN1340" s="190"/>
      <c r="AO1340" s="190"/>
      <c r="AP1340" s="151"/>
      <c r="AQ1340" s="322"/>
      <c r="AR1340" s="322"/>
      <c r="AS1340" s="322"/>
      <c r="AT1340" s="47"/>
      <c r="AU1340" s="47"/>
      <c r="AV1340" s="47"/>
      <c r="AW1340" s="47"/>
      <c r="AX1340" s="322"/>
      <c r="AY1340" s="98"/>
      <c r="AZ1340" s="98"/>
      <c r="BA1340" s="47"/>
      <c r="BB1340" s="47"/>
      <c r="BC1340" s="47"/>
      <c r="BD1340" s="47"/>
      <c r="BE1340" s="97"/>
      <c r="BF1340" s="49"/>
      <c r="BG1340" s="239"/>
      <c r="BH1340" s="342"/>
      <c r="BI1340" s="49"/>
      <c r="BJ1340" s="49"/>
      <c r="BK1340" s="49"/>
      <c r="BL1340" s="49"/>
      <c r="BM1340" s="49"/>
      <c r="BN1340" s="47"/>
      <c r="BO1340" s="49"/>
      <c r="BP1340" s="49"/>
      <c r="BQ1340" s="49"/>
      <c r="BR1340" s="323"/>
      <c r="BS1340" s="323"/>
      <c r="BT1340" s="323"/>
      <c r="BU1340" s="49"/>
      <c r="BV1340" s="49"/>
      <c r="BW1340" s="97"/>
      <c r="BX1340" s="97"/>
      <c r="BY1340" s="97"/>
      <c r="BZ1340" s="97"/>
      <c r="CA1340" s="49"/>
      <c r="CB1340" s="49"/>
      <c r="CC1340" s="49"/>
      <c r="CD1340" s="49"/>
      <c r="CE1340" s="49"/>
      <c r="CF1340" s="49"/>
      <c r="CG1340" s="49"/>
      <c r="CH1340" s="49"/>
      <c r="CI1340" s="97"/>
      <c r="CJ1340" s="97"/>
      <c r="CK1340" s="97"/>
      <c r="CL1340" s="97"/>
      <c r="CM1340" s="335"/>
      <c r="CN1340" s="337"/>
      <c r="CO1340" s="315" t="str">
        <f>IF(Формулы!R1340&gt;V1340,"22-?,Дата 14 - Прибыл из УФСИН; ","")&amp;IF(Формулы!Q1340&gt;Y1340,"25-?,Дата 13 - Выбыл в УФСИН;","")&amp;IF(YEAR(ДАННЫЕ!$F$1)=YEAR(ДАННЫЕ!B1340),IF(AT1340&gt;0,"","40-?, вявлен в текущем году! "),"")&amp;IF(YEAR($F$1)=YEAR(W1340),IF(X1340+Y1340&gt;0,"","23-стоит, 24,25 - куда выбыл? "),"")&amp;IF(X1340+Y1340&gt;0,IF(YEAR($F$1)=YEAR(W1340),"","24+25&gt;0? 23 - когда выбыл? "),"")&amp;IF(BA1340&lt;BB1340,"47&gt;=48; ","")&amp;IF(BA1340&lt;BC1340,"47&gt;=49; ","")&amp;IF(BA1340&lt;BD1340,"47&gt;=50; ","")&amp;IF(BE1340&gt;0,IF(BF1340&gt;0,IF(AU1340&gt;AV1340,"","41 и 42 - ? (51 и 52 &gt; 0);"),"51 &gt; 0 52 - ?;"),"")&amp;IF(AU1340&gt;0,IF(AV1340&gt;AU1340,"41&gt;42;","")&amp;IF(BE1340&gt;0,"","41&gt;0 51-?;"),"")&amp;IF(BF1340&gt;0,IF(BE1340&gt;0,"","52&gt;0 51-?;"),"")&amp;IF(AW1340&gt;=AX1340,"","43&gt;44;")&amp;IF(CA1340&gt;0,IF(AW1340&gt;0,"","71 &gt; 0 43-?;"),"")</f>
        <v/>
      </c>
    </row>
    <row r="1341" spans="1:93" ht="12" x14ac:dyDescent="0.2">
      <c r="A1341" s="45"/>
      <c r="B1341" s="46"/>
      <c r="C1341" s="121"/>
      <c r="D1341" s="121"/>
      <c r="E1341" s="336"/>
      <c r="F1341" s="122"/>
      <c r="G1341" s="46"/>
      <c r="H1341" s="45"/>
      <c r="I1341" s="45"/>
      <c r="J1341" s="45"/>
      <c r="K1341" s="45"/>
      <c r="L1341" s="45"/>
      <c r="M1341" s="46"/>
      <c r="N1341" s="46"/>
      <c r="O1341" s="48"/>
      <c r="P1341" s="48"/>
      <c r="Q1341" s="46"/>
      <c r="R1341" s="48"/>
      <c r="S1341" s="48"/>
      <c r="T1341" s="48"/>
      <c r="U1341" s="48"/>
      <c r="V1341" s="48"/>
      <c r="W1341" s="46"/>
      <c r="X1341" s="48"/>
      <c r="Y1341" s="48"/>
      <c r="Z1341" s="157"/>
      <c r="AA1341" s="47"/>
      <c r="AB1341" s="97"/>
      <c r="AC1341" s="49"/>
      <c r="AD1341" s="49"/>
      <c r="AE1341" s="49"/>
      <c r="AF1341" s="49"/>
      <c r="AG1341" s="49"/>
      <c r="AH1341" s="47"/>
      <c r="AI1341" s="47"/>
      <c r="AJ1341" s="47"/>
      <c r="AK1341" s="190"/>
      <c r="AL1341" s="190"/>
      <c r="AM1341" s="190"/>
      <c r="AN1341" s="190"/>
      <c r="AO1341" s="190"/>
      <c r="AP1341" s="151"/>
      <c r="AQ1341" s="322"/>
      <c r="AR1341" s="322"/>
      <c r="AS1341" s="322"/>
      <c r="AT1341" s="47"/>
      <c r="AU1341" s="47"/>
      <c r="AV1341" s="47"/>
      <c r="AW1341" s="47"/>
      <c r="AX1341" s="322"/>
      <c r="AY1341" s="98"/>
      <c r="AZ1341" s="98"/>
      <c r="BA1341" s="47"/>
      <c r="BB1341" s="47"/>
      <c r="BC1341" s="47"/>
      <c r="BD1341" s="47"/>
      <c r="BE1341" s="97"/>
      <c r="BF1341" s="49"/>
      <c r="BG1341" s="239"/>
      <c r="BH1341" s="342"/>
      <c r="BI1341" s="49"/>
      <c r="BJ1341" s="49"/>
      <c r="BK1341" s="49"/>
      <c r="BL1341" s="49"/>
      <c r="BM1341" s="49"/>
      <c r="BN1341" s="47"/>
      <c r="BO1341" s="49"/>
      <c r="BP1341" s="49"/>
      <c r="BQ1341" s="49"/>
      <c r="BR1341" s="323"/>
      <c r="BS1341" s="323"/>
      <c r="BT1341" s="323"/>
      <c r="BU1341" s="49"/>
      <c r="BV1341" s="49"/>
      <c r="BW1341" s="97"/>
      <c r="BX1341" s="97"/>
      <c r="BY1341" s="97"/>
      <c r="BZ1341" s="97"/>
      <c r="CA1341" s="49"/>
      <c r="CB1341" s="49"/>
      <c r="CC1341" s="49"/>
      <c r="CD1341" s="49"/>
      <c r="CE1341" s="49"/>
      <c r="CF1341" s="49"/>
      <c r="CG1341" s="49"/>
      <c r="CH1341" s="49"/>
      <c r="CI1341" s="97"/>
      <c r="CJ1341" s="97"/>
      <c r="CK1341" s="97"/>
      <c r="CL1341" s="97"/>
      <c r="CM1341" s="335"/>
      <c r="CN1341" s="337"/>
      <c r="CO1341" s="315" t="str">
        <f>IF(Формулы!R1341&gt;V1341,"22-?,Дата 14 - Прибыл из УФСИН; ","")&amp;IF(Формулы!Q1341&gt;Y1341,"25-?,Дата 13 - Выбыл в УФСИН;","")&amp;IF(YEAR(ДАННЫЕ!$F$1)=YEAR(ДАННЫЕ!B1341),IF(AT1341&gt;0,"","40-?, вявлен в текущем году! "),"")&amp;IF(YEAR($F$1)=YEAR(W1341),IF(X1341+Y1341&gt;0,"","23-стоит, 24,25 - куда выбыл? "),"")&amp;IF(X1341+Y1341&gt;0,IF(YEAR($F$1)=YEAR(W1341),"","24+25&gt;0? 23 - когда выбыл? "),"")&amp;IF(BA1341&lt;BB1341,"47&gt;=48; ","")&amp;IF(BA1341&lt;BC1341,"47&gt;=49; ","")&amp;IF(BA1341&lt;BD1341,"47&gt;=50; ","")&amp;IF(BE1341&gt;0,IF(BF1341&gt;0,IF(AU1341&gt;AV1341,"","41 и 42 - ? (51 и 52 &gt; 0);"),"51 &gt; 0 52 - ?;"),"")&amp;IF(AU1341&gt;0,IF(AV1341&gt;AU1341,"41&gt;42;","")&amp;IF(BE1341&gt;0,"","41&gt;0 51-?;"),"")&amp;IF(BF1341&gt;0,IF(BE1341&gt;0,"","52&gt;0 51-?;"),"")&amp;IF(AW1341&gt;=AX1341,"","43&gt;44;")&amp;IF(CA1341&gt;0,IF(AW1341&gt;0,"","71 &gt; 0 43-?;"),"")</f>
        <v/>
      </c>
    </row>
    <row r="1342" spans="1:93" ht="12" x14ac:dyDescent="0.2">
      <c r="A1342" s="45"/>
      <c r="B1342" s="46"/>
      <c r="C1342" s="121"/>
      <c r="D1342" s="121"/>
      <c r="E1342" s="336"/>
      <c r="F1342" s="122"/>
      <c r="G1342" s="46"/>
      <c r="H1342" s="45"/>
      <c r="I1342" s="45"/>
      <c r="J1342" s="45"/>
      <c r="K1342" s="45"/>
      <c r="L1342" s="45"/>
      <c r="M1342" s="46"/>
      <c r="N1342" s="46"/>
      <c r="O1342" s="48"/>
      <c r="P1342" s="48"/>
      <c r="Q1342" s="46"/>
      <c r="R1342" s="48"/>
      <c r="S1342" s="48"/>
      <c r="T1342" s="48"/>
      <c r="U1342" s="48"/>
      <c r="V1342" s="48"/>
      <c r="W1342" s="46"/>
      <c r="X1342" s="48"/>
      <c r="Y1342" s="48"/>
      <c r="Z1342" s="157"/>
      <c r="AA1342" s="47"/>
      <c r="AB1342" s="97"/>
      <c r="AC1342" s="49"/>
      <c r="AD1342" s="49"/>
      <c r="AE1342" s="49"/>
      <c r="AF1342" s="49"/>
      <c r="AG1342" s="49"/>
      <c r="AH1342" s="47"/>
      <c r="AI1342" s="47"/>
      <c r="AJ1342" s="47"/>
      <c r="AK1342" s="190"/>
      <c r="AL1342" s="190"/>
      <c r="AM1342" s="190"/>
      <c r="AN1342" s="190"/>
      <c r="AO1342" s="190"/>
      <c r="AP1342" s="151"/>
      <c r="AQ1342" s="322"/>
      <c r="AR1342" s="322"/>
      <c r="AS1342" s="322"/>
      <c r="AT1342" s="47"/>
      <c r="AU1342" s="47"/>
      <c r="AV1342" s="47"/>
      <c r="AW1342" s="47"/>
      <c r="AX1342" s="322"/>
      <c r="AY1342" s="98"/>
      <c r="AZ1342" s="98"/>
      <c r="BA1342" s="47"/>
      <c r="BB1342" s="47"/>
      <c r="BC1342" s="47"/>
      <c r="BD1342" s="47"/>
      <c r="BE1342" s="97"/>
      <c r="BF1342" s="49"/>
      <c r="BG1342" s="239"/>
      <c r="BH1342" s="342"/>
      <c r="BI1342" s="49"/>
      <c r="BJ1342" s="49"/>
      <c r="BK1342" s="49"/>
      <c r="BL1342" s="49"/>
      <c r="BM1342" s="49"/>
      <c r="BN1342" s="47"/>
      <c r="BO1342" s="49"/>
      <c r="BP1342" s="49"/>
      <c r="BQ1342" s="49"/>
      <c r="BR1342" s="323"/>
      <c r="BS1342" s="323"/>
      <c r="BT1342" s="323"/>
      <c r="BU1342" s="49"/>
      <c r="BV1342" s="49"/>
      <c r="BW1342" s="97"/>
      <c r="BX1342" s="97"/>
      <c r="BY1342" s="97"/>
      <c r="BZ1342" s="97"/>
      <c r="CA1342" s="49"/>
      <c r="CB1342" s="49"/>
      <c r="CC1342" s="49"/>
      <c r="CD1342" s="49"/>
      <c r="CE1342" s="49"/>
      <c r="CF1342" s="49"/>
      <c r="CG1342" s="49"/>
      <c r="CH1342" s="49"/>
      <c r="CI1342" s="97"/>
      <c r="CJ1342" s="97"/>
      <c r="CK1342" s="97"/>
      <c r="CL1342" s="97"/>
      <c r="CM1342" s="335"/>
      <c r="CN1342" s="337"/>
      <c r="CO1342" s="315" t="str">
        <f>IF(Формулы!R1342&gt;V1342,"22-?,Дата 14 - Прибыл из УФСИН; ","")&amp;IF(Формулы!Q1342&gt;Y1342,"25-?,Дата 13 - Выбыл в УФСИН;","")&amp;IF(YEAR(ДАННЫЕ!$F$1)=YEAR(ДАННЫЕ!B1342),IF(AT1342&gt;0,"","40-?, вявлен в текущем году! "),"")&amp;IF(YEAR($F$1)=YEAR(W1342),IF(X1342+Y1342&gt;0,"","23-стоит, 24,25 - куда выбыл? "),"")&amp;IF(X1342+Y1342&gt;0,IF(YEAR($F$1)=YEAR(W1342),"","24+25&gt;0? 23 - когда выбыл? "),"")&amp;IF(BA1342&lt;BB1342,"47&gt;=48; ","")&amp;IF(BA1342&lt;BC1342,"47&gt;=49; ","")&amp;IF(BA1342&lt;BD1342,"47&gt;=50; ","")&amp;IF(BE1342&gt;0,IF(BF1342&gt;0,IF(AU1342&gt;AV1342,"","41 и 42 - ? (51 и 52 &gt; 0);"),"51 &gt; 0 52 - ?;"),"")&amp;IF(AU1342&gt;0,IF(AV1342&gt;AU1342,"41&gt;42;","")&amp;IF(BE1342&gt;0,"","41&gt;0 51-?;"),"")&amp;IF(BF1342&gt;0,IF(BE1342&gt;0,"","52&gt;0 51-?;"),"")&amp;IF(AW1342&gt;=AX1342,"","43&gt;44;")&amp;IF(CA1342&gt;0,IF(AW1342&gt;0,"","71 &gt; 0 43-?;"),"")</f>
        <v/>
      </c>
    </row>
    <row r="1343" spans="1:93" ht="12" x14ac:dyDescent="0.2">
      <c r="A1343" s="45"/>
      <c r="B1343" s="46"/>
      <c r="C1343" s="121"/>
      <c r="D1343" s="121"/>
      <c r="E1343" s="336"/>
      <c r="F1343" s="122"/>
      <c r="G1343" s="46"/>
      <c r="H1343" s="45"/>
      <c r="I1343" s="45"/>
      <c r="J1343" s="45"/>
      <c r="K1343" s="45"/>
      <c r="L1343" s="45"/>
      <c r="M1343" s="46"/>
      <c r="N1343" s="46"/>
      <c r="O1343" s="48"/>
      <c r="P1343" s="48"/>
      <c r="Q1343" s="46"/>
      <c r="R1343" s="48"/>
      <c r="S1343" s="48"/>
      <c r="T1343" s="48"/>
      <c r="U1343" s="48"/>
      <c r="V1343" s="48"/>
      <c r="W1343" s="46"/>
      <c r="X1343" s="48"/>
      <c r="Y1343" s="48"/>
      <c r="Z1343" s="157"/>
      <c r="AA1343" s="47"/>
      <c r="AB1343" s="97"/>
      <c r="AC1343" s="49"/>
      <c r="AD1343" s="49"/>
      <c r="AE1343" s="49"/>
      <c r="AF1343" s="49"/>
      <c r="AG1343" s="49"/>
      <c r="AH1343" s="47"/>
      <c r="AI1343" s="47"/>
      <c r="AJ1343" s="47"/>
      <c r="AK1343" s="190"/>
      <c r="AL1343" s="190"/>
      <c r="AM1343" s="190"/>
      <c r="AN1343" s="190"/>
      <c r="AO1343" s="190"/>
      <c r="AP1343" s="151"/>
      <c r="AQ1343" s="322"/>
      <c r="AR1343" s="322"/>
      <c r="AS1343" s="322"/>
      <c r="AT1343" s="47"/>
      <c r="AU1343" s="47"/>
      <c r="AV1343" s="47"/>
      <c r="AW1343" s="47"/>
      <c r="AX1343" s="322"/>
      <c r="AY1343" s="98"/>
      <c r="AZ1343" s="98"/>
      <c r="BA1343" s="47"/>
      <c r="BB1343" s="47"/>
      <c r="BC1343" s="47"/>
      <c r="BD1343" s="47"/>
      <c r="BE1343" s="97"/>
      <c r="BF1343" s="49"/>
      <c r="BG1343" s="239"/>
      <c r="BH1343" s="342"/>
      <c r="BI1343" s="49"/>
      <c r="BJ1343" s="49"/>
      <c r="BK1343" s="49"/>
      <c r="BL1343" s="49"/>
      <c r="BM1343" s="49"/>
      <c r="BN1343" s="47"/>
      <c r="BO1343" s="49"/>
      <c r="BP1343" s="49"/>
      <c r="BQ1343" s="49"/>
      <c r="BR1343" s="323"/>
      <c r="BS1343" s="323"/>
      <c r="BT1343" s="323"/>
      <c r="BU1343" s="49"/>
      <c r="BV1343" s="49"/>
      <c r="BW1343" s="97"/>
      <c r="BX1343" s="97"/>
      <c r="BY1343" s="97"/>
      <c r="BZ1343" s="97"/>
      <c r="CA1343" s="49"/>
      <c r="CB1343" s="49"/>
      <c r="CC1343" s="49"/>
      <c r="CD1343" s="49"/>
      <c r="CE1343" s="49"/>
      <c r="CF1343" s="49"/>
      <c r="CG1343" s="49"/>
      <c r="CH1343" s="49"/>
      <c r="CI1343" s="97"/>
      <c r="CJ1343" s="97"/>
      <c r="CK1343" s="97"/>
      <c r="CL1343" s="97"/>
      <c r="CM1343" s="335"/>
      <c r="CN1343" s="337"/>
      <c r="CO1343" s="315" t="str">
        <f>IF(Формулы!R1343&gt;V1343,"22-?,Дата 14 - Прибыл из УФСИН; ","")&amp;IF(Формулы!Q1343&gt;Y1343,"25-?,Дата 13 - Выбыл в УФСИН;","")&amp;IF(YEAR(ДАННЫЕ!$F$1)=YEAR(ДАННЫЕ!B1343),IF(AT1343&gt;0,"","40-?, вявлен в текущем году! "),"")&amp;IF(YEAR($F$1)=YEAR(W1343),IF(X1343+Y1343&gt;0,"","23-стоит, 24,25 - куда выбыл? "),"")&amp;IF(X1343+Y1343&gt;0,IF(YEAR($F$1)=YEAR(W1343),"","24+25&gt;0? 23 - когда выбыл? "),"")&amp;IF(BA1343&lt;BB1343,"47&gt;=48; ","")&amp;IF(BA1343&lt;BC1343,"47&gt;=49; ","")&amp;IF(BA1343&lt;BD1343,"47&gt;=50; ","")&amp;IF(BE1343&gt;0,IF(BF1343&gt;0,IF(AU1343&gt;AV1343,"","41 и 42 - ? (51 и 52 &gt; 0);"),"51 &gt; 0 52 - ?;"),"")&amp;IF(AU1343&gt;0,IF(AV1343&gt;AU1343,"41&gt;42;","")&amp;IF(BE1343&gt;0,"","41&gt;0 51-?;"),"")&amp;IF(BF1343&gt;0,IF(BE1343&gt;0,"","52&gt;0 51-?;"),"")&amp;IF(AW1343&gt;=AX1343,"","43&gt;44;")&amp;IF(CA1343&gt;0,IF(AW1343&gt;0,"","71 &gt; 0 43-?;"),"")</f>
        <v/>
      </c>
    </row>
    <row r="1344" spans="1:93" ht="12" x14ac:dyDescent="0.2">
      <c r="A1344" s="45"/>
      <c r="B1344" s="46"/>
      <c r="C1344" s="121"/>
      <c r="D1344" s="121"/>
      <c r="E1344" s="336"/>
      <c r="F1344" s="122"/>
      <c r="G1344" s="46"/>
      <c r="H1344" s="45"/>
      <c r="I1344" s="45"/>
      <c r="J1344" s="45"/>
      <c r="K1344" s="45"/>
      <c r="L1344" s="45"/>
      <c r="M1344" s="46"/>
      <c r="N1344" s="46"/>
      <c r="O1344" s="48"/>
      <c r="P1344" s="48"/>
      <c r="Q1344" s="46"/>
      <c r="R1344" s="48"/>
      <c r="S1344" s="48"/>
      <c r="T1344" s="48"/>
      <c r="U1344" s="48"/>
      <c r="V1344" s="48"/>
      <c r="W1344" s="46"/>
      <c r="X1344" s="48"/>
      <c r="Y1344" s="48"/>
      <c r="Z1344" s="157"/>
      <c r="AA1344" s="47"/>
      <c r="AB1344" s="97"/>
      <c r="AC1344" s="49"/>
      <c r="AD1344" s="49"/>
      <c r="AE1344" s="49"/>
      <c r="AF1344" s="49"/>
      <c r="AG1344" s="49"/>
      <c r="AH1344" s="47"/>
      <c r="AI1344" s="47"/>
      <c r="AJ1344" s="47"/>
      <c r="AK1344" s="190"/>
      <c r="AL1344" s="190"/>
      <c r="AM1344" s="190"/>
      <c r="AN1344" s="190"/>
      <c r="AO1344" s="190"/>
      <c r="AP1344" s="151"/>
      <c r="AQ1344" s="322"/>
      <c r="AR1344" s="322"/>
      <c r="AS1344" s="322"/>
      <c r="AT1344" s="47"/>
      <c r="AU1344" s="47"/>
      <c r="AV1344" s="47"/>
      <c r="AW1344" s="47"/>
      <c r="AX1344" s="322"/>
      <c r="AY1344" s="98"/>
      <c r="AZ1344" s="98"/>
      <c r="BA1344" s="47"/>
      <c r="BB1344" s="47"/>
      <c r="BC1344" s="47"/>
      <c r="BD1344" s="47"/>
      <c r="BE1344" s="97"/>
      <c r="BF1344" s="49"/>
      <c r="BG1344" s="239"/>
      <c r="BH1344" s="342"/>
      <c r="BI1344" s="49"/>
      <c r="BJ1344" s="49"/>
      <c r="BK1344" s="49"/>
      <c r="BL1344" s="49"/>
      <c r="BM1344" s="49"/>
      <c r="BN1344" s="47"/>
      <c r="BO1344" s="49"/>
      <c r="BP1344" s="49"/>
      <c r="BQ1344" s="49"/>
      <c r="BR1344" s="323"/>
      <c r="BS1344" s="323"/>
      <c r="BT1344" s="323"/>
      <c r="BU1344" s="49"/>
      <c r="BV1344" s="49"/>
      <c r="BW1344" s="97"/>
      <c r="BX1344" s="97"/>
      <c r="BY1344" s="97"/>
      <c r="BZ1344" s="97"/>
      <c r="CA1344" s="49"/>
      <c r="CB1344" s="49"/>
      <c r="CC1344" s="49"/>
      <c r="CD1344" s="49"/>
      <c r="CE1344" s="49"/>
      <c r="CF1344" s="49"/>
      <c r="CG1344" s="49"/>
      <c r="CH1344" s="49"/>
      <c r="CI1344" s="97"/>
      <c r="CJ1344" s="97"/>
      <c r="CK1344" s="97"/>
      <c r="CL1344" s="97"/>
      <c r="CM1344" s="335"/>
      <c r="CN1344" s="337"/>
      <c r="CO1344" s="315" t="str">
        <f>IF(Формулы!R1344&gt;V1344,"22-?,Дата 14 - Прибыл из УФСИН; ","")&amp;IF(Формулы!Q1344&gt;Y1344,"25-?,Дата 13 - Выбыл в УФСИН;","")&amp;IF(YEAR(ДАННЫЕ!$F$1)=YEAR(ДАННЫЕ!B1344),IF(AT1344&gt;0,"","40-?, вявлен в текущем году! "),"")&amp;IF(YEAR($F$1)=YEAR(W1344),IF(X1344+Y1344&gt;0,"","23-стоит, 24,25 - куда выбыл? "),"")&amp;IF(X1344+Y1344&gt;0,IF(YEAR($F$1)=YEAR(W1344),"","24+25&gt;0? 23 - когда выбыл? "),"")&amp;IF(BA1344&lt;BB1344,"47&gt;=48; ","")&amp;IF(BA1344&lt;BC1344,"47&gt;=49; ","")&amp;IF(BA1344&lt;BD1344,"47&gt;=50; ","")&amp;IF(BE1344&gt;0,IF(BF1344&gt;0,IF(AU1344&gt;AV1344,"","41 и 42 - ? (51 и 52 &gt; 0);"),"51 &gt; 0 52 - ?;"),"")&amp;IF(AU1344&gt;0,IF(AV1344&gt;AU1344,"41&gt;42;","")&amp;IF(BE1344&gt;0,"","41&gt;0 51-?;"),"")&amp;IF(BF1344&gt;0,IF(BE1344&gt;0,"","52&gt;0 51-?;"),"")&amp;IF(AW1344&gt;=AX1344,"","43&gt;44;")&amp;IF(CA1344&gt;0,IF(AW1344&gt;0,"","71 &gt; 0 43-?;"),"")</f>
        <v/>
      </c>
    </row>
    <row r="1345" spans="1:93" ht="12" x14ac:dyDescent="0.2">
      <c r="A1345" s="45"/>
      <c r="B1345" s="46"/>
      <c r="C1345" s="121"/>
      <c r="D1345" s="121"/>
      <c r="E1345" s="336"/>
      <c r="F1345" s="122"/>
      <c r="G1345" s="46"/>
      <c r="H1345" s="45"/>
      <c r="I1345" s="45"/>
      <c r="J1345" s="45"/>
      <c r="K1345" s="45"/>
      <c r="L1345" s="45"/>
      <c r="M1345" s="46"/>
      <c r="N1345" s="46"/>
      <c r="O1345" s="48"/>
      <c r="P1345" s="48"/>
      <c r="Q1345" s="46"/>
      <c r="R1345" s="48"/>
      <c r="S1345" s="48"/>
      <c r="T1345" s="48"/>
      <c r="U1345" s="48"/>
      <c r="V1345" s="48"/>
      <c r="W1345" s="46"/>
      <c r="X1345" s="48"/>
      <c r="Y1345" s="48"/>
      <c r="Z1345" s="157"/>
      <c r="AA1345" s="47"/>
      <c r="AB1345" s="97"/>
      <c r="AC1345" s="49"/>
      <c r="AD1345" s="49"/>
      <c r="AE1345" s="49"/>
      <c r="AF1345" s="49"/>
      <c r="AG1345" s="49"/>
      <c r="AH1345" s="47"/>
      <c r="AI1345" s="47"/>
      <c r="AJ1345" s="47"/>
      <c r="AK1345" s="190"/>
      <c r="AL1345" s="190"/>
      <c r="AM1345" s="190"/>
      <c r="AN1345" s="190"/>
      <c r="AO1345" s="190"/>
      <c r="AP1345" s="151"/>
      <c r="AQ1345" s="322"/>
      <c r="AR1345" s="322"/>
      <c r="AS1345" s="322"/>
      <c r="AT1345" s="47"/>
      <c r="AU1345" s="47"/>
      <c r="AV1345" s="47"/>
      <c r="AW1345" s="47"/>
      <c r="AX1345" s="322"/>
      <c r="AY1345" s="98"/>
      <c r="AZ1345" s="98"/>
      <c r="BA1345" s="47"/>
      <c r="BB1345" s="47"/>
      <c r="BC1345" s="47"/>
      <c r="BD1345" s="47"/>
      <c r="BE1345" s="97"/>
      <c r="BF1345" s="49"/>
      <c r="BG1345" s="239"/>
      <c r="BH1345" s="342"/>
      <c r="BI1345" s="49"/>
      <c r="BJ1345" s="49"/>
      <c r="BK1345" s="49"/>
      <c r="BL1345" s="49"/>
      <c r="BM1345" s="49"/>
      <c r="BN1345" s="47"/>
      <c r="BO1345" s="49"/>
      <c r="BP1345" s="49"/>
      <c r="BQ1345" s="49"/>
      <c r="BR1345" s="323"/>
      <c r="BS1345" s="323"/>
      <c r="BT1345" s="323"/>
      <c r="BU1345" s="49"/>
      <c r="BV1345" s="49"/>
      <c r="BW1345" s="97"/>
      <c r="BX1345" s="97"/>
      <c r="BY1345" s="97"/>
      <c r="BZ1345" s="97"/>
      <c r="CA1345" s="49"/>
      <c r="CB1345" s="49"/>
      <c r="CC1345" s="49"/>
      <c r="CD1345" s="49"/>
      <c r="CE1345" s="49"/>
      <c r="CF1345" s="49"/>
      <c r="CG1345" s="49"/>
      <c r="CH1345" s="49"/>
      <c r="CI1345" s="97"/>
      <c r="CJ1345" s="97"/>
      <c r="CK1345" s="97"/>
      <c r="CL1345" s="97"/>
      <c r="CM1345" s="335"/>
      <c r="CN1345" s="337"/>
      <c r="CO1345" s="315" t="str">
        <f>IF(Формулы!R1345&gt;V1345,"22-?,Дата 14 - Прибыл из УФСИН; ","")&amp;IF(Формулы!Q1345&gt;Y1345,"25-?,Дата 13 - Выбыл в УФСИН;","")&amp;IF(YEAR(ДАННЫЕ!$F$1)=YEAR(ДАННЫЕ!B1345),IF(AT1345&gt;0,"","40-?, вявлен в текущем году! "),"")&amp;IF(YEAR($F$1)=YEAR(W1345),IF(X1345+Y1345&gt;0,"","23-стоит, 24,25 - куда выбыл? "),"")&amp;IF(X1345+Y1345&gt;0,IF(YEAR($F$1)=YEAR(W1345),"","24+25&gt;0? 23 - когда выбыл? "),"")&amp;IF(BA1345&lt;BB1345,"47&gt;=48; ","")&amp;IF(BA1345&lt;BC1345,"47&gt;=49; ","")&amp;IF(BA1345&lt;BD1345,"47&gt;=50; ","")&amp;IF(BE1345&gt;0,IF(BF1345&gt;0,IF(AU1345&gt;AV1345,"","41 и 42 - ? (51 и 52 &gt; 0);"),"51 &gt; 0 52 - ?;"),"")&amp;IF(AU1345&gt;0,IF(AV1345&gt;AU1345,"41&gt;42;","")&amp;IF(BE1345&gt;0,"","41&gt;0 51-?;"),"")&amp;IF(BF1345&gt;0,IF(BE1345&gt;0,"","52&gt;0 51-?;"),"")&amp;IF(AW1345&gt;=AX1345,"","43&gt;44;")&amp;IF(CA1345&gt;0,IF(AW1345&gt;0,"","71 &gt; 0 43-?;"),"")</f>
        <v/>
      </c>
    </row>
    <row r="1346" spans="1:93" ht="12" x14ac:dyDescent="0.2">
      <c r="A1346" s="45"/>
      <c r="B1346" s="46"/>
      <c r="C1346" s="121"/>
      <c r="D1346" s="121"/>
      <c r="E1346" s="336"/>
      <c r="F1346" s="122"/>
      <c r="G1346" s="46"/>
      <c r="H1346" s="45"/>
      <c r="I1346" s="45"/>
      <c r="J1346" s="45"/>
      <c r="K1346" s="45"/>
      <c r="L1346" s="45"/>
      <c r="M1346" s="46"/>
      <c r="N1346" s="46"/>
      <c r="O1346" s="48"/>
      <c r="P1346" s="48"/>
      <c r="Q1346" s="46"/>
      <c r="R1346" s="48"/>
      <c r="S1346" s="48"/>
      <c r="T1346" s="48"/>
      <c r="U1346" s="48"/>
      <c r="V1346" s="48"/>
      <c r="W1346" s="46"/>
      <c r="X1346" s="48"/>
      <c r="Y1346" s="48"/>
      <c r="Z1346" s="157"/>
      <c r="AA1346" s="47"/>
      <c r="AB1346" s="97"/>
      <c r="AC1346" s="49"/>
      <c r="AD1346" s="49"/>
      <c r="AE1346" s="49"/>
      <c r="AF1346" s="49"/>
      <c r="AG1346" s="49"/>
      <c r="AH1346" s="47"/>
      <c r="AI1346" s="47"/>
      <c r="AJ1346" s="47"/>
      <c r="AK1346" s="190"/>
      <c r="AL1346" s="190"/>
      <c r="AM1346" s="190"/>
      <c r="AN1346" s="190"/>
      <c r="AO1346" s="190"/>
      <c r="AP1346" s="151"/>
      <c r="AQ1346" s="322"/>
      <c r="AR1346" s="322"/>
      <c r="AS1346" s="322"/>
      <c r="AT1346" s="47"/>
      <c r="AU1346" s="47"/>
      <c r="AV1346" s="47"/>
      <c r="AW1346" s="47"/>
      <c r="AX1346" s="322"/>
      <c r="AY1346" s="98"/>
      <c r="AZ1346" s="98"/>
      <c r="BA1346" s="47"/>
      <c r="BB1346" s="47"/>
      <c r="BC1346" s="47"/>
      <c r="BD1346" s="47"/>
      <c r="BE1346" s="97"/>
      <c r="BF1346" s="49"/>
      <c r="BG1346" s="239"/>
      <c r="BH1346" s="342"/>
      <c r="BI1346" s="49"/>
      <c r="BJ1346" s="49"/>
      <c r="BK1346" s="49"/>
      <c r="BL1346" s="49"/>
      <c r="BM1346" s="49"/>
      <c r="BN1346" s="47"/>
      <c r="BO1346" s="49"/>
      <c r="BP1346" s="49"/>
      <c r="BQ1346" s="49"/>
      <c r="BR1346" s="323"/>
      <c r="BS1346" s="323"/>
      <c r="BT1346" s="323"/>
      <c r="BU1346" s="49"/>
      <c r="BV1346" s="49"/>
      <c r="BW1346" s="97"/>
      <c r="BX1346" s="97"/>
      <c r="BY1346" s="97"/>
      <c r="BZ1346" s="97"/>
      <c r="CA1346" s="49"/>
      <c r="CB1346" s="49"/>
      <c r="CC1346" s="49"/>
      <c r="CD1346" s="49"/>
      <c r="CE1346" s="49"/>
      <c r="CF1346" s="49"/>
      <c r="CG1346" s="49"/>
      <c r="CH1346" s="49"/>
      <c r="CI1346" s="97"/>
      <c r="CJ1346" s="97"/>
      <c r="CK1346" s="97"/>
      <c r="CL1346" s="97"/>
      <c r="CM1346" s="335"/>
      <c r="CN1346" s="337"/>
      <c r="CO1346" s="315" t="str">
        <f>IF(Формулы!R1346&gt;V1346,"22-?,Дата 14 - Прибыл из УФСИН; ","")&amp;IF(Формулы!Q1346&gt;Y1346,"25-?,Дата 13 - Выбыл в УФСИН;","")&amp;IF(YEAR(ДАННЫЕ!$F$1)=YEAR(ДАННЫЕ!B1346),IF(AT1346&gt;0,"","40-?, вявлен в текущем году! "),"")&amp;IF(YEAR($F$1)=YEAR(W1346),IF(X1346+Y1346&gt;0,"","23-стоит, 24,25 - куда выбыл? "),"")&amp;IF(X1346+Y1346&gt;0,IF(YEAR($F$1)=YEAR(W1346),"","24+25&gt;0? 23 - когда выбыл? "),"")&amp;IF(BA1346&lt;BB1346,"47&gt;=48; ","")&amp;IF(BA1346&lt;BC1346,"47&gt;=49; ","")&amp;IF(BA1346&lt;BD1346,"47&gt;=50; ","")&amp;IF(BE1346&gt;0,IF(BF1346&gt;0,IF(AU1346&gt;AV1346,"","41 и 42 - ? (51 и 52 &gt; 0);"),"51 &gt; 0 52 - ?;"),"")&amp;IF(AU1346&gt;0,IF(AV1346&gt;AU1346,"41&gt;42;","")&amp;IF(BE1346&gt;0,"","41&gt;0 51-?;"),"")&amp;IF(BF1346&gt;0,IF(BE1346&gt;0,"","52&gt;0 51-?;"),"")&amp;IF(AW1346&gt;=AX1346,"","43&gt;44;")&amp;IF(CA1346&gt;0,IF(AW1346&gt;0,"","71 &gt; 0 43-?;"),"")</f>
        <v/>
      </c>
    </row>
    <row r="1347" spans="1:93" ht="12" x14ac:dyDescent="0.2">
      <c r="A1347" s="45"/>
      <c r="B1347" s="46"/>
      <c r="C1347" s="121"/>
      <c r="D1347" s="121"/>
      <c r="E1347" s="336"/>
      <c r="F1347" s="122"/>
      <c r="G1347" s="46"/>
      <c r="H1347" s="45"/>
      <c r="I1347" s="45"/>
      <c r="J1347" s="45"/>
      <c r="K1347" s="45"/>
      <c r="L1347" s="45"/>
      <c r="M1347" s="46"/>
      <c r="N1347" s="46"/>
      <c r="O1347" s="48"/>
      <c r="P1347" s="48"/>
      <c r="Q1347" s="46"/>
      <c r="R1347" s="48"/>
      <c r="S1347" s="48"/>
      <c r="T1347" s="48"/>
      <c r="U1347" s="48"/>
      <c r="V1347" s="48"/>
      <c r="W1347" s="46"/>
      <c r="X1347" s="48"/>
      <c r="Y1347" s="48"/>
      <c r="Z1347" s="157"/>
      <c r="AA1347" s="47"/>
      <c r="AB1347" s="97"/>
      <c r="AC1347" s="49"/>
      <c r="AD1347" s="49"/>
      <c r="AE1347" s="49"/>
      <c r="AF1347" s="49"/>
      <c r="AG1347" s="49"/>
      <c r="AH1347" s="47"/>
      <c r="AI1347" s="47"/>
      <c r="AJ1347" s="47"/>
      <c r="AK1347" s="190"/>
      <c r="AL1347" s="190"/>
      <c r="AM1347" s="190"/>
      <c r="AN1347" s="190"/>
      <c r="AO1347" s="190"/>
      <c r="AP1347" s="151"/>
      <c r="AQ1347" s="322"/>
      <c r="AR1347" s="322"/>
      <c r="AS1347" s="322"/>
      <c r="AT1347" s="47"/>
      <c r="AU1347" s="47"/>
      <c r="AV1347" s="47"/>
      <c r="AW1347" s="47"/>
      <c r="AX1347" s="322"/>
      <c r="AY1347" s="98"/>
      <c r="AZ1347" s="98"/>
      <c r="BA1347" s="47"/>
      <c r="BB1347" s="47"/>
      <c r="BC1347" s="47"/>
      <c r="BD1347" s="47"/>
      <c r="BE1347" s="97"/>
      <c r="BF1347" s="49"/>
      <c r="BG1347" s="239"/>
      <c r="BH1347" s="342"/>
      <c r="BI1347" s="49"/>
      <c r="BJ1347" s="49"/>
      <c r="BK1347" s="49"/>
      <c r="BL1347" s="49"/>
      <c r="BM1347" s="49"/>
      <c r="BN1347" s="47"/>
      <c r="BO1347" s="49"/>
      <c r="BP1347" s="49"/>
      <c r="BQ1347" s="49"/>
      <c r="BR1347" s="323"/>
      <c r="BS1347" s="323"/>
      <c r="BT1347" s="323"/>
      <c r="BU1347" s="49"/>
      <c r="BV1347" s="49"/>
      <c r="BW1347" s="97"/>
      <c r="BX1347" s="97"/>
      <c r="BY1347" s="97"/>
      <c r="BZ1347" s="97"/>
      <c r="CA1347" s="49"/>
      <c r="CB1347" s="49"/>
      <c r="CC1347" s="49"/>
      <c r="CD1347" s="49"/>
      <c r="CE1347" s="49"/>
      <c r="CF1347" s="49"/>
      <c r="CG1347" s="49"/>
      <c r="CH1347" s="49"/>
      <c r="CI1347" s="97"/>
      <c r="CJ1347" s="97"/>
      <c r="CK1347" s="97"/>
      <c r="CL1347" s="97"/>
      <c r="CM1347" s="335"/>
      <c r="CN1347" s="337"/>
      <c r="CO1347" s="315" t="str">
        <f>IF(Формулы!R1347&gt;V1347,"22-?,Дата 14 - Прибыл из УФСИН; ","")&amp;IF(Формулы!Q1347&gt;Y1347,"25-?,Дата 13 - Выбыл в УФСИН;","")&amp;IF(YEAR(ДАННЫЕ!$F$1)=YEAR(ДАННЫЕ!B1347),IF(AT1347&gt;0,"","40-?, вявлен в текущем году! "),"")&amp;IF(YEAR($F$1)=YEAR(W1347),IF(X1347+Y1347&gt;0,"","23-стоит, 24,25 - куда выбыл? "),"")&amp;IF(X1347+Y1347&gt;0,IF(YEAR($F$1)=YEAR(W1347),"","24+25&gt;0? 23 - когда выбыл? "),"")&amp;IF(BA1347&lt;BB1347,"47&gt;=48; ","")&amp;IF(BA1347&lt;BC1347,"47&gt;=49; ","")&amp;IF(BA1347&lt;BD1347,"47&gt;=50; ","")&amp;IF(BE1347&gt;0,IF(BF1347&gt;0,IF(AU1347&gt;AV1347,"","41 и 42 - ? (51 и 52 &gt; 0);"),"51 &gt; 0 52 - ?;"),"")&amp;IF(AU1347&gt;0,IF(AV1347&gt;AU1347,"41&gt;42;","")&amp;IF(BE1347&gt;0,"","41&gt;0 51-?;"),"")&amp;IF(BF1347&gt;0,IF(BE1347&gt;0,"","52&gt;0 51-?;"),"")&amp;IF(AW1347&gt;=AX1347,"","43&gt;44;")&amp;IF(CA1347&gt;0,IF(AW1347&gt;0,"","71 &gt; 0 43-?;"),"")</f>
        <v/>
      </c>
    </row>
    <row r="1348" spans="1:93" ht="12" x14ac:dyDescent="0.2">
      <c r="A1348" s="45"/>
      <c r="B1348" s="46"/>
      <c r="C1348" s="121"/>
      <c r="D1348" s="121"/>
      <c r="E1348" s="336"/>
      <c r="F1348" s="122"/>
      <c r="G1348" s="46"/>
      <c r="H1348" s="45"/>
      <c r="I1348" s="45"/>
      <c r="J1348" s="45"/>
      <c r="K1348" s="45"/>
      <c r="L1348" s="45"/>
      <c r="M1348" s="46"/>
      <c r="N1348" s="46"/>
      <c r="O1348" s="48"/>
      <c r="P1348" s="48"/>
      <c r="Q1348" s="46"/>
      <c r="R1348" s="48"/>
      <c r="S1348" s="48"/>
      <c r="T1348" s="48"/>
      <c r="U1348" s="48"/>
      <c r="V1348" s="48"/>
      <c r="W1348" s="46"/>
      <c r="X1348" s="48"/>
      <c r="Y1348" s="48"/>
      <c r="Z1348" s="157"/>
      <c r="AA1348" s="47"/>
      <c r="AB1348" s="97"/>
      <c r="AC1348" s="49"/>
      <c r="AD1348" s="49"/>
      <c r="AE1348" s="49"/>
      <c r="AF1348" s="49"/>
      <c r="AG1348" s="49"/>
      <c r="AH1348" s="47"/>
      <c r="AI1348" s="47"/>
      <c r="AJ1348" s="47"/>
      <c r="AK1348" s="190"/>
      <c r="AL1348" s="190"/>
      <c r="AM1348" s="190"/>
      <c r="AN1348" s="190"/>
      <c r="AO1348" s="190"/>
      <c r="AP1348" s="151"/>
      <c r="AQ1348" s="322"/>
      <c r="AR1348" s="322"/>
      <c r="AS1348" s="322"/>
      <c r="AT1348" s="47"/>
      <c r="AU1348" s="47"/>
      <c r="AV1348" s="47"/>
      <c r="AW1348" s="47"/>
      <c r="AX1348" s="322"/>
      <c r="AY1348" s="98"/>
      <c r="AZ1348" s="98"/>
      <c r="BA1348" s="47"/>
      <c r="BB1348" s="47"/>
      <c r="BC1348" s="47"/>
      <c r="BD1348" s="47"/>
      <c r="BE1348" s="97"/>
      <c r="BF1348" s="49"/>
      <c r="BG1348" s="239"/>
      <c r="BH1348" s="342"/>
      <c r="BI1348" s="49"/>
      <c r="BJ1348" s="49"/>
      <c r="BK1348" s="49"/>
      <c r="BL1348" s="49"/>
      <c r="BM1348" s="49"/>
      <c r="BN1348" s="47"/>
      <c r="BO1348" s="49"/>
      <c r="BP1348" s="49"/>
      <c r="BQ1348" s="49"/>
      <c r="BR1348" s="323"/>
      <c r="BS1348" s="323"/>
      <c r="BT1348" s="323"/>
      <c r="BU1348" s="49"/>
      <c r="BV1348" s="49"/>
      <c r="BW1348" s="97"/>
      <c r="BX1348" s="97"/>
      <c r="BY1348" s="97"/>
      <c r="BZ1348" s="97"/>
      <c r="CA1348" s="49"/>
      <c r="CB1348" s="49"/>
      <c r="CC1348" s="49"/>
      <c r="CD1348" s="49"/>
      <c r="CE1348" s="49"/>
      <c r="CF1348" s="49"/>
      <c r="CG1348" s="49"/>
      <c r="CH1348" s="49"/>
      <c r="CI1348" s="97"/>
      <c r="CJ1348" s="97"/>
      <c r="CK1348" s="97"/>
      <c r="CL1348" s="97"/>
      <c r="CM1348" s="335"/>
      <c r="CN1348" s="337"/>
      <c r="CO1348" s="315" t="str">
        <f>IF(Формулы!R1348&gt;V1348,"22-?,Дата 14 - Прибыл из УФСИН; ","")&amp;IF(Формулы!Q1348&gt;Y1348,"25-?,Дата 13 - Выбыл в УФСИН;","")&amp;IF(YEAR(ДАННЫЕ!$F$1)=YEAR(ДАННЫЕ!B1348),IF(AT1348&gt;0,"","40-?, вявлен в текущем году! "),"")&amp;IF(YEAR($F$1)=YEAR(W1348),IF(X1348+Y1348&gt;0,"","23-стоит, 24,25 - куда выбыл? "),"")&amp;IF(X1348+Y1348&gt;0,IF(YEAR($F$1)=YEAR(W1348),"","24+25&gt;0? 23 - когда выбыл? "),"")&amp;IF(BA1348&lt;BB1348,"47&gt;=48; ","")&amp;IF(BA1348&lt;BC1348,"47&gt;=49; ","")&amp;IF(BA1348&lt;BD1348,"47&gt;=50; ","")&amp;IF(BE1348&gt;0,IF(BF1348&gt;0,IF(AU1348&gt;AV1348,"","41 и 42 - ? (51 и 52 &gt; 0);"),"51 &gt; 0 52 - ?;"),"")&amp;IF(AU1348&gt;0,IF(AV1348&gt;AU1348,"41&gt;42;","")&amp;IF(BE1348&gt;0,"","41&gt;0 51-?;"),"")&amp;IF(BF1348&gt;0,IF(BE1348&gt;0,"","52&gt;0 51-?;"),"")&amp;IF(AW1348&gt;=AX1348,"","43&gt;44;")&amp;IF(CA1348&gt;0,IF(AW1348&gt;0,"","71 &gt; 0 43-?;"),"")</f>
        <v/>
      </c>
    </row>
    <row r="1349" spans="1:93" ht="12" x14ac:dyDescent="0.2">
      <c r="A1349" s="45"/>
      <c r="B1349" s="46"/>
      <c r="C1349" s="121"/>
      <c r="D1349" s="121"/>
      <c r="E1349" s="336"/>
      <c r="F1349" s="122"/>
      <c r="G1349" s="46"/>
      <c r="H1349" s="45"/>
      <c r="I1349" s="45"/>
      <c r="J1349" s="45"/>
      <c r="K1349" s="45"/>
      <c r="L1349" s="45"/>
      <c r="M1349" s="46"/>
      <c r="N1349" s="46"/>
      <c r="O1349" s="48"/>
      <c r="P1349" s="48"/>
      <c r="Q1349" s="46"/>
      <c r="R1349" s="48"/>
      <c r="S1349" s="48"/>
      <c r="T1349" s="48"/>
      <c r="U1349" s="48"/>
      <c r="V1349" s="48"/>
      <c r="W1349" s="46"/>
      <c r="X1349" s="48"/>
      <c r="Y1349" s="48"/>
      <c r="Z1349" s="157"/>
      <c r="AA1349" s="47"/>
      <c r="AB1349" s="97"/>
      <c r="AC1349" s="49"/>
      <c r="AD1349" s="49"/>
      <c r="AE1349" s="49"/>
      <c r="AF1349" s="49"/>
      <c r="AG1349" s="49"/>
      <c r="AH1349" s="47"/>
      <c r="AI1349" s="47"/>
      <c r="AJ1349" s="47"/>
      <c r="AK1349" s="190"/>
      <c r="AL1349" s="190"/>
      <c r="AM1349" s="190"/>
      <c r="AN1349" s="190"/>
      <c r="AO1349" s="190"/>
      <c r="AP1349" s="151"/>
      <c r="AQ1349" s="322"/>
      <c r="AR1349" s="322"/>
      <c r="AS1349" s="322"/>
      <c r="AT1349" s="47"/>
      <c r="AU1349" s="47"/>
      <c r="AV1349" s="47"/>
      <c r="AW1349" s="47"/>
      <c r="AX1349" s="322"/>
      <c r="AY1349" s="98"/>
      <c r="AZ1349" s="98"/>
      <c r="BA1349" s="47"/>
      <c r="BB1349" s="47"/>
      <c r="BC1349" s="47"/>
      <c r="BD1349" s="47"/>
      <c r="BE1349" s="97"/>
      <c r="BF1349" s="49"/>
      <c r="BG1349" s="239"/>
      <c r="BH1349" s="342"/>
      <c r="BI1349" s="49"/>
      <c r="BJ1349" s="49"/>
      <c r="BK1349" s="49"/>
      <c r="BL1349" s="49"/>
      <c r="BM1349" s="49"/>
      <c r="BN1349" s="47"/>
      <c r="BO1349" s="49"/>
      <c r="BP1349" s="49"/>
      <c r="BQ1349" s="49"/>
      <c r="BR1349" s="323"/>
      <c r="BS1349" s="323"/>
      <c r="BT1349" s="323"/>
      <c r="BU1349" s="49"/>
      <c r="BV1349" s="49"/>
      <c r="BW1349" s="97"/>
      <c r="BX1349" s="97"/>
      <c r="BY1349" s="97"/>
      <c r="BZ1349" s="97"/>
      <c r="CA1349" s="49"/>
      <c r="CB1349" s="49"/>
      <c r="CC1349" s="49"/>
      <c r="CD1349" s="49"/>
      <c r="CE1349" s="49"/>
      <c r="CF1349" s="49"/>
      <c r="CG1349" s="49"/>
      <c r="CH1349" s="49"/>
      <c r="CI1349" s="97"/>
      <c r="CJ1349" s="97"/>
      <c r="CK1349" s="97"/>
      <c r="CL1349" s="97"/>
      <c r="CM1349" s="335"/>
      <c r="CN1349" s="337"/>
      <c r="CO1349" s="315" t="str">
        <f>IF(Формулы!R1349&gt;V1349,"22-?,Дата 14 - Прибыл из УФСИН; ","")&amp;IF(Формулы!Q1349&gt;Y1349,"25-?,Дата 13 - Выбыл в УФСИН;","")&amp;IF(YEAR(ДАННЫЕ!$F$1)=YEAR(ДАННЫЕ!B1349),IF(AT1349&gt;0,"","40-?, вявлен в текущем году! "),"")&amp;IF(YEAR($F$1)=YEAR(W1349),IF(X1349+Y1349&gt;0,"","23-стоит, 24,25 - куда выбыл? "),"")&amp;IF(X1349+Y1349&gt;0,IF(YEAR($F$1)=YEAR(W1349),"","24+25&gt;0? 23 - когда выбыл? "),"")&amp;IF(BA1349&lt;BB1349,"47&gt;=48; ","")&amp;IF(BA1349&lt;BC1349,"47&gt;=49; ","")&amp;IF(BA1349&lt;BD1349,"47&gt;=50; ","")&amp;IF(BE1349&gt;0,IF(BF1349&gt;0,IF(AU1349&gt;AV1349,"","41 и 42 - ? (51 и 52 &gt; 0);"),"51 &gt; 0 52 - ?;"),"")&amp;IF(AU1349&gt;0,IF(AV1349&gt;AU1349,"41&gt;42;","")&amp;IF(BE1349&gt;0,"","41&gt;0 51-?;"),"")&amp;IF(BF1349&gt;0,IF(BE1349&gt;0,"","52&gt;0 51-?;"),"")&amp;IF(AW1349&gt;=AX1349,"","43&gt;44;")&amp;IF(CA1349&gt;0,IF(AW1349&gt;0,"","71 &gt; 0 43-?;"),"")</f>
        <v/>
      </c>
    </row>
    <row r="1350" spans="1:93" ht="12" x14ac:dyDescent="0.2">
      <c r="A1350" s="45"/>
      <c r="B1350" s="46"/>
      <c r="C1350" s="121"/>
      <c r="D1350" s="121"/>
      <c r="E1350" s="336"/>
      <c r="F1350" s="122"/>
      <c r="G1350" s="46"/>
      <c r="H1350" s="45"/>
      <c r="I1350" s="45"/>
      <c r="J1350" s="45"/>
      <c r="K1350" s="45"/>
      <c r="L1350" s="45"/>
      <c r="M1350" s="46"/>
      <c r="N1350" s="46"/>
      <c r="O1350" s="48"/>
      <c r="P1350" s="48"/>
      <c r="Q1350" s="46"/>
      <c r="R1350" s="48"/>
      <c r="S1350" s="48"/>
      <c r="T1350" s="48"/>
      <c r="U1350" s="48"/>
      <c r="V1350" s="48"/>
      <c r="W1350" s="46"/>
      <c r="X1350" s="48"/>
      <c r="Y1350" s="48"/>
      <c r="Z1350" s="157"/>
      <c r="AA1350" s="47"/>
      <c r="AB1350" s="97"/>
      <c r="AC1350" s="49"/>
      <c r="AD1350" s="49"/>
      <c r="AE1350" s="49"/>
      <c r="AF1350" s="49"/>
      <c r="AG1350" s="49"/>
      <c r="AH1350" s="47"/>
      <c r="AI1350" s="47"/>
      <c r="AJ1350" s="47"/>
      <c r="AK1350" s="190"/>
      <c r="AL1350" s="190"/>
      <c r="AM1350" s="190"/>
      <c r="AN1350" s="190"/>
      <c r="AO1350" s="190"/>
      <c r="AP1350" s="151"/>
      <c r="AQ1350" s="322"/>
      <c r="AR1350" s="322"/>
      <c r="AS1350" s="322"/>
      <c r="AT1350" s="47"/>
      <c r="AU1350" s="47"/>
      <c r="AV1350" s="47"/>
      <c r="AW1350" s="47"/>
      <c r="AX1350" s="322"/>
      <c r="AY1350" s="98"/>
      <c r="AZ1350" s="98"/>
      <c r="BA1350" s="47"/>
      <c r="BB1350" s="47"/>
      <c r="BC1350" s="47"/>
      <c r="BD1350" s="47"/>
      <c r="BE1350" s="97"/>
      <c r="BF1350" s="49"/>
      <c r="BG1350" s="239"/>
      <c r="BH1350" s="342"/>
      <c r="BI1350" s="49"/>
      <c r="BJ1350" s="49"/>
      <c r="BK1350" s="49"/>
      <c r="BL1350" s="49"/>
      <c r="BM1350" s="49"/>
      <c r="BN1350" s="47"/>
      <c r="BO1350" s="49"/>
      <c r="BP1350" s="49"/>
      <c r="BQ1350" s="49"/>
      <c r="BR1350" s="323"/>
      <c r="BS1350" s="323"/>
      <c r="BT1350" s="323"/>
      <c r="BU1350" s="49"/>
      <c r="BV1350" s="49"/>
      <c r="BW1350" s="97"/>
      <c r="BX1350" s="97"/>
      <c r="BY1350" s="97"/>
      <c r="BZ1350" s="97"/>
      <c r="CA1350" s="49"/>
      <c r="CB1350" s="49"/>
      <c r="CC1350" s="49"/>
      <c r="CD1350" s="49"/>
      <c r="CE1350" s="49"/>
      <c r="CF1350" s="49"/>
      <c r="CG1350" s="49"/>
      <c r="CH1350" s="49"/>
      <c r="CI1350" s="97"/>
      <c r="CJ1350" s="97"/>
      <c r="CK1350" s="97"/>
      <c r="CL1350" s="97"/>
      <c r="CM1350" s="335"/>
      <c r="CN1350" s="337"/>
      <c r="CO1350" s="315" t="str">
        <f>IF(Формулы!R1350&gt;V1350,"22-?,Дата 14 - Прибыл из УФСИН; ","")&amp;IF(Формулы!Q1350&gt;Y1350,"25-?,Дата 13 - Выбыл в УФСИН;","")&amp;IF(YEAR(ДАННЫЕ!$F$1)=YEAR(ДАННЫЕ!B1350),IF(AT1350&gt;0,"","40-?, вявлен в текущем году! "),"")&amp;IF(YEAR($F$1)=YEAR(W1350),IF(X1350+Y1350&gt;0,"","23-стоит, 24,25 - куда выбыл? "),"")&amp;IF(X1350+Y1350&gt;0,IF(YEAR($F$1)=YEAR(W1350),"","24+25&gt;0? 23 - когда выбыл? "),"")&amp;IF(BA1350&lt;BB1350,"47&gt;=48; ","")&amp;IF(BA1350&lt;BC1350,"47&gt;=49; ","")&amp;IF(BA1350&lt;BD1350,"47&gt;=50; ","")&amp;IF(BE1350&gt;0,IF(BF1350&gt;0,IF(AU1350&gt;AV1350,"","41 и 42 - ? (51 и 52 &gt; 0);"),"51 &gt; 0 52 - ?;"),"")&amp;IF(AU1350&gt;0,IF(AV1350&gt;AU1350,"41&gt;42;","")&amp;IF(BE1350&gt;0,"","41&gt;0 51-?;"),"")&amp;IF(BF1350&gt;0,IF(BE1350&gt;0,"","52&gt;0 51-?;"),"")&amp;IF(AW1350&gt;=AX1350,"","43&gt;44;")&amp;IF(CA1350&gt;0,IF(AW1350&gt;0,"","71 &gt; 0 43-?;"),"")</f>
        <v/>
      </c>
    </row>
    <row r="1351" spans="1:93" ht="12" x14ac:dyDescent="0.2">
      <c r="A1351" s="45"/>
      <c r="B1351" s="46"/>
      <c r="C1351" s="121"/>
      <c r="D1351" s="121"/>
      <c r="E1351" s="336"/>
      <c r="F1351" s="122"/>
      <c r="G1351" s="46"/>
      <c r="H1351" s="45"/>
      <c r="I1351" s="45"/>
      <c r="J1351" s="45"/>
      <c r="K1351" s="45"/>
      <c r="L1351" s="45"/>
      <c r="M1351" s="46"/>
      <c r="N1351" s="46"/>
      <c r="O1351" s="48"/>
      <c r="P1351" s="48"/>
      <c r="Q1351" s="46"/>
      <c r="R1351" s="48"/>
      <c r="S1351" s="48"/>
      <c r="T1351" s="48"/>
      <c r="U1351" s="48"/>
      <c r="V1351" s="48"/>
      <c r="W1351" s="46"/>
      <c r="X1351" s="48"/>
      <c r="Y1351" s="48"/>
      <c r="Z1351" s="157"/>
      <c r="AA1351" s="47"/>
      <c r="AB1351" s="97"/>
      <c r="AC1351" s="49"/>
      <c r="AD1351" s="49"/>
      <c r="AE1351" s="49"/>
      <c r="AF1351" s="49"/>
      <c r="AG1351" s="49"/>
      <c r="AH1351" s="47"/>
      <c r="AI1351" s="47"/>
      <c r="AJ1351" s="47"/>
      <c r="AK1351" s="190"/>
      <c r="AL1351" s="190"/>
      <c r="AM1351" s="190"/>
      <c r="AN1351" s="190"/>
      <c r="AO1351" s="190"/>
      <c r="AP1351" s="151"/>
      <c r="AQ1351" s="322"/>
      <c r="AR1351" s="322"/>
      <c r="AS1351" s="322"/>
      <c r="AT1351" s="47"/>
      <c r="AU1351" s="47"/>
      <c r="AV1351" s="47"/>
      <c r="AW1351" s="47"/>
      <c r="AX1351" s="322"/>
      <c r="AY1351" s="98"/>
      <c r="AZ1351" s="98"/>
      <c r="BA1351" s="47"/>
      <c r="BB1351" s="47"/>
      <c r="BC1351" s="47"/>
      <c r="BD1351" s="47"/>
      <c r="BE1351" s="97"/>
      <c r="BF1351" s="49"/>
      <c r="BG1351" s="239"/>
      <c r="BH1351" s="342"/>
      <c r="BI1351" s="49"/>
      <c r="BJ1351" s="49"/>
      <c r="BK1351" s="49"/>
      <c r="BL1351" s="49"/>
      <c r="BM1351" s="49"/>
      <c r="BN1351" s="47"/>
      <c r="BO1351" s="49"/>
      <c r="BP1351" s="49"/>
      <c r="BQ1351" s="49"/>
      <c r="BR1351" s="323"/>
      <c r="BS1351" s="323"/>
      <c r="BT1351" s="323"/>
      <c r="BU1351" s="49"/>
      <c r="BV1351" s="49"/>
      <c r="BW1351" s="97"/>
      <c r="BX1351" s="97"/>
      <c r="BY1351" s="97"/>
      <c r="BZ1351" s="97"/>
      <c r="CA1351" s="49"/>
      <c r="CB1351" s="49"/>
      <c r="CC1351" s="49"/>
      <c r="CD1351" s="49"/>
      <c r="CE1351" s="49"/>
      <c r="CF1351" s="49"/>
      <c r="CG1351" s="49"/>
      <c r="CH1351" s="49"/>
      <c r="CI1351" s="97"/>
      <c r="CJ1351" s="97"/>
      <c r="CK1351" s="97"/>
      <c r="CL1351" s="97"/>
      <c r="CM1351" s="335"/>
      <c r="CN1351" s="337"/>
      <c r="CO1351" s="315" t="str">
        <f>IF(Формулы!R1351&gt;V1351,"22-?,Дата 14 - Прибыл из УФСИН; ","")&amp;IF(Формулы!Q1351&gt;Y1351,"25-?,Дата 13 - Выбыл в УФСИН;","")&amp;IF(YEAR(ДАННЫЕ!$F$1)=YEAR(ДАННЫЕ!B1351),IF(AT1351&gt;0,"","40-?, вявлен в текущем году! "),"")&amp;IF(YEAR($F$1)=YEAR(W1351),IF(X1351+Y1351&gt;0,"","23-стоит, 24,25 - куда выбыл? "),"")&amp;IF(X1351+Y1351&gt;0,IF(YEAR($F$1)=YEAR(W1351),"","24+25&gt;0? 23 - когда выбыл? "),"")&amp;IF(BA1351&lt;BB1351,"47&gt;=48; ","")&amp;IF(BA1351&lt;BC1351,"47&gt;=49; ","")&amp;IF(BA1351&lt;BD1351,"47&gt;=50; ","")&amp;IF(BE1351&gt;0,IF(BF1351&gt;0,IF(AU1351&gt;AV1351,"","41 и 42 - ? (51 и 52 &gt; 0);"),"51 &gt; 0 52 - ?;"),"")&amp;IF(AU1351&gt;0,IF(AV1351&gt;AU1351,"41&gt;42;","")&amp;IF(BE1351&gt;0,"","41&gt;0 51-?;"),"")&amp;IF(BF1351&gt;0,IF(BE1351&gt;0,"","52&gt;0 51-?;"),"")&amp;IF(AW1351&gt;=AX1351,"","43&gt;44;")&amp;IF(CA1351&gt;0,IF(AW1351&gt;0,"","71 &gt; 0 43-?;"),"")</f>
        <v/>
      </c>
    </row>
    <row r="1352" spans="1:93" ht="12" x14ac:dyDescent="0.2">
      <c r="A1352" s="45"/>
      <c r="B1352" s="46"/>
      <c r="C1352" s="121"/>
      <c r="D1352" s="121"/>
      <c r="E1352" s="336"/>
      <c r="F1352" s="122"/>
      <c r="G1352" s="46"/>
      <c r="H1352" s="45"/>
      <c r="I1352" s="45"/>
      <c r="J1352" s="45"/>
      <c r="K1352" s="45"/>
      <c r="L1352" s="45"/>
      <c r="M1352" s="46"/>
      <c r="N1352" s="46"/>
      <c r="O1352" s="48"/>
      <c r="P1352" s="48"/>
      <c r="Q1352" s="46"/>
      <c r="R1352" s="48"/>
      <c r="S1352" s="48"/>
      <c r="T1352" s="48"/>
      <c r="U1352" s="48"/>
      <c r="V1352" s="48"/>
      <c r="W1352" s="46"/>
      <c r="X1352" s="48"/>
      <c r="Y1352" s="48"/>
      <c r="Z1352" s="157"/>
      <c r="AA1352" s="47"/>
      <c r="AB1352" s="97"/>
      <c r="AC1352" s="49"/>
      <c r="AD1352" s="49"/>
      <c r="AE1352" s="49"/>
      <c r="AF1352" s="49"/>
      <c r="AG1352" s="49"/>
      <c r="AH1352" s="47"/>
      <c r="AI1352" s="47"/>
      <c r="AJ1352" s="47"/>
      <c r="AK1352" s="190"/>
      <c r="AL1352" s="190"/>
      <c r="AM1352" s="190"/>
      <c r="AN1352" s="190"/>
      <c r="AO1352" s="190"/>
      <c r="AP1352" s="151"/>
      <c r="AQ1352" s="322"/>
      <c r="AR1352" s="322"/>
      <c r="AS1352" s="322"/>
      <c r="AT1352" s="47"/>
      <c r="AU1352" s="47"/>
      <c r="AV1352" s="47"/>
      <c r="AW1352" s="47"/>
      <c r="AX1352" s="322"/>
      <c r="AY1352" s="98"/>
      <c r="AZ1352" s="98"/>
      <c r="BA1352" s="47"/>
      <c r="BB1352" s="47"/>
      <c r="BC1352" s="47"/>
      <c r="BD1352" s="47"/>
      <c r="BE1352" s="97"/>
      <c r="BF1352" s="49"/>
      <c r="BG1352" s="239"/>
      <c r="BH1352" s="342"/>
      <c r="BI1352" s="49"/>
      <c r="BJ1352" s="49"/>
      <c r="BK1352" s="49"/>
      <c r="BL1352" s="49"/>
      <c r="BM1352" s="49"/>
      <c r="BN1352" s="47"/>
      <c r="BO1352" s="49"/>
      <c r="BP1352" s="49"/>
      <c r="BQ1352" s="49"/>
      <c r="BR1352" s="323"/>
      <c r="BS1352" s="323"/>
      <c r="BT1352" s="323"/>
      <c r="BU1352" s="49"/>
      <c r="BV1352" s="49"/>
      <c r="BW1352" s="97"/>
      <c r="BX1352" s="97"/>
      <c r="BY1352" s="97"/>
      <c r="BZ1352" s="97"/>
      <c r="CA1352" s="49"/>
      <c r="CB1352" s="49"/>
      <c r="CC1352" s="49"/>
      <c r="CD1352" s="49"/>
      <c r="CE1352" s="49"/>
      <c r="CF1352" s="49"/>
      <c r="CG1352" s="49"/>
      <c r="CH1352" s="49"/>
      <c r="CI1352" s="97"/>
      <c r="CJ1352" s="97"/>
      <c r="CK1352" s="97"/>
      <c r="CL1352" s="97"/>
      <c r="CM1352" s="335"/>
      <c r="CN1352" s="337"/>
      <c r="CO1352" s="315" t="str">
        <f>IF(Формулы!R1352&gt;V1352,"22-?,Дата 14 - Прибыл из УФСИН; ","")&amp;IF(Формулы!Q1352&gt;Y1352,"25-?,Дата 13 - Выбыл в УФСИН;","")&amp;IF(YEAR(ДАННЫЕ!$F$1)=YEAR(ДАННЫЕ!B1352),IF(AT1352&gt;0,"","40-?, вявлен в текущем году! "),"")&amp;IF(YEAR($F$1)=YEAR(W1352),IF(X1352+Y1352&gt;0,"","23-стоит, 24,25 - куда выбыл? "),"")&amp;IF(X1352+Y1352&gt;0,IF(YEAR($F$1)=YEAR(W1352),"","24+25&gt;0? 23 - когда выбыл? "),"")&amp;IF(BA1352&lt;BB1352,"47&gt;=48; ","")&amp;IF(BA1352&lt;BC1352,"47&gt;=49; ","")&amp;IF(BA1352&lt;BD1352,"47&gt;=50; ","")&amp;IF(BE1352&gt;0,IF(BF1352&gt;0,IF(AU1352&gt;AV1352,"","41 и 42 - ? (51 и 52 &gt; 0);"),"51 &gt; 0 52 - ?;"),"")&amp;IF(AU1352&gt;0,IF(AV1352&gt;AU1352,"41&gt;42;","")&amp;IF(BE1352&gt;0,"","41&gt;0 51-?;"),"")&amp;IF(BF1352&gt;0,IF(BE1352&gt;0,"","52&gt;0 51-?;"),"")&amp;IF(AW1352&gt;=AX1352,"","43&gt;44;")&amp;IF(CA1352&gt;0,IF(AW1352&gt;0,"","71 &gt; 0 43-?;"),"")</f>
        <v/>
      </c>
    </row>
    <row r="1353" spans="1:93" ht="12" x14ac:dyDescent="0.2">
      <c r="A1353" s="45"/>
      <c r="B1353" s="46"/>
      <c r="C1353" s="121"/>
      <c r="D1353" s="121"/>
      <c r="E1353" s="336"/>
      <c r="F1353" s="122"/>
      <c r="G1353" s="46"/>
      <c r="H1353" s="45"/>
      <c r="I1353" s="45"/>
      <c r="J1353" s="45"/>
      <c r="K1353" s="45"/>
      <c r="L1353" s="45"/>
      <c r="M1353" s="46"/>
      <c r="N1353" s="46"/>
      <c r="O1353" s="48"/>
      <c r="P1353" s="48"/>
      <c r="Q1353" s="46"/>
      <c r="R1353" s="48"/>
      <c r="S1353" s="48"/>
      <c r="T1353" s="48"/>
      <c r="U1353" s="48"/>
      <c r="V1353" s="48"/>
      <c r="W1353" s="46"/>
      <c r="X1353" s="48"/>
      <c r="Y1353" s="48"/>
      <c r="Z1353" s="157"/>
      <c r="AA1353" s="47"/>
      <c r="AB1353" s="97"/>
      <c r="AC1353" s="49"/>
      <c r="AD1353" s="49"/>
      <c r="AE1353" s="49"/>
      <c r="AF1353" s="49"/>
      <c r="AG1353" s="49"/>
      <c r="AH1353" s="47"/>
      <c r="AI1353" s="47"/>
      <c r="AJ1353" s="47"/>
      <c r="AK1353" s="190"/>
      <c r="AL1353" s="190"/>
      <c r="AM1353" s="190"/>
      <c r="AN1353" s="190"/>
      <c r="AO1353" s="190"/>
      <c r="AP1353" s="151"/>
      <c r="AQ1353" s="322"/>
      <c r="AR1353" s="322"/>
      <c r="AS1353" s="322"/>
      <c r="AT1353" s="47"/>
      <c r="AU1353" s="47"/>
      <c r="AV1353" s="47"/>
      <c r="AW1353" s="47"/>
      <c r="AX1353" s="322"/>
      <c r="AY1353" s="98"/>
      <c r="AZ1353" s="98"/>
      <c r="BA1353" s="47"/>
      <c r="BB1353" s="47"/>
      <c r="BC1353" s="47"/>
      <c r="BD1353" s="47"/>
      <c r="BE1353" s="97"/>
      <c r="BF1353" s="49"/>
      <c r="BG1353" s="239"/>
      <c r="BH1353" s="342"/>
      <c r="BI1353" s="49"/>
      <c r="BJ1353" s="49"/>
      <c r="BK1353" s="49"/>
      <c r="BL1353" s="49"/>
      <c r="BM1353" s="49"/>
      <c r="BN1353" s="47"/>
      <c r="BO1353" s="49"/>
      <c r="BP1353" s="49"/>
      <c r="BQ1353" s="49"/>
      <c r="BR1353" s="323"/>
      <c r="BS1353" s="323"/>
      <c r="BT1353" s="323"/>
      <c r="BU1353" s="49"/>
      <c r="BV1353" s="49"/>
      <c r="BW1353" s="97"/>
      <c r="BX1353" s="97"/>
      <c r="BY1353" s="97"/>
      <c r="BZ1353" s="97"/>
      <c r="CA1353" s="49"/>
      <c r="CB1353" s="49"/>
      <c r="CC1353" s="49"/>
      <c r="CD1353" s="49"/>
      <c r="CE1353" s="49"/>
      <c r="CF1353" s="49"/>
      <c r="CG1353" s="49"/>
      <c r="CH1353" s="49"/>
      <c r="CI1353" s="97"/>
      <c r="CJ1353" s="97"/>
      <c r="CK1353" s="97"/>
      <c r="CL1353" s="97"/>
      <c r="CM1353" s="335"/>
      <c r="CN1353" s="337"/>
      <c r="CO1353" s="315" t="str">
        <f>IF(Формулы!R1353&gt;V1353,"22-?,Дата 14 - Прибыл из УФСИН; ","")&amp;IF(Формулы!Q1353&gt;Y1353,"25-?,Дата 13 - Выбыл в УФСИН;","")&amp;IF(YEAR(ДАННЫЕ!$F$1)=YEAR(ДАННЫЕ!B1353),IF(AT1353&gt;0,"","40-?, вявлен в текущем году! "),"")&amp;IF(YEAR($F$1)=YEAR(W1353),IF(X1353+Y1353&gt;0,"","23-стоит, 24,25 - куда выбыл? "),"")&amp;IF(X1353+Y1353&gt;0,IF(YEAR($F$1)=YEAR(W1353),"","24+25&gt;0? 23 - когда выбыл? "),"")&amp;IF(BA1353&lt;BB1353,"47&gt;=48; ","")&amp;IF(BA1353&lt;BC1353,"47&gt;=49; ","")&amp;IF(BA1353&lt;BD1353,"47&gt;=50; ","")&amp;IF(BE1353&gt;0,IF(BF1353&gt;0,IF(AU1353&gt;AV1353,"","41 и 42 - ? (51 и 52 &gt; 0);"),"51 &gt; 0 52 - ?;"),"")&amp;IF(AU1353&gt;0,IF(AV1353&gt;AU1353,"41&gt;42;","")&amp;IF(BE1353&gt;0,"","41&gt;0 51-?;"),"")&amp;IF(BF1353&gt;0,IF(BE1353&gt;0,"","52&gt;0 51-?;"),"")&amp;IF(AW1353&gt;=AX1353,"","43&gt;44;")&amp;IF(CA1353&gt;0,IF(AW1353&gt;0,"","71 &gt; 0 43-?;"),"")</f>
        <v/>
      </c>
    </row>
    <row r="1354" spans="1:93" ht="12" x14ac:dyDescent="0.2">
      <c r="A1354" s="45"/>
      <c r="B1354" s="46"/>
      <c r="C1354" s="121"/>
      <c r="D1354" s="121"/>
      <c r="E1354" s="336"/>
      <c r="F1354" s="122"/>
      <c r="G1354" s="46"/>
      <c r="H1354" s="45"/>
      <c r="I1354" s="45"/>
      <c r="J1354" s="45"/>
      <c r="K1354" s="45"/>
      <c r="L1354" s="45"/>
      <c r="M1354" s="46"/>
      <c r="N1354" s="46"/>
      <c r="O1354" s="48"/>
      <c r="P1354" s="48"/>
      <c r="Q1354" s="46"/>
      <c r="R1354" s="48"/>
      <c r="S1354" s="48"/>
      <c r="T1354" s="48"/>
      <c r="U1354" s="48"/>
      <c r="V1354" s="48"/>
      <c r="W1354" s="46"/>
      <c r="X1354" s="48"/>
      <c r="Y1354" s="48"/>
      <c r="Z1354" s="157"/>
      <c r="AA1354" s="47"/>
      <c r="AB1354" s="97"/>
      <c r="AC1354" s="49"/>
      <c r="AD1354" s="49"/>
      <c r="AE1354" s="49"/>
      <c r="AF1354" s="49"/>
      <c r="AG1354" s="49"/>
      <c r="AH1354" s="47"/>
      <c r="AI1354" s="47"/>
      <c r="AJ1354" s="47"/>
      <c r="AK1354" s="190"/>
      <c r="AL1354" s="190"/>
      <c r="AM1354" s="190"/>
      <c r="AN1354" s="190"/>
      <c r="AO1354" s="190"/>
      <c r="AP1354" s="151"/>
      <c r="AQ1354" s="322"/>
      <c r="AR1354" s="322"/>
      <c r="AS1354" s="322"/>
      <c r="AT1354" s="47"/>
      <c r="AU1354" s="47"/>
      <c r="AV1354" s="47"/>
      <c r="AW1354" s="47"/>
      <c r="AX1354" s="322"/>
      <c r="AY1354" s="98"/>
      <c r="AZ1354" s="98"/>
      <c r="BA1354" s="47"/>
      <c r="BB1354" s="47"/>
      <c r="BC1354" s="47"/>
      <c r="BD1354" s="47"/>
      <c r="BE1354" s="97"/>
      <c r="BF1354" s="49"/>
      <c r="BG1354" s="239"/>
      <c r="BH1354" s="342"/>
      <c r="BI1354" s="49"/>
      <c r="BJ1354" s="49"/>
      <c r="BK1354" s="49"/>
      <c r="BL1354" s="49"/>
      <c r="BM1354" s="49"/>
      <c r="BN1354" s="47"/>
      <c r="BO1354" s="49"/>
      <c r="BP1354" s="49"/>
      <c r="BQ1354" s="49"/>
      <c r="BR1354" s="323"/>
      <c r="BS1354" s="323"/>
      <c r="BT1354" s="323"/>
      <c r="BU1354" s="49"/>
      <c r="BV1354" s="49"/>
      <c r="BW1354" s="97"/>
      <c r="BX1354" s="97"/>
      <c r="BY1354" s="97"/>
      <c r="BZ1354" s="97"/>
      <c r="CA1354" s="49"/>
      <c r="CB1354" s="49"/>
      <c r="CC1354" s="49"/>
      <c r="CD1354" s="49"/>
      <c r="CE1354" s="49"/>
      <c r="CF1354" s="49"/>
      <c r="CG1354" s="49"/>
      <c r="CH1354" s="49"/>
      <c r="CI1354" s="97"/>
      <c r="CJ1354" s="97"/>
      <c r="CK1354" s="97"/>
      <c r="CL1354" s="97"/>
      <c r="CM1354" s="335"/>
      <c r="CN1354" s="337"/>
      <c r="CO1354" s="315" t="str">
        <f>IF(Формулы!R1354&gt;V1354,"22-?,Дата 14 - Прибыл из УФСИН; ","")&amp;IF(Формулы!Q1354&gt;Y1354,"25-?,Дата 13 - Выбыл в УФСИН;","")&amp;IF(YEAR(ДАННЫЕ!$F$1)=YEAR(ДАННЫЕ!B1354),IF(AT1354&gt;0,"","40-?, вявлен в текущем году! "),"")&amp;IF(YEAR($F$1)=YEAR(W1354),IF(X1354+Y1354&gt;0,"","23-стоит, 24,25 - куда выбыл? "),"")&amp;IF(X1354+Y1354&gt;0,IF(YEAR($F$1)=YEAR(W1354),"","24+25&gt;0? 23 - когда выбыл? "),"")&amp;IF(BA1354&lt;BB1354,"47&gt;=48; ","")&amp;IF(BA1354&lt;BC1354,"47&gt;=49; ","")&amp;IF(BA1354&lt;BD1354,"47&gt;=50; ","")&amp;IF(BE1354&gt;0,IF(BF1354&gt;0,IF(AU1354&gt;AV1354,"","41 и 42 - ? (51 и 52 &gt; 0);"),"51 &gt; 0 52 - ?;"),"")&amp;IF(AU1354&gt;0,IF(AV1354&gt;AU1354,"41&gt;42;","")&amp;IF(BE1354&gt;0,"","41&gt;0 51-?;"),"")&amp;IF(BF1354&gt;0,IF(BE1354&gt;0,"","52&gt;0 51-?;"),"")&amp;IF(AW1354&gt;=AX1354,"","43&gt;44;")&amp;IF(CA1354&gt;0,IF(AW1354&gt;0,"","71 &gt; 0 43-?;"),"")</f>
        <v/>
      </c>
    </row>
    <row r="1355" spans="1:93" ht="12" x14ac:dyDescent="0.2">
      <c r="A1355" s="45"/>
      <c r="B1355" s="46"/>
      <c r="C1355" s="121"/>
      <c r="D1355" s="121"/>
      <c r="E1355" s="336"/>
      <c r="F1355" s="122"/>
      <c r="G1355" s="46"/>
      <c r="H1355" s="45"/>
      <c r="I1355" s="45"/>
      <c r="J1355" s="45"/>
      <c r="K1355" s="45"/>
      <c r="L1355" s="45"/>
      <c r="M1355" s="46"/>
      <c r="N1355" s="46"/>
      <c r="O1355" s="48"/>
      <c r="P1355" s="48"/>
      <c r="Q1355" s="46"/>
      <c r="R1355" s="48"/>
      <c r="S1355" s="48"/>
      <c r="T1355" s="48"/>
      <c r="U1355" s="48"/>
      <c r="V1355" s="48"/>
      <c r="W1355" s="46"/>
      <c r="X1355" s="48"/>
      <c r="Y1355" s="48"/>
      <c r="Z1355" s="157"/>
      <c r="AA1355" s="47"/>
      <c r="AB1355" s="97"/>
      <c r="AC1355" s="49"/>
      <c r="AD1355" s="49"/>
      <c r="AE1355" s="49"/>
      <c r="AF1355" s="49"/>
      <c r="AG1355" s="49"/>
      <c r="AH1355" s="47"/>
      <c r="AI1355" s="47"/>
      <c r="AJ1355" s="47"/>
      <c r="AK1355" s="190"/>
      <c r="AL1355" s="190"/>
      <c r="AM1355" s="190"/>
      <c r="AN1355" s="190"/>
      <c r="AO1355" s="190"/>
      <c r="AP1355" s="151"/>
      <c r="AQ1355" s="322"/>
      <c r="AR1355" s="322"/>
      <c r="AS1355" s="322"/>
      <c r="AT1355" s="47"/>
      <c r="AU1355" s="47"/>
      <c r="AV1355" s="47"/>
      <c r="AW1355" s="47"/>
      <c r="AX1355" s="322"/>
      <c r="AY1355" s="98"/>
      <c r="AZ1355" s="98"/>
      <c r="BA1355" s="47"/>
      <c r="BB1355" s="47"/>
      <c r="BC1355" s="47"/>
      <c r="BD1355" s="47"/>
      <c r="BE1355" s="97"/>
      <c r="BF1355" s="49"/>
      <c r="BG1355" s="239"/>
      <c r="BH1355" s="342"/>
      <c r="BI1355" s="49"/>
      <c r="BJ1355" s="49"/>
      <c r="BK1355" s="49"/>
      <c r="BL1355" s="49"/>
      <c r="BM1355" s="49"/>
      <c r="BN1355" s="47"/>
      <c r="BO1355" s="49"/>
      <c r="BP1355" s="49"/>
      <c r="BQ1355" s="49"/>
      <c r="BR1355" s="323"/>
      <c r="BS1355" s="323"/>
      <c r="BT1355" s="323"/>
      <c r="BU1355" s="49"/>
      <c r="BV1355" s="49"/>
      <c r="BW1355" s="97"/>
      <c r="BX1355" s="97"/>
      <c r="BY1355" s="97"/>
      <c r="BZ1355" s="97"/>
      <c r="CA1355" s="49"/>
      <c r="CB1355" s="49"/>
      <c r="CC1355" s="49"/>
      <c r="CD1355" s="49"/>
      <c r="CE1355" s="49"/>
      <c r="CF1355" s="49"/>
      <c r="CG1355" s="49"/>
      <c r="CH1355" s="49"/>
      <c r="CI1355" s="97"/>
      <c r="CJ1355" s="97"/>
      <c r="CK1355" s="97"/>
      <c r="CL1355" s="97"/>
      <c r="CM1355" s="335"/>
      <c r="CN1355" s="337"/>
      <c r="CO1355" s="315" t="str">
        <f>IF(Формулы!R1355&gt;V1355,"22-?,Дата 14 - Прибыл из УФСИН; ","")&amp;IF(Формулы!Q1355&gt;Y1355,"25-?,Дата 13 - Выбыл в УФСИН;","")&amp;IF(YEAR(ДАННЫЕ!$F$1)=YEAR(ДАННЫЕ!B1355),IF(AT1355&gt;0,"","40-?, вявлен в текущем году! "),"")&amp;IF(YEAR($F$1)=YEAR(W1355),IF(X1355+Y1355&gt;0,"","23-стоит, 24,25 - куда выбыл? "),"")&amp;IF(X1355+Y1355&gt;0,IF(YEAR($F$1)=YEAR(W1355),"","24+25&gt;0? 23 - когда выбыл? "),"")&amp;IF(BA1355&lt;BB1355,"47&gt;=48; ","")&amp;IF(BA1355&lt;BC1355,"47&gt;=49; ","")&amp;IF(BA1355&lt;BD1355,"47&gt;=50; ","")&amp;IF(BE1355&gt;0,IF(BF1355&gt;0,IF(AU1355&gt;AV1355,"","41 и 42 - ? (51 и 52 &gt; 0);"),"51 &gt; 0 52 - ?;"),"")&amp;IF(AU1355&gt;0,IF(AV1355&gt;AU1355,"41&gt;42;","")&amp;IF(BE1355&gt;0,"","41&gt;0 51-?;"),"")&amp;IF(BF1355&gt;0,IF(BE1355&gt;0,"","52&gt;0 51-?;"),"")&amp;IF(AW1355&gt;=AX1355,"","43&gt;44;")&amp;IF(CA1355&gt;0,IF(AW1355&gt;0,"","71 &gt; 0 43-?;"),"")</f>
        <v/>
      </c>
    </row>
    <row r="1356" spans="1:93" ht="12" x14ac:dyDescent="0.2">
      <c r="A1356" s="45"/>
      <c r="B1356" s="46"/>
      <c r="C1356" s="121"/>
      <c r="D1356" s="121"/>
      <c r="E1356" s="336"/>
      <c r="F1356" s="122"/>
      <c r="G1356" s="46"/>
      <c r="H1356" s="45"/>
      <c r="I1356" s="45"/>
      <c r="J1356" s="45"/>
      <c r="K1356" s="45"/>
      <c r="L1356" s="45"/>
      <c r="M1356" s="46"/>
      <c r="N1356" s="46"/>
      <c r="O1356" s="48"/>
      <c r="P1356" s="48"/>
      <c r="Q1356" s="46"/>
      <c r="R1356" s="48"/>
      <c r="S1356" s="48"/>
      <c r="T1356" s="48"/>
      <c r="U1356" s="48"/>
      <c r="V1356" s="48"/>
      <c r="W1356" s="46"/>
      <c r="X1356" s="48"/>
      <c r="Y1356" s="48"/>
      <c r="Z1356" s="157"/>
      <c r="AA1356" s="47"/>
      <c r="AB1356" s="97"/>
      <c r="AC1356" s="49"/>
      <c r="AD1356" s="49"/>
      <c r="AE1356" s="49"/>
      <c r="AF1356" s="49"/>
      <c r="AG1356" s="49"/>
      <c r="AH1356" s="47"/>
      <c r="AI1356" s="47"/>
      <c r="AJ1356" s="47"/>
      <c r="AK1356" s="190"/>
      <c r="AL1356" s="190"/>
      <c r="AM1356" s="190"/>
      <c r="AN1356" s="190"/>
      <c r="AO1356" s="190"/>
      <c r="AP1356" s="151"/>
      <c r="AQ1356" s="322"/>
      <c r="AR1356" s="322"/>
      <c r="AS1356" s="322"/>
      <c r="AT1356" s="47"/>
      <c r="AU1356" s="47"/>
      <c r="AV1356" s="47"/>
      <c r="AW1356" s="47"/>
      <c r="AX1356" s="322"/>
      <c r="AY1356" s="98"/>
      <c r="AZ1356" s="98"/>
      <c r="BA1356" s="47"/>
      <c r="BB1356" s="47"/>
      <c r="BC1356" s="47"/>
      <c r="BD1356" s="47"/>
      <c r="BE1356" s="97"/>
      <c r="BF1356" s="49"/>
      <c r="BG1356" s="239"/>
      <c r="BH1356" s="342"/>
      <c r="BI1356" s="49"/>
      <c r="BJ1356" s="49"/>
      <c r="BK1356" s="49"/>
      <c r="BL1356" s="49"/>
      <c r="BM1356" s="49"/>
      <c r="BN1356" s="47"/>
      <c r="BO1356" s="49"/>
      <c r="BP1356" s="49"/>
      <c r="BQ1356" s="49"/>
      <c r="BR1356" s="323"/>
      <c r="BS1356" s="323"/>
      <c r="BT1356" s="323"/>
      <c r="BU1356" s="49"/>
      <c r="BV1356" s="49"/>
      <c r="BW1356" s="97"/>
      <c r="BX1356" s="97"/>
      <c r="BY1356" s="97"/>
      <c r="BZ1356" s="97"/>
      <c r="CA1356" s="49"/>
      <c r="CB1356" s="49"/>
      <c r="CC1356" s="49"/>
      <c r="CD1356" s="49"/>
      <c r="CE1356" s="49"/>
      <c r="CF1356" s="49"/>
      <c r="CG1356" s="49"/>
      <c r="CH1356" s="49"/>
      <c r="CI1356" s="97"/>
      <c r="CJ1356" s="97"/>
      <c r="CK1356" s="97"/>
      <c r="CL1356" s="97"/>
      <c r="CM1356" s="335"/>
      <c r="CN1356" s="337"/>
      <c r="CO1356" s="315" t="str">
        <f>IF(Формулы!R1356&gt;V1356,"22-?,Дата 14 - Прибыл из УФСИН; ","")&amp;IF(Формулы!Q1356&gt;Y1356,"25-?,Дата 13 - Выбыл в УФСИН;","")&amp;IF(YEAR(ДАННЫЕ!$F$1)=YEAR(ДАННЫЕ!B1356),IF(AT1356&gt;0,"","40-?, вявлен в текущем году! "),"")&amp;IF(YEAR($F$1)=YEAR(W1356),IF(X1356+Y1356&gt;0,"","23-стоит, 24,25 - куда выбыл? "),"")&amp;IF(X1356+Y1356&gt;0,IF(YEAR($F$1)=YEAR(W1356),"","24+25&gt;0? 23 - когда выбыл? "),"")&amp;IF(BA1356&lt;BB1356,"47&gt;=48; ","")&amp;IF(BA1356&lt;BC1356,"47&gt;=49; ","")&amp;IF(BA1356&lt;BD1356,"47&gt;=50; ","")&amp;IF(BE1356&gt;0,IF(BF1356&gt;0,IF(AU1356&gt;AV1356,"","41 и 42 - ? (51 и 52 &gt; 0);"),"51 &gt; 0 52 - ?;"),"")&amp;IF(AU1356&gt;0,IF(AV1356&gt;AU1356,"41&gt;42;","")&amp;IF(BE1356&gt;0,"","41&gt;0 51-?;"),"")&amp;IF(BF1356&gt;0,IF(BE1356&gt;0,"","52&gt;0 51-?;"),"")&amp;IF(AW1356&gt;=AX1356,"","43&gt;44;")&amp;IF(CA1356&gt;0,IF(AW1356&gt;0,"","71 &gt; 0 43-?;"),"")</f>
        <v/>
      </c>
    </row>
    <row r="1357" spans="1:93" ht="12" x14ac:dyDescent="0.2">
      <c r="A1357" s="45"/>
      <c r="B1357" s="46"/>
      <c r="C1357" s="121"/>
      <c r="D1357" s="121"/>
      <c r="E1357" s="336"/>
      <c r="F1357" s="122"/>
      <c r="G1357" s="46"/>
      <c r="H1357" s="45"/>
      <c r="I1357" s="45"/>
      <c r="J1357" s="45"/>
      <c r="K1357" s="45"/>
      <c r="L1357" s="45"/>
      <c r="M1357" s="46"/>
      <c r="N1357" s="46"/>
      <c r="O1357" s="48"/>
      <c r="P1357" s="48"/>
      <c r="Q1357" s="46"/>
      <c r="R1357" s="48"/>
      <c r="S1357" s="48"/>
      <c r="T1357" s="48"/>
      <c r="U1357" s="48"/>
      <c r="V1357" s="48"/>
      <c r="W1357" s="46"/>
      <c r="X1357" s="48"/>
      <c r="Y1357" s="48"/>
      <c r="Z1357" s="157"/>
      <c r="AA1357" s="47"/>
      <c r="AB1357" s="97"/>
      <c r="AC1357" s="49"/>
      <c r="AD1357" s="49"/>
      <c r="AE1357" s="49"/>
      <c r="AF1357" s="49"/>
      <c r="AG1357" s="49"/>
      <c r="AH1357" s="47"/>
      <c r="AI1357" s="47"/>
      <c r="AJ1357" s="47"/>
      <c r="AK1357" s="190"/>
      <c r="AL1357" s="190"/>
      <c r="AM1357" s="190"/>
      <c r="AN1357" s="190"/>
      <c r="AO1357" s="190"/>
      <c r="AP1357" s="151"/>
      <c r="AQ1357" s="322"/>
      <c r="AR1357" s="322"/>
      <c r="AS1357" s="322"/>
      <c r="AT1357" s="47"/>
      <c r="AU1357" s="47"/>
      <c r="AV1357" s="47"/>
      <c r="AW1357" s="47"/>
      <c r="AX1357" s="322"/>
      <c r="AY1357" s="98"/>
      <c r="AZ1357" s="98"/>
      <c r="BA1357" s="47"/>
      <c r="BB1357" s="47"/>
      <c r="BC1357" s="47"/>
      <c r="BD1357" s="47"/>
      <c r="BE1357" s="97"/>
      <c r="BF1357" s="49"/>
      <c r="BG1357" s="239"/>
      <c r="BH1357" s="342"/>
      <c r="BI1357" s="49"/>
      <c r="BJ1357" s="49"/>
      <c r="BK1357" s="49"/>
      <c r="BL1357" s="49"/>
      <c r="BM1357" s="49"/>
      <c r="BN1357" s="47"/>
      <c r="BO1357" s="49"/>
      <c r="BP1357" s="49"/>
      <c r="BQ1357" s="49"/>
      <c r="BR1357" s="323"/>
      <c r="BS1357" s="323"/>
      <c r="BT1357" s="323"/>
      <c r="BU1357" s="49"/>
      <c r="BV1357" s="49"/>
      <c r="BW1357" s="97"/>
      <c r="BX1357" s="97"/>
      <c r="BY1357" s="97"/>
      <c r="BZ1357" s="97"/>
      <c r="CA1357" s="49"/>
      <c r="CB1357" s="49"/>
      <c r="CC1357" s="49"/>
      <c r="CD1357" s="49"/>
      <c r="CE1357" s="49"/>
      <c r="CF1357" s="49"/>
      <c r="CG1357" s="49"/>
      <c r="CH1357" s="49"/>
      <c r="CI1357" s="97"/>
      <c r="CJ1357" s="97"/>
      <c r="CK1357" s="97"/>
      <c r="CL1357" s="97"/>
      <c r="CM1357" s="335"/>
      <c r="CN1357" s="337"/>
      <c r="CO1357" s="315" t="str">
        <f>IF(Формулы!R1357&gt;V1357,"22-?,Дата 14 - Прибыл из УФСИН; ","")&amp;IF(Формулы!Q1357&gt;Y1357,"25-?,Дата 13 - Выбыл в УФСИН;","")&amp;IF(YEAR(ДАННЫЕ!$F$1)=YEAR(ДАННЫЕ!B1357),IF(AT1357&gt;0,"","40-?, вявлен в текущем году! "),"")&amp;IF(YEAR($F$1)=YEAR(W1357),IF(X1357+Y1357&gt;0,"","23-стоит, 24,25 - куда выбыл? "),"")&amp;IF(X1357+Y1357&gt;0,IF(YEAR($F$1)=YEAR(W1357),"","24+25&gt;0? 23 - когда выбыл? "),"")&amp;IF(BA1357&lt;BB1357,"47&gt;=48; ","")&amp;IF(BA1357&lt;BC1357,"47&gt;=49; ","")&amp;IF(BA1357&lt;BD1357,"47&gt;=50; ","")&amp;IF(BE1357&gt;0,IF(BF1357&gt;0,IF(AU1357&gt;AV1357,"","41 и 42 - ? (51 и 52 &gt; 0);"),"51 &gt; 0 52 - ?;"),"")&amp;IF(AU1357&gt;0,IF(AV1357&gt;AU1357,"41&gt;42;","")&amp;IF(BE1357&gt;0,"","41&gt;0 51-?;"),"")&amp;IF(BF1357&gt;0,IF(BE1357&gt;0,"","52&gt;0 51-?;"),"")&amp;IF(AW1357&gt;=AX1357,"","43&gt;44;")&amp;IF(CA1357&gt;0,IF(AW1357&gt;0,"","71 &gt; 0 43-?;"),"")</f>
        <v/>
      </c>
    </row>
    <row r="1358" spans="1:93" ht="12" x14ac:dyDescent="0.2">
      <c r="A1358" s="45"/>
      <c r="B1358" s="46"/>
      <c r="C1358" s="121"/>
      <c r="D1358" s="121"/>
      <c r="E1358" s="336"/>
      <c r="F1358" s="122"/>
      <c r="G1358" s="46"/>
      <c r="H1358" s="45"/>
      <c r="I1358" s="45"/>
      <c r="J1358" s="45"/>
      <c r="K1358" s="45"/>
      <c r="L1358" s="45"/>
      <c r="M1358" s="46"/>
      <c r="N1358" s="46"/>
      <c r="O1358" s="48"/>
      <c r="P1358" s="48"/>
      <c r="Q1358" s="46"/>
      <c r="R1358" s="48"/>
      <c r="S1358" s="48"/>
      <c r="T1358" s="48"/>
      <c r="U1358" s="48"/>
      <c r="V1358" s="48"/>
      <c r="W1358" s="46"/>
      <c r="X1358" s="48"/>
      <c r="Y1358" s="48"/>
      <c r="Z1358" s="157"/>
      <c r="AA1358" s="47"/>
      <c r="AB1358" s="97"/>
      <c r="AC1358" s="49"/>
      <c r="AD1358" s="49"/>
      <c r="AE1358" s="49"/>
      <c r="AF1358" s="49"/>
      <c r="AG1358" s="49"/>
      <c r="AH1358" s="47"/>
      <c r="AI1358" s="47"/>
      <c r="AJ1358" s="47"/>
      <c r="AK1358" s="190"/>
      <c r="AL1358" s="190"/>
      <c r="AM1358" s="190"/>
      <c r="AN1358" s="190"/>
      <c r="AO1358" s="190"/>
      <c r="AP1358" s="151"/>
      <c r="AQ1358" s="322"/>
      <c r="AR1358" s="322"/>
      <c r="AS1358" s="322"/>
      <c r="AT1358" s="47"/>
      <c r="AU1358" s="47"/>
      <c r="AV1358" s="47"/>
      <c r="AW1358" s="47"/>
      <c r="AX1358" s="322"/>
      <c r="AY1358" s="98"/>
      <c r="AZ1358" s="98"/>
      <c r="BA1358" s="47"/>
      <c r="BB1358" s="47"/>
      <c r="BC1358" s="47"/>
      <c r="BD1358" s="47"/>
      <c r="BE1358" s="97"/>
      <c r="BF1358" s="49"/>
      <c r="BG1358" s="239"/>
      <c r="BH1358" s="342"/>
      <c r="BI1358" s="49"/>
      <c r="BJ1358" s="49"/>
      <c r="BK1358" s="49"/>
      <c r="BL1358" s="49"/>
      <c r="BM1358" s="49"/>
      <c r="BN1358" s="47"/>
      <c r="BO1358" s="49"/>
      <c r="BP1358" s="49"/>
      <c r="BQ1358" s="49"/>
      <c r="BR1358" s="323"/>
      <c r="BS1358" s="323"/>
      <c r="BT1358" s="323"/>
      <c r="BU1358" s="49"/>
      <c r="BV1358" s="49"/>
      <c r="BW1358" s="97"/>
      <c r="BX1358" s="97"/>
      <c r="BY1358" s="97"/>
      <c r="BZ1358" s="97"/>
      <c r="CA1358" s="49"/>
      <c r="CB1358" s="49"/>
      <c r="CC1358" s="49"/>
      <c r="CD1358" s="49"/>
      <c r="CE1358" s="49"/>
      <c r="CF1358" s="49"/>
      <c r="CG1358" s="49"/>
      <c r="CH1358" s="49"/>
      <c r="CI1358" s="97"/>
      <c r="CJ1358" s="97"/>
      <c r="CK1358" s="97"/>
      <c r="CL1358" s="97"/>
      <c r="CM1358" s="335"/>
      <c r="CN1358" s="337"/>
      <c r="CO1358" s="315" t="str">
        <f>IF(Формулы!R1358&gt;V1358,"22-?,Дата 14 - Прибыл из УФСИН; ","")&amp;IF(Формулы!Q1358&gt;Y1358,"25-?,Дата 13 - Выбыл в УФСИН;","")&amp;IF(YEAR(ДАННЫЕ!$F$1)=YEAR(ДАННЫЕ!B1358),IF(AT1358&gt;0,"","40-?, вявлен в текущем году! "),"")&amp;IF(YEAR($F$1)=YEAR(W1358),IF(X1358+Y1358&gt;0,"","23-стоит, 24,25 - куда выбыл? "),"")&amp;IF(X1358+Y1358&gt;0,IF(YEAR($F$1)=YEAR(W1358),"","24+25&gt;0? 23 - когда выбыл? "),"")&amp;IF(BA1358&lt;BB1358,"47&gt;=48; ","")&amp;IF(BA1358&lt;BC1358,"47&gt;=49; ","")&amp;IF(BA1358&lt;BD1358,"47&gt;=50; ","")&amp;IF(BE1358&gt;0,IF(BF1358&gt;0,IF(AU1358&gt;AV1358,"","41 и 42 - ? (51 и 52 &gt; 0);"),"51 &gt; 0 52 - ?;"),"")&amp;IF(AU1358&gt;0,IF(AV1358&gt;AU1358,"41&gt;42;","")&amp;IF(BE1358&gt;0,"","41&gt;0 51-?;"),"")&amp;IF(BF1358&gt;0,IF(BE1358&gt;0,"","52&gt;0 51-?;"),"")&amp;IF(AW1358&gt;=AX1358,"","43&gt;44;")&amp;IF(CA1358&gt;0,IF(AW1358&gt;0,"","71 &gt; 0 43-?;"),"")</f>
        <v/>
      </c>
    </row>
    <row r="1359" spans="1:93" ht="12" x14ac:dyDescent="0.2">
      <c r="A1359" s="45"/>
      <c r="B1359" s="46"/>
      <c r="C1359" s="121"/>
      <c r="D1359" s="121"/>
      <c r="E1359" s="336"/>
      <c r="F1359" s="122"/>
      <c r="G1359" s="46"/>
      <c r="H1359" s="45"/>
      <c r="I1359" s="45"/>
      <c r="J1359" s="45"/>
      <c r="K1359" s="45"/>
      <c r="L1359" s="45"/>
      <c r="M1359" s="46"/>
      <c r="N1359" s="46"/>
      <c r="O1359" s="48"/>
      <c r="P1359" s="48"/>
      <c r="Q1359" s="46"/>
      <c r="R1359" s="48"/>
      <c r="S1359" s="48"/>
      <c r="T1359" s="48"/>
      <c r="U1359" s="48"/>
      <c r="V1359" s="48"/>
      <c r="W1359" s="46"/>
      <c r="X1359" s="48"/>
      <c r="Y1359" s="48"/>
      <c r="Z1359" s="157"/>
      <c r="AA1359" s="47"/>
      <c r="AB1359" s="97"/>
      <c r="AC1359" s="49"/>
      <c r="AD1359" s="49"/>
      <c r="AE1359" s="49"/>
      <c r="AF1359" s="49"/>
      <c r="AG1359" s="49"/>
      <c r="AH1359" s="47"/>
      <c r="AI1359" s="47"/>
      <c r="AJ1359" s="47"/>
      <c r="AK1359" s="190"/>
      <c r="AL1359" s="190"/>
      <c r="AM1359" s="190"/>
      <c r="AN1359" s="190"/>
      <c r="AO1359" s="190"/>
      <c r="AP1359" s="151"/>
      <c r="AQ1359" s="322"/>
      <c r="AR1359" s="322"/>
      <c r="AS1359" s="322"/>
      <c r="AT1359" s="47"/>
      <c r="AU1359" s="47"/>
      <c r="AV1359" s="47"/>
      <c r="AW1359" s="47"/>
      <c r="AX1359" s="322"/>
      <c r="AY1359" s="98"/>
      <c r="AZ1359" s="98"/>
      <c r="BA1359" s="47"/>
      <c r="BB1359" s="47"/>
      <c r="BC1359" s="47"/>
      <c r="BD1359" s="47"/>
      <c r="BE1359" s="97"/>
      <c r="BF1359" s="49"/>
      <c r="BG1359" s="239"/>
      <c r="BH1359" s="342"/>
      <c r="BI1359" s="49"/>
      <c r="BJ1359" s="49"/>
      <c r="BK1359" s="49"/>
      <c r="BL1359" s="49"/>
      <c r="BM1359" s="49"/>
      <c r="BN1359" s="47"/>
      <c r="BO1359" s="49"/>
      <c r="BP1359" s="49"/>
      <c r="BQ1359" s="49"/>
      <c r="BR1359" s="323"/>
      <c r="BS1359" s="323"/>
      <c r="BT1359" s="323"/>
      <c r="BU1359" s="49"/>
      <c r="BV1359" s="49"/>
      <c r="BW1359" s="97"/>
      <c r="BX1359" s="97"/>
      <c r="BY1359" s="97"/>
      <c r="BZ1359" s="97"/>
      <c r="CA1359" s="49"/>
      <c r="CB1359" s="49"/>
      <c r="CC1359" s="49"/>
      <c r="CD1359" s="49"/>
      <c r="CE1359" s="49"/>
      <c r="CF1359" s="49"/>
      <c r="CG1359" s="49"/>
      <c r="CH1359" s="49"/>
      <c r="CI1359" s="97"/>
      <c r="CJ1359" s="97"/>
      <c r="CK1359" s="97"/>
      <c r="CL1359" s="97"/>
      <c r="CM1359" s="335"/>
      <c r="CN1359" s="337"/>
      <c r="CO1359" s="315" t="str">
        <f>IF(Формулы!R1359&gt;V1359,"22-?,Дата 14 - Прибыл из УФСИН; ","")&amp;IF(Формулы!Q1359&gt;Y1359,"25-?,Дата 13 - Выбыл в УФСИН;","")&amp;IF(YEAR(ДАННЫЕ!$F$1)=YEAR(ДАННЫЕ!B1359),IF(AT1359&gt;0,"","40-?, вявлен в текущем году! "),"")&amp;IF(YEAR($F$1)=YEAR(W1359),IF(X1359+Y1359&gt;0,"","23-стоит, 24,25 - куда выбыл? "),"")&amp;IF(X1359+Y1359&gt;0,IF(YEAR($F$1)=YEAR(W1359),"","24+25&gt;0? 23 - когда выбыл? "),"")&amp;IF(BA1359&lt;BB1359,"47&gt;=48; ","")&amp;IF(BA1359&lt;BC1359,"47&gt;=49; ","")&amp;IF(BA1359&lt;BD1359,"47&gt;=50; ","")&amp;IF(BE1359&gt;0,IF(BF1359&gt;0,IF(AU1359&gt;AV1359,"","41 и 42 - ? (51 и 52 &gt; 0);"),"51 &gt; 0 52 - ?;"),"")&amp;IF(AU1359&gt;0,IF(AV1359&gt;AU1359,"41&gt;42;","")&amp;IF(BE1359&gt;0,"","41&gt;0 51-?;"),"")&amp;IF(BF1359&gt;0,IF(BE1359&gt;0,"","52&gt;0 51-?;"),"")&amp;IF(AW1359&gt;=AX1359,"","43&gt;44;")&amp;IF(CA1359&gt;0,IF(AW1359&gt;0,"","71 &gt; 0 43-?;"),"")</f>
        <v/>
      </c>
    </row>
    <row r="1360" spans="1:93" ht="12" x14ac:dyDescent="0.2">
      <c r="A1360" s="45"/>
      <c r="B1360" s="46"/>
      <c r="C1360" s="121"/>
      <c r="D1360" s="121"/>
      <c r="E1360" s="336"/>
      <c r="F1360" s="122"/>
      <c r="G1360" s="46"/>
      <c r="H1360" s="45"/>
      <c r="I1360" s="45"/>
      <c r="J1360" s="45"/>
      <c r="K1360" s="45"/>
      <c r="L1360" s="45"/>
      <c r="M1360" s="46"/>
      <c r="N1360" s="46"/>
      <c r="O1360" s="48"/>
      <c r="P1360" s="48"/>
      <c r="Q1360" s="46"/>
      <c r="R1360" s="48"/>
      <c r="S1360" s="48"/>
      <c r="T1360" s="48"/>
      <c r="U1360" s="48"/>
      <c r="V1360" s="48"/>
      <c r="W1360" s="46"/>
      <c r="X1360" s="48"/>
      <c r="Y1360" s="48"/>
      <c r="Z1360" s="157"/>
      <c r="AA1360" s="47"/>
      <c r="AB1360" s="97"/>
      <c r="AC1360" s="49"/>
      <c r="AD1360" s="49"/>
      <c r="AE1360" s="49"/>
      <c r="AF1360" s="49"/>
      <c r="AG1360" s="49"/>
      <c r="AH1360" s="47"/>
      <c r="AI1360" s="47"/>
      <c r="AJ1360" s="47"/>
      <c r="AK1360" s="190"/>
      <c r="AL1360" s="190"/>
      <c r="AM1360" s="190"/>
      <c r="AN1360" s="190"/>
      <c r="AO1360" s="190"/>
      <c r="AP1360" s="151"/>
      <c r="AQ1360" s="322"/>
      <c r="AR1360" s="322"/>
      <c r="AS1360" s="322"/>
      <c r="AT1360" s="47"/>
      <c r="AU1360" s="47"/>
      <c r="AV1360" s="47"/>
      <c r="AW1360" s="47"/>
      <c r="AX1360" s="322"/>
      <c r="AY1360" s="98"/>
      <c r="AZ1360" s="98"/>
      <c r="BA1360" s="47"/>
      <c r="BB1360" s="47"/>
      <c r="BC1360" s="47"/>
      <c r="BD1360" s="47"/>
      <c r="BE1360" s="97"/>
      <c r="BF1360" s="49"/>
      <c r="BG1360" s="239"/>
      <c r="BH1360" s="342"/>
      <c r="BI1360" s="49"/>
      <c r="BJ1360" s="49"/>
      <c r="BK1360" s="49"/>
      <c r="BL1360" s="49"/>
      <c r="BM1360" s="49"/>
      <c r="BN1360" s="47"/>
      <c r="BO1360" s="49"/>
      <c r="BP1360" s="49"/>
      <c r="BQ1360" s="49"/>
      <c r="BR1360" s="323"/>
      <c r="BS1360" s="323"/>
      <c r="BT1360" s="323"/>
      <c r="BU1360" s="49"/>
      <c r="BV1360" s="49"/>
      <c r="BW1360" s="97"/>
      <c r="BX1360" s="97"/>
      <c r="BY1360" s="97"/>
      <c r="BZ1360" s="97"/>
      <c r="CA1360" s="49"/>
      <c r="CB1360" s="49"/>
      <c r="CC1360" s="49"/>
      <c r="CD1360" s="49"/>
      <c r="CE1360" s="49"/>
      <c r="CF1360" s="49"/>
      <c r="CG1360" s="49"/>
      <c r="CH1360" s="49"/>
      <c r="CI1360" s="97"/>
      <c r="CJ1360" s="97"/>
      <c r="CK1360" s="97"/>
      <c r="CL1360" s="97"/>
      <c r="CM1360" s="335"/>
      <c r="CN1360" s="337"/>
      <c r="CO1360" s="315" t="str">
        <f>IF(Формулы!R1360&gt;V1360,"22-?,Дата 14 - Прибыл из УФСИН; ","")&amp;IF(Формулы!Q1360&gt;Y1360,"25-?,Дата 13 - Выбыл в УФСИН;","")&amp;IF(YEAR(ДАННЫЕ!$F$1)=YEAR(ДАННЫЕ!B1360),IF(AT1360&gt;0,"","40-?, вявлен в текущем году! "),"")&amp;IF(YEAR($F$1)=YEAR(W1360),IF(X1360+Y1360&gt;0,"","23-стоит, 24,25 - куда выбыл? "),"")&amp;IF(X1360+Y1360&gt;0,IF(YEAR($F$1)=YEAR(W1360),"","24+25&gt;0? 23 - когда выбыл? "),"")&amp;IF(BA1360&lt;BB1360,"47&gt;=48; ","")&amp;IF(BA1360&lt;BC1360,"47&gt;=49; ","")&amp;IF(BA1360&lt;BD1360,"47&gt;=50; ","")&amp;IF(BE1360&gt;0,IF(BF1360&gt;0,IF(AU1360&gt;AV1360,"","41 и 42 - ? (51 и 52 &gt; 0);"),"51 &gt; 0 52 - ?;"),"")&amp;IF(AU1360&gt;0,IF(AV1360&gt;AU1360,"41&gt;42;","")&amp;IF(BE1360&gt;0,"","41&gt;0 51-?;"),"")&amp;IF(BF1360&gt;0,IF(BE1360&gt;0,"","52&gt;0 51-?;"),"")&amp;IF(AW1360&gt;=AX1360,"","43&gt;44;")&amp;IF(CA1360&gt;0,IF(AW1360&gt;0,"","71 &gt; 0 43-?;"),"")</f>
        <v/>
      </c>
    </row>
    <row r="1361" spans="1:93" ht="12" x14ac:dyDescent="0.2">
      <c r="A1361" s="45"/>
      <c r="B1361" s="46"/>
      <c r="C1361" s="121"/>
      <c r="D1361" s="121"/>
      <c r="E1361" s="336"/>
      <c r="F1361" s="122"/>
      <c r="G1361" s="46"/>
      <c r="H1361" s="45"/>
      <c r="I1361" s="45"/>
      <c r="J1361" s="45"/>
      <c r="K1361" s="45"/>
      <c r="L1361" s="45"/>
      <c r="M1361" s="46"/>
      <c r="N1361" s="46"/>
      <c r="O1361" s="48"/>
      <c r="P1361" s="48"/>
      <c r="Q1361" s="46"/>
      <c r="R1361" s="48"/>
      <c r="S1361" s="48"/>
      <c r="T1361" s="48"/>
      <c r="U1361" s="48"/>
      <c r="V1361" s="48"/>
      <c r="W1361" s="46"/>
      <c r="X1361" s="48"/>
      <c r="Y1361" s="48"/>
      <c r="Z1361" s="157"/>
      <c r="AA1361" s="47"/>
      <c r="AB1361" s="97"/>
      <c r="AC1361" s="49"/>
      <c r="AD1361" s="49"/>
      <c r="AE1361" s="49"/>
      <c r="AF1361" s="49"/>
      <c r="AG1361" s="49"/>
      <c r="AH1361" s="47"/>
      <c r="AI1361" s="47"/>
      <c r="AJ1361" s="47"/>
      <c r="AK1361" s="190"/>
      <c r="AL1361" s="190"/>
      <c r="AM1361" s="190"/>
      <c r="AN1361" s="190"/>
      <c r="AO1361" s="190"/>
      <c r="AP1361" s="151"/>
      <c r="AQ1361" s="322"/>
      <c r="AR1361" s="322"/>
      <c r="AS1361" s="322"/>
      <c r="AT1361" s="47"/>
      <c r="AU1361" s="47"/>
      <c r="AV1361" s="47"/>
      <c r="AW1361" s="47"/>
      <c r="AX1361" s="322"/>
      <c r="AY1361" s="98"/>
      <c r="AZ1361" s="98"/>
      <c r="BA1361" s="47"/>
      <c r="BB1361" s="47"/>
      <c r="BC1361" s="47"/>
      <c r="BD1361" s="47"/>
      <c r="BE1361" s="97"/>
      <c r="BF1361" s="49"/>
      <c r="BG1361" s="239"/>
      <c r="BH1361" s="342"/>
      <c r="BI1361" s="49"/>
      <c r="BJ1361" s="49"/>
      <c r="BK1361" s="49"/>
      <c r="BL1361" s="49"/>
      <c r="BM1361" s="49"/>
      <c r="BN1361" s="47"/>
      <c r="BO1361" s="49"/>
      <c r="BP1361" s="49"/>
      <c r="BQ1361" s="49"/>
      <c r="BR1361" s="323"/>
      <c r="BS1361" s="323"/>
      <c r="BT1361" s="323"/>
      <c r="BU1361" s="49"/>
      <c r="BV1361" s="49"/>
      <c r="BW1361" s="97"/>
      <c r="BX1361" s="97"/>
      <c r="BY1361" s="97"/>
      <c r="BZ1361" s="97"/>
      <c r="CA1361" s="49"/>
      <c r="CB1361" s="49"/>
      <c r="CC1361" s="49"/>
      <c r="CD1361" s="49"/>
      <c r="CE1361" s="49"/>
      <c r="CF1361" s="49"/>
      <c r="CG1361" s="49"/>
      <c r="CH1361" s="49"/>
      <c r="CI1361" s="97"/>
      <c r="CJ1361" s="97"/>
      <c r="CK1361" s="97"/>
      <c r="CL1361" s="97"/>
      <c r="CM1361" s="335"/>
      <c r="CN1361" s="337"/>
      <c r="CO1361" s="315" t="str">
        <f>IF(Формулы!R1361&gt;V1361,"22-?,Дата 14 - Прибыл из УФСИН; ","")&amp;IF(Формулы!Q1361&gt;Y1361,"25-?,Дата 13 - Выбыл в УФСИН;","")&amp;IF(YEAR(ДАННЫЕ!$F$1)=YEAR(ДАННЫЕ!B1361),IF(AT1361&gt;0,"","40-?, вявлен в текущем году! "),"")&amp;IF(YEAR($F$1)=YEAR(W1361),IF(X1361+Y1361&gt;0,"","23-стоит, 24,25 - куда выбыл? "),"")&amp;IF(X1361+Y1361&gt;0,IF(YEAR($F$1)=YEAR(W1361),"","24+25&gt;0? 23 - когда выбыл? "),"")&amp;IF(BA1361&lt;BB1361,"47&gt;=48; ","")&amp;IF(BA1361&lt;BC1361,"47&gt;=49; ","")&amp;IF(BA1361&lt;BD1361,"47&gt;=50; ","")&amp;IF(BE1361&gt;0,IF(BF1361&gt;0,IF(AU1361&gt;AV1361,"","41 и 42 - ? (51 и 52 &gt; 0);"),"51 &gt; 0 52 - ?;"),"")&amp;IF(AU1361&gt;0,IF(AV1361&gt;AU1361,"41&gt;42;","")&amp;IF(BE1361&gt;0,"","41&gt;0 51-?;"),"")&amp;IF(BF1361&gt;0,IF(BE1361&gt;0,"","52&gt;0 51-?;"),"")&amp;IF(AW1361&gt;=AX1361,"","43&gt;44;")&amp;IF(CA1361&gt;0,IF(AW1361&gt;0,"","71 &gt; 0 43-?;"),"")</f>
        <v/>
      </c>
    </row>
    <row r="1362" spans="1:93" ht="12" x14ac:dyDescent="0.2">
      <c r="A1362" s="45"/>
      <c r="B1362" s="46"/>
      <c r="C1362" s="121"/>
      <c r="D1362" s="121"/>
      <c r="E1362" s="336"/>
      <c r="F1362" s="122"/>
      <c r="G1362" s="46"/>
      <c r="H1362" s="45"/>
      <c r="I1362" s="45"/>
      <c r="J1362" s="45"/>
      <c r="K1362" s="45"/>
      <c r="L1362" s="45"/>
      <c r="M1362" s="46"/>
      <c r="N1362" s="46"/>
      <c r="O1362" s="48"/>
      <c r="P1362" s="48"/>
      <c r="Q1362" s="46"/>
      <c r="R1362" s="48"/>
      <c r="S1362" s="48"/>
      <c r="T1362" s="48"/>
      <c r="U1362" s="48"/>
      <c r="V1362" s="48"/>
      <c r="W1362" s="46"/>
      <c r="X1362" s="48"/>
      <c r="Y1362" s="48"/>
      <c r="Z1362" s="157"/>
      <c r="AA1362" s="47"/>
      <c r="AB1362" s="97"/>
      <c r="AC1362" s="49"/>
      <c r="AD1362" s="49"/>
      <c r="AE1362" s="49"/>
      <c r="AF1362" s="49"/>
      <c r="AG1362" s="49"/>
      <c r="AH1362" s="47"/>
      <c r="AI1362" s="47"/>
      <c r="AJ1362" s="47"/>
      <c r="AK1362" s="190"/>
      <c r="AL1362" s="190"/>
      <c r="AM1362" s="190"/>
      <c r="AN1362" s="190"/>
      <c r="AO1362" s="190"/>
      <c r="AP1362" s="151"/>
      <c r="AQ1362" s="322"/>
      <c r="AR1362" s="322"/>
      <c r="AS1362" s="322"/>
      <c r="AT1362" s="47"/>
      <c r="AU1362" s="47"/>
      <c r="AV1362" s="47"/>
      <c r="AW1362" s="47"/>
      <c r="AX1362" s="322"/>
      <c r="AY1362" s="98"/>
      <c r="AZ1362" s="98"/>
      <c r="BA1362" s="47"/>
      <c r="BB1362" s="47"/>
      <c r="BC1362" s="47"/>
      <c r="BD1362" s="47"/>
      <c r="BE1362" s="97"/>
      <c r="BF1362" s="49"/>
      <c r="BG1362" s="239"/>
      <c r="BH1362" s="342"/>
      <c r="BI1362" s="49"/>
      <c r="BJ1362" s="49"/>
      <c r="BK1362" s="49"/>
      <c r="BL1362" s="49"/>
      <c r="BM1362" s="49"/>
      <c r="BN1362" s="47"/>
      <c r="BO1362" s="49"/>
      <c r="BP1362" s="49"/>
      <c r="BQ1362" s="49"/>
      <c r="BR1362" s="323"/>
      <c r="BS1362" s="323"/>
      <c r="BT1362" s="323"/>
      <c r="BU1362" s="49"/>
      <c r="BV1362" s="49"/>
      <c r="BW1362" s="97"/>
      <c r="BX1362" s="97"/>
      <c r="BY1362" s="97"/>
      <c r="BZ1362" s="97"/>
      <c r="CA1362" s="49"/>
      <c r="CB1362" s="49"/>
      <c r="CC1362" s="49"/>
      <c r="CD1362" s="49"/>
      <c r="CE1362" s="49"/>
      <c r="CF1362" s="49"/>
      <c r="CG1362" s="49"/>
      <c r="CH1362" s="49"/>
      <c r="CI1362" s="97"/>
      <c r="CJ1362" s="97"/>
      <c r="CK1362" s="97"/>
      <c r="CL1362" s="97"/>
      <c r="CM1362" s="335"/>
      <c r="CN1362" s="337"/>
      <c r="CO1362" s="315" t="str">
        <f>IF(Формулы!R1362&gt;V1362,"22-?,Дата 14 - Прибыл из УФСИН; ","")&amp;IF(Формулы!Q1362&gt;Y1362,"25-?,Дата 13 - Выбыл в УФСИН;","")&amp;IF(YEAR(ДАННЫЕ!$F$1)=YEAR(ДАННЫЕ!B1362),IF(AT1362&gt;0,"","40-?, вявлен в текущем году! "),"")&amp;IF(YEAR($F$1)=YEAR(W1362),IF(X1362+Y1362&gt;0,"","23-стоит, 24,25 - куда выбыл? "),"")&amp;IF(X1362+Y1362&gt;0,IF(YEAR($F$1)=YEAR(W1362),"","24+25&gt;0? 23 - когда выбыл? "),"")&amp;IF(BA1362&lt;BB1362,"47&gt;=48; ","")&amp;IF(BA1362&lt;BC1362,"47&gt;=49; ","")&amp;IF(BA1362&lt;BD1362,"47&gt;=50; ","")&amp;IF(BE1362&gt;0,IF(BF1362&gt;0,IF(AU1362&gt;AV1362,"","41 и 42 - ? (51 и 52 &gt; 0);"),"51 &gt; 0 52 - ?;"),"")&amp;IF(AU1362&gt;0,IF(AV1362&gt;AU1362,"41&gt;42;","")&amp;IF(BE1362&gt;0,"","41&gt;0 51-?;"),"")&amp;IF(BF1362&gt;0,IF(BE1362&gt;0,"","52&gt;0 51-?;"),"")&amp;IF(AW1362&gt;=AX1362,"","43&gt;44;")&amp;IF(CA1362&gt;0,IF(AW1362&gt;0,"","71 &gt; 0 43-?;"),"")</f>
        <v/>
      </c>
    </row>
    <row r="1363" spans="1:93" ht="12" x14ac:dyDescent="0.2">
      <c r="A1363" s="45"/>
      <c r="B1363" s="46"/>
      <c r="C1363" s="121"/>
      <c r="D1363" s="121"/>
      <c r="E1363" s="336"/>
      <c r="F1363" s="122"/>
      <c r="G1363" s="46"/>
      <c r="H1363" s="45"/>
      <c r="I1363" s="45"/>
      <c r="J1363" s="45"/>
      <c r="K1363" s="45"/>
      <c r="L1363" s="45"/>
      <c r="M1363" s="46"/>
      <c r="N1363" s="46"/>
      <c r="O1363" s="48"/>
      <c r="P1363" s="48"/>
      <c r="Q1363" s="46"/>
      <c r="R1363" s="48"/>
      <c r="S1363" s="48"/>
      <c r="T1363" s="48"/>
      <c r="U1363" s="48"/>
      <c r="V1363" s="48"/>
      <c r="W1363" s="46"/>
      <c r="X1363" s="48"/>
      <c r="Y1363" s="48"/>
      <c r="Z1363" s="157"/>
      <c r="AA1363" s="47"/>
      <c r="AB1363" s="97"/>
      <c r="AC1363" s="49"/>
      <c r="AD1363" s="49"/>
      <c r="AE1363" s="49"/>
      <c r="AF1363" s="49"/>
      <c r="AG1363" s="49"/>
      <c r="AH1363" s="47"/>
      <c r="AI1363" s="47"/>
      <c r="AJ1363" s="47"/>
      <c r="AK1363" s="190"/>
      <c r="AL1363" s="190"/>
      <c r="AM1363" s="190"/>
      <c r="AN1363" s="190"/>
      <c r="AO1363" s="190"/>
      <c r="AP1363" s="151"/>
      <c r="AQ1363" s="322"/>
      <c r="AR1363" s="322"/>
      <c r="AS1363" s="322"/>
      <c r="AT1363" s="47"/>
      <c r="AU1363" s="47"/>
      <c r="AV1363" s="47"/>
      <c r="AW1363" s="47"/>
      <c r="AX1363" s="322"/>
      <c r="AY1363" s="98"/>
      <c r="AZ1363" s="98"/>
      <c r="BA1363" s="47"/>
      <c r="BB1363" s="47"/>
      <c r="BC1363" s="47"/>
      <c r="BD1363" s="47"/>
      <c r="BE1363" s="97"/>
      <c r="BF1363" s="49"/>
      <c r="BG1363" s="239"/>
      <c r="BH1363" s="342"/>
      <c r="BI1363" s="49"/>
      <c r="BJ1363" s="49"/>
      <c r="BK1363" s="49"/>
      <c r="BL1363" s="49"/>
      <c r="BM1363" s="49"/>
      <c r="BN1363" s="47"/>
      <c r="BO1363" s="49"/>
      <c r="BP1363" s="49"/>
      <c r="BQ1363" s="49"/>
      <c r="BR1363" s="323"/>
      <c r="BS1363" s="323"/>
      <c r="BT1363" s="323"/>
      <c r="BU1363" s="49"/>
      <c r="BV1363" s="49"/>
      <c r="BW1363" s="97"/>
      <c r="BX1363" s="97"/>
      <c r="BY1363" s="97"/>
      <c r="BZ1363" s="97"/>
      <c r="CA1363" s="49"/>
      <c r="CB1363" s="49"/>
      <c r="CC1363" s="49"/>
      <c r="CD1363" s="49"/>
      <c r="CE1363" s="49"/>
      <c r="CF1363" s="49"/>
      <c r="CG1363" s="49"/>
      <c r="CH1363" s="49"/>
      <c r="CI1363" s="97"/>
      <c r="CJ1363" s="97"/>
      <c r="CK1363" s="97"/>
      <c r="CL1363" s="97"/>
      <c r="CM1363" s="335"/>
      <c r="CN1363" s="337"/>
      <c r="CO1363" s="315" t="str">
        <f>IF(Формулы!R1363&gt;V1363,"22-?,Дата 14 - Прибыл из УФСИН; ","")&amp;IF(Формулы!Q1363&gt;Y1363,"25-?,Дата 13 - Выбыл в УФСИН;","")&amp;IF(YEAR(ДАННЫЕ!$F$1)=YEAR(ДАННЫЕ!B1363),IF(AT1363&gt;0,"","40-?, вявлен в текущем году! "),"")&amp;IF(YEAR($F$1)=YEAR(W1363),IF(X1363+Y1363&gt;0,"","23-стоит, 24,25 - куда выбыл? "),"")&amp;IF(X1363+Y1363&gt;0,IF(YEAR($F$1)=YEAR(W1363),"","24+25&gt;0? 23 - когда выбыл? "),"")&amp;IF(BA1363&lt;BB1363,"47&gt;=48; ","")&amp;IF(BA1363&lt;BC1363,"47&gt;=49; ","")&amp;IF(BA1363&lt;BD1363,"47&gt;=50; ","")&amp;IF(BE1363&gt;0,IF(BF1363&gt;0,IF(AU1363&gt;AV1363,"","41 и 42 - ? (51 и 52 &gt; 0);"),"51 &gt; 0 52 - ?;"),"")&amp;IF(AU1363&gt;0,IF(AV1363&gt;AU1363,"41&gt;42;","")&amp;IF(BE1363&gt;0,"","41&gt;0 51-?;"),"")&amp;IF(BF1363&gt;0,IF(BE1363&gt;0,"","52&gt;0 51-?;"),"")&amp;IF(AW1363&gt;=AX1363,"","43&gt;44;")&amp;IF(CA1363&gt;0,IF(AW1363&gt;0,"","71 &gt; 0 43-?;"),"")</f>
        <v/>
      </c>
    </row>
    <row r="1364" spans="1:93" ht="12" x14ac:dyDescent="0.2">
      <c r="A1364" s="45"/>
      <c r="B1364" s="46"/>
      <c r="C1364" s="121"/>
      <c r="D1364" s="121"/>
      <c r="E1364" s="336"/>
      <c r="F1364" s="122"/>
      <c r="G1364" s="46"/>
      <c r="H1364" s="45"/>
      <c r="I1364" s="45"/>
      <c r="J1364" s="45"/>
      <c r="K1364" s="45"/>
      <c r="L1364" s="45"/>
      <c r="M1364" s="46"/>
      <c r="N1364" s="46"/>
      <c r="O1364" s="48"/>
      <c r="P1364" s="48"/>
      <c r="Q1364" s="46"/>
      <c r="R1364" s="48"/>
      <c r="S1364" s="48"/>
      <c r="T1364" s="48"/>
      <c r="U1364" s="48"/>
      <c r="V1364" s="48"/>
      <c r="W1364" s="46"/>
      <c r="X1364" s="48"/>
      <c r="Y1364" s="48"/>
      <c r="Z1364" s="157"/>
      <c r="AA1364" s="47"/>
      <c r="AB1364" s="97"/>
      <c r="AC1364" s="49"/>
      <c r="AD1364" s="49"/>
      <c r="AE1364" s="49"/>
      <c r="AF1364" s="49"/>
      <c r="AG1364" s="49"/>
      <c r="AH1364" s="47"/>
      <c r="AI1364" s="47"/>
      <c r="AJ1364" s="47"/>
      <c r="AK1364" s="190"/>
      <c r="AL1364" s="190"/>
      <c r="AM1364" s="190"/>
      <c r="AN1364" s="190"/>
      <c r="AO1364" s="190"/>
      <c r="AP1364" s="151"/>
      <c r="AQ1364" s="322"/>
      <c r="AR1364" s="322"/>
      <c r="AS1364" s="322"/>
      <c r="AT1364" s="47"/>
      <c r="AU1364" s="47"/>
      <c r="AV1364" s="47"/>
      <c r="AW1364" s="47"/>
      <c r="AX1364" s="322"/>
      <c r="AY1364" s="98"/>
      <c r="AZ1364" s="98"/>
      <c r="BA1364" s="47"/>
      <c r="BB1364" s="47"/>
      <c r="BC1364" s="47"/>
      <c r="BD1364" s="47"/>
      <c r="BE1364" s="97"/>
      <c r="BF1364" s="49"/>
      <c r="BG1364" s="239"/>
      <c r="BH1364" s="342"/>
      <c r="BI1364" s="49"/>
      <c r="BJ1364" s="49"/>
      <c r="BK1364" s="49"/>
      <c r="BL1364" s="49"/>
      <c r="BM1364" s="49"/>
      <c r="BN1364" s="47"/>
      <c r="BO1364" s="49"/>
      <c r="BP1364" s="49"/>
      <c r="BQ1364" s="49"/>
      <c r="BR1364" s="323"/>
      <c r="BS1364" s="323"/>
      <c r="BT1364" s="323"/>
      <c r="BU1364" s="49"/>
      <c r="BV1364" s="49"/>
      <c r="BW1364" s="97"/>
      <c r="BX1364" s="97"/>
      <c r="BY1364" s="97"/>
      <c r="BZ1364" s="97"/>
      <c r="CA1364" s="49"/>
      <c r="CB1364" s="49"/>
      <c r="CC1364" s="49"/>
      <c r="CD1364" s="49"/>
      <c r="CE1364" s="49"/>
      <c r="CF1364" s="49"/>
      <c r="CG1364" s="49"/>
      <c r="CH1364" s="49"/>
      <c r="CI1364" s="97"/>
      <c r="CJ1364" s="97"/>
      <c r="CK1364" s="97"/>
      <c r="CL1364" s="97"/>
      <c r="CM1364" s="335"/>
      <c r="CN1364" s="337"/>
      <c r="CO1364" s="315" t="str">
        <f>IF(Формулы!R1364&gt;V1364,"22-?,Дата 14 - Прибыл из УФСИН; ","")&amp;IF(Формулы!Q1364&gt;Y1364,"25-?,Дата 13 - Выбыл в УФСИН;","")&amp;IF(YEAR(ДАННЫЕ!$F$1)=YEAR(ДАННЫЕ!B1364),IF(AT1364&gt;0,"","40-?, вявлен в текущем году! "),"")&amp;IF(YEAR($F$1)=YEAR(W1364),IF(X1364+Y1364&gt;0,"","23-стоит, 24,25 - куда выбыл? "),"")&amp;IF(X1364+Y1364&gt;0,IF(YEAR($F$1)=YEAR(W1364),"","24+25&gt;0? 23 - когда выбыл? "),"")&amp;IF(BA1364&lt;BB1364,"47&gt;=48; ","")&amp;IF(BA1364&lt;BC1364,"47&gt;=49; ","")&amp;IF(BA1364&lt;BD1364,"47&gt;=50; ","")&amp;IF(BE1364&gt;0,IF(BF1364&gt;0,IF(AU1364&gt;AV1364,"","41 и 42 - ? (51 и 52 &gt; 0);"),"51 &gt; 0 52 - ?;"),"")&amp;IF(AU1364&gt;0,IF(AV1364&gt;AU1364,"41&gt;42;","")&amp;IF(BE1364&gt;0,"","41&gt;0 51-?;"),"")&amp;IF(BF1364&gt;0,IF(BE1364&gt;0,"","52&gt;0 51-?;"),"")&amp;IF(AW1364&gt;=AX1364,"","43&gt;44;")&amp;IF(CA1364&gt;0,IF(AW1364&gt;0,"","71 &gt; 0 43-?;"),"")</f>
        <v/>
      </c>
    </row>
    <row r="1365" spans="1:93" ht="12" x14ac:dyDescent="0.2">
      <c r="A1365" s="45"/>
      <c r="B1365" s="46"/>
      <c r="C1365" s="121"/>
      <c r="D1365" s="121"/>
      <c r="E1365" s="336"/>
      <c r="F1365" s="122"/>
      <c r="G1365" s="46"/>
      <c r="H1365" s="45"/>
      <c r="I1365" s="45"/>
      <c r="J1365" s="45"/>
      <c r="K1365" s="45"/>
      <c r="L1365" s="45"/>
      <c r="M1365" s="46"/>
      <c r="N1365" s="46"/>
      <c r="O1365" s="48"/>
      <c r="P1365" s="48"/>
      <c r="Q1365" s="46"/>
      <c r="R1365" s="48"/>
      <c r="S1365" s="48"/>
      <c r="T1365" s="48"/>
      <c r="U1365" s="48"/>
      <c r="V1365" s="48"/>
      <c r="W1365" s="46"/>
      <c r="X1365" s="48"/>
      <c r="Y1365" s="48"/>
      <c r="Z1365" s="157"/>
      <c r="AA1365" s="47"/>
      <c r="AB1365" s="97"/>
      <c r="AC1365" s="49"/>
      <c r="AD1365" s="49"/>
      <c r="AE1365" s="49"/>
      <c r="AF1365" s="49"/>
      <c r="AG1365" s="49"/>
      <c r="AH1365" s="47"/>
      <c r="AI1365" s="47"/>
      <c r="AJ1365" s="47"/>
      <c r="AK1365" s="190"/>
      <c r="AL1365" s="190"/>
      <c r="AM1365" s="190"/>
      <c r="AN1365" s="190"/>
      <c r="AO1365" s="190"/>
      <c r="AP1365" s="151"/>
      <c r="AQ1365" s="322"/>
      <c r="AR1365" s="322"/>
      <c r="AS1365" s="322"/>
      <c r="AT1365" s="47"/>
      <c r="AU1365" s="47"/>
      <c r="AV1365" s="47"/>
      <c r="AW1365" s="47"/>
      <c r="AX1365" s="322"/>
      <c r="AY1365" s="98"/>
      <c r="AZ1365" s="98"/>
      <c r="BA1365" s="47"/>
      <c r="BB1365" s="47"/>
      <c r="BC1365" s="47"/>
      <c r="BD1365" s="47"/>
      <c r="BE1365" s="97"/>
      <c r="BF1365" s="49"/>
      <c r="BG1365" s="239"/>
      <c r="BH1365" s="342"/>
      <c r="BI1365" s="49"/>
      <c r="BJ1365" s="49"/>
      <c r="BK1365" s="49"/>
      <c r="BL1365" s="49"/>
      <c r="BM1365" s="49"/>
      <c r="BN1365" s="47"/>
      <c r="BO1365" s="49"/>
      <c r="BP1365" s="49"/>
      <c r="BQ1365" s="49"/>
      <c r="BR1365" s="323"/>
      <c r="BS1365" s="323"/>
      <c r="BT1365" s="323"/>
      <c r="BU1365" s="49"/>
      <c r="BV1365" s="49"/>
      <c r="BW1365" s="97"/>
      <c r="BX1365" s="97"/>
      <c r="BY1365" s="97"/>
      <c r="BZ1365" s="97"/>
      <c r="CA1365" s="49"/>
      <c r="CB1365" s="49"/>
      <c r="CC1365" s="49"/>
      <c r="CD1365" s="49"/>
      <c r="CE1365" s="49"/>
      <c r="CF1365" s="49"/>
      <c r="CG1365" s="49"/>
      <c r="CH1365" s="49"/>
      <c r="CI1365" s="97"/>
      <c r="CJ1365" s="97"/>
      <c r="CK1365" s="97"/>
      <c r="CL1365" s="97"/>
      <c r="CM1365" s="335"/>
      <c r="CN1365" s="337"/>
      <c r="CO1365" s="315" t="str">
        <f>IF(Формулы!R1365&gt;V1365,"22-?,Дата 14 - Прибыл из УФСИН; ","")&amp;IF(Формулы!Q1365&gt;Y1365,"25-?,Дата 13 - Выбыл в УФСИН;","")&amp;IF(YEAR(ДАННЫЕ!$F$1)=YEAR(ДАННЫЕ!B1365),IF(AT1365&gt;0,"","40-?, вявлен в текущем году! "),"")&amp;IF(YEAR($F$1)=YEAR(W1365),IF(X1365+Y1365&gt;0,"","23-стоит, 24,25 - куда выбыл? "),"")&amp;IF(X1365+Y1365&gt;0,IF(YEAR($F$1)=YEAR(W1365),"","24+25&gt;0? 23 - когда выбыл? "),"")&amp;IF(BA1365&lt;BB1365,"47&gt;=48; ","")&amp;IF(BA1365&lt;BC1365,"47&gt;=49; ","")&amp;IF(BA1365&lt;BD1365,"47&gt;=50; ","")&amp;IF(BE1365&gt;0,IF(BF1365&gt;0,IF(AU1365&gt;AV1365,"","41 и 42 - ? (51 и 52 &gt; 0);"),"51 &gt; 0 52 - ?;"),"")&amp;IF(AU1365&gt;0,IF(AV1365&gt;AU1365,"41&gt;42;","")&amp;IF(BE1365&gt;0,"","41&gt;0 51-?;"),"")&amp;IF(BF1365&gt;0,IF(BE1365&gt;0,"","52&gt;0 51-?;"),"")&amp;IF(AW1365&gt;=AX1365,"","43&gt;44;")&amp;IF(CA1365&gt;0,IF(AW1365&gt;0,"","71 &gt; 0 43-?;"),"")</f>
        <v/>
      </c>
    </row>
    <row r="1366" spans="1:93" ht="12" x14ac:dyDescent="0.2">
      <c r="A1366" s="45"/>
      <c r="B1366" s="46"/>
      <c r="C1366" s="121"/>
      <c r="D1366" s="121"/>
      <c r="E1366" s="336"/>
      <c r="F1366" s="122"/>
      <c r="G1366" s="46"/>
      <c r="H1366" s="45"/>
      <c r="I1366" s="45"/>
      <c r="J1366" s="45"/>
      <c r="K1366" s="45"/>
      <c r="L1366" s="45"/>
      <c r="M1366" s="46"/>
      <c r="N1366" s="46"/>
      <c r="O1366" s="48"/>
      <c r="P1366" s="48"/>
      <c r="Q1366" s="46"/>
      <c r="R1366" s="48"/>
      <c r="S1366" s="48"/>
      <c r="T1366" s="48"/>
      <c r="U1366" s="48"/>
      <c r="V1366" s="48"/>
      <c r="W1366" s="46"/>
      <c r="X1366" s="48"/>
      <c r="Y1366" s="48"/>
      <c r="Z1366" s="157"/>
      <c r="AA1366" s="47"/>
      <c r="AB1366" s="97"/>
      <c r="AC1366" s="49"/>
      <c r="AD1366" s="49"/>
      <c r="AE1366" s="49"/>
      <c r="AF1366" s="49"/>
      <c r="AG1366" s="49"/>
      <c r="AH1366" s="47"/>
      <c r="AI1366" s="47"/>
      <c r="AJ1366" s="47"/>
      <c r="AK1366" s="190"/>
      <c r="AL1366" s="190"/>
      <c r="AM1366" s="190"/>
      <c r="AN1366" s="190"/>
      <c r="AO1366" s="190"/>
      <c r="AP1366" s="151"/>
      <c r="AQ1366" s="322"/>
      <c r="AR1366" s="322"/>
      <c r="AS1366" s="322"/>
      <c r="AT1366" s="47"/>
      <c r="AU1366" s="47"/>
      <c r="AV1366" s="47"/>
      <c r="AW1366" s="47"/>
      <c r="AX1366" s="322"/>
      <c r="AY1366" s="98"/>
      <c r="AZ1366" s="98"/>
      <c r="BA1366" s="47"/>
      <c r="BB1366" s="47"/>
      <c r="BC1366" s="47"/>
      <c r="BD1366" s="47"/>
      <c r="BE1366" s="97"/>
      <c r="BF1366" s="49"/>
      <c r="BG1366" s="239"/>
      <c r="BH1366" s="342"/>
      <c r="BI1366" s="49"/>
      <c r="BJ1366" s="49"/>
      <c r="BK1366" s="49"/>
      <c r="BL1366" s="49"/>
      <c r="BM1366" s="49"/>
      <c r="BN1366" s="47"/>
      <c r="BO1366" s="49"/>
      <c r="BP1366" s="49"/>
      <c r="BQ1366" s="49"/>
      <c r="BR1366" s="323"/>
      <c r="BS1366" s="323"/>
      <c r="BT1366" s="323"/>
      <c r="BU1366" s="49"/>
      <c r="BV1366" s="49"/>
      <c r="BW1366" s="97"/>
      <c r="BX1366" s="97"/>
      <c r="BY1366" s="97"/>
      <c r="BZ1366" s="97"/>
      <c r="CA1366" s="49"/>
      <c r="CB1366" s="49"/>
      <c r="CC1366" s="49"/>
      <c r="CD1366" s="49"/>
      <c r="CE1366" s="49"/>
      <c r="CF1366" s="49"/>
      <c r="CG1366" s="49"/>
      <c r="CH1366" s="49"/>
      <c r="CI1366" s="97"/>
      <c r="CJ1366" s="97"/>
      <c r="CK1366" s="97"/>
      <c r="CL1366" s="97"/>
      <c r="CM1366" s="335"/>
      <c r="CN1366" s="337"/>
      <c r="CO1366" s="315" t="str">
        <f>IF(Формулы!R1366&gt;V1366,"22-?,Дата 14 - Прибыл из УФСИН; ","")&amp;IF(Формулы!Q1366&gt;Y1366,"25-?,Дата 13 - Выбыл в УФСИН;","")&amp;IF(YEAR(ДАННЫЕ!$F$1)=YEAR(ДАННЫЕ!B1366),IF(AT1366&gt;0,"","40-?, вявлен в текущем году! "),"")&amp;IF(YEAR($F$1)=YEAR(W1366),IF(X1366+Y1366&gt;0,"","23-стоит, 24,25 - куда выбыл? "),"")&amp;IF(X1366+Y1366&gt;0,IF(YEAR($F$1)=YEAR(W1366),"","24+25&gt;0? 23 - когда выбыл? "),"")&amp;IF(BA1366&lt;BB1366,"47&gt;=48; ","")&amp;IF(BA1366&lt;BC1366,"47&gt;=49; ","")&amp;IF(BA1366&lt;BD1366,"47&gt;=50; ","")&amp;IF(BE1366&gt;0,IF(BF1366&gt;0,IF(AU1366&gt;AV1366,"","41 и 42 - ? (51 и 52 &gt; 0);"),"51 &gt; 0 52 - ?;"),"")&amp;IF(AU1366&gt;0,IF(AV1366&gt;AU1366,"41&gt;42;","")&amp;IF(BE1366&gt;0,"","41&gt;0 51-?;"),"")&amp;IF(BF1366&gt;0,IF(BE1366&gt;0,"","52&gt;0 51-?;"),"")&amp;IF(AW1366&gt;=AX1366,"","43&gt;44;")&amp;IF(CA1366&gt;0,IF(AW1366&gt;0,"","71 &gt; 0 43-?;"),"")</f>
        <v/>
      </c>
    </row>
    <row r="1367" spans="1:93" ht="12" x14ac:dyDescent="0.2">
      <c r="A1367" s="45"/>
      <c r="B1367" s="46"/>
      <c r="C1367" s="121"/>
      <c r="D1367" s="121"/>
      <c r="E1367" s="336"/>
      <c r="F1367" s="122"/>
      <c r="G1367" s="46"/>
      <c r="H1367" s="45"/>
      <c r="I1367" s="45"/>
      <c r="J1367" s="45"/>
      <c r="K1367" s="45"/>
      <c r="L1367" s="45"/>
      <c r="M1367" s="46"/>
      <c r="N1367" s="46"/>
      <c r="O1367" s="48"/>
      <c r="P1367" s="48"/>
      <c r="Q1367" s="46"/>
      <c r="R1367" s="48"/>
      <c r="S1367" s="48"/>
      <c r="T1367" s="48"/>
      <c r="U1367" s="48"/>
      <c r="V1367" s="48"/>
      <c r="W1367" s="46"/>
      <c r="X1367" s="48"/>
      <c r="Y1367" s="48"/>
      <c r="Z1367" s="157"/>
      <c r="AA1367" s="47"/>
      <c r="AB1367" s="97"/>
      <c r="AC1367" s="49"/>
      <c r="AD1367" s="49"/>
      <c r="AE1367" s="49"/>
      <c r="AF1367" s="49"/>
      <c r="AG1367" s="49"/>
      <c r="AH1367" s="47"/>
      <c r="AI1367" s="47"/>
      <c r="AJ1367" s="47"/>
      <c r="AK1367" s="190"/>
      <c r="AL1367" s="190"/>
      <c r="AM1367" s="190"/>
      <c r="AN1367" s="190"/>
      <c r="AO1367" s="190"/>
      <c r="AP1367" s="151"/>
      <c r="AQ1367" s="322"/>
      <c r="AR1367" s="322"/>
      <c r="AS1367" s="322"/>
      <c r="AT1367" s="47"/>
      <c r="AU1367" s="47"/>
      <c r="AV1367" s="47"/>
      <c r="AW1367" s="47"/>
      <c r="AX1367" s="322"/>
      <c r="AY1367" s="98"/>
      <c r="AZ1367" s="98"/>
      <c r="BA1367" s="47"/>
      <c r="BB1367" s="47"/>
      <c r="BC1367" s="47"/>
      <c r="BD1367" s="47"/>
      <c r="BE1367" s="97"/>
      <c r="BF1367" s="49"/>
      <c r="BG1367" s="239"/>
      <c r="BH1367" s="342"/>
      <c r="BI1367" s="49"/>
      <c r="BJ1367" s="49"/>
      <c r="BK1367" s="49"/>
      <c r="BL1367" s="49"/>
      <c r="BM1367" s="49"/>
      <c r="BN1367" s="47"/>
      <c r="BO1367" s="49"/>
      <c r="BP1367" s="49"/>
      <c r="BQ1367" s="49"/>
      <c r="BR1367" s="323"/>
      <c r="BS1367" s="323"/>
      <c r="BT1367" s="323"/>
      <c r="BU1367" s="49"/>
      <c r="BV1367" s="49"/>
      <c r="BW1367" s="97"/>
      <c r="BX1367" s="97"/>
      <c r="BY1367" s="97"/>
      <c r="BZ1367" s="97"/>
      <c r="CA1367" s="49"/>
      <c r="CB1367" s="49"/>
      <c r="CC1367" s="49"/>
      <c r="CD1367" s="49"/>
      <c r="CE1367" s="49"/>
      <c r="CF1367" s="49"/>
      <c r="CG1367" s="49"/>
      <c r="CH1367" s="49"/>
      <c r="CI1367" s="97"/>
      <c r="CJ1367" s="97"/>
      <c r="CK1367" s="97"/>
      <c r="CL1367" s="97"/>
      <c r="CM1367" s="335"/>
      <c r="CN1367" s="337"/>
      <c r="CO1367" s="315" t="str">
        <f>IF(Формулы!R1367&gt;V1367,"22-?,Дата 14 - Прибыл из УФСИН; ","")&amp;IF(Формулы!Q1367&gt;Y1367,"25-?,Дата 13 - Выбыл в УФСИН;","")&amp;IF(YEAR(ДАННЫЕ!$F$1)=YEAR(ДАННЫЕ!B1367),IF(AT1367&gt;0,"","40-?, вявлен в текущем году! "),"")&amp;IF(YEAR($F$1)=YEAR(W1367),IF(X1367+Y1367&gt;0,"","23-стоит, 24,25 - куда выбыл? "),"")&amp;IF(X1367+Y1367&gt;0,IF(YEAR($F$1)=YEAR(W1367),"","24+25&gt;0? 23 - когда выбыл? "),"")&amp;IF(BA1367&lt;BB1367,"47&gt;=48; ","")&amp;IF(BA1367&lt;BC1367,"47&gt;=49; ","")&amp;IF(BA1367&lt;BD1367,"47&gt;=50; ","")&amp;IF(BE1367&gt;0,IF(BF1367&gt;0,IF(AU1367&gt;AV1367,"","41 и 42 - ? (51 и 52 &gt; 0);"),"51 &gt; 0 52 - ?;"),"")&amp;IF(AU1367&gt;0,IF(AV1367&gt;AU1367,"41&gt;42;","")&amp;IF(BE1367&gt;0,"","41&gt;0 51-?;"),"")&amp;IF(BF1367&gt;0,IF(BE1367&gt;0,"","52&gt;0 51-?;"),"")&amp;IF(AW1367&gt;=AX1367,"","43&gt;44;")&amp;IF(CA1367&gt;0,IF(AW1367&gt;0,"","71 &gt; 0 43-?;"),"")</f>
        <v/>
      </c>
    </row>
    <row r="1368" spans="1:93" ht="12" x14ac:dyDescent="0.2">
      <c r="A1368" s="45"/>
      <c r="B1368" s="46"/>
      <c r="C1368" s="121"/>
      <c r="D1368" s="121"/>
      <c r="E1368" s="336"/>
      <c r="F1368" s="122"/>
      <c r="G1368" s="46"/>
      <c r="H1368" s="45"/>
      <c r="I1368" s="45"/>
      <c r="J1368" s="45"/>
      <c r="K1368" s="45"/>
      <c r="L1368" s="45"/>
      <c r="M1368" s="46"/>
      <c r="N1368" s="46"/>
      <c r="O1368" s="48"/>
      <c r="P1368" s="48"/>
      <c r="Q1368" s="46"/>
      <c r="R1368" s="48"/>
      <c r="S1368" s="48"/>
      <c r="T1368" s="48"/>
      <c r="U1368" s="48"/>
      <c r="V1368" s="48"/>
      <c r="W1368" s="46"/>
      <c r="X1368" s="48"/>
      <c r="Y1368" s="48"/>
      <c r="Z1368" s="157"/>
      <c r="AA1368" s="47"/>
      <c r="AB1368" s="97"/>
      <c r="AC1368" s="49"/>
      <c r="AD1368" s="49"/>
      <c r="AE1368" s="49"/>
      <c r="AF1368" s="49"/>
      <c r="AG1368" s="49"/>
      <c r="AH1368" s="47"/>
      <c r="AI1368" s="47"/>
      <c r="AJ1368" s="47"/>
      <c r="AK1368" s="190"/>
      <c r="AL1368" s="190"/>
      <c r="AM1368" s="190"/>
      <c r="AN1368" s="190"/>
      <c r="AO1368" s="190"/>
      <c r="AP1368" s="151"/>
      <c r="AQ1368" s="322"/>
      <c r="AR1368" s="322"/>
      <c r="AS1368" s="322"/>
      <c r="AT1368" s="47"/>
      <c r="AU1368" s="47"/>
      <c r="AV1368" s="47"/>
      <c r="AW1368" s="47"/>
      <c r="AX1368" s="322"/>
      <c r="AY1368" s="98"/>
      <c r="AZ1368" s="98"/>
      <c r="BA1368" s="47"/>
      <c r="BB1368" s="47"/>
      <c r="BC1368" s="47"/>
      <c r="BD1368" s="47"/>
      <c r="BE1368" s="97"/>
      <c r="BF1368" s="49"/>
      <c r="BG1368" s="239"/>
      <c r="BH1368" s="342"/>
      <c r="BI1368" s="49"/>
      <c r="BJ1368" s="49"/>
      <c r="BK1368" s="49"/>
      <c r="BL1368" s="49"/>
      <c r="BM1368" s="49"/>
      <c r="BN1368" s="47"/>
      <c r="BO1368" s="49"/>
      <c r="BP1368" s="49"/>
      <c r="BQ1368" s="49"/>
      <c r="BR1368" s="323"/>
      <c r="BS1368" s="323"/>
      <c r="BT1368" s="323"/>
      <c r="BU1368" s="49"/>
      <c r="BV1368" s="49"/>
      <c r="BW1368" s="97"/>
      <c r="BX1368" s="97"/>
      <c r="BY1368" s="97"/>
      <c r="BZ1368" s="97"/>
      <c r="CA1368" s="49"/>
      <c r="CB1368" s="49"/>
      <c r="CC1368" s="49"/>
      <c r="CD1368" s="49"/>
      <c r="CE1368" s="49"/>
      <c r="CF1368" s="49"/>
      <c r="CG1368" s="49"/>
      <c r="CH1368" s="49"/>
      <c r="CI1368" s="97"/>
      <c r="CJ1368" s="97"/>
      <c r="CK1368" s="97"/>
      <c r="CL1368" s="97"/>
      <c r="CM1368" s="335"/>
      <c r="CN1368" s="337"/>
      <c r="CO1368" s="315" t="str">
        <f>IF(Формулы!R1368&gt;V1368,"22-?,Дата 14 - Прибыл из УФСИН; ","")&amp;IF(Формулы!Q1368&gt;Y1368,"25-?,Дата 13 - Выбыл в УФСИН;","")&amp;IF(YEAR(ДАННЫЕ!$F$1)=YEAR(ДАННЫЕ!B1368),IF(AT1368&gt;0,"","40-?, вявлен в текущем году! "),"")&amp;IF(YEAR($F$1)=YEAR(W1368),IF(X1368+Y1368&gt;0,"","23-стоит, 24,25 - куда выбыл? "),"")&amp;IF(X1368+Y1368&gt;0,IF(YEAR($F$1)=YEAR(W1368),"","24+25&gt;0? 23 - когда выбыл? "),"")&amp;IF(BA1368&lt;BB1368,"47&gt;=48; ","")&amp;IF(BA1368&lt;BC1368,"47&gt;=49; ","")&amp;IF(BA1368&lt;BD1368,"47&gt;=50; ","")&amp;IF(BE1368&gt;0,IF(BF1368&gt;0,IF(AU1368&gt;AV1368,"","41 и 42 - ? (51 и 52 &gt; 0);"),"51 &gt; 0 52 - ?;"),"")&amp;IF(AU1368&gt;0,IF(AV1368&gt;AU1368,"41&gt;42;","")&amp;IF(BE1368&gt;0,"","41&gt;0 51-?;"),"")&amp;IF(BF1368&gt;0,IF(BE1368&gt;0,"","52&gt;0 51-?;"),"")&amp;IF(AW1368&gt;=AX1368,"","43&gt;44;")&amp;IF(CA1368&gt;0,IF(AW1368&gt;0,"","71 &gt; 0 43-?;"),"")</f>
        <v/>
      </c>
    </row>
    <row r="1369" spans="1:93" ht="12" x14ac:dyDescent="0.2">
      <c r="A1369" s="45"/>
      <c r="B1369" s="46"/>
      <c r="C1369" s="121"/>
      <c r="D1369" s="121"/>
      <c r="E1369" s="336"/>
      <c r="F1369" s="122"/>
      <c r="G1369" s="46"/>
      <c r="H1369" s="45"/>
      <c r="I1369" s="45"/>
      <c r="J1369" s="45"/>
      <c r="K1369" s="45"/>
      <c r="L1369" s="45"/>
      <c r="M1369" s="46"/>
      <c r="N1369" s="46"/>
      <c r="O1369" s="48"/>
      <c r="P1369" s="48"/>
      <c r="Q1369" s="46"/>
      <c r="R1369" s="48"/>
      <c r="S1369" s="48"/>
      <c r="T1369" s="48"/>
      <c r="U1369" s="48"/>
      <c r="V1369" s="48"/>
      <c r="W1369" s="46"/>
      <c r="X1369" s="48"/>
      <c r="Y1369" s="48"/>
      <c r="Z1369" s="157"/>
      <c r="AA1369" s="47"/>
      <c r="AB1369" s="97"/>
      <c r="AC1369" s="49"/>
      <c r="AD1369" s="49"/>
      <c r="AE1369" s="49"/>
      <c r="AF1369" s="49"/>
      <c r="AG1369" s="49"/>
      <c r="AH1369" s="47"/>
      <c r="AI1369" s="47"/>
      <c r="AJ1369" s="47"/>
      <c r="AK1369" s="190"/>
      <c r="AL1369" s="190"/>
      <c r="AM1369" s="190"/>
      <c r="AN1369" s="190"/>
      <c r="AO1369" s="190"/>
      <c r="AP1369" s="151"/>
      <c r="AQ1369" s="322"/>
      <c r="AR1369" s="322"/>
      <c r="AS1369" s="322"/>
      <c r="AT1369" s="47"/>
      <c r="AU1369" s="47"/>
      <c r="AV1369" s="47"/>
      <c r="AW1369" s="47"/>
      <c r="AX1369" s="322"/>
      <c r="AY1369" s="98"/>
      <c r="AZ1369" s="98"/>
      <c r="BA1369" s="47"/>
      <c r="BB1369" s="47"/>
      <c r="BC1369" s="47"/>
      <c r="BD1369" s="47"/>
      <c r="BE1369" s="97"/>
      <c r="BF1369" s="49"/>
      <c r="BG1369" s="239"/>
      <c r="BH1369" s="342"/>
      <c r="BI1369" s="49"/>
      <c r="BJ1369" s="49"/>
      <c r="BK1369" s="49"/>
      <c r="BL1369" s="49"/>
      <c r="BM1369" s="49"/>
      <c r="BN1369" s="47"/>
      <c r="BO1369" s="49"/>
      <c r="BP1369" s="49"/>
      <c r="BQ1369" s="49"/>
      <c r="BR1369" s="323"/>
      <c r="BS1369" s="323"/>
      <c r="BT1369" s="323"/>
      <c r="BU1369" s="49"/>
      <c r="BV1369" s="49"/>
      <c r="BW1369" s="97"/>
      <c r="BX1369" s="97"/>
      <c r="BY1369" s="97"/>
      <c r="BZ1369" s="97"/>
      <c r="CA1369" s="49"/>
      <c r="CB1369" s="49"/>
      <c r="CC1369" s="49"/>
      <c r="CD1369" s="49"/>
      <c r="CE1369" s="49"/>
      <c r="CF1369" s="49"/>
      <c r="CG1369" s="49"/>
      <c r="CH1369" s="49"/>
      <c r="CI1369" s="97"/>
      <c r="CJ1369" s="97"/>
      <c r="CK1369" s="97"/>
      <c r="CL1369" s="97"/>
      <c r="CM1369" s="335"/>
      <c r="CN1369" s="337"/>
      <c r="CO1369" s="315" t="str">
        <f>IF(Формулы!R1369&gt;V1369,"22-?,Дата 14 - Прибыл из УФСИН; ","")&amp;IF(Формулы!Q1369&gt;Y1369,"25-?,Дата 13 - Выбыл в УФСИН;","")&amp;IF(YEAR(ДАННЫЕ!$F$1)=YEAR(ДАННЫЕ!B1369),IF(AT1369&gt;0,"","40-?, вявлен в текущем году! "),"")&amp;IF(YEAR($F$1)=YEAR(W1369),IF(X1369+Y1369&gt;0,"","23-стоит, 24,25 - куда выбыл? "),"")&amp;IF(X1369+Y1369&gt;0,IF(YEAR($F$1)=YEAR(W1369),"","24+25&gt;0? 23 - когда выбыл? "),"")&amp;IF(BA1369&lt;BB1369,"47&gt;=48; ","")&amp;IF(BA1369&lt;BC1369,"47&gt;=49; ","")&amp;IF(BA1369&lt;BD1369,"47&gt;=50; ","")&amp;IF(BE1369&gt;0,IF(BF1369&gt;0,IF(AU1369&gt;AV1369,"","41 и 42 - ? (51 и 52 &gt; 0);"),"51 &gt; 0 52 - ?;"),"")&amp;IF(AU1369&gt;0,IF(AV1369&gt;AU1369,"41&gt;42;","")&amp;IF(BE1369&gt;0,"","41&gt;0 51-?;"),"")&amp;IF(BF1369&gt;0,IF(BE1369&gt;0,"","52&gt;0 51-?;"),"")&amp;IF(AW1369&gt;=AX1369,"","43&gt;44;")&amp;IF(CA1369&gt;0,IF(AW1369&gt;0,"","71 &gt; 0 43-?;"),"")</f>
        <v/>
      </c>
    </row>
    <row r="1370" spans="1:93" ht="12" x14ac:dyDescent="0.2">
      <c r="A1370" s="45"/>
      <c r="B1370" s="46"/>
      <c r="C1370" s="121"/>
      <c r="D1370" s="121"/>
      <c r="E1370" s="336"/>
      <c r="F1370" s="122"/>
      <c r="G1370" s="46"/>
      <c r="H1370" s="45"/>
      <c r="I1370" s="45"/>
      <c r="J1370" s="45"/>
      <c r="K1370" s="45"/>
      <c r="L1370" s="45"/>
      <c r="M1370" s="46"/>
      <c r="N1370" s="46"/>
      <c r="O1370" s="48"/>
      <c r="P1370" s="48"/>
      <c r="Q1370" s="46"/>
      <c r="R1370" s="48"/>
      <c r="S1370" s="48"/>
      <c r="T1370" s="48"/>
      <c r="U1370" s="48"/>
      <c r="V1370" s="48"/>
      <c r="W1370" s="46"/>
      <c r="X1370" s="48"/>
      <c r="Y1370" s="48"/>
      <c r="Z1370" s="157"/>
      <c r="AA1370" s="47"/>
      <c r="AB1370" s="97"/>
      <c r="AC1370" s="49"/>
      <c r="AD1370" s="49"/>
      <c r="AE1370" s="49"/>
      <c r="AF1370" s="49"/>
      <c r="AG1370" s="49"/>
      <c r="AH1370" s="47"/>
      <c r="AI1370" s="47"/>
      <c r="AJ1370" s="47"/>
      <c r="AK1370" s="190"/>
      <c r="AL1370" s="190"/>
      <c r="AM1370" s="190"/>
      <c r="AN1370" s="190"/>
      <c r="AO1370" s="190"/>
      <c r="AP1370" s="151"/>
      <c r="AQ1370" s="322"/>
      <c r="AR1370" s="322"/>
      <c r="AS1370" s="322"/>
      <c r="AT1370" s="47"/>
      <c r="AU1370" s="47"/>
      <c r="AV1370" s="47"/>
      <c r="AW1370" s="47"/>
      <c r="AX1370" s="322"/>
      <c r="AY1370" s="98"/>
      <c r="AZ1370" s="98"/>
      <c r="BA1370" s="47"/>
      <c r="BB1370" s="47"/>
      <c r="BC1370" s="47"/>
      <c r="BD1370" s="47"/>
      <c r="BE1370" s="97"/>
      <c r="BF1370" s="49"/>
      <c r="BG1370" s="239"/>
      <c r="BH1370" s="342"/>
      <c r="BI1370" s="49"/>
      <c r="BJ1370" s="49"/>
      <c r="BK1370" s="49"/>
      <c r="BL1370" s="49"/>
      <c r="BM1370" s="49"/>
      <c r="BN1370" s="47"/>
      <c r="BO1370" s="49"/>
      <c r="BP1370" s="49"/>
      <c r="BQ1370" s="49"/>
      <c r="BR1370" s="323"/>
      <c r="BS1370" s="323"/>
      <c r="BT1370" s="323"/>
      <c r="BU1370" s="49"/>
      <c r="BV1370" s="49"/>
      <c r="BW1370" s="97"/>
      <c r="BX1370" s="97"/>
      <c r="BY1370" s="97"/>
      <c r="BZ1370" s="97"/>
      <c r="CA1370" s="49"/>
      <c r="CB1370" s="49"/>
      <c r="CC1370" s="49"/>
      <c r="CD1370" s="49"/>
      <c r="CE1370" s="49"/>
      <c r="CF1370" s="49"/>
      <c r="CG1370" s="49"/>
      <c r="CH1370" s="49"/>
      <c r="CI1370" s="97"/>
      <c r="CJ1370" s="97"/>
      <c r="CK1370" s="97"/>
      <c r="CL1370" s="97"/>
      <c r="CM1370" s="335"/>
      <c r="CN1370" s="337"/>
      <c r="CO1370" s="315" t="str">
        <f>IF(Формулы!R1370&gt;V1370,"22-?,Дата 14 - Прибыл из УФСИН; ","")&amp;IF(Формулы!Q1370&gt;Y1370,"25-?,Дата 13 - Выбыл в УФСИН;","")&amp;IF(YEAR(ДАННЫЕ!$F$1)=YEAR(ДАННЫЕ!B1370),IF(AT1370&gt;0,"","40-?, вявлен в текущем году! "),"")&amp;IF(YEAR($F$1)=YEAR(W1370),IF(X1370+Y1370&gt;0,"","23-стоит, 24,25 - куда выбыл? "),"")&amp;IF(X1370+Y1370&gt;0,IF(YEAR($F$1)=YEAR(W1370),"","24+25&gt;0? 23 - когда выбыл? "),"")&amp;IF(BA1370&lt;BB1370,"47&gt;=48; ","")&amp;IF(BA1370&lt;BC1370,"47&gt;=49; ","")&amp;IF(BA1370&lt;BD1370,"47&gt;=50; ","")&amp;IF(BE1370&gt;0,IF(BF1370&gt;0,IF(AU1370&gt;AV1370,"","41 и 42 - ? (51 и 52 &gt; 0);"),"51 &gt; 0 52 - ?;"),"")&amp;IF(AU1370&gt;0,IF(AV1370&gt;AU1370,"41&gt;42;","")&amp;IF(BE1370&gt;0,"","41&gt;0 51-?;"),"")&amp;IF(BF1370&gt;0,IF(BE1370&gt;0,"","52&gt;0 51-?;"),"")&amp;IF(AW1370&gt;=AX1370,"","43&gt;44;")&amp;IF(CA1370&gt;0,IF(AW1370&gt;0,"","71 &gt; 0 43-?;"),"")</f>
        <v/>
      </c>
    </row>
    <row r="1371" spans="1:93" ht="12" x14ac:dyDescent="0.2">
      <c r="A1371" s="45"/>
      <c r="B1371" s="46"/>
      <c r="C1371" s="121"/>
      <c r="D1371" s="121"/>
      <c r="E1371" s="336"/>
      <c r="F1371" s="122"/>
      <c r="G1371" s="46"/>
      <c r="H1371" s="45"/>
      <c r="I1371" s="45"/>
      <c r="J1371" s="45"/>
      <c r="K1371" s="45"/>
      <c r="L1371" s="45"/>
      <c r="M1371" s="46"/>
      <c r="N1371" s="46"/>
      <c r="O1371" s="48"/>
      <c r="P1371" s="48"/>
      <c r="Q1371" s="46"/>
      <c r="R1371" s="48"/>
      <c r="S1371" s="48"/>
      <c r="T1371" s="48"/>
      <c r="U1371" s="48"/>
      <c r="V1371" s="48"/>
      <c r="W1371" s="46"/>
      <c r="X1371" s="48"/>
      <c r="Y1371" s="48"/>
      <c r="Z1371" s="157"/>
      <c r="AA1371" s="47"/>
      <c r="AB1371" s="97"/>
      <c r="AC1371" s="49"/>
      <c r="AD1371" s="49"/>
      <c r="AE1371" s="49"/>
      <c r="AF1371" s="49"/>
      <c r="AG1371" s="49"/>
      <c r="AH1371" s="47"/>
      <c r="AI1371" s="47"/>
      <c r="AJ1371" s="47"/>
      <c r="AK1371" s="190"/>
      <c r="AL1371" s="190"/>
      <c r="AM1371" s="190"/>
      <c r="AN1371" s="190"/>
      <c r="AO1371" s="190"/>
      <c r="AP1371" s="151"/>
      <c r="AQ1371" s="322"/>
      <c r="AR1371" s="322"/>
      <c r="AS1371" s="322"/>
      <c r="AT1371" s="47"/>
      <c r="AU1371" s="47"/>
      <c r="AV1371" s="47"/>
      <c r="AW1371" s="47"/>
      <c r="AX1371" s="322"/>
      <c r="AY1371" s="98"/>
      <c r="AZ1371" s="98"/>
      <c r="BA1371" s="47"/>
      <c r="BB1371" s="47"/>
      <c r="BC1371" s="47"/>
      <c r="BD1371" s="47"/>
      <c r="BE1371" s="97"/>
      <c r="BF1371" s="49"/>
      <c r="BG1371" s="239"/>
      <c r="BH1371" s="342"/>
      <c r="BI1371" s="49"/>
      <c r="BJ1371" s="49"/>
      <c r="BK1371" s="49"/>
      <c r="BL1371" s="49"/>
      <c r="BM1371" s="49"/>
      <c r="BN1371" s="47"/>
      <c r="BO1371" s="49"/>
      <c r="BP1371" s="49"/>
      <c r="BQ1371" s="49"/>
      <c r="BR1371" s="323"/>
      <c r="BS1371" s="323"/>
      <c r="BT1371" s="323"/>
      <c r="BU1371" s="49"/>
      <c r="BV1371" s="49"/>
      <c r="BW1371" s="97"/>
      <c r="BX1371" s="97"/>
      <c r="BY1371" s="97"/>
      <c r="BZ1371" s="97"/>
      <c r="CA1371" s="49"/>
      <c r="CB1371" s="49"/>
      <c r="CC1371" s="49"/>
      <c r="CD1371" s="49"/>
      <c r="CE1371" s="49"/>
      <c r="CF1371" s="49"/>
      <c r="CG1371" s="49"/>
      <c r="CH1371" s="49"/>
      <c r="CI1371" s="97"/>
      <c r="CJ1371" s="97"/>
      <c r="CK1371" s="97"/>
      <c r="CL1371" s="97"/>
      <c r="CM1371" s="335"/>
      <c r="CN1371" s="337"/>
      <c r="CO1371" s="315" t="str">
        <f>IF(Формулы!R1371&gt;V1371,"22-?,Дата 14 - Прибыл из УФСИН; ","")&amp;IF(Формулы!Q1371&gt;Y1371,"25-?,Дата 13 - Выбыл в УФСИН;","")&amp;IF(YEAR(ДАННЫЕ!$F$1)=YEAR(ДАННЫЕ!B1371),IF(AT1371&gt;0,"","40-?, вявлен в текущем году! "),"")&amp;IF(YEAR($F$1)=YEAR(W1371),IF(X1371+Y1371&gt;0,"","23-стоит, 24,25 - куда выбыл? "),"")&amp;IF(X1371+Y1371&gt;0,IF(YEAR($F$1)=YEAR(W1371),"","24+25&gt;0? 23 - когда выбыл? "),"")&amp;IF(BA1371&lt;BB1371,"47&gt;=48; ","")&amp;IF(BA1371&lt;BC1371,"47&gt;=49; ","")&amp;IF(BA1371&lt;BD1371,"47&gt;=50; ","")&amp;IF(BE1371&gt;0,IF(BF1371&gt;0,IF(AU1371&gt;AV1371,"","41 и 42 - ? (51 и 52 &gt; 0);"),"51 &gt; 0 52 - ?;"),"")&amp;IF(AU1371&gt;0,IF(AV1371&gt;AU1371,"41&gt;42;","")&amp;IF(BE1371&gt;0,"","41&gt;0 51-?;"),"")&amp;IF(BF1371&gt;0,IF(BE1371&gt;0,"","52&gt;0 51-?;"),"")&amp;IF(AW1371&gt;=AX1371,"","43&gt;44;")&amp;IF(CA1371&gt;0,IF(AW1371&gt;0,"","71 &gt; 0 43-?;"),"")</f>
        <v/>
      </c>
    </row>
    <row r="1372" spans="1:93" ht="12" x14ac:dyDescent="0.2">
      <c r="A1372" s="45"/>
      <c r="B1372" s="46"/>
      <c r="C1372" s="121"/>
      <c r="D1372" s="121"/>
      <c r="E1372" s="336"/>
      <c r="F1372" s="122"/>
      <c r="G1372" s="46"/>
      <c r="H1372" s="45"/>
      <c r="I1372" s="45"/>
      <c r="J1372" s="45"/>
      <c r="K1372" s="45"/>
      <c r="L1372" s="45"/>
      <c r="M1372" s="46"/>
      <c r="N1372" s="46"/>
      <c r="O1372" s="48"/>
      <c r="P1372" s="48"/>
      <c r="Q1372" s="46"/>
      <c r="R1372" s="48"/>
      <c r="S1372" s="48"/>
      <c r="T1372" s="48"/>
      <c r="U1372" s="48"/>
      <c r="V1372" s="48"/>
      <c r="W1372" s="46"/>
      <c r="X1372" s="48"/>
      <c r="Y1372" s="48"/>
      <c r="Z1372" s="157"/>
      <c r="AA1372" s="47"/>
      <c r="AB1372" s="97"/>
      <c r="AC1372" s="49"/>
      <c r="AD1372" s="49"/>
      <c r="AE1372" s="49"/>
      <c r="AF1372" s="49"/>
      <c r="AG1372" s="49"/>
      <c r="AH1372" s="47"/>
      <c r="AI1372" s="47"/>
      <c r="AJ1372" s="47"/>
      <c r="AK1372" s="190"/>
      <c r="AL1372" s="190"/>
      <c r="AM1372" s="190"/>
      <c r="AN1372" s="190"/>
      <c r="AO1372" s="190"/>
      <c r="AP1372" s="151"/>
      <c r="AQ1372" s="322"/>
      <c r="AR1372" s="322"/>
      <c r="AS1372" s="322"/>
      <c r="AT1372" s="47"/>
      <c r="AU1372" s="47"/>
      <c r="AV1372" s="47"/>
      <c r="AW1372" s="47"/>
      <c r="AX1372" s="322"/>
      <c r="AY1372" s="98"/>
      <c r="AZ1372" s="98"/>
      <c r="BA1372" s="47"/>
      <c r="BB1372" s="47"/>
      <c r="BC1372" s="47"/>
      <c r="BD1372" s="47"/>
      <c r="BE1372" s="97"/>
      <c r="BF1372" s="49"/>
      <c r="BG1372" s="239"/>
      <c r="BH1372" s="342"/>
      <c r="BI1372" s="49"/>
      <c r="BJ1372" s="49"/>
      <c r="BK1372" s="49"/>
      <c r="BL1372" s="49"/>
      <c r="BM1372" s="49"/>
      <c r="BN1372" s="47"/>
      <c r="BO1372" s="49"/>
      <c r="BP1372" s="49"/>
      <c r="BQ1372" s="49"/>
      <c r="BR1372" s="323"/>
      <c r="BS1372" s="323"/>
      <c r="BT1372" s="323"/>
      <c r="BU1372" s="49"/>
      <c r="BV1372" s="49"/>
      <c r="BW1372" s="97"/>
      <c r="BX1372" s="97"/>
      <c r="BY1372" s="97"/>
      <c r="BZ1372" s="97"/>
      <c r="CA1372" s="49"/>
      <c r="CB1372" s="49"/>
      <c r="CC1372" s="49"/>
      <c r="CD1372" s="49"/>
      <c r="CE1372" s="49"/>
      <c r="CF1372" s="49"/>
      <c r="CG1372" s="49"/>
      <c r="CH1372" s="49"/>
      <c r="CI1372" s="97"/>
      <c r="CJ1372" s="97"/>
      <c r="CK1372" s="97"/>
      <c r="CL1372" s="97"/>
      <c r="CM1372" s="335"/>
      <c r="CN1372" s="337"/>
      <c r="CO1372" s="315" t="str">
        <f>IF(Формулы!R1372&gt;V1372,"22-?,Дата 14 - Прибыл из УФСИН; ","")&amp;IF(Формулы!Q1372&gt;Y1372,"25-?,Дата 13 - Выбыл в УФСИН;","")&amp;IF(YEAR(ДАННЫЕ!$F$1)=YEAR(ДАННЫЕ!B1372),IF(AT1372&gt;0,"","40-?, вявлен в текущем году! "),"")&amp;IF(YEAR($F$1)=YEAR(W1372),IF(X1372+Y1372&gt;0,"","23-стоит, 24,25 - куда выбыл? "),"")&amp;IF(X1372+Y1372&gt;0,IF(YEAR($F$1)=YEAR(W1372),"","24+25&gt;0? 23 - когда выбыл? "),"")&amp;IF(BA1372&lt;BB1372,"47&gt;=48; ","")&amp;IF(BA1372&lt;BC1372,"47&gt;=49; ","")&amp;IF(BA1372&lt;BD1372,"47&gt;=50; ","")&amp;IF(BE1372&gt;0,IF(BF1372&gt;0,IF(AU1372&gt;AV1372,"","41 и 42 - ? (51 и 52 &gt; 0);"),"51 &gt; 0 52 - ?;"),"")&amp;IF(AU1372&gt;0,IF(AV1372&gt;AU1372,"41&gt;42;","")&amp;IF(BE1372&gt;0,"","41&gt;0 51-?;"),"")&amp;IF(BF1372&gt;0,IF(BE1372&gt;0,"","52&gt;0 51-?;"),"")&amp;IF(AW1372&gt;=AX1372,"","43&gt;44;")&amp;IF(CA1372&gt;0,IF(AW1372&gt;0,"","71 &gt; 0 43-?;"),"")</f>
        <v/>
      </c>
    </row>
    <row r="1373" spans="1:93" ht="12" x14ac:dyDescent="0.2">
      <c r="A1373" s="45"/>
      <c r="B1373" s="46"/>
      <c r="C1373" s="121"/>
      <c r="D1373" s="121"/>
      <c r="E1373" s="336"/>
      <c r="F1373" s="122"/>
      <c r="G1373" s="46"/>
      <c r="H1373" s="45"/>
      <c r="I1373" s="45"/>
      <c r="J1373" s="45"/>
      <c r="K1373" s="45"/>
      <c r="L1373" s="45"/>
      <c r="M1373" s="46"/>
      <c r="N1373" s="46"/>
      <c r="O1373" s="48"/>
      <c r="P1373" s="48"/>
      <c r="Q1373" s="46"/>
      <c r="R1373" s="48"/>
      <c r="S1373" s="48"/>
      <c r="T1373" s="48"/>
      <c r="U1373" s="48"/>
      <c r="V1373" s="48"/>
      <c r="W1373" s="46"/>
      <c r="X1373" s="48"/>
      <c r="Y1373" s="48"/>
      <c r="Z1373" s="157"/>
      <c r="AA1373" s="47"/>
      <c r="AB1373" s="97"/>
      <c r="AC1373" s="49"/>
      <c r="AD1373" s="49"/>
      <c r="AE1373" s="49"/>
      <c r="AF1373" s="49"/>
      <c r="AG1373" s="49"/>
      <c r="AH1373" s="47"/>
      <c r="AI1373" s="47"/>
      <c r="AJ1373" s="47"/>
      <c r="AK1373" s="190"/>
      <c r="AL1373" s="190"/>
      <c r="AM1373" s="190"/>
      <c r="AN1373" s="190"/>
      <c r="AO1373" s="190"/>
      <c r="AP1373" s="151"/>
      <c r="AQ1373" s="322"/>
      <c r="AR1373" s="322"/>
      <c r="AS1373" s="322"/>
      <c r="AT1373" s="47"/>
      <c r="AU1373" s="47"/>
      <c r="AV1373" s="47"/>
      <c r="AW1373" s="47"/>
      <c r="AX1373" s="322"/>
      <c r="AY1373" s="98"/>
      <c r="AZ1373" s="98"/>
      <c r="BA1373" s="47"/>
      <c r="BB1373" s="47"/>
      <c r="BC1373" s="47"/>
      <c r="BD1373" s="47"/>
      <c r="BE1373" s="97"/>
      <c r="BF1373" s="49"/>
      <c r="BG1373" s="239"/>
      <c r="BH1373" s="342"/>
      <c r="BI1373" s="49"/>
      <c r="BJ1373" s="49"/>
      <c r="BK1373" s="49"/>
      <c r="BL1373" s="49"/>
      <c r="BM1373" s="49"/>
      <c r="BN1373" s="47"/>
      <c r="BO1373" s="49"/>
      <c r="BP1373" s="49"/>
      <c r="BQ1373" s="49"/>
      <c r="BR1373" s="323"/>
      <c r="BS1373" s="323"/>
      <c r="BT1373" s="323"/>
      <c r="BU1373" s="49"/>
      <c r="BV1373" s="49"/>
      <c r="BW1373" s="97"/>
      <c r="BX1373" s="97"/>
      <c r="BY1373" s="97"/>
      <c r="BZ1373" s="97"/>
      <c r="CA1373" s="49"/>
      <c r="CB1373" s="49"/>
      <c r="CC1373" s="49"/>
      <c r="CD1373" s="49"/>
      <c r="CE1373" s="49"/>
      <c r="CF1373" s="49"/>
      <c r="CG1373" s="49"/>
      <c r="CH1373" s="49"/>
      <c r="CI1373" s="97"/>
      <c r="CJ1373" s="97"/>
      <c r="CK1373" s="97"/>
      <c r="CL1373" s="97"/>
      <c r="CM1373" s="335"/>
      <c r="CN1373" s="337"/>
      <c r="CO1373" s="315" t="str">
        <f>IF(Формулы!R1373&gt;V1373,"22-?,Дата 14 - Прибыл из УФСИН; ","")&amp;IF(Формулы!Q1373&gt;Y1373,"25-?,Дата 13 - Выбыл в УФСИН;","")&amp;IF(YEAR(ДАННЫЕ!$F$1)=YEAR(ДАННЫЕ!B1373),IF(AT1373&gt;0,"","40-?, вявлен в текущем году! "),"")&amp;IF(YEAR($F$1)=YEAR(W1373),IF(X1373+Y1373&gt;0,"","23-стоит, 24,25 - куда выбыл? "),"")&amp;IF(X1373+Y1373&gt;0,IF(YEAR($F$1)=YEAR(W1373),"","24+25&gt;0? 23 - когда выбыл? "),"")&amp;IF(BA1373&lt;BB1373,"47&gt;=48; ","")&amp;IF(BA1373&lt;BC1373,"47&gt;=49; ","")&amp;IF(BA1373&lt;BD1373,"47&gt;=50; ","")&amp;IF(BE1373&gt;0,IF(BF1373&gt;0,IF(AU1373&gt;AV1373,"","41 и 42 - ? (51 и 52 &gt; 0);"),"51 &gt; 0 52 - ?;"),"")&amp;IF(AU1373&gt;0,IF(AV1373&gt;AU1373,"41&gt;42;","")&amp;IF(BE1373&gt;0,"","41&gt;0 51-?;"),"")&amp;IF(BF1373&gt;0,IF(BE1373&gt;0,"","52&gt;0 51-?;"),"")&amp;IF(AW1373&gt;=AX1373,"","43&gt;44;")&amp;IF(CA1373&gt;0,IF(AW1373&gt;0,"","71 &gt; 0 43-?;"),"")</f>
        <v/>
      </c>
    </row>
    <row r="1374" spans="1:93" ht="12" x14ac:dyDescent="0.2">
      <c r="A1374" s="45"/>
      <c r="B1374" s="46"/>
      <c r="C1374" s="121"/>
      <c r="D1374" s="121"/>
      <c r="E1374" s="336"/>
      <c r="F1374" s="122"/>
      <c r="G1374" s="46"/>
      <c r="H1374" s="45"/>
      <c r="I1374" s="45"/>
      <c r="J1374" s="45"/>
      <c r="K1374" s="45"/>
      <c r="L1374" s="45"/>
      <c r="M1374" s="46"/>
      <c r="N1374" s="46"/>
      <c r="O1374" s="48"/>
      <c r="P1374" s="48"/>
      <c r="Q1374" s="46"/>
      <c r="R1374" s="48"/>
      <c r="S1374" s="48"/>
      <c r="T1374" s="48"/>
      <c r="U1374" s="48"/>
      <c r="V1374" s="48"/>
      <c r="W1374" s="46"/>
      <c r="X1374" s="48"/>
      <c r="Y1374" s="48"/>
      <c r="Z1374" s="157"/>
      <c r="AA1374" s="47"/>
      <c r="AB1374" s="97"/>
      <c r="AC1374" s="49"/>
      <c r="AD1374" s="49"/>
      <c r="AE1374" s="49"/>
      <c r="AF1374" s="49"/>
      <c r="AG1374" s="49"/>
      <c r="AH1374" s="47"/>
      <c r="AI1374" s="47"/>
      <c r="AJ1374" s="47"/>
      <c r="AK1374" s="190"/>
      <c r="AL1374" s="190"/>
      <c r="AM1374" s="190"/>
      <c r="AN1374" s="190"/>
      <c r="AO1374" s="190"/>
      <c r="AP1374" s="151"/>
      <c r="AQ1374" s="322"/>
      <c r="AR1374" s="322"/>
      <c r="AS1374" s="322"/>
      <c r="AT1374" s="47"/>
      <c r="AU1374" s="47"/>
      <c r="AV1374" s="47"/>
      <c r="AW1374" s="47"/>
      <c r="AX1374" s="322"/>
      <c r="AY1374" s="98"/>
      <c r="AZ1374" s="98"/>
      <c r="BA1374" s="47"/>
      <c r="BB1374" s="47"/>
      <c r="BC1374" s="47"/>
      <c r="BD1374" s="47"/>
      <c r="BE1374" s="97"/>
      <c r="BF1374" s="49"/>
      <c r="BG1374" s="239"/>
      <c r="BH1374" s="342"/>
      <c r="BI1374" s="49"/>
      <c r="BJ1374" s="49"/>
      <c r="BK1374" s="49"/>
      <c r="BL1374" s="49"/>
      <c r="BM1374" s="49"/>
      <c r="BN1374" s="47"/>
      <c r="BO1374" s="49"/>
      <c r="BP1374" s="49"/>
      <c r="BQ1374" s="49"/>
      <c r="BR1374" s="323"/>
      <c r="BS1374" s="323"/>
      <c r="BT1374" s="323"/>
      <c r="BU1374" s="49"/>
      <c r="BV1374" s="49"/>
      <c r="BW1374" s="97"/>
      <c r="BX1374" s="97"/>
      <c r="BY1374" s="97"/>
      <c r="BZ1374" s="97"/>
      <c r="CA1374" s="49"/>
      <c r="CB1374" s="49"/>
      <c r="CC1374" s="49"/>
      <c r="CD1374" s="49"/>
      <c r="CE1374" s="49"/>
      <c r="CF1374" s="49"/>
      <c r="CG1374" s="49"/>
      <c r="CH1374" s="49"/>
      <c r="CI1374" s="97"/>
      <c r="CJ1374" s="97"/>
      <c r="CK1374" s="97"/>
      <c r="CL1374" s="97"/>
      <c r="CM1374" s="335"/>
      <c r="CN1374" s="337"/>
      <c r="CO1374" s="315" t="str">
        <f>IF(Формулы!R1374&gt;V1374,"22-?,Дата 14 - Прибыл из УФСИН; ","")&amp;IF(Формулы!Q1374&gt;Y1374,"25-?,Дата 13 - Выбыл в УФСИН;","")&amp;IF(YEAR(ДАННЫЕ!$F$1)=YEAR(ДАННЫЕ!B1374),IF(AT1374&gt;0,"","40-?, вявлен в текущем году! "),"")&amp;IF(YEAR($F$1)=YEAR(W1374),IF(X1374+Y1374&gt;0,"","23-стоит, 24,25 - куда выбыл? "),"")&amp;IF(X1374+Y1374&gt;0,IF(YEAR($F$1)=YEAR(W1374),"","24+25&gt;0? 23 - когда выбыл? "),"")&amp;IF(BA1374&lt;BB1374,"47&gt;=48; ","")&amp;IF(BA1374&lt;BC1374,"47&gt;=49; ","")&amp;IF(BA1374&lt;BD1374,"47&gt;=50; ","")&amp;IF(BE1374&gt;0,IF(BF1374&gt;0,IF(AU1374&gt;AV1374,"","41 и 42 - ? (51 и 52 &gt; 0);"),"51 &gt; 0 52 - ?;"),"")&amp;IF(AU1374&gt;0,IF(AV1374&gt;AU1374,"41&gt;42;","")&amp;IF(BE1374&gt;0,"","41&gt;0 51-?;"),"")&amp;IF(BF1374&gt;0,IF(BE1374&gt;0,"","52&gt;0 51-?;"),"")&amp;IF(AW1374&gt;=AX1374,"","43&gt;44;")&amp;IF(CA1374&gt;0,IF(AW1374&gt;0,"","71 &gt; 0 43-?;"),"")</f>
        <v/>
      </c>
    </row>
    <row r="1375" spans="1:93" ht="12" x14ac:dyDescent="0.2">
      <c r="A1375" s="45"/>
      <c r="B1375" s="46"/>
      <c r="C1375" s="121"/>
      <c r="D1375" s="121"/>
      <c r="E1375" s="336"/>
      <c r="F1375" s="122"/>
      <c r="G1375" s="46"/>
      <c r="H1375" s="45"/>
      <c r="I1375" s="45"/>
      <c r="J1375" s="45"/>
      <c r="K1375" s="45"/>
      <c r="L1375" s="45"/>
      <c r="M1375" s="46"/>
      <c r="N1375" s="46"/>
      <c r="O1375" s="48"/>
      <c r="P1375" s="48"/>
      <c r="Q1375" s="46"/>
      <c r="R1375" s="48"/>
      <c r="S1375" s="48"/>
      <c r="T1375" s="48"/>
      <c r="U1375" s="48"/>
      <c r="V1375" s="48"/>
      <c r="W1375" s="46"/>
      <c r="X1375" s="48"/>
      <c r="Y1375" s="48"/>
      <c r="Z1375" s="157"/>
      <c r="AA1375" s="47"/>
      <c r="AB1375" s="97"/>
      <c r="AC1375" s="49"/>
      <c r="AD1375" s="49"/>
      <c r="AE1375" s="49"/>
      <c r="AF1375" s="49"/>
      <c r="AG1375" s="49"/>
      <c r="AH1375" s="47"/>
      <c r="AI1375" s="47"/>
      <c r="AJ1375" s="47"/>
      <c r="AK1375" s="190"/>
      <c r="AL1375" s="190"/>
      <c r="AM1375" s="190"/>
      <c r="AN1375" s="190"/>
      <c r="AO1375" s="190"/>
      <c r="AP1375" s="151"/>
      <c r="AQ1375" s="322"/>
      <c r="AR1375" s="322"/>
      <c r="AS1375" s="322"/>
      <c r="AT1375" s="47"/>
      <c r="AU1375" s="47"/>
      <c r="AV1375" s="47"/>
      <c r="AW1375" s="47"/>
      <c r="AX1375" s="322"/>
      <c r="AY1375" s="98"/>
      <c r="AZ1375" s="98"/>
      <c r="BA1375" s="47"/>
      <c r="BB1375" s="47"/>
      <c r="BC1375" s="47"/>
      <c r="BD1375" s="47"/>
      <c r="BE1375" s="97"/>
      <c r="BF1375" s="49"/>
      <c r="BG1375" s="239"/>
      <c r="BH1375" s="342"/>
      <c r="BI1375" s="49"/>
      <c r="BJ1375" s="49"/>
      <c r="BK1375" s="49"/>
      <c r="BL1375" s="49"/>
      <c r="BM1375" s="49"/>
      <c r="BN1375" s="47"/>
      <c r="BO1375" s="49"/>
      <c r="BP1375" s="49"/>
      <c r="BQ1375" s="49"/>
      <c r="BR1375" s="323"/>
      <c r="BS1375" s="323"/>
      <c r="BT1375" s="323"/>
      <c r="BU1375" s="49"/>
      <c r="BV1375" s="49"/>
      <c r="BW1375" s="97"/>
      <c r="BX1375" s="97"/>
      <c r="BY1375" s="97"/>
      <c r="BZ1375" s="97"/>
      <c r="CA1375" s="49"/>
      <c r="CB1375" s="49"/>
      <c r="CC1375" s="49"/>
      <c r="CD1375" s="49"/>
      <c r="CE1375" s="49"/>
      <c r="CF1375" s="49"/>
      <c r="CG1375" s="49"/>
      <c r="CH1375" s="49"/>
      <c r="CI1375" s="97"/>
      <c r="CJ1375" s="97"/>
      <c r="CK1375" s="97"/>
      <c r="CL1375" s="97"/>
      <c r="CM1375" s="335"/>
      <c r="CN1375" s="337"/>
      <c r="CO1375" s="315" t="str">
        <f>IF(Формулы!R1375&gt;V1375,"22-?,Дата 14 - Прибыл из УФСИН; ","")&amp;IF(Формулы!Q1375&gt;Y1375,"25-?,Дата 13 - Выбыл в УФСИН;","")&amp;IF(YEAR(ДАННЫЕ!$F$1)=YEAR(ДАННЫЕ!B1375),IF(AT1375&gt;0,"","40-?, вявлен в текущем году! "),"")&amp;IF(YEAR($F$1)=YEAR(W1375),IF(X1375+Y1375&gt;0,"","23-стоит, 24,25 - куда выбыл? "),"")&amp;IF(X1375+Y1375&gt;0,IF(YEAR($F$1)=YEAR(W1375),"","24+25&gt;0? 23 - когда выбыл? "),"")&amp;IF(BA1375&lt;BB1375,"47&gt;=48; ","")&amp;IF(BA1375&lt;BC1375,"47&gt;=49; ","")&amp;IF(BA1375&lt;BD1375,"47&gt;=50; ","")&amp;IF(BE1375&gt;0,IF(BF1375&gt;0,IF(AU1375&gt;AV1375,"","41 и 42 - ? (51 и 52 &gt; 0);"),"51 &gt; 0 52 - ?;"),"")&amp;IF(AU1375&gt;0,IF(AV1375&gt;AU1375,"41&gt;42;","")&amp;IF(BE1375&gt;0,"","41&gt;0 51-?;"),"")&amp;IF(BF1375&gt;0,IF(BE1375&gt;0,"","52&gt;0 51-?;"),"")&amp;IF(AW1375&gt;=AX1375,"","43&gt;44;")&amp;IF(CA1375&gt;0,IF(AW1375&gt;0,"","71 &gt; 0 43-?;"),"")</f>
        <v/>
      </c>
    </row>
    <row r="1376" spans="1:93" ht="12" x14ac:dyDescent="0.2">
      <c r="A1376" s="45"/>
      <c r="B1376" s="46"/>
      <c r="C1376" s="121"/>
      <c r="D1376" s="121"/>
      <c r="E1376" s="336"/>
      <c r="F1376" s="122"/>
      <c r="G1376" s="46"/>
      <c r="H1376" s="45"/>
      <c r="I1376" s="45"/>
      <c r="J1376" s="45"/>
      <c r="K1376" s="45"/>
      <c r="L1376" s="45"/>
      <c r="M1376" s="46"/>
      <c r="N1376" s="46"/>
      <c r="O1376" s="48"/>
      <c r="P1376" s="48"/>
      <c r="Q1376" s="46"/>
      <c r="R1376" s="48"/>
      <c r="S1376" s="48"/>
      <c r="T1376" s="48"/>
      <c r="U1376" s="48"/>
      <c r="V1376" s="48"/>
      <c r="W1376" s="46"/>
      <c r="X1376" s="48"/>
      <c r="Y1376" s="48"/>
      <c r="Z1376" s="157"/>
      <c r="AA1376" s="47"/>
      <c r="AB1376" s="97"/>
      <c r="AC1376" s="49"/>
      <c r="AD1376" s="49"/>
      <c r="AE1376" s="49"/>
      <c r="AF1376" s="49"/>
      <c r="AG1376" s="49"/>
      <c r="AH1376" s="47"/>
      <c r="AI1376" s="47"/>
      <c r="AJ1376" s="47"/>
      <c r="AK1376" s="190"/>
      <c r="AL1376" s="190"/>
      <c r="AM1376" s="190"/>
      <c r="AN1376" s="190"/>
      <c r="AO1376" s="190"/>
      <c r="AP1376" s="151"/>
      <c r="AQ1376" s="322"/>
      <c r="AR1376" s="322"/>
      <c r="AS1376" s="322"/>
      <c r="AT1376" s="47"/>
      <c r="AU1376" s="47"/>
      <c r="AV1376" s="47"/>
      <c r="AW1376" s="47"/>
      <c r="AX1376" s="322"/>
      <c r="AY1376" s="98"/>
      <c r="AZ1376" s="98"/>
      <c r="BA1376" s="47"/>
      <c r="BB1376" s="47"/>
      <c r="BC1376" s="47"/>
      <c r="BD1376" s="47"/>
      <c r="BE1376" s="97"/>
      <c r="BF1376" s="49"/>
      <c r="BG1376" s="239"/>
      <c r="BH1376" s="342"/>
      <c r="BI1376" s="49"/>
      <c r="BJ1376" s="49"/>
      <c r="BK1376" s="49"/>
      <c r="BL1376" s="49"/>
      <c r="BM1376" s="49"/>
      <c r="BN1376" s="47"/>
      <c r="BO1376" s="49"/>
      <c r="BP1376" s="49"/>
      <c r="BQ1376" s="49"/>
      <c r="BR1376" s="323"/>
      <c r="BS1376" s="323"/>
      <c r="BT1376" s="323"/>
      <c r="BU1376" s="49"/>
      <c r="BV1376" s="49"/>
      <c r="BW1376" s="97"/>
      <c r="BX1376" s="97"/>
      <c r="BY1376" s="97"/>
      <c r="BZ1376" s="97"/>
      <c r="CA1376" s="49"/>
      <c r="CB1376" s="49"/>
      <c r="CC1376" s="49"/>
      <c r="CD1376" s="49"/>
      <c r="CE1376" s="49"/>
      <c r="CF1376" s="49"/>
      <c r="CG1376" s="49"/>
      <c r="CH1376" s="49"/>
      <c r="CI1376" s="97"/>
      <c r="CJ1376" s="97"/>
      <c r="CK1376" s="97"/>
      <c r="CL1376" s="97"/>
      <c r="CM1376" s="335"/>
      <c r="CN1376" s="337"/>
      <c r="CO1376" s="315" t="str">
        <f>IF(Формулы!R1376&gt;V1376,"22-?,Дата 14 - Прибыл из УФСИН; ","")&amp;IF(Формулы!Q1376&gt;Y1376,"25-?,Дата 13 - Выбыл в УФСИН;","")&amp;IF(YEAR(ДАННЫЕ!$F$1)=YEAR(ДАННЫЕ!B1376),IF(AT1376&gt;0,"","40-?, вявлен в текущем году! "),"")&amp;IF(YEAR($F$1)=YEAR(W1376),IF(X1376+Y1376&gt;0,"","23-стоит, 24,25 - куда выбыл? "),"")&amp;IF(X1376+Y1376&gt;0,IF(YEAR($F$1)=YEAR(W1376),"","24+25&gt;0? 23 - когда выбыл? "),"")&amp;IF(BA1376&lt;BB1376,"47&gt;=48; ","")&amp;IF(BA1376&lt;BC1376,"47&gt;=49; ","")&amp;IF(BA1376&lt;BD1376,"47&gt;=50; ","")&amp;IF(BE1376&gt;0,IF(BF1376&gt;0,IF(AU1376&gt;AV1376,"","41 и 42 - ? (51 и 52 &gt; 0);"),"51 &gt; 0 52 - ?;"),"")&amp;IF(AU1376&gt;0,IF(AV1376&gt;AU1376,"41&gt;42;","")&amp;IF(BE1376&gt;0,"","41&gt;0 51-?;"),"")&amp;IF(BF1376&gt;0,IF(BE1376&gt;0,"","52&gt;0 51-?;"),"")&amp;IF(AW1376&gt;=AX1376,"","43&gt;44;")&amp;IF(CA1376&gt;0,IF(AW1376&gt;0,"","71 &gt; 0 43-?;"),"")</f>
        <v/>
      </c>
    </row>
    <row r="1377" spans="1:93" ht="12" x14ac:dyDescent="0.2">
      <c r="A1377" s="45"/>
      <c r="B1377" s="46"/>
      <c r="C1377" s="121"/>
      <c r="D1377" s="121"/>
      <c r="E1377" s="336"/>
      <c r="F1377" s="122"/>
      <c r="G1377" s="46"/>
      <c r="H1377" s="45"/>
      <c r="I1377" s="45"/>
      <c r="J1377" s="45"/>
      <c r="K1377" s="45"/>
      <c r="L1377" s="45"/>
      <c r="M1377" s="46"/>
      <c r="N1377" s="46"/>
      <c r="O1377" s="48"/>
      <c r="P1377" s="48"/>
      <c r="Q1377" s="46"/>
      <c r="R1377" s="48"/>
      <c r="S1377" s="48"/>
      <c r="T1377" s="48"/>
      <c r="U1377" s="48"/>
      <c r="V1377" s="48"/>
      <c r="W1377" s="46"/>
      <c r="X1377" s="48"/>
      <c r="Y1377" s="48"/>
      <c r="Z1377" s="157"/>
      <c r="AA1377" s="47"/>
      <c r="AB1377" s="97"/>
      <c r="AC1377" s="49"/>
      <c r="AD1377" s="49"/>
      <c r="AE1377" s="49"/>
      <c r="AF1377" s="49"/>
      <c r="AG1377" s="49"/>
      <c r="AH1377" s="47"/>
      <c r="AI1377" s="47"/>
      <c r="AJ1377" s="47"/>
      <c r="AK1377" s="190"/>
      <c r="AL1377" s="190"/>
      <c r="AM1377" s="190"/>
      <c r="AN1377" s="190"/>
      <c r="AO1377" s="190"/>
      <c r="AP1377" s="151"/>
      <c r="AQ1377" s="322"/>
      <c r="AR1377" s="322"/>
      <c r="AS1377" s="322"/>
      <c r="AT1377" s="47"/>
      <c r="AU1377" s="47"/>
      <c r="AV1377" s="47"/>
      <c r="AW1377" s="47"/>
      <c r="AX1377" s="322"/>
      <c r="AY1377" s="98"/>
      <c r="AZ1377" s="98"/>
      <c r="BA1377" s="47"/>
      <c r="BB1377" s="47"/>
      <c r="BC1377" s="47"/>
      <c r="BD1377" s="47"/>
      <c r="BE1377" s="97"/>
      <c r="BF1377" s="49"/>
      <c r="BG1377" s="239"/>
      <c r="BH1377" s="342"/>
      <c r="BI1377" s="49"/>
      <c r="BJ1377" s="49"/>
      <c r="BK1377" s="49"/>
      <c r="BL1377" s="49"/>
      <c r="BM1377" s="49"/>
      <c r="BN1377" s="47"/>
      <c r="BO1377" s="49"/>
      <c r="BP1377" s="49"/>
      <c r="BQ1377" s="49"/>
      <c r="BR1377" s="323"/>
      <c r="BS1377" s="323"/>
      <c r="BT1377" s="323"/>
      <c r="BU1377" s="49"/>
      <c r="BV1377" s="49"/>
      <c r="BW1377" s="97"/>
      <c r="BX1377" s="97"/>
      <c r="BY1377" s="97"/>
      <c r="BZ1377" s="97"/>
      <c r="CA1377" s="49"/>
      <c r="CB1377" s="49"/>
      <c r="CC1377" s="49"/>
      <c r="CD1377" s="49"/>
      <c r="CE1377" s="49"/>
      <c r="CF1377" s="49"/>
      <c r="CG1377" s="49"/>
      <c r="CH1377" s="49"/>
      <c r="CI1377" s="97"/>
      <c r="CJ1377" s="97"/>
      <c r="CK1377" s="97"/>
      <c r="CL1377" s="97"/>
      <c r="CM1377" s="335"/>
      <c r="CN1377" s="337"/>
      <c r="CO1377" s="315" t="str">
        <f>IF(Формулы!R1377&gt;V1377,"22-?,Дата 14 - Прибыл из УФСИН; ","")&amp;IF(Формулы!Q1377&gt;Y1377,"25-?,Дата 13 - Выбыл в УФСИН;","")&amp;IF(YEAR(ДАННЫЕ!$F$1)=YEAR(ДАННЫЕ!B1377),IF(AT1377&gt;0,"","40-?, вявлен в текущем году! "),"")&amp;IF(YEAR($F$1)=YEAR(W1377),IF(X1377+Y1377&gt;0,"","23-стоит, 24,25 - куда выбыл? "),"")&amp;IF(X1377+Y1377&gt;0,IF(YEAR($F$1)=YEAR(W1377),"","24+25&gt;0? 23 - когда выбыл? "),"")&amp;IF(BA1377&lt;BB1377,"47&gt;=48; ","")&amp;IF(BA1377&lt;BC1377,"47&gt;=49; ","")&amp;IF(BA1377&lt;BD1377,"47&gt;=50; ","")&amp;IF(BE1377&gt;0,IF(BF1377&gt;0,IF(AU1377&gt;AV1377,"","41 и 42 - ? (51 и 52 &gt; 0);"),"51 &gt; 0 52 - ?;"),"")&amp;IF(AU1377&gt;0,IF(AV1377&gt;AU1377,"41&gt;42;","")&amp;IF(BE1377&gt;0,"","41&gt;0 51-?;"),"")&amp;IF(BF1377&gt;0,IF(BE1377&gt;0,"","52&gt;0 51-?;"),"")&amp;IF(AW1377&gt;=AX1377,"","43&gt;44;")&amp;IF(CA1377&gt;0,IF(AW1377&gt;0,"","71 &gt; 0 43-?;"),"")</f>
        <v/>
      </c>
    </row>
    <row r="1378" spans="1:93" ht="12" x14ac:dyDescent="0.2">
      <c r="A1378" s="45"/>
      <c r="B1378" s="46"/>
      <c r="C1378" s="121"/>
      <c r="D1378" s="121"/>
      <c r="E1378" s="336"/>
      <c r="F1378" s="122"/>
      <c r="G1378" s="46"/>
      <c r="H1378" s="45"/>
      <c r="I1378" s="45"/>
      <c r="J1378" s="45"/>
      <c r="K1378" s="45"/>
      <c r="L1378" s="45"/>
      <c r="M1378" s="46"/>
      <c r="N1378" s="46"/>
      <c r="O1378" s="48"/>
      <c r="P1378" s="48"/>
      <c r="Q1378" s="46"/>
      <c r="R1378" s="48"/>
      <c r="S1378" s="48"/>
      <c r="T1378" s="48"/>
      <c r="U1378" s="48"/>
      <c r="V1378" s="48"/>
      <c r="W1378" s="46"/>
      <c r="X1378" s="48"/>
      <c r="Y1378" s="48"/>
      <c r="Z1378" s="157"/>
      <c r="AA1378" s="47"/>
      <c r="AB1378" s="97"/>
      <c r="AC1378" s="49"/>
      <c r="AD1378" s="49"/>
      <c r="AE1378" s="49"/>
      <c r="AF1378" s="49"/>
      <c r="AG1378" s="49"/>
      <c r="AH1378" s="47"/>
      <c r="AI1378" s="47"/>
      <c r="AJ1378" s="47"/>
      <c r="AK1378" s="190"/>
      <c r="AL1378" s="190"/>
      <c r="AM1378" s="190"/>
      <c r="AN1378" s="190"/>
      <c r="AO1378" s="190"/>
      <c r="AP1378" s="151"/>
      <c r="AQ1378" s="322"/>
      <c r="AR1378" s="322"/>
      <c r="AS1378" s="322"/>
      <c r="AT1378" s="47"/>
      <c r="AU1378" s="47"/>
      <c r="AV1378" s="47"/>
      <c r="AW1378" s="47"/>
      <c r="AX1378" s="322"/>
      <c r="AY1378" s="98"/>
      <c r="AZ1378" s="98"/>
      <c r="BA1378" s="47"/>
      <c r="BB1378" s="47"/>
      <c r="BC1378" s="47"/>
      <c r="BD1378" s="47"/>
      <c r="BE1378" s="97"/>
      <c r="BF1378" s="49"/>
      <c r="BG1378" s="239"/>
      <c r="BH1378" s="342"/>
      <c r="BI1378" s="49"/>
      <c r="BJ1378" s="49"/>
      <c r="BK1378" s="49"/>
      <c r="BL1378" s="49"/>
      <c r="BM1378" s="49"/>
      <c r="BN1378" s="47"/>
      <c r="BO1378" s="49"/>
      <c r="BP1378" s="49"/>
      <c r="BQ1378" s="49"/>
      <c r="BR1378" s="323"/>
      <c r="BS1378" s="323"/>
      <c r="BT1378" s="323"/>
      <c r="BU1378" s="49"/>
      <c r="BV1378" s="49"/>
      <c r="BW1378" s="97"/>
      <c r="BX1378" s="97"/>
      <c r="BY1378" s="97"/>
      <c r="BZ1378" s="97"/>
      <c r="CA1378" s="49"/>
      <c r="CB1378" s="49"/>
      <c r="CC1378" s="49"/>
      <c r="CD1378" s="49"/>
      <c r="CE1378" s="49"/>
      <c r="CF1378" s="49"/>
      <c r="CG1378" s="49"/>
      <c r="CH1378" s="49"/>
      <c r="CI1378" s="97"/>
      <c r="CJ1378" s="97"/>
      <c r="CK1378" s="97"/>
      <c r="CL1378" s="97"/>
      <c r="CM1378" s="335"/>
      <c r="CN1378" s="337"/>
      <c r="CO1378" s="315" t="str">
        <f>IF(Формулы!R1378&gt;V1378,"22-?,Дата 14 - Прибыл из УФСИН; ","")&amp;IF(Формулы!Q1378&gt;Y1378,"25-?,Дата 13 - Выбыл в УФСИН;","")&amp;IF(YEAR(ДАННЫЕ!$F$1)=YEAR(ДАННЫЕ!B1378),IF(AT1378&gt;0,"","40-?, вявлен в текущем году! "),"")&amp;IF(YEAR($F$1)=YEAR(W1378),IF(X1378+Y1378&gt;0,"","23-стоит, 24,25 - куда выбыл? "),"")&amp;IF(X1378+Y1378&gt;0,IF(YEAR($F$1)=YEAR(W1378),"","24+25&gt;0? 23 - когда выбыл? "),"")&amp;IF(BA1378&lt;BB1378,"47&gt;=48; ","")&amp;IF(BA1378&lt;BC1378,"47&gt;=49; ","")&amp;IF(BA1378&lt;BD1378,"47&gt;=50; ","")&amp;IF(BE1378&gt;0,IF(BF1378&gt;0,IF(AU1378&gt;AV1378,"","41 и 42 - ? (51 и 52 &gt; 0);"),"51 &gt; 0 52 - ?;"),"")&amp;IF(AU1378&gt;0,IF(AV1378&gt;AU1378,"41&gt;42;","")&amp;IF(BE1378&gt;0,"","41&gt;0 51-?;"),"")&amp;IF(BF1378&gt;0,IF(BE1378&gt;0,"","52&gt;0 51-?;"),"")&amp;IF(AW1378&gt;=AX1378,"","43&gt;44;")&amp;IF(CA1378&gt;0,IF(AW1378&gt;0,"","71 &gt; 0 43-?;"),"")</f>
        <v/>
      </c>
    </row>
    <row r="1379" spans="1:93" ht="12" x14ac:dyDescent="0.2">
      <c r="A1379" s="45"/>
      <c r="B1379" s="46"/>
      <c r="C1379" s="121"/>
      <c r="D1379" s="121"/>
      <c r="E1379" s="336"/>
      <c r="F1379" s="122"/>
      <c r="G1379" s="46"/>
      <c r="H1379" s="45"/>
      <c r="I1379" s="45"/>
      <c r="J1379" s="45"/>
      <c r="K1379" s="45"/>
      <c r="L1379" s="45"/>
      <c r="M1379" s="46"/>
      <c r="N1379" s="46"/>
      <c r="O1379" s="48"/>
      <c r="P1379" s="48"/>
      <c r="Q1379" s="46"/>
      <c r="R1379" s="48"/>
      <c r="S1379" s="48"/>
      <c r="T1379" s="48"/>
      <c r="U1379" s="48"/>
      <c r="V1379" s="48"/>
      <c r="W1379" s="46"/>
      <c r="X1379" s="48"/>
      <c r="Y1379" s="48"/>
      <c r="Z1379" s="157"/>
      <c r="AA1379" s="47"/>
      <c r="AB1379" s="97"/>
      <c r="AC1379" s="49"/>
      <c r="AD1379" s="49"/>
      <c r="AE1379" s="49"/>
      <c r="AF1379" s="49"/>
      <c r="AG1379" s="49"/>
      <c r="AH1379" s="47"/>
      <c r="AI1379" s="47"/>
      <c r="AJ1379" s="47"/>
      <c r="AK1379" s="190"/>
      <c r="AL1379" s="190"/>
      <c r="AM1379" s="190"/>
      <c r="AN1379" s="190"/>
      <c r="AO1379" s="190"/>
      <c r="AP1379" s="151"/>
      <c r="AQ1379" s="322"/>
      <c r="AR1379" s="322"/>
      <c r="AS1379" s="322"/>
      <c r="AT1379" s="47"/>
      <c r="AU1379" s="47"/>
      <c r="AV1379" s="47"/>
      <c r="AW1379" s="47"/>
      <c r="AX1379" s="322"/>
      <c r="AY1379" s="98"/>
      <c r="AZ1379" s="98"/>
      <c r="BA1379" s="47"/>
      <c r="BB1379" s="47"/>
      <c r="BC1379" s="47"/>
      <c r="BD1379" s="47"/>
      <c r="BE1379" s="97"/>
      <c r="BF1379" s="49"/>
      <c r="BG1379" s="239"/>
      <c r="BH1379" s="342"/>
      <c r="BI1379" s="49"/>
      <c r="BJ1379" s="49"/>
      <c r="BK1379" s="49"/>
      <c r="BL1379" s="49"/>
      <c r="BM1379" s="49"/>
      <c r="BN1379" s="47"/>
      <c r="BO1379" s="49"/>
      <c r="BP1379" s="49"/>
      <c r="BQ1379" s="49"/>
      <c r="BR1379" s="323"/>
      <c r="BS1379" s="323"/>
      <c r="BT1379" s="323"/>
      <c r="BU1379" s="49"/>
      <c r="BV1379" s="49"/>
      <c r="BW1379" s="97"/>
      <c r="BX1379" s="97"/>
      <c r="BY1379" s="97"/>
      <c r="BZ1379" s="97"/>
      <c r="CA1379" s="49"/>
      <c r="CB1379" s="49"/>
      <c r="CC1379" s="49"/>
      <c r="CD1379" s="49"/>
      <c r="CE1379" s="49"/>
      <c r="CF1379" s="49"/>
      <c r="CG1379" s="49"/>
      <c r="CH1379" s="49"/>
      <c r="CI1379" s="97"/>
      <c r="CJ1379" s="97"/>
      <c r="CK1379" s="97"/>
      <c r="CL1379" s="97"/>
      <c r="CM1379" s="335"/>
      <c r="CN1379" s="337"/>
      <c r="CO1379" s="315" t="str">
        <f>IF(Формулы!R1379&gt;V1379,"22-?,Дата 14 - Прибыл из УФСИН; ","")&amp;IF(Формулы!Q1379&gt;Y1379,"25-?,Дата 13 - Выбыл в УФСИН;","")&amp;IF(YEAR(ДАННЫЕ!$F$1)=YEAR(ДАННЫЕ!B1379),IF(AT1379&gt;0,"","40-?, вявлен в текущем году! "),"")&amp;IF(YEAR($F$1)=YEAR(W1379),IF(X1379+Y1379&gt;0,"","23-стоит, 24,25 - куда выбыл? "),"")&amp;IF(X1379+Y1379&gt;0,IF(YEAR($F$1)=YEAR(W1379),"","24+25&gt;0? 23 - когда выбыл? "),"")&amp;IF(BA1379&lt;BB1379,"47&gt;=48; ","")&amp;IF(BA1379&lt;BC1379,"47&gt;=49; ","")&amp;IF(BA1379&lt;BD1379,"47&gt;=50; ","")&amp;IF(BE1379&gt;0,IF(BF1379&gt;0,IF(AU1379&gt;AV1379,"","41 и 42 - ? (51 и 52 &gt; 0);"),"51 &gt; 0 52 - ?;"),"")&amp;IF(AU1379&gt;0,IF(AV1379&gt;AU1379,"41&gt;42;","")&amp;IF(BE1379&gt;0,"","41&gt;0 51-?;"),"")&amp;IF(BF1379&gt;0,IF(BE1379&gt;0,"","52&gt;0 51-?;"),"")&amp;IF(AW1379&gt;=AX1379,"","43&gt;44;")&amp;IF(CA1379&gt;0,IF(AW1379&gt;0,"","71 &gt; 0 43-?;"),"")</f>
        <v/>
      </c>
    </row>
    <row r="1380" spans="1:93" ht="12" x14ac:dyDescent="0.2">
      <c r="A1380" s="45"/>
      <c r="B1380" s="46"/>
      <c r="C1380" s="121"/>
      <c r="D1380" s="121"/>
      <c r="E1380" s="336"/>
      <c r="F1380" s="122"/>
      <c r="G1380" s="46"/>
      <c r="H1380" s="45"/>
      <c r="I1380" s="45"/>
      <c r="J1380" s="45"/>
      <c r="K1380" s="45"/>
      <c r="L1380" s="45"/>
      <c r="M1380" s="46"/>
      <c r="N1380" s="46"/>
      <c r="O1380" s="48"/>
      <c r="P1380" s="48"/>
      <c r="Q1380" s="46"/>
      <c r="R1380" s="48"/>
      <c r="S1380" s="48"/>
      <c r="T1380" s="48"/>
      <c r="U1380" s="48"/>
      <c r="V1380" s="48"/>
      <c r="W1380" s="46"/>
      <c r="X1380" s="48"/>
      <c r="Y1380" s="48"/>
      <c r="Z1380" s="157"/>
      <c r="AA1380" s="47"/>
      <c r="AB1380" s="97"/>
      <c r="AC1380" s="49"/>
      <c r="AD1380" s="49"/>
      <c r="AE1380" s="49"/>
      <c r="AF1380" s="49"/>
      <c r="AG1380" s="49"/>
      <c r="AH1380" s="47"/>
      <c r="AI1380" s="47"/>
      <c r="AJ1380" s="47"/>
      <c r="AK1380" s="190"/>
      <c r="AL1380" s="190"/>
      <c r="AM1380" s="190"/>
      <c r="AN1380" s="190"/>
      <c r="AO1380" s="190"/>
      <c r="AP1380" s="151"/>
      <c r="AQ1380" s="322"/>
      <c r="AR1380" s="322"/>
      <c r="AS1380" s="322"/>
      <c r="AT1380" s="47"/>
      <c r="AU1380" s="47"/>
      <c r="AV1380" s="47"/>
      <c r="AW1380" s="47"/>
      <c r="AX1380" s="322"/>
      <c r="AY1380" s="98"/>
      <c r="AZ1380" s="98"/>
      <c r="BA1380" s="47"/>
      <c r="BB1380" s="47"/>
      <c r="BC1380" s="47"/>
      <c r="BD1380" s="47"/>
      <c r="BE1380" s="97"/>
      <c r="BF1380" s="49"/>
      <c r="BG1380" s="239"/>
      <c r="BH1380" s="342"/>
      <c r="BI1380" s="49"/>
      <c r="BJ1380" s="49"/>
      <c r="BK1380" s="49"/>
      <c r="BL1380" s="49"/>
      <c r="BM1380" s="49"/>
      <c r="BN1380" s="47"/>
      <c r="BO1380" s="49"/>
      <c r="BP1380" s="49"/>
      <c r="BQ1380" s="49"/>
      <c r="BR1380" s="323"/>
      <c r="BS1380" s="323"/>
      <c r="BT1380" s="323"/>
      <c r="BU1380" s="49"/>
      <c r="BV1380" s="49"/>
      <c r="BW1380" s="97"/>
      <c r="BX1380" s="97"/>
      <c r="BY1380" s="97"/>
      <c r="BZ1380" s="97"/>
      <c r="CA1380" s="49"/>
      <c r="CB1380" s="49"/>
      <c r="CC1380" s="49"/>
      <c r="CD1380" s="49"/>
      <c r="CE1380" s="49"/>
      <c r="CF1380" s="49"/>
      <c r="CG1380" s="49"/>
      <c r="CH1380" s="49"/>
      <c r="CI1380" s="97"/>
      <c r="CJ1380" s="97"/>
      <c r="CK1380" s="97"/>
      <c r="CL1380" s="97"/>
      <c r="CM1380" s="335"/>
      <c r="CN1380" s="337"/>
      <c r="CO1380" s="315" t="str">
        <f>IF(Формулы!R1380&gt;V1380,"22-?,Дата 14 - Прибыл из УФСИН; ","")&amp;IF(Формулы!Q1380&gt;Y1380,"25-?,Дата 13 - Выбыл в УФСИН;","")&amp;IF(YEAR(ДАННЫЕ!$F$1)=YEAR(ДАННЫЕ!B1380),IF(AT1380&gt;0,"","40-?, вявлен в текущем году! "),"")&amp;IF(YEAR($F$1)=YEAR(W1380),IF(X1380+Y1380&gt;0,"","23-стоит, 24,25 - куда выбыл? "),"")&amp;IF(X1380+Y1380&gt;0,IF(YEAR($F$1)=YEAR(W1380),"","24+25&gt;0? 23 - когда выбыл? "),"")&amp;IF(BA1380&lt;BB1380,"47&gt;=48; ","")&amp;IF(BA1380&lt;BC1380,"47&gt;=49; ","")&amp;IF(BA1380&lt;BD1380,"47&gt;=50; ","")&amp;IF(BE1380&gt;0,IF(BF1380&gt;0,IF(AU1380&gt;AV1380,"","41 и 42 - ? (51 и 52 &gt; 0);"),"51 &gt; 0 52 - ?;"),"")&amp;IF(AU1380&gt;0,IF(AV1380&gt;AU1380,"41&gt;42;","")&amp;IF(BE1380&gt;0,"","41&gt;0 51-?;"),"")&amp;IF(BF1380&gt;0,IF(BE1380&gt;0,"","52&gt;0 51-?;"),"")&amp;IF(AW1380&gt;=AX1380,"","43&gt;44;")&amp;IF(CA1380&gt;0,IF(AW1380&gt;0,"","71 &gt; 0 43-?;"),"")</f>
        <v/>
      </c>
    </row>
    <row r="1381" spans="1:93" ht="12" x14ac:dyDescent="0.2">
      <c r="A1381" s="45"/>
      <c r="B1381" s="46"/>
      <c r="C1381" s="121"/>
      <c r="D1381" s="121"/>
      <c r="E1381" s="336"/>
      <c r="F1381" s="122"/>
      <c r="G1381" s="46"/>
      <c r="H1381" s="45"/>
      <c r="I1381" s="45"/>
      <c r="J1381" s="45"/>
      <c r="K1381" s="45"/>
      <c r="L1381" s="45"/>
      <c r="M1381" s="46"/>
      <c r="N1381" s="46"/>
      <c r="O1381" s="48"/>
      <c r="P1381" s="48"/>
      <c r="Q1381" s="46"/>
      <c r="R1381" s="48"/>
      <c r="S1381" s="48"/>
      <c r="T1381" s="48"/>
      <c r="U1381" s="48"/>
      <c r="V1381" s="48"/>
      <c r="W1381" s="46"/>
      <c r="X1381" s="48"/>
      <c r="Y1381" s="48"/>
      <c r="Z1381" s="157"/>
      <c r="AA1381" s="47"/>
      <c r="AB1381" s="97"/>
      <c r="AC1381" s="49"/>
      <c r="AD1381" s="49"/>
      <c r="AE1381" s="49"/>
      <c r="AF1381" s="49"/>
      <c r="AG1381" s="49"/>
      <c r="AH1381" s="47"/>
      <c r="AI1381" s="47"/>
      <c r="AJ1381" s="47"/>
      <c r="AK1381" s="190"/>
      <c r="AL1381" s="190"/>
      <c r="AM1381" s="190"/>
      <c r="AN1381" s="190"/>
      <c r="AO1381" s="190"/>
      <c r="AP1381" s="151"/>
      <c r="AQ1381" s="322"/>
      <c r="AR1381" s="322"/>
      <c r="AS1381" s="322"/>
      <c r="AT1381" s="47"/>
      <c r="AU1381" s="47"/>
      <c r="AV1381" s="47"/>
      <c r="AW1381" s="47"/>
      <c r="AX1381" s="322"/>
      <c r="AY1381" s="98"/>
      <c r="AZ1381" s="98"/>
      <c r="BA1381" s="47"/>
      <c r="BB1381" s="47"/>
      <c r="BC1381" s="47"/>
      <c r="BD1381" s="47"/>
      <c r="BE1381" s="97"/>
      <c r="BF1381" s="49"/>
      <c r="BG1381" s="239"/>
      <c r="BH1381" s="342"/>
      <c r="BI1381" s="49"/>
      <c r="BJ1381" s="49"/>
      <c r="BK1381" s="49"/>
      <c r="BL1381" s="49"/>
      <c r="BM1381" s="49"/>
      <c r="BN1381" s="47"/>
      <c r="BO1381" s="49"/>
      <c r="BP1381" s="49"/>
      <c r="BQ1381" s="49"/>
      <c r="BR1381" s="323"/>
      <c r="BS1381" s="323"/>
      <c r="BT1381" s="323"/>
      <c r="BU1381" s="49"/>
      <c r="BV1381" s="49"/>
      <c r="BW1381" s="97"/>
      <c r="BX1381" s="97"/>
      <c r="BY1381" s="97"/>
      <c r="BZ1381" s="97"/>
      <c r="CA1381" s="49"/>
      <c r="CB1381" s="49"/>
      <c r="CC1381" s="49"/>
      <c r="CD1381" s="49"/>
      <c r="CE1381" s="49"/>
      <c r="CF1381" s="49"/>
      <c r="CG1381" s="49"/>
      <c r="CH1381" s="49"/>
      <c r="CI1381" s="97"/>
      <c r="CJ1381" s="97"/>
      <c r="CK1381" s="97"/>
      <c r="CL1381" s="97"/>
      <c r="CM1381" s="335"/>
      <c r="CN1381" s="337"/>
      <c r="CO1381" s="315" t="str">
        <f>IF(Формулы!R1381&gt;V1381,"22-?,Дата 14 - Прибыл из УФСИН; ","")&amp;IF(Формулы!Q1381&gt;Y1381,"25-?,Дата 13 - Выбыл в УФСИН;","")&amp;IF(YEAR(ДАННЫЕ!$F$1)=YEAR(ДАННЫЕ!B1381),IF(AT1381&gt;0,"","40-?, вявлен в текущем году! "),"")&amp;IF(YEAR($F$1)=YEAR(W1381),IF(X1381+Y1381&gt;0,"","23-стоит, 24,25 - куда выбыл? "),"")&amp;IF(X1381+Y1381&gt;0,IF(YEAR($F$1)=YEAR(W1381),"","24+25&gt;0? 23 - когда выбыл? "),"")&amp;IF(BA1381&lt;BB1381,"47&gt;=48; ","")&amp;IF(BA1381&lt;BC1381,"47&gt;=49; ","")&amp;IF(BA1381&lt;BD1381,"47&gt;=50; ","")&amp;IF(BE1381&gt;0,IF(BF1381&gt;0,IF(AU1381&gt;AV1381,"","41 и 42 - ? (51 и 52 &gt; 0);"),"51 &gt; 0 52 - ?;"),"")&amp;IF(AU1381&gt;0,IF(AV1381&gt;AU1381,"41&gt;42;","")&amp;IF(BE1381&gt;0,"","41&gt;0 51-?;"),"")&amp;IF(BF1381&gt;0,IF(BE1381&gt;0,"","52&gt;0 51-?;"),"")&amp;IF(AW1381&gt;=AX1381,"","43&gt;44;")&amp;IF(CA1381&gt;0,IF(AW1381&gt;0,"","71 &gt; 0 43-?;"),"")</f>
        <v/>
      </c>
    </row>
    <row r="1382" spans="1:93" ht="12" x14ac:dyDescent="0.2">
      <c r="A1382" s="45"/>
      <c r="B1382" s="46"/>
      <c r="C1382" s="121"/>
      <c r="D1382" s="121"/>
      <c r="E1382" s="336"/>
      <c r="F1382" s="122"/>
      <c r="G1382" s="46"/>
      <c r="H1382" s="45"/>
      <c r="I1382" s="45"/>
      <c r="J1382" s="45"/>
      <c r="K1382" s="45"/>
      <c r="L1382" s="45"/>
      <c r="M1382" s="46"/>
      <c r="N1382" s="46"/>
      <c r="O1382" s="48"/>
      <c r="P1382" s="48"/>
      <c r="Q1382" s="46"/>
      <c r="R1382" s="48"/>
      <c r="S1382" s="48"/>
      <c r="T1382" s="48"/>
      <c r="U1382" s="48"/>
      <c r="V1382" s="48"/>
      <c r="W1382" s="46"/>
      <c r="X1382" s="48"/>
      <c r="Y1382" s="48"/>
      <c r="Z1382" s="157"/>
      <c r="AA1382" s="47"/>
      <c r="AB1382" s="97"/>
      <c r="AC1382" s="49"/>
      <c r="AD1382" s="49"/>
      <c r="AE1382" s="49"/>
      <c r="AF1382" s="49"/>
      <c r="AG1382" s="49"/>
      <c r="AH1382" s="47"/>
      <c r="AI1382" s="47"/>
      <c r="AJ1382" s="47"/>
      <c r="AK1382" s="190"/>
      <c r="AL1382" s="190"/>
      <c r="AM1382" s="190"/>
      <c r="AN1382" s="190"/>
      <c r="AO1382" s="190"/>
      <c r="AP1382" s="151"/>
      <c r="AQ1382" s="322"/>
      <c r="AR1382" s="322"/>
      <c r="AS1382" s="322"/>
      <c r="AT1382" s="47"/>
      <c r="AU1382" s="47"/>
      <c r="AV1382" s="47"/>
      <c r="AW1382" s="47"/>
      <c r="AX1382" s="322"/>
      <c r="AY1382" s="98"/>
      <c r="AZ1382" s="98"/>
      <c r="BA1382" s="47"/>
      <c r="BB1382" s="47"/>
      <c r="BC1382" s="47"/>
      <c r="BD1382" s="47"/>
      <c r="BE1382" s="97"/>
      <c r="BF1382" s="49"/>
      <c r="BG1382" s="239"/>
      <c r="BH1382" s="342"/>
      <c r="BI1382" s="49"/>
      <c r="BJ1382" s="49"/>
      <c r="BK1382" s="49"/>
      <c r="BL1382" s="49"/>
      <c r="BM1382" s="49"/>
      <c r="BN1382" s="47"/>
      <c r="BO1382" s="49"/>
      <c r="BP1382" s="49"/>
      <c r="BQ1382" s="49"/>
      <c r="BR1382" s="323"/>
      <c r="BS1382" s="323"/>
      <c r="BT1382" s="323"/>
      <c r="BU1382" s="49"/>
      <c r="BV1382" s="49"/>
      <c r="BW1382" s="97"/>
      <c r="BX1382" s="97"/>
      <c r="BY1382" s="97"/>
      <c r="BZ1382" s="97"/>
      <c r="CA1382" s="49"/>
      <c r="CB1382" s="49"/>
      <c r="CC1382" s="49"/>
      <c r="CD1382" s="49"/>
      <c r="CE1382" s="49"/>
      <c r="CF1382" s="49"/>
      <c r="CG1382" s="49"/>
      <c r="CH1382" s="49"/>
      <c r="CI1382" s="97"/>
      <c r="CJ1382" s="97"/>
      <c r="CK1382" s="97"/>
      <c r="CL1382" s="97"/>
      <c r="CM1382" s="335"/>
      <c r="CN1382" s="337"/>
      <c r="CO1382" s="315" t="str">
        <f>IF(Формулы!R1382&gt;V1382,"22-?,Дата 14 - Прибыл из УФСИН; ","")&amp;IF(Формулы!Q1382&gt;Y1382,"25-?,Дата 13 - Выбыл в УФСИН;","")&amp;IF(YEAR(ДАННЫЕ!$F$1)=YEAR(ДАННЫЕ!B1382),IF(AT1382&gt;0,"","40-?, вявлен в текущем году! "),"")&amp;IF(YEAR($F$1)=YEAR(W1382),IF(X1382+Y1382&gt;0,"","23-стоит, 24,25 - куда выбыл? "),"")&amp;IF(X1382+Y1382&gt;0,IF(YEAR($F$1)=YEAR(W1382),"","24+25&gt;0? 23 - когда выбыл? "),"")&amp;IF(BA1382&lt;BB1382,"47&gt;=48; ","")&amp;IF(BA1382&lt;BC1382,"47&gt;=49; ","")&amp;IF(BA1382&lt;BD1382,"47&gt;=50; ","")&amp;IF(BE1382&gt;0,IF(BF1382&gt;0,IF(AU1382&gt;AV1382,"","41 и 42 - ? (51 и 52 &gt; 0);"),"51 &gt; 0 52 - ?;"),"")&amp;IF(AU1382&gt;0,IF(AV1382&gt;AU1382,"41&gt;42;","")&amp;IF(BE1382&gt;0,"","41&gt;0 51-?;"),"")&amp;IF(BF1382&gt;0,IF(BE1382&gt;0,"","52&gt;0 51-?;"),"")&amp;IF(AW1382&gt;=AX1382,"","43&gt;44;")&amp;IF(CA1382&gt;0,IF(AW1382&gt;0,"","71 &gt; 0 43-?;"),"")</f>
        <v/>
      </c>
    </row>
    <row r="1383" spans="1:93" ht="12" x14ac:dyDescent="0.2">
      <c r="A1383" s="45"/>
      <c r="B1383" s="46"/>
      <c r="C1383" s="121"/>
      <c r="D1383" s="121"/>
      <c r="E1383" s="336"/>
      <c r="F1383" s="122"/>
      <c r="G1383" s="46"/>
      <c r="H1383" s="45"/>
      <c r="I1383" s="45"/>
      <c r="J1383" s="45"/>
      <c r="K1383" s="45"/>
      <c r="L1383" s="45"/>
      <c r="M1383" s="46"/>
      <c r="N1383" s="46"/>
      <c r="O1383" s="48"/>
      <c r="P1383" s="48"/>
      <c r="Q1383" s="46"/>
      <c r="R1383" s="48"/>
      <c r="S1383" s="48"/>
      <c r="T1383" s="48"/>
      <c r="U1383" s="48"/>
      <c r="V1383" s="48"/>
      <c r="W1383" s="46"/>
      <c r="X1383" s="48"/>
      <c r="Y1383" s="48"/>
      <c r="Z1383" s="157"/>
      <c r="AA1383" s="47"/>
      <c r="AB1383" s="97"/>
      <c r="AC1383" s="49"/>
      <c r="AD1383" s="49"/>
      <c r="AE1383" s="49"/>
      <c r="AF1383" s="49"/>
      <c r="AG1383" s="49"/>
      <c r="AH1383" s="47"/>
      <c r="AI1383" s="47"/>
      <c r="AJ1383" s="47"/>
      <c r="AK1383" s="190"/>
      <c r="AL1383" s="190"/>
      <c r="AM1383" s="190"/>
      <c r="AN1383" s="190"/>
      <c r="AO1383" s="190"/>
      <c r="AP1383" s="151"/>
      <c r="AQ1383" s="322"/>
      <c r="AR1383" s="322"/>
      <c r="AS1383" s="322"/>
      <c r="AT1383" s="47"/>
      <c r="AU1383" s="47"/>
      <c r="AV1383" s="47"/>
      <c r="AW1383" s="47"/>
      <c r="AX1383" s="322"/>
      <c r="AY1383" s="98"/>
      <c r="AZ1383" s="98"/>
      <c r="BA1383" s="47"/>
      <c r="BB1383" s="47"/>
      <c r="BC1383" s="47"/>
      <c r="BD1383" s="47"/>
      <c r="BE1383" s="97"/>
      <c r="BF1383" s="49"/>
      <c r="BG1383" s="239"/>
      <c r="BH1383" s="342"/>
      <c r="BI1383" s="49"/>
      <c r="BJ1383" s="49"/>
      <c r="BK1383" s="49"/>
      <c r="BL1383" s="49"/>
      <c r="BM1383" s="49"/>
      <c r="BN1383" s="47"/>
      <c r="BO1383" s="49"/>
      <c r="BP1383" s="49"/>
      <c r="BQ1383" s="49"/>
      <c r="BR1383" s="323"/>
      <c r="BS1383" s="323"/>
      <c r="BT1383" s="323"/>
      <c r="BU1383" s="49"/>
      <c r="BV1383" s="49"/>
      <c r="BW1383" s="97"/>
      <c r="BX1383" s="97"/>
      <c r="BY1383" s="97"/>
      <c r="BZ1383" s="97"/>
      <c r="CA1383" s="49"/>
      <c r="CB1383" s="49"/>
      <c r="CC1383" s="49"/>
      <c r="CD1383" s="49"/>
      <c r="CE1383" s="49"/>
      <c r="CF1383" s="49"/>
      <c r="CG1383" s="49"/>
      <c r="CH1383" s="49"/>
      <c r="CI1383" s="97"/>
      <c r="CJ1383" s="97"/>
      <c r="CK1383" s="97"/>
      <c r="CL1383" s="97"/>
      <c r="CM1383" s="335"/>
      <c r="CN1383" s="337"/>
      <c r="CO1383" s="315" t="str">
        <f>IF(Формулы!R1383&gt;V1383,"22-?,Дата 14 - Прибыл из УФСИН; ","")&amp;IF(Формулы!Q1383&gt;Y1383,"25-?,Дата 13 - Выбыл в УФСИН;","")&amp;IF(YEAR(ДАННЫЕ!$F$1)=YEAR(ДАННЫЕ!B1383),IF(AT1383&gt;0,"","40-?, вявлен в текущем году! "),"")&amp;IF(YEAR($F$1)=YEAR(W1383),IF(X1383+Y1383&gt;0,"","23-стоит, 24,25 - куда выбыл? "),"")&amp;IF(X1383+Y1383&gt;0,IF(YEAR($F$1)=YEAR(W1383),"","24+25&gt;0? 23 - когда выбыл? "),"")&amp;IF(BA1383&lt;BB1383,"47&gt;=48; ","")&amp;IF(BA1383&lt;BC1383,"47&gt;=49; ","")&amp;IF(BA1383&lt;BD1383,"47&gt;=50; ","")&amp;IF(BE1383&gt;0,IF(BF1383&gt;0,IF(AU1383&gt;AV1383,"","41 и 42 - ? (51 и 52 &gt; 0);"),"51 &gt; 0 52 - ?;"),"")&amp;IF(AU1383&gt;0,IF(AV1383&gt;AU1383,"41&gt;42;","")&amp;IF(BE1383&gt;0,"","41&gt;0 51-?;"),"")&amp;IF(BF1383&gt;0,IF(BE1383&gt;0,"","52&gt;0 51-?;"),"")&amp;IF(AW1383&gt;=AX1383,"","43&gt;44;")&amp;IF(CA1383&gt;0,IF(AW1383&gt;0,"","71 &gt; 0 43-?;"),"")</f>
        <v/>
      </c>
    </row>
    <row r="1384" spans="1:93" ht="12" x14ac:dyDescent="0.2">
      <c r="A1384" s="45"/>
      <c r="B1384" s="46"/>
      <c r="C1384" s="121"/>
      <c r="D1384" s="121"/>
      <c r="E1384" s="336"/>
      <c r="F1384" s="122"/>
      <c r="G1384" s="46"/>
      <c r="H1384" s="45"/>
      <c r="I1384" s="45"/>
      <c r="J1384" s="45"/>
      <c r="K1384" s="45"/>
      <c r="L1384" s="45"/>
      <c r="M1384" s="46"/>
      <c r="N1384" s="46"/>
      <c r="O1384" s="48"/>
      <c r="P1384" s="48"/>
      <c r="Q1384" s="46"/>
      <c r="R1384" s="48"/>
      <c r="S1384" s="48"/>
      <c r="T1384" s="48"/>
      <c r="U1384" s="48"/>
      <c r="V1384" s="48"/>
      <c r="W1384" s="46"/>
      <c r="X1384" s="48"/>
      <c r="Y1384" s="48"/>
      <c r="Z1384" s="157"/>
      <c r="AA1384" s="47"/>
      <c r="AB1384" s="97"/>
      <c r="AC1384" s="49"/>
      <c r="AD1384" s="49"/>
      <c r="AE1384" s="49"/>
      <c r="AF1384" s="49"/>
      <c r="AG1384" s="49"/>
      <c r="AH1384" s="47"/>
      <c r="AI1384" s="47"/>
      <c r="AJ1384" s="47"/>
      <c r="AK1384" s="190"/>
      <c r="AL1384" s="190"/>
      <c r="AM1384" s="190"/>
      <c r="AN1384" s="190"/>
      <c r="AO1384" s="190"/>
      <c r="AP1384" s="151"/>
      <c r="AQ1384" s="322"/>
      <c r="AR1384" s="322"/>
      <c r="AS1384" s="322"/>
      <c r="AT1384" s="47"/>
      <c r="AU1384" s="47"/>
      <c r="AV1384" s="47"/>
      <c r="AW1384" s="47"/>
      <c r="AX1384" s="322"/>
      <c r="AY1384" s="98"/>
      <c r="AZ1384" s="98"/>
      <c r="BA1384" s="47"/>
      <c r="BB1384" s="47"/>
      <c r="BC1384" s="47"/>
      <c r="BD1384" s="47"/>
      <c r="BE1384" s="97"/>
      <c r="BF1384" s="49"/>
      <c r="BG1384" s="239"/>
      <c r="BH1384" s="342"/>
      <c r="BI1384" s="49"/>
      <c r="BJ1384" s="49"/>
      <c r="BK1384" s="49"/>
      <c r="BL1384" s="49"/>
      <c r="BM1384" s="49"/>
      <c r="BN1384" s="47"/>
      <c r="BO1384" s="49"/>
      <c r="BP1384" s="49"/>
      <c r="BQ1384" s="49"/>
      <c r="BR1384" s="323"/>
      <c r="BS1384" s="323"/>
      <c r="BT1384" s="323"/>
      <c r="BU1384" s="49"/>
      <c r="BV1384" s="49"/>
      <c r="BW1384" s="97"/>
      <c r="BX1384" s="97"/>
      <c r="BY1384" s="97"/>
      <c r="BZ1384" s="97"/>
      <c r="CA1384" s="49"/>
      <c r="CB1384" s="49"/>
      <c r="CC1384" s="49"/>
      <c r="CD1384" s="49"/>
      <c r="CE1384" s="49"/>
      <c r="CF1384" s="49"/>
      <c r="CG1384" s="49"/>
      <c r="CH1384" s="49"/>
      <c r="CI1384" s="97"/>
      <c r="CJ1384" s="97"/>
      <c r="CK1384" s="97"/>
      <c r="CL1384" s="97"/>
      <c r="CM1384" s="335"/>
      <c r="CN1384" s="337"/>
      <c r="CO1384" s="315" t="str">
        <f>IF(Формулы!R1384&gt;V1384,"22-?,Дата 14 - Прибыл из УФСИН; ","")&amp;IF(Формулы!Q1384&gt;Y1384,"25-?,Дата 13 - Выбыл в УФСИН;","")&amp;IF(YEAR(ДАННЫЕ!$F$1)=YEAR(ДАННЫЕ!B1384),IF(AT1384&gt;0,"","40-?, вявлен в текущем году! "),"")&amp;IF(YEAR($F$1)=YEAR(W1384),IF(X1384+Y1384&gt;0,"","23-стоит, 24,25 - куда выбыл? "),"")&amp;IF(X1384+Y1384&gt;0,IF(YEAR($F$1)=YEAR(W1384),"","24+25&gt;0? 23 - когда выбыл? "),"")&amp;IF(BA1384&lt;BB1384,"47&gt;=48; ","")&amp;IF(BA1384&lt;BC1384,"47&gt;=49; ","")&amp;IF(BA1384&lt;BD1384,"47&gt;=50; ","")&amp;IF(BE1384&gt;0,IF(BF1384&gt;0,IF(AU1384&gt;AV1384,"","41 и 42 - ? (51 и 52 &gt; 0);"),"51 &gt; 0 52 - ?;"),"")&amp;IF(AU1384&gt;0,IF(AV1384&gt;AU1384,"41&gt;42;","")&amp;IF(BE1384&gt;0,"","41&gt;0 51-?;"),"")&amp;IF(BF1384&gt;0,IF(BE1384&gt;0,"","52&gt;0 51-?;"),"")&amp;IF(AW1384&gt;=AX1384,"","43&gt;44;")&amp;IF(CA1384&gt;0,IF(AW1384&gt;0,"","71 &gt; 0 43-?;"),"")</f>
        <v/>
      </c>
    </row>
    <row r="1385" spans="1:93" ht="12" x14ac:dyDescent="0.2">
      <c r="A1385" s="45"/>
      <c r="B1385" s="46"/>
      <c r="C1385" s="121"/>
      <c r="D1385" s="121"/>
      <c r="E1385" s="336"/>
      <c r="F1385" s="122"/>
      <c r="G1385" s="46"/>
      <c r="H1385" s="45"/>
      <c r="I1385" s="45"/>
      <c r="J1385" s="45"/>
      <c r="K1385" s="45"/>
      <c r="L1385" s="45"/>
      <c r="M1385" s="46"/>
      <c r="N1385" s="46"/>
      <c r="O1385" s="48"/>
      <c r="P1385" s="48"/>
      <c r="Q1385" s="46"/>
      <c r="R1385" s="48"/>
      <c r="S1385" s="48"/>
      <c r="T1385" s="48"/>
      <c r="U1385" s="48"/>
      <c r="V1385" s="48"/>
      <c r="W1385" s="46"/>
      <c r="X1385" s="48"/>
      <c r="Y1385" s="48"/>
      <c r="Z1385" s="157"/>
      <c r="AA1385" s="47"/>
      <c r="AB1385" s="97"/>
      <c r="AC1385" s="49"/>
      <c r="AD1385" s="49"/>
      <c r="AE1385" s="49"/>
      <c r="AF1385" s="49"/>
      <c r="AG1385" s="49"/>
      <c r="AH1385" s="47"/>
      <c r="AI1385" s="47"/>
      <c r="AJ1385" s="47"/>
      <c r="AK1385" s="190"/>
      <c r="AL1385" s="190"/>
      <c r="AM1385" s="190"/>
      <c r="AN1385" s="190"/>
      <c r="AO1385" s="190"/>
      <c r="AP1385" s="151"/>
      <c r="AQ1385" s="322"/>
      <c r="AR1385" s="322"/>
      <c r="AS1385" s="322"/>
      <c r="AT1385" s="47"/>
      <c r="AU1385" s="47"/>
      <c r="AV1385" s="47"/>
      <c r="AW1385" s="47"/>
      <c r="AX1385" s="322"/>
      <c r="AY1385" s="98"/>
      <c r="AZ1385" s="98"/>
      <c r="BA1385" s="47"/>
      <c r="BB1385" s="47"/>
      <c r="BC1385" s="47"/>
      <c r="BD1385" s="47"/>
      <c r="BE1385" s="97"/>
      <c r="BF1385" s="49"/>
      <c r="BG1385" s="239"/>
      <c r="BH1385" s="342"/>
      <c r="BI1385" s="49"/>
      <c r="BJ1385" s="49"/>
      <c r="BK1385" s="49"/>
      <c r="BL1385" s="49"/>
      <c r="BM1385" s="49"/>
      <c r="BN1385" s="47"/>
      <c r="BO1385" s="49"/>
      <c r="BP1385" s="49"/>
      <c r="BQ1385" s="49"/>
      <c r="BR1385" s="323"/>
      <c r="BS1385" s="323"/>
      <c r="BT1385" s="323"/>
      <c r="BU1385" s="49"/>
      <c r="BV1385" s="49"/>
      <c r="BW1385" s="97"/>
      <c r="BX1385" s="97"/>
      <c r="BY1385" s="97"/>
      <c r="BZ1385" s="97"/>
      <c r="CA1385" s="49"/>
      <c r="CB1385" s="49"/>
      <c r="CC1385" s="49"/>
      <c r="CD1385" s="49"/>
      <c r="CE1385" s="49"/>
      <c r="CF1385" s="49"/>
      <c r="CG1385" s="49"/>
      <c r="CH1385" s="49"/>
      <c r="CI1385" s="97"/>
      <c r="CJ1385" s="97"/>
      <c r="CK1385" s="97"/>
      <c r="CL1385" s="97"/>
      <c r="CM1385" s="335"/>
      <c r="CN1385" s="337"/>
      <c r="CO1385" s="315" t="str">
        <f>IF(Формулы!R1385&gt;V1385,"22-?,Дата 14 - Прибыл из УФСИН; ","")&amp;IF(Формулы!Q1385&gt;Y1385,"25-?,Дата 13 - Выбыл в УФСИН;","")&amp;IF(YEAR(ДАННЫЕ!$F$1)=YEAR(ДАННЫЕ!B1385),IF(AT1385&gt;0,"","40-?, вявлен в текущем году! "),"")&amp;IF(YEAR($F$1)=YEAR(W1385),IF(X1385+Y1385&gt;0,"","23-стоит, 24,25 - куда выбыл? "),"")&amp;IF(X1385+Y1385&gt;0,IF(YEAR($F$1)=YEAR(W1385),"","24+25&gt;0? 23 - когда выбыл? "),"")&amp;IF(BA1385&lt;BB1385,"47&gt;=48; ","")&amp;IF(BA1385&lt;BC1385,"47&gt;=49; ","")&amp;IF(BA1385&lt;BD1385,"47&gt;=50; ","")&amp;IF(BE1385&gt;0,IF(BF1385&gt;0,IF(AU1385&gt;AV1385,"","41 и 42 - ? (51 и 52 &gt; 0);"),"51 &gt; 0 52 - ?;"),"")&amp;IF(AU1385&gt;0,IF(AV1385&gt;AU1385,"41&gt;42;","")&amp;IF(BE1385&gt;0,"","41&gt;0 51-?;"),"")&amp;IF(BF1385&gt;0,IF(BE1385&gt;0,"","52&gt;0 51-?;"),"")&amp;IF(AW1385&gt;=AX1385,"","43&gt;44;")&amp;IF(CA1385&gt;0,IF(AW1385&gt;0,"","71 &gt; 0 43-?;"),"")</f>
        <v/>
      </c>
    </row>
    <row r="1386" spans="1:93" ht="12" x14ac:dyDescent="0.2">
      <c r="A1386" s="45"/>
      <c r="B1386" s="46"/>
      <c r="C1386" s="121"/>
      <c r="D1386" s="121"/>
      <c r="E1386" s="336"/>
      <c r="F1386" s="122"/>
      <c r="G1386" s="46"/>
      <c r="H1386" s="45"/>
      <c r="I1386" s="45"/>
      <c r="J1386" s="45"/>
      <c r="K1386" s="45"/>
      <c r="L1386" s="45"/>
      <c r="M1386" s="46"/>
      <c r="N1386" s="46"/>
      <c r="O1386" s="48"/>
      <c r="P1386" s="48"/>
      <c r="Q1386" s="46"/>
      <c r="R1386" s="48"/>
      <c r="S1386" s="48"/>
      <c r="T1386" s="48"/>
      <c r="U1386" s="48"/>
      <c r="V1386" s="48"/>
      <c r="W1386" s="46"/>
      <c r="X1386" s="48"/>
      <c r="Y1386" s="48"/>
      <c r="Z1386" s="157"/>
      <c r="AA1386" s="47"/>
      <c r="AB1386" s="97"/>
      <c r="AC1386" s="49"/>
      <c r="AD1386" s="49"/>
      <c r="AE1386" s="49"/>
      <c r="AF1386" s="49"/>
      <c r="AG1386" s="49"/>
      <c r="AH1386" s="47"/>
      <c r="AI1386" s="47"/>
      <c r="AJ1386" s="47"/>
      <c r="AK1386" s="190"/>
      <c r="AL1386" s="190"/>
      <c r="AM1386" s="190"/>
      <c r="AN1386" s="190"/>
      <c r="AO1386" s="190"/>
      <c r="AP1386" s="151"/>
      <c r="AQ1386" s="322"/>
      <c r="AR1386" s="322"/>
      <c r="AS1386" s="322"/>
      <c r="AT1386" s="47"/>
      <c r="AU1386" s="47"/>
      <c r="AV1386" s="47"/>
      <c r="AW1386" s="47"/>
      <c r="AX1386" s="322"/>
      <c r="AY1386" s="98"/>
      <c r="AZ1386" s="98"/>
      <c r="BA1386" s="47"/>
      <c r="BB1386" s="47"/>
      <c r="BC1386" s="47"/>
      <c r="BD1386" s="47"/>
      <c r="BE1386" s="97"/>
      <c r="BF1386" s="49"/>
      <c r="BG1386" s="239"/>
      <c r="BH1386" s="342"/>
      <c r="BI1386" s="49"/>
      <c r="BJ1386" s="49"/>
      <c r="BK1386" s="49"/>
      <c r="BL1386" s="49"/>
      <c r="BM1386" s="49"/>
      <c r="BN1386" s="47"/>
      <c r="BO1386" s="49"/>
      <c r="BP1386" s="49"/>
      <c r="BQ1386" s="49"/>
      <c r="BR1386" s="323"/>
      <c r="BS1386" s="323"/>
      <c r="BT1386" s="323"/>
      <c r="BU1386" s="49"/>
      <c r="BV1386" s="49"/>
      <c r="BW1386" s="97"/>
      <c r="BX1386" s="97"/>
      <c r="BY1386" s="97"/>
      <c r="BZ1386" s="97"/>
      <c r="CA1386" s="49"/>
      <c r="CB1386" s="49"/>
      <c r="CC1386" s="49"/>
      <c r="CD1386" s="49"/>
      <c r="CE1386" s="49"/>
      <c r="CF1386" s="49"/>
      <c r="CG1386" s="49"/>
      <c r="CH1386" s="49"/>
      <c r="CI1386" s="97"/>
      <c r="CJ1386" s="97"/>
      <c r="CK1386" s="97"/>
      <c r="CL1386" s="97"/>
      <c r="CM1386" s="335"/>
      <c r="CN1386" s="337"/>
      <c r="CO1386" s="315" t="str">
        <f>IF(Формулы!R1386&gt;V1386,"22-?,Дата 14 - Прибыл из УФСИН; ","")&amp;IF(Формулы!Q1386&gt;Y1386,"25-?,Дата 13 - Выбыл в УФСИН;","")&amp;IF(YEAR(ДАННЫЕ!$F$1)=YEAR(ДАННЫЕ!B1386),IF(AT1386&gt;0,"","40-?, вявлен в текущем году! "),"")&amp;IF(YEAR($F$1)=YEAR(W1386),IF(X1386+Y1386&gt;0,"","23-стоит, 24,25 - куда выбыл? "),"")&amp;IF(X1386+Y1386&gt;0,IF(YEAR($F$1)=YEAR(W1386),"","24+25&gt;0? 23 - когда выбыл? "),"")&amp;IF(BA1386&lt;BB1386,"47&gt;=48; ","")&amp;IF(BA1386&lt;BC1386,"47&gt;=49; ","")&amp;IF(BA1386&lt;BD1386,"47&gt;=50; ","")&amp;IF(BE1386&gt;0,IF(BF1386&gt;0,IF(AU1386&gt;AV1386,"","41 и 42 - ? (51 и 52 &gt; 0);"),"51 &gt; 0 52 - ?;"),"")&amp;IF(AU1386&gt;0,IF(AV1386&gt;AU1386,"41&gt;42;","")&amp;IF(BE1386&gt;0,"","41&gt;0 51-?;"),"")&amp;IF(BF1386&gt;0,IF(BE1386&gt;0,"","52&gt;0 51-?;"),"")&amp;IF(AW1386&gt;=AX1386,"","43&gt;44;")&amp;IF(CA1386&gt;0,IF(AW1386&gt;0,"","71 &gt; 0 43-?;"),"")</f>
        <v/>
      </c>
    </row>
    <row r="1387" spans="1:93" ht="12" x14ac:dyDescent="0.2">
      <c r="A1387" s="45"/>
      <c r="B1387" s="46"/>
      <c r="C1387" s="121"/>
      <c r="D1387" s="121"/>
      <c r="E1387" s="336"/>
      <c r="F1387" s="122"/>
      <c r="G1387" s="46"/>
      <c r="H1387" s="45"/>
      <c r="I1387" s="45"/>
      <c r="J1387" s="45"/>
      <c r="K1387" s="45"/>
      <c r="L1387" s="45"/>
      <c r="M1387" s="46"/>
      <c r="N1387" s="46"/>
      <c r="O1387" s="48"/>
      <c r="P1387" s="48"/>
      <c r="Q1387" s="46"/>
      <c r="R1387" s="48"/>
      <c r="S1387" s="48"/>
      <c r="T1387" s="48"/>
      <c r="U1387" s="48"/>
      <c r="V1387" s="48"/>
      <c r="W1387" s="46"/>
      <c r="X1387" s="48"/>
      <c r="Y1387" s="48"/>
      <c r="Z1387" s="157"/>
      <c r="AA1387" s="47"/>
      <c r="AB1387" s="97"/>
      <c r="AC1387" s="49"/>
      <c r="AD1387" s="49"/>
      <c r="AE1387" s="49"/>
      <c r="AF1387" s="49"/>
      <c r="AG1387" s="49"/>
      <c r="AH1387" s="47"/>
      <c r="AI1387" s="47"/>
      <c r="AJ1387" s="47"/>
      <c r="AK1387" s="190"/>
      <c r="AL1387" s="190"/>
      <c r="AM1387" s="190"/>
      <c r="AN1387" s="190"/>
      <c r="AO1387" s="190"/>
      <c r="AP1387" s="151"/>
      <c r="AQ1387" s="322"/>
      <c r="AR1387" s="322"/>
      <c r="AS1387" s="322"/>
      <c r="AT1387" s="47"/>
      <c r="AU1387" s="47"/>
      <c r="AV1387" s="47"/>
      <c r="AW1387" s="47"/>
      <c r="AX1387" s="322"/>
      <c r="AY1387" s="98"/>
      <c r="AZ1387" s="98"/>
      <c r="BA1387" s="47"/>
      <c r="BB1387" s="47"/>
      <c r="BC1387" s="47"/>
      <c r="BD1387" s="47"/>
      <c r="BE1387" s="97"/>
      <c r="BF1387" s="49"/>
      <c r="BG1387" s="239"/>
      <c r="BH1387" s="342"/>
      <c r="BI1387" s="49"/>
      <c r="BJ1387" s="49"/>
      <c r="BK1387" s="49"/>
      <c r="BL1387" s="49"/>
      <c r="BM1387" s="49"/>
      <c r="BN1387" s="47"/>
      <c r="BO1387" s="49"/>
      <c r="BP1387" s="49"/>
      <c r="BQ1387" s="49"/>
      <c r="BR1387" s="323"/>
      <c r="BS1387" s="323"/>
      <c r="BT1387" s="323"/>
      <c r="BU1387" s="49"/>
      <c r="BV1387" s="49"/>
      <c r="BW1387" s="97"/>
      <c r="BX1387" s="97"/>
      <c r="BY1387" s="97"/>
      <c r="BZ1387" s="97"/>
      <c r="CA1387" s="49"/>
      <c r="CB1387" s="49"/>
      <c r="CC1387" s="49"/>
      <c r="CD1387" s="49"/>
      <c r="CE1387" s="49"/>
      <c r="CF1387" s="49"/>
      <c r="CG1387" s="49"/>
      <c r="CH1387" s="49"/>
      <c r="CI1387" s="97"/>
      <c r="CJ1387" s="97"/>
      <c r="CK1387" s="97"/>
      <c r="CL1387" s="97"/>
      <c r="CM1387" s="335"/>
      <c r="CN1387" s="337"/>
      <c r="CO1387" s="315" t="str">
        <f>IF(Формулы!R1387&gt;V1387,"22-?,Дата 14 - Прибыл из УФСИН; ","")&amp;IF(Формулы!Q1387&gt;Y1387,"25-?,Дата 13 - Выбыл в УФСИН;","")&amp;IF(YEAR(ДАННЫЕ!$F$1)=YEAR(ДАННЫЕ!B1387),IF(AT1387&gt;0,"","40-?, вявлен в текущем году! "),"")&amp;IF(YEAR($F$1)=YEAR(W1387),IF(X1387+Y1387&gt;0,"","23-стоит, 24,25 - куда выбыл? "),"")&amp;IF(X1387+Y1387&gt;0,IF(YEAR($F$1)=YEAR(W1387),"","24+25&gt;0? 23 - когда выбыл? "),"")&amp;IF(BA1387&lt;BB1387,"47&gt;=48; ","")&amp;IF(BA1387&lt;BC1387,"47&gt;=49; ","")&amp;IF(BA1387&lt;BD1387,"47&gt;=50; ","")&amp;IF(BE1387&gt;0,IF(BF1387&gt;0,IF(AU1387&gt;AV1387,"","41 и 42 - ? (51 и 52 &gt; 0);"),"51 &gt; 0 52 - ?;"),"")&amp;IF(AU1387&gt;0,IF(AV1387&gt;AU1387,"41&gt;42;","")&amp;IF(BE1387&gt;0,"","41&gt;0 51-?;"),"")&amp;IF(BF1387&gt;0,IF(BE1387&gt;0,"","52&gt;0 51-?;"),"")&amp;IF(AW1387&gt;=AX1387,"","43&gt;44;")&amp;IF(CA1387&gt;0,IF(AW1387&gt;0,"","71 &gt; 0 43-?;"),"")</f>
        <v/>
      </c>
    </row>
    <row r="1388" spans="1:93" ht="12" x14ac:dyDescent="0.2">
      <c r="A1388" s="45"/>
      <c r="B1388" s="46"/>
      <c r="C1388" s="121"/>
      <c r="D1388" s="121"/>
      <c r="E1388" s="336"/>
      <c r="F1388" s="122"/>
      <c r="G1388" s="46"/>
      <c r="H1388" s="45"/>
      <c r="I1388" s="45"/>
      <c r="J1388" s="45"/>
      <c r="K1388" s="45"/>
      <c r="L1388" s="45"/>
      <c r="M1388" s="46"/>
      <c r="N1388" s="46"/>
      <c r="O1388" s="48"/>
      <c r="P1388" s="48"/>
      <c r="Q1388" s="46"/>
      <c r="R1388" s="48"/>
      <c r="S1388" s="48"/>
      <c r="T1388" s="48"/>
      <c r="U1388" s="48"/>
      <c r="V1388" s="48"/>
      <c r="W1388" s="46"/>
      <c r="X1388" s="48"/>
      <c r="Y1388" s="48"/>
      <c r="Z1388" s="157"/>
      <c r="AA1388" s="47"/>
      <c r="AB1388" s="97"/>
      <c r="AC1388" s="49"/>
      <c r="AD1388" s="49"/>
      <c r="AE1388" s="49"/>
      <c r="AF1388" s="49"/>
      <c r="AG1388" s="49"/>
      <c r="AH1388" s="47"/>
      <c r="AI1388" s="47"/>
      <c r="AJ1388" s="47"/>
      <c r="AK1388" s="190"/>
      <c r="AL1388" s="190"/>
      <c r="AM1388" s="190"/>
      <c r="AN1388" s="190"/>
      <c r="AO1388" s="190"/>
      <c r="AP1388" s="151"/>
      <c r="AQ1388" s="322"/>
      <c r="AR1388" s="322"/>
      <c r="AS1388" s="322"/>
      <c r="AT1388" s="47"/>
      <c r="AU1388" s="47"/>
      <c r="AV1388" s="47"/>
      <c r="AW1388" s="47"/>
      <c r="AX1388" s="322"/>
      <c r="AY1388" s="98"/>
      <c r="AZ1388" s="98"/>
      <c r="BA1388" s="47"/>
      <c r="BB1388" s="47"/>
      <c r="BC1388" s="47"/>
      <c r="BD1388" s="47"/>
      <c r="BE1388" s="97"/>
      <c r="BF1388" s="49"/>
      <c r="BG1388" s="239"/>
      <c r="BH1388" s="342"/>
      <c r="BI1388" s="49"/>
      <c r="BJ1388" s="49"/>
      <c r="BK1388" s="49"/>
      <c r="BL1388" s="49"/>
      <c r="BM1388" s="49"/>
      <c r="BN1388" s="47"/>
      <c r="BO1388" s="49"/>
      <c r="BP1388" s="49"/>
      <c r="BQ1388" s="49"/>
      <c r="BR1388" s="323"/>
      <c r="BS1388" s="323"/>
      <c r="BT1388" s="323"/>
      <c r="BU1388" s="49"/>
      <c r="BV1388" s="49"/>
      <c r="BW1388" s="97"/>
      <c r="BX1388" s="97"/>
      <c r="BY1388" s="97"/>
      <c r="BZ1388" s="97"/>
      <c r="CA1388" s="49"/>
      <c r="CB1388" s="49"/>
      <c r="CC1388" s="49"/>
      <c r="CD1388" s="49"/>
      <c r="CE1388" s="49"/>
      <c r="CF1388" s="49"/>
      <c r="CG1388" s="49"/>
      <c r="CH1388" s="49"/>
      <c r="CI1388" s="97"/>
      <c r="CJ1388" s="97"/>
      <c r="CK1388" s="97"/>
      <c r="CL1388" s="97"/>
      <c r="CM1388" s="335"/>
      <c r="CN1388" s="337"/>
      <c r="CO1388" s="315" t="str">
        <f>IF(Формулы!R1388&gt;V1388,"22-?,Дата 14 - Прибыл из УФСИН; ","")&amp;IF(Формулы!Q1388&gt;Y1388,"25-?,Дата 13 - Выбыл в УФСИН;","")&amp;IF(YEAR(ДАННЫЕ!$F$1)=YEAR(ДАННЫЕ!B1388),IF(AT1388&gt;0,"","40-?, вявлен в текущем году! "),"")&amp;IF(YEAR($F$1)=YEAR(W1388),IF(X1388+Y1388&gt;0,"","23-стоит, 24,25 - куда выбыл? "),"")&amp;IF(X1388+Y1388&gt;0,IF(YEAR($F$1)=YEAR(W1388),"","24+25&gt;0? 23 - когда выбыл? "),"")&amp;IF(BA1388&lt;BB1388,"47&gt;=48; ","")&amp;IF(BA1388&lt;BC1388,"47&gt;=49; ","")&amp;IF(BA1388&lt;BD1388,"47&gt;=50; ","")&amp;IF(BE1388&gt;0,IF(BF1388&gt;0,IF(AU1388&gt;AV1388,"","41 и 42 - ? (51 и 52 &gt; 0);"),"51 &gt; 0 52 - ?;"),"")&amp;IF(AU1388&gt;0,IF(AV1388&gt;AU1388,"41&gt;42;","")&amp;IF(BE1388&gt;0,"","41&gt;0 51-?;"),"")&amp;IF(BF1388&gt;0,IF(BE1388&gt;0,"","52&gt;0 51-?;"),"")&amp;IF(AW1388&gt;=AX1388,"","43&gt;44;")&amp;IF(CA1388&gt;0,IF(AW1388&gt;0,"","71 &gt; 0 43-?;"),"")</f>
        <v/>
      </c>
    </row>
    <row r="1389" spans="1:93" ht="12" x14ac:dyDescent="0.2">
      <c r="A1389" s="45"/>
      <c r="B1389" s="46"/>
      <c r="C1389" s="121"/>
      <c r="D1389" s="121"/>
      <c r="E1389" s="336"/>
      <c r="F1389" s="122"/>
      <c r="G1389" s="46"/>
      <c r="H1389" s="45"/>
      <c r="I1389" s="45"/>
      <c r="J1389" s="45"/>
      <c r="K1389" s="45"/>
      <c r="L1389" s="45"/>
      <c r="M1389" s="46"/>
      <c r="N1389" s="46"/>
      <c r="O1389" s="48"/>
      <c r="P1389" s="48"/>
      <c r="Q1389" s="46"/>
      <c r="R1389" s="48"/>
      <c r="S1389" s="48"/>
      <c r="T1389" s="48"/>
      <c r="U1389" s="48"/>
      <c r="V1389" s="48"/>
      <c r="W1389" s="46"/>
      <c r="X1389" s="48"/>
      <c r="Y1389" s="48"/>
      <c r="Z1389" s="157"/>
      <c r="AA1389" s="47"/>
      <c r="AB1389" s="97"/>
      <c r="AC1389" s="49"/>
      <c r="AD1389" s="49"/>
      <c r="AE1389" s="49"/>
      <c r="AF1389" s="49"/>
      <c r="AG1389" s="49"/>
      <c r="AH1389" s="47"/>
      <c r="AI1389" s="47"/>
      <c r="AJ1389" s="47"/>
      <c r="AK1389" s="190"/>
      <c r="AL1389" s="190"/>
      <c r="AM1389" s="190"/>
      <c r="AN1389" s="190"/>
      <c r="AO1389" s="190"/>
      <c r="AP1389" s="151"/>
      <c r="AQ1389" s="322"/>
      <c r="AR1389" s="322"/>
      <c r="AS1389" s="322"/>
      <c r="AT1389" s="47"/>
      <c r="AU1389" s="47"/>
      <c r="AV1389" s="47"/>
      <c r="AW1389" s="47"/>
      <c r="AX1389" s="322"/>
      <c r="AY1389" s="98"/>
      <c r="AZ1389" s="98"/>
      <c r="BA1389" s="47"/>
      <c r="BB1389" s="47"/>
      <c r="BC1389" s="47"/>
      <c r="BD1389" s="47"/>
      <c r="BE1389" s="97"/>
      <c r="BF1389" s="49"/>
      <c r="BG1389" s="239"/>
      <c r="BH1389" s="342"/>
      <c r="BI1389" s="49"/>
      <c r="BJ1389" s="49"/>
      <c r="BK1389" s="49"/>
      <c r="BL1389" s="49"/>
      <c r="BM1389" s="49"/>
      <c r="BN1389" s="47"/>
      <c r="BO1389" s="49"/>
      <c r="BP1389" s="49"/>
      <c r="BQ1389" s="49"/>
      <c r="BR1389" s="323"/>
      <c r="BS1389" s="323"/>
      <c r="BT1389" s="323"/>
      <c r="BU1389" s="49"/>
      <c r="BV1389" s="49"/>
      <c r="BW1389" s="97"/>
      <c r="BX1389" s="97"/>
      <c r="BY1389" s="97"/>
      <c r="BZ1389" s="97"/>
      <c r="CA1389" s="49"/>
      <c r="CB1389" s="49"/>
      <c r="CC1389" s="49"/>
      <c r="CD1389" s="49"/>
      <c r="CE1389" s="49"/>
      <c r="CF1389" s="49"/>
      <c r="CG1389" s="49"/>
      <c r="CH1389" s="49"/>
      <c r="CI1389" s="97"/>
      <c r="CJ1389" s="97"/>
      <c r="CK1389" s="97"/>
      <c r="CL1389" s="97"/>
      <c r="CM1389" s="335"/>
      <c r="CN1389" s="337"/>
      <c r="CO1389" s="315" t="str">
        <f>IF(Формулы!R1389&gt;V1389,"22-?,Дата 14 - Прибыл из УФСИН; ","")&amp;IF(Формулы!Q1389&gt;Y1389,"25-?,Дата 13 - Выбыл в УФСИН;","")&amp;IF(YEAR(ДАННЫЕ!$F$1)=YEAR(ДАННЫЕ!B1389),IF(AT1389&gt;0,"","40-?, вявлен в текущем году! "),"")&amp;IF(YEAR($F$1)=YEAR(W1389),IF(X1389+Y1389&gt;0,"","23-стоит, 24,25 - куда выбыл? "),"")&amp;IF(X1389+Y1389&gt;0,IF(YEAR($F$1)=YEAR(W1389),"","24+25&gt;0? 23 - когда выбыл? "),"")&amp;IF(BA1389&lt;BB1389,"47&gt;=48; ","")&amp;IF(BA1389&lt;BC1389,"47&gt;=49; ","")&amp;IF(BA1389&lt;BD1389,"47&gt;=50; ","")&amp;IF(BE1389&gt;0,IF(BF1389&gt;0,IF(AU1389&gt;AV1389,"","41 и 42 - ? (51 и 52 &gt; 0);"),"51 &gt; 0 52 - ?;"),"")&amp;IF(AU1389&gt;0,IF(AV1389&gt;AU1389,"41&gt;42;","")&amp;IF(BE1389&gt;0,"","41&gt;0 51-?;"),"")&amp;IF(BF1389&gt;0,IF(BE1389&gt;0,"","52&gt;0 51-?;"),"")&amp;IF(AW1389&gt;=AX1389,"","43&gt;44;")&amp;IF(CA1389&gt;0,IF(AW1389&gt;0,"","71 &gt; 0 43-?;"),"")</f>
        <v/>
      </c>
    </row>
    <row r="1390" spans="1:93" ht="12" x14ac:dyDescent="0.2">
      <c r="A1390" s="45"/>
      <c r="B1390" s="46"/>
      <c r="C1390" s="121"/>
      <c r="D1390" s="121"/>
      <c r="E1390" s="336"/>
      <c r="F1390" s="122"/>
      <c r="G1390" s="46"/>
      <c r="H1390" s="45"/>
      <c r="I1390" s="45"/>
      <c r="J1390" s="45"/>
      <c r="K1390" s="45"/>
      <c r="L1390" s="45"/>
      <c r="M1390" s="46"/>
      <c r="N1390" s="46"/>
      <c r="O1390" s="48"/>
      <c r="P1390" s="48"/>
      <c r="Q1390" s="46"/>
      <c r="R1390" s="48"/>
      <c r="S1390" s="48"/>
      <c r="T1390" s="48"/>
      <c r="U1390" s="48"/>
      <c r="V1390" s="48"/>
      <c r="W1390" s="46"/>
      <c r="X1390" s="48"/>
      <c r="Y1390" s="48"/>
      <c r="Z1390" s="157"/>
      <c r="AA1390" s="47"/>
      <c r="AB1390" s="97"/>
      <c r="AC1390" s="49"/>
      <c r="AD1390" s="49"/>
      <c r="AE1390" s="49"/>
      <c r="AF1390" s="49"/>
      <c r="AG1390" s="49"/>
      <c r="AH1390" s="47"/>
      <c r="AI1390" s="47"/>
      <c r="AJ1390" s="47"/>
      <c r="AK1390" s="190"/>
      <c r="AL1390" s="190"/>
      <c r="AM1390" s="190"/>
      <c r="AN1390" s="190"/>
      <c r="AO1390" s="190"/>
      <c r="AP1390" s="151"/>
      <c r="AQ1390" s="322"/>
      <c r="AR1390" s="322"/>
      <c r="AS1390" s="322"/>
      <c r="AT1390" s="47"/>
      <c r="AU1390" s="47"/>
      <c r="AV1390" s="47"/>
      <c r="AW1390" s="47"/>
      <c r="AX1390" s="322"/>
      <c r="AY1390" s="98"/>
      <c r="AZ1390" s="98"/>
      <c r="BA1390" s="47"/>
      <c r="BB1390" s="47"/>
      <c r="BC1390" s="47"/>
      <c r="BD1390" s="47"/>
      <c r="BE1390" s="97"/>
      <c r="BF1390" s="49"/>
      <c r="BG1390" s="239"/>
      <c r="BH1390" s="342"/>
      <c r="BI1390" s="49"/>
      <c r="BJ1390" s="49"/>
      <c r="BK1390" s="49"/>
      <c r="BL1390" s="49"/>
      <c r="BM1390" s="49"/>
      <c r="BN1390" s="47"/>
      <c r="BO1390" s="49"/>
      <c r="BP1390" s="49"/>
      <c r="BQ1390" s="49"/>
      <c r="BR1390" s="323"/>
      <c r="BS1390" s="323"/>
      <c r="BT1390" s="323"/>
      <c r="BU1390" s="49"/>
      <c r="BV1390" s="49"/>
      <c r="BW1390" s="97"/>
      <c r="BX1390" s="97"/>
      <c r="BY1390" s="97"/>
      <c r="BZ1390" s="97"/>
      <c r="CA1390" s="49"/>
      <c r="CB1390" s="49"/>
      <c r="CC1390" s="49"/>
      <c r="CD1390" s="49"/>
      <c r="CE1390" s="49"/>
      <c r="CF1390" s="49"/>
      <c r="CG1390" s="49"/>
      <c r="CH1390" s="49"/>
      <c r="CI1390" s="97"/>
      <c r="CJ1390" s="97"/>
      <c r="CK1390" s="97"/>
      <c r="CL1390" s="97"/>
      <c r="CM1390" s="335"/>
      <c r="CN1390" s="337"/>
      <c r="CO1390" s="315" t="str">
        <f>IF(Формулы!R1390&gt;V1390,"22-?,Дата 14 - Прибыл из УФСИН; ","")&amp;IF(Формулы!Q1390&gt;Y1390,"25-?,Дата 13 - Выбыл в УФСИН;","")&amp;IF(YEAR(ДАННЫЕ!$F$1)=YEAR(ДАННЫЕ!B1390),IF(AT1390&gt;0,"","40-?, вявлен в текущем году! "),"")&amp;IF(YEAR($F$1)=YEAR(W1390),IF(X1390+Y1390&gt;0,"","23-стоит, 24,25 - куда выбыл? "),"")&amp;IF(X1390+Y1390&gt;0,IF(YEAR($F$1)=YEAR(W1390),"","24+25&gt;0? 23 - когда выбыл? "),"")&amp;IF(BA1390&lt;BB1390,"47&gt;=48; ","")&amp;IF(BA1390&lt;BC1390,"47&gt;=49; ","")&amp;IF(BA1390&lt;BD1390,"47&gt;=50; ","")&amp;IF(BE1390&gt;0,IF(BF1390&gt;0,IF(AU1390&gt;AV1390,"","41 и 42 - ? (51 и 52 &gt; 0);"),"51 &gt; 0 52 - ?;"),"")&amp;IF(AU1390&gt;0,IF(AV1390&gt;AU1390,"41&gt;42;","")&amp;IF(BE1390&gt;0,"","41&gt;0 51-?;"),"")&amp;IF(BF1390&gt;0,IF(BE1390&gt;0,"","52&gt;0 51-?;"),"")&amp;IF(AW1390&gt;=AX1390,"","43&gt;44;")&amp;IF(CA1390&gt;0,IF(AW1390&gt;0,"","71 &gt; 0 43-?;"),"")</f>
        <v/>
      </c>
    </row>
    <row r="1391" spans="1:93" ht="12" x14ac:dyDescent="0.2">
      <c r="A1391" s="45"/>
      <c r="B1391" s="46"/>
      <c r="C1391" s="121"/>
      <c r="D1391" s="121"/>
      <c r="E1391" s="336"/>
      <c r="F1391" s="122"/>
      <c r="G1391" s="46"/>
      <c r="H1391" s="45"/>
      <c r="I1391" s="45"/>
      <c r="J1391" s="45"/>
      <c r="K1391" s="45"/>
      <c r="L1391" s="45"/>
      <c r="M1391" s="46"/>
      <c r="N1391" s="46"/>
      <c r="O1391" s="48"/>
      <c r="P1391" s="48"/>
      <c r="Q1391" s="46"/>
      <c r="R1391" s="48"/>
      <c r="S1391" s="48"/>
      <c r="T1391" s="48"/>
      <c r="U1391" s="48"/>
      <c r="V1391" s="48"/>
      <c r="W1391" s="46"/>
      <c r="X1391" s="48"/>
      <c r="Y1391" s="48"/>
      <c r="Z1391" s="157"/>
      <c r="AA1391" s="47"/>
      <c r="AB1391" s="97"/>
      <c r="AC1391" s="49"/>
      <c r="AD1391" s="49"/>
      <c r="AE1391" s="49"/>
      <c r="AF1391" s="49"/>
      <c r="AG1391" s="49"/>
      <c r="AH1391" s="47"/>
      <c r="AI1391" s="47"/>
      <c r="AJ1391" s="47"/>
      <c r="AK1391" s="190"/>
      <c r="AL1391" s="190"/>
      <c r="AM1391" s="190"/>
      <c r="AN1391" s="190"/>
      <c r="AO1391" s="190"/>
      <c r="AP1391" s="151"/>
      <c r="AQ1391" s="322"/>
      <c r="AR1391" s="322"/>
      <c r="AS1391" s="322"/>
      <c r="AT1391" s="47"/>
      <c r="AU1391" s="47"/>
      <c r="AV1391" s="47"/>
      <c r="AW1391" s="47"/>
      <c r="AX1391" s="322"/>
      <c r="AY1391" s="98"/>
      <c r="AZ1391" s="98"/>
      <c r="BA1391" s="47"/>
      <c r="BB1391" s="47"/>
      <c r="BC1391" s="47"/>
      <c r="BD1391" s="47"/>
      <c r="BE1391" s="97"/>
      <c r="BF1391" s="49"/>
      <c r="BG1391" s="239"/>
      <c r="BH1391" s="342"/>
      <c r="BI1391" s="49"/>
      <c r="BJ1391" s="49"/>
      <c r="BK1391" s="49"/>
      <c r="BL1391" s="49"/>
      <c r="BM1391" s="49"/>
      <c r="BN1391" s="47"/>
      <c r="BO1391" s="49"/>
      <c r="BP1391" s="49"/>
      <c r="BQ1391" s="49"/>
      <c r="BR1391" s="323"/>
      <c r="BS1391" s="323"/>
      <c r="BT1391" s="323"/>
      <c r="BU1391" s="49"/>
      <c r="BV1391" s="49"/>
      <c r="BW1391" s="97"/>
      <c r="BX1391" s="97"/>
      <c r="BY1391" s="97"/>
      <c r="BZ1391" s="97"/>
      <c r="CA1391" s="49"/>
      <c r="CB1391" s="49"/>
      <c r="CC1391" s="49"/>
      <c r="CD1391" s="49"/>
      <c r="CE1391" s="49"/>
      <c r="CF1391" s="49"/>
      <c r="CG1391" s="49"/>
      <c r="CH1391" s="49"/>
      <c r="CI1391" s="97"/>
      <c r="CJ1391" s="97"/>
      <c r="CK1391" s="97"/>
      <c r="CL1391" s="97"/>
      <c r="CM1391" s="335"/>
      <c r="CN1391" s="337"/>
      <c r="CO1391" s="315" t="str">
        <f>IF(Формулы!R1391&gt;V1391,"22-?,Дата 14 - Прибыл из УФСИН; ","")&amp;IF(Формулы!Q1391&gt;Y1391,"25-?,Дата 13 - Выбыл в УФСИН;","")&amp;IF(YEAR(ДАННЫЕ!$F$1)=YEAR(ДАННЫЕ!B1391),IF(AT1391&gt;0,"","40-?, вявлен в текущем году! "),"")&amp;IF(YEAR($F$1)=YEAR(W1391),IF(X1391+Y1391&gt;0,"","23-стоит, 24,25 - куда выбыл? "),"")&amp;IF(X1391+Y1391&gt;0,IF(YEAR($F$1)=YEAR(W1391),"","24+25&gt;0? 23 - когда выбыл? "),"")&amp;IF(BA1391&lt;BB1391,"47&gt;=48; ","")&amp;IF(BA1391&lt;BC1391,"47&gt;=49; ","")&amp;IF(BA1391&lt;BD1391,"47&gt;=50; ","")&amp;IF(BE1391&gt;0,IF(BF1391&gt;0,IF(AU1391&gt;AV1391,"","41 и 42 - ? (51 и 52 &gt; 0);"),"51 &gt; 0 52 - ?;"),"")&amp;IF(AU1391&gt;0,IF(AV1391&gt;AU1391,"41&gt;42;","")&amp;IF(BE1391&gt;0,"","41&gt;0 51-?;"),"")&amp;IF(BF1391&gt;0,IF(BE1391&gt;0,"","52&gt;0 51-?;"),"")&amp;IF(AW1391&gt;=AX1391,"","43&gt;44;")&amp;IF(CA1391&gt;0,IF(AW1391&gt;0,"","71 &gt; 0 43-?;"),"")</f>
        <v/>
      </c>
    </row>
    <row r="1392" spans="1:93" ht="12" x14ac:dyDescent="0.2">
      <c r="A1392" s="45"/>
      <c r="B1392" s="46"/>
      <c r="C1392" s="121"/>
      <c r="D1392" s="121"/>
      <c r="E1392" s="336"/>
      <c r="F1392" s="122"/>
      <c r="G1392" s="46"/>
      <c r="H1392" s="45"/>
      <c r="I1392" s="45"/>
      <c r="J1392" s="45"/>
      <c r="K1392" s="45"/>
      <c r="L1392" s="45"/>
      <c r="M1392" s="46"/>
      <c r="N1392" s="46"/>
      <c r="O1392" s="48"/>
      <c r="P1392" s="48"/>
      <c r="Q1392" s="46"/>
      <c r="R1392" s="48"/>
      <c r="S1392" s="48"/>
      <c r="T1392" s="48"/>
      <c r="U1392" s="48"/>
      <c r="V1392" s="48"/>
      <c r="W1392" s="46"/>
      <c r="X1392" s="48"/>
      <c r="Y1392" s="48"/>
      <c r="Z1392" s="157"/>
      <c r="AA1392" s="47"/>
      <c r="AB1392" s="97"/>
      <c r="AC1392" s="49"/>
      <c r="AD1392" s="49"/>
      <c r="AE1392" s="49"/>
      <c r="AF1392" s="49"/>
      <c r="AG1392" s="49"/>
      <c r="AH1392" s="47"/>
      <c r="AI1392" s="47"/>
      <c r="AJ1392" s="47"/>
      <c r="AK1392" s="190"/>
      <c r="AL1392" s="190"/>
      <c r="AM1392" s="190"/>
      <c r="AN1392" s="190"/>
      <c r="AO1392" s="190"/>
      <c r="AP1392" s="151"/>
      <c r="AQ1392" s="322"/>
      <c r="AR1392" s="322"/>
      <c r="AS1392" s="322"/>
      <c r="AT1392" s="47"/>
      <c r="AU1392" s="47"/>
      <c r="AV1392" s="47"/>
      <c r="AW1392" s="47"/>
      <c r="AX1392" s="322"/>
      <c r="AY1392" s="98"/>
      <c r="AZ1392" s="98"/>
      <c r="BA1392" s="47"/>
      <c r="BB1392" s="47"/>
      <c r="BC1392" s="47"/>
      <c r="BD1392" s="47"/>
      <c r="BE1392" s="97"/>
      <c r="BF1392" s="49"/>
      <c r="BG1392" s="239"/>
      <c r="BH1392" s="342"/>
      <c r="BI1392" s="49"/>
      <c r="BJ1392" s="49"/>
      <c r="BK1392" s="49"/>
      <c r="BL1392" s="49"/>
      <c r="BM1392" s="49"/>
      <c r="BN1392" s="47"/>
      <c r="BO1392" s="49"/>
      <c r="BP1392" s="49"/>
      <c r="BQ1392" s="49"/>
      <c r="BR1392" s="323"/>
      <c r="BS1392" s="323"/>
      <c r="BT1392" s="323"/>
      <c r="BU1392" s="49"/>
      <c r="BV1392" s="49"/>
      <c r="BW1392" s="97"/>
      <c r="BX1392" s="97"/>
      <c r="BY1392" s="97"/>
      <c r="BZ1392" s="97"/>
      <c r="CA1392" s="49"/>
      <c r="CB1392" s="49"/>
      <c r="CC1392" s="49"/>
      <c r="CD1392" s="49"/>
      <c r="CE1392" s="49"/>
      <c r="CF1392" s="49"/>
      <c r="CG1392" s="49"/>
      <c r="CH1392" s="49"/>
      <c r="CI1392" s="97"/>
      <c r="CJ1392" s="97"/>
      <c r="CK1392" s="97"/>
      <c r="CL1392" s="97"/>
      <c r="CM1392" s="335"/>
      <c r="CN1392" s="337"/>
      <c r="CO1392" s="315" t="str">
        <f>IF(Формулы!R1392&gt;V1392,"22-?,Дата 14 - Прибыл из УФСИН; ","")&amp;IF(Формулы!Q1392&gt;Y1392,"25-?,Дата 13 - Выбыл в УФСИН;","")&amp;IF(YEAR(ДАННЫЕ!$F$1)=YEAR(ДАННЫЕ!B1392),IF(AT1392&gt;0,"","40-?, вявлен в текущем году! "),"")&amp;IF(YEAR($F$1)=YEAR(W1392),IF(X1392+Y1392&gt;0,"","23-стоит, 24,25 - куда выбыл? "),"")&amp;IF(X1392+Y1392&gt;0,IF(YEAR($F$1)=YEAR(W1392),"","24+25&gt;0? 23 - когда выбыл? "),"")&amp;IF(BA1392&lt;BB1392,"47&gt;=48; ","")&amp;IF(BA1392&lt;BC1392,"47&gt;=49; ","")&amp;IF(BA1392&lt;BD1392,"47&gt;=50; ","")&amp;IF(BE1392&gt;0,IF(BF1392&gt;0,IF(AU1392&gt;AV1392,"","41 и 42 - ? (51 и 52 &gt; 0);"),"51 &gt; 0 52 - ?;"),"")&amp;IF(AU1392&gt;0,IF(AV1392&gt;AU1392,"41&gt;42;","")&amp;IF(BE1392&gt;0,"","41&gt;0 51-?;"),"")&amp;IF(BF1392&gt;0,IF(BE1392&gt;0,"","52&gt;0 51-?;"),"")&amp;IF(AW1392&gt;=AX1392,"","43&gt;44;")&amp;IF(CA1392&gt;0,IF(AW1392&gt;0,"","71 &gt; 0 43-?;"),"")</f>
        <v/>
      </c>
    </row>
    <row r="1393" spans="1:93" ht="12" x14ac:dyDescent="0.2">
      <c r="A1393" s="45"/>
      <c r="B1393" s="46"/>
      <c r="C1393" s="121"/>
      <c r="D1393" s="121"/>
      <c r="E1393" s="336"/>
      <c r="F1393" s="122"/>
      <c r="G1393" s="46"/>
      <c r="H1393" s="45"/>
      <c r="I1393" s="45"/>
      <c r="J1393" s="45"/>
      <c r="K1393" s="45"/>
      <c r="L1393" s="45"/>
      <c r="M1393" s="46"/>
      <c r="N1393" s="46"/>
      <c r="O1393" s="48"/>
      <c r="P1393" s="48"/>
      <c r="Q1393" s="46"/>
      <c r="R1393" s="48"/>
      <c r="S1393" s="48"/>
      <c r="T1393" s="48"/>
      <c r="U1393" s="48"/>
      <c r="V1393" s="48"/>
      <c r="W1393" s="46"/>
      <c r="X1393" s="48"/>
      <c r="Y1393" s="48"/>
      <c r="Z1393" s="157"/>
      <c r="AA1393" s="47"/>
      <c r="AB1393" s="97"/>
      <c r="AC1393" s="49"/>
      <c r="AD1393" s="49"/>
      <c r="AE1393" s="49"/>
      <c r="AF1393" s="49"/>
      <c r="AG1393" s="49"/>
      <c r="AH1393" s="47"/>
      <c r="AI1393" s="47"/>
      <c r="AJ1393" s="47"/>
      <c r="AK1393" s="190"/>
      <c r="AL1393" s="190"/>
      <c r="AM1393" s="190"/>
      <c r="AN1393" s="190"/>
      <c r="AO1393" s="190"/>
      <c r="AP1393" s="151"/>
      <c r="AQ1393" s="322"/>
      <c r="AR1393" s="322"/>
      <c r="AS1393" s="322"/>
      <c r="AT1393" s="47"/>
      <c r="AU1393" s="47"/>
      <c r="AV1393" s="47"/>
      <c r="AW1393" s="47"/>
      <c r="AX1393" s="322"/>
      <c r="AY1393" s="98"/>
      <c r="AZ1393" s="98"/>
      <c r="BA1393" s="47"/>
      <c r="BB1393" s="47"/>
      <c r="BC1393" s="47"/>
      <c r="BD1393" s="47"/>
      <c r="BE1393" s="97"/>
      <c r="BF1393" s="49"/>
      <c r="BG1393" s="239"/>
      <c r="BH1393" s="342"/>
      <c r="BI1393" s="49"/>
      <c r="BJ1393" s="49"/>
      <c r="BK1393" s="49"/>
      <c r="BL1393" s="49"/>
      <c r="BM1393" s="49"/>
      <c r="BN1393" s="47"/>
      <c r="BO1393" s="49"/>
      <c r="BP1393" s="49"/>
      <c r="BQ1393" s="49"/>
      <c r="BR1393" s="323"/>
      <c r="BS1393" s="323"/>
      <c r="BT1393" s="323"/>
      <c r="BU1393" s="49"/>
      <c r="BV1393" s="49"/>
      <c r="BW1393" s="97"/>
      <c r="BX1393" s="97"/>
      <c r="BY1393" s="97"/>
      <c r="BZ1393" s="97"/>
      <c r="CA1393" s="49"/>
      <c r="CB1393" s="49"/>
      <c r="CC1393" s="49"/>
      <c r="CD1393" s="49"/>
      <c r="CE1393" s="49"/>
      <c r="CF1393" s="49"/>
      <c r="CG1393" s="49"/>
      <c r="CH1393" s="49"/>
      <c r="CI1393" s="97"/>
      <c r="CJ1393" s="97"/>
      <c r="CK1393" s="97"/>
      <c r="CL1393" s="97"/>
      <c r="CM1393" s="335"/>
      <c r="CN1393" s="337"/>
      <c r="CO1393" s="315" t="str">
        <f>IF(Формулы!R1393&gt;V1393,"22-?,Дата 14 - Прибыл из УФСИН; ","")&amp;IF(Формулы!Q1393&gt;Y1393,"25-?,Дата 13 - Выбыл в УФСИН;","")&amp;IF(YEAR(ДАННЫЕ!$F$1)=YEAR(ДАННЫЕ!B1393),IF(AT1393&gt;0,"","40-?, вявлен в текущем году! "),"")&amp;IF(YEAR($F$1)=YEAR(W1393),IF(X1393+Y1393&gt;0,"","23-стоит, 24,25 - куда выбыл? "),"")&amp;IF(X1393+Y1393&gt;0,IF(YEAR($F$1)=YEAR(W1393),"","24+25&gt;0? 23 - когда выбыл? "),"")&amp;IF(BA1393&lt;BB1393,"47&gt;=48; ","")&amp;IF(BA1393&lt;BC1393,"47&gt;=49; ","")&amp;IF(BA1393&lt;BD1393,"47&gt;=50; ","")&amp;IF(BE1393&gt;0,IF(BF1393&gt;0,IF(AU1393&gt;AV1393,"","41 и 42 - ? (51 и 52 &gt; 0);"),"51 &gt; 0 52 - ?;"),"")&amp;IF(AU1393&gt;0,IF(AV1393&gt;AU1393,"41&gt;42;","")&amp;IF(BE1393&gt;0,"","41&gt;0 51-?;"),"")&amp;IF(BF1393&gt;0,IF(BE1393&gt;0,"","52&gt;0 51-?;"),"")&amp;IF(AW1393&gt;=AX1393,"","43&gt;44;")&amp;IF(CA1393&gt;0,IF(AW1393&gt;0,"","71 &gt; 0 43-?;"),"")</f>
        <v/>
      </c>
    </row>
    <row r="1394" spans="1:93" ht="12" x14ac:dyDescent="0.2">
      <c r="A1394" s="45"/>
      <c r="B1394" s="46"/>
      <c r="C1394" s="121"/>
      <c r="D1394" s="121"/>
      <c r="E1394" s="336"/>
      <c r="F1394" s="122"/>
      <c r="G1394" s="46"/>
      <c r="H1394" s="45"/>
      <c r="I1394" s="45"/>
      <c r="J1394" s="45"/>
      <c r="K1394" s="45"/>
      <c r="L1394" s="45"/>
      <c r="M1394" s="46"/>
      <c r="N1394" s="46"/>
      <c r="O1394" s="48"/>
      <c r="P1394" s="48"/>
      <c r="Q1394" s="46"/>
      <c r="R1394" s="48"/>
      <c r="S1394" s="48"/>
      <c r="T1394" s="48"/>
      <c r="U1394" s="48"/>
      <c r="V1394" s="48"/>
      <c r="W1394" s="46"/>
      <c r="X1394" s="48"/>
      <c r="Y1394" s="48"/>
      <c r="Z1394" s="157"/>
      <c r="AA1394" s="47"/>
      <c r="AB1394" s="97"/>
      <c r="AC1394" s="49"/>
      <c r="AD1394" s="49"/>
      <c r="AE1394" s="49"/>
      <c r="AF1394" s="49"/>
      <c r="AG1394" s="49"/>
      <c r="AH1394" s="47"/>
      <c r="AI1394" s="47"/>
      <c r="AJ1394" s="47"/>
      <c r="AK1394" s="190"/>
      <c r="AL1394" s="190"/>
      <c r="AM1394" s="190"/>
      <c r="AN1394" s="190"/>
      <c r="AO1394" s="190"/>
      <c r="AP1394" s="151"/>
      <c r="AQ1394" s="322"/>
      <c r="AR1394" s="322"/>
      <c r="AS1394" s="322"/>
      <c r="AT1394" s="47"/>
      <c r="AU1394" s="47"/>
      <c r="AV1394" s="47"/>
      <c r="AW1394" s="47"/>
      <c r="AX1394" s="322"/>
      <c r="AY1394" s="98"/>
      <c r="AZ1394" s="98"/>
      <c r="BA1394" s="47"/>
      <c r="BB1394" s="47"/>
      <c r="BC1394" s="47"/>
      <c r="BD1394" s="47"/>
      <c r="BE1394" s="97"/>
      <c r="BF1394" s="49"/>
      <c r="BG1394" s="239"/>
      <c r="BH1394" s="342"/>
      <c r="BI1394" s="49"/>
      <c r="BJ1394" s="49"/>
      <c r="BK1394" s="49"/>
      <c r="BL1394" s="49"/>
      <c r="BM1394" s="49"/>
      <c r="BN1394" s="47"/>
      <c r="BO1394" s="49"/>
      <c r="BP1394" s="49"/>
      <c r="BQ1394" s="49"/>
      <c r="BR1394" s="323"/>
      <c r="BS1394" s="323"/>
      <c r="BT1394" s="323"/>
      <c r="BU1394" s="49"/>
      <c r="BV1394" s="49"/>
      <c r="BW1394" s="97"/>
      <c r="BX1394" s="97"/>
      <c r="BY1394" s="97"/>
      <c r="BZ1394" s="97"/>
      <c r="CA1394" s="49"/>
      <c r="CB1394" s="49"/>
      <c r="CC1394" s="49"/>
      <c r="CD1394" s="49"/>
      <c r="CE1394" s="49"/>
      <c r="CF1394" s="49"/>
      <c r="CG1394" s="49"/>
      <c r="CH1394" s="49"/>
      <c r="CI1394" s="97"/>
      <c r="CJ1394" s="97"/>
      <c r="CK1394" s="97"/>
      <c r="CL1394" s="97"/>
      <c r="CM1394" s="335"/>
      <c r="CN1394" s="337"/>
      <c r="CO1394" s="315" t="str">
        <f>IF(Формулы!R1394&gt;V1394,"22-?,Дата 14 - Прибыл из УФСИН; ","")&amp;IF(Формулы!Q1394&gt;Y1394,"25-?,Дата 13 - Выбыл в УФСИН;","")&amp;IF(YEAR(ДАННЫЕ!$F$1)=YEAR(ДАННЫЕ!B1394),IF(AT1394&gt;0,"","40-?, вявлен в текущем году! "),"")&amp;IF(YEAR($F$1)=YEAR(W1394),IF(X1394+Y1394&gt;0,"","23-стоит, 24,25 - куда выбыл? "),"")&amp;IF(X1394+Y1394&gt;0,IF(YEAR($F$1)=YEAR(W1394),"","24+25&gt;0? 23 - когда выбыл? "),"")&amp;IF(BA1394&lt;BB1394,"47&gt;=48; ","")&amp;IF(BA1394&lt;BC1394,"47&gt;=49; ","")&amp;IF(BA1394&lt;BD1394,"47&gt;=50; ","")&amp;IF(BE1394&gt;0,IF(BF1394&gt;0,IF(AU1394&gt;AV1394,"","41 и 42 - ? (51 и 52 &gt; 0);"),"51 &gt; 0 52 - ?;"),"")&amp;IF(AU1394&gt;0,IF(AV1394&gt;AU1394,"41&gt;42;","")&amp;IF(BE1394&gt;0,"","41&gt;0 51-?;"),"")&amp;IF(BF1394&gt;0,IF(BE1394&gt;0,"","52&gt;0 51-?;"),"")&amp;IF(AW1394&gt;=AX1394,"","43&gt;44;")&amp;IF(CA1394&gt;0,IF(AW1394&gt;0,"","71 &gt; 0 43-?;"),"")</f>
        <v/>
      </c>
    </row>
    <row r="1395" spans="1:93" ht="12" x14ac:dyDescent="0.2">
      <c r="A1395" s="45"/>
      <c r="B1395" s="46"/>
      <c r="C1395" s="121"/>
      <c r="D1395" s="121"/>
      <c r="E1395" s="336"/>
      <c r="F1395" s="122"/>
      <c r="G1395" s="46"/>
      <c r="H1395" s="45"/>
      <c r="I1395" s="45"/>
      <c r="J1395" s="45"/>
      <c r="K1395" s="45"/>
      <c r="L1395" s="45"/>
      <c r="M1395" s="46"/>
      <c r="N1395" s="46"/>
      <c r="O1395" s="48"/>
      <c r="P1395" s="48"/>
      <c r="Q1395" s="46"/>
      <c r="R1395" s="48"/>
      <c r="S1395" s="48"/>
      <c r="T1395" s="48"/>
      <c r="U1395" s="48"/>
      <c r="V1395" s="48"/>
      <c r="W1395" s="46"/>
      <c r="X1395" s="48"/>
      <c r="Y1395" s="48"/>
      <c r="Z1395" s="157"/>
      <c r="AA1395" s="47"/>
      <c r="AB1395" s="97"/>
      <c r="AC1395" s="49"/>
      <c r="AD1395" s="49"/>
      <c r="AE1395" s="49"/>
      <c r="AF1395" s="49"/>
      <c r="AG1395" s="49"/>
      <c r="AH1395" s="47"/>
      <c r="AI1395" s="47"/>
      <c r="AJ1395" s="47"/>
      <c r="AK1395" s="190"/>
      <c r="AL1395" s="190"/>
      <c r="AM1395" s="190"/>
      <c r="AN1395" s="190"/>
      <c r="AO1395" s="190"/>
      <c r="AP1395" s="151"/>
      <c r="AQ1395" s="322"/>
      <c r="AR1395" s="322"/>
      <c r="AS1395" s="322"/>
      <c r="AT1395" s="47"/>
      <c r="AU1395" s="47"/>
      <c r="AV1395" s="47"/>
      <c r="AW1395" s="47"/>
      <c r="AX1395" s="322"/>
      <c r="AY1395" s="98"/>
      <c r="AZ1395" s="98"/>
      <c r="BA1395" s="47"/>
      <c r="BB1395" s="47"/>
      <c r="BC1395" s="47"/>
      <c r="BD1395" s="47"/>
      <c r="BE1395" s="97"/>
      <c r="BF1395" s="49"/>
      <c r="BG1395" s="239"/>
      <c r="BH1395" s="342"/>
      <c r="BI1395" s="49"/>
      <c r="BJ1395" s="49"/>
      <c r="BK1395" s="49"/>
      <c r="BL1395" s="49"/>
      <c r="BM1395" s="49"/>
      <c r="BN1395" s="47"/>
      <c r="BO1395" s="49"/>
      <c r="BP1395" s="49"/>
      <c r="BQ1395" s="49"/>
      <c r="BR1395" s="323"/>
      <c r="BS1395" s="323"/>
      <c r="BT1395" s="323"/>
      <c r="BU1395" s="49"/>
      <c r="BV1395" s="49"/>
      <c r="BW1395" s="97"/>
      <c r="BX1395" s="97"/>
      <c r="BY1395" s="97"/>
      <c r="BZ1395" s="97"/>
      <c r="CA1395" s="49"/>
      <c r="CB1395" s="49"/>
      <c r="CC1395" s="49"/>
      <c r="CD1395" s="49"/>
      <c r="CE1395" s="49"/>
      <c r="CF1395" s="49"/>
      <c r="CG1395" s="49"/>
      <c r="CH1395" s="49"/>
      <c r="CI1395" s="97"/>
      <c r="CJ1395" s="97"/>
      <c r="CK1395" s="97"/>
      <c r="CL1395" s="97"/>
      <c r="CM1395" s="335"/>
      <c r="CN1395" s="337"/>
      <c r="CO1395" s="315" t="str">
        <f>IF(Формулы!R1395&gt;V1395,"22-?,Дата 14 - Прибыл из УФСИН; ","")&amp;IF(Формулы!Q1395&gt;Y1395,"25-?,Дата 13 - Выбыл в УФСИН;","")&amp;IF(YEAR(ДАННЫЕ!$F$1)=YEAR(ДАННЫЕ!B1395),IF(AT1395&gt;0,"","40-?, вявлен в текущем году! "),"")&amp;IF(YEAR($F$1)=YEAR(W1395),IF(X1395+Y1395&gt;0,"","23-стоит, 24,25 - куда выбыл? "),"")&amp;IF(X1395+Y1395&gt;0,IF(YEAR($F$1)=YEAR(W1395),"","24+25&gt;0? 23 - когда выбыл? "),"")&amp;IF(BA1395&lt;BB1395,"47&gt;=48; ","")&amp;IF(BA1395&lt;BC1395,"47&gt;=49; ","")&amp;IF(BA1395&lt;BD1395,"47&gt;=50; ","")&amp;IF(BE1395&gt;0,IF(BF1395&gt;0,IF(AU1395&gt;AV1395,"","41 и 42 - ? (51 и 52 &gt; 0);"),"51 &gt; 0 52 - ?;"),"")&amp;IF(AU1395&gt;0,IF(AV1395&gt;AU1395,"41&gt;42;","")&amp;IF(BE1395&gt;0,"","41&gt;0 51-?;"),"")&amp;IF(BF1395&gt;0,IF(BE1395&gt;0,"","52&gt;0 51-?;"),"")&amp;IF(AW1395&gt;=AX1395,"","43&gt;44;")&amp;IF(CA1395&gt;0,IF(AW1395&gt;0,"","71 &gt; 0 43-?;"),"")</f>
        <v/>
      </c>
    </row>
    <row r="1396" spans="1:93" ht="12" x14ac:dyDescent="0.2">
      <c r="A1396" s="45"/>
      <c r="B1396" s="46"/>
      <c r="C1396" s="121"/>
      <c r="D1396" s="121"/>
      <c r="E1396" s="336"/>
      <c r="F1396" s="122"/>
      <c r="G1396" s="46"/>
      <c r="H1396" s="45"/>
      <c r="I1396" s="45"/>
      <c r="J1396" s="45"/>
      <c r="K1396" s="45"/>
      <c r="L1396" s="45"/>
      <c r="M1396" s="46"/>
      <c r="N1396" s="46"/>
      <c r="O1396" s="48"/>
      <c r="P1396" s="48"/>
      <c r="Q1396" s="46"/>
      <c r="R1396" s="48"/>
      <c r="S1396" s="48"/>
      <c r="T1396" s="48"/>
      <c r="U1396" s="48"/>
      <c r="V1396" s="48"/>
      <c r="W1396" s="46"/>
      <c r="X1396" s="48"/>
      <c r="Y1396" s="48"/>
      <c r="Z1396" s="157"/>
      <c r="AA1396" s="47"/>
      <c r="AB1396" s="97"/>
      <c r="AC1396" s="49"/>
      <c r="AD1396" s="49"/>
      <c r="AE1396" s="49"/>
      <c r="AF1396" s="49"/>
      <c r="AG1396" s="49"/>
      <c r="AH1396" s="47"/>
      <c r="AI1396" s="47"/>
      <c r="AJ1396" s="47"/>
      <c r="AK1396" s="190"/>
      <c r="AL1396" s="190"/>
      <c r="AM1396" s="190"/>
      <c r="AN1396" s="190"/>
      <c r="AO1396" s="190"/>
      <c r="AP1396" s="151"/>
      <c r="AQ1396" s="322"/>
      <c r="AR1396" s="322"/>
      <c r="AS1396" s="322"/>
      <c r="AT1396" s="47"/>
      <c r="AU1396" s="47"/>
      <c r="AV1396" s="47"/>
      <c r="AW1396" s="47"/>
      <c r="AX1396" s="322"/>
      <c r="AY1396" s="98"/>
      <c r="AZ1396" s="98"/>
      <c r="BA1396" s="47"/>
      <c r="BB1396" s="47"/>
      <c r="BC1396" s="47"/>
      <c r="BD1396" s="47"/>
      <c r="BE1396" s="97"/>
      <c r="BF1396" s="49"/>
      <c r="BG1396" s="239"/>
      <c r="BH1396" s="342"/>
      <c r="BI1396" s="49"/>
      <c r="BJ1396" s="49"/>
      <c r="BK1396" s="49"/>
      <c r="BL1396" s="49"/>
      <c r="BM1396" s="49"/>
      <c r="BN1396" s="47"/>
      <c r="BO1396" s="49"/>
      <c r="BP1396" s="49"/>
      <c r="BQ1396" s="49"/>
      <c r="BR1396" s="323"/>
      <c r="BS1396" s="323"/>
      <c r="BT1396" s="323"/>
      <c r="BU1396" s="49"/>
      <c r="BV1396" s="49"/>
      <c r="BW1396" s="97"/>
      <c r="BX1396" s="97"/>
      <c r="BY1396" s="97"/>
      <c r="BZ1396" s="97"/>
      <c r="CA1396" s="49"/>
      <c r="CB1396" s="49"/>
      <c r="CC1396" s="49"/>
      <c r="CD1396" s="49"/>
      <c r="CE1396" s="49"/>
      <c r="CF1396" s="49"/>
      <c r="CG1396" s="49"/>
      <c r="CH1396" s="49"/>
      <c r="CI1396" s="97"/>
      <c r="CJ1396" s="97"/>
      <c r="CK1396" s="97"/>
      <c r="CL1396" s="97"/>
      <c r="CM1396" s="335"/>
      <c r="CN1396" s="337"/>
      <c r="CO1396" s="315" t="str">
        <f>IF(Формулы!R1396&gt;V1396,"22-?,Дата 14 - Прибыл из УФСИН; ","")&amp;IF(Формулы!Q1396&gt;Y1396,"25-?,Дата 13 - Выбыл в УФСИН;","")&amp;IF(YEAR(ДАННЫЕ!$F$1)=YEAR(ДАННЫЕ!B1396),IF(AT1396&gt;0,"","40-?, вявлен в текущем году! "),"")&amp;IF(YEAR($F$1)=YEAR(W1396),IF(X1396+Y1396&gt;0,"","23-стоит, 24,25 - куда выбыл? "),"")&amp;IF(X1396+Y1396&gt;0,IF(YEAR($F$1)=YEAR(W1396),"","24+25&gt;0? 23 - когда выбыл? "),"")&amp;IF(BA1396&lt;BB1396,"47&gt;=48; ","")&amp;IF(BA1396&lt;BC1396,"47&gt;=49; ","")&amp;IF(BA1396&lt;BD1396,"47&gt;=50; ","")&amp;IF(BE1396&gt;0,IF(BF1396&gt;0,IF(AU1396&gt;AV1396,"","41 и 42 - ? (51 и 52 &gt; 0);"),"51 &gt; 0 52 - ?;"),"")&amp;IF(AU1396&gt;0,IF(AV1396&gt;AU1396,"41&gt;42;","")&amp;IF(BE1396&gt;0,"","41&gt;0 51-?;"),"")&amp;IF(BF1396&gt;0,IF(BE1396&gt;0,"","52&gt;0 51-?;"),"")&amp;IF(AW1396&gt;=AX1396,"","43&gt;44;")&amp;IF(CA1396&gt;0,IF(AW1396&gt;0,"","71 &gt; 0 43-?;"),"")</f>
        <v/>
      </c>
    </row>
    <row r="1397" spans="1:93" ht="12" x14ac:dyDescent="0.2">
      <c r="A1397" s="45"/>
      <c r="B1397" s="46"/>
      <c r="C1397" s="121"/>
      <c r="D1397" s="121"/>
      <c r="E1397" s="336"/>
      <c r="F1397" s="122"/>
      <c r="G1397" s="46"/>
      <c r="H1397" s="45"/>
      <c r="I1397" s="45"/>
      <c r="J1397" s="45"/>
      <c r="K1397" s="45"/>
      <c r="L1397" s="45"/>
      <c r="M1397" s="46"/>
      <c r="N1397" s="46"/>
      <c r="O1397" s="48"/>
      <c r="P1397" s="48"/>
      <c r="Q1397" s="46"/>
      <c r="R1397" s="48"/>
      <c r="S1397" s="48"/>
      <c r="T1397" s="48"/>
      <c r="U1397" s="48"/>
      <c r="V1397" s="48"/>
      <c r="W1397" s="46"/>
      <c r="X1397" s="48"/>
      <c r="Y1397" s="48"/>
      <c r="Z1397" s="157"/>
      <c r="AA1397" s="47"/>
      <c r="AB1397" s="97"/>
      <c r="AC1397" s="49"/>
      <c r="AD1397" s="49"/>
      <c r="AE1397" s="49"/>
      <c r="AF1397" s="49"/>
      <c r="AG1397" s="49"/>
      <c r="AH1397" s="47"/>
      <c r="AI1397" s="47"/>
      <c r="AJ1397" s="47"/>
      <c r="AK1397" s="190"/>
      <c r="AL1397" s="190"/>
      <c r="AM1397" s="190"/>
      <c r="AN1397" s="190"/>
      <c r="AO1397" s="190"/>
      <c r="AP1397" s="151"/>
      <c r="AQ1397" s="322"/>
      <c r="AR1397" s="322"/>
      <c r="AS1397" s="322"/>
      <c r="AT1397" s="47"/>
      <c r="AU1397" s="47"/>
      <c r="AV1397" s="47"/>
      <c r="AW1397" s="47"/>
      <c r="AX1397" s="322"/>
      <c r="AY1397" s="98"/>
      <c r="AZ1397" s="98"/>
      <c r="BA1397" s="47"/>
      <c r="BB1397" s="47"/>
      <c r="BC1397" s="47"/>
      <c r="BD1397" s="47"/>
      <c r="BE1397" s="97"/>
      <c r="BF1397" s="49"/>
      <c r="BG1397" s="239"/>
      <c r="BH1397" s="342"/>
      <c r="BI1397" s="49"/>
      <c r="BJ1397" s="49"/>
      <c r="BK1397" s="49"/>
      <c r="BL1397" s="49"/>
      <c r="BM1397" s="49"/>
      <c r="BN1397" s="47"/>
      <c r="BO1397" s="49"/>
      <c r="BP1397" s="49"/>
      <c r="BQ1397" s="49"/>
      <c r="BR1397" s="323"/>
      <c r="BS1397" s="323"/>
      <c r="BT1397" s="323"/>
      <c r="BU1397" s="49"/>
      <c r="BV1397" s="49"/>
      <c r="BW1397" s="97"/>
      <c r="BX1397" s="97"/>
      <c r="BY1397" s="97"/>
      <c r="BZ1397" s="97"/>
      <c r="CA1397" s="49"/>
      <c r="CB1397" s="49"/>
      <c r="CC1397" s="49"/>
      <c r="CD1397" s="49"/>
      <c r="CE1397" s="49"/>
      <c r="CF1397" s="49"/>
      <c r="CG1397" s="49"/>
      <c r="CH1397" s="49"/>
      <c r="CI1397" s="97"/>
      <c r="CJ1397" s="97"/>
      <c r="CK1397" s="97"/>
      <c r="CL1397" s="97"/>
      <c r="CM1397" s="335"/>
      <c r="CN1397" s="337"/>
      <c r="CO1397" s="315" t="str">
        <f>IF(Формулы!R1397&gt;V1397,"22-?,Дата 14 - Прибыл из УФСИН; ","")&amp;IF(Формулы!Q1397&gt;Y1397,"25-?,Дата 13 - Выбыл в УФСИН;","")&amp;IF(YEAR(ДАННЫЕ!$F$1)=YEAR(ДАННЫЕ!B1397),IF(AT1397&gt;0,"","40-?, вявлен в текущем году! "),"")&amp;IF(YEAR($F$1)=YEAR(W1397),IF(X1397+Y1397&gt;0,"","23-стоит, 24,25 - куда выбыл? "),"")&amp;IF(X1397+Y1397&gt;0,IF(YEAR($F$1)=YEAR(W1397),"","24+25&gt;0? 23 - когда выбыл? "),"")&amp;IF(BA1397&lt;BB1397,"47&gt;=48; ","")&amp;IF(BA1397&lt;BC1397,"47&gt;=49; ","")&amp;IF(BA1397&lt;BD1397,"47&gt;=50; ","")&amp;IF(BE1397&gt;0,IF(BF1397&gt;0,IF(AU1397&gt;AV1397,"","41 и 42 - ? (51 и 52 &gt; 0);"),"51 &gt; 0 52 - ?;"),"")&amp;IF(AU1397&gt;0,IF(AV1397&gt;AU1397,"41&gt;42;","")&amp;IF(BE1397&gt;0,"","41&gt;0 51-?;"),"")&amp;IF(BF1397&gt;0,IF(BE1397&gt;0,"","52&gt;0 51-?;"),"")&amp;IF(AW1397&gt;=AX1397,"","43&gt;44;")&amp;IF(CA1397&gt;0,IF(AW1397&gt;0,"","71 &gt; 0 43-?;"),"")</f>
        <v/>
      </c>
    </row>
    <row r="1398" spans="1:93" ht="12" x14ac:dyDescent="0.2">
      <c r="A1398" s="45"/>
      <c r="B1398" s="46"/>
      <c r="C1398" s="121"/>
      <c r="D1398" s="121"/>
      <c r="E1398" s="336"/>
      <c r="F1398" s="122"/>
      <c r="G1398" s="46"/>
      <c r="H1398" s="45"/>
      <c r="I1398" s="45"/>
      <c r="J1398" s="45"/>
      <c r="K1398" s="45"/>
      <c r="L1398" s="45"/>
      <c r="M1398" s="46"/>
      <c r="N1398" s="46"/>
      <c r="O1398" s="48"/>
      <c r="P1398" s="48"/>
      <c r="Q1398" s="46"/>
      <c r="R1398" s="48"/>
      <c r="S1398" s="48"/>
      <c r="T1398" s="48"/>
      <c r="U1398" s="48"/>
      <c r="V1398" s="48"/>
      <c r="W1398" s="46"/>
      <c r="X1398" s="48"/>
      <c r="Y1398" s="48"/>
      <c r="Z1398" s="157"/>
      <c r="AA1398" s="47"/>
      <c r="AB1398" s="97"/>
      <c r="AC1398" s="49"/>
      <c r="AD1398" s="49"/>
      <c r="AE1398" s="49"/>
      <c r="AF1398" s="49"/>
      <c r="AG1398" s="49"/>
      <c r="AH1398" s="47"/>
      <c r="AI1398" s="47"/>
      <c r="AJ1398" s="47"/>
      <c r="AK1398" s="190"/>
      <c r="AL1398" s="190"/>
      <c r="AM1398" s="190"/>
      <c r="AN1398" s="190"/>
      <c r="AO1398" s="190"/>
      <c r="AP1398" s="151"/>
      <c r="AQ1398" s="322"/>
      <c r="AR1398" s="322"/>
      <c r="AS1398" s="322"/>
      <c r="AT1398" s="47"/>
      <c r="AU1398" s="47"/>
      <c r="AV1398" s="47"/>
      <c r="AW1398" s="47"/>
      <c r="AX1398" s="322"/>
      <c r="AY1398" s="98"/>
      <c r="AZ1398" s="98"/>
      <c r="BA1398" s="47"/>
      <c r="BB1398" s="47"/>
      <c r="BC1398" s="47"/>
      <c r="BD1398" s="47"/>
      <c r="BE1398" s="97"/>
      <c r="BF1398" s="49"/>
      <c r="BG1398" s="239"/>
      <c r="BH1398" s="342"/>
      <c r="BI1398" s="49"/>
      <c r="BJ1398" s="49"/>
      <c r="BK1398" s="49"/>
      <c r="BL1398" s="49"/>
      <c r="BM1398" s="49"/>
      <c r="BN1398" s="47"/>
      <c r="BO1398" s="49"/>
      <c r="BP1398" s="49"/>
      <c r="BQ1398" s="49"/>
      <c r="BR1398" s="323"/>
      <c r="BS1398" s="323"/>
      <c r="BT1398" s="323"/>
      <c r="BU1398" s="49"/>
      <c r="BV1398" s="49"/>
      <c r="BW1398" s="97"/>
      <c r="BX1398" s="97"/>
      <c r="BY1398" s="97"/>
      <c r="BZ1398" s="97"/>
      <c r="CA1398" s="49"/>
      <c r="CB1398" s="49"/>
      <c r="CC1398" s="49"/>
      <c r="CD1398" s="49"/>
      <c r="CE1398" s="49"/>
      <c r="CF1398" s="49"/>
      <c r="CG1398" s="49"/>
      <c r="CH1398" s="49"/>
      <c r="CI1398" s="97"/>
      <c r="CJ1398" s="97"/>
      <c r="CK1398" s="97"/>
      <c r="CL1398" s="97"/>
      <c r="CM1398" s="335"/>
      <c r="CN1398" s="337"/>
      <c r="CO1398" s="315" t="str">
        <f>IF(Формулы!R1398&gt;V1398,"22-?,Дата 14 - Прибыл из УФСИН; ","")&amp;IF(Формулы!Q1398&gt;Y1398,"25-?,Дата 13 - Выбыл в УФСИН;","")&amp;IF(YEAR(ДАННЫЕ!$F$1)=YEAR(ДАННЫЕ!B1398),IF(AT1398&gt;0,"","40-?, вявлен в текущем году! "),"")&amp;IF(YEAR($F$1)=YEAR(W1398),IF(X1398+Y1398&gt;0,"","23-стоит, 24,25 - куда выбыл? "),"")&amp;IF(X1398+Y1398&gt;0,IF(YEAR($F$1)=YEAR(W1398),"","24+25&gt;0? 23 - когда выбыл? "),"")&amp;IF(BA1398&lt;BB1398,"47&gt;=48; ","")&amp;IF(BA1398&lt;BC1398,"47&gt;=49; ","")&amp;IF(BA1398&lt;BD1398,"47&gt;=50; ","")&amp;IF(BE1398&gt;0,IF(BF1398&gt;0,IF(AU1398&gt;AV1398,"","41 и 42 - ? (51 и 52 &gt; 0);"),"51 &gt; 0 52 - ?;"),"")&amp;IF(AU1398&gt;0,IF(AV1398&gt;AU1398,"41&gt;42;","")&amp;IF(BE1398&gt;0,"","41&gt;0 51-?;"),"")&amp;IF(BF1398&gt;0,IF(BE1398&gt;0,"","52&gt;0 51-?;"),"")&amp;IF(AW1398&gt;=AX1398,"","43&gt;44;")&amp;IF(CA1398&gt;0,IF(AW1398&gt;0,"","71 &gt; 0 43-?;"),"")</f>
        <v/>
      </c>
    </row>
    <row r="1399" spans="1:93" ht="12" x14ac:dyDescent="0.2">
      <c r="A1399" s="45"/>
      <c r="B1399" s="46"/>
      <c r="C1399" s="121"/>
      <c r="D1399" s="121"/>
      <c r="E1399" s="336"/>
      <c r="F1399" s="122"/>
      <c r="G1399" s="46"/>
      <c r="H1399" s="45"/>
      <c r="I1399" s="45"/>
      <c r="J1399" s="45"/>
      <c r="K1399" s="45"/>
      <c r="L1399" s="45"/>
      <c r="M1399" s="46"/>
      <c r="N1399" s="46"/>
      <c r="O1399" s="48"/>
      <c r="P1399" s="48"/>
      <c r="Q1399" s="46"/>
      <c r="R1399" s="48"/>
      <c r="S1399" s="48"/>
      <c r="T1399" s="48"/>
      <c r="U1399" s="48"/>
      <c r="V1399" s="48"/>
      <c r="W1399" s="46"/>
      <c r="X1399" s="48"/>
      <c r="Y1399" s="48"/>
      <c r="Z1399" s="157"/>
      <c r="AA1399" s="47"/>
      <c r="AB1399" s="97"/>
      <c r="AC1399" s="49"/>
      <c r="AD1399" s="49"/>
      <c r="AE1399" s="49"/>
      <c r="AF1399" s="49"/>
      <c r="AG1399" s="49"/>
      <c r="AH1399" s="47"/>
      <c r="AI1399" s="47"/>
      <c r="AJ1399" s="47"/>
      <c r="AK1399" s="190"/>
      <c r="AL1399" s="190"/>
      <c r="AM1399" s="190"/>
      <c r="AN1399" s="190"/>
      <c r="AO1399" s="190"/>
      <c r="AP1399" s="151"/>
      <c r="AQ1399" s="322"/>
      <c r="AR1399" s="322"/>
      <c r="AS1399" s="322"/>
      <c r="AT1399" s="47"/>
      <c r="AU1399" s="47"/>
      <c r="AV1399" s="47"/>
      <c r="AW1399" s="47"/>
      <c r="AX1399" s="322"/>
      <c r="AY1399" s="98"/>
      <c r="AZ1399" s="98"/>
      <c r="BA1399" s="47"/>
      <c r="BB1399" s="47"/>
      <c r="BC1399" s="47"/>
      <c r="BD1399" s="47"/>
      <c r="BE1399" s="97"/>
      <c r="BF1399" s="49"/>
      <c r="BG1399" s="239"/>
      <c r="BH1399" s="342"/>
      <c r="BI1399" s="49"/>
      <c r="BJ1399" s="49"/>
      <c r="BK1399" s="49"/>
      <c r="BL1399" s="49"/>
      <c r="BM1399" s="49"/>
      <c r="BN1399" s="47"/>
      <c r="BO1399" s="49"/>
      <c r="BP1399" s="49"/>
      <c r="BQ1399" s="49"/>
      <c r="BR1399" s="323"/>
      <c r="BS1399" s="323"/>
      <c r="BT1399" s="323"/>
      <c r="BU1399" s="49"/>
      <c r="BV1399" s="49"/>
      <c r="BW1399" s="97"/>
      <c r="BX1399" s="97"/>
      <c r="BY1399" s="97"/>
      <c r="BZ1399" s="97"/>
      <c r="CA1399" s="49"/>
      <c r="CB1399" s="49"/>
      <c r="CC1399" s="49"/>
      <c r="CD1399" s="49"/>
      <c r="CE1399" s="49"/>
      <c r="CF1399" s="49"/>
      <c r="CG1399" s="49"/>
      <c r="CH1399" s="49"/>
      <c r="CI1399" s="97"/>
      <c r="CJ1399" s="97"/>
      <c r="CK1399" s="97"/>
      <c r="CL1399" s="97"/>
      <c r="CM1399" s="335"/>
      <c r="CN1399" s="337"/>
      <c r="CO1399" s="315" t="str">
        <f>IF(Формулы!R1399&gt;V1399,"22-?,Дата 14 - Прибыл из УФСИН; ","")&amp;IF(Формулы!Q1399&gt;Y1399,"25-?,Дата 13 - Выбыл в УФСИН;","")&amp;IF(YEAR(ДАННЫЕ!$F$1)=YEAR(ДАННЫЕ!B1399),IF(AT1399&gt;0,"","40-?, вявлен в текущем году! "),"")&amp;IF(YEAR($F$1)=YEAR(W1399),IF(X1399+Y1399&gt;0,"","23-стоит, 24,25 - куда выбыл? "),"")&amp;IF(X1399+Y1399&gt;0,IF(YEAR($F$1)=YEAR(W1399),"","24+25&gt;0? 23 - когда выбыл? "),"")&amp;IF(BA1399&lt;BB1399,"47&gt;=48; ","")&amp;IF(BA1399&lt;BC1399,"47&gt;=49; ","")&amp;IF(BA1399&lt;BD1399,"47&gt;=50; ","")&amp;IF(BE1399&gt;0,IF(BF1399&gt;0,IF(AU1399&gt;AV1399,"","41 и 42 - ? (51 и 52 &gt; 0);"),"51 &gt; 0 52 - ?;"),"")&amp;IF(AU1399&gt;0,IF(AV1399&gt;AU1399,"41&gt;42;","")&amp;IF(BE1399&gt;0,"","41&gt;0 51-?;"),"")&amp;IF(BF1399&gt;0,IF(BE1399&gt;0,"","52&gt;0 51-?;"),"")&amp;IF(AW1399&gt;=AX1399,"","43&gt;44;")&amp;IF(CA1399&gt;0,IF(AW1399&gt;0,"","71 &gt; 0 43-?;"),"")</f>
        <v/>
      </c>
    </row>
    <row r="1400" spans="1:93" ht="12" x14ac:dyDescent="0.2">
      <c r="A1400" s="45"/>
      <c r="B1400" s="46"/>
      <c r="C1400" s="121"/>
      <c r="D1400" s="121"/>
      <c r="E1400" s="336"/>
      <c r="F1400" s="122"/>
      <c r="G1400" s="46"/>
      <c r="H1400" s="45"/>
      <c r="I1400" s="45"/>
      <c r="J1400" s="45"/>
      <c r="K1400" s="45"/>
      <c r="L1400" s="45"/>
      <c r="M1400" s="46"/>
      <c r="N1400" s="46"/>
      <c r="O1400" s="48"/>
      <c r="P1400" s="48"/>
      <c r="Q1400" s="46"/>
      <c r="R1400" s="48"/>
      <c r="S1400" s="48"/>
      <c r="T1400" s="48"/>
      <c r="U1400" s="48"/>
      <c r="V1400" s="48"/>
      <c r="W1400" s="46"/>
      <c r="X1400" s="48"/>
      <c r="Y1400" s="48"/>
      <c r="Z1400" s="157"/>
      <c r="AA1400" s="47"/>
      <c r="AB1400" s="97"/>
      <c r="AC1400" s="49"/>
      <c r="AD1400" s="49"/>
      <c r="AE1400" s="49"/>
      <c r="AF1400" s="49"/>
      <c r="AG1400" s="49"/>
      <c r="AH1400" s="47"/>
      <c r="AI1400" s="47"/>
      <c r="AJ1400" s="47"/>
      <c r="AK1400" s="190"/>
      <c r="AL1400" s="190"/>
      <c r="AM1400" s="190"/>
      <c r="AN1400" s="190"/>
      <c r="AO1400" s="190"/>
      <c r="AP1400" s="151"/>
      <c r="AQ1400" s="322"/>
      <c r="AR1400" s="322"/>
      <c r="AS1400" s="322"/>
      <c r="AT1400" s="47"/>
      <c r="AU1400" s="47"/>
      <c r="AV1400" s="47"/>
      <c r="AW1400" s="47"/>
      <c r="AX1400" s="322"/>
      <c r="AY1400" s="98"/>
      <c r="AZ1400" s="98"/>
      <c r="BA1400" s="47"/>
      <c r="BB1400" s="47"/>
      <c r="BC1400" s="47"/>
      <c r="BD1400" s="47"/>
      <c r="BE1400" s="97"/>
      <c r="BF1400" s="49"/>
      <c r="BG1400" s="239"/>
      <c r="BH1400" s="342"/>
      <c r="BI1400" s="49"/>
      <c r="BJ1400" s="49"/>
      <c r="BK1400" s="49"/>
      <c r="BL1400" s="49"/>
      <c r="BM1400" s="49"/>
      <c r="BN1400" s="47"/>
      <c r="BO1400" s="49"/>
      <c r="BP1400" s="49"/>
      <c r="BQ1400" s="49"/>
      <c r="BR1400" s="323"/>
      <c r="BS1400" s="323"/>
      <c r="BT1400" s="323"/>
      <c r="BU1400" s="49"/>
      <c r="BV1400" s="49"/>
      <c r="BW1400" s="97"/>
      <c r="BX1400" s="97"/>
      <c r="BY1400" s="97"/>
      <c r="BZ1400" s="97"/>
      <c r="CA1400" s="49"/>
      <c r="CB1400" s="49"/>
      <c r="CC1400" s="49"/>
      <c r="CD1400" s="49"/>
      <c r="CE1400" s="49"/>
      <c r="CF1400" s="49"/>
      <c r="CG1400" s="49"/>
      <c r="CH1400" s="49"/>
      <c r="CI1400" s="97"/>
      <c r="CJ1400" s="97"/>
      <c r="CK1400" s="97"/>
      <c r="CL1400" s="97"/>
      <c r="CM1400" s="335"/>
      <c r="CN1400" s="337"/>
      <c r="CO1400" s="315" t="str">
        <f>IF(Формулы!R1400&gt;V1400,"22-?,Дата 14 - Прибыл из УФСИН; ","")&amp;IF(Формулы!Q1400&gt;Y1400,"25-?,Дата 13 - Выбыл в УФСИН;","")&amp;IF(YEAR(ДАННЫЕ!$F$1)=YEAR(ДАННЫЕ!B1400),IF(AT1400&gt;0,"","40-?, вявлен в текущем году! "),"")&amp;IF(YEAR($F$1)=YEAR(W1400),IF(X1400+Y1400&gt;0,"","23-стоит, 24,25 - куда выбыл? "),"")&amp;IF(X1400+Y1400&gt;0,IF(YEAR($F$1)=YEAR(W1400),"","24+25&gt;0? 23 - когда выбыл? "),"")&amp;IF(BA1400&lt;BB1400,"47&gt;=48; ","")&amp;IF(BA1400&lt;BC1400,"47&gt;=49; ","")&amp;IF(BA1400&lt;BD1400,"47&gt;=50; ","")&amp;IF(BE1400&gt;0,IF(BF1400&gt;0,IF(AU1400&gt;AV1400,"","41 и 42 - ? (51 и 52 &gt; 0);"),"51 &gt; 0 52 - ?;"),"")&amp;IF(AU1400&gt;0,IF(AV1400&gt;AU1400,"41&gt;42;","")&amp;IF(BE1400&gt;0,"","41&gt;0 51-?;"),"")&amp;IF(BF1400&gt;0,IF(BE1400&gt;0,"","52&gt;0 51-?;"),"")&amp;IF(AW1400&gt;=AX1400,"","43&gt;44;")&amp;IF(CA1400&gt;0,IF(AW1400&gt;0,"","71 &gt; 0 43-?;"),"")</f>
        <v/>
      </c>
    </row>
    <row r="1401" spans="1:93" ht="12" x14ac:dyDescent="0.2">
      <c r="A1401" s="45"/>
      <c r="B1401" s="46"/>
      <c r="C1401" s="121"/>
      <c r="D1401" s="121"/>
      <c r="E1401" s="336"/>
      <c r="F1401" s="122"/>
      <c r="G1401" s="46"/>
      <c r="H1401" s="45"/>
      <c r="I1401" s="45"/>
      <c r="J1401" s="45"/>
      <c r="K1401" s="45"/>
      <c r="L1401" s="45"/>
      <c r="M1401" s="46"/>
      <c r="N1401" s="46"/>
      <c r="O1401" s="48"/>
      <c r="P1401" s="48"/>
      <c r="Q1401" s="46"/>
      <c r="R1401" s="48"/>
      <c r="S1401" s="48"/>
      <c r="T1401" s="48"/>
      <c r="U1401" s="48"/>
      <c r="V1401" s="48"/>
      <c r="W1401" s="46"/>
      <c r="X1401" s="48"/>
      <c r="Y1401" s="48"/>
      <c r="Z1401" s="157"/>
      <c r="AA1401" s="47"/>
      <c r="AB1401" s="97"/>
      <c r="AC1401" s="49"/>
      <c r="AD1401" s="49"/>
      <c r="AE1401" s="49"/>
      <c r="AF1401" s="49"/>
      <c r="AG1401" s="49"/>
      <c r="AH1401" s="47"/>
      <c r="AI1401" s="47"/>
      <c r="AJ1401" s="47"/>
      <c r="AK1401" s="190"/>
      <c r="AL1401" s="190"/>
      <c r="AM1401" s="190"/>
      <c r="AN1401" s="190"/>
      <c r="AO1401" s="190"/>
      <c r="AP1401" s="151"/>
      <c r="AQ1401" s="322"/>
      <c r="AR1401" s="322"/>
      <c r="AS1401" s="322"/>
      <c r="AT1401" s="47"/>
      <c r="AU1401" s="47"/>
      <c r="AV1401" s="47"/>
      <c r="AW1401" s="47"/>
      <c r="AX1401" s="322"/>
      <c r="AY1401" s="98"/>
      <c r="AZ1401" s="98"/>
      <c r="BA1401" s="47"/>
      <c r="BB1401" s="47"/>
      <c r="BC1401" s="47"/>
      <c r="BD1401" s="47"/>
      <c r="BE1401" s="97"/>
      <c r="BF1401" s="49"/>
      <c r="BG1401" s="239"/>
      <c r="BH1401" s="342"/>
      <c r="BI1401" s="49"/>
      <c r="BJ1401" s="49"/>
      <c r="BK1401" s="49"/>
      <c r="BL1401" s="49"/>
      <c r="BM1401" s="49"/>
      <c r="BN1401" s="47"/>
      <c r="BO1401" s="49"/>
      <c r="BP1401" s="49"/>
      <c r="BQ1401" s="49"/>
      <c r="BR1401" s="323"/>
      <c r="BS1401" s="323"/>
      <c r="BT1401" s="323"/>
      <c r="BU1401" s="49"/>
      <c r="BV1401" s="49"/>
      <c r="BW1401" s="97"/>
      <c r="BX1401" s="97"/>
      <c r="BY1401" s="97"/>
      <c r="BZ1401" s="97"/>
      <c r="CA1401" s="49"/>
      <c r="CB1401" s="49"/>
      <c r="CC1401" s="49"/>
      <c r="CD1401" s="49"/>
      <c r="CE1401" s="49"/>
      <c r="CF1401" s="49"/>
      <c r="CG1401" s="49"/>
      <c r="CH1401" s="49"/>
      <c r="CI1401" s="97"/>
      <c r="CJ1401" s="97"/>
      <c r="CK1401" s="97"/>
      <c r="CL1401" s="97"/>
      <c r="CM1401" s="335"/>
      <c r="CN1401" s="337"/>
      <c r="CO1401" s="315" t="str">
        <f>IF(Формулы!R1401&gt;V1401,"22-?,Дата 14 - Прибыл из УФСИН; ","")&amp;IF(Формулы!Q1401&gt;Y1401,"25-?,Дата 13 - Выбыл в УФСИН;","")&amp;IF(YEAR(ДАННЫЕ!$F$1)=YEAR(ДАННЫЕ!B1401),IF(AT1401&gt;0,"","40-?, вявлен в текущем году! "),"")&amp;IF(YEAR($F$1)=YEAR(W1401),IF(X1401+Y1401&gt;0,"","23-стоит, 24,25 - куда выбыл? "),"")&amp;IF(X1401+Y1401&gt;0,IF(YEAR($F$1)=YEAR(W1401),"","24+25&gt;0? 23 - когда выбыл? "),"")&amp;IF(BA1401&lt;BB1401,"47&gt;=48; ","")&amp;IF(BA1401&lt;BC1401,"47&gt;=49; ","")&amp;IF(BA1401&lt;BD1401,"47&gt;=50; ","")&amp;IF(BE1401&gt;0,IF(BF1401&gt;0,IF(AU1401&gt;AV1401,"","41 и 42 - ? (51 и 52 &gt; 0);"),"51 &gt; 0 52 - ?;"),"")&amp;IF(AU1401&gt;0,IF(AV1401&gt;AU1401,"41&gt;42;","")&amp;IF(BE1401&gt;0,"","41&gt;0 51-?;"),"")&amp;IF(BF1401&gt;0,IF(BE1401&gt;0,"","52&gt;0 51-?;"),"")&amp;IF(AW1401&gt;=AX1401,"","43&gt;44;")&amp;IF(CA1401&gt;0,IF(AW1401&gt;0,"","71 &gt; 0 43-?;"),"")</f>
        <v/>
      </c>
    </row>
    <row r="1402" spans="1:93" ht="12" x14ac:dyDescent="0.2">
      <c r="A1402" s="45"/>
      <c r="B1402" s="46"/>
      <c r="C1402" s="121"/>
      <c r="D1402" s="121"/>
      <c r="E1402" s="336"/>
      <c r="F1402" s="122"/>
      <c r="G1402" s="46"/>
      <c r="H1402" s="45"/>
      <c r="I1402" s="45"/>
      <c r="J1402" s="45"/>
      <c r="K1402" s="45"/>
      <c r="L1402" s="45"/>
      <c r="M1402" s="46"/>
      <c r="N1402" s="46"/>
      <c r="O1402" s="48"/>
      <c r="P1402" s="48"/>
      <c r="Q1402" s="46"/>
      <c r="R1402" s="48"/>
      <c r="S1402" s="48"/>
      <c r="T1402" s="48"/>
      <c r="U1402" s="48"/>
      <c r="V1402" s="48"/>
      <c r="W1402" s="46"/>
      <c r="X1402" s="48"/>
      <c r="Y1402" s="48"/>
      <c r="Z1402" s="157"/>
      <c r="AA1402" s="47"/>
      <c r="AB1402" s="97"/>
      <c r="AC1402" s="49"/>
      <c r="AD1402" s="49"/>
      <c r="AE1402" s="49"/>
      <c r="AF1402" s="49"/>
      <c r="AG1402" s="49"/>
      <c r="AH1402" s="47"/>
      <c r="AI1402" s="47"/>
      <c r="AJ1402" s="47"/>
      <c r="AK1402" s="190"/>
      <c r="AL1402" s="190"/>
      <c r="AM1402" s="190"/>
      <c r="AN1402" s="190"/>
      <c r="AO1402" s="190"/>
      <c r="AP1402" s="151"/>
      <c r="AQ1402" s="322"/>
      <c r="AR1402" s="322"/>
      <c r="AS1402" s="322"/>
      <c r="AT1402" s="47"/>
      <c r="AU1402" s="47"/>
      <c r="AV1402" s="47"/>
      <c r="AW1402" s="47"/>
      <c r="AX1402" s="322"/>
      <c r="AY1402" s="98"/>
      <c r="AZ1402" s="98"/>
      <c r="BA1402" s="47"/>
      <c r="BB1402" s="47"/>
      <c r="BC1402" s="47"/>
      <c r="BD1402" s="47"/>
      <c r="BE1402" s="97"/>
      <c r="BF1402" s="49"/>
      <c r="BG1402" s="239"/>
      <c r="BH1402" s="342"/>
      <c r="BI1402" s="49"/>
      <c r="BJ1402" s="49"/>
      <c r="BK1402" s="49"/>
      <c r="BL1402" s="49"/>
      <c r="BM1402" s="49"/>
      <c r="BN1402" s="47"/>
      <c r="BO1402" s="49"/>
      <c r="BP1402" s="49"/>
      <c r="BQ1402" s="49"/>
      <c r="BR1402" s="323"/>
      <c r="BS1402" s="323"/>
      <c r="BT1402" s="323"/>
      <c r="BU1402" s="49"/>
      <c r="BV1402" s="49"/>
      <c r="BW1402" s="97"/>
      <c r="BX1402" s="97"/>
      <c r="BY1402" s="97"/>
      <c r="BZ1402" s="97"/>
      <c r="CA1402" s="49"/>
      <c r="CB1402" s="49"/>
      <c r="CC1402" s="49"/>
      <c r="CD1402" s="49"/>
      <c r="CE1402" s="49"/>
      <c r="CF1402" s="49"/>
      <c r="CG1402" s="49"/>
      <c r="CH1402" s="49"/>
      <c r="CI1402" s="97"/>
      <c r="CJ1402" s="97"/>
      <c r="CK1402" s="97"/>
      <c r="CL1402" s="97"/>
      <c r="CM1402" s="335"/>
      <c r="CN1402" s="337"/>
      <c r="CO1402" s="315" t="str">
        <f>IF(Формулы!R1402&gt;V1402,"22-?,Дата 14 - Прибыл из УФСИН; ","")&amp;IF(Формулы!Q1402&gt;Y1402,"25-?,Дата 13 - Выбыл в УФСИН;","")&amp;IF(YEAR(ДАННЫЕ!$F$1)=YEAR(ДАННЫЕ!B1402),IF(AT1402&gt;0,"","40-?, вявлен в текущем году! "),"")&amp;IF(YEAR($F$1)=YEAR(W1402),IF(X1402+Y1402&gt;0,"","23-стоит, 24,25 - куда выбыл? "),"")&amp;IF(X1402+Y1402&gt;0,IF(YEAR($F$1)=YEAR(W1402),"","24+25&gt;0? 23 - когда выбыл? "),"")&amp;IF(BA1402&lt;BB1402,"47&gt;=48; ","")&amp;IF(BA1402&lt;BC1402,"47&gt;=49; ","")&amp;IF(BA1402&lt;BD1402,"47&gt;=50; ","")&amp;IF(BE1402&gt;0,IF(BF1402&gt;0,IF(AU1402&gt;AV1402,"","41 и 42 - ? (51 и 52 &gt; 0);"),"51 &gt; 0 52 - ?;"),"")&amp;IF(AU1402&gt;0,IF(AV1402&gt;AU1402,"41&gt;42;","")&amp;IF(BE1402&gt;0,"","41&gt;0 51-?;"),"")&amp;IF(BF1402&gt;0,IF(BE1402&gt;0,"","52&gt;0 51-?;"),"")&amp;IF(AW1402&gt;=AX1402,"","43&gt;44;")&amp;IF(CA1402&gt;0,IF(AW1402&gt;0,"","71 &gt; 0 43-?;"),"")</f>
        <v/>
      </c>
    </row>
    <row r="1403" spans="1:93" ht="12" x14ac:dyDescent="0.2">
      <c r="A1403" s="45"/>
      <c r="B1403" s="46"/>
      <c r="C1403" s="121"/>
      <c r="D1403" s="121"/>
      <c r="E1403" s="336"/>
      <c r="F1403" s="122"/>
      <c r="G1403" s="46"/>
      <c r="H1403" s="45"/>
      <c r="I1403" s="45"/>
      <c r="J1403" s="45"/>
      <c r="K1403" s="45"/>
      <c r="L1403" s="45"/>
      <c r="M1403" s="46"/>
      <c r="N1403" s="46"/>
      <c r="O1403" s="48"/>
      <c r="P1403" s="48"/>
      <c r="Q1403" s="46"/>
      <c r="R1403" s="48"/>
      <c r="S1403" s="48"/>
      <c r="T1403" s="48"/>
      <c r="U1403" s="48"/>
      <c r="V1403" s="48"/>
      <c r="W1403" s="46"/>
      <c r="X1403" s="48"/>
      <c r="Y1403" s="48"/>
      <c r="Z1403" s="157"/>
      <c r="AA1403" s="47"/>
      <c r="AB1403" s="97"/>
      <c r="AC1403" s="49"/>
      <c r="AD1403" s="49"/>
      <c r="AE1403" s="49"/>
      <c r="AF1403" s="49"/>
      <c r="AG1403" s="49"/>
      <c r="AH1403" s="47"/>
      <c r="AI1403" s="47"/>
      <c r="AJ1403" s="47"/>
      <c r="AK1403" s="190"/>
      <c r="AL1403" s="190"/>
      <c r="AM1403" s="190"/>
      <c r="AN1403" s="190"/>
      <c r="AO1403" s="190"/>
      <c r="AP1403" s="151"/>
      <c r="AQ1403" s="322"/>
      <c r="AR1403" s="322"/>
      <c r="AS1403" s="322"/>
      <c r="AT1403" s="47"/>
      <c r="AU1403" s="47"/>
      <c r="AV1403" s="47"/>
      <c r="AW1403" s="47"/>
      <c r="AX1403" s="322"/>
      <c r="AY1403" s="98"/>
      <c r="AZ1403" s="98"/>
      <c r="BA1403" s="47"/>
      <c r="BB1403" s="47"/>
      <c r="BC1403" s="47"/>
      <c r="BD1403" s="47"/>
      <c r="BE1403" s="97"/>
      <c r="BF1403" s="49"/>
      <c r="BG1403" s="239"/>
      <c r="BH1403" s="342"/>
      <c r="BI1403" s="49"/>
      <c r="BJ1403" s="49"/>
      <c r="BK1403" s="49"/>
      <c r="BL1403" s="49"/>
      <c r="BM1403" s="49"/>
      <c r="BN1403" s="47"/>
      <c r="BO1403" s="49"/>
      <c r="BP1403" s="49"/>
      <c r="BQ1403" s="49"/>
      <c r="BR1403" s="323"/>
      <c r="BS1403" s="323"/>
      <c r="BT1403" s="323"/>
      <c r="BU1403" s="49"/>
      <c r="BV1403" s="49"/>
      <c r="BW1403" s="97"/>
      <c r="BX1403" s="97"/>
      <c r="BY1403" s="97"/>
      <c r="BZ1403" s="97"/>
      <c r="CA1403" s="49"/>
      <c r="CB1403" s="49"/>
      <c r="CC1403" s="49"/>
      <c r="CD1403" s="49"/>
      <c r="CE1403" s="49"/>
      <c r="CF1403" s="49"/>
      <c r="CG1403" s="49"/>
      <c r="CH1403" s="49"/>
      <c r="CI1403" s="97"/>
      <c r="CJ1403" s="97"/>
      <c r="CK1403" s="97"/>
      <c r="CL1403" s="97"/>
      <c r="CM1403" s="335"/>
      <c r="CN1403" s="337"/>
      <c r="CO1403" s="315" t="str">
        <f>IF(Формулы!R1403&gt;V1403,"22-?,Дата 14 - Прибыл из УФСИН; ","")&amp;IF(Формулы!Q1403&gt;Y1403,"25-?,Дата 13 - Выбыл в УФСИН;","")&amp;IF(YEAR(ДАННЫЕ!$F$1)=YEAR(ДАННЫЕ!B1403),IF(AT1403&gt;0,"","40-?, вявлен в текущем году! "),"")&amp;IF(YEAR($F$1)=YEAR(W1403),IF(X1403+Y1403&gt;0,"","23-стоит, 24,25 - куда выбыл? "),"")&amp;IF(X1403+Y1403&gt;0,IF(YEAR($F$1)=YEAR(W1403),"","24+25&gt;0? 23 - когда выбыл? "),"")&amp;IF(BA1403&lt;BB1403,"47&gt;=48; ","")&amp;IF(BA1403&lt;BC1403,"47&gt;=49; ","")&amp;IF(BA1403&lt;BD1403,"47&gt;=50; ","")&amp;IF(BE1403&gt;0,IF(BF1403&gt;0,IF(AU1403&gt;AV1403,"","41 и 42 - ? (51 и 52 &gt; 0);"),"51 &gt; 0 52 - ?;"),"")&amp;IF(AU1403&gt;0,IF(AV1403&gt;AU1403,"41&gt;42;","")&amp;IF(BE1403&gt;0,"","41&gt;0 51-?;"),"")&amp;IF(BF1403&gt;0,IF(BE1403&gt;0,"","52&gt;0 51-?;"),"")&amp;IF(AW1403&gt;=AX1403,"","43&gt;44;")&amp;IF(CA1403&gt;0,IF(AW1403&gt;0,"","71 &gt; 0 43-?;"),"")</f>
        <v/>
      </c>
    </row>
    <row r="1404" spans="1:93" ht="12" x14ac:dyDescent="0.2">
      <c r="A1404" s="45"/>
      <c r="B1404" s="46"/>
      <c r="C1404" s="121"/>
      <c r="D1404" s="121"/>
      <c r="E1404" s="336"/>
      <c r="F1404" s="122"/>
      <c r="G1404" s="46"/>
      <c r="H1404" s="45"/>
      <c r="I1404" s="45"/>
      <c r="J1404" s="45"/>
      <c r="K1404" s="45"/>
      <c r="L1404" s="45"/>
      <c r="M1404" s="46"/>
      <c r="N1404" s="46"/>
      <c r="O1404" s="48"/>
      <c r="P1404" s="48"/>
      <c r="Q1404" s="46"/>
      <c r="R1404" s="48"/>
      <c r="S1404" s="48"/>
      <c r="T1404" s="48"/>
      <c r="U1404" s="48"/>
      <c r="V1404" s="48"/>
      <c r="W1404" s="46"/>
      <c r="X1404" s="48"/>
      <c r="Y1404" s="48"/>
      <c r="Z1404" s="157"/>
      <c r="AA1404" s="47"/>
      <c r="AB1404" s="97"/>
      <c r="AC1404" s="49"/>
      <c r="AD1404" s="49"/>
      <c r="AE1404" s="49"/>
      <c r="AF1404" s="49"/>
      <c r="AG1404" s="49"/>
      <c r="AH1404" s="47"/>
      <c r="AI1404" s="47"/>
      <c r="AJ1404" s="47"/>
      <c r="AK1404" s="190"/>
      <c r="AL1404" s="190"/>
      <c r="AM1404" s="190"/>
      <c r="AN1404" s="190"/>
      <c r="AO1404" s="190"/>
      <c r="AP1404" s="151"/>
      <c r="AQ1404" s="322"/>
      <c r="AR1404" s="322"/>
      <c r="AS1404" s="322"/>
      <c r="AT1404" s="47"/>
      <c r="AU1404" s="47"/>
      <c r="AV1404" s="47"/>
      <c r="AW1404" s="47"/>
      <c r="AX1404" s="322"/>
      <c r="AY1404" s="98"/>
      <c r="AZ1404" s="98"/>
      <c r="BA1404" s="47"/>
      <c r="BB1404" s="47"/>
      <c r="BC1404" s="47"/>
      <c r="BD1404" s="47"/>
      <c r="BE1404" s="97"/>
      <c r="BF1404" s="49"/>
      <c r="BG1404" s="239"/>
      <c r="BH1404" s="342"/>
      <c r="BI1404" s="49"/>
      <c r="BJ1404" s="49"/>
      <c r="BK1404" s="49"/>
      <c r="BL1404" s="49"/>
      <c r="BM1404" s="49"/>
      <c r="BN1404" s="47"/>
      <c r="BO1404" s="49"/>
      <c r="BP1404" s="49"/>
      <c r="BQ1404" s="49"/>
      <c r="BR1404" s="323"/>
      <c r="BS1404" s="323"/>
      <c r="BT1404" s="323"/>
      <c r="BU1404" s="49"/>
      <c r="BV1404" s="49"/>
      <c r="BW1404" s="97"/>
      <c r="BX1404" s="97"/>
      <c r="BY1404" s="97"/>
      <c r="BZ1404" s="97"/>
      <c r="CA1404" s="49"/>
      <c r="CB1404" s="49"/>
      <c r="CC1404" s="49"/>
      <c r="CD1404" s="49"/>
      <c r="CE1404" s="49"/>
      <c r="CF1404" s="49"/>
      <c r="CG1404" s="49"/>
      <c r="CH1404" s="49"/>
      <c r="CI1404" s="97"/>
      <c r="CJ1404" s="97"/>
      <c r="CK1404" s="97"/>
      <c r="CL1404" s="97"/>
      <c r="CM1404" s="335"/>
      <c r="CN1404" s="337"/>
      <c r="CO1404" s="315" t="str">
        <f>IF(Формулы!R1404&gt;V1404,"22-?,Дата 14 - Прибыл из УФСИН; ","")&amp;IF(Формулы!Q1404&gt;Y1404,"25-?,Дата 13 - Выбыл в УФСИН;","")&amp;IF(YEAR(ДАННЫЕ!$F$1)=YEAR(ДАННЫЕ!B1404),IF(AT1404&gt;0,"","40-?, вявлен в текущем году! "),"")&amp;IF(YEAR($F$1)=YEAR(W1404),IF(X1404+Y1404&gt;0,"","23-стоит, 24,25 - куда выбыл? "),"")&amp;IF(X1404+Y1404&gt;0,IF(YEAR($F$1)=YEAR(W1404),"","24+25&gt;0? 23 - когда выбыл? "),"")&amp;IF(BA1404&lt;BB1404,"47&gt;=48; ","")&amp;IF(BA1404&lt;BC1404,"47&gt;=49; ","")&amp;IF(BA1404&lt;BD1404,"47&gt;=50; ","")&amp;IF(BE1404&gt;0,IF(BF1404&gt;0,IF(AU1404&gt;AV1404,"","41 и 42 - ? (51 и 52 &gt; 0);"),"51 &gt; 0 52 - ?;"),"")&amp;IF(AU1404&gt;0,IF(AV1404&gt;AU1404,"41&gt;42;","")&amp;IF(BE1404&gt;0,"","41&gt;0 51-?;"),"")&amp;IF(BF1404&gt;0,IF(BE1404&gt;0,"","52&gt;0 51-?;"),"")&amp;IF(AW1404&gt;=AX1404,"","43&gt;44;")&amp;IF(CA1404&gt;0,IF(AW1404&gt;0,"","71 &gt; 0 43-?;"),"")</f>
        <v/>
      </c>
    </row>
    <row r="1405" spans="1:93" ht="12" x14ac:dyDescent="0.2">
      <c r="A1405" s="45"/>
      <c r="B1405" s="46"/>
      <c r="C1405" s="121"/>
      <c r="D1405" s="121"/>
      <c r="E1405" s="336"/>
      <c r="F1405" s="122"/>
      <c r="G1405" s="46"/>
      <c r="H1405" s="45"/>
      <c r="I1405" s="45"/>
      <c r="J1405" s="45"/>
      <c r="K1405" s="45"/>
      <c r="L1405" s="45"/>
      <c r="M1405" s="46"/>
      <c r="N1405" s="46"/>
      <c r="O1405" s="48"/>
      <c r="P1405" s="48"/>
      <c r="Q1405" s="46"/>
      <c r="R1405" s="48"/>
      <c r="S1405" s="48"/>
      <c r="T1405" s="48"/>
      <c r="U1405" s="48"/>
      <c r="V1405" s="48"/>
      <c r="W1405" s="46"/>
      <c r="X1405" s="48"/>
      <c r="Y1405" s="48"/>
      <c r="Z1405" s="157"/>
      <c r="AA1405" s="47"/>
      <c r="AB1405" s="97"/>
      <c r="AC1405" s="49"/>
      <c r="AD1405" s="49"/>
      <c r="AE1405" s="49"/>
      <c r="AF1405" s="49"/>
      <c r="AG1405" s="49"/>
      <c r="AH1405" s="47"/>
      <c r="AI1405" s="47"/>
      <c r="AJ1405" s="47"/>
      <c r="AK1405" s="190"/>
      <c r="AL1405" s="190"/>
      <c r="AM1405" s="190"/>
      <c r="AN1405" s="190"/>
      <c r="AO1405" s="190"/>
      <c r="AP1405" s="151"/>
      <c r="AQ1405" s="322"/>
      <c r="AR1405" s="322"/>
      <c r="AS1405" s="322"/>
      <c r="AT1405" s="47"/>
      <c r="AU1405" s="47"/>
      <c r="AV1405" s="47"/>
      <c r="AW1405" s="47"/>
      <c r="AX1405" s="322"/>
      <c r="AY1405" s="98"/>
      <c r="AZ1405" s="98"/>
      <c r="BA1405" s="47"/>
      <c r="BB1405" s="47"/>
      <c r="BC1405" s="47"/>
      <c r="BD1405" s="47"/>
      <c r="BE1405" s="97"/>
      <c r="BF1405" s="49"/>
      <c r="BG1405" s="239"/>
      <c r="BH1405" s="342"/>
      <c r="BI1405" s="49"/>
      <c r="BJ1405" s="49"/>
      <c r="BK1405" s="49"/>
      <c r="BL1405" s="49"/>
      <c r="BM1405" s="49"/>
      <c r="BN1405" s="47"/>
      <c r="BO1405" s="49"/>
      <c r="BP1405" s="49"/>
      <c r="BQ1405" s="49"/>
      <c r="BR1405" s="323"/>
      <c r="BS1405" s="323"/>
      <c r="BT1405" s="323"/>
      <c r="BU1405" s="49"/>
      <c r="BV1405" s="49"/>
      <c r="BW1405" s="97"/>
      <c r="BX1405" s="97"/>
      <c r="BY1405" s="97"/>
      <c r="BZ1405" s="97"/>
      <c r="CA1405" s="49"/>
      <c r="CB1405" s="49"/>
      <c r="CC1405" s="49"/>
      <c r="CD1405" s="49"/>
      <c r="CE1405" s="49"/>
      <c r="CF1405" s="49"/>
      <c r="CG1405" s="49"/>
      <c r="CH1405" s="49"/>
      <c r="CI1405" s="97"/>
      <c r="CJ1405" s="97"/>
      <c r="CK1405" s="97"/>
      <c r="CL1405" s="97"/>
      <c r="CM1405" s="335"/>
      <c r="CN1405" s="337"/>
      <c r="CO1405" s="315" t="str">
        <f>IF(Формулы!R1405&gt;V1405,"22-?,Дата 14 - Прибыл из УФСИН; ","")&amp;IF(Формулы!Q1405&gt;Y1405,"25-?,Дата 13 - Выбыл в УФСИН;","")&amp;IF(YEAR(ДАННЫЕ!$F$1)=YEAR(ДАННЫЕ!B1405),IF(AT1405&gt;0,"","40-?, вявлен в текущем году! "),"")&amp;IF(YEAR($F$1)=YEAR(W1405),IF(X1405+Y1405&gt;0,"","23-стоит, 24,25 - куда выбыл? "),"")&amp;IF(X1405+Y1405&gt;0,IF(YEAR($F$1)=YEAR(W1405),"","24+25&gt;0? 23 - когда выбыл? "),"")&amp;IF(BA1405&lt;BB1405,"47&gt;=48; ","")&amp;IF(BA1405&lt;BC1405,"47&gt;=49; ","")&amp;IF(BA1405&lt;BD1405,"47&gt;=50; ","")&amp;IF(BE1405&gt;0,IF(BF1405&gt;0,IF(AU1405&gt;AV1405,"","41 и 42 - ? (51 и 52 &gt; 0);"),"51 &gt; 0 52 - ?;"),"")&amp;IF(AU1405&gt;0,IF(AV1405&gt;AU1405,"41&gt;42;","")&amp;IF(BE1405&gt;0,"","41&gt;0 51-?;"),"")&amp;IF(BF1405&gt;0,IF(BE1405&gt;0,"","52&gt;0 51-?;"),"")&amp;IF(AW1405&gt;=AX1405,"","43&gt;44;")&amp;IF(CA1405&gt;0,IF(AW1405&gt;0,"","71 &gt; 0 43-?;"),"")</f>
        <v/>
      </c>
    </row>
    <row r="1406" spans="1:93" ht="12" x14ac:dyDescent="0.2">
      <c r="A1406" s="45"/>
      <c r="B1406" s="46"/>
      <c r="C1406" s="121"/>
      <c r="D1406" s="121"/>
      <c r="E1406" s="336"/>
      <c r="F1406" s="122"/>
      <c r="G1406" s="46"/>
      <c r="H1406" s="45"/>
      <c r="I1406" s="45"/>
      <c r="J1406" s="45"/>
      <c r="K1406" s="45"/>
      <c r="L1406" s="45"/>
      <c r="M1406" s="46"/>
      <c r="N1406" s="46"/>
      <c r="O1406" s="48"/>
      <c r="P1406" s="48"/>
      <c r="Q1406" s="46"/>
      <c r="R1406" s="48"/>
      <c r="S1406" s="48"/>
      <c r="T1406" s="48"/>
      <c r="U1406" s="48"/>
      <c r="V1406" s="48"/>
      <c r="W1406" s="46"/>
      <c r="X1406" s="48"/>
      <c r="Y1406" s="48"/>
      <c r="Z1406" s="157"/>
      <c r="AA1406" s="47"/>
      <c r="AB1406" s="97"/>
      <c r="AC1406" s="49"/>
      <c r="AD1406" s="49"/>
      <c r="AE1406" s="49"/>
      <c r="AF1406" s="49"/>
      <c r="AG1406" s="49"/>
      <c r="AH1406" s="47"/>
      <c r="AI1406" s="47"/>
      <c r="AJ1406" s="47"/>
      <c r="AK1406" s="190"/>
      <c r="AL1406" s="190"/>
      <c r="AM1406" s="190"/>
      <c r="AN1406" s="190"/>
      <c r="AO1406" s="190"/>
      <c r="AP1406" s="151"/>
      <c r="AQ1406" s="322"/>
      <c r="AR1406" s="322"/>
      <c r="AS1406" s="322"/>
      <c r="AT1406" s="47"/>
      <c r="AU1406" s="47"/>
      <c r="AV1406" s="47"/>
      <c r="AW1406" s="47"/>
      <c r="AX1406" s="322"/>
      <c r="AY1406" s="98"/>
      <c r="AZ1406" s="98"/>
      <c r="BA1406" s="47"/>
      <c r="BB1406" s="47"/>
      <c r="BC1406" s="47"/>
      <c r="BD1406" s="47"/>
      <c r="BE1406" s="97"/>
      <c r="BF1406" s="49"/>
      <c r="BG1406" s="239"/>
      <c r="BH1406" s="342"/>
      <c r="BI1406" s="49"/>
      <c r="BJ1406" s="49"/>
      <c r="BK1406" s="49"/>
      <c r="BL1406" s="49"/>
      <c r="BM1406" s="49"/>
      <c r="BN1406" s="47"/>
      <c r="BO1406" s="49"/>
      <c r="BP1406" s="49"/>
      <c r="BQ1406" s="49"/>
      <c r="BR1406" s="323"/>
      <c r="BS1406" s="323"/>
      <c r="BT1406" s="323"/>
      <c r="BU1406" s="49"/>
      <c r="BV1406" s="49"/>
      <c r="BW1406" s="97"/>
      <c r="BX1406" s="97"/>
      <c r="BY1406" s="97"/>
      <c r="BZ1406" s="97"/>
      <c r="CA1406" s="49"/>
      <c r="CB1406" s="49"/>
      <c r="CC1406" s="49"/>
      <c r="CD1406" s="49"/>
      <c r="CE1406" s="49"/>
      <c r="CF1406" s="49"/>
      <c r="CG1406" s="49"/>
      <c r="CH1406" s="49"/>
      <c r="CI1406" s="97"/>
      <c r="CJ1406" s="97"/>
      <c r="CK1406" s="97"/>
      <c r="CL1406" s="97"/>
      <c r="CM1406" s="335"/>
      <c r="CN1406" s="337"/>
      <c r="CO1406" s="315" t="str">
        <f>IF(Формулы!R1406&gt;V1406,"22-?,Дата 14 - Прибыл из УФСИН; ","")&amp;IF(Формулы!Q1406&gt;Y1406,"25-?,Дата 13 - Выбыл в УФСИН;","")&amp;IF(YEAR(ДАННЫЕ!$F$1)=YEAR(ДАННЫЕ!B1406),IF(AT1406&gt;0,"","40-?, вявлен в текущем году! "),"")&amp;IF(YEAR($F$1)=YEAR(W1406),IF(X1406+Y1406&gt;0,"","23-стоит, 24,25 - куда выбыл? "),"")&amp;IF(X1406+Y1406&gt;0,IF(YEAR($F$1)=YEAR(W1406),"","24+25&gt;0? 23 - когда выбыл? "),"")&amp;IF(BA1406&lt;BB1406,"47&gt;=48; ","")&amp;IF(BA1406&lt;BC1406,"47&gt;=49; ","")&amp;IF(BA1406&lt;BD1406,"47&gt;=50; ","")&amp;IF(BE1406&gt;0,IF(BF1406&gt;0,IF(AU1406&gt;AV1406,"","41 и 42 - ? (51 и 52 &gt; 0);"),"51 &gt; 0 52 - ?;"),"")&amp;IF(AU1406&gt;0,IF(AV1406&gt;AU1406,"41&gt;42;","")&amp;IF(BE1406&gt;0,"","41&gt;0 51-?;"),"")&amp;IF(BF1406&gt;0,IF(BE1406&gt;0,"","52&gt;0 51-?;"),"")&amp;IF(AW1406&gt;=AX1406,"","43&gt;44;")&amp;IF(CA1406&gt;0,IF(AW1406&gt;0,"","71 &gt; 0 43-?;"),"")</f>
        <v/>
      </c>
    </row>
    <row r="1407" spans="1:93" ht="12" x14ac:dyDescent="0.2">
      <c r="A1407" s="45"/>
      <c r="B1407" s="46"/>
      <c r="C1407" s="121"/>
      <c r="D1407" s="121"/>
      <c r="E1407" s="336"/>
      <c r="F1407" s="122"/>
      <c r="G1407" s="46"/>
      <c r="H1407" s="45"/>
      <c r="I1407" s="45"/>
      <c r="J1407" s="45"/>
      <c r="K1407" s="45"/>
      <c r="L1407" s="45"/>
      <c r="M1407" s="46"/>
      <c r="N1407" s="46"/>
      <c r="O1407" s="48"/>
      <c r="P1407" s="48"/>
      <c r="Q1407" s="46"/>
      <c r="R1407" s="48"/>
      <c r="S1407" s="48"/>
      <c r="T1407" s="48"/>
      <c r="U1407" s="48"/>
      <c r="V1407" s="48"/>
      <c r="W1407" s="46"/>
      <c r="X1407" s="48"/>
      <c r="Y1407" s="48"/>
      <c r="Z1407" s="157"/>
      <c r="AA1407" s="47"/>
      <c r="AB1407" s="97"/>
      <c r="AC1407" s="49"/>
      <c r="AD1407" s="49"/>
      <c r="AE1407" s="49"/>
      <c r="AF1407" s="49"/>
      <c r="AG1407" s="49"/>
      <c r="AH1407" s="47"/>
      <c r="AI1407" s="47"/>
      <c r="AJ1407" s="47"/>
      <c r="AK1407" s="190"/>
      <c r="AL1407" s="190"/>
      <c r="AM1407" s="190"/>
      <c r="AN1407" s="190"/>
      <c r="AO1407" s="190"/>
      <c r="AP1407" s="151"/>
      <c r="AQ1407" s="322"/>
      <c r="AR1407" s="322"/>
      <c r="AS1407" s="322"/>
      <c r="AT1407" s="47"/>
      <c r="AU1407" s="47"/>
      <c r="AV1407" s="47"/>
      <c r="AW1407" s="47"/>
      <c r="AX1407" s="322"/>
      <c r="AY1407" s="98"/>
      <c r="AZ1407" s="98"/>
      <c r="BA1407" s="47"/>
      <c r="BB1407" s="47"/>
      <c r="BC1407" s="47"/>
      <c r="BD1407" s="47"/>
      <c r="BE1407" s="97"/>
      <c r="BF1407" s="49"/>
      <c r="BG1407" s="239"/>
      <c r="BH1407" s="342"/>
      <c r="BI1407" s="49"/>
      <c r="BJ1407" s="49"/>
      <c r="BK1407" s="49"/>
      <c r="BL1407" s="49"/>
      <c r="BM1407" s="49"/>
      <c r="BN1407" s="47"/>
      <c r="BO1407" s="49"/>
      <c r="BP1407" s="49"/>
      <c r="BQ1407" s="49"/>
      <c r="BR1407" s="323"/>
      <c r="BS1407" s="323"/>
      <c r="BT1407" s="323"/>
      <c r="BU1407" s="49"/>
      <c r="BV1407" s="49"/>
      <c r="BW1407" s="97"/>
      <c r="BX1407" s="97"/>
      <c r="BY1407" s="97"/>
      <c r="BZ1407" s="97"/>
      <c r="CA1407" s="49"/>
      <c r="CB1407" s="49"/>
      <c r="CC1407" s="49"/>
      <c r="CD1407" s="49"/>
      <c r="CE1407" s="49"/>
      <c r="CF1407" s="49"/>
      <c r="CG1407" s="49"/>
      <c r="CH1407" s="49"/>
      <c r="CI1407" s="97"/>
      <c r="CJ1407" s="97"/>
      <c r="CK1407" s="97"/>
      <c r="CL1407" s="97"/>
      <c r="CM1407" s="335"/>
      <c r="CN1407" s="337"/>
      <c r="CO1407" s="315" t="str">
        <f>IF(Формулы!R1407&gt;V1407,"22-?,Дата 14 - Прибыл из УФСИН; ","")&amp;IF(Формулы!Q1407&gt;Y1407,"25-?,Дата 13 - Выбыл в УФСИН;","")&amp;IF(YEAR(ДАННЫЕ!$F$1)=YEAR(ДАННЫЕ!B1407),IF(AT1407&gt;0,"","40-?, вявлен в текущем году! "),"")&amp;IF(YEAR($F$1)=YEAR(W1407),IF(X1407+Y1407&gt;0,"","23-стоит, 24,25 - куда выбыл? "),"")&amp;IF(X1407+Y1407&gt;0,IF(YEAR($F$1)=YEAR(W1407),"","24+25&gt;0? 23 - когда выбыл? "),"")&amp;IF(BA1407&lt;BB1407,"47&gt;=48; ","")&amp;IF(BA1407&lt;BC1407,"47&gt;=49; ","")&amp;IF(BA1407&lt;BD1407,"47&gt;=50; ","")&amp;IF(BE1407&gt;0,IF(BF1407&gt;0,IF(AU1407&gt;AV1407,"","41 и 42 - ? (51 и 52 &gt; 0);"),"51 &gt; 0 52 - ?;"),"")&amp;IF(AU1407&gt;0,IF(AV1407&gt;AU1407,"41&gt;42;","")&amp;IF(BE1407&gt;0,"","41&gt;0 51-?;"),"")&amp;IF(BF1407&gt;0,IF(BE1407&gt;0,"","52&gt;0 51-?;"),"")&amp;IF(AW1407&gt;=AX1407,"","43&gt;44;")&amp;IF(CA1407&gt;0,IF(AW1407&gt;0,"","71 &gt; 0 43-?;"),"")</f>
        <v/>
      </c>
    </row>
    <row r="1408" spans="1:93" ht="12" x14ac:dyDescent="0.2">
      <c r="A1408" s="45"/>
      <c r="B1408" s="46"/>
      <c r="C1408" s="121"/>
      <c r="D1408" s="121"/>
      <c r="E1408" s="336"/>
      <c r="F1408" s="122"/>
      <c r="G1408" s="46"/>
      <c r="H1408" s="45"/>
      <c r="I1408" s="45"/>
      <c r="J1408" s="45"/>
      <c r="K1408" s="45"/>
      <c r="L1408" s="45"/>
      <c r="M1408" s="46"/>
      <c r="N1408" s="46"/>
      <c r="O1408" s="48"/>
      <c r="P1408" s="48"/>
      <c r="Q1408" s="46"/>
      <c r="R1408" s="48"/>
      <c r="S1408" s="48"/>
      <c r="T1408" s="48"/>
      <c r="U1408" s="48"/>
      <c r="V1408" s="48"/>
      <c r="W1408" s="46"/>
      <c r="X1408" s="48"/>
      <c r="Y1408" s="48"/>
      <c r="Z1408" s="157"/>
      <c r="AA1408" s="47"/>
      <c r="AB1408" s="97"/>
      <c r="AC1408" s="49"/>
      <c r="AD1408" s="49"/>
      <c r="AE1408" s="49"/>
      <c r="AF1408" s="49"/>
      <c r="AG1408" s="49"/>
      <c r="AH1408" s="47"/>
      <c r="AI1408" s="47"/>
      <c r="AJ1408" s="47"/>
      <c r="AK1408" s="190"/>
      <c r="AL1408" s="190"/>
      <c r="AM1408" s="190"/>
      <c r="AN1408" s="190"/>
      <c r="AO1408" s="190"/>
      <c r="AP1408" s="151"/>
      <c r="AQ1408" s="322"/>
      <c r="AR1408" s="322"/>
      <c r="AS1408" s="322"/>
      <c r="AT1408" s="47"/>
      <c r="AU1408" s="47"/>
      <c r="AV1408" s="47"/>
      <c r="AW1408" s="47"/>
      <c r="AX1408" s="322"/>
      <c r="AY1408" s="98"/>
      <c r="AZ1408" s="98"/>
      <c r="BA1408" s="47"/>
      <c r="BB1408" s="47"/>
      <c r="BC1408" s="47"/>
      <c r="BD1408" s="47"/>
      <c r="BE1408" s="97"/>
      <c r="BF1408" s="49"/>
      <c r="BG1408" s="239"/>
      <c r="BH1408" s="342"/>
      <c r="BI1408" s="49"/>
      <c r="BJ1408" s="49"/>
      <c r="BK1408" s="49"/>
      <c r="BL1408" s="49"/>
      <c r="BM1408" s="49"/>
      <c r="BN1408" s="47"/>
      <c r="BO1408" s="49"/>
      <c r="BP1408" s="49"/>
      <c r="BQ1408" s="49"/>
      <c r="BR1408" s="323"/>
      <c r="BS1408" s="323"/>
      <c r="BT1408" s="323"/>
      <c r="BU1408" s="49"/>
      <c r="BV1408" s="49"/>
      <c r="BW1408" s="97"/>
      <c r="BX1408" s="97"/>
      <c r="BY1408" s="97"/>
      <c r="BZ1408" s="97"/>
      <c r="CA1408" s="49"/>
      <c r="CB1408" s="49"/>
      <c r="CC1408" s="49"/>
      <c r="CD1408" s="49"/>
      <c r="CE1408" s="49"/>
      <c r="CF1408" s="49"/>
      <c r="CG1408" s="49"/>
      <c r="CH1408" s="49"/>
      <c r="CI1408" s="97"/>
      <c r="CJ1408" s="97"/>
      <c r="CK1408" s="97"/>
      <c r="CL1408" s="97"/>
      <c r="CM1408" s="335"/>
      <c r="CN1408" s="337"/>
      <c r="CO1408" s="315" t="str">
        <f>IF(Формулы!R1408&gt;V1408,"22-?,Дата 14 - Прибыл из УФСИН; ","")&amp;IF(Формулы!Q1408&gt;Y1408,"25-?,Дата 13 - Выбыл в УФСИН;","")&amp;IF(YEAR(ДАННЫЕ!$F$1)=YEAR(ДАННЫЕ!B1408),IF(AT1408&gt;0,"","40-?, вявлен в текущем году! "),"")&amp;IF(YEAR($F$1)=YEAR(W1408),IF(X1408+Y1408&gt;0,"","23-стоит, 24,25 - куда выбыл? "),"")&amp;IF(X1408+Y1408&gt;0,IF(YEAR($F$1)=YEAR(W1408),"","24+25&gt;0? 23 - когда выбыл? "),"")&amp;IF(BA1408&lt;BB1408,"47&gt;=48; ","")&amp;IF(BA1408&lt;BC1408,"47&gt;=49; ","")&amp;IF(BA1408&lt;BD1408,"47&gt;=50; ","")&amp;IF(BE1408&gt;0,IF(BF1408&gt;0,IF(AU1408&gt;AV1408,"","41 и 42 - ? (51 и 52 &gt; 0);"),"51 &gt; 0 52 - ?;"),"")&amp;IF(AU1408&gt;0,IF(AV1408&gt;AU1408,"41&gt;42;","")&amp;IF(BE1408&gt;0,"","41&gt;0 51-?;"),"")&amp;IF(BF1408&gt;0,IF(BE1408&gt;0,"","52&gt;0 51-?;"),"")&amp;IF(AW1408&gt;=AX1408,"","43&gt;44;")&amp;IF(CA1408&gt;0,IF(AW1408&gt;0,"","71 &gt; 0 43-?;"),"")</f>
        <v/>
      </c>
    </row>
    <row r="1409" spans="1:93" ht="12" x14ac:dyDescent="0.2">
      <c r="A1409" s="45"/>
      <c r="B1409" s="46"/>
      <c r="C1409" s="121"/>
      <c r="D1409" s="121"/>
      <c r="E1409" s="336"/>
      <c r="F1409" s="122"/>
      <c r="G1409" s="46"/>
      <c r="H1409" s="45"/>
      <c r="I1409" s="45"/>
      <c r="J1409" s="45"/>
      <c r="K1409" s="45"/>
      <c r="L1409" s="45"/>
      <c r="M1409" s="46"/>
      <c r="N1409" s="46"/>
      <c r="O1409" s="48"/>
      <c r="P1409" s="48"/>
      <c r="Q1409" s="46"/>
      <c r="R1409" s="48"/>
      <c r="S1409" s="48"/>
      <c r="T1409" s="48"/>
      <c r="U1409" s="48"/>
      <c r="V1409" s="48"/>
      <c r="W1409" s="46"/>
      <c r="X1409" s="48"/>
      <c r="Y1409" s="48"/>
      <c r="Z1409" s="157"/>
      <c r="AA1409" s="47"/>
      <c r="AB1409" s="97"/>
      <c r="AC1409" s="49"/>
      <c r="AD1409" s="49"/>
      <c r="AE1409" s="49"/>
      <c r="AF1409" s="49"/>
      <c r="AG1409" s="49"/>
      <c r="AH1409" s="47"/>
      <c r="AI1409" s="47"/>
      <c r="AJ1409" s="47"/>
      <c r="AK1409" s="190"/>
      <c r="AL1409" s="190"/>
      <c r="AM1409" s="190"/>
      <c r="AN1409" s="190"/>
      <c r="AO1409" s="190"/>
      <c r="AP1409" s="151"/>
      <c r="AQ1409" s="322"/>
      <c r="AR1409" s="322"/>
      <c r="AS1409" s="322"/>
      <c r="AT1409" s="47"/>
      <c r="AU1409" s="47"/>
      <c r="AV1409" s="47"/>
      <c r="AW1409" s="47"/>
      <c r="AX1409" s="322"/>
      <c r="AY1409" s="98"/>
      <c r="AZ1409" s="98"/>
      <c r="BA1409" s="47"/>
      <c r="BB1409" s="47"/>
      <c r="BC1409" s="47"/>
      <c r="BD1409" s="47"/>
      <c r="BE1409" s="97"/>
      <c r="BF1409" s="49"/>
      <c r="BG1409" s="239"/>
      <c r="BH1409" s="342"/>
      <c r="BI1409" s="49"/>
      <c r="BJ1409" s="49"/>
      <c r="BK1409" s="49"/>
      <c r="BL1409" s="49"/>
      <c r="BM1409" s="49"/>
      <c r="BN1409" s="47"/>
      <c r="BO1409" s="49"/>
      <c r="BP1409" s="49"/>
      <c r="BQ1409" s="49"/>
      <c r="BR1409" s="323"/>
      <c r="BS1409" s="323"/>
      <c r="BT1409" s="323"/>
      <c r="BU1409" s="49"/>
      <c r="BV1409" s="49"/>
      <c r="BW1409" s="97"/>
      <c r="BX1409" s="97"/>
      <c r="BY1409" s="97"/>
      <c r="BZ1409" s="97"/>
      <c r="CA1409" s="49"/>
      <c r="CB1409" s="49"/>
      <c r="CC1409" s="49"/>
      <c r="CD1409" s="49"/>
      <c r="CE1409" s="49"/>
      <c r="CF1409" s="49"/>
      <c r="CG1409" s="49"/>
      <c r="CH1409" s="49"/>
      <c r="CI1409" s="97"/>
      <c r="CJ1409" s="97"/>
      <c r="CK1409" s="97"/>
      <c r="CL1409" s="97"/>
      <c r="CM1409" s="335"/>
      <c r="CN1409" s="337"/>
      <c r="CO1409" s="315" t="str">
        <f>IF(Формулы!R1409&gt;V1409,"22-?,Дата 14 - Прибыл из УФСИН; ","")&amp;IF(Формулы!Q1409&gt;Y1409,"25-?,Дата 13 - Выбыл в УФСИН;","")&amp;IF(YEAR(ДАННЫЕ!$F$1)=YEAR(ДАННЫЕ!B1409),IF(AT1409&gt;0,"","40-?, вявлен в текущем году! "),"")&amp;IF(YEAR($F$1)=YEAR(W1409),IF(X1409+Y1409&gt;0,"","23-стоит, 24,25 - куда выбыл? "),"")&amp;IF(X1409+Y1409&gt;0,IF(YEAR($F$1)=YEAR(W1409),"","24+25&gt;0? 23 - когда выбыл? "),"")&amp;IF(BA1409&lt;BB1409,"47&gt;=48; ","")&amp;IF(BA1409&lt;BC1409,"47&gt;=49; ","")&amp;IF(BA1409&lt;BD1409,"47&gt;=50; ","")&amp;IF(BE1409&gt;0,IF(BF1409&gt;0,IF(AU1409&gt;AV1409,"","41 и 42 - ? (51 и 52 &gt; 0);"),"51 &gt; 0 52 - ?;"),"")&amp;IF(AU1409&gt;0,IF(AV1409&gt;AU1409,"41&gt;42;","")&amp;IF(BE1409&gt;0,"","41&gt;0 51-?;"),"")&amp;IF(BF1409&gt;0,IF(BE1409&gt;0,"","52&gt;0 51-?;"),"")&amp;IF(AW1409&gt;=AX1409,"","43&gt;44;")&amp;IF(CA1409&gt;0,IF(AW1409&gt;0,"","71 &gt; 0 43-?;"),"")</f>
        <v/>
      </c>
    </row>
    <row r="1410" spans="1:93" ht="12" x14ac:dyDescent="0.2">
      <c r="A1410" s="45"/>
      <c r="B1410" s="46"/>
      <c r="C1410" s="121"/>
      <c r="D1410" s="121"/>
      <c r="E1410" s="336"/>
      <c r="F1410" s="122"/>
      <c r="G1410" s="46"/>
      <c r="H1410" s="45"/>
      <c r="I1410" s="45"/>
      <c r="J1410" s="45"/>
      <c r="K1410" s="45"/>
      <c r="L1410" s="45"/>
      <c r="M1410" s="46"/>
      <c r="N1410" s="46"/>
      <c r="O1410" s="48"/>
      <c r="P1410" s="48"/>
      <c r="Q1410" s="46"/>
      <c r="R1410" s="48"/>
      <c r="S1410" s="48"/>
      <c r="T1410" s="48"/>
      <c r="U1410" s="48"/>
      <c r="V1410" s="48"/>
      <c r="W1410" s="46"/>
      <c r="X1410" s="48"/>
      <c r="Y1410" s="48"/>
      <c r="Z1410" s="157"/>
      <c r="AA1410" s="47"/>
      <c r="AB1410" s="97"/>
      <c r="AC1410" s="49"/>
      <c r="AD1410" s="49"/>
      <c r="AE1410" s="49"/>
      <c r="AF1410" s="49"/>
      <c r="AG1410" s="49"/>
      <c r="AH1410" s="47"/>
      <c r="AI1410" s="47"/>
      <c r="AJ1410" s="47"/>
      <c r="AK1410" s="190"/>
      <c r="AL1410" s="190"/>
      <c r="AM1410" s="190"/>
      <c r="AN1410" s="190"/>
      <c r="AO1410" s="190"/>
      <c r="AP1410" s="151"/>
      <c r="AQ1410" s="322"/>
      <c r="AR1410" s="322"/>
      <c r="AS1410" s="322"/>
      <c r="AT1410" s="47"/>
      <c r="AU1410" s="47"/>
      <c r="AV1410" s="47"/>
      <c r="AW1410" s="47"/>
      <c r="AX1410" s="322"/>
      <c r="AY1410" s="98"/>
      <c r="AZ1410" s="98"/>
      <c r="BA1410" s="47"/>
      <c r="BB1410" s="47"/>
      <c r="BC1410" s="47"/>
      <c r="BD1410" s="47"/>
      <c r="BE1410" s="97"/>
      <c r="BF1410" s="49"/>
      <c r="BG1410" s="239"/>
      <c r="BH1410" s="342"/>
      <c r="BI1410" s="49"/>
      <c r="BJ1410" s="49"/>
      <c r="BK1410" s="49"/>
      <c r="BL1410" s="49"/>
      <c r="BM1410" s="49"/>
      <c r="BN1410" s="47"/>
      <c r="BO1410" s="49"/>
      <c r="BP1410" s="49"/>
      <c r="BQ1410" s="49"/>
      <c r="BR1410" s="323"/>
      <c r="BS1410" s="323"/>
      <c r="BT1410" s="323"/>
      <c r="BU1410" s="49"/>
      <c r="BV1410" s="49"/>
      <c r="BW1410" s="97"/>
      <c r="BX1410" s="97"/>
      <c r="BY1410" s="97"/>
      <c r="BZ1410" s="97"/>
      <c r="CA1410" s="49"/>
      <c r="CB1410" s="49"/>
      <c r="CC1410" s="49"/>
      <c r="CD1410" s="49"/>
      <c r="CE1410" s="49"/>
      <c r="CF1410" s="49"/>
      <c r="CG1410" s="49"/>
      <c r="CH1410" s="49"/>
      <c r="CI1410" s="97"/>
      <c r="CJ1410" s="97"/>
      <c r="CK1410" s="97"/>
      <c r="CL1410" s="97"/>
      <c r="CM1410" s="335"/>
      <c r="CN1410" s="337"/>
      <c r="CO1410" s="315" t="str">
        <f>IF(Формулы!R1410&gt;V1410,"22-?,Дата 14 - Прибыл из УФСИН; ","")&amp;IF(Формулы!Q1410&gt;Y1410,"25-?,Дата 13 - Выбыл в УФСИН;","")&amp;IF(YEAR(ДАННЫЕ!$F$1)=YEAR(ДАННЫЕ!B1410),IF(AT1410&gt;0,"","40-?, вявлен в текущем году! "),"")&amp;IF(YEAR($F$1)=YEAR(W1410),IF(X1410+Y1410&gt;0,"","23-стоит, 24,25 - куда выбыл? "),"")&amp;IF(X1410+Y1410&gt;0,IF(YEAR($F$1)=YEAR(W1410),"","24+25&gt;0? 23 - когда выбыл? "),"")&amp;IF(BA1410&lt;BB1410,"47&gt;=48; ","")&amp;IF(BA1410&lt;BC1410,"47&gt;=49; ","")&amp;IF(BA1410&lt;BD1410,"47&gt;=50; ","")&amp;IF(BE1410&gt;0,IF(BF1410&gt;0,IF(AU1410&gt;AV1410,"","41 и 42 - ? (51 и 52 &gt; 0);"),"51 &gt; 0 52 - ?;"),"")&amp;IF(AU1410&gt;0,IF(AV1410&gt;AU1410,"41&gt;42;","")&amp;IF(BE1410&gt;0,"","41&gt;0 51-?;"),"")&amp;IF(BF1410&gt;0,IF(BE1410&gt;0,"","52&gt;0 51-?;"),"")&amp;IF(AW1410&gt;=AX1410,"","43&gt;44;")&amp;IF(CA1410&gt;0,IF(AW1410&gt;0,"","71 &gt; 0 43-?;"),"")</f>
        <v/>
      </c>
    </row>
    <row r="1411" spans="1:93" ht="12" x14ac:dyDescent="0.2">
      <c r="A1411" s="45"/>
      <c r="B1411" s="46"/>
      <c r="C1411" s="121"/>
      <c r="D1411" s="121"/>
      <c r="E1411" s="336"/>
      <c r="F1411" s="122"/>
      <c r="G1411" s="46"/>
      <c r="H1411" s="45"/>
      <c r="I1411" s="45"/>
      <c r="J1411" s="45"/>
      <c r="K1411" s="45"/>
      <c r="L1411" s="45"/>
      <c r="M1411" s="46"/>
      <c r="N1411" s="46"/>
      <c r="O1411" s="48"/>
      <c r="P1411" s="48"/>
      <c r="Q1411" s="46"/>
      <c r="R1411" s="48"/>
      <c r="S1411" s="48"/>
      <c r="T1411" s="48"/>
      <c r="U1411" s="48"/>
      <c r="V1411" s="48"/>
      <c r="W1411" s="46"/>
      <c r="X1411" s="48"/>
      <c r="Y1411" s="48"/>
      <c r="Z1411" s="157"/>
      <c r="AA1411" s="47"/>
      <c r="AB1411" s="97"/>
      <c r="AC1411" s="49"/>
      <c r="AD1411" s="49"/>
      <c r="AE1411" s="49"/>
      <c r="AF1411" s="49"/>
      <c r="AG1411" s="49"/>
      <c r="AH1411" s="47"/>
      <c r="AI1411" s="47"/>
      <c r="AJ1411" s="47"/>
      <c r="AK1411" s="190"/>
      <c r="AL1411" s="190"/>
      <c r="AM1411" s="190"/>
      <c r="AN1411" s="190"/>
      <c r="AO1411" s="190"/>
      <c r="AP1411" s="151"/>
      <c r="AQ1411" s="322"/>
      <c r="AR1411" s="322"/>
      <c r="AS1411" s="322"/>
      <c r="AT1411" s="47"/>
      <c r="AU1411" s="47"/>
      <c r="AV1411" s="47"/>
      <c r="AW1411" s="47"/>
      <c r="AX1411" s="322"/>
      <c r="AY1411" s="98"/>
      <c r="AZ1411" s="98"/>
      <c r="BA1411" s="47"/>
      <c r="BB1411" s="47"/>
      <c r="BC1411" s="47"/>
      <c r="BD1411" s="47"/>
      <c r="BE1411" s="97"/>
      <c r="BF1411" s="49"/>
      <c r="BG1411" s="239"/>
      <c r="BH1411" s="342"/>
      <c r="BI1411" s="49"/>
      <c r="BJ1411" s="49"/>
      <c r="BK1411" s="49"/>
      <c r="BL1411" s="49"/>
      <c r="BM1411" s="49"/>
      <c r="BN1411" s="47"/>
      <c r="BO1411" s="49"/>
      <c r="BP1411" s="49"/>
      <c r="BQ1411" s="49"/>
      <c r="BR1411" s="323"/>
      <c r="BS1411" s="323"/>
      <c r="BT1411" s="323"/>
      <c r="BU1411" s="49"/>
      <c r="BV1411" s="49"/>
      <c r="BW1411" s="97"/>
      <c r="BX1411" s="97"/>
      <c r="BY1411" s="97"/>
      <c r="BZ1411" s="97"/>
      <c r="CA1411" s="49"/>
      <c r="CB1411" s="49"/>
      <c r="CC1411" s="49"/>
      <c r="CD1411" s="49"/>
      <c r="CE1411" s="49"/>
      <c r="CF1411" s="49"/>
      <c r="CG1411" s="49"/>
      <c r="CH1411" s="49"/>
      <c r="CI1411" s="97"/>
      <c r="CJ1411" s="97"/>
      <c r="CK1411" s="97"/>
      <c r="CL1411" s="97"/>
      <c r="CM1411" s="335"/>
      <c r="CN1411" s="337"/>
      <c r="CO1411" s="315" t="str">
        <f>IF(Формулы!R1411&gt;V1411,"22-?,Дата 14 - Прибыл из УФСИН; ","")&amp;IF(Формулы!Q1411&gt;Y1411,"25-?,Дата 13 - Выбыл в УФСИН;","")&amp;IF(YEAR(ДАННЫЕ!$F$1)=YEAR(ДАННЫЕ!B1411),IF(AT1411&gt;0,"","40-?, вявлен в текущем году! "),"")&amp;IF(YEAR($F$1)=YEAR(W1411),IF(X1411+Y1411&gt;0,"","23-стоит, 24,25 - куда выбыл? "),"")&amp;IF(X1411+Y1411&gt;0,IF(YEAR($F$1)=YEAR(W1411),"","24+25&gt;0? 23 - когда выбыл? "),"")&amp;IF(BA1411&lt;BB1411,"47&gt;=48; ","")&amp;IF(BA1411&lt;BC1411,"47&gt;=49; ","")&amp;IF(BA1411&lt;BD1411,"47&gt;=50; ","")&amp;IF(BE1411&gt;0,IF(BF1411&gt;0,IF(AU1411&gt;AV1411,"","41 и 42 - ? (51 и 52 &gt; 0);"),"51 &gt; 0 52 - ?;"),"")&amp;IF(AU1411&gt;0,IF(AV1411&gt;AU1411,"41&gt;42;","")&amp;IF(BE1411&gt;0,"","41&gt;0 51-?;"),"")&amp;IF(BF1411&gt;0,IF(BE1411&gt;0,"","52&gt;0 51-?;"),"")&amp;IF(AW1411&gt;=AX1411,"","43&gt;44;")&amp;IF(CA1411&gt;0,IF(AW1411&gt;0,"","71 &gt; 0 43-?;"),"")</f>
        <v/>
      </c>
    </row>
    <row r="1412" spans="1:93" ht="12" x14ac:dyDescent="0.2">
      <c r="A1412" s="45"/>
      <c r="B1412" s="46"/>
      <c r="C1412" s="121"/>
      <c r="D1412" s="121"/>
      <c r="E1412" s="336"/>
      <c r="F1412" s="122"/>
      <c r="G1412" s="46"/>
      <c r="H1412" s="45"/>
      <c r="I1412" s="45"/>
      <c r="J1412" s="45"/>
      <c r="K1412" s="45"/>
      <c r="L1412" s="45"/>
      <c r="M1412" s="46"/>
      <c r="N1412" s="46"/>
      <c r="O1412" s="48"/>
      <c r="P1412" s="48"/>
      <c r="Q1412" s="46"/>
      <c r="R1412" s="48"/>
      <c r="S1412" s="48"/>
      <c r="T1412" s="48"/>
      <c r="U1412" s="48"/>
      <c r="V1412" s="48"/>
      <c r="W1412" s="46"/>
      <c r="X1412" s="48"/>
      <c r="Y1412" s="48"/>
      <c r="Z1412" s="157"/>
      <c r="AA1412" s="47"/>
      <c r="AB1412" s="97"/>
      <c r="AC1412" s="49"/>
      <c r="AD1412" s="49"/>
      <c r="AE1412" s="49"/>
      <c r="AF1412" s="49"/>
      <c r="AG1412" s="49"/>
      <c r="AH1412" s="47"/>
      <c r="AI1412" s="47"/>
      <c r="AJ1412" s="47"/>
      <c r="AK1412" s="190"/>
      <c r="AL1412" s="190"/>
      <c r="AM1412" s="190"/>
      <c r="AN1412" s="190"/>
      <c r="AO1412" s="190"/>
      <c r="AP1412" s="151"/>
      <c r="AQ1412" s="322"/>
      <c r="AR1412" s="322"/>
      <c r="AS1412" s="322"/>
      <c r="AT1412" s="47"/>
      <c r="AU1412" s="47"/>
      <c r="AV1412" s="47"/>
      <c r="AW1412" s="47"/>
      <c r="AX1412" s="322"/>
      <c r="AY1412" s="98"/>
      <c r="AZ1412" s="98"/>
      <c r="BA1412" s="47"/>
      <c r="BB1412" s="47"/>
      <c r="BC1412" s="47"/>
      <c r="BD1412" s="47"/>
      <c r="BE1412" s="97"/>
      <c r="BF1412" s="49"/>
      <c r="BG1412" s="239"/>
      <c r="BH1412" s="342"/>
      <c r="BI1412" s="49"/>
      <c r="BJ1412" s="49"/>
      <c r="BK1412" s="49"/>
      <c r="BL1412" s="49"/>
      <c r="BM1412" s="49"/>
      <c r="BN1412" s="47"/>
      <c r="BO1412" s="49"/>
      <c r="BP1412" s="49"/>
      <c r="BQ1412" s="49"/>
      <c r="BR1412" s="323"/>
      <c r="BS1412" s="323"/>
      <c r="BT1412" s="323"/>
      <c r="BU1412" s="49"/>
      <c r="BV1412" s="49"/>
      <c r="BW1412" s="97"/>
      <c r="BX1412" s="97"/>
      <c r="BY1412" s="97"/>
      <c r="BZ1412" s="97"/>
      <c r="CA1412" s="49"/>
      <c r="CB1412" s="49"/>
      <c r="CC1412" s="49"/>
      <c r="CD1412" s="49"/>
      <c r="CE1412" s="49"/>
      <c r="CF1412" s="49"/>
      <c r="CG1412" s="49"/>
      <c r="CH1412" s="49"/>
      <c r="CI1412" s="97"/>
      <c r="CJ1412" s="97"/>
      <c r="CK1412" s="97"/>
      <c r="CL1412" s="97"/>
      <c r="CM1412" s="335"/>
      <c r="CN1412" s="337"/>
      <c r="CO1412" s="315" t="str">
        <f>IF(Формулы!R1412&gt;V1412,"22-?,Дата 14 - Прибыл из УФСИН; ","")&amp;IF(Формулы!Q1412&gt;Y1412,"25-?,Дата 13 - Выбыл в УФСИН;","")&amp;IF(YEAR(ДАННЫЕ!$F$1)=YEAR(ДАННЫЕ!B1412),IF(AT1412&gt;0,"","40-?, вявлен в текущем году! "),"")&amp;IF(YEAR($F$1)=YEAR(W1412),IF(X1412+Y1412&gt;0,"","23-стоит, 24,25 - куда выбыл? "),"")&amp;IF(X1412+Y1412&gt;0,IF(YEAR($F$1)=YEAR(W1412),"","24+25&gt;0? 23 - когда выбыл? "),"")&amp;IF(BA1412&lt;BB1412,"47&gt;=48; ","")&amp;IF(BA1412&lt;BC1412,"47&gt;=49; ","")&amp;IF(BA1412&lt;BD1412,"47&gt;=50; ","")&amp;IF(BE1412&gt;0,IF(BF1412&gt;0,IF(AU1412&gt;AV1412,"","41 и 42 - ? (51 и 52 &gt; 0);"),"51 &gt; 0 52 - ?;"),"")&amp;IF(AU1412&gt;0,IF(AV1412&gt;AU1412,"41&gt;42;","")&amp;IF(BE1412&gt;0,"","41&gt;0 51-?;"),"")&amp;IF(BF1412&gt;0,IF(BE1412&gt;0,"","52&gt;0 51-?;"),"")&amp;IF(AW1412&gt;=AX1412,"","43&gt;44;")&amp;IF(CA1412&gt;0,IF(AW1412&gt;0,"","71 &gt; 0 43-?;"),"")</f>
        <v/>
      </c>
    </row>
    <row r="1413" spans="1:93" ht="12" x14ac:dyDescent="0.2">
      <c r="A1413" s="45"/>
      <c r="B1413" s="46"/>
      <c r="C1413" s="121"/>
      <c r="D1413" s="121"/>
      <c r="E1413" s="336"/>
      <c r="F1413" s="122"/>
      <c r="G1413" s="46"/>
      <c r="H1413" s="45"/>
      <c r="I1413" s="45"/>
      <c r="J1413" s="45"/>
      <c r="K1413" s="45"/>
      <c r="L1413" s="45"/>
      <c r="M1413" s="46"/>
      <c r="N1413" s="46"/>
      <c r="O1413" s="48"/>
      <c r="P1413" s="48"/>
      <c r="Q1413" s="46"/>
      <c r="R1413" s="48"/>
      <c r="S1413" s="48"/>
      <c r="T1413" s="48"/>
      <c r="U1413" s="48"/>
      <c r="V1413" s="48"/>
      <c r="W1413" s="46"/>
      <c r="X1413" s="48"/>
      <c r="Y1413" s="48"/>
      <c r="Z1413" s="157"/>
      <c r="AA1413" s="47"/>
      <c r="AB1413" s="97"/>
      <c r="AC1413" s="49"/>
      <c r="AD1413" s="49"/>
      <c r="AE1413" s="49"/>
      <c r="AF1413" s="49"/>
      <c r="AG1413" s="49"/>
      <c r="AH1413" s="47"/>
      <c r="AI1413" s="47"/>
      <c r="AJ1413" s="47"/>
      <c r="AK1413" s="190"/>
      <c r="AL1413" s="190"/>
      <c r="AM1413" s="190"/>
      <c r="AN1413" s="190"/>
      <c r="AO1413" s="190"/>
      <c r="AP1413" s="151"/>
      <c r="AQ1413" s="322"/>
      <c r="AR1413" s="322"/>
      <c r="AS1413" s="322"/>
      <c r="AT1413" s="47"/>
      <c r="AU1413" s="47"/>
      <c r="AV1413" s="47"/>
      <c r="AW1413" s="47"/>
      <c r="AX1413" s="322"/>
      <c r="AY1413" s="98"/>
      <c r="AZ1413" s="98"/>
      <c r="BA1413" s="47"/>
      <c r="BB1413" s="47"/>
      <c r="BC1413" s="47"/>
      <c r="BD1413" s="47"/>
      <c r="BE1413" s="97"/>
      <c r="BF1413" s="49"/>
      <c r="BG1413" s="239"/>
      <c r="BH1413" s="342"/>
      <c r="BI1413" s="49"/>
      <c r="BJ1413" s="49"/>
      <c r="BK1413" s="49"/>
      <c r="BL1413" s="49"/>
      <c r="BM1413" s="49"/>
      <c r="BN1413" s="47"/>
      <c r="BO1413" s="49"/>
      <c r="BP1413" s="49"/>
      <c r="BQ1413" s="49"/>
      <c r="BR1413" s="323"/>
      <c r="BS1413" s="323"/>
      <c r="BT1413" s="323"/>
      <c r="BU1413" s="49"/>
      <c r="BV1413" s="49"/>
      <c r="BW1413" s="97"/>
      <c r="BX1413" s="97"/>
      <c r="BY1413" s="97"/>
      <c r="BZ1413" s="97"/>
      <c r="CA1413" s="49"/>
      <c r="CB1413" s="49"/>
      <c r="CC1413" s="49"/>
      <c r="CD1413" s="49"/>
      <c r="CE1413" s="49"/>
      <c r="CF1413" s="49"/>
      <c r="CG1413" s="49"/>
      <c r="CH1413" s="49"/>
      <c r="CI1413" s="97"/>
      <c r="CJ1413" s="97"/>
      <c r="CK1413" s="97"/>
      <c r="CL1413" s="97"/>
      <c r="CM1413" s="335"/>
      <c r="CN1413" s="337"/>
      <c r="CO1413" s="315" t="str">
        <f>IF(Формулы!R1413&gt;V1413,"22-?,Дата 14 - Прибыл из УФСИН; ","")&amp;IF(Формулы!Q1413&gt;Y1413,"25-?,Дата 13 - Выбыл в УФСИН;","")&amp;IF(YEAR(ДАННЫЕ!$F$1)=YEAR(ДАННЫЕ!B1413),IF(AT1413&gt;0,"","40-?, вявлен в текущем году! "),"")&amp;IF(YEAR($F$1)=YEAR(W1413),IF(X1413+Y1413&gt;0,"","23-стоит, 24,25 - куда выбыл? "),"")&amp;IF(X1413+Y1413&gt;0,IF(YEAR($F$1)=YEAR(W1413),"","24+25&gt;0? 23 - когда выбыл? "),"")&amp;IF(BA1413&lt;BB1413,"47&gt;=48; ","")&amp;IF(BA1413&lt;BC1413,"47&gt;=49; ","")&amp;IF(BA1413&lt;BD1413,"47&gt;=50; ","")&amp;IF(BE1413&gt;0,IF(BF1413&gt;0,IF(AU1413&gt;AV1413,"","41 и 42 - ? (51 и 52 &gt; 0);"),"51 &gt; 0 52 - ?;"),"")&amp;IF(AU1413&gt;0,IF(AV1413&gt;AU1413,"41&gt;42;","")&amp;IF(BE1413&gt;0,"","41&gt;0 51-?;"),"")&amp;IF(BF1413&gt;0,IF(BE1413&gt;0,"","52&gt;0 51-?;"),"")&amp;IF(AW1413&gt;=AX1413,"","43&gt;44;")&amp;IF(CA1413&gt;0,IF(AW1413&gt;0,"","71 &gt; 0 43-?;"),"")</f>
        <v/>
      </c>
    </row>
    <row r="1414" spans="1:93" ht="12" x14ac:dyDescent="0.2">
      <c r="A1414" s="45"/>
      <c r="B1414" s="46"/>
      <c r="C1414" s="121"/>
      <c r="D1414" s="121"/>
      <c r="E1414" s="336"/>
      <c r="F1414" s="122"/>
      <c r="G1414" s="46"/>
      <c r="H1414" s="45"/>
      <c r="I1414" s="45"/>
      <c r="J1414" s="45"/>
      <c r="K1414" s="45"/>
      <c r="L1414" s="45"/>
      <c r="M1414" s="46"/>
      <c r="N1414" s="46"/>
      <c r="O1414" s="48"/>
      <c r="P1414" s="48"/>
      <c r="Q1414" s="46"/>
      <c r="R1414" s="48"/>
      <c r="S1414" s="48"/>
      <c r="T1414" s="48"/>
      <c r="U1414" s="48"/>
      <c r="V1414" s="48"/>
      <c r="W1414" s="46"/>
      <c r="X1414" s="48"/>
      <c r="Y1414" s="48"/>
      <c r="Z1414" s="157"/>
      <c r="AA1414" s="47"/>
      <c r="AB1414" s="97"/>
      <c r="AC1414" s="49"/>
      <c r="AD1414" s="49"/>
      <c r="AE1414" s="49"/>
      <c r="AF1414" s="49"/>
      <c r="AG1414" s="49"/>
      <c r="AH1414" s="47"/>
      <c r="AI1414" s="47"/>
      <c r="AJ1414" s="47"/>
      <c r="AK1414" s="190"/>
      <c r="AL1414" s="190"/>
      <c r="AM1414" s="190"/>
      <c r="AN1414" s="190"/>
      <c r="AO1414" s="190"/>
      <c r="AP1414" s="151"/>
      <c r="AQ1414" s="322"/>
      <c r="AR1414" s="322"/>
      <c r="AS1414" s="322"/>
      <c r="AT1414" s="47"/>
      <c r="AU1414" s="47"/>
      <c r="AV1414" s="47"/>
      <c r="AW1414" s="47"/>
      <c r="AX1414" s="322"/>
      <c r="AY1414" s="98"/>
      <c r="AZ1414" s="98"/>
      <c r="BA1414" s="47"/>
      <c r="BB1414" s="47"/>
      <c r="BC1414" s="47"/>
      <c r="BD1414" s="47"/>
      <c r="BE1414" s="97"/>
      <c r="BF1414" s="49"/>
      <c r="BG1414" s="239"/>
      <c r="BH1414" s="342"/>
      <c r="BI1414" s="49"/>
      <c r="BJ1414" s="49"/>
      <c r="BK1414" s="49"/>
      <c r="BL1414" s="49"/>
      <c r="BM1414" s="49"/>
      <c r="BN1414" s="47"/>
      <c r="BO1414" s="49"/>
      <c r="BP1414" s="49"/>
      <c r="BQ1414" s="49"/>
      <c r="BR1414" s="323"/>
      <c r="BS1414" s="323"/>
      <c r="BT1414" s="323"/>
      <c r="BU1414" s="49"/>
      <c r="BV1414" s="49"/>
      <c r="BW1414" s="97"/>
      <c r="BX1414" s="97"/>
      <c r="BY1414" s="97"/>
      <c r="BZ1414" s="97"/>
      <c r="CA1414" s="49"/>
      <c r="CB1414" s="49"/>
      <c r="CC1414" s="49"/>
      <c r="CD1414" s="49"/>
      <c r="CE1414" s="49"/>
      <c r="CF1414" s="49"/>
      <c r="CG1414" s="49"/>
      <c r="CH1414" s="49"/>
      <c r="CI1414" s="97"/>
      <c r="CJ1414" s="97"/>
      <c r="CK1414" s="97"/>
      <c r="CL1414" s="97"/>
      <c r="CM1414" s="335"/>
      <c r="CN1414" s="337"/>
      <c r="CO1414" s="315" t="str">
        <f>IF(Формулы!R1414&gt;V1414,"22-?,Дата 14 - Прибыл из УФСИН; ","")&amp;IF(Формулы!Q1414&gt;Y1414,"25-?,Дата 13 - Выбыл в УФСИН;","")&amp;IF(YEAR(ДАННЫЕ!$F$1)=YEAR(ДАННЫЕ!B1414),IF(AT1414&gt;0,"","40-?, вявлен в текущем году! "),"")&amp;IF(YEAR($F$1)=YEAR(W1414),IF(X1414+Y1414&gt;0,"","23-стоит, 24,25 - куда выбыл? "),"")&amp;IF(X1414+Y1414&gt;0,IF(YEAR($F$1)=YEAR(W1414),"","24+25&gt;0? 23 - когда выбыл? "),"")&amp;IF(BA1414&lt;BB1414,"47&gt;=48; ","")&amp;IF(BA1414&lt;BC1414,"47&gt;=49; ","")&amp;IF(BA1414&lt;BD1414,"47&gt;=50; ","")&amp;IF(BE1414&gt;0,IF(BF1414&gt;0,IF(AU1414&gt;AV1414,"","41 и 42 - ? (51 и 52 &gt; 0);"),"51 &gt; 0 52 - ?;"),"")&amp;IF(AU1414&gt;0,IF(AV1414&gt;AU1414,"41&gt;42;","")&amp;IF(BE1414&gt;0,"","41&gt;0 51-?;"),"")&amp;IF(BF1414&gt;0,IF(BE1414&gt;0,"","52&gt;0 51-?;"),"")&amp;IF(AW1414&gt;=AX1414,"","43&gt;44;")&amp;IF(CA1414&gt;0,IF(AW1414&gt;0,"","71 &gt; 0 43-?;"),"")</f>
        <v/>
      </c>
    </row>
    <row r="1415" spans="1:93" ht="12" x14ac:dyDescent="0.2">
      <c r="A1415" s="45"/>
      <c r="B1415" s="46"/>
      <c r="C1415" s="121"/>
      <c r="D1415" s="121"/>
      <c r="E1415" s="336"/>
      <c r="F1415" s="122"/>
      <c r="G1415" s="46"/>
      <c r="H1415" s="45"/>
      <c r="I1415" s="45"/>
      <c r="J1415" s="45"/>
      <c r="K1415" s="45"/>
      <c r="L1415" s="45"/>
      <c r="M1415" s="46"/>
      <c r="N1415" s="46"/>
      <c r="O1415" s="48"/>
      <c r="P1415" s="48"/>
      <c r="Q1415" s="46"/>
      <c r="R1415" s="48"/>
      <c r="S1415" s="48"/>
      <c r="T1415" s="48"/>
      <c r="U1415" s="48"/>
      <c r="V1415" s="48"/>
      <c r="W1415" s="46"/>
      <c r="X1415" s="48"/>
      <c r="Y1415" s="48"/>
      <c r="Z1415" s="157"/>
      <c r="AA1415" s="47"/>
      <c r="AB1415" s="97"/>
      <c r="AC1415" s="49"/>
      <c r="AD1415" s="49"/>
      <c r="AE1415" s="49"/>
      <c r="AF1415" s="49"/>
      <c r="AG1415" s="49"/>
      <c r="AH1415" s="47"/>
      <c r="AI1415" s="47"/>
      <c r="AJ1415" s="47"/>
      <c r="AK1415" s="190"/>
      <c r="AL1415" s="190"/>
      <c r="AM1415" s="190"/>
      <c r="AN1415" s="190"/>
      <c r="AO1415" s="190"/>
      <c r="AP1415" s="151"/>
      <c r="AQ1415" s="322"/>
      <c r="AR1415" s="322"/>
      <c r="AS1415" s="322"/>
      <c r="AT1415" s="47"/>
      <c r="AU1415" s="47"/>
      <c r="AV1415" s="47"/>
      <c r="AW1415" s="47"/>
      <c r="AX1415" s="322"/>
      <c r="AY1415" s="98"/>
      <c r="AZ1415" s="98"/>
      <c r="BA1415" s="47"/>
      <c r="BB1415" s="47"/>
      <c r="BC1415" s="47"/>
      <c r="BD1415" s="47"/>
      <c r="BE1415" s="97"/>
      <c r="BF1415" s="49"/>
      <c r="BG1415" s="239"/>
      <c r="BH1415" s="342"/>
      <c r="BI1415" s="49"/>
      <c r="BJ1415" s="49"/>
      <c r="BK1415" s="49"/>
      <c r="BL1415" s="49"/>
      <c r="BM1415" s="49"/>
      <c r="BN1415" s="47"/>
      <c r="BO1415" s="49"/>
      <c r="BP1415" s="49"/>
      <c r="BQ1415" s="49"/>
      <c r="BR1415" s="323"/>
      <c r="BS1415" s="323"/>
      <c r="BT1415" s="323"/>
      <c r="BU1415" s="49"/>
      <c r="BV1415" s="49"/>
      <c r="BW1415" s="97"/>
      <c r="BX1415" s="97"/>
      <c r="BY1415" s="97"/>
      <c r="BZ1415" s="97"/>
      <c r="CA1415" s="49"/>
      <c r="CB1415" s="49"/>
      <c r="CC1415" s="49"/>
      <c r="CD1415" s="49"/>
      <c r="CE1415" s="49"/>
      <c r="CF1415" s="49"/>
      <c r="CG1415" s="49"/>
      <c r="CH1415" s="49"/>
      <c r="CI1415" s="97"/>
      <c r="CJ1415" s="97"/>
      <c r="CK1415" s="97"/>
      <c r="CL1415" s="97"/>
      <c r="CM1415" s="335"/>
      <c r="CN1415" s="337"/>
      <c r="CO1415" s="315" t="str">
        <f>IF(Формулы!R1415&gt;V1415,"22-?,Дата 14 - Прибыл из УФСИН; ","")&amp;IF(Формулы!Q1415&gt;Y1415,"25-?,Дата 13 - Выбыл в УФСИН;","")&amp;IF(YEAR(ДАННЫЕ!$F$1)=YEAR(ДАННЫЕ!B1415),IF(AT1415&gt;0,"","40-?, вявлен в текущем году! "),"")&amp;IF(YEAR($F$1)=YEAR(W1415),IF(X1415+Y1415&gt;0,"","23-стоит, 24,25 - куда выбыл? "),"")&amp;IF(X1415+Y1415&gt;0,IF(YEAR($F$1)=YEAR(W1415),"","24+25&gt;0? 23 - когда выбыл? "),"")&amp;IF(BA1415&lt;BB1415,"47&gt;=48; ","")&amp;IF(BA1415&lt;BC1415,"47&gt;=49; ","")&amp;IF(BA1415&lt;BD1415,"47&gt;=50; ","")&amp;IF(BE1415&gt;0,IF(BF1415&gt;0,IF(AU1415&gt;AV1415,"","41 и 42 - ? (51 и 52 &gt; 0);"),"51 &gt; 0 52 - ?;"),"")&amp;IF(AU1415&gt;0,IF(AV1415&gt;AU1415,"41&gt;42;","")&amp;IF(BE1415&gt;0,"","41&gt;0 51-?;"),"")&amp;IF(BF1415&gt;0,IF(BE1415&gt;0,"","52&gt;0 51-?;"),"")&amp;IF(AW1415&gt;=AX1415,"","43&gt;44;")&amp;IF(CA1415&gt;0,IF(AW1415&gt;0,"","71 &gt; 0 43-?;"),"")</f>
        <v/>
      </c>
    </row>
    <row r="1416" spans="1:93" ht="12" x14ac:dyDescent="0.2">
      <c r="A1416" s="45"/>
      <c r="B1416" s="46"/>
      <c r="C1416" s="121"/>
      <c r="D1416" s="121"/>
      <c r="E1416" s="336"/>
      <c r="F1416" s="122"/>
      <c r="G1416" s="46"/>
      <c r="H1416" s="45"/>
      <c r="I1416" s="45"/>
      <c r="J1416" s="45"/>
      <c r="K1416" s="45"/>
      <c r="L1416" s="45"/>
      <c r="M1416" s="46"/>
      <c r="N1416" s="46"/>
      <c r="O1416" s="48"/>
      <c r="P1416" s="48"/>
      <c r="Q1416" s="46"/>
      <c r="R1416" s="48"/>
      <c r="S1416" s="48"/>
      <c r="T1416" s="48"/>
      <c r="U1416" s="48"/>
      <c r="V1416" s="48"/>
      <c r="W1416" s="46"/>
      <c r="X1416" s="48"/>
      <c r="Y1416" s="48"/>
      <c r="Z1416" s="157"/>
      <c r="AA1416" s="47"/>
      <c r="AB1416" s="97"/>
      <c r="AC1416" s="49"/>
      <c r="AD1416" s="49"/>
      <c r="AE1416" s="49"/>
      <c r="AF1416" s="49"/>
      <c r="AG1416" s="49"/>
      <c r="AH1416" s="47"/>
      <c r="AI1416" s="47"/>
      <c r="AJ1416" s="47"/>
      <c r="AK1416" s="190"/>
      <c r="AL1416" s="190"/>
      <c r="AM1416" s="190"/>
      <c r="AN1416" s="190"/>
      <c r="AO1416" s="190"/>
      <c r="AP1416" s="151"/>
      <c r="AQ1416" s="322"/>
      <c r="AR1416" s="322"/>
      <c r="AS1416" s="322"/>
      <c r="AT1416" s="47"/>
      <c r="AU1416" s="47"/>
      <c r="AV1416" s="47"/>
      <c r="AW1416" s="47"/>
      <c r="AX1416" s="322"/>
      <c r="AY1416" s="98"/>
      <c r="AZ1416" s="98"/>
      <c r="BA1416" s="47"/>
      <c r="BB1416" s="47"/>
      <c r="BC1416" s="47"/>
      <c r="BD1416" s="47"/>
      <c r="BE1416" s="97"/>
      <c r="BF1416" s="49"/>
      <c r="BG1416" s="239"/>
      <c r="BH1416" s="342"/>
      <c r="BI1416" s="49"/>
      <c r="BJ1416" s="49"/>
      <c r="BK1416" s="49"/>
      <c r="BL1416" s="49"/>
      <c r="BM1416" s="49"/>
      <c r="BN1416" s="47"/>
      <c r="BO1416" s="49"/>
      <c r="BP1416" s="49"/>
      <c r="BQ1416" s="49"/>
      <c r="BR1416" s="323"/>
      <c r="BS1416" s="323"/>
      <c r="BT1416" s="323"/>
      <c r="BU1416" s="49"/>
      <c r="BV1416" s="49"/>
      <c r="BW1416" s="97"/>
      <c r="BX1416" s="97"/>
      <c r="BY1416" s="97"/>
      <c r="BZ1416" s="97"/>
      <c r="CA1416" s="49"/>
      <c r="CB1416" s="49"/>
      <c r="CC1416" s="49"/>
      <c r="CD1416" s="49"/>
      <c r="CE1416" s="49"/>
      <c r="CF1416" s="49"/>
      <c r="CG1416" s="49"/>
      <c r="CH1416" s="49"/>
      <c r="CI1416" s="97"/>
      <c r="CJ1416" s="97"/>
      <c r="CK1416" s="97"/>
      <c r="CL1416" s="97"/>
      <c r="CM1416" s="335"/>
      <c r="CN1416" s="337"/>
      <c r="CO1416" s="315" t="str">
        <f>IF(Формулы!R1416&gt;V1416,"22-?,Дата 14 - Прибыл из УФСИН; ","")&amp;IF(Формулы!Q1416&gt;Y1416,"25-?,Дата 13 - Выбыл в УФСИН;","")&amp;IF(YEAR(ДАННЫЕ!$F$1)=YEAR(ДАННЫЕ!B1416),IF(AT1416&gt;0,"","40-?, вявлен в текущем году! "),"")&amp;IF(YEAR($F$1)=YEAR(W1416),IF(X1416+Y1416&gt;0,"","23-стоит, 24,25 - куда выбыл? "),"")&amp;IF(X1416+Y1416&gt;0,IF(YEAR($F$1)=YEAR(W1416),"","24+25&gt;0? 23 - когда выбыл? "),"")&amp;IF(BA1416&lt;BB1416,"47&gt;=48; ","")&amp;IF(BA1416&lt;BC1416,"47&gt;=49; ","")&amp;IF(BA1416&lt;BD1416,"47&gt;=50; ","")&amp;IF(BE1416&gt;0,IF(BF1416&gt;0,IF(AU1416&gt;AV1416,"","41 и 42 - ? (51 и 52 &gt; 0);"),"51 &gt; 0 52 - ?;"),"")&amp;IF(AU1416&gt;0,IF(AV1416&gt;AU1416,"41&gt;42;","")&amp;IF(BE1416&gt;0,"","41&gt;0 51-?;"),"")&amp;IF(BF1416&gt;0,IF(BE1416&gt;0,"","52&gt;0 51-?;"),"")&amp;IF(AW1416&gt;=AX1416,"","43&gt;44;")&amp;IF(CA1416&gt;0,IF(AW1416&gt;0,"","71 &gt; 0 43-?;"),"")</f>
        <v/>
      </c>
    </row>
    <row r="1417" spans="1:93" ht="12" x14ac:dyDescent="0.2">
      <c r="A1417" s="45"/>
      <c r="B1417" s="46"/>
      <c r="C1417" s="121"/>
      <c r="D1417" s="121"/>
      <c r="E1417" s="336"/>
      <c r="F1417" s="122"/>
      <c r="G1417" s="46"/>
      <c r="H1417" s="45"/>
      <c r="I1417" s="45"/>
      <c r="J1417" s="45"/>
      <c r="K1417" s="45"/>
      <c r="L1417" s="45"/>
      <c r="M1417" s="46"/>
      <c r="N1417" s="46"/>
      <c r="O1417" s="48"/>
      <c r="P1417" s="48"/>
      <c r="Q1417" s="46"/>
      <c r="R1417" s="48"/>
      <c r="S1417" s="48"/>
      <c r="T1417" s="48"/>
      <c r="U1417" s="48"/>
      <c r="V1417" s="48"/>
      <c r="W1417" s="46"/>
      <c r="X1417" s="48"/>
      <c r="Y1417" s="48"/>
      <c r="Z1417" s="157"/>
      <c r="AA1417" s="47"/>
      <c r="AB1417" s="97"/>
      <c r="AC1417" s="49"/>
      <c r="AD1417" s="49"/>
      <c r="AE1417" s="49"/>
      <c r="AF1417" s="49"/>
      <c r="AG1417" s="49"/>
      <c r="AH1417" s="47"/>
      <c r="AI1417" s="47"/>
      <c r="AJ1417" s="47"/>
      <c r="AK1417" s="190"/>
      <c r="AL1417" s="190"/>
      <c r="AM1417" s="190"/>
      <c r="AN1417" s="190"/>
      <c r="AO1417" s="190"/>
      <c r="AP1417" s="151"/>
      <c r="AQ1417" s="322"/>
      <c r="AR1417" s="322"/>
      <c r="AS1417" s="322"/>
      <c r="AT1417" s="47"/>
      <c r="AU1417" s="47"/>
      <c r="AV1417" s="47"/>
      <c r="AW1417" s="47"/>
      <c r="AX1417" s="322"/>
      <c r="AY1417" s="98"/>
      <c r="AZ1417" s="98"/>
      <c r="BA1417" s="47"/>
      <c r="BB1417" s="47"/>
      <c r="BC1417" s="47"/>
      <c r="BD1417" s="47"/>
      <c r="BE1417" s="97"/>
      <c r="BF1417" s="49"/>
      <c r="BG1417" s="239"/>
      <c r="BH1417" s="342"/>
      <c r="BI1417" s="49"/>
      <c r="BJ1417" s="49"/>
      <c r="BK1417" s="49"/>
      <c r="BL1417" s="49"/>
      <c r="BM1417" s="49"/>
      <c r="BN1417" s="47"/>
      <c r="BO1417" s="49"/>
      <c r="BP1417" s="49"/>
      <c r="BQ1417" s="49"/>
      <c r="BR1417" s="323"/>
      <c r="BS1417" s="323"/>
      <c r="BT1417" s="323"/>
      <c r="BU1417" s="49"/>
      <c r="BV1417" s="49"/>
      <c r="BW1417" s="97"/>
      <c r="BX1417" s="97"/>
      <c r="BY1417" s="97"/>
      <c r="BZ1417" s="97"/>
      <c r="CA1417" s="49"/>
      <c r="CB1417" s="49"/>
      <c r="CC1417" s="49"/>
      <c r="CD1417" s="49"/>
      <c r="CE1417" s="49"/>
      <c r="CF1417" s="49"/>
      <c r="CG1417" s="49"/>
      <c r="CH1417" s="49"/>
      <c r="CI1417" s="97"/>
      <c r="CJ1417" s="97"/>
      <c r="CK1417" s="97"/>
      <c r="CL1417" s="97"/>
      <c r="CM1417" s="335"/>
      <c r="CN1417" s="337"/>
      <c r="CO1417" s="315" t="str">
        <f>IF(Формулы!R1417&gt;V1417,"22-?,Дата 14 - Прибыл из УФСИН; ","")&amp;IF(Формулы!Q1417&gt;Y1417,"25-?,Дата 13 - Выбыл в УФСИН;","")&amp;IF(YEAR(ДАННЫЕ!$F$1)=YEAR(ДАННЫЕ!B1417),IF(AT1417&gt;0,"","40-?, вявлен в текущем году! "),"")&amp;IF(YEAR($F$1)=YEAR(W1417),IF(X1417+Y1417&gt;0,"","23-стоит, 24,25 - куда выбыл? "),"")&amp;IF(X1417+Y1417&gt;0,IF(YEAR($F$1)=YEAR(W1417),"","24+25&gt;0? 23 - когда выбыл? "),"")&amp;IF(BA1417&lt;BB1417,"47&gt;=48; ","")&amp;IF(BA1417&lt;BC1417,"47&gt;=49; ","")&amp;IF(BA1417&lt;BD1417,"47&gt;=50; ","")&amp;IF(BE1417&gt;0,IF(BF1417&gt;0,IF(AU1417&gt;AV1417,"","41 и 42 - ? (51 и 52 &gt; 0);"),"51 &gt; 0 52 - ?;"),"")&amp;IF(AU1417&gt;0,IF(AV1417&gt;AU1417,"41&gt;42;","")&amp;IF(BE1417&gt;0,"","41&gt;0 51-?;"),"")&amp;IF(BF1417&gt;0,IF(BE1417&gt;0,"","52&gt;0 51-?;"),"")&amp;IF(AW1417&gt;=AX1417,"","43&gt;44;")&amp;IF(CA1417&gt;0,IF(AW1417&gt;0,"","71 &gt; 0 43-?;"),"")</f>
        <v/>
      </c>
    </row>
    <row r="1418" spans="1:93" ht="12" x14ac:dyDescent="0.2">
      <c r="A1418" s="45"/>
      <c r="B1418" s="46"/>
      <c r="C1418" s="121"/>
      <c r="D1418" s="121"/>
      <c r="E1418" s="336"/>
      <c r="F1418" s="122"/>
      <c r="G1418" s="46"/>
      <c r="H1418" s="45"/>
      <c r="I1418" s="45"/>
      <c r="J1418" s="45"/>
      <c r="K1418" s="45"/>
      <c r="L1418" s="45"/>
      <c r="M1418" s="46"/>
      <c r="N1418" s="46"/>
      <c r="O1418" s="48"/>
      <c r="P1418" s="48"/>
      <c r="Q1418" s="46"/>
      <c r="R1418" s="48"/>
      <c r="S1418" s="48"/>
      <c r="T1418" s="48"/>
      <c r="U1418" s="48"/>
      <c r="V1418" s="48"/>
      <c r="W1418" s="46"/>
      <c r="X1418" s="48"/>
      <c r="Y1418" s="48"/>
      <c r="Z1418" s="157"/>
      <c r="AA1418" s="47"/>
      <c r="AB1418" s="97"/>
      <c r="AC1418" s="49"/>
      <c r="AD1418" s="49"/>
      <c r="AE1418" s="49"/>
      <c r="AF1418" s="49"/>
      <c r="AG1418" s="49"/>
      <c r="AH1418" s="47"/>
      <c r="AI1418" s="47"/>
      <c r="AJ1418" s="47"/>
      <c r="AK1418" s="190"/>
      <c r="AL1418" s="190"/>
      <c r="AM1418" s="190"/>
      <c r="AN1418" s="190"/>
      <c r="AO1418" s="190"/>
      <c r="AP1418" s="151"/>
      <c r="AQ1418" s="322"/>
      <c r="AR1418" s="322"/>
      <c r="AS1418" s="322"/>
      <c r="AT1418" s="47"/>
      <c r="AU1418" s="47"/>
      <c r="AV1418" s="47"/>
      <c r="AW1418" s="47"/>
      <c r="AX1418" s="322"/>
      <c r="AY1418" s="98"/>
      <c r="AZ1418" s="98"/>
      <c r="BA1418" s="47"/>
      <c r="BB1418" s="47"/>
      <c r="BC1418" s="47"/>
      <c r="BD1418" s="47"/>
      <c r="BE1418" s="97"/>
      <c r="BF1418" s="49"/>
      <c r="BG1418" s="239"/>
      <c r="BH1418" s="342"/>
      <c r="BI1418" s="49"/>
      <c r="BJ1418" s="49"/>
      <c r="BK1418" s="49"/>
      <c r="BL1418" s="49"/>
      <c r="BM1418" s="49"/>
      <c r="BN1418" s="47"/>
      <c r="BO1418" s="49"/>
      <c r="BP1418" s="49"/>
      <c r="BQ1418" s="49"/>
      <c r="BR1418" s="323"/>
      <c r="BS1418" s="323"/>
      <c r="BT1418" s="323"/>
      <c r="BU1418" s="49"/>
      <c r="BV1418" s="49"/>
      <c r="BW1418" s="97"/>
      <c r="BX1418" s="97"/>
      <c r="BY1418" s="97"/>
      <c r="BZ1418" s="97"/>
      <c r="CA1418" s="49"/>
      <c r="CB1418" s="49"/>
      <c r="CC1418" s="49"/>
      <c r="CD1418" s="49"/>
      <c r="CE1418" s="49"/>
      <c r="CF1418" s="49"/>
      <c r="CG1418" s="49"/>
      <c r="CH1418" s="49"/>
      <c r="CI1418" s="97"/>
      <c r="CJ1418" s="97"/>
      <c r="CK1418" s="97"/>
      <c r="CL1418" s="97"/>
      <c r="CM1418" s="335"/>
      <c r="CN1418" s="337"/>
      <c r="CO1418" s="315" t="str">
        <f>IF(Формулы!R1418&gt;V1418,"22-?,Дата 14 - Прибыл из УФСИН; ","")&amp;IF(Формулы!Q1418&gt;Y1418,"25-?,Дата 13 - Выбыл в УФСИН;","")&amp;IF(YEAR(ДАННЫЕ!$F$1)=YEAR(ДАННЫЕ!B1418),IF(AT1418&gt;0,"","40-?, вявлен в текущем году! "),"")&amp;IF(YEAR($F$1)=YEAR(W1418),IF(X1418+Y1418&gt;0,"","23-стоит, 24,25 - куда выбыл? "),"")&amp;IF(X1418+Y1418&gt;0,IF(YEAR($F$1)=YEAR(W1418),"","24+25&gt;0? 23 - когда выбыл? "),"")&amp;IF(BA1418&lt;BB1418,"47&gt;=48; ","")&amp;IF(BA1418&lt;BC1418,"47&gt;=49; ","")&amp;IF(BA1418&lt;BD1418,"47&gt;=50; ","")&amp;IF(BE1418&gt;0,IF(BF1418&gt;0,IF(AU1418&gt;AV1418,"","41 и 42 - ? (51 и 52 &gt; 0);"),"51 &gt; 0 52 - ?;"),"")&amp;IF(AU1418&gt;0,IF(AV1418&gt;AU1418,"41&gt;42;","")&amp;IF(BE1418&gt;0,"","41&gt;0 51-?;"),"")&amp;IF(BF1418&gt;0,IF(BE1418&gt;0,"","52&gt;0 51-?;"),"")&amp;IF(AW1418&gt;=AX1418,"","43&gt;44;")&amp;IF(CA1418&gt;0,IF(AW1418&gt;0,"","71 &gt; 0 43-?;"),"")</f>
        <v/>
      </c>
    </row>
    <row r="1419" spans="1:93" ht="12" x14ac:dyDescent="0.2">
      <c r="A1419" s="45"/>
      <c r="B1419" s="46"/>
      <c r="C1419" s="121"/>
      <c r="D1419" s="121"/>
      <c r="E1419" s="336"/>
      <c r="F1419" s="122"/>
      <c r="G1419" s="46"/>
      <c r="H1419" s="45"/>
      <c r="I1419" s="45"/>
      <c r="J1419" s="45"/>
      <c r="K1419" s="45"/>
      <c r="L1419" s="45"/>
      <c r="M1419" s="46"/>
      <c r="N1419" s="46"/>
      <c r="O1419" s="48"/>
      <c r="P1419" s="48"/>
      <c r="Q1419" s="46"/>
      <c r="R1419" s="48"/>
      <c r="S1419" s="48"/>
      <c r="T1419" s="48"/>
      <c r="U1419" s="48"/>
      <c r="V1419" s="48"/>
      <c r="W1419" s="46"/>
      <c r="X1419" s="48"/>
      <c r="Y1419" s="48"/>
      <c r="Z1419" s="157"/>
      <c r="AA1419" s="47"/>
      <c r="AB1419" s="97"/>
      <c r="AC1419" s="49"/>
      <c r="AD1419" s="49"/>
      <c r="AE1419" s="49"/>
      <c r="AF1419" s="49"/>
      <c r="AG1419" s="49"/>
      <c r="AH1419" s="47"/>
      <c r="AI1419" s="47"/>
      <c r="AJ1419" s="47"/>
      <c r="AK1419" s="190"/>
      <c r="AL1419" s="190"/>
      <c r="AM1419" s="190"/>
      <c r="AN1419" s="190"/>
      <c r="AO1419" s="190"/>
      <c r="AP1419" s="151"/>
      <c r="AQ1419" s="322"/>
      <c r="AR1419" s="322"/>
      <c r="AS1419" s="322"/>
      <c r="AT1419" s="47"/>
      <c r="AU1419" s="47"/>
      <c r="AV1419" s="47"/>
      <c r="AW1419" s="47"/>
      <c r="AX1419" s="322"/>
      <c r="AY1419" s="98"/>
      <c r="AZ1419" s="98"/>
      <c r="BA1419" s="47"/>
      <c r="BB1419" s="47"/>
      <c r="BC1419" s="47"/>
      <c r="BD1419" s="47"/>
      <c r="BE1419" s="97"/>
      <c r="BF1419" s="49"/>
      <c r="BG1419" s="239"/>
      <c r="BH1419" s="342"/>
      <c r="BI1419" s="49"/>
      <c r="BJ1419" s="49"/>
      <c r="BK1419" s="49"/>
      <c r="BL1419" s="49"/>
      <c r="BM1419" s="49"/>
      <c r="BN1419" s="47"/>
      <c r="BO1419" s="49"/>
      <c r="BP1419" s="49"/>
      <c r="BQ1419" s="49"/>
      <c r="BR1419" s="323"/>
      <c r="BS1419" s="323"/>
      <c r="BT1419" s="323"/>
      <c r="BU1419" s="49"/>
      <c r="BV1419" s="49"/>
      <c r="BW1419" s="97"/>
      <c r="BX1419" s="97"/>
      <c r="BY1419" s="97"/>
      <c r="BZ1419" s="97"/>
      <c r="CA1419" s="49"/>
      <c r="CB1419" s="49"/>
      <c r="CC1419" s="49"/>
      <c r="CD1419" s="49"/>
      <c r="CE1419" s="49"/>
      <c r="CF1419" s="49"/>
      <c r="CG1419" s="49"/>
      <c r="CH1419" s="49"/>
      <c r="CI1419" s="97"/>
      <c r="CJ1419" s="97"/>
      <c r="CK1419" s="97"/>
      <c r="CL1419" s="97"/>
      <c r="CM1419" s="335"/>
      <c r="CN1419" s="337"/>
      <c r="CO1419" s="315" t="str">
        <f>IF(Формулы!R1419&gt;V1419,"22-?,Дата 14 - Прибыл из УФСИН; ","")&amp;IF(Формулы!Q1419&gt;Y1419,"25-?,Дата 13 - Выбыл в УФСИН;","")&amp;IF(YEAR(ДАННЫЕ!$F$1)=YEAR(ДАННЫЕ!B1419),IF(AT1419&gt;0,"","40-?, вявлен в текущем году! "),"")&amp;IF(YEAR($F$1)=YEAR(W1419),IF(X1419+Y1419&gt;0,"","23-стоит, 24,25 - куда выбыл? "),"")&amp;IF(X1419+Y1419&gt;0,IF(YEAR($F$1)=YEAR(W1419),"","24+25&gt;0? 23 - когда выбыл? "),"")&amp;IF(BA1419&lt;BB1419,"47&gt;=48; ","")&amp;IF(BA1419&lt;BC1419,"47&gt;=49; ","")&amp;IF(BA1419&lt;BD1419,"47&gt;=50; ","")&amp;IF(BE1419&gt;0,IF(BF1419&gt;0,IF(AU1419&gt;AV1419,"","41 и 42 - ? (51 и 52 &gt; 0);"),"51 &gt; 0 52 - ?;"),"")&amp;IF(AU1419&gt;0,IF(AV1419&gt;AU1419,"41&gt;42;","")&amp;IF(BE1419&gt;0,"","41&gt;0 51-?;"),"")&amp;IF(BF1419&gt;0,IF(BE1419&gt;0,"","52&gt;0 51-?;"),"")&amp;IF(AW1419&gt;=AX1419,"","43&gt;44;")&amp;IF(CA1419&gt;0,IF(AW1419&gt;0,"","71 &gt; 0 43-?;"),"")</f>
        <v/>
      </c>
    </row>
    <row r="1420" spans="1:93" ht="12" x14ac:dyDescent="0.2">
      <c r="A1420" s="45"/>
      <c r="B1420" s="46"/>
      <c r="C1420" s="121"/>
      <c r="D1420" s="121"/>
      <c r="E1420" s="336"/>
      <c r="F1420" s="122"/>
      <c r="G1420" s="46"/>
      <c r="H1420" s="45"/>
      <c r="I1420" s="45"/>
      <c r="J1420" s="45"/>
      <c r="K1420" s="45"/>
      <c r="L1420" s="45"/>
      <c r="M1420" s="46"/>
      <c r="N1420" s="46"/>
      <c r="O1420" s="48"/>
      <c r="P1420" s="48"/>
      <c r="Q1420" s="46"/>
      <c r="R1420" s="48"/>
      <c r="S1420" s="48"/>
      <c r="T1420" s="48"/>
      <c r="U1420" s="48"/>
      <c r="V1420" s="48"/>
      <c r="W1420" s="46"/>
      <c r="X1420" s="48"/>
      <c r="Y1420" s="48"/>
      <c r="Z1420" s="157"/>
      <c r="AA1420" s="47"/>
      <c r="AB1420" s="97"/>
      <c r="AC1420" s="49"/>
      <c r="AD1420" s="49"/>
      <c r="AE1420" s="49"/>
      <c r="AF1420" s="49"/>
      <c r="AG1420" s="49"/>
      <c r="AH1420" s="47"/>
      <c r="AI1420" s="47"/>
      <c r="AJ1420" s="47"/>
      <c r="AK1420" s="190"/>
      <c r="AL1420" s="190"/>
      <c r="AM1420" s="190"/>
      <c r="AN1420" s="190"/>
      <c r="AO1420" s="190"/>
      <c r="AP1420" s="151"/>
      <c r="AQ1420" s="322"/>
      <c r="AR1420" s="322"/>
      <c r="AS1420" s="322"/>
      <c r="AT1420" s="47"/>
      <c r="AU1420" s="47"/>
      <c r="AV1420" s="47"/>
      <c r="AW1420" s="47"/>
      <c r="AX1420" s="322"/>
      <c r="AY1420" s="98"/>
      <c r="AZ1420" s="98"/>
      <c r="BA1420" s="47"/>
      <c r="BB1420" s="47"/>
      <c r="BC1420" s="47"/>
      <c r="BD1420" s="47"/>
      <c r="BE1420" s="97"/>
      <c r="BF1420" s="49"/>
      <c r="BG1420" s="239"/>
      <c r="BH1420" s="342"/>
      <c r="BI1420" s="49"/>
      <c r="BJ1420" s="49"/>
      <c r="BK1420" s="49"/>
      <c r="BL1420" s="49"/>
      <c r="BM1420" s="49"/>
      <c r="BN1420" s="47"/>
      <c r="BO1420" s="49"/>
      <c r="BP1420" s="49"/>
      <c r="BQ1420" s="49"/>
      <c r="BR1420" s="323"/>
      <c r="BS1420" s="323"/>
      <c r="BT1420" s="323"/>
      <c r="BU1420" s="49"/>
      <c r="BV1420" s="49"/>
      <c r="BW1420" s="97"/>
      <c r="BX1420" s="97"/>
      <c r="BY1420" s="97"/>
      <c r="BZ1420" s="97"/>
      <c r="CA1420" s="49"/>
      <c r="CB1420" s="49"/>
      <c r="CC1420" s="49"/>
      <c r="CD1420" s="49"/>
      <c r="CE1420" s="49"/>
      <c r="CF1420" s="49"/>
      <c r="CG1420" s="49"/>
      <c r="CH1420" s="49"/>
      <c r="CI1420" s="97"/>
      <c r="CJ1420" s="97"/>
      <c r="CK1420" s="97"/>
      <c r="CL1420" s="97"/>
      <c r="CM1420" s="335"/>
      <c r="CN1420" s="337"/>
      <c r="CO1420" s="315" t="str">
        <f>IF(Формулы!R1420&gt;V1420,"22-?,Дата 14 - Прибыл из УФСИН; ","")&amp;IF(Формулы!Q1420&gt;Y1420,"25-?,Дата 13 - Выбыл в УФСИН;","")&amp;IF(YEAR(ДАННЫЕ!$F$1)=YEAR(ДАННЫЕ!B1420),IF(AT1420&gt;0,"","40-?, вявлен в текущем году! "),"")&amp;IF(YEAR($F$1)=YEAR(W1420),IF(X1420+Y1420&gt;0,"","23-стоит, 24,25 - куда выбыл? "),"")&amp;IF(X1420+Y1420&gt;0,IF(YEAR($F$1)=YEAR(W1420),"","24+25&gt;0? 23 - когда выбыл? "),"")&amp;IF(BA1420&lt;BB1420,"47&gt;=48; ","")&amp;IF(BA1420&lt;BC1420,"47&gt;=49; ","")&amp;IF(BA1420&lt;BD1420,"47&gt;=50; ","")&amp;IF(BE1420&gt;0,IF(BF1420&gt;0,IF(AU1420&gt;AV1420,"","41 и 42 - ? (51 и 52 &gt; 0);"),"51 &gt; 0 52 - ?;"),"")&amp;IF(AU1420&gt;0,IF(AV1420&gt;AU1420,"41&gt;42;","")&amp;IF(BE1420&gt;0,"","41&gt;0 51-?;"),"")&amp;IF(BF1420&gt;0,IF(BE1420&gt;0,"","52&gt;0 51-?;"),"")&amp;IF(AW1420&gt;=AX1420,"","43&gt;44;")&amp;IF(CA1420&gt;0,IF(AW1420&gt;0,"","71 &gt; 0 43-?;"),"")</f>
        <v/>
      </c>
    </row>
    <row r="1421" spans="1:93" ht="12" x14ac:dyDescent="0.2">
      <c r="A1421" s="45"/>
      <c r="B1421" s="46"/>
      <c r="C1421" s="121"/>
      <c r="D1421" s="121"/>
      <c r="E1421" s="336"/>
      <c r="F1421" s="122"/>
      <c r="G1421" s="46"/>
      <c r="H1421" s="45"/>
      <c r="I1421" s="45"/>
      <c r="J1421" s="45"/>
      <c r="K1421" s="45"/>
      <c r="L1421" s="45"/>
      <c r="M1421" s="46"/>
      <c r="N1421" s="46"/>
      <c r="O1421" s="48"/>
      <c r="P1421" s="48"/>
      <c r="Q1421" s="46"/>
      <c r="R1421" s="48"/>
      <c r="S1421" s="48"/>
      <c r="T1421" s="48"/>
      <c r="U1421" s="48"/>
      <c r="V1421" s="48"/>
      <c r="W1421" s="46"/>
      <c r="X1421" s="48"/>
      <c r="Y1421" s="48"/>
      <c r="Z1421" s="157"/>
      <c r="AA1421" s="47"/>
      <c r="AB1421" s="97"/>
      <c r="AC1421" s="49"/>
      <c r="AD1421" s="49"/>
      <c r="AE1421" s="49"/>
      <c r="AF1421" s="49"/>
      <c r="AG1421" s="49"/>
      <c r="AH1421" s="47"/>
      <c r="AI1421" s="47"/>
      <c r="AJ1421" s="47"/>
      <c r="AK1421" s="190"/>
      <c r="AL1421" s="190"/>
      <c r="AM1421" s="190"/>
      <c r="AN1421" s="190"/>
      <c r="AO1421" s="190"/>
      <c r="AP1421" s="151"/>
      <c r="AQ1421" s="322"/>
      <c r="AR1421" s="322"/>
      <c r="AS1421" s="322"/>
      <c r="AT1421" s="47"/>
      <c r="AU1421" s="47"/>
      <c r="AV1421" s="47"/>
      <c r="AW1421" s="47"/>
      <c r="AX1421" s="322"/>
      <c r="AY1421" s="98"/>
      <c r="AZ1421" s="98"/>
      <c r="BA1421" s="47"/>
      <c r="BB1421" s="47"/>
      <c r="BC1421" s="47"/>
      <c r="BD1421" s="47"/>
      <c r="BE1421" s="97"/>
      <c r="BF1421" s="49"/>
      <c r="BG1421" s="239"/>
      <c r="BH1421" s="342"/>
      <c r="BI1421" s="49"/>
      <c r="BJ1421" s="49"/>
      <c r="BK1421" s="49"/>
      <c r="BL1421" s="49"/>
      <c r="BM1421" s="49"/>
      <c r="BN1421" s="47"/>
      <c r="BO1421" s="49"/>
      <c r="BP1421" s="49"/>
      <c r="BQ1421" s="49"/>
      <c r="BR1421" s="323"/>
      <c r="BS1421" s="323"/>
      <c r="BT1421" s="323"/>
      <c r="BU1421" s="49"/>
      <c r="BV1421" s="49"/>
      <c r="BW1421" s="97"/>
      <c r="BX1421" s="97"/>
      <c r="BY1421" s="97"/>
      <c r="BZ1421" s="97"/>
      <c r="CA1421" s="49"/>
      <c r="CB1421" s="49"/>
      <c r="CC1421" s="49"/>
      <c r="CD1421" s="49"/>
      <c r="CE1421" s="49"/>
      <c r="CF1421" s="49"/>
      <c r="CG1421" s="49"/>
      <c r="CH1421" s="49"/>
      <c r="CI1421" s="97"/>
      <c r="CJ1421" s="97"/>
      <c r="CK1421" s="97"/>
      <c r="CL1421" s="97"/>
      <c r="CM1421" s="335"/>
      <c r="CN1421" s="337"/>
      <c r="CO1421" s="315" t="str">
        <f>IF(Формулы!R1421&gt;V1421,"22-?,Дата 14 - Прибыл из УФСИН; ","")&amp;IF(Формулы!Q1421&gt;Y1421,"25-?,Дата 13 - Выбыл в УФСИН;","")&amp;IF(YEAR(ДАННЫЕ!$F$1)=YEAR(ДАННЫЕ!B1421),IF(AT1421&gt;0,"","40-?, вявлен в текущем году! "),"")&amp;IF(YEAR($F$1)=YEAR(W1421),IF(X1421+Y1421&gt;0,"","23-стоит, 24,25 - куда выбыл? "),"")&amp;IF(X1421+Y1421&gt;0,IF(YEAR($F$1)=YEAR(W1421),"","24+25&gt;0? 23 - когда выбыл? "),"")&amp;IF(BA1421&lt;BB1421,"47&gt;=48; ","")&amp;IF(BA1421&lt;BC1421,"47&gt;=49; ","")&amp;IF(BA1421&lt;BD1421,"47&gt;=50; ","")&amp;IF(BE1421&gt;0,IF(BF1421&gt;0,IF(AU1421&gt;AV1421,"","41 и 42 - ? (51 и 52 &gt; 0);"),"51 &gt; 0 52 - ?;"),"")&amp;IF(AU1421&gt;0,IF(AV1421&gt;AU1421,"41&gt;42;","")&amp;IF(BE1421&gt;0,"","41&gt;0 51-?;"),"")&amp;IF(BF1421&gt;0,IF(BE1421&gt;0,"","52&gt;0 51-?;"),"")&amp;IF(AW1421&gt;=AX1421,"","43&gt;44;")&amp;IF(CA1421&gt;0,IF(AW1421&gt;0,"","71 &gt; 0 43-?;"),"")</f>
        <v/>
      </c>
    </row>
    <row r="1422" spans="1:93" ht="12" x14ac:dyDescent="0.2">
      <c r="A1422" s="45"/>
      <c r="B1422" s="46"/>
      <c r="C1422" s="121"/>
      <c r="D1422" s="121"/>
      <c r="E1422" s="336"/>
      <c r="F1422" s="122"/>
      <c r="G1422" s="46"/>
      <c r="H1422" s="45"/>
      <c r="I1422" s="45"/>
      <c r="J1422" s="45"/>
      <c r="K1422" s="45"/>
      <c r="L1422" s="45"/>
      <c r="M1422" s="46"/>
      <c r="N1422" s="46"/>
      <c r="O1422" s="48"/>
      <c r="P1422" s="48"/>
      <c r="Q1422" s="46"/>
      <c r="R1422" s="48"/>
      <c r="S1422" s="48"/>
      <c r="T1422" s="48"/>
      <c r="U1422" s="48"/>
      <c r="V1422" s="48"/>
      <c r="W1422" s="46"/>
      <c r="X1422" s="48"/>
      <c r="Y1422" s="48"/>
      <c r="Z1422" s="157"/>
      <c r="AA1422" s="47"/>
      <c r="AB1422" s="97"/>
      <c r="AC1422" s="49"/>
      <c r="AD1422" s="49"/>
      <c r="AE1422" s="49"/>
      <c r="AF1422" s="49"/>
      <c r="AG1422" s="49"/>
      <c r="AH1422" s="47"/>
      <c r="AI1422" s="47"/>
      <c r="AJ1422" s="47"/>
      <c r="AK1422" s="190"/>
      <c r="AL1422" s="190"/>
      <c r="AM1422" s="190"/>
      <c r="AN1422" s="190"/>
      <c r="AO1422" s="190"/>
      <c r="AP1422" s="151"/>
      <c r="AQ1422" s="322"/>
      <c r="AR1422" s="322"/>
      <c r="AS1422" s="322"/>
      <c r="AT1422" s="47"/>
      <c r="AU1422" s="47"/>
      <c r="AV1422" s="47"/>
      <c r="AW1422" s="47"/>
      <c r="AX1422" s="322"/>
      <c r="AY1422" s="98"/>
      <c r="AZ1422" s="98"/>
      <c r="BA1422" s="47"/>
      <c r="BB1422" s="47"/>
      <c r="BC1422" s="47"/>
      <c r="BD1422" s="47"/>
      <c r="BE1422" s="97"/>
      <c r="BF1422" s="49"/>
      <c r="BG1422" s="239"/>
      <c r="BH1422" s="342"/>
      <c r="BI1422" s="49"/>
      <c r="BJ1422" s="49"/>
      <c r="BK1422" s="49"/>
      <c r="BL1422" s="49"/>
      <c r="BM1422" s="49"/>
      <c r="BN1422" s="47"/>
      <c r="BO1422" s="49"/>
      <c r="BP1422" s="49"/>
      <c r="BQ1422" s="49"/>
      <c r="BR1422" s="323"/>
      <c r="BS1422" s="323"/>
      <c r="BT1422" s="323"/>
      <c r="BU1422" s="49"/>
      <c r="BV1422" s="49"/>
      <c r="BW1422" s="97"/>
      <c r="BX1422" s="97"/>
      <c r="BY1422" s="97"/>
      <c r="BZ1422" s="97"/>
      <c r="CA1422" s="49"/>
      <c r="CB1422" s="49"/>
      <c r="CC1422" s="49"/>
      <c r="CD1422" s="49"/>
      <c r="CE1422" s="49"/>
      <c r="CF1422" s="49"/>
      <c r="CG1422" s="49"/>
      <c r="CH1422" s="49"/>
      <c r="CI1422" s="97"/>
      <c r="CJ1422" s="97"/>
      <c r="CK1422" s="97"/>
      <c r="CL1422" s="97"/>
      <c r="CM1422" s="335"/>
      <c r="CN1422" s="337"/>
      <c r="CO1422" s="315" t="str">
        <f>IF(Формулы!R1422&gt;V1422,"22-?,Дата 14 - Прибыл из УФСИН; ","")&amp;IF(Формулы!Q1422&gt;Y1422,"25-?,Дата 13 - Выбыл в УФСИН;","")&amp;IF(YEAR(ДАННЫЕ!$F$1)=YEAR(ДАННЫЕ!B1422),IF(AT1422&gt;0,"","40-?, вявлен в текущем году! "),"")&amp;IF(YEAR($F$1)=YEAR(W1422),IF(X1422+Y1422&gt;0,"","23-стоит, 24,25 - куда выбыл? "),"")&amp;IF(X1422+Y1422&gt;0,IF(YEAR($F$1)=YEAR(W1422),"","24+25&gt;0? 23 - когда выбыл? "),"")&amp;IF(BA1422&lt;BB1422,"47&gt;=48; ","")&amp;IF(BA1422&lt;BC1422,"47&gt;=49; ","")&amp;IF(BA1422&lt;BD1422,"47&gt;=50; ","")&amp;IF(BE1422&gt;0,IF(BF1422&gt;0,IF(AU1422&gt;AV1422,"","41 и 42 - ? (51 и 52 &gt; 0);"),"51 &gt; 0 52 - ?;"),"")&amp;IF(AU1422&gt;0,IF(AV1422&gt;AU1422,"41&gt;42;","")&amp;IF(BE1422&gt;0,"","41&gt;0 51-?;"),"")&amp;IF(BF1422&gt;0,IF(BE1422&gt;0,"","52&gt;0 51-?;"),"")&amp;IF(AW1422&gt;=AX1422,"","43&gt;44;")&amp;IF(CA1422&gt;0,IF(AW1422&gt;0,"","71 &gt; 0 43-?;"),"")</f>
        <v/>
      </c>
    </row>
    <row r="1423" spans="1:93" ht="12" x14ac:dyDescent="0.2">
      <c r="A1423" s="45"/>
      <c r="B1423" s="46"/>
      <c r="C1423" s="121"/>
      <c r="D1423" s="121"/>
      <c r="E1423" s="336"/>
      <c r="F1423" s="122"/>
      <c r="G1423" s="46"/>
      <c r="H1423" s="45"/>
      <c r="I1423" s="45"/>
      <c r="J1423" s="45"/>
      <c r="K1423" s="45"/>
      <c r="L1423" s="45"/>
      <c r="M1423" s="46"/>
      <c r="N1423" s="46"/>
      <c r="O1423" s="48"/>
      <c r="P1423" s="48"/>
      <c r="Q1423" s="46"/>
      <c r="R1423" s="48"/>
      <c r="S1423" s="48"/>
      <c r="T1423" s="48"/>
      <c r="U1423" s="48"/>
      <c r="V1423" s="48"/>
      <c r="W1423" s="46"/>
      <c r="X1423" s="48"/>
      <c r="Y1423" s="48"/>
      <c r="Z1423" s="157"/>
      <c r="AA1423" s="47"/>
      <c r="AB1423" s="97"/>
      <c r="AC1423" s="49"/>
      <c r="AD1423" s="49"/>
      <c r="AE1423" s="49"/>
      <c r="AF1423" s="49"/>
      <c r="AG1423" s="49"/>
      <c r="AH1423" s="47"/>
      <c r="AI1423" s="47"/>
      <c r="AJ1423" s="47"/>
      <c r="AK1423" s="190"/>
      <c r="AL1423" s="190"/>
      <c r="AM1423" s="190"/>
      <c r="AN1423" s="190"/>
      <c r="AO1423" s="190"/>
      <c r="AP1423" s="151"/>
      <c r="AQ1423" s="322"/>
      <c r="AR1423" s="322"/>
      <c r="AS1423" s="322"/>
      <c r="AT1423" s="47"/>
      <c r="AU1423" s="47"/>
      <c r="AV1423" s="47"/>
      <c r="AW1423" s="47"/>
      <c r="AX1423" s="322"/>
      <c r="AY1423" s="98"/>
      <c r="AZ1423" s="98"/>
      <c r="BA1423" s="47"/>
      <c r="BB1423" s="47"/>
      <c r="BC1423" s="47"/>
      <c r="BD1423" s="47"/>
      <c r="BE1423" s="97"/>
      <c r="BF1423" s="49"/>
      <c r="BG1423" s="239"/>
      <c r="BH1423" s="342"/>
      <c r="BI1423" s="49"/>
      <c r="BJ1423" s="49"/>
      <c r="BK1423" s="49"/>
      <c r="BL1423" s="49"/>
      <c r="BM1423" s="49"/>
      <c r="BN1423" s="47"/>
      <c r="BO1423" s="49"/>
      <c r="BP1423" s="49"/>
      <c r="BQ1423" s="49"/>
      <c r="BR1423" s="323"/>
      <c r="BS1423" s="323"/>
      <c r="BT1423" s="323"/>
      <c r="BU1423" s="49"/>
      <c r="BV1423" s="49"/>
      <c r="BW1423" s="97"/>
      <c r="BX1423" s="97"/>
      <c r="BY1423" s="97"/>
      <c r="BZ1423" s="97"/>
      <c r="CA1423" s="49"/>
      <c r="CB1423" s="49"/>
      <c r="CC1423" s="49"/>
      <c r="CD1423" s="49"/>
      <c r="CE1423" s="49"/>
      <c r="CF1423" s="49"/>
      <c r="CG1423" s="49"/>
      <c r="CH1423" s="49"/>
      <c r="CI1423" s="97"/>
      <c r="CJ1423" s="97"/>
      <c r="CK1423" s="97"/>
      <c r="CL1423" s="97"/>
      <c r="CM1423" s="335"/>
      <c r="CN1423" s="337"/>
      <c r="CO1423" s="315" t="str">
        <f>IF(Формулы!R1423&gt;V1423,"22-?,Дата 14 - Прибыл из УФСИН; ","")&amp;IF(Формулы!Q1423&gt;Y1423,"25-?,Дата 13 - Выбыл в УФСИН;","")&amp;IF(YEAR(ДАННЫЕ!$F$1)=YEAR(ДАННЫЕ!B1423),IF(AT1423&gt;0,"","40-?, вявлен в текущем году! "),"")&amp;IF(YEAR($F$1)=YEAR(W1423),IF(X1423+Y1423&gt;0,"","23-стоит, 24,25 - куда выбыл? "),"")&amp;IF(X1423+Y1423&gt;0,IF(YEAR($F$1)=YEAR(W1423),"","24+25&gt;0? 23 - когда выбыл? "),"")&amp;IF(BA1423&lt;BB1423,"47&gt;=48; ","")&amp;IF(BA1423&lt;BC1423,"47&gt;=49; ","")&amp;IF(BA1423&lt;BD1423,"47&gt;=50; ","")&amp;IF(BE1423&gt;0,IF(BF1423&gt;0,IF(AU1423&gt;AV1423,"","41 и 42 - ? (51 и 52 &gt; 0);"),"51 &gt; 0 52 - ?;"),"")&amp;IF(AU1423&gt;0,IF(AV1423&gt;AU1423,"41&gt;42;","")&amp;IF(BE1423&gt;0,"","41&gt;0 51-?;"),"")&amp;IF(BF1423&gt;0,IF(BE1423&gt;0,"","52&gt;0 51-?;"),"")&amp;IF(AW1423&gt;=AX1423,"","43&gt;44;")&amp;IF(CA1423&gt;0,IF(AW1423&gt;0,"","71 &gt; 0 43-?;"),"")</f>
        <v/>
      </c>
    </row>
    <row r="1424" spans="1:93" ht="12" x14ac:dyDescent="0.2">
      <c r="A1424" s="45"/>
      <c r="B1424" s="46"/>
      <c r="C1424" s="121"/>
      <c r="D1424" s="121"/>
      <c r="E1424" s="336"/>
      <c r="F1424" s="122"/>
      <c r="G1424" s="46"/>
      <c r="H1424" s="45"/>
      <c r="I1424" s="45"/>
      <c r="J1424" s="45"/>
      <c r="K1424" s="45"/>
      <c r="L1424" s="45"/>
      <c r="M1424" s="46"/>
      <c r="N1424" s="46"/>
      <c r="O1424" s="48"/>
      <c r="P1424" s="48"/>
      <c r="Q1424" s="46"/>
      <c r="R1424" s="48"/>
      <c r="S1424" s="48"/>
      <c r="T1424" s="48"/>
      <c r="U1424" s="48"/>
      <c r="V1424" s="48"/>
      <c r="W1424" s="46"/>
      <c r="X1424" s="48"/>
      <c r="Y1424" s="48"/>
      <c r="Z1424" s="157"/>
      <c r="AA1424" s="47"/>
      <c r="AB1424" s="97"/>
      <c r="AC1424" s="49"/>
      <c r="AD1424" s="49"/>
      <c r="AE1424" s="49"/>
      <c r="AF1424" s="49"/>
      <c r="AG1424" s="49"/>
      <c r="AH1424" s="47"/>
      <c r="AI1424" s="47"/>
      <c r="AJ1424" s="47"/>
      <c r="AK1424" s="190"/>
      <c r="AL1424" s="190"/>
      <c r="AM1424" s="190"/>
      <c r="AN1424" s="190"/>
      <c r="AO1424" s="190"/>
      <c r="AP1424" s="151"/>
      <c r="AQ1424" s="322"/>
      <c r="AR1424" s="322"/>
      <c r="AS1424" s="322"/>
      <c r="AT1424" s="47"/>
      <c r="AU1424" s="47"/>
      <c r="AV1424" s="47"/>
      <c r="AW1424" s="47"/>
      <c r="AX1424" s="322"/>
      <c r="AY1424" s="98"/>
      <c r="AZ1424" s="98"/>
      <c r="BA1424" s="47"/>
      <c r="BB1424" s="47"/>
      <c r="BC1424" s="47"/>
      <c r="BD1424" s="47"/>
      <c r="BE1424" s="97"/>
      <c r="BF1424" s="49"/>
      <c r="BG1424" s="239"/>
      <c r="BH1424" s="342"/>
      <c r="BI1424" s="49"/>
      <c r="BJ1424" s="49"/>
      <c r="BK1424" s="49"/>
      <c r="BL1424" s="49"/>
      <c r="BM1424" s="49"/>
      <c r="BN1424" s="47"/>
      <c r="BO1424" s="49"/>
      <c r="BP1424" s="49"/>
      <c r="BQ1424" s="49"/>
      <c r="BR1424" s="323"/>
      <c r="BS1424" s="323"/>
      <c r="BT1424" s="323"/>
      <c r="BU1424" s="49"/>
      <c r="BV1424" s="49"/>
      <c r="BW1424" s="97"/>
      <c r="BX1424" s="97"/>
      <c r="BY1424" s="97"/>
      <c r="BZ1424" s="97"/>
      <c r="CA1424" s="49"/>
      <c r="CB1424" s="49"/>
      <c r="CC1424" s="49"/>
      <c r="CD1424" s="49"/>
      <c r="CE1424" s="49"/>
      <c r="CF1424" s="49"/>
      <c r="CG1424" s="49"/>
      <c r="CH1424" s="49"/>
      <c r="CI1424" s="97"/>
      <c r="CJ1424" s="97"/>
      <c r="CK1424" s="97"/>
      <c r="CL1424" s="97"/>
      <c r="CM1424" s="335"/>
      <c r="CN1424" s="337"/>
      <c r="CO1424" s="315" t="str">
        <f>IF(Формулы!R1424&gt;V1424,"22-?,Дата 14 - Прибыл из УФСИН; ","")&amp;IF(Формулы!Q1424&gt;Y1424,"25-?,Дата 13 - Выбыл в УФСИН;","")&amp;IF(YEAR(ДАННЫЕ!$F$1)=YEAR(ДАННЫЕ!B1424),IF(AT1424&gt;0,"","40-?, вявлен в текущем году! "),"")&amp;IF(YEAR($F$1)=YEAR(W1424),IF(X1424+Y1424&gt;0,"","23-стоит, 24,25 - куда выбыл? "),"")&amp;IF(X1424+Y1424&gt;0,IF(YEAR($F$1)=YEAR(W1424),"","24+25&gt;0? 23 - когда выбыл? "),"")&amp;IF(BA1424&lt;BB1424,"47&gt;=48; ","")&amp;IF(BA1424&lt;BC1424,"47&gt;=49; ","")&amp;IF(BA1424&lt;BD1424,"47&gt;=50; ","")&amp;IF(BE1424&gt;0,IF(BF1424&gt;0,IF(AU1424&gt;AV1424,"","41 и 42 - ? (51 и 52 &gt; 0);"),"51 &gt; 0 52 - ?;"),"")&amp;IF(AU1424&gt;0,IF(AV1424&gt;AU1424,"41&gt;42;","")&amp;IF(BE1424&gt;0,"","41&gt;0 51-?;"),"")&amp;IF(BF1424&gt;0,IF(BE1424&gt;0,"","52&gt;0 51-?;"),"")&amp;IF(AW1424&gt;=AX1424,"","43&gt;44;")&amp;IF(CA1424&gt;0,IF(AW1424&gt;0,"","71 &gt; 0 43-?;"),"")</f>
        <v/>
      </c>
    </row>
    <row r="1425" spans="1:93" ht="12" x14ac:dyDescent="0.2">
      <c r="A1425" s="45"/>
      <c r="B1425" s="46"/>
      <c r="C1425" s="121"/>
      <c r="D1425" s="121"/>
      <c r="E1425" s="336"/>
      <c r="F1425" s="122"/>
      <c r="G1425" s="46"/>
      <c r="H1425" s="45"/>
      <c r="I1425" s="45"/>
      <c r="J1425" s="45"/>
      <c r="K1425" s="45"/>
      <c r="L1425" s="45"/>
      <c r="M1425" s="46"/>
      <c r="N1425" s="46"/>
      <c r="O1425" s="48"/>
      <c r="P1425" s="48"/>
      <c r="Q1425" s="46"/>
      <c r="R1425" s="48"/>
      <c r="S1425" s="48"/>
      <c r="T1425" s="48"/>
      <c r="U1425" s="48"/>
      <c r="V1425" s="48"/>
      <c r="W1425" s="46"/>
      <c r="X1425" s="48"/>
      <c r="Y1425" s="48"/>
      <c r="Z1425" s="157"/>
      <c r="AA1425" s="47"/>
      <c r="AB1425" s="97"/>
      <c r="AC1425" s="49"/>
      <c r="AD1425" s="49"/>
      <c r="AE1425" s="49"/>
      <c r="AF1425" s="49"/>
      <c r="AG1425" s="49"/>
      <c r="AH1425" s="47"/>
      <c r="AI1425" s="47"/>
      <c r="AJ1425" s="47"/>
      <c r="AK1425" s="190"/>
      <c r="AL1425" s="190"/>
      <c r="AM1425" s="190"/>
      <c r="AN1425" s="190"/>
      <c r="AO1425" s="190"/>
      <c r="AP1425" s="151"/>
      <c r="AQ1425" s="322"/>
      <c r="AR1425" s="322"/>
      <c r="AS1425" s="322"/>
      <c r="AT1425" s="47"/>
      <c r="AU1425" s="47"/>
      <c r="AV1425" s="47"/>
      <c r="AW1425" s="47"/>
      <c r="AX1425" s="322"/>
      <c r="AY1425" s="98"/>
      <c r="AZ1425" s="98"/>
      <c r="BA1425" s="47"/>
      <c r="BB1425" s="47"/>
      <c r="BC1425" s="47"/>
      <c r="BD1425" s="47"/>
      <c r="BE1425" s="97"/>
      <c r="BF1425" s="49"/>
      <c r="BG1425" s="239"/>
      <c r="BH1425" s="342"/>
      <c r="BI1425" s="49"/>
      <c r="BJ1425" s="49"/>
      <c r="BK1425" s="49"/>
      <c r="BL1425" s="49"/>
      <c r="BM1425" s="49"/>
      <c r="BN1425" s="47"/>
      <c r="BO1425" s="49"/>
      <c r="BP1425" s="49"/>
      <c r="BQ1425" s="49"/>
      <c r="BR1425" s="323"/>
      <c r="BS1425" s="323"/>
      <c r="BT1425" s="323"/>
      <c r="BU1425" s="49"/>
      <c r="BV1425" s="49"/>
      <c r="BW1425" s="97"/>
      <c r="BX1425" s="97"/>
      <c r="BY1425" s="97"/>
      <c r="BZ1425" s="97"/>
      <c r="CA1425" s="49"/>
      <c r="CB1425" s="49"/>
      <c r="CC1425" s="49"/>
      <c r="CD1425" s="49"/>
      <c r="CE1425" s="49"/>
      <c r="CF1425" s="49"/>
      <c r="CG1425" s="49"/>
      <c r="CH1425" s="49"/>
      <c r="CI1425" s="97"/>
      <c r="CJ1425" s="97"/>
      <c r="CK1425" s="97"/>
      <c r="CL1425" s="97"/>
      <c r="CM1425" s="335"/>
      <c r="CN1425" s="337"/>
      <c r="CO1425" s="315" t="str">
        <f>IF(Формулы!R1425&gt;V1425,"22-?,Дата 14 - Прибыл из УФСИН; ","")&amp;IF(Формулы!Q1425&gt;Y1425,"25-?,Дата 13 - Выбыл в УФСИН;","")&amp;IF(YEAR(ДАННЫЕ!$F$1)=YEAR(ДАННЫЕ!B1425),IF(AT1425&gt;0,"","40-?, вявлен в текущем году! "),"")&amp;IF(YEAR($F$1)=YEAR(W1425),IF(X1425+Y1425&gt;0,"","23-стоит, 24,25 - куда выбыл? "),"")&amp;IF(X1425+Y1425&gt;0,IF(YEAR($F$1)=YEAR(W1425),"","24+25&gt;0? 23 - когда выбыл? "),"")&amp;IF(BA1425&lt;BB1425,"47&gt;=48; ","")&amp;IF(BA1425&lt;BC1425,"47&gt;=49; ","")&amp;IF(BA1425&lt;BD1425,"47&gt;=50; ","")&amp;IF(BE1425&gt;0,IF(BF1425&gt;0,IF(AU1425&gt;AV1425,"","41 и 42 - ? (51 и 52 &gt; 0);"),"51 &gt; 0 52 - ?;"),"")&amp;IF(AU1425&gt;0,IF(AV1425&gt;AU1425,"41&gt;42;","")&amp;IF(BE1425&gt;0,"","41&gt;0 51-?;"),"")&amp;IF(BF1425&gt;0,IF(BE1425&gt;0,"","52&gt;0 51-?;"),"")&amp;IF(AW1425&gt;=AX1425,"","43&gt;44;")&amp;IF(CA1425&gt;0,IF(AW1425&gt;0,"","71 &gt; 0 43-?;"),"")</f>
        <v/>
      </c>
    </row>
    <row r="1426" spans="1:93" ht="12" x14ac:dyDescent="0.2">
      <c r="A1426" s="45"/>
      <c r="B1426" s="46"/>
      <c r="C1426" s="121"/>
      <c r="D1426" s="121"/>
      <c r="E1426" s="336"/>
      <c r="F1426" s="122"/>
      <c r="G1426" s="46"/>
      <c r="H1426" s="45"/>
      <c r="I1426" s="45"/>
      <c r="J1426" s="45"/>
      <c r="K1426" s="45"/>
      <c r="L1426" s="45"/>
      <c r="M1426" s="46"/>
      <c r="N1426" s="46"/>
      <c r="O1426" s="48"/>
      <c r="P1426" s="48"/>
      <c r="Q1426" s="46"/>
      <c r="R1426" s="48"/>
      <c r="S1426" s="48"/>
      <c r="T1426" s="48"/>
      <c r="U1426" s="48"/>
      <c r="V1426" s="48"/>
      <c r="W1426" s="46"/>
      <c r="X1426" s="48"/>
      <c r="Y1426" s="48"/>
      <c r="Z1426" s="157"/>
      <c r="AA1426" s="47"/>
      <c r="AB1426" s="97"/>
      <c r="AC1426" s="49"/>
      <c r="AD1426" s="49"/>
      <c r="AE1426" s="49"/>
      <c r="AF1426" s="49"/>
      <c r="AG1426" s="49"/>
      <c r="AH1426" s="47"/>
      <c r="AI1426" s="47"/>
      <c r="AJ1426" s="47"/>
      <c r="AK1426" s="190"/>
      <c r="AL1426" s="190"/>
      <c r="AM1426" s="190"/>
      <c r="AN1426" s="190"/>
      <c r="AO1426" s="190"/>
      <c r="AP1426" s="151"/>
      <c r="AQ1426" s="322"/>
      <c r="AR1426" s="322"/>
      <c r="AS1426" s="322"/>
      <c r="AT1426" s="47"/>
      <c r="AU1426" s="47"/>
      <c r="AV1426" s="47"/>
      <c r="AW1426" s="47"/>
      <c r="AX1426" s="322"/>
      <c r="AY1426" s="98"/>
      <c r="AZ1426" s="98"/>
      <c r="BA1426" s="47"/>
      <c r="BB1426" s="47"/>
      <c r="BC1426" s="47"/>
      <c r="BD1426" s="47"/>
      <c r="BE1426" s="97"/>
      <c r="BF1426" s="49"/>
      <c r="BG1426" s="239"/>
      <c r="BH1426" s="342"/>
      <c r="BI1426" s="49"/>
      <c r="BJ1426" s="49"/>
      <c r="BK1426" s="49"/>
      <c r="BL1426" s="49"/>
      <c r="BM1426" s="49"/>
      <c r="BN1426" s="47"/>
      <c r="BO1426" s="49"/>
      <c r="BP1426" s="49"/>
      <c r="BQ1426" s="49"/>
      <c r="BR1426" s="323"/>
      <c r="BS1426" s="323"/>
      <c r="BT1426" s="323"/>
      <c r="BU1426" s="49"/>
      <c r="BV1426" s="49"/>
      <c r="BW1426" s="97"/>
      <c r="BX1426" s="97"/>
      <c r="BY1426" s="97"/>
      <c r="BZ1426" s="97"/>
      <c r="CA1426" s="49"/>
      <c r="CB1426" s="49"/>
      <c r="CC1426" s="49"/>
      <c r="CD1426" s="49"/>
      <c r="CE1426" s="49"/>
      <c r="CF1426" s="49"/>
      <c r="CG1426" s="49"/>
      <c r="CH1426" s="49"/>
      <c r="CI1426" s="97"/>
      <c r="CJ1426" s="97"/>
      <c r="CK1426" s="97"/>
      <c r="CL1426" s="97"/>
      <c r="CM1426" s="335"/>
      <c r="CN1426" s="337"/>
      <c r="CO1426" s="315" t="str">
        <f>IF(Формулы!R1426&gt;V1426,"22-?,Дата 14 - Прибыл из УФСИН; ","")&amp;IF(Формулы!Q1426&gt;Y1426,"25-?,Дата 13 - Выбыл в УФСИН;","")&amp;IF(YEAR(ДАННЫЕ!$F$1)=YEAR(ДАННЫЕ!B1426),IF(AT1426&gt;0,"","40-?, вявлен в текущем году! "),"")&amp;IF(YEAR($F$1)=YEAR(W1426),IF(X1426+Y1426&gt;0,"","23-стоит, 24,25 - куда выбыл? "),"")&amp;IF(X1426+Y1426&gt;0,IF(YEAR($F$1)=YEAR(W1426),"","24+25&gt;0? 23 - когда выбыл? "),"")&amp;IF(BA1426&lt;BB1426,"47&gt;=48; ","")&amp;IF(BA1426&lt;BC1426,"47&gt;=49; ","")&amp;IF(BA1426&lt;BD1426,"47&gt;=50; ","")&amp;IF(BE1426&gt;0,IF(BF1426&gt;0,IF(AU1426&gt;AV1426,"","41 и 42 - ? (51 и 52 &gt; 0);"),"51 &gt; 0 52 - ?;"),"")&amp;IF(AU1426&gt;0,IF(AV1426&gt;AU1426,"41&gt;42;","")&amp;IF(BE1426&gt;0,"","41&gt;0 51-?;"),"")&amp;IF(BF1426&gt;0,IF(BE1426&gt;0,"","52&gt;0 51-?;"),"")&amp;IF(AW1426&gt;=AX1426,"","43&gt;44;")&amp;IF(CA1426&gt;0,IF(AW1426&gt;0,"","71 &gt; 0 43-?;"),"")</f>
        <v/>
      </c>
    </row>
    <row r="1427" spans="1:93" ht="12" x14ac:dyDescent="0.2">
      <c r="A1427" s="45"/>
      <c r="B1427" s="46"/>
      <c r="C1427" s="121"/>
      <c r="D1427" s="121"/>
      <c r="E1427" s="336"/>
      <c r="F1427" s="122"/>
      <c r="G1427" s="46"/>
      <c r="H1427" s="45"/>
      <c r="I1427" s="45"/>
      <c r="J1427" s="45"/>
      <c r="K1427" s="45"/>
      <c r="L1427" s="45"/>
      <c r="M1427" s="46"/>
      <c r="N1427" s="46"/>
      <c r="O1427" s="48"/>
      <c r="P1427" s="48"/>
      <c r="Q1427" s="46"/>
      <c r="R1427" s="48"/>
      <c r="S1427" s="48"/>
      <c r="T1427" s="48"/>
      <c r="U1427" s="48"/>
      <c r="V1427" s="48"/>
      <c r="W1427" s="46"/>
      <c r="X1427" s="48"/>
      <c r="Y1427" s="48"/>
      <c r="Z1427" s="157"/>
      <c r="AA1427" s="47"/>
      <c r="AB1427" s="97"/>
      <c r="AC1427" s="49"/>
      <c r="AD1427" s="49"/>
      <c r="AE1427" s="49"/>
      <c r="AF1427" s="49"/>
      <c r="AG1427" s="49"/>
      <c r="AH1427" s="47"/>
      <c r="AI1427" s="47"/>
      <c r="AJ1427" s="47"/>
      <c r="AK1427" s="190"/>
      <c r="AL1427" s="190"/>
      <c r="AM1427" s="190"/>
      <c r="AN1427" s="190"/>
      <c r="AO1427" s="190"/>
      <c r="AP1427" s="151"/>
      <c r="AQ1427" s="322"/>
      <c r="AR1427" s="322"/>
      <c r="AS1427" s="322"/>
      <c r="AT1427" s="47"/>
      <c r="AU1427" s="47"/>
      <c r="AV1427" s="47"/>
      <c r="AW1427" s="47"/>
      <c r="AX1427" s="322"/>
      <c r="AY1427" s="98"/>
      <c r="AZ1427" s="98"/>
      <c r="BA1427" s="47"/>
      <c r="BB1427" s="47"/>
      <c r="BC1427" s="47"/>
      <c r="BD1427" s="47"/>
      <c r="BE1427" s="97"/>
      <c r="BF1427" s="49"/>
      <c r="BG1427" s="239"/>
      <c r="BH1427" s="342"/>
      <c r="BI1427" s="49"/>
      <c r="BJ1427" s="49"/>
      <c r="BK1427" s="49"/>
      <c r="BL1427" s="49"/>
      <c r="BM1427" s="49"/>
      <c r="BN1427" s="47"/>
      <c r="BO1427" s="49"/>
      <c r="BP1427" s="49"/>
      <c r="BQ1427" s="49"/>
      <c r="BR1427" s="323"/>
      <c r="BS1427" s="323"/>
      <c r="BT1427" s="323"/>
      <c r="BU1427" s="49"/>
      <c r="BV1427" s="49"/>
      <c r="BW1427" s="97"/>
      <c r="BX1427" s="97"/>
      <c r="BY1427" s="97"/>
      <c r="BZ1427" s="97"/>
      <c r="CA1427" s="49"/>
      <c r="CB1427" s="49"/>
      <c r="CC1427" s="49"/>
      <c r="CD1427" s="49"/>
      <c r="CE1427" s="49"/>
      <c r="CF1427" s="49"/>
      <c r="CG1427" s="49"/>
      <c r="CH1427" s="49"/>
      <c r="CI1427" s="97"/>
      <c r="CJ1427" s="97"/>
      <c r="CK1427" s="97"/>
      <c r="CL1427" s="97"/>
      <c r="CM1427" s="335"/>
      <c r="CN1427" s="337"/>
      <c r="CO1427" s="315" t="str">
        <f>IF(Формулы!R1427&gt;V1427,"22-?,Дата 14 - Прибыл из УФСИН; ","")&amp;IF(Формулы!Q1427&gt;Y1427,"25-?,Дата 13 - Выбыл в УФСИН;","")&amp;IF(YEAR(ДАННЫЕ!$F$1)=YEAR(ДАННЫЕ!B1427),IF(AT1427&gt;0,"","40-?, вявлен в текущем году! "),"")&amp;IF(YEAR($F$1)=YEAR(W1427),IF(X1427+Y1427&gt;0,"","23-стоит, 24,25 - куда выбыл? "),"")&amp;IF(X1427+Y1427&gt;0,IF(YEAR($F$1)=YEAR(W1427),"","24+25&gt;0? 23 - когда выбыл? "),"")&amp;IF(BA1427&lt;BB1427,"47&gt;=48; ","")&amp;IF(BA1427&lt;BC1427,"47&gt;=49; ","")&amp;IF(BA1427&lt;BD1427,"47&gt;=50; ","")&amp;IF(BE1427&gt;0,IF(BF1427&gt;0,IF(AU1427&gt;AV1427,"","41 и 42 - ? (51 и 52 &gt; 0);"),"51 &gt; 0 52 - ?;"),"")&amp;IF(AU1427&gt;0,IF(AV1427&gt;AU1427,"41&gt;42;","")&amp;IF(BE1427&gt;0,"","41&gt;0 51-?;"),"")&amp;IF(BF1427&gt;0,IF(BE1427&gt;0,"","52&gt;0 51-?;"),"")&amp;IF(AW1427&gt;=AX1427,"","43&gt;44;")&amp;IF(CA1427&gt;0,IF(AW1427&gt;0,"","71 &gt; 0 43-?;"),"")</f>
        <v/>
      </c>
    </row>
    <row r="1428" spans="1:93" ht="12" x14ac:dyDescent="0.2">
      <c r="A1428" s="45"/>
      <c r="B1428" s="46"/>
      <c r="C1428" s="121"/>
      <c r="D1428" s="121"/>
      <c r="E1428" s="336"/>
      <c r="F1428" s="122"/>
      <c r="G1428" s="46"/>
      <c r="H1428" s="45"/>
      <c r="I1428" s="45"/>
      <c r="J1428" s="45"/>
      <c r="K1428" s="45"/>
      <c r="L1428" s="45"/>
      <c r="M1428" s="46"/>
      <c r="N1428" s="46"/>
      <c r="O1428" s="48"/>
      <c r="P1428" s="48"/>
      <c r="Q1428" s="46"/>
      <c r="R1428" s="48"/>
      <c r="S1428" s="48"/>
      <c r="T1428" s="48"/>
      <c r="U1428" s="48"/>
      <c r="V1428" s="48"/>
      <c r="W1428" s="46"/>
      <c r="X1428" s="48"/>
      <c r="Y1428" s="48"/>
      <c r="Z1428" s="157"/>
      <c r="AA1428" s="47"/>
      <c r="AB1428" s="97"/>
      <c r="AC1428" s="49"/>
      <c r="AD1428" s="49"/>
      <c r="AE1428" s="49"/>
      <c r="AF1428" s="49"/>
      <c r="AG1428" s="49"/>
      <c r="AH1428" s="47"/>
      <c r="AI1428" s="47"/>
      <c r="AJ1428" s="47"/>
      <c r="AK1428" s="190"/>
      <c r="AL1428" s="190"/>
      <c r="AM1428" s="190"/>
      <c r="AN1428" s="190"/>
      <c r="AO1428" s="190"/>
      <c r="AP1428" s="151"/>
      <c r="AQ1428" s="322"/>
      <c r="AR1428" s="322"/>
      <c r="AS1428" s="322"/>
      <c r="AT1428" s="47"/>
      <c r="AU1428" s="47"/>
      <c r="AV1428" s="47"/>
      <c r="AW1428" s="47"/>
      <c r="AX1428" s="322"/>
      <c r="AY1428" s="98"/>
      <c r="AZ1428" s="98"/>
      <c r="BA1428" s="47"/>
      <c r="BB1428" s="47"/>
      <c r="BC1428" s="47"/>
      <c r="BD1428" s="47"/>
      <c r="BE1428" s="97"/>
      <c r="BF1428" s="49"/>
      <c r="BG1428" s="239"/>
      <c r="BH1428" s="342"/>
      <c r="BI1428" s="49"/>
      <c r="BJ1428" s="49"/>
      <c r="BK1428" s="49"/>
      <c r="BL1428" s="49"/>
      <c r="BM1428" s="49"/>
      <c r="BN1428" s="47"/>
      <c r="BO1428" s="49"/>
      <c r="BP1428" s="49"/>
      <c r="BQ1428" s="49"/>
      <c r="BR1428" s="323"/>
      <c r="BS1428" s="323"/>
      <c r="BT1428" s="323"/>
      <c r="BU1428" s="49"/>
      <c r="BV1428" s="49"/>
      <c r="BW1428" s="97"/>
      <c r="BX1428" s="97"/>
      <c r="BY1428" s="97"/>
      <c r="BZ1428" s="97"/>
      <c r="CA1428" s="49"/>
      <c r="CB1428" s="49"/>
      <c r="CC1428" s="49"/>
      <c r="CD1428" s="49"/>
      <c r="CE1428" s="49"/>
      <c r="CF1428" s="49"/>
      <c r="CG1428" s="49"/>
      <c r="CH1428" s="49"/>
      <c r="CI1428" s="97"/>
      <c r="CJ1428" s="97"/>
      <c r="CK1428" s="97"/>
      <c r="CL1428" s="97"/>
      <c r="CM1428" s="335"/>
      <c r="CN1428" s="337"/>
      <c r="CO1428" s="315" t="str">
        <f>IF(Формулы!R1428&gt;V1428,"22-?,Дата 14 - Прибыл из УФСИН; ","")&amp;IF(Формулы!Q1428&gt;Y1428,"25-?,Дата 13 - Выбыл в УФСИН;","")&amp;IF(YEAR(ДАННЫЕ!$F$1)=YEAR(ДАННЫЕ!B1428),IF(AT1428&gt;0,"","40-?, вявлен в текущем году! "),"")&amp;IF(YEAR($F$1)=YEAR(W1428),IF(X1428+Y1428&gt;0,"","23-стоит, 24,25 - куда выбыл? "),"")&amp;IF(X1428+Y1428&gt;0,IF(YEAR($F$1)=YEAR(W1428),"","24+25&gt;0? 23 - когда выбыл? "),"")&amp;IF(BA1428&lt;BB1428,"47&gt;=48; ","")&amp;IF(BA1428&lt;BC1428,"47&gt;=49; ","")&amp;IF(BA1428&lt;BD1428,"47&gt;=50; ","")&amp;IF(BE1428&gt;0,IF(BF1428&gt;0,IF(AU1428&gt;AV1428,"","41 и 42 - ? (51 и 52 &gt; 0);"),"51 &gt; 0 52 - ?;"),"")&amp;IF(AU1428&gt;0,IF(AV1428&gt;AU1428,"41&gt;42;","")&amp;IF(BE1428&gt;0,"","41&gt;0 51-?;"),"")&amp;IF(BF1428&gt;0,IF(BE1428&gt;0,"","52&gt;0 51-?;"),"")&amp;IF(AW1428&gt;=AX1428,"","43&gt;44;")&amp;IF(CA1428&gt;0,IF(AW1428&gt;0,"","71 &gt; 0 43-?;"),"")</f>
        <v/>
      </c>
    </row>
    <row r="1429" spans="1:93" ht="12" x14ac:dyDescent="0.2">
      <c r="A1429" s="45"/>
      <c r="B1429" s="46"/>
      <c r="C1429" s="121"/>
      <c r="D1429" s="121"/>
      <c r="E1429" s="336"/>
      <c r="F1429" s="122"/>
      <c r="G1429" s="46"/>
      <c r="H1429" s="45"/>
      <c r="I1429" s="45"/>
      <c r="J1429" s="45"/>
      <c r="K1429" s="45"/>
      <c r="L1429" s="45"/>
      <c r="M1429" s="46"/>
      <c r="N1429" s="46"/>
      <c r="O1429" s="48"/>
      <c r="P1429" s="48"/>
      <c r="Q1429" s="46"/>
      <c r="R1429" s="48"/>
      <c r="S1429" s="48"/>
      <c r="T1429" s="48"/>
      <c r="U1429" s="48"/>
      <c r="V1429" s="48"/>
      <c r="W1429" s="46"/>
      <c r="X1429" s="48"/>
      <c r="Y1429" s="48"/>
      <c r="Z1429" s="157"/>
      <c r="AA1429" s="47"/>
      <c r="AB1429" s="97"/>
      <c r="AC1429" s="49"/>
      <c r="AD1429" s="49"/>
      <c r="AE1429" s="49"/>
      <c r="AF1429" s="49"/>
      <c r="AG1429" s="49"/>
      <c r="AH1429" s="47"/>
      <c r="AI1429" s="47"/>
      <c r="AJ1429" s="47"/>
      <c r="AK1429" s="190"/>
      <c r="AL1429" s="190"/>
      <c r="AM1429" s="190"/>
      <c r="AN1429" s="190"/>
      <c r="AO1429" s="190"/>
      <c r="AP1429" s="151"/>
      <c r="AQ1429" s="322"/>
      <c r="AR1429" s="322"/>
      <c r="AS1429" s="322"/>
      <c r="AT1429" s="47"/>
      <c r="AU1429" s="47"/>
      <c r="AV1429" s="47"/>
      <c r="AW1429" s="47"/>
      <c r="AX1429" s="322"/>
      <c r="AY1429" s="98"/>
      <c r="AZ1429" s="98"/>
      <c r="BA1429" s="47"/>
      <c r="BB1429" s="47"/>
      <c r="BC1429" s="47"/>
      <c r="BD1429" s="47"/>
      <c r="BE1429" s="97"/>
      <c r="BF1429" s="49"/>
      <c r="BG1429" s="239"/>
      <c r="BH1429" s="342"/>
      <c r="BI1429" s="49"/>
      <c r="BJ1429" s="49"/>
      <c r="BK1429" s="49"/>
      <c r="BL1429" s="49"/>
      <c r="BM1429" s="49"/>
      <c r="BN1429" s="47"/>
      <c r="BO1429" s="49"/>
      <c r="BP1429" s="49"/>
      <c r="BQ1429" s="49"/>
      <c r="BR1429" s="323"/>
      <c r="BS1429" s="323"/>
      <c r="BT1429" s="323"/>
      <c r="BU1429" s="49"/>
      <c r="BV1429" s="49"/>
      <c r="BW1429" s="97"/>
      <c r="BX1429" s="97"/>
      <c r="BY1429" s="97"/>
      <c r="BZ1429" s="97"/>
      <c r="CA1429" s="49"/>
      <c r="CB1429" s="49"/>
      <c r="CC1429" s="49"/>
      <c r="CD1429" s="49"/>
      <c r="CE1429" s="49"/>
      <c r="CF1429" s="49"/>
      <c r="CG1429" s="49"/>
      <c r="CH1429" s="49"/>
      <c r="CI1429" s="97"/>
      <c r="CJ1429" s="97"/>
      <c r="CK1429" s="97"/>
      <c r="CL1429" s="97"/>
      <c r="CM1429" s="335"/>
      <c r="CN1429" s="337"/>
      <c r="CO1429" s="315" t="str">
        <f>IF(Формулы!R1429&gt;V1429,"22-?,Дата 14 - Прибыл из УФСИН; ","")&amp;IF(Формулы!Q1429&gt;Y1429,"25-?,Дата 13 - Выбыл в УФСИН;","")&amp;IF(YEAR(ДАННЫЕ!$F$1)=YEAR(ДАННЫЕ!B1429),IF(AT1429&gt;0,"","40-?, вявлен в текущем году! "),"")&amp;IF(YEAR($F$1)=YEAR(W1429),IF(X1429+Y1429&gt;0,"","23-стоит, 24,25 - куда выбыл? "),"")&amp;IF(X1429+Y1429&gt;0,IF(YEAR($F$1)=YEAR(W1429),"","24+25&gt;0? 23 - когда выбыл? "),"")&amp;IF(BA1429&lt;BB1429,"47&gt;=48; ","")&amp;IF(BA1429&lt;BC1429,"47&gt;=49; ","")&amp;IF(BA1429&lt;BD1429,"47&gt;=50; ","")&amp;IF(BE1429&gt;0,IF(BF1429&gt;0,IF(AU1429&gt;AV1429,"","41 и 42 - ? (51 и 52 &gt; 0);"),"51 &gt; 0 52 - ?;"),"")&amp;IF(AU1429&gt;0,IF(AV1429&gt;AU1429,"41&gt;42;","")&amp;IF(BE1429&gt;0,"","41&gt;0 51-?;"),"")&amp;IF(BF1429&gt;0,IF(BE1429&gt;0,"","52&gt;0 51-?;"),"")&amp;IF(AW1429&gt;=AX1429,"","43&gt;44;")&amp;IF(CA1429&gt;0,IF(AW1429&gt;0,"","71 &gt; 0 43-?;"),"")</f>
        <v/>
      </c>
    </row>
    <row r="1430" spans="1:93" ht="12" x14ac:dyDescent="0.2">
      <c r="A1430" s="45"/>
      <c r="B1430" s="46"/>
      <c r="C1430" s="121"/>
      <c r="D1430" s="121"/>
      <c r="E1430" s="336"/>
      <c r="F1430" s="122"/>
      <c r="G1430" s="46"/>
      <c r="H1430" s="45"/>
      <c r="I1430" s="45"/>
      <c r="J1430" s="45"/>
      <c r="K1430" s="45"/>
      <c r="L1430" s="45"/>
      <c r="M1430" s="46"/>
      <c r="N1430" s="46"/>
      <c r="O1430" s="48"/>
      <c r="P1430" s="48"/>
      <c r="Q1430" s="46"/>
      <c r="R1430" s="48"/>
      <c r="S1430" s="48"/>
      <c r="T1430" s="48"/>
      <c r="U1430" s="48"/>
      <c r="V1430" s="48"/>
      <c r="W1430" s="46"/>
      <c r="X1430" s="48"/>
      <c r="Y1430" s="48"/>
      <c r="Z1430" s="157"/>
      <c r="AA1430" s="47"/>
      <c r="AB1430" s="97"/>
      <c r="AC1430" s="49"/>
      <c r="AD1430" s="49"/>
      <c r="AE1430" s="49"/>
      <c r="AF1430" s="49"/>
      <c r="AG1430" s="49"/>
      <c r="AH1430" s="47"/>
      <c r="AI1430" s="47"/>
      <c r="AJ1430" s="47"/>
      <c r="AK1430" s="190"/>
      <c r="AL1430" s="190"/>
      <c r="AM1430" s="190"/>
      <c r="AN1430" s="190"/>
      <c r="AO1430" s="190"/>
      <c r="AP1430" s="151"/>
      <c r="AQ1430" s="322"/>
      <c r="AR1430" s="322"/>
      <c r="AS1430" s="322"/>
      <c r="AT1430" s="47"/>
      <c r="AU1430" s="47"/>
      <c r="AV1430" s="47"/>
      <c r="AW1430" s="47"/>
      <c r="AX1430" s="322"/>
      <c r="AY1430" s="98"/>
      <c r="AZ1430" s="98"/>
      <c r="BA1430" s="47"/>
      <c r="BB1430" s="47"/>
      <c r="BC1430" s="47"/>
      <c r="BD1430" s="47"/>
      <c r="BE1430" s="97"/>
      <c r="BF1430" s="49"/>
      <c r="BG1430" s="239"/>
      <c r="BH1430" s="342"/>
      <c r="BI1430" s="49"/>
      <c r="BJ1430" s="49"/>
      <c r="BK1430" s="49"/>
      <c r="BL1430" s="49"/>
      <c r="BM1430" s="49"/>
      <c r="BN1430" s="47"/>
      <c r="BO1430" s="49"/>
      <c r="BP1430" s="49"/>
      <c r="BQ1430" s="49"/>
      <c r="BR1430" s="323"/>
      <c r="BS1430" s="323"/>
      <c r="BT1430" s="323"/>
      <c r="BU1430" s="49"/>
      <c r="BV1430" s="49"/>
      <c r="BW1430" s="97"/>
      <c r="BX1430" s="97"/>
      <c r="BY1430" s="97"/>
      <c r="BZ1430" s="97"/>
      <c r="CA1430" s="49"/>
      <c r="CB1430" s="49"/>
      <c r="CC1430" s="49"/>
      <c r="CD1430" s="49"/>
      <c r="CE1430" s="49"/>
      <c r="CF1430" s="49"/>
      <c r="CG1430" s="49"/>
      <c r="CH1430" s="49"/>
      <c r="CI1430" s="97"/>
      <c r="CJ1430" s="97"/>
      <c r="CK1430" s="97"/>
      <c r="CL1430" s="97"/>
      <c r="CM1430" s="335"/>
      <c r="CN1430" s="337"/>
      <c r="CO1430" s="315" t="str">
        <f>IF(Формулы!R1430&gt;V1430,"22-?,Дата 14 - Прибыл из УФСИН; ","")&amp;IF(Формулы!Q1430&gt;Y1430,"25-?,Дата 13 - Выбыл в УФСИН;","")&amp;IF(YEAR(ДАННЫЕ!$F$1)=YEAR(ДАННЫЕ!B1430),IF(AT1430&gt;0,"","40-?, вявлен в текущем году! "),"")&amp;IF(YEAR($F$1)=YEAR(W1430),IF(X1430+Y1430&gt;0,"","23-стоит, 24,25 - куда выбыл? "),"")&amp;IF(X1430+Y1430&gt;0,IF(YEAR($F$1)=YEAR(W1430),"","24+25&gt;0? 23 - когда выбыл? "),"")&amp;IF(BA1430&lt;BB1430,"47&gt;=48; ","")&amp;IF(BA1430&lt;BC1430,"47&gt;=49; ","")&amp;IF(BA1430&lt;BD1430,"47&gt;=50; ","")&amp;IF(BE1430&gt;0,IF(BF1430&gt;0,IF(AU1430&gt;AV1430,"","41 и 42 - ? (51 и 52 &gt; 0);"),"51 &gt; 0 52 - ?;"),"")&amp;IF(AU1430&gt;0,IF(AV1430&gt;AU1430,"41&gt;42;","")&amp;IF(BE1430&gt;0,"","41&gt;0 51-?;"),"")&amp;IF(BF1430&gt;0,IF(BE1430&gt;0,"","52&gt;0 51-?;"),"")&amp;IF(AW1430&gt;=AX1430,"","43&gt;44;")&amp;IF(CA1430&gt;0,IF(AW1430&gt;0,"","71 &gt; 0 43-?;"),"")</f>
        <v/>
      </c>
    </row>
    <row r="1431" spans="1:93" ht="12" x14ac:dyDescent="0.2">
      <c r="A1431" s="45"/>
      <c r="B1431" s="46"/>
      <c r="C1431" s="121"/>
      <c r="D1431" s="121"/>
      <c r="E1431" s="336"/>
      <c r="F1431" s="122"/>
      <c r="G1431" s="46"/>
      <c r="H1431" s="45"/>
      <c r="I1431" s="45"/>
      <c r="J1431" s="45"/>
      <c r="K1431" s="45"/>
      <c r="L1431" s="45"/>
      <c r="M1431" s="46"/>
      <c r="N1431" s="46"/>
      <c r="O1431" s="48"/>
      <c r="P1431" s="48"/>
      <c r="Q1431" s="46"/>
      <c r="R1431" s="48"/>
      <c r="S1431" s="48"/>
      <c r="T1431" s="48"/>
      <c r="U1431" s="48"/>
      <c r="V1431" s="48"/>
      <c r="W1431" s="46"/>
      <c r="X1431" s="48"/>
      <c r="Y1431" s="48"/>
      <c r="Z1431" s="157"/>
      <c r="AA1431" s="47"/>
      <c r="AB1431" s="97"/>
      <c r="AC1431" s="49"/>
      <c r="AD1431" s="49"/>
      <c r="AE1431" s="49"/>
      <c r="AF1431" s="49"/>
      <c r="AG1431" s="49"/>
      <c r="AH1431" s="47"/>
      <c r="AI1431" s="47"/>
      <c r="AJ1431" s="47"/>
      <c r="AK1431" s="190"/>
      <c r="AL1431" s="190"/>
      <c r="AM1431" s="190"/>
      <c r="AN1431" s="190"/>
      <c r="AO1431" s="190"/>
      <c r="AP1431" s="151"/>
      <c r="AQ1431" s="322"/>
      <c r="AR1431" s="322"/>
      <c r="AS1431" s="322"/>
      <c r="AT1431" s="47"/>
      <c r="AU1431" s="47"/>
      <c r="AV1431" s="47"/>
      <c r="AW1431" s="47"/>
      <c r="AX1431" s="322"/>
      <c r="AY1431" s="98"/>
      <c r="AZ1431" s="98"/>
      <c r="BA1431" s="47"/>
      <c r="BB1431" s="47"/>
      <c r="BC1431" s="47"/>
      <c r="BD1431" s="47"/>
      <c r="BE1431" s="97"/>
      <c r="BF1431" s="49"/>
      <c r="BG1431" s="239"/>
      <c r="BH1431" s="342"/>
      <c r="BI1431" s="49"/>
      <c r="BJ1431" s="49"/>
      <c r="BK1431" s="49"/>
      <c r="BL1431" s="49"/>
      <c r="BM1431" s="49"/>
      <c r="BN1431" s="47"/>
      <c r="BO1431" s="49"/>
      <c r="BP1431" s="49"/>
      <c r="BQ1431" s="49"/>
      <c r="BR1431" s="323"/>
      <c r="BS1431" s="323"/>
      <c r="BT1431" s="323"/>
      <c r="BU1431" s="49"/>
      <c r="BV1431" s="49"/>
      <c r="BW1431" s="97"/>
      <c r="BX1431" s="97"/>
      <c r="BY1431" s="97"/>
      <c r="BZ1431" s="97"/>
      <c r="CA1431" s="49"/>
      <c r="CB1431" s="49"/>
      <c r="CC1431" s="49"/>
      <c r="CD1431" s="49"/>
      <c r="CE1431" s="49"/>
      <c r="CF1431" s="49"/>
      <c r="CG1431" s="49"/>
      <c r="CH1431" s="49"/>
      <c r="CI1431" s="97"/>
      <c r="CJ1431" s="97"/>
      <c r="CK1431" s="97"/>
      <c r="CL1431" s="97"/>
      <c r="CM1431" s="335"/>
      <c r="CN1431" s="337"/>
      <c r="CO1431" s="315" t="str">
        <f>IF(Формулы!R1431&gt;V1431,"22-?,Дата 14 - Прибыл из УФСИН; ","")&amp;IF(Формулы!Q1431&gt;Y1431,"25-?,Дата 13 - Выбыл в УФСИН;","")&amp;IF(YEAR(ДАННЫЕ!$F$1)=YEAR(ДАННЫЕ!B1431),IF(AT1431&gt;0,"","40-?, вявлен в текущем году! "),"")&amp;IF(YEAR($F$1)=YEAR(W1431),IF(X1431+Y1431&gt;0,"","23-стоит, 24,25 - куда выбыл? "),"")&amp;IF(X1431+Y1431&gt;0,IF(YEAR($F$1)=YEAR(W1431),"","24+25&gt;0? 23 - когда выбыл? "),"")&amp;IF(BA1431&lt;BB1431,"47&gt;=48; ","")&amp;IF(BA1431&lt;BC1431,"47&gt;=49; ","")&amp;IF(BA1431&lt;BD1431,"47&gt;=50; ","")&amp;IF(BE1431&gt;0,IF(BF1431&gt;0,IF(AU1431&gt;AV1431,"","41 и 42 - ? (51 и 52 &gt; 0);"),"51 &gt; 0 52 - ?;"),"")&amp;IF(AU1431&gt;0,IF(AV1431&gt;AU1431,"41&gt;42;","")&amp;IF(BE1431&gt;0,"","41&gt;0 51-?;"),"")&amp;IF(BF1431&gt;0,IF(BE1431&gt;0,"","52&gt;0 51-?;"),"")&amp;IF(AW1431&gt;=AX1431,"","43&gt;44;")&amp;IF(CA1431&gt;0,IF(AW1431&gt;0,"","71 &gt; 0 43-?;"),"")</f>
        <v/>
      </c>
    </row>
    <row r="1432" spans="1:93" ht="12" x14ac:dyDescent="0.2">
      <c r="A1432" s="45"/>
      <c r="B1432" s="46"/>
      <c r="C1432" s="121"/>
      <c r="D1432" s="121"/>
      <c r="E1432" s="336"/>
      <c r="F1432" s="122"/>
      <c r="G1432" s="46"/>
      <c r="H1432" s="45"/>
      <c r="I1432" s="45"/>
      <c r="J1432" s="45"/>
      <c r="K1432" s="45"/>
      <c r="L1432" s="45"/>
      <c r="M1432" s="46"/>
      <c r="N1432" s="46"/>
      <c r="O1432" s="48"/>
      <c r="P1432" s="48"/>
      <c r="Q1432" s="46"/>
      <c r="R1432" s="48"/>
      <c r="S1432" s="48"/>
      <c r="T1432" s="48"/>
      <c r="U1432" s="48"/>
      <c r="V1432" s="48"/>
      <c r="W1432" s="46"/>
      <c r="X1432" s="48"/>
      <c r="Y1432" s="48"/>
      <c r="Z1432" s="157"/>
      <c r="AA1432" s="47"/>
      <c r="AB1432" s="97"/>
      <c r="AC1432" s="49"/>
      <c r="AD1432" s="49"/>
      <c r="AE1432" s="49"/>
      <c r="AF1432" s="49"/>
      <c r="AG1432" s="49"/>
      <c r="AH1432" s="47"/>
      <c r="AI1432" s="47"/>
      <c r="AJ1432" s="47"/>
      <c r="AK1432" s="190"/>
      <c r="AL1432" s="190"/>
      <c r="AM1432" s="190"/>
      <c r="AN1432" s="190"/>
      <c r="AO1432" s="190"/>
      <c r="AP1432" s="151"/>
      <c r="AQ1432" s="322"/>
      <c r="AR1432" s="322"/>
      <c r="AS1432" s="322"/>
      <c r="AT1432" s="47"/>
      <c r="AU1432" s="47"/>
      <c r="AV1432" s="47"/>
      <c r="AW1432" s="47"/>
      <c r="AX1432" s="322"/>
      <c r="AY1432" s="98"/>
      <c r="AZ1432" s="98"/>
      <c r="BA1432" s="47"/>
      <c r="BB1432" s="47"/>
      <c r="BC1432" s="47"/>
      <c r="BD1432" s="47"/>
      <c r="BE1432" s="97"/>
      <c r="BF1432" s="49"/>
      <c r="BG1432" s="239"/>
      <c r="BH1432" s="342"/>
      <c r="BI1432" s="49"/>
      <c r="BJ1432" s="49"/>
      <c r="BK1432" s="49"/>
      <c r="BL1432" s="49"/>
      <c r="BM1432" s="49"/>
      <c r="BN1432" s="47"/>
      <c r="BO1432" s="49"/>
      <c r="BP1432" s="49"/>
      <c r="BQ1432" s="49"/>
      <c r="BR1432" s="323"/>
      <c r="BS1432" s="323"/>
      <c r="BT1432" s="323"/>
      <c r="BU1432" s="49"/>
      <c r="BV1432" s="49"/>
      <c r="BW1432" s="97"/>
      <c r="BX1432" s="97"/>
      <c r="BY1432" s="97"/>
      <c r="BZ1432" s="97"/>
      <c r="CA1432" s="49"/>
      <c r="CB1432" s="49"/>
      <c r="CC1432" s="49"/>
      <c r="CD1432" s="49"/>
      <c r="CE1432" s="49"/>
      <c r="CF1432" s="49"/>
      <c r="CG1432" s="49"/>
      <c r="CH1432" s="49"/>
      <c r="CI1432" s="97"/>
      <c r="CJ1432" s="97"/>
      <c r="CK1432" s="97"/>
      <c r="CL1432" s="97"/>
      <c r="CM1432" s="335"/>
      <c r="CN1432" s="337"/>
      <c r="CO1432" s="315" t="str">
        <f>IF(Формулы!R1432&gt;V1432,"22-?,Дата 14 - Прибыл из УФСИН; ","")&amp;IF(Формулы!Q1432&gt;Y1432,"25-?,Дата 13 - Выбыл в УФСИН;","")&amp;IF(YEAR(ДАННЫЕ!$F$1)=YEAR(ДАННЫЕ!B1432),IF(AT1432&gt;0,"","40-?, вявлен в текущем году! "),"")&amp;IF(YEAR($F$1)=YEAR(W1432),IF(X1432+Y1432&gt;0,"","23-стоит, 24,25 - куда выбыл? "),"")&amp;IF(X1432+Y1432&gt;0,IF(YEAR($F$1)=YEAR(W1432),"","24+25&gt;0? 23 - когда выбыл? "),"")&amp;IF(BA1432&lt;BB1432,"47&gt;=48; ","")&amp;IF(BA1432&lt;BC1432,"47&gt;=49; ","")&amp;IF(BA1432&lt;BD1432,"47&gt;=50; ","")&amp;IF(BE1432&gt;0,IF(BF1432&gt;0,IF(AU1432&gt;AV1432,"","41 и 42 - ? (51 и 52 &gt; 0);"),"51 &gt; 0 52 - ?;"),"")&amp;IF(AU1432&gt;0,IF(AV1432&gt;AU1432,"41&gt;42;","")&amp;IF(BE1432&gt;0,"","41&gt;0 51-?;"),"")&amp;IF(BF1432&gt;0,IF(BE1432&gt;0,"","52&gt;0 51-?;"),"")&amp;IF(AW1432&gt;=AX1432,"","43&gt;44;")&amp;IF(CA1432&gt;0,IF(AW1432&gt;0,"","71 &gt; 0 43-?;"),"")</f>
        <v/>
      </c>
    </row>
    <row r="1433" spans="1:93" ht="12" x14ac:dyDescent="0.2">
      <c r="A1433" s="45"/>
      <c r="B1433" s="46"/>
      <c r="C1433" s="121"/>
      <c r="D1433" s="121"/>
      <c r="E1433" s="336"/>
      <c r="F1433" s="122"/>
      <c r="G1433" s="46"/>
      <c r="H1433" s="45"/>
      <c r="I1433" s="45"/>
      <c r="J1433" s="45"/>
      <c r="K1433" s="45"/>
      <c r="L1433" s="45"/>
      <c r="M1433" s="46"/>
      <c r="N1433" s="46"/>
      <c r="O1433" s="48"/>
      <c r="P1433" s="48"/>
      <c r="Q1433" s="46"/>
      <c r="R1433" s="48"/>
      <c r="S1433" s="48"/>
      <c r="T1433" s="48"/>
      <c r="U1433" s="48"/>
      <c r="V1433" s="48"/>
      <c r="W1433" s="46"/>
      <c r="X1433" s="48"/>
      <c r="Y1433" s="48"/>
      <c r="Z1433" s="157"/>
      <c r="AA1433" s="47"/>
      <c r="AB1433" s="97"/>
      <c r="AC1433" s="49"/>
      <c r="AD1433" s="49"/>
      <c r="AE1433" s="49"/>
      <c r="AF1433" s="49"/>
      <c r="AG1433" s="49"/>
      <c r="AH1433" s="47"/>
      <c r="AI1433" s="47"/>
      <c r="AJ1433" s="47"/>
      <c r="AK1433" s="190"/>
      <c r="AL1433" s="190"/>
      <c r="AM1433" s="190"/>
      <c r="AN1433" s="190"/>
      <c r="AO1433" s="190"/>
      <c r="AP1433" s="151"/>
      <c r="AQ1433" s="322"/>
      <c r="AR1433" s="322"/>
      <c r="AS1433" s="322"/>
      <c r="AT1433" s="47"/>
      <c r="AU1433" s="47"/>
      <c r="AV1433" s="47"/>
      <c r="AW1433" s="47"/>
      <c r="AX1433" s="322"/>
      <c r="AY1433" s="98"/>
      <c r="AZ1433" s="98"/>
      <c r="BA1433" s="47"/>
      <c r="BB1433" s="47"/>
      <c r="BC1433" s="47"/>
      <c r="BD1433" s="47"/>
      <c r="BE1433" s="97"/>
      <c r="BF1433" s="49"/>
      <c r="BG1433" s="239"/>
      <c r="BH1433" s="342"/>
      <c r="BI1433" s="49"/>
      <c r="BJ1433" s="49"/>
      <c r="BK1433" s="49"/>
      <c r="BL1433" s="49"/>
      <c r="BM1433" s="49"/>
      <c r="BN1433" s="47"/>
      <c r="BO1433" s="49"/>
      <c r="BP1433" s="49"/>
      <c r="BQ1433" s="49"/>
      <c r="BR1433" s="323"/>
      <c r="BS1433" s="323"/>
      <c r="BT1433" s="323"/>
      <c r="BU1433" s="49"/>
      <c r="BV1433" s="49"/>
      <c r="BW1433" s="97"/>
      <c r="BX1433" s="97"/>
      <c r="BY1433" s="97"/>
      <c r="BZ1433" s="97"/>
      <c r="CA1433" s="49"/>
      <c r="CB1433" s="49"/>
      <c r="CC1433" s="49"/>
      <c r="CD1433" s="49"/>
      <c r="CE1433" s="49"/>
      <c r="CF1433" s="49"/>
      <c r="CG1433" s="49"/>
      <c r="CH1433" s="49"/>
      <c r="CI1433" s="97"/>
      <c r="CJ1433" s="97"/>
      <c r="CK1433" s="97"/>
      <c r="CL1433" s="97"/>
      <c r="CM1433" s="335"/>
      <c r="CN1433" s="337"/>
      <c r="CO1433" s="315" t="str">
        <f>IF(Формулы!R1433&gt;V1433,"22-?,Дата 14 - Прибыл из УФСИН; ","")&amp;IF(Формулы!Q1433&gt;Y1433,"25-?,Дата 13 - Выбыл в УФСИН;","")&amp;IF(YEAR(ДАННЫЕ!$F$1)=YEAR(ДАННЫЕ!B1433),IF(AT1433&gt;0,"","40-?, вявлен в текущем году! "),"")&amp;IF(YEAR($F$1)=YEAR(W1433),IF(X1433+Y1433&gt;0,"","23-стоит, 24,25 - куда выбыл? "),"")&amp;IF(X1433+Y1433&gt;0,IF(YEAR($F$1)=YEAR(W1433),"","24+25&gt;0? 23 - когда выбыл? "),"")&amp;IF(BA1433&lt;BB1433,"47&gt;=48; ","")&amp;IF(BA1433&lt;BC1433,"47&gt;=49; ","")&amp;IF(BA1433&lt;BD1433,"47&gt;=50; ","")&amp;IF(BE1433&gt;0,IF(BF1433&gt;0,IF(AU1433&gt;AV1433,"","41 и 42 - ? (51 и 52 &gt; 0);"),"51 &gt; 0 52 - ?;"),"")&amp;IF(AU1433&gt;0,IF(AV1433&gt;AU1433,"41&gt;42;","")&amp;IF(BE1433&gt;0,"","41&gt;0 51-?;"),"")&amp;IF(BF1433&gt;0,IF(BE1433&gt;0,"","52&gt;0 51-?;"),"")&amp;IF(AW1433&gt;=AX1433,"","43&gt;44;")&amp;IF(CA1433&gt;0,IF(AW1433&gt;0,"","71 &gt; 0 43-?;"),"")</f>
        <v/>
      </c>
    </row>
    <row r="1434" spans="1:93" ht="12" x14ac:dyDescent="0.2">
      <c r="A1434" s="45"/>
      <c r="B1434" s="46"/>
      <c r="C1434" s="121"/>
      <c r="D1434" s="121"/>
      <c r="E1434" s="336"/>
      <c r="F1434" s="122"/>
      <c r="G1434" s="46"/>
      <c r="H1434" s="45"/>
      <c r="I1434" s="45"/>
      <c r="J1434" s="45"/>
      <c r="K1434" s="45"/>
      <c r="L1434" s="45"/>
      <c r="M1434" s="46"/>
      <c r="N1434" s="46"/>
      <c r="O1434" s="48"/>
      <c r="P1434" s="48"/>
      <c r="Q1434" s="46"/>
      <c r="R1434" s="48"/>
      <c r="S1434" s="48"/>
      <c r="T1434" s="48"/>
      <c r="U1434" s="48"/>
      <c r="V1434" s="48"/>
      <c r="W1434" s="46"/>
      <c r="X1434" s="48"/>
      <c r="Y1434" s="48"/>
      <c r="Z1434" s="157"/>
      <c r="AA1434" s="47"/>
      <c r="AB1434" s="97"/>
      <c r="AC1434" s="49"/>
      <c r="AD1434" s="49"/>
      <c r="AE1434" s="49"/>
      <c r="AF1434" s="49"/>
      <c r="AG1434" s="49"/>
      <c r="AH1434" s="47"/>
      <c r="AI1434" s="47"/>
      <c r="AJ1434" s="47"/>
      <c r="AK1434" s="190"/>
      <c r="AL1434" s="190"/>
      <c r="AM1434" s="190"/>
      <c r="AN1434" s="190"/>
      <c r="AO1434" s="190"/>
      <c r="AP1434" s="151"/>
      <c r="AQ1434" s="322"/>
      <c r="AR1434" s="322"/>
      <c r="AS1434" s="322"/>
      <c r="AT1434" s="47"/>
      <c r="AU1434" s="47"/>
      <c r="AV1434" s="47"/>
      <c r="AW1434" s="47"/>
      <c r="AX1434" s="322"/>
      <c r="AY1434" s="98"/>
      <c r="AZ1434" s="98"/>
      <c r="BA1434" s="47"/>
      <c r="BB1434" s="47"/>
      <c r="BC1434" s="47"/>
      <c r="BD1434" s="47"/>
      <c r="BE1434" s="97"/>
      <c r="BF1434" s="49"/>
      <c r="BG1434" s="239"/>
      <c r="BH1434" s="342"/>
      <c r="BI1434" s="49"/>
      <c r="BJ1434" s="49"/>
      <c r="BK1434" s="49"/>
      <c r="BL1434" s="49"/>
      <c r="BM1434" s="49"/>
      <c r="BN1434" s="47"/>
      <c r="BO1434" s="49"/>
      <c r="BP1434" s="49"/>
      <c r="BQ1434" s="49"/>
      <c r="BR1434" s="323"/>
      <c r="BS1434" s="323"/>
      <c r="BT1434" s="323"/>
      <c r="BU1434" s="49"/>
      <c r="BV1434" s="49"/>
      <c r="BW1434" s="97"/>
      <c r="BX1434" s="97"/>
      <c r="BY1434" s="97"/>
      <c r="BZ1434" s="97"/>
      <c r="CA1434" s="49"/>
      <c r="CB1434" s="49"/>
      <c r="CC1434" s="49"/>
      <c r="CD1434" s="49"/>
      <c r="CE1434" s="49"/>
      <c r="CF1434" s="49"/>
      <c r="CG1434" s="49"/>
      <c r="CH1434" s="49"/>
      <c r="CI1434" s="97"/>
      <c r="CJ1434" s="97"/>
      <c r="CK1434" s="97"/>
      <c r="CL1434" s="97"/>
      <c r="CM1434" s="335"/>
      <c r="CN1434" s="337"/>
      <c r="CO1434" s="315" t="str">
        <f>IF(Формулы!R1434&gt;V1434,"22-?,Дата 14 - Прибыл из УФСИН; ","")&amp;IF(Формулы!Q1434&gt;Y1434,"25-?,Дата 13 - Выбыл в УФСИН;","")&amp;IF(YEAR(ДАННЫЕ!$F$1)=YEAR(ДАННЫЕ!B1434),IF(AT1434&gt;0,"","40-?, вявлен в текущем году! "),"")&amp;IF(YEAR($F$1)=YEAR(W1434),IF(X1434+Y1434&gt;0,"","23-стоит, 24,25 - куда выбыл? "),"")&amp;IF(X1434+Y1434&gt;0,IF(YEAR($F$1)=YEAR(W1434),"","24+25&gt;0? 23 - когда выбыл? "),"")&amp;IF(BA1434&lt;BB1434,"47&gt;=48; ","")&amp;IF(BA1434&lt;BC1434,"47&gt;=49; ","")&amp;IF(BA1434&lt;BD1434,"47&gt;=50; ","")&amp;IF(BE1434&gt;0,IF(BF1434&gt;0,IF(AU1434&gt;AV1434,"","41 и 42 - ? (51 и 52 &gt; 0);"),"51 &gt; 0 52 - ?;"),"")&amp;IF(AU1434&gt;0,IF(AV1434&gt;AU1434,"41&gt;42;","")&amp;IF(BE1434&gt;0,"","41&gt;0 51-?;"),"")&amp;IF(BF1434&gt;0,IF(BE1434&gt;0,"","52&gt;0 51-?;"),"")&amp;IF(AW1434&gt;=AX1434,"","43&gt;44;")&amp;IF(CA1434&gt;0,IF(AW1434&gt;0,"","71 &gt; 0 43-?;"),"")</f>
        <v/>
      </c>
    </row>
    <row r="1435" spans="1:93" ht="12" x14ac:dyDescent="0.2">
      <c r="A1435" s="45"/>
      <c r="B1435" s="46"/>
      <c r="C1435" s="121"/>
      <c r="D1435" s="121"/>
      <c r="E1435" s="336"/>
      <c r="F1435" s="122"/>
      <c r="G1435" s="46"/>
      <c r="H1435" s="45"/>
      <c r="I1435" s="45"/>
      <c r="J1435" s="45"/>
      <c r="K1435" s="45"/>
      <c r="L1435" s="45"/>
      <c r="M1435" s="46"/>
      <c r="N1435" s="46"/>
      <c r="O1435" s="48"/>
      <c r="P1435" s="48"/>
      <c r="Q1435" s="46"/>
      <c r="R1435" s="48"/>
      <c r="S1435" s="48"/>
      <c r="T1435" s="48"/>
      <c r="U1435" s="48"/>
      <c r="V1435" s="48"/>
      <c r="W1435" s="46"/>
      <c r="X1435" s="48"/>
      <c r="Y1435" s="48"/>
      <c r="Z1435" s="157"/>
      <c r="AA1435" s="47"/>
      <c r="AB1435" s="97"/>
      <c r="AC1435" s="49"/>
      <c r="AD1435" s="49"/>
      <c r="AE1435" s="49"/>
      <c r="AF1435" s="49"/>
      <c r="AG1435" s="49"/>
      <c r="AH1435" s="47"/>
      <c r="AI1435" s="47"/>
      <c r="AJ1435" s="47"/>
      <c r="AK1435" s="190"/>
      <c r="AL1435" s="190"/>
      <c r="AM1435" s="190"/>
      <c r="AN1435" s="190"/>
      <c r="AO1435" s="190"/>
      <c r="AP1435" s="151"/>
      <c r="AQ1435" s="322"/>
      <c r="AR1435" s="322"/>
      <c r="AS1435" s="322"/>
      <c r="AT1435" s="47"/>
      <c r="AU1435" s="47"/>
      <c r="AV1435" s="47"/>
      <c r="AW1435" s="47"/>
      <c r="AX1435" s="322"/>
      <c r="AY1435" s="98"/>
      <c r="AZ1435" s="98"/>
      <c r="BA1435" s="47"/>
      <c r="BB1435" s="47"/>
      <c r="BC1435" s="47"/>
      <c r="BD1435" s="47"/>
      <c r="BE1435" s="97"/>
      <c r="BF1435" s="49"/>
      <c r="BG1435" s="239"/>
      <c r="BH1435" s="342"/>
      <c r="BI1435" s="49"/>
      <c r="BJ1435" s="49"/>
      <c r="BK1435" s="49"/>
      <c r="BL1435" s="49"/>
      <c r="BM1435" s="49"/>
      <c r="BN1435" s="47"/>
      <c r="BO1435" s="49"/>
      <c r="BP1435" s="49"/>
      <c r="BQ1435" s="49"/>
      <c r="BR1435" s="323"/>
      <c r="BS1435" s="323"/>
      <c r="BT1435" s="323"/>
      <c r="BU1435" s="49"/>
      <c r="BV1435" s="49"/>
      <c r="BW1435" s="97"/>
      <c r="BX1435" s="97"/>
      <c r="BY1435" s="97"/>
      <c r="BZ1435" s="97"/>
      <c r="CA1435" s="49"/>
      <c r="CB1435" s="49"/>
      <c r="CC1435" s="49"/>
      <c r="CD1435" s="49"/>
      <c r="CE1435" s="49"/>
      <c r="CF1435" s="49"/>
      <c r="CG1435" s="49"/>
      <c r="CH1435" s="49"/>
      <c r="CI1435" s="97"/>
      <c r="CJ1435" s="97"/>
      <c r="CK1435" s="97"/>
      <c r="CL1435" s="97"/>
      <c r="CM1435" s="335"/>
      <c r="CN1435" s="337"/>
      <c r="CO1435" s="315" t="str">
        <f>IF(Формулы!R1435&gt;V1435,"22-?,Дата 14 - Прибыл из УФСИН; ","")&amp;IF(Формулы!Q1435&gt;Y1435,"25-?,Дата 13 - Выбыл в УФСИН;","")&amp;IF(YEAR(ДАННЫЕ!$F$1)=YEAR(ДАННЫЕ!B1435),IF(AT1435&gt;0,"","40-?, вявлен в текущем году! "),"")&amp;IF(YEAR($F$1)=YEAR(W1435),IF(X1435+Y1435&gt;0,"","23-стоит, 24,25 - куда выбыл? "),"")&amp;IF(X1435+Y1435&gt;0,IF(YEAR($F$1)=YEAR(W1435),"","24+25&gt;0? 23 - когда выбыл? "),"")&amp;IF(BA1435&lt;BB1435,"47&gt;=48; ","")&amp;IF(BA1435&lt;BC1435,"47&gt;=49; ","")&amp;IF(BA1435&lt;BD1435,"47&gt;=50; ","")&amp;IF(BE1435&gt;0,IF(BF1435&gt;0,IF(AU1435&gt;AV1435,"","41 и 42 - ? (51 и 52 &gt; 0);"),"51 &gt; 0 52 - ?;"),"")&amp;IF(AU1435&gt;0,IF(AV1435&gt;AU1435,"41&gt;42;","")&amp;IF(BE1435&gt;0,"","41&gt;0 51-?;"),"")&amp;IF(BF1435&gt;0,IF(BE1435&gt;0,"","52&gt;0 51-?;"),"")&amp;IF(AW1435&gt;=AX1435,"","43&gt;44;")&amp;IF(CA1435&gt;0,IF(AW1435&gt;0,"","71 &gt; 0 43-?;"),"")</f>
        <v/>
      </c>
    </row>
    <row r="1436" spans="1:93" ht="12" x14ac:dyDescent="0.2">
      <c r="A1436" s="45"/>
      <c r="B1436" s="46"/>
      <c r="C1436" s="121"/>
      <c r="D1436" s="121"/>
      <c r="E1436" s="336"/>
      <c r="F1436" s="122"/>
      <c r="G1436" s="46"/>
      <c r="H1436" s="45"/>
      <c r="I1436" s="45"/>
      <c r="J1436" s="45"/>
      <c r="K1436" s="45"/>
      <c r="L1436" s="45"/>
      <c r="M1436" s="46"/>
      <c r="N1436" s="46"/>
      <c r="O1436" s="48"/>
      <c r="P1436" s="48"/>
      <c r="Q1436" s="46"/>
      <c r="R1436" s="48"/>
      <c r="S1436" s="48"/>
      <c r="T1436" s="48"/>
      <c r="U1436" s="48"/>
      <c r="V1436" s="48"/>
      <c r="W1436" s="46"/>
      <c r="X1436" s="48"/>
      <c r="Y1436" s="48"/>
      <c r="Z1436" s="157"/>
      <c r="AA1436" s="47"/>
      <c r="AB1436" s="97"/>
      <c r="AC1436" s="49"/>
      <c r="AD1436" s="49"/>
      <c r="AE1436" s="49"/>
      <c r="AF1436" s="49"/>
      <c r="AG1436" s="49"/>
      <c r="AH1436" s="47"/>
      <c r="AI1436" s="47"/>
      <c r="AJ1436" s="47"/>
      <c r="AK1436" s="190"/>
      <c r="AL1436" s="190"/>
      <c r="AM1436" s="190"/>
      <c r="AN1436" s="190"/>
      <c r="AO1436" s="190"/>
      <c r="AP1436" s="151"/>
      <c r="AQ1436" s="322"/>
      <c r="AR1436" s="322"/>
      <c r="AS1436" s="322"/>
      <c r="AT1436" s="47"/>
      <c r="AU1436" s="47"/>
      <c r="AV1436" s="47"/>
      <c r="AW1436" s="47"/>
      <c r="AX1436" s="322"/>
      <c r="AY1436" s="98"/>
      <c r="AZ1436" s="98"/>
      <c r="BA1436" s="47"/>
      <c r="BB1436" s="47"/>
      <c r="BC1436" s="47"/>
      <c r="BD1436" s="47"/>
      <c r="BE1436" s="97"/>
      <c r="BF1436" s="49"/>
      <c r="BG1436" s="239"/>
      <c r="BH1436" s="342"/>
      <c r="BI1436" s="49"/>
      <c r="BJ1436" s="49"/>
      <c r="BK1436" s="49"/>
      <c r="BL1436" s="49"/>
      <c r="BM1436" s="49"/>
      <c r="BN1436" s="47"/>
      <c r="BO1436" s="49"/>
      <c r="BP1436" s="49"/>
      <c r="BQ1436" s="49"/>
      <c r="BR1436" s="323"/>
      <c r="BS1436" s="323"/>
      <c r="BT1436" s="323"/>
      <c r="BU1436" s="49"/>
      <c r="BV1436" s="49"/>
      <c r="BW1436" s="97"/>
      <c r="BX1436" s="97"/>
      <c r="BY1436" s="97"/>
      <c r="BZ1436" s="97"/>
      <c r="CA1436" s="49"/>
      <c r="CB1436" s="49"/>
      <c r="CC1436" s="49"/>
      <c r="CD1436" s="49"/>
      <c r="CE1436" s="49"/>
      <c r="CF1436" s="49"/>
      <c r="CG1436" s="49"/>
      <c r="CH1436" s="49"/>
      <c r="CI1436" s="97"/>
      <c r="CJ1436" s="97"/>
      <c r="CK1436" s="97"/>
      <c r="CL1436" s="97"/>
      <c r="CM1436" s="335"/>
      <c r="CN1436" s="337"/>
      <c r="CO1436" s="315" t="str">
        <f>IF(Формулы!R1436&gt;V1436,"22-?,Дата 14 - Прибыл из УФСИН; ","")&amp;IF(Формулы!Q1436&gt;Y1436,"25-?,Дата 13 - Выбыл в УФСИН;","")&amp;IF(YEAR(ДАННЫЕ!$F$1)=YEAR(ДАННЫЕ!B1436),IF(AT1436&gt;0,"","40-?, вявлен в текущем году! "),"")&amp;IF(YEAR($F$1)=YEAR(W1436),IF(X1436+Y1436&gt;0,"","23-стоит, 24,25 - куда выбыл? "),"")&amp;IF(X1436+Y1436&gt;0,IF(YEAR($F$1)=YEAR(W1436),"","24+25&gt;0? 23 - когда выбыл? "),"")&amp;IF(BA1436&lt;BB1436,"47&gt;=48; ","")&amp;IF(BA1436&lt;BC1436,"47&gt;=49; ","")&amp;IF(BA1436&lt;BD1436,"47&gt;=50; ","")&amp;IF(BE1436&gt;0,IF(BF1436&gt;0,IF(AU1436&gt;AV1436,"","41 и 42 - ? (51 и 52 &gt; 0);"),"51 &gt; 0 52 - ?;"),"")&amp;IF(AU1436&gt;0,IF(AV1436&gt;AU1436,"41&gt;42;","")&amp;IF(BE1436&gt;0,"","41&gt;0 51-?;"),"")&amp;IF(BF1436&gt;0,IF(BE1436&gt;0,"","52&gt;0 51-?;"),"")&amp;IF(AW1436&gt;=AX1436,"","43&gt;44;")&amp;IF(CA1436&gt;0,IF(AW1436&gt;0,"","71 &gt; 0 43-?;"),"")</f>
        <v/>
      </c>
    </row>
    <row r="1437" spans="1:93" ht="12" x14ac:dyDescent="0.2">
      <c r="A1437" s="45"/>
      <c r="B1437" s="46"/>
      <c r="C1437" s="121"/>
      <c r="D1437" s="121"/>
      <c r="E1437" s="336"/>
      <c r="F1437" s="122"/>
      <c r="G1437" s="46"/>
      <c r="H1437" s="45"/>
      <c r="I1437" s="45"/>
      <c r="J1437" s="45"/>
      <c r="K1437" s="45"/>
      <c r="L1437" s="45"/>
      <c r="M1437" s="46"/>
      <c r="N1437" s="46"/>
      <c r="O1437" s="48"/>
      <c r="P1437" s="48"/>
      <c r="Q1437" s="46"/>
      <c r="R1437" s="48"/>
      <c r="S1437" s="48"/>
      <c r="T1437" s="48"/>
      <c r="U1437" s="48"/>
      <c r="V1437" s="48"/>
      <c r="W1437" s="46"/>
      <c r="X1437" s="48"/>
      <c r="Y1437" s="48"/>
      <c r="Z1437" s="157"/>
      <c r="AA1437" s="47"/>
      <c r="AB1437" s="97"/>
      <c r="AC1437" s="49"/>
      <c r="AD1437" s="49"/>
      <c r="AE1437" s="49"/>
      <c r="AF1437" s="49"/>
      <c r="AG1437" s="49"/>
      <c r="AH1437" s="47"/>
      <c r="AI1437" s="47"/>
      <c r="AJ1437" s="47"/>
      <c r="AK1437" s="190"/>
      <c r="AL1437" s="190"/>
      <c r="AM1437" s="190"/>
      <c r="AN1437" s="190"/>
      <c r="AO1437" s="190"/>
      <c r="AP1437" s="151"/>
      <c r="AQ1437" s="322"/>
      <c r="AR1437" s="322"/>
      <c r="AS1437" s="322"/>
      <c r="AT1437" s="47"/>
      <c r="AU1437" s="47"/>
      <c r="AV1437" s="47"/>
      <c r="AW1437" s="47"/>
      <c r="AX1437" s="322"/>
      <c r="AY1437" s="98"/>
      <c r="AZ1437" s="98"/>
      <c r="BA1437" s="47"/>
      <c r="BB1437" s="47"/>
      <c r="BC1437" s="47"/>
      <c r="BD1437" s="47"/>
      <c r="BE1437" s="97"/>
      <c r="BF1437" s="49"/>
      <c r="BG1437" s="239"/>
      <c r="BH1437" s="342"/>
      <c r="BI1437" s="49"/>
      <c r="BJ1437" s="49"/>
      <c r="BK1437" s="49"/>
      <c r="BL1437" s="49"/>
      <c r="BM1437" s="49"/>
      <c r="BN1437" s="47"/>
      <c r="BO1437" s="49"/>
      <c r="BP1437" s="49"/>
      <c r="BQ1437" s="49"/>
      <c r="BR1437" s="323"/>
      <c r="BS1437" s="323"/>
      <c r="BT1437" s="323"/>
      <c r="BU1437" s="49"/>
      <c r="BV1437" s="49"/>
      <c r="BW1437" s="97"/>
      <c r="BX1437" s="97"/>
      <c r="BY1437" s="97"/>
      <c r="BZ1437" s="97"/>
      <c r="CA1437" s="49"/>
      <c r="CB1437" s="49"/>
      <c r="CC1437" s="49"/>
      <c r="CD1437" s="49"/>
      <c r="CE1437" s="49"/>
      <c r="CF1437" s="49"/>
      <c r="CG1437" s="49"/>
      <c r="CH1437" s="49"/>
      <c r="CI1437" s="97"/>
      <c r="CJ1437" s="97"/>
      <c r="CK1437" s="97"/>
      <c r="CL1437" s="97"/>
      <c r="CM1437" s="335"/>
      <c r="CN1437" s="337"/>
      <c r="CO1437" s="315" t="str">
        <f>IF(Формулы!R1437&gt;V1437,"22-?,Дата 14 - Прибыл из УФСИН; ","")&amp;IF(Формулы!Q1437&gt;Y1437,"25-?,Дата 13 - Выбыл в УФСИН;","")&amp;IF(YEAR(ДАННЫЕ!$F$1)=YEAR(ДАННЫЕ!B1437),IF(AT1437&gt;0,"","40-?, вявлен в текущем году! "),"")&amp;IF(YEAR($F$1)=YEAR(W1437),IF(X1437+Y1437&gt;0,"","23-стоит, 24,25 - куда выбыл? "),"")&amp;IF(X1437+Y1437&gt;0,IF(YEAR($F$1)=YEAR(W1437),"","24+25&gt;0? 23 - когда выбыл? "),"")&amp;IF(BA1437&lt;BB1437,"47&gt;=48; ","")&amp;IF(BA1437&lt;BC1437,"47&gt;=49; ","")&amp;IF(BA1437&lt;BD1437,"47&gt;=50; ","")&amp;IF(BE1437&gt;0,IF(BF1437&gt;0,IF(AU1437&gt;AV1437,"","41 и 42 - ? (51 и 52 &gt; 0);"),"51 &gt; 0 52 - ?;"),"")&amp;IF(AU1437&gt;0,IF(AV1437&gt;AU1437,"41&gt;42;","")&amp;IF(BE1437&gt;0,"","41&gt;0 51-?;"),"")&amp;IF(BF1437&gt;0,IF(BE1437&gt;0,"","52&gt;0 51-?;"),"")&amp;IF(AW1437&gt;=AX1437,"","43&gt;44;")&amp;IF(CA1437&gt;0,IF(AW1437&gt;0,"","71 &gt; 0 43-?;"),"")</f>
        <v/>
      </c>
    </row>
    <row r="1438" spans="1:93" ht="12" x14ac:dyDescent="0.2">
      <c r="A1438" s="45"/>
      <c r="B1438" s="46"/>
      <c r="C1438" s="121"/>
      <c r="D1438" s="121"/>
      <c r="E1438" s="336"/>
      <c r="F1438" s="122"/>
      <c r="G1438" s="46"/>
      <c r="H1438" s="45"/>
      <c r="I1438" s="45"/>
      <c r="J1438" s="45"/>
      <c r="K1438" s="45"/>
      <c r="L1438" s="45"/>
      <c r="M1438" s="46"/>
      <c r="N1438" s="46"/>
      <c r="O1438" s="48"/>
      <c r="P1438" s="48"/>
      <c r="Q1438" s="46"/>
      <c r="R1438" s="48"/>
      <c r="S1438" s="48"/>
      <c r="T1438" s="48"/>
      <c r="U1438" s="48"/>
      <c r="V1438" s="48"/>
      <c r="W1438" s="46"/>
      <c r="X1438" s="48"/>
      <c r="Y1438" s="48"/>
      <c r="Z1438" s="157"/>
      <c r="AA1438" s="47"/>
      <c r="AB1438" s="97"/>
      <c r="AC1438" s="49"/>
      <c r="AD1438" s="49"/>
      <c r="AE1438" s="49"/>
      <c r="AF1438" s="49"/>
      <c r="AG1438" s="49"/>
      <c r="AH1438" s="47"/>
      <c r="AI1438" s="47"/>
      <c r="AJ1438" s="47"/>
      <c r="AK1438" s="190"/>
      <c r="AL1438" s="190"/>
      <c r="AM1438" s="190"/>
      <c r="AN1438" s="190"/>
      <c r="AO1438" s="190"/>
      <c r="AP1438" s="151"/>
      <c r="AQ1438" s="322"/>
      <c r="AR1438" s="322"/>
      <c r="AS1438" s="322"/>
      <c r="AT1438" s="47"/>
      <c r="AU1438" s="47"/>
      <c r="AV1438" s="47"/>
      <c r="AW1438" s="47"/>
      <c r="AX1438" s="322"/>
      <c r="AY1438" s="98"/>
      <c r="AZ1438" s="98"/>
      <c r="BA1438" s="47"/>
      <c r="BB1438" s="47"/>
      <c r="BC1438" s="47"/>
      <c r="BD1438" s="47"/>
      <c r="BE1438" s="97"/>
      <c r="BF1438" s="49"/>
      <c r="BG1438" s="239"/>
      <c r="BH1438" s="342"/>
      <c r="BI1438" s="49"/>
      <c r="BJ1438" s="49"/>
      <c r="BK1438" s="49"/>
      <c r="BL1438" s="49"/>
      <c r="BM1438" s="49"/>
      <c r="BN1438" s="47"/>
      <c r="BO1438" s="49"/>
      <c r="BP1438" s="49"/>
      <c r="BQ1438" s="49"/>
      <c r="BR1438" s="323"/>
      <c r="BS1438" s="323"/>
      <c r="BT1438" s="323"/>
      <c r="BU1438" s="49"/>
      <c r="BV1438" s="49"/>
      <c r="BW1438" s="97"/>
      <c r="BX1438" s="97"/>
      <c r="BY1438" s="97"/>
      <c r="BZ1438" s="97"/>
      <c r="CA1438" s="49"/>
      <c r="CB1438" s="49"/>
      <c r="CC1438" s="49"/>
      <c r="CD1438" s="49"/>
      <c r="CE1438" s="49"/>
      <c r="CF1438" s="49"/>
      <c r="CG1438" s="49"/>
      <c r="CH1438" s="49"/>
      <c r="CI1438" s="97"/>
      <c r="CJ1438" s="97"/>
      <c r="CK1438" s="97"/>
      <c r="CL1438" s="97"/>
      <c r="CM1438" s="335"/>
      <c r="CN1438" s="337"/>
      <c r="CO1438" s="315" t="str">
        <f>IF(Формулы!R1438&gt;V1438,"22-?,Дата 14 - Прибыл из УФСИН; ","")&amp;IF(Формулы!Q1438&gt;Y1438,"25-?,Дата 13 - Выбыл в УФСИН;","")&amp;IF(YEAR(ДАННЫЕ!$F$1)=YEAR(ДАННЫЕ!B1438),IF(AT1438&gt;0,"","40-?, вявлен в текущем году! "),"")&amp;IF(YEAR($F$1)=YEAR(W1438),IF(X1438+Y1438&gt;0,"","23-стоит, 24,25 - куда выбыл? "),"")&amp;IF(X1438+Y1438&gt;0,IF(YEAR($F$1)=YEAR(W1438),"","24+25&gt;0? 23 - когда выбыл? "),"")&amp;IF(BA1438&lt;BB1438,"47&gt;=48; ","")&amp;IF(BA1438&lt;BC1438,"47&gt;=49; ","")&amp;IF(BA1438&lt;BD1438,"47&gt;=50; ","")&amp;IF(BE1438&gt;0,IF(BF1438&gt;0,IF(AU1438&gt;AV1438,"","41 и 42 - ? (51 и 52 &gt; 0);"),"51 &gt; 0 52 - ?;"),"")&amp;IF(AU1438&gt;0,IF(AV1438&gt;AU1438,"41&gt;42;","")&amp;IF(BE1438&gt;0,"","41&gt;0 51-?;"),"")&amp;IF(BF1438&gt;0,IF(BE1438&gt;0,"","52&gt;0 51-?;"),"")&amp;IF(AW1438&gt;=AX1438,"","43&gt;44;")&amp;IF(CA1438&gt;0,IF(AW1438&gt;0,"","71 &gt; 0 43-?;"),"")</f>
        <v/>
      </c>
    </row>
    <row r="1439" spans="1:93" ht="12" x14ac:dyDescent="0.2">
      <c r="A1439" s="45"/>
      <c r="B1439" s="46"/>
      <c r="C1439" s="121"/>
      <c r="D1439" s="121"/>
      <c r="E1439" s="336"/>
      <c r="F1439" s="122"/>
      <c r="G1439" s="46"/>
      <c r="H1439" s="45"/>
      <c r="I1439" s="45"/>
      <c r="J1439" s="45"/>
      <c r="K1439" s="45"/>
      <c r="L1439" s="45"/>
      <c r="M1439" s="46"/>
      <c r="N1439" s="46"/>
      <c r="O1439" s="48"/>
      <c r="P1439" s="48"/>
      <c r="Q1439" s="46"/>
      <c r="R1439" s="48"/>
      <c r="S1439" s="48"/>
      <c r="T1439" s="48"/>
      <c r="U1439" s="48"/>
      <c r="V1439" s="48"/>
      <c r="W1439" s="46"/>
      <c r="X1439" s="48"/>
      <c r="Y1439" s="48"/>
      <c r="Z1439" s="157"/>
      <c r="AA1439" s="47"/>
      <c r="AB1439" s="97"/>
      <c r="AC1439" s="49"/>
      <c r="AD1439" s="49"/>
      <c r="AE1439" s="49"/>
      <c r="AF1439" s="49"/>
      <c r="AG1439" s="49"/>
      <c r="AH1439" s="47"/>
      <c r="AI1439" s="47"/>
      <c r="AJ1439" s="47"/>
      <c r="AK1439" s="190"/>
      <c r="AL1439" s="190"/>
      <c r="AM1439" s="190"/>
      <c r="AN1439" s="190"/>
      <c r="AO1439" s="190"/>
      <c r="AP1439" s="151"/>
      <c r="AQ1439" s="322"/>
      <c r="AR1439" s="322"/>
      <c r="AS1439" s="322"/>
      <c r="AT1439" s="47"/>
      <c r="AU1439" s="47"/>
      <c r="AV1439" s="47"/>
      <c r="AW1439" s="47"/>
      <c r="AX1439" s="322"/>
      <c r="AY1439" s="98"/>
      <c r="AZ1439" s="98"/>
      <c r="BA1439" s="47"/>
      <c r="BB1439" s="47"/>
      <c r="BC1439" s="47"/>
      <c r="BD1439" s="47"/>
      <c r="BE1439" s="97"/>
      <c r="BF1439" s="49"/>
      <c r="BG1439" s="239"/>
      <c r="BH1439" s="342"/>
      <c r="BI1439" s="49"/>
      <c r="BJ1439" s="49"/>
      <c r="BK1439" s="49"/>
      <c r="BL1439" s="49"/>
      <c r="BM1439" s="49"/>
      <c r="BN1439" s="47"/>
      <c r="BO1439" s="49"/>
      <c r="BP1439" s="49"/>
      <c r="BQ1439" s="49"/>
      <c r="BR1439" s="323"/>
      <c r="BS1439" s="323"/>
      <c r="BT1439" s="323"/>
      <c r="BU1439" s="49"/>
      <c r="BV1439" s="49"/>
      <c r="BW1439" s="97"/>
      <c r="BX1439" s="97"/>
      <c r="BY1439" s="97"/>
      <c r="BZ1439" s="97"/>
      <c r="CA1439" s="49"/>
      <c r="CB1439" s="49"/>
      <c r="CC1439" s="49"/>
      <c r="CD1439" s="49"/>
      <c r="CE1439" s="49"/>
      <c r="CF1439" s="49"/>
      <c r="CG1439" s="49"/>
      <c r="CH1439" s="49"/>
      <c r="CI1439" s="97"/>
      <c r="CJ1439" s="97"/>
      <c r="CK1439" s="97"/>
      <c r="CL1439" s="97"/>
      <c r="CM1439" s="335"/>
      <c r="CN1439" s="337"/>
      <c r="CO1439" s="315" t="str">
        <f>IF(Формулы!R1439&gt;V1439,"22-?,Дата 14 - Прибыл из УФСИН; ","")&amp;IF(Формулы!Q1439&gt;Y1439,"25-?,Дата 13 - Выбыл в УФСИН;","")&amp;IF(YEAR(ДАННЫЕ!$F$1)=YEAR(ДАННЫЕ!B1439),IF(AT1439&gt;0,"","40-?, вявлен в текущем году! "),"")&amp;IF(YEAR($F$1)=YEAR(W1439),IF(X1439+Y1439&gt;0,"","23-стоит, 24,25 - куда выбыл? "),"")&amp;IF(X1439+Y1439&gt;0,IF(YEAR($F$1)=YEAR(W1439),"","24+25&gt;0? 23 - когда выбыл? "),"")&amp;IF(BA1439&lt;BB1439,"47&gt;=48; ","")&amp;IF(BA1439&lt;BC1439,"47&gt;=49; ","")&amp;IF(BA1439&lt;BD1439,"47&gt;=50; ","")&amp;IF(BE1439&gt;0,IF(BF1439&gt;0,IF(AU1439&gt;AV1439,"","41 и 42 - ? (51 и 52 &gt; 0);"),"51 &gt; 0 52 - ?;"),"")&amp;IF(AU1439&gt;0,IF(AV1439&gt;AU1439,"41&gt;42;","")&amp;IF(BE1439&gt;0,"","41&gt;0 51-?;"),"")&amp;IF(BF1439&gt;0,IF(BE1439&gt;0,"","52&gt;0 51-?;"),"")&amp;IF(AW1439&gt;=AX1439,"","43&gt;44;")&amp;IF(CA1439&gt;0,IF(AW1439&gt;0,"","71 &gt; 0 43-?;"),"")</f>
        <v/>
      </c>
    </row>
    <row r="1440" spans="1:93" ht="12" x14ac:dyDescent="0.2">
      <c r="A1440" s="45"/>
      <c r="B1440" s="46"/>
      <c r="C1440" s="121"/>
      <c r="D1440" s="121"/>
      <c r="E1440" s="336"/>
      <c r="F1440" s="122"/>
      <c r="G1440" s="46"/>
      <c r="H1440" s="45"/>
      <c r="I1440" s="45"/>
      <c r="J1440" s="45"/>
      <c r="K1440" s="45"/>
      <c r="L1440" s="45"/>
      <c r="M1440" s="46"/>
      <c r="N1440" s="46"/>
      <c r="O1440" s="48"/>
      <c r="P1440" s="48"/>
      <c r="Q1440" s="46"/>
      <c r="R1440" s="48"/>
      <c r="S1440" s="48"/>
      <c r="T1440" s="48"/>
      <c r="U1440" s="48"/>
      <c r="V1440" s="48"/>
      <c r="W1440" s="46"/>
      <c r="X1440" s="48"/>
      <c r="Y1440" s="48"/>
      <c r="Z1440" s="157"/>
      <c r="AA1440" s="47"/>
      <c r="AB1440" s="97"/>
      <c r="AC1440" s="49"/>
      <c r="AD1440" s="49"/>
      <c r="AE1440" s="49"/>
      <c r="AF1440" s="49"/>
      <c r="AG1440" s="49"/>
      <c r="AH1440" s="47"/>
      <c r="AI1440" s="47"/>
      <c r="AJ1440" s="47"/>
      <c r="AK1440" s="190"/>
      <c r="AL1440" s="190"/>
      <c r="AM1440" s="190"/>
      <c r="AN1440" s="190"/>
      <c r="AO1440" s="190"/>
      <c r="AP1440" s="151"/>
      <c r="AQ1440" s="322"/>
      <c r="AR1440" s="322"/>
      <c r="AS1440" s="322"/>
      <c r="AT1440" s="47"/>
      <c r="AU1440" s="47"/>
      <c r="AV1440" s="47"/>
      <c r="AW1440" s="47"/>
      <c r="AX1440" s="322"/>
      <c r="AY1440" s="98"/>
      <c r="AZ1440" s="98"/>
      <c r="BA1440" s="47"/>
      <c r="BB1440" s="47"/>
      <c r="BC1440" s="47"/>
      <c r="BD1440" s="47"/>
      <c r="BE1440" s="97"/>
      <c r="BF1440" s="49"/>
      <c r="BG1440" s="239"/>
      <c r="BH1440" s="342"/>
      <c r="BI1440" s="49"/>
      <c r="BJ1440" s="49"/>
      <c r="BK1440" s="49"/>
      <c r="BL1440" s="49"/>
      <c r="BM1440" s="49"/>
      <c r="BN1440" s="47"/>
      <c r="BO1440" s="49"/>
      <c r="BP1440" s="49"/>
      <c r="BQ1440" s="49"/>
      <c r="BR1440" s="323"/>
      <c r="BS1440" s="323"/>
      <c r="BT1440" s="323"/>
      <c r="BU1440" s="49"/>
      <c r="BV1440" s="49"/>
      <c r="BW1440" s="97"/>
      <c r="BX1440" s="97"/>
      <c r="BY1440" s="97"/>
      <c r="BZ1440" s="97"/>
      <c r="CA1440" s="49"/>
      <c r="CB1440" s="49"/>
      <c r="CC1440" s="49"/>
      <c r="CD1440" s="49"/>
      <c r="CE1440" s="49"/>
      <c r="CF1440" s="49"/>
      <c r="CG1440" s="49"/>
      <c r="CH1440" s="49"/>
      <c r="CI1440" s="97"/>
      <c r="CJ1440" s="97"/>
      <c r="CK1440" s="97"/>
      <c r="CL1440" s="97"/>
      <c r="CM1440" s="335"/>
      <c r="CN1440" s="337"/>
      <c r="CO1440" s="315" t="str">
        <f>IF(Формулы!R1440&gt;V1440,"22-?,Дата 14 - Прибыл из УФСИН; ","")&amp;IF(Формулы!Q1440&gt;Y1440,"25-?,Дата 13 - Выбыл в УФСИН;","")&amp;IF(YEAR(ДАННЫЕ!$F$1)=YEAR(ДАННЫЕ!B1440),IF(AT1440&gt;0,"","40-?, вявлен в текущем году! "),"")&amp;IF(YEAR($F$1)=YEAR(W1440),IF(X1440+Y1440&gt;0,"","23-стоит, 24,25 - куда выбыл? "),"")&amp;IF(X1440+Y1440&gt;0,IF(YEAR($F$1)=YEAR(W1440),"","24+25&gt;0? 23 - когда выбыл? "),"")&amp;IF(BA1440&lt;BB1440,"47&gt;=48; ","")&amp;IF(BA1440&lt;BC1440,"47&gt;=49; ","")&amp;IF(BA1440&lt;BD1440,"47&gt;=50; ","")&amp;IF(BE1440&gt;0,IF(BF1440&gt;0,IF(AU1440&gt;AV1440,"","41 и 42 - ? (51 и 52 &gt; 0);"),"51 &gt; 0 52 - ?;"),"")&amp;IF(AU1440&gt;0,IF(AV1440&gt;AU1440,"41&gt;42;","")&amp;IF(BE1440&gt;0,"","41&gt;0 51-?;"),"")&amp;IF(BF1440&gt;0,IF(BE1440&gt;0,"","52&gt;0 51-?;"),"")&amp;IF(AW1440&gt;=AX1440,"","43&gt;44;")&amp;IF(CA1440&gt;0,IF(AW1440&gt;0,"","71 &gt; 0 43-?;"),"")</f>
        <v/>
      </c>
    </row>
    <row r="1441" spans="1:93" ht="12" x14ac:dyDescent="0.2">
      <c r="A1441" s="45"/>
      <c r="B1441" s="46"/>
      <c r="C1441" s="121"/>
      <c r="D1441" s="121"/>
      <c r="E1441" s="336"/>
      <c r="F1441" s="122"/>
      <c r="G1441" s="46"/>
      <c r="H1441" s="45"/>
      <c r="I1441" s="45"/>
      <c r="J1441" s="45"/>
      <c r="K1441" s="45"/>
      <c r="L1441" s="45"/>
      <c r="M1441" s="46"/>
      <c r="N1441" s="46"/>
      <c r="O1441" s="48"/>
      <c r="P1441" s="48"/>
      <c r="Q1441" s="46"/>
      <c r="R1441" s="48"/>
      <c r="S1441" s="48"/>
      <c r="T1441" s="48"/>
      <c r="U1441" s="48"/>
      <c r="V1441" s="48"/>
      <c r="W1441" s="46"/>
      <c r="X1441" s="48"/>
      <c r="Y1441" s="48"/>
      <c r="Z1441" s="157"/>
      <c r="AA1441" s="47"/>
      <c r="AB1441" s="97"/>
      <c r="AC1441" s="49"/>
      <c r="AD1441" s="49"/>
      <c r="AE1441" s="49"/>
      <c r="AF1441" s="49"/>
      <c r="AG1441" s="49"/>
      <c r="AH1441" s="47"/>
      <c r="AI1441" s="47"/>
      <c r="AJ1441" s="47"/>
      <c r="AK1441" s="190"/>
      <c r="AL1441" s="190"/>
      <c r="AM1441" s="190"/>
      <c r="AN1441" s="190"/>
      <c r="AO1441" s="190"/>
      <c r="AP1441" s="151"/>
      <c r="AQ1441" s="322"/>
      <c r="AR1441" s="322"/>
      <c r="AS1441" s="322"/>
      <c r="AT1441" s="47"/>
      <c r="AU1441" s="47"/>
      <c r="AV1441" s="47"/>
      <c r="AW1441" s="47"/>
      <c r="AX1441" s="322"/>
      <c r="AY1441" s="98"/>
      <c r="AZ1441" s="98"/>
      <c r="BA1441" s="47"/>
      <c r="BB1441" s="47"/>
      <c r="BC1441" s="47"/>
      <c r="BD1441" s="47"/>
      <c r="BE1441" s="97"/>
      <c r="BF1441" s="49"/>
      <c r="BG1441" s="239"/>
      <c r="BH1441" s="342"/>
      <c r="BI1441" s="49"/>
      <c r="BJ1441" s="49"/>
      <c r="BK1441" s="49"/>
      <c r="BL1441" s="49"/>
      <c r="BM1441" s="49"/>
      <c r="BN1441" s="47"/>
      <c r="BO1441" s="49"/>
      <c r="BP1441" s="49"/>
      <c r="BQ1441" s="49"/>
      <c r="BR1441" s="323"/>
      <c r="BS1441" s="323"/>
      <c r="BT1441" s="323"/>
      <c r="BU1441" s="49"/>
      <c r="BV1441" s="49"/>
      <c r="BW1441" s="97"/>
      <c r="BX1441" s="97"/>
      <c r="BY1441" s="97"/>
      <c r="BZ1441" s="97"/>
      <c r="CA1441" s="49"/>
      <c r="CB1441" s="49"/>
      <c r="CC1441" s="49"/>
      <c r="CD1441" s="49"/>
      <c r="CE1441" s="49"/>
      <c r="CF1441" s="49"/>
      <c r="CG1441" s="49"/>
      <c r="CH1441" s="49"/>
      <c r="CI1441" s="97"/>
      <c r="CJ1441" s="97"/>
      <c r="CK1441" s="97"/>
      <c r="CL1441" s="97"/>
      <c r="CM1441" s="335"/>
      <c r="CN1441" s="337"/>
      <c r="CO1441" s="315" t="str">
        <f>IF(Формулы!R1441&gt;V1441,"22-?,Дата 14 - Прибыл из УФСИН; ","")&amp;IF(Формулы!Q1441&gt;Y1441,"25-?,Дата 13 - Выбыл в УФСИН;","")&amp;IF(YEAR(ДАННЫЕ!$F$1)=YEAR(ДАННЫЕ!B1441),IF(AT1441&gt;0,"","40-?, вявлен в текущем году! "),"")&amp;IF(YEAR($F$1)=YEAR(W1441),IF(X1441+Y1441&gt;0,"","23-стоит, 24,25 - куда выбыл? "),"")&amp;IF(X1441+Y1441&gt;0,IF(YEAR($F$1)=YEAR(W1441),"","24+25&gt;0? 23 - когда выбыл? "),"")&amp;IF(BA1441&lt;BB1441,"47&gt;=48; ","")&amp;IF(BA1441&lt;BC1441,"47&gt;=49; ","")&amp;IF(BA1441&lt;BD1441,"47&gt;=50; ","")&amp;IF(BE1441&gt;0,IF(BF1441&gt;0,IF(AU1441&gt;AV1441,"","41 и 42 - ? (51 и 52 &gt; 0);"),"51 &gt; 0 52 - ?;"),"")&amp;IF(AU1441&gt;0,IF(AV1441&gt;AU1441,"41&gt;42;","")&amp;IF(BE1441&gt;0,"","41&gt;0 51-?;"),"")&amp;IF(BF1441&gt;0,IF(BE1441&gt;0,"","52&gt;0 51-?;"),"")&amp;IF(AW1441&gt;=AX1441,"","43&gt;44;")&amp;IF(CA1441&gt;0,IF(AW1441&gt;0,"","71 &gt; 0 43-?;"),"")</f>
        <v/>
      </c>
    </row>
    <row r="1442" spans="1:93" ht="12" x14ac:dyDescent="0.2">
      <c r="A1442" s="45"/>
      <c r="B1442" s="46"/>
      <c r="C1442" s="121"/>
      <c r="D1442" s="121"/>
      <c r="E1442" s="336"/>
      <c r="F1442" s="122"/>
      <c r="G1442" s="46"/>
      <c r="H1442" s="45"/>
      <c r="I1442" s="45"/>
      <c r="J1442" s="45"/>
      <c r="K1442" s="45"/>
      <c r="L1442" s="45"/>
      <c r="M1442" s="46"/>
      <c r="N1442" s="46"/>
      <c r="O1442" s="48"/>
      <c r="P1442" s="48"/>
      <c r="Q1442" s="46"/>
      <c r="R1442" s="48"/>
      <c r="S1442" s="48"/>
      <c r="T1442" s="48"/>
      <c r="U1442" s="48"/>
      <c r="V1442" s="48"/>
      <c r="W1442" s="46"/>
      <c r="X1442" s="48"/>
      <c r="Y1442" s="48"/>
      <c r="Z1442" s="157"/>
      <c r="AA1442" s="47"/>
      <c r="AB1442" s="97"/>
      <c r="AC1442" s="49"/>
      <c r="AD1442" s="49"/>
      <c r="AE1442" s="49"/>
      <c r="AF1442" s="49"/>
      <c r="AG1442" s="49"/>
      <c r="AH1442" s="47"/>
      <c r="AI1442" s="47"/>
      <c r="AJ1442" s="47"/>
      <c r="AK1442" s="190"/>
      <c r="AL1442" s="190"/>
      <c r="AM1442" s="190"/>
      <c r="AN1442" s="190"/>
      <c r="AO1442" s="190"/>
      <c r="AP1442" s="151"/>
      <c r="AQ1442" s="322"/>
      <c r="AR1442" s="322"/>
      <c r="AS1442" s="322"/>
      <c r="AT1442" s="47"/>
      <c r="AU1442" s="47"/>
      <c r="AV1442" s="47"/>
      <c r="AW1442" s="47"/>
      <c r="AX1442" s="322"/>
      <c r="AY1442" s="98"/>
      <c r="AZ1442" s="98"/>
      <c r="BA1442" s="47"/>
      <c r="BB1442" s="47"/>
      <c r="BC1442" s="47"/>
      <c r="BD1442" s="47"/>
      <c r="BE1442" s="97"/>
      <c r="BF1442" s="49"/>
      <c r="BG1442" s="239"/>
      <c r="BH1442" s="342"/>
      <c r="BI1442" s="49"/>
      <c r="BJ1442" s="49"/>
      <c r="BK1442" s="49"/>
      <c r="BL1442" s="49"/>
      <c r="BM1442" s="49"/>
      <c r="BN1442" s="47"/>
      <c r="BO1442" s="49"/>
      <c r="BP1442" s="49"/>
      <c r="BQ1442" s="49"/>
      <c r="BR1442" s="323"/>
      <c r="BS1442" s="323"/>
      <c r="BT1442" s="323"/>
      <c r="BU1442" s="49"/>
      <c r="BV1442" s="49"/>
      <c r="BW1442" s="97"/>
      <c r="BX1442" s="97"/>
      <c r="BY1442" s="97"/>
      <c r="BZ1442" s="97"/>
      <c r="CA1442" s="49"/>
      <c r="CB1442" s="49"/>
      <c r="CC1442" s="49"/>
      <c r="CD1442" s="49"/>
      <c r="CE1442" s="49"/>
      <c r="CF1442" s="49"/>
      <c r="CG1442" s="49"/>
      <c r="CH1442" s="49"/>
      <c r="CI1442" s="97"/>
      <c r="CJ1442" s="97"/>
      <c r="CK1442" s="97"/>
      <c r="CL1442" s="97"/>
      <c r="CM1442" s="335"/>
      <c r="CN1442" s="337"/>
      <c r="CO1442" s="315" t="str">
        <f>IF(Формулы!R1442&gt;V1442,"22-?,Дата 14 - Прибыл из УФСИН; ","")&amp;IF(Формулы!Q1442&gt;Y1442,"25-?,Дата 13 - Выбыл в УФСИН;","")&amp;IF(YEAR(ДАННЫЕ!$F$1)=YEAR(ДАННЫЕ!B1442),IF(AT1442&gt;0,"","40-?, вявлен в текущем году! "),"")&amp;IF(YEAR($F$1)=YEAR(W1442),IF(X1442+Y1442&gt;0,"","23-стоит, 24,25 - куда выбыл? "),"")&amp;IF(X1442+Y1442&gt;0,IF(YEAR($F$1)=YEAR(W1442),"","24+25&gt;0? 23 - когда выбыл? "),"")&amp;IF(BA1442&lt;BB1442,"47&gt;=48; ","")&amp;IF(BA1442&lt;BC1442,"47&gt;=49; ","")&amp;IF(BA1442&lt;BD1442,"47&gt;=50; ","")&amp;IF(BE1442&gt;0,IF(BF1442&gt;0,IF(AU1442&gt;AV1442,"","41 и 42 - ? (51 и 52 &gt; 0);"),"51 &gt; 0 52 - ?;"),"")&amp;IF(AU1442&gt;0,IF(AV1442&gt;AU1442,"41&gt;42;","")&amp;IF(BE1442&gt;0,"","41&gt;0 51-?;"),"")&amp;IF(BF1442&gt;0,IF(BE1442&gt;0,"","52&gt;0 51-?;"),"")&amp;IF(AW1442&gt;=AX1442,"","43&gt;44;")&amp;IF(CA1442&gt;0,IF(AW1442&gt;0,"","71 &gt; 0 43-?;"),"")</f>
        <v/>
      </c>
    </row>
    <row r="1443" spans="1:93" ht="12" x14ac:dyDescent="0.2">
      <c r="A1443" s="45"/>
      <c r="B1443" s="46"/>
      <c r="C1443" s="121"/>
      <c r="D1443" s="121"/>
      <c r="E1443" s="336"/>
      <c r="F1443" s="122"/>
      <c r="G1443" s="46"/>
      <c r="H1443" s="45"/>
      <c r="I1443" s="45"/>
      <c r="J1443" s="45"/>
      <c r="K1443" s="45"/>
      <c r="L1443" s="45"/>
      <c r="M1443" s="46"/>
      <c r="N1443" s="46"/>
      <c r="O1443" s="48"/>
      <c r="P1443" s="48"/>
      <c r="Q1443" s="46"/>
      <c r="R1443" s="48"/>
      <c r="S1443" s="48"/>
      <c r="T1443" s="48"/>
      <c r="U1443" s="48"/>
      <c r="V1443" s="48"/>
      <c r="W1443" s="46"/>
      <c r="X1443" s="48"/>
      <c r="Y1443" s="48"/>
      <c r="Z1443" s="157"/>
      <c r="AA1443" s="47"/>
      <c r="AB1443" s="97"/>
      <c r="AC1443" s="49"/>
      <c r="AD1443" s="49"/>
      <c r="AE1443" s="49"/>
      <c r="AF1443" s="49"/>
      <c r="AG1443" s="49"/>
      <c r="AH1443" s="47"/>
      <c r="AI1443" s="47"/>
      <c r="AJ1443" s="47"/>
      <c r="AK1443" s="190"/>
      <c r="AL1443" s="190"/>
      <c r="AM1443" s="190"/>
      <c r="AN1443" s="190"/>
      <c r="AO1443" s="190"/>
      <c r="AP1443" s="151"/>
      <c r="AQ1443" s="322"/>
      <c r="AR1443" s="322"/>
      <c r="AS1443" s="322"/>
      <c r="AT1443" s="47"/>
      <c r="AU1443" s="47"/>
      <c r="AV1443" s="47"/>
      <c r="AW1443" s="47"/>
      <c r="AX1443" s="322"/>
      <c r="AY1443" s="98"/>
      <c r="AZ1443" s="98"/>
      <c r="BA1443" s="47"/>
      <c r="BB1443" s="47"/>
      <c r="BC1443" s="47"/>
      <c r="BD1443" s="47"/>
      <c r="BE1443" s="97"/>
      <c r="BF1443" s="49"/>
      <c r="BG1443" s="239"/>
      <c r="BH1443" s="342"/>
      <c r="BI1443" s="49"/>
      <c r="BJ1443" s="49"/>
      <c r="BK1443" s="49"/>
      <c r="BL1443" s="49"/>
      <c r="BM1443" s="49"/>
      <c r="BN1443" s="47"/>
      <c r="BO1443" s="49"/>
      <c r="BP1443" s="49"/>
      <c r="BQ1443" s="49"/>
      <c r="BR1443" s="323"/>
      <c r="BS1443" s="323"/>
      <c r="BT1443" s="323"/>
      <c r="BU1443" s="49"/>
      <c r="BV1443" s="49"/>
      <c r="BW1443" s="97"/>
      <c r="BX1443" s="97"/>
      <c r="BY1443" s="97"/>
      <c r="BZ1443" s="97"/>
      <c r="CA1443" s="49"/>
      <c r="CB1443" s="49"/>
      <c r="CC1443" s="49"/>
      <c r="CD1443" s="49"/>
      <c r="CE1443" s="49"/>
      <c r="CF1443" s="49"/>
      <c r="CG1443" s="49"/>
      <c r="CH1443" s="49"/>
      <c r="CI1443" s="97"/>
      <c r="CJ1443" s="97"/>
      <c r="CK1443" s="97"/>
      <c r="CL1443" s="97"/>
      <c r="CM1443" s="335"/>
      <c r="CN1443" s="337"/>
      <c r="CO1443" s="315" t="str">
        <f>IF(Формулы!R1443&gt;V1443,"22-?,Дата 14 - Прибыл из УФСИН; ","")&amp;IF(Формулы!Q1443&gt;Y1443,"25-?,Дата 13 - Выбыл в УФСИН;","")&amp;IF(YEAR(ДАННЫЕ!$F$1)=YEAR(ДАННЫЕ!B1443),IF(AT1443&gt;0,"","40-?, вявлен в текущем году! "),"")&amp;IF(YEAR($F$1)=YEAR(W1443),IF(X1443+Y1443&gt;0,"","23-стоит, 24,25 - куда выбыл? "),"")&amp;IF(X1443+Y1443&gt;0,IF(YEAR($F$1)=YEAR(W1443),"","24+25&gt;0? 23 - когда выбыл? "),"")&amp;IF(BA1443&lt;BB1443,"47&gt;=48; ","")&amp;IF(BA1443&lt;BC1443,"47&gt;=49; ","")&amp;IF(BA1443&lt;BD1443,"47&gt;=50; ","")&amp;IF(BE1443&gt;0,IF(BF1443&gt;0,IF(AU1443&gt;AV1443,"","41 и 42 - ? (51 и 52 &gt; 0);"),"51 &gt; 0 52 - ?;"),"")&amp;IF(AU1443&gt;0,IF(AV1443&gt;AU1443,"41&gt;42;","")&amp;IF(BE1443&gt;0,"","41&gt;0 51-?;"),"")&amp;IF(BF1443&gt;0,IF(BE1443&gt;0,"","52&gt;0 51-?;"),"")&amp;IF(AW1443&gt;=AX1443,"","43&gt;44;")&amp;IF(CA1443&gt;0,IF(AW1443&gt;0,"","71 &gt; 0 43-?;"),"")</f>
        <v/>
      </c>
    </row>
    <row r="1444" spans="1:93" ht="12" x14ac:dyDescent="0.2">
      <c r="A1444" s="45"/>
      <c r="B1444" s="46"/>
      <c r="C1444" s="121"/>
      <c r="D1444" s="121"/>
      <c r="E1444" s="336"/>
      <c r="F1444" s="122"/>
      <c r="G1444" s="46"/>
      <c r="H1444" s="45"/>
      <c r="I1444" s="45"/>
      <c r="J1444" s="45"/>
      <c r="K1444" s="45"/>
      <c r="L1444" s="45"/>
      <c r="M1444" s="46"/>
      <c r="N1444" s="46"/>
      <c r="O1444" s="48"/>
      <c r="P1444" s="48"/>
      <c r="Q1444" s="46"/>
      <c r="R1444" s="48"/>
      <c r="S1444" s="48"/>
      <c r="T1444" s="48"/>
      <c r="U1444" s="48"/>
      <c r="V1444" s="48"/>
      <c r="W1444" s="46"/>
      <c r="X1444" s="48"/>
      <c r="Y1444" s="48"/>
      <c r="Z1444" s="157"/>
      <c r="AA1444" s="47"/>
      <c r="AB1444" s="97"/>
      <c r="AC1444" s="49"/>
      <c r="AD1444" s="49"/>
      <c r="AE1444" s="49"/>
      <c r="AF1444" s="49"/>
      <c r="AG1444" s="49"/>
      <c r="AH1444" s="47"/>
      <c r="AI1444" s="47"/>
      <c r="AJ1444" s="47"/>
      <c r="AK1444" s="190"/>
      <c r="AL1444" s="190"/>
      <c r="AM1444" s="190"/>
      <c r="AN1444" s="190"/>
      <c r="AO1444" s="190"/>
      <c r="AP1444" s="151"/>
      <c r="AQ1444" s="322"/>
      <c r="AR1444" s="322"/>
      <c r="AS1444" s="322"/>
      <c r="AT1444" s="47"/>
      <c r="AU1444" s="47"/>
      <c r="AV1444" s="47"/>
      <c r="AW1444" s="47"/>
      <c r="AX1444" s="322"/>
      <c r="AY1444" s="98"/>
      <c r="AZ1444" s="98"/>
      <c r="BA1444" s="47"/>
      <c r="BB1444" s="47"/>
      <c r="BC1444" s="47"/>
      <c r="BD1444" s="47"/>
      <c r="BE1444" s="97"/>
      <c r="BF1444" s="49"/>
      <c r="BG1444" s="239"/>
      <c r="BH1444" s="342"/>
      <c r="BI1444" s="49"/>
      <c r="BJ1444" s="49"/>
      <c r="BK1444" s="49"/>
      <c r="BL1444" s="49"/>
      <c r="BM1444" s="49"/>
      <c r="BN1444" s="47"/>
      <c r="BO1444" s="49"/>
      <c r="BP1444" s="49"/>
      <c r="BQ1444" s="49"/>
      <c r="BR1444" s="323"/>
      <c r="BS1444" s="323"/>
      <c r="BT1444" s="323"/>
      <c r="BU1444" s="49"/>
      <c r="BV1444" s="49"/>
      <c r="BW1444" s="97"/>
      <c r="BX1444" s="97"/>
      <c r="BY1444" s="97"/>
      <c r="BZ1444" s="97"/>
      <c r="CA1444" s="49"/>
      <c r="CB1444" s="49"/>
      <c r="CC1444" s="49"/>
      <c r="CD1444" s="49"/>
      <c r="CE1444" s="49"/>
      <c r="CF1444" s="49"/>
      <c r="CG1444" s="49"/>
      <c r="CH1444" s="49"/>
      <c r="CI1444" s="97"/>
      <c r="CJ1444" s="97"/>
      <c r="CK1444" s="97"/>
      <c r="CL1444" s="97"/>
      <c r="CM1444" s="335"/>
      <c r="CN1444" s="337"/>
      <c r="CO1444" s="315" t="str">
        <f>IF(Формулы!R1444&gt;V1444,"22-?,Дата 14 - Прибыл из УФСИН; ","")&amp;IF(Формулы!Q1444&gt;Y1444,"25-?,Дата 13 - Выбыл в УФСИН;","")&amp;IF(YEAR(ДАННЫЕ!$F$1)=YEAR(ДАННЫЕ!B1444),IF(AT1444&gt;0,"","40-?, вявлен в текущем году! "),"")&amp;IF(YEAR($F$1)=YEAR(W1444),IF(X1444+Y1444&gt;0,"","23-стоит, 24,25 - куда выбыл? "),"")&amp;IF(X1444+Y1444&gt;0,IF(YEAR($F$1)=YEAR(W1444),"","24+25&gt;0? 23 - когда выбыл? "),"")&amp;IF(BA1444&lt;BB1444,"47&gt;=48; ","")&amp;IF(BA1444&lt;BC1444,"47&gt;=49; ","")&amp;IF(BA1444&lt;BD1444,"47&gt;=50; ","")&amp;IF(BE1444&gt;0,IF(BF1444&gt;0,IF(AU1444&gt;AV1444,"","41 и 42 - ? (51 и 52 &gt; 0);"),"51 &gt; 0 52 - ?;"),"")&amp;IF(AU1444&gt;0,IF(AV1444&gt;AU1444,"41&gt;42;","")&amp;IF(BE1444&gt;0,"","41&gt;0 51-?;"),"")&amp;IF(BF1444&gt;0,IF(BE1444&gt;0,"","52&gt;0 51-?;"),"")&amp;IF(AW1444&gt;=AX1444,"","43&gt;44;")&amp;IF(CA1444&gt;0,IF(AW1444&gt;0,"","71 &gt; 0 43-?;"),"")</f>
        <v/>
      </c>
    </row>
    <row r="1445" spans="1:93" ht="12" x14ac:dyDescent="0.2">
      <c r="A1445" s="45"/>
      <c r="B1445" s="46"/>
      <c r="C1445" s="121"/>
      <c r="D1445" s="121"/>
      <c r="E1445" s="336"/>
      <c r="F1445" s="122"/>
      <c r="G1445" s="46"/>
      <c r="H1445" s="45"/>
      <c r="I1445" s="45"/>
      <c r="J1445" s="45"/>
      <c r="K1445" s="45"/>
      <c r="L1445" s="45"/>
      <c r="M1445" s="46"/>
      <c r="N1445" s="46"/>
      <c r="O1445" s="48"/>
      <c r="P1445" s="48"/>
      <c r="Q1445" s="46"/>
      <c r="R1445" s="48"/>
      <c r="S1445" s="48"/>
      <c r="T1445" s="48"/>
      <c r="U1445" s="48"/>
      <c r="V1445" s="48"/>
      <c r="W1445" s="46"/>
      <c r="X1445" s="48"/>
      <c r="Y1445" s="48"/>
      <c r="Z1445" s="157"/>
      <c r="AA1445" s="47"/>
      <c r="AB1445" s="97"/>
      <c r="AC1445" s="49"/>
      <c r="AD1445" s="49"/>
      <c r="AE1445" s="49"/>
      <c r="AF1445" s="49"/>
      <c r="AG1445" s="49"/>
      <c r="AH1445" s="47"/>
      <c r="AI1445" s="47"/>
      <c r="AJ1445" s="47"/>
      <c r="AK1445" s="190"/>
      <c r="AL1445" s="190"/>
      <c r="AM1445" s="190"/>
      <c r="AN1445" s="190"/>
      <c r="AO1445" s="190"/>
      <c r="AP1445" s="151"/>
      <c r="AQ1445" s="322"/>
      <c r="AR1445" s="322"/>
      <c r="AS1445" s="322"/>
      <c r="AT1445" s="47"/>
      <c r="AU1445" s="47"/>
      <c r="AV1445" s="47"/>
      <c r="AW1445" s="47"/>
      <c r="AX1445" s="322"/>
      <c r="AY1445" s="98"/>
      <c r="AZ1445" s="98"/>
      <c r="BA1445" s="47"/>
      <c r="BB1445" s="47"/>
      <c r="BC1445" s="47"/>
      <c r="BD1445" s="47"/>
      <c r="BE1445" s="97"/>
      <c r="BF1445" s="49"/>
      <c r="BG1445" s="239"/>
      <c r="BH1445" s="342"/>
      <c r="BI1445" s="49"/>
      <c r="BJ1445" s="49"/>
      <c r="BK1445" s="49"/>
      <c r="BL1445" s="49"/>
      <c r="BM1445" s="49"/>
      <c r="BN1445" s="47"/>
      <c r="BO1445" s="49"/>
      <c r="BP1445" s="49"/>
      <c r="BQ1445" s="49"/>
      <c r="BR1445" s="323"/>
      <c r="BS1445" s="323"/>
      <c r="BT1445" s="323"/>
      <c r="BU1445" s="49"/>
      <c r="BV1445" s="49"/>
      <c r="BW1445" s="97"/>
      <c r="BX1445" s="97"/>
      <c r="BY1445" s="97"/>
      <c r="BZ1445" s="97"/>
      <c r="CA1445" s="49"/>
      <c r="CB1445" s="49"/>
      <c r="CC1445" s="49"/>
      <c r="CD1445" s="49"/>
      <c r="CE1445" s="49"/>
      <c r="CF1445" s="49"/>
      <c r="CG1445" s="49"/>
      <c r="CH1445" s="49"/>
      <c r="CI1445" s="97"/>
      <c r="CJ1445" s="97"/>
      <c r="CK1445" s="97"/>
      <c r="CL1445" s="97"/>
      <c r="CM1445" s="335"/>
      <c r="CN1445" s="337"/>
      <c r="CO1445" s="315" t="str">
        <f>IF(Формулы!R1445&gt;V1445,"22-?,Дата 14 - Прибыл из УФСИН; ","")&amp;IF(Формулы!Q1445&gt;Y1445,"25-?,Дата 13 - Выбыл в УФСИН;","")&amp;IF(YEAR(ДАННЫЕ!$F$1)=YEAR(ДАННЫЕ!B1445),IF(AT1445&gt;0,"","40-?, вявлен в текущем году! "),"")&amp;IF(YEAR($F$1)=YEAR(W1445),IF(X1445+Y1445&gt;0,"","23-стоит, 24,25 - куда выбыл? "),"")&amp;IF(X1445+Y1445&gt;0,IF(YEAR($F$1)=YEAR(W1445),"","24+25&gt;0? 23 - когда выбыл? "),"")&amp;IF(BA1445&lt;BB1445,"47&gt;=48; ","")&amp;IF(BA1445&lt;BC1445,"47&gt;=49; ","")&amp;IF(BA1445&lt;BD1445,"47&gt;=50; ","")&amp;IF(BE1445&gt;0,IF(BF1445&gt;0,IF(AU1445&gt;AV1445,"","41 и 42 - ? (51 и 52 &gt; 0);"),"51 &gt; 0 52 - ?;"),"")&amp;IF(AU1445&gt;0,IF(AV1445&gt;AU1445,"41&gt;42;","")&amp;IF(BE1445&gt;0,"","41&gt;0 51-?;"),"")&amp;IF(BF1445&gt;0,IF(BE1445&gt;0,"","52&gt;0 51-?;"),"")&amp;IF(AW1445&gt;=AX1445,"","43&gt;44;")&amp;IF(CA1445&gt;0,IF(AW1445&gt;0,"","71 &gt; 0 43-?;"),"")</f>
        <v/>
      </c>
    </row>
    <row r="1446" spans="1:93" ht="12" x14ac:dyDescent="0.2">
      <c r="A1446" s="45"/>
      <c r="B1446" s="46"/>
      <c r="C1446" s="121"/>
      <c r="D1446" s="121"/>
      <c r="E1446" s="336"/>
      <c r="F1446" s="122"/>
      <c r="G1446" s="46"/>
      <c r="H1446" s="45"/>
      <c r="I1446" s="45"/>
      <c r="J1446" s="45"/>
      <c r="K1446" s="45"/>
      <c r="L1446" s="45"/>
      <c r="M1446" s="46"/>
      <c r="N1446" s="46"/>
      <c r="O1446" s="48"/>
      <c r="P1446" s="48"/>
      <c r="Q1446" s="46"/>
      <c r="R1446" s="48"/>
      <c r="S1446" s="48"/>
      <c r="T1446" s="48"/>
      <c r="U1446" s="48"/>
      <c r="V1446" s="48"/>
      <c r="W1446" s="46"/>
      <c r="X1446" s="48"/>
      <c r="Y1446" s="48"/>
      <c r="Z1446" s="157"/>
      <c r="AA1446" s="47"/>
      <c r="AB1446" s="97"/>
      <c r="AC1446" s="49"/>
      <c r="AD1446" s="49"/>
      <c r="AE1446" s="49"/>
      <c r="AF1446" s="49"/>
      <c r="AG1446" s="49"/>
      <c r="AH1446" s="47"/>
      <c r="AI1446" s="47"/>
      <c r="AJ1446" s="47"/>
      <c r="AK1446" s="190"/>
      <c r="AL1446" s="190"/>
      <c r="AM1446" s="190"/>
      <c r="AN1446" s="190"/>
      <c r="AO1446" s="190"/>
      <c r="AP1446" s="151"/>
      <c r="AQ1446" s="322"/>
      <c r="AR1446" s="322"/>
      <c r="AS1446" s="322"/>
      <c r="AT1446" s="47"/>
      <c r="AU1446" s="47"/>
      <c r="AV1446" s="47"/>
      <c r="AW1446" s="47"/>
      <c r="AX1446" s="322"/>
      <c r="AY1446" s="98"/>
      <c r="AZ1446" s="98"/>
      <c r="BA1446" s="47"/>
      <c r="BB1446" s="47"/>
      <c r="BC1446" s="47"/>
      <c r="BD1446" s="47"/>
      <c r="BE1446" s="97"/>
      <c r="BF1446" s="49"/>
      <c r="BG1446" s="239"/>
      <c r="BH1446" s="342"/>
      <c r="BI1446" s="49"/>
      <c r="BJ1446" s="49"/>
      <c r="BK1446" s="49"/>
      <c r="BL1446" s="49"/>
      <c r="BM1446" s="49"/>
      <c r="BN1446" s="47"/>
      <c r="BO1446" s="49"/>
      <c r="BP1446" s="49"/>
      <c r="BQ1446" s="49"/>
      <c r="BR1446" s="323"/>
      <c r="BS1446" s="323"/>
      <c r="BT1446" s="323"/>
      <c r="BU1446" s="49"/>
      <c r="BV1446" s="49"/>
      <c r="BW1446" s="97"/>
      <c r="BX1446" s="97"/>
      <c r="BY1446" s="97"/>
      <c r="BZ1446" s="97"/>
      <c r="CA1446" s="49"/>
      <c r="CB1446" s="49"/>
      <c r="CC1446" s="49"/>
      <c r="CD1446" s="49"/>
      <c r="CE1446" s="49"/>
      <c r="CF1446" s="49"/>
      <c r="CG1446" s="49"/>
      <c r="CH1446" s="49"/>
      <c r="CI1446" s="97"/>
      <c r="CJ1446" s="97"/>
      <c r="CK1446" s="97"/>
      <c r="CL1446" s="97"/>
      <c r="CM1446" s="335"/>
      <c r="CN1446" s="337"/>
      <c r="CO1446" s="315" t="str">
        <f>IF(Формулы!R1446&gt;V1446,"22-?,Дата 14 - Прибыл из УФСИН; ","")&amp;IF(Формулы!Q1446&gt;Y1446,"25-?,Дата 13 - Выбыл в УФСИН;","")&amp;IF(YEAR(ДАННЫЕ!$F$1)=YEAR(ДАННЫЕ!B1446),IF(AT1446&gt;0,"","40-?, вявлен в текущем году! "),"")&amp;IF(YEAR($F$1)=YEAR(W1446),IF(X1446+Y1446&gt;0,"","23-стоит, 24,25 - куда выбыл? "),"")&amp;IF(X1446+Y1446&gt;0,IF(YEAR($F$1)=YEAR(W1446),"","24+25&gt;0? 23 - когда выбыл? "),"")&amp;IF(BA1446&lt;BB1446,"47&gt;=48; ","")&amp;IF(BA1446&lt;BC1446,"47&gt;=49; ","")&amp;IF(BA1446&lt;BD1446,"47&gt;=50; ","")&amp;IF(BE1446&gt;0,IF(BF1446&gt;0,IF(AU1446&gt;AV1446,"","41 и 42 - ? (51 и 52 &gt; 0);"),"51 &gt; 0 52 - ?;"),"")&amp;IF(AU1446&gt;0,IF(AV1446&gt;AU1446,"41&gt;42;","")&amp;IF(BE1446&gt;0,"","41&gt;0 51-?;"),"")&amp;IF(BF1446&gt;0,IF(BE1446&gt;0,"","52&gt;0 51-?;"),"")&amp;IF(AW1446&gt;=AX1446,"","43&gt;44;")&amp;IF(CA1446&gt;0,IF(AW1446&gt;0,"","71 &gt; 0 43-?;"),"")</f>
        <v/>
      </c>
    </row>
    <row r="1447" spans="1:93" ht="12" x14ac:dyDescent="0.2">
      <c r="A1447" s="45"/>
      <c r="B1447" s="46"/>
      <c r="C1447" s="121"/>
      <c r="D1447" s="121"/>
      <c r="E1447" s="336"/>
      <c r="F1447" s="122"/>
      <c r="G1447" s="46"/>
      <c r="H1447" s="45"/>
      <c r="I1447" s="45"/>
      <c r="J1447" s="45"/>
      <c r="K1447" s="45"/>
      <c r="L1447" s="45"/>
      <c r="M1447" s="46"/>
      <c r="N1447" s="46"/>
      <c r="O1447" s="48"/>
      <c r="P1447" s="48"/>
      <c r="Q1447" s="46"/>
      <c r="R1447" s="48"/>
      <c r="S1447" s="48"/>
      <c r="T1447" s="48"/>
      <c r="U1447" s="48"/>
      <c r="V1447" s="48"/>
      <c r="W1447" s="46"/>
      <c r="X1447" s="48"/>
      <c r="Y1447" s="48"/>
      <c r="Z1447" s="157"/>
      <c r="AA1447" s="47"/>
      <c r="AB1447" s="97"/>
      <c r="AC1447" s="49"/>
      <c r="AD1447" s="49"/>
      <c r="AE1447" s="49"/>
      <c r="AF1447" s="49"/>
      <c r="AG1447" s="49"/>
      <c r="AH1447" s="47"/>
      <c r="AI1447" s="47"/>
      <c r="AJ1447" s="47"/>
      <c r="AK1447" s="190"/>
      <c r="AL1447" s="190"/>
      <c r="AM1447" s="190"/>
      <c r="AN1447" s="190"/>
      <c r="AO1447" s="190"/>
      <c r="AP1447" s="151"/>
      <c r="AQ1447" s="322"/>
      <c r="AR1447" s="322"/>
      <c r="AS1447" s="322"/>
      <c r="AT1447" s="47"/>
      <c r="AU1447" s="47"/>
      <c r="AV1447" s="47"/>
      <c r="AW1447" s="47"/>
      <c r="AX1447" s="322"/>
      <c r="AY1447" s="98"/>
      <c r="AZ1447" s="98"/>
      <c r="BA1447" s="47"/>
      <c r="BB1447" s="47"/>
      <c r="BC1447" s="47"/>
      <c r="BD1447" s="47"/>
      <c r="BE1447" s="97"/>
      <c r="BF1447" s="49"/>
      <c r="BG1447" s="239"/>
      <c r="BH1447" s="342"/>
      <c r="BI1447" s="49"/>
      <c r="BJ1447" s="49"/>
      <c r="BK1447" s="49"/>
      <c r="BL1447" s="49"/>
      <c r="BM1447" s="49"/>
      <c r="BN1447" s="47"/>
      <c r="BO1447" s="49"/>
      <c r="BP1447" s="49"/>
      <c r="BQ1447" s="49"/>
      <c r="BR1447" s="323"/>
      <c r="BS1447" s="323"/>
      <c r="BT1447" s="323"/>
      <c r="BU1447" s="49"/>
      <c r="BV1447" s="49"/>
      <c r="BW1447" s="97"/>
      <c r="BX1447" s="97"/>
      <c r="BY1447" s="97"/>
      <c r="BZ1447" s="97"/>
      <c r="CA1447" s="49"/>
      <c r="CB1447" s="49"/>
      <c r="CC1447" s="49"/>
      <c r="CD1447" s="49"/>
      <c r="CE1447" s="49"/>
      <c r="CF1447" s="49"/>
      <c r="CG1447" s="49"/>
      <c r="CH1447" s="49"/>
      <c r="CI1447" s="97"/>
      <c r="CJ1447" s="97"/>
      <c r="CK1447" s="97"/>
      <c r="CL1447" s="97"/>
      <c r="CM1447" s="335"/>
      <c r="CN1447" s="337"/>
      <c r="CO1447" s="315" t="str">
        <f>IF(Формулы!R1447&gt;V1447,"22-?,Дата 14 - Прибыл из УФСИН; ","")&amp;IF(Формулы!Q1447&gt;Y1447,"25-?,Дата 13 - Выбыл в УФСИН;","")&amp;IF(YEAR(ДАННЫЕ!$F$1)=YEAR(ДАННЫЕ!B1447),IF(AT1447&gt;0,"","40-?, вявлен в текущем году! "),"")&amp;IF(YEAR($F$1)=YEAR(W1447),IF(X1447+Y1447&gt;0,"","23-стоит, 24,25 - куда выбыл? "),"")&amp;IF(X1447+Y1447&gt;0,IF(YEAR($F$1)=YEAR(W1447),"","24+25&gt;0? 23 - когда выбыл? "),"")&amp;IF(BA1447&lt;BB1447,"47&gt;=48; ","")&amp;IF(BA1447&lt;BC1447,"47&gt;=49; ","")&amp;IF(BA1447&lt;BD1447,"47&gt;=50; ","")&amp;IF(BE1447&gt;0,IF(BF1447&gt;0,IF(AU1447&gt;AV1447,"","41 и 42 - ? (51 и 52 &gt; 0);"),"51 &gt; 0 52 - ?;"),"")&amp;IF(AU1447&gt;0,IF(AV1447&gt;AU1447,"41&gt;42;","")&amp;IF(BE1447&gt;0,"","41&gt;0 51-?;"),"")&amp;IF(BF1447&gt;0,IF(BE1447&gt;0,"","52&gt;0 51-?;"),"")&amp;IF(AW1447&gt;=AX1447,"","43&gt;44;")&amp;IF(CA1447&gt;0,IF(AW1447&gt;0,"","71 &gt; 0 43-?;"),"")</f>
        <v/>
      </c>
    </row>
    <row r="1448" spans="1:93" ht="12" x14ac:dyDescent="0.2">
      <c r="A1448" s="45"/>
      <c r="B1448" s="46"/>
      <c r="C1448" s="121"/>
      <c r="D1448" s="121"/>
      <c r="E1448" s="336"/>
      <c r="F1448" s="122"/>
      <c r="G1448" s="46"/>
      <c r="H1448" s="45"/>
      <c r="I1448" s="45"/>
      <c r="J1448" s="45"/>
      <c r="K1448" s="45"/>
      <c r="L1448" s="45"/>
      <c r="M1448" s="46"/>
      <c r="N1448" s="46"/>
      <c r="O1448" s="48"/>
      <c r="P1448" s="48"/>
      <c r="Q1448" s="46"/>
      <c r="R1448" s="48"/>
      <c r="S1448" s="48"/>
      <c r="T1448" s="48"/>
      <c r="U1448" s="48"/>
      <c r="V1448" s="48"/>
      <c r="W1448" s="46"/>
      <c r="X1448" s="48"/>
      <c r="Y1448" s="48"/>
      <c r="Z1448" s="157"/>
      <c r="AA1448" s="47"/>
      <c r="AB1448" s="97"/>
      <c r="AC1448" s="49"/>
      <c r="AD1448" s="49"/>
      <c r="AE1448" s="49"/>
      <c r="AF1448" s="49"/>
      <c r="AG1448" s="49"/>
      <c r="AH1448" s="47"/>
      <c r="AI1448" s="47"/>
      <c r="AJ1448" s="47"/>
      <c r="AK1448" s="190"/>
      <c r="AL1448" s="190"/>
      <c r="AM1448" s="190"/>
      <c r="AN1448" s="190"/>
      <c r="AO1448" s="190"/>
      <c r="AP1448" s="151"/>
      <c r="AQ1448" s="322"/>
      <c r="AR1448" s="322"/>
      <c r="AS1448" s="322"/>
      <c r="AT1448" s="47"/>
      <c r="AU1448" s="47"/>
      <c r="AV1448" s="47"/>
      <c r="AW1448" s="47"/>
      <c r="AX1448" s="322"/>
      <c r="AY1448" s="98"/>
      <c r="AZ1448" s="98"/>
      <c r="BA1448" s="47"/>
      <c r="BB1448" s="47"/>
      <c r="BC1448" s="47"/>
      <c r="BD1448" s="47"/>
      <c r="BE1448" s="97"/>
      <c r="BF1448" s="49"/>
      <c r="BG1448" s="239"/>
      <c r="BH1448" s="342"/>
      <c r="BI1448" s="49"/>
      <c r="BJ1448" s="49"/>
      <c r="BK1448" s="49"/>
      <c r="BL1448" s="49"/>
      <c r="BM1448" s="49"/>
      <c r="BN1448" s="47"/>
      <c r="BO1448" s="49"/>
      <c r="BP1448" s="49"/>
      <c r="BQ1448" s="49"/>
      <c r="BR1448" s="323"/>
      <c r="BS1448" s="323"/>
      <c r="BT1448" s="323"/>
      <c r="BU1448" s="49"/>
      <c r="BV1448" s="49"/>
      <c r="BW1448" s="97"/>
      <c r="BX1448" s="97"/>
      <c r="BY1448" s="97"/>
      <c r="BZ1448" s="97"/>
      <c r="CA1448" s="49"/>
      <c r="CB1448" s="49"/>
      <c r="CC1448" s="49"/>
      <c r="CD1448" s="49"/>
      <c r="CE1448" s="49"/>
      <c r="CF1448" s="49"/>
      <c r="CG1448" s="49"/>
      <c r="CH1448" s="49"/>
      <c r="CI1448" s="97"/>
      <c r="CJ1448" s="97"/>
      <c r="CK1448" s="97"/>
      <c r="CL1448" s="97"/>
      <c r="CM1448" s="335"/>
      <c r="CN1448" s="337"/>
      <c r="CO1448" s="315" t="str">
        <f>IF(Формулы!R1448&gt;V1448,"22-?,Дата 14 - Прибыл из УФСИН; ","")&amp;IF(Формулы!Q1448&gt;Y1448,"25-?,Дата 13 - Выбыл в УФСИН;","")&amp;IF(YEAR(ДАННЫЕ!$F$1)=YEAR(ДАННЫЕ!B1448),IF(AT1448&gt;0,"","40-?, вявлен в текущем году! "),"")&amp;IF(YEAR($F$1)=YEAR(W1448),IF(X1448+Y1448&gt;0,"","23-стоит, 24,25 - куда выбыл? "),"")&amp;IF(X1448+Y1448&gt;0,IF(YEAR($F$1)=YEAR(W1448),"","24+25&gt;0? 23 - когда выбыл? "),"")&amp;IF(BA1448&lt;BB1448,"47&gt;=48; ","")&amp;IF(BA1448&lt;BC1448,"47&gt;=49; ","")&amp;IF(BA1448&lt;BD1448,"47&gt;=50; ","")&amp;IF(BE1448&gt;0,IF(BF1448&gt;0,IF(AU1448&gt;AV1448,"","41 и 42 - ? (51 и 52 &gt; 0);"),"51 &gt; 0 52 - ?;"),"")&amp;IF(AU1448&gt;0,IF(AV1448&gt;AU1448,"41&gt;42;","")&amp;IF(BE1448&gt;0,"","41&gt;0 51-?;"),"")&amp;IF(BF1448&gt;0,IF(BE1448&gt;0,"","52&gt;0 51-?;"),"")&amp;IF(AW1448&gt;=AX1448,"","43&gt;44;")&amp;IF(CA1448&gt;0,IF(AW1448&gt;0,"","71 &gt; 0 43-?;"),"")</f>
        <v/>
      </c>
    </row>
    <row r="1449" spans="1:93" ht="12" x14ac:dyDescent="0.2">
      <c r="A1449" s="45"/>
      <c r="B1449" s="46"/>
      <c r="C1449" s="121"/>
      <c r="D1449" s="121"/>
      <c r="E1449" s="336"/>
      <c r="F1449" s="122"/>
      <c r="G1449" s="46"/>
      <c r="H1449" s="45"/>
      <c r="I1449" s="45"/>
      <c r="J1449" s="45"/>
      <c r="K1449" s="45"/>
      <c r="L1449" s="45"/>
      <c r="M1449" s="46"/>
      <c r="N1449" s="46"/>
      <c r="O1449" s="48"/>
      <c r="P1449" s="48"/>
      <c r="Q1449" s="46"/>
      <c r="R1449" s="48"/>
      <c r="S1449" s="48"/>
      <c r="T1449" s="48"/>
      <c r="U1449" s="48"/>
      <c r="V1449" s="48"/>
      <c r="W1449" s="46"/>
      <c r="X1449" s="48"/>
      <c r="Y1449" s="48"/>
      <c r="Z1449" s="157"/>
      <c r="AA1449" s="47"/>
      <c r="AB1449" s="97"/>
      <c r="AC1449" s="49"/>
      <c r="AD1449" s="49"/>
      <c r="AE1449" s="49"/>
      <c r="AF1449" s="49"/>
      <c r="AG1449" s="49"/>
      <c r="AH1449" s="47"/>
      <c r="AI1449" s="47"/>
      <c r="AJ1449" s="47"/>
      <c r="AK1449" s="190"/>
      <c r="AL1449" s="190"/>
      <c r="AM1449" s="190"/>
      <c r="AN1449" s="190"/>
      <c r="AO1449" s="190"/>
      <c r="AP1449" s="151"/>
      <c r="AQ1449" s="322"/>
      <c r="AR1449" s="322"/>
      <c r="AS1449" s="322"/>
      <c r="AT1449" s="47"/>
      <c r="AU1449" s="47"/>
      <c r="AV1449" s="47"/>
      <c r="AW1449" s="47"/>
      <c r="AX1449" s="322"/>
      <c r="AY1449" s="98"/>
      <c r="AZ1449" s="98"/>
      <c r="BA1449" s="47"/>
      <c r="BB1449" s="47"/>
      <c r="BC1449" s="47"/>
      <c r="BD1449" s="47"/>
      <c r="BE1449" s="97"/>
      <c r="BF1449" s="49"/>
      <c r="BG1449" s="239"/>
      <c r="BH1449" s="342"/>
      <c r="BI1449" s="49"/>
      <c r="BJ1449" s="49"/>
      <c r="BK1449" s="49"/>
      <c r="BL1449" s="49"/>
      <c r="BM1449" s="49"/>
      <c r="BN1449" s="47"/>
      <c r="BO1449" s="49"/>
      <c r="BP1449" s="49"/>
      <c r="BQ1449" s="49"/>
      <c r="BR1449" s="323"/>
      <c r="BS1449" s="323"/>
      <c r="BT1449" s="323"/>
      <c r="BU1449" s="49"/>
      <c r="BV1449" s="49"/>
      <c r="BW1449" s="97"/>
      <c r="BX1449" s="97"/>
      <c r="BY1449" s="97"/>
      <c r="BZ1449" s="97"/>
      <c r="CA1449" s="49"/>
      <c r="CB1449" s="49"/>
      <c r="CC1449" s="49"/>
      <c r="CD1449" s="49"/>
      <c r="CE1449" s="49"/>
      <c r="CF1449" s="49"/>
      <c r="CG1449" s="49"/>
      <c r="CH1449" s="49"/>
      <c r="CI1449" s="97"/>
      <c r="CJ1449" s="97"/>
      <c r="CK1449" s="97"/>
      <c r="CL1449" s="97"/>
      <c r="CM1449" s="335"/>
      <c r="CN1449" s="337"/>
      <c r="CO1449" s="315" t="str">
        <f>IF(Формулы!R1449&gt;V1449,"22-?,Дата 14 - Прибыл из УФСИН; ","")&amp;IF(Формулы!Q1449&gt;Y1449,"25-?,Дата 13 - Выбыл в УФСИН;","")&amp;IF(YEAR(ДАННЫЕ!$F$1)=YEAR(ДАННЫЕ!B1449),IF(AT1449&gt;0,"","40-?, вявлен в текущем году! "),"")&amp;IF(YEAR($F$1)=YEAR(W1449),IF(X1449+Y1449&gt;0,"","23-стоит, 24,25 - куда выбыл? "),"")&amp;IF(X1449+Y1449&gt;0,IF(YEAR($F$1)=YEAR(W1449),"","24+25&gt;0? 23 - когда выбыл? "),"")&amp;IF(BA1449&lt;BB1449,"47&gt;=48; ","")&amp;IF(BA1449&lt;BC1449,"47&gt;=49; ","")&amp;IF(BA1449&lt;BD1449,"47&gt;=50; ","")&amp;IF(BE1449&gt;0,IF(BF1449&gt;0,IF(AU1449&gt;AV1449,"","41 и 42 - ? (51 и 52 &gt; 0);"),"51 &gt; 0 52 - ?;"),"")&amp;IF(AU1449&gt;0,IF(AV1449&gt;AU1449,"41&gt;42;","")&amp;IF(BE1449&gt;0,"","41&gt;0 51-?;"),"")&amp;IF(BF1449&gt;0,IF(BE1449&gt;0,"","52&gt;0 51-?;"),"")&amp;IF(AW1449&gt;=AX1449,"","43&gt;44;")&amp;IF(CA1449&gt;0,IF(AW1449&gt;0,"","71 &gt; 0 43-?;"),"")</f>
        <v/>
      </c>
    </row>
    <row r="1450" spans="1:93" ht="12" x14ac:dyDescent="0.2">
      <c r="A1450" s="45"/>
      <c r="B1450" s="46"/>
      <c r="C1450" s="121"/>
      <c r="D1450" s="121"/>
      <c r="E1450" s="336"/>
      <c r="F1450" s="122"/>
      <c r="G1450" s="46"/>
      <c r="H1450" s="45"/>
      <c r="I1450" s="45"/>
      <c r="J1450" s="45"/>
      <c r="K1450" s="45"/>
      <c r="L1450" s="45"/>
      <c r="M1450" s="46"/>
      <c r="N1450" s="46"/>
      <c r="O1450" s="48"/>
      <c r="P1450" s="48"/>
      <c r="Q1450" s="46"/>
      <c r="R1450" s="48"/>
      <c r="S1450" s="48"/>
      <c r="T1450" s="48"/>
      <c r="U1450" s="48"/>
      <c r="V1450" s="48"/>
      <c r="W1450" s="46"/>
      <c r="X1450" s="48"/>
      <c r="Y1450" s="48"/>
      <c r="Z1450" s="157"/>
      <c r="AA1450" s="47"/>
      <c r="AB1450" s="97"/>
      <c r="AC1450" s="49"/>
      <c r="AD1450" s="49"/>
      <c r="AE1450" s="49"/>
      <c r="AF1450" s="49"/>
      <c r="AG1450" s="49"/>
      <c r="AH1450" s="47"/>
      <c r="AI1450" s="47"/>
      <c r="AJ1450" s="47"/>
      <c r="AK1450" s="190"/>
      <c r="AL1450" s="190"/>
      <c r="AM1450" s="190"/>
      <c r="AN1450" s="190"/>
      <c r="AO1450" s="190"/>
      <c r="AP1450" s="151"/>
      <c r="AQ1450" s="322"/>
      <c r="AR1450" s="322"/>
      <c r="AS1450" s="322"/>
      <c r="AT1450" s="47"/>
      <c r="AU1450" s="47"/>
      <c r="AV1450" s="47"/>
      <c r="AW1450" s="47"/>
      <c r="AX1450" s="322"/>
      <c r="AY1450" s="98"/>
      <c r="AZ1450" s="98"/>
      <c r="BA1450" s="47"/>
      <c r="BB1450" s="47"/>
      <c r="BC1450" s="47"/>
      <c r="BD1450" s="47"/>
      <c r="BE1450" s="97"/>
      <c r="BF1450" s="49"/>
      <c r="BG1450" s="239"/>
      <c r="BH1450" s="342"/>
      <c r="BI1450" s="49"/>
      <c r="BJ1450" s="49"/>
      <c r="BK1450" s="49"/>
      <c r="BL1450" s="49"/>
      <c r="BM1450" s="49"/>
      <c r="BN1450" s="47"/>
      <c r="BO1450" s="49"/>
      <c r="BP1450" s="49"/>
      <c r="BQ1450" s="49"/>
      <c r="BR1450" s="323"/>
      <c r="BS1450" s="323"/>
      <c r="BT1450" s="323"/>
      <c r="BU1450" s="49"/>
      <c r="BV1450" s="49"/>
      <c r="BW1450" s="97"/>
      <c r="BX1450" s="97"/>
      <c r="BY1450" s="97"/>
      <c r="BZ1450" s="97"/>
      <c r="CA1450" s="49"/>
      <c r="CB1450" s="49"/>
      <c r="CC1450" s="49"/>
      <c r="CD1450" s="49"/>
      <c r="CE1450" s="49"/>
      <c r="CF1450" s="49"/>
      <c r="CG1450" s="49"/>
      <c r="CH1450" s="49"/>
      <c r="CI1450" s="97"/>
      <c r="CJ1450" s="97"/>
      <c r="CK1450" s="97"/>
      <c r="CL1450" s="97"/>
      <c r="CM1450" s="335"/>
      <c r="CN1450" s="337"/>
      <c r="CO1450" s="315" t="str">
        <f>IF(Формулы!R1450&gt;V1450,"22-?,Дата 14 - Прибыл из УФСИН; ","")&amp;IF(Формулы!Q1450&gt;Y1450,"25-?,Дата 13 - Выбыл в УФСИН;","")&amp;IF(YEAR(ДАННЫЕ!$F$1)=YEAR(ДАННЫЕ!B1450),IF(AT1450&gt;0,"","40-?, вявлен в текущем году! "),"")&amp;IF(YEAR($F$1)=YEAR(W1450),IF(X1450+Y1450&gt;0,"","23-стоит, 24,25 - куда выбыл? "),"")&amp;IF(X1450+Y1450&gt;0,IF(YEAR($F$1)=YEAR(W1450),"","24+25&gt;0? 23 - когда выбыл? "),"")&amp;IF(BA1450&lt;BB1450,"47&gt;=48; ","")&amp;IF(BA1450&lt;BC1450,"47&gt;=49; ","")&amp;IF(BA1450&lt;BD1450,"47&gt;=50; ","")&amp;IF(BE1450&gt;0,IF(BF1450&gt;0,IF(AU1450&gt;AV1450,"","41 и 42 - ? (51 и 52 &gt; 0);"),"51 &gt; 0 52 - ?;"),"")&amp;IF(AU1450&gt;0,IF(AV1450&gt;AU1450,"41&gt;42;","")&amp;IF(BE1450&gt;0,"","41&gt;0 51-?;"),"")&amp;IF(BF1450&gt;0,IF(BE1450&gt;0,"","52&gt;0 51-?;"),"")&amp;IF(AW1450&gt;=AX1450,"","43&gt;44;")&amp;IF(CA1450&gt;0,IF(AW1450&gt;0,"","71 &gt; 0 43-?;"),"")</f>
        <v/>
      </c>
    </row>
    <row r="1451" spans="1:93" ht="12" x14ac:dyDescent="0.2">
      <c r="A1451" s="45"/>
      <c r="B1451" s="46"/>
      <c r="C1451" s="121"/>
      <c r="D1451" s="121"/>
      <c r="E1451" s="336"/>
      <c r="F1451" s="122"/>
      <c r="G1451" s="46"/>
      <c r="H1451" s="45"/>
      <c r="I1451" s="45"/>
      <c r="J1451" s="45"/>
      <c r="K1451" s="45"/>
      <c r="L1451" s="45"/>
      <c r="M1451" s="46"/>
      <c r="N1451" s="46"/>
      <c r="O1451" s="48"/>
      <c r="P1451" s="48"/>
      <c r="Q1451" s="46"/>
      <c r="R1451" s="48"/>
      <c r="S1451" s="48"/>
      <c r="T1451" s="48"/>
      <c r="U1451" s="48"/>
      <c r="V1451" s="48"/>
      <c r="W1451" s="46"/>
      <c r="X1451" s="48"/>
      <c r="Y1451" s="48"/>
      <c r="Z1451" s="157"/>
      <c r="AA1451" s="47"/>
      <c r="AB1451" s="97"/>
      <c r="AC1451" s="49"/>
      <c r="AD1451" s="49"/>
      <c r="AE1451" s="49"/>
      <c r="AF1451" s="49"/>
      <c r="AG1451" s="49"/>
      <c r="AH1451" s="47"/>
      <c r="AI1451" s="47"/>
      <c r="AJ1451" s="47"/>
      <c r="AK1451" s="190"/>
      <c r="AL1451" s="190"/>
      <c r="AM1451" s="190"/>
      <c r="AN1451" s="190"/>
      <c r="AO1451" s="190"/>
      <c r="AP1451" s="151"/>
      <c r="AQ1451" s="322"/>
      <c r="AR1451" s="322"/>
      <c r="AS1451" s="322"/>
      <c r="AT1451" s="47"/>
      <c r="AU1451" s="47"/>
      <c r="AV1451" s="47"/>
      <c r="AW1451" s="47"/>
      <c r="AX1451" s="322"/>
      <c r="AY1451" s="98"/>
      <c r="AZ1451" s="98"/>
      <c r="BA1451" s="47"/>
      <c r="BB1451" s="47"/>
      <c r="BC1451" s="47"/>
      <c r="BD1451" s="47"/>
      <c r="BE1451" s="97"/>
      <c r="BF1451" s="49"/>
      <c r="BG1451" s="239"/>
      <c r="BH1451" s="342"/>
      <c r="BI1451" s="49"/>
      <c r="BJ1451" s="49"/>
      <c r="BK1451" s="49"/>
      <c r="BL1451" s="49"/>
      <c r="BM1451" s="49"/>
      <c r="BN1451" s="47"/>
      <c r="BO1451" s="49"/>
      <c r="BP1451" s="49"/>
      <c r="BQ1451" s="49"/>
      <c r="BR1451" s="323"/>
      <c r="BS1451" s="323"/>
      <c r="BT1451" s="323"/>
      <c r="BU1451" s="49"/>
      <c r="BV1451" s="49"/>
      <c r="BW1451" s="97"/>
      <c r="BX1451" s="97"/>
      <c r="BY1451" s="97"/>
      <c r="BZ1451" s="97"/>
      <c r="CA1451" s="49"/>
      <c r="CB1451" s="49"/>
      <c r="CC1451" s="49"/>
      <c r="CD1451" s="49"/>
      <c r="CE1451" s="49"/>
      <c r="CF1451" s="49"/>
      <c r="CG1451" s="49"/>
      <c r="CH1451" s="49"/>
      <c r="CI1451" s="97"/>
      <c r="CJ1451" s="97"/>
      <c r="CK1451" s="97"/>
      <c r="CL1451" s="97"/>
      <c r="CM1451" s="335"/>
      <c r="CN1451" s="337"/>
      <c r="CO1451" s="315" t="str">
        <f>IF(Формулы!R1451&gt;V1451,"22-?,Дата 14 - Прибыл из УФСИН; ","")&amp;IF(Формулы!Q1451&gt;Y1451,"25-?,Дата 13 - Выбыл в УФСИН;","")&amp;IF(YEAR(ДАННЫЕ!$F$1)=YEAR(ДАННЫЕ!B1451),IF(AT1451&gt;0,"","40-?, вявлен в текущем году! "),"")&amp;IF(YEAR($F$1)=YEAR(W1451),IF(X1451+Y1451&gt;0,"","23-стоит, 24,25 - куда выбыл? "),"")&amp;IF(X1451+Y1451&gt;0,IF(YEAR($F$1)=YEAR(W1451),"","24+25&gt;0? 23 - когда выбыл? "),"")&amp;IF(BA1451&lt;BB1451,"47&gt;=48; ","")&amp;IF(BA1451&lt;BC1451,"47&gt;=49; ","")&amp;IF(BA1451&lt;BD1451,"47&gt;=50; ","")&amp;IF(BE1451&gt;0,IF(BF1451&gt;0,IF(AU1451&gt;AV1451,"","41 и 42 - ? (51 и 52 &gt; 0);"),"51 &gt; 0 52 - ?;"),"")&amp;IF(AU1451&gt;0,IF(AV1451&gt;AU1451,"41&gt;42;","")&amp;IF(BE1451&gt;0,"","41&gt;0 51-?;"),"")&amp;IF(BF1451&gt;0,IF(BE1451&gt;0,"","52&gt;0 51-?;"),"")&amp;IF(AW1451&gt;=AX1451,"","43&gt;44;")&amp;IF(CA1451&gt;0,IF(AW1451&gt;0,"","71 &gt; 0 43-?;"),"")</f>
        <v/>
      </c>
    </row>
    <row r="1452" spans="1:93" ht="12" x14ac:dyDescent="0.2">
      <c r="A1452" s="45"/>
      <c r="B1452" s="46"/>
      <c r="C1452" s="121"/>
      <c r="D1452" s="121"/>
      <c r="E1452" s="336"/>
      <c r="F1452" s="122"/>
      <c r="G1452" s="46"/>
      <c r="H1452" s="45"/>
      <c r="I1452" s="45"/>
      <c r="J1452" s="45"/>
      <c r="K1452" s="45"/>
      <c r="L1452" s="45"/>
      <c r="M1452" s="46"/>
      <c r="N1452" s="46"/>
      <c r="O1452" s="48"/>
      <c r="P1452" s="48"/>
      <c r="Q1452" s="46"/>
      <c r="R1452" s="48"/>
      <c r="S1452" s="48"/>
      <c r="T1452" s="48"/>
      <c r="U1452" s="48"/>
      <c r="V1452" s="48"/>
      <c r="W1452" s="46"/>
      <c r="X1452" s="48"/>
      <c r="Y1452" s="48"/>
      <c r="Z1452" s="157"/>
      <c r="AA1452" s="47"/>
      <c r="AB1452" s="97"/>
      <c r="AC1452" s="49"/>
      <c r="AD1452" s="49"/>
      <c r="AE1452" s="49"/>
      <c r="AF1452" s="49"/>
      <c r="AG1452" s="49"/>
      <c r="AH1452" s="47"/>
      <c r="AI1452" s="47"/>
      <c r="AJ1452" s="47"/>
      <c r="AK1452" s="190"/>
      <c r="AL1452" s="190"/>
      <c r="AM1452" s="190"/>
      <c r="AN1452" s="190"/>
      <c r="AO1452" s="190"/>
      <c r="AP1452" s="151"/>
      <c r="AQ1452" s="322"/>
      <c r="AR1452" s="322"/>
      <c r="AS1452" s="322"/>
      <c r="AT1452" s="47"/>
      <c r="AU1452" s="47"/>
      <c r="AV1452" s="47"/>
      <c r="AW1452" s="47"/>
      <c r="AX1452" s="322"/>
      <c r="AY1452" s="98"/>
      <c r="AZ1452" s="98"/>
      <c r="BA1452" s="47"/>
      <c r="BB1452" s="47"/>
      <c r="BC1452" s="47"/>
      <c r="BD1452" s="47"/>
      <c r="BE1452" s="97"/>
      <c r="BF1452" s="49"/>
      <c r="BG1452" s="239"/>
      <c r="BH1452" s="342"/>
      <c r="BI1452" s="49"/>
      <c r="BJ1452" s="49"/>
      <c r="BK1452" s="49"/>
      <c r="BL1452" s="49"/>
      <c r="BM1452" s="49"/>
      <c r="BN1452" s="47"/>
      <c r="BO1452" s="49"/>
      <c r="BP1452" s="49"/>
      <c r="BQ1452" s="49"/>
      <c r="BR1452" s="323"/>
      <c r="BS1452" s="323"/>
      <c r="BT1452" s="323"/>
      <c r="BU1452" s="49"/>
      <c r="BV1452" s="49"/>
      <c r="BW1452" s="97"/>
      <c r="BX1452" s="97"/>
      <c r="BY1452" s="97"/>
      <c r="BZ1452" s="97"/>
      <c r="CA1452" s="49"/>
      <c r="CB1452" s="49"/>
      <c r="CC1452" s="49"/>
      <c r="CD1452" s="49"/>
      <c r="CE1452" s="49"/>
      <c r="CF1452" s="49"/>
      <c r="CG1452" s="49"/>
      <c r="CH1452" s="49"/>
      <c r="CI1452" s="97"/>
      <c r="CJ1452" s="97"/>
      <c r="CK1452" s="97"/>
      <c r="CL1452" s="97"/>
      <c r="CM1452" s="335"/>
      <c r="CN1452" s="337"/>
      <c r="CO1452" s="315" t="str">
        <f>IF(Формулы!R1452&gt;V1452,"22-?,Дата 14 - Прибыл из УФСИН; ","")&amp;IF(Формулы!Q1452&gt;Y1452,"25-?,Дата 13 - Выбыл в УФСИН;","")&amp;IF(YEAR(ДАННЫЕ!$F$1)=YEAR(ДАННЫЕ!B1452),IF(AT1452&gt;0,"","40-?, вявлен в текущем году! "),"")&amp;IF(YEAR($F$1)=YEAR(W1452),IF(X1452+Y1452&gt;0,"","23-стоит, 24,25 - куда выбыл? "),"")&amp;IF(X1452+Y1452&gt;0,IF(YEAR($F$1)=YEAR(W1452),"","24+25&gt;0? 23 - когда выбыл? "),"")&amp;IF(BA1452&lt;BB1452,"47&gt;=48; ","")&amp;IF(BA1452&lt;BC1452,"47&gt;=49; ","")&amp;IF(BA1452&lt;BD1452,"47&gt;=50; ","")&amp;IF(BE1452&gt;0,IF(BF1452&gt;0,IF(AU1452&gt;AV1452,"","41 и 42 - ? (51 и 52 &gt; 0);"),"51 &gt; 0 52 - ?;"),"")&amp;IF(AU1452&gt;0,IF(AV1452&gt;AU1452,"41&gt;42;","")&amp;IF(BE1452&gt;0,"","41&gt;0 51-?;"),"")&amp;IF(BF1452&gt;0,IF(BE1452&gt;0,"","52&gt;0 51-?;"),"")&amp;IF(AW1452&gt;=AX1452,"","43&gt;44;")&amp;IF(CA1452&gt;0,IF(AW1452&gt;0,"","71 &gt; 0 43-?;"),"")</f>
        <v/>
      </c>
    </row>
    <row r="1453" spans="1:93" ht="12" x14ac:dyDescent="0.2">
      <c r="A1453" s="45"/>
      <c r="B1453" s="46"/>
      <c r="C1453" s="121"/>
      <c r="D1453" s="121"/>
      <c r="E1453" s="336"/>
      <c r="F1453" s="122"/>
      <c r="G1453" s="46"/>
      <c r="H1453" s="45"/>
      <c r="I1453" s="45"/>
      <c r="J1453" s="45"/>
      <c r="K1453" s="45"/>
      <c r="L1453" s="45"/>
      <c r="M1453" s="46"/>
      <c r="N1453" s="46"/>
      <c r="O1453" s="48"/>
      <c r="P1453" s="48"/>
      <c r="Q1453" s="46"/>
      <c r="R1453" s="48"/>
      <c r="S1453" s="48"/>
      <c r="T1453" s="48"/>
      <c r="U1453" s="48"/>
      <c r="V1453" s="48"/>
      <c r="W1453" s="46"/>
      <c r="X1453" s="48"/>
      <c r="Y1453" s="48"/>
      <c r="Z1453" s="157"/>
      <c r="AA1453" s="47"/>
      <c r="AB1453" s="97"/>
      <c r="AC1453" s="49"/>
      <c r="AD1453" s="49"/>
      <c r="AE1453" s="49"/>
      <c r="AF1453" s="49"/>
      <c r="AG1453" s="49"/>
      <c r="AH1453" s="47"/>
      <c r="AI1453" s="47"/>
      <c r="AJ1453" s="47"/>
      <c r="AK1453" s="190"/>
      <c r="AL1453" s="190"/>
      <c r="AM1453" s="190"/>
      <c r="AN1453" s="190"/>
      <c r="AO1453" s="190"/>
      <c r="AP1453" s="151"/>
      <c r="AQ1453" s="322"/>
      <c r="AR1453" s="322"/>
      <c r="AS1453" s="322"/>
      <c r="AT1453" s="47"/>
      <c r="AU1453" s="47"/>
      <c r="AV1453" s="47"/>
      <c r="AW1453" s="47"/>
      <c r="AX1453" s="322"/>
      <c r="AY1453" s="98"/>
      <c r="AZ1453" s="98"/>
      <c r="BA1453" s="47"/>
      <c r="BB1453" s="47"/>
      <c r="BC1453" s="47"/>
      <c r="BD1453" s="47"/>
      <c r="BE1453" s="97"/>
      <c r="BF1453" s="49"/>
      <c r="BG1453" s="239"/>
      <c r="BH1453" s="342"/>
      <c r="BI1453" s="49"/>
      <c r="BJ1453" s="49"/>
      <c r="BK1453" s="49"/>
      <c r="BL1453" s="49"/>
      <c r="BM1453" s="49"/>
      <c r="BN1453" s="47"/>
      <c r="BO1453" s="49"/>
      <c r="BP1453" s="49"/>
      <c r="BQ1453" s="49"/>
      <c r="BR1453" s="323"/>
      <c r="BS1453" s="323"/>
      <c r="BT1453" s="323"/>
      <c r="BU1453" s="49"/>
      <c r="BV1453" s="49"/>
      <c r="BW1453" s="97"/>
      <c r="BX1453" s="97"/>
      <c r="BY1453" s="97"/>
      <c r="BZ1453" s="97"/>
      <c r="CA1453" s="49"/>
      <c r="CB1453" s="49"/>
      <c r="CC1453" s="49"/>
      <c r="CD1453" s="49"/>
      <c r="CE1453" s="49"/>
      <c r="CF1453" s="49"/>
      <c r="CG1453" s="49"/>
      <c r="CH1453" s="49"/>
      <c r="CI1453" s="97"/>
      <c r="CJ1453" s="97"/>
      <c r="CK1453" s="97"/>
      <c r="CL1453" s="97"/>
      <c r="CM1453" s="335"/>
      <c r="CN1453" s="337"/>
      <c r="CO1453" s="315" t="str">
        <f>IF(Формулы!R1453&gt;V1453,"22-?,Дата 14 - Прибыл из УФСИН; ","")&amp;IF(Формулы!Q1453&gt;Y1453,"25-?,Дата 13 - Выбыл в УФСИН;","")&amp;IF(YEAR(ДАННЫЕ!$F$1)=YEAR(ДАННЫЕ!B1453),IF(AT1453&gt;0,"","40-?, вявлен в текущем году! "),"")&amp;IF(YEAR($F$1)=YEAR(W1453),IF(X1453+Y1453&gt;0,"","23-стоит, 24,25 - куда выбыл? "),"")&amp;IF(X1453+Y1453&gt;0,IF(YEAR($F$1)=YEAR(W1453),"","24+25&gt;0? 23 - когда выбыл? "),"")&amp;IF(BA1453&lt;BB1453,"47&gt;=48; ","")&amp;IF(BA1453&lt;BC1453,"47&gt;=49; ","")&amp;IF(BA1453&lt;BD1453,"47&gt;=50; ","")&amp;IF(BE1453&gt;0,IF(BF1453&gt;0,IF(AU1453&gt;AV1453,"","41 и 42 - ? (51 и 52 &gt; 0);"),"51 &gt; 0 52 - ?;"),"")&amp;IF(AU1453&gt;0,IF(AV1453&gt;AU1453,"41&gt;42;","")&amp;IF(BE1453&gt;0,"","41&gt;0 51-?;"),"")&amp;IF(BF1453&gt;0,IF(BE1453&gt;0,"","52&gt;0 51-?;"),"")&amp;IF(AW1453&gt;=AX1453,"","43&gt;44;")&amp;IF(CA1453&gt;0,IF(AW1453&gt;0,"","71 &gt; 0 43-?;"),"")</f>
        <v/>
      </c>
    </row>
    <row r="1454" spans="1:93" ht="12" x14ac:dyDescent="0.2">
      <c r="A1454" s="45"/>
      <c r="B1454" s="46"/>
      <c r="C1454" s="121"/>
      <c r="D1454" s="121"/>
      <c r="E1454" s="336"/>
      <c r="F1454" s="122"/>
      <c r="G1454" s="46"/>
      <c r="H1454" s="45"/>
      <c r="I1454" s="45"/>
      <c r="J1454" s="45"/>
      <c r="K1454" s="45"/>
      <c r="L1454" s="45"/>
      <c r="M1454" s="46"/>
      <c r="N1454" s="46"/>
      <c r="O1454" s="48"/>
      <c r="P1454" s="48"/>
      <c r="Q1454" s="46"/>
      <c r="R1454" s="48"/>
      <c r="S1454" s="48"/>
      <c r="T1454" s="48"/>
      <c r="U1454" s="48"/>
      <c r="V1454" s="48"/>
      <c r="W1454" s="46"/>
      <c r="X1454" s="48"/>
      <c r="Y1454" s="48"/>
      <c r="Z1454" s="157"/>
      <c r="AA1454" s="47"/>
      <c r="AB1454" s="97"/>
      <c r="AC1454" s="49"/>
      <c r="AD1454" s="49"/>
      <c r="AE1454" s="49"/>
      <c r="AF1454" s="49"/>
      <c r="AG1454" s="49"/>
      <c r="AH1454" s="47"/>
      <c r="AI1454" s="47"/>
      <c r="AJ1454" s="47"/>
      <c r="AK1454" s="190"/>
      <c r="AL1454" s="190"/>
      <c r="AM1454" s="190"/>
      <c r="AN1454" s="190"/>
      <c r="AO1454" s="190"/>
      <c r="AP1454" s="151"/>
      <c r="AQ1454" s="322"/>
      <c r="AR1454" s="322"/>
      <c r="AS1454" s="322"/>
      <c r="AT1454" s="47"/>
      <c r="AU1454" s="47"/>
      <c r="AV1454" s="47"/>
      <c r="AW1454" s="47"/>
      <c r="AX1454" s="322"/>
      <c r="AY1454" s="98"/>
      <c r="AZ1454" s="98"/>
      <c r="BA1454" s="47"/>
      <c r="BB1454" s="47"/>
      <c r="BC1454" s="47"/>
      <c r="BD1454" s="47"/>
      <c r="BE1454" s="97"/>
      <c r="BF1454" s="49"/>
      <c r="BG1454" s="239"/>
      <c r="BH1454" s="342"/>
      <c r="BI1454" s="49"/>
      <c r="BJ1454" s="49"/>
      <c r="BK1454" s="49"/>
      <c r="BL1454" s="49"/>
      <c r="BM1454" s="49"/>
      <c r="BN1454" s="47"/>
      <c r="BO1454" s="49"/>
      <c r="BP1454" s="49"/>
      <c r="BQ1454" s="49"/>
      <c r="BR1454" s="323"/>
      <c r="BS1454" s="323"/>
      <c r="BT1454" s="323"/>
      <c r="BU1454" s="49"/>
      <c r="BV1454" s="49"/>
      <c r="BW1454" s="97"/>
      <c r="BX1454" s="97"/>
      <c r="BY1454" s="97"/>
      <c r="BZ1454" s="97"/>
      <c r="CA1454" s="49"/>
      <c r="CB1454" s="49"/>
      <c r="CC1454" s="49"/>
      <c r="CD1454" s="49"/>
      <c r="CE1454" s="49"/>
      <c r="CF1454" s="49"/>
      <c r="CG1454" s="49"/>
      <c r="CH1454" s="49"/>
      <c r="CI1454" s="97"/>
      <c r="CJ1454" s="97"/>
      <c r="CK1454" s="97"/>
      <c r="CL1454" s="97"/>
      <c r="CM1454" s="335"/>
      <c r="CN1454" s="337"/>
      <c r="CO1454" s="315" t="str">
        <f>IF(Формулы!R1454&gt;V1454,"22-?,Дата 14 - Прибыл из УФСИН; ","")&amp;IF(Формулы!Q1454&gt;Y1454,"25-?,Дата 13 - Выбыл в УФСИН;","")&amp;IF(YEAR(ДАННЫЕ!$F$1)=YEAR(ДАННЫЕ!B1454),IF(AT1454&gt;0,"","40-?, вявлен в текущем году! "),"")&amp;IF(YEAR($F$1)=YEAR(W1454),IF(X1454+Y1454&gt;0,"","23-стоит, 24,25 - куда выбыл? "),"")&amp;IF(X1454+Y1454&gt;0,IF(YEAR($F$1)=YEAR(W1454),"","24+25&gt;0? 23 - когда выбыл? "),"")&amp;IF(BA1454&lt;BB1454,"47&gt;=48; ","")&amp;IF(BA1454&lt;BC1454,"47&gt;=49; ","")&amp;IF(BA1454&lt;BD1454,"47&gt;=50; ","")&amp;IF(BE1454&gt;0,IF(BF1454&gt;0,IF(AU1454&gt;AV1454,"","41 и 42 - ? (51 и 52 &gt; 0);"),"51 &gt; 0 52 - ?;"),"")&amp;IF(AU1454&gt;0,IF(AV1454&gt;AU1454,"41&gt;42;","")&amp;IF(BE1454&gt;0,"","41&gt;0 51-?;"),"")&amp;IF(BF1454&gt;0,IF(BE1454&gt;0,"","52&gt;0 51-?;"),"")&amp;IF(AW1454&gt;=AX1454,"","43&gt;44;")&amp;IF(CA1454&gt;0,IF(AW1454&gt;0,"","71 &gt; 0 43-?;"),"")</f>
        <v/>
      </c>
    </row>
    <row r="1455" spans="1:93" ht="12" x14ac:dyDescent="0.2">
      <c r="A1455" s="45"/>
      <c r="B1455" s="46"/>
      <c r="C1455" s="121"/>
      <c r="D1455" s="121"/>
      <c r="E1455" s="336"/>
      <c r="F1455" s="122"/>
      <c r="G1455" s="46"/>
      <c r="H1455" s="45"/>
      <c r="I1455" s="45"/>
      <c r="J1455" s="45"/>
      <c r="K1455" s="45"/>
      <c r="L1455" s="45"/>
      <c r="M1455" s="46"/>
      <c r="N1455" s="46"/>
      <c r="O1455" s="48"/>
      <c r="P1455" s="48"/>
      <c r="Q1455" s="46"/>
      <c r="R1455" s="48"/>
      <c r="S1455" s="48"/>
      <c r="T1455" s="48"/>
      <c r="U1455" s="48"/>
      <c r="V1455" s="48"/>
      <c r="W1455" s="46"/>
      <c r="X1455" s="48"/>
      <c r="Y1455" s="48"/>
      <c r="Z1455" s="157"/>
      <c r="AA1455" s="47"/>
      <c r="AB1455" s="97"/>
      <c r="AC1455" s="49"/>
      <c r="AD1455" s="49"/>
      <c r="AE1455" s="49"/>
      <c r="AF1455" s="49"/>
      <c r="AG1455" s="49"/>
      <c r="AH1455" s="47"/>
      <c r="AI1455" s="47"/>
      <c r="AJ1455" s="47"/>
      <c r="AK1455" s="190"/>
      <c r="AL1455" s="190"/>
      <c r="AM1455" s="190"/>
      <c r="AN1455" s="190"/>
      <c r="AO1455" s="190"/>
      <c r="AP1455" s="151"/>
      <c r="AQ1455" s="322"/>
      <c r="AR1455" s="322"/>
      <c r="AS1455" s="322"/>
      <c r="AT1455" s="47"/>
      <c r="AU1455" s="47"/>
      <c r="AV1455" s="47"/>
      <c r="AW1455" s="47"/>
      <c r="AX1455" s="322"/>
      <c r="AY1455" s="98"/>
      <c r="AZ1455" s="98"/>
      <c r="BA1455" s="47"/>
      <c r="BB1455" s="47"/>
      <c r="BC1455" s="47"/>
      <c r="BD1455" s="47"/>
      <c r="BE1455" s="97"/>
      <c r="BF1455" s="49"/>
      <c r="BG1455" s="239"/>
      <c r="BH1455" s="342"/>
      <c r="BI1455" s="49"/>
      <c r="BJ1455" s="49"/>
      <c r="BK1455" s="49"/>
      <c r="BL1455" s="49"/>
      <c r="BM1455" s="49"/>
      <c r="BN1455" s="47"/>
      <c r="BO1455" s="49"/>
      <c r="BP1455" s="49"/>
      <c r="BQ1455" s="49"/>
      <c r="BR1455" s="323"/>
      <c r="BS1455" s="323"/>
      <c r="BT1455" s="323"/>
      <c r="BU1455" s="49"/>
      <c r="BV1455" s="49"/>
      <c r="BW1455" s="97"/>
      <c r="BX1455" s="97"/>
      <c r="BY1455" s="97"/>
      <c r="BZ1455" s="97"/>
      <c r="CA1455" s="49"/>
      <c r="CB1455" s="49"/>
      <c r="CC1455" s="49"/>
      <c r="CD1455" s="49"/>
      <c r="CE1455" s="49"/>
      <c r="CF1455" s="49"/>
      <c r="CG1455" s="49"/>
      <c r="CH1455" s="49"/>
      <c r="CI1455" s="97"/>
      <c r="CJ1455" s="97"/>
      <c r="CK1455" s="97"/>
      <c r="CL1455" s="97"/>
      <c r="CM1455" s="335"/>
      <c r="CN1455" s="337"/>
      <c r="CO1455" s="315" t="str">
        <f>IF(Формулы!R1455&gt;V1455,"22-?,Дата 14 - Прибыл из УФСИН; ","")&amp;IF(Формулы!Q1455&gt;Y1455,"25-?,Дата 13 - Выбыл в УФСИН;","")&amp;IF(YEAR(ДАННЫЕ!$F$1)=YEAR(ДАННЫЕ!B1455),IF(AT1455&gt;0,"","40-?, вявлен в текущем году! "),"")&amp;IF(YEAR($F$1)=YEAR(W1455),IF(X1455+Y1455&gt;0,"","23-стоит, 24,25 - куда выбыл? "),"")&amp;IF(X1455+Y1455&gt;0,IF(YEAR($F$1)=YEAR(W1455),"","24+25&gt;0? 23 - когда выбыл? "),"")&amp;IF(BA1455&lt;BB1455,"47&gt;=48; ","")&amp;IF(BA1455&lt;BC1455,"47&gt;=49; ","")&amp;IF(BA1455&lt;BD1455,"47&gt;=50; ","")&amp;IF(BE1455&gt;0,IF(BF1455&gt;0,IF(AU1455&gt;AV1455,"","41 и 42 - ? (51 и 52 &gt; 0);"),"51 &gt; 0 52 - ?;"),"")&amp;IF(AU1455&gt;0,IF(AV1455&gt;AU1455,"41&gt;42;","")&amp;IF(BE1455&gt;0,"","41&gt;0 51-?;"),"")&amp;IF(BF1455&gt;0,IF(BE1455&gt;0,"","52&gt;0 51-?;"),"")&amp;IF(AW1455&gt;=AX1455,"","43&gt;44;")&amp;IF(CA1455&gt;0,IF(AW1455&gt;0,"","71 &gt; 0 43-?;"),"")</f>
        <v/>
      </c>
    </row>
    <row r="1456" spans="1:93" ht="12" x14ac:dyDescent="0.2">
      <c r="A1456" s="45"/>
      <c r="B1456" s="46"/>
      <c r="C1456" s="121"/>
      <c r="D1456" s="121"/>
      <c r="E1456" s="336"/>
      <c r="F1456" s="122"/>
      <c r="G1456" s="46"/>
      <c r="H1456" s="45"/>
      <c r="I1456" s="45"/>
      <c r="J1456" s="45"/>
      <c r="K1456" s="45"/>
      <c r="L1456" s="45"/>
      <c r="M1456" s="46"/>
      <c r="N1456" s="46"/>
      <c r="O1456" s="48"/>
      <c r="P1456" s="48"/>
      <c r="Q1456" s="46"/>
      <c r="R1456" s="48"/>
      <c r="S1456" s="48"/>
      <c r="T1456" s="48"/>
      <c r="U1456" s="48"/>
      <c r="V1456" s="48"/>
      <c r="W1456" s="46"/>
      <c r="X1456" s="48"/>
      <c r="Y1456" s="48"/>
      <c r="Z1456" s="157"/>
      <c r="AA1456" s="47"/>
      <c r="AB1456" s="97"/>
      <c r="AC1456" s="49"/>
      <c r="AD1456" s="49"/>
      <c r="AE1456" s="49"/>
      <c r="AF1456" s="49"/>
      <c r="AG1456" s="49"/>
      <c r="AH1456" s="47"/>
      <c r="AI1456" s="47"/>
      <c r="AJ1456" s="47"/>
      <c r="AK1456" s="190"/>
      <c r="AL1456" s="190"/>
      <c r="AM1456" s="190"/>
      <c r="AN1456" s="190"/>
      <c r="AO1456" s="190"/>
      <c r="AP1456" s="151"/>
      <c r="AQ1456" s="322"/>
      <c r="AR1456" s="322"/>
      <c r="AS1456" s="322"/>
      <c r="AT1456" s="47"/>
      <c r="AU1456" s="47"/>
      <c r="AV1456" s="47"/>
      <c r="AW1456" s="47"/>
      <c r="AX1456" s="322"/>
      <c r="AY1456" s="98"/>
      <c r="AZ1456" s="98"/>
      <c r="BA1456" s="47"/>
      <c r="BB1456" s="47"/>
      <c r="BC1456" s="47"/>
      <c r="BD1456" s="47"/>
      <c r="BE1456" s="97"/>
      <c r="BF1456" s="49"/>
      <c r="BG1456" s="239"/>
      <c r="BH1456" s="342"/>
      <c r="BI1456" s="49"/>
      <c r="BJ1456" s="49"/>
      <c r="BK1456" s="49"/>
      <c r="BL1456" s="49"/>
      <c r="BM1456" s="49"/>
      <c r="BN1456" s="47"/>
      <c r="BO1456" s="49"/>
      <c r="BP1456" s="49"/>
      <c r="BQ1456" s="49"/>
      <c r="BR1456" s="323"/>
      <c r="BS1456" s="323"/>
      <c r="BT1456" s="323"/>
      <c r="BU1456" s="49"/>
      <c r="BV1456" s="49"/>
      <c r="BW1456" s="97"/>
      <c r="BX1456" s="97"/>
      <c r="BY1456" s="97"/>
      <c r="BZ1456" s="97"/>
      <c r="CA1456" s="49"/>
      <c r="CB1456" s="49"/>
      <c r="CC1456" s="49"/>
      <c r="CD1456" s="49"/>
      <c r="CE1456" s="49"/>
      <c r="CF1456" s="49"/>
      <c r="CG1456" s="49"/>
      <c r="CH1456" s="49"/>
      <c r="CI1456" s="97"/>
      <c r="CJ1456" s="97"/>
      <c r="CK1456" s="97"/>
      <c r="CL1456" s="97"/>
      <c r="CM1456" s="335"/>
      <c r="CN1456" s="337"/>
      <c r="CO1456" s="315" t="str">
        <f>IF(Формулы!R1456&gt;V1456,"22-?,Дата 14 - Прибыл из УФСИН; ","")&amp;IF(Формулы!Q1456&gt;Y1456,"25-?,Дата 13 - Выбыл в УФСИН;","")&amp;IF(YEAR(ДАННЫЕ!$F$1)=YEAR(ДАННЫЕ!B1456),IF(AT1456&gt;0,"","40-?, вявлен в текущем году! "),"")&amp;IF(YEAR($F$1)=YEAR(W1456),IF(X1456+Y1456&gt;0,"","23-стоит, 24,25 - куда выбыл? "),"")&amp;IF(X1456+Y1456&gt;0,IF(YEAR($F$1)=YEAR(W1456),"","24+25&gt;0? 23 - когда выбыл? "),"")&amp;IF(BA1456&lt;BB1456,"47&gt;=48; ","")&amp;IF(BA1456&lt;BC1456,"47&gt;=49; ","")&amp;IF(BA1456&lt;BD1456,"47&gt;=50; ","")&amp;IF(BE1456&gt;0,IF(BF1456&gt;0,IF(AU1456&gt;AV1456,"","41 и 42 - ? (51 и 52 &gt; 0);"),"51 &gt; 0 52 - ?;"),"")&amp;IF(AU1456&gt;0,IF(AV1456&gt;AU1456,"41&gt;42;","")&amp;IF(BE1456&gt;0,"","41&gt;0 51-?;"),"")&amp;IF(BF1456&gt;0,IF(BE1456&gt;0,"","52&gt;0 51-?;"),"")&amp;IF(AW1456&gt;=AX1456,"","43&gt;44;")&amp;IF(CA1456&gt;0,IF(AW1456&gt;0,"","71 &gt; 0 43-?;"),"")</f>
        <v/>
      </c>
    </row>
    <row r="1457" spans="1:93" ht="12" x14ac:dyDescent="0.2">
      <c r="A1457" s="45"/>
      <c r="B1457" s="46"/>
      <c r="C1457" s="121"/>
      <c r="D1457" s="121"/>
      <c r="E1457" s="336"/>
      <c r="F1457" s="122"/>
      <c r="G1457" s="46"/>
      <c r="H1457" s="45"/>
      <c r="I1457" s="45"/>
      <c r="J1457" s="45"/>
      <c r="K1457" s="45"/>
      <c r="L1457" s="45"/>
      <c r="M1457" s="46"/>
      <c r="N1457" s="46"/>
      <c r="O1457" s="48"/>
      <c r="P1457" s="48"/>
      <c r="Q1457" s="46"/>
      <c r="R1457" s="48"/>
      <c r="S1457" s="48"/>
      <c r="T1457" s="48"/>
      <c r="U1457" s="48"/>
      <c r="V1457" s="48"/>
      <c r="W1457" s="46"/>
      <c r="X1457" s="48"/>
      <c r="Y1457" s="48"/>
      <c r="Z1457" s="157"/>
      <c r="AA1457" s="47"/>
      <c r="AB1457" s="97"/>
      <c r="AC1457" s="49"/>
      <c r="AD1457" s="49"/>
      <c r="AE1457" s="49"/>
      <c r="AF1457" s="49"/>
      <c r="AG1457" s="49"/>
      <c r="AH1457" s="47"/>
      <c r="AI1457" s="47"/>
      <c r="AJ1457" s="47"/>
      <c r="AK1457" s="190"/>
      <c r="AL1457" s="190"/>
      <c r="AM1457" s="190"/>
      <c r="AN1457" s="190"/>
      <c r="AO1457" s="190"/>
      <c r="AP1457" s="151"/>
      <c r="AQ1457" s="322"/>
      <c r="AR1457" s="322"/>
      <c r="AS1457" s="322"/>
      <c r="AT1457" s="47"/>
      <c r="AU1457" s="47"/>
      <c r="AV1457" s="47"/>
      <c r="AW1457" s="47"/>
      <c r="AX1457" s="322"/>
      <c r="AY1457" s="98"/>
      <c r="AZ1457" s="98"/>
      <c r="BA1457" s="47"/>
      <c r="BB1457" s="47"/>
      <c r="BC1457" s="47"/>
      <c r="BD1457" s="47"/>
      <c r="BE1457" s="97"/>
      <c r="BF1457" s="49"/>
      <c r="BG1457" s="239"/>
      <c r="BH1457" s="342"/>
      <c r="BI1457" s="49"/>
      <c r="BJ1457" s="49"/>
      <c r="BK1457" s="49"/>
      <c r="BL1457" s="49"/>
      <c r="BM1457" s="49"/>
      <c r="BN1457" s="47"/>
      <c r="BO1457" s="49"/>
      <c r="BP1457" s="49"/>
      <c r="BQ1457" s="49"/>
      <c r="BR1457" s="323"/>
      <c r="BS1457" s="323"/>
      <c r="BT1457" s="323"/>
      <c r="BU1457" s="49"/>
      <c r="BV1457" s="49"/>
      <c r="BW1457" s="97"/>
      <c r="BX1457" s="97"/>
      <c r="BY1457" s="97"/>
      <c r="BZ1457" s="97"/>
      <c r="CA1457" s="49"/>
      <c r="CB1457" s="49"/>
      <c r="CC1457" s="49"/>
      <c r="CD1457" s="49"/>
      <c r="CE1457" s="49"/>
      <c r="CF1457" s="49"/>
      <c r="CG1457" s="49"/>
      <c r="CH1457" s="49"/>
      <c r="CI1457" s="97"/>
      <c r="CJ1457" s="97"/>
      <c r="CK1457" s="97"/>
      <c r="CL1457" s="97"/>
      <c r="CM1457" s="335"/>
      <c r="CN1457" s="337"/>
      <c r="CO1457" s="315" t="str">
        <f>IF(Формулы!R1457&gt;V1457,"22-?,Дата 14 - Прибыл из УФСИН; ","")&amp;IF(Формулы!Q1457&gt;Y1457,"25-?,Дата 13 - Выбыл в УФСИН;","")&amp;IF(YEAR(ДАННЫЕ!$F$1)=YEAR(ДАННЫЕ!B1457),IF(AT1457&gt;0,"","40-?, вявлен в текущем году! "),"")&amp;IF(YEAR($F$1)=YEAR(W1457),IF(X1457+Y1457&gt;0,"","23-стоит, 24,25 - куда выбыл? "),"")&amp;IF(X1457+Y1457&gt;0,IF(YEAR($F$1)=YEAR(W1457),"","24+25&gt;0? 23 - когда выбыл? "),"")&amp;IF(BA1457&lt;BB1457,"47&gt;=48; ","")&amp;IF(BA1457&lt;BC1457,"47&gt;=49; ","")&amp;IF(BA1457&lt;BD1457,"47&gt;=50; ","")&amp;IF(BE1457&gt;0,IF(BF1457&gt;0,IF(AU1457&gt;AV1457,"","41 и 42 - ? (51 и 52 &gt; 0);"),"51 &gt; 0 52 - ?;"),"")&amp;IF(AU1457&gt;0,IF(AV1457&gt;AU1457,"41&gt;42;","")&amp;IF(BE1457&gt;0,"","41&gt;0 51-?;"),"")&amp;IF(BF1457&gt;0,IF(BE1457&gt;0,"","52&gt;0 51-?;"),"")&amp;IF(AW1457&gt;=AX1457,"","43&gt;44;")&amp;IF(CA1457&gt;0,IF(AW1457&gt;0,"","71 &gt; 0 43-?;"),"")</f>
        <v/>
      </c>
    </row>
    <row r="1458" spans="1:93" ht="12" x14ac:dyDescent="0.2">
      <c r="A1458" s="45"/>
      <c r="B1458" s="46"/>
      <c r="C1458" s="121"/>
      <c r="D1458" s="121"/>
      <c r="E1458" s="336"/>
      <c r="F1458" s="122"/>
      <c r="G1458" s="46"/>
      <c r="H1458" s="45"/>
      <c r="I1458" s="45"/>
      <c r="J1458" s="45"/>
      <c r="K1458" s="45"/>
      <c r="L1458" s="45"/>
      <c r="M1458" s="46"/>
      <c r="N1458" s="46"/>
      <c r="O1458" s="48"/>
      <c r="P1458" s="48"/>
      <c r="Q1458" s="46"/>
      <c r="R1458" s="48"/>
      <c r="S1458" s="48"/>
      <c r="T1458" s="48"/>
      <c r="U1458" s="48"/>
      <c r="V1458" s="48"/>
      <c r="W1458" s="46"/>
      <c r="X1458" s="48"/>
      <c r="Y1458" s="48"/>
      <c r="Z1458" s="157"/>
      <c r="AA1458" s="47"/>
      <c r="AB1458" s="97"/>
      <c r="AC1458" s="49"/>
      <c r="AD1458" s="49"/>
      <c r="AE1458" s="49"/>
      <c r="AF1458" s="49"/>
      <c r="AG1458" s="49"/>
      <c r="AH1458" s="47"/>
      <c r="AI1458" s="47"/>
      <c r="AJ1458" s="47"/>
      <c r="AK1458" s="190"/>
      <c r="AL1458" s="190"/>
      <c r="AM1458" s="190"/>
      <c r="AN1458" s="190"/>
      <c r="AO1458" s="190"/>
      <c r="AP1458" s="151"/>
      <c r="AQ1458" s="322"/>
      <c r="AR1458" s="322"/>
      <c r="AS1458" s="322"/>
      <c r="AT1458" s="47"/>
      <c r="AU1458" s="47"/>
      <c r="AV1458" s="47"/>
      <c r="AW1458" s="47"/>
      <c r="AX1458" s="322"/>
      <c r="AY1458" s="98"/>
      <c r="AZ1458" s="98"/>
      <c r="BA1458" s="47"/>
      <c r="BB1458" s="47"/>
      <c r="BC1458" s="47"/>
      <c r="BD1458" s="47"/>
      <c r="BE1458" s="97"/>
      <c r="BF1458" s="49"/>
      <c r="BG1458" s="239"/>
      <c r="BH1458" s="342"/>
      <c r="BI1458" s="49"/>
      <c r="BJ1458" s="49"/>
      <c r="BK1458" s="49"/>
      <c r="BL1458" s="49"/>
      <c r="BM1458" s="49"/>
      <c r="BN1458" s="47"/>
      <c r="BO1458" s="49"/>
      <c r="BP1458" s="49"/>
      <c r="BQ1458" s="49"/>
      <c r="BR1458" s="323"/>
      <c r="BS1458" s="323"/>
      <c r="BT1458" s="323"/>
      <c r="BU1458" s="49"/>
      <c r="BV1458" s="49"/>
      <c r="BW1458" s="97"/>
      <c r="BX1458" s="97"/>
      <c r="BY1458" s="97"/>
      <c r="BZ1458" s="97"/>
      <c r="CA1458" s="49"/>
      <c r="CB1458" s="49"/>
      <c r="CC1458" s="49"/>
      <c r="CD1458" s="49"/>
      <c r="CE1458" s="49"/>
      <c r="CF1458" s="49"/>
      <c r="CG1458" s="49"/>
      <c r="CH1458" s="49"/>
      <c r="CI1458" s="97"/>
      <c r="CJ1458" s="97"/>
      <c r="CK1458" s="97"/>
      <c r="CL1458" s="97"/>
      <c r="CM1458" s="335"/>
      <c r="CN1458" s="337"/>
      <c r="CO1458" s="315" t="str">
        <f>IF(Формулы!R1458&gt;V1458,"22-?,Дата 14 - Прибыл из УФСИН; ","")&amp;IF(Формулы!Q1458&gt;Y1458,"25-?,Дата 13 - Выбыл в УФСИН;","")&amp;IF(YEAR(ДАННЫЕ!$F$1)=YEAR(ДАННЫЕ!B1458),IF(AT1458&gt;0,"","40-?, вявлен в текущем году! "),"")&amp;IF(YEAR($F$1)=YEAR(W1458),IF(X1458+Y1458&gt;0,"","23-стоит, 24,25 - куда выбыл? "),"")&amp;IF(X1458+Y1458&gt;0,IF(YEAR($F$1)=YEAR(W1458),"","24+25&gt;0? 23 - когда выбыл? "),"")&amp;IF(BA1458&lt;BB1458,"47&gt;=48; ","")&amp;IF(BA1458&lt;BC1458,"47&gt;=49; ","")&amp;IF(BA1458&lt;BD1458,"47&gt;=50; ","")&amp;IF(BE1458&gt;0,IF(BF1458&gt;0,IF(AU1458&gt;AV1458,"","41 и 42 - ? (51 и 52 &gt; 0);"),"51 &gt; 0 52 - ?;"),"")&amp;IF(AU1458&gt;0,IF(AV1458&gt;AU1458,"41&gt;42;","")&amp;IF(BE1458&gt;0,"","41&gt;0 51-?;"),"")&amp;IF(BF1458&gt;0,IF(BE1458&gt;0,"","52&gt;0 51-?;"),"")&amp;IF(AW1458&gt;=AX1458,"","43&gt;44;")&amp;IF(CA1458&gt;0,IF(AW1458&gt;0,"","71 &gt; 0 43-?;"),"")</f>
        <v/>
      </c>
    </row>
    <row r="1459" spans="1:93" ht="12" x14ac:dyDescent="0.2">
      <c r="A1459" s="45"/>
      <c r="B1459" s="46"/>
      <c r="C1459" s="121"/>
      <c r="D1459" s="121"/>
      <c r="E1459" s="336"/>
      <c r="F1459" s="122"/>
      <c r="G1459" s="46"/>
      <c r="H1459" s="45"/>
      <c r="I1459" s="45"/>
      <c r="J1459" s="45"/>
      <c r="K1459" s="45"/>
      <c r="L1459" s="45"/>
      <c r="M1459" s="46"/>
      <c r="N1459" s="46"/>
      <c r="O1459" s="48"/>
      <c r="P1459" s="48"/>
      <c r="Q1459" s="46"/>
      <c r="R1459" s="48"/>
      <c r="S1459" s="48"/>
      <c r="T1459" s="48"/>
      <c r="U1459" s="48"/>
      <c r="V1459" s="48"/>
      <c r="W1459" s="46"/>
      <c r="X1459" s="48"/>
      <c r="Y1459" s="48"/>
      <c r="Z1459" s="157"/>
      <c r="AA1459" s="47"/>
      <c r="AB1459" s="97"/>
      <c r="AC1459" s="49"/>
      <c r="AD1459" s="49"/>
      <c r="AE1459" s="49"/>
      <c r="AF1459" s="49"/>
      <c r="AG1459" s="49"/>
      <c r="AH1459" s="47"/>
      <c r="AI1459" s="47"/>
      <c r="AJ1459" s="47"/>
      <c r="AK1459" s="190"/>
      <c r="AL1459" s="190"/>
      <c r="AM1459" s="190"/>
      <c r="AN1459" s="190"/>
      <c r="AO1459" s="190"/>
      <c r="AP1459" s="151"/>
      <c r="AQ1459" s="322"/>
      <c r="AR1459" s="322"/>
      <c r="AS1459" s="322"/>
      <c r="AT1459" s="47"/>
      <c r="AU1459" s="47"/>
      <c r="AV1459" s="47"/>
      <c r="AW1459" s="47"/>
      <c r="AX1459" s="322"/>
      <c r="AY1459" s="98"/>
      <c r="AZ1459" s="98"/>
      <c r="BA1459" s="47"/>
      <c r="BB1459" s="47"/>
      <c r="BC1459" s="47"/>
      <c r="BD1459" s="47"/>
      <c r="BE1459" s="97"/>
      <c r="BF1459" s="49"/>
      <c r="BG1459" s="239"/>
      <c r="BH1459" s="342"/>
      <c r="BI1459" s="49"/>
      <c r="BJ1459" s="49"/>
      <c r="BK1459" s="49"/>
      <c r="BL1459" s="49"/>
      <c r="BM1459" s="49"/>
      <c r="BN1459" s="47"/>
      <c r="BO1459" s="49"/>
      <c r="BP1459" s="49"/>
      <c r="BQ1459" s="49"/>
      <c r="BR1459" s="323"/>
      <c r="BS1459" s="323"/>
      <c r="BT1459" s="323"/>
      <c r="BU1459" s="49"/>
      <c r="BV1459" s="49"/>
      <c r="BW1459" s="97"/>
      <c r="BX1459" s="97"/>
      <c r="BY1459" s="97"/>
      <c r="BZ1459" s="97"/>
      <c r="CA1459" s="49"/>
      <c r="CB1459" s="49"/>
      <c r="CC1459" s="49"/>
      <c r="CD1459" s="49"/>
      <c r="CE1459" s="49"/>
      <c r="CF1459" s="49"/>
      <c r="CG1459" s="49"/>
      <c r="CH1459" s="49"/>
      <c r="CI1459" s="97"/>
      <c r="CJ1459" s="97"/>
      <c r="CK1459" s="97"/>
      <c r="CL1459" s="97"/>
      <c r="CM1459" s="335"/>
      <c r="CN1459" s="337"/>
      <c r="CO1459" s="315" t="str">
        <f>IF(Формулы!R1459&gt;V1459,"22-?,Дата 14 - Прибыл из УФСИН; ","")&amp;IF(Формулы!Q1459&gt;Y1459,"25-?,Дата 13 - Выбыл в УФСИН;","")&amp;IF(YEAR(ДАННЫЕ!$F$1)=YEAR(ДАННЫЕ!B1459),IF(AT1459&gt;0,"","40-?, вявлен в текущем году! "),"")&amp;IF(YEAR($F$1)=YEAR(W1459),IF(X1459+Y1459&gt;0,"","23-стоит, 24,25 - куда выбыл? "),"")&amp;IF(X1459+Y1459&gt;0,IF(YEAR($F$1)=YEAR(W1459),"","24+25&gt;0? 23 - когда выбыл? "),"")&amp;IF(BA1459&lt;BB1459,"47&gt;=48; ","")&amp;IF(BA1459&lt;BC1459,"47&gt;=49; ","")&amp;IF(BA1459&lt;BD1459,"47&gt;=50; ","")&amp;IF(BE1459&gt;0,IF(BF1459&gt;0,IF(AU1459&gt;AV1459,"","41 и 42 - ? (51 и 52 &gt; 0);"),"51 &gt; 0 52 - ?;"),"")&amp;IF(AU1459&gt;0,IF(AV1459&gt;AU1459,"41&gt;42;","")&amp;IF(BE1459&gt;0,"","41&gt;0 51-?;"),"")&amp;IF(BF1459&gt;0,IF(BE1459&gt;0,"","52&gt;0 51-?;"),"")&amp;IF(AW1459&gt;=AX1459,"","43&gt;44;")&amp;IF(CA1459&gt;0,IF(AW1459&gt;0,"","71 &gt; 0 43-?;"),"")</f>
        <v/>
      </c>
    </row>
    <row r="1460" spans="1:93" ht="12" x14ac:dyDescent="0.2">
      <c r="A1460" s="45"/>
      <c r="B1460" s="46"/>
      <c r="C1460" s="121"/>
      <c r="D1460" s="121"/>
      <c r="E1460" s="336"/>
      <c r="F1460" s="122"/>
      <c r="G1460" s="46"/>
      <c r="H1460" s="45"/>
      <c r="I1460" s="45"/>
      <c r="J1460" s="45"/>
      <c r="K1460" s="45"/>
      <c r="L1460" s="45"/>
      <c r="M1460" s="46"/>
      <c r="N1460" s="46"/>
      <c r="O1460" s="48"/>
      <c r="P1460" s="48"/>
      <c r="Q1460" s="46"/>
      <c r="R1460" s="48"/>
      <c r="S1460" s="48"/>
      <c r="T1460" s="48"/>
      <c r="U1460" s="48"/>
      <c r="V1460" s="48"/>
      <c r="W1460" s="46"/>
      <c r="X1460" s="48"/>
      <c r="Y1460" s="48"/>
      <c r="Z1460" s="157"/>
      <c r="AA1460" s="47"/>
      <c r="AB1460" s="97"/>
      <c r="AC1460" s="49"/>
      <c r="AD1460" s="49"/>
      <c r="AE1460" s="49"/>
      <c r="AF1460" s="49"/>
      <c r="AG1460" s="49"/>
      <c r="AH1460" s="47"/>
      <c r="AI1460" s="47"/>
      <c r="AJ1460" s="47"/>
      <c r="AK1460" s="190"/>
      <c r="AL1460" s="190"/>
      <c r="AM1460" s="190"/>
      <c r="AN1460" s="190"/>
      <c r="AO1460" s="190"/>
      <c r="AP1460" s="151"/>
      <c r="AQ1460" s="322"/>
      <c r="AR1460" s="322"/>
      <c r="AS1460" s="322"/>
      <c r="AT1460" s="47"/>
      <c r="AU1460" s="47"/>
      <c r="AV1460" s="47"/>
      <c r="AW1460" s="47"/>
      <c r="AX1460" s="322"/>
      <c r="AY1460" s="98"/>
      <c r="AZ1460" s="98"/>
      <c r="BA1460" s="47"/>
      <c r="BB1460" s="47"/>
      <c r="BC1460" s="47"/>
      <c r="BD1460" s="47"/>
      <c r="BE1460" s="97"/>
      <c r="BF1460" s="49"/>
      <c r="BG1460" s="239"/>
      <c r="BH1460" s="342"/>
      <c r="BI1460" s="49"/>
      <c r="BJ1460" s="49"/>
      <c r="BK1460" s="49"/>
      <c r="BL1460" s="49"/>
      <c r="BM1460" s="49"/>
      <c r="BN1460" s="47"/>
      <c r="BO1460" s="49"/>
      <c r="BP1460" s="49"/>
      <c r="BQ1460" s="49"/>
      <c r="BR1460" s="323"/>
      <c r="BS1460" s="323"/>
      <c r="BT1460" s="323"/>
      <c r="BU1460" s="49"/>
      <c r="BV1460" s="49"/>
      <c r="BW1460" s="97"/>
      <c r="BX1460" s="97"/>
      <c r="BY1460" s="97"/>
      <c r="BZ1460" s="97"/>
      <c r="CA1460" s="49"/>
      <c r="CB1460" s="49"/>
      <c r="CC1460" s="49"/>
      <c r="CD1460" s="49"/>
      <c r="CE1460" s="49"/>
      <c r="CF1460" s="49"/>
      <c r="CG1460" s="49"/>
      <c r="CH1460" s="49"/>
      <c r="CI1460" s="97"/>
      <c r="CJ1460" s="97"/>
      <c r="CK1460" s="97"/>
      <c r="CL1460" s="97"/>
      <c r="CM1460" s="335"/>
      <c r="CN1460" s="337"/>
      <c r="CO1460" s="315" t="str">
        <f>IF(Формулы!R1460&gt;V1460,"22-?,Дата 14 - Прибыл из УФСИН; ","")&amp;IF(Формулы!Q1460&gt;Y1460,"25-?,Дата 13 - Выбыл в УФСИН;","")&amp;IF(YEAR(ДАННЫЕ!$F$1)=YEAR(ДАННЫЕ!B1460),IF(AT1460&gt;0,"","40-?, вявлен в текущем году! "),"")&amp;IF(YEAR($F$1)=YEAR(W1460),IF(X1460+Y1460&gt;0,"","23-стоит, 24,25 - куда выбыл? "),"")&amp;IF(X1460+Y1460&gt;0,IF(YEAR($F$1)=YEAR(W1460),"","24+25&gt;0? 23 - когда выбыл? "),"")&amp;IF(BA1460&lt;BB1460,"47&gt;=48; ","")&amp;IF(BA1460&lt;BC1460,"47&gt;=49; ","")&amp;IF(BA1460&lt;BD1460,"47&gt;=50; ","")&amp;IF(BE1460&gt;0,IF(BF1460&gt;0,IF(AU1460&gt;AV1460,"","41 и 42 - ? (51 и 52 &gt; 0);"),"51 &gt; 0 52 - ?;"),"")&amp;IF(AU1460&gt;0,IF(AV1460&gt;AU1460,"41&gt;42;","")&amp;IF(BE1460&gt;0,"","41&gt;0 51-?;"),"")&amp;IF(BF1460&gt;0,IF(BE1460&gt;0,"","52&gt;0 51-?;"),"")&amp;IF(AW1460&gt;=AX1460,"","43&gt;44;")&amp;IF(CA1460&gt;0,IF(AW1460&gt;0,"","71 &gt; 0 43-?;"),"")</f>
        <v/>
      </c>
    </row>
    <row r="1461" spans="1:93" ht="12" x14ac:dyDescent="0.2">
      <c r="A1461" s="45"/>
      <c r="B1461" s="46"/>
      <c r="C1461" s="121"/>
      <c r="D1461" s="121"/>
      <c r="E1461" s="336"/>
      <c r="F1461" s="122"/>
      <c r="G1461" s="46"/>
      <c r="H1461" s="45"/>
      <c r="I1461" s="45"/>
      <c r="J1461" s="45"/>
      <c r="K1461" s="45"/>
      <c r="L1461" s="45"/>
      <c r="M1461" s="46"/>
      <c r="N1461" s="46"/>
      <c r="O1461" s="48"/>
      <c r="P1461" s="48"/>
      <c r="Q1461" s="46"/>
      <c r="R1461" s="48"/>
      <c r="S1461" s="48"/>
      <c r="T1461" s="48"/>
      <c r="U1461" s="48"/>
      <c r="V1461" s="48"/>
      <c r="W1461" s="46"/>
      <c r="X1461" s="48"/>
      <c r="Y1461" s="48"/>
      <c r="Z1461" s="157"/>
      <c r="AA1461" s="47"/>
      <c r="AB1461" s="97"/>
      <c r="AC1461" s="49"/>
      <c r="AD1461" s="49"/>
      <c r="AE1461" s="49"/>
      <c r="AF1461" s="49"/>
      <c r="AG1461" s="49"/>
      <c r="AH1461" s="47"/>
      <c r="AI1461" s="47"/>
      <c r="AJ1461" s="47"/>
      <c r="AK1461" s="190"/>
      <c r="AL1461" s="190"/>
      <c r="AM1461" s="190"/>
      <c r="AN1461" s="190"/>
      <c r="AO1461" s="190"/>
      <c r="AP1461" s="151"/>
      <c r="AQ1461" s="322"/>
      <c r="AR1461" s="322"/>
      <c r="AS1461" s="322"/>
      <c r="AT1461" s="47"/>
      <c r="AU1461" s="47"/>
      <c r="AV1461" s="47"/>
      <c r="AW1461" s="47"/>
      <c r="AX1461" s="322"/>
      <c r="AY1461" s="98"/>
      <c r="AZ1461" s="98"/>
      <c r="BA1461" s="47"/>
      <c r="BB1461" s="47"/>
      <c r="BC1461" s="47"/>
      <c r="BD1461" s="47"/>
      <c r="BE1461" s="97"/>
      <c r="BF1461" s="49"/>
      <c r="BG1461" s="239"/>
      <c r="BH1461" s="342"/>
      <c r="BI1461" s="49"/>
      <c r="BJ1461" s="49"/>
      <c r="BK1461" s="49"/>
      <c r="BL1461" s="49"/>
      <c r="BM1461" s="49"/>
      <c r="BN1461" s="47"/>
      <c r="BO1461" s="49"/>
      <c r="BP1461" s="49"/>
      <c r="BQ1461" s="49"/>
      <c r="BR1461" s="323"/>
      <c r="BS1461" s="323"/>
      <c r="BT1461" s="323"/>
      <c r="BU1461" s="49"/>
      <c r="BV1461" s="49"/>
      <c r="BW1461" s="97"/>
      <c r="BX1461" s="97"/>
      <c r="BY1461" s="97"/>
      <c r="BZ1461" s="97"/>
      <c r="CA1461" s="49"/>
      <c r="CB1461" s="49"/>
      <c r="CC1461" s="49"/>
      <c r="CD1461" s="49"/>
      <c r="CE1461" s="49"/>
      <c r="CF1461" s="49"/>
      <c r="CG1461" s="49"/>
      <c r="CH1461" s="49"/>
      <c r="CI1461" s="97"/>
      <c r="CJ1461" s="97"/>
      <c r="CK1461" s="97"/>
      <c r="CL1461" s="97"/>
      <c r="CM1461" s="335"/>
      <c r="CN1461" s="337"/>
      <c r="CO1461" s="315" t="str">
        <f>IF(Формулы!R1461&gt;V1461,"22-?,Дата 14 - Прибыл из УФСИН; ","")&amp;IF(Формулы!Q1461&gt;Y1461,"25-?,Дата 13 - Выбыл в УФСИН;","")&amp;IF(YEAR(ДАННЫЕ!$F$1)=YEAR(ДАННЫЕ!B1461),IF(AT1461&gt;0,"","40-?, вявлен в текущем году! "),"")&amp;IF(YEAR($F$1)=YEAR(W1461),IF(X1461+Y1461&gt;0,"","23-стоит, 24,25 - куда выбыл? "),"")&amp;IF(X1461+Y1461&gt;0,IF(YEAR($F$1)=YEAR(W1461),"","24+25&gt;0? 23 - когда выбыл? "),"")&amp;IF(BA1461&lt;BB1461,"47&gt;=48; ","")&amp;IF(BA1461&lt;BC1461,"47&gt;=49; ","")&amp;IF(BA1461&lt;BD1461,"47&gt;=50; ","")&amp;IF(BE1461&gt;0,IF(BF1461&gt;0,IF(AU1461&gt;AV1461,"","41 и 42 - ? (51 и 52 &gt; 0);"),"51 &gt; 0 52 - ?;"),"")&amp;IF(AU1461&gt;0,IF(AV1461&gt;AU1461,"41&gt;42;","")&amp;IF(BE1461&gt;0,"","41&gt;0 51-?;"),"")&amp;IF(BF1461&gt;0,IF(BE1461&gt;0,"","52&gt;0 51-?;"),"")&amp;IF(AW1461&gt;=AX1461,"","43&gt;44;")&amp;IF(CA1461&gt;0,IF(AW1461&gt;0,"","71 &gt; 0 43-?;"),"")</f>
        <v/>
      </c>
    </row>
    <row r="1462" spans="1:93" ht="12" x14ac:dyDescent="0.2">
      <c r="A1462" s="45"/>
      <c r="B1462" s="46"/>
      <c r="C1462" s="121"/>
      <c r="D1462" s="121"/>
      <c r="E1462" s="336"/>
      <c r="F1462" s="122"/>
      <c r="G1462" s="46"/>
      <c r="H1462" s="45"/>
      <c r="I1462" s="45"/>
      <c r="J1462" s="45"/>
      <c r="K1462" s="45"/>
      <c r="L1462" s="45"/>
      <c r="M1462" s="46"/>
      <c r="N1462" s="46"/>
      <c r="O1462" s="48"/>
      <c r="P1462" s="48"/>
      <c r="Q1462" s="46"/>
      <c r="R1462" s="48"/>
      <c r="S1462" s="48"/>
      <c r="T1462" s="48"/>
      <c r="U1462" s="48"/>
      <c r="V1462" s="48"/>
      <c r="W1462" s="46"/>
      <c r="X1462" s="48"/>
      <c r="Y1462" s="48"/>
      <c r="Z1462" s="157"/>
      <c r="AA1462" s="47"/>
      <c r="AB1462" s="97"/>
      <c r="AC1462" s="49"/>
      <c r="AD1462" s="49"/>
      <c r="AE1462" s="49"/>
      <c r="AF1462" s="49"/>
      <c r="AG1462" s="49"/>
      <c r="AH1462" s="47"/>
      <c r="AI1462" s="47"/>
      <c r="AJ1462" s="47"/>
      <c r="AK1462" s="190"/>
      <c r="AL1462" s="190"/>
      <c r="AM1462" s="190"/>
      <c r="AN1462" s="190"/>
      <c r="AO1462" s="190"/>
      <c r="AP1462" s="151"/>
      <c r="AQ1462" s="322"/>
      <c r="AR1462" s="322"/>
      <c r="AS1462" s="322"/>
      <c r="AT1462" s="47"/>
      <c r="AU1462" s="47"/>
      <c r="AV1462" s="47"/>
      <c r="AW1462" s="47"/>
      <c r="AX1462" s="322"/>
      <c r="AY1462" s="98"/>
      <c r="AZ1462" s="98"/>
      <c r="BA1462" s="47"/>
      <c r="BB1462" s="47"/>
      <c r="BC1462" s="47"/>
      <c r="BD1462" s="47"/>
      <c r="BE1462" s="97"/>
      <c r="BF1462" s="49"/>
      <c r="BG1462" s="239"/>
      <c r="BH1462" s="342"/>
      <c r="BI1462" s="49"/>
      <c r="BJ1462" s="49"/>
      <c r="BK1462" s="49"/>
      <c r="BL1462" s="49"/>
      <c r="BM1462" s="49"/>
      <c r="BN1462" s="47"/>
      <c r="BO1462" s="49"/>
      <c r="BP1462" s="49"/>
      <c r="BQ1462" s="49"/>
      <c r="BR1462" s="323"/>
      <c r="BS1462" s="323"/>
      <c r="BT1462" s="323"/>
      <c r="BU1462" s="49"/>
      <c r="BV1462" s="49"/>
      <c r="BW1462" s="97"/>
      <c r="BX1462" s="97"/>
      <c r="BY1462" s="97"/>
      <c r="BZ1462" s="97"/>
      <c r="CA1462" s="49"/>
      <c r="CB1462" s="49"/>
      <c r="CC1462" s="49"/>
      <c r="CD1462" s="49"/>
      <c r="CE1462" s="49"/>
      <c r="CF1462" s="49"/>
      <c r="CG1462" s="49"/>
      <c r="CH1462" s="49"/>
      <c r="CI1462" s="97"/>
      <c r="CJ1462" s="97"/>
      <c r="CK1462" s="97"/>
      <c r="CL1462" s="97"/>
      <c r="CM1462" s="335"/>
      <c r="CN1462" s="337"/>
      <c r="CO1462" s="315" t="str">
        <f>IF(Формулы!R1462&gt;V1462,"22-?,Дата 14 - Прибыл из УФСИН; ","")&amp;IF(Формулы!Q1462&gt;Y1462,"25-?,Дата 13 - Выбыл в УФСИН;","")&amp;IF(YEAR(ДАННЫЕ!$F$1)=YEAR(ДАННЫЕ!B1462),IF(AT1462&gt;0,"","40-?, вявлен в текущем году! "),"")&amp;IF(YEAR($F$1)=YEAR(W1462),IF(X1462+Y1462&gt;0,"","23-стоит, 24,25 - куда выбыл? "),"")&amp;IF(X1462+Y1462&gt;0,IF(YEAR($F$1)=YEAR(W1462),"","24+25&gt;0? 23 - когда выбыл? "),"")&amp;IF(BA1462&lt;BB1462,"47&gt;=48; ","")&amp;IF(BA1462&lt;BC1462,"47&gt;=49; ","")&amp;IF(BA1462&lt;BD1462,"47&gt;=50; ","")&amp;IF(BE1462&gt;0,IF(BF1462&gt;0,IF(AU1462&gt;AV1462,"","41 и 42 - ? (51 и 52 &gt; 0);"),"51 &gt; 0 52 - ?;"),"")&amp;IF(AU1462&gt;0,IF(AV1462&gt;AU1462,"41&gt;42;","")&amp;IF(BE1462&gt;0,"","41&gt;0 51-?;"),"")&amp;IF(BF1462&gt;0,IF(BE1462&gt;0,"","52&gt;0 51-?;"),"")&amp;IF(AW1462&gt;=AX1462,"","43&gt;44;")&amp;IF(CA1462&gt;0,IF(AW1462&gt;0,"","71 &gt; 0 43-?;"),"")</f>
        <v/>
      </c>
    </row>
    <row r="1463" spans="1:93" ht="12" x14ac:dyDescent="0.2">
      <c r="A1463" s="45"/>
      <c r="B1463" s="46"/>
      <c r="C1463" s="121"/>
      <c r="D1463" s="121"/>
      <c r="E1463" s="336"/>
      <c r="F1463" s="122"/>
      <c r="G1463" s="46"/>
      <c r="H1463" s="45"/>
      <c r="I1463" s="45"/>
      <c r="J1463" s="45"/>
      <c r="K1463" s="45"/>
      <c r="L1463" s="45"/>
      <c r="M1463" s="46"/>
      <c r="N1463" s="46"/>
      <c r="O1463" s="48"/>
      <c r="P1463" s="48"/>
      <c r="Q1463" s="46"/>
      <c r="R1463" s="48"/>
      <c r="S1463" s="48"/>
      <c r="T1463" s="48"/>
      <c r="U1463" s="48"/>
      <c r="V1463" s="48"/>
      <c r="W1463" s="46"/>
      <c r="X1463" s="48"/>
      <c r="Y1463" s="48"/>
      <c r="Z1463" s="157"/>
      <c r="AA1463" s="47"/>
      <c r="AB1463" s="97"/>
      <c r="AC1463" s="49"/>
      <c r="AD1463" s="49"/>
      <c r="AE1463" s="49"/>
      <c r="AF1463" s="49"/>
      <c r="AG1463" s="49"/>
      <c r="AH1463" s="47"/>
      <c r="AI1463" s="47"/>
      <c r="AJ1463" s="47"/>
      <c r="AK1463" s="190"/>
      <c r="AL1463" s="190"/>
      <c r="AM1463" s="190"/>
      <c r="AN1463" s="190"/>
      <c r="AO1463" s="190"/>
      <c r="AP1463" s="151"/>
      <c r="AQ1463" s="322"/>
      <c r="AR1463" s="322"/>
      <c r="AS1463" s="322"/>
      <c r="AT1463" s="47"/>
      <c r="AU1463" s="47"/>
      <c r="AV1463" s="47"/>
      <c r="AW1463" s="47"/>
      <c r="AX1463" s="322"/>
      <c r="AY1463" s="98"/>
      <c r="AZ1463" s="98"/>
      <c r="BA1463" s="47"/>
      <c r="BB1463" s="47"/>
      <c r="BC1463" s="47"/>
      <c r="BD1463" s="47"/>
      <c r="BE1463" s="97"/>
      <c r="BF1463" s="49"/>
      <c r="BG1463" s="239"/>
      <c r="BH1463" s="342"/>
      <c r="BI1463" s="49"/>
      <c r="BJ1463" s="49"/>
      <c r="BK1463" s="49"/>
      <c r="BL1463" s="49"/>
      <c r="BM1463" s="49"/>
      <c r="BN1463" s="47"/>
      <c r="BO1463" s="49"/>
      <c r="BP1463" s="49"/>
      <c r="BQ1463" s="49"/>
      <c r="BR1463" s="323"/>
      <c r="BS1463" s="323"/>
      <c r="BT1463" s="323"/>
      <c r="BU1463" s="49"/>
      <c r="BV1463" s="49"/>
      <c r="BW1463" s="97"/>
      <c r="BX1463" s="97"/>
      <c r="BY1463" s="97"/>
      <c r="BZ1463" s="97"/>
      <c r="CA1463" s="49"/>
      <c r="CB1463" s="49"/>
      <c r="CC1463" s="49"/>
      <c r="CD1463" s="49"/>
      <c r="CE1463" s="49"/>
      <c r="CF1463" s="49"/>
      <c r="CG1463" s="49"/>
      <c r="CH1463" s="49"/>
      <c r="CI1463" s="97"/>
      <c r="CJ1463" s="97"/>
      <c r="CK1463" s="97"/>
      <c r="CL1463" s="97"/>
      <c r="CM1463" s="335"/>
      <c r="CN1463" s="337"/>
      <c r="CO1463" s="315" t="str">
        <f>IF(Формулы!R1463&gt;V1463,"22-?,Дата 14 - Прибыл из УФСИН; ","")&amp;IF(Формулы!Q1463&gt;Y1463,"25-?,Дата 13 - Выбыл в УФСИН;","")&amp;IF(YEAR(ДАННЫЕ!$F$1)=YEAR(ДАННЫЕ!B1463),IF(AT1463&gt;0,"","40-?, вявлен в текущем году! "),"")&amp;IF(YEAR($F$1)=YEAR(W1463),IF(X1463+Y1463&gt;0,"","23-стоит, 24,25 - куда выбыл? "),"")&amp;IF(X1463+Y1463&gt;0,IF(YEAR($F$1)=YEAR(W1463),"","24+25&gt;0? 23 - когда выбыл? "),"")&amp;IF(BA1463&lt;BB1463,"47&gt;=48; ","")&amp;IF(BA1463&lt;BC1463,"47&gt;=49; ","")&amp;IF(BA1463&lt;BD1463,"47&gt;=50; ","")&amp;IF(BE1463&gt;0,IF(BF1463&gt;0,IF(AU1463&gt;AV1463,"","41 и 42 - ? (51 и 52 &gt; 0);"),"51 &gt; 0 52 - ?;"),"")&amp;IF(AU1463&gt;0,IF(AV1463&gt;AU1463,"41&gt;42;","")&amp;IF(BE1463&gt;0,"","41&gt;0 51-?;"),"")&amp;IF(BF1463&gt;0,IF(BE1463&gt;0,"","52&gt;0 51-?;"),"")&amp;IF(AW1463&gt;=AX1463,"","43&gt;44;")&amp;IF(CA1463&gt;0,IF(AW1463&gt;0,"","71 &gt; 0 43-?;"),"")</f>
        <v/>
      </c>
    </row>
    <row r="1464" spans="1:93" ht="12" x14ac:dyDescent="0.2">
      <c r="A1464" s="45"/>
      <c r="B1464" s="46"/>
      <c r="C1464" s="121"/>
      <c r="D1464" s="121"/>
      <c r="E1464" s="336"/>
      <c r="F1464" s="122"/>
      <c r="G1464" s="46"/>
      <c r="H1464" s="45"/>
      <c r="I1464" s="45"/>
      <c r="J1464" s="45"/>
      <c r="K1464" s="45"/>
      <c r="L1464" s="45"/>
      <c r="M1464" s="46"/>
      <c r="N1464" s="46"/>
      <c r="O1464" s="48"/>
      <c r="P1464" s="48"/>
      <c r="Q1464" s="46"/>
      <c r="R1464" s="48"/>
      <c r="S1464" s="48"/>
      <c r="T1464" s="48"/>
      <c r="U1464" s="48"/>
      <c r="V1464" s="48"/>
      <c r="W1464" s="46"/>
      <c r="X1464" s="48"/>
      <c r="Y1464" s="48"/>
      <c r="Z1464" s="157"/>
      <c r="AA1464" s="47"/>
      <c r="AB1464" s="97"/>
      <c r="AC1464" s="49"/>
      <c r="AD1464" s="49"/>
      <c r="AE1464" s="49"/>
      <c r="AF1464" s="49"/>
      <c r="AG1464" s="49"/>
      <c r="AH1464" s="47"/>
      <c r="AI1464" s="47"/>
      <c r="AJ1464" s="47"/>
      <c r="AK1464" s="190"/>
      <c r="AL1464" s="190"/>
      <c r="AM1464" s="190"/>
      <c r="AN1464" s="190"/>
      <c r="AO1464" s="190"/>
      <c r="AP1464" s="151"/>
      <c r="AQ1464" s="322"/>
      <c r="AR1464" s="322"/>
      <c r="AS1464" s="322"/>
      <c r="AT1464" s="47"/>
      <c r="AU1464" s="47"/>
      <c r="AV1464" s="47"/>
      <c r="AW1464" s="47"/>
      <c r="AX1464" s="322"/>
      <c r="AY1464" s="98"/>
      <c r="AZ1464" s="98"/>
      <c r="BA1464" s="47"/>
      <c r="BB1464" s="47"/>
      <c r="BC1464" s="47"/>
      <c r="BD1464" s="47"/>
      <c r="BE1464" s="97"/>
      <c r="BF1464" s="49"/>
      <c r="BG1464" s="239"/>
      <c r="BH1464" s="342"/>
      <c r="BI1464" s="49"/>
      <c r="BJ1464" s="49"/>
      <c r="BK1464" s="49"/>
      <c r="BL1464" s="49"/>
      <c r="BM1464" s="49"/>
      <c r="BN1464" s="47"/>
      <c r="BO1464" s="49"/>
      <c r="BP1464" s="49"/>
      <c r="BQ1464" s="49"/>
      <c r="BR1464" s="323"/>
      <c r="BS1464" s="323"/>
      <c r="BT1464" s="323"/>
      <c r="BU1464" s="49"/>
      <c r="BV1464" s="49"/>
      <c r="BW1464" s="97"/>
      <c r="BX1464" s="97"/>
      <c r="BY1464" s="97"/>
      <c r="BZ1464" s="97"/>
      <c r="CA1464" s="49"/>
      <c r="CB1464" s="49"/>
      <c r="CC1464" s="49"/>
      <c r="CD1464" s="49"/>
      <c r="CE1464" s="49"/>
      <c r="CF1464" s="49"/>
      <c r="CG1464" s="49"/>
      <c r="CH1464" s="49"/>
      <c r="CI1464" s="97"/>
      <c r="CJ1464" s="97"/>
      <c r="CK1464" s="97"/>
      <c r="CL1464" s="97"/>
      <c r="CM1464" s="335"/>
      <c r="CN1464" s="337"/>
      <c r="CO1464" s="315" t="str">
        <f>IF(Формулы!R1464&gt;V1464,"22-?,Дата 14 - Прибыл из УФСИН; ","")&amp;IF(Формулы!Q1464&gt;Y1464,"25-?,Дата 13 - Выбыл в УФСИН;","")&amp;IF(YEAR(ДАННЫЕ!$F$1)=YEAR(ДАННЫЕ!B1464),IF(AT1464&gt;0,"","40-?, вявлен в текущем году! "),"")&amp;IF(YEAR($F$1)=YEAR(W1464),IF(X1464+Y1464&gt;0,"","23-стоит, 24,25 - куда выбыл? "),"")&amp;IF(X1464+Y1464&gt;0,IF(YEAR($F$1)=YEAR(W1464),"","24+25&gt;0? 23 - когда выбыл? "),"")&amp;IF(BA1464&lt;BB1464,"47&gt;=48; ","")&amp;IF(BA1464&lt;BC1464,"47&gt;=49; ","")&amp;IF(BA1464&lt;BD1464,"47&gt;=50; ","")&amp;IF(BE1464&gt;0,IF(BF1464&gt;0,IF(AU1464&gt;AV1464,"","41 и 42 - ? (51 и 52 &gt; 0);"),"51 &gt; 0 52 - ?;"),"")&amp;IF(AU1464&gt;0,IF(AV1464&gt;AU1464,"41&gt;42;","")&amp;IF(BE1464&gt;0,"","41&gt;0 51-?;"),"")&amp;IF(BF1464&gt;0,IF(BE1464&gt;0,"","52&gt;0 51-?;"),"")&amp;IF(AW1464&gt;=AX1464,"","43&gt;44;")&amp;IF(CA1464&gt;0,IF(AW1464&gt;0,"","71 &gt; 0 43-?;"),"")</f>
        <v/>
      </c>
    </row>
    <row r="1465" spans="1:93" ht="12" x14ac:dyDescent="0.2">
      <c r="A1465" s="45"/>
      <c r="B1465" s="46"/>
      <c r="C1465" s="121"/>
      <c r="D1465" s="121"/>
      <c r="E1465" s="336"/>
      <c r="F1465" s="122"/>
      <c r="G1465" s="46"/>
      <c r="H1465" s="45"/>
      <c r="I1465" s="45"/>
      <c r="J1465" s="45"/>
      <c r="K1465" s="45"/>
      <c r="L1465" s="45"/>
      <c r="M1465" s="46"/>
      <c r="N1465" s="46"/>
      <c r="O1465" s="48"/>
      <c r="P1465" s="48"/>
      <c r="Q1465" s="46"/>
      <c r="R1465" s="48"/>
      <c r="S1465" s="48"/>
      <c r="T1465" s="48"/>
      <c r="U1465" s="48"/>
      <c r="V1465" s="48"/>
      <c r="W1465" s="46"/>
      <c r="X1465" s="48"/>
      <c r="Y1465" s="48"/>
      <c r="Z1465" s="157"/>
      <c r="AA1465" s="47"/>
      <c r="AB1465" s="97"/>
      <c r="AC1465" s="49"/>
      <c r="AD1465" s="49"/>
      <c r="AE1465" s="49"/>
      <c r="AF1465" s="49"/>
      <c r="AG1465" s="49"/>
      <c r="AH1465" s="47"/>
      <c r="AI1465" s="47"/>
      <c r="AJ1465" s="47"/>
      <c r="AK1465" s="190"/>
      <c r="AL1465" s="190"/>
      <c r="AM1465" s="190"/>
      <c r="AN1465" s="190"/>
      <c r="AO1465" s="190"/>
      <c r="AP1465" s="151"/>
      <c r="AQ1465" s="322"/>
      <c r="AR1465" s="322"/>
      <c r="AS1465" s="322"/>
      <c r="AT1465" s="47"/>
      <c r="AU1465" s="47"/>
      <c r="AV1465" s="47"/>
      <c r="AW1465" s="47"/>
      <c r="AX1465" s="322"/>
      <c r="AY1465" s="98"/>
      <c r="AZ1465" s="98"/>
      <c r="BA1465" s="47"/>
      <c r="BB1465" s="47"/>
      <c r="BC1465" s="47"/>
      <c r="BD1465" s="47"/>
      <c r="BE1465" s="97"/>
      <c r="BF1465" s="49"/>
      <c r="BG1465" s="239"/>
      <c r="BH1465" s="342"/>
      <c r="BI1465" s="49"/>
      <c r="BJ1465" s="49"/>
      <c r="BK1465" s="49"/>
      <c r="BL1465" s="49"/>
      <c r="BM1465" s="49"/>
      <c r="BN1465" s="47"/>
      <c r="BO1465" s="49"/>
      <c r="BP1465" s="49"/>
      <c r="BQ1465" s="49"/>
      <c r="BR1465" s="323"/>
      <c r="BS1465" s="323"/>
      <c r="BT1465" s="323"/>
      <c r="BU1465" s="49"/>
      <c r="BV1465" s="49"/>
      <c r="BW1465" s="97"/>
      <c r="BX1465" s="97"/>
      <c r="BY1465" s="97"/>
      <c r="BZ1465" s="97"/>
      <c r="CA1465" s="49"/>
      <c r="CB1465" s="49"/>
      <c r="CC1465" s="49"/>
      <c r="CD1465" s="49"/>
      <c r="CE1465" s="49"/>
      <c r="CF1465" s="49"/>
      <c r="CG1465" s="49"/>
      <c r="CH1465" s="49"/>
      <c r="CI1465" s="97"/>
      <c r="CJ1465" s="97"/>
      <c r="CK1465" s="97"/>
      <c r="CL1465" s="97"/>
      <c r="CM1465" s="335"/>
      <c r="CN1465" s="337"/>
      <c r="CO1465" s="315" t="str">
        <f>IF(Формулы!R1465&gt;V1465,"22-?,Дата 14 - Прибыл из УФСИН; ","")&amp;IF(Формулы!Q1465&gt;Y1465,"25-?,Дата 13 - Выбыл в УФСИН;","")&amp;IF(YEAR(ДАННЫЕ!$F$1)=YEAR(ДАННЫЕ!B1465),IF(AT1465&gt;0,"","40-?, вявлен в текущем году! "),"")&amp;IF(YEAR($F$1)=YEAR(W1465),IF(X1465+Y1465&gt;0,"","23-стоит, 24,25 - куда выбыл? "),"")&amp;IF(X1465+Y1465&gt;0,IF(YEAR($F$1)=YEAR(W1465),"","24+25&gt;0? 23 - когда выбыл? "),"")&amp;IF(BA1465&lt;BB1465,"47&gt;=48; ","")&amp;IF(BA1465&lt;BC1465,"47&gt;=49; ","")&amp;IF(BA1465&lt;BD1465,"47&gt;=50; ","")&amp;IF(BE1465&gt;0,IF(BF1465&gt;0,IF(AU1465&gt;AV1465,"","41 и 42 - ? (51 и 52 &gt; 0);"),"51 &gt; 0 52 - ?;"),"")&amp;IF(AU1465&gt;0,IF(AV1465&gt;AU1465,"41&gt;42;","")&amp;IF(BE1465&gt;0,"","41&gt;0 51-?;"),"")&amp;IF(BF1465&gt;0,IF(BE1465&gt;0,"","52&gt;0 51-?;"),"")&amp;IF(AW1465&gt;=AX1465,"","43&gt;44;")&amp;IF(CA1465&gt;0,IF(AW1465&gt;0,"","71 &gt; 0 43-?;"),"")</f>
        <v/>
      </c>
    </row>
    <row r="1466" spans="1:93" ht="12" x14ac:dyDescent="0.2">
      <c r="A1466" s="45"/>
      <c r="B1466" s="46"/>
      <c r="C1466" s="121"/>
      <c r="D1466" s="121"/>
      <c r="E1466" s="336"/>
      <c r="F1466" s="122"/>
      <c r="G1466" s="46"/>
      <c r="H1466" s="45"/>
      <c r="I1466" s="45"/>
      <c r="J1466" s="45"/>
      <c r="K1466" s="45"/>
      <c r="L1466" s="45"/>
      <c r="M1466" s="46"/>
      <c r="N1466" s="46"/>
      <c r="O1466" s="48"/>
      <c r="P1466" s="48"/>
      <c r="Q1466" s="46"/>
      <c r="R1466" s="48"/>
      <c r="S1466" s="48"/>
      <c r="T1466" s="48"/>
      <c r="U1466" s="48"/>
      <c r="V1466" s="48"/>
      <c r="W1466" s="46"/>
      <c r="X1466" s="48"/>
      <c r="Y1466" s="48"/>
      <c r="Z1466" s="157"/>
      <c r="AA1466" s="47"/>
      <c r="AB1466" s="97"/>
      <c r="AC1466" s="49"/>
      <c r="AD1466" s="49"/>
      <c r="AE1466" s="49"/>
      <c r="AF1466" s="49"/>
      <c r="AG1466" s="49"/>
      <c r="AH1466" s="47"/>
      <c r="AI1466" s="47"/>
      <c r="AJ1466" s="47"/>
      <c r="AK1466" s="190"/>
      <c r="AL1466" s="190"/>
      <c r="AM1466" s="190"/>
      <c r="AN1466" s="190"/>
      <c r="AO1466" s="190"/>
      <c r="AP1466" s="151"/>
      <c r="AQ1466" s="322"/>
      <c r="AR1466" s="322"/>
      <c r="AS1466" s="322"/>
      <c r="AT1466" s="47"/>
      <c r="AU1466" s="47"/>
      <c r="AV1466" s="47"/>
      <c r="AW1466" s="47"/>
      <c r="AX1466" s="322"/>
      <c r="AY1466" s="98"/>
      <c r="AZ1466" s="98"/>
      <c r="BA1466" s="47"/>
      <c r="BB1466" s="47"/>
      <c r="BC1466" s="47"/>
      <c r="BD1466" s="47"/>
      <c r="BE1466" s="97"/>
      <c r="BF1466" s="49"/>
      <c r="BG1466" s="239"/>
      <c r="BH1466" s="342"/>
      <c r="BI1466" s="49"/>
      <c r="BJ1466" s="49"/>
      <c r="BK1466" s="49"/>
      <c r="BL1466" s="49"/>
      <c r="BM1466" s="49"/>
      <c r="BN1466" s="47"/>
      <c r="BO1466" s="49"/>
      <c r="BP1466" s="49"/>
      <c r="BQ1466" s="49"/>
      <c r="BR1466" s="323"/>
      <c r="BS1466" s="323"/>
      <c r="BT1466" s="323"/>
      <c r="BU1466" s="49"/>
      <c r="BV1466" s="49"/>
      <c r="BW1466" s="97"/>
      <c r="BX1466" s="97"/>
      <c r="BY1466" s="97"/>
      <c r="BZ1466" s="97"/>
      <c r="CA1466" s="49"/>
      <c r="CB1466" s="49"/>
      <c r="CC1466" s="49"/>
      <c r="CD1466" s="49"/>
      <c r="CE1466" s="49"/>
      <c r="CF1466" s="49"/>
      <c r="CG1466" s="49"/>
      <c r="CH1466" s="49"/>
      <c r="CI1466" s="97"/>
      <c r="CJ1466" s="97"/>
      <c r="CK1466" s="97"/>
      <c r="CL1466" s="97"/>
      <c r="CM1466" s="335"/>
      <c r="CN1466" s="337"/>
      <c r="CO1466" s="315" t="str">
        <f>IF(Формулы!R1466&gt;V1466,"22-?,Дата 14 - Прибыл из УФСИН; ","")&amp;IF(Формулы!Q1466&gt;Y1466,"25-?,Дата 13 - Выбыл в УФСИН;","")&amp;IF(YEAR(ДАННЫЕ!$F$1)=YEAR(ДАННЫЕ!B1466),IF(AT1466&gt;0,"","40-?, вявлен в текущем году! "),"")&amp;IF(YEAR($F$1)=YEAR(W1466),IF(X1466+Y1466&gt;0,"","23-стоит, 24,25 - куда выбыл? "),"")&amp;IF(X1466+Y1466&gt;0,IF(YEAR($F$1)=YEAR(W1466),"","24+25&gt;0? 23 - когда выбыл? "),"")&amp;IF(BA1466&lt;BB1466,"47&gt;=48; ","")&amp;IF(BA1466&lt;BC1466,"47&gt;=49; ","")&amp;IF(BA1466&lt;BD1466,"47&gt;=50; ","")&amp;IF(BE1466&gt;0,IF(BF1466&gt;0,IF(AU1466&gt;AV1466,"","41 и 42 - ? (51 и 52 &gt; 0);"),"51 &gt; 0 52 - ?;"),"")&amp;IF(AU1466&gt;0,IF(AV1466&gt;AU1466,"41&gt;42;","")&amp;IF(BE1466&gt;0,"","41&gt;0 51-?;"),"")&amp;IF(BF1466&gt;0,IF(BE1466&gt;0,"","52&gt;0 51-?;"),"")&amp;IF(AW1466&gt;=AX1466,"","43&gt;44;")&amp;IF(CA1466&gt;0,IF(AW1466&gt;0,"","71 &gt; 0 43-?;"),"")</f>
        <v/>
      </c>
    </row>
    <row r="1467" spans="1:93" ht="12" x14ac:dyDescent="0.2">
      <c r="A1467" s="45"/>
      <c r="B1467" s="46"/>
      <c r="C1467" s="121"/>
      <c r="D1467" s="121"/>
      <c r="E1467" s="336"/>
      <c r="F1467" s="122"/>
      <c r="G1467" s="46"/>
      <c r="H1467" s="45"/>
      <c r="I1467" s="45"/>
      <c r="J1467" s="45"/>
      <c r="K1467" s="45"/>
      <c r="L1467" s="45"/>
      <c r="M1467" s="46"/>
      <c r="N1467" s="46"/>
      <c r="O1467" s="48"/>
      <c r="P1467" s="48"/>
      <c r="Q1467" s="46"/>
      <c r="R1467" s="48"/>
      <c r="S1467" s="48"/>
      <c r="T1467" s="48"/>
      <c r="U1467" s="48"/>
      <c r="V1467" s="48"/>
      <c r="W1467" s="46"/>
      <c r="X1467" s="48"/>
      <c r="Y1467" s="48"/>
      <c r="Z1467" s="157"/>
      <c r="AA1467" s="47"/>
      <c r="AB1467" s="97"/>
      <c r="AC1467" s="49"/>
      <c r="AD1467" s="49"/>
      <c r="AE1467" s="49"/>
      <c r="AF1467" s="49"/>
      <c r="AG1467" s="49"/>
      <c r="AH1467" s="47"/>
      <c r="AI1467" s="47"/>
      <c r="AJ1467" s="47"/>
      <c r="AK1467" s="190"/>
      <c r="AL1467" s="190"/>
      <c r="AM1467" s="190"/>
      <c r="AN1467" s="190"/>
      <c r="AO1467" s="190"/>
      <c r="AP1467" s="151"/>
      <c r="AQ1467" s="322"/>
      <c r="AR1467" s="322"/>
      <c r="AS1467" s="322"/>
      <c r="AT1467" s="47"/>
      <c r="AU1467" s="47"/>
      <c r="AV1467" s="47"/>
      <c r="AW1467" s="47"/>
      <c r="AX1467" s="322"/>
      <c r="AY1467" s="98"/>
      <c r="AZ1467" s="98"/>
      <c r="BA1467" s="47"/>
      <c r="BB1467" s="47"/>
      <c r="BC1467" s="47"/>
      <c r="BD1467" s="47"/>
      <c r="BE1467" s="97"/>
      <c r="BF1467" s="49"/>
      <c r="BG1467" s="239"/>
      <c r="BH1467" s="342"/>
      <c r="BI1467" s="49"/>
      <c r="BJ1467" s="49"/>
      <c r="BK1467" s="49"/>
      <c r="BL1467" s="49"/>
      <c r="BM1467" s="49"/>
      <c r="BN1467" s="47"/>
      <c r="BO1467" s="49"/>
      <c r="BP1467" s="49"/>
      <c r="BQ1467" s="49"/>
      <c r="BR1467" s="323"/>
      <c r="BS1467" s="323"/>
      <c r="BT1467" s="323"/>
      <c r="BU1467" s="49"/>
      <c r="BV1467" s="49"/>
      <c r="BW1467" s="97"/>
      <c r="BX1467" s="97"/>
      <c r="BY1467" s="97"/>
      <c r="BZ1467" s="97"/>
      <c r="CA1467" s="49"/>
      <c r="CB1467" s="49"/>
      <c r="CC1467" s="49"/>
      <c r="CD1467" s="49"/>
      <c r="CE1467" s="49"/>
      <c r="CF1467" s="49"/>
      <c r="CG1467" s="49"/>
      <c r="CH1467" s="49"/>
      <c r="CI1467" s="97"/>
      <c r="CJ1467" s="97"/>
      <c r="CK1467" s="97"/>
      <c r="CL1467" s="97"/>
      <c r="CM1467" s="335"/>
      <c r="CN1467" s="337"/>
      <c r="CO1467" s="315" t="str">
        <f>IF(Формулы!R1467&gt;V1467,"22-?,Дата 14 - Прибыл из УФСИН; ","")&amp;IF(Формулы!Q1467&gt;Y1467,"25-?,Дата 13 - Выбыл в УФСИН;","")&amp;IF(YEAR(ДАННЫЕ!$F$1)=YEAR(ДАННЫЕ!B1467),IF(AT1467&gt;0,"","40-?, вявлен в текущем году! "),"")&amp;IF(YEAR($F$1)=YEAR(W1467),IF(X1467+Y1467&gt;0,"","23-стоит, 24,25 - куда выбыл? "),"")&amp;IF(X1467+Y1467&gt;0,IF(YEAR($F$1)=YEAR(W1467),"","24+25&gt;0? 23 - когда выбыл? "),"")&amp;IF(BA1467&lt;BB1467,"47&gt;=48; ","")&amp;IF(BA1467&lt;BC1467,"47&gt;=49; ","")&amp;IF(BA1467&lt;BD1467,"47&gt;=50; ","")&amp;IF(BE1467&gt;0,IF(BF1467&gt;0,IF(AU1467&gt;AV1467,"","41 и 42 - ? (51 и 52 &gt; 0);"),"51 &gt; 0 52 - ?;"),"")&amp;IF(AU1467&gt;0,IF(AV1467&gt;AU1467,"41&gt;42;","")&amp;IF(BE1467&gt;0,"","41&gt;0 51-?;"),"")&amp;IF(BF1467&gt;0,IF(BE1467&gt;0,"","52&gt;0 51-?;"),"")&amp;IF(AW1467&gt;=AX1467,"","43&gt;44;")&amp;IF(CA1467&gt;0,IF(AW1467&gt;0,"","71 &gt; 0 43-?;"),"")</f>
        <v/>
      </c>
    </row>
    <row r="1468" spans="1:93" ht="12" x14ac:dyDescent="0.2">
      <c r="A1468" s="45"/>
      <c r="B1468" s="46"/>
      <c r="C1468" s="121"/>
      <c r="D1468" s="121"/>
      <c r="E1468" s="336"/>
      <c r="F1468" s="122"/>
      <c r="G1468" s="46"/>
      <c r="H1468" s="45"/>
      <c r="I1468" s="45"/>
      <c r="J1468" s="45"/>
      <c r="K1468" s="45"/>
      <c r="L1468" s="45"/>
      <c r="M1468" s="46"/>
      <c r="N1468" s="46"/>
      <c r="O1468" s="48"/>
      <c r="P1468" s="48"/>
      <c r="Q1468" s="46"/>
      <c r="R1468" s="48"/>
      <c r="S1468" s="48"/>
      <c r="T1468" s="48"/>
      <c r="U1468" s="48"/>
      <c r="V1468" s="48"/>
      <c r="W1468" s="46"/>
      <c r="X1468" s="48"/>
      <c r="Y1468" s="48"/>
      <c r="Z1468" s="157"/>
      <c r="AA1468" s="47"/>
      <c r="AB1468" s="97"/>
      <c r="AC1468" s="49"/>
      <c r="AD1468" s="49"/>
      <c r="AE1468" s="49"/>
      <c r="AF1468" s="49"/>
      <c r="AG1468" s="49"/>
      <c r="AH1468" s="47"/>
      <c r="AI1468" s="47"/>
      <c r="AJ1468" s="47"/>
      <c r="AK1468" s="190"/>
      <c r="AL1468" s="190"/>
      <c r="AM1468" s="190"/>
      <c r="AN1468" s="190"/>
      <c r="AO1468" s="190"/>
      <c r="AP1468" s="151"/>
      <c r="AQ1468" s="322"/>
      <c r="AR1468" s="322"/>
      <c r="AS1468" s="322"/>
      <c r="AT1468" s="47"/>
      <c r="AU1468" s="47"/>
      <c r="AV1468" s="47"/>
      <c r="AW1468" s="47"/>
      <c r="AX1468" s="322"/>
      <c r="AY1468" s="98"/>
      <c r="AZ1468" s="98"/>
      <c r="BA1468" s="47"/>
      <c r="BB1468" s="47"/>
      <c r="BC1468" s="47"/>
      <c r="BD1468" s="47"/>
      <c r="BE1468" s="97"/>
      <c r="BF1468" s="49"/>
      <c r="BG1468" s="239"/>
      <c r="BH1468" s="342"/>
      <c r="BI1468" s="49"/>
      <c r="BJ1468" s="49"/>
      <c r="BK1468" s="49"/>
      <c r="BL1468" s="49"/>
      <c r="BM1468" s="49"/>
      <c r="BN1468" s="47"/>
      <c r="BO1468" s="49"/>
      <c r="BP1468" s="49"/>
      <c r="BQ1468" s="49"/>
      <c r="BR1468" s="323"/>
      <c r="BS1468" s="323"/>
      <c r="BT1468" s="323"/>
      <c r="BU1468" s="49"/>
      <c r="BV1468" s="49"/>
      <c r="BW1468" s="97"/>
      <c r="BX1468" s="97"/>
      <c r="BY1468" s="97"/>
      <c r="BZ1468" s="97"/>
      <c r="CA1468" s="49"/>
      <c r="CB1468" s="49"/>
      <c r="CC1468" s="49"/>
      <c r="CD1468" s="49"/>
      <c r="CE1468" s="49"/>
      <c r="CF1468" s="49"/>
      <c r="CG1468" s="49"/>
      <c r="CH1468" s="49"/>
      <c r="CI1468" s="97"/>
      <c r="CJ1468" s="97"/>
      <c r="CK1468" s="97"/>
      <c r="CL1468" s="97"/>
      <c r="CM1468" s="335"/>
      <c r="CN1468" s="337"/>
      <c r="CO1468" s="315" t="str">
        <f>IF(Формулы!R1468&gt;V1468,"22-?,Дата 14 - Прибыл из УФСИН; ","")&amp;IF(Формулы!Q1468&gt;Y1468,"25-?,Дата 13 - Выбыл в УФСИН;","")&amp;IF(YEAR(ДАННЫЕ!$F$1)=YEAR(ДАННЫЕ!B1468),IF(AT1468&gt;0,"","40-?, вявлен в текущем году! "),"")&amp;IF(YEAR($F$1)=YEAR(W1468),IF(X1468+Y1468&gt;0,"","23-стоит, 24,25 - куда выбыл? "),"")&amp;IF(X1468+Y1468&gt;0,IF(YEAR($F$1)=YEAR(W1468),"","24+25&gt;0? 23 - когда выбыл? "),"")&amp;IF(BA1468&lt;BB1468,"47&gt;=48; ","")&amp;IF(BA1468&lt;BC1468,"47&gt;=49; ","")&amp;IF(BA1468&lt;BD1468,"47&gt;=50; ","")&amp;IF(BE1468&gt;0,IF(BF1468&gt;0,IF(AU1468&gt;AV1468,"","41 и 42 - ? (51 и 52 &gt; 0);"),"51 &gt; 0 52 - ?;"),"")&amp;IF(AU1468&gt;0,IF(AV1468&gt;AU1468,"41&gt;42;","")&amp;IF(BE1468&gt;0,"","41&gt;0 51-?;"),"")&amp;IF(BF1468&gt;0,IF(BE1468&gt;0,"","52&gt;0 51-?;"),"")&amp;IF(AW1468&gt;=AX1468,"","43&gt;44;")&amp;IF(CA1468&gt;0,IF(AW1468&gt;0,"","71 &gt; 0 43-?;"),"")</f>
        <v/>
      </c>
    </row>
    <row r="1469" spans="1:93" ht="12" x14ac:dyDescent="0.2">
      <c r="A1469" s="45"/>
      <c r="B1469" s="46"/>
      <c r="C1469" s="121"/>
      <c r="D1469" s="121"/>
      <c r="E1469" s="336"/>
      <c r="F1469" s="122"/>
      <c r="G1469" s="46"/>
      <c r="H1469" s="45"/>
      <c r="I1469" s="45"/>
      <c r="J1469" s="45"/>
      <c r="K1469" s="45"/>
      <c r="L1469" s="45"/>
      <c r="M1469" s="46"/>
      <c r="N1469" s="46"/>
      <c r="O1469" s="48"/>
      <c r="P1469" s="48"/>
      <c r="Q1469" s="46"/>
      <c r="R1469" s="48"/>
      <c r="S1469" s="48"/>
      <c r="T1469" s="48"/>
      <c r="U1469" s="48"/>
      <c r="V1469" s="48"/>
      <c r="W1469" s="46"/>
      <c r="X1469" s="48"/>
      <c r="Y1469" s="48"/>
      <c r="Z1469" s="157"/>
      <c r="AA1469" s="47"/>
      <c r="AB1469" s="97"/>
      <c r="AC1469" s="49"/>
      <c r="AD1469" s="49"/>
      <c r="AE1469" s="49"/>
      <c r="AF1469" s="49"/>
      <c r="AG1469" s="49"/>
      <c r="AH1469" s="47"/>
      <c r="AI1469" s="47"/>
      <c r="AJ1469" s="47"/>
      <c r="AK1469" s="190"/>
      <c r="AL1469" s="190"/>
      <c r="AM1469" s="190"/>
      <c r="AN1469" s="190"/>
      <c r="AO1469" s="190"/>
      <c r="AP1469" s="151"/>
      <c r="AQ1469" s="322"/>
      <c r="AR1469" s="322"/>
      <c r="AS1469" s="322"/>
      <c r="AT1469" s="47"/>
      <c r="AU1469" s="47"/>
      <c r="AV1469" s="47"/>
      <c r="AW1469" s="47"/>
      <c r="AX1469" s="322"/>
      <c r="AY1469" s="98"/>
      <c r="AZ1469" s="98"/>
      <c r="BA1469" s="47"/>
      <c r="BB1469" s="47"/>
      <c r="BC1469" s="47"/>
      <c r="BD1469" s="47"/>
      <c r="BE1469" s="97"/>
      <c r="BF1469" s="49"/>
      <c r="BG1469" s="239"/>
      <c r="BH1469" s="342"/>
      <c r="BI1469" s="49"/>
      <c r="BJ1469" s="49"/>
      <c r="BK1469" s="49"/>
      <c r="BL1469" s="49"/>
      <c r="BM1469" s="49"/>
      <c r="BN1469" s="47"/>
      <c r="BO1469" s="49"/>
      <c r="BP1469" s="49"/>
      <c r="BQ1469" s="49"/>
      <c r="BR1469" s="323"/>
      <c r="BS1469" s="323"/>
      <c r="BT1469" s="323"/>
      <c r="BU1469" s="49"/>
      <c r="BV1469" s="49"/>
      <c r="BW1469" s="97"/>
      <c r="BX1469" s="97"/>
      <c r="BY1469" s="97"/>
      <c r="BZ1469" s="97"/>
      <c r="CA1469" s="49"/>
      <c r="CB1469" s="49"/>
      <c r="CC1469" s="49"/>
      <c r="CD1469" s="49"/>
      <c r="CE1469" s="49"/>
      <c r="CF1469" s="49"/>
      <c r="CG1469" s="49"/>
      <c r="CH1469" s="49"/>
      <c r="CI1469" s="97"/>
      <c r="CJ1469" s="97"/>
      <c r="CK1469" s="97"/>
      <c r="CL1469" s="97"/>
      <c r="CM1469" s="335"/>
      <c r="CN1469" s="337"/>
      <c r="CO1469" s="315" t="str">
        <f>IF(Формулы!R1469&gt;V1469,"22-?,Дата 14 - Прибыл из УФСИН; ","")&amp;IF(Формулы!Q1469&gt;Y1469,"25-?,Дата 13 - Выбыл в УФСИН;","")&amp;IF(YEAR(ДАННЫЕ!$F$1)=YEAR(ДАННЫЕ!B1469),IF(AT1469&gt;0,"","40-?, вявлен в текущем году! "),"")&amp;IF(YEAR($F$1)=YEAR(W1469),IF(X1469+Y1469&gt;0,"","23-стоит, 24,25 - куда выбыл? "),"")&amp;IF(X1469+Y1469&gt;0,IF(YEAR($F$1)=YEAR(W1469),"","24+25&gt;0? 23 - когда выбыл? "),"")&amp;IF(BA1469&lt;BB1469,"47&gt;=48; ","")&amp;IF(BA1469&lt;BC1469,"47&gt;=49; ","")&amp;IF(BA1469&lt;BD1469,"47&gt;=50; ","")&amp;IF(BE1469&gt;0,IF(BF1469&gt;0,IF(AU1469&gt;AV1469,"","41 и 42 - ? (51 и 52 &gt; 0);"),"51 &gt; 0 52 - ?;"),"")&amp;IF(AU1469&gt;0,IF(AV1469&gt;AU1469,"41&gt;42;","")&amp;IF(BE1469&gt;0,"","41&gt;0 51-?;"),"")&amp;IF(BF1469&gt;0,IF(BE1469&gt;0,"","52&gt;0 51-?;"),"")&amp;IF(AW1469&gt;=AX1469,"","43&gt;44;")&amp;IF(CA1469&gt;0,IF(AW1469&gt;0,"","71 &gt; 0 43-?;"),"")</f>
        <v/>
      </c>
    </row>
    <row r="1470" spans="1:93" ht="12" x14ac:dyDescent="0.2">
      <c r="A1470" s="45"/>
      <c r="B1470" s="46"/>
      <c r="C1470" s="121"/>
      <c r="D1470" s="121"/>
      <c r="E1470" s="336"/>
      <c r="F1470" s="122"/>
      <c r="G1470" s="46"/>
      <c r="H1470" s="45"/>
      <c r="I1470" s="45"/>
      <c r="J1470" s="45"/>
      <c r="K1470" s="45"/>
      <c r="L1470" s="45"/>
      <c r="M1470" s="46"/>
      <c r="N1470" s="46"/>
      <c r="O1470" s="48"/>
      <c r="P1470" s="48"/>
      <c r="Q1470" s="46"/>
      <c r="R1470" s="48"/>
      <c r="S1470" s="48"/>
      <c r="T1470" s="48"/>
      <c r="U1470" s="48"/>
      <c r="V1470" s="48"/>
      <c r="W1470" s="46"/>
      <c r="X1470" s="48"/>
      <c r="Y1470" s="48"/>
      <c r="Z1470" s="157"/>
      <c r="AA1470" s="47"/>
      <c r="AB1470" s="97"/>
      <c r="AC1470" s="49"/>
      <c r="AD1470" s="49"/>
      <c r="AE1470" s="49"/>
      <c r="AF1470" s="49"/>
      <c r="AG1470" s="49"/>
      <c r="AH1470" s="47"/>
      <c r="AI1470" s="47"/>
      <c r="AJ1470" s="47"/>
      <c r="AK1470" s="190"/>
      <c r="AL1470" s="190"/>
      <c r="AM1470" s="190"/>
      <c r="AN1470" s="190"/>
      <c r="AO1470" s="190"/>
      <c r="AP1470" s="151"/>
      <c r="AQ1470" s="322"/>
      <c r="AR1470" s="322"/>
      <c r="AS1470" s="322"/>
      <c r="AT1470" s="47"/>
      <c r="AU1470" s="47"/>
      <c r="AV1470" s="47"/>
      <c r="AW1470" s="47"/>
      <c r="AX1470" s="322"/>
      <c r="AY1470" s="98"/>
      <c r="AZ1470" s="98"/>
      <c r="BA1470" s="47"/>
      <c r="BB1470" s="47"/>
      <c r="BC1470" s="47"/>
      <c r="BD1470" s="47"/>
      <c r="BE1470" s="97"/>
      <c r="BF1470" s="49"/>
      <c r="BG1470" s="239"/>
      <c r="BH1470" s="342"/>
      <c r="BI1470" s="49"/>
      <c r="BJ1470" s="49"/>
      <c r="BK1470" s="49"/>
      <c r="BL1470" s="49"/>
      <c r="BM1470" s="49"/>
      <c r="BN1470" s="47"/>
      <c r="BO1470" s="49"/>
      <c r="BP1470" s="49"/>
      <c r="BQ1470" s="49"/>
      <c r="BR1470" s="323"/>
      <c r="BS1470" s="323"/>
      <c r="BT1470" s="323"/>
      <c r="BU1470" s="49"/>
      <c r="BV1470" s="49"/>
      <c r="BW1470" s="97"/>
      <c r="BX1470" s="97"/>
      <c r="BY1470" s="97"/>
      <c r="BZ1470" s="97"/>
      <c r="CA1470" s="49"/>
      <c r="CB1470" s="49"/>
      <c r="CC1470" s="49"/>
      <c r="CD1470" s="49"/>
      <c r="CE1470" s="49"/>
      <c r="CF1470" s="49"/>
      <c r="CG1470" s="49"/>
      <c r="CH1470" s="49"/>
      <c r="CI1470" s="97"/>
      <c r="CJ1470" s="97"/>
      <c r="CK1470" s="97"/>
      <c r="CL1470" s="97"/>
      <c r="CM1470" s="335"/>
      <c r="CN1470" s="337"/>
      <c r="CO1470" s="315" t="str">
        <f>IF(Формулы!R1470&gt;V1470,"22-?,Дата 14 - Прибыл из УФСИН; ","")&amp;IF(Формулы!Q1470&gt;Y1470,"25-?,Дата 13 - Выбыл в УФСИН;","")&amp;IF(YEAR(ДАННЫЕ!$F$1)=YEAR(ДАННЫЕ!B1470),IF(AT1470&gt;0,"","40-?, вявлен в текущем году! "),"")&amp;IF(YEAR($F$1)=YEAR(W1470),IF(X1470+Y1470&gt;0,"","23-стоит, 24,25 - куда выбыл? "),"")&amp;IF(X1470+Y1470&gt;0,IF(YEAR($F$1)=YEAR(W1470),"","24+25&gt;0? 23 - когда выбыл? "),"")&amp;IF(BA1470&lt;BB1470,"47&gt;=48; ","")&amp;IF(BA1470&lt;BC1470,"47&gt;=49; ","")&amp;IF(BA1470&lt;BD1470,"47&gt;=50; ","")&amp;IF(BE1470&gt;0,IF(BF1470&gt;0,IF(AU1470&gt;AV1470,"","41 и 42 - ? (51 и 52 &gt; 0);"),"51 &gt; 0 52 - ?;"),"")&amp;IF(AU1470&gt;0,IF(AV1470&gt;AU1470,"41&gt;42;","")&amp;IF(BE1470&gt;0,"","41&gt;0 51-?;"),"")&amp;IF(BF1470&gt;0,IF(BE1470&gt;0,"","52&gt;0 51-?;"),"")&amp;IF(AW1470&gt;=AX1470,"","43&gt;44;")&amp;IF(CA1470&gt;0,IF(AW1470&gt;0,"","71 &gt; 0 43-?;"),"")</f>
        <v/>
      </c>
    </row>
    <row r="1471" spans="1:93" ht="12" x14ac:dyDescent="0.2">
      <c r="A1471" s="45"/>
      <c r="B1471" s="46"/>
      <c r="C1471" s="121"/>
      <c r="D1471" s="121"/>
      <c r="E1471" s="336"/>
      <c r="F1471" s="122"/>
      <c r="G1471" s="46"/>
      <c r="H1471" s="45"/>
      <c r="I1471" s="45"/>
      <c r="J1471" s="45"/>
      <c r="K1471" s="45"/>
      <c r="L1471" s="45"/>
      <c r="M1471" s="46"/>
      <c r="N1471" s="46"/>
      <c r="O1471" s="48"/>
      <c r="P1471" s="48"/>
      <c r="Q1471" s="46"/>
      <c r="R1471" s="48"/>
      <c r="S1471" s="48"/>
      <c r="T1471" s="48"/>
      <c r="U1471" s="48"/>
      <c r="V1471" s="48"/>
      <c r="W1471" s="46"/>
      <c r="X1471" s="48"/>
      <c r="Y1471" s="48"/>
      <c r="Z1471" s="157"/>
      <c r="AA1471" s="47"/>
      <c r="AB1471" s="97"/>
      <c r="AC1471" s="49"/>
      <c r="AD1471" s="49"/>
      <c r="AE1471" s="49"/>
      <c r="AF1471" s="49"/>
      <c r="AG1471" s="49"/>
      <c r="AH1471" s="47"/>
      <c r="AI1471" s="47"/>
      <c r="AJ1471" s="47"/>
      <c r="AK1471" s="190"/>
      <c r="AL1471" s="190"/>
      <c r="AM1471" s="190"/>
      <c r="AN1471" s="190"/>
      <c r="AO1471" s="190"/>
      <c r="AP1471" s="151"/>
      <c r="AQ1471" s="322"/>
      <c r="AR1471" s="322"/>
      <c r="AS1471" s="322"/>
      <c r="AT1471" s="47"/>
      <c r="AU1471" s="47"/>
      <c r="AV1471" s="47"/>
      <c r="AW1471" s="47"/>
      <c r="AX1471" s="322"/>
      <c r="AY1471" s="98"/>
      <c r="AZ1471" s="98"/>
      <c r="BA1471" s="47"/>
      <c r="BB1471" s="47"/>
      <c r="BC1471" s="47"/>
      <c r="BD1471" s="47"/>
      <c r="BE1471" s="97"/>
      <c r="BF1471" s="49"/>
      <c r="BG1471" s="239"/>
      <c r="BH1471" s="342"/>
      <c r="BI1471" s="49"/>
      <c r="BJ1471" s="49"/>
      <c r="BK1471" s="49"/>
      <c r="BL1471" s="49"/>
      <c r="BM1471" s="49"/>
      <c r="BN1471" s="47"/>
      <c r="BO1471" s="49"/>
      <c r="BP1471" s="49"/>
      <c r="BQ1471" s="49"/>
      <c r="BR1471" s="323"/>
      <c r="BS1471" s="323"/>
      <c r="BT1471" s="323"/>
      <c r="BU1471" s="49"/>
      <c r="BV1471" s="49"/>
      <c r="BW1471" s="97"/>
      <c r="BX1471" s="97"/>
      <c r="BY1471" s="97"/>
      <c r="BZ1471" s="97"/>
      <c r="CA1471" s="49"/>
      <c r="CB1471" s="49"/>
      <c r="CC1471" s="49"/>
      <c r="CD1471" s="49"/>
      <c r="CE1471" s="49"/>
      <c r="CF1471" s="49"/>
      <c r="CG1471" s="49"/>
      <c r="CH1471" s="49"/>
      <c r="CI1471" s="97"/>
      <c r="CJ1471" s="97"/>
      <c r="CK1471" s="97"/>
      <c r="CL1471" s="97"/>
      <c r="CM1471" s="335"/>
      <c r="CN1471" s="337"/>
      <c r="CO1471" s="315" t="str">
        <f>IF(Формулы!R1471&gt;V1471,"22-?,Дата 14 - Прибыл из УФСИН; ","")&amp;IF(Формулы!Q1471&gt;Y1471,"25-?,Дата 13 - Выбыл в УФСИН;","")&amp;IF(YEAR(ДАННЫЕ!$F$1)=YEAR(ДАННЫЕ!B1471),IF(AT1471&gt;0,"","40-?, вявлен в текущем году! "),"")&amp;IF(YEAR($F$1)=YEAR(W1471),IF(X1471+Y1471&gt;0,"","23-стоит, 24,25 - куда выбыл? "),"")&amp;IF(X1471+Y1471&gt;0,IF(YEAR($F$1)=YEAR(W1471),"","24+25&gt;0? 23 - когда выбыл? "),"")&amp;IF(BA1471&lt;BB1471,"47&gt;=48; ","")&amp;IF(BA1471&lt;BC1471,"47&gt;=49; ","")&amp;IF(BA1471&lt;BD1471,"47&gt;=50; ","")&amp;IF(BE1471&gt;0,IF(BF1471&gt;0,IF(AU1471&gt;AV1471,"","41 и 42 - ? (51 и 52 &gt; 0);"),"51 &gt; 0 52 - ?;"),"")&amp;IF(AU1471&gt;0,IF(AV1471&gt;AU1471,"41&gt;42;","")&amp;IF(BE1471&gt;0,"","41&gt;0 51-?;"),"")&amp;IF(BF1471&gt;0,IF(BE1471&gt;0,"","52&gt;0 51-?;"),"")&amp;IF(AW1471&gt;=AX1471,"","43&gt;44;")&amp;IF(CA1471&gt;0,IF(AW1471&gt;0,"","71 &gt; 0 43-?;"),"")</f>
        <v/>
      </c>
    </row>
    <row r="1472" spans="1:93" ht="12" x14ac:dyDescent="0.2">
      <c r="A1472" s="45"/>
      <c r="B1472" s="46"/>
      <c r="C1472" s="121"/>
      <c r="D1472" s="121"/>
      <c r="E1472" s="336"/>
      <c r="F1472" s="122"/>
      <c r="G1472" s="46"/>
      <c r="H1472" s="45"/>
      <c r="I1472" s="45"/>
      <c r="J1472" s="45"/>
      <c r="K1472" s="45"/>
      <c r="L1472" s="45"/>
      <c r="M1472" s="46"/>
      <c r="N1472" s="46"/>
      <c r="O1472" s="48"/>
      <c r="P1472" s="48"/>
      <c r="Q1472" s="46"/>
      <c r="R1472" s="48"/>
      <c r="S1472" s="48"/>
      <c r="T1472" s="48"/>
      <c r="U1472" s="48"/>
      <c r="V1472" s="48"/>
      <c r="W1472" s="46"/>
      <c r="X1472" s="48"/>
      <c r="Y1472" s="48"/>
      <c r="Z1472" s="157"/>
      <c r="AA1472" s="47"/>
      <c r="AB1472" s="97"/>
      <c r="AC1472" s="49"/>
      <c r="AD1472" s="49"/>
      <c r="AE1472" s="49"/>
      <c r="AF1472" s="49"/>
      <c r="AG1472" s="49"/>
      <c r="AH1472" s="47"/>
      <c r="AI1472" s="47"/>
      <c r="AJ1472" s="47"/>
      <c r="AK1472" s="190"/>
      <c r="AL1472" s="190"/>
      <c r="AM1472" s="190"/>
      <c r="AN1472" s="190"/>
      <c r="AO1472" s="190"/>
      <c r="AP1472" s="151"/>
      <c r="AQ1472" s="322"/>
      <c r="AR1472" s="322"/>
      <c r="AS1472" s="322"/>
      <c r="AT1472" s="47"/>
      <c r="AU1472" s="47"/>
      <c r="AV1472" s="47"/>
      <c r="AW1472" s="47"/>
      <c r="AX1472" s="322"/>
      <c r="AY1472" s="98"/>
      <c r="AZ1472" s="98"/>
      <c r="BA1472" s="47"/>
      <c r="BB1472" s="47"/>
      <c r="BC1472" s="47"/>
      <c r="BD1472" s="47"/>
      <c r="BE1472" s="97"/>
      <c r="BF1472" s="49"/>
      <c r="BG1472" s="239"/>
      <c r="BH1472" s="342"/>
      <c r="BI1472" s="49"/>
      <c r="BJ1472" s="49"/>
      <c r="BK1472" s="49"/>
      <c r="BL1472" s="49"/>
      <c r="BM1472" s="49"/>
      <c r="BN1472" s="47"/>
      <c r="BO1472" s="49"/>
      <c r="BP1472" s="49"/>
      <c r="BQ1472" s="49"/>
      <c r="BR1472" s="323"/>
      <c r="BS1472" s="323"/>
      <c r="BT1472" s="323"/>
      <c r="BU1472" s="49"/>
      <c r="BV1472" s="49"/>
      <c r="BW1472" s="97"/>
      <c r="BX1472" s="97"/>
      <c r="BY1472" s="97"/>
      <c r="BZ1472" s="97"/>
      <c r="CA1472" s="49"/>
      <c r="CB1472" s="49"/>
      <c r="CC1472" s="49"/>
      <c r="CD1472" s="49"/>
      <c r="CE1472" s="49"/>
      <c r="CF1472" s="49"/>
      <c r="CG1472" s="49"/>
      <c r="CH1472" s="49"/>
      <c r="CI1472" s="97"/>
      <c r="CJ1472" s="97"/>
      <c r="CK1472" s="97"/>
      <c r="CL1472" s="97"/>
      <c r="CM1472" s="335"/>
      <c r="CN1472" s="337"/>
      <c r="CO1472" s="315" t="str">
        <f>IF(Формулы!R1472&gt;V1472,"22-?,Дата 14 - Прибыл из УФСИН; ","")&amp;IF(Формулы!Q1472&gt;Y1472,"25-?,Дата 13 - Выбыл в УФСИН;","")&amp;IF(YEAR(ДАННЫЕ!$F$1)=YEAR(ДАННЫЕ!B1472),IF(AT1472&gt;0,"","40-?, вявлен в текущем году! "),"")&amp;IF(YEAR($F$1)=YEAR(W1472),IF(X1472+Y1472&gt;0,"","23-стоит, 24,25 - куда выбыл? "),"")&amp;IF(X1472+Y1472&gt;0,IF(YEAR($F$1)=YEAR(W1472),"","24+25&gt;0? 23 - когда выбыл? "),"")&amp;IF(BA1472&lt;BB1472,"47&gt;=48; ","")&amp;IF(BA1472&lt;BC1472,"47&gt;=49; ","")&amp;IF(BA1472&lt;BD1472,"47&gt;=50; ","")&amp;IF(BE1472&gt;0,IF(BF1472&gt;0,IF(AU1472&gt;AV1472,"","41 и 42 - ? (51 и 52 &gt; 0);"),"51 &gt; 0 52 - ?;"),"")&amp;IF(AU1472&gt;0,IF(AV1472&gt;AU1472,"41&gt;42;","")&amp;IF(BE1472&gt;0,"","41&gt;0 51-?;"),"")&amp;IF(BF1472&gt;0,IF(BE1472&gt;0,"","52&gt;0 51-?;"),"")&amp;IF(AW1472&gt;=AX1472,"","43&gt;44;")&amp;IF(CA1472&gt;0,IF(AW1472&gt;0,"","71 &gt; 0 43-?;"),"")</f>
        <v/>
      </c>
    </row>
    <row r="1473" spans="1:93" ht="12" x14ac:dyDescent="0.2">
      <c r="A1473" s="45"/>
      <c r="B1473" s="46"/>
      <c r="C1473" s="121"/>
      <c r="D1473" s="121"/>
      <c r="E1473" s="336"/>
      <c r="F1473" s="122"/>
      <c r="G1473" s="46"/>
      <c r="H1473" s="45"/>
      <c r="I1473" s="45"/>
      <c r="J1473" s="45"/>
      <c r="K1473" s="45"/>
      <c r="L1473" s="45"/>
      <c r="M1473" s="46"/>
      <c r="N1473" s="46"/>
      <c r="O1473" s="48"/>
      <c r="P1473" s="48"/>
      <c r="Q1473" s="46"/>
      <c r="R1473" s="48"/>
      <c r="S1473" s="48"/>
      <c r="T1473" s="48"/>
      <c r="U1473" s="48"/>
      <c r="V1473" s="48"/>
      <c r="W1473" s="46"/>
      <c r="X1473" s="48"/>
      <c r="Y1473" s="48"/>
      <c r="Z1473" s="157"/>
      <c r="AA1473" s="47"/>
      <c r="AB1473" s="97"/>
      <c r="AC1473" s="49"/>
      <c r="AD1473" s="49"/>
      <c r="AE1473" s="49"/>
      <c r="AF1473" s="49"/>
      <c r="AG1473" s="49"/>
      <c r="AH1473" s="47"/>
      <c r="AI1473" s="47"/>
      <c r="AJ1473" s="47"/>
      <c r="AK1473" s="190"/>
      <c r="AL1473" s="190"/>
      <c r="AM1473" s="190"/>
      <c r="AN1473" s="190"/>
      <c r="AO1473" s="190"/>
      <c r="AP1473" s="151"/>
      <c r="AQ1473" s="322"/>
      <c r="AR1473" s="322"/>
      <c r="AS1473" s="322"/>
      <c r="AT1473" s="47"/>
      <c r="AU1473" s="47"/>
      <c r="AV1473" s="47"/>
      <c r="AW1473" s="47"/>
      <c r="AX1473" s="322"/>
      <c r="AY1473" s="98"/>
      <c r="AZ1473" s="98"/>
      <c r="BA1473" s="47"/>
      <c r="BB1473" s="47"/>
      <c r="BC1473" s="47"/>
      <c r="BD1473" s="47"/>
      <c r="BE1473" s="97"/>
      <c r="BF1473" s="49"/>
      <c r="BG1473" s="239"/>
      <c r="BH1473" s="342"/>
      <c r="BI1473" s="49"/>
      <c r="BJ1473" s="49"/>
      <c r="BK1473" s="49"/>
      <c r="BL1473" s="49"/>
      <c r="BM1473" s="49"/>
      <c r="BN1473" s="47"/>
      <c r="BO1473" s="49"/>
      <c r="BP1473" s="49"/>
      <c r="BQ1473" s="49"/>
      <c r="BR1473" s="323"/>
      <c r="BS1473" s="323"/>
      <c r="BT1473" s="323"/>
      <c r="BU1473" s="49"/>
      <c r="BV1473" s="49"/>
      <c r="BW1473" s="97"/>
      <c r="BX1473" s="97"/>
      <c r="BY1473" s="97"/>
      <c r="BZ1473" s="97"/>
      <c r="CA1473" s="49"/>
      <c r="CB1473" s="49"/>
      <c r="CC1473" s="49"/>
      <c r="CD1473" s="49"/>
      <c r="CE1473" s="49"/>
      <c r="CF1473" s="49"/>
      <c r="CG1473" s="49"/>
      <c r="CH1473" s="49"/>
      <c r="CI1473" s="97"/>
      <c r="CJ1473" s="97"/>
      <c r="CK1473" s="97"/>
      <c r="CL1473" s="97"/>
      <c r="CM1473" s="335"/>
      <c r="CN1473" s="337"/>
      <c r="CO1473" s="315" t="str">
        <f>IF(Формулы!R1473&gt;V1473,"22-?,Дата 14 - Прибыл из УФСИН; ","")&amp;IF(Формулы!Q1473&gt;Y1473,"25-?,Дата 13 - Выбыл в УФСИН;","")&amp;IF(YEAR(ДАННЫЕ!$F$1)=YEAR(ДАННЫЕ!B1473),IF(AT1473&gt;0,"","40-?, вявлен в текущем году! "),"")&amp;IF(YEAR($F$1)=YEAR(W1473),IF(X1473+Y1473&gt;0,"","23-стоит, 24,25 - куда выбыл? "),"")&amp;IF(X1473+Y1473&gt;0,IF(YEAR($F$1)=YEAR(W1473),"","24+25&gt;0? 23 - когда выбыл? "),"")&amp;IF(BA1473&lt;BB1473,"47&gt;=48; ","")&amp;IF(BA1473&lt;BC1473,"47&gt;=49; ","")&amp;IF(BA1473&lt;BD1473,"47&gt;=50; ","")&amp;IF(BE1473&gt;0,IF(BF1473&gt;0,IF(AU1473&gt;AV1473,"","41 и 42 - ? (51 и 52 &gt; 0);"),"51 &gt; 0 52 - ?;"),"")&amp;IF(AU1473&gt;0,IF(AV1473&gt;AU1473,"41&gt;42;","")&amp;IF(BE1473&gt;0,"","41&gt;0 51-?;"),"")&amp;IF(BF1473&gt;0,IF(BE1473&gt;0,"","52&gt;0 51-?;"),"")&amp;IF(AW1473&gt;=AX1473,"","43&gt;44;")&amp;IF(CA1473&gt;0,IF(AW1473&gt;0,"","71 &gt; 0 43-?;"),"")</f>
        <v/>
      </c>
    </row>
    <row r="1474" spans="1:93" ht="12" x14ac:dyDescent="0.2">
      <c r="A1474" s="45"/>
      <c r="B1474" s="46"/>
      <c r="C1474" s="121"/>
      <c r="D1474" s="121"/>
      <c r="E1474" s="336"/>
      <c r="F1474" s="122"/>
      <c r="G1474" s="46"/>
      <c r="H1474" s="45"/>
      <c r="I1474" s="45"/>
      <c r="J1474" s="45"/>
      <c r="K1474" s="45"/>
      <c r="L1474" s="45"/>
      <c r="M1474" s="46"/>
      <c r="N1474" s="46"/>
      <c r="O1474" s="48"/>
      <c r="P1474" s="48"/>
      <c r="Q1474" s="46"/>
      <c r="R1474" s="48"/>
      <c r="S1474" s="48"/>
      <c r="T1474" s="48"/>
      <c r="U1474" s="48"/>
      <c r="V1474" s="48"/>
      <c r="W1474" s="46"/>
      <c r="X1474" s="48"/>
      <c r="Y1474" s="48"/>
      <c r="Z1474" s="157"/>
      <c r="AA1474" s="47"/>
      <c r="AB1474" s="97"/>
      <c r="AC1474" s="49"/>
      <c r="AD1474" s="49"/>
      <c r="AE1474" s="49"/>
      <c r="AF1474" s="49"/>
      <c r="AG1474" s="49"/>
      <c r="AH1474" s="47"/>
      <c r="AI1474" s="47"/>
      <c r="AJ1474" s="47"/>
      <c r="AK1474" s="190"/>
      <c r="AL1474" s="190"/>
      <c r="AM1474" s="190"/>
      <c r="AN1474" s="190"/>
      <c r="AO1474" s="190"/>
      <c r="AP1474" s="151"/>
      <c r="AQ1474" s="322"/>
      <c r="AR1474" s="322"/>
      <c r="AS1474" s="322"/>
      <c r="AT1474" s="47"/>
      <c r="AU1474" s="47"/>
      <c r="AV1474" s="47"/>
      <c r="AW1474" s="47"/>
      <c r="AX1474" s="322"/>
      <c r="AY1474" s="98"/>
      <c r="AZ1474" s="98"/>
      <c r="BA1474" s="47"/>
      <c r="BB1474" s="47"/>
      <c r="BC1474" s="47"/>
      <c r="BD1474" s="47"/>
      <c r="BE1474" s="97"/>
      <c r="BF1474" s="49"/>
      <c r="BG1474" s="239"/>
      <c r="BH1474" s="342"/>
      <c r="BI1474" s="49"/>
      <c r="BJ1474" s="49"/>
      <c r="BK1474" s="49"/>
      <c r="BL1474" s="49"/>
      <c r="BM1474" s="49"/>
      <c r="BN1474" s="47"/>
      <c r="BO1474" s="49"/>
      <c r="BP1474" s="49"/>
      <c r="BQ1474" s="49"/>
      <c r="BR1474" s="323"/>
      <c r="BS1474" s="323"/>
      <c r="BT1474" s="323"/>
      <c r="BU1474" s="49"/>
      <c r="BV1474" s="49"/>
      <c r="BW1474" s="97"/>
      <c r="BX1474" s="97"/>
      <c r="BY1474" s="97"/>
      <c r="BZ1474" s="97"/>
      <c r="CA1474" s="49"/>
      <c r="CB1474" s="49"/>
      <c r="CC1474" s="49"/>
      <c r="CD1474" s="49"/>
      <c r="CE1474" s="49"/>
      <c r="CF1474" s="49"/>
      <c r="CG1474" s="49"/>
      <c r="CH1474" s="49"/>
      <c r="CI1474" s="97"/>
      <c r="CJ1474" s="97"/>
      <c r="CK1474" s="97"/>
      <c r="CL1474" s="97"/>
      <c r="CM1474" s="335"/>
      <c r="CN1474" s="337"/>
      <c r="CO1474" s="315" t="str">
        <f>IF(Формулы!R1474&gt;V1474,"22-?,Дата 14 - Прибыл из УФСИН; ","")&amp;IF(Формулы!Q1474&gt;Y1474,"25-?,Дата 13 - Выбыл в УФСИН;","")&amp;IF(YEAR(ДАННЫЕ!$F$1)=YEAR(ДАННЫЕ!B1474),IF(AT1474&gt;0,"","40-?, вявлен в текущем году! "),"")&amp;IF(YEAR($F$1)=YEAR(W1474),IF(X1474+Y1474&gt;0,"","23-стоит, 24,25 - куда выбыл? "),"")&amp;IF(X1474+Y1474&gt;0,IF(YEAR($F$1)=YEAR(W1474),"","24+25&gt;0? 23 - когда выбыл? "),"")&amp;IF(BA1474&lt;BB1474,"47&gt;=48; ","")&amp;IF(BA1474&lt;BC1474,"47&gt;=49; ","")&amp;IF(BA1474&lt;BD1474,"47&gt;=50; ","")&amp;IF(BE1474&gt;0,IF(BF1474&gt;0,IF(AU1474&gt;AV1474,"","41 и 42 - ? (51 и 52 &gt; 0);"),"51 &gt; 0 52 - ?;"),"")&amp;IF(AU1474&gt;0,IF(AV1474&gt;AU1474,"41&gt;42;","")&amp;IF(BE1474&gt;0,"","41&gt;0 51-?;"),"")&amp;IF(BF1474&gt;0,IF(BE1474&gt;0,"","52&gt;0 51-?;"),"")&amp;IF(AW1474&gt;=AX1474,"","43&gt;44;")&amp;IF(CA1474&gt;0,IF(AW1474&gt;0,"","71 &gt; 0 43-?;"),"")</f>
        <v/>
      </c>
    </row>
    <row r="1475" spans="1:93" ht="12" x14ac:dyDescent="0.2">
      <c r="A1475" s="45"/>
      <c r="B1475" s="46"/>
      <c r="C1475" s="121"/>
      <c r="D1475" s="121"/>
      <c r="E1475" s="336"/>
      <c r="F1475" s="122"/>
      <c r="G1475" s="46"/>
      <c r="H1475" s="45"/>
      <c r="I1475" s="45"/>
      <c r="J1475" s="45"/>
      <c r="K1475" s="45"/>
      <c r="L1475" s="45"/>
      <c r="M1475" s="46"/>
      <c r="N1475" s="46"/>
      <c r="O1475" s="48"/>
      <c r="P1475" s="48"/>
      <c r="Q1475" s="46"/>
      <c r="R1475" s="48"/>
      <c r="S1475" s="48"/>
      <c r="T1475" s="48"/>
      <c r="U1475" s="48"/>
      <c r="V1475" s="48"/>
      <c r="W1475" s="46"/>
      <c r="X1475" s="48"/>
      <c r="Y1475" s="48"/>
      <c r="Z1475" s="157"/>
      <c r="AA1475" s="47"/>
      <c r="AB1475" s="97"/>
      <c r="AC1475" s="49"/>
      <c r="AD1475" s="49"/>
      <c r="AE1475" s="49"/>
      <c r="AF1475" s="49"/>
      <c r="AG1475" s="49"/>
      <c r="AH1475" s="47"/>
      <c r="AI1475" s="47"/>
      <c r="AJ1475" s="47"/>
      <c r="AK1475" s="190"/>
      <c r="AL1475" s="190"/>
      <c r="AM1475" s="190"/>
      <c r="AN1475" s="190"/>
      <c r="AO1475" s="190"/>
      <c r="AP1475" s="151"/>
      <c r="AQ1475" s="322"/>
      <c r="AR1475" s="322"/>
      <c r="AS1475" s="322"/>
      <c r="AT1475" s="47"/>
      <c r="AU1475" s="47"/>
      <c r="AV1475" s="47"/>
      <c r="AW1475" s="47"/>
      <c r="AX1475" s="322"/>
      <c r="AY1475" s="98"/>
      <c r="AZ1475" s="98"/>
      <c r="BA1475" s="47"/>
      <c r="BB1475" s="47"/>
      <c r="BC1475" s="47"/>
      <c r="BD1475" s="47"/>
      <c r="BE1475" s="97"/>
      <c r="BF1475" s="49"/>
      <c r="BG1475" s="239"/>
      <c r="BH1475" s="342"/>
      <c r="BI1475" s="49"/>
      <c r="BJ1475" s="49"/>
      <c r="BK1475" s="49"/>
      <c r="BL1475" s="49"/>
      <c r="BM1475" s="49"/>
      <c r="BN1475" s="47"/>
      <c r="BO1475" s="49"/>
      <c r="BP1475" s="49"/>
      <c r="BQ1475" s="49"/>
      <c r="BR1475" s="323"/>
      <c r="BS1475" s="323"/>
      <c r="BT1475" s="323"/>
      <c r="BU1475" s="49"/>
      <c r="BV1475" s="49"/>
      <c r="BW1475" s="97"/>
      <c r="BX1475" s="97"/>
      <c r="BY1475" s="97"/>
      <c r="BZ1475" s="97"/>
      <c r="CA1475" s="49"/>
      <c r="CB1475" s="49"/>
      <c r="CC1475" s="49"/>
      <c r="CD1475" s="49"/>
      <c r="CE1475" s="49"/>
      <c r="CF1475" s="49"/>
      <c r="CG1475" s="49"/>
      <c r="CH1475" s="49"/>
      <c r="CI1475" s="97"/>
      <c r="CJ1475" s="97"/>
      <c r="CK1475" s="97"/>
      <c r="CL1475" s="97"/>
      <c r="CM1475" s="335"/>
      <c r="CN1475" s="337"/>
      <c r="CO1475" s="315" t="str">
        <f>IF(Формулы!R1475&gt;V1475,"22-?,Дата 14 - Прибыл из УФСИН; ","")&amp;IF(Формулы!Q1475&gt;Y1475,"25-?,Дата 13 - Выбыл в УФСИН;","")&amp;IF(YEAR(ДАННЫЕ!$F$1)=YEAR(ДАННЫЕ!B1475),IF(AT1475&gt;0,"","40-?, вявлен в текущем году! "),"")&amp;IF(YEAR($F$1)=YEAR(W1475),IF(X1475+Y1475&gt;0,"","23-стоит, 24,25 - куда выбыл? "),"")&amp;IF(X1475+Y1475&gt;0,IF(YEAR($F$1)=YEAR(W1475),"","24+25&gt;0? 23 - когда выбыл? "),"")&amp;IF(BA1475&lt;BB1475,"47&gt;=48; ","")&amp;IF(BA1475&lt;BC1475,"47&gt;=49; ","")&amp;IF(BA1475&lt;BD1475,"47&gt;=50; ","")&amp;IF(BE1475&gt;0,IF(BF1475&gt;0,IF(AU1475&gt;AV1475,"","41 и 42 - ? (51 и 52 &gt; 0);"),"51 &gt; 0 52 - ?;"),"")&amp;IF(AU1475&gt;0,IF(AV1475&gt;AU1475,"41&gt;42;","")&amp;IF(BE1475&gt;0,"","41&gt;0 51-?;"),"")&amp;IF(BF1475&gt;0,IF(BE1475&gt;0,"","52&gt;0 51-?;"),"")&amp;IF(AW1475&gt;=AX1475,"","43&gt;44;")&amp;IF(CA1475&gt;0,IF(AW1475&gt;0,"","71 &gt; 0 43-?;"),"")</f>
        <v/>
      </c>
    </row>
    <row r="1476" spans="1:93" ht="12" x14ac:dyDescent="0.2">
      <c r="A1476" s="45"/>
      <c r="B1476" s="46"/>
      <c r="C1476" s="121"/>
      <c r="D1476" s="121"/>
      <c r="E1476" s="336"/>
      <c r="F1476" s="122"/>
      <c r="G1476" s="46"/>
      <c r="H1476" s="45"/>
      <c r="I1476" s="45"/>
      <c r="J1476" s="45"/>
      <c r="K1476" s="45"/>
      <c r="L1476" s="45"/>
      <c r="M1476" s="46"/>
      <c r="N1476" s="46"/>
      <c r="O1476" s="48"/>
      <c r="P1476" s="48"/>
      <c r="Q1476" s="46"/>
      <c r="R1476" s="48"/>
      <c r="S1476" s="48"/>
      <c r="T1476" s="48"/>
      <c r="U1476" s="48"/>
      <c r="V1476" s="48"/>
      <c r="W1476" s="46"/>
      <c r="X1476" s="48"/>
      <c r="Y1476" s="48"/>
      <c r="Z1476" s="157"/>
      <c r="AA1476" s="47"/>
      <c r="AB1476" s="97"/>
      <c r="AC1476" s="49"/>
      <c r="AD1476" s="49"/>
      <c r="AE1476" s="49"/>
      <c r="AF1476" s="49"/>
      <c r="AG1476" s="49"/>
      <c r="AH1476" s="47"/>
      <c r="AI1476" s="47"/>
      <c r="AJ1476" s="47"/>
      <c r="AK1476" s="190"/>
      <c r="AL1476" s="190"/>
      <c r="AM1476" s="190"/>
      <c r="AN1476" s="190"/>
      <c r="AO1476" s="190"/>
      <c r="AP1476" s="151"/>
      <c r="AQ1476" s="322"/>
      <c r="AR1476" s="322"/>
      <c r="AS1476" s="322"/>
      <c r="AT1476" s="47"/>
      <c r="AU1476" s="47"/>
      <c r="AV1476" s="47"/>
      <c r="AW1476" s="47"/>
      <c r="AX1476" s="322"/>
      <c r="AY1476" s="98"/>
      <c r="AZ1476" s="98"/>
      <c r="BA1476" s="47"/>
      <c r="BB1476" s="47"/>
      <c r="BC1476" s="47"/>
      <c r="BD1476" s="47"/>
      <c r="BE1476" s="97"/>
      <c r="BF1476" s="49"/>
      <c r="BG1476" s="239"/>
      <c r="BH1476" s="342"/>
      <c r="BI1476" s="49"/>
      <c r="BJ1476" s="49"/>
      <c r="BK1476" s="49"/>
      <c r="BL1476" s="49"/>
      <c r="BM1476" s="49"/>
      <c r="BN1476" s="47"/>
      <c r="BO1476" s="49"/>
      <c r="BP1476" s="49"/>
      <c r="BQ1476" s="49"/>
      <c r="BR1476" s="323"/>
      <c r="BS1476" s="323"/>
      <c r="BT1476" s="323"/>
      <c r="BU1476" s="49"/>
      <c r="BV1476" s="49"/>
      <c r="BW1476" s="97"/>
      <c r="BX1476" s="97"/>
      <c r="BY1476" s="97"/>
      <c r="BZ1476" s="97"/>
      <c r="CA1476" s="49"/>
      <c r="CB1476" s="49"/>
      <c r="CC1476" s="49"/>
      <c r="CD1476" s="49"/>
      <c r="CE1476" s="49"/>
      <c r="CF1476" s="49"/>
      <c r="CG1476" s="49"/>
      <c r="CH1476" s="49"/>
      <c r="CI1476" s="97"/>
      <c r="CJ1476" s="97"/>
      <c r="CK1476" s="97"/>
      <c r="CL1476" s="97"/>
      <c r="CM1476" s="335"/>
      <c r="CN1476" s="337"/>
      <c r="CO1476" s="315" t="str">
        <f>IF(Формулы!R1476&gt;V1476,"22-?,Дата 14 - Прибыл из УФСИН; ","")&amp;IF(Формулы!Q1476&gt;Y1476,"25-?,Дата 13 - Выбыл в УФСИН;","")&amp;IF(YEAR(ДАННЫЕ!$F$1)=YEAR(ДАННЫЕ!B1476),IF(AT1476&gt;0,"","40-?, вявлен в текущем году! "),"")&amp;IF(YEAR($F$1)=YEAR(W1476),IF(X1476+Y1476&gt;0,"","23-стоит, 24,25 - куда выбыл? "),"")&amp;IF(X1476+Y1476&gt;0,IF(YEAR($F$1)=YEAR(W1476),"","24+25&gt;0? 23 - когда выбыл? "),"")&amp;IF(BA1476&lt;BB1476,"47&gt;=48; ","")&amp;IF(BA1476&lt;BC1476,"47&gt;=49; ","")&amp;IF(BA1476&lt;BD1476,"47&gt;=50; ","")&amp;IF(BE1476&gt;0,IF(BF1476&gt;0,IF(AU1476&gt;AV1476,"","41 и 42 - ? (51 и 52 &gt; 0);"),"51 &gt; 0 52 - ?;"),"")&amp;IF(AU1476&gt;0,IF(AV1476&gt;AU1476,"41&gt;42;","")&amp;IF(BE1476&gt;0,"","41&gt;0 51-?;"),"")&amp;IF(BF1476&gt;0,IF(BE1476&gt;0,"","52&gt;0 51-?;"),"")&amp;IF(AW1476&gt;=AX1476,"","43&gt;44;")&amp;IF(CA1476&gt;0,IF(AW1476&gt;0,"","71 &gt; 0 43-?;"),"")</f>
        <v/>
      </c>
    </row>
    <row r="1477" spans="1:93" ht="12" x14ac:dyDescent="0.2">
      <c r="A1477" s="45"/>
      <c r="B1477" s="46"/>
      <c r="C1477" s="121"/>
      <c r="D1477" s="121"/>
      <c r="E1477" s="336"/>
      <c r="F1477" s="122"/>
      <c r="G1477" s="46"/>
      <c r="H1477" s="45"/>
      <c r="I1477" s="45"/>
      <c r="J1477" s="45"/>
      <c r="K1477" s="45"/>
      <c r="L1477" s="45"/>
      <c r="M1477" s="46"/>
      <c r="N1477" s="46"/>
      <c r="O1477" s="48"/>
      <c r="P1477" s="48"/>
      <c r="Q1477" s="46"/>
      <c r="R1477" s="48"/>
      <c r="S1477" s="48"/>
      <c r="T1477" s="48"/>
      <c r="U1477" s="48"/>
      <c r="V1477" s="48"/>
      <c r="W1477" s="46"/>
      <c r="X1477" s="48"/>
      <c r="Y1477" s="48"/>
      <c r="Z1477" s="157"/>
      <c r="AA1477" s="47"/>
      <c r="AB1477" s="97"/>
      <c r="AC1477" s="49"/>
      <c r="AD1477" s="49"/>
      <c r="AE1477" s="49"/>
      <c r="AF1477" s="49"/>
      <c r="AG1477" s="49"/>
      <c r="AH1477" s="47"/>
      <c r="AI1477" s="47"/>
      <c r="AJ1477" s="47"/>
      <c r="AK1477" s="190"/>
      <c r="AL1477" s="190"/>
      <c r="AM1477" s="190"/>
      <c r="AN1477" s="190"/>
      <c r="AO1477" s="190"/>
      <c r="AP1477" s="151"/>
      <c r="AQ1477" s="322"/>
      <c r="AR1477" s="322"/>
      <c r="AS1477" s="322"/>
      <c r="AT1477" s="47"/>
      <c r="AU1477" s="47"/>
      <c r="AV1477" s="47"/>
      <c r="AW1477" s="47"/>
      <c r="AX1477" s="322"/>
      <c r="AY1477" s="98"/>
      <c r="AZ1477" s="98"/>
      <c r="BA1477" s="47"/>
      <c r="BB1477" s="47"/>
      <c r="BC1477" s="47"/>
      <c r="BD1477" s="47"/>
      <c r="BE1477" s="97"/>
      <c r="BF1477" s="49"/>
      <c r="BG1477" s="239"/>
      <c r="BH1477" s="342"/>
      <c r="BI1477" s="49"/>
      <c r="BJ1477" s="49"/>
      <c r="BK1477" s="49"/>
      <c r="BL1477" s="49"/>
      <c r="BM1477" s="49"/>
      <c r="BN1477" s="47"/>
      <c r="BO1477" s="49"/>
      <c r="BP1477" s="49"/>
      <c r="BQ1477" s="49"/>
      <c r="BR1477" s="323"/>
      <c r="BS1477" s="323"/>
      <c r="BT1477" s="323"/>
      <c r="BU1477" s="49"/>
      <c r="BV1477" s="49"/>
      <c r="BW1477" s="97"/>
      <c r="BX1477" s="97"/>
      <c r="BY1477" s="97"/>
      <c r="BZ1477" s="97"/>
      <c r="CA1477" s="49"/>
      <c r="CB1477" s="49"/>
      <c r="CC1477" s="49"/>
      <c r="CD1477" s="49"/>
      <c r="CE1477" s="49"/>
      <c r="CF1477" s="49"/>
      <c r="CG1477" s="49"/>
      <c r="CH1477" s="49"/>
      <c r="CI1477" s="97"/>
      <c r="CJ1477" s="97"/>
      <c r="CK1477" s="97"/>
      <c r="CL1477" s="97"/>
      <c r="CM1477" s="335"/>
      <c r="CN1477" s="337"/>
      <c r="CO1477" s="315" t="str">
        <f>IF(Формулы!R1477&gt;V1477,"22-?,Дата 14 - Прибыл из УФСИН; ","")&amp;IF(Формулы!Q1477&gt;Y1477,"25-?,Дата 13 - Выбыл в УФСИН;","")&amp;IF(YEAR(ДАННЫЕ!$F$1)=YEAR(ДАННЫЕ!B1477),IF(AT1477&gt;0,"","40-?, вявлен в текущем году! "),"")&amp;IF(YEAR($F$1)=YEAR(W1477),IF(X1477+Y1477&gt;0,"","23-стоит, 24,25 - куда выбыл? "),"")&amp;IF(X1477+Y1477&gt;0,IF(YEAR($F$1)=YEAR(W1477),"","24+25&gt;0? 23 - когда выбыл? "),"")&amp;IF(BA1477&lt;BB1477,"47&gt;=48; ","")&amp;IF(BA1477&lt;BC1477,"47&gt;=49; ","")&amp;IF(BA1477&lt;BD1477,"47&gt;=50; ","")&amp;IF(BE1477&gt;0,IF(BF1477&gt;0,IF(AU1477&gt;AV1477,"","41 и 42 - ? (51 и 52 &gt; 0);"),"51 &gt; 0 52 - ?;"),"")&amp;IF(AU1477&gt;0,IF(AV1477&gt;AU1477,"41&gt;42;","")&amp;IF(BE1477&gt;0,"","41&gt;0 51-?;"),"")&amp;IF(BF1477&gt;0,IF(BE1477&gt;0,"","52&gt;0 51-?;"),"")&amp;IF(AW1477&gt;=AX1477,"","43&gt;44;")&amp;IF(CA1477&gt;0,IF(AW1477&gt;0,"","71 &gt; 0 43-?;"),"")</f>
        <v/>
      </c>
    </row>
    <row r="1478" spans="1:93" ht="12" x14ac:dyDescent="0.2">
      <c r="A1478" s="45"/>
      <c r="B1478" s="46"/>
      <c r="C1478" s="121"/>
      <c r="D1478" s="121"/>
      <c r="E1478" s="336"/>
      <c r="F1478" s="122"/>
      <c r="G1478" s="46"/>
      <c r="H1478" s="45"/>
      <c r="I1478" s="45"/>
      <c r="J1478" s="45"/>
      <c r="K1478" s="45"/>
      <c r="L1478" s="45"/>
      <c r="M1478" s="46"/>
      <c r="N1478" s="46"/>
      <c r="O1478" s="48"/>
      <c r="P1478" s="48"/>
      <c r="Q1478" s="46"/>
      <c r="R1478" s="48"/>
      <c r="S1478" s="48"/>
      <c r="T1478" s="48"/>
      <c r="U1478" s="48"/>
      <c r="V1478" s="48"/>
      <c r="W1478" s="46"/>
      <c r="X1478" s="48"/>
      <c r="Y1478" s="48"/>
      <c r="Z1478" s="157"/>
      <c r="AA1478" s="47"/>
      <c r="AB1478" s="97"/>
      <c r="AC1478" s="49"/>
      <c r="AD1478" s="49"/>
      <c r="AE1478" s="49"/>
      <c r="AF1478" s="49"/>
      <c r="AG1478" s="49"/>
      <c r="AH1478" s="47"/>
      <c r="AI1478" s="47"/>
      <c r="AJ1478" s="47"/>
      <c r="AK1478" s="190"/>
      <c r="AL1478" s="190"/>
      <c r="AM1478" s="190"/>
      <c r="AN1478" s="190"/>
      <c r="AO1478" s="190"/>
      <c r="AP1478" s="151"/>
      <c r="AQ1478" s="322"/>
      <c r="AR1478" s="322"/>
      <c r="AS1478" s="322"/>
      <c r="AT1478" s="47"/>
      <c r="AU1478" s="47"/>
      <c r="AV1478" s="47"/>
      <c r="AW1478" s="47"/>
      <c r="AX1478" s="322"/>
      <c r="AY1478" s="98"/>
      <c r="AZ1478" s="98"/>
      <c r="BA1478" s="47"/>
      <c r="BB1478" s="47"/>
      <c r="BC1478" s="47"/>
      <c r="BD1478" s="47"/>
      <c r="BE1478" s="97"/>
      <c r="BF1478" s="49"/>
      <c r="BG1478" s="239"/>
      <c r="BH1478" s="342"/>
      <c r="BI1478" s="49"/>
      <c r="BJ1478" s="49"/>
      <c r="BK1478" s="49"/>
      <c r="BL1478" s="49"/>
      <c r="BM1478" s="49"/>
      <c r="BN1478" s="47"/>
      <c r="BO1478" s="49"/>
      <c r="BP1478" s="49"/>
      <c r="BQ1478" s="49"/>
      <c r="BR1478" s="323"/>
      <c r="BS1478" s="323"/>
      <c r="BT1478" s="323"/>
      <c r="BU1478" s="49"/>
      <c r="BV1478" s="49"/>
      <c r="BW1478" s="97"/>
      <c r="BX1478" s="97"/>
      <c r="BY1478" s="97"/>
      <c r="BZ1478" s="97"/>
      <c r="CA1478" s="49"/>
      <c r="CB1478" s="49"/>
      <c r="CC1478" s="49"/>
      <c r="CD1478" s="49"/>
      <c r="CE1478" s="49"/>
      <c r="CF1478" s="49"/>
      <c r="CG1478" s="49"/>
      <c r="CH1478" s="49"/>
      <c r="CI1478" s="97"/>
      <c r="CJ1478" s="97"/>
      <c r="CK1478" s="97"/>
      <c r="CL1478" s="97"/>
      <c r="CM1478" s="335"/>
      <c r="CN1478" s="337"/>
      <c r="CO1478" s="315" t="str">
        <f>IF(Формулы!R1478&gt;V1478,"22-?,Дата 14 - Прибыл из УФСИН; ","")&amp;IF(Формулы!Q1478&gt;Y1478,"25-?,Дата 13 - Выбыл в УФСИН;","")&amp;IF(YEAR(ДАННЫЕ!$F$1)=YEAR(ДАННЫЕ!B1478),IF(AT1478&gt;0,"","40-?, вявлен в текущем году! "),"")&amp;IF(YEAR($F$1)=YEAR(W1478),IF(X1478+Y1478&gt;0,"","23-стоит, 24,25 - куда выбыл? "),"")&amp;IF(X1478+Y1478&gt;0,IF(YEAR($F$1)=YEAR(W1478),"","24+25&gt;0? 23 - когда выбыл? "),"")&amp;IF(BA1478&lt;BB1478,"47&gt;=48; ","")&amp;IF(BA1478&lt;BC1478,"47&gt;=49; ","")&amp;IF(BA1478&lt;BD1478,"47&gt;=50; ","")&amp;IF(BE1478&gt;0,IF(BF1478&gt;0,IF(AU1478&gt;AV1478,"","41 и 42 - ? (51 и 52 &gt; 0);"),"51 &gt; 0 52 - ?;"),"")&amp;IF(AU1478&gt;0,IF(AV1478&gt;AU1478,"41&gt;42;","")&amp;IF(BE1478&gt;0,"","41&gt;0 51-?;"),"")&amp;IF(BF1478&gt;0,IF(BE1478&gt;0,"","52&gt;0 51-?;"),"")&amp;IF(AW1478&gt;=AX1478,"","43&gt;44;")&amp;IF(CA1478&gt;0,IF(AW1478&gt;0,"","71 &gt; 0 43-?;"),"")</f>
        <v/>
      </c>
    </row>
    <row r="1479" spans="1:93" ht="12" x14ac:dyDescent="0.2">
      <c r="A1479" s="45"/>
      <c r="B1479" s="46"/>
      <c r="C1479" s="121"/>
      <c r="D1479" s="121"/>
      <c r="E1479" s="336"/>
      <c r="F1479" s="122"/>
      <c r="G1479" s="46"/>
      <c r="H1479" s="45"/>
      <c r="I1479" s="45"/>
      <c r="J1479" s="45"/>
      <c r="K1479" s="45"/>
      <c r="L1479" s="45"/>
      <c r="M1479" s="46"/>
      <c r="N1479" s="46"/>
      <c r="O1479" s="48"/>
      <c r="P1479" s="48"/>
      <c r="Q1479" s="46"/>
      <c r="R1479" s="48"/>
      <c r="S1479" s="48"/>
      <c r="T1479" s="48"/>
      <c r="U1479" s="48"/>
      <c r="V1479" s="48"/>
      <c r="W1479" s="46"/>
      <c r="X1479" s="48"/>
      <c r="Y1479" s="48"/>
      <c r="Z1479" s="157"/>
      <c r="AA1479" s="47"/>
      <c r="AB1479" s="97"/>
      <c r="AC1479" s="49"/>
      <c r="AD1479" s="49"/>
      <c r="AE1479" s="49"/>
      <c r="AF1479" s="49"/>
      <c r="AG1479" s="49"/>
      <c r="AH1479" s="47"/>
      <c r="AI1479" s="47"/>
      <c r="AJ1479" s="47"/>
      <c r="AK1479" s="190"/>
      <c r="AL1479" s="190"/>
      <c r="AM1479" s="190"/>
      <c r="AN1479" s="190"/>
      <c r="AO1479" s="190"/>
      <c r="AP1479" s="151"/>
      <c r="AQ1479" s="322"/>
      <c r="AR1479" s="322"/>
      <c r="AS1479" s="322"/>
      <c r="AT1479" s="47"/>
      <c r="AU1479" s="47"/>
      <c r="AV1479" s="47"/>
      <c r="AW1479" s="47"/>
      <c r="AX1479" s="322"/>
      <c r="AY1479" s="98"/>
      <c r="AZ1479" s="98"/>
      <c r="BA1479" s="47"/>
      <c r="BB1479" s="47"/>
      <c r="BC1479" s="47"/>
      <c r="BD1479" s="47"/>
      <c r="BE1479" s="97"/>
      <c r="BF1479" s="49"/>
      <c r="BG1479" s="239"/>
      <c r="BH1479" s="342"/>
      <c r="BI1479" s="49"/>
      <c r="BJ1479" s="49"/>
      <c r="BK1479" s="49"/>
      <c r="BL1479" s="49"/>
      <c r="BM1479" s="49"/>
      <c r="BN1479" s="47"/>
      <c r="BO1479" s="49"/>
      <c r="BP1479" s="49"/>
      <c r="BQ1479" s="49"/>
      <c r="BR1479" s="323"/>
      <c r="BS1479" s="323"/>
      <c r="BT1479" s="323"/>
      <c r="BU1479" s="49"/>
      <c r="BV1479" s="49"/>
      <c r="BW1479" s="97"/>
      <c r="BX1479" s="97"/>
      <c r="BY1479" s="97"/>
      <c r="BZ1479" s="97"/>
      <c r="CA1479" s="49"/>
      <c r="CB1479" s="49"/>
      <c r="CC1479" s="49"/>
      <c r="CD1479" s="49"/>
      <c r="CE1479" s="49"/>
      <c r="CF1479" s="49"/>
      <c r="CG1479" s="49"/>
      <c r="CH1479" s="49"/>
      <c r="CI1479" s="97"/>
      <c r="CJ1479" s="97"/>
      <c r="CK1479" s="97"/>
      <c r="CL1479" s="97"/>
      <c r="CM1479" s="335"/>
      <c r="CN1479" s="337"/>
      <c r="CO1479" s="315" t="str">
        <f>IF(Формулы!R1479&gt;V1479,"22-?,Дата 14 - Прибыл из УФСИН; ","")&amp;IF(Формулы!Q1479&gt;Y1479,"25-?,Дата 13 - Выбыл в УФСИН;","")&amp;IF(YEAR(ДАННЫЕ!$F$1)=YEAR(ДАННЫЕ!B1479),IF(AT1479&gt;0,"","40-?, вявлен в текущем году! "),"")&amp;IF(YEAR($F$1)=YEAR(W1479),IF(X1479+Y1479&gt;0,"","23-стоит, 24,25 - куда выбыл? "),"")&amp;IF(X1479+Y1479&gt;0,IF(YEAR($F$1)=YEAR(W1479),"","24+25&gt;0? 23 - когда выбыл? "),"")&amp;IF(BA1479&lt;BB1479,"47&gt;=48; ","")&amp;IF(BA1479&lt;BC1479,"47&gt;=49; ","")&amp;IF(BA1479&lt;BD1479,"47&gt;=50; ","")&amp;IF(BE1479&gt;0,IF(BF1479&gt;0,IF(AU1479&gt;AV1479,"","41 и 42 - ? (51 и 52 &gt; 0);"),"51 &gt; 0 52 - ?;"),"")&amp;IF(AU1479&gt;0,IF(AV1479&gt;AU1479,"41&gt;42;","")&amp;IF(BE1479&gt;0,"","41&gt;0 51-?;"),"")&amp;IF(BF1479&gt;0,IF(BE1479&gt;0,"","52&gt;0 51-?;"),"")&amp;IF(AW1479&gt;=AX1479,"","43&gt;44;")&amp;IF(CA1479&gt;0,IF(AW1479&gt;0,"","71 &gt; 0 43-?;"),"")</f>
        <v/>
      </c>
    </row>
    <row r="1480" spans="1:93" ht="12" x14ac:dyDescent="0.2">
      <c r="A1480" s="45"/>
      <c r="B1480" s="46"/>
      <c r="C1480" s="121"/>
      <c r="D1480" s="121"/>
      <c r="E1480" s="336"/>
      <c r="F1480" s="122"/>
      <c r="G1480" s="46"/>
      <c r="H1480" s="45"/>
      <c r="I1480" s="45"/>
      <c r="J1480" s="45"/>
      <c r="K1480" s="45"/>
      <c r="L1480" s="45"/>
      <c r="M1480" s="46"/>
      <c r="N1480" s="46"/>
      <c r="O1480" s="48"/>
      <c r="P1480" s="48"/>
      <c r="Q1480" s="46"/>
      <c r="R1480" s="48"/>
      <c r="S1480" s="48"/>
      <c r="T1480" s="48"/>
      <c r="U1480" s="48"/>
      <c r="V1480" s="48"/>
      <c r="W1480" s="46"/>
      <c r="X1480" s="48"/>
      <c r="Y1480" s="48"/>
      <c r="Z1480" s="157"/>
      <c r="AA1480" s="47"/>
      <c r="AB1480" s="97"/>
      <c r="AC1480" s="49"/>
      <c r="AD1480" s="49"/>
      <c r="AE1480" s="49"/>
      <c r="AF1480" s="49"/>
      <c r="AG1480" s="49"/>
      <c r="AH1480" s="47"/>
      <c r="AI1480" s="47"/>
      <c r="AJ1480" s="47"/>
      <c r="AK1480" s="190"/>
      <c r="AL1480" s="190"/>
      <c r="AM1480" s="190"/>
      <c r="AN1480" s="190"/>
      <c r="AO1480" s="190"/>
      <c r="AP1480" s="151"/>
      <c r="AQ1480" s="322"/>
      <c r="AR1480" s="322"/>
      <c r="AS1480" s="322"/>
      <c r="AT1480" s="47"/>
      <c r="AU1480" s="47"/>
      <c r="AV1480" s="47"/>
      <c r="AW1480" s="47"/>
      <c r="AX1480" s="322"/>
      <c r="AY1480" s="98"/>
      <c r="AZ1480" s="98"/>
      <c r="BA1480" s="47"/>
      <c r="BB1480" s="47"/>
      <c r="BC1480" s="47"/>
      <c r="BD1480" s="47"/>
      <c r="BE1480" s="97"/>
      <c r="BF1480" s="49"/>
      <c r="BG1480" s="239"/>
      <c r="BH1480" s="342"/>
      <c r="BI1480" s="49"/>
      <c r="BJ1480" s="49"/>
      <c r="BK1480" s="49"/>
      <c r="BL1480" s="49"/>
      <c r="BM1480" s="49"/>
      <c r="BN1480" s="47"/>
      <c r="BO1480" s="49"/>
      <c r="BP1480" s="49"/>
      <c r="BQ1480" s="49"/>
      <c r="BR1480" s="323"/>
      <c r="BS1480" s="323"/>
      <c r="BT1480" s="323"/>
      <c r="BU1480" s="49"/>
      <c r="BV1480" s="49"/>
      <c r="BW1480" s="97"/>
      <c r="BX1480" s="97"/>
      <c r="BY1480" s="97"/>
      <c r="BZ1480" s="97"/>
      <c r="CA1480" s="49"/>
      <c r="CB1480" s="49"/>
      <c r="CC1480" s="49"/>
      <c r="CD1480" s="49"/>
      <c r="CE1480" s="49"/>
      <c r="CF1480" s="49"/>
      <c r="CG1480" s="49"/>
      <c r="CH1480" s="49"/>
      <c r="CI1480" s="97"/>
      <c r="CJ1480" s="97"/>
      <c r="CK1480" s="97"/>
      <c r="CL1480" s="97"/>
      <c r="CM1480" s="335"/>
      <c r="CN1480" s="337"/>
      <c r="CO1480" s="315" t="str">
        <f>IF(Формулы!R1480&gt;V1480,"22-?,Дата 14 - Прибыл из УФСИН; ","")&amp;IF(Формулы!Q1480&gt;Y1480,"25-?,Дата 13 - Выбыл в УФСИН;","")&amp;IF(YEAR(ДАННЫЕ!$F$1)=YEAR(ДАННЫЕ!B1480),IF(AT1480&gt;0,"","40-?, вявлен в текущем году! "),"")&amp;IF(YEAR($F$1)=YEAR(W1480),IF(X1480+Y1480&gt;0,"","23-стоит, 24,25 - куда выбыл? "),"")&amp;IF(X1480+Y1480&gt;0,IF(YEAR($F$1)=YEAR(W1480),"","24+25&gt;0? 23 - когда выбыл? "),"")&amp;IF(BA1480&lt;BB1480,"47&gt;=48; ","")&amp;IF(BA1480&lt;BC1480,"47&gt;=49; ","")&amp;IF(BA1480&lt;BD1480,"47&gt;=50; ","")&amp;IF(BE1480&gt;0,IF(BF1480&gt;0,IF(AU1480&gt;AV1480,"","41 и 42 - ? (51 и 52 &gt; 0);"),"51 &gt; 0 52 - ?;"),"")&amp;IF(AU1480&gt;0,IF(AV1480&gt;AU1480,"41&gt;42;","")&amp;IF(BE1480&gt;0,"","41&gt;0 51-?;"),"")&amp;IF(BF1480&gt;0,IF(BE1480&gt;0,"","52&gt;0 51-?;"),"")&amp;IF(AW1480&gt;=AX1480,"","43&gt;44;")&amp;IF(CA1480&gt;0,IF(AW1480&gt;0,"","71 &gt; 0 43-?;"),"")</f>
        <v/>
      </c>
    </row>
    <row r="1481" spans="1:93" ht="12" x14ac:dyDescent="0.2">
      <c r="A1481" s="45"/>
      <c r="B1481" s="46"/>
      <c r="C1481" s="121"/>
      <c r="D1481" s="121"/>
      <c r="E1481" s="336"/>
      <c r="F1481" s="122"/>
      <c r="G1481" s="46"/>
      <c r="H1481" s="45"/>
      <c r="I1481" s="45"/>
      <c r="J1481" s="45"/>
      <c r="K1481" s="45"/>
      <c r="L1481" s="45"/>
      <c r="M1481" s="46"/>
      <c r="N1481" s="46"/>
      <c r="O1481" s="48"/>
      <c r="P1481" s="48"/>
      <c r="Q1481" s="46"/>
      <c r="R1481" s="48"/>
      <c r="S1481" s="48"/>
      <c r="T1481" s="48"/>
      <c r="U1481" s="48"/>
      <c r="V1481" s="48"/>
      <c r="W1481" s="46"/>
      <c r="X1481" s="48"/>
      <c r="Y1481" s="48"/>
      <c r="Z1481" s="157"/>
      <c r="AA1481" s="47"/>
      <c r="AB1481" s="97"/>
      <c r="AC1481" s="49"/>
      <c r="AD1481" s="49"/>
      <c r="AE1481" s="49"/>
      <c r="AF1481" s="49"/>
      <c r="AG1481" s="49"/>
      <c r="AH1481" s="47"/>
      <c r="AI1481" s="47"/>
      <c r="AJ1481" s="47"/>
      <c r="AK1481" s="190"/>
      <c r="AL1481" s="190"/>
      <c r="AM1481" s="190"/>
      <c r="AN1481" s="190"/>
      <c r="AO1481" s="190"/>
      <c r="AP1481" s="151"/>
      <c r="AQ1481" s="322"/>
      <c r="AR1481" s="322"/>
      <c r="AS1481" s="322"/>
      <c r="AT1481" s="47"/>
      <c r="AU1481" s="47"/>
      <c r="AV1481" s="47"/>
      <c r="AW1481" s="47"/>
      <c r="AX1481" s="322"/>
      <c r="AY1481" s="98"/>
      <c r="AZ1481" s="98"/>
      <c r="BA1481" s="47"/>
      <c r="BB1481" s="47"/>
      <c r="BC1481" s="47"/>
      <c r="BD1481" s="47"/>
      <c r="BE1481" s="97"/>
      <c r="BF1481" s="49"/>
      <c r="BG1481" s="239"/>
      <c r="BH1481" s="342"/>
      <c r="BI1481" s="49"/>
      <c r="BJ1481" s="49"/>
      <c r="BK1481" s="49"/>
      <c r="BL1481" s="49"/>
      <c r="BM1481" s="49"/>
      <c r="BN1481" s="47"/>
      <c r="BO1481" s="49"/>
      <c r="BP1481" s="49"/>
      <c r="BQ1481" s="49"/>
      <c r="BR1481" s="323"/>
      <c r="BS1481" s="323"/>
      <c r="BT1481" s="323"/>
      <c r="BU1481" s="49"/>
      <c r="BV1481" s="49"/>
      <c r="BW1481" s="97"/>
      <c r="BX1481" s="97"/>
      <c r="BY1481" s="97"/>
      <c r="BZ1481" s="97"/>
      <c r="CA1481" s="49"/>
      <c r="CB1481" s="49"/>
      <c r="CC1481" s="49"/>
      <c r="CD1481" s="49"/>
      <c r="CE1481" s="49"/>
      <c r="CF1481" s="49"/>
      <c r="CG1481" s="49"/>
      <c r="CH1481" s="49"/>
      <c r="CI1481" s="97"/>
      <c r="CJ1481" s="97"/>
      <c r="CK1481" s="97"/>
      <c r="CL1481" s="97"/>
      <c r="CM1481" s="335"/>
      <c r="CN1481" s="337"/>
      <c r="CO1481" s="315" t="str">
        <f>IF(Формулы!R1481&gt;V1481,"22-?,Дата 14 - Прибыл из УФСИН; ","")&amp;IF(Формулы!Q1481&gt;Y1481,"25-?,Дата 13 - Выбыл в УФСИН;","")&amp;IF(YEAR(ДАННЫЕ!$F$1)=YEAR(ДАННЫЕ!B1481),IF(AT1481&gt;0,"","40-?, вявлен в текущем году! "),"")&amp;IF(YEAR($F$1)=YEAR(W1481),IF(X1481+Y1481&gt;0,"","23-стоит, 24,25 - куда выбыл? "),"")&amp;IF(X1481+Y1481&gt;0,IF(YEAR($F$1)=YEAR(W1481),"","24+25&gt;0? 23 - когда выбыл? "),"")&amp;IF(BA1481&lt;BB1481,"47&gt;=48; ","")&amp;IF(BA1481&lt;BC1481,"47&gt;=49; ","")&amp;IF(BA1481&lt;BD1481,"47&gt;=50; ","")&amp;IF(BE1481&gt;0,IF(BF1481&gt;0,IF(AU1481&gt;AV1481,"","41 и 42 - ? (51 и 52 &gt; 0);"),"51 &gt; 0 52 - ?;"),"")&amp;IF(AU1481&gt;0,IF(AV1481&gt;AU1481,"41&gt;42;","")&amp;IF(BE1481&gt;0,"","41&gt;0 51-?;"),"")&amp;IF(BF1481&gt;0,IF(BE1481&gt;0,"","52&gt;0 51-?;"),"")&amp;IF(AW1481&gt;=AX1481,"","43&gt;44;")&amp;IF(CA1481&gt;0,IF(AW1481&gt;0,"","71 &gt; 0 43-?;"),"")</f>
        <v/>
      </c>
    </row>
    <row r="1482" spans="1:93" ht="12" x14ac:dyDescent="0.2">
      <c r="A1482" s="45"/>
      <c r="B1482" s="46"/>
      <c r="C1482" s="121"/>
      <c r="D1482" s="121"/>
      <c r="E1482" s="336"/>
      <c r="F1482" s="122"/>
      <c r="G1482" s="46"/>
      <c r="H1482" s="45"/>
      <c r="I1482" s="45"/>
      <c r="J1482" s="45"/>
      <c r="K1482" s="45"/>
      <c r="L1482" s="45"/>
      <c r="M1482" s="46"/>
      <c r="N1482" s="46"/>
      <c r="O1482" s="48"/>
      <c r="P1482" s="48"/>
      <c r="Q1482" s="46"/>
      <c r="R1482" s="48"/>
      <c r="S1482" s="48"/>
      <c r="T1482" s="48"/>
      <c r="U1482" s="48"/>
      <c r="V1482" s="48"/>
      <c r="W1482" s="46"/>
      <c r="X1482" s="48"/>
      <c r="Y1482" s="48"/>
      <c r="Z1482" s="157"/>
      <c r="AA1482" s="47"/>
      <c r="AB1482" s="97"/>
      <c r="AC1482" s="49"/>
      <c r="AD1482" s="49"/>
      <c r="AE1482" s="49"/>
      <c r="AF1482" s="49"/>
      <c r="AG1482" s="49"/>
      <c r="AH1482" s="47"/>
      <c r="AI1482" s="47"/>
      <c r="AJ1482" s="47"/>
      <c r="AK1482" s="190"/>
      <c r="AL1482" s="190"/>
      <c r="AM1482" s="190"/>
      <c r="AN1482" s="190"/>
      <c r="AO1482" s="190"/>
      <c r="AP1482" s="151"/>
      <c r="AQ1482" s="322"/>
      <c r="AR1482" s="322"/>
      <c r="AS1482" s="322"/>
      <c r="AT1482" s="47"/>
      <c r="AU1482" s="47"/>
      <c r="AV1482" s="47"/>
      <c r="AW1482" s="47"/>
      <c r="AX1482" s="322"/>
      <c r="AY1482" s="98"/>
      <c r="AZ1482" s="98"/>
      <c r="BA1482" s="47"/>
      <c r="BB1482" s="47"/>
      <c r="BC1482" s="47"/>
      <c r="BD1482" s="47"/>
      <c r="BE1482" s="97"/>
      <c r="BF1482" s="49"/>
      <c r="BG1482" s="239"/>
      <c r="BH1482" s="342"/>
      <c r="BI1482" s="49"/>
      <c r="BJ1482" s="49"/>
      <c r="BK1482" s="49"/>
      <c r="BL1482" s="49"/>
      <c r="BM1482" s="49"/>
      <c r="BN1482" s="47"/>
      <c r="BO1482" s="49"/>
      <c r="BP1482" s="49"/>
      <c r="BQ1482" s="49"/>
      <c r="BR1482" s="323"/>
      <c r="BS1482" s="323"/>
      <c r="BT1482" s="323"/>
      <c r="BU1482" s="49"/>
      <c r="BV1482" s="49"/>
      <c r="BW1482" s="97"/>
      <c r="BX1482" s="97"/>
      <c r="BY1482" s="97"/>
      <c r="BZ1482" s="97"/>
      <c r="CA1482" s="49"/>
      <c r="CB1482" s="49"/>
      <c r="CC1482" s="49"/>
      <c r="CD1482" s="49"/>
      <c r="CE1482" s="49"/>
      <c r="CF1482" s="49"/>
      <c r="CG1482" s="49"/>
      <c r="CH1482" s="49"/>
      <c r="CI1482" s="97"/>
      <c r="CJ1482" s="97"/>
      <c r="CK1482" s="97"/>
      <c r="CL1482" s="97"/>
      <c r="CM1482" s="335"/>
      <c r="CN1482" s="337"/>
      <c r="CO1482" s="315" t="str">
        <f>IF(Формулы!R1482&gt;V1482,"22-?,Дата 14 - Прибыл из УФСИН; ","")&amp;IF(Формулы!Q1482&gt;Y1482,"25-?,Дата 13 - Выбыл в УФСИН;","")&amp;IF(YEAR(ДАННЫЕ!$F$1)=YEAR(ДАННЫЕ!B1482),IF(AT1482&gt;0,"","40-?, вявлен в текущем году! "),"")&amp;IF(YEAR($F$1)=YEAR(W1482),IF(X1482+Y1482&gt;0,"","23-стоит, 24,25 - куда выбыл? "),"")&amp;IF(X1482+Y1482&gt;0,IF(YEAR($F$1)=YEAR(W1482),"","24+25&gt;0? 23 - когда выбыл? "),"")&amp;IF(BA1482&lt;BB1482,"47&gt;=48; ","")&amp;IF(BA1482&lt;BC1482,"47&gt;=49; ","")&amp;IF(BA1482&lt;BD1482,"47&gt;=50; ","")&amp;IF(BE1482&gt;0,IF(BF1482&gt;0,IF(AU1482&gt;AV1482,"","41 и 42 - ? (51 и 52 &gt; 0);"),"51 &gt; 0 52 - ?;"),"")&amp;IF(AU1482&gt;0,IF(AV1482&gt;AU1482,"41&gt;42;","")&amp;IF(BE1482&gt;0,"","41&gt;0 51-?;"),"")&amp;IF(BF1482&gt;0,IF(BE1482&gt;0,"","52&gt;0 51-?;"),"")&amp;IF(AW1482&gt;=AX1482,"","43&gt;44;")&amp;IF(CA1482&gt;0,IF(AW1482&gt;0,"","71 &gt; 0 43-?;"),"")</f>
        <v/>
      </c>
    </row>
    <row r="1483" spans="1:93" ht="12" x14ac:dyDescent="0.2">
      <c r="A1483" s="45"/>
      <c r="B1483" s="46"/>
      <c r="C1483" s="121"/>
      <c r="D1483" s="121"/>
      <c r="E1483" s="336"/>
      <c r="F1483" s="122"/>
      <c r="G1483" s="46"/>
      <c r="H1483" s="45"/>
      <c r="I1483" s="45"/>
      <c r="J1483" s="45"/>
      <c r="K1483" s="45"/>
      <c r="L1483" s="45"/>
      <c r="M1483" s="46"/>
      <c r="N1483" s="46"/>
      <c r="O1483" s="48"/>
      <c r="P1483" s="48"/>
      <c r="Q1483" s="46"/>
      <c r="R1483" s="48"/>
      <c r="S1483" s="48"/>
      <c r="T1483" s="48"/>
      <c r="U1483" s="48"/>
      <c r="V1483" s="48"/>
      <c r="W1483" s="46"/>
      <c r="X1483" s="48"/>
      <c r="Y1483" s="48"/>
      <c r="Z1483" s="157"/>
      <c r="AA1483" s="47"/>
      <c r="AB1483" s="97"/>
      <c r="AC1483" s="49"/>
      <c r="AD1483" s="49"/>
      <c r="AE1483" s="49"/>
      <c r="AF1483" s="49"/>
      <c r="AG1483" s="49"/>
      <c r="AH1483" s="47"/>
      <c r="AI1483" s="47"/>
      <c r="AJ1483" s="47"/>
      <c r="AK1483" s="190"/>
      <c r="AL1483" s="190"/>
      <c r="AM1483" s="190"/>
      <c r="AN1483" s="190"/>
      <c r="AO1483" s="190"/>
      <c r="AP1483" s="151"/>
      <c r="AQ1483" s="322"/>
      <c r="AR1483" s="322"/>
      <c r="AS1483" s="322"/>
      <c r="AT1483" s="47"/>
      <c r="AU1483" s="47"/>
      <c r="AV1483" s="47"/>
      <c r="AW1483" s="47"/>
      <c r="AX1483" s="322"/>
      <c r="AY1483" s="98"/>
      <c r="AZ1483" s="98"/>
      <c r="BA1483" s="47"/>
      <c r="BB1483" s="47"/>
      <c r="BC1483" s="47"/>
      <c r="BD1483" s="47"/>
      <c r="BE1483" s="97"/>
      <c r="BF1483" s="49"/>
      <c r="BG1483" s="239"/>
      <c r="BH1483" s="342"/>
      <c r="BI1483" s="49"/>
      <c r="BJ1483" s="49"/>
      <c r="BK1483" s="49"/>
      <c r="BL1483" s="49"/>
      <c r="BM1483" s="49"/>
      <c r="BN1483" s="47"/>
      <c r="BO1483" s="49"/>
      <c r="BP1483" s="49"/>
      <c r="BQ1483" s="49"/>
      <c r="BR1483" s="323"/>
      <c r="BS1483" s="323"/>
      <c r="BT1483" s="323"/>
      <c r="BU1483" s="49"/>
      <c r="BV1483" s="49"/>
      <c r="BW1483" s="97"/>
      <c r="BX1483" s="97"/>
      <c r="BY1483" s="97"/>
      <c r="BZ1483" s="97"/>
      <c r="CA1483" s="49"/>
      <c r="CB1483" s="49"/>
      <c r="CC1483" s="49"/>
      <c r="CD1483" s="49"/>
      <c r="CE1483" s="49"/>
      <c r="CF1483" s="49"/>
      <c r="CG1483" s="49"/>
      <c r="CH1483" s="49"/>
      <c r="CI1483" s="97"/>
      <c r="CJ1483" s="97"/>
      <c r="CK1483" s="97"/>
      <c r="CL1483" s="97"/>
      <c r="CM1483" s="335"/>
      <c r="CN1483" s="337"/>
      <c r="CO1483" s="315" t="str">
        <f>IF(Формулы!R1483&gt;V1483,"22-?,Дата 14 - Прибыл из УФСИН; ","")&amp;IF(Формулы!Q1483&gt;Y1483,"25-?,Дата 13 - Выбыл в УФСИН;","")&amp;IF(YEAR(ДАННЫЕ!$F$1)=YEAR(ДАННЫЕ!B1483),IF(AT1483&gt;0,"","40-?, вявлен в текущем году! "),"")&amp;IF(YEAR($F$1)=YEAR(W1483),IF(X1483+Y1483&gt;0,"","23-стоит, 24,25 - куда выбыл? "),"")&amp;IF(X1483+Y1483&gt;0,IF(YEAR($F$1)=YEAR(W1483),"","24+25&gt;0? 23 - когда выбыл? "),"")&amp;IF(BA1483&lt;BB1483,"47&gt;=48; ","")&amp;IF(BA1483&lt;BC1483,"47&gt;=49; ","")&amp;IF(BA1483&lt;BD1483,"47&gt;=50; ","")&amp;IF(BE1483&gt;0,IF(BF1483&gt;0,IF(AU1483&gt;AV1483,"","41 и 42 - ? (51 и 52 &gt; 0);"),"51 &gt; 0 52 - ?;"),"")&amp;IF(AU1483&gt;0,IF(AV1483&gt;AU1483,"41&gt;42;","")&amp;IF(BE1483&gt;0,"","41&gt;0 51-?;"),"")&amp;IF(BF1483&gt;0,IF(BE1483&gt;0,"","52&gt;0 51-?;"),"")&amp;IF(AW1483&gt;=AX1483,"","43&gt;44;")&amp;IF(CA1483&gt;0,IF(AW1483&gt;0,"","71 &gt; 0 43-?;"),"")</f>
        <v/>
      </c>
    </row>
    <row r="1484" spans="1:93" ht="12" x14ac:dyDescent="0.2">
      <c r="A1484" s="45"/>
      <c r="B1484" s="46"/>
      <c r="C1484" s="121"/>
      <c r="D1484" s="121"/>
      <c r="E1484" s="336"/>
      <c r="F1484" s="122"/>
      <c r="G1484" s="46"/>
      <c r="H1484" s="45"/>
      <c r="I1484" s="45"/>
      <c r="J1484" s="45"/>
      <c r="K1484" s="45"/>
      <c r="L1484" s="45"/>
      <c r="M1484" s="46"/>
      <c r="N1484" s="46"/>
      <c r="O1484" s="48"/>
      <c r="P1484" s="48"/>
      <c r="Q1484" s="46"/>
      <c r="R1484" s="48"/>
      <c r="S1484" s="48"/>
      <c r="T1484" s="48"/>
      <c r="U1484" s="48"/>
      <c r="V1484" s="48"/>
      <c r="W1484" s="46"/>
      <c r="X1484" s="48"/>
      <c r="Y1484" s="48"/>
      <c r="Z1484" s="157"/>
      <c r="AA1484" s="47"/>
      <c r="AB1484" s="97"/>
      <c r="AC1484" s="49"/>
      <c r="AD1484" s="49"/>
      <c r="AE1484" s="49"/>
      <c r="AF1484" s="49"/>
      <c r="AG1484" s="49"/>
      <c r="AH1484" s="47"/>
      <c r="AI1484" s="47"/>
      <c r="AJ1484" s="47"/>
      <c r="AK1484" s="190"/>
      <c r="AL1484" s="190"/>
      <c r="AM1484" s="190"/>
      <c r="AN1484" s="190"/>
      <c r="AO1484" s="190"/>
      <c r="AP1484" s="151"/>
      <c r="AQ1484" s="322"/>
      <c r="AR1484" s="322"/>
      <c r="AS1484" s="322"/>
      <c r="AT1484" s="47"/>
      <c r="AU1484" s="47"/>
      <c r="AV1484" s="47"/>
      <c r="AW1484" s="47"/>
      <c r="AX1484" s="322"/>
      <c r="AY1484" s="98"/>
      <c r="AZ1484" s="98"/>
      <c r="BA1484" s="47"/>
      <c r="BB1484" s="47"/>
      <c r="BC1484" s="47"/>
      <c r="BD1484" s="47"/>
      <c r="BE1484" s="97"/>
      <c r="BF1484" s="49"/>
      <c r="BG1484" s="239"/>
      <c r="BH1484" s="342"/>
      <c r="BI1484" s="49"/>
      <c r="BJ1484" s="49"/>
      <c r="BK1484" s="49"/>
      <c r="BL1484" s="49"/>
      <c r="BM1484" s="49"/>
      <c r="BN1484" s="47"/>
      <c r="BO1484" s="49"/>
      <c r="BP1484" s="49"/>
      <c r="BQ1484" s="49"/>
      <c r="BR1484" s="323"/>
      <c r="BS1484" s="323"/>
      <c r="BT1484" s="323"/>
      <c r="BU1484" s="49"/>
      <c r="BV1484" s="49"/>
      <c r="BW1484" s="97"/>
      <c r="BX1484" s="97"/>
      <c r="BY1484" s="97"/>
      <c r="BZ1484" s="97"/>
      <c r="CA1484" s="49"/>
      <c r="CB1484" s="49"/>
      <c r="CC1484" s="49"/>
      <c r="CD1484" s="49"/>
      <c r="CE1484" s="49"/>
      <c r="CF1484" s="49"/>
      <c r="CG1484" s="49"/>
      <c r="CH1484" s="49"/>
      <c r="CI1484" s="97"/>
      <c r="CJ1484" s="97"/>
      <c r="CK1484" s="97"/>
      <c r="CL1484" s="97"/>
      <c r="CM1484" s="335"/>
      <c r="CN1484" s="337"/>
      <c r="CO1484" s="315" t="str">
        <f>IF(Формулы!R1484&gt;V1484,"22-?,Дата 14 - Прибыл из УФСИН; ","")&amp;IF(Формулы!Q1484&gt;Y1484,"25-?,Дата 13 - Выбыл в УФСИН;","")&amp;IF(YEAR(ДАННЫЕ!$F$1)=YEAR(ДАННЫЕ!B1484),IF(AT1484&gt;0,"","40-?, вявлен в текущем году! "),"")&amp;IF(YEAR($F$1)=YEAR(W1484),IF(X1484+Y1484&gt;0,"","23-стоит, 24,25 - куда выбыл? "),"")&amp;IF(X1484+Y1484&gt;0,IF(YEAR($F$1)=YEAR(W1484),"","24+25&gt;0? 23 - когда выбыл? "),"")&amp;IF(BA1484&lt;BB1484,"47&gt;=48; ","")&amp;IF(BA1484&lt;BC1484,"47&gt;=49; ","")&amp;IF(BA1484&lt;BD1484,"47&gt;=50; ","")&amp;IF(BE1484&gt;0,IF(BF1484&gt;0,IF(AU1484&gt;AV1484,"","41 и 42 - ? (51 и 52 &gt; 0);"),"51 &gt; 0 52 - ?;"),"")&amp;IF(AU1484&gt;0,IF(AV1484&gt;AU1484,"41&gt;42;","")&amp;IF(BE1484&gt;0,"","41&gt;0 51-?;"),"")&amp;IF(BF1484&gt;0,IF(BE1484&gt;0,"","52&gt;0 51-?;"),"")&amp;IF(AW1484&gt;=AX1484,"","43&gt;44;")&amp;IF(CA1484&gt;0,IF(AW1484&gt;0,"","71 &gt; 0 43-?;"),"")</f>
        <v/>
      </c>
    </row>
    <row r="1485" spans="1:93" ht="12" x14ac:dyDescent="0.2">
      <c r="A1485" s="45"/>
      <c r="B1485" s="46"/>
      <c r="C1485" s="121"/>
      <c r="D1485" s="121"/>
      <c r="E1485" s="336"/>
      <c r="F1485" s="122"/>
      <c r="G1485" s="46"/>
      <c r="H1485" s="45"/>
      <c r="I1485" s="45"/>
      <c r="J1485" s="45"/>
      <c r="K1485" s="45"/>
      <c r="L1485" s="45"/>
      <c r="M1485" s="46"/>
      <c r="N1485" s="46"/>
      <c r="O1485" s="48"/>
      <c r="P1485" s="48"/>
      <c r="Q1485" s="46"/>
      <c r="R1485" s="48"/>
      <c r="S1485" s="48"/>
      <c r="T1485" s="48"/>
      <c r="U1485" s="48"/>
      <c r="V1485" s="48"/>
      <c r="W1485" s="46"/>
      <c r="X1485" s="48"/>
      <c r="Y1485" s="48"/>
      <c r="Z1485" s="157"/>
      <c r="AA1485" s="47"/>
      <c r="AB1485" s="97"/>
      <c r="AC1485" s="49"/>
      <c r="AD1485" s="49"/>
      <c r="AE1485" s="49"/>
      <c r="AF1485" s="49"/>
      <c r="AG1485" s="49"/>
      <c r="AH1485" s="47"/>
      <c r="AI1485" s="47"/>
      <c r="AJ1485" s="47"/>
      <c r="AK1485" s="190"/>
      <c r="AL1485" s="190"/>
      <c r="AM1485" s="190"/>
      <c r="AN1485" s="190"/>
      <c r="AO1485" s="190"/>
      <c r="AP1485" s="151"/>
      <c r="AQ1485" s="322"/>
      <c r="AR1485" s="322"/>
      <c r="AS1485" s="322"/>
      <c r="AT1485" s="47"/>
      <c r="AU1485" s="47"/>
      <c r="AV1485" s="47"/>
      <c r="AW1485" s="47"/>
      <c r="AX1485" s="322"/>
      <c r="AY1485" s="98"/>
      <c r="AZ1485" s="98"/>
      <c r="BA1485" s="47"/>
      <c r="BB1485" s="47"/>
      <c r="BC1485" s="47"/>
      <c r="BD1485" s="47"/>
      <c r="BE1485" s="97"/>
      <c r="BF1485" s="49"/>
      <c r="BG1485" s="239"/>
      <c r="BH1485" s="342"/>
      <c r="BI1485" s="49"/>
      <c r="BJ1485" s="49"/>
      <c r="BK1485" s="49"/>
      <c r="BL1485" s="49"/>
      <c r="BM1485" s="49"/>
      <c r="BN1485" s="47"/>
      <c r="BO1485" s="49"/>
      <c r="BP1485" s="49"/>
      <c r="BQ1485" s="49"/>
      <c r="BR1485" s="323"/>
      <c r="BS1485" s="323"/>
      <c r="BT1485" s="323"/>
      <c r="BU1485" s="49"/>
      <c r="BV1485" s="49"/>
      <c r="BW1485" s="97"/>
      <c r="BX1485" s="97"/>
      <c r="BY1485" s="97"/>
      <c r="BZ1485" s="97"/>
      <c r="CA1485" s="49"/>
      <c r="CB1485" s="49"/>
      <c r="CC1485" s="49"/>
      <c r="CD1485" s="49"/>
      <c r="CE1485" s="49"/>
      <c r="CF1485" s="49"/>
      <c r="CG1485" s="49"/>
      <c r="CH1485" s="49"/>
      <c r="CI1485" s="97"/>
      <c r="CJ1485" s="97"/>
      <c r="CK1485" s="97"/>
      <c r="CL1485" s="97"/>
      <c r="CM1485" s="335"/>
      <c r="CN1485" s="337"/>
      <c r="CO1485" s="315" t="str">
        <f>IF(Формулы!R1485&gt;V1485,"22-?,Дата 14 - Прибыл из УФСИН; ","")&amp;IF(Формулы!Q1485&gt;Y1485,"25-?,Дата 13 - Выбыл в УФСИН;","")&amp;IF(YEAR(ДАННЫЕ!$F$1)=YEAR(ДАННЫЕ!B1485),IF(AT1485&gt;0,"","40-?, вявлен в текущем году! "),"")&amp;IF(YEAR($F$1)=YEAR(W1485),IF(X1485+Y1485&gt;0,"","23-стоит, 24,25 - куда выбыл? "),"")&amp;IF(X1485+Y1485&gt;0,IF(YEAR($F$1)=YEAR(W1485),"","24+25&gt;0? 23 - когда выбыл? "),"")&amp;IF(BA1485&lt;BB1485,"47&gt;=48; ","")&amp;IF(BA1485&lt;BC1485,"47&gt;=49; ","")&amp;IF(BA1485&lt;BD1485,"47&gt;=50; ","")&amp;IF(BE1485&gt;0,IF(BF1485&gt;0,IF(AU1485&gt;AV1485,"","41 и 42 - ? (51 и 52 &gt; 0);"),"51 &gt; 0 52 - ?;"),"")&amp;IF(AU1485&gt;0,IF(AV1485&gt;AU1485,"41&gt;42;","")&amp;IF(BE1485&gt;0,"","41&gt;0 51-?;"),"")&amp;IF(BF1485&gt;0,IF(BE1485&gt;0,"","52&gt;0 51-?;"),"")&amp;IF(AW1485&gt;=AX1485,"","43&gt;44;")&amp;IF(CA1485&gt;0,IF(AW1485&gt;0,"","71 &gt; 0 43-?;"),"")</f>
        <v/>
      </c>
    </row>
    <row r="1486" spans="1:93" ht="12" x14ac:dyDescent="0.2">
      <c r="A1486" s="45"/>
      <c r="B1486" s="46"/>
      <c r="C1486" s="121"/>
      <c r="D1486" s="121"/>
      <c r="E1486" s="336"/>
      <c r="F1486" s="122"/>
      <c r="G1486" s="46"/>
      <c r="H1486" s="45"/>
      <c r="I1486" s="45"/>
      <c r="J1486" s="45"/>
      <c r="K1486" s="45"/>
      <c r="L1486" s="45"/>
      <c r="M1486" s="46"/>
      <c r="N1486" s="46"/>
      <c r="O1486" s="48"/>
      <c r="P1486" s="48"/>
      <c r="Q1486" s="46"/>
      <c r="R1486" s="48"/>
      <c r="S1486" s="48"/>
      <c r="T1486" s="48"/>
      <c r="U1486" s="48"/>
      <c r="V1486" s="48"/>
      <c r="W1486" s="46"/>
      <c r="X1486" s="48"/>
      <c r="Y1486" s="48"/>
      <c r="Z1486" s="157"/>
      <c r="AA1486" s="47"/>
      <c r="AB1486" s="97"/>
      <c r="AC1486" s="49"/>
      <c r="AD1486" s="49"/>
      <c r="AE1486" s="49"/>
      <c r="AF1486" s="49"/>
      <c r="AG1486" s="49"/>
      <c r="AH1486" s="47"/>
      <c r="AI1486" s="47"/>
      <c r="AJ1486" s="47"/>
      <c r="AK1486" s="190"/>
      <c r="AL1486" s="190"/>
      <c r="AM1486" s="190"/>
      <c r="AN1486" s="190"/>
      <c r="AO1486" s="190"/>
      <c r="AP1486" s="151"/>
      <c r="AQ1486" s="322"/>
      <c r="AR1486" s="322"/>
      <c r="AS1486" s="322"/>
      <c r="AT1486" s="47"/>
      <c r="AU1486" s="47"/>
      <c r="AV1486" s="47"/>
      <c r="AW1486" s="47"/>
      <c r="AX1486" s="322"/>
      <c r="AY1486" s="98"/>
      <c r="AZ1486" s="98"/>
      <c r="BA1486" s="47"/>
      <c r="BB1486" s="47"/>
      <c r="BC1486" s="47"/>
      <c r="BD1486" s="47"/>
      <c r="BE1486" s="97"/>
      <c r="BF1486" s="49"/>
      <c r="BG1486" s="239"/>
      <c r="BH1486" s="342"/>
      <c r="BI1486" s="49"/>
      <c r="BJ1486" s="49"/>
      <c r="BK1486" s="49"/>
      <c r="BL1486" s="49"/>
      <c r="BM1486" s="49"/>
      <c r="BN1486" s="47"/>
      <c r="BO1486" s="49"/>
      <c r="BP1486" s="49"/>
      <c r="BQ1486" s="49"/>
      <c r="BR1486" s="323"/>
      <c r="BS1486" s="323"/>
      <c r="BT1486" s="323"/>
      <c r="BU1486" s="49"/>
      <c r="BV1486" s="49"/>
      <c r="BW1486" s="97"/>
      <c r="BX1486" s="97"/>
      <c r="BY1486" s="97"/>
      <c r="BZ1486" s="97"/>
      <c r="CA1486" s="49"/>
      <c r="CB1486" s="49"/>
      <c r="CC1486" s="49"/>
      <c r="CD1486" s="49"/>
      <c r="CE1486" s="49"/>
      <c r="CF1486" s="49"/>
      <c r="CG1486" s="49"/>
      <c r="CH1486" s="49"/>
      <c r="CI1486" s="97"/>
      <c r="CJ1486" s="97"/>
      <c r="CK1486" s="97"/>
      <c r="CL1486" s="97"/>
      <c r="CM1486" s="335"/>
      <c r="CN1486" s="337"/>
      <c r="CO1486" s="315" t="str">
        <f>IF(Формулы!R1486&gt;V1486,"22-?,Дата 14 - Прибыл из УФСИН; ","")&amp;IF(Формулы!Q1486&gt;Y1486,"25-?,Дата 13 - Выбыл в УФСИН;","")&amp;IF(YEAR(ДАННЫЕ!$F$1)=YEAR(ДАННЫЕ!B1486),IF(AT1486&gt;0,"","40-?, вявлен в текущем году! "),"")&amp;IF(YEAR($F$1)=YEAR(W1486),IF(X1486+Y1486&gt;0,"","23-стоит, 24,25 - куда выбыл? "),"")&amp;IF(X1486+Y1486&gt;0,IF(YEAR($F$1)=YEAR(W1486),"","24+25&gt;0? 23 - когда выбыл? "),"")&amp;IF(BA1486&lt;BB1486,"47&gt;=48; ","")&amp;IF(BA1486&lt;BC1486,"47&gt;=49; ","")&amp;IF(BA1486&lt;BD1486,"47&gt;=50; ","")&amp;IF(BE1486&gt;0,IF(BF1486&gt;0,IF(AU1486&gt;AV1486,"","41 и 42 - ? (51 и 52 &gt; 0);"),"51 &gt; 0 52 - ?;"),"")&amp;IF(AU1486&gt;0,IF(AV1486&gt;AU1486,"41&gt;42;","")&amp;IF(BE1486&gt;0,"","41&gt;0 51-?;"),"")&amp;IF(BF1486&gt;0,IF(BE1486&gt;0,"","52&gt;0 51-?;"),"")&amp;IF(AW1486&gt;=AX1486,"","43&gt;44;")&amp;IF(CA1486&gt;0,IF(AW1486&gt;0,"","71 &gt; 0 43-?;"),"")</f>
        <v/>
      </c>
    </row>
    <row r="1487" spans="1:93" ht="12" x14ac:dyDescent="0.2">
      <c r="A1487" s="45"/>
      <c r="B1487" s="46"/>
      <c r="C1487" s="121"/>
      <c r="D1487" s="121"/>
      <c r="E1487" s="336"/>
      <c r="F1487" s="122"/>
      <c r="G1487" s="46"/>
      <c r="H1487" s="45"/>
      <c r="I1487" s="45"/>
      <c r="J1487" s="45"/>
      <c r="K1487" s="45"/>
      <c r="L1487" s="45"/>
      <c r="M1487" s="46"/>
      <c r="N1487" s="46"/>
      <c r="O1487" s="48"/>
      <c r="P1487" s="48"/>
      <c r="Q1487" s="46"/>
      <c r="R1487" s="48"/>
      <c r="S1487" s="48"/>
      <c r="T1487" s="48"/>
      <c r="U1487" s="48"/>
      <c r="V1487" s="48"/>
      <c r="W1487" s="46"/>
      <c r="X1487" s="48"/>
      <c r="Y1487" s="48"/>
      <c r="Z1487" s="157"/>
      <c r="AA1487" s="47"/>
      <c r="AB1487" s="97"/>
      <c r="AC1487" s="49"/>
      <c r="AD1487" s="49"/>
      <c r="AE1487" s="49"/>
      <c r="AF1487" s="49"/>
      <c r="AG1487" s="49"/>
      <c r="AH1487" s="47"/>
      <c r="AI1487" s="47"/>
      <c r="AJ1487" s="47"/>
      <c r="AK1487" s="190"/>
      <c r="AL1487" s="190"/>
      <c r="AM1487" s="190"/>
      <c r="AN1487" s="190"/>
      <c r="AO1487" s="190"/>
      <c r="AP1487" s="151"/>
      <c r="AQ1487" s="322"/>
      <c r="AR1487" s="322"/>
      <c r="AS1487" s="322"/>
      <c r="AT1487" s="47"/>
      <c r="AU1487" s="47"/>
      <c r="AV1487" s="47"/>
      <c r="AW1487" s="47"/>
      <c r="AX1487" s="322"/>
      <c r="AY1487" s="98"/>
      <c r="AZ1487" s="98"/>
      <c r="BA1487" s="47"/>
      <c r="BB1487" s="47"/>
      <c r="BC1487" s="47"/>
      <c r="BD1487" s="47"/>
      <c r="BE1487" s="97"/>
      <c r="BF1487" s="49"/>
      <c r="BG1487" s="239"/>
      <c r="BH1487" s="342"/>
      <c r="BI1487" s="49"/>
      <c r="BJ1487" s="49"/>
      <c r="BK1487" s="49"/>
      <c r="BL1487" s="49"/>
      <c r="BM1487" s="49"/>
      <c r="BN1487" s="47"/>
      <c r="BO1487" s="49"/>
      <c r="BP1487" s="49"/>
      <c r="BQ1487" s="49"/>
      <c r="BR1487" s="323"/>
      <c r="BS1487" s="323"/>
      <c r="BT1487" s="323"/>
      <c r="BU1487" s="49"/>
      <c r="BV1487" s="49"/>
      <c r="BW1487" s="97"/>
      <c r="BX1487" s="97"/>
      <c r="BY1487" s="97"/>
      <c r="BZ1487" s="97"/>
      <c r="CA1487" s="49"/>
      <c r="CB1487" s="49"/>
      <c r="CC1487" s="49"/>
      <c r="CD1487" s="49"/>
      <c r="CE1487" s="49"/>
      <c r="CF1487" s="49"/>
      <c r="CG1487" s="49"/>
      <c r="CH1487" s="49"/>
      <c r="CI1487" s="97"/>
      <c r="CJ1487" s="97"/>
      <c r="CK1487" s="97"/>
      <c r="CL1487" s="97"/>
      <c r="CM1487" s="335"/>
      <c r="CN1487" s="337"/>
      <c r="CO1487" s="315" t="str">
        <f>IF(Формулы!R1487&gt;V1487,"22-?,Дата 14 - Прибыл из УФСИН; ","")&amp;IF(Формулы!Q1487&gt;Y1487,"25-?,Дата 13 - Выбыл в УФСИН;","")&amp;IF(YEAR(ДАННЫЕ!$F$1)=YEAR(ДАННЫЕ!B1487),IF(AT1487&gt;0,"","40-?, вявлен в текущем году! "),"")&amp;IF(YEAR($F$1)=YEAR(W1487),IF(X1487+Y1487&gt;0,"","23-стоит, 24,25 - куда выбыл? "),"")&amp;IF(X1487+Y1487&gt;0,IF(YEAR($F$1)=YEAR(W1487),"","24+25&gt;0? 23 - когда выбыл? "),"")&amp;IF(BA1487&lt;BB1487,"47&gt;=48; ","")&amp;IF(BA1487&lt;BC1487,"47&gt;=49; ","")&amp;IF(BA1487&lt;BD1487,"47&gt;=50; ","")&amp;IF(BE1487&gt;0,IF(BF1487&gt;0,IF(AU1487&gt;AV1487,"","41 и 42 - ? (51 и 52 &gt; 0);"),"51 &gt; 0 52 - ?;"),"")&amp;IF(AU1487&gt;0,IF(AV1487&gt;AU1487,"41&gt;42;","")&amp;IF(BE1487&gt;0,"","41&gt;0 51-?;"),"")&amp;IF(BF1487&gt;0,IF(BE1487&gt;0,"","52&gt;0 51-?;"),"")&amp;IF(AW1487&gt;=AX1487,"","43&gt;44;")&amp;IF(CA1487&gt;0,IF(AW1487&gt;0,"","71 &gt; 0 43-?;"),"")</f>
        <v/>
      </c>
    </row>
    <row r="1488" spans="1:93" ht="12" x14ac:dyDescent="0.2">
      <c r="A1488" s="45"/>
      <c r="B1488" s="46"/>
      <c r="C1488" s="121"/>
      <c r="D1488" s="121"/>
      <c r="E1488" s="336"/>
      <c r="F1488" s="122"/>
      <c r="G1488" s="46"/>
      <c r="H1488" s="45"/>
      <c r="I1488" s="45"/>
      <c r="J1488" s="45"/>
      <c r="K1488" s="45"/>
      <c r="L1488" s="45"/>
      <c r="M1488" s="46"/>
      <c r="N1488" s="46"/>
      <c r="O1488" s="48"/>
      <c r="P1488" s="48"/>
      <c r="Q1488" s="46"/>
      <c r="R1488" s="48"/>
      <c r="S1488" s="48"/>
      <c r="T1488" s="48"/>
      <c r="U1488" s="48"/>
      <c r="V1488" s="48"/>
      <c r="W1488" s="46"/>
      <c r="X1488" s="48"/>
      <c r="Y1488" s="48"/>
      <c r="Z1488" s="157"/>
      <c r="AA1488" s="47"/>
      <c r="AB1488" s="97"/>
      <c r="AC1488" s="49"/>
      <c r="AD1488" s="49"/>
      <c r="AE1488" s="49"/>
      <c r="AF1488" s="49"/>
      <c r="AG1488" s="49"/>
      <c r="AH1488" s="47"/>
      <c r="AI1488" s="47"/>
      <c r="AJ1488" s="47"/>
      <c r="AK1488" s="190"/>
      <c r="AL1488" s="190"/>
      <c r="AM1488" s="190"/>
      <c r="AN1488" s="190"/>
      <c r="AO1488" s="190"/>
      <c r="AP1488" s="151"/>
      <c r="AQ1488" s="322"/>
      <c r="AR1488" s="322"/>
      <c r="AS1488" s="322"/>
      <c r="AT1488" s="47"/>
      <c r="AU1488" s="47"/>
      <c r="AV1488" s="47"/>
      <c r="AW1488" s="47"/>
      <c r="AX1488" s="322"/>
      <c r="AY1488" s="98"/>
      <c r="AZ1488" s="98"/>
      <c r="BA1488" s="47"/>
      <c r="BB1488" s="47"/>
      <c r="BC1488" s="47"/>
      <c r="BD1488" s="47"/>
      <c r="BE1488" s="97"/>
      <c r="BF1488" s="49"/>
      <c r="BG1488" s="239"/>
      <c r="BH1488" s="342"/>
      <c r="BI1488" s="49"/>
      <c r="BJ1488" s="49"/>
      <c r="BK1488" s="49"/>
      <c r="BL1488" s="49"/>
      <c r="BM1488" s="49"/>
      <c r="BN1488" s="47"/>
      <c r="BO1488" s="49"/>
      <c r="BP1488" s="49"/>
      <c r="BQ1488" s="49"/>
      <c r="BR1488" s="323"/>
      <c r="BS1488" s="323"/>
      <c r="BT1488" s="323"/>
      <c r="BU1488" s="49"/>
      <c r="BV1488" s="49"/>
      <c r="BW1488" s="97"/>
      <c r="BX1488" s="97"/>
      <c r="BY1488" s="97"/>
      <c r="BZ1488" s="97"/>
      <c r="CA1488" s="49"/>
      <c r="CB1488" s="49"/>
      <c r="CC1488" s="49"/>
      <c r="CD1488" s="49"/>
      <c r="CE1488" s="49"/>
      <c r="CF1488" s="49"/>
      <c r="CG1488" s="49"/>
      <c r="CH1488" s="49"/>
      <c r="CI1488" s="97"/>
      <c r="CJ1488" s="97"/>
      <c r="CK1488" s="97"/>
      <c r="CL1488" s="97"/>
      <c r="CM1488" s="335"/>
      <c r="CN1488" s="337"/>
      <c r="CO1488" s="315" t="str">
        <f>IF(Формулы!R1488&gt;V1488,"22-?,Дата 14 - Прибыл из УФСИН; ","")&amp;IF(Формулы!Q1488&gt;Y1488,"25-?,Дата 13 - Выбыл в УФСИН;","")&amp;IF(YEAR(ДАННЫЕ!$F$1)=YEAR(ДАННЫЕ!B1488),IF(AT1488&gt;0,"","40-?, вявлен в текущем году! "),"")&amp;IF(YEAR($F$1)=YEAR(W1488),IF(X1488+Y1488&gt;0,"","23-стоит, 24,25 - куда выбыл? "),"")&amp;IF(X1488+Y1488&gt;0,IF(YEAR($F$1)=YEAR(W1488),"","24+25&gt;0? 23 - когда выбыл? "),"")&amp;IF(BA1488&lt;BB1488,"47&gt;=48; ","")&amp;IF(BA1488&lt;BC1488,"47&gt;=49; ","")&amp;IF(BA1488&lt;BD1488,"47&gt;=50; ","")&amp;IF(BE1488&gt;0,IF(BF1488&gt;0,IF(AU1488&gt;AV1488,"","41 и 42 - ? (51 и 52 &gt; 0);"),"51 &gt; 0 52 - ?;"),"")&amp;IF(AU1488&gt;0,IF(AV1488&gt;AU1488,"41&gt;42;","")&amp;IF(BE1488&gt;0,"","41&gt;0 51-?;"),"")&amp;IF(BF1488&gt;0,IF(BE1488&gt;0,"","52&gt;0 51-?;"),"")&amp;IF(AW1488&gt;=AX1488,"","43&gt;44;")&amp;IF(CA1488&gt;0,IF(AW1488&gt;0,"","71 &gt; 0 43-?;"),"")</f>
        <v/>
      </c>
    </row>
    <row r="1489" spans="1:93" ht="12" x14ac:dyDescent="0.2">
      <c r="A1489" s="45"/>
      <c r="B1489" s="46"/>
      <c r="C1489" s="121"/>
      <c r="D1489" s="121"/>
      <c r="E1489" s="336"/>
      <c r="F1489" s="122"/>
      <c r="G1489" s="46"/>
      <c r="H1489" s="45"/>
      <c r="I1489" s="45"/>
      <c r="J1489" s="45"/>
      <c r="K1489" s="45"/>
      <c r="L1489" s="45"/>
      <c r="M1489" s="46"/>
      <c r="N1489" s="46"/>
      <c r="O1489" s="48"/>
      <c r="P1489" s="48"/>
      <c r="Q1489" s="46"/>
      <c r="R1489" s="48"/>
      <c r="S1489" s="48"/>
      <c r="T1489" s="48"/>
      <c r="U1489" s="48"/>
      <c r="V1489" s="48"/>
      <c r="W1489" s="46"/>
      <c r="X1489" s="48"/>
      <c r="Y1489" s="48"/>
      <c r="Z1489" s="157"/>
      <c r="AA1489" s="47"/>
      <c r="AB1489" s="97"/>
      <c r="AC1489" s="49"/>
      <c r="AD1489" s="49"/>
      <c r="AE1489" s="49"/>
      <c r="AF1489" s="49"/>
      <c r="AG1489" s="49"/>
      <c r="AH1489" s="47"/>
      <c r="AI1489" s="47"/>
      <c r="AJ1489" s="47"/>
      <c r="AK1489" s="190"/>
      <c r="AL1489" s="190"/>
      <c r="AM1489" s="190"/>
      <c r="AN1489" s="190"/>
      <c r="AO1489" s="190"/>
      <c r="AP1489" s="151"/>
      <c r="AQ1489" s="322"/>
      <c r="AR1489" s="322"/>
      <c r="AS1489" s="322"/>
      <c r="AT1489" s="47"/>
      <c r="AU1489" s="47"/>
      <c r="AV1489" s="47"/>
      <c r="AW1489" s="47"/>
      <c r="AX1489" s="322"/>
      <c r="AY1489" s="98"/>
      <c r="AZ1489" s="98"/>
      <c r="BA1489" s="47"/>
      <c r="BB1489" s="47"/>
      <c r="BC1489" s="47"/>
      <c r="BD1489" s="47"/>
      <c r="BE1489" s="97"/>
      <c r="BF1489" s="49"/>
      <c r="BG1489" s="239"/>
      <c r="BH1489" s="342"/>
      <c r="BI1489" s="49"/>
      <c r="BJ1489" s="49"/>
      <c r="BK1489" s="49"/>
      <c r="BL1489" s="49"/>
      <c r="BM1489" s="49"/>
      <c r="BN1489" s="47"/>
      <c r="BO1489" s="49"/>
      <c r="BP1489" s="49"/>
      <c r="BQ1489" s="49"/>
      <c r="BR1489" s="323"/>
      <c r="BS1489" s="323"/>
      <c r="BT1489" s="323"/>
      <c r="BU1489" s="49"/>
      <c r="BV1489" s="49"/>
      <c r="BW1489" s="97"/>
      <c r="BX1489" s="97"/>
      <c r="BY1489" s="97"/>
      <c r="BZ1489" s="97"/>
      <c r="CA1489" s="49"/>
      <c r="CB1489" s="49"/>
      <c r="CC1489" s="49"/>
      <c r="CD1489" s="49"/>
      <c r="CE1489" s="49"/>
      <c r="CF1489" s="49"/>
      <c r="CG1489" s="49"/>
      <c r="CH1489" s="49"/>
      <c r="CI1489" s="97"/>
      <c r="CJ1489" s="97"/>
      <c r="CK1489" s="97"/>
      <c r="CL1489" s="97"/>
      <c r="CM1489" s="335"/>
      <c r="CN1489" s="337"/>
      <c r="CO1489" s="315" t="str">
        <f>IF(Формулы!R1489&gt;V1489,"22-?,Дата 14 - Прибыл из УФСИН; ","")&amp;IF(Формулы!Q1489&gt;Y1489,"25-?,Дата 13 - Выбыл в УФСИН;","")&amp;IF(YEAR(ДАННЫЕ!$F$1)=YEAR(ДАННЫЕ!B1489),IF(AT1489&gt;0,"","40-?, вявлен в текущем году! "),"")&amp;IF(YEAR($F$1)=YEAR(W1489),IF(X1489+Y1489&gt;0,"","23-стоит, 24,25 - куда выбыл? "),"")&amp;IF(X1489+Y1489&gt;0,IF(YEAR($F$1)=YEAR(W1489),"","24+25&gt;0? 23 - когда выбыл? "),"")&amp;IF(BA1489&lt;BB1489,"47&gt;=48; ","")&amp;IF(BA1489&lt;BC1489,"47&gt;=49; ","")&amp;IF(BA1489&lt;BD1489,"47&gt;=50; ","")&amp;IF(BE1489&gt;0,IF(BF1489&gt;0,IF(AU1489&gt;AV1489,"","41 и 42 - ? (51 и 52 &gt; 0);"),"51 &gt; 0 52 - ?;"),"")&amp;IF(AU1489&gt;0,IF(AV1489&gt;AU1489,"41&gt;42;","")&amp;IF(BE1489&gt;0,"","41&gt;0 51-?;"),"")&amp;IF(BF1489&gt;0,IF(BE1489&gt;0,"","52&gt;0 51-?;"),"")&amp;IF(AW1489&gt;=AX1489,"","43&gt;44;")&amp;IF(CA1489&gt;0,IF(AW1489&gt;0,"","71 &gt; 0 43-?;"),"")</f>
        <v/>
      </c>
    </row>
    <row r="1490" spans="1:93" ht="12" x14ac:dyDescent="0.2">
      <c r="A1490" s="45"/>
      <c r="B1490" s="46"/>
      <c r="C1490" s="121"/>
      <c r="D1490" s="121"/>
      <c r="E1490" s="336"/>
      <c r="F1490" s="122"/>
      <c r="G1490" s="46"/>
      <c r="H1490" s="45"/>
      <c r="I1490" s="45"/>
      <c r="J1490" s="45"/>
      <c r="K1490" s="45"/>
      <c r="L1490" s="45"/>
      <c r="M1490" s="46"/>
      <c r="N1490" s="46"/>
      <c r="O1490" s="48"/>
      <c r="P1490" s="48"/>
      <c r="Q1490" s="46"/>
      <c r="R1490" s="48"/>
      <c r="S1490" s="48"/>
      <c r="T1490" s="48"/>
      <c r="U1490" s="48"/>
      <c r="V1490" s="48"/>
      <c r="W1490" s="46"/>
      <c r="X1490" s="48"/>
      <c r="Y1490" s="48"/>
      <c r="Z1490" s="157"/>
      <c r="AA1490" s="47"/>
      <c r="AB1490" s="97"/>
      <c r="AC1490" s="49"/>
      <c r="AD1490" s="49"/>
      <c r="AE1490" s="49"/>
      <c r="AF1490" s="49"/>
      <c r="AG1490" s="49"/>
      <c r="AH1490" s="47"/>
      <c r="AI1490" s="47"/>
      <c r="AJ1490" s="47"/>
      <c r="AK1490" s="190"/>
      <c r="AL1490" s="190"/>
      <c r="AM1490" s="190"/>
      <c r="AN1490" s="190"/>
      <c r="AO1490" s="190"/>
      <c r="AP1490" s="151"/>
      <c r="AQ1490" s="322"/>
      <c r="AR1490" s="322"/>
      <c r="AS1490" s="322"/>
      <c r="AT1490" s="47"/>
      <c r="AU1490" s="47"/>
      <c r="AV1490" s="47"/>
      <c r="AW1490" s="47"/>
      <c r="AX1490" s="322"/>
      <c r="AY1490" s="98"/>
      <c r="AZ1490" s="98"/>
      <c r="BA1490" s="47"/>
      <c r="BB1490" s="47"/>
      <c r="BC1490" s="47"/>
      <c r="BD1490" s="47"/>
      <c r="BE1490" s="97"/>
      <c r="BF1490" s="49"/>
      <c r="BG1490" s="239"/>
      <c r="BH1490" s="342"/>
      <c r="BI1490" s="49"/>
      <c r="BJ1490" s="49"/>
      <c r="BK1490" s="49"/>
      <c r="BL1490" s="49"/>
      <c r="BM1490" s="49"/>
      <c r="BN1490" s="47"/>
      <c r="BO1490" s="49"/>
      <c r="BP1490" s="49"/>
      <c r="BQ1490" s="49"/>
      <c r="BR1490" s="323"/>
      <c r="BS1490" s="323"/>
      <c r="BT1490" s="323"/>
      <c r="BU1490" s="49"/>
      <c r="BV1490" s="49"/>
      <c r="BW1490" s="97"/>
      <c r="BX1490" s="97"/>
      <c r="BY1490" s="97"/>
      <c r="BZ1490" s="97"/>
      <c r="CA1490" s="49"/>
      <c r="CB1490" s="49"/>
      <c r="CC1490" s="49"/>
      <c r="CD1490" s="49"/>
      <c r="CE1490" s="49"/>
      <c r="CF1490" s="49"/>
      <c r="CG1490" s="49"/>
      <c r="CH1490" s="49"/>
      <c r="CI1490" s="97"/>
      <c r="CJ1490" s="97"/>
      <c r="CK1490" s="97"/>
      <c r="CL1490" s="97"/>
      <c r="CM1490" s="335"/>
      <c r="CN1490" s="337"/>
      <c r="CO1490" s="315" t="str">
        <f>IF(Формулы!R1490&gt;V1490,"22-?,Дата 14 - Прибыл из УФСИН; ","")&amp;IF(Формулы!Q1490&gt;Y1490,"25-?,Дата 13 - Выбыл в УФСИН;","")&amp;IF(YEAR(ДАННЫЕ!$F$1)=YEAR(ДАННЫЕ!B1490),IF(AT1490&gt;0,"","40-?, вявлен в текущем году! "),"")&amp;IF(YEAR($F$1)=YEAR(W1490),IF(X1490+Y1490&gt;0,"","23-стоит, 24,25 - куда выбыл? "),"")&amp;IF(X1490+Y1490&gt;0,IF(YEAR($F$1)=YEAR(W1490),"","24+25&gt;0? 23 - когда выбыл? "),"")&amp;IF(BA1490&lt;BB1490,"47&gt;=48; ","")&amp;IF(BA1490&lt;BC1490,"47&gt;=49; ","")&amp;IF(BA1490&lt;BD1490,"47&gt;=50; ","")&amp;IF(BE1490&gt;0,IF(BF1490&gt;0,IF(AU1490&gt;AV1490,"","41 и 42 - ? (51 и 52 &gt; 0);"),"51 &gt; 0 52 - ?;"),"")&amp;IF(AU1490&gt;0,IF(AV1490&gt;AU1490,"41&gt;42;","")&amp;IF(BE1490&gt;0,"","41&gt;0 51-?;"),"")&amp;IF(BF1490&gt;0,IF(BE1490&gt;0,"","52&gt;0 51-?;"),"")&amp;IF(AW1490&gt;=AX1490,"","43&gt;44;")&amp;IF(CA1490&gt;0,IF(AW1490&gt;0,"","71 &gt; 0 43-?;"),"")</f>
        <v/>
      </c>
    </row>
    <row r="1491" spans="1:93" ht="12" x14ac:dyDescent="0.2">
      <c r="A1491" s="45"/>
      <c r="B1491" s="46"/>
      <c r="C1491" s="121"/>
      <c r="D1491" s="121"/>
      <c r="E1491" s="336"/>
      <c r="F1491" s="122"/>
      <c r="G1491" s="46"/>
      <c r="H1491" s="45"/>
      <c r="I1491" s="45"/>
      <c r="J1491" s="45"/>
      <c r="K1491" s="45"/>
      <c r="L1491" s="45"/>
      <c r="M1491" s="46"/>
      <c r="N1491" s="46"/>
      <c r="O1491" s="48"/>
      <c r="P1491" s="48"/>
      <c r="Q1491" s="46"/>
      <c r="R1491" s="48"/>
      <c r="S1491" s="48"/>
      <c r="T1491" s="48"/>
      <c r="U1491" s="48"/>
      <c r="V1491" s="48"/>
      <c r="W1491" s="46"/>
      <c r="X1491" s="48"/>
      <c r="Y1491" s="48"/>
      <c r="Z1491" s="157"/>
      <c r="AA1491" s="47"/>
      <c r="AB1491" s="97"/>
      <c r="AC1491" s="49"/>
      <c r="AD1491" s="49"/>
      <c r="AE1491" s="49"/>
      <c r="AF1491" s="49"/>
      <c r="AG1491" s="49"/>
      <c r="AH1491" s="47"/>
      <c r="AI1491" s="47"/>
      <c r="AJ1491" s="47"/>
      <c r="AK1491" s="190"/>
      <c r="AL1491" s="190"/>
      <c r="AM1491" s="190"/>
      <c r="AN1491" s="190"/>
      <c r="AO1491" s="190"/>
      <c r="AP1491" s="151"/>
      <c r="AQ1491" s="322"/>
      <c r="AR1491" s="322"/>
      <c r="AS1491" s="322"/>
      <c r="AT1491" s="47"/>
      <c r="AU1491" s="47"/>
      <c r="AV1491" s="47"/>
      <c r="AW1491" s="47"/>
      <c r="AX1491" s="322"/>
      <c r="AY1491" s="98"/>
      <c r="AZ1491" s="98"/>
      <c r="BA1491" s="47"/>
      <c r="BB1491" s="47"/>
      <c r="BC1491" s="47"/>
      <c r="BD1491" s="47"/>
      <c r="BE1491" s="97"/>
      <c r="BF1491" s="49"/>
      <c r="BG1491" s="239"/>
      <c r="BH1491" s="342"/>
      <c r="BI1491" s="49"/>
      <c r="BJ1491" s="49"/>
      <c r="BK1491" s="49"/>
      <c r="BL1491" s="49"/>
      <c r="BM1491" s="49"/>
      <c r="BN1491" s="47"/>
      <c r="BO1491" s="49"/>
      <c r="BP1491" s="49"/>
      <c r="BQ1491" s="49"/>
      <c r="BR1491" s="323"/>
      <c r="BS1491" s="323"/>
      <c r="BT1491" s="323"/>
      <c r="BU1491" s="49"/>
      <c r="BV1491" s="49"/>
      <c r="BW1491" s="97"/>
      <c r="BX1491" s="97"/>
      <c r="BY1491" s="97"/>
      <c r="BZ1491" s="97"/>
      <c r="CA1491" s="49"/>
      <c r="CB1491" s="49"/>
      <c r="CC1491" s="49"/>
      <c r="CD1491" s="49"/>
      <c r="CE1491" s="49"/>
      <c r="CF1491" s="49"/>
      <c r="CG1491" s="49"/>
      <c r="CH1491" s="49"/>
      <c r="CI1491" s="97"/>
      <c r="CJ1491" s="97"/>
      <c r="CK1491" s="97"/>
      <c r="CL1491" s="97"/>
      <c r="CM1491" s="335"/>
      <c r="CN1491" s="337"/>
      <c r="CO1491" s="315" t="str">
        <f>IF(Формулы!R1491&gt;V1491,"22-?,Дата 14 - Прибыл из УФСИН; ","")&amp;IF(Формулы!Q1491&gt;Y1491,"25-?,Дата 13 - Выбыл в УФСИН;","")&amp;IF(YEAR(ДАННЫЕ!$F$1)=YEAR(ДАННЫЕ!B1491),IF(AT1491&gt;0,"","40-?, вявлен в текущем году! "),"")&amp;IF(YEAR($F$1)=YEAR(W1491),IF(X1491+Y1491&gt;0,"","23-стоит, 24,25 - куда выбыл? "),"")&amp;IF(X1491+Y1491&gt;0,IF(YEAR($F$1)=YEAR(W1491),"","24+25&gt;0? 23 - когда выбыл? "),"")&amp;IF(BA1491&lt;BB1491,"47&gt;=48; ","")&amp;IF(BA1491&lt;BC1491,"47&gt;=49; ","")&amp;IF(BA1491&lt;BD1491,"47&gt;=50; ","")&amp;IF(BE1491&gt;0,IF(BF1491&gt;0,IF(AU1491&gt;AV1491,"","41 и 42 - ? (51 и 52 &gt; 0);"),"51 &gt; 0 52 - ?;"),"")&amp;IF(AU1491&gt;0,IF(AV1491&gt;AU1491,"41&gt;42;","")&amp;IF(BE1491&gt;0,"","41&gt;0 51-?;"),"")&amp;IF(BF1491&gt;0,IF(BE1491&gt;0,"","52&gt;0 51-?;"),"")&amp;IF(AW1491&gt;=AX1491,"","43&gt;44;")&amp;IF(CA1491&gt;0,IF(AW1491&gt;0,"","71 &gt; 0 43-?;"),"")</f>
        <v/>
      </c>
    </row>
    <row r="1492" spans="1:93" ht="12" x14ac:dyDescent="0.2">
      <c r="A1492" s="45"/>
      <c r="B1492" s="46"/>
      <c r="C1492" s="121"/>
      <c r="D1492" s="121"/>
      <c r="E1492" s="336"/>
      <c r="F1492" s="122"/>
      <c r="G1492" s="46"/>
      <c r="H1492" s="45"/>
      <c r="I1492" s="45"/>
      <c r="J1492" s="45"/>
      <c r="K1492" s="45"/>
      <c r="L1492" s="45"/>
      <c r="M1492" s="46"/>
      <c r="N1492" s="46"/>
      <c r="O1492" s="48"/>
      <c r="P1492" s="48"/>
      <c r="Q1492" s="46"/>
      <c r="R1492" s="48"/>
      <c r="S1492" s="48"/>
      <c r="T1492" s="48"/>
      <c r="U1492" s="48"/>
      <c r="V1492" s="48"/>
      <c r="W1492" s="46"/>
      <c r="X1492" s="48"/>
      <c r="Y1492" s="48"/>
      <c r="Z1492" s="157"/>
      <c r="AA1492" s="47"/>
      <c r="AB1492" s="97"/>
      <c r="AC1492" s="49"/>
      <c r="AD1492" s="49"/>
      <c r="AE1492" s="49"/>
      <c r="AF1492" s="49"/>
      <c r="AG1492" s="49"/>
      <c r="AH1492" s="47"/>
      <c r="AI1492" s="47"/>
      <c r="AJ1492" s="47"/>
      <c r="AK1492" s="190"/>
      <c r="AL1492" s="190"/>
      <c r="AM1492" s="190"/>
      <c r="AN1492" s="190"/>
      <c r="AO1492" s="190"/>
      <c r="AP1492" s="151"/>
      <c r="AQ1492" s="322"/>
      <c r="AR1492" s="322"/>
      <c r="AS1492" s="322"/>
      <c r="AT1492" s="47"/>
      <c r="AU1492" s="47"/>
      <c r="AV1492" s="47"/>
      <c r="AW1492" s="47"/>
      <c r="AX1492" s="322"/>
      <c r="AY1492" s="98"/>
      <c r="AZ1492" s="98"/>
      <c r="BA1492" s="47"/>
      <c r="BB1492" s="47"/>
      <c r="BC1492" s="47"/>
      <c r="BD1492" s="47"/>
      <c r="BE1492" s="97"/>
      <c r="BF1492" s="49"/>
      <c r="BG1492" s="239"/>
      <c r="BH1492" s="342"/>
      <c r="BI1492" s="49"/>
      <c r="BJ1492" s="49"/>
      <c r="BK1492" s="49"/>
      <c r="BL1492" s="49"/>
      <c r="BM1492" s="49"/>
      <c r="BN1492" s="47"/>
      <c r="BO1492" s="49"/>
      <c r="BP1492" s="49"/>
      <c r="BQ1492" s="49"/>
      <c r="BR1492" s="323"/>
      <c r="BS1492" s="323"/>
      <c r="BT1492" s="323"/>
      <c r="BU1492" s="49"/>
      <c r="BV1492" s="49"/>
      <c r="BW1492" s="97"/>
      <c r="BX1492" s="97"/>
      <c r="BY1492" s="97"/>
      <c r="BZ1492" s="97"/>
      <c r="CA1492" s="49"/>
      <c r="CB1492" s="49"/>
      <c r="CC1492" s="49"/>
      <c r="CD1492" s="49"/>
      <c r="CE1492" s="49"/>
      <c r="CF1492" s="49"/>
      <c r="CG1492" s="49"/>
      <c r="CH1492" s="49"/>
      <c r="CI1492" s="97"/>
      <c r="CJ1492" s="97"/>
      <c r="CK1492" s="97"/>
      <c r="CL1492" s="97"/>
      <c r="CM1492" s="335"/>
      <c r="CN1492" s="337"/>
      <c r="CO1492" s="315" t="str">
        <f>IF(Формулы!R1492&gt;V1492,"22-?,Дата 14 - Прибыл из УФСИН; ","")&amp;IF(Формулы!Q1492&gt;Y1492,"25-?,Дата 13 - Выбыл в УФСИН;","")&amp;IF(YEAR(ДАННЫЕ!$F$1)=YEAR(ДАННЫЕ!B1492),IF(AT1492&gt;0,"","40-?, вявлен в текущем году! "),"")&amp;IF(YEAR($F$1)=YEAR(W1492),IF(X1492+Y1492&gt;0,"","23-стоит, 24,25 - куда выбыл? "),"")&amp;IF(X1492+Y1492&gt;0,IF(YEAR($F$1)=YEAR(W1492),"","24+25&gt;0? 23 - когда выбыл? "),"")&amp;IF(BA1492&lt;BB1492,"47&gt;=48; ","")&amp;IF(BA1492&lt;BC1492,"47&gt;=49; ","")&amp;IF(BA1492&lt;BD1492,"47&gt;=50; ","")&amp;IF(BE1492&gt;0,IF(BF1492&gt;0,IF(AU1492&gt;AV1492,"","41 и 42 - ? (51 и 52 &gt; 0);"),"51 &gt; 0 52 - ?;"),"")&amp;IF(AU1492&gt;0,IF(AV1492&gt;AU1492,"41&gt;42;","")&amp;IF(BE1492&gt;0,"","41&gt;0 51-?;"),"")&amp;IF(BF1492&gt;0,IF(BE1492&gt;0,"","52&gt;0 51-?;"),"")&amp;IF(AW1492&gt;=AX1492,"","43&gt;44;")&amp;IF(CA1492&gt;0,IF(AW1492&gt;0,"","71 &gt; 0 43-?;"),"")</f>
        <v/>
      </c>
    </row>
    <row r="1493" spans="1:93" ht="12" x14ac:dyDescent="0.2">
      <c r="A1493" s="45"/>
      <c r="B1493" s="46"/>
      <c r="C1493" s="121"/>
      <c r="D1493" s="121"/>
      <c r="E1493" s="336"/>
      <c r="F1493" s="122"/>
      <c r="G1493" s="46"/>
      <c r="H1493" s="45"/>
      <c r="I1493" s="45"/>
      <c r="J1493" s="45"/>
      <c r="K1493" s="45"/>
      <c r="L1493" s="45"/>
      <c r="M1493" s="46"/>
      <c r="N1493" s="46"/>
      <c r="O1493" s="48"/>
      <c r="P1493" s="48"/>
      <c r="Q1493" s="46"/>
      <c r="R1493" s="48"/>
      <c r="S1493" s="48"/>
      <c r="T1493" s="48"/>
      <c r="U1493" s="48"/>
      <c r="V1493" s="48"/>
      <c r="W1493" s="46"/>
      <c r="X1493" s="48"/>
      <c r="Y1493" s="48"/>
      <c r="Z1493" s="157"/>
      <c r="AA1493" s="47"/>
      <c r="AB1493" s="97"/>
      <c r="AC1493" s="49"/>
      <c r="AD1493" s="49"/>
      <c r="AE1493" s="49"/>
      <c r="AF1493" s="49"/>
      <c r="AG1493" s="49"/>
      <c r="AH1493" s="47"/>
      <c r="AI1493" s="47"/>
      <c r="AJ1493" s="47"/>
      <c r="AK1493" s="190"/>
      <c r="AL1493" s="190"/>
      <c r="AM1493" s="190"/>
      <c r="AN1493" s="190"/>
      <c r="AO1493" s="190"/>
      <c r="AP1493" s="151"/>
      <c r="AQ1493" s="322"/>
      <c r="AR1493" s="322"/>
      <c r="AS1493" s="322"/>
      <c r="AT1493" s="47"/>
      <c r="AU1493" s="47"/>
      <c r="AV1493" s="47"/>
      <c r="AW1493" s="47"/>
      <c r="AX1493" s="322"/>
      <c r="AY1493" s="98"/>
      <c r="AZ1493" s="98"/>
      <c r="BA1493" s="47"/>
      <c r="BB1493" s="47"/>
      <c r="BC1493" s="47"/>
      <c r="BD1493" s="47"/>
      <c r="BE1493" s="97"/>
      <c r="BF1493" s="49"/>
      <c r="BG1493" s="239"/>
      <c r="BH1493" s="342"/>
      <c r="BI1493" s="49"/>
      <c r="BJ1493" s="49"/>
      <c r="BK1493" s="49"/>
      <c r="BL1493" s="49"/>
      <c r="BM1493" s="49"/>
      <c r="BN1493" s="47"/>
      <c r="BO1493" s="49"/>
      <c r="BP1493" s="49"/>
      <c r="BQ1493" s="49"/>
      <c r="BR1493" s="323"/>
      <c r="BS1493" s="323"/>
      <c r="BT1493" s="323"/>
      <c r="BU1493" s="49"/>
      <c r="BV1493" s="49"/>
      <c r="BW1493" s="97"/>
      <c r="BX1493" s="97"/>
      <c r="BY1493" s="97"/>
      <c r="BZ1493" s="97"/>
      <c r="CA1493" s="49"/>
      <c r="CB1493" s="49"/>
      <c r="CC1493" s="49"/>
      <c r="CD1493" s="49"/>
      <c r="CE1493" s="49"/>
      <c r="CF1493" s="49"/>
      <c r="CG1493" s="49"/>
      <c r="CH1493" s="49"/>
      <c r="CI1493" s="97"/>
      <c r="CJ1493" s="97"/>
      <c r="CK1493" s="97"/>
      <c r="CL1493" s="97"/>
      <c r="CM1493" s="335"/>
      <c r="CN1493" s="337"/>
      <c r="CO1493" s="315" t="str">
        <f>IF(Формулы!R1493&gt;V1493,"22-?,Дата 14 - Прибыл из УФСИН; ","")&amp;IF(Формулы!Q1493&gt;Y1493,"25-?,Дата 13 - Выбыл в УФСИН;","")&amp;IF(YEAR(ДАННЫЕ!$F$1)=YEAR(ДАННЫЕ!B1493),IF(AT1493&gt;0,"","40-?, вявлен в текущем году! "),"")&amp;IF(YEAR($F$1)=YEAR(W1493),IF(X1493+Y1493&gt;0,"","23-стоит, 24,25 - куда выбыл? "),"")&amp;IF(X1493+Y1493&gt;0,IF(YEAR($F$1)=YEAR(W1493),"","24+25&gt;0? 23 - когда выбыл? "),"")&amp;IF(BA1493&lt;BB1493,"47&gt;=48; ","")&amp;IF(BA1493&lt;BC1493,"47&gt;=49; ","")&amp;IF(BA1493&lt;BD1493,"47&gt;=50; ","")&amp;IF(BE1493&gt;0,IF(BF1493&gt;0,IF(AU1493&gt;AV1493,"","41 и 42 - ? (51 и 52 &gt; 0);"),"51 &gt; 0 52 - ?;"),"")&amp;IF(AU1493&gt;0,IF(AV1493&gt;AU1493,"41&gt;42;","")&amp;IF(BE1493&gt;0,"","41&gt;0 51-?;"),"")&amp;IF(BF1493&gt;0,IF(BE1493&gt;0,"","52&gt;0 51-?;"),"")&amp;IF(AW1493&gt;=AX1493,"","43&gt;44;")&amp;IF(CA1493&gt;0,IF(AW1493&gt;0,"","71 &gt; 0 43-?;"),"")</f>
        <v/>
      </c>
    </row>
    <row r="1494" spans="1:93" ht="12" x14ac:dyDescent="0.2">
      <c r="A1494" s="45"/>
      <c r="B1494" s="46"/>
      <c r="C1494" s="121"/>
      <c r="D1494" s="121"/>
      <c r="E1494" s="336"/>
      <c r="F1494" s="122"/>
      <c r="G1494" s="46"/>
      <c r="H1494" s="45"/>
      <c r="I1494" s="45"/>
      <c r="J1494" s="45"/>
      <c r="K1494" s="45"/>
      <c r="L1494" s="45"/>
      <c r="M1494" s="46"/>
      <c r="N1494" s="46"/>
      <c r="O1494" s="48"/>
      <c r="P1494" s="48"/>
      <c r="Q1494" s="46"/>
      <c r="R1494" s="48"/>
      <c r="S1494" s="48"/>
      <c r="T1494" s="48"/>
      <c r="U1494" s="48"/>
      <c r="V1494" s="48"/>
      <c r="W1494" s="46"/>
      <c r="X1494" s="48"/>
      <c r="Y1494" s="48"/>
      <c r="Z1494" s="157"/>
      <c r="AA1494" s="47"/>
      <c r="AB1494" s="97"/>
      <c r="AC1494" s="49"/>
      <c r="AD1494" s="49"/>
      <c r="AE1494" s="49"/>
      <c r="AF1494" s="49"/>
      <c r="AG1494" s="49"/>
      <c r="AH1494" s="47"/>
      <c r="AI1494" s="47"/>
      <c r="AJ1494" s="47"/>
      <c r="AK1494" s="190"/>
      <c r="AL1494" s="190"/>
      <c r="AM1494" s="190"/>
      <c r="AN1494" s="190"/>
      <c r="AO1494" s="190"/>
      <c r="AP1494" s="151"/>
      <c r="AQ1494" s="322"/>
      <c r="AR1494" s="322"/>
      <c r="AS1494" s="322"/>
      <c r="AT1494" s="47"/>
      <c r="AU1494" s="47"/>
      <c r="AV1494" s="47"/>
      <c r="AW1494" s="47"/>
      <c r="AX1494" s="322"/>
      <c r="AY1494" s="98"/>
      <c r="AZ1494" s="98"/>
      <c r="BA1494" s="47"/>
      <c r="BB1494" s="47"/>
      <c r="BC1494" s="47"/>
      <c r="BD1494" s="47"/>
      <c r="BE1494" s="97"/>
      <c r="BF1494" s="49"/>
      <c r="BG1494" s="239"/>
      <c r="BH1494" s="342"/>
      <c r="BI1494" s="49"/>
      <c r="BJ1494" s="49"/>
      <c r="BK1494" s="49"/>
      <c r="BL1494" s="49"/>
      <c r="BM1494" s="49"/>
      <c r="BN1494" s="47"/>
      <c r="BO1494" s="49"/>
      <c r="BP1494" s="49"/>
      <c r="BQ1494" s="49"/>
      <c r="BR1494" s="323"/>
      <c r="BS1494" s="323"/>
      <c r="BT1494" s="323"/>
      <c r="BU1494" s="49"/>
      <c r="BV1494" s="49"/>
      <c r="BW1494" s="97"/>
      <c r="BX1494" s="97"/>
      <c r="BY1494" s="97"/>
      <c r="BZ1494" s="97"/>
      <c r="CA1494" s="49"/>
      <c r="CB1494" s="49"/>
      <c r="CC1494" s="49"/>
      <c r="CD1494" s="49"/>
      <c r="CE1494" s="49"/>
      <c r="CF1494" s="49"/>
      <c r="CG1494" s="49"/>
      <c r="CH1494" s="49"/>
      <c r="CI1494" s="97"/>
      <c r="CJ1494" s="97"/>
      <c r="CK1494" s="97"/>
      <c r="CL1494" s="97"/>
      <c r="CM1494" s="335"/>
      <c r="CN1494" s="337"/>
      <c r="CO1494" s="315" t="str">
        <f>IF(Формулы!R1494&gt;V1494,"22-?,Дата 14 - Прибыл из УФСИН; ","")&amp;IF(Формулы!Q1494&gt;Y1494,"25-?,Дата 13 - Выбыл в УФСИН;","")&amp;IF(YEAR(ДАННЫЕ!$F$1)=YEAR(ДАННЫЕ!B1494),IF(AT1494&gt;0,"","40-?, вявлен в текущем году! "),"")&amp;IF(YEAR($F$1)=YEAR(W1494),IF(X1494+Y1494&gt;0,"","23-стоит, 24,25 - куда выбыл? "),"")&amp;IF(X1494+Y1494&gt;0,IF(YEAR($F$1)=YEAR(W1494),"","24+25&gt;0? 23 - когда выбыл? "),"")&amp;IF(BA1494&lt;BB1494,"47&gt;=48; ","")&amp;IF(BA1494&lt;BC1494,"47&gt;=49; ","")&amp;IF(BA1494&lt;BD1494,"47&gt;=50; ","")&amp;IF(BE1494&gt;0,IF(BF1494&gt;0,IF(AU1494&gt;AV1494,"","41 и 42 - ? (51 и 52 &gt; 0);"),"51 &gt; 0 52 - ?;"),"")&amp;IF(AU1494&gt;0,IF(AV1494&gt;AU1494,"41&gt;42;","")&amp;IF(BE1494&gt;0,"","41&gt;0 51-?;"),"")&amp;IF(BF1494&gt;0,IF(BE1494&gt;0,"","52&gt;0 51-?;"),"")&amp;IF(AW1494&gt;=AX1494,"","43&gt;44;")&amp;IF(CA1494&gt;0,IF(AW1494&gt;0,"","71 &gt; 0 43-?;"),"")</f>
        <v/>
      </c>
    </row>
    <row r="1495" spans="1:93" ht="12" x14ac:dyDescent="0.2">
      <c r="A1495" s="45"/>
      <c r="B1495" s="46"/>
      <c r="C1495" s="121"/>
      <c r="D1495" s="121"/>
      <c r="E1495" s="336"/>
      <c r="F1495" s="122"/>
      <c r="G1495" s="46"/>
      <c r="H1495" s="45"/>
      <c r="I1495" s="45"/>
      <c r="J1495" s="45"/>
      <c r="K1495" s="45"/>
      <c r="L1495" s="45"/>
      <c r="M1495" s="46"/>
      <c r="N1495" s="46"/>
      <c r="O1495" s="48"/>
      <c r="P1495" s="48"/>
      <c r="Q1495" s="46"/>
      <c r="R1495" s="48"/>
      <c r="S1495" s="48"/>
      <c r="T1495" s="48"/>
      <c r="U1495" s="48"/>
      <c r="V1495" s="48"/>
      <c r="W1495" s="46"/>
      <c r="X1495" s="48"/>
      <c r="Y1495" s="48"/>
      <c r="Z1495" s="157"/>
      <c r="AA1495" s="47"/>
      <c r="AB1495" s="97"/>
      <c r="AC1495" s="49"/>
      <c r="AD1495" s="49"/>
      <c r="AE1495" s="49"/>
      <c r="AF1495" s="49"/>
      <c r="AG1495" s="49"/>
      <c r="AH1495" s="47"/>
      <c r="AI1495" s="47"/>
      <c r="AJ1495" s="47"/>
      <c r="AK1495" s="190"/>
      <c r="AL1495" s="190"/>
      <c r="AM1495" s="190"/>
      <c r="AN1495" s="190"/>
      <c r="AO1495" s="190"/>
      <c r="AP1495" s="151"/>
      <c r="AQ1495" s="322"/>
      <c r="AR1495" s="322"/>
      <c r="AS1495" s="322"/>
      <c r="AT1495" s="47"/>
      <c r="AU1495" s="47"/>
      <c r="AV1495" s="47"/>
      <c r="AW1495" s="47"/>
      <c r="AX1495" s="322"/>
      <c r="AY1495" s="98"/>
      <c r="AZ1495" s="98"/>
      <c r="BA1495" s="47"/>
      <c r="BB1495" s="47"/>
      <c r="BC1495" s="47"/>
      <c r="BD1495" s="47"/>
      <c r="BE1495" s="97"/>
      <c r="BF1495" s="49"/>
      <c r="BG1495" s="239"/>
      <c r="BH1495" s="342"/>
      <c r="BI1495" s="49"/>
      <c r="BJ1495" s="49"/>
      <c r="BK1495" s="49"/>
      <c r="BL1495" s="49"/>
      <c r="BM1495" s="49"/>
      <c r="BN1495" s="47"/>
      <c r="BO1495" s="49"/>
      <c r="BP1495" s="49"/>
      <c r="BQ1495" s="49"/>
      <c r="BR1495" s="323"/>
      <c r="BS1495" s="323"/>
      <c r="BT1495" s="323"/>
      <c r="BU1495" s="49"/>
      <c r="BV1495" s="49"/>
      <c r="BW1495" s="97"/>
      <c r="BX1495" s="97"/>
      <c r="BY1495" s="97"/>
      <c r="BZ1495" s="97"/>
      <c r="CA1495" s="49"/>
      <c r="CB1495" s="49"/>
      <c r="CC1495" s="49"/>
      <c r="CD1495" s="49"/>
      <c r="CE1495" s="49"/>
      <c r="CF1495" s="49"/>
      <c r="CG1495" s="49"/>
      <c r="CH1495" s="49"/>
      <c r="CI1495" s="97"/>
      <c r="CJ1495" s="97"/>
      <c r="CK1495" s="97"/>
      <c r="CL1495" s="97"/>
      <c r="CM1495" s="335"/>
      <c r="CN1495" s="337"/>
      <c r="CO1495" s="315" t="str">
        <f>IF(Формулы!R1495&gt;V1495,"22-?,Дата 14 - Прибыл из УФСИН; ","")&amp;IF(Формулы!Q1495&gt;Y1495,"25-?,Дата 13 - Выбыл в УФСИН;","")&amp;IF(YEAR(ДАННЫЕ!$F$1)=YEAR(ДАННЫЕ!B1495),IF(AT1495&gt;0,"","40-?, вявлен в текущем году! "),"")&amp;IF(YEAR($F$1)=YEAR(W1495),IF(X1495+Y1495&gt;0,"","23-стоит, 24,25 - куда выбыл? "),"")&amp;IF(X1495+Y1495&gt;0,IF(YEAR($F$1)=YEAR(W1495),"","24+25&gt;0? 23 - когда выбыл? "),"")&amp;IF(BA1495&lt;BB1495,"47&gt;=48; ","")&amp;IF(BA1495&lt;BC1495,"47&gt;=49; ","")&amp;IF(BA1495&lt;BD1495,"47&gt;=50; ","")&amp;IF(BE1495&gt;0,IF(BF1495&gt;0,IF(AU1495&gt;AV1495,"","41 и 42 - ? (51 и 52 &gt; 0);"),"51 &gt; 0 52 - ?;"),"")&amp;IF(AU1495&gt;0,IF(AV1495&gt;AU1495,"41&gt;42;","")&amp;IF(BE1495&gt;0,"","41&gt;0 51-?;"),"")&amp;IF(BF1495&gt;0,IF(BE1495&gt;0,"","52&gt;0 51-?;"),"")&amp;IF(AW1495&gt;=AX1495,"","43&gt;44;")&amp;IF(CA1495&gt;0,IF(AW1495&gt;0,"","71 &gt; 0 43-?;"),"")</f>
        <v/>
      </c>
    </row>
    <row r="1496" spans="1:93" ht="12" x14ac:dyDescent="0.2">
      <c r="A1496" s="45"/>
      <c r="B1496" s="46"/>
      <c r="C1496" s="121"/>
      <c r="D1496" s="121"/>
      <c r="E1496" s="336"/>
      <c r="F1496" s="122"/>
      <c r="G1496" s="46"/>
      <c r="H1496" s="45"/>
      <c r="I1496" s="45"/>
      <c r="J1496" s="45"/>
      <c r="K1496" s="45"/>
      <c r="L1496" s="45"/>
      <c r="M1496" s="46"/>
      <c r="N1496" s="46"/>
      <c r="O1496" s="48"/>
      <c r="P1496" s="48"/>
      <c r="Q1496" s="46"/>
      <c r="R1496" s="48"/>
      <c r="S1496" s="48"/>
      <c r="T1496" s="48"/>
      <c r="U1496" s="48"/>
      <c r="V1496" s="48"/>
      <c r="W1496" s="46"/>
      <c r="X1496" s="48"/>
      <c r="Y1496" s="48"/>
      <c r="Z1496" s="157"/>
      <c r="AA1496" s="47"/>
      <c r="AB1496" s="97"/>
      <c r="AC1496" s="49"/>
      <c r="AD1496" s="49"/>
      <c r="AE1496" s="49"/>
      <c r="AF1496" s="49"/>
      <c r="AG1496" s="49"/>
      <c r="AH1496" s="47"/>
      <c r="AI1496" s="47"/>
      <c r="AJ1496" s="47"/>
      <c r="AK1496" s="190"/>
      <c r="AL1496" s="190"/>
      <c r="AM1496" s="190"/>
      <c r="AN1496" s="190"/>
      <c r="AO1496" s="190"/>
      <c r="AP1496" s="151"/>
      <c r="AQ1496" s="322"/>
      <c r="AR1496" s="322"/>
      <c r="AS1496" s="322"/>
      <c r="AT1496" s="47"/>
      <c r="AU1496" s="47"/>
      <c r="AV1496" s="47"/>
      <c r="AW1496" s="47"/>
      <c r="AX1496" s="322"/>
      <c r="AY1496" s="98"/>
      <c r="AZ1496" s="98"/>
      <c r="BA1496" s="47"/>
      <c r="BB1496" s="47"/>
      <c r="BC1496" s="47"/>
      <c r="BD1496" s="47"/>
      <c r="BE1496" s="97"/>
      <c r="BF1496" s="49"/>
      <c r="BG1496" s="239"/>
      <c r="BH1496" s="342"/>
      <c r="BI1496" s="49"/>
      <c r="BJ1496" s="49"/>
      <c r="BK1496" s="49"/>
      <c r="BL1496" s="49"/>
      <c r="BM1496" s="49"/>
      <c r="BN1496" s="47"/>
      <c r="BO1496" s="49"/>
      <c r="BP1496" s="49"/>
      <c r="BQ1496" s="49"/>
      <c r="BR1496" s="323"/>
      <c r="BS1496" s="323"/>
      <c r="BT1496" s="323"/>
      <c r="BU1496" s="49"/>
      <c r="BV1496" s="49"/>
      <c r="BW1496" s="97"/>
      <c r="BX1496" s="97"/>
      <c r="BY1496" s="97"/>
      <c r="BZ1496" s="97"/>
      <c r="CA1496" s="49"/>
      <c r="CB1496" s="49"/>
      <c r="CC1496" s="49"/>
      <c r="CD1496" s="49"/>
      <c r="CE1496" s="49"/>
      <c r="CF1496" s="49"/>
      <c r="CG1496" s="49"/>
      <c r="CH1496" s="49"/>
      <c r="CI1496" s="97"/>
      <c r="CJ1496" s="97"/>
      <c r="CK1496" s="97"/>
      <c r="CL1496" s="97"/>
      <c r="CM1496" s="335"/>
      <c r="CN1496" s="337"/>
      <c r="CO1496" s="315" t="str">
        <f>IF(Формулы!R1496&gt;V1496,"22-?,Дата 14 - Прибыл из УФСИН; ","")&amp;IF(Формулы!Q1496&gt;Y1496,"25-?,Дата 13 - Выбыл в УФСИН;","")&amp;IF(YEAR(ДАННЫЕ!$F$1)=YEAR(ДАННЫЕ!B1496),IF(AT1496&gt;0,"","40-?, вявлен в текущем году! "),"")&amp;IF(YEAR($F$1)=YEAR(W1496),IF(X1496+Y1496&gt;0,"","23-стоит, 24,25 - куда выбыл? "),"")&amp;IF(X1496+Y1496&gt;0,IF(YEAR($F$1)=YEAR(W1496),"","24+25&gt;0? 23 - когда выбыл? "),"")&amp;IF(BA1496&lt;BB1496,"47&gt;=48; ","")&amp;IF(BA1496&lt;BC1496,"47&gt;=49; ","")&amp;IF(BA1496&lt;BD1496,"47&gt;=50; ","")&amp;IF(BE1496&gt;0,IF(BF1496&gt;0,IF(AU1496&gt;AV1496,"","41 и 42 - ? (51 и 52 &gt; 0);"),"51 &gt; 0 52 - ?;"),"")&amp;IF(AU1496&gt;0,IF(AV1496&gt;AU1496,"41&gt;42;","")&amp;IF(BE1496&gt;0,"","41&gt;0 51-?;"),"")&amp;IF(BF1496&gt;0,IF(BE1496&gt;0,"","52&gt;0 51-?;"),"")&amp;IF(AW1496&gt;=AX1496,"","43&gt;44;")&amp;IF(CA1496&gt;0,IF(AW1496&gt;0,"","71 &gt; 0 43-?;"),"")</f>
        <v/>
      </c>
    </row>
    <row r="1497" spans="1:93" ht="12" x14ac:dyDescent="0.2">
      <c r="A1497" s="45"/>
      <c r="B1497" s="46"/>
      <c r="C1497" s="121"/>
      <c r="D1497" s="121"/>
      <c r="E1497" s="336"/>
      <c r="F1497" s="122"/>
      <c r="G1497" s="46"/>
      <c r="H1497" s="45"/>
      <c r="I1497" s="45"/>
      <c r="J1497" s="45"/>
      <c r="K1497" s="45"/>
      <c r="L1497" s="45"/>
      <c r="M1497" s="46"/>
      <c r="N1497" s="46"/>
      <c r="O1497" s="48"/>
      <c r="P1497" s="48"/>
      <c r="Q1497" s="46"/>
      <c r="R1497" s="48"/>
      <c r="S1497" s="48"/>
      <c r="T1497" s="48"/>
      <c r="U1497" s="48"/>
      <c r="V1497" s="48"/>
      <c r="W1497" s="46"/>
      <c r="X1497" s="48"/>
      <c r="Y1497" s="48"/>
      <c r="Z1497" s="157"/>
      <c r="AA1497" s="47"/>
      <c r="AB1497" s="97"/>
      <c r="AC1497" s="49"/>
      <c r="AD1497" s="49"/>
      <c r="AE1497" s="49"/>
      <c r="AF1497" s="49"/>
      <c r="AG1497" s="49"/>
      <c r="AH1497" s="47"/>
      <c r="AI1497" s="47"/>
      <c r="AJ1497" s="47"/>
      <c r="AK1497" s="190"/>
      <c r="AL1497" s="190"/>
      <c r="AM1497" s="190"/>
      <c r="AN1497" s="190"/>
      <c r="AO1497" s="190"/>
      <c r="AP1497" s="151"/>
      <c r="AQ1497" s="322"/>
      <c r="AR1497" s="322"/>
      <c r="AS1497" s="322"/>
      <c r="AT1497" s="47"/>
      <c r="AU1497" s="47"/>
      <c r="AV1497" s="47"/>
      <c r="AW1497" s="47"/>
      <c r="AX1497" s="322"/>
      <c r="AY1497" s="98"/>
      <c r="AZ1497" s="98"/>
      <c r="BA1497" s="47"/>
      <c r="BB1497" s="47"/>
      <c r="BC1497" s="47"/>
      <c r="BD1497" s="47"/>
      <c r="BE1497" s="97"/>
      <c r="BF1497" s="49"/>
      <c r="BG1497" s="239"/>
      <c r="BH1497" s="342"/>
      <c r="BI1497" s="49"/>
      <c r="BJ1497" s="49"/>
      <c r="BK1497" s="49"/>
      <c r="BL1497" s="49"/>
      <c r="BM1497" s="49"/>
      <c r="BN1497" s="47"/>
      <c r="BO1497" s="49"/>
      <c r="BP1497" s="49"/>
      <c r="BQ1497" s="49"/>
      <c r="BR1497" s="323"/>
      <c r="BS1497" s="323"/>
      <c r="BT1497" s="323"/>
      <c r="BU1497" s="49"/>
      <c r="BV1497" s="49"/>
      <c r="BW1497" s="97"/>
      <c r="BX1497" s="97"/>
      <c r="BY1497" s="97"/>
      <c r="BZ1497" s="97"/>
      <c r="CA1497" s="49"/>
      <c r="CB1497" s="49"/>
      <c r="CC1497" s="49"/>
      <c r="CD1497" s="49"/>
      <c r="CE1497" s="49"/>
      <c r="CF1497" s="49"/>
      <c r="CG1497" s="49"/>
      <c r="CH1497" s="49"/>
      <c r="CI1497" s="97"/>
      <c r="CJ1497" s="97"/>
      <c r="CK1497" s="97"/>
      <c r="CL1497" s="97"/>
      <c r="CM1497" s="335"/>
      <c r="CN1497" s="337"/>
      <c r="CO1497" s="315" t="str">
        <f>IF(Формулы!R1497&gt;V1497,"22-?,Дата 14 - Прибыл из УФСИН; ","")&amp;IF(Формулы!Q1497&gt;Y1497,"25-?,Дата 13 - Выбыл в УФСИН;","")&amp;IF(YEAR(ДАННЫЕ!$F$1)=YEAR(ДАННЫЕ!B1497),IF(AT1497&gt;0,"","40-?, вявлен в текущем году! "),"")&amp;IF(YEAR($F$1)=YEAR(W1497),IF(X1497+Y1497&gt;0,"","23-стоит, 24,25 - куда выбыл? "),"")&amp;IF(X1497+Y1497&gt;0,IF(YEAR($F$1)=YEAR(W1497),"","24+25&gt;0? 23 - когда выбыл? "),"")&amp;IF(BA1497&lt;BB1497,"47&gt;=48; ","")&amp;IF(BA1497&lt;BC1497,"47&gt;=49; ","")&amp;IF(BA1497&lt;BD1497,"47&gt;=50; ","")&amp;IF(BE1497&gt;0,IF(BF1497&gt;0,IF(AU1497&gt;AV1497,"","41 и 42 - ? (51 и 52 &gt; 0);"),"51 &gt; 0 52 - ?;"),"")&amp;IF(AU1497&gt;0,IF(AV1497&gt;AU1497,"41&gt;42;","")&amp;IF(BE1497&gt;0,"","41&gt;0 51-?;"),"")&amp;IF(BF1497&gt;0,IF(BE1497&gt;0,"","52&gt;0 51-?;"),"")&amp;IF(AW1497&gt;=AX1497,"","43&gt;44;")&amp;IF(CA1497&gt;0,IF(AW1497&gt;0,"","71 &gt; 0 43-?;"),"")</f>
        <v/>
      </c>
    </row>
    <row r="1498" spans="1:93" ht="12" x14ac:dyDescent="0.2">
      <c r="A1498" s="45"/>
      <c r="B1498" s="46"/>
      <c r="C1498" s="121"/>
      <c r="D1498" s="121"/>
      <c r="E1498" s="336"/>
      <c r="F1498" s="122"/>
      <c r="G1498" s="46"/>
      <c r="H1498" s="45"/>
      <c r="I1498" s="45"/>
      <c r="J1498" s="45"/>
      <c r="K1498" s="45"/>
      <c r="L1498" s="45"/>
      <c r="M1498" s="46"/>
      <c r="N1498" s="46"/>
      <c r="O1498" s="48"/>
      <c r="P1498" s="48"/>
      <c r="Q1498" s="46"/>
      <c r="R1498" s="48"/>
      <c r="S1498" s="48"/>
      <c r="T1498" s="48"/>
      <c r="U1498" s="48"/>
      <c r="V1498" s="48"/>
      <c r="W1498" s="46"/>
      <c r="X1498" s="48"/>
      <c r="Y1498" s="48"/>
      <c r="Z1498" s="157"/>
      <c r="AA1498" s="47"/>
      <c r="AB1498" s="97"/>
      <c r="AC1498" s="49"/>
      <c r="AD1498" s="49"/>
      <c r="AE1498" s="49"/>
      <c r="AF1498" s="49"/>
      <c r="AG1498" s="49"/>
      <c r="AH1498" s="47"/>
      <c r="AI1498" s="47"/>
      <c r="AJ1498" s="47"/>
      <c r="AK1498" s="190"/>
      <c r="AL1498" s="190"/>
      <c r="AM1498" s="190"/>
      <c r="AN1498" s="190"/>
      <c r="AO1498" s="190"/>
      <c r="AP1498" s="151"/>
      <c r="AQ1498" s="322"/>
      <c r="AR1498" s="322"/>
      <c r="AS1498" s="322"/>
      <c r="AT1498" s="47"/>
      <c r="AU1498" s="47"/>
      <c r="AV1498" s="47"/>
      <c r="AW1498" s="47"/>
      <c r="AX1498" s="322"/>
      <c r="AY1498" s="98"/>
      <c r="AZ1498" s="98"/>
      <c r="BA1498" s="47"/>
      <c r="BB1498" s="47"/>
      <c r="BC1498" s="47"/>
      <c r="BD1498" s="47"/>
      <c r="BE1498" s="97"/>
      <c r="BF1498" s="49"/>
      <c r="BG1498" s="239"/>
      <c r="BH1498" s="342"/>
      <c r="BI1498" s="49"/>
      <c r="BJ1498" s="49"/>
      <c r="BK1498" s="49"/>
      <c r="BL1498" s="49"/>
      <c r="BM1498" s="49"/>
      <c r="BN1498" s="47"/>
      <c r="BO1498" s="49"/>
      <c r="BP1498" s="49"/>
      <c r="BQ1498" s="49"/>
      <c r="BR1498" s="323"/>
      <c r="BS1498" s="323"/>
      <c r="BT1498" s="323"/>
      <c r="BU1498" s="49"/>
      <c r="BV1498" s="49"/>
      <c r="BW1498" s="97"/>
      <c r="BX1498" s="97"/>
      <c r="BY1498" s="97"/>
      <c r="BZ1498" s="97"/>
      <c r="CA1498" s="49"/>
      <c r="CB1498" s="49"/>
      <c r="CC1498" s="49"/>
      <c r="CD1498" s="49"/>
      <c r="CE1498" s="49"/>
      <c r="CF1498" s="49"/>
      <c r="CG1498" s="49"/>
      <c r="CH1498" s="49"/>
      <c r="CI1498" s="97"/>
      <c r="CJ1498" s="97"/>
      <c r="CK1498" s="97"/>
      <c r="CL1498" s="97"/>
      <c r="CM1498" s="335"/>
      <c r="CN1498" s="337"/>
      <c r="CO1498" s="315" t="str">
        <f>IF(Формулы!R1498&gt;V1498,"22-?,Дата 14 - Прибыл из УФСИН; ","")&amp;IF(Формулы!Q1498&gt;Y1498,"25-?,Дата 13 - Выбыл в УФСИН;","")&amp;IF(YEAR(ДАННЫЕ!$F$1)=YEAR(ДАННЫЕ!B1498),IF(AT1498&gt;0,"","40-?, вявлен в текущем году! "),"")&amp;IF(YEAR($F$1)=YEAR(W1498),IF(X1498+Y1498&gt;0,"","23-стоит, 24,25 - куда выбыл? "),"")&amp;IF(X1498+Y1498&gt;0,IF(YEAR($F$1)=YEAR(W1498),"","24+25&gt;0? 23 - когда выбыл? "),"")&amp;IF(BA1498&lt;BB1498,"47&gt;=48; ","")&amp;IF(BA1498&lt;BC1498,"47&gt;=49; ","")&amp;IF(BA1498&lt;BD1498,"47&gt;=50; ","")&amp;IF(BE1498&gt;0,IF(BF1498&gt;0,IF(AU1498&gt;AV1498,"","41 и 42 - ? (51 и 52 &gt; 0);"),"51 &gt; 0 52 - ?;"),"")&amp;IF(AU1498&gt;0,IF(AV1498&gt;AU1498,"41&gt;42;","")&amp;IF(BE1498&gt;0,"","41&gt;0 51-?;"),"")&amp;IF(BF1498&gt;0,IF(BE1498&gt;0,"","52&gt;0 51-?;"),"")&amp;IF(AW1498&gt;=AX1498,"","43&gt;44;")&amp;IF(CA1498&gt;0,IF(AW1498&gt;0,"","71 &gt; 0 43-?;"),"")</f>
        <v/>
      </c>
    </row>
    <row r="1499" spans="1:93" ht="12" x14ac:dyDescent="0.2">
      <c r="A1499" s="45"/>
      <c r="B1499" s="46"/>
      <c r="C1499" s="121"/>
      <c r="D1499" s="121"/>
      <c r="E1499" s="336"/>
      <c r="F1499" s="122"/>
      <c r="G1499" s="46"/>
      <c r="H1499" s="45"/>
      <c r="I1499" s="45"/>
      <c r="J1499" s="45"/>
      <c r="K1499" s="45"/>
      <c r="L1499" s="45"/>
      <c r="M1499" s="46"/>
      <c r="N1499" s="46"/>
      <c r="O1499" s="48"/>
      <c r="P1499" s="48"/>
      <c r="Q1499" s="46"/>
      <c r="R1499" s="48"/>
      <c r="S1499" s="48"/>
      <c r="T1499" s="48"/>
      <c r="U1499" s="48"/>
      <c r="V1499" s="48"/>
      <c r="W1499" s="46"/>
      <c r="X1499" s="48"/>
      <c r="Y1499" s="48"/>
      <c r="Z1499" s="157"/>
      <c r="AA1499" s="47"/>
      <c r="AB1499" s="97"/>
      <c r="AC1499" s="49"/>
      <c r="AD1499" s="49"/>
      <c r="AE1499" s="49"/>
      <c r="AF1499" s="49"/>
      <c r="AG1499" s="49"/>
      <c r="AH1499" s="47"/>
      <c r="AI1499" s="47"/>
      <c r="AJ1499" s="47"/>
      <c r="AK1499" s="190"/>
      <c r="AL1499" s="190"/>
      <c r="AM1499" s="190"/>
      <c r="AN1499" s="190"/>
      <c r="AO1499" s="190"/>
      <c r="AP1499" s="151"/>
      <c r="AQ1499" s="322"/>
      <c r="AR1499" s="322"/>
      <c r="AS1499" s="322"/>
      <c r="AT1499" s="47"/>
      <c r="AU1499" s="47"/>
      <c r="AV1499" s="47"/>
      <c r="AW1499" s="47"/>
      <c r="AX1499" s="322"/>
      <c r="AY1499" s="98"/>
      <c r="AZ1499" s="98"/>
      <c r="BA1499" s="47"/>
      <c r="BB1499" s="47"/>
      <c r="BC1499" s="47"/>
      <c r="BD1499" s="47"/>
      <c r="BE1499" s="97"/>
      <c r="BF1499" s="49"/>
      <c r="BG1499" s="239"/>
      <c r="BH1499" s="342"/>
      <c r="BI1499" s="49"/>
      <c r="BJ1499" s="49"/>
      <c r="BK1499" s="49"/>
      <c r="BL1499" s="49"/>
      <c r="BM1499" s="49"/>
      <c r="BN1499" s="47"/>
      <c r="BO1499" s="49"/>
      <c r="BP1499" s="49"/>
      <c r="BQ1499" s="49"/>
      <c r="BR1499" s="323"/>
      <c r="BS1499" s="323"/>
      <c r="BT1499" s="323"/>
      <c r="BU1499" s="49"/>
      <c r="BV1499" s="49"/>
      <c r="BW1499" s="97"/>
      <c r="BX1499" s="97"/>
      <c r="BY1499" s="97"/>
      <c r="BZ1499" s="97"/>
      <c r="CA1499" s="49"/>
      <c r="CB1499" s="49"/>
      <c r="CC1499" s="49"/>
      <c r="CD1499" s="49"/>
      <c r="CE1499" s="49"/>
      <c r="CF1499" s="49"/>
      <c r="CG1499" s="49"/>
      <c r="CH1499" s="49"/>
      <c r="CI1499" s="97"/>
      <c r="CJ1499" s="97"/>
      <c r="CK1499" s="97"/>
      <c r="CL1499" s="97"/>
      <c r="CM1499" s="335"/>
      <c r="CN1499" s="337"/>
      <c r="CO1499" s="315" t="str">
        <f>IF(Формулы!R1499&gt;V1499,"22-?,Дата 14 - Прибыл из УФСИН; ","")&amp;IF(Формулы!Q1499&gt;Y1499,"25-?,Дата 13 - Выбыл в УФСИН;","")&amp;IF(YEAR(ДАННЫЕ!$F$1)=YEAR(ДАННЫЕ!B1499),IF(AT1499&gt;0,"","40-?, вявлен в текущем году! "),"")&amp;IF(YEAR($F$1)=YEAR(W1499),IF(X1499+Y1499&gt;0,"","23-стоит, 24,25 - куда выбыл? "),"")&amp;IF(X1499+Y1499&gt;0,IF(YEAR($F$1)=YEAR(W1499),"","24+25&gt;0? 23 - когда выбыл? "),"")&amp;IF(BA1499&lt;BB1499,"47&gt;=48; ","")&amp;IF(BA1499&lt;BC1499,"47&gt;=49; ","")&amp;IF(BA1499&lt;BD1499,"47&gt;=50; ","")&amp;IF(BE1499&gt;0,IF(BF1499&gt;0,IF(AU1499&gt;AV1499,"","41 и 42 - ? (51 и 52 &gt; 0);"),"51 &gt; 0 52 - ?;"),"")&amp;IF(AU1499&gt;0,IF(AV1499&gt;AU1499,"41&gt;42;","")&amp;IF(BE1499&gt;0,"","41&gt;0 51-?;"),"")&amp;IF(BF1499&gt;0,IF(BE1499&gt;0,"","52&gt;0 51-?;"),"")&amp;IF(AW1499&gt;=AX1499,"","43&gt;44;")&amp;IF(CA1499&gt;0,IF(AW1499&gt;0,"","71 &gt; 0 43-?;"),"")</f>
        <v/>
      </c>
    </row>
    <row r="1500" spans="1:93" ht="12" x14ac:dyDescent="0.2">
      <c r="A1500" s="45"/>
      <c r="B1500" s="46"/>
      <c r="C1500" s="121"/>
      <c r="D1500" s="121"/>
      <c r="E1500" s="336"/>
      <c r="F1500" s="122"/>
      <c r="G1500" s="46"/>
      <c r="H1500" s="45"/>
      <c r="I1500" s="45"/>
      <c r="J1500" s="45"/>
      <c r="K1500" s="45"/>
      <c r="L1500" s="45"/>
      <c r="M1500" s="46"/>
      <c r="N1500" s="46"/>
      <c r="O1500" s="48"/>
      <c r="P1500" s="48"/>
      <c r="Q1500" s="46"/>
      <c r="R1500" s="48"/>
      <c r="S1500" s="48"/>
      <c r="T1500" s="48"/>
      <c r="U1500" s="48"/>
      <c r="V1500" s="48"/>
      <c r="W1500" s="46"/>
      <c r="X1500" s="48"/>
      <c r="Y1500" s="48"/>
      <c r="Z1500" s="157"/>
      <c r="AA1500" s="47"/>
      <c r="AB1500" s="97"/>
      <c r="AC1500" s="49"/>
      <c r="AD1500" s="49"/>
      <c r="AE1500" s="49"/>
      <c r="AF1500" s="49"/>
      <c r="AG1500" s="49"/>
      <c r="AH1500" s="47"/>
      <c r="AI1500" s="47"/>
      <c r="AJ1500" s="47"/>
      <c r="AK1500" s="190"/>
      <c r="AL1500" s="190"/>
      <c r="AM1500" s="190"/>
      <c r="AN1500" s="190"/>
      <c r="AO1500" s="190"/>
      <c r="AP1500" s="151"/>
      <c r="AQ1500" s="322"/>
      <c r="AR1500" s="322"/>
      <c r="AS1500" s="322"/>
      <c r="AT1500" s="47"/>
      <c r="AU1500" s="47"/>
      <c r="AV1500" s="47"/>
      <c r="AW1500" s="47"/>
      <c r="AX1500" s="322"/>
      <c r="AY1500" s="98"/>
      <c r="AZ1500" s="98"/>
      <c r="BA1500" s="47"/>
      <c r="BB1500" s="47"/>
      <c r="BC1500" s="47"/>
      <c r="BD1500" s="47"/>
      <c r="BE1500" s="97"/>
      <c r="BF1500" s="49"/>
      <c r="BG1500" s="239"/>
      <c r="BH1500" s="342"/>
      <c r="BI1500" s="49"/>
      <c r="BJ1500" s="49"/>
      <c r="BK1500" s="49"/>
      <c r="BL1500" s="49"/>
      <c r="BM1500" s="49"/>
      <c r="BN1500" s="47"/>
      <c r="BO1500" s="49"/>
      <c r="BP1500" s="49"/>
      <c r="BQ1500" s="49"/>
      <c r="BR1500" s="323"/>
      <c r="BS1500" s="323"/>
      <c r="BT1500" s="323"/>
      <c r="BU1500" s="49"/>
      <c r="BV1500" s="49"/>
      <c r="BW1500" s="97"/>
      <c r="BX1500" s="97"/>
      <c r="BY1500" s="97"/>
      <c r="BZ1500" s="97"/>
      <c r="CA1500" s="49"/>
      <c r="CB1500" s="49"/>
      <c r="CC1500" s="49"/>
      <c r="CD1500" s="49"/>
      <c r="CE1500" s="49"/>
      <c r="CF1500" s="49"/>
      <c r="CG1500" s="49"/>
      <c r="CH1500" s="49"/>
      <c r="CI1500" s="97"/>
      <c r="CJ1500" s="97"/>
      <c r="CK1500" s="97"/>
      <c r="CL1500" s="97"/>
      <c r="CM1500" s="335"/>
      <c r="CN1500" s="337"/>
      <c r="CO1500" s="315" t="str">
        <f>IF(Формулы!R1500&gt;V1500,"22-?,Дата 14 - Прибыл из УФСИН; ","")&amp;IF(Формулы!Q1500&gt;Y1500,"25-?,Дата 13 - Выбыл в УФСИН;","")&amp;IF(YEAR(ДАННЫЕ!$F$1)=YEAR(ДАННЫЕ!B1500),IF(AT1500&gt;0,"","40-?, вявлен в текущем году! "),"")&amp;IF(YEAR($F$1)=YEAR(W1500),IF(X1500+Y1500&gt;0,"","23-стоит, 24,25 - куда выбыл? "),"")&amp;IF(X1500+Y1500&gt;0,IF(YEAR($F$1)=YEAR(W1500),"","24+25&gt;0? 23 - когда выбыл? "),"")&amp;IF(BA1500&lt;BB1500,"47&gt;=48; ","")&amp;IF(BA1500&lt;BC1500,"47&gt;=49; ","")&amp;IF(BA1500&lt;BD1500,"47&gt;=50; ","")&amp;IF(BE1500&gt;0,IF(BF1500&gt;0,IF(AU1500&gt;AV1500,"","41 и 42 - ? (51 и 52 &gt; 0);"),"51 &gt; 0 52 - ?;"),"")&amp;IF(AU1500&gt;0,IF(AV1500&gt;AU1500,"41&gt;42;","")&amp;IF(BE1500&gt;0,"","41&gt;0 51-?;"),"")&amp;IF(BF1500&gt;0,IF(BE1500&gt;0,"","52&gt;0 51-?;"),"")&amp;IF(AW1500&gt;=AX1500,"","43&gt;44;")&amp;IF(CA1500&gt;0,IF(AW1500&gt;0,"","71 &gt; 0 43-?;"),"")</f>
        <v/>
      </c>
    </row>
    <row r="1501" spans="1:93" ht="12" x14ac:dyDescent="0.2">
      <c r="A1501" s="45"/>
      <c r="B1501" s="46"/>
      <c r="C1501" s="121"/>
      <c r="D1501" s="121"/>
      <c r="E1501" s="336"/>
      <c r="F1501" s="122"/>
      <c r="G1501" s="46"/>
      <c r="H1501" s="45"/>
      <c r="I1501" s="45"/>
      <c r="J1501" s="45"/>
      <c r="K1501" s="45"/>
      <c r="L1501" s="45"/>
      <c r="M1501" s="46"/>
      <c r="N1501" s="46"/>
      <c r="O1501" s="48"/>
      <c r="P1501" s="48"/>
      <c r="Q1501" s="46"/>
      <c r="R1501" s="48"/>
      <c r="S1501" s="48"/>
      <c r="T1501" s="48"/>
      <c r="U1501" s="48"/>
      <c r="V1501" s="48"/>
      <c r="W1501" s="46"/>
      <c r="X1501" s="48"/>
      <c r="Y1501" s="48"/>
      <c r="Z1501" s="157"/>
      <c r="AA1501" s="47"/>
      <c r="AB1501" s="97"/>
      <c r="AC1501" s="49"/>
      <c r="AD1501" s="49"/>
      <c r="AE1501" s="49"/>
      <c r="AF1501" s="49"/>
      <c r="AG1501" s="49"/>
      <c r="AH1501" s="47"/>
      <c r="AI1501" s="47"/>
      <c r="AJ1501" s="47"/>
      <c r="AK1501" s="190"/>
      <c r="AL1501" s="190"/>
      <c r="AM1501" s="190"/>
      <c r="AN1501" s="190"/>
      <c r="AO1501" s="190"/>
      <c r="AP1501" s="151"/>
      <c r="AQ1501" s="322"/>
      <c r="AR1501" s="322"/>
      <c r="AS1501" s="322"/>
      <c r="AT1501" s="47"/>
      <c r="AU1501" s="47"/>
      <c r="AV1501" s="47"/>
      <c r="AW1501" s="47"/>
      <c r="AX1501" s="322"/>
      <c r="AY1501" s="98"/>
      <c r="AZ1501" s="98"/>
      <c r="BA1501" s="47"/>
      <c r="BB1501" s="47"/>
      <c r="BC1501" s="47"/>
      <c r="BD1501" s="47"/>
      <c r="BE1501" s="97"/>
      <c r="BF1501" s="49"/>
      <c r="BG1501" s="239"/>
      <c r="BH1501" s="342"/>
      <c r="BI1501" s="49"/>
      <c r="BJ1501" s="49"/>
      <c r="BK1501" s="49"/>
      <c r="BL1501" s="49"/>
      <c r="BM1501" s="49"/>
      <c r="BN1501" s="47"/>
      <c r="BO1501" s="49"/>
      <c r="BP1501" s="49"/>
      <c r="BQ1501" s="49"/>
      <c r="BR1501" s="323"/>
      <c r="BS1501" s="323"/>
      <c r="BT1501" s="323"/>
      <c r="BU1501" s="49"/>
      <c r="BV1501" s="49"/>
      <c r="BW1501" s="97"/>
      <c r="BX1501" s="97"/>
      <c r="BY1501" s="97"/>
      <c r="BZ1501" s="97"/>
      <c r="CA1501" s="49"/>
      <c r="CB1501" s="49"/>
      <c r="CC1501" s="49"/>
      <c r="CD1501" s="49"/>
      <c r="CE1501" s="49"/>
      <c r="CF1501" s="49"/>
      <c r="CG1501" s="49"/>
      <c r="CH1501" s="49"/>
      <c r="CI1501" s="97"/>
      <c r="CJ1501" s="97"/>
      <c r="CK1501" s="97"/>
      <c r="CL1501" s="97"/>
      <c r="CM1501" s="335"/>
      <c r="CN1501" s="337"/>
      <c r="CO1501" s="315" t="str">
        <f>IF(Формулы!R1501&gt;V1501,"22-?,Дата 14 - Прибыл из УФСИН; ","")&amp;IF(Формулы!Q1501&gt;Y1501,"25-?,Дата 13 - Выбыл в УФСИН;","")&amp;IF(YEAR(ДАННЫЕ!$F$1)=YEAR(ДАННЫЕ!B1501),IF(AT1501&gt;0,"","40-?, вявлен в текущем году! "),"")&amp;IF(YEAR($F$1)=YEAR(W1501),IF(X1501+Y1501&gt;0,"","23-стоит, 24,25 - куда выбыл? "),"")&amp;IF(X1501+Y1501&gt;0,IF(YEAR($F$1)=YEAR(W1501),"","24+25&gt;0? 23 - когда выбыл? "),"")&amp;IF(BA1501&lt;BB1501,"47&gt;=48; ","")&amp;IF(BA1501&lt;BC1501,"47&gt;=49; ","")&amp;IF(BA1501&lt;BD1501,"47&gt;=50; ","")&amp;IF(BE1501&gt;0,IF(BF1501&gt;0,IF(AU1501&gt;AV1501,"","41 и 42 - ? (51 и 52 &gt; 0);"),"51 &gt; 0 52 - ?;"),"")&amp;IF(AU1501&gt;0,IF(AV1501&gt;AU1501,"41&gt;42;","")&amp;IF(BE1501&gt;0,"","41&gt;0 51-?;"),"")&amp;IF(BF1501&gt;0,IF(BE1501&gt;0,"","52&gt;0 51-?;"),"")&amp;IF(AW1501&gt;=AX1501,"","43&gt;44;")&amp;IF(CA1501&gt;0,IF(AW1501&gt;0,"","71 &gt; 0 43-?;"),"")</f>
        <v/>
      </c>
    </row>
    <row r="1502" spans="1:93" ht="12" x14ac:dyDescent="0.2">
      <c r="A1502" s="45"/>
      <c r="B1502" s="46"/>
      <c r="C1502" s="121"/>
      <c r="D1502" s="121"/>
      <c r="E1502" s="336"/>
      <c r="F1502" s="122"/>
      <c r="G1502" s="46"/>
      <c r="H1502" s="45"/>
      <c r="I1502" s="45"/>
      <c r="J1502" s="45"/>
      <c r="K1502" s="45"/>
      <c r="L1502" s="45"/>
      <c r="M1502" s="46"/>
      <c r="N1502" s="46"/>
      <c r="O1502" s="48"/>
      <c r="P1502" s="48"/>
      <c r="Q1502" s="46"/>
      <c r="R1502" s="48"/>
      <c r="S1502" s="48"/>
      <c r="T1502" s="48"/>
      <c r="U1502" s="48"/>
      <c r="V1502" s="48"/>
      <c r="W1502" s="46"/>
      <c r="X1502" s="48"/>
      <c r="Y1502" s="48"/>
      <c r="Z1502" s="157"/>
      <c r="AA1502" s="47"/>
      <c r="AB1502" s="97"/>
      <c r="AC1502" s="49"/>
      <c r="AD1502" s="49"/>
      <c r="AE1502" s="49"/>
      <c r="AF1502" s="49"/>
      <c r="AG1502" s="49"/>
      <c r="AH1502" s="47"/>
      <c r="AI1502" s="47"/>
      <c r="AJ1502" s="47"/>
      <c r="AK1502" s="190"/>
      <c r="AL1502" s="190"/>
      <c r="AM1502" s="190"/>
      <c r="AN1502" s="190"/>
      <c r="AO1502" s="190"/>
      <c r="AP1502" s="151"/>
      <c r="AQ1502" s="322"/>
      <c r="AR1502" s="322"/>
      <c r="AS1502" s="322"/>
      <c r="AT1502" s="47"/>
      <c r="AU1502" s="47"/>
      <c r="AV1502" s="47"/>
      <c r="AW1502" s="47"/>
      <c r="AX1502" s="322"/>
      <c r="AY1502" s="98"/>
      <c r="AZ1502" s="98"/>
      <c r="BA1502" s="47"/>
      <c r="BB1502" s="47"/>
      <c r="BC1502" s="47"/>
      <c r="BD1502" s="47"/>
      <c r="BE1502" s="97"/>
      <c r="BF1502" s="49"/>
      <c r="BG1502" s="239"/>
      <c r="BH1502" s="342"/>
      <c r="BI1502" s="49"/>
      <c r="BJ1502" s="49"/>
      <c r="BK1502" s="49"/>
      <c r="BL1502" s="49"/>
      <c r="BM1502" s="49"/>
      <c r="BN1502" s="47"/>
      <c r="BO1502" s="49"/>
      <c r="BP1502" s="49"/>
      <c r="BQ1502" s="49"/>
      <c r="BR1502" s="323"/>
      <c r="BS1502" s="323"/>
      <c r="BT1502" s="323"/>
      <c r="BU1502" s="49"/>
      <c r="BV1502" s="49"/>
      <c r="BW1502" s="97"/>
      <c r="BX1502" s="97"/>
      <c r="BY1502" s="97"/>
      <c r="BZ1502" s="97"/>
      <c r="CA1502" s="49"/>
      <c r="CB1502" s="49"/>
      <c r="CC1502" s="49"/>
      <c r="CD1502" s="49"/>
      <c r="CE1502" s="49"/>
      <c r="CF1502" s="49"/>
      <c r="CG1502" s="49"/>
      <c r="CH1502" s="49"/>
      <c r="CI1502" s="97"/>
      <c r="CJ1502" s="97"/>
      <c r="CK1502" s="97"/>
      <c r="CL1502" s="97"/>
      <c r="CM1502" s="335"/>
      <c r="CN1502" s="337"/>
      <c r="CO1502" s="315" t="str">
        <f>IF(Формулы!R1502&gt;V1502,"22-?,Дата 14 - Прибыл из УФСИН; ","")&amp;IF(Формулы!Q1502&gt;Y1502,"25-?,Дата 13 - Выбыл в УФСИН;","")&amp;IF(YEAR(ДАННЫЕ!$F$1)=YEAR(ДАННЫЕ!B1502),IF(AT1502&gt;0,"","40-?, вявлен в текущем году! "),"")&amp;IF(YEAR($F$1)=YEAR(W1502),IF(X1502+Y1502&gt;0,"","23-стоит, 24,25 - куда выбыл? "),"")&amp;IF(X1502+Y1502&gt;0,IF(YEAR($F$1)=YEAR(W1502),"","24+25&gt;0? 23 - когда выбыл? "),"")&amp;IF(BA1502&lt;BB1502,"47&gt;=48; ","")&amp;IF(BA1502&lt;BC1502,"47&gt;=49; ","")&amp;IF(BA1502&lt;BD1502,"47&gt;=50; ","")&amp;IF(BE1502&gt;0,IF(BF1502&gt;0,IF(AU1502&gt;AV1502,"","41 и 42 - ? (51 и 52 &gt; 0);"),"51 &gt; 0 52 - ?;"),"")&amp;IF(AU1502&gt;0,IF(AV1502&gt;AU1502,"41&gt;42;","")&amp;IF(BE1502&gt;0,"","41&gt;0 51-?;"),"")&amp;IF(BF1502&gt;0,IF(BE1502&gt;0,"","52&gt;0 51-?;"),"")&amp;IF(AW1502&gt;=AX1502,"","43&gt;44;")&amp;IF(CA1502&gt;0,IF(AW1502&gt;0,"","71 &gt; 0 43-?;"),"")</f>
        <v/>
      </c>
    </row>
    <row r="1503" spans="1:93" ht="12" x14ac:dyDescent="0.2">
      <c r="A1503" s="45"/>
      <c r="B1503" s="46"/>
      <c r="C1503" s="121"/>
      <c r="D1503" s="121"/>
      <c r="E1503" s="336"/>
      <c r="F1503" s="122"/>
      <c r="G1503" s="46"/>
      <c r="H1503" s="45"/>
      <c r="I1503" s="45"/>
      <c r="J1503" s="45"/>
      <c r="K1503" s="45"/>
      <c r="L1503" s="45"/>
      <c r="M1503" s="46"/>
      <c r="N1503" s="46"/>
      <c r="O1503" s="48"/>
      <c r="P1503" s="48"/>
      <c r="Q1503" s="46"/>
      <c r="R1503" s="48"/>
      <c r="S1503" s="48"/>
      <c r="T1503" s="48"/>
      <c r="U1503" s="48"/>
      <c r="V1503" s="48"/>
      <c r="W1503" s="46"/>
      <c r="X1503" s="48"/>
      <c r="Y1503" s="48"/>
      <c r="Z1503" s="157"/>
      <c r="AA1503" s="47"/>
      <c r="AB1503" s="97"/>
      <c r="AC1503" s="49"/>
      <c r="AD1503" s="49"/>
      <c r="AE1503" s="49"/>
      <c r="AF1503" s="49"/>
      <c r="AG1503" s="49"/>
      <c r="AH1503" s="47"/>
      <c r="AI1503" s="47"/>
      <c r="AJ1503" s="47"/>
      <c r="AK1503" s="190"/>
      <c r="AL1503" s="190"/>
      <c r="AM1503" s="190"/>
      <c r="AN1503" s="190"/>
      <c r="AO1503" s="190"/>
      <c r="AP1503" s="151"/>
      <c r="AQ1503" s="322"/>
      <c r="AR1503" s="322"/>
      <c r="AS1503" s="322"/>
      <c r="AT1503" s="47"/>
      <c r="AU1503" s="47"/>
      <c r="AV1503" s="47"/>
      <c r="AW1503" s="47"/>
      <c r="AX1503" s="322"/>
      <c r="AY1503" s="98"/>
      <c r="AZ1503" s="98"/>
      <c r="BA1503" s="47"/>
      <c r="BB1503" s="47"/>
      <c r="BC1503" s="47"/>
      <c r="BD1503" s="47"/>
      <c r="BE1503" s="97"/>
      <c r="BF1503" s="49"/>
      <c r="BG1503" s="239"/>
      <c r="BH1503" s="342"/>
      <c r="BI1503" s="49"/>
      <c r="BJ1503" s="49"/>
      <c r="BK1503" s="49"/>
      <c r="BL1503" s="49"/>
      <c r="BM1503" s="49"/>
      <c r="BN1503" s="47"/>
      <c r="BO1503" s="49"/>
      <c r="BP1503" s="49"/>
      <c r="BQ1503" s="49"/>
      <c r="BR1503" s="323"/>
      <c r="BS1503" s="323"/>
      <c r="BT1503" s="323"/>
      <c r="BU1503" s="49"/>
      <c r="BV1503" s="49"/>
      <c r="BW1503" s="97"/>
      <c r="BX1503" s="97"/>
      <c r="BY1503" s="97"/>
      <c r="BZ1503" s="97"/>
      <c r="CA1503" s="49"/>
      <c r="CB1503" s="49"/>
      <c r="CC1503" s="49"/>
      <c r="CD1503" s="49"/>
      <c r="CE1503" s="49"/>
      <c r="CF1503" s="49"/>
      <c r="CG1503" s="49"/>
      <c r="CH1503" s="49"/>
      <c r="CI1503" s="97"/>
      <c r="CJ1503" s="97"/>
      <c r="CK1503" s="97"/>
      <c r="CL1503" s="97"/>
      <c r="CM1503" s="335"/>
      <c r="CN1503" s="337"/>
      <c r="CO1503" s="315" t="str">
        <f>IF(Формулы!R1503&gt;V1503,"22-?,Дата 14 - Прибыл из УФСИН; ","")&amp;IF(Формулы!Q1503&gt;Y1503,"25-?,Дата 13 - Выбыл в УФСИН;","")&amp;IF(YEAR(ДАННЫЕ!$F$1)=YEAR(ДАННЫЕ!B1503),IF(AT1503&gt;0,"","40-?, вявлен в текущем году! "),"")&amp;IF(YEAR($F$1)=YEAR(W1503),IF(X1503+Y1503&gt;0,"","23-стоит, 24,25 - куда выбыл? "),"")&amp;IF(X1503+Y1503&gt;0,IF(YEAR($F$1)=YEAR(W1503),"","24+25&gt;0? 23 - когда выбыл? "),"")&amp;IF(BA1503&lt;BB1503,"47&gt;=48; ","")&amp;IF(BA1503&lt;BC1503,"47&gt;=49; ","")&amp;IF(BA1503&lt;BD1503,"47&gt;=50; ","")&amp;IF(BE1503&gt;0,IF(BF1503&gt;0,IF(AU1503&gt;AV1503,"","41 и 42 - ? (51 и 52 &gt; 0);"),"51 &gt; 0 52 - ?;"),"")&amp;IF(AU1503&gt;0,IF(AV1503&gt;AU1503,"41&gt;42;","")&amp;IF(BE1503&gt;0,"","41&gt;0 51-?;"),"")&amp;IF(BF1503&gt;0,IF(BE1503&gt;0,"","52&gt;0 51-?;"),"")&amp;IF(AW1503&gt;=AX1503,"","43&gt;44;")&amp;IF(CA1503&gt;0,IF(AW1503&gt;0,"","71 &gt; 0 43-?;"),"")</f>
        <v/>
      </c>
    </row>
    <row r="1504" spans="1:93" ht="12" x14ac:dyDescent="0.2">
      <c r="A1504" s="45"/>
      <c r="B1504" s="46"/>
      <c r="C1504" s="121"/>
      <c r="D1504" s="121"/>
      <c r="E1504" s="336"/>
      <c r="F1504" s="122"/>
      <c r="G1504" s="46"/>
      <c r="H1504" s="45"/>
      <c r="I1504" s="45"/>
      <c r="J1504" s="45"/>
      <c r="K1504" s="45"/>
      <c r="L1504" s="45"/>
      <c r="M1504" s="46"/>
      <c r="N1504" s="46"/>
      <c r="O1504" s="48"/>
      <c r="P1504" s="48"/>
      <c r="Q1504" s="46"/>
      <c r="R1504" s="48"/>
      <c r="S1504" s="48"/>
      <c r="T1504" s="48"/>
      <c r="U1504" s="48"/>
      <c r="V1504" s="48"/>
      <c r="W1504" s="46"/>
      <c r="X1504" s="48"/>
      <c r="Y1504" s="48"/>
      <c r="Z1504" s="157"/>
      <c r="AA1504" s="47"/>
      <c r="AB1504" s="97"/>
      <c r="AC1504" s="49"/>
      <c r="AD1504" s="49"/>
      <c r="AE1504" s="49"/>
      <c r="AF1504" s="49"/>
      <c r="AG1504" s="49"/>
      <c r="AH1504" s="47"/>
      <c r="AI1504" s="47"/>
      <c r="AJ1504" s="47"/>
      <c r="AK1504" s="190"/>
      <c r="AL1504" s="190"/>
      <c r="AM1504" s="190"/>
      <c r="AN1504" s="190"/>
      <c r="AO1504" s="190"/>
      <c r="AP1504" s="151"/>
      <c r="AQ1504" s="322"/>
      <c r="AR1504" s="322"/>
      <c r="AS1504" s="322"/>
      <c r="AT1504" s="47"/>
      <c r="AU1504" s="47"/>
      <c r="AV1504" s="47"/>
      <c r="AW1504" s="47"/>
      <c r="AX1504" s="322"/>
      <c r="AY1504" s="98"/>
      <c r="AZ1504" s="98"/>
      <c r="BA1504" s="47"/>
      <c r="BB1504" s="47"/>
      <c r="BC1504" s="47"/>
      <c r="BD1504" s="47"/>
      <c r="BE1504" s="97"/>
      <c r="BF1504" s="49"/>
      <c r="BG1504" s="239"/>
      <c r="BH1504" s="342"/>
      <c r="BI1504" s="49"/>
      <c r="BJ1504" s="49"/>
      <c r="BK1504" s="49"/>
      <c r="BL1504" s="49"/>
      <c r="BM1504" s="49"/>
      <c r="BN1504" s="47"/>
      <c r="BO1504" s="49"/>
      <c r="BP1504" s="49"/>
      <c r="BQ1504" s="49"/>
      <c r="BR1504" s="323"/>
      <c r="BS1504" s="323"/>
      <c r="BT1504" s="323"/>
      <c r="BU1504" s="49"/>
      <c r="BV1504" s="49"/>
      <c r="BW1504" s="97"/>
      <c r="BX1504" s="97"/>
      <c r="BY1504" s="97"/>
      <c r="BZ1504" s="97"/>
      <c r="CA1504" s="49"/>
      <c r="CB1504" s="49"/>
      <c r="CC1504" s="49"/>
      <c r="CD1504" s="49"/>
      <c r="CE1504" s="49"/>
      <c r="CF1504" s="49"/>
      <c r="CG1504" s="49"/>
      <c r="CH1504" s="49"/>
      <c r="CI1504" s="97"/>
      <c r="CJ1504" s="97"/>
      <c r="CK1504" s="97"/>
      <c r="CL1504" s="97"/>
      <c r="CM1504" s="335"/>
      <c r="CN1504" s="337"/>
      <c r="CO1504" s="315" t="str">
        <f>IF(Формулы!R1504&gt;V1504,"22-?,Дата 14 - Прибыл из УФСИН; ","")&amp;IF(Формулы!Q1504&gt;Y1504,"25-?,Дата 13 - Выбыл в УФСИН;","")&amp;IF(YEAR(ДАННЫЕ!$F$1)=YEAR(ДАННЫЕ!B1504),IF(AT1504&gt;0,"","40-?, вявлен в текущем году! "),"")&amp;IF(YEAR($F$1)=YEAR(W1504),IF(X1504+Y1504&gt;0,"","23-стоит, 24,25 - куда выбыл? "),"")&amp;IF(X1504+Y1504&gt;0,IF(YEAR($F$1)=YEAR(W1504),"","24+25&gt;0? 23 - когда выбыл? "),"")&amp;IF(BA1504&lt;BB1504,"47&gt;=48; ","")&amp;IF(BA1504&lt;BC1504,"47&gt;=49; ","")&amp;IF(BA1504&lt;BD1504,"47&gt;=50; ","")&amp;IF(BE1504&gt;0,IF(BF1504&gt;0,IF(AU1504&gt;AV1504,"","41 и 42 - ? (51 и 52 &gt; 0);"),"51 &gt; 0 52 - ?;"),"")&amp;IF(AU1504&gt;0,IF(AV1504&gt;AU1504,"41&gt;42;","")&amp;IF(BE1504&gt;0,"","41&gt;0 51-?;"),"")&amp;IF(BF1504&gt;0,IF(BE1504&gt;0,"","52&gt;0 51-?;"),"")&amp;IF(AW1504&gt;=AX1504,"","43&gt;44;")&amp;IF(CA1504&gt;0,IF(AW1504&gt;0,"","71 &gt; 0 43-?;"),"")</f>
        <v/>
      </c>
    </row>
    <row r="1505" spans="1:93" ht="12" x14ac:dyDescent="0.2">
      <c r="A1505" s="45"/>
      <c r="B1505" s="46"/>
      <c r="C1505" s="121"/>
      <c r="D1505" s="121"/>
      <c r="E1505" s="336"/>
      <c r="F1505" s="122"/>
      <c r="G1505" s="46"/>
      <c r="H1505" s="45"/>
      <c r="I1505" s="45"/>
      <c r="J1505" s="45"/>
      <c r="K1505" s="45"/>
      <c r="L1505" s="45"/>
      <c r="M1505" s="46"/>
      <c r="N1505" s="46"/>
      <c r="O1505" s="48"/>
      <c r="P1505" s="48"/>
      <c r="Q1505" s="46"/>
      <c r="R1505" s="48"/>
      <c r="S1505" s="48"/>
      <c r="T1505" s="48"/>
      <c r="U1505" s="48"/>
      <c r="V1505" s="48"/>
      <c r="W1505" s="46"/>
      <c r="X1505" s="48"/>
      <c r="Y1505" s="48"/>
      <c r="Z1505" s="157"/>
      <c r="AA1505" s="47"/>
      <c r="AB1505" s="97"/>
      <c r="AC1505" s="49"/>
      <c r="AD1505" s="49"/>
      <c r="AE1505" s="49"/>
      <c r="AF1505" s="49"/>
      <c r="AG1505" s="49"/>
      <c r="AH1505" s="47"/>
      <c r="AI1505" s="47"/>
      <c r="AJ1505" s="47"/>
      <c r="AK1505" s="190"/>
      <c r="AL1505" s="190"/>
      <c r="AM1505" s="190"/>
      <c r="AN1505" s="190"/>
      <c r="AO1505" s="190"/>
      <c r="AP1505" s="151"/>
      <c r="AQ1505" s="322"/>
      <c r="AR1505" s="322"/>
      <c r="AS1505" s="322"/>
      <c r="AT1505" s="47"/>
      <c r="AU1505" s="47"/>
      <c r="AV1505" s="47"/>
      <c r="AW1505" s="47"/>
      <c r="AX1505" s="322"/>
      <c r="AY1505" s="98"/>
      <c r="AZ1505" s="98"/>
      <c r="BA1505" s="47"/>
      <c r="BB1505" s="47"/>
      <c r="BC1505" s="47"/>
      <c r="BD1505" s="47"/>
      <c r="BE1505" s="97"/>
      <c r="BF1505" s="49"/>
      <c r="BG1505" s="239"/>
      <c r="BH1505" s="342"/>
      <c r="BI1505" s="49"/>
      <c r="BJ1505" s="49"/>
      <c r="BK1505" s="49"/>
      <c r="BL1505" s="49"/>
      <c r="BM1505" s="49"/>
      <c r="BN1505" s="47"/>
      <c r="BO1505" s="49"/>
      <c r="BP1505" s="49"/>
      <c r="BQ1505" s="49"/>
      <c r="BR1505" s="323"/>
      <c r="BS1505" s="323"/>
      <c r="BT1505" s="323"/>
      <c r="BU1505" s="49"/>
      <c r="BV1505" s="49"/>
      <c r="BW1505" s="97"/>
      <c r="BX1505" s="97"/>
      <c r="BY1505" s="97"/>
      <c r="BZ1505" s="97"/>
      <c r="CA1505" s="49"/>
      <c r="CB1505" s="49"/>
      <c r="CC1505" s="49"/>
      <c r="CD1505" s="49"/>
      <c r="CE1505" s="49"/>
      <c r="CF1505" s="49"/>
      <c r="CG1505" s="49"/>
      <c r="CH1505" s="49"/>
      <c r="CI1505" s="97"/>
      <c r="CJ1505" s="97"/>
      <c r="CK1505" s="97"/>
      <c r="CL1505" s="97"/>
      <c r="CM1505" s="335"/>
      <c r="CN1505" s="337"/>
      <c r="CO1505" s="315" t="str">
        <f>IF(Формулы!R1505&gt;V1505,"22-?,Дата 14 - Прибыл из УФСИН; ","")&amp;IF(Формулы!Q1505&gt;Y1505,"25-?,Дата 13 - Выбыл в УФСИН;","")&amp;IF(YEAR(ДАННЫЕ!$F$1)=YEAR(ДАННЫЕ!B1505),IF(AT1505&gt;0,"","40-?, вявлен в текущем году! "),"")&amp;IF(YEAR($F$1)=YEAR(W1505),IF(X1505+Y1505&gt;0,"","23-стоит, 24,25 - куда выбыл? "),"")&amp;IF(X1505+Y1505&gt;0,IF(YEAR($F$1)=YEAR(W1505),"","24+25&gt;0? 23 - когда выбыл? "),"")&amp;IF(BA1505&lt;BB1505,"47&gt;=48; ","")&amp;IF(BA1505&lt;BC1505,"47&gt;=49; ","")&amp;IF(BA1505&lt;BD1505,"47&gt;=50; ","")&amp;IF(BE1505&gt;0,IF(BF1505&gt;0,IF(AU1505&gt;AV1505,"","41 и 42 - ? (51 и 52 &gt; 0);"),"51 &gt; 0 52 - ?;"),"")&amp;IF(AU1505&gt;0,IF(AV1505&gt;AU1505,"41&gt;42;","")&amp;IF(BE1505&gt;0,"","41&gt;0 51-?;"),"")&amp;IF(BF1505&gt;0,IF(BE1505&gt;0,"","52&gt;0 51-?;"),"")&amp;IF(AW1505&gt;=AX1505,"","43&gt;44;")&amp;IF(CA1505&gt;0,IF(AW1505&gt;0,"","71 &gt; 0 43-?;"),"")</f>
        <v/>
      </c>
    </row>
    <row r="1506" spans="1:93" ht="12" x14ac:dyDescent="0.2">
      <c r="A1506" s="45"/>
      <c r="B1506" s="46"/>
      <c r="C1506" s="121"/>
      <c r="D1506" s="121"/>
      <c r="E1506" s="336"/>
      <c r="F1506" s="122"/>
      <c r="G1506" s="46"/>
      <c r="H1506" s="45"/>
      <c r="I1506" s="45"/>
      <c r="J1506" s="45"/>
      <c r="K1506" s="45"/>
      <c r="L1506" s="45"/>
      <c r="M1506" s="46"/>
      <c r="N1506" s="46"/>
      <c r="O1506" s="48"/>
      <c r="P1506" s="48"/>
      <c r="Q1506" s="46"/>
      <c r="R1506" s="48"/>
      <c r="S1506" s="48"/>
      <c r="T1506" s="48"/>
      <c r="U1506" s="48"/>
      <c r="V1506" s="48"/>
      <c r="W1506" s="46"/>
      <c r="X1506" s="48"/>
      <c r="Y1506" s="48"/>
      <c r="Z1506" s="157"/>
      <c r="AA1506" s="47"/>
      <c r="AB1506" s="97"/>
      <c r="AC1506" s="49"/>
      <c r="AD1506" s="49"/>
      <c r="AE1506" s="49"/>
      <c r="AF1506" s="49"/>
      <c r="AG1506" s="49"/>
      <c r="AH1506" s="47"/>
      <c r="AI1506" s="47"/>
      <c r="AJ1506" s="47"/>
      <c r="AK1506" s="190"/>
      <c r="AL1506" s="190"/>
      <c r="AM1506" s="190"/>
      <c r="AN1506" s="190"/>
      <c r="AO1506" s="190"/>
      <c r="AP1506" s="151"/>
      <c r="AQ1506" s="322"/>
      <c r="AR1506" s="322"/>
      <c r="AS1506" s="322"/>
      <c r="AT1506" s="47"/>
      <c r="AU1506" s="47"/>
      <c r="AV1506" s="47"/>
      <c r="AW1506" s="47"/>
      <c r="AX1506" s="322"/>
      <c r="AY1506" s="98"/>
      <c r="AZ1506" s="98"/>
      <c r="BA1506" s="47"/>
      <c r="BB1506" s="47"/>
      <c r="BC1506" s="47"/>
      <c r="BD1506" s="47"/>
      <c r="BE1506" s="97"/>
      <c r="BF1506" s="49"/>
      <c r="BG1506" s="239"/>
      <c r="BH1506" s="342"/>
      <c r="BI1506" s="49"/>
      <c r="BJ1506" s="49"/>
      <c r="BK1506" s="49"/>
      <c r="BL1506" s="49"/>
      <c r="BM1506" s="49"/>
      <c r="BN1506" s="47"/>
      <c r="BO1506" s="49"/>
      <c r="BP1506" s="49"/>
      <c r="BQ1506" s="49"/>
      <c r="BR1506" s="323"/>
      <c r="BS1506" s="323"/>
      <c r="BT1506" s="323"/>
      <c r="BU1506" s="49"/>
      <c r="BV1506" s="49"/>
      <c r="BW1506" s="97"/>
      <c r="BX1506" s="97"/>
      <c r="BY1506" s="97"/>
      <c r="BZ1506" s="97"/>
      <c r="CA1506" s="49"/>
      <c r="CB1506" s="49"/>
      <c r="CC1506" s="49"/>
      <c r="CD1506" s="49"/>
      <c r="CE1506" s="49"/>
      <c r="CF1506" s="49"/>
      <c r="CG1506" s="49"/>
      <c r="CH1506" s="49"/>
      <c r="CI1506" s="97"/>
      <c r="CJ1506" s="97"/>
      <c r="CK1506" s="97"/>
      <c r="CL1506" s="97"/>
      <c r="CM1506" s="335"/>
      <c r="CN1506" s="337"/>
      <c r="CO1506" s="315" t="str">
        <f>IF(Формулы!R1506&gt;V1506,"22-?,Дата 14 - Прибыл из УФСИН; ","")&amp;IF(Формулы!Q1506&gt;Y1506,"25-?,Дата 13 - Выбыл в УФСИН;","")&amp;IF(YEAR(ДАННЫЕ!$F$1)=YEAR(ДАННЫЕ!B1506),IF(AT1506&gt;0,"","40-?, вявлен в текущем году! "),"")&amp;IF(YEAR($F$1)=YEAR(W1506),IF(X1506+Y1506&gt;0,"","23-стоит, 24,25 - куда выбыл? "),"")&amp;IF(X1506+Y1506&gt;0,IF(YEAR($F$1)=YEAR(W1506),"","24+25&gt;0? 23 - когда выбыл? "),"")&amp;IF(BA1506&lt;BB1506,"47&gt;=48; ","")&amp;IF(BA1506&lt;BC1506,"47&gt;=49; ","")&amp;IF(BA1506&lt;BD1506,"47&gt;=50; ","")&amp;IF(BE1506&gt;0,IF(BF1506&gt;0,IF(AU1506&gt;AV1506,"","41 и 42 - ? (51 и 52 &gt; 0);"),"51 &gt; 0 52 - ?;"),"")&amp;IF(AU1506&gt;0,IF(AV1506&gt;AU1506,"41&gt;42;","")&amp;IF(BE1506&gt;0,"","41&gt;0 51-?;"),"")&amp;IF(BF1506&gt;0,IF(BE1506&gt;0,"","52&gt;0 51-?;"),"")&amp;IF(AW1506&gt;=AX1506,"","43&gt;44;")&amp;IF(CA1506&gt;0,IF(AW1506&gt;0,"","71 &gt; 0 43-?;"),"")</f>
        <v/>
      </c>
    </row>
    <row r="1507" spans="1:93" ht="12" x14ac:dyDescent="0.2">
      <c r="A1507" s="45"/>
      <c r="B1507" s="46"/>
      <c r="C1507" s="121"/>
      <c r="D1507" s="121"/>
      <c r="E1507" s="336"/>
      <c r="F1507" s="122"/>
      <c r="G1507" s="46"/>
      <c r="H1507" s="45"/>
      <c r="I1507" s="45"/>
      <c r="J1507" s="45"/>
      <c r="K1507" s="45"/>
      <c r="L1507" s="45"/>
      <c r="M1507" s="46"/>
      <c r="N1507" s="46"/>
      <c r="O1507" s="48"/>
      <c r="P1507" s="48"/>
      <c r="Q1507" s="46"/>
      <c r="R1507" s="48"/>
      <c r="S1507" s="48"/>
      <c r="T1507" s="48"/>
      <c r="U1507" s="48"/>
      <c r="V1507" s="48"/>
      <c r="W1507" s="46"/>
      <c r="X1507" s="48"/>
      <c r="Y1507" s="48"/>
      <c r="Z1507" s="157"/>
      <c r="AA1507" s="47"/>
      <c r="AB1507" s="97"/>
      <c r="AC1507" s="49"/>
      <c r="AD1507" s="49"/>
      <c r="AE1507" s="49"/>
      <c r="AF1507" s="49"/>
      <c r="AG1507" s="49"/>
      <c r="AH1507" s="47"/>
      <c r="AI1507" s="47"/>
      <c r="AJ1507" s="47"/>
      <c r="AK1507" s="190"/>
      <c r="AL1507" s="190"/>
      <c r="AM1507" s="190"/>
      <c r="AN1507" s="190"/>
      <c r="AO1507" s="190"/>
      <c r="AP1507" s="151"/>
      <c r="AQ1507" s="322"/>
      <c r="AR1507" s="322"/>
      <c r="AS1507" s="322"/>
      <c r="AT1507" s="47"/>
      <c r="AU1507" s="47"/>
      <c r="AV1507" s="47"/>
      <c r="AW1507" s="47"/>
      <c r="AX1507" s="322"/>
      <c r="AY1507" s="98"/>
      <c r="AZ1507" s="98"/>
      <c r="BA1507" s="47"/>
      <c r="BB1507" s="47"/>
      <c r="BC1507" s="47"/>
      <c r="BD1507" s="47"/>
      <c r="BE1507" s="97"/>
      <c r="BF1507" s="49"/>
      <c r="BG1507" s="239"/>
      <c r="BH1507" s="342"/>
      <c r="BI1507" s="49"/>
      <c r="BJ1507" s="49"/>
      <c r="BK1507" s="49"/>
      <c r="BL1507" s="49"/>
      <c r="BM1507" s="49"/>
      <c r="BN1507" s="47"/>
      <c r="BO1507" s="49"/>
      <c r="BP1507" s="49"/>
      <c r="BQ1507" s="49"/>
      <c r="BR1507" s="323"/>
      <c r="BS1507" s="323"/>
      <c r="BT1507" s="323"/>
      <c r="BU1507" s="49"/>
      <c r="BV1507" s="49"/>
      <c r="BW1507" s="97"/>
      <c r="BX1507" s="97"/>
      <c r="BY1507" s="97"/>
      <c r="BZ1507" s="97"/>
      <c r="CA1507" s="49"/>
      <c r="CB1507" s="49"/>
      <c r="CC1507" s="49"/>
      <c r="CD1507" s="49"/>
      <c r="CE1507" s="49"/>
      <c r="CF1507" s="49"/>
      <c r="CG1507" s="49"/>
      <c r="CH1507" s="49"/>
      <c r="CI1507" s="97"/>
      <c r="CJ1507" s="97"/>
      <c r="CK1507" s="97"/>
      <c r="CL1507" s="97"/>
      <c r="CM1507" s="335"/>
      <c r="CN1507" s="337"/>
      <c r="CO1507" s="315" t="str">
        <f>IF(Формулы!R1507&gt;V1507,"22-?,Дата 14 - Прибыл из УФСИН; ","")&amp;IF(Формулы!Q1507&gt;Y1507,"25-?,Дата 13 - Выбыл в УФСИН;","")&amp;IF(YEAR(ДАННЫЕ!$F$1)=YEAR(ДАННЫЕ!B1507),IF(AT1507&gt;0,"","40-?, вявлен в текущем году! "),"")&amp;IF(YEAR($F$1)=YEAR(W1507),IF(X1507+Y1507&gt;0,"","23-стоит, 24,25 - куда выбыл? "),"")&amp;IF(X1507+Y1507&gt;0,IF(YEAR($F$1)=YEAR(W1507),"","24+25&gt;0? 23 - когда выбыл? "),"")&amp;IF(BA1507&lt;BB1507,"47&gt;=48; ","")&amp;IF(BA1507&lt;BC1507,"47&gt;=49; ","")&amp;IF(BA1507&lt;BD1507,"47&gt;=50; ","")&amp;IF(BE1507&gt;0,IF(BF1507&gt;0,IF(AU1507&gt;AV1507,"","41 и 42 - ? (51 и 52 &gt; 0);"),"51 &gt; 0 52 - ?;"),"")&amp;IF(AU1507&gt;0,IF(AV1507&gt;AU1507,"41&gt;42;","")&amp;IF(BE1507&gt;0,"","41&gt;0 51-?;"),"")&amp;IF(BF1507&gt;0,IF(BE1507&gt;0,"","52&gt;0 51-?;"),"")&amp;IF(AW1507&gt;=AX1507,"","43&gt;44;")&amp;IF(CA1507&gt;0,IF(AW1507&gt;0,"","71 &gt; 0 43-?;"),"")</f>
        <v/>
      </c>
    </row>
    <row r="1508" spans="1:93" ht="12" x14ac:dyDescent="0.2">
      <c r="A1508" s="45"/>
      <c r="B1508" s="46"/>
      <c r="C1508" s="121"/>
      <c r="D1508" s="121"/>
      <c r="E1508" s="336"/>
      <c r="F1508" s="122"/>
      <c r="G1508" s="46"/>
      <c r="H1508" s="45"/>
      <c r="I1508" s="45"/>
      <c r="J1508" s="45"/>
      <c r="K1508" s="45"/>
      <c r="L1508" s="45"/>
      <c r="M1508" s="46"/>
      <c r="N1508" s="46"/>
      <c r="O1508" s="48"/>
      <c r="P1508" s="48"/>
      <c r="Q1508" s="46"/>
      <c r="R1508" s="48"/>
      <c r="S1508" s="48"/>
      <c r="T1508" s="48"/>
      <c r="U1508" s="48"/>
      <c r="V1508" s="48"/>
      <c r="W1508" s="46"/>
      <c r="X1508" s="48"/>
      <c r="Y1508" s="48"/>
      <c r="Z1508" s="157"/>
      <c r="AA1508" s="47"/>
      <c r="AB1508" s="97"/>
      <c r="AC1508" s="49"/>
      <c r="AD1508" s="49"/>
      <c r="AE1508" s="49"/>
      <c r="AF1508" s="49"/>
      <c r="AG1508" s="49"/>
      <c r="AH1508" s="47"/>
      <c r="AI1508" s="47"/>
      <c r="AJ1508" s="47"/>
      <c r="AK1508" s="190"/>
      <c r="AL1508" s="190"/>
      <c r="AM1508" s="190"/>
      <c r="AN1508" s="190"/>
      <c r="AO1508" s="190"/>
      <c r="AP1508" s="151"/>
      <c r="AQ1508" s="322"/>
      <c r="AR1508" s="322"/>
      <c r="AS1508" s="322"/>
      <c r="AT1508" s="47"/>
      <c r="AU1508" s="47"/>
      <c r="AV1508" s="47"/>
      <c r="AW1508" s="47"/>
      <c r="AX1508" s="322"/>
      <c r="AY1508" s="98"/>
      <c r="AZ1508" s="98"/>
      <c r="BA1508" s="47"/>
      <c r="BB1508" s="47"/>
      <c r="BC1508" s="47"/>
      <c r="BD1508" s="47"/>
      <c r="BE1508" s="97"/>
      <c r="BF1508" s="49"/>
      <c r="BG1508" s="239"/>
      <c r="BH1508" s="342"/>
      <c r="BI1508" s="49"/>
      <c r="BJ1508" s="49"/>
      <c r="BK1508" s="49"/>
      <c r="BL1508" s="49"/>
      <c r="BM1508" s="49"/>
      <c r="BN1508" s="47"/>
      <c r="BO1508" s="49"/>
      <c r="BP1508" s="49"/>
      <c r="BQ1508" s="49"/>
      <c r="BR1508" s="323"/>
      <c r="BS1508" s="323"/>
      <c r="BT1508" s="323"/>
      <c r="BU1508" s="49"/>
      <c r="BV1508" s="49"/>
      <c r="BW1508" s="97"/>
      <c r="BX1508" s="97"/>
      <c r="BY1508" s="97"/>
      <c r="BZ1508" s="97"/>
      <c r="CA1508" s="49"/>
      <c r="CB1508" s="49"/>
      <c r="CC1508" s="49"/>
      <c r="CD1508" s="49"/>
      <c r="CE1508" s="49"/>
      <c r="CF1508" s="49"/>
      <c r="CG1508" s="49"/>
      <c r="CH1508" s="49"/>
      <c r="CI1508" s="97"/>
      <c r="CJ1508" s="97"/>
      <c r="CK1508" s="97"/>
      <c r="CL1508" s="97"/>
      <c r="CM1508" s="335"/>
      <c r="CN1508" s="337"/>
      <c r="CO1508" s="315" t="str">
        <f>IF(Формулы!R1508&gt;V1508,"22-?,Дата 14 - Прибыл из УФСИН; ","")&amp;IF(Формулы!Q1508&gt;Y1508,"25-?,Дата 13 - Выбыл в УФСИН;","")&amp;IF(YEAR(ДАННЫЕ!$F$1)=YEAR(ДАННЫЕ!B1508),IF(AT1508&gt;0,"","40-?, вявлен в текущем году! "),"")&amp;IF(YEAR($F$1)=YEAR(W1508),IF(X1508+Y1508&gt;0,"","23-стоит, 24,25 - куда выбыл? "),"")&amp;IF(X1508+Y1508&gt;0,IF(YEAR($F$1)=YEAR(W1508),"","24+25&gt;0? 23 - когда выбыл? "),"")&amp;IF(BA1508&lt;BB1508,"47&gt;=48; ","")&amp;IF(BA1508&lt;BC1508,"47&gt;=49; ","")&amp;IF(BA1508&lt;BD1508,"47&gt;=50; ","")&amp;IF(BE1508&gt;0,IF(BF1508&gt;0,IF(AU1508&gt;AV1508,"","41 и 42 - ? (51 и 52 &gt; 0);"),"51 &gt; 0 52 - ?;"),"")&amp;IF(AU1508&gt;0,IF(AV1508&gt;AU1508,"41&gt;42;","")&amp;IF(BE1508&gt;0,"","41&gt;0 51-?;"),"")&amp;IF(BF1508&gt;0,IF(BE1508&gt;0,"","52&gt;0 51-?;"),"")&amp;IF(AW1508&gt;=AX1508,"","43&gt;44;")&amp;IF(CA1508&gt;0,IF(AW1508&gt;0,"","71 &gt; 0 43-?;"),"")</f>
        <v/>
      </c>
    </row>
    <row r="1509" spans="1:93" ht="12" x14ac:dyDescent="0.2">
      <c r="A1509" s="45"/>
      <c r="B1509" s="46"/>
      <c r="C1509" s="121"/>
      <c r="D1509" s="121"/>
      <c r="E1509" s="336"/>
      <c r="F1509" s="122"/>
      <c r="G1509" s="46"/>
      <c r="H1509" s="45"/>
      <c r="I1509" s="45"/>
      <c r="J1509" s="45"/>
      <c r="K1509" s="45"/>
      <c r="L1509" s="45"/>
      <c r="M1509" s="46"/>
      <c r="N1509" s="46"/>
      <c r="O1509" s="48"/>
      <c r="P1509" s="48"/>
      <c r="Q1509" s="46"/>
      <c r="R1509" s="48"/>
      <c r="S1509" s="48"/>
      <c r="T1509" s="48"/>
      <c r="U1509" s="48"/>
      <c r="V1509" s="48"/>
      <c r="W1509" s="46"/>
      <c r="X1509" s="48"/>
      <c r="Y1509" s="48"/>
      <c r="Z1509" s="157"/>
      <c r="AA1509" s="47"/>
      <c r="AB1509" s="97"/>
      <c r="AC1509" s="49"/>
      <c r="AD1509" s="49"/>
      <c r="AE1509" s="49"/>
      <c r="AF1509" s="49"/>
      <c r="AG1509" s="49"/>
      <c r="AH1509" s="47"/>
      <c r="AI1509" s="47"/>
      <c r="AJ1509" s="47"/>
      <c r="AK1509" s="190"/>
      <c r="AL1509" s="190"/>
      <c r="AM1509" s="190"/>
      <c r="AN1509" s="190"/>
      <c r="AO1509" s="190"/>
      <c r="AP1509" s="151"/>
      <c r="AQ1509" s="322"/>
      <c r="AR1509" s="322"/>
      <c r="AS1509" s="322"/>
      <c r="AT1509" s="47"/>
      <c r="AU1509" s="47"/>
      <c r="AV1509" s="47"/>
      <c r="AW1509" s="47"/>
      <c r="AX1509" s="322"/>
      <c r="AY1509" s="98"/>
      <c r="AZ1509" s="98"/>
      <c r="BA1509" s="47"/>
      <c r="BB1509" s="47"/>
      <c r="BC1509" s="47"/>
      <c r="BD1509" s="47"/>
      <c r="BE1509" s="97"/>
      <c r="BF1509" s="49"/>
      <c r="BG1509" s="239"/>
      <c r="BH1509" s="342"/>
      <c r="BI1509" s="49"/>
      <c r="BJ1509" s="49"/>
      <c r="BK1509" s="49"/>
      <c r="BL1509" s="49"/>
      <c r="BM1509" s="49"/>
      <c r="BN1509" s="47"/>
      <c r="BO1509" s="49"/>
      <c r="BP1509" s="49"/>
      <c r="BQ1509" s="49"/>
      <c r="BR1509" s="323"/>
      <c r="BS1509" s="323"/>
      <c r="BT1509" s="323"/>
      <c r="BU1509" s="49"/>
      <c r="BV1509" s="49"/>
      <c r="BW1509" s="97"/>
      <c r="BX1509" s="97"/>
      <c r="BY1509" s="97"/>
      <c r="BZ1509" s="97"/>
      <c r="CA1509" s="49"/>
      <c r="CB1509" s="49"/>
      <c r="CC1509" s="49"/>
      <c r="CD1509" s="49"/>
      <c r="CE1509" s="49"/>
      <c r="CF1509" s="49"/>
      <c r="CG1509" s="49"/>
      <c r="CH1509" s="49"/>
      <c r="CI1509" s="97"/>
      <c r="CJ1509" s="97"/>
      <c r="CK1509" s="97"/>
      <c r="CL1509" s="97"/>
      <c r="CM1509" s="335"/>
      <c r="CN1509" s="337"/>
      <c r="CO1509" s="315" t="str">
        <f>IF(Формулы!R1509&gt;V1509,"22-?,Дата 14 - Прибыл из УФСИН; ","")&amp;IF(Формулы!Q1509&gt;Y1509,"25-?,Дата 13 - Выбыл в УФСИН;","")&amp;IF(YEAR(ДАННЫЕ!$F$1)=YEAR(ДАННЫЕ!B1509),IF(AT1509&gt;0,"","40-?, вявлен в текущем году! "),"")&amp;IF(YEAR($F$1)=YEAR(W1509),IF(X1509+Y1509&gt;0,"","23-стоит, 24,25 - куда выбыл? "),"")&amp;IF(X1509+Y1509&gt;0,IF(YEAR($F$1)=YEAR(W1509),"","24+25&gt;0? 23 - когда выбыл? "),"")&amp;IF(BA1509&lt;BB1509,"47&gt;=48; ","")&amp;IF(BA1509&lt;BC1509,"47&gt;=49; ","")&amp;IF(BA1509&lt;BD1509,"47&gt;=50; ","")&amp;IF(BE1509&gt;0,IF(BF1509&gt;0,IF(AU1509&gt;AV1509,"","41 и 42 - ? (51 и 52 &gt; 0);"),"51 &gt; 0 52 - ?;"),"")&amp;IF(AU1509&gt;0,IF(AV1509&gt;AU1509,"41&gt;42;","")&amp;IF(BE1509&gt;0,"","41&gt;0 51-?;"),"")&amp;IF(BF1509&gt;0,IF(BE1509&gt;0,"","52&gt;0 51-?;"),"")&amp;IF(AW1509&gt;=AX1509,"","43&gt;44;")&amp;IF(CA1509&gt;0,IF(AW1509&gt;0,"","71 &gt; 0 43-?;"),"")</f>
        <v/>
      </c>
    </row>
    <row r="1510" spans="1:93" ht="12" x14ac:dyDescent="0.2">
      <c r="A1510" s="45"/>
      <c r="B1510" s="46"/>
      <c r="C1510" s="121"/>
      <c r="D1510" s="121"/>
      <c r="E1510" s="336"/>
      <c r="F1510" s="122"/>
      <c r="G1510" s="46"/>
      <c r="H1510" s="45"/>
      <c r="I1510" s="45"/>
      <c r="J1510" s="45"/>
      <c r="K1510" s="45"/>
      <c r="L1510" s="45"/>
      <c r="M1510" s="46"/>
      <c r="N1510" s="46"/>
      <c r="O1510" s="48"/>
      <c r="P1510" s="48"/>
      <c r="Q1510" s="46"/>
      <c r="R1510" s="48"/>
      <c r="S1510" s="48"/>
      <c r="T1510" s="48"/>
      <c r="U1510" s="48"/>
      <c r="V1510" s="48"/>
      <c r="W1510" s="46"/>
      <c r="X1510" s="48"/>
      <c r="Y1510" s="48"/>
      <c r="Z1510" s="157"/>
      <c r="AA1510" s="47"/>
      <c r="AB1510" s="97"/>
      <c r="AC1510" s="49"/>
      <c r="AD1510" s="49"/>
      <c r="AE1510" s="49"/>
      <c r="AF1510" s="49"/>
      <c r="AG1510" s="49"/>
      <c r="AH1510" s="47"/>
      <c r="AI1510" s="47"/>
      <c r="AJ1510" s="47"/>
      <c r="AK1510" s="190"/>
      <c r="AL1510" s="190"/>
      <c r="AM1510" s="190"/>
      <c r="AN1510" s="190"/>
      <c r="AO1510" s="190"/>
      <c r="AP1510" s="151"/>
      <c r="AQ1510" s="322"/>
      <c r="AR1510" s="322"/>
      <c r="AS1510" s="322"/>
      <c r="AT1510" s="47"/>
      <c r="AU1510" s="47"/>
      <c r="AV1510" s="47"/>
      <c r="AW1510" s="47"/>
      <c r="AX1510" s="322"/>
      <c r="AY1510" s="98"/>
      <c r="AZ1510" s="98"/>
      <c r="BA1510" s="47"/>
      <c r="BB1510" s="47"/>
      <c r="BC1510" s="47"/>
      <c r="BD1510" s="47"/>
      <c r="BE1510" s="97"/>
      <c r="BF1510" s="49"/>
      <c r="BG1510" s="239"/>
      <c r="BH1510" s="342"/>
      <c r="BI1510" s="49"/>
      <c r="BJ1510" s="49"/>
      <c r="BK1510" s="49"/>
      <c r="BL1510" s="49"/>
      <c r="BM1510" s="49"/>
      <c r="BN1510" s="47"/>
      <c r="BO1510" s="49"/>
      <c r="BP1510" s="49"/>
      <c r="BQ1510" s="49"/>
      <c r="BR1510" s="323"/>
      <c r="BS1510" s="323"/>
      <c r="BT1510" s="323"/>
      <c r="BU1510" s="49"/>
      <c r="BV1510" s="49"/>
      <c r="BW1510" s="97"/>
      <c r="BX1510" s="97"/>
      <c r="BY1510" s="97"/>
      <c r="BZ1510" s="97"/>
      <c r="CA1510" s="49"/>
      <c r="CB1510" s="49"/>
      <c r="CC1510" s="49"/>
      <c r="CD1510" s="49"/>
      <c r="CE1510" s="49"/>
      <c r="CF1510" s="49"/>
      <c r="CG1510" s="49"/>
      <c r="CH1510" s="49"/>
      <c r="CI1510" s="97"/>
      <c r="CJ1510" s="97"/>
      <c r="CK1510" s="97"/>
      <c r="CL1510" s="97"/>
      <c r="CM1510" s="335"/>
      <c r="CN1510" s="337"/>
      <c r="CO1510" s="315" t="str">
        <f>IF(Формулы!R1510&gt;V1510,"22-?,Дата 14 - Прибыл из УФСИН; ","")&amp;IF(Формулы!Q1510&gt;Y1510,"25-?,Дата 13 - Выбыл в УФСИН;","")&amp;IF(YEAR(ДАННЫЕ!$F$1)=YEAR(ДАННЫЕ!B1510),IF(AT1510&gt;0,"","40-?, вявлен в текущем году! "),"")&amp;IF(YEAR($F$1)=YEAR(W1510),IF(X1510+Y1510&gt;0,"","23-стоит, 24,25 - куда выбыл? "),"")&amp;IF(X1510+Y1510&gt;0,IF(YEAR($F$1)=YEAR(W1510),"","24+25&gt;0? 23 - когда выбыл? "),"")&amp;IF(BA1510&lt;BB1510,"47&gt;=48; ","")&amp;IF(BA1510&lt;BC1510,"47&gt;=49; ","")&amp;IF(BA1510&lt;BD1510,"47&gt;=50; ","")&amp;IF(BE1510&gt;0,IF(BF1510&gt;0,IF(AU1510&gt;AV1510,"","41 и 42 - ? (51 и 52 &gt; 0);"),"51 &gt; 0 52 - ?;"),"")&amp;IF(AU1510&gt;0,IF(AV1510&gt;AU1510,"41&gt;42;","")&amp;IF(BE1510&gt;0,"","41&gt;0 51-?;"),"")&amp;IF(BF1510&gt;0,IF(BE1510&gt;0,"","52&gt;0 51-?;"),"")&amp;IF(AW1510&gt;=AX1510,"","43&gt;44;")&amp;IF(CA1510&gt;0,IF(AW1510&gt;0,"","71 &gt; 0 43-?;"),"")</f>
        <v/>
      </c>
    </row>
    <row r="1511" spans="1:93" ht="12" x14ac:dyDescent="0.2">
      <c r="A1511" s="45"/>
      <c r="B1511" s="46"/>
      <c r="C1511" s="121"/>
      <c r="D1511" s="121"/>
      <c r="E1511" s="336"/>
      <c r="F1511" s="122"/>
      <c r="G1511" s="46"/>
      <c r="H1511" s="45"/>
      <c r="I1511" s="45"/>
      <c r="J1511" s="45"/>
      <c r="K1511" s="45"/>
      <c r="L1511" s="45"/>
      <c r="M1511" s="46"/>
      <c r="N1511" s="46"/>
      <c r="O1511" s="48"/>
      <c r="P1511" s="48"/>
      <c r="Q1511" s="46"/>
      <c r="R1511" s="48"/>
      <c r="S1511" s="48"/>
      <c r="T1511" s="48"/>
      <c r="U1511" s="48"/>
      <c r="V1511" s="48"/>
      <c r="W1511" s="46"/>
      <c r="X1511" s="48"/>
      <c r="Y1511" s="48"/>
      <c r="Z1511" s="157"/>
      <c r="AA1511" s="47"/>
      <c r="AB1511" s="97"/>
      <c r="AC1511" s="49"/>
      <c r="AD1511" s="49"/>
      <c r="AE1511" s="49"/>
      <c r="AF1511" s="49"/>
      <c r="AG1511" s="49"/>
      <c r="AH1511" s="47"/>
      <c r="AI1511" s="47"/>
      <c r="AJ1511" s="47"/>
      <c r="AK1511" s="190"/>
      <c r="AL1511" s="190"/>
      <c r="AM1511" s="190"/>
      <c r="AN1511" s="190"/>
      <c r="AO1511" s="190"/>
      <c r="AP1511" s="151"/>
      <c r="AQ1511" s="322"/>
      <c r="AR1511" s="322"/>
      <c r="AS1511" s="322"/>
      <c r="AT1511" s="47"/>
      <c r="AU1511" s="47"/>
      <c r="AV1511" s="47"/>
      <c r="AW1511" s="47"/>
      <c r="AX1511" s="322"/>
      <c r="AY1511" s="98"/>
      <c r="AZ1511" s="98"/>
      <c r="BA1511" s="47"/>
      <c r="BB1511" s="47"/>
      <c r="BC1511" s="47"/>
      <c r="BD1511" s="47"/>
      <c r="BE1511" s="97"/>
      <c r="BF1511" s="49"/>
      <c r="BG1511" s="239"/>
      <c r="BH1511" s="342"/>
      <c r="BI1511" s="49"/>
      <c r="BJ1511" s="49"/>
      <c r="BK1511" s="49"/>
      <c r="BL1511" s="49"/>
      <c r="BM1511" s="49"/>
      <c r="BN1511" s="47"/>
      <c r="BO1511" s="49"/>
      <c r="BP1511" s="49"/>
      <c r="BQ1511" s="49"/>
      <c r="BR1511" s="323"/>
      <c r="BS1511" s="323"/>
      <c r="BT1511" s="323"/>
      <c r="BU1511" s="49"/>
      <c r="BV1511" s="49"/>
      <c r="BW1511" s="97"/>
      <c r="BX1511" s="97"/>
      <c r="BY1511" s="97"/>
      <c r="BZ1511" s="97"/>
      <c r="CA1511" s="49"/>
      <c r="CB1511" s="49"/>
      <c r="CC1511" s="49"/>
      <c r="CD1511" s="49"/>
      <c r="CE1511" s="49"/>
      <c r="CF1511" s="49"/>
      <c r="CG1511" s="49"/>
      <c r="CH1511" s="49"/>
      <c r="CI1511" s="97"/>
      <c r="CJ1511" s="97"/>
      <c r="CK1511" s="97"/>
      <c r="CL1511" s="97"/>
      <c r="CM1511" s="335"/>
      <c r="CN1511" s="337"/>
      <c r="CO1511" s="315" t="str">
        <f>IF(Формулы!R1511&gt;V1511,"22-?,Дата 14 - Прибыл из УФСИН; ","")&amp;IF(Формулы!Q1511&gt;Y1511,"25-?,Дата 13 - Выбыл в УФСИН;","")&amp;IF(YEAR(ДАННЫЕ!$F$1)=YEAR(ДАННЫЕ!B1511),IF(AT1511&gt;0,"","40-?, вявлен в текущем году! "),"")&amp;IF(YEAR($F$1)=YEAR(W1511),IF(X1511+Y1511&gt;0,"","23-стоит, 24,25 - куда выбыл? "),"")&amp;IF(X1511+Y1511&gt;0,IF(YEAR($F$1)=YEAR(W1511),"","24+25&gt;0? 23 - когда выбыл? "),"")&amp;IF(BA1511&lt;BB1511,"47&gt;=48; ","")&amp;IF(BA1511&lt;BC1511,"47&gt;=49; ","")&amp;IF(BA1511&lt;BD1511,"47&gt;=50; ","")&amp;IF(BE1511&gt;0,IF(BF1511&gt;0,IF(AU1511&gt;AV1511,"","41 и 42 - ? (51 и 52 &gt; 0);"),"51 &gt; 0 52 - ?;"),"")&amp;IF(AU1511&gt;0,IF(AV1511&gt;AU1511,"41&gt;42;","")&amp;IF(BE1511&gt;0,"","41&gt;0 51-?;"),"")&amp;IF(BF1511&gt;0,IF(BE1511&gt;0,"","52&gt;0 51-?;"),"")&amp;IF(AW1511&gt;=AX1511,"","43&gt;44;")&amp;IF(CA1511&gt;0,IF(AW1511&gt;0,"","71 &gt; 0 43-?;"),"")</f>
        <v/>
      </c>
    </row>
    <row r="1512" spans="1:93" ht="12" x14ac:dyDescent="0.2">
      <c r="A1512" s="45"/>
      <c r="B1512" s="46"/>
      <c r="C1512" s="121"/>
      <c r="D1512" s="121"/>
      <c r="E1512" s="336"/>
      <c r="F1512" s="122"/>
      <c r="G1512" s="46"/>
      <c r="H1512" s="45"/>
      <c r="I1512" s="45"/>
      <c r="J1512" s="45"/>
      <c r="K1512" s="45"/>
      <c r="L1512" s="45"/>
      <c r="M1512" s="46"/>
      <c r="N1512" s="46"/>
      <c r="O1512" s="48"/>
      <c r="P1512" s="48"/>
      <c r="Q1512" s="46"/>
      <c r="R1512" s="48"/>
      <c r="S1512" s="48"/>
      <c r="T1512" s="48"/>
      <c r="U1512" s="48"/>
      <c r="V1512" s="48"/>
      <c r="W1512" s="46"/>
      <c r="X1512" s="48"/>
      <c r="Y1512" s="48"/>
      <c r="Z1512" s="157"/>
      <c r="AA1512" s="47"/>
      <c r="AB1512" s="97"/>
      <c r="AC1512" s="49"/>
      <c r="AD1512" s="49"/>
      <c r="AE1512" s="49"/>
      <c r="AF1512" s="49"/>
      <c r="AG1512" s="49"/>
      <c r="AH1512" s="47"/>
      <c r="AI1512" s="47"/>
      <c r="AJ1512" s="47"/>
      <c r="AK1512" s="190"/>
      <c r="AL1512" s="190"/>
      <c r="AM1512" s="190"/>
      <c r="AN1512" s="190"/>
      <c r="AO1512" s="190"/>
      <c r="AP1512" s="151"/>
      <c r="AQ1512" s="322"/>
      <c r="AR1512" s="322"/>
      <c r="AS1512" s="322"/>
      <c r="AT1512" s="47"/>
      <c r="AU1512" s="47"/>
      <c r="AV1512" s="47"/>
      <c r="AW1512" s="47"/>
      <c r="AX1512" s="322"/>
      <c r="AY1512" s="98"/>
      <c r="AZ1512" s="98"/>
      <c r="BA1512" s="47"/>
      <c r="BB1512" s="47"/>
      <c r="BC1512" s="47"/>
      <c r="BD1512" s="47"/>
      <c r="BE1512" s="97"/>
      <c r="BF1512" s="49"/>
      <c r="BG1512" s="239"/>
      <c r="BH1512" s="342"/>
      <c r="BI1512" s="49"/>
      <c r="BJ1512" s="49"/>
      <c r="BK1512" s="49"/>
      <c r="BL1512" s="49"/>
      <c r="BM1512" s="49"/>
      <c r="BN1512" s="47"/>
      <c r="BO1512" s="49"/>
      <c r="BP1512" s="49"/>
      <c r="BQ1512" s="49"/>
      <c r="BR1512" s="323"/>
      <c r="BS1512" s="323"/>
      <c r="BT1512" s="323"/>
      <c r="BU1512" s="49"/>
      <c r="BV1512" s="49"/>
      <c r="BW1512" s="97"/>
      <c r="BX1512" s="97"/>
      <c r="BY1512" s="97"/>
      <c r="BZ1512" s="97"/>
      <c r="CA1512" s="49"/>
      <c r="CB1512" s="49"/>
      <c r="CC1512" s="49"/>
      <c r="CD1512" s="49"/>
      <c r="CE1512" s="49"/>
      <c r="CF1512" s="49"/>
      <c r="CG1512" s="49"/>
      <c r="CH1512" s="49"/>
      <c r="CI1512" s="97"/>
      <c r="CJ1512" s="97"/>
      <c r="CK1512" s="97"/>
      <c r="CL1512" s="97"/>
      <c r="CM1512" s="335"/>
      <c r="CN1512" s="337"/>
      <c r="CO1512" s="315" t="str">
        <f>IF(Формулы!R1512&gt;V1512,"22-?,Дата 14 - Прибыл из УФСИН; ","")&amp;IF(Формулы!Q1512&gt;Y1512,"25-?,Дата 13 - Выбыл в УФСИН;","")&amp;IF(YEAR(ДАННЫЕ!$F$1)=YEAR(ДАННЫЕ!B1512),IF(AT1512&gt;0,"","40-?, вявлен в текущем году! "),"")&amp;IF(YEAR($F$1)=YEAR(W1512),IF(X1512+Y1512&gt;0,"","23-стоит, 24,25 - куда выбыл? "),"")&amp;IF(X1512+Y1512&gt;0,IF(YEAR($F$1)=YEAR(W1512),"","24+25&gt;0? 23 - когда выбыл? "),"")&amp;IF(BA1512&lt;BB1512,"47&gt;=48; ","")&amp;IF(BA1512&lt;BC1512,"47&gt;=49; ","")&amp;IF(BA1512&lt;BD1512,"47&gt;=50; ","")&amp;IF(BE1512&gt;0,IF(BF1512&gt;0,IF(AU1512&gt;AV1512,"","41 и 42 - ? (51 и 52 &gt; 0);"),"51 &gt; 0 52 - ?;"),"")&amp;IF(AU1512&gt;0,IF(AV1512&gt;AU1512,"41&gt;42;","")&amp;IF(BE1512&gt;0,"","41&gt;0 51-?;"),"")&amp;IF(BF1512&gt;0,IF(BE1512&gt;0,"","52&gt;0 51-?;"),"")&amp;IF(AW1512&gt;=AX1512,"","43&gt;44;")&amp;IF(CA1512&gt;0,IF(AW1512&gt;0,"","71 &gt; 0 43-?;"),"")</f>
        <v/>
      </c>
    </row>
    <row r="1513" spans="1:93" ht="12" x14ac:dyDescent="0.2">
      <c r="A1513" s="45"/>
      <c r="B1513" s="46"/>
      <c r="C1513" s="121"/>
      <c r="D1513" s="121"/>
      <c r="E1513" s="336"/>
      <c r="F1513" s="122"/>
      <c r="G1513" s="46"/>
      <c r="H1513" s="45"/>
      <c r="I1513" s="45"/>
      <c r="J1513" s="45"/>
      <c r="K1513" s="45"/>
      <c r="L1513" s="45"/>
      <c r="M1513" s="46"/>
      <c r="N1513" s="46"/>
      <c r="O1513" s="48"/>
      <c r="P1513" s="48"/>
      <c r="Q1513" s="46"/>
      <c r="R1513" s="48"/>
      <c r="S1513" s="48"/>
      <c r="T1513" s="48"/>
      <c r="U1513" s="48"/>
      <c r="V1513" s="48"/>
      <c r="W1513" s="46"/>
      <c r="X1513" s="48"/>
      <c r="Y1513" s="48"/>
      <c r="Z1513" s="157"/>
      <c r="AA1513" s="47"/>
      <c r="AB1513" s="97"/>
      <c r="AC1513" s="49"/>
      <c r="AD1513" s="49"/>
      <c r="AE1513" s="49"/>
      <c r="AF1513" s="49"/>
      <c r="AG1513" s="49"/>
      <c r="AH1513" s="47"/>
      <c r="AI1513" s="47"/>
      <c r="AJ1513" s="47"/>
      <c r="AK1513" s="190"/>
      <c r="AL1513" s="190"/>
      <c r="AM1513" s="190"/>
      <c r="AN1513" s="190"/>
      <c r="AO1513" s="190"/>
      <c r="AP1513" s="151"/>
      <c r="AQ1513" s="322"/>
      <c r="AR1513" s="322"/>
      <c r="AS1513" s="322"/>
      <c r="AT1513" s="47"/>
      <c r="AU1513" s="47"/>
      <c r="AV1513" s="47"/>
      <c r="AW1513" s="47"/>
      <c r="AX1513" s="322"/>
      <c r="AY1513" s="98"/>
      <c r="AZ1513" s="98"/>
      <c r="BA1513" s="47"/>
      <c r="BB1513" s="47"/>
      <c r="BC1513" s="47"/>
      <c r="BD1513" s="47"/>
      <c r="BE1513" s="97"/>
      <c r="BF1513" s="49"/>
      <c r="BG1513" s="239"/>
      <c r="BH1513" s="342"/>
      <c r="BI1513" s="49"/>
      <c r="BJ1513" s="49"/>
      <c r="BK1513" s="49"/>
      <c r="BL1513" s="49"/>
      <c r="BM1513" s="49"/>
      <c r="BN1513" s="47"/>
      <c r="BO1513" s="49"/>
      <c r="BP1513" s="49"/>
      <c r="BQ1513" s="49"/>
      <c r="BR1513" s="323"/>
      <c r="BS1513" s="323"/>
      <c r="BT1513" s="323"/>
      <c r="BU1513" s="49"/>
      <c r="BV1513" s="49"/>
      <c r="BW1513" s="97"/>
      <c r="BX1513" s="97"/>
      <c r="BY1513" s="97"/>
      <c r="BZ1513" s="97"/>
      <c r="CA1513" s="49"/>
      <c r="CB1513" s="49"/>
      <c r="CC1513" s="49"/>
      <c r="CD1513" s="49"/>
      <c r="CE1513" s="49"/>
      <c r="CF1513" s="49"/>
      <c r="CG1513" s="49"/>
      <c r="CH1513" s="49"/>
      <c r="CI1513" s="97"/>
      <c r="CJ1513" s="97"/>
      <c r="CK1513" s="97"/>
      <c r="CL1513" s="97"/>
      <c r="CM1513" s="335"/>
      <c r="CN1513" s="337"/>
      <c r="CO1513" s="315" t="str">
        <f>IF(Формулы!R1513&gt;V1513,"22-?,Дата 14 - Прибыл из УФСИН; ","")&amp;IF(Формулы!Q1513&gt;Y1513,"25-?,Дата 13 - Выбыл в УФСИН;","")&amp;IF(YEAR(ДАННЫЕ!$F$1)=YEAR(ДАННЫЕ!B1513),IF(AT1513&gt;0,"","40-?, вявлен в текущем году! "),"")&amp;IF(YEAR($F$1)=YEAR(W1513),IF(X1513+Y1513&gt;0,"","23-стоит, 24,25 - куда выбыл? "),"")&amp;IF(X1513+Y1513&gt;0,IF(YEAR($F$1)=YEAR(W1513),"","24+25&gt;0? 23 - когда выбыл? "),"")&amp;IF(BA1513&lt;BB1513,"47&gt;=48; ","")&amp;IF(BA1513&lt;BC1513,"47&gt;=49; ","")&amp;IF(BA1513&lt;BD1513,"47&gt;=50; ","")&amp;IF(BE1513&gt;0,IF(BF1513&gt;0,IF(AU1513&gt;AV1513,"","41 и 42 - ? (51 и 52 &gt; 0);"),"51 &gt; 0 52 - ?;"),"")&amp;IF(AU1513&gt;0,IF(AV1513&gt;AU1513,"41&gt;42;","")&amp;IF(BE1513&gt;0,"","41&gt;0 51-?;"),"")&amp;IF(BF1513&gt;0,IF(BE1513&gt;0,"","52&gt;0 51-?;"),"")&amp;IF(AW1513&gt;=AX1513,"","43&gt;44;")&amp;IF(CA1513&gt;0,IF(AW1513&gt;0,"","71 &gt; 0 43-?;"),"")</f>
        <v/>
      </c>
    </row>
    <row r="1514" spans="1:93" ht="12" x14ac:dyDescent="0.2">
      <c r="A1514" s="45"/>
      <c r="B1514" s="46"/>
      <c r="C1514" s="121"/>
      <c r="D1514" s="121"/>
      <c r="E1514" s="336"/>
      <c r="F1514" s="122"/>
      <c r="G1514" s="46"/>
      <c r="H1514" s="45"/>
      <c r="I1514" s="45"/>
      <c r="J1514" s="45"/>
      <c r="K1514" s="45"/>
      <c r="L1514" s="45"/>
      <c r="M1514" s="46"/>
      <c r="N1514" s="46"/>
      <c r="O1514" s="48"/>
      <c r="P1514" s="48"/>
      <c r="Q1514" s="46"/>
      <c r="R1514" s="48"/>
      <c r="S1514" s="48"/>
      <c r="T1514" s="48"/>
      <c r="U1514" s="48"/>
      <c r="V1514" s="48"/>
      <c r="W1514" s="46"/>
      <c r="X1514" s="48"/>
      <c r="Y1514" s="48"/>
      <c r="Z1514" s="157"/>
      <c r="AA1514" s="47"/>
      <c r="AB1514" s="97"/>
      <c r="AC1514" s="49"/>
      <c r="AD1514" s="49"/>
      <c r="AE1514" s="49"/>
      <c r="AF1514" s="49"/>
      <c r="AG1514" s="49"/>
      <c r="AH1514" s="47"/>
      <c r="AI1514" s="47"/>
      <c r="AJ1514" s="47"/>
      <c r="AK1514" s="190"/>
      <c r="AL1514" s="190"/>
      <c r="AM1514" s="190"/>
      <c r="AN1514" s="190"/>
      <c r="AO1514" s="190"/>
      <c r="AP1514" s="151"/>
      <c r="AQ1514" s="322"/>
      <c r="AR1514" s="322"/>
      <c r="AS1514" s="322"/>
      <c r="AT1514" s="47"/>
      <c r="AU1514" s="47"/>
      <c r="AV1514" s="47"/>
      <c r="AW1514" s="47"/>
      <c r="AX1514" s="322"/>
      <c r="AY1514" s="98"/>
      <c r="AZ1514" s="98"/>
      <c r="BA1514" s="47"/>
      <c r="BB1514" s="47"/>
      <c r="BC1514" s="47"/>
      <c r="BD1514" s="47"/>
      <c r="BE1514" s="97"/>
      <c r="BF1514" s="49"/>
      <c r="BG1514" s="239"/>
      <c r="BH1514" s="342"/>
      <c r="BI1514" s="49"/>
      <c r="BJ1514" s="49"/>
      <c r="BK1514" s="49"/>
      <c r="BL1514" s="49"/>
      <c r="BM1514" s="49"/>
      <c r="BN1514" s="47"/>
      <c r="BO1514" s="49"/>
      <c r="BP1514" s="49"/>
      <c r="BQ1514" s="49"/>
      <c r="BR1514" s="323"/>
      <c r="BS1514" s="323"/>
      <c r="BT1514" s="323"/>
      <c r="BU1514" s="49"/>
      <c r="BV1514" s="49"/>
      <c r="BW1514" s="97"/>
      <c r="BX1514" s="97"/>
      <c r="BY1514" s="97"/>
      <c r="BZ1514" s="97"/>
      <c r="CA1514" s="49"/>
      <c r="CB1514" s="49"/>
      <c r="CC1514" s="49"/>
      <c r="CD1514" s="49"/>
      <c r="CE1514" s="49"/>
      <c r="CF1514" s="49"/>
      <c r="CG1514" s="49"/>
      <c r="CH1514" s="49"/>
      <c r="CI1514" s="97"/>
      <c r="CJ1514" s="97"/>
      <c r="CK1514" s="97"/>
      <c r="CL1514" s="97"/>
      <c r="CM1514" s="335"/>
      <c r="CN1514" s="337"/>
      <c r="CO1514" s="315" t="str">
        <f>IF(Формулы!R1514&gt;V1514,"22-?,Дата 14 - Прибыл из УФСИН; ","")&amp;IF(Формулы!Q1514&gt;Y1514,"25-?,Дата 13 - Выбыл в УФСИН;","")&amp;IF(YEAR(ДАННЫЕ!$F$1)=YEAR(ДАННЫЕ!B1514),IF(AT1514&gt;0,"","40-?, вявлен в текущем году! "),"")&amp;IF(YEAR($F$1)=YEAR(W1514),IF(X1514+Y1514&gt;0,"","23-стоит, 24,25 - куда выбыл? "),"")&amp;IF(X1514+Y1514&gt;0,IF(YEAR($F$1)=YEAR(W1514),"","24+25&gt;0? 23 - когда выбыл? "),"")&amp;IF(BA1514&lt;BB1514,"47&gt;=48; ","")&amp;IF(BA1514&lt;BC1514,"47&gt;=49; ","")&amp;IF(BA1514&lt;BD1514,"47&gt;=50; ","")&amp;IF(BE1514&gt;0,IF(BF1514&gt;0,IF(AU1514&gt;AV1514,"","41 и 42 - ? (51 и 52 &gt; 0);"),"51 &gt; 0 52 - ?;"),"")&amp;IF(AU1514&gt;0,IF(AV1514&gt;AU1514,"41&gt;42;","")&amp;IF(BE1514&gt;0,"","41&gt;0 51-?;"),"")&amp;IF(BF1514&gt;0,IF(BE1514&gt;0,"","52&gt;0 51-?;"),"")&amp;IF(AW1514&gt;=AX1514,"","43&gt;44;")&amp;IF(CA1514&gt;0,IF(AW1514&gt;0,"","71 &gt; 0 43-?;"),"")</f>
        <v/>
      </c>
    </row>
    <row r="1515" spans="1:93" ht="12" x14ac:dyDescent="0.2">
      <c r="A1515" s="45"/>
      <c r="B1515" s="46"/>
      <c r="C1515" s="121"/>
      <c r="D1515" s="121"/>
      <c r="E1515" s="336"/>
      <c r="F1515" s="122"/>
      <c r="G1515" s="46"/>
      <c r="H1515" s="45"/>
      <c r="I1515" s="45"/>
      <c r="J1515" s="45"/>
      <c r="K1515" s="45"/>
      <c r="L1515" s="45"/>
      <c r="M1515" s="46"/>
      <c r="N1515" s="46"/>
      <c r="O1515" s="48"/>
      <c r="P1515" s="48"/>
      <c r="Q1515" s="46"/>
      <c r="R1515" s="48"/>
      <c r="S1515" s="48"/>
      <c r="T1515" s="48"/>
      <c r="U1515" s="48"/>
      <c r="V1515" s="48"/>
      <c r="W1515" s="46"/>
      <c r="X1515" s="48"/>
      <c r="Y1515" s="48"/>
      <c r="Z1515" s="157"/>
      <c r="AA1515" s="47"/>
      <c r="AB1515" s="97"/>
      <c r="AC1515" s="49"/>
      <c r="AD1515" s="49"/>
      <c r="AE1515" s="49"/>
      <c r="AF1515" s="49"/>
      <c r="AG1515" s="49"/>
      <c r="AH1515" s="47"/>
      <c r="AI1515" s="47"/>
      <c r="AJ1515" s="47"/>
      <c r="AK1515" s="190"/>
      <c r="AL1515" s="190"/>
      <c r="AM1515" s="190"/>
      <c r="AN1515" s="190"/>
      <c r="AO1515" s="190"/>
      <c r="AP1515" s="151"/>
      <c r="AQ1515" s="322"/>
      <c r="AR1515" s="322"/>
      <c r="AS1515" s="322"/>
      <c r="AT1515" s="47"/>
      <c r="AU1515" s="47"/>
      <c r="AV1515" s="47"/>
      <c r="AW1515" s="47"/>
      <c r="AX1515" s="322"/>
      <c r="AY1515" s="98"/>
      <c r="AZ1515" s="98"/>
      <c r="BA1515" s="47"/>
      <c r="BB1515" s="47"/>
      <c r="BC1515" s="47"/>
      <c r="BD1515" s="47"/>
      <c r="BE1515" s="97"/>
      <c r="BF1515" s="49"/>
      <c r="BG1515" s="239"/>
      <c r="BH1515" s="342"/>
      <c r="BI1515" s="49"/>
      <c r="BJ1515" s="49"/>
      <c r="BK1515" s="49"/>
      <c r="BL1515" s="49"/>
      <c r="BM1515" s="49"/>
      <c r="BN1515" s="47"/>
      <c r="BO1515" s="49"/>
      <c r="BP1515" s="49"/>
      <c r="BQ1515" s="49"/>
      <c r="BR1515" s="323"/>
      <c r="BS1515" s="323"/>
      <c r="BT1515" s="323"/>
      <c r="BU1515" s="49"/>
      <c r="BV1515" s="49"/>
      <c r="BW1515" s="97"/>
      <c r="BX1515" s="97"/>
      <c r="BY1515" s="97"/>
      <c r="BZ1515" s="97"/>
      <c r="CA1515" s="49"/>
      <c r="CB1515" s="49"/>
      <c r="CC1515" s="49"/>
      <c r="CD1515" s="49"/>
      <c r="CE1515" s="49"/>
      <c r="CF1515" s="49"/>
      <c r="CG1515" s="49"/>
      <c r="CH1515" s="49"/>
      <c r="CI1515" s="97"/>
      <c r="CJ1515" s="97"/>
      <c r="CK1515" s="97"/>
      <c r="CL1515" s="97"/>
      <c r="CM1515" s="335"/>
      <c r="CN1515" s="337"/>
      <c r="CO1515" s="315" t="str">
        <f>IF(Формулы!R1515&gt;V1515,"22-?,Дата 14 - Прибыл из УФСИН; ","")&amp;IF(Формулы!Q1515&gt;Y1515,"25-?,Дата 13 - Выбыл в УФСИН;","")&amp;IF(YEAR(ДАННЫЕ!$F$1)=YEAR(ДАННЫЕ!B1515),IF(AT1515&gt;0,"","40-?, вявлен в текущем году! "),"")&amp;IF(YEAR($F$1)=YEAR(W1515),IF(X1515+Y1515&gt;0,"","23-стоит, 24,25 - куда выбыл? "),"")&amp;IF(X1515+Y1515&gt;0,IF(YEAR($F$1)=YEAR(W1515),"","24+25&gt;0? 23 - когда выбыл? "),"")&amp;IF(BA1515&lt;BB1515,"47&gt;=48; ","")&amp;IF(BA1515&lt;BC1515,"47&gt;=49; ","")&amp;IF(BA1515&lt;BD1515,"47&gt;=50; ","")&amp;IF(BE1515&gt;0,IF(BF1515&gt;0,IF(AU1515&gt;AV1515,"","41 и 42 - ? (51 и 52 &gt; 0);"),"51 &gt; 0 52 - ?;"),"")&amp;IF(AU1515&gt;0,IF(AV1515&gt;AU1515,"41&gt;42;","")&amp;IF(BE1515&gt;0,"","41&gt;0 51-?;"),"")&amp;IF(BF1515&gt;0,IF(BE1515&gt;0,"","52&gt;0 51-?;"),"")&amp;IF(AW1515&gt;=AX1515,"","43&gt;44;")&amp;IF(CA1515&gt;0,IF(AW1515&gt;0,"","71 &gt; 0 43-?;"),"")</f>
        <v/>
      </c>
    </row>
    <row r="1516" spans="1:93" ht="12" x14ac:dyDescent="0.2">
      <c r="A1516" s="45"/>
      <c r="B1516" s="46"/>
      <c r="C1516" s="121"/>
      <c r="D1516" s="121"/>
      <c r="E1516" s="336"/>
      <c r="F1516" s="122"/>
      <c r="G1516" s="46"/>
      <c r="H1516" s="45"/>
      <c r="I1516" s="45"/>
      <c r="J1516" s="45"/>
      <c r="K1516" s="45"/>
      <c r="L1516" s="45"/>
      <c r="M1516" s="46"/>
      <c r="N1516" s="46"/>
      <c r="O1516" s="48"/>
      <c r="P1516" s="48"/>
      <c r="Q1516" s="46"/>
      <c r="R1516" s="48"/>
      <c r="S1516" s="48"/>
      <c r="T1516" s="48"/>
      <c r="U1516" s="48"/>
      <c r="V1516" s="48"/>
      <c r="W1516" s="46"/>
      <c r="X1516" s="48"/>
      <c r="Y1516" s="48"/>
      <c r="Z1516" s="157"/>
      <c r="AA1516" s="47"/>
      <c r="AB1516" s="97"/>
      <c r="AC1516" s="49"/>
      <c r="AD1516" s="49"/>
      <c r="AE1516" s="49"/>
      <c r="AF1516" s="49"/>
      <c r="AG1516" s="49"/>
      <c r="AH1516" s="47"/>
      <c r="AI1516" s="47"/>
      <c r="AJ1516" s="47"/>
      <c r="AK1516" s="190"/>
      <c r="AL1516" s="190"/>
      <c r="AM1516" s="190"/>
      <c r="AN1516" s="190"/>
      <c r="AO1516" s="190"/>
      <c r="AP1516" s="151"/>
      <c r="AQ1516" s="322"/>
      <c r="AR1516" s="322"/>
      <c r="AS1516" s="322"/>
      <c r="AT1516" s="47"/>
      <c r="AU1516" s="47"/>
      <c r="AV1516" s="47"/>
      <c r="AW1516" s="47"/>
      <c r="AX1516" s="322"/>
      <c r="AY1516" s="98"/>
      <c r="AZ1516" s="98"/>
      <c r="BA1516" s="47"/>
      <c r="BB1516" s="47"/>
      <c r="BC1516" s="47"/>
      <c r="BD1516" s="47"/>
      <c r="BE1516" s="97"/>
      <c r="BF1516" s="49"/>
      <c r="BG1516" s="239"/>
      <c r="BH1516" s="342"/>
      <c r="BI1516" s="49"/>
      <c r="BJ1516" s="49"/>
      <c r="BK1516" s="49"/>
      <c r="BL1516" s="49"/>
      <c r="BM1516" s="49"/>
      <c r="BN1516" s="47"/>
      <c r="BO1516" s="49"/>
      <c r="BP1516" s="49"/>
      <c r="BQ1516" s="49"/>
      <c r="BR1516" s="323"/>
      <c r="BS1516" s="323"/>
      <c r="BT1516" s="323"/>
      <c r="BU1516" s="49"/>
      <c r="BV1516" s="49"/>
      <c r="BW1516" s="97"/>
      <c r="BX1516" s="97"/>
      <c r="BY1516" s="97"/>
      <c r="BZ1516" s="97"/>
      <c r="CA1516" s="49"/>
      <c r="CB1516" s="49"/>
      <c r="CC1516" s="49"/>
      <c r="CD1516" s="49"/>
      <c r="CE1516" s="49"/>
      <c r="CF1516" s="49"/>
      <c r="CG1516" s="49"/>
      <c r="CH1516" s="49"/>
      <c r="CI1516" s="97"/>
      <c r="CJ1516" s="97"/>
      <c r="CK1516" s="97"/>
      <c r="CL1516" s="97"/>
      <c r="CM1516" s="335"/>
      <c r="CN1516" s="337"/>
      <c r="CO1516" s="315" t="str">
        <f>IF(Формулы!R1516&gt;V1516,"22-?,Дата 14 - Прибыл из УФСИН; ","")&amp;IF(Формулы!Q1516&gt;Y1516,"25-?,Дата 13 - Выбыл в УФСИН;","")&amp;IF(YEAR(ДАННЫЕ!$F$1)=YEAR(ДАННЫЕ!B1516),IF(AT1516&gt;0,"","40-?, вявлен в текущем году! "),"")&amp;IF(YEAR($F$1)=YEAR(W1516),IF(X1516+Y1516&gt;0,"","23-стоит, 24,25 - куда выбыл? "),"")&amp;IF(X1516+Y1516&gt;0,IF(YEAR($F$1)=YEAR(W1516),"","24+25&gt;0? 23 - когда выбыл? "),"")&amp;IF(BA1516&lt;BB1516,"47&gt;=48; ","")&amp;IF(BA1516&lt;BC1516,"47&gt;=49; ","")&amp;IF(BA1516&lt;BD1516,"47&gt;=50; ","")&amp;IF(BE1516&gt;0,IF(BF1516&gt;0,IF(AU1516&gt;AV1516,"","41 и 42 - ? (51 и 52 &gt; 0);"),"51 &gt; 0 52 - ?;"),"")&amp;IF(AU1516&gt;0,IF(AV1516&gt;AU1516,"41&gt;42;","")&amp;IF(BE1516&gt;0,"","41&gt;0 51-?;"),"")&amp;IF(BF1516&gt;0,IF(BE1516&gt;0,"","52&gt;0 51-?;"),"")&amp;IF(AW1516&gt;=AX1516,"","43&gt;44;")&amp;IF(CA1516&gt;0,IF(AW1516&gt;0,"","71 &gt; 0 43-?;"),"")</f>
        <v/>
      </c>
    </row>
    <row r="1517" spans="1:93" ht="12" x14ac:dyDescent="0.2">
      <c r="A1517" s="45"/>
      <c r="B1517" s="46"/>
      <c r="C1517" s="121"/>
      <c r="D1517" s="121"/>
      <c r="E1517" s="336"/>
      <c r="F1517" s="122"/>
      <c r="G1517" s="46"/>
      <c r="H1517" s="45"/>
      <c r="I1517" s="45"/>
      <c r="J1517" s="45"/>
      <c r="K1517" s="45"/>
      <c r="L1517" s="45"/>
      <c r="M1517" s="46"/>
      <c r="N1517" s="46"/>
      <c r="O1517" s="48"/>
      <c r="P1517" s="48"/>
      <c r="Q1517" s="46"/>
      <c r="R1517" s="48"/>
      <c r="S1517" s="48"/>
      <c r="T1517" s="48"/>
      <c r="U1517" s="48"/>
      <c r="V1517" s="48"/>
      <c r="W1517" s="46"/>
      <c r="X1517" s="48"/>
      <c r="Y1517" s="48"/>
      <c r="Z1517" s="157"/>
      <c r="AA1517" s="47"/>
      <c r="AB1517" s="97"/>
      <c r="AC1517" s="49"/>
      <c r="AD1517" s="49"/>
      <c r="AE1517" s="49"/>
      <c r="AF1517" s="49"/>
      <c r="AG1517" s="49"/>
      <c r="AH1517" s="47"/>
      <c r="AI1517" s="47"/>
      <c r="AJ1517" s="47"/>
      <c r="AK1517" s="190"/>
      <c r="AL1517" s="190"/>
      <c r="AM1517" s="190"/>
      <c r="AN1517" s="190"/>
      <c r="AO1517" s="190"/>
      <c r="AP1517" s="151"/>
      <c r="AQ1517" s="322"/>
      <c r="AR1517" s="322"/>
      <c r="AS1517" s="322"/>
      <c r="AT1517" s="47"/>
      <c r="AU1517" s="47"/>
      <c r="AV1517" s="47"/>
      <c r="AW1517" s="47"/>
      <c r="AX1517" s="322"/>
      <c r="AY1517" s="98"/>
      <c r="AZ1517" s="98"/>
      <c r="BA1517" s="47"/>
      <c r="BB1517" s="47"/>
      <c r="BC1517" s="47"/>
      <c r="BD1517" s="47"/>
      <c r="BE1517" s="97"/>
      <c r="BF1517" s="49"/>
      <c r="BG1517" s="239"/>
      <c r="BH1517" s="342"/>
      <c r="BI1517" s="49"/>
      <c r="BJ1517" s="49"/>
      <c r="BK1517" s="49"/>
      <c r="BL1517" s="49"/>
      <c r="BM1517" s="49"/>
      <c r="BN1517" s="47"/>
      <c r="BO1517" s="49"/>
      <c r="BP1517" s="49"/>
      <c r="BQ1517" s="49"/>
      <c r="BR1517" s="323"/>
      <c r="BS1517" s="323"/>
      <c r="BT1517" s="323"/>
      <c r="BU1517" s="49"/>
      <c r="BV1517" s="49"/>
      <c r="BW1517" s="97"/>
      <c r="BX1517" s="97"/>
      <c r="BY1517" s="97"/>
      <c r="BZ1517" s="97"/>
      <c r="CA1517" s="49"/>
      <c r="CB1517" s="49"/>
      <c r="CC1517" s="49"/>
      <c r="CD1517" s="49"/>
      <c r="CE1517" s="49"/>
      <c r="CF1517" s="49"/>
      <c r="CG1517" s="49"/>
      <c r="CH1517" s="49"/>
      <c r="CI1517" s="97"/>
      <c r="CJ1517" s="97"/>
      <c r="CK1517" s="97"/>
      <c r="CL1517" s="97"/>
      <c r="CM1517" s="335"/>
      <c r="CN1517" s="337"/>
      <c r="CO1517" s="315" t="str">
        <f>IF(Формулы!R1517&gt;V1517,"22-?,Дата 14 - Прибыл из УФСИН; ","")&amp;IF(Формулы!Q1517&gt;Y1517,"25-?,Дата 13 - Выбыл в УФСИН;","")&amp;IF(YEAR(ДАННЫЕ!$F$1)=YEAR(ДАННЫЕ!B1517),IF(AT1517&gt;0,"","40-?, вявлен в текущем году! "),"")&amp;IF(YEAR($F$1)=YEAR(W1517),IF(X1517+Y1517&gt;0,"","23-стоит, 24,25 - куда выбыл? "),"")&amp;IF(X1517+Y1517&gt;0,IF(YEAR($F$1)=YEAR(W1517),"","24+25&gt;0? 23 - когда выбыл? "),"")&amp;IF(BA1517&lt;BB1517,"47&gt;=48; ","")&amp;IF(BA1517&lt;BC1517,"47&gt;=49; ","")&amp;IF(BA1517&lt;BD1517,"47&gt;=50; ","")&amp;IF(BE1517&gt;0,IF(BF1517&gt;0,IF(AU1517&gt;AV1517,"","41 и 42 - ? (51 и 52 &gt; 0);"),"51 &gt; 0 52 - ?;"),"")&amp;IF(AU1517&gt;0,IF(AV1517&gt;AU1517,"41&gt;42;","")&amp;IF(BE1517&gt;0,"","41&gt;0 51-?;"),"")&amp;IF(BF1517&gt;0,IF(BE1517&gt;0,"","52&gt;0 51-?;"),"")&amp;IF(AW1517&gt;=AX1517,"","43&gt;44;")&amp;IF(CA1517&gt;0,IF(AW1517&gt;0,"","71 &gt; 0 43-?;"),"")</f>
        <v/>
      </c>
    </row>
    <row r="1518" spans="1:93" ht="12" x14ac:dyDescent="0.2">
      <c r="A1518" s="45"/>
      <c r="B1518" s="46"/>
      <c r="C1518" s="121"/>
      <c r="D1518" s="121"/>
      <c r="E1518" s="336"/>
      <c r="F1518" s="122"/>
      <c r="G1518" s="46"/>
      <c r="H1518" s="45"/>
      <c r="I1518" s="45"/>
      <c r="J1518" s="45"/>
      <c r="K1518" s="45"/>
      <c r="L1518" s="45"/>
      <c r="M1518" s="46"/>
      <c r="N1518" s="46"/>
      <c r="O1518" s="48"/>
      <c r="P1518" s="48"/>
      <c r="Q1518" s="46"/>
      <c r="R1518" s="48"/>
      <c r="S1518" s="48"/>
      <c r="T1518" s="48"/>
      <c r="U1518" s="48"/>
      <c r="V1518" s="48"/>
      <c r="W1518" s="46"/>
      <c r="X1518" s="48"/>
      <c r="Y1518" s="48"/>
      <c r="Z1518" s="157"/>
      <c r="AA1518" s="47"/>
      <c r="AB1518" s="97"/>
      <c r="AC1518" s="49"/>
      <c r="AD1518" s="49"/>
      <c r="AE1518" s="49"/>
      <c r="AF1518" s="49"/>
      <c r="AG1518" s="49"/>
      <c r="AH1518" s="47"/>
      <c r="AI1518" s="47"/>
      <c r="AJ1518" s="47"/>
      <c r="AK1518" s="190"/>
      <c r="AL1518" s="190"/>
      <c r="AM1518" s="190"/>
      <c r="AN1518" s="190"/>
      <c r="AO1518" s="190"/>
      <c r="AP1518" s="151"/>
      <c r="AQ1518" s="322"/>
      <c r="AR1518" s="322"/>
      <c r="AS1518" s="322"/>
      <c r="AT1518" s="47"/>
      <c r="AU1518" s="47"/>
      <c r="AV1518" s="47"/>
      <c r="AW1518" s="47"/>
      <c r="AX1518" s="322"/>
      <c r="AY1518" s="98"/>
      <c r="AZ1518" s="98"/>
      <c r="BA1518" s="47"/>
      <c r="BB1518" s="47"/>
      <c r="BC1518" s="47"/>
      <c r="BD1518" s="47"/>
      <c r="BE1518" s="97"/>
      <c r="BF1518" s="49"/>
      <c r="BG1518" s="239"/>
      <c r="BH1518" s="342"/>
      <c r="BI1518" s="49"/>
      <c r="BJ1518" s="49"/>
      <c r="BK1518" s="49"/>
      <c r="BL1518" s="49"/>
      <c r="BM1518" s="49"/>
      <c r="BN1518" s="47"/>
      <c r="BO1518" s="49"/>
      <c r="BP1518" s="49"/>
      <c r="BQ1518" s="49"/>
      <c r="BR1518" s="323"/>
      <c r="BS1518" s="323"/>
      <c r="BT1518" s="323"/>
      <c r="BU1518" s="49"/>
      <c r="BV1518" s="49"/>
      <c r="BW1518" s="97"/>
      <c r="BX1518" s="97"/>
      <c r="BY1518" s="97"/>
      <c r="BZ1518" s="97"/>
      <c r="CA1518" s="49"/>
      <c r="CB1518" s="49"/>
      <c r="CC1518" s="49"/>
      <c r="CD1518" s="49"/>
      <c r="CE1518" s="49"/>
      <c r="CF1518" s="49"/>
      <c r="CG1518" s="49"/>
      <c r="CH1518" s="49"/>
      <c r="CI1518" s="97"/>
      <c r="CJ1518" s="97"/>
      <c r="CK1518" s="97"/>
      <c r="CL1518" s="97"/>
      <c r="CM1518" s="335"/>
      <c r="CN1518" s="337"/>
      <c r="CO1518" s="315" t="str">
        <f>IF(Формулы!R1518&gt;V1518,"22-?,Дата 14 - Прибыл из УФСИН; ","")&amp;IF(Формулы!Q1518&gt;Y1518,"25-?,Дата 13 - Выбыл в УФСИН;","")&amp;IF(YEAR(ДАННЫЕ!$F$1)=YEAR(ДАННЫЕ!B1518),IF(AT1518&gt;0,"","40-?, вявлен в текущем году! "),"")&amp;IF(YEAR($F$1)=YEAR(W1518),IF(X1518+Y1518&gt;0,"","23-стоит, 24,25 - куда выбыл? "),"")&amp;IF(X1518+Y1518&gt;0,IF(YEAR($F$1)=YEAR(W1518),"","24+25&gt;0? 23 - когда выбыл? "),"")&amp;IF(BA1518&lt;BB1518,"47&gt;=48; ","")&amp;IF(BA1518&lt;BC1518,"47&gt;=49; ","")&amp;IF(BA1518&lt;BD1518,"47&gt;=50; ","")&amp;IF(BE1518&gt;0,IF(BF1518&gt;0,IF(AU1518&gt;AV1518,"","41 и 42 - ? (51 и 52 &gt; 0);"),"51 &gt; 0 52 - ?;"),"")&amp;IF(AU1518&gt;0,IF(AV1518&gt;AU1518,"41&gt;42;","")&amp;IF(BE1518&gt;0,"","41&gt;0 51-?;"),"")&amp;IF(BF1518&gt;0,IF(BE1518&gt;0,"","52&gt;0 51-?;"),"")&amp;IF(AW1518&gt;=AX1518,"","43&gt;44;")&amp;IF(CA1518&gt;0,IF(AW1518&gt;0,"","71 &gt; 0 43-?;"),"")</f>
        <v/>
      </c>
    </row>
    <row r="1519" spans="1:93" ht="12" x14ac:dyDescent="0.2">
      <c r="A1519" s="45"/>
      <c r="B1519" s="46"/>
      <c r="C1519" s="121"/>
      <c r="D1519" s="121"/>
      <c r="E1519" s="336"/>
      <c r="F1519" s="122"/>
      <c r="G1519" s="46"/>
      <c r="H1519" s="45"/>
      <c r="I1519" s="45"/>
      <c r="J1519" s="45"/>
      <c r="K1519" s="45"/>
      <c r="L1519" s="45"/>
      <c r="M1519" s="46"/>
      <c r="N1519" s="46"/>
      <c r="O1519" s="48"/>
      <c r="P1519" s="48"/>
      <c r="Q1519" s="46"/>
      <c r="R1519" s="48"/>
      <c r="S1519" s="48"/>
      <c r="T1519" s="48"/>
      <c r="U1519" s="48"/>
      <c r="V1519" s="48"/>
      <c r="W1519" s="46"/>
      <c r="X1519" s="48"/>
      <c r="Y1519" s="48"/>
      <c r="Z1519" s="157"/>
      <c r="AA1519" s="47"/>
      <c r="AB1519" s="97"/>
      <c r="AC1519" s="49"/>
      <c r="AD1519" s="49"/>
      <c r="AE1519" s="49"/>
      <c r="AF1519" s="49"/>
      <c r="AG1519" s="49"/>
      <c r="AH1519" s="47"/>
      <c r="AI1519" s="47"/>
      <c r="AJ1519" s="47"/>
      <c r="AK1519" s="190"/>
      <c r="AL1519" s="190"/>
      <c r="AM1519" s="190"/>
      <c r="AN1519" s="190"/>
      <c r="AO1519" s="190"/>
      <c r="AP1519" s="151"/>
      <c r="AQ1519" s="322"/>
      <c r="AR1519" s="322"/>
      <c r="AS1519" s="322"/>
      <c r="AT1519" s="47"/>
      <c r="AU1519" s="47"/>
      <c r="AV1519" s="47"/>
      <c r="AW1519" s="47"/>
      <c r="AX1519" s="322"/>
      <c r="AY1519" s="98"/>
      <c r="AZ1519" s="98"/>
      <c r="BA1519" s="47"/>
      <c r="BB1519" s="47"/>
      <c r="BC1519" s="47"/>
      <c r="BD1519" s="47"/>
      <c r="BE1519" s="97"/>
      <c r="BF1519" s="49"/>
      <c r="BG1519" s="239"/>
      <c r="BH1519" s="342"/>
      <c r="BI1519" s="49"/>
      <c r="BJ1519" s="49"/>
      <c r="BK1519" s="49"/>
      <c r="BL1519" s="49"/>
      <c r="BM1519" s="49"/>
      <c r="BN1519" s="47"/>
      <c r="BO1519" s="49"/>
      <c r="BP1519" s="49"/>
      <c r="BQ1519" s="49"/>
      <c r="BR1519" s="323"/>
      <c r="BS1519" s="323"/>
      <c r="BT1519" s="323"/>
      <c r="BU1519" s="49"/>
      <c r="BV1519" s="49"/>
      <c r="BW1519" s="97"/>
      <c r="BX1519" s="97"/>
      <c r="BY1519" s="97"/>
      <c r="BZ1519" s="97"/>
      <c r="CA1519" s="49"/>
      <c r="CB1519" s="49"/>
      <c r="CC1519" s="49"/>
      <c r="CD1519" s="49"/>
      <c r="CE1519" s="49"/>
      <c r="CF1519" s="49"/>
      <c r="CG1519" s="49"/>
      <c r="CH1519" s="49"/>
      <c r="CI1519" s="97"/>
      <c r="CJ1519" s="97"/>
      <c r="CK1519" s="97"/>
      <c r="CL1519" s="97"/>
      <c r="CM1519" s="335"/>
      <c r="CN1519" s="337"/>
      <c r="CO1519" s="315" t="str">
        <f>IF(Формулы!R1519&gt;V1519,"22-?,Дата 14 - Прибыл из УФСИН; ","")&amp;IF(Формулы!Q1519&gt;Y1519,"25-?,Дата 13 - Выбыл в УФСИН;","")&amp;IF(YEAR(ДАННЫЕ!$F$1)=YEAR(ДАННЫЕ!B1519),IF(AT1519&gt;0,"","40-?, вявлен в текущем году! "),"")&amp;IF(YEAR($F$1)=YEAR(W1519),IF(X1519+Y1519&gt;0,"","23-стоит, 24,25 - куда выбыл? "),"")&amp;IF(X1519+Y1519&gt;0,IF(YEAR($F$1)=YEAR(W1519),"","24+25&gt;0? 23 - когда выбыл? "),"")&amp;IF(BA1519&lt;BB1519,"47&gt;=48; ","")&amp;IF(BA1519&lt;BC1519,"47&gt;=49; ","")&amp;IF(BA1519&lt;BD1519,"47&gt;=50; ","")&amp;IF(BE1519&gt;0,IF(BF1519&gt;0,IF(AU1519&gt;AV1519,"","41 и 42 - ? (51 и 52 &gt; 0);"),"51 &gt; 0 52 - ?;"),"")&amp;IF(AU1519&gt;0,IF(AV1519&gt;AU1519,"41&gt;42;","")&amp;IF(BE1519&gt;0,"","41&gt;0 51-?;"),"")&amp;IF(BF1519&gt;0,IF(BE1519&gt;0,"","52&gt;0 51-?;"),"")&amp;IF(AW1519&gt;=AX1519,"","43&gt;44;")&amp;IF(CA1519&gt;0,IF(AW1519&gt;0,"","71 &gt; 0 43-?;"),"")</f>
        <v/>
      </c>
    </row>
    <row r="1520" spans="1:93" ht="12" x14ac:dyDescent="0.2">
      <c r="A1520" s="45"/>
      <c r="B1520" s="46"/>
      <c r="C1520" s="121"/>
      <c r="D1520" s="121"/>
      <c r="E1520" s="336"/>
      <c r="F1520" s="122"/>
      <c r="G1520" s="46"/>
      <c r="H1520" s="45"/>
      <c r="I1520" s="45"/>
      <c r="J1520" s="45"/>
      <c r="K1520" s="45"/>
      <c r="L1520" s="45"/>
      <c r="M1520" s="46"/>
      <c r="N1520" s="46"/>
      <c r="O1520" s="48"/>
      <c r="P1520" s="48"/>
      <c r="Q1520" s="46"/>
      <c r="R1520" s="48"/>
      <c r="S1520" s="48"/>
      <c r="T1520" s="48"/>
      <c r="U1520" s="48"/>
      <c r="V1520" s="48"/>
      <c r="W1520" s="46"/>
      <c r="X1520" s="48"/>
      <c r="Y1520" s="48"/>
      <c r="Z1520" s="157"/>
      <c r="AA1520" s="47"/>
      <c r="AB1520" s="97"/>
      <c r="AC1520" s="49"/>
      <c r="AD1520" s="49"/>
      <c r="AE1520" s="49"/>
      <c r="AF1520" s="49"/>
      <c r="AG1520" s="49"/>
      <c r="AH1520" s="47"/>
      <c r="AI1520" s="47"/>
      <c r="AJ1520" s="47"/>
      <c r="AK1520" s="190"/>
      <c r="AL1520" s="190"/>
      <c r="AM1520" s="190"/>
      <c r="AN1520" s="190"/>
      <c r="AO1520" s="190"/>
      <c r="AP1520" s="151"/>
      <c r="AQ1520" s="322"/>
      <c r="AR1520" s="322"/>
      <c r="AS1520" s="322"/>
      <c r="AT1520" s="47"/>
      <c r="AU1520" s="47"/>
      <c r="AV1520" s="47"/>
      <c r="AW1520" s="47"/>
      <c r="AX1520" s="322"/>
      <c r="AY1520" s="98"/>
      <c r="AZ1520" s="98"/>
      <c r="BA1520" s="47"/>
      <c r="BB1520" s="47"/>
      <c r="BC1520" s="47"/>
      <c r="BD1520" s="47"/>
      <c r="BE1520" s="97"/>
      <c r="BF1520" s="49"/>
      <c r="BG1520" s="239"/>
      <c r="BH1520" s="342"/>
      <c r="BI1520" s="49"/>
      <c r="BJ1520" s="49"/>
      <c r="BK1520" s="49"/>
      <c r="BL1520" s="49"/>
      <c r="BM1520" s="49"/>
      <c r="BN1520" s="47"/>
      <c r="BO1520" s="49"/>
      <c r="BP1520" s="49"/>
      <c r="BQ1520" s="49"/>
      <c r="BR1520" s="323"/>
      <c r="BS1520" s="323"/>
      <c r="BT1520" s="323"/>
      <c r="BU1520" s="49"/>
      <c r="BV1520" s="49"/>
      <c r="BW1520" s="97"/>
      <c r="BX1520" s="97"/>
      <c r="BY1520" s="97"/>
      <c r="BZ1520" s="97"/>
      <c r="CA1520" s="49"/>
      <c r="CB1520" s="49"/>
      <c r="CC1520" s="49"/>
      <c r="CD1520" s="49"/>
      <c r="CE1520" s="49"/>
      <c r="CF1520" s="49"/>
      <c r="CG1520" s="49"/>
      <c r="CH1520" s="49"/>
      <c r="CI1520" s="97"/>
      <c r="CJ1520" s="97"/>
      <c r="CK1520" s="97"/>
      <c r="CL1520" s="97"/>
      <c r="CM1520" s="335"/>
      <c r="CN1520" s="337"/>
      <c r="CO1520" s="315" t="str">
        <f>IF(Формулы!R1520&gt;V1520,"22-?,Дата 14 - Прибыл из УФСИН; ","")&amp;IF(Формулы!Q1520&gt;Y1520,"25-?,Дата 13 - Выбыл в УФСИН;","")&amp;IF(YEAR(ДАННЫЕ!$F$1)=YEAR(ДАННЫЕ!B1520),IF(AT1520&gt;0,"","40-?, вявлен в текущем году! "),"")&amp;IF(YEAR($F$1)=YEAR(W1520),IF(X1520+Y1520&gt;0,"","23-стоит, 24,25 - куда выбыл? "),"")&amp;IF(X1520+Y1520&gt;0,IF(YEAR($F$1)=YEAR(W1520),"","24+25&gt;0? 23 - когда выбыл? "),"")&amp;IF(BA1520&lt;BB1520,"47&gt;=48; ","")&amp;IF(BA1520&lt;BC1520,"47&gt;=49; ","")&amp;IF(BA1520&lt;BD1520,"47&gt;=50; ","")&amp;IF(BE1520&gt;0,IF(BF1520&gt;0,IF(AU1520&gt;AV1520,"","41 и 42 - ? (51 и 52 &gt; 0);"),"51 &gt; 0 52 - ?;"),"")&amp;IF(AU1520&gt;0,IF(AV1520&gt;AU1520,"41&gt;42;","")&amp;IF(BE1520&gt;0,"","41&gt;0 51-?;"),"")&amp;IF(BF1520&gt;0,IF(BE1520&gt;0,"","52&gt;0 51-?;"),"")&amp;IF(AW1520&gt;=AX1520,"","43&gt;44;")&amp;IF(CA1520&gt;0,IF(AW1520&gt;0,"","71 &gt; 0 43-?;"),"")</f>
        <v/>
      </c>
    </row>
    <row r="1521" spans="1:93" ht="12" x14ac:dyDescent="0.2">
      <c r="A1521" s="45"/>
      <c r="B1521" s="46"/>
      <c r="C1521" s="121"/>
      <c r="D1521" s="121"/>
      <c r="E1521" s="336"/>
      <c r="F1521" s="122"/>
      <c r="G1521" s="46"/>
      <c r="H1521" s="45"/>
      <c r="I1521" s="45"/>
      <c r="J1521" s="45"/>
      <c r="K1521" s="45"/>
      <c r="L1521" s="45"/>
      <c r="M1521" s="46"/>
      <c r="N1521" s="46"/>
      <c r="O1521" s="48"/>
      <c r="P1521" s="48"/>
      <c r="Q1521" s="46"/>
      <c r="R1521" s="48"/>
      <c r="S1521" s="48"/>
      <c r="T1521" s="48"/>
      <c r="U1521" s="48"/>
      <c r="V1521" s="48"/>
      <c r="W1521" s="46"/>
      <c r="X1521" s="48"/>
      <c r="Y1521" s="48"/>
      <c r="Z1521" s="157"/>
      <c r="AA1521" s="47"/>
      <c r="AB1521" s="97"/>
      <c r="AC1521" s="49"/>
      <c r="AD1521" s="49"/>
      <c r="AE1521" s="49"/>
      <c r="AF1521" s="49"/>
      <c r="AG1521" s="49"/>
      <c r="AH1521" s="47"/>
      <c r="AI1521" s="47"/>
      <c r="AJ1521" s="47"/>
      <c r="AK1521" s="190"/>
      <c r="AL1521" s="190"/>
      <c r="AM1521" s="190"/>
      <c r="AN1521" s="190"/>
      <c r="AO1521" s="190"/>
      <c r="AP1521" s="151"/>
      <c r="AQ1521" s="322"/>
      <c r="AR1521" s="322"/>
      <c r="AS1521" s="322"/>
      <c r="AT1521" s="47"/>
      <c r="AU1521" s="47"/>
      <c r="AV1521" s="47"/>
      <c r="AW1521" s="47"/>
      <c r="AX1521" s="322"/>
      <c r="AY1521" s="98"/>
      <c r="AZ1521" s="98"/>
      <c r="BA1521" s="47"/>
      <c r="BB1521" s="47"/>
      <c r="BC1521" s="47"/>
      <c r="BD1521" s="47"/>
      <c r="BE1521" s="97"/>
      <c r="BF1521" s="49"/>
      <c r="BG1521" s="239"/>
      <c r="BH1521" s="342"/>
      <c r="BI1521" s="49"/>
      <c r="BJ1521" s="49"/>
      <c r="BK1521" s="49"/>
      <c r="BL1521" s="49"/>
      <c r="BM1521" s="49"/>
      <c r="BN1521" s="47"/>
      <c r="BO1521" s="49"/>
      <c r="BP1521" s="49"/>
      <c r="BQ1521" s="49"/>
      <c r="BR1521" s="323"/>
      <c r="BS1521" s="323"/>
      <c r="BT1521" s="323"/>
      <c r="BU1521" s="49"/>
      <c r="BV1521" s="49"/>
      <c r="BW1521" s="97"/>
      <c r="BX1521" s="97"/>
      <c r="BY1521" s="97"/>
      <c r="BZ1521" s="97"/>
      <c r="CA1521" s="49"/>
      <c r="CB1521" s="49"/>
      <c r="CC1521" s="49"/>
      <c r="CD1521" s="49"/>
      <c r="CE1521" s="49"/>
      <c r="CF1521" s="49"/>
      <c r="CG1521" s="49"/>
      <c r="CH1521" s="49"/>
      <c r="CI1521" s="97"/>
      <c r="CJ1521" s="97"/>
      <c r="CK1521" s="97"/>
      <c r="CL1521" s="97"/>
      <c r="CM1521" s="335"/>
      <c r="CN1521" s="337"/>
      <c r="CO1521" s="315" t="str">
        <f>IF(Формулы!R1521&gt;V1521,"22-?,Дата 14 - Прибыл из УФСИН; ","")&amp;IF(Формулы!Q1521&gt;Y1521,"25-?,Дата 13 - Выбыл в УФСИН;","")&amp;IF(YEAR(ДАННЫЕ!$F$1)=YEAR(ДАННЫЕ!B1521),IF(AT1521&gt;0,"","40-?, вявлен в текущем году! "),"")&amp;IF(YEAR($F$1)=YEAR(W1521),IF(X1521+Y1521&gt;0,"","23-стоит, 24,25 - куда выбыл? "),"")&amp;IF(X1521+Y1521&gt;0,IF(YEAR($F$1)=YEAR(W1521),"","24+25&gt;0? 23 - когда выбыл? "),"")&amp;IF(BA1521&lt;BB1521,"47&gt;=48; ","")&amp;IF(BA1521&lt;BC1521,"47&gt;=49; ","")&amp;IF(BA1521&lt;BD1521,"47&gt;=50; ","")&amp;IF(BE1521&gt;0,IF(BF1521&gt;0,IF(AU1521&gt;AV1521,"","41 и 42 - ? (51 и 52 &gt; 0);"),"51 &gt; 0 52 - ?;"),"")&amp;IF(AU1521&gt;0,IF(AV1521&gt;AU1521,"41&gt;42;","")&amp;IF(BE1521&gt;0,"","41&gt;0 51-?;"),"")&amp;IF(BF1521&gt;0,IF(BE1521&gt;0,"","52&gt;0 51-?;"),"")&amp;IF(AW1521&gt;=AX1521,"","43&gt;44;")&amp;IF(CA1521&gt;0,IF(AW1521&gt;0,"","71 &gt; 0 43-?;"),"")</f>
        <v/>
      </c>
    </row>
    <row r="1522" spans="1:93" ht="12" x14ac:dyDescent="0.2">
      <c r="A1522" s="45"/>
      <c r="B1522" s="46"/>
      <c r="C1522" s="121"/>
      <c r="D1522" s="121"/>
      <c r="E1522" s="336"/>
      <c r="F1522" s="122"/>
      <c r="G1522" s="46"/>
      <c r="H1522" s="45"/>
      <c r="I1522" s="45"/>
      <c r="J1522" s="45"/>
      <c r="K1522" s="45"/>
      <c r="L1522" s="45"/>
      <c r="M1522" s="46"/>
      <c r="N1522" s="46"/>
      <c r="O1522" s="48"/>
      <c r="P1522" s="48"/>
      <c r="Q1522" s="46"/>
      <c r="R1522" s="48"/>
      <c r="S1522" s="48"/>
      <c r="T1522" s="48"/>
      <c r="U1522" s="48"/>
      <c r="V1522" s="48"/>
      <c r="W1522" s="46"/>
      <c r="X1522" s="48"/>
      <c r="Y1522" s="48"/>
      <c r="Z1522" s="157"/>
      <c r="AA1522" s="47"/>
      <c r="AB1522" s="97"/>
      <c r="AC1522" s="49"/>
      <c r="AD1522" s="49"/>
      <c r="AE1522" s="49"/>
      <c r="AF1522" s="49"/>
      <c r="AG1522" s="49"/>
      <c r="AH1522" s="47"/>
      <c r="AI1522" s="47"/>
      <c r="AJ1522" s="47"/>
      <c r="AK1522" s="190"/>
      <c r="AL1522" s="190"/>
      <c r="AM1522" s="190"/>
      <c r="AN1522" s="190"/>
      <c r="AO1522" s="190"/>
      <c r="AP1522" s="151"/>
      <c r="AQ1522" s="322"/>
      <c r="AR1522" s="322"/>
      <c r="AS1522" s="322"/>
      <c r="AT1522" s="47"/>
      <c r="AU1522" s="47"/>
      <c r="AV1522" s="47"/>
      <c r="AW1522" s="47"/>
      <c r="AX1522" s="322"/>
      <c r="AY1522" s="98"/>
      <c r="AZ1522" s="98"/>
      <c r="BA1522" s="47"/>
      <c r="BB1522" s="47"/>
      <c r="BC1522" s="47"/>
      <c r="BD1522" s="47"/>
      <c r="BE1522" s="97"/>
      <c r="BF1522" s="49"/>
      <c r="BG1522" s="239"/>
      <c r="BH1522" s="342"/>
      <c r="BI1522" s="49"/>
      <c r="BJ1522" s="49"/>
      <c r="BK1522" s="49"/>
      <c r="BL1522" s="49"/>
      <c r="BM1522" s="49"/>
      <c r="BN1522" s="47"/>
      <c r="BO1522" s="49"/>
      <c r="BP1522" s="49"/>
      <c r="BQ1522" s="49"/>
      <c r="BR1522" s="323"/>
      <c r="BS1522" s="323"/>
      <c r="BT1522" s="323"/>
      <c r="BU1522" s="49"/>
      <c r="BV1522" s="49"/>
      <c r="BW1522" s="97"/>
      <c r="BX1522" s="97"/>
      <c r="BY1522" s="97"/>
      <c r="BZ1522" s="97"/>
      <c r="CA1522" s="49"/>
      <c r="CB1522" s="49"/>
      <c r="CC1522" s="49"/>
      <c r="CD1522" s="49"/>
      <c r="CE1522" s="49"/>
      <c r="CF1522" s="49"/>
      <c r="CG1522" s="49"/>
      <c r="CH1522" s="49"/>
      <c r="CI1522" s="97"/>
      <c r="CJ1522" s="97"/>
      <c r="CK1522" s="97"/>
      <c r="CL1522" s="97"/>
      <c r="CM1522" s="335"/>
      <c r="CN1522" s="337"/>
      <c r="CO1522" s="315" t="str">
        <f>IF(Формулы!R1522&gt;V1522,"22-?,Дата 14 - Прибыл из УФСИН; ","")&amp;IF(Формулы!Q1522&gt;Y1522,"25-?,Дата 13 - Выбыл в УФСИН;","")&amp;IF(YEAR(ДАННЫЕ!$F$1)=YEAR(ДАННЫЕ!B1522),IF(AT1522&gt;0,"","40-?, вявлен в текущем году! "),"")&amp;IF(YEAR($F$1)=YEAR(W1522),IF(X1522+Y1522&gt;0,"","23-стоит, 24,25 - куда выбыл? "),"")&amp;IF(X1522+Y1522&gt;0,IF(YEAR($F$1)=YEAR(W1522),"","24+25&gt;0? 23 - когда выбыл? "),"")&amp;IF(BA1522&lt;BB1522,"47&gt;=48; ","")&amp;IF(BA1522&lt;BC1522,"47&gt;=49; ","")&amp;IF(BA1522&lt;BD1522,"47&gt;=50; ","")&amp;IF(BE1522&gt;0,IF(BF1522&gt;0,IF(AU1522&gt;AV1522,"","41 и 42 - ? (51 и 52 &gt; 0);"),"51 &gt; 0 52 - ?;"),"")&amp;IF(AU1522&gt;0,IF(AV1522&gt;AU1522,"41&gt;42;","")&amp;IF(BE1522&gt;0,"","41&gt;0 51-?;"),"")&amp;IF(BF1522&gt;0,IF(BE1522&gt;0,"","52&gt;0 51-?;"),"")&amp;IF(AW1522&gt;=AX1522,"","43&gt;44;")&amp;IF(CA1522&gt;0,IF(AW1522&gt;0,"","71 &gt; 0 43-?;"),"")</f>
        <v/>
      </c>
    </row>
    <row r="1523" spans="1:93" ht="12" x14ac:dyDescent="0.2">
      <c r="A1523" s="45"/>
      <c r="B1523" s="46"/>
      <c r="C1523" s="121"/>
      <c r="D1523" s="121"/>
      <c r="E1523" s="336"/>
      <c r="F1523" s="122"/>
      <c r="G1523" s="46"/>
      <c r="H1523" s="45"/>
      <c r="I1523" s="45"/>
      <c r="J1523" s="45"/>
      <c r="K1523" s="45"/>
      <c r="L1523" s="45"/>
      <c r="M1523" s="46"/>
      <c r="N1523" s="46"/>
      <c r="O1523" s="48"/>
      <c r="P1523" s="48"/>
      <c r="Q1523" s="46"/>
      <c r="R1523" s="48"/>
      <c r="S1523" s="48"/>
      <c r="T1523" s="48"/>
      <c r="U1523" s="48"/>
      <c r="V1523" s="48"/>
      <c r="W1523" s="46"/>
      <c r="X1523" s="48"/>
      <c r="Y1523" s="48"/>
      <c r="Z1523" s="157"/>
      <c r="AA1523" s="47"/>
      <c r="AB1523" s="97"/>
      <c r="AC1523" s="49"/>
      <c r="AD1523" s="49"/>
      <c r="AE1523" s="49"/>
      <c r="AF1523" s="49"/>
      <c r="AG1523" s="49"/>
      <c r="AH1523" s="47"/>
      <c r="AI1523" s="47"/>
      <c r="AJ1523" s="47"/>
      <c r="AK1523" s="190"/>
      <c r="AL1523" s="190"/>
      <c r="AM1523" s="190"/>
      <c r="AN1523" s="190"/>
      <c r="AO1523" s="190"/>
      <c r="AP1523" s="151"/>
      <c r="AQ1523" s="322"/>
      <c r="AR1523" s="322"/>
      <c r="AS1523" s="322"/>
      <c r="AT1523" s="47"/>
      <c r="AU1523" s="47"/>
      <c r="AV1523" s="47"/>
      <c r="AW1523" s="47"/>
      <c r="AX1523" s="322"/>
      <c r="AY1523" s="98"/>
      <c r="AZ1523" s="98"/>
      <c r="BA1523" s="47"/>
      <c r="BB1523" s="47"/>
      <c r="BC1523" s="47"/>
      <c r="BD1523" s="47"/>
      <c r="BE1523" s="97"/>
      <c r="BF1523" s="49"/>
      <c r="BG1523" s="239"/>
      <c r="BH1523" s="342"/>
      <c r="BI1523" s="49"/>
      <c r="BJ1523" s="49"/>
      <c r="BK1523" s="49"/>
      <c r="BL1523" s="49"/>
      <c r="BM1523" s="49"/>
      <c r="BN1523" s="47"/>
      <c r="BO1523" s="49"/>
      <c r="BP1523" s="49"/>
      <c r="BQ1523" s="49"/>
      <c r="BR1523" s="323"/>
      <c r="BS1523" s="323"/>
      <c r="BT1523" s="323"/>
      <c r="BU1523" s="49"/>
      <c r="BV1523" s="49"/>
      <c r="BW1523" s="97"/>
      <c r="BX1523" s="97"/>
      <c r="BY1523" s="97"/>
      <c r="BZ1523" s="97"/>
      <c r="CA1523" s="49"/>
      <c r="CB1523" s="49"/>
      <c r="CC1523" s="49"/>
      <c r="CD1523" s="49"/>
      <c r="CE1523" s="49"/>
      <c r="CF1523" s="49"/>
      <c r="CG1523" s="49"/>
      <c r="CH1523" s="49"/>
      <c r="CI1523" s="97"/>
      <c r="CJ1523" s="97"/>
      <c r="CK1523" s="97"/>
      <c r="CL1523" s="97"/>
      <c r="CM1523" s="335"/>
      <c r="CN1523" s="337"/>
      <c r="CO1523" s="315" t="str">
        <f>IF(Формулы!R1523&gt;V1523,"22-?,Дата 14 - Прибыл из УФСИН; ","")&amp;IF(Формулы!Q1523&gt;Y1523,"25-?,Дата 13 - Выбыл в УФСИН;","")&amp;IF(YEAR(ДАННЫЕ!$F$1)=YEAR(ДАННЫЕ!B1523),IF(AT1523&gt;0,"","40-?, вявлен в текущем году! "),"")&amp;IF(YEAR($F$1)=YEAR(W1523),IF(X1523+Y1523&gt;0,"","23-стоит, 24,25 - куда выбыл? "),"")&amp;IF(X1523+Y1523&gt;0,IF(YEAR($F$1)=YEAR(W1523),"","24+25&gt;0? 23 - когда выбыл? "),"")&amp;IF(BA1523&lt;BB1523,"47&gt;=48; ","")&amp;IF(BA1523&lt;BC1523,"47&gt;=49; ","")&amp;IF(BA1523&lt;BD1523,"47&gt;=50; ","")&amp;IF(BE1523&gt;0,IF(BF1523&gt;0,IF(AU1523&gt;AV1523,"","41 и 42 - ? (51 и 52 &gt; 0);"),"51 &gt; 0 52 - ?;"),"")&amp;IF(AU1523&gt;0,IF(AV1523&gt;AU1523,"41&gt;42;","")&amp;IF(BE1523&gt;0,"","41&gt;0 51-?;"),"")&amp;IF(BF1523&gt;0,IF(BE1523&gt;0,"","52&gt;0 51-?;"),"")&amp;IF(AW1523&gt;=AX1523,"","43&gt;44;")&amp;IF(CA1523&gt;0,IF(AW1523&gt;0,"","71 &gt; 0 43-?;"),"")</f>
        <v/>
      </c>
    </row>
    <row r="1524" spans="1:93" ht="12" x14ac:dyDescent="0.2">
      <c r="A1524" s="45"/>
      <c r="B1524" s="46"/>
      <c r="C1524" s="121"/>
      <c r="D1524" s="121"/>
      <c r="E1524" s="336"/>
      <c r="F1524" s="122"/>
      <c r="G1524" s="46"/>
      <c r="H1524" s="45"/>
      <c r="I1524" s="45"/>
      <c r="J1524" s="45"/>
      <c r="K1524" s="45"/>
      <c r="L1524" s="45"/>
      <c r="M1524" s="46"/>
      <c r="N1524" s="46"/>
      <c r="O1524" s="48"/>
      <c r="P1524" s="48"/>
      <c r="Q1524" s="46"/>
      <c r="R1524" s="48"/>
      <c r="S1524" s="48"/>
      <c r="T1524" s="48"/>
      <c r="U1524" s="48"/>
      <c r="V1524" s="48"/>
      <c r="W1524" s="46"/>
      <c r="X1524" s="48"/>
      <c r="Y1524" s="48"/>
      <c r="Z1524" s="157"/>
      <c r="AA1524" s="47"/>
      <c r="AB1524" s="97"/>
      <c r="AC1524" s="49"/>
      <c r="AD1524" s="49"/>
      <c r="AE1524" s="49"/>
      <c r="AF1524" s="49"/>
      <c r="AG1524" s="49"/>
      <c r="AH1524" s="47"/>
      <c r="AI1524" s="47"/>
      <c r="AJ1524" s="47"/>
      <c r="AK1524" s="190"/>
      <c r="AL1524" s="190"/>
      <c r="AM1524" s="190"/>
      <c r="AN1524" s="190"/>
      <c r="AO1524" s="190"/>
      <c r="AP1524" s="151"/>
      <c r="AQ1524" s="322"/>
      <c r="AR1524" s="322"/>
      <c r="AS1524" s="322"/>
      <c r="AT1524" s="47"/>
      <c r="AU1524" s="47"/>
      <c r="AV1524" s="47"/>
      <c r="AW1524" s="47"/>
      <c r="AX1524" s="322"/>
      <c r="AY1524" s="98"/>
      <c r="AZ1524" s="98"/>
      <c r="BA1524" s="47"/>
      <c r="BB1524" s="47"/>
      <c r="BC1524" s="47"/>
      <c r="BD1524" s="47"/>
      <c r="BE1524" s="97"/>
      <c r="BF1524" s="49"/>
      <c r="BG1524" s="239"/>
      <c r="BH1524" s="342"/>
      <c r="BI1524" s="49"/>
      <c r="BJ1524" s="49"/>
      <c r="BK1524" s="49"/>
      <c r="BL1524" s="49"/>
      <c r="BM1524" s="49"/>
      <c r="BN1524" s="47"/>
      <c r="BO1524" s="49"/>
      <c r="BP1524" s="49"/>
      <c r="BQ1524" s="49"/>
      <c r="BR1524" s="323"/>
      <c r="BS1524" s="323"/>
      <c r="BT1524" s="323"/>
      <c r="BU1524" s="49"/>
      <c r="BV1524" s="49"/>
      <c r="BW1524" s="97"/>
      <c r="BX1524" s="97"/>
      <c r="BY1524" s="97"/>
      <c r="BZ1524" s="97"/>
      <c r="CA1524" s="49"/>
      <c r="CB1524" s="49"/>
      <c r="CC1524" s="49"/>
      <c r="CD1524" s="49"/>
      <c r="CE1524" s="49"/>
      <c r="CF1524" s="49"/>
      <c r="CG1524" s="49"/>
      <c r="CH1524" s="49"/>
      <c r="CI1524" s="97"/>
      <c r="CJ1524" s="97"/>
      <c r="CK1524" s="97"/>
      <c r="CL1524" s="97"/>
      <c r="CM1524" s="335"/>
      <c r="CN1524" s="337"/>
      <c r="CO1524" s="315" t="str">
        <f>IF(Формулы!R1524&gt;V1524,"22-?,Дата 14 - Прибыл из УФСИН; ","")&amp;IF(Формулы!Q1524&gt;Y1524,"25-?,Дата 13 - Выбыл в УФСИН;","")&amp;IF(YEAR(ДАННЫЕ!$F$1)=YEAR(ДАННЫЕ!B1524),IF(AT1524&gt;0,"","40-?, вявлен в текущем году! "),"")&amp;IF(YEAR($F$1)=YEAR(W1524),IF(X1524+Y1524&gt;0,"","23-стоит, 24,25 - куда выбыл? "),"")&amp;IF(X1524+Y1524&gt;0,IF(YEAR($F$1)=YEAR(W1524),"","24+25&gt;0? 23 - когда выбыл? "),"")&amp;IF(BA1524&lt;BB1524,"47&gt;=48; ","")&amp;IF(BA1524&lt;BC1524,"47&gt;=49; ","")&amp;IF(BA1524&lt;BD1524,"47&gt;=50; ","")&amp;IF(BE1524&gt;0,IF(BF1524&gt;0,IF(AU1524&gt;AV1524,"","41 и 42 - ? (51 и 52 &gt; 0);"),"51 &gt; 0 52 - ?;"),"")&amp;IF(AU1524&gt;0,IF(AV1524&gt;AU1524,"41&gt;42;","")&amp;IF(BE1524&gt;0,"","41&gt;0 51-?;"),"")&amp;IF(BF1524&gt;0,IF(BE1524&gt;0,"","52&gt;0 51-?;"),"")&amp;IF(AW1524&gt;=AX1524,"","43&gt;44;")&amp;IF(CA1524&gt;0,IF(AW1524&gt;0,"","71 &gt; 0 43-?;"),"")</f>
        <v/>
      </c>
    </row>
    <row r="1525" spans="1:93" ht="12" x14ac:dyDescent="0.2">
      <c r="A1525" s="45"/>
      <c r="B1525" s="46"/>
      <c r="C1525" s="121"/>
      <c r="D1525" s="121"/>
      <c r="E1525" s="336"/>
      <c r="F1525" s="122"/>
      <c r="G1525" s="46"/>
      <c r="H1525" s="45"/>
      <c r="I1525" s="45"/>
      <c r="J1525" s="45"/>
      <c r="K1525" s="45"/>
      <c r="L1525" s="45"/>
      <c r="M1525" s="46"/>
      <c r="N1525" s="46"/>
      <c r="O1525" s="48"/>
      <c r="P1525" s="48"/>
      <c r="Q1525" s="46"/>
      <c r="R1525" s="48"/>
      <c r="S1525" s="48"/>
      <c r="T1525" s="48"/>
      <c r="U1525" s="48"/>
      <c r="V1525" s="48"/>
      <c r="W1525" s="46"/>
      <c r="X1525" s="48"/>
      <c r="Y1525" s="48"/>
      <c r="Z1525" s="157"/>
      <c r="AA1525" s="47"/>
      <c r="AB1525" s="97"/>
      <c r="AC1525" s="49"/>
      <c r="AD1525" s="49"/>
      <c r="AE1525" s="49"/>
      <c r="AF1525" s="49"/>
      <c r="AG1525" s="49"/>
      <c r="AH1525" s="47"/>
      <c r="AI1525" s="47"/>
      <c r="AJ1525" s="47"/>
      <c r="AK1525" s="190"/>
      <c r="AL1525" s="190"/>
      <c r="AM1525" s="190"/>
      <c r="AN1525" s="190"/>
      <c r="AO1525" s="190"/>
      <c r="AP1525" s="151"/>
      <c r="AQ1525" s="322"/>
      <c r="AR1525" s="322"/>
      <c r="AS1525" s="322"/>
      <c r="AT1525" s="47"/>
      <c r="AU1525" s="47"/>
      <c r="AV1525" s="47"/>
      <c r="AW1525" s="47"/>
      <c r="AX1525" s="322"/>
      <c r="AY1525" s="98"/>
      <c r="AZ1525" s="98"/>
      <c r="BA1525" s="47"/>
      <c r="BB1525" s="47"/>
      <c r="BC1525" s="47"/>
      <c r="BD1525" s="47"/>
      <c r="BE1525" s="97"/>
      <c r="BF1525" s="49"/>
      <c r="BG1525" s="239"/>
      <c r="BH1525" s="342"/>
      <c r="BI1525" s="49"/>
      <c r="BJ1525" s="49"/>
      <c r="BK1525" s="49"/>
      <c r="BL1525" s="49"/>
      <c r="BM1525" s="49"/>
      <c r="BN1525" s="47"/>
      <c r="BO1525" s="49"/>
      <c r="BP1525" s="49"/>
      <c r="BQ1525" s="49"/>
      <c r="BR1525" s="323"/>
      <c r="BS1525" s="323"/>
      <c r="BT1525" s="323"/>
      <c r="BU1525" s="49"/>
      <c r="BV1525" s="49"/>
      <c r="BW1525" s="97"/>
      <c r="BX1525" s="97"/>
      <c r="BY1525" s="97"/>
      <c r="BZ1525" s="97"/>
      <c r="CA1525" s="49"/>
      <c r="CB1525" s="49"/>
      <c r="CC1525" s="49"/>
      <c r="CD1525" s="49"/>
      <c r="CE1525" s="49"/>
      <c r="CF1525" s="49"/>
      <c r="CG1525" s="49"/>
      <c r="CH1525" s="49"/>
      <c r="CI1525" s="97"/>
      <c r="CJ1525" s="97"/>
      <c r="CK1525" s="97"/>
      <c r="CL1525" s="97"/>
      <c r="CM1525" s="335"/>
      <c r="CN1525" s="337"/>
      <c r="CO1525" s="315" t="str">
        <f>IF(Формулы!R1525&gt;V1525,"22-?,Дата 14 - Прибыл из УФСИН; ","")&amp;IF(Формулы!Q1525&gt;Y1525,"25-?,Дата 13 - Выбыл в УФСИН;","")&amp;IF(YEAR(ДАННЫЕ!$F$1)=YEAR(ДАННЫЕ!B1525),IF(AT1525&gt;0,"","40-?, вявлен в текущем году! "),"")&amp;IF(YEAR($F$1)=YEAR(W1525),IF(X1525+Y1525&gt;0,"","23-стоит, 24,25 - куда выбыл? "),"")&amp;IF(X1525+Y1525&gt;0,IF(YEAR($F$1)=YEAR(W1525),"","24+25&gt;0? 23 - когда выбыл? "),"")&amp;IF(BA1525&lt;BB1525,"47&gt;=48; ","")&amp;IF(BA1525&lt;BC1525,"47&gt;=49; ","")&amp;IF(BA1525&lt;BD1525,"47&gt;=50; ","")&amp;IF(BE1525&gt;0,IF(BF1525&gt;0,IF(AU1525&gt;AV1525,"","41 и 42 - ? (51 и 52 &gt; 0);"),"51 &gt; 0 52 - ?;"),"")&amp;IF(AU1525&gt;0,IF(AV1525&gt;AU1525,"41&gt;42;","")&amp;IF(BE1525&gt;0,"","41&gt;0 51-?;"),"")&amp;IF(BF1525&gt;0,IF(BE1525&gt;0,"","52&gt;0 51-?;"),"")&amp;IF(AW1525&gt;=AX1525,"","43&gt;44;")&amp;IF(CA1525&gt;0,IF(AW1525&gt;0,"","71 &gt; 0 43-?;"),"")</f>
        <v/>
      </c>
    </row>
    <row r="1526" spans="1:93" ht="12" x14ac:dyDescent="0.2">
      <c r="A1526" s="45"/>
      <c r="B1526" s="46"/>
      <c r="C1526" s="121"/>
      <c r="D1526" s="121"/>
      <c r="E1526" s="336"/>
      <c r="F1526" s="122"/>
      <c r="G1526" s="46"/>
      <c r="H1526" s="45"/>
      <c r="I1526" s="45"/>
      <c r="J1526" s="45"/>
      <c r="K1526" s="45"/>
      <c r="L1526" s="45"/>
      <c r="M1526" s="46"/>
      <c r="N1526" s="46"/>
      <c r="O1526" s="48"/>
      <c r="P1526" s="48"/>
      <c r="Q1526" s="46"/>
      <c r="R1526" s="48"/>
      <c r="S1526" s="48"/>
      <c r="T1526" s="48"/>
      <c r="U1526" s="48"/>
      <c r="V1526" s="48"/>
      <c r="W1526" s="46"/>
      <c r="X1526" s="48"/>
      <c r="Y1526" s="48"/>
      <c r="Z1526" s="157"/>
      <c r="AA1526" s="47"/>
      <c r="AB1526" s="97"/>
      <c r="AC1526" s="49"/>
      <c r="AD1526" s="49"/>
      <c r="AE1526" s="49"/>
      <c r="AF1526" s="49"/>
      <c r="AG1526" s="49"/>
      <c r="AH1526" s="47"/>
      <c r="AI1526" s="47"/>
      <c r="AJ1526" s="47"/>
      <c r="AK1526" s="190"/>
      <c r="AL1526" s="190"/>
      <c r="AM1526" s="190"/>
      <c r="AN1526" s="190"/>
      <c r="AO1526" s="190"/>
      <c r="AP1526" s="151"/>
      <c r="AQ1526" s="322"/>
      <c r="AR1526" s="322"/>
      <c r="AS1526" s="322"/>
      <c r="AT1526" s="47"/>
      <c r="AU1526" s="47"/>
      <c r="AV1526" s="47"/>
      <c r="AW1526" s="47"/>
      <c r="AX1526" s="322"/>
      <c r="AY1526" s="98"/>
      <c r="AZ1526" s="98"/>
      <c r="BA1526" s="47"/>
      <c r="BB1526" s="47"/>
      <c r="BC1526" s="47"/>
      <c r="BD1526" s="47"/>
      <c r="BE1526" s="97"/>
      <c r="BF1526" s="49"/>
      <c r="BG1526" s="239"/>
      <c r="BH1526" s="342"/>
      <c r="BI1526" s="49"/>
      <c r="BJ1526" s="49"/>
      <c r="BK1526" s="49"/>
      <c r="BL1526" s="49"/>
      <c r="BM1526" s="49"/>
      <c r="BN1526" s="47"/>
      <c r="BO1526" s="49"/>
      <c r="BP1526" s="49"/>
      <c r="BQ1526" s="49"/>
      <c r="BR1526" s="323"/>
      <c r="BS1526" s="323"/>
      <c r="BT1526" s="323"/>
      <c r="BU1526" s="49"/>
      <c r="BV1526" s="49"/>
      <c r="BW1526" s="97"/>
      <c r="BX1526" s="97"/>
      <c r="BY1526" s="97"/>
      <c r="BZ1526" s="97"/>
      <c r="CA1526" s="49"/>
      <c r="CB1526" s="49"/>
      <c r="CC1526" s="49"/>
      <c r="CD1526" s="49"/>
      <c r="CE1526" s="49"/>
      <c r="CF1526" s="49"/>
      <c r="CG1526" s="49"/>
      <c r="CH1526" s="49"/>
      <c r="CI1526" s="97"/>
      <c r="CJ1526" s="97"/>
      <c r="CK1526" s="97"/>
      <c r="CL1526" s="97"/>
      <c r="CM1526" s="335"/>
      <c r="CN1526" s="337"/>
      <c r="CO1526" s="315" t="str">
        <f>IF(Формулы!R1526&gt;V1526,"22-?,Дата 14 - Прибыл из УФСИН; ","")&amp;IF(Формулы!Q1526&gt;Y1526,"25-?,Дата 13 - Выбыл в УФСИН;","")&amp;IF(YEAR(ДАННЫЕ!$F$1)=YEAR(ДАННЫЕ!B1526),IF(AT1526&gt;0,"","40-?, вявлен в текущем году! "),"")&amp;IF(YEAR($F$1)=YEAR(W1526),IF(X1526+Y1526&gt;0,"","23-стоит, 24,25 - куда выбыл? "),"")&amp;IF(X1526+Y1526&gt;0,IF(YEAR($F$1)=YEAR(W1526),"","24+25&gt;0? 23 - когда выбыл? "),"")&amp;IF(BA1526&lt;BB1526,"47&gt;=48; ","")&amp;IF(BA1526&lt;BC1526,"47&gt;=49; ","")&amp;IF(BA1526&lt;BD1526,"47&gt;=50; ","")&amp;IF(BE1526&gt;0,IF(BF1526&gt;0,IF(AU1526&gt;AV1526,"","41 и 42 - ? (51 и 52 &gt; 0);"),"51 &gt; 0 52 - ?;"),"")&amp;IF(AU1526&gt;0,IF(AV1526&gt;AU1526,"41&gt;42;","")&amp;IF(BE1526&gt;0,"","41&gt;0 51-?;"),"")&amp;IF(BF1526&gt;0,IF(BE1526&gt;0,"","52&gt;0 51-?;"),"")&amp;IF(AW1526&gt;=AX1526,"","43&gt;44;")&amp;IF(CA1526&gt;0,IF(AW1526&gt;0,"","71 &gt; 0 43-?;"),"")</f>
        <v/>
      </c>
    </row>
    <row r="1527" spans="1:93" ht="12" x14ac:dyDescent="0.2">
      <c r="A1527" s="45"/>
      <c r="B1527" s="46"/>
      <c r="C1527" s="121"/>
      <c r="D1527" s="121"/>
      <c r="E1527" s="336"/>
      <c r="F1527" s="122"/>
      <c r="G1527" s="46"/>
      <c r="H1527" s="45"/>
      <c r="I1527" s="45"/>
      <c r="J1527" s="45"/>
      <c r="K1527" s="45"/>
      <c r="L1527" s="45"/>
      <c r="M1527" s="46"/>
      <c r="N1527" s="46"/>
      <c r="O1527" s="48"/>
      <c r="P1527" s="48"/>
      <c r="Q1527" s="46"/>
      <c r="R1527" s="48"/>
      <c r="S1527" s="48"/>
      <c r="T1527" s="48"/>
      <c r="U1527" s="48"/>
      <c r="V1527" s="48"/>
      <c r="W1527" s="46"/>
      <c r="X1527" s="48"/>
      <c r="Y1527" s="48"/>
      <c r="Z1527" s="157"/>
      <c r="AA1527" s="47"/>
      <c r="AB1527" s="97"/>
      <c r="AC1527" s="49"/>
      <c r="AD1527" s="49"/>
      <c r="AE1527" s="49"/>
      <c r="AF1527" s="49"/>
      <c r="AG1527" s="49"/>
      <c r="AH1527" s="47"/>
      <c r="AI1527" s="47"/>
      <c r="AJ1527" s="47"/>
      <c r="AK1527" s="190"/>
      <c r="AL1527" s="190"/>
      <c r="AM1527" s="190"/>
      <c r="AN1527" s="190"/>
      <c r="AO1527" s="190"/>
      <c r="AP1527" s="151"/>
      <c r="AQ1527" s="322"/>
      <c r="AR1527" s="322"/>
      <c r="AS1527" s="322"/>
      <c r="AT1527" s="47"/>
      <c r="AU1527" s="47"/>
      <c r="AV1527" s="47"/>
      <c r="AW1527" s="47"/>
      <c r="AX1527" s="322"/>
      <c r="AY1527" s="98"/>
      <c r="AZ1527" s="98"/>
      <c r="BA1527" s="47"/>
      <c r="BB1527" s="47"/>
      <c r="BC1527" s="47"/>
      <c r="BD1527" s="47"/>
      <c r="BE1527" s="97"/>
      <c r="BF1527" s="49"/>
      <c r="BG1527" s="239"/>
      <c r="BH1527" s="342"/>
      <c r="BI1527" s="49"/>
      <c r="BJ1527" s="49"/>
      <c r="BK1527" s="49"/>
      <c r="BL1527" s="49"/>
      <c r="BM1527" s="49"/>
      <c r="BN1527" s="47"/>
      <c r="BO1527" s="49"/>
      <c r="BP1527" s="49"/>
      <c r="BQ1527" s="49"/>
      <c r="BR1527" s="323"/>
      <c r="BS1527" s="323"/>
      <c r="BT1527" s="323"/>
      <c r="BU1527" s="49"/>
      <c r="BV1527" s="49"/>
      <c r="BW1527" s="97"/>
      <c r="BX1527" s="97"/>
      <c r="BY1527" s="97"/>
      <c r="BZ1527" s="97"/>
      <c r="CA1527" s="49"/>
      <c r="CB1527" s="49"/>
      <c r="CC1527" s="49"/>
      <c r="CD1527" s="49"/>
      <c r="CE1527" s="49"/>
      <c r="CF1527" s="49"/>
      <c r="CG1527" s="49"/>
      <c r="CH1527" s="49"/>
      <c r="CI1527" s="97"/>
      <c r="CJ1527" s="97"/>
      <c r="CK1527" s="97"/>
      <c r="CL1527" s="97"/>
      <c r="CM1527" s="335"/>
      <c r="CN1527" s="337"/>
      <c r="CO1527" s="315" t="str">
        <f>IF(Формулы!R1527&gt;V1527,"22-?,Дата 14 - Прибыл из УФСИН; ","")&amp;IF(Формулы!Q1527&gt;Y1527,"25-?,Дата 13 - Выбыл в УФСИН;","")&amp;IF(YEAR(ДАННЫЕ!$F$1)=YEAR(ДАННЫЕ!B1527),IF(AT1527&gt;0,"","40-?, вявлен в текущем году! "),"")&amp;IF(YEAR($F$1)=YEAR(W1527),IF(X1527+Y1527&gt;0,"","23-стоит, 24,25 - куда выбыл? "),"")&amp;IF(X1527+Y1527&gt;0,IF(YEAR($F$1)=YEAR(W1527),"","24+25&gt;0? 23 - когда выбыл? "),"")&amp;IF(BA1527&lt;BB1527,"47&gt;=48; ","")&amp;IF(BA1527&lt;BC1527,"47&gt;=49; ","")&amp;IF(BA1527&lt;BD1527,"47&gt;=50; ","")&amp;IF(BE1527&gt;0,IF(BF1527&gt;0,IF(AU1527&gt;AV1527,"","41 и 42 - ? (51 и 52 &gt; 0);"),"51 &gt; 0 52 - ?;"),"")&amp;IF(AU1527&gt;0,IF(AV1527&gt;AU1527,"41&gt;42;","")&amp;IF(BE1527&gt;0,"","41&gt;0 51-?;"),"")&amp;IF(BF1527&gt;0,IF(BE1527&gt;0,"","52&gt;0 51-?;"),"")&amp;IF(AW1527&gt;=AX1527,"","43&gt;44;")&amp;IF(CA1527&gt;0,IF(AW1527&gt;0,"","71 &gt; 0 43-?;"),"")</f>
        <v/>
      </c>
    </row>
    <row r="1528" spans="1:93" ht="12" x14ac:dyDescent="0.2">
      <c r="A1528" s="45"/>
      <c r="B1528" s="46"/>
      <c r="C1528" s="121"/>
      <c r="D1528" s="121"/>
      <c r="E1528" s="336"/>
      <c r="F1528" s="122"/>
      <c r="G1528" s="46"/>
      <c r="H1528" s="45"/>
      <c r="I1528" s="45"/>
      <c r="J1528" s="45"/>
      <c r="K1528" s="45"/>
      <c r="L1528" s="45"/>
      <c r="M1528" s="46"/>
      <c r="N1528" s="46"/>
      <c r="O1528" s="48"/>
      <c r="P1528" s="48"/>
      <c r="Q1528" s="46"/>
      <c r="R1528" s="48"/>
      <c r="S1528" s="48"/>
      <c r="T1528" s="48"/>
      <c r="U1528" s="48"/>
      <c r="V1528" s="48"/>
      <c r="W1528" s="46"/>
      <c r="X1528" s="48"/>
      <c r="Y1528" s="48"/>
      <c r="Z1528" s="157"/>
      <c r="AA1528" s="47"/>
      <c r="AB1528" s="97"/>
      <c r="AC1528" s="49"/>
      <c r="AD1528" s="49"/>
      <c r="AE1528" s="49"/>
      <c r="AF1528" s="49"/>
      <c r="AG1528" s="49"/>
      <c r="AH1528" s="47"/>
      <c r="AI1528" s="47"/>
      <c r="AJ1528" s="47"/>
      <c r="AK1528" s="190"/>
      <c r="AL1528" s="190"/>
      <c r="AM1528" s="190"/>
      <c r="AN1528" s="190"/>
      <c r="AO1528" s="190"/>
      <c r="AP1528" s="151"/>
      <c r="AQ1528" s="322"/>
      <c r="AR1528" s="322"/>
      <c r="AS1528" s="322"/>
      <c r="AT1528" s="47"/>
      <c r="AU1528" s="47"/>
      <c r="AV1528" s="47"/>
      <c r="AW1528" s="47"/>
      <c r="AX1528" s="322"/>
      <c r="AY1528" s="98"/>
      <c r="AZ1528" s="98"/>
      <c r="BA1528" s="47"/>
      <c r="BB1528" s="47"/>
      <c r="BC1528" s="47"/>
      <c r="BD1528" s="47"/>
      <c r="BE1528" s="97"/>
      <c r="BF1528" s="49"/>
      <c r="BG1528" s="239"/>
      <c r="BH1528" s="342"/>
      <c r="BI1528" s="49"/>
      <c r="BJ1528" s="49"/>
      <c r="BK1528" s="49"/>
      <c r="BL1528" s="49"/>
      <c r="BM1528" s="49"/>
      <c r="BN1528" s="47"/>
      <c r="BO1528" s="49"/>
      <c r="BP1528" s="49"/>
      <c r="BQ1528" s="49"/>
      <c r="BR1528" s="323"/>
      <c r="BS1528" s="323"/>
      <c r="BT1528" s="323"/>
      <c r="BU1528" s="49"/>
      <c r="BV1528" s="49"/>
      <c r="BW1528" s="97"/>
      <c r="BX1528" s="97"/>
      <c r="BY1528" s="97"/>
      <c r="BZ1528" s="97"/>
      <c r="CA1528" s="49"/>
      <c r="CB1528" s="49"/>
      <c r="CC1528" s="49"/>
      <c r="CD1528" s="49"/>
      <c r="CE1528" s="49"/>
      <c r="CF1528" s="49"/>
      <c r="CG1528" s="49"/>
      <c r="CH1528" s="49"/>
      <c r="CI1528" s="97"/>
      <c r="CJ1528" s="97"/>
      <c r="CK1528" s="97"/>
      <c r="CL1528" s="97"/>
      <c r="CM1528" s="335"/>
      <c r="CN1528" s="337"/>
      <c r="CO1528" s="315" t="str">
        <f>IF(Формулы!R1528&gt;V1528,"22-?,Дата 14 - Прибыл из УФСИН; ","")&amp;IF(Формулы!Q1528&gt;Y1528,"25-?,Дата 13 - Выбыл в УФСИН;","")&amp;IF(YEAR(ДАННЫЕ!$F$1)=YEAR(ДАННЫЕ!B1528),IF(AT1528&gt;0,"","40-?, вявлен в текущем году! "),"")&amp;IF(YEAR($F$1)=YEAR(W1528),IF(X1528+Y1528&gt;0,"","23-стоит, 24,25 - куда выбыл? "),"")&amp;IF(X1528+Y1528&gt;0,IF(YEAR($F$1)=YEAR(W1528),"","24+25&gt;0? 23 - когда выбыл? "),"")&amp;IF(BA1528&lt;BB1528,"47&gt;=48; ","")&amp;IF(BA1528&lt;BC1528,"47&gt;=49; ","")&amp;IF(BA1528&lt;BD1528,"47&gt;=50; ","")&amp;IF(BE1528&gt;0,IF(BF1528&gt;0,IF(AU1528&gt;AV1528,"","41 и 42 - ? (51 и 52 &gt; 0);"),"51 &gt; 0 52 - ?;"),"")&amp;IF(AU1528&gt;0,IF(AV1528&gt;AU1528,"41&gt;42;","")&amp;IF(BE1528&gt;0,"","41&gt;0 51-?;"),"")&amp;IF(BF1528&gt;0,IF(BE1528&gt;0,"","52&gt;0 51-?;"),"")&amp;IF(AW1528&gt;=AX1528,"","43&gt;44;")&amp;IF(CA1528&gt;0,IF(AW1528&gt;0,"","71 &gt; 0 43-?;"),"")</f>
        <v/>
      </c>
    </row>
    <row r="1529" spans="1:93" ht="12" x14ac:dyDescent="0.2">
      <c r="A1529" s="45"/>
      <c r="B1529" s="46"/>
      <c r="C1529" s="121"/>
      <c r="D1529" s="121"/>
      <c r="E1529" s="336"/>
      <c r="F1529" s="122"/>
      <c r="G1529" s="46"/>
      <c r="H1529" s="45"/>
      <c r="I1529" s="45"/>
      <c r="J1529" s="45"/>
      <c r="K1529" s="45"/>
      <c r="L1529" s="45"/>
      <c r="M1529" s="46"/>
      <c r="N1529" s="46"/>
      <c r="O1529" s="48"/>
      <c r="P1529" s="48"/>
      <c r="Q1529" s="46"/>
      <c r="R1529" s="48"/>
      <c r="S1529" s="48"/>
      <c r="T1529" s="48"/>
      <c r="U1529" s="48"/>
      <c r="V1529" s="48"/>
      <c r="W1529" s="46"/>
      <c r="X1529" s="48"/>
      <c r="Y1529" s="48"/>
      <c r="Z1529" s="157"/>
      <c r="AA1529" s="47"/>
      <c r="AB1529" s="97"/>
      <c r="AC1529" s="49"/>
      <c r="AD1529" s="49"/>
      <c r="AE1529" s="49"/>
      <c r="AF1529" s="49"/>
      <c r="AG1529" s="49"/>
      <c r="AH1529" s="47"/>
      <c r="AI1529" s="47"/>
      <c r="AJ1529" s="47"/>
      <c r="AK1529" s="190"/>
      <c r="AL1529" s="190"/>
      <c r="AM1529" s="190"/>
      <c r="AN1529" s="190"/>
      <c r="AO1529" s="190"/>
      <c r="AP1529" s="151"/>
      <c r="AQ1529" s="322"/>
      <c r="AR1529" s="322"/>
      <c r="AS1529" s="322"/>
      <c r="AT1529" s="47"/>
      <c r="AU1529" s="47"/>
      <c r="AV1529" s="47"/>
      <c r="AW1529" s="47"/>
      <c r="AX1529" s="322"/>
      <c r="AY1529" s="98"/>
      <c r="AZ1529" s="98"/>
      <c r="BA1529" s="47"/>
      <c r="BB1529" s="47"/>
      <c r="BC1529" s="47"/>
      <c r="BD1529" s="47"/>
      <c r="BE1529" s="97"/>
      <c r="BF1529" s="49"/>
      <c r="BG1529" s="239"/>
      <c r="BH1529" s="342"/>
      <c r="BI1529" s="49"/>
      <c r="BJ1529" s="49"/>
      <c r="BK1529" s="49"/>
      <c r="BL1529" s="49"/>
      <c r="BM1529" s="49"/>
      <c r="BN1529" s="47"/>
      <c r="BO1529" s="49"/>
      <c r="BP1529" s="49"/>
      <c r="BQ1529" s="49"/>
      <c r="BR1529" s="323"/>
      <c r="BS1529" s="323"/>
      <c r="BT1529" s="323"/>
      <c r="BU1529" s="49"/>
      <c r="BV1529" s="49"/>
      <c r="BW1529" s="97"/>
      <c r="BX1529" s="97"/>
      <c r="BY1529" s="97"/>
      <c r="BZ1529" s="97"/>
      <c r="CA1529" s="49"/>
      <c r="CB1529" s="49"/>
      <c r="CC1529" s="49"/>
      <c r="CD1529" s="49"/>
      <c r="CE1529" s="49"/>
      <c r="CF1529" s="49"/>
      <c r="CG1529" s="49"/>
      <c r="CH1529" s="49"/>
      <c r="CI1529" s="97"/>
      <c r="CJ1529" s="97"/>
      <c r="CK1529" s="97"/>
      <c r="CL1529" s="97"/>
      <c r="CM1529" s="335"/>
      <c r="CN1529" s="337"/>
      <c r="CO1529" s="315" t="str">
        <f>IF(Формулы!R1529&gt;V1529,"22-?,Дата 14 - Прибыл из УФСИН; ","")&amp;IF(Формулы!Q1529&gt;Y1529,"25-?,Дата 13 - Выбыл в УФСИН;","")&amp;IF(YEAR(ДАННЫЕ!$F$1)=YEAR(ДАННЫЕ!B1529),IF(AT1529&gt;0,"","40-?, вявлен в текущем году! "),"")&amp;IF(YEAR($F$1)=YEAR(W1529),IF(X1529+Y1529&gt;0,"","23-стоит, 24,25 - куда выбыл? "),"")&amp;IF(X1529+Y1529&gt;0,IF(YEAR($F$1)=YEAR(W1529),"","24+25&gt;0? 23 - когда выбыл? "),"")&amp;IF(BA1529&lt;BB1529,"47&gt;=48; ","")&amp;IF(BA1529&lt;BC1529,"47&gt;=49; ","")&amp;IF(BA1529&lt;BD1529,"47&gt;=50; ","")&amp;IF(BE1529&gt;0,IF(BF1529&gt;0,IF(AU1529&gt;AV1529,"","41 и 42 - ? (51 и 52 &gt; 0);"),"51 &gt; 0 52 - ?;"),"")&amp;IF(AU1529&gt;0,IF(AV1529&gt;AU1529,"41&gt;42;","")&amp;IF(BE1529&gt;0,"","41&gt;0 51-?;"),"")&amp;IF(BF1529&gt;0,IF(BE1529&gt;0,"","52&gt;0 51-?;"),"")&amp;IF(AW1529&gt;=AX1529,"","43&gt;44;")&amp;IF(CA1529&gt;0,IF(AW1529&gt;0,"","71 &gt; 0 43-?;"),"")</f>
        <v/>
      </c>
    </row>
    <row r="1530" spans="1:93" ht="12" x14ac:dyDescent="0.2">
      <c r="A1530" s="45"/>
      <c r="B1530" s="46"/>
      <c r="C1530" s="121"/>
      <c r="D1530" s="121"/>
      <c r="E1530" s="336"/>
      <c r="F1530" s="122"/>
      <c r="G1530" s="46"/>
      <c r="H1530" s="45"/>
      <c r="I1530" s="45"/>
      <c r="J1530" s="45"/>
      <c r="K1530" s="45"/>
      <c r="L1530" s="45"/>
      <c r="M1530" s="46"/>
      <c r="N1530" s="46"/>
      <c r="O1530" s="48"/>
      <c r="P1530" s="48"/>
      <c r="Q1530" s="46"/>
      <c r="R1530" s="48"/>
      <c r="S1530" s="48"/>
      <c r="T1530" s="48"/>
      <c r="U1530" s="48"/>
      <c r="V1530" s="48"/>
      <c r="W1530" s="46"/>
      <c r="X1530" s="48"/>
      <c r="Y1530" s="48"/>
      <c r="Z1530" s="157"/>
      <c r="AA1530" s="47"/>
      <c r="AB1530" s="97"/>
      <c r="AC1530" s="49"/>
      <c r="AD1530" s="49"/>
      <c r="AE1530" s="49"/>
      <c r="AF1530" s="49"/>
      <c r="AG1530" s="49"/>
      <c r="AH1530" s="47"/>
      <c r="AI1530" s="47"/>
      <c r="AJ1530" s="47"/>
      <c r="AK1530" s="190"/>
      <c r="AL1530" s="190"/>
      <c r="AM1530" s="190"/>
      <c r="AN1530" s="190"/>
      <c r="AO1530" s="190"/>
      <c r="AP1530" s="151"/>
      <c r="AQ1530" s="322"/>
      <c r="AR1530" s="322"/>
      <c r="AS1530" s="322"/>
      <c r="AT1530" s="47"/>
      <c r="AU1530" s="47"/>
      <c r="AV1530" s="47"/>
      <c r="AW1530" s="47"/>
      <c r="AX1530" s="322"/>
      <c r="AY1530" s="98"/>
      <c r="AZ1530" s="98"/>
      <c r="BA1530" s="47"/>
      <c r="BB1530" s="47"/>
      <c r="BC1530" s="47"/>
      <c r="BD1530" s="47"/>
      <c r="BE1530" s="97"/>
      <c r="BF1530" s="49"/>
      <c r="BG1530" s="239"/>
      <c r="BH1530" s="342"/>
      <c r="BI1530" s="49"/>
      <c r="BJ1530" s="49"/>
      <c r="BK1530" s="49"/>
      <c r="BL1530" s="49"/>
      <c r="BM1530" s="49"/>
      <c r="BN1530" s="47"/>
      <c r="BO1530" s="49"/>
      <c r="BP1530" s="49"/>
      <c r="BQ1530" s="49"/>
      <c r="BR1530" s="323"/>
      <c r="BS1530" s="323"/>
      <c r="BT1530" s="323"/>
      <c r="BU1530" s="49"/>
      <c r="BV1530" s="49"/>
      <c r="BW1530" s="97"/>
      <c r="BX1530" s="97"/>
      <c r="BY1530" s="97"/>
      <c r="BZ1530" s="97"/>
      <c r="CA1530" s="49"/>
      <c r="CB1530" s="49"/>
      <c r="CC1530" s="49"/>
      <c r="CD1530" s="49"/>
      <c r="CE1530" s="49"/>
      <c r="CF1530" s="49"/>
      <c r="CG1530" s="49"/>
      <c r="CH1530" s="49"/>
      <c r="CI1530" s="97"/>
      <c r="CJ1530" s="97"/>
      <c r="CK1530" s="97"/>
      <c r="CL1530" s="97"/>
      <c r="CM1530" s="335"/>
      <c r="CN1530" s="337"/>
      <c r="CO1530" s="315" t="str">
        <f>IF(Формулы!R1530&gt;V1530,"22-?,Дата 14 - Прибыл из УФСИН; ","")&amp;IF(Формулы!Q1530&gt;Y1530,"25-?,Дата 13 - Выбыл в УФСИН;","")&amp;IF(YEAR(ДАННЫЕ!$F$1)=YEAR(ДАННЫЕ!B1530),IF(AT1530&gt;0,"","40-?, вявлен в текущем году! "),"")&amp;IF(YEAR($F$1)=YEAR(W1530),IF(X1530+Y1530&gt;0,"","23-стоит, 24,25 - куда выбыл? "),"")&amp;IF(X1530+Y1530&gt;0,IF(YEAR($F$1)=YEAR(W1530),"","24+25&gt;0? 23 - когда выбыл? "),"")&amp;IF(BA1530&lt;BB1530,"47&gt;=48; ","")&amp;IF(BA1530&lt;BC1530,"47&gt;=49; ","")&amp;IF(BA1530&lt;BD1530,"47&gt;=50; ","")&amp;IF(BE1530&gt;0,IF(BF1530&gt;0,IF(AU1530&gt;AV1530,"","41 и 42 - ? (51 и 52 &gt; 0);"),"51 &gt; 0 52 - ?;"),"")&amp;IF(AU1530&gt;0,IF(AV1530&gt;AU1530,"41&gt;42;","")&amp;IF(BE1530&gt;0,"","41&gt;0 51-?;"),"")&amp;IF(BF1530&gt;0,IF(BE1530&gt;0,"","52&gt;0 51-?;"),"")&amp;IF(AW1530&gt;=AX1530,"","43&gt;44;")&amp;IF(CA1530&gt;0,IF(AW1530&gt;0,"","71 &gt; 0 43-?;"),"")</f>
        <v/>
      </c>
    </row>
    <row r="1531" spans="1:93" ht="12" x14ac:dyDescent="0.2">
      <c r="A1531" s="45"/>
      <c r="B1531" s="46"/>
      <c r="C1531" s="121"/>
      <c r="D1531" s="121"/>
      <c r="E1531" s="336"/>
      <c r="F1531" s="122"/>
      <c r="G1531" s="46"/>
      <c r="H1531" s="45"/>
      <c r="I1531" s="45"/>
      <c r="J1531" s="45"/>
      <c r="K1531" s="45"/>
      <c r="L1531" s="45"/>
      <c r="M1531" s="46"/>
      <c r="N1531" s="46"/>
      <c r="O1531" s="48"/>
      <c r="P1531" s="48"/>
      <c r="Q1531" s="46"/>
      <c r="R1531" s="48"/>
      <c r="S1531" s="48"/>
      <c r="T1531" s="48"/>
      <c r="U1531" s="48"/>
      <c r="V1531" s="48"/>
      <c r="W1531" s="46"/>
      <c r="X1531" s="48"/>
      <c r="Y1531" s="48"/>
      <c r="Z1531" s="157"/>
      <c r="AA1531" s="47"/>
      <c r="AB1531" s="97"/>
      <c r="AC1531" s="49"/>
      <c r="AD1531" s="49"/>
      <c r="AE1531" s="49"/>
      <c r="AF1531" s="49"/>
      <c r="AG1531" s="49"/>
      <c r="AH1531" s="47"/>
      <c r="AI1531" s="47"/>
      <c r="AJ1531" s="47"/>
      <c r="AK1531" s="190"/>
      <c r="AL1531" s="190"/>
      <c r="AM1531" s="190"/>
      <c r="AN1531" s="190"/>
      <c r="AO1531" s="190"/>
      <c r="AP1531" s="151"/>
      <c r="AQ1531" s="322"/>
      <c r="AR1531" s="322"/>
      <c r="AS1531" s="322"/>
      <c r="AT1531" s="47"/>
      <c r="AU1531" s="47"/>
      <c r="AV1531" s="47"/>
      <c r="AW1531" s="47"/>
      <c r="AX1531" s="322"/>
      <c r="AY1531" s="98"/>
      <c r="AZ1531" s="98"/>
      <c r="BA1531" s="47"/>
      <c r="BB1531" s="47"/>
      <c r="BC1531" s="47"/>
      <c r="BD1531" s="47"/>
      <c r="BE1531" s="97"/>
      <c r="BF1531" s="49"/>
      <c r="BG1531" s="239"/>
      <c r="BH1531" s="342"/>
      <c r="BI1531" s="49"/>
      <c r="BJ1531" s="49"/>
      <c r="BK1531" s="49"/>
      <c r="BL1531" s="49"/>
      <c r="BM1531" s="49"/>
      <c r="BN1531" s="47"/>
      <c r="BO1531" s="49"/>
      <c r="BP1531" s="49"/>
      <c r="BQ1531" s="49"/>
      <c r="BR1531" s="323"/>
      <c r="BS1531" s="323"/>
      <c r="BT1531" s="323"/>
      <c r="BU1531" s="49"/>
      <c r="BV1531" s="49"/>
      <c r="BW1531" s="97"/>
      <c r="BX1531" s="97"/>
      <c r="BY1531" s="97"/>
      <c r="BZ1531" s="97"/>
      <c r="CA1531" s="49"/>
      <c r="CB1531" s="49"/>
      <c r="CC1531" s="49"/>
      <c r="CD1531" s="49"/>
      <c r="CE1531" s="49"/>
      <c r="CF1531" s="49"/>
      <c r="CG1531" s="49"/>
      <c r="CH1531" s="49"/>
      <c r="CI1531" s="97"/>
      <c r="CJ1531" s="97"/>
      <c r="CK1531" s="97"/>
      <c r="CL1531" s="97"/>
      <c r="CM1531" s="335"/>
      <c r="CN1531" s="337"/>
      <c r="CO1531" s="315" t="str">
        <f>IF(Формулы!R1531&gt;V1531,"22-?,Дата 14 - Прибыл из УФСИН; ","")&amp;IF(Формулы!Q1531&gt;Y1531,"25-?,Дата 13 - Выбыл в УФСИН;","")&amp;IF(YEAR(ДАННЫЕ!$F$1)=YEAR(ДАННЫЕ!B1531),IF(AT1531&gt;0,"","40-?, вявлен в текущем году! "),"")&amp;IF(YEAR($F$1)=YEAR(W1531),IF(X1531+Y1531&gt;0,"","23-стоит, 24,25 - куда выбыл? "),"")&amp;IF(X1531+Y1531&gt;0,IF(YEAR($F$1)=YEAR(W1531),"","24+25&gt;0? 23 - когда выбыл? "),"")&amp;IF(BA1531&lt;BB1531,"47&gt;=48; ","")&amp;IF(BA1531&lt;BC1531,"47&gt;=49; ","")&amp;IF(BA1531&lt;BD1531,"47&gt;=50; ","")&amp;IF(BE1531&gt;0,IF(BF1531&gt;0,IF(AU1531&gt;AV1531,"","41 и 42 - ? (51 и 52 &gt; 0);"),"51 &gt; 0 52 - ?;"),"")&amp;IF(AU1531&gt;0,IF(AV1531&gt;AU1531,"41&gt;42;","")&amp;IF(BE1531&gt;0,"","41&gt;0 51-?;"),"")&amp;IF(BF1531&gt;0,IF(BE1531&gt;0,"","52&gt;0 51-?;"),"")&amp;IF(AW1531&gt;=AX1531,"","43&gt;44;")&amp;IF(CA1531&gt;0,IF(AW1531&gt;0,"","71 &gt; 0 43-?;"),"")</f>
        <v/>
      </c>
    </row>
    <row r="1532" spans="1:93" ht="12" x14ac:dyDescent="0.2">
      <c r="A1532" s="45"/>
      <c r="B1532" s="46"/>
      <c r="C1532" s="121"/>
      <c r="D1532" s="121"/>
      <c r="E1532" s="336"/>
      <c r="F1532" s="122"/>
      <c r="G1532" s="46"/>
      <c r="H1532" s="45"/>
      <c r="I1532" s="45"/>
      <c r="J1532" s="45"/>
      <c r="K1532" s="45"/>
      <c r="L1532" s="45"/>
      <c r="M1532" s="46"/>
      <c r="N1532" s="46"/>
      <c r="O1532" s="48"/>
      <c r="P1532" s="48"/>
      <c r="Q1532" s="46"/>
      <c r="R1532" s="48"/>
      <c r="S1532" s="48"/>
      <c r="T1532" s="48"/>
      <c r="U1532" s="48"/>
      <c r="V1532" s="48"/>
      <c r="W1532" s="46"/>
      <c r="X1532" s="48"/>
      <c r="Y1532" s="48"/>
      <c r="Z1532" s="157"/>
      <c r="AA1532" s="47"/>
      <c r="AB1532" s="97"/>
      <c r="AC1532" s="49"/>
      <c r="AD1532" s="49"/>
      <c r="AE1532" s="49"/>
      <c r="AF1532" s="49"/>
      <c r="AG1532" s="49"/>
      <c r="AH1532" s="47"/>
      <c r="AI1532" s="47"/>
      <c r="AJ1532" s="47"/>
      <c r="AK1532" s="190"/>
      <c r="AL1532" s="190"/>
      <c r="AM1532" s="190"/>
      <c r="AN1532" s="190"/>
      <c r="AO1532" s="190"/>
      <c r="AP1532" s="151"/>
      <c r="AQ1532" s="322"/>
      <c r="AR1532" s="322"/>
      <c r="AS1532" s="322"/>
      <c r="AT1532" s="47"/>
      <c r="AU1532" s="47"/>
      <c r="AV1532" s="47"/>
      <c r="AW1532" s="47"/>
      <c r="AX1532" s="322"/>
      <c r="AY1532" s="98"/>
      <c r="AZ1532" s="98"/>
      <c r="BA1532" s="47"/>
      <c r="BB1532" s="47"/>
      <c r="BC1532" s="47"/>
      <c r="BD1532" s="47"/>
      <c r="BE1532" s="97"/>
      <c r="BF1532" s="49"/>
      <c r="BG1532" s="239"/>
      <c r="BH1532" s="342"/>
      <c r="BI1532" s="49"/>
      <c r="BJ1532" s="49"/>
      <c r="BK1532" s="49"/>
      <c r="BL1532" s="49"/>
      <c r="BM1532" s="49"/>
      <c r="BN1532" s="47"/>
      <c r="BO1532" s="49"/>
      <c r="BP1532" s="49"/>
      <c r="BQ1532" s="49"/>
      <c r="BR1532" s="323"/>
      <c r="BS1532" s="323"/>
      <c r="BT1532" s="323"/>
      <c r="BU1532" s="49"/>
      <c r="BV1532" s="49"/>
      <c r="BW1532" s="97"/>
      <c r="BX1532" s="97"/>
      <c r="BY1532" s="97"/>
      <c r="BZ1532" s="97"/>
      <c r="CA1532" s="49"/>
      <c r="CB1532" s="49"/>
      <c r="CC1532" s="49"/>
      <c r="CD1532" s="49"/>
      <c r="CE1532" s="49"/>
      <c r="CF1532" s="49"/>
      <c r="CG1532" s="49"/>
      <c r="CH1532" s="49"/>
      <c r="CI1532" s="97"/>
      <c r="CJ1532" s="97"/>
      <c r="CK1532" s="97"/>
      <c r="CL1532" s="97"/>
      <c r="CM1532" s="335"/>
      <c r="CN1532" s="337"/>
      <c r="CO1532" s="315" t="str">
        <f>IF(Формулы!R1532&gt;V1532,"22-?,Дата 14 - Прибыл из УФСИН; ","")&amp;IF(Формулы!Q1532&gt;Y1532,"25-?,Дата 13 - Выбыл в УФСИН;","")&amp;IF(YEAR(ДАННЫЕ!$F$1)=YEAR(ДАННЫЕ!B1532),IF(AT1532&gt;0,"","40-?, вявлен в текущем году! "),"")&amp;IF(YEAR($F$1)=YEAR(W1532),IF(X1532+Y1532&gt;0,"","23-стоит, 24,25 - куда выбыл? "),"")&amp;IF(X1532+Y1532&gt;0,IF(YEAR($F$1)=YEAR(W1532),"","24+25&gt;0? 23 - когда выбыл? "),"")&amp;IF(BA1532&lt;BB1532,"47&gt;=48; ","")&amp;IF(BA1532&lt;BC1532,"47&gt;=49; ","")&amp;IF(BA1532&lt;BD1532,"47&gt;=50; ","")&amp;IF(BE1532&gt;0,IF(BF1532&gt;0,IF(AU1532&gt;AV1532,"","41 и 42 - ? (51 и 52 &gt; 0);"),"51 &gt; 0 52 - ?;"),"")&amp;IF(AU1532&gt;0,IF(AV1532&gt;AU1532,"41&gt;42;","")&amp;IF(BE1532&gt;0,"","41&gt;0 51-?;"),"")&amp;IF(BF1532&gt;0,IF(BE1532&gt;0,"","52&gt;0 51-?;"),"")&amp;IF(AW1532&gt;=AX1532,"","43&gt;44;")&amp;IF(CA1532&gt;0,IF(AW1532&gt;0,"","71 &gt; 0 43-?;"),"")</f>
        <v/>
      </c>
    </row>
    <row r="1533" spans="1:93" ht="12" x14ac:dyDescent="0.2">
      <c r="A1533" s="45"/>
      <c r="B1533" s="46"/>
      <c r="C1533" s="121"/>
      <c r="D1533" s="121"/>
      <c r="E1533" s="336"/>
      <c r="F1533" s="122"/>
      <c r="G1533" s="46"/>
      <c r="H1533" s="45"/>
      <c r="I1533" s="45"/>
      <c r="J1533" s="45"/>
      <c r="K1533" s="45"/>
      <c r="L1533" s="45"/>
      <c r="M1533" s="46"/>
      <c r="N1533" s="46"/>
      <c r="O1533" s="48"/>
      <c r="P1533" s="48"/>
      <c r="Q1533" s="46"/>
      <c r="R1533" s="48"/>
      <c r="S1533" s="48"/>
      <c r="T1533" s="48"/>
      <c r="U1533" s="48"/>
      <c r="V1533" s="48"/>
      <c r="W1533" s="46"/>
      <c r="X1533" s="48"/>
      <c r="Y1533" s="48"/>
      <c r="Z1533" s="157"/>
      <c r="AA1533" s="47"/>
      <c r="AB1533" s="97"/>
      <c r="AC1533" s="49"/>
      <c r="AD1533" s="49"/>
      <c r="AE1533" s="49"/>
      <c r="AF1533" s="49"/>
      <c r="AG1533" s="49"/>
      <c r="AH1533" s="47"/>
      <c r="AI1533" s="47"/>
      <c r="AJ1533" s="47"/>
      <c r="AK1533" s="190"/>
      <c r="AL1533" s="190"/>
      <c r="AM1533" s="190"/>
      <c r="AN1533" s="190"/>
      <c r="AO1533" s="190"/>
      <c r="AP1533" s="151"/>
      <c r="AQ1533" s="322"/>
      <c r="AR1533" s="322"/>
      <c r="AS1533" s="322"/>
      <c r="AT1533" s="47"/>
      <c r="AU1533" s="47"/>
      <c r="AV1533" s="47"/>
      <c r="AW1533" s="47"/>
      <c r="AX1533" s="322"/>
      <c r="AY1533" s="98"/>
      <c r="AZ1533" s="98"/>
      <c r="BA1533" s="47"/>
      <c r="BB1533" s="47"/>
      <c r="BC1533" s="47"/>
      <c r="BD1533" s="47"/>
      <c r="BE1533" s="97"/>
      <c r="BF1533" s="49"/>
      <c r="BG1533" s="239"/>
      <c r="BH1533" s="342"/>
      <c r="BI1533" s="49"/>
      <c r="BJ1533" s="49"/>
      <c r="BK1533" s="49"/>
      <c r="BL1533" s="49"/>
      <c r="BM1533" s="49"/>
      <c r="BN1533" s="47"/>
      <c r="BO1533" s="49"/>
      <c r="BP1533" s="49"/>
      <c r="BQ1533" s="49"/>
      <c r="BR1533" s="323"/>
      <c r="BS1533" s="323"/>
      <c r="BT1533" s="323"/>
      <c r="BU1533" s="49"/>
      <c r="BV1533" s="49"/>
      <c r="BW1533" s="97"/>
      <c r="BX1533" s="97"/>
      <c r="BY1533" s="97"/>
      <c r="BZ1533" s="97"/>
      <c r="CA1533" s="49"/>
      <c r="CB1533" s="49"/>
      <c r="CC1533" s="49"/>
      <c r="CD1533" s="49"/>
      <c r="CE1533" s="49"/>
      <c r="CF1533" s="49"/>
      <c r="CG1533" s="49"/>
      <c r="CH1533" s="49"/>
      <c r="CI1533" s="97"/>
      <c r="CJ1533" s="97"/>
      <c r="CK1533" s="97"/>
      <c r="CL1533" s="97"/>
      <c r="CM1533" s="335"/>
      <c r="CN1533" s="337"/>
      <c r="CO1533" s="315" t="str">
        <f>IF(Формулы!R1533&gt;V1533,"22-?,Дата 14 - Прибыл из УФСИН; ","")&amp;IF(Формулы!Q1533&gt;Y1533,"25-?,Дата 13 - Выбыл в УФСИН;","")&amp;IF(YEAR(ДАННЫЕ!$F$1)=YEAR(ДАННЫЕ!B1533),IF(AT1533&gt;0,"","40-?, вявлен в текущем году! "),"")&amp;IF(YEAR($F$1)=YEAR(W1533),IF(X1533+Y1533&gt;0,"","23-стоит, 24,25 - куда выбыл? "),"")&amp;IF(X1533+Y1533&gt;0,IF(YEAR($F$1)=YEAR(W1533),"","24+25&gt;0? 23 - когда выбыл? "),"")&amp;IF(BA1533&lt;BB1533,"47&gt;=48; ","")&amp;IF(BA1533&lt;BC1533,"47&gt;=49; ","")&amp;IF(BA1533&lt;BD1533,"47&gt;=50; ","")&amp;IF(BE1533&gt;0,IF(BF1533&gt;0,IF(AU1533&gt;AV1533,"","41 и 42 - ? (51 и 52 &gt; 0);"),"51 &gt; 0 52 - ?;"),"")&amp;IF(AU1533&gt;0,IF(AV1533&gt;AU1533,"41&gt;42;","")&amp;IF(BE1533&gt;0,"","41&gt;0 51-?;"),"")&amp;IF(BF1533&gt;0,IF(BE1533&gt;0,"","52&gt;0 51-?;"),"")&amp;IF(AW1533&gt;=AX1533,"","43&gt;44;")&amp;IF(CA1533&gt;0,IF(AW1533&gt;0,"","71 &gt; 0 43-?;"),"")</f>
        <v/>
      </c>
    </row>
    <row r="1534" spans="1:93" ht="12" x14ac:dyDescent="0.2">
      <c r="A1534" s="45"/>
      <c r="B1534" s="46"/>
      <c r="C1534" s="121"/>
      <c r="D1534" s="121"/>
      <c r="E1534" s="336"/>
      <c r="F1534" s="122"/>
      <c r="G1534" s="46"/>
      <c r="H1534" s="45"/>
      <c r="I1534" s="45"/>
      <c r="J1534" s="45"/>
      <c r="K1534" s="45"/>
      <c r="L1534" s="45"/>
      <c r="M1534" s="46"/>
      <c r="N1534" s="46"/>
      <c r="O1534" s="48"/>
      <c r="P1534" s="48"/>
      <c r="Q1534" s="46"/>
      <c r="R1534" s="48"/>
      <c r="S1534" s="48"/>
      <c r="T1534" s="48"/>
      <c r="U1534" s="48"/>
      <c r="V1534" s="48"/>
      <c r="W1534" s="46"/>
      <c r="X1534" s="48"/>
      <c r="Y1534" s="48"/>
      <c r="Z1534" s="157"/>
      <c r="AA1534" s="47"/>
      <c r="AB1534" s="97"/>
      <c r="AC1534" s="49"/>
      <c r="AD1534" s="49"/>
      <c r="AE1534" s="49"/>
      <c r="AF1534" s="49"/>
      <c r="AG1534" s="49"/>
      <c r="AH1534" s="47"/>
      <c r="AI1534" s="47"/>
      <c r="AJ1534" s="47"/>
      <c r="AK1534" s="190"/>
      <c r="AL1534" s="190"/>
      <c r="AM1534" s="190"/>
      <c r="AN1534" s="190"/>
      <c r="AO1534" s="190"/>
      <c r="AP1534" s="151"/>
      <c r="AQ1534" s="322"/>
      <c r="AR1534" s="322"/>
      <c r="AS1534" s="322"/>
      <c r="AT1534" s="47"/>
      <c r="AU1534" s="47"/>
      <c r="AV1534" s="47"/>
      <c r="AW1534" s="47"/>
      <c r="AX1534" s="322"/>
      <c r="AY1534" s="98"/>
      <c r="AZ1534" s="98"/>
      <c r="BA1534" s="47"/>
      <c r="BB1534" s="47"/>
      <c r="BC1534" s="47"/>
      <c r="BD1534" s="47"/>
      <c r="BE1534" s="97"/>
      <c r="BF1534" s="49"/>
      <c r="BG1534" s="239"/>
      <c r="BH1534" s="342"/>
      <c r="BI1534" s="49"/>
      <c r="BJ1534" s="49"/>
      <c r="BK1534" s="49"/>
      <c r="BL1534" s="49"/>
      <c r="BM1534" s="49"/>
      <c r="BN1534" s="47"/>
      <c r="BO1534" s="49"/>
      <c r="BP1534" s="49"/>
      <c r="BQ1534" s="49"/>
      <c r="BR1534" s="323"/>
      <c r="BS1534" s="323"/>
      <c r="BT1534" s="323"/>
      <c r="BU1534" s="49"/>
      <c r="BV1534" s="49"/>
      <c r="BW1534" s="97"/>
      <c r="BX1534" s="97"/>
      <c r="BY1534" s="97"/>
      <c r="BZ1534" s="97"/>
      <c r="CA1534" s="49"/>
      <c r="CB1534" s="49"/>
      <c r="CC1534" s="49"/>
      <c r="CD1534" s="49"/>
      <c r="CE1534" s="49"/>
      <c r="CF1534" s="49"/>
      <c r="CG1534" s="49"/>
      <c r="CH1534" s="49"/>
      <c r="CI1534" s="97"/>
      <c r="CJ1534" s="97"/>
      <c r="CK1534" s="97"/>
      <c r="CL1534" s="97"/>
      <c r="CM1534" s="335"/>
      <c r="CN1534" s="337"/>
      <c r="CO1534" s="315" t="str">
        <f>IF(Формулы!R1534&gt;V1534,"22-?,Дата 14 - Прибыл из УФСИН; ","")&amp;IF(Формулы!Q1534&gt;Y1534,"25-?,Дата 13 - Выбыл в УФСИН;","")&amp;IF(YEAR(ДАННЫЕ!$F$1)=YEAR(ДАННЫЕ!B1534),IF(AT1534&gt;0,"","40-?, вявлен в текущем году! "),"")&amp;IF(YEAR($F$1)=YEAR(W1534),IF(X1534+Y1534&gt;0,"","23-стоит, 24,25 - куда выбыл? "),"")&amp;IF(X1534+Y1534&gt;0,IF(YEAR($F$1)=YEAR(W1534),"","24+25&gt;0? 23 - когда выбыл? "),"")&amp;IF(BA1534&lt;BB1534,"47&gt;=48; ","")&amp;IF(BA1534&lt;BC1534,"47&gt;=49; ","")&amp;IF(BA1534&lt;BD1534,"47&gt;=50; ","")&amp;IF(BE1534&gt;0,IF(BF1534&gt;0,IF(AU1534&gt;AV1534,"","41 и 42 - ? (51 и 52 &gt; 0);"),"51 &gt; 0 52 - ?;"),"")&amp;IF(AU1534&gt;0,IF(AV1534&gt;AU1534,"41&gt;42;","")&amp;IF(BE1534&gt;0,"","41&gt;0 51-?;"),"")&amp;IF(BF1534&gt;0,IF(BE1534&gt;0,"","52&gt;0 51-?;"),"")&amp;IF(AW1534&gt;=AX1534,"","43&gt;44;")&amp;IF(CA1534&gt;0,IF(AW1534&gt;0,"","71 &gt; 0 43-?;"),"")</f>
        <v/>
      </c>
    </row>
    <row r="1535" spans="1:93" ht="12" x14ac:dyDescent="0.2">
      <c r="A1535" s="45"/>
      <c r="B1535" s="46"/>
      <c r="C1535" s="121"/>
      <c r="D1535" s="121"/>
      <c r="E1535" s="336"/>
      <c r="F1535" s="122"/>
      <c r="G1535" s="46"/>
      <c r="H1535" s="45"/>
      <c r="I1535" s="45"/>
      <c r="J1535" s="45"/>
      <c r="K1535" s="45"/>
      <c r="L1535" s="45"/>
      <c r="M1535" s="46"/>
      <c r="N1535" s="46"/>
      <c r="O1535" s="48"/>
      <c r="P1535" s="48"/>
      <c r="Q1535" s="46"/>
      <c r="R1535" s="48"/>
      <c r="S1535" s="48"/>
      <c r="T1535" s="48"/>
      <c r="U1535" s="48"/>
      <c r="V1535" s="48"/>
      <c r="W1535" s="46"/>
      <c r="X1535" s="48"/>
      <c r="Y1535" s="48"/>
      <c r="Z1535" s="157"/>
      <c r="AA1535" s="47"/>
      <c r="AB1535" s="97"/>
      <c r="AC1535" s="49"/>
      <c r="AD1535" s="49"/>
      <c r="AE1535" s="49"/>
      <c r="AF1535" s="49"/>
      <c r="AG1535" s="49"/>
      <c r="AH1535" s="47"/>
      <c r="AI1535" s="47"/>
      <c r="AJ1535" s="47"/>
      <c r="AK1535" s="190"/>
      <c r="AL1535" s="190"/>
      <c r="AM1535" s="190"/>
      <c r="AN1535" s="190"/>
      <c r="AO1535" s="190"/>
      <c r="AP1535" s="151"/>
      <c r="AQ1535" s="322"/>
      <c r="AR1535" s="322"/>
      <c r="AS1535" s="322"/>
      <c r="AT1535" s="47"/>
      <c r="AU1535" s="47"/>
      <c r="AV1535" s="47"/>
      <c r="AW1535" s="47"/>
      <c r="AX1535" s="322"/>
      <c r="AY1535" s="98"/>
      <c r="AZ1535" s="98"/>
      <c r="BA1535" s="47"/>
      <c r="BB1535" s="47"/>
      <c r="BC1535" s="47"/>
      <c r="BD1535" s="47"/>
      <c r="BE1535" s="97"/>
      <c r="BF1535" s="49"/>
      <c r="BG1535" s="239"/>
      <c r="BH1535" s="342"/>
      <c r="BI1535" s="49"/>
      <c r="BJ1535" s="49"/>
      <c r="BK1535" s="49"/>
      <c r="BL1535" s="49"/>
      <c r="BM1535" s="49"/>
      <c r="BN1535" s="47"/>
      <c r="BO1535" s="49"/>
      <c r="BP1535" s="49"/>
      <c r="BQ1535" s="49"/>
      <c r="BR1535" s="323"/>
      <c r="BS1535" s="323"/>
      <c r="BT1535" s="323"/>
      <c r="BU1535" s="49"/>
      <c r="BV1535" s="49"/>
      <c r="BW1535" s="97"/>
      <c r="BX1535" s="97"/>
      <c r="BY1535" s="97"/>
      <c r="BZ1535" s="97"/>
      <c r="CA1535" s="49"/>
      <c r="CB1535" s="49"/>
      <c r="CC1535" s="49"/>
      <c r="CD1535" s="49"/>
      <c r="CE1535" s="49"/>
      <c r="CF1535" s="49"/>
      <c r="CG1535" s="49"/>
      <c r="CH1535" s="49"/>
      <c r="CI1535" s="97"/>
      <c r="CJ1535" s="97"/>
      <c r="CK1535" s="97"/>
      <c r="CL1535" s="97"/>
      <c r="CM1535" s="335"/>
      <c r="CN1535" s="337"/>
      <c r="CO1535" s="315" t="str">
        <f>IF(Формулы!R1535&gt;V1535,"22-?,Дата 14 - Прибыл из УФСИН; ","")&amp;IF(Формулы!Q1535&gt;Y1535,"25-?,Дата 13 - Выбыл в УФСИН;","")&amp;IF(YEAR(ДАННЫЕ!$F$1)=YEAR(ДАННЫЕ!B1535),IF(AT1535&gt;0,"","40-?, вявлен в текущем году! "),"")&amp;IF(YEAR($F$1)=YEAR(W1535),IF(X1535+Y1535&gt;0,"","23-стоит, 24,25 - куда выбыл? "),"")&amp;IF(X1535+Y1535&gt;0,IF(YEAR($F$1)=YEAR(W1535),"","24+25&gt;0? 23 - когда выбыл? "),"")&amp;IF(BA1535&lt;BB1535,"47&gt;=48; ","")&amp;IF(BA1535&lt;BC1535,"47&gt;=49; ","")&amp;IF(BA1535&lt;BD1535,"47&gt;=50; ","")&amp;IF(BE1535&gt;0,IF(BF1535&gt;0,IF(AU1535&gt;AV1535,"","41 и 42 - ? (51 и 52 &gt; 0);"),"51 &gt; 0 52 - ?;"),"")&amp;IF(AU1535&gt;0,IF(AV1535&gt;AU1535,"41&gt;42;","")&amp;IF(BE1535&gt;0,"","41&gt;0 51-?;"),"")&amp;IF(BF1535&gt;0,IF(BE1535&gt;0,"","52&gt;0 51-?;"),"")&amp;IF(AW1535&gt;=AX1535,"","43&gt;44;")&amp;IF(CA1535&gt;0,IF(AW1535&gt;0,"","71 &gt; 0 43-?;"),"")</f>
        <v/>
      </c>
    </row>
    <row r="1536" spans="1:93" ht="12" x14ac:dyDescent="0.2">
      <c r="A1536" s="45"/>
      <c r="B1536" s="46"/>
      <c r="C1536" s="121"/>
      <c r="D1536" s="121"/>
      <c r="E1536" s="336"/>
      <c r="F1536" s="122"/>
      <c r="G1536" s="46"/>
      <c r="H1536" s="45"/>
      <c r="I1536" s="45"/>
      <c r="J1536" s="45"/>
      <c r="K1536" s="45"/>
      <c r="L1536" s="45"/>
      <c r="M1536" s="46"/>
      <c r="N1536" s="46"/>
      <c r="O1536" s="48"/>
      <c r="P1536" s="48"/>
      <c r="Q1536" s="46"/>
      <c r="R1536" s="48"/>
      <c r="S1536" s="48"/>
      <c r="T1536" s="48"/>
      <c r="U1536" s="48"/>
      <c r="V1536" s="48"/>
      <c r="W1536" s="46"/>
      <c r="X1536" s="48"/>
      <c r="Y1536" s="48"/>
      <c r="Z1536" s="157"/>
      <c r="AA1536" s="47"/>
      <c r="AB1536" s="97"/>
      <c r="AC1536" s="49"/>
      <c r="AD1536" s="49"/>
      <c r="AE1536" s="49"/>
      <c r="AF1536" s="49"/>
      <c r="AG1536" s="49"/>
      <c r="AH1536" s="47"/>
      <c r="AI1536" s="47"/>
      <c r="AJ1536" s="47"/>
      <c r="AK1536" s="190"/>
      <c r="AL1536" s="190"/>
      <c r="AM1536" s="190"/>
      <c r="AN1536" s="190"/>
      <c r="AO1536" s="190"/>
      <c r="AP1536" s="151"/>
      <c r="AQ1536" s="322"/>
      <c r="AR1536" s="322"/>
      <c r="AS1536" s="322"/>
      <c r="AT1536" s="47"/>
      <c r="AU1536" s="47"/>
      <c r="AV1536" s="47"/>
      <c r="AW1536" s="47"/>
      <c r="AX1536" s="322"/>
      <c r="AY1536" s="98"/>
      <c r="AZ1536" s="98"/>
      <c r="BA1536" s="47"/>
      <c r="BB1536" s="47"/>
      <c r="BC1536" s="47"/>
      <c r="BD1536" s="47"/>
      <c r="BE1536" s="97"/>
      <c r="BF1536" s="49"/>
      <c r="BG1536" s="239"/>
      <c r="BH1536" s="342"/>
      <c r="BI1536" s="49"/>
      <c r="BJ1536" s="49"/>
      <c r="BK1536" s="49"/>
      <c r="BL1536" s="49"/>
      <c r="BM1536" s="49"/>
      <c r="BN1536" s="47"/>
      <c r="BO1536" s="49"/>
      <c r="BP1536" s="49"/>
      <c r="BQ1536" s="49"/>
      <c r="BR1536" s="323"/>
      <c r="BS1536" s="323"/>
      <c r="BT1536" s="323"/>
      <c r="BU1536" s="49"/>
      <c r="BV1536" s="49"/>
      <c r="BW1536" s="97"/>
      <c r="BX1536" s="97"/>
      <c r="BY1536" s="97"/>
      <c r="BZ1536" s="97"/>
      <c r="CA1536" s="49"/>
      <c r="CB1536" s="49"/>
      <c r="CC1536" s="49"/>
      <c r="CD1536" s="49"/>
      <c r="CE1536" s="49"/>
      <c r="CF1536" s="49"/>
      <c r="CG1536" s="49"/>
      <c r="CH1536" s="49"/>
      <c r="CI1536" s="97"/>
      <c r="CJ1536" s="97"/>
      <c r="CK1536" s="97"/>
      <c r="CL1536" s="97"/>
      <c r="CM1536" s="335"/>
      <c r="CN1536" s="337"/>
      <c r="CO1536" s="315" t="str">
        <f>IF(Формулы!R1536&gt;V1536,"22-?,Дата 14 - Прибыл из УФСИН; ","")&amp;IF(Формулы!Q1536&gt;Y1536,"25-?,Дата 13 - Выбыл в УФСИН;","")&amp;IF(YEAR(ДАННЫЕ!$F$1)=YEAR(ДАННЫЕ!B1536),IF(AT1536&gt;0,"","40-?, вявлен в текущем году! "),"")&amp;IF(YEAR($F$1)=YEAR(W1536),IF(X1536+Y1536&gt;0,"","23-стоит, 24,25 - куда выбыл? "),"")&amp;IF(X1536+Y1536&gt;0,IF(YEAR($F$1)=YEAR(W1536),"","24+25&gt;0? 23 - когда выбыл? "),"")&amp;IF(BA1536&lt;BB1536,"47&gt;=48; ","")&amp;IF(BA1536&lt;BC1536,"47&gt;=49; ","")&amp;IF(BA1536&lt;BD1536,"47&gt;=50; ","")&amp;IF(BE1536&gt;0,IF(BF1536&gt;0,IF(AU1536&gt;AV1536,"","41 и 42 - ? (51 и 52 &gt; 0);"),"51 &gt; 0 52 - ?;"),"")&amp;IF(AU1536&gt;0,IF(AV1536&gt;AU1536,"41&gt;42;","")&amp;IF(BE1536&gt;0,"","41&gt;0 51-?;"),"")&amp;IF(BF1536&gt;0,IF(BE1536&gt;0,"","52&gt;0 51-?;"),"")&amp;IF(AW1536&gt;=AX1536,"","43&gt;44;")&amp;IF(CA1536&gt;0,IF(AW1536&gt;0,"","71 &gt; 0 43-?;"),"")</f>
        <v/>
      </c>
    </row>
    <row r="1537" spans="1:93" ht="12" x14ac:dyDescent="0.2">
      <c r="A1537" s="45"/>
      <c r="B1537" s="46"/>
      <c r="C1537" s="121"/>
      <c r="D1537" s="121"/>
      <c r="E1537" s="336"/>
      <c r="F1537" s="122"/>
      <c r="G1537" s="46"/>
      <c r="H1537" s="45"/>
      <c r="I1537" s="45"/>
      <c r="J1537" s="45"/>
      <c r="K1537" s="45"/>
      <c r="L1537" s="45"/>
      <c r="M1537" s="46"/>
      <c r="N1537" s="46"/>
      <c r="O1537" s="48"/>
      <c r="P1537" s="48"/>
      <c r="Q1537" s="46"/>
      <c r="R1537" s="48"/>
      <c r="S1537" s="48"/>
      <c r="T1537" s="48"/>
      <c r="U1537" s="48"/>
      <c r="V1537" s="48"/>
      <c r="W1537" s="46"/>
      <c r="X1537" s="48"/>
      <c r="Y1537" s="48"/>
      <c r="Z1537" s="157"/>
      <c r="AA1537" s="47"/>
      <c r="AB1537" s="97"/>
      <c r="AC1537" s="49"/>
      <c r="AD1537" s="49"/>
      <c r="AE1537" s="49"/>
      <c r="AF1537" s="49"/>
      <c r="AG1537" s="49"/>
      <c r="AH1537" s="47"/>
      <c r="AI1537" s="47"/>
      <c r="AJ1537" s="47"/>
      <c r="AK1537" s="190"/>
      <c r="AL1537" s="190"/>
      <c r="AM1537" s="190"/>
      <c r="AN1537" s="190"/>
      <c r="AO1537" s="190"/>
      <c r="AP1537" s="151"/>
      <c r="AQ1537" s="322"/>
      <c r="AR1537" s="322"/>
      <c r="AS1537" s="322"/>
      <c r="AT1537" s="47"/>
      <c r="AU1537" s="47"/>
      <c r="AV1537" s="47"/>
      <c r="AW1537" s="47"/>
      <c r="AX1537" s="322"/>
      <c r="AY1537" s="98"/>
      <c r="AZ1537" s="98"/>
      <c r="BA1537" s="47"/>
      <c r="BB1537" s="47"/>
      <c r="BC1537" s="47"/>
      <c r="BD1537" s="47"/>
      <c r="BE1537" s="97"/>
      <c r="BF1537" s="49"/>
      <c r="BG1537" s="239"/>
      <c r="BH1537" s="342"/>
      <c r="BI1537" s="49"/>
      <c r="BJ1537" s="49"/>
      <c r="BK1537" s="49"/>
      <c r="BL1537" s="49"/>
      <c r="BM1537" s="49"/>
      <c r="BN1537" s="47"/>
      <c r="BO1537" s="49"/>
      <c r="BP1537" s="49"/>
      <c r="BQ1537" s="49"/>
      <c r="BR1537" s="323"/>
      <c r="BS1537" s="323"/>
      <c r="BT1537" s="323"/>
      <c r="BU1537" s="49"/>
      <c r="BV1537" s="49"/>
      <c r="BW1537" s="97"/>
      <c r="BX1537" s="97"/>
      <c r="BY1537" s="97"/>
      <c r="BZ1537" s="97"/>
      <c r="CA1537" s="49"/>
      <c r="CB1537" s="49"/>
      <c r="CC1537" s="49"/>
      <c r="CD1537" s="49"/>
      <c r="CE1537" s="49"/>
      <c r="CF1537" s="49"/>
      <c r="CG1537" s="49"/>
      <c r="CH1537" s="49"/>
      <c r="CI1537" s="97"/>
      <c r="CJ1537" s="97"/>
      <c r="CK1537" s="97"/>
      <c r="CL1537" s="97"/>
      <c r="CM1537" s="335"/>
      <c r="CN1537" s="337"/>
      <c r="CO1537" s="315" t="str">
        <f>IF(Формулы!R1537&gt;V1537,"22-?,Дата 14 - Прибыл из УФСИН; ","")&amp;IF(Формулы!Q1537&gt;Y1537,"25-?,Дата 13 - Выбыл в УФСИН;","")&amp;IF(YEAR(ДАННЫЕ!$F$1)=YEAR(ДАННЫЕ!B1537),IF(AT1537&gt;0,"","40-?, вявлен в текущем году! "),"")&amp;IF(YEAR($F$1)=YEAR(W1537),IF(X1537+Y1537&gt;0,"","23-стоит, 24,25 - куда выбыл? "),"")&amp;IF(X1537+Y1537&gt;0,IF(YEAR($F$1)=YEAR(W1537),"","24+25&gt;0? 23 - когда выбыл? "),"")&amp;IF(BA1537&lt;BB1537,"47&gt;=48; ","")&amp;IF(BA1537&lt;BC1537,"47&gt;=49; ","")&amp;IF(BA1537&lt;BD1537,"47&gt;=50; ","")&amp;IF(BE1537&gt;0,IF(BF1537&gt;0,IF(AU1537&gt;AV1537,"","41 и 42 - ? (51 и 52 &gt; 0);"),"51 &gt; 0 52 - ?;"),"")&amp;IF(AU1537&gt;0,IF(AV1537&gt;AU1537,"41&gt;42;","")&amp;IF(BE1537&gt;0,"","41&gt;0 51-?;"),"")&amp;IF(BF1537&gt;0,IF(BE1537&gt;0,"","52&gt;0 51-?;"),"")&amp;IF(AW1537&gt;=AX1537,"","43&gt;44;")&amp;IF(CA1537&gt;0,IF(AW1537&gt;0,"","71 &gt; 0 43-?;"),"")</f>
        <v/>
      </c>
    </row>
    <row r="1538" spans="1:93" ht="12" x14ac:dyDescent="0.2">
      <c r="A1538" s="45"/>
      <c r="B1538" s="46"/>
      <c r="C1538" s="121"/>
      <c r="D1538" s="121"/>
      <c r="E1538" s="336"/>
      <c r="F1538" s="122"/>
      <c r="G1538" s="46"/>
      <c r="H1538" s="45"/>
      <c r="I1538" s="45"/>
      <c r="J1538" s="45"/>
      <c r="K1538" s="45"/>
      <c r="L1538" s="45"/>
      <c r="M1538" s="46"/>
      <c r="N1538" s="46"/>
      <c r="O1538" s="48"/>
      <c r="P1538" s="48"/>
      <c r="Q1538" s="46"/>
      <c r="R1538" s="48"/>
      <c r="S1538" s="48"/>
      <c r="T1538" s="48"/>
      <c r="U1538" s="48"/>
      <c r="V1538" s="48"/>
      <c r="W1538" s="46"/>
      <c r="X1538" s="48"/>
      <c r="Y1538" s="48"/>
      <c r="Z1538" s="157"/>
      <c r="AA1538" s="47"/>
      <c r="AB1538" s="97"/>
      <c r="AC1538" s="49"/>
      <c r="AD1538" s="49"/>
      <c r="AE1538" s="49"/>
      <c r="AF1538" s="49"/>
      <c r="AG1538" s="49"/>
      <c r="AH1538" s="47"/>
      <c r="AI1538" s="47"/>
      <c r="AJ1538" s="47"/>
      <c r="AK1538" s="190"/>
      <c r="AL1538" s="190"/>
      <c r="AM1538" s="190"/>
      <c r="AN1538" s="190"/>
      <c r="AO1538" s="190"/>
      <c r="AP1538" s="151"/>
      <c r="AQ1538" s="322"/>
      <c r="AR1538" s="322"/>
      <c r="AS1538" s="322"/>
      <c r="AT1538" s="47"/>
      <c r="AU1538" s="47"/>
      <c r="AV1538" s="47"/>
      <c r="AW1538" s="47"/>
      <c r="AX1538" s="322"/>
      <c r="AY1538" s="98"/>
      <c r="AZ1538" s="98"/>
      <c r="BA1538" s="47"/>
      <c r="BB1538" s="47"/>
      <c r="BC1538" s="47"/>
      <c r="BD1538" s="47"/>
      <c r="BE1538" s="97"/>
      <c r="BF1538" s="49"/>
      <c r="BG1538" s="239"/>
      <c r="BH1538" s="342"/>
      <c r="BI1538" s="49"/>
      <c r="BJ1538" s="49"/>
      <c r="BK1538" s="49"/>
      <c r="BL1538" s="49"/>
      <c r="BM1538" s="49"/>
      <c r="BN1538" s="47"/>
      <c r="BO1538" s="49"/>
      <c r="BP1538" s="49"/>
      <c r="BQ1538" s="49"/>
      <c r="BR1538" s="323"/>
      <c r="BS1538" s="323"/>
      <c r="BT1538" s="323"/>
      <c r="BU1538" s="49"/>
      <c r="BV1538" s="49"/>
      <c r="BW1538" s="97"/>
      <c r="BX1538" s="97"/>
      <c r="BY1538" s="97"/>
      <c r="BZ1538" s="97"/>
      <c r="CA1538" s="49"/>
      <c r="CB1538" s="49"/>
      <c r="CC1538" s="49"/>
      <c r="CD1538" s="49"/>
      <c r="CE1538" s="49"/>
      <c r="CF1538" s="49"/>
      <c r="CG1538" s="49"/>
      <c r="CH1538" s="49"/>
      <c r="CI1538" s="97"/>
      <c r="CJ1538" s="97"/>
      <c r="CK1538" s="97"/>
      <c r="CL1538" s="97"/>
      <c r="CM1538" s="335"/>
      <c r="CN1538" s="337"/>
      <c r="CO1538" s="315" t="str">
        <f>IF(Формулы!R1538&gt;V1538,"22-?,Дата 14 - Прибыл из УФСИН; ","")&amp;IF(Формулы!Q1538&gt;Y1538,"25-?,Дата 13 - Выбыл в УФСИН;","")&amp;IF(YEAR(ДАННЫЕ!$F$1)=YEAR(ДАННЫЕ!B1538),IF(AT1538&gt;0,"","40-?, вявлен в текущем году! "),"")&amp;IF(YEAR($F$1)=YEAR(W1538),IF(X1538+Y1538&gt;0,"","23-стоит, 24,25 - куда выбыл? "),"")&amp;IF(X1538+Y1538&gt;0,IF(YEAR($F$1)=YEAR(W1538),"","24+25&gt;0? 23 - когда выбыл? "),"")&amp;IF(BA1538&lt;BB1538,"47&gt;=48; ","")&amp;IF(BA1538&lt;BC1538,"47&gt;=49; ","")&amp;IF(BA1538&lt;BD1538,"47&gt;=50; ","")&amp;IF(BE1538&gt;0,IF(BF1538&gt;0,IF(AU1538&gt;AV1538,"","41 и 42 - ? (51 и 52 &gt; 0);"),"51 &gt; 0 52 - ?;"),"")&amp;IF(AU1538&gt;0,IF(AV1538&gt;AU1538,"41&gt;42;","")&amp;IF(BE1538&gt;0,"","41&gt;0 51-?;"),"")&amp;IF(BF1538&gt;0,IF(BE1538&gt;0,"","52&gt;0 51-?;"),"")&amp;IF(AW1538&gt;=AX1538,"","43&gt;44;")&amp;IF(CA1538&gt;0,IF(AW1538&gt;0,"","71 &gt; 0 43-?;"),"")</f>
        <v/>
      </c>
    </row>
    <row r="1539" spans="1:93" ht="12" x14ac:dyDescent="0.2">
      <c r="A1539" s="45"/>
      <c r="B1539" s="46"/>
      <c r="C1539" s="121"/>
      <c r="D1539" s="121"/>
      <c r="E1539" s="336"/>
      <c r="F1539" s="122"/>
      <c r="G1539" s="46"/>
      <c r="H1539" s="45"/>
      <c r="I1539" s="45"/>
      <c r="J1539" s="45"/>
      <c r="K1539" s="45"/>
      <c r="L1539" s="45"/>
      <c r="M1539" s="46"/>
      <c r="N1539" s="46"/>
      <c r="O1539" s="48"/>
      <c r="P1539" s="48"/>
      <c r="Q1539" s="46"/>
      <c r="R1539" s="48"/>
      <c r="S1539" s="48"/>
      <c r="T1539" s="48"/>
      <c r="U1539" s="48"/>
      <c r="V1539" s="48"/>
      <c r="W1539" s="46"/>
      <c r="X1539" s="48"/>
      <c r="Y1539" s="48"/>
      <c r="Z1539" s="157"/>
      <c r="AA1539" s="47"/>
      <c r="AB1539" s="97"/>
      <c r="AC1539" s="49"/>
      <c r="AD1539" s="49"/>
      <c r="AE1539" s="49"/>
      <c r="AF1539" s="49"/>
      <c r="AG1539" s="49"/>
      <c r="AH1539" s="47"/>
      <c r="AI1539" s="47"/>
      <c r="AJ1539" s="47"/>
      <c r="AK1539" s="190"/>
      <c r="AL1539" s="190"/>
      <c r="AM1539" s="190"/>
      <c r="AN1539" s="190"/>
      <c r="AO1539" s="190"/>
      <c r="AP1539" s="151"/>
      <c r="AQ1539" s="322"/>
      <c r="AR1539" s="322"/>
      <c r="AS1539" s="322"/>
      <c r="AT1539" s="47"/>
      <c r="AU1539" s="47"/>
      <c r="AV1539" s="47"/>
      <c r="AW1539" s="47"/>
      <c r="AX1539" s="322"/>
      <c r="AY1539" s="98"/>
      <c r="AZ1539" s="98"/>
      <c r="BA1539" s="47"/>
      <c r="BB1539" s="47"/>
      <c r="BC1539" s="47"/>
      <c r="BD1539" s="47"/>
      <c r="BE1539" s="97"/>
      <c r="BF1539" s="49"/>
      <c r="BG1539" s="239"/>
      <c r="BH1539" s="342"/>
      <c r="BI1539" s="49"/>
      <c r="BJ1539" s="49"/>
      <c r="BK1539" s="49"/>
      <c r="BL1539" s="49"/>
      <c r="BM1539" s="49"/>
      <c r="BN1539" s="47"/>
      <c r="BO1539" s="49"/>
      <c r="BP1539" s="49"/>
      <c r="BQ1539" s="49"/>
      <c r="BR1539" s="323"/>
      <c r="BS1539" s="323"/>
      <c r="BT1539" s="323"/>
      <c r="BU1539" s="49"/>
      <c r="BV1539" s="49"/>
      <c r="BW1539" s="97"/>
      <c r="BX1539" s="97"/>
      <c r="BY1539" s="97"/>
      <c r="BZ1539" s="97"/>
      <c r="CA1539" s="49"/>
      <c r="CB1539" s="49"/>
      <c r="CC1539" s="49"/>
      <c r="CD1539" s="49"/>
      <c r="CE1539" s="49"/>
      <c r="CF1539" s="49"/>
      <c r="CG1539" s="49"/>
      <c r="CH1539" s="49"/>
      <c r="CI1539" s="97"/>
      <c r="CJ1539" s="97"/>
      <c r="CK1539" s="97"/>
      <c r="CL1539" s="97"/>
      <c r="CM1539" s="335"/>
      <c r="CN1539" s="337"/>
      <c r="CO1539" s="315" t="str">
        <f>IF(Формулы!R1539&gt;V1539,"22-?,Дата 14 - Прибыл из УФСИН; ","")&amp;IF(Формулы!Q1539&gt;Y1539,"25-?,Дата 13 - Выбыл в УФСИН;","")&amp;IF(YEAR(ДАННЫЕ!$F$1)=YEAR(ДАННЫЕ!B1539),IF(AT1539&gt;0,"","40-?, вявлен в текущем году! "),"")&amp;IF(YEAR($F$1)=YEAR(W1539),IF(X1539+Y1539&gt;0,"","23-стоит, 24,25 - куда выбыл? "),"")&amp;IF(X1539+Y1539&gt;0,IF(YEAR($F$1)=YEAR(W1539),"","24+25&gt;0? 23 - когда выбыл? "),"")&amp;IF(BA1539&lt;BB1539,"47&gt;=48; ","")&amp;IF(BA1539&lt;BC1539,"47&gt;=49; ","")&amp;IF(BA1539&lt;BD1539,"47&gt;=50; ","")&amp;IF(BE1539&gt;0,IF(BF1539&gt;0,IF(AU1539&gt;AV1539,"","41 и 42 - ? (51 и 52 &gt; 0);"),"51 &gt; 0 52 - ?;"),"")&amp;IF(AU1539&gt;0,IF(AV1539&gt;AU1539,"41&gt;42;","")&amp;IF(BE1539&gt;0,"","41&gt;0 51-?;"),"")&amp;IF(BF1539&gt;0,IF(BE1539&gt;0,"","52&gt;0 51-?;"),"")&amp;IF(AW1539&gt;=AX1539,"","43&gt;44;")&amp;IF(CA1539&gt;0,IF(AW1539&gt;0,"","71 &gt; 0 43-?;"),"")</f>
        <v/>
      </c>
    </row>
    <row r="1540" spans="1:93" ht="12" x14ac:dyDescent="0.2">
      <c r="A1540" s="45"/>
      <c r="B1540" s="46"/>
      <c r="C1540" s="121"/>
      <c r="D1540" s="121"/>
      <c r="E1540" s="336"/>
      <c r="F1540" s="122"/>
      <c r="G1540" s="46"/>
      <c r="H1540" s="45"/>
      <c r="I1540" s="45"/>
      <c r="J1540" s="45"/>
      <c r="K1540" s="45"/>
      <c r="L1540" s="45"/>
      <c r="M1540" s="46"/>
      <c r="N1540" s="46"/>
      <c r="O1540" s="48"/>
      <c r="P1540" s="48"/>
      <c r="Q1540" s="46"/>
      <c r="R1540" s="48"/>
      <c r="S1540" s="48"/>
      <c r="T1540" s="48"/>
      <c r="U1540" s="48"/>
      <c r="V1540" s="48"/>
      <c r="W1540" s="46"/>
      <c r="X1540" s="48"/>
      <c r="Y1540" s="48"/>
      <c r="Z1540" s="157"/>
      <c r="AA1540" s="47"/>
      <c r="AB1540" s="97"/>
      <c r="AC1540" s="49"/>
      <c r="AD1540" s="49"/>
      <c r="AE1540" s="49"/>
      <c r="AF1540" s="49"/>
      <c r="AG1540" s="49"/>
      <c r="AH1540" s="47"/>
      <c r="AI1540" s="47"/>
      <c r="AJ1540" s="47"/>
      <c r="AK1540" s="190"/>
      <c r="AL1540" s="190"/>
      <c r="AM1540" s="190"/>
      <c r="AN1540" s="190"/>
      <c r="AO1540" s="190"/>
      <c r="AP1540" s="151"/>
      <c r="AQ1540" s="322"/>
      <c r="AR1540" s="322"/>
      <c r="AS1540" s="322"/>
      <c r="AT1540" s="47"/>
      <c r="AU1540" s="47"/>
      <c r="AV1540" s="47"/>
      <c r="AW1540" s="47"/>
      <c r="AX1540" s="322"/>
      <c r="AY1540" s="98"/>
      <c r="AZ1540" s="98"/>
      <c r="BA1540" s="47"/>
      <c r="BB1540" s="47"/>
      <c r="BC1540" s="47"/>
      <c r="BD1540" s="47"/>
      <c r="BE1540" s="97"/>
      <c r="BF1540" s="49"/>
      <c r="BG1540" s="239"/>
      <c r="BH1540" s="342"/>
      <c r="BI1540" s="49"/>
      <c r="BJ1540" s="49"/>
      <c r="BK1540" s="49"/>
      <c r="BL1540" s="49"/>
      <c r="BM1540" s="49"/>
      <c r="BN1540" s="47"/>
      <c r="BO1540" s="49"/>
      <c r="BP1540" s="49"/>
      <c r="BQ1540" s="49"/>
      <c r="BR1540" s="323"/>
      <c r="BS1540" s="323"/>
      <c r="BT1540" s="323"/>
      <c r="BU1540" s="49"/>
      <c r="BV1540" s="49"/>
      <c r="BW1540" s="97"/>
      <c r="BX1540" s="97"/>
      <c r="BY1540" s="97"/>
      <c r="BZ1540" s="97"/>
      <c r="CA1540" s="49"/>
      <c r="CB1540" s="49"/>
      <c r="CC1540" s="49"/>
      <c r="CD1540" s="49"/>
      <c r="CE1540" s="49"/>
      <c r="CF1540" s="49"/>
      <c r="CG1540" s="49"/>
      <c r="CH1540" s="49"/>
      <c r="CI1540" s="97"/>
      <c r="CJ1540" s="97"/>
      <c r="CK1540" s="97"/>
      <c r="CL1540" s="97"/>
      <c r="CM1540" s="335"/>
      <c r="CN1540" s="337"/>
      <c r="CO1540" s="315" t="str">
        <f>IF(Формулы!R1540&gt;V1540,"22-?,Дата 14 - Прибыл из УФСИН; ","")&amp;IF(Формулы!Q1540&gt;Y1540,"25-?,Дата 13 - Выбыл в УФСИН;","")&amp;IF(YEAR(ДАННЫЕ!$F$1)=YEAR(ДАННЫЕ!B1540),IF(AT1540&gt;0,"","40-?, вявлен в текущем году! "),"")&amp;IF(YEAR($F$1)=YEAR(W1540),IF(X1540+Y1540&gt;0,"","23-стоит, 24,25 - куда выбыл? "),"")&amp;IF(X1540+Y1540&gt;0,IF(YEAR($F$1)=YEAR(W1540),"","24+25&gt;0? 23 - когда выбыл? "),"")&amp;IF(BA1540&lt;BB1540,"47&gt;=48; ","")&amp;IF(BA1540&lt;BC1540,"47&gt;=49; ","")&amp;IF(BA1540&lt;BD1540,"47&gt;=50; ","")&amp;IF(BE1540&gt;0,IF(BF1540&gt;0,IF(AU1540&gt;AV1540,"","41 и 42 - ? (51 и 52 &gt; 0);"),"51 &gt; 0 52 - ?;"),"")&amp;IF(AU1540&gt;0,IF(AV1540&gt;AU1540,"41&gt;42;","")&amp;IF(BE1540&gt;0,"","41&gt;0 51-?;"),"")&amp;IF(BF1540&gt;0,IF(BE1540&gt;0,"","52&gt;0 51-?;"),"")&amp;IF(AW1540&gt;=AX1540,"","43&gt;44;")&amp;IF(CA1540&gt;0,IF(AW1540&gt;0,"","71 &gt; 0 43-?;"),"")</f>
        <v/>
      </c>
    </row>
    <row r="1541" spans="1:93" ht="12" x14ac:dyDescent="0.2">
      <c r="A1541" s="45"/>
      <c r="B1541" s="46"/>
      <c r="C1541" s="121"/>
      <c r="D1541" s="121"/>
      <c r="E1541" s="336"/>
      <c r="F1541" s="122"/>
      <c r="G1541" s="46"/>
      <c r="H1541" s="45"/>
      <c r="I1541" s="45"/>
      <c r="J1541" s="45"/>
      <c r="K1541" s="45"/>
      <c r="L1541" s="45"/>
      <c r="M1541" s="46"/>
      <c r="N1541" s="46"/>
      <c r="O1541" s="48"/>
      <c r="P1541" s="48"/>
      <c r="Q1541" s="46"/>
      <c r="R1541" s="48"/>
      <c r="S1541" s="48"/>
      <c r="T1541" s="48"/>
      <c r="U1541" s="48"/>
      <c r="V1541" s="48"/>
      <c r="W1541" s="46"/>
      <c r="X1541" s="48"/>
      <c r="Y1541" s="48"/>
      <c r="Z1541" s="157"/>
      <c r="AA1541" s="47"/>
      <c r="AB1541" s="97"/>
      <c r="AC1541" s="49"/>
      <c r="AD1541" s="49"/>
      <c r="AE1541" s="49"/>
      <c r="AF1541" s="49"/>
      <c r="AG1541" s="49"/>
      <c r="AH1541" s="47"/>
      <c r="AI1541" s="47"/>
      <c r="AJ1541" s="47"/>
      <c r="AK1541" s="190"/>
      <c r="AL1541" s="190"/>
      <c r="AM1541" s="190"/>
      <c r="AN1541" s="190"/>
      <c r="AO1541" s="190"/>
      <c r="AP1541" s="151"/>
      <c r="AQ1541" s="322"/>
      <c r="AR1541" s="322"/>
      <c r="AS1541" s="322"/>
      <c r="AT1541" s="47"/>
      <c r="AU1541" s="47"/>
      <c r="AV1541" s="47"/>
      <c r="AW1541" s="47"/>
      <c r="AX1541" s="322"/>
      <c r="AY1541" s="98"/>
      <c r="AZ1541" s="98"/>
      <c r="BA1541" s="47"/>
      <c r="BB1541" s="47"/>
      <c r="BC1541" s="47"/>
      <c r="BD1541" s="47"/>
      <c r="BE1541" s="97"/>
      <c r="BF1541" s="49"/>
      <c r="BG1541" s="239"/>
      <c r="BH1541" s="342"/>
      <c r="BI1541" s="49"/>
      <c r="BJ1541" s="49"/>
      <c r="BK1541" s="49"/>
      <c r="BL1541" s="49"/>
      <c r="BM1541" s="49"/>
      <c r="BN1541" s="47"/>
      <c r="BO1541" s="49"/>
      <c r="BP1541" s="49"/>
      <c r="BQ1541" s="49"/>
      <c r="BR1541" s="323"/>
      <c r="BS1541" s="323"/>
      <c r="BT1541" s="323"/>
      <c r="BU1541" s="49"/>
      <c r="BV1541" s="49"/>
      <c r="BW1541" s="97"/>
      <c r="BX1541" s="97"/>
      <c r="BY1541" s="97"/>
      <c r="BZ1541" s="97"/>
      <c r="CA1541" s="49"/>
      <c r="CB1541" s="49"/>
      <c r="CC1541" s="49"/>
      <c r="CD1541" s="49"/>
      <c r="CE1541" s="49"/>
      <c r="CF1541" s="49"/>
      <c r="CG1541" s="49"/>
      <c r="CH1541" s="49"/>
      <c r="CI1541" s="97"/>
      <c r="CJ1541" s="97"/>
      <c r="CK1541" s="97"/>
      <c r="CL1541" s="97"/>
      <c r="CM1541" s="335"/>
      <c r="CN1541" s="337"/>
      <c r="CO1541" s="315" t="str">
        <f>IF(Формулы!R1541&gt;V1541,"22-?,Дата 14 - Прибыл из УФСИН; ","")&amp;IF(Формулы!Q1541&gt;Y1541,"25-?,Дата 13 - Выбыл в УФСИН;","")&amp;IF(YEAR(ДАННЫЕ!$F$1)=YEAR(ДАННЫЕ!B1541),IF(AT1541&gt;0,"","40-?, вявлен в текущем году! "),"")&amp;IF(YEAR($F$1)=YEAR(W1541),IF(X1541+Y1541&gt;0,"","23-стоит, 24,25 - куда выбыл? "),"")&amp;IF(X1541+Y1541&gt;0,IF(YEAR($F$1)=YEAR(W1541),"","24+25&gt;0? 23 - когда выбыл? "),"")&amp;IF(BA1541&lt;BB1541,"47&gt;=48; ","")&amp;IF(BA1541&lt;BC1541,"47&gt;=49; ","")&amp;IF(BA1541&lt;BD1541,"47&gt;=50; ","")&amp;IF(BE1541&gt;0,IF(BF1541&gt;0,IF(AU1541&gt;AV1541,"","41 и 42 - ? (51 и 52 &gt; 0);"),"51 &gt; 0 52 - ?;"),"")&amp;IF(AU1541&gt;0,IF(AV1541&gt;AU1541,"41&gt;42;","")&amp;IF(BE1541&gt;0,"","41&gt;0 51-?;"),"")&amp;IF(BF1541&gt;0,IF(BE1541&gt;0,"","52&gt;0 51-?;"),"")&amp;IF(AW1541&gt;=AX1541,"","43&gt;44;")&amp;IF(CA1541&gt;0,IF(AW1541&gt;0,"","71 &gt; 0 43-?;"),"")</f>
        <v/>
      </c>
    </row>
    <row r="1542" spans="1:93" ht="12" x14ac:dyDescent="0.2">
      <c r="A1542" s="45"/>
      <c r="B1542" s="46"/>
      <c r="C1542" s="121"/>
      <c r="D1542" s="121"/>
      <c r="E1542" s="336"/>
      <c r="F1542" s="122"/>
      <c r="G1542" s="46"/>
      <c r="H1542" s="45"/>
      <c r="I1542" s="45"/>
      <c r="J1542" s="45"/>
      <c r="K1542" s="45"/>
      <c r="L1542" s="45"/>
      <c r="M1542" s="46"/>
      <c r="N1542" s="46"/>
      <c r="O1542" s="48"/>
      <c r="P1542" s="48"/>
      <c r="Q1542" s="46"/>
      <c r="R1542" s="48"/>
      <c r="S1542" s="48"/>
      <c r="T1542" s="48"/>
      <c r="U1542" s="48"/>
      <c r="V1542" s="48"/>
      <c r="W1542" s="46"/>
      <c r="X1542" s="48"/>
      <c r="Y1542" s="48"/>
      <c r="Z1542" s="157"/>
      <c r="AA1542" s="47"/>
      <c r="AB1542" s="97"/>
      <c r="AC1542" s="49"/>
      <c r="AD1542" s="49"/>
      <c r="AE1542" s="49"/>
      <c r="AF1542" s="49"/>
      <c r="AG1542" s="49"/>
      <c r="AH1542" s="47"/>
      <c r="AI1542" s="47"/>
      <c r="AJ1542" s="47"/>
      <c r="AK1542" s="190"/>
      <c r="AL1542" s="190"/>
      <c r="AM1542" s="190"/>
      <c r="AN1542" s="190"/>
      <c r="AO1542" s="190"/>
      <c r="AP1542" s="151"/>
      <c r="AQ1542" s="322"/>
      <c r="AR1542" s="322"/>
      <c r="AS1542" s="322"/>
      <c r="AT1542" s="47"/>
      <c r="AU1542" s="47"/>
      <c r="AV1542" s="47"/>
      <c r="AW1542" s="47"/>
      <c r="AX1542" s="322"/>
      <c r="AY1542" s="98"/>
      <c r="AZ1542" s="98"/>
      <c r="BA1542" s="47"/>
      <c r="BB1542" s="47"/>
      <c r="BC1542" s="47"/>
      <c r="BD1542" s="47"/>
      <c r="BE1542" s="97"/>
      <c r="BF1542" s="49"/>
      <c r="BG1542" s="239"/>
      <c r="BH1542" s="342"/>
      <c r="BI1542" s="49"/>
      <c r="BJ1542" s="49"/>
      <c r="BK1542" s="49"/>
      <c r="BL1542" s="49"/>
      <c r="BM1542" s="49"/>
      <c r="BN1542" s="47"/>
      <c r="BO1542" s="49"/>
      <c r="BP1542" s="49"/>
      <c r="BQ1542" s="49"/>
      <c r="BR1542" s="323"/>
      <c r="BS1542" s="323"/>
      <c r="BT1542" s="323"/>
      <c r="BU1542" s="49"/>
      <c r="BV1542" s="49"/>
      <c r="BW1542" s="97"/>
      <c r="BX1542" s="97"/>
      <c r="BY1542" s="97"/>
      <c r="BZ1542" s="97"/>
      <c r="CA1542" s="49"/>
      <c r="CB1542" s="49"/>
      <c r="CC1542" s="49"/>
      <c r="CD1542" s="49"/>
      <c r="CE1542" s="49"/>
      <c r="CF1542" s="49"/>
      <c r="CG1542" s="49"/>
      <c r="CH1542" s="49"/>
      <c r="CI1542" s="97"/>
      <c r="CJ1542" s="97"/>
      <c r="CK1542" s="97"/>
      <c r="CL1542" s="97"/>
      <c r="CM1542" s="335"/>
      <c r="CN1542" s="337"/>
      <c r="CO1542" s="315" t="str">
        <f>IF(Формулы!R1542&gt;V1542,"22-?,Дата 14 - Прибыл из УФСИН; ","")&amp;IF(Формулы!Q1542&gt;Y1542,"25-?,Дата 13 - Выбыл в УФСИН;","")&amp;IF(YEAR(ДАННЫЕ!$F$1)=YEAR(ДАННЫЕ!B1542),IF(AT1542&gt;0,"","40-?, вявлен в текущем году! "),"")&amp;IF(YEAR($F$1)=YEAR(W1542),IF(X1542+Y1542&gt;0,"","23-стоит, 24,25 - куда выбыл? "),"")&amp;IF(X1542+Y1542&gt;0,IF(YEAR($F$1)=YEAR(W1542),"","24+25&gt;0? 23 - когда выбыл? "),"")&amp;IF(BA1542&lt;BB1542,"47&gt;=48; ","")&amp;IF(BA1542&lt;BC1542,"47&gt;=49; ","")&amp;IF(BA1542&lt;BD1542,"47&gt;=50; ","")&amp;IF(BE1542&gt;0,IF(BF1542&gt;0,IF(AU1542&gt;AV1542,"","41 и 42 - ? (51 и 52 &gt; 0);"),"51 &gt; 0 52 - ?;"),"")&amp;IF(AU1542&gt;0,IF(AV1542&gt;AU1542,"41&gt;42;","")&amp;IF(BE1542&gt;0,"","41&gt;0 51-?;"),"")&amp;IF(BF1542&gt;0,IF(BE1542&gt;0,"","52&gt;0 51-?;"),"")&amp;IF(AW1542&gt;=AX1542,"","43&gt;44;")&amp;IF(CA1542&gt;0,IF(AW1542&gt;0,"","71 &gt; 0 43-?;"),"")</f>
        <v/>
      </c>
    </row>
    <row r="1543" spans="1:93" ht="12" x14ac:dyDescent="0.2">
      <c r="A1543" s="45"/>
      <c r="B1543" s="46"/>
      <c r="C1543" s="121"/>
      <c r="D1543" s="121"/>
      <c r="E1543" s="336"/>
      <c r="F1543" s="122"/>
      <c r="G1543" s="46"/>
      <c r="H1543" s="45"/>
      <c r="I1543" s="45"/>
      <c r="J1543" s="45"/>
      <c r="K1543" s="45"/>
      <c r="L1543" s="45"/>
      <c r="M1543" s="46"/>
      <c r="N1543" s="46"/>
      <c r="O1543" s="48"/>
      <c r="P1543" s="48"/>
      <c r="Q1543" s="46"/>
      <c r="R1543" s="48"/>
      <c r="S1543" s="48"/>
      <c r="T1543" s="48"/>
      <c r="U1543" s="48"/>
      <c r="V1543" s="48"/>
      <c r="W1543" s="46"/>
      <c r="X1543" s="48"/>
      <c r="Y1543" s="48"/>
      <c r="Z1543" s="157"/>
      <c r="AA1543" s="47"/>
      <c r="AB1543" s="97"/>
      <c r="AC1543" s="49"/>
      <c r="AD1543" s="49"/>
      <c r="AE1543" s="49"/>
      <c r="AF1543" s="49"/>
      <c r="AG1543" s="49"/>
      <c r="AH1543" s="47"/>
      <c r="AI1543" s="47"/>
      <c r="AJ1543" s="47"/>
      <c r="AK1543" s="190"/>
      <c r="AL1543" s="190"/>
      <c r="AM1543" s="190"/>
      <c r="AN1543" s="190"/>
      <c r="AO1543" s="190"/>
      <c r="AP1543" s="151"/>
      <c r="AQ1543" s="322"/>
      <c r="AR1543" s="322"/>
      <c r="AS1543" s="322"/>
      <c r="AT1543" s="47"/>
      <c r="AU1543" s="47"/>
      <c r="AV1543" s="47"/>
      <c r="AW1543" s="47"/>
      <c r="AX1543" s="322"/>
      <c r="AY1543" s="98"/>
      <c r="AZ1543" s="98"/>
      <c r="BA1543" s="47"/>
      <c r="BB1543" s="47"/>
      <c r="BC1543" s="47"/>
      <c r="BD1543" s="47"/>
      <c r="BE1543" s="97"/>
      <c r="BF1543" s="49"/>
      <c r="BG1543" s="239"/>
      <c r="BH1543" s="342"/>
      <c r="BI1543" s="49"/>
      <c r="BJ1543" s="49"/>
      <c r="BK1543" s="49"/>
      <c r="BL1543" s="49"/>
      <c r="BM1543" s="49"/>
      <c r="BN1543" s="47"/>
      <c r="BO1543" s="49"/>
      <c r="BP1543" s="49"/>
      <c r="BQ1543" s="49"/>
      <c r="BR1543" s="323"/>
      <c r="BS1543" s="323"/>
      <c r="BT1543" s="323"/>
      <c r="BU1543" s="49"/>
      <c r="BV1543" s="49"/>
      <c r="BW1543" s="97"/>
      <c r="BX1543" s="97"/>
      <c r="BY1543" s="97"/>
      <c r="BZ1543" s="97"/>
      <c r="CA1543" s="49"/>
      <c r="CB1543" s="49"/>
      <c r="CC1543" s="49"/>
      <c r="CD1543" s="49"/>
      <c r="CE1543" s="49"/>
      <c r="CF1543" s="49"/>
      <c r="CG1543" s="49"/>
      <c r="CH1543" s="49"/>
      <c r="CI1543" s="97"/>
      <c r="CJ1543" s="97"/>
      <c r="CK1543" s="97"/>
      <c r="CL1543" s="97"/>
      <c r="CM1543" s="335"/>
      <c r="CN1543" s="337"/>
      <c r="CO1543" s="315" t="str">
        <f>IF(Формулы!R1543&gt;V1543,"22-?,Дата 14 - Прибыл из УФСИН; ","")&amp;IF(Формулы!Q1543&gt;Y1543,"25-?,Дата 13 - Выбыл в УФСИН;","")&amp;IF(YEAR(ДАННЫЕ!$F$1)=YEAR(ДАННЫЕ!B1543),IF(AT1543&gt;0,"","40-?, вявлен в текущем году! "),"")&amp;IF(YEAR($F$1)=YEAR(W1543),IF(X1543+Y1543&gt;0,"","23-стоит, 24,25 - куда выбыл? "),"")&amp;IF(X1543+Y1543&gt;0,IF(YEAR($F$1)=YEAR(W1543),"","24+25&gt;0? 23 - когда выбыл? "),"")&amp;IF(BA1543&lt;BB1543,"47&gt;=48; ","")&amp;IF(BA1543&lt;BC1543,"47&gt;=49; ","")&amp;IF(BA1543&lt;BD1543,"47&gt;=50; ","")&amp;IF(BE1543&gt;0,IF(BF1543&gt;0,IF(AU1543&gt;AV1543,"","41 и 42 - ? (51 и 52 &gt; 0);"),"51 &gt; 0 52 - ?;"),"")&amp;IF(AU1543&gt;0,IF(AV1543&gt;AU1543,"41&gt;42;","")&amp;IF(BE1543&gt;0,"","41&gt;0 51-?;"),"")&amp;IF(BF1543&gt;0,IF(BE1543&gt;0,"","52&gt;0 51-?;"),"")&amp;IF(AW1543&gt;=AX1543,"","43&gt;44;")&amp;IF(CA1543&gt;0,IF(AW1543&gt;0,"","71 &gt; 0 43-?;"),"")</f>
        <v/>
      </c>
    </row>
    <row r="1544" spans="1:93" ht="12" x14ac:dyDescent="0.2">
      <c r="A1544" s="45"/>
      <c r="B1544" s="46"/>
      <c r="C1544" s="121"/>
      <c r="D1544" s="121"/>
      <c r="E1544" s="336"/>
      <c r="F1544" s="122"/>
      <c r="G1544" s="46"/>
      <c r="H1544" s="45"/>
      <c r="I1544" s="45"/>
      <c r="J1544" s="45"/>
      <c r="K1544" s="45"/>
      <c r="L1544" s="45"/>
      <c r="M1544" s="46"/>
      <c r="N1544" s="46"/>
      <c r="O1544" s="48"/>
      <c r="P1544" s="48"/>
      <c r="Q1544" s="46"/>
      <c r="R1544" s="48"/>
      <c r="S1544" s="48"/>
      <c r="T1544" s="48"/>
      <c r="U1544" s="48"/>
      <c r="V1544" s="48"/>
      <c r="W1544" s="46"/>
      <c r="X1544" s="48"/>
      <c r="Y1544" s="48"/>
      <c r="Z1544" s="157"/>
      <c r="AA1544" s="47"/>
      <c r="AB1544" s="97"/>
      <c r="AC1544" s="49"/>
      <c r="AD1544" s="49"/>
      <c r="AE1544" s="49"/>
      <c r="AF1544" s="49"/>
      <c r="AG1544" s="49"/>
      <c r="AH1544" s="47"/>
      <c r="AI1544" s="47"/>
      <c r="AJ1544" s="47"/>
      <c r="AK1544" s="190"/>
      <c r="AL1544" s="190"/>
      <c r="AM1544" s="190"/>
      <c r="AN1544" s="190"/>
      <c r="AO1544" s="190"/>
      <c r="AP1544" s="151"/>
      <c r="AQ1544" s="322"/>
      <c r="AR1544" s="322"/>
      <c r="AS1544" s="322"/>
      <c r="AT1544" s="47"/>
      <c r="AU1544" s="47"/>
      <c r="AV1544" s="47"/>
      <c r="AW1544" s="47"/>
      <c r="AX1544" s="322"/>
      <c r="AY1544" s="98"/>
      <c r="AZ1544" s="98"/>
      <c r="BA1544" s="47"/>
      <c r="BB1544" s="47"/>
      <c r="BC1544" s="47"/>
      <c r="BD1544" s="47"/>
      <c r="BE1544" s="97"/>
      <c r="BF1544" s="49"/>
      <c r="BG1544" s="239"/>
      <c r="BH1544" s="342"/>
      <c r="BI1544" s="49"/>
      <c r="BJ1544" s="49"/>
      <c r="BK1544" s="49"/>
      <c r="BL1544" s="49"/>
      <c r="BM1544" s="49"/>
      <c r="BN1544" s="47"/>
      <c r="BO1544" s="49"/>
      <c r="BP1544" s="49"/>
      <c r="BQ1544" s="49"/>
      <c r="BR1544" s="323"/>
      <c r="BS1544" s="323"/>
      <c r="BT1544" s="323"/>
      <c r="BU1544" s="49"/>
      <c r="BV1544" s="49"/>
      <c r="BW1544" s="97"/>
      <c r="BX1544" s="97"/>
      <c r="BY1544" s="97"/>
      <c r="BZ1544" s="97"/>
      <c r="CA1544" s="49"/>
      <c r="CB1544" s="49"/>
      <c r="CC1544" s="49"/>
      <c r="CD1544" s="49"/>
      <c r="CE1544" s="49"/>
      <c r="CF1544" s="49"/>
      <c r="CG1544" s="49"/>
      <c r="CH1544" s="49"/>
      <c r="CI1544" s="97"/>
      <c r="CJ1544" s="97"/>
      <c r="CK1544" s="97"/>
      <c r="CL1544" s="97"/>
      <c r="CM1544" s="335"/>
      <c r="CN1544" s="337"/>
      <c r="CO1544" s="315" t="str">
        <f>IF(Формулы!R1544&gt;V1544,"22-?,Дата 14 - Прибыл из УФСИН; ","")&amp;IF(Формулы!Q1544&gt;Y1544,"25-?,Дата 13 - Выбыл в УФСИН;","")&amp;IF(YEAR(ДАННЫЕ!$F$1)=YEAR(ДАННЫЕ!B1544),IF(AT1544&gt;0,"","40-?, вявлен в текущем году! "),"")&amp;IF(YEAR($F$1)=YEAR(W1544),IF(X1544+Y1544&gt;0,"","23-стоит, 24,25 - куда выбыл? "),"")&amp;IF(X1544+Y1544&gt;0,IF(YEAR($F$1)=YEAR(W1544),"","24+25&gt;0? 23 - когда выбыл? "),"")&amp;IF(BA1544&lt;BB1544,"47&gt;=48; ","")&amp;IF(BA1544&lt;BC1544,"47&gt;=49; ","")&amp;IF(BA1544&lt;BD1544,"47&gt;=50; ","")&amp;IF(BE1544&gt;0,IF(BF1544&gt;0,IF(AU1544&gt;AV1544,"","41 и 42 - ? (51 и 52 &gt; 0);"),"51 &gt; 0 52 - ?;"),"")&amp;IF(AU1544&gt;0,IF(AV1544&gt;AU1544,"41&gt;42;","")&amp;IF(BE1544&gt;0,"","41&gt;0 51-?;"),"")&amp;IF(BF1544&gt;0,IF(BE1544&gt;0,"","52&gt;0 51-?;"),"")&amp;IF(AW1544&gt;=AX1544,"","43&gt;44;")&amp;IF(CA1544&gt;0,IF(AW1544&gt;0,"","71 &gt; 0 43-?;"),"")</f>
        <v/>
      </c>
    </row>
    <row r="1545" spans="1:93" ht="12" x14ac:dyDescent="0.2">
      <c r="A1545" s="45"/>
      <c r="B1545" s="46"/>
      <c r="C1545" s="121"/>
      <c r="D1545" s="121"/>
      <c r="E1545" s="336"/>
      <c r="F1545" s="122"/>
      <c r="G1545" s="46"/>
      <c r="H1545" s="45"/>
      <c r="I1545" s="45"/>
      <c r="J1545" s="45"/>
      <c r="K1545" s="45"/>
      <c r="L1545" s="45"/>
      <c r="M1545" s="46"/>
      <c r="N1545" s="46"/>
      <c r="O1545" s="48"/>
      <c r="P1545" s="48"/>
      <c r="Q1545" s="46"/>
      <c r="R1545" s="48"/>
      <c r="S1545" s="48"/>
      <c r="T1545" s="48"/>
      <c r="U1545" s="48"/>
      <c r="V1545" s="48"/>
      <c r="W1545" s="46"/>
      <c r="X1545" s="48"/>
      <c r="Y1545" s="48"/>
      <c r="Z1545" s="157"/>
      <c r="AA1545" s="47"/>
      <c r="AB1545" s="97"/>
      <c r="AC1545" s="49"/>
      <c r="AD1545" s="49"/>
      <c r="AE1545" s="49"/>
      <c r="AF1545" s="49"/>
      <c r="AG1545" s="49"/>
      <c r="AH1545" s="47"/>
      <c r="AI1545" s="47"/>
      <c r="AJ1545" s="47"/>
      <c r="AK1545" s="190"/>
      <c r="AL1545" s="190"/>
      <c r="AM1545" s="190"/>
      <c r="AN1545" s="190"/>
      <c r="AO1545" s="190"/>
      <c r="AP1545" s="151"/>
      <c r="AQ1545" s="322"/>
      <c r="AR1545" s="322"/>
      <c r="AS1545" s="322"/>
      <c r="AT1545" s="47"/>
      <c r="AU1545" s="47"/>
      <c r="AV1545" s="47"/>
      <c r="AW1545" s="47"/>
      <c r="AX1545" s="322"/>
      <c r="AY1545" s="98"/>
      <c r="AZ1545" s="98"/>
      <c r="BA1545" s="47"/>
      <c r="BB1545" s="47"/>
      <c r="BC1545" s="47"/>
      <c r="BD1545" s="47"/>
      <c r="BE1545" s="97"/>
      <c r="BF1545" s="49"/>
      <c r="BG1545" s="239"/>
      <c r="BH1545" s="342"/>
      <c r="BI1545" s="49"/>
      <c r="BJ1545" s="49"/>
      <c r="BK1545" s="49"/>
      <c r="BL1545" s="49"/>
      <c r="BM1545" s="49"/>
      <c r="BN1545" s="47"/>
      <c r="BO1545" s="49"/>
      <c r="BP1545" s="49"/>
      <c r="BQ1545" s="49"/>
      <c r="BR1545" s="323"/>
      <c r="BS1545" s="323"/>
      <c r="BT1545" s="323"/>
      <c r="BU1545" s="49"/>
      <c r="BV1545" s="49"/>
      <c r="BW1545" s="97"/>
      <c r="BX1545" s="97"/>
      <c r="BY1545" s="97"/>
      <c r="BZ1545" s="97"/>
      <c r="CA1545" s="49"/>
      <c r="CB1545" s="49"/>
      <c r="CC1545" s="49"/>
      <c r="CD1545" s="49"/>
      <c r="CE1545" s="49"/>
      <c r="CF1545" s="49"/>
      <c r="CG1545" s="49"/>
      <c r="CH1545" s="49"/>
      <c r="CI1545" s="97"/>
      <c r="CJ1545" s="97"/>
      <c r="CK1545" s="97"/>
      <c r="CL1545" s="97"/>
      <c r="CM1545" s="335"/>
      <c r="CN1545" s="337"/>
      <c r="CO1545" s="315" t="str">
        <f>IF(Формулы!R1545&gt;V1545,"22-?,Дата 14 - Прибыл из УФСИН; ","")&amp;IF(Формулы!Q1545&gt;Y1545,"25-?,Дата 13 - Выбыл в УФСИН;","")&amp;IF(YEAR(ДАННЫЕ!$F$1)=YEAR(ДАННЫЕ!B1545),IF(AT1545&gt;0,"","40-?, вявлен в текущем году! "),"")&amp;IF(YEAR($F$1)=YEAR(W1545),IF(X1545+Y1545&gt;0,"","23-стоит, 24,25 - куда выбыл? "),"")&amp;IF(X1545+Y1545&gt;0,IF(YEAR($F$1)=YEAR(W1545),"","24+25&gt;0? 23 - когда выбыл? "),"")&amp;IF(BA1545&lt;BB1545,"47&gt;=48; ","")&amp;IF(BA1545&lt;BC1545,"47&gt;=49; ","")&amp;IF(BA1545&lt;BD1545,"47&gt;=50; ","")&amp;IF(BE1545&gt;0,IF(BF1545&gt;0,IF(AU1545&gt;AV1545,"","41 и 42 - ? (51 и 52 &gt; 0);"),"51 &gt; 0 52 - ?;"),"")&amp;IF(AU1545&gt;0,IF(AV1545&gt;AU1545,"41&gt;42;","")&amp;IF(BE1545&gt;0,"","41&gt;0 51-?;"),"")&amp;IF(BF1545&gt;0,IF(BE1545&gt;0,"","52&gt;0 51-?;"),"")&amp;IF(AW1545&gt;=AX1545,"","43&gt;44;")&amp;IF(CA1545&gt;0,IF(AW1545&gt;0,"","71 &gt; 0 43-?;"),"")</f>
        <v/>
      </c>
    </row>
    <row r="1546" spans="1:93" ht="12" x14ac:dyDescent="0.2">
      <c r="A1546" s="45"/>
      <c r="B1546" s="46"/>
      <c r="C1546" s="121"/>
      <c r="D1546" s="121"/>
      <c r="E1546" s="336"/>
      <c r="F1546" s="122"/>
      <c r="G1546" s="46"/>
      <c r="H1546" s="45"/>
      <c r="I1546" s="45"/>
      <c r="J1546" s="45"/>
      <c r="K1546" s="45"/>
      <c r="L1546" s="45"/>
      <c r="M1546" s="46"/>
      <c r="N1546" s="46"/>
      <c r="O1546" s="48"/>
      <c r="P1546" s="48"/>
      <c r="Q1546" s="46"/>
      <c r="R1546" s="48"/>
      <c r="S1546" s="48"/>
      <c r="T1546" s="48"/>
      <c r="U1546" s="48"/>
      <c r="V1546" s="48"/>
      <c r="W1546" s="46"/>
      <c r="X1546" s="48"/>
      <c r="Y1546" s="48"/>
      <c r="Z1546" s="157"/>
      <c r="AA1546" s="47"/>
      <c r="AB1546" s="97"/>
      <c r="AC1546" s="49"/>
      <c r="AD1546" s="49"/>
      <c r="AE1546" s="49"/>
      <c r="AF1546" s="49"/>
      <c r="AG1546" s="49"/>
      <c r="AH1546" s="47"/>
      <c r="AI1546" s="47"/>
      <c r="AJ1546" s="47"/>
      <c r="AK1546" s="190"/>
      <c r="AL1546" s="190"/>
      <c r="AM1546" s="190"/>
      <c r="AN1546" s="190"/>
      <c r="AO1546" s="190"/>
      <c r="AP1546" s="151"/>
      <c r="AQ1546" s="322"/>
      <c r="AR1546" s="322"/>
      <c r="AS1546" s="322"/>
      <c r="AT1546" s="47"/>
      <c r="AU1546" s="47"/>
      <c r="AV1546" s="47"/>
      <c r="AW1546" s="47"/>
      <c r="AX1546" s="322"/>
      <c r="AY1546" s="98"/>
      <c r="AZ1546" s="98"/>
      <c r="BA1546" s="47"/>
      <c r="BB1546" s="47"/>
      <c r="BC1546" s="47"/>
      <c r="BD1546" s="47"/>
      <c r="BE1546" s="97"/>
      <c r="BF1546" s="49"/>
      <c r="BG1546" s="239"/>
      <c r="BH1546" s="342"/>
      <c r="BI1546" s="49"/>
      <c r="BJ1546" s="49"/>
      <c r="BK1546" s="49"/>
      <c r="BL1546" s="49"/>
      <c r="BM1546" s="49"/>
      <c r="BN1546" s="47"/>
      <c r="BO1546" s="49"/>
      <c r="BP1546" s="49"/>
      <c r="BQ1546" s="49"/>
      <c r="BR1546" s="323"/>
      <c r="BS1546" s="323"/>
      <c r="BT1546" s="323"/>
      <c r="BU1546" s="49"/>
      <c r="BV1546" s="49"/>
      <c r="BW1546" s="97"/>
      <c r="BX1546" s="97"/>
      <c r="BY1546" s="97"/>
      <c r="BZ1546" s="97"/>
      <c r="CA1546" s="49"/>
      <c r="CB1546" s="49"/>
      <c r="CC1546" s="49"/>
      <c r="CD1546" s="49"/>
      <c r="CE1546" s="49"/>
      <c r="CF1546" s="49"/>
      <c r="CG1546" s="49"/>
      <c r="CH1546" s="49"/>
      <c r="CI1546" s="97"/>
      <c r="CJ1546" s="97"/>
      <c r="CK1546" s="97"/>
      <c r="CL1546" s="97"/>
      <c r="CM1546" s="335"/>
      <c r="CN1546" s="337"/>
      <c r="CO1546" s="315" t="str">
        <f>IF(Формулы!R1546&gt;V1546,"22-?,Дата 14 - Прибыл из УФСИН; ","")&amp;IF(Формулы!Q1546&gt;Y1546,"25-?,Дата 13 - Выбыл в УФСИН;","")&amp;IF(YEAR(ДАННЫЕ!$F$1)=YEAR(ДАННЫЕ!B1546),IF(AT1546&gt;0,"","40-?, вявлен в текущем году! "),"")&amp;IF(YEAR($F$1)=YEAR(W1546),IF(X1546+Y1546&gt;0,"","23-стоит, 24,25 - куда выбыл? "),"")&amp;IF(X1546+Y1546&gt;0,IF(YEAR($F$1)=YEAR(W1546),"","24+25&gt;0? 23 - когда выбыл? "),"")&amp;IF(BA1546&lt;BB1546,"47&gt;=48; ","")&amp;IF(BA1546&lt;BC1546,"47&gt;=49; ","")&amp;IF(BA1546&lt;BD1546,"47&gt;=50; ","")&amp;IF(BE1546&gt;0,IF(BF1546&gt;0,IF(AU1546&gt;AV1546,"","41 и 42 - ? (51 и 52 &gt; 0);"),"51 &gt; 0 52 - ?;"),"")&amp;IF(AU1546&gt;0,IF(AV1546&gt;AU1546,"41&gt;42;","")&amp;IF(BE1546&gt;0,"","41&gt;0 51-?;"),"")&amp;IF(BF1546&gt;0,IF(BE1546&gt;0,"","52&gt;0 51-?;"),"")&amp;IF(AW1546&gt;=AX1546,"","43&gt;44;")&amp;IF(CA1546&gt;0,IF(AW1546&gt;0,"","71 &gt; 0 43-?;"),"")</f>
        <v/>
      </c>
    </row>
    <row r="1547" spans="1:93" ht="12" x14ac:dyDescent="0.2">
      <c r="A1547" s="45"/>
      <c r="B1547" s="46"/>
      <c r="C1547" s="121"/>
      <c r="D1547" s="121"/>
      <c r="E1547" s="336"/>
      <c r="F1547" s="122"/>
      <c r="G1547" s="46"/>
      <c r="H1547" s="45"/>
      <c r="I1547" s="45"/>
      <c r="J1547" s="45"/>
      <c r="K1547" s="45"/>
      <c r="L1547" s="45"/>
      <c r="M1547" s="46"/>
      <c r="N1547" s="46"/>
      <c r="O1547" s="48"/>
      <c r="P1547" s="48"/>
      <c r="Q1547" s="46"/>
      <c r="R1547" s="48"/>
      <c r="S1547" s="48"/>
      <c r="T1547" s="48"/>
      <c r="U1547" s="48"/>
      <c r="V1547" s="48"/>
      <c r="W1547" s="46"/>
      <c r="X1547" s="48"/>
      <c r="Y1547" s="48"/>
      <c r="Z1547" s="157"/>
      <c r="AA1547" s="47"/>
      <c r="AB1547" s="97"/>
      <c r="AC1547" s="49"/>
      <c r="AD1547" s="49"/>
      <c r="AE1547" s="49"/>
      <c r="AF1547" s="49"/>
      <c r="AG1547" s="49"/>
      <c r="AH1547" s="47"/>
      <c r="AI1547" s="47"/>
      <c r="AJ1547" s="47"/>
      <c r="AK1547" s="190"/>
      <c r="AL1547" s="190"/>
      <c r="AM1547" s="190"/>
      <c r="AN1547" s="190"/>
      <c r="AO1547" s="190"/>
      <c r="AP1547" s="151"/>
      <c r="AQ1547" s="322"/>
      <c r="AR1547" s="322"/>
      <c r="AS1547" s="322"/>
      <c r="AT1547" s="47"/>
      <c r="AU1547" s="47"/>
      <c r="AV1547" s="47"/>
      <c r="AW1547" s="47"/>
      <c r="AX1547" s="322"/>
      <c r="AY1547" s="98"/>
      <c r="AZ1547" s="98"/>
      <c r="BA1547" s="47"/>
      <c r="BB1547" s="47"/>
      <c r="BC1547" s="47"/>
      <c r="BD1547" s="47"/>
      <c r="BE1547" s="97"/>
      <c r="BF1547" s="49"/>
      <c r="BG1547" s="239"/>
      <c r="BH1547" s="342"/>
      <c r="BI1547" s="49"/>
      <c r="BJ1547" s="49"/>
      <c r="BK1547" s="49"/>
      <c r="BL1547" s="49"/>
      <c r="BM1547" s="49"/>
      <c r="BN1547" s="47"/>
      <c r="BO1547" s="49"/>
      <c r="BP1547" s="49"/>
      <c r="BQ1547" s="49"/>
      <c r="BR1547" s="323"/>
      <c r="BS1547" s="323"/>
      <c r="BT1547" s="323"/>
      <c r="BU1547" s="49"/>
      <c r="BV1547" s="49"/>
      <c r="BW1547" s="97"/>
      <c r="BX1547" s="97"/>
      <c r="BY1547" s="97"/>
      <c r="BZ1547" s="97"/>
      <c r="CA1547" s="49"/>
      <c r="CB1547" s="49"/>
      <c r="CC1547" s="49"/>
      <c r="CD1547" s="49"/>
      <c r="CE1547" s="49"/>
      <c r="CF1547" s="49"/>
      <c r="CG1547" s="49"/>
      <c r="CH1547" s="49"/>
      <c r="CI1547" s="97"/>
      <c r="CJ1547" s="97"/>
      <c r="CK1547" s="97"/>
      <c r="CL1547" s="97"/>
      <c r="CM1547" s="335"/>
      <c r="CN1547" s="337"/>
      <c r="CO1547" s="315" t="str">
        <f>IF(Формулы!R1547&gt;V1547,"22-?,Дата 14 - Прибыл из УФСИН; ","")&amp;IF(Формулы!Q1547&gt;Y1547,"25-?,Дата 13 - Выбыл в УФСИН;","")&amp;IF(YEAR(ДАННЫЕ!$F$1)=YEAR(ДАННЫЕ!B1547),IF(AT1547&gt;0,"","40-?, вявлен в текущем году! "),"")&amp;IF(YEAR($F$1)=YEAR(W1547),IF(X1547+Y1547&gt;0,"","23-стоит, 24,25 - куда выбыл? "),"")&amp;IF(X1547+Y1547&gt;0,IF(YEAR($F$1)=YEAR(W1547),"","24+25&gt;0? 23 - когда выбыл? "),"")&amp;IF(BA1547&lt;BB1547,"47&gt;=48; ","")&amp;IF(BA1547&lt;BC1547,"47&gt;=49; ","")&amp;IF(BA1547&lt;BD1547,"47&gt;=50; ","")&amp;IF(BE1547&gt;0,IF(BF1547&gt;0,IF(AU1547&gt;AV1547,"","41 и 42 - ? (51 и 52 &gt; 0);"),"51 &gt; 0 52 - ?;"),"")&amp;IF(AU1547&gt;0,IF(AV1547&gt;AU1547,"41&gt;42;","")&amp;IF(BE1547&gt;0,"","41&gt;0 51-?;"),"")&amp;IF(BF1547&gt;0,IF(BE1547&gt;0,"","52&gt;0 51-?;"),"")&amp;IF(AW1547&gt;=AX1547,"","43&gt;44;")&amp;IF(CA1547&gt;0,IF(AW1547&gt;0,"","71 &gt; 0 43-?;"),"")</f>
        <v/>
      </c>
    </row>
    <row r="1548" spans="1:93" ht="12" x14ac:dyDescent="0.2">
      <c r="A1548" s="45"/>
      <c r="B1548" s="46"/>
      <c r="C1548" s="121"/>
      <c r="D1548" s="121"/>
      <c r="E1548" s="336"/>
      <c r="F1548" s="122"/>
      <c r="G1548" s="46"/>
      <c r="H1548" s="45"/>
      <c r="I1548" s="45"/>
      <c r="J1548" s="45"/>
      <c r="K1548" s="45"/>
      <c r="L1548" s="45"/>
      <c r="M1548" s="46"/>
      <c r="N1548" s="46"/>
      <c r="O1548" s="48"/>
      <c r="P1548" s="48"/>
      <c r="Q1548" s="46"/>
      <c r="R1548" s="48"/>
      <c r="S1548" s="48"/>
      <c r="T1548" s="48"/>
      <c r="U1548" s="48"/>
      <c r="V1548" s="48"/>
      <c r="W1548" s="46"/>
      <c r="X1548" s="48"/>
      <c r="Y1548" s="48"/>
      <c r="Z1548" s="157"/>
      <c r="AA1548" s="47"/>
      <c r="AB1548" s="97"/>
      <c r="AC1548" s="49"/>
      <c r="AD1548" s="49"/>
      <c r="AE1548" s="49"/>
      <c r="AF1548" s="49"/>
      <c r="AG1548" s="49"/>
      <c r="AH1548" s="47"/>
      <c r="AI1548" s="47"/>
      <c r="AJ1548" s="47"/>
      <c r="AK1548" s="190"/>
      <c r="AL1548" s="190"/>
      <c r="AM1548" s="190"/>
      <c r="AN1548" s="190"/>
      <c r="AO1548" s="190"/>
      <c r="AP1548" s="151"/>
      <c r="AQ1548" s="322"/>
      <c r="AR1548" s="322"/>
      <c r="AS1548" s="322"/>
      <c r="AT1548" s="47"/>
      <c r="AU1548" s="47"/>
      <c r="AV1548" s="47"/>
      <c r="AW1548" s="47"/>
      <c r="AX1548" s="322"/>
      <c r="AY1548" s="98"/>
      <c r="AZ1548" s="98"/>
      <c r="BA1548" s="47"/>
      <c r="BB1548" s="47"/>
      <c r="BC1548" s="47"/>
      <c r="BD1548" s="47"/>
      <c r="BE1548" s="97"/>
      <c r="BF1548" s="49"/>
      <c r="BG1548" s="239"/>
      <c r="BH1548" s="342"/>
      <c r="BI1548" s="49"/>
      <c r="BJ1548" s="49"/>
      <c r="BK1548" s="49"/>
      <c r="BL1548" s="49"/>
      <c r="BM1548" s="49"/>
      <c r="BN1548" s="47"/>
      <c r="BO1548" s="49"/>
      <c r="BP1548" s="49"/>
      <c r="BQ1548" s="49"/>
      <c r="BR1548" s="323"/>
      <c r="BS1548" s="323"/>
      <c r="BT1548" s="323"/>
      <c r="BU1548" s="49"/>
      <c r="BV1548" s="49"/>
      <c r="BW1548" s="97"/>
      <c r="BX1548" s="97"/>
      <c r="BY1548" s="97"/>
      <c r="BZ1548" s="97"/>
      <c r="CA1548" s="49"/>
      <c r="CB1548" s="49"/>
      <c r="CC1548" s="49"/>
      <c r="CD1548" s="49"/>
      <c r="CE1548" s="49"/>
      <c r="CF1548" s="49"/>
      <c r="CG1548" s="49"/>
      <c r="CH1548" s="49"/>
      <c r="CI1548" s="97"/>
      <c r="CJ1548" s="97"/>
      <c r="CK1548" s="97"/>
      <c r="CL1548" s="97"/>
      <c r="CM1548" s="335"/>
      <c r="CN1548" s="337"/>
      <c r="CO1548" s="315" t="str">
        <f>IF(Формулы!R1548&gt;V1548,"22-?,Дата 14 - Прибыл из УФСИН; ","")&amp;IF(Формулы!Q1548&gt;Y1548,"25-?,Дата 13 - Выбыл в УФСИН;","")&amp;IF(YEAR(ДАННЫЕ!$F$1)=YEAR(ДАННЫЕ!B1548),IF(AT1548&gt;0,"","40-?, вявлен в текущем году! "),"")&amp;IF(YEAR($F$1)=YEAR(W1548),IF(X1548+Y1548&gt;0,"","23-стоит, 24,25 - куда выбыл? "),"")&amp;IF(X1548+Y1548&gt;0,IF(YEAR($F$1)=YEAR(W1548),"","24+25&gt;0? 23 - когда выбыл? "),"")&amp;IF(BA1548&lt;BB1548,"47&gt;=48; ","")&amp;IF(BA1548&lt;BC1548,"47&gt;=49; ","")&amp;IF(BA1548&lt;BD1548,"47&gt;=50; ","")&amp;IF(BE1548&gt;0,IF(BF1548&gt;0,IF(AU1548&gt;AV1548,"","41 и 42 - ? (51 и 52 &gt; 0);"),"51 &gt; 0 52 - ?;"),"")&amp;IF(AU1548&gt;0,IF(AV1548&gt;AU1548,"41&gt;42;","")&amp;IF(BE1548&gt;0,"","41&gt;0 51-?;"),"")&amp;IF(BF1548&gt;0,IF(BE1548&gt;0,"","52&gt;0 51-?;"),"")&amp;IF(AW1548&gt;=AX1548,"","43&gt;44;")&amp;IF(CA1548&gt;0,IF(AW1548&gt;0,"","71 &gt; 0 43-?;"),"")</f>
        <v/>
      </c>
    </row>
    <row r="1549" spans="1:93" ht="12" x14ac:dyDescent="0.2">
      <c r="A1549" s="45"/>
      <c r="B1549" s="46"/>
      <c r="C1549" s="121"/>
      <c r="D1549" s="121"/>
      <c r="E1549" s="336"/>
      <c r="F1549" s="122"/>
      <c r="G1549" s="46"/>
      <c r="H1549" s="45"/>
      <c r="I1549" s="45"/>
      <c r="J1549" s="45"/>
      <c r="K1549" s="45"/>
      <c r="L1549" s="45"/>
      <c r="M1549" s="46"/>
      <c r="N1549" s="46"/>
      <c r="O1549" s="48"/>
      <c r="P1549" s="48"/>
      <c r="Q1549" s="46"/>
      <c r="R1549" s="48"/>
      <c r="S1549" s="48"/>
      <c r="T1549" s="48"/>
      <c r="U1549" s="48"/>
      <c r="V1549" s="48"/>
      <c r="W1549" s="46"/>
      <c r="X1549" s="48"/>
      <c r="Y1549" s="48"/>
      <c r="Z1549" s="157"/>
      <c r="AA1549" s="47"/>
      <c r="AB1549" s="97"/>
      <c r="AC1549" s="49"/>
      <c r="AD1549" s="49"/>
      <c r="AE1549" s="49"/>
      <c r="AF1549" s="49"/>
      <c r="AG1549" s="49"/>
      <c r="AH1549" s="47"/>
      <c r="AI1549" s="47"/>
      <c r="AJ1549" s="47"/>
      <c r="AK1549" s="190"/>
      <c r="AL1549" s="190"/>
      <c r="AM1549" s="190"/>
      <c r="AN1549" s="190"/>
      <c r="AO1549" s="190"/>
      <c r="AP1549" s="151"/>
      <c r="AQ1549" s="322"/>
      <c r="AR1549" s="322"/>
      <c r="AS1549" s="322"/>
      <c r="AT1549" s="47"/>
      <c r="AU1549" s="47"/>
      <c r="AV1549" s="47"/>
      <c r="AW1549" s="47"/>
      <c r="AX1549" s="322"/>
      <c r="AY1549" s="98"/>
      <c r="AZ1549" s="98"/>
      <c r="BA1549" s="47"/>
      <c r="BB1549" s="47"/>
      <c r="BC1549" s="47"/>
      <c r="BD1549" s="47"/>
      <c r="BE1549" s="97"/>
      <c r="BF1549" s="49"/>
      <c r="BG1549" s="239"/>
      <c r="BH1549" s="342"/>
      <c r="BI1549" s="49"/>
      <c r="BJ1549" s="49"/>
      <c r="BK1549" s="49"/>
      <c r="BL1549" s="49"/>
      <c r="BM1549" s="49"/>
      <c r="BN1549" s="47"/>
      <c r="BO1549" s="49"/>
      <c r="BP1549" s="49"/>
      <c r="BQ1549" s="49"/>
      <c r="BR1549" s="323"/>
      <c r="BS1549" s="323"/>
      <c r="BT1549" s="323"/>
      <c r="BU1549" s="49"/>
      <c r="BV1549" s="49"/>
      <c r="BW1549" s="97"/>
      <c r="BX1549" s="97"/>
      <c r="BY1549" s="97"/>
      <c r="BZ1549" s="97"/>
      <c r="CA1549" s="49"/>
      <c r="CB1549" s="49"/>
      <c r="CC1549" s="49"/>
      <c r="CD1549" s="49"/>
      <c r="CE1549" s="49"/>
      <c r="CF1549" s="49"/>
      <c r="CG1549" s="49"/>
      <c r="CH1549" s="49"/>
      <c r="CI1549" s="97"/>
      <c r="CJ1549" s="97"/>
      <c r="CK1549" s="97"/>
      <c r="CL1549" s="97"/>
      <c r="CM1549" s="335"/>
      <c r="CN1549" s="337"/>
      <c r="CO1549" s="315" t="str">
        <f>IF(Формулы!R1549&gt;V1549,"22-?,Дата 14 - Прибыл из УФСИН; ","")&amp;IF(Формулы!Q1549&gt;Y1549,"25-?,Дата 13 - Выбыл в УФСИН;","")&amp;IF(YEAR(ДАННЫЕ!$F$1)=YEAR(ДАННЫЕ!B1549),IF(AT1549&gt;0,"","40-?, вявлен в текущем году! "),"")&amp;IF(YEAR($F$1)=YEAR(W1549),IF(X1549+Y1549&gt;0,"","23-стоит, 24,25 - куда выбыл? "),"")&amp;IF(X1549+Y1549&gt;0,IF(YEAR($F$1)=YEAR(W1549),"","24+25&gt;0? 23 - когда выбыл? "),"")&amp;IF(BA1549&lt;BB1549,"47&gt;=48; ","")&amp;IF(BA1549&lt;BC1549,"47&gt;=49; ","")&amp;IF(BA1549&lt;BD1549,"47&gt;=50; ","")&amp;IF(BE1549&gt;0,IF(BF1549&gt;0,IF(AU1549&gt;AV1549,"","41 и 42 - ? (51 и 52 &gt; 0);"),"51 &gt; 0 52 - ?;"),"")&amp;IF(AU1549&gt;0,IF(AV1549&gt;AU1549,"41&gt;42;","")&amp;IF(BE1549&gt;0,"","41&gt;0 51-?;"),"")&amp;IF(BF1549&gt;0,IF(BE1549&gt;0,"","52&gt;0 51-?;"),"")&amp;IF(AW1549&gt;=AX1549,"","43&gt;44;")&amp;IF(CA1549&gt;0,IF(AW1549&gt;0,"","71 &gt; 0 43-?;"),"")</f>
        <v/>
      </c>
    </row>
    <row r="1550" spans="1:93" ht="12" x14ac:dyDescent="0.2">
      <c r="A1550" s="45"/>
      <c r="B1550" s="46"/>
      <c r="C1550" s="121"/>
      <c r="D1550" s="121"/>
      <c r="E1550" s="336"/>
      <c r="F1550" s="122"/>
      <c r="G1550" s="46"/>
      <c r="H1550" s="45"/>
      <c r="I1550" s="45"/>
      <c r="J1550" s="45"/>
      <c r="K1550" s="45"/>
      <c r="L1550" s="45"/>
      <c r="M1550" s="46"/>
      <c r="N1550" s="46"/>
      <c r="O1550" s="48"/>
      <c r="P1550" s="48"/>
      <c r="Q1550" s="46"/>
      <c r="R1550" s="48"/>
      <c r="S1550" s="48"/>
      <c r="T1550" s="48"/>
      <c r="U1550" s="48"/>
      <c r="V1550" s="48"/>
      <c r="W1550" s="46"/>
      <c r="X1550" s="48"/>
      <c r="Y1550" s="48"/>
      <c r="Z1550" s="157"/>
      <c r="AA1550" s="47"/>
      <c r="AB1550" s="97"/>
      <c r="AC1550" s="49"/>
      <c r="AD1550" s="49"/>
      <c r="AE1550" s="49"/>
      <c r="AF1550" s="49"/>
      <c r="AG1550" s="49"/>
      <c r="AH1550" s="47"/>
      <c r="AI1550" s="47"/>
      <c r="AJ1550" s="47"/>
      <c r="AK1550" s="190"/>
      <c r="AL1550" s="190"/>
      <c r="AM1550" s="190"/>
      <c r="AN1550" s="190"/>
      <c r="AO1550" s="190"/>
      <c r="AP1550" s="151"/>
      <c r="AQ1550" s="322"/>
      <c r="AR1550" s="322"/>
      <c r="AS1550" s="322"/>
      <c r="AT1550" s="47"/>
      <c r="AU1550" s="47"/>
      <c r="AV1550" s="47"/>
      <c r="AW1550" s="47"/>
      <c r="AX1550" s="322"/>
      <c r="AY1550" s="98"/>
      <c r="AZ1550" s="98"/>
      <c r="BA1550" s="47"/>
      <c r="BB1550" s="47"/>
      <c r="BC1550" s="47"/>
      <c r="BD1550" s="47"/>
      <c r="BE1550" s="97"/>
      <c r="BF1550" s="49"/>
      <c r="BG1550" s="239"/>
      <c r="BH1550" s="342"/>
      <c r="BI1550" s="49"/>
      <c r="BJ1550" s="49"/>
      <c r="BK1550" s="49"/>
      <c r="BL1550" s="49"/>
      <c r="BM1550" s="49"/>
      <c r="BN1550" s="47"/>
      <c r="BO1550" s="49"/>
      <c r="BP1550" s="49"/>
      <c r="BQ1550" s="49"/>
      <c r="BR1550" s="323"/>
      <c r="BS1550" s="323"/>
      <c r="BT1550" s="323"/>
      <c r="BU1550" s="49"/>
      <c r="BV1550" s="49"/>
      <c r="BW1550" s="97"/>
      <c r="BX1550" s="97"/>
      <c r="BY1550" s="97"/>
      <c r="BZ1550" s="97"/>
      <c r="CA1550" s="49"/>
      <c r="CB1550" s="49"/>
      <c r="CC1550" s="49"/>
      <c r="CD1550" s="49"/>
      <c r="CE1550" s="49"/>
      <c r="CF1550" s="49"/>
      <c r="CG1550" s="49"/>
      <c r="CH1550" s="49"/>
      <c r="CI1550" s="97"/>
      <c r="CJ1550" s="97"/>
      <c r="CK1550" s="97"/>
      <c r="CL1550" s="97"/>
      <c r="CM1550" s="335"/>
      <c r="CN1550" s="337"/>
      <c r="CO1550" s="315" t="str">
        <f>IF(Формулы!R1550&gt;V1550,"22-?,Дата 14 - Прибыл из УФСИН; ","")&amp;IF(Формулы!Q1550&gt;Y1550,"25-?,Дата 13 - Выбыл в УФСИН;","")&amp;IF(YEAR(ДАННЫЕ!$F$1)=YEAR(ДАННЫЕ!B1550),IF(AT1550&gt;0,"","40-?, вявлен в текущем году! "),"")&amp;IF(YEAR($F$1)=YEAR(W1550),IF(X1550+Y1550&gt;0,"","23-стоит, 24,25 - куда выбыл? "),"")&amp;IF(X1550+Y1550&gt;0,IF(YEAR($F$1)=YEAR(W1550),"","24+25&gt;0? 23 - когда выбыл? "),"")&amp;IF(BA1550&lt;BB1550,"47&gt;=48; ","")&amp;IF(BA1550&lt;BC1550,"47&gt;=49; ","")&amp;IF(BA1550&lt;BD1550,"47&gt;=50; ","")&amp;IF(BE1550&gt;0,IF(BF1550&gt;0,IF(AU1550&gt;AV1550,"","41 и 42 - ? (51 и 52 &gt; 0);"),"51 &gt; 0 52 - ?;"),"")&amp;IF(AU1550&gt;0,IF(AV1550&gt;AU1550,"41&gt;42;","")&amp;IF(BE1550&gt;0,"","41&gt;0 51-?;"),"")&amp;IF(BF1550&gt;0,IF(BE1550&gt;0,"","52&gt;0 51-?;"),"")&amp;IF(AW1550&gt;=AX1550,"","43&gt;44;")&amp;IF(CA1550&gt;0,IF(AW1550&gt;0,"","71 &gt; 0 43-?;"),"")</f>
        <v/>
      </c>
    </row>
    <row r="1551" spans="1:93" ht="12" x14ac:dyDescent="0.2">
      <c r="A1551" s="45"/>
      <c r="B1551" s="46"/>
      <c r="C1551" s="121"/>
      <c r="D1551" s="121"/>
      <c r="E1551" s="336"/>
      <c r="F1551" s="122"/>
      <c r="G1551" s="46"/>
      <c r="H1551" s="45"/>
      <c r="I1551" s="45"/>
      <c r="J1551" s="45"/>
      <c r="K1551" s="45"/>
      <c r="L1551" s="45"/>
      <c r="M1551" s="46"/>
      <c r="N1551" s="46"/>
      <c r="O1551" s="48"/>
      <c r="P1551" s="48"/>
      <c r="Q1551" s="46"/>
      <c r="R1551" s="48"/>
      <c r="S1551" s="48"/>
      <c r="T1551" s="48"/>
      <c r="U1551" s="48"/>
      <c r="V1551" s="48"/>
      <c r="W1551" s="46"/>
      <c r="X1551" s="48"/>
      <c r="Y1551" s="48"/>
      <c r="Z1551" s="157"/>
      <c r="AA1551" s="47"/>
      <c r="AB1551" s="97"/>
      <c r="AC1551" s="49"/>
      <c r="AD1551" s="49"/>
      <c r="AE1551" s="49"/>
      <c r="AF1551" s="49"/>
      <c r="AG1551" s="49"/>
      <c r="AH1551" s="47"/>
      <c r="AI1551" s="47"/>
      <c r="AJ1551" s="47"/>
      <c r="AK1551" s="190"/>
      <c r="AL1551" s="190"/>
      <c r="AM1551" s="190"/>
      <c r="AN1551" s="190"/>
      <c r="AO1551" s="190"/>
      <c r="AP1551" s="151"/>
      <c r="AQ1551" s="322"/>
      <c r="AR1551" s="322"/>
      <c r="AS1551" s="322"/>
      <c r="AT1551" s="47"/>
      <c r="AU1551" s="47"/>
      <c r="AV1551" s="47"/>
      <c r="AW1551" s="47"/>
      <c r="AX1551" s="322"/>
      <c r="AY1551" s="98"/>
      <c r="AZ1551" s="98"/>
      <c r="BA1551" s="47"/>
      <c r="BB1551" s="47"/>
      <c r="BC1551" s="47"/>
      <c r="BD1551" s="47"/>
      <c r="BE1551" s="97"/>
      <c r="BF1551" s="49"/>
      <c r="BG1551" s="239"/>
      <c r="BH1551" s="342"/>
      <c r="BI1551" s="49"/>
      <c r="BJ1551" s="49"/>
      <c r="BK1551" s="49"/>
      <c r="BL1551" s="49"/>
      <c r="BM1551" s="49"/>
      <c r="BN1551" s="47"/>
      <c r="BO1551" s="49"/>
      <c r="BP1551" s="49"/>
      <c r="BQ1551" s="49"/>
      <c r="BR1551" s="323"/>
      <c r="BS1551" s="323"/>
      <c r="BT1551" s="323"/>
      <c r="BU1551" s="49"/>
      <c r="BV1551" s="49"/>
      <c r="BW1551" s="97"/>
      <c r="BX1551" s="97"/>
      <c r="BY1551" s="97"/>
      <c r="BZ1551" s="97"/>
      <c r="CA1551" s="49"/>
      <c r="CB1551" s="49"/>
      <c r="CC1551" s="49"/>
      <c r="CD1551" s="49"/>
      <c r="CE1551" s="49"/>
      <c r="CF1551" s="49"/>
      <c r="CG1551" s="49"/>
      <c r="CH1551" s="49"/>
      <c r="CI1551" s="97"/>
      <c r="CJ1551" s="97"/>
      <c r="CK1551" s="97"/>
      <c r="CL1551" s="97"/>
      <c r="CM1551" s="335"/>
      <c r="CN1551" s="337"/>
      <c r="CO1551" s="315" t="str">
        <f>IF(Формулы!R1551&gt;V1551,"22-?,Дата 14 - Прибыл из УФСИН; ","")&amp;IF(Формулы!Q1551&gt;Y1551,"25-?,Дата 13 - Выбыл в УФСИН;","")&amp;IF(YEAR(ДАННЫЕ!$F$1)=YEAR(ДАННЫЕ!B1551),IF(AT1551&gt;0,"","40-?, вявлен в текущем году! "),"")&amp;IF(YEAR($F$1)=YEAR(W1551),IF(X1551+Y1551&gt;0,"","23-стоит, 24,25 - куда выбыл? "),"")&amp;IF(X1551+Y1551&gt;0,IF(YEAR($F$1)=YEAR(W1551),"","24+25&gt;0? 23 - когда выбыл? "),"")&amp;IF(BA1551&lt;BB1551,"47&gt;=48; ","")&amp;IF(BA1551&lt;BC1551,"47&gt;=49; ","")&amp;IF(BA1551&lt;BD1551,"47&gt;=50; ","")&amp;IF(BE1551&gt;0,IF(BF1551&gt;0,IF(AU1551&gt;AV1551,"","41 и 42 - ? (51 и 52 &gt; 0);"),"51 &gt; 0 52 - ?;"),"")&amp;IF(AU1551&gt;0,IF(AV1551&gt;AU1551,"41&gt;42;","")&amp;IF(BE1551&gt;0,"","41&gt;0 51-?;"),"")&amp;IF(BF1551&gt;0,IF(BE1551&gt;0,"","52&gt;0 51-?;"),"")&amp;IF(AW1551&gt;=AX1551,"","43&gt;44;")&amp;IF(CA1551&gt;0,IF(AW1551&gt;0,"","71 &gt; 0 43-?;"),"")</f>
        <v/>
      </c>
    </row>
    <row r="1552" spans="1:93" ht="12" x14ac:dyDescent="0.2">
      <c r="A1552" s="45"/>
      <c r="B1552" s="46"/>
      <c r="C1552" s="121"/>
      <c r="D1552" s="121"/>
      <c r="E1552" s="336"/>
      <c r="F1552" s="122"/>
      <c r="G1552" s="46"/>
      <c r="H1552" s="45"/>
      <c r="I1552" s="45"/>
      <c r="J1552" s="45"/>
      <c r="K1552" s="45"/>
      <c r="L1552" s="45"/>
      <c r="M1552" s="46"/>
      <c r="N1552" s="46"/>
      <c r="O1552" s="48"/>
      <c r="P1552" s="48"/>
      <c r="Q1552" s="46"/>
      <c r="R1552" s="48"/>
      <c r="S1552" s="48"/>
      <c r="T1552" s="48"/>
      <c r="U1552" s="48"/>
      <c r="V1552" s="48"/>
      <c r="W1552" s="46"/>
      <c r="X1552" s="48"/>
      <c r="Y1552" s="48"/>
      <c r="Z1552" s="157"/>
      <c r="AA1552" s="47"/>
      <c r="AB1552" s="97"/>
      <c r="AC1552" s="49"/>
      <c r="AD1552" s="49"/>
      <c r="AE1552" s="49"/>
      <c r="AF1552" s="49"/>
      <c r="AG1552" s="49"/>
      <c r="AH1552" s="47"/>
      <c r="AI1552" s="47"/>
      <c r="AJ1552" s="47"/>
      <c r="AK1552" s="190"/>
      <c r="AL1552" s="190"/>
      <c r="AM1552" s="190"/>
      <c r="AN1552" s="190"/>
      <c r="AO1552" s="190"/>
      <c r="AP1552" s="151"/>
      <c r="AQ1552" s="322"/>
      <c r="AR1552" s="322"/>
      <c r="AS1552" s="322"/>
      <c r="AT1552" s="47"/>
      <c r="AU1552" s="47"/>
      <c r="AV1552" s="47"/>
      <c r="AW1552" s="47"/>
      <c r="AX1552" s="322"/>
      <c r="AY1552" s="98"/>
      <c r="AZ1552" s="98"/>
      <c r="BA1552" s="47"/>
      <c r="BB1552" s="47"/>
      <c r="BC1552" s="47"/>
      <c r="BD1552" s="47"/>
      <c r="BE1552" s="97"/>
      <c r="BF1552" s="49"/>
      <c r="BG1552" s="239"/>
      <c r="BH1552" s="342"/>
      <c r="BI1552" s="49"/>
      <c r="BJ1552" s="49"/>
      <c r="BK1552" s="49"/>
      <c r="BL1552" s="49"/>
      <c r="BM1552" s="49"/>
      <c r="BN1552" s="47"/>
      <c r="BO1552" s="49"/>
      <c r="BP1552" s="49"/>
      <c r="BQ1552" s="49"/>
      <c r="BR1552" s="323"/>
      <c r="BS1552" s="323"/>
      <c r="BT1552" s="323"/>
      <c r="BU1552" s="49"/>
      <c r="BV1552" s="49"/>
      <c r="BW1552" s="97"/>
      <c r="BX1552" s="97"/>
      <c r="BY1552" s="97"/>
      <c r="BZ1552" s="97"/>
      <c r="CA1552" s="49"/>
      <c r="CB1552" s="49"/>
      <c r="CC1552" s="49"/>
      <c r="CD1552" s="49"/>
      <c r="CE1552" s="49"/>
      <c r="CF1552" s="49"/>
      <c r="CG1552" s="49"/>
      <c r="CH1552" s="49"/>
      <c r="CI1552" s="97"/>
      <c r="CJ1552" s="97"/>
      <c r="CK1552" s="97"/>
      <c r="CL1552" s="97"/>
      <c r="CM1552" s="335"/>
      <c r="CN1552" s="337"/>
      <c r="CO1552" s="315" t="str">
        <f>IF(Формулы!R1552&gt;V1552,"22-?,Дата 14 - Прибыл из УФСИН; ","")&amp;IF(Формулы!Q1552&gt;Y1552,"25-?,Дата 13 - Выбыл в УФСИН;","")&amp;IF(YEAR(ДАННЫЕ!$F$1)=YEAR(ДАННЫЕ!B1552),IF(AT1552&gt;0,"","40-?, вявлен в текущем году! "),"")&amp;IF(YEAR($F$1)=YEAR(W1552),IF(X1552+Y1552&gt;0,"","23-стоит, 24,25 - куда выбыл? "),"")&amp;IF(X1552+Y1552&gt;0,IF(YEAR($F$1)=YEAR(W1552),"","24+25&gt;0? 23 - когда выбыл? "),"")&amp;IF(BA1552&lt;BB1552,"47&gt;=48; ","")&amp;IF(BA1552&lt;BC1552,"47&gt;=49; ","")&amp;IF(BA1552&lt;BD1552,"47&gt;=50; ","")&amp;IF(BE1552&gt;0,IF(BF1552&gt;0,IF(AU1552&gt;AV1552,"","41 и 42 - ? (51 и 52 &gt; 0);"),"51 &gt; 0 52 - ?;"),"")&amp;IF(AU1552&gt;0,IF(AV1552&gt;AU1552,"41&gt;42;","")&amp;IF(BE1552&gt;0,"","41&gt;0 51-?;"),"")&amp;IF(BF1552&gt;0,IF(BE1552&gt;0,"","52&gt;0 51-?;"),"")&amp;IF(AW1552&gt;=AX1552,"","43&gt;44;")&amp;IF(CA1552&gt;0,IF(AW1552&gt;0,"","71 &gt; 0 43-?;"),"")</f>
        <v/>
      </c>
    </row>
    <row r="1553" spans="1:93" ht="12" x14ac:dyDescent="0.2">
      <c r="A1553" s="45"/>
      <c r="B1553" s="46"/>
      <c r="C1553" s="121"/>
      <c r="D1553" s="121"/>
      <c r="E1553" s="336"/>
      <c r="F1553" s="122"/>
      <c r="G1553" s="46"/>
      <c r="H1553" s="45"/>
      <c r="I1553" s="45"/>
      <c r="J1553" s="45"/>
      <c r="K1553" s="45"/>
      <c r="L1553" s="45"/>
      <c r="M1553" s="46"/>
      <c r="N1553" s="46"/>
      <c r="O1553" s="48"/>
      <c r="P1553" s="48"/>
      <c r="Q1553" s="46"/>
      <c r="R1553" s="48"/>
      <c r="S1553" s="48"/>
      <c r="T1553" s="48"/>
      <c r="U1553" s="48"/>
      <c r="V1553" s="48"/>
      <c r="W1553" s="46"/>
      <c r="X1553" s="48"/>
      <c r="Y1553" s="48"/>
      <c r="Z1553" s="157"/>
      <c r="AA1553" s="47"/>
      <c r="AB1553" s="97"/>
      <c r="AC1553" s="49"/>
      <c r="AD1553" s="49"/>
      <c r="AE1553" s="49"/>
      <c r="AF1553" s="49"/>
      <c r="AG1553" s="49"/>
      <c r="AH1553" s="47"/>
      <c r="AI1553" s="47"/>
      <c r="AJ1553" s="47"/>
      <c r="AK1553" s="190"/>
      <c r="AL1553" s="190"/>
      <c r="AM1553" s="190"/>
      <c r="AN1553" s="190"/>
      <c r="AO1553" s="190"/>
      <c r="AP1553" s="151"/>
      <c r="AQ1553" s="322"/>
      <c r="AR1553" s="322"/>
      <c r="AS1553" s="322"/>
      <c r="AT1553" s="47"/>
      <c r="AU1553" s="47"/>
      <c r="AV1553" s="47"/>
      <c r="AW1553" s="47"/>
      <c r="AX1553" s="322"/>
      <c r="AY1553" s="98"/>
      <c r="AZ1553" s="98"/>
      <c r="BA1553" s="47"/>
      <c r="BB1553" s="47"/>
      <c r="BC1553" s="47"/>
      <c r="BD1553" s="47"/>
      <c r="BE1553" s="97"/>
      <c r="BF1553" s="49"/>
      <c r="BG1553" s="239"/>
      <c r="BH1553" s="342"/>
      <c r="BI1553" s="49"/>
      <c r="BJ1553" s="49"/>
      <c r="BK1553" s="49"/>
      <c r="BL1553" s="49"/>
      <c r="BM1553" s="49"/>
      <c r="BN1553" s="47"/>
      <c r="BO1553" s="49"/>
      <c r="BP1553" s="49"/>
      <c r="BQ1553" s="49"/>
      <c r="BR1553" s="323"/>
      <c r="BS1553" s="323"/>
      <c r="BT1553" s="323"/>
      <c r="BU1553" s="49"/>
      <c r="BV1553" s="49"/>
      <c r="BW1553" s="97"/>
      <c r="BX1553" s="97"/>
      <c r="BY1553" s="97"/>
      <c r="BZ1553" s="97"/>
      <c r="CA1553" s="49"/>
      <c r="CB1553" s="49"/>
      <c r="CC1553" s="49"/>
      <c r="CD1553" s="49"/>
      <c r="CE1553" s="49"/>
      <c r="CF1553" s="49"/>
      <c r="CG1553" s="49"/>
      <c r="CH1553" s="49"/>
      <c r="CI1553" s="97"/>
      <c r="CJ1553" s="97"/>
      <c r="CK1553" s="97"/>
      <c r="CL1553" s="97"/>
      <c r="CM1553" s="335"/>
      <c r="CN1553" s="337"/>
      <c r="CO1553" s="315" t="str">
        <f>IF(Формулы!R1553&gt;V1553,"22-?,Дата 14 - Прибыл из УФСИН; ","")&amp;IF(Формулы!Q1553&gt;Y1553,"25-?,Дата 13 - Выбыл в УФСИН;","")&amp;IF(YEAR(ДАННЫЕ!$F$1)=YEAR(ДАННЫЕ!B1553),IF(AT1553&gt;0,"","40-?, вявлен в текущем году! "),"")&amp;IF(YEAR($F$1)=YEAR(W1553),IF(X1553+Y1553&gt;0,"","23-стоит, 24,25 - куда выбыл? "),"")&amp;IF(X1553+Y1553&gt;0,IF(YEAR($F$1)=YEAR(W1553),"","24+25&gt;0? 23 - когда выбыл? "),"")&amp;IF(BA1553&lt;BB1553,"47&gt;=48; ","")&amp;IF(BA1553&lt;BC1553,"47&gt;=49; ","")&amp;IF(BA1553&lt;BD1553,"47&gt;=50; ","")&amp;IF(BE1553&gt;0,IF(BF1553&gt;0,IF(AU1553&gt;AV1553,"","41 и 42 - ? (51 и 52 &gt; 0);"),"51 &gt; 0 52 - ?;"),"")&amp;IF(AU1553&gt;0,IF(AV1553&gt;AU1553,"41&gt;42;","")&amp;IF(BE1553&gt;0,"","41&gt;0 51-?;"),"")&amp;IF(BF1553&gt;0,IF(BE1553&gt;0,"","52&gt;0 51-?;"),"")&amp;IF(AW1553&gt;=AX1553,"","43&gt;44;")&amp;IF(CA1553&gt;0,IF(AW1553&gt;0,"","71 &gt; 0 43-?;"),"")</f>
        <v/>
      </c>
    </row>
    <row r="1554" spans="1:93" ht="12" x14ac:dyDescent="0.2">
      <c r="A1554" s="45"/>
      <c r="B1554" s="46"/>
      <c r="C1554" s="121"/>
      <c r="D1554" s="121"/>
      <c r="E1554" s="336"/>
      <c r="F1554" s="122"/>
      <c r="G1554" s="46"/>
      <c r="H1554" s="45"/>
      <c r="I1554" s="45"/>
      <c r="J1554" s="45"/>
      <c r="K1554" s="45"/>
      <c r="L1554" s="45"/>
      <c r="M1554" s="46"/>
      <c r="N1554" s="46"/>
      <c r="O1554" s="48"/>
      <c r="P1554" s="48"/>
      <c r="Q1554" s="46"/>
      <c r="R1554" s="48"/>
      <c r="S1554" s="48"/>
      <c r="T1554" s="48"/>
      <c r="U1554" s="48"/>
      <c r="V1554" s="48"/>
      <c r="W1554" s="46"/>
      <c r="X1554" s="48"/>
      <c r="Y1554" s="48"/>
      <c r="Z1554" s="157"/>
      <c r="AA1554" s="47"/>
      <c r="AB1554" s="97"/>
      <c r="AC1554" s="49"/>
      <c r="AD1554" s="49"/>
      <c r="AE1554" s="49"/>
      <c r="AF1554" s="49"/>
      <c r="AG1554" s="49"/>
      <c r="AH1554" s="47"/>
      <c r="AI1554" s="47"/>
      <c r="AJ1554" s="47"/>
      <c r="AK1554" s="190"/>
      <c r="AL1554" s="190"/>
      <c r="AM1554" s="190"/>
      <c r="AN1554" s="190"/>
      <c r="AO1554" s="190"/>
      <c r="AP1554" s="151"/>
      <c r="AQ1554" s="322"/>
      <c r="AR1554" s="322"/>
      <c r="AS1554" s="322"/>
      <c r="AT1554" s="47"/>
      <c r="AU1554" s="47"/>
      <c r="AV1554" s="47"/>
      <c r="AW1554" s="47"/>
      <c r="AX1554" s="322"/>
      <c r="AY1554" s="98"/>
      <c r="AZ1554" s="98"/>
      <c r="BA1554" s="47"/>
      <c r="BB1554" s="47"/>
      <c r="BC1554" s="47"/>
      <c r="BD1554" s="47"/>
      <c r="BE1554" s="97"/>
      <c r="BF1554" s="49"/>
      <c r="BG1554" s="239"/>
      <c r="BH1554" s="342"/>
      <c r="BI1554" s="49"/>
      <c r="BJ1554" s="49"/>
      <c r="BK1554" s="49"/>
      <c r="BL1554" s="49"/>
      <c r="BM1554" s="49"/>
      <c r="BN1554" s="47"/>
      <c r="BO1554" s="49"/>
      <c r="BP1554" s="49"/>
      <c r="BQ1554" s="49"/>
      <c r="BR1554" s="323"/>
      <c r="BS1554" s="323"/>
      <c r="BT1554" s="323"/>
      <c r="BU1554" s="49"/>
      <c r="BV1554" s="49"/>
      <c r="BW1554" s="97"/>
      <c r="BX1554" s="97"/>
      <c r="BY1554" s="97"/>
      <c r="BZ1554" s="97"/>
      <c r="CA1554" s="49"/>
      <c r="CB1554" s="49"/>
      <c r="CC1554" s="49"/>
      <c r="CD1554" s="49"/>
      <c r="CE1554" s="49"/>
      <c r="CF1554" s="49"/>
      <c r="CG1554" s="49"/>
      <c r="CH1554" s="49"/>
      <c r="CI1554" s="97"/>
      <c r="CJ1554" s="97"/>
      <c r="CK1554" s="97"/>
      <c r="CL1554" s="97"/>
      <c r="CM1554" s="335"/>
      <c r="CN1554" s="337"/>
      <c r="CO1554" s="315" t="str">
        <f>IF(Формулы!R1554&gt;V1554,"22-?,Дата 14 - Прибыл из УФСИН; ","")&amp;IF(Формулы!Q1554&gt;Y1554,"25-?,Дата 13 - Выбыл в УФСИН;","")&amp;IF(YEAR(ДАННЫЕ!$F$1)=YEAR(ДАННЫЕ!B1554),IF(AT1554&gt;0,"","40-?, вявлен в текущем году! "),"")&amp;IF(YEAR($F$1)=YEAR(W1554),IF(X1554+Y1554&gt;0,"","23-стоит, 24,25 - куда выбыл? "),"")&amp;IF(X1554+Y1554&gt;0,IF(YEAR($F$1)=YEAR(W1554),"","24+25&gt;0? 23 - когда выбыл? "),"")&amp;IF(BA1554&lt;BB1554,"47&gt;=48; ","")&amp;IF(BA1554&lt;BC1554,"47&gt;=49; ","")&amp;IF(BA1554&lt;BD1554,"47&gt;=50; ","")&amp;IF(BE1554&gt;0,IF(BF1554&gt;0,IF(AU1554&gt;AV1554,"","41 и 42 - ? (51 и 52 &gt; 0);"),"51 &gt; 0 52 - ?;"),"")&amp;IF(AU1554&gt;0,IF(AV1554&gt;AU1554,"41&gt;42;","")&amp;IF(BE1554&gt;0,"","41&gt;0 51-?;"),"")&amp;IF(BF1554&gt;0,IF(BE1554&gt;0,"","52&gt;0 51-?;"),"")&amp;IF(AW1554&gt;=AX1554,"","43&gt;44;")&amp;IF(CA1554&gt;0,IF(AW1554&gt;0,"","71 &gt; 0 43-?;"),"")</f>
        <v/>
      </c>
    </row>
    <row r="1555" spans="1:93" ht="12" x14ac:dyDescent="0.2">
      <c r="A1555" s="45"/>
      <c r="B1555" s="46"/>
      <c r="C1555" s="121"/>
      <c r="D1555" s="121"/>
      <c r="E1555" s="336"/>
      <c r="F1555" s="122"/>
      <c r="G1555" s="46"/>
      <c r="H1555" s="45"/>
      <c r="I1555" s="45"/>
      <c r="J1555" s="45"/>
      <c r="K1555" s="45"/>
      <c r="L1555" s="45"/>
      <c r="M1555" s="46"/>
      <c r="N1555" s="46"/>
      <c r="O1555" s="48"/>
      <c r="P1555" s="48"/>
      <c r="Q1555" s="46"/>
      <c r="R1555" s="48"/>
      <c r="S1555" s="48"/>
      <c r="T1555" s="48"/>
      <c r="U1555" s="48"/>
      <c r="V1555" s="48"/>
      <c r="W1555" s="46"/>
      <c r="X1555" s="48"/>
      <c r="Y1555" s="48"/>
      <c r="Z1555" s="157"/>
      <c r="AA1555" s="47"/>
      <c r="AB1555" s="97"/>
      <c r="AC1555" s="49"/>
      <c r="AD1555" s="49"/>
      <c r="AE1555" s="49"/>
      <c r="AF1555" s="49"/>
      <c r="AG1555" s="49"/>
      <c r="AH1555" s="47"/>
      <c r="AI1555" s="47"/>
      <c r="AJ1555" s="47"/>
      <c r="AK1555" s="190"/>
      <c r="AL1555" s="190"/>
      <c r="AM1555" s="190"/>
      <c r="AN1555" s="190"/>
      <c r="AO1555" s="190"/>
      <c r="AP1555" s="151"/>
      <c r="AQ1555" s="322"/>
      <c r="AR1555" s="322"/>
      <c r="AS1555" s="322"/>
      <c r="AT1555" s="47"/>
      <c r="AU1555" s="47"/>
      <c r="AV1555" s="47"/>
      <c r="AW1555" s="47"/>
      <c r="AX1555" s="322"/>
      <c r="AY1555" s="98"/>
      <c r="AZ1555" s="98"/>
      <c r="BA1555" s="47"/>
      <c r="BB1555" s="47"/>
      <c r="BC1555" s="47"/>
      <c r="BD1555" s="47"/>
      <c r="BE1555" s="97"/>
      <c r="BF1555" s="49"/>
      <c r="BG1555" s="239"/>
      <c r="BH1555" s="342"/>
      <c r="BI1555" s="49"/>
      <c r="BJ1555" s="49"/>
      <c r="BK1555" s="49"/>
      <c r="BL1555" s="49"/>
      <c r="BM1555" s="49"/>
      <c r="BN1555" s="47"/>
      <c r="BO1555" s="49"/>
      <c r="BP1555" s="49"/>
      <c r="BQ1555" s="49"/>
      <c r="BR1555" s="323"/>
      <c r="BS1555" s="323"/>
      <c r="BT1555" s="323"/>
      <c r="BU1555" s="49"/>
      <c r="BV1555" s="49"/>
      <c r="BW1555" s="97"/>
      <c r="BX1555" s="97"/>
      <c r="BY1555" s="97"/>
      <c r="BZ1555" s="97"/>
      <c r="CA1555" s="49"/>
      <c r="CB1555" s="49"/>
      <c r="CC1555" s="49"/>
      <c r="CD1555" s="49"/>
      <c r="CE1555" s="49"/>
      <c r="CF1555" s="49"/>
      <c r="CG1555" s="49"/>
      <c r="CH1555" s="49"/>
      <c r="CI1555" s="97"/>
      <c r="CJ1555" s="97"/>
      <c r="CK1555" s="97"/>
      <c r="CL1555" s="97"/>
      <c r="CM1555" s="335"/>
      <c r="CN1555" s="337"/>
      <c r="CO1555" s="315" t="str">
        <f>IF(Формулы!R1555&gt;V1555,"22-?,Дата 14 - Прибыл из УФСИН; ","")&amp;IF(Формулы!Q1555&gt;Y1555,"25-?,Дата 13 - Выбыл в УФСИН;","")&amp;IF(YEAR(ДАННЫЕ!$F$1)=YEAR(ДАННЫЕ!B1555),IF(AT1555&gt;0,"","40-?, вявлен в текущем году! "),"")&amp;IF(YEAR($F$1)=YEAR(W1555),IF(X1555+Y1555&gt;0,"","23-стоит, 24,25 - куда выбыл? "),"")&amp;IF(X1555+Y1555&gt;0,IF(YEAR($F$1)=YEAR(W1555),"","24+25&gt;0? 23 - когда выбыл? "),"")&amp;IF(BA1555&lt;BB1555,"47&gt;=48; ","")&amp;IF(BA1555&lt;BC1555,"47&gt;=49; ","")&amp;IF(BA1555&lt;BD1555,"47&gt;=50; ","")&amp;IF(BE1555&gt;0,IF(BF1555&gt;0,IF(AU1555&gt;AV1555,"","41 и 42 - ? (51 и 52 &gt; 0);"),"51 &gt; 0 52 - ?;"),"")&amp;IF(AU1555&gt;0,IF(AV1555&gt;AU1555,"41&gt;42;","")&amp;IF(BE1555&gt;0,"","41&gt;0 51-?;"),"")&amp;IF(BF1555&gt;0,IF(BE1555&gt;0,"","52&gt;0 51-?;"),"")&amp;IF(AW1555&gt;=AX1555,"","43&gt;44;")&amp;IF(CA1555&gt;0,IF(AW1555&gt;0,"","71 &gt; 0 43-?;"),"")</f>
        <v/>
      </c>
    </row>
    <row r="1556" spans="1:93" ht="12" x14ac:dyDescent="0.2">
      <c r="A1556" s="45"/>
      <c r="B1556" s="46"/>
      <c r="C1556" s="121"/>
      <c r="D1556" s="121"/>
      <c r="E1556" s="336"/>
      <c r="F1556" s="122"/>
      <c r="G1556" s="46"/>
      <c r="H1556" s="45"/>
      <c r="I1556" s="45"/>
      <c r="J1556" s="45"/>
      <c r="K1556" s="45"/>
      <c r="L1556" s="45"/>
      <c r="M1556" s="46"/>
      <c r="N1556" s="46"/>
      <c r="O1556" s="48"/>
      <c r="P1556" s="48"/>
      <c r="Q1556" s="46"/>
      <c r="R1556" s="48"/>
      <c r="S1556" s="48"/>
      <c r="T1556" s="48"/>
      <c r="U1556" s="48"/>
      <c r="V1556" s="48"/>
      <c r="W1556" s="46"/>
      <c r="X1556" s="48"/>
      <c r="Y1556" s="48"/>
      <c r="Z1556" s="157"/>
      <c r="AA1556" s="47"/>
      <c r="AB1556" s="97"/>
      <c r="AC1556" s="49"/>
      <c r="AD1556" s="49"/>
      <c r="AE1556" s="49"/>
      <c r="AF1556" s="49"/>
      <c r="AG1556" s="49"/>
      <c r="AH1556" s="47"/>
      <c r="AI1556" s="47"/>
      <c r="AJ1556" s="47"/>
      <c r="AK1556" s="190"/>
      <c r="AL1556" s="190"/>
      <c r="AM1556" s="190"/>
      <c r="AN1556" s="190"/>
      <c r="AO1556" s="190"/>
      <c r="AP1556" s="151"/>
      <c r="AQ1556" s="322"/>
      <c r="AR1556" s="322"/>
      <c r="AS1556" s="322"/>
      <c r="AT1556" s="47"/>
      <c r="AU1556" s="47"/>
      <c r="AV1556" s="47"/>
      <c r="AW1556" s="47"/>
      <c r="AX1556" s="322"/>
      <c r="AY1556" s="98"/>
      <c r="AZ1556" s="98"/>
      <c r="BA1556" s="47"/>
      <c r="BB1556" s="47"/>
      <c r="BC1556" s="47"/>
      <c r="BD1556" s="47"/>
      <c r="BE1556" s="97"/>
      <c r="BF1556" s="49"/>
      <c r="BG1556" s="239"/>
      <c r="BH1556" s="342"/>
      <c r="BI1556" s="49"/>
      <c r="BJ1556" s="49"/>
      <c r="BK1556" s="49"/>
      <c r="BL1556" s="49"/>
      <c r="BM1556" s="49"/>
      <c r="BN1556" s="47"/>
      <c r="BO1556" s="49"/>
      <c r="BP1556" s="49"/>
      <c r="BQ1556" s="49"/>
      <c r="BR1556" s="323"/>
      <c r="BS1556" s="323"/>
      <c r="BT1556" s="323"/>
      <c r="BU1556" s="49"/>
      <c r="BV1556" s="49"/>
      <c r="BW1556" s="97"/>
      <c r="BX1556" s="97"/>
      <c r="BY1556" s="97"/>
      <c r="BZ1556" s="97"/>
      <c r="CA1556" s="49"/>
      <c r="CB1556" s="49"/>
      <c r="CC1556" s="49"/>
      <c r="CD1556" s="49"/>
      <c r="CE1556" s="49"/>
      <c r="CF1556" s="49"/>
      <c r="CG1556" s="49"/>
      <c r="CH1556" s="49"/>
      <c r="CI1556" s="97"/>
      <c r="CJ1556" s="97"/>
      <c r="CK1556" s="97"/>
      <c r="CL1556" s="97"/>
      <c r="CM1556" s="335"/>
      <c r="CN1556" s="337"/>
      <c r="CO1556" s="315" t="str">
        <f>IF(Формулы!R1556&gt;V1556,"22-?,Дата 14 - Прибыл из УФСИН; ","")&amp;IF(Формулы!Q1556&gt;Y1556,"25-?,Дата 13 - Выбыл в УФСИН;","")&amp;IF(YEAR(ДАННЫЕ!$F$1)=YEAR(ДАННЫЕ!B1556),IF(AT1556&gt;0,"","40-?, вявлен в текущем году! "),"")&amp;IF(YEAR($F$1)=YEAR(W1556),IF(X1556+Y1556&gt;0,"","23-стоит, 24,25 - куда выбыл? "),"")&amp;IF(X1556+Y1556&gt;0,IF(YEAR($F$1)=YEAR(W1556),"","24+25&gt;0? 23 - когда выбыл? "),"")&amp;IF(BA1556&lt;BB1556,"47&gt;=48; ","")&amp;IF(BA1556&lt;BC1556,"47&gt;=49; ","")&amp;IF(BA1556&lt;BD1556,"47&gt;=50; ","")&amp;IF(BE1556&gt;0,IF(BF1556&gt;0,IF(AU1556&gt;AV1556,"","41 и 42 - ? (51 и 52 &gt; 0);"),"51 &gt; 0 52 - ?;"),"")&amp;IF(AU1556&gt;0,IF(AV1556&gt;AU1556,"41&gt;42;","")&amp;IF(BE1556&gt;0,"","41&gt;0 51-?;"),"")&amp;IF(BF1556&gt;0,IF(BE1556&gt;0,"","52&gt;0 51-?;"),"")&amp;IF(AW1556&gt;=AX1556,"","43&gt;44;")&amp;IF(CA1556&gt;0,IF(AW1556&gt;0,"","71 &gt; 0 43-?;"),"")</f>
        <v/>
      </c>
    </row>
    <row r="1557" spans="1:93" ht="12" x14ac:dyDescent="0.2">
      <c r="A1557" s="45"/>
      <c r="B1557" s="46"/>
      <c r="C1557" s="121"/>
      <c r="D1557" s="121"/>
      <c r="E1557" s="336"/>
      <c r="F1557" s="122"/>
      <c r="G1557" s="46"/>
      <c r="H1557" s="45"/>
      <c r="I1557" s="45"/>
      <c r="J1557" s="45"/>
      <c r="K1557" s="45"/>
      <c r="L1557" s="45"/>
      <c r="M1557" s="46"/>
      <c r="N1557" s="46"/>
      <c r="O1557" s="48"/>
      <c r="P1557" s="48"/>
      <c r="Q1557" s="46"/>
      <c r="R1557" s="48"/>
      <c r="S1557" s="48"/>
      <c r="T1557" s="48"/>
      <c r="U1557" s="48"/>
      <c r="V1557" s="48"/>
      <c r="W1557" s="46"/>
      <c r="X1557" s="48"/>
      <c r="Y1557" s="48"/>
      <c r="Z1557" s="157"/>
      <c r="AA1557" s="47"/>
      <c r="AB1557" s="97"/>
      <c r="AC1557" s="49"/>
      <c r="AD1557" s="49"/>
      <c r="AE1557" s="49"/>
      <c r="AF1557" s="49"/>
      <c r="AG1557" s="49"/>
      <c r="AH1557" s="47"/>
      <c r="AI1557" s="47"/>
      <c r="AJ1557" s="47"/>
      <c r="AK1557" s="190"/>
      <c r="AL1557" s="190"/>
      <c r="AM1557" s="190"/>
      <c r="AN1557" s="190"/>
      <c r="AO1557" s="190"/>
      <c r="AP1557" s="151"/>
      <c r="AQ1557" s="322"/>
      <c r="AR1557" s="322"/>
      <c r="AS1557" s="322"/>
      <c r="AT1557" s="47"/>
      <c r="AU1557" s="47"/>
      <c r="AV1557" s="47"/>
      <c r="AW1557" s="47"/>
      <c r="AX1557" s="322"/>
      <c r="AY1557" s="98"/>
      <c r="AZ1557" s="98"/>
      <c r="BA1557" s="47"/>
      <c r="BB1557" s="47"/>
      <c r="BC1557" s="47"/>
      <c r="BD1557" s="47"/>
      <c r="BE1557" s="97"/>
      <c r="BF1557" s="49"/>
      <c r="BG1557" s="239"/>
      <c r="BH1557" s="342"/>
      <c r="BI1557" s="49"/>
      <c r="BJ1557" s="49"/>
      <c r="BK1557" s="49"/>
      <c r="BL1557" s="49"/>
      <c r="BM1557" s="49"/>
      <c r="BN1557" s="47"/>
      <c r="BO1557" s="49"/>
      <c r="BP1557" s="49"/>
      <c r="BQ1557" s="49"/>
      <c r="BR1557" s="323"/>
      <c r="BS1557" s="323"/>
      <c r="BT1557" s="323"/>
      <c r="BU1557" s="49"/>
      <c r="BV1557" s="49"/>
      <c r="BW1557" s="97"/>
      <c r="BX1557" s="97"/>
      <c r="BY1557" s="97"/>
      <c r="BZ1557" s="97"/>
      <c r="CA1557" s="49"/>
      <c r="CB1557" s="49"/>
      <c r="CC1557" s="49"/>
      <c r="CD1557" s="49"/>
      <c r="CE1557" s="49"/>
      <c r="CF1557" s="49"/>
      <c r="CG1557" s="49"/>
      <c r="CH1557" s="49"/>
      <c r="CI1557" s="97"/>
      <c r="CJ1557" s="97"/>
      <c r="CK1557" s="97"/>
      <c r="CL1557" s="97"/>
      <c r="CM1557" s="335"/>
      <c r="CN1557" s="337"/>
      <c r="CO1557" s="315" t="str">
        <f>IF(Формулы!R1557&gt;V1557,"22-?,Дата 14 - Прибыл из УФСИН; ","")&amp;IF(Формулы!Q1557&gt;Y1557,"25-?,Дата 13 - Выбыл в УФСИН;","")&amp;IF(YEAR(ДАННЫЕ!$F$1)=YEAR(ДАННЫЕ!B1557),IF(AT1557&gt;0,"","40-?, вявлен в текущем году! "),"")&amp;IF(YEAR($F$1)=YEAR(W1557),IF(X1557+Y1557&gt;0,"","23-стоит, 24,25 - куда выбыл? "),"")&amp;IF(X1557+Y1557&gt;0,IF(YEAR($F$1)=YEAR(W1557),"","24+25&gt;0? 23 - когда выбыл? "),"")&amp;IF(BA1557&lt;BB1557,"47&gt;=48; ","")&amp;IF(BA1557&lt;BC1557,"47&gt;=49; ","")&amp;IF(BA1557&lt;BD1557,"47&gt;=50; ","")&amp;IF(BE1557&gt;0,IF(BF1557&gt;0,IF(AU1557&gt;AV1557,"","41 и 42 - ? (51 и 52 &gt; 0);"),"51 &gt; 0 52 - ?;"),"")&amp;IF(AU1557&gt;0,IF(AV1557&gt;AU1557,"41&gt;42;","")&amp;IF(BE1557&gt;0,"","41&gt;0 51-?;"),"")&amp;IF(BF1557&gt;0,IF(BE1557&gt;0,"","52&gt;0 51-?;"),"")&amp;IF(AW1557&gt;=AX1557,"","43&gt;44;")&amp;IF(CA1557&gt;0,IF(AW1557&gt;0,"","71 &gt; 0 43-?;"),"")</f>
        <v/>
      </c>
    </row>
    <row r="1558" spans="1:93" ht="12" x14ac:dyDescent="0.2">
      <c r="A1558" s="45"/>
      <c r="B1558" s="46"/>
      <c r="C1558" s="121"/>
      <c r="D1558" s="121"/>
      <c r="E1558" s="336"/>
      <c r="F1558" s="122"/>
      <c r="G1558" s="46"/>
      <c r="H1558" s="45"/>
      <c r="I1558" s="45"/>
      <c r="J1558" s="45"/>
      <c r="K1558" s="45"/>
      <c r="L1558" s="45"/>
      <c r="M1558" s="46"/>
      <c r="N1558" s="46"/>
      <c r="O1558" s="48"/>
      <c r="P1558" s="48"/>
      <c r="Q1558" s="46"/>
      <c r="R1558" s="48"/>
      <c r="S1558" s="48"/>
      <c r="T1558" s="48"/>
      <c r="U1558" s="48"/>
      <c r="V1558" s="48"/>
      <c r="W1558" s="46"/>
      <c r="X1558" s="48"/>
      <c r="Y1558" s="48"/>
      <c r="Z1558" s="157"/>
      <c r="AA1558" s="47"/>
      <c r="AB1558" s="97"/>
      <c r="AC1558" s="49"/>
      <c r="AD1558" s="49"/>
      <c r="AE1558" s="49"/>
      <c r="AF1558" s="49"/>
      <c r="AG1558" s="49"/>
      <c r="AH1558" s="47"/>
      <c r="AI1558" s="47"/>
      <c r="AJ1558" s="47"/>
      <c r="AK1558" s="190"/>
      <c r="AL1558" s="190"/>
      <c r="AM1558" s="190"/>
      <c r="AN1558" s="190"/>
      <c r="AO1558" s="190"/>
      <c r="AP1558" s="151"/>
      <c r="AQ1558" s="322"/>
      <c r="AR1558" s="322"/>
      <c r="AS1558" s="322"/>
      <c r="AT1558" s="47"/>
      <c r="AU1558" s="47"/>
      <c r="AV1558" s="47"/>
      <c r="AW1558" s="47"/>
      <c r="AX1558" s="322"/>
      <c r="AY1558" s="98"/>
      <c r="AZ1558" s="98"/>
      <c r="BA1558" s="47"/>
      <c r="BB1558" s="47"/>
      <c r="BC1558" s="47"/>
      <c r="BD1558" s="47"/>
      <c r="BE1558" s="97"/>
      <c r="BF1558" s="49"/>
      <c r="BG1558" s="239"/>
      <c r="BH1558" s="342"/>
      <c r="BI1558" s="49"/>
      <c r="BJ1558" s="49"/>
      <c r="BK1558" s="49"/>
      <c r="BL1558" s="49"/>
      <c r="BM1558" s="49"/>
      <c r="BN1558" s="47"/>
      <c r="BO1558" s="49"/>
      <c r="BP1558" s="49"/>
      <c r="BQ1558" s="49"/>
      <c r="BR1558" s="323"/>
      <c r="BS1558" s="323"/>
      <c r="BT1558" s="323"/>
      <c r="BU1558" s="49"/>
      <c r="BV1558" s="49"/>
      <c r="BW1558" s="97"/>
      <c r="BX1558" s="97"/>
      <c r="BY1558" s="97"/>
      <c r="BZ1558" s="97"/>
      <c r="CA1558" s="49"/>
      <c r="CB1558" s="49"/>
      <c r="CC1558" s="49"/>
      <c r="CD1558" s="49"/>
      <c r="CE1558" s="49"/>
      <c r="CF1558" s="49"/>
      <c r="CG1558" s="49"/>
      <c r="CH1558" s="49"/>
      <c r="CI1558" s="97"/>
      <c r="CJ1558" s="97"/>
      <c r="CK1558" s="97"/>
      <c r="CL1558" s="97"/>
      <c r="CM1558" s="335"/>
      <c r="CN1558" s="337"/>
      <c r="CO1558" s="315" t="str">
        <f>IF(Формулы!R1558&gt;V1558,"22-?,Дата 14 - Прибыл из УФСИН; ","")&amp;IF(Формулы!Q1558&gt;Y1558,"25-?,Дата 13 - Выбыл в УФСИН;","")&amp;IF(YEAR(ДАННЫЕ!$F$1)=YEAR(ДАННЫЕ!B1558),IF(AT1558&gt;0,"","40-?, вявлен в текущем году! "),"")&amp;IF(YEAR($F$1)=YEAR(W1558),IF(X1558+Y1558&gt;0,"","23-стоит, 24,25 - куда выбыл? "),"")&amp;IF(X1558+Y1558&gt;0,IF(YEAR($F$1)=YEAR(W1558),"","24+25&gt;0? 23 - когда выбыл? "),"")&amp;IF(BA1558&lt;BB1558,"47&gt;=48; ","")&amp;IF(BA1558&lt;BC1558,"47&gt;=49; ","")&amp;IF(BA1558&lt;BD1558,"47&gt;=50; ","")&amp;IF(BE1558&gt;0,IF(BF1558&gt;0,IF(AU1558&gt;AV1558,"","41 и 42 - ? (51 и 52 &gt; 0);"),"51 &gt; 0 52 - ?;"),"")&amp;IF(AU1558&gt;0,IF(AV1558&gt;AU1558,"41&gt;42;","")&amp;IF(BE1558&gt;0,"","41&gt;0 51-?;"),"")&amp;IF(BF1558&gt;0,IF(BE1558&gt;0,"","52&gt;0 51-?;"),"")&amp;IF(AW1558&gt;=AX1558,"","43&gt;44;")&amp;IF(CA1558&gt;0,IF(AW1558&gt;0,"","71 &gt; 0 43-?;"),"")</f>
        <v/>
      </c>
    </row>
    <row r="1559" spans="1:93" ht="12" x14ac:dyDescent="0.2">
      <c r="A1559" s="45"/>
      <c r="B1559" s="46"/>
      <c r="C1559" s="121"/>
      <c r="D1559" s="121"/>
      <c r="E1559" s="336"/>
      <c r="F1559" s="122"/>
      <c r="G1559" s="46"/>
      <c r="H1559" s="45"/>
      <c r="I1559" s="45"/>
      <c r="J1559" s="45"/>
      <c r="K1559" s="45"/>
      <c r="L1559" s="45"/>
      <c r="M1559" s="46"/>
      <c r="N1559" s="46"/>
      <c r="O1559" s="48"/>
      <c r="P1559" s="48"/>
      <c r="Q1559" s="46"/>
      <c r="R1559" s="48"/>
      <c r="S1559" s="48"/>
      <c r="T1559" s="48"/>
      <c r="U1559" s="48"/>
      <c r="V1559" s="48"/>
      <c r="W1559" s="46"/>
      <c r="X1559" s="48"/>
      <c r="Y1559" s="48"/>
      <c r="Z1559" s="157"/>
      <c r="AA1559" s="47"/>
      <c r="AB1559" s="97"/>
      <c r="AC1559" s="49"/>
      <c r="AD1559" s="49"/>
      <c r="AE1559" s="49"/>
      <c r="AF1559" s="49"/>
      <c r="AG1559" s="49"/>
      <c r="AH1559" s="47"/>
      <c r="AI1559" s="47"/>
      <c r="AJ1559" s="47"/>
      <c r="AK1559" s="190"/>
      <c r="AL1559" s="190"/>
      <c r="AM1559" s="190"/>
      <c r="AN1559" s="190"/>
      <c r="AO1559" s="190"/>
      <c r="AP1559" s="151"/>
      <c r="AQ1559" s="322"/>
      <c r="AR1559" s="322"/>
      <c r="AS1559" s="322"/>
      <c r="AT1559" s="47"/>
      <c r="AU1559" s="47"/>
      <c r="AV1559" s="47"/>
      <c r="AW1559" s="47"/>
      <c r="AX1559" s="322"/>
      <c r="AY1559" s="98"/>
      <c r="AZ1559" s="98"/>
      <c r="BA1559" s="47"/>
      <c r="BB1559" s="47"/>
      <c r="BC1559" s="47"/>
      <c r="BD1559" s="47"/>
      <c r="BE1559" s="97"/>
      <c r="BF1559" s="49"/>
      <c r="BG1559" s="239"/>
      <c r="BH1559" s="342"/>
      <c r="BI1559" s="49"/>
      <c r="BJ1559" s="49"/>
      <c r="BK1559" s="49"/>
      <c r="BL1559" s="49"/>
      <c r="BM1559" s="49"/>
      <c r="BN1559" s="47"/>
      <c r="BO1559" s="49"/>
      <c r="BP1559" s="49"/>
      <c r="BQ1559" s="49"/>
      <c r="BR1559" s="323"/>
      <c r="BS1559" s="323"/>
      <c r="BT1559" s="323"/>
      <c r="BU1559" s="49"/>
      <c r="BV1559" s="49"/>
      <c r="BW1559" s="97"/>
      <c r="BX1559" s="97"/>
      <c r="BY1559" s="97"/>
      <c r="BZ1559" s="97"/>
      <c r="CA1559" s="49"/>
      <c r="CB1559" s="49"/>
      <c r="CC1559" s="49"/>
      <c r="CD1559" s="49"/>
      <c r="CE1559" s="49"/>
      <c r="CF1559" s="49"/>
      <c r="CG1559" s="49"/>
      <c r="CH1559" s="49"/>
      <c r="CI1559" s="97"/>
      <c r="CJ1559" s="97"/>
      <c r="CK1559" s="97"/>
      <c r="CL1559" s="97"/>
      <c r="CM1559" s="335"/>
      <c r="CN1559" s="337"/>
      <c r="CO1559" s="315" t="str">
        <f>IF(Формулы!R1559&gt;V1559,"22-?,Дата 14 - Прибыл из УФСИН; ","")&amp;IF(Формулы!Q1559&gt;Y1559,"25-?,Дата 13 - Выбыл в УФСИН;","")&amp;IF(YEAR(ДАННЫЕ!$F$1)=YEAR(ДАННЫЕ!B1559),IF(AT1559&gt;0,"","40-?, вявлен в текущем году! "),"")&amp;IF(YEAR($F$1)=YEAR(W1559),IF(X1559+Y1559&gt;0,"","23-стоит, 24,25 - куда выбыл? "),"")&amp;IF(X1559+Y1559&gt;0,IF(YEAR($F$1)=YEAR(W1559),"","24+25&gt;0? 23 - когда выбыл? "),"")&amp;IF(BA1559&lt;BB1559,"47&gt;=48; ","")&amp;IF(BA1559&lt;BC1559,"47&gt;=49; ","")&amp;IF(BA1559&lt;BD1559,"47&gt;=50; ","")&amp;IF(BE1559&gt;0,IF(BF1559&gt;0,IF(AU1559&gt;AV1559,"","41 и 42 - ? (51 и 52 &gt; 0);"),"51 &gt; 0 52 - ?;"),"")&amp;IF(AU1559&gt;0,IF(AV1559&gt;AU1559,"41&gt;42;","")&amp;IF(BE1559&gt;0,"","41&gt;0 51-?;"),"")&amp;IF(BF1559&gt;0,IF(BE1559&gt;0,"","52&gt;0 51-?;"),"")&amp;IF(AW1559&gt;=AX1559,"","43&gt;44;")&amp;IF(CA1559&gt;0,IF(AW1559&gt;0,"","71 &gt; 0 43-?;"),"")</f>
        <v/>
      </c>
    </row>
    <row r="1560" spans="1:93" ht="12" x14ac:dyDescent="0.2">
      <c r="A1560" s="45"/>
      <c r="B1560" s="46"/>
      <c r="C1560" s="121"/>
      <c r="D1560" s="121"/>
      <c r="E1560" s="336"/>
      <c r="F1560" s="122"/>
      <c r="G1560" s="46"/>
      <c r="H1560" s="45"/>
      <c r="I1560" s="45"/>
      <c r="J1560" s="45"/>
      <c r="K1560" s="45"/>
      <c r="L1560" s="45"/>
      <c r="M1560" s="46"/>
      <c r="N1560" s="46"/>
      <c r="O1560" s="48"/>
      <c r="P1560" s="48"/>
      <c r="Q1560" s="46"/>
      <c r="R1560" s="48"/>
      <c r="S1560" s="48"/>
      <c r="T1560" s="48"/>
      <c r="U1560" s="48"/>
      <c r="V1560" s="48"/>
      <c r="W1560" s="46"/>
      <c r="X1560" s="48"/>
      <c r="Y1560" s="48"/>
      <c r="Z1560" s="157"/>
      <c r="AA1560" s="47"/>
      <c r="AB1560" s="97"/>
      <c r="AC1560" s="49"/>
      <c r="AD1560" s="49"/>
      <c r="AE1560" s="49"/>
      <c r="AF1560" s="49"/>
      <c r="AG1560" s="49"/>
      <c r="AH1560" s="47"/>
      <c r="AI1560" s="47"/>
      <c r="AJ1560" s="47"/>
      <c r="AK1560" s="190"/>
      <c r="AL1560" s="190"/>
      <c r="AM1560" s="190"/>
      <c r="AN1560" s="190"/>
      <c r="AO1560" s="190"/>
      <c r="AP1560" s="151"/>
      <c r="AQ1560" s="322"/>
      <c r="AR1560" s="322"/>
      <c r="AS1560" s="322"/>
      <c r="AT1560" s="47"/>
      <c r="AU1560" s="47"/>
      <c r="AV1560" s="47"/>
      <c r="AW1560" s="47"/>
      <c r="AX1560" s="322"/>
      <c r="AY1560" s="98"/>
      <c r="AZ1560" s="98"/>
      <c r="BA1560" s="47"/>
      <c r="BB1560" s="47"/>
      <c r="BC1560" s="47"/>
      <c r="BD1560" s="47"/>
      <c r="BE1560" s="97"/>
      <c r="BF1560" s="49"/>
      <c r="BG1560" s="239"/>
      <c r="BH1560" s="342"/>
      <c r="BI1560" s="49"/>
      <c r="BJ1560" s="49"/>
      <c r="BK1560" s="49"/>
      <c r="BL1560" s="49"/>
      <c r="BM1560" s="49"/>
      <c r="BN1560" s="47"/>
      <c r="BO1560" s="49"/>
      <c r="BP1560" s="49"/>
      <c r="BQ1560" s="49"/>
      <c r="BR1560" s="323"/>
      <c r="BS1560" s="323"/>
      <c r="BT1560" s="323"/>
      <c r="BU1560" s="49"/>
      <c r="BV1560" s="49"/>
      <c r="BW1560" s="97"/>
      <c r="BX1560" s="97"/>
      <c r="BY1560" s="97"/>
      <c r="BZ1560" s="97"/>
      <c r="CA1560" s="49"/>
      <c r="CB1560" s="49"/>
      <c r="CC1560" s="49"/>
      <c r="CD1560" s="49"/>
      <c r="CE1560" s="49"/>
      <c r="CF1560" s="49"/>
      <c r="CG1560" s="49"/>
      <c r="CH1560" s="49"/>
      <c r="CI1560" s="97"/>
      <c r="CJ1560" s="97"/>
      <c r="CK1560" s="97"/>
      <c r="CL1560" s="97"/>
      <c r="CM1560" s="335"/>
      <c r="CN1560" s="337"/>
      <c r="CO1560" s="315" t="str">
        <f>IF(Формулы!R1560&gt;V1560,"22-?,Дата 14 - Прибыл из УФСИН; ","")&amp;IF(Формулы!Q1560&gt;Y1560,"25-?,Дата 13 - Выбыл в УФСИН;","")&amp;IF(YEAR(ДАННЫЕ!$F$1)=YEAR(ДАННЫЕ!B1560),IF(AT1560&gt;0,"","40-?, вявлен в текущем году! "),"")&amp;IF(YEAR($F$1)=YEAR(W1560),IF(X1560+Y1560&gt;0,"","23-стоит, 24,25 - куда выбыл? "),"")&amp;IF(X1560+Y1560&gt;0,IF(YEAR($F$1)=YEAR(W1560),"","24+25&gt;0? 23 - когда выбыл? "),"")&amp;IF(BA1560&lt;BB1560,"47&gt;=48; ","")&amp;IF(BA1560&lt;BC1560,"47&gt;=49; ","")&amp;IF(BA1560&lt;BD1560,"47&gt;=50; ","")&amp;IF(BE1560&gt;0,IF(BF1560&gt;0,IF(AU1560&gt;AV1560,"","41 и 42 - ? (51 и 52 &gt; 0);"),"51 &gt; 0 52 - ?;"),"")&amp;IF(AU1560&gt;0,IF(AV1560&gt;AU1560,"41&gt;42;","")&amp;IF(BE1560&gt;0,"","41&gt;0 51-?;"),"")&amp;IF(BF1560&gt;0,IF(BE1560&gt;0,"","52&gt;0 51-?;"),"")&amp;IF(AW1560&gt;=AX1560,"","43&gt;44;")&amp;IF(CA1560&gt;0,IF(AW1560&gt;0,"","71 &gt; 0 43-?;"),"")</f>
        <v/>
      </c>
    </row>
    <row r="1561" spans="1:93" ht="12" x14ac:dyDescent="0.2">
      <c r="A1561" s="45"/>
      <c r="B1561" s="46"/>
      <c r="C1561" s="121"/>
      <c r="D1561" s="121"/>
      <c r="E1561" s="336"/>
      <c r="F1561" s="122"/>
      <c r="G1561" s="46"/>
      <c r="H1561" s="45"/>
      <c r="I1561" s="45"/>
      <c r="J1561" s="45"/>
      <c r="K1561" s="45"/>
      <c r="L1561" s="45"/>
      <c r="M1561" s="46"/>
      <c r="N1561" s="46"/>
      <c r="O1561" s="48"/>
      <c r="P1561" s="48"/>
      <c r="Q1561" s="46"/>
      <c r="R1561" s="48"/>
      <c r="S1561" s="48"/>
      <c r="T1561" s="48"/>
      <c r="U1561" s="48"/>
      <c r="V1561" s="48"/>
      <c r="W1561" s="46"/>
      <c r="X1561" s="48"/>
      <c r="Y1561" s="48"/>
      <c r="Z1561" s="157"/>
      <c r="AA1561" s="47"/>
      <c r="AB1561" s="97"/>
      <c r="AC1561" s="49"/>
      <c r="AD1561" s="49"/>
      <c r="AE1561" s="49"/>
      <c r="AF1561" s="49"/>
      <c r="AG1561" s="49"/>
      <c r="AH1561" s="47"/>
      <c r="AI1561" s="47"/>
      <c r="AJ1561" s="47"/>
      <c r="AK1561" s="190"/>
      <c r="AL1561" s="190"/>
      <c r="AM1561" s="190"/>
      <c r="AN1561" s="190"/>
      <c r="AO1561" s="190"/>
      <c r="AP1561" s="151"/>
      <c r="AQ1561" s="322"/>
      <c r="AR1561" s="322"/>
      <c r="AS1561" s="322"/>
      <c r="AT1561" s="47"/>
      <c r="AU1561" s="47"/>
      <c r="AV1561" s="47"/>
      <c r="AW1561" s="47"/>
      <c r="AX1561" s="322"/>
      <c r="AY1561" s="98"/>
      <c r="AZ1561" s="98"/>
      <c r="BA1561" s="47"/>
      <c r="BB1561" s="47"/>
      <c r="BC1561" s="47"/>
      <c r="BD1561" s="47"/>
      <c r="BE1561" s="97"/>
      <c r="BF1561" s="49"/>
      <c r="BG1561" s="239"/>
      <c r="BH1561" s="342"/>
      <c r="BI1561" s="49"/>
      <c r="BJ1561" s="49"/>
      <c r="BK1561" s="49"/>
      <c r="BL1561" s="49"/>
      <c r="BM1561" s="49"/>
      <c r="BN1561" s="47"/>
      <c r="BO1561" s="49"/>
      <c r="BP1561" s="49"/>
      <c r="BQ1561" s="49"/>
      <c r="BR1561" s="323"/>
      <c r="BS1561" s="323"/>
      <c r="BT1561" s="323"/>
      <c r="BU1561" s="49"/>
      <c r="BV1561" s="49"/>
      <c r="BW1561" s="97"/>
      <c r="BX1561" s="97"/>
      <c r="BY1561" s="97"/>
      <c r="BZ1561" s="97"/>
      <c r="CA1561" s="49"/>
      <c r="CB1561" s="49"/>
      <c r="CC1561" s="49"/>
      <c r="CD1561" s="49"/>
      <c r="CE1561" s="49"/>
      <c r="CF1561" s="49"/>
      <c r="CG1561" s="49"/>
      <c r="CH1561" s="49"/>
      <c r="CI1561" s="97"/>
      <c r="CJ1561" s="97"/>
      <c r="CK1561" s="97"/>
      <c r="CL1561" s="97"/>
      <c r="CM1561" s="335"/>
      <c r="CN1561" s="337"/>
      <c r="CO1561" s="315" t="str">
        <f>IF(Формулы!R1561&gt;V1561,"22-?,Дата 14 - Прибыл из УФСИН; ","")&amp;IF(Формулы!Q1561&gt;Y1561,"25-?,Дата 13 - Выбыл в УФСИН;","")&amp;IF(YEAR(ДАННЫЕ!$F$1)=YEAR(ДАННЫЕ!B1561),IF(AT1561&gt;0,"","40-?, вявлен в текущем году! "),"")&amp;IF(YEAR($F$1)=YEAR(W1561),IF(X1561+Y1561&gt;0,"","23-стоит, 24,25 - куда выбыл? "),"")&amp;IF(X1561+Y1561&gt;0,IF(YEAR($F$1)=YEAR(W1561),"","24+25&gt;0? 23 - когда выбыл? "),"")&amp;IF(BA1561&lt;BB1561,"47&gt;=48; ","")&amp;IF(BA1561&lt;BC1561,"47&gt;=49; ","")&amp;IF(BA1561&lt;BD1561,"47&gt;=50; ","")&amp;IF(BE1561&gt;0,IF(BF1561&gt;0,IF(AU1561&gt;AV1561,"","41 и 42 - ? (51 и 52 &gt; 0);"),"51 &gt; 0 52 - ?;"),"")&amp;IF(AU1561&gt;0,IF(AV1561&gt;AU1561,"41&gt;42;","")&amp;IF(BE1561&gt;0,"","41&gt;0 51-?;"),"")&amp;IF(BF1561&gt;0,IF(BE1561&gt;0,"","52&gt;0 51-?;"),"")&amp;IF(AW1561&gt;=AX1561,"","43&gt;44;")&amp;IF(CA1561&gt;0,IF(AW1561&gt;0,"","71 &gt; 0 43-?;"),"")</f>
        <v/>
      </c>
    </row>
    <row r="1562" spans="1:93" ht="12" x14ac:dyDescent="0.2">
      <c r="A1562" s="45"/>
      <c r="B1562" s="46"/>
      <c r="C1562" s="121"/>
      <c r="D1562" s="121"/>
      <c r="E1562" s="336"/>
      <c r="F1562" s="122"/>
      <c r="G1562" s="46"/>
      <c r="H1562" s="45"/>
      <c r="I1562" s="45"/>
      <c r="J1562" s="45"/>
      <c r="K1562" s="45"/>
      <c r="L1562" s="45"/>
      <c r="M1562" s="46"/>
      <c r="N1562" s="46"/>
      <c r="O1562" s="48"/>
      <c r="P1562" s="48"/>
      <c r="Q1562" s="46"/>
      <c r="R1562" s="48"/>
      <c r="S1562" s="48"/>
      <c r="T1562" s="48"/>
      <c r="U1562" s="48"/>
      <c r="V1562" s="48"/>
      <c r="W1562" s="46"/>
      <c r="X1562" s="48"/>
      <c r="Y1562" s="48"/>
      <c r="Z1562" s="157"/>
      <c r="AA1562" s="47"/>
      <c r="AB1562" s="97"/>
      <c r="AC1562" s="49"/>
      <c r="AD1562" s="49"/>
      <c r="AE1562" s="49"/>
      <c r="AF1562" s="49"/>
      <c r="AG1562" s="49"/>
      <c r="AH1562" s="47"/>
      <c r="AI1562" s="47"/>
      <c r="AJ1562" s="47"/>
      <c r="AK1562" s="190"/>
      <c r="AL1562" s="190"/>
      <c r="AM1562" s="190"/>
      <c r="AN1562" s="190"/>
      <c r="AO1562" s="190"/>
      <c r="AP1562" s="151"/>
      <c r="AQ1562" s="322"/>
      <c r="AR1562" s="322"/>
      <c r="AS1562" s="322"/>
      <c r="AT1562" s="47"/>
      <c r="AU1562" s="47"/>
      <c r="AV1562" s="47"/>
      <c r="AW1562" s="47"/>
      <c r="AX1562" s="322"/>
      <c r="AY1562" s="98"/>
      <c r="AZ1562" s="98"/>
      <c r="BA1562" s="47"/>
      <c r="BB1562" s="47"/>
      <c r="BC1562" s="47"/>
      <c r="BD1562" s="47"/>
      <c r="BE1562" s="97"/>
      <c r="BF1562" s="49"/>
      <c r="BG1562" s="239"/>
      <c r="BH1562" s="342"/>
      <c r="BI1562" s="49"/>
      <c r="BJ1562" s="49"/>
      <c r="BK1562" s="49"/>
      <c r="BL1562" s="49"/>
      <c r="BM1562" s="49"/>
      <c r="BN1562" s="47"/>
      <c r="BO1562" s="49"/>
      <c r="BP1562" s="49"/>
      <c r="BQ1562" s="49"/>
      <c r="BR1562" s="323"/>
      <c r="BS1562" s="323"/>
      <c r="BT1562" s="323"/>
      <c r="BU1562" s="49"/>
      <c r="BV1562" s="49"/>
      <c r="BW1562" s="97"/>
      <c r="BX1562" s="97"/>
      <c r="BY1562" s="97"/>
      <c r="BZ1562" s="97"/>
      <c r="CA1562" s="49"/>
      <c r="CB1562" s="49"/>
      <c r="CC1562" s="49"/>
      <c r="CD1562" s="49"/>
      <c r="CE1562" s="49"/>
      <c r="CF1562" s="49"/>
      <c r="CG1562" s="49"/>
      <c r="CH1562" s="49"/>
      <c r="CI1562" s="97"/>
      <c r="CJ1562" s="97"/>
      <c r="CK1562" s="97"/>
      <c r="CL1562" s="97"/>
      <c r="CM1562" s="335"/>
      <c r="CN1562" s="337"/>
      <c r="CO1562" s="315" t="str">
        <f>IF(Формулы!R1562&gt;V1562,"22-?,Дата 14 - Прибыл из УФСИН; ","")&amp;IF(Формулы!Q1562&gt;Y1562,"25-?,Дата 13 - Выбыл в УФСИН;","")&amp;IF(YEAR(ДАННЫЕ!$F$1)=YEAR(ДАННЫЕ!B1562),IF(AT1562&gt;0,"","40-?, вявлен в текущем году! "),"")&amp;IF(YEAR($F$1)=YEAR(W1562),IF(X1562+Y1562&gt;0,"","23-стоит, 24,25 - куда выбыл? "),"")&amp;IF(X1562+Y1562&gt;0,IF(YEAR($F$1)=YEAR(W1562),"","24+25&gt;0? 23 - когда выбыл? "),"")&amp;IF(BA1562&lt;BB1562,"47&gt;=48; ","")&amp;IF(BA1562&lt;BC1562,"47&gt;=49; ","")&amp;IF(BA1562&lt;BD1562,"47&gt;=50; ","")&amp;IF(BE1562&gt;0,IF(BF1562&gt;0,IF(AU1562&gt;AV1562,"","41 и 42 - ? (51 и 52 &gt; 0);"),"51 &gt; 0 52 - ?;"),"")&amp;IF(AU1562&gt;0,IF(AV1562&gt;AU1562,"41&gt;42;","")&amp;IF(BE1562&gt;0,"","41&gt;0 51-?;"),"")&amp;IF(BF1562&gt;0,IF(BE1562&gt;0,"","52&gt;0 51-?;"),"")&amp;IF(AW1562&gt;=AX1562,"","43&gt;44;")&amp;IF(CA1562&gt;0,IF(AW1562&gt;0,"","71 &gt; 0 43-?;"),"")</f>
        <v/>
      </c>
    </row>
    <row r="1563" spans="1:93" ht="12" x14ac:dyDescent="0.2">
      <c r="A1563" s="45"/>
      <c r="B1563" s="46"/>
      <c r="C1563" s="121"/>
      <c r="D1563" s="121"/>
      <c r="E1563" s="336"/>
      <c r="F1563" s="122"/>
      <c r="G1563" s="46"/>
      <c r="H1563" s="45"/>
      <c r="I1563" s="45"/>
      <c r="J1563" s="45"/>
      <c r="K1563" s="45"/>
      <c r="L1563" s="45"/>
      <c r="M1563" s="46"/>
      <c r="N1563" s="46"/>
      <c r="O1563" s="48"/>
      <c r="P1563" s="48"/>
      <c r="Q1563" s="46"/>
      <c r="R1563" s="48"/>
      <c r="S1563" s="48"/>
      <c r="T1563" s="48"/>
      <c r="U1563" s="48"/>
      <c r="V1563" s="48"/>
      <c r="W1563" s="46"/>
      <c r="X1563" s="48"/>
      <c r="Y1563" s="48"/>
      <c r="Z1563" s="157"/>
      <c r="AA1563" s="47"/>
      <c r="AB1563" s="97"/>
      <c r="AC1563" s="49"/>
      <c r="AD1563" s="49"/>
      <c r="AE1563" s="49"/>
      <c r="AF1563" s="49"/>
      <c r="AG1563" s="49"/>
      <c r="AH1563" s="47"/>
      <c r="AI1563" s="47"/>
      <c r="AJ1563" s="47"/>
      <c r="AK1563" s="190"/>
      <c r="AL1563" s="190"/>
      <c r="AM1563" s="190"/>
      <c r="AN1563" s="190"/>
      <c r="AO1563" s="190"/>
      <c r="AP1563" s="151"/>
      <c r="AQ1563" s="322"/>
      <c r="AR1563" s="322"/>
      <c r="AS1563" s="322"/>
      <c r="AT1563" s="47"/>
      <c r="AU1563" s="47"/>
      <c r="AV1563" s="47"/>
      <c r="AW1563" s="47"/>
      <c r="AX1563" s="322"/>
      <c r="AY1563" s="98"/>
      <c r="AZ1563" s="98"/>
      <c r="BA1563" s="47"/>
      <c r="BB1563" s="47"/>
      <c r="BC1563" s="47"/>
      <c r="BD1563" s="47"/>
      <c r="BE1563" s="97"/>
      <c r="BF1563" s="49"/>
      <c r="BG1563" s="239"/>
      <c r="BH1563" s="342"/>
      <c r="BI1563" s="49"/>
      <c r="BJ1563" s="49"/>
      <c r="BK1563" s="49"/>
      <c r="BL1563" s="49"/>
      <c r="BM1563" s="49"/>
      <c r="BN1563" s="47"/>
      <c r="BO1563" s="49"/>
      <c r="BP1563" s="49"/>
      <c r="BQ1563" s="49"/>
      <c r="BR1563" s="323"/>
      <c r="BS1563" s="323"/>
      <c r="BT1563" s="323"/>
      <c r="BU1563" s="49"/>
      <c r="BV1563" s="49"/>
      <c r="BW1563" s="97"/>
      <c r="BX1563" s="97"/>
      <c r="BY1563" s="97"/>
      <c r="BZ1563" s="97"/>
      <c r="CA1563" s="49"/>
      <c r="CB1563" s="49"/>
      <c r="CC1563" s="49"/>
      <c r="CD1563" s="49"/>
      <c r="CE1563" s="49"/>
      <c r="CF1563" s="49"/>
      <c r="CG1563" s="49"/>
      <c r="CH1563" s="49"/>
      <c r="CI1563" s="97"/>
      <c r="CJ1563" s="97"/>
      <c r="CK1563" s="97"/>
      <c r="CL1563" s="97"/>
      <c r="CM1563" s="335"/>
      <c r="CN1563" s="337"/>
      <c r="CO1563" s="315" t="str">
        <f>IF(Формулы!R1563&gt;V1563,"22-?,Дата 14 - Прибыл из УФСИН; ","")&amp;IF(Формулы!Q1563&gt;Y1563,"25-?,Дата 13 - Выбыл в УФСИН;","")&amp;IF(YEAR(ДАННЫЕ!$F$1)=YEAR(ДАННЫЕ!B1563),IF(AT1563&gt;0,"","40-?, вявлен в текущем году! "),"")&amp;IF(YEAR($F$1)=YEAR(W1563),IF(X1563+Y1563&gt;0,"","23-стоит, 24,25 - куда выбыл? "),"")&amp;IF(X1563+Y1563&gt;0,IF(YEAR($F$1)=YEAR(W1563),"","24+25&gt;0? 23 - когда выбыл? "),"")&amp;IF(BA1563&lt;BB1563,"47&gt;=48; ","")&amp;IF(BA1563&lt;BC1563,"47&gt;=49; ","")&amp;IF(BA1563&lt;BD1563,"47&gt;=50; ","")&amp;IF(BE1563&gt;0,IF(BF1563&gt;0,IF(AU1563&gt;AV1563,"","41 и 42 - ? (51 и 52 &gt; 0);"),"51 &gt; 0 52 - ?;"),"")&amp;IF(AU1563&gt;0,IF(AV1563&gt;AU1563,"41&gt;42;","")&amp;IF(BE1563&gt;0,"","41&gt;0 51-?;"),"")&amp;IF(BF1563&gt;0,IF(BE1563&gt;0,"","52&gt;0 51-?;"),"")&amp;IF(AW1563&gt;=AX1563,"","43&gt;44;")&amp;IF(CA1563&gt;0,IF(AW1563&gt;0,"","71 &gt; 0 43-?;"),"")</f>
        <v/>
      </c>
    </row>
    <row r="1564" spans="1:93" ht="12" x14ac:dyDescent="0.2">
      <c r="A1564" s="45"/>
      <c r="B1564" s="46"/>
      <c r="C1564" s="121"/>
      <c r="D1564" s="121"/>
      <c r="E1564" s="336"/>
      <c r="F1564" s="122"/>
      <c r="G1564" s="46"/>
      <c r="H1564" s="45"/>
      <c r="I1564" s="45"/>
      <c r="J1564" s="45"/>
      <c r="K1564" s="45"/>
      <c r="L1564" s="45"/>
      <c r="M1564" s="46"/>
      <c r="N1564" s="46"/>
      <c r="O1564" s="48"/>
      <c r="P1564" s="48"/>
      <c r="Q1564" s="46"/>
      <c r="R1564" s="48"/>
      <c r="S1564" s="48"/>
      <c r="T1564" s="48"/>
      <c r="U1564" s="48"/>
      <c r="V1564" s="48"/>
      <c r="W1564" s="46"/>
      <c r="X1564" s="48"/>
      <c r="Y1564" s="48"/>
      <c r="Z1564" s="157"/>
      <c r="AA1564" s="47"/>
      <c r="AB1564" s="97"/>
      <c r="AC1564" s="49"/>
      <c r="AD1564" s="49"/>
      <c r="AE1564" s="49"/>
      <c r="AF1564" s="49"/>
      <c r="AG1564" s="49"/>
      <c r="AH1564" s="47"/>
      <c r="AI1564" s="47"/>
      <c r="AJ1564" s="47"/>
      <c r="AK1564" s="190"/>
      <c r="AL1564" s="190"/>
      <c r="AM1564" s="190"/>
      <c r="AN1564" s="190"/>
      <c r="AO1564" s="190"/>
      <c r="AP1564" s="151"/>
      <c r="AQ1564" s="322"/>
      <c r="AR1564" s="322"/>
      <c r="AS1564" s="322"/>
      <c r="AT1564" s="47"/>
      <c r="AU1564" s="47"/>
      <c r="AV1564" s="47"/>
      <c r="AW1564" s="47"/>
      <c r="AX1564" s="322"/>
      <c r="AY1564" s="98"/>
      <c r="AZ1564" s="98"/>
      <c r="BA1564" s="47"/>
      <c r="BB1564" s="47"/>
      <c r="BC1564" s="47"/>
      <c r="BD1564" s="47"/>
      <c r="BE1564" s="97"/>
      <c r="BF1564" s="49"/>
      <c r="BG1564" s="239"/>
      <c r="BH1564" s="342"/>
      <c r="BI1564" s="49"/>
      <c r="BJ1564" s="49"/>
      <c r="BK1564" s="49"/>
      <c r="BL1564" s="49"/>
      <c r="BM1564" s="49"/>
      <c r="BN1564" s="47"/>
      <c r="BO1564" s="49"/>
      <c r="BP1564" s="49"/>
      <c r="BQ1564" s="49"/>
      <c r="BR1564" s="323"/>
      <c r="BS1564" s="323"/>
      <c r="BT1564" s="323"/>
      <c r="BU1564" s="49"/>
      <c r="BV1564" s="49"/>
      <c r="BW1564" s="97"/>
      <c r="BX1564" s="97"/>
      <c r="BY1564" s="97"/>
      <c r="BZ1564" s="97"/>
      <c r="CA1564" s="49"/>
      <c r="CB1564" s="49"/>
      <c r="CC1564" s="49"/>
      <c r="CD1564" s="49"/>
      <c r="CE1564" s="49"/>
      <c r="CF1564" s="49"/>
      <c r="CG1564" s="49"/>
      <c r="CH1564" s="49"/>
      <c r="CI1564" s="97"/>
      <c r="CJ1564" s="97"/>
      <c r="CK1564" s="97"/>
      <c r="CL1564" s="97"/>
      <c r="CM1564" s="335"/>
      <c r="CN1564" s="337"/>
      <c r="CO1564" s="315" t="str">
        <f>IF(Формулы!R1564&gt;V1564,"22-?,Дата 14 - Прибыл из УФСИН; ","")&amp;IF(Формулы!Q1564&gt;Y1564,"25-?,Дата 13 - Выбыл в УФСИН;","")&amp;IF(YEAR(ДАННЫЕ!$F$1)=YEAR(ДАННЫЕ!B1564),IF(AT1564&gt;0,"","40-?, вявлен в текущем году! "),"")&amp;IF(YEAR($F$1)=YEAR(W1564),IF(X1564+Y1564&gt;0,"","23-стоит, 24,25 - куда выбыл? "),"")&amp;IF(X1564+Y1564&gt;0,IF(YEAR($F$1)=YEAR(W1564),"","24+25&gt;0? 23 - когда выбыл? "),"")&amp;IF(BA1564&lt;BB1564,"47&gt;=48; ","")&amp;IF(BA1564&lt;BC1564,"47&gt;=49; ","")&amp;IF(BA1564&lt;BD1564,"47&gt;=50; ","")&amp;IF(BE1564&gt;0,IF(BF1564&gt;0,IF(AU1564&gt;AV1564,"","41 и 42 - ? (51 и 52 &gt; 0);"),"51 &gt; 0 52 - ?;"),"")&amp;IF(AU1564&gt;0,IF(AV1564&gt;AU1564,"41&gt;42;","")&amp;IF(BE1564&gt;0,"","41&gt;0 51-?;"),"")&amp;IF(BF1564&gt;0,IF(BE1564&gt;0,"","52&gt;0 51-?;"),"")&amp;IF(AW1564&gt;=AX1564,"","43&gt;44;")&amp;IF(CA1564&gt;0,IF(AW1564&gt;0,"","71 &gt; 0 43-?;"),"")</f>
        <v/>
      </c>
    </row>
    <row r="1565" spans="1:93" ht="12" x14ac:dyDescent="0.2">
      <c r="A1565" s="45"/>
      <c r="B1565" s="46"/>
      <c r="C1565" s="121"/>
      <c r="D1565" s="121"/>
      <c r="E1565" s="336"/>
      <c r="F1565" s="122"/>
      <c r="G1565" s="46"/>
      <c r="H1565" s="45"/>
      <c r="I1565" s="45"/>
      <c r="J1565" s="45"/>
      <c r="K1565" s="45"/>
      <c r="L1565" s="45"/>
      <c r="M1565" s="46"/>
      <c r="N1565" s="46"/>
      <c r="O1565" s="48"/>
      <c r="P1565" s="48"/>
      <c r="Q1565" s="46"/>
      <c r="R1565" s="48"/>
      <c r="S1565" s="48"/>
      <c r="T1565" s="48"/>
      <c r="U1565" s="48"/>
      <c r="V1565" s="48"/>
      <c r="W1565" s="46"/>
      <c r="X1565" s="48"/>
      <c r="Y1565" s="48"/>
      <c r="Z1565" s="157"/>
      <c r="AA1565" s="47"/>
      <c r="AB1565" s="97"/>
      <c r="AC1565" s="49"/>
      <c r="AD1565" s="49"/>
      <c r="AE1565" s="49"/>
      <c r="AF1565" s="49"/>
      <c r="AG1565" s="49"/>
      <c r="AH1565" s="47"/>
      <c r="AI1565" s="47"/>
      <c r="AJ1565" s="47"/>
      <c r="AK1565" s="190"/>
      <c r="AL1565" s="190"/>
      <c r="AM1565" s="190"/>
      <c r="AN1565" s="190"/>
      <c r="AO1565" s="190"/>
      <c r="AP1565" s="151"/>
      <c r="AQ1565" s="322"/>
      <c r="AR1565" s="322"/>
      <c r="AS1565" s="322"/>
      <c r="AT1565" s="47"/>
      <c r="AU1565" s="47"/>
      <c r="AV1565" s="47"/>
      <c r="AW1565" s="47"/>
      <c r="AX1565" s="322"/>
      <c r="AY1565" s="98"/>
      <c r="AZ1565" s="98"/>
      <c r="BA1565" s="47"/>
      <c r="BB1565" s="47"/>
      <c r="BC1565" s="47"/>
      <c r="BD1565" s="47"/>
      <c r="BE1565" s="97"/>
      <c r="BF1565" s="49"/>
      <c r="BG1565" s="239"/>
      <c r="BH1565" s="342"/>
      <c r="BI1565" s="49"/>
      <c r="BJ1565" s="49"/>
      <c r="BK1565" s="49"/>
      <c r="BL1565" s="49"/>
      <c r="BM1565" s="49"/>
      <c r="BN1565" s="47"/>
      <c r="BO1565" s="49"/>
      <c r="BP1565" s="49"/>
      <c r="BQ1565" s="49"/>
      <c r="BR1565" s="323"/>
      <c r="BS1565" s="323"/>
      <c r="BT1565" s="323"/>
      <c r="BU1565" s="49"/>
      <c r="BV1565" s="49"/>
      <c r="BW1565" s="97"/>
      <c r="BX1565" s="97"/>
      <c r="BY1565" s="97"/>
      <c r="BZ1565" s="97"/>
      <c r="CA1565" s="49"/>
      <c r="CB1565" s="49"/>
      <c r="CC1565" s="49"/>
      <c r="CD1565" s="49"/>
      <c r="CE1565" s="49"/>
      <c r="CF1565" s="49"/>
      <c r="CG1565" s="49"/>
      <c r="CH1565" s="49"/>
      <c r="CI1565" s="97"/>
      <c r="CJ1565" s="97"/>
      <c r="CK1565" s="97"/>
      <c r="CL1565" s="97"/>
      <c r="CM1565" s="335"/>
      <c r="CN1565" s="337"/>
      <c r="CO1565" s="315" t="str">
        <f>IF(Формулы!R1565&gt;V1565,"22-?,Дата 14 - Прибыл из УФСИН; ","")&amp;IF(Формулы!Q1565&gt;Y1565,"25-?,Дата 13 - Выбыл в УФСИН;","")&amp;IF(YEAR(ДАННЫЕ!$F$1)=YEAR(ДАННЫЕ!B1565),IF(AT1565&gt;0,"","40-?, вявлен в текущем году! "),"")&amp;IF(YEAR($F$1)=YEAR(W1565),IF(X1565+Y1565&gt;0,"","23-стоит, 24,25 - куда выбыл? "),"")&amp;IF(X1565+Y1565&gt;0,IF(YEAR($F$1)=YEAR(W1565),"","24+25&gt;0? 23 - когда выбыл? "),"")&amp;IF(BA1565&lt;BB1565,"47&gt;=48; ","")&amp;IF(BA1565&lt;BC1565,"47&gt;=49; ","")&amp;IF(BA1565&lt;BD1565,"47&gt;=50; ","")&amp;IF(BE1565&gt;0,IF(BF1565&gt;0,IF(AU1565&gt;AV1565,"","41 и 42 - ? (51 и 52 &gt; 0);"),"51 &gt; 0 52 - ?;"),"")&amp;IF(AU1565&gt;0,IF(AV1565&gt;AU1565,"41&gt;42;","")&amp;IF(BE1565&gt;0,"","41&gt;0 51-?;"),"")&amp;IF(BF1565&gt;0,IF(BE1565&gt;0,"","52&gt;0 51-?;"),"")&amp;IF(AW1565&gt;=AX1565,"","43&gt;44;")&amp;IF(CA1565&gt;0,IF(AW1565&gt;0,"","71 &gt; 0 43-?;"),"")</f>
        <v/>
      </c>
    </row>
    <row r="1566" spans="1:93" ht="12" x14ac:dyDescent="0.2">
      <c r="A1566" s="45"/>
      <c r="B1566" s="46"/>
      <c r="C1566" s="121"/>
      <c r="D1566" s="121"/>
      <c r="E1566" s="336"/>
      <c r="F1566" s="122"/>
      <c r="G1566" s="46"/>
      <c r="H1566" s="45"/>
      <c r="I1566" s="45"/>
      <c r="J1566" s="45"/>
      <c r="K1566" s="45"/>
      <c r="L1566" s="45"/>
      <c r="M1566" s="46"/>
      <c r="N1566" s="46"/>
      <c r="O1566" s="48"/>
      <c r="P1566" s="48"/>
      <c r="Q1566" s="46"/>
      <c r="R1566" s="48"/>
      <c r="S1566" s="48"/>
      <c r="T1566" s="48"/>
      <c r="U1566" s="48"/>
      <c r="V1566" s="48"/>
      <c r="W1566" s="46"/>
      <c r="X1566" s="48"/>
      <c r="Y1566" s="48"/>
      <c r="Z1566" s="157"/>
      <c r="AA1566" s="47"/>
      <c r="AB1566" s="97"/>
      <c r="AC1566" s="49"/>
      <c r="AD1566" s="49"/>
      <c r="AE1566" s="49"/>
      <c r="AF1566" s="49"/>
      <c r="AG1566" s="49"/>
      <c r="AH1566" s="47"/>
      <c r="AI1566" s="47"/>
      <c r="AJ1566" s="47"/>
      <c r="AK1566" s="190"/>
      <c r="AL1566" s="190"/>
      <c r="AM1566" s="190"/>
      <c r="AN1566" s="190"/>
      <c r="AO1566" s="190"/>
      <c r="AP1566" s="151"/>
      <c r="AQ1566" s="322"/>
      <c r="AR1566" s="322"/>
      <c r="AS1566" s="322"/>
      <c r="AT1566" s="47"/>
      <c r="AU1566" s="47"/>
      <c r="AV1566" s="47"/>
      <c r="AW1566" s="47"/>
      <c r="AX1566" s="322"/>
      <c r="AY1566" s="98"/>
      <c r="AZ1566" s="98"/>
      <c r="BA1566" s="47"/>
      <c r="BB1566" s="47"/>
      <c r="BC1566" s="47"/>
      <c r="BD1566" s="47"/>
      <c r="BE1566" s="97"/>
      <c r="BF1566" s="49"/>
      <c r="BG1566" s="239"/>
      <c r="BH1566" s="342"/>
      <c r="BI1566" s="49"/>
      <c r="BJ1566" s="49"/>
      <c r="BK1566" s="49"/>
      <c r="BL1566" s="49"/>
      <c r="BM1566" s="49"/>
      <c r="BN1566" s="47"/>
      <c r="BO1566" s="49"/>
      <c r="BP1566" s="49"/>
      <c r="BQ1566" s="49"/>
      <c r="BR1566" s="323"/>
      <c r="BS1566" s="323"/>
      <c r="BT1566" s="323"/>
      <c r="BU1566" s="49"/>
      <c r="BV1566" s="49"/>
      <c r="BW1566" s="97"/>
      <c r="BX1566" s="97"/>
      <c r="BY1566" s="97"/>
      <c r="BZ1566" s="97"/>
      <c r="CA1566" s="49"/>
      <c r="CB1566" s="49"/>
      <c r="CC1566" s="49"/>
      <c r="CD1566" s="49"/>
      <c r="CE1566" s="49"/>
      <c r="CF1566" s="49"/>
      <c r="CG1566" s="49"/>
      <c r="CH1566" s="49"/>
      <c r="CI1566" s="97"/>
      <c r="CJ1566" s="97"/>
      <c r="CK1566" s="97"/>
      <c r="CL1566" s="97"/>
      <c r="CM1566" s="335"/>
      <c r="CN1566" s="337"/>
      <c r="CO1566" s="315" t="str">
        <f>IF(Формулы!R1566&gt;V1566,"22-?,Дата 14 - Прибыл из УФСИН; ","")&amp;IF(Формулы!Q1566&gt;Y1566,"25-?,Дата 13 - Выбыл в УФСИН;","")&amp;IF(YEAR(ДАННЫЕ!$F$1)=YEAR(ДАННЫЕ!B1566),IF(AT1566&gt;0,"","40-?, вявлен в текущем году! "),"")&amp;IF(YEAR($F$1)=YEAR(W1566),IF(X1566+Y1566&gt;0,"","23-стоит, 24,25 - куда выбыл? "),"")&amp;IF(X1566+Y1566&gt;0,IF(YEAR($F$1)=YEAR(W1566),"","24+25&gt;0? 23 - когда выбыл? "),"")&amp;IF(BA1566&lt;BB1566,"47&gt;=48; ","")&amp;IF(BA1566&lt;BC1566,"47&gt;=49; ","")&amp;IF(BA1566&lt;BD1566,"47&gt;=50; ","")&amp;IF(BE1566&gt;0,IF(BF1566&gt;0,IF(AU1566&gt;AV1566,"","41 и 42 - ? (51 и 52 &gt; 0);"),"51 &gt; 0 52 - ?;"),"")&amp;IF(AU1566&gt;0,IF(AV1566&gt;AU1566,"41&gt;42;","")&amp;IF(BE1566&gt;0,"","41&gt;0 51-?;"),"")&amp;IF(BF1566&gt;0,IF(BE1566&gt;0,"","52&gt;0 51-?;"),"")&amp;IF(AW1566&gt;=AX1566,"","43&gt;44;")&amp;IF(CA1566&gt;0,IF(AW1566&gt;0,"","71 &gt; 0 43-?;"),"")</f>
        <v/>
      </c>
    </row>
    <row r="1567" spans="1:93" ht="12" x14ac:dyDescent="0.2">
      <c r="A1567" s="45"/>
      <c r="B1567" s="46"/>
      <c r="C1567" s="121"/>
      <c r="D1567" s="121"/>
      <c r="E1567" s="336"/>
      <c r="F1567" s="122"/>
      <c r="G1567" s="46"/>
      <c r="H1567" s="45"/>
      <c r="I1567" s="45"/>
      <c r="J1567" s="45"/>
      <c r="K1567" s="45"/>
      <c r="L1567" s="45"/>
      <c r="M1567" s="46"/>
      <c r="N1567" s="46"/>
      <c r="O1567" s="48"/>
      <c r="P1567" s="48"/>
      <c r="Q1567" s="46"/>
      <c r="R1567" s="48"/>
      <c r="S1567" s="48"/>
      <c r="T1567" s="48"/>
      <c r="U1567" s="48"/>
      <c r="V1567" s="48"/>
      <c r="W1567" s="46"/>
      <c r="X1567" s="48"/>
      <c r="Y1567" s="48"/>
      <c r="Z1567" s="157"/>
      <c r="AA1567" s="47"/>
      <c r="AB1567" s="97"/>
      <c r="AC1567" s="49"/>
      <c r="AD1567" s="49"/>
      <c r="AE1567" s="49"/>
      <c r="AF1567" s="49"/>
      <c r="AG1567" s="49"/>
      <c r="AH1567" s="47"/>
      <c r="AI1567" s="47"/>
      <c r="AJ1567" s="47"/>
      <c r="AK1567" s="190"/>
      <c r="AL1567" s="190"/>
      <c r="AM1567" s="190"/>
      <c r="AN1567" s="190"/>
      <c r="AO1567" s="190"/>
      <c r="AP1567" s="151"/>
      <c r="AQ1567" s="322"/>
      <c r="AR1567" s="322"/>
      <c r="AS1567" s="322"/>
      <c r="AT1567" s="47"/>
      <c r="AU1567" s="47"/>
      <c r="AV1567" s="47"/>
      <c r="AW1567" s="47"/>
      <c r="AX1567" s="322"/>
      <c r="AY1567" s="98"/>
      <c r="AZ1567" s="98"/>
      <c r="BA1567" s="47"/>
      <c r="BB1567" s="47"/>
      <c r="BC1567" s="47"/>
      <c r="BD1567" s="47"/>
      <c r="BE1567" s="97"/>
      <c r="BF1567" s="49"/>
      <c r="BG1567" s="239"/>
      <c r="BH1567" s="342"/>
      <c r="BI1567" s="49"/>
      <c r="BJ1567" s="49"/>
      <c r="BK1567" s="49"/>
      <c r="BL1567" s="49"/>
      <c r="BM1567" s="49"/>
      <c r="BN1567" s="47"/>
      <c r="BO1567" s="49"/>
      <c r="BP1567" s="49"/>
      <c r="BQ1567" s="49"/>
      <c r="BR1567" s="323"/>
      <c r="BS1567" s="323"/>
      <c r="BT1567" s="323"/>
      <c r="BU1567" s="49"/>
      <c r="BV1567" s="49"/>
      <c r="BW1567" s="97"/>
      <c r="BX1567" s="97"/>
      <c r="BY1567" s="97"/>
      <c r="BZ1567" s="97"/>
      <c r="CA1567" s="49"/>
      <c r="CB1567" s="49"/>
      <c r="CC1567" s="49"/>
      <c r="CD1567" s="49"/>
      <c r="CE1567" s="49"/>
      <c r="CF1567" s="49"/>
      <c r="CG1567" s="49"/>
      <c r="CH1567" s="49"/>
      <c r="CI1567" s="97"/>
      <c r="CJ1567" s="97"/>
      <c r="CK1567" s="97"/>
      <c r="CL1567" s="97"/>
      <c r="CM1567" s="335"/>
      <c r="CN1567" s="337"/>
      <c r="CO1567" s="315" t="str">
        <f>IF(Формулы!R1567&gt;V1567,"22-?,Дата 14 - Прибыл из УФСИН; ","")&amp;IF(Формулы!Q1567&gt;Y1567,"25-?,Дата 13 - Выбыл в УФСИН;","")&amp;IF(YEAR(ДАННЫЕ!$F$1)=YEAR(ДАННЫЕ!B1567),IF(AT1567&gt;0,"","40-?, вявлен в текущем году! "),"")&amp;IF(YEAR($F$1)=YEAR(W1567),IF(X1567+Y1567&gt;0,"","23-стоит, 24,25 - куда выбыл? "),"")&amp;IF(X1567+Y1567&gt;0,IF(YEAR($F$1)=YEAR(W1567),"","24+25&gt;0? 23 - когда выбыл? "),"")&amp;IF(BA1567&lt;BB1567,"47&gt;=48; ","")&amp;IF(BA1567&lt;BC1567,"47&gt;=49; ","")&amp;IF(BA1567&lt;BD1567,"47&gt;=50; ","")&amp;IF(BE1567&gt;0,IF(BF1567&gt;0,IF(AU1567&gt;AV1567,"","41 и 42 - ? (51 и 52 &gt; 0);"),"51 &gt; 0 52 - ?;"),"")&amp;IF(AU1567&gt;0,IF(AV1567&gt;AU1567,"41&gt;42;","")&amp;IF(BE1567&gt;0,"","41&gt;0 51-?;"),"")&amp;IF(BF1567&gt;0,IF(BE1567&gt;0,"","52&gt;0 51-?;"),"")&amp;IF(AW1567&gt;=AX1567,"","43&gt;44;")&amp;IF(CA1567&gt;0,IF(AW1567&gt;0,"","71 &gt; 0 43-?;"),"")</f>
        <v/>
      </c>
    </row>
    <row r="1568" spans="1:93" ht="12" x14ac:dyDescent="0.2">
      <c r="A1568" s="45"/>
      <c r="B1568" s="46"/>
      <c r="C1568" s="121"/>
      <c r="D1568" s="121"/>
      <c r="E1568" s="336"/>
      <c r="F1568" s="122"/>
      <c r="G1568" s="46"/>
      <c r="H1568" s="45"/>
      <c r="I1568" s="45"/>
      <c r="J1568" s="45"/>
      <c r="K1568" s="45"/>
      <c r="L1568" s="45"/>
      <c r="M1568" s="46"/>
      <c r="N1568" s="46"/>
      <c r="O1568" s="48"/>
      <c r="P1568" s="48"/>
      <c r="Q1568" s="46"/>
      <c r="R1568" s="48"/>
      <c r="S1568" s="48"/>
      <c r="T1568" s="48"/>
      <c r="U1568" s="48"/>
      <c r="V1568" s="48"/>
      <c r="W1568" s="46"/>
      <c r="X1568" s="48"/>
      <c r="Y1568" s="48"/>
      <c r="Z1568" s="157"/>
      <c r="AA1568" s="47"/>
      <c r="AB1568" s="97"/>
      <c r="AC1568" s="49"/>
      <c r="AD1568" s="49"/>
      <c r="AE1568" s="49"/>
      <c r="AF1568" s="49"/>
      <c r="AG1568" s="49"/>
      <c r="AH1568" s="47"/>
      <c r="AI1568" s="47"/>
      <c r="AJ1568" s="47"/>
      <c r="AK1568" s="190"/>
      <c r="AL1568" s="190"/>
      <c r="AM1568" s="190"/>
      <c r="AN1568" s="190"/>
      <c r="AO1568" s="190"/>
      <c r="AP1568" s="151"/>
      <c r="AQ1568" s="322"/>
      <c r="AR1568" s="322"/>
      <c r="AS1568" s="322"/>
      <c r="AT1568" s="47"/>
      <c r="AU1568" s="47"/>
      <c r="AV1568" s="47"/>
      <c r="AW1568" s="47"/>
      <c r="AX1568" s="322"/>
      <c r="AY1568" s="98"/>
      <c r="AZ1568" s="98"/>
      <c r="BA1568" s="47"/>
      <c r="BB1568" s="47"/>
      <c r="BC1568" s="47"/>
      <c r="BD1568" s="47"/>
      <c r="BE1568" s="97"/>
      <c r="BF1568" s="49"/>
      <c r="BG1568" s="239"/>
      <c r="BH1568" s="342"/>
      <c r="BI1568" s="49"/>
      <c r="BJ1568" s="49"/>
      <c r="BK1568" s="49"/>
      <c r="BL1568" s="49"/>
      <c r="BM1568" s="49"/>
      <c r="BN1568" s="47"/>
      <c r="BO1568" s="49"/>
      <c r="BP1568" s="49"/>
      <c r="BQ1568" s="49"/>
      <c r="BR1568" s="323"/>
      <c r="BS1568" s="323"/>
      <c r="BT1568" s="323"/>
      <c r="BU1568" s="49"/>
      <c r="BV1568" s="49"/>
      <c r="BW1568" s="97"/>
      <c r="BX1568" s="97"/>
      <c r="BY1568" s="97"/>
      <c r="BZ1568" s="97"/>
      <c r="CA1568" s="49"/>
      <c r="CB1568" s="49"/>
      <c r="CC1568" s="49"/>
      <c r="CD1568" s="49"/>
      <c r="CE1568" s="49"/>
      <c r="CF1568" s="49"/>
      <c r="CG1568" s="49"/>
      <c r="CH1568" s="49"/>
      <c r="CI1568" s="97"/>
      <c r="CJ1568" s="97"/>
      <c r="CK1568" s="97"/>
      <c r="CL1568" s="97"/>
      <c r="CM1568" s="335"/>
      <c r="CN1568" s="337"/>
      <c r="CO1568" s="315" t="str">
        <f>IF(Формулы!R1568&gt;V1568,"22-?,Дата 14 - Прибыл из УФСИН; ","")&amp;IF(Формулы!Q1568&gt;Y1568,"25-?,Дата 13 - Выбыл в УФСИН;","")&amp;IF(YEAR(ДАННЫЕ!$F$1)=YEAR(ДАННЫЕ!B1568),IF(AT1568&gt;0,"","40-?, вявлен в текущем году! "),"")&amp;IF(YEAR($F$1)=YEAR(W1568),IF(X1568+Y1568&gt;0,"","23-стоит, 24,25 - куда выбыл? "),"")&amp;IF(X1568+Y1568&gt;0,IF(YEAR($F$1)=YEAR(W1568),"","24+25&gt;0? 23 - когда выбыл? "),"")&amp;IF(BA1568&lt;BB1568,"47&gt;=48; ","")&amp;IF(BA1568&lt;BC1568,"47&gt;=49; ","")&amp;IF(BA1568&lt;BD1568,"47&gt;=50; ","")&amp;IF(BE1568&gt;0,IF(BF1568&gt;0,IF(AU1568&gt;AV1568,"","41 и 42 - ? (51 и 52 &gt; 0);"),"51 &gt; 0 52 - ?;"),"")&amp;IF(AU1568&gt;0,IF(AV1568&gt;AU1568,"41&gt;42;","")&amp;IF(BE1568&gt;0,"","41&gt;0 51-?;"),"")&amp;IF(BF1568&gt;0,IF(BE1568&gt;0,"","52&gt;0 51-?;"),"")&amp;IF(AW1568&gt;=AX1568,"","43&gt;44;")&amp;IF(CA1568&gt;0,IF(AW1568&gt;0,"","71 &gt; 0 43-?;"),"")</f>
        <v/>
      </c>
    </row>
    <row r="1569" spans="1:93" ht="12" x14ac:dyDescent="0.2">
      <c r="A1569" s="45"/>
      <c r="B1569" s="46"/>
      <c r="C1569" s="121"/>
      <c r="D1569" s="121"/>
      <c r="E1569" s="336"/>
      <c r="F1569" s="122"/>
      <c r="G1569" s="46"/>
      <c r="H1569" s="45"/>
      <c r="I1569" s="45"/>
      <c r="J1569" s="45"/>
      <c r="K1569" s="45"/>
      <c r="L1569" s="45"/>
      <c r="M1569" s="46"/>
      <c r="N1569" s="46"/>
      <c r="O1569" s="48"/>
      <c r="P1569" s="48"/>
      <c r="Q1569" s="46"/>
      <c r="R1569" s="48"/>
      <c r="S1569" s="48"/>
      <c r="T1569" s="48"/>
      <c r="U1569" s="48"/>
      <c r="V1569" s="48"/>
      <c r="W1569" s="46"/>
      <c r="X1569" s="48"/>
      <c r="Y1569" s="48"/>
      <c r="Z1569" s="157"/>
      <c r="AA1569" s="47"/>
      <c r="AB1569" s="97"/>
      <c r="AC1569" s="49"/>
      <c r="AD1569" s="49"/>
      <c r="AE1569" s="49"/>
      <c r="AF1569" s="49"/>
      <c r="AG1569" s="49"/>
      <c r="AH1569" s="47"/>
      <c r="AI1569" s="47"/>
      <c r="AJ1569" s="47"/>
      <c r="AK1569" s="190"/>
      <c r="AL1569" s="190"/>
      <c r="AM1569" s="190"/>
      <c r="AN1569" s="190"/>
      <c r="AO1569" s="190"/>
      <c r="AP1569" s="151"/>
      <c r="AQ1569" s="322"/>
      <c r="AR1569" s="322"/>
      <c r="AS1569" s="322"/>
      <c r="AT1569" s="47"/>
      <c r="AU1569" s="47"/>
      <c r="AV1569" s="47"/>
      <c r="AW1569" s="47"/>
      <c r="AX1569" s="322"/>
      <c r="AY1569" s="98"/>
      <c r="AZ1569" s="98"/>
      <c r="BA1569" s="47"/>
      <c r="BB1569" s="47"/>
      <c r="BC1569" s="47"/>
      <c r="BD1569" s="47"/>
      <c r="BE1569" s="97"/>
      <c r="BF1569" s="49"/>
      <c r="BG1569" s="239"/>
      <c r="BH1569" s="342"/>
      <c r="BI1569" s="49"/>
      <c r="BJ1569" s="49"/>
      <c r="BK1569" s="49"/>
      <c r="BL1569" s="49"/>
      <c r="BM1569" s="49"/>
      <c r="BN1569" s="47"/>
      <c r="BO1569" s="49"/>
      <c r="BP1569" s="49"/>
      <c r="BQ1569" s="49"/>
      <c r="BR1569" s="323"/>
      <c r="BS1569" s="323"/>
      <c r="BT1569" s="323"/>
      <c r="BU1569" s="49"/>
      <c r="BV1569" s="49"/>
      <c r="BW1569" s="97"/>
      <c r="BX1569" s="97"/>
      <c r="BY1569" s="97"/>
      <c r="BZ1569" s="97"/>
      <c r="CA1569" s="49"/>
      <c r="CB1569" s="49"/>
      <c r="CC1569" s="49"/>
      <c r="CD1569" s="49"/>
      <c r="CE1569" s="49"/>
      <c r="CF1569" s="49"/>
      <c r="CG1569" s="49"/>
      <c r="CH1569" s="49"/>
      <c r="CI1569" s="97"/>
      <c r="CJ1569" s="97"/>
      <c r="CK1569" s="97"/>
      <c r="CL1569" s="97"/>
      <c r="CM1569" s="335"/>
      <c r="CN1569" s="337"/>
      <c r="CO1569" s="315" t="str">
        <f>IF(Формулы!R1569&gt;V1569,"22-?,Дата 14 - Прибыл из УФСИН; ","")&amp;IF(Формулы!Q1569&gt;Y1569,"25-?,Дата 13 - Выбыл в УФСИН;","")&amp;IF(YEAR(ДАННЫЕ!$F$1)=YEAR(ДАННЫЕ!B1569),IF(AT1569&gt;0,"","40-?, вявлен в текущем году! "),"")&amp;IF(YEAR($F$1)=YEAR(W1569),IF(X1569+Y1569&gt;0,"","23-стоит, 24,25 - куда выбыл? "),"")&amp;IF(X1569+Y1569&gt;0,IF(YEAR($F$1)=YEAR(W1569),"","24+25&gt;0? 23 - когда выбыл? "),"")&amp;IF(BA1569&lt;BB1569,"47&gt;=48; ","")&amp;IF(BA1569&lt;BC1569,"47&gt;=49; ","")&amp;IF(BA1569&lt;BD1569,"47&gt;=50; ","")&amp;IF(BE1569&gt;0,IF(BF1569&gt;0,IF(AU1569&gt;AV1569,"","41 и 42 - ? (51 и 52 &gt; 0);"),"51 &gt; 0 52 - ?;"),"")&amp;IF(AU1569&gt;0,IF(AV1569&gt;AU1569,"41&gt;42;","")&amp;IF(BE1569&gt;0,"","41&gt;0 51-?;"),"")&amp;IF(BF1569&gt;0,IF(BE1569&gt;0,"","52&gt;0 51-?;"),"")&amp;IF(AW1569&gt;=AX1569,"","43&gt;44;")&amp;IF(CA1569&gt;0,IF(AW1569&gt;0,"","71 &gt; 0 43-?;"),"")</f>
        <v/>
      </c>
    </row>
    <row r="1570" spans="1:93" ht="12" x14ac:dyDescent="0.2">
      <c r="A1570" s="45"/>
      <c r="B1570" s="46"/>
      <c r="C1570" s="121"/>
      <c r="D1570" s="121"/>
      <c r="E1570" s="336"/>
      <c r="F1570" s="122"/>
      <c r="G1570" s="46"/>
      <c r="H1570" s="45"/>
      <c r="I1570" s="45"/>
      <c r="J1570" s="45"/>
      <c r="K1570" s="45"/>
      <c r="L1570" s="45"/>
      <c r="M1570" s="46"/>
      <c r="N1570" s="46"/>
      <c r="O1570" s="48"/>
      <c r="P1570" s="48"/>
      <c r="Q1570" s="46"/>
      <c r="R1570" s="48"/>
      <c r="S1570" s="48"/>
      <c r="T1570" s="48"/>
      <c r="U1570" s="48"/>
      <c r="V1570" s="48"/>
      <c r="W1570" s="46"/>
      <c r="X1570" s="48"/>
      <c r="Y1570" s="48"/>
      <c r="Z1570" s="157"/>
      <c r="AA1570" s="47"/>
      <c r="AB1570" s="97"/>
      <c r="AC1570" s="49"/>
      <c r="AD1570" s="49"/>
      <c r="AE1570" s="49"/>
      <c r="AF1570" s="49"/>
      <c r="AG1570" s="49"/>
      <c r="AH1570" s="47"/>
      <c r="AI1570" s="47"/>
      <c r="AJ1570" s="47"/>
      <c r="AK1570" s="190"/>
      <c r="AL1570" s="190"/>
      <c r="AM1570" s="190"/>
      <c r="AN1570" s="190"/>
      <c r="AO1570" s="190"/>
      <c r="AP1570" s="151"/>
      <c r="AQ1570" s="322"/>
      <c r="AR1570" s="322"/>
      <c r="AS1570" s="322"/>
      <c r="AT1570" s="47"/>
      <c r="AU1570" s="47"/>
      <c r="AV1570" s="47"/>
      <c r="AW1570" s="47"/>
      <c r="AX1570" s="322"/>
      <c r="AY1570" s="98"/>
      <c r="AZ1570" s="98"/>
      <c r="BA1570" s="47"/>
      <c r="BB1570" s="47"/>
      <c r="BC1570" s="47"/>
      <c r="BD1570" s="47"/>
      <c r="BE1570" s="97"/>
      <c r="BF1570" s="49"/>
      <c r="BG1570" s="239"/>
      <c r="BH1570" s="342"/>
      <c r="BI1570" s="49"/>
      <c r="BJ1570" s="49"/>
      <c r="BK1570" s="49"/>
      <c r="BL1570" s="49"/>
      <c r="BM1570" s="49"/>
      <c r="BN1570" s="47"/>
      <c r="BO1570" s="49"/>
      <c r="BP1570" s="49"/>
      <c r="BQ1570" s="49"/>
      <c r="BR1570" s="323"/>
      <c r="BS1570" s="323"/>
      <c r="BT1570" s="323"/>
      <c r="BU1570" s="49"/>
      <c r="BV1570" s="49"/>
      <c r="BW1570" s="97"/>
      <c r="BX1570" s="97"/>
      <c r="BY1570" s="97"/>
      <c r="BZ1570" s="97"/>
      <c r="CA1570" s="49"/>
      <c r="CB1570" s="49"/>
      <c r="CC1570" s="49"/>
      <c r="CD1570" s="49"/>
      <c r="CE1570" s="49"/>
      <c r="CF1570" s="49"/>
      <c r="CG1570" s="49"/>
      <c r="CH1570" s="49"/>
      <c r="CI1570" s="97"/>
      <c r="CJ1570" s="97"/>
      <c r="CK1570" s="97"/>
      <c r="CL1570" s="97"/>
      <c r="CM1570" s="335"/>
      <c r="CN1570" s="337"/>
      <c r="CO1570" s="315" t="str">
        <f>IF(Формулы!R1570&gt;V1570,"22-?,Дата 14 - Прибыл из УФСИН; ","")&amp;IF(Формулы!Q1570&gt;Y1570,"25-?,Дата 13 - Выбыл в УФСИН;","")&amp;IF(YEAR(ДАННЫЕ!$F$1)=YEAR(ДАННЫЕ!B1570),IF(AT1570&gt;0,"","40-?, вявлен в текущем году! "),"")&amp;IF(YEAR($F$1)=YEAR(W1570),IF(X1570+Y1570&gt;0,"","23-стоит, 24,25 - куда выбыл? "),"")&amp;IF(X1570+Y1570&gt;0,IF(YEAR($F$1)=YEAR(W1570),"","24+25&gt;0? 23 - когда выбыл? "),"")&amp;IF(BA1570&lt;BB1570,"47&gt;=48; ","")&amp;IF(BA1570&lt;BC1570,"47&gt;=49; ","")&amp;IF(BA1570&lt;BD1570,"47&gt;=50; ","")&amp;IF(BE1570&gt;0,IF(BF1570&gt;0,IF(AU1570&gt;AV1570,"","41 и 42 - ? (51 и 52 &gt; 0);"),"51 &gt; 0 52 - ?;"),"")&amp;IF(AU1570&gt;0,IF(AV1570&gt;AU1570,"41&gt;42;","")&amp;IF(BE1570&gt;0,"","41&gt;0 51-?;"),"")&amp;IF(BF1570&gt;0,IF(BE1570&gt;0,"","52&gt;0 51-?;"),"")&amp;IF(AW1570&gt;=AX1570,"","43&gt;44;")&amp;IF(CA1570&gt;0,IF(AW1570&gt;0,"","71 &gt; 0 43-?;"),"")</f>
        <v/>
      </c>
    </row>
    <row r="1571" spans="1:93" ht="12" x14ac:dyDescent="0.2">
      <c r="A1571" s="45"/>
      <c r="B1571" s="46"/>
      <c r="C1571" s="121"/>
      <c r="D1571" s="121"/>
      <c r="E1571" s="336"/>
      <c r="F1571" s="122"/>
      <c r="G1571" s="46"/>
      <c r="H1571" s="45"/>
      <c r="I1571" s="45"/>
      <c r="J1571" s="45"/>
      <c r="K1571" s="45"/>
      <c r="L1571" s="45"/>
      <c r="M1571" s="46"/>
      <c r="N1571" s="46"/>
      <c r="O1571" s="48"/>
      <c r="P1571" s="48"/>
      <c r="Q1571" s="46"/>
      <c r="R1571" s="48"/>
      <c r="S1571" s="48"/>
      <c r="T1571" s="48"/>
      <c r="U1571" s="48"/>
      <c r="V1571" s="48"/>
      <c r="W1571" s="46"/>
      <c r="X1571" s="48"/>
      <c r="Y1571" s="48"/>
      <c r="Z1571" s="157"/>
      <c r="AA1571" s="47"/>
      <c r="AB1571" s="97"/>
      <c r="AC1571" s="49"/>
      <c r="AD1571" s="49"/>
      <c r="AE1571" s="49"/>
      <c r="AF1571" s="49"/>
      <c r="AG1571" s="49"/>
      <c r="AH1571" s="47"/>
      <c r="AI1571" s="47"/>
      <c r="AJ1571" s="47"/>
      <c r="AK1571" s="190"/>
      <c r="AL1571" s="190"/>
      <c r="AM1571" s="190"/>
      <c r="AN1571" s="190"/>
      <c r="AO1571" s="190"/>
      <c r="AP1571" s="151"/>
      <c r="AQ1571" s="322"/>
      <c r="AR1571" s="322"/>
      <c r="AS1571" s="322"/>
      <c r="AT1571" s="47"/>
      <c r="AU1571" s="47"/>
      <c r="AV1571" s="47"/>
      <c r="AW1571" s="47"/>
      <c r="AX1571" s="322"/>
      <c r="AY1571" s="98"/>
      <c r="AZ1571" s="98"/>
      <c r="BA1571" s="47"/>
      <c r="BB1571" s="47"/>
      <c r="BC1571" s="47"/>
      <c r="BD1571" s="47"/>
      <c r="BE1571" s="97"/>
      <c r="BF1571" s="49"/>
      <c r="BG1571" s="239"/>
      <c r="BH1571" s="342"/>
      <c r="BI1571" s="49"/>
      <c r="BJ1571" s="49"/>
      <c r="BK1571" s="49"/>
      <c r="BL1571" s="49"/>
      <c r="BM1571" s="49"/>
      <c r="BN1571" s="47"/>
      <c r="BO1571" s="49"/>
      <c r="BP1571" s="49"/>
      <c r="BQ1571" s="49"/>
      <c r="BR1571" s="323"/>
      <c r="BS1571" s="323"/>
      <c r="BT1571" s="323"/>
      <c r="BU1571" s="49"/>
      <c r="BV1571" s="49"/>
      <c r="BW1571" s="97"/>
      <c r="BX1571" s="97"/>
      <c r="BY1571" s="97"/>
      <c r="BZ1571" s="97"/>
      <c r="CA1571" s="49"/>
      <c r="CB1571" s="49"/>
      <c r="CC1571" s="49"/>
      <c r="CD1571" s="49"/>
      <c r="CE1571" s="49"/>
      <c r="CF1571" s="49"/>
      <c r="CG1571" s="49"/>
      <c r="CH1571" s="49"/>
      <c r="CI1571" s="97"/>
      <c r="CJ1571" s="97"/>
      <c r="CK1571" s="97"/>
      <c r="CL1571" s="97"/>
      <c r="CM1571" s="335"/>
      <c r="CN1571" s="337"/>
      <c r="CO1571" s="315" t="str">
        <f>IF(Формулы!R1571&gt;V1571,"22-?,Дата 14 - Прибыл из УФСИН; ","")&amp;IF(Формулы!Q1571&gt;Y1571,"25-?,Дата 13 - Выбыл в УФСИН;","")&amp;IF(YEAR(ДАННЫЕ!$F$1)=YEAR(ДАННЫЕ!B1571),IF(AT1571&gt;0,"","40-?, вявлен в текущем году! "),"")&amp;IF(YEAR($F$1)=YEAR(W1571),IF(X1571+Y1571&gt;0,"","23-стоит, 24,25 - куда выбыл? "),"")&amp;IF(X1571+Y1571&gt;0,IF(YEAR($F$1)=YEAR(W1571),"","24+25&gt;0? 23 - когда выбыл? "),"")&amp;IF(BA1571&lt;BB1571,"47&gt;=48; ","")&amp;IF(BA1571&lt;BC1571,"47&gt;=49; ","")&amp;IF(BA1571&lt;BD1571,"47&gt;=50; ","")&amp;IF(BE1571&gt;0,IF(BF1571&gt;0,IF(AU1571&gt;AV1571,"","41 и 42 - ? (51 и 52 &gt; 0);"),"51 &gt; 0 52 - ?;"),"")&amp;IF(AU1571&gt;0,IF(AV1571&gt;AU1571,"41&gt;42;","")&amp;IF(BE1571&gt;0,"","41&gt;0 51-?;"),"")&amp;IF(BF1571&gt;0,IF(BE1571&gt;0,"","52&gt;0 51-?;"),"")&amp;IF(AW1571&gt;=AX1571,"","43&gt;44;")&amp;IF(CA1571&gt;0,IF(AW1571&gt;0,"","71 &gt; 0 43-?;"),"")</f>
        <v/>
      </c>
    </row>
    <row r="1572" spans="1:93" ht="12" x14ac:dyDescent="0.2">
      <c r="A1572" s="45"/>
      <c r="B1572" s="46"/>
      <c r="C1572" s="121"/>
      <c r="D1572" s="121"/>
      <c r="E1572" s="336"/>
      <c r="F1572" s="122"/>
      <c r="G1572" s="46"/>
      <c r="H1572" s="45"/>
      <c r="I1572" s="45"/>
      <c r="J1572" s="45"/>
      <c r="K1572" s="45"/>
      <c r="L1572" s="45"/>
      <c r="M1572" s="46"/>
      <c r="N1572" s="46"/>
      <c r="O1572" s="48"/>
      <c r="P1572" s="48"/>
      <c r="Q1572" s="46"/>
      <c r="R1572" s="48"/>
      <c r="S1572" s="48"/>
      <c r="T1572" s="48"/>
      <c r="U1572" s="48"/>
      <c r="V1572" s="48"/>
      <c r="W1572" s="46"/>
      <c r="X1572" s="48"/>
      <c r="Y1572" s="48"/>
      <c r="Z1572" s="157"/>
      <c r="AA1572" s="47"/>
      <c r="AB1572" s="97"/>
      <c r="AC1572" s="49"/>
      <c r="AD1572" s="49"/>
      <c r="AE1572" s="49"/>
      <c r="AF1572" s="49"/>
      <c r="AG1572" s="49"/>
      <c r="AH1572" s="47"/>
      <c r="AI1572" s="47"/>
      <c r="AJ1572" s="47"/>
      <c r="AK1572" s="190"/>
      <c r="AL1572" s="190"/>
      <c r="AM1572" s="190"/>
      <c r="AN1572" s="190"/>
      <c r="AO1572" s="190"/>
      <c r="AP1572" s="151"/>
      <c r="AQ1572" s="322"/>
      <c r="AR1572" s="322"/>
      <c r="AS1572" s="322"/>
      <c r="AT1572" s="47"/>
      <c r="AU1572" s="47"/>
      <c r="AV1572" s="47"/>
      <c r="AW1572" s="47"/>
      <c r="AX1572" s="322"/>
      <c r="AY1572" s="98"/>
      <c r="AZ1572" s="98"/>
      <c r="BA1572" s="47"/>
      <c r="BB1572" s="47"/>
      <c r="BC1572" s="47"/>
      <c r="BD1572" s="47"/>
      <c r="BE1572" s="97"/>
      <c r="BF1572" s="49"/>
      <c r="BG1572" s="239"/>
      <c r="BH1572" s="342"/>
      <c r="BI1572" s="49"/>
      <c r="BJ1572" s="49"/>
      <c r="BK1572" s="49"/>
      <c r="BL1572" s="49"/>
      <c r="BM1572" s="49"/>
      <c r="BN1572" s="47"/>
      <c r="BO1572" s="49"/>
      <c r="BP1572" s="49"/>
      <c r="BQ1572" s="49"/>
      <c r="BR1572" s="323"/>
      <c r="BS1572" s="323"/>
      <c r="BT1572" s="323"/>
      <c r="BU1572" s="49"/>
      <c r="BV1572" s="49"/>
      <c r="BW1572" s="97"/>
      <c r="BX1572" s="97"/>
      <c r="BY1572" s="97"/>
      <c r="BZ1572" s="97"/>
      <c r="CA1572" s="49"/>
      <c r="CB1572" s="49"/>
      <c r="CC1572" s="49"/>
      <c r="CD1572" s="49"/>
      <c r="CE1572" s="49"/>
      <c r="CF1572" s="49"/>
      <c r="CG1572" s="49"/>
      <c r="CH1572" s="49"/>
      <c r="CI1572" s="97"/>
      <c r="CJ1572" s="97"/>
      <c r="CK1572" s="97"/>
      <c r="CL1572" s="97"/>
      <c r="CM1572" s="335"/>
      <c r="CN1572" s="337"/>
      <c r="CO1572" s="315" t="str">
        <f>IF(Формулы!R1572&gt;V1572,"22-?,Дата 14 - Прибыл из УФСИН; ","")&amp;IF(Формулы!Q1572&gt;Y1572,"25-?,Дата 13 - Выбыл в УФСИН;","")&amp;IF(YEAR(ДАННЫЕ!$F$1)=YEAR(ДАННЫЕ!B1572),IF(AT1572&gt;0,"","40-?, вявлен в текущем году! "),"")&amp;IF(YEAR($F$1)=YEAR(W1572),IF(X1572+Y1572&gt;0,"","23-стоит, 24,25 - куда выбыл? "),"")&amp;IF(X1572+Y1572&gt;0,IF(YEAR($F$1)=YEAR(W1572),"","24+25&gt;0? 23 - когда выбыл? "),"")&amp;IF(BA1572&lt;BB1572,"47&gt;=48; ","")&amp;IF(BA1572&lt;BC1572,"47&gt;=49; ","")&amp;IF(BA1572&lt;BD1572,"47&gt;=50; ","")&amp;IF(BE1572&gt;0,IF(BF1572&gt;0,IF(AU1572&gt;AV1572,"","41 и 42 - ? (51 и 52 &gt; 0);"),"51 &gt; 0 52 - ?;"),"")&amp;IF(AU1572&gt;0,IF(AV1572&gt;AU1572,"41&gt;42;","")&amp;IF(BE1572&gt;0,"","41&gt;0 51-?;"),"")&amp;IF(BF1572&gt;0,IF(BE1572&gt;0,"","52&gt;0 51-?;"),"")&amp;IF(AW1572&gt;=AX1572,"","43&gt;44;")&amp;IF(CA1572&gt;0,IF(AW1572&gt;0,"","71 &gt; 0 43-?;"),"")</f>
        <v/>
      </c>
    </row>
    <row r="1573" spans="1:93" ht="12" x14ac:dyDescent="0.2">
      <c r="A1573" s="45"/>
      <c r="B1573" s="46"/>
      <c r="C1573" s="121"/>
      <c r="D1573" s="121"/>
      <c r="E1573" s="336"/>
      <c r="F1573" s="122"/>
      <c r="G1573" s="46"/>
      <c r="H1573" s="45"/>
      <c r="I1573" s="45"/>
      <c r="J1573" s="45"/>
      <c r="K1573" s="45"/>
      <c r="L1573" s="45"/>
      <c r="M1573" s="46"/>
      <c r="N1573" s="46"/>
      <c r="O1573" s="48"/>
      <c r="P1573" s="48"/>
      <c r="Q1573" s="46"/>
      <c r="R1573" s="48"/>
      <c r="S1573" s="48"/>
      <c r="T1573" s="48"/>
      <c r="U1573" s="48"/>
      <c r="V1573" s="48"/>
      <c r="W1573" s="46"/>
      <c r="X1573" s="48"/>
      <c r="Y1573" s="48"/>
      <c r="Z1573" s="157"/>
      <c r="AA1573" s="47"/>
      <c r="AB1573" s="97"/>
      <c r="AC1573" s="49"/>
      <c r="AD1573" s="49"/>
      <c r="AE1573" s="49"/>
      <c r="AF1573" s="49"/>
      <c r="AG1573" s="49"/>
      <c r="AH1573" s="47"/>
      <c r="AI1573" s="47"/>
      <c r="AJ1573" s="47"/>
      <c r="AK1573" s="190"/>
      <c r="AL1573" s="190"/>
      <c r="AM1573" s="190"/>
      <c r="AN1573" s="190"/>
      <c r="AO1573" s="190"/>
      <c r="AP1573" s="151"/>
      <c r="AQ1573" s="322"/>
      <c r="AR1573" s="322"/>
      <c r="AS1573" s="322"/>
      <c r="AT1573" s="47"/>
      <c r="AU1573" s="47"/>
      <c r="AV1573" s="47"/>
      <c r="AW1573" s="47"/>
      <c r="AX1573" s="322"/>
      <c r="AY1573" s="98"/>
      <c r="AZ1573" s="98"/>
      <c r="BA1573" s="47"/>
      <c r="BB1573" s="47"/>
      <c r="BC1573" s="47"/>
      <c r="BD1573" s="47"/>
      <c r="BE1573" s="97"/>
      <c r="BF1573" s="49"/>
      <c r="BG1573" s="239"/>
      <c r="BH1573" s="342"/>
      <c r="BI1573" s="49"/>
      <c r="BJ1573" s="49"/>
      <c r="BK1573" s="49"/>
      <c r="BL1573" s="49"/>
      <c r="BM1573" s="49"/>
      <c r="BN1573" s="47"/>
      <c r="BO1573" s="49"/>
      <c r="BP1573" s="49"/>
      <c r="BQ1573" s="49"/>
      <c r="BR1573" s="323"/>
      <c r="BS1573" s="323"/>
      <c r="BT1573" s="323"/>
      <c r="BU1573" s="49"/>
      <c r="BV1573" s="49"/>
      <c r="BW1573" s="97"/>
      <c r="BX1573" s="97"/>
      <c r="BY1573" s="97"/>
      <c r="BZ1573" s="97"/>
      <c r="CA1573" s="49"/>
      <c r="CB1573" s="49"/>
      <c r="CC1573" s="49"/>
      <c r="CD1573" s="49"/>
      <c r="CE1573" s="49"/>
      <c r="CF1573" s="49"/>
      <c r="CG1573" s="49"/>
      <c r="CH1573" s="49"/>
      <c r="CI1573" s="97"/>
      <c r="CJ1573" s="97"/>
      <c r="CK1573" s="97"/>
      <c r="CL1573" s="97"/>
      <c r="CM1573" s="335"/>
      <c r="CN1573" s="337"/>
      <c r="CO1573" s="315" t="str">
        <f>IF(Формулы!R1573&gt;V1573,"22-?,Дата 14 - Прибыл из УФСИН; ","")&amp;IF(Формулы!Q1573&gt;Y1573,"25-?,Дата 13 - Выбыл в УФСИН;","")&amp;IF(YEAR(ДАННЫЕ!$F$1)=YEAR(ДАННЫЕ!B1573),IF(AT1573&gt;0,"","40-?, вявлен в текущем году! "),"")&amp;IF(YEAR($F$1)=YEAR(W1573),IF(X1573+Y1573&gt;0,"","23-стоит, 24,25 - куда выбыл? "),"")&amp;IF(X1573+Y1573&gt;0,IF(YEAR($F$1)=YEAR(W1573),"","24+25&gt;0? 23 - когда выбыл? "),"")&amp;IF(BA1573&lt;BB1573,"47&gt;=48; ","")&amp;IF(BA1573&lt;BC1573,"47&gt;=49; ","")&amp;IF(BA1573&lt;BD1573,"47&gt;=50; ","")&amp;IF(BE1573&gt;0,IF(BF1573&gt;0,IF(AU1573&gt;AV1573,"","41 и 42 - ? (51 и 52 &gt; 0);"),"51 &gt; 0 52 - ?;"),"")&amp;IF(AU1573&gt;0,IF(AV1573&gt;AU1573,"41&gt;42;","")&amp;IF(BE1573&gt;0,"","41&gt;0 51-?;"),"")&amp;IF(BF1573&gt;0,IF(BE1573&gt;0,"","52&gt;0 51-?;"),"")&amp;IF(AW1573&gt;=AX1573,"","43&gt;44;")&amp;IF(CA1573&gt;0,IF(AW1573&gt;0,"","71 &gt; 0 43-?;"),"")</f>
        <v/>
      </c>
    </row>
    <row r="1574" spans="1:93" ht="12" x14ac:dyDescent="0.2">
      <c r="A1574" s="45"/>
      <c r="B1574" s="46"/>
      <c r="C1574" s="121"/>
      <c r="D1574" s="121"/>
      <c r="E1574" s="336"/>
      <c r="F1574" s="122"/>
      <c r="G1574" s="46"/>
      <c r="H1574" s="45"/>
      <c r="I1574" s="45"/>
      <c r="J1574" s="45"/>
      <c r="K1574" s="45"/>
      <c r="L1574" s="45"/>
      <c r="M1574" s="46"/>
      <c r="N1574" s="46"/>
      <c r="O1574" s="48"/>
      <c r="P1574" s="48"/>
      <c r="Q1574" s="46"/>
      <c r="R1574" s="48"/>
      <c r="S1574" s="48"/>
      <c r="T1574" s="48"/>
      <c r="U1574" s="48"/>
      <c r="V1574" s="48"/>
      <c r="W1574" s="46"/>
      <c r="X1574" s="48"/>
      <c r="Y1574" s="48"/>
      <c r="Z1574" s="157"/>
      <c r="AA1574" s="47"/>
      <c r="AB1574" s="97"/>
      <c r="AC1574" s="49"/>
      <c r="AD1574" s="49"/>
      <c r="AE1574" s="49"/>
      <c r="AF1574" s="49"/>
      <c r="AG1574" s="49"/>
      <c r="AH1574" s="47"/>
      <c r="AI1574" s="47"/>
      <c r="AJ1574" s="47"/>
      <c r="AK1574" s="190"/>
      <c r="AL1574" s="190"/>
      <c r="AM1574" s="190"/>
      <c r="AN1574" s="190"/>
      <c r="AO1574" s="190"/>
      <c r="AP1574" s="151"/>
      <c r="AQ1574" s="322"/>
      <c r="AR1574" s="322"/>
      <c r="AS1574" s="322"/>
      <c r="AT1574" s="47"/>
      <c r="AU1574" s="47"/>
      <c r="AV1574" s="47"/>
      <c r="AW1574" s="47"/>
      <c r="AX1574" s="322"/>
      <c r="AY1574" s="98"/>
      <c r="AZ1574" s="98"/>
      <c r="BA1574" s="47"/>
      <c r="BB1574" s="47"/>
      <c r="BC1574" s="47"/>
      <c r="BD1574" s="47"/>
      <c r="BE1574" s="97"/>
      <c r="BF1574" s="49"/>
      <c r="BG1574" s="239"/>
      <c r="BH1574" s="342"/>
      <c r="BI1574" s="49"/>
      <c r="BJ1574" s="49"/>
      <c r="BK1574" s="49"/>
      <c r="BL1574" s="49"/>
      <c r="BM1574" s="49"/>
      <c r="BN1574" s="47"/>
      <c r="BO1574" s="49"/>
      <c r="BP1574" s="49"/>
      <c r="BQ1574" s="49"/>
      <c r="BR1574" s="323"/>
      <c r="BS1574" s="323"/>
      <c r="BT1574" s="323"/>
      <c r="BU1574" s="49"/>
      <c r="BV1574" s="49"/>
      <c r="BW1574" s="97"/>
      <c r="BX1574" s="97"/>
      <c r="BY1574" s="97"/>
      <c r="BZ1574" s="97"/>
      <c r="CA1574" s="49"/>
      <c r="CB1574" s="49"/>
      <c r="CC1574" s="49"/>
      <c r="CD1574" s="49"/>
      <c r="CE1574" s="49"/>
      <c r="CF1574" s="49"/>
      <c r="CG1574" s="49"/>
      <c r="CH1574" s="49"/>
      <c r="CI1574" s="97"/>
      <c r="CJ1574" s="97"/>
      <c r="CK1574" s="97"/>
      <c r="CL1574" s="97"/>
      <c r="CM1574" s="335"/>
      <c r="CN1574" s="337"/>
      <c r="CO1574" s="315" t="str">
        <f>IF(Формулы!R1574&gt;V1574,"22-?,Дата 14 - Прибыл из УФСИН; ","")&amp;IF(Формулы!Q1574&gt;Y1574,"25-?,Дата 13 - Выбыл в УФСИН;","")&amp;IF(YEAR(ДАННЫЕ!$F$1)=YEAR(ДАННЫЕ!B1574),IF(AT1574&gt;0,"","40-?, вявлен в текущем году! "),"")&amp;IF(YEAR($F$1)=YEAR(W1574),IF(X1574+Y1574&gt;0,"","23-стоит, 24,25 - куда выбыл? "),"")&amp;IF(X1574+Y1574&gt;0,IF(YEAR($F$1)=YEAR(W1574),"","24+25&gt;0? 23 - когда выбыл? "),"")&amp;IF(BA1574&lt;BB1574,"47&gt;=48; ","")&amp;IF(BA1574&lt;BC1574,"47&gt;=49; ","")&amp;IF(BA1574&lt;BD1574,"47&gt;=50; ","")&amp;IF(BE1574&gt;0,IF(BF1574&gt;0,IF(AU1574&gt;AV1574,"","41 и 42 - ? (51 и 52 &gt; 0);"),"51 &gt; 0 52 - ?;"),"")&amp;IF(AU1574&gt;0,IF(AV1574&gt;AU1574,"41&gt;42;","")&amp;IF(BE1574&gt;0,"","41&gt;0 51-?;"),"")&amp;IF(BF1574&gt;0,IF(BE1574&gt;0,"","52&gt;0 51-?;"),"")&amp;IF(AW1574&gt;=AX1574,"","43&gt;44;")&amp;IF(CA1574&gt;0,IF(AW1574&gt;0,"","71 &gt; 0 43-?;"),"")</f>
        <v/>
      </c>
    </row>
    <row r="1575" spans="1:93" ht="12" x14ac:dyDescent="0.2">
      <c r="A1575" s="45"/>
      <c r="B1575" s="46"/>
      <c r="C1575" s="121"/>
      <c r="D1575" s="121"/>
      <c r="E1575" s="336"/>
      <c r="F1575" s="122"/>
      <c r="G1575" s="46"/>
      <c r="H1575" s="45"/>
      <c r="I1575" s="45"/>
      <c r="J1575" s="45"/>
      <c r="K1575" s="45"/>
      <c r="L1575" s="45"/>
      <c r="M1575" s="46"/>
      <c r="N1575" s="46"/>
      <c r="O1575" s="48"/>
      <c r="P1575" s="48"/>
      <c r="Q1575" s="46"/>
      <c r="R1575" s="48"/>
      <c r="S1575" s="48"/>
      <c r="T1575" s="48"/>
      <c r="U1575" s="48"/>
      <c r="V1575" s="48"/>
      <c r="W1575" s="46"/>
      <c r="X1575" s="48"/>
      <c r="Y1575" s="48"/>
      <c r="Z1575" s="157"/>
      <c r="AA1575" s="47"/>
      <c r="AB1575" s="97"/>
      <c r="AC1575" s="49"/>
      <c r="AD1575" s="49"/>
      <c r="AE1575" s="49"/>
      <c r="AF1575" s="49"/>
      <c r="AG1575" s="49"/>
      <c r="AH1575" s="47"/>
      <c r="AI1575" s="47"/>
      <c r="AJ1575" s="47"/>
      <c r="AK1575" s="190"/>
      <c r="AL1575" s="190"/>
      <c r="AM1575" s="190"/>
      <c r="AN1575" s="190"/>
      <c r="AO1575" s="190"/>
      <c r="AP1575" s="151"/>
      <c r="AQ1575" s="322"/>
      <c r="AR1575" s="322"/>
      <c r="AS1575" s="322"/>
      <c r="AT1575" s="47"/>
      <c r="AU1575" s="47"/>
      <c r="AV1575" s="47"/>
      <c r="AW1575" s="47"/>
      <c r="AX1575" s="322"/>
      <c r="AY1575" s="98"/>
      <c r="AZ1575" s="98"/>
      <c r="BA1575" s="47"/>
      <c r="BB1575" s="47"/>
      <c r="BC1575" s="47"/>
      <c r="BD1575" s="47"/>
      <c r="BE1575" s="97"/>
      <c r="BF1575" s="49"/>
      <c r="BG1575" s="239"/>
      <c r="BH1575" s="342"/>
      <c r="BI1575" s="49"/>
      <c r="BJ1575" s="49"/>
      <c r="BK1575" s="49"/>
      <c r="BL1575" s="49"/>
      <c r="BM1575" s="49"/>
      <c r="BN1575" s="47"/>
      <c r="BO1575" s="49"/>
      <c r="BP1575" s="49"/>
      <c r="BQ1575" s="49"/>
      <c r="BR1575" s="323"/>
      <c r="BS1575" s="323"/>
      <c r="BT1575" s="323"/>
      <c r="BU1575" s="49"/>
      <c r="BV1575" s="49"/>
      <c r="BW1575" s="97"/>
      <c r="BX1575" s="97"/>
      <c r="BY1575" s="97"/>
      <c r="BZ1575" s="97"/>
      <c r="CA1575" s="49"/>
      <c r="CB1575" s="49"/>
      <c r="CC1575" s="49"/>
      <c r="CD1575" s="49"/>
      <c r="CE1575" s="49"/>
      <c r="CF1575" s="49"/>
      <c r="CG1575" s="49"/>
      <c r="CH1575" s="49"/>
      <c r="CI1575" s="97"/>
      <c r="CJ1575" s="97"/>
      <c r="CK1575" s="97"/>
      <c r="CL1575" s="97"/>
      <c r="CM1575" s="335"/>
      <c r="CN1575" s="337"/>
      <c r="CO1575" s="315" t="str">
        <f>IF(Формулы!R1575&gt;V1575,"22-?,Дата 14 - Прибыл из УФСИН; ","")&amp;IF(Формулы!Q1575&gt;Y1575,"25-?,Дата 13 - Выбыл в УФСИН;","")&amp;IF(YEAR(ДАННЫЕ!$F$1)=YEAR(ДАННЫЕ!B1575),IF(AT1575&gt;0,"","40-?, вявлен в текущем году! "),"")&amp;IF(YEAR($F$1)=YEAR(W1575),IF(X1575+Y1575&gt;0,"","23-стоит, 24,25 - куда выбыл? "),"")&amp;IF(X1575+Y1575&gt;0,IF(YEAR($F$1)=YEAR(W1575),"","24+25&gt;0? 23 - когда выбыл? "),"")&amp;IF(BA1575&lt;BB1575,"47&gt;=48; ","")&amp;IF(BA1575&lt;BC1575,"47&gt;=49; ","")&amp;IF(BA1575&lt;BD1575,"47&gt;=50; ","")&amp;IF(BE1575&gt;0,IF(BF1575&gt;0,IF(AU1575&gt;AV1575,"","41 и 42 - ? (51 и 52 &gt; 0);"),"51 &gt; 0 52 - ?;"),"")&amp;IF(AU1575&gt;0,IF(AV1575&gt;AU1575,"41&gt;42;","")&amp;IF(BE1575&gt;0,"","41&gt;0 51-?;"),"")&amp;IF(BF1575&gt;0,IF(BE1575&gt;0,"","52&gt;0 51-?;"),"")&amp;IF(AW1575&gt;=AX1575,"","43&gt;44;")&amp;IF(CA1575&gt;0,IF(AW1575&gt;0,"","71 &gt; 0 43-?;"),"")</f>
        <v/>
      </c>
    </row>
    <row r="1576" spans="1:93" ht="12" x14ac:dyDescent="0.2">
      <c r="A1576" s="45"/>
      <c r="B1576" s="46"/>
      <c r="C1576" s="121"/>
      <c r="D1576" s="121"/>
      <c r="E1576" s="336"/>
      <c r="F1576" s="122"/>
      <c r="G1576" s="46"/>
      <c r="H1576" s="45"/>
      <c r="I1576" s="45"/>
      <c r="J1576" s="45"/>
      <c r="K1576" s="45"/>
      <c r="L1576" s="45"/>
      <c r="M1576" s="46"/>
      <c r="N1576" s="46"/>
      <c r="O1576" s="48"/>
      <c r="P1576" s="48"/>
      <c r="Q1576" s="46"/>
      <c r="R1576" s="48"/>
      <c r="S1576" s="48"/>
      <c r="T1576" s="48"/>
      <c r="U1576" s="48"/>
      <c r="V1576" s="48"/>
      <c r="W1576" s="46"/>
      <c r="X1576" s="48"/>
      <c r="Y1576" s="48"/>
      <c r="Z1576" s="157"/>
      <c r="AA1576" s="47"/>
      <c r="AB1576" s="97"/>
      <c r="AC1576" s="49"/>
      <c r="AD1576" s="49"/>
      <c r="AE1576" s="49"/>
      <c r="AF1576" s="49"/>
      <c r="AG1576" s="49"/>
      <c r="AH1576" s="47"/>
      <c r="AI1576" s="47"/>
      <c r="AJ1576" s="47"/>
      <c r="AK1576" s="190"/>
      <c r="AL1576" s="190"/>
      <c r="AM1576" s="190"/>
      <c r="AN1576" s="190"/>
      <c r="AO1576" s="190"/>
      <c r="AP1576" s="151"/>
      <c r="AQ1576" s="322"/>
      <c r="AR1576" s="322"/>
      <c r="AS1576" s="322"/>
      <c r="AT1576" s="47"/>
      <c r="AU1576" s="47"/>
      <c r="AV1576" s="47"/>
      <c r="AW1576" s="47"/>
      <c r="AX1576" s="322"/>
      <c r="AY1576" s="98"/>
      <c r="AZ1576" s="98"/>
      <c r="BA1576" s="47"/>
      <c r="BB1576" s="47"/>
      <c r="BC1576" s="47"/>
      <c r="BD1576" s="47"/>
      <c r="BE1576" s="97"/>
      <c r="BF1576" s="49"/>
      <c r="BG1576" s="239"/>
      <c r="BH1576" s="342"/>
      <c r="BI1576" s="49"/>
      <c r="BJ1576" s="49"/>
      <c r="BK1576" s="49"/>
      <c r="BL1576" s="49"/>
      <c r="BM1576" s="49"/>
      <c r="BN1576" s="47"/>
      <c r="BO1576" s="49"/>
      <c r="BP1576" s="49"/>
      <c r="BQ1576" s="49"/>
      <c r="BR1576" s="323"/>
      <c r="BS1576" s="323"/>
      <c r="BT1576" s="323"/>
      <c r="BU1576" s="49"/>
      <c r="BV1576" s="49"/>
      <c r="BW1576" s="97"/>
      <c r="BX1576" s="97"/>
      <c r="BY1576" s="97"/>
      <c r="BZ1576" s="97"/>
      <c r="CA1576" s="49"/>
      <c r="CB1576" s="49"/>
      <c r="CC1576" s="49"/>
      <c r="CD1576" s="49"/>
      <c r="CE1576" s="49"/>
      <c r="CF1576" s="49"/>
      <c r="CG1576" s="49"/>
      <c r="CH1576" s="49"/>
      <c r="CI1576" s="97"/>
      <c r="CJ1576" s="97"/>
      <c r="CK1576" s="97"/>
      <c r="CL1576" s="97"/>
      <c r="CM1576" s="335"/>
      <c r="CN1576" s="337"/>
      <c r="CO1576" s="315" t="str">
        <f>IF(Формулы!R1576&gt;V1576,"22-?,Дата 14 - Прибыл из УФСИН; ","")&amp;IF(Формулы!Q1576&gt;Y1576,"25-?,Дата 13 - Выбыл в УФСИН;","")&amp;IF(YEAR(ДАННЫЕ!$F$1)=YEAR(ДАННЫЕ!B1576),IF(AT1576&gt;0,"","40-?, вявлен в текущем году! "),"")&amp;IF(YEAR($F$1)=YEAR(W1576),IF(X1576+Y1576&gt;0,"","23-стоит, 24,25 - куда выбыл? "),"")&amp;IF(X1576+Y1576&gt;0,IF(YEAR($F$1)=YEAR(W1576),"","24+25&gt;0? 23 - когда выбыл? "),"")&amp;IF(BA1576&lt;BB1576,"47&gt;=48; ","")&amp;IF(BA1576&lt;BC1576,"47&gt;=49; ","")&amp;IF(BA1576&lt;BD1576,"47&gt;=50; ","")&amp;IF(BE1576&gt;0,IF(BF1576&gt;0,IF(AU1576&gt;AV1576,"","41 и 42 - ? (51 и 52 &gt; 0);"),"51 &gt; 0 52 - ?;"),"")&amp;IF(AU1576&gt;0,IF(AV1576&gt;AU1576,"41&gt;42;","")&amp;IF(BE1576&gt;0,"","41&gt;0 51-?;"),"")&amp;IF(BF1576&gt;0,IF(BE1576&gt;0,"","52&gt;0 51-?;"),"")&amp;IF(AW1576&gt;=AX1576,"","43&gt;44;")&amp;IF(CA1576&gt;0,IF(AW1576&gt;0,"","71 &gt; 0 43-?;"),"")</f>
        <v/>
      </c>
    </row>
    <row r="1577" spans="1:93" ht="12" x14ac:dyDescent="0.2">
      <c r="A1577" s="45"/>
      <c r="B1577" s="46"/>
      <c r="C1577" s="121"/>
      <c r="D1577" s="121"/>
      <c r="E1577" s="336"/>
      <c r="F1577" s="122"/>
      <c r="G1577" s="46"/>
      <c r="H1577" s="45"/>
      <c r="I1577" s="45"/>
      <c r="J1577" s="45"/>
      <c r="K1577" s="45"/>
      <c r="L1577" s="45"/>
      <c r="M1577" s="46"/>
      <c r="N1577" s="46"/>
      <c r="O1577" s="48"/>
      <c r="P1577" s="48"/>
      <c r="Q1577" s="46"/>
      <c r="R1577" s="48"/>
      <c r="S1577" s="48"/>
      <c r="T1577" s="48"/>
      <c r="U1577" s="48"/>
      <c r="V1577" s="48"/>
      <c r="W1577" s="46"/>
      <c r="X1577" s="48"/>
      <c r="Y1577" s="48"/>
      <c r="Z1577" s="157"/>
      <c r="AA1577" s="47"/>
      <c r="AB1577" s="97"/>
      <c r="AC1577" s="49"/>
      <c r="AD1577" s="49"/>
      <c r="AE1577" s="49"/>
      <c r="AF1577" s="49"/>
      <c r="AG1577" s="49"/>
      <c r="AH1577" s="47"/>
      <c r="AI1577" s="47"/>
      <c r="AJ1577" s="47"/>
      <c r="AK1577" s="190"/>
      <c r="AL1577" s="190"/>
      <c r="AM1577" s="190"/>
      <c r="AN1577" s="190"/>
      <c r="AO1577" s="190"/>
      <c r="AP1577" s="151"/>
      <c r="AQ1577" s="322"/>
      <c r="AR1577" s="322"/>
      <c r="AS1577" s="322"/>
      <c r="AT1577" s="47"/>
      <c r="AU1577" s="47"/>
      <c r="AV1577" s="47"/>
      <c r="AW1577" s="47"/>
      <c r="AX1577" s="322"/>
      <c r="AY1577" s="98"/>
      <c r="AZ1577" s="98"/>
      <c r="BA1577" s="47"/>
      <c r="BB1577" s="47"/>
      <c r="BC1577" s="47"/>
      <c r="BD1577" s="47"/>
      <c r="BE1577" s="97"/>
      <c r="BF1577" s="49"/>
      <c r="BG1577" s="239"/>
      <c r="BH1577" s="342"/>
      <c r="BI1577" s="49"/>
      <c r="BJ1577" s="49"/>
      <c r="BK1577" s="49"/>
      <c r="BL1577" s="49"/>
      <c r="BM1577" s="49"/>
      <c r="BN1577" s="47"/>
      <c r="BO1577" s="49"/>
      <c r="BP1577" s="49"/>
      <c r="BQ1577" s="49"/>
      <c r="BR1577" s="323"/>
      <c r="BS1577" s="323"/>
      <c r="BT1577" s="323"/>
      <c r="BU1577" s="49"/>
      <c r="BV1577" s="49"/>
      <c r="BW1577" s="97"/>
      <c r="BX1577" s="97"/>
      <c r="BY1577" s="97"/>
      <c r="BZ1577" s="97"/>
      <c r="CA1577" s="49"/>
      <c r="CB1577" s="49"/>
      <c r="CC1577" s="49"/>
      <c r="CD1577" s="49"/>
      <c r="CE1577" s="49"/>
      <c r="CF1577" s="49"/>
      <c r="CG1577" s="49"/>
      <c r="CH1577" s="49"/>
      <c r="CI1577" s="97"/>
      <c r="CJ1577" s="97"/>
      <c r="CK1577" s="97"/>
      <c r="CL1577" s="97"/>
      <c r="CM1577" s="335"/>
      <c r="CN1577" s="337"/>
      <c r="CO1577" s="315" t="str">
        <f>IF(Формулы!R1577&gt;V1577,"22-?,Дата 14 - Прибыл из УФСИН; ","")&amp;IF(Формулы!Q1577&gt;Y1577,"25-?,Дата 13 - Выбыл в УФСИН;","")&amp;IF(YEAR(ДАННЫЕ!$F$1)=YEAR(ДАННЫЕ!B1577),IF(AT1577&gt;0,"","40-?, вявлен в текущем году! "),"")&amp;IF(YEAR($F$1)=YEAR(W1577),IF(X1577+Y1577&gt;0,"","23-стоит, 24,25 - куда выбыл? "),"")&amp;IF(X1577+Y1577&gt;0,IF(YEAR($F$1)=YEAR(W1577),"","24+25&gt;0? 23 - когда выбыл? "),"")&amp;IF(BA1577&lt;BB1577,"47&gt;=48; ","")&amp;IF(BA1577&lt;BC1577,"47&gt;=49; ","")&amp;IF(BA1577&lt;BD1577,"47&gt;=50; ","")&amp;IF(BE1577&gt;0,IF(BF1577&gt;0,IF(AU1577&gt;AV1577,"","41 и 42 - ? (51 и 52 &gt; 0);"),"51 &gt; 0 52 - ?;"),"")&amp;IF(AU1577&gt;0,IF(AV1577&gt;AU1577,"41&gt;42;","")&amp;IF(BE1577&gt;0,"","41&gt;0 51-?;"),"")&amp;IF(BF1577&gt;0,IF(BE1577&gt;0,"","52&gt;0 51-?;"),"")&amp;IF(AW1577&gt;=AX1577,"","43&gt;44;")&amp;IF(CA1577&gt;0,IF(AW1577&gt;0,"","71 &gt; 0 43-?;"),"")</f>
        <v/>
      </c>
    </row>
    <row r="1578" spans="1:93" ht="12" x14ac:dyDescent="0.2">
      <c r="A1578" s="45"/>
      <c r="B1578" s="46"/>
      <c r="C1578" s="121"/>
      <c r="D1578" s="121"/>
      <c r="E1578" s="336"/>
      <c r="F1578" s="122"/>
      <c r="G1578" s="46"/>
      <c r="H1578" s="45"/>
      <c r="I1578" s="45"/>
      <c r="J1578" s="45"/>
      <c r="K1578" s="45"/>
      <c r="L1578" s="45"/>
      <c r="M1578" s="46"/>
      <c r="N1578" s="46"/>
      <c r="O1578" s="48"/>
      <c r="P1578" s="48"/>
      <c r="Q1578" s="46"/>
      <c r="R1578" s="48"/>
      <c r="S1578" s="48"/>
      <c r="T1578" s="48"/>
      <c r="U1578" s="48"/>
      <c r="V1578" s="48"/>
      <c r="W1578" s="46"/>
      <c r="X1578" s="48"/>
      <c r="Y1578" s="48"/>
      <c r="Z1578" s="157"/>
      <c r="AA1578" s="47"/>
      <c r="AB1578" s="97"/>
      <c r="AC1578" s="49"/>
      <c r="AD1578" s="49"/>
      <c r="AE1578" s="49"/>
      <c r="AF1578" s="49"/>
      <c r="AG1578" s="49"/>
      <c r="AH1578" s="47"/>
      <c r="AI1578" s="47"/>
      <c r="AJ1578" s="47"/>
      <c r="AK1578" s="190"/>
      <c r="AL1578" s="190"/>
      <c r="AM1578" s="190"/>
      <c r="AN1578" s="190"/>
      <c r="AO1578" s="190"/>
      <c r="AP1578" s="151"/>
      <c r="AQ1578" s="322"/>
      <c r="AR1578" s="322"/>
      <c r="AS1578" s="322"/>
      <c r="AT1578" s="47"/>
      <c r="AU1578" s="47"/>
      <c r="AV1578" s="47"/>
      <c r="AW1578" s="47"/>
      <c r="AX1578" s="322"/>
      <c r="AY1578" s="98"/>
      <c r="AZ1578" s="98"/>
      <c r="BA1578" s="47"/>
      <c r="BB1578" s="47"/>
      <c r="BC1578" s="47"/>
      <c r="BD1578" s="47"/>
      <c r="BE1578" s="97"/>
      <c r="BF1578" s="49"/>
      <c r="BG1578" s="239"/>
      <c r="BH1578" s="342"/>
      <c r="BI1578" s="49"/>
      <c r="BJ1578" s="49"/>
      <c r="BK1578" s="49"/>
      <c r="BL1578" s="49"/>
      <c r="BM1578" s="49"/>
      <c r="BN1578" s="47"/>
      <c r="BO1578" s="49"/>
      <c r="BP1578" s="49"/>
      <c r="BQ1578" s="49"/>
      <c r="BR1578" s="323"/>
      <c r="BS1578" s="323"/>
      <c r="BT1578" s="323"/>
      <c r="BU1578" s="49"/>
      <c r="BV1578" s="49"/>
      <c r="BW1578" s="97"/>
      <c r="BX1578" s="97"/>
      <c r="BY1578" s="97"/>
      <c r="BZ1578" s="97"/>
      <c r="CA1578" s="49"/>
      <c r="CB1578" s="49"/>
      <c r="CC1578" s="49"/>
      <c r="CD1578" s="49"/>
      <c r="CE1578" s="49"/>
      <c r="CF1578" s="49"/>
      <c r="CG1578" s="49"/>
      <c r="CH1578" s="49"/>
      <c r="CI1578" s="97"/>
      <c r="CJ1578" s="97"/>
      <c r="CK1578" s="97"/>
      <c r="CL1578" s="97"/>
      <c r="CM1578" s="335"/>
      <c r="CN1578" s="337"/>
      <c r="CO1578" s="315" t="str">
        <f>IF(Формулы!R1578&gt;V1578,"22-?,Дата 14 - Прибыл из УФСИН; ","")&amp;IF(Формулы!Q1578&gt;Y1578,"25-?,Дата 13 - Выбыл в УФСИН;","")&amp;IF(YEAR(ДАННЫЕ!$F$1)=YEAR(ДАННЫЕ!B1578),IF(AT1578&gt;0,"","40-?, вявлен в текущем году! "),"")&amp;IF(YEAR($F$1)=YEAR(W1578),IF(X1578+Y1578&gt;0,"","23-стоит, 24,25 - куда выбыл? "),"")&amp;IF(X1578+Y1578&gt;0,IF(YEAR($F$1)=YEAR(W1578),"","24+25&gt;0? 23 - когда выбыл? "),"")&amp;IF(BA1578&lt;BB1578,"47&gt;=48; ","")&amp;IF(BA1578&lt;BC1578,"47&gt;=49; ","")&amp;IF(BA1578&lt;BD1578,"47&gt;=50; ","")&amp;IF(BE1578&gt;0,IF(BF1578&gt;0,IF(AU1578&gt;AV1578,"","41 и 42 - ? (51 и 52 &gt; 0);"),"51 &gt; 0 52 - ?;"),"")&amp;IF(AU1578&gt;0,IF(AV1578&gt;AU1578,"41&gt;42;","")&amp;IF(BE1578&gt;0,"","41&gt;0 51-?;"),"")&amp;IF(BF1578&gt;0,IF(BE1578&gt;0,"","52&gt;0 51-?;"),"")&amp;IF(AW1578&gt;=AX1578,"","43&gt;44;")&amp;IF(CA1578&gt;0,IF(AW1578&gt;0,"","71 &gt; 0 43-?;"),"")</f>
        <v/>
      </c>
    </row>
    <row r="1579" spans="1:93" ht="12" x14ac:dyDescent="0.2">
      <c r="A1579" s="45"/>
      <c r="B1579" s="46"/>
      <c r="C1579" s="121"/>
      <c r="D1579" s="121"/>
      <c r="E1579" s="336"/>
      <c r="F1579" s="122"/>
      <c r="G1579" s="46"/>
      <c r="H1579" s="45"/>
      <c r="I1579" s="45"/>
      <c r="J1579" s="45"/>
      <c r="K1579" s="45"/>
      <c r="L1579" s="45"/>
      <c r="M1579" s="46"/>
      <c r="N1579" s="46"/>
      <c r="O1579" s="48"/>
      <c r="P1579" s="48"/>
      <c r="Q1579" s="46"/>
      <c r="R1579" s="48"/>
      <c r="S1579" s="48"/>
      <c r="T1579" s="48"/>
      <c r="U1579" s="48"/>
      <c r="V1579" s="48"/>
      <c r="W1579" s="46"/>
      <c r="X1579" s="48"/>
      <c r="Y1579" s="48"/>
      <c r="Z1579" s="157"/>
      <c r="AA1579" s="47"/>
      <c r="AB1579" s="97"/>
      <c r="AC1579" s="49"/>
      <c r="AD1579" s="49"/>
      <c r="AE1579" s="49"/>
      <c r="AF1579" s="49"/>
      <c r="AG1579" s="49"/>
      <c r="AH1579" s="47"/>
      <c r="AI1579" s="47"/>
      <c r="AJ1579" s="47"/>
      <c r="AK1579" s="190"/>
      <c r="AL1579" s="190"/>
      <c r="AM1579" s="190"/>
      <c r="AN1579" s="190"/>
      <c r="AO1579" s="190"/>
      <c r="AP1579" s="151"/>
      <c r="AQ1579" s="322"/>
      <c r="AR1579" s="322"/>
      <c r="AS1579" s="322"/>
      <c r="AT1579" s="47"/>
      <c r="AU1579" s="47"/>
      <c r="AV1579" s="47"/>
      <c r="AW1579" s="47"/>
      <c r="AX1579" s="322"/>
      <c r="AY1579" s="98"/>
      <c r="AZ1579" s="98"/>
      <c r="BA1579" s="47"/>
      <c r="BB1579" s="47"/>
      <c r="BC1579" s="47"/>
      <c r="BD1579" s="47"/>
      <c r="BE1579" s="97"/>
      <c r="BF1579" s="49"/>
      <c r="BG1579" s="239"/>
      <c r="BH1579" s="342"/>
      <c r="BI1579" s="49"/>
      <c r="BJ1579" s="49"/>
      <c r="BK1579" s="49"/>
      <c r="BL1579" s="49"/>
      <c r="BM1579" s="49"/>
      <c r="BN1579" s="47"/>
      <c r="BO1579" s="49"/>
      <c r="BP1579" s="49"/>
      <c r="BQ1579" s="49"/>
      <c r="BR1579" s="323"/>
      <c r="BS1579" s="323"/>
      <c r="BT1579" s="323"/>
      <c r="BU1579" s="49"/>
      <c r="BV1579" s="49"/>
      <c r="BW1579" s="97"/>
      <c r="BX1579" s="97"/>
      <c r="BY1579" s="97"/>
      <c r="BZ1579" s="97"/>
      <c r="CA1579" s="49"/>
      <c r="CB1579" s="49"/>
      <c r="CC1579" s="49"/>
      <c r="CD1579" s="49"/>
      <c r="CE1579" s="49"/>
      <c r="CF1579" s="49"/>
      <c r="CG1579" s="49"/>
      <c r="CH1579" s="49"/>
      <c r="CI1579" s="97"/>
      <c r="CJ1579" s="97"/>
      <c r="CK1579" s="97"/>
      <c r="CL1579" s="97"/>
      <c r="CM1579" s="335"/>
      <c r="CN1579" s="337"/>
      <c r="CO1579" s="315" t="str">
        <f>IF(Формулы!R1579&gt;V1579,"22-?,Дата 14 - Прибыл из УФСИН; ","")&amp;IF(Формулы!Q1579&gt;Y1579,"25-?,Дата 13 - Выбыл в УФСИН;","")&amp;IF(YEAR(ДАННЫЕ!$F$1)=YEAR(ДАННЫЕ!B1579),IF(AT1579&gt;0,"","40-?, вявлен в текущем году! "),"")&amp;IF(YEAR($F$1)=YEAR(W1579),IF(X1579+Y1579&gt;0,"","23-стоит, 24,25 - куда выбыл? "),"")&amp;IF(X1579+Y1579&gt;0,IF(YEAR($F$1)=YEAR(W1579),"","24+25&gt;0? 23 - когда выбыл? "),"")&amp;IF(BA1579&lt;BB1579,"47&gt;=48; ","")&amp;IF(BA1579&lt;BC1579,"47&gt;=49; ","")&amp;IF(BA1579&lt;BD1579,"47&gt;=50; ","")&amp;IF(BE1579&gt;0,IF(BF1579&gt;0,IF(AU1579&gt;AV1579,"","41 и 42 - ? (51 и 52 &gt; 0);"),"51 &gt; 0 52 - ?;"),"")&amp;IF(AU1579&gt;0,IF(AV1579&gt;AU1579,"41&gt;42;","")&amp;IF(BE1579&gt;0,"","41&gt;0 51-?;"),"")&amp;IF(BF1579&gt;0,IF(BE1579&gt;0,"","52&gt;0 51-?;"),"")&amp;IF(AW1579&gt;=AX1579,"","43&gt;44;")&amp;IF(CA1579&gt;0,IF(AW1579&gt;0,"","71 &gt; 0 43-?;"),"")</f>
        <v/>
      </c>
    </row>
    <row r="1580" spans="1:93" ht="12" x14ac:dyDescent="0.2">
      <c r="A1580" s="45"/>
      <c r="B1580" s="46"/>
      <c r="C1580" s="121"/>
      <c r="D1580" s="121"/>
      <c r="E1580" s="336"/>
      <c r="F1580" s="122"/>
      <c r="G1580" s="46"/>
      <c r="H1580" s="45"/>
      <c r="I1580" s="45"/>
      <c r="J1580" s="45"/>
      <c r="K1580" s="45"/>
      <c r="L1580" s="45"/>
      <c r="M1580" s="46"/>
      <c r="N1580" s="46"/>
      <c r="O1580" s="48"/>
      <c r="P1580" s="48"/>
      <c r="Q1580" s="46"/>
      <c r="R1580" s="48"/>
      <c r="S1580" s="48"/>
      <c r="T1580" s="48"/>
      <c r="U1580" s="48"/>
      <c r="V1580" s="48"/>
      <c r="W1580" s="46"/>
      <c r="X1580" s="48"/>
      <c r="Y1580" s="48"/>
      <c r="Z1580" s="157"/>
      <c r="AA1580" s="47"/>
      <c r="AB1580" s="97"/>
      <c r="AC1580" s="49"/>
      <c r="AD1580" s="49"/>
      <c r="AE1580" s="49"/>
      <c r="AF1580" s="49"/>
      <c r="AG1580" s="49"/>
      <c r="AH1580" s="47"/>
      <c r="AI1580" s="47"/>
      <c r="AJ1580" s="47"/>
      <c r="AK1580" s="190"/>
      <c r="AL1580" s="190"/>
      <c r="AM1580" s="190"/>
      <c r="AN1580" s="190"/>
      <c r="AO1580" s="190"/>
      <c r="AP1580" s="151"/>
      <c r="AQ1580" s="322"/>
      <c r="AR1580" s="322"/>
      <c r="AS1580" s="322"/>
      <c r="AT1580" s="47"/>
      <c r="AU1580" s="47"/>
      <c r="AV1580" s="47"/>
      <c r="AW1580" s="47"/>
      <c r="AX1580" s="322"/>
      <c r="AY1580" s="98"/>
      <c r="AZ1580" s="98"/>
      <c r="BA1580" s="47"/>
      <c r="BB1580" s="47"/>
      <c r="BC1580" s="47"/>
      <c r="BD1580" s="47"/>
      <c r="BE1580" s="97"/>
      <c r="BF1580" s="49"/>
      <c r="BG1580" s="239"/>
      <c r="BH1580" s="342"/>
      <c r="BI1580" s="49"/>
      <c r="BJ1580" s="49"/>
      <c r="BK1580" s="49"/>
      <c r="BL1580" s="49"/>
      <c r="BM1580" s="49"/>
      <c r="BN1580" s="47"/>
      <c r="BO1580" s="49"/>
      <c r="BP1580" s="49"/>
      <c r="BQ1580" s="49"/>
      <c r="BR1580" s="323"/>
      <c r="BS1580" s="323"/>
      <c r="BT1580" s="323"/>
      <c r="BU1580" s="49"/>
      <c r="BV1580" s="49"/>
      <c r="BW1580" s="97"/>
      <c r="BX1580" s="97"/>
      <c r="BY1580" s="97"/>
      <c r="BZ1580" s="97"/>
      <c r="CA1580" s="49"/>
      <c r="CB1580" s="49"/>
      <c r="CC1580" s="49"/>
      <c r="CD1580" s="49"/>
      <c r="CE1580" s="49"/>
      <c r="CF1580" s="49"/>
      <c r="CG1580" s="49"/>
      <c r="CH1580" s="49"/>
      <c r="CI1580" s="97"/>
      <c r="CJ1580" s="97"/>
      <c r="CK1580" s="97"/>
      <c r="CL1580" s="97"/>
      <c r="CM1580" s="335"/>
      <c r="CN1580" s="337"/>
      <c r="CO1580" s="315" t="str">
        <f>IF(Формулы!R1580&gt;V1580,"22-?,Дата 14 - Прибыл из УФСИН; ","")&amp;IF(Формулы!Q1580&gt;Y1580,"25-?,Дата 13 - Выбыл в УФСИН;","")&amp;IF(YEAR(ДАННЫЕ!$F$1)=YEAR(ДАННЫЕ!B1580),IF(AT1580&gt;0,"","40-?, вявлен в текущем году! "),"")&amp;IF(YEAR($F$1)=YEAR(W1580),IF(X1580+Y1580&gt;0,"","23-стоит, 24,25 - куда выбыл? "),"")&amp;IF(X1580+Y1580&gt;0,IF(YEAR($F$1)=YEAR(W1580),"","24+25&gt;0? 23 - когда выбыл? "),"")&amp;IF(BA1580&lt;BB1580,"47&gt;=48; ","")&amp;IF(BA1580&lt;BC1580,"47&gt;=49; ","")&amp;IF(BA1580&lt;BD1580,"47&gt;=50; ","")&amp;IF(BE1580&gt;0,IF(BF1580&gt;0,IF(AU1580&gt;AV1580,"","41 и 42 - ? (51 и 52 &gt; 0);"),"51 &gt; 0 52 - ?;"),"")&amp;IF(AU1580&gt;0,IF(AV1580&gt;AU1580,"41&gt;42;","")&amp;IF(BE1580&gt;0,"","41&gt;0 51-?;"),"")&amp;IF(BF1580&gt;0,IF(BE1580&gt;0,"","52&gt;0 51-?;"),"")&amp;IF(AW1580&gt;=AX1580,"","43&gt;44;")&amp;IF(CA1580&gt;0,IF(AW1580&gt;0,"","71 &gt; 0 43-?;"),"")</f>
        <v/>
      </c>
    </row>
    <row r="1581" spans="1:93" ht="12" x14ac:dyDescent="0.2">
      <c r="A1581" s="45"/>
      <c r="B1581" s="46"/>
      <c r="C1581" s="121"/>
      <c r="D1581" s="121"/>
      <c r="E1581" s="336"/>
      <c r="F1581" s="122"/>
      <c r="G1581" s="46"/>
      <c r="H1581" s="45"/>
      <c r="I1581" s="45"/>
      <c r="J1581" s="45"/>
      <c r="K1581" s="45"/>
      <c r="L1581" s="45"/>
      <c r="M1581" s="46"/>
      <c r="N1581" s="46"/>
      <c r="O1581" s="48"/>
      <c r="P1581" s="48"/>
      <c r="Q1581" s="46"/>
      <c r="R1581" s="48"/>
      <c r="S1581" s="48"/>
      <c r="T1581" s="48"/>
      <c r="U1581" s="48"/>
      <c r="V1581" s="48"/>
      <c r="W1581" s="46"/>
      <c r="X1581" s="48"/>
      <c r="Y1581" s="48"/>
      <c r="Z1581" s="157"/>
      <c r="AA1581" s="47"/>
      <c r="AB1581" s="97"/>
      <c r="AC1581" s="49"/>
      <c r="AD1581" s="49"/>
      <c r="AE1581" s="49"/>
      <c r="AF1581" s="49"/>
      <c r="AG1581" s="49"/>
      <c r="AH1581" s="47"/>
      <c r="AI1581" s="47"/>
      <c r="AJ1581" s="47"/>
      <c r="AK1581" s="190"/>
      <c r="AL1581" s="190"/>
      <c r="AM1581" s="190"/>
      <c r="AN1581" s="190"/>
      <c r="AO1581" s="190"/>
      <c r="AP1581" s="151"/>
      <c r="AQ1581" s="322"/>
      <c r="AR1581" s="322"/>
      <c r="AS1581" s="322"/>
      <c r="AT1581" s="47"/>
      <c r="AU1581" s="47"/>
      <c r="AV1581" s="47"/>
      <c r="AW1581" s="47"/>
      <c r="AX1581" s="322"/>
      <c r="AY1581" s="98"/>
      <c r="AZ1581" s="98"/>
      <c r="BA1581" s="47"/>
      <c r="BB1581" s="47"/>
      <c r="BC1581" s="47"/>
      <c r="BD1581" s="47"/>
      <c r="BE1581" s="97"/>
      <c r="BF1581" s="49"/>
      <c r="BG1581" s="239"/>
      <c r="BH1581" s="342"/>
      <c r="BI1581" s="49"/>
      <c r="BJ1581" s="49"/>
      <c r="BK1581" s="49"/>
      <c r="BL1581" s="49"/>
      <c r="BM1581" s="49"/>
      <c r="BN1581" s="47"/>
      <c r="BO1581" s="49"/>
      <c r="BP1581" s="49"/>
      <c r="BQ1581" s="49"/>
      <c r="BR1581" s="323"/>
      <c r="BS1581" s="323"/>
      <c r="BT1581" s="323"/>
      <c r="BU1581" s="49"/>
      <c r="BV1581" s="49"/>
      <c r="BW1581" s="97"/>
      <c r="BX1581" s="97"/>
      <c r="BY1581" s="97"/>
      <c r="BZ1581" s="97"/>
      <c r="CA1581" s="49"/>
      <c r="CB1581" s="49"/>
      <c r="CC1581" s="49"/>
      <c r="CD1581" s="49"/>
      <c r="CE1581" s="49"/>
      <c r="CF1581" s="49"/>
      <c r="CG1581" s="49"/>
      <c r="CH1581" s="49"/>
      <c r="CI1581" s="97"/>
      <c r="CJ1581" s="97"/>
      <c r="CK1581" s="97"/>
      <c r="CL1581" s="97"/>
      <c r="CM1581" s="335"/>
      <c r="CN1581" s="337"/>
      <c r="CO1581" s="315" t="str">
        <f>IF(Формулы!R1581&gt;V1581,"22-?,Дата 14 - Прибыл из УФСИН; ","")&amp;IF(Формулы!Q1581&gt;Y1581,"25-?,Дата 13 - Выбыл в УФСИН;","")&amp;IF(YEAR(ДАННЫЕ!$F$1)=YEAR(ДАННЫЕ!B1581),IF(AT1581&gt;0,"","40-?, вявлен в текущем году! "),"")&amp;IF(YEAR($F$1)=YEAR(W1581),IF(X1581+Y1581&gt;0,"","23-стоит, 24,25 - куда выбыл? "),"")&amp;IF(X1581+Y1581&gt;0,IF(YEAR($F$1)=YEAR(W1581),"","24+25&gt;0? 23 - когда выбыл? "),"")&amp;IF(BA1581&lt;BB1581,"47&gt;=48; ","")&amp;IF(BA1581&lt;BC1581,"47&gt;=49; ","")&amp;IF(BA1581&lt;BD1581,"47&gt;=50; ","")&amp;IF(BE1581&gt;0,IF(BF1581&gt;0,IF(AU1581&gt;AV1581,"","41 и 42 - ? (51 и 52 &gt; 0);"),"51 &gt; 0 52 - ?;"),"")&amp;IF(AU1581&gt;0,IF(AV1581&gt;AU1581,"41&gt;42;","")&amp;IF(BE1581&gt;0,"","41&gt;0 51-?;"),"")&amp;IF(BF1581&gt;0,IF(BE1581&gt;0,"","52&gt;0 51-?;"),"")&amp;IF(AW1581&gt;=AX1581,"","43&gt;44;")&amp;IF(CA1581&gt;0,IF(AW1581&gt;0,"","71 &gt; 0 43-?;"),"")</f>
        <v/>
      </c>
    </row>
    <row r="1582" spans="1:93" ht="12" x14ac:dyDescent="0.2">
      <c r="A1582" s="45"/>
      <c r="B1582" s="46"/>
      <c r="C1582" s="121"/>
      <c r="D1582" s="121"/>
      <c r="E1582" s="336"/>
      <c r="F1582" s="122"/>
      <c r="G1582" s="46"/>
      <c r="H1582" s="45"/>
      <c r="I1582" s="45"/>
      <c r="J1582" s="45"/>
      <c r="K1582" s="45"/>
      <c r="L1582" s="45"/>
      <c r="M1582" s="46"/>
      <c r="N1582" s="46"/>
      <c r="O1582" s="48"/>
      <c r="P1582" s="48"/>
      <c r="Q1582" s="46"/>
      <c r="R1582" s="48"/>
      <c r="S1582" s="48"/>
      <c r="T1582" s="48"/>
      <c r="U1582" s="48"/>
      <c r="V1582" s="48"/>
      <c r="W1582" s="46"/>
      <c r="X1582" s="48"/>
      <c r="Y1582" s="48"/>
      <c r="Z1582" s="157"/>
      <c r="AA1582" s="47"/>
      <c r="AB1582" s="97"/>
      <c r="AC1582" s="49"/>
      <c r="AD1582" s="49"/>
      <c r="AE1582" s="49"/>
      <c r="AF1582" s="49"/>
      <c r="AG1582" s="49"/>
      <c r="AH1582" s="47"/>
      <c r="AI1582" s="47"/>
      <c r="AJ1582" s="47"/>
      <c r="AK1582" s="190"/>
      <c r="AL1582" s="190"/>
      <c r="AM1582" s="190"/>
      <c r="AN1582" s="190"/>
      <c r="AO1582" s="190"/>
      <c r="AP1582" s="151"/>
      <c r="AQ1582" s="322"/>
      <c r="AR1582" s="322"/>
      <c r="AS1582" s="322"/>
      <c r="AT1582" s="47"/>
      <c r="AU1582" s="47"/>
      <c r="AV1582" s="47"/>
      <c r="AW1582" s="47"/>
      <c r="AX1582" s="322"/>
      <c r="AY1582" s="98"/>
      <c r="AZ1582" s="98"/>
      <c r="BA1582" s="47"/>
      <c r="BB1582" s="47"/>
      <c r="BC1582" s="47"/>
      <c r="BD1582" s="47"/>
      <c r="BE1582" s="97"/>
      <c r="BF1582" s="49"/>
      <c r="BG1582" s="239"/>
      <c r="BH1582" s="342"/>
      <c r="BI1582" s="49"/>
      <c r="BJ1582" s="49"/>
      <c r="BK1582" s="49"/>
      <c r="BL1582" s="49"/>
      <c r="BM1582" s="49"/>
      <c r="BN1582" s="47"/>
      <c r="BO1582" s="49"/>
      <c r="BP1582" s="49"/>
      <c r="BQ1582" s="49"/>
      <c r="BR1582" s="323"/>
      <c r="BS1582" s="323"/>
      <c r="BT1582" s="323"/>
      <c r="BU1582" s="49"/>
      <c r="BV1582" s="49"/>
      <c r="BW1582" s="97"/>
      <c r="BX1582" s="97"/>
      <c r="BY1582" s="97"/>
      <c r="BZ1582" s="97"/>
      <c r="CA1582" s="49"/>
      <c r="CB1582" s="49"/>
      <c r="CC1582" s="49"/>
      <c r="CD1582" s="49"/>
      <c r="CE1582" s="49"/>
      <c r="CF1582" s="49"/>
      <c r="CG1582" s="49"/>
      <c r="CH1582" s="49"/>
      <c r="CI1582" s="97"/>
      <c r="CJ1582" s="97"/>
      <c r="CK1582" s="97"/>
      <c r="CL1582" s="97"/>
      <c r="CM1582" s="335"/>
      <c r="CN1582" s="337"/>
      <c r="CO1582" s="315" t="str">
        <f>IF(Формулы!R1582&gt;V1582,"22-?,Дата 14 - Прибыл из УФСИН; ","")&amp;IF(Формулы!Q1582&gt;Y1582,"25-?,Дата 13 - Выбыл в УФСИН;","")&amp;IF(YEAR(ДАННЫЕ!$F$1)=YEAR(ДАННЫЕ!B1582),IF(AT1582&gt;0,"","40-?, вявлен в текущем году! "),"")&amp;IF(YEAR($F$1)=YEAR(W1582),IF(X1582+Y1582&gt;0,"","23-стоит, 24,25 - куда выбыл? "),"")&amp;IF(X1582+Y1582&gt;0,IF(YEAR($F$1)=YEAR(W1582),"","24+25&gt;0? 23 - когда выбыл? "),"")&amp;IF(BA1582&lt;BB1582,"47&gt;=48; ","")&amp;IF(BA1582&lt;BC1582,"47&gt;=49; ","")&amp;IF(BA1582&lt;BD1582,"47&gt;=50; ","")&amp;IF(BE1582&gt;0,IF(BF1582&gt;0,IF(AU1582&gt;AV1582,"","41 и 42 - ? (51 и 52 &gt; 0);"),"51 &gt; 0 52 - ?;"),"")&amp;IF(AU1582&gt;0,IF(AV1582&gt;AU1582,"41&gt;42;","")&amp;IF(BE1582&gt;0,"","41&gt;0 51-?;"),"")&amp;IF(BF1582&gt;0,IF(BE1582&gt;0,"","52&gt;0 51-?;"),"")&amp;IF(AW1582&gt;=AX1582,"","43&gt;44;")&amp;IF(CA1582&gt;0,IF(AW1582&gt;0,"","71 &gt; 0 43-?;"),"")</f>
        <v/>
      </c>
    </row>
    <row r="1583" spans="1:93" ht="12" x14ac:dyDescent="0.2">
      <c r="A1583" s="45"/>
      <c r="B1583" s="46"/>
      <c r="C1583" s="121"/>
      <c r="D1583" s="121"/>
      <c r="E1583" s="336"/>
      <c r="F1583" s="122"/>
      <c r="G1583" s="46"/>
      <c r="H1583" s="45"/>
      <c r="I1583" s="45"/>
      <c r="J1583" s="45"/>
      <c r="K1583" s="45"/>
      <c r="L1583" s="45"/>
      <c r="M1583" s="46"/>
      <c r="N1583" s="46"/>
      <c r="O1583" s="48"/>
      <c r="P1583" s="48"/>
      <c r="Q1583" s="46"/>
      <c r="R1583" s="48"/>
      <c r="S1583" s="48"/>
      <c r="T1583" s="48"/>
      <c r="U1583" s="48"/>
      <c r="V1583" s="48"/>
      <c r="W1583" s="46"/>
      <c r="X1583" s="48"/>
      <c r="Y1583" s="48"/>
      <c r="Z1583" s="157"/>
      <c r="AA1583" s="47"/>
      <c r="AB1583" s="97"/>
      <c r="AC1583" s="49"/>
      <c r="AD1583" s="49"/>
      <c r="AE1583" s="49"/>
      <c r="AF1583" s="49"/>
      <c r="AG1583" s="49"/>
      <c r="AH1583" s="47"/>
      <c r="AI1583" s="47"/>
      <c r="AJ1583" s="47"/>
      <c r="AK1583" s="190"/>
      <c r="AL1583" s="190"/>
      <c r="AM1583" s="190"/>
      <c r="AN1583" s="190"/>
      <c r="AO1583" s="190"/>
      <c r="AP1583" s="151"/>
      <c r="AQ1583" s="322"/>
      <c r="AR1583" s="322"/>
      <c r="AS1583" s="322"/>
      <c r="AT1583" s="47"/>
      <c r="AU1583" s="47"/>
      <c r="AV1583" s="47"/>
      <c r="AW1583" s="47"/>
      <c r="AX1583" s="322"/>
      <c r="AY1583" s="98"/>
      <c r="AZ1583" s="98"/>
      <c r="BA1583" s="47"/>
      <c r="BB1583" s="47"/>
      <c r="BC1583" s="47"/>
      <c r="BD1583" s="47"/>
      <c r="BE1583" s="97"/>
      <c r="BF1583" s="49"/>
      <c r="BG1583" s="239"/>
      <c r="BH1583" s="342"/>
      <c r="BI1583" s="49"/>
      <c r="BJ1583" s="49"/>
      <c r="BK1583" s="49"/>
      <c r="BL1583" s="49"/>
      <c r="BM1583" s="49"/>
      <c r="BN1583" s="47"/>
      <c r="BO1583" s="49"/>
      <c r="BP1583" s="49"/>
      <c r="BQ1583" s="49"/>
      <c r="BR1583" s="323"/>
      <c r="BS1583" s="323"/>
      <c r="BT1583" s="323"/>
      <c r="BU1583" s="49"/>
      <c r="BV1583" s="49"/>
      <c r="BW1583" s="97"/>
      <c r="BX1583" s="97"/>
      <c r="BY1583" s="97"/>
      <c r="BZ1583" s="97"/>
      <c r="CA1583" s="49"/>
      <c r="CB1583" s="49"/>
      <c r="CC1583" s="49"/>
      <c r="CD1583" s="49"/>
      <c r="CE1583" s="49"/>
      <c r="CF1583" s="49"/>
      <c r="CG1583" s="49"/>
      <c r="CH1583" s="49"/>
      <c r="CI1583" s="97"/>
      <c r="CJ1583" s="97"/>
      <c r="CK1583" s="97"/>
      <c r="CL1583" s="97"/>
      <c r="CM1583" s="335"/>
      <c r="CN1583" s="337"/>
      <c r="CO1583" s="315" t="str">
        <f>IF(Формулы!R1583&gt;V1583,"22-?,Дата 14 - Прибыл из УФСИН; ","")&amp;IF(Формулы!Q1583&gt;Y1583,"25-?,Дата 13 - Выбыл в УФСИН;","")&amp;IF(YEAR(ДАННЫЕ!$F$1)=YEAR(ДАННЫЕ!B1583),IF(AT1583&gt;0,"","40-?, вявлен в текущем году! "),"")&amp;IF(YEAR($F$1)=YEAR(W1583),IF(X1583+Y1583&gt;0,"","23-стоит, 24,25 - куда выбыл? "),"")&amp;IF(X1583+Y1583&gt;0,IF(YEAR($F$1)=YEAR(W1583),"","24+25&gt;0? 23 - когда выбыл? "),"")&amp;IF(BA1583&lt;BB1583,"47&gt;=48; ","")&amp;IF(BA1583&lt;BC1583,"47&gt;=49; ","")&amp;IF(BA1583&lt;BD1583,"47&gt;=50; ","")&amp;IF(BE1583&gt;0,IF(BF1583&gt;0,IF(AU1583&gt;AV1583,"","41 и 42 - ? (51 и 52 &gt; 0);"),"51 &gt; 0 52 - ?;"),"")&amp;IF(AU1583&gt;0,IF(AV1583&gt;AU1583,"41&gt;42;","")&amp;IF(BE1583&gt;0,"","41&gt;0 51-?;"),"")&amp;IF(BF1583&gt;0,IF(BE1583&gt;0,"","52&gt;0 51-?;"),"")&amp;IF(AW1583&gt;=AX1583,"","43&gt;44;")&amp;IF(CA1583&gt;0,IF(AW1583&gt;0,"","71 &gt; 0 43-?;"),"")</f>
        <v/>
      </c>
    </row>
    <row r="1584" spans="1:93" ht="12" x14ac:dyDescent="0.2">
      <c r="A1584" s="45"/>
      <c r="B1584" s="46"/>
      <c r="C1584" s="121"/>
      <c r="D1584" s="121"/>
      <c r="E1584" s="336"/>
      <c r="F1584" s="122"/>
      <c r="G1584" s="46"/>
      <c r="H1584" s="45"/>
      <c r="I1584" s="45"/>
      <c r="J1584" s="45"/>
      <c r="K1584" s="45"/>
      <c r="L1584" s="45"/>
      <c r="M1584" s="46"/>
      <c r="N1584" s="46"/>
      <c r="O1584" s="48"/>
      <c r="P1584" s="48"/>
      <c r="Q1584" s="46"/>
      <c r="R1584" s="48"/>
      <c r="S1584" s="48"/>
      <c r="T1584" s="48"/>
      <c r="U1584" s="48"/>
      <c r="V1584" s="48"/>
      <c r="W1584" s="46"/>
      <c r="X1584" s="48"/>
      <c r="Y1584" s="48"/>
      <c r="Z1584" s="157"/>
      <c r="AA1584" s="47"/>
      <c r="AB1584" s="97"/>
      <c r="AC1584" s="49"/>
      <c r="AD1584" s="49"/>
      <c r="AE1584" s="49"/>
      <c r="AF1584" s="49"/>
      <c r="AG1584" s="49"/>
      <c r="AH1584" s="47"/>
      <c r="AI1584" s="47"/>
      <c r="AJ1584" s="47"/>
      <c r="AK1584" s="190"/>
      <c r="AL1584" s="190"/>
      <c r="AM1584" s="190"/>
      <c r="AN1584" s="190"/>
      <c r="AO1584" s="190"/>
      <c r="AP1584" s="151"/>
      <c r="AQ1584" s="322"/>
      <c r="AR1584" s="322"/>
      <c r="AS1584" s="322"/>
      <c r="AT1584" s="47"/>
      <c r="AU1584" s="47"/>
      <c r="AV1584" s="47"/>
      <c r="AW1584" s="47"/>
      <c r="AX1584" s="322"/>
      <c r="AY1584" s="98"/>
      <c r="AZ1584" s="98"/>
      <c r="BA1584" s="47"/>
      <c r="BB1584" s="47"/>
      <c r="BC1584" s="47"/>
      <c r="BD1584" s="47"/>
      <c r="BE1584" s="97"/>
      <c r="BF1584" s="49"/>
      <c r="BG1584" s="239"/>
      <c r="BH1584" s="342"/>
      <c r="BI1584" s="49"/>
      <c r="BJ1584" s="49"/>
      <c r="BK1584" s="49"/>
      <c r="BL1584" s="49"/>
      <c r="BM1584" s="49"/>
      <c r="BN1584" s="47"/>
      <c r="BO1584" s="49"/>
      <c r="BP1584" s="49"/>
      <c r="BQ1584" s="49"/>
      <c r="BR1584" s="323"/>
      <c r="BS1584" s="323"/>
      <c r="BT1584" s="323"/>
      <c r="BU1584" s="49"/>
      <c r="BV1584" s="49"/>
      <c r="BW1584" s="97"/>
      <c r="BX1584" s="97"/>
      <c r="BY1584" s="97"/>
      <c r="BZ1584" s="97"/>
      <c r="CA1584" s="49"/>
      <c r="CB1584" s="49"/>
      <c r="CC1584" s="49"/>
      <c r="CD1584" s="49"/>
      <c r="CE1584" s="49"/>
      <c r="CF1584" s="49"/>
      <c r="CG1584" s="49"/>
      <c r="CH1584" s="49"/>
      <c r="CI1584" s="97"/>
      <c r="CJ1584" s="97"/>
      <c r="CK1584" s="97"/>
      <c r="CL1584" s="97"/>
      <c r="CM1584" s="335"/>
      <c r="CN1584" s="337"/>
      <c r="CO1584" s="315" t="str">
        <f>IF(Формулы!R1584&gt;V1584,"22-?,Дата 14 - Прибыл из УФСИН; ","")&amp;IF(Формулы!Q1584&gt;Y1584,"25-?,Дата 13 - Выбыл в УФСИН;","")&amp;IF(YEAR(ДАННЫЕ!$F$1)=YEAR(ДАННЫЕ!B1584),IF(AT1584&gt;0,"","40-?, вявлен в текущем году! "),"")&amp;IF(YEAR($F$1)=YEAR(W1584),IF(X1584+Y1584&gt;0,"","23-стоит, 24,25 - куда выбыл? "),"")&amp;IF(X1584+Y1584&gt;0,IF(YEAR($F$1)=YEAR(W1584),"","24+25&gt;0? 23 - когда выбыл? "),"")&amp;IF(BA1584&lt;BB1584,"47&gt;=48; ","")&amp;IF(BA1584&lt;BC1584,"47&gt;=49; ","")&amp;IF(BA1584&lt;BD1584,"47&gt;=50; ","")&amp;IF(BE1584&gt;0,IF(BF1584&gt;0,IF(AU1584&gt;AV1584,"","41 и 42 - ? (51 и 52 &gt; 0);"),"51 &gt; 0 52 - ?;"),"")&amp;IF(AU1584&gt;0,IF(AV1584&gt;AU1584,"41&gt;42;","")&amp;IF(BE1584&gt;0,"","41&gt;0 51-?;"),"")&amp;IF(BF1584&gt;0,IF(BE1584&gt;0,"","52&gt;0 51-?;"),"")&amp;IF(AW1584&gt;=AX1584,"","43&gt;44;")&amp;IF(CA1584&gt;0,IF(AW1584&gt;0,"","71 &gt; 0 43-?;"),"")</f>
        <v/>
      </c>
    </row>
    <row r="1585" spans="1:93" ht="12" x14ac:dyDescent="0.2">
      <c r="A1585" s="45"/>
      <c r="B1585" s="46"/>
      <c r="C1585" s="121"/>
      <c r="D1585" s="121"/>
      <c r="E1585" s="336"/>
      <c r="F1585" s="122"/>
      <c r="G1585" s="46"/>
      <c r="H1585" s="45"/>
      <c r="I1585" s="45"/>
      <c r="J1585" s="45"/>
      <c r="K1585" s="45"/>
      <c r="L1585" s="45"/>
      <c r="M1585" s="46"/>
      <c r="N1585" s="46"/>
      <c r="O1585" s="48"/>
      <c r="P1585" s="48"/>
      <c r="Q1585" s="46"/>
      <c r="R1585" s="48"/>
      <c r="S1585" s="48"/>
      <c r="T1585" s="48"/>
      <c r="U1585" s="48"/>
      <c r="V1585" s="48"/>
      <c r="W1585" s="46"/>
      <c r="X1585" s="48"/>
      <c r="Y1585" s="48"/>
      <c r="Z1585" s="157"/>
      <c r="AA1585" s="47"/>
      <c r="AB1585" s="97"/>
      <c r="AC1585" s="49"/>
      <c r="AD1585" s="49"/>
      <c r="AE1585" s="49"/>
      <c r="AF1585" s="49"/>
      <c r="AG1585" s="49"/>
      <c r="AH1585" s="47"/>
      <c r="AI1585" s="47"/>
      <c r="AJ1585" s="47"/>
      <c r="AK1585" s="190"/>
      <c r="AL1585" s="190"/>
      <c r="AM1585" s="190"/>
      <c r="AN1585" s="190"/>
      <c r="AO1585" s="190"/>
      <c r="AP1585" s="151"/>
      <c r="AQ1585" s="322"/>
      <c r="AR1585" s="322"/>
      <c r="AS1585" s="322"/>
      <c r="AT1585" s="47"/>
      <c r="AU1585" s="47"/>
      <c r="AV1585" s="47"/>
      <c r="AW1585" s="47"/>
      <c r="AX1585" s="322"/>
      <c r="AY1585" s="98"/>
      <c r="AZ1585" s="98"/>
      <c r="BA1585" s="47"/>
      <c r="BB1585" s="47"/>
      <c r="BC1585" s="47"/>
      <c r="BD1585" s="47"/>
      <c r="BE1585" s="97"/>
      <c r="BF1585" s="49"/>
      <c r="BG1585" s="239"/>
      <c r="BH1585" s="342"/>
      <c r="BI1585" s="49"/>
      <c r="BJ1585" s="49"/>
      <c r="BK1585" s="49"/>
      <c r="BL1585" s="49"/>
      <c r="BM1585" s="49"/>
      <c r="BN1585" s="47"/>
      <c r="BO1585" s="49"/>
      <c r="BP1585" s="49"/>
      <c r="BQ1585" s="49"/>
      <c r="BR1585" s="323"/>
      <c r="BS1585" s="323"/>
      <c r="BT1585" s="323"/>
      <c r="BU1585" s="49"/>
      <c r="BV1585" s="49"/>
      <c r="BW1585" s="97"/>
      <c r="BX1585" s="97"/>
      <c r="BY1585" s="97"/>
      <c r="BZ1585" s="97"/>
      <c r="CA1585" s="49"/>
      <c r="CB1585" s="49"/>
      <c r="CC1585" s="49"/>
      <c r="CD1585" s="49"/>
      <c r="CE1585" s="49"/>
      <c r="CF1585" s="49"/>
      <c r="CG1585" s="49"/>
      <c r="CH1585" s="49"/>
      <c r="CI1585" s="97"/>
      <c r="CJ1585" s="97"/>
      <c r="CK1585" s="97"/>
      <c r="CL1585" s="97"/>
      <c r="CM1585" s="335"/>
      <c r="CN1585" s="337"/>
      <c r="CO1585" s="315" t="str">
        <f>IF(Формулы!R1585&gt;V1585,"22-?,Дата 14 - Прибыл из УФСИН; ","")&amp;IF(Формулы!Q1585&gt;Y1585,"25-?,Дата 13 - Выбыл в УФСИН;","")&amp;IF(YEAR(ДАННЫЕ!$F$1)=YEAR(ДАННЫЕ!B1585),IF(AT1585&gt;0,"","40-?, вявлен в текущем году! "),"")&amp;IF(YEAR($F$1)=YEAR(W1585),IF(X1585+Y1585&gt;0,"","23-стоит, 24,25 - куда выбыл? "),"")&amp;IF(X1585+Y1585&gt;0,IF(YEAR($F$1)=YEAR(W1585),"","24+25&gt;0? 23 - когда выбыл? "),"")&amp;IF(BA1585&lt;BB1585,"47&gt;=48; ","")&amp;IF(BA1585&lt;BC1585,"47&gt;=49; ","")&amp;IF(BA1585&lt;BD1585,"47&gt;=50; ","")&amp;IF(BE1585&gt;0,IF(BF1585&gt;0,IF(AU1585&gt;AV1585,"","41 и 42 - ? (51 и 52 &gt; 0);"),"51 &gt; 0 52 - ?;"),"")&amp;IF(AU1585&gt;0,IF(AV1585&gt;AU1585,"41&gt;42;","")&amp;IF(BE1585&gt;0,"","41&gt;0 51-?;"),"")&amp;IF(BF1585&gt;0,IF(BE1585&gt;0,"","52&gt;0 51-?;"),"")&amp;IF(AW1585&gt;=AX1585,"","43&gt;44;")&amp;IF(CA1585&gt;0,IF(AW1585&gt;0,"","71 &gt; 0 43-?;"),"")</f>
        <v/>
      </c>
    </row>
    <row r="1586" spans="1:93" ht="12" x14ac:dyDescent="0.2">
      <c r="A1586" s="45"/>
      <c r="B1586" s="46"/>
      <c r="C1586" s="121"/>
      <c r="D1586" s="121"/>
      <c r="E1586" s="336"/>
      <c r="F1586" s="122"/>
      <c r="G1586" s="46"/>
      <c r="H1586" s="45"/>
      <c r="I1586" s="45"/>
      <c r="J1586" s="45"/>
      <c r="K1586" s="45"/>
      <c r="L1586" s="45"/>
      <c r="M1586" s="46"/>
      <c r="N1586" s="46"/>
      <c r="O1586" s="48"/>
      <c r="P1586" s="48"/>
      <c r="Q1586" s="46"/>
      <c r="R1586" s="48"/>
      <c r="S1586" s="48"/>
      <c r="T1586" s="48"/>
      <c r="U1586" s="48"/>
      <c r="V1586" s="48"/>
      <c r="W1586" s="46"/>
      <c r="X1586" s="48"/>
      <c r="Y1586" s="48"/>
      <c r="Z1586" s="157"/>
      <c r="AA1586" s="47"/>
      <c r="AB1586" s="97"/>
      <c r="AC1586" s="49"/>
      <c r="AD1586" s="49"/>
      <c r="AE1586" s="49"/>
      <c r="AF1586" s="49"/>
      <c r="AG1586" s="49"/>
      <c r="AH1586" s="47"/>
      <c r="AI1586" s="47"/>
      <c r="AJ1586" s="47"/>
      <c r="AK1586" s="190"/>
      <c r="AL1586" s="190"/>
      <c r="AM1586" s="190"/>
      <c r="AN1586" s="190"/>
      <c r="AO1586" s="190"/>
      <c r="AP1586" s="151"/>
      <c r="AQ1586" s="322"/>
      <c r="AR1586" s="322"/>
      <c r="AS1586" s="322"/>
      <c r="AT1586" s="47"/>
      <c r="AU1586" s="47"/>
      <c r="AV1586" s="47"/>
      <c r="AW1586" s="47"/>
      <c r="AX1586" s="322"/>
      <c r="AY1586" s="98"/>
      <c r="AZ1586" s="98"/>
      <c r="BA1586" s="47"/>
      <c r="BB1586" s="47"/>
      <c r="BC1586" s="47"/>
      <c r="BD1586" s="47"/>
      <c r="BE1586" s="97"/>
      <c r="BF1586" s="49"/>
      <c r="BG1586" s="239"/>
      <c r="BH1586" s="342"/>
      <c r="BI1586" s="49"/>
      <c r="BJ1586" s="49"/>
      <c r="BK1586" s="49"/>
      <c r="BL1586" s="49"/>
      <c r="BM1586" s="49"/>
      <c r="BN1586" s="47"/>
      <c r="BO1586" s="49"/>
      <c r="BP1586" s="49"/>
      <c r="BQ1586" s="49"/>
      <c r="BR1586" s="323"/>
      <c r="BS1586" s="323"/>
      <c r="BT1586" s="323"/>
      <c r="BU1586" s="49"/>
      <c r="BV1586" s="49"/>
      <c r="BW1586" s="97"/>
      <c r="BX1586" s="97"/>
      <c r="BY1586" s="97"/>
      <c r="BZ1586" s="97"/>
      <c r="CA1586" s="49"/>
      <c r="CB1586" s="49"/>
      <c r="CC1586" s="49"/>
      <c r="CD1586" s="49"/>
      <c r="CE1586" s="49"/>
      <c r="CF1586" s="49"/>
      <c r="CG1586" s="49"/>
      <c r="CH1586" s="49"/>
      <c r="CI1586" s="97"/>
      <c r="CJ1586" s="97"/>
      <c r="CK1586" s="97"/>
      <c r="CL1586" s="97"/>
      <c r="CM1586" s="335"/>
      <c r="CN1586" s="337"/>
      <c r="CO1586" s="315" t="str">
        <f>IF(Формулы!R1586&gt;V1586,"22-?,Дата 14 - Прибыл из УФСИН; ","")&amp;IF(Формулы!Q1586&gt;Y1586,"25-?,Дата 13 - Выбыл в УФСИН;","")&amp;IF(YEAR(ДАННЫЕ!$F$1)=YEAR(ДАННЫЕ!B1586),IF(AT1586&gt;0,"","40-?, вявлен в текущем году! "),"")&amp;IF(YEAR($F$1)=YEAR(W1586),IF(X1586+Y1586&gt;0,"","23-стоит, 24,25 - куда выбыл? "),"")&amp;IF(X1586+Y1586&gt;0,IF(YEAR($F$1)=YEAR(W1586),"","24+25&gt;0? 23 - когда выбыл? "),"")&amp;IF(BA1586&lt;BB1586,"47&gt;=48; ","")&amp;IF(BA1586&lt;BC1586,"47&gt;=49; ","")&amp;IF(BA1586&lt;BD1586,"47&gt;=50; ","")&amp;IF(BE1586&gt;0,IF(BF1586&gt;0,IF(AU1586&gt;AV1586,"","41 и 42 - ? (51 и 52 &gt; 0);"),"51 &gt; 0 52 - ?;"),"")&amp;IF(AU1586&gt;0,IF(AV1586&gt;AU1586,"41&gt;42;","")&amp;IF(BE1586&gt;0,"","41&gt;0 51-?;"),"")&amp;IF(BF1586&gt;0,IF(BE1586&gt;0,"","52&gt;0 51-?;"),"")&amp;IF(AW1586&gt;=AX1586,"","43&gt;44;")&amp;IF(CA1586&gt;0,IF(AW1586&gt;0,"","71 &gt; 0 43-?;"),"")</f>
        <v/>
      </c>
    </row>
    <row r="1587" spans="1:93" ht="12" x14ac:dyDescent="0.2">
      <c r="A1587" s="45"/>
      <c r="B1587" s="46"/>
      <c r="C1587" s="121"/>
      <c r="D1587" s="121"/>
      <c r="E1587" s="336"/>
      <c r="F1587" s="122"/>
      <c r="G1587" s="46"/>
      <c r="H1587" s="45"/>
      <c r="I1587" s="45"/>
      <c r="J1587" s="45"/>
      <c r="K1587" s="45"/>
      <c r="L1587" s="45"/>
      <c r="M1587" s="46"/>
      <c r="N1587" s="46"/>
      <c r="O1587" s="48"/>
      <c r="P1587" s="48"/>
      <c r="Q1587" s="46"/>
      <c r="R1587" s="48"/>
      <c r="S1587" s="48"/>
      <c r="T1587" s="48"/>
      <c r="U1587" s="48"/>
      <c r="V1587" s="48"/>
      <c r="W1587" s="46"/>
      <c r="X1587" s="48"/>
      <c r="Y1587" s="48"/>
      <c r="Z1587" s="157"/>
      <c r="AA1587" s="47"/>
      <c r="AB1587" s="97"/>
      <c r="AC1587" s="49"/>
      <c r="AD1587" s="49"/>
      <c r="AE1587" s="49"/>
      <c r="AF1587" s="49"/>
      <c r="AG1587" s="49"/>
      <c r="AH1587" s="47"/>
      <c r="AI1587" s="47"/>
      <c r="AJ1587" s="47"/>
      <c r="AK1587" s="190"/>
      <c r="AL1587" s="190"/>
      <c r="AM1587" s="190"/>
      <c r="AN1587" s="190"/>
      <c r="AO1587" s="190"/>
      <c r="AP1587" s="151"/>
      <c r="AQ1587" s="322"/>
      <c r="AR1587" s="322"/>
      <c r="AS1587" s="322"/>
      <c r="AT1587" s="47"/>
      <c r="AU1587" s="47"/>
      <c r="AV1587" s="47"/>
      <c r="AW1587" s="47"/>
      <c r="AX1587" s="322"/>
      <c r="AY1587" s="98"/>
      <c r="AZ1587" s="98"/>
      <c r="BA1587" s="47"/>
      <c r="BB1587" s="47"/>
      <c r="BC1587" s="47"/>
      <c r="BD1587" s="47"/>
      <c r="BE1587" s="97"/>
      <c r="BF1587" s="49"/>
      <c r="BG1587" s="239"/>
      <c r="BH1587" s="342"/>
      <c r="BI1587" s="49"/>
      <c r="BJ1587" s="49"/>
      <c r="BK1587" s="49"/>
      <c r="BL1587" s="49"/>
      <c r="BM1587" s="49"/>
      <c r="BN1587" s="47"/>
      <c r="BO1587" s="49"/>
      <c r="BP1587" s="49"/>
      <c r="BQ1587" s="49"/>
      <c r="BR1587" s="323"/>
      <c r="BS1587" s="323"/>
      <c r="BT1587" s="323"/>
      <c r="BU1587" s="49"/>
      <c r="BV1587" s="49"/>
      <c r="BW1587" s="97"/>
      <c r="BX1587" s="97"/>
      <c r="BY1587" s="97"/>
      <c r="BZ1587" s="97"/>
      <c r="CA1587" s="49"/>
      <c r="CB1587" s="49"/>
      <c r="CC1587" s="49"/>
      <c r="CD1587" s="49"/>
      <c r="CE1587" s="49"/>
      <c r="CF1587" s="49"/>
      <c r="CG1587" s="49"/>
      <c r="CH1587" s="49"/>
      <c r="CI1587" s="97"/>
      <c r="CJ1587" s="97"/>
      <c r="CK1587" s="97"/>
      <c r="CL1587" s="97"/>
      <c r="CM1587" s="335"/>
      <c r="CN1587" s="337"/>
      <c r="CO1587" s="315" t="str">
        <f>IF(Формулы!R1587&gt;V1587,"22-?,Дата 14 - Прибыл из УФСИН; ","")&amp;IF(Формулы!Q1587&gt;Y1587,"25-?,Дата 13 - Выбыл в УФСИН;","")&amp;IF(YEAR(ДАННЫЕ!$F$1)=YEAR(ДАННЫЕ!B1587),IF(AT1587&gt;0,"","40-?, вявлен в текущем году! "),"")&amp;IF(YEAR($F$1)=YEAR(W1587),IF(X1587+Y1587&gt;0,"","23-стоит, 24,25 - куда выбыл? "),"")&amp;IF(X1587+Y1587&gt;0,IF(YEAR($F$1)=YEAR(W1587),"","24+25&gt;0? 23 - когда выбыл? "),"")&amp;IF(BA1587&lt;BB1587,"47&gt;=48; ","")&amp;IF(BA1587&lt;BC1587,"47&gt;=49; ","")&amp;IF(BA1587&lt;BD1587,"47&gt;=50; ","")&amp;IF(BE1587&gt;0,IF(BF1587&gt;0,IF(AU1587&gt;AV1587,"","41 и 42 - ? (51 и 52 &gt; 0);"),"51 &gt; 0 52 - ?;"),"")&amp;IF(AU1587&gt;0,IF(AV1587&gt;AU1587,"41&gt;42;","")&amp;IF(BE1587&gt;0,"","41&gt;0 51-?;"),"")&amp;IF(BF1587&gt;0,IF(BE1587&gt;0,"","52&gt;0 51-?;"),"")&amp;IF(AW1587&gt;=AX1587,"","43&gt;44;")&amp;IF(CA1587&gt;0,IF(AW1587&gt;0,"","71 &gt; 0 43-?;"),"")</f>
        <v/>
      </c>
    </row>
    <row r="1588" spans="1:93" ht="12" x14ac:dyDescent="0.2">
      <c r="A1588" s="45"/>
      <c r="B1588" s="46"/>
      <c r="C1588" s="121"/>
      <c r="D1588" s="121"/>
      <c r="E1588" s="336"/>
      <c r="F1588" s="122"/>
      <c r="G1588" s="46"/>
      <c r="H1588" s="45"/>
      <c r="I1588" s="45"/>
      <c r="J1588" s="45"/>
      <c r="K1588" s="45"/>
      <c r="L1588" s="45"/>
      <c r="M1588" s="46"/>
      <c r="N1588" s="46"/>
      <c r="O1588" s="48"/>
      <c r="P1588" s="48"/>
      <c r="Q1588" s="46"/>
      <c r="R1588" s="48"/>
      <c r="S1588" s="48"/>
      <c r="T1588" s="48"/>
      <c r="U1588" s="48"/>
      <c r="V1588" s="48"/>
      <c r="W1588" s="46"/>
      <c r="X1588" s="48"/>
      <c r="Y1588" s="48"/>
      <c r="Z1588" s="157"/>
      <c r="AA1588" s="47"/>
      <c r="AB1588" s="97"/>
      <c r="AC1588" s="49"/>
      <c r="AD1588" s="49"/>
      <c r="AE1588" s="49"/>
      <c r="AF1588" s="49"/>
      <c r="AG1588" s="49"/>
      <c r="AH1588" s="47"/>
      <c r="AI1588" s="47"/>
      <c r="AJ1588" s="47"/>
      <c r="AK1588" s="190"/>
      <c r="AL1588" s="190"/>
      <c r="AM1588" s="190"/>
      <c r="AN1588" s="190"/>
      <c r="AO1588" s="190"/>
      <c r="AP1588" s="151"/>
      <c r="AQ1588" s="322"/>
      <c r="AR1588" s="322"/>
      <c r="AS1588" s="322"/>
      <c r="AT1588" s="47"/>
      <c r="AU1588" s="47"/>
      <c r="AV1588" s="47"/>
      <c r="AW1588" s="47"/>
      <c r="AX1588" s="322"/>
      <c r="AY1588" s="98"/>
      <c r="AZ1588" s="98"/>
      <c r="BA1588" s="47"/>
      <c r="BB1588" s="47"/>
      <c r="BC1588" s="47"/>
      <c r="BD1588" s="47"/>
      <c r="BE1588" s="97"/>
      <c r="BF1588" s="49"/>
      <c r="BG1588" s="239"/>
      <c r="BH1588" s="342"/>
      <c r="BI1588" s="49"/>
      <c r="BJ1588" s="49"/>
      <c r="BK1588" s="49"/>
      <c r="BL1588" s="49"/>
      <c r="BM1588" s="49"/>
      <c r="BN1588" s="47"/>
      <c r="BO1588" s="49"/>
      <c r="BP1588" s="49"/>
      <c r="BQ1588" s="49"/>
      <c r="BR1588" s="323"/>
      <c r="BS1588" s="323"/>
      <c r="BT1588" s="323"/>
      <c r="BU1588" s="49"/>
      <c r="BV1588" s="49"/>
      <c r="BW1588" s="97"/>
      <c r="BX1588" s="97"/>
      <c r="BY1588" s="97"/>
      <c r="BZ1588" s="97"/>
      <c r="CA1588" s="49"/>
      <c r="CB1588" s="49"/>
      <c r="CC1588" s="49"/>
      <c r="CD1588" s="49"/>
      <c r="CE1588" s="49"/>
      <c r="CF1588" s="49"/>
      <c r="CG1588" s="49"/>
      <c r="CH1588" s="49"/>
      <c r="CI1588" s="97"/>
      <c r="CJ1588" s="97"/>
      <c r="CK1588" s="97"/>
      <c r="CL1588" s="97"/>
      <c r="CM1588" s="335"/>
      <c r="CN1588" s="337"/>
      <c r="CO1588" s="315" t="str">
        <f>IF(Формулы!R1588&gt;V1588,"22-?,Дата 14 - Прибыл из УФСИН; ","")&amp;IF(Формулы!Q1588&gt;Y1588,"25-?,Дата 13 - Выбыл в УФСИН;","")&amp;IF(YEAR(ДАННЫЕ!$F$1)=YEAR(ДАННЫЕ!B1588),IF(AT1588&gt;0,"","40-?, вявлен в текущем году! "),"")&amp;IF(YEAR($F$1)=YEAR(W1588),IF(X1588+Y1588&gt;0,"","23-стоит, 24,25 - куда выбыл? "),"")&amp;IF(X1588+Y1588&gt;0,IF(YEAR($F$1)=YEAR(W1588),"","24+25&gt;0? 23 - когда выбыл? "),"")&amp;IF(BA1588&lt;BB1588,"47&gt;=48; ","")&amp;IF(BA1588&lt;BC1588,"47&gt;=49; ","")&amp;IF(BA1588&lt;BD1588,"47&gt;=50; ","")&amp;IF(BE1588&gt;0,IF(BF1588&gt;0,IF(AU1588&gt;AV1588,"","41 и 42 - ? (51 и 52 &gt; 0);"),"51 &gt; 0 52 - ?;"),"")&amp;IF(AU1588&gt;0,IF(AV1588&gt;AU1588,"41&gt;42;","")&amp;IF(BE1588&gt;0,"","41&gt;0 51-?;"),"")&amp;IF(BF1588&gt;0,IF(BE1588&gt;0,"","52&gt;0 51-?;"),"")&amp;IF(AW1588&gt;=AX1588,"","43&gt;44;")&amp;IF(CA1588&gt;0,IF(AW1588&gt;0,"","71 &gt; 0 43-?;"),"")</f>
        <v/>
      </c>
    </row>
    <row r="1589" spans="1:93" ht="12" x14ac:dyDescent="0.2">
      <c r="A1589" s="45"/>
      <c r="B1589" s="46"/>
      <c r="C1589" s="121"/>
      <c r="D1589" s="121"/>
      <c r="E1589" s="336"/>
      <c r="F1589" s="122"/>
      <c r="G1589" s="46"/>
      <c r="H1589" s="45"/>
      <c r="I1589" s="45"/>
      <c r="J1589" s="45"/>
      <c r="K1589" s="45"/>
      <c r="L1589" s="45"/>
      <c r="M1589" s="46"/>
      <c r="N1589" s="46"/>
      <c r="O1589" s="48"/>
      <c r="P1589" s="48"/>
      <c r="Q1589" s="46"/>
      <c r="R1589" s="48"/>
      <c r="S1589" s="48"/>
      <c r="T1589" s="48"/>
      <c r="U1589" s="48"/>
      <c r="V1589" s="48"/>
      <c r="W1589" s="46"/>
      <c r="X1589" s="48"/>
      <c r="Y1589" s="48"/>
      <c r="Z1589" s="157"/>
      <c r="AA1589" s="47"/>
      <c r="AB1589" s="97"/>
      <c r="AC1589" s="49"/>
      <c r="AD1589" s="49"/>
      <c r="AE1589" s="49"/>
      <c r="AF1589" s="49"/>
      <c r="AG1589" s="49"/>
      <c r="AH1589" s="47"/>
      <c r="AI1589" s="47"/>
      <c r="AJ1589" s="47"/>
      <c r="AK1589" s="190"/>
      <c r="AL1589" s="190"/>
      <c r="AM1589" s="190"/>
      <c r="AN1589" s="190"/>
      <c r="AO1589" s="190"/>
      <c r="AP1589" s="151"/>
      <c r="AQ1589" s="322"/>
      <c r="AR1589" s="322"/>
      <c r="AS1589" s="322"/>
      <c r="AT1589" s="47"/>
      <c r="AU1589" s="47"/>
      <c r="AV1589" s="47"/>
      <c r="AW1589" s="47"/>
      <c r="AX1589" s="322"/>
      <c r="AY1589" s="98"/>
      <c r="AZ1589" s="98"/>
      <c r="BA1589" s="47"/>
      <c r="BB1589" s="47"/>
      <c r="BC1589" s="47"/>
      <c r="BD1589" s="47"/>
      <c r="BE1589" s="97"/>
      <c r="BF1589" s="49"/>
      <c r="BG1589" s="239"/>
      <c r="BH1589" s="342"/>
      <c r="BI1589" s="49"/>
      <c r="BJ1589" s="49"/>
      <c r="BK1589" s="49"/>
      <c r="BL1589" s="49"/>
      <c r="BM1589" s="49"/>
      <c r="BN1589" s="47"/>
      <c r="BO1589" s="49"/>
      <c r="BP1589" s="49"/>
      <c r="BQ1589" s="49"/>
      <c r="BR1589" s="323"/>
      <c r="BS1589" s="323"/>
      <c r="BT1589" s="323"/>
      <c r="BU1589" s="49"/>
      <c r="BV1589" s="49"/>
      <c r="BW1589" s="97"/>
      <c r="BX1589" s="97"/>
      <c r="BY1589" s="97"/>
      <c r="BZ1589" s="97"/>
      <c r="CA1589" s="49"/>
      <c r="CB1589" s="49"/>
      <c r="CC1589" s="49"/>
      <c r="CD1589" s="49"/>
      <c r="CE1589" s="49"/>
      <c r="CF1589" s="49"/>
      <c r="CG1589" s="49"/>
      <c r="CH1589" s="49"/>
      <c r="CI1589" s="97"/>
      <c r="CJ1589" s="97"/>
      <c r="CK1589" s="97"/>
      <c r="CL1589" s="97"/>
      <c r="CM1589" s="335"/>
      <c r="CN1589" s="337"/>
      <c r="CO1589" s="315" t="str">
        <f>IF(Формулы!R1589&gt;V1589,"22-?,Дата 14 - Прибыл из УФСИН; ","")&amp;IF(Формулы!Q1589&gt;Y1589,"25-?,Дата 13 - Выбыл в УФСИН;","")&amp;IF(YEAR(ДАННЫЕ!$F$1)=YEAR(ДАННЫЕ!B1589),IF(AT1589&gt;0,"","40-?, вявлен в текущем году! "),"")&amp;IF(YEAR($F$1)=YEAR(W1589),IF(X1589+Y1589&gt;0,"","23-стоит, 24,25 - куда выбыл? "),"")&amp;IF(X1589+Y1589&gt;0,IF(YEAR($F$1)=YEAR(W1589),"","24+25&gt;0? 23 - когда выбыл? "),"")&amp;IF(BA1589&lt;BB1589,"47&gt;=48; ","")&amp;IF(BA1589&lt;BC1589,"47&gt;=49; ","")&amp;IF(BA1589&lt;BD1589,"47&gt;=50; ","")&amp;IF(BE1589&gt;0,IF(BF1589&gt;0,IF(AU1589&gt;AV1589,"","41 и 42 - ? (51 и 52 &gt; 0);"),"51 &gt; 0 52 - ?;"),"")&amp;IF(AU1589&gt;0,IF(AV1589&gt;AU1589,"41&gt;42;","")&amp;IF(BE1589&gt;0,"","41&gt;0 51-?;"),"")&amp;IF(BF1589&gt;0,IF(BE1589&gt;0,"","52&gt;0 51-?;"),"")&amp;IF(AW1589&gt;=AX1589,"","43&gt;44;")&amp;IF(CA1589&gt;0,IF(AW1589&gt;0,"","71 &gt; 0 43-?;"),"")</f>
        <v/>
      </c>
    </row>
    <row r="1590" spans="1:93" ht="12" x14ac:dyDescent="0.2">
      <c r="A1590" s="45"/>
      <c r="B1590" s="46"/>
      <c r="C1590" s="121"/>
      <c r="D1590" s="121"/>
      <c r="E1590" s="336"/>
      <c r="F1590" s="122"/>
      <c r="G1590" s="46"/>
      <c r="H1590" s="45"/>
      <c r="I1590" s="45"/>
      <c r="J1590" s="45"/>
      <c r="K1590" s="45"/>
      <c r="L1590" s="45"/>
      <c r="M1590" s="46"/>
      <c r="N1590" s="46"/>
      <c r="O1590" s="48"/>
      <c r="P1590" s="48"/>
      <c r="Q1590" s="46"/>
      <c r="R1590" s="48"/>
      <c r="S1590" s="48"/>
      <c r="T1590" s="48"/>
      <c r="U1590" s="48"/>
      <c r="V1590" s="48"/>
      <c r="W1590" s="46"/>
      <c r="X1590" s="48"/>
      <c r="Y1590" s="48"/>
      <c r="Z1590" s="157"/>
      <c r="AA1590" s="47"/>
      <c r="AB1590" s="97"/>
      <c r="AC1590" s="49"/>
      <c r="AD1590" s="49"/>
      <c r="AE1590" s="49"/>
      <c r="AF1590" s="49"/>
      <c r="AG1590" s="49"/>
      <c r="AH1590" s="47"/>
      <c r="AI1590" s="47"/>
      <c r="AJ1590" s="47"/>
      <c r="AK1590" s="190"/>
      <c r="AL1590" s="190"/>
      <c r="AM1590" s="190"/>
      <c r="AN1590" s="190"/>
      <c r="AO1590" s="190"/>
      <c r="AP1590" s="151"/>
      <c r="AQ1590" s="322"/>
      <c r="AR1590" s="322"/>
      <c r="AS1590" s="322"/>
      <c r="AT1590" s="47"/>
      <c r="AU1590" s="47"/>
      <c r="AV1590" s="47"/>
      <c r="AW1590" s="47"/>
      <c r="AX1590" s="322"/>
      <c r="AY1590" s="98"/>
      <c r="AZ1590" s="98"/>
      <c r="BA1590" s="47"/>
      <c r="BB1590" s="47"/>
      <c r="BC1590" s="47"/>
      <c r="BD1590" s="47"/>
      <c r="BE1590" s="97"/>
      <c r="BF1590" s="49"/>
      <c r="BG1590" s="239"/>
      <c r="BH1590" s="342"/>
      <c r="BI1590" s="49"/>
      <c r="BJ1590" s="49"/>
      <c r="BK1590" s="49"/>
      <c r="BL1590" s="49"/>
      <c r="BM1590" s="49"/>
      <c r="BN1590" s="47"/>
      <c r="BO1590" s="49"/>
      <c r="BP1590" s="49"/>
      <c r="BQ1590" s="49"/>
      <c r="BR1590" s="323"/>
      <c r="BS1590" s="323"/>
      <c r="BT1590" s="323"/>
      <c r="BU1590" s="49"/>
      <c r="BV1590" s="49"/>
      <c r="BW1590" s="97"/>
      <c r="BX1590" s="97"/>
      <c r="BY1590" s="97"/>
      <c r="BZ1590" s="97"/>
      <c r="CA1590" s="49"/>
      <c r="CB1590" s="49"/>
      <c r="CC1590" s="49"/>
      <c r="CD1590" s="49"/>
      <c r="CE1590" s="49"/>
      <c r="CF1590" s="49"/>
      <c r="CG1590" s="49"/>
      <c r="CH1590" s="49"/>
      <c r="CI1590" s="97"/>
      <c r="CJ1590" s="97"/>
      <c r="CK1590" s="97"/>
      <c r="CL1590" s="97"/>
      <c r="CM1590" s="335"/>
      <c r="CN1590" s="337"/>
      <c r="CO1590" s="315" t="str">
        <f>IF(Формулы!R1590&gt;V1590,"22-?,Дата 14 - Прибыл из УФСИН; ","")&amp;IF(Формулы!Q1590&gt;Y1590,"25-?,Дата 13 - Выбыл в УФСИН;","")&amp;IF(YEAR(ДАННЫЕ!$F$1)=YEAR(ДАННЫЕ!B1590),IF(AT1590&gt;0,"","40-?, вявлен в текущем году! "),"")&amp;IF(YEAR($F$1)=YEAR(W1590),IF(X1590+Y1590&gt;0,"","23-стоит, 24,25 - куда выбыл? "),"")&amp;IF(X1590+Y1590&gt;0,IF(YEAR($F$1)=YEAR(W1590),"","24+25&gt;0? 23 - когда выбыл? "),"")&amp;IF(BA1590&lt;BB1590,"47&gt;=48; ","")&amp;IF(BA1590&lt;BC1590,"47&gt;=49; ","")&amp;IF(BA1590&lt;BD1590,"47&gt;=50; ","")&amp;IF(BE1590&gt;0,IF(BF1590&gt;0,IF(AU1590&gt;AV1590,"","41 и 42 - ? (51 и 52 &gt; 0);"),"51 &gt; 0 52 - ?;"),"")&amp;IF(AU1590&gt;0,IF(AV1590&gt;AU1590,"41&gt;42;","")&amp;IF(BE1590&gt;0,"","41&gt;0 51-?;"),"")&amp;IF(BF1590&gt;0,IF(BE1590&gt;0,"","52&gt;0 51-?;"),"")&amp;IF(AW1590&gt;=AX1590,"","43&gt;44;")&amp;IF(CA1590&gt;0,IF(AW1590&gt;0,"","71 &gt; 0 43-?;"),"")</f>
        <v/>
      </c>
    </row>
    <row r="1591" spans="1:93" ht="12" x14ac:dyDescent="0.2">
      <c r="A1591" s="45"/>
      <c r="B1591" s="46"/>
      <c r="C1591" s="121"/>
      <c r="D1591" s="121"/>
      <c r="E1591" s="336"/>
      <c r="F1591" s="122"/>
      <c r="G1591" s="46"/>
      <c r="H1591" s="45"/>
      <c r="I1591" s="45"/>
      <c r="J1591" s="45"/>
      <c r="K1591" s="45"/>
      <c r="L1591" s="45"/>
      <c r="M1591" s="46"/>
      <c r="N1591" s="46"/>
      <c r="O1591" s="48"/>
      <c r="P1591" s="48"/>
      <c r="Q1591" s="46"/>
      <c r="R1591" s="48"/>
      <c r="S1591" s="48"/>
      <c r="T1591" s="48"/>
      <c r="U1591" s="48"/>
      <c r="V1591" s="48"/>
      <c r="W1591" s="46"/>
      <c r="X1591" s="48"/>
      <c r="Y1591" s="48"/>
      <c r="Z1591" s="157"/>
      <c r="AA1591" s="47"/>
      <c r="AB1591" s="97"/>
      <c r="AC1591" s="49"/>
      <c r="AD1591" s="49"/>
      <c r="AE1591" s="49"/>
      <c r="AF1591" s="49"/>
      <c r="AG1591" s="49"/>
      <c r="AH1591" s="47"/>
      <c r="AI1591" s="47"/>
      <c r="AJ1591" s="47"/>
      <c r="AK1591" s="190"/>
      <c r="AL1591" s="190"/>
      <c r="AM1591" s="190"/>
      <c r="AN1591" s="190"/>
      <c r="AO1591" s="190"/>
      <c r="AP1591" s="151"/>
      <c r="AQ1591" s="322"/>
      <c r="AR1591" s="322"/>
      <c r="AS1591" s="322"/>
      <c r="AT1591" s="47"/>
      <c r="AU1591" s="47"/>
      <c r="AV1591" s="47"/>
      <c r="AW1591" s="47"/>
      <c r="AX1591" s="322"/>
      <c r="AY1591" s="98"/>
      <c r="AZ1591" s="98"/>
      <c r="BA1591" s="47"/>
      <c r="BB1591" s="47"/>
      <c r="BC1591" s="47"/>
      <c r="BD1591" s="47"/>
      <c r="BE1591" s="97"/>
      <c r="BF1591" s="49"/>
      <c r="BG1591" s="239"/>
      <c r="BH1591" s="342"/>
      <c r="BI1591" s="49"/>
      <c r="BJ1591" s="49"/>
      <c r="BK1591" s="49"/>
      <c r="BL1591" s="49"/>
      <c r="BM1591" s="49"/>
      <c r="BN1591" s="47"/>
      <c r="BO1591" s="49"/>
      <c r="BP1591" s="49"/>
      <c r="BQ1591" s="49"/>
      <c r="BR1591" s="323"/>
      <c r="BS1591" s="323"/>
      <c r="BT1591" s="323"/>
      <c r="BU1591" s="49"/>
      <c r="BV1591" s="49"/>
      <c r="BW1591" s="97"/>
      <c r="BX1591" s="97"/>
      <c r="BY1591" s="97"/>
      <c r="BZ1591" s="97"/>
      <c r="CA1591" s="49"/>
      <c r="CB1591" s="49"/>
      <c r="CC1591" s="49"/>
      <c r="CD1591" s="49"/>
      <c r="CE1591" s="49"/>
      <c r="CF1591" s="49"/>
      <c r="CG1591" s="49"/>
      <c r="CH1591" s="49"/>
      <c r="CI1591" s="97"/>
      <c r="CJ1591" s="97"/>
      <c r="CK1591" s="97"/>
      <c r="CL1591" s="97"/>
      <c r="CM1591" s="335"/>
      <c r="CN1591" s="337"/>
      <c r="CO1591" s="315" t="str">
        <f>IF(Формулы!R1591&gt;V1591,"22-?,Дата 14 - Прибыл из УФСИН; ","")&amp;IF(Формулы!Q1591&gt;Y1591,"25-?,Дата 13 - Выбыл в УФСИН;","")&amp;IF(YEAR(ДАННЫЕ!$F$1)=YEAR(ДАННЫЕ!B1591),IF(AT1591&gt;0,"","40-?, вявлен в текущем году! "),"")&amp;IF(YEAR($F$1)=YEAR(W1591),IF(X1591+Y1591&gt;0,"","23-стоит, 24,25 - куда выбыл? "),"")&amp;IF(X1591+Y1591&gt;0,IF(YEAR($F$1)=YEAR(W1591),"","24+25&gt;0? 23 - когда выбыл? "),"")&amp;IF(BA1591&lt;BB1591,"47&gt;=48; ","")&amp;IF(BA1591&lt;BC1591,"47&gt;=49; ","")&amp;IF(BA1591&lt;BD1591,"47&gt;=50; ","")&amp;IF(BE1591&gt;0,IF(BF1591&gt;0,IF(AU1591&gt;AV1591,"","41 и 42 - ? (51 и 52 &gt; 0);"),"51 &gt; 0 52 - ?;"),"")&amp;IF(AU1591&gt;0,IF(AV1591&gt;AU1591,"41&gt;42;","")&amp;IF(BE1591&gt;0,"","41&gt;0 51-?;"),"")&amp;IF(BF1591&gt;0,IF(BE1591&gt;0,"","52&gt;0 51-?;"),"")&amp;IF(AW1591&gt;=AX1591,"","43&gt;44;")&amp;IF(CA1591&gt;0,IF(AW1591&gt;0,"","71 &gt; 0 43-?;"),"")</f>
        <v/>
      </c>
    </row>
    <row r="1592" spans="1:93" ht="12" x14ac:dyDescent="0.2">
      <c r="A1592" s="45"/>
      <c r="B1592" s="46"/>
      <c r="C1592" s="121"/>
      <c r="D1592" s="121"/>
      <c r="E1592" s="336"/>
      <c r="F1592" s="122"/>
      <c r="G1592" s="46"/>
      <c r="H1592" s="45"/>
      <c r="I1592" s="45"/>
      <c r="J1592" s="45"/>
      <c r="K1592" s="45"/>
      <c r="L1592" s="45"/>
      <c r="M1592" s="46"/>
      <c r="N1592" s="46"/>
      <c r="O1592" s="48"/>
      <c r="P1592" s="48"/>
      <c r="Q1592" s="46"/>
      <c r="R1592" s="48"/>
      <c r="S1592" s="48"/>
      <c r="T1592" s="48"/>
      <c r="U1592" s="48"/>
      <c r="V1592" s="48"/>
      <c r="W1592" s="46"/>
      <c r="X1592" s="48"/>
      <c r="Y1592" s="48"/>
      <c r="Z1592" s="157"/>
      <c r="AA1592" s="47"/>
      <c r="AB1592" s="97"/>
      <c r="AC1592" s="49"/>
      <c r="AD1592" s="49"/>
      <c r="AE1592" s="49"/>
      <c r="AF1592" s="49"/>
      <c r="AG1592" s="49"/>
      <c r="AH1592" s="47"/>
      <c r="AI1592" s="47"/>
      <c r="AJ1592" s="47"/>
      <c r="AK1592" s="190"/>
      <c r="AL1592" s="190"/>
      <c r="AM1592" s="190"/>
      <c r="AN1592" s="190"/>
      <c r="AO1592" s="190"/>
      <c r="AP1592" s="151"/>
      <c r="AQ1592" s="322"/>
      <c r="AR1592" s="322"/>
      <c r="AS1592" s="322"/>
      <c r="AT1592" s="47"/>
      <c r="AU1592" s="47"/>
      <c r="AV1592" s="47"/>
      <c r="AW1592" s="47"/>
      <c r="AX1592" s="322"/>
      <c r="AY1592" s="98"/>
      <c r="AZ1592" s="98"/>
      <c r="BA1592" s="47"/>
      <c r="BB1592" s="47"/>
      <c r="BC1592" s="47"/>
      <c r="BD1592" s="47"/>
      <c r="BE1592" s="97"/>
      <c r="BF1592" s="49"/>
      <c r="BG1592" s="239"/>
      <c r="BH1592" s="342"/>
      <c r="BI1592" s="49"/>
      <c r="BJ1592" s="49"/>
      <c r="BK1592" s="49"/>
      <c r="BL1592" s="49"/>
      <c r="BM1592" s="49"/>
      <c r="BN1592" s="47"/>
      <c r="BO1592" s="49"/>
      <c r="BP1592" s="49"/>
      <c r="BQ1592" s="49"/>
      <c r="BR1592" s="323"/>
      <c r="BS1592" s="323"/>
      <c r="BT1592" s="323"/>
      <c r="BU1592" s="49"/>
      <c r="BV1592" s="49"/>
      <c r="BW1592" s="97"/>
      <c r="BX1592" s="97"/>
      <c r="BY1592" s="97"/>
      <c r="BZ1592" s="97"/>
      <c r="CA1592" s="49"/>
      <c r="CB1592" s="49"/>
      <c r="CC1592" s="49"/>
      <c r="CD1592" s="49"/>
      <c r="CE1592" s="49"/>
      <c r="CF1592" s="49"/>
      <c r="CG1592" s="49"/>
      <c r="CH1592" s="49"/>
      <c r="CI1592" s="97"/>
      <c r="CJ1592" s="97"/>
      <c r="CK1592" s="97"/>
      <c r="CL1592" s="97"/>
      <c r="CM1592" s="335"/>
      <c r="CN1592" s="337"/>
      <c r="CO1592" s="315" t="str">
        <f>IF(Формулы!R1592&gt;V1592,"22-?,Дата 14 - Прибыл из УФСИН; ","")&amp;IF(Формулы!Q1592&gt;Y1592,"25-?,Дата 13 - Выбыл в УФСИН;","")&amp;IF(YEAR(ДАННЫЕ!$F$1)=YEAR(ДАННЫЕ!B1592),IF(AT1592&gt;0,"","40-?, вявлен в текущем году! "),"")&amp;IF(YEAR($F$1)=YEAR(W1592),IF(X1592+Y1592&gt;0,"","23-стоит, 24,25 - куда выбыл? "),"")&amp;IF(X1592+Y1592&gt;0,IF(YEAR($F$1)=YEAR(W1592),"","24+25&gt;0? 23 - когда выбыл? "),"")&amp;IF(BA1592&lt;BB1592,"47&gt;=48; ","")&amp;IF(BA1592&lt;BC1592,"47&gt;=49; ","")&amp;IF(BA1592&lt;BD1592,"47&gt;=50; ","")&amp;IF(BE1592&gt;0,IF(BF1592&gt;0,IF(AU1592&gt;AV1592,"","41 и 42 - ? (51 и 52 &gt; 0);"),"51 &gt; 0 52 - ?;"),"")&amp;IF(AU1592&gt;0,IF(AV1592&gt;AU1592,"41&gt;42;","")&amp;IF(BE1592&gt;0,"","41&gt;0 51-?;"),"")&amp;IF(BF1592&gt;0,IF(BE1592&gt;0,"","52&gt;0 51-?;"),"")&amp;IF(AW1592&gt;=AX1592,"","43&gt;44;")&amp;IF(CA1592&gt;0,IF(AW1592&gt;0,"","71 &gt; 0 43-?;"),"")</f>
        <v/>
      </c>
    </row>
    <row r="1593" spans="1:93" ht="12" x14ac:dyDescent="0.2">
      <c r="A1593" s="45"/>
      <c r="B1593" s="46"/>
      <c r="C1593" s="121"/>
      <c r="D1593" s="121"/>
      <c r="E1593" s="336"/>
      <c r="F1593" s="122"/>
      <c r="G1593" s="46"/>
      <c r="H1593" s="45"/>
      <c r="I1593" s="45"/>
      <c r="J1593" s="45"/>
      <c r="K1593" s="45"/>
      <c r="L1593" s="45"/>
      <c r="M1593" s="46"/>
      <c r="N1593" s="46"/>
      <c r="O1593" s="48"/>
      <c r="P1593" s="48"/>
      <c r="Q1593" s="46"/>
      <c r="R1593" s="48"/>
      <c r="S1593" s="48"/>
      <c r="T1593" s="48"/>
      <c r="U1593" s="48"/>
      <c r="V1593" s="48"/>
      <c r="W1593" s="46"/>
      <c r="X1593" s="48"/>
      <c r="Y1593" s="48"/>
      <c r="Z1593" s="157"/>
      <c r="AA1593" s="47"/>
      <c r="AB1593" s="97"/>
      <c r="AC1593" s="49"/>
      <c r="AD1593" s="49"/>
      <c r="AE1593" s="49"/>
      <c r="AF1593" s="49"/>
      <c r="AG1593" s="49"/>
      <c r="AH1593" s="47"/>
      <c r="AI1593" s="47"/>
      <c r="AJ1593" s="47"/>
      <c r="AK1593" s="190"/>
      <c r="AL1593" s="190"/>
      <c r="AM1593" s="190"/>
      <c r="AN1593" s="190"/>
      <c r="AO1593" s="190"/>
      <c r="AP1593" s="151"/>
      <c r="AQ1593" s="322"/>
      <c r="AR1593" s="322"/>
      <c r="AS1593" s="322"/>
      <c r="AT1593" s="47"/>
      <c r="AU1593" s="47"/>
      <c r="AV1593" s="47"/>
      <c r="AW1593" s="47"/>
      <c r="AX1593" s="322"/>
      <c r="AY1593" s="98"/>
      <c r="AZ1593" s="98"/>
      <c r="BA1593" s="47"/>
      <c r="BB1593" s="47"/>
      <c r="BC1593" s="47"/>
      <c r="BD1593" s="47"/>
      <c r="BE1593" s="97"/>
      <c r="BF1593" s="49"/>
      <c r="BG1593" s="239"/>
      <c r="BH1593" s="342"/>
      <c r="BI1593" s="49"/>
      <c r="BJ1593" s="49"/>
      <c r="BK1593" s="49"/>
      <c r="BL1593" s="49"/>
      <c r="BM1593" s="49"/>
      <c r="BN1593" s="47"/>
      <c r="BO1593" s="49"/>
      <c r="BP1593" s="49"/>
      <c r="BQ1593" s="49"/>
      <c r="BR1593" s="323"/>
      <c r="BS1593" s="323"/>
      <c r="BT1593" s="323"/>
      <c r="BU1593" s="49"/>
      <c r="BV1593" s="49"/>
      <c r="BW1593" s="97"/>
      <c r="BX1593" s="97"/>
      <c r="BY1593" s="97"/>
      <c r="BZ1593" s="97"/>
      <c r="CA1593" s="49"/>
      <c r="CB1593" s="49"/>
      <c r="CC1593" s="49"/>
      <c r="CD1593" s="49"/>
      <c r="CE1593" s="49"/>
      <c r="CF1593" s="49"/>
      <c r="CG1593" s="49"/>
      <c r="CH1593" s="49"/>
      <c r="CI1593" s="97"/>
      <c r="CJ1593" s="97"/>
      <c r="CK1593" s="97"/>
      <c r="CL1593" s="97"/>
      <c r="CM1593" s="335"/>
      <c r="CN1593" s="337"/>
      <c r="CO1593" s="315" t="str">
        <f>IF(Формулы!R1593&gt;V1593,"22-?,Дата 14 - Прибыл из УФСИН; ","")&amp;IF(Формулы!Q1593&gt;Y1593,"25-?,Дата 13 - Выбыл в УФСИН;","")&amp;IF(YEAR(ДАННЫЕ!$F$1)=YEAR(ДАННЫЕ!B1593),IF(AT1593&gt;0,"","40-?, вявлен в текущем году! "),"")&amp;IF(YEAR($F$1)=YEAR(W1593),IF(X1593+Y1593&gt;0,"","23-стоит, 24,25 - куда выбыл? "),"")&amp;IF(X1593+Y1593&gt;0,IF(YEAR($F$1)=YEAR(W1593),"","24+25&gt;0? 23 - когда выбыл? "),"")&amp;IF(BA1593&lt;BB1593,"47&gt;=48; ","")&amp;IF(BA1593&lt;BC1593,"47&gt;=49; ","")&amp;IF(BA1593&lt;BD1593,"47&gt;=50; ","")&amp;IF(BE1593&gt;0,IF(BF1593&gt;0,IF(AU1593&gt;AV1593,"","41 и 42 - ? (51 и 52 &gt; 0);"),"51 &gt; 0 52 - ?;"),"")&amp;IF(AU1593&gt;0,IF(AV1593&gt;AU1593,"41&gt;42;","")&amp;IF(BE1593&gt;0,"","41&gt;0 51-?;"),"")&amp;IF(BF1593&gt;0,IF(BE1593&gt;0,"","52&gt;0 51-?;"),"")&amp;IF(AW1593&gt;=AX1593,"","43&gt;44;")&amp;IF(CA1593&gt;0,IF(AW1593&gt;0,"","71 &gt; 0 43-?;"),"")</f>
        <v/>
      </c>
    </row>
    <row r="1594" spans="1:93" ht="12" x14ac:dyDescent="0.2">
      <c r="A1594" s="45"/>
      <c r="B1594" s="46"/>
      <c r="C1594" s="121"/>
      <c r="D1594" s="121"/>
      <c r="E1594" s="336"/>
      <c r="F1594" s="122"/>
      <c r="G1594" s="46"/>
      <c r="H1594" s="45"/>
      <c r="I1594" s="45"/>
      <c r="J1594" s="45"/>
      <c r="K1594" s="45"/>
      <c r="L1594" s="45"/>
      <c r="M1594" s="46"/>
      <c r="N1594" s="46"/>
      <c r="O1594" s="48"/>
      <c r="P1594" s="48"/>
      <c r="Q1594" s="46"/>
      <c r="R1594" s="48"/>
      <c r="S1594" s="48"/>
      <c r="T1594" s="48"/>
      <c r="U1594" s="48"/>
      <c r="V1594" s="48"/>
      <c r="W1594" s="46"/>
      <c r="X1594" s="48"/>
      <c r="Y1594" s="48"/>
      <c r="Z1594" s="157"/>
      <c r="AA1594" s="47"/>
      <c r="AB1594" s="97"/>
      <c r="AC1594" s="49"/>
      <c r="AD1594" s="49"/>
      <c r="AE1594" s="49"/>
      <c r="AF1594" s="49"/>
      <c r="AG1594" s="49"/>
      <c r="AH1594" s="47"/>
      <c r="AI1594" s="47"/>
      <c r="AJ1594" s="47"/>
      <c r="AK1594" s="190"/>
      <c r="AL1594" s="190"/>
      <c r="AM1594" s="190"/>
      <c r="AN1594" s="190"/>
      <c r="AO1594" s="190"/>
      <c r="AP1594" s="151"/>
      <c r="AQ1594" s="322"/>
      <c r="AR1594" s="322"/>
      <c r="AS1594" s="322"/>
      <c r="AT1594" s="47"/>
      <c r="AU1594" s="47"/>
      <c r="AV1594" s="47"/>
      <c r="AW1594" s="47"/>
      <c r="AX1594" s="322"/>
      <c r="AY1594" s="98"/>
      <c r="AZ1594" s="98"/>
      <c r="BA1594" s="47"/>
      <c r="BB1594" s="47"/>
      <c r="BC1594" s="47"/>
      <c r="BD1594" s="47"/>
      <c r="BE1594" s="97"/>
      <c r="BF1594" s="49"/>
      <c r="BG1594" s="239"/>
      <c r="BH1594" s="342"/>
      <c r="BI1594" s="49"/>
      <c r="BJ1594" s="49"/>
      <c r="BK1594" s="49"/>
      <c r="BL1594" s="49"/>
      <c r="BM1594" s="49"/>
      <c r="BN1594" s="47"/>
      <c r="BO1594" s="49"/>
      <c r="BP1594" s="49"/>
      <c r="BQ1594" s="49"/>
      <c r="BR1594" s="323"/>
      <c r="BS1594" s="323"/>
      <c r="BT1594" s="323"/>
      <c r="BU1594" s="49"/>
      <c r="BV1594" s="49"/>
      <c r="BW1594" s="97"/>
      <c r="BX1594" s="97"/>
      <c r="BY1594" s="97"/>
      <c r="BZ1594" s="97"/>
      <c r="CA1594" s="49"/>
      <c r="CB1594" s="49"/>
      <c r="CC1594" s="49"/>
      <c r="CD1594" s="49"/>
      <c r="CE1594" s="49"/>
      <c r="CF1594" s="49"/>
      <c r="CG1594" s="49"/>
      <c r="CH1594" s="49"/>
      <c r="CI1594" s="97"/>
      <c r="CJ1594" s="97"/>
      <c r="CK1594" s="97"/>
      <c r="CL1594" s="97"/>
      <c r="CM1594" s="335"/>
      <c r="CN1594" s="337"/>
      <c r="CO1594" s="315" t="str">
        <f>IF(Формулы!R1594&gt;V1594,"22-?,Дата 14 - Прибыл из УФСИН; ","")&amp;IF(Формулы!Q1594&gt;Y1594,"25-?,Дата 13 - Выбыл в УФСИН;","")&amp;IF(YEAR(ДАННЫЕ!$F$1)=YEAR(ДАННЫЕ!B1594),IF(AT1594&gt;0,"","40-?, вявлен в текущем году! "),"")&amp;IF(YEAR($F$1)=YEAR(W1594),IF(X1594+Y1594&gt;0,"","23-стоит, 24,25 - куда выбыл? "),"")&amp;IF(X1594+Y1594&gt;0,IF(YEAR($F$1)=YEAR(W1594),"","24+25&gt;0? 23 - когда выбыл? "),"")&amp;IF(BA1594&lt;BB1594,"47&gt;=48; ","")&amp;IF(BA1594&lt;BC1594,"47&gt;=49; ","")&amp;IF(BA1594&lt;BD1594,"47&gt;=50; ","")&amp;IF(BE1594&gt;0,IF(BF1594&gt;0,IF(AU1594&gt;AV1594,"","41 и 42 - ? (51 и 52 &gt; 0);"),"51 &gt; 0 52 - ?;"),"")&amp;IF(AU1594&gt;0,IF(AV1594&gt;AU1594,"41&gt;42;","")&amp;IF(BE1594&gt;0,"","41&gt;0 51-?;"),"")&amp;IF(BF1594&gt;0,IF(BE1594&gt;0,"","52&gt;0 51-?;"),"")&amp;IF(AW1594&gt;=AX1594,"","43&gt;44;")&amp;IF(CA1594&gt;0,IF(AW1594&gt;0,"","71 &gt; 0 43-?;"),"")</f>
        <v/>
      </c>
    </row>
    <row r="1595" spans="1:93" ht="12" x14ac:dyDescent="0.2">
      <c r="A1595" s="45"/>
      <c r="B1595" s="46"/>
      <c r="C1595" s="121"/>
      <c r="D1595" s="121"/>
      <c r="E1595" s="336"/>
      <c r="F1595" s="122"/>
      <c r="G1595" s="46"/>
      <c r="H1595" s="45"/>
      <c r="I1595" s="45"/>
      <c r="J1595" s="45"/>
      <c r="K1595" s="45"/>
      <c r="L1595" s="45"/>
      <c r="M1595" s="46"/>
      <c r="N1595" s="46"/>
      <c r="O1595" s="48"/>
      <c r="P1595" s="48"/>
      <c r="Q1595" s="46"/>
      <c r="R1595" s="48"/>
      <c r="S1595" s="48"/>
      <c r="T1595" s="48"/>
      <c r="U1595" s="48"/>
      <c r="V1595" s="48"/>
      <c r="W1595" s="46"/>
      <c r="X1595" s="48"/>
      <c r="Y1595" s="48"/>
      <c r="Z1595" s="157"/>
      <c r="AA1595" s="47"/>
      <c r="AB1595" s="97"/>
      <c r="AC1595" s="49"/>
      <c r="AD1595" s="49"/>
      <c r="AE1595" s="49"/>
      <c r="AF1595" s="49"/>
      <c r="AG1595" s="49"/>
      <c r="AH1595" s="47"/>
      <c r="AI1595" s="47"/>
      <c r="AJ1595" s="47"/>
      <c r="AK1595" s="190"/>
      <c r="AL1595" s="190"/>
      <c r="AM1595" s="190"/>
      <c r="AN1595" s="190"/>
      <c r="AO1595" s="190"/>
      <c r="AP1595" s="151"/>
      <c r="AQ1595" s="322"/>
      <c r="AR1595" s="322"/>
      <c r="AS1595" s="322"/>
      <c r="AT1595" s="47"/>
      <c r="AU1595" s="47"/>
      <c r="AV1595" s="47"/>
      <c r="AW1595" s="47"/>
      <c r="AX1595" s="322"/>
      <c r="AY1595" s="98"/>
      <c r="AZ1595" s="98"/>
      <c r="BA1595" s="47"/>
      <c r="BB1595" s="47"/>
      <c r="BC1595" s="47"/>
      <c r="BD1595" s="47"/>
      <c r="BE1595" s="97"/>
      <c r="BF1595" s="49"/>
      <c r="BG1595" s="239"/>
      <c r="BH1595" s="342"/>
      <c r="BI1595" s="49"/>
      <c r="BJ1595" s="49"/>
      <c r="BK1595" s="49"/>
      <c r="BL1595" s="49"/>
      <c r="BM1595" s="49"/>
      <c r="BN1595" s="47"/>
      <c r="BO1595" s="49"/>
      <c r="BP1595" s="49"/>
      <c r="BQ1595" s="49"/>
      <c r="BR1595" s="323"/>
      <c r="BS1595" s="323"/>
      <c r="BT1595" s="323"/>
      <c r="BU1595" s="49"/>
      <c r="BV1595" s="49"/>
      <c r="BW1595" s="97"/>
      <c r="BX1595" s="97"/>
      <c r="BY1595" s="97"/>
      <c r="BZ1595" s="97"/>
      <c r="CA1595" s="49"/>
      <c r="CB1595" s="49"/>
      <c r="CC1595" s="49"/>
      <c r="CD1595" s="49"/>
      <c r="CE1595" s="49"/>
      <c r="CF1595" s="49"/>
      <c r="CG1595" s="49"/>
      <c r="CH1595" s="49"/>
      <c r="CI1595" s="97"/>
      <c r="CJ1595" s="97"/>
      <c r="CK1595" s="97"/>
      <c r="CL1595" s="97"/>
      <c r="CM1595" s="335"/>
      <c r="CN1595" s="337"/>
      <c r="CO1595" s="315" t="str">
        <f>IF(Формулы!R1595&gt;V1595,"22-?,Дата 14 - Прибыл из УФСИН; ","")&amp;IF(Формулы!Q1595&gt;Y1595,"25-?,Дата 13 - Выбыл в УФСИН;","")&amp;IF(YEAR(ДАННЫЕ!$F$1)=YEAR(ДАННЫЕ!B1595),IF(AT1595&gt;0,"","40-?, вявлен в текущем году! "),"")&amp;IF(YEAR($F$1)=YEAR(W1595),IF(X1595+Y1595&gt;0,"","23-стоит, 24,25 - куда выбыл? "),"")&amp;IF(X1595+Y1595&gt;0,IF(YEAR($F$1)=YEAR(W1595),"","24+25&gt;0? 23 - когда выбыл? "),"")&amp;IF(BA1595&lt;BB1595,"47&gt;=48; ","")&amp;IF(BA1595&lt;BC1595,"47&gt;=49; ","")&amp;IF(BA1595&lt;BD1595,"47&gt;=50; ","")&amp;IF(BE1595&gt;0,IF(BF1595&gt;0,IF(AU1595&gt;AV1595,"","41 и 42 - ? (51 и 52 &gt; 0);"),"51 &gt; 0 52 - ?;"),"")&amp;IF(AU1595&gt;0,IF(AV1595&gt;AU1595,"41&gt;42;","")&amp;IF(BE1595&gt;0,"","41&gt;0 51-?;"),"")&amp;IF(BF1595&gt;0,IF(BE1595&gt;0,"","52&gt;0 51-?;"),"")&amp;IF(AW1595&gt;=AX1595,"","43&gt;44;")&amp;IF(CA1595&gt;0,IF(AW1595&gt;0,"","71 &gt; 0 43-?;"),"")</f>
        <v/>
      </c>
    </row>
    <row r="1596" spans="1:93" ht="12" x14ac:dyDescent="0.2">
      <c r="A1596" s="45"/>
      <c r="B1596" s="46"/>
      <c r="C1596" s="121"/>
      <c r="D1596" s="121"/>
      <c r="E1596" s="336"/>
      <c r="F1596" s="122"/>
      <c r="G1596" s="46"/>
      <c r="H1596" s="45"/>
      <c r="I1596" s="45"/>
      <c r="J1596" s="45"/>
      <c r="K1596" s="45"/>
      <c r="L1596" s="45"/>
      <c r="M1596" s="46"/>
      <c r="N1596" s="46"/>
      <c r="O1596" s="48"/>
      <c r="P1596" s="48"/>
      <c r="Q1596" s="46"/>
      <c r="R1596" s="48"/>
      <c r="S1596" s="48"/>
      <c r="T1596" s="48"/>
      <c r="U1596" s="48"/>
      <c r="V1596" s="48"/>
      <c r="W1596" s="46"/>
      <c r="X1596" s="48"/>
      <c r="Y1596" s="48"/>
      <c r="Z1596" s="157"/>
      <c r="AA1596" s="47"/>
      <c r="AB1596" s="97"/>
      <c r="AC1596" s="49"/>
      <c r="AD1596" s="49"/>
      <c r="AE1596" s="49"/>
      <c r="AF1596" s="49"/>
      <c r="AG1596" s="49"/>
      <c r="AH1596" s="47"/>
      <c r="AI1596" s="47"/>
      <c r="AJ1596" s="47"/>
      <c r="AK1596" s="190"/>
      <c r="AL1596" s="190"/>
      <c r="AM1596" s="190"/>
      <c r="AN1596" s="190"/>
      <c r="AO1596" s="190"/>
      <c r="AP1596" s="151"/>
      <c r="AQ1596" s="322"/>
      <c r="AR1596" s="322"/>
      <c r="AS1596" s="322"/>
      <c r="AT1596" s="47"/>
      <c r="AU1596" s="47"/>
      <c r="AV1596" s="47"/>
      <c r="AW1596" s="47"/>
      <c r="AX1596" s="322"/>
      <c r="AY1596" s="98"/>
      <c r="AZ1596" s="98"/>
      <c r="BA1596" s="47"/>
      <c r="BB1596" s="47"/>
      <c r="BC1596" s="47"/>
      <c r="BD1596" s="47"/>
      <c r="BE1596" s="97"/>
      <c r="BF1596" s="49"/>
      <c r="BG1596" s="239"/>
      <c r="BH1596" s="342"/>
      <c r="BI1596" s="49"/>
      <c r="BJ1596" s="49"/>
      <c r="BK1596" s="49"/>
      <c r="BL1596" s="49"/>
      <c r="BM1596" s="49"/>
      <c r="BN1596" s="47"/>
      <c r="BO1596" s="49"/>
      <c r="BP1596" s="49"/>
      <c r="BQ1596" s="49"/>
      <c r="BR1596" s="323"/>
      <c r="BS1596" s="323"/>
      <c r="BT1596" s="323"/>
      <c r="BU1596" s="49"/>
      <c r="BV1596" s="49"/>
      <c r="BW1596" s="97"/>
      <c r="BX1596" s="97"/>
      <c r="BY1596" s="97"/>
      <c r="BZ1596" s="97"/>
      <c r="CA1596" s="49"/>
      <c r="CB1596" s="49"/>
      <c r="CC1596" s="49"/>
      <c r="CD1596" s="49"/>
      <c r="CE1596" s="49"/>
      <c r="CF1596" s="49"/>
      <c r="CG1596" s="49"/>
      <c r="CH1596" s="49"/>
      <c r="CI1596" s="97"/>
      <c r="CJ1596" s="97"/>
      <c r="CK1596" s="97"/>
      <c r="CL1596" s="97"/>
      <c r="CM1596" s="335"/>
      <c r="CN1596" s="337"/>
      <c r="CO1596" s="315" t="str">
        <f>IF(Формулы!R1596&gt;V1596,"22-?,Дата 14 - Прибыл из УФСИН; ","")&amp;IF(Формулы!Q1596&gt;Y1596,"25-?,Дата 13 - Выбыл в УФСИН;","")&amp;IF(YEAR(ДАННЫЕ!$F$1)=YEAR(ДАННЫЕ!B1596),IF(AT1596&gt;0,"","40-?, вявлен в текущем году! "),"")&amp;IF(YEAR($F$1)=YEAR(W1596),IF(X1596+Y1596&gt;0,"","23-стоит, 24,25 - куда выбыл? "),"")&amp;IF(X1596+Y1596&gt;0,IF(YEAR($F$1)=YEAR(W1596),"","24+25&gt;0? 23 - когда выбыл? "),"")&amp;IF(BA1596&lt;BB1596,"47&gt;=48; ","")&amp;IF(BA1596&lt;BC1596,"47&gt;=49; ","")&amp;IF(BA1596&lt;BD1596,"47&gt;=50; ","")&amp;IF(BE1596&gt;0,IF(BF1596&gt;0,IF(AU1596&gt;AV1596,"","41 и 42 - ? (51 и 52 &gt; 0);"),"51 &gt; 0 52 - ?;"),"")&amp;IF(AU1596&gt;0,IF(AV1596&gt;AU1596,"41&gt;42;","")&amp;IF(BE1596&gt;0,"","41&gt;0 51-?;"),"")&amp;IF(BF1596&gt;0,IF(BE1596&gt;0,"","52&gt;0 51-?;"),"")&amp;IF(AW1596&gt;=AX1596,"","43&gt;44;")&amp;IF(CA1596&gt;0,IF(AW1596&gt;0,"","71 &gt; 0 43-?;"),"")</f>
        <v/>
      </c>
    </row>
    <row r="1597" spans="1:93" ht="12" x14ac:dyDescent="0.2">
      <c r="A1597" s="45"/>
      <c r="B1597" s="46"/>
      <c r="C1597" s="121"/>
      <c r="D1597" s="121"/>
      <c r="E1597" s="336"/>
      <c r="F1597" s="122"/>
      <c r="G1597" s="46"/>
      <c r="H1597" s="45"/>
      <c r="I1597" s="45"/>
      <c r="J1597" s="45"/>
      <c r="K1597" s="45"/>
      <c r="L1597" s="45"/>
      <c r="M1597" s="46"/>
      <c r="N1597" s="46"/>
      <c r="O1597" s="48"/>
      <c r="P1597" s="48"/>
      <c r="Q1597" s="46"/>
      <c r="R1597" s="48"/>
      <c r="S1597" s="48"/>
      <c r="T1597" s="48"/>
      <c r="U1597" s="48"/>
      <c r="V1597" s="48"/>
      <c r="W1597" s="46"/>
      <c r="X1597" s="48"/>
      <c r="Y1597" s="48"/>
      <c r="Z1597" s="157"/>
      <c r="AA1597" s="47"/>
      <c r="AB1597" s="97"/>
      <c r="AC1597" s="49"/>
      <c r="AD1597" s="49"/>
      <c r="AE1597" s="49"/>
      <c r="AF1597" s="49"/>
      <c r="AG1597" s="49"/>
      <c r="AH1597" s="47"/>
      <c r="AI1597" s="47"/>
      <c r="AJ1597" s="47"/>
      <c r="AK1597" s="190"/>
      <c r="AL1597" s="190"/>
      <c r="AM1597" s="190"/>
      <c r="AN1597" s="190"/>
      <c r="AO1597" s="190"/>
      <c r="AP1597" s="151"/>
      <c r="AQ1597" s="322"/>
      <c r="AR1597" s="322"/>
      <c r="AS1597" s="322"/>
      <c r="AT1597" s="47"/>
      <c r="AU1597" s="47"/>
      <c r="AV1597" s="47"/>
      <c r="AW1597" s="47"/>
      <c r="AX1597" s="322"/>
      <c r="AY1597" s="98"/>
      <c r="AZ1597" s="98"/>
      <c r="BA1597" s="47"/>
      <c r="BB1597" s="47"/>
      <c r="BC1597" s="47"/>
      <c r="BD1597" s="47"/>
      <c r="BE1597" s="97"/>
      <c r="BF1597" s="49"/>
      <c r="BG1597" s="239"/>
      <c r="BH1597" s="342"/>
      <c r="BI1597" s="49"/>
      <c r="BJ1597" s="49"/>
      <c r="BK1597" s="49"/>
      <c r="BL1597" s="49"/>
      <c r="BM1597" s="49"/>
      <c r="BN1597" s="47"/>
      <c r="BO1597" s="49"/>
      <c r="BP1597" s="49"/>
      <c r="BQ1597" s="49"/>
      <c r="BR1597" s="323"/>
      <c r="BS1597" s="323"/>
      <c r="BT1597" s="323"/>
      <c r="BU1597" s="49"/>
      <c r="BV1597" s="49"/>
      <c r="BW1597" s="97"/>
      <c r="BX1597" s="97"/>
      <c r="BY1597" s="97"/>
      <c r="BZ1597" s="97"/>
      <c r="CA1597" s="49"/>
      <c r="CB1597" s="49"/>
      <c r="CC1597" s="49"/>
      <c r="CD1597" s="49"/>
      <c r="CE1597" s="49"/>
      <c r="CF1597" s="49"/>
      <c r="CG1597" s="49"/>
      <c r="CH1597" s="49"/>
      <c r="CI1597" s="97"/>
      <c r="CJ1597" s="97"/>
      <c r="CK1597" s="97"/>
      <c r="CL1597" s="97"/>
      <c r="CM1597" s="335"/>
      <c r="CN1597" s="337"/>
      <c r="CO1597" s="315" t="str">
        <f>IF(Формулы!R1597&gt;V1597,"22-?,Дата 14 - Прибыл из УФСИН; ","")&amp;IF(Формулы!Q1597&gt;Y1597,"25-?,Дата 13 - Выбыл в УФСИН;","")&amp;IF(YEAR(ДАННЫЕ!$F$1)=YEAR(ДАННЫЕ!B1597),IF(AT1597&gt;0,"","40-?, вявлен в текущем году! "),"")&amp;IF(YEAR($F$1)=YEAR(W1597),IF(X1597+Y1597&gt;0,"","23-стоит, 24,25 - куда выбыл? "),"")&amp;IF(X1597+Y1597&gt;0,IF(YEAR($F$1)=YEAR(W1597),"","24+25&gt;0? 23 - когда выбыл? "),"")&amp;IF(BA1597&lt;BB1597,"47&gt;=48; ","")&amp;IF(BA1597&lt;BC1597,"47&gt;=49; ","")&amp;IF(BA1597&lt;BD1597,"47&gt;=50; ","")&amp;IF(BE1597&gt;0,IF(BF1597&gt;0,IF(AU1597&gt;AV1597,"","41 и 42 - ? (51 и 52 &gt; 0);"),"51 &gt; 0 52 - ?;"),"")&amp;IF(AU1597&gt;0,IF(AV1597&gt;AU1597,"41&gt;42;","")&amp;IF(BE1597&gt;0,"","41&gt;0 51-?;"),"")&amp;IF(BF1597&gt;0,IF(BE1597&gt;0,"","52&gt;0 51-?;"),"")&amp;IF(AW1597&gt;=AX1597,"","43&gt;44;")&amp;IF(CA1597&gt;0,IF(AW1597&gt;0,"","71 &gt; 0 43-?;"),"")</f>
        <v/>
      </c>
    </row>
    <row r="1598" spans="1:93" ht="12" x14ac:dyDescent="0.2">
      <c r="A1598" s="45"/>
      <c r="B1598" s="46"/>
      <c r="C1598" s="121"/>
      <c r="D1598" s="121"/>
      <c r="E1598" s="336"/>
      <c r="F1598" s="122"/>
      <c r="G1598" s="46"/>
      <c r="H1598" s="45"/>
      <c r="I1598" s="45"/>
      <c r="J1598" s="45"/>
      <c r="K1598" s="45"/>
      <c r="L1598" s="45"/>
      <c r="M1598" s="46"/>
      <c r="N1598" s="46"/>
      <c r="O1598" s="48"/>
      <c r="P1598" s="48"/>
      <c r="Q1598" s="46"/>
      <c r="R1598" s="48"/>
      <c r="S1598" s="48"/>
      <c r="T1598" s="48"/>
      <c r="U1598" s="48"/>
      <c r="V1598" s="48"/>
      <c r="W1598" s="46"/>
      <c r="X1598" s="48"/>
      <c r="Y1598" s="48"/>
      <c r="Z1598" s="157"/>
      <c r="AA1598" s="47"/>
      <c r="AB1598" s="97"/>
      <c r="AC1598" s="49"/>
      <c r="AD1598" s="49"/>
      <c r="AE1598" s="49"/>
      <c r="AF1598" s="49"/>
      <c r="AG1598" s="49"/>
      <c r="AH1598" s="47"/>
      <c r="AI1598" s="47"/>
      <c r="AJ1598" s="47"/>
      <c r="AK1598" s="190"/>
      <c r="AL1598" s="190"/>
      <c r="AM1598" s="190"/>
      <c r="AN1598" s="190"/>
      <c r="AO1598" s="190"/>
      <c r="AP1598" s="151"/>
      <c r="AQ1598" s="322"/>
      <c r="AR1598" s="322"/>
      <c r="AS1598" s="322"/>
      <c r="AT1598" s="47"/>
      <c r="AU1598" s="47"/>
      <c r="AV1598" s="47"/>
      <c r="AW1598" s="47"/>
      <c r="AX1598" s="322"/>
      <c r="AY1598" s="98"/>
      <c r="AZ1598" s="98"/>
      <c r="BA1598" s="47"/>
      <c r="BB1598" s="47"/>
      <c r="BC1598" s="47"/>
      <c r="BD1598" s="47"/>
      <c r="BE1598" s="97"/>
      <c r="BF1598" s="49"/>
      <c r="BG1598" s="239"/>
      <c r="BH1598" s="342"/>
      <c r="BI1598" s="49"/>
      <c r="BJ1598" s="49"/>
      <c r="BK1598" s="49"/>
      <c r="BL1598" s="49"/>
      <c r="BM1598" s="49"/>
      <c r="BN1598" s="47"/>
      <c r="BO1598" s="49"/>
      <c r="BP1598" s="49"/>
      <c r="BQ1598" s="49"/>
      <c r="BR1598" s="323"/>
      <c r="BS1598" s="323"/>
      <c r="BT1598" s="323"/>
      <c r="BU1598" s="49"/>
      <c r="BV1598" s="49"/>
      <c r="BW1598" s="97"/>
      <c r="BX1598" s="97"/>
      <c r="BY1598" s="97"/>
      <c r="BZ1598" s="97"/>
      <c r="CA1598" s="49"/>
      <c r="CB1598" s="49"/>
      <c r="CC1598" s="49"/>
      <c r="CD1598" s="49"/>
      <c r="CE1598" s="49"/>
      <c r="CF1598" s="49"/>
      <c r="CG1598" s="49"/>
      <c r="CH1598" s="49"/>
      <c r="CI1598" s="97"/>
      <c r="CJ1598" s="97"/>
      <c r="CK1598" s="97"/>
      <c r="CL1598" s="97"/>
      <c r="CM1598" s="335"/>
      <c r="CN1598" s="337"/>
      <c r="CO1598" s="315" t="str">
        <f>IF(Формулы!R1598&gt;V1598,"22-?,Дата 14 - Прибыл из УФСИН; ","")&amp;IF(Формулы!Q1598&gt;Y1598,"25-?,Дата 13 - Выбыл в УФСИН;","")&amp;IF(YEAR(ДАННЫЕ!$F$1)=YEAR(ДАННЫЕ!B1598),IF(AT1598&gt;0,"","40-?, вявлен в текущем году! "),"")&amp;IF(YEAR($F$1)=YEAR(W1598),IF(X1598+Y1598&gt;0,"","23-стоит, 24,25 - куда выбыл? "),"")&amp;IF(X1598+Y1598&gt;0,IF(YEAR($F$1)=YEAR(W1598),"","24+25&gt;0? 23 - когда выбыл? "),"")&amp;IF(BA1598&lt;BB1598,"47&gt;=48; ","")&amp;IF(BA1598&lt;BC1598,"47&gt;=49; ","")&amp;IF(BA1598&lt;BD1598,"47&gt;=50; ","")&amp;IF(BE1598&gt;0,IF(BF1598&gt;0,IF(AU1598&gt;AV1598,"","41 и 42 - ? (51 и 52 &gt; 0);"),"51 &gt; 0 52 - ?;"),"")&amp;IF(AU1598&gt;0,IF(AV1598&gt;AU1598,"41&gt;42;","")&amp;IF(BE1598&gt;0,"","41&gt;0 51-?;"),"")&amp;IF(BF1598&gt;0,IF(BE1598&gt;0,"","52&gt;0 51-?;"),"")&amp;IF(AW1598&gt;=AX1598,"","43&gt;44;")&amp;IF(CA1598&gt;0,IF(AW1598&gt;0,"","71 &gt; 0 43-?;"),"")</f>
        <v/>
      </c>
    </row>
    <row r="1599" spans="1:93" ht="12" x14ac:dyDescent="0.2">
      <c r="A1599" s="45"/>
      <c r="B1599" s="46"/>
      <c r="C1599" s="121"/>
      <c r="D1599" s="121"/>
      <c r="E1599" s="336"/>
      <c r="F1599" s="122"/>
      <c r="G1599" s="46"/>
      <c r="H1599" s="45"/>
      <c r="I1599" s="45"/>
      <c r="J1599" s="45"/>
      <c r="K1599" s="45"/>
      <c r="L1599" s="45"/>
      <c r="M1599" s="46"/>
      <c r="N1599" s="46"/>
      <c r="O1599" s="48"/>
      <c r="P1599" s="48"/>
      <c r="Q1599" s="46"/>
      <c r="R1599" s="48"/>
      <c r="S1599" s="48"/>
      <c r="T1599" s="48"/>
      <c r="U1599" s="48"/>
      <c r="V1599" s="48"/>
      <c r="W1599" s="46"/>
      <c r="X1599" s="48"/>
      <c r="Y1599" s="48"/>
      <c r="Z1599" s="157"/>
      <c r="AA1599" s="47"/>
      <c r="AB1599" s="97"/>
      <c r="AC1599" s="49"/>
      <c r="AD1599" s="49"/>
      <c r="AE1599" s="49"/>
      <c r="AF1599" s="49"/>
      <c r="AG1599" s="49"/>
      <c r="AH1599" s="47"/>
      <c r="AI1599" s="47"/>
      <c r="AJ1599" s="47"/>
      <c r="AK1599" s="190"/>
      <c r="AL1599" s="190"/>
      <c r="AM1599" s="190"/>
      <c r="AN1599" s="190"/>
      <c r="AO1599" s="190"/>
      <c r="AP1599" s="151"/>
      <c r="AQ1599" s="322"/>
      <c r="AR1599" s="322"/>
      <c r="AS1599" s="322"/>
      <c r="AT1599" s="47"/>
      <c r="AU1599" s="47"/>
      <c r="AV1599" s="47"/>
      <c r="AW1599" s="47"/>
      <c r="AX1599" s="322"/>
      <c r="AY1599" s="98"/>
      <c r="AZ1599" s="98"/>
      <c r="BA1599" s="47"/>
      <c r="BB1599" s="47"/>
      <c r="BC1599" s="47"/>
      <c r="BD1599" s="47"/>
      <c r="BE1599" s="97"/>
      <c r="BF1599" s="49"/>
      <c r="BG1599" s="239"/>
      <c r="BH1599" s="342"/>
      <c r="BI1599" s="49"/>
      <c r="BJ1599" s="49"/>
      <c r="BK1599" s="49"/>
      <c r="BL1599" s="49"/>
      <c r="BM1599" s="49"/>
      <c r="BN1599" s="47"/>
      <c r="BO1599" s="49"/>
      <c r="BP1599" s="49"/>
      <c r="BQ1599" s="49"/>
      <c r="BR1599" s="323"/>
      <c r="BS1599" s="323"/>
      <c r="BT1599" s="323"/>
      <c r="BU1599" s="49"/>
      <c r="BV1599" s="49"/>
      <c r="BW1599" s="97"/>
      <c r="BX1599" s="97"/>
      <c r="BY1599" s="97"/>
      <c r="BZ1599" s="97"/>
      <c r="CA1599" s="49"/>
      <c r="CB1599" s="49"/>
      <c r="CC1599" s="49"/>
      <c r="CD1599" s="49"/>
      <c r="CE1599" s="49"/>
      <c r="CF1599" s="49"/>
      <c r="CG1599" s="49"/>
      <c r="CH1599" s="49"/>
      <c r="CI1599" s="97"/>
      <c r="CJ1599" s="97"/>
      <c r="CK1599" s="97"/>
      <c r="CL1599" s="97"/>
      <c r="CM1599" s="335"/>
      <c r="CN1599" s="337"/>
      <c r="CO1599" s="315" t="str">
        <f>IF(Формулы!R1599&gt;V1599,"22-?,Дата 14 - Прибыл из УФСИН; ","")&amp;IF(Формулы!Q1599&gt;Y1599,"25-?,Дата 13 - Выбыл в УФСИН;","")&amp;IF(YEAR(ДАННЫЕ!$F$1)=YEAR(ДАННЫЕ!B1599),IF(AT1599&gt;0,"","40-?, вявлен в текущем году! "),"")&amp;IF(YEAR($F$1)=YEAR(W1599),IF(X1599+Y1599&gt;0,"","23-стоит, 24,25 - куда выбыл? "),"")&amp;IF(X1599+Y1599&gt;0,IF(YEAR($F$1)=YEAR(W1599),"","24+25&gt;0? 23 - когда выбыл? "),"")&amp;IF(BA1599&lt;BB1599,"47&gt;=48; ","")&amp;IF(BA1599&lt;BC1599,"47&gt;=49; ","")&amp;IF(BA1599&lt;BD1599,"47&gt;=50; ","")&amp;IF(BE1599&gt;0,IF(BF1599&gt;0,IF(AU1599&gt;AV1599,"","41 и 42 - ? (51 и 52 &gt; 0);"),"51 &gt; 0 52 - ?;"),"")&amp;IF(AU1599&gt;0,IF(AV1599&gt;AU1599,"41&gt;42;","")&amp;IF(BE1599&gt;0,"","41&gt;0 51-?;"),"")&amp;IF(BF1599&gt;0,IF(BE1599&gt;0,"","52&gt;0 51-?;"),"")&amp;IF(AW1599&gt;=AX1599,"","43&gt;44;")&amp;IF(CA1599&gt;0,IF(AW1599&gt;0,"","71 &gt; 0 43-?;"),"")</f>
        <v/>
      </c>
    </row>
    <row r="1600" spans="1:93" ht="12" x14ac:dyDescent="0.2">
      <c r="A1600" s="45"/>
      <c r="B1600" s="46"/>
      <c r="C1600" s="121"/>
      <c r="D1600" s="121"/>
      <c r="E1600" s="336"/>
      <c r="F1600" s="122"/>
      <c r="G1600" s="46"/>
      <c r="H1600" s="45"/>
      <c r="I1600" s="45"/>
      <c r="J1600" s="45"/>
      <c r="K1600" s="45"/>
      <c r="L1600" s="45"/>
      <c r="M1600" s="46"/>
      <c r="N1600" s="46"/>
      <c r="O1600" s="48"/>
      <c r="P1600" s="48"/>
      <c r="Q1600" s="46"/>
      <c r="R1600" s="48"/>
      <c r="S1600" s="48"/>
      <c r="T1600" s="48"/>
      <c r="U1600" s="48"/>
      <c r="V1600" s="48"/>
      <c r="W1600" s="46"/>
      <c r="X1600" s="48"/>
      <c r="Y1600" s="48"/>
      <c r="Z1600" s="157"/>
      <c r="AA1600" s="47"/>
      <c r="AB1600" s="97"/>
      <c r="AC1600" s="49"/>
      <c r="AD1600" s="49"/>
      <c r="AE1600" s="49"/>
      <c r="AF1600" s="49"/>
      <c r="AG1600" s="49"/>
      <c r="AH1600" s="47"/>
      <c r="AI1600" s="47"/>
      <c r="AJ1600" s="47"/>
      <c r="AK1600" s="190"/>
      <c r="AL1600" s="190"/>
      <c r="AM1600" s="190"/>
      <c r="AN1600" s="190"/>
      <c r="AO1600" s="190"/>
      <c r="AP1600" s="151"/>
      <c r="AQ1600" s="322"/>
      <c r="AR1600" s="322"/>
      <c r="AS1600" s="322"/>
      <c r="AT1600" s="47"/>
      <c r="AU1600" s="47"/>
      <c r="AV1600" s="47"/>
      <c r="AW1600" s="47"/>
      <c r="AX1600" s="322"/>
      <c r="AY1600" s="98"/>
      <c r="AZ1600" s="98"/>
      <c r="BA1600" s="47"/>
      <c r="BB1600" s="47"/>
      <c r="BC1600" s="47"/>
      <c r="BD1600" s="47"/>
      <c r="BE1600" s="97"/>
      <c r="BF1600" s="49"/>
      <c r="BG1600" s="239"/>
      <c r="BH1600" s="342"/>
      <c r="BI1600" s="49"/>
      <c r="BJ1600" s="49"/>
      <c r="BK1600" s="49"/>
      <c r="BL1600" s="49"/>
      <c r="BM1600" s="49"/>
      <c r="BN1600" s="47"/>
      <c r="BO1600" s="49"/>
      <c r="BP1600" s="49"/>
      <c r="BQ1600" s="49"/>
      <c r="BR1600" s="323"/>
      <c r="BS1600" s="323"/>
      <c r="BT1600" s="323"/>
      <c r="BU1600" s="49"/>
      <c r="BV1600" s="49"/>
      <c r="BW1600" s="97"/>
      <c r="BX1600" s="97"/>
      <c r="BY1600" s="97"/>
      <c r="BZ1600" s="97"/>
      <c r="CA1600" s="49"/>
      <c r="CB1600" s="49"/>
      <c r="CC1600" s="49"/>
      <c r="CD1600" s="49"/>
      <c r="CE1600" s="49"/>
      <c r="CF1600" s="49"/>
      <c r="CG1600" s="49"/>
      <c r="CH1600" s="49"/>
      <c r="CI1600" s="97"/>
      <c r="CJ1600" s="97"/>
      <c r="CK1600" s="97"/>
      <c r="CL1600" s="97"/>
      <c r="CM1600" s="335"/>
      <c r="CN1600" s="337"/>
      <c r="CO1600" s="315" t="str">
        <f>IF(Формулы!R1600&gt;V1600,"22-?,Дата 14 - Прибыл из УФСИН; ","")&amp;IF(Формулы!Q1600&gt;Y1600,"25-?,Дата 13 - Выбыл в УФСИН;","")&amp;IF(YEAR(ДАННЫЕ!$F$1)=YEAR(ДАННЫЕ!B1600),IF(AT1600&gt;0,"","40-?, вявлен в текущем году! "),"")&amp;IF(YEAR($F$1)=YEAR(W1600),IF(X1600+Y1600&gt;0,"","23-стоит, 24,25 - куда выбыл? "),"")&amp;IF(X1600+Y1600&gt;0,IF(YEAR($F$1)=YEAR(W1600),"","24+25&gt;0? 23 - когда выбыл? "),"")&amp;IF(BA1600&lt;BB1600,"47&gt;=48; ","")&amp;IF(BA1600&lt;BC1600,"47&gt;=49; ","")&amp;IF(BA1600&lt;BD1600,"47&gt;=50; ","")&amp;IF(BE1600&gt;0,IF(BF1600&gt;0,IF(AU1600&gt;AV1600,"","41 и 42 - ? (51 и 52 &gt; 0);"),"51 &gt; 0 52 - ?;"),"")&amp;IF(AU1600&gt;0,IF(AV1600&gt;AU1600,"41&gt;42;","")&amp;IF(BE1600&gt;0,"","41&gt;0 51-?;"),"")&amp;IF(BF1600&gt;0,IF(BE1600&gt;0,"","52&gt;0 51-?;"),"")&amp;IF(AW1600&gt;=AX1600,"","43&gt;44;")&amp;IF(CA1600&gt;0,IF(AW1600&gt;0,"","71 &gt; 0 43-?;"),"")</f>
        <v/>
      </c>
    </row>
    <row r="1601" spans="1:93" ht="12" x14ac:dyDescent="0.2">
      <c r="A1601" s="45"/>
      <c r="B1601" s="46"/>
      <c r="C1601" s="121"/>
      <c r="D1601" s="121"/>
      <c r="E1601" s="336"/>
      <c r="F1601" s="122"/>
      <c r="G1601" s="46"/>
      <c r="H1601" s="45"/>
      <c r="I1601" s="45"/>
      <c r="J1601" s="45"/>
      <c r="K1601" s="45"/>
      <c r="L1601" s="45"/>
      <c r="M1601" s="46"/>
      <c r="N1601" s="46"/>
      <c r="O1601" s="48"/>
      <c r="P1601" s="48"/>
      <c r="Q1601" s="46"/>
      <c r="R1601" s="48"/>
      <c r="S1601" s="48"/>
      <c r="T1601" s="48"/>
      <c r="U1601" s="48"/>
      <c r="V1601" s="48"/>
      <c r="W1601" s="46"/>
      <c r="X1601" s="48"/>
      <c r="Y1601" s="48"/>
      <c r="Z1601" s="157"/>
      <c r="AA1601" s="47"/>
      <c r="AB1601" s="97"/>
      <c r="AC1601" s="49"/>
      <c r="AD1601" s="49"/>
      <c r="AE1601" s="49"/>
      <c r="AF1601" s="49"/>
      <c r="AG1601" s="49"/>
      <c r="AH1601" s="47"/>
      <c r="AI1601" s="47"/>
      <c r="AJ1601" s="47"/>
      <c r="AK1601" s="190"/>
      <c r="AL1601" s="190"/>
      <c r="AM1601" s="190"/>
      <c r="AN1601" s="190"/>
      <c r="AO1601" s="190"/>
      <c r="AP1601" s="151"/>
      <c r="AQ1601" s="322"/>
      <c r="AR1601" s="322"/>
      <c r="AS1601" s="322"/>
      <c r="AT1601" s="47"/>
      <c r="AU1601" s="47"/>
      <c r="AV1601" s="47"/>
      <c r="AW1601" s="47"/>
      <c r="AX1601" s="322"/>
      <c r="AY1601" s="98"/>
      <c r="AZ1601" s="98"/>
      <c r="BA1601" s="47"/>
      <c r="BB1601" s="47"/>
      <c r="BC1601" s="47"/>
      <c r="BD1601" s="47"/>
      <c r="BE1601" s="97"/>
      <c r="BF1601" s="49"/>
      <c r="BG1601" s="239"/>
      <c r="BH1601" s="342"/>
      <c r="BI1601" s="49"/>
      <c r="BJ1601" s="49"/>
      <c r="BK1601" s="49"/>
      <c r="BL1601" s="49"/>
      <c r="BM1601" s="49"/>
      <c r="BN1601" s="47"/>
      <c r="BO1601" s="49"/>
      <c r="BP1601" s="49"/>
      <c r="BQ1601" s="49"/>
      <c r="BR1601" s="323"/>
      <c r="BS1601" s="323"/>
      <c r="BT1601" s="323"/>
      <c r="BU1601" s="49"/>
      <c r="BV1601" s="49"/>
      <c r="BW1601" s="97"/>
      <c r="BX1601" s="97"/>
      <c r="BY1601" s="97"/>
      <c r="BZ1601" s="97"/>
      <c r="CA1601" s="49"/>
      <c r="CB1601" s="49"/>
      <c r="CC1601" s="49"/>
      <c r="CD1601" s="49"/>
      <c r="CE1601" s="49"/>
      <c r="CF1601" s="49"/>
      <c r="CG1601" s="49"/>
      <c r="CH1601" s="49"/>
      <c r="CI1601" s="97"/>
      <c r="CJ1601" s="97"/>
      <c r="CK1601" s="97"/>
      <c r="CL1601" s="97"/>
      <c r="CM1601" s="335"/>
      <c r="CN1601" s="337"/>
      <c r="CO1601" s="315" t="str">
        <f>IF(Формулы!R1601&gt;V1601,"22-?,Дата 14 - Прибыл из УФСИН; ","")&amp;IF(Формулы!Q1601&gt;Y1601,"25-?,Дата 13 - Выбыл в УФСИН;","")&amp;IF(YEAR(ДАННЫЕ!$F$1)=YEAR(ДАННЫЕ!B1601),IF(AT1601&gt;0,"","40-?, вявлен в текущем году! "),"")&amp;IF(YEAR($F$1)=YEAR(W1601),IF(X1601+Y1601&gt;0,"","23-стоит, 24,25 - куда выбыл? "),"")&amp;IF(X1601+Y1601&gt;0,IF(YEAR($F$1)=YEAR(W1601),"","24+25&gt;0? 23 - когда выбыл? "),"")&amp;IF(BA1601&lt;BB1601,"47&gt;=48; ","")&amp;IF(BA1601&lt;BC1601,"47&gt;=49; ","")&amp;IF(BA1601&lt;BD1601,"47&gt;=50; ","")&amp;IF(BE1601&gt;0,IF(BF1601&gt;0,IF(AU1601&gt;AV1601,"","41 и 42 - ? (51 и 52 &gt; 0);"),"51 &gt; 0 52 - ?;"),"")&amp;IF(AU1601&gt;0,IF(AV1601&gt;AU1601,"41&gt;42;","")&amp;IF(BE1601&gt;0,"","41&gt;0 51-?;"),"")&amp;IF(BF1601&gt;0,IF(BE1601&gt;0,"","52&gt;0 51-?;"),"")&amp;IF(AW1601&gt;=AX1601,"","43&gt;44;")&amp;IF(CA1601&gt;0,IF(AW1601&gt;0,"","71 &gt; 0 43-?;"),"")</f>
        <v/>
      </c>
    </row>
    <row r="1602" spans="1:93" ht="12" x14ac:dyDescent="0.2">
      <c r="A1602" s="45"/>
      <c r="B1602" s="46"/>
      <c r="C1602" s="121"/>
      <c r="D1602" s="121"/>
      <c r="E1602" s="336"/>
      <c r="F1602" s="122"/>
      <c r="G1602" s="46"/>
      <c r="H1602" s="45"/>
      <c r="I1602" s="45"/>
      <c r="J1602" s="45"/>
      <c r="K1602" s="45"/>
      <c r="L1602" s="45"/>
      <c r="M1602" s="46"/>
      <c r="N1602" s="46"/>
      <c r="O1602" s="48"/>
      <c r="P1602" s="48"/>
      <c r="Q1602" s="46"/>
      <c r="R1602" s="48"/>
      <c r="S1602" s="48"/>
      <c r="T1602" s="48"/>
      <c r="U1602" s="48"/>
      <c r="V1602" s="48"/>
      <c r="W1602" s="46"/>
      <c r="X1602" s="48"/>
      <c r="Y1602" s="48"/>
      <c r="Z1602" s="157"/>
      <c r="AA1602" s="47"/>
      <c r="AB1602" s="97"/>
      <c r="AC1602" s="49"/>
      <c r="AD1602" s="49"/>
      <c r="AE1602" s="49"/>
      <c r="AF1602" s="49"/>
      <c r="AG1602" s="49"/>
      <c r="AH1602" s="47"/>
      <c r="AI1602" s="47"/>
      <c r="AJ1602" s="47"/>
      <c r="AK1602" s="190"/>
      <c r="AL1602" s="190"/>
      <c r="AM1602" s="190"/>
      <c r="AN1602" s="190"/>
      <c r="AO1602" s="190"/>
      <c r="AP1602" s="151"/>
      <c r="AQ1602" s="322"/>
      <c r="AR1602" s="322"/>
      <c r="AS1602" s="322"/>
      <c r="AT1602" s="47"/>
      <c r="AU1602" s="47"/>
      <c r="AV1602" s="47"/>
      <c r="AW1602" s="47"/>
      <c r="AX1602" s="322"/>
      <c r="AY1602" s="98"/>
      <c r="AZ1602" s="98"/>
      <c r="BA1602" s="47"/>
      <c r="BB1602" s="47"/>
      <c r="BC1602" s="47"/>
      <c r="BD1602" s="47"/>
      <c r="BE1602" s="97"/>
      <c r="BF1602" s="49"/>
      <c r="BG1602" s="239"/>
      <c r="BH1602" s="342"/>
      <c r="BI1602" s="49"/>
      <c r="BJ1602" s="49"/>
      <c r="BK1602" s="49"/>
      <c r="BL1602" s="49"/>
      <c r="BM1602" s="49"/>
      <c r="BN1602" s="47"/>
      <c r="BO1602" s="49"/>
      <c r="BP1602" s="49"/>
      <c r="BQ1602" s="49"/>
      <c r="BR1602" s="323"/>
      <c r="BS1602" s="323"/>
      <c r="BT1602" s="323"/>
      <c r="BU1602" s="49"/>
      <c r="BV1602" s="49"/>
      <c r="BW1602" s="97"/>
      <c r="BX1602" s="97"/>
      <c r="BY1602" s="97"/>
      <c r="BZ1602" s="97"/>
      <c r="CA1602" s="49"/>
      <c r="CB1602" s="49"/>
      <c r="CC1602" s="49"/>
      <c r="CD1602" s="49"/>
      <c r="CE1602" s="49"/>
      <c r="CF1602" s="49"/>
      <c r="CG1602" s="49"/>
      <c r="CH1602" s="49"/>
      <c r="CI1602" s="97"/>
      <c r="CJ1602" s="97"/>
      <c r="CK1602" s="97"/>
      <c r="CL1602" s="97"/>
      <c r="CM1602" s="335"/>
      <c r="CN1602" s="337"/>
      <c r="CO1602" s="315" t="str">
        <f>IF(Формулы!R1602&gt;V1602,"22-?,Дата 14 - Прибыл из УФСИН; ","")&amp;IF(Формулы!Q1602&gt;Y1602,"25-?,Дата 13 - Выбыл в УФСИН;","")&amp;IF(YEAR(ДАННЫЕ!$F$1)=YEAR(ДАННЫЕ!B1602),IF(AT1602&gt;0,"","40-?, вявлен в текущем году! "),"")&amp;IF(YEAR($F$1)=YEAR(W1602),IF(X1602+Y1602&gt;0,"","23-стоит, 24,25 - куда выбыл? "),"")&amp;IF(X1602+Y1602&gt;0,IF(YEAR($F$1)=YEAR(W1602),"","24+25&gt;0? 23 - когда выбыл? "),"")&amp;IF(BA1602&lt;BB1602,"47&gt;=48; ","")&amp;IF(BA1602&lt;BC1602,"47&gt;=49; ","")&amp;IF(BA1602&lt;BD1602,"47&gt;=50; ","")&amp;IF(BE1602&gt;0,IF(BF1602&gt;0,IF(AU1602&gt;AV1602,"","41 и 42 - ? (51 и 52 &gt; 0);"),"51 &gt; 0 52 - ?;"),"")&amp;IF(AU1602&gt;0,IF(AV1602&gt;AU1602,"41&gt;42;","")&amp;IF(BE1602&gt;0,"","41&gt;0 51-?;"),"")&amp;IF(BF1602&gt;0,IF(BE1602&gt;0,"","52&gt;0 51-?;"),"")&amp;IF(AW1602&gt;=AX1602,"","43&gt;44;")&amp;IF(CA1602&gt;0,IF(AW1602&gt;0,"","71 &gt; 0 43-?;"),"")</f>
        <v/>
      </c>
    </row>
    <row r="1603" spans="1:93" ht="12" x14ac:dyDescent="0.2">
      <c r="A1603" s="45"/>
      <c r="B1603" s="46"/>
      <c r="C1603" s="121"/>
      <c r="D1603" s="121"/>
      <c r="E1603" s="336"/>
      <c r="F1603" s="122"/>
      <c r="G1603" s="46"/>
      <c r="H1603" s="45"/>
      <c r="I1603" s="45"/>
      <c r="J1603" s="45"/>
      <c r="K1603" s="45"/>
      <c r="L1603" s="45"/>
      <c r="M1603" s="46"/>
      <c r="N1603" s="46"/>
      <c r="O1603" s="48"/>
      <c r="P1603" s="48"/>
      <c r="Q1603" s="46"/>
      <c r="R1603" s="48"/>
      <c r="S1603" s="48"/>
      <c r="T1603" s="48"/>
      <c r="U1603" s="48"/>
      <c r="V1603" s="48"/>
      <c r="W1603" s="46"/>
      <c r="X1603" s="48"/>
      <c r="Y1603" s="48"/>
      <c r="Z1603" s="157"/>
      <c r="AA1603" s="47"/>
      <c r="AB1603" s="97"/>
      <c r="AC1603" s="49"/>
      <c r="AD1603" s="49"/>
      <c r="AE1603" s="49"/>
      <c r="AF1603" s="49"/>
      <c r="AG1603" s="49"/>
      <c r="AH1603" s="47"/>
      <c r="AI1603" s="47"/>
      <c r="AJ1603" s="47"/>
      <c r="AK1603" s="190"/>
      <c r="AL1603" s="190"/>
      <c r="AM1603" s="190"/>
      <c r="AN1603" s="190"/>
      <c r="AO1603" s="190"/>
      <c r="AP1603" s="151"/>
      <c r="AQ1603" s="322"/>
      <c r="AR1603" s="322"/>
      <c r="AS1603" s="322"/>
      <c r="AT1603" s="47"/>
      <c r="AU1603" s="47"/>
      <c r="AV1603" s="47"/>
      <c r="AW1603" s="47"/>
      <c r="AX1603" s="322"/>
      <c r="AY1603" s="98"/>
      <c r="AZ1603" s="98"/>
      <c r="BA1603" s="47"/>
      <c r="BB1603" s="47"/>
      <c r="BC1603" s="47"/>
      <c r="BD1603" s="47"/>
      <c r="BE1603" s="97"/>
      <c r="BF1603" s="49"/>
      <c r="BG1603" s="239"/>
      <c r="BH1603" s="342"/>
      <c r="BI1603" s="49"/>
      <c r="BJ1603" s="49"/>
      <c r="BK1603" s="49"/>
      <c r="BL1603" s="49"/>
      <c r="BM1603" s="49"/>
      <c r="BN1603" s="47"/>
      <c r="BO1603" s="49"/>
      <c r="BP1603" s="49"/>
      <c r="BQ1603" s="49"/>
      <c r="BR1603" s="323"/>
      <c r="BS1603" s="323"/>
      <c r="BT1603" s="323"/>
      <c r="BU1603" s="49"/>
      <c r="BV1603" s="49"/>
      <c r="BW1603" s="97"/>
      <c r="BX1603" s="97"/>
      <c r="BY1603" s="97"/>
      <c r="BZ1603" s="97"/>
      <c r="CA1603" s="49"/>
      <c r="CB1603" s="49"/>
      <c r="CC1603" s="49"/>
      <c r="CD1603" s="49"/>
      <c r="CE1603" s="49"/>
      <c r="CF1603" s="49"/>
      <c r="CG1603" s="49"/>
      <c r="CH1603" s="49"/>
      <c r="CI1603" s="97"/>
      <c r="CJ1603" s="97"/>
      <c r="CK1603" s="97"/>
      <c r="CL1603" s="97"/>
      <c r="CM1603" s="335"/>
      <c r="CN1603" s="337"/>
      <c r="CO1603" s="315" t="str">
        <f>IF(Формулы!R1603&gt;V1603,"22-?,Дата 14 - Прибыл из УФСИН; ","")&amp;IF(Формулы!Q1603&gt;Y1603,"25-?,Дата 13 - Выбыл в УФСИН;","")&amp;IF(YEAR(ДАННЫЕ!$F$1)=YEAR(ДАННЫЕ!B1603),IF(AT1603&gt;0,"","40-?, вявлен в текущем году! "),"")&amp;IF(YEAR($F$1)=YEAR(W1603),IF(X1603+Y1603&gt;0,"","23-стоит, 24,25 - куда выбыл? "),"")&amp;IF(X1603+Y1603&gt;0,IF(YEAR($F$1)=YEAR(W1603),"","24+25&gt;0? 23 - когда выбыл? "),"")&amp;IF(BA1603&lt;BB1603,"47&gt;=48; ","")&amp;IF(BA1603&lt;BC1603,"47&gt;=49; ","")&amp;IF(BA1603&lt;BD1603,"47&gt;=50; ","")&amp;IF(BE1603&gt;0,IF(BF1603&gt;0,IF(AU1603&gt;AV1603,"","41 и 42 - ? (51 и 52 &gt; 0);"),"51 &gt; 0 52 - ?;"),"")&amp;IF(AU1603&gt;0,IF(AV1603&gt;AU1603,"41&gt;42;","")&amp;IF(BE1603&gt;0,"","41&gt;0 51-?;"),"")&amp;IF(BF1603&gt;0,IF(BE1603&gt;0,"","52&gt;0 51-?;"),"")&amp;IF(AW1603&gt;=AX1603,"","43&gt;44;")&amp;IF(CA1603&gt;0,IF(AW1603&gt;0,"","71 &gt; 0 43-?;"),"")</f>
        <v/>
      </c>
    </row>
    <row r="1604" spans="1:93" ht="12" x14ac:dyDescent="0.2">
      <c r="A1604" s="45"/>
      <c r="B1604" s="46"/>
      <c r="C1604" s="121"/>
      <c r="D1604" s="121"/>
      <c r="E1604" s="336"/>
      <c r="F1604" s="122"/>
      <c r="G1604" s="46"/>
      <c r="H1604" s="45"/>
      <c r="I1604" s="45"/>
      <c r="J1604" s="45"/>
      <c r="K1604" s="45"/>
      <c r="L1604" s="45"/>
      <c r="M1604" s="46"/>
      <c r="N1604" s="46"/>
      <c r="O1604" s="48"/>
      <c r="P1604" s="48"/>
      <c r="Q1604" s="46"/>
      <c r="R1604" s="48"/>
      <c r="S1604" s="48"/>
      <c r="T1604" s="48"/>
      <c r="U1604" s="48"/>
      <c r="V1604" s="48"/>
      <c r="W1604" s="46"/>
      <c r="X1604" s="48"/>
      <c r="Y1604" s="48"/>
      <c r="Z1604" s="157"/>
      <c r="AA1604" s="47"/>
      <c r="AB1604" s="97"/>
      <c r="AC1604" s="49"/>
      <c r="AD1604" s="49"/>
      <c r="AE1604" s="49"/>
      <c r="AF1604" s="49"/>
      <c r="AG1604" s="49"/>
      <c r="AH1604" s="47"/>
      <c r="AI1604" s="47"/>
      <c r="AJ1604" s="47"/>
      <c r="AK1604" s="190"/>
      <c r="AL1604" s="190"/>
      <c r="AM1604" s="190"/>
      <c r="AN1604" s="190"/>
      <c r="AO1604" s="190"/>
      <c r="AP1604" s="151"/>
      <c r="AQ1604" s="322"/>
      <c r="AR1604" s="322"/>
      <c r="AS1604" s="322"/>
      <c r="AT1604" s="47"/>
      <c r="AU1604" s="47"/>
      <c r="AV1604" s="47"/>
      <c r="AW1604" s="47"/>
      <c r="AX1604" s="322"/>
      <c r="AY1604" s="98"/>
      <c r="AZ1604" s="98"/>
      <c r="BA1604" s="47"/>
      <c r="BB1604" s="47"/>
      <c r="BC1604" s="47"/>
      <c r="BD1604" s="47"/>
      <c r="BE1604" s="97"/>
      <c r="BF1604" s="49"/>
      <c r="BG1604" s="239"/>
      <c r="BH1604" s="342"/>
      <c r="BI1604" s="49"/>
      <c r="BJ1604" s="49"/>
      <c r="BK1604" s="49"/>
      <c r="BL1604" s="49"/>
      <c r="BM1604" s="49"/>
      <c r="BN1604" s="47"/>
      <c r="BO1604" s="49"/>
      <c r="BP1604" s="49"/>
      <c r="BQ1604" s="49"/>
      <c r="BR1604" s="323"/>
      <c r="BS1604" s="323"/>
      <c r="BT1604" s="323"/>
      <c r="BU1604" s="49"/>
      <c r="BV1604" s="49"/>
      <c r="BW1604" s="97"/>
      <c r="BX1604" s="97"/>
      <c r="BY1604" s="97"/>
      <c r="BZ1604" s="97"/>
      <c r="CA1604" s="49"/>
      <c r="CB1604" s="49"/>
      <c r="CC1604" s="49"/>
      <c r="CD1604" s="49"/>
      <c r="CE1604" s="49"/>
      <c r="CF1604" s="49"/>
      <c r="CG1604" s="49"/>
      <c r="CH1604" s="49"/>
      <c r="CI1604" s="97"/>
      <c r="CJ1604" s="97"/>
      <c r="CK1604" s="97"/>
      <c r="CL1604" s="97"/>
      <c r="CM1604" s="335"/>
      <c r="CN1604" s="337"/>
      <c r="CO1604" s="315" t="str">
        <f>IF(Формулы!R1604&gt;V1604,"22-?,Дата 14 - Прибыл из УФСИН; ","")&amp;IF(Формулы!Q1604&gt;Y1604,"25-?,Дата 13 - Выбыл в УФСИН;","")&amp;IF(YEAR(ДАННЫЕ!$F$1)=YEAR(ДАННЫЕ!B1604),IF(AT1604&gt;0,"","40-?, вявлен в текущем году! "),"")&amp;IF(YEAR($F$1)=YEAR(W1604),IF(X1604+Y1604&gt;0,"","23-стоит, 24,25 - куда выбыл? "),"")&amp;IF(X1604+Y1604&gt;0,IF(YEAR($F$1)=YEAR(W1604),"","24+25&gt;0? 23 - когда выбыл? "),"")&amp;IF(BA1604&lt;BB1604,"47&gt;=48; ","")&amp;IF(BA1604&lt;BC1604,"47&gt;=49; ","")&amp;IF(BA1604&lt;BD1604,"47&gt;=50; ","")&amp;IF(BE1604&gt;0,IF(BF1604&gt;0,IF(AU1604&gt;AV1604,"","41 и 42 - ? (51 и 52 &gt; 0);"),"51 &gt; 0 52 - ?;"),"")&amp;IF(AU1604&gt;0,IF(AV1604&gt;AU1604,"41&gt;42;","")&amp;IF(BE1604&gt;0,"","41&gt;0 51-?;"),"")&amp;IF(BF1604&gt;0,IF(BE1604&gt;0,"","52&gt;0 51-?;"),"")&amp;IF(AW1604&gt;=AX1604,"","43&gt;44;")&amp;IF(CA1604&gt;0,IF(AW1604&gt;0,"","71 &gt; 0 43-?;"),"")</f>
        <v/>
      </c>
    </row>
    <row r="1605" spans="1:93" ht="12" x14ac:dyDescent="0.2">
      <c r="A1605" s="45"/>
      <c r="B1605" s="46"/>
      <c r="C1605" s="121"/>
      <c r="D1605" s="121"/>
      <c r="E1605" s="336"/>
      <c r="F1605" s="122"/>
      <c r="G1605" s="46"/>
      <c r="H1605" s="45"/>
      <c r="I1605" s="45"/>
      <c r="J1605" s="45"/>
      <c r="K1605" s="45"/>
      <c r="L1605" s="45"/>
      <c r="M1605" s="46"/>
      <c r="N1605" s="46"/>
      <c r="O1605" s="48"/>
      <c r="P1605" s="48"/>
      <c r="Q1605" s="46"/>
      <c r="R1605" s="48"/>
      <c r="S1605" s="48"/>
      <c r="T1605" s="48"/>
      <c r="U1605" s="48"/>
      <c r="V1605" s="48"/>
      <c r="W1605" s="46"/>
      <c r="X1605" s="48"/>
      <c r="Y1605" s="48"/>
      <c r="Z1605" s="157"/>
      <c r="AA1605" s="47"/>
      <c r="AB1605" s="97"/>
      <c r="AC1605" s="49"/>
      <c r="AD1605" s="49"/>
      <c r="AE1605" s="49"/>
      <c r="AF1605" s="49"/>
      <c r="AG1605" s="49"/>
      <c r="AH1605" s="47"/>
      <c r="AI1605" s="47"/>
      <c r="AJ1605" s="47"/>
      <c r="AK1605" s="190"/>
      <c r="AL1605" s="190"/>
      <c r="AM1605" s="190"/>
      <c r="AN1605" s="190"/>
      <c r="AO1605" s="190"/>
      <c r="AP1605" s="151"/>
      <c r="AQ1605" s="322"/>
      <c r="AR1605" s="322"/>
      <c r="AS1605" s="322"/>
      <c r="AT1605" s="47"/>
      <c r="AU1605" s="47"/>
      <c r="AV1605" s="47"/>
      <c r="AW1605" s="47"/>
      <c r="AX1605" s="322"/>
      <c r="AY1605" s="98"/>
      <c r="AZ1605" s="98"/>
      <c r="BA1605" s="47"/>
      <c r="BB1605" s="47"/>
      <c r="BC1605" s="47"/>
      <c r="BD1605" s="47"/>
      <c r="BE1605" s="97"/>
      <c r="BF1605" s="49"/>
      <c r="BG1605" s="239"/>
      <c r="BH1605" s="342"/>
      <c r="BI1605" s="49"/>
      <c r="BJ1605" s="49"/>
      <c r="BK1605" s="49"/>
      <c r="BL1605" s="49"/>
      <c r="BM1605" s="49"/>
      <c r="BN1605" s="47"/>
      <c r="BO1605" s="49"/>
      <c r="BP1605" s="49"/>
      <c r="BQ1605" s="49"/>
      <c r="BR1605" s="323"/>
      <c r="BS1605" s="323"/>
      <c r="BT1605" s="323"/>
      <c r="BU1605" s="49"/>
      <c r="BV1605" s="49"/>
      <c r="BW1605" s="97"/>
      <c r="BX1605" s="97"/>
      <c r="BY1605" s="97"/>
      <c r="BZ1605" s="97"/>
      <c r="CA1605" s="49"/>
      <c r="CB1605" s="49"/>
      <c r="CC1605" s="49"/>
      <c r="CD1605" s="49"/>
      <c r="CE1605" s="49"/>
      <c r="CF1605" s="49"/>
      <c r="CG1605" s="49"/>
      <c r="CH1605" s="49"/>
      <c r="CI1605" s="97"/>
      <c r="CJ1605" s="97"/>
      <c r="CK1605" s="97"/>
      <c r="CL1605" s="97"/>
      <c r="CM1605" s="335"/>
      <c r="CN1605" s="337"/>
      <c r="CO1605" s="315" t="str">
        <f>IF(Формулы!R1605&gt;V1605,"22-?,Дата 14 - Прибыл из УФСИН; ","")&amp;IF(Формулы!Q1605&gt;Y1605,"25-?,Дата 13 - Выбыл в УФСИН;","")&amp;IF(YEAR(ДАННЫЕ!$F$1)=YEAR(ДАННЫЕ!B1605),IF(AT1605&gt;0,"","40-?, вявлен в текущем году! "),"")&amp;IF(YEAR($F$1)=YEAR(W1605),IF(X1605+Y1605&gt;0,"","23-стоит, 24,25 - куда выбыл? "),"")&amp;IF(X1605+Y1605&gt;0,IF(YEAR($F$1)=YEAR(W1605),"","24+25&gt;0? 23 - когда выбыл? "),"")&amp;IF(BA1605&lt;BB1605,"47&gt;=48; ","")&amp;IF(BA1605&lt;BC1605,"47&gt;=49; ","")&amp;IF(BA1605&lt;BD1605,"47&gt;=50; ","")&amp;IF(BE1605&gt;0,IF(BF1605&gt;0,IF(AU1605&gt;AV1605,"","41 и 42 - ? (51 и 52 &gt; 0);"),"51 &gt; 0 52 - ?;"),"")&amp;IF(AU1605&gt;0,IF(AV1605&gt;AU1605,"41&gt;42;","")&amp;IF(BE1605&gt;0,"","41&gt;0 51-?;"),"")&amp;IF(BF1605&gt;0,IF(BE1605&gt;0,"","52&gt;0 51-?;"),"")&amp;IF(AW1605&gt;=AX1605,"","43&gt;44;")&amp;IF(CA1605&gt;0,IF(AW1605&gt;0,"","71 &gt; 0 43-?;"),"")</f>
        <v/>
      </c>
    </row>
    <row r="1606" spans="1:93" ht="12" x14ac:dyDescent="0.2">
      <c r="A1606" s="45"/>
      <c r="B1606" s="46"/>
      <c r="C1606" s="121"/>
      <c r="D1606" s="121"/>
      <c r="E1606" s="336"/>
      <c r="F1606" s="122"/>
      <c r="G1606" s="46"/>
      <c r="H1606" s="45"/>
      <c r="I1606" s="45"/>
      <c r="J1606" s="45"/>
      <c r="K1606" s="45"/>
      <c r="L1606" s="45"/>
      <c r="M1606" s="46"/>
      <c r="N1606" s="46"/>
      <c r="O1606" s="48"/>
      <c r="P1606" s="48"/>
      <c r="Q1606" s="46"/>
      <c r="R1606" s="48"/>
      <c r="S1606" s="48"/>
      <c r="T1606" s="48"/>
      <c r="U1606" s="48"/>
      <c r="V1606" s="48"/>
      <c r="W1606" s="46"/>
      <c r="X1606" s="48"/>
      <c r="Y1606" s="48"/>
      <c r="Z1606" s="157"/>
      <c r="AA1606" s="47"/>
      <c r="AB1606" s="97"/>
      <c r="AC1606" s="49"/>
      <c r="AD1606" s="49"/>
      <c r="AE1606" s="49"/>
      <c r="AF1606" s="49"/>
      <c r="AG1606" s="49"/>
      <c r="AH1606" s="47"/>
      <c r="AI1606" s="47"/>
      <c r="AJ1606" s="47"/>
      <c r="AK1606" s="190"/>
      <c r="AL1606" s="190"/>
      <c r="AM1606" s="190"/>
      <c r="AN1606" s="190"/>
      <c r="AO1606" s="190"/>
      <c r="AP1606" s="151"/>
      <c r="AQ1606" s="322"/>
      <c r="AR1606" s="322"/>
      <c r="AS1606" s="322"/>
      <c r="AT1606" s="47"/>
      <c r="AU1606" s="47"/>
      <c r="AV1606" s="47"/>
      <c r="AW1606" s="47"/>
      <c r="AX1606" s="322"/>
      <c r="AY1606" s="98"/>
      <c r="AZ1606" s="98"/>
      <c r="BA1606" s="47"/>
      <c r="BB1606" s="47"/>
      <c r="BC1606" s="47"/>
      <c r="BD1606" s="47"/>
      <c r="BE1606" s="97"/>
      <c r="BF1606" s="49"/>
      <c r="BG1606" s="239"/>
      <c r="BH1606" s="342"/>
      <c r="BI1606" s="49"/>
      <c r="BJ1606" s="49"/>
      <c r="BK1606" s="49"/>
      <c r="BL1606" s="49"/>
      <c r="BM1606" s="49"/>
      <c r="BN1606" s="47"/>
      <c r="BO1606" s="49"/>
      <c r="BP1606" s="49"/>
      <c r="BQ1606" s="49"/>
      <c r="BR1606" s="323"/>
      <c r="BS1606" s="323"/>
      <c r="BT1606" s="323"/>
      <c r="BU1606" s="49"/>
      <c r="BV1606" s="49"/>
      <c r="BW1606" s="97"/>
      <c r="BX1606" s="97"/>
      <c r="BY1606" s="97"/>
      <c r="BZ1606" s="97"/>
      <c r="CA1606" s="49"/>
      <c r="CB1606" s="49"/>
      <c r="CC1606" s="49"/>
      <c r="CD1606" s="49"/>
      <c r="CE1606" s="49"/>
      <c r="CF1606" s="49"/>
      <c r="CG1606" s="49"/>
      <c r="CH1606" s="49"/>
      <c r="CI1606" s="97"/>
      <c r="CJ1606" s="97"/>
      <c r="CK1606" s="97"/>
      <c r="CL1606" s="97"/>
      <c r="CM1606" s="335"/>
      <c r="CN1606" s="337"/>
      <c r="CO1606" s="315" t="str">
        <f>IF(Формулы!R1606&gt;V1606,"22-?,Дата 14 - Прибыл из УФСИН; ","")&amp;IF(Формулы!Q1606&gt;Y1606,"25-?,Дата 13 - Выбыл в УФСИН;","")&amp;IF(YEAR(ДАННЫЕ!$F$1)=YEAR(ДАННЫЕ!B1606),IF(AT1606&gt;0,"","40-?, вявлен в текущем году! "),"")&amp;IF(YEAR($F$1)=YEAR(W1606),IF(X1606+Y1606&gt;0,"","23-стоит, 24,25 - куда выбыл? "),"")&amp;IF(X1606+Y1606&gt;0,IF(YEAR($F$1)=YEAR(W1606),"","24+25&gt;0? 23 - когда выбыл? "),"")&amp;IF(BA1606&lt;BB1606,"47&gt;=48; ","")&amp;IF(BA1606&lt;BC1606,"47&gt;=49; ","")&amp;IF(BA1606&lt;BD1606,"47&gt;=50; ","")&amp;IF(BE1606&gt;0,IF(BF1606&gt;0,IF(AU1606&gt;AV1606,"","41 и 42 - ? (51 и 52 &gt; 0);"),"51 &gt; 0 52 - ?;"),"")&amp;IF(AU1606&gt;0,IF(AV1606&gt;AU1606,"41&gt;42;","")&amp;IF(BE1606&gt;0,"","41&gt;0 51-?;"),"")&amp;IF(BF1606&gt;0,IF(BE1606&gt;0,"","52&gt;0 51-?;"),"")&amp;IF(AW1606&gt;=AX1606,"","43&gt;44;")&amp;IF(CA1606&gt;0,IF(AW1606&gt;0,"","71 &gt; 0 43-?;"),"")</f>
        <v/>
      </c>
    </row>
    <row r="1607" spans="1:93" ht="12" x14ac:dyDescent="0.2">
      <c r="A1607" s="45"/>
      <c r="B1607" s="46"/>
      <c r="C1607" s="121"/>
      <c r="D1607" s="121"/>
      <c r="E1607" s="336"/>
      <c r="F1607" s="122"/>
      <c r="G1607" s="46"/>
      <c r="H1607" s="45"/>
      <c r="I1607" s="45"/>
      <c r="J1607" s="45"/>
      <c r="K1607" s="45"/>
      <c r="L1607" s="45"/>
      <c r="M1607" s="46"/>
      <c r="N1607" s="46"/>
      <c r="O1607" s="48"/>
      <c r="P1607" s="48"/>
      <c r="Q1607" s="46"/>
      <c r="R1607" s="48"/>
      <c r="S1607" s="48"/>
      <c r="T1607" s="48"/>
      <c r="U1607" s="48"/>
      <c r="V1607" s="48"/>
      <c r="W1607" s="46"/>
      <c r="X1607" s="48"/>
      <c r="Y1607" s="48"/>
      <c r="Z1607" s="157"/>
      <c r="AA1607" s="47"/>
      <c r="AB1607" s="97"/>
      <c r="AC1607" s="49"/>
      <c r="AD1607" s="49"/>
      <c r="AE1607" s="49"/>
      <c r="AF1607" s="49"/>
      <c r="AG1607" s="49"/>
      <c r="AH1607" s="47"/>
      <c r="AI1607" s="47"/>
      <c r="AJ1607" s="47"/>
      <c r="AK1607" s="190"/>
      <c r="AL1607" s="190"/>
      <c r="AM1607" s="190"/>
      <c r="AN1607" s="190"/>
      <c r="AO1607" s="190"/>
      <c r="AP1607" s="151"/>
      <c r="AQ1607" s="322"/>
      <c r="AR1607" s="322"/>
      <c r="AS1607" s="322"/>
      <c r="AT1607" s="47"/>
      <c r="AU1607" s="47"/>
      <c r="AV1607" s="47"/>
      <c r="AW1607" s="47"/>
      <c r="AX1607" s="322"/>
      <c r="AY1607" s="98"/>
      <c r="AZ1607" s="98"/>
      <c r="BA1607" s="47"/>
      <c r="BB1607" s="47"/>
      <c r="BC1607" s="47"/>
      <c r="BD1607" s="47"/>
      <c r="BE1607" s="97"/>
      <c r="BF1607" s="49"/>
      <c r="BG1607" s="239"/>
      <c r="BH1607" s="342"/>
      <c r="BI1607" s="49"/>
      <c r="BJ1607" s="49"/>
      <c r="BK1607" s="49"/>
      <c r="BL1607" s="49"/>
      <c r="BM1607" s="49"/>
      <c r="BN1607" s="47"/>
      <c r="BO1607" s="49"/>
      <c r="BP1607" s="49"/>
      <c r="BQ1607" s="49"/>
      <c r="BR1607" s="323"/>
      <c r="BS1607" s="323"/>
      <c r="BT1607" s="323"/>
      <c r="BU1607" s="49"/>
      <c r="BV1607" s="49"/>
      <c r="BW1607" s="97"/>
      <c r="BX1607" s="97"/>
      <c r="BY1607" s="97"/>
      <c r="BZ1607" s="97"/>
      <c r="CA1607" s="49"/>
      <c r="CB1607" s="49"/>
      <c r="CC1607" s="49"/>
      <c r="CD1607" s="49"/>
      <c r="CE1607" s="49"/>
      <c r="CF1607" s="49"/>
      <c r="CG1607" s="49"/>
      <c r="CH1607" s="49"/>
      <c r="CI1607" s="97"/>
      <c r="CJ1607" s="97"/>
      <c r="CK1607" s="97"/>
      <c r="CL1607" s="97"/>
      <c r="CM1607" s="335"/>
      <c r="CN1607" s="337"/>
      <c r="CO1607" s="315" t="str">
        <f>IF(Формулы!R1607&gt;V1607,"22-?,Дата 14 - Прибыл из УФСИН; ","")&amp;IF(Формулы!Q1607&gt;Y1607,"25-?,Дата 13 - Выбыл в УФСИН;","")&amp;IF(YEAR(ДАННЫЕ!$F$1)=YEAR(ДАННЫЕ!B1607),IF(AT1607&gt;0,"","40-?, вявлен в текущем году! "),"")&amp;IF(YEAR($F$1)=YEAR(W1607),IF(X1607+Y1607&gt;0,"","23-стоит, 24,25 - куда выбыл? "),"")&amp;IF(X1607+Y1607&gt;0,IF(YEAR($F$1)=YEAR(W1607),"","24+25&gt;0? 23 - когда выбыл? "),"")&amp;IF(BA1607&lt;BB1607,"47&gt;=48; ","")&amp;IF(BA1607&lt;BC1607,"47&gt;=49; ","")&amp;IF(BA1607&lt;BD1607,"47&gt;=50; ","")&amp;IF(BE1607&gt;0,IF(BF1607&gt;0,IF(AU1607&gt;AV1607,"","41 и 42 - ? (51 и 52 &gt; 0);"),"51 &gt; 0 52 - ?;"),"")&amp;IF(AU1607&gt;0,IF(AV1607&gt;AU1607,"41&gt;42;","")&amp;IF(BE1607&gt;0,"","41&gt;0 51-?;"),"")&amp;IF(BF1607&gt;0,IF(BE1607&gt;0,"","52&gt;0 51-?;"),"")&amp;IF(AW1607&gt;=AX1607,"","43&gt;44;")&amp;IF(CA1607&gt;0,IF(AW1607&gt;0,"","71 &gt; 0 43-?;"),"")</f>
        <v/>
      </c>
    </row>
    <row r="1608" spans="1:93" ht="12" x14ac:dyDescent="0.2">
      <c r="A1608" s="45"/>
      <c r="B1608" s="46"/>
      <c r="C1608" s="121"/>
      <c r="D1608" s="121"/>
      <c r="E1608" s="336"/>
      <c r="F1608" s="122"/>
      <c r="G1608" s="46"/>
      <c r="H1608" s="45"/>
      <c r="I1608" s="45"/>
      <c r="J1608" s="45"/>
      <c r="K1608" s="45"/>
      <c r="L1608" s="45"/>
      <c r="M1608" s="46"/>
      <c r="N1608" s="46"/>
      <c r="O1608" s="48"/>
      <c r="P1608" s="48"/>
      <c r="Q1608" s="46"/>
      <c r="R1608" s="48"/>
      <c r="S1608" s="48"/>
      <c r="T1608" s="48"/>
      <c r="U1608" s="48"/>
      <c r="V1608" s="48"/>
      <c r="W1608" s="46"/>
      <c r="X1608" s="48"/>
      <c r="Y1608" s="48"/>
      <c r="Z1608" s="157"/>
      <c r="AA1608" s="47"/>
      <c r="AB1608" s="97"/>
      <c r="AC1608" s="49"/>
      <c r="AD1608" s="49"/>
      <c r="AE1608" s="49"/>
      <c r="AF1608" s="49"/>
      <c r="AG1608" s="49"/>
      <c r="AH1608" s="47"/>
      <c r="AI1608" s="47"/>
      <c r="AJ1608" s="47"/>
      <c r="AK1608" s="190"/>
      <c r="AL1608" s="190"/>
      <c r="AM1608" s="190"/>
      <c r="AN1608" s="190"/>
      <c r="AO1608" s="190"/>
      <c r="AP1608" s="151"/>
      <c r="AQ1608" s="322"/>
      <c r="AR1608" s="322"/>
      <c r="AS1608" s="322"/>
      <c r="AT1608" s="47"/>
      <c r="AU1608" s="47"/>
      <c r="AV1608" s="47"/>
      <c r="AW1608" s="47"/>
      <c r="AX1608" s="322"/>
      <c r="AY1608" s="98"/>
      <c r="AZ1608" s="98"/>
      <c r="BA1608" s="47"/>
      <c r="BB1608" s="47"/>
      <c r="BC1608" s="47"/>
      <c r="BD1608" s="47"/>
      <c r="BE1608" s="97"/>
      <c r="BF1608" s="49"/>
      <c r="BG1608" s="239"/>
      <c r="BH1608" s="342"/>
      <c r="BI1608" s="49"/>
      <c r="BJ1608" s="49"/>
      <c r="BK1608" s="49"/>
      <c r="BL1608" s="49"/>
      <c r="BM1608" s="49"/>
      <c r="BN1608" s="47"/>
      <c r="BO1608" s="49"/>
      <c r="BP1608" s="49"/>
      <c r="BQ1608" s="49"/>
      <c r="BR1608" s="323"/>
      <c r="BS1608" s="323"/>
      <c r="BT1608" s="323"/>
      <c r="BU1608" s="49"/>
      <c r="BV1608" s="49"/>
      <c r="BW1608" s="97"/>
      <c r="BX1608" s="97"/>
      <c r="BY1608" s="97"/>
      <c r="BZ1608" s="97"/>
      <c r="CA1608" s="49"/>
      <c r="CB1608" s="49"/>
      <c r="CC1608" s="49"/>
      <c r="CD1608" s="49"/>
      <c r="CE1608" s="49"/>
      <c r="CF1608" s="49"/>
      <c r="CG1608" s="49"/>
      <c r="CH1608" s="49"/>
      <c r="CI1608" s="97"/>
      <c r="CJ1608" s="97"/>
      <c r="CK1608" s="97"/>
      <c r="CL1608" s="97"/>
      <c r="CM1608" s="335"/>
      <c r="CN1608" s="337"/>
      <c r="CO1608" s="315" t="str">
        <f>IF(Формулы!R1608&gt;V1608,"22-?,Дата 14 - Прибыл из УФСИН; ","")&amp;IF(Формулы!Q1608&gt;Y1608,"25-?,Дата 13 - Выбыл в УФСИН;","")&amp;IF(YEAR(ДАННЫЕ!$F$1)=YEAR(ДАННЫЕ!B1608),IF(AT1608&gt;0,"","40-?, вявлен в текущем году! "),"")&amp;IF(YEAR($F$1)=YEAR(W1608),IF(X1608+Y1608&gt;0,"","23-стоит, 24,25 - куда выбыл? "),"")&amp;IF(X1608+Y1608&gt;0,IF(YEAR($F$1)=YEAR(W1608),"","24+25&gt;0? 23 - когда выбыл? "),"")&amp;IF(BA1608&lt;BB1608,"47&gt;=48; ","")&amp;IF(BA1608&lt;BC1608,"47&gt;=49; ","")&amp;IF(BA1608&lt;BD1608,"47&gt;=50; ","")&amp;IF(BE1608&gt;0,IF(BF1608&gt;0,IF(AU1608&gt;AV1608,"","41 и 42 - ? (51 и 52 &gt; 0);"),"51 &gt; 0 52 - ?;"),"")&amp;IF(AU1608&gt;0,IF(AV1608&gt;AU1608,"41&gt;42;","")&amp;IF(BE1608&gt;0,"","41&gt;0 51-?;"),"")&amp;IF(BF1608&gt;0,IF(BE1608&gt;0,"","52&gt;0 51-?;"),"")&amp;IF(AW1608&gt;=AX1608,"","43&gt;44;")&amp;IF(CA1608&gt;0,IF(AW1608&gt;0,"","71 &gt; 0 43-?;"),"")</f>
        <v/>
      </c>
    </row>
    <row r="1609" spans="1:93" ht="12" x14ac:dyDescent="0.2">
      <c r="A1609" s="45"/>
      <c r="B1609" s="46"/>
      <c r="C1609" s="121"/>
      <c r="D1609" s="121"/>
      <c r="E1609" s="336"/>
      <c r="F1609" s="122"/>
      <c r="G1609" s="46"/>
      <c r="H1609" s="45"/>
      <c r="I1609" s="45"/>
      <c r="J1609" s="45"/>
      <c r="K1609" s="45"/>
      <c r="L1609" s="45"/>
      <c r="M1609" s="46"/>
      <c r="N1609" s="46"/>
      <c r="O1609" s="48"/>
      <c r="P1609" s="48"/>
      <c r="Q1609" s="46"/>
      <c r="R1609" s="48"/>
      <c r="S1609" s="48"/>
      <c r="T1609" s="48"/>
      <c r="U1609" s="48"/>
      <c r="V1609" s="48"/>
      <c r="W1609" s="46"/>
      <c r="X1609" s="48"/>
      <c r="Y1609" s="48"/>
      <c r="Z1609" s="157"/>
      <c r="AA1609" s="47"/>
      <c r="AB1609" s="97"/>
      <c r="AC1609" s="49"/>
      <c r="AD1609" s="49"/>
      <c r="AE1609" s="49"/>
      <c r="AF1609" s="49"/>
      <c r="AG1609" s="49"/>
      <c r="AH1609" s="47"/>
      <c r="AI1609" s="47"/>
      <c r="AJ1609" s="47"/>
      <c r="AK1609" s="190"/>
      <c r="AL1609" s="190"/>
      <c r="AM1609" s="190"/>
      <c r="AN1609" s="190"/>
      <c r="AO1609" s="190"/>
      <c r="AP1609" s="151"/>
      <c r="AQ1609" s="322"/>
      <c r="AR1609" s="322"/>
      <c r="AS1609" s="322"/>
      <c r="AT1609" s="47"/>
      <c r="AU1609" s="47"/>
      <c r="AV1609" s="47"/>
      <c r="AW1609" s="47"/>
      <c r="AX1609" s="322"/>
      <c r="AY1609" s="98"/>
      <c r="AZ1609" s="98"/>
      <c r="BA1609" s="47"/>
      <c r="BB1609" s="47"/>
      <c r="BC1609" s="47"/>
      <c r="BD1609" s="47"/>
      <c r="BE1609" s="97"/>
      <c r="BF1609" s="49"/>
      <c r="BG1609" s="239"/>
      <c r="BH1609" s="342"/>
      <c r="BI1609" s="49"/>
      <c r="BJ1609" s="49"/>
      <c r="BK1609" s="49"/>
      <c r="BL1609" s="49"/>
      <c r="BM1609" s="49"/>
      <c r="BN1609" s="47"/>
      <c r="BO1609" s="49"/>
      <c r="BP1609" s="49"/>
      <c r="BQ1609" s="49"/>
      <c r="BR1609" s="323"/>
      <c r="BS1609" s="323"/>
      <c r="BT1609" s="323"/>
      <c r="BU1609" s="49"/>
      <c r="BV1609" s="49"/>
      <c r="BW1609" s="97"/>
      <c r="BX1609" s="97"/>
      <c r="BY1609" s="97"/>
      <c r="BZ1609" s="97"/>
      <c r="CA1609" s="49"/>
      <c r="CB1609" s="49"/>
      <c r="CC1609" s="49"/>
      <c r="CD1609" s="49"/>
      <c r="CE1609" s="49"/>
      <c r="CF1609" s="49"/>
      <c r="CG1609" s="49"/>
      <c r="CH1609" s="49"/>
      <c r="CI1609" s="97"/>
      <c r="CJ1609" s="97"/>
      <c r="CK1609" s="97"/>
      <c r="CL1609" s="97"/>
      <c r="CM1609" s="335"/>
      <c r="CN1609" s="337"/>
      <c r="CO1609" s="315" t="str">
        <f>IF(Формулы!R1609&gt;V1609,"22-?,Дата 14 - Прибыл из УФСИН; ","")&amp;IF(Формулы!Q1609&gt;Y1609,"25-?,Дата 13 - Выбыл в УФСИН;","")&amp;IF(YEAR(ДАННЫЕ!$F$1)=YEAR(ДАННЫЕ!B1609),IF(AT1609&gt;0,"","40-?, вявлен в текущем году! "),"")&amp;IF(YEAR($F$1)=YEAR(W1609),IF(X1609+Y1609&gt;0,"","23-стоит, 24,25 - куда выбыл? "),"")&amp;IF(X1609+Y1609&gt;0,IF(YEAR($F$1)=YEAR(W1609),"","24+25&gt;0? 23 - когда выбыл? "),"")&amp;IF(BA1609&lt;BB1609,"47&gt;=48; ","")&amp;IF(BA1609&lt;BC1609,"47&gt;=49; ","")&amp;IF(BA1609&lt;BD1609,"47&gt;=50; ","")&amp;IF(BE1609&gt;0,IF(BF1609&gt;0,IF(AU1609&gt;AV1609,"","41 и 42 - ? (51 и 52 &gt; 0);"),"51 &gt; 0 52 - ?;"),"")&amp;IF(AU1609&gt;0,IF(AV1609&gt;AU1609,"41&gt;42;","")&amp;IF(BE1609&gt;0,"","41&gt;0 51-?;"),"")&amp;IF(BF1609&gt;0,IF(BE1609&gt;0,"","52&gt;0 51-?;"),"")&amp;IF(AW1609&gt;=AX1609,"","43&gt;44;")&amp;IF(CA1609&gt;0,IF(AW1609&gt;0,"","71 &gt; 0 43-?;"),"")</f>
        <v/>
      </c>
    </row>
    <row r="1610" spans="1:93" ht="12" x14ac:dyDescent="0.2">
      <c r="A1610" s="45"/>
      <c r="B1610" s="46"/>
      <c r="C1610" s="121"/>
      <c r="D1610" s="121"/>
      <c r="E1610" s="336"/>
      <c r="F1610" s="122"/>
      <c r="G1610" s="46"/>
      <c r="H1610" s="45"/>
      <c r="I1610" s="45"/>
      <c r="J1610" s="45"/>
      <c r="K1610" s="45"/>
      <c r="L1610" s="45"/>
      <c r="M1610" s="46"/>
      <c r="N1610" s="46"/>
      <c r="O1610" s="48"/>
      <c r="P1610" s="48"/>
      <c r="Q1610" s="46"/>
      <c r="R1610" s="48"/>
      <c r="S1610" s="48"/>
      <c r="T1610" s="48"/>
      <c r="U1610" s="48"/>
      <c r="V1610" s="48"/>
      <c r="W1610" s="46"/>
      <c r="X1610" s="48"/>
      <c r="Y1610" s="48"/>
      <c r="Z1610" s="157"/>
      <c r="AA1610" s="47"/>
      <c r="AB1610" s="97"/>
      <c r="AC1610" s="49"/>
      <c r="AD1610" s="49"/>
      <c r="AE1610" s="49"/>
      <c r="AF1610" s="49"/>
      <c r="AG1610" s="49"/>
      <c r="AH1610" s="47"/>
      <c r="AI1610" s="47"/>
      <c r="AJ1610" s="47"/>
      <c r="AK1610" s="190"/>
      <c r="AL1610" s="190"/>
      <c r="AM1610" s="190"/>
      <c r="AN1610" s="190"/>
      <c r="AO1610" s="190"/>
      <c r="AP1610" s="151"/>
      <c r="AQ1610" s="322"/>
      <c r="AR1610" s="322"/>
      <c r="AS1610" s="322"/>
      <c r="AT1610" s="47"/>
      <c r="AU1610" s="47"/>
      <c r="AV1610" s="47"/>
      <c r="AW1610" s="47"/>
      <c r="AX1610" s="322"/>
      <c r="AY1610" s="98"/>
      <c r="AZ1610" s="98"/>
      <c r="BA1610" s="47"/>
      <c r="BB1610" s="47"/>
      <c r="BC1610" s="47"/>
      <c r="BD1610" s="47"/>
      <c r="BE1610" s="97"/>
      <c r="BF1610" s="49"/>
      <c r="BG1610" s="239"/>
      <c r="BH1610" s="342"/>
      <c r="BI1610" s="49"/>
      <c r="BJ1610" s="49"/>
      <c r="BK1610" s="49"/>
      <c r="BL1610" s="49"/>
      <c r="BM1610" s="49"/>
      <c r="BN1610" s="47"/>
      <c r="BO1610" s="49"/>
      <c r="BP1610" s="49"/>
      <c r="BQ1610" s="49"/>
      <c r="BR1610" s="323"/>
      <c r="BS1610" s="323"/>
      <c r="BT1610" s="323"/>
      <c r="BU1610" s="49"/>
      <c r="BV1610" s="49"/>
      <c r="BW1610" s="97"/>
      <c r="BX1610" s="97"/>
      <c r="BY1610" s="97"/>
      <c r="BZ1610" s="97"/>
      <c r="CA1610" s="49"/>
      <c r="CB1610" s="49"/>
      <c r="CC1610" s="49"/>
      <c r="CD1610" s="49"/>
      <c r="CE1610" s="49"/>
      <c r="CF1610" s="49"/>
      <c r="CG1610" s="49"/>
      <c r="CH1610" s="49"/>
      <c r="CI1610" s="97"/>
      <c r="CJ1610" s="97"/>
      <c r="CK1610" s="97"/>
      <c r="CL1610" s="97"/>
      <c r="CM1610" s="335"/>
      <c r="CN1610" s="337"/>
      <c r="CO1610" s="315" t="str">
        <f>IF(Формулы!R1610&gt;V1610,"22-?,Дата 14 - Прибыл из УФСИН; ","")&amp;IF(Формулы!Q1610&gt;Y1610,"25-?,Дата 13 - Выбыл в УФСИН;","")&amp;IF(YEAR(ДАННЫЕ!$F$1)=YEAR(ДАННЫЕ!B1610),IF(AT1610&gt;0,"","40-?, вявлен в текущем году! "),"")&amp;IF(YEAR($F$1)=YEAR(W1610),IF(X1610+Y1610&gt;0,"","23-стоит, 24,25 - куда выбыл? "),"")&amp;IF(X1610+Y1610&gt;0,IF(YEAR($F$1)=YEAR(W1610),"","24+25&gt;0? 23 - когда выбыл? "),"")&amp;IF(BA1610&lt;BB1610,"47&gt;=48; ","")&amp;IF(BA1610&lt;BC1610,"47&gt;=49; ","")&amp;IF(BA1610&lt;BD1610,"47&gt;=50; ","")&amp;IF(BE1610&gt;0,IF(BF1610&gt;0,IF(AU1610&gt;AV1610,"","41 и 42 - ? (51 и 52 &gt; 0);"),"51 &gt; 0 52 - ?;"),"")&amp;IF(AU1610&gt;0,IF(AV1610&gt;AU1610,"41&gt;42;","")&amp;IF(BE1610&gt;0,"","41&gt;0 51-?;"),"")&amp;IF(BF1610&gt;0,IF(BE1610&gt;0,"","52&gt;0 51-?;"),"")&amp;IF(AW1610&gt;=AX1610,"","43&gt;44;")&amp;IF(CA1610&gt;0,IF(AW1610&gt;0,"","71 &gt; 0 43-?;"),"")</f>
        <v/>
      </c>
    </row>
    <row r="1611" spans="1:93" ht="12" x14ac:dyDescent="0.2">
      <c r="A1611" s="45"/>
      <c r="B1611" s="46"/>
      <c r="C1611" s="121"/>
      <c r="D1611" s="121"/>
      <c r="E1611" s="336"/>
      <c r="F1611" s="122"/>
      <c r="G1611" s="46"/>
      <c r="H1611" s="45"/>
      <c r="I1611" s="45"/>
      <c r="J1611" s="45"/>
      <c r="K1611" s="45"/>
      <c r="L1611" s="45"/>
      <c r="M1611" s="46"/>
      <c r="N1611" s="46"/>
      <c r="O1611" s="48"/>
      <c r="P1611" s="48"/>
      <c r="Q1611" s="46"/>
      <c r="R1611" s="48"/>
      <c r="S1611" s="48"/>
      <c r="T1611" s="48"/>
      <c r="U1611" s="48"/>
      <c r="V1611" s="48"/>
      <c r="W1611" s="46"/>
      <c r="X1611" s="48"/>
      <c r="Y1611" s="48"/>
      <c r="Z1611" s="157"/>
      <c r="AA1611" s="47"/>
      <c r="AB1611" s="97"/>
      <c r="AC1611" s="49"/>
      <c r="AD1611" s="49"/>
      <c r="AE1611" s="49"/>
      <c r="AF1611" s="49"/>
      <c r="AG1611" s="49"/>
      <c r="AH1611" s="47"/>
      <c r="AI1611" s="47"/>
      <c r="AJ1611" s="47"/>
      <c r="AK1611" s="190"/>
      <c r="AL1611" s="190"/>
      <c r="AM1611" s="190"/>
      <c r="AN1611" s="190"/>
      <c r="AO1611" s="190"/>
      <c r="AP1611" s="151"/>
      <c r="AQ1611" s="322"/>
      <c r="AR1611" s="322"/>
      <c r="AS1611" s="322"/>
      <c r="AT1611" s="47"/>
      <c r="AU1611" s="47"/>
      <c r="AV1611" s="47"/>
      <c r="AW1611" s="47"/>
      <c r="AX1611" s="322"/>
      <c r="AY1611" s="98"/>
      <c r="AZ1611" s="98"/>
      <c r="BA1611" s="47"/>
      <c r="BB1611" s="47"/>
      <c r="BC1611" s="47"/>
      <c r="BD1611" s="47"/>
      <c r="BE1611" s="97"/>
      <c r="BF1611" s="49"/>
      <c r="BG1611" s="239"/>
      <c r="BH1611" s="342"/>
      <c r="BI1611" s="49"/>
      <c r="BJ1611" s="49"/>
      <c r="BK1611" s="49"/>
      <c r="BL1611" s="49"/>
      <c r="BM1611" s="49"/>
      <c r="BN1611" s="47"/>
      <c r="BO1611" s="49"/>
      <c r="BP1611" s="49"/>
      <c r="BQ1611" s="49"/>
      <c r="BR1611" s="323"/>
      <c r="BS1611" s="323"/>
      <c r="BT1611" s="323"/>
      <c r="BU1611" s="49"/>
      <c r="BV1611" s="49"/>
      <c r="BW1611" s="97"/>
      <c r="BX1611" s="97"/>
      <c r="BY1611" s="97"/>
      <c r="BZ1611" s="97"/>
      <c r="CA1611" s="49"/>
      <c r="CB1611" s="49"/>
      <c r="CC1611" s="49"/>
      <c r="CD1611" s="49"/>
      <c r="CE1611" s="49"/>
      <c r="CF1611" s="49"/>
      <c r="CG1611" s="49"/>
      <c r="CH1611" s="49"/>
      <c r="CI1611" s="97"/>
      <c r="CJ1611" s="97"/>
      <c r="CK1611" s="97"/>
      <c r="CL1611" s="97"/>
      <c r="CM1611" s="335"/>
      <c r="CN1611" s="337"/>
      <c r="CO1611" s="315" t="str">
        <f>IF(Формулы!R1611&gt;V1611,"22-?,Дата 14 - Прибыл из УФСИН; ","")&amp;IF(Формулы!Q1611&gt;Y1611,"25-?,Дата 13 - Выбыл в УФСИН;","")&amp;IF(YEAR(ДАННЫЕ!$F$1)=YEAR(ДАННЫЕ!B1611),IF(AT1611&gt;0,"","40-?, вявлен в текущем году! "),"")&amp;IF(YEAR($F$1)=YEAR(W1611),IF(X1611+Y1611&gt;0,"","23-стоит, 24,25 - куда выбыл? "),"")&amp;IF(X1611+Y1611&gt;0,IF(YEAR($F$1)=YEAR(W1611),"","24+25&gt;0? 23 - когда выбыл? "),"")&amp;IF(BA1611&lt;BB1611,"47&gt;=48; ","")&amp;IF(BA1611&lt;BC1611,"47&gt;=49; ","")&amp;IF(BA1611&lt;BD1611,"47&gt;=50; ","")&amp;IF(BE1611&gt;0,IF(BF1611&gt;0,IF(AU1611&gt;AV1611,"","41 и 42 - ? (51 и 52 &gt; 0);"),"51 &gt; 0 52 - ?;"),"")&amp;IF(AU1611&gt;0,IF(AV1611&gt;AU1611,"41&gt;42;","")&amp;IF(BE1611&gt;0,"","41&gt;0 51-?;"),"")&amp;IF(BF1611&gt;0,IF(BE1611&gt;0,"","52&gt;0 51-?;"),"")&amp;IF(AW1611&gt;=AX1611,"","43&gt;44;")&amp;IF(CA1611&gt;0,IF(AW1611&gt;0,"","71 &gt; 0 43-?;"),"")</f>
        <v/>
      </c>
    </row>
    <row r="1612" spans="1:93" ht="12" x14ac:dyDescent="0.2">
      <c r="A1612" s="45"/>
      <c r="B1612" s="46"/>
      <c r="C1612" s="121"/>
      <c r="D1612" s="121"/>
      <c r="E1612" s="336"/>
      <c r="F1612" s="122"/>
      <c r="G1612" s="46"/>
      <c r="H1612" s="45"/>
      <c r="I1612" s="45"/>
      <c r="J1612" s="45"/>
      <c r="K1612" s="45"/>
      <c r="L1612" s="45"/>
      <c r="M1612" s="46"/>
      <c r="N1612" s="46"/>
      <c r="O1612" s="48"/>
      <c r="P1612" s="48"/>
      <c r="Q1612" s="46"/>
      <c r="R1612" s="48"/>
      <c r="S1612" s="48"/>
      <c r="T1612" s="48"/>
      <c r="U1612" s="48"/>
      <c r="V1612" s="48"/>
      <c r="W1612" s="46"/>
      <c r="X1612" s="48"/>
      <c r="Y1612" s="48"/>
      <c r="Z1612" s="157"/>
      <c r="AA1612" s="47"/>
      <c r="AB1612" s="97"/>
      <c r="AC1612" s="49"/>
      <c r="AD1612" s="49"/>
      <c r="AE1612" s="49"/>
      <c r="AF1612" s="49"/>
      <c r="AG1612" s="49"/>
      <c r="AH1612" s="47"/>
      <c r="AI1612" s="47"/>
      <c r="AJ1612" s="47"/>
      <c r="AK1612" s="190"/>
      <c r="AL1612" s="190"/>
      <c r="AM1612" s="190"/>
      <c r="AN1612" s="190"/>
      <c r="AO1612" s="190"/>
      <c r="AP1612" s="151"/>
      <c r="AQ1612" s="322"/>
      <c r="AR1612" s="322"/>
      <c r="AS1612" s="322"/>
      <c r="AT1612" s="47"/>
      <c r="AU1612" s="47"/>
      <c r="AV1612" s="47"/>
      <c r="AW1612" s="47"/>
      <c r="AX1612" s="322"/>
      <c r="AY1612" s="98"/>
      <c r="AZ1612" s="98"/>
      <c r="BA1612" s="47"/>
      <c r="BB1612" s="47"/>
      <c r="BC1612" s="47"/>
      <c r="BD1612" s="47"/>
      <c r="BE1612" s="97"/>
      <c r="BF1612" s="49"/>
      <c r="BG1612" s="239"/>
      <c r="BH1612" s="342"/>
      <c r="BI1612" s="49"/>
      <c r="BJ1612" s="49"/>
      <c r="BK1612" s="49"/>
      <c r="BL1612" s="49"/>
      <c r="BM1612" s="49"/>
      <c r="BN1612" s="47"/>
      <c r="BO1612" s="49"/>
      <c r="BP1612" s="49"/>
      <c r="BQ1612" s="49"/>
      <c r="BR1612" s="323"/>
      <c r="BS1612" s="323"/>
      <c r="BT1612" s="323"/>
      <c r="BU1612" s="49"/>
      <c r="BV1612" s="49"/>
      <c r="BW1612" s="97"/>
      <c r="BX1612" s="97"/>
      <c r="BY1612" s="97"/>
      <c r="BZ1612" s="97"/>
      <c r="CA1612" s="49"/>
      <c r="CB1612" s="49"/>
      <c r="CC1612" s="49"/>
      <c r="CD1612" s="49"/>
      <c r="CE1612" s="49"/>
      <c r="CF1612" s="49"/>
      <c r="CG1612" s="49"/>
      <c r="CH1612" s="49"/>
      <c r="CI1612" s="97"/>
      <c r="CJ1612" s="97"/>
      <c r="CK1612" s="97"/>
      <c r="CL1612" s="97"/>
      <c r="CM1612" s="335"/>
      <c r="CN1612" s="337"/>
      <c r="CO1612" s="315" t="str">
        <f>IF(Формулы!R1612&gt;V1612,"22-?,Дата 14 - Прибыл из УФСИН; ","")&amp;IF(Формулы!Q1612&gt;Y1612,"25-?,Дата 13 - Выбыл в УФСИН;","")&amp;IF(YEAR(ДАННЫЕ!$F$1)=YEAR(ДАННЫЕ!B1612),IF(AT1612&gt;0,"","40-?, вявлен в текущем году! "),"")&amp;IF(YEAR($F$1)=YEAR(W1612),IF(X1612+Y1612&gt;0,"","23-стоит, 24,25 - куда выбыл? "),"")&amp;IF(X1612+Y1612&gt;0,IF(YEAR($F$1)=YEAR(W1612),"","24+25&gt;0? 23 - когда выбыл? "),"")&amp;IF(BA1612&lt;BB1612,"47&gt;=48; ","")&amp;IF(BA1612&lt;BC1612,"47&gt;=49; ","")&amp;IF(BA1612&lt;BD1612,"47&gt;=50; ","")&amp;IF(BE1612&gt;0,IF(BF1612&gt;0,IF(AU1612&gt;AV1612,"","41 и 42 - ? (51 и 52 &gt; 0);"),"51 &gt; 0 52 - ?;"),"")&amp;IF(AU1612&gt;0,IF(AV1612&gt;AU1612,"41&gt;42;","")&amp;IF(BE1612&gt;0,"","41&gt;0 51-?;"),"")&amp;IF(BF1612&gt;0,IF(BE1612&gt;0,"","52&gt;0 51-?;"),"")&amp;IF(AW1612&gt;=AX1612,"","43&gt;44;")&amp;IF(CA1612&gt;0,IF(AW1612&gt;0,"","71 &gt; 0 43-?;"),"")</f>
        <v/>
      </c>
    </row>
    <row r="1613" spans="1:93" ht="12" x14ac:dyDescent="0.2">
      <c r="A1613" s="45"/>
      <c r="B1613" s="46"/>
      <c r="C1613" s="121"/>
      <c r="D1613" s="121"/>
      <c r="E1613" s="336"/>
      <c r="F1613" s="122"/>
      <c r="G1613" s="46"/>
      <c r="H1613" s="45"/>
      <c r="I1613" s="45"/>
      <c r="J1613" s="45"/>
      <c r="K1613" s="45"/>
      <c r="L1613" s="45"/>
      <c r="M1613" s="46"/>
      <c r="N1613" s="46"/>
      <c r="O1613" s="48"/>
      <c r="P1613" s="48"/>
      <c r="Q1613" s="46"/>
      <c r="R1613" s="48"/>
      <c r="S1613" s="48"/>
      <c r="T1613" s="48"/>
      <c r="U1613" s="48"/>
      <c r="V1613" s="48"/>
      <c r="W1613" s="46"/>
      <c r="X1613" s="48"/>
      <c r="Y1613" s="48"/>
      <c r="Z1613" s="157"/>
      <c r="AA1613" s="47"/>
      <c r="AB1613" s="97"/>
      <c r="AC1613" s="49"/>
      <c r="AD1613" s="49"/>
      <c r="AE1613" s="49"/>
      <c r="AF1613" s="49"/>
      <c r="AG1613" s="49"/>
      <c r="AH1613" s="47"/>
      <c r="AI1613" s="47"/>
      <c r="AJ1613" s="47"/>
      <c r="AK1613" s="190"/>
      <c r="AL1613" s="190"/>
      <c r="AM1613" s="190"/>
      <c r="AN1613" s="190"/>
      <c r="AO1613" s="190"/>
      <c r="AP1613" s="151"/>
      <c r="AQ1613" s="322"/>
      <c r="AR1613" s="322"/>
      <c r="AS1613" s="322"/>
      <c r="AT1613" s="47"/>
      <c r="AU1613" s="47"/>
      <c r="AV1613" s="47"/>
      <c r="AW1613" s="47"/>
      <c r="AX1613" s="322"/>
      <c r="AY1613" s="98"/>
      <c r="AZ1613" s="98"/>
      <c r="BA1613" s="47"/>
      <c r="BB1613" s="47"/>
      <c r="BC1613" s="47"/>
      <c r="BD1613" s="47"/>
      <c r="BE1613" s="97"/>
      <c r="BF1613" s="49"/>
      <c r="BG1613" s="239"/>
      <c r="BH1613" s="342"/>
      <c r="BI1613" s="49"/>
      <c r="BJ1613" s="49"/>
      <c r="BK1613" s="49"/>
      <c r="BL1613" s="49"/>
      <c r="BM1613" s="49"/>
      <c r="BN1613" s="47"/>
      <c r="BO1613" s="49"/>
      <c r="BP1613" s="49"/>
      <c r="BQ1613" s="49"/>
      <c r="BR1613" s="323"/>
      <c r="BS1613" s="323"/>
      <c r="BT1613" s="323"/>
      <c r="BU1613" s="49"/>
      <c r="BV1613" s="49"/>
      <c r="BW1613" s="97"/>
      <c r="BX1613" s="97"/>
      <c r="BY1613" s="97"/>
      <c r="BZ1613" s="97"/>
      <c r="CA1613" s="49"/>
      <c r="CB1613" s="49"/>
      <c r="CC1613" s="49"/>
      <c r="CD1613" s="49"/>
      <c r="CE1613" s="49"/>
      <c r="CF1613" s="49"/>
      <c r="CG1613" s="49"/>
      <c r="CH1613" s="49"/>
      <c r="CI1613" s="97"/>
      <c r="CJ1613" s="97"/>
      <c r="CK1613" s="97"/>
      <c r="CL1613" s="97"/>
      <c r="CM1613" s="335"/>
      <c r="CN1613" s="337"/>
      <c r="CO1613" s="315" t="str">
        <f>IF(Формулы!R1613&gt;V1613,"22-?,Дата 14 - Прибыл из УФСИН; ","")&amp;IF(Формулы!Q1613&gt;Y1613,"25-?,Дата 13 - Выбыл в УФСИН;","")&amp;IF(YEAR(ДАННЫЕ!$F$1)=YEAR(ДАННЫЕ!B1613),IF(AT1613&gt;0,"","40-?, вявлен в текущем году! "),"")&amp;IF(YEAR($F$1)=YEAR(W1613),IF(X1613+Y1613&gt;0,"","23-стоит, 24,25 - куда выбыл? "),"")&amp;IF(X1613+Y1613&gt;0,IF(YEAR($F$1)=YEAR(W1613),"","24+25&gt;0? 23 - когда выбыл? "),"")&amp;IF(BA1613&lt;BB1613,"47&gt;=48; ","")&amp;IF(BA1613&lt;BC1613,"47&gt;=49; ","")&amp;IF(BA1613&lt;BD1613,"47&gt;=50; ","")&amp;IF(BE1613&gt;0,IF(BF1613&gt;0,IF(AU1613&gt;AV1613,"","41 и 42 - ? (51 и 52 &gt; 0);"),"51 &gt; 0 52 - ?;"),"")&amp;IF(AU1613&gt;0,IF(AV1613&gt;AU1613,"41&gt;42;","")&amp;IF(BE1613&gt;0,"","41&gt;0 51-?;"),"")&amp;IF(BF1613&gt;0,IF(BE1613&gt;0,"","52&gt;0 51-?;"),"")&amp;IF(AW1613&gt;=AX1613,"","43&gt;44;")&amp;IF(CA1613&gt;0,IF(AW1613&gt;0,"","71 &gt; 0 43-?;"),"")</f>
        <v/>
      </c>
    </row>
    <row r="1614" spans="1:93" ht="12" x14ac:dyDescent="0.2">
      <c r="A1614" s="45"/>
      <c r="B1614" s="46"/>
      <c r="C1614" s="121"/>
      <c r="D1614" s="121"/>
      <c r="E1614" s="336"/>
      <c r="F1614" s="122"/>
      <c r="G1614" s="46"/>
      <c r="H1614" s="45"/>
      <c r="I1614" s="45"/>
      <c r="J1614" s="45"/>
      <c r="K1614" s="45"/>
      <c r="L1614" s="45"/>
      <c r="M1614" s="46"/>
      <c r="N1614" s="46"/>
      <c r="O1614" s="48"/>
      <c r="P1614" s="48"/>
      <c r="Q1614" s="46"/>
      <c r="R1614" s="48"/>
      <c r="S1614" s="48"/>
      <c r="T1614" s="48"/>
      <c r="U1614" s="48"/>
      <c r="V1614" s="48"/>
      <c r="W1614" s="46"/>
      <c r="X1614" s="48"/>
      <c r="Y1614" s="48"/>
      <c r="Z1614" s="157"/>
      <c r="AA1614" s="47"/>
      <c r="AB1614" s="97"/>
      <c r="AC1614" s="49"/>
      <c r="AD1614" s="49"/>
      <c r="AE1614" s="49"/>
      <c r="AF1614" s="49"/>
      <c r="AG1614" s="49"/>
      <c r="AH1614" s="47"/>
      <c r="AI1614" s="47"/>
      <c r="AJ1614" s="47"/>
      <c r="AK1614" s="190"/>
      <c r="AL1614" s="190"/>
      <c r="AM1614" s="190"/>
      <c r="AN1614" s="190"/>
      <c r="AO1614" s="190"/>
      <c r="AP1614" s="151"/>
      <c r="AQ1614" s="322"/>
      <c r="AR1614" s="322"/>
      <c r="AS1614" s="322"/>
      <c r="AT1614" s="47"/>
      <c r="AU1614" s="47"/>
      <c r="AV1614" s="47"/>
      <c r="AW1614" s="47"/>
      <c r="AX1614" s="322"/>
      <c r="AY1614" s="98"/>
      <c r="AZ1614" s="98"/>
      <c r="BA1614" s="47"/>
      <c r="BB1614" s="47"/>
      <c r="BC1614" s="47"/>
      <c r="BD1614" s="47"/>
      <c r="BE1614" s="97"/>
      <c r="BF1614" s="49"/>
      <c r="BG1614" s="239"/>
      <c r="BH1614" s="342"/>
      <c r="BI1614" s="49"/>
      <c r="BJ1614" s="49"/>
      <c r="BK1614" s="49"/>
      <c r="BL1614" s="49"/>
      <c r="BM1614" s="49"/>
      <c r="BN1614" s="47"/>
      <c r="BO1614" s="49"/>
      <c r="BP1614" s="49"/>
      <c r="BQ1614" s="49"/>
      <c r="BR1614" s="323"/>
      <c r="BS1614" s="323"/>
      <c r="BT1614" s="323"/>
      <c r="BU1614" s="49"/>
      <c r="BV1614" s="49"/>
      <c r="BW1614" s="97"/>
      <c r="BX1614" s="97"/>
      <c r="BY1614" s="97"/>
      <c r="BZ1614" s="97"/>
      <c r="CA1614" s="49"/>
      <c r="CB1614" s="49"/>
      <c r="CC1614" s="49"/>
      <c r="CD1614" s="49"/>
      <c r="CE1614" s="49"/>
      <c r="CF1614" s="49"/>
      <c r="CG1614" s="49"/>
      <c r="CH1614" s="49"/>
      <c r="CI1614" s="97"/>
      <c r="CJ1614" s="97"/>
      <c r="CK1614" s="97"/>
      <c r="CL1614" s="97"/>
      <c r="CM1614" s="335"/>
      <c r="CN1614" s="337"/>
      <c r="CO1614" s="315" t="str">
        <f>IF(Формулы!R1614&gt;V1614,"22-?,Дата 14 - Прибыл из УФСИН; ","")&amp;IF(Формулы!Q1614&gt;Y1614,"25-?,Дата 13 - Выбыл в УФСИН;","")&amp;IF(YEAR(ДАННЫЕ!$F$1)=YEAR(ДАННЫЕ!B1614),IF(AT1614&gt;0,"","40-?, вявлен в текущем году! "),"")&amp;IF(YEAR($F$1)=YEAR(W1614),IF(X1614+Y1614&gt;0,"","23-стоит, 24,25 - куда выбыл? "),"")&amp;IF(X1614+Y1614&gt;0,IF(YEAR($F$1)=YEAR(W1614),"","24+25&gt;0? 23 - когда выбыл? "),"")&amp;IF(BA1614&lt;BB1614,"47&gt;=48; ","")&amp;IF(BA1614&lt;BC1614,"47&gt;=49; ","")&amp;IF(BA1614&lt;BD1614,"47&gt;=50; ","")&amp;IF(BE1614&gt;0,IF(BF1614&gt;0,IF(AU1614&gt;AV1614,"","41 и 42 - ? (51 и 52 &gt; 0);"),"51 &gt; 0 52 - ?;"),"")&amp;IF(AU1614&gt;0,IF(AV1614&gt;AU1614,"41&gt;42;","")&amp;IF(BE1614&gt;0,"","41&gt;0 51-?;"),"")&amp;IF(BF1614&gt;0,IF(BE1614&gt;0,"","52&gt;0 51-?;"),"")&amp;IF(AW1614&gt;=AX1614,"","43&gt;44;")&amp;IF(CA1614&gt;0,IF(AW1614&gt;0,"","71 &gt; 0 43-?;"),"")</f>
        <v/>
      </c>
    </row>
    <row r="1615" spans="1:93" ht="12" x14ac:dyDescent="0.2">
      <c r="A1615" s="45"/>
      <c r="B1615" s="46"/>
      <c r="C1615" s="121"/>
      <c r="D1615" s="121"/>
      <c r="E1615" s="336"/>
      <c r="F1615" s="122"/>
      <c r="G1615" s="46"/>
      <c r="H1615" s="45"/>
      <c r="I1615" s="45"/>
      <c r="J1615" s="45"/>
      <c r="K1615" s="45"/>
      <c r="L1615" s="45"/>
      <c r="M1615" s="46"/>
      <c r="N1615" s="46"/>
      <c r="O1615" s="48"/>
      <c r="P1615" s="48"/>
      <c r="Q1615" s="46"/>
      <c r="R1615" s="48"/>
      <c r="S1615" s="48"/>
      <c r="T1615" s="48"/>
      <c r="U1615" s="48"/>
      <c r="V1615" s="48"/>
      <c r="W1615" s="46"/>
      <c r="X1615" s="48"/>
      <c r="Y1615" s="48"/>
      <c r="Z1615" s="157"/>
      <c r="AA1615" s="47"/>
      <c r="AB1615" s="97"/>
      <c r="AC1615" s="49"/>
      <c r="AD1615" s="49"/>
      <c r="AE1615" s="49"/>
      <c r="AF1615" s="49"/>
      <c r="AG1615" s="49"/>
      <c r="AH1615" s="47"/>
      <c r="AI1615" s="47"/>
      <c r="AJ1615" s="47"/>
      <c r="AK1615" s="190"/>
      <c r="AL1615" s="190"/>
      <c r="AM1615" s="190"/>
      <c r="AN1615" s="190"/>
      <c r="AO1615" s="190"/>
      <c r="AP1615" s="151"/>
      <c r="AQ1615" s="322"/>
      <c r="AR1615" s="322"/>
      <c r="AS1615" s="322"/>
      <c r="AT1615" s="47"/>
      <c r="AU1615" s="47"/>
      <c r="AV1615" s="47"/>
      <c r="AW1615" s="47"/>
      <c r="AX1615" s="322"/>
      <c r="AY1615" s="98"/>
      <c r="AZ1615" s="98"/>
      <c r="BA1615" s="47"/>
      <c r="BB1615" s="47"/>
      <c r="BC1615" s="47"/>
      <c r="BD1615" s="47"/>
      <c r="BE1615" s="97"/>
      <c r="BF1615" s="49"/>
      <c r="BG1615" s="239"/>
      <c r="BH1615" s="342"/>
      <c r="BI1615" s="49"/>
      <c r="BJ1615" s="49"/>
      <c r="BK1615" s="49"/>
      <c r="BL1615" s="49"/>
      <c r="BM1615" s="49"/>
      <c r="BN1615" s="47"/>
      <c r="BO1615" s="49"/>
      <c r="BP1615" s="49"/>
      <c r="BQ1615" s="49"/>
      <c r="BR1615" s="323"/>
      <c r="BS1615" s="323"/>
      <c r="BT1615" s="323"/>
      <c r="BU1615" s="49"/>
      <c r="BV1615" s="49"/>
      <c r="BW1615" s="97"/>
      <c r="BX1615" s="97"/>
      <c r="BY1615" s="97"/>
      <c r="BZ1615" s="97"/>
      <c r="CA1615" s="49"/>
      <c r="CB1615" s="49"/>
      <c r="CC1615" s="49"/>
      <c r="CD1615" s="49"/>
      <c r="CE1615" s="49"/>
      <c r="CF1615" s="49"/>
      <c r="CG1615" s="49"/>
      <c r="CH1615" s="49"/>
      <c r="CI1615" s="97"/>
      <c r="CJ1615" s="97"/>
      <c r="CK1615" s="97"/>
      <c r="CL1615" s="97"/>
      <c r="CM1615" s="335"/>
      <c r="CN1615" s="337"/>
      <c r="CO1615" s="315" t="str">
        <f>IF(Формулы!R1615&gt;V1615,"22-?,Дата 14 - Прибыл из УФСИН; ","")&amp;IF(Формулы!Q1615&gt;Y1615,"25-?,Дата 13 - Выбыл в УФСИН;","")&amp;IF(YEAR(ДАННЫЕ!$F$1)=YEAR(ДАННЫЕ!B1615),IF(AT1615&gt;0,"","40-?, вявлен в текущем году! "),"")&amp;IF(YEAR($F$1)=YEAR(W1615),IF(X1615+Y1615&gt;0,"","23-стоит, 24,25 - куда выбыл? "),"")&amp;IF(X1615+Y1615&gt;0,IF(YEAR($F$1)=YEAR(W1615),"","24+25&gt;0? 23 - когда выбыл? "),"")&amp;IF(BA1615&lt;BB1615,"47&gt;=48; ","")&amp;IF(BA1615&lt;BC1615,"47&gt;=49; ","")&amp;IF(BA1615&lt;BD1615,"47&gt;=50; ","")&amp;IF(BE1615&gt;0,IF(BF1615&gt;0,IF(AU1615&gt;AV1615,"","41 и 42 - ? (51 и 52 &gt; 0);"),"51 &gt; 0 52 - ?;"),"")&amp;IF(AU1615&gt;0,IF(AV1615&gt;AU1615,"41&gt;42;","")&amp;IF(BE1615&gt;0,"","41&gt;0 51-?;"),"")&amp;IF(BF1615&gt;0,IF(BE1615&gt;0,"","52&gt;0 51-?;"),"")&amp;IF(AW1615&gt;=AX1615,"","43&gt;44;")&amp;IF(CA1615&gt;0,IF(AW1615&gt;0,"","71 &gt; 0 43-?;"),"")</f>
        <v/>
      </c>
    </row>
    <row r="1616" spans="1:93" ht="12" x14ac:dyDescent="0.2">
      <c r="A1616" s="45"/>
      <c r="B1616" s="46"/>
      <c r="C1616" s="121"/>
      <c r="D1616" s="121"/>
      <c r="E1616" s="336"/>
      <c r="F1616" s="122"/>
      <c r="G1616" s="46"/>
      <c r="H1616" s="45"/>
      <c r="I1616" s="45"/>
      <c r="J1616" s="45"/>
      <c r="K1616" s="45"/>
      <c r="L1616" s="45"/>
      <c r="M1616" s="46"/>
      <c r="N1616" s="46"/>
      <c r="O1616" s="48"/>
      <c r="P1616" s="48"/>
      <c r="Q1616" s="46"/>
      <c r="R1616" s="48"/>
      <c r="S1616" s="48"/>
      <c r="T1616" s="48"/>
      <c r="U1616" s="48"/>
      <c r="V1616" s="48"/>
      <c r="W1616" s="46"/>
      <c r="X1616" s="48"/>
      <c r="Y1616" s="48"/>
      <c r="Z1616" s="157"/>
      <c r="AA1616" s="47"/>
      <c r="AB1616" s="97"/>
      <c r="AC1616" s="49"/>
      <c r="AD1616" s="49"/>
      <c r="AE1616" s="49"/>
      <c r="AF1616" s="49"/>
      <c r="AG1616" s="49"/>
      <c r="AH1616" s="47"/>
      <c r="AI1616" s="47"/>
      <c r="AJ1616" s="47"/>
      <c r="AK1616" s="190"/>
      <c r="AL1616" s="190"/>
      <c r="AM1616" s="190"/>
      <c r="AN1616" s="190"/>
      <c r="AO1616" s="190"/>
      <c r="AP1616" s="151"/>
      <c r="AQ1616" s="322"/>
      <c r="AR1616" s="322"/>
      <c r="AS1616" s="322"/>
      <c r="AT1616" s="47"/>
      <c r="AU1616" s="47"/>
      <c r="AV1616" s="47"/>
      <c r="AW1616" s="47"/>
      <c r="AX1616" s="322"/>
      <c r="AY1616" s="98"/>
      <c r="AZ1616" s="98"/>
      <c r="BA1616" s="47"/>
      <c r="BB1616" s="47"/>
      <c r="BC1616" s="47"/>
      <c r="BD1616" s="47"/>
      <c r="BE1616" s="97"/>
      <c r="BF1616" s="49"/>
      <c r="BG1616" s="239"/>
      <c r="BH1616" s="342"/>
      <c r="BI1616" s="49"/>
      <c r="BJ1616" s="49"/>
      <c r="BK1616" s="49"/>
      <c r="BL1616" s="49"/>
      <c r="BM1616" s="49"/>
      <c r="BN1616" s="47"/>
      <c r="BO1616" s="49"/>
      <c r="BP1616" s="49"/>
      <c r="BQ1616" s="49"/>
      <c r="BR1616" s="323"/>
      <c r="BS1616" s="323"/>
      <c r="BT1616" s="323"/>
      <c r="BU1616" s="49"/>
      <c r="BV1616" s="49"/>
      <c r="BW1616" s="97"/>
      <c r="BX1616" s="97"/>
      <c r="BY1616" s="97"/>
      <c r="BZ1616" s="97"/>
      <c r="CA1616" s="49"/>
      <c r="CB1616" s="49"/>
      <c r="CC1616" s="49"/>
      <c r="CD1616" s="49"/>
      <c r="CE1616" s="49"/>
      <c r="CF1616" s="49"/>
      <c r="CG1616" s="49"/>
      <c r="CH1616" s="49"/>
      <c r="CI1616" s="97"/>
      <c r="CJ1616" s="97"/>
      <c r="CK1616" s="97"/>
      <c r="CL1616" s="97"/>
      <c r="CM1616" s="335"/>
      <c r="CN1616" s="337"/>
      <c r="CO1616" s="315" t="str">
        <f>IF(Формулы!R1616&gt;V1616,"22-?,Дата 14 - Прибыл из УФСИН; ","")&amp;IF(Формулы!Q1616&gt;Y1616,"25-?,Дата 13 - Выбыл в УФСИН;","")&amp;IF(YEAR(ДАННЫЕ!$F$1)=YEAR(ДАННЫЕ!B1616),IF(AT1616&gt;0,"","40-?, вявлен в текущем году! "),"")&amp;IF(YEAR($F$1)=YEAR(W1616),IF(X1616+Y1616&gt;0,"","23-стоит, 24,25 - куда выбыл? "),"")&amp;IF(X1616+Y1616&gt;0,IF(YEAR($F$1)=YEAR(W1616),"","24+25&gt;0? 23 - когда выбыл? "),"")&amp;IF(BA1616&lt;BB1616,"47&gt;=48; ","")&amp;IF(BA1616&lt;BC1616,"47&gt;=49; ","")&amp;IF(BA1616&lt;BD1616,"47&gt;=50; ","")&amp;IF(BE1616&gt;0,IF(BF1616&gt;0,IF(AU1616&gt;AV1616,"","41 и 42 - ? (51 и 52 &gt; 0);"),"51 &gt; 0 52 - ?;"),"")&amp;IF(AU1616&gt;0,IF(AV1616&gt;AU1616,"41&gt;42;","")&amp;IF(BE1616&gt;0,"","41&gt;0 51-?;"),"")&amp;IF(BF1616&gt;0,IF(BE1616&gt;0,"","52&gt;0 51-?;"),"")&amp;IF(AW1616&gt;=AX1616,"","43&gt;44;")&amp;IF(CA1616&gt;0,IF(AW1616&gt;0,"","71 &gt; 0 43-?;"),"")</f>
        <v/>
      </c>
    </row>
    <row r="1617" spans="1:93" ht="12" x14ac:dyDescent="0.2">
      <c r="A1617" s="45"/>
      <c r="B1617" s="46"/>
      <c r="C1617" s="121"/>
      <c r="D1617" s="121"/>
      <c r="E1617" s="336"/>
      <c r="F1617" s="122"/>
      <c r="G1617" s="46"/>
      <c r="H1617" s="45"/>
      <c r="I1617" s="45"/>
      <c r="J1617" s="45"/>
      <c r="K1617" s="45"/>
      <c r="L1617" s="45"/>
      <c r="M1617" s="46"/>
      <c r="N1617" s="46"/>
      <c r="O1617" s="48"/>
      <c r="P1617" s="48"/>
      <c r="Q1617" s="46"/>
      <c r="R1617" s="48"/>
      <c r="S1617" s="48"/>
      <c r="T1617" s="48"/>
      <c r="U1617" s="48"/>
      <c r="V1617" s="48"/>
      <c r="W1617" s="46"/>
      <c r="X1617" s="48"/>
      <c r="Y1617" s="48"/>
      <c r="Z1617" s="157"/>
      <c r="AA1617" s="47"/>
      <c r="AB1617" s="97"/>
      <c r="AC1617" s="49"/>
      <c r="AD1617" s="49"/>
      <c r="AE1617" s="49"/>
      <c r="AF1617" s="49"/>
      <c r="AG1617" s="49"/>
      <c r="AH1617" s="47"/>
      <c r="AI1617" s="47"/>
      <c r="AJ1617" s="47"/>
      <c r="AK1617" s="190"/>
      <c r="AL1617" s="190"/>
      <c r="AM1617" s="190"/>
      <c r="AN1617" s="190"/>
      <c r="AO1617" s="190"/>
      <c r="AP1617" s="151"/>
      <c r="AQ1617" s="322"/>
      <c r="AR1617" s="322"/>
      <c r="AS1617" s="322"/>
      <c r="AT1617" s="47"/>
      <c r="AU1617" s="47"/>
      <c r="AV1617" s="47"/>
      <c r="AW1617" s="47"/>
      <c r="AX1617" s="322"/>
      <c r="AY1617" s="98"/>
      <c r="AZ1617" s="98"/>
      <c r="BA1617" s="47"/>
      <c r="BB1617" s="47"/>
      <c r="BC1617" s="47"/>
      <c r="BD1617" s="47"/>
      <c r="BE1617" s="97"/>
      <c r="BF1617" s="49"/>
      <c r="BG1617" s="239"/>
      <c r="BH1617" s="342"/>
      <c r="BI1617" s="49"/>
      <c r="BJ1617" s="49"/>
      <c r="BK1617" s="49"/>
      <c r="BL1617" s="49"/>
      <c r="BM1617" s="49"/>
      <c r="BN1617" s="47"/>
      <c r="BO1617" s="49"/>
      <c r="BP1617" s="49"/>
      <c r="BQ1617" s="49"/>
      <c r="BR1617" s="323"/>
      <c r="BS1617" s="323"/>
      <c r="BT1617" s="323"/>
      <c r="BU1617" s="49"/>
      <c r="BV1617" s="49"/>
      <c r="BW1617" s="97"/>
      <c r="BX1617" s="97"/>
      <c r="BY1617" s="97"/>
      <c r="BZ1617" s="97"/>
      <c r="CA1617" s="49"/>
      <c r="CB1617" s="49"/>
      <c r="CC1617" s="49"/>
      <c r="CD1617" s="49"/>
      <c r="CE1617" s="49"/>
      <c r="CF1617" s="49"/>
      <c r="CG1617" s="49"/>
      <c r="CH1617" s="49"/>
      <c r="CI1617" s="97"/>
      <c r="CJ1617" s="97"/>
      <c r="CK1617" s="97"/>
      <c r="CL1617" s="97"/>
      <c r="CM1617" s="335"/>
      <c r="CN1617" s="337"/>
      <c r="CO1617" s="315" t="str">
        <f>IF(Формулы!R1617&gt;V1617,"22-?,Дата 14 - Прибыл из УФСИН; ","")&amp;IF(Формулы!Q1617&gt;Y1617,"25-?,Дата 13 - Выбыл в УФСИН;","")&amp;IF(YEAR(ДАННЫЕ!$F$1)=YEAR(ДАННЫЕ!B1617),IF(AT1617&gt;0,"","40-?, вявлен в текущем году! "),"")&amp;IF(YEAR($F$1)=YEAR(W1617),IF(X1617+Y1617&gt;0,"","23-стоит, 24,25 - куда выбыл? "),"")&amp;IF(X1617+Y1617&gt;0,IF(YEAR($F$1)=YEAR(W1617),"","24+25&gt;0? 23 - когда выбыл? "),"")&amp;IF(BA1617&lt;BB1617,"47&gt;=48; ","")&amp;IF(BA1617&lt;BC1617,"47&gt;=49; ","")&amp;IF(BA1617&lt;BD1617,"47&gt;=50; ","")&amp;IF(BE1617&gt;0,IF(BF1617&gt;0,IF(AU1617&gt;AV1617,"","41 и 42 - ? (51 и 52 &gt; 0);"),"51 &gt; 0 52 - ?;"),"")&amp;IF(AU1617&gt;0,IF(AV1617&gt;AU1617,"41&gt;42;","")&amp;IF(BE1617&gt;0,"","41&gt;0 51-?;"),"")&amp;IF(BF1617&gt;0,IF(BE1617&gt;0,"","52&gt;0 51-?;"),"")&amp;IF(AW1617&gt;=AX1617,"","43&gt;44;")&amp;IF(CA1617&gt;0,IF(AW1617&gt;0,"","71 &gt; 0 43-?;"),"")</f>
        <v/>
      </c>
    </row>
    <row r="1618" spans="1:93" ht="12" x14ac:dyDescent="0.2">
      <c r="A1618" s="45"/>
      <c r="B1618" s="46"/>
      <c r="C1618" s="121"/>
      <c r="D1618" s="121"/>
      <c r="E1618" s="336"/>
      <c r="F1618" s="122"/>
      <c r="G1618" s="46"/>
      <c r="H1618" s="45"/>
      <c r="I1618" s="45"/>
      <c r="J1618" s="45"/>
      <c r="K1618" s="45"/>
      <c r="L1618" s="45"/>
      <c r="M1618" s="46"/>
      <c r="N1618" s="46"/>
      <c r="O1618" s="48"/>
      <c r="P1618" s="48"/>
      <c r="Q1618" s="46"/>
      <c r="R1618" s="48"/>
      <c r="S1618" s="48"/>
      <c r="T1618" s="48"/>
      <c r="U1618" s="48"/>
      <c r="V1618" s="48"/>
      <c r="W1618" s="46"/>
      <c r="X1618" s="48"/>
      <c r="Y1618" s="48"/>
      <c r="Z1618" s="157"/>
      <c r="AA1618" s="47"/>
      <c r="AB1618" s="97"/>
      <c r="AC1618" s="49"/>
      <c r="AD1618" s="49"/>
      <c r="AE1618" s="49"/>
      <c r="AF1618" s="49"/>
      <c r="AG1618" s="49"/>
      <c r="AH1618" s="47"/>
      <c r="AI1618" s="47"/>
      <c r="AJ1618" s="47"/>
      <c r="AK1618" s="190"/>
      <c r="AL1618" s="190"/>
      <c r="AM1618" s="190"/>
      <c r="AN1618" s="190"/>
      <c r="AO1618" s="190"/>
      <c r="AP1618" s="151"/>
      <c r="AQ1618" s="322"/>
      <c r="AR1618" s="322"/>
      <c r="AS1618" s="322"/>
      <c r="AT1618" s="47"/>
      <c r="AU1618" s="47"/>
      <c r="AV1618" s="47"/>
      <c r="AW1618" s="47"/>
      <c r="AX1618" s="322"/>
      <c r="AY1618" s="98"/>
      <c r="AZ1618" s="98"/>
      <c r="BA1618" s="47"/>
      <c r="BB1618" s="47"/>
      <c r="BC1618" s="47"/>
      <c r="BD1618" s="47"/>
      <c r="BE1618" s="97"/>
      <c r="BF1618" s="49"/>
      <c r="BG1618" s="239"/>
      <c r="BH1618" s="342"/>
      <c r="BI1618" s="49"/>
      <c r="BJ1618" s="49"/>
      <c r="BK1618" s="49"/>
      <c r="BL1618" s="49"/>
      <c r="BM1618" s="49"/>
      <c r="BN1618" s="47"/>
      <c r="BO1618" s="49"/>
      <c r="BP1618" s="49"/>
      <c r="BQ1618" s="49"/>
      <c r="BR1618" s="323"/>
      <c r="BS1618" s="323"/>
      <c r="BT1618" s="323"/>
      <c r="BU1618" s="49"/>
      <c r="BV1618" s="49"/>
      <c r="BW1618" s="97"/>
      <c r="BX1618" s="97"/>
      <c r="BY1618" s="97"/>
      <c r="BZ1618" s="97"/>
      <c r="CA1618" s="49"/>
      <c r="CB1618" s="49"/>
      <c r="CC1618" s="49"/>
      <c r="CD1618" s="49"/>
      <c r="CE1618" s="49"/>
      <c r="CF1618" s="49"/>
      <c r="CG1618" s="49"/>
      <c r="CH1618" s="49"/>
      <c r="CI1618" s="97"/>
      <c r="CJ1618" s="97"/>
      <c r="CK1618" s="97"/>
      <c r="CL1618" s="97"/>
      <c r="CM1618" s="335"/>
      <c r="CN1618" s="337"/>
      <c r="CO1618" s="315" t="str">
        <f>IF(Формулы!R1618&gt;V1618,"22-?,Дата 14 - Прибыл из УФСИН; ","")&amp;IF(Формулы!Q1618&gt;Y1618,"25-?,Дата 13 - Выбыл в УФСИН;","")&amp;IF(YEAR(ДАННЫЕ!$F$1)=YEAR(ДАННЫЕ!B1618),IF(AT1618&gt;0,"","40-?, вявлен в текущем году! "),"")&amp;IF(YEAR($F$1)=YEAR(W1618),IF(X1618+Y1618&gt;0,"","23-стоит, 24,25 - куда выбыл? "),"")&amp;IF(X1618+Y1618&gt;0,IF(YEAR($F$1)=YEAR(W1618),"","24+25&gt;0? 23 - когда выбыл? "),"")&amp;IF(BA1618&lt;BB1618,"47&gt;=48; ","")&amp;IF(BA1618&lt;BC1618,"47&gt;=49; ","")&amp;IF(BA1618&lt;BD1618,"47&gt;=50; ","")&amp;IF(BE1618&gt;0,IF(BF1618&gt;0,IF(AU1618&gt;AV1618,"","41 и 42 - ? (51 и 52 &gt; 0);"),"51 &gt; 0 52 - ?;"),"")&amp;IF(AU1618&gt;0,IF(AV1618&gt;AU1618,"41&gt;42;","")&amp;IF(BE1618&gt;0,"","41&gt;0 51-?;"),"")&amp;IF(BF1618&gt;0,IF(BE1618&gt;0,"","52&gt;0 51-?;"),"")&amp;IF(AW1618&gt;=AX1618,"","43&gt;44;")&amp;IF(CA1618&gt;0,IF(AW1618&gt;0,"","71 &gt; 0 43-?;"),"")</f>
        <v/>
      </c>
    </row>
    <row r="1619" spans="1:93" ht="12" x14ac:dyDescent="0.2">
      <c r="A1619" s="45"/>
      <c r="B1619" s="46"/>
      <c r="C1619" s="121"/>
      <c r="D1619" s="121"/>
      <c r="E1619" s="336"/>
      <c r="F1619" s="122"/>
      <c r="G1619" s="46"/>
      <c r="H1619" s="45"/>
      <c r="I1619" s="45"/>
      <c r="J1619" s="45"/>
      <c r="K1619" s="45"/>
      <c r="L1619" s="45"/>
      <c r="M1619" s="46"/>
      <c r="N1619" s="46"/>
      <c r="O1619" s="48"/>
      <c r="P1619" s="48"/>
      <c r="Q1619" s="46"/>
      <c r="R1619" s="48"/>
      <c r="S1619" s="48"/>
      <c r="T1619" s="48"/>
      <c r="U1619" s="48"/>
      <c r="V1619" s="48"/>
      <c r="W1619" s="46"/>
      <c r="X1619" s="48"/>
      <c r="Y1619" s="48"/>
      <c r="Z1619" s="157"/>
      <c r="AA1619" s="47"/>
      <c r="AB1619" s="97"/>
      <c r="AC1619" s="49"/>
      <c r="AD1619" s="49"/>
      <c r="AE1619" s="49"/>
      <c r="AF1619" s="49"/>
      <c r="AG1619" s="49"/>
      <c r="AH1619" s="47"/>
      <c r="AI1619" s="47"/>
      <c r="AJ1619" s="47"/>
      <c r="AK1619" s="190"/>
      <c r="AL1619" s="190"/>
      <c r="AM1619" s="190"/>
      <c r="AN1619" s="190"/>
      <c r="AO1619" s="190"/>
      <c r="AP1619" s="151"/>
      <c r="AQ1619" s="322"/>
      <c r="AR1619" s="322"/>
      <c r="AS1619" s="322"/>
      <c r="AT1619" s="47"/>
      <c r="AU1619" s="47"/>
      <c r="AV1619" s="47"/>
      <c r="AW1619" s="47"/>
      <c r="AX1619" s="322"/>
      <c r="AY1619" s="98"/>
      <c r="AZ1619" s="98"/>
      <c r="BA1619" s="47"/>
      <c r="BB1619" s="47"/>
      <c r="BC1619" s="47"/>
      <c r="BD1619" s="47"/>
      <c r="BE1619" s="97"/>
      <c r="BF1619" s="49"/>
      <c r="BG1619" s="239"/>
      <c r="BH1619" s="342"/>
      <c r="BI1619" s="49"/>
      <c r="BJ1619" s="49"/>
      <c r="BK1619" s="49"/>
      <c r="BL1619" s="49"/>
      <c r="BM1619" s="49"/>
      <c r="BN1619" s="47"/>
      <c r="BO1619" s="49"/>
      <c r="BP1619" s="49"/>
      <c r="BQ1619" s="49"/>
      <c r="BR1619" s="323"/>
      <c r="BS1619" s="323"/>
      <c r="BT1619" s="323"/>
      <c r="BU1619" s="49"/>
      <c r="BV1619" s="49"/>
      <c r="BW1619" s="97"/>
      <c r="BX1619" s="97"/>
      <c r="BY1619" s="97"/>
      <c r="BZ1619" s="97"/>
      <c r="CA1619" s="49"/>
      <c r="CB1619" s="49"/>
      <c r="CC1619" s="49"/>
      <c r="CD1619" s="49"/>
      <c r="CE1619" s="49"/>
      <c r="CF1619" s="49"/>
      <c r="CG1619" s="49"/>
      <c r="CH1619" s="49"/>
      <c r="CI1619" s="97"/>
      <c r="CJ1619" s="97"/>
      <c r="CK1619" s="97"/>
      <c r="CL1619" s="97"/>
      <c r="CM1619" s="335"/>
      <c r="CN1619" s="337"/>
      <c r="CO1619" s="315" t="str">
        <f>IF(Формулы!R1619&gt;V1619,"22-?,Дата 14 - Прибыл из УФСИН; ","")&amp;IF(Формулы!Q1619&gt;Y1619,"25-?,Дата 13 - Выбыл в УФСИН;","")&amp;IF(YEAR(ДАННЫЕ!$F$1)=YEAR(ДАННЫЕ!B1619),IF(AT1619&gt;0,"","40-?, вявлен в текущем году! "),"")&amp;IF(YEAR($F$1)=YEAR(W1619),IF(X1619+Y1619&gt;0,"","23-стоит, 24,25 - куда выбыл? "),"")&amp;IF(X1619+Y1619&gt;0,IF(YEAR($F$1)=YEAR(W1619),"","24+25&gt;0? 23 - когда выбыл? "),"")&amp;IF(BA1619&lt;BB1619,"47&gt;=48; ","")&amp;IF(BA1619&lt;BC1619,"47&gt;=49; ","")&amp;IF(BA1619&lt;BD1619,"47&gt;=50; ","")&amp;IF(BE1619&gt;0,IF(BF1619&gt;0,IF(AU1619&gt;AV1619,"","41 и 42 - ? (51 и 52 &gt; 0);"),"51 &gt; 0 52 - ?;"),"")&amp;IF(AU1619&gt;0,IF(AV1619&gt;AU1619,"41&gt;42;","")&amp;IF(BE1619&gt;0,"","41&gt;0 51-?;"),"")&amp;IF(BF1619&gt;0,IF(BE1619&gt;0,"","52&gt;0 51-?;"),"")&amp;IF(AW1619&gt;=AX1619,"","43&gt;44;")&amp;IF(CA1619&gt;0,IF(AW1619&gt;0,"","71 &gt; 0 43-?;"),"")</f>
        <v/>
      </c>
    </row>
    <row r="1620" spans="1:93" ht="12" x14ac:dyDescent="0.2">
      <c r="A1620" s="45"/>
      <c r="B1620" s="46"/>
      <c r="C1620" s="121"/>
      <c r="D1620" s="121"/>
      <c r="E1620" s="336"/>
      <c r="F1620" s="122"/>
      <c r="G1620" s="46"/>
      <c r="H1620" s="45"/>
      <c r="I1620" s="45"/>
      <c r="J1620" s="45"/>
      <c r="K1620" s="45"/>
      <c r="L1620" s="45"/>
      <c r="M1620" s="46"/>
      <c r="N1620" s="46"/>
      <c r="O1620" s="48"/>
      <c r="P1620" s="48"/>
      <c r="Q1620" s="46"/>
      <c r="R1620" s="48"/>
      <c r="S1620" s="48"/>
      <c r="T1620" s="48"/>
      <c r="U1620" s="48"/>
      <c r="V1620" s="48"/>
      <c r="W1620" s="46"/>
      <c r="X1620" s="48"/>
      <c r="Y1620" s="48"/>
      <c r="Z1620" s="157"/>
      <c r="AA1620" s="47"/>
      <c r="AB1620" s="97"/>
      <c r="AC1620" s="49"/>
      <c r="AD1620" s="49"/>
      <c r="AE1620" s="49"/>
      <c r="AF1620" s="49"/>
      <c r="AG1620" s="49"/>
      <c r="AH1620" s="47"/>
      <c r="AI1620" s="47"/>
      <c r="AJ1620" s="47"/>
      <c r="AK1620" s="190"/>
      <c r="AL1620" s="190"/>
      <c r="AM1620" s="190"/>
      <c r="AN1620" s="190"/>
      <c r="AO1620" s="190"/>
      <c r="AP1620" s="151"/>
      <c r="AQ1620" s="322"/>
      <c r="AR1620" s="322"/>
      <c r="AS1620" s="322"/>
      <c r="AT1620" s="47"/>
      <c r="AU1620" s="47"/>
      <c r="AV1620" s="47"/>
      <c r="AW1620" s="47"/>
      <c r="AX1620" s="322"/>
      <c r="AY1620" s="98"/>
      <c r="AZ1620" s="98"/>
      <c r="BA1620" s="47"/>
      <c r="BB1620" s="47"/>
      <c r="BC1620" s="47"/>
      <c r="BD1620" s="47"/>
      <c r="BE1620" s="97"/>
      <c r="BF1620" s="49"/>
      <c r="BG1620" s="239"/>
      <c r="BH1620" s="342"/>
      <c r="BI1620" s="49"/>
      <c r="BJ1620" s="49"/>
      <c r="BK1620" s="49"/>
      <c r="BL1620" s="49"/>
      <c r="BM1620" s="49"/>
      <c r="BN1620" s="47"/>
      <c r="BO1620" s="49"/>
      <c r="BP1620" s="49"/>
      <c r="BQ1620" s="49"/>
      <c r="BR1620" s="323"/>
      <c r="BS1620" s="323"/>
      <c r="BT1620" s="323"/>
      <c r="BU1620" s="49"/>
      <c r="BV1620" s="49"/>
      <c r="BW1620" s="97"/>
      <c r="BX1620" s="97"/>
      <c r="BY1620" s="97"/>
      <c r="BZ1620" s="97"/>
      <c r="CA1620" s="49"/>
      <c r="CB1620" s="49"/>
      <c r="CC1620" s="49"/>
      <c r="CD1620" s="49"/>
      <c r="CE1620" s="49"/>
      <c r="CF1620" s="49"/>
      <c r="CG1620" s="49"/>
      <c r="CH1620" s="49"/>
      <c r="CI1620" s="97"/>
      <c r="CJ1620" s="97"/>
      <c r="CK1620" s="97"/>
      <c r="CL1620" s="97"/>
      <c r="CM1620" s="335"/>
      <c r="CN1620" s="337"/>
      <c r="CO1620" s="315" t="str">
        <f>IF(Формулы!R1620&gt;V1620,"22-?,Дата 14 - Прибыл из УФСИН; ","")&amp;IF(Формулы!Q1620&gt;Y1620,"25-?,Дата 13 - Выбыл в УФСИН;","")&amp;IF(YEAR(ДАННЫЕ!$F$1)=YEAR(ДАННЫЕ!B1620),IF(AT1620&gt;0,"","40-?, вявлен в текущем году! "),"")&amp;IF(YEAR($F$1)=YEAR(W1620),IF(X1620+Y1620&gt;0,"","23-стоит, 24,25 - куда выбыл? "),"")&amp;IF(X1620+Y1620&gt;0,IF(YEAR($F$1)=YEAR(W1620),"","24+25&gt;0? 23 - когда выбыл? "),"")&amp;IF(BA1620&lt;BB1620,"47&gt;=48; ","")&amp;IF(BA1620&lt;BC1620,"47&gt;=49; ","")&amp;IF(BA1620&lt;BD1620,"47&gt;=50; ","")&amp;IF(BE1620&gt;0,IF(BF1620&gt;0,IF(AU1620&gt;AV1620,"","41 и 42 - ? (51 и 52 &gt; 0);"),"51 &gt; 0 52 - ?;"),"")&amp;IF(AU1620&gt;0,IF(AV1620&gt;AU1620,"41&gt;42;","")&amp;IF(BE1620&gt;0,"","41&gt;0 51-?;"),"")&amp;IF(BF1620&gt;0,IF(BE1620&gt;0,"","52&gt;0 51-?;"),"")&amp;IF(AW1620&gt;=AX1620,"","43&gt;44;")&amp;IF(CA1620&gt;0,IF(AW1620&gt;0,"","71 &gt; 0 43-?;"),"")</f>
        <v/>
      </c>
    </row>
    <row r="1621" spans="1:93" ht="12" x14ac:dyDescent="0.2">
      <c r="A1621" s="45"/>
      <c r="B1621" s="46"/>
      <c r="C1621" s="121"/>
      <c r="D1621" s="121"/>
      <c r="E1621" s="336"/>
      <c r="F1621" s="122"/>
      <c r="G1621" s="46"/>
      <c r="H1621" s="45"/>
      <c r="I1621" s="45"/>
      <c r="J1621" s="45"/>
      <c r="K1621" s="45"/>
      <c r="L1621" s="45"/>
      <c r="M1621" s="46"/>
      <c r="N1621" s="46"/>
      <c r="O1621" s="48"/>
      <c r="P1621" s="48"/>
      <c r="Q1621" s="46"/>
      <c r="R1621" s="48"/>
      <c r="S1621" s="48"/>
      <c r="T1621" s="48"/>
      <c r="U1621" s="48"/>
      <c r="V1621" s="48"/>
      <c r="W1621" s="46"/>
      <c r="X1621" s="48"/>
      <c r="Y1621" s="48"/>
      <c r="Z1621" s="157"/>
      <c r="AA1621" s="47"/>
      <c r="AB1621" s="97"/>
      <c r="AC1621" s="49"/>
      <c r="AD1621" s="49"/>
      <c r="AE1621" s="49"/>
      <c r="AF1621" s="49"/>
      <c r="AG1621" s="49"/>
      <c r="AH1621" s="47"/>
      <c r="AI1621" s="47"/>
      <c r="AJ1621" s="47"/>
      <c r="AK1621" s="190"/>
      <c r="AL1621" s="190"/>
      <c r="AM1621" s="190"/>
      <c r="AN1621" s="190"/>
      <c r="AO1621" s="190"/>
      <c r="AP1621" s="151"/>
      <c r="AQ1621" s="322"/>
      <c r="AR1621" s="322"/>
      <c r="AS1621" s="322"/>
      <c r="AT1621" s="47"/>
      <c r="AU1621" s="47"/>
      <c r="AV1621" s="47"/>
      <c r="AW1621" s="47"/>
      <c r="AX1621" s="322"/>
      <c r="AY1621" s="98"/>
      <c r="AZ1621" s="98"/>
      <c r="BA1621" s="47"/>
      <c r="BB1621" s="47"/>
      <c r="BC1621" s="47"/>
      <c r="BD1621" s="47"/>
      <c r="BE1621" s="97"/>
      <c r="BF1621" s="49"/>
      <c r="BG1621" s="239"/>
      <c r="BH1621" s="342"/>
      <c r="BI1621" s="49"/>
      <c r="BJ1621" s="49"/>
      <c r="BK1621" s="49"/>
      <c r="BL1621" s="49"/>
      <c r="BM1621" s="49"/>
      <c r="BN1621" s="47"/>
      <c r="BO1621" s="49"/>
      <c r="BP1621" s="49"/>
      <c r="BQ1621" s="49"/>
      <c r="BR1621" s="323"/>
      <c r="BS1621" s="323"/>
      <c r="BT1621" s="323"/>
      <c r="BU1621" s="49"/>
      <c r="BV1621" s="49"/>
      <c r="BW1621" s="97"/>
      <c r="BX1621" s="97"/>
      <c r="BY1621" s="97"/>
      <c r="BZ1621" s="97"/>
      <c r="CA1621" s="49"/>
      <c r="CB1621" s="49"/>
      <c r="CC1621" s="49"/>
      <c r="CD1621" s="49"/>
      <c r="CE1621" s="49"/>
      <c r="CF1621" s="49"/>
      <c r="CG1621" s="49"/>
      <c r="CH1621" s="49"/>
      <c r="CI1621" s="97"/>
      <c r="CJ1621" s="97"/>
      <c r="CK1621" s="97"/>
      <c r="CL1621" s="97"/>
      <c r="CM1621" s="335"/>
      <c r="CN1621" s="337"/>
      <c r="CO1621" s="315" t="str">
        <f>IF(Формулы!R1621&gt;V1621,"22-?,Дата 14 - Прибыл из УФСИН; ","")&amp;IF(Формулы!Q1621&gt;Y1621,"25-?,Дата 13 - Выбыл в УФСИН;","")&amp;IF(YEAR(ДАННЫЕ!$F$1)=YEAR(ДАННЫЕ!B1621),IF(AT1621&gt;0,"","40-?, вявлен в текущем году! "),"")&amp;IF(YEAR($F$1)=YEAR(W1621),IF(X1621+Y1621&gt;0,"","23-стоит, 24,25 - куда выбыл? "),"")&amp;IF(X1621+Y1621&gt;0,IF(YEAR($F$1)=YEAR(W1621),"","24+25&gt;0? 23 - когда выбыл? "),"")&amp;IF(BA1621&lt;BB1621,"47&gt;=48; ","")&amp;IF(BA1621&lt;BC1621,"47&gt;=49; ","")&amp;IF(BA1621&lt;BD1621,"47&gt;=50; ","")&amp;IF(BE1621&gt;0,IF(BF1621&gt;0,IF(AU1621&gt;AV1621,"","41 и 42 - ? (51 и 52 &gt; 0);"),"51 &gt; 0 52 - ?;"),"")&amp;IF(AU1621&gt;0,IF(AV1621&gt;AU1621,"41&gt;42;","")&amp;IF(BE1621&gt;0,"","41&gt;0 51-?;"),"")&amp;IF(BF1621&gt;0,IF(BE1621&gt;0,"","52&gt;0 51-?;"),"")&amp;IF(AW1621&gt;=AX1621,"","43&gt;44;")&amp;IF(CA1621&gt;0,IF(AW1621&gt;0,"","71 &gt; 0 43-?;"),"")</f>
        <v/>
      </c>
    </row>
    <row r="1622" spans="1:93" ht="12" x14ac:dyDescent="0.2">
      <c r="A1622" s="45"/>
      <c r="B1622" s="46"/>
      <c r="C1622" s="121"/>
      <c r="D1622" s="121"/>
      <c r="E1622" s="336"/>
      <c r="F1622" s="122"/>
      <c r="G1622" s="46"/>
      <c r="H1622" s="45"/>
      <c r="I1622" s="45"/>
      <c r="J1622" s="45"/>
      <c r="K1622" s="45"/>
      <c r="L1622" s="45"/>
      <c r="M1622" s="46"/>
      <c r="N1622" s="46"/>
      <c r="O1622" s="48"/>
      <c r="P1622" s="48"/>
      <c r="Q1622" s="46"/>
      <c r="R1622" s="48"/>
      <c r="S1622" s="48"/>
      <c r="T1622" s="48"/>
      <c r="U1622" s="48"/>
      <c r="V1622" s="48"/>
      <c r="W1622" s="46"/>
      <c r="X1622" s="48"/>
      <c r="Y1622" s="48"/>
      <c r="Z1622" s="157"/>
      <c r="AA1622" s="47"/>
      <c r="AB1622" s="97"/>
      <c r="AC1622" s="49"/>
      <c r="AD1622" s="49"/>
      <c r="AE1622" s="49"/>
      <c r="AF1622" s="49"/>
      <c r="AG1622" s="49"/>
      <c r="AH1622" s="47"/>
      <c r="AI1622" s="47"/>
      <c r="AJ1622" s="47"/>
      <c r="AK1622" s="190"/>
      <c r="AL1622" s="190"/>
      <c r="AM1622" s="190"/>
      <c r="AN1622" s="190"/>
      <c r="AO1622" s="190"/>
      <c r="AP1622" s="151"/>
      <c r="AQ1622" s="322"/>
      <c r="AR1622" s="322"/>
      <c r="AS1622" s="322"/>
      <c r="AT1622" s="47"/>
      <c r="AU1622" s="47"/>
      <c r="AV1622" s="47"/>
      <c r="AW1622" s="47"/>
      <c r="AX1622" s="322"/>
      <c r="AY1622" s="98"/>
      <c r="AZ1622" s="98"/>
      <c r="BA1622" s="47"/>
      <c r="BB1622" s="47"/>
      <c r="BC1622" s="47"/>
      <c r="BD1622" s="47"/>
      <c r="BE1622" s="97"/>
      <c r="BF1622" s="49"/>
      <c r="BG1622" s="239"/>
      <c r="BH1622" s="342"/>
      <c r="BI1622" s="49"/>
      <c r="BJ1622" s="49"/>
      <c r="BK1622" s="49"/>
      <c r="BL1622" s="49"/>
      <c r="BM1622" s="49"/>
      <c r="BN1622" s="47"/>
      <c r="BO1622" s="49"/>
      <c r="BP1622" s="49"/>
      <c r="BQ1622" s="49"/>
      <c r="BR1622" s="323"/>
      <c r="BS1622" s="323"/>
      <c r="BT1622" s="323"/>
      <c r="BU1622" s="49"/>
      <c r="BV1622" s="49"/>
      <c r="BW1622" s="97"/>
      <c r="BX1622" s="97"/>
      <c r="BY1622" s="97"/>
      <c r="BZ1622" s="97"/>
      <c r="CA1622" s="49"/>
      <c r="CB1622" s="49"/>
      <c r="CC1622" s="49"/>
      <c r="CD1622" s="49"/>
      <c r="CE1622" s="49"/>
      <c r="CF1622" s="49"/>
      <c r="CG1622" s="49"/>
      <c r="CH1622" s="49"/>
      <c r="CI1622" s="97"/>
      <c r="CJ1622" s="97"/>
      <c r="CK1622" s="97"/>
      <c r="CL1622" s="97"/>
      <c r="CM1622" s="335"/>
      <c r="CN1622" s="337"/>
      <c r="CO1622" s="315" t="str">
        <f>IF(Формулы!R1622&gt;V1622,"22-?,Дата 14 - Прибыл из УФСИН; ","")&amp;IF(Формулы!Q1622&gt;Y1622,"25-?,Дата 13 - Выбыл в УФСИН;","")&amp;IF(YEAR(ДАННЫЕ!$F$1)=YEAR(ДАННЫЕ!B1622),IF(AT1622&gt;0,"","40-?, вявлен в текущем году! "),"")&amp;IF(YEAR($F$1)=YEAR(W1622),IF(X1622+Y1622&gt;0,"","23-стоит, 24,25 - куда выбыл? "),"")&amp;IF(X1622+Y1622&gt;0,IF(YEAR($F$1)=YEAR(W1622),"","24+25&gt;0? 23 - когда выбыл? "),"")&amp;IF(BA1622&lt;BB1622,"47&gt;=48; ","")&amp;IF(BA1622&lt;BC1622,"47&gt;=49; ","")&amp;IF(BA1622&lt;BD1622,"47&gt;=50; ","")&amp;IF(BE1622&gt;0,IF(BF1622&gt;0,IF(AU1622&gt;AV1622,"","41 и 42 - ? (51 и 52 &gt; 0);"),"51 &gt; 0 52 - ?;"),"")&amp;IF(AU1622&gt;0,IF(AV1622&gt;AU1622,"41&gt;42;","")&amp;IF(BE1622&gt;0,"","41&gt;0 51-?;"),"")&amp;IF(BF1622&gt;0,IF(BE1622&gt;0,"","52&gt;0 51-?;"),"")&amp;IF(AW1622&gt;=AX1622,"","43&gt;44;")&amp;IF(CA1622&gt;0,IF(AW1622&gt;0,"","71 &gt; 0 43-?;"),"")</f>
        <v/>
      </c>
    </row>
    <row r="1623" spans="1:93" ht="12" x14ac:dyDescent="0.2">
      <c r="A1623" s="45"/>
      <c r="B1623" s="46"/>
      <c r="C1623" s="121"/>
      <c r="D1623" s="121"/>
      <c r="E1623" s="336"/>
      <c r="F1623" s="122"/>
      <c r="G1623" s="46"/>
      <c r="H1623" s="45"/>
      <c r="I1623" s="45"/>
      <c r="J1623" s="45"/>
      <c r="K1623" s="45"/>
      <c r="L1623" s="45"/>
      <c r="M1623" s="46"/>
      <c r="N1623" s="46"/>
      <c r="O1623" s="48"/>
      <c r="P1623" s="48"/>
      <c r="Q1623" s="46"/>
      <c r="R1623" s="48"/>
      <c r="S1623" s="48"/>
      <c r="T1623" s="48"/>
      <c r="U1623" s="48"/>
      <c r="V1623" s="48"/>
      <c r="W1623" s="46"/>
      <c r="X1623" s="48"/>
      <c r="Y1623" s="48"/>
      <c r="Z1623" s="157"/>
      <c r="AA1623" s="47"/>
      <c r="AB1623" s="97"/>
      <c r="AC1623" s="49"/>
      <c r="AD1623" s="49"/>
      <c r="AE1623" s="49"/>
      <c r="AF1623" s="49"/>
      <c r="AG1623" s="49"/>
      <c r="AH1623" s="47"/>
      <c r="AI1623" s="47"/>
      <c r="AJ1623" s="47"/>
      <c r="AK1623" s="190"/>
      <c r="AL1623" s="190"/>
      <c r="AM1623" s="190"/>
      <c r="AN1623" s="190"/>
      <c r="AO1623" s="190"/>
      <c r="AP1623" s="151"/>
      <c r="AQ1623" s="322"/>
      <c r="AR1623" s="322"/>
      <c r="AS1623" s="322"/>
      <c r="AT1623" s="47"/>
      <c r="AU1623" s="47"/>
      <c r="AV1623" s="47"/>
      <c r="AW1623" s="47"/>
      <c r="AX1623" s="322"/>
      <c r="AY1623" s="98"/>
      <c r="AZ1623" s="98"/>
      <c r="BA1623" s="47"/>
      <c r="BB1623" s="47"/>
      <c r="BC1623" s="47"/>
      <c r="BD1623" s="47"/>
      <c r="BE1623" s="97"/>
      <c r="BF1623" s="49"/>
      <c r="BG1623" s="239"/>
      <c r="BH1623" s="342"/>
      <c r="BI1623" s="49"/>
      <c r="BJ1623" s="49"/>
      <c r="BK1623" s="49"/>
      <c r="BL1623" s="49"/>
      <c r="BM1623" s="49"/>
      <c r="BN1623" s="47"/>
      <c r="BO1623" s="49"/>
      <c r="BP1623" s="49"/>
      <c r="BQ1623" s="49"/>
      <c r="BR1623" s="323"/>
      <c r="BS1623" s="323"/>
      <c r="BT1623" s="323"/>
      <c r="BU1623" s="49"/>
      <c r="BV1623" s="49"/>
      <c r="BW1623" s="97"/>
      <c r="BX1623" s="97"/>
      <c r="BY1623" s="97"/>
      <c r="BZ1623" s="97"/>
      <c r="CA1623" s="49"/>
      <c r="CB1623" s="49"/>
      <c r="CC1623" s="49"/>
      <c r="CD1623" s="49"/>
      <c r="CE1623" s="49"/>
      <c r="CF1623" s="49"/>
      <c r="CG1623" s="49"/>
      <c r="CH1623" s="49"/>
      <c r="CI1623" s="97"/>
      <c r="CJ1623" s="97"/>
      <c r="CK1623" s="97"/>
      <c r="CL1623" s="97"/>
      <c r="CM1623" s="335"/>
      <c r="CN1623" s="337"/>
      <c r="CO1623" s="315" t="str">
        <f>IF(Формулы!R1623&gt;V1623,"22-?,Дата 14 - Прибыл из УФСИН; ","")&amp;IF(Формулы!Q1623&gt;Y1623,"25-?,Дата 13 - Выбыл в УФСИН;","")&amp;IF(YEAR(ДАННЫЕ!$F$1)=YEAR(ДАННЫЕ!B1623),IF(AT1623&gt;0,"","40-?, вявлен в текущем году! "),"")&amp;IF(YEAR($F$1)=YEAR(W1623),IF(X1623+Y1623&gt;0,"","23-стоит, 24,25 - куда выбыл? "),"")&amp;IF(X1623+Y1623&gt;0,IF(YEAR($F$1)=YEAR(W1623),"","24+25&gt;0? 23 - когда выбыл? "),"")&amp;IF(BA1623&lt;BB1623,"47&gt;=48; ","")&amp;IF(BA1623&lt;BC1623,"47&gt;=49; ","")&amp;IF(BA1623&lt;BD1623,"47&gt;=50; ","")&amp;IF(BE1623&gt;0,IF(BF1623&gt;0,IF(AU1623&gt;AV1623,"","41 и 42 - ? (51 и 52 &gt; 0);"),"51 &gt; 0 52 - ?;"),"")&amp;IF(AU1623&gt;0,IF(AV1623&gt;AU1623,"41&gt;42;","")&amp;IF(BE1623&gt;0,"","41&gt;0 51-?;"),"")&amp;IF(BF1623&gt;0,IF(BE1623&gt;0,"","52&gt;0 51-?;"),"")&amp;IF(AW1623&gt;=AX1623,"","43&gt;44;")&amp;IF(CA1623&gt;0,IF(AW1623&gt;0,"","71 &gt; 0 43-?;"),"")</f>
        <v/>
      </c>
    </row>
    <row r="1624" spans="1:93" ht="12" x14ac:dyDescent="0.2">
      <c r="A1624" s="45"/>
      <c r="B1624" s="46"/>
      <c r="C1624" s="121"/>
      <c r="D1624" s="121"/>
      <c r="E1624" s="336"/>
      <c r="F1624" s="122"/>
      <c r="G1624" s="46"/>
      <c r="H1624" s="45"/>
      <c r="I1624" s="45"/>
      <c r="J1624" s="45"/>
      <c r="K1624" s="45"/>
      <c r="L1624" s="45"/>
      <c r="M1624" s="46"/>
      <c r="N1624" s="46"/>
      <c r="O1624" s="48"/>
      <c r="P1624" s="48"/>
      <c r="Q1624" s="46"/>
      <c r="R1624" s="48"/>
      <c r="S1624" s="48"/>
      <c r="T1624" s="48"/>
      <c r="U1624" s="48"/>
      <c r="V1624" s="48"/>
      <c r="W1624" s="46"/>
      <c r="X1624" s="48"/>
      <c r="Y1624" s="48"/>
      <c r="Z1624" s="157"/>
      <c r="AA1624" s="47"/>
      <c r="AB1624" s="97"/>
      <c r="AC1624" s="49"/>
      <c r="AD1624" s="49"/>
      <c r="AE1624" s="49"/>
      <c r="AF1624" s="49"/>
      <c r="AG1624" s="49"/>
      <c r="AH1624" s="47"/>
      <c r="AI1624" s="47"/>
      <c r="AJ1624" s="47"/>
      <c r="AK1624" s="190"/>
      <c r="AL1624" s="190"/>
      <c r="AM1624" s="190"/>
      <c r="AN1624" s="190"/>
      <c r="AO1624" s="190"/>
      <c r="AP1624" s="151"/>
      <c r="AQ1624" s="322"/>
      <c r="AR1624" s="322"/>
      <c r="AS1624" s="322"/>
      <c r="AT1624" s="47"/>
      <c r="AU1624" s="47"/>
      <c r="AV1624" s="47"/>
      <c r="AW1624" s="47"/>
      <c r="AX1624" s="322"/>
      <c r="AY1624" s="98"/>
      <c r="AZ1624" s="98"/>
      <c r="BA1624" s="47"/>
      <c r="BB1624" s="47"/>
      <c r="BC1624" s="47"/>
      <c r="BD1624" s="47"/>
      <c r="BE1624" s="97"/>
      <c r="BF1624" s="49"/>
      <c r="BG1624" s="239"/>
      <c r="BH1624" s="342"/>
      <c r="BI1624" s="49"/>
      <c r="BJ1624" s="49"/>
      <c r="BK1624" s="49"/>
      <c r="BL1624" s="49"/>
      <c r="BM1624" s="49"/>
      <c r="BN1624" s="47"/>
      <c r="BO1624" s="49"/>
      <c r="BP1624" s="49"/>
      <c r="BQ1624" s="49"/>
      <c r="BR1624" s="323"/>
      <c r="BS1624" s="323"/>
      <c r="BT1624" s="323"/>
      <c r="BU1624" s="49"/>
      <c r="BV1624" s="49"/>
      <c r="BW1624" s="97"/>
      <c r="BX1624" s="97"/>
      <c r="BY1624" s="97"/>
      <c r="BZ1624" s="97"/>
      <c r="CA1624" s="49"/>
      <c r="CB1624" s="49"/>
      <c r="CC1624" s="49"/>
      <c r="CD1624" s="49"/>
      <c r="CE1624" s="49"/>
      <c r="CF1624" s="49"/>
      <c r="CG1624" s="49"/>
      <c r="CH1624" s="49"/>
      <c r="CI1624" s="97"/>
      <c r="CJ1624" s="97"/>
      <c r="CK1624" s="97"/>
      <c r="CL1624" s="97"/>
      <c r="CM1624" s="335"/>
      <c r="CN1624" s="337"/>
      <c r="CO1624" s="315" t="str">
        <f>IF(Формулы!R1624&gt;V1624,"22-?,Дата 14 - Прибыл из УФСИН; ","")&amp;IF(Формулы!Q1624&gt;Y1624,"25-?,Дата 13 - Выбыл в УФСИН;","")&amp;IF(YEAR(ДАННЫЕ!$F$1)=YEAR(ДАННЫЕ!B1624),IF(AT1624&gt;0,"","40-?, вявлен в текущем году! "),"")&amp;IF(YEAR($F$1)=YEAR(W1624),IF(X1624+Y1624&gt;0,"","23-стоит, 24,25 - куда выбыл? "),"")&amp;IF(X1624+Y1624&gt;0,IF(YEAR($F$1)=YEAR(W1624),"","24+25&gt;0? 23 - когда выбыл? "),"")&amp;IF(BA1624&lt;BB1624,"47&gt;=48; ","")&amp;IF(BA1624&lt;BC1624,"47&gt;=49; ","")&amp;IF(BA1624&lt;BD1624,"47&gt;=50; ","")&amp;IF(BE1624&gt;0,IF(BF1624&gt;0,IF(AU1624&gt;AV1624,"","41 и 42 - ? (51 и 52 &gt; 0);"),"51 &gt; 0 52 - ?;"),"")&amp;IF(AU1624&gt;0,IF(AV1624&gt;AU1624,"41&gt;42;","")&amp;IF(BE1624&gt;0,"","41&gt;0 51-?;"),"")&amp;IF(BF1624&gt;0,IF(BE1624&gt;0,"","52&gt;0 51-?;"),"")&amp;IF(AW1624&gt;=AX1624,"","43&gt;44;")&amp;IF(CA1624&gt;0,IF(AW1624&gt;0,"","71 &gt; 0 43-?;"),"")</f>
        <v/>
      </c>
    </row>
    <row r="1625" spans="1:93" ht="12" x14ac:dyDescent="0.2">
      <c r="A1625" s="45"/>
      <c r="B1625" s="46"/>
      <c r="C1625" s="121"/>
      <c r="D1625" s="121"/>
      <c r="E1625" s="336"/>
      <c r="F1625" s="122"/>
      <c r="G1625" s="46"/>
      <c r="H1625" s="45"/>
      <c r="I1625" s="45"/>
      <c r="J1625" s="45"/>
      <c r="K1625" s="45"/>
      <c r="L1625" s="45"/>
      <c r="M1625" s="46"/>
      <c r="N1625" s="46"/>
      <c r="O1625" s="48"/>
      <c r="P1625" s="48"/>
      <c r="Q1625" s="46"/>
      <c r="R1625" s="48"/>
      <c r="S1625" s="48"/>
      <c r="T1625" s="48"/>
      <c r="U1625" s="48"/>
      <c r="V1625" s="48"/>
      <c r="W1625" s="46"/>
      <c r="X1625" s="48"/>
      <c r="Y1625" s="48"/>
      <c r="Z1625" s="157"/>
      <c r="AA1625" s="47"/>
      <c r="AB1625" s="97"/>
      <c r="AC1625" s="49"/>
      <c r="AD1625" s="49"/>
      <c r="AE1625" s="49"/>
      <c r="AF1625" s="49"/>
      <c r="AG1625" s="49"/>
      <c r="AH1625" s="47"/>
      <c r="AI1625" s="47"/>
      <c r="AJ1625" s="47"/>
      <c r="AK1625" s="190"/>
      <c r="AL1625" s="190"/>
      <c r="AM1625" s="190"/>
      <c r="AN1625" s="190"/>
      <c r="AO1625" s="190"/>
      <c r="AP1625" s="151"/>
      <c r="AQ1625" s="322"/>
      <c r="AR1625" s="322"/>
      <c r="AS1625" s="322"/>
      <c r="AT1625" s="47"/>
      <c r="AU1625" s="47"/>
      <c r="AV1625" s="47"/>
      <c r="AW1625" s="47"/>
      <c r="AX1625" s="322"/>
      <c r="AY1625" s="98"/>
      <c r="AZ1625" s="98"/>
      <c r="BA1625" s="47"/>
      <c r="BB1625" s="47"/>
      <c r="BC1625" s="47"/>
      <c r="BD1625" s="47"/>
      <c r="BE1625" s="97"/>
      <c r="BF1625" s="49"/>
      <c r="BG1625" s="239"/>
      <c r="BH1625" s="342"/>
      <c r="BI1625" s="49"/>
      <c r="BJ1625" s="49"/>
      <c r="BK1625" s="49"/>
      <c r="BL1625" s="49"/>
      <c r="BM1625" s="49"/>
      <c r="BN1625" s="47"/>
      <c r="BO1625" s="49"/>
      <c r="BP1625" s="49"/>
      <c r="BQ1625" s="49"/>
      <c r="BR1625" s="323"/>
      <c r="BS1625" s="323"/>
      <c r="BT1625" s="323"/>
      <c r="BU1625" s="49"/>
      <c r="BV1625" s="49"/>
      <c r="BW1625" s="97"/>
      <c r="BX1625" s="97"/>
      <c r="BY1625" s="97"/>
      <c r="BZ1625" s="97"/>
      <c r="CA1625" s="49"/>
      <c r="CB1625" s="49"/>
      <c r="CC1625" s="49"/>
      <c r="CD1625" s="49"/>
      <c r="CE1625" s="49"/>
      <c r="CF1625" s="49"/>
      <c r="CG1625" s="49"/>
      <c r="CH1625" s="49"/>
      <c r="CI1625" s="97"/>
      <c r="CJ1625" s="97"/>
      <c r="CK1625" s="97"/>
      <c r="CL1625" s="97"/>
      <c r="CM1625" s="335"/>
      <c r="CN1625" s="337"/>
      <c r="CO1625" s="315" t="str">
        <f>IF(Формулы!R1625&gt;V1625,"22-?,Дата 14 - Прибыл из УФСИН; ","")&amp;IF(Формулы!Q1625&gt;Y1625,"25-?,Дата 13 - Выбыл в УФСИН;","")&amp;IF(YEAR(ДАННЫЕ!$F$1)=YEAR(ДАННЫЕ!B1625),IF(AT1625&gt;0,"","40-?, вявлен в текущем году! "),"")&amp;IF(YEAR($F$1)=YEAR(W1625),IF(X1625+Y1625&gt;0,"","23-стоит, 24,25 - куда выбыл? "),"")&amp;IF(X1625+Y1625&gt;0,IF(YEAR($F$1)=YEAR(W1625),"","24+25&gt;0? 23 - когда выбыл? "),"")&amp;IF(BA1625&lt;BB1625,"47&gt;=48; ","")&amp;IF(BA1625&lt;BC1625,"47&gt;=49; ","")&amp;IF(BA1625&lt;BD1625,"47&gt;=50; ","")&amp;IF(BE1625&gt;0,IF(BF1625&gt;0,IF(AU1625&gt;AV1625,"","41 и 42 - ? (51 и 52 &gt; 0);"),"51 &gt; 0 52 - ?;"),"")&amp;IF(AU1625&gt;0,IF(AV1625&gt;AU1625,"41&gt;42;","")&amp;IF(BE1625&gt;0,"","41&gt;0 51-?;"),"")&amp;IF(BF1625&gt;0,IF(BE1625&gt;0,"","52&gt;0 51-?;"),"")&amp;IF(AW1625&gt;=AX1625,"","43&gt;44;")&amp;IF(CA1625&gt;0,IF(AW1625&gt;0,"","71 &gt; 0 43-?;"),"")</f>
        <v/>
      </c>
    </row>
    <row r="1626" spans="1:93" ht="12" x14ac:dyDescent="0.2">
      <c r="A1626" s="45"/>
      <c r="B1626" s="46"/>
      <c r="C1626" s="121"/>
      <c r="D1626" s="121"/>
      <c r="E1626" s="336"/>
      <c r="F1626" s="122"/>
      <c r="G1626" s="46"/>
      <c r="H1626" s="45"/>
      <c r="I1626" s="45"/>
      <c r="J1626" s="45"/>
      <c r="K1626" s="45"/>
      <c r="L1626" s="45"/>
      <c r="M1626" s="46"/>
      <c r="N1626" s="46"/>
      <c r="O1626" s="48"/>
      <c r="P1626" s="48"/>
      <c r="Q1626" s="46"/>
      <c r="R1626" s="48"/>
      <c r="S1626" s="48"/>
      <c r="T1626" s="48"/>
      <c r="U1626" s="48"/>
      <c r="V1626" s="48"/>
      <c r="W1626" s="46"/>
      <c r="X1626" s="48"/>
      <c r="Y1626" s="48"/>
      <c r="Z1626" s="157"/>
      <c r="AA1626" s="47"/>
      <c r="AB1626" s="97"/>
      <c r="AC1626" s="49"/>
      <c r="AD1626" s="49"/>
      <c r="AE1626" s="49"/>
      <c r="AF1626" s="49"/>
      <c r="AG1626" s="49"/>
      <c r="AH1626" s="47"/>
      <c r="AI1626" s="47"/>
      <c r="AJ1626" s="47"/>
      <c r="AK1626" s="190"/>
      <c r="AL1626" s="190"/>
      <c r="AM1626" s="190"/>
      <c r="AN1626" s="190"/>
      <c r="AO1626" s="190"/>
      <c r="AP1626" s="151"/>
      <c r="AQ1626" s="322"/>
      <c r="AR1626" s="322"/>
      <c r="AS1626" s="322"/>
      <c r="AT1626" s="47"/>
      <c r="AU1626" s="47"/>
      <c r="AV1626" s="47"/>
      <c r="AW1626" s="47"/>
      <c r="AX1626" s="322"/>
      <c r="AY1626" s="98"/>
      <c r="AZ1626" s="98"/>
      <c r="BA1626" s="47"/>
      <c r="BB1626" s="47"/>
      <c r="BC1626" s="47"/>
      <c r="BD1626" s="47"/>
      <c r="BE1626" s="97"/>
      <c r="BF1626" s="49"/>
      <c r="BG1626" s="239"/>
      <c r="BH1626" s="342"/>
      <c r="BI1626" s="49"/>
      <c r="BJ1626" s="49"/>
      <c r="BK1626" s="49"/>
      <c r="BL1626" s="49"/>
      <c r="BM1626" s="49"/>
      <c r="BN1626" s="47"/>
      <c r="BO1626" s="49"/>
      <c r="BP1626" s="49"/>
      <c r="BQ1626" s="49"/>
      <c r="BR1626" s="323"/>
      <c r="BS1626" s="323"/>
      <c r="BT1626" s="323"/>
      <c r="BU1626" s="49"/>
      <c r="BV1626" s="49"/>
      <c r="BW1626" s="97"/>
      <c r="BX1626" s="97"/>
      <c r="BY1626" s="97"/>
      <c r="BZ1626" s="97"/>
      <c r="CA1626" s="49"/>
      <c r="CB1626" s="49"/>
      <c r="CC1626" s="49"/>
      <c r="CD1626" s="49"/>
      <c r="CE1626" s="49"/>
      <c r="CF1626" s="49"/>
      <c r="CG1626" s="49"/>
      <c r="CH1626" s="49"/>
      <c r="CI1626" s="97"/>
      <c r="CJ1626" s="97"/>
      <c r="CK1626" s="97"/>
      <c r="CL1626" s="97"/>
      <c r="CM1626" s="335"/>
      <c r="CN1626" s="337"/>
      <c r="CO1626" s="315" t="str">
        <f>IF(Формулы!R1626&gt;V1626,"22-?,Дата 14 - Прибыл из УФСИН; ","")&amp;IF(Формулы!Q1626&gt;Y1626,"25-?,Дата 13 - Выбыл в УФСИН;","")&amp;IF(YEAR(ДАННЫЕ!$F$1)=YEAR(ДАННЫЕ!B1626),IF(AT1626&gt;0,"","40-?, вявлен в текущем году! "),"")&amp;IF(YEAR($F$1)=YEAR(W1626),IF(X1626+Y1626&gt;0,"","23-стоит, 24,25 - куда выбыл? "),"")&amp;IF(X1626+Y1626&gt;0,IF(YEAR($F$1)=YEAR(W1626),"","24+25&gt;0? 23 - когда выбыл? "),"")&amp;IF(BA1626&lt;BB1626,"47&gt;=48; ","")&amp;IF(BA1626&lt;BC1626,"47&gt;=49; ","")&amp;IF(BA1626&lt;BD1626,"47&gt;=50; ","")&amp;IF(BE1626&gt;0,IF(BF1626&gt;0,IF(AU1626&gt;AV1626,"","41 и 42 - ? (51 и 52 &gt; 0);"),"51 &gt; 0 52 - ?;"),"")&amp;IF(AU1626&gt;0,IF(AV1626&gt;AU1626,"41&gt;42;","")&amp;IF(BE1626&gt;0,"","41&gt;0 51-?;"),"")&amp;IF(BF1626&gt;0,IF(BE1626&gt;0,"","52&gt;0 51-?;"),"")&amp;IF(AW1626&gt;=AX1626,"","43&gt;44;")&amp;IF(CA1626&gt;0,IF(AW1626&gt;0,"","71 &gt; 0 43-?;"),"")</f>
        <v/>
      </c>
    </row>
    <row r="1627" spans="1:93" ht="12" x14ac:dyDescent="0.2">
      <c r="A1627" s="45"/>
      <c r="B1627" s="46"/>
      <c r="C1627" s="121"/>
      <c r="D1627" s="121"/>
      <c r="E1627" s="336"/>
      <c r="F1627" s="122"/>
      <c r="G1627" s="46"/>
      <c r="H1627" s="45"/>
      <c r="I1627" s="45"/>
      <c r="J1627" s="45"/>
      <c r="K1627" s="45"/>
      <c r="L1627" s="45"/>
      <c r="M1627" s="46"/>
      <c r="N1627" s="46"/>
      <c r="O1627" s="48"/>
      <c r="P1627" s="48"/>
      <c r="Q1627" s="46"/>
      <c r="R1627" s="48"/>
      <c r="S1627" s="48"/>
      <c r="T1627" s="48"/>
      <c r="U1627" s="48"/>
      <c r="V1627" s="48"/>
      <c r="W1627" s="46"/>
      <c r="X1627" s="48"/>
      <c r="Y1627" s="48"/>
      <c r="Z1627" s="157"/>
      <c r="AA1627" s="47"/>
      <c r="AB1627" s="97"/>
      <c r="AC1627" s="49"/>
      <c r="AD1627" s="49"/>
      <c r="AE1627" s="49"/>
      <c r="AF1627" s="49"/>
      <c r="AG1627" s="49"/>
      <c r="AH1627" s="47"/>
      <c r="AI1627" s="47"/>
      <c r="AJ1627" s="47"/>
      <c r="AK1627" s="190"/>
      <c r="AL1627" s="190"/>
      <c r="AM1627" s="190"/>
      <c r="AN1627" s="190"/>
      <c r="AO1627" s="190"/>
      <c r="AP1627" s="151"/>
      <c r="AQ1627" s="322"/>
      <c r="AR1627" s="322"/>
      <c r="AS1627" s="322"/>
      <c r="AT1627" s="47"/>
      <c r="AU1627" s="47"/>
      <c r="AV1627" s="47"/>
      <c r="AW1627" s="47"/>
      <c r="AX1627" s="322"/>
      <c r="AY1627" s="98"/>
      <c r="AZ1627" s="98"/>
      <c r="BA1627" s="47"/>
      <c r="BB1627" s="47"/>
      <c r="BC1627" s="47"/>
      <c r="BD1627" s="47"/>
      <c r="BE1627" s="97"/>
      <c r="BF1627" s="49"/>
      <c r="BG1627" s="239"/>
      <c r="BH1627" s="342"/>
      <c r="BI1627" s="49"/>
      <c r="BJ1627" s="49"/>
      <c r="BK1627" s="49"/>
      <c r="BL1627" s="49"/>
      <c r="BM1627" s="49"/>
      <c r="BN1627" s="47"/>
      <c r="BO1627" s="49"/>
      <c r="BP1627" s="49"/>
      <c r="BQ1627" s="49"/>
      <c r="BR1627" s="323"/>
      <c r="BS1627" s="323"/>
      <c r="BT1627" s="323"/>
      <c r="BU1627" s="49"/>
      <c r="BV1627" s="49"/>
      <c r="BW1627" s="97"/>
      <c r="BX1627" s="97"/>
      <c r="BY1627" s="97"/>
      <c r="BZ1627" s="97"/>
      <c r="CA1627" s="49"/>
      <c r="CB1627" s="49"/>
      <c r="CC1627" s="49"/>
      <c r="CD1627" s="49"/>
      <c r="CE1627" s="49"/>
      <c r="CF1627" s="49"/>
      <c r="CG1627" s="49"/>
      <c r="CH1627" s="49"/>
      <c r="CI1627" s="97"/>
      <c r="CJ1627" s="97"/>
      <c r="CK1627" s="97"/>
      <c r="CL1627" s="97"/>
      <c r="CM1627" s="335"/>
      <c r="CN1627" s="337"/>
      <c r="CO1627" s="315" t="str">
        <f>IF(Формулы!R1627&gt;V1627,"22-?,Дата 14 - Прибыл из УФСИН; ","")&amp;IF(Формулы!Q1627&gt;Y1627,"25-?,Дата 13 - Выбыл в УФСИН;","")&amp;IF(YEAR(ДАННЫЕ!$F$1)=YEAR(ДАННЫЕ!B1627),IF(AT1627&gt;0,"","40-?, вявлен в текущем году! "),"")&amp;IF(YEAR($F$1)=YEAR(W1627),IF(X1627+Y1627&gt;0,"","23-стоит, 24,25 - куда выбыл? "),"")&amp;IF(X1627+Y1627&gt;0,IF(YEAR($F$1)=YEAR(W1627),"","24+25&gt;0? 23 - когда выбыл? "),"")&amp;IF(BA1627&lt;BB1627,"47&gt;=48; ","")&amp;IF(BA1627&lt;BC1627,"47&gt;=49; ","")&amp;IF(BA1627&lt;BD1627,"47&gt;=50; ","")&amp;IF(BE1627&gt;0,IF(BF1627&gt;0,IF(AU1627&gt;AV1627,"","41 и 42 - ? (51 и 52 &gt; 0);"),"51 &gt; 0 52 - ?;"),"")&amp;IF(AU1627&gt;0,IF(AV1627&gt;AU1627,"41&gt;42;","")&amp;IF(BE1627&gt;0,"","41&gt;0 51-?;"),"")&amp;IF(BF1627&gt;0,IF(BE1627&gt;0,"","52&gt;0 51-?;"),"")&amp;IF(AW1627&gt;=AX1627,"","43&gt;44;")&amp;IF(CA1627&gt;0,IF(AW1627&gt;0,"","71 &gt; 0 43-?;"),"")</f>
        <v/>
      </c>
    </row>
    <row r="1628" spans="1:93" ht="12" x14ac:dyDescent="0.2">
      <c r="A1628" s="45"/>
      <c r="B1628" s="46"/>
      <c r="C1628" s="121"/>
      <c r="D1628" s="121"/>
      <c r="E1628" s="336"/>
      <c r="F1628" s="122"/>
      <c r="G1628" s="46"/>
      <c r="H1628" s="45"/>
      <c r="I1628" s="45"/>
      <c r="J1628" s="45"/>
      <c r="K1628" s="45"/>
      <c r="L1628" s="45"/>
      <c r="M1628" s="46"/>
      <c r="N1628" s="46"/>
      <c r="O1628" s="48"/>
      <c r="P1628" s="48"/>
      <c r="Q1628" s="46"/>
      <c r="R1628" s="48"/>
      <c r="S1628" s="48"/>
      <c r="T1628" s="48"/>
      <c r="U1628" s="48"/>
      <c r="V1628" s="48"/>
      <c r="W1628" s="46"/>
      <c r="X1628" s="48"/>
      <c r="Y1628" s="48"/>
      <c r="Z1628" s="157"/>
      <c r="AA1628" s="47"/>
      <c r="AB1628" s="97"/>
      <c r="AC1628" s="49"/>
      <c r="AD1628" s="49"/>
      <c r="AE1628" s="49"/>
      <c r="AF1628" s="49"/>
      <c r="AG1628" s="49"/>
      <c r="AH1628" s="47"/>
      <c r="AI1628" s="47"/>
      <c r="AJ1628" s="47"/>
      <c r="AK1628" s="190"/>
      <c r="AL1628" s="190"/>
      <c r="AM1628" s="190"/>
      <c r="AN1628" s="190"/>
      <c r="AO1628" s="190"/>
      <c r="AP1628" s="151"/>
      <c r="AQ1628" s="322"/>
      <c r="AR1628" s="322"/>
      <c r="AS1628" s="322"/>
      <c r="AT1628" s="47"/>
      <c r="AU1628" s="47"/>
      <c r="AV1628" s="47"/>
      <c r="AW1628" s="47"/>
      <c r="AX1628" s="322"/>
      <c r="AY1628" s="98"/>
      <c r="AZ1628" s="98"/>
      <c r="BA1628" s="47"/>
      <c r="BB1628" s="47"/>
      <c r="BC1628" s="47"/>
      <c r="BD1628" s="47"/>
      <c r="BE1628" s="97"/>
      <c r="BF1628" s="49"/>
      <c r="BG1628" s="239"/>
      <c r="BH1628" s="342"/>
      <c r="BI1628" s="49"/>
      <c r="BJ1628" s="49"/>
      <c r="BK1628" s="49"/>
      <c r="BL1628" s="49"/>
      <c r="BM1628" s="49"/>
      <c r="BN1628" s="47"/>
      <c r="BO1628" s="49"/>
      <c r="BP1628" s="49"/>
      <c r="BQ1628" s="49"/>
      <c r="BR1628" s="323"/>
      <c r="BS1628" s="323"/>
      <c r="BT1628" s="323"/>
      <c r="BU1628" s="49"/>
      <c r="BV1628" s="49"/>
      <c r="BW1628" s="97"/>
      <c r="BX1628" s="97"/>
      <c r="BY1628" s="97"/>
      <c r="BZ1628" s="97"/>
      <c r="CA1628" s="49"/>
      <c r="CB1628" s="49"/>
      <c r="CC1628" s="49"/>
      <c r="CD1628" s="49"/>
      <c r="CE1628" s="49"/>
      <c r="CF1628" s="49"/>
      <c r="CG1628" s="49"/>
      <c r="CH1628" s="49"/>
      <c r="CI1628" s="97"/>
      <c r="CJ1628" s="97"/>
      <c r="CK1628" s="97"/>
      <c r="CL1628" s="97"/>
      <c r="CM1628" s="335"/>
      <c r="CN1628" s="337"/>
      <c r="CO1628" s="315" t="str">
        <f>IF(Формулы!R1628&gt;V1628,"22-?,Дата 14 - Прибыл из УФСИН; ","")&amp;IF(Формулы!Q1628&gt;Y1628,"25-?,Дата 13 - Выбыл в УФСИН;","")&amp;IF(YEAR(ДАННЫЕ!$F$1)=YEAR(ДАННЫЕ!B1628),IF(AT1628&gt;0,"","40-?, вявлен в текущем году! "),"")&amp;IF(YEAR($F$1)=YEAR(W1628),IF(X1628+Y1628&gt;0,"","23-стоит, 24,25 - куда выбыл? "),"")&amp;IF(X1628+Y1628&gt;0,IF(YEAR($F$1)=YEAR(W1628),"","24+25&gt;0? 23 - когда выбыл? "),"")&amp;IF(BA1628&lt;BB1628,"47&gt;=48; ","")&amp;IF(BA1628&lt;BC1628,"47&gt;=49; ","")&amp;IF(BA1628&lt;BD1628,"47&gt;=50; ","")&amp;IF(BE1628&gt;0,IF(BF1628&gt;0,IF(AU1628&gt;AV1628,"","41 и 42 - ? (51 и 52 &gt; 0);"),"51 &gt; 0 52 - ?;"),"")&amp;IF(AU1628&gt;0,IF(AV1628&gt;AU1628,"41&gt;42;","")&amp;IF(BE1628&gt;0,"","41&gt;0 51-?;"),"")&amp;IF(BF1628&gt;0,IF(BE1628&gt;0,"","52&gt;0 51-?;"),"")&amp;IF(AW1628&gt;=AX1628,"","43&gt;44;")&amp;IF(CA1628&gt;0,IF(AW1628&gt;0,"","71 &gt; 0 43-?;"),"")</f>
        <v/>
      </c>
    </row>
    <row r="1629" spans="1:93" ht="12" x14ac:dyDescent="0.2">
      <c r="A1629" s="45"/>
      <c r="B1629" s="46"/>
      <c r="C1629" s="121"/>
      <c r="D1629" s="121"/>
      <c r="E1629" s="336"/>
      <c r="F1629" s="122"/>
      <c r="G1629" s="46"/>
      <c r="H1629" s="45"/>
      <c r="I1629" s="45"/>
      <c r="J1629" s="45"/>
      <c r="K1629" s="45"/>
      <c r="L1629" s="45"/>
      <c r="M1629" s="46"/>
      <c r="N1629" s="46"/>
      <c r="O1629" s="48"/>
      <c r="P1629" s="48"/>
      <c r="Q1629" s="46"/>
      <c r="R1629" s="48"/>
      <c r="S1629" s="48"/>
      <c r="T1629" s="48"/>
      <c r="U1629" s="48"/>
      <c r="V1629" s="48"/>
      <c r="W1629" s="46"/>
      <c r="X1629" s="48"/>
      <c r="Y1629" s="48"/>
      <c r="Z1629" s="157"/>
      <c r="AA1629" s="47"/>
      <c r="AB1629" s="97"/>
      <c r="AC1629" s="49"/>
      <c r="AD1629" s="49"/>
      <c r="AE1629" s="49"/>
      <c r="AF1629" s="49"/>
      <c r="AG1629" s="49"/>
      <c r="AH1629" s="47"/>
      <c r="AI1629" s="47"/>
      <c r="AJ1629" s="47"/>
      <c r="AK1629" s="190"/>
      <c r="AL1629" s="190"/>
      <c r="AM1629" s="190"/>
      <c r="AN1629" s="190"/>
      <c r="AO1629" s="190"/>
      <c r="AP1629" s="151"/>
      <c r="AQ1629" s="322"/>
      <c r="AR1629" s="322"/>
      <c r="AS1629" s="322"/>
      <c r="AT1629" s="47"/>
      <c r="AU1629" s="47"/>
      <c r="AV1629" s="47"/>
      <c r="AW1629" s="47"/>
      <c r="AX1629" s="322"/>
      <c r="AY1629" s="98"/>
      <c r="AZ1629" s="98"/>
      <c r="BA1629" s="47"/>
      <c r="BB1629" s="47"/>
      <c r="BC1629" s="47"/>
      <c r="BD1629" s="47"/>
      <c r="BE1629" s="97"/>
      <c r="BF1629" s="49"/>
      <c r="BG1629" s="239"/>
      <c r="BH1629" s="342"/>
      <c r="BI1629" s="49"/>
      <c r="BJ1629" s="49"/>
      <c r="BK1629" s="49"/>
      <c r="BL1629" s="49"/>
      <c r="BM1629" s="49"/>
      <c r="BN1629" s="47"/>
      <c r="BO1629" s="49"/>
      <c r="BP1629" s="49"/>
      <c r="BQ1629" s="49"/>
      <c r="BR1629" s="323"/>
      <c r="BS1629" s="323"/>
      <c r="BT1629" s="323"/>
      <c r="BU1629" s="49"/>
      <c r="BV1629" s="49"/>
      <c r="BW1629" s="97"/>
      <c r="BX1629" s="97"/>
      <c r="BY1629" s="97"/>
      <c r="BZ1629" s="97"/>
      <c r="CA1629" s="49"/>
      <c r="CB1629" s="49"/>
      <c r="CC1629" s="49"/>
      <c r="CD1629" s="49"/>
      <c r="CE1629" s="49"/>
      <c r="CF1629" s="49"/>
      <c r="CG1629" s="49"/>
      <c r="CH1629" s="49"/>
      <c r="CI1629" s="97"/>
      <c r="CJ1629" s="97"/>
      <c r="CK1629" s="97"/>
      <c r="CL1629" s="97"/>
      <c r="CM1629" s="335"/>
      <c r="CN1629" s="337"/>
      <c r="CO1629" s="315" t="str">
        <f>IF(Формулы!R1629&gt;V1629,"22-?,Дата 14 - Прибыл из УФСИН; ","")&amp;IF(Формулы!Q1629&gt;Y1629,"25-?,Дата 13 - Выбыл в УФСИН;","")&amp;IF(YEAR(ДАННЫЕ!$F$1)=YEAR(ДАННЫЕ!B1629),IF(AT1629&gt;0,"","40-?, вявлен в текущем году! "),"")&amp;IF(YEAR($F$1)=YEAR(W1629),IF(X1629+Y1629&gt;0,"","23-стоит, 24,25 - куда выбыл? "),"")&amp;IF(X1629+Y1629&gt;0,IF(YEAR($F$1)=YEAR(W1629),"","24+25&gt;0? 23 - когда выбыл? "),"")&amp;IF(BA1629&lt;BB1629,"47&gt;=48; ","")&amp;IF(BA1629&lt;BC1629,"47&gt;=49; ","")&amp;IF(BA1629&lt;BD1629,"47&gt;=50; ","")&amp;IF(BE1629&gt;0,IF(BF1629&gt;0,IF(AU1629&gt;AV1629,"","41 и 42 - ? (51 и 52 &gt; 0);"),"51 &gt; 0 52 - ?;"),"")&amp;IF(AU1629&gt;0,IF(AV1629&gt;AU1629,"41&gt;42;","")&amp;IF(BE1629&gt;0,"","41&gt;0 51-?;"),"")&amp;IF(BF1629&gt;0,IF(BE1629&gt;0,"","52&gt;0 51-?;"),"")&amp;IF(AW1629&gt;=AX1629,"","43&gt;44;")&amp;IF(CA1629&gt;0,IF(AW1629&gt;0,"","71 &gt; 0 43-?;"),"")</f>
        <v/>
      </c>
    </row>
    <row r="1630" spans="1:93" ht="12" x14ac:dyDescent="0.2">
      <c r="A1630" s="45"/>
      <c r="B1630" s="46"/>
      <c r="C1630" s="121"/>
      <c r="D1630" s="121"/>
      <c r="E1630" s="336"/>
      <c r="F1630" s="122"/>
      <c r="G1630" s="46"/>
      <c r="H1630" s="45"/>
      <c r="I1630" s="45"/>
      <c r="J1630" s="45"/>
      <c r="K1630" s="45"/>
      <c r="L1630" s="45"/>
      <c r="M1630" s="46"/>
      <c r="N1630" s="46"/>
      <c r="O1630" s="48"/>
      <c r="P1630" s="48"/>
      <c r="Q1630" s="46"/>
      <c r="R1630" s="48"/>
      <c r="S1630" s="48"/>
      <c r="T1630" s="48"/>
      <c r="U1630" s="48"/>
      <c r="V1630" s="48"/>
      <c r="W1630" s="46"/>
      <c r="X1630" s="48"/>
      <c r="Y1630" s="48"/>
      <c r="Z1630" s="157"/>
      <c r="AA1630" s="47"/>
      <c r="AB1630" s="97"/>
      <c r="AC1630" s="49"/>
      <c r="AD1630" s="49"/>
      <c r="AE1630" s="49"/>
      <c r="AF1630" s="49"/>
      <c r="AG1630" s="49"/>
      <c r="AH1630" s="47"/>
      <c r="AI1630" s="47"/>
      <c r="AJ1630" s="47"/>
      <c r="AK1630" s="190"/>
      <c r="AL1630" s="190"/>
      <c r="AM1630" s="190"/>
      <c r="AN1630" s="190"/>
      <c r="AO1630" s="190"/>
      <c r="AP1630" s="151"/>
      <c r="AQ1630" s="322"/>
      <c r="AR1630" s="322"/>
      <c r="AS1630" s="322"/>
      <c r="AT1630" s="47"/>
      <c r="AU1630" s="47"/>
      <c r="AV1630" s="47"/>
      <c r="AW1630" s="47"/>
      <c r="AX1630" s="322"/>
      <c r="AY1630" s="98"/>
      <c r="AZ1630" s="98"/>
      <c r="BA1630" s="47"/>
      <c r="BB1630" s="47"/>
      <c r="BC1630" s="47"/>
      <c r="BD1630" s="47"/>
      <c r="BE1630" s="97"/>
      <c r="BF1630" s="49"/>
      <c r="BG1630" s="239"/>
      <c r="BH1630" s="342"/>
      <c r="BI1630" s="49"/>
      <c r="BJ1630" s="49"/>
      <c r="BK1630" s="49"/>
      <c r="BL1630" s="49"/>
      <c r="BM1630" s="49"/>
      <c r="BN1630" s="47"/>
      <c r="BO1630" s="49"/>
      <c r="BP1630" s="49"/>
      <c r="BQ1630" s="49"/>
      <c r="BR1630" s="323"/>
      <c r="BS1630" s="323"/>
      <c r="BT1630" s="323"/>
      <c r="BU1630" s="49"/>
      <c r="BV1630" s="49"/>
      <c r="BW1630" s="97"/>
      <c r="BX1630" s="97"/>
      <c r="BY1630" s="97"/>
      <c r="BZ1630" s="97"/>
      <c r="CA1630" s="49"/>
      <c r="CB1630" s="49"/>
      <c r="CC1630" s="49"/>
      <c r="CD1630" s="49"/>
      <c r="CE1630" s="49"/>
      <c r="CF1630" s="49"/>
      <c r="CG1630" s="49"/>
      <c r="CH1630" s="49"/>
      <c r="CI1630" s="97"/>
      <c r="CJ1630" s="97"/>
      <c r="CK1630" s="97"/>
      <c r="CL1630" s="97"/>
      <c r="CM1630" s="335"/>
      <c r="CN1630" s="337"/>
      <c r="CO1630" s="315" t="str">
        <f>IF(Формулы!R1630&gt;V1630,"22-?,Дата 14 - Прибыл из УФСИН; ","")&amp;IF(Формулы!Q1630&gt;Y1630,"25-?,Дата 13 - Выбыл в УФСИН;","")&amp;IF(YEAR(ДАННЫЕ!$F$1)=YEAR(ДАННЫЕ!B1630),IF(AT1630&gt;0,"","40-?, вявлен в текущем году! "),"")&amp;IF(YEAR($F$1)=YEAR(W1630),IF(X1630+Y1630&gt;0,"","23-стоит, 24,25 - куда выбыл? "),"")&amp;IF(X1630+Y1630&gt;0,IF(YEAR($F$1)=YEAR(W1630),"","24+25&gt;0? 23 - когда выбыл? "),"")&amp;IF(BA1630&lt;BB1630,"47&gt;=48; ","")&amp;IF(BA1630&lt;BC1630,"47&gt;=49; ","")&amp;IF(BA1630&lt;BD1630,"47&gt;=50; ","")&amp;IF(BE1630&gt;0,IF(BF1630&gt;0,IF(AU1630&gt;AV1630,"","41 и 42 - ? (51 и 52 &gt; 0);"),"51 &gt; 0 52 - ?;"),"")&amp;IF(AU1630&gt;0,IF(AV1630&gt;AU1630,"41&gt;42;","")&amp;IF(BE1630&gt;0,"","41&gt;0 51-?;"),"")&amp;IF(BF1630&gt;0,IF(BE1630&gt;0,"","52&gt;0 51-?;"),"")&amp;IF(AW1630&gt;=AX1630,"","43&gt;44;")&amp;IF(CA1630&gt;0,IF(AW1630&gt;0,"","71 &gt; 0 43-?;"),"")</f>
        <v/>
      </c>
    </row>
    <row r="1631" spans="1:93" ht="12" x14ac:dyDescent="0.2">
      <c r="A1631" s="45"/>
      <c r="B1631" s="46"/>
      <c r="C1631" s="121"/>
      <c r="D1631" s="121"/>
      <c r="E1631" s="336"/>
      <c r="F1631" s="122"/>
      <c r="G1631" s="46"/>
      <c r="H1631" s="45"/>
      <c r="I1631" s="45"/>
      <c r="J1631" s="45"/>
      <c r="K1631" s="45"/>
      <c r="L1631" s="45"/>
      <c r="M1631" s="46"/>
      <c r="N1631" s="46"/>
      <c r="O1631" s="48"/>
      <c r="P1631" s="48"/>
      <c r="Q1631" s="46"/>
      <c r="R1631" s="48"/>
      <c r="S1631" s="48"/>
      <c r="T1631" s="48"/>
      <c r="U1631" s="48"/>
      <c r="V1631" s="48"/>
      <c r="W1631" s="46"/>
      <c r="X1631" s="48"/>
      <c r="Y1631" s="48"/>
      <c r="Z1631" s="157"/>
      <c r="AA1631" s="47"/>
      <c r="AB1631" s="97"/>
      <c r="AC1631" s="49"/>
      <c r="AD1631" s="49"/>
      <c r="AE1631" s="49"/>
      <c r="AF1631" s="49"/>
      <c r="AG1631" s="49"/>
      <c r="AH1631" s="47"/>
      <c r="AI1631" s="47"/>
      <c r="AJ1631" s="47"/>
      <c r="AK1631" s="190"/>
      <c r="AL1631" s="190"/>
      <c r="AM1631" s="190"/>
      <c r="AN1631" s="190"/>
      <c r="AO1631" s="190"/>
      <c r="AP1631" s="151"/>
      <c r="AQ1631" s="322"/>
      <c r="AR1631" s="322"/>
      <c r="AS1631" s="322"/>
      <c r="AT1631" s="47"/>
      <c r="AU1631" s="47"/>
      <c r="AV1631" s="47"/>
      <c r="AW1631" s="47"/>
      <c r="AX1631" s="322"/>
      <c r="AY1631" s="98"/>
      <c r="AZ1631" s="98"/>
      <c r="BA1631" s="47"/>
      <c r="BB1631" s="47"/>
      <c r="BC1631" s="47"/>
      <c r="BD1631" s="47"/>
      <c r="BE1631" s="97"/>
      <c r="BF1631" s="49"/>
      <c r="BG1631" s="239"/>
      <c r="BH1631" s="342"/>
      <c r="BI1631" s="49"/>
      <c r="BJ1631" s="49"/>
      <c r="BK1631" s="49"/>
      <c r="BL1631" s="49"/>
      <c r="BM1631" s="49"/>
      <c r="BN1631" s="47"/>
      <c r="BO1631" s="49"/>
      <c r="BP1631" s="49"/>
      <c r="BQ1631" s="49"/>
      <c r="BR1631" s="323"/>
      <c r="BS1631" s="323"/>
      <c r="BT1631" s="323"/>
      <c r="BU1631" s="49"/>
      <c r="BV1631" s="49"/>
      <c r="BW1631" s="97"/>
      <c r="BX1631" s="97"/>
      <c r="BY1631" s="97"/>
      <c r="BZ1631" s="97"/>
      <c r="CA1631" s="49"/>
      <c r="CB1631" s="49"/>
      <c r="CC1631" s="49"/>
      <c r="CD1631" s="49"/>
      <c r="CE1631" s="49"/>
      <c r="CF1631" s="49"/>
      <c r="CG1631" s="49"/>
      <c r="CH1631" s="49"/>
      <c r="CI1631" s="97"/>
      <c r="CJ1631" s="97"/>
      <c r="CK1631" s="97"/>
      <c r="CL1631" s="97"/>
      <c r="CM1631" s="335"/>
      <c r="CN1631" s="337"/>
      <c r="CO1631" s="315" t="str">
        <f>IF(Формулы!R1631&gt;V1631,"22-?,Дата 14 - Прибыл из УФСИН; ","")&amp;IF(Формулы!Q1631&gt;Y1631,"25-?,Дата 13 - Выбыл в УФСИН;","")&amp;IF(YEAR(ДАННЫЕ!$F$1)=YEAR(ДАННЫЕ!B1631),IF(AT1631&gt;0,"","40-?, вявлен в текущем году! "),"")&amp;IF(YEAR($F$1)=YEAR(W1631),IF(X1631+Y1631&gt;0,"","23-стоит, 24,25 - куда выбыл? "),"")&amp;IF(X1631+Y1631&gt;0,IF(YEAR($F$1)=YEAR(W1631),"","24+25&gt;0? 23 - когда выбыл? "),"")&amp;IF(BA1631&lt;BB1631,"47&gt;=48; ","")&amp;IF(BA1631&lt;BC1631,"47&gt;=49; ","")&amp;IF(BA1631&lt;BD1631,"47&gt;=50; ","")&amp;IF(BE1631&gt;0,IF(BF1631&gt;0,IF(AU1631&gt;AV1631,"","41 и 42 - ? (51 и 52 &gt; 0);"),"51 &gt; 0 52 - ?;"),"")&amp;IF(AU1631&gt;0,IF(AV1631&gt;AU1631,"41&gt;42;","")&amp;IF(BE1631&gt;0,"","41&gt;0 51-?;"),"")&amp;IF(BF1631&gt;0,IF(BE1631&gt;0,"","52&gt;0 51-?;"),"")&amp;IF(AW1631&gt;=AX1631,"","43&gt;44;")&amp;IF(CA1631&gt;0,IF(AW1631&gt;0,"","71 &gt; 0 43-?;"),"")</f>
        <v/>
      </c>
    </row>
    <row r="1632" spans="1:93" ht="12" x14ac:dyDescent="0.2">
      <c r="A1632" s="45"/>
      <c r="B1632" s="46"/>
      <c r="C1632" s="121"/>
      <c r="D1632" s="121"/>
      <c r="E1632" s="336"/>
      <c r="F1632" s="122"/>
      <c r="G1632" s="46"/>
      <c r="H1632" s="45"/>
      <c r="I1632" s="45"/>
      <c r="J1632" s="45"/>
      <c r="K1632" s="45"/>
      <c r="L1632" s="45"/>
      <c r="M1632" s="46"/>
      <c r="N1632" s="46"/>
      <c r="O1632" s="48"/>
      <c r="P1632" s="48"/>
      <c r="Q1632" s="46"/>
      <c r="R1632" s="48"/>
      <c r="S1632" s="48"/>
      <c r="T1632" s="48"/>
      <c r="U1632" s="48"/>
      <c r="V1632" s="48"/>
      <c r="W1632" s="46"/>
      <c r="X1632" s="48"/>
      <c r="Y1632" s="48"/>
      <c r="Z1632" s="157"/>
      <c r="AA1632" s="47"/>
      <c r="AB1632" s="97"/>
      <c r="AC1632" s="49"/>
      <c r="AD1632" s="49"/>
      <c r="AE1632" s="49"/>
      <c r="AF1632" s="49"/>
      <c r="AG1632" s="49"/>
      <c r="AH1632" s="47"/>
      <c r="AI1632" s="47"/>
      <c r="AJ1632" s="47"/>
      <c r="AK1632" s="190"/>
      <c r="AL1632" s="190"/>
      <c r="AM1632" s="190"/>
      <c r="AN1632" s="190"/>
      <c r="AO1632" s="190"/>
      <c r="AP1632" s="151"/>
      <c r="AQ1632" s="322"/>
      <c r="AR1632" s="322"/>
      <c r="AS1632" s="322"/>
      <c r="AT1632" s="47"/>
      <c r="AU1632" s="47"/>
      <c r="AV1632" s="47"/>
      <c r="AW1632" s="47"/>
      <c r="AX1632" s="322"/>
      <c r="AY1632" s="98"/>
      <c r="AZ1632" s="98"/>
      <c r="BA1632" s="47"/>
      <c r="BB1632" s="47"/>
      <c r="BC1632" s="47"/>
      <c r="BD1632" s="47"/>
      <c r="BE1632" s="97"/>
      <c r="BF1632" s="49"/>
      <c r="BG1632" s="239"/>
      <c r="BH1632" s="342"/>
      <c r="BI1632" s="49"/>
      <c r="BJ1632" s="49"/>
      <c r="BK1632" s="49"/>
      <c r="BL1632" s="49"/>
      <c r="BM1632" s="49"/>
      <c r="BN1632" s="47"/>
      <c r="BO1632" s="49"/>
      <c r="BP1632" s="49"/>
      <c r="BQ1632" s="49"/>
      <c r="BR1632" s="323"/>
      <c r="BS1632" s="323"/>
      <c r="BT1632" s="323"/>
      <c r="BU1632" s="49"/>
      <c r="BV1632" s="49"/>
      <c r="BW1632" s="97"/>
      <c r="BX1632" s="97"/>
      <c r="BY1632" s="97"/>
      <c r="BZ1632" s="97"/>
      <c r="CA1632" s="49"/>
      <c r="CB1632" s="49"/>
      <c r="CC1632" s="49"/>
      <c r="CD1632" s="49"/>
      <c r="CE1632" s="49"/>
      <c r="CF1632" s="49"/>
      <c r="CG1632" s="49"/>
      <c r="CH1632" s="49"/>
      <c r="CI1632" s="97"/>
      <c r="CJ1632" s="97"/>
      <c r="CK1632" s="97"/>
      <c r="CL1632" s="97"/>
      <c r="CM1632" s="335"/>
      <c r="CN1632" s="337"/>
      <c r="CO1632" s="315" t="str">
        <f>IF(Формулы!R1632&gt;V1632,"22-?,Дата 14 - Прибыл из УФСИН; ","")&amp;IF(Формулы!Q1632&gt;Y1632,"25-?,Дата 13 - Выбыл в УФСИН;","")&amp;IF(YEAR(ДАННЫЕ!$F$1)=YEAR(ДАННЫЕ!B1632),IF(AT1632&gt;0,"","40-?, вявлен в текущем году! "),"")&amp;IF(YEAR($F$1)=YEAR(W1632),IF(X1632+Y1632&gt;0,"","23-стоит, 24,25 - куда выбыл? "),"")&amp;IF(X1632+Y1632&gt;0,IF(YEAR($F$1)=YEAR(W1632),"","24+25&gt;0? 23 - когда выбыл? "),"")&amp;IF(BA1632&lt;BB1632,"47&gt;=48; ","")&amp;IF(BA1632&lt;BC1632,"47&gt;=49; ","")&amp;IF(BA1632&lt;BD1632,"47&gt;=50; ","")&amp;IF(BE1632&gt;0,IF(BF1632&gt;0,IF(AU1632&gt;AV1632,"","41 и 42 - ? (51 и 52 &gt; 0);"),"51 &gt; 0 52 - ?;"),"")&amp;IF(AU1632&gt;0,IF(AV1632&gt;AU1632,"41&gt;42;","")&amp;IF(BE1632&gt;0,"","41&gt;0 51-?;"),"")&amp;IF(BF1632&gt;0,IF(BE1632&gt;0,"","52&gt;0 51-?;"),"")&amp;IF(AW1632&gt;=AX1632,"","43&gt;44;")&amp;IF(CA1632&gt;0,IF(AW1632&gt;0,"","71 &gt; 0 43-?;"),"")</f>
        <v/>
      </c>
    </row>
    <row r="1633" spans="1:93" ht="12" x14ac:dyDescent="0.2">
      <c r="A1633" s="45"/>
      <c r="B1633" s="46"/>
      <c r="C1633" s="121"/>
      <c r="D1633" s="121"/>
      <c r="E1633" s="336"/>
      <c r="F1633" s="122"/>
      <c r="G1633" s="46"/>
      <c r="H1633" s="45"/>
      <c r="I1633" s="45"/>
      <c r="J1633" s="45"/>
      <c r="K1633" s="45"/>
      <c r="L1633" s="45"/>
      <c r="M1633" s="46"/>
      <c r="N1633" s="46"/>
      <c r="O1633" s="48"/>
      <c r="P1633" s="48"/>
      <c r="Q1633" s="46"/>
      <c r="R1633" s="48"/>
      <c r="S1633" s="48"/>
      <c r="T1633" s="48"/>
      <c r="U1633" s="48"/>
      <c r="V1633" s="48"/>
      <c r="W1633" s="46"/>
      <c r="X1633" s="48"/>
      <c r="Y1633" s="48"/>
      <c r="Z1633" s="157"/>
      <c r="AA1633" s="47"/>
      <c r="AB1633" s="97"/>
      <c r="AC1633" s="49"/>
      <c r="AD1633" s="49"/>
      <c r="AE1633" s="49"/>
      <c r="AF1633" s="49"/>
      <c r="AG1633" s="49"/>
      <c r="AH1633" s="47"/>
      <c r="AI1633" s="47"/>
      <c r="AJ1633" s="47"/>
      <c r="AK1633" s="190"/>
      <c r="AL1633" s="190"/>
      <c r="AM1633" s="190"/>
      <c r="AN1633" s="190"/>
      <c r="AO1633" s="190"/>
      <c r="AP1633" s="151"/>
      <c r="AQ1633" s="322"/>
      <c r="AR1633" s="322"/>
      <c r="AS1633" s="322"/>
      <c r="AT1633" s="47"/>
      <c r="AU1633" s="47"/>
      <c r="AV1633" s="47"/>
      <c r="AW1633" s="47"/>
      <c r="AX1633" s="322"/>
      <c r="AY1633" s="98"/>
      <c r="AZ1633" s="98"/>
      <c r="BA1633" s="47"/>
      <c r="BB1633" s="47"/>
      <c r="BC1633" s="47"/>
      <c r="BD1633" s="47"/>
      <c r="BE1633" s="97"/>
      <c r="BF1633" s="49"/>
      <c r="BG1633" s="239"/>
      <c r="BH1633" s="342"/>
      <c r="BI1633" s="49"/>
      <c r="BJ1633" s="49"/>
      <c r="BK1633" s="49"/>
      <c r="BL1633" s="49"/>
      <c r="BM1633" s="49"/>
      <c r="BN1633" s="47"/>
      <c r="BO1633" s="49"/>
      <c r="BP1633" s="49"/>
      <c r="BQ1633" s="49"/>
      <c r="BR1633" s="323"/>
      <c r="BS1633" s="323"/>
      <c r="BT1633" s="323"/>
      <c r="BU1633" s="49"/>
      <c r="BV1633" s="49"/>
      <c r="BW1633" s="97"/>
      <c r="BX1633" s="97"/>
      <c r="BY1633" s="97"/>
      <c r="BZ1633" s="97"/>
      <c r="CA1633" s="49"/>
      <c r="CB1633" s="49"/>
      <c r="CC1633" s="49"/>
      <c r="CD1633" s="49"/>
      <c r="CE1633" s="49"/>
      <c r="CF1633" s="49"/>
      <c r="CG1633" s="49"/>
      <c r="CH1633" s="49"/>
      <c r="CI1633" s="97"/>
      <c r="CJ1633" s="97"/>
      <c r="CK1633" s="97"/>
      <c r="CL1633" s="97"/>
      <c r="CM1633" s="335"/>
      <c r="CN1633" s="337"/>
      <c r="CO1633" s="315" t="str">
        <f>IF(Формулы!R1633&gt;V1633,"22-?,Дата 14 - Прибыл из УФСИН; ","")&amp;IF(Формулы!Q1633&gt;Y1633,"25-?,Дата 13 - Выбыл в УФСИН;","")&amp;IF(YEAR(ДАННЫЕ!$F$1)=YEAR(ДАННЫЕ!B1633),IF(AT1633&gt;0,"","40-?, вявлен в текущем году! "),"")&amp;IF(YEAR($F$1)=YEAR(W1633),IF(X1633+Y1633&gt;0,"","23-стоит, 24,25 - куда выбыл? "),"")&amp;IF(X1633+Y1633&gt;0,IF(YEAR($F$1)=YEAR(W1633),"","24+25&gt;0? 23 - когда выбыл? "),"")&amp;IF(BA1633&lt;BB1633,"47&gt;=48; ","")&amp;IF(BA1633&lt;BC1633,"47&gt;=49; ","")&amp;IF(BA1633&lt;BD1633,"47&gt;=50; ","")&amp;IF(BE1633&gt;0,IF(BF1633&gt;0,IF(AU1633&gt;AV1633,"","41 и 42 - ? (51 и 52 &gt; 0);"),"51 &gt; 0 52 - ?;"),"")&amp;IF(AU1633&gt;0,IF(AV1633&gt;AU1633,"41&gt;42;","")&amp;IF(BE1633&gt;0,"","41&gt;0 51-?;"),"")&amp;IF(BF1633&gt;0,IF(BE1633&gt;0,"","52&gt;0 51-?;"),"")&amp;IF(AW1633&gt;=AX1633,"","43&gt;44;")&amp;IF(CA1633&gt;0,IF(AW1633&gt;0,"","71 &gt; 0 43-?;"),"")</f>
        <v/>
      </c>
    </row>
    <row r="1634" spans="1:93" ht="12" x14ac:dyDescent="0.2">
      <c r="A1634" s="45"/>
      <c r="B1634" s="46"/>
      <c r="C1634" s="121"/>
      <c r="D1634" s="121"/>
      <c r="E1634" s="336"/>
      <c r="F1634" s="122"/>
      <c r="G1634" s="46"/>
      <c r="H1634" s="45"/>
      <c r="I1634" s="45"/>
      <c r="J1634" s="45"/>
      <c r="K1634" s="45"/>
      <c r="L1634" s="45"/>
      <c r="M1634" s="46"/>
      <c r="N1634" s="46"/>
      <c r="O1634" s="48"/>
      <c r="P1634" s="48"/>
      <c r="Q1634" s="46"/>
      <c r="R1634" s="48"/>
      <c r="S1634" s="48"/>
      <c r="T1634" s="48"/>
      <c r="U1634" s="48"/>
      <c r="V1634" s="48"/>
      <c r="W1634" s="46"/>
      <c r="X1634" s="48"/>
      <c r="Y1634" s="48"/>
      <c r="Z1634" s="157"/>
      <c r="AA1634" s="47"/>
      <c r="AB1634" s="97"/>
      <c r="AC1634" s="49"/>
      <c r="AD1634" s="49"/>
      <c r="AE1634" s="49"/>
      <c r="AF1634" s="49"/>
      <c r="AG1634" s="49"/>
      <c r="AH1634" s="47"/>
      <c r="AI1634" s="47"/>
      <c r="AJ1634" s="47"/>
      <c r="AK1634" s="190"/>
      <c r="AL1634" s="190"/>
      <c r="AM1634" s="190"/>
      <c r="AN1634" s="190"/>
      <c r="AO1634" s="190"/>
      <c r="AP1634" s="151"/>
      <c r="AQ1634" s="322"/>
      <c r="AR1634" s="322"/>
      <c r="AS1634" s="322"/>
      <c r="AT1634" s="47"/>
      <c r="AU1634" s="47"/>
      <c r="AV1634" s="47"/>
      <c r="AW1634" s="47"/>
      <c r="AX1634" s="322"/>
      <c r="AY1634" s="98"/>
      <c r="AZ1634" s="98"/>
      <c r="BA1634" s="47"/>
      <c r="BB1634" s="47"/>
      <c r="BC1634" s="47"/>
      <c r="BD1634" s="47"/>
      <c r="BE1634" s="97"/>
      <c r="BF1634" s="49"/>
      <c r="BG1634" s="239"/>
      <c r="BH1634" s="342"/>
      <c r="BI1634" s="49"/>
      <c r="BJ1634" s="49"/>
      <c r="BK1634" s="49"/>
      <c r="BL1634" s="49"/>
      <c r="BM1634" s="49"/>
      <c r="BN1634" s="47"/>
      <c r="BO1634" s="49"/>
      <c r="BP1634" s="49"/>
      <c r="BQ1634" s="49"/>
      <c r="BR1634" s="323"/>
      <c r="BS1634" s="323"/>
      <c r="BT1634" s="323"/>
      <c r="BU1634" s="49"/>
      <c r="BV1634" s="49"/>
      <c r="BW1634" s="97"/>
      <c r="BX1634" s="97"/>
      <c r="BY1634" s="97"/>
      <c r="BZ1634" s="97"/>
      <c r="CA1634" s="49"/>
      <c r="CB1634" s="49"/>
      <c r="CC1634" s="49"/>
      <c r="CD1634" s="49"/>
      <c r="CE1634" s="49"/>
      <c r="CF1634" s="49"/>
      <c r="CG1634" s="49"/>
      <c r="CH1634" s="49"/>
      <c r="CI1634" s="97"/>
      <c r="CJ1634" s="97"/>
      <c r="CK1634" s="97"/>
      <c r="CL1634" s="97"/>
      <c r="CM1634" s="335"/>
      <c r="CN1634" s="337"/>
      <c r="CO1634" s="315" t="str">
        <f>IF(Формулы!R1634&gt;V1634,"22-?,Дата 14 - Прибыл из УФСИН; ","")&amp;IF(Формулы!Q1634&gt;Y1634,"25-?,Дата 13 - Выбыл в УФСИН;","")&amp;IF(YEAR(ДАННЫЕ!$F$1)=YEAR(ДАННЫЕ!B1634),IF(AT1634&gt;0,"","40-?, вявлен в текущем году! "),"")&amp;IF(YEAR($F$1)=YEAR(W1634),IF(X1634+Y1634&gt;0,"","23-стоит, 24,25 - куда выбыл? "),"")&amp;IF(X1634+Y1634&gt;0,IF(YEAR($F$1)=YEAR(W1634),"","24+25&gt;0? 23 - когда выбыл? "),"")&amp;IF(BA1634&lt;BB1634,"47&gt;=48; ","")&amp;IF(BA1634&lt;BC1634,"47&gt;=49; ","")&amp;IF(BA1634&lt;BD1634,"47&gt;=50; ","")&amp;IF(BE1634&gt;0,IF(BF1634&gt;0,IF(AU1634&gt;AV1634,"","41 и 42 - ? (51 и 52 &gt; 0);"),"51 &gt; 0 52 - ?;"),"")&amp;IF(AU1634&gt;0,IF(AV1634&gt;AU1634,"41&gt;42;","")&amp;IF(BE1634&gt;0,"","41&gt;0 51-?;"),"")&amp;IF(BF1634&gt;0,IF(BE1634&gt;0,"","52&gt;0 51-?;"),"")&amp;IF(AW1634&gt;=AX1634,"","43&gt;44;")&amp;IF(CA1634&gt;0,IF(AW1634&gt;0,"","71 &gt; 0 43-?;"),"")</f>
        <v/>
      </c>
    </row>
    <row r="1635" spans="1:93" ht="12" x14ac:dyDescent="0.2">
      <c r="A1635" s="45"/>
      <c r="B1635" s="46"/>
      <c r="C1635" s="121"/>
      <c r="D1635" s="121"/>
      <c r="E1635" s="336"/>
      <c r="F1635" s="122"/>
      <c r="G1635" s="46"/>
      <c r="H1635" s="45"/>
      <c r="I1635" s="45"/>
      <c r="J1635" s="45"/>
      <c r="K1635" s="45"/>
      <c r="L1635" s="45"/>
      <c r="M1635" s="46"/>
      <c r="N1635" s="46"/>
      <c r="O1635" s="48"/>
      <c r="P1635" s="48"/>
      <c r="Q1635" s="46"/>
      <c r="R1635" s="48"/>
      <c r="S1635" s="48"/>
      <c r="T1635" s="48"/>
      <c r="U1635" s="48"/>
      <c r="V1635" s="48"/>
      <c r="W1635" s="46"/>
      <c r="X1635" s="48"/>
      <c r="Y1635" s="48"/>
      <c r="Z1635" s="157"/>
      <c r="AA1635" s="47"/>
      <c r="AB1635" s="97"/>
      <c r="AC1635" s="49"/>
      <c r="AD1635" s="49"/>
      <c r="AE1635" s="49"/>
      <c r="AF1635" s="49"/>
      <c r="AG1635" s="49"/>
      <c r="AH1635" s="47"/>
      <c r="AI1635" s="47"/>
      <c r="AJ1635" s="47"/>
      <c r="AK1635" s="190"/>
      <c r="AL1635" s="190"/>
      <c r="AM1635" s="190"/>
      <c r="AN1635" s="190"/>
      <c r="AO1635" s="190"/>
      <c r="AP1635" s="151"/>
      <c r="AQ1635" s="322"/>
      <c r="AR1635" s="322"/>
      <c r="AS1635" s="322"/>
      <c r="AT1635" s="47"/>
      <c r="AU1635" s="47"/>
      <c r="AV1635" s="47"/>
      <c r="AW1635" s="47"/>
      <c r="AX1635" s="322"/>
      <c r="AY1635" s="98"/>
      <c r="AZ1635" s="98"/>
      <c r="BA1635" s="47"/>
      <c r="BB1635" s="47"/>
      <c r="BC1635" s="47"/>
      <c r="BD1635" s="47"/>
      <c r="BE1635" s="97"/>
      <c r="BF1635" s="49"/>
      <c r="BG1635" s="239"/>
      <c r="BH1635" s="342"/>
      <c r="BI1635" s="49"/>
      <c r="BJ1635" s="49"/>
      <c r="BK1635" s="49"/>
      <c r="BL1635" s="49"/>
      <c r="BM1635" s="49"/>
      <c r="BN1635" s="47"/>
      <c r="BO1635" s="49"/>
      <c r="BP1635" s="49"/>
      <c r="BQ1635" s="49"/>
      <c r="BR1635" s="323"/>
      <c r="BS1635" s="323"/>
      <c r="BT1635" s="323"/>
      <c r="BU1635" s="49"/>
      <c r="BV1635" s="49"/>
      <c r="BW1635" s="97"/>
      <c r="BX1635" s="97"/>
      <c r="BY1635" s="97"/>
      <c r="BZ1635" s="97"/>
      <c r="CA1635" s="49"/>
      <c r="CB1635" s="49"/>
      <c r="CC1635" s="49"/>
      <c r="CD1635" s="49"/>
      <c r="CE1635" s="49"/>
      <c r="CF1635" s="49"/>
      <c r="CG1635" s="49"/>
      <c r="CH1635" s="49"/>
      <c r="CI1635" s="97"/>
      <c r="CJ1635" s="97"/>
      <c r="CK1635" s="97"/>
      <c r="CL1635" s="97"/>
      <c r="CM1635" s="335"/>
      <c r="CN1635" s="337"/>
      <c r="CO1635" s="315" t="str">
        <f>IF(Формулы!R1635&gt;V1635,"22-?,Дата 14 - Прибыл из УФСИН; ","")&amp;IF(Формулы!Q1635&gt;Y1635,"25-?,Дата 13 - Выбыл в УФСИН;","")&amp;IF(YEAR(ДАННЫЕ!$F$1)=YEAR(ДАННЫЕ!B1635),IF(AT1635&gt;0,"","40-?, вявлен в текущем году! "),"")&amp;IF(YEAR($F$1)=YEAR(W1635),IF(X1635+Y1635&gt;0,"","23-стоит, 24,25 - куда выбыл? "),"")&amp;IF(X1635+Y1635&gt;0,IF(YEAR($F$1)=YEAR(W1635),"","24+25&gt;0? 23 - когда выбыл? "),"")&amp;IF(BA1635&lt;BB1635,"47&gt;=48; ","")&amp;IF(BA1635&lt;BC1635,"47&gt;=49; ","")&amp;IF(BA1635&lt;BD1635,"47&gt;=50; ","")&amp;IF(BE1635&gt;0,IF(BF1635&gt;0,IF(AU1635&gt;AV1635,"","41 и 42 - ? (51 и 52 &gt; 0);"),"51 &gt; 0 52 - ?;"),"")&amp;IF(AU1635&gt;0,IF(AV1635&gt;AU1635,"41&gt;42;","")&amp;IF(BE1635&gt;0,"","41&gt;0 51-?;"),"")&amp;IF(BF1635&gt;0,IF(BE1635&gt;0,"","52&gt;0 51-?;"),"")&amp;IF(AW1635&gt;=AX1635,"","43&gt;44;")&amp;IF(CA1635&gt;0,IF(AW1635&gt;0,"","71 &gt; 0 43-?;"),"")</f>
        <v/>
      </c>
    </row>
    <row r="1636" spans="1:93" ht="12" x14ac:dyDescent="0.2">
      <c r="A1636" s="45"/>
      <c r="B1636" s="46"/>
      <c r="C1636" s="121"/>
      <c r="D1636" s="121"/>
      <c r="E1636" s="336"/>
      <c r="F1636" s="122"/>
      <c r="G1636" s="46"/>
      <c r="H1636" s="45"/>
      <c r="I1636" s="45"/>
      <c r="J1636" s="45"/>
      <c r="K1636" s="45"/>
      <c r="L1636" s="45"/>
      <c r="M1636" s="46"/>
      <c r="N1636" s="46"/>
      <c r="O1636" s="48"/>
      <c r="P1636" s="48"/>
      <c r="Q1636" s="46"/>
      <c r="R1636" s="48"/>
      <c r="S1636" s="48"/>
      <c r="T1636" s="48"/>
      <c r="U1636" s="48"/>
      <c r="V1636" s="48"/>
      <c r="W1636" s="46"/>
      <c r="X1636" s="48"/>
      <c r="Y1636" s="48"/>
      <c r="Z1636" s="157"/>
      <c r="AA1636" s="47"/>
      <c r="AB1636" s="97"/>
      <c r="AC1636" s="49"/>
      <c r="AD1636" s="49"/>
      <c r="AE1636" s="49"/>
      <c r="AF1636" s="49"/>
      <c r="AG1636" s="49"/>
      <c r="AH1636" s="47"/>
      <c r="AI1636" s="47"/>
      <c r="AJ1636" s="47"/>
      <c r="AK1636" s="190"/>
      <c r="AL1636" s="190"/>
      <c r="AM1636" s="190"/>
      <c r="AN1636" s="190"/>
      <c r="AO1636" s="190"/>
      <c r="AP1636" s="151"/>
      <c r="AQ1636" s="322"/>
      <c r="AR1636" s="322"/>
      <c r="AS1636" s="322"/>
      <c r="AT1636" s="47"/>
      <c r="AU1636" s="47"/>
      <c r="AV1636" s="47"/>
      <c r="AW1636" s="47"/>
      <c r="AX1636" s="322"/>
      <c r="AY1636" s="98"/>
      <c r="AZ1636" s="98"/>
      <c r="BA1636" s="47"/>
      <c r="BB1636" s="47"/>
      <c r="BC1636" s="47"/>
      <c r="BD1636" s="47"/>
      <c r="BE1636" s="97"/>
      <c r="BF1636" s="49"/>
      <c r="BG1636" s="239"/>
      <c r="BH1636" s="342"/>
      <c r="BI1636" s="49"/>
      <c r="BJ1636" s="49"/>
      <c r="BK1636" s="49"/>
      <c r="BL1636" s="49"/>
      <c r="BM1636" s="49"/>
      <c r="BN1636" s="47"/>
      <c r="BO1636" s="49"/>
      <c r="BP1636" s="49"/>
      <c r="BQ1636" s="49"/>
      <c r="BR1636" s="323"/>
      <c r="BS1636" s="323"/>
      <c r="BT1636" s="323"/>
      <c r="BU1636" s="49"/>
      <c r="BV1636" s="49"/>
      <c r="BW1636" s="97"/>
      <c r="BX1636" s="97"/>
      <c r="BY1636" s="97"/>
      <c r="BZ1636" s="97"/>
      <c r="CA1636" s="49"/>
      <c r="CB1636" s="49"/>
      <c r="CC1636" s="49"/>
      <c r="CD1636" s="49"/>
      <c r="CE1636" s="49"/>
      <c r="CF1636" s="49"/>
      <c r="CG1636" s="49"/>
      <c r="CH1636" s="49"/>
      <c r="CI1636" s="97"/>
      <c r="CJ1636" s="97"/>
      <c r="CK1636" s="97"/>
      <c r="CL1636" s="97"/>
      <c r="CM1636" s="335"/>
      <c r="CN1636" s="337"/>
      <c r="CO1636" s="315" t="str">
        <f>IF(Формулы!R1636&gt;V1636,"22-?,Дата 14 - Прибыл из УФСИН; ","")&amp;IF(Формулы!Q1636&gt;Y1636,"25-?,Дата 13 - Выбыл в УФСИН;","")&amp;IF(YEAR(ДАННЫЕ!$F$1)=YEAR(ДАННЫЕ!B1636),IF(AT1636&gt;0,"","40-?, вявлен в текущем году! "),"")&amp;IF(YEAR($F$1)=YEAR(W1636),IF(X1636+Y1636&gt;0,"","23-стоит, 24,25 - куда выбыл? "),"")&amp;IF(X1636+Y1636&gt;0,IF(YEAR($F$1)=YEAR(W1636),"","24+25&gt;0? 23 - когда выбыл? "),"")&amp;IF(BA1636&lt;BB1636,"47&gt;=48; ","")&amp;IF(BA1636&lt;BC1636,"47&gt;=49; ","")&amp;IF(BA1636&lt;BD1636,"47&gt;=50; ","")&amp;IF(BE1636&gt;0,IF(BF1636&gt;0,IF(AU1636&gt;AV1636,"","41 и 42 - ? (51 и 52 &gt; 0);"),"51 &gt; 0 52 - ?;"),"")&amp;IF(AU1636&gt;0,IF(AV1636&gt;AU1636,"41&gt;42;","")&amp;IF(BE1636&gt;0,"","41&gt;0 51-?;"),"")&amp;IF(BF1636&gt;0,IF(BE1636&gt;0,"","52&gt;0 51-?;"),"")&amp;IF(AW1636&gt;=AX1636,"","43&gt;44;")&amp;IF(CA1636&gt;0,IF(AW1636&gt;0,"","71 &gt; 0 43-?;"),"")</f>
        <v/>
      </c>
    </row>
    <row r="1637" spans="1:93" ht="12" x14ac:dyDescent="0.2">
      <c r="A1637" s="45"/>
      <c r="B1637" s="46"/>
      <c r="C1637" s="121"/>
      <c r="D1637" s="121"/>
      <c r="E1637" s="336"/>
      <c r="F1637" s="122"/>
      <c r="G1637" s="46"/>
      <c r="H1637" s="45"/>
      <c r="I1637" s="45"/>
      <c r="J1637" s="45"/>
      <c r="K1637" s="45"/>
      <c r="L1637" s="45"/>
      <c r="M1637" s="46"/>
      <c r="N1637" s="46"/>
      <c r="O1637" s="48"/>
      <c r="P1637" s="48"/>
      <c r="Q1637" s="46"/>
      <c r="R1637" s="48"/>
      <c r="S1637" s="48"/>
      <c r="T1637" s="48"/>
      <c r="U1637" s="48"/>
      <c r="V1637" s="48"/>
      <c r="W1637" s="46"/>
      <c r="X1637" s="48"/>
      <c r="Y1637" s="48"/>
      <c r="Z1637" s="157"/>
      <c r="AA1637" s="47"/>
      <c r="AB1637" s="97"/>
      <c r="AC1637" s="49"/>
      <c r="AD1637" s="49"/>
      <c r="AE1637" s="49"/>
      <c r="AF1637" s="49"/>
      <c r="AG1637" s="49"/>
      <c r="AH1637" s="47"/>
      <c r="AI1637" s="47"/>
      <c r="AJ1637" s="47"/>
      <c r="AK1637" s="190"/>
      <c r="AL1637" s="190"/>
      <c r="AM1637" s="190"/>
      <c r="AN1637" s="190"/>
      <c r="AO1637" s="190"/>
      <c r="AP1637" s="151"/>
      <c r="AQ1637" s="322"/>
      <c r="AR1637" s="322"/>
      <c r="AS1637" s="322"/>
      <c r="AT1637" s="47"/>
      <c r="AU1637" s="47"/>
      <c r="AV1637" s="47"/>
      <c r="AW1637" s="47"/>
      <c r="AX1637" s="322"/>
      <c r="AY1637" s="98"/>
      <c r="AZ1637" s="98"/>
      <c r="BA1637" s="47"/>
      <c r="BB1637" s="47"/>
      <c r="BC1637" s="47"/>
      <c r="BD1637" s="47"/>
      <c r="BE1637" s="97"/>
      <c r="BF1637" s="49"/>
      <c r="BG1637" s="239"/>
      <c r="BH1637" s="342"/>
      <c r="BI1637" s="49"/>
      <c r="BJ1637" s="49"/>
      <c r="BK1637" s="49"/>
      <c r="BL1637" s="49"/>
      <c r="BM1637" s="49"/>
      <c r="BN1637" s="47"/>
      <c r="BO1637" s="49"/>
      <c r="BP1637" s="49"/>
      <c r="BQ1637" s="49"/>
      <c r="BR1637" s="323"/>
      <c r="BS1637" s="323"/>
      <c r="BT1637" s="323"/>
      <c r="BU1637" s="49"/>
      <c r="BV1637" s="49"/>
      <c r="BW1637" s="97"/>
      <c r="BX1637" s="97"/>
      <c r="BY1637" s="97"/>
      <c r="BZ1637" s="97"/>
      <c r="CA1637" s="49"/>
      <c r="CB1637" s="49"/>
      <c r="CC1637" s="49"/>
      <c r="CD1637" s="49"/>
      <c r="CE1637" s="49"/>
      <c r="CF1637" s="49"/>
      <c r="CG1637" s="49"/>
      <c r="CH1637" s="49"/>
      <c r="CI1637" s="97"/>
      <c r="CJ1637" s="97"/>
      <c r="CK1637" s="97"/>
      <c r="CL1637" s="97"/>
      <c r="CM1637" s="335"/>
      <c r="CN1637" s="337"/>
      <c r="CO1637" s="315" t="str">
        <f>IF(Формулы!R1637&gt;V1637,"22-?,Дата 14 - Прибыл из УФСИН; ","")&amp;IF(Формулы!Q1637&gt;Y1637,"25-?,Дата 13 - Выбыл в УФСИН;","")&amp;IF(YEAR(ДАННЫЕ!$F$1)=YEAR(ДАННЫЕ!B1637),IF(AT1637&gt;0,"","40-?, вявлен в текущем году! "),"")&amp;IF(YEAR($F$1)=YEAR(W1637),IF(X1637+Y1637&gt;0,"","23-стоит, 24,25 - куда выбыл? "),"")&amp;IF(X1637+Y1637&gt;0,IF(YEAR($F$1)=YEAR(W1637),"","24+25&gt;0? 23 - когда выбыл? "),"")&amp;IF(BA1637&lt;BB1637,"47&gt;=48; ","")&amp;IF(BA1637&lt;BC1637,"47&gt;=49; ","")&amp;IF(BA1637&lt;BD1637,"47&gt;=50; ","")&amp;IF(BE1637&gt;0,IF(BF1637&gt;0,IF(AU1637&gt;AV1637,"","41 и 42 - ? (51 и 52 &gt; 0);"),"51 &gt; 0 52 - ?;"),"")&amp;IF(AU1637&gt;0,IF(AV1637&gt;AU1637,"41&gt;42;","")&amp;IF(BE1637&gt;0,"","41&gt;0 51-?;"),"")&amp;IF(BF1637&gt;0,IF(BE1637&gt;0,"","52&gt;0 51-?;"),"")&amp;IF(AW1637&gt;=AX1637,"","43&gt;44;")&amp;IF(CA1637&gt;0,IF(AW1637&gt;0,"","71 &gt; 0 43-?;"),"")</f>
        <v/>
      </c>
    </row>
    <row r="1638" spans="1:93" ht="12" x14ac:dyDescent="0.2">
      <c r="A1638" s="45"/>
      <c r="B1638" s="46"/>
      <c r="C1638" s="121"/>
      <c r="D1638" s="121"/>
      <c r="E1638" s="336"/>
      <c r="F1638" s="122"/>
      <c r="G1638" s="46"/>
      <c r="H1638" s="45"/>
      <c r="I1638" s="45"/>
      <c r="J1638" s="45"/>
      <c r="K1638" s="45"/>
      <c r="L1638" s="45"/>
      <c r="M1638" s="46"/>
      <c r="N1638" s="46"/>
      <c r="O1638" s="48"/>
      <c r="P1638" s="48"/>
      <c r="Q1638" s="46"/>
      <c r="R1638" s="48"/>
      <c r="S1638" s="48"/>
      <c r="T1638" s="48"/>
      <c r="U1638" s="48"/>
      <c r="V1638" s="48"/>
      <c r="W1638" s="46"/>
      <c r="X1638" s="48"/>
      <c r="Y1638" s="48"/>
      <c r="Z1638" s="157"/>
      <c r="AA1638" s="47"/>
      <c r="AB1638" s="97"/>
      <c r="AC1638" s="49"/>
      <c r="AD1638" s="49"/>
      <c r="AE1638" s="49"/>
      <c r="AF1638" s="49"/>
      <c r="AG1638" s="49"/>
      <c r="AH1638" s="47"/>
      <c r="AI1638" s="47"/>
      <c r="AJ1638" s="47"/>
      <c r="AK1638" s="190"/>
      <c r="AL1638" s="190"/>
      <c r="AM1638" s="190"/>
      <c r="AN1638" s="190"/>
      <c r="AO1638" s="190"/>
      <c r="AP1638" s="151"/>
      <c r="AQ1638" s="322"/>
      <c r="AR1638" s="322"/>
      <c r="AS1638" s="322"/>
      <c r="AT1638" s="47"/>
      <c r="AU1638" s="47"/>
      <c r="AV1638" s="47"/>
      <c r="AW1638" s="47"/>
      <c r="AX1638" s="322"/>
      <c r="AY1638" s="98"/>
      <c r="AZ1638" s="98"/>
      <c r="BA1638" s="47"/>
      <c r="BB1638" s="47"/>
      <c r="BC1638" s="47"/>
      <c r="BD1638" s="47"/>
      <c r="BE1638" s="97"/>
      <c r="BF1638" s="49"/>
      <c r="BG1638" s="239"/>
      <c r="BH1638" s="342"/>
      <c r="BI1638" s="49"/>
      <c r="BJ1638" s="49"/>
      <c r="BK1638" s="49"/>
      <c r="BL1638" s="49"/>
      <c r="BM1638" s="49"/>
      <c r="BN1638" s="47"/>
      <c r="BO1638" s="49"/>
      <c r="BP1638" s="49"/>
      <c r="BQ1638" s="49"/>
      <c r="BR1638" s="323"/>
      <c r="BS1638" s="323"/>
      <c r="BT1638" s="323"/>
      <c r="BU1638" s="49"/>
      <c r="BV1638" s="49"/>
      <c r="BW1638" s="97"/>
      <c r="BX1638" s="97"/>
      <c r="BY1638" s="97"/>
      <c r="BZ1638" s="97"/>
      <c r="CA1638" s="49"/>
      <c r="CB1638" s="49"/>
      <c r="CC1638" s="49"/>
      <c r="CD1638" s="49"/>
      <c r="CE1638" s="49"/>
      <c r="CF1638" s="49"/>
      <c r="CG1638" s="49"/>
      <c r="CH1638" s="49"/>
      <c r="CI1638" s="97"/>
      <c r="CJ1638" s="97"/>
      <c r="CK1638" s="97"/>
      <c r="CL1638" s="97"/>
      <c r="CM1638" s="335"/>
      <c r="CN1638" s="337"/>
      <c r="CO1638" s="315" t="str">
        <f>IF(Формулы!R1638&gt;V1638,"22-?,Дата 14 - Прибыл из УФСИН; ","")&amp;IF(Формулы!Q1638&gt;Y1638,"25-?,Дата 13 - Выбыл в УФСИН;","")&amp;IF(YEAR(ДАННЫЕ!$F$1)=YEAR(ДАННЫЕ!B1638),IF(AT1638&gt;0,"","40-?, вявлен в текущем году! "),"")&amp;IF(YEAR($F$1)=YEAR(W1638),IF(X1638+Y1638&gt;0,"","23-стоит, 24,25 - куда выбыл? "),"")&amp;IF(X1638+Y1638&gt;0,IF(YEAR($F$1)=YEAR(W1638),"","24+25&gt;0? 23 - когда выбыл? "),"")&amp;IF(BA1638&lt;BB1638,"47&gt;=48; ","")&amp;IF(BA1638&lt;BC1638,"47&gt;=49; ","")&amp;IF(BA1638&lt;BD1638,"47&gt;=50; ","")&amp;IF(BE1638&gt;0,IF(BF1638&gt;0,IF(AU1638&gt;AV1638,"","41 и 42 - ? (51 и 52 &gt; 0);"),"51 &gt; 0 52 - ?;"),"")&amp;IF(AU1638&gt;0,IF(AV1638&gt;AU1638,"41&gt;42;","")&amp;IF(BE1638&gt;0,"","41&gt;0 51-?;"),"")&amp;IF(BF1638&gt;0,IF(BE1638&gt;0,"","52&gt;0 51-?;"),"")&amp;IF(AW1638&gt;=AX1638,"","43&gt;44;")&amp;IF(CA1638&gt;0,IF(AW1638&gt;0,"","71 &gt; 0 43-?;"),"")</f>
        <v/>
      </c>
    </row>
    <row r="1639" spans="1:93" ht="12" x14ac:dyDescent="0.2">
      <c r="A1639" s="45"/>
      <c r="B1639" s="46"/>
      <c r="C1639" s="121"/>
      <c r="D1639" s="121"/>
      <c r="E1639" s="336"/>
      <c r="F1639" s="122"/>
      <c r="G1639" s="46"/>
      <c r="H1639" s="45"/>
      <c r="I1639" s="45"/>
      <c r="J1639" s="45"/>
      <c r="K1639" s="45"/>
      <c r="L1639" s="45"/>
      <c r="M1639" s="46"/>
      <c r="N1639" s="46"/>
      <c r="O1639" s="48"/>
      <c r="P1639" s="48"/>
      <c r="Q1639" s="46"/>
      <c r="R1639" s="48"/>
      <c r="S1639" s="48"/>
      <c r="T1639" s="48"/>
      <c r="U1639" s="48"/>
      <c r="V1639" s="48"/>
      <c r="W1639" s="46"/>
      <c r="X1639" s="48"/>
      <c r="Y1639" s="48"/>
      <c r="Z1639" s="157"/>
      <c r="AA1639" s="47"/>
      <c r="AB1639" s="97"/>
      <c r="AC1639" s="49"/>
      <c r="AD1639" s="49"/>
      <c r="AE1639" s="49"/>
      <c r="AF1639" s="49"/>
      <c r="AG1639" s="49"/>
      <c r="AH1639" s="47"/>
      <c r="AI1639" s="47"/>
      <c r="AJ1639" s="47"/>
      <c r="AK1639" s="190"/>
      <c r="AL1639" s="190"/>
      <c r="AM1639" s="190"/>
      <c r="AN1639" s="190"/>
      <c r="AO1639" s="190"/>
      <c r="AP1639" s="151"/>
      <c r="AQ1639" s="322"/>
      <c r="AR1639" s="322"/>
      <c r="AS1639" s="322"/>
      <c r="AT1639" s="47"/>
      <c r="AU1639" s="47"/>
      <c r="AV1639" s="47"/>
      <c r="AW1639" s="47"/>
      <c r="AX1639" s="322"/>
      <c r="AY1639" s="98"/>
      <c r="AZ1639" s="98"/>
      <c r="BA1639" s="47"/>
      <c r="BB1639" s="47"/>
      <c r="BC1639" s="47"/>
      <c r="BD1639" s="47"/>
      <c r="BE1639" s="97"/>
      <c r="BF1639" s="49"/>
      <c r="BG1639" s="239"/>
      <c r="BH1639" s="342"/>
      <c r="BI1639" s="49"/>
      <c r="BJ1639" s="49"/>
      <c r="BK1639" s="49"/>
      <c r="BL1639" s="49"/>
      <c r="BM1639" s="49"/>
      <c r="BN1639" s="47"/>
      <c r="BO1639" s="49"/>
      <c r="BP1639" s="49"/>
      <c r="BQ1639" s="49"/>
      <c r="BR1639" s="323"/>
      <c r="BS1639" s="323"/>
      <c r="BT1639" s="323"/>
      <c r="BU1639" s="49"/>
      <c r="BV1639" s="49"/>
      <c r="BW1639" s="97"/>
      <c r="BX1639" s="97"/>
      <c r="BY1639" s="97"/>
      <c r="BZ1639" s="97"/>
      <c r="CA1639" s="49"/>
      <c r="CB1639" s="49"/>
      <c r="CC1639" s="49"/>
      <c r="CD1639" s="49"/>
      <c r="CE1639" s="49"/>
      <c r="CF1639" s="49"/>
      <c r="CG1639" s="49"/>
      <c r="CH1639" s="49"/>
      <c r="CI1639" s="97"/>
      <c r="CJ1639" s="97"/>
      <c r="CK1639" s="97"/>
      <c r="CL1639" s="97"/>
      <c r="CM1639" s="335"/>
      <c r="CN1639" s="337"/>
      <c r="CO1639" s="315" t="str">
        <f>IF(Формулы!R1639&gt;V1639,"22-?,Дата 14 - Прибыл из УФСИН; ","")&amp;IF(Формулы!Q1639&gt;Y1639,"25-?,Дата 13 - Выбыл в УФСИН;","")&amp;IF(YEAR(ДАННЫЕ!$F$1)=YEAR(ДАННЫЕ!B1639),IF(AT1639&gt;0,"","40-?, вявлен в текущем году! "),"")&amp;IF(YEAR($F$1)=YEAR(W1639),IF(X1639+Y1639&gt;0,"","23-стоит, 24,25 - куда выбыл? "),"")&amp;IF(X1639+Y1639&gt;0,IF(YEAR($F$1)=YEAR(W1639),"","24+25&gt;0? 23 - когда выбыл? "),"")&amp;IF(BA1639&lt;BB1639,"47&gt;=48; ","")&amp;IF(BA1639&lt;BC1639,"47&gt;=49; ","")&amp;IF(BA1639&lt;BD1639,"47&gt;=50; ","")&amp;IF(BE1639&gt;0,IF(BF1639&gt;0,IF(AU1639&gt;AV1639,"","41 и 42 - ? (51 и 52 &gt; 0);"),"51 &gt; 0 52 - ?;"),"")&amp;IF(AU1639&gt;0,IF(AV1639&gt;AU1639,"41&gt;42;","")&amp;IF(BE1639&gt;0,"","41&gt;0 51-?;"),"")&amp;IF(BF1639&gt;0,IF(BE1639&gt;0,"","52&gt;0 51-?;"),"")&amp;IF(AW1639&gt;=AX1639,"","43&gt;44;")&amp;IF(CA1639&gt;0,IF(AW1639&gt;0,"","71 &gt; 0 43-?;"),"")</f>
        <v/>
      </c>
    </row>
    <row r="1640" spans="1:93" ht="12" x14ac:dyDescent="0.2">
      <c r="A1640" s="45"/>
      <c r="B1640" s="46"/>
      <c r="C1640" s="121"/>
      <c r="D1640" s="121"/>
      <c r="E1640" s="336"/>
      <c r="F1640" s="122"/>
      <c r="G1640" s="46"/>
      <c r="H1640" s="45"/>
      <c r="I1640" s="45"/>
      <c r="J1640" s="45"/>
      <c r="K1640" s="45"/>
      <c r="L1640" s="45"/>
      <c r="M1640" s="46"/>
      <c r="N1640" s="46"/>
      <c r="O1640" s="48"/>
      <c r="P1640" s="48"/>
      <c r="Q1640" s="46"/>
      <c r="R1640" s="48"/>
      <c r="S1640" s="48"/>
      <c r="T1640" s="48"/>
      <c r="U1640" s="48"/>
      <c r="V1640" s="48"/>
      <c r="W1640" s="46"/>
      <c r="X1640" s="48"/>
      <c r="Y1640" s="48"/>
      <c r="Z1640" s="157"/>
      <c r="AA1640" s="47"/>
      <c r="AB1640" s="97"/>
      <c r="AC1640" s="49"/>
      <c r="AD1640" s="49"/>
      <c r="AE1640" s="49"/>
      <c r="AF1640" s="49"/>
      <c r="AG1640" s="49"/>
      <c r="AH1640" s="47"/>
      <c r="AI1640" s="47"/>
      <c r="AJ1640" s="47"/>
      <c r="AK1640" s="190"/>
      <c r="AL1640" s="190"/>
      <c r="AM1640" s="190"/>
      <c r="AN1640" s="190"/>
      <c r="AO1640" s="190"/>
      <c r="AP1640" s="151"/>
      <c r="AQ1640" s="322"/>
      <c r="AR1640" s="322"/>
      <c r="AS1640" s="322"/>
      <c r="AT1640" s="47"/>
      <c r="AU1640" s="47"/>
      <c r="AV1640" s="47"/>
      <c r="AW1640" s="47"/>
      <c r="AX1640" s="322"/>
      <c r="AY1640" s="98"/>
      <c r="AZ1640" s="98"/>
      <c r="BA1640" s="47"/>
      <c r="BB1640" s="47"/>
      <c r="BC1640" s="47"/>
      <c r="BD1640" s="47"/>
      <c r="BE1640" s="97"/>
      <c r="BF1640" s="49"/>
      <c r="BG1640" s="239"/>
      <c r="BH1640" s="342"/>
      <c r="BI1640" s="49"/>
      <c r="BJ1640" s="49"/>
      <c r="BK1640" s="49"/>
      <c r="BL1640" s="49"/>
      <c r="BM1640" s="49"/>
      <c r="BN1640" s="47"/>
      <c r="BO1640" s="49"/>
      <c r="BP1640" s="49"/>
      <c r="BQ1640" s="49"/>
      <c r="BR1640" s="323"/>
      <c r="BS1640" s="323"/>
      <c r="BT1640" s="323"/>
      <c r="BU1640" s="49"/>
      <c r="BV1640" s="49"/>
      <c r="BW1640" s="97"/>
      <c r="BX1640" s="97"/>
      <c r="BY1640" s="97"/>
      <c r="BZ1640" s="97"/>
      <c r="CA1640" s="49"/>
      <c r="CB1640" s="49"/>
      <c r="CC1640" s="49"/>
      <c r="CD1640" s="49"/>
      <c r="CE1640" s="49"/>
      <c r="CF1640" s="49"/>
      <c r="CG1640" s="49"/>
      <c r="CH1640" s="49"/>
      <c r="CI1640" s="97"/>
      <c r="CJ1640" s="97"/>
      <c r="CK1640" s="97"/>
      <c r="CL1640" s="97"/>
      <c r="CM1640" s="335"/>
      <c r="CN1640" s="337"/>
      <c r="CO1640" s="315" t="str">
        <f>IF(Формулы!R1640&gt;V1640,"22-?,Дата 14 - Прибыл из УФСИН; ","")&amp;IF(Формулы!Q1640&gt;Y1640,"25-?,Дата 13 - Выбыл в УФСИН;","")&amp;IF(YEAR(ДАННЫЕ!$F$1)=YEAR(ДАННЫЕ!B1640),IF(AT1640&gt;0,"","40-?, вявлен в текущем году! "),"")&amp;IF(YEAR($F$1)=YEAR(W1640),IF(X1640+Y1640&gt;0,"","23-стоит, 24,25 - куда выбыл? "),"")&amp;IF(X1640+Y1640&gt;0,IF(YEAR($F$1)=YEAR(W1640),"","24+25&gt;0? 23 - когда выбыл? "),"")&amp;IF(BA1640&lt;BB1640,"47&gt;=48; ","")&amp;IF(BA1640&lt;BC1640,"47&gt;=49; ","")&amp;IF(BA1640&lt;BD1640,"47&gt;=50; ","")&amp;IF(BE1640&gt;0,IF(BF1640&gt;0,IF(AU1640&gt;AV1640,"","41 и 42 - ? (51 и 52 &gt; 0);"),"51 &gt; 0 52 - ?;"),"")&amp;IF(AU1640&gt;0,IF(AV1640&gt;AU1640,"41&gt;42;","")&amp;IF(BE1640&gt;0,"","41&gt;0 51-?;"),"")&amp;IF(BF1640&gt;0,IF(BE1640&gt;0,"","52&gt;0 51-?;"),"")&amp;IF(AW1640&gt;=AX1640,"","43&gt;44;")&amp;IF(CA1640&gt;0,IF(AW1640&gt;0,"","71 &gt; 0 43-?;"),"")</f>
        <v/>
      </c>
    </row>
    <row r="1641" spans="1:93" ht="12" x14ac:dyDescent="0.2">
      <c r="A1641" s="45"/>
      <c r="B1641" s="46"/>
      <c r="C1641" s="121"/>
      <c r="D1641" s="121"/>
      <c r="E1641" s="336"/>
      <c r="F1641" s="122"/>
      <c r="G1641" s="46"/>
      <c r="H1641" s="45"/>
      <c r="I1641" s="45"/>
      <c r="J1641" s="45"/>
      <c r="K1641" s="45"/>
      <c r="L1641" s="45"/>
      <c r="M1641" s="46"/>
      <c r="N1641" s="46"/>
      <c r="O1641" s="48"/>
      <c r="P1641" s="48"/>
      <c r="Q1641" s="46"/>
      <c r="R1641" s="48"/>
      <c r="S1641" s="48"/>
      <c r="T1641" s="48"/>
      <c r="U1641" s="48"/>
      <c r="V1641" s="48"/>
      <c r="W1641" s="46"/>
      <c r="X1641" s="48"/>
      <c r="Y1641" s="48"/>
      <c r="Z1641" s="157"/>
      <c r="AA1641" s="47"/>
      <c r="AB1641" s="97"/>
      <c r="AC1641" s="49"/>
      <c r="AD1641" s="49"/>
      <c r="AE1641" s="49"/>
      <c r="AF1641" s="49"/>
      <c r="AG1641" s="49"/>
      <c r="AH1641" s="47"/>
      <c r="AI1641" s="47"/>
      <c r="AJ1641" s="47"/>
      <c r="AK1641" s="190"/>
      <c r="AL1641" s="190"/>
      <c r="AM1641" s="190"/>
      <c r="AN1641" s="190"/>
      <c r="AO1641" s="190"/>
      <c r="AP1641" s="151"/>
      <c r="AQ1641" s="322"/>
      <c r="AR1641" s="322"/>
      <c r="AS1641" s="322"/>
      <c r="AT1641" s="47"/>
      <c r="AU1641" s="47"/>
      <c r="AV1641" s="47"/>
      <c r="AW1641" s="47"/>
      <c r="AX1641" s="322"/>
      <c r="AY1641" s="98"/>
      <c r="AZ1641" s="98"/>
      <c r="BA1641" s="47"/>
      <c r="BB1641" s="47"/>
      <c r="BC1641" s="47"/>
      <c r="BD1641" s="47"/>
      <c r="BE1641" s="97"/>
      <c r="BF1641" s="49"/>
      <c r="BG1641" s="239"/>
      <c r="BH1641" s="342"/>
      <c r="BI1641" s="49"/>
      <c r="BJ1641" s="49"/>
      <c r="BK1641" s="49"/>
      <c r="BL1641" s="49"/>
      <c r="BM1641" s="49"/>
      <c r="BN1641" s="47"/>
      <c r="BO1641" s="49"/>
      <c r="BP1641" s="49"/>
      <c r="BQ1641" s="49"/>
      <c r="BR1641" s="323"/>
      <c r="BS1641" s="323"/>
      <c r="BT1641" s="323"/>
      <c r="BU1641" s="49"/>
      <c r="BV1641" s="49"/>
      <c r="BW1641" s="97"/>
      <c r="BX1641" s="97"/>
      <c r="BY1641" s="97"/>
      <c r="BZ1641" s="97"/>
      <c r="CA1641" s="49"/>
      <c r="CB1641" s="49"/>
      <c r="CC1641" s="49"/>
      <c r="CD1641" s="49"/>
      <c r="CE1641" s="49"/>
      <c r="CF1641" s="49"/>
      <c r="CG1641" s="49"/>
      <c r="CH1641" s="49"/>
      <c r="CI1641" s="97"/>
      <c r="CJ1641" s="97"/>
      <c r="CK1641" s="97"/>
      <c r="CL1641" s="97"/>
      <c r="CM1641" s="335"/>
      <c r="CN1641" s="337"/>
      <c r="CO1641" s="315" t="str">
        <f>IF(Формулы!R1641&gt;V1641,"22-?,Дата 14 - Прибыл из УФСИН; ","")&amp;IF(Формулы!Q1641&gt;Y1641,"25-?,Дата 13 - Выбыл в УФСИН;","")&amp;IF(YEAR(ДАННЫЕ!$F$1)=YEAR(ДАННЫЕ!B1641),IF(AT1641&gt;0,"","40-?, вявлен в текущем году! "),"")&amp;IF(YEAR($F$1)=YEAR(W1641),IF(X1641+Y1641&gt;0,"","23-стоит, 24,25 - куда выбыл? "),"")&amp;IF(X1641+Y1641&gt;0,IF(YEAR($F$1)=YEAR(W1641),"","24+25&gt;0? 23 - когда выбыл? "),"")&amp;IF(BA1641&lt;BB1641,"47&gt;=48; ","")&amp;IF(BA1641&lt;BC1641,"47&gt;=49; ","")&amp;IF(BA1641&lt;BD1641,"47&gt;=50; ","")&amp;IF(BE1641&gt;0,IF(BF1641&gt;0,IF(AU1641&gt;AV1641,"","41 и 42 - ? (51 и 52 &gt; 0);"),"51 &gt; 0 52 - ?;"),"")&amp;IF(AU1641&gt;0,IF(AV1641&gt;AU1641,"41&gt;42;","")&amp;IF(BE1641&gt;0,"","41&gt;0 51-?;"),"")&amp;IF(BF1641&gt;0,IF(BE1641&gt;0,"","52&gt;0 51-?;"),"")&amp;IF(AW1641&gt;=AX1641,"","43&gt;44;")&amp;IF(CA1641&gt;0,IF(AW1641&gt;0,"","71 &gt; 0 43-?;"),"")</f>
        <v/>
      </c>
    </row>
    <row r="1642" spans="1:93" ht="12" x14ac:dyDescent="0.2">
      <c r="A1642" s="45"/>
      <c r="B1642" s="46"/>
      <c r="C1642" s="121"/>
      <c r="D1642" s="121"/>
      <c r="E1642" s="336"/>
      <c r="F1642" s="122"/>
      <c r="G1642" s="46"/>
      <c r="H1642" s="45"/>
      <c r="I1642" s="45"/>
      <c r="J1642" s="45"/>
      <c r="K1642" s="45"/>
      <c r="L1642" s="45"/>
      <c r="M1642" s="46"/>
      <c r="N1642" s="46"/>
      <c r="O1642" s="48"/>
      <c r="P1642" s="48"/>
      <c r="Q1642" s="46"/>
      <c r="R1642" s="48"/>
      <c r="S1642" s="48"/>
      <c r="T1642" s="48"/>
      <c r="U1642" s="48"/>
      <c r="V1642" s="48"/>
      <c r="W1642" s="46"/>
      <c r="X1642" s="48"/>
      <c r="Y1642" s="48"/>
      <c r="Z1642" s="157"/>
      <c r="AA1642" s="47"/>
      <c r="AB1642" s="97"/>
      <c r="AC1642" s="49"/>
      <c r="AD1642" s="49"/>
      <c r="AE1642" s="49"/>
      <c r="AF1642" s="49"/>
      <c r="AG1642" s="49"/>
      <c r="AH1642" s="47"/>
      <c r="AI1642" s="47"/>
      <c r="AJ1642" s="47"/>
      <c r="AK1642" s="190"/>
      <c r="AL1642" s="190"/>
      <c r="AM1642" s="190"/>
      <c r="AN1642" s="190"/>
      <c r="AO1642" s="190"/>
      <c r="AP1642" s="151"/>
      <c r="AQ1642" s="322"/>
      <c r="AR1642" s="322"/>
      <c r="AS1642" s="322"/>
      <c r="AT1642" s="47"/>
      <c r="AU1642" s="47"/>
      <c r="AV1642" s="47"/>
      <c r="AW1642" s="47"/>
      <c r="AX1642" s="322"/>
      <c r="AY1642" s="98"/>
      <c r="AZ1642" s="98"/>
      <c r="BA1642" s="47"/>
      <c r="BB1642" s="47"/>
      <c r="BC1642" s="47"/>
      <c r="BD1642" s="47"/>
      <c r="BE1642" s="97"/>
      <c r="BF1642" s="49"/>
      <c r="BG1642" s="239"/>
      <c r="BH1642" s="342"/>
      <c r="BI1642" s="49"/>
      <c r="BJ1642" s="49"/>
      <c r="BK1642" s="49"/>
      <c r="BL1642" s="49"/>
      <c r="BM1642" s="49"/>
      <c r="BN1642" s="47"/>
      <c r="BO1642" s="49"/>
      <c r="BP1642" s="49"/>
      <c r="BQ1642" s="49"/>
      <c r="BR1642" s="323"/>
      <c r="BS1642" s="323"/>
      <c r="BT1642" s="323"/>
      <c r="BU1642" s="49"/>
      <c r="BV1642" s="49"/>
      <c r="BW1642" s="97"/>
      <c r="BX1642" s="97"/>
      <c r="BY1642" s="97"/>
      <c r="BZ1642" s="97"/>
      <c r="CA1642" s="49"/>
      <c r="CB1642" s="49"/>
      <c r="CC1642" s="49"/>
      <c r="CD1642" s="49"/>
      <c r="CE1642" s="49"/>
      <c r="CF1642" s="49"/>
      <c r="CG1642" s="49"/>
      <c r="CH1642" s="49"/>
      <c r="CI1642" s="97"/>
      <c r="CJ1642" s="97"/>
      <c r="CK1642" s="97"/>
      <c r="CL1642" s="97"/>
      <c r="CM1642" s="335"/>
      <c r="CN1642" s="337"/>
      <c r="CO1642" s="315" t="str">
        <f>IF(Формулы!R1642&gt;V1642,"22-?,Дата 14 - Прибыл из УФСИН; ","")&amp;IF(Формулы!Q1642&gt;Y1642,"25-?,Дата 13 - Выбыл в УФСИН;","")&amp;IF(YEAR(ДАННЫЕ!$F$1)=YEAR(ДАННЫЕ!B1642),IF(AT1642&gt;0,"","40-?, вявлен в текущем году! "),"")&amp;IF(YEAR($F$1)=YEAR(W1642),IF(X1642+Y1642&gt;0,"","23-стоит, 24,25 - куда выбыл? "),"")&amp;IF(X1642+Y1642&gt;0,IF(YEAR($F$1)=YEAR(W1642),"","24+25&gt;0? 23 - когда выбыл? "),"")&amp;IF(BA1642&lt;BB1642,"47&gt;=48; ","")&amp;IF(BA1642&lt;BC1642,"47&gt;=49; ","")&amp;IF(BA1642&lt;BD1642,"47&gt;=50; ","")&amp;IF(BE1642&gt;0,IF(BF1642&gt;0,IF(AU1642&gt;AV1642,"","41 и 42 - ? (51 и 52 &gt; 0);"),"51 &gt; 0 52 - ?;"),"")&amp;IF(AU1642&gt;0,IF(AV1642&gt;AU1642,"41&gt;42;","")&amp;IF(BE1642&gt;0,"","41&gt;0 51-?;"),"")&amp;IF(BF1642&gt;0,IF(BE1642&gt;0,"","52&gt;0 51-?;"),"")&amp;IF(AW1642&gt;=AX1642,"","43&gt;44;")&amp;IF(CA1642&gt;0,IF(AW1642&gt;0,"","71 &gt; 0 43-?;"),"")</f>
        <v/>
      </c>
    </row>
    <row r="1643" spans="1:93" ht="12" x14ac:dyDescent="0.2">
      <c r="A1643" s="45"/>
      <c r="B1643" s="46"/>
      <c r="C1643" s="121"/>
      <c r="D1643" s="121"/>
      <c r="E1643" s="336"/>
      <c r="F1643" s="122"/>
      <c r="G1643" s="46"/>
      <c r="H1643" s="45"/>
      <c r="I1643" s="45"/>
      <c r="J1643" s="45"/>
      <c r="K1643" s="45"/>
      <c r="L1643" s="45"/>
      <c r="M1643" s="46"/>
      <c r="N1643" s="46"/>
      <c r="O1643" s="48"/>
      <c r="P1643" s="48"/>
      <c r="Q1643" s="46"/>
      <c r="R1643" s="48"/>
      <c r="S1643" s="48"/>
      <c r="T1643" s="48"/>
      <c r="U1643" s="48"/>
      <c r="V1643" s="48"/>
      <c r="W1643" s="46"/>
      <c r="X1643" s="48"/>
      <c r="Y1643" s="48"/>
      <c r="Z1643" s="157"/>
      <c r="AA1643" s="47"/>
      <c r="AB1643" s="97"/>
      <c r="AC1643" s="49"/>
      <c r="AD1643" s="49"/>
      <c r="AE1643" s="49"/>
      <c r="AF1643" s="49"/>
      <c r="AG1643" s="49"/>
      <c r="AH1643" s="47"/>
      <c r="AI1643" s="47"/>
      <c r="AJ1643" s="47"/>
      <c r="AK1643" s="190"/>
      <c r="AL1643" s="190"/>
      <c r="AM1643" s="190"/>
      <c r="AN1643" s="190"/>
      <c r="AO1643" s="190"/>
      <c r="AP1643" s="151"/>
      <c r="AQ1643" s="322"/>
      <c r="AR1643" s="322"/>
      <c r="AS1643" s="322"/>
      <c r="AT1643" s="47"/>
      <c r="AU1643" s="47"/>
      <c r="AV1643" s="47"/>
      <c r="AW1643" s="47"/>
      <c r="AX1643" s="322"/>
      <c r="AY1643" s="98"/>
      <c r="AZ1643" s="98"/>
      <c r="BA1643" s="47"/>
      <c r="BB1643" s="47"/>
      <c r="BC1643" s="47"/>
      <c r="BD1643" s="47"/>
      <c r="BE1643" s="97"/>
      <c r="BF1643" s="49"/>
      <c r="BG1643" s="239"/>
      <c r="BH1643" s="342"/>
      <c r="BI1643" s="49"/>
      <c r="BJ1643" s="49"/>
      <c r="BK1643" s="49"/>
      <c r="BL1643" s="49"/>
      <c r="BM1643" s="49"/>
      <c r="BN1643" s="47"/>
      <c r="BO1643" s="49"/>
      <c r="BP1643" s="49"/>
      <c r="BQ1643" s="49"/>
      <c r="BR1643" s="323"/>
      <c r="BS1643" s="323"/>
      <c r="BT1643" s="323"/>
      <c r="BU1643" s="49"/>
      <c r="BV1643" s="49"/>
      <c r="BW1643" s="97"/>
      <c r="BX1643" s="97"/>
      <c r="BY1643" s="97"/>
      <c r="BZ1643" s="97"/>
      <c r="CA1643" s="49"/>
      <c r="CB1643" s="49"/>
      <c r="CC1643" s="49"/>
      <c r="CD1643" s="49"/>
      <c r="CE1643" s="49"/>
      <c r="CF1643" s="49"/>
      <c r="CG1643" s="49"/>
      <c r="CH1643" s="49"/>
      <c r="CI1643" s="97"/>
      <c r="CJ1643" s="97"/>
      <c r="CK1643" s="97"/>
      <c r="CL1643" s="97"/>
      <c r="CM1643" s="335"/>
      <c r="CN1643" s="337"/>
      <c r="CO1643" s="315" t="str">
        <f>IF(Формулы!R1643&gt;V1643,"22-?,Дата 14 - Прибыл из УФСИН; ","")&amp;IF(Формулы!Q1643&gt;Y1643,"25-?,Дата 13 - Выбыл в УФСИН;","")&amp;IF(YEAR(ДАННЫЕ!$F$1)=YEAR(ДАННЫЕ!B1643),IF(AT1643&gt;0,"","40-?, вявлен в текущем году! "),"")&amp;IF(YEAR($F$1)=YEAR(W1643),IF(X1643+Y1643&gt;0,"","23-стоит, 24,25 - куда выбыл? "),"")&amp;IF(X1643+Y1643&gt;0,IF(YEAR($F$1)=YEAR(W1643),"","24+25&gt;0? 23 - когда выбыл? "),"")&amp;IF(BA1643&lt;BB1643,"47&gt;=48; ","")&amp;IF(BA1643&lt;BC1643,"47&gt;=49; ","")&amp;IF(BA1643&lt;BD1643,"47&gt;=50; ","")&amp;IF(BE1643&gt;0,IF(BF1643&gt;0,IF(AU1643&gt;AV1643,"","41 и 42 - ? (51 и 52 &gt; 0);"),"51 &gt; 0 52 - ?;"),"")&amp;IF(AU1643&gt;0,IF(AV1643&gt;AU1643,"41&gt;42;","")&amp;IF(BE1643&gt;0,"","41&gt;0 51-?;"),"")&amp;IF(BF1643&gt;0,IF(BE1643&gt;0,"","52&gt;0 51-?;"),"")&amp;IF(AW1643&gt;=AX1643,"","43&gt;44;")&amp;IF(CA1643&gt;0,IF(AW1643&gt;0,"","71 &gt; 0 43-?;"),"")</f>
        <v/>
      </c>
    </row>
    <row r="1644" spans="1:93" ht="12" x14ac:dyDescent="0.2">
      <c r="A1644" s="45"/>
      <c r="B1644" s="46"/>
      <c r="C1644" s="121"/>
      <c r="D1644" s="121"/>
      <c r="E1644" s="336"/>
      <c r="F1644" s="122"/>
      <c r="G1644" s="46"/>
      <c r="H1644" s="45"/>
      <c r="I1644" s="45"/>
      <c r="J1644" s="45"/>
      <c r="K1644" s="45"/>
      <c r="L1644" s="45"/>
      <c r="M1644" s="46"/>
      <c r="N1644" s="46"/>
      <c r="O1644" s="48"/>
      <c r="P1644" s="48"/>
      <c r="Q1644" s="46"/>
      <c r="R1644" s="48"/>
      <c r="S1644" s="48"/>
      <c r="T1644" s="48"/>
      <c r="U1644" s="48"/>
      <c r="V1644" s="48"/>
      <c r="W1644" s="46"/>
      <c r="X1644" s="48"/>
      <c r="Y1644" s="48"/>
      <c r="Z1644" s="157"/>
      <c r="AA1644" s="47"/>
      <c r="AB1644" s="97"/>
      <c r="AC1644" s="49"/>
      <c r="AD1644" s="49"/>
      <c r="AE1644" s="49"/>
      <c r="AF1644" s="49"/>
      <c r="AG1644" s="49"/>
      <c r="AH1644" s="47"/>
      <c r="AI1644" s="47"/>
      <c r="AJ1644" s="47"/>
      <c r="AK1644" s="190"/>
      <c r="AL1644" s="190"/>
      <c r="AM1644" s="190"/>
      <c r="AN1644" s="190"/>
      <c r="AO1644" s="190"/>
      <c r="AP1644" s="151"/>
      <c r="AQ1644" s="322"/>
      <c r="AR1644" s="322"/>
      <c r="AS1644" s="322"/>
      <c r="AT1644" s="47"/>
      <c r="AU1644" s="47"/>
      <c r="AV1644" s="47"/>
      <c r="AW1644" s="47"/>
      <c r="AX1644" s="322"/>
      <c r="AY1644" s="98"/>
      <c r="AZ1644" s="98"/>
      <c r="BA1644" s="47"/>
      <c r="BB1644" s="47"/>
      <c r="BC1644" s="47"/>
      <c r="BD1644" s="47"/>
      <c r="BE1644" s="97"/>
      <c r="BF1644" s="49"/>
      <c r="BG1644" s="239"/>
      <c r="BH1644" s="342"/>
      <c r="BI1644" s="49"/>
      <c r="BJ1644" s="49"/>
      <c r="BK1644" s="49"/>
      <c r="BL1644" s="49"/>
      <c r="BM1644" s="49"/>
      <c r="BN1644" s="47"/>
      <c r="BO1644" s="49"/>
      <c r="BP1644" s="49"/>
      <c r="BQ1644" s="49"/>
      <c r="BR1644" s="323"/>
      <c r="BS1644" s="323"/>
      <c r="BT1644" s="323"/>
      <c r="BU1644" s="49"/>
      <c r="BV1644" s="49"/>
      <c r="BW1644" s="97"/>
      <c r="BX1644" s="97"/>
      <c r="BY1644" s="97"/>
      <c r="BZ1644" s="97"/>
      <c r="CA1644" s="49"/>
      <c r="CB1644" s="49"/>
      <c r="CC1644" s="49"/>
      <c r="CD1644" s="49"/>
      <c r="CE1644" s="49"/>
      <c r="CF1644" s="49"/>
      <c r="CG1644" s="49"/>
      <c r="CH1644" s="49"/>
      <c r="CI1644" s="97"/>
      <c r="CJ1644" s="97"/>
      <c r="CK1644" s="97"/>
      <c r="CL1644" s="97"/>
      <c r="CM1644" s="335"/>
      <c r="CN1644" s="337"/>
      <c r="CO1644" s="315" t="str">
        <f>IF(Формулы!R1644&gt;V1644,"22-?,Дата 14 - Прибыл из УФСИН; ","")&amp;IF(Формулы!Q1644&gt;Y1644,"25-?,Дата 13 - Выбыл в УФСИН;","")&amp;IF(YEAR(ДАННЫЕ!$F$1)=YEAR(ДАННЫЕ!B1644),IF(AT1644&gt;0,"","40-?, вявлен в текущем году! "),"")&amp;IF(YEAR($F$1)=YEAR(W1644),IF(X1644+Y1644&gt;0,"","23-стоит, 24,25 - куда выбыл? "),"")&amp;IF(X1644+Y1644&gt;0,IF(YEAR($F$1)=YEAR(W1644),"","24+25&gt;0? 23 - когда выбыл? "),"")&amp;IF(BA1644&lt;BB1644,"47&gt;=48; ","")&amp;IF(BA1644&lt;BC1644,"47&gt;=49; ","")&amp;IF(BA1644&lt;BD1644,"47&gt;=50; ","")&amp;IF(BE1644&gt;0,IF(BF1644&gt;0,IF(AU1644&gt;AV1644,"","41 и 42 - ? (51 и 52 &gt; 0);"),"51 &gt; 0 52 - ?;"),"")&amp;IF(AU1644&gt;0,IF(AV1644&gt;AU1644,"41&gt;42;","")&amp;IF(BE1644&gt;0,"","41&gt;0 51-?;"),"")&amp;IF(BF1644&gt;0,IF(BE1644&gt;0,"","52&gt;0 51-?;"),"")&amp;IF(AW1644&gt;=AX1644,"","43&gt;44;")&amp;IF(CA1644&gt;0,IF(AW1644&gt;0,"","71 &gt; 0 43-?;"),"")</f>
        <v/>
      </c>
    </row>
    <row r="1645" spans="1:93" ht="12" x14ac:dyDescent="0.2">
      <c r="A1645" s="45"/>
      <c r="B1645" s="46"/>
      <c r="C1645" s="121"/>
      <c r="D1645" s="121"/>
      <c r="E1645" s="336"/>
      <c r="F1645" s="122"/>
      <c r="G1645" s="46"/>
      <c r="H1645" s="45"/>
      <c r="I1645" s="45"/>
      <c r="J1645" s="45"/>
      <c r="K1645" s="45"/>
      <c r="L1645" s="45"/>
      <c r="M1645" s="46"/>
      <c r="N1645" s="46"/>
      <c r="O1645" s="48"/>
      <c r="P1645" s="48"/>
      <c r="Q1645" s="46"/>
      <c r="R1645" s="48"/>
      <c r="S1645" s="48"/>
      <c r="T1645" s="48"/>
      <c r="U1645" s="48"/>
      <c r="V1645" s="48"/>
      <c r="W1645" s="46"/>
      <c r="X1645" s="48"/>
      <c r="Y1645" s="48"/>
      <c r="Z1645" s="157"/>
      <c r="AA1645" s="47"/>
      <c r="AB1645" s="97"/>
      <c r="AC1645" s="49"/>
      <c r="AD1645" s="49"/>
      <c r="AE1645" s="49"/>
      <c r="AF1645" s="49"/>
      <c r="AG1645" s="49"/>
      <c r="AH1645" s="47"/>
      <c r="AI1645" s="47"/>
      <c r="AJ1645" s="47"/>
      <c r="AK1645" s="190"/>
      <c r="AL1645" s="190"/>
      <c r="AM1645" s="190"/>
      <c r="AN1645" s="190"/>
      <c r="AO1645" s="190"/>
      <c r="AP1645" s="151"/>
      <c r="AQ1645" s="322"/>
      <c r="AR1645" s="322"/>
      <c r="AS1645" s="322"/>
      <c r="AT1645" s="47"/>
      <c r="AU1645" s="47"/>
      <c r="AV1645" s="47"/>
      <c r="AW1645" s="47"/>
      <c r="AX1645" s="322"/>
      <c r="AY1645" s="98"/>
      <c r="AZ1645" s="98"/>
      <c r="BA1645" s="47"/>
      <c r="BB1645" s="47"/>
      <c r="BC1645" s="47"/>
      <c r="BD1645" s="47"/>
      <c r="BE1645" s="97"/>
      <c r="BF1645" s="49"/>
      <c r="BG1645" s="239"/>
      <c r="BH1645" s="342"/>
      <c r="BI1645" s="49"/>
      <c r="BJ1645" s="49"/>
      <c r="BK1645" s="49"/>
      <c r="BL1645" s="49"/>
      <c r="BM1645" s="49"/>
      <c r="BN1645" s="47"/>
      <c r="BO1645" s="49"/>
      <c r="BP1645" s="49"/>
      <c r="BQ1645" s="49"/>
      <c r="BR1645" s="323"/>
      <c r="BS1645" s="323"/>
      <c r="BT1645" s="323"/>
      <c r="BU1645" s="49"/>
      <c r="BV1645" s="49"/>
      <c r="BW1645" s="97"/>
      <c r="BX1645" s="97"/>
      <c r="BY1645" s="97"/>
      <c r="BZ1645" s="97"/>
      <c r="CA1645" s="49"/>
      <c r="CB1645" s="49"/>
      <c r="CC1645" s="49"/>
      <c r="CD1645" s="49"/>
      <c r="CE1645" s="49"/>
      <c r="CF1645" s="49"/>
      <c r="CG1645" s="49"/>
      <c r="CH1645" s="49"/>
      <c r="CI1645" s="97"/>
      <c r="CJ1645" s="97"/>
      <c r="CK1645" s="97"/>
      <c r="CL1645" s="97"/>
      <c r="CM1645" s="335"/>
      <c r="CN1645" s="337"/>
      <c r="CO1645" s="315" t="str">
        <f>IF(Формулы!R1645&gt;V1645,"22-?,Дата 14 - Прибыл из УФСИН; ","")&amp;IF(Формулы!Q1645&gt;Y1645,"25-?,Дата 13 - Выбыл в УФСИН;","")&amp;IF(YEAR(ДАННЫЕ!$F$1)=YEAR(ДАННЫЕ!B1645),IF(AT1645&gt;0,"","40-?, вявлен в текущем году! "),"")&amp;IF(YEAR($F$1)=YEAR(W1645),IF(X1645+Y1645&gt;0,"","23-стоит, 24,25 - куда выбыл? "),"")&amp;IF(X1645+Y1645&gt;0,IF(YEAR($F$1)=YEAR(W1645),"","24+25&gt;0? 23 - когда выбыл? "),"")&amp;IF(BA1645&lt;BB1645,"47&gt;=48; ","")&amp;IF(BA1645&lt;BC1645,"47&gt;=49; ","")&amp;IF(BA1645&lt;BD1645,"47&gt;=50; ","")&amp;IF(BE1645&gt;0,IF(BF1645&gt;0,IF(AU1645&gt;AV1645,"","41 и 42 - ? (51 и 52 &gt; 0);"),"51 &gt; 0 52 - ?;"),"")&amp;IF(AU1645&gt;0,IF(AV1645&gt;AU1645,"41&gt;42;","")&amp;IF(BE1645&gt;0,"","41&gt;0 51-?;"),"")&amp;IF(BF1645&gt;0,IF(BE1645&gt;0,"","52&gt;0 51-?;"),"")&amp;IF(AW1645&gt;=AX1645,"","43&gt;44;")&amp;IF(CA1645&gt;0,IF(AW1645&gt;0,"","71 &gt; 0 43-?;"),"")</f>
        <v/>
      </c>
    </row>
    <row r="1646" spans="1:93" ht="12" x14ac:dyDescent="0.2">
      <c r="A1646" s="45"/>
      <c r="B1646" s="46"/>
      <c r="C1646" s="121"/>
      <c r="D1646" s="121"/>
      <c r="E1646" s="336"/>
      <c r="F1646" s="122"/>
      <c r="G1646" s="46"/>
      <c r="H1646" s="45"/>
      <c r="I1646" s="45"/>
      <c r="J1646" s="45"/>
      <c r="K1646" s="45"/>
      <c r="L1646" s="45"/>
      <c r="M1646" s="46"/>
      <c r="N1646" s="46"/>
      <c r="O1646" s="48"/>
      <c r="P1646" s="48"/>
      <c r="Q1646" s="46"/>
      <c r="R1646" s="48"/>
      <c r="S1646" s="48"/>
      <c r="T1646" s="48"/>
      <c r="U1646" s="48"/>
      <c r="V1646" s="48"/>
      <c r="W1646" s="46"/>
      <c r="X1646" s="48"/>
      <c r="Y1646" s="48"/>
      <c r="Z1646" s="157"/>
      <c r="AA1646" s="47"/>
      <c r="AB1646" s="97"/>
      <c r="AC1646" s="49"/>
      <c r="AD1646" s="49"/>
      <c r="AE1646" s="49"/>
      <c r="AF1646" s="49"/>
      <c r="AG1646" s="49"/>
      <c r="AH1646" s="47"/>
      <c r="AI1646" s="47"/>
      <c r="AJ1646" s="47"/>
      <c r="AK1646" s="190"/>
      <c r="AL1646" s="190"/>
      <c r="AM1646" s="190"/>
      <c r="AN1646" s="190"/>
      <c r="AO1646" s="190"/>
      <c r="AP1646" s="151"/>
      <c r="AQ1646" s="322"/>
      <c r="AR1646" s="322"/>
      <c r="AS1646" s="322"/>
      <c r="AT1646" s="47"/>
      <c r="AU1646" s="47"/>
      <c r="AV1646" s="47"/>
      <c r="AW1646" s="47"/>
      <c r="AX1646" s="322"/>
      <c r="AY1646" s="98"/>
      <c r="AZ1646" s="98"/>
      <c r="BA1646" s="47"/>
      <c r="BB1646" s="47"/>
      <c r="BC1646" s="47"/>
      <c r="BD1646" s="47"/>
      <c r="BE1646" s="97"/>
      <c r="BF1646" s="49"/>
      <c r="BG1646" s="239"/>
      <c r="BH1646" s="342"/>
      <c r="BI1646" s="49"/>
      <c r="BJ1646" s="49"/>
      <c r="BK1646" s="49"/>
      <c r="BL1646" s="49"/>
      <c r="BM1646" s="49"/>
      <c r="BN1646" s="47"/>
      <c r="BO1646" s="49"/>
      <c r="BP1646" s="49"/>
      <c r="BQ1646" s="49"/>
      <c r="BR1646" s="323"/>
      <c r="BS1646" s="323"/>
      <c r="BT1646" s="323"/>
      <c r="BU1646" s="49"/>
      <c r="BV1646" s="49"/>
      <c r="BW1646" s="97"/>
      <c r="BX1646" s="97"/>
      <c r="BY1646" s="97"/>
      <c r="BZ1646" s="97"/>
      <c r="CA1646" s="49"/>
      <c r="CB1646" s="49"/>
      <c r="CC1646" s="49"/>
      <c r="CD1646" s="49"/>
      <c r="CE1646" s="49"/>
      <c r="CF1646" s="49"/>
      <c r="CG1646" s="49"/>
      <c r="CH1646" s="49"/>
      <c r="CI1646" s="97"/>
      <c r="CJ1646" s="97"/>
      <c r="CK1646" s="97"/>
      <c r="CL1646" s="97"/>
      <c r="CM1646" s="335"/>
      <c r="CN1646" s="337"/>
      <c r="CO1646" s="315" t="str">
        <f>IF(Формулы!R1646&gt;V1646,"22-?,Дата 14 - Прибыл из УФСИН; ","")&amp;IF(Формулы!Q1646&gt;Y1646,"25-?,Дата 13 - Выбыл в УФСИН;","")&amp;IF(YEAR(ДАННЫЕ!$F$1)=YEAR(ДАННЫЕ!B1646),IF(AT1646&gt;0,"","40-?, вявлен в текущем году! "),"")&amp;IF(YEAR($F$1)=YEAR(W1646),IF(X1646+Y1646&gt;0,"","23-стоит, 24,25 - куда выбыл? "),"")&amp;IF(X1646+Y1646&gt;0,IF(YEAR($F$1)=YEAR(W1646),"","24+25&gt;0? 23 - когда выбыл? "),"")&amp;IF(BA1646&lt;BB1646,"47&gt;=48; ","")&amp;IF(BA1646&lt;BC1646,"47&gt;=49; ","")&amp;IF(BA1646&lt;BD1646,"47&gt;=50; ","")&amp;IF(BE1646&gt;0,IF(BF1646&gt;0,IF(AU1646&gt;AV1646,"","41 и 42 - ? (51 и 52 &gt; 0);"),"51 &gt; 0 52 - ?;"),"")&amp;IF(AU1646&gt;0,IF(AV1646&gt;AU1646,"41&gt;42;","")&amp;IF(BE1646&gt;0,"","41&gt;0 51-?;"),"")&amp;IF(BF1646&gt;0,IF(BE1646&gt;0,"","52&gt;0 51-?;"),"")&amp;IF(AW1646&gt;=AX1646,"","43&gt;44;")&amp;IF(CA1646&gt;0,IF(AW1646&gt;0,"","71 &gt; 0 43-?;"),"")</f>
        <v/>
      </c>
    </row>
    <row r="1647" spans="1:93" ht="12" x14ac:dyDescent="0.2">
      <c r="A1647" s="45"/>
      <c r="B1647" s="46"/>
      <c r="C1647" s="121"/>
      <c r="D1647" s="121"/>
      <c r="E1647" s="336"/>
      <c r="F1647" s="122"/>
      <c r="G1647" s="46"/>
      <c r="H1647" s="45"/>
      <c r="I1647" s="45"/>
      <c r="J1647" s="45"/>
      <c r="K1647" s="45"/>
      <c r="L1647" s="45"/>
      <c r="M1647" s="46"/>
      <c r="N1647" s="46"/>
      <c r="O1647" s="48"/>
      <c r="P1647" s="48"/>
      <c r="Q1647" s="46"/>
      <c r="R1647" s="48"/>
      <c r="S1647" s="48"/>
      <c r="T1647" s="48"/>
      <c r="U1647" s="48"/>
      <c r="V1647" s="48"/>
      <c r="W1647" s="46"/>
      <c r="X1647" s="48"/>
      <c r="Y1647" s="48"/>
      <c r="Z1647" s="157"/>
      <c r="AA1647" s="47"/>
      <c r="AB1647" s="97"/>
      <c r="AC1647" s="49"/>
      <c r="AD1647" s="49"/>
      <c r="AE1647" s="49"/>
      <c r="AF1647" s="49"/>
      <c r="AG1647" s="49"/>
      <c r="AH1647" s="47"/>
      <c r="AI1647" s="47"/>
      <c r="AJ1647" s="47"/>
      <c r="AK1647" s="190"/>
      <c r="AL1647" s="190"/>
      <c r="AM1647" s="190"/>
      <c r="AN1647" s="190"/>
      <c r="AO1647" s="190"/>
      <c r="AP1647" s="151"/>
      <c r="AQ1647" s="322"/>
      <c r="AR1647" s="322"/>
      <c r="AS1647" s="322"/>
      <c r="AT1647" s="47"/>
      <c r="AU1647" s="47"/>
      <c r="AV1647" s="47"/>
      <c r="AW1647" s="47"/>
      <c r="AX1647" s="322"/>
      <c r="AY1647" s="98"/>
      <c r="AZ1647" s="98"/>
      <c r="BA1647" s="47"/>
      <c r="BB1647" s="47"/>
      <c r="BC1647" s="47"/>
      <c r="BD1647" s="47"/>
      <c r="BE1647" s="97"/>
      <c r="BF1647" s="49"/>
      <c r="BG1647" s="239"/>
      <c r="BH1647" s="342"/>
      <c r="BI1647" s="49"/>
      <c r="BJ1647" s="49"/>
      <c r="BK1647" s="49"/>
      <c r="BL1647" s="49"/>
      <c r="BM1647" s="49"/>
      <c r="BN1647" s="47"/>
      <c r="BO1647" s="49"/>
      <c r="BP1647" s="49"/>
      <c r="BQ1647" s="49"/>
      <c r="BR1647" s="323"/>
      <c r="BS1647" s="323"/>
      <c r="BT1647" s="323"/>
      <c r="BU1647" s="49"/>
      <c r="BV1647" s="49"/>
      <c r="BW1647" s="97"/>
      <c r="BX1647" s="97"/>
      <c r="BY1647" s="97"/>
      <c r="BZ1647" s="97"/>
      <c r="CA1647" s="49"/>
      <c r="CB1647" s="49"/>
      <c r="CC1647" s="49"/>
      <c r="CD1647" s="49"/>
      <c r="CE1647" s="49"/>
      <c r="CF1647" s="49"/>
      <c r="CG1647" s="49"/>
      <c r="CH1647" s="49"/>
      <c r="CI1647" s="97"/>
      <c r="CJ1647" s="97"/>
      <c r="CK1647" s="97"/>
      <c r="CL1647" s="97"/>
      <c r="CM1647" s="335"/>
      <c r="CN1647" s="337"/>
      <c r="CO1647" s="315" t="str">
        <f>IF(Формулы!R1647&gt;V1647,"22-?,Дата 14 - Прибыл из УФСИН; ","")&amp;IF(Формулы!Q1647&gt;Y1647,"25-?,Дата 13 - Выбыл в УФСИН;","")&amp;IF(YEAR(ДАННЫЕ!$F$1)=YEAR(ДАННЫЕ!B1647),IF(AT1647&gt;0,"","40-?, вявлен в текущем году! "),"")&amp;IF(YEAR($F$1)=YEAR(W1647),IF(X1647+Y1647&gt;0,"","23-стоит, 24,25 - куда выбыл? "),"")&amp;IF(X1647+Y1647&gt;0,IF(YEAR($F$1)=YEAR(W1647),"","24+25&gt;0? 23 - когда выбыл? "),"")&amp;IF(BA1647&lt;BB1647,"47&gt;=48; ","")&amp;IF(BA1647&lt;BC1647,"47&gt;=49; ","")&amp;IF(BA1647&lt;BD1647,"47&gt;=50; ","")&amp;IF(BE1647&gt;0,IF(BF1647&gt;0,IF(AU1647&gt;AV1647,"","41 и 42 - ? (51 и 52 &gt; 0);"),"51 &gt; 0 52 - ?;"),"")&amp;IF(AU1647&gt;0,IF(AV1647&gt;AU1647,"41&gt;42;","")&amp;IF(BE1647&gt;0,"","41&gt;0 51-?;"),"")&amp;IF(BF1647&gt;0,IF(BE1647&gt;0,"","52&gt;0 51-?;"),"")&amp;IF(AW1647&gt;=AX1647,"","43&gt;44;")&amp;IF(CA1647&gt;0,IF(AW1647&gt;0,"","71 &gt; 0 43-?;"),"")</f>
        <v/>
      </c>
    </row>
    <row r="1648" spans="1:93" ht="12" x14ac:dyDescent="0.2">
      <c r="A1648" s="45"/>
      <c r="B1648" s="46"/>
      <c r="C1648" s="121"/>
      <c r="D1648" s="121"/>
      <c r="E1648" s="336"/>
      <c r="F1648" s="122"/>
      <c r="G1648" s="46"/>
      <c r="H1648" s="45"/>
      <c r="I1648" s="45"/>
      <c r="J1648" s="45"/>
      <c r="K1648" s="45"/>
      <c r="L1648" s="45"/>
      <c r="M1648" s="46"/>
      <c r="N1648" s="46"/>
      <c r="O1648" s="48"/>
      <c r="P1648" s="48"/>
      <c r="Q1648" s="46"/>
      <c r="R1648" s="48"/>
      <c r="S1648" s="48"/>
      <c r="T1648" s="48"/>
      <c r="U1648" s="48"/>
      <c r="V1648" s="48"/>
      <c r="W1648" s="46"/>
      <c r="X1648" s="48"/>
      <c r="Y1648" s="48"/>
      <c r="Z1648" s="157"/>
      <c r="AA1648" s="47"/>
      <c r="AB1648" s="97"/>
      <c r="AC1648" s="49"/>
      <c r="AD1648" s="49"/>
      <c r="AE1648" s="49"/>
      <c r="AF1648" s="49"/>
      <c r="AG1648" s="49"/>
      <c r="AH1648" s="47"/>
      <c r="AI1648" s="47"/>
      <c r="AJ1648" s="47"/>
      <c r="AK1648" s="190"/>
      <c r="AL1648" s="190"/>
      <c r="AM1648" s="190"/>
      <c r="AN1648" s="190"/>
      <c r="AO1648" s="190"/>
      <c r="AP1648" s="151"/>
      <c r="AQ1648" s="322"/>
      <c r="AR1648" s="322"/>
      <c r="AS1648" s="322"/>
      <c r="AT1648" s="47"/>
      <c r="AU1648" s="47"/>
      <c r="AV1648" s="47"/>
      <c r="AW1648" s="47"/>
      <c r="AX1648" s="322"/>
      <c r="AY1648" s="98"/>
      <c r="AZ1648" s="98"/>
      <c r="BA1648" s="47"/>
      <c r="BB1648" s="47"/>
      <c r="BC1648" s="47"/>
      <c r="BD1648" s="47"/>
      <c r="BE1648" s="97"/>
      <c r="BF1648" s="49"/>
      <c r="BG1648" s="239"/>
      <c r="BH1648" s="342"/>
      <c r="BI1648" s="49"/>
      <c r="BJ1648" s="49"/>
      <c r="BK1648" s="49"/>
      <c r="BL1648" s="49"/>
      <c r="BM1648" s="49"/>
      <c r="BN1648" s="47"/>
      <c r="BO1648" s="49"/>
      <c r="BP1648" s="49"/>
      <c r="BQ1648" s="49"/>
      <c r="BR1648" s="323"/>
      <c r="BS1648" s="323"/>
      <c r="BT1648" s="323"/>
      <c r="BU1648" s="49"/>
      <c r="BV1648" s="49"/>
      <c r="BW1648" s="97"/>
      <c r="BX1648" s="97"/>
      <c r="BY1648" s="97"/>
      <c r="BZ1648" s="97"/>
      <c r="CA1648" s="49"/>
      <c r="CB1648" s="49"/>
      <c r="CC1648" s="49"/>
      <c r="CD1648" s="49"/>
      <c r="CE1648" s="49"/>
      <c r="CF1648" s="49"/>
      <c r="CG1648" s="49"/>
      <c r="CH1648" s="49"/>
      <c r="CI1648" s="97"/>
      <c r="CJ1648" s="97"/>
      <c r="CK1648" s="97"/>
      <c r="CL1648" s="97"/>
      <c r="CM1648" s="335"/>
      <c r="CN1648" s="337"/>
      <c r="CO1648" s="315" t="str">
        <f>IF(Формулы!R1648&gt;V1648,"22-?,Дата 14 - Прибыл из УФСИН; ","")&amp;IF(Формулы!Q1648&gt;Y1648,"25-?,Дата 13 - Выбыл в УФСИН;","")&amp;IF(YEAR(ДАННЫЕ!$F$1)=YEAR(ДАННЫЕ!B1648),IF(AT1648&gt;0,"","40-?, вявлен в текущем году! "),"")&amp;IF(YEAR($F$1)=YEAR(W1648),IF(X1648+Y1648&gt;0,"","23-стоит, 24,25 - куда выбыл? "),"")&amp;IF(X1648+Y1648&gt;0,IF(YEAR($F$1)=YEAR(W1648),"","24+25&gt;0? 23 - когда выбыл? "),"")&amp;IF(BA1648&lt;BB1648,"47&gt;=48; ","")&amp;IF(BA1648&lt;BC1648,"47&gt;=49; ","")&amp;IF(BA1648&lt;BD1648,"47&gt;=50; ","")&amp;IF(BE1648&gt;0,IF(BF1648&gt;0,IF(AU1648&gt;AV1648,"","41 и 42 - ? (51 и 52 &gt; 0);"),"51 &gt; 0 52 - ?;"),"")&amp;IF(AU1648&gt;0,IF(AV1648&gt;AU1648,"41&gt;42;","")&amp;IF(BE1648&gt;0,"","41&gt;0 51-?;"),"")&amp;IF(BF1648&gt;0,IF(BE1648&gt;0,"","52&gt;0 51-?;"),"")&amp;IF(AW1648&gt;=AX1648,"","43&gt;44;")&amp;IF(CA1648&gt;0,IF(AW1648&gt;0,"","71 &gt; 0 43-?;"),"")</f>
        <v/>
      </c>
    </row>
    <row r="1649" spans="1:93" ht="12" x14ac:dyDescent="0.2">
      <c r="A1649" s="45"/>
      <c r="B1649" s="46"/>
      <c r="C1649" s="121"/>
      <c r="D1649" s="121"/>
      <c r="E1649" s="336"/>
      <c r="F1649" s="122"/>
      <c r="G1649" s="46"/>
      <c r="H1649" s="45"/>
      <c r="I1649" s="45"/>
      <c r="J1649" s="45"/>
      <c r="K1649" s="45"/>
      <c r="L1649" s="45"/>
      <c r="M1649" s="46"/>
      <c r="N1649" s="46"/>
      <c r="O1649" s="48"/>
      <c r="P1649" s="48"/>
      <c r="Q1649" s="46"/>
      <c r="R1649" s="48"/>
      <c r="S1649" s="48"/>
      <c r="T1649" s="48"/>
      <c r="U1649" s="48"/>
      <c r="V1649" s="48"/>
      <c r="W1649" s="46"/>
      <c r="X1649" s="48"/>
      <c r="Y1649" s="48"/>
      <c r="Z1649" s="157"/>
      <c r="AA1649" s="47"/>
      <c r="AB1649" s="97"/>
      <c r="AC1649" s="49"/>
      <c r="AD1649" s="49"/>
      <c r="AE1649" s="49"/>
      <c r="AF1649" s="49"/>
      <c r="AG1649" s="49"/>
      <c r="AH1649" s="47"/>
      <c r="AI1649" s="47"/>
      <c r="AJ1649" s="47"/>
      <c r="AK1649" s="190"/>
      <c r="AL1649" s="190"/>
      <c r="AM1649" s="190"/>
      <c r="AN1649" s="190"/>
      <c r="AO1649" s="190"/>
      <c r="AP1649" s="151"/>
      <c r="AQ1649" s="322"/>
      <c r="AR1649" s="322"/>
      <c r="AS1649" s="322"/>
      <c r="AT1649" s="47"/>
      <c r="AU1649" s="47"/>
      <c r="AV1649" s="47"/>
      <c r="AW1649" s="47"/>
      <c r="AX1649" s="322"/>
      <c r="AY1649" s="98"/>
      <c r="AZ1649" s="98"/>
      <c r="BA1649" s="47"/>
      <c r="BB1649" s="47"/>
      <c r="BC1649" s="47"/>
      <c r="BD1649" s="47"/>
      <c r="BE1649" s="97"/>
      <c r="BF1649" s="49"/>
      <c r="BG1649" s="239"/>
      <c r="BH1649" s="342"/>
      <c r="BI1649" s="49"/>
      <c r="BJ1649" s="49"/>
      <c r="BK1649" s="49"/>
      <c r="BL1649" s="49"/>
      <c r="BM1649" s="49"/>
      <c r="BN1649" s="47"/>
      <c r="BO1649" s="49"/>
      <c r="BP1649" s="49"/>
      <c r="BQ1649" s="49"/>
      <c r="BR1649" s="323"/>
      <c r="BS1649" s="323"/>
      <c r="BT1649" s="323"/>
      <c r="BU1649" s="49"/>
      <c r="BV1649" s="49"/>
      <c r="BW1649" s="97"/>
      <c r="BX1649" s="97"/>
      <c r="BY1649" s="97"/>
      <c r="BZ1649" s="97"/>
      <c r="CA1649" s="49"/>
      <c r="CB1649" s="49"/>
      <c r="CC1649" s="49"/>
      <c r="CD1649" s="49"/>
      <c r="CE1649" s="49"/>
      <c r="CF1649" s="49"/>
      <c r="CG1649" s="49"/>
      <c r="CH1649" s="49"/>
      <c r="CI1649" s="97"/>
      <c r="CJ1649" s="97"/>
      <c r="CK1649" s="97"/>
      <c r="CL1649" s="97"/>
      <c r="CM1649" s="335"/>
      <c r="CN1649" s="337"/>
      <c r="CO1649" s="315" t="str">
        <f>IF(Формулы!R1649&gt;V1649,"22-?,Дата 14 - Прибыл из УФСИН; ","")&amp;IF(Формулы!Q1649&gt;Y1649,"25-?,Дата 13 - Выбыл в УФСИН;","")&amp;IF(YEAR(ДАННЫЕ!$F$1)=YEAR(ДАННЫЕ!B1649),IF(AT1649&gt;0,"","40-?, вявлен в текущем году! "),"")&amp;IF(YEAR($F$1)=YEAR(W1649),IF(X1649+Y1649&gt;0,"","23-стоит, 24,25 - куда выбыл? "),"")&amp;IF(X1649+Y1649&gt;0,IF(YEAR($F$1)=YEAR(W1649),"","24+25&gt;0? 23 - когда выбыл? "),"")&amp;IF(BA1649&lt;BB1649,"47&gt;=48; ","")&amp;IF(BA1649&lt;BC1649,"47&gt;=49; ","")&amp;IF(BA1649&lt;BD1649,"47&gt;=50; ","")&amp;IF(BE1649&gt;0,IF(BF1649&gt;0,IF(AU1649&gt;AV1649,"","41 и 42 - ? (51 и 52 &gt; 0);"),"51 &gt; 0 52 - ?;"),"")&amp;IF(AU1649&gt;0,IF(AV1649&gt;AU1649,"41&gt;42;","")&amp;IF(BE1649&gt;0,"","41&gt;0 51-?;"),"")&amp;IF(BF1649&gt;0,IF(BE1649&gt;0,"","52&gt;0 51-?;"),"")&amp;IF(AW1649&gt;=AX1649,"","43&gt;44;")&amp;IF(CA1649&gt;0,IF(AW1649&gt;0,"","71 &gt; 0 43-?;"),"")</f>
        <v/>
      </c>
    </row>
    <row r="1650" spans="1:93" ht="12" x14ac:dyDescent="0.2">
      <c r="A1650" s="45"/>
      <c r="B1650" s="46"/>
      <c r="C1650" s="121"/>
      <c r="D1650" s="121"/>
      <c r="E1650" s="336"/>
      <c r="F1650" s="122"/>
      <c r="G1650" s="46"/>
      <c r="H1650" s="45"/>
      <c r="I1650" s="45"/>
      <c r="J1650" s="45"/>
      <c r="K1650" s="45"/>
      <c r="L1650" s="45"/>
      <c r="M1650" s="46"/>
      <c r="N1650" s="46"/>
      <c r="O1650" s="48"/>
      <c r="P1650" s="48"/>
      <c r="Q1650" s="46"/>
      <c r="R1650" s="48"/>
      <c r="S1650" s="48"/>
      <c r="T1650" s="48"/>
      <c r="U1650" s="48"/>
      <c r="V1650" s="48"/>
      <c r="W1650" s="46"/>
      <c r="X1650" s="48"/>
      <c r="Y1650" s="48"/>
      <c r="Z1650" s="157"/>
      <c r="AA1650" s="47"/>
      <c r="AB1650" s="97"/>
      <c r="AC1650" s="49"/>
      <c r="AD1650" s="49"/>
      <c r="AE1650" s="49"/>
      <c r="AF1650" s="49"/>
      <c r="AG1650" s="49"/>
      <c r="AH1650" s="47"/>
      <c r="AI1650" s="47"/>
      <c r="AJ1650" s="47"/>
      <c r="AK1650" s="190"/>
      <c r="AL1650" s="190"/>
      <c r="AM1650" s="190"/>
      <c r="AN1650" s="190"/>
      <c r="AO1650" s="190"/>
      <c r="AP1650" s="151"/>
      <c r="AQ1650" s="322"/>
      <c r="AR1650" s="322"/>
      <c r="AS1650" s="322"/>
      <c r="AT1650" s="47"/>
      <c r="AU1650" s="47"/>
      <c r="AV1650" s="47"/>
      <c r="AW1650" s="47"/>
      <c r="AX1650" s="322"/>
      <c r="AY1650" s="98"/>
      <c r="AZ1650" s="98"/>
      <c r="BA1650" s="47"/>
      <c r="BB1650" s="47"/>
      <c r="BC1650" s="47"/>
      <c r="BD1650" s="47"/>
      <c r="BE1650" s="97"/>
      <c r="BF1650" s="49"/>
      <c r="BG1650" s="239"/>
      <c r="BH1650" s="342"/>
      <c r="BI1650" s="49"/>
      <c r="BJ1650" s="49"/>
      <c r="BK1650" s="49"/>
      <c r="BL1650" s="49"/>
      <c r="BM1650" s="49"/>
      <c r="BN1650" s="47"/>
      <c r="BO1650" s="49"/>
      <c r="BP1650" s="49"/>
      <c r="BQ1650" s="49"/>
      <c r="BR1650" s="323"/>
      <c r="BS1650" s="323"/>
      <c r="BT1650" s="323"/>
      <c r="BU1650" s="49"/>
      <c r="BV1650" s="49"/>
      <c r="BW1650" s="97"/>
      <c r="BX1650" s="97"/>
      <c r="BY1650" s="97"/>
      <c r="BZ1650" s="97"/>
      <c r="CA1650" s="49"/>
      <c r="CB1650" s="49"/>
      <c r="CC1650" s="49"/>
      <c r="CD1650" s="49"/>
      <c r="CE1650" s="49"/>
      <c r="CF1650" s="49"/>
      <c r="CG1650" s="49"/>
      <c r="CH1650" s="49"/>
      <c r="CI1650" s="97"/>
      <c r="CJ1650" s="97"/>
      <c r="CK1650" s="97"/>
      <c r="CL1650" s="97"/>
      <c r="CM1650" s="335"/>
      <c r="CN1650" s="337"/>
      <c r="CO1650" s="315" t="str">
        <f>IF(Формулы!R1650&gt;V1650,"22-?,Дата 14 - Прибыл из УФСИН; ","")&amp;IF(Формулы!Q1650&gt;Y1650,"25-?,Дата 13 - Выбыл в УФСИН;","")&amp;IF(YEAR(ДАННЫЕ!$F$1)=YEAR(ДАННЫЕ!B1650),IF(AT1650&gt;0,"","40-?, вявлен в текущем году! "),"")&amp;IF(YEAR($F$1)=YEAR(W1650),IF(X1650+Y1650&gt;0,"","23-стоит, 24,25 - куда выбыл? "),"")&amp;IF(X1650+Y1650&gt;0,IF(YEAR($F$1)=YEAR(W1650),"","24+25&gt;0? 23 - когда выбыл? "),"")&amp;IF(BA1650&lt;BB1650,"47&gt;=48; ","")&amp;IF(BA1650&lt;BC1650,"47&gt;=49; ","")&amp;IF(BA1650&lt;BD1650,"47&gt;=50; ","")&amp;IF(BE1650&gt;0,IF(BF1650&gt;0,IF(AU1650&gt;AV1650,"","41 и 42 - ? (51 и 52 &gt; 0);"),"51 &gt; 0 52 - ?;"),"")&amp;IF(AU1650&gt;0,IF(AV1650&gt;AU1650,"41&gt;42;","")&amp;IF(BE1650&gt;0,"","41&gt;0 51-?;"),"")&amp;IF(BF1650&gt;0,IF(BE1650&gt;0,"","52&gt;0 51-?;"),"")&amp;IF(AW1650&gt;=AX1650,"","43&gt;44;")&amp;IF(CA1650&gt;0,IF(AW1650&gt;0,"","71 &gt; 0 43-?;"),"")</f>
        <v/>
      </c>
    </row>
    <row r="1651" spans="1:93" ht="12" x14ac:dyDescent="0.2">
      <c r="A1651" s="45"/>
      <c r="B1651" s="46"/>
      <c r="C1651" s="121"/>
      <c r="D1651" s="121"/>
      <c r="E1651" s="336"/>
      <c r="F1651" s="122"/>
      <c r="G1651" s="46"/>
      <c r="H1651" s="45"/>
      <c r="I1651" s="45"/>
      <c r="J1651" s="45"/>
      <c r="K1651" s="45"/>
      <c r="L1651" s="45"/>
      <c r="M1651" s="46"/>
      <c r="N1651" s="46"/>
      <c r="O1651" s="48"/>
      <c r="P1651" s="48"/>
      <c r="Q1651" s="46"/>
      <c r="R1651" s="48"/>
      <c r="S1651" s="48"/>
      <c r="T1651" s="48"/>
      <c r="U1651" s="48"/>
      <c r="V1651" s="48"/>
      <c r="W1651" s="46"/>
      <c r="X1651" s="48"/>
      <c r="Y1651" s="48"/>
      <c r="Z1651" s="157"/>
      <c r="AA1651" s="47"/>
      <c r="AB1651" s="97"/>
      <c r="AC1651" s="49"/>
      <c r="AD1651" s="49"/>
      <c r="AE1651" s="49"/>
      <c r="AF1651" s="49"/>
      <c r="AG1651" s="49"/>
      <c r="AH1651" s="47"/>
      <c r="AI1651" s="47"/>
      <c r="AJ1651" s="47"/>
      <c r="AK1651" s="190"/>
      <c r="AL1651" s="190"/>
      <c r="AM1651" s="190"/>
      <c r="AN1651" s="190"/>
      <c r="AO1651" s="190"/>
      <c r="AP1651" s="151"/>
      <c r="AQ1651" s="322"/>
      <c r="AR1651" s="322"/>
      <c r="AS1651" s="322"/>
      <c r="AT1651" s="47"/>
      <c r="AU1651" s="47"/>
      <c r="AV1651" s="47"/>
      <c r="AW1651" s="47"/>
      <c r="AX1651" s="322"/>
      <c r="AY1651" s="98"/>
      <c r="AZ1651" s="98"/>
      <c r="BA1651" s="47"/>
      <c r="BB1651" s="47"/>
      <c r="BC1651" s="47"/>
      <c r="BD1651" s="47"/>
      <c r="BE1651" s="97"/>
      <c r="BF1651" s="49"/>
      <c r="BG1651" s="239"/>
      <c r="BH1651" s="342"/>
      <c r="BI1651" s="49"/>
      <c r="BJ1651" s="49"/>
      <c r="BK1651" s="49"/>
      <c r="BL1651" s="49"/>
      <c r="BM1651" s="49"/>
      <c r="BN1651" s="47"/>
      <c r="BO1651" s="49"/>
      <c r="BP1651" s="49"/>
      <c r="BQ1651" s="49"/>
      <c r="BR1651" s="323"/>
      <c r="BS1651" s="323"/>
      <c r="BT1651" s="323"/>
      <c r="BU1651" s="49"/>
      <c r="BV1651" s="49"/>
      <c r="BW1651" s="97"/>
      <c r="BX1651" s="97"/>
      <c r="BY1651" s="97"/>
      <c r="BZ1651" s="97"/>
      <c r="CA1651" s="49"/>
      <c r="CB1651" s="49"/>
      <c r="CC1651" s="49"/>
      <c r="CD1651" s="49"/>
      <c r="CE1651" s="49"/>
      <c r="CF1651" s="49"/>
      <c r="CG1651" s="49"/>
      <c r="CH1651" s="49"/>
      <c r="CI1651" s="97"/>
      <c r="CJ1651" s="97"/>
      <c r="CK1651" s="97"/>
      <c r="CL1651" s="97"/>
      <c r="CM1651" s="335"/>
      <c r="CN1651" s="337"/>
      <c r="CO1651" s="315" t="str">
        <f>IF(Формулы!R1651&gt;V1651,"22-?,Дата 14 - Прибыл из УФСИН; ","")&amp;IF(Формулы!Q1651&gt;Y1651,"25-?,Дата 13 - Выбыл в УФСИН;","")&amp;IF(YEAR(ДАННЫЕ!$F$1)=YEAR(ДАННЫЕ!B1651),IF(AT1651&gt;0,"","40-?, вявлен в текущем году! "),"")&amp;IF(YEAR($F$1)=YEAR(W1651),IF(X1651+Y1651&gt;0,"","23-стоит, 24,25 - куда выбыл? "),"")&amp;IF(X1651+Y1651&gt;0,IF(YEAR($F$1)=YEAR(W1651),"","24+25&gt;0? 23 - когда выбыл? "),"")&amp;IF(BA1651&lt;BB1651,"47&gt;=48; ","")&amp;IF(BA1651&lt;BC1651,"47&gt;=49; ","")&amp;IF(BA1651&lt;BD1651,"47&gt;=50; ","")&amp;IF(BE1651&gt;0,IF(BF1651&gt;0,IF(AU1651&gt;AV1651,"","41 и 42 - ? (51 и 52 &gt; 0);"),"51 &gt; 0 52 - ?;"),"")&amp;IF(AU1651&gt;0,IF(AV1651&gt;AU1651,"41&gt;42;","")&amp;IF(BE1651&gt;0,"","41&gt;0 51-?;"),"")&amp;IF(BF1651&gt;0,IF(BE1651&gt;0,"","52&gt;0 51-?;"),"")&amp;IF(AW1651&gt;=AX1651,"","43&gt;44;")&amp;IF(CA1651&gt;0,IF(AW1651&gt;0,"","71 &gt; 0 43-?;"),"")</f>
        <v/>
      </c>
    </row>
    <row r="1652" spans="1:93" ht="12" x14ac:dyDescent="0.2">
      <c r="A1652" s="45"/>
      <c r="B1652" s="46"/>
      <c r="C1652" s="121"/>
      <c r="D1652" s="121"/>
      <c r="E1652" s="336"/>
      <c r="F1652" s="122"/>
      <c r="G1652" s="46"/>
      <c r="H1652" s="45"/>
      <c r="I1652" s="45"/>
      <c r="J1652" s="45"/>
      <c r="K1652" s="45"/>
      <c r="L1652" s="45"/>
      <c r="M1652" s="46"/>
      <c r="N1652" s="46"/>
      <c r="O1652" s="48"/>
      <c r="P1652" s="48"/>
      <c r="Q1652" s="46"/>
      <c r="R1652" s="48"/>
      <c r="S1652" s="48"/>
      <c r="T1652" s="48"/>
      <c r="U1652" s="48"/>
      <c r="V1652" s="48"/>
      <c r="W1652" s="46"/>
      <c r="X1652" s="48"/>
      <c r="Y1652" s="48"/>
      <c r="Z1652" s="157"/>
      <c r="AA1652" s="47"/>
      <c r="AB1652" s="97"/>
      <c r="AC1652" s="49"/>
      <c r="AD1652" s="49"/>
      <c r="AE1652" s="49"/>
      <c r="AF1652" s="49"/>
      <c r="AG1652" s="49"/>
      <c r="AH1652" s="47"/>
      <c r="AI1652" s="47"/>
      <c r="AJ1652" s="47"/>
      <c r="AK1652" s="190"/>
      <c r="AL1652" s="190"/>
      <c r="AM1652" s="190"/>
      <c r="AN1652" s="190"/>
      <c r="AO1652" s="190"/>
      <c r="AP1652" s="151"/>
      <c r="AQ1652" s="322"/>
      <c r="AR1652" s="322"/>
      <c r="AS1652" s="322"/>
      <c r="AT1652" s="47"/>
      <c r="AU1652" s="47"/>
      <c r="AV1652" s="47"/>
      <c r="AW1652" s="47"/>
      <c r="AX1652" s="322"/>
      <c r="AY1652" s="98"/>
      <c r="AZ1652" s="98"/>
      <c r="BA1652" s="47"/>
      <c r="BB1652" s="47"/>
      <c r="BC1652" s="47"/>
      <c r="BD1652" s="47"/>
      <c r="BE1652" s="97"/>
      <c r="BF1652" s="49"/>
      <c r="BG1652" s="239"/>
      <c r="BH1652" s="342"/>
      <c r="BI1652" s="49"/>
      <c r="BJ1652" s="49"/>
      <c r="BK1652" s="49"/>
      <c r="BL1652" s="49"/>
      <c r="BM1652" s="49"/>
      <c r="BN1652" s="47"/>
      <c r="BO1652" s="49"/>
      <c r="BP1652" s="49"/>
      <c r="BQ1652" s="49"/>
      <c r="BR1652" s="323"/>
      <c r="BS1652" s="323"/>
      <c r="BT1652" s="323"/>
      <c r="BU1652" s="49"/>
      <c r="BV1652" s="49"/>
      <c r="BW1652" s="97"/>
      <c r="BX1652" s="97"/>
      <c r="BY1652" s="97"/>
      <c r="BZ1652" s="97"/>
      <c r="CA1652" s="49"/>
      <c r="CB1652" s="49"/>
      <c r="CC1652" s="49"/>
      <c r="CD1652" s="49"/>
      <c r="CE1652" s="49"/>
      <c r="CF1652" s="49"/>
      <c r="CG1652" s="49"/>
      <c r="CH1652" s="49"/>
      <c r="CI1652" s="97"/>
      <c r="CJ1652" s="97"/>
      <c r="CK1652" s="97"/>
      <c r="CL1652" s="97"/>
      <c r="CM1652" s="335"/>
      <c r="CN1652" s="337"/>
      <c r="CO1652" s="315" t="str">
        <f>IF(Формулы!R1652&gt;V1652,"22-?,Дата 14 - Прибыл из УФСИН; ","")&amp;IF(Формулы!Q1652&gt;Y1652,"25-?,Дата 13 - Выбыл в УФСИН;","")&amp;IF(YEAR(ДАННЫЕ!$F$1)=YEAR(ДАННЫЕ!B1652),IF(AT1652&gt;0,"","40-?, вявлен в текущем году! "),"")&amp;IF(YEAR($F$1)=YEAR(W1652),IF(X1652+Y1652&gt;0,"","23-стоит, 24,25 - куда выбыл? "),"")&amp;IF(X1652+Y1652&gt;0,IF(YEAR($F$1)=YEAR(W1652),"","24+25&gt;0? 23 - когда выбыл? "),"")&amp;IF(BA1652&lt;BB1652,"47&gt;=48; ","")&amp;IF(BA1652&lt;BC1652,"47&gt;=49; ","")&amp;IF(BA1652&lt;BD1652,"47&gt;=50; ","")&amp;IF(BE1652&gt;0,IF(BF1652&gt;0,IF(AU1652&gt;AV1652,"","41 и 42 - ? (51 и 52 &gt; 0);"),"51 &gt; 0 52 - ?;"),"")&amp;IF(AU1652&gt;0,IF(AV1652&gt;AU1652,"41&gt;42;","")&amp;IF(BE1652&gt;0,"","41&gt;0 51-?;"),"")&amp;IF(BF1652&gt;0,IF(BE1652&gt;0,"","52&gt;0 51-?;"),"")&amp;IF(AW1652&gt;=AX1652,"","43&gt;44;")&amp;IF(CA1652&gt;0,IF(AW1652&gt;0,"","71 &gt; 0 43-?;"),"")</f>
        <v/>
      </c>
    </row>
    <row r="1653" spans="1:93" ht="12" x14ac:dyDescent="0.2">
      <c r="A1653" s="45"/>
      <c r="B1653" s="46"/>
      <c r="C1653" s="121"/>
      <c r="D1653" s="121"/>
      <c r="E1653" s="336"/>
      <c r="F1653" s="122"/>
      <c r="G1653" s="46"/>
      <c r="H1653" s="45"/>
      <c r="I1653" s="45"/>
      <c r="J1653" s="45"/>
      <c r="K1653" s="45"/>
      <c r="L1653" s="45"/>
      <c r="M1653" s="46"/>
      <c r="N1653" s="46"/>
      <c r="O1653" s="48"/>
      <c r="P1653" s="48"/>
      <c r="Q1653" s="46"/>
      <c r="R1653" s="48"/>
      <c r="S1653" s="48"/>
      <c r="T1653" s="48"/>
      <c r="U1653" s="48"/>
      <c r="V1653" s="48"/>
      <c r="W1653" s="46"/>
      <c r="X1653" s="48"/>
      <c r="Y1653" s="48"/>
      <c r="Z1653" s="157"/>
      <c r="AA1653" s="47"/>
      <c r="AB1653" s="97"/>
      <c r="AC1653" s="49"/>
      <c r="AD1653" s="49"/>
      <c r="AE1653" s="49"/>
      <c r="AF1653" s="49"/>
      <c r="AG1653" s="49"/>
      <c r="AH1653" s="47"/>
      <c r="AI1653" s="47"/>
      <c r="AJ1653" s="47"/>
      <c r="AK1653" s="190"/>
      <c r="AL1653" s="190"/>
      <c r="AM1653" s="190"/>
      <c r="AN1653" s="190"/>
      <c r="AO1653" s="190"/>
      <c r="AP1653" s="151"/>
      <c r="AQ1653" s="322"/>
      <c r="AR1653" s="322"/>
      <c r="AS1653" s="322"/>
      <c r="AT1653" s="47"/>
      <c r="AU1653" s="47"/>
      <c r="AV1653" s="47"/>
      <c r="AW1653" s="47"/>
      <c r="AX1653" s="322"/>
      <c r="AY1653" s="98"/>
      <c r="AZ1653" s="98"/>
      <c r="BA1653" s="47"/>
      <c r="BB1653" s="47"/>
      <c r="BC1653" s="47"/>
      <c r="BD1653" s="47"/>
      <c r="BE1653" s="97"/>
      <c r="BF1653" s="49"/>
      <c r="BG1653" s="239"/>
      <c r="BH1653" s="342"/>
      <c r="BI1653" s="49"/>
      <c r="BJ1653" s="49"/>
      <c r="BK1653" s="49"/>
      <c r="BL1653" s="49"/>
      <c r="BM1653" s="49"/>
      <c r="BN1653" s="47"/>
      <c r="BO1653" s="49"/>
      <c r="BP1653" s="49"/>
      <c r="BQ1653" s="49"/>
      <c r="BR1653" s="323"/>
      <c r="BS1653" s="323"/>
      <c r="BT1653" s="323"/>
      <c r="BU1653" s="49"/>
      <c r="BV1653" s="49"/>
      <c r="BW1653" s="97"/>
      <c r="BX1653" s="97"/>
      <c r="BY1653" s="97"/>
      <c r="BZ1653" s="97"/>
      <c r="CA1653" s="49"/>
      <c r="CB1653" s="49"/>
      <c r="CC1653" s="49"/>
      <c r="CD1653" s="49"/>
      <c r="CE1653" s="49"/>
      <c r="CF1653" s="49"/>
      <c r="CG1653" s="49"/>
      <c r="CH1653" s="49"/>
      <c r="CI1653" s="97"/>
      <c r="CJ1653" s="97"/>
      <c r="CK1653" s="97"/>
      <c r="CL1653" s="97"/>
      <c r="CM1653" s="335"/>
      <c r="CN1653" s="337"/>
      <c r="CO1653" s="315" t="str">
        <f>IF(Формулы!R1653&gt;V1653,"22-?,Дата 14 - Прибыл из УФСИН; ","")&amp;IF(Формулы!Q1653&gt;Y1653,"25-?,Дата 13 - Выбыл в УФСИН;","")&amp;IF(YEAR(ДАННЫЕ!$F$1)=YEAR(ДАННЫЕ!B1653),IF(AT1653&gt;0,"","40-?, вявлен в текущем году! "),"")&amp;IF(YEAR($F$1)=YEAR(W1653),IF(X1653+Y1653&gt;0,"","23-стоит, 24,25 - куда выбыл? "),"")&amp;IF(X1653+Y1653&gt;0,IF(YEAR($F$1)=YEAR(W1653),"","24+25&gt;0? 23 - когда выбыл? "),"")&amp;IF(BA1653&lt;BB1653,"47&gt;=48; ","")&amp;IF(BA1653&lt;BC1653,"47&gt;=49; ","")&amp;IF(BA1653&lt;BD1653,"47&gt;=50; ","")&amp;IF(BE1653&gt;0,IF(BF1653&gt;0,IF(AU1653&gt;AV1653,"","41 и 42 - ? (51 и 52 &gt; 0);"),"51 &gt; 0 52 - ?;"),"")&amp;IF(AU1653&gt;0,IF(AV1653&gt;AU1653,"41&gt;42;","")&amp;IF(BE1653&gt;0,"","41&gt;0 51-?;"),"")&amp;IF(BF1653&gt;0,IF(BE1653&gt;0,"","52&gt;0 51-?;"),"")&amp;IF(AW1653&gt;=AX1653,"","43&gt;44;")&amp;IF(CA1653&gt;0,IF(AW1653&gt;0,"","71 &gt; 0 43-?;"),"")</f>
        <v/>
      </c>
    </row>
    <row r="1654" spans="1:93" ht="12" x14ac:dyDescent="0.2">
      <c r="A1654" s="45"/>
      <c r="B1654" s="46"/>
      <c r="C1654" s="121"/>
      <c r="D1654" s="121"/>
      <c r="E1654" s="336"/>
      <c r="F1654" s="122"/>
      <c r="G1654" s="46"/>
      <c r="H1654" s="45"/>
      <c r="I1654" s="45"/>
      <c r="J1654" s="45"/>
      <c r="K1654" s="45"/>
      <c r="L1654" s="45"/>
      <c r="M1654" s="46"/>
      <c r="N1654" s="46"/>
      <c r="O1654" s="48"/>
      <c r="P1654" s="48"/>
      <c r="Q1654" s="46"/>
      <c r="R1654" s="48"/>
      <c r="S1654" s="48"/>
      <c r="T1654" s="48"/>
      <c r="U1654" s="48"/>
      <c r="V1654" s="48"/>
      <c r="W1654" s="46"/>
      <c r="X1654" s="48"/>
      <c r="Y1654" s="48"/>
      <c r="Z1654" s="157"/>
      <c r="AA1654" s="47"/>
      <c r="AB1654" s="97"/>
      <c r="AC1654" s="49"/>
      <c r="AD1654" s="49"/>
      <c r="AE1654" s="49"/>
      <c r="AF1654" s="49"/>
      <c r="AG1654" s="49"/>
      <c r="AH1654" s="47"/>
      <c r="AI1654" s="47"/>
      <c r="AJ1654" s="47"/>
      <c r="AK1654" s="190"/>
      <c r="AL1654" s="190"/>
      <c r="AM1654" s="190"/>
      <c r="AN1654" s="190"/>
      <c r="AO1654" s="190"/>
      <c r="AP1654" s="151"/>
      <c r="AQ1654" s="322"/>
      <c r="AR1654" s="322"/>
      <c r="AS1654" s="322"/>
      <c r="AT1654" s="47"/>
      <c r="AU1654" s="47"/>
      <c r="AV1654" s="47"/>
      <c r="AW1654" s="47"/>
      <c r="AX1654" s="322"/>
      <c r="AY1654" s="98"/>
      <c r="AZ1654" s="98"/>
      <c r="BA1654" s="47"/>
      <c r="BB1654" s="47"/>
      <c r="BC1654" s="47"/>
      <c r="BD1654" s="47"/>
      <c r="BE1654" s="97"/>
      <c r="BF1654" s="49"/>
      <c r="BG1654" s="239"/>
      <c r="BH1654" s="342"/>
      <c r="BI1654" s="49"/>
      <c r="BJ1654" s="49"/>
      <c r="BK1654" s="49"/>
      <c r="BL1654" s="49"/>
      <c r="BM1654" s="49"/>
      <c r="BN1654" s="47"/>
      <c r="BO1654" s="49"/>
      <c r="BP1654" s="49"/>
      <c r="BQ1654" s="49"/>
      <c r="BR1654" s="323"/>
      <c r="BS1654" s="323"/>
      <c r="BT1654" s="323"/>
      <c r="BU1654" s="49"/>
      <c r="BV1654" s="49"/>
      <c r="BW1654" s="97"/>
      <c r="BX1654" s="97"/>
      <c r="BY1654" s="97"/>
      <c r="BZ1654" s="97"/>
      <c r="CA1654" s="49"/>
      <c r="CB1654" s="49"/>
      <c r="CC1654" s="49"/>
      <c r="CD1654" s="49"/>
      <c r="CE1654" s="49"/>
      <c r="CF1654" s="49"/>
      <c r="CG1654" s="49"/>
      <c r="CH1654" s="49"/>
      <c r="CI1654" s="97"/>
      <c r="CJ1654" s="97"/>
      <c r="CK1654" s="97"/>
      <c r="CL1654" s="97"/>
      <c r="CM1654" s="335"/>
      <c r="CN1654" s="337"/>
      <c r="CO1654" s="315" t="str">
        <f>IF(Формулы!R1654&gt;V1654,"22-?,Дата 14 - Прибыл из УФСИН; ","")&amp;IF(Формулы!Q1654&gt;Y1654,"25-?,Дата 13 - Выбыл в УФСИН;","")&amp;IF(YEAR(ДАННЫЕ!$F$1)=YEAR(ДАННЫЕ!B1654),IF(AT1654&gt;0,"","40-?, вявлен в текущем году! "),"")&amp;IF(YEAR($F$1)=YEAR(W1654),IF(X1654+Y1654&gt;0,"","23-стоит, 24,25 - куда выбыл? "),"")&amp;IF(X1654+Y1654&gt;0,IF(YEAR($F$1)=YEAR(W1654),"","24+25&gt;0? 23 - когда выбыл? "),"")&amp;IF(BA1654&lt;BB1654,"47&gt;=48; ","")&amp;IF(BA1654&lt;BC1654,"47&gt;=49; ","")&amp;IF(BA1654&lt;BD1654,"47&gt;=50; ","")&amp;IF(BE1654&gt;0,IF(BF1654&gt;0,IF(AU1654&gt;AV1654,"","41 и 42 - ? (51 и 52 &gt; 0);"),"51 &gt; 0 52 - ?;"),"")&amp;IF(AU1654&gt;0,IF(AV1654&gt;AU1654,"41&gt;42;","")&amp;IF(BE1654&gt;0,"","41&gt;0 51-?;"),"")&amp;IF(BF1654&gt;0,IF(BE1654&gt;0,"","52&gt;0 51-?;"),"")&amp;IF(AW1654&gt;=AX1654,"","43&gt;44;")&amp;IF(CA1654&gt;0,IF(AW1654&gt;0,"","71 &gt; 0 43-?;"),"")</f>
        <v/>
      </c>
    </row>
    <row r="1655" spans="1:93" ht="12" x14ac:dyDescent="0.2">
      <c r="A1655" s="45"/>
      <c r="B1655" s="46"/>
      <c r="C1655" s="121"/>
      <c r="D1655" s="121"/>
      <c r="E1655" s="336"/>
      <c r="F1655" s="122"/>
      <c r="G1655" s="46"/>
      <c r="H1655" s="45"/>
      <c r="I1655" s="45"/>
      <c r="J1655" s="45"/>
      <c r="K1655" s="45"/>
      <c r="L1655" s="45"/>
      <c r="M1655" s="46"/>
      <c r="N1655" s="46"/>
      <c r="O1655" s="48"/>
      <c r="P1655" s="48"/>
      <c r="Q1655" s="46"/>
      <c r="R1655" s="48"/>
      <c r="S1655" s="48"/>
      <c r="T1655" s="48"/>
      <c r="U1655" s="48"/>
      <c r="V1655" s="48"/>
      <c r="W1655" s="46"/>
      <c r="X1655" s="48"/>
      <c r="Y1655" s="48"/>
      <c r="Z1655" s="157"/>
      <c r="AA1655" s="47"/>
      <c r="AB1655" s="97"/>
      <c r="AC1655" s="49"/>
      <c r="AD1655" s="49"/>
      <c r="AE1655" s="49"/>
      <c r="AF1655" s="49"/>
      <c r="AG1655" s="49"/>
      <c r="AH1655" s="47"/>
      <c r="AI1655" s="47"/>
      <c r="AJ1655" s="47"/>
      <c r="AK1655" s="190"/>
      <c r="AL1655" s="190"/>
      <c r="AM1655" s="190"/>
      <c r="AN1655" s="190"/>
      <c r="AO1655" s="190"/>
      <c r="AP1655" s="151"/>
      <c r="AQ1655" s="322"/>
      <c r="AR1655" s="322"/>
      <c r="AS1655" s="322"/>
      <c r="AT1655" s="47"/>
      <c r="AU1655" s="47"/>
      <c r="AV1655" s="47"/>
      <c r="AW1655" s="47"/>
      <c r="AX1655" s="322"/>
      <c r="AY1655" s="98"/>
      <c r="AZ1655" s="98"/>
      <c r="BA1655" s="47"/>
      <c r="BB1655" s="47"/>
      <c r="BC1655" s="47"/>
      <c r="BD1655" s="47"/>
      <c r="BE1655" s="97"/>
      <c r="BF1655" s="49"/>
      <c r="BG1655" s="239"/>
      <c r="BH1655" s="342"/>
      <c r="BI1655" s="49"/>
      <c r="BJ1655" s="49"/>
      <c r="BK1655" s="49"/>
      <c r="BL1655" s="49"/>
      <c r="BM1655" s="49"/>
      <c r="BN1655" s="47"/>
      <c r="BO1655" s="49"/>
      <c r="BP1655" s="49"/>
      <c r="BQ1655" s="49"/>
      <c r="BR1655" s="323"/>
      <c r="BS1655" s="323"/>
      <c r="BT1655" s="323"/>
      <c r="BU1655" s="49"/>
      <c r="BV1655" s="49"/>
      <c r="BW1655" s="97"/>
      <c r="BX1655" s="97"/>
      <c r="BY1655" s="97"/>
      <c r="BZ1655" s="97"/>
      <c r="CA1655" s="49"/>
      <c r="CB1655" s="49"/>
      <c r="CC1655" s="49"/>
      <c r="CD1655" s="49"/>
      <c r="CE1655" s="49"/>
      <c r="CF1655" s="49"/>
      <c r="CG1655" s="49"/>
      <c r="CH1655" s="49"/>
      <c r="CI1655" s="97"/>
      <c r="CJ1655" s="97"/>
      <c r="CK1655" s="97"/>
      <c r="CL1655" s="97"/>
      <c r="CM1655" s="335"/>
      <c r="CN1655" s="337"/>
      <c r="CO1655" s="315" t="str">
        <f>IF(Формулы!R1655&gt;V1655,"22-?,Дата 14 - Прибыл из УФСИН; ","")&amp;IF(Формулы!Q1655&gt;Y1655,"25-?,Дата 13 - Выбыл в УФСИН;","")&amp;IF(YEAR(ДАННЫЕ!$F$1)=YEAR(ДАННЫЕ!B1655),IF(AT1655&gt;0,"","40-?, вявлен в текущем году! "),"")&amp;IF(YEAR($F$1)=YEAR(W1655),IF(X1655+Y1655&gt;0,"","23-стоит, 24,25 - куда выбыл? "),"")&amp;IF(X1655+Y1655&gt;0,IF(YEAR($F$1)=YEAR(W1655),"","24+25&gt;0? 23 - когда выбыл? "),"")&amp;IF(BA1655&lt;BB1655,"47&gt;=48; ","")&amp;IF(BA1655&lt;BC1655,"47&gt;=49; ","")&amp;IF(BA1655&lt;BD1655,"47&gt;=50; ","")&amp;IF(BE1655&gt;0,IF(BF1655&gt;0,IF(AU1655&gt;AV1655,"","41 и 42 - ? (51 и 52 &gt; 0);"),"51 &gt; 0 52 - ?;"),"")&amp;IF(AU1655&gt;0,IF(AV1655&gt;AU1655,"41&gt;42;","")&amp;IF(BE1655&gt;0,"","41&gt;0 51-?;"),"")&amp;IF(BF1655&gt;0,IF(BE1655&gt;0,"","52&gt;0 51-?;"),"")&amp;IF(AW1655&gt;=AX1655,"","43&gt;44;")&amp;IF(CA1655&gt;0,IF(AW1655&gt;0,"","71 &gt; 0 43-?;"),"")</f>
        <v/>
      </c>
    </row>
    <row r="1656" spans="1:93" ht="12" x14ac:dyDescent="0.2">
      <c r="A1656" s="45"/>
      <c r="B1656" s="46"/>
      <c r="C1656" s="121"/>
      <c r="D1656" s="121"/>
      <c r="E1656" s="336"/>
      <c r="F1656" s="122"/>
      <c r="G1656" s="46"/>
      <c r="H1656" s="45"/>
      <c r="I1656" s="45"/>
      <c r="J1656" s="45"/>
      <c r="K1656" s="45"/>
      <c r="L1656" s="45"/>
      <c r="M1656" s="46"/>
      <c r="N1656" s="46"/>
      <c r="O1656" s="48"/>
      <c r="P1656" s="48"/>
      <c r="Q1656" s="46"/>
      <c r="R1656" s="48"/>
      <c r="S1656" s="48"/>
      <c r="T1656" s="48"/>
      <c r="U1656" s="48"/>
      <c r="V1656" s="48"/>
      <c r="W1656" s="46"/>
      <c r="X1656" s="48"/>
      <c r="Y1656" s="48"/>
      <c r="Z1656" s="157"/>
      <c r="AA1656" s="47"/>
      <c r="AB1656" s="97"/>
      <c r="AC1656" s="49"/>
      <c r="AD1656" s="49"/>
      <c r="AE1656" s="49"/>
      <c r="AF1656" s="49"/>
      <c r="AG1656" s="49"/>
      <c r="AH1656" s="47"/>
      <c r="AI1656" s="47"/>
      <c r="AJ1656" s="47"/>
      <c r="AK1656" s="190"/>
      <c r="AL1656" s="190"/>
      <c r="AM1656" s="190"/>
      <c r="AN1656" s="190"/>
      <c r="AO1656" s="190"/>
      <c r="AP1656" s="151"/>
      <c r="AQ1656" s="322"/>
      <c r="AR1656" s="322"/>
      <c r="AS1656" s="322"/>
      <c r="AT1656" s="47"/>
      <c r="AU1656" s="47"/>
      <c r="AV1656" s="47"/>
      <c r="AW1656" s="47"/>
      <c r="AX1656" s="322"/>
      <c r="AY1656" s="98"/>
      <c r="AZ1656" s="98"/>
      <c r="BA1656" s="47"/>
      <c r="BB1656" s="47"/>
      <c r="BC1656" s="47"/>
      <c r="BD1656" s="47"/>
      <c r="BE1656" s="97"/>
      <c r="BF1656" s="49"/>
      <c r="BG1656" s="239"/>
      <c r="BH1656" s="342"/>
      <c r="BI1656" s="49"/>
      <c r="BJ1656" s="49"/>
      <c r="BK1656" s="49"/>
      <c r="BL1656" s="49"/>
      <c r="BM1656" s="49"/>
      <c r="BN1656" s="47"/>
      <c r="BO1656" s="49"/>
      <c r="BP1656" s="49"/>
      <c r="BQ1656" s="49"/>
      <c r="BR1656" s="323"/>
      <c r="BS1656" s="323"/>
      <c r="BT1656" s="323"/>
      <c r="BU1656" s="49"/>
      <c r="BV1656" s="49"/>
      <c r="BW1656" s="97"/>
      <c r="BX1656" s="97"/>
      <c r="BY1656" s="97"/>
      <c r="BZ1656" s="97"/>
      <c r="CA1656" s="49"/>
      <c r="CB1656" s="49"/>
      <c r="CC1656" s="49"/>
      <c r="CD1656" s="49"/>
      <c r="CE1656" s="49"/>
      <c r="CF1656" s="49"/>
      <c r="CG1656" s="49"/>
      <c r="CH1656" s="49"/>
      <c r="CI1656" s="97"/>
      <c r="CJ1656" s="97"/>
      <c r="CK1656" s="97"/>
      <c r="CL1656" s="97"/>
      <c r="CM1656" s="335"/>
      <c r="CN1656" s="337"/>
      <c r="CO1656" s="315" t="str">
        <f>IF(Формулы!R1656&gt;V1656,"22-?,Дата 14 - Прибыл из УФСИН; ","")&amp;IF(Формулы!Q1656&gt;Y1656,"25-?,Дата 13 - Выбыл в УФСИН;","")&amp;IF(YEAR(ДАННЫЕ!$F$1)=YEAR(ДАННЫЕ!B1656),IF(AT1656&gt;0,"","40-?, вявлен в текущем году! "),"")&amp;IF(YEAR($F$1)=YEAR(W1656),IF(X1656+Y1656&gt;0,"","23-стоит, 24,25 - куда выбыл? "),"")&amp;IF(X1656+Y1656&gt;0,IF(YEAR($F$1)=YEAR(W1656),"","24+25&gt;0? 23 - когда выбыл? "),"")&amp;IF(BA1656&lt;BB1656,"47&gt;=48; ","")&amp;IF(BA1656&lt;BC1656,"47&gt;=49; ","")&amp;IF(BA1656&lt;BD1656,"47&gt;=50; ","")&amp;IF(BE1656&gt;0,IF(BF1656&gt;0,IF(AU1656&gt;AV1656,"","41 и 42 - ? (51 и 52 &gt; 0);"),"51 &gt; 0 52 - ?;"),"")&amp;IF(AU1656&gt;0,IF(AV1656&gt;AU1656,"41&gt;42;","")&amp;IF(BE1656&gt;0,"","41&gt;0 51-?;"),"")&amp;IF(BF1656&gt;0,IF(BE1656&gt;0,"","52&gt;0 51-?;"),"")&amp;IF(AW1656&gt;=AX1656,"","43&gt;44;")&amp;IF(CA1656&gt;0,IF(AW1656&gt;0,"","71 &gt; 0 43-?;"),"")</f>
        <v/>
      </c>
    </row>
    <row r="1657" spans="1:93" ht="12" x14ac:dyDescent="0.2">
      <c r="A1657" s="45"/>
      <c r="B1657" s="46"/>
      <c r="C1657" s="121"/>
      <c r="D1657" s="121"/>
      <c r="E1657" s="336"/>
      <c r="F1657" s="122"/>
      <c r="G1657" s="46"/>
      <c r="H1657" s="45"/>
      <c r="I1657" s="45"/>
      <c r="J1657" s="45"/>
      <c r="K1657" s="45"/>
      <c r="L1657" s="45"/>
      <c r="M1657" s="46"/>
      <c r="N1657" s="46"/>
      <c r="O1657" s="48"/>
      <c r="P1657" s="48"/>
      <c r="Q1657" s="46"/>
      <c r="R1657" s="48"/>
      <c r="S1657" s="48"/>
      <c r="T1657" s="48"/>
      <c r="U1657" s="48"/>
      <c r="V1657" s="48"/>
      <c r="W1657" s="46"/>
      <c r="X1657" s="48"/>
      <c r="Y1657" s="48"/>
      <c r="Z1657" s="157"/>
      <c r="AA1657" s="47"/>
      <c r="AB1657" s="97"/>
      <c r="AC1657" s="49"/>
      <c r="AD1657" s="49"/>
      <c r="AE1657" s="49"/>
      <c r="AF1657" s="49"/>
      <c r="AG1657" s="49"/>
      <c r="AH1657" s="47"/>
      <c r="AI1657" s="47"/>
      <c r="AJ1657" s="47"/>
      <c r="AK1657" s="190"/>
      <c r="AL1657" s="190"/>
      <c r="AM1657" s="190"/>
      <c r="AN1657" s="190"/>
      <c r="AO1657" s="190"/>
      <c r="AP1657" s="151"/>
      <c r="AQ1657" s="322"/>
      <c r="AR1657" s="322"/>
      <c r="AS1657" s="322"/>
      <c r="AT1657" s="47"/>
      <c r="AU1657" s="47"/>
      <c r="AV1657" s="47"/>
      <c r="AW1657" s="47"/>
      <c r="AX1657" s="322"/>
      <c r="AY1657" s="98"/>
      <c r="AZ1657" s="98"/>
      <c r="BA1657" s="47"/>
      <c r="BB1657" s="47"/>
      <c r="BC1657" s="47"/>
      <c r="BD1657" s="47"/>
      <c r="BE1657" s="97"/>
      <c r="BF1657" s="49"/>
      <c r="BG1657" s="239"/>
      <c r="BH1657" s="342"/>
      <c r="BI1657" s="49"/>
      <c r="BJ1657" s="49"/>
      <c r="BK1657" s="49"/>
      <c r="BL1657" s="49"/>
      <c r="BM1657" s="49"/>
      <c r="BN1657" s="47"/>
      <c r="BO1657" s="49"/>
      <c r="BP1657" s="49"/>
      <c r="BQ1657" s="49"/>
      <c r="BR1657" s="323"/>
      <c r="BS1657" s="323"/>
      <c r="BT1657" s="323"/>
      <c r="BU1657" s="49"/>
      <c r="BV1657" s="49"/>
      <c r="BW1657" s="97"/>
      <c r="BX1657" s="97"/>
      <c r="BY1657" s="97"/>
      <c r="BZ1657" s="97"/>
      <c r="CA1657" s="49"/>
      <c r="CB1657" s="49"/>
      <c r="CC1657" s="49"/>
      <c r="CD1657" s="49"/>
      <c r="CE1657" s="49"/>
      <c r="CF1657" s="49"/>
      <c r="CG1657" s="49"/>
      <c r="CH1657" s="49"/>
      <c r="CI1657" s="97"/>
      <c r="CJ1657" s="97"/>
      <c r="CK1657" s="97"/>
      <c r="CL1657" s="97"/>
      <c r="CM1657" s="335"/>
      <c r="CN1657" s="337"/>
      <c r="CO1657" s="315" t="str">
        <f>IF(Формулы!R1657&gt;V1657,"22-?,Дата 14 - Прибыл из УФСИН; ","")&amp;IF(Формулы!Q1657&gt;Y1657,"25-?,Дата 13 - Выбыл в УФСИН;","")&amp;IF(YEAR(ДАННЫЕ!$F$1)=YEAR(ДАННЫЕ!B1657),IF(AT1657&gt;0,"","40-?, вявлен в текущем году! "),"")&amp;IF(YEAR($F$1)=YEAR(W1657),IF(X1657+Y1657&gt;0,"","23-стоит, 24,25 - куда выбыл? "),"")&amp;IF(X1657+Y1657&gt;0,IF(YEAR($F$1)=YEAR(W1657),"","24+25&gt;0? 23 - когда выбыл? "),"")&amp;IF(BA1657&lt;BB1657,"47&gt;=48; ","")&amp;IF(BA1657&lt;BC1657,"47&gt;=49; ","")&amp;IF(BA1657&lt;BD1657,"47&gt;=50; ","")&amp;IF(BE1657&gt;0,IF(BF1657&gt;0,IF(AU1657&gt;AV1657,"","41 и 42 - ? (51 и 52 &gt; 0);"),"51 &gt; 0 52 - ?;"),"")&amp;IF(AU1657&gt;0,IF(AV1657&gt;AU1657,"41&gt;42;","")&amp;IF(BE1657&gt;0,"","41&gt;0 51-?;"),"")&amp;IF(BF1657&gt;0,IF(BE1657&gt;0,"","52&gt;0 51-?;"),"")&amp;IF(AW1657&gt;=AX1657,"","43&gt;44;")&amp;IF(CA1657&gt;0,IF(AW1657&gt;0,"","71 &gt; 0 43-?;"),"")</f>
        <v/>
      </c>
    </row>
    <row r="1658" spans="1:93" ht="12" x14ac:dyDescent="0.2">
      <c r="A1658" s="45"/>
      <c r="B1658" s="46"/>
      <c r="C1658" s="121"/>
      <c r="D1658" s="121"/>
      <c r="E1658" s="336"/>
      <c r="F1658" s="122"/>
      <c r="G1658" s="46"/>
      <c r="H1658" s="45"/>
      <c r="I1658" s="45"/>
      <c r="J1658" s="45"/>
      <c r="K1658" s="45"/>
      <c r="L1658" s="45"/>
      <c r="M1658" s="46"/>
      <c r="N1658" s="46"/>
      <c r="O1658" s="48"/>
      <c r="P1658" s="48"/>
      <c r="Q1658" s="46"/>
      <c r="R1658" s="48"/>
      <c r="S1658" s="48"/>
      <c r="T1658" s="48"/>
      <c r="U1658" s="48"/>
      <c r="V1658" s="48"/>
      <c r="W1658" s="46"/>
      <c r="X1658" s="48"/>
      <c r="Y1658" s="48"/>
      <c r="Z1658" s="157"/>
      <c r="AA1658" s="47"/>
      <c r="AB1658" s="97"/>
      <c r="AC1658" s="49"/>
      <c r="AD1658" s="49"/>
      <c r="AE1658" s="49"/>
      <c r="AF1658" s="49"/>
      <c r="AG1658" s="49"/>
      <c r="AH1658" s="47"/>
      <c r="AI1658" s="47"/>
      <c r="AJ1658" s="47"/>
      <c r="AK1658" s="190"/>
      <c r="AL1658" s="190"/>
      <c r="AM1658" s="190"/>
      <c r="AN1658" s="190"/>
      <c r="AO1658" s="190"/>
      <c r="AP1658" s="151"/>
      <c r="AQ1658" s="322"/>
      <c r="AR1658" s="322"/>
      <c r="AS1658" s="322"/>
      <c r="AT1658" s="47"/>
      <c r="AU1658" s="47"/>
      <c r="AV1658" s="47"/>
      <c r="AW1658" s="47"/>
      <c r="AX1658" s="322"/>
      <c r="AY1658" s="98"/>
      <c r="AZ1658" s="98"/>
      <c r="BA1658" s="47"/>
      <c r="BB1658" s="47"/>
      <c r="BC1658" s="47"/>
      <c r="BD1658" s="47"/>
      <c r="BE1658" s="97"/>
      <c r="BF1658" s="49"/>
      <c r="BG1658" s="239"/>
      <c r="BH1658" s="342"/>
      <c r="BI1658" s="49"/>
      <c r="BJ1658" s="49"/>
      <c r="BK1658" s="49"/>
      <c r="BL1658" s="49"/>
      <c r="BM1658" s="49"/>
      <c r="BN1658" s="47"/>
      <c r="BO1658" s="49"/>
      <c r="BP1658" s="49"/>
      <c r="BQ1658" s="49"/>
      <c r="BR1658" s="323"/>
      <c r="BS1658" s="323"/>
      <c r="BT1658" s="323"/>
      <c r="BU1658" s="49"/>
      <c r="BV1658" s="49"/>
      <c r="BW1658" s="97"/>
      <c r="BX1658" s="97"/>
      <c r="BY1658" s="97"/>
      <c r="BZ1658" s="97"/>
      <c r="CA1658" s="49"/>
      <c r="CB1658" s="49"/>
      <c r="CC1658" s="49"/>
      <c r="CD1658" s="49"/>
      <c r="CE1658" s="49"/>
      <c r="CF1658" s="49"/>
      <c r="CG1658" s="49"/>
      <c r="CH1658" s="49"/>
      <c r="CI1658" s="97"/>
      <c r="CJ1658" s="97"/>
      <c r="CK1658" s="97"/>
      <c r="CL1658" s="97"/>
      <c r="CM1658" s="335"/>
      <c r="CN1658" s="337"/>
      <c r="CO1658" s="315" t="str">
        <f>IF(Формулы!R1658&gt;V1658,"22-?,Дата 14 - Прибыл из УФСИН; ","")&amp;IF(Формулы!Q1658&gt;Y1658,"25-?,Дата 13 - Выбыл в УФСИН;","")&amp;IF(YEAR(ДАННЫЕ!$F$1)=YEAR(ДАННЫЕ!B1658),IF(AT1658&gt;0,"","40-?, вявлен в текущем году! "),"")&amp;IF(YEAR($F$1)=YEAR(W1658),IF(X1658+Y1658&gt;0,"","23-стоит, 24,25 - куда выбыл? "),"")&amp;IF(X1658+Y1658&gt;0,IF(YEAR($F$1)=YEAR(W1658),"","24+25&gt;0? 23 - когда выбыл? "),"")&amp;IF(BA1658&lt;BB1658,"47&gt;=48; ","")&amp;IF(BA1658&lt;BC1658,"47&gt;=49; ","")&amp;IF(BA1658&lt;BD1658,"47&gt;=50; ","")&amp;IF(BE1658&gt;0,IF(BF1658&gt;0,IF(AU1658&gt;AV1658,"","41 и 42 - ? (51 и 52 &gt; 0);"),"51 &gt; 0 52 - ?;"),"")&amp;IF(AU1658&gt;0,IF(AV1658&gt;AU1658,"41&gt;42;","")&amp;IF(BE1658&gt;0,"","41&gt;0 51-?;"),"")&amp;IF(BF1658&gt;0,IF(BE1658&gt;0,"","52&gt;0 51-?;"),"")&amp;IF(AW1658&gt;=AX1658,"","43&gt;44;")&amp;IF(CA1658&gt;0,IF(AW1658&gt;0,"","71 &gt; 0 43-?;"),"")</f>
        <v/>
      </c>
    </row>
    <row r="1659" spans="1:93" ht="12" x14ac:dyDescent="0.2">
      <c r="A1659" s="45"/>
      <c r="B1659" s="46"/>
      <c r="C1659" s="121"/>
      <c r="D1659" s="121"/>
      <c r="E1659" s="336"/>
      <c r="F1659" s="122"/>
      <c r="G1659" s="46"/>
      <c r="H1659" s="45"/>
      <c r="I1659" s="45"/>
      <c r="J1659" s="45"/>
      <c r="K1659" s="45"/>
      <c r="L1659" s="45"/>
      <c r="M1659" s="46"/>
      <c r="N1659" s="46"/>
      <c r="O1659" s="48"/>
      <c r="P1659" s="48"/>
      <c r="Q1659" s="46"/>
      <c r="R1659" s="48"/>
      <c r="S1659" s="48"/>
      <c r="T1659" s="48"/>
      <c r="U1659" s="48"/>
      <c r="V1659" s="48"/>
      <c r="W1659" s="46"/>
      <c r="X1659" s="48"/>
      <c r="Y1659" s="48"/>
      <c r="Z1659" s="157"/>
      <c r="AA1659" s="47"/>
      <c r="AB1659" s="97"/>
      <c r="AC1659" s="49"/>
      <c r="AD1659" s="49"/>
      <c r="AE1659" s="49"/>
      <c r="AF1659" s="49"/>
      <c r="AG1659" s="49"/>
      <c r="AH1659" s="47"/>
      <c r="AI1659" s="47"/>
      <c r="AJ1659" s="47"/>
      <c r="AK1659" s="190"/>
      <c r="AL1659" s="190"/>
      <c r="AM1659" s="190"/>
      <c r="AN1659" s="190"/>
      <c r="AO1659" s="190"/>
      <c r="AP1659" s="151"/>
      <c r="AQ1659" s="322"/>
      <c r="AR1659" s="322"/>
      <c r="AS1659" s="322"/>
      <c r="AT1659" s="47"/>
      <c r="AU1659" s="47"/>
      <c r="AV1659" s="47"/>
      <c r="AW1659" s="47"/>
      <c r="AX1659" s="322"/>
      <c r="AY1659" s="98"/>
      <c r="AZ1659" s="98"/>
      <c r="BA1659" s="47"/>
      <c r="BB1659" s="47"/>
      <c r="BC1659" s="47"/>
      <c r="BD1659" s="47"/>
      <c r="BE1659" s="97"/>
      <c r="BF1659" s="49"/>
      <c r="BG1659" s="239"/>
      <c r="BH1659" s="342"/>
      <c r="BI1659" s="49"/>
      <c r="BJ1659" s="49"/>
      <c r="BK1659" s="49"/>
      <c r="BL1659" s="49"/>
      <c r="BM1659" s="49"/>
      <c r="BN1659" s="47"/>
      <c r="BO1659" s="49"/>
      <c r="BP1659" s="49"/>
      <c r="BQ1659" s="49"/>
      <c r="BR1659" s="323"/>
      <c r="BS1659" s="323"/>
      <c r="BT1659" s="323"/>
      <c r="BU1659" s="49"/>
      <c r="BV1659" s="49"/>
      <c r="BW1659" s="97"/>
      <c r="BX1659" s="97"/>
      <c r="BY1659" s="97"/>
      <c r="BZ1659" s="97"/>
      <c r="CA1659" s="49"/>
      <c r="CB1659" s="49"/>
      <c r="CC1659" s="49"/>
      <c r="CD1659" s="49"/>
      <c r="CE1659" s="49"/>
      <c r="CF1659" s="49"/>
      <c r="CG1659" s="49"/>
      <c r="CH1659" s="49"/>
      <c r="CI1659" s="97"/>
      <c r="CJ1659" s="97"/>
      <c r="CK1659" s="97"/>
      <c r="CL1659" s="97"/>
      <c r="CM1659" s="335"/>
      <c r="CN1659" s="337"/>
      <c r="CO1659" s="315" t="str">
        <f>IF(Формулы!R1659&gt;V1659,"22-?,Дата 14 - Прибыл из УФСИН; ","")&amp;IF(Формулы!Q1659&gt;Y1659,"25-?,Дата 13 - Выбыл в УФСИН;","")&amp;IF(YEAR(ДАННЫЕ!$F$1)=YEAR(ДАННЫЕ!B1659),IF(AT1659&gt;0,"","40-?, вявлен в текущем году! "),"")&amp;IF(YEAR($F$1)=YEAR(W1659),IF(X1659+Y1659&gt;0,"","23-стоит, 24,25 - куда выбыл? "),"")&amp;IF(X1659+Y1659&gt;0,IF(YEAR($F$1)=YEAR(W1659),"","24+25&gt;0? 23 - когда выбыл? "),"")&amp;IF(BA1659&lt;BB1659,"47&gt;=48; ","")&amp;IF(BA1659&lt;BC1659,"47&gt;=49; ","")&amp;IF(BA1659&lt;BD1659,"47&gt;=50; ","")&amp;IF(BE1659&gt;0,IF(BF1659&gt;0,IF(AU1659&gt;AV1659,"","41 и 42 - ? (51 и 52 &gt; 0);"),"51 &gt; 0 52 - ?;"),"")&amp;IF(AU1659&gt;0,IF(AV1659&gt;AU1659,"41&gt;42;","")&amp;IF(BE1659&gt;0,"","41&gt;0 51-?;"),"")&amp;IF(BF1659&gt;0,IF(BE1659&gt;0,"","52&gt;0 51-?;"),"")&amp;IF(AW1659&gt;=AX1659,"","43&gt;44;")&amp;IF(CA1659&gt;0,IF(AW1659&gt;0,"","71 &gt; 0 43-?;"),"")</f>
        <v/>
      </c>
    </row>
    <row r="1660" spans="1:93" ht="12" x14ac:dyDescent="0.2">
      <c r="A1660" s="45"/>
      <c r="B1660" s="46"/>
      <c r="C1660" s="121"/>
      <c r="D1660" s="121"/>
      <c r="E1660" s="336"/>
      <c r="F1660" s="122"/>
      <c r="G1660" s="46"/>
      <c r="H1660" s="45"/>
      <c r="I1660" s="45"/>
      <c r="J1660" s="45"/>
      <c r="K1660" s="45"/>
      <c r="L1660" s="45"/>
      <c r="M1660" s="46"/>
      <c r="N1660" s="46"/>
      <c r="O1660" s="48"/>
      <c r="P1660" s="48"/>
      <c r="Q1660" s="46"/>
      <c r="R1660" s="48"/>
      <c r="S1660" s="48"/>
      <c r="T1660" s="48"/>
      <c r="U1660" s="48"/>
      <c r="V1660" s="48"/>
      <c r="W1660" s="46"/>
      <c r="X1660" s="48"/>
      <c r="Y1660" s="48"/>
      <c r="Z1660" s="157"/>
      <c r="AA1660" s="47"/>
      <c r="AB1660" s="97"/>
      <c r="AC1660" s="49"/>
      <c r="AD1660" s="49"/>
      <c r="AE1660" s="49"/>
      <c r="AF1660" s="49"/>
      <c r="AG1660" s="49"/>
      <c r="AH1660" s="47"/>
      <c r="AI1660" s="47"/>
      <c r="AJ1660" s="47"/>
      <c r="AK1660" s="190"/>
      <c r="AL1660" s="190"/>
      <c r="AM1660" s="190"/>
      <c r="AN1660" s="190"/>
      <c r="AO1660" s="190"/>
      <c r="AP1660" s="151"/>
      <c r="AQ1660" s="322"/>
      <c r="AR1660" s="322"/>
      <c r="AS1660" s="322"/>
      <c r="AT1660" s="47"/>
      <c r="AU1660" s="47"/>
      <c r="AV1660" s="47"/>
      <c r="AW1660" s="47"/>
      <c r="AX1660" s="322"/>
      <c r="AY1660" s="98"/>
      <c r="AZ1660" s="98"/>
      <c r="BA1660" s="47"/>
      <c r="BB1660" s="47"/>
      <c r="BC1660" s="47"/>
      <c r="BD1660" s="47"/>
      <c r="BE1660" s="97"/>
      <c r="BF1660" s="49"/>
      <c r="BG1660" s="239"/>
      <c r="BH1660" s="342"/>
      <c r="BI1660" s="49"/>
      <c r="BJ1660" s="49"/>
      <c r="BK1660" s="49"/>
      <c r="BL1660" s="49"/>
      <c r="BM1660" s="49"/>
      <c r="BN1660" s="47"/>
      <c r="BO1660" s="49"/>
      <c r="BP1660" s="49"/>
      <c r="BQ1660" s="49"/>
      <c r="BR1660" s="323"/>
      <c r="BS1660" s="323"/>
      <c r="BT1660" s="323"/>
      <c r="BU1660" s="49"/>
      <c r="BV1660" s="49"/>
      <c r="BW1660" s="97"/>
      <c r="BX1660" s="97"/>
      <c r="BY1660" s="97"/>
      <c r="BZ1660" s="97"/>
      <c r="CA1660" s="49"/>
      <c r="CB1660" s="49"/>
      <c r="CC1660" s="49"/>
      <c r="CD1660" s="49"/>
      <c r="CE1660" s="49"/>
      <c r="CF1660" s="49"/>
      <c r="CG1660" s="49"/>
      <c r="CH1660" s="49"/>
      <c r="CI1660" s="97"/>
      <c r="CJ1660" s="97"/>
      <c r="CK1660" s="97"/>
      <c r="CL1660" s="97"/>
      <c r="CM1660" s="335"/>
      <c r="CN1660" s="337"/>
      <c r="CO1660" s="315" t="str">
        <f>IF(Формулы!R1660&gt;V1660,"22-?,Дата 14 - Прибыл из УФСИН; ","")&amp;IF(Формулы!Q1660&gt;Y1660,"25-?,Дата 13 - Выбыл в УФСИН;","")&amp;IF(YEAR(ДАННЫЕ!$F$1)=YEAR(ДАННЫЕ!B1660),IF(AT1660&gt;0,"","40-?, вявлен в текущем году! "),"")&amp;IF(YEAR($F$1)=YEAR(W1660),IF(X1660+Y1660&gt;0,"","23-стоит, 24,25 - куда выбыл? "),"")&amp;IF(X1660+Y1660&gt;0,IF(YEAR($F$1)=YEAR(W1660),"","24+25&gt;0? 23 - когда выбыл? "),"")&amp;IF(BA1660&lt;BB1660,"47&gt;=48; ","")&amp;IF(BA1660&lt;BC1660,"47&gt;=49; ","")&amp;IF(BA1660&lt;BD1660,"47&gt;=50; ","")&amp;IF(BE1660&gt;0,IF(BF1660&gt;0,IF(AU1660&gt;AV1660,"","41 и 42 - ? (51 и 52 &gt; 0);"),"51 &gt; 0 52 - ?;"),"")&amp;IF(AU1660&gt;0,IF(AV1660&gt;AU1660,"41&gt;42;","")&amp;IF(BE1660&gt;0,"","41&gt;0 51-?;"),"")&amp;IF(BF1660&gt;0,IF(BE1660&gt;0,"","52&gt;0 51-?;"),"")&amp;IF(AW1660&gt;=AX1660,"","43&gt;44;")&amp;IF(CA1660&gt;0,IF(AW1660&gt;0,"","71 &gt; 0 43-?;"),"")</f>
        <v/>
      </c>
    </row>
    <row r="1661" spans="1:93" ht="12" x14ac:dyDescent="0.2">
      <c r="A1661" s="45"/>
      <c r="B1661" s="46"/>
      <c r="C1661" s="121"/>
      <c r="D1661" s="121"/>
      <c r="E1661" s="336"/>
      <c r="F1661" s="122"/>
      <c r="G1661" s="46"/>
      <c r="H1661" s="45"/>
      <c r="I1661" s="45"/>
      <c r="J1661" s="45"/>
      <c r="K1661" s="45"/>
      <c r="L1661" s="45"/>
      <c r="M1661" s="46"/>
      <c r="N1661" s="46"/>
      <c r="O1661" s="48"/>
      <c r="P1661" s="48"/>
      <c r="Q1661" s="46"/>
      <c r="R1661" s="48"/>
      <c r="S1661" s="48"/>
      <c r="T1661" s="48"/>
      <c r="U1661" s="48"/>
      <c r="V1661" s="48"/>
      <c r="W1661" s="46"/>
      <c r="X1661" s="48"/>
      <c r="Y1661" s="48"/>
      <c r="Z1661" s="157"/>
      <c r="AA1661" s="47"/>
      <c r="AB1661" s="97"/>
      <c r="AC1661" s="49"/>
      <c r="AD1661" s="49"/>
      <c r="AE1661" s="49"/>
      <c r="AF1661" s="49"/>
      <c r="AG1661" s="49"/>
      <c r="AH1661" s="47"/>
      <c r="AI1661" s="47"/>
      <c r="AJ1661" s="47"/>
      <c r="AK1661" s="190"/>
      <c r="AL1661" s="190"/>
      <c r="AM1661" s="190"/>
      <c r="AN1661" s="190"/>
      <c r="AO1661" s="190"/>
      <c r="AP1661" s="151"/>
      <c r="AQ1661" s="322"/>
      <c r="AR1661" s="322"/>
      <c r="AS1661" s="322"/>
      <c r="AT1661" s="47"/>
      <c r="AU1661" s="47"/>
      <c r="AV1661" s="47"/>
      <c r="AW1661" s="47"/>
      <c r="AX1661" s="322"/>
      <c r="AY1661" s="98"/>
      <c r="AZ1661" s="98"/>
      <c r="BA1661" s="47"/>
      <c r="BB1661" s="47"/>
      <c r="BC1661" s="47"/>
      <c r="BD1661" s="47"/>
      <c r="BE1661" s="97"/>
      <c r="BF1661" s="49"/>
      <c r="BG1661" s="239"/>
      <c r="BH1661" s="342"/>
      <c r="BI1661" s="49"/>
      <c r="BJ1661" s="49"/>
      <c r="BK1661" s="49"/>
      <c r="BL1661" s="49"/>
      <c r="BM1661" s="49"/>
      <c r="BN1661" s="47"/>
      <c r="BO1661" s="49"/>
      <c r="BP1661" s="49"/>
      <c r="BQ1661" s="49"/>
      <c r="BR1661" s="323"/>
      <c r="BS1661" s="323"/>
      <c r="BT1661" s="323"/>
      <c r="BU1661" s="49"/>
      <c r="BV1661" s="49"/>
      <c r="BW1661" s="97"/>
      <c r="BX1661" s="97"/>
      <c r="BY1661" s="97"/>
      <c r="BZ1661" s="97"/>
      <c r="CA1661" s="49"/>
      <c r="CB1661" s="49"/>
      <c r="CC1661" s="49"/>
      <c r="CD1661" s="49"/>
      <c r="CE1661" s="49"/>
      <c r="CF1661" s="49"/>
      <c r="CG1661" s="49"/>
      <c r="CH1661" s="49"/>
      <c r="CI1661" s="97"/>
      <c r="CJ1661" s="97"/>
      <c r="CK1661" s="97"/>
      <c r="CL1661" s="97"/>
      <c r="CM1661" s="335"/>
      <c r="CN1661" s="337"/>
      <c r="CO1661" s="315" t="str">
        <f>IF(Формулы!R1661&gt;V1661,"22-?,Дата 14 - Прибыл из УФСИН; ","")&amp;IF(Формулы!Q1661&gt;Y1661,"25-?,Дата 13 - Выбыл в УФСИН;","")&amp;IF(YEAR(ДАННЫЕ!$F$1)=YEAR(ДАННЫЕ!B1661),IF(AT1661&gt;0,"","40-?, вявлен в текущем году! "),"")&amp;IF(YEAR($F$1)=YEAR(W1661),IF(X1661+Y1661&gt;0,"","23-стоит, 24,25 - куда выбыл? "),"")&amp;IF(X1661+Y1661&gt;0,IF(YEAR($F$1)=YEAR(W1661),"","24+25&gt;0? 23 - когда выбыл? "),"")&amp;IF(BA1661&lt;BB1661,"47&gt;=48; ","")&amp;IF(BA1661&lt;BC1661,"47&gt;=49; ","")&amp;IF(BA1661&lt;BD1661,"47&gt;=50; ","")&amp;IF(BE1661&gt;0,IF(BF1661&gt;0,IF(AU1661&gt;AV1661,"","41 и 42 - ? (51 и 52 &gt; 0);"),"51 &gt; 0 52 - ?;"),"")&amp;IF(AU1661&gt;0,IF(AV1661&gt;AU1661,"41&gt;42;","")&amp;IF(BE1661&gt;0,"","41&gt;0 51-?;"),"")&amp;IF(BF1661&gt;0,IF(BE1661&gt;0,"","52&gt;0 51-?;"),"")&amp;IF(AW1661&gt;=AX1661,"","43&gt;44;")&amp;IF(CA1661&gt;0,IF(AW1661&gt;0,"","71 &gt; 0 43-?;"),"")</f>
        <v/>
      </c>
    </row>
    <row r="1662" spans="1:93" ht="12" x14ac:dyDescent="0.2">
      <c r="A1662" s="45"/>
      <c r="B1662" s="46"/>
      <c r="C1662" s="121"/>
      <c r="D1662" s="121"/>
      <c r="E1662" s="336"/>
      <c r="F1662" s="122"/>
      <c r="G1662" s="46"/>
      <c r="H1662" s="45"/>
      <c r="I1662" s="45"/>
      <c r="J1662" s="45"/>
      <c r="K1662" s="45"/>
      <c r="L1662" s="45"/>
      <c r="M1662" s="46"/>
      <c r="N1662" s="46"/>
      <c r="O1662" s="48"/>
      <c r="P1662" s="48"/>
      <c r="Q1662" s="46"/>
      <c r="R1662" s="48"/>
      <c r="S1662" s="48"/>
      <c r="T1662" s="48"/>
      <c r="U1662" s="48"/>
      <c r="V1662" s="48"/>
      <c r="W1662" s="46"/>
      <c r="X1662" s="48"/>
      <c r="Y1662" s="48"/>
      <c r="Z1662" s="157"/>
      <c r="AA1662" s="47"/>
      <c r="AB1662" s="97"/>
      <c r="AC1662" s="49"/>
      <c r="AD1662" s="49"/>
      <c r="AE1662" s="49"/>
      <c r="AF1662" s="49"/>
      <c r="AG1662" s="49"/>
      <c r="AH1662" s="47"/>
      <c r="AI1662" s="47"/>
      <c r="AJ1662" s="47"/>
      <c r="AK1662" s="190"/>
      <c r="AL1662" s="190"/>
      <c r="AM1662" s="190"/>
      <c r="AN1662" s="190"/>
      <c r="AO1662" s="190"/>
      <c r="AP1662" s="151"/>
      <c r="AQ1662" s="322"/>
      <c r="AR1662" s="322"/>
      <c r="AS1662" s="322"/>
      <c r="AT1662" s="47"/>
      <c r="AU1662" s="47"/>
      <c r="AV1662" s="47"/>
      <c r="AW1662" s="47"/>
      <c r="AX1662" s="322"/>
      <c r="AY1662" s="98"/>
      <c r="AZ1662" s="98"/>
      <c r="BA1662" s="47"/>
      <c r="BB1662" s="47"/>
      <c r="BC1662" s="47"/>
      <c r="BD1662" s="47"/>
      <c r="BE1662" s="97"/>
      <c r="BF1662" s="49"/>
      <c r="BG1662" s="239"/>
      <c r="BH1662" s="342"/>
      <c r="BI1662" s="49"/>
      <c r="BJ1662" s="49"/>
      <c r="BK1662" s="49"/>
      <c r="BL1662" s="49"/>
      <c r="BM1662" s="49"/>
      <c r="BN1662" s="47"/>
      <c r="BO1662" s="49"/>
      <c r="BP1662" s="49"/>
      <c r="BQ1662" s="49"/>
      <c r="BR1662" s="323"/>
      <c r="BS1662" s="323"/>
      <c r="BT1662" s="323"/>
      <c r="BU1662" s="49"/>
      <c r="BV1662" s="49"/>
      <c r="BW1662" s="97"/>
      <c r="BX1662" s="97"/>
      <c r="BY1662" s="97"/>
      <c r="BZ1662" s="97"/>
      <c r="CA1662" s="49"/>
      <c r="CB1662" s="49"/>
      <c r="CC1662" s="49"/>
      <c r="CD1662" s="49"/>
      <c r="CE1662" s="49"/>
      <c r="CF1662" s="49"/>
      <c r="CG1662" s="49"/>
      <c r="CH1662" s="49"/>
      <c r="CI1662" s="97"/>
      <c r="CJ1662" s="97"/>
      <c r="CK1662" s="97"/>
      <c r="CL1662" s="97"/>
      <c r="CM1662" s="335"/>
      <c r="CN1662" s="337"/>
      <c r="CO1662" s="315" t="str">
        <f>IF(Формулы!R1662&gt;V1662,"22-?,Дата 14 - Прибыл из УФСИН; ","")&amp;IF(Формулы!Q1662&gt;Y1662,"25-?,Дата 13 - Выбыл в УФСИН;","")&amp;IF(YEAR(ДАННЫЕ!$F$1)=YEAR(ДАННЫЕ!B1662),IF(AT1662&gt;0,"","40-?, вявлен в текущем году! "),"")&amp;IF(YEAR($F$1)=YEAR(W1662),IF(X1662+Y1662&gt;0,"","23-стоит, 24,25 - куда выбыл? "),"")&amp;IF(X1662+Y1662&gt;0,IF(YEAR($F$1)=YEAR(W1662),"","24+25&gt;0? 23 - когда выбыл? "),"")&amp;IF(BA1662&lt;BB1662,"47&gt;=48; ","")&amp;IF(BA1662&lt;BC1662,"47&gt;=49; ","")&amp;IF(BA1662&lt;BD1662,"47&gt;=50; ","")&amp;IF(BE1662&gt;0,IF(BF1662&gt;0,IF(AU1662&gt;AV1662,"","41 и 42 - ? (51 и 52 &gt; 0);"),"51 &gt; 0 52 - ?;"),"")&amp;IF(AU1662&gt;0,IF(AV1662&gt;AU1662,"41&gt;42;","")&amp;IF(BE1662&gt;0,"","41&gt;0 51-?;"),"")&amp;IF(BF1662&gt;0,IF(BE1662&gt;0,"","52&gt;0 51-?;"),"")&amp;IF(AW1662&gt;=AX1662,"","43&gt;44;")&amp;IF(CA1662&gt;0,IF(AW1662&gt;0,"","71 &gt; 0 43-?;"),"")</f>
        <v/>
      </c>
    </row>
    <row r="1663" spans="1:93" ht="12" x14ac:dyDescent="0.2">
      <c r="A1663" s="45"/>
      <c r="B1663" s="46"/>
      <c r="C1663" s="121"/>
      <c r="D1663" s="121"/>
      <c r="E1663" s="336"/>
      <c r="F1663" s="122"/>
      <c r="G1663" s="46"/>
      <c r="H1663" s="45"/>
      <c r="I1663" s="45"/>
      <c r="J1663" s="45"/>
      <c r="K1663" s="45"/>
      <c r="L1663" s="45"/>
      <c r="M1663" s="46"/>
      <c r="N1663" s="46"/>
      <c r="O1663" s="48"/>
      <c r="P1663" s="48"/>
      <c r="Q1663" s="46"/>
      <c r="R1663" s="48"/>
      <c r="S1663" s="48"/>
      <c r="T1663" s="48"/>
      <c r="U1663" s="48"/>
      <c r="V1663" s="48"/>
      <c r="W1663" s="46"/>
      <c r="X1663" s="48"/>
      <c r="Y1663" s="48"/>
      <c r="Z1663" s="157"/>
      <c r="AA1663" s="47"/>
      <c r="AB1663" s="97"/>
      <c r="AC1663" s="49"/>
      <c r="AD1663" s="49"/>
      <c r="AE1663" s="49"/>
      <c r="AF1663" s="49"/>
      <c r="AG1663" s="49"/>
      <c r="AH1663" s="47"/>
      <c r="AI1663" s="47"/>
      <c r="AJ1663" s="47"/>
      <c r="AK1663" s="190"/>
      <c r="AL1663" s="190"/>
      <c r="AM1663" s="190"/>
      <c r="AN1663" s="190"/>
      <c r="AO1663" s="190"/>
      <c r="AP1663" s="151"/>
      <c r="AQ1663" s="322"/>
      <c r="AR1663" s="322"/>
      <c r="AS1663" s="322"/>
      <c r="AT1663" s="47"/>
      <c r="AU1663" s="47"/>
      <c r="AV1663" s="47"/>
      <c r="AW1663" s="47"/>
      <c r="AX1663" s="322"/>
      <c r="AY1663" s="98"/>
      <c r="AZ1663" s="98"/>
      <c r="BA1663" s="47"/>
      <c r="BB1663" s="47"/>
      <c r="BC1663" s="47"/>
      <c r="BD1663" s="47"/>
      <c r="BE1663" s="97"/>
      <c r="BF1663" s="49"/>
      <c r="BG1663" s="239"/>
      <c r="BH1663" s="342"/>
      <c r="BI1663" s="49"/>
      <c r="BJ1663" s="49"/>
      <c r="BK1663" s="49"/>
      <c r="BL1663" s="49"/>
      <c r="BM1663" s="49"/>
      <c r="BN1663" s="47"/>
      <c r="BO1663" s="49"/>
      <c r="BP1663" s="49"/>
      <c r="BQ1663" s="49"/>
      <c r="BR1663" s="323"/>
      <c r="BS1663" s="323"/>
      <c r="BT1663" s="323"/>
      <c r="BU1663" s="49"/>
      <c r="BV1663" s="49"/>
      <c r="BW1663" s="97"/>
      <c r="BX1663" s="97"/>
      <c r="BY1663" s="97"/>
      <c r="BZ1663" s="97"/>
      <c r="CA1663" s="49"/>
      <c r="CB1663" s="49"/>
      <c r="CC1663" s="49"/>
      <c r="CD1663" s="49"/>
      <c r="CE1663" s="49"/>
      <c r="CF1663" s="49"/>
      <c r="CG1663" s="49"/>
      <c r="CH1663" s="49"/>
      <c r="CI1663" s="97"/>
      <c r="CJ1663" s="97"/>
      <c r="CK1663" s="97"/>
      <c r="CL1663" s="97"/>
      <c r="CM1663" s="335"/>
      <c r="CN1663" s="337"/>
      <c r="CO1663" s="315" t="str">
        <f>IF(Формулы!R1663&gt;V1663,"22-?,Дата 14 - Прибыл из УФСИН; ","")&amp;IF(Формулы!Q1663&gt;Y1663,"25-?,Дата 13 - Выбыл в УФСИН;","")&amp;IF(YEAR(ДАННЫЕ!$F$1)=YEAR(ДАННЫЕ!B1663),IF(AT1663&gt;0,"","40-?, вявлен в текущем году! "),"")&amp;IF(YEAR($F$1)=YEAR(W1663),IF(X1663+Y1663&gt;0,"","23-стоит, 24,25 - куда выбыл? "),"")&amp;IF(X1663+Y1663&gt;0,IF(YEAR($F$1)=YEAR(W1663),"","24+25&gt;0? 23 - когда выбыл? "),"")&amp;IF(BA1663&lt;BB1663,"47&gt;=48; ","")&amp;IF(BA1663&lt;BC1663,"47&gt;=49; ","")&amp;IF(BA1663&lt;BD1663,"47&gt;=50; ","")&amp;IF(BE1663&gt;0,IF(BF1663&gt;0,IF(AU1663&gt;AV1663,"","41 и 42 - ? (51 и 52 &gt; 0);"),"51 &gt; 0 52 - ?;"),"")&amp;IF(AU1663&gt;0,IF(AV1663&gt;AU1663,"41&gt;42;","")&amp;IF(BE1663&gt;0,"","41&gt;0 51-?;"),"")&amp;IF(BF1663&gt;0,IF(BE1663&gt;0,"","52&gt;0 51-?;"),"")&amp;IF(AW1663&gt;=AX1663,"","43&gt;44;")&amp;IF(CA1663&gt;0,IF(AW1663&gt;0,"","71 &gt; 0 43-?;"),"")</f>
        <v/>
      </c>
    </row>
    <row r="1664" spans="1:93" ht="12" x14ac:dyDescent="0.2">
      <c r="A1664" s="45"/>
      <c r="B1664" s="46"/>
      <c r="C1664" s="121"/>
      <c r="D1664" s="121"/>
      <c r="E1664" s="336"/>
      <c r="F1664" s="122"/>
      <c r="G1664" s="46"/>
      <c r="H1664" s="45"/>
      <c r="I1664" s="45"/>
      <c r="J1664" s="45"/>
      <c r="K1664" s="45"/>
      <c r="L1664" s="45"/>
      <c r="M1664" s="46"/>
      <c r="N1664" s="46"/>
      <c r="O1664" s="48"/>
      <c r="P1664" s="48"/>
      <c r="Q1664" s="46"/>
      <c r="R1664" s="48"/>
      <c r="S1664" s="48"/>
      <c r="T1664" s="48"/>
      <c r="U1664" s="48"/>
      <c r="V1664" s="48"/>
      <c r="W1664" s="46"/>
      <c r="X1664" s="48"/>
      <c r="Y1664" s="48"/>
      <c r="Z1664" s="157"/>
      <c r="AA1664" s="47"/>
      <c r="AB1664" s="97"/>
      <c r="AC1664" s="49"/>
      <c r="AD1664" s="49"/>
      <c r="AE1664" s="49"/>
      <c r="AF1664" s="49"/>
      <c r="AG1664" s="49"/>
      <c r="AH1664" s="47"/>
      <c r="AI1664" s="47"/>
      <c r="AJ1664" s="47"/>
      <c r="AK1664" s="190"/>
      <c r="AL1664" s="190"/>
      <c r="AM1664" s="190"/>
      <c r="AN1664" s="190"/>
      <c r="AO1664" s="190"/>
      <c r="AP1664" s="151"/>
      <c r="AQ1664" s="322"/>
      <c r="AR1664" s="322"/>
      <c r="AS1664" s="322"/>
      <c r="AT1664" s="47"/>
      <c r="AU1664" s="47"/>
      <c r="AV1664" s="47"/>
      <c r="AW1664" s="47"/>
      <c r="AX1664" s="322"/>
      <c r="AY1664" s="98"/>
      <c r="AZ1664" s="98"/>
      <c r="BA1664" s="47"/>
      <c r="BB1664" s="47"/>
      <c r="BC1664" s="47"/>
      <c r="BD1664" s="47"/>
      <c r="BE1664" s="97"/>
      <c r="BF1664" s="49"/>
      <c r="BG1664" s="239"/>
      <c r="BH1664" s="342"/>
      <c r="BI1664" s="49"/>
      <c r="BJ1664" s="49"/>
      <c r="BK1664" s="49"/>
      <c r="BL1664" s="49"/>
      <c r="BM1664" s="49"/>
      <c r="BN1664" s="47"/>
      <c r="BO1664" s="49"/>
      <c r="BP1664" s="49"/>
      <c r="BQ1664" s="49"/>
      <c r="BR1664" s="323"/>
      <c r="BS1664" s="323"/>
      <c r="BT1664" s="323"/>
      <c r="BU1664" s="49"/>
      <c r="BV1664" s="49"/>
      <c r="BW1664" s="97"/>
      <c r="BX1664" s="97"/>
      <c r="BY1664" s="97"/>
      <c r="BZ1664" s="97"/>
      <c r="CA1664" s="49"/>
      <c r="CB1664" s="49"/>
      <c r="CC1664" s="49"/>
      <c r="CD1664" s="49"/>
      <c r="CE1664" s="49"/>
      <c r="CF1664" s="49"/>
      <c r="CG1664" s="49"/>
      <c r="CH1664" s="49"/>
      <c r="CI1664" s="97"/>
      <c r="CJ1664" s="97"/>
      <c r="CK1664" s="97"/>
      <c r="CL1664" s="97"/>
      <c r="CM1664" s="335"/>
      <c r="CN1664" s="337"/>
      <c r="CO1664" s="315" t="str">
        <f>IF(Формулы!R1664&gt;V1664,"22-?,Дата 14 - Прибыл из УФСИН; ","")&amp;IF(Формулы!Q1664&gt;Y1664,"25-?,Дата 13 - Выбыл в УФСИН;","")&amp;IF(YEAR(ДАННЫЕ!$F$1)=YEAR(ДАННЫЕ!B1664),IF(AT1664&gt;0,"","40-?, вявлен в текущем году! "),"")&amp;IF(YEAR($F$1)=YEAR(W1664),IF(X1664+Y1664&gt;0,"","23-стоит, 24,25 - куда выбыл? "),"")&amp;IF(X1664+Y1664&gt;0,IF(YEAR($F$1)=YEAR(W1664),"","24+25&gt;0? 23 - когда выбыл? "),"")&amp;IF(BA1664&lt;BB1664,"47&gt;=48; ","")&amp;IF(BA1664&lt;BC1664,"47&gt;=49; ","")&amp;IF(BA1664&lt;BD1664,"47&gt;=50; ","")&amp;IF(BE1664&gt;0,IF(BF1664&gt;0,IF(AU1664&gt;AV1664,"","41 и 42 - ? (51 и 52 &gt; 0);"),"51 &gt; 0 52 - ?;"),"")&amp;IF(AU1664&gt;0,IF(AV1664&gt;AU1664,"41&gt;42;","")&amp;IF(BE1664&gt;0,"","41&gt;0 51-?;"),"")&amp;IF(BF1664&gt;0,IF(BE1664&gt;0,"","52&gt;0 51-?;"),"")&amp;IF(AW1664&gt;=AX1664,"","43&gt;44;")&amp;IF(CA1664&gt;0,IF(AW1664&gt;0,"","71 &gt; 0 43-?;"),"")</f>
        <v/>
      </c>
    </row>
    <row r="1665" spans="1:93" ht="12" x14ac:dyDescent="0.2">
      <c r="A1665" s="45"/>
      <c r="B1665" s="46"/>
      <c r="C1665" s="121"/>
      <c r="D1665" s="121"/>
      <c r="E1665" s="336"/>
      <c r="F1665" s="122"/>
      <c r="G1665" s="46"/>
      <c r="H1665" s="45"/>
      <c r="I1665" s="45"/>
      <c r="J1665" s="45"/>
      <c r="K1665" s="45"/>
      <c r="L1665" s="45"/>
      <c r="M1665" s="46"/>
      <c r="N1665" s="46"/>
      <c r="O1665" s="48"/>
      <c r="P1665" s="48"/>
      <c r="Q1665" s="46"/>
      <c r="R1665" s="48"/>
      <c r="S1665" s="48"/>
      <c r="T1665" s="48"/>
      <c r="U1665" s="48"/>
      <c r="V1665" s="48"/>
      <c r="W1665" s="46"/>
      <c r="X1665" s="48"/>
      <c r="Y1665" s="48"/>
      <c r="Z1665" s="157"/>
      <c r="AA1665" s="47"/>
      <c r="AB1665" s="97"/>
      <c r="AC1665" s="49"/>
      <c r="AD1665" s="49"/>
      <c r="AE1665" s="49"/>
      <c r="AF1665" s="49"/>
      <c r="AG1665" s="49"/>
      <c r="AH1665" s="47"/>
      <c r="AI1665" s="47"/>
      <c r="AJ1665" s="47"/>
      <c r="AK1665" s="190"/>
      <c r="AL1665" s="190"/>
      <c r="AM1665" s="190"/>
      <c r="AN1665" s="190"/>
      <c r="AO1665" s="190"/>
      <c r="AP1665" s="151"/>
      <c r="AQ1665" s="322"/>
      <c r="AR1665" s="322"/>
      <c r="AS1665" s="322"/>
      <c r="AT1665" s="47"/>
      <c r="AU1665" s="47"/>
      <c r="AV1665" s="47"/>
      <c r="AW1665" s="47"/>
      <c r="AX1665" s="322"/>
      <c r="AY1665" s="98"/>
      <c r="AZ1665" s="98"/>
      <c r="BA1665" s="47"/>
      <c r="BB1665" s="47"/>
      <c r="BC1665" s="47"/>
      <c r="BD1665" s="47"/>
      <c r="BE1665" s="97"/>
      <c r="BF1665" s="49"/>
      <c r="BG1665" s="239"/>
      <c r="BH1665" s="342"/>
      <c r="BI1665" s="49"/>
      <c r="BJ1665" s="49"/>
      <c r="BK1665" s="49"/>
      <c r="BL1665" s="49"/>
      <c r="BM1665" s="49"/>
      <c r="BN1665" s="47"/>
      <c r="BO1665" s="49"/>
      <c r="BP1665" s="49"/>
      <c r="BQ1665" s="49"/>
      <c r="BR1665" s="323"/>
      <c r="BS1665" s="323"/>
      <c r="BT1665" s="323"/>
      <c r="BU1665" s="49"/>
      <c r="BV1665" s="49"/>
      <c r="BW1665" s="97"/>
      <c r="BX1665" s="97"/>
      <c r="BY1665" s="97"/>
      <c r="BZ1665" s="97"/>
      <c r="CA1665" s="49"/>
      <c r="CB1665" s="49"/>
      <c r="CC1665" s="49"/>
      <c r="CD1665" s="49"/>
      <c r="CE1665" s="49"/>
      <c r="CF1665" s="49"/>
      <c r="CG1665" s="49"/>
      <c r="CH1665" s="49"/>
      <c r="CI1665" s="97"/>
      <c r="CJ1665" s="97"/>
      <c r="CK1665" s="97"/>
      <c r="CL1665" s="97"/>
      <c r="CM1665" s="335"/>
      <c r="CN1665" s="337"/>
      <c r="CO1665" s="315" t="str">
        <f>IF(Формулы!R1665&gt;V1665,"22-?,Дата 14 - Прибыл из УФСИН; ","")&amp;IF(Формулы!Q1665&gt;Y1665,"25-?,Дата 13 - Выбыл в УФСИН;","")&amp;IF(YEAR(ДАННЫЕ!$F$1)=YEAR(ДАННЫЕ!B1665),IF(AT1665&gt;0,"","40-?, вявлен в текущем году! "),"")&amp;IF(YEAR($F$1)=YEAR(W1665),IF(X1665+Y1665&gt;0,"","23-стоит, 24,25 - куда выбыл? "),"")&amp;IF(X1665+Y1665&gt;0,IF(YEAR($F$1)=YEAR(W1665),"","24+25&gt;0? 23 - когда выбыл? "),"")&amp;IF(BA1665&lt;BB1665,"47&gt;=48; ","")&amp;IF(BA1665&lt;BC1665,"47&gt;=49; ","")&amp;IF(BA1665&lt;BD1665,"47&gt;=50; ","")&amp;IF(BE1665&gt;0,IF(BF1665&gt;0,IF(AU1665&gt;AV1665,"","41 и 42 - ? (51 и 52 &gt; 0);"),"51 &gt; 0 52 - ?;"),"")&amp;IF(AU1665&gt;0,IF(AV1665&gt;AU1665,"41&gt;42;","")&amp;IF(BE1665&gt;0,"","41&gt;0 51-?;"),"")&amp;IF(BF1665&gt;0,IF(BE1665&gt;0,"","52&gt;0 51-?;"),"")&amp;IF(AW1665&gt;=AX1665,"","43&gt;44;")&amp;IF(CA1665&gt;0,IF(AW1665&gt;0,"","71 &gt; 0 43-?;"),"")</f>
        <v/>
      </c>
    </row>
    <row r="1666" spans="1:93" ht="12" x14ac:dyDescent="0.2">
      <c r="A1666" s="45"/>
      <c r="B1666" s="46"/>
      <c r="C1666" s="121"/>
      <c r="D1666" s="121"/>
      <c r="E1666" s="336"/>
      <c r="F1666" s="122"/>
      <c r="G1666" s="46"/>
      <c r="H1666" s="45"/>
      <c r="I1666" s="45"/>
      <c r="J1666" s="45"/>
      <c r="K1666" s="45"/>
      <c r="L1666" s="45"/>
      <c r="M1666" s="46"/>
      <c r="N1666" s="46"/>
      <c r="O1666" s="48"/>
      <c r="P1666" s="48"/>
      <c r="Q1666" s="46"/>
      <c r="R1666" s="48"/>
      <c r="S1666" s="48"/>
      <c r="T1666" s="48"/>
      <c r="U1666" s="48"/>
      <c r="V1666" s="48"/>
      <c r="W1666" s="46"/>
      <c r="X1666" s="48"/>
      <c r="Y1666" s="48"/>
      <c r="Z1666" s="157"/>
      <c r="AA1666" s="47"/>
      <c r="AB1666" s="97"/>
      <c r="AC1666" s="49"/>
      <c r="AD1666" s="49"/>
      <c r="AE1666" s="49"/>
      <c r="AF1666" s="49"/>
      <c r="AG1666" s="49"/>
      <c r="AH1666" s="47"/>
      <c r="AI1666" s="47"/>
      <c r="AJ1666" s="47"/>
      <c r="AK1666" s="190"/>
      <c r="AL1666" s="190"/>
      <c r="AM1666" s="190"/>
      <c r="AN1666" s="190"/>
      <c r="AO1666" s="190"/>
      <c r="AP1666" s="151"/>
      <c r="AQ1666" s="322"/>
      <c r="AR1666" s="322"/>
      <c r="AS1666" s="322"/>
      <c r="AT1666" s="47"/>
      <c r="AU1666" s="47"/>
      <c r="AV1666" s="47"/>
      <c r="AW1666" s="47"/>
      <c r="AX1666" s="322"/>
      <c r="AY1666" s="98"/>
      <c r="AZ1666" s="98"/>
      <c r="BA1666" s="47"/>
      <c r="BB1666" s="47"/>
      <c r="BC1666" s="47"/>
      <c r="BD1666" s="47"/>
      <c r="BE1666" s="97"/>
      <c r="BF1666" s="49"/>
      <c r="BG1666" s="239"/>
      <c r="BH1666" s="342"/>
      <c r="BI1666" s="49"/>
      <c r="BJ1666" s="49"/>
      <c r="BK1666" s="49"/>
      <c r="BL1666" s="49"/>
      <c r="BM1666" s="49"/>
      <c r="BN1666" s="47"/>
      <c r="BO1666" s="49"/>
      <c r="BP1666" s="49"/>
      <c r="BQ1666" s="49"/>
      <c r="BR1666" s="323"/>
      <c r="BS1666" s="323"/>
      <c r="BT1666" s="323"/>
      <c r="BU1666" s="49"/>
      <c r="BV1666" s="49"/>
      <c r="BW1666" s="97"/>
      <c r="BX1666" s="97"/>
      <c r="BY1666" s="97"/>
      <c r="BZ1666" s="97"/>
      <c r="CA1666" s="49"/>
      <c r="CB1666" s="49"/>
      <c r="CC1666" s="49"/>
      <c r="CD1666" s="49"/>
      <c r="CE1666" s="49"/>
      <c r="CF1666" s="49"/>
      <c r="CG1666" s="49"/>
      <c r="CH1666" s="49"/>
      <c r="CI1666" s="97"/>
      <c r="CJ1666" s="97"/>
      <c r="CK1666" s="97"/>
      <c r="CL1666" s="97"/>
      <c r="CM1666" s="335"/>
      <c r="CN1666" s="337"/>
      <c r="CO1666" s="315" t="str">
        <f>IF(Формулы!R1666&gt;V1666,"22-?,Дата 14 - Прибыл из УФСИН; ","")&amp;IF(Формулы!Q1666&gt;Y1666,"25-?,Дата 13 - Выбыл в УФСИН;","")&amp;IF(YEAR(ДАННЫЕ!$F$1)=YEAR(ДАННЫЕ!B1666),IF(AT1666&gt;0,"","40-?, вявлен в текущем году! "),"")&amp;IF(YEAR($F$1)=YEAR(W1666),IF(X1666+Y1666&gt;0,"","23-стоит, 24,25 - куда выбыл? "),"")&amp;IF(X1666+Y1666&gt;0,IF(YEAR($F$1)=YEAR(W1666),"","24+25&gt;0? 23 - когда выбыл? "),"")&amp;IF(BA1666&lt;BB1666,"47&gt;=48; ","")&amp;IF(BA1666&lt;BC1666,"47&gt;=49; ","")&amp;IF(BA1666&lt;BD1666,"47&gt;=50; ","")&amp;IF(BE1666&gt;0,IF(BF1666&gt;0,IF(AU1666&gt;AV1666,"","41 и 42 - ? (51 и 52 &gt; 0);"),"51 &gt; 0 52 - ?;"),"")&amp;IF(AU1666&gt;0,IF(AV1666&gt;AU1666,"41&gt;42;","")&amp;IF(BE1666&gt;0,"","41&gt;0 51-?;"),"")&amp;IF(BF1666&gt;0,IF(BE1666&gt;0,"","52&gt;0 51-?;"),"")&amp;IF(AW1666&gt;=AX1666,"","43&gt;44;")&amp;IF(CA1666&gt;0,IF(AW1666&gt;0,"","71 &gt; 0 43-?;"),"")</f>
        <v/>
      </c>
    </row>
    <row r="1667" spans="1:93" ht="12" x14ac:dyDescent="0.2">
      <c r="A1667" s="45"/>
      <c r="B1667" s="46"/>
      <c r="C1667" s="121"/>
      <c r="D1667" s="121"/>
      <c r="E1667" s="336"/>
      <c r="F1667" s="122"/>
      <c r="G1667" s="46"/>
      <c r="H1667" s="45"/>
      <c r="I1667" s="45"/>
      <c r="J1667" s="45"/>
      <c r="K1667" s="45"/>
      <c r="L1667" s="45"/>
      <c r="M1667" s="46"/>
      <c r="N1667" s="46"/>
      <c r="O1667" s="48"/>
      <c r="P1667" s="48"/>
      <c r="Q1667" s="46"/>
      <c r="R1667" s="48"/>
      <c r="S1667" s="48"/>
      <c r="T1667" s="48"/>
      <c r="U1667" s="48"/>
      <c r="V1667" s="48"/>
      <c r="W1667" s="46"/>
      <c r="X1667" s="48"/>
      <c r="Y1667" s="48"/>
      <c r="Z1667" s="157"/>
      <c r="AA1667" s="47"/>
      <c r="AB1667" s="97"/>
      <c r="AC1667" s="49"/>
      <c r="AD1667" s="49"/>
      <c r="AE1667" s="49"/>
      <c r="AF1667" s="49"/>
      <c r="AG1667" s="49"/>
      <c r="AH1667" s="47"/>
      <c r="AI1667" s="47"/>
      <c r="AJ1667" s="47"/>
      <c r="AK1667" s="190"/>
      <c r="AL1667" s="190"/>
      <c r="AM1667" s="190"/>
      <c r="AN1667" s="190"/>
      <c r="AO1667" s="190"/>
      <c r="AP1667" s="151"/>
      <c r="AQ1667" s="322"/>
      <c r="AR1667" s="322"/>
      <c r="AS1667" s="322"/>
      <c r="AT1667" s="47"/>
      <c r="AU1667" s="47"/>
      <c r="AV1667" s="47"/>
      <c r="AW1667" s="47"/>
      <c r="AX1667" s="322"/>
      <c r="AY1667" s="98"/>
      <c r="AZ1667" s="98"/>
      <c r="BA1667" s="47"/>
      <c r="BB1667" s="47"/>
      <c r="BC1667" s="47"/>
      <c r="BD1667" s="47"/>
      <c r="BE1667" s="97"/>
      <c r="BF1667" s="49"/>
      <c r="BG1667" s="239"/>
      <c r="BH1667" s="342"/>
      <c r="BI1667" s="49"/>
      <c r="BJ1667" s="49"/>
      <c r="BK1667" s="49"/>
      <c r="BL1667" s="49"/>
      <c r="BM1667" s="49"/>
      <c r="BN1667" s="47"/>
      <c r="BO1667" s="49"/>
      <c r="BP1667" s="49"/>
      <c r="BQ1667" s="49"/>
      <c r="BR1667" s="323"/>
      <c r="BS1667" s="323"/>
      <c r="BT1667" s="323"/>
      <c r="BU1667" s="49"/>
      <c r="BV1667" s="49"/>
      <c r="BW1667" s="97"/>
      <c r="BX1667" s="97"/>
      <c r="BY1667" s="97"/>
      <c r="BZ1667" s="97"/>
      <c r="CA1667" s="49"/>
      <c r="CB1667" s="49"/>
      <c r="CC1667" s="49"/>
      <c r="CD1667" s="49"/>
      <c r="CE1667" s="49"/>
      <c r="CF1667" s="49"/>
      <c r="CG1667" s="49"/>
      <c r="CH1667" s="49"/>
      <c r="CI1667" s="97"/>
      <c r="CJ1667" s="97"/>
      <c r="CK1667" s="97"/>
      <c r="CL1667" s="97"/>
      <c r="CM1667" s="335"/>
      <c r="CN1667" s="337"/>
      <c r="CO1667" s="315" t="str">
        <f>IF(Формулы!R1667&gt;V1667,"22-?,Дата 14 - Прибыл из УФСИН; ","")&amp;IF(Формулы!Q1667&gt;Y1667,"25-?,Дата 13 - Выбыл в УФСИН;","")&amp;IF(YEAR(ДАННЫЕ!$F$1)=YEAR(ДАННЫЕ!B1667),IF(AT1667&gt;0,"","40-?, вявлен в текущем году! "),"")&amp;IF(YEAR($F$1)=YEAR(W1667),IF(X1667+Y1667&gt;0,"","23-стоит, 24,25 - куда выбыл? "),"")&amp;IF(X1667+Y1667&gt;0,IF(YEAR($F$1)=YEAR(W1667),"","24+25&gt;0? 23 - когда выбыл? "),"")&amp;IF(BA1667&lt;BB1667,"47&gt;=48; ","")&amp;IF(BA1667&lt;BC1667,"47&gt;=49; ","")&amp;IF(BA1667&lt;BD1667,"47&gt;=50; ","")&amp;IF(BE1667&gt;0,IF(BF1667&gt;0,IF(AU1667&gt;AV1667,"","41 и 42 - ? (51 и 52 &gt; 0);"),"51 &gt; 0 52 - ?;"),"")&amp;IF(AU1667&gt;0,IF(AV1667&gt;AU1667,"41&gt;42;","")&amp;IF(BE1667&gt;0,"","41&gt;0 51-?;"),"")&amp;IF(BF1667&gt;0,IF(BE1667&gt;0,"","52&gt;0 51-?;"),"")&amp;IF(AW1667&gt;=AX1667,"","43&gt;44;")&amp;IF(CA1667&gt;0,IF(AW1667&gt;0,"","71 &gt; 0 43-?;"),"")</f>
        <v/>
      </c>
    </row>
    <row r="1668" spans="1:93" ht="12" x14ac:dyDescent="0.2">
      <c r="A1668" s="45"/>
      <c r="B1668" s="46"/>
      <c r="C1668" s="121"/>
      <c r="D1668" s="121"/>
      <c r="E1668" s="336"/>
      <c r="F1668" s="122"/>
      <c r="G1668" s="46"/>
      <c r="H1668" s="45"/>
      <c r="I1668" s="45"/>
      <c r="J1668" s="45"/>
      <c r="K1668" s="45"/>
      <c r="L1668" s="45"/>
      <c r="M1668" s="46"/>
      <c r="N1668" s="46"/>
      <c r="O1668" s="48"/>
      <c r="P1668" s="48"/>
      <c r="Q1668" s="46"/>
      <c r="R1668" s="48"/>
      <c r="S1668" s="48"/>
      <c r="T1668" s="48"/>
      <c r="U1668" s="48"/>
      <c r="V1668" s="48"/>
      <c r="W1668" s="46"/>
      <c r="X1668" s="48"/>
      <c r="Y1668" s="48"/>
      <c r="Z1668" s="157"/>
      <c r="AA1668" s="47"/>
      <c r="AB1668" s="97"/>
      <c r="AC1668" s="49"/>
      <c r="AD1668" s="49"/>
      <c r="AE1668" s="49"/>
      <c r="AF1668" s="49"/>
      <c r="AG1668" s="49"/>
      <c r="AH1668" s="47"/>
      <c r="AI1668" s="47"/>
      <c r="AJ1668" s="47"/>
      <c r="AK1668" s="190"/>
      <c r="AL1668" s="190"/>
      <c r="AM1668" s="190"/>
      <c r="AN1668" s="190"/>
      <c r="AO1668" s="190"/>
      <c r="AP1668" s="151"/>
      <c r="AQ1668" s="322"/>
      <c r="AR1668" s="322"/>
      <c r="AS1668" s="322"/>
      <c r="AT1668" s="47"/>
      <c r="AU1668" s="47"/>
      <c r="AV1668" s="47"/>
      <c r="AW1668" s="47"/>
      <c r="AX1668" s="322"/>
      <c r="AY1668" s="98"/>
      <c r="AZ1668" s="98"/>
      <c r="BA1668" s="47"/>
      <c r="BB1668" s="47"/>
      <c r="BC1668" s="47"/>
      <c r="BD1668" s="47"/>
      <c r="BE1668" s="97"/>
      <c r="BF1668" s="49"/>
      <c r="BG1668" s="239"/>
      <c r="BH1668" s="342"/>
      <c r="BI1668" s="49"/>
      <c r="BJ1668" s="49"/>
      <c r="BK1668" s="49"/>
      <c r="BL1668" s="49"/>
      <c r="BM1668" s="49"/>
      <c r="BN1668" s="47"/>
      <c r="BO1668" s="49"/>
      <c r="BP1668" s="49"/>
      <c r="BQ1668" s="49"/>
      <c r="BR1668" s="323"/>
      <c r="BS1668" s="323"/>
      <c r="BT1668" s="323"/>
      <c r="BU1668" s="49"/>
      <c r="BV1668" s="49"/>
      <c r="BW1668" s="97"/>
      <c r="BX1668" s="97"/>
      <c r="BY1668" s="97"/>
      <c r="BZ1668" s="97"/>
      <c r="CA1668" s="49"/>
      <c r="CB1668" s="49"/>
      <c r="CC1668" s="49"/>
      <c r="CD1668" s="49"/>
      <c r="CE1668" s="49"/>
      <c r="CF1668" s="49"/>
      <c r="CG1668" s="49"/>
      <c r="CH1668" s="49"/>
      <c r="CI1668" s="97"/>
      <c r="CJ1668" s="97"/>
      <c r="CK1668" s="97"/>
      <c r="CL1668" s="97"/>
      <c r="CM1668" s="335"/>
      <c r="CN1668" s="337"/>
      <c r="CO1668" s="315" t="str">
        <f>IF(Формулы!R1668&gt;V1668,"22-?,Дата 14 - Прибыл из УФСИН; ","")&amp;IF(Формулы!Q1668&gt;Y1668,"25-?,Дата 13 - Выбыл в УФСИН;","")&amp;IF(YEAR(ДАННЫЕ!$F$1)=YEAR(ДАННЫЕ!B1668),IF(AT1668&gt;0,"","40-?, вявлен в текущем году! "),"")&amp;IF(YEAR($F$1)=YEAR(W1668),IF(X1668+Y1668&gt;0,"","23-стоит, 24,25 - куда выбыл? "),"")&amp;IF(X1668+Y1668&gt;0,IF(YEAR($F$1)=YEAR(W1668),"","24+25&gt;0? 23 - когда выбыл? "),"")&amp;IF(BA1668&lt;BB1668,"47&gt;=48; ","")&amp;IF(BA1668&lt;BC1668,"47&gt;=49; ","")&amp;IF(BA1668&lt;BD1668,"47&gt;=50; ","")&amp;IF(BE1668&gt;0,IF(BF1668&gt;0,IF(AU1668&gt;AV1668,"","41 и 42 - ? (51 и 52 &gt; 0);"),"51 &gt; 0 52 - ?;"),"")&amp;IF(AU1668&gt;0,IF(AV1668&gt;AU1668,"41&gt;42;","")&amp;IF(BE1668&gt;0,"","41&gt;0 51-?;"),"")&amp;IF(BF1668&gt;0,IF(BE1668&gt;0,"","52&gt;0 51-?;"),"")&amp;IF(AW1668&gt;=AX1668,"","43&gt;44;")&amp;IF(CA1668&gt;0,IF(AW1668&gt;0,"","71 &gt; 0 43-?;"),"")</f>
        <v/>
      </c>
    </row>
    <row r="1669" spans="1:93" ht="12" x14ac:dyDescent="0.2">
      <c r="A1669" s="45"/>
      <c r="B1669" s="46"/>
      <c r="C1669" s="121"/>
      <c r="D1669" s="121"/>
      <c r="E1669" s="336"/>
      <c r="F1669" s="122"/>
      <c r="G1669" s="46"/>
      <c r="H1669" s="45"/>
      <c r="I1669" s="45"/>
      <c r="J1669" s="45"/>
      <c r="K1669" s="45"/>
      <c r="L1669" s="45"/>
      <c r="M1669" s="46"/>
      <c r="N1669" s="46"/>
      <c r="O1669" s="48"/>
      <c r="P1669" s="48"/>
      <c r="Q1669" s="46"/>
      <c r="R1669" s="48"/>
      <c r="S1669" s="48"/>
      <c r="T1669" s="48"/>
      <c r="U1669" s="48"/>
      <c r="V1669" s="48"/>
      <c r="W1669" s="46"/>
      <c r="X1669" s="48"/>
      <c r="Y1669" s="48"/>
      <c r="Z1669" s="157"/>
      <c r="AA1669" s="47"/>
      <c r="AB1669" s="97"/>
      <c r="AC1669" s="49"/>
      <c r="AD1669" s="49"/>
      <c r="AE1669" s="49"/>
      <c r="AF1669" s="49"/>
      <c r="AG1669" s="49"/>
      <c r="AH1669" s="47"/>
      <c r="AI1669" s="47"/>
      <c r="AJ1669" s="47"/>
      <c r="AK1669" s="190"/>
      <c r="AL1669" s="190"/>
      <c r="AM1669" s="190"/>
      <c r="AN1669" s="190"/>
      <c r="AO1669" s="190"/>
      <c r="AP1669" s="151"/>
      <c r="AQ1669" s="322"/>
      <c r="AR1669" s="322"/>
      <c r="AS1669" s="322"/>
      <c r="AT1669" s="47"/>
      <c r="AU1669" s="47"/>
      <c r="AV1669" s="47"/>
      <c r="AW1669" s="47"/>
      <c r="AX1669" s="322"/>
      <c r="AY1669" s="98"/>
      <c r="AZ1669" s="98"/>
      <c r="BA1669" s="47"/>
      <c r="BB1669" s="47"/>
      <c r="BC1669" s="47"/>
      <c r="BD1669" s="47"/>
      <c r="BE1669" s="97"/>
      <c r="BF1669" s="49"/>
      <c r="BG1669" s="239"/>
      <c r="BH1669" s="342"/>
      <c r="BI1669" s="49"/>
      <c r="BJ1669" s="49"/>
      <c r="BK1669" s="49"/>
      <c r="BL1669" s="49"/>
      <c r="BM1669" s="49"/>
      <c r="BN1669" s="47"/>
      <c r="BO1669" s="49"/>
      <c r="BP1669" s="49"/>
      <c r="BQ1669" s="49"/>
      <c r="BR1669" s="323"/>
      <c r="BS1669" s="323"/>
      <c r="BT1669" s="323"/>
      <c r="BU1669" s="49"/>
      <c r="BV1669" s="49"/>
      <c r="BW1669" s="97"/>
      <c r="BX1669" s="97"/>
      <c r="BY1669" s="97"/>
      <c r="BZ1669" s="97"/>
      <c r="CA1669" s="49"/>
      <c r="CB1669" s="49"/>
      <c r="CC1669" s="49"/>
      <c r="CD1669" s="49"/>
      <c r="CE1669" s="49"/>
      <c r="CF1669" s="49"/>
      <c r="CG1669" s="49"/>
      <c r="CH1669" s="49"/>
      <c r="CI1669" s="97"/>
      <c r="CJ1669" s="97"/>
      <c r="CK1669" s="97"/>
      <c r="CL1669" s="97"/>
      <c r="CM1669" s="335"/>
      <c r="CN1669" s="337"/>
      <c r="CO1669" s="315" t="str">
        <f>IF(Формулы!R1669&gt;V1669,"22-?,Дата 14 - Прибыл из УФСИН; ","")&amp;IF(Формулы!Q1669&gt;Y1669,"25-?,Дата 13 - Выбыл в УФСИН;","")&amp;IF(YEAR(ДАННЫЕ!$F$1)=YEAR(ДАННЫЕ!B1669),IF(AT1669&gt;0,"","40-?, вявлен в текущем году! "),"")&amp;IF(YEAR($F$1)=YEAR(W1669),IF(X1669+Y1669&gt;0,"","23-стоит, 24,25 - куда выбыл? "),"")&amp;IF(X1669+Y1669&gt;0,IF(YEAR($F$1)=YEAR(W1669),"","24+25&gt;0? 23 - когда выбыл? "),"")&amp;IF(BA1669&lt;BB1669,"47&gt;=48; ","")&amp;IF(BA1669&lt;BC1669,"47&gt;=49; ","")&amp;IF(BA1669&lt;BD1669,"47&gt;=50; ","")&amp;IF(BE1669&gt;0,IF(BF1669&gt;0,IF(AU1669&gt;AV1669,"","41 и 42 - ? (51 и 52 &gt; 0);"),"51 &gt; 0 52 - ?;"),"")&amp;IF(AU1669&gt;0,IF(AV1669&gt;AU1669,"41&gt;42;","")&amp;IF(BE1669&gt;0,"","41&gt;0 51-?;"),"")&amp;IF(BF1669&gt;0,IF(BE1669&gt;0,"","52&gt;0 51-?;"),"")&amp;IF(AW1669&gt;=AX1669,"","43&gt;44;")&amp;IF(CA1669&gt;0,IF(AW1669&gt;0,"","71 &gt; 0 43-?;"),"")</f>
        <v/>
      </c>
    </row>
    <row r="1670" spans="1:93" ht="12" x14ac:dyDescent="0.2">
      <c r="A1670" s="45"/>
      <c r="B1670" s="46"/>
      <c r="C1670" s="121"/>
      <c r="D1670" s="121"/>
      <c r="E1670" s="336"/>
      <c r="F1670" s="122"/>
      <c r="G1670" s="46"/>
      <c r="H1670" s="45"/>
      <c r="I1670" s="45"/>
      <c r="J1670" s="45"/>
      <c r="K1670" s="45"/>
      <c r="L1670" s="45"/>
      <c r="M1670" s="46"/>
      <c r="N1670" s="46"/>
      <c r="O1670" s="48"/>
      <c r="P1670" s="48"/>
      <c r="Q1670" s="46"/>
      <c r="R1670" s="48"/>
      <c r="S1670" s="48"/>
      <c r="T1670" s="48"/>
      <c r="U1670" s="48"/>
      <c r="V1670" s="48"/>
      <c r="W1670" s="46"/>
      <c r="X1670" s="48"/>
      <c r="Y1670" s="48"/>
      <c r="Z1670" s="157"/>
      <c r="AA1670" s="47"/>
      <c r="AB1670" s="97"/>
      <c r="AC1670" s="49"/>
      <c r="AD1670" s="49"/>
      <c r="AE1670" s="49"/>
      <c r="AF1670" s="49"/>
      <c r="AG1670" s="49"/>
      <c r="AH1670" s="47"/>
      <c r="AI1670" s="47"/>
      <c r="AJ1670" s="47"/>
      <c r="AK1670" s="190"/>
      <c r="AL1670" s="190"/>
      <c r="AM1670" s="190"/>
      <c r="AN1670" s="190"/>
      <c r="AO1670" s="190"/>
      <c r="AP1670" s="151"/>
      <c r="AQ1670" s="322"/>
      <c r="AR1670" s="322"/>
      <c r="AS1670" s="322"/>
      <c r="AT1670" s="47"/>
      <c r="AU1670" s="47"/>
      <c r="AV1670" s="47"/>
      <c r="AW1670" s="47"/>
      <c r="AX1670" s="322"/>
      <c r="AY1670" s="98"/>
      <c r="AZ1670" s="98"/>
      <c r="BA1670" s="47"/>
      <c r="BB1670" s="47"/>
      <c r="BC1670" s="47"/>
      <c r="BD1670" s="47"/>
      <c r="BE1670" s="97"/>
      <c r="BF1670" s="49"/>
      <c r="BG1670" s="239"/>
      <c r="BH1670" s="342"/>
      <c r="BI1670" s="49"/>
      <c r="BJ1670" s="49"/>
      <c r="BK1670" s="49"/>
      <c r="BL1670" s="49"/>
      <c r="BM1670" s="49"/>
      <c r="BN1670" s="47"/>
      <c r="BO1670" s="49"/>
      <c r="BP1670" s="49"/>
      <c r="BQ1670" s="49"/>
      <c r="BR1670" s="323"/>
      <c r="BS1670" s="323"/>
      <c r="BT1670" s="323"/>
      <c r="BU1670" s="49"/>
      <c r="BV1670" s="49"/>
      <c r="BW1670" s="97"/>
      <c r="BX1670" s="97"/>
      <c r="BY1670" s="97"/>
      <c r="BZ1670" s="97"/>
      <c r="CA1670" s="49"/>
      <c r="CB1670" s="49"/>
      <c r="CC1670" s="49"/>
      <c r="CD1670" s="49"/>
      <c r="CE1670" s="49"/>
      <c r="CF1670" s="49"/>
      <c r="CG1670" s="49"/>
      <c r="CH1670" s="49"/>
      <c r="CI1670" s="97"/>
      <c r="CJ1670" s="97"/>
      <c r="CK1670" s="97"/>
      <c r="CL1670" s="97"/>
      <c r="CM1670" s="335"/>
      <c r="CN1670" s="337"/>
      <c r="CO1670" s="315" t="str">
        <f>IF(Формулы!R1670&gt;V1670,"22-?,Дата 14 - Прибыл из УФСИН; ","")&amp;IF(Формулы!Q1670&gt;Y1670,"25-?,Дата 13 - Выбыл в УФСИН;","")&amp;IF(YEAR(ДАННЫЕ!$F$1)=YEAR(ДАННЫЕ!B1670),IF(AT1670&gt;0,"","40-?, вявлен в текущем году! "),"")&amp;IF(YEAR($F$1)=YEAR(W1670),IF(X1670+Y1670&gt;0,"","23-стоит, 24,25 - куда выбыл? "),"")&amp;IF(X1670+Y1670&gt;0,IF(YEAR($F$1)=YEAR(W1670),"","24+25&gt;0? 23 - когда выбыл? "),"")&amp;IF(BA1670&lt;BB1670,"47&gt;=48; ","")&amp;IF(BA1670&lt;BC1670,"47&gt;=49; ","")&amp;IF(BA1670&lt;BD1670,"47&gt;=50; ","")&amp;IF(BE1670&gt;0,IF(BF1670&gt;0,IF(AU1670&gt;AV1670,"","41 и 42 - ? (51 и 52 &gt; 0);"),"51 &gt; 0 52 - ?;"),"")&amp;IF(AU1670&gt;0,IF(AV1670&gt;AU1670,"41&gt;42;","")&amp;IF(BE1670&gt;0,"","41&gt;0 51-?;"),"")&amp;IF(BF1670&gt;0,IF(BE1670&gt;0,"","52&gt;0 51-?;"),"")&amp;IF(AW1670&gt;=AX1670,"","43&gt;44;")&amp;IF(CA1670&gt;0,IF(AW1670&gt;0,"","71 &gt; 0 43-?;"),"")</f>
        <v/>
      </c>
    </row>
    <row r="1671" spans="1:93" ht="12" x14ac:dyDescent="0.2">
      <c r="A1671" s="45"/>
      <c r="B1671" s="46"/>
      <c r="C1671" s="121"/>
      <c r="D1671" s="121"/>
      <c r="E1671" s="336"/>
      <c r="F1671" s="122"/>
      <c r="G1671" s="46"/>
      <c r="H1671" s="45"/>
      <c r="I1671" s="45"/>
      <c r="J1671" s="45"/>
      <c r="K1671" s="45"/>
      <c r="L1671" s="45"/>
      <c r="M1671" s="46"/>
      <c r="N1671" s="46"/>
      <c r="O1671" s="48"/>
      <c r="P1671" s="48"/>
      <c r="Q1671" s="46"/>
      <c r="R1671" s="48"/>
      <c r="S1671" s="48"/>
      <c r="T1671" s="48"/>
      <c r="U1671" s="48"/>
      <c r="V1671" s="48"/>
      <c r="W1671" s="46"/>
      <c r="X1671" s="48"/>
      <c r="Y1671" s="48"/>
      <c r="Z1671" s="157"/>
      <c r="AA1671" s="47"/>
      <c r="AB1671" s="97"/>
      <c r="AC1671" s="49"/>
      <c r="AD1671" s="49"/>
      <c r="AE1671" s="49"/>
      <c r="AF1671" s="49"/>
      <c r="AG1671" s="49"/>
      <c r="AH1671" s="47"/>
      <c r="AI1671" s="47"/>
      <c r="AJ1671" s="47"/>
      <c r="AK1671" s="190"/>
      <c r="AL1671" s="190"/>
      <c r="AM1671" s="190"/>
      <c r="AN1671" s="190"/>
      <c r="AO1671" s="190"/>
      <c r="AP1671" s="151"/>
      <c r="AQ1671" s="322"/>
      <c r="AR1671" s="322"/>
      <c r="AS1671" s="322"/>
      <c r="AT1671" s="47"/>
      <c r="AU1671" s="47"/>
      <c r="AV1671" s="47"/>
      <c r="AW1671" s="47"/>
      <c r="AX1671" s="322"/>
      <c r="AY1671" s="98"/>
      <c r="AZ1671" s="98"/>
      <c r="BA1671" s="47"/>
      <c r="BB1671" s="47"/>
      <c r="BC1671" s="47"/>
      <c r="BD1671" s="47"/>
      <c r="BE1671" s="97"/>
      <c r="BF1671" s="49"/>
      <c r="BG1671" s="239"/>
      <c r="BH1671" s="342"/>
      <c r="BI1671" s="49"/>
      <c r="BJ1671" s="49"/>
      <c r="BK1671" s="49"/>
      <c r="BL1671" s="49"/>
      <c r="BM1671" s="49"/>
      <c r="BN1671" s="47"/>
      <c r="BO1671" s="49"/>
      <c r="BP1671" s="49"/>
      <c r="BQ1671" s="49"/>
      <c r="BR1671" s="323"/>
      <c r="BS1671" s="323"/>
      <c r="BT1671" s="323"/>
      <c r="BU1671" s="49"/>
      <c r="BV1671" s="49"/>
      <c r="BW1671" s="97"/>
      <c r="BX1671" s="97"/>
      <c r="BY1671" s="97"/>
      <c r="BZ1671" s="97"/>
      <c r="CA1671" s="49"/>
      <c r="CB1671" s="49"/>
      <c r="CC1671" s="49"/>
      <c r="CD1671" s="49"/>
      <c r="CE1671" s="49"/>
      <c r="CF1671" s="49"/>
      <c r="CG1671" s="49"/>
      <c r="CH1671" s="49"/>
      <c r="CI1671" s="97"/>
      <c r="CJ1671" s="97"/>
      <c r="CK1671" s="97"/>
      <c r="CL1671" s="97"/>
      <c r="CM1671" s="335"/>
      <c r="CN1671" s="337"/>
      <c r="CO1671" s="315" t="str">
        <f>IF(Формулы!R1671&gt;V1671,"22-?,Дата 14 - Прибыл из УФСИН; ","")&amp;IF(Формулы!Q1671&gt;Y1671,"25-?,Дата 13 - Выбыл в УФСИН;","")&amp;IF(YEAR(ДАННЫЕ!$F$1)=YEAR(ДАННЫЕ!B1671),IF(AT1671&gt;0,"","40-?, вявлен в текущем году! "),"")&amp;IF(YEAR($F$1)=YEAR(W1671),IF(X1671+Y1671&gt;0,"","23-стоит, 24,25 - куда выбыл? "),"")&amp;IF(X1671+Y1671&gt;0,IF(YEAR($F$1)=YEAR(W1671),"","24+25&gt;0? 23 - когда выбыл? "),"")&amp;IF(BA1671&lt;BB1671,"47&gt;=48; ","")&amp;IF(BA1671&lt;BC1671,"47&gt;=49; ","")&amp;IF(BA1671&lt;BD1671,"47&gt;=50; ","")&amp;IF(BE1671&gt;0,IF(BF1671&gt;0,IF(AU1671&gt;AV1671,"","41 и 42 - ? (51 и 52 &gt; 0);"),"51 &gt; 0 52 - ?;"),"")&amp;IF(AU1671&gt;0,IF(AV1671&gt;AU1671,"41&gt;42;","")&amp;IF(BE1671&gt;0,"","41&gt;0 51-?;"),"")&amp;IF(BF1671&gt;0,IF(BE1671&gt;0,"","52&gt;0 51-?;"),"")&amp;IF(AW1671&gt;=AX1671,"","43&gt;44;")&amp;IF(CA1671&gt;0,IF(AW1671&gt;0,"","71 &gt; 0 43-?;"),"")</f>
        <v/>
      </c>
    </row>
    <row r="1672" spans="1:93" ht="12" x14ac:dyDescent="0.2">
      <c r="A1672" s="45"/>
      <c r="B1672" s="46"/>
      <c r="C1672" s="121"/>
      <c r="D1672" s="121"/>
      <c r="E1672" s="336"/>
      <c r="F1672" s="122"/>
      <c r="G1672" s="46"/>
      <c r="H1672" s="45"/>
      <c r="I1672" s="45"/>
      <c r="J1672" s="45"/>
      <c r="K1672" s="45"/>
      <c r="L1672" s="45"/>
      <c r="M1672" s="46"/>
      <c r="N1672" s="46"/>
      <c r="O1672" s="48"/>
      <c r="P1672" s="48"/>
      <c r="Q1672" s="46"/>
      <c r="R1672" s="48"/>
      <c r="S1672" s="48"/>
      <c r="T1672" s="48"/>
      <c r="U1672" s="48"/>
      <c r="V1672" s="48"/>
      <c r="W1672" s="46"/>
      <c r="X1672" s="48"/>
      <c r="Y1672" s="48"/>
      <c r="Z1672" s="157"/>
      <c r="AA1672" s="47"/>
      <c r="AB1672" s="97"/>
      <c r="AC1672" s="49"/>
      <c r="AD1672" s="49"/>
      <c r="AE1672" s="49"/>
      <c r="AF1672" s="49"/>
      <c r="AG1672" s="49"/>
      <c r="AH1672" s="47"/>
      <c r="AI1672" s="47"/>
      <c r="AJ1672" s="47"/>
      <c r="AK1672" s="190"/>
      <c r="AL1672" s="190"/>
      <c r="AM1672" s="190"/>
      <c r="AN1672" s="190"/>
      <c r="AO1672" s="190"/>
      <c r="AP1672" s="151"/>
      <c r="AQ1672" s="322"/>
      <c r="AR1672" s="322"/>
      <c r="AS1672" s="322"/>
      <c r="AT1672" s="47"/>
      <c r="AU1672" s="47"/>
      <c r="AV1672" s="47"/>
      <c r="AW1672" s="47"/>
      <c r="AX1672" s="322"/>
      <c r="AY1672" s="98"/>
      <c r="AZ1672" s="98"/>
      <c r="BA1672" s="47"/>
      <c r="BB1672" s="47"/>
      <c r="BC1672" s="47"/>
      <c r="BD1672" s="47"/>
      <c r="BE1672" s="97"/>
      <c r="BF1672" s="49"/>
      <c r="BG1672" s="239"/>
      <c r="BH1672" s="342"/>
      <c r="BI1672" s="49"/>
      <c r="BJ1672" s="49"/>
      <c r="BK1672" s="49"/>
      <c r="BL1672" s="49"/>
      <c r="BM1672" s="49"/>
      <c r="BN1672" s="47"/>
      <c r="BO1672" s="49"/>
      <c r="BP1672" s="49"/>
      <c r="BQ1672" s="49"/>
      <c r="BR1672" s="323"/>
      <c r="BS1672" s="323"/>
      <c r="BT1672" s="323"/>
      <c r="BU1672" s="49"/>
      <c r="BV1672" s="49"/>
      <c r="BW1672" s="97"/>
      <c r="BX1672" s="97"/>
      <c r="BY1672" s="97"/>
      <c r="BZ1672" s="97"/>
      <c r="CA1672" s="49"/>
      <c r="CB1672" s="49"/>
      <c r="CC1672" s="49"/>
      <c r="CD1672" s="49"/>
      <c r="CE1672" s="49"/>
      <c r="CF1672" s="49"/>
      <c r="CG1672" s="49"/>
      <c r="CH1672" s="49"/>
      <c r="CI1672" s="97"/>
      <c r="CJ1672" s="97"/>
      <c r="CK1672" s="97"/>
      <c r="CL1672" s="97"/>
      <c r="CM1672" s="335"/>
      <c r="CN1672" s="337"/>
      <c r="CO1672" s="315" t="str">
        <f>IF(Формулы!R1672&gt;V1672,"22-?,Дата 14 - Прибыл из УФСИН; ","")&amp;IF(Формулы!Q1672&gt;Y1672,"25-?,Дата 13 - Выбыл в УФСИН;","")&amp;IF(YEAR(ДАННЫЕ!$F$1)=YEAR(ДАННЫЕ!B1672),IF(AT1672&gt;0,"","40-?, вявлен в текущем году! "),"")&amp;IF(YEAR($F$1)=YEAR(W1672),IF(X1672+Y1672&gt;0,"","23-стоит, 24,25 - куда выбыл? "),"")&amp;IF(X1672+Y1672&gt;0,IF(YEAR($F$1)=YEAR(W1672),"","24+25&gt;0? 23 - когда выбыл? "),"")&amp;IF(BA1672&lt;BB1672,"47&gt;=48; ","")&amp;IF(BA1672&lt;BC1672,"47&gt;=49; ","")&amp;IF(BA1672&lt;BD1672,"47&gt;=50; ","")&amp;IF(BE1672&gt;0,IF(BF1672&gt;0,IF(AU1672&gt;AV1672,"","41 и 42 - ? (51 и 52 &gt; 0);"),"51 &gt; 0 52 - ?;"),"")&amp;IF(AU1672&gt;0,IF(AV1672&gt;AU1672,"41&gt;42;","")&amp;IF(BE1672&gt;0,"","41&gt;0 51-?;"),"")&amp;IF(BF1672&gt;0,IF(BE1672&gt;0,"","52&gt;0 51-?;"),"")&amp;IF(AW1672&gt;=AX1672,"","43&gt;44;")&amp;IF(CA1672&gt;0,IF(AW1672&gt;0,"","71 &gt; 0 43-?;"),"")</f>
        <v/>
      </c>
    </row>
    <row r="1673" spans="1:93" ht="12" x14ac:dyDescent="0.2">
      <c r="A1673" s="45"/>
      <c r="B1673" s="46"/>
      <c r="C1673" s="121"/>
      <c r="D1673" s="121"/>
      <c r="E1673" s="336"/>
      <c r="F1673" s="122"/>
      <c r="G1673" s="46"/>
      <c r="H1673" s="45"/>
      <c r="I1673" s="45"/>
      <c r="J1673" s="45"/>
      <c r="K1673" s="45"/>
      <c r="L1673" s="45"/>
      <c r="M1673" s="46"/>
      <c r="N1673" s="46"/>
      <c r="O1673" s="48"/>
      <c r="P1673" s="48"/>
      <c r="Q1673" s="46"/>
      <c r="R1673" s="48"/>
      <c r="S1673" s="48"/>
      <c r="T1673" s="48"/>
      <c r="U1673" s="48"/>
      <c r="V1673" s="48"/>
      <c r="W1673" s="46"/>
      <c r="X1673" s="48"/>
      <c r="Y1673" s="48"/>
      <c r="Z1673" s="157"/>
      <c r="AA1673" s="47"/>
      <c r="AB1673" s="97"/>
      <c r="AC1673" s="49"/>
      <c r="AD1673" s="49"/>
      <c r="AE1673" s="49"/>
      <c r="AF1673" s="49"/>
      <c r="AG1673" s="49"/>
      <c r="AH1673" s="47"/>
      <c r="AI1673" s="47"/>
      <c r="AJ1673" s="47"/>
      <c r="AK1673" s="190"/>
      <c r="AL1673" s="190"/>
      <c r="AM1673" s="190"/>
      <c r="AN1673" s="190"/>
      <c r="AO1673" s="190"/>
      <c r="AP1673" s="151"/>
      <c r="AQ1673" s="322"/>
      <c r="AR1673" s="322"/>
      <c r="AS1673" s="322"/>
      <c r="AT1673" s="47"/>
      <c r="AU1673" s="47"/>
      <c r="AV1673" s="47"/>
      <c r="AW1673" s="47"/>
      <c r="AX1673" s="322"/>
      <c r="AY1673" s="98"/>
      <c r="AZ1673" s="98"/>
      <c r="BA1673" s="47"/>
      <c r="BB1673" s="47"/>
      <c r="BC1673" s="47"/>
      <c r="BD1673" s="47"/>
      <c r="BE1673" s="97"/>
      <c r="BF1673" s="49"/>
      <c r="BG1673" s="239"/>
      <c r="BH1673" s="342"/>
      <c r="BI1673" s="49"/>
      <c r="BJ1673" s="49"/>
      <c r="BK1673" s="49"/>
      <c r="BL1673" s="49"/>
      <c r="BM1673" s="49"/>
      <c r="BN1673" s="47"/>
      <c r="BO1673" s="49"/>
      <c r="BP1673" s="49"/>
      <c r="BQ1673" s="49"/>
      <c r="BR1673" s="323"/>
      <c r="BS1673" s="323"/>
      <c r="BT1673" s="323"/>
      <c r="BU1673" s="49"/>
      <c r="BV1673" s="49"/>
      <c r="BW1673" s="97"/>
      <c r="BX1673" s="97"/>
      <c r="BY1673" s="97"/>
      <c r="BZ1673" s="97"/>
      <c r="CA1673" s="49"/>
      <c r="CB1673" s="49"/>
      <c r="CC1673" s="49"/>
      <c r="CD1673" s="49"/>
      <c r="CE1673" s="49"/>
      <c r="CF1673" s="49"/>
      <c r="CG1673" s="49"/>
      <c r="CH1673" s="49"/>
      <c r="CI1673" s="97"/>
      <c r="CJ1673" s="97"/>
      <c r="CK1673" s="97"/>
      <c r="CL1673" s="97"/>
      <c r="CM1673" s="335"/>
      <c r="CN1673" s="337"/>
      <c r="CO1673" s="315" t="str">
        <f>IF(Формулы!R1673&gt;V1673,"22-?,Дата 14 - Прибыл из УФСИН; ","")&amp;IF(Формулы!Q1673&gt;Y1673,"25-?,Дата 13 - Выбыл в УФСИН;","")&amp;IF(YEAR(ДАННЫЕ!$F$1)=YEAR(ДАННЫЕ!B1673),IF(AT1673&gt;0,"","40-?, вявлен в текущем году! "),"")&amp;IF(YEAR($F$1)=YEAR(W1673),IF(X1673+Y1673&gt;0,"","23-стоит, 24,25 - куда выбыл? "),"")&amp;IF(X1673+Y1673&gt;0,IF(YEAR($F$1)=YEAR(W1673),"","24+25&gt;0? 23 - когда выбыл? "),"")&amp;IF(BA1673&lt;BB1673,"47&gt;=48; ","")&amp;IF(BA1673&lt;BC1673,"47&gt;=49; ","")&amp;IF(BA1673&lt;BD1673,"47&gt;=50; ","")&amp;IF(BE1673&gt;0,IF(BF1673&gt;0,IF(AU1673&gt;AV1673,"","41 и 42 - ? (51 и 52 &gt; 0);"),"51 &gt; 0 52 - ?;"),"")&amp;IF(AU1673&gt;0,IF(AV1673&gt;AU1673,"41&gt;42;","")&amp;IF(BE1673&gt;0,"","41&gt;0 51-?;"),"")&amp;IF(BF1673&gt;0,IF(BE1673&gt;0,"","52&gt;0 51-?;"),"")&amp;IF(AW1673&gt;=AX1673,"","43&gt;44;")&amp;IF(CA1673&gt;0,IF(AW1673&gt;0,"","71 &gt; 0 43-?;"),"")</f>
        <v/>
      </c>
    </row>
    <row r="1674" spans="1:93" ht="12" x14ac:dyDescent="0.2">
      <c r="A1674" s="45"/>
      <c r="B1674" s="46"/>
      <c r="C1674" s="121"/>
      <c r="D1674" s="121"/>
      <c r="E1674" s="336"/>
      <c r="F1674" s="122"/>
      <c r="G1674" s="46"/>
      <c r="H1674" s="45"/>
      <c r="I1674" s="45"/>
      <c r="J1674" s="45"/>
      <c r="K1674" s="45"/>
      <c r="L1674" s="45"/>
      <c r="M1674" s="46"/>
      <c r="N1674" s="46"/>
      <c r="O1674" s="48"/>
      <c r="P1674" s="48"/>
      <c r="Q1674" s="46"/>
      <c r="R1674" s="48"/>
      <c r="S1674" s="48"/>
      <c r="T1674" s="48"/>
      <c r="U1674" s="48"/>
      <c r="V1674" s="48"/>
      <c r="W1674" s="46"/>
      <c r="X1674" s="48"/>
      <c r="Y1674" s="48"/>
      <c r="Z1674" s="157"/>
      <c r="AA1674" s="47"/>
      <c r="AB1674" s="97"/>
      <c r="AC1674" s="49"/>
      <c r="AD1674" s="49"/>
      <c r="AE1674" s="49"/>
      <c r="AF1674" s="49"/>
      <c r="AG1674" s="49"/>
      <c r="AH1674" s="47"/>
      <c r="AI1674" s="47"/>
      <c r="AJ1674" s="47"/>
      <c r="AK1674" s="190"/>
      <c r="AL1674" s="190"/>
      <c r="AM1674" s="190"/>
      <c r="AN1674" s="190"/>
      <c r="AO1674" s="190"/>
      <c r="AP1674" s="151"/>
      <c r="AQ1674" s="322"/>
      <c r="AR1674" s="322"/>
      <c r="AS1674" s="322"/>
      <c r="AT1674" s="47"/>
      <c r="AU1674" s="47"/>
      <c r="AV1674" s="47"/>
      <c r="AW1674" s="47"/>
      <c r="AX1674" s="322"/>
      <c r="AY1674" s="98"/>
      <c r="AZ1674" s="98"/>
      <c r="BA1674" s="47"/>
      <c r="BB1674" s="47"/>
      <c r="BC1674" s="47"/>
      <c r="BD1674" s="47"/>
      <c r="BE1674" s="97"/>
      <c r="BF1674" s="49"/>
      <c r="BG1674" s="239"/>
      <c r="BH1674" s="342"/>
      <c r="BI1674" s="49"/>
      <c r="BJ1674" s="49"/>
      <c r="BK1674" s="49"/>
      <c r="BL1674" s="49"/>
      <c r="BM1674" s="49"/>
      <c r="BN1674" s="47"/>
      <c r="BO1674" s="49"/>
      <c r="BP1674" s="49"/>
      <c r="BQ1674" s="49"/>
      <c r="BR1674" s="323"/>
      <c r="BS1674" s="323"/>
      <c r="BT1674" s="323"/>
      <c r="BU1674" s="49"/>
      <c r="BV1674" s="49"/>
      <c r="BW1674" s="97"/>
      <c r="BX1674" s="97"/>
      <c r="BY1674" s="97"/>
      <c r="BZ1674" s="97"/>
      <c r="CA1674" s="49"/>
      <c r="CB1674" s="49"/>
      <c r="CC1674" s="49"/>
      <c r="CD1674" s="49"/>
      <c r="CE1674" s="49"/>
      <c r="CF1674" s="49"/>
      <c r="CG1674" s="49"/>
      <c r="CH1674" s="49"/>
      <c r="CI1674" s="97"/>
      <c r="CJ1674" s="97"/>
      <c r="CK1674" s="97"/>
      <c r="CL1674" s="97"/>
      <c r="CM1674" s="335"/>
      <c r="CN1674" s="337"/>
      <c r="CO1674" s="315" t="str">
        <f>IF(Формулы!R1674&gt;V1674,"22-?,Дата 14 - Прибыл из УФСИН; ","")&amp;IF(Формулы!Q1674&gt;Y1674,"25-?,Дата 13 - Выбыл в УФСИН;","")&amp;IF(YEAR(ДАННЫЕ!$F$1)=YEAR(ДАННЫЕ!B1674),IF(AT1674&gt;0,"","40-?, вявлен в текущем году! "),"")&amp;IF(YEAR($F$1)=YEAR(W1674),IF(X1674+Y1674&gt;0,"","23-стоит, 24,25 - куда выбыл? "),"")&amp;IF(X1674+Y1674&gt;0,IF(YEAR($F$1)=YEAR(W1674),"","24+25&gt;0? 23 - когда выбыл? "),"")&amp;IF(BA1674&lt;BB1674,"47&gt;=48; ","")&amp;IF(BA1674&lt;BC1674,"47&gt;=49; ","")&amp;IF(BA1674&lt;BD1674,"47&gt;=50; ","")&amp;IF(BE1674&gt;0,IF(BF1674&gt;0,IF(AU1674&gt;AV1674,"","41 и 42 - ? (51 и 52 &gt; 0);"),"51 &gt; 0 52 - ?;"),"")&amp;IF(AU1674&gt;0,IF(AV1674&gt;AU1674,"41&gt;42;","")&amp;IF(BE1674&gt;0,"","41&gt;0 51-?;"),"")&amp;IF(BF1674&gt;0,IF(BE1674&gt;0,"","52&gt;0 51-?;"),"")&amp;IF(AW1674&gt;=AX1674,"","43&gt;44;")&amp;IF(CA1674&gt;0,IF(AW1674&gt;0,"","71 &gt; 0 43-?;"),"")</f>
        <v/>
      </c>
    </row>
    <row r="1675" spans="1:93" ht="12" x14ac:dyDescent="0.2">
      <c r="A1675" s="45"/>
      <c r="B1675" s="46"/>
      <c r="C1675" s="121"/>
      <c r="D1675" s="121"/>
      <c r="E1675" s="336"/>
      <c r="F1675" s="122"/>
      <c r="G1675" s="46"/>
      <c r="H1675" s="45"/>
      <c r="I1675" s="45"/>
      <c r="J1675" s="45"/>
      <c r="K1675" s="45"/>
      <c r="L1675" s="45"/>
      <c r="M1675" s="46"/>
      <c r="N1675" s="46"/>
      <c r="O1675" s="48"/>
      <c r="P1675" s="48"/>
      <c r="Q1675" s="46"/>
      <c r="R1675" s="48"/>
      <c r="S1675" s="48"/>
      <c r="T1675" s="48"/>
      <c r="U1675" s="48"/>
      <c r="V1675" s="48"/>
      <c r="W1675" s="46"/>
      <c r="X1675" s="48"/>
      <c r="Y1675" s="48"/>
      <c r="Z1675" s="157"/>
      <c r="AA1675" s="47"/>
      <c r="AB1675" s="97"/>
      <c r="AC1675" s="49"/>
      <c r="AD1675" s="49"/>
      <c r="AE1675" s="49"/>
      <c r="AF1675" s="49"/>
      <c r="AG1675" s="49"/>
      <c r="AH1675" s="47"/>
      <c r="AI1675" s="47"/>
      <c r="AJ1675" s="47"/>
      <c r="AK1675" s="190"/>
      <c r="AL1675" s="190"/>
      <c r="AM1675" s="190"/>
      <c r="AN1675" s="190"/>
      <c r="AO1675" s="190"/>
      <c r="AP1675" s="151"/>
      <c r="AQ1675" s="322"/>
      <c r="AR1675" s="322"/>
      <c r="AS1675" s="322"/>
      <c r="AT1675" s="47"/>
      <c r="AU1675" s="47"/>
      <c r="AV1675" s="47"/>
      <c r="AW1675" s="47"/>
      <c r="AX1675" s="322"/>
      <c r="AY1675" s="98"/>
      <c r="AZ1675" s="98"/>
      <c r="BA1675" s="47"/>
      <c r="BB1675" s="47"/>
      <c r="BC1675" s="47"/>
      <c r="BD1675" s="47"/>
      <c r="BE1675" s="97"/>
      <c r="BF1675" s="49"/>
      <c r="BG1675" s="239"/>
      <c r="BH1675" s="342"/>
      <c r="BI1675" s="49"/>
      <c r="BJ1675" s="49"/>
      <c r="BK1675" s="49"/>
      <c r="BL1675" s="49"/>
      <c r="BM1675" s="49"/>
      <c r="BN1675" s="47"/>
      <c r="BO1675" s="49"/>
      <c r="BP1675" s="49"/>
      <c r="BQ1675" s="49"/>
      <c r="BR1675" s="323"/>
      <c r="BS1675" s="323"/>
      <c r="BT1675" s="323"/>
      <c r="BU1675" s="49"/>
      <c r="BV1675" s="49"/>
      <c r="BW1675" s="97"/>
      <c r="BX1675" s="97"/>
      <c r="BY1675" s="97"/>
      <c r="BZ1675" s="97"/>
      <c r="CA1675" s="49"/>
      <c r="CB1675" s="49"/>
      <c r="CC1675" s="49"/>
      <c r="CD1675" s="49"/>
      <c r="CE1675" s="49"/>
      <c r="CF1675" s="49"/>
      <c r="CG1675" s="49"/>
      <c r="CH1675" s="49"/>
      <c r="CI1675" s="97"/>
      <c r="CJ1675" s="97"/>
      <c r="CK1675" s="97"/>
      <c r="CL1675" s="97"/>
      <c r="CM1675" s="335"/>
      <c r="CN1675" s="337"/>
      <c r="CO1675" s="315" t="str">
        <f>IF(Формулы!R1675&gt;V1675,"22-?,Дата 14 - Прибыл из УФСИН; ","")&amp;IF(Формулы!Q1675&gt;Y1675,"25-?,Дата 13 - Выбыл в УФСИН;","")&amp;IF(YEAR(ДАННЫЕ!$F$1)=YEAR(ДАННЫЕ!B1675),IF(AT1675&gt;0,"","40-?, вявлен в текущем году! "),"")&amp;IF(YEAR($F$1)=YEAR(W1675),IF(X1675+Y1675&gt;0,"","23-стоит, 24,25 - куда выбыл? "),"")&amp;IF(X1675+Y1675&gt;0,IF(YEAR($F$1)=YEAR(W1675),"","24+25&gt;0? 23 - когда выбыл? "),"")&amp;IF(BA1675&lt;BB1675,"47&gt;=48; ","")&amp;IF(BA1675&lt;BC1675,"47&gt;=49; ","")&amp;IF(BA1675&lt;BD1675,"47&gt;=50; ","")&amp;IF(BE1675&gt;0,IF(BF1675&gt;0,IF(AU1675&gt;AV1675,"","41 и 42 - ? (51 и 52 &gt; 0);"),"51 &gt; 0 52 - ?;"),"")&amp;IF(AU1675&gt;0,IF(AV1675&gt;AU1675,"41&gt;42;","")&amp;IF(BE1675&gt;0,"","41&gt;0 51-?;"),"")&amp;IF(BF1675&gt;0,IF(BE1675&gt;0,"","52&gt;0 51-?;"),"")&amp;IF(AW1675&gt;=AX1675,"","43&gt;44;")&amp;IF(CA1675&gt;0,IF(AW1675&gt;0,"","71 &gt; 0 43-?;"),"")</f>
        <v/>
      </c>
    </row>
    <row r="1676" spans="1:93" ht="12" x14ac:dyDescent="0.2">
      <c r="A1676" s="45"/>
      <c r="B1676" s="46"/>
      <c r="C1676" s="121"/>
      <c r="D1676" s="121"/>
      <c r="E1676" s="336"/>
      <c r="F1676" s="122"/>
      <c r="G1676" s="46"/>
      <c r="H1676" s="45"/>
      <c r="I1676" s="45"/>
      <c r="J1676" s="45"/>
      <c r="K1676" s="45"/>
      <c r="L1676" s="45"/>
      <c r="M1676" s="46"/>
      <c r="N1676" s="46"/>
      <c r="O1676" s="48"/>
      <c r="P1676" s="48"/>
      <c r="Q1676" s="46"/>
      <c r="R1676" s="48"/>
      <c r="S1676" s="48"/>
      <c r="T1676" s="48"/>
      <c r="U1676" s="48"/>
      <c r="V1676" s="48"/>
      <c r="W1676" s="46"/>
      <c r="X1676" s="48"/>
      <c r="Y1676" s="48"/>
      <c r="Z1676" s="157"/>
      <c r="AA1676" s="47"/>
      <c r="AB1676" s="97"/>
      <c r="AC1676" s="49"/>
      <c r="AD1676" s="49"/>
      <c r="AE1676" s="49"/>
      <c r="AF1676" s="49"/>
      <c r="AG1676" s="49"/>
      <c r="AH1676" s="47"/>
      <c r="AI1676" s="47"/>
      <c r="AJ1676" s="47"/>
      <c r="AK1676" s="190"/>
      <c r="AL1676" s="190"/>
      <c r="AM1676" s="190"/>
      <c r="AN1676" s="190"/>
      <c r="AO1676" s="190"/>
      <c r="AP1676" s="151"/>
      <c r="AQ1676" s="322"/>
      <c r="AR1676" s="322"/>
      <c r="AS1676" s="322"/>
      <c r="AT1676" s="47"/>
      <c r="AU1676" s="47"/>
      <c r="AV1676" s="47"/>
      <c r="AW1676" s="47"/>
      <c r="AX1676" s="322"/>
      <c r="AY1676" s="98"/>
      <c r="AZ1676" s="98"/>
      <c r="BA1676" s="47"/>
      <c r="BB1676" s="47"/>
      <c r="BC1676" s="47"/>
      <c r="BD1676" s="47"/>
      <c r="BE1676" s="97"/>
      <c r="BF1676" s="49"/>
      <c r="BG1676" s="239"/>
      <c r="BH1676" s="342"/>
      <c r="BI1676" s="49"/>
      <c r="BJ1676" s="49"/>
      <c r="BK1676" s="49"/>
      <c r="BL1676" s="49"/>
      <c r="BM1676" s="49"/>
      <c r="BN1676" s="47"/>
      <c r="BO1676" s="49"/>
      <c r="BP1676" s="49"/>
      <c r="BQ1676" s="49"/>
      <c r="BR1676" s="323"/>
      <c r="BS1676" s="323"/>
      <c r="BT1676" s="323"/>
      <c r="BU1676" s="49"/>
      <c r="BV1676" s="49"/>
      <c r="BW1676" s="97"/>
      <c r="BX1676" s="97"/>
      <c r="BY1676" s="97"/>
      <c r="BZ1676" s="97"/>
      <c r="CA1676" s="49"/>
      <c r="CB1676" s="49"/>
      <c r="CC1676" s="49"/>
      <c r="CD1676" s="49"/>
      <c r="CE1676" s="49"/>
      <c r="CF1676" s="49"/>
      <c r="CG1676" s="49"/>
      <c r="CH1676" s="49"/>
      <c r="CI1676" s="97"/>
      <c r="CJ1676" s="97"/>
      <c r="CK1676" s="97"/>
      <c r="CL1676" s="97"/>
      <c r="CM1676" s="335"/>
      <c r="CN1676" s="337"/>
      <c r="CO1676" s="315" t="str">
        <f>IF(Формулы!R1676&gt;V1676,"22-?,Дата 14 - Прибыл из УФСИН; ","")&amp;IF(Формулы!Q1676&gt;Y1676,"25-?,Дата 13 - Выбыл в УФСИН;","")&amp;IF(YEAR(ДАННЫЕ!$F$1)=YEAR(ДАННЫЕ!B1676),IF(AT1676&gt;0,"","40-?, вявлен в текущем году! "),"")&amp;IF(YEAR($F$1)=YEAR(W1676),IF(X1676+Y1676&gt;0,"","23-стоит, 24,25 - куда выбыл? "),"")&amp;IF(X1676+Y1676&gt;0,IF(YEAR($F$1)=YEAR(W1676),"","24+25&gt;0? 23 - когда выбыл? "),"")&amp;IF(BA1676&lt;BB1676,"47&gt;=48; ","")&amp;IF(BA1676&lt;BC1676,"47&gt;=49; ","")&amp;IF(BA1676&lt;BD1676,"47&gt;=50; ","")&amp;IF(BE1676&gt;0,IF(BF1676&gt;0,IF(AU1676&gt;AV1676,"","41 и 42 - ? (51 и 52 &gt; 0);"),"51 &gt; 0 52 - ?;"),"")&amp;IF(AU1676&gt;0,IF(AV1676&gt;AU1676,"41&gt;42;","")&amp;IF(BE1676&gt;0,"","41&gt;0 51-?;"),"")&amp;IF(BF1676&gt;0,IF(BE1676&gt;0,"","52&gt;0 51-?;"),"")&amp;IF(AW1676&gt;=AX1676,"","43&gt;44;")&amp;IF(CA1676&gt;0,IF(AW1676&gt;0,"","71 &gt; 0 43-?;"),"")</f>
        <v/>
      </c>
    </row>
    <row r="1677" spans="1:93" ht="12" x14ac:dyDescent="0.2">
      <c r="A1677" s="45"/>
      <c r="B1677" s="46"/>
      <c r="C1677" s="121"/>
      <c r="D1677" s="121"/>
      <c r="E1677" s="336"/>
      <c r="F1677" s="122"/>
      <c r="G1677" s="46"/>
      <c r="H1677" s="45"/>
      <c r="I1677" s="45"/>
      <c r="J1677" s="45"/>
      <c r="K1677" s="45"/>
      <c r="L1677" s="45"/>
      <c r="M1677" s="46"/>
      <c r="N1677" s="46"/>
      <c r="O1677" s="48"/>
      <c r="P1677" s="48"/>
      <c r="Q1677" s="46"/>
      <c r="R1677" s="48"/>
      <c r="S1677" s="48"/>
      <c r="T1677" s="48"/>
      <c r="U1677" s="48"/>
      <c r="V1677" s="48"/>
      <c r="W1677" s="46"/>
      <c r="X1677" s="48"/>
      <c r="Y1677" s="48"/>
      <c r="Z1677" s="157"/>
      <c r="AA1677" s="47"/>
      <c r="AB1677" s="97"/>
      <c r="AC1677" s="49"/>
      <c r="AD1677" s="49"/>
      <c r="AE1677" s="49"/>
      <c r="AF1677" s="49"/>
      <c r="AG1677" s="49"/>
      <c r="AH1677" s="47"/>
      <c r="AI1677" s="47"/>
      <c r="AJ1677" s="47"/>
      <c r="AK1677" s="190"/>
      <c r="AL1677" s="190"/>
      <c r="AM1677" s="190"/>
      <c r="AN1677" s="190"/>
      <c r="AO1677" s="190"/>
      <c r="AP1677" s="151"/>
      <c r="AQ1677" s="322"/>
      <c r="AR1677" s="322"/>
      <c r="AS1677" s="322"/>
      <c r="AT1677" s="47"/>
      <c r="AU1677" s="47"/>
      <c r="AV1677" s="47"/>
      <c r="AW1677" s="47"/>
      <c r="AX1677" s="322"/>
      <c r="AY1677" s="98"/>
      <c r="AZ1677" s="98"/>
      <c r="BA1677" s="47"/>
      <c r="BB1677" s="47"/>
      <c r="BC1677" s="47"/>
      <c r="BD1677" s="47"/>
      <c r="BE1677" s="97"/>
      <c r="BF1677" s="49"/>
      <c r="BG1677" s="239"/>
      <c r="BH1677" s="342"/>
      <c r="BI1677" s="49"/>
      <c r="BJ1677" s="49"/>
      <c r="BK1677" s="49"/>
      <c r="BL1677" s="49"/>
      <c r="BM1677" s="49"/>
      <c r="BN1677" s="47"/>
      <c r="BO1677" s="49"/>
      <c r="BP1677" s="49"/>
      <c r="BQ1677" s="49"/>
      <c r="BR1677" s="323"/>
      <c r="BS1677" s="323"/>
      <c r="BT1677" s="323"/>
      <c r="BU1677" s="49"/>
      <c r="BV1677" s="49"/>
      <c r="BW1677" s="97"/>
      <c r="BX1677" s="97"/>
      <c r="BY1677" s="97"/>
      <c r="BZ1677" s="97"/>
      <c r="CA1677" s="49"/>
      <c r="CB1677" s="49"/>
      <c r="CC1677" s="49"/>
      <c r="CD1677" s="49"/>
      <c r="CE1677" s="49"/>
      <c r="CF1677" s="49"/>
      <c r="CG1677" s="49"/>
      <c r="CH1677" s="49"/>
      <c r="CI1677" s="97"/>
      <c r="CJ1677" s="97"/>
      <c r="CK1677" s="97"/>
      <c r="CL1677" s="97"/>
      <c r="CM1677" s="335"/>
      <c r="CN1677" s="337"/>
      <c r="CO1677" s="315" t="str">
        <f>IF(Формулы!R1677&gt;V1677,"22-?,Дата 14 - Прибыл из УФСИН; ","")&amp;IF(Формулы!Q1677&gt;Y1677,"25-?,Дата 13 - Выбыл в УФСИН;","")&amp;IF(YEAR(ДАННЫЕ!$F$1)=YEAR(ДАННЫЕ!B1677),IF(AT1677&gt;0,"","40-?, вявлен в текущем году! "),"")&amp;IF(YEAR($F$1)=YEAR(W1677),IF(X1677+Y1677&gt;0,"","23-стоит, 24,25 - куда выбыл? "),"")&amp;IF(X1677+Y1677&gt;0,IF(YEAR($F$1)=YEAR(W1677),"","24+25&gt;0? 23 - когда выбыл? "),"")&amp;IF(BA1677&lt;BB1677,"47&gt;=48; ","")&amp;IF(BA1677&lt;BC1677,"47&gt;=49; ","")&amp;IF(BA1677&lt;BD1677,"47&gt;=50; ","")&amp;IF(BE1677&gt;0,IF(BF1677&gt;0,IF(AU1677&gt;AV1677,"","41 и 42 - ? (51 и 52 &gt; 0);"),"51 &gt; 0 52 - ?;"),"")&amp;IF(AU1677&gt;0,IF(AV1677&gt;AU1677,"41&gt;42;","")&amp;IF(BE1677&gt;0,"","41&gt;0 51-?;"),"")&amp;IF(BF1677&gt;0,IF(BE1677&gt;0,"","52&gt;0 51-?;"),"")&amp;IF(AW1677&gt;=AX1677,"","43&gt;44;")&amp;IF(CA1677&gt;0,IF(AW1677&gt;0,"","71 &gt; 0 43-?;"),"")</f>
        <v/>
      </c>
    </row>
    <row r="1678" spans="1:93" ht="12" x14ac:dyDescent="0.2">
      <c r="A1678" s="45"/>
      <c r="B1678" s="46"/>
      <c r="C1678" s="121"/>
      <c r="D1678" s="121"/>
      <c r="E1678" s="336"/>
      <c r="F1678" s="122"/>
      <c r="G1678" s="46"/>
      <c r="H1678" s="45"/>
      <c r="I1678" s="45"/>
      <c r="J1678" s="45"/>
      <c r="K1678" s="45"/>
      <c r="L1678" s="45"/>
      <c r="M1678" s="46"/>
      <c r="N1678" s="46"/>
      <c r="O1678" s="48"/>
      <c r="P1678" s="48"/>
      <c r="Q1678" s="46"/>
      <c r="R1678" s="48"/>
      <c r="S1678" s="48"/>
      <c r="T1678" s="48"/>
      <c r="U1678" s="48"/>
      <c r="V1678" s="48"/>
      <c r="W1678" s="46"/>
      <c r="X1678" s="48"/>
      <c r="Y1678" s="48"/>
      <c r="Z1678" s="157"/>
      <c r="AA1678" s="47"/>
      <c r="AB1678" s="97"/>
      <c r="AC1678" s="49"/>
      <c r="AD1678" s="49"/>
      <c r="AE1678" s="49"/>
      <c r="AF1678" s="49"/>
      <c r="AG1678" s="49"/>
      <c r="AH1678" s="47"/>
      <c r="AI1678" s="47"/>
      <c r="AJ1678" s="47"/>
      <c r="AK1678" s="190"/>
      <c r="AL1678" s="190"/>
      <c r="AM1678" s="190"/>
      <c r="AN1678" s="190"/>
      <c r="AO1678" s="190"/>
      <c r="AP1678" s="151"/>
      <c r="AQ1678" s="322"/>
      <c r="AR1678" s="322"/>
      <c r="AS1678" s="322"/>
      <c r="AT1678" s="47"/>
      <c r="AU1678" s="47"/>
      <c r="AV1678" s="47"/>
      <c r="AW1678" s="47"/>
      <c r="AX1678" s="322"/>
      <c r="AY1678" s="98"/>
      <c r="AZ1678" s="98"/>
      <c r="BA1678" s="47"/>
      <c r="BB1678" s="47"/>
      <c r="BC1678" s="47"/>
      <c r="BD1678" s="47"/>
      <c r="BE1678" s="97"/>
      <c r="BF1678" s="49"/>
      <c r="BG1678" s="239"/>
      <c r="BH1678" s="342"/>
      <c r="BI1678" s="49"/>
      <c r="BJ1678" s="49"/>
      <c r="BK1678" s="49"/>
      <c r="BL1678" s="49"/>
      <c r="BM1678" s="49"/>
      <c r="BN1678" s="47"/>
      <c r="BO1678" s="49"/>
      <c r="BP1678" s="49"/>
      <c r="BQ1678" s="49"/>
      <c r="BR1678" s="323"/>
      <c r="BS1678" s="323"/>
      <c r="BT1678" s="323"/>
      <c r="BU1678" s="49"/>
      <c r="BV1678" s="49"/>
      <c r="BW1678" s="97"/>
      <c r="BX1678" s="97"/>
      <c r="BY1678" s="97"/>
      <c r="BZ1678" s="97"/>
      <c r="CA1678" s="49"/>
      <c r="CB1678" s="49"/>
      <c r="CC1678" s="49"/>
      <c r="CD1678" s="49"/>
      <c r="CE1678" s="49"/>
      <c r="CF1678" s="49"/>
      <c r="CG1678" s="49"/>
      <c r="CH1678" s="49"/>
      <c r="CI1678" s="97"/>
      <c r="CJ1678" s="97"/>
      <c r="CK1678" s="97"/>
      <c r="CL1678" s="97"/>
      <c r="CM1678" s="335"/>
      <c r="CN1678" s="337"/>
      <c r="CO1678" s="315" t="str">
        <f>IF(Формулы!R1678&gt;V1678,"22-?,Дата 14 - Прибыл из УФСИН; ","")&amp;IF(Формулы!Q1678&gt;Y1678,"25-?,Дата 13 - Выбыл в УФСИН;","")&amp;IF(YEAR(ДАННЫЕ!$F$1)=YEAR(ДАННЫЕ!B1678),IF(AT1678&gt;0,"","40-?, вявлен в текущем году! "),"")&amp;IF(YEAR($F$1)=YEAR(W1678),IF(X1678+Y1678&gt;0,"","23-стоит, 24,25 - куда выбыл? "),"")&amp;IF(X1678+Y1678&gt;0,IF(YEAR($F$1)=YEAR(W1678),"","24+25&gt;0? 23 - когда выбыл? "),"")&amp;IF(BA1678&lt;BB1678,"47&gt;=48; ","")&amp;IF(BA1678&lt;BC1678,"47&gt;=49; ","")&amp;IF(BA1678&lt;BD1678,"47&gt;=50; ","")&amp;IF(BE1678&gt;0,IF(BF1678&gt;0,IF(AU1678&gt;AV1678,"","41 и 42 - ? (51 и 52 &gt; 0);"),"51 &gt; 0 52 - ?;"),"")&amp;IF(AU1678&gt;0,IF(AV1678&gt;AU1678,"41&gt;42;","")&amp;IF(BE1678&gt;0,"","41&gt;0 51-?;"),"")&amp;IF(BF1678&gt;0,IF(BE1678&gt;0,"","52&gt;0 51-?;"),"")&amp;IF(AW1678&gt;=AX1678,"","43&gt;44;")&amp;IF(CA1678&gt;0,IF(AW1678&gt;0,"","71 &gt; 0 43-?;"),"")</f>
        <v/>
      </c>
    </row>
    <row r="1679" spans="1:93" ht="12" x14ac:dyDescent="0.2">
      <c r="A1679" s="45"/>
      <c r="B1679" s="46"/>
      <c r="C1679" s="121"/>
      <c r="D1679" s="121"/>
      <c r="E1679" s="336"/>
      <c r="F1679" s="122"/>
      <c r="G1679" s="46"/>
      <c r="H1679" s="45"/>
      <c r="I1679" s="45"/>
      <c r="J1679" s="45"/>
      <c r="K1679" s="45"/>
      <c r="L1679" s="45"/>
      <c r="M1679" s="46"/>
      <c r="N1679" s="46"/>
      <c r="O1679" s="48"/>
      <c r="P1679" s="48"/>
      <c r="Q1679" s="46"/>
      <c r="R1679" s="48"/>
      <c r="S1679" s="48"/>
      <c r="T1679" s="48"/>
      <c r="U1679" s="48"/>
      <c r="V1679" s="48"/>
      <c r="W1679" s="46"/>
      <c r="X1679" s="48"/>
      <c r="Y1679" s="48"/>
      <c r="Z1679" s="157"/>
      <c r="AA1679" s="47"/>
      <c r="AB1679" s="97"/>
      <c r="AC1679" s="49"/>
      <c r="AD1679" s="49"/>
      <c r="AE1679" s="49"/>
      <c r="AF1679" s="49"/>
      <c r="AG1679" s="49"/>
      <c r="AH1679" s="47"/>
      <c r="AI1679" s="47"/>
      <c r="AJ1679" s="47"/>
      <c r="AK1679" s="190"/>
      <c r="AL1679" s="190"/>
      <c r="AM1679" s="190"/>
      <c r="AN1679" s="190"/>
      <c r="AO1679" s="190"/>
      <c r="AP1679" s="151"/>
      <c r="AQ1679" s="322"/>
      <c r="AR1679" s="322"/>
      <c r="AS1679" s="322"/>
      <c r="AT1679" s="47"/>
      <c r="AU1679" s="47"/>
      <c r="AV1679" s="47"/>
      <c r="AW1679" s="47"/>
      <c r="AX1679" s="322"/>
      <c r="AY1679" s="98"/>
      <c r="AZ1679" s="98"/>
      <c r="BA1679" s="47"/>
      <c r="BB1679" s="47"/>
      <c r="BC1679" s="47"/>
      <c r="BD1679" s="47"/>
      <c r="BE1679" s="97"/>
      <c r="BF1679" s="49"/>
      <c r="BG1679" s="239"/>
      <c r="BH1679" s="342"/>
      <c r="BI1679" s="49"/>
      <c r="BJ1679" s="49"/>
      <c r="BK1679" s="49"/>
      <c r="BL1679" s="49"/>
      <c r="BM1679" s="49"/>
      <c r="BN1679" s="47"/>
      <c r="BO1679" s="49"/>
      <c r="BP1679" s="49"/>
      <c r="BQ1679" s="49"/>
      <c r="BR1679" s="323"/>
      <c r="BS1679" s="323"/>
      <c r="BT1679" s="323"/>
      <c r="BU1679" s="49"/>
      <c r="BV1679" s="49"/>
      <c r="BW1679" s="97"/>
      <c r="BX1679" s="97"/>
      <c r="BY1679" s="97"/>
      <c r="BZ1679" s="97"/>
      <c r="CA1679" s="49"/>
      <c r="CB1679" s="49"/>
      <c r="CC1679" s="49"/>
      <c r="CD1679" s="49"/>
      <c r="CE1679" s="49"/>
      <c r="CF1679" s="49"/>
      <c r="CG1679" s="49"/>
      <c r="CH1679" s="49"/>
      <c r="CI1679" s="97"/>
      <c r="CJ1679" s="97"/>
      <c r="CK1679" s="97"/>
      <c r="CL1679" s="97"/>
      <c r="CM1679" s="335"/>
      <c r="CN1679" s="337"/>
      <c r="CO1679" s="315" t="str">
        <f>IF(Формулы!R1679&gt;V1679,"22-?,Дата 14 - Прибыл из УФСИН; ","")&amp;IF(Формулы!Q1679&gt;Y1679,"25-?,Дата 13 - Выбыл в УФСИН;","")&amp;IF(YEAR(ДАННЫЕ!$F$1)=YEAR(ДАННЫЕ!B1679),IF(AT1679&gt;0,"","40-?, вявлен в текущем году! "),"")&amp;IF(YEAR($F$1)=YEAR(W1679),IF(X1679+Y1679&gt;0,"","23-стоит, 24,25 - куда выбыл? "),"")&amp;IF(X1679+Y1679&gt;0,IF(YEAR($F$1)=YEAR(W1679),"","24+25&gt;0? 23 - когда выбыл? "),"")&amp;IF(BA1679&lt;BB1679,"47&gt;=48; ","")&amp;IF(BA1679&lt;BC1679,"47&gt;=49; ","")&amp;IF(BA1679&lt;BD1679,"47&gt;=50; ","")&amp;IF(BE1679&gt;0,IF(BF1679&gt;0,IF(AU1679&gt;AV1679,"","41 и 42 - ? (51 и 52 &gt; 0);"),"51 &gt; 0 52 - ?;"),"")&amp;IF(AU1679&gt;0,IF(AV1679&gt;AU1679,"41&gt;42;","")&amp;IF(BE1679&gt;0,"","41&gt;0 51-?;"),"")&amp;IF(BF1679&gt;0,IF(BE1679&gt;0,"","52&gt;0 51-?;"),"")&amp;IF(AW1679&gt;=AX1679,"","43&gt;44;")&amp;IF(CA1679&gt;0,IF(AW1679&gt;0,"","71 &gt; 0 43-?;"),"")</f>
        <v/>
      </c>
    </row>
    <row r="1680" spans="1:93" ht="12" x14ac:dyDescent="0.2">
      <c r="A1680" s="45"/>
      <c r="B1680" s="46"/>
      <c r="C1680" s="121"/>
      <c r="D1680" s="121"/>
      <c r="E1680" s="336"/>
      <c r="F1680" s="122"/>
      <c r="G1680" s="46"/>
      <c r="H1680" s="45"/>
      <c r="I1680" s="45"/>
      <c r="J1680" s="45"/>
      <c r="K1680" s="45"/>
      <c r="L1680" s="45"/>
      <c r="M1680" s="46"/>
      <c r="N1680" s="46"/>
      <c r="O1680" s="48"/>
      <c r="P1680" s="48"/>
      <c r="Q1680" s="46"/>
      <c r="R1680" s="48"/>
      <c r="S1680" s="48"/>
      <c r="T1680" s="48"/>
      <c r="U1680" s="48"/>
      <c r="V1680" s="48"/>
      <c r="W1680" s="46"/>
      <c r="X1680" s="48"/>
      <c r="Y1680" s="48"/>
      <c r="Z1680" s="157"/>
      <c r="AA1680" s="47"/>
      <c r="AB1680" s="97"/>
      <c r="AC1680" s="49"/>
      <c r="AD1680" s="49"/>
      <c r="AE1680" s="49"/>
      <c r="AF1680" s="49"/>
      <c r="AG1680" s="49"/>
      <c r="AH1680" s="47"/>
      <c r="AI1680" s="47"/>
      <c r="AJ1680" s="47"/>
      <c r="AK1680" s="190"/>
      <c r="AL1680" s="190"/>
      <c r="AM1680" s="190"/>
      <c r="AN1680" s="190"/>
      <c r="AO1680" s="190"/>
      <c r="AP1680" s="151"/>
      <c r="AQ1680" s="322"/>
      <c r="AR1680" s="322"/>
      <c r="AS1680" s="322"/>
      <c r="AT1680" s="47"/>
      <c r="AU1680" s="47"/>
      <c r="AV1680" s="47"/>
      <c r="AW1680" s="47"/>
      <c r="AX1680" s="322"/>
      <c r="AY1680" s="98"/>
      <c r="AZ1680" s="98"/>
      <c r="BA1680" s="47"/>
      <c r="BB1680" s="47"/>
      <c r="BC1680" s="47"/>
      <c r="BD1680" s="47"/>
      <c r="BE1680" s="97"/>
      <c r="BF1680" s="49"/>
      <c r="BG1680" s="239"/>
      <c r="BH1680" s="342"/>
      <c r="BI1680" s="49"/>
      <c r="BJ1680" s="49"/>
      <c r="BK1680" s="49"/>
      <c r="BL1680" s="49"/>
      <c r="BM1680" s="49"/>
      <c r="BN1680" s="47"/>
      <c r="BO1680" s="49"/>
      <c r="BP1680" s="49"/>
      <c r="BQ1680" s="49"/>
      <c r="BR1680" s="323"/>
      <c r="BS1680" s="323"/>
      <c r="BT1680" s="323"/>
      <c r="BU1680" s="49"/>
      <c r="BV1680" s="49"/>
      <c r="BW1680" s="97"/>
      <c r="BX1680" s="97"/>
      <c r="BY1680" s="97"/>
      <c r="BZ1680" s="97"/>
      <c r="CA1680" s="49"/>
      <c r="CB1680" s="49"/>
      <c r="CC1680" s="49"/>
      <c r="CD1680" s="49"/>
      <c r="CE1680" s="49"/>
      <c r="CF1680" s="49"/>
      <c r="CG1680" s="49"/>
      <c r="CH1680" s="49"/>
      <c r="CI1680" s="97"/>
      <c r="CJ1680" s="97"/>
      <c r="CK1680" s="97"/>
      <c r="CL1680" s="97"/>
      <c r="CM1680" s="335"/>
      <c r="CN1680" s="337"/>
      <c r="CO1680" s="315" t="str">
        <f>IF(Формулы!R1680&gt;V1680,"22-?,Дата 14 - Прибыл из УФСИН; ","")&amp;IF(Формулы!Q1680&gt;Y1680,"25-?,Дата 13 - Выбыл в УФСИН;","")&amp;IF(YEAR(ДАННЫЕ!$F$1)=YEAR(ДАННЫЕ!B1680),IF(AT1680&gt;0,"","40-?, вявлен в текущем году! "),"")&amp;IF(YEAR($F$1)=YEAR(W1680),IF(X1680+Y1680&gt;0,"","23-стоит, 24,25 - куда выбыл? "),"")&amp;IF(X1680+Y1680&gt;0,IF(YEAR($F$1)=YEAR(W1680),"","24+25&gt;0? 23 - когда выбыл? "),"")&amp;IF(BA1680&lt;BB1680,"47&gt;=48; ","")&amp;IF(BA1680&lt;BC1680,"47&gt;=49; ","")&amp;IF(BA1680&lt;BD1680,"47&gt;=50; ","")&amp;IF(BE1680&gt;0,IF(BF1680&gt;0,IF(AU1680&gt;AV1680,"","41 и 42 - ? (51 и 52 &gt; 0);"),"51 &gt; 0 52 - ?;"),"")&amp;IF(AU1680&gt;0,IF(AV1680&gt;AU1680,"41&gt;42;","")&amp;IF(BE1680&gt;0,"","41&gt;0 51-?;"),"")&amp;IF(BF1680&gt;0,IF(BE1680&gt;0,"","52&gt;0 51-?;"),"")&amp;IF(AW1680&gt;=AX1680,"","43&gt;44;")&amp;IF(CA1680&gt;0,IF(AW1680&gt;0,"","71 &gt; 0 43-?;"),"")</f>
        <v/>
      </c>
    </row>
    <row r="1681" spans="1:93" ht="12" x14ac:dyDescent="0.2">
      <c r="A1681" s="45"/>
      <c r="B1681" s="46"/>
      <c r="C1681" s="121"/>
      <c r="D1681" s="121"/>
      <c r="E1681" s="336"/>
      <c r="F1681" s="122"/>
      <c r="G1681" s="46"/>
      <c r="H1681" s="45"/>
      <c r="I1681" s="45"/>
      <c r="J1681" s="45"/>
      <c r="K1681" s="45"/>
      <c r="L1681" s="45"/>
      <c r="M1681" s="46"/>
      <c r="N1681" s="46"/>
      <c r="O1681" s="48"/>
      <c r="P1681" s="48"/>
      <c r="Q1681" s="46"/>
      <c r="R1681" s="48"/>
      <c r="S1681" s="48"/>
      <c r="T1681" s="48"/>
      <c r="U1681" s="48"/>
      <c r="V1681" s="48"/>
      <c r="W1681" s="46"/>
      <c r="X1681" s="48"/>
      <c r="Y1681" s="48"/>
      <c r="Z1681" s="157"/>
      <c r="AA1681" s="47"/>
      <c r="AB1681" s="97"/>
      <c r="AC1681" s="49"/>
      <c r="AD1681" s="49"/>
      <c r="AE1681" s="49"/>
      <c r="AF1681" s="49"/>
      <c r="AG1681" s="49"/>
      <c r="AH1681" s="47"/>
      <c r="AI1681" s="47"/>
      <c r="AJ1681" s="47"/>
      <c r="AK1681" s="190"/>
      <c r="AL1681" s="190"/>
      <c r="AM1681" s="190"/>
      <c r="AN1681" s="190"/>
      <c r="AO1681" s="190"/>
      <c r="AP1681" s="151"/>
      <c r="AQ1681" s="322"/>
      <c r="AR1681" s="322"/>
      <c r="AS1681" s="322"/>
      <c r="AT1681" s="47"/>
      <c r="AU1681" s="47"/>
      <c r="AV1681" s="47"/>
      <c r="AW1681" s="47"/>
      <c r="AX1681" s="322"/>
      <c r="AY1681" s="98"/>
      <c r="AZ1681" s="98"/>
      <c r="BA1681" s="47"/>
      <c r="BB1681" s="47"/>
      <c r="BC1681" s="47"/>
      <c r="BD1681" s="47"/>
      <c r="BE1681" s="97"/>
      <c r="BF1681" s="49"/>
      <c r="BG1681" s="239"/>
      <c r="BH1681" s="342"/>
      <c r="BI1681" s="49"/>
      <c r="BJ1681" s="49"/>
      <c r="BK1681" s="49"/>
      <c r="BL1681" s="49"/>
      <c r="BM1681" s="49"/>
      <c r="BN1681" s="47"/>
      <c r="BO1681" s="49"/>
      <c r="BP1681" s="49"/>
      <c r="BQ1681" s="49"/>
      <c r="BR1681" s="323"/>
      <c r="BS1681" s="323"/>
      <c r="BT1681" s="323"/>
      <c r="BU1681" s="49"/>
      <c r="BV1681" s="49"/>
      <c r="BW1681" s="97"/>
      <c r="BX1681" s="97"/>
      <c r="BY1681" s="97"/>
      <c r="BZ1681" s="97"/>
      <c r="CA1681" s="49"/>
      <c r="CB1681" s="49"/>
      <c r="CC1681" s="49"/>
      <c r="CD1681" s="49"/>
      <c r="CE1681" s="49"/>
      <c r="CF1681" s="49"/>
      <c r="CG1681" s="49"/>
      <c r="CH1681" s="49"/>
      <c r="CI1681" s="97"/>
      <c r="CJ1681" s="97"/>
      <c r="CK1681" s="97"/>
      <c r="CL1681" s="97"/>
      <c r="CM1681" s="335"/>
      <c r="CN1681" s="337"/>
      <c r="CO1681" s="315" t="str">
        <f>IF(Формулы!R1681&gt;V1681,"22-?,Дата 14 - Прибыл из УФСИН; ","")&amp;IF(Формулы!Q1681&gt;Y1681,"25-?,Дата 13 - Выбыл в УФСИН;","")&amp;IF(YEAR(ДАННЫЕ!$F$1)=YEAR(ДАННЫЕ!B1681),IF(AT1681&gt;0,"","40-?, вявлен в текущем году! "),"")&amp;IF(YEAR($F$1)=YEAR(W1681),IF(X1681+Y1681&gt;0,"","23-стоит, 24,25 - куда выбыл? "),"")&amp;IF(X1681+Y1681&gt;0,IF(YEAR($F$1)=YEAR(W1681),"","24+25&gt;0? 23 - когда выбыл? "),"")&amp;IF(BA1681&lt;BB1681,"47&gt;=48; ","")&amp;IF(BA1681&lt;BC1681,"47&gt;=49; ","")&amp;IF(BA1681&lt;BD1681,"47&gt;=50; ","")&amp;IF(BE1681&gt;0,IF(BF1681&gt;0,IF(AU1681&gt;AV1681,"","41 и 42 - ? (51 и 52 &gt; 0);"),"51 &gt; 0 52 - ?;"),"")&amp;IF(AU1681&gt;0,IF(AV1681&gt;AU1681,"41&gt;42;","")&amp;IF(BE1681&gt;0,"","41&gt;0 51-?;"),"")&amp;IF(BF1681&gt;0,IF(BE1681&gt;0,"","52&gt;0 51-?;"),"")&amp;IF(AW1681&gt;=AX1681,"","43&gt;44;")&amp;IF(CA1681&gt;0,IF(AW1681&gt;0,"","71 &gt; 0 43-?;"),"")</f>
        <v/>
      </c>
    </row>
    <row r="1682" spans="1:93" ht="12" x14ac:dyDescent="0.2">
      <c r="A1682" s="45"/>
      <c r="B1682" s="46"/>
      <c r="C1682" s="121"/>
      <c r="D1682" s="121"/>
      <c r="E1682" s="336"/>
      <c r="F1682" s="122"/>
      <c r="G1682" s="46"/>
      <c r="H1682" s="45"/>
      <c r="I1682" s="45"/>
      <c r="J1682" s="45"/>
      <c r="K1682" s="45"/>
      <c r="L1682" s="45"/>
      <c r="M1682" s="46"/>
      <c r="N1682" s="46"/>
      <c r="O1682" s="48"/>
      <c r="P1682" s="48"/>
      <c r="Q1682" s="46"/>
      <c r="R1682" s="48"/>
      <c r="S1682" s="48"/>
      <c r="T1682" s="48"/>
      <c r="U1682" s="48"/>
      <c r="V1682" s="48"/>
      <c r="W1682" s="46"/>
      <c r="X1682" s="48"/>
      <c r="Y1682" s="48"/>
      <c r="Z1682" s="157"/>
      <c r="AA1682" s="47"/>
      <c r="AB1682" s="97"/>
      <c r="AC1682" s="49"/>
      <c r="AD1682" s="49"/>
      <c r="AE1682" s="49"/>
      <c r="AF1682" s="49"/>
      <c r="AG1682" s="49"/>
      <c r="AH1682" s="47"/>
      <c r="AI1682" s="47"/>
      <c r="AJ1682" s="47"/>
      <c r="AK1682" s="190"/>
      <c r="AL1682" s="190"/>
      <c r="AM1682" s="190"/>
      <c r="AN1682" s="190"/>
      <c r="AO1682" s="190"/>
      <c r="AP1682" s="151"/>
      <c r="AQ1682" s="322"/>
      <c r="AR1682" s="322"/>
      <c r="AS1682" s="322"/>
      <c r="AT1682" s="47"/>
      <c r="AU1682" s="47"/>
      <c r="AV1682" s="47"/>
      <c r="AW1682" s="47"/>
      <c r="AX1682" s="322"/>
      <c r="AY1682" s="98"/>
      <c r="AZ1682" s="98"/>
      <c r="BA1682" s="47"/>
      <c r="BB1682" s="47"/>
      <c r="BC1682" s="47"/>
      <c r="BD1682" s="47"/>
      <c r="BE1682" s="97"/>
      <c r="BF1682" s="49"/>
      <c r="BG1682" s="239"/>
      <c r="BH1682" s="342"/>
      <c r="BI1682" s="49"/>
      <c r="BJ1682" s="49"/>
      <c r="BK1682" s="49"/>
      <c r="BL1682" s="49"/>
      <c r="BM1682" s="49"/>
      <c r="BN1682" s="47"/>
      <c r="BO1682" s="49"/>
      <c r="BP1682" s="49"/>
      <c r="BQ1682" s="49"/>
      <c r="BR1682" s="323"/>
      <c r="BS1682" s="323"/>
      <c r="BT1682" s="323"/>
      <c r="BU1682" s="49"/>
      <c r="BV1682" s="49"/>
      <c r="BW1682" s="97"/>
      <c r="BX1682" s="97"/>
      <c r="BY1682" s="97"/>
      <c r="BZ1682" s="97"/>
      <c r="CA1682" s="49"/>
      <c r="CB1682" s="49"/>
      <c r="CC1682" s="49"/>
      <c r="CD1682" s="49"/>
      <c r="CE1682" s="49"/>
      <c r="CF1682" s="49"/>
      <c r="CG1682" s="49"/>
      <c r="CH1682" s="49"/>
      <c r="CI1682" s="97"/>
      <c r="CJ1682" s="97"/>
      <c r="CK1682" s="97"/>
      <c r="CL1682" s="97"/>
      <c r="CM1682" s="335"/>
      <c r="CN1682" s="337"/>
      <c r="CO1682" s="315" t="str">
        <f>IF(Формулы!R1682&gt;V1682,"22-?,Дата 14 - Прибыл из УФСИН; ","")&amp;IF(Формулы!Q1682&gt;Y1682,"25-?,Дата 13 - Выбыл в УФСИН;","")&amp;IF(YEAR(ДАННЫЕ!$F$1)=YEAR(ДАННЫЕ!B1682),IF(AT1682&gt;0,"","40-?, вявлен в текущем году! "),"")&amp;IF(YEAR($F$1)=YEAR(W1682),IF(X1682+Y1682&gt;0,"","23-стоит, 24,25 - куда выбыл? "),"")&amp;IF(X1682+Y1682&gt;0,IF(YEAR($F$1)=YEAR(W1682),"","24+25&gt;0? 23 - когда выбыл? "),"")&amp;IF(BA1682&lt;BB1682,"47&gt;=48; ","")&amp;IF(BA1682&lt;BC1682,"47&gt;=49; ","")&amp;IF(BA1682&lt;BD1682,"47&gt;=50; ","")&amp;IF(BE1682&gt;0,IF(BF1682&gt;0,IF(AU1682&gt;AV1682,"","41 и 42 - ? (51 и 52 &gt; 0);"),"51 &gt; 0 52 - ?;"),"")&amp;IF(AU1682&gt;0,IF(AV1682&gt;AU1682,"41&gt;42;","")&amp;IF(BE1682&gt;0,"","41&gt;0 51-?;"),"")&amp;IF(BF1682&gt;0,IF(BE1682&gt;0,"","52&gt;0 51-?;"),"")&amp;IF(AW1682&gt;=AX1682,"","43&gt;44;")&amp;IF(CA1682&gt;0,IF(AW1682&gt;0,"","71 &gt; 0 43-?;"),"")</f>
        <v/>
      </c>
    </row>
    <row r="1683" spans="1:93" ht="12" x14ac:dyDescent="0.2">
      <c r="A1683" s="45"/>
      <c r="B1683" s="46"/>
      <c r="C1683" s="121"/>
      <c r="D1683" s="121"/>
      <c r="E1683" s="336"/>
      <c r="F1683" s="122"/>
      <c r="G1683" s="46"/>
      <c r="H1683" s="45"/>
      <c r="I1683" s="45"/>
      <c r="J1683" s="45"/>
      <c r="K1683" s="45"/>
      <c r="L1683" s="45"/>
      <c r="M1683" s="46"/>
      <c r="N1683" s="46"/>
      <c r="O1683" s="48"/>
      <c r="P1683" s="48"/>
      <c r="Q1683" s="46"/>
      <c r="R1683" s="48"/>
      <c r="S1683" s="48"/>
      <c r="T1683" s="48"/>
      <c r="U1683" s="48"/>
      <c r="V1683" s="48"/>
      <c r="W1683" s="46"/>
      <c r="X1683" s="48"/>
      <c r="Y1683" s="48"/>
      <c r="Z1683" s="157"/>
      <c r="AA1683" s="47"/>
      <c r="AB1683" s="97"/>
      <c r="AC1683" s="49"/>
      <c r="AD1683" s="49"/>
      <c r="AE1683" s="49"/>
      <c r="AF1683" s="49"/>
      <c r="AG1683" s="49"/>
      <c r="AH1683" s="47"/>
      <c r="AI1683" s="47"/>
      <c r="AJ1683" s="47"/>
      <c r="AK1683" s="190"/>
      <c r="AL1683" s="190"/>
      <c r="AM1683" s="190"/>
      <c r="AN1683" s="190"/>
      <c r="AO1683" s="190"/>
      <c r="AP1683" s="151"/>
      <c r="AQ1683" s="322"/>
      <c r="AR1683" s="322"/>
      <c r="AS1683" s="322"/>
      <c r="AT1683" s="47"/>
      <c r="AU1683" s="47"/>
      <c r="AV1683" s="47"/>
      <c r="AW1683" s="47"/>
      <c r="AX1683" s="322"/>
      <c r="AY1683" s="98"/>
      <c r="AZ1683" s="98"/>
      <c r="BA1683" s="47"/>
      <c r="BB1683" s="47"/>
      <c r="BC1683" s="47"/>
      <c r="BD1683" s="47"/>
      <c r="BE1683" s="97"/>
      <c r="BF1683" s="49"/>
      <c r="BG1683" s="239"/>
      <c r="BH1683" s="342"/>
      <c r="BI1683" s="49"/>
      <c r="BJ1683" s="49"/>
      <c r="BK1683" s="49"/>
      <c r="BL1683" s="49"/>
      <c r="BM1683" s="49"/>
      <c r="BN1683" s="47"/>
      <c r="BO1683" s="49"/>
      <c r="BP1683" s="49"/>
      <c r="BQ1683" s="49"/>
      <c r="BR1683" s="323"/>
      <c r="BS1683" s="323"/>
      <c r="BT1683" s="323"/>
      <c r="BU1683" s="49"/>
      <c r="BV1683" s="49"/>
      <c r="BW1683" s="97"/>
      <c r="BX1683" s="97"/>
      <c r="BY1683" s="97"/>
      <c r="BZ1683" s="97"/>
      <c r="CA1683" s="49"/>
      <c r="CB1683" s="49"/>
      <c r="CC1683" s="49"/>
      <c r="CD1683" s="49"/>
      <c r="CE1683" s="49"/>
      <c r="CF1683" s="49"/>
      <c r="CG1683" s="49"/>
      <c r="CH1683" s="49"/>
      <c r="CI1683" s="97"/>
      <c r="CJ1683" s="97"/>
      <c r="CK1683" s="97"/>
      <c r="CL1683" s="97"/>
      <c r="CM1683" s="335"/>
      <c r="CN1683" s="337"/>
      <c r="CO1683" s="315" t="str">
        <f>IF(Формулы!R1683&gt;V1683,"22-?,Дата 14 - Прибыл из УФСИН; ","")&amp;IF(Формулы!Q1683&gt;Y1683,"25-?,Дата 13 - Выбыл в УФСИН;","")&amp;IF(YEAR(ДАННЫЕ!$F$1)=YEAR(ДАННЫЕ!B1683),IF(AT1683&gt;0,"","40-?, вявлен в текущем году! "),"")&amp;IF(YEAR($F$1)=YEAR(W1683),IF(X1683+Y1683&gt;0,"","23-стоит, 24,25 - куда выбыл? "),"")&amp;IF(X1683+Y1683&gt;0,IF(YEAR($F$1)=YEAR(W1683),"","24+25&gt;0? 23 - когда выбыл? "),"")&amp;IF(BA1683&lt;BB1683,"47&gt;=48; ","")&amp;IF(BA1683&lt;BC1683,"47&gt;=49; ","")&amp;IF(BA1683&lt;BD1683,"47&gt;=50; ","")&amp;IF(BE1683&gt;0,IF(BF1683&gt;0,IF(AU1683&gt;AV1683,"","41 и 42 - ? (51 и 52 &gt; 0);"),"51 &gt; 0 52 - ?;"),"")&amp;IF(AU1683&gt;0,IF(AV1683&gt;AU1683,"41&gt;42;","")&amp;IF(BE1683&gt;0,"","41&gt;0 51-?;"),"")&amp;IF(BF1683&gt;0,IF(BE1683&gt;0,"","52&gt;0 51-?;"),"")&amp;IF(AW1683&gt;=AX1683,"","43&gt;44;")&amp;IF(CA1683&gt;0,IF(AW1683&gt;0,"","71 &gt; 0 43-?;"),"")</f>
        <v/>
      </c>
    </row>
    <row r="1684" spans="1:93" ht="12" x14ac:dyDescent="0.2">
      <c r="A1684" s="45"/>
      <c r="B1684" s="46"/>
      <c r="C1684" s="121"/>
      <c r="D1684" s="121"/>
      <c r="E1684" s="336"/>
      <c r="F1684" s="122"/>
      <c r="G1684" s="46"/>
      <c r="H1684" s="45"/>
      <c r="I1684" s="45"/>
      <c r="J1684" s="45"/>
      <c r="K1684" s="45"/>
      <c r="L1684" s="45"/>
      <c r="M1684" s="46"/>
      <c r="N1684" s="46"/>
      <c r="O1684" s="48"/>
      <c r="P1684" s="48"/>
      <c r="Q1684" s="46"/>
      <c r="R1684" s="48"/>
      <c r="S1684" s="48"/>
      <c r="T1684" s="48"/>
      <c r="U1684" s="48"/>
      <c r="V1684" s="48"/>
      <c r="W1684" s="46"/>
      <c r="X1684" s="48"/>
      <c r="Y1684" s="48"/>
      <c r="Z1684" s="157"/>
      <c r="AA1684" s="47"/>
      <c r="AB1684" s="97"/>
      <c r="AC1684" s="49"/>
      <c r="AD1684" s="49"/>
      <c r="AE1684" s="49"/>
      <c r="AF1684" s="49"/>
      <c r="AG1684" s="49"/>
      <c r="AH1684" s="47"/>
      <c r="AI1684" s="47"/>
      <c r="AJ1684" s="47"/>
      <c r="AK1684" s="190"/>
      <c r="AL1684" s="190"/>
      <c r="AM1684" s="190"/>
      <c r="AN1684" s="190"/>
      <c r="AO1684" s="190"/>
      <c r="AP1684" s="151"/>
      <c r="AQ1684" s="322"/>
      <c r="AR1684" s="322"/>
      <c r="AS1684" s="322"/>
      <c r="AT1684" s="47"/>
      <c r="AU1684" s="47"/>
      <c r="AV1684" s="47"/>
      <c r="AW1684" s="47"/>
      <c r="AX1684" s="322"/>
      <c r="AY1684" s="98"/>
      <c r="AZ1684" s="98"/>
      <c r="BA1684" s="47"/>
      <c r="BB1684" s="47"/>
      <c r="BC1684" s="47"/>
      <c r="BD1684" s="47"/>
      <c r="BE1684" s="97"/>
      <c r="BF1684" s="49"/>
      <c r="BG1684" s="239"/>
      <c r="BH1684" s="342"/>
      <c r="BI1684" s="49"/>
      <c r="BJ1684" s="49"/>
      <c r="BK1684" s="49"/>
      <c r="BL1684" s="49"/>
      <c r="BM1684" s="49"/>
      <c r="BN1684" s="47"/>
      <c r="BO1684" s="49"/>
      <c r="BP1684" s="49"/>
      <c r="BQ1684" s="49"/>
      <c r="BR1684" s="323"/>
      <c r="BS1684" s="323"/>
      <c r="BT1684" s="323"/>
      <c r="BU1684" s="49"/>
      <c r="BV1684" s="49"/>
      <c r="BW1684" s="97"/>
      <c r="BX1684" s="97"/>
      <c r="BY1684" s="97"/>
      <c r="BZ1684" s="97"/>
      <c r="CA1684" s="49"/>
      <c r="CB1684" s="49"/>
      <c r="CC1684" s="49"/>
      <c r="CD1684" s="49"/>
      <c r="CE1684" s="49"/>
      <c r="CF1684" s="49"/>
      <c r="CG1684" s="49"/>
      <c r="CH1684" s="49"/>
      <c r="CI1684" s="97"/>
      <c r="CJ1684" s="97"/>
      <c r="CK1684" s="97"/>
      <c r="CL1684" s="97"/>
      <c r="CM1684" s="335"/>
      <c r="CN1684" s="337"/>
      <c r="CO1684" s="315" t="str">
        <f>IF(Формулы!R1684&gt;V1684,"22-?,Дата 14 - Прибыл из УФСИН; ","")&amp;IF(Формулы!Q1684&gt;Y1684,"25-?,Дата 13 - Выбыл в УФСИН;","")&amp;IF(YEAR(ДАННЫЕ!$F$1)=YEAR(ДАННЫЕ!B1684),IF(AT1684&gt;0,"","40-?, вявлен в текущем году! "),"")&amp;IF(YEAR($F$1)=YEAR(W1684),IF(X1684+Y1684&gt;0,"","23-стоит, 24,25 - куда выбыл? "),"")&amp;IF(X1684+Y1684&gt;0,IF(YEAR($F$1)=YEAR(W1684),"","24+25&gt;0? 23 - когда выбыл? "),"")&amp;IF(BA1684&lt;BB1684,"47&gt;=48; ","")&amp;IF(BA1684&lt;BC1684,"47&gt;=49; ","")&amp;IF(BA1684&lt;BD1684,"47&gt;=50; ","")&amp;IF(BE1684&gt;0,IF(BF1684&gt;0,IF(AU1684&gt;AV1684,"","41 и 42 - ? (51 и 52 &gt; 0);"),"51 &gt; 0 52 - ?;"),"")&amp;IF(AU1684&gt;0,IF(AV1684&gt;AU1684,"41&gt;42;","")&amp;IF(BE1684&gt;0,"","41&gt;0 51-?;"),"")&amp;IF(BF1684&gt;0,IF(BE1684&gt;0,"","52&gt;0 51-?;"),"")&amp;IF(AW1684&gt;=AX1684,"","43&gt;44;")&amp;IF(CA1684&gt;0,IF(AW1684&gt;0,"","71 &gt; 0 43-?;"),"")</f>
        <v/>
      </c>
    </row>
    <row r="1685" spans="1:93" ht="12" x14ac:dyDescent="0.2">
      <c r="A1685" s="45"/>
      <c r="B1685" s="46"/>
      <c r="C1685" s="121"/>
      <c r="D1685" s="121"/>
      <c r="E1685" s="336"/>
      <c r="F1685" s="122"/>
      <c r="G1685" s="46"/>
      <c r="H1685" s="45"/>
      <c r="I1685" s="45"/>
      <c r="J1685" s="45"/>
      <c r="K1685" s="45"/>
      <c r="L1685" s="45"/>
      <c r="M1685" s="46"/>
      <c r="N1685" s="46"/>
      <c r="O1685" s="48"/>
      <c r="P1685" s="48"/>
      <c r="Q1685" s="46"/>
      <c r="R1685" s="48"/>
      <c r="S1685" s="48"/>
      <c r="T1685" s="48"/>
      <c r="U1685" s="48"/>
      <c r="V1685" s="48"/>
      <c r="W1685" s="46"/>
      <c r="X1685" s="48"/>
      <c r="Y1685" s="48"/>
      <c r="Z1685" s="157"/>
      <c r="AA1685" s="47"/>
      <c r="AB1685" s="97"/>
      <c r="AC1685" s="49"/>
      <c r="AD1685" s="49"/>
      <c r="AE1685" s="49"/>
      <c r="AF1685" s="49"/>
      <c r="AG1685" s="49"/>
      <c r="AH1685" s="47"/>
      <c r="AI1685" s="47"/>
      <c r="AJ1685" s="47"/>
      <c r="AK1685" s="190"/>
      <c r="AL1685" s="190"/>
      <c r="AM1685" s="190"/>
      <c r="AN1685" s="190"/>
      <c r="AO1685" s="190"/>
      <c r="AP1685" s="151"/>
      <c r="AQ1685" s="322"/>
      <c r="AR1685" s="322"/>
      <c r="AS1685" s="322"/>
      <c r="AT1685" s="47"/>
      <c r="AU1685" s="47"/>
      <c r="AV1685" s="47"/>
      <c r="AW1685" s="47"/>
      <c r="AX1685" s="322"/>
      <c r="AY1685" s="98"/>
      <c r="AZ1685" s="98"/>
      <c r="BA1685" s="47"/>
      <c r="BB1685" s="47"/>
      <c r="BC1685" s="47"/>
      <c r="BD1685" s="47"/>
      <c r="BE1685" s="97"/>
      <c r="BF1685" s="49"/>
      <c r="BG1685" s="239"/>
      <c r="BH1685" s="342"/>
      <c r="BI1685" s="49"/>
      <c r="BJ1685" s="49"/>
      <c r="BK1685" s="49"/>
      <c r="BL1685" s="49"/>
      <c r="BM1685" s="49"/>
      <c r="BN1685" s="47"/>
      <c r="BO1685" s="49"/>
      <c r="BP1685" s="49"/>
      <c r="BQ1685" s="49"/>
      <c r="BR1685" s="323"/>
      <c r="BS1685" s="323"/>
      <c r="BT1685" s="323"/>
      <c r="BU1685" s="49"/>
      <c r="BV1685" s="49"/>
      <c r="BW1685" s="97"/>
      <c r="BX1685" s="97"/>
      <c r="BY1685" s="97"/>
      <c r="BZ1685" s="97"/>
      <c r="CA1685" s="49"/>
      <c r="CB1685" s="49"/>
      <c r="CC1685" s="49"/>
      <c r="CD1685" s="49"/>
      <c r="CE1685" s="49"/>
      <c r="CF1685" s="49"/>
      <c r="CG1685" s="49"/>
      <c r="CH1685" s="49"/>
      <c r="CI1685" s="97"/>
      <c r="CJ1685" s="97"/>
      <c r="CK1685" s="97"/>
      <c r="CL1685" s="97"/>
      <c r="CM1685" s="335"/>
      <c r="CN1685" s="337"/>
      <c r="CO1685" s="315" t="str">
        <f>IF(Формулы!R1685&gt;V1685,"22-?,Дата 14 - Прибыл из УФСИН; ","")&amp;IF(Формулы!Q1685&gt;Y1685,"25-?,Дата 13 - Выбыл в УФСИН;","")&amp;IF(YEAR(ДАННЫЕ!$F$1)=YEAR(ДАННЫЕ!B1685),IF(AT1685&gt;0,"","40-?, вявлен в текущем году! "),"")&amp;IF(YEAR($F$1)=YEAR(W1685),IF(X1685+Y1685&gt;0,"","23-стоит, 24,25 - куда выбыл? "),"")&amp;IF(X1685+Y1685&gt;0,IF(YEAR($F$1)=YEAR(W1685),"","24+25&gt;0? 23 - когда выбыл? "),"")&amp;IF(BA1685&lt;BB1685,"47&gt;=48; ","")&amp;IF(BA1685&lt;BC1685,"47&gt;=49; ","")&amp;IF(BA1685&lt;BD1685,"47&gt;=50; ","")&amp;IF(BE1685&gt;0,IF(BF1685&gt;0,IF(AU1685&gt;AV1685,"","41 и 42 - ? (51 и 52 &gt; 0);"),"51 &gt; 0 52 - ?;"),"")&amp;IF(AU1685&gt;0,IF(AV1685&gt;AU1685,"41&gt;42;","")&amp;IF(BE1685&gt;0,"","41&gt;0 51-?;"),"")&amp;IF(BF1685&gt;0,IF(BE1685&gt;0,"","52&gt;0 51-?;"),"")&amp;IF(AW1685&gt;=AX1685,"","43&gt;44;")&amp;IF(CA1685&gt;0,IF(AW1685&gt;0,"","71 &gt; 0 43-?;"),"")</f>
        <v/>
      </c>
    </row>
    <row r="1686" spans="1:93" ht="12" x14ac:dyDescent="0.2">
      <c r="A1686" s="45"/>
      <c r="B1686" s="46"/>
      <c r="C1686" s="121"/>
      <c r="D1686" s="121"/>
      <c r="E1686" s="336"/>
      <c r="F1686" s="122"/>
      <c r="G1686" s="46"/>
      <c r="H1686" s="45"/>
      <c r="I1686" s="45"/>
      <c r="J1686" s="45"/>
      <c r="K1686" s="45"/>
      <c r="L1686" s="45"/>
      <c r="M1686" s="46"/>
      <c r="N1686" s="46"/>
      <c r="O1686" s="48"/>
      <c r="P1686" s="48"/>
      <c r="Q1686" s="46"/>
      <c r="R1686" s="48"/>
      <c r="S1686" s="48"/>
      <c r="T1686" s="48"/>
      <c r="U1686" s="48"/>
      <c r="V1686" s="48"/>
      <c r="W1686" s="46"/>
      <c r="X1686" s="48"/>
      <c r="Y1686" s="48"/>
      <c r="Z1686" s="157"/>
      <c r="AA1686" s="47"/>
      <c r="AB1686" s="97"/>
      <c r="AC1686" s="49"/>
      <c r="AD1686" s="49"/>
      <c r="AE1686" s="49"/>
      <c r="AF1686" s="49"/>
      <c r="AG1686" s="49"/>
      <c r="AH1686" s="47"/>
      <c r="AI1686" s="47"/>
      <c r="AJ1686" s="47"/>
      <c r="AK1686" s="190"/>
      <c r="AL1686" s="190"/>
      <c r="AM1686" s="190"/>
      <c r="AN1686" s="190"/>
      <c r="AO1686" s="190"/>
      <c r="AP1686" s="151"/>
      <c r="AQ1686" s="322"/>
      <c r="AR1686" s="322"/>
      <c r="AS1686" s="322"/>
      <c r="AT1686" s="47"/>
      <c r="AU1686" s="47"/>
      <c r="AV1686" s="47"/>
      <c r="AW1686" s="47"/>
      <c r="AX1686" s="322"/>
      <c r="AY1686" s="98"/>
      <c r="AZ1686" s="98"/>
      <c r="BA1686" s="47"/>
      <c r="BB1686" s="47"/>
      <c r="BC1686" s="47"/>
      <c r="BD1686" s="47"/>
      <c r="BE1686" s="97"/>
      <c r="BF1686" s="49"/>
      <c r="BG1686" s="239"/>
      <c r="BH1686" s="342"/>
      <c r="BI1686" s="49"/>
      <c r="BJ1686" s="49"/>
      <c r="BK1686" s="49"/>
      <c r="BL1686" s="49"/>
      <c r="BM1686" s="49"/>
      <c r="BN1686" s="47"/>
      <c r="BO1686" s="49"/>
      <c r="BP1686" s="49"/>
      <c r="BQ1686" s="49"/>
      <c r="BR1686" s="323"/>
      <c r="BS1686" s="323"/>
      <c r="BT1686" s="323"/>
      <c r="BU1686" s="49"/>
      <c r="BV1686" s="49"/>
      <c r="BW1686" s="97"/>
      <c r="BX1686" s="97"/>
      <c r="BY1686" s="97"/>
      <c r="BZ1686" s="97"/>
      <c r="CA1686" s="49"/>
      <c r="CB1686" s="49"/>
      <c r="CC1686" s="49"/>
      <c r="CD1686" s="49"/>
      <c r="CE1686" s="49"/>
      <c r="CF1686" s="49"/>
      <c r="CG1686" s="49"/>
      <c r="CH1686" s="49"/>
      <c r="CI1686" s="97"/>
      <c r="CJ1686" s="97"/>
      <c r="CK1686" s="97"/>
      <c r="CL1686" s="97"/>
      <c r="CM1686" s="335"/>
      <c r="CN1686" s="337"/>
      <c r="CO1686" s="315" t="str">
        <f>IF(Формулы!R1686&gt;V1686,"22-?,Дата 14 - Прибыл из УФСИН; ","")&amp;IF(Формулы!Q1686&gt;Y1686,"25-?,Дата 13 - Выбыл в УФСИН;","")&amp;IF(YEAR(ДАННЫЕ!$F$1)=YEAR(ДАННЫЕ!B1686),IF(AT1686&gt;0,"","40-?, вявлен в текущем году! "),"")&amp;IF(YEAR($F$1)=YEAR(W1686),IF(X1686+Y1686&gt;0,"","23-стоит, 24,25 - куда выбыл? "),"")&amp;IF(X1686+Y1686&gt;0,IF(YEAR($F$1)=YEAR(W1686),"","24+25&gt;0? 23 - когда выбыл? "),"")&amp;IF(BA1686&lt;BB1686,"47&gt;=48; ","")&amp;IF(BA1686&lt;BC1686,"47&gt;=49; ","")&amp;IF(BA1686&lt;BD1686,"47&gt;=50; ","")&amp;IF(BE1686&gt;0,IF(BF1686&gt;0,IF(AU1686&gt;AV1686,"","41 и 42 - ? (51 и 52 &gt; 0);"),"51 &gt; 0 52 - ?;"),"")&amp;IF(AU1686&gt;0,IF(AV1686&gt;AU1686,"41&gt;42;","")&amp;IF(BE1686&gt;0,"","41&gt;0 51-?;"),"")&amp;IF(BF1686&gt;0,IF(BE1686&gt;0,"","52&gt;0 51-?;"),"")&amp;IF(AW1686&gt;=AX1686,"","43&gt;44;")&amp;IF(CA1686&gt;0,IF(AW1686&gt;0,"","71 &gt; 0 43-?;"),"")</f>
        <v/>
      </c>
    </row>
    <row r="1687" spans="1:93" ht="12" x14ac:dyDescent="0.2">
      <c r="A1687" s="45"/>
      <c r="B1687" s="46"/>
      <c r="C1687" s="121"/>
      <c r="D1687" s="121"/>
      <c r="E1687" s="336"/>
      <c r="F1687" s="122"/>
      <c r="G1687" s="46"/>
      <c r="H1687" s="45"/>
      <c r="I1687" s="45"/>
      <c r="J1687" s="45"/>
      <c r="K1687" s="45"/>
      <c r="L1687" s="45"/>
      <c r="M1687" s="46"/>
      <c r="N1687" s="46"/>
      <c r="O1687" s="48"/>
      <c r="P1687" s="48"/>
      <c r="Q1687" s="46"/>
      <c r="R1687" s="48"/>
      <c r="S1687" s="48"/>
      <c r="T1687" s="48"/>
      <c r="U1687" s="48"/>
      <c r="V1687" s="48"/>
      <c r="W1687" s="46"/>
      <c r="X1687" s="48"/>
      <c r="Y1687" s="48"/>
      <c r="Z1687" s="157"/>
      <c r="AA1687" s="47"/>
      <c r="AB1687" s="97"/>
      <c r="AC1687" s="49"/>
      <c r="AD1687" s="49"/>
      <c r="AE1687" s="49"/>
      <c r="AF1687" s="49"/>
      <c r="AG1687" s="49"/>
      <c r="AH1687" s="47"/>
      <c r="AI1687" s="47"/>
      <c r="AJ1687" s="47"/>
      <c r="AK1687" s="190"/>
      <c r="AL1687" s="190"/>
      <c r="AM1687" s="190"/>
      <c r="AN1687" s="190"/>
      <c r="AO1687" s="190"/>
      <c r="AP1687" s="151"/>
      <c r="AQ1687" s="322"/>
      <c r="AR1687" s="322"/>
      <c r="AS1687" s="322"/>
      <c r="AT1687" s="47"/>
      <c r="AU1687" s="47"/>
      <c r="AV1687" s="47"/>
      <c r="AW1687" s="47"/>
      <c r="AX1687" s="322"/>
      <c r="AY1687" s="98"/>
      <c r="AZ1687" s="98"/>
      <c r="BA1687" s="47"/>
      <c r="BB1687" s="47"/>
      <c r="BC1687" s="47"/>
      <c r="BD1687" s="47"/>
      <c r="BE1687" s="97"/>
      <c r="BF1687" s="49"/>
      <c r="BG1687" s="239"/>
      <c r="BH1687" s="342"/>
      <c r="BI1687" s="49"/>
      <c r="BJ1687" s="49"/>
      <c r="BK1687" s="49"/>
      <c r="BL1687" s="49"/>
      <c r="BM1687" s="49"/>
      <c r="BN1687" s="47"/>
      <c r="BO1687" s="49"/>
      <c r="BP1687" s="49"/>
      <c r="BQ1687" s="49"/>
      <c r="BR1687" s="323"/>
      <c r="BS1687" s="323"/>
      <c r="BT1687" s="323"/>
      <c r="BU1687" s="49"/>
      <c r="BV1687" s="49"/>
      <c r="BW1687" s="97"/>
      <c r="BX1687" s="97"/>
      <c r="BY1687" s="97"/>
      <c r="BZ1687" s="97"/>
      <c r="CA1687" s="49"/>
      <c r="CB1687" s="49"/>
      <c r="CC1687" s="49"/>
      <c r="CD1687" s="49"/>
      <c r="CE1687" s="49"/>
      <c r="CF1687" s="49"/>
      <c r="CG1687" s="49"/>
      <c r="CH1687" s="49"/>
      <c r="CI1687" s="97"/>
      <c r="CJ1687" s="97"/>
      <c r="CK1687" s="97"/>
      <c r="CL1687" s="97"/>
      <c r="CM1687" s="335"/>
      <c r="CN1687" s="337"/>
      <c r="CO1687" s="315" t="str">
        <f>IF(Формулы!R1687&gt;V1687,"22-?,Дата 14 - Прибыл из УФСИН; ","")&amp;IF(Формулы!Q1687&gt;Y1687,"25-?,Дата 13 - Выбыл в УФСИН;","")&amp;IF(YEAR(ДАННЫЕ!$F$1)=YEAR(ДАННЫЕ!B1687),IF(AT1687&gt;0,"","40-?, вявлен в текущем году! "),"")&amp;IF(YEAR($F$1)=YEAR(W1687),IF(X1687+Y1687&gt;0,"","23-стоит, 24,25 - куда выбыл? "),"")&amp;IF(X1687+Y1687&gt;0,IF(YEAR($F$1)=YEAR(W1687),"","24+25&gt;0? 23 - когда выбыл? "),"")&amp;IF(BA1687&lt;BB1687,"47&gt;=48; ","")&amp;IF(BA1687&lt;BC1687,"47&gt;=49; ","")&amp;IF(BA1687&lt;BD1687,"47&gt;=50; ","")&amp;IF(BE1687&gt;0,IF(BF1687&gt;0,IF(AU1687&gt;AV1687,"","41 и 42 - ? (51 и 52 &gt; 0);"),"51 &gt; 0 52 - ?;"),"")&amp;IF(AU1687&gt;0,IF(AV1687&gt;AU1687,"41&gt;42;","")&amp;IF(BE1687&gt;0,"","41&gt;0 51-?;"),"")&amp;IF(BF1687&gt;0,IF(BE1687&gt;0,"","52&gt;0 51-?;"),"")&amp;IF(AW1687&gt;=AX1687,"","43&gt;44;")&amp;IF(CA1687&gt;0,IF(AW1687&gt;0,"","71 &gt; 0 43-?;"),"")</f>
        <v/>
      </c>
    </row>
    <row r="1688" spans="1:93" ht="12" x14ac:dyDescent="0.2">
      <c r="A1688" s="45"/>
      <c r="B1688" s="46"/>
      <c r="C1688" s="121"/>
      <c r="D1688" s="121"/>
      <c r="E1688" s="336"/>
      <c r="F1688" s="122"/>
      <c r="G1688" s="46"/>
      <c r="H1688" s="45"/>
      <c r="I1688" s="45"/>
      <c r="J1688" s="45"/>
      <c r="K1688" s="45"/>
      <c r="L1688" s="45"/>
      <c r="M1688" s="46"/>
      <c r="N1688" s="46"/>
      <c r="O1688" s="48"/>
      <c r="P1688" s="48"/>
      <c r="Q1688" s="46"/>
      <c r="R1688" s="48"/>
      <c r="S1688" s="48"/>
      <c r="T1688" s="48"/>
      <c r="U1688" s="48"/>
      <c r="V1688" s="48"/>
      <c r="W1688" s="46"/>
      <c r="X1688" s="48"/>
      <c r="Y1688" s="48"/>
      <c r="Z1688" s="157"/>
      <c r="AA1688" s="47"/>
      <c r="AB1688" s="97"/>
      <c r="AC1688" s="49"/>
      <c r="AD1688" s="49"/>
      <c r="AE1688" s="49"/>
      <c r="AF1688" s="49"/>
      <c r="AG1688" s="49"/>
      <c r="AH1688" s="47"/>
      <c r="AI1688" s="47"/>
      <c r="AJ1688" s="47"/>
      <c r="AK1688" s="190"/>
      <c r="AL1688" s="190"/>
      <c r="AM1688" s="190"/>
      <c r="AN1688" s="190"/>
      <c r="AO1688" s="190"/>
      <c r="AP1688" s="151"/>
      <c r="AQ1688" s="322"/>
      <c r="AR1688" s="322"/>
      <c r="AS1688" s="322"/>
      <c r="AT1688" s="47"/>
      <c r="AU1688" s="47"/>
      <c r="AV1688" s="47"/>
      <c r="AW1688" s="47"/>
      <c r="AX1688" s="322"/>
      <c r="AY1688" s="98"/>
      <c r="AZ1688" s="98"/>
      <c r="BA1688" s="47"/>
      <c r="BB1688" s="47"/>
      <c r="BC1688" s="47"/>
      <c r="BD1688" s="47"/>
      <c r="BE1688" s="97"/>
      <c r="BF1688" s="49"/>
      <c r="BG1688" s="239"/>
      <c r="BH1688" s="342"/>
      <c r="BI1688" s="49"/>
      <c r="BJ1688" s="49"/>
      <c r="BK1688" s="49"/>
      <c r="BL1688" s="49"/>
      <c r="BM1688" s="49"/>
      <c r="BN1688" s="47"/>
      <c r="BO1688" s="49"/>
      <c r="BP1688" s="49"/>
      <c r="BQ1688" s="49"/>
      <c r="BR1688" s="323"/>
      <c r="BS1688" s="323"/>
      <c r="BT1688" s="323"/>
      <c r="BU1688" s="49"/>
      <c r="BV1688" s="49"/>
      <c r="BW1688" s="97"/>
      <c r="BX1688" s="97"/>
      <c r="BY1688" s="97"/>
      <c r="BZ1688" s="97"/>
      <c r="CA1688" s="49"/>
      <c r="CB1688" s="49"/>
      <c r="CC1688" s="49"/>
      <c r="CD1688" s="49"/>
      <c r="CE1688" s="49"/>
      <c r="CF1688" s="49"/>
      <c r="CG1688" s="49"/>
      <c r="CH1688" s="49"/>
      <c r="CI1688" s="97"/>
      <c r="CJ1688" s="97"/>
      <c r="CK1688" s="97"/>
      <c r="CL1688" s="97"/>
      <c r="CM1688" s="335"/>
      <c r="CN1688" s="337"/>
      <c r="CO1688" s="315" t="str">
        <f>IF(Формулы!R1688&gt;V1688,"22-?,Дата 14 - Прибыл из УФСИН; ","")&amp;IF(Формулы!Q1688&gt;Y1688,"25-?,Дата 13 - Выбыл в УФСИН;","")&amp;IF(YEAR(ДАННЫЕ!$F$1)=YEAR(ДАННЫЕ!B1688),IF(AT1688&gt;0,"","40-?, вявлен в текущем году! "),"")&amp;IF(YEAR($F$1)=YEAR(W1688),IF(X1688+Y1688&gt;0,"","23-стоит, 24,25 - куда выбыл? "),"")&amp;IF(X1688+Y1688&gt;0,IF(YEAR($F$1)=YEAR(W1688),"","24+25&gt;0? 23 - когда выбыл? "),"")&amp;IF(BA1688&lt;BB1688,"47&gt;=48; ","")&amp;IF(BA1688&lt;BC1688,"47&gt;=49; ","")&amp;IF(BA1688&lt;BD1688,"47&gt;=50; ","")&amp;IF(BE1688&gt;0,IF(BF1688&gt;0,IF(AU1688&gt;AV1688,"","41 и 42 - ? (51 и 52 &gt; 0);"),"51 &gt; 0 52 - ?;"),"")&amp;IF(AU1688&gt;0,IF(AV1688&gt;AU1688,"41&gt;42;","")&amp;IF(BE1688&gt;0,"","41&gt;0 51-?;"),"")&amp;IF(BF1688&gt;0,IF(BE1688&gt;0,"","52&gt;0 51-?;"),"")&amp;IF(AW1688&gt;=AX1688,"","43&gt;44;")&amp;IF(CA1688&gt;0,IF(AW1688&gt;0,"","71 &gt; 0 43-?;"),"")</f>
        <v/>
      </c>
    </row>
    <row r="1689" spans="1:93" ht="12" x14ac:dyDescent="0.2">
      <c r="A1689" s="45"/>
      <c r="B1689" s="46"/>
      <c r="C1689" s="121"/>
      <c r="D1689" s="121"/>
      <c r="E1689" s="336"/>
      <c r="F1689" s="122"/>
      <c r="G1689" s="46"/>
      <c r="H1689" s="45"/>
      <c r="I1689" s="45"/>
      <c r="J1689" s="45"/>
      <c r="K1689" s="45"/>
      <c r="L1689" s="45"/>
      <c r="M1689" s="46"/>
      <c r="N1689" s="46"/>
      <c r="O1689" s="48"/>
      <c r="P1689" s="48"/>
      <c r="Q1689" s="46"/>
      <c r="R1689" s="48"/>
      <c r="S1689" s="48"/>
      <c r="T1689" s="48"/>
      <c r="U1689" s="48"/>
      <c r="V1689" s="48"/>
      <c r="W1689" s="46"/>
      <c r="X1689" s="48"/>
      <c r="Y1689" s="48"/>
      <c r="Z1689" s="157"/>
      <c r="AA1689" s="47"/>
      <c r="AB1689" s="97"/>
      <c r="AC1689" s="49"/>
      <c r="AD1689" s="49"/>
      <c r="AE1689" s="49"/>
      <c r="AF1689" s="49"/>
      <c r="AG1689" s="49"/>
      <c r="AH1689" s="47"/>
      <c r="AI1689" s="47"/>
      <c r="AJ1689" s="47"/>
      <c r="AK1689" s="190"/>
      <c r="AL1689" s="190"/>
      <c r="AM1689" s="190"/>
      <c r="AN1689" s="190"/>
      <c r="AO1689" s="190"/>
      <c r="AP1689" s="151"/>
      <c r="AQ1689" s="322"/>
      <c r="AR1689" s="322"/>
      <c r="AS1689" s="322"/>
      <c r="AT1689" s="47"/>
      <c r="AU1689" s="47"/>
      <c r="AV1689" s="47"/>
      <c r="AW1689" s="47"/>
      <c r="AX1689" s="322"/>
      <c r="AY1689" s="98"/>
      <c r="AZ1689" s="98"/>
      <c r="BA1689" s="47"/>
      <c r="BB1689" s="47"/>
      <c r="BC1689" s="47"/>
      <c r="BD1689" s="47"/>
      <c r="BE1689" s="97"/>
      <c r="BF1689" s="49"/>
      <c r="BG1689" s="239"/>
      <c r="BH1689" s="342"/>
      <c r="BI1689" s="49"/>
      <c r="BJ1689" s="49"/>
      <c r="BK1689" s="49"/>
      <c r="BL1689" s="49"/>
      <c r="BM1689" s="49"/>
      <c r="BN1689" s="47"/>
      <c r="BO1689" s="49"/>
      <c r="BP1689" s="49"/>
      <c r="BQ1689" s="49"/>
      <c r="BR1689" s="323"/>
      <c r="BS1689" s="323"/>
      <c r="BT1689" s="323"/>
      <c r="BU1689" s="49"/>
      <c r="BV1689" s="49"/>
      <c r="BW1689" s="97"/>
      <c r="BX1689" s="97"/>
      <c r="BY1689" s="97"/>
      <c r="BZ1689" s="97"/>
      <c r="CA1689" s="49"/>
      <c r="CB1689" s="49"/>
      <c r="CC1689" s="49"/>
      <c r="CD1689" s="49"/>
      <c r="CE1689" s="49"/>
      <c r="CF1689" s="49"/>
      <c r="CG1689" s="49"/>
      <c r="CH1689" s="49"/>
      <c r="CI1689" s="97"/>
      <c r="CJ1689" s="97"/>
      <c r="CK1689" s="97"/>
      <c r="CL1689" s="97"/>
      <c r="CM1689" s="335"/>
      <c r="CN1689" s="337"/>
      <c r="CO1689" s="315" t="str">
        <f>IF(Формулы!R1689&gt;V1689,"22-?,Дата 14 - Прибыл из УФСИН; ","")&amp;IF(Формулы!Q1689&gt;Y1689,"25-?,Дата 13 - Выбыл в УФСИН;","")&amp;IF(YEAR(ДАННЫЕ!$F$1)=YEAR(ДАННЫЕ!B1689),IF(AT1689&gt;0,"","40-?, вявлен в текущем году! "),"")&amp;IF(YEAR($F$1)=YEAR(W1689),IF(X1689+Y1689&gt;0,"","23-стоит, 24,25 - куда выбыл? "),"")&amp;IF(X1689+Y1689&gt;0,IF(YEAR($F$1)=YEAR(W1689),"","24+25&gt;0? 23 - когда выбыл? "),"")&amp;IF(BA1689&lt;BB1689,"47&gt;=48; ","")&amp;IF(BA1689&lt;BC1689,"47&gt;=49; ","")&amp;IF(BA1689&lt;BD1689,"47&gt;=50; ","")&amp;IF(BE1689&gt;0,IF(BF1689&gt;0,IF(AU1689&gt;AV1689,"","41 и 42 - ? (51 и 52 &gt; 0);"),"51 &gt; 0 52 - ?;"),"")&amp;IF(AU1689&gt;0,IF(AV1689&gt;AU1689,"41&gt;42;","")&amp;IF(BE1689&gt;0,"","41&gt;0 51-?;"),"")&amp;IF(BF1689&gt;0,IF(BE1689&gt;0,"","52&gt;0 51-?;"),"")&amp;IF(AW1689&gt;=AX1689,"","43&gt;44;")&amp;IF(CA1689&gt;0,IF(AW1689&gt;0,"","71 &gt; 0 43-?;"),"")</f>
        <v/>
      </c>
    </row>
    <row r="1690" spans="1:93" ht="12" x14ac:dyDescent="0.2">
      <c r="A1690" s="45"/>
      <c r="B1690" s="46"/>
      <c r="C1690" s="121"/>
      <c r="D1690" s="121"/>
      <c r="E1690" s="336"/>
      <c r="F1690" s="122"/>
      <c r="G1690" s="46"/>
      <c r="H1690" s="45"/>
      <c r="I1690" s="45"/>
      <c r="J1690" s="45"/>
      <c r="K1690" s="45"/>
      <c r="L1690" s="45"/>
      <c r="M1690" s="46"/>
      <c r="N1690" s="46"/>
      <c r="O1690" s="48"/>
      <c r="P1690" s="48"/>
      <c r="Q1690" s="46"/>
      <c r="R1690" s="48"/>
      <c r="S1690" s="48"/>
      <c r="T1690" s="48"/>
      <c r="U1690" s="48"/>
      <c r="V1690" s="48"/>
      <c r="W1690" s="46"/>
      <c r="X1690" s="48"/>
      <c r="Y1690" s="48"/>
      <c r="Z1690" s="157"/>
      <c r="AA1690" s="47"/>
      <c r="AB1690" s="97"/>
      <c r="AC1690" s="49"/>
      <c r="AD1690" s="49"/>
      <c r="AE1690" s="49"/>
      <c r="AF1690" s="49"/>
      <c r="AG1690" s="49"/>
      <c r="AH1690" s="47"/>
      <c r="AI1690" s="47"/>
      <c r="AJ1690" s="47"/>
      <c r="AK1690" s="190"/>
      <c r="AL1690" s="190"/>
      <c r="AM1690" s="190"/>
      <c r="AN1690" s="190"/>
      <c r="AO1690" s="190"/>
      <c r="AP1690" s="151"/>
      <c r="AQ1690" s="322"/>
      <c r="AR1690" s="322"/>
      <c r="AS1690" s="322"/>
      <c r="AT1690" s="47"/>
      <c r="AU1690" s="47"/>
      <c r="AV1690" s="47"/>
      <c r="AW1690" s="47"/>
      <c r="AX1690" s="322"/>
      <c r="AY1690" s="98"/>
      <c r="AZ1690" s="98"/>
      <c r="BA1690" s="47"/>
      <c r="BB1690" s="47"/>
      <c r="BC1690" s="47"/>
      <c r="BD1690" s="47"/>
      <c r="BE1690" s="97"/>
      <c r="BF1690" s="49"/>
      <c r="BG1690" s="239"/>
      <c r="BH1690" s="342"/>
      <c r="BI1690" s="49"/>
      <c r="BJ1690" s="49"/>
      <c r="BK1690" s="49"/>
      <c r="BL1690" s="49"/>
      <c r="BM1690" s="49"/>
      <c r="BN1690" s="47"/>
      <c r="BO1690" s="49"/>
      <c r="BP1690" s="49"/>
      <c r="BQ1690" s="49"/>
      <c r="BR1690" s="323"/>
      <c r="BS1690" s="323"/>
      <c r="BT1690" s="323"/>
      <c r="BU1690" s="49"/>
      <c r="BV1690" s="49"/>
      <c r="BW1690" s="97"/>
      <c r="BX1690" s="97"/>
      <c r="BY1690" s="97"/>
      <c r="BZ1690" s="97"/>
      <c r="CA1690" s="49"/>
      <c r="CB1690" s="49"/>
      <c r="CC1690" s="49"/>
      <c r="CD1690" s="49"/>
      <c r="CE1690" s="49"/>
      <c r="CF1690" s="49"/>
      <c r="CG1690" s="49"/>
      <c r="CH1690" s="49"/>
      <c r="CI1690" s="97"/>
      <c r="CJ1690" s="97"/>
      <c r="CK1690" s="97"/>
      <c r="CL1690" s="97"/>
      <c r="CM1690" s="335"/>
      <c r="CN1690" s="337"/>
      <c r="CO1690" s="315" t="str">
        <f>IF(Формулы!R1690&gt;V1690,"22-?,Дата 14 - Прибыл из УФСИН; ","")&amp;IF(Формулы!Q1690&gt;Y1690,"25-?,Дата 13 - Выбыл в УФСИН;","")&amp;IF(YEAR(ДАННЫЕ!$F$1)=YEAR(ДАННЫЕ!B1690),IF(AT1690&gt;0,"","40-?, вявлен в текущем году! "),"")&amp;IF(YEAR($F$1)=YEAR(W1690),IF(X1690+Y1690&gt;0,"","23-стоит, 24,25 - куда выбыл? "),"")&amp;IF(X1690+Y1690&gt;0,IF(YEAR($F$1)=YEAR(W1690),"","24+25&gt;0? 23 - когда выбыл? "),"")&amp;IF(BA1690&lt;BB1690,"47&gt;=48; ","")&amp;IF(BA1690&lt;BC1690,"47&gt;=49; ","")&amp;IF(BA1690&lt;BD1690,"47&gt;=50; ","")&amp;IF(BE1690&gt;0,IF(BF1690&gt;0,IF(AU1690&gt;AV1690,"","41 и 42 - ? (51 и 52 &gt; 0);"),"51 &gt; 0 52 - ?;"),"")&amp;IF(AU1690&gt;0,IF(AV1690&gt;AU1690,"41&gt;42;","")&amp;IF(BE1690&gt;0,"","41&gt;0 51-?;"),"")&amp;IF(BF1690&gt;0,IF(BE1690&gt;0,"","52&gt;0 51-?;"),"")&amp;IF(AW1690&gt;=AX1690,"","43&gt;44;")&amp;IF(CA1690&gt;0,IF(AW1690&gt;0,"","71 &gt; 0 43-?;"),"")</f>
        <v/>
      </c>
    </row>
    <row r="1691" spans="1:93" ht="12" x14ac:dyDescent="0.2">
      <c r="A1691" s="45"/>
      <c r="B1691" s="46"/>
      <c r="C1691" s="121"/>
      <c r="D1691" s="121"/>
      <c r="E1691" s="336"/>
      <c r="F1691" s="122"/>
      <c r="G1691" s="46"/>
      <c r="H1691" s="45"/>
      <c r="I1691" s="45"/>
      <c r="J1691" s="45"/>
      <c r="K1691" s="45"/>
      <c r="L1691" s="45"/>
      <c r="M1691" s="46"/>
      <c r="N1691" s="46"/>
      <c r="O1691" s="48"/>
      <c r="P1691" s="48"/>
      <c r="Q1691" s="46"/>
      <c r="R1691" s="48"/>
      <c r="S1691" s="48"/>
      <c r="T1691" s="48"/>
      <c r="U1691" s="48"/>
      <c r="V1691" s="48"/>
      <c r="W1691" s="46"/>
      <c r="X1691" s="48"/>
      <c r="Y1691" s="48"/>
      <c r="Z1691" s="157"/>
      <c r="AA1691" s="47"/>
      <c r="AB1691" s="97"/>
      <c r="AC1691" s="49"/>
      <c r="AD1691" s="49"/>
      <c r="AE1691" s="49"/>
      <c r="AF1691" s="49"/>
      <c r="AG1691" s="49"/>
      <c r="AH1691" s="47"/>
      <c r="AI1691" s="47"/>
      <c r="AJ1691" s="47"/>
      <c r="AK1691" s="190"/>
      <c r="AL1691" s="190"/>
      <c r="AM1691" s="190"/>
      <c r="AN1691" s="190"/>
      <c r="AO1691" s="190"/>
      <c r="AP1691" s="151"/>
      <c r="AQ1691" s="322"/>
      <c r="AR1691" s="322"/>
      <c r="AS1691" s="322"/>
      <c r="AT1691" s="47"/>
      <c r="AU1691" s="47"/>
      <c r="AV1691" s="47"/>
      <c r="AW1691" s="47"/>
      <c r="AX1691" s="322"/>
      <c r="AY1691" s="98"/>
      <c r="AZ1691" s="98"/>
      <c r="BA1691" s="47"/>
      <c r="BB1691" s="47"/>
      <c r="BC1691" s="47"/>
      <c r="BD1691" s="47"/>
      <c r="BE1691" s="97"/>
      <c r="BF1691" s="49"/>
      <c r="BG1691" s="239"/>
      <c r="BH1691" s="342"/>
      <c r="BI1691" s="49"/>
      <c r="BJ1691" s="49"/>
      <c r="BK1691" s="49"/>
      <c r="BL1691" s="49"/>
      <c r="BM1691" s="49"/>
      <c r="BN1691" s="47"/>
      <c r="BO1691" s="49"/>
      <c r="BP1691" s="49"/>
      <c r="BQ1691" s="49"/>
      <c r="BR1691" s="323"/>
      <c r="BS1691" s="323"/>
      <c r="BT1691" s="323"/>
      <c r="BU1691" s="49"/>
      <c r="BV1691" s="49"/>
      <c r="BW1691" s="97"/>
      <c r="BX1691" s="97"/>
      <c r="BY1691" s="97"/>
      <c r="BZ1691" s="97"/>
      <c r="CA1691" s="49"/>
      <c r="CB1691" s="49"/>
      <c r="CC1691" s="49"/>
      <c r="CD1691" s="49"/>
      <c r="CE1691" s="49"/>
      <c r="CF1691" s="49"/>
      <c r="CG1691" s="49"/>
      <c r="CH1691" s="49"/>
      <c r="CI1691" s="97"/>
      <c r="CJ1691" s="97"/>
      <c r="CK1691" s="97"/>
      <c r="CL1691" s="97"/>
      <c r="CM1691" s="335"/>
      <c r="CN1691" s="337"/>
      <c r="CO1691" s="315" t="str">
        <f>IF(Формулы!R1691&gt;V1691,"22-?,Дата 14 - Прибыл из УФСИН; ","")&amp;IF(Формулы!Q1691&gt;Y1691,"25-?,Дата 13 - Выбыл в УФСИН;","")&amp;IF(YEAR(ДАННЫЕ!$F$1)=YEAR(ДАННЫЕ!B1691),IF(AT1691&gt;0,"","40-?, вявлен в текущем году! "),"")&amp;IF(YEAR($F$1)=YEAR(W1691),IF(X1691+Y1691&gt;0,"","23-стоит, 24,25 - куда выбыл? "),"")&amp;IF(X1691+Y1691&gt;0,IF(YEAR($F$1)=YEAR(W1691),"","24+25&gt;0? 23 - когда выбыл? "),"")&amp;IF(BA1691&lt;BB1691,"47&gt;=48; ","")&amp;IF(BA1691&lt;BC1691,"47&gt;=49; ","")&amp;IF(BA1691&lt;BD1691,"47&gt;=50; ","")&amp;IF(BE1691&gt;0,IF(BF1691&gt;0,IF(AU1691&gt;AV1691,"","41 и 42 - ? (51 и 52 &gt; 0);"),"51 &gt; 0 52 - ?;"),"")&amp;IF(AU1691&gt;0,IF(AV1691&gt;AU1691,"41&gt;42;","")&amp;IF(BE1691&gt;0,"","41&gt;0 51-?;"),"")&amp;IF(BF1691&gt;0,IF(BE1691&gt;0,"","52&gt;0 51-?;"),"")&amp;IF(AW1691&gt;=AX1691,"","43&gt;44;")&amp;IF(CA1691&gt;0,IF(AW1691&gt;0,"","71 &gt; 0 43-?;"),"")</f>
        <v/>
      </c>
    </row>
    <row r="1692" spans="1:93" ht="12" x14ac:dyDescent="0.2">
      <c r="A1692" s="45"/>
      <c r="B1692" s="46"/>
      <c r="C1692" s="121"/>
      <c r="D1692" s="121"/>
      <c r="E1692" s="336"/>
      <c r="F1692" s="122"/>
      <c r="G1692" s="46"/>
      <c r="H1692" s="45"/>
      <c r="I1692" s="45"/>
      <c r="J1692" s="45"/>
      <c r="K1692" s="45"/>
      <c r="L1692" s="45"/>
      <c r="M1692" s="46"/>
      <c r="N1692" s="46"/>
      <c r="O1692" s="48"/>
      <c r="P1692" s="48"/>
      <c r="Q1692" s="46"/>
      <c r="R1692" s="48"/>
      <c r="S1692" s="48"/>
      <c r="T1692" s="48"/>
      <c r="U1692" s="48"/>
      <c r="V1692" s="48"/>
      <c r="W1692" s="46"/>
      <c r="X1692" s="48"/>
      <c r="Y1692" s="48"/>
      <c r="Z1692" s="157"/>
      <c r="AA1692" s="47"/>
      <c r="AB1692" s="97"/>
      <c r="AC1692" s="49"/>
      <c r="AD1692" s="49"/>
      <c r="AE1692" s="49"/>
      <c r="AF1692" s="49"/>
      <c r="AG1692" s="49"/>
      <c r="AH1692" s="47"/>
      <c r="AI1692" s="47"/>
      <c r="AJ1692" s="47"/>
      <c r="AK1692" s="190"/>
      <c r="AL1692" s="190"/>
      <c r="AM1692" s="190"/>
      <c r="AN1692" s="190"/>
      <c r="AO1692" s="190"/>
      <c r="AP1692" s="151"/>
      <c r="AQ1692" s="322"/>
      <c r="AR1692" s="322"/>
      <c r="AS1692" s="322"/>
      <c r="AT1692" s="47"/>
      <c r="AU1692" s="47"/>
      <c r="AV1692" s="47"/>
      <c r="AW1692" s="47"/>
      <c r="AX1692" s="322"/>
      <c r="AY1692" s="98"/>
      <c r="AZ1692" s="98"/>
      <c r="BA1692" s="47"/>
      <c r="BB1692" s="47"/>
      <c r="BC1692" s="47"/>
      <c r="BD1692" s="47"/>
      <c r="BE1692" s="97"/>
      <c r="BF1692" s="49"/>
      <c r="BG1692" s="239"/>
      <c r="BH1692" s="342"/>
      <c r="BI1692" s="49"/>
      <c r="BJ1692" s="49"/>
      <c r="BK1692" s="49"/>
      <c r="BL1692" s="49"/>
      <c r="BM1692" s="49"/>
      <c r="BN1692" s="47"/>
      <c r="BO1692" s="49"/>
      <c r="BP1692" s="49"/>
      <c r="BQ1692" s="49"/>
      <c r="BR1692" s="323"/>
      <c r="BS1692" s="323"/>
      <c r="BT1692" s="323"/>
      <c r="BU1692" s="49"/>
      <c r="BV1692" s="49"/>
      <c r="BW1692" s="97"/>
      <c r="BX1692" s="97"/>
      <c r="BY1692" s="97"/>
      <c r="BZ1692" s="97"/>
      <c r="CA1692" s="49"/>
      <c r="CB1692" s="49"/>
      <c r="CC1692" s="49"/>
      <c r="CD1692" s="49"/>
      <c r="CE1692" s="49"/>
      <c r="CF1692" s="49"/>
      <c r="CG1692" s="49"/>
      <c r="CH1692" s="49"/>
      <c r="CI1692" s="97"/>
      <c r="CJ1692" s="97"/>
      <c r="CK1692" s="97"/>
      <c r="CL1692" s="97"/>
      <c r="CM1692" s="335"/>
      <c r="CN1692" s="337"/>
      <c r="CO1692" s="315" t="str">
        <f>IF(Формулы!R1692&gt;V1692,"22-?,Дата 14 - Прибыл из УФСИН; ","")&amp;IF(Формулы!Q1692&gt;Y1692,"25-?,Дата 13 - Выбыл в УФСИН;","")&amp;IF(YEAR(ДАННЫЕ!$F$1)=YEAR(ДАННЫЕ!B1692),IF(AT1692&gt;0,"","40-?, вявлен в текущем году! "),"")&amp;IF(YEAR($F$1)=YEAR(W1692),IF(X1692+Y1692&gt;0,"","23-стоит, 24,25 - куда выбыл? "),"")&amp;IF(X1692+Y1692&gt;0,IF(YEAR($F$1)=YEAR(W1692),"","24+25&gt;0? 23 - когда выбыл? "),"")&amp;IF(BA1692&lt;BB1692,"47&gt;=48; ","")&amp;IF(BA1692&lt;BC1692,"47&gt;=49; ","")&amp;IF(BA1692&lt;BD1692,"47&gt;=50; ","")&amp;IF(BE1692&gt;0,IF(BF1692&gt;0,IF(AU1692&gt;AV1692,"","41 и 42 - ? (51 и 52 &gt; 0);"),"51 &gt; 0 52 - ?;"),"")&amp;IF(AU1692&gt;0,IF(AV1692&gt;AU1692,"41&gt;42;","")&amp;IF(BE1692&gt;0,"","41&gt;0 51-?;"),"")&amp;IF(BF1692&gt;0,IF(BE1692&gt;0,"","52&gt;0 51-?;"),"")&amp;IF(AW1692&gt;=AX1692,"","43&gt;44;")&amp;IF(CA1692&gt;0,IF(AW1692&gt;0,"","71 &gt; 0 43-?;"),"")</f>
        <v/>
      </c>
    </row>
    <row r="1693" spans="1:93" ht="12" x14ac:dyDescent="0.2">
      <c r="A1693" s="45"/>
      <c r="B1693" s="46"/>
      <c r="C1693" s="121"/>
      <c r="D1693" s="121"/>
      <c r="E1693" s="336"/>
      <c r="F1693" s="122"/>
      <c r="G1693" s="46"/>
      <c r="H1693" s="45"/>
      <c r="I1693" s="45"/>
      <c r="J1693" s="45"/>
      <c r="K1693" s="45"/>
      <c r="L1693" s="45"/>
      <c r="M1693" s="46"/>
      <c r="N1693" s="46"/>
      <c r="O1693" s="48"/>
      <c r="P1693" s="48"/>
      <c r="Q1693" s="46"/>
      <c r="R1693" s="48"/>
      <c r="S1693" s="48"/>
      <c r="T1693" s="48"/>
      <c r="U1693" s="48"/>
      <c r="V1693" s="48"/>
      <c r="W1693" s="46"/>
      <c r="X1693" s="48"/>
      <c r="Y1693" s="48"/>
      <c r="Z1693" s="157"/>
      <c r="AA1693" s="47"/>
      <c r="AB1693" s="97"/>
      <c r="AC1693" s="49"/>
      <c r="AD1693" s="49"/>
      <c r="AE1693" s="49"/>
      <c r="AF1693" s="49"/>
      <c r="AG1693" s="49"/>
      <c r="AH1693" s="47"/>
      <c r="AI1693" s="47"/>
      <c r="AJ1693" s="47"/>
      <c r="AK1693" s="190"/>
      <c r="AL1693" s="190"/>
      <c r="AM1693" s="190"/>
      <c r="AN1693" s="190"/>
      <c r="AO1693" s="190"/>
      <c r="AP1693" s="151"/>
      <c r="AQ1693" s="322"/>
      <c r="AR1693" s="322"/>
      <c r="AS1693" s="322"/>
      <c r="AT1693" s="47"/>
      <c r="AU1693" s="47"/>
      <c r="AV1693" s="47"/>
      <c r="AW1693" s="47"/>
      <c r="AX1693" s="322"/>
      <c r="AY1693" s="98"/>
      <c r="AZ1693" s="98"/>
      <c r="BA1693" s="47"/>
      <c r="BB1693" s="47"/>
      <c r="BC1693" s="47"/>
      <c r="BD1693" s="47"/>
      <c r="BE1693" s="97"/>
      <c r="BF1693" s="49"/>
      <c r="BG1693" s="239"/>
      <c r="BH1693" s="342"/>
      <c r="BI1693" s="49"/>
      <c r="BJ1693" s="49"/>
      <c r="BK1693" s="49"/>
      <c r="BL1693" s="49"/>
      <c r="BM1693" s="49"/>
      <c r="BN1693" s="47"/>
      <c r="BO1693" s="49"/>
      <c r="BP1693" s="49"/>
      <c r="BQ1693" s="49"/>
      <c r="BR1693" s="323"/>
      <c r="BS1693" s="323"/>
      <c r="BT1693" s="323"/>
      <c r="BU1693" s="49"/>
      <c r="BV1693" s="49"/>
      <c r="BW1693" s="97"/>
      <c r="BX1693" s="97"/>
      <c r="BY1693" s="97"/>
      <c r="BZ1693" s="97"/>
      <c r="CA1693" s="49"/>
      <c r="CB1693" s="49"/>
      <c r="CC1693" s="49"/>
      <c r="CD1693" s="49"/>
      <c r="CE1693" s="49"/>
      <c r="CF1693" s="49"/>
      <c r="CG1693" s="49"/>
      <c r="CH1693" s="49"/>
      <c r="CI1693" s="97"/>
      <c r="CJ1693" s="97"/>
      <c r="CK1693" s="97"/>
      <c r="CL1693" s="97"/>
      <c r="CM1693" s="335"/>
      <c r="CN1693" s="337"/>
      <c r="CO1693" s="315" t="str">
        <f>IF(Формулы!R1693&gt;V1693,"22-?,Дата 14 - Прибыл из УФСИН; ","")&amp;IF(Формулы!Q1693&gt;Y1693,"25-?,Дата 13 - Выбыл в УФСИН;","")&amp;IF(YEAR(ДАННЫЕ!$F$1)=YEAR(ДАННЫЕ!B1693),IF(AT1693&gt;0,"","40-?, вявлен в текущем году! "),"")&amp;IF(YEAR($F$1)=YEAR(W1693),IF(X1693+Y1693&gt;0,"","23-стоит, 24,25 - куда выбыл? "),"")&amp;IF(X1693+Y1693&gt;0,IF(YEAR($F$1)=YEAR(W1693),"","24+25&gt;0? 23 - когда выбыл? "),"")&amp;IF(BA1693&lt;BB1693,"47&gt;=48; ","")&amp;IF(BA1693&lt;BC1693,"47&gt;=49; ","")&amp;IF(BA1693&lt;BD1693,"47&gt;=50; ","")&amp;IF(BE1693&gt;0,IF(BF1693&gt;0,IF(AU1693&gt;AV1693,"","41 и 42 - ? (51 и 52 &gt; 0);"),"51 &gt; 0 52 - ?;"),"")&amp;IF(AU1693&gt;0,IF(AV1693&gt;AU1693,"41&gt;42;","")&amp;IF(BE1693&gt;0,"","41&gt;0 51-?;"),"")&amp;IF(BF1693&gt;0,IF(BE1693&gt;0,"","52&gt;0 51-?;"),"")&amp;IF(AW1693&gt;=AX1693,"","43&gt;44;")&amp;IF(CA1693&gt;0,IF(AW1693&gt;0,"","71 &gt; 0 43-?;"),"")</f>
        <v/>
      </c>
    </row>
    <row r="1694" spans="1:93" ht="12" x14ac:dyDescent="0.2">
      <c r="A1694" s="45"/>
      <c r="B1694" s="46"/>
      <c r="C1694" s="121"/>
      <c r="D1694" s="121"/>
      <c r="E1694" s="336"/>
      <c r="F1694" s="122"/>
      <c r="G1694" s="46"/>
      <c r="H1694" s="45"/>
      <c r="I1694" s="45"/>
      <c r="J1694" s="45"/>
      <c r="K1694" s="45"/>
      <c r="L1694" s="45"/>
      <c r="M1694" s="46"/>
      <c r="N1694" s="46"/>
      <c r="O1694" s="48"/>
      <c r="P1694" s="48"/>
      <c r="Q1694" s="46"/>
      <c r="R1694" s="48"/>
      <c r="S1694" s="48"/>
      <c r="T1694" s="48"/>
      <c r="U1694" s="48"/>
      <c r="V1694" s="48"/>
      <c r="W1694" s="46"/>
      <c r="X1694" s="48"/>
      <c r="Y1694" s="48"/>
      <c r="Z1694" s="157"/>
      <c r="AA1694" s="47"/>
      <c r="AB1694" s="97"/>
      <c r="AC1694" s="49"/>
      <c r="AD1694" s="49"/>
      <c r="AE1694" s="49"/>
      <c r="AF1694" s="49"/>
      <c r="AG1694" s="49"/>
      <c r="AH1694" s="47"/>
      <c r="AI1694" s="47"/>
      <c r="AJ1694" s="47"/>
      <c r="AK1694" s="190"/>
      <c r="AL1694" s="190"/>
      <c r="AM1694" s="190"/>
      <c r="AN1694" s="190"/>
      <c r="AO1694" s="190"/>
      <c r="AP1694" s="151"/>
      <c r="AQ1694" s="322"/>
      <c r="AR1694" s="322"/>
      <c r="AS1694" s="322"/>
      <c r="AT1694" s="47"/>
      <c r="AU1694" s="47"/>
      <c r="AV1694" s="47"/>
      <c r="AW1694" s="47"/>
      <c r="AX1694" s="322"/>
      <c r="AY1694" s="98"/>
      <c r="AZ1694" s="98"/>
      <c r="BA1694" s="47"/>
      <c r="BB1694" s="47"/>
      <c r="BC1694" s="47"/>
      <c r="BD1694" s="47"/>
      <c r="BE1694" s="97"/>
      <c r="BF1694" s="49"/>
      <c r="BG1694" s="239"/>
      <c r="BH1694" s="342"/>
      <c r="BI1694" s="49"/>
      <c r="BJ1694" s="49"/>
      <c r="BK1694" s="49"/>
      <c r="BL1694" s="49"/>
      <c r="BM1694" s="49"/>
      <c r="BN1694" s="47"/>
      <c r="BO1694" s="49"/>
      <c r="BP1694" s="49"/>
      <c r="BQ1694" s="49"/>
      <c r="BR1694" s="323"/>
      <c r="BS1694" s="323"/>
      <c r="BT1694" s="323"/>
      <c r="BU1694" s="49"/>
      <c r="BV1694" s="49"/>
      <c r="BW1694" s="97"/>
      <c r="BX1694" s="97"/>
      <c r="BY1694" s="97"/>
      <c r="BZ1694" s="97"/>
      <c r="CA1694" s="49"/>
      <c r="CB1694" s="49"/>
      <c r="CC1694" s="49"/>
      <c r="CD1694" s="49"/>
      <c r="CE1694" s="49"/>
      <c r="CF1694" s="49"/>
      <c r="CG1694" s="49"/>
      <c r="CH1694" s="49"/>
      <c r="CI1694" s="97"/>
      <c r="CJ1694" s="97"/>
      <c r="CK1694" s="97"/>
      <c r="CL1694" s="97"/>
      <c r="CM1694" s="335"/>
      <c r="CN1694" s="337"/>
      <c r="CO1694" s="315" t="str">
        <f>IF(Формулы!R1694&gt;V1694,"22-?,Дата 14 - Прибыл из УФСИН; ","")&amp;IF(Формулы!Q1694&gt;Y1694,"25-?,Дата 13 - Выбыл в УФСИН;","")&amp;IF(YEAR(ДАННЫЕ!$F$1)=YEAR(ДАННЫЕ!B1694),IF(AT1694&gt;0,"","40-?, вявлен в текущем году! "),"")&amp;IF(YEAR($F$1)=YEAR(W1694),IF(X1694+Y1694&gt;0,"","23-стоит, 24,25 - куда выбыл? "),"")&amp;IF(X1694+Y1694&gt;0,IF(YEAR($F$1)=YEAR(W1694),"","24+25&gt;0? 23 - когда выбыл? "),"")&amp;IF(BA1694&lt;BB1694,"47&gt;=48; ","")&amp;IF(BA1694&lt;BC1694,"47&gt;=49; ","")&amp;IF(BA1694&lt;BD1694,"47&gt;=50; ","")&amp;IF(BE1694&gt;0,IF(BF1694&gt;0,IF(AU1694&gt;AV1694,"","41 и 42 - ? (51 и 52 &gt; 0);"),"51 &gt; 0 52 - ?;"),"")&amp;IF(AU1694&gt;0,IF(AV1694&gt;AU1694,"41&gt;42;","")&amp;IF(BE1694&gt;0,"","41&gt;0 51-?;"),"")&amp;IF(BF1694&gt;0,IF(BE1694&gt;0,"","52&gt;0 51-?;"),"")&amp;IF(AW1694&gt;=AX1694,"","43&gt;44;")&amp;IF(CA1694&gt;0,IF(AW1694&gt;0,"","71 &gt; 0 43-?;"),"")</f>
        <v/>
      </c>
    </row>
    <row r="1695" spans="1:93" ht="12" x14ac:dyDescent="0.2">
      <c r="A1695" s="45"/>
      <c r="B1695" s="46"/>
      <c r="C1695" s="121"/>
      <c r="D1695" s="121"/>
      <c r="E1695" s="336"/>
      <c r="F1695" s="122"/>
      <c r="G1695" s="46"/>
      <c r="H1695" s="45"/>
      <c r="I1695" s="45"/>
      <c r="J1695" s="45"/>
      <c r="K1695" s="45"/>
      <c r="L1695" s="45"/>
      <c r="M1695" s="46"/>
      <c r="N1695" s="46"/>
      <c r="O1695" s="48"/>
      <c r="P1695" s="48"/>
      <c r="Q1695" s="46"/>
      <c r="R1695" s="48"/>
      <c r="S1695" s="48"/>
      <c r="T1695" s="48"/>
      <c r="U1695" s="48"/>
      <c r="V1695" s="48"/>
      <c r="W1695" s="46"/>
      <c r="X1695" s="48"/>
      <c r="Y1695" s="48"/>
      <c r="Z1695" s="157"/>
      <c r="AA1695" s="47"/>
      <c r="AB1695" s="97"/>
      <c r="AC1695" s="49"/>
      <c r="AD1695" s="49"/>
      <c r="AE1695" s="49"/>
      <c r="AF1695" s="49"/>
      <c r="AG1695" s="49"/>
      <c r="AH1695" s="47"/>
      <c r="AI1695" s="47"/>
      <c r="AJ1695" s="47"/>
      <c r="AK1695" s="190"/>
      <c r="AL1695" s="190"/>
      <c r="AM1695" s="190"/>
      <c r="AN1695" s="190"/>
      <c r="AO1695" s="190"/>
      <c r="AP1695" s="151"/>
      <c r="AQ1695" s="322"/>
      <c r="AR1695" s="322"/>
      <c r="AS1695" s="322"/>
      <c r="AT1695" s="47"/>
      <c r="AU1695" s="47"/>
      <c r="AV1695" s="47"/>
      <c r="AW1695" s="47"/>
      <c r="AX1695" s="322"/>
      <c r="AY1695" s="98"/>
      <c r="AZ1695" s="98"/>
      <c r="BA1695" s="47"/>
      <c r="BB1695" s="47"/>
      <c r="BC1695" s="47"/>
      <c r="BD1695" s="47"/>
      <c r="BE1695" s="97"/>
      <c r="BF1695" s="49"/>
      <c r="BG1695" s="239"/>
      <c r="BH1695" s="342"/>
      <c r="BI1695" s="49"/>
      <c r="BJ1695" s="49"/>
      <c r="BK1695" s="49"/>
      <c r="BL1695" s="49"/>
      <c r="BM1695" s="49"/>
      <c r="BN1695" s="47"/>
      <c r="BO1695" s="49"/>
      <c r="BP1695" s="49"/>
      <c r="BQ1695" s="49"/>
      <c r="BR1695" s="323"/>
      <c r="BS1695" s="323"/>
      <c r="BT1695" s="323"/>
      <c r="BU1695" s="49"/>
      <c r="BV1695" s="49"/>
      <c r="BW1695" s="97"/>
      <c r="BX1695" s="97"/>
      <c r="BY1695" s="97"/>
      <c r="BZ1695" s="97"/>
      <c r="CA1695" s="49"/>
      <c r="CB1695" s="49"/>
      <c r="CC1695" s="49"/>
      <c r="CD1695" s="49"/>
      <c r="CE1695" s="49"/>
      <c r="CF1695" s="49"/>
      <c r="CG1695" s="49"/>
      <c r="CH1695" s="49"/>
      <c r="CI1695" s="97"/>
      <c r="CJ1695" s="97"/>
      <c r="CK1695" s="97"/>
      <c r="CL1695" s="97"/>
      <c r="CM1695" s="335"/>
      <c r="CN1695" s="337"/>
      <c r="CO1695" s="315" t="str">
        <f>IF(Формулы!R1695&gt;V1695,"22-?,Дата 14 - Прибыл из УФСИН; ","")&amp;IF(Формулы!Q1695&gt;Y1695,"25-?,Дата 13 - Выбыл в УФСИН;","")&amp;IF(YEAR(ДАННЫЕ!$F$1)=YEAR(ДАННЫЕ!B1695),IF(AT1695&gt;0,"","40-?, вявлен в текущем году! "),"")&amp;IF(YEAR($F$1)=YEAR(W1695),IF(X1695+Y1695&gt;0,"","23-стоит, 24,25 - куда выбыл? "),"")&amp;IF(X1695+Y1695&gt;0,IF(YEAR($F$1)=YEAR(W1695),"","24+25&gt;0? 23 - когда выбыл? "),"")&amp;IF(BA1695&lt;BB1695,"47&gt;=48; ","")&amp;IF(BA1695&lt;BC1695,"47&gt;=49; ","")&amp;IF(BA1695&lt;BD1695,"47&gt;=50; ","")&amp;IF(BE1695&gt;0,IF(BF1695&gt;0,IF(AU1695&gt;AV1695,"","41 и 42 - ? (51 и 52 &gt; 0);"),"51 &gt; 0 52 - ?;"),"")&amp;IF(AU1695&gt;0,IF(AV1695&gt;AU1695,"41&gt;42;","")&amp;IF(BE1695&gt;0,"","41&gt;0 51-?;"),"")&amp;IF(BF1695&gt;0,IF(BE1695&gt;0,"","52&gt;0 51-?;"),"")&amp;IF(AW1695&gt;=AX1695,"","43&gt;44;")&amp;IF(CA1695&gt;0,IF(AW1695&gt;0,"","71 &gt; 0 43-?;"),"")</f>
        <v/>
      </c>
    </row>
    <row r="1696" spans="1:93" ht="12" x14ac:dyDescent="0.2">
      <c r="A1696" s="45"/>
      <c r="B1696" s="46"/>
      <c r="C1696" s="121"/>
      <c r="D1696" s="121"/>
      <c r="E1696" s="336"/>
      <c r="F1696" s="122"/>
      <c r="G1696" s="46"/>
      <c r="H1696" s="45"/>
      <c r="I1696" s="45"/>
      <c r="J1696" s="45"/>
      <c r="K1696" s="45"/>
      <c r="L1696" s="45"/>
      <c r="M1696" s="46"/>
      <c r="N1696" s="46"/>
      <c r="O1696" s="48"/>
      <c r="P1696" s="48"/>
      <c r="Q1696" s="46"/>
      <c r="R1696" s="48"/>
      <c r="S1696" s="48"/>
      <c r="T1696" s="48"/>
      <c r="U1696" s="48"/>
      <c r="V1696" s="48"/>
      <c r="W1696" s="46"/>
      <c r="X1696" s="48"/>
      <c r="Y1696" s="48"/>
      <c r="Z1696" s="157"/>
      <c r="AA1696" s="47"/>
      <c r="AB1696" s="97"/>
      <c r="AC1696" s="49"/>
      <c r="AD1696" s="49"/>
      <c r="AE1696" s="49"/>
      <c r="AF1696" s="49"/>
      <c r="AG1696" s="49"/>
      <c r="AH1696" s="47"/>
      <c r="AI1696" s="47"/>
      <c r="AJ1696" s="47"/>
      <c r="AK1696" s="190"/>
      <c r="AL1696" s="190"/>
      <c r="AM1696" s="190"/>
      <c r="AN1696" s="190"/>
      <c r="AO1696" s="190"/>
      <c r="AP1696" s="151"/>
      <c r="AQ1696" s="322"/>
      <c r="AR1696" s="322"/>
      <c r="AS1696" s="322"/>
      <c r="AT1696" s="47"/>
      <c r="AU1696" s="47"/>
      <c r="AV1696" s="47"/>
      <c r="AW1696" s="47"/>
      <c r="AX1696" s="322"/>
      <c r="AY1696" s="98"/>
      <c r="AZ1696" s="98"/>
      <c r="BA1696" s="47"/>
      <c r="BB1696" s="47"/>
      <c r="BC1696" s="47"/>
      <c r="BD1696" s="47"/>
      <c r="BE1696" s="97"/>
      <c r="BF1696" s="49"/>
      <c r="BG1696" s="239"/>
      <c r="BH1696" s="342"/>
      <c r="BI1696" s="49"/>
      <c r="BJ1696" s="49"/>
      <c r="BK1696" s="49"/>
      <c r="BL1696" s="49"/>
      <c r="BM1696" s="49"/>
      <c r="BN1696" s="47"/>
      <c r="BO1696" s="49"/>
      <c r="BP1696" s="49"/>
      <c r="BQ1696" s="49"/>
      <c r="BR1696" s="323"/>
      <c r="BS1696" s="323"/>
      <c r="BT1696" s="323"/>
      <c r="BU1696" s="49"/>
      <c r="BV1696" s="49"/>
      <c r="BW1696" s="97"/>
      <c r="BX1696" s="97"/>
      <c r="BY1696" s="97"/>
      <c r="BZ1696" s="97"/>
      <c r="CA1696" s="49"/>
      <c r="CB1696" s="49"/>
      <c r="CC1696" s="49"/>
      <c r="CD1696" s="49"/>
      <c r="CE1696" s="49"/>
      <c r="CF1696" s="49"/>
      <c r="CG1696" s="49"/>
      <c r="CH1696" s="49"/>
      <c r="CI1696" s="97"/>
      <c r="CJ1696" s="97"/>
      <c r="CK1696" s="97"/>
      <c r="CL1696" s="97"/>
      <c r="CM1696" s="335"/>
      <c r="CN1696" s="337"/>
      <c r="CO1696" s="315" t="str">
        <f>IF(Формулы!R1696&gt;V1696,"22-?,Дата 14 - Прибыл из УФСИН; ","")&amp;IF(Формулы!Q1696&gt;Y1696,"25-?,Дата 13 - Выбыл в УФСИН;","")&amp;IF(YEAR(ДАННЫЕ!$F$1)=YEAR(ДАННЫЕ!B1696),IF(AT1696&gt;0,"","40-?, вявлен в текущем году! "),"")&amp;IF(YEAR($F$1)=YEAR(W1696),IF(X1696+Y1696&gt;0,"","23-стоит, 24,25 - куда выбыл? "),"")&amp;IF(X1696+Y1696&gt;0,IF(YEAR($F$1)=YEAR(W1696),"","24+25&gt;0? 23 - когда выбыл? "),"")&amp;IF(BA1696&lt;BB1696,"47&gt;=48; ","")&amp;IF(BA1696&lt;BC1696,"47&gt;=49; ","")&amp;IF(BA1696&lt;BD1696,"47&gt;=50; ","")&amp;IF(BE1696&gt;0,IF(BF1696&gt;0,IF(AU1696&gt;AV1696,"","41 и 42 - ? (51 и 52 &gt; 0);"),"51 &gt; 0 52 - ?;"),"")&amp;IF(AU1696&gt;0,IF(AV1696&gt;AU1696,"41&gt;42;","")&amp;IF(BE1696&gt;0,"","41&gt;0 51-?;"),"")&amp;IF(BF1696&gt;0,IF(BE1696&gt;0,"","52&gt;0 51-?;"),"")&amp;IF(AW1696&gt;=AX1696,"","43&gt;44;")&amp;IF(CA1696&gt;0,IF(AW1696&gt;0,"","71 &gt; 0 43-?;"),"")</f>
        <v/>
      </c>
    </row>
    <row r="1697" spans="1:93" ht="12" x14ac:dyDescent="0.2">
      <c r="A1697" s="45"/>
      <c r="B1697" s="46"/>
      <c r="C1697" s="121"/>
      <c r="D1697" s="121"/>
      <c r="E1697" s="336"/>
      <c r="F1697" s="122"/>
      <c r="G1697" s="46"/>
      <c r="H1697" s="45"/>
      <c r="I1697" s="45"/>
      <c r="J1697" s="45"/>
      <c r="K1697" s="45"/>
      <c r="L1697" s="45"/>
      <c r="M1697" s="46"/>
      <c r="N1697" s="46"/>
      <c r="O1697" s="48"/>
      <c r="P1697" s="48"/>
      <c r="Q1697" s="46"/>
      <c r="R1697" s="48"/>
      <c r="S1697" s="48"/>
      <c r="T1697" s="48"/>
      <c r="U1697" s="48"/>
      <c r="V1697" s="48"/>
      <c r="W1697" s="46"/>
      <c r="X1697" s="48"/>
      <c r="Y1697" s="48"/>
      <c r="Z1697" s="157"/>
      <c r="AA1697" s="47"/>
      <c r="AB1697" s="97"/>
      <c r="AC1697" s="49"/>
      <c r="AD1697" s="49"/>
      <c r="AE1697" s="49"/>
      <c r="AF1697" s="49"/>
      <c r="AG1697" s="49"/>
      <c r="AH1697" s="47"/>
      <c r="AI1697" s="47"/>
      <c r="AJ1697" s="47"/>
      <c r="AK1697" s="190"/>
      <c r="AL1697" s="190"/>
      <c r="AM1697" s="190"/>
      <c r="AN1697" s="190"/>
      <c r="AO1697" s="190"/>
      <c r="AP1697" s="151"/>
      <c r="AQ1697" s="322"/>
      <c r="AR1697" s="322"/>
      <c r="AS1697" s="322"/>
      <c r="AT1697" s="47"/>
      <c r="AU1697" s="47"/>
      <c r="AV1697" s="47"/>
      <c r="AW1697" s="47"/>
      <c r="AX1697" s="322"/>
      <c r="AY1697" s="98"/>
      <c r="AZ1697" s="98"/>
      <c r="BA1697" s="47"/>
      <c r="BB1697" s="47"/>
      <c r="BC1697" s="47"/>
      <c r="BD1697" s="47"/>
      <c r="BE1697" s="97"/>
      <c r="BF1697" s="49"/>
      <c r="BG1697" s="239"/>
      <c r="BH1697" s="342"/>
      <c r="BI1697" s="49"/>
      <c r="BJ1697" s="49"/>
      <c r="BK1697" s="49"/>
      <c r="BL1697" s="49"/>
      <c r="BM1697" s="49"/>
      <c r="BN1697" s="47"/>
      <c r="BO1697" s="49"/>
      <c r="BP1697" s="49"/>
      <c r="BQ1697" s="49"/>
      <c r="BR1697" s="323"/>
      <c r="BS1697" s="323"/>
      <c r="BT1697" s="323"/>
      <c r="BU1697" s="49"/>
      <c r="BV1697" s="49"/>
      <c r="BW1697" s="97"/>
      <c r="BX1697" s="97"/>
      <c r="BY1697" s="97"/>
      <c r="BZ1697" s="97"/>
      <c r="CA1697" s="49"/>
      <c r="CB1697" s="49"/>
      <c r="CC1697" s="49"/>
      <c r="CD1697" s="49"/>
      <c r="CE1697" s="49"/>
      <c r="CF1697" s="49"/>
      <c r="CG1697" s="49"/>
      <c r="CH1697" s="49"/>
      <c r="CI1697" s="97"/>
      <c r="CJ1697" s="97"/>
      <c r="CK1697" s="97"/>
      <c r="CL1697" s="97"/>
      <c r="CM1697" s="335"/>
      <c r="CN1697" s="337"/>
      <c r="CO1697" s="315" t="str">
        <f>IF(Формулы!R1697&gt;V1697,"22-?,Дата 14 - Прибыл из УФСИН; ","")&amp;IF(Формулы!Q1697&gt;Y1697,"25-?,Дата 13 - Выбыл в УФСИН;","")&amp;IF(YEAR(ДАННЫЕ!$F$1)=YEAR(ДАННЫЕ!B1697),IF(AT1697&gt;0,"","40-?, вявлен в текущем году! "),"")&amp;IF(YEAR($F$1)=YEAR(W1697),IF(X1697+Y1697&gt;0,"","23-стоит, 24,25 - куда выбыл? "),"")&amp;IF(X1697+Y1697&gt;0,IF(YEAR($F$1)=YEAR(W1697),"","24+25&gt;0? 23 - когда выбыл? "),"")&amp;IF(BA1697&lt;BB1697,"47&gt;=48; ","")&amp;IF(BA1697&lt;BC1697,"47&gt;=49; ","")&amp;IF(BA1697&lt;BD1697,"47&gt;=50; ","")&amp;IF(BE1697&gt;0,IF(BF1697&gt;0,IF(AU1697&gt;AV1697,"","41 и 42 - ? (51 и 52 &gt; 0);"),"51 &gt; 0 52 - ?;"),"")&amp;IF(AU1697&gt;0,IF(AV1697&gt;AU1697,"41&gt;42;","")&amp;IF(BE1697&gt;0,"","41&gt;0 51-?;"),"")&amp;IF(BF1697&gt;0,IF(BE1697&gt;0,"","52&gt;0 51-?;"),"")&amp;IF(AW1697&gt;=AX1697,"","43&gt;44;")&amp;IF(CA1697&gt;0,IF(AW1697&gt;0,"","71 &gt; 0 43-?;"),"")</f>
        <v/>
      </c>
    </row>
    <row r="1698" spans="1:93" ht="12" x14ac:dyDescent="0.2">
      <c r="A1698" s="45"/>
      <c r="B1698" s="46"/>
      <c r="C1698" s="121"/>
      <c r="D1698" s="121"/>
      <c r="E1698" s="336"/>
      <c r="F1698" s="122"/>
      <c r="G1698" s="46"/>
      <c r="H1698" s="45"/>
      <c r="I1698" s="45"/>
      <c r="J1698" s="45"/>
      <c r="K1698" s="45"/>
      <c r="L1698" s="45"/>
      <c r="M1698" s="46"/>
      <c r="N1698" s="46"/>
      <c r="O1698" s="48"/>
      <c r="P1698" s="48"/>
      <c r="Q1698" s="46"/>
      <c r="R1698" s="48"/>
      <c r="S1698" s="48"/>
      <c r="T1698" s="48"/>
      <c r="U1698" s="48"/>
      <c r="V1698" s="48"/>
      <c r="W1698" s="46"/>
      <c r="X1698" s="48"/>
      <c r="Y1698" s="48"/>
      <c r="Z1698" s="157"/>
      <c r="AA1698" s="47"/>
      <c r="AB1698" s="97"/>
      <c r="AC1698" s="49"/>
      <c r="AD1698" s="49"/>
      <c r="AE1698" s="49"/>
      <c r="AF1698" s="49"/>
      <c r="AG1698" s="49"/>
      <c r="AH1698" s="47"/>
      <c r="AI1698" s="47"/>
      <c r="AJ1698" s="47"/>
      <c r="AK1698" s="190"/>
      <c r="AL1698" s="190"/>
      <c r="AM1698" s="190"/>
      <c r="AN1698" s="190"/>
      <c r="AO1698" s="190"/>
      <c r="AP1698" s="151"/>
      <c r="AQ1698" s="322"/>
      <c r="AR1698" s="322"/>
      <c r="AS1698" s="322"/>
      <c r="AT1698" s="47"/>
      <c r="AU1698" s="47"/>
      <c r="AV1698" s="47"/>
      <c r="AW1698" s="47"/>
      <c r="AX1698" s="322"/>
      <c r="AY1698" s="98"/>
      <c r="AZ1698" s="98"/>
      <c r="BA1698" s="47"/>
      <c r="BB1698" s="47"/>
      <c r="BC1698" s="47"/>
      <c r="BD1698" s="47"/>
      <c r="BE1698" s="97"/>
      <c r="BF1698" s="49"/>
      <c r="BG1698" s="239"/>
      <c r="BH1698" s="342"/>
      <c r="BI1698" s="49"/>
      <c r="BJ1698" s="49"/>
      <c r="BK1698" s="49"/>
      <c r="BL1698" s="49"/>
      <c r="BM1698" s="49"/>
      <c r="BN1698" s="47"/>
      <c r="BO1698" s="49"/>
      <c r="BP1698" s="49"/>
      <c r="BQ1698" s="49"/>
      <c r="BR1698" s="323"/>
      <c r="BS1698" s="323"/>
      <c r="BT1698" s="323"/>
      <c r="BU1698" s="49"/>
      <c r="BV1698" s="49"/>
      <c r="BW1698" s="97"/>
      <c r="BX1698" s="97"/>
      <c r="BY1698" s="97"/>
      <c r="BZ1698" s="97"/>
      <c r="CA1698" s="49"/>
      <c r="CB1698" s="49"/>
      <c r="CC1698" s="49"/>
      <c r="CD1698" s="49"/>
      <c r="CE1698" s="49"/>
      <c r="CF1698" s="49"/>
      <c r="CG1698" s="49"/>
      <c r="CH1698" s="49"/>
      <c r="CI1698" s="97"/>
      <c r="CJ1698" s="97"/>
      <c r="CK1698" s="97"/>
      <c r="CL1698" s="97"/>
      <c r="CM1698" s="335"/>
      <c r="CN1698" s="337"/>
      <c r="CO1698" s="315" t="str">
        <f>IF(Формулы!R1698&gt;V1698,"22-?,Дата 14 - Прибыл из УФСИН; ","")&amp;IF(Формулы!Q1698&gt;Y1698,"25-?,Дата 13 - Выбыл в УФСИН;","")&amp;IF(YEAR(ДАННЫЕ!$F$1)=YEAR(ДАННЫЕ!B1698),IF(AT1698&gt;0,"","40-?, вявлен в текущем году! "),"")&amp;IF(YEAR($F$1)=YEAR(W1698),IF(X1698+Y1698&gt;0,"","23-стоит, 24,25 - куда выбыл? "),"")&amp;IF(X1698+Y1698&gt;0,IF(YEAR($F$1)=YEAR(W1698),"","24+25&gt;0? 23 - когда выбыл? "),"")&amp;IF(BA1698&lt;BB1698,"47&gt;=48; ","")&amp;IF(BA1698&lt;BC1698,"47&gt;=49; ","")&amp;IF(BA1698&lt;BD1698,"47&gt;=50; ","")&amp;IF(BE1698&gt;0,IF(BF1698&gt;0,IF(AU1698&gt;AV1698,"","41 и 42 - ? (51 и 52 &gt; 0);"),"51 &gt; 0 52 - ?;"),"")&amp;IF(AU1698&gt;0,IF(AV1698&gt;AU1698,"41&gt;42;","")&amp;IF(BE1698&gt;0,"","41&gt;0 51-?;"),"")&amp;IF(BF1698&gt;0,IF(BE1698&gt;0,"","52&gt;0 51-?;"),"")&amp;IF(AW1698&gt;=AX1698,"","43&gt;44;")&amp;IF(CA1698&gt;0,IF(AW1698&gt;0,"","71 &gt; 0 43-?;"),"")</f>
        <v/>
      </c>
    </row>
    <row r="1699" spans="1:93" ht="12" x14ac:dyDescent="0.2">
      <c r="A1699" s="45"/>
      <c r="B1699" s="46"/>
      <c r="C1699" s="121"/>
      <c r="D1699" s="121"/>
      <c r="E1699" s="336"/>
      <c r="F1699" s="122"/>
      <c r="G1699" s="46"/>
      <c r="H1699" s="45"/>
      <c r="I1699" s="45"/>
      <c r="J1699" s="45"/>
      <c r="K1699" s="45"/>
      <c r="L1699" s="45"/>
      <c r="M1699" s="46"/>
      <c r="N1699" s="46"/>
      <c r="O1699" s="48"/>
      <c r="P1699" s="48"/>
      <c r="Q1699" s="46"/>
      <c r="R1699" s="48"/>
      <c r="S1699" s="48"/>
      <c r="T1699" s="48"/>
      <c r="U1699" s="48"/>
      <c r="V1699" s="48"/>
      <c r="W1699" s="46"/>
      <c r="X1699" s="48"/>
      <c r="Y1699" s="48"/>
      <c r="Z1699" s="157"/>
      <c r="AA1699" s="47"/>
      <c r="AB1699" s="97"/>
      <c r="AC1699" s="49"/>
      <c r="AD1699" s="49"/>
      <c r="AE1699" s="49"/>
      <c r="AF1699" s="49"/>
      <c r="AG1699" s="49"/>
      <c r="AH1699" s="47"/>
      <c r="AI1699" s="47"/>
      <c r="AJ1699" s="47"/>
      <c r="AK1699" s="190"/>
      <c r="AL1699" s="190"/>
      <c r="AM1699" s="190"/>
      <c r="AN1699" s="190"/>
      <c r="AO1699" s="190"/>
      <c r="AP1699" s="151"/>
      <c r="AQ1699" s="322"/>
      <c r="AR1699" s="322"/>
      <c r="AS1699" s="322"/>
      <c r="AT1699" s="47"/>
      <c r="AU1699" s="47"/>
      <c r="AV1699" s="47"/>
      <c r="AW1699" s="47"/>
      <c r="AX1699" s="322"/>
      <c r="AY1699" s="98"/>
      <c r="AZ1699" s="98"/>
      <c r="BA1699" s="47"/>
      <c r="BB1699" s="47"/>
      <c r="BC1699" s="47"/>
      <c r="BD1699" s="47"/>
      <c r="BE1699" s="97"/>
      <c r="BF1699" s="49"/>
      <c r="BG1699" s="239"/>
      <c r="BH1699" s="342"/>
      <c r="BI1699" s="49"/>
      <c r="BJ1699" s="49"/>
      <c r="BK1699" s="49"/>
      <c r="BL1699" s="49"/>
      <c r="BM1699" s="49"/>
      <c r="BN1699" s="47"/>
      <c r="BO1699" s="49"/>
      <c r="BP1699" s="49"/>
      <c r="BQ1699" s="49"/>
      <c r="BR1699" s="323"/>
      <c r="BS1699" s="323"/>
      <c r="BT1699" s="323"/>
      <c r="BU1699" s="49"/>
      <c r="BV1699" s="49"/>
      <c r="BW1699" s="97"/>
      <c r="BX1699" s="97"/>
      <c r="BY1699" s="97"/>
      <c r="BZ1699" s="97"/>
      <c r="CA1699" s="49"/>
      <c r="CB1699" s="49"/>
      <c r="CC1699" s="49"/>
      <c r="CD1699" s="49"/>
      <c r="CE1699" s="49"/>
      <c r="CF1699" s="49"/>
      <c r="CG1699" s="49"/>
      <c r="CH1699" s="49"/>
      <c r="CI1699" s="97"/>
      <c r="CJ1699" s="97"/>
      <c r="CK1699" s="97"/>
      <c r="CL1699" s="97"/>
      <c r="CM1699" s="335"/>
      <c r="CN1699" s="337"/>
      <c r="CO1699" s="315" t="str">
        <f>IF(Формулы!R1699&gt;V1699,"22-?,Дата 14 - Прибыл из УФСИН; ","")&amp;IF(Формулы!Q1699&gt;Y1699,"25-?,Дата 13 - Выбыл в УФСИН;","")&amp;IF(YEAR(ДАННЫЕ!$F$1)=YEAR(ДАННЫЕ!B1699),IF(AT1699&gt;0,"","40-?, вявлен в текущем году! "),"")&amp;IF(YEAR($F$1)=YEAR(W1699),IF(X1699+Y1699&gt;0,"","23-стоит, 24,25 - куда выбыл? "),"")&amp;IF(X1699+Y1699&gt;0,IF(YEAR($F$1)=YEAR(W1699),"","24+25&gt;0? 23 - когда выбыл? "),"")&amp;IF(BA1699&lt;BB1699,"47&gt;=48; ","")&amp;IF(BA1699&lt;BC1699,"47&gt;=49; ","")&amp;IF(BA1699&lt;BD1699,"47&gt;=50; ","")&amp;IF(BE1699&gt;0,IF(BF1699&gt;0,IF(AU1699&gt;AV1699,"","41 и 42 - ? (51 и 52 &gt; 0);"),"51 &gt; 0 52 - ?;"),"")&amp;IF(AU1699&gt;0,IF(AV1699&gt;AU1699,"41&gt;42;","")&amp;IF(BE1699&gt;0,"","41&gt;0 51-?;"),"")&amp;IF(BF1699&gt;0,IF(BE1699&gt;0,"","52&gt;0 51-?;"),"")&amp;IF(AW1699&gt;=AX1699,"","43&gt;44;")&amp;IF(CA1699&gt;0,IF(AW1699&gt;0,"","71 &gt; 0 43-?;"),"")</f>
        <v/>
      </c>
    </row>
    <row r="1700" spans="1:93" ht="12" x14ac:dyDescent="0.2">
      <c r="A1700" s="45"/>
      <c r="B1700" s="46"/>
      <c r="C1700" s="121"/>
      <c r="D1700" s="121"/>
      <c r="E1700" s="336"/>
      <c r="F1700" s="122"/>
      <c r="G1700" s="46"/>
      <c r="H1700" s="45"/>
      <c r="I1700" s="45"/>
      <c r="J1700" s="45"/>
      <c r="K1700" s="45"/>
      <c r="L1700" s="45"/>
      <c r="M1700" s="46"/>
      <c r="N1700" s="46"/>
      <c r="O1700" s="48"/>
      <c r="P1700" s="48"/>
      <c r="Q1700" s="46"/>
      <c r="R1700" s="48"/>
      <c r="S1700" s="48"/>
      <c r="T1700" s="48"/>
      <c r="U1700" s="48"/>
      <c r="V1700" s="48"/>
      <c r="W1700" s="46"/>
      <c r="X1700" s="48"/>
      <c r="Y1700" s="48"/>
      <c r="Z1700" s="157"/>
      <c r="AA1700" s="47"/>
      <c r="AB1700" s="97"/>
      <c r="AC1700" s="49"/>
      <c r="AD1700" s="49"/>
      <c r="AE1700" s="49"/>
      <c r="AF1700" s="49"/>
      <c r="AG1700" s="49"/>
      <c r="AH1700" s="47"/>
      <c r="AI1700" s="47"/>
      <c r="AJ1700" s="47"/>
      <c r="AK1700" s="190"/>
      <c r="AL1700" s="190"/>
      <c r="AM1700" s="190"/>
      <c r="AN1700" s="190"/>
      <c r="AO1700" s="190"/>
      <c r="AP1700" s="151"/>
      <c r="AQ1700" s="322"/>
      <c r="AR1700" s="322"/>
      <c r="AS1700" s="322"/>
      <c r="AT1700" s="47"/>
      <c r="AU1700" s="47"/>
      <c r="AV1700" s="47"/>
      <c r="AW1700" s="47"/>
      <c r="AX1700" s="322"/>
      <c r="AY1700" s="98"/>
      <c r="AZ1700" s="98"/>
      <c r="BA1700" s="47"/>
      <c r="BB1700" s="47"/>
      <c r="BC1700" s="47"/>
      <c r="BD1700" s="47"/>
      <c r="BE1700" s="97"/>
      <c r="BF1700" s="49"/>
      <c r="BG1700" s="239"/>
      <c r="BH1700" s="342"/>
      <c r="BI1700" s="49"/>
      <c r="BJ1700" s="49"/>
      <c r="BK1700" s="49"/>
      <c r="BL1700" s="49"/>
      <c r="BM1700" s="49"/>
      <c r="BN1700" s="47"/>
      <c r="BO1700" s="49"/>
      <c r="BP1700" s="49"/>
      <c r="BQ1700" s="49"/>
      <c r="BR1700" s="323"/>
      <c r="BS1700" s="323"/>
      <c r="BT1700" s="323"/>
      <c r="BU1700" s="49"/>
      <c r="BV1700" s="49"/>
      <c r="BW1700" s="97"/>
      <c r="BX1700" s="97"/>
      <c r="BY1700" s="97"/>
      <c r="BZ1700" s="97"/>
      <c r="CA1700" s="49"/>
      <c r="CB1700" s="49"/>
      <c r="CC1700" s="49"/>
      <c r="CD1700" s="49"/>
      <c r="CE1700" s="49"/>
      <c r="CF1700" s="49"/>
      <c r="CG1700" s="49"/>
      <c r="CH1700" s="49"/>
      <c r="CI1700" s="97"/>
      <c r="CJ1700" s="97"/>
      <c r="CK1700" s="97"/>
      <c r="CL1700" s="97"/>
      <c r="CM1700" s="335"/>
      <c r="CN1700" s="337"/>
      <c r="CO1700" s="315" t="str">
        <f>IF(Формулы!R1700&gt;V1700,"22-?,Дата 14 - Прибыл из УФСИН; ","")&amp;IF(Формулы!Q1700&gt;Y1700,"25-?,Дата 13 - Выбыл в УФСИН;","")&amp;IF(YEAR(ДАННЫЕ!$F$1)=YEAR(ДАННЫЕ!B1700),IF(AT1700&gt;0,"","40-?, вявлен в текущем году! "),"")&amp;IF(YEAR($F$1)=YEAR(W1700),IF(X1700+Y1700&gt;0,"","23-стоит, 24,25 - куда выбыл? "),"")&amp;IF(X1700+Y1700&gt;0,IF(YEAR($F$1)=YEAR(W1700),"","24+25&gt;0? 23 - когда выбыл? "),"")&amp;IF(BA1700&lt;BB1700,"47&gt;=48; ","")&amp;IF(BA1700&lt;BC1700,"47&gt;=49; ","")&amp;IF(BA1700&lt;BD1700,"47&gt;=50; ","")&amp;IF(BE1700&gt;0,IF(BF1700&gt;0,IF(AU1700&gt;AV1700,"","41 и 42 - ? (51 и 52 &gt; 0);"),"51 &gt; 0 52 - ?;"),"")&amp;IF(AU1700&gt;0,IF(AV1700&gt;AU1700,"41&gt;42;","")&amp;IF(BE1700&gt;0,"","41&gt;0 51-?;"),"")&amp;IF(BF1700&gt;0,IF(BE1700&gt;0,"","52&gt;0 51-?;"),"")&amp;IF(AW1700&gt;=AX1700,"","43&gt;44;")&amp;IF(CA1700&gt;0,IF(AW1700&gt;0,"","71 &gt; 0 43-?;"),"")</f>
        <v/>
      </c>
    </row>
    <row r="1701" spans="1:93" ht="12" x14ac:dyDescent="0.2">
      <c r="A1701" s="45"/>
      <c r="B1701" s="46"/>
      <c r="C1701" s="121"/>
      <c r="D1701" s="121"/>
      <c r="E1701" s="336"/>
      <c r="F1701" s="122"/>
      <c r="G1701" s="46"/>
      <c r="H1701" s="45"/>
      <c r="I1701" s="45"/>
      <c r="J1701" s="45"/>
      <c r="K1701" s="45"/>
      <c r="L1701" s="45"/>
      <c r="M1701" s="46"/>
      <c r="N1701" s="46"/>
      <c r="O1701" s="48"/>
      <c r="P1701" s="48"/>
      <c r="Q1701" s="46"/>
      <c r="R1701" s="48"/>
      <c r="S1701" s="48"/>
      <c r="T1701" s="48"/>
      <c r="U1701" s="48"/>
      <c r="V1701" s="48"/>
      <c r="W1701" s="46"/>
      <c r="X1701" s="48"/>
      <c r="Y1701" s="48"/>
      <c r="Z1701" s="157"/>
      <c r="AA1701" s="47"/>
      <c r="AB1701" s="97"/>
      <c r="AC1701" s="49"/>
      <c r="AD1701" s="49"/>
      <c r="AE1701" s="49"/>
      <c r="AF1701" s="49"/>
      <c r="AG1701" s="49"/>
      <c r="AH1701" s="47"/>
      <c r="AI1701" s="47"/>
      <c r="AJ1701" s="47"/>
      <c r="AK1701" s="190"/>
      <c r="AL1701" s="190"/>
      <c r="AM1701" s="190"/>
      <c r="AN1701" s="190"/>
      <c r="AO1701" s="190"/>
      <c r="AP1701" s="151"/>
      <c r="AQ1701" s="322"/>
      <c r="AR1701" s="322"/>
      <c r="AS1701" s="322"/>
      <c r="AT1701" s="47"/>
      <c r="AU1701" s="47"/>
      <c r="AV1701" s="47"/>
      <c r="AW1701" s="47"/>
      <c r="AX1701" s="322"/>
      <c r="AY1701" s="98"/>
      <c r="AZ1701" s="98"/>
      <c r="BA1701" s="47"/>
      <c r="BB1701" s="47"/>
      <c r="BC1701" s="47"/>
      <c r="BD1701" s="47"/>
      <c r="BE1701" s="97"/>
      <c r="BF1701" s="49"/>
      <c r="BG1701" s="239"/>
      <c r="BH1701" s="342"/>
      <c r="BI1701" s="49"/>
      <c r="BJ1701" s="49"/>
      <c r="BK1701" s="49"/>
      <c r="BL1701" s="49"/>
      <c r="BM1701" s="49"/>
      <c r="BN1701" s="47"/>
      <c r="BO1701" s="49"/>
      <c r="BP1701" s="49"/>
      <c r="BQ1701" s="49"/>
      <c r="BR1701" s="323"/>
      <c r="BS1701" s="323"/>
      <c r="BT1701" s="323"/>
      <c r="BU1701" s="49"/>
      <c r="BV1701" s="49"/>
      <c r="BW1701" s="97"/>
      <c r="BX1701" s="97"/>
      <c r="BY1701" s="97"/>
      <c r="BZ1701" s="97"/>
      <c r="CA1701" s="49"/>
      <c r="CB1701" s="49"/>
      <c r="CC1701" s="49"/>
      <c r="CD1701" s="49"/>
      <c r="CE1701" s="49"/>
      <c r="CF1701" s="49"/>
      <c r="CG1701" s="49"/>
      <c r="CH1701" s="49"/>
      <c r="CI1701" s="97"/>
      <c r="CJ1701" s="97"/>
      <c r="CK1701" s="97"/>
      <c r="CL1701" s="97"/>
      <c r="CM1701" s="335"/>
      <c r="CN1701" s="337"/>
      <c r="CO1701" s="315" t="str">
        <f>IF(Формулы!R1701&gt;V1701,"22-?,Дата 14 - Прибыл из УФСИН; ","")&amp;IF(Формулы!Q1701&gt;Y1701,"25-?,Дата 13 - Выбыл в УФСИН;","")&amp;IF(YEAR(ДАННЫЕ!$F$1)=YEAR(ДАННЫЕ!B1701),IF(AT1701&gt;0,"","40-?, вявлен в текущем году! "),"")&amp;IF(YEAR($F$1)=YEAR(W1701),IF(X1701+Y1701&gt;0,"","23-стоит, 24,25 - куда выбыл? "),"")&amp;IF(X1701+Y1701&gt;0,IF(YEAR($F$1)=YEAR(W1701),"","24+25&gt;0? 23 - когда выбыл? "),"")&amp;IF(BA1701&lt;BB1701,"47&gt;=48; ","")&amp;IF(BA1701&lt;BC1701,"47&gt;=49; ","")&amp;IF(BA1701&lt;BD1701,"47&gt;=50; ","")&amp;IF(BE1701&gt;0,IF(BF1701&gt;0,IF(AU1701&gt;AV1701,"","41 и 42 - ? (51 и 52 &gt; 0);"),"51 &gt; 0 52 - ?;"),"")&amp;IF(AU1701&gt;0,IF(AV1701&gt;AU1701,"41&gt;42;","")&amp;IF(BE1701&gt;0,"","41&gt;0 51-?;"),"")&amp;IF(BF1701&gt;0,IF(BE1701&gt;0,"","52&gt;0 51-?;"),"")&amp;IF(AW1701&gt;=AX1701,"","43&gt;44;")&amp;IF(CA1701&gt;0,IF(AW1701&gt;0,"","71 &gt; 0 43-?;"),"")</f>
        <v/>
      </c>
    </row>
    <row r="1702" spans="1:93" ht="12" x14ac:dyDescent="0.2">
      <c r="A1702" s="45"/>
      <c r="B1702" s="46"/>
      <c r="C1702" s="121"/>
      <c r="D1702" s="121"/>
      <c r="E1702" s="336"/>
      <c r="F1702" s="122"/>
      <c r="G1702" s="46"/>
      <c r="H1702" s="45"/>
      <c r="I1702" s="45"/>
      <c r="J1702" s="45"/>
      <c r="K1702" s="45"/>
      <c r="L1702" s="45"/>
      <c r="M1702" s="46"/>
      <c r="N1702" s="46"/>
      <c r="O1702" s="48"/>
      <c r="P1702" s="48"/>
      <c r="Q1702" s="46"/>
      <c r="R1702" s="48"/>
      <c r="S1702" s="48"/>
      <c r="T1702" s="48"/>
      <c r="U1702" s="48"/>
      <c r="V1702" s="48"/>
      <c r="W1702" s="46"/>
      <c r="X1702" s="48"/>
      <c r="Y1702" s="48"/>
      <c r="Z1702" s="157"/>
      <c r="AA1702" s="47"/>
      <c r="AB1702" s="97"/>
      <c r="AC1702" s="49"/>
      <c r="AD1702" s="49"/>
      <c r="AE1702" s="49"/>
      <c r="AF1702" s="49"/>
      <c r="AG1702" s="49"/>
      <c r="AH1702" s="47"/>
      <c r="AI1702" s="47"/>
      <c r="AJ1702" s="47"/>
      <c r="AK1702" s="190"/>
      <c r="AL1702" s="190"/>
      <c r="AM1702" s="190"/>
      <c r="AN1702" s="190"/>
      <c r="AO1702" s="190"/>
      <c r="AP1702" s="151"/>
      <c r="AQ1702" s="322"/>
      <c r="AR1702" s="322"/>
      <c r="AS1702" s="322"/>
      <c r="AT1702" s="47"/>
      <c r="AU1702" s="47"/>
      <c r="AV1702" s="47"/>
      <c r="AW1702" s="47"/>
      <c r="AX1702" s="322"/>
      <c r="AY1702" s="98"/>
      <c r="AZ1702" s="98"/>
      <c r="BA1702" s="47"/>
      <c r="BB1702" s="47"/>
      <c r="BC1702" s="47"/>
      <c r="BD1702" s="47"/>
      <c r="BE1702" s="97"/>
      <c r="BF1702" s="49"/>
      <c r="BG1702" s="239"/>
      <c r="BH1702" s="342"/>
      <c r="BI1702" s="49"/>
      <c r="BJ1702" s="49"/>
      <c r="BK1702" s="49"/>
      <c r="BL1702" s="49"/>
      <c r="BM1702" s="49"/>
      <c r="BN1702" s="47"/>
      <c r="BO1702" s="49"/>
      <c r="BP1702" s="49"/>
      <c r="BQ1702" s="49"/>
      <c r="BR1702" s="323"/>
      <c r="BS1702" s="323"/>
      <c r="BT1702" s="323"/>
      <c r="BU1702" s="49"/>
      <c r="BV1702" s="49"/>
      <c r="BW1702" s="97"/>
      <c r="BX1702" s="97"/>
      <c r="BY1702" s="97"/>
      <c r="BZ1702" s="97"/>
      <c r="CA1702" s="49"/>
      <c r="CB1702" s="49"/>
      <c r="CC1702" s="49"/>
      <c r="CD1702" s="49"/>
      <c r="CE1702" s="49"/>
      <c r="CF1702" s="49"/>
      <c r="CG1702" s="49"/>
      <c r="CH1702" s="49"/>
      <c r="CI1702" s="97"/>
      <c r="CJ1702" s="97"/>
      <c r="CK1702" s="97"/>
      <c r="CL1702" s="97"/>
      <c r="CM1702" s="335"/>
      <c r="CN1702" s="337"/>
      <c r="CO1702" s="315" t="str">
        <f>IF(Формулы!R1702&gt;V1702,"22-?,Дата 14 - Прибыл из УФСИН; ","")&amp;IF(Формулы!Q1702&gt;Y1702,"25-?,Дата 13 - Выбыл в УФСИН;","")&amp;IF(YEAR(ДАННЫЕ!$F$1)=YEAR(ДАННЫЕ!B1702),IF(AT1702&gt;0,"","40-?, вявлен в текущем году! "),"")&amp;IF(YEAR($F$1)=YEAR(W1702),IF(X1702+Y1702&gt;0,"","23-стоит, 24,25 - куда выбыл? "),"")&amp;IF(X1702+Y1702&gt;0,IF(YEAR($F$1)=YEAR(W1702),"","24+25&gt;0? 23 - когда выбыл? "),"")&amp;IF(BA1702&lt;BB1702,"47&gt;=48; ","")&amp;IF(BA1702&lt;BC1702,"47&gt;=49; ","")&amp;IF(BA1702&lt;BD1702,"47&gt;=50; ","")&amp;IF(BE1702&gt;0,IF(BF1702&gt;0,IF(AU1702&gt;AV1702,"","41 и 42 - ? (51 и 52 &gt; 0);"),"51 &gt; 0 52 - ?;"),"")&amp;IF(AU1702&gt;0,IF(AV1702&gt;AU1702,"41&gt;42;","")&amp;IF(BE1702&gt;0,"","41&gt;0 51-?;"),"")&amp;IF(BF1702&gt;0,IF(BE1702&gt;0,"","52&gt;0 51-?;"),"")&amp;IF(AW1702&gt;=AX1702,"","43&gt;44;")&amp;IF(CA1702&gt;0,IF(AW1702&gt;0,"","71 &gt; 0 43-?;"),"")</f>
        <v/>
      </c>
    </row>
    <row r="1703" spans="1:93" ht="12" x14ac:dyDescent="0.2">
      <c r="A1703" s="45"/>
      <c r="B1703" s="46"/>
      <c r="C1703" s="121"/>
      <c r="D1703" s="121"/>
      <c r="E1703" s="336"/>
      <c r="F1703" s="122"/>
      <c r="G1703" s="46"/>
      <c r="H1703" s="45"/>
      <c r="I1703" s="45"/>
      <c r="J1703" s="45"/>
      <c r="K1703" s="45"/>
      <c r="L1703" s="45"/>
      <c r="M1703" s="46"/>
      <c r="N1703" s="46"/>
      <c r="O1703" s="48"/>
      <c r="P1703" s="48"/>
      <c r="Q1703" s="46"/>
      <c r="R1703" s="48"/>
      <c r="S1703" s="48"/>
      <c r="T1703" s="48"/>
      <c r="U1703" s="48"/>
      <c r="V1703" s="48"/>
      <c r="W1703" s="46"/>
      <c r="X1703" s="48"/>
      <c r="Y1703" s="48"/>
      <c r="Z1703" s="157"/>
      <c r="AA1703" s="47"/>
      <c r="AB1703" s="97"/>
      <c r="AC1703" s="49"/>
      <c r="AD1703" s="49"/>
      <c r="AE1703" s="49"/>
      <c r="AF1703" s="49"/>
      <c r="AG1703" s="49"/>
      <c r="AH1703" s="47"/>
      <c r="AI1703" s="47"/>
      <c r="AJ1703" s="47"/>
      <c r="AK1703" s="190"/>
      <c r="AL1703" s="190"/>
      <c r="AM1703" s="190"/>
      <c r="AN1703" s="190"/>
      <c r="AO1703" s="190"/>
      <c r="AP1703" s="151"/>
      <c r="AQ1703" s="322"/>
      <c r="AR1703" s="322"/>
      <c r="AS1703" s="322"/>
      <c r="AT1703" s="47"/>
      <c r="AU1703" s="47"/>
      <c r="AV1703" s="47"/>
      <c r="AW1703" s="47"/>
      <c r="AX1703" s="322"/>
      <c r="AY1703" s="98"/>
      <c r="AZ1703" s="98"/>
      <c r="BA1703" s="47"/>
      <c r="BB1703" s="47"/>
      <c r="BC1703" s="47"/>
      <c r="BD1703" s="47"/>
      <c r="BE1703" s="97"/>
      <c r="BF1703" s="49"/>
      <c r="BG1703" s="239"/>
      <c r="BH1703" s="342"/>
      <c r="BI1703" s="49"/>
      <c r="BJ1703" s="49"/>
      <c r="BK1703" s="49"/>
      <c r="BL1703" s="49"/>
      <c r="BM1703" s="49"/>
      <c r="BN1703" s="47"/>
      <c r="BO1703" s="49"/>
      <c r="BP1703" s="49"/>
      <c r="BQ1703" s="49"/>
      <c r="BR1703" s="323"/>
      <c r="BS1703" s="323"/>
      <c r="BT1703" s="323"/>
      <c r="BU1703" s="49"/>
      <c r="BV1703" s="49"/>
      <c r="BW1703" s="97"/>
      <c r="BX1703" s="97"/>
      <c r="BY1703" s="97"/>
      <c r="BZ1703" s="97"/>
      <c r="CA1703" s="49"/>
      <c r="CB1703" s="49"/>
      <c r="CC1703" s="49"/>
      <c r="CD1703" s="49"/>
      <c r="CE1703" s="49"/>
      <c r="CF1703" s="49"/>
      <c r="CG1703" s="49"/>
      <c r="CH1703" s="49"/>
      <c r="CI1703" s="97"/>
      <c r="CJ1703" s="97"/>
      <c r="CK1703" s="97"/>
      <c r="CL1703" s="97"/>
      <c r="CM1703" s="335"/>
      <c r="CN1703" s="337"/>
      <c r="CO1703" s="315" t="str">
        <f>IF(Формулы!R1703&gt;V1703,"22-?,Дата 14 - Прибыл из УФСИН; ","")&amp;IF(Формулы!Q1703&gt;Y1703,"25-?,Дата 13 - Выбыл в УФСИН;","")&amp;IF(YEAR(ДАННЫЕ!$F$1)=YEAR(ДАННЫЕ!B1703),IF(AT1703&gt;0,"","40-?, вявлен в текущем году! "),"")&amp;IF(YEAR($F$1)=YEAR(W1703),IF(X1703+Y1703&gt;0,"","23-стоит, 24,25 - куда выбыл? "),"")&amp;IF(X1703+Y1703&gt;0,IF(YEAR($F$1)=YEAR(W1703),"","24+25&gt;0? 23 - когда выбыл? "),"")&amp;IF(BA1703&lt;BB1703,"47&gt;=48; ","")&amp;IF(BA1703&lt;BC1703,"47&gt;=49; ","")&amp;IF(BA1703&lt;BD1703,"47&gt;=50; ","")&amp;IF(BE1703&gt;0,IF(BF1703&gt;0,IF(AU1703&gt;AV1703,"","41 и 42 - ? (51 и 52 &gt; 0);"),"51 &gt; 0 52 - ?;"),"")&amp;IF(AU1703&gt;0,IF(AV1703&gt;AU1703,"41&gt;42;","")&amp;IF(BE1703&gt;0,"","41&gt;0 51-?;"),"")&amp;IF(BF1703&gt;0,IF(BE1703&gt;0,"","52&gt;0 51-?;"),"")&amp;IF(AW1703&gt;=AX1703,"","43&gt;44;")&amp;IF(CA1703&gt;0,IF(AW1703&gt;0,"","71 &gt; 0 43-?;"),"")</f>
        <v/>
      </c>
    </row>
    <row r="1704" spans="1:93" ht="12" x14ac:dyDescent="0.2">
      <c r="A1704" s="45"/>
      <c r="B1704" s="46"/>
      <c r="C1704" s="121"/>
      <c r="D1704" s="121"/>
      <c r="E1704" s="336"/>
      <c r="F1704" s="122"/>
      <c r="G1704" s="46"/>
      <c r="H1704" s="45"/>
      <c r="I1704" s="45"/>
      <c r="J1704" s="45"/>
      <c r="K1704" s="45"/>
      <c r="L1704" s="45"/>
      <c r="M1704" s="46"/>
      <c r="N1704" s="46"/>
      <c r="O1704" s="48"/>
      <c r="P1704" s="48"/>
      <c r="Q1704" s="46"/>
      <c r="R1704" s="48"/>
      <c r="S1704" s="48"/>
      <c r="T1704" s="48"/>
      <c r="U1704" s="48"/>
      <c r="V1704" s="48"/>
      <c r="W1704" s="46"/>
      <c r="X1704" s="48"/>
      <c r="Y1704" s="48"/>
      <c r="Z1704" s="157"/>
      <c r="AA1704" s="47"/>
      <c r="AB1704" s="97"/>
      <c r="AC1704" s="49"/>
      <c r="AD1704" s="49"/>
      <c r="AE1704" s="49"/>
      <c r="AF1704" s="49"/>
      <c r="AG1704" s="49"/>
      <c r="AH1704" s="47"/>
      <c r="AI1704" s="47"/>
      <c r="AJ1704" s="47"/>
      <c r="AK1704" s="190"/>
      <c r="AL1704" s="190"/>
      <c r="AM1704" s="190"/>
      <c r="AN1704" s="190"/>
      <c r="AO1704" s="190"/>
      <c r="AP1704" s="151"/>
      <c r="AQ1704" s="322"/>
      <c r="AR1704" s="322"/>
      <c r="AS1704" s="322"/>
      <c r="AT1704" s="47"/>
      <c r="AU1704" s="47"/>
      <c r="AV1704" s="47"/>
      <c r="AW1704" s="47"/>
      <c r="AX1704" s="322"/>
      <c r="AY1704" s="98"/>
      <c r="AZ1704" s="98"/>
      <c r="BA1704" s="47"/>
      <c r="BB1704" s="47"/>
      <c r="BC1704" s="47"/>
      <c r="BD1704" s="47"/>
      <c r="BE1704" s="97"/>
      <c r="BF1704" s="49"/>
      <c r="BG1704" s="239"/>
      <c r="BH1704" s="342"/>
      <c r="BI1704" s="49"/>
      <c r="BJ1704" s="49"/>
      <c r="BK1704" s="49"/>
      <c r="BL1704" s="49"/>
      <c r="BM1704" s="49"/>
      <c r="BN1704" s="47"/>
      <c r="BO1704" s="49"/>
      <c r="BP1704" s="49"/>
      <c r="BQ1704" s="49"/>
      <c r="BR1704" s="323"/>
      <c r="BS1704" s="323"/>
      <c r="BT1704" s="323"/>
      <c r="BU1704" s="49"/>
      <c r="BV1704" s="49"/>
      <c r="BW1704" s="97"/>
      <c r="BX1704" s="97"/>
      <c r="BY1704" s="97"/>
      <c r="BZ1704" s="97"/>
      <c r="CA1704" s="49"/>
      <c r="CB1704" s="49"/>
      <c r="CC1704" s="49"/>
      <c r="CD1704" s="49"/>
      <c r="CE1704" s="49"/>
      <c r="CF1704" s="49"/>
      <c r="CG1704" s="49"/>
      <c r="CH1704" s="49"/>
      <c r="CI1704" s="97"/>
      <c r="CJ1704" s="97"/>
      <c r="CK1704" s="97"/>
      <c r="CL1704" s="97"/>
      <c r="CM1704" s="335"/>
      <c r="CN1704" s="337"/>
      <c r="CO1704" s="315" t="str">
        <f>IF(Формулы!R1704&gt;V1704,"22-?,Дата 14 - Прибыл из УФСИН; ","")&amp;IF(Формулы!Q1704&gt;Y1704,"25-?,Дата 13 - Выбыл в УФСИН;","")&amp;IF(YEAR(ДАННЫЕ!$F$1)=YEAR(ДАННЫЕ!B1704),IF(AT1704&gt;0,"","40-?, вявлен в текущем году! "),"")&amp;IF(YEAR($F$1)=YEAR(W1704),IF(X1704+Y1704&gt;0,"","23-стоит, 24,25 - куда выбыл? "),"")&amp;IF(X1704+Y1704&gt;0,IF(YEAR($F$1)=YEAR(W1704),"","24+25&gt;0? 23 - когда выбыл? "),"")&amp;IF(BA1704&lt;BB1704,"47&gt;=48; ","")&amp;IF(BA1704&lt;BC1704,"47&gt;=49; ","")&amp;IF(BA1704&lt;BD1704,"47&gt;=50; ","")&amp;IF(BE1704&gt;0,IF(BF1704&gt;0,IF(AU1704&gt;AV1704,"","41 и 42 - ? (51 и 52 &gt; 0);"),"51 &gt; 0 52 - ?;"),"")&amp;IF(AU1704&gt;0,IF(AV1704&gt;AU1704,"41&gt;42;","")&amp;IF(BE1704&gt;0,"","41&gt;0 51-?;"),"")&amp;IF(BF1704&gt;0,IF(BE1704&gt;0,"","52&gt;0 51-?;"),"")&amp;IF(AW1704&gt;=AX1704,"","43&gt;44;")&amp;IF(CA1704&gt;0,IF(AW1704&gt;0,"","71 &gt; 0 43-?;"),"")</f>
        <v/>
      </c>
    </row>
    <row r="1705" spans="1:93" ht="12" x14ac:dyDescent="0.2">
      <c r="A1705" s="45"/>
      <c r="B1705" s="46"/>
      <c r="C1705" s="121"/>
      <c r="D1705" s="121"/>
      <c r="E1705" s="336"/>
      <c r="F1705" s="122"/>
      <c r="G1705" s="46"/>
      <c r="H1705" s="45"/>
      <c r="I1705" s="45"/>
      <c r="J1705" s="45"/>
      <c r="K1705" s="45"/>
      <c r="L1705" s="45"/>
      <c r="M1705" s="46"/>
      <c r="N1705" s="46"/>
      <c r="O1705" s="48"/>
      <c r="P1705" s="48"/>
      <c r="Q1705" s="46"/>
      <c r="R1705" s="48"/>
      <c r="S1705" s="48"/>
      <c r="T1705" s="48"/>
      <c r="U1705" s="48"/>
      <c r="V1705" s="48"/>
      <c r="W1705" s="46"/>
      <c r="X1705" s="48"/>
      <c r="Y1705" s="48"/>
      <c r="Z1705" s="157"/>
      <c r="AA1705" s="47"/>
      <c r="AB1705" s="97"/>
      <c r="AC1705" s="49"/>
      <c r="AD1705" s="49"/>
      <c r="AE1705" s="49"/>
      <c r="AF1705" s="49"/>
      <c r="AG1705" s="49"/>
      <c r="AH1705" s="47"/>
      <c r="AI1705" s="47"/>
      <c r="AJ1705" s="47"/>
      <c r="AK1705" s="190"/>
      <c r="AL1705" s="190"/>
      <c r="AM1705" s="190"/>
      <c r="AN1705" s="190"/>
      <c r="AO1705" s="190"/>
      <c r="AP1705" s="151"/>
      <c r="AQ1705" s="322"/>
      <c r="AR1705" s="322"/>
      <c r="AS1705" s="322"/>
      <c r="AT1705" s="47"/>
      <c r="AU1705" s="47"/>
      <c r="AV1705" s="47"/>
      <c r="AW1705" s="47"/>
      <c r="AX1705" s="322"/>
      <c r="AY1705" s="98"/>
      <c r="AZ1705" s="98"/>
      <c r="BA1705" s="47"/>
      <c r="BB1705" s="47"/>
      <c r="BC1705" s="47"/>
      <c r="BD1705" s="47"/>
      <c r="BE1705" s="97"/>
      <c r="BF1705" s="49"/>
      <c r="BG1705" s="239"/>
      <c r="BH1705" s="342"/>
      <c r="BI1705" s="49"/>
      <c r="BJ1705" s="49"/>
      <c r="BK1705" s="49"/>
      <c r="BL1705" s="49"/>
      <c r="BM1705" s="49"/>
      <c r="BN1705" s="47"/>
      <c r="BO1705" s="49"/>
      <c r="BP1705" s="49"/>
      <c r="BQ1705" s="49"/>
      <c r="BR1705" s="323"/>
      <c r="BS1705" s="323"/>
      <c r="BT1705" s="323"/>
      <c r="BU1705" s="49"/>
      <c r="BV1705" s="49"/>
      <c r="BW1705" s="97"/>
      <c r="BX1705" s="97"/>
      <c r="BY1705" s="97"/>
      <c r="BZ1705" s="97"/>
      <c r="CA1705" s="49"/>
      <c r="CB1705" s="49"/>
      <c r="CC1705" s="49"/>
      <c r="CD1705" s="49"/>
      <c r="CE1705" s="49"/>
      <c r="CF1705" s="49"/>
      <c r="CG1705" s="49"/>
      <c r="CH1705" s="49"/>
      <c r="CI1705" s="97"/>
      <c r="CJ1705" s="97"/>
      <c r="CK1705" s="97"/>
      <c r="CL1705" s="97"/>
      <c r="CM1705" s="335"/>
      <c r="CN1705" s="337"/>
      <c r="CO1705" s="315" t="str">
        <f>IF(Формулы!R1705&gt;V1705,"22-?,Дата 14 - Прибыл из УФСИН; ","")&amp;IF(Формулы!Q1705&gt;Y1705,"25-?,Дата 13 - Выбыл в УФСИН;","")&amp;IF(YEAR(ДАННЫЕ!$F$1)=YEAR(ДАННЫЕ!B1705),IF(AT1705&gt;0,"","40-?, вявлен в текущем году! "),"")&amp;IF(YEAR($F$1)=YEAR(W1705),IF(X1705+Y1705&gt;0,"","23-стоит, 24,25 - куда выбыл? "),"")&amp;IF(X1705+Y1705&gt;0,IF(YEAR($F$1)=YEAR(W1705),"","24+25&gt;0? 23 - когда выбыл? "),"")&amp;IF(BA1705&lt;BB1705,"47&gt;=48; ","")&amp;IF(BA1705&lt;BC1705,"47&gt;=49; ","")&amp;IF(BA1705&lt;BD1705,"47&gt;=50; ","")&amp;IF(BE1705&gt;0,IF(BF1705&gt;0,IF(AU1705&gt;AV1705,"","41 и 42 - ? (51 и 52 &gt; 0);"),"51 &gt; 0 52 - ?;"),"")&amp;IF(AU1705&gt;0,IF(AV1705&gt;AU1705,"41&gt;42;","")&amp;IF(BE1705&gt;0,"","41&gt;0 51-?;"),"")&amp;IF(BF1705&gt;0,IF(BE1705&gt;0,"","52&gt;0 51-?;"),"")&amp;IF(AW1705&gt;=AX1705,"","43&gt;44;")&amp;IF(CA1705&gt;0,IF(AW1705&gt;0,"","71 &gt; 0 43-?;"),"")</f>
        <v/>
      </c>
    </row>
    <row r="1706" spans="1:93" ht="12" x14ac:dyDescent="0.2">
      <c r="A1706" s="45"/>
      <c r="B1706" s="46"/>
      <c r="C1706" s="121"/>
      <c r="D1706" s="121"/>
      <c r="E1706" s="336"/>
      <c r="F1706" s="122"/>
      <c r="G1706" s="46"/>
      <c r="H1706" s="45"/>
      <c r="I1706" s="45"/>
      <c r="J1706" s="45"/>
      <c r="K1706" s="45"/>
      <c r="L1706" s="45"/>
      <c r="M1706" s="46"/>
      <c r="N1706" s="46"/>
      <c r="O1706" s="48"/>
      <c r="P1706" s="48"/>
      <c r="Q1706" s="46"/>
      <c r="R1706" s="48"/>
      <c r="S1706" s="48"/>
      <c r="T1706" s="48"/>
      <c r="U1706" s="48"/>
      <c r="V1706" s="48"/>
      <c r="W1706" s="46"/>
      <c r="X1706" s="48"/>
      <c r="Y1706" s="48"/>
      <c r="Z1706" s="157"/>
      <c r="AA1706" s="47"/>
      <c r="AB1706" s="97"/>
      <c r="AC1706" s="49"/>
      <c r="AD1706" s="49"/>
      <c r="AE1706" s="49"/>
      <c r="AF1706" s="49"/>
      <c r="AG1706" s="49"/>
      <c r="AH1706" s="47"/>
      <c r="AI1706" s="47"/>
      <c r="AJ1706" s="47"/>
      <c r="AK1706" s="190"/>
      <c r="AL1706" s="190"/>
      <c r="AM1706" s="190"/>
      <c r="AN1706" s="190"/>
      <c r="AO1706" s="190"/>
      <c r="AP1706" s="151"/>
      <c r="AQ1706" s="322"/>
      <c r="AR1706" s="322"/>
      <c r="AS1706" s="322"/>
      <c r="AT1706" s="47"/>
      <c r="AU1706" s="47"/>
      <c r="AV1706" s="47"/>
      <c r="AW1706" s="47"/>
      <c r="AX1706" s="322"/>
      <c r="AY1706" s="98"/>
      <c r="AZ1706" s="98"/>
      <c r="BA1706" s="47"/>
      <c r="BB1706" s="47"/>
      <c r="BC1706" s="47"/>
      <c r="BD1706" s="47"/>
      <c r="BE1706" s="97"/>
      <c r="BF1706" s="49"/>
      <c r="BG1706" s="239"/>
      <c r="BH1706" s="342"/>
      <c r="BI1706" s="49"/>
      <c r="BJ1706" s="49"/>
      <c r="BK1706" s="49"/>
      <c r="BL1706" s="49"/>
      <c r="BM1706" s="49"/>
      <c r="BN1706" s="47"/>
      <c r="BO1706" s="49"/>
      <c r="BP1706" s="49"/>
      <c r="BQ1706" s="49"/>
      <c r="BR1706" s="323"/>
      <c r="BS1706" s="323"/>
      <c r="BT1706" s="323"/>
      <c r="BU1706" s="49"/>
      <c r="BV1706" s="49"/>
      <c r="BW1706" s="97"/>
      <c r="BX1706" s="97"/>
      <c r="BY1706" s="97"/>
      <c r="BZ1706" s="97"/>
      <c r="CA1706" s="49"/>
      <c r="CB1706" s="49"/>
      <c r="CC1706" s="49"/>
      <c r="CD1706" s="49"/>
      <c r="CE1706" s="49"/>
      <c r="CF1706" s="49"/>
      <c r="CG1706" s="49"/>
      <c r="CH1706" s="49"/>
      <c r="CI1706" s="97"/>
      <c r="CJ1706" s="97"/>
      <c r="CK1706" s="97"/>
      <c r="CL1706" s="97"/>
      <c r="CM1706" s="335"/>
      <c r="CN1706" s="337"/>
      <c r="CO1706" s="315" t="str">
        <f>IF(Формулы!R1706&gt;V1706,"22-?,Дата 14 - Прибыл из УФСИН; ","")&amp;IF(Формулы!Q1706&gt;Y1706,"25-?,Дата 13 - Выбыл в УФСИН;","")&amp;IF(YEAR(ДАННЫЕ!$F$1)=YEAR(ДАННЫЕ!B1706),IF(AT1706&gt;0,"","40-?, вявлен в текущем году! "),"")&amp;IF(YEAR($F$1)=YEAR(W1706),IF(X1706+Y1706&gt;0,"","23-стоит, 24,25 - куда выбыл? "),"")&amp;IF(X1706+Y1706&gt;0,IF(YEAR($F$1)=YEAR(W1706),"","24+25&gt;0? 23 - когда выбыл? "),"")&amp;IF(BA1706&lt;BB1706,"47&gt;=48; ","")&amp;IF(BA1706&lt;BC1706,"47&gt;=49; ","")&amp;IF(BA1706&lt;BD1706,"47&gt;=50; ","")&amp;IF(BE1706&gt;0,IF(BF1706&gt;0,IF(AU1706&gt;AV1706,"","41 и 42 - ? (51 и 52 &gt; 0);"),"51 &gt; 0 52 - ?;"),"")&amp;IF(AU1706&gt;0,IF(AV1706&gt;AU1706,"41&gt;42;","")&amp;IF(BE1706&gt;0,"","41&gt;0 51-?;"),"")&amp;IF(BF1706&gt;0,IF(BE1706&gt;0,"","52&gt;0 51-?;"),"")&amp;IF(AW1706&gt;=AX1706,"","43&gt;44;")&amp;IF(CA1706&gt;0,IF(AW1706&gt;0,"","71 &gt; 0 43-?;"),"")</f>
        <v/>
      </c>
    </row>
    <row r="1707" spans="1:93" ht="12" x14ac:dyDescent="0.2">
      <c r="A1707" s="45"/>
      <c r="B1707" s="46"/>
      <c r="C1707" s="121"/>
      <c r="D1707" s="121"/>
      <c r="E1707" s="336"/>
      <c r="F1707" s="122"/>
      <c r="G1707" s="46"/>
      <c r="H1707" s="45"/>
      <c r="I1707" s="45"/>
      <c r="J1707" s="45"/>
      <c r="K1707" s="45"/>
      <c r="L1707" s="45"/>
      <c r="M1707" s="46"/>
      <c r="N1707" s="46"/>
      <c r="O1707" s="48"/>
      <c r="P1707" s="48"/>
      <c r="Q1707" s="46"/>
      <c r="R1707" s="48"/>
      <c r="S1707" s="48"/>
      <c r="T1707" s="48"/>
      <c r="U1707" s="48"/>
      <c r="V1707" s="48"/>
      <c r="W1707" s="46"/>
      <c r="X1707" s="48"/>
      <c r="Y1707" s="48"/>
      <c r="Z1707" s="157"/>
      <c r="AA1707" s="47"/>
      <c r="AB1707" s="97"/>
      <c r="AC1707" s="49"/>
      <c r="AD1707" s="49"/>
      <c r="AE1707" s="49"/>
      <c r="AF1707" s="49"/>
      <c r="AG1707" s="49"/>
      <c r="AH1707" s="47"/>
      <c r="AI1707" s="47"/>
      <c r="AJ1707" s="47"/>
      <c r="AK1707" s="190"/>
      <c r="AL1707" s="190"/>
      <c r="AM1707" s="190"/>
      <c r="AN1707" s="190"/>
      <c r="AO1707" s="190"/>
      <c r="AP1707" s="151"/>
      <c r="AQ1707" s="322"/>
      <c r="AR1707" s="322"/>
      <c r="AS1707" s="322"/>
      <c r="AT1707" s="47"/>
      <c r="AU1707" s="47"/>
      <c r="AV1707" s="47"/>
      <c r="AW1707" s="47"/>
      <c r="AX1707" s="322"/>
      <c r="AY1707" s="98"/>
      <c r="AZ1707" s="98"/>
      <c r="BA1707" s="47"/>
      <c r="BB1707" s="47"/>
      <c r="BC1707" s="47"/>
      <c r="BD1707" s="47"/>
      <c r="BE1707" s="97"/>
      <c r="BF1707" s="49"/>
      <c r="BG1707" s="239"/>
      <c r="BH1707" s="342"/>
      <c r="BI1707" s="49"/>
      <c r="BJ1707" s="49"/>
      <c r="BK1707" s="49"/>
      <c r="BL1707" s="49"/>
      <c r="BM1707" s="49"/>
      <c r="BN1707" s="47"/>
      <c r="BO1707" s="49"/>
      <c r="BP1707" s="49"/>
      <c r="BQ1707" s="49"/>
      <c r="BR1707" s="323"/>
      <c r="BS1707" s="323"/>
      <c r="BT1707" s="323"/>
      <c r="BU1707" s="49"/>
      <c r="BV1707" s="49"/>
      <c r="BW1707" s="97"/>
      <c r="BX1707" s="97"/>
      <c r="BY1707" s="97"/>
      <c r="BZ1707" s="97"/>
      <c r="CA1707" s="49"/>
      <c r="CB1707" s="49"/>
      <c r="CC1707" s="49"/>
      <c r="CD1707" s="49"/>
      <c r="CE1707" s="49"/>
      <c r="CF1707" s="49"/>
      <c r="CG1707" s="49"/>
      <c r="CH1707" s="49"/>
      <c r="CI1707" s="97"/>
      <c r="CJ1707" s="97"/>
      <c r="CK1707" s="97"/>
      <c r="CL1707" s="97"/>
      <c r="CM1707" s="335"/>
      <c r="CN1707" s="337"/>
      <c r="CO1707" s="315" t="str">
        <f>IF(Формулы!R1707&gt;V1707,"22-?,Дата 14 - Прибыл из УФСИН; ","")&amp;IF(Формулы!Q1707&gt;Y1707,"25-?,Дата 13 - Выбыл в УФСИН;","")&amp;IF(YEAR(ДАННЫЕ!$F$1)=YEAR(ДАННЫЕ!B1707),IF(AT1707&gt;0,"","40-?, вявлен в текущем году! "),"")&amp;IF(YEAR($F$1)=YEAR(W1707),IF(X1707+Y1707&gt;0,"","23-стоит, 24,25 - куда выбыл? "),"")&amp;IF(X1707+Y1707&gt;0,IF(YEAR($F$1)=YEAR(W1707),"","24+25&gt;0? 23 - когда выбыл? "),"")&amp;IF(BA1707&lt;BB1707,"47&gt;=48; ","")&amp;IF(BA1707&lt;BC1707,"47&gt;=49; ","")&amp;IF(BA1707&lt;BD1707,"47&gt;=50; ","")&amp;IF(BE1707&gt;0,IF(BF1707&gt;0,IF(AU1707&gt;AV1707,"","41 и 42 - ? (51 и 52 &gt; 0);"),"51 &gt; 0 52 - ?;"),"")&amp;IF(AU1707&gt;0,IF(AV1707&gt;AU1707,"41&gt;42;","")&amp;IF(BE1707&gt;0,"","41&gt;0 51-?;"),"")&amp;IF(BF1707&gt;0,IF(BE1707&gt;0,"","52&gt;0 51-?;"),"")&amp;IF(AW1707&gt;=AX1707,"","43&gt;44;")&amp;IF(CA1707&gt;0,IF(AW1707&gt;0,"","71 &gt; 0 43-?;"),"")</f>
        <v/>
      </c>
    </row>
    <row r="1708" spans="1:93" ht="12" x14ac:dyDescent="0.2">
      <c r="A1708" s="45"/>
      <c r="B1708" s="46"/>
      <c r="C1708" s="121"/>
      <c r="D1708" s="121"/>
      <c r="E1708" s="336"/>
      <c r="F1708" s="122"/>
      <c r="G1708" s="46"/>
      <c r="H1708" s="45"/>
      <c r="I1708" s="45"/>
      <c r="J1708" s="45"/>
      <c r="K1708" s="45"/>
      <c r="L1708" s="45"/>
      <c r="M1708" s="46"/>
      <c r="N1708" s="46"/>
      <c r="O1708" s="48"/>
      <c r="P1708" s="48"/>
      <c r="Q1708" s="46"/>
      <c r="R1708" s="48"/>
      <c r="S1708" s="48"/>
      <c r="T1708" s="48"/>
      <c r="U1708" s="48"/>
      <c r="V1708" s="48"/>
      <c r="W1708" s="46"/>
      <c r="X1708" s="48"/>
      <c r="Y1708" s="48"/>
      <c r="Z1708" s="157"/>
      <c r="AA1708" s="47"/>
      <c r="AB1708" s="97"/>
      <c r="AC1708" s="49"/>
      <c r="AD1708" s="49"/>
      <c r="AE1708" s="49"/>
      <c r="AF1708" s="49"/>
      <c r="AG1708" s="49"/>
      <c r="AH1708" s="47"/>
      <c r="AI1708" s="47"/>
      <c r="AJ1708" s="47"/>
      <c r="AK1708" s="190"/>
      <c r="AL1708" s="190"/>
      <c r="AM1708" s="190"/>
      <c r="AN1708" s="190"/>
      <c r="AO1708" s="190"/>
      <c r="AP1708" s="151"/>
      <c r="AQ1708" s="322"/>
      <c r="AR1708" s="322"/>
      <c r="AS1708" s="322"/>
      <c r="AT1708" s="47"/>
      <c r="AU1708" s="47"/>
      <c r="AV1708" s="47"/>
      <c r="AW1708" s="47"/>
      <c r="AX1708" s="322"/>
      <c r="AY1708" s="98"/>
      <c r="AZ1708" s="98"/>
      <c r="BA1708" s="47"/>
      <c r="BB1708" s="47"/>
      <c r="BC1708" s="47"/>
      <c r="BD1708" s="47"/>
      <c r="BE1708" s="97"/>
      <c r="BF1708" s="49"/>
      <c r="BG1708" s="239"/>
      <c r="BH1708" s="342"/>
      <c r="BI1708" s="49"/>
      <c r="BJ1708" s="49"/>
      <c r="BK1708" s="49"/>
      <c r="BL1708" s="49"/>
      <c r="BM1708" s="49"/>
      <c r="BN1708" s="47"/>
      <c r="BO1708" s="49"/>
      <c r="BP1708" s="49"/>
      <c r="BQ1708" s="49"/>
      <c r="BR1708" s="323"/>
      <c r="BS1708" s="323"/>
      <c r="BT1708" s="323"/>
      <c r="BU1708" s="49"/>
      <c r="BV1708" s="49"/>
      <c r="BW1708" s="97"/>
      <c r="BX1708" s="97"/>
      <c r="BY1708" s="97"/>
      <c r="BZ1708" s="97"/>
      <c r="CA1708" s="49"/>
      <c r="CB1708" s="49"/>
      <c r="CC1708" s="49"/>
      <c r="CD1708" s="49"/>
      <c r="CE1708" s="49"/>
      <c r="CF1708" s="49"/>
      <c r="CG1708" s="49"/>
      <c r="CH1708" s="49"/>
      <c r="CI1708" s="97"/>
      <c r="CJ1708" s="97"/>
      <c r="CK1708" s="97"/>
      <c r="CL1708" s="97"/>
      <c r="CM1708" s="335"/>
      <c r="CN1708" s="337"/>
      <c r="CO1708" s="315" t="str">
        <f>IF(Формулы!R1708&gt;V1708,"22-?,Дата 14 - Прибыл из УФСИН; ","")&amp;IF(Формулы!Q1708&gt;Y1708,"25-?,Дата 13 - Выбыл в УФСИН;","")&amp;IF(YEAR(ДАННЫЕ!$F$1)=YEAR(ДАННЫЕ!B1708),IF(AT1708&gt;0,"","40-?, вявлен в текущем году! "),"")&amp;IF(YEAR($F$1)=YEAR(W1708),IF(X1708+Y1708&gt;0,"","23-стоит, 24,25 - куда выбыл? "),"")&amp;IF(X1708+Y1708&gt;0,IF(YEAR($F$1)=YEAR(W1708),"","24+25&gt;0? 23 - когда выбыл? "),"")&amp;IF(BA1708&lt;BB1708,"47&gt;=48; ","")&amp;IF(BA1708&lt;BC1708,"47&gt;=49; ","")&amp;IF(BA1708&lt;BD1708,"47&gt;=50; ","")&amp;IF(BE1708&gt;0,IF(BF1708&gt;0,IF(AU1708&gt;AV1708,"","41 и 42 - ? (51 и 52 &gt; 0);"),"51 &gt; 0 52 - ?;"),"")&amp;IF(AU1708&gt;0,IF(AV1708&gt;AU1708,"41&gt;42;","")&amp;IF(BE1708&gt;0,"","41&gt;0 51-?;"),"")&amp;IF(BF1708&gt;0,IF(BE1708&gt;0,"","52&gt;0 51-?;"),"")&amp;IF(AW1708&gt;=AX1708,"","43&gt;44;")&amp;IF(CA1708&gt;0,IF(AW1708&gt;0,"","71 &gt; 0 43-?;"),"")</f>
        <v/>
      </c>
    </row>
    <row r="1709" spans="1:93" ht="12" x14ac:dyDescent="0.2">
      <c r="A1709" s="45"/>
      <c r="B1709" s="46"/>
      <c r="C1709" s="121"/>
      <c r="D1709" s="121"/>
      <c r="E1709" s="336"/>
      <c r="F1709" s="122"/>
      <c r="G1709" s="46"/>
      <c r="H1709" s="45"/>
      <c r="I1709" s="45"/>
      <c r="J1709" s="45"/>
      <c r="K1709" s="45"/>
      <c r="L1709" s="45"/>
      <c r="M1709" s="46"/>
      <c r="N1709" s="46"/>
      <c r="O1709" s="48"/>
      <c r="P1709" s="48"/>
      <c r="Q1709" s="46"/>
      <c r="R1709" s="48"/>
      <c r="S1709" s="48"/>
      <c r="T1709" s="48"/>
      <c r="U1709" s="48"/>
      <c r="V1709" s="48"/>
      <c r="W1709" s="46"/>
      <c r="X1709" s="48"/>
      <c r="Y1709" s="48"/>
      <c r="Z1709" s="157"/>
      <c r="AA1709" s="47"/>
      <c r="AB1709" s="97"/>
      <c r="AC1709" s="49"/>
      <c r="AD1709" s="49"/>
      <c r="AE1709" s="49"/>
      <c r="AF1709" s="49"/>
      <c r="AG1709" s="49"/>
      <c r="AH1709" s="47"/>
      <c r="AI1709" s="47"/>
      <c r="AJ1709" s="47"/>
      <c r="AK1709" s="190"/>
      <c r="AL1709" s="190"/>
      <c r="AM1709" s="190"/>
      <c r="AN1709" s="190"/>
      <c r="AO1709" s="190"/>
      <c r="AP1709" s="151"/>
      <c r="AQ1709" s="322"/>
      <c r="AR1709" s="322"/>
      <c r="AS1709" s="322"/>
      <c r="AT1709" s="47"/>
      <c r="AU1709" s="47"/>
      <c r="AV1709" s="47"/>
      <c r="AW1709" s="47"/>
      <c r="AX1709" s="322"/>
      <c r="AY1709" s="98"/>
      <c r="AZ1709" s="98"/>
      <c r="BA1709" s="47"/>
      <c r="BB1709" s="47"/>
      <c r="BC1709" s="47"/>
      <c r="BD1709" s="47"/>
      <c r="BE1709" s="97"/>
      <c r="BF1709" s="49"/>
      <c r="BG1709" s="239"/>
      <c r="BH1709" s="342"/>
      <c r="BI1709" s="49"/>
      <c r="BJ1709" s="49"/>
      <c r="BK1709" s="49"/>
      <c r="BL1709" s="49"/>
      <c r="BM1709" s="49"/>
      <c r="BN1709" s="47"/>
      <c r="BO1709" s="49"/>
      <c r="BP1709" s="49"/>
      <c r="BQ1709" s="49"/>
      <c r="BR1709" s="323"/>
      <c r="BS1709" s="323"/>
      <c r="BT1709" s="323"/>
      <c r="BU1709" s="49"/>
      <c r="BV1709" s="49"/>
      <c r="BW1709" s="97"/>
      <c r="BX1709" s="97"/>
      <c r="BY1709" s="97"/>
      <c r="BZ1709" s="97"/>
      <c r="CA1709" s="49"/>
      <c r="CB1709" s="49"/>
      <c r="CC1709" s="49"/>
      <c r="CD1709" s="49"/>
      <c r="CE1709" s="49"/>
      <c r="CF1709" s="49"/>
      <c r="CG1709" s="49"/>
      <c r="CH1709" s="49"/>
      <c r="CI1709" s="97"/>
      <c r="CJ1709" s="97"/>
      <c r="CK1709" s="97"/>
      <c r="CL1709" s="97"/>
      <c r="CM1709" s="335"/>
      <c r="CN1709" s="337"/>
      <c r="CO1709" s="315" t="str">
        <f>IF(Формулы!R1709&gt;V1709,"22-?,Дата 14 - Прибыл из УФСИН; ","")&amp;IF(Формулы!Q1709&gt;Y1709,"25-?,Дата 13 - Выбыл в УФСИН;","")&amp;IF(YEAR(ДАННЫЕ!$F$1)=YEAR(ДАННЫЕ!B1709),IF(AT1709&gt;0,"","40-?, вявлен в текущем году! "),"")&amp;IF(YEAR($F$1)=YEAR(W1709),IF(X1709+Y1709&gt;0,"","23-стоит, 24,25 - куда выбыл? "),"")&amp;IF(X1709+Y1709&gt;0,IF(YEAR($F$1)=YEAR(W1709),"","24+25&gt;0? 23 - когда выбыл? "),"")&amp;IF(BA1709&lt;BB1709,"47&gt;=48; ","")&amp;IF(BA1709&lt;BC1709,"47&gt;=49; ","")&amp;IF(BA1709&lt;BD1709,"47&gt;=50; ","")&amp;IF(BE1709&gt;0,IF(BF1709&gt;0,IF(AU1709&gt;AV1709,"","41 и 42 - ? (51 и 52 &gt; 0);"),"51 &gt; 0 52 - ?;"),"")&amp;IF(AU1709&gt;0,IF(AV1709&gt;AU1709,"41&gt;42;","")&amp;IF(BE1709&gt;0,"","41&gt;0 51-?;"),"")&amp;IF(BF1709&gt;0,IF(BE1709&gt;0,"","52&gt;0 51-?;"),"")&amp;IF(AW1709&gt;=AX1709,"","43&gt;44;")&amp;IF(CA1709&gt;0,IF(AW1709&gt;0,"","71 &gt; 0 43-?;"),"")</f>
        <v/>
      </c>
    </row>
    <row r="1710" spans="1:93" ht="12" x14ac:dyDescent="0.2">
      <c r="A1710" s="45"/>
      <c r="B1710" s="46"/>
      <c r="C1710" s="121"/>
      <c r="D1710" s="121"/>
      <c r="E1710" s="336"/>
      <c r="F1710" s="122"/>
      <c r="G1710" s="46"/>
      <c r="H1710" s="45"/>
      <c r="I1710" s="45"/>
      <c r="J1710" s="45"/>
      <c r="K1710" s="45"/>
      <c r="L1710" s="45"/>
      <c r="M1710" s="46"/>
      <c r="N1710" s="46"/>
      <c r="O1710" s="48"/>
      <c r="P1710" s="48"/>
      <c r="Q1710" s="46"/>
      <c r="R1710" s="48"/>
      <c r="S1710" s="48"/>
      <c r="T1710" s="48"/>
      <c r="U1710" s="48"/>
      <c r="V1710" s="48"/>
      <c r="W1710" s="46"/>
      <c r="X1710" s="48"/>
      <c r="Y1710" s="48"/>
      <c r="Z1710" s="157"/>
      <c r="AA1710" s="47"/>
      <c r="AB1710" s="97"/>
      <c r="AC1710" s="49"/>
      <c r="AD1710" s="49"/>
      <c r="AE1710" s="49"/>
      <c r="AF1710" s="49"/>
      <c r="AG1710" s="49"/>
      <c r="AH1710" s="47"/>
      <c r="AI1710" s="47"/>
      <c r="AJ1710" s="47"/>
      <c r="AK1710" s="190"/>
      <c r="AL1710" s="190"/>
      <c r="AM1710" s="190"/>
      <c r="AN1710" s="190"/>
      <c r="AO1710" s="190"/>
      <c r="AP1710" s="151"/>
      <c r="AQ1710" s="322"/>
      <c r="AR1710" s="322"/>
      <c r="AS1710" s="322"/>
      <c r="AT1710" s="47"/>
      <c r="AU1710" s="47"/>
      <c r="AV1710" s="47"/>
      <c r="AW1710" s="47"/>
      <c r="AX1710" s="322"/>
      <c r="AY1710" s="98"/>
      <c r="AZ1710" s="98"/>
      <c r="BA1710" s="47"/>
      <c r="BB1710" s="47"/>
      <c r="BC1710" s="47"/>
      <c r="BD1710" s="47"/>
      <c r="BE1710" s="97"/>
      <c r="BF1710" s="49"/>
      <c r="BG1710" s="239"/>
      <c r="BH1710" s="342"/>
      <c r="BI1710" s="49"/>
      <c r="BJ1710" s="49"/>
      <c r="BK1710" s="49"/>
      <c r="BL1710" s="49"/>
      <c r="BM1710" s="49"/>
      <c r="BN1710" s="47"/>
      <c r="BO1710" s="49"/>
      <c r="BP1710" s="49"/>
      <c r="BQ1710" s="49"/>
      <c r="BR1710" s="323"/>
      <c r="BS1710" s="323"/>
      <c r="BT1710" s="323"/>
      <c r="BU1710" s="49"/>
      <c r="BV1710" s="49"/>
      <c r="BW1710" s="97"/>
      <c r="BX1710" s="97"/>
      <c r="BY1710" s="97"/>
      <c r="BZ1710" s="97"/>
      <c r="CA1710" s="49"/>
      <c r="CB1710" s="49"/>
      <c r="CC1710" s="49"/>
      <c r="CD1710" s="49"/>
      <c r="CE1710" s="49"/>
      <c r="CF1710" s="49"/>
      <c r="CG1710" s="49"/>
      <c r="CH1710" s="49"/>
      <c r="CI1710" s="97"/>
      <c r="CJ1710" s="97"/>
      <c r="CK1710" s="97"/>
      <c r="CL1710" s="97"/>
      <c r="CM1710" s="335"/>
      <c r="CN1710" s="337"/>
      <c r="CO1710" s="315" t="str">
        <f>IF(Формулы!R1710&gt;V1710,"22-?,Дата 14 - Прибыл из УФСИН; ","")&amp;IF(Формулы!Q1710&gt;Y1710,"25-?,Дата 13 - Выбыл в УФСИН;","")&amp;IF(YEAR(ДАННЫЕ!$F$1)=YEAR(ДАННЫЕ!B1710),IF(AT1710&gt;0,"","40-?, вявлен в текущем году! "),"")&amp;IF(YEAR($F$1)=YEAR(W1710),IF(X1710+Y1710&gt;0,"","23-стоит, 24,25 - куда выбыл? "),"")&amp;IF(X1710+Y1710&gt;0,IF(YEAR($F$1)=YEAR(W1710),"","24+25&gt;0? 23 - когда выбыл? "),"")&amp;IF(BA1710&lt;BB1710,"47&gt;=48; ","")&amp;IF(BA1710&lt;BC1710,"47&gt;=49; ","")&amp;IF(BA1710&lt;BD1710,"47&gt;=50; ","")&amp;IF(BE1710&gt;0,IF(BF1710&gt;0,IF(AU1710&gt;AV1710,"","41 и 42 - ? (51 и 52 &gt; 0);"),"51 &gt; 0 52 - ?;"),"")&amp;IF(AU1710&gt;0,IF(AV1710&gt;AU1710,"41&gt;42;","")&amp;IF(BE1710&gt;0,"","41&gt;0 51-?;"),"")&amp;IF(BF1710&gt;0,IF(BE1710&gt;0,"","52&gt;0 51-?;"),"")&amp;IF(AW1710&gt;=AX1710,"","43&gt;44;")&amp;IF(CA1710&gt;0,IF(AW1710&gt;0,"","71 &gt; 0 43-?;"),"")</f>
        <v/>
      </c>
    </row>
    <row r="1711" spans="1:93" ht="12" x14ac:dyDescent="0.2">
      <c r="A1711" s="45"/>
      <c r="B1711" s="46"/>
      <c r="C1711" s="121"/>
      <c r="D1711" s="121"/>
      <c r="E1711" s="336"/>
      <c r="F1711" s="122"/>
      <c r="G1711" s="46"/>
      <c r="H1711" s="45"/>
      <c r="I1711" s="45"/>
      <c r="J1711" s="45"/>
      <c r="K1711" s="45"/>
      <c r="L1711" s="45"/>
      <c r="M1711" s="46"/>
      <c r="N1711" s="46"/>
      <c r="O1711" s="48"/>
      <c r="P1711" s="48"/>
      <c r="Q1711" s="46"/>
      <c r="R1711" s="48"/>
      <c r="S1711" s="48"/>
      <c r="T1711" s="48"/>
      <c r="U1711" s="48"/>
      <c r="V1711" s="48"/>
      <c r="W1711" s="46"/>
      <c r="X1711" s="48"/>
      <c r="Y1711" s="48"/>
      <c r="Z1711" s="157"/>
      <c r="AA1711" s="47"/>
      <c r="AB1711" s="97"/>
      <c r="AC1711" s="49"/>
      <c r="AD1711" s="49"/>
      <c r="AE1711" s="49"/>
      <c r="AF1711" s="49"/>
      <c r="AG1711" s="49"/>
      <c r="AH1711" s="47"/>
      <c r="AI1711" s="47"/>
      <c r="AJ1711" s="47"/>
      <c r="AK1711" s="190"/>
      <c r="AL1711" s="190"/>
      <c r="AM1711" s="190"/>
      <c r="AN1711" s="190"/>
      <c r="AO1711" s="190"/>
      <c r="AP1711" s="151"/>
      <c r="AQ1711" s="322"/>
      <c r="AR1711" s="322"/>
      <c r="AS1711" s="322"/>
      <c r="AT1711" s="47"/>
      <c r="AU1711" s="47"/>
      <c r="AV1711" s="47"/>
      <c r="AW1711" s="47"/>
      <c r="AX1711" s="322"/>
      <c r="AY1711" s="98"/>
      <c r="AZ1711" s="98"/>
      <c r="BA1711" s="47"/>
      <c r="BB1711" s="47"/>
      <c r="BC1711" s="47"/>
      <c r="BD1711" s="47"/>
      <c r="BE1711" s="97"/>
      <c r="BF1711" s="49"/>
      <c r="BG1711" s="239"/>
      <c r="BH1711" s="342"/>
      <c r="BI1711" s="49"/>
      <c r="BJ1711" s="49"/>
      <c r="BK1711" s="49"/>
      <c r="BL1711" s="49"/>
      <c r="BM1711" s="49"/>
      <c r="BN1711" s="47"/>
      <c r="BO1711" s="49"/>
      <c r="BP1711" s="49"/>
      <c r="BQ1711" s="49"/>
      <c r="BR1711" s="323"/>
      <c r="BS1711" s="323"/>
      <c r="BT1711" s="323"/>
      <c r="BU1711" s="49"/>
      <c r="BV1711" s="49"/>
      <c r="BW1711" s="97"/>
      <c r="BX1711" s="97"/>
      <c r="BY1711" s="97"/>
      <c r="BZ1711" s="97"/>
      <c r="CA1711" s="49"/>
      <c r="CB1711" s="49"/>
      <c r="CC1711" s="49"/>
      <c r="CD1711" s="49"/>
      <c r="CE1711" s="49"/>
      <c r="CF1711" s="49"/>
      <c r="CG1711" s="49"/>
      <c r="CH1711" s="49"/>
      <c r="CI1711" s="97"/>
      <c r="CJ1711" s="97"/>
      <c r="CK1711" s="97"/>
      <c r="CL1711" s="97"/>
      <c r="CM1711" s="335"/>
      <c r="CN1711" s="337"/>
      <c r="CO1711" s="315" t="str">
        <f>IF(Формулы!R1711&gt;V1711,"22-?,Дата 14 - Прибыл из УФСИН; ","")&amp;IF(Формулы!Q1711&gt;Y1711,"25-?,Дата 13 - Выбыл в УФСИН;","")&amp;IF(YEAR(ДАННЫЕ!$F$1)=YEAR(ДАННЫЕ!B1711),IF(AT1711&gt;0,"","40-?, вявлен в текущем году! "),"")&amp;IF(YEAR($F$1)=YEAR(W1711),IF(X1711+Y1711&gt;0,"","23-стоит, 24,25 - куда выбыл? "),"")&amp;IF(X1711+Y1711&gt;0,IF(YEAR($F$1)=YEAR(W1711),"","24+25&gt;0? 23 - когда выбыл? "),"")&amp;IF(BA1711&lt;BB1711,"47&gt;=48; ","")&amp;IF(BA1711&lt;BC1711,"47&gt;=49; ","")&amp;IF(BA1711&lt;BD1711,"47&gt;=50; ","")&amp;IF(BE1711&gt;0,IF(BF1711&gt;0,IF(AU1711&gt;AV1711,"","41 и 42 - ? (51 и 52 &gt; 0);"),"51 &gt; 0 52 - ?;"),"")&amp;IF(AU1711&gt;0,IF(AV1711&gt;AU1711,"41&gt;42;","")&amp;IF(BE1711&gt;0,"","41&gt;0 51-?;"),"")&amp;IF(BF1711&gt;0,IF(BE1711&gt;0,"","52&gt;0 51-?;"),"")&amp;IF(AW1711&gt;=AX1711,"","43&gt;44;")&amp;IF(CA1711&gt;0,IF(AW1711&gt;0,"","71 &gt; 0 43-?;"),"")</f>
        <v/>
      </c>
    </row>
    <row r="1712" spans="1:93" ht="12" x14ac:dyDescent="0.2">
      <c r="A1712" s="45"/>
      <c r="B1712" s="46"/>
      <c r="C1712" s="121"/>
      <c r="D1712" s="121"/>
      <c r="E1712" s="336"/>
      <c r="F1712" s="122"/>
      <c r="G1712" s="46"/>
      <c r="H1712" s="45"/>
      <c r="I1712" s="45"/>
      <c r="J1712" s="45"/>
      <c r="K1712" s="45"/>
      <c r="L1712" s="45"/>
      <c r="M1712" s="46"/>
      <c r="N1712" s="46"/>
      <c r="O1712" s="48"/>
      <c r="P1712" s="48"/>
      <c r="Q1712" s="46"/>
      <c r="R1712" s="48"/>
      <c r="S1712" s="48"/>
      <c r="T1712" s="48"/>
      <c r="U1712" s="48"/>
      <c r="V1712" s="48"/>
      <c r="W1712" s="46"/>
      <c r="X1712" s="48"/>
      <c r="Y1712" s="48"/>
      <c r="Z1712" s="157"/>
      <c r="AA1712" s="47"/>
      <c r="AB1712" s="97"/>
      <c r="AC1712" s="49"/>
      <c r="AD1712" s="49"/>
      <c r="AE1712" s="49"/>
      <c r="AF1712" s="49"/>
      <c r="AG1712" s="49"/>
      <c r="AH1712" s="47"/>
      <c r="AI1712" s="47"/>
      <c r="AJ1712" s="47"/>
      <c r="AK1712" s="190"/>
      <c r="AL1712" s="190"/>
      <c r="AM1712" s="190"/>
      <c r="AN1712" s="190"/>
      <c r="AO1712" s="190"/>
      <c r="AP1712" s="151"/>
      <c r="AQ1712" s="322"/>
      <c r="AR1712" s="322"/>
      <c r="AS1712" s="322"/>
      <c r="AT1712" s="47"/>
      <c r="AU1712" s="47"/>
      <c r="AV1712" s="47"/>
      <c r="AW1712" s="47"/>
      <c r="AX1712" s="322"/>
      <c r="AY1712" s="98"/>
      <c r="AZ1712" s="98"/>
      <c r="BA1712" s="47"/>
      <c r="BB1712" s="47"/>
      <c r="BC1712" s="47"/>
      <c r="BD1712" s="47"/>
      <c r="BE1712" s="97"/>
      <c r="BF1712" s="49"/>
      <c r="BG1712" s="239"/>
      <c r="BH1712" s="342"/>
      <c r="BI1712" s="49"/>
      <c r="BJ1712" s="49"/>
      <c r="BK1712" s="49"/>
      <c r="BL1712" s="49"/>
      <c r="BM1712" s="49"/>
      <c r="BN1712" s="47"/>
      <c r="BO1712" s="49"/>
      <c r="BP1712" s="49"/>
      <c r="BQ1712" s="49"/>
      <c r="BR1712" s="323"/>
      <c r="BS1712" s="323"/>
      <c r="BT1712" s="323"/>
      <c r="BU1712" s="49"/>
      <c r="BV1712" s="49"/>
      <c r="BW1712" s="97"/>
      <c r="BX1712" s="97"/>
      <c r="BY1712" s="97"/>
      <c r="BZ1712" s="97"/>
      <c r="CA1712" s="49"/>
      <c r="CB1712" s="49"/>
      <c r="CC1712" s="49"/>
      <c r="CD1712" s="49"/>
      <c r="CE1712" s="49"/>
      <c r="CF1712" s="49"/>
      <c r="CG1712" s="49"/>
      <c r="CH1712" s="49"/>
      <c r="CI1712" s="97"/>
      <c r="CJ1712" s="97"/>
      <c r="CK1712" s="97"/>
      <c r="CL1712" s="97"/>
      <c r="CM1712" s="335"/>
      <c r="CN1712" s="337"/>
      <c r="CO1712" s="315" t="str">
        <f>IF(Формулы!R1712&gt;V1712,"22-?,Дата 14 - Прибыл из УФСИН; ","")&amp;IF(Формулы!Q1712&gt;Y1712,"25-?,Дата 13 - Выбыл в УФСИН;","")&amp;IF(YEAR(ДАННЫЕ!$F$1)=YEAR(ДАННЫЕ!B1712),IF(AT1712&gt;0,"","40-?, вявлен в текущем году! "),"")&amp;IF(YEAR($F$1)=YEAR(W1712),IF(X1712+Y1712&gt;0,"","23-стоит, 24,25 - куда выбыл? "),"")&amp;IF(X1712+Y1712&gt;0,IF(YEAR($F$1)=YEAR(W1712),"","24+25&gt;0? 23 - когда выбыл? "),"")&amp;IF(BA1712&lt;BB1712,"47&gt;=48; ","")&amp;IF(BA1712&lt;BC1712,"47&gt;=49; ","")&amp;IF(BA1712&lt;BD1712,"47&gt;=50; ","")&amp;IF(BE1712&gt;0,IF(BF1712&gt;0,IF(AU1712&gt;AV1712,"","41 и 42 - ? (51 и 52 &gt; 0);"),"51 &gt; 0 52 - ?;"),"")&amp;IF(AU1712&gt;0,IF(AV1712&gt;AU1712,"41&gt;42;","")&amp;IF(BE1712&gt;0,"","41&gt;0 51-?;"),"")&amp;IF(BF1712&gt;0,IF(BE1712&gt;0,"","52&gt;0 51-?;"),"")&amp;IF(AW1712&gt;=AX1712,"","43&gt;44;")&amp;IF(CA1712&gt;0,IF(AW1712&gt;0,"","71 &gt; 0 43-?;"),"")</f>
        <v/>
      </c>
    </row>
    <row r="1713" spans="1:93" ht="12" x14ac:dyDescent="0.2">
      <c r="A1713" s="45"/>
      <c r="B1713" s="46"/>
      <c r="C1713" s="121"/>
      <c r="D1713" s="121"/>
      <c r="E1713" s="336"/>
      <c r="F1713" s="122"/>
      <c r="G1713" s="46"/>
      <c r="H1713" s="45"/>
      <c r="I1713" s="45"/>
      <c r="J1713" s="45"/>
      <c r="K1713" s="45"/>
      <c r="L1713" s="45"/>
      <c r="M1713" s="46"/>
      <c r="N1713" s="46"/>
      <c r="O1713" s="48"/>
      <c r="P1713" s="48"/>
      <c r="Q1713" s="46"/>
      <c r="R1713" s="48"/>
      <c r="S1713" s="48"/>
      <c r="T1713" s="48"/>
      <c r="U1713" s="48"/>
      <c r="V1713" s="48"/>
      <c r="W1713" s="46"/>
      <c r="X1713" s="48"/>
      <c r="Y1713" s="48"/>
      <c r="Z1713" s="157"/>
      <c r="AA1713" s="47"/>
      <c r="AB1713" s="97"/>
      <c r="AC1713" s="49"/>
      <c r="AD1713" s="49"/>
      <c r="AE1713" s="49"/>
      <c r="AF1713" s="49"/>
      <c r="AG1713" s="49"/>
      <c r="AH1713" s="47"/>
      <c r="AI1713" s="47"/>
      <c r="AJ1713" s="47"/>
      <c r="AK1713" s="190"/>
      <c r="AL1713" s="190"/>
      <c r="AM1713" s="190"/>
      <c r="AN1713" s="190"/>
      <c r="AO1713" s="190"/>
      <c r="AP1713" s="151"/>
      <c r="AQ1713" s="322"/>
      <c r="AR1713" s="322"/>
      <c r="AS1713" s="322"/>
      <c r="AT1713" s="47"/>
      <c r="AU1713" s="47"/>
      <c r="AV1713" s="47"/>
      <c r="AW1713" s="47"/>
      <c r="AX1713" s="322"/>
      <c r="AY1713" s="98"/>
      <c r="AZ1713" s="98"/>
      <c r="BA1713" s="47"/>
      <c r="BB1713" s="47"/>
      <c r="BC1713" s="47"/>
      <c r="BD1713" s="47"/>
      <c r="BE1713" s="97"/>
      <c r="BF1713" s="49"/>
      <c r="BG1713" s="239"/>
      <c r="BH1713" s="342"/>
      <c r="BI1713" s="49"/>
      <c r="BJ1713" s="49"/>
      <c r="BK1713" s="49"/>
      <c r="BL1713" s="49"/>
      <c r="BM1713" s="49"/>
      <c r="BN1713" s="47"/>
      <c r="BO1713" s="49"/>
      <c r="BP1713" s="49"/>
      <c r="BQ1713" s="49"/>
      <c r="BR1713" s="323"/>
      <c r="BS1713" s="323"/>
      <c r="BT1713" s="323"/>
      <c r="BU1713" s="49"/>
      <c r="BV1713" s="49"/>
      <c r="BW1713" s="97"/>
      <c r="BX1713" s="97"/>
      <c r="BY1713" s="97"/>
      <c r="BZ1713" s="97"/>
      <c r="CA1713" s="49"/>
      <c r="CB1713" s="49"/>
      <c r="CC1713" s="49"/>
      <c r="CD1713" s="49"/>
      <c r="CE1713" s="49"/>
      <c r="CF1713" s="49"/>
      <c r="CG1713" s="49"/>
      <c r="CH1713" s="49"/>
      <c r="CI1713" s="97"/>
      <c r="CJ1713" s="97"/>
      <c r="CK1713" s="97"/>
      <c r="CL1713" s="97"/>
      <c r="CM1713" s="335"/>
      <c r="CN1713" s="337"/>
      <c r="CO1713" s="315" t="str">
        <f>IF(Формулы!R1713&gt;V1713,"22-?,Дата 14 - Прибыл из УФСИН; ","")&amp;IF(Формулы!Q1713&gt;Y1713,"25-?,Дата 13 - Выбыл в УФСИН;","")&amp;IF(YEAR(ДАННЫЕ!$F$1)=YEAR(ДАННЫЕ!B1713),IF(AT1713&gt;0,"","40-?, вявлен в текущем году! "),"")&amp;IF(YEAR($F$1)=YEAR(W1713),IF(X1713+Y1713&gt;0,"","23-стоит, 24,25 - куда выбыл? "),"")&amp;IF(X1713+Y1713&gt;0,IF(YEAR($F$1)=YEAR(W1713),"","24+25&gt;0? 23 - когда выбыл? "),"")&amp;IF(BA1713&lt;BB1713,"47&gt;=48; ","")&amp;IF(BA1713&lt;BC1713,"47&gt;=49; ","")&amp;IF(BA1713&lt;BD1713,"47&gt;=50; ","")&amp;IF(BE1713&gt;0,IF(BF1713&gt;0,IF(AU1713&gt;AV1713,"","41 и 42 - ? (51 и 52 &gt; 0);"),"51 &gt; 0 52 - ?;"),"")&amp;IF(AU1713&gt;0,IF(AV1713&gt;AU1713,"41&gt;42;","")&amp;IF(BE1713&gt;0,"","41&gt;0 51-?;"),"")&amp;IF(BF1713&gt;0,IF(BE1713&gt;0,"","52&gt;0 51-?;"),"")&amp;IF(AW1713&gt;=AX1713,"","43&gt;44;")&amp;IF(CA1713&gt;0,IF(AW1713&gt;0,"","71 &gt; 0 43-?;"),"")</f>
        <v/>
      </c>
    </row>
    <row r="1714" spans="1:93" ht="12" x14ac:dyDescent="0.2">
      <c r="A1714" s="45"/>
      <c r="B1714" s="46"/>
      <c r="C1714" s="121"/>
      <c r="D1714" s="121"/>
      <c r="E1714" s="336"/>
      <c r="F1714" s="122"/>
      <c r="G1714" s="46"/>
      <c r="H1714" s="45"/>
      <c r="I1714" s="45"/>
      <c r="J1714" s="45"/>
      <c r="K1714" s="45"/>
      <c r="L1714" s="45"/>
      <c r="M1714" s="46"/>
      <c r="N1714" s="46"/>
      <c r="O1714" s="48"/>
      <c r="P1714" s="48"/>
      <c r="Q1714" s="46"/>
      <c r="R1714" s="48"/>
      <c r="S1714" s="48"/>
      <c r="T1714" s="48"/>
      <c r="U1714" s="48"/>
      <c r="V1714" s="48"/>
      <c r="W1714" s="46"/>
      <c r="X1714" s="48"/>
      <c r="Y1714" s="48"/>
      <c r="Z1714" s="157"/>
      <c r="AA1714" s="47"/>
      <c r="AB1714" s="97"/>
      <c r="AC1714" s="49"/>
      <c r="AD1714" s="49"/>
      <c r="AE1714" s="49"/>
      <c r="AF1714" s="49"/>
      <c r="AG1714" s="49"/>
      <c r="AH1714" s="47"/>
      <c r="AI1714" s="47"/>
      <c r="AJ1714" s="47"/>
      <c r="AK1714" s="190"/>
      <c r="AL1714" s="190"/>
      <c r="AM1714" s="190"/>
      <c r="AN1714" s="190"/>
      <c r="AO1714" s="190"/>
      <c r="AP1714" s="151"/>
      <c r="AQ1714" s="322"/>
      <c r="AR1714" s="322"/>
      <c r="AS1714" s="322"/>
      <c r="AT1714" s="47"/>
      <c r="AU1714" s="47"/>
      <c r="AV1714" s="47"/>
      <c r="AW1714" s="47"/>
      <c r="AX1714" s="322"/>
      <c r="AY1714" s="98"/>
      <c r="AZ1714" s="98"/>
      <c r="BA1714" s="47"/>
      <c r="BB1714" s="47"/>
      <c r="BC1714" s="47"/>
      <c r="BD1714" s="47"/>
      <c r="BE1714" s="97"/>
      <c r="BF1714" s="49"/>
      <c r="BG1714" s="239"/>
      <c r="BH1714" s="342"/>
      <c r="BI1714" s="49"/>
      <c r="BJ1714" s="49"/>
      <c r="BK1714" s="49"/>
      <c r="BL1714" s="49"/>
      <c r="BM1714" s="49"/>
      <c r="BN1714" s="47"/>
      <c r="BO1714" s="49"/>
      <c r="BP1714" s="49"/>
      <c r="BQ1714" s="49"/>
      <c r="BR1714" s="323"/>
      <c r="BS1714" s="323"/>
      <c r="BT1714" s="323"/>
      <c r="BU1714" s="49"/>
      <c r="BV1714" s="49"/>
      <c r="BW1714" s="97"/>
      <c r="BX1714" s="97"/>
      <c r="BY1714" s="97"/>
      <c r="BZ1714" s="97"/>
      <c r="CA1714" s="49"/>
      <c r="CB1714" s="49"/>
      <c r="CC1714" s="49"/>
      <c r="CD1714" s="49"/>
      <c r="CE1714" s="49"/>
      <c r="CF1714" s="49"/>
      <c r="CG1714" s="49"/>
      <c r="CH1714" s="49"/>
      <c r="CI1714" s="97"/>
      <c r="CJ1714" s="97"/>
      <c r="CK1714" s="97"/>
      <c r="CL1714" s="97"/>
      <c r="CM1714" s="335"/>
      <c r="CN1714" s="337"/>
      <c r="CO1714" s="315" t="str">
        <f>IF(Формулы!R1714&gt;V1714,"22-?,Дата 14 - Прибыл из УФСИН; ","")&amp;IF(Формулы!Q1714&gt;Y1714,"25-?,Дата 13 - Выбыл в УФСИН;","")&amp;IF(YEAR(ДАННЫЕ!$F$1)=YEAR(ДАННЫЕ!B1714),IF(AT1714&gt;0,"","40-?, вявлен в текущем году! "),"")&amp;IF(YEAR($F$1)=YEAR(W1714),IF(X1714+Y1714&gt;0,"","23-стоит, 24,25 - куда выбыл? "),"")&amp;IF(X1714+Y1714&gt;0,IF(YEAR($F$1)=YEAR(W1714),"","24+25&gt;0? 23 - когда выбыл? "),"")&amp;IF(BA1714&lt;BB1714,"47&gt;=48; ","")&amp;IF(BA1714&lt;BC1714,"47&gt;=49; ","")&amp;IF(BA1714&lt;BD1714,"47&gt;=50; ","")&amp;IF(BE1714&gt;0,IF(BF1714&gt;0,IF(AU1714&gt;AV1714,"","41 и 42 - ? (51 и 52 &gt; 0);"),"51 &gt; 0 52 - ?;"),"")&amp;IF(AU1714&gt;0,IF(AV1714&gt;AU1714,"41&gt;42;","")&amp;IF(BE1714&gt;0,"","41&gt;0 51-?;"),"")&amp;IF(BF1714&gt;0,IF(BE1714&gt;0,"","52&gt;0 51-?;"),"")&amp;IF(AW1714&gt;=AX1714,"","43&gt;44;")&amp;IF(CA1714&gt;0,IF(AW1714&gt;0,"","71 &gt; 0 43-?;"),"")</f>
        <v/>
      </c>
    </row>
    <row r="1715" spans="1:93" ht="12" x14ac:dyDescent="0.2">
      <c r="A1715" s="45"/>
      <c r="B1715" s="46"/>
      <c r="C1715" s="121"/>
      <c r="D1715" s="121"/>
      <c r="E1715" s="336"/>
      <c r="F1715" s="122"/>
      <c r="G1715" s="46"/>
      <c r="H1715" s="45"/>
      <c r="I1715" s="45"/>
      <c r="J1715" s="45"/>
      <c r="K1715" s="45"/>
      <c r="L1715" s="45"/>
      <c r="M1715" s="46"/>
      <c r="N1715" s="46"/>
      <c r="O1715" s="48"/>
      <c r="P1715" s="48"/>
      <c r="Q1715" s="46"/>
      <c r="R1715" s="48"/>
      <c r="S1715" s="48"/>
      <c r="T1715" s="48"/>
      <c r="U1715" s="48"/>
      <c r="V1715" s="48"/>
      <c r="W1715" s="46"/>
      <c r="X1715" s="48"/>
      <c r="Y1715" s="48"/>
      <c r="Z1715" s="157"/>
      <c r="AA1715" s="47"/>
      <c r="AB1715" s="97"/>
      <c r="AC1715" s="49"/>
      <c r="AD1715" s="49"/>
      <c r="AE1715" s="49"/>
      <c r="AF1715" s="49"/>
      <c r="AG1715" s="49"/>
      <c r="AH1715" s="47"/>
      <c r="AI1715" s="47"/>
      <c r="AJ1715" s="47"/>
      <c r="AK1715" s="190"/>
      <c r="AL1715" s="190"/>
      <c r="AM1715" s="190"/>
      <c r="AN1715" s="190"/>
      <c r="AO1715" s="190"/>
      <c r="AP1715" s="151"/>
      <c r="AQ1715" s="322"/>
      <c r="AR1715" s="322"/>
      <c r="AS1715" s="322"/>
      <c r="AT1715" s="47"/>
      <c r="AU1715" s="47"/>
      <c r="AV1715" s="47"/>
      <c r="AW1715" s="47"/>
      <c r="AX1715" s="322"/>
      <c r="AY1715" s="98"/>
      <c r="AZ1715" s="98"/>
      <c r="BA1715" s="47"/>
      <c r="BB1715" s="47"/>
      <c r="BC1715" s="47"/>
      <c r="BD1715" s="47"/>
      <c r="BE1715" s="97"/>
      <c r="BF1715" s="49"/>
      <c r="BG1715" s="239"/>
      <c r="BH1715" s="342"/>
      <c r="BI1715" s="49"/>
      <c r="BJ1715" s="49"/>
      <c r="BK1715" s="49"/>
      <c r="BL1715" s="49"/>
      <c r="BM1715" s="49"/>
      <c r="BN1715" s="47"/>
      <c r="BO1715" s="49"/>
      <c r="BP1715" s="49"/>
      <c r="BQ1715" s="49"/>
      <c r="BR1715" s="323"/>
      <c r="BS1715" s="323"/>
      <c r="BT1715" s="323"/>
      <c r="BU1715" s="49"/>
      <c r="BV1715" s="49"/>
      <c r="BW1715" s="97"/>
      <c r="BX1715" s="97"/>
      <c r="BY1715" s="97"/>
      <c r="BZ1715" s="97"/>
      <c r="CA1715" s="49"/>
      <c r="CB1715" s="49"/>
      <c r="CC1715" s="49"/>
      <c r="CD1715" s="49"/>
      <c r="CE1715" s="49"/>
      <c r="CF1715" s="49"/>
      <c r="CG1715" s="49"/>
      <c r="CH1715" s="49"/>
      <c r="CI1715" s="97"/>
      <c r="CJ1715" s="97"/>
      <c r="CK1715" s="97"/>
      <c r="CL1715" s="97"/>
      <c r="CM1715" s="335"/>
      <c r="CN1715" s="337"/>
      <c r="CO1715" s="315" t="str">
        <f>IF(Формулы!R1715&gt;V1715,"22-?,Дата 14 - Прибыл из УФСИН; ","")&amp;IF(Формулы!Q1715&gt;Y1715,"25-?,Дата 13 - Выбыл в УФСИН;","")&amp;IF(YEAR(ДАННЫЕ!$F$1)=YEAR(ДАННЫЕ!B1715),IF(AT1715&gt;0,"","40-?, вявлен в текущем году! "),"")&amp;IF(YEAR($F$1)=YEAR(W1715),IF(X1715+Y1715&gt;0,"","23-стоит, 24,25 - куда выбыл? "),"")&amp;IF(X1715+Y1715&gt;0,IF(YEAR($F$1)=YEAR(W1715),"","24+25&gt;0? 23 - когда выбыл? "),"")&amp;IF(BA1715&lt;BB1715,"47&gt;=48; ","")&amp;IF(BA1715&lt;BC1715,"47&gt;=49; ","")&amp;IF(BA1715&lt;BD1715,"47&gt;=50; ","")&amp;IF(BE1715&gt;0,IF(BF1715&gt;0,IF(AU1715&gt;AV1715,"","41 и 42 - ? (51 и 52 &gt; 0);"),"51 &gt; 0 52 - ?;"),"")&amp;IF(AU1715&gt;0,IF(AV1715&gt;AU1715,"41&gt;42;","")&amp;IF(BE1715&gt;0,"","41&gt;0 51-?;"),"")&amp;IF(BF1715&gt;0,IF(BE1715&gt;0,"","52&gt;0 51-?;"),"")&amp;IF(AW1715&gt;=AX1715,"","43&gt;44;")&amp;IF(CA1715&gt;0,IF(AW1715&gt;0,"","71 &gt; 0 43-?;"),"")</f>
        <v/>
      </c>
    </row>
    <row r="1716" spans="1:93" ht="12" x14ac:dyDescent="0.2">
      <c r="A1716" s="45"/>
      <c r="B1716" s="46"/>
      <c r="C1716" s="121"/>
      <c r="D1716" s="121"/>
      <c r="E1716" s="336"/>
      <c r="F1716" s="122"/>
      <c r="G1716" s="46"/>
      <c r="H1716" s="45"/>
      <c r="I1716" s="45"/>
      <c r="J1716" s="45"/>
      <c r="K1716" s="45"/>
      <c r="L1716" s="45"/>
      <c r="M1716" s="46"/>
      <c r="N1716" s="46"/>
      <c r="O1716" s="48"/>
      <c r="P1716" s="48"/>
      <c r="Q1716" s="46"/>
      <c r="R1716" s="48"/>
      <c r="S1716" s="48"/>
      <c r="T1716" s="48"/>
      <c r="U1716" s="48"/>
      <c r="V1716" s="48"/>
      <c r="W1716" s="46"/>
      <c r="X1716" s="48"/>
      <c r="Y1716" s="48"/>
      <c r="Z1716" s="157"/>
      <c r="AA1716" s="47"/>
      <c r="AB1716" s="97"/>
      <c r="AC1716" s="49"/>
      <c r="AD1716" s="49"/>
      <c r="AE1716" s="49"/>
      <c r="AF1716" s="49"/>
      <c r="AG1716" s="49"/>
      <c r="AH1716" s="47"/>
      <c r="AI1716" s="47"/>
      <c r="AJ1716" s="47"/>
      <c r="AK1716" s="190"/>
      <c r="AL1716" s="190"/>
      <c r="AM1716" s="190"/>
      <c r="AN1716" s="190"/>
      <c r="AO1716" s="190"/>
      <c r="AP1716" s="151"/>
      <c r="AQ1716" s="322"/>
      <c r="AR1716" s="322"/>
      <c r="AS1716" s="322"/>
      <c r="AT1716" s="47"/>
      <c r="AU1716" s="47"/>
      <c r="AV1716" s="47"/>
      <c r="AW1716" s="47"/>
      <c r="AX1716" s="322"/>
      <c r="AY1716" s="98"/>
      <c r="AZ1716" s="98"/>
      <c r="BA1716" s="47"/>
      <c r="BB1716" s="47"/>
      <c r="BC1716" s="47"/>
      <c r="BD1716" s="47"/>
      <c r="BE1716" s="97"/>
      <c r="BF1716" s="49"/>
      <c r="BG1716" s="239"/>
      <c r="BH1716" s="342"/>
      <c r="BI1716" s="49"/>
      <c r="BJ1716" s="49"/>
      <c r="BK1716" s="49"/>
      <c r="BL1716" s="49"/>
      <c r="BM1716" s="49"/>
      <c r="BN1716" s="47"/>
      <c r="BO1716" s="49"/>
      <c r="BP1716" s="49"/>
      <c r="BQ1716" s="49"/>
      <c r="BR1716" s="323"/>
      <c r="BS1716" s="323"/>
      <c r="BT1716" s="323"/>
      <c r="BU1716" s="49"/>
      <c r="BV1716" s="49"/>
      <c r="BW1716" s="97"/>
      <c r="BX1716" s="97"/>
      <c r="BY1716" s="97"/>
      <c r="BZ1716" s="97"/>
      <c r="CA1716" s="49"/>
      <c r="CB1716" s="49"/>
      <c r="CC1716" s="49"/>
      <c r="CD1716" s="49"/>
      <c r="CE1716" s="49"/>
      <c r="CF1716" s="49"/>
      <c r="CG1716" s="49"/>
      <c r="CH1716" s="49"/>
      <c r="CI1716" s="97"/>
      <c r="CJ1716" s="97"/>
      <c r="CK1716" s="97"/>
      <c r="CL1716" s="97"/>
      <c r="CM1716" s="335"/>
      <c r="CN1716" s="337"/>
      <c r="CO1716" s="315" t="str">
        <f>IF(Формулы!R1716&gt;V1716,"22-?,Дата 14 - Прибыл из УФСИН; ","")&amp;IF(Формулы!Q1716&gt;Y1716,"25-?,Дата 13 - Выбыл в УФСИН;","")&amp;IF(YEAR(ДАННЫЕ!$F$1)=YEAR(ДАННЫЕ!B1716),IF(AT1716&gt;0,"","40-?, вявлен в текущем году! "),"")&amp;IF(YEAR($F$1)=YEAR(W1716),IF(X1716+Y1716&gt;0,"","23-стоит, 24,25 - куда выбыл? "),"")&amp;IF(X1716+Y1716&gt;0,IF(YEAR($F$1)=YEAR(W1716),"","24+25&gt;0? 23 - когда выбыл? "),"")&amp;IF(BA1716&lt;BB1716,"47&gt;=48; ","")&amp;IF(BA1716&lt;BC1716,"47&gt;=49; ","")&amp;IF(BA1716&lt;BD1716,"47&gt;=50; ","")&amp;IF(BE1716&gt;0,IF(BF1716&gt;0,IF(AU1716&gt;AV1716,"","41 и 42 - ? (51 и 52 &gt; 0);"),"51 &gt; 0 52 - ?;"),"")&amp;IF(AU1716&gt;0,IF(AV1716&gt;AU1716,"41&gt;42;","")&amp;IF(BE1716&gt;0,"","41&gt;0 51-?;"),"")&amp;IF(BF1716&gt;0,IF(BE1716&gt;0,"","52&gt;0 51-?;"),"")&amp;IF(AW1716&gt;=AX1716,"","43&gt;44;")&amp;IF(CA1716&gt;0,IF(AW1716&gt;0,"","71 &gt; 0 43-?;"),"")</f>
        <v/>
      </c>
    </row>
    <row r="1717" spans="1:93" ht="12" x14ac:dyDescent="0.2">
      <c r="A1717" s="45"/>
      <c r="B1717" s="46"/>
      <c r="C1717" s="121"/>
      <c r="D1717" s="121"/>
      <c r="E1717" s="336"/>
      <c r="F1717" s="122"/>
      <c r="G1717" s="46"/>
      <c r="H1717" s="45"/>
      <c r="I1717" s="45"/>
      <c r="J1717" s="45"/>
      <c r="K1717" s="45"/>
      <c r="L1717" s="45"/>
      <c r="M1717" s="46"/>
      <c r="N1717" s="46"/>
      <c r="O1717" s="48"/>
      <c r="P1717" s="48"/>
      <c r="Q1717" s="46"/>
      <c r="R1717" s="48"/>
      <c r="S1717" s="48"/>
      <c r="T1717" s="48"/>
      <c r="U1717" s="48"/>
      <c r="V1717" s="48"/>
      <c r="W1717" s="46"/>
      <c r="X1717" s="48"/>
      <c r="Y1717" s="48"/>
      <c r="Z1717" s="157"/>
      <c r="AA1717" s="47"/>
      <c r="AB1717" s="97"/>
      <c r="AC1717" s="49"/>
      <c r="AD1717" s="49"/>
      <c r="AE1717" s="49"/>
      <c r="AF1717" s="49"/>
      <c r="AG1717" s="49"/>
      <c r="AH1717" s="47"/>
      <c r="AI1717" s="47"/>
      <c r="AJ1717" s="47"/>
      <c r="AK1717" s="190"/>
      <c r="AL1717" s="190"/>
      <c r="AM1717" s="190"/>
      <c r="AN1717" s="190"/>
      <c r="AO1717" s="190"/>
      <c r="AP1717" s="151"/>
      <c r="AQ1717" s="322"/>
      <c r="AR1717" s="322"/>
      <c r="AS1717" s="322"/>
      <c r="AT1717" s="47"/>
      <c r="AU1717" s="47"/>
      <c r="AV1717" s="47"/>
      <c r="AW1717" s="47"/>
      <c r="AX1717" s="322"/>
      <c r="AY1717" s="98"/>
      <c r="AZ1717" s="98"/>
      <c r="BA1717" s="47"/>
      <c r="BB1717" s="47"/>
      <c r="BC1717" s="47"/>
      <c r="BD1717" s="47"/>
      <c r="BE1717" s="97"/>
      <c r="BF1717" s="49"/>
      <c r="BG1717" s="239"/>
      <c r="BH1717" s="342"/>
      <c r="BI1717" s="49"/>
      <c r="BJ1717" s="49"/>
      <c r="BK1717" s="49"/>
      <c r="BL1717" s="49"/>
      <c r="BM1717" s="49"/>
      <c r="BN1717" s="47"/>
      <c r="BO1717" s="49"/>
      <c r="BP1717" s="49"/>
      <c r="BQ1717" s="49"/>
      <c r="BR1717" s="323"/>
      <c r="BS1717" s="323"/>
      <c r="BT1717" s="323"/>
      <c r="BU1717" s="49"/>
      <c r="BV1717" s="49"/>
      <c r="BW1717" s="97"/>
      <c r="BX1717" s="97"/>
      <c r="BY1717" s="97"/>
      <c r="BZ1717" s="97"/>
      <c r="CA1717" s="49"/>
      <c r="CB1717" s="49"/>
      <c r="CC1717" s="49"/>
      <c r="CD1717" s="49"/>
      <c r="CE1717" s="49"/>
      <c r="CF1717" s="49"/>
      <c r="CG1717" s="49"/>
      <c r="CH1717" s="49"/>
      <c r="CI1717" s="97"/>
      <c r="CJ1717" s="97"/>
      <c r="CK1717" s="97"/>
      <c r="CL1717" s="97"/>
      <c r="CM1717" s="335"/>
      <c r="CN1717" s="337"/>
      <c r="CO1717" s="315" t="str">
        <f>IF(Формулы!R1717&gt;V1717,"22-?,Дата 14 - Прибыл из УФСИН; ","")&amp;IF(Формулы!Q1717&gt;Y1717,"25-?,Дата 13 - Выбыл в УФСИН;","")&amp;IF(YEAR(ДАННЫЕ!$F$1)=YEAR(ДАННЫЕ!B1717),IF(AT1717&gt;0,"","40-?, вявлен в текущем году! "),"")&amp;IF(YEAR($F$1)=YEAR(W1717),IF(X1717+Y1717&gt;0,"","23-стоит, 24,25 - куда выбыл? "),"")&amp;IF(X1717+Y1717&gt;0,IF(YEAR($F$1)=YEAR(W1717),"","24+25&gt;0? 23 - когда выбыл? "),"")&amp;IF(BA1717&lt;BB1717,"47&gt;=48; ","")&amp;IF(BA1717&lt;BC1717,"47&gt;=49; ","")&amp;IF(BA1717&lt;BD1717,"47&gt;=50; ","")&amp;IF(BE1717&gt;0,IF(BF1717&gt;0,IF(AU1717&gt;AV1717,"","41 и 42 - ? (51 и 52 &gt; 0);"),"51 &gt; 0 52 - ?;"),"")&amp;IF(AU1717&gt;0,IF(AV1717&gt;AU1717,"41&gt;42;","")&amp;IF(BE1717&gt;0,"","41&gt;0 51-?;"),"")&amp;IF(BF1717&gt;0,IF(BE1717&gt;0,"","52&gt;0 51-?;"),"")&amp;IF(AW1717&gt;=AX1717,"","43&gt;44;")&amp;IF(CA1717&gt;0,IF(AW1717&gt;0,"","71 &gt; 0 43-?;"),"")</f>
        <v/>
      </c>
    </row>
    <row r="1718" spans="1:93" ht="12" x14ac:dyDescent="0.2">
      <c r="A1718" s="45"/>
      <c r="B1718" s="46"/>
      <c r="C1718" s="121"/>
      <c r="D1718" s="121"/>
      <c r="E1718" s="336"/>
      <c r="F1718" s="122"/>
      <c r="G1718" s="46"/>
      <c r="H1718" s="45"/>
      <c r="I1718" s="45"/>
      <c r="J1718" s="45"/>
      <c r="K1718" s="45"/>
      <c r="L1718" s="45"/>
      <c r="M1718" s="46"/>
      <c r="N1718" s="46"/>
      <c r="O1718" s="48"/>
      <c r="P1718" s="48"/>
      <c r="Q1718" s="46"/>
      <c r="R1718" s="48"/>
      <c r="S1718" s="48"/>
      <c r="T1718" s="48"/>
      <c r="U1718" s="48"/>
      <c r="V1718" s="48"/>
      <c r="W1718" s="46"/>
      <c r="X1718" s="48"/>
      <c r="Y1718" s="48"/>
      <c r="Z1718" s="157"/>
      <c r="AA1718" s="47"/>
      <c r="AB1718" s="97"/>
      <c r="AC1718" s="49"/>
      <c r="AD1718" s="49"/>
      <c r="AE1718" s="49"/>
      <c r="AF1718" s="49"/>
      <c r="AG1718" s="49"/>
      <c r="AH1718" s="47"/>
      <c r="AI1718" s="47"/>
      <c r="AJ1718" s="47"/>
      <c r="AK1718" s="190"/>
      <c r="AL1718" s="190"/>
      <c r="AM1718" s="190"/>
      <c r="AN1718" s="190"/>
      <c r="AO1718" s="190"/>
      <c r="AP1718" s="151"/>
      <c r="AQ1718" s="322"/>
      <c r="AR1718" s="322"/>
      <c r="AS1718" s="322"/>
      <c r="AT1718" s="47"/>
      <c r="AU1718" s="47"/>
      <c r="AV1718" s="47"/>
      <c r="AW1718" s="47"/>
      <c r="AX1718" s="322"/>
      <c r="AY1718" s="98"/>
      <c r="AZ1718" s="98"/>
      <c r="BA1718" s="47"/>
      <c r="BB1718" s="47"/>
      <c r="BC1718" s="47"/>
      <c r="BD1718" s="47"/>
      <c r="BE1718" s="97"/>
      <c r="BF1718" s="49"/>
      <c r="BG1718" s="239"/>
      <c r="BH1718" s="342"/>
      <c r="BI1718" s="49"/>
      <c r="BJ1718" s="49"/>
      <c r="BK1718" s="49"/>
      <c r="BL1718" s="49"/>
      <c r="BM1718" s="49"/>
      <c r="BN1718" s="47"/>
      <c r="BO1718" s="49"/>
      <c r="BP1718" s="49"/>
      <c r="BQ1718" s="49"/>
      <c r="BR1718" s="323"/>
      <c r="BS1718" s="323"/>
      <c r="BT1718" s="323"/>
      <c r="BU1718" s="49"/>
      <c r="BV1718" s="49"/>
      <c r="BW1718" s="97"/>
      <c r="BX1718" s="97"/>
      <c r="BY1718" s="97"/>
      <c r="BZ1718" s="97"/>
      <c r="CA1718" s="49"/>
      <c r="CB1718" s="49"/>
      <c r="CC1718" s="49"/>
      <c r="CD1718" s="49"/>
      <c r="CE1718" s="49"/>
      <c r="CF1718" s="49"/>
      <c r="CG1718" s="49"/>
      <c r="CH1718" s="49"/>
      <c r="CI1718" s="97"/>
      <c r="CJ1718" s="97"/>
      <c r="CK1718" s="97"/>
      <c r="CL1718" s="97"/>
      <c r="CM1718" s="335"/>
      <c r="CN1718" s="337"/>
      <c r="CO1718" s="315" t="str">
        <f>IF(Формулы!R1718&gt;V1718,"22-?,Дата 14 - Прибыл из УФСИН; ","")&amp;IF(Формулы!Q1718&gt;Y1718,"25-?,Дата 13 - Выбыл в УФСИН;","")&amp;IF(YEAR(ДАННЫЕ!$F$1)=YEAR(ДАННЫЕ!B1718),IF(AT1718&gt;0,"","40-?, вявлен в текущем году! "),"")&amp;IF(YEAR($F$1)=YEAR(W1718),IF(X1718+Y1718&gt;0,"","23-стоит, 24,25 - куда выбыл? "),"")&amp;IF(X1718+Y1718&gt;0,IF(YEAR($F$1)=YEAR(W1718),"","24+25&gt;0? 23 - когда выбыл? "),"")&amp;IF(BA1718&lt;BB1718,"47&gt;=48; ","")&amp;IF(BA1718&lt;BC1718,"47&gt;=49; ","")&amp;IF(BA1718&lt;BD1718,"47&gt;=50; ","")&amp;IF(BE1718&gt;0,IF(BF1718&gt;0,IF(AU1718&gt;AV1718,"","41 и 42 - ? (51 и 52 &gt; 0);"),"51 &gt; 0 52 - ?;"),"")&amp;IF(AU1718&gt;0,IF(AV1718&gt;AU1718,"41&gt;42;","")&amp;IF(BE1718&gt;0,"","41&gt;0 51-?;"),"")&amp;IF(BF1718&gt;0,IF(BE1718&gt;0,"","52&gt;0 51-?;"),"")&amp;IF(AW1718&gt;=AX1718,"","43&gt;44;")&amp;IF(CA1718&gt;0,IF(AW1718&gt;0,"","71 &gt; 0 43-?;"),"")</f>
        <v/>
      </c>
    </row>
    <row r="1719" spans="1:93" ht="12" x14ac:dyDescent="0.2">
      <c r="A1719" s="45"/>
      <c r="B1719" s="46"/>
      <c r="C1719" s="121"/>
      <c r="D1719" s="121"/>
      <c r="E1719" s="336"/>
      <c r="F1719" s="122"/>
      <c r="G1719" s="46"/>
      <c r="H1719" s="45"/>
      <c r="I1719" s="45"/>
      <c r="J1719" s="45"/>
      <c r="K1719" s="45"/>
      <c r="L1719" s="45"/>
      <c r="M1719" s="46"/>
      <c r="N1719" s="46"/>
      <c r="O1719" s="48"/>
      <c r="P1719" s="48"/>
      <c r="Q1719" s="46"/>
      <c r="R1719" s="48"/>
      <c r="S1719" s="48"/>
      <c r="T1719" s="48"/>
      <c r="U1719" s="48"/>
      <c r="V1719" s="48"/>
      <c r="W1719" s="46"/>
      <c r="X1719" s="48"/>
      <c r="Y1719" s="48"/>
      <c r="Z1719" s="157"/>
      <c r="AA1719" s="47"/>
      <c r="AB1719" s="97"/>
      <c r="AC1719" s="49"/>
      <c r="AD1719" s="49"/>
      <c r="AE1719" s="49"/>
      <c r="AF1719" s="49"/>
      <c r="AG1719" s="49"/>
      <c r="AH1719" s="47"/>
      <c r="AI1719" s="47"/>
      <c r="AJ1719" s="47"/>
      <c r="AK1719" s="190"/>
      <c r="AL1719" s="190"/>
      <c r="AM1719" s="190"/>
      <c r="AN1719" s="190"/>
      <c r="AO1719" s="190"/>
      <c r="AP1719" s="151"/>
      <c r="AQ1719" s="322"/>
      <c r="AR1719" s="322"/>
      <c r="AS1719" s="322"/>
      <c r="AT1719" s="47"/>
      <c r="AU1719" s="47"/>
      <c r="AV1719" s="47"/>
      <c r="AW1719" s="47"/>
      <c r="AX1719" s="322"/>
      <c r="AY1719" s="98"/>
      <c r="AZ1719" s="98"/>
      <c r="BA1719" s="47"/>
      <c r="BB1719" s="47"/>
      <c r="BC1719" s="47"/>
      <c r="BD1719" s="47"/>
      <c r="BE1719" s="97"/>
      <c r="BF1719" s="49"/>
      <c r="BG1719" s="239"/>
      <c r="BH1719" s="342"/>
      <c r="BI1719" s="49"/>
      <c r="BJ1719" s="49"/>
      <c r="BK1719" s="49"/>
      <c r="BL1719" s="49"/>
      <c r="BM1719" s="49"/>
      <c r="BN1719" s="47"/>
      <c r="BO1719" s="49"/>
      <c r="BP1719" s="49"/>
      <c r="BQ1719" s="49"/>
      <c r="BR1719" s="323"/>
      <c r="BS1719" s="323"/>
      <c r="BT1719" s="323"/>
      <c r="BU1719" s="49"/>
      <c r="BV1719" s="49"/>
      <c r="BW1719" s="97"/>
      <c r="BX1719" s="97"/>
      <c r="BY1719" s="97"/>
      <c r="BZ1719" s="97"/>
      <c r="CA1719" s="49"/>
      <c r="CB1719" s="49"/>
      <c r="CC1719" s="49"/>
      <c r="CD1719" s="49"/>
      <c r="CE1719" s="49"/>
      <c r="CF1719" s="49"/>
      <c r="CG1719" s="49"/>
      <c r="CH1719" s="49"/>
      <c r="CI1719" s="97"/>
      <c r="CJ1719" s="97"/>
      <c r="CK1719" s="97"/>
      <c r="CL1719" s="97"/>
      <c r="CM1719" s="335"/>
      <c r="CN1719" s="337"/>
      <c r="CO1719" s="315" t="str">
        <f>IF(Формулы!R1719&gt;V1719,"22-?,Дата 14 - Прибыл из УФСИН; ","")&amp;IF(Формулы!Q1719&gt;Y1719,"25-?,Дата 13 - Выбыл в УФСИН;","")&amp;IF(YEAR(ДАННЫЕ!$F$1)=YEAR(ДАННЫЕ!B1719),IF(AT1719&gt;0,"","40-?, вявлен в текущем году! "),"")&amp;IF(YEAR($F$1)=YEAR(W1719),IF(X1719+Y1719&gt;0,"","23-стоит, 24,25 - куда выбыл? "),"")&amp;IF(X1719+Y1719&gt;0,IF(YEAR($F$1)=YEAR(W1719),"","24+25&gt;0? 23 - когда выбыл? "),"")&amp;IF(BA1719&lt;BB1719,"47&gt;=48; ","")&amp;IF(BA1719&lt;BC1719,"47&gt;=49; ","")&amp;IF(BA1719&lt;BD1719,"47&gt;=50; ","")&amp;IF(BE1719&gt;0,IF(BF1719&gt;0,IF(AU1719&gt;AV1719,"","41 и 42 - ? (51 и 52 &gt; 0);"),"51 &gt; 0 52 - ?;"),"")&amp;IF(AU1719&gt;0,IF(AV1719&gt;AU1719,"41&gt;42;","")&amp;IF(BE1719&gt;0,"","41&gt;0 51-?;"),"")&amp;IF(BF1719&gt;0,IF(BE1719&gt;0,"","52&gt;0 51-?;"),"")&amp;IF(AW1719&gt;=AX1719,"","43&gt;44;")&amp;IF(CA1719&gt;0,IF(AW1719&gt;0,"","71 &gt; 0 43-?;"),"")</f>
        <v/>
      </c>
    </row>
    <row r="1720" spans="1:93" ht="12" x14ac:dyDescent="0.2">
      <c r="A1720" s="45"/>
      <c r="B1720" s="46"/>
      <c r="C1720" s="121"/>
      <c r="D1720" s="121"/>
      <c r="E1720" s="336"/>
      <c r="F1720" s="122"/>
      <c r="G1720" s="46"/>
      <c r="H1720" s="45"/>
      <c r="I1720" s="45"/>
      <c r="J1720" s="45"/>
      <c r="K1720" s="45"/>
      <c r="L1720" s="45"/>
      <c r="M1720" s="46"/>
      <c r="N1720" s="46"/>
      <c r="O1720" s="48"/>
      <c r="P1720" s="48"/>
      <c r="Q1720" s="46"/>
      <c r="R1720" s="48"/>
      <c r="S1720" s="48"/>
      <c r="T1720" s="48"/>
      <c r="U1720" s="48"/>
      <c r="V1720" s="48"/>
      <c r="W1720" s="46"/>
      <c r="X1720" s="48"/>
      <c r="Y1720" s="48"/>
      <c r="Z1720" s="157"/>
      <c r="AA1720" s="47"/>
      <c r="AB1720" s="97"/>
      <c r="AC1720" s="49"/>
      <c r="AD1720" s="49"/>
      <c r="AE1720" s="49"/>
      <c r="AF1720" s="49"/>
      <c r="AG1720" s="49"/>
      <c r="AH1720" s="47"/>
      <c r="AI1720" s="47"/>
      <c r="AJ1720" s="47"/>
      <c r="AK1720" s="190"/>
      <c r="AL1720" s="190"/>
      <c r="AM1720" s="190"/>
      <c r="AN1720" s="190"/>
      <c r="AO1720" s="190"/>
      <c r="AP1720" s="151"/>
      <c r="AQ1720" s="322"/>
      <c r="AR1720" s="322"/>
      <c r="AS1720" s="322"/>
      <c r="AT1720" s="47"/>
      <c r="AU1720" s="47"/>
      <c r="AV1720" s="47"/>
      <c r="AW1720" s="47"/>
      <c r="AX1720" s="322"/>
      <c r="AY1720" s="98"/>
      <c r="AZ1720" s="98"/>
      <c r="BA1720" s="47"/>
      <c r="BB1720" s="47"/>
      <c r="BC1720" s="47"/>
      <c r="BD1720" s="47"/>
      <c r="BE1720" s="97"/>
      <c r="BF1720" s="49"/>
      <c r="BG1720" s="239"/>
      <c r="BH1720" s="342"/>
      <c r="BI1720" s="49"/>
      <c r="BJ1720" s="49"/>
      <c r="BK1720" s="49"/>
      <c r="BL1720" s="49"/>
      <c r="BM1720" s="49"/>
      <c r="BN1720" s="47"/>
      <c r="BO1720" s="49"/>
      <c r="BP1720" s="49"/>
      <c r="BQ1720" s="49"/>
      <c r="BR1720" s="323"/>
      <c r="BS1720" s="323"/>
      <c r="BT1720" s="323"/>
      <c r="BU1720" s="49"/>
      <c r="BV1720" s="49"/>
      <c r="BW1720" s="97"/>
      <c r="BX1720" s="97"/>
      <c r="BY1720" s="97"/>
      <c r="BZ1720" s="97"/>
      <c r="CA1720" s="49"/>
      <c r="CB1720" s="49"/>
      <c r="CC1720" s="49"/>
      <c r="CD1720" s="49"/>
      <c r="CE1720" s="49"/>
      <c r="CF1720" s="49"/>
      <c r="CG1720" s="49"/>
      <c r="CH1720" s="49"/>
      <c r="CI1720" s="97"/>
      <c r="CJ1720" s="97"/>
      <c r="CK1720" s="97"/>
      <c r="CL1720" s="97"/>
      <c r="CM1720" s="335"/>
      <c r="CN1720" s="337"/>
      <c r="CO1720" s="315" t="str">
        <f>IF(Формулы!R1720&gt;V1720,"22-?,Дата 14 - Прибыл из УФСИН; ","")&amp;IF(Формулы!Q1720&gt;Y1720,"25-?,Дата 13 - Выбыл в УФСИН;","")&amp;IF(YEAR(ДАННЫЕ!$F$1)=YEAR(ДАННЫЕ!B1720),IF(AT1720&gt;0,"","40-?, вявлен в текущем году! "),"")&amp;IF(YEAR($F$1)=YEAR(W1720),IF(X1720+Y1720&gt;0,"","23-стоит, 24,25 - куда выбыл? "),"")&amp;IF(X1720+Y1720&gt;0,IF(YEAR($F$1)=YEAR(W1720),"","24+25&gt;0? 23 - когда выбыл? "),"")&amp;IF(BA1720&lt;BB1720,"47&gt;=48; ","")&amp;IF(BA1720&lt;BC1720,"47&gt;=49; ","")&amp;IF(BA1720&lt;BD1720,"47&gt;=50; ","")&amp;IF(BE1720&gt;0,IF(BF1720&gt;0,IF(AU1720&gt;AV1720,"","41 и 42 - ? (51 и 52 &gt; 0);"),"51 &gt; 0 52 - ?;"),"")&amp;IF(AU1720&gt;0,IF(AV1720&gt;AU1720,"41&gt;42;","")&amp;IF(BE1720&gt;0,"","41&gt;0 51-?;"),"")&amp;IF(BF1720&gt;0,IF(BE1720&gt;0,"","52&gt;0 51-?;"),"")&amp;IF(AW1720&gt;=AX1720,"","43&gt;44;")&amp;IF(CA1720&gt;0,IF(AW1720&gt;0,"","71 &gt; 0 43-?;"),"")</f>
        <v/>
      </c>
    </row>
    <row r="1721" spans="1:93" ht="12" x14ac:dyDescent="0.2">
      <c r="A1721" s="45"/>
      <c r="B1721" s="46"/>
      <c r="C1721" s="121"/>
      <c r="D1721" s="121"/>
      <c r="E1721" s="336"/>
      <c r="F1721" s="122"/>
      <c r="G1721" s="46"/>
      <c r="H1721" s="45"/>
      <c r="I1721" s="45"/>
      <c r="J1721" s="45"/>
      <c r="K1721" s="45"/>
      <c r="L1721" s="45"/>
      <c r="M1721" s="46"/>
      <c r="N1721" s="46"/>
      <c r="O1721" s="48"/>
      <c r="P1721" s="48"/>
      <c r="Q1721" s="46"/>
      <c r="R1721" s="48"/>
      <c r="S1721" s="48"/>
      <c r="T1721" s="48"/>
      <c r="U1721" s="48"/>
      <c r="V1721" s="48"/>
      <c r="W1721" s="46"/>
      <c r="X1721" s="48"/>
      <c r="Y1721" s="48"/>
      <c r="Z1721" s="157"/>
      <c r="AA1721" s="47"/>
      <c r="AB1721" s="97"/>
      <c r="AC1721" s="49"/>
      <c r="AD1721" s="49"/>
      <c r="AE1721" s="49"/>
      <c r="AF1721" s="49"/>
      <c r="AG1721" s="49"/>
      <c r="AH1721" s="47"/>
      <c r="AI1721" s="47"/>
      <c r="AJ1721" s="47"/>
      <c r="AK1721" s="190"/>
      <c r="AL1721" s="190"/>
      <c r="AM1721" s="190"/>
      <c r="AN1721" s="190"/>
      <c r="AO1721" s="190"/>
      <c r="AP1721" s="151"/>
      <c r="AQ1721" s="322"/>
      <c r="AR1721" s="322"/>
      <c r="AS1721" s="322"/>
      <c r="AT1721" s="47"/>
      <c r="AU1721" s="47"/>
      <c r="AV1721" s="47"/>
      <c r="AW1721" s="47"/>
      <c r="AX1721" s="322"/>
      <c r="AY1721" s="98"/>
      <c r="AZ1721" s="98"/>
      <c r="BA1721" s="47"/>
      <c r="BB1721" s="47"/>
      <c r="BC1721" s="47"/>
      <c r="BD1721" s="47"/>
      <c r="BE1721" s="97"/>
      <c r="BF1721" s="49"/>
      <c r="BG1721" s="239"/>
      <c r="BH1721" s="342"/>
      <c r="BI1721" s="49"/>
      <c r="BJ1721" s="49"/>
      <c r="BK1721" s="49"/>
      <c r="BL1721" s="49"/>
      <c r="BM1721" s="49"/>
      <c r="BN1721" s="47"/>
      <c r="BO1721" s="49"/>
      <c r="BP1721" s="49"/>
      <c r="BQ1721" s="49"/>
      <c r="BR1721" s="323"/>
      <c r="BS1721" s="323"/>
      <c r="BT1721" s="323"/>
      <c r="BU1721" s="49"/>
      <c r="BV1721" s="49"/>
      <c r="BW1721" s="97"/>
      <c r="BX1721" s="97"/>
      <c r="BY1721" s="97"/>
      <c r="BZ1721" s="97"/>
      <c r="CA1721" s="49"/>
      <c r="CB1721" s="49"/>
      <c r="CC1721" s="49"/>
      <c r="CD1721" s="49"/>
      <c r="CE1721" s="49"/>
      <c r="CF1721" s="49"/>
      <c r="CG1721" s="49"/>
      <c r="CH1721" s="49"/>
      <c r="CI1721" s="97"/>
      <c r="CJ1721" s="97"/>
      <c r="CK1721" s="97"/>
      <c r="CL1721" s="97"/>
      <c r="CM1721" s="335"/>
      <c r="CN1721" s="337"/>
      <c r="CO1721" s="315" t="str">
        <f>IF(Формулы!R1721&gt;V1721,"22-?,Дата 14 - Прибыл из УФСИН; ","")&amp;IF(Формулы!Q1721&gt;Y1721,"25-?,Дата 13 - Выбыл в УФСИН;","")&amp;IF(YEAR(ДАННЫЕ!$F$1)=YEAR(ДАННЫЕ!B1721),IF(AT1721&gt;0,"","40-?, вявлен в текущем году! "),"")&amp;IF(YEAR($F$1)=YEAR(W1721),IF(X1721+Y1721&gt;0,"","23-стоит, 24,25 - куда выбыл? "),"")&amp;IF(X1721+Y1721&gt;0,IF(YEAR($F$1)=YEAR(W1721),"","24+25&gt;0? 23 - когда выбыл? "),"")&amp;IF(BA1721&lt;BB1721,"47&gt;=48; ","")&amp;IF(BA1721&lt;BC1721,"47&gt;=49; ","")&amp;IF(BA1721&lt;BD1721,"47&gt;=50; ","")&amp;IF(BE1721&gt;0,IF(BF1721&gt;0,IF(AU1721&gt;AV1721,"","41 и 42 - ? (51 и 52 &gt; 0);"),"51 &gt; 0 52 - ?;"),"")&amp;IF(AU1721&gt;0,IF(AV1721&gt;AU1721,"41&gt;42;","")&amp;IF(BE1721&gt;0,"","41&gt;0 51-?;"),"")&amp;IF(BF1721&gt;0,IF(BE1721&gt;0,"","52&gt;0 51-?;"),"")&amp;IF(AW1721&gt;=AX1721,"","43&gt;44;")&amp;IF(CA1721&gt;0,IF(AW1721&gt;0,"","71 &gt; 0 43-?;"),"")</f>
        <v/>
      </c>
    </row>
    <row r="1722" spans="1:93" ht="12" x14ac:dyDescent="0.2">
      <c r="A1722" s="45"/>
      <c r="B1722" s="46"/>
      <c r="C1722" s="121"/>
      <c r="D1722" s="121"/>
      <c r="E1722" s="336"/>
      <c r="F1722" s="122"/>
      <c r="G1722" s="46"/>
      <c r="H1722" s="45"/>
      <c r="I1722" s="45"/>
      <c r="J1722" s="45"/>
      <c r="K1722" s="45"/>
      <c r="L1722" s="45"/>
      <c r="M1722" s="46"/>
      <c r="N1722" s="46"/>
      <c r="O1722" s="48"/>
      <c r="P1722" s="48"/>
      <c r="Q1722" s="46"/>
      <c r="R1722" s="48"/>
      <c r="S1722" s="48"/>
      <c r="T1722" s="48"/>
      <c r="U1722" s="48"/>
      <c r="V1722" s="48"/>
      <c r="W1722" s="46"/>
      <c r="X1722" s="48"/>
      <c r="Y1722" s="48"/>
      <c r="Z1722" s="157"/>
      <c r="AA1722" s="47"/>
      <c r="AB1722" s="97"/>
      <c r="AC1722" s="49"/>
      <c r="AD1722" s="49"/>
      <c r="AE1722" s="49"/>
      <c r="AF1722" s="49"/>
      <c r="AG1722" s="49"/>
      <c r="AH1722" s="47"/>
      <c r="AI1722" s="47"/>
      <c r="AJ1722" s="47"/>
      <c r="AK1722" s="190"/>
      <c r="AL1722" s="190"/>
      <c r="AM1722" s="190"/>
      <c r="AN1722" s="190"/>
      <c r="AO1722" s="190"/>
      <c r="AP1722" s="151"/>
      <c r="AQ1722" s="322"/>
      <c r="AR1722" s="322"/>
      <c r="AS1722" s="322"/>
      <c r="AT1722" s="47"/>
      <c r="AU1722" s="47"/>
      <c r="AV1722" s="47"/>
      <c r="AW1722" s="47"/>
      <c r="AX1722" s="322"/>
      <c r="AY1722" s="98"/>
      <c r="AZ1722" s="98"/>
      <c r="BA1722" s="47"/>
      <c r="BB1722" s="47"/>
      <c r="BC1722" s="47"/>
      <c r="BD1722" s="47"/>
      <c r="BE1722" s="97"/>
      <c r="BF1722" s="49"/>
      <c r="BG1722" s="239"/>
      <c r="BH1722" s="342"/>
      <c r="BI1722" s="49"/>
      <c r="BJ1722" s="49"/>
      <c r="BK1722" s="49"/>
      <c r="BL1722" s="49"/>
      <c r="BM1722" s="49"/>
      <c r="BN1722" s="47"/>
      <c r="BO1722" s="49"/>
      <c r="BP1722" s="49"/>
      <c r="BQ1722" s="49"/>
      <c r="BR1722" s="323"/>
      <c r="BS1722" s="323"/>
      <c r="BT1722" s="323"/>
      <c r="BU1722" s="49"/>
      <c r="BV1722" s="49"/>
      <c r="BW1722" s="97"/>
      <c r="BX1722" s="97"/>
      <c r="BY1722" s="97"/>
      <c r="BZ1722" s="97"/>
      <c r="CA1722" s="49"/>
      <c r="CB1722" s="49"/>
      <c r="CC1722" s="49"/>
      <c r="CD1722" s="49"/>
      <c r="CE1722" s="49"/>
      <c r="CF1722" s="49"/>
      <c r="CG1722" s="49"/>
      <c r="CH1722" s="49"/>
      <c r="CI1722" s="97"/>
      <c r="CJ1722" s="97"/>
      <c r="CK1722" s="97"/>
      <c r="CL1722" s="97"/>
      <c r="CM1722" s="335"/>
      <c r="CN1722" s="337"/>
      <c r="CO1722" s="315" t="str">
        <f>IF(Формулы!R1722&gt;V1722,"22-?,Дата 14 - Прибыл из УФСИН; ","")&amp;IF(Формулы!Q1722&gt;Y1722,"25-?,Дата 13 - Выбыл в УФСИН;","")&amp;IF(YEAR(ДАННЫЕ!$F$1)=YEAR(ДАННЫЕ!B1722),IF(AT1722&gt;0,"","40-?, вявлен в текущем году! "),"")&amp;IF(YEAR($F$1)=YEAR(W1722),IF(X1722+Y1722&gt;0,"","23-стоит, 24,25 - куда выбыл? "),"")&amp;IF(X1722+Y1722&gt;0,IF(YEAR($F$1)=YEAR(W1722),"","24+25&gt;0? 23 - когда выбыл? "),"")&amp;IF(BA1722&lt;BB1722,"47&gt;=48; ","")&amp;IF(BA1722&lt;BC1722,"47&gt;=49; ","")&amp;IF(BA1722&lt;BD1722,"47&gt;=50; ","")&amp;IF(BE1722&gt;0,IF(BF1722&gt;0,IF(AU1722&gt;AV1722,"","41 и 42 - ? (51 и 52 &gt; 0);"),"51 &gt; 0 52 - ?;"),"")&amp;IF(AU1722&gt;0,IF(AV1722&gt;AU1722,"41&gt;42;","")&amp;IF(BE1722&gt;0,"","41&gt;0 51-?;"),"")&amp;IF(BF1722&gt;0,IF(BE1722&gt;0,"","52&gt;0 51-?;"),"")&amp;IF(AW1722&gt;=AX1722,"","43&gt;44;")&amp;IF(CA1722&gt;0,IF(AW1722&gt;0,"","71 &gt; 0 43-?;"),"")</f>
        <v/>
      </c>
    </row>
    <row r="1723" spans="1:93" ht="12" x14ac:dyDescent="0.2">
      <c r="A1723" s="45"/>
      <c r="B1723" s="46"/>
      <c r="C1723" s="121"/>
      <c r="D1723" s="121"/>
      <c r="E1723" s="336"/>
      <c r="F1723" s="122"/>
      <c r="G1723" s="46"/>
      <c r="H1723" s="45"/>
      <c r="I1723" s="45"/>
      <c r="J1723" s="45"/>
      <c r="K1723" s="45"/>
      <c r="L1723" s="45"/>
      <c r="M1723" s="46"/>
      <c r="N1723" s="46"/>
      <c r="O1723" s="48"/>
      <c r="P1723" s="48"/>
      <c r="Q1723" s="46"/>
      <c r="R1723" s="48"/>
      <c r="S1723" s="48"/>
      <c r="T1723" s="48"/>
      <c r="U1723" s="48"/>
      <c r="V1723" s="48"/>
      <c r="W1723" s="46"/>
      <c r="X1723" s="48"/>
      <c r="Y1723" s="48"/>
      <c r="Z1723" s="157"/>
      <c r="AA1723" s="47"/>
      <c r="AB1723" s="97"/>
      <c r="AC1723" s="49"/>
      <c r="AD1723" s="49"/>
      <c r="AE1723" s="49"/>
      <c r="AF1723" s="49"/>
      <c r="AG1723" s="49"/>
      <c r="AH1723" s="47"/>
      <c r="AI1723" s="47"/>
      <c r="AJ1723" s="47"/>
      <c r="AK1723" s="190"/>
      <c r="AL1723" s="190"/>
      <c r="AM1723" s="190"/>
      <c r="AN1723" s="190"/>
      <c r="AO1723" s="190"/>
      <c r="AP1723" s="151"/>
      <c r="AQ1723" s="322"/>
      <c r="AR1723" s="322"/>
      <c r="AS1723" s="322"/>
      <c r="AT1723" s="47"/>
      <c r="AU1723" s="47"/>
      <c r="AV1723" s="47"/>
      <c r="AW1723" s="47"/>
      <c r="AX1723" s="322"/>
      <c r="AY1723" s="98"/>
      <c r="AZ1723" s="98"/>
      <c r="BA1723" s="47"/>
      <c r="BB1723" s="47"/>
      <c r="BC1723" s="47"/>
      <c r="BD1723" s="47"/>
      <c r="BE1723" s="97"/>
      <c r="BF1723" s="49"/>
      <c r="BG1723" s="239"/>
      <c r="BH1723" s="342"/>
      <c r="BI1723" s="49"/>
      <c r="BJ1723" s="49"/>
      <c r="BK1723" s="49"/>
      <c r="BL1723" s="49"/>
      <c r="BM1723" s="49"/>
      <c r="BN1723" s="47"/>
      <c r="BO1723" s="49"/>
      <c r="BP1723" s="49"/>
      <c r="BQ1723" s="49"/>
      <c r="BR1723" s="323"/>
      <c r="BS1723" s="323"/>
      <c r="BT1723" s="323"/>
      <c r="BU1723" s="49"/>
      <c r="BV1723" s="49"/>
      <c r="BW1723" s="97"/>
      <c r="BX1723" s="97"/>
      <c r="BY1723" s="97"/>
      <c r="BZ1723" s="97"/>
      <c r="CA1723" s="49"/>
      <c r="CB1723" s="49"/>
      <c r="CC1723" s="49"/>
      <c r="CD1723" s="49"/>
      <c r="CE1723" s="49"/>
      <c r="CF1723" s="49"/>
      <c r="CG1723" s="49"/>
      <c r="CH1723" s="49"/>
      <c r="CI1723" s="97"/>
      <c r="CJ1723" s="97"/>
      <c r="CK1723" s="97"/>
      <c r="CL1723" s="97"/>
      <c r="CM1723" s="335"/>
      <c r="CN1723" s="337"/>
      <c r="CO1723" s="315" t="str">
        <f>IF(Формулы!R1723&gt;V1723,"22-?,Дата 14 - Прибыл из УФСИН; ","")&amp;IF(Формулы!Q1723&gt;Y1723,"25-?,Дата 13 - Выбыл в УФСИН;","")&amp;IF(YEAR(ДАННЫЕ!$F$1)=YEAR(ДАННЫЕ!B1723),IF(AT1723&gt;0,"","40-?, вявлен в текущем году! "),"")&amp;IF(YEAR($F$1)=YEAR(W1723),IF(X1723+Y1723&gt;0,"","23-стоит, 24,25 - куда выбыл? "),"")&amp;IF(X1723+Y1723&gt;0,IF(YEAR($F$1)=YEAR(W1723),"","24+25&gt;0? 23 - когда выбыл? "),"")&amp;IF(BA1723&lt;BB1723,"47&gt;=48; ","")&amp;IF(BA1723&lt;BC1723,"47&gt;=49; ","")&amp;IF(BA1723&lt;BD1723,"47&gt;=50; ","")&amp;IF(BE1723&gt;0,IF(BF1723&gt;0,IF(AU1723&gt;AV1723,"","41 и 42 - ? (51 и 52 &gt; 0);"),"51 &gt; 0 52 - ?;"),"")&amp;IF(AU1723&gt;0,IF(AV1723&gt;AU1723,"41&gt;42;","")&amp;IF(BE1723&gt;0,"","41&gt;0 51-?;"),"")&amp;IF(BF1723&gt;0,IF(BE1723&gt;0,"","52&gt;0 51-?;"),"")&amp;IF(AW1723&gt;=AX1723,"","43&gt;44;")&amp;IF(CA1723&gt;0,IF(AW1723&gt;0,"","71 &gt; 0 43-?;"),"")</f>
        <v/>
      </c>
    </row>
    <row r="1724" spans="1:93" ht="12" x14ac:dyDescent="0.2">
      <c r="A1724" s="45"/>
      <c r="B1724" s="46"/>
      <c r="C1724" s="121"/>
      <c r="D1724" s="121"/>
      <c r="E1724" s="336"/>
      <c r="F1724" s="122"/>
      <c r="G1724" s="46"/>
      <c r="H1724" s="45"/>
      <c r="I1724" s="45"/>
      <c r="J1724" s="45"/>
      <c r="K1724" s="45"/>
      <c r="L1724" s="45"/>
      <c r="M1724" s="46"/>
      <c r="N1724" s="46"/>
      <c r="O1724" s="48"/>
      <c r="P1724" s="48"/>
      <c r="Q1724" s="46"/>
      <c r="R1724" s="48"/>
      <c r="S1724" s="48"/>
      <c r="T1724" s="48"/>
      <c r="U1724" s="48"/>
      <c r="V1724" s="48"/>
      <c r="W1724" s="46"/>
      <c r="X1724" s="48"/>
      <c r="Y1724" s="48"/>
      <c r="Z1724" s="157"/>
      <c r="AA1724" s="47"/>
      <c r="AB1724" s="97"/>
      <c r="AC1724" s="49"/>
      <c r="AD1724" s="49"/>
      <c r="AE1724" s="49"/>
      <c r="AF1724" s="49"/>
      <c r="AG1724" s="49"/>
      <c r="AH1724" s="47"/>
      <c r="AI1724" s="47"/>
      <c r="AJ1724" s="47"/>
      <c r="AK1724" s="190"/>
      <c r="AL1724" s="190"/>
      <c r="AM1724" s="190"/>
      <c r="AN1724" s="190"/>
      <c r="AO1724" s="190"/>
      <c r="AP1724" s="151"/>
      <c r="AQ1724" s="322"/>
      <c r="AR1724" s="322"/>
      <c r="AS1724" s="322"/>
      <c r="AT1724" s="47"/>
      <c r="AU1724" s="47"/>
      <c r="AV1724" s="47"/>
      <c r="AW1724" s="47"/>
      <c r="AX1724" s="322"/>
      <c r="AY1724" s="98"/>
      <c r="AZ1724" s="98"/>
      <c r="BA1724" s="47"/>
      <c r="BB1724" s="47"/>
      <c r="BC1724" s="47"/>
      <c r="BD1724" s="47"/>
      <c r="BE1724" s="97"/>
      <c r="BF1724" s="49"/>
      <c r="BG1724" s="239"/>
      <c r="BH1724" s="342"/>
      <c r="BI1724" s="49"/>
      <c r="BJ1724" s="49"/>
      <c r="BK1724" s="49"/>
      <c r="BL1724" s="49"/>
      <c r="BM1724" s="49"/>
      <c r="BN1724" s="47"/>
      <c r="BO1724" s="49"/>
      <c r="BP1724" s="49"/>
      <c r="BQ1724" s="49"/>
      <c r="BR1724" s="323"/>
      <c r="BS1724" s="323"/>
      <c r="BT1724" s="323"/>
      <c r="BU1724" s="49"/>
      <c r="BV1724" s="49"/>
      <c r="BW1724" s="97"/>
      <c r="BX1724" s="97"/>
      <c r="BY1724" s="97"/>
      <c r="BZ1724" s="97"/>
      <c r="CA1724" s="49"/>
      <c r="CB1724" s="49"/>
      <c r="CC1724" s="49"/>
      <c r="CD1724" s="49"/>
      <c r="CE1724" s="49"/>
      <c r="CF1724" s="49"/>
      <c r="CG1724" s="49"/>
      <c r="CH1724" s="49"/>
      <c r="CI1724" s="97"/>
      <c r="CJ1724" s="97"/>
      <c r="CK1724" s="97"/>
      <c r="CL1724" s="97"/>
      <c r="CM1724" s="335"/>
      <c r="CN1724" s="337"/>
      <c r="CO1724" s="315" t="str">
        <f>IF(Формулы!R1724&gt;V1724,"22-?,Дата 14 - Прибыл из УФСИН; ","")&amp;IF(Формулы!Q1724&gt;Y1724,"25-?,Дата 13 - Выбыл в УФСИН;","")&amp;IF(YEAR(ДАННЫЕ!$F$1)=YEAR(ДАННЫЕ!B1724),IF(AT1724&gt;0,"","40-?, вявлен в текущем году! "),"")&amp;IF(YEAR($F$1)=YEAR(W1724),IF(X1724+Y1724&gt;0,"","23-стоит, 24,25 - куда выбыл? "),"")&amp;IF(X1724+Y1724&gt;0,IF(YEAR($F$1)=YEAR(W1724),"","24+25&gt;0? 23 - когда выбыл? "),"")&amp;IF(BA1724&lt;BB1724,"47&gt;=48; ","")&amp;IF(BA1724&lt;BC1724,"47&gt;=49; ","")&amp;IF(BA1724&lt;BD1724,"47&gt;=50; ","")&amp;IF(BE1724&gt;0,IF(BF1724&gt;0,IF(AU1724&gt;AV1724,"","41 и 42 - ? (51 и 52 &gt; 0);"),"51 &gt; 0 52 - ?;"),"")&amp;IF(AU1724&gt;0,IF(AV1724&gt;AU1724,"41&gt;42;","")&amp;IF(BE1724&gt;0,"","41&gt;0 51-?;"),"")&amp;IF(BF1724&gt;0,IF(BE1724&gt;0,"","52&gt;0 51-?;"),"")&amp;IF(AW1724&gt;=AX1724,"","43&gt;44;")&amp;IF(CA1724&gt;0,IF(AW1724&gt;0,"","71 &gt; 0 43-?;"),"")</f>
        <v/>
      </c>
    </row>
    <row r="1725" spans="1:93" ht="12" x14ac:dyDescent="0.2">
      <c r="A1725" s="45"/>
      <c r="B1725" s="46"/>
      <c r="C1725" s="121"/>
      <c r="D1725" s="121"/>
      <c r="E1725" s="336"/>
      <c r="F1725" s="122"/>
      <c r="G1725" s="46"/>
      <c r="H1725" s="45"/>
      <c r="I1725" s="45"/>
      <c r="J1725" s="45"/>
      <c r="K1725" s="45"/>
      <c r="L1725" s="45"/>
      <c r="M1725" s="46"/>
      <c r="N1725" s="46"/>
      <c r="O1725" s="48"/>
      <c r="P1725" s="48"/>
      <c r="Q1725" s="46"/>
      <c r="R1725" s="48"/>
      <c r="S1725" s="48"/>
      <c r="T1725" s="48"/>
      <c r="U1725" s="48"/>
      <c r="V1725" s="48"/>
      <c r="W1725" s="46"/>
      <c r="X1725" s="48"/>
      <c r="Y1725" s="48"/>
      <c r="Z1725" s="157"/>
      <c r="AA1725" s="47"/>
      <c r="AB1725" s="97"/>
      <c r="AC1725" s="49"/>
      <c r="AD1725" s="49"/>
      <c r="AE1725" s="49"/>
      <c r="AF1725" s="49"/>
      <c r="AG1725" s="49"/>
      <c r="AH1725" s="47"/>
      <c r="AI1725" s="47"/>
      <c r="AJ1725" s="47"/>
      <c r="AK1725" s="190"/>
      <c r="AL1725" s="190"/>
      <c r="AM1725" s="190"/>
      <c r="AN1725" s="190"/>
      <c r="AO1725" s="190"/>
      <c r="AP1725" s="151"/>
      <c r="AQ1725" s="322"/>
      <c r="AR1725" s="322"/>
      <c r="AS1725" s="322"/>
      <c r="AT1725" s="47"/>
      <c r="AU1725" s="47"/>
      <c r="AV1725" s="47"/>
      <c r="AW1725" s="47"/>
      <c r="AX1725" s="322"/>
      <c r="AY1725" s="98"/>
      <c r="AZ1725" s="98"/>
      <c r="BA1725" s="47"/>
      <c r="BB1725" s="47"/>
      <c r="BC1725" s="47"/>
      <c r="BD1725" s="47"/>
      <c r="BE1725" s="97"/>
      <c r="BF1725" s="49"/>
      <c r="BG1725" s="239"/>
      <c r="BH1725" s="342"/>
      <c r="BI1725" s="49"/>
      <c r="BJ1725" s="49"/>
      <c r="BK1725" s="49"/>
      <c r="BL1725" s="49"/>
      <c r="BM1725" s="49"/>
      <c r="BN1725" s="47"/>
      <c r="BO1725" s="49"/>
      <c r="BP1725" s="49"/>
      <c r="BQ1725" s="49"/>
      <c r="BR1725" s="323"/>
      <c r="BS1725" s="323"/>
      <c r="BT1725" s="323"/>
      <c r="BU1725" s="49"/>
      <c r="BV1725" s="49"/>
      <c r="BW1725" s="97"/>
      <c r="BX1725" s="97"/>
      <c r="BY1725" s="97"/>
      <c r="BZ1725" s="97"/>
      <c r="CA1725" s="49"/>
      <c r="CB1725" s="49"/>
      <c r="CC1725" s="49"/>
      <c r="CD1725" s="49"/>
      <c r="CE1725" s="49"/>
      <c r="CF1725" s="49"/>
      <c r="CG1725" s="49"/>
      <c r="CH1725" s="49"/>
      <c r="CI1725" s="97"/>
      <c r="CJ1725" s="97"/>
      <c r="CK1725" s="97"/>
      <c r="CL1725" s="97"/>
      <c r="CM1725" s="335"/>
      <c r="CN1725" s="337"/>
      <c r="CO1725" s="315" t="str">
        <f>IF(Формулы!R1725&gt;V1725,"22-?,Дата 14 - Прибыл из УФСИН; ","")&amp;IF(Формулы!Q1725&gt;Y1725,"25-?,Дата 13 - Выбыл в УФСИН;","")&amp;IF(YEAR(ДАННЫЕ!$F$1)=YEAR(ДАННЫЕ!B1725),IF(AT1725&gt;0,"","40-?, вявлен в текущем году! "),"")&amp;IF(YEAR($F$1)=YEAR(W1725),IF(X1725+Y1725&gt;0,"","23-стоит, 24,25 - куда выбыл? "),"")&amp;IF(X1725+Y1725&gt;0,IF(YEAR($F$1)=YEAR(W1725),"","24+25&gt;0? 23 - когда выбыл? "),"")&amp;IF(BA1725&lt;BB1725,"47&gt;=48; ","")&amp;IF(BA1725&lt;BC1725,"47&gt;=49; ","")&amp;IF(BA1725&lt;BD1725,"47&gt;=50; ","")&amp;IF(BE1725&gt;0,IF(BF1725&gt;0,IF(AU1725&gt;AV1725,"","41 и 42 - ? (51 и 52 &gt; 0);"),"51 &gt; 0 52 - ?;"),"")&amp;IF(AU1725&gt;0,IF(AV1725&gt;AU1725,"41&gt;42;","")&amp;IF(BE1725&gt;0,"","41&gt;0 51-?;"),"")&amp;IF(BF1725&gt;0,IF(BE1725&gt;0,"","52&gt;0 51-?;"),"")&amp;IF(AW1725&gt;=AX1725,"","43&gt;44;")&amp;IF(CA1725&gt;0,IF(AW1725&gt;0,"","71 &gt; 0 43-?;"),"")</f>
        <v/>
      </c>
    </row>
    <row r="1726" spans="1:93" ht="12" x14ac:dyDescent="0.2">
      <c r="A1726" s="45"/>
      <c r="B1726" s="46"/>
      <c r="C1726" s="121"/>
      <c r="D1726" s="121"/>
      <c r="E1726" s="336"/>
      <c r="F1726" s="122"/>
      <c r="G1726" s="46"/>
      <c r="H1726" s="45"/>
      <c r="I1726" s="45"/>
      <c r="J1726" s="45"/>
      <c r="K1726" s="45"/>
      <c r="L1726" s="45"/>
      <c r="M1726" s="46"/>
      <c r="N1726" s="46"/>
      <c r="O1726" s="48"/>
      <c r="P1726" s="48"/>
      <c r="Q1726" s="46"/>
      <c r="R1726" s="48"/>
      <c r="S1726" s="48"/>
      <c r="T1726" s="48"/>
      <c r="U1726" s="48"/>
      <c r="V1726" s="48"/>
      <c r="W1726" s="46"/>
      <c r="X1726" s="48"/>
      <c r="Y1726" s="48"/>
      <c r="Z1726" s="157"/>
      <c r="AA1726" s="47"/>
      <c r="AB1726" s="97"/>
      <c r="AC1726" s="49"/>
      <c r="AD1726" s="49"/>
      <c r="AE1726" s="49"/>
      <c r="AF1726" s="49"/>
      <c r="AG1726" s="49"/>
      <c r="AH1726" s="47"/>
      <c r="AI1726" s="47"/>
      <c r="AJ1726" s="47"/>
      <c r="AK1726" s="190"/>
      <c r="AL1726" s="190"/>
      <c r="AM1726" s="190"/>
      <c r="AN1726" s="190"/>
      <c r="AO1726" s="190"/>
      <c r="AP1726" s="151"/>
      <c r="AQ1726" s="322"/>
      <c r="AR1726" s="322"/>
      <c r="AS1726" s="322"/>
      <c r="AT1726" s="47"/>
      <c r="AU1726" s="47"/>
      <c r="AV1726" s="47"/>
      <c r="AW1726" s="47"/>
      <c r="AX1726" s="322"/>
      <c r="AY1726" s="98"/>
      <c r="AZ1726" s="98"/>
      <c r="BA1726" s="47"/>
      <c r="BB1726" s="47"/>
      <c r="BC1726" s="47"/>
      <c r="BD1726" s="47"/>
      <c r="BE1726" s="97"/>
      <c r="BF1726" s="49"/>
      <c r="BG1726" s="239"/>
      <c r="BH1726" s="342"/>
      <c r="BI1726" s="49"/>
      <c r="BJ1726" s="49"/>
      <c r="BK1726" s="49"/>
      <c r="BL1726" s="49"/>
      <c r="BM1726" s="49"/>
      <c r="BN1726" s="47"/>
      <c r="BO1726" s="49"/>
      <c r="BP1726" s="49"/>
      <c r="BQ1726" s="49"/>
      <c r="BR1726" s="323"/>
      <c r="BS1726" s="323"/>
      <c r="BT1726" s="323"/>
      <c r="BU1726" s="49"/>
      <c r="BV1726" s="49"/>
      <c r="BW1726" s="97"/>
      <c r="BX1726" s="97"/>
      <c r="BY1726" s="97"/>
      <c r="BZ1726" s="97"/>
      <c r="CA1726" s="49"/>
      <c r="CB1726" s="49"/>
      <c r="CC1726" s="49"/>
      <c r="CD1726" s="49"/>
      <c r="CE1726" s="49"/>
      <c r="CF1726" s="49"/>
      <c r="CG1726" s="49"/>
      <c r="CH1726" s="49"/>
      <c r="CI1726" s="97"/>
      <c r="CJ1726" s="97"/>
      <c r="CK1726" s="97"/>
      <c r="CL1726" s="97"/>
      <c r="CM1726" s="335"/>
      <c r="CN1726" s="337"/>
      <c r="CO1726" s="315" t="str">
        <f>IF(Формулы!R1726&gt;V1726,"22-?,Дата 14 - Прибыл из УФСИН; ","")&amp;IF(Формулы!Q1726&gt;Y1726,"25-?,Дата 13 - Выбыл в УФСИН;","")&amp;IF(YEAR(ДАННЫЕ!$F$1)=YEAR(ДАННЫЕ!B1726),IF(AT1726&gt;0,"","40-?, вявлен в текущем году! "),"")&amp;IF(YEAR($F$1)=YEAR(W1726),IF(X1726+Y1726&gt;0,"","23-стоит, 24,25 - куда выбыл? "),"")&amp;IF(X1726+Y1726&gt;0,IF(YEAR($F$1)=YEAR(W1726),"","24+25&gt;0? 23 - когда выбыл? "),"")&amp;IF(BA1726&lt;BB1726,"47&gt;=48; ","")&amp;IF(BA1726&lt;BC1726,"47&gt;=49; ","")&amp;IF(BA1726&lt;BD1726,"47&gt;=50; ","")&amp;IF(BE1726&gt;0,IF(BF1726&gt;0,IF(AU1726&gt;AV1726,"","41 и 42 - ? (51 и 52 &gt; 0);"),"51 &gt; 0 52 - ?;"),"")&amp;IF(AU1726&gt;0,IF(AV1726&gt;AU1726,"41&gt;42;","")&amp;IF(BE1726&gt;0,"","41&gt;0 51-?;"),"")&amp;IF(BF1726&gt;0,IF(BE1726&gt;0,"","52&gt;0 51-?;"),"")&amp;IF(AW1726&gt;=AX1726,"","43&gt;44;")&amp;IF(CA1726&gt;0,IF(AW1726&gt;0,"","71 &gt; 0 43-?;"),"")</f>
        <v/>
      </c>
    </row>
    <row r="1727" spans="1:93" ht="12" x14ac:dyDescent="0.2">
      <c r="A1727" s="45"/>
      <c r="B1727" s="46"/>
      <c r="C1727" s="121"/>
      <c r="D1727" s="121"/>
      <c r="E1727" s="336"/>
      <c r="F1727" s="122"/>
      <c r="G1727" s="46"/>
      <c r="H1727" s="45"/>
      <c r="I1727" s="45"/>
      <c r="J1727" s="45"/>
      <c r="K1727" s="45"/>
      <c r="L1727" s="45"/>
      <c r="M1727" s="46"/>
      <c r="N1727" s="46"/>
      <c r="O1727" s="48"/>
      <c r="P1727" s="48"/>
      <c r="Q1727" s="46"/>
      <c r="R1727" s="48"/>
      <c r="S1727" s="48"/>
      <c r="T1727" s="48"/>
      <c r="U1727" s="48"/>
      <c r="V1727" s="48"/>
      <c r="W1727" s="46"/>
      <c r="X1727" s="48"/>
      <c r="Y1727" s="48"/>
      <c r="Z1727" s="157"/>
      <c r="AA1727" s="47"/>
      <c r="AB1727" s="97"/>
      <c r="AC1727" s="49"/>
      <c r="AD1727" s="49"/>
      <c r="AE1727" s="49"/>
      <c r="AF1727" s="49"/>
      <c r="AG1727" s="49"/>
      <c r="AH1727" s="47"/>
      <c r="AI1727" s="47"/>
      <c r="AJ1727" s="47"/>
      <c r="AK1727" s="190"/>
      <c r="AL1727" s="190"/>
      <c r="AM1727" s="190"/>
      <c r="AN1727" s="190"/>
      <c r="AO1727" s="190"/>
      <c r="AP1727" s="151"/>
      <c r="AQ1727" s="322"/>
      <c r="AR1727" s="322"/>
      <c r="AS1727" s="322"/>
      <c r="AT1727" s="47"/>
      <c r="AU1727" s="47"/>
      <c r="AV1727" s="47"/>
      <c r="AW1727" s="47"/>
      <c r="AX1727" s="322"/>
      <c r="AY1727" s="98"/>
      <c r="AZ1727" s="98"/>
      <c r="BA1727" s="47"/>
      <c r="BB1727" s="47"/>
      <c r="BC1727" s="47"/>
      <c r="BD1727" s="47"/>
      <c r="BE1727" s="97"/>
      <c r="BF1727" s="49"/>
      <c r="BG1727" s="239"/>
      <c r="BH1727" s="342"/>
      <c r="BI1727" s="49"/>
      <c r="BJ1727" s="49"/>
      <c r="BK1727" s="49"/>
      <c r="BL1727" s="49"/>
      <c r="BM1727" s="49"/>
      <c r="BN1727" s="47"/>
      <c r="BO1727" s="49"/>
      <c r="BP1727" s="49"/>
      <c r="BQ1727" s="49"/>
      <c r="BR1727" s="323"/>
      <c r="BS1727" s="323"/>
      <c r="BT1727" s="323"/>
      <c r="BU1727" s="49"/>
      <c r="BV1727" s="49"/>
      <c r="BW1727" s="97"/>
      <c r="BX1727" s="97"/>
      <c r="BY1727" s="97"/>
      <c r="BZ1727" s="97"/>
      <c r="CA1727" s="49"/>
      <c r="CB1727" s="49"/>
      <c r="CC1727" s="49"/>
      <c r="CD1727" s="49"/>
      <c r="CE1727" s="49"/>
      <c r="CF1727" s="49"/>
      <c r="CG1727" s="49"/>
      <c r="CH1727" s="49"/>
      <c r="CI1727" s="97"/>
      <c r="CJ1727" s="97"/>
      <c r="CK1727" s="97"/>
      <c r="CL1727" s="97"/>
      <c r="CM1727" s="335"/>
      <c r="CN1727" s="337"/>
      <c r="CO1727" s="315" t="str">
        <f>IF(Формулы!R1727&gt;V1727,"22-?,Дата 14 - Прибыл из УФСИН; ","")&amp;IF(Формулы!Q1727&gt;Y1727,"25-?,Дата 13 - Выбыл в УФСИН;","")&amp;IF(YEAR(ДАННЫЕ!$F$1)=YEAR(ДАННЫЕ!B1727),IF(AT1727&gt;0,"","40-?, вявлен в текущем году! "),"")&amp;IF(YEAR($F$1)=YEAR(W1727),IF(X1727+Y1727&gt;0,"","23-стоит, 24,25 - куда выбыл? "),"")&amp;IF(X1727+Y1727&gt;0,IF(YEAR($F$1)=YEAR(W1727),"","24+25&gt;0? 23 - когда выбыл? "),"")&amp;IF(BA1727&lt;BB1727,"47&gt;=48; ","")&amp;IF(BA1727&lt;BC1727,"47&gt;=49; ","")&amp;IF(BA1727&lt;BD1727,"47&gt;=50; ","")&amp;IF(BE1727&gt;0,IF(BF1727&gt;0,IF(AU1727&gt;AV1727,"","41 и 42 - ? (51 и 52 &gt; 0);"),"51 &gt; 0 52 - ?;"),"")&amp;IF(AU1727&gt;0,IF(AV1727&gt;AU1727,"41&gt;42;","")&amp;IF(BE1727&gt;0,"","41&gt;0 51-?;"),"")&amp;IF(BF1727&gt;0,IF(BE1727&gt;0,"","52&gt;0 51-?;"),"")&amp;IF(AW1727&gt;=AX1727,"","43&gt;44;")&amp;IF(CA1727&gt;0,IF(AW1727&gt;0,"","71 &gt; 0 43-?;"),"")</f>
        <v/>
      </c>
    </row>
    <row r="1728" spans="1:93" ht="12" x14ac:dyDescent="0.2">
      <c r="A1728" s="45"/>
      <c r="B1728" s="46"/>
      <c r="C1728" s="121"/>
      <c r="D1728" s="121"/>
      <c r="E1728" s="336"/>
      <c r="F1728" s="122"/>
      <c r="G1728" s="46"/>
      <c r="H1728" s="45"/>
      <c r="I1728" s="45"/>
      <c r="J1728" s="45"/>
      <c r="K1728" s="45"/>
      <c r="L1728" s="45"/>
      <c r="M1728" s="46"/>
      <c r="N1728" s="46"/>
      <c r="O1728" s="48"/>
      <c r="P1728" s="48"/>
      <c r="Q1728" s="46"/>
      <c r="R1728" s="48"/>
      <c r="S1728" s="48"/>
      <c r="T1728" s="48"/>
      <c r="U1728" s="48"/>
      <c r="V1728" s="48"/>
      <c r="W1728" s="46"/>
      <c r="X1728" s="48"/>
      <c r="Y1728" s="48"/>
      <c r="Z1728" s="157"/>
      <c r="AA1728" s="47"/>
      <c r="AB1728" s="97"/>
      <c r="AC1728" s="49"/>
      <c r="AD1728" s="49"/>
      <c r="AE1728" s="49"/>
      <c r="AF1728" s="49"/>
      <c r="AG1728" s="49"/>
      <c r="AH1728" s="47"/>
      <c r="AI1728" s="47"/>
      <c r="AJ1728" s="47"/>
      <c r="AK1728" s="190"/>
      <c r="AL1728" s="190"/>
      <c r="AM1728" s="190"/>
      <c r="AN1728" s="190"/>
      <c r="AO1728" s="190"/>
      <c r="AP1728" s="151"/>
      <c r="AQ1728" s="322"/>
      <c r="AR1728" s="322"/>
      <c r="AS1728" s="322"/>
      <c r="AT1728" s="47"/>
      <c r="AU1728" s="47"/>
      <c r="AV1728" s="47"/>
      <c r="AW1728" s="47"/>
      <c r="AX1728" s="322"/>
      <c r="AY1728" s="98"/>
      <c r="AZ1728" s="98"/>
      <c r="BA1728" s="47"/>
      <c r="BB1728" s="47"/>
      <c r="BC1728" s="47"/>
      <c r="BD1728" s="47"/>
      <c r="BE1728" s="97"/>
      <c r="BF1728" s="49"/>
      <c r="BG1728" s="239"/>
      <c r="BH1728" s="342"/>
      <c r="BI1728" s="49"/>
      <c r="BJ1728" s="49"/>
      <c r="BK1728" s="49"/>
      <c r="BL1728" s="49"/>
      <c r="BM1728" s="49"/>
      <c r="BN1728" s="47"/>
      <c r="BO1728" s="49"/>
      <c r="BP1728" s="49"/>
      <c r="BQ1728" s="49"/>
      <c r="BR1728" s="323"/>
      <c r="BS1728" s="323"/>
      <c r="BT1728" s="323"/>
      <c r="BU1728" s="49"/>
      <c r="BV1728" s="49"/>
      <c r="BW1728" s="97"/>
      <c r="BX1728" s="97"/>
      <c r="BY1728" s="97"/>
      <c r="BZ1728" s="97"/>
      <c r="CA1728" s="49"/>
      <c r="CB1728" s="49"/>
      <c r="CC1728" s="49"/>
      <c r="CD1728" s="49"/>
      <c r="CE1728" s="49"/>
      <c r="CF1728" s="49"/>
      <c r="CG1728" s="49"/>
      <c r="CH1728" s="49"/>
      <c r="CI1728" s="97"/>
      <c r="CJ1728" s="97"/>
      <c r="CK1728" s="97"/>
      <c r="CL1728" s="97"/>
      <c r="CM1728" s="335"/>
      <c r="CN1728" s="337"/>
      <c r="CO1728" s="315" t="str">
        <f>IF(Формулы!R1728&gt;V1728,"22-?,Дата 14 - Прибыл из УФСИН; ","")&amp;IF(Формулы!Q1728&gt;Y1728,"25-?,Дата 13 - Выбыл в УФСИН;","")&amp;IF(YEAR(ДАННЫЕ!$F$1)=YEAR(ДАННЫЕ!B1728),IF(AT1728&gt;0,"","40-?, вявлен в текущем году! "),"")&amp;IF(YEAR($F$1)=YEAR(W1728),IF(X1728+Y1728&gt;0,"","23-стоит, 24,25 - куда выбыл? "),"")&amp;IF(X1728+Y1728&gt;0,IF(YEAR($F$1)=YEAR(W1728),"","24+25&gt;0? 23 - когда выбыл? "),"")&amp;IF(BA1728&lt;BB1728,"47&gt;=48; ","")&amp;IF(BA1728&lt;BC1728,"47&gt;=49; ","")&amp;IF(BA1728&lt;BD1728,"47&gt;=50; ","")&amp;IF(BE1728&gt;0,IF(BF1728&gt;0,IF(AU1728&gt;AV1728,"","41 и 42 - ? (51 и 52 &gt; 0);"),"51 &gt; 0 52 - ?;"),"")&amp;IF(AU1728&gt;0,IF(AV1728&gt;AU1728,"41&gt;42;","")&amp;IF(BE1728&gt;0,"","41&gt;0 51-?;"),"")&amp;IF(BF1728&gt;0,IF(BE1728&gt;0,"","52&gt;0 51-?;"),"")&amp;IF(AW1728&gt;=AX1728,"","43&gt;44;")&amp;IF(CA1728&gt;0,IF(AW1728&gt;0,"","71 &gt; 0 43-?;"),"")</f>
        <v/>
      </c>
    </row>
    <row r="1729" spans="1:93" ht="12" x14ac:dyDescent="0.2">
      <c r="A1729" s="45"/>
      <c r="B1729" s="46"/>
      <c r="C1729" s="121"/>
      <c r="D1729" s="121"/>
      <c r="E1729" s="336"/>
      <c r="F1729" s="122"/>
      <c r="G1729" s="46"/>
      <c r="H1729" s="45"/>
      <c r="I1729" s="45"/>
      <c r="J1729" s="45"/>
      <c r="K1729" s="45"/>
      <c r="L1729" s="45"/>
      <c r="M1729" s="46"/>
      <c r="N1729" s="46"/>
      <c r="O1729" s="48"/>
      <c r="P1729" s="48"/>
      <c r="Q1729" s="46"/>
      <c r="R1729" s="48"/>
      <c r="S1729" s="48"/>
      <c r="T1729" s="48"/>
      <c r="U1729" s="48"/>
      <c r="V1729" s="48"/>
      <c r="W1729" s="46"/>
      <c r="X1729" s="48"/>
      <c r="Y1729" s="48"/>
      <c r="Z1729" s="157"/>
      <c r="AA1729" s="47"/>
      <c r="AB1729" s="97"/>
      <c r="AC1729" s="49"/>
      <c r="AD1729" s="49"/>
      <c r="AE1729" s="49"/>
      <c r="AF1729" s="49"/>
      <c r="AG1729" s="49"/>
      <c r="AH1729" s="47"/>
      <c r="AI1729" s="47"/>
      <c r="AJ1729" s="47"/>
      <c r="AK1729" s="190"/>
      <c r="AL1729" s="190"/>
      <c r="AM1729" s="190"/>
      <c r="AN1729" s="190"/>
      <c r="AO1729" s="190"/>
      <c r="AP1729" s="151"/>
      <c r="AQ1729" s="322"/>
      <c r="AR1729" s="322"/>
      <c r="AS1729" s="322"/>
      <c r="AT1729" s="47"/>
      <c r="AU1729" s="47"/>
      <c r="AV1729" s="47"/>
      <c r="AW1729" s="47"/>
      <c r="AX1729" s="322"/>
      <c r="AY1729" s="98"/>
      <c r="AZ1729" s="98"/>
      <c r="BA1729" s="47"/>
      <c r="BB1729" s="47"/>
      <c r="BC1729" s="47"/>
      <c r="BD1729" s="47"/>
      <c r="BE1729" s="97"/>
      <c r="BF1729" s="49"/>
      <c r="BG1729" s="239"/>
      <c r="BH1729" s="342"/>
      <c r="BI1729" s="49"/>
      <c r="BJ1729" s="49"/>
      <c r="BK1729" s="49"/>
      <c r="BL1729" s="49"/>
      <c r="BM1729" s="49"/>
      <c r="BN1729" s="47"/>
      <c r="BO1729" s="49"/>
      <c r="BP1729" s="49"/>
      <c r="BQ1729" s="49"/>
      <c r="BR1729" s="323"/>
      <c r="BS1729" s="323"/>
      <c r="BT1729" s="323"/>
      <c r="BU1729" s="49"/>
      <c r="BV1729" s="49"/>
      <c r="BW1729" s="97"/>
      <c r="BX1729" s="97"/>
      <c r="BY1729" s="97"/>
      <c r="BZ1729" s="97"/>
      <c r="CA1729" s="49"/>
      <c r="CB1729" s="49"/>
      <c r="CC1729" s="49"/>
      <c r="CD1729" s="49"/>
      <c r="CE1729" s="49"/>
      <c r="CF1729" s="49"/>
      <c r="CG1729" s="49"/>
      <c r="CH1729" s="49"/>
      <c r="CI1729" s="97"/>
      <c r="CJ1729" s="97"/>
      <c r="CK1729" s="97"/>
      <c r="CL1729" s="97"/>
      <c r="CM1729" s="335"/>
      <c r="CN1729" s="337"/>
      <c r="CO1729" s="315" t="str">
        <f>IF(Формулы!R1729&gt;V1729,"22-?,Дата 14 - Прибыл из УФСИН; ","")&amp;IF(Формулы!Q1729&gt;Y1729,"25-?,Дата 13 - Выбыл в УФСИН;","")&amp;IF(YEAR(ДАННЫЕ!$F$1)=YEAR(ДАННЫЕ!B1729),IF(AT1729&gt;0,"","40-?, вявлен в текущем году! "),"")&amp;IF(YEAR($F$1)=YEAR(W1729),IF(X1729+Y1729&gt;0,"","23-стоит, 24,25 - куда выбыл? "),"")&amp;IF(X1729+Y1729&gt;0,IF(YEAR($F$1)=YEAR(W1729),"","24+25&gt;0? 23 - когда выбыл? "),"")&amp;IF(BA1729&lt;BB1729,"47&gt;=48; ","")&amp;IF(BA1729&lt;BC1729,"47&gt;=49; ","")&amp;IF(BA1729&lt;BD1729,"47&gt;=50; ","")&amp;IF(BE1729&gt;0,IF(BF1729&gt;0,IF(AU1729&gt;AV1729,"","41 и 42 - ? (51 и 52 &gt; 0);"),"51 &gt; 0 52 - ?;"),"")&amp;IF(AU1729&gt;0,IF(AV1729&gt;AU1729,"41&gt;42;","")&amp;IF(BE1729&gt;0,"","41&gt;0 51-?;"),"")&amp;IF(BF1729&gt;0,IF(BE1729&gt;0,"","52&gt;0 51-?;"),"")&amp;IF(AW1729&gt;=AX1729,"","43&gt;44;")&amp;IF(CA1729&gt;0,IF(AW1729&gt;0,"","71 &gt; 0 43-?;"),"")</f>
        <v/>
      </c>
    </row>
    <row r="1730" spans="1:93" ht="12" x14ac:dyDescent="0.2">
      <c r="A1730" s="45"/>
      <c r="B1730" s="46"/>
      <c r="C1730" s="121"/>
      <c r="D1730" s="121"/>
      <c r="E1730" s="336"/>
      <c r="F1730" s="122"/>
      <c r="G1730" s="46"/>
      <c r="H1730" s="45"/>
      <c r="I1730" s="45"/>
      <c r="J1730" s="45"/>
      <c r="K1730" s="45"/>
      <c r="L1730" s="45"/>
      <c r="M1730" s="46"/>
      <c r="N1730" s="46"/>
      <c r="O1730" s="48"/>
      <c r="P1730" s="48"/>
      <c r="Q1730" s="46"/>
      <c r="R1730" s="48"/>
      <c r="S1730" s="48"/>
      <c r="T1730" s="48"/>
      <c r="U1730" s="48"/>
      <c r="V1730" s="48"/>
      <c r="W1730" s="46"/>
      <c r="X1730" s="48"/>
      <c r="Y1730" s="48"/>
      <c r="Z1730" s="157"/>
      <c r="AA1730" s="47"/>
      <c r="AB1730" s="97"/>
      <c r="AC1730" s="49"/>
      <c r="AD1730" s="49"/>
      <c r="AE1730" s="49"/>
      <c r="AF1730" s="49"/>
      <c r="AG1730" s="49"/>
      <c r="AH1730" s="47"/>
      <c r="AI1730" s="47"/>
      <c r="AJ1730" s="47"/>
      <c r="AK1730" s="190"/>
      <c r="AL1730" s="190"/>
      <c r="AM1730" s="190"/>
      <c r="AN1730" s="190"/>
      <c r="AO1730" s="190"/>
      <c r="AP1730" s="151"/>
      <c r="AQ1730" s="322"/>
      <c r="AR1730" s="322"/>
      <c r="AS1730" s="322"/>
      <c r="AT1730" s="47"/>
      <c r="AU1730" s="47"/>
      <c r="AV1730" s="47"/>
      <c r="AW1730" s="47"/>
      <c r="AX1730" s="322"/>
      <c r="AY1730" s="98"/>
      <c r="AZ1730" s="98"/>
      <c r="BA1730" s="47"/>
      <c r="BB1730" s="47"/>
      <c r="BC1730" s="47"/>
      <c r="BD1730" s="47"/>
      <c r="BE1730" s="97"/>
      <c r="BF1730" s="49"/>
      <c r="BG1730" s="239"/>
      <c r="BH1730" s="342"/>
      <c r="BI1730" s="49"/>
      <c r="BJ1730" s="49"/>
      <c r="BK1730" s="49"/>
      <c r="BL1730" s="49"/>
      <c r="BM1730" s="49"/>
      <c r="BN1730" s="47"/>
      <c r="BO1730" s="49"/>
      <c r="BP1730" s="49"/>
      <c r="BQ1730" s="49"/>
      <c r="BR1730" s="323"/>
      <c r="BS1730" s="323"/>
      <c r="BT1730" s="323"/>
      <c r="BU1730" s="49"/>
      <c r="BV1730" s="49"/>
      <c r="BW1730" s="97"/>
      <c r="BX1730" s="97"/>
      <c r="BY1730" s="97"/>
      <c r="BZ1730" s="97"/>
      <c r="CA1730" s="49"/>
      <c r="CB1730" s="49"/>
      <c r="CC1730" s="49"/>
      <c r="CD1730" s="49"/>
      <c r="CE1730" s="49"/>
      <c r="CF1730" s="49"/>
      <c r="CG1730" s="49"/>
      <c r="CH1730" s="49"/>
      <c r="CI1730" s="97"/>
      <c r="CJ1730" s="97"/>
      <c r="CK1730" s="97"/>
      <c r="CL1730" s="97"/>
      <c r="CM1730" s="335"/>
      <c r="CN1730" s="337"/>
      <c r="CO1730" s="315" t="str">
        <f>IF(Формулы!R1730&gt;V1730,"22-?,Дата 14 - Прибыл из УФСИН; ","")&amp;IF(Формулы!Q1730&gt;Y1730,"25-?,Дата 13 - Выбыл в УФСИН;","")&amp;IF(YEAR(ДАННЫЕ!$F$1)=YEAR(ДАННЫЕ!B1730),IF(AT1730&gt;0,"","40-?, вявлен в текущем году! "),"")&amp;IF(YEAR($F$1)=YEAR(W1730),IF(X1730+Y1730&gt;0,"","23-стоит, 24,25 - куда выбыл? "),"")&amp;IF(X1730+Y1730&gt;0,IF(YEAR($F$1)=YEAR(W1730),"","24+25&gt;0? 23 - когда выбыл? "),"")&amp;IF(BA1730&lt;BB1730,"47&gt;=48; ","")&amp;IF(BA1730&lt;BC1730,"47&gt;=49; ","")&amp;IF(BA1730&lt;BD1730,"47&gt;=50; ","")&amp;IF(BE1730&gt;0,IF(BF1730&gt;0,IF(AU1730&gt;AV1730,"","41 и 42 - ? (51 и 52 &gt; 0);"),"51 &gt; 0 52 - ?;"),"")&amp;IF(AU1730&gt;0,IF(AV1730&gt;AU1730,"41&gt;42;","")&amp;IF(BE1730&gt;0,"","41&gt;0 51-?;"),"")&amp;IF(BF1730&gt;0,IF(BE1730&gt;0,"","52&gt;0 51-?;"),"")&amp;IF(AW1730&gt;=AX1730,"","43&gt;44;")&amp;IF(CA1730&gt;0,IF(AW1730&gt;0,"","71 &gt; 0 43-?;"),"")</f>
        <v/>
      </c>
    </row>
    <row r="1731" spans="1:93" ht="12" x14ac:dyDescent="0.2">
      <c r="A1731" s="45"/>
      <c r="B1731" s="46"/>
      <c r="C1731" s="121"/>
      <c r="D1731" s="121"/>
      <c r="E1731" s="336"/>
      <c r="F1731" s="122"/>
      <c r="G1731" s="46"/>
      <c r="H1731" s="45"/>
      <c r="I1731" s="45"/>
      <c r="J1731" s="45"/>
      <c r="K1731" s="45"/>
      <c r="L1731" s="45"/>
      <c r="M1731" s="46"/>
      <c r="N1731" s="46"/>
      <c r="O1731" s="48"/>
      <c r="P1731" s="48"/>
      <c r="Q1731" s="46"/>
      <c r="R1731" s="48"/>
      <c r="S1731" s="48"/>
      <c r="T1731" s="48"/>
      <c r="U1731" s="48"/>
      <c r="V1731" s="48"/>
      <c r="W1731" s="46"/>
      <c r="X1731" s="48"/>
      <c r="Y1731" s="48"/>
      <c r="Z1731" s="157"/>
      <c r="AA1731" s="47"/>
      <c r="AB1731" s="97"/>
      <c r="AC1731" s="49"/>
      <c r="AD1731" s="49"/>
      <c r="AE1731" s="49"/>
      <c r="AF1731" s="49"/>
      <c r="AG1731" s="49"/>
      <c r="AH1731" s="47"/>
      <c r="AI1731" s="47"/>
      <c r="AJ1731" s="47"/>
      <c r="AK1731" s="190"/>
      <c r="AL1731" s="190"/>
      <c r="AM1731" s="190"/>
      <c r="AN1731" s="190"/>
      <c r="AO1731" s="190"/>
      <c r="AP1731" s="151"/>
      <c r="AQ1731" s="322"/>
      <c r="AR1731" s="322"/>
      <c r="AS1731" s="322"/>
      <c r="AT1731" s="47"/>
      <c r="AU1731" s="47"/>
      <c r="AV1731" s="47"/>
      <c r="AW1731" s="47"/>
      <c r="AX1731" s="322"/>
      <c r="AY1731" s="98"/>
      <c r="AZ1731" s="98"/>
      <c r="BA1731" s="47"/>
      <c r="BB1731" s="47"/>
      <c r="BC1731" s="47"/>
      <c r="BD1731" s="47"/>
      <c r="BE1731" s="97"/>
      <c r="BF1731" s="49"/>
      <c r="BG1731" s="239"/>
      <c r="BH1731" s="342"/>
      <c r="BI1731" s="49"/>
      <c r="BJ1731" s="49"/>
      <c r="BK1731" s="49"/>
      <c r="BL1731" s="49"/>
      <c r="BM1731" s="49"/>
      <c r="BN1731" s="47"/>
      <c r="BO1731" s="49"/>
      <c r="BP1731" s="49"/>
      <c r="BQ1731" s="49"/>
      <c r="BR1731" s="323"/>
      <c r="BS1731" s="323"/>
      <c r="BT1731" s="323"/>
      <c r="BU1731" s="49"/>
      <c r="BV1731" s="49"/>
      <c r="BW1731" s="97"/>
      <c r="BX1731" s="97"/>
      <c r="BY1731" s="97"/>
      <c r="BZ1731" s="97"/>
      <c r="CA1731" s="49"/>
      <c r="CB1731" s="49"/>
      <c r="CC1731" s="49"/>
      <c r="CD1731" s="49"/>
      <c r="CE1731" s="49"/>
      <c r="CF1731" s="49"/>
      <c r="CG1731" s="49"/>
      <c r="CH1731" s="49"/>
      <c r="CI1731" s="97"/>
      <c r="CJ1731" s="97"/>
      <c r="CK1731" s="97"/>
      <c r="CL1731" s="97"/>
      <c r="CM1731" s="335"/>
      <c r="CN1731" s="337"/>
      <c r="CO1731" s="315" t="str">
        <f>IF(Формулы!R1731&gt;V1731,"22-?,Дата 14 - Прибыл из УФСИН; ","")&amp;IF(Формулы!Q1731&gt;Y1731,"25-?,Дата 13 - Выбыл в УФСИН;","")&amp;IF(YEAR(ДАННЫЕ!$F$1)=YEAR(ДАННЫЕ!B1731),IF(AT1731&gt;0,"","40-?, вявлен в текущем году! "),"")&amp;IF(YEAR($F$1)=YEAR(W1731),IF(X1731+Y1731&gt;0,"","23-стоит, 24,25 - куда выбыл? "),"")&amp;IF(X1731+Y1731&gt;0,IF(YEAR($F$1)=YEAR(W1731),"","24+25&gt;0? 23 - когда выбыл? "),"")&amp;IF(BA1731&lt;BB1731,"47&gt;=48; ","")&amp;IF(BA1731&lt;BC1731,"47&gt;=49; ","")&amp;IF(BA1731&lt;BD1731,"47&gt;=50; ","")&amp;IF(BE1731&gt;0,IF(BF1731&gt;0,IF(AU1731&gt;AV1731,"","41 и 42 - ? (51 и 52 &gt; 0);"),"51 &gt; 0 52 - ?;"),"")&amp;IF(AU1731&gt;0,IF(AV1731&gt;AU1731,"41&gt;42;","")&amp;IF(BE1731&gt;0,"","41&gt;0 51-?;"),"")&amp;IF(BF1731&gt;0,IF(BE1731&gt;0,"","52&gt;0 51-?;"),"")&amp;IF(AW1731&gt;=AX1731,"","43&gt;44;")&amp;IF(CA1731&gt;0,IF(AW1731&gt;0,"","71 &gt; 0 43-?;"),"")</f>
        <v/>
      </c>
    </row>
    <row r="1732" spans="1:93" ht="12" x14ac:dyDescent="0.2">
      <c r="A1732" s="45"/>
      <c r="B1732" s="46"/>
      <c r="C1732" s="121"/>
      <c r="D1732" s="121"/>
      <c r="E1732" s="336"/>
      <c r="F1732" s="122"/>
      <c r="G1732" s="46"/>
      <c r="H1732" s="45"/>
      <c r="I1732" s="45"/>
      <c r="J1732" s="45"/>
      <c r="K1732" s="45"/>
      <c r="L1732" s="45"/>
      <c r="M1732" s="46"/>
      <c r="N1732" s="46"/>
      <c r="O1732" s="48"/>
      <c r="P1732" s="48"/>
      <c r="Q1732" s="46"/>
      <c r="R1732" s="48"/>
      <c r="S1732" s="48"/>
      <c r="T1732" s="48"/>
      <c r="U1732" s="48"/>
      <c r="V1732" s="48"/>
      <c r="W1732" s="46"/>
      <c r="X1732" s="48"/>
      <c r="Y1732" s="48"/>
      <c r="Z1732" s="157"/>
      <c r="AA1732" s="47"/>
      <c r="AB1732" s="97"/>
      <c r="AC1732" s="49"/>
      <c r="AD1732" s="49"/>
      <c r="AE1732" s="49"/>
      <c r="AF1732" s="49"/>
      <c r="AG1732" s="49"/>
      <c r="AH1732" s="47"/>
      <c r="AI1732" s="47"/>
      <c r="AJ1732" s="47"/>
      <c r="AK1732" s="190"/>
      <c r="AL1732" s="190"/>
      <c r="AM1732" s="190"/>
      <c r="AN1732" s="190"/>
      <c r="AO1732" s="190"/>
      <c r="AP1732" s="151"/>
      <c r="AQ1732" s="322"/>
      <c r="AR1732" s="322"/>
      <c r="AS1732" s="322"/>
      <c r="AT1732" s="47"/>
      <c r="AU1732" s="47"/>
      <c r="AV1732" s="47"/>
      <c r="AW1732" s="47"/>
      <c r="AX1732" s="322"/>
      <c r="AY1732" s="98"/>
      <c r="AZ1732" s="98"/>
      <c r="BA1732" s="47"/>
      <c r="BB1732" s="47"/>
      <c r="BC1732" s="47"/>
      <c r="BD1732" s="47"/>
      <c r="BE1732" s="97"/>
      <c r="BF1732" s="49"/>
      <c r="BG1732" s="239"/>
      <c r="BH1732" s="342"/>
      <c r="BI1732" s="49"/>
      <c r="BJ1732" s="49"/>
      <c r="BK1732" s="49"/>
      <c r="BL1732" s="49"/>
      <c r="BM1732" s="49"/>
      <c r="BN1732" s="47"/>
      <c r="BO1732" s="49"/>
      <c r="BP1732" s="49"/>
      <c r="BQ1732" s="49"/>
      <c r="BR1732" s="323"/>
      <c r="BS1732" s="323"/>
      <c r="BT1732" s="323"/>
      <c r="BU1732" s="49"/>
      <c r="BV1732" s="49"/>
      <c r="BW1732" s="97"/>
      <c r="BX1732" s="97"/>
      <c r="BY1732" s="97"/>
      <c r="BZ1732" s="97"/>
      <c r="CA1732" s="49"/>
      <c r="CB1732" s="49"/>
      <c r="CC1732" s="49"/>
      <c r="CD1732" s="49"/>
      <c r="CE1732" s="49"/>
      <c r="CF1732" s="49"/>
      <c r="CG1732" s="49"/>
      <c r="CH1732" s="49"/>
      <c r="CI1732" s="97"/>
      <c r="CJ1732" s="97"/>
      <c r="CK1732" s="97"/>
      <c r="CL1732" s="97"/>
      <c r="CM1732" s="335"/>
      <c r="CN1732" s="337"/>
      <c r="CO1732" s="315" t="str">
        <f>IF(Формулы!R1732&gt;V1732,"22-?,Дата 14 - Прибыл из УФСИН; ","")&amp;IF(Формулы!Q1732&gt;Y1732,"25-?,Дата 13 - Выбыл в УФСИН;","")&amp;IF(YEAR(ДАННЫЕ!$F$1)=YEAR(ДАННЫЕ!B1732),IF(AT1732&gt;0,"","40-?, вявлен в текущем году! "),"")&amp;IF(YEAR($F$1)=YEAR(W1732),IF(X1732+Y1732&gt;0,"","23-стоит, 24,25 - куда выбыл? "),"")&amp;IF(X1732+Y1732&gt;0,IF(YEAR($F$1)=YEAR(W1732),"","24+25&gt;0? 23 - когда выбыл? "),"")&amp;IF(BA1732&lt;BB1732,"47&gt;=48; ","")&amp;IF(BA1732&lt;BC1732,"47&gt;=49; ","")&amp;IF(BA1732&lt;BD1732,"47&gt;=50; ","")&amp;IF(BE1732&gt;0,IF(BF1732&gt;0,IF(AU1732&gt;AV1732,"","41 и 42 - ? (51 и 52 &gt; 0);"),"51 &gt; 0 52 - ?;"),"")&amp;IF(AU1732&gt;0,IF(AV1732&gt;AU1732,"41&gt;42;","")&amp;IF(BE1732&gt;0,"","41&gt;0 51-?;"),"")&amp;IF(BF1732&gt;0,IF(BE1732&gt;0,"","52&gt;0 51-?;"),"")&amp;IF(AW1732&gt;=AX1732,"","43&gt;44;")&amp;IF(CA1732&gt;0,IF(AW1732&gt;0,"","71 &gt; 0 43-?;"),"")</f>
        <v/>
      </c>
    </row>
    <row r="1733" spans="1:93" ht="12" x14ac:dyDescent="0.2">
      <c r="A1733" s="45"/>
      <c r="B1733" s="46"/>
      <c r="C1733" s="121"/>
      <c r="D1733" s="121"/>
      <c r="E1733" s="336"/>
      <c r="F1733" s="122"/>
      <c r="G1733" s="46"/>
      <c r="H1733" s="45"/>
      <c r="I1733" s="45"/>
      <c r="J1733" s="45"/>
      <c r="K1733" s="45"/>
      <c r="L1733" s="45"/>
      <c r="M1733" s="46"/>
      <c r="N1733" s="46"/>
      <c r="O1733" s="48"/>
      <c r="P1733" s="48"/>
      <c r="Q1733" s="46"/>
      <c r="R1733" s="48"/>
      <c r="S1733" s="48"/>
      <c r="T1733" s="48"/>
      <c r="U1733" s="48"/>
      <c r="V1733" s="48"/>
      <c r="W1733" s="46"/>
      <c r="X1733" s="48"/>
      <c r="Y1733" s="48"/>
      <c r="Z1733" s="157"/>
      <c r="AA1733" s="47"/>
      <c r="AB1733" s="97"/>
      <c r="AC1733" s="49"/>
      <c r="AD1733" s="49"/>
      <c r="AE1733" s="49"/>
      <c r="AF1733" s="49"/>
      <c r="AG1733" s="49"/>
      <c r="AH1733" s="47"/>
      <c r="AI1733" s="47"/>
      <c r="AJ1733" s="47"/>
      <c r="AK1733" s="190"/>
      <c r="AL1733" s="190"/>
      <c r="AM1733" s="190"/>
      <c r="AN1733" s="190"/>
      <c r="AO1733" s="190"/>
      <c r="AP1733" s="151"/>
      <c r="AQ1733" s="322"/>
      <c r="AR1733" s="322"/>
      <c r="AS1733" s="322"/>
      <c r="AT1733" s="47"/>
      <c r="AU1733" s="47"/>
      <c r="AV1733" s="47"/>
      <c r="AW1733" s="47"/>
      <c r="AX1733" s="322"/>
      <c r="AY1733" s="98"/>
      <c r="AZ1733" s="98"/>
      <c r="BA1733" s="47"/>
      <c r="BB1733" s="47"/>
      <c r="BC1733" s="47"/>
      <c r="BD1733" s="47"/>
      <c r="BE1733" s="97"/>
      <c r="BF1733" s="49"/>
      <c r="BG1733" s="239"/>
      <c r="BH1733" s="342"/>
      <c r="BI1733" s="49"/>
      <c r="BJ1733" s="49"/>
      <c r="BK1733" s="49"/>
      <c r="BL1733" s="49"/>
      <c r="BM1733" s="49"/>
      <c r="BN1733" s="47"/>
      <c r="BO1733" s="49"/>
      <c r="BP1733" s="49"/>
      <c r="BQ1733" s="49"/>
      <c r="BR1733" s="323"/>
      <c r="BS1733" s="323"/>
      <c r="BT1733" s="323"/>
      <c r="BU1733" s="49"/>
      <c r="BV1733" s="49"/>
      <c r="BW1733" s="97"/>
      <c r="BX1733" s="97"/>
      <c r="BY1733" s="97"/>
      <c r="BZ1733" s="97"/>
      <c r="CA1733" s="49"/>
      <c r="CB1733" s="49"/>
      <c r="CC1733" s="49"/>
      <c r="CD1733" s="49"/>
      <c r="CE1733" s="49"/>
      <c r="CF1733" s="49"/>
      <c r="CG1733" s="49"/>
      <c r="CH1733" s="49"/>
      <c r="CI1733" s="97"/>
      <c r="CJ1733" s="97"/>
      <c r="CK1733" s="97"/>
      <c r="CL1733" s="97"/>
      <c r="CM1733" s="335"/>
      <c r="CN1733" s="337"/>
      <c r="CO1733" s="315" t="str">
        <f>IF(Формулы!R1733&gt;V1733,"22-?,Дата 14 - Прибыл из УФСИН; ","")&amp;IF(Формулы!Q1733&gt;Y1733,"25-?,Дата 13 - Выбыл в УФСИН;","")&amp;IF(YEAR(ДАННЫЕ!$F$1)=YEAR(ДАННЫЕ!B1733),IF(AT1733&gt;0,"","40-?, вявлен в текущем году! "),"")&amp;IF(YEAR($F$1)=YEAR(W1733),IF(X1733+Y1733&gt;0,"","23-стоит, 24,25 - куда выбыл? "),"")&amp;IF(X1733+Y1733&gt;0,IF(YEAR($F$1)=YEAR(W1733),"","24+25&gt;0? 23 - когда выбыл? "),"")&amp;IF(BA1733&lt;BB1733,"47&gt;=48; ","")&amp;IF(BA1733&lt;BC1733,"47&gt;=49; ","")&amp;IF(BA1733&lt;BD1733,"47&gt;=50; ","")&amp;IF(BE1733&gt;0,IF(BF1733&gt;0,IF(AU1733&gt;AV1733,"","41 и 42 - ? (51 и 52 &gt; 0);"),"51 &gt; 0 52 - ?;"),"")&amp;IF(AU1733&gt;0,IF(AV1733&gt;AU1733,"41&gt;42;","")&amp;IF(BE1733&gt;0,"","41&gt;0 51-?;"),"")&amp;IF(BF1733&gt;0,IF(BE1733&gt;0,"","52&gt;0 51-?;"),"")&amp;IF(AW1733&gt;=AX1733,"","43&gt;44;")&amp;IF(CA1733&gt;0,IF(AW1733&gt;0,"","71 &gt; 0 43-?;"),"")</f>
        <v/>
      </c>
    </row>
    <row r="1734" spans="1:93" ht="12" x14ac:dyDescent="0.2">
      <c r="A1734" s="45"/>
      <c r="B1734" s="46"/>
      <c r="C1734" s="121"/>
      <c r="D1734" s="121"/>
      <c r="E1734" s="336"/>
      <c r="F1734" s="122"/>
      <c r="G1734" s="46"/>
      <c r="H1734" s="45"/>
      <c r="I1734" s="45"/>
      <c r="J1734" s="45"/>
      <c r="K1734" s="45"/>
      <c r="L1734" s="45"/>
      <c r="M1734" s="46"/>
      <c r="N1734" s="46"/>
      <c r="O1734" s="48"/>
      <c r="P1734" s="48"/>
      <c r="Q1734" s="46"/>
      <c r="R1734" s="48"/>
      <c r="S1734" s="48"/>
      <c r="T1734" s="48"/>
      <c r="U1734" s="48"/>
      <c r="V1734" s="48"/>
      <c r="W1734" s="46"/>
      <c r="X1734" s="48"/>
      <c r="Y1734" s="48"/>
      <c r="Z1734" s="157"/>
      <c r="AA1734" s="47"/>
      <c r="AB1734" s="97"/>
      <c r="AC1734" s="49"/>
      <c r="AD1734" s="49"/>
      <c r="AE1734" s="49"/>
      <c r="AF1734" s="49"/>
      <c r="AG1734" s="49"/>
      <c r="AH1734" s="47"/>
      <c r="AI1734" s="47"/>
      <c r="AJ1734" s="47"/>
      <c r="AK1734" s="190"/>
      <c r="AL1734" s="190"/>
      <c r="AM1734" s="190"/>
      <c r="AN1734" s="190"/>
      <c r="AO1734" s="190"/>
      <c r="AP1734" s="151"/>
      <c r="AQ1734" s="322"/>
      <c r="AR1734" s="322"/>
      <c r="AS1734" s="322"/>
      <c r="AT1734" s="47"/>
      <c r="AU1734" s="47"/>
      <c r="AV1734" s="47"/>
      <c r="AW1734" s="47"/>
      <c r="AX1734" s="322"/>
      <c r="AY1734" s="98"/>
      <c r="AZ1734" s="98"/>
      <c r="BA1734" s="47"/>
      <c r="BB1734" s="47"/>
      <c r="BC1734" s="47"/>
      <c r="BD1734" s="47"/>
      <c r="BE1734" s="97"/>
      <c r="BF1734" s="49"/>
      <c r="BG1734" s="239"/>
      <c r="BH1734" s="342"/>
      <c r="BI1734" s="49"/>
      <c r="BJ1734" s="49"/>
      <c r="BK1734" s="49"/>
      <c r="BL1734" s="49"/>
      <c r="BM1734" s="49"/>
      <c r="BN1734" s="47"/>
      <c r="BO1734" s="49"/>
      <c r="BP1734" s="49"/>
      <c r="BQ1734" s="49"/>
      <c r="BR1734" s="323"/>
      <c r="BS1734" s="323"/>
      <c r="BT1734" s="323"/>
      <c r="BU1734" s="49"/>
      <c r="BV1734" s="49"/>
      <c r="BW1734" s="97"/>
      <c r="BX1734" s="97"/>
      <c r="BY1734" s="97"/>
      <c r="BZ1734" s="97"/>
      <c r="CA1734" s="49"/>
      <c r="CB1734" s="49"/>
      <c r="CC1734" s="49"/>
      <c r="CD1734" s="49"/>
      <c r="CE1734" s="49"/>
      <c r="CF1734" s="49"/>
      <c r="CG1734" s="49"/>
      <c r="CH1734" s="49"/>
      <c r="CI1734" s="97"/>
      <c r="CJ1734" s="97"/>
      <c r="CK1734" s="97"/>
      <c r="CL1734" s="97"/>
      <c r="CM1734" s="335"/>
      <c r="CN1734" s="337"/>
      <c r="CO1734" s="315" t="str">
        <f>IF(Формулы!R1734&gt;V1734,"22-?,Дата 14 - Прибыл из УФСИН; ","")&amp;IF(Формулы!Q1734&gt;Y1734,"25-?,Дата 13 - Выбыл в УФСИН;","")&amp;IF(YEAR(ДАННЫЕ!$F$1)=YEAR(ДАННЫЕ!B1734),IF(AT1734&gt;0,"","40-?, вявлен в текущем году! "),"")&amp;IF(YEAR($F$1)=YEAR(W1734),IF(X1734+Y1734&gt;0,"","23-стоит, 24,25 - куда выбыл? "),"")&amp;IF(X1734+Y1734&gt;0,IF(YEAR($F$1)=YEAR(W1734),"","24+25&gt;0? 23 - когда выбыл? "),"")&amp;IF(BA1734&lt;BB1734,"47&gt;=48; ","")&amp;IF(BA1734&lt;BC1734,"47&gt;=49; ","")&amp;IF(BA1734&lt;BD1734,"47&gt;=50; ","")&amp;IF(BE1734&gt;0,IF(BF1734&gt;0,IF(AU1734&gt;AV1734,"","41 и 42 - ? (51 и 52 &gt; 0);"),"51 &gt; 0 52 - ?;"),"")&amp;IF(AU1734&gt;0,IF(AV1734&gt;AU1734,"41&gt;42;","")&amp;IF(BE1734&gt;0,"","41&gt;0 51-?;"),"")&amp;IF(BF1734&gt;0,IF(BE1734&gt;0,"","52&gt;0 51-?;"),"")&amp;IF(AW1734&gt;=AX1734,"","43&gt;44;")&amp;IF(CA1734&gt;0,IF(AW1734&gt;0,"","71 &gt; 0 43-?;"),"")</f>
        <v/>
      </c>
    </row>
    <row r="1735" spans="1:93" ht="12" x14ac:dyDescent="0.2">
      <c r="A1735" s="45"/>
      <c r="B1735" s="46"/>
      <c r="C1735" s="121"/>
      <c r="D1735" s="121"/>
      <c r="E1735" s="336"/>
      <c r="F1735" s="122"/>
      <c r="G1735" s="46"/>
      <c r="H1735" s="45"/>
      <c r="I1735" s="45"/>
      <c r="J1735" s="45"/>
      <c r="K1735" s="45"/>
      <c r="L1735" s="45"/>
      <c r="M1735" s="46"/>
      <c r="N1735" s="46"/>
      <c r="O1735" s="48"/>
      <c r="P1735" s="48"/>
      <c r="Q1735" s="46"/>
      <c r="R1735" s="48"/>
      <c r="S1735" s="48"/>
      <c r="T1735" s="48"/>
      <c r="U1735" s="48"/>
      <c r="V1735" s="48"/>
      <c r="W1735" s="46"/>
      <c r="X1735" s="48"/>
      <c r="Y1735" s="48"/>
      <c r="Z1735" s="157"/>
      <c r="AA1735" s="47"/>
      <c r="AB1735" s="97"/>
      <c r="AC1735" s="49"/>
      <c r="AD1735" s="49"/>
      <c r="AE1735" s="49"/>
      <c r="AF1735" s="49"/>
      <c r="AG1735" s="49"/>
      <c r="AH1735" s="47"/>
      <c r="AI1735" s="47"/>
      <c r="AJ1735" s="47"/>
      <c r="AK1735" s="190"/>
      <c r="AL1735" s="190"/>
      <c r="AM1735" s="190"/>
      <c r="AN1735" s="190"/>
      <c r="AO1735" s="190"/>
      <c r="AP1735" s="151"/>
      <c r="AQ1735" s="322"/>
      <c r="AR1735" s="322"/>
      <c r="AS1735" s="322"/>
      <c r="AT1735" s="47"/>
      <c r="AU1735" s="47"/>
      <c r="AV1735" s="47"/>
      <c r="AW1735" s="47"/>
      <c r="AX1735" s="322"/>
      <c r="AY1735" s="98"/>
      <c r="AZ1735" s="98"/>
      <c r="BA1735" s="47"/>
      <c r="BB1735" s="47"/>
      <c r="BC1735" s="47"/>
      <c r="BD1735" s="47"/>
      <c r="BE1735" s="97"/>
      <c r="BF1735" s="49"/>
      <c r="BG1735" s="239"/>
      <c r="BH1735" s="342"/>
      <c r="BI1735" s="49"/>
      <c r="BJ1735" s="49"/>
      <c r="BK1735" s="49"/>
      <c r="BL1735" s="49"/>
      <c r="BM1735" s="49"/>
      <c r="BN1735" s="47"/>
      <c r="BO1735" s="49"/>
      <c r="BP1735" s="49"/>
      <c r="BQ1735" s="49"/>
      <c r="BR1735" s="323"/>
      <c r="BS1735" s="323"/>
      <c r="BT1735" s="323"/>
      <c r="BU1735" s="49"/>
      <c r="BV1735" s="49"/>
      <c r="BW1735" s="97"/>
      <c r="BX1735" s="97"/>
      <c r="BY1735" s="97"/>
      <c r="BZ1735" s="97"/>
      <c r="CA1735" s="49"/>
      <c r="CB1735" s="49"/>
      <c r="CC1735" s="49"/>
      <c r="CD1735" s="49"/>
      <c r="CE1735" s="49"/>
      <c r="CF1735" s="49"/>
      <c r="CG1735" s="49"/>
      <c r="CH1735" s="49"/>
      <c r="CI1735" s="97"/>
      <c r="CJ1735" s="97"/>
      <c r="CK1735" s="97"/>
      <c r="CL1735" s="97"/>
      <c r="CM1735" s="335"/>
      <c r="CN1735" s="337"/>
      <c r="CO1735" s="315" t="str">
        <f>IF(Формулы!R1735&gt;V1735,"22-?,Дата 14 - Прибыл из УФСИН; ","")&amp;IF(Формулы!Q1735&gt;Y1735,"25-?,Дата 13 - Выбыл в УФСИН;","")&amp;IF(YEAR(ДАННЫЕ!$F$1)=YEAR(ДАННЫЕ!B1735),IF(AT1735&gt;0,"","40-?, вявлен в текущем году! "),"")&amp;IF(YEAR($F$1)=YEAR(W1735),IF(X1735+Y1735&gt;0,"","23-стоит, 24,25 - куда выбыл? "),"")&amp;IF(X1735+Y1735&gt;0,IF(YEAR($F$1)=YEAR(W1735),"","24+25&gt;0? 23 - когда выбыл? "),"")&amp;IF(BA1735&lt;BB1735,"47&gt;=48; ","")&amp;IF(BA1735&lt;BC1735,"47&gt;=49; ","")&amp;IF(BA1735&lt;BD1735,"47&gt;=50; ","")&amp;IF(BE1735&gt;0,IF(BF1735&gt;0,IF(AU1735&gt;AV1735,"","41 и 42 - ? (51 и 52 &gt; 0);"),"51 &gt; 0 52 - ?;"),"")&amp;IF(AU1735&gt;0,IF(AV1735&gt;AU1735,"41&gt;42;","")&amp;IF(BE1735&gt;0,"","41&gt;0 51-?;"),"")&amp;IF(BF1735&gt;0,IF(BE1735&gt;0,"","52&gt;0 51-?;"),"")&amp;IF(AW1735&gt;=AX1735,"","43&gt;44;")&amp;IF(CA1735&gt;0,IF(AW1735&gt;0,"","71 &gt; 0 43-?;"),"")</f>
        <v/>
      </c>
    </row>
    <row r="1736" spans="1:93" ht="12" x14ac:dyDescent="0.2">
      <c r="A1736" s="45"/>
      <c r="B1736" s="46"/>
      <c r="C1736" s="121"/>
      <c r="D1736" s="121"/>
      <c r="E1736" s="336"/>
      <c r="F1736" s="122"/>
      <c r="G1736" s="46"/>
      <c r="H1736" s="45"/>
      <c r="I1736" s="45"/>
      <c r="J1736" s="45"/>
      <c r="K1736" s="45"/>
      <c r="L1736" s="45"/>
      <c r="M1736" s="46"/>
      <c r="N1736" s="46"/>
      <c r="O1736" s="48"/>
      <c r="P1736" s="48"/>
      <c r="Q1736" s="46"/>
      <c r="R1736" s="48"/>
      <c r="S1736" s="48"/>
      <c r="T1736" s="48"/>
      <c r="U1736" s="48"/>
      <c r="V1736" s="48"/>
      <c r="W1736" s="46"/>
      <c r="X1736" s="48"/>
      <c r="Y1736" s="48"/>
      <c r="Z1736" s="157"/>
      <c r="AA1736" s="47"/>
      <c r="AB1736" s="97"/>
      <c r="AC1736" s="49"/>
      <c r="AD1736" s="49"/>
      <c r="AE1736" s="49"/>
      <c r="AF1736" s="49"/>
      <c r="AG1736" s="49"/>
      <c r="AH1736" s="47"/>
      <c r="AI1736" s="47"/>
      <c r="AJ1736" s="47"/>
      <c r="AK1736" s="190"/>
      <c r="AL1736" s="190"/>
      <c r="AM1736" s="190"/>
      <c r="AN1736" s="190"/>
      <c r="AO1736" s="190"/>
      <c r="AP1736" s="151"/>
      <c r="AQ1736" s="322"/>
      <c r="AR1736" s="322"/>
      <c r="AS1736" s="322"/>
      <c r="AT1736" s="47"/>
      <c r="AU1736" s="47"/>
      <c r="AV1736" s="47"/>
      <c r="AW1736" s="47"/>
      <c r="AX1736" s="322"/>
      <c r="AY1736" s="98"/>
      <c r="AZ1736" s="98"/>
      <c r="BA1736" s="47"/>
      <c r="BB1736" s="47"/>
      <c r="BC1736" s="47"/>
      <c r="BD1736" s="47"/>
      <c r="BE1736" s="97"/>
      <c r="BF1736" s="49"/>
      <c r="BG1736" s="239"/>
      <c r="BH1736" s="342"/>
      <c r="BI1736" s="49"/>
      <c r="BJ1736" s="49"/>
      <c r="BK1736" s="49"/>
      <c r="BL1736" s="49"/>
      <c r="BM1736" s="49"/>
      <c r="BN1736" s="47"/>
      <c r="BO1736" s="49"/>
      <c r="BP1736" s="49"/>
      <c r="BQ1736" s="49"/>
      <c r="BR1736" s="323"/>
      <c r="BS1736" s="323"/>
      <c r="BT1736" s="323"/>
      <c r="BU1736" s="49"/>
      <c r="BV1736" s="49"/>
      <c r="BW1736" s="97"/>
      <c r="BX1736" s="97"/>
      <c r="BY1736" s="97"/>
      <c r="BZ1736" s="97"/>
      <c r="CA1736" s="49"/>
      <c r="CB1736" s="49"/>
      <c r="CC1736" s="49"/>
      <c r="CD1736" s="49"/>
      <c r="CE1736" s="49"/>
      <c r="CF1736" s="49"/>
      <c r="CG1736" s="49"/>
      <c r="CH1736" s="49"/>
      <c r="CI1736" s="97"/>
      <c r="CJ1736" s="97"/>
      <c r="CK1736" s="97"/>
      <c r="CL1736" s="97"/>
      <c r="CM1736" s="335"/>
      <c r="CN1736" s="337"/>
      <c r="CO1736" s="315" t="str">
        <f>IF(Формулы!R1736&gt;V1736,"22-?,Дата 14 - Прибыл из УФСИН; ","")&amp;IF(Формулы!Q1736&gt;Y1736,"25-?,Дата 13 - Выбыл в УФСИН;","")&amp;IF(YEAR(ДАННЫЕ!$F$1)=YEAR(ДАННЫЕ!B1736),IF(AT1736&gt;0,"","40-?, вявлен в текущем году! "),"")&amp;IF(YEAR($F$1)=YEAR(W1736),IF(X1736+Y1736&gt;0,"","23-стоит, 24,25 - куда выбыл? "),"")&amp;IF(X1736+Y1736&gt;0,IF(YEAR($F$1)=YEAR(W1736),"","24+25&gt;0? 23 - когда выбыл? "),"")&amp;IF(BA1736&lt;BB1736,"47&gt;=48; ","")&amp;IF(BA1736&lt;BC1736,"47&gt;=49; ","")&amp;IF(BA1736&lt;BD1736,"47&gt;=50; ","")&amp;IF(BE1736&gt;0,IF(BF1736&gt;0,IF(AU1736&gt;AV1736,"","41 и 42 - ? (51 и 52 &gt; 0);"),"51 &gt; 0 52 - ?;"),"")&amp;IF(AU1736&gt;0,IF(AV1736&gt;AU1736,"41&gt;42;","")&amp;IF(BE1736&gt;0,"","41&gt;0 51-?;"),"")&amp;IF(BF1736&gt;0,IF(BE1736&gt;0,"","52&gt;0 51-?;"),"")&amp;IF(AW1736&gt;=AX1736,"","43&gt;44;")&amp;IF(CA1736&gt;0,IF(AW1736&gt;0,"","71 &gt; 0 43-?;"),"")</f>
        <v/>
      </c>
    </row>
    <row r="1737" spans="1:93" ht="12" x14ac:dyDescent="0.2">
      <c r="A1737" s="45"/>
      <c r="B1737" s="46"/>
      <c r="C1737" s="121"/>
      <c r="D1737" s="121"/>
      <c r="E1737" s="336"/>
      <c r="F1737" s="122"/>
      <c r="G1737" s="46"/>
      <c r="H1737" s="45"/>
      <c r="I1737" s="45"/>
      <c r="J1737" s="45"/>
      <c r="K1737" s="45"/>
      <c r="L1737" s="45"/>
      <c r="M1737" s="46"/>
      <c r="N1737" s="46"/>
      <c r="O1737" s="48"/>
      <c r="P1737" s="48"/>
      <c r="Q1737" s="46"/>
      <c r="R1737" s="48"/>
      <c r="S1737" s="48"/>
      <c r="T1737" s="48"/>
      <c r="U1737" s="48"/>
      <c r="V1737" s="48"/>
      <c r="W1737" s="46"/>
      <c r="X1737" s="48"/>
      <c r="Y1737" s="48"/>
      <c r="Z1737" s="157"/>
      <c r="AA1737" s="47"/>
      <c r="AB1737" s="97"/>
      <c r="AC1737" s="49"/>
      <c r="AD1737" s="49"/>
      <c r="AE1737" s="49"/>
      <c r="AF1737" s="49"/>
      <c r="AG1737" s="49"/>
      <c r="AH1737" s="47"/>
      <c r="AI1737" s="47"/>
      <c r="AJ1737" s="47"/>
      <c r="AK1737" s="190"/>
      <c r="AL1737" s="190"/>
      <c r="AM1737" s="190"/>
      <c r="AN1737" s="190"/>
      <c r="AO1737" s="190"/>
      <c r="AP1737" s="151"/>
      <c r="AQ1737" s="322"/>
      <c r="AR1737" s="322"/>
      <c r="AS1737" s="322"/>
      <c r="AT1737" s="47"/>
      <c r="AU1737" s="47"/>
      <c r="AV1737" s="47"/>
      <c r="AW1737" s="47"/>
      <c r="AX1737" s="322"/>
      <c r="AY1737" s="98"/>
      <c r="AZ1737" s="98"/>
      <c r="BA1737" s="47"/>
      <c r="BB1737" s="47"/>
      <c r="BC1737" s="47"/>
      <c r="BD1737" s="47"/>
      <c r="BE1737" s="97"/>
      <c r="BF1737" s="49"/>
      <c r="BG1737" s="239"/>
      <c r="BH1737" s="342"/>
      <c r="BI1737" s="49"/>
      <c r="BJ1737" s="49"/>
      <c r="BK1737" s="49"/>
      <c r="BL1737" s="49"/>
      <c r="BM1737" s="49"/>
      <c r="BN1737" s="47"/>
      <c r="BO1737" s="49"/>
      <c r="BP1737" s="49"/>
      <c r="BQ1737" s="49"/>
      <c r="BR1737" s="323"/>
      <c r="BS1737" s="323"/>
      <c r="BT1737" s="323"/>
      <c r="BU1737" s="49"/>
      <c r="BV1737" s="49"/>
      <c r="BW1737" s="97"/>
      <c r="BX1737" s="97"/>
      <c r="BY1737" s="97"/>
      <c r="BZ1737" s="97"/>
      <c r="CA1737" s="49"/>
      <c r="CB1737" s="49"/>
      <c r="CC1737" s="49"/>
      <c r="CD1737" s="49"/>
      <c r="CE1737" s="49"/>
      <c r="CF1737" s="49"/>
      <c r="CG1737" s="49"/>
      <c r="CH1737" s="49"/>
      <c r="CI1737" s="97"/>
      <c r="CJ1737" s="97"/>
      <c r="CK1737" s="97"/>
      <c r="CL1737" s="97"/>
      <c r="CM1737" s="335"/>
      <c r="CN1737" s="337"/>
      <c r="CO1737" s="315" t="str">
        <f>IF(Формулы!R1737&gt;V1737,"22-?,Дата 14 - Прибыл из УФСИН; ","")&amp;IF(Формулы!Q1737&gt;Y1737,"25-?,Дата 13 - Выбыл в УФСИН;","")&amp;IF(YEAR(ДАННЫЕ!$F$1)=YEAR(ДАННЫЕ!B1737),IF(AT1737&gt;0,"","40-?, вявлен в текущем году! "),"")&amp;IF(YEAR($F$1)=YEAR(W1737),IF(X1737+Y1737&gt;0,"","23-стоит, 24,25 - куда выбыл? "),"")&amp;IF(X1737+Y1737&gt;0,IF(YEAR($F$1)=YEAR(W1737),"","24+25&gt;0? 23 - когда выбыл? "),"")&amp;IF(BA1737&lt;BB1737,"47&gt;=48; ","")&amp;IF(BA1737&lt;BC1737,"47&gt;=49; ","")&amp;IF(BA1737&lt;BD1737,"47&gt;=50; ","")&amp;IF(BE1737&gt;0,IF(BF1737&gt;0,IF(AU1737&gt;AV1737,"","41 и 42 - ? (51 и 52 &gt; 0);"),"51 &gt; 0 52 - ?;"),"")&amp;IF(AU1737&gt;0,IF(AV1737&gt;AU1737,"41&gt;42;","")&amp;IF(BE1737&gt;0,"","41&gt;0 51-?;"),"")&amp;IF(BF1737&gt;0,IF(BE1737&gt;0,"","52&gt;0 51-?;"),"")&amp;IF(AW1737&gt;=AX1737,"","43&gt;44;")&amp;IF(CA1737&gt;0,IF(AW1737&gt;0,"","71 &gt; 0 43-?;"),"")</f>
        <v/>
      </c>
    </row>
    <row r="1738" spans="1:93" ht="12" x14ac:dyDescent="0.2">
      <c r="A1738" s="45"/>
      <c r="B1738" s="46"/>
      <c r="C1738" s="121"/>
      <c r="D1738" s="121"/>
      <c r="E1738" s="336"/>
      <c r="F1738" s="122"/>
      <c r="G1738" s="46"/>
      <c r="H1738" s="45"/>
      <c r="I1738" s="45"/>
      <c r="J1738" s="45"/>
      <c r="K1738" s="45"/>
      <c r="L1738" s="45"/>
      <c r="M1738" s="46"/>
      <c r="N1738" s="46"/>
      <c r="O1738" s="48"/>
      <c r="P1738" s="48"/>
      <c r="Q1738" s="46"/>
      <c r="R1738" s="48"/>
      <c r="S1738" s="48"/>
      <c r="T1738" s="48"/>
      <c r="U1738" s="48"/>
      <c r="V1738" s="48"/>
      <c r="W1738" s="46"/>
      <c r="X1738" s="48"/>
      <c r="Y1738" s="48"/>
      <c r="Z1738" s="157"/>
      <c r="AA1738" s="47"/>
      <c r="AB1738" s="97"/>
      <c r="AC1738" s="49"/>
      <c r="AD1738" s="49"/>
      <c r="AE1738" s="49"/>
      <c r="AF1738" s="49"/>
      <c r="AG1738" s="49"/>
      <c r="AH1738" s="47"/>
      <c r="AI1738" s="47"/>
      <c r="AJ1738" s="47"/>
      <c r="AK1738" s="190"/>
      <c r="AL1738" s="190"/>
      <c r="AM1738" s="190"/>
      <c r="AN1738" s="190"/>
      <c r="AO1738" s="190"/>
      <c r="AP1738" s="151"/>
      <c r="AQ1738" s="322"/>
      <c r="AR1738" s="322"/>
      <c r="AS1738" s="322"/>
      <c r="AT1738" s="47"/>
      <c r="AU1738" s="47"/>
      <c r="AV1738" s="47"/>
      <c r="AW1738" s="47"/>
      <c r="AX1738" s="322"/>
      <c r="AY1738" s="98"/>
      <c r="AZ1738" s="98"/>
      <c r="BA1738" s="47"/>
      <c r="BB1738" s="47"/>
      <c r="BC1738" s="47"/>
      <c r="BD1738" s="47"/>
      <c r="BE1738" s="97"/>
      <c r="BF1738" s="49"/>
      <c r="BG1738" s="239"/>
      <c r="BH1738" s="342"/>
      <c r="BI1738" s="49"/>
      <c r="BJ1738" s="49"/>
      <c r="BK1738" s="49"/>
      <c r="BL1738" s="49"/>
      <c r="BM1738" s="49"/>
      <c r="BN1738" s="47"/>
      <c r="BO1738" s="49"/>
      <c r="BP1738" s="49"/>
      <c r="BQ1738" s="49"/>
      <c r="BR1738" s="323"/>
      <c r="BS1738" s="323"/>
      <c r="BT1738" s="323"/>
      <c r="BU1738" s="49"/>
      <c r="BV1738" s="49"/>
      <c r="BW1738" s="97"/>
      <c r="BX1738" s="97"/>
      <c r="BY1738" s="97"/>
      <c r="BZ1738" s="97"/>
      <c r="CA1738" s="49"/>
      <c r="CB1738" s="49"/>
      <c r="CC1738" s="49"/>
      <c r="CD1738" s="49"/>
      <c r="CE1738" s="49"/>
      <c r="CF1738" s="49"/>
      <c r="CG1738" s="49"/>
      <c r="CH1738" s="49"/>
      <c r="CI1738" s="97"/>
      <c r="CJ1738" s="97"/>
      <c r="CK1738" s="97"/>
      <c r="CL1738" s="97"/>
      <c r="CM1738" s="335"/>
      <c r="CN1738" s="337"/>
      <c r="CO1738" s="315" t="str">
        <f>IF(Формулы!R1738&gt;V1738,"22-?,Дата 14 - Прибыл из УФСИН; ","")&amp;IF(Формулы!Q1738&gt;Y1738,"25-?,Дата 13 - Выбыл в УФСИН;","")&amp;IF(YEAR(ДАННЫЕ!$F$1)=YEAR(ДАННЫЕ!B1738),IF(AT1738&gt;0,"","40-?, вявлен в текущем году! "),"")&amp;IF(YEAR($F$1)=YEAR(W1738),IF(X1738+Y1738&gt;0,"","23-стоит, 24,25 - куда выбыл? "),"")&amp;IF(X1738+Y1738&gt;0,IF(YEAR($F$1)=YEAR(W1738),"","24+25&gt;0? 23 - когда выбыл? "),"")&amp;IF(BA1738&lt;BB1738,"47&gt;=48; ","")&amp;IF(BA1738&lt;BC1738,"47&gt;=49; ","")&amp;IF(BA1738&lt;BD1738,"47&gt;=50; ","")&amp;IF(BE1738&gt;0,IF(BF1738&gt;0,IF(AU1738&gt;AV1738,"","41 и 42 - ? (51 и 52 &gt; 0);"),"51 &gt; 0 52 - ?;"),"")&amp;IF(AU1738&gt;0,IF(AV1738&gt;AU1738,"41&gt;42;","")&amp;IF(BE1738&gt;0,"","41&gt;0 51-?;"),"")&amp;IF(BF1738&gt;0,IF(BE1738&gt;0,"","52&gt;0 51-?;"),"")&amp;IF(AW1738&gt;=AX1738,"","43&gt;44;")&amp;IF(CA1738&gt;0,IF(AW1738&gt;0,"","71 &gt; 0 43-?;"),"")</f>
        <v/>
      </c>
    </row>
    <row r="1739" spans="1:93" ht="12" x14ac:dyDescent="0.2">
      <c r="A1739" s="45"/>
      <c r="B1739" s="46"/>
      <c r="C1739" s="121"/>
      <c r="D1739" s="121"/>
      <c r="E1739" s="336"/>
      <c r="F1739" s="122"/>
      <c r="G1739" s="46"/>
      <c r="H1739" s="45"/>
      <c r="I1739" s="45"/>
      <c r="J1739" s="45"/>
      <c r="K1739" s="45"/>
      <c r="L1739" s="45"/>
      <c r="M1739" s="46"/>
      <c r="N1739" s="46"/>
      <c r="O1739" s="48"/>
      <c r="P1739" s="48"/>
      <c r="Q1739" s="46"/>
      <c r="R1739" s="48"/>
      <c r="S1739" s="48"/>
      <c r="T1739" s="48"/>
      <c r="U1739" s="48"/>
      <c r="V1739" s="48"/>
      <c r="W1739" s="46"/>
      <c r="X1739" s="48"/>
      <c r="Y1739" s="48"/>
      <c r="Z1739" s="157"/>
      <c r="AA1739" s="47"/>
      <c r="AB1739" s="97"/>
      <c r="AC1739" s="49"/>
      <c r="AD1739" s="49"/>
      <c r="AE1739" s="49"/>
      <c r="AF1739" s="49"/>
      <c r="AG1739" s="49"/>
      <c r="AH1739" s="47"/>
      <c r="AI1739" s="47"/>
      <c r="AJ1739" s="47"/>
      <c r="AK1739" s="190"/>
      <c r="AL1739" s="190"/>
      <c r="AM1739" s="190"/>
      <c r="AN1739" s="190"/>
      <c r="AO1739" s="190"/>
      <c r="AP1739" s="151"/>
      <c r="AQ1739" s="322"/>
      <c r="AR1739" s="322"/>
      <c r="AS1739" s="322"/>
      <c r="AT1739" s="47"/>
      <c r="AU1739" s="47"/>
      <c r="AV1739" s="47"/>
      <c r="AW1739" s="47"/>
      <c r="AX1739" s="322"/>
      <c r="AY1739" s="98"/>
      <c r="AZ1739" s="98"/>
      <c r="BA1739" s="47"/>
      <c r="BB1739" s="47"/>
      <c r="BC1739" s="47"/>
      <c r="BD1739" s="47"/>
      <c r="BE1739" s="97"/>
      <c r="BF1739" s="49"/>
      <c r="BG1739" s="239"/>
      <c r="BH1739" s="342"/>
      <c r="BI1739" s="49"/>
      <c r="BJ1739" s="49"/>
      <c r="BK1739" s="49"/>
      <c r="BL1739" s="49"/>
      <c r="BM1739" s="49"/>
      <c r="BN1739" s="47"/>
      <c r="BO1739" s="49"/>
      <c r="BP1739" s="49"/>
      <c r="BQ1739" s="49"/>
      <c r="BR1739" s="323"/>
      <c r="BS1739" s="323"/>
      <c r="BT1739" s="323"/>
      <c r="BU1739" s="49"/>
      <c r="BV1739" s="49"/>
      <c r="BW1739" s="97"/>
      <c r="BX1739" s="97"/>
      <c r="BY1739" s="97"/>
      <c r="BZ1739" s="97"/>
      <c r="CA1739" s="49"/>
      <c r="CB1739" s="49"/>
      <c r="CC1739" s="49"/>
      <c r="CD1739" s="49"/>
      <c r="CE1739" s="49"/>
      <c r="CF1739" s="49"/>
      <c r="CG1739" s="49"/>
      <c r="CH1739" s="49"/>
      <c r="CI1739" s="97"/>
      <c r="CJ1739" s="97"/>
      <c r="CK1739" s="97"/>
      <c r="CL1739" s="97"/>
      <c r="CM1739" s="335"/>
      <c r="CN1739" s="337"/>
      <c r="CO1739" s="315" t="str">
        <f>IF(Формулы!R1739&gt;V1739,"22-?,Дата 14 - Прибыл из УФСИН; ","")&amp;IF(Формулы!Q1739&gt;Y1739,"25-?,Дата 13 - Выбыл в УФСИН;","")&amp;IF(YEAR(ДАННЫЕ!$F$1)=YEAR(ДАННЫЕ!B1739),IF(AT1739&gt;0,"","40-?, вявлен в текущем году! "),"")&amp;IF(YEAR($F$1)=YEAR(W1739),IF(X1739+Y1739&gt;0,"","23-стоит, 24,25 - куда выбыл? "),"")&amp;IF(X1739+Y1739&gt;0,IF(YEAR($F$1)=YEAR(W1739),"","24+25&gt;0? 23 - когда выбыл? "),"")&amp;IF(BA1739&lt;BB1739,"47&gt;=48; ","")&amp;IF(BA1739&lt;BC1739,"47&gt;=49; ","")&amp;IF(BA1739&lt;BD1739,"47&gt;=50; ","")&amp;IF(BE1739&gt;0,IF(BF1739&gt;0,IF(AU1739&gt;AV1739,"","41 и 42 - ? (51 и 52 &gt; 0);"),"51 &gt; 0 52 - ?;"),"")&amp;IF(AU1739&gt;0,IF(AV1739&gt;AU1739,"41&gt;42;","")&amp;IF(BE1739&gt;0,"","41&gt;0 51-?;"),"")&amp;IF(BF1739&gt;0,IF(BE1739&gt;0,"","52&gt;0 51-?;"),"")&amp;IF(AW1739&gt;=AX1739,"","43&gt;44;")&amp;IF(CA1739&gt;0,IF(AW1739&gt;0,"","71 &gt; 0 43-?;"),"")</f>
        <v/>
      </c>
    </row>
    <row r="1740" spans="1:93" ht="12" x14ac:dyDescent="0.2">
      <c r="A1740" s="45"/>
      <c r="B1740" s="46"/>
      <c r="C1740" s="121"/>
      <c r="D1740" s="121"/>
      <c r="E1740" s="336"/>
      <c r="F1740" s="122"/>
      <c r="G1740" s="46"/>
      <c r="H1740" s="45"/>
      <c r="I1740" s="45"/>
      <c r="J1740" s="45"/>
      <c r="K1740" s="45"/>
      <c r="L1740" s="45"/>
      <c r="M1740" s="46"/>
      <c r="N1740" s="46"/>
      <c r="O1740" s="48"/>
      <c r="P1740" s="48"/>
      <c r="Q1740" s="46"/>
      <c r="R1740" s="48"/>
      <c r="S1740" s="48"/>
      <c r="T1740" s="48"/>
      <c r="U1740" s="48"/>
      <c r="V1740" s="48"/>
      <c r="W1740" s="46"/>
      <c r="X1740" s="48"/>
      <c r="Y1740" s="48"/>
      <c r="Z1740" s="157"/>
      <c r="AA1740" s="47"/>
      <c r="AB1740" s="97"/>
      <c r="AC1740" s="49"/>
      <c r="AD1740" s="49"/>
      <c r="AE1740" s="49"/>
      <c r="AF1740" s="49"/>
      <c r="AG1740" s="49"/>
      <c r="AH1740" s="47"/>
      <c r="AI1740" s="47"/>
      <c r="AJ1740" s="47"/>
      <c r="AK1740" s="190"/>
      <c r="AL1740" s="190"/>
      <c r="AM1740" s="190"/>
      <c r="AN1740" s="190"/>
      <c r="AO1740" s="190"/>
      <c r="AP1740" s="151"/>
      <c r="AQ1740" s="322"/>
      <c r="AR1740" s="322"/>
      <c r="AS1740" s="322"/>
      <c r="AT1740" s="47"/>
      <c r="AU1740" s="47"/>
      <c r="AV1740" s="47"/>
      <c r="AW1740" s="47"/>
      <c r="AX1740" s="322"/>
      <c r="AY1740" s="98"/>
      <c r="AZ1740" s="98"/>
      <c r="BA1740" s="47"/>
      <c r="BB1740" s="47"/>
      <c r="BC1740" s="47"/>
      <c r="BD1740" s="47"/>
      <c r="BE1740" s="97"/>
      <c r="BF1740" s="49"/>
      <c r="BG1740" s="239"/>
      <c r="BH1740" s="342"/>
      <c r="BI1740" s="49"/>
      <c r="BJ1740" s="49"/>
      <c r="BK1740" s="49"/>
      <c r="BL1740" s="49"/>
      <c r="BM1740" s="49"/>
      <c r="BN1740" s="47"/>
      <c r="BO1740" s="49"/>
      <c r="BP1740" s="49"/>
      <c r="BQ1740" s="49"/>
      <c r="BR1740" s="323"/>
      <c r="BS1740" s="323"/>
      <c r="BT1740" s="323"/>
      <c r="BU1740" s="49"/>
      <c r="BV1740" s="49"/>
      <c r="BW1740" s="97"/>
      <c r="BX1740" s="97"/>
      <c r="BY1740" s="97"/>
      <c r="BZ1740" s="97"/>
      <c r="CA1740" s="49"/>
      <c r="CB1740" s="49"/>
      <c r="CC1740" s="49"/>
      <c r="CD1740" s="49"/>
      <c r="CE1740" s="49"/>
      <c r="CF1740" s="49"/>
      <c r="CG1740" s="49"/>
      <c r="CH1740" s="49"/>
      <c r="CI1740" s="97"/>
      <c r="CJ1740" s="97"/>
      <c r="CK1740" s="97"/>
      <c r="CL1740" s="97"/>
      <c r="CM1740" s="335"/>
      <c r="CN1740" s="337"/>
      <c r="CO1740" s="315" t="str">
        <f>IF(Формулы!R1740&gt;V1740,"22-?,Дата 14 - Прибыл из УФСИН; ","")&amp;IF(Формулы!Q1740&gt;Y1740,"25-?,Дата 13 - Выбыл в УФСИН;","")&amp;IF(YEAR(ДАННЫЕ!$F$1)=YEAR(ДАННЫЕ!B1740),IF(AT1740&gt;0,"","40-?, вявлен в текущем году! "),"")&amp;IF(YEAR($F$1)=YEAR(W1740),IF(X1740+Y1740&gt;0,"","23-стоит, 24,25 - куда выбыл? "),"")&amp;IF(X1740+Y1740&gt;0,IF(YEAR($F$1)=YEAR(W1740),"","24+25&gt;0? 23 - когда выбыл? "),"")&amp;IF(BA1740&lt;BB1740,"47&gt;=48; ","")&amp;IF(BA1740&lt;BC1740,"47&gt;=49; ","")&amp;IF(BA1740&lt;BD1740,"47&gt;=50; ","")&amp;IF(BE1740&gt;0,IF(BF1740&gt;0,IF(AU1740&gt;AV1740,"","41 и 42 - ? (51 и 52 &gt; 0);"),"51 &gt; 0 52 - ?;"),"")&amp;IF(AU1740&gt;0,IF(AV1740&gt;AU1740,"41&gt;42;","")&amp;IF(BE1740&gt;0,"","41&gt;0 51-?;"),"")&amp;IF(BF1740&gt;0,IF(BE1740&gt;0,"","52&gt;0 51-?;"),"")&amp;IF(AW1740&gt;=AX1740,"","43&gt;44;")&amp;IF(CA1740&gt;0,IF(AW1740&gt;0,"","71 &gt; 0 43-?;"),"")</f>
        <v/>
      </c>
    </row>
    <row r="1741" spans="1:93" ht="12" x14ac:dyDescent="0.2">
      <c r="A1741" s="45"/>
      <c r="B1741" s="46"/>
      <c r="C1741" s="121"/>
      <c r="D1741" s="121"/>
      <c r="E1741" s="336"/>
      <c r="F1741" s="122"/>
      <c r="G1741" s="46"/>
      <c r="H1741" s="45"/>
      <c r="I1741" s="45"/>
      <c r="J1741" s="45"/>
      <c r="K1741" s="45"/>
      <c r="L1741" s="45"/>
      <c r="M1741" s="46"/>
      <c r="N1741" s="46"/>
      <c r="O1741" s="48"/>
      <c r="P1741" s="48"/>
      <c r="Q1741" s="46"/>
      <c r="R1741" s="48"/>
      <c r="S1741" s="48"/>
      <c r="T1741" s="48"/>
      <c r="U1741" s="48"/>
      <c r="V1741" s="48"/>
      <c r="W1741" s="46"/>
      <c r="X1741" s="48"/>
      <c r="Y1741" s="48"/>
      <c r="Z1741" s="157"/>
      <c r="AA1741" s="47"/>
      <c r="AB1741" s="97"/>
      <c r="AC1741" s="49"/>
      <c r="AD1741" s="49"/>
      <c r="AE1741" s="49"/>
      <c r="AF1741" s="49"/>
      <c r="AG1741" s="49"/>
      <c r="AH1741" s="47"/>
      <c r="AI1741" s="47"/>
      <c r="AJ1741" s="47"/>
      <c r="AK1741" s="190"/>
      <c r="AL1741" s="190"/>
      <c r="AM1741" s="190"/>
      <c r="AN1741" s="190"/>
      <c r="AO1741" s="190"/>
      <c r="AP1741" s="151"/>
      <c r="AQ1741" s="322"/>
      <c r="AR1741" s="322"/>
      <c r="AS1741" s="322"/>
      <c r="AT1741" s="47"/>
      <c r="AU1741" s="47"/>
      <c r="AV1741" s="47"/>
      <c r="AW1741" s="47"/>
      <c r="AX1741" s="322"/>
      <c r="AY1741" s="98"/>
      <c r="AZ1741" s="98"/>
      <c r="BA1741" s="47"/>
      <c r="BB1741" s="47"/>
      <c r="BC1741" s="47"/>
      <c r="BD1741" s="47"/>
      <c r="BE1741" s="97"/>
      <c r="BF1741" s="49"/>
      <c r="BG1741" s="239"/>
      <c r="BH1741" s="342"/>
      <c r="BI1741" s="49"/>
      <c r="BJ1741" s="49"/>
      <c r="BK1741" s="49"/>
      <c r="BL1741" s="49"/>
      <c r="BM1741" s="49"/>
      <c r="BN1741" s="47"/>
      <c r="BO1741" s="49"/>
      <c r="BP1741" s="49"/>
      <c r="BQ1741" s="49"/>
      <c r="BR1741" s="323"/>
      <c r="BS1741" s="323"/>
      <c r="BT1741" s="323"/>
      <c r="BU1741" s="49"/>
      <c r="BV1741" s="49"/>
      <c r="BW1741" s="97"/>
      <c r="BX1741" s="97"/>
      <c r="BY1741" s="97"/>
      <c r="BZ1741" s="97"/>
      <c r="CA1741" s="49"/>
      <c r="CB1741" s="49"/>
      <c r="CC1741" s="49"/>
      <c r="CD1741" s="49"/>
      <c r="CE1741" s="49"/>
      <c r="CF1741" s="49"/>
      <c r="CG1741" s="49"/>
      <c r="CH1741" s="49"/>
      <c r="CI1741" s="97"/>
      <c r="CJ1741" s="97"/>
      <c r="CK1741" s="97"/>
      <c r="CL1741" s="97"/>
      <c r="CM1741" s="335"/>
      <c r="CN1741" s="337"/>
      <c r="CO1741" s="315" t="str">
        <f>IF(Формулы!R1741&gt;V1741,"22-?,Дата 14 - Прибыл из УФСИН; ","")&amp;IF(Формулы!Q1741&gt;Y1741,"25-?,Дата 13 - Выбыл в УФСИН;","")&amp;IF(YEAR(ДАННЫЕ!$F$1)=YEAR(ДАННЫЕ!B1741),IF(AT1741&gt;0,"","40-?, вявлен в текущем году! "),"")&amp;IF(YEAR($F$1)=YEAR(W1741),IF(X1741+Y1741&gt;0,"","23-стоит, 24,25 - куда выбыл? "),"")&amp;IF(X1741+Y1741&gt;0,IF(YEAR($F$1)=YEAR(W1741),"","24+25&gt;0? 23 - когда выбыл? "),"")&amp;IF(BA1741&lt;BB1741,"47&gt;=48; ","")&amp;IF(BA1741&lt;BC1741,"47&gt;=49; ","")&amp;IF(BA1741&lt;BD1741,"47&gt;=50; ","")&amp;IF(BE1741&gt;0,IF(BF1741&gt;0,IF(AU1741&gt;AV1741,"","41 и 42 - ? (51 и 52 &gt; 0);"),"51 &gt; 0 52 - ?;"),"")&amp;IF(AU1741&gt;0,IF(AV1741&gt;AU1741,"41&gt;42;","")&amp;IF(BE1741&gt;0,"","41&gt;0 51-?;"),"")&amp;IF(BF1741&gt;0,IF(BE1741&gt;0,"","52&gt;0 51-?;"),"")&amp;IF(AW1741&gt;=AX1741,"","43&gt;44;")&amp;IF(CA1741&gt;0,IF(AW1741&gt;0,"","71 &gt; 0 43-?;"),"")</f>
        <v/>
      </c>
    </row>
    <row r="1742" spans="1:93" ht="12" x14ac:dyDescent="0.2">
      <c r="A1742" s="45"/>
      <c r="B1742" s="46"/>
      <c r="C1742" s="121"/>
      <c r="D1742" s="121"/>
      <c r="E1742" s="336"/>
      <c r="F1742" s="122"/>
      <c r="G1742" s="46"/>
      <c r="H1742" s="45"/>
      <c r="I1742" s="45"/>
      <c r="J1742" s="45"/>
      <c r="K1742" s="45"/>
      <c r="L1742" s="45"/>
      <c r="M1742" s="46"/>
      <c r="N1742" s="46"/>
      <c r="O1742" s="48"/>
      <c r="P1742" s="48"/>
      <c r="Q1742" s="46"/>
      <c r="R1742" s="48"/>
      <c r="S1742" s="48"/>
      <c r="T1742" s="48"/>
      <c r="U1742" s="48"/>
      <c r="V1742" s="48"/>
      <c r="W1742" s="46"/>
      <c r="X1742" s="48"/>
      <c r="Y1742" s="48"/>
      <c r="Z1742" s="157"/>
      <c r="AA1742" s="47"/>
      <c r="AB1742" s="97"/>
      <c r="AC1742" s="49"/>
      <c r="AD1742" s="49"/>
      <c r="AE1742" s="49"/>
      <c r="AF1742" s="49"/>
      <c r="AG1742" s="49"/>
      <c r="AH1742" s="47"/>
      <c r="AI1742" s="47"/>
      <c r="AJ1742" s="47"/>
      <c r="AK1742" s="190"/>
      <c r="AL1742" s="190"/>
      <c r="AM1742" s="190"/>
      <c r="AN1742" s="190"/>
      <c r="AO1742" s="190"/>
      <c r="AP1742" s="151"/>
      <c r="AQ1742" s="322"/>
      <c r="AR1742" s="322"/>
      <c r="AS1742" s="322"/>
      <c r="AT1742" s="47"/>
      <c r="AU1742" s="47"/>
      <c r="AV1742" s="47"/>
      <c r="AW1742" s="47"/>
      <c r="AX1742" s="322"/>
      <c r="AY1742" s="98"/>
      <c r="AZ1742" s="98"/>
      <c r="BA1742" s="47"/>
      <c r="BB1742" s="47"/>
      <c r="BC1742" s="47"/>
      <c r="BD1742" s="47"/>
      <c r="BE1742" s="97"/>
      <c r="BF1742" s="49"/>
      <c r="BG1742" s="239"/>
      <c r="BH1742" s="342"/>
      <c r="BI1742" s="49"/>
      <c r="BJ1742" s="49"/>
      <c r="BK1742" s="49"/>
      <c r="BL1742" s="49"/>
      <c r="BM1742" s="49"/>
      <c r="BN1742" s="47"/>
      <c r="BO1742" s="49"/>
      <c r="BP1742" s="49"/>
      <c r="BQ1742" s="49"/>
      <c r="BR1742" s="323"/>
      <c r="BS1742" s="323"/>
      <c r="BT1742" s="323"/>
      <c r="BU1742" s="49"/>
      <c r="BV1742" s="49"/>
      <c r="BW1742" s="97"/>
      <c r="BX1742" s="97"/>
      <c r="BY1742" s="97"/>
      <c r="BZ1742" s="97"/>
      <c r="CA1742" s="49"/>
      <c r="CB1742" s="49"/>
      <c r="CC1742" s="49"/>
      <c r="CD1742" s="49"/>
      <c r="CE1742" s="49"/>
      <c r="CF1742" s="49"/>
      <c r="CG1742" s="49"/>
      <c r="CH1742" s="49"/>
      <c r="CI1742" s="97"/>
      <c r="CJ1742" s="97"/>
      <c r="CK1742" s="97"/>
      <c r="CL1742" s="97"/>
      <c r="CM1742" s="335"/>
      <c r="CN1742" s="337"/>
      <c r="CO1742" s="315" t="str">
        <f>IF(Формулы!R1742&gt;V1742,"22-?,Дата 14 - Прибыл из УФСИН; ","")&amp;IF(Формулы!Q1742&gt;Y1742,"25-?,Дата 13 - Выбыл в УФСИН;","")&amp;IF(YEAR(ДАННЫЕ!$F$1)=YEAR(ДАННЫЕ!B1742),IF(AT1742&gt;0,"","40-?, вявлен в текущем году! "),"")&amp;IF(YEAR($F$1)=YEAR(W1742),IF(X1742+Y1742&gt;0,"","23-стоит, 24,25 - куда выбыл? "),"")&amp;IF(X1742+Y1742&gt;0,IF(YEAR($F$1)=YEAR(W1742),"","24+25&gt;0? 23 - когда выбыл? "),"")&amp;IF(BA1742&lt;BB1742,"47&gt;=48; ","")&amp;IF(BA1742&lt;BC1742,"47&gt;=49; ","")&amp;IF(BA1742&lt;BD1742,"47&gt;=50; ","")&amp;IF(BE1742&gt;0,IF(BF1742&gt;0,IF(AU1742&gt;AV1742,"","41 и 42 - ? (51 и 52 &gt; 0);"),"51 &gt; 0 52 - ?;"),"")&amp;IF(AU1742&gt;0,IF(AV1742&gt;AU1742,"41&gt;42;","")&amp;IF(BE1742&gt;0,"","41&gt;0 51-?;"),"")&amp;IF(BF1742&gt;0,IF(BE1742&gt;0,"","52&gt;0 51-?;"),"")&amp;IF(AW1742&gt;=AX1742,"","43&gt;44;")&amp;IF(CA1742&gt;0,IF(AW1742&gt;0,"","71 &gt; 0 43-?;"),"")</f>
        <v/>
      </c>
    </row>
    <row r="1743" spans="1:93" ht="12" x14ac:dyDescent="0.2">
      <c r="A1743" s="45"/>
      <c r="B1743" s="46"/>
      <c r="C1743" s="121"/>
      <c r="D1743" s="121"/>
      <c r="E1743" s="336"/>
      <c r="F1743" s="122"/>
      <c r="G1743" s="46"/>
      <c r="H1743" s="45"/>
      <c r="I1743" s="45"/>
      <c r="J1743" s="45"/>
      <c r="K1743" s="45"/>
      <c r="L1743" s="45"/>
      <c r="M1743" s="46"/>
      <c r="N1743" s="46"/>
      <c r="O1743" s="48"/>
      <c r="P1743" s="48"/>
      <c r="Q1743" s="46"/>
      <c r="R1743" s="48"/>
      <c r="S1743" s="48"/>
      <c r="T1743" s="48"/>
      <c r="U1743" s="48"/>
      <c r="V1743" s="48"/>
      <c r="W1743" s="46"/>
      <c r="X1743" s="48"/>
      <c r="Y1743" s="48"/>
      <c r="Z1743" s="157"/>
      <c r="AA1743" s="47"/>
      <c r="AB1743" s="97"/>
      <c r="AC1743" s="49"/>
      <c r="AD1743" s="49"/>
      <c r="AE1743" s="49"/>
      <c r="AF1743" s="49"/>
      <c r="AG1743" s="49"/>
      <c r="AH1743" s="47"/>
      <c r="AI1743" s="47"/>
      <c r="AJ1743" s="47"/>
      <c r="AK1743" s="190"/>
      <c r="AL1743" s="190"/>
      <c r="AM1743" s="190"/>
      <c r="AN1743" s="190"/>
      <c r="AO1743" s="190"/>
      <c r="AP1743" s="151"/>
      <c r="AQ1743" s="322"/>
      <c r="AR1743" s="322"/>
      <c r="AS1743" s="322"/>
      <c r="AT1743" s="47"/>
      <c r="AU1743" s="47"/>
      <c r="AV1743" s="47"/>
      <c r="AW1743" s="47"/>
      <c r="AX1743" s="322"/>
      <c r="AY1743" s="98"/>
      <c r="AZ1743" s="98"/>
      <c r="BA1743" s="47"/>
      <c r="BB1743" s="47"/>
      <c r="BC1743" s="47"/>
      <c r="BD1743" s="47"/>
      <c r="BE1743" s="97"/>
      <c r="BF1743" s="49"/>
      <c r="BG1743" s="239"/>
      <c r="BH1743" s="342"/>
      <c r="BI1743" s="49"/>
      <c r="BJ1743" s="49"/>
      <c r="BK1743" s="49"/>
      <c r="BL1743" s="49"/>
      <c r="BM1743" s="49"/>
      <c r="BN1743" s="47"/>
      <c r="BO1743" s="49"/>
      <c r="BP1743" s="49"/>
      <c r="BQ1743" s="49"/>
      <c r="BR1743" s="323"/>
      <c r="BS1743" s="323"/>
      <c r="BT1743" s="323"/>
      <c r="BU1743" s="49"/>
      <c r="BV1743" s="49"/>
      <c r="BW1743" s="97"/>
      <c r="BX1743" s="97"/>
      <c r="BY1743" s="97"/>
      <c r="BZ1743" s="97"/>
      <c r="CA1743" s="49"/>
      <c r="CB1743" s="49"/>
      <c r="CC1743" s="49"/>
      <c r="CD1743" s="49"/>
      <c r="CE1743" s="49"/>
      <c r="CF1743" s="49"/>
      <c r="CG1743" s="49"/>
      <c r="CH1743" s="49"/>
      <c r="CI1743" s="97"/>
      <c r="CJ1743" s="97"/>
      <c r="CK1743" s="97"/>
      <c r="CL1743" s="97"/>
      <c r="CM1743" s="335"/>
      <c r="CN1743" s="337"/>
      <c r="CO1743" s="315" t="str">
        <f>IF(Формулы!R1743&gt;V1743,"22-?,Дата 14 - Прибыл из УФСИН; ","")&amp;IF(Формулы!Q1743&gt;Y1743,"25-?,Дата 13 - Выбыл в УФСИН;","")&amp;IF(YEAR(ДАННЫЕ!$F$1)=YEAR(ДАННЫЕ!B1743),IF(AT1743&gt;0,"","40-?, вявлен в текущем году! "),"")&amp;IF(YEAR($F$1)=YEAR(W1743),IF(X1743+Y1743&gt;0,"","23-стоит, 24,25 - куда выбыл? "),"")&amp;IF(X1743+Y1743&gt;0,IF(YEAR($F$1)=YEAR(W1743),"","24+25&gt;0? 23 - когда выбыл? "),"")&amp;IF(BA1743&lt;BB1743,"47&gt;=48; ","")&amp;IF(BA1743&lt;BC1743,"47&gt;=49; ","")&amp;IF(BA1743&lt;BD1743,"47&gt;=50; ","")&amp;IF(BE1743&gt;0,IF(BF1743&gt;0,IF(AU1743&gt;AV1743,"","41 и 42 - ? (51 и 52 &gt; 0);"),"51 &gt; 0 52 - ?;"),"")&amp;IF(AU1743&gt;0,IF(AV1743&gt;AU1743,"41&gt;42;","")&amp;IF(BE1743&gt;0,"","41&gt;0 51-?;"),"")&amp;IF(BF1743&gt;0,IF(BE1743&gt;0,"","52&gt;0 51-?;"),"")&amp;IF(AW1743&gt;=AX1743,"","43&gt;44;")&amp;IF(CA1743&gt;0,IF(AW1743&gt;0,"","71 &gt; 0 43-?;"),"")</f>
        <v/>
      </c>
    </row>
    <row r="1744" spans="1:93" ht="12" x14ac:dyDescent="0.2">
      <c r="A1744" s="45"/>
      <c r="B1744" s="46"/>
      <c r="C1744" s="121"/>
      <c r="D1744" s="121"/>
      <c r="E1744" s="336"/>
      <c r="F1744" s="122"/>
      <c r="G1744" s="46"/>
      <c r="H1744" s="45"/>
      <c r="I1744" s="45"/>
      <c r="J1744" s="45"/>
      <c r="K1744" s="45"/>
      <c r="L1744" s="45"/>
      <c r="M1744" s="46"/>
      <c r="N1744" s="46"/>
      <c r="O1744" s="48"/>
      <c r="P1744" s="48"/>
      <c r="Q1744" s="46"/>
      <c r="R1744" s="48"/>
      <c r="S1744" s="48"/>
      <c r="T1744" s="48"/>
      <c r="U1744" s="48"/>
      <c r="V1744" s="48"/>
      <c r="W1744" s="46"/>
      <c r="X1744" s="48"/>
      <c r="Y1744" s="48"/>
      <c r="Z1744" s="157"/>
      <c r="AA1744" s="47"/>
      <c r="AB1744" s="97"/>
      <c r="AC1744" s="49"/>
      <c r="AD1744" s="49"/>
      <c r="AE1744" s="49"/>
      <c r="AF1744" s="49"/>
      <c r="AG1744" s="49"/>
      <c r="AH1744" s="47"/>
      <c r="AI1744" s="47"/>
      <c r="AJ1744" s="47"/>
      <c r="AK1744" s="190"/>
      <c r="AL1744" s="190"/>
      <c r="AM1744" s="190"/>
      <c r="AN1744" s="190"/>
      <c r="AO1744" s="190"/>
      <c r="AP1744" s="151"/>
      <c r="AQ1744" s="322"/>
      <c r="AR1744" s="322"/>
      <c r="AS1744" s="322"/>
      <c r="AT1744" s="47"/>
      <c r="AU1744" s="47"/>
      <c r="AV1744" s="47"/>
      <c r="AW1744" s="47"/>
      <c r="AX1744" s="322"/>
      <c r="AY1744" s="98"/>
      <c r="AZ1744" s="98"/>
      <c r="BA1744" s="47"/>
      <c r="BB1744" s="47"/>
      <c r="BC1744" s="47"/>
      <c r="BD1744" s="47"/>
      <c r="BE1744" s="97"/>
      <c r="BF1744" s="49"/>
      <c r="BG1744" s="239"/>
      <c r="BH1744" s="342"/>
      <c r="BI1744" s="49"/>
      <c r="BJ1744" s="49"/>
      <c r="BK1744" s="49"/>
      <c r="BL1744" s="49"/>
      <c r="BM1744" s="49"/>
      <c r="BN1744" s="47"/>
      <c r="BO1744" s="49"/>
      <c r="BP1744" s="49"/>
      <c r="BQ1744" s="49"/>
      <c r="BR1744" s="323"/>
      <c r="BS1744" s="323"/>
      <c r="BT1744" s="323"/>
      <c r="BU1744" s="49"/>
      <c r="BV1744" s="49"/>
      <c r="BW1744" s="97"/>
      <c r="BX1744" s="97"/>
      <c r="BY1744" s="97"/>
      <c r="BZ1744" s="97"/>
      <c r="CA1744" s="49"/>
      <c r="CB1744" s="49"/>
      <c r="CC1744" s="49"/>
      <c r="CD1744" s="49"/>
      <c r="CE1744" s="49"/>
      <c r="CF1744" s="49"/>
      <c r="CG1744" s="49"/>
      <c r="CH1744" s="49"/>
      <c r="CI1744" s="97"/>
      <c r="CJ1744" s="97"/>
      <c r="CK1744" s="97"/>
      <c r="CL1744" s="97"/>
      <c r="CM1744" s="335"/>
      <c r="CN1744" s="337"/>
      <c r="CO1744" s="315" t="str">
        <f>IF(Формулы!R1744&gt;V1744,"22-?,Дата 14 - Прибыл из УФСИН; ","")&amp;IF(Формулы!Q1744&gt;Y1744,"25-?,Дата 13 - Выбыл в УФСИН;","")&amp;IF(YEAR(ДАННЫЕ!$F$1)=YEAR(ДАННЫЕ!B1744),IF(AT1744&gt;0,"","40-?, вявлен в текущем году! "),"")&amp;IF(YEAR($F$1)=YEAR(W1744),IF(X1744+Y1744&gt;0,"","23-стоит, 24,25 - куда выбыл? "),"")&amp;IF(X1744+Y1744&gt;0,IF(YEAR($F$1)=YEAR(W1744),"","24+25&gt;0? 23 - когда выбыл? "),"")&amp;IF(BA1744&lt;BB1744,"47&gt;=48; ","")&amp;IF(BA1744&lt;BC1744,"47&gt;=49; ","")&amp;IF(BA1744&lt;BD1744,"47&gt;=50; ","")&amp;IF(BE1744&gt;0,IF(BF1744&gt;0,IF(AU1744&gt;AV1744,"","41 и 42 - ? (51 и 52 &gt; 0);"),"51 &gt; 0 52 - ?;"),"")&amp;IF(AU1744&gt;0,IF(AV1744&gt;AU1744,"41&gt;42;","")&amp;IF(BE1744&gt;0,"","41&gt;0 51-?;"),"")&amp;IF(BF1744&gt;0,IF(BE1744&gt;0,"","52&gt;0 51-?;"),"")&amp;IF(AW1744&gt;=AX1744,"","43&gt;44;")&amp;IF(CA1744&gt;0,IF(AW1744&gt;0,"","71 &gt; 0 43-?;"),"")</f>
        <v/>
      </c>
    </row>
    <row r="1745" spans="1:93" ht="12" x14ac:dyDescent="0.2">
      <c r="A1745" s="45"/>
      <c r="B1745" s="46"/>
      <c r="C1745" s="121"/>
      <c r="D1745" s="121"/>
      <c r="E1745" s="336"/>
      <c r="F1745" s="122"/>
      <c r="G1745" s="46"/>
      <c r="H1745" s="45"/>
      <c r="I1745" s="45"/>
      <c r="J1745" s="45"/>
      <c r="K1745" s="45"/>
      <c r="L1745" s="45"/>
      <c r="M1745" s="46"/>
      <c r="N1745" s="46"/>
      <c r="O1745" s="48"/>
      <c r="P1745" s="48"/>
      <c r="Q1745" s="46"/>
      <c r="R1745" s="48"/>
      <c r="S1745" s="48"/>
      <c r="T1745" s="48"/>
      <c r="U1745" s="48"/>
      <c r="V1745" s="48"/>
      <c r="W1745" s="46"/>
      <c r="X1745" s="48"/>
      <c r="Y1745" s="48"/>
      <c r="Z1745" s="157"/>
      <c r="AA1745" s="47"/>
      <c r="AB1745" s="97"/>
      <c r="AC1745" s="49"/>
      <c r="AD1745" s="49"/>
      <c r="AE1745" s="49"/>
      <c r="AF1745" s="49"/>
      <c r="AG1745" s="49"/>
      <c r="AH1745" s="47"/>
      <c r="AI1745" s="47"/>
      <c r="AJ1745" s="47"/>
      <c r="AK1745" s="190"/>
      <c r="AL1745" s="190"/>
      <c r="AM1745" s="190"/>
      <c r="AN1745" s="190"/>
      <c r="AO1745" s="190"/>
      <c r="AP1745" s="151"/>
      <c r="AQ1745" s="322"/>
      <c r="AR1745" s="322"/>
      <c r="AS1745" s="322"/>
      <c r="AT1745" s="47"/>
      <c r="AU1745" s="47"/>
      <c r="AV1745" s="47"/>
      <c r="AW1745" s="47"/>
      <c r="AX1745" s="322"/>
      <c r="AY1745" s="98"/>
      <c r="AZ1745" s="98"/>
      <c r="BA1745" s="47"/>
      <c r="BB1745" s="47"/>
      <c r="BC1745" s="47"/>
      <c r="BD1745" s="47"/>
      <c r="BE1745" s="97"/>
      <c r="BF1745" s="49"/>
      <c r="BG1745" s="239"/>
      <c r="BH1745" s="342"/>
      <c r="BI1745" s="49"/>
      <c r="BJ1745" s="49"/>
      <c r="BK1745" s="49"/>
      <c r="BL1745" s="49"/>
      <c r="BM1745" s="49"/>
      <c r="BN1745" s="47"/>
      <c r="BO1745" s="49"/>
      <c r="BP1745" s="49"/>
      <c r="BQ1745" s="49"/>
      <c r="BR1745" s="323"/>
      <c r="BS1745" s="323"/>
      <c r="BT1745" s="323"/>
      <c r="BU1745" s="49"/>
      <c r="BV1745" s="49"/>
      <c r="BW1745" s="97"/>
      <c r="BX1745" s="97"/>
      <c r="BY1745" s="97"/>
      <c r="BZ1745" s="97"/>
      <c r="CA1745" s="49"/>
      <c r="CB1745" s="49"/>
      <c r="CC1745" s="49"/>
      <c r="CD1745" s="49"/>
      <c r="CE1745" s="49"/>
      <c r="CF1745" s="49"/>
      <c r="CG1745" s="49"/>
      <c r="CH1745" s="49"/>
      <c r="CI1745" s="97"/>
      <c r="CJ1745" s="97"/>
      <c r="CK1745" s="97"/>
      <c r="CL1745" s="97"/>
      <c r="CM1745" s="335"/>
      <c r="CN1745" s="337"/>
      <c r="CO1745" s="315" t="str">
        <f>IF(Формулы!R1745&gt;V1745,"22-?,Дата 14 - Прибыл из УФСИН; ","")&amp;IF(Формулы!Q1745&gt;Y1745,"25-?,Дата 13 - Выбыл в УФСИН;","")&amp;IF(YEAR(ДАННЫЕ!$F$1)=YEAR(ДАННЫЕ!B1745),IF(AT1745&gt;0,"","40-?, вявлен в текущем году! "),"")&amp;IF(YEAR($F$1)=YEAR(W1745),IF(X1745+Y1745&gt;0,"","23-стоит, 24,25 - куда выбыл? "),"")&amp;IF(X1745+Y1745&gt;0,IF(YEAR($F$1)=YEAR(W1745),"","24+25&gt;0? 23 - когда выбыл? "),"")&amp;IF(BA1745&lt;BB1745,"47&gt;=48; ","")&amp;IF(BA1745&lt;BC1745,"47&gt;=49; ","")&amp;IF(BA1745&lt;BD1745,"47&gt;=50; ","")&amp;IF(BE1745&gt;0,IF(BF1745&gt;0,IF(AU1745&gt;AV1745,"","41 и 42 - ? (51 и 52 &gt; 0);"),"51 &gt; 0 52 - ?;"),"")&amp;IF(AU1745&gt;0,IF(AV1745&gt;AU1745,"41&gt;42;","")&amp;IF(BE1745&gt;0,"","41&gt;0 51-?;"),"")&amp;IF(BF1745&gt;0,IF(BE1745&gt;0,"","52&gt;0 51-?;"),"")&amp;IF(AW1745&gt;=AX1745,"","43&gt;44;")&amp;IF(CA1745&gt;0,IF(AW1745&gt;0,"","71 &gt; 0 43-?;"),"")</f>
        <v/>
      </c>
    </row>
    <row r="1746" spans="1:93" ht="12" x14ac:dyDescent="0.2">
      <c r="A1746" s="45"/>
      <c r="B1746" s="46"/>
      <c r="C1746" s="121"/>
      <c r="D1746" s="121"/>
      <c r="E1746" s="336"/>
      <c r="F1746" s="122"/>
      <c r="G1746" s="46"/>
      <c r="H1746" s="45"/>
      <c r="I1746" s="45"/>
      <c r="J1746" s="45"/>
      <c r="K1746" s="45"/>
      <c r="L1746" s="45"/>
      <c r="M1746" s="46"/>
      <c r="N1746" s="46"/>
      <c r="O1746" s="48"/>
      <c r="P1746" s="48"/>
      <c r="Q1746" s="46"/>
      <c r="R1746" s="48"/>
      <c r="S1746" s="48"/>
      <c r="T1746" s="48"/>
      <c r="U1746" s="48"/>
      <c r="V1746" s="48"/>
      <c r="W1746" s="46"/>
      <c r="X1746" s="48"/>
      <c r="Y1746" s="48"/>
      <c r="Z1746" s="157"/>
      <c r="AA1746" s="47"/>
      <c r="AB1746" s="97"/>
      <c r="AC1746" s="49"/>
      <c r="AD1746" s="49"/>
      <c r="AE1746" s="49"/>
      <c r="AF1746" s="49"/>
      <c r="AG1746" s="49"/>
      <c r="AH1746" s="47"/>
      <c r="AI1746" s="47"/>
      <c r="AJ1746" s="47"/>
      <c r="AK1746" s="190"/>
      <c r="AL1746" s="190"/>
      <c r="AM1746" s="190"/>
      <c r="AN1746" s="190"/>
      <c r="AO1746" s="190"/>
      <c r="AP1746" s="151"/>
      <c r="AQ1746" s="322"/>
      <c r="AR1746" s="322"/>
      <c r="AS1746" s="322"/>
      <c r="AT1746" s="47"/>
      <c r="AU1746" s="47"/>
      <c r="AV1746" s="47"/>
      <c r="AW1746" s="47"/>
      <c r="AX1746" s="322"/>
      <c r="AY1746" s="98"/>
      <c r="AZ1746" s="98"/>
      <c r="BA1746" s="47"/>
      <c r="BB1746" s="47"/>
      <c r="BC1746" s="47"/>
      <c r="BD1746" s="47"/>
      <c r="BE1746" s="97"/>
      <c r="BF1746" s="49"/>
      <c r="BG1746" s="239"/>
      <c r="BH1746" s="342"/>
      <c r="BI1746" s="49"/>
      <c r="BJ1746" s="49"/>
      <c r="BK1746" s="49"/>
      <c r="BL1746" s="49"/>
      <c r="BM1746" s="49"/>
      <c r="BN1746" s="47"/>
      <c r="BO1746" s="49"/>
      <c r="BP1746" s="49"/>
      <c r="BQ1746" s="49"/>
      <c r="BR1746" s="323"/>
      <c r="BS1746" s="323"/>
      <c r="BT1746" s="323"/>
      <c r="BU1746" s="49"/>
      <c r="BV1746" s="49"/>
      <c r="BW1746" s="97"/>
      <c r="BX1746" s="97"/>
      <c r="BY1746" s="97"/>
      <c r="BZ1746" s="97"/>
      <c r="CA1746" s="49"/>
      <c r="CB1746" s="49"/>
      <c r="CC1746" s="49"/>
      <c r="CD1746" s="49"/>
      <c r="CE1746" s="49"/>
      <c r="CF1746" s="49"/>
      <c r="CG1746" s="49"/>
      <c r="CH1746" s="49"/>
      <c r="CI1746" s="97"/>
      <c r="CJ1746" s="97"/>
      <c r="CK1746" s="97"/>
      <c r="CL1746" s="97"/>
      <c r="CM1746" s="335"/>
      <c r="CN1746" s="337"/>
      <c r="CO1746" s="315" t="str">
        <f>IF(Формулы!R1746&gt;V1746,"22-?,Дата 14 - Прибыл из УФСИН; ","")&amp;IF(Формулы!Q1746&gt;Y1746,"25-?,Дата 13 - Выбыл в УФСИН;","")&amp;IF(YEAR(ДАННЫЕ!$F$1)=YEAR(ДАННЫЕ!B1746),IF(AT1746&gt;0,"","40-?, вявлен в текущем году! "),"")&amp;IF(YEAR($F$1)=YEAR(W1746),IF(X1746+Y1746&gt;0,"","23-стоит, 24,25 - куда выбыл? "),"")&amp;IF(X1746+Y1746&gt;0,IF(YEAR($F$1)=YEAR(W1746),"","24+25&gt;0? 23 - когда выбыл? "),"")&amp;IF(BA1746&lt;BB1746,"47&gt;=48; ","")&amp;IF(BA1746&lt;BC1746,"47&gt;=49; ","")&amp;IF(BA1746&lt;BD1746,"47&gt;=50; ","")&amp;IF(BE1746&gt;0,IF(BF1746&gt;0,IF(AU1746&gt;AV1746,"","41 и 42 - ? (51 и 52 &gt; 0);"),"51 &gt; 0 52 - ?;"),"")&amp;IF(AU1746&gt;0,IF(AV1746&gt;AU1746,"41&gt;42;","")&amp;IF(BE1746&gt;0,"","41&gt;0 51-?;"),"")&amp;IF(BF1746&gt;0,IF(BE1746&gt;0,"","52&gt;0 51-?;"),"")&amp;IF(AW1746&gt;=AX1746,"","43&gt;44;")&amp;IF(CA1746&gt;0,IF(AW1746&gt;0,"","71 &gt; 0 43-?;"),"")</f>
        <v/>
      </c>
    </row>
    <row r="1747" spans="1:93" ht="12" x14ac:dyDescent="0.2">
      <c r="A1747" s="45"/>
      <c r="B1747" s="46"/>
      <c r="C1747" s="121"/>
      <c r="D1747" s="121"/>
      <c r="E1747" s="336"/>
      <c r="F1747" s="122"/>
      <c r="G1747" s="46"/>
      <c r="H1747" s="45"/>
      <c r="I1747" s="45"/>
      <c r="J1747" s="45"/>
      <c r="K1747" s="45"/>
      <c r="L1747" s="45"/>
      <c r="M1747" s="46"/>
      <c r="N1747" s="46"/>
      <c r="O1747" s="48"/>
      <c r="P1747" s="48"/>
      <c r="Q1747" s="46"/>
      <c r="R1747" s="48"/>
      <c r="S1747" s="48"/>
      <c r="T1747" s="48"/>
      <c r="U1747" s="48"/>
      <c r="V1747" s="48"/>
      <c r="W1747" s="46"/>
      <c r="X1747" s="48"/>
      <c r="Y1747" s="48"/>
      <c r="Z1747" s="157"/>
      <c r="AA1747" s="47"/>
      <c r="AB1747" s="97"/>
      <c r="AC1747" s="49"/>
      <c r="AD1747" s="49"/>
      <c r="AE1747" s="49"/>
      <c r="AF1747" s="49"/>
      <c r="AG1747" s="49"/>
      <c r="AH1747" s="47"/>
      <c r="AI1747" s="47"/>
      <c r="AJ1747" s="47"/>
      <c r="AK1747" s="190"/>
      <c r="AL1747" s="190"/>
      <c r="AM1747" s="190"/>
      <c r="AN1747" s="190"/>
      <c r="AO1747" s="190"/>
      <c r="AP1747" s="151"/>
      <c r="AQ1747" s="322"/>
      <c r="AR1747" s="322"/>
      <c r="AS1747" s="322"/>
      <c r="AT1747" s="47"/>
      <c r="AU1747" s="47"/>
      <c r="AV1747" s="47"/>
      <c r="AW1747" s="47"/>
      <c r="AX1747" s="322"/>
      <c r="AY1747" s="98"/>
      <c r="AZ1747" s="98"/>
      <c r="BA1747" s="47"/>
      <c r="BB1747" s="47"/>
      <c r="BC1747" s="47"/>
      <c r="BD1747" s="47"/>
      <c r="BE1747" s="97"/>
      <c r="BF1747" s="49"/>
      <c r="BG1747" s="239"/>
      <c r="BH1747" s="342"/>
      <c r="BI1747" s="49"/>
      <c r="BJ1747" s="49"/>
      <c r="BK1747" s="49"/>
      <c r="BL1747" s="49"/>
      <c r="BM1747" s="49"/>
      <c r="BN1747" s="47"/>
      <c r="BO1747" s="49"/>
      <c r="BP1747" s="49"/>
      <c r="BQ1747" s="49"/>
      <c r="BR1747" s="323"/>
      <c r="BS1747" s="323"/>
      <c r="BT1747" s="323"/>
      <c r="BU1747" s="49"/>
      <c r="BV1747" s="49"/>
      <c r="BW1747" s="97"/>
      <c r="BX1747" s="97"/>
      <c r="BY1747" s="97"/>
      <c r="BZ1747" s="97"/>
      <c r="CA1747" s="49"/>
      <c r="CB1747" s="49"/>
      <c r="CC1747" s="49"/>
      <c r="CD1747" s="49"/>
      <c r="CE1747" s="49"/>
      <c r="CF1747" s="49"/>
      <c r="CG1747" s="49"/>
      <c r="CH1747" s="49"/>
      <c r="CI1747" s="97"/>
      <c r="CJ1747" s="97"/>
      <c r="CK1747" s="97"/>
      <c r="CL1747" s="97"/>
      <c r="CM1747" s="335"/>
      <c r="CN1747" s="337"/>
      <c r="CO1747" s="315" t="str">
        <f>IF(Формулы!R1747&gt;V1747,"22-?,Дата 14 - Прибыл из УФСИН; ","")&amp;IF(Формулы!Q1747&gt;Y1747,"25-?,Дата 13 - Выбыл в УФСИН;","")&amp;IF(YEAR(ДАННЫЕ!$F$1)=YEAR(ДАННЫЕ!B1747),IF(AT1747&gt;0,"","40-?, вявлен в текущем году! "),"")&amp;IF(YEAR($F$1)=YEAR(W1747),IF(X1747+Y1747&gt;0,"","23-стоит, 24,25 - куда выбыл? "),"")&amp;IF(X1747+Y1747&gt;0,IF(YEAR($F$1)=YEAR(W1747),"","24+25&gt;0? 23 - когда выбыл? "),"")&amp;IF(BA1747&lt;BB1747,"47&gt;=48; ","")&amp;IF(BA1747&lt;BC1747,"47&gt;=49; ","")&amp;IF(BA1747&lt;BD1747,"47&gt;=50; ","")&amp;IF(BE1747&gt;0,IF(BF1747&gt;0,IF(AU1747&gt;AV1747,"","41 и 42 - ? (51 и 52 &gt; 0);"),"51 &gt; 0 52 - ?;"),"")&amp;IF(AU1747&gt;0,IF(AV1747&gt;AU1747,"41&gt;42;","")&amp;IF(BE1747&gt;0,"","41&gt;0 51-?;"),"")&amp;IF(BF1747&gt;0,IF(BE1747&gt;0,"","52&gt;0 51-?;"),"")&amp;IF(AW1747&gt;=AX1747,"","43&gt;44;")&amp;IF(CA1747&gt;0,IF(AW1747&gt;0,"","71 &gt; 0 43-?;"),"")</f>
        <v/>
      </c>
    </row>
    <row r="1748" spans="1:93" ht="12" x14ac:dyDescent="0.2">
      <c r="A1748" s="45"/>
      <c r="B1748" s="46"/>
      <c r="C1748" s="121"/>
      <c r="D1748" s="121"/>
      <c r="E1748" s="336"/>
      <c r="F1748" s="122"/>
      <c r="G1748" s="46"/>
      <c r="H1748" s="45"/>
      <c r="I1748" s="45"/>
      <c r="J1748" s="45"/>
      <c r="K1748" s="45"/>
      <c r="L1748" s="45"/>
      <c r="M1748" s="46"/>
      <c r="N1748" s="46"/>
      <c r="O1748" s="48"/>
      <c r="P1748" s="48"/>
      <c r="Q1748" s="46"/>
      <c r="R1748" s="48"/>
      <c r="S1748" s="48"/>
      <c r="T1748" s="48"/>
      <c r="U1748" s="48"/>
      <c r="V1748" s="48"/>
      <c r="W1748" s="46"/>
      <c r="X1748" s="48"/>
      <c r="Y1748" s="48"/>
      <c r="Z1748" s="157"/>
      <c r="AA1748" s="47"/>
      <c r="AB1748" s="97"/>
      <c r="AC1748" s="49"/>
      <c r="AD1748" s="49"/>
      <c r="AE1748" s="49"/>
      <c r="AF1748" s="49"/>
      <c r="AG1748" s="49"/>
      <c r="AH1748" s="47"/>
      <c r="AI1748" s="47"/>
      <c r="AJ1748" s="47"/>
      <c r="AK1748" s="190"/>
      <c r="AL1748" s="190"/>
      <c r="AM1748" s="190"/>
      <c r="AN1748" s="190"/>
      <c r="AO1748" s="190"/>
      <c r="AP1748" s="151"/>
      <c r="AQ1748" s="322"/>
      <c r="AR1748" s="322"/>
      <c r="AS1748" s="322"/>
      <c r="AT1748" s="47"/>
      <c r="AU1748" s="47"/>
      <c r="AV1748" s="47"/>
      <c r="AW1748" s="47"/>
      <c r="AX1748" s="322"/>
      <c r="AY1748" s="98"/>
      <c r="AZ1748" s="98"/>
      <c r="BA1748" s="47"/>
      <c r="BB1748" s="47"/>
      <c r="BC1748" s="47"/>
      <c r="BD1748" s="47"/>
      <c r="BE1748" s="97"/>
      <c r="BF1748" s="49"/>
      <c r="BG1748" s="239"/>
      <c r="BH1748" s="342"/>
      <c r="BI1748" s="49"/>
      <c r="BJ1748" s="49"/>
      <c r="BK1748" s="49"/>
      <c r="BL1748" s="49"/>
      <c r="BM1748" s="49"/>
      <c r="BN1748" s="47"/>
      <c r="BO1748" s="49"/>
      <c r="BP1748" s="49"/>
      <c r="BQ1748" s="49"/>
      <c r="BR1748" s="323"/>
      <c r="BS1748" s="323"/>
      <c r="BT1748" s="323"/>
      <c r="BU1748" s="49"/>
      <c r="BV1748" s="49"/>
      <c r="BW1748" s="97"/>
      <c r="BX1748" s="97"/>
      <c r="BY1748" s="97"/>
      <c r="BZ1748" s="97"/>
      <c r="CA1748" s="49"/>
      <c r="CB1748" s="49"/>
      <c r="CC1748" s="49"/>
      <c r="CD1748" s="49"/>
      <c r="CE1748" s="49"/>
      <c r="CF1748" s="49"/>
      <c r="CG1748" s="49"/>
      <c r="CH1748" s="49"/>
      <c r="CI1748" s="97"/>
      <c r="CJ1748" s="97"/>
      <c r="CK1748" s="97"/>
      <c r="CL1748" s="97"/>
      <c r="CM1748" s="335"/>
      <c r="CN1748" s="337"/>
      <c r="CO1748" s="315" t="str">
        <f>IF(Формулы!R1748&gt;V1748,"22-?,Дата 14 - Прибыл из УФСИН; ","")&amp;IF(Формулы!Q1748&gt;Y1748,"25-?,Дата 13 - Выбыл в УФСИН;","")&amp;IF(YEAR(ДАННЫЕ!$F$1)=YEAR(ДАННЫЕ!B1748),IF(AT1748&gt;0,"","40-?, вявлен в текущем году! "),"")&amp;IF(YEAR($F$1)=YEAR(W1748),IF(X1748+Y1748&gt;0,"","23-стоит, 24,25 - куда выбыл? "),"")&amp;IF(X1748+Y1748&gt;0,IF(YEAR($F$1)=YEAR(W1748),"","24+25&gt;0? 23 - когда выбыл? "),"")&amp;IF(BA1748&lt;BB1748,"47&gt;=48; ","")&amp;IF(BA1748&lt;BC1748,"47&gt;=49; ","")&amp;IF(BA1748&lt;BD1748,"47&gt;=50; ","")&amp;IF(BE1748&gt;0,IF(BF1748&gt;0,IF(AU1748&gt;AV1748,"","41 и 42 - ? (51 и 52 &gt; 0);"),"51 &gt; 0 52 - ?;"),"")&amp;IF(AU1748&gt;0,IF(AV1748&gt;AU1748,"41&gt;42;","")&amp;IF(BE1748&gt;0,"","41&gt;0 51-?;"),"")&amp;IF(BF1748&gt;0,IF(BE1748&gt;0,"","52&gt;0 51-?;"),"")&amp;IF(AW1748&gt;=AX1748,"","43&gt;44;")&amp;IF(CA1748&gt;0,IF(AW1748&gt;0,"","71 &gt; 0 43-?;"),"")</f>
        <v/>
      </c>
    </row>
    <row r="1749" spans="1:93" ht="12" x14ac:dyDescent="0.2">
      <c r="A1749" s="45"/>
      <c r="B1749" s="46"/>
      <c r="C1749" s="121"/>
      <c r="D1749" s="121"/>
      <c r="E1749" s="336"/>
      <c r="F1749" s="122"/>
      <c r="G1749" s="46"/>
      <c r="H1749" s="45"/>
      <c r="I1749" s="45"/>
      <c r="J1749" s="45"/>
      <c r="K1749" s="45"/>
      <c r="L1749" s="45"/>
      <c r="M1749" s="46"/>
      <c r="N1749" s="46"/>
      <c r="O1749" s="48"/>
      <c r="P1749" s="48"/>
      <c r="Q1749" s="46"/>
      <c r="R1749" s="48"/>
      <c r="S1749" s="48"/>
      <c r="T1749" s="48"/>
      <c r="U1749" s="48"/>
      <c r="V1749" s="48"/>
      <c r="W1749" s="46"/>
      <c r="X1749" s="48"/>
      <c r="Y1749" s="48"/>
      <c r="Z1749" s="157"/>
      <c r="AA1749" s="47"/>
      <c r="AB1749" s="97"/>
      <c r="AC1749" s="49"/>
      <c r="AD1749" s="49"/>
      <c r="AE1749" s="49"/>
      <c r="AF1749" s="49"/>
      <c r="AG1749" s="49"/>
      <c r="AH1749" s="47"/>
      <c r="AI1749" s="47"/>
      <c r="AJ1749" s="47"/>
      <c r="AK1749" s="190"/>
      <c r="AL1749" s="190"/>
      <c r="AM1749" s="190"/>
      <c r="AN1749" s="190"/>
      <c r="AO1749" s="190"/>
      <c r="AP1749" s="151"/>
      <c r="AQ1749" s="322"/>
      <c r="AR1749" s="322"/>
      <c r="AS1749" s="322"/>
      <c r="AT1749" s="47"/>
      <c r="AU1749" s="47"/>
      <c r="AV1749" s="47"/>
      <c r="AW1749" s="47"/>
      <c r="AX1749" s="322"/>
      <c r="AY1749" s="98"/>
      <c r="AZ1749" s="98"/>
      <c r="BA1749" s="47"/>
      <c r="BB1749" s="47"/>
      <c r="BC1749" s="47"/>
      <c r="BD1749" s="47"/>
      <c r="BE1749" s="97"/>
      <c r="BF1749" s="49"/>
      <c r="BG1749" s="239"/>
      <c r="BH1749" s="342"/>
      <c r="BI1749" s="49"/>
      <c r="BJ1749" s="49"/>
      <c r="BK1749" s="49"/>
      <c r="BL1749" s="49"/>
      <c r="BM1749" s="49"/>
      <c r="BN1749" s="47"/>
      <c r="BO1749" s="49"/>
      <c r="BP1749" s="49"/>
      <c r="BQ1749" s="49"/>
      <c r="BR1749" s="323"/>
      <c r="BS1749" s="323"/>
      <c r="BT1749" s="323"/>
      <c r="BU1749" s="49"/>
      <c r="BV1749" s="49"/>
      <c r="BW1749" s="97"/>
      <c r="BX1749" s="97"/>
      <c r="BY1749" s="97"/>
      <c r="BZ1749" s="97"/>
      <c r="CA1749" s="49"/>
      <c r="CB1749" s="49"/>
      <c r="CC1749" s="49"/>
      <c r="CD1749" s="49"/>
      <c r="CE1749" s="49"/>
      <c r="CF1749" s="49"/>
      <c r="CG1749" s="49"/>
      <c r="CH1749" s="49"/>
      <c r="CI1749" s="97"/>
      <c r="CJ1749" s="97"/>
      <c r="CK1749" s="97"/>
      <c r="CL1749" s="97"/>
      <c r="CM1749" s="335"/>
      <c r="CN1749" s="337"/>
      <c r="CO1749" s="315" t="str">
        <f>IF(Формулы!R1749&gt;V1749,"22-?,Дата 14 - Прибыл из УФСИН; ","")&amp;IF(Формулы!Q1749&gt;Y1749,"25-?,Дата 13 - Выбыл в УФСИН;","")&amp;IF(YEAR(ДАННЫЕ!$F$1)=YEAR(ДАННЫЕ!B1749),IF(AT1749&gt;0,"","40-?, вявлен в текущем году! "),"")&amp;IF(YEAR($F$1)=YEAR(W1749),IF(X1749+Y1749&gt;0,"","23-стоит, 24,25 - куда выбыл? "),"")&amp;IF(X1749+Y1749&gt;0,IF(YEAR($F$1)=YEAR(W1749),"","24+25&gt;0? 23 - когда выбыл? "),"")&amp;IF(BA1749&lt;BB1749,"47&gt;=48; ","")&amp;IF(BA1749&lt;BC1749,"47&gt;=49; ","")&amp;IF(BA1749&lt;BD1749,"47&gt;=50; ","")&amp;IF(BE1749&gt;0,IF(BF1749&gt;0,IF(AU1749&gt;AV1749,"","41 и 42 - ? (51 и 52 &gt; 0);"),"51 &gt; 0 52 - ?;"),"")&amp;IF(AU1749&gt;0,IF(AV1749&gt;AU1749,"41&gt;42;","")&amp;IF(BE1749&gt;0,"","41&gt;0 51-?;"),"")&amp;IF(BF1749&gt;0,IF(BE1749&gt;0,"","52&gt;0 51-?;"),"")&amp;IF(AW1749&gt;=AX1749,"","43&gt;44;")&amp;IF(CA1749&gt;0,IF(AW1749&gt;0,"","71 &gt; 0 43-?;"),"")</f>
        <v/>
      </c>
    </row>
    <row r="1750" spans="1:93" ht="12" x14ac:dyDescent="0.2">
      <c r="A1750" s="45"/>
      <c r="B1750" s="46"/>
      <c r="C1750" s="121"/>
      <c r="D1750" s="121"/>
      <c r="E1750" s="336"/>
      <c r="F1750" s="122"/>
      <c r="G1750" s="46"/>
      <c r="H1750" s="45"/>
      <c r="I1750" s="45"/>
      <c r="J1750" s="45"/>
      <c r="K1750" s="45"/>
      <c r="L1750" s="45"/>
      <c r="M1750" s="46"/>
      <c r="N1750" s="46"/>
      <c r="O1750" s="48"/>
      <c r="P1750" s="48"/>
      <c r="Q1750" s="46"/>
      <c r="R1750" s="48"/>
      <c r="S1750" s="48"/>
      <c r="T1750" s="48"/>
      <c r="U1750" s="48"/>
      <c r="V1750" s="48"/>
      <c r="W1750" s="46"/>
      <c r="X1750" s="48"/>
      <c r="Y1750" s="48"/>
      <c r="Z1750" s="157"/>
      <c r="AA1750" s="47"/>
      <c r="AB1750" s="97"/>
      <c r="AC1750" s="49"/>
      <c r="AD1750" s="49"/>
      <c r="AE1750" s="49"/>
      <c r="AF1750" s="49"/>
      <c r="AG1750" s="49"/>
      <c r="AH1750" s="47"/>
      <c r="AI1750" s="47"/>
      <c r="AJ1750" s="47"/>
      <c r="AK1750" s="190"/>
      <c r="AL1750" s="190"/>
      <c r="AM1750" s="190"/>
      <c r="AN1750" s="190"/>
      <c r="AO1750" s="190"/>
      <c r="AP1750" s="151"/>
      <c r="AQ1750" s="322"/>
      <c r="AR1750" s="322"/>
      <c r="AS1750" s="322"/>
      <c r="AT1750" s="47"/>
      <c r="AU1750" s="47"/>
      <c r="AV1750" s="47"/>
      <c r="AW1750" s="47"/>
      <c r="AX1750" s="322"/>
      <c r="AY1750" s="98"/>
      <c r="AZ1750" s="98"/>
      <c r="BA1750" s="47"/>
      <c r="BB1750" s="47"/>
      <c r="BC1750" s="47"/>
      <c r="BD1750" s="47"/>
      <c r="BE1750" s="97"/>
      <c r="BF1750" s="49"/>
      <c r="BG1750" s="239"/>
      <c r="BH1750" s="342"/>
      <c r="BI1750" s="49"/>
      <c r="BJ1750" s="49"/>
      <c r="BK1750" s="49"/>
      <c r="BL1750" s="49"/>
      <c r="BM1750" s="49"/>
      <c r="BN1750" s="47"/>
      <c r="BO1750" s="49"/>
      <c r="BP1750" s="49"/>
      <c r="BQ1750" s="49"/>
      <c r="BR1750" s="323"/>
      <c r="BS1750" s="323"/>
      <c r="BT1750" s="323"/>
      <c r="BU1750" s="49"/>
      <c r="BV1750" s="49"/>
      <c r="BW1750" s="97"/>
      <c r="BX1750" s="97"/>
      <c r="BY1750" s="97"/>
      <c r="BZ1750" s="97"/>
      <c r="CA1750" s="49"/>
      <c r="CB1750" s="49"/>
      <c r="CC1750" s="49"/>
      <c r="CD1750" s="49"/>
      <c r="CE1750" s="49"/>
      <c r="CF1750" s="49"/>
      <c r="CG1750" s="49"/>
      <c r="CH1750" s="49"/>
      <c r="CI1750" s="97"/>
      <c r="CJ1750" s="97"/>
      <c r="CK1750" s="97"/>
      <c r="CL1750" s="97"/>
      <c r="CM1750" s="335"/>
      <c r="CN1750" s="337"/>
      <c r="CO1750" s="315" t="str">
        <f>IF(Формулы!R1750&gt;V1750,"22-?,Дата 14 - Прибыл из УФСИН; ","")&amp;IF(Формулы!Q1750&gt;Y1750,"25-?,Дата 13 - Выбыл в УФСИН;","")&amp;IF(YEAR(ДАННЫЕ!$F$1)=YEAR(ДАННЫЕ!B1750),IF(AT1750&gt;0,"","40-?, вявлен в текущем году! "),"")&amp;IF(YEAR($F$1)=YEAR(W1750),IF(X1750+Y1750&gt;0,"","23-стоит, 24,25 - куда выбыл? "),"")&amp;IF(X1750+Y1750&gt;0,IF(YEAR($F$1)=YEAR(W1750),"","24+25&gt;0? 23 - когда выбыл? "),"")&amp;IF(BA1750&lt;BB1750,"47&gt;=48; ","")&amp;IF(BA1750&lt;BC1750,"47&gt;=49; ","")&amp;IF(BA1750&lt;BD1750,"47&gt;=50; ","")&amp;IF(BE1750&gt;0,IF(BF1750&gt;0,IF(AU1750&gt;AV1750,"","41 и 42 - ? (51 и 52 &gt; 0);"),"51 &gt; 0 52 - ?;"),"")&amp;IF(AU1750&gt;0,IF(AV1750&gt;AU1750,"41&gt;42;","")&amp;IF(BE1750&gt;0,"","41&gt;0 51-?;"),"")&amp;IF(BF1750&gt;0,IF(BE1750&gt;0,"","52&gt;0 51-?;"),"")&amp;IF(AW1750&gt;=AX1750,"","43&gt;44;")&amp;IF(CA1750&gt;0,IF(AW1750&gt;0,"","71 &gt; 0 43-?;"),"")</f>
        <v/>
      </c>
    </row>
    <row r="1751" spans="1:93" ht="12" x14ac:dyDescent="0.2">
      <c r="A1751" s="45"/>
      <c r="B1751" s="46"/>
      <c r="C1751" s="121"/>
      <c r="D1751" s="121"/>
      <c r="E1751" s="336"/>
      <c r="F1751" s="122"/>
      <c r="G1751" s="46"/>
      <c r="H1751" s="45"/>
      <c r="I1751" s="45"/>
      <c r="J1751" s="45"/>
      <c r="K1751" s="45"/>
      <c r="L1751" s="45"/>
      <c r="M1751" s="46"/>
      <c r="N1751" s="46"/>
      <c r="O1751" s="48"/>
      <c r="P1751" s="48"/>
      <c r="Q1751" s="46"/>
      <c r="R1751" s="48"/>
      <c r="S1751" s="48"/>
      <c r="T1751" s="48"/>
      <c r="U1751" s="48"/>
      <c r="V1751" s="48"/>
      <c r="W1751" s="46"/>
      <c r="X1751" s="48"/>
      <c r="Y1751" s="48"/>
      <c r="Z1751" s="157"/>
      <c r="AA1751" s="47"/>
      <c r="AB1751" s="97"/>
      <c r="AC1751" s="49"/>
      <c r="AD1751" s="49"/>
      <c r="AE1751" s="49"/>
      <c r="AF1751" s="49"/>
      <c r="AG1751" s="49"/>
      <c r="AH1751" s="47"/>
      <c r="AI1751" s="47"/>
      <c r="AJ1751" s="47"/>
      <c r="AK1751" s="190"/>
      <c r="AL1751" s="190"/>
      <c r="AM1751" s="190"/>
      <c r="AN1751" s="190"/>
      <c r="AO1751" s="190"/>
      <c r="AP1751" s="151"/>
      <c r="AQ1751" s="322"/>
      <c r="AR1751" s="322"/>
      <c r="AS1751" s="322"/>
      <c r="AT1751" s="47"/>
      <c r="AU1751" s="47"/>
      <c r="AV1751" s="47"/>
      <c r="AW1751" s="47"/>
      <c r="AX1751" s="322"/>
      <c r="AY1751" s="98"/>
      <c r="AZ1751" s="98"/>
      <c r="BA1751" s="47"/>
      <c r="BB1751" s="47"/>
      <c r="BC1751" s="47"/>
      <c r="BD1751" s="47"/>
      <c r="BE1751" s="97"/>
      <c r="BF1751" s="49"/>
      <c r="BG1751" s="239"/>
      <c r="BH1751" s="342"/>
      <c r="BI1751" s="49"/>
      <c r="BJ1751" s="49"/>
      <c r="BK1751" s="49"/>
      <c r="BL1751" s="49"/>
      <c r="BM1751" s="49"/>
      <c r="BN1751" s="47"/>
      <c r="BO1751" s="49"/>
      <c r="BP1751" s="49"/>
      <c r="BQ1751" s="49"/>
      <c r="BR1751" s="323"/>
      <c r="BS1751" s="323"/>
      <c r="BT1751" s="323"/>
      <c r="BU1751" s="49"/>
      <c r="BV1751" s="49"/>
      <c r="BW1751" s="97"/>
      <c r="BX1751" s="97"/>
      <c r="BY1751" s="97"/>
      <c r="BZ1751" s="97"/>
      <c r="CA1751" s="49"/>
      <c r="CB1751" s="49"/>
      <c r="CC1751" s="49"/>
      <c r="CD1751" s="49"/>
      <c r="CE1751" s="49"/>
      <c r="CF1751" s="49"/>
      <c r="CG1751" s="49"/>
      <c r="CH1751" s="49"/>
      <c r="CI1751" s="97"/>
      <c r="CJ1751" s="97"/>
      <c r="CK1751" s="97"/>
      <c r="CL1751" s="97"/>
      <c r="CM1751" s="335"/>
      <c r="CN1751" s="337"/>
      <c r="CO1751" s="315" t="str">
        <f>IF(Формулы!R1751&gt;V1751,"22-?,Дата 14 - Прибыл из УФСИН; ","")&amp;IF(Формулы!Q1751&gt;Y1751,"25-?,Дата 13 - Выбыл в УФСИН;","")&amp;IF(YEAR(ДАННЫЕ!$F$1)=YEAR(ДАННЫЕ!B1751),IF(AT1751&gt;0,"","40-?, вявлен в текущем году! "),"")&amp;IF(YEAR($F$1)=YEAR(W1751),IF(X1751+Y1751&gt;0,"","23-стоит, 24,25 - куда выбыл? "),"")&amp;IF(X1751+Y1751&gt;0,IF(YEAR($F$1)=YEAR(W1751),"","24+25&gt;0? 23 - когда выбыл? "),"")&amp;IF(BA1751&lt;BB1751,"47&gt;=48; ","")&amp;IF(BA1751&lt;BC1751,"47&gt;=49; ","")&amp;IF(BA1751&lt;BD1751,"47&gt;=50; ","")&amp;IF(BE1751&gt;0,IF(BF1751&gt;0,IF(AU1751&gt;AV1751,"","41 и 42 - ? (51 и 52 &gt; 0);"),"51 &gt; 0 52 - ?;"),"")&amp;IF(AU1751&gt;0,IF(AV1751&gt;AU1751,"41&gt;42;","")&amp;IF(BE1751&gt;0,"","41&gt;0 51-?;"),"")&amp;IF(BF1751&gt;0,IF(BE1751&gt;0,"","52&gt;0 51-?;"),"")&amp;IF(AW1751&gt;=AX1751,"","43&gt;44;")&amp;IF(CA1751&gt;0,IF(AW1751&gt;0,"","71 &gt; 0 43-?;"),"")</f>
        <v/>
      </c>
    </row>
    <row r="1752" spans="1:93" ht="12" x14ac:dyDescent="0.2">
      <c r="A1752" s="45"/>
      <c r="B1752" s="46"/>
      <c r="C1752" s="121"/>
      <c r="D1752" s="121"/>
      <c r="E1752" s="336"/>
      <c r="F1752" s="122"/>
      <c r="G1752" s="46"/>
      <c r="H1752" s="45"/>
      <c r="I1752" s="45"/>
      <c r="J1752" s="45"/>
      <c r="K1752" s="45"/>
      <c r="L1752" s="45"/>
      <c r="M1752" s="46"/>
      <c r="N1752" s="46"/>
      <c r="O1752" s="48"/>
      <c r="P1752" s="48"/>
      <c r="Q1752" s="46"/>
      <c r="R1752" s="48"/>
      <c r="S1752" s="48"/>
      <c r="T1752" s="48"/>
      <c r="U1752" s="48"/>
      <c r="V1752" s="48"/>
      <c r="W1752" s="46"/>
      <c r="X1752" s="48"/>
      <c r="Y1752" s="48"/>
      <c r="Z1752" s="157"/>
      <c r="AA1752" s="47"/>
      <c r="AB1752" s="97"/>
      <c r="AC1752" s="49"/>
      <c r="AD1752" s="49"/>
      <c r="AE1752" s="49"/>
      <c r="AF1752" s="49"/>
      <c r="AG1752" s="49"/>
      <c r="AH1752" s="47"/>
      <c r="AI1752" s="47"/>
      <c r="AJ1752" s="47"/>
      <c r="AK1752" s="190"/>
      <c r="AL1752" s="190"/>
      <c r="AM1752" s="190"/>
      <c r="AN1752" s="190"/>
      <c r="AO1752" s="190"/>
      <c r="AP1752" s="151"/>
      <c r="AQ1752" s="322"/>
      <c r="AR1752" s="322"/>
      <c r="AS1752" s="322"/>
      <c r="AT1752" s="47"/>
      <c r="AU1752" s="47"/>
      <c r="AV1752" s="47"/>
      <c r="AW1752" s="47"/>
      <c r="AX1752" s="322"/>
      <c r="AY1752" s="98"/>
      <c r="AZ1752" s="98"/>
      <c r="BA1752" s="47"/>
      <c r="BB1752" s="47"/>
      <c r="BC1752" s="47"/>
      <c r="BD1752" s="47"/>
      <c r="BE1752" s="97"/>
      <c r="BF1752" s="49"/>
      <c r="BG1752" s="239"/>
      <c r="BH1752" s="342"/>
      <c r="BI1752" s="49"/>
      <c r="BJ1752" s="49"/>
      <c r="BK1752" s="49"/>
      <c r="BL1752" s="49"/>
      <c r="BM1752" s="49"/>
      <c r="BN1752" s="47"/>
      <c r="BO1752" s="49"/>
      <c r="BP1752" s="49"/>
      <c r="BQ1752" s="49"/>
      <c r="BR1752" s="323"/>
      <c r="BS1752" s="323"/>
      <c r="BT1752" s="323"/>
      <c r="BU1752" s="49"/>
      <c r="BV1752" s="49"/>
      <c r="BW1752" s="97"/>
      <c r="BX1752" s="97"/>
      <c r="BY1752" s="97"/>
      <c r="BZ1752" s="97"/>
      <c r="CA1752" s="49"/>
      <c r="CB1752" s="49"/>
      <c r="CC1752" s="49"/>
      <c r="CD1752" s="49"/>
      <c r="CE1752" s="49"/>
      <c r="CF1752" s="49"/>
      <c r="CG1752" s="49"/>
      <c r="CH1752" s="49"/>
      <c r="CI1752" s="97"/>
      <c r="CJ1752" s="97"/>
      <c r="CK1752" s="97"/>
      <c r="CL1752" s="97"/>
      <c r="CM1752" s="335"/>
      <c r="CN1752" s="337"/>
      <c r="CO1752" s="315" t="str">
        <f>IF(Формулы!R1752&gt;V1752,"22-?,Дата 14 - Прибыл из УФСИН; ","")&amp;IF(Формулы!Q1752&gt;Y1752,"25-?,Дата 13 - Выбыл в УФСИН;","")&amp;IF(YEAR(ДАННЫЕ!$F$1)=YEAR(ДАННЫЕ!B1752),IF(AT1752&gt;0,"","40-?, вявлен в текущем году! "),"")&amp;IF(YEAR($F$1)=YEAR(W1752),IF(X1752+Y1752&gt;0,"","23-стоит, 24,25 - куда выбыл? "),"")&amp;IF(X1752+Y1752&gt;0,IF(YEAR($F$1)=YEAR(W1752),"","24+25&gt;0? 23 - когда выбыл? "),"")&amp;IF(BA1752&lt;BB1752,"47&gt;=48; ","")&amp;IF(BA1752&lt;BC1752,"47&gt;=49; ","")&amp;IF(BA1752&lt;BD1752,"47&gt;=50; ","")&amp;IF(BE1752&gt;0,IF(BF1752&gt;0,IF(AU1752&gt;AV1752,"","41 и 42 - ? (51 и 52 &gt; 0);"),"51 &gt; 0 52 - ?;"),"")&amp;IF(AU1752&gt;0,IF(AV1752&gt;AU1752,"41&gt;42;","")&amp;IF(BE1752&gt;0,"","41&gt;0 51-?;"),"")&amp;IF(BF1752&gt;0,IF(BE1752&gt;0,"","52&gt;0 51-?;"),"")&amp;IF(AW1752&gt;=AX1752,"","43&gt;44;")&amp;IF(CA1752&gt;0,IF(AW1752&gt;0,"","71 &gt; 0 43-?;"),"")</f>
        <v/>
      </c>
    </row>
    <row r="1753" spans="1:93" ht="12" x14ac:dyDescent="0.2">
      <c r="A1753" s="45"/>
      <c r="B1753" s="46"/>
      <c r="C1753" s="121"/>
      <c r="D1753" s="121"/>
      <c r="E1753" s="336"/>
      <c r="F1753" s="122"/>
      <c r="G1753" s="46"/>
      <c r="H1753" s="45"/>
      <c r="I1753" s="45"/>
      <c r="J1753" s="45"/>
      <c r="K1753" s="45"/>
      <c r="L1753" s="45"/>
      <c r="M1753" s="46"/>
      <c r="N1753" s="46"/>
      <c r="O1753" s="48"/>
      <c r="P1753" s="48"/>
      <c r="Q1753" s="46"/>
      <c r="R1753" s="48"/>
      <c r="S1753" s="48"/>
      <c r="T1753" s="48"/>
      <c r="U1753" s="48"/>
      <c r="V1753" s="48"/>
      <c r="W1753" s="46"/>
      <c r="X1753" s="48"/>
      <c r="Y1753" s="48"/>
      <c r="Z1753" s="157"/>
      <c r="AA1753" s="47"/>
      <c r="AB1753" s="97"/>
      <c r="AC1753" s="49"/>
      <c r="AD1753" s="49"/>
      <c r="AE1753" s="49"/>
      <c r="AF1753" s="49"/>
      <c r="AG1753" s="49"/>
      <c r="AH1753" s="47"/>
      <c r="AI1753" s="47"/>
      <c r="AJ1753" s="47"/>
      <c r="AK1753" s="190"/>
      <c r="AL1753" s="190"/>
      <c r="AM1753" s="190"/>
      <c r="AN1753" s="190"/>
      <c r="AO1753" s="190"/>
      <c r="AP1753" s="151"/>
      <c r="AQ1753" s="322"/>
      <c r="AR1753" s="322"/>
      <c r="AS1753" s="322"/>
      <c r="AT1753" s="47"/>
      <c r="AU1753" s="47"/>
      <c r="AV1753" s="47"/>
      <c r="AW1753" s="47"/>
      <c r="AX1753" s="322"/>
      <c r="AY1753" s="98"/>
      <c r="AZ1753" s="98"/>
      <c r="BA1753" s="47"/>
      <c r="BB1753" s="47"/>
      <c r="BC1753" s="47"/>
      <c r="BD1753" s="47"/>
      <c r="BE1753" s="97"/>
      <c r="BF1753" s="49"/>
      <c r="BG1753" s="239"/>
      <c r="BH1753" s="342"/>
      <c r="BI1753" s="49"/>
      <c r="BJ1753" s="49"/>
      <c r="BK1753" s="49"/>
      <c r="BL1753" s="49"/>
      <c r="BM1753" s="49"/>
      <c r="BN1753" s="47"/>
      <c r="BO1753" s="49"/>
      <c r="BP1753" s="49"/>
      <c r="BQ1753" s="49"/>
      <c r="BR1753" s="323"/>
      <c r="BS1753" s="323"/>
      <c r="BT1753" s="323"/>
      <c r="BU1753" s="49"/>
      <c r="BV1753" s="49"/>
      <c r="BW1753" s="97"/>
      <c r="BX1753" s="97"/>
      <c r="BY1753" s="97"/>
      <c r="BZ1753" s="97"/>
      <c r="CA1753" s="49"/>
      <c r="CB1753" s="49"/>
      <c r="CC1753" s="49"/>
      <c r="CD1753" s="49"/>
      <c r="CE1753" s="49"/>
      <c r="CF1753" s="49"/>
      <c r="CG1753" s="49"/>
      <c r="CH1753" s="49"/>
      <c r="CI1753" s="97"/>
      <c r="CJ1753" s="97"/>
      <c r="CK1753" s="97"/>
      <c r="CL1753" s="97"/>
      <c r="CM1753" s="335"/>
      <c r="CN1753" s="337"/>
      <c r="CO1753" s="315" t="str">
        <f>IF(Формулы!R1753&gt;V1753,"22-?,Дата 14 - Прибыл из УФСИН; ","")&amp;IF(Формулы!Q1753&gt;Y1753,"25-?,Дата 13 - Выбыл в УФСИН;","")&amp;IF(YEAR(ДАННЫЕ!$F$1)=YEAR(ДАННЫЕ!B1753),IF(AT1753&gt;0,"","40-?, вявлен в текущем году! "),"")&amp;IF(YEAR($F$1)=YEAR(W1753),IF(X1753+Y1753&gt;0,"","23-стоит, 24,25 - куда выбыл? "),"")&amp;IF(X1753+Y1753&gt;0,IF(YEAR($F$1)=YEAR(W1753),"","24+25&gt;0? 23 - когда выбыл? "),"")&amp;IF(BA1753&lt;BB1753,"47&gt;=48; ","")&amp;IF(BA1753&lt;BC1753,"47&gt;=49; ","")&amp;IF(BA1753&lt;BD1753,"47&gt;=50; ","")&amp;IF(BE1753&gt;0,IF(BF1753&gt;0,IF(AU1753&gt;AV1753,"","41 и 42 - ? (51 и 52 &gt; 0);"),"51 &gt; 0 52 - ?;"),"")&amp;IF(AU1753&gt;0,IF(AV1753&gt;AU1753,"41&gt;42;","")&amp;IF(BE1753&gt;0,"","41&gt;0 51-?;"),"")&amp;IF(BF1753&gt;0,IF(BE1753&gt;0,"","52&gt;0 51-?;"),"")&amp;IF(AW1753&gt;=AX1753,"","43&gt;44;")&amp;IF(CA1753&gt;0,IF(AW1753&gt;0,"","71 &gt; 0 43-?;"),"")</f>
        <v/>
      </c>
    </row>
    <row r="1754" spans="1:93" ht="12" x14ac:dyDescent="0.2">
      <c r="A1754" s="45"/>
      <c r="B1754" s="46"/>
      <c r="C1754" s="121"/>
      <c r="D1754" s="121"/>
      <c r="E1754" s="336"/>
      <c r="F1754" s="122"/>
      <c r="G1754" s="46"/>
      <c r="H1754" s="45"/>
      <c r="I1754" s="45"/>
      <c r="J1754" s="45"/>
      <c r="K1754" s="45"/>
      <c r="L1754" s="45"/>
      <c r="M1754" s="46"/>
      <c r="N1754" s="46"/>
      <c r="O1754" s="48"/>
      <c r="P1754" s="48"/>
      <c r="Q1754" s="46"/>
      <c r="R1754" s="48"/>
      <c r="S1754" s="48"/>
      <c r="T1754" s="48"/>
      <c r="U1754" s="48"/>
      <c r="V1754" s="48"/>
      <c r="W1754" s="46"/>
      <c r="X1754" s="48"/>
      <c r="Y1754" s="48"/>
      <c r="Z1754" s="157"/>
      <c r="AA1754" s="47"/>
      <c r="AB1754" s="97"/>
      <c r="AC1754" s="49"/>
      <c r="AD1754" s="49"/>
      <c r="AE1754" s="49"/>
      <c r="AF1754" s="49"/>
      <c r="AG1754" s="49"/>
      <c r="AH1754" s="47"/>
      <c r="AI1754" s="47"/>
      <c r="AJ1754" s="47"/>
      <c r="AK1754" s="190"/>
      <c r="AL1754" s="190"/>
      <c r="AM1754" s="190"/>
      <c r="AN1754" s="190"/>
      <c r="AO1754" s="190"/>
      <c r="AP1754" s="151"/>
      <c r="AQ1754" s="322"/>
      <c r="AR1754" s="322"/>
      <c r="AS1754" s="322"/>
      <c r="AT1754" s="47"/>
      <c r="AU1754" s="47"/>
      <c r="AV1754" s="47"/>
      <c r="AW1754" s="47"/>
      <c r="AX1754" s="322"/>
      <c r="AY1754" s="98"/>
      <c r="AZ1754" s="98"/>
      <c r="BA1754" s="47"/>
      <c r="BB1754" s="47"/>
      <c r="BC1754" s="47"/>
      <c r="BD1754" s="47"/>
      <c r="BE1754" s="97"/>
      <c r="BF1754" s="49"/>
      <c r="BG1754" s="239"/>
      <c r="BH1754" s="342"/>
      <c r="BI1754" s="49"/>
      <c r="BJ1754" s="49"/>
      <c r="BK1754" s="49"/>
      <c r="BL1754" s="49"/>
      <c r="BM1754" s="49"/>
      <c r="BN1754" s="47"/>
      <c r="BO1754" s="49"/>
      <c r="BP1754" s="49"/>
      <c r="BQ1754" s="49"/>
      <c r="BR1754" s="323"/>
      <c r="BS1754" s="323"/>
      <c r="BT1754" s="323"/>
      <c r="BU1754" s="49"/>
      <c r="BV1754" s="49"/>
      <c r="BW1754" s="97"/>
      <c r="BX1754" s="97"/>
      <c r="BY1754" s="97"/>
      <c r="BZ1754" s="97"/>
      <c r="CA1754" s="49"/>
      <c r="CB1754" s="49"/>
      <c r="CC1754" s="49"/>
      <c r="CD1754" s="49"/>
      <c r="CE1754" s="49"/>
      <c r="CF1754" s="49"/>
      <c r="CG1754" s="49"/>
      <c r="CH1754" s="49"/>
      <c r="CI1754" s="97"/>
      <c r="CJ1754" s="97"/>
      <c r="CK1754" s="97"/>
      <c r="CL1754" s="97"/>
      <c r="CM1754" s="335"/>
      <c r="CN1754" s="337"/>
      <c r="CO1754" s="315" t="str">
        <f>IF(Формулы!R1754&gt;V1754,"22-?,Дата 14 - Прибыл из УФСИН; ","")&amp;IF(Формулы!Q1754&gt;Y1754,"25-?,Дата 13 - Выбыл в УФСИН;","")&amp;IF(YEAR(ДАННЫЕ!$F$1)=YEAR(ДАННЫЕ!B1754),IF(AT1754&gt;0,"","40-?, вявлен в текущем году! "),"")&amp;IF(YEAR($F$1)=YEAR(W1754),IF(X1754+Y1754&gt;0,"","23-стоит, 24,25 - куда выбыл? "),"")&amp;IF(X1754+Y1754&gt;0,IF(YEAR($F$1)=YEAR(W1754),"","24+25&gt;0? 23 - когда выбыл? "),"")&amp;IF(BA1754&lt;BB1754,"47&gt;=48; ","")&amp;IF(BA1754&lt;BC1754,"47&gt;=49; ","")&amp;IF(BA1754&lt;BD1754,"47&gt;=50; ","")&amp;IF(BE1754&gt;0,IF(BF1754&gt;0,IF(AU1754&gt;AV1754,"","41 и 42 - ? (51 и 52 &gt; 0);"),"51 &gt; 0 52 - ?;"),"")&amp;IF(AU1754&gt;0,IF(AV1754&gt;AU1754,"41&gt;42;","")&amp;IF(BE1754&gt;0,"","41&gt;0 51-?;"),"")&amp;IF(BF1754&gt;0,IF(BE1754&gt;0,"","52&gt;0 51-?;"),"")&amp;IF(AW1754&gt;=AX1754,"","43&gt;44;")&amp;IF(CA1754&gt;0,IF(AW1754&gt;0,"","71 &gt; 0 43-?;"),"")</f>
        <v/>
      </c>
    </row>
    <row r="1755" spans="1:93" ht="12" x14ac:dyDescent="0.2">
      <c r="A1755" s="45"/>
      <c r="B1755" s="46"/>
      <c r="C1755" s="121"/>
      <c r="D1755" s="121"/>
      <c r="E1755" s="336"/>
      <c r="F1755" s="122"/>
      <c r="G1755" s="46"/>
      <c r="H1755" s="45"/>
      <c r="I1755" s="45"/>
      <c r="J1755" s="45"/>
      <c r="K1755" s="45"/>
      <c r="L1755" s="45"/>
      <c r="M1755" s="46"/>
      <c r="N1755" s="46"/>
      <c r="O1755" s="48"/>
      <c r="P1755" s="48"/>
      <c r="Q1755" s="46"/>
      <c r="R1755" s="48"/>
      <c r="S1755" s="48"/>
      <c r="T1755" s="48"/>
      <c r="U1755" s="48"/>
      <c r="V1755" s="48"/>
      <c r="W1755" s="46"/>
      <c r="X1755" s="48"/>
      <c r="Y1755" s="48"/>
      <c r="Z1755" s="157"/>
      <c r="AA1755" s="47"/>
      <c r="AB1755" s="97"/>
      <c r="AC1755" s="49"/>
      <c r="AD1755" s="49"/>
      <c r="AE1755" s="49"/>
      <c r="AF1755" s="49"/>
      <c r="AG1755" s="49"/>
      <c r="AH1755" s="47"/>
      <c r="AI1755" s="47"/>
      <c r="AJ1755" s="47"/>
      <c r="AK1755" s="190"/>
      <c r="AL1755" s="190"/>
      <c r="AM1755" s="190"/>
      <c r="AN1755" s="190"/>
      <c r="AO1755" s="190"/>
      <c r="AP1755" s="151"/>
      <c r="AQ1755" s="322"/>
      <c r="AR1755" s="322"/>
      <c r="AS1755" s="322"/>
      <c r="AT1755" s="47"/>
      <c r="AU1755" s="47"/>
      <c r="AV1755" s="47"/>
      <c r="AW1755" s="47"/>
      <c r="AX1755" s="322"/>
      <c r="AY1755" s="98"/>
      <c r="AZ1755" s="98"/>
      <c r="BA1755" s="47"/>
      <c r="BB1755" s="47"/>
      <c r="BC1755" s="47"/>
      <c r="BD1755" s="47"/>
      <c r="BE1755" s="97"/>
      <c r="BF1755" s="49"/>
      <c r="BG1755" s="239"/>
      <c r="BH1755" s="342"/>
      <c r="BI1755" s="49"/>
      <c r="BJ1755" s="49"/>
      <c r="BK1755" s="49"/>
      <c r="BL1755" s="49"/>
      <c r="BM1755" s="49"/>
      <c r="BN1755" s="47"/>
      <c r="BO1755" s="49"/>
      <c r="BP1755" s="49"/>
      <c r="BQ1755" s="49"/>
      <c r="BR1755" s="323"/>
      <c r="BS1755" s="323"/>
      <c r="BT1755" s="323"/>
      <c r="BU1755" s="49"/>
      <c r="BV1755" s="49"/>
      <c r="BW1755" s="97"/>
      <c r="BX1755" s="97"/>
      <c r="BY1755" s="97"/>
      <c r="BZ1755" s="97"/>
      <c r="CA1755" s="49"/>
      <c r="CB1755" s="49"/>
      <c r="CC1755" s="49"/>
      <c r="CD1755" s="49"/>
      <c r="CE1755" s="49"/>
      <c r="CF1755" s="49"/>
      <c r="CG1755" s="49"/>
      <c r="CH1755" s="49"/>
      <c r="CI1755" s="97"/>
      <c r="CJ1755" s="97"/>
      <c r="CK1755" s="97"/>
      <c r="CL1755" s="97"/>
      <c r="CM1755" s="335"/>
      <c r="CN1755" s="337"/>
      <c r="CO1755" s="315" t="str">
        <f>IF(Формулы!R1755&gt;V1755,"22-?,Дата 14 - Прибыл из УФСИН; ","")&amp;IF(Формулы!Q1755&gt;Y1755,"25-?,Дата 13 - Выбыл в УФСИН;","")&amp;IF(YEAR(ДАННЫЕ!$F$1)=YEAR(ДАННЫЕ!B1755),IF(AT1755&gt;0,"","40-?, вявлен в текущем году! "),"")&amp;IF(YEAR($F$1)=YEAR(W1755),IF(X1755+Y1755&gt;0,"","23-стоит, 24,25 - куда выбыл? "),"")&amp;IF(X1755+Y1755&gt;0,IF(YEAR($F$1)=YEAR(W1755),"","24+25&gt;0? 23 - когда выбыл? "),"")&amp;IF(BA1755&lt;BB1755,"47&gt;=48; ","")&amp;IF(BA1755&lt;BC1755,"47&gt;=49; ","")&amp;IF(BA1755&lt;BD1755,"47&gt;=50; ","")&amp;IF(BE1755&gt;0,IF(BF1755&gt;0,IF(AU1755&gt;AV1755,"","41 и 42 - ? (51 и 52 &gt; 0);"),"51 &gt; 0 52 - ?;"),"")&amp;IF(AU1755&gt;0,IF(AV1755&gt;AU1755,"41&gt;42;","")&amp;IF(BE1755&gt;0,"","41&gt;0 51-?;"),"")&amp;IF(BF1755&gt;0,IF(BE1755&gt;0,"","52&gt;0 51-?;"),"")&amp;IF(AW1755&gt;=AX1755,"","43&gt;44;")&amp;IF(CA1755&gt;0,IF(AW1755&gt;0,"","71 &gt; 0 43-?;"),"")</f>
        <v/>
      </c>
    </row>
    <row r="1756" spans="1:93" ht="12" x14ac:dyDescent="0.2">
      <c r="A1756" s="45"/>
      <c r="B1756" s="46"/>
      <c r="C1756" s="121"/>
      <c r="D1756" s="121"/>
      <c r="E1756" s="336"/>
      <c r="F1756" s="122"/>
      <c r="G1756" s="46"/>
      <c r="H1756" s="45"/>
      <c r="I1756" s="45"/>
      <c r="J1756" s="45"/>
      <c r="K1756" s="45"/>
      <c r="L1756" s="45"/>
      <c r="M1756" s="46"/>
      <c r="N1756" s="46"/>
      <c r="O1756" s="48"/>
      <c r="P1756" s="48"/>
      <c r="Q1756" s="46"/>
      <c r="R1756" s="48"/>
      <c r="S1756" s="48"/>
      <c r="T1756" s="48"/>
      <c r="U1756" s="48"/>
      <c r="V1756" s="48"/>
      <c r="W1756" s="46"/>
      <c r="X1756" s="48"/>
      <c r="Y1756" s="48"/>
      <c r="Z1756" s="157"/>
      <c r="AA1756" s="47"/>
      <c r="AB1756" s="97"/>
      <c r="AC1756" s="49"/>
      <c r="AD1756" s="49"/>
      <c r="AE1756" s="49"/>
      <c r="AF1756" s="49"/>
      <c r="AG1756" s="49"/>
      <c r="AH1756" s="47"/>
      <c r="AI1756" s="47"/>
      <c r="AJ1756" s="47"/>
      <c r="AK1756" s="190"/>
      <c r="AL1756" s="190"/>
      <c r="AM1756" s="190"/>
      <c r="AN1756" s="190"/>
      <c r="AO1756" s="190"/>
      <c r="AP1756" s="151"/>
      <c r="AQ1756" s="322"/>
      <c r="AR1756" s="322"/>
      <c r="AS1756" s="322"/>
      <c r="AT1756" s="47"/>
      <c r="AU1756" s="47"/>
      <c r="AV1756" s="47"/>
      <c r="AW1756" s="47"/>
      <c r="AX1756" s="322"/>
      <c r="AY1756" s="98"/>
      <c r="AZ1756" s="98"/>
      <c r="BA1756" s="47"/>
      <c r="BB1756" s="47"/>
      <c r="BC1756" s="47"/>
      <c r="BD1756" s="47"/>
      <c r="BE1756" s="97"/>
      <c r="BF1756" s="49"/>
      <c r="BG1756" s="239"/>
      <c r="BH1756" s="342"/>
      <c r="BI1756" s="49"/>
      <c r="BJ1756" s="49"/>
      <c r="BK1756" s="49"/>
      <c r="BL1756" s="49"/>
      <c r="BM1756" s="49"/>
      <c r="BN1756" s="47"/>
      <c r="BO1756" s="49"/>
      <c r="BP1756" s="49"/>
      <c r="BQ1756" s="49"/>
      <c r="BR1756" s="323"/>
      <c r="BS1756" s="323"/>
      <c r="BT1756" s="323"/>
      <c r="BU1756" s="49"/>
      <c r="BV1756" s="49"/>
      <c r="BW1756" s="97"/>
      <c r="BX1756" s="97"/>
      <c r="BY1756" s="97"/>
      <c r="BZ1756" s="97"/>
      <c r="CA1756" s="49"/>
      <c r="CB1756" s="49"/>
      <c r="CC1756" s="49"/>
      <c r="CD1756" s="49"/>
      <c r="CE1756" s="49"/>
      <c r="CF1756" s="49"/>
      <c r="CG1756" s="49"/>
      <c r="CH1756" s="49"/>
      <c r="CI1756" s="97"/>
      <c r="CJ1756" s="97"/>
      <c r="CK1756" s="97"/>
      <c r="CL1756" s="97"/>
      <c r="CM1756" s="335"/>
      <c r="CN1756" s="337"/>
      <c r="CO1756" s="315" t="str">
        <f>IF(Формулы!R1756&gt;V1756,"22-?,Дата 14 - Прибыл из УФСИН; ","")&amp;IF(Формулы!Q1756&gt;Y1756,"25-?,Дата 13 - Выбыл в УФСИН;","")&amp;IF(YEAR(ДАННЫЕ!$F$1)=YEAR(ДАННЫЕ!B1756),IF(AT1756&gt;0,"","40-?, вявлен в текущем году! "),"")&amp;IF(YEAR($F$1)=YEAR(W1756),IF(X1756+Y1756&gt;0,"","23-стоит, 24,25 - куда выбыл? "),"")&amp;IF(X1756+Y1756&gt;0,IF(YEAR($F$1)=YEAR(W1756),"","24+25&gt;0? 23 - когда выбыл? "),"")&amp;IF(BA1756&lt;BB1756,"47&gt;=48; ","")&amp;IF(BA1756&lt;BC1756,"47&gt;=49; ","")&amp;IF(BA1756&lt;BD1756,"47&gt;=50; ","")&amp;IF(BE1756&gt;0,IF(BF1756&gt;0,IF(AU1756&gt;AV1756,"","41 и 42 - ? (51 и 52 &gt; 0);"),"51 &gt; 0 52 - ?;"),"")&amp;IF(AU1756&gt;0,IF(AV1756&gt;AU1756,"41&gt;42;","")&amp;IF(BE1756&gt;0,"","41&gt;0 51-?;"),"")&amp;IF(BF1756&gt;0,IF(BE1756&gt;0,"","52&gt;0 51-?;"),"")&amp;IF(AW1756&gt;=AX1756,"","43&gt;44;")&amp;IF(CA1756&gt;0,IF(AW1756&gt;0,"","71 &gt; 0 43-?;"),"")</f>
        <v/>
      </c>
    </row>
    <row r="1757" spans="1:93" ht="12" x14ac:dyDescent="0.2">
      <c r="A1757" s="45"/>
      <c r="B1757" s="46"/>
      <c r="C1757" s="121"/>
      <c r="D1757" s="121"/>
      <c r="E1757" s="336"/>
      <c r="F1757" s="122"/>
      <c r="G1757" s="46"/>
      <c r="H1757" s="45"/>
      <c r="I1757" s="45"/>
      <c r="J1757" s="45"/>
      <c r="K1757" s="45"/>
      <c r="L1757" s="45"/>
      <c r="M1757" s="46"/>
      <c r="N1757" s="46"/>
      <c r="O1757" s="48"/>
      <c r="P1757" s="48"/>
      <c r="Q1757" s="46"/>
      <c r="R1757" s="48"/>
      <c r="S1757" s="48"/>
      <c r="T1757" s="48"/>
      <c r="U1757" s="48"/>
      <c r="V1757" s="48"/>
      <c r="W1757" s="46"/>
      <c r="X1757" s="48"/>
      <c r="Y1757" s="48"/>
      <c r="Z1757" s="157"/>
      <c r="AA1757" s="47"/>
      <c r="AB1757" s="97"/>
      <c r="AC1757" s="49"/>
      <c r="AD1757" s="49"/>
      <c r="AE1757" s="49"/>
      <c r="AF1757" s="49"/>
      <c r="AG1757" s="49"/>
      <c r="AH1757" s="47"/>
      <c r="AI1757" s="47"/>
      <c r="AJ1757" s="47"/>
      <c r="AK1757" s="190"/>
      <c r="AL1757" s="190"/>
      <c r="AM1757" s="190"/>
      <c r="AN1757" s="190"/>
      <c r="AO1757" s="190"/>
      <c r="AP1757" s="151"/>
      <c r="AQ1757" s="322"/>
      <c r="AR1757" s="322"/>
      <c r="AS1757" s="322"/>
      <c r="AT1757" s="47"/>
      <c r="AU1757" s="47"/>
      <c r="AV1757" s="47"/>
      <c r="AW1757" s="47"/>
      <c r="AX1757" s="322"/>
      <c r="AY1757" s="98"/>
      <c r="AZ1757" s="98"/>
      <c r="BA1757" s="47"/>
      <c r="BB1757" s="47"/>
      <c r="BC1757" s="47"/>
      <c r="BD1757" s="47"/>
      <c r="BE1757" s="97"/>
      <c r="BF1757" s="49"/>
      <c r="BG1757" s="239"/>
      <c r="BH1757" s="342"/>
      <c r="BI1757" s="49"/>
      <c r="BJ1757" s="49"/>
      <c r="BK1757" s="49"/>
      <c r="BL1757" s="49"/>
      <c r="BM1757" s="49"/>
      <c r="BN1757" s="47"/>
      <c r="BO1757" s="49"/>
      <c r="BP1757" s="49"/>
      <c r="BQ1757" s="49"/>
      <c r="BR1757" s="323"/>
      <c r="BS1757" s="323"/>
      <c r="BT1757" s="323"/>
      <c r="BU1757" s="49"/>
      <c r="BV1757" s="49"/>
      <c r="BW1757" s="97"/>
      <c r="BX1757" s="97"/>
      <c r="BY1757" s="97"/>
      <c r="BZ1757" s="97"/>
      <c r="CA1757" s="49"/>
      <c r="CB1757" s="49"/>
      <c r="CC1757" s="49"/>
      <c r="CD1757" s="49"/>
      <c r="CE1757" s="49"/>
      <c r="CF1757" s="49"/>
      <c r="CG1757" s="49"/>
      <c r="CH1757" s="49"/>
      <c r="CI1757" s="97"/>
      <c r="CJ1757" s="97"/>
      <c r="CK1757" s="97"/>
      <c r="CL1757" s="97"/>
      <c r="CM1757" s="335"/>
      <c r="CN1757" s="337"/>
      <c r="CO1757" s="315" t="str">
        <f>IF(Формулы!R1757&gt;V1757,"22-?,Дата 14 - Прибыл из УФСИН; ","")&amp;IF(Формулы!Q1757&gt;Y1757,"25-?,Дата 13 - Выбыл в УФСИН;","")&amp;IF(YEAR(ДАННЫЕ!$F$1)=YEAR(ДАННЫЕ!B1757),IF(AT1757&gt;0,"","40-?, вявлен в текущем году! "),"")&amp;IF(YEAR($F$1)=YEAR(W1757),IF(X1757+Y1757&gt;0,"","23-стоит, 24,25 - куда выбыл? "),"")&amp;IF(X1757+Y1757&gt;0,IF(YEAR($F$1)=YEAR(W1757),"","24+25&gt;0? 23 - когда выбыл? "),"")&amp;IF(BA1757&lt;BB1757,"47&gt;=48; ","")&amp;IF(BA1757&lt;BC1757,"47&gt;=49; ","")&amp;IF(BA1757&lt;BD1757,"47&gt;=50; ","")&amp;IF(BE1757&gt;0,IF(BF1757&gt;0,IF(AU1757&gt;AV1757,"","41 и 42 - ? (51 и 52 &gt; 0);"),"51 &gt; 0 52 - ?;"),"")&amp;IF(AU1757&gt;0,IF(AV1757&gt;AU1757,"41&gt;42;","")&amp;IF(BE1757&gt;0,"","41&gt;0 51-?;"),"")&amp;IF(BF1757&gt;0,IF(BE1757&gt;0,"","52&gt;0 51-?;"),"")&amp;IF(AW1757&gt;=AX1757,"","43&gt;44;")&amp;IF(CA1757&gt;0,IF(AW1757&gt;0,"","71 &gt; 0 43-?;"),"")</f>
        <v/>
      </c>
    </row>
    <row r="1758" spans="1:93" ht="12" x14ac:dyDescent="0.2">
      <c r="A1758" s="45"/>
      <c r="B1758" s="46"/>
      <c r="C1758" s="121"/>
      <c r="D1758" s="121"/>
      <c r="E1758" s="336"/>
      <c r="F1758" s="122"/>
      <c r="G1758" s="46"/>
      <c r="H1758" s="45"/>
      <c r="I1758" s="45"/>
      <c r="J1758" s="45"/>
      <c r="K1758" s="45"/>
      <c r="L1758" s="45"/>
      <c r="M1758" s="46"/>
      <c r="N1758" s="46"/>
      <c r="O1758" s="48"/>
      <c r="P1758" s="48"/>
      <c r="Q1758" s="46"/>
      <c r="R1758" s="48"/>
      <c r="S1758" s="48"/>
      <c r="T1758" s="48"/>
      <c r="U1758" s="48"/>
      <c r="V1758" s="48"/>
      <c r="W1758" s="46"/>
      <c r="X1758" s="48"/>
      <c r="Y1758" s="48"/>
      <c r="Z1758" s="157"/>
      <c r="AA1758" s="47"/>
      <c r="AB1758" s="97"/>
      <c r="AC1758" s="49"/>
      <c r="AD1758" s="49"/>
      <c r="AE1758" s="49"/>
      <c r="AF1758" s="49"/>
      <c r="AG1758" s="49"/>
      <c r="AH1758" s="47"/>
      <c r="AI1758" s="47"/>
      <c r="AJ1758" s="47"/>
      <c r="AK1758" s="190"/>
      <c r="AL1758" s="190"/>
      <c r="AM1758" s="190"/>
      <c r="AN1758" s="190"/>
      <c r="AO1758" s="190"/>
      <c r="AP1758" s="151"/>
      <c r="AQ1758" s="322"/>
      <c r="AR1758" s="322"/>
      <c r="AS1758" s="322"/>
      <c r="AT1758" s="47"/>
      <c r="AU1758" s="47"/>
      <c r="AV1758" s="47"/>
      <c r="AW1758" s="47"/>
      <c r="AX1758" s="322"/>
      <c r="AY1758" s="98"/>
      <c r="AZ1758" s="98"/>
      <c r="BA1758" s="47"/>
      <c r="BB1758" s="47"/>
      <c r="BC1758" s="47"/>
      <c r="BD1758" s="47"/>
      <c r="BE1758" s="97"/>
      <c r="BF1758" s="49"/>
      <c r="BG1758" s="239"/>
      <c r="BH1758" s="342"/>
      <c r="BI1758" s="49"/>
      <c r="BJ1758" s="49"/>
      <c r="BK1758" s="49"/>
      <c r="BL1758" s="49"/>
      <c r="BM1758" s="49"/>
      <c r="BN1758" s="47"/>
      <c r="BO1758" s="49"/>
      <c r="BP1758" s="49"/>
      <c r="BQ1758" s="49"/>
      <c r="BR1758" s="323"/>
      <c r="BS1758" s="323"/>
      <c r="BT1758" s="323"/>
      <c r="BU1758" s="49"/>
      <c r="BV1758" s="49"/>
      <c r="BW1758" s="97"/>
      <c r="BX1758" s="97"/>
      <c r="BY1758" s="97"/>
      <c r="BZ1758" s="97"/>
      <c r="CA1758" s="49"/>
      <c r="CB1758" s="49"/>
      <c r="CC1758" s="49"/>
      <c r="CD1758" s="49"/>
      <c r="CE1758" s="49"/>
      <c r="CF1758" s="49"/>
      <c r="CG1758" s="49"/>
      <c r="CH1758" s="49"/>
      <c r="CI1758" s="97"/>
      <c r="CJ1758" s="97"/>
      <c r="CK1758" s="97"/>
      <c r="CL1758" s="97"/>
      <c r="CM1758" s="335"/>
      <c r="CN1758" s="337"/>
      <c r="CO1758" s="315" t="str">
        <f>IF(Формулы!R1758&gt;V1758,"22-?,Дата 14 - Прибыл из УФСИН; ","")&amp;IF(Формулы!Q1758&gt;Y1758,"25-?,Дата 13 - Выбыл в УФСИН;","")&amp;IF(YEAR(ДАННЫЕ!$F$1)=YEAR(ДАННЫЕ!B1758),IF(AT1758&gt;0,"","40-?, вявлен в текущем году! "),"")&amp;IF(YEAR($F$1)=YEAR(W1758),IF(X1758+Y1758&gt;0,"","23-стоит, 24,25 - куда выбыл? "),"")&amp;IF(X1758+Y1758&gt;0,IF(YEAR($F$1)=YEAR(W1758),"","24+25&gt;0? 23 - когда выбыл? "),"")&amp;IF(BA1758&lt;BB1758,"47&gt;=48; ","")&amp;IF(BA1758&lt;BC1758,"47&gt;=49; ","")&amp;IF(BA1758&lt;BD1758,"47&gt;=50; ","")&amp;IF(BE1758&gt;0,IF(BF1758&gt;0,IF(AU1758&gt;AV1758,"","41 и 42 - ? (51 и 52 &gt; 0);"),"51 &gt; 0 52 - ?;"),"")&amp;IF(AU1758&gt;0,IF(AV1758&gt;AU1758,"41&gt;42;","")&amp;IF(BE1758&gt;0,"","41&gt;0 51-?;"),"")&amp;IF(BF1758&gt;0,IF(BE1758&gt;0,"","52&gt;0 51-?;"),"")&amp;IF(AW1758&gt;=AX1758,"","43&gt;44;")&amp;IF(CA1758&gt;0,IF(AW1758&gt;0,"","71 &gt; 0 43-?;"),"")</f>
        <v/>
      </c>
    </row>
    <row r="1759" spans="1:93" ht="12" x14ac:dyDescent="0.2">
      <c r="A1759" s="45"/>
      <c r="B1759" s="46"/>
      <c r="C1759" s="121"/>
      <c r="D1759" s="121"/>
      <c r="E1759" s="336"/>
      <c r="F1759" s="122"/>
      <c r="G1759" s="46"/>
      <c r="H1759" s="45"/>
      <c r="I1759" s="45"/>
      <c r="J1759" s="45"/>
      <c r="K1759" s="45"/>
      <c r="L1759" s="45"/>
      <c r="M1759" s="46"/>
      <c r="N1759" s="46"/>
      <c r="O1759" s="48"/>
      <c r="P1759" s="48"/>
      <c r="Q1759" s="46"/>
      <c r="R1759" s="48"/>
      <c r="S1759" s="48"/>
      <c r="T1759" s="48"/>
      <c r="U1759" s="48"/>
      <c r="V1759" s="48"/>
      <c r="W1759" s="46"/>
      <c r="X1759" s="48"/>
      <c r="Y1759" s="48"/>
      <c r="Z1759" s="157"/>
      <c r="AA1759" s="47"/>
      <c r="AB1759" s="97"/>
      <c r="AC1759" s="49"/>
      <c r="AD1759" s="49"/>
      <c r="AE1759" s="49"/>
      <c r="AF1759" s="49"/>
      <c r="AG1759" s="49"/>
      <c r="AH1759" s="47"/>
      <c r="AI1759" s="47"/>
      <c r="AJ1759" s="47"/>
      <c r="AK1759" s="190"/>
      <c r="AL1759" s="190"/>
      <c r="AM1759" s="190"/>
      <c r="AN1759" s="190"/>
      <c r="AO1759" s="190"/>
      <c r="AP1759" s="151"/>
      <c r="AQ1759" s="322"/>
      <c r="AR1759" s="322"/>
      <c r="AS1759" s="322"/>
      <c r="AT1759" s="47"/>
      <c r="AU1759" s="47"/>
      <c r="AV1759" s="47"/>
      <c r="AW1759" s="47"/>
      <c r="AX1759" s="322"/>
      <c r="AY1759" s="98"/>
      <c r="AZ1759" s="98"/>
      <c r="BA1759" s="47"/>
      <c r="BB1759" s="47"/>
      <c r="BC1759" s="47"/>
      <c r="BD1759" s="47"/>
      <c r="BE1759" s="97"/>
      <c r="BF1759" s="49"/>
      <c r="BG1759" s="239"/>
      <c r="BH1759" s="342"/>
      <c r="BI1759" s="49"/>
      <c r="BJ1759" s="49"/>
      <c r="BK1759" s="49"/>
      <c r="BL1759" s="49"/>
      <c r="BM1759" s="49"/>
      <c r="BN1759" s="47"/>
      <c r="BO1759" s="49"/>
      <c r="BP1759" s="49"/>
      <c r="BQ1759" s="49"/>
      <c r="BR1759" s="323"/>
      <c r="BS1759" s="323"/>
      <c r="BT1759" s="323"/>
      <c r="BU1759" s="49"/>
      <c r="BV1759" s="49"/>
      <c r="BW1759" s="97"/>
      <c r="BX1759" s="97"/>
      <c r="BY1759" s="97"/>
      <c r="BZ1759" s="97"/>
      <c r="CA1759" s="49"/>
      <c r="CB1759" s="49"/>
      <c r="CC1759" s="49"/>
      <c r="CD1759" s="49"/>
      <c r="CE1759" s="49"/>
      <c r="CF1759" s="49"/>
      <c r="CG1759" s="49"/>
      <c r="CH1759" s="49"/>
      <c r="CI1759" s="97"/>
      <c r="CJ1759" s="97"/>
      <c r="CK1759" s="97"/>
      <c r="CL1759" s="97"/>
      <c r="CM1759" s="335"/>
      <c r="CN1759" s="337"/>
      <c r="CO1759" s="315" t="str">
        <f>IF(Формулы!R1759&gt;V1759,"22-?,Дата 14 - Прибыл из УФСИН; ","")&amp;IF(Формулы!Q1759&gt;Y1759,"25-?,Дата 13 - Выбыл в УФСИН;","")&amp;IF(YEAR(ДАННЫЕ!$F$1)=YEAR(ДАННЫЕ!B1759),IF(AT1759&gt;0,"","40-?, вявлен в текущем году! "),"")&amp;IF(YEAR($F$1)=YEAR(W1759),IF(X1759+Y1759&gt;0,"","23-стоит, 24,25 - куда выбыл? "),"")&amp;IF(X1759+Y1759&gt;0,IF(YEAR($F$1)=YEAR(W1759),"","24+25&gt;0? 23 - когда выбыл? "),"")&amp;IF(BA1759&lt;BB1759,"47&gt;=48; ","")&amp;IF(BA1759&lt;BC1759,"47&gt;=49; ","")&amp;IF(BA1759&lt;BD1759,"47&gt;=50; ","")&amp;IF(BE1759&gt;0,IF(BF1759&gt;0,IF(AU1759&gt;AV1759,"","41 и 42 - ? (51 и 52 &gt; 0);"),"51 &gt; 0 52 - ?;"),"")&amp;IF(AU1759&gt;0,IF(AV1759&gt;AU1759,"41&gt;42;","")&amp;IF(BE1759&gt;0,"","41&gt;0 51-?;"),"")&amp;IF(BF1759&gt;0,IF(BE1759&gt;0,"","52&gt;0 51-?;"),"")&amp;IF(AW1759&gt;=AX1759,"","43&gt;44;")&amp;IF(CA1759&gt;0,IF(AW1759&gt;0,"","71 &gt; 0 43-?;"),"")</f>
        <v/>
      </c>
    </row>
    <row r="1760" spans="1:93" ht="12" x14ac:dyDescent="0.2">
      <c r="A1760" s="45"/>
      <c r="B1760" s="46"/>
      <c r="C1760" s="121"/>
      <c r="D1760" s="121"/>
      <c r="E1760" s="336"/>
      <c r="F1760" s="122"/>
      <c r="G1760" s="46"/>
      <c r="H1760" s="45"/>
      <c r="I1760" s="45"/>
      <c r="J1760" s="45"/>
      <c r="K1760" s="45"/>
      <c r="L1760" s="45"/>
      <c r="M1760" s="46"/>
      <c r="N1760" s="46"/>
      <c r="O1760" s="48"/>
      <c r="P1760" s="48"/>
      <c r="Q1760" s="46"/>
      <c r="R1760" s="48"/>
      <c r="S1760" s="48"/>
      <c r="T1760" s="48"/>
      <c r="U1760" s="48"/>
      <c r="V1760" s="48"/>
      <c r="W1760" s="46"/>
      <c r="X1760" s="48"/>
      <c r="Y1760" s="48"/>
      <c r="Z1760" s="157"/>
      <c r="AA1760" s="47"/>
      <c r="AB1760" s="97"/>
      <c r="AC1760" s="49"/>
      <c r="AD1760" s="49"/>
      <c r="AE1760" s="49"/>
      <c r="AF1760" s="49"/>
      <c r="AG1760" s="49"/>
      <c r="AH1760" s="47"/>
      <c r="AI1760" s="47"/>
      <c r="AJ1760" s="47"/>
      <c r="AK1760" s="190"/>
      <c r="AL1760" s="190"/>
      <c r="AM1760" s="190"/>
      <c r="AN1760" s="190"/>
      <c r="AO1760" s="190"/>
      <c r="AP1760" s="151"/>
      <c r="AQ1760" s="322"/>
      <c r="AR1760" s="322"/>
      <c r="AS1760" s="322"/>
      <c r="AT1760" s="47"/>
      <c r="AU1760" s="47"/>
      <c r="AV1760" s="47"/>
      <c r="AW1760" s="47"/>
      <c r="AX1760" s="322"/>
      <c r="AY1760" s="98"/>
      <c r="AZ1760" s="98"/>
      <c r="BA1760" s="47"/>
      <c r="BB1760" s="47"/>
      <c r="BC1760" s="47"/>
      <c r="BD1760" s="47"/>
      <c r="BE1760" s="97"/>
      <c r="BF1760" s="49"/>
      <c r="BG1760" s="239"/>
      <c r="BH1760" s="342"/>
      <c r="BI1760" s="49"/>
      <c r="BJ1760" s="49"/>
      <c r="BK1760" s="49"/>
      <c r="BL1760" s="49"/>
      <c r="BM1760" s="49"/>
      <c r="BN1760" s="47"/>
      <c r="BO1760" s="49"/>
      <c r="BP1760" s="49"/>
      <c r="BQ1760" s="49"/>
      <c r="BR1760" s="323"/>
      <c r="BS1760" s="323"/>
      <c r="BT1760" s="323"/>
      <c r="BU1760" s="49"/>
      <c r="BV1760" s="49"/>
      <c r="BW1760" s="97"/>
      <c r="BX1760" s="97"/>
      <c r="BY1760" s="97"/>
      <c r="BZ1760" s="97"/>
      <c r="CA1760" s="49"/>
      <c r="CB1760" s="49"/>
      <c r="CC1760" s="49"/>
      <c r="CD1760" s="49"/>
      <c r="CE1760" s="49"/>
      <c r="CF1760" s="49"/>
      <c r="CG1760" s="49"/>
      <c r="CH1760" s="49"/>
      <c r="CI1760" s="97"/>
      <c r="CJ1760" s="97"/>
      <c r="CK1760" s="97"/>
      <c r="CL1760" s="97"/>
      <c r="CM1760" s="335"/>
      <c r="CN1760" s="337"/>
      <c r="CO1760" s="315" t="str">
        <f>IF(Формулы!R1760&gt;V1760,"22-?,Дата 14 - Прибыл из УФСИН; ","")&amp;IF(Формулы!Q1760&gt;Y1760,"25-?,Дата 13 - Выбыл в УФСИН;","")&amp;IF(YEAR(ДАННЫЕ!$F$1)=YEAR(ДАННЫЕ!B1760),IF(AT1760&gt;0,"","40-?, вявлен в текущем году! "),"")&amp;IF(YEAR($F$1)=YEAR(W1760),IF(X1760+Y1760&gt;0,"","23-стоит, 24,25 - куда выбыл? "),"")&amp;IF(X1760+Y1760&gt;0,IF(YEAR($F$1)=YEAR(W1760),"","24+25&gt;0? 23 - когда выбыл? "),"")&amp;IF(BA1760&lt;BB1760,"47&gt;=48; ","")&amp;IF(BA1760&lt;BC1760,"47&gt;=49; ","")&amp;IF(BA1760&lt;BD1760,"47&gt;=50; ","")&amp;IF(BE1760&gt;0,IF(BF1760&gt;0,IF(AU1760&gt;AV1760,"","41 и 42 - ? (51 и 52 &gt; 0);"),"51 &gt; 0 52 - ?;"),"")&amp;IF(AU1760&gt;0,IF(AV1760&gt;AU1760,"41&gt;42;","")&amp;IF(BE1760&gt;0,"","41&gt;0 51-?;"),"")&amp;IF(BF1760&gt;0,IF(BE1760&gt;0,"","52&gt;0 51-?;"),"")&amp;IF(AW1760&gt;=AX1760,"","43&gt;44;")&amp;IF(CA1760&gt;0,IF(AW1760&gt;0,"","71 &gt; 0 43-?;"),"")</f>
        <v/>
      </c>
    </row>
    <row r="1761" spans="1:93" ht="12" x14ac:dyDescent="0.2">
      <c r="A1761" s="45"/>
      <c r="B1761" s="46"/>
      <c r="C1761" s="121"/>
      <c r="D1761" s="121"/>
      <c r="E1761" s="336"/>
      <c r="F1761" s="122"/>
      <c r="G1761" s="46"/>
      <c r="H1761" s="45"/>
      <c r="I1761" s="45"/>
      <c r="J1761" s="45"/>
      <c r="K1761" s="45"/>
      <c r="L1761" s="45"/>
      <c r="M1761" s="46"/>
      <c r="N1761" s="46"/>
      <c r="O1761" s="48"/>
      <c r="P1761" s="48"/>
      <c r="Q1761" s="46"/>
      <c r="R1761" s="48"/>
      <c r="S1761" s="48"/>
      <c r="T1761" s="48"/>
      <c r="U1761" s="48"/>
      <c r="V1761" s="48"/>
      <c r="W1761" s="46"/>
      <c r="X1761" s="48"/>
      <c r="Y1761" s="48"/>
      <c r="Z1761" s="157"/>
      <c r="AA1761" s="47"/>
      <c r="AB1761" s="97"/>
      <c r="AC1761" s="49"/>
      <c r="AD1761" s="49"/>
      <c r="AE1761" s="49"/>
      <c r="AF1761" s="49"/>
      <c r="AG1761" s="49"/>
      <c r="AH1761" s="47"/>
      <c r="AI1761" s="47"/>
      <c r="AJ1761" s="47"/>
      <c r="AK1761" s="190"/>
      <c r="AL1761" s="190"/>
      <c r="AM1761" s="190"/>
      <c r="AN1761" s="190"/>
      <c r="AO1761" s="190"/>
      <c r="AP1761" s="151"/>
      <c r="AQ1761" s="322"/>
      <c r="AR1761" s="322"/>
      <c r="AS1761" s="322"/>
      <c r="AT1761" s="47"/>
      <c r="AU1761" s="47"/>
      <c r="AV1761" s="47"/>
      <c r="AW1761" s="47"/>
      <c r="AX1761" s="322"/>
      <c r="AY1761" s="98"/>
      <c r="AZ1761" s="98"/>
      <c r="BA1761" s="47"/>
      <c r="BB1761" s="47"/>
      <c r="BC1761" s="47"/>
      <c r="BD1761" s="47"/>
      <c r="BE1761" s="97"/>
      <c r="BF1761" s="49"/>
      <c r="BG1761" s="239"/>
      <c r="BH1761" s="342"/>
      <c r="BI1761" s="49"/>
      <c r="BJ1761" s="49"/>
      <c r="BK1761" s="49"/>
      <c r="BL1761" s="49"/>
      <c r="BM1761" s="49"/>
      <c r="BN1761" s="47"/>
      <c r="BO1761" s="49"/>
      <c r="BP1761" s="49"/>
      <c r="BQ1761" s="49"/>
      <c r="BR1761" s="323"/>
      <c r="BS1761" s="323"/>
      <c r="BT1761" s="323"/>
      <c r="BU1761" s="49"/>
      <c r="BV1761" s="49"/>
      <c r="BW1761" s="97"/>
      <c r="BX1761" s="97"/>
      <c r="BY1761" s="97"/>
      <c r="BZ1761" s="97"/>
      <c r="CA1761" s="49"/>
      <c r="CB1761" s="49"/>
      <c r="CC1761" s="49"/>
      <c r="CD1761" s="49"/>
      <c r="CE1761" s="49"/>
      <c r="CF1761" s="49"/>
      <c r="CG1761" s="49"/>
      <c r="CH1761" s="49"/>
      <c r="CI1761" s="97"/>
      <c r="CJ1761" s="97"/>
      <c r="CK1761" s="97"/>
      <c r="CL1761" s="97"/>
      <c r="CM1761" s="335"/>
      <c r="CN1761" s="337"/>
      <c r="CO1761" s="315" t="str">
        <f>IF(Формулы!R1761&gt;V1761,"22-?,Дата 14 - Прибыл из УФСИН; ","")&amp;IF(Формулы!Q1761&gt;Y1761,"25-?,Дата 13 - Выбыл в УФСИН;","")&amp;IF(YEAR(ДАННЫЕ!$F$1)=YEAR(ДАННЫЕ!B1761),IF(AT1761&gt;0,"","40-?, вявлен в текущем году! "),"")&amp;IF(YEAR($F$1)=YEAR(W1761),IF(X1761+Y1761&gt;0,"","23-стоит, 24,25 - куда выбыл? "),"")&amp;IF(X1761+Y1761&gt;0,IF(YEAR($F$1)=YEAR(W1761),"","24+25&gt;0? 23 - когда выбыл? "),"")&amp;IF(BA1761&lt;BB1761,"47&gt;=48; ","")&amp;IF(BA1761&lt;BC1761,"47&gt;=49; ","")&amp;IF(BA1761&lt;BD1761,"47&gt;=50; ","")&amp;IF(BE1761&gt;0,IF(BF1761&gt;0,IF(AU1761&gt;AV1761,"","41 и 42 - ? (51 и 52 &gt; 0);"),"51 &gt; 0 52 - ?;"),"")&amp;IF(AU1761&gt;0,IF(AV1761&gt;AU1761,"41&gt;42;","")&amp;IF(BE1761&gt;0,"","41&gt;0 51-?;"),"")&amp;IF(BF1761&gt;0,IF(BE1761&gt;0,"","52&gt;0 51-?;"),"")&amp;IF(AW1761&gt;=AX1761,"","43&gt;44;")&amp;IF(CA1761&gt;0,IF(AW1761&gt;0,"","71 &gt; 0 43-?;"),"")</f>
        <v/>
      </c>
    </row>
    <row r="1762" spans="1:93" ht="12" x14ac:dyDescent="0.2">
      <c r="A1762" s="45"/>
      <c r="B1762" s="46"/>
      <c r="C1762" s="121"/>
      <c r="D1762" s="121"/>
      <c r="E1762" s="336"/>
      <c r="F1762" s="122"/>
      <c r="G1762" s="46"/>
      <c r="H1762" s="45"/>
      <c r="I1762" s="45"/>
      <c r="J1762" s="45"/>
      <c r="K1762" s="45"/>
      <c r="L1762" s="45"/>
      <c r="M1762" s="46"/>
      <c r="N1762" s="46"/>
      <c r="O1762" s="48"/>
      <c r="P1762" s="48"/>
      <c r="Q1762" s="46"/>
      <c r="R1762" s="48"/>
      <c r="S1762" s="48"/>
      <c r="T1762" s="48"/>
      <c r="U1762" s="48"/>
      <c r="V1762" s="48"/>
      <c r="W1762" s="46"/>
      <c r="X1762" s="48"/>
      <c r="Y1762" s="48"/>
      <c r="Z1762" s="157"/>
      <c r="AA1762" s="47"/>
      <c r="AB1762" s="97"/>
      <c r="AC1762" s="49"/>
      <c r="AD1762" s="49"/>
      <c r="AE1762" s="49"/>
      <c r="AF1762" s="49"/>
      <c r="AG1762" s="49"/>
      <c r="AH1762" s="47"/>
      <c r="AI1762" s="47"/>
      <c r="AJ1762" s="47"/>
      <c r="AK1762" s="190"/>
      <c r="AL1762" s="190"/>
      <c r="AM1762" s="190"/>
      <c r="AN1762" s="190"/>
      <c r="AO1762" s="190"/>
      <c r="AP1762" s="151"/>
      <c r="AQ1762" s="322"/>
      <c r="AR1762" s="322"/>
      <c r="AS1762" s="322"/>
      <c r="AT1762" s="47"/>
      <c r="AU1762" s="47"/>
      <c r="AV1762" s="47"/>
      <c r="AW1762" s="47"/>
      <c r="AX1762" s="322"/>
      <c r="AY1762" s="98"/>
      <c r="AZ1762" s="98"/>
      <c r="BA1762" s="47"/>
      <c r="BB1762" s="47"/>
      <c r="BC1762" s="47"/>
      <c r="BD1762" s="47"/>
      <c r="BE1762" s="97"/>
      <c r="BF1762" s="49"/>
      <c r="BG1762" s="239"/>
      <c r="BH1762" s="342"/>
      <c r="BI1762" s="49"/>
      <c r="BJ1762" s="49"/>
      <c r="BK1762" s="49"/>
      <c r="BL1762" s="49"/>
      <c r="BM1762" s="49"/>
      <c r="BN1762" s="47"/>
      <c r="BO1762" s="49"/>
      <c r="BP1762" s="49"/>
      <c r="BQ1762" s="49"/>
      <c r="BR1762" s="323"/>
      <c r="BS1762" s="323"/>
      <c r="BT1762" s="323"/>
      <c r="BU1762" s="49"/>
      <c r="BV1762" s="49"/>
      <c r="BW1762" s="97"/>
      <c r="BX1762" s="97"/>
      <c r="BY1762" s="97"/>
      <c r="BZ1762" s="97"/>
      <c r="CA1762" s="49"/>
      <c r="CB1762" s="49"/>
      <c r="CC1762" s="49"/>
      <c r="CD1762" s="49"/>
      <c r="CE1762" s="49"/>
      <c r="CF1762" s="49"/>
      <c r="CG1762" s="49"/>
      <c r="CH1762" s="49"/>
      <c r="CI1762" s="97"/>
      <c r="CJ1762" s="97"/>
      <c r="CK1762" s="97"/>
      <c r="CL1762" s="97"/>
      <c r="CM1762" s="335"/>
      <c r="CN1762" s="337"/>
      <c r="CO1762" s="315" t="str">
        <f>IF(Формулы!R1762&gt;V1762,"22-?,Дата 14 - Прибыл из УФСИН; ","")&amp;IF(Формулы!Q1762&gt;Y1762,"25-?,Дата 13 - Выбыл в УФСИН;","")&amp;IF(YEAR(ДАННЫЕ!$F$1)=YEAR(ДАННЫЕ!B1762),IF(AT1762&gt;0,"","40-?, вявлен в текущем году! "),"")&amp;IF(YEAR($F$1)=YEAR(W1762),IF(X1762+Y1762&gt;0,"","23-стоит, 24,25 - куда выбыл? "),"")&amp;IF(X1762+Y1762&gt;0,IF(YEAR($F$1)=YEAR(W1762),"","24+25&gt;0? 23 - когда выбыл? "),"")&amp;IF(BA1762&lt;BB1762,"47&gt;=48; ","")&amp;IF(BA1762&lt;BC1762,"47&gt;=49; ","")&amp;IF(BA1762&lt;BD1762,"47&gt;=50; ","")&amp;IF(BE1762&gt;0,IF(BF1762&gt;0,IF(AU1762&gt;AV1762,"","41 и 42 - ? (51 и 52 &gt; 0);"),"51 &gt; 0 52 - ?;"),"")&amp;IF(AU1762&gt;0,IF(AV1762&gt;AU1762,"41&gt;42;","")&amp;IF(BE1762&gt;0,"","41&gt;0 51-?;"),"")&amp;IF(BF1762&gt;0,IF(BE1762&gt;0,"","52&gt;0 51-?;"),"")&amp;IF(AW1762&gt;=AX1762,"","43&gt;44;")&amp;IF(CA1762&gt;0,IF(AW1762&gt;0,"","71 &gt; 0 43-?;"),"")</f>
        <v/>
      </c>
    </row>
    <row r="1763" spans="1:93" ht="12" x14ac:dyDescent="0.2">
      <c r="A1763" s="45"/>
      <c r="B1763" s="46"/>
      <c r="C1763" s="121"/>
      <c r="D1763" s="121"/>
      <c r="E1763" s="336"/>
      <c r="F1763" s="122"/>
      <c r="G1763" s="46"/>
      <c r="H1763" s="45"/>
      <c r="I1763" s="45"/>
      <c r="J1763" s="45"/>
      <c r="K1763" s="45"/>
      <c r="L1763" s="45"/>
      <c r="M1763" s="46"/>
      <c r="N1763" s="46"/>
      <c r="O1763" s="48"/>
      <c r="P1763" s="48"/>
      <c r="Q1763" s="46"/>
      <c r="R1763" s="48"/>
      <c r="S1763" s="48"/>
      <c r="T1763" s="48"/>
      <c r="U1763" s="48"/>
      <c r="V1763" s="48"/>
      <c r="W1763" s="46"/>
      <c r="X1763" s="48"/>
      <c r="Y1763" s="48"/>
      <c r="Z1763" s="157"/>
      <c r="AA1763" s="47"/>
      <c r="AB1763" s="97"/>
      <c r="AC1763" s="49"/>
      <c r="AD1763" s="49"/>
      <c r="AE1763" s="49"/>
      <c r="AF1763" s="49"/>
      <c r="AG1763" s="49"/>
      <c r="AH1763" s="47"/>
      <c r="AI1763" s="47"/>
      <c r="AJ1763" s="47"/>
      <c r="AK1763" s="190"/>
      <c r="AL1763" s="190"/>
      <c r="AM1763" s="190"/>
      <c r="AN1763" s="190"/>
      <c r="AO1763" s="190"/>
      <c r="AP1763" s="151"/>
      <c r="AQ1763" s="322"/>
      <c r="AR1763" s="322"/>
      <c r="AS1763" s="322"/>
      <c r="AT1763" s="47"/>
      <c r="AU1763" s="47"/>
      <c r="AV1763" s="47"/>
      <c r="AW1763" s="47"/>
      <c r="AX1763" s="322"/>
      <c r="AY1763" s="98"/>
      <c r="AZ1763" s="98"/>
      <c r="BA1763" s="47"/>
      <c r="BB1763" s="47"/>
      <c r="BC1763" s="47"/>
      <c r="BD1763" s="47"/>
      <c r="BE1763" s="97"/>
      <c r="BF1763" s="49"/>
      <c r="BG1763" s="239"/>
      <c r="BH1763" s="342"/>
      <c r="BI1763" s="49"/>
      <c r="BJ1763" s="49"/>
      <c r="BK1763" s="49"/>
      <c r="BL1763" s="49"/>
      <c r="BM1763" s="49"/>
      <c r="BN1763" s="47"/>
      <c r="BO1763" s="49"/>
      <c r="BP1763" s="49"/>
      <c r="BQ1763" s="49"/>
      <c r="BR1763" s="323"/>
      <c r="BS1763" s="323"/>
      <c r="BT1763" s="323"/>
      <c r="BU1763" s="49"/>
      <c r="BV1763" s="49"/>
      <c r="BW1763" s="97"/>
      <c r="BX1763" s="97"/>
      <c r="BY1763" s="97"/>
      <c r="BZ1763" s="97"/>
      <c r="CA1763" s="49"/>
      <c r="CB1763" s="49"/>
      <c r="CC1763" s="49"/>
      <c r="CD1763" s="49"/>
      <c r="CE1763" s="49"/>
      <c r="CF1763" s="49"/>
      <c r="CG1763" s="49"/>
      <c r="CH1763" s="49"/>
      <c r="CI1763" s="97"/>
      <c r="CJ1763" s="97"/>
      <c r="CK1763" s="97"/>
      <c r="CL1763" s="97"/>
      <c r="CM1763" s="335"/>
      <c r="CN1763" s="337"/>
      <c r="CO1763" s="315" t="str">
        <f>IF(Формулы!R1763&gt;V1763,"22-?,Дата 14 - Прибыл из УФСИН; ","")&amp;IF(Формулы!Q1763&gt;Y1763,"25-?,Дата 13 - Выбыл в УФСИН;","")&amp;IF(YEAR(ДАННЫЕ!$F$1)=YEAR(ДАННЫЕ!B1763),IF(AT1763&gt;0,"","40-?, вявлен в текущем году! "),"")&amp;IF(YEAR($F$1)=YEAR(W1763),IF(X1763+Y1763&gt;0,"","23-стоит, 24,25 - куда выбыл? "),"")&amp;IF(X1763+Y1763&gt;0,IF(YEAR($F$1)=YEAR(W1763),"","24+25&gt;0? 23 - когда выбыл? "),"")&amp;IF(BA1763&lt;BB1763,"47&gt;=48; ","")&amp;IF(BA1763&lt;BC1763,"47&gt;=49; ","")&amp;IF(BA1763&lt;BD1763,"47&gt;=50; ","")&amp;IF(BE1763&gt;0,IF(BF1763&gt;0,IF(AU1763&gt;AV1763,"","41 и 42 - ? (51 и 52 &gt; 0);"),"51 &gt; 0 52 - ?;"),"")&amp;IF(AU1763&gt;0,IF(AV1763&gt;AU1763,"41&gt;42;","")&amp;IF(BE1763&gt;0,"","41&gt;0 51-?;"),"")&amp;IF(BF1763&gt;0,IF(BE1763&gt;0,"","52&gt;0 51-?;"),"")&amp;IF(AW1763&gt;=AX1763,"","43&gt;44;")&amp;IF(CA1763&gt;0,IF(AW1763&gt;0,"","71 &gt; 0 43-?;"),"")</f>
        <v/>
      </c>
    </row>
    <row r="1764" spans="1:93" ht="12" x14ac:dyDescent="0.2">
      <c r="A1764" s="45"/>
      <c r="B1764" s="46"/>
      <c r="C1764" s="121"/>
      <c r="D1764" s="121"/>
      <c r="E1764" s="336"/>
      <c r="F1764" s="122"/>
      <c r="G1764" s="46"/>
      <c r="H1764" s="45"/>
      <c r="I1764" s="45"/>
      <c r="J1764" s="45"/>
      <c r="K1764" s="45"/>
      <c r="L1764" s="45"/>
      <c r="M1764" s="46"/>
      <c r="N1764" s="46"/>
      <c r="O1764" s="48"/>
      <c r="P1764" s="48"/>
      <c r="Q1764" s="46"/>
      <c r="R1764" s="48"/>
      <c r="S1764" s="48"/>
      <c r="T1764" s="48"/>
      <c r="U1764" s="48"/>
      <c r="V1764" s="48"/>
      <c r="W1764" s="46"/>
      <c r="X1764" s="48"/>
      <c r="Y1764" s="48"/>
      <c r="Z1764" s="157"/>
      <c r="AA1764" s="47"/>
      <c r="AB1764" s="97"/>
      <c r="AC1764" s="49"/>
      <c r="AD1764" s="49"/>
      <c r="AE1764" s="49"/>
      <c r="AF1764" s="49"/>
      <c r="AG1764" s="49"/>
      <c r="AH1764" s="47"/>
      <c r="AI1764" s="47"/>
      <c r="AJ1764" s="47"/>
      <c r="AK1764" s="190"/>
      <c r="AL1764" s="190"/>
      <c r="AM1764" s="190"/>
      <c r="AN1764" s="190"/>
      <c r="AO1764" s="190"/>
      <c r="AP1764" s="151"/>
      <c r="AQ1764" s="322"/>
      <c r="AR1764" s="322"/>
      <c r="AS1764" s="322"/>
      <c r="AT1764" s="47"/>
      <c r="AU1764" s="47"/>
      <c r="AV1764" s="47"/>
      <c r="AW1764" s="47"/>
      <c r="AX1764" s="322"/>
      <c r="AY1764" s="98"/>
      <c r="AZ1764" s="98"/>
      <c r="BA1764" s="47"/>
      <c r="BB1764" s="47"/>
      <c r="BC1764" s="47"/>
      <c r="BD1764" s="47"/>
      <c r="BE1764" s="97"/>
      <c r="BF1764" s="49"/>
      <c r="BG1764" s="239"/>
      <c r="BH1764" s="342"/>
      <c r="BI1764" s="49"/>
      <c r="BJ1764" s="49"/>
      <c r="BK1764" s="49"/>
      <c r="BL1764" s="49"/>
      <c r="BM1764" s="49"/>
      <c r="BN1764" s="47"/>
      <c r="BO1764" s="49"/>
      <c r="BP1764" s="49"/>
      <c r="BQ1764" s="49"/>
      <c r="BR1764" s="323"/>
      <c r="BS1764" s="323"/>
      <c r="BT1764" s="323"/>
      <c r="BU1764" s="49"/>
      <c r="BV1764" s="49"/>
      <c r="BW1764" s="97"/>
      <c r="BX1764" s="97"/>
      <c r="BY1764" s="97"/>
      <c r="BZ1764" s="97"/>
      <c r="CA1764" s="49"/>
      <c r="CB1764" s="49"/>
      <c r="CC1764" s="49"/>
      <c r="CD1764" s="49"/>
      <c r="CE1764" s="49"/>
      <c r="CF1764" s="49"/>
      <c r="CG1764" s="49"/>
      <c r="CH1764" s="49"/>
      <c r="CI1764" s="97"/>
      <c r="CJ1764" s="97"/>
      <c r="CK1764" s="97"/>
      <c r="CL1764" s="97"/>
      <c r="CM1764" s="335"/>
      <c r="CN1764" s="337"/>
      <c r="CO1764" s="315" t="str">
        <f>IF(Формулы!R1764&gt;V1764,"22-?,Дата 14 - Прибыл из УФСИН; ","")&amp;IF(Формулы!Q1764&gt;Y1764,"25-?,Дата 13 - Выбыл в УФСИН;","")&amp;IF(YEAR(ДАННЫЕ!$F$1)=YEAR(ДАННЫЕ!B1764),IF(AT1764&gt;0,"","40-?, вявлен в текущем году! "),"")&amp;IF(YEAR($F$1)=YEAR(W1764),IF(X1764+Y1764&gt;0,"","23-стоит, 24,25 - куда выбыл? "),"")&amp;IF(X1764+Y1764&gt;0,IF(YEAR($F$1)=YEAR(W1764),"","24+25&gt;0? 23 - когда выбыл? "),"")&amp;IF(BA1764&lt;BB1764,"47&gt;=48; ","")&amp;IF(BA1764&lt;BC1764,"47&gt;=49; ","")&amp;IF(BA1764&lt;BD1764,"47&gt;=50; ","")&amp;IF(BE1764&gt;0,IF(BF1764&gt;0,IF(AU1764&gt;AV1764,"","41 и 42 - ? (51 и 52 &gt; 0);"),"51 &gt; 0 52 - ?;"),"")&amp;IF(AU1764&gt;0,IF(AV1764&gt;AU1764,"41&gt;42;","")&amp;IF(BE1764&gt;0,"","41&gt;0 51-?;"),"")&amp;IF(BF1764&gt;0,IF(BE1764&gt;0,"","52&gt;0 51-?;"),"")&amp;IF(AW1764&gt;=AX1764,"","43&gt;44;")&amp;IF(CA1764&gt;0,IF(AW1764&gt;0,"","71 &gt; 0 43-?;"),"")</f>
        <v/>
      </c>
    </row>
    <row r="1765" spans="1:93" ht="12" x14ac:dyDescent="0.2">
      <c r="A1765" s="45"/>
      <c r="B1765" s="46"/>
      <c r="C1765" s="121"/>
      <c r="D1765" s="121"/>
      <c r="E1765" s="336"/>
      <c r="F1765" s="122"/>
      <c r="G1765" s="46"/>
      <c r="H1765" s="45"/>
      <c r="I1765" s="45"/>
      <c r="J1765" s="45"/>
      <c r="K1765" s="45"/>
      <c r="L1765" s="45"/>
      <c r="M1765" s="46"/>
      <c r="N1765" s="46"/>
      <c r="O1765" s="48"/>
      <c r="P1765" s="48"/>
      <c r="Q1765" s="46"/>
      <c r="R1765" s="48"/>
      <c r="S1765" s="48"/>
      <c r="T1765" s="48"/>
      <c r="U1765" s="48"/>
      <c r="V1765" s="48"/>
      <c r="W1765" s="46"/>
      <c r="X1765" s="48"/>
      <c r="Y1765" s="48"/>
      <c r="Z1765" s="157"/>
      <c r="AA1765" s="47"/>
      <c r="AB1765" s="97"/>
      <c r="AC1765" s="49"/>
      <c r="AD1765" s="49"/>
      <c r="AE1765" s="49"/>
      <c r="AF1765" s="49"/>
      <c r="AG1765" s="49"/>
      <c r="AH1765" s="47"/>
      <c r="AI1765" s="47"/>
      <c r="AJ1765" s="47"/>
      <c r="AK1765" s="190"/>
      <c r="AL1765" s="190"/>
      <c r="AM1765" s="190"/>
      <c r="AN1765" s="190"/>
      <c r="AO1765" s="190"/>
      <c r="AP1765" s="151"/>
      <c r="AQ1765" s="322"/>
      <c r="AR1765" s="322"/>
      <c r="AS1765" s="322"/>
      <c r="AT1765" s="47"/>
      <c r="AU1765" s="47"/>
      <c r="AV1765" s="47"/>
      <c r="AW1765" s="47"/>
      <c r="AX1765" s="322"/>
      <c r="AY1765" s="98"/>
      <c r="AZ1765" s="98"/>
      <c r="BA1765" s="47"/>
      <c r="BB1765" s="47"/>
      <c r="BC1765" s="47"/>
      <c r="BD1765" s="47"/>
      <c r="BE1765" s="97"/>
      <c r="BF1765" s="49"/>
      <c r="BG1765" s="239"/>
      <c r="BH1765" s="342"/>
      <c r="BI1765" s="49"/>
      <c r="BJ1765" s="49"/>
      <c r="BK1765" s="49"/>
      <c r="BL1765" s="49"/>
      <c r="BM1765" s="49"/>
      <c r="BN1765" s="47"/>
      <c r="BO1765" s="49"/>
      <c r="BP1765" s="49"/>
      <c r="BQ1765" s="49"/>
      <c r="BR1765" s="323"/>
      <c r="BS1765" s="323"/>
      <c r="BT1765" s="323"/>
      <c r="BU1765" s="49"/>
      <c r="BV1765" s="49"/>
      <c r="BW1765" s="97"/>
      <c r="BX1765" s="97"/>
      <c r="BY1765" s="97"/>
      <c r="BZ1765" s="97"/>
      <c r="CA1765" s="49"/>
      <c r="CB1765" s="49"/>
      <c r="CC1765" s="49"/>
      <c r="CD1765" s="49"/>
      <c r="CE1765" s="49"/>
      <c r="CF1765" s="49"/>
      <c r="CG1765" s="49"/>
      <c r="CH1765" s="49"/>
      <c r="CI1765" s="97"/>
      <c r="CJ1765" s="97"/>
      <c r="CK1765" s="97"/>
      <c r="CL1765" s="97"/>
      <c r="CM1765" s="335"/>
      <c r="CN1765" s="337"/>
      <c r="CO1765" s="315" t="str">
        <f>IF(Формулы!R1765&gt;V1765,"22-?,Дата 14 - Прибыл из УФСИН; ","")&amp;IF(Формулы!Q1765&gt;Y1765,"25-?,Дата 13 - Выбыл в УФСИН;","")&amp;IF(YEAR(ДАННЫЕ!$F$1)=YEAR(ДАННЫЕ!B1765),IF(AT1765&gt;0,"","40-?, вявлен в текущем году! "),"")&amp;IF(YEAR($F$1)=YEAR(W1765),IF(X1765+Y1765&gt;0,"","23-стоит, 24,25 - куда выбыл? "),"")&amp;IF(X1765+Y1765&gt;0,IF(YEAR($F$1)=YEAR(W1765),"","24+25&gt;0? 23 - когда выбыл? "),"")&amp;IF(BA1765&lt;BB1765,"47&gt;=48; ","")&amp;IF(BA1765&lt;BC1765,"47&gt;=49; ","")&amp;IF(BA1765&lt;BD1765,"47&gt;=50; ","")&amp;IF(BE1765&gt;0,IF(BF1765&gt;0,IF(AU1765&gt;AV1765,"","41 и 42 - ? (51 и 52 &gt; 0);"),"51 &gt; 0 52 - ?;"),"")&amp;IF(AU1765&gt;0,IF(AV1765&gt;AU1765,"41&gt;42;","")&amp;IF(BE1765&gt;0,"","41&gt;0 51-?;"),"")&amp;IF(BF1765&gt;0,IF(BE1765&gt;0,"","52&gt;0 51-?;"),"")&amp;IF(AW1765&gt;=AX1765,"","43&gt;44;")&amp;IF(CA1765&gt;0,IF(AW1765&gt;0,"","71 &gt; 0 43-?;"),"")</f>
        <v/>
      </c>
    </row>
    <row r="1766" spans="1:93" ht="12" x14ac:dyDescent="0.2">
      <c r="A1766" s="45"/>
      <c r="B1766" s="46"/>
      <c r="C1766" s="121"/>
      <c r="D1766" s="121"/>
      <c r="E1766" s="336"/>
      <c r="F1766" s="122"/>
      <c r="G1766" s="46"/>
      <c r="H1766" s="45"/>
      <c r="I1766" s="45"/>
      <c r="J1766" s="45"/>
      <c r="K1766" s="45"/>
      <c r="L1766" s="45"/>
      <c r="M1766" s="46"/>
      <c r="N1766" s="46"/>
      <c r="O1766" s="48"/>
      <c r="P1766" s="48"/>
      <c r="Q1766" s="46"/>
      <c r="R1766" s="48"/>
      <c r="S1766" s="48"/>
      <c r="T1766" s="48"/>
      <c r="U1766" s="48"/>
      <c r="V1766" s="48"/>
      <c r="W1766" s="46"/>
      <c r="X1766" s="48"/>
      <c r="Y1766" s="48"/>
      <c r="Z1766" s="157"/>
      <c r="AA1766" s="47"/>
      <c r="AB1766" s="97"/>
      <c r="AC1766" s="49"/>
      <c r="AD1766" s="49"/>
      <c r="AE1766" s="49"/>
      <c r="AF1766" s="49"/>
      <c r="AG1766" s="49"/>
      <c r="AH1766" s="47"/>
      <c r="AI1766" s="47"/>
      <c r="AJ1766" s="47"/>
      <c r="AK1766" s="190"/>
      <c r="AL1766" s="190"/>
      <c r="AM1766" s="190"/>
      <c r="AN1766" s="190"/>
      <c r="AO1766" s="190"/>
      <c r="AP1766" s="151"/>
      <c r="AQ1766" s="322"/>
      <c r="AR1766" s="322"/>
      <c r="AS1766" s="322"/>
      <c r="AT1766" s="47"/>
      <c r="AU1766" s="47"/>
      <c r="AV1766" s="47"/>
      <c r="AW1766" s="47"/>
      <c r="AX1766" s="322"/>
      <c r="AY1766" s="98"/>
      <c r="AZ1766" s="98"/>
      <c r="BA1766" s="47"/>
      <c r="BB1766" s="47"/>
      <c r="BC1766" s="47"/>
      <c r="BD1766" s="47"/>
      <c r="BE1766" s="97"/>
      <c r="BF1766" s="49"/>
      <c r="BG1766" s="239"/>
      <c r="BH1766" s="342"/>
      <c r="BI1766" s="49"/>
      <c r="BJ1766" s="49"/>
      <c r="BK1766" s="49"/>
      <c r="BL1766" s="49"/>
      <c r="BM1766" s="49"/>
      <c r="BN1766" s="47"/>
      <c r="BO1766" s="49"/>
      <c r="BP1766" s="49"/>
      <c r="BQ1766" s="49"/>
      <c r="BR1766" s="323"/>
      <c r="BS1766" s="323"/>
      <c r="BT1766" s="323"/>
      <c r="BU1766" s="49"/>
      <c r="BV1766" s="49"/>
      <c r="BW1766" s="97"/>
      <c r="BX1766" s="97"/>
      <c r="BY1766" s="97"/>
      <c r="BZ1766" s="97"/>
      <c r="CA1766" s="49"/>
      <c r="CB1766" s="49"/>
      <c r="CC1766" s="49"/>
      <c r="CD1766" s="49"/>
      <c r="CE1766" s="49"/>
      <c r="CF1766" s="49"/>
      <c r="CG1766" s="49"/>
      <c r="CH1766" s="49"/>
      <c r="CI1766" s="97"/>
      <c r="CJ1766" s="97"/>
      <c r="CK1766" s="97"/>
      <c r="CL1766" s="97"/>
      <c r="CM1766" s="335"/>
      <c r="CN1766" s="337"/>
      <c r="CO1766" s="315" t="str">
        <f>IF(Формулы!R1766&gt;V1766,"22-?,Дата 14 - Прибыл из УФСИН; ","")&amp;IF(Формулы!Q1766&gt;Y1766,"25-?,Дата 13 - Выбыл в УФСИН;","")&amp;IF(YEAR(ДАННЫЕ!$F$1)=YEAR(ДАННЫЕ!B1766),IF(AT1766&gt;0,"","40-?, вявлен в текущем году! "),"")&amp;IF(YEAR($F$1)=YEAR(W1766),IF(X1766+Y1766&gt;0,"","23-стоит, 24,25 - куда выбыл? "),"")&amp;IF(X1766+Y1766&gt;0,IF(YEAR($F$1)=YEAR(W1766),"","24+25&gt;0? 23 - когда выбыл? "),"")&amp;IF(BA1766&lt;BB1766,"47&gt;=48; ","")&amp;IF(BA1766&lt;BC1766,"47&gt;=49; ","")&amp;IF(BA1766&lt;BD1766,"47&gt;=50; ","")&amp;IF(BE1766&gt;0,IF(BF1766&gt;0,IF(AU1766&gt;AV1766,"","41 и 42 - ? (51 и 52 &gt; 0);"),"51 &gt; 0 52 - ?;"),"")&amp;IF(AU1766&gt;0,IF(AV1766&gt;AU1766,"41&gt;42;","")&amp;IF(BE1766&gt;0,"","41&gt;0 51-?;"),"")&amp;IF(BF1766&gt;0,IF(BE1766&gt;0,"","52&gt;0 51-?;"),"")&amp;IF(AW1766&gt;=AX1766,"","43&gt;44;")&amp;IF(CA1766&gt;0,IF(AW1766&gt;0,"","71 &gt; 0 43-?;"),"")</f>
        <v/>
      </c>
    </row>
    <row r="1767" spans="1:93" ht="12" x14ac:dyDescent="0.2">
      <c r="A1767" s="45"/>
      <c r="B1767" s="46"/>
      <c r="C1767" s="121"/>
      <c r="D1767" s="121"/>
      <c r="E1767" s="336"/>
      <c r="F1767" s="122"/>
      <c r="G1767" s="46"/>
      <c r="H1767" s="45"/>
      <c r="I1767" s="45"/>
      <c r="J1767" s="45"/>
      <c r="K1767" s="45"/>
      <c r="L1767" s="45"/>
      <c r="M1767" s="46"/>
      <c r="N1767" s="46"/>
      <c r="O1767" s="48"/>
      <c r="P1767" s="48"/>
      <c r="Q1767" s="46"/>
      <c r="R1767" s="48"/>
      <c r="S1767" s="48"/>
      <c r="T1767" s="48"/>
      <c r="U1767" s="48"/>
      <c r="V1767" s="48"/>
      <c r="W1767" s="46"/>
      <c r="X1767" s="48"/>
      <c r="Y1767" s="48"/>
      <c r="Z1767" s="157"/>
      <c r="AA1767" s="47"/>
      <c r="AB1767" s="97"/>
      <c r="AC1767" s="49"/>
      <c r="AD1767" s="49"/>
      <c r="AE1767" s="49"/>
      <c r="AF1767" s="49"/>
      <c r="AG1767" s="49"/>
      <c r="AH1767" s="47"/>
      <c r="AI1767" s="47"/>
      <c r="AJ1767" s="47"/>
      <c r="AK1767" s="190"/>
      <c r="AL1767" s="190"/>
      <c r="AM1767" s="190"/>
      <c r="AN1767" s="190"/>
      <c r="AO1767" s="190"/>
      <c r="AP1767" s="151"/>
      <c r="AQ1767" s="322"/>
      <c r="AR1767" s="322"/>
      <c r="AS1767" s="322"/>
      <c r="AT1767" s="47"/>
      <c r="AU1767" s="47"/>
      <c r="AV1767" s="47"/>
      <c r="AW1767" s="47"/>
      <c r="AX1767" s="322"/>
      <c r="AY1767" s="98"/>
      <c r="AZ1767" s="98"/>
      <c r="BA1767" s="47"/>
      <c r="BB1767" s="47"/>
      <c r="BC1767" s="47"/>
      <c r="BD1767" s="47"/>
      <c r="BE1767" s="97"/>
      <c r="BF1767" s="49"/>
      <c r="BG1767" s="239"/>
      <c r="BH1767" s="342"/>
      <c r="BI1767" s="49"/>
      <c r="BJ1767" s="49"/>
      <c r="BK1767" s="49"/>
      <c r="BL1767" s="49"/>
      <c r="BM1767" s="49"/>
      <c r="BN1767" s="47"/>
      <c r="BO1767" s="49"/>
      <c r="BP1767" s="49"/>
      <c r="BQ1767" s="49"/>
      <c r="BR1767" s="323"/>
      <c r="BS1767" s="323"/>
      <c r="BT1767" s="323"/>
      <c r="BU1767" s="49"/>
      <c r="BV1767" s="49"/>
      <c r="BW1767" s="97"/>
      <c r="BX1767" s="97"/>
      <c r="BY1767" s="97"/>
      <c r="BZ1767" s="97"/>
      <c r="CA1767" s="49"/>
      <c r="CB1767" s="49"/>
      <c r="CC1767" s="49"/>
      <c r="CD1767" s="49"/>
      <c r="CE1767" s="49"/>
      <c r="CF1767" s="49"/>
      <c r="CG1767" s="49"/>
      <c r="CH1767" s="49"/>
      <c r="CI1767" s="97"/>
      <c r="CJ1767" s="97"/>
      <c r="CK1767" s="97"/>
      <c r="CL1767" s="97"/>
      <c r="CM1767" s="335"/>
      <c r="CN1767" s="337"/>
      <c r="CO1767" s="315" t="str">
        <f>IF(Формулы!R1767&gt;V1767,"22-?,Дата 14 - Прибыл из УФСИН; ","")&amp;IF(Формулы!Q1767&gt;Y1767,"25-?,Дата 13 - Выбыл в УФСИН;","")&amp;IF(YEAR(ДАННЫЕ!$F$1)=YEAR(ДАННЫЕ!B1767),IF(AT1767&gt;0,"","40-?, вявлен в текущем году! "),"")&amp;IF(YEAR($F$1)=YEAR(W1767),IF(X1767+Y1767&gt;0,"","23-стоит, 24,25 - куда выбыл? "),"")&amp;IF(X1767+Y1767&gt;0,IF(YEAR($F$1)=YEAR(W1767),"","24+25&gt;0? 23 - когда выбыл? "),"")&amp;IF(BA1767&lt;BB1767,"47&gt;=48; ","")&amp;IF(BA1767&lt;BC1767,"47&gt;=49; ","")&amp;IF(BA1767&lt;BD1767,"47&gt;=50; ","")&amp;IF(BE1767&gt;0,IF(BF1767&gt;0,IF(AU1767&gt;AV1767,"","41 и 42 - ? (51 и 52 &gt; 0);"),"51 &gt; 0 52 - ?;"),"")&amp;IF(AU1767&gt;0,IF(AV1767&gt;AU1767,"41&gt;42;","")&amp;IF(BE1767&gt;0,"","41&gt;0 51-?;"),"")&amp;IF(BF1767&gt;0,IF(BE1767&gt;0,"","52&gt;0 51-?;"),"")&amp;IF(AW1767&gt;=AX1767,"","43&gt;44;")&amp;IF(CA1767&gt;0,IF(AW1767&gt;0,"","71 &gt; 0 43-?;"),"")</f>
        <v/>
      </c>
    </row>
    <row r="1768" spans="1:93" ht="12" x14ac:dyDescent="0.2">
      <c r="A1768" s="45"/>
      <c r="B1768" s="46"/>
      <c r="C1768" s="121"/>
      <c r="D1768" s="121"/>
      <c r="E1768" s="336"/>
      <c r="F1768" s="122"/>
      <c r="G1768" s="46"/>
      <c r="H1768" s="45"/>
      <c r="I1768" s="45"/>
      <c r="J1768" s="45"/>
      <c r="K1768" s="45"/>
      <c r="L1768" s="45"/>
      <c r="M1768" s="46"/>
      <c r="N1768" s="46"/>
      <c r="O1768" s="48"/>
      <c r="P1768" s="48"/>
      <c r="Q1768" s="46"/>
      <c r="R1768" s="48"/>
      <c r="S1768" s="48"/>
      <c r="T1768" s="48"/>
      <c r="U1768" s="48"/>
      <c r="V1768" s="48"/>
      <c r="W1768" s="46"/>
      <c r="X1768" s="48"/>
      <c r="Y1768" s="48"/>
      <c r="Z1768" s="157"/>
      <c r="AA1768" s="47"/>
      <c r="AB1768" s="97"/>
      <c r="AC1768" s="49"/>
      <c r="AD1768" s="49"/>
      <c r="AE1768" s="49"/>
      <c r="AF1768" s="49"/>
      <c r="AG1768" s="49"/>
      <c r="AH1768" s="47"/>
      <c r="AI1768" s="47"/>
      <c r="AJ1768" s="47"/>
      <c r="AK1768" s="190"/>
      <c r="AL1768" s="190"/>
      <c r="AM1768" s="190"/>
      <c r="AN1768" s="190"/>
      <c r="AO1768" s="190"/>
      <c r="AP1768" s="151"/>
      <c r="AQ1768" s="322"/>
      <c r="AR1768" s="322"/>
      <c r="AS1768" s="322"/>
      <c r="AT1768" s="47"/>
      <c r="AU1768" s="47"/>
      <c r="AV1768" s="47"/>
      <c r="AW1768" s="47"/>
      <c r="AX1768" s="322"/>
      <c r="AY1768" s="98"/>
      <c r="AZ1768" s="98"/>
      <c r="BA1768" s="47"/>
      <c r="BB1768" s="47"/>
      <c r="BC1768" s="47"/>
      <c r="BD1768" s="47"/>
      <c r="BE1768" s="97"/>
      <c r="BF1768" s="49"/>
      <c r="BG1768" s="239"/>
      <c r="BH1768" s="342"/>
      <c r="BI1768" s="49"/>
      <c r="BJ1768" s="49"/>
      <c r="BK1768" s="49"/>
      <c r="BL1768" s="49"/>
      <c r="BM1768" s="49"/>
      <c r="BN1768" s="47"/>
      <c r="BO1768" s="49"/>
      <c r="BP1768" s="49"/>
      <c r="BQ1768" s="49"/>
      <c r="BR1768" s="323"/>
      <c r="BS1768" s="323"/>
      <c r="BT1768" s="323"/>
      <c r="BU1768" s="49"/>
      <c r="BV1768" s="49"/>
      <c r="BW1768" s="97"/>
      <c r="BX1768" s="97"/>
      <c r="BY1768" s="97"/>
      <c r="BZ1768" s="97"/>
      <c r="CA1768" s="49"/>
      <c r="CB1768" s="49"/>
      <c r="CC1768" s="49"/>
      <c r="CD1768" s="49"/>
      <c r="CE1768" s="49"/>
      <c r="CF1768" s="49"/>
      <c r="CG1768" s="49"/>
      <c r="CH1768" s="49"/>
      <c r="CI1768" s="97"/>
      <c r="CJ1768" s="97"/>
      <c r="CK1768" s="97"/>
      <c r="CL1768" s="97"/>
      <c r="CM1768" s="335"/>
      <c r="CN1768" s="337"/>
      <c r="CO1768" s="315" t="str">
        <f>IF(Формулы!R1768&gt;V1768,"22-?,Дата 14 - Прибыл из УФСИН; ","")&amp;IF(Формулы!Q1768&gt;Y1768,"25-?,Дата 13 - Выбыл в УФСИН;","")&amp;IF(YEAR(ДАННЫЕ!$F$1)=YEAR(ДАННЫЕ!B1768),IF(AT1768&gt;0,"","40-?, вявлен в текущем году! "),"")&amp;IF(YEAR($F$1)=YEAR(W1768),IF(X1768+Y1768&gt;0,"","23-стоит, 24,25 - куда выбыл? "),"")&amp;IF(X1768+Y1768&gt;0,IF(YEAR($F$1)=YEAR(W1768),"","24+25&gt;0? 23 - когда выбыл? "),"")&amp;IF(BA1768&lt;BB1768,"47&gt;=48; ","")&amp;IF(BA1768&lt;BC1768,"47&gt;=49; ","")&amp;IF(BA1768&lt;BD1768,"47&gt;=50; ","")&amp;IF(BE1768&gt;0,IF(BF1768&gt;0,IF(AU1768&gt;AV1768,"","41 и 42 - ? (51 и 52 &gt; 0);"),"51 &gt; 0 52 - ?;"),"")&amp;IF(AU1768&gt;0,IF(AV1768&gt;AU1768,"41&gt;42;","")&amp;IF(BE1768&gt;0,"","41&gt;0 51-?;"),"")&amp;IF(BF1768&gt;0,IF(BE1768&gt;0,"","52&gt;0 51-?;"),"")&amp;IF(AW1768&gt;=AX1768,"","43&gt;44;")&amp;IF(CA1768&gt;0,IF(AW1768&gt;0,"","71 &gt; 0 43-?;"),"")</f>
        <v/>
      </c>
    </row>
    <row r="1769" spans="1:93" ht="12" x14ac:dyDescent="0.2">
      <c r="A1769" s="45"/>
      <c r="B1769" s="46"/>
      <c r="C1769" s="121"/>
      <c r="D1769" s="121"/>
      <c r="E1769" s="336"/>
      <c r="F1769" s="122"/>
      <c r="G1769" s="46"/>
      <c r="H1769" s="45"/>
      <c r="I1769" s="45"/>
      <c r="J1769" s="45"/>
      <c r="K1769" s="45"/>
      <c r="L1769" s="45"/>
      <c r="M1769" s="46"/>
      <c r="N1769" s="46"/>
      <c r="O1769" s="48"/>
      <c r="P1769" s="48"/>
      <c r="Q1769" s="46"/>
      <c r="R1769" s="48"/>
      <c r="S1769" s="48"/>
      <c r="T1769" s="48"/>
      <c r="U1769" s="48"/>
      <c r="V1769" s="48"/>
      <c r="W1769" s="46"/>
      <c r="X1769" s="48"/>
      <c r="Y1769" s="48"/>
      <c r="Z1769" s="157"/>
      <c r="AA1769" s="47"/>
      <c r="AB1769" s="97"/>
      <c r="AC1769" s="49"/>
      <c r="AD1769" s="49"/>
      <c r="AE1769" s="49"/>
      <c r="AF1769" s="49"/>
      <c r="AG1769" s="49"/>
      <c r="AH1769" s="47"/>
      <c r="AI1769" s="47"/>
      <c r="AJ1769" s="47"/>
      <c r="AK1769" s="190"/>
      <c r="AL1769" s="190"/>
      <c r="AM1769" s="190"/>
      <c r="AN1769" s="190"/>
      <c r="AO1769" s="190"/>
      <c r="AP1769" s="151"/>
      <c r="AQ1769" s="322"/>
      <c r="AR1769" s="322"/>
      <c r="AS1769" s="322"/>
      <c r="AT1769" s="47"/>
      <c r="AU1769" s="47"/>
      <c r="AV1769" s="47"/>
      <c r="AW1769" s="47"/>
      <c r="AX1769" s="322"/>
      <c r="AY1769" s="98"/>
      <c r="AZ1769" s="98"/>
      <c r="BA1769" s="47"/>
      <c r="BB1769" s="47"/>
      <c r="BC1769" s="47"/>
      <c r="BD1769" s="47"/>
      <c r="BE1769" s="97"/>
      <c r="BF1769" s="49"/>
      <c r="BG1769" s="239"/>
      <c r="BH1769" s="342"/>
      <c r="BI1769" s="49"/>
      <c r="BJ1769" s="49"/>
      <c r="BK1769" s="49"/>
      <c r="BL1769" s="49"/>
      <c r="BM1769" s="49"/>
      <c r="BN1769" s="47"/>
      <c r="BO1769" s="49"/>
      <c r="BP1769" s="49"/>
      <c r="BQ1769" s="49"/>
      <c r="BR1769" s="323"/>
      <c r="BS1769" s="323"/>
      <c r="BT1769" s="323"/>
      <c r="BU1769" s="49"/>
      <c r="BV1769" s="49"/>
      <c r="BW1769" s="97"/>
      <c r="BX1769" s="97"/>
      <c r="BY1769" s="97"/>
      <c r="BZ1769" s="97"/>
      <c r="CA1769" s="49"/>
      <c r="CB1769" s="49"/>
      <c r="CC1769" s="49"/>
      <c r="CD1769" s="49"/>
      <c r="CE1769" s="49"/>
      <c r="CF1769" s="49"/>
      <c r="CG1769" s="49"/>
      <c r="CH1769" s="49"/>
      <c r="CI1769" s="97"/>
      <c r="CJ1769" s="97"/>
      <c r="CK1769" s="97"/>
      <c r="CL1769" s="97"/>
      <c r="CM1769" s="335"/>
      <c r="CN1769" s="337"/>
      <c r="CO1769" s="315" t="str">
        <f>IF(Формулы!R1769&gt;V1769,"22-?,Дата 14 - Прибыл из УФСИН; ","")&amp;IF(Формулы!Q1769&gt;Y1769,"25-?,Дата 13 - Выбыл в УФСИН;","")&amp;IF(YEAR(ДАННЫЕ!$F$1)=YEAR(ДАННЫЕ!B1769),IF(AT1769&gt;0,"","40-?, вявлен в текущем году! "),"")&amp;IF(YEAR($F$1)=YEAR(W1769),IF(X1769+Y1769&gt;0,"","23-стоит, 24,25 - куда выбыл? "),"")&amp;IF(X1769+Y1769&gt;0,IF(YEAR($F$1)=YEAR(W1769),"","24+25&gt;0? 23 - когда выбыл? "),"")&amp;IF(BA1769&lt;BB1769,"47&gt;=48; ","")&amp;IF(BA1769&lt;BC1769,"47&gt;=49; ","")&amp;IF(BA1769&lt;BD1769,"47&gt;=50; ","")&amp;IF(BE1769&gt;0,IF(BF1769&gt;0,IF(AU1769&gt;AV1769,"","41 и 42 - ? (51 и 52 &gt; 0);"),"51 &gt; 0 52 - ?;"),"")&amp;IF(AU1769&gt;0,IF(AV1769&gt;AU1769,"41&gt;42;","")&amp;IF(BE1769&gt;0,"","41&gt;0 51-?;"),"")&amp;IF(BF1769&gt;0,IF(BE1769&gt;0,"","52&gt;0 51-?;"),"")&amp;IF(AW1769&gt;=AX1769,"","43&gt;44;")&amp;IF(CA1769&gt;0,IF(AW1769&gt;0,"","71 &gt; 0 43-?;"),"")</f>
        <v/>
      </c>
    </row>
    <row r="1770" spans="1:93" ht="12" x14ac:dyDescent="0.2">
      <c r="A1770" s="45"/>
      <c r="B1770" s="46"/>
      <c r="C1770" s="121"/>
      <c r="D1770" s="121"/>
      <c r="E1770" s="336"/>
      <c r="F1770" s="122"/>
      <c r="G1770" s="46"/>
      <c r="H1770" s="45"/>
      <c r="I1770" s="45"/>
      <c r="J1770" s="45"/>
      <c r="K1770" s="45"/>
      <c r="L1770" s="45"/>
      <c r="M1770" s="46"/>
      <c r="N1770" s="46"/>
      <c r="O1770" s="48"/>
      <c r="P1770" s="48"/>
      <c r="Q1770" s="46"/>
      <c r="R1770" s="48"/>
      <c r="S1770" s="48"/>
      <c r="T1770" s="48"/>
      <c r="U1770" s="48"/>
      <c r="V1770" s="48"/>
      <c r="W1770" s="46"/>
      <c r="X1770" s="48"/>
      <c r="Y1770" s="48"/>
      <c r="Z1770" s="157"/>
      <c r="AA1770" s="47"/>
      <c r="AB1770" s="97"/>
      <c r="AC1770" s="49"/>
      <c r="AD1770" s="49"/>
      <c r="AE1770" s="49"/>
      <c r="AF1770" s="49"/>
      <c r="AG1770" s="49"/>
      <c r="AH1770" s="47"/>
      <c r="AI1770" s="47"/>
      <c r="AJ1770" s="47"/>
      <c r="AK1770" s="190"/>
      <c r="AL1770" s="190"/>
      <c r="AM1770" s="190"/>
      <c r="AN1770" s="190"/>
      <c r="AO1770" s="190"/>
      <c r="AP1770" s="151"/>
      <c r="AQ1770" s="322"/>
      <c r="AR1770" s="322"/>
      <c r="AS1770" s="322"/>
      <c r="AT1770" s="47"/>
      <c r="AU1770" s="47"/>
      <c r="AV1770" s="47"/>
      <c r="AW1770" s="47"/>
      <c r="AX1770" s="322"/>
      <c r="AY1770" s="98"/>
      <c r="AZ1770" s="98"/>
      <c r="BA1770" s="47"/>
      <c r="BB1770" s="47"/>
      <c r="BC1770" s="47"/>
      <c r="BD1770" s="47"/>
      <c r="BE1770" s="97"/>
      <c r="BF1770" s="49"/>
      <c r="BG1770" s="239"/>
      <c r="BH1770" s="342"/>
      <c r="BI1770" s="49"/>
      <c r="BJ1770" s="49"/>
      <c r="BK1770" s="49"/>
      <c r="BL1770" s="49"/>
      <c r="BM1770" s="49"/>
      <c r="BN1770" s="47"/>
      <c r="BO1770" s="49"/>
      <c r="BP1770" s="49"/>
      <c r="BQ1770" s="49"/>
      <c r="BR1770" s="323"/>
      <c r="BS1770" s="323"/>
      <c r="BT1770" s="323"/>
      <c r="BU1770" s="49"/>
      <c r="BV1770" s="49"/>
      <c r="BW1770" s="97"/>
      <c r="BX1770" s="97"/>
      <c r="BY1770" s="97"/>
      <c r="BZ1770" s="97"/>
      <c r="CA1770" s="49"/>
      <c r="CB1770" s="49"/>
      <c r="CC1770" s="49"/>
      <c r="CD1770" s="49"/>
      <c r="CE1770" s="49"/>
      <c r="CF1770" s="49"/>
      <c r="CG1770" s="49"/>
      <c r="CH1770" s="49"/>
      <c r="CI1770" s="97"/>
      <c r="CJ1770" s="97"/>
      <c r="CK1770" s="97"/>
      <c r="CL1770" s="97"/>
      <c r="CM1770" s="335"/>
      <c r="CN1770" s="337"/>
      <c r="CO1770" s="315" t="str">
        <f>IF(Формулы!R1770&gt;V1770,"22-?,Дата 14 - Прибыл из УФСИН; ","")&amp;IF(Формулы!Q1770&gt;Y1770,"25-?,Дата 13 - Выбыл в УФСИН;","")&amp;IF(YEAR(ДАННЫЕ!$F$1)=YEAR(ДАННЫЕ!B1770),IF(AT1770&gt;0,"","40-?, вявлен в текущем году! "),"")&amp;IF(YEAR($F$1)=YEAR(W1770),IF(X1770+Y1770&gt;0,"","23-стоит, 24,25 - куда выбыл? "),"")&amp;IF(X1770+Y1770&gt;0,IF(YEAR($F$1)=YEAR(W1770),"","24+25&gt;0? 23 - когда выбыл? "),"")&amp;IF(BA1770&lt;BB1770,"47&gt;=48; ","")&amp;IF(BA1770&lt;BC1770,"47&gt;=49; ","")&amp;IF(BA1770&lt;BD1770,"47&gt;=50; ","")&amp;IF(BE1770&gt;0,IF(BF1770&gt;0,IF(AU1770&gt;AV1770,"","41 и 42 - ? (51 и 52 &gt; 0);"),"51 &gt; 0 52 - ?;"),"")&amp;IF(AU1770&gt;0,IF(AV1770&gt;AU1770,"41&gt;42;","")&amp;IF(BE1770&gt;0,"","41&gt;0 51-?;"),"")&amp;IF(BF1770&gt;0,IF(BE1770&gt;0,"","52&gt;0 51-?;"),"")&amp;IF(AW1770&gt;=AX1770,"","43&gt;44;")&amp;IF(CA1770&gt;0,IF(AW1770&gt;0,"","71 &gt; 0 43-?;"),"")</f>
        <v/>
      </c>
    </row>
    <row r="1771" spans="1:93" ht="12" x14ac:dyDescent="0.2">
      <c r="A1771" s="45"/>
      <c r="B1771" s="46"/>
      <c r="C1771" s="121"/>
      <c r="D1771" s="121"/>
      <c r="E1771" s="336"/>
      <c r="F1771" s="122"/>
      <c r="G1771" s="46"/>
      <c r="H1771" s="45"/>
      <c r="I1771" s="45"/>
      <c r="J1771" s="45"/>
      <c r="K1771" s="45"/>
      <c r="L1771" s="45"/>
      <c r="M1771" s="46"/>
      <c r="N1771" s="46"/>
      <c r="O1771" s="48"/>
      <c r="P1771" s="48"/>
      <c r="Q1771" s="46"/>
      <c r="R1771" s="48"/>
      <c r="S1771" s="48"/>
      <c r="T1771" s="48"/>
      <c r="U1771" s="48"/>
      <c r="V1771" s="48"/>
      <c r="W1771" s="46"/>
      <c r="X1771" s="48"/>
      <c r="Y1771" s="48"/>
      <c r="Z1771" s="157"/>
      <c r="AA1771" s="47"/>
      <c r="AB1771" s="97"/>
      <c r="AC1771" s="49"/>
      <c r="AD1771" s="49"/>
      <c r="AE1771" s="49"/>
      <c r="AF1771" s="49"/>
      <c r="AG1771" s="49"/>
      <c r="AH1771" s="47"/>
      <c r="AI1771" s="47"/>
      <c r="AJ1771" s="47"/>
      <c r="AK1771" s="190"/>
      <c r="AL1771" s="190"/>
      <c r="AM1771" s="190"/>
      <c r="AN1771" s="190"/>
      <c r="AO1771" s="190"/>
      <c r="AP1771" s="151"/>
      <c r="AQ1771" s="322"/>
      <c r="AR1771" s="322"/>
      <c r="AS1771" s="322"/>
      <c r="AT1771" s="47"/>
      <c r="AU1771" s="47"/>
      <c r="AV1771" s="47"/>
      <c r="AW1771" s="47"/>
      <c r="AX1771" s="322"/>
      <c r="AY1771" s="98"/>
      <c r="AZ1771" s="98"/>
      <c r="BA1771" s="47"/>
      <c r="BB1771" s="47"/>
      <c r="BC1771" s="47"/>
      <c r="BD1771" s="47"/>
      <c r="BE1771" s="97"/>
      <c r="BF1771" s="49"/>
      <c r="BG1771" s="239"/>
      <c r="BH1771" s="342"/>
      <c r="BI1771" s="49"/>
      <c r="BJ1771" s="49"/>
      <c r="BK1771" s="49"/>
      <c r="BL1771" s="49"/>
      <c r="BM1771" s="49"/>
      <c r="BN1771" s="47"/>
      <c r="BO1771" s="49"/>
      <c r="BP1771" s="49"/>
      <c r="BQ1771" s="49"/>
      <c r="BR1771" s="323"/>
      <c r="BS1771" s="323"/>
      <c r="BT1771" s="323"/>
      <c r="BU1771" s="49"/>
      <c r="BV1771" s="49"/>
      <c r="BW1771" s="97"/>
      <c r="BX1771" s="97"/>
      <c r="BY1771" s="97"/>
      <c r="BZ1771" s="97"/>
      <c r="CA1771" s="49"/>
      <c r="CB1771" s="49"/>
      <c r="CC1771" s="49"/>
      <c r="CD1771" s="49"/>
      <c r="CE1771" s="49"/>
      <c r="CF1771" s="49"/>
      <c r="CG1771" s="49"/>
      <c r="CH1771" s="49"/>
      <c r="CI1771" s="97"/>
      <c r="CJ1771" s="97"/>
      <c r="CK1771" s="97"/>
      <c r="CL1771" s="97"/>
      <c r="CM1771" s="335"/>
      <c r="CN1771" s="337"/>
      <c r="CO1771" s="315" t="str">
        <f>IF(Формулы!R1771&gt;V1771,"22-?,Дата 14 - Прибыл из УФСИН; ","")&amp;IF(Формулы!Q1771&gt;Y1771,"25-?,Дата 13 - Выбыл в УФСИН;","")&amp;IF(YEAR(ДАННЫЕ!$F$1)=YEAR(ДАННЫЕ!B1771),IF(AT1771&gt;0,"","40-?, вявлен в текущем году! "),"")&amp;IF(YEAR($F$1)=YEAR(W1771),IF(X1771+Y1771&gt;0,"","23-стоит, 24,25 - куда выбыл? "),"")&amp;IF(X1771+Y1771&gt;0,IF(YEAR($F$1)=YEAR(W1771),"","24+25&gt;0? 23 - когда выбыл? "),"")&amp;IF(BA1771&lt;BB1771,"47&gt;=48; ","")&amp;IF(BA1771&lt;BC1771,"47&gt;=49; ","")&amp;IF(BA1771&lt;BD1771,"47&gt;=50; ","")&amp;IF(BE1771&gt;0,IF(BF1771&gt;0,IF(AU1771&gt;AV1771,"","41 и 42 - ? (51 и 52 &gt; 0);"),"51 &gt; 0 52 - ?;"),"")&amp;IF(AU1771&gt;0,IF(AV1771&gt;AU1771,"41&gt;42;","")&amp;IF(BE1771&gt;0,"","41&gt;0 51-?;"),"")&amp;IF(BF1771&gt;0,IF(BE1771&gt;0,"","52&gt;0 51-?;"),"")&amp;IF(AW1771&gt;=AX1771,"","43&gt;44;")&amp;IF(CA1771&gt;0,IF(AW1771&gt;0,"","71 &gt; 0 43-?;"),"")</f>
        <v/>
      </c>
    </row>
    <row r="1772" spans="1:93" ht="12" x14ac:dyDescent="0.2">
      <c r="A1772" s="45"/>
      <c r="B1772" s="46"/>
      <c r="C1772" s="121"/>
      <c r="D1772" s="121"/>
      <c r="E1772" s="336"/>
      <c r="F1772" s="122"/>
      <c r="G1772" s="46"/>
      <c r="H1772" s="45"/>
      <c r="I1772" s="45"/>
      <c r="J1772" s="45"/>
      <c r="K1772" s="45"/>
      <c r="L1772" s="45"/>
      <c r="M1772" s="46"/>
      <c r="N1772" s="46"/>
      <c r="O1772" s="48"/>
      <c r="P1772" s="48"/>
      <c r="Q1772" s="46"/>
      <c r="R1772" s="48"/>
      <c r="S1772" s="48"/>
      <c r="T1772" s="48"/>
      <c r="U1772" s="48"/>
      <c r="V1772" s="48"/>
      <c r="W1772" s="46"/>
      <c r="X1772" s="48"/>
      <c r="Y1772" s="48"/>
      <c r="Z1772" s="157"/>
      <c r="AA1772" s="47"/>
      <c r="AB1772" s="97"/>
      <c r="AC1772" s="49"/>
      <c r="AD1772" s="49"/>
      <c r="AE1772" s="49"/>
      <c r="AF1772" s="49"/>
      <c r="AG1772" s="49"/>
      <c r="AH1772" s="47"/>
      <c r="AI1772" s="47"/>
      <c r="AJ1772" s="47"/>
      <c r="AK1772" s="190"/>
      <c r="AL1772" s="190"/>
      <c r="AM1772" s="190"/>
      <c r="AN1772" s="190"/>
      <c r="AO1772" s="190"/>
      <c r="AP1772" s="151"/>
      <c r="AQ1772" s="322"/>
      <c r="AR1772" s="322"/>
      <c r="AS1772" s="322"/>
      <c r="AT1772" s="47"/>
      <c r="AU1772" s="47"/>
      <c r="AV1772" s="47"/>
      <c r="AW1772" s="47"/>
      <c r="AX1772" s="322"/>
      <c r="AY1772" s="98"/>
      <c r="AZ1772" s="98"/>
      <c r="BA1772" s="47"/>
      <c r="BB1772" s="47"/>
      <c r="BC1772" s="47"/>
      <c r="BD1772" s="47"/>
      <c r="BE1772" s="97"/>
      <c r="BF1772" s="49"/>
      <c r="BG1772" s="239"/>
      <c r="BH1772" s="342"/>
      <c r="BI1772" s="49"/>
      <c r="BJ1772" s="49"/>
      <c r="BK1772" s="49"/>
      <c r="BL1772" s="49"/>
      <c r="BM1772" s="49"/>
      <c r="BN1772" s="47"/>
      <c r="BO1772" s="49"/>
      <c r="BP1772" s="49"/>
      <c r="BQ1772" s="49"/>
      <c r="BR1772" s="323"/>
      <c r="BS1772" s="323"/>
      <c r="BT1772" s="323"/>
      <c r="BU1772" s="49"/>
      <c r="BV1772" s="49"/>
      <c r="BW1772" s="97"/>
      <c r="BX1772" s="97"/>
      <c r="BY1772" s="97"/>
      <c r="BZ1772" s="97"/>
      <c r="CA1772" s="49"/>
      <c r="CB1772" s="49"/>
      <c r="CC1772" s="49"/>
      <c r="CD1772" s="49"/>
      <c r="CE1772" s="49"/>
      <c r="CF1772" s="49"/>
      <c r="CG1772" s="49"/>
      <c r="CH1772" s="49"/>
      <c r="CI1772" s="97"/>
      <c r="CJ1772" s="97"/>
      <c r="CK1772" s="97"/>
      <c r="CL1772" s="97"/>
      <c r="CM1772" s="335"/>
      <c r="CN1772" s="337"/>
      <c r="CO1772" s="315" t="str">
        <f>IF(Формулы!R1772&gt;V1772,"22-?,Дата 14 - Прибыл из УФСИН; ","")&amp;IF(Формулы!Q1772&gt;Y1772,"25-?,Дата 13 - Выбыл в УФСИН;","")&amp;IF(YEAR(ДАННЫЕ!$F$1)=YEAR(ДАННЫЕ!B1772),IF(AT1772&gt;0,"","40-?, вявлен в текущем году! "),"")&amp;IF(YEAR($F$1)=YEAR(W1772),IF(X1772+Y1772&gt;0,"","23-стоит, 24,25 - куда выбыл? "),"")&amp;IF(X1772+Y1772&gt;0,IF(YEAR($F$1)=YEAR(W1772),"","24+25&gt;0? 23 - когда выбыл? "),"")&amp;IF(BA1772&lt;BB1772,"47&gt;=48; ","")&amp;IF(BA1772&lt;BC1772,"47&gt;=49; ","")&amp;IF(BA1772&lt;BD1772,"47&gt;=50; ","")&amp;IF(BE1772&gt;0,IF(BF1772&gt;0,IF(AU1772&gt;AV1772,"","41 и 42 - ? (51 и 52 &gt; 0);"),"51 &gt; 0 52 - ?;"),"")&amp;IF(AU1772&gt;0,IF(AV1772&gt;AU1772,"41&gt;42;","")&amp;IF(BE1772&gt;0,"","41&gt;0 51-?;"),"")&amp;IF(BF1772&gt;0,IF(BE1772&gt;0,"","52&gt;0 51-?;"),"")&amp;IF(AW1772&gt;=AX1772,"","43&gt;44;")&amp;IF(CA1772&gt;0,IF(AW1772&gt;0,"","71 &gt; 0 43-?;"),"")</f>
        <v/>
      </c>
    </row>
    <row r="1773" spans="1:93" ht="12" x14ac:dyDescent="0.2">
      <c r="A1773" s="45"/>
      <c r="B1773" s="46"/>
      <c r="C1773" s="121"/>
      <c r="D1773" s="121"/>
      <c r="E1773" s="336"/>
      <c r="F1773" s="122"/>
      <c r="G1773" s="46"/>
      <c r="H1773" s="45"/>
      <c r="I1773" s="45"/>
      <c r="J1773" s="45"/>
      <c r="K1773" s="45"/>
      <c r="L1773" s="45"/>
      <c r="M1773" s="46"/>
      <c r="N1773" s="46"/>
      <c r="O1773" s="48"/>
      <c r="P1773" s="48"/>
      <c r="Q1773" s="46"/>
      <c r="R1773" s="48"/>
      <c r="S1773" s="48"/>
      <c r="T1773" s="48"/>
      <c r="U1773" s="48"/>
      <c r="V1773" s="48"/>
      <c r="W1773" s="46"/>
      <c r="X1773" s="48"/>
      <c r="Y1773" s="48"/>
      <c r="Z1773" s="157"/>
      <c r="AA1773" s="47"/>
      <c r="AB1773" s="97"/>
      <c r="AC1773" s="49"/>
      <c r="AD1773" s="49"/>
      <c r="AE1773" s="49"/>
      <c r="AF1773" s="49"/>
      <c r="AG1773" s="49"/>
      <c r="AH1773" s="47"/>
      <c r="AI1773" s="47"/>
      <c r="AJ1773" s="47"/>
      <c r="AK1773" s="190"/>
      <c r="AL1773" s="190"/>
      <c r="AM1773" s="190"/>
      <c r="AN1773" s="190"/>
      <c r="AO1773" s="190"/>
      <c r="AP1773" s="151"/>
      <c r="AQ1773" s="322"/>
      <c r="AR1773" s="322"/>
      <c r="AS1773" s="322"/>
      <c r="AT1773" s="47"/>
      <c r="AU1773" s="47"/>
      <c r="AV1773" s="47"/>
      <c r="AW1773" s="47"/>
      <c r="AX1773" s="322"/>
      <c r="AY1773" s="98"/>
      <c r="AZ1773" s="98"/>
      <c r="BA1773" s="47"/>
      <c r="BB1773" s="47"/>
      <c r="BC1773" s="47"/>
      <c r="BD1773" s="47"/>
      <c r="BE1773" s="97"/>
      <c r="BF1773" s="49"/>
      <c r="BG1773" s="239"/>
      <c r="BH1773" s="342"/>
      <c r="BI1773" s="49"/>
      <c r="BJ1773" s="49"/>
      <c r="BK1773" s="49"/>
      <c r="BL1773" s="49"/>
      <c r="BM1773" s="49"/>
      <c r="BN1773" s="47"/>
      <c r="BO1773" s="49"/>
      <c r="BP1773" s="49"/>
      <c r="BQ1773" s="49"/>
      <c r="BR1773" s="323"/>
      <c r="BS1773" s="323"/>
      <c r="BT1773" s="323"/>
      <c r="BU1773" s="49"/>
      <c r="BV1773" s="49"/>
      <c r="BW1773" s="97"/>
      <c r="BX1773" s="97"/>
      <c r="BY1773" s="97"/>
      <c r="BZ1773" s="97"/>
      <c r="CA1773" s="49"/>
      <c r="CB1773" s="49"/>
      <c r="CC1773" s="49"/>
      <c r="CD1773" s="49"/>
      <c r="CE1773" s="49"/>
      <c r="CF1773" s="49"/>
      <c r="CG1773" s="49"/>
      <c r="CH1773" s="49"/>
      <c r="CI1773" s="97"/>
      <c r="CJ1773" s="97"/>
      <c r="CK1773" s="97"/>
      <c r="CL1773" s="97"/>
      <c r="CM1773" s="335"/>
      <c r="CN1773" s="337"/>
      <c r="CO1773" s="315" t="str">
        <f>IF(Формулы!R1773&gt;V1773,"22-?,Дата 14 - Прибыл из УФСИН; ","")&amp;IF(Формулы!Q1773&gt;Y1773,"25-?,Дата 13 - Выбыл в УФСИН;","")&amp;IF(YEAR(ДАННЫЕ!$F$1)=YEAR(ДАННЫЕ!B1773),IF(AT1773&gt;0,"","40-?, вявлен в текущем году! "),"")&amp;IF(YEAR($F$1)=YEAR(W1773),IF(X1773+Y1773&gt;0,"","23-стоит, 24,25 - куда выбыл? "),"")&amp;IF(X1773+Y1773&gt;0,IF(YEAR($F$1)=YEAR(W1773),"","24+25&gt;0? 23 - когда выбыл? "),"")&amp;IF(BA1773&lt;BB1773,"47&gt;=48; ","")&amp;IF(BA1773&lt;BC1773,"47&gt;=49; ","")&amp;IF(BA1773&lt;BD1773,"47&gt;=50; ","")&amp;IF(BE1773&gt;0,IF(BF1773&gt;0,IF(AU1773&gt;AV1773,"","41 и 42 - ? (51 и 52 &gt; 0);"),"51 &gt; 0 52 - ?;"),"")&amp;IF(AU1773&gt;0,IF(AV1773&gt;AU1773,"41&gt;42;","")&amp;IF(BE1773&gt;0,"","41&gt;0 51-?;"),"")&amp;IF(BF1773&gt;0,IF(BE1773&gt;0,"","52&gt;0 51-?;"),"")&amp;IF(AW1773&gt;=AX1773,"","43&gt;44;")&amp;IF(CA1773&gt;0,IF(AW1773&gt;0,"","71 &gt; 0 43-?;"),"")</f>
        <v/>
      </c>
    </row>
    <row r="1774" spans="1:93" ht="12" x14ac:dyDescent="0.2">
      <c r="A1774" s="45"/>
      <c r="B1774" s="46"/>
      <c r="C1774" s="121"/>
      <c r="D1774" s="121"/>
      <c r="E1774" s="336"/>
      <c r="F1774" s="122"/>
      <c r="G1774" s="46"/>
      <c r="H1774" s="45"/>
      <c r="I1774" s="45"/>
      <c r="J1774" s="45"/>
      <c r="K1774" s="45"/>
      <c r="L1774" s="45"/>
      <c r="M1774" s="46"/>
      <c r="N1774" s="46"/>
      <c r="O1774" s="48"/>
      <c r="P1774" s="48"/>
      <c r="Q1774" s="46"/>
      <c r="R1774" s="48"/>
      <c r="S1774" s="48"/>
      <c r="T1774" s="48"/>
      <c r="U1774" s="48"/>
      <c r="V1774" s="48"/>
      <c r="W1774" s="46"/>
      <c r="X1774" s="48"/>
      <c r="Y1774" s="48"/>
      <c r="Z1774" s="157"/>
      <c r="AA1774" s="47"/>
      <c r="AB1774" s="97"/>
      <c r="AC1774" s="49"/>
      <c r="AD1774" s="49"/>
      <c r="AE1774" s="49"/>
      <c r="AF1774" s="49"/>
      <c r="AG1774" s="49"/>
      <c r="AH1774" s="47"/>
      <c r="AI1774" s="47"/>
      <c r="AJ1774" s="47"/>
      <c r="AK1774" s="190"/>
      <c r="AL1774" s="190"/>
      <c r="AM1774" s="190"/>
      <c r="AN1774" s="190"/>
      <c r="AO1774" s="190"/>
      <c r="AP1774" s="151"/>
      <c r="AQ1774" s="322"/>
      <c r="AR1774" s="322"/>
      <c r="AS1774" s="322"/>
      <c r="AT1774" s="47"/>
      <c r="AU1774" s="47"/>
      <c r="AV1774" s="47"/>
      <c r="AW1774" s="47"/>
      <c r="AX1774" s="322"/>
      <c r="AY1774" s="98"/>
      <c r="AZ1774" s="98"/>
      <c r="BA1774" s="47"/>
      <c r="BB1774" s="47"/>
      <c r="BC1774" s="47"/>
      <c r="BD1774" s="47"/>
      <c r="BE1774" s="97"/>
      <c r="BF1774" s="49"/>
      <c r="BG1774" s="239"/>
      <c r="BH1774" s="342"/>
      <c r="BI1774" s="49"/>
      <c r="BJ1774" s="49"/>
      <c r="BK1774" s="49"/>
      <c r="BL1774" s="49"/>
      <c r="BM1774" s="49"/>
      <c r="BN1774" s="47"/>
      <c r="BO1774" s="49"/>
      <c r="BP1774" s="49"/>
      <c r="BQ1774" s="49"/>
      <c r="BR1774" s="323"/>
      <c r="BS1774" s="323"/>
      <c r="BT1774" s="323"/>
      <c r="BU1774" s="49"/>
      <c r="BV1774" s="49"/>
      <c r="BW1774" s="97"/>
      <c r="BX1774" s="97"/>
      <c r="BY1774" s="97"/>
      <c r="BZ1774" s="97"/>
      <c r="CA1774" s="49"/>
      <c r="CB1774" s="49"/>
      <c r="CC1774" s="49"/>
      <c r="CD1774" s="49"/>
      <c r="CE1774" s="49"/>
      <c r="CF1774" s="49"/>
      <c r="CG1774" s="49"/>
      <c r="CH1774" s="49"/>
      <c r="CI1774" s="97"/>
      <c r="CJ1774" s="97"/>
      <c r="CK1774" s="97"/>
      <c r="CL1774" s="97"/>
      <c r="CM1774" s="335"/>
      <c r="CN1774" s="337"/>
      <c r="CO1774" s="315" t="str">
        <f>IF(Формулы!R1774&gt;V1774,"22-?,Дата 14 - Прибыл из УФСИН; ","")&amp;IF(Формулы!Q1774&gt;Y1774,"25-?,Дата 13 - Выбыл в УФСИН;","")&amp;IF(YEAR(ДАННЫЕ!$F$1)=YEAR(ДАННЫЕ!B1774),IF(AT1774&gt;0,"","40-?, вявлен в текущем году! "),"")&amp;IF(YEAR($F$1)=YEAR(W1774),IF(X1774+Y1774&gt;0,"","23-стоит, 24,25 - куда выбыл? "),"")&amp;IF(X1774+Y1774&gt;0,IF(YEAR($F$1)=YEAR(W1774),"","24+25&gt;0? 23 - когда выбыл? "),"")&amp;IF(BA1774&lt;BB1774,"47&gt;=48; ","")&amp;IF(BA1774&lt;BC1774,"47&gt;=49; ","")&amp;IF(BA1774&lt;BD1774,"47&gt;=50; ","")&amp;IF(BE1774&gt;0,IF(BF1774&gt;0,IF(AU1774&gt;AV1774,"","41 и 42 - ? (51 и 52 &gt; 0);"),"51 &gt; 0 52 - ?;"),"")&amp;IF(AU1774&gt;0,IF(AV1774&gt;AU1774,"41&gt;42;","")&amp;IF(BE1774&gt;0,"","41&gt;0 51-?;"),"")&amp;IF(BF1774&gt;0,IF(BE1774&gt;0,"","52&gt;0 51-?;"),"")&amp;IF(AW1774&gt;=AX1774,"","43&gt;44;")&amp;IF(CA1774&gt;0,IF(AW1774&gt;0,"","71 &gt; 0 43-?;"),"")</f>
        <v/>
      </c>
    </row>
    <row r="1775" spans="1:93" ht="12" x14ac:dyDescent="0.2">
      <c r="A1775" s="45"/>
      <c r="B1775" s="46"/>
      <c r="C1775" s="121"/>
      <c r="D1775" s="121"/>
      <c r="E1775" s="336"/>
      <c r="F1775" s="122"/>
      <c r="G1775" s="46"/>
      <c r="H1775" s="45"/>
      <c r="I1775" s="45"/>
      <c r="J1775" s="45"/>
      <c r="K1775" s="45"/>
      <c r="L1775" s="45"/>
      <c r="M1775" s="46"/>
      <c r="N1775" s="46"/>
      <c r="O1775" s="48"/>
      <c r="P1775" s="48"/>
      <c r="Q1775" s="46"/>
      <c r="R1775" s="48"/>
      <c r="S1775" s="48"/>
      <c r="T1775" s="48"/>
      <c r="U1775" s="48"/>
      <c r="V1775" s="48"/>
      <c r="W1775" s="46"/>
      <c r="X1775" s="48"/>
      <c r="Y1775" s="48"/>
      <c r="Z1775" s="157"/>
      <c r="AA1775" s="47"/>
      <c r="AB1775" s="97"/>
      <c r="AC1775" s="49"/>
      <c r="AD1775" s="49"/>
      <c r="AE1775" s="49"/>
      <c r="AF1775" s="49"/>
      <c r="AG1775" s="49"/>
      <c r="AH1775" s="47"/>
      <c r="AI1775" s="47"/>
      <c r="AJ1775" s="47"/>
      <c r="AK1775" s="190"/>
      <c r="AL1775" s="190"/>
      <c r="AM1775" s="190"/>
      <c r="AN1775" s="190"/>
      <c r="AO1775" s="190"/>
      <c r="AP1775" s="151"/>
      <c r="AQ1775" s="322"/>
      <c r="AR1775" s="322"/>
      <c r="AS1775" s="322"/>
      <c r="AT1775" s="47"/>
      <c r="AU1775" s="47"/>
      <c r="AV1775" s="47"/>
      <c r="AW1775" s="47"/>
      <c r="AX1775" s="322"/>
      <c r="AY1775" s="98"/>
      <c r="AZ1775" s="98"/>
      <c r="BA1775" s="47"/>
      <c r="BB1775" s="47"/>
      <c r="BC1775" s="47"/>
      <c r="BD1775" s="47"/>
      <c r="BE1775" s="97"/>
      <c r="BF1775" s="49"/>
      <c r="BG1775" s="239"/>
      <c r="BH1775" s="342"/>
      <c r="BI1775" s="49"/>
      <c r="BJ1775" s="49"/>
      <c r="BK1775" s="49"/>
      <c r="BL1775" s="49"/>
      <c r="BM1775" s="49"/>
      <c r="BN1775" s="47"/>
      <c r="BO1775" s="49"/>
      <c r="BP1775" s="49"/>
      <c r="BQ1775" s="49"/>
      <c r="BR1775" s="323"/>
      <c r="BS1775" s="323"/>
      <c r="BT1775" s="323"/>
      <c r="BU1775" s="49"/>
      <c r="BV1775" s="49"/>
      <c r="BW1775" s="97"/>
      <c r="BX1775" s="97"/>
      <c r="BY1775" s="97"/>
      <c r="BZ1775" s="97"/>
      <c r="CA1775" s="49"/>
      <c r="CB1775" s="49"/>
      <c r="CC1775" s="49"/>
      <c r="CD1775" s="49"/>
      <c r="CE1775" s="49"/>
      <c r="CF1775" s="49"/>
      <c r="CG1775" s="49"/>
      <c r="CH1775" s="49"/>
      <c r="CI1775" s="97"/>
      <c r="CJ1775" s="97"/>
      <c r="CK1775" s="97"/>
      <c r="CL1775" s="97"/>
      <c r="CM1775" s="335"/>
      <c r="CN1775" s="337"/>
      <c r="CO1775" s="315" t="str">
        <f>IF(Формулы!R1775&gt;V1775,"22-?,Дата 14 - Прибыл из УФСИН; ","")&amp;IF(Формулы!Q1775&gt;Y1775,"25-?,Дата 13 - Выбыл в УФСИН;","")&amp;IF(YEAR(ДАННЫЕ!$F$1)=YEAR(ДАННЫЕ!B1775),IF(AT1775&gt;0,"","40-?, вявлен в текущем году! "),"")&amp;IF(YEAR($F$1)=YEAR(W1775),IF(X1775+Y1775&gt;0,"","23-стоит, 24,25 - куда выбыл? "),"")&amp;IF(X1775+Y1775&gt;0,IF(YEAR($F$1)=YEAR(W1775),"","24+25&gt;0? 23 - когда выбыл? "),"")&amp;IF(BA1775&lt;BB1775,"47&gt;=48; ","")&amp;IF(BA1775&lt;BC1775,"47&gt;=49; ","")&amp;IF(BA1775&lt;BD1775,"47&gt;=50; ","")&amp;IF(BE1775&gt;0,IF(BF1775&gt;0,IF(AU1775&gt;AV1775,"","41 и 42 - ? (51 и 52 &gt; 0);"),"51 &gt; 0 52 - ?;"),"")&amp;IF(AU1775&gt;0,IF(AV1775&gt;AU1775,"41&gt;42;","")&amp;IF(BE1775&gt;0,"","41&gt;0 51-?;"),"")&amp;IF(BF1775&gt;0,IF(BE1775&gt;0,"","52&gt;0 51-?;"),"")&amp;IF(AW1775&gt;=AX1775,"","43&gt;44;")&amp;IF(CA1775&gt;0,IF(AW1775&gt;0,"","71 &gt; 0 43-?;"),"")</f>
        <v/>
      </c>
    </row>
    <row r="1776" spans="1:93" ht="12" x14ac:dyDescent="0.2">
      <c r="A1776" s="45"/>
      <c r="B1776" s="46"/>
      <c r="C1776" s="121"/>
      <c r="D1776" s="121"/>
      <c r="E1776" s="336"/>
      <c r="F1776" s="122"/>
      <c r="G1776" s="46"/>
      <c r="H1776" s="45"/>
      <c r="I1776" s="45"/>
      <c r="J1776" s="45"/>
      <c r="K1776" s="45"/>
      <c r="L1776" s="45"/>
      <c r="M1776" s="46"/>
      <c r="N1776" s="46"/>
      <c r="O1776" s="48"/>
      <c r="P1776" s="48"/>
      <c r="Q1776" s="46"/>
      <c r="R1776" s="48"/>
      <c r="S1776" s="48"/>
      <c r="T1776" s="48"/>
      <c r="U1776" s="48"/>
      <c r="V1776" s="48"/>
      <c r="W1776" s="46"/>
      <c r="X1776" s="48"/>
      <c r="Y1776" s="48"/>
      <c r="Z1776" s="157"/>
      <c r="AA1776" s="47"/>
      <c r="AB1776" s="97"/>
      <c r="AC1776" s="49"/>
      <c r="AD1776" s="49"/>
      <c r="AE1776" s="49"/>
      <c r="AF1776" s="49"/>
      <c r="AG1776" s="49"/>
      <c r="AH1776" s="47"/>
      <c r="AI1776" s="47"/>
      <c r="AJ1776" s="47"/>
      <c r="AK1776" s="190"/>
      <c r="AL1776" s="190"/>
      <c r="AM1776" s="190"/>
      <c r="AN1776" s="190"/>
      <c r="AO1776" s="190"/>
      <c r="AP1776" s="151"/>
      <c r="AQ1776" s="322"/>
      <c r="AR1776" s="322"/>
      <c r="AS1776" s="322"/>
      <c r="AT1776" s="47"/>
      <c r="AU1776" s="47"/>
      <c r="AV1776" s="47"/>
      <c r="AW1776" s="47"/>
      <c r="AX1776" s="322"/>
      <c r="AY1776" s="98"/>
      <c r="AZ1776" s="98"/>
      <c r="BA1776" s="47"/>
      <c r="BB1776" s="47"/>
      <c r="BC1776" s="47"/>
      <c r="BD1776" s="47"/>
      <c r="BE1776" s="97"/>
      <c r="BF1776" s="49"/>
      <c r="BG1776" s="239"/>
      <c r="BH1776" s="342"/>
      <c r="BI1776" s="49"/>
      <c r="BJ1776" s="49"/>
      <c r="BK1776" s="49"/>
      <c r="BL1776" s="49"/>
      <c r="BM1776" s="49"/>
      <c r="BN1776" s="47"/>
      <c r="BO1776" s="49"/>
      <c r="BP1776" s="49"/>
      <c r="BQ1776" s="49"/>
      <c r="BR1776" s="323"/>
      <c r="BS1776" s="323"/>
      <c r="BT1776" s="323"/>
      <c r="BU1776" s="49"/>
      <c r="BV1776" s="49"/>
      <c r="BW1776" s="97"/>
      <c r="BX1776" s="97"/>
      <c r="BY1776" s="97"/>
      <c r="BZ1776" s="97"/>
      <c r="CA1776" s="49"/>
      <c r="CB1776" s="49"/>
      <c r="CC1776" s="49"/>
      <c r="CD1776" s="49"/>
      <c r="CE1776" s="49"/>
      <c r="CF1776" s="49"/>
      <c r="CG1776" s="49"/>
      <c r="CH1776" s="49"/>
      <c r="CI1776" s="97"/>
      <c r="CJ1776" s="97"/>
      <c r="CK1776" s="97"/>
      <c r="CL1776" s="97"/>
      <c r="CM1776" s="335"/>
      <c r="CN1776" s="337"/>
      <c r="CO1776" s="315" t="str">
        <f>IF(Формулы!R1776&gt;V1776,"22-?,Дата 14 - Прибыл из УФСИН; ","")&amp;IF(Формулы!Q1776&gt;Y1776,"25-?,Дата 13 - Выбыл в УФСИН;","")&amp;IF(YEAR(ДАННЫЕ!$F$1)=YEAR(ДАННЫЕ!B1776),IF(AT1776&gt;0,"","40-?, вявлен в текущем году! "),"")&amp;IF(YEAR($F$1)=YEAR(W1776),IF(X1776+Y1776&gt;0,"","23-стоит, 24,25 - куда выбыл? "),"")&amp;IF(X1776+Y1776&gt;0,IF(YEAR($F$1)=YEAR(W1776),"","24+25&gt;0? 23 - когда выбыл? "),"")&amp;IF(BA1776&lt;BB1776,"47&gt;=48; ","")&amp;IF(BA1776&lt;BC1776,"47&gt;=49; ","")&amp;IF(BA1776&lt;BD1776,"47&gt;=50; ","")&amp;IF(BE1776&gt;0,IF(BF1776&gt;0,IF(AU1776&gt;AV1776,"","41 и 42 - ? (51 и 52 &gt; 0);"),"51 &gt; 0 52 - ?;"),"")&amp;IF(AU1776&gt;0,IF(AV1776&gt;AU1776,"41&gt;42;","")&amp;IF(BE1776&gt;0,"","41&gt;0 51-?;"),"")&amp;IF(BF1776&gt;0,IF(BE1776&gt;0,"","52&gt;0 51-?;"),"")&amp;IF(AW1776&gt;=AX1776,"","43&gt;44;")&amp;IF(CA1776&gt;0,IF(AW1776&gt;0,"","71 &gt; 0 43-?;"),"")</f>
        <v/>
      </c>
    </row>
    <row r="1777" spans="1:93" ht="12" x14ac:dyDescent="0.2">
      <c r="A1777" s="45"/>
      <c r="B1777" s="46"/>
      <c r="C1777" s="121"/>
      <c r="D1777" s="121"/>
      <c r="E1777" s="336"/>
      <c r="F1777" s="122"/>
      <c r="G1777" s="46"/>
      <c r="H1777" s="45"/>
      <c r="I1777" s="45"/>
      <c r="J1777" s="45"/>
      <c r="K1777" s="45"/>
      <c r="L1777" s="45"/>
      <c r="M1777" s="46"/>
      <c r="N1777" s="46"/>
      <c r="O1777" s="48"/>
      <c r="P1777" s="48"/>
      <c r="Q1777" s="46"/>
      <c r="R1777" s="48"/>
      <c r="S1777" s="48"/>
      <c r="T1777" s="48"/>
      <c r="U1777" s="48"/>
      <c r="V1777" s="48"/>
      <c r="W1777" s="46"/>
      <c r="X1777" s="48"/>
      <c r="Y1777" s="48"/>
      <c r="Z1777" s="157"/>
      <c r="AA1777" s="47"/>
      <c r="AB1777" s="97"/>
      <c r="AC1777" s="49"/>
      <c r="AD1777" s="49"/>
      <c r="AE1777" s="49"/>
      <c r="AF1777" s="49"/>
      <c r="AG1777" s="49"/>
      <c r="AH1777" s="47"/>
      <c r="AI1777" s="47"/>
      <c r="AJ1777" s="47"/>
      <c r="AK1777" s="190"/>
      <c r="AL1777" s="190"/>
      <c r="AM1777" s="190"/>
      <c r="AN1777" s="190"/>
      <c r="AO1777" s="190"/>
      <c r="AP1777" s="151"/>
      <c r="AQ1777" s="322"/>
      <c r="AR1777" s="322"/>
      <c r="AS1777" s="322"/>
      <c r="AT1777" s="47"/>
      <c r="AU1777" s="47"/>
      <c r="AV1777" s="47"/>
      <c r="AW1777" s="47"/>
      <c r="AX1777" s="322"/>
      <c r="AY1777" s="98"/>
      <c r="AZ1777" s="98"/>
      <c r="BA1777" s="47"/>
      <c r="BB1777" s="47"/>
      <c r="BC1777" s="47"/>
      <c r="BD1777" s="47"/>
      <c r="BE1777" s="97"/>
      <c r="BF1777" s="49"/>
      <c r="BG1777" s="239"/>
      <c r="BH1777" s="342"/>
      <c r="BI1777" s="49"/>
      <c r="BJ1777" s="49"/>
      <c r="BK1777" s="49"/>
      <c r="BL1777" s="49"/>
      <c r="BM1777" s="49"/>
      <c r="BN1777" s="47"/>
      <c r="BO1777" s="49"/>
      <c r="BP1777" s="49"/>
      <c r="BQ1777" s="49"/>
      <c r="BR1777" s="323"/>
      <c r="BS1777" s="323"/>
      <c r="BT1777" s="323"/>
      <c r="BU1777" s="49"/>
      <c r="BV1777" s="49"/>
      <c r="BW1777" s="97"/>
      <c r="BX1777" s="97"/>
      <c r="BY1777" s="97"/>
      <c r="BZ1777" s="97"/>
      <c r="CA1777" s="49"/>
      <c r="CB1777" s="49"/>
      <c r="CC1777" s="49"/>
      <c r="CD1777" s="49"/>
      <c r="CE1777" s="49"/>
      <c r="CF1777" s="49"/>
      <c r="CG1777" s="49"/>
      <c r="CH1777" s="49"/>
      <c r="CI1777" s="97"/>
      <c r="CJ1777" s="97"/>
      <c r="CK1777" s="97"/>
      <c r="CL1777" s="97"/>
      <c r="CM1777" s="335"/>
      <c r="CN1777" s="337"/>
      <c r="CO1777" s="315" t="str">
        <f>IF(Формулы!R1777&gt;V1777,"22-?,Дата 14 - Прибыл из УФСИН; ","")&amp;IF(Формулы!Q1777&gt;Y1777,"25-?,Дата 13 - Выбыл в УФСИН;","")&amp;IF(YEAR(ДАННЫЕ!$F$1)=YEAR(ДАННЫЕ!B1777),IF(AT1777&gt;0,"","40-?, вявлен в текущем году! "),"")&amp;IF(YEAR($F$1)=YEAR(W1777),IF(X1777+Y1777&gt;0,"","23-стоит, 24,25 - куда выбыл? "),"")&amp;IF(X1777+Y1777&gt;0,IF(YEAR($F$1)=YEAR(W1777),"","24+25&gt;0? 23 - когда выбыл? "),"")&amp;IF(BA1777&lt;BB1777,"47&gt;=48; ","")&amp;IF(BA1777&lt;BC1777,"47&gt;=49; ","")&amp;IF(BA1777&lt;BD1777,"47&gt;=50; ","")&amp;IF(BE1777&gt;0,IF(BF1777&gt;0,IF(AU1777&gt;AV1777,"","41 и 42 - ? (51 и 52 &gt; 0);"),"51 &gt; 0 52 - ?;"),"")&amp;IF(AU1777&gt;0,IF(AV1777&gt;AU1777,"41&gt;42;","")&amp;IF(BE1777&gt;0,"","41&gt;0 51-?;"),"")&amp;IF(BF1777&gt;0,IF(BE1777&gt;0,"","52&gt;0 51-?;"),"")&amp;IF(AW1777&gt;=AX1777,"","43&gt;44;")&amp;IF(CA1777&gt;0,IF(AW1777&gt;0,"","71 &gt; 0 43-?;"),"")</f>
        <v/>
      </c>
    </row>
    <row r="1778" spans="1:93" ht="12" x14ac:dyDescent="0.2">
      <c r="A1778" s="45"/>
      <c r="B1778" s="46"/>
      <c r="C1778" s="121"/>
      <c r="D1778" s="121"/>
      <c r="E1778" s="336"/>
      <c r="F1778" s="122"/>
      <c r="G1778" s="46"/>
      <c r="H1778" s="45"/>
      <c r="I1778" s="45"/>
      <c r="J1778" s="45"/>
      <c r="K1778" s="45"/>
      <c r="L1778" s="45"/>
      <c r="M1778" s="46"/>
      <c r="N1778" s="46"/>
      <c r="O1778" s="48"/>
      <c r="P1778" s="48"/>
      <c r="Q1778" s="46"/>
      <c r="R1778" s="48"/>
      <c r="S1778" s="48"/>
      <c r="T1778" s="48"/>
      <c r="U1778" s="48"/>
      <c r="V1778" s="48"/>
      <c r="W1778" s="46"/>
      <c r="X1778" s="48"/>
      <c r="Y1778" s="48"/>
      <c r="Z1778" s="157"/>
      <c r="AA1778" s="47"/>
      <c r="AB1778" s="97"/>
      <c r="AC1778" s="49"/>
      <c r="AD1778" s="49"/>
      <c r="AE1778" s="49"/>
      <c r="AF1778" s="49"/>
      <c r="AG1778" s="49"/>
      <c r="AH1778" s="47"/>
      <c r="AI1778" s="47"/>
      <c r="AJ1778" s="47"/>
      <c r="AK1778" s="190"/>
      <c r="AL1778" s="190"/>
      <c r="AM1778" s="190"/>
      <c r="AN1778" s="190"/>
      <c r="AO1778" s="190"/>
      <c r="AP1778" s="151"/>
      <c r="AQ1778" s="322"/>
      <c r="AR1778" s="322"/>
      <c r="AS1778" s="322"/>
      <c r="AT1778" s="47"/>
      <c r="AU1778" s="47"/>
      <c r="AV1778" s="47"/>
      <c r="AW1778" s="47"/>
      <c r="AX1778" s="322"/>
      <c r="AY1778" s="98"/>
      <c r="AZ1778" s="98"/>
      <c r="BA1778" s="47"/>
      <c r="BB1778" s="47"/>
      <c r="BC1778" s="47"/>
      <c r="BD1778" s="47"/>
      <c r="BE1778" s="97"/>
      <c r="BF1778" s="49"/>
      <c r="BG1778" s="239"/>
      <c r="BH1778" s="342"/>
      <c r="BI1778" s="49"/>
      <c r="BJ1778" s="49"/>
      <c r="BK1778" s="49"/>
      <c r="BL1778" s="49"/>
      <c r="BM1778" s="49"/>
      <c r="BN1778" s="47"/>
      <c r="BO1778" s="49"/>
      <c r="BP1778" s="49"/>
      <c r="BQ1778" s="49"/>
      <c r="BR1778" s="323"/>
      <c r="BS1778" s="323"/>
      <c r="BT1778" s="323"/>
      <c r="BU1778" s="49"/>
      <c r="BV1778" s="49"/>
      <c r="BW1778" s="97"/>
      <c r="BX1778" s="97"/>
      <c r="BY1778" s="97"/>
      <c r="BZ1778" s="97"/>
      <c r="CA1778" s="49"/>
      <c r="CB1778" s="49"/>
      <c r="CC1778" s="49"/>
      <c r="CD1778" s="49"/>
      <c r="CE1778" s="49"/>
      <c r="CF1778" s="49"/>
      <c r="CG1778" s="49"/>
      <c r="CH1778" s="49"/>
      <c r="CI1778" s="97"/>
      <c r="CJ1778" s="97"/>
      <c r="CK1778" s="97"/>
      <c r="CL1778" s="97"/>
      <c r="CM1778" s="335"/>
      <c r="CN1778" s="337"/>
      <c r="CO1778" s="315" t="str">
        <f>IF(Формулы!R1778&gt;V1778,"22-?,Дата 14 - Прибыл из УФСИН; ","")&amp;IF(Формулы!Q1778&gt;Y1778,"25-?,Дата 13 - Выбыл в УФСИН;","")&amp;IF(YEAR(ДАННЫЕ!$F$1)=YEAR(ДАННЫЕ!B1778),IF(AT1778&gt;0,"","40-?, вявлен в текущем году! "),"")&amp;IF(YEAR($F$1)=YEAR(W1778),IF(X1778+Y1778&gt;0,"","23-стоит, 24,25 - куда выбыл? "),"")&amp;IF(X1778+Y1778&gt;0,IF(YEAR($F$1)=YEAR(W1778),"","24+25&gt;0? 23 - когда выбыл? "),"")&amp;IF(BA1778&lt;BB1778,"47&gt;=48; ","")&amp;IF(BA1778&lt;BC1778,"47&gt;=49; ","")&amp;IF(BA1778&lt;BD1778,"47&gt;=50; ","")&amp;IF(BE1778&gt;0,IF(BF1778&gt;0,IF(AU1778&gt;AV1778,"","41 и 42 - ? (51 и 52 &gt; 0);"),"51 &gt; 0 52 - ?;"),"")&amp;IF(AU1778&gt;0,IF(AV1778&gt;AU1778,"41&gt;42;","")&amp;IF(BE1778&gt;0,"","41&gt;0 51-?;"),"")&amp;IF(BF1778&gt;0,IF(BE1778&gt;0,"","52&gt;0 51-?;"),"")&amp;IF(AW1778&gt;=AX1778,"","43&gt;44;")&amp;IF(CA1778&gt;0,IF(AW1778&gt;0,"","71 &gt; 0 43-?;"),"")</f>
        <v/>
      </c>
    </row>
    <row r="1779" spans="1:93" ht="12" x14ac:dyDescent="0.2">
      <c r="A1779" s="45"/>
      <c r="B1779" s="46"/>
      <c r="C1779" s="121"/>
      <c r="D1779" s="121"/>
      <c r="E1779" s="336"/>
      <c r="F1779" s="122"/>
      <c r="G1779" s="46"/>
      <c r="H1779" s="45"/>
      <c r="I1779" s="45"/>
      <c r="J1779" s="45"/>
      <c r="K1779" s="45"/>
      <c r="L1779" s="45"/>
      <c r="M1779" s="46"/>
      <c r="N1779" s="46"/>
      <c r="O1779" s="48"/>
      <c r="P1779" s="48"/>
      <c r="Q1779" s="46"/>
      <c r="R1779" s="48"/>
      <c r="S1779" s="48"/>
      <c r="T1779" s="48"/>
      <c r="U1779" s="48"/>
      <c r="V1779" s="48"/>
      <c r="W1779" s="46"/>
      <c r="X1779" s="48"/>
      <c r="Y1779" s="48"/>
      <c r="Z1779" s="157"/>
      <c r="AA1779" s="47"/>
      <c r="AB1779" s="97"/>
      <c r="AC1779" s="49"/>
      <c r="AD1779" s="49"/>
      <c r="AE1779" s="49"/>
      <c r="AF1779" s="49"/>
      <c r="AG1779" s="49"/>
      <c r="AH1779" s="47"/>
      <c r="AI1779" s="47"/>
      <c r="AJ1779" s="47"/>
      <c r="AK1779" s="190"/>
      <c r="AL1779" s="190"/>
      <c r="AM1779" s="190"/>
      <c r="AN1779" s="190"/>
      <c r="AO1779" s="190"/>
      <c r="AP1779" s="151"/>
      <c r="AQ1779" s="322"/>
      <c r="AR1779" s="322"/>
      <c r="AS1779" s="322"/>
      <c r="AT1779" s="47"/>
      <c r="AU1779" s="47"/>
      <c r="AV1779" s="47"/>
      <c r="AW1779" s="47"/>
      <c r="AX1779" s="322"/>
      <c r="AY1779" s="98"/>
      <c r="AZ1779" s="98"/>
      <c r="BA1779" s="47"/>
      <c r="BB1779" s="47"/>
      <c r="BC1779" s="47"/>
      <c r="BD1779" s="47"/>
      <c r="BE1779" s="97"/>
      <c r="BF1779" s="49"/>
      <c r="BG1779" s="239"/>
      <c r="BH1779" s="342"/>
      <c r="BI1779" s="49"/>
      <c r="BJ1779" s="49"/>
      <c r="BK1779" s="49"/>
      <c r="BL1779" s="49"/>
      <c r="BM1779" s="49"/>
      <c r="BN1779" s="47"/>
      <c r="BO1779" s="49"/>
      <c r="BP1779" s="49"/>
      <c r="BQ1779" s="49"/>
      <c r="BR1779" s="323"/>
      <c r="BS1779" s="323"/>
      <c r="BT1779" s="323"/>
      <c r="BU1779" s="49"/>
      <c r="BV1779" s="49"/>
      <c r="BW1779" s="97"/>
      <c r="BX1779" s="97"/>
      <c r="BY1779" s="97"/>
      <c r="BZ1779" s="97"/>
      <c r="CA1779" s="49"/>
      <c r="CB1779" s="49"/>
      <c r="CC1779" s="49"/>
      <c r="CD1779" s="49"/>
      <c r="CE1779" s="49"/>
      <c r="CF1779" s="49"/>
      <c r="CG1779" s="49"/>
      <c r="CH1779" s="49"/>
      <c r="CI1779" s="97"/>
      <c r="CJ1779" s="97"/>
      <c r="CK1779" s="97"/>
      <c r="CL1779" s="97"/>
      <c r="CM1779" s="335"/>
      <c r="CN1779" s="337"/>
      <c r="CO1779" s="315" t="str">
        <f>IF(Формулы!R1779&gt;V1779,"22-?,Дата 14 - Прибыл из УФСИН; ","")&amp;IF(Формулы!Q1779&gt;Y1779,"25-?,Дата 13 - Выбыл в УФСИН;","")&amp;IF(YEAR(ДАННЫЕ!$F$1)=YEAR(ДАННЫЕ!B1779),IF(AT1779&gt;0,"","40-?, вявлен в текущем году! "),"")&amp;IF(YEAR($F$1)=YEAR(W1779),IF(X1779+Y1779&gt;0,"","23-стоит, 24,25 - куда выбыл? "),"")&amp;IF(X1779+Y1779&gt;0,IF(YEAR($F$1)=YEAR(W1779),"","24+25&gt;0? 23 - когда выбыл? "),"")&amp;IF(BA1779&lt;BB1779,"47&gt;=48; ","")&amp;IF(BA1779&lt;BC1779,"47&gt;=49; ","")&amp;IF(BA1779&lt;BD1779,"47&gt;=50; ","")&amp;IF(BE1779&gt;0,IF(BF1779&gt;0,IF(AU1779&gt;AV1779,"","41 и 42 - ? (51 и 52 &gt; 0);"),"51 &gt; 0 52 - ?;"),"")&amp;IF(AU1779&gt;0,IF(AV1779&gt;AU1779,"41&gt;42;","")&amp;IF(BE1779&gt;0,"","41&gt;0 51-?;"),"")&amp;IF(BF1779&gt;0,IF(BE1779&gt;0,"","52&gt;0 51-?;"),"")&amp;IF(AW1779&gt;=AX1779,"","43&gt;44;")&amp;IF(CA1779&gt;0,IF(AW1779&gt;0,"","71 &gt; 0 43-?;"),"")</f>
        <v/>
      </c>
    </row>
    <row r="1780" spans="1:93" ht="12" x14ac:dyDescent="0.2">
      <c r="A1780" s="45"/>
      <c r="B1780" s="46"/>
      <c r="C1780" s="121"/>
      <c r="D1780" s="121"/>
      <c r="E1780" s="336"/>
      <c r="F1780" s="122"/>
      <c r="G1780" s="46"/>
      <c r="H1780" s="45"/>
      <c r="I1780" s="45"/>
      <c r="J1780" s="45"/>
      <c r="K1780" s="45"/>
      <c r="L1780" s="45"/>
      <c r="M1780" s="46"/>
      <c r="N1780" s="46"/>
      <c r="O1780" s="48"/>
      <c r="P1780" s="48"/>
      <c r="Q1780" s="46"/>
      <c r="R1780" s="48"/>
      <c r="S1780" s="48"/>
      <c r="T1780" s="48"/>
      <c r="U1780" s="48"/>
      <c r="V1780" s="48"/>
      <c r="W1780" s="46"/>
      <c r="X1780" s="48"/>
      <c r="Y1780" s="48"/>
      <c r="Z1780" s="157"/>
      <c r="AA1780" s="47"/>
      <c r="AB1780" s="97"/>
      <c r="AC1780" s="49"/>
      <c r="AD1780" s="49"/>
      <c r="AE1780" s="49"/>
      <c r="AF1780" s="49"/>
      <c r="AG1780" s="49"/>
      <c r="AH1780" s="47"/>
      <c r="AI1780" s="47"/>
      <c r="AJ1780" s="47"/>
      <c r="AK1780" s="190"/>
      <c r="AL1780" s="190"/>
      <c r="AM1780" s="190"/>
      <c r="AN1780" s="190"/>
      <c r="AO1780" s="190"/>
      <c r="AP1780" s="151"/>
      <c r="AQ1780" s="322"/>
      <c r="AR1780" s="322"/>
      <c r="AS1780" s="322"/>
      <c r="AT1780" s="47"/>
      <c r="AU1780" s="47"/>
      <c r="AV1780" s="47"/>
      <c r="AW1780" s="47"/>
      <c r="AX1780" s="322"/>
      <c r="AY1780" s="98"/>
      <c r="AZ1780" s="98"/>
      <c r="BA1780" s="47"/>
      <c r="BB1780" s="47"/>
      <c r="BC1780" s="47"/>
      <c r="BD1780" s="47"/>
      <c r="BE1780" s="97"/>
      <c r="BF1780" s="49"/>
      <c r="BG1780" s="239"/>
      <c r="BH1780" s="342"/>
      <c r="BI1780" s="49"/>
      <c r="BJ1780" s="49"/>
      <c r="BK1780" s="49"/>
      <c r="BL1780" s="49"/>
      <c r="BM1780" s="49"/>
      <c r="BN1780" s="47"/>
      <c r="BO1780" s="49"/>
      <c r="BP1780" s="49"/>
      <c r="BQ1780" s="49"/>
      <c r="BR1780" s="323"/>
      <c r="BS1780" s="323"/>
      <c r="BT1780" s="323"/>
      <c r="BU1780" s="49"/>
      <c r="BV1780" s="49"/>
      <c r="BW1780" s="97"/>
      <c r="BX1780" s="97"/>
      <c r="BY1780" s="97"/>
      <c r="BZ1780" s="97"/>
      <c r="CA1780" s="49"/>
      <c r="CB1780" s="49"/>
      <c r="CC1780" s="49"/>
      <c r="CD1780" s="49"/>
      <c r="CE1780" s="49"/>
      <c r="CF1780" s="49"/>
      <c r="CG1780" s="49"/>
      <c r="CH1780" s="49"/>
      <c r="CI1780" s="97"/>
      <c r="CJ1780" s="97"/>
      <c r="CK1780" s="97"/>
      <c r="CL1780" s="97"/>
      <c r="CM1780" s="335"/>
      <c r="CN1780" s="337"/>
      <c r="CO1780" s="315" t="str">
        <f>IF(Формулы!R1780&gt;V1780,"22-?,Дата 14 - Прибыл из УФСИН; ","")&amp;IF(Формулы!Q1780&gt;Y1780,"25-?,Дата 13 - Выбыл в УФСИН;","")&amp;IF(YEAR(ДАННЫЕ!$F$1)=YEAR(ДАННЫЕ!B1780),IF(AT1780&gt;0,"","40-?, вявлен в текущем году! "),"")&amp;IF(YEAR($F$1)=YEAR(W1780),IF(X1780+Y1780&gt;0,"","23-стоит, 24,25 - куда выбыл? "),"")&amp;IF(X1780+Y1780&gt;0,IF(YEAR($F$1)=YEAR(W1780),"","24+25&gt;0? 23 - когда выбыл? "),"")&amp;IF(BA1780&lt;BB1780,"47&gt;=48; ","")&amp;IF(BA1780&lt;BC1780,"47&gt;=49; ","")&amp;IF(BA1780&lt;BD1780,"47&gt;=50; ","")&amp;IF(BE1780&gt;0,IF(BF1780&gt;0,IF(AU1780&gt;AV1780,"","41 и 42 - ? (51 и 52 &gt; 0);"),"51 &gt; 0 52 - ?;"),"")&amp;IF(AU1780&gt;0,IF(AV1780&gt;AU1780,"41&gt;42;","")&amp;IF(BE1780&gt;0,"","41&gt;0 51-?;"),"")&amp;IF(BF1780&gt;0,IF(BE1780&gt;0,"","52&gt;0 51-?;"),"")&amp;IF(AW1780&gt;=AX1780,"","43&gt;44;")&amp;IF(CA1780&gt;0,IF(AW1780&gt;0,"","71 &gt; 0 43-?;"),"")</f>
        <v/>
      </c>
    </row>
    <row r="1781" spans="1:93" ht="12" x14ac:dyDescent="0.2">
      <c r="A1781" s="45"/>
      <c r="B1781" s="46"/>
      <c r="C1781" s="121"/>
      <c r="D1781" s="121"/>
      <c r="E1781" s="336"/>
      <c r="F1781" s="122"/>
      <c r="G1781" s="46"/>
      <c r="H1781" s="45"/>
      <c r="I1781" s="45"/>
      <c r="J1781" s="45"/>
      <c r="K1781" s="45"/>
      <c r="L1781" s="45"/>
      <c r="M1781" s="46"/>
      <c r="N1781" s="46"/>
      <c r="O1781" s="48"/>
      <c r="P1781" s="48"/>
      <c r="Q1781" s="46"/>
      <c r="R1781" s="48"/>
      <c r="S1781" s="48"/>
      <c r="T1781" s="48"/>
      <c r="U1781" s="48"/>
      <c r="V1781" s="48"/>
      <c r="W1781" s="46"/>
      <c r="X1781" s="48"/>
      <c r="Y1781" s="48"/>
      <c r="Z1781" s="157"/>
      <c r="AA1781" s="47"/>
      <c r="AB1781" s="97"/>
      <c r="AC1781" s="49"/>
      <c r="AD1781" s="49"/>
      <c r="AE1781" s="49"/>
      <c r="AF1781" s="49"/>
      <c r="AG1781" s="49"/>
      <c r="AH1781" s="47"/>
      <c r="AI1781" s="47"/>
      <c r="AJ1781" s="47"/>
      <c r="AK1781" s="190"/>
      <c r="AL1781" s="190"/>
      <c r="AM1781" s="190"/>
      <c r="AN1781" s="190"/>
      <c r="AO1781" s="190"/>
      <c r="AP1781" s="151"/>
      <c r="AQ1781" s="322"/>
      <c r="AR1781" s="322"/>
      <c r="AS1781" s="322"/>
      <c r="AT1781" s="47"/>
      <c r="AU1781" s="47"/>
      <c r="AV1781" s="47"/>
      <c r="AW1781" s="47"/>
      <c r="AX1781" s="322"/>
      <c r="AY1781" s="98"/>
      <c r="AZ1781" s="98"/>
      <c r="BA1781" s="47"/>
      <c r="BB1781" s="47"/>
      <c r="BC1781" s="47"/>
      <c r="BD1781" s="47"/>
      <c r="BE1781" s="97"/>
      <c r="BF1781" s="49"/>
      <c r="BG1781" s="239"/>
      <c r="BH1781" s="342"/>
      <c r="BI1781" s="49"/>
      <c r="BJ1781" s="49"/>
      <c r="BK1781" s="49"/>
      <c r="BL1781" s="49"/>
      <c r="BM1781" s="49"/>
      <c r="BN1781" s="47"/>
      <c r="BO1781" s="49"/>
      <c r="BP1781" s="49"/>
      <c r="BQ1781" s="49"/>
      <c r="BR1781" s="323"/>
      <c r="BS1781" s="323"/>
      <c r="BT1781" s="323"/>
      <c r="BU1781" s="49"/>
      <c r="BV1781" s="49"/>
      <c r="BW1781" s="97"/>
      <c r="BX1781" s="97"/>
      <c r="BY1781" s="97"/>
      <c r="BZ1781" s="97"/>
      <c r="CA1781" s="49"/>
      <c r="CB1781" s="49"/>
      <c r="CC1781" s="49"/>
      <c r="CD1781" s="49"/>
      <c r="CE1781" s="49"/>
      <c r="CF1781" s="49"/>
      <c r="CG1781" s="49"/>
      <c r="CH1781" s="49"/>
      <c r="CI1781" s="97"/>
      <c r="CJ1781" s="97"/>
      <c r="CK1781" s="97"/>
      <c r="CL1781" s="97"/>
      <c r="CM1781" s="335"/>
      <c r="CN1781" s="337"/>
      <c r="CO1781" s="315" t="str">
        <f>IF(Формулы!R1781&gt;V1781,"22-?,Дата 14 - Прибыл из УФСИН; ","")&amp;IF(Формулы!Q1781&gt;Y1781,"25-?,Дата 13 - Выбыл в УФСИН;","")&amp;IF(YEAR(ДАННЫЕ!$F$1)=YEAR(ДАННЫЕ!B1781),IF(AT1781&gt;0,"","40-?, вявлен в текущем году! "),"")&amp;IF(YEAR($F$1)=YEAR(W1781),IF(X1781+Y1781&gt;0,"","23-стоит, 24,25 - куда выбыл? "),"")&amp;IF(X1781+Y1781&gt;0,IF(YEAR($F$1)=YEAR(W1781),"","24+25&gt;0? 23 - когда выбыл? "),"")&amp;IF(BA1781&lt;BB1781,"47&gt;=48; ","")&amp;IF(BA1781&lt;BC1781,"47&gt;=49; ","")&amp;IF(BA1781&lt;BD1781,"47&gt;=50; ","")&amp;IF(BE1781&gt;0,IF(BF1781&gt;0,IF(AU1781&gt;AV1781,"","41 и 42 - ? (51 и 52 &gt; 0);"),"51 &gt; 0 52 - ?;"),"")&amp;IF(AU1781&gt;0,IF(AV1781&gt;AU1781,"41&gt;42;","")&amp;IF(BE1781&gt;0,"","41&gt;0 51-?;"),"")&amp;IF(BF1781&gt;0,IF(BE1781&gt;0,"","52&gt;0 51-?;"),"")&amp;IF(AW1781&gt;=AX1781,"","43&gt;44;")&amp;IF(CA1781&gt;0,IF(AW1781&gt;0,"","71 &gt; 0 43-?;"),"")</f>
        <v/>
      </c>
    </row>
    <row r="1782" spans="1:93" ht="12" x14ac:dyDescent="0.2">
      <c r="A1782" s="45"/>
      <c r="B1782" s="46"/>
      <c r="C1782" s="121"/>
      <c r="D1782" s="121"/>
      <c r="E1782" s="336"/>
      <c r="F1782" s="122"/>
      <c r="G1782" s="46"/>
      <c r="H1782" s="45"/>
      <c r="I1782" s="45"/>
      <c r="J1782" s="45"/>
      <c r="K1782" s="45"/>
      <c r="L1782" s="45"/>
      <c r="M1782" s="46"/>
      <c r="N1782" s="46"/>
      <c r="O1782" s="48"/>
      <c r="P1782" s="48"/>
      <c r="Q1782" s="46"/>
      <c r="R1782" s="48"/>
      <c r="S1782" s="48"/>
      <c r="T1782" s="48"/>
      <c r="U1782" s="48"/>
      <c r="V1782" s="48"/>
      <c r="W1782" s="46"/>
      <c r="X1782" s="48"/>
      <c r="Y1782" s="48"/>
      <c r="Z1782" s="157"/>
      <c r="AA1782" s="47"/>
      <c r="AB1782" s="97"/>
      <c r="AC1782" s="49"/>
      <c r="AD1782" s="49"/>
      <c r="AE1782" s="49"/>
      <c r="AF1782" s="49"/>
      <c r="AG1782" s="49"/>
      <c r="AH1782" s="47"/>
      <c r="AI1782" s="47"/>
      <c r="AJ1782" s="47"/>
      <c r="AK1782" s="190"/>
      <c r="AL1782" s="190"/>
      <c r="AM1782" s="190"/>
      <c r="AN1782" s="190"/>
      <c r="AO1782" s="190"/>
      <c r="AP1782" s="151"/>
      <c r="AQ1782" s="322"/>
      <c r="AR1782" s="322"/>
      <c r="AS1782" s="322"/>
      <c r="AT1782" s="47"/>
      <c r="AU1782" s="47"/>
      <c r="AV1782" s="47"/>
      <c r="AW1782" s="47"/>
      <c r="AX1782" s="322"/>
      <c r="AY1782" s="98"/>
      <c r="AZ1782" s="98"/>
      <c r="BA1782" s="47"/>
      <c r="BB1782" s="47"/>
      <c r="BC1782" s="47"/>
      <c r="BD1782" s="47"/>
      <c r="BE1782" s="97"/>
      <c r="BF1782" s="49"/>
      <c r="BG1782" s="239"/>
      <c r="BH1782" s="342"/>
      <c r="BI1782" s="49"/>
      <c r="BJ1782" s="49"/>
      <c r="BK1782" s="49"/>
      <c r="BL1782" s="49"/>
      <c r="BM1782" s="49"/>
      <c r="BN1782" s="47"/>
      <c r="BO1782" s="49"/>
      <c r="BP1782" s="49"/>
      <c r="BQ1782" s="49"/>
      <c r="BR1782" s="323"/>
      <c r="BS1782" s="323"/>
      <c r="BT1782" s="323"/>
      <c r="BU1782" s="49"/>
      <c r="BV1782" s="49"/>
      <c r="BW1782" s="97"/>
      <c r="BX1782" s="97"/>
      <c r="BY1782" s="97"/>
      <c r="BZ1782" s="97"/>
      <c r="CA1782" s="49"/>
      <c r="CB1782" s="49"/>
      <c r="CC1782" s="49"/>
      <c r="CD1782" s="49"/>
      <c r="CE1782" s="49"/>
      <c r="CF1782" s="49"/>
      <c r="CG1782" s="49"/>
      <c r="CH1782" s="49"/>
      <c r="CI1782" s="97"/>
      <c r="CJ1782" s="97"/>
      <c r="CK1782" s="97"/>
      <c r="CL1782" s="97"/>
      <c r="CM1782" s="335"/>
      <c r="CN1782" s="337"/>
      <c r="CO1782" s="315" t="str">
        <f>IF(Формулы!R1782&gt;V1782,"22-?,Дата 14 - Прибыл из УФСИН; ","")&amp;IF(Формулы!Q1782&gt;Y1782,"25-?,Дата 13 - Выбыл в УФСИН;","")&amp;IF(YEAR(ДАННЫЕ!$F$1)=YEAR(ДАННЫЕ!B1782),IF(AT1782&gt;0,"","40-?, вявлен в текущем году! "),"")&amp;IF(YEAR($F$1)=YEAR(W1782),IF(X1782+Y1782&gt;0,"","23-стоит, 24,25 - куда выбыл? "),"")&amp;IF(X1782+Y1782&gt;0,IF(YEAR($F$1)=YEAR(W1782),"","24+25&gt;0? 23 - когда выбыл? "),"")&amp;IF(BA1782&lt;BB1782,"47&gt;=48; ","")&amp;IF(BA1782&lt;BC1782,"47&gt;=49; ","")&amp;IF(BA1782&lt;BD1782,"47&gt;=50; ","")&amp;IF(BE1782&gt;0,IF(BF1782&gt;0,IF(AU1782&gt;AV1782,"","41 и 42 - ? (51 и 52 &gt; 0);"),"51 &gt; 0 52 - ?;"),"")&amp;IF(AU1782&gt;0,IF(AV1782&gt;AU1782,"41&gt;42;","")&amp;IF(BE1782&gt;0,"","41&gt;0 51-?;"),"")&amp;IF(BF1782&gt;0,IF(BE1782&gt;0,"","52&gt;0 51-?;"),"")&amp;IF(AW1782&gt;=AX1782,"","43&gt;44;")&amp;IF(CA1782&gt;0,IF(AW1782&gt;0,"","71 &gt; 0 43-?;"),"")</f>
        <v/>
      </c>
    </row>
    <row r="1783" spans="1:93" ht="12" x14ac:dyDescent="0.2">
      <c r="A1783" s="45"/>
      <c r="B1783" s="46"/>
      <c r="C1783" s="121"/>
      <c r="D1783" s="121"/>
      <c r="E1783" s="336"/>
      <c r="F1783" s="122"/>
      <c r="G1783" s="46"/>
      <c r="H1783" s="45"/>
      <c r="I1783" s="45"/>
      <c r="J1783" s="45"/>
      <c r="K1783" s="45"/>
      <c r="L1783" s="45"/>
      <c r="M1783" s="46"/>
      <c r="N1783" s="46"/>
      <c r="O1783" s="48"/>
      <c r="P1783" s="48"/>
      <c r="Q1783" s="46"/>
      <c r="R1783" s="48"/>
      <c r="S1783" s="48"/>
      <c r="T1783" s="48"/>
      <c r="U1783" s="48"/>
      <c r="V1783" s="48"/>
      <c r="W1783" s="46"/>
      <c r="X1783" s="48"/>
      <c r="Y1783" s="48"/>
      <c r="Z1783" s="157"/>
      <c r="AA1783" s="47"/>
      <c r="AB1783" s="97"/>
      <c r="AC1783" s="49"/>
      <c r="AD1783" s="49"/>
      <c r="AE1783" s="49"/>
      <c r="AF1783" s="49"/>
      <c r="AG1783" s="49"/>
      <c r="AH1783" s="47"/>
      <c r="AI1783" s="47"/>
      <c r="AJ1783" s="47"/>
      <c r="AK1783" s="190"/>
      <c r="AL1783" s="190"/>
      <c r="AM1783" s="190"/>
      <c r="AN1783" s="190"/>
      <c r="AO1783" s="190"/>
      <c r="AP1783" s="151"/>
      <c r="AQ1783" s="322"/>
      <c r="AR1783" s="322"/>
      <c r="AS1783" s="322"/>
      <c r="AT1783" s="47"/>
      <c r="AU1783" s="47"/>
      <c r="AV1783" s="47"/>
      <c r="AW1783" s="47"/>
      <c r="AX1783" s="322"/>
      <c r="AY1783" s="98"/>
      <c r="AZ1783" s="98"/>
      <c r="BA1783" s="47"/>
      <c r="BB1783" s="47"/>
      <c r="BC1783" s="47"/>
      <c r="BD1783" s="47"/>
      <c r="BE1783" s="97"/>
      <c r="BF1783" s="49"/>
      <c r="BG1783" s="239"/>
      <c r="BH1783" s="342"/>
      <c r="BI1783" s="49"/>
      <c r="BJ1783" s="49"/>
      <c r="BK1783" s="49"/>
      <c r="BL1783" s="49"/>
      <c r="BM1783" s="49"/>
      <c r="BN1783" s="47"/>
      <c r="BO1783" s="49"/>
      <c r="BP1783" s="49"/>
      <c r="BQ1783" s="49"/>
      <c r="BR1783" s="323"/>
      <c r="BS1783" s="323"/>
      <c r="BT1783" s="323"/>
      <c r="BU1783" s="49"/>
      <c r="BV1783" s="49"/>
      <c r="BW1783" s="97"/>
      <c r="BX1783" s="97"/>
      <c r="BY1783" s="97"/>
      <c r="BZ1783" s="97"/>
      <c r="CA1783" s="49"/>
      <c r="CB1783" s="49"/>
      <c r="CC1783" s="49"/>
      <c r="CD1783" s="49"/>
      <c r="CE1783" s="49"/>
      <c r="CF1783" s="49"/>
      <c r="CG1783" s="49"/>
      <c r="CH1783" s="49"/>
      <c r="CI1783" s="97"/>
      <c r="CJ1783" s="97"/>
      <c r="CK1783" s="97"/>
      <c r="CL1783" s="97"/>
      <c r="CM1783" s="335"/>
      <c r="CN1783" s="337"/>
      <c r="CO1783" s="315" t="str">
        <f>IF(Формулы!R1783&gt;V1783,"22-?,Дата 14 - Прибыл из УФСИН; ","")&amp;IF(Формулы!Q1783&gt;Y1783,"25-?,Дата 13 - Выбыл в УФСИН;","")&amp;IF(YEAR(ДАННЫЕ!$F$1)=YEAR(ДАННЫЕ!B1783),IF(AT1783&gt;0,"","40-?, вявлен в текущем году! "),"")&amp;IF(YEAR($F$1)=YEAR(W1783),IF(X1783+Y1783&gt;0,"","23-стоит, 24,25 - куда выбыл? "),"")&amp;IF(X1783+Y1783&gt;0,IF(YEAR($F$1)=YEAR(W1783),"","24+25&gt;0? 23 - когда выбыл? "),"")&amp;IF(BA1783&lt;BB1783,"47&gt;=48; ","")&amp;IF(BA1783&lt;BC1783,"47&gt;=49; ","")&amp;IF(BA1783&lt;BD1783,"47&gt;=50; ","")&amp;IF(BE1783&gt;0,IF(BF1783&gt;0,IF(AU1783&gt;AV1783,"","41 и 42 - ? (51 и 52 &gt; 0);"),"51 &gt; 0 52 - ?;"),"")&amp;IF(AU1783&gt;0,IF(AV1783&gt;AU1783,"41&gt;42;","")&amp;IF(BE1783&gt;0,"","41&gt;0 51-?;"),"")&amp;IF(BF1783&gt;0,IF(BE1783&gt;0,"","52&gt;0 51-?;"),"")&amp;IF(AW1783&gt;=AX1783,"","43&gt;44;")&amp;IF(CA1783&gt;0,IF(AW1783&gt;0,"","71 &gt; 0 43-?;"),"")</f>
        <v/>
      </c>
    </row>
    <row r="1784" spans="1:93" ht="12" x14ac:dyDescent="0.2">
      <c r="A1784" s="45"/>
      <c r="B1784" s="46"/>
      <c r="C1784" s="121"/>
      <c r="D1784" s="121"/>
      <c r="E1784" s="336"/>
      <c r="F1784" s="122"/>
      <c r="G1784" s="46"/>
      <c r="H1784" s="45"/>
      <c r="I1784" s="45"/>
      <c r="J1784" s="45"/>
      <c r="K1784" s="45"/>
      <c r="L1784" s="45"/>
      <c r="M1784" s="46"/>
      <c r="N1784" s="46"/>
      <c r="O1784" s="48"/>
      <c r="P1784" s="48"/>
      <c r="Q1784" s="46"/>
      <c r="R1784" s="48"/>
      <c r="S1784" s="48"/>
      <c r="T1784" s="48"/>
      <c r="U1784" s="48"/>
      <c r="V1784" s="48"/>
      <c r="W1784" s="46"/>
      <c r="X1784" s="48"/>
      <c r="Y1784" s="48"/>
      <c r="Z1784" s="157"/>
      <c r="AA1784" s="47"/>
      <c r="AB1784" s="97"/>
      <c r="AC1784" s="49"/>
      <c r="AD1784" s="49"/>
      <c r="AE1784" s="49"/>
      <c r="AF1784" s="49"/>
      <c r="AG1784" s="49"/>
      <c r="AH1784" s="47"/>
      <c r="AI1784" s="47"/>
      <c r="AJ1784" s="47"/>
      <c r="AK1784" s="190"/>
      <c r="AL1784" s="190"/>
      <c r="AM1784" s="190"/>
      <c r="AN1784" s="190"/>
      <c r="AO1784" s="190"/>
      <c r="AP1784" s="151"/>
      <c r="AQ1784" s="322"/>
      <c r="AR1784" s="322"/>
      <c r="AS1784" s="322"/>
      <c r="AT1784" s="47"/>
      <c r="AU1784" s="47"/>
      <c r="AV1784" s="47"/>
      <c r="AW1784" s="47"/>
      <c r="AX1784" s="322"/>
      <c r="AY1784" s="98"/>
      <c r="AZ1784" s="98"/>
      <c r="BA1784" s="47"/>
      <c r="BB1784" s="47"/>
      <c r="BC1784" s="47"/>
      <c r="BD1784" s="47"/>
      <c r="BE1784" s="97"/>
      <c r="BF1784" s="49"/>
      <c r="BG1784" s="239"/>
      <c r="BH1784" s="342"/>
      <c r="BI1784" s="49"/>
      <c r="BJ1784" s="49"/>
      <c r="BK1784" s="49"/>
      <c r="BL1784" s="49"/>
      <c r="BM1784" s="49"/>
      <c r="BN1784" s="47"/>
      <c r="BO1784" s="49"/>
      <c r="BP1784" s="49"/>
      <c r="BQ1784" s="49"/>
      <c r="BR1784" s="323"/>
      <c r="BS1784" s="323"/>
      <c r="BT1784" s="323"/>
      <c r="BU1784" s="49"/>
      <c r="BV1784" s="49"/>
      <c r="BW1784" s="97"/>
      <c r="BX1784" s="97"/>
      <c r="BY1784" s="97"/>
      <c r="BZ1784" s="97"/>
      <c r="CA1784" s="49"/>
      <c r="CB1784" s="49"/>
      <c r="CC1784" s="49"/>
      <c r="CD1784" s="49"/>
      <c r="CE1784" s="49"/>
      <c r="CF1784" s="49"/>
      <c r="CG1784" s="49"/>
      <c r="CH1784" s="49"/>
      <c r="CI1784" s="97"/>
      <c r="CJ1784" s="97"/>
      <c r="CK1784" s="97"/>
      <c r="CL1784" s="97"/>
      <c r="CM1784" s="335"/>
      <c r="CN1784" s="337"/>
      <c r="CO1784" s="315" t="str">
        <f>IF(Формулы!R1784&gt;V1784,"22-?,Дата 14 - Прибыл из УФСИН; ","")&amp;IF(Формулы!Q1784&gt;Y1784,"25-?,Дата 13 - Выбыл в УФСИН;","")&amp;IF(YEAR(ДАННЫЕ!$F$1)=YEAR(ДАННЫЕ!B1784),IF(AT1784&gt;0,"","40-?, вявлен в текущем году! "),"")&amp;IF(YEAR($F$1)=YEAR(W1784),IF(X1784+Y1784&gt;0,"","23-стоит, 24,25 - куда выбыл? "),"")&amp;IF(X1784+Y1784&gt;0,IF(YEAR($F$1)=YEAR(W1784),"","24+25&gt;0? 23 - когда выбыл? "),"")&amp;IF(BA1784&lt;BB1784,"47&gt;=48; ","")&amp;IF(BA1784&lt;BC1784,"47&gt;=49; ","")&amp;IF(BA1784&lt;BD1784,"47&gt;=50; ","")&amp;IF(BE1784&gt;0,IF(BF1784&gt;0,IF(AU1784&gt;AV1784,"","41 и 42 - ? (51 и 52 &gt; 0);"),"51 &gt; 0 52 - ?;"),"")&amp;IF(AU1784&gt;0,IF(AV1784&gt;AU1784,"41&gt;42;","")&amp;IF(BE1784&gt;0,"","41&gt;0 51-?;"),"")&amp;IF(BF1784&gt;0,IF(BE1784&gt;0,"","52&gt;0 51-?;"),"")&amp;IF(AW1784&gt;=AX1784,"","43&gt;44;")&amp;IF(CA1784&gt;0,IF(AW1784&gt;0,"","71 &gt; 0 43-?;"),"")</f>
        <v/>
      </c>
    </row>
    <row r="1785" spans="1:93" ht="12" x14ac:dyDescent="0.2">
      <c r="A1785" s="45"/>
      <c r="B1785" s="46"/>
      <c r="C1785" s="121"/>
      <c r="D1785" s="121"/>
      <c r="E1785" s="336"/>
      <c r="F1785" s="122"/>
      <c r="G1785" s="46"/>
      <c r="H1785" s="45"/>
      <c r="I1785" s="45"/>
      <c r="J1785" s="45"/>
      <c r="K1785" s="45"/>
      <c r="L1785" s="45"/>
      <c r="M1785" s="46"/>
      <c r="N1785" s="46"/>
      <c r="O1785" s="48"/>
      <c r="P1785" s="48"/>
      <c r="Q1785" s="46"/>
      <c r="R1785" s="48"/>
      <c r="S1785" s="48"/>
      <c r="T1785" s="48"/>
      <c r="U1785" s="48"/>
      <c r="V1785" s="48"/>
      <c r="W1785" s="46"/>
      <c r="X1785" s="48"/>
      <c r="Y1785" s="48"/>
      <c r="Z1785" s="157"/>
      <c r="AA1785" s="47"/>
      <c r="AB1785" s="97"/>
      <c r="AC1785" s="49"/>
      <c r="AD1785" s="49"/>
      <c r="AE1785" s="49"/>
      <c r="AF1785" s="49"/>
      <c r="AG1785" s="49"/>
      <c r="AH1785" s="47"/>
      <c r="AI1785" s="47"/>
      <c r="AJ1785" s="47"/>
      <c r="AK1785" s="190"/>
      <c r="AL1785" s="190"/>
      <c r="AM1785" s="190"/>
      <c r="AN1785" s="190"/>
      <c r="AO1785" s="190"/>
      <c r="AP1785" s="151"/>
      <c r="AQ1785" s="322"/>
      <c r="AR1785" s="322"/>
      <c r="AS1785" s="322"/>
      <c r="AT1785" s="47"/>
      <c r="AU1785" s="47"/>
      <c r="AV1785" s="47"/>
      <c r="AW1785" s="47"/>
      <c r="AX1785" s="322"/>
      <c r="AY1785" s="98"/>
      <c r="AZ1785" s="98"/>
      <c r="BA1785" s="47"/>
      <c r="BB1785" s="47"/>
      <c r="BC1785" s="47"/>
      <c r="BD1785" s="47"/>
      <c r="BE1785" s="97"/>
      <c r="BF1785" s="49"/>
      <c r="BG1785" s="239"/>
      <c r="BH1785" s="342"/>
      <c r="BI1785" s="49"/>
      <c r="BJ1785" s="49"/>
      <c r="BK1785" s="49"/>
      <c r="BL1785" s="49"/>
      <c r="BM1785" s="49"/>
      <c r="BN1785" s="47"/>
      <c r="BO1785" s="49"/>
      <c r="BP1785" s="49"/>
      <c r="BQ1785" s="49"/>
      <c r="BR1785" s="323"/>
      <c r="BS1785" s="323"/>
      <c r="BT1785" s="323"/>
      <c r="BU1785" s="49"/>
      <c r="BV1785" s="49"/>
      <c r="BW1785" s="97"/>
      <c r="BX1785" s="97"/>
      <c r="BY1785" s="97"/>
      <c r="BZ1785" s="97"/>
      <c r="CA1785" s="49"/>
      <c r="CB1785" s="49"/>
      <c r="CC1785" s="49"/>
      <c r="CD1785" s="49"/>
      <c r="CE1785" s="49"/>
      <c r="CF1785" s="49"/>
      <c r="CG1785" s="49"/>
      <c r="CH1785" s="49"/>
      <c r="CI1785" s="97"/>
      <c r="CJ1785" s="97"/>
      <c r="CK1785" s="97"/>
      <c r="CL1785" s="97"/>
      <c r="CM1785" s="335"/>
      <c r="CN1785" s="337"/>
      <c r="CO1785" s="315" t="str">
        <f>IF(Формулы!R1785&gt;V1785,"22-?,Дата 14 - Прибыл из УФСИН; ","")&amp;IF(Формулы!Q1785&gt;Y1785,"25-?,Дата 13 - Выбыл в УФСИН;","")&amp;IF(YEAR(ДАННЫЕ!$F$1)=YEAR(ДАННЫЕ!B1785),IF(AT1785&gt;0,"","40-?, вявлен в текущем году! "),"")&amp;IF(YEAR($F$1)=YEAR(W1785),IF(X1785+Y1785&gt;0,"","23-стоит, 24,25 - куда выбыл? "),"")&amp;IF(X1785+Y1785&gt;0,IF(YEAR($F$1)=YEAR(W1785),"","24+25&gt;0? 23 - когда выбыл? "),"")&amp;IF(BA1785&lt;BB1785,"47&gt;=48; ","")&amp;IF(BA1785&lt;BC1785,"47&gt;=49; ","")&amp;IF(BA1785&lt;BD1785,"47&gt;=50; ","")&amp;IF(BE1785&gt;0,IF(BF1785&gt;0,IF(AU1785&gt;AV1785,"","41 и 42 - ? (51 и 52 &gt; 0);"),"51 &gt; 0 52 - ?;"),"")&amp;IF(AU1785&gt;0,IF(AV1785&gt;AU1785,"41&gt;42;","")&amp;IF(BE1785&gt;0,"","41&gt;0 51-?;"),"")&amp;IF(BF1785&gt;0,IF(BE1785&gt;0,"","52&gt;0 51-?;"),"")&amp;IF(AW1785&gt;=AX1785,"","43&gt;44;")&amp;IF(CA1785&gt;0,IF(AW1785&gt;0,"","71 &gt; 0 43-?;"),"")</f>
        <v/>
      </c>
    </row>
    <row r="1786" spans="1:93" ht="12" x14ac:dyDescent="0.2">
      <c r="A1786" s="45"/>
      <c r="B1786" s="46"/>
      <c r="C1786" s="121"/>
      <c r="D1786" s="121"/>
      <c r="E1786" s="336"/>
      <c r="F1786" s="122"/>
      <c r="G1786" s="46"/>
      <c r="H1786" s="45"/>
      <c r="I1786" s="45"/>
      <c r="J1786" s="45"/>
      <c r="K1786" s="45"/>
      <c r="L1786" s="45"/>
      <c r="M1786" s="46"/>
      <c r="N1786" s="46"/>
      <c r="O1786" s="48"/>
      <c r="P1786" s="48"/>
      <c r="Q1786" s="46"/>
      <c r="R1786" s="48"/>
      <c r="S1786" s="48"/>
      <c r="T1786" s="48"/>
      <c r="U1786" s="48"/>
      <c r="V1786" s="48"/>
      <c r="W1786" s="46"/>
      <c r="X1786" s="48"/>
      <c r="Y1786" s="48"/>
      <c r="Z1786" s="157"/>
      <c r="AA1786" s="47"/>
      <c r="AB1786" s="97"/>
      <c r="AC1786" s="49"/>
      <c r="AD1786" s="49"/>
      <c r="AE1786" s="49"/>
      <c r="AF1786" s="49"/>
      <c r="AG1786" s="49"/>
      <c r="AH1786" s="47"/>
      <c r="AI1786" s="47"/>
      <c r="AJ1786" s="47"/>
      <c r="AK1786" s="190"/>
      <c r="AL1786" s="190"/>
      <c r="AM1786" s="190"/>
      <c r="AN1786" s="190"/>
      <c r="AO1786" s="190"/>
      <c r="AP1786" s="151"/>
      <c r="AQ1786" s="322"/>
      <c r="AR1786" s="322"/>
      <c r="AS1786" s="322"/>
      <c r="AT1786" s="47"/>
      <c r="AU1786" s="47"/>
      <c r="AV1786" s="47"/>
      <c r="AW1786" s="47"/>
      <c r="AX1786" s="322"/>
      <c r="AY1786" s="98"/>
      <c r="AZ1786" s="98"/>
      <c r="BA1786" s="47"/>
      <c r="BB1786" s="47"/>
      <c r="BC1786" s="47"/>
      <c r="BD1786" s="47"/>
      <c r="BE1786" s="97"/>
      <c r="BF1786" s="49"/>
      <c r="BG1786" s="239"/>
      <c r="BH1786" s="342"/>
      <c r="BI1786" s="49"/>
      <c r="BJ1786" s="49"/>
      <c r="BK1786" s="49"/>
      <c r="BL1786" s="49"/>
      <c r="BM1786" s="49"/>
      <c r="BN1786" s="47"/>
      <c r="BO1786" s="49"/>
      <c r="BP1786" s="49"/>
      <c r="BQ1786" s="49"/>
      <c r="BR1786" s="323"/>
      <c r="BS1786" s="323"/>
      <c r="BT1786" s="323"/>
      <c r="BU1786" s="49"/>
      <c r="BV1786" s="49"/>
      <c r="BW1786" s="97"/>
      <c r="BX1786" s="97"/>
      <c r="BY1786" s="97"/>
      <c r="BZ1786" s="97"/>
      <c r="CA1786" s="49"/>
      <c r="CB1786" s="49"/>
      <c r="CC1786" s="49"/>
      <c r="CD1786" s="49"/>
      <c r="CE1786" s="49"/>
      <c r="CF1786" s="49"/>
      <c r="CG1786" s="49"/>
      <c r="CH1786" s="49"/>
      <c r="CI1786" s="97"/>
      <c r="CJ1786" s="97"/>
      <c r="CK1786" s="97"/>
      <c r="CL1786" s="97"/>
      <c r="CM1786" s="335"/>
      <c r="CN1786" s="337"/>
      <c r="CO1786" s="315" t="str">
        <f>IF(Формулы!R1786&gt;V1786,"22-?,Дата 14 - Прибыл из УФСИН; ","")&amp;IF(Формулы!Q1786&gt;Y1786,"25-?,Дата 13 - Выбыл в УФСИН;","")&amp;IF(YEAR(ДАННЫЕ!$F$1)=YEAR(ДАННЫЕ!B1786),IF(AT1786&gt;0,"","40-?, вявлен в текущем году! "),"")&amp;IF(YEAR($F$1)=YEAR(W1786),IF(X1786+Y1786&gt;0,"","23-стоит, 24,25 - куда выбыл? "),"")&amp;IF(X1786+Y1786&gt;0,IF(YEAR($F$1)=YEAR(W1786),"","24+25&gt;0? 23 - когда выбыл? "),"")&amp;IF(BA1786&lt;BB1786,"47&gt;=48; ","")&amp;IF(BA1786&lt;BC1786,"47&gt;=49; ","")&amp;IF(BA1786&lt;BD1786,"47&gt;=50; ","")&amp;IF(BE1786&gt;0,IF(BF1786&gt;0,IF(AU1786&gt;AV1786,"","41 и 42 - ? (51 и 52 &gt; 0);"),"51 &gt; 0 52 - ?;"),"")&amp;IF(AU1786&gt;0,IF(AV1786&gt;AU1786,"41&gt;42;","")&amp;IF(BE1786&gt;0,"","41&gt;0 51-?;"),"")&amp;IF(BF1786&gt;0,IF(BE1786&gt;0,"","52&gt;0 51-?;"),"")&amp;IF(AW1786&gt;=AX1786,"","43&gt;44;")&amp;IF(CA1786&gt;0,IF(AW1786&gt;0,"","71 &gt; 0 43-?;"),"")</f>
        <v/>
      </c>
    </row>
    <row r="1787" spans="1:93" ht="12" x14ac:dyDescent="0.2">
      <c r="A1787" s="45"/>
      <c r="B1787" s="46"/>
      <c r="C1787" s="121"/>
      <c r="D1787" s="121"/>
      <c r="E1787" s="336"/>
      <c r="F1787" s="122"/>
      <c r="G1787" s="46"/>
      <c r="H1787" s="45"/>
      <c r="I1787" s="45"/>
      <c r="J1787" s="45"/>
      <c r="K1787" s="45"/>
      <c r="L1787" s="45"/>
      <c r="M1787" s="46"/>
      <c r="N1787" s="46"/>
      <c r="O1787" s="48"/>
      <c r="P1787" s="48"/>
      <c r="Q1787" s="46"/>
      <c r="R1787" s="48"/>
      <c r="S1787" s="48"/>
      <c r="T1787" s="48"/>
      <c r="U1787" s="48"/>
      <c r="V1787" s="48"/>
      <c r="W1787" s="46"/>
      <c r="X1787" s="48"/>
      <c r="Y1787" s="48"/>
      <c r="Z1787" s="157"/>
      <c r="AA1787" s="47"/>
      <c r="AB1787" s="97"/>
      <c r="AC1787" s="49"/>
      <c r="AD1787" s="49"/>
      <c r="AE1787" s="49"/>
      <c r="AF1787" s="49"/>
      <c r="AG1787" s="49"/>
      <c r="AH1787" s="47"/>
      <c r="AI1787" s="47"/>
      <c r="AJ1787" s="47"/>
      <c r="AK1787" s="190"/>
      <c r="AL1787" s="190"/>
      <c r="AM1787" s="190"/>
      <c r="AN1787" s="190"/>
      <c r="AO1787" s="190"/>
      <c r="AP1787" s="151"/>
      <c r="AQ1787" s="322"/>
      <c r="AR1787" s="322"/>
      <c r="AS1787" s="322"/>
      <c r="AT1787" s="47"/>
      <c r="AU1787" s="47"/>
      <c r="AV1787" s="47"/>
      <c r="AW1787" s="47"/>
      <c r="AX1787" s="322"/>
      <c r="AY1787" s="98"/>
      <c r="AZ1787" s="98"/>
      <c r="BA1787" s="47"/>
      <c r="BB1787" s="47"/>
      <c r="BC1787" s="47"/>
      <c r="BD1787" s="47"/>
      <c r="BE1787" s="97"/>
      <c r="BF1787" s="49"/>
      <c r="BG1787" s="239"/>
      <c r="BH1787" s="342"/>
      <c r="BI1787" s="49"/>
      <c r="BJ1787" s="49"/>
      <c r="BK1787" s="49"/>
      <c r="BL1787" s="49"/>
      <c r="BM1787" s="49"/>
      <c r="BN1787" s="47"/>
      <c r="BO1787" s="49"/>
      <c r="BP1787" s="49"/>
      <c r="BQ1787" s="49"/>
      <c r="BR1787" s="323"/>
      <c r="BS1787" s="323"/>
      <c r="BT1787" s="323"/>
      <c r="BU1787" s="49"/>
      <c r="BV1787" s="49"/>
      <c r="BW1787" s="97"/>
      <c r="BX1787" s="97"/>
      <c r="BY1787" s="97"/>
      <c r="BZ1787" s="97"/>
      <c r="CA1787" s="49"/>
      <c r="CB1787" s="49"/>
      <c r="CC1787" s="49"/>
      <c r="CD1787" s="49"/>
      <c r="CE1787" s="49"/>
      <c r="CF1787" s="49"/>
      <c r="CG1787" s="49"/>
      <c r="CH1787" s="49"/>
      <c r="CI1787" s="97"/>
      <c r="CJ1787" s="97"/>
      <c r="CK1787" s="97"/>
      <c r="CL1787" s="97"/>
      <c r="CM1787" s="335"/>
      <c r="CN1787" s="337"/>
      <c r="CO1787" s="315" t="str">
        <f>IF(Формулы!R1787&gt;V1787,"22-?,Дата 14 - Прибыл из УФСИН; ","")&amp;IF(Формулы!Q1787&gt;Y1787,"25-?,Дата 13 - Выбыл в УФСИН;","")&amp;IF(YEAR(ДАННЫЕ!$F$1)=YEAR(ДАННЫЕ!B1787),IF(AT1787&gt;0,"","40-?, вявлен в текущем году! "),"")&amp;IF(YEAR($F$1)=YEAR(W1787),IF(X1787+Y1787&gt;0,"","23-стоит, 24,25 - куда выбыл? "),"")&amp;IF(X1787+Y1787&gt;0,IF(YEAR($F$1)=YEAR(W1787),"","24+25&gt;0? 23 - когда выбыл? "),"")&amp;IF(BA1787&lt;BB1787,"47&gt;=48; ","")&amp;IF(BA1787&lt;BC1787,"47&gt;=49; ","")&amp;IF(BA1787&lt;BD1787,"47&gt;=50; ","")&amp;IF(BE1787&gt;0,IF(BF1787&gt;0,IF(AU1787&gt;AV1787,"","41 и 42 - ? (51 и 52 &gt; 0);"),"51 &gt; 0 52 - ?;"),"")&amp;IF(AU1787&gt;0,IF(AV1787&gt;AU1787,"41&gt;42;","")&amp;IF(BE1787&gt;0,"","41&gt;0 51-?;"),"")&amp;IF(BF1787&gt;0,IF(BE1787&gt;0,"","52&gt;0 51-?;"),"")&amp;IF(AW1787&gt;=AX1787,"","43&gt;44;")&amp;IF(CA1787&gt;0,IF(AW1787&gt;0,"","71 &gt; 0 43-?;"),"")</f>
        <v/>
      </c>
    </row>
    <row r="1788" spans="1:93" ht="12" x14ac:dyDescent="0.2">
      <c r="A1788" s="45"/>
      <c r="B1788" s="46"/>
      <c r="C1788" s="121"/>
      <c r="D1788" s="121"/>
      <c r="E1788" s="336"/>
      <c r="F1788" s="122"/>
      <c r="G1788" s="46"/>
      <c r="H1788" s="45"/>
      <c r="I1788" s="45"/>
      <c r="J1788" s="45"/>
      <c r="K1788" s="45"/>
      <c r="L1788" s="45"/>
      <c r="M1788" s="46"/>
      <c r="N1788" s="46"/>
      <c r="O1788" s="48"/>
      <c r="P1788" s="48"/>
      <c r="Q1788" s="46"/>
      <c r="R1788" s="48"/>
      <c r="S1788" s="48"/>
      <c r="T1788" s="48"/>
      <c r="U1788" s="48"/>
      <c r="V1788" s="48"/>
      <c r="W1788" s="46"/>
      <c r="X1788" s="48"/>
      <c r="Y1788" s="48"/>
      <c r="Z1788" s="157"/>
      <c r="AA1788" s="47"/>
      <c r="AB1788" s="97"/>
      <c r="AC1788" s="49"/>
      <c r="AD1788" s="49"/>
      <c r="AE1788" s="49"/>
      <c r="AF1788" s="49"/>
      <c r="AG1788" s="49"/>
      <c r="AH1788" s="47"/>
      <c r="AI1788" s="47"/>
      <c r="AJ1788" s="47"/>
      <c r="AK1788" s="190"/>
      <c r="AL1788" s="190"/>
      <c r="AM1788" s="190"/>
      <c r="AN1788" s="190"/>
      <c r="AO1788" s="190"/>
      <c r="AP1788" s="151"/>
      <c r="AQ1788" s="322"/>
      <c r="AR1788" s="322"/>
      <c r="AS1788" s="322"/>
      <c r="AT1788" s="47"/>
      <c r="AU1788" s="47"/>
      <c r="AV1788" s="47"/>
      <c r="AW1788" s="47"/>
      <c r="AX1788" s="322"/>
      <c r="AY1788" s="98"/>
      <c r="AZ1788" s="98"/>
      <c r="BA1788" s="47"/>
      <c r="BB1788" s="47"/>
      <c r="BC1788" s="47"/>
      <c r="BD1788" s="47"/>
      <c r="BE1788" s="97"/>
      <c r="BF1788" s="49"/>
      <c r="BG1788" s="239"/>
      <c r="BH1788" s="342"/>
      <c r="BI1788" s="49"/>
      <c r="BJ1788" s="49"/>
      <c r="BK1788" s="49"/>
      <c r="BL1788" s="49"/>
      <c r="BM1788" s="49"/>
      <c r="BN1788" s="47"/>
      <c r="BO1788" s="49"/>
      <c r="BP1788" s="49"/>
      <c r="BQ1788" s="49"/>
      <c r="BR1788" s="323"/>
      <c r="BS1788" s="323"/>
      <c r="BT1788" s="323"/>
      <c r="BU1788" s="49"/>
      <c r="BV1788" s="49"/>
      <c r="BW1788" s="97"/>
      <c r="BX1788" s="97"/>
      <c r="BY1788" s="97"/>
      <c r="BZ1788" s="97"/>
      <c r="CA1788" s="49"/>
      <c r="CB1788" s="49"/>
      <c r="CC1788" s="49"/>
      <c r="CD1788" s="49"/>
      <c r="CE1788" s="49"/>
      <c r="CF1788" s="49"/>
      <c r="CG1788" s="49"/>
      <c r="CH1788" s="49"/>
      <c r="CI1788" s="97"/>
      <c r="CJ1788" s="97"/>
      <c r="CK1788" s="97"/>
      <c r="CL1788" s="97"/>
      <c r="CM1788" s="335"/>
      <c r="CN1788" s="337"/>
      <c r="CO1788" s="315" t="str">
        <f>IF(Формулы!R1788&gt;V1788,"22-?,Дата 14 - Прибыл из УФСИН; ","")&amp;IF(Формулы!Q1788&gt;Y1788,"25-?,Дата 13 - Выбыл в УФСИН;","")&amp;IF(YEAR(ДАННЫЕ!$F$1)=YEAR(ДАННЫЕ!B1788),IF(AT1788&gt;0,"","40-?, вявлен в текущем году! "),"")&amp;IF(YEAR($F$1)=YEAR(W1788),IF(X1788+Y1788&gt;0,"","23-стоит, 24,25 - куда выбыл? "),"")&amp;IF(X1788+Y1788&gt;0,IF(YEAR($F$1)=YEAR(W1788),"","24+25&gt;0? 23 - когда выбыл? "),"")&amp;IF(BA1788&lt;BB1788,"47&gt;=48; ","")&amp;IF(BA1788&lt;BC1788,"47&gt;=49; ","")&amp;IF(BA1788&lt;BD1788,"47&gt;=50; ","")&amp;IF(BE1788&gt;0,IF(BF1788&gt;0,IF(AU1788&gt;AV1788,"","41 и 42 - ? (51 и 52 &gt; 0);"),"51 &gt; 0 52 - ?;"),"")&amp;IF(AU1788&gt;0,IF(AV1788&gt;AU1788,"41&gt;42;","")&amp;IF(BE1788&gt;0,"","41&gt;0 51-?;"),"")&amp;IF(BF1788&gt;0,IF(BE1788&gt;0,"","52&gt;0 51-?;"),"")&amp;IF(AW1788&gt;=AX1788,"","43&gt;44;")&amp;IF(CA1788&gt;0,IF(AW1788&gt;0,"","71 &gt; 0 43-?;"),"")</f>
        <v/>
      </c>
    </row>
    <row r="1789" spans="1:93" ht="12" x14ac:dyDescent="0.2">
      <c r="A1789" s="45"/>
      <c r="B1789" s="46"/>
      <c r="C1789" s="121"/>
      <c r="D1789" s="121"/>
      <c r="E1789" s="336"/>
      <c r="F1789" s="122"/>
      <c r="G1789" s="46"/>
      <c r="H1789" s="45"/>
      <c r="I1789" s="45"/>
      <c r="J1789" s="45"/>
      <c r="K1789" s="45"/>
      <c r="L1789" s="45"/>
      <c r="M1789" s="46"/>
      <c r="N1789" s="46"/>
      <c r="O1789" s="48"/>
      <c r="P1789" s="48"/>
      <c r="Q1789" s="46"/>
      <c r="R1789" s="48"/>
      <c r="S1789" s="48"/>
      <c r="T1789" s="48"/>
      <c r="U1789" s="48"/>
      <c r="V1789" s="48"/>
      <c r="W1789" s="46"/>
      <c r="X1789" s="48"/>
      <c r="Y1789" s="48"/>
      <c r="Z1789" s="157"/>
      <c r="AA1789" s="47"/>
      <c r="AB1789" s="97"/>
      <c r="AC1789" s="49"/>
      <c r="AD1789" s="49"/>
      <c r="AE1789" s="49"/>
      <c r="AF1789" s="49"/>
      <c r="AG1789" s="49"/>
      <c r="AH1789" s="47"/>
      <c r="AI1789" s="47"/>
      <c r="AJ1789" s="47"/>
      <c r="AK1789" s="190"/>
      <c r="AL1789" s="190"/>
      <c r="AM1789" s="190"/>
      <c r="AN1789" s="190"/>
      <c r="AO1789" s="190"/>
      <c r="AP1789" s="151"/>
      <c r="AQ1789" s="322"/>
      <c r="AR1789" s="322"/>
      <c r="AS1789" s="322"/>
      <c r="AT1789" s="47"/>
      <c r="AU1789" s="47"/>
      <c r="AV1789" s="47"/>
      <c r="AW1789" s="47"/>
      <c r="AX1789" s="322"/>
      <c r="AY1789" s="98"/>
      <c r="AZ1789" s="98"/>
      <c r="BA1789" s="47"/>
      <c r="BB1789" s="47"/>
      <c r="BC1789" s="47"/>
      <c r="BD1789" s="47"/>
      <c r="BE1789" s="97"/>
      <c r="BF1789" s="49"/>
      <c r="BG1789" s="239"/>
      <c r="BH1789" s="342"/>
      <c r="BI1789" s="49"/>
      <c r="BJ1789" s="49"/>
      <c r="BK1789" s="49"/>
      <c r="BL1789" s="49"/>
      <c r="BM1789" s="49"/>
      <c r="BN1789" s="47"/>
      <c r="BO1789" s="49"/>
      <c r="BP1789" s="49"/>
      <c r="BQ1789" s="49"/>
      <c r="BR1789" s="323"/>
      <c r="BS1789" s="323"/>
      <c r="BT1789" s="323"/>
      <c r="BU1789" s="49"/>
      <c r="BV1789" s="49"/>
      <c r="BW1789" s="97"/>
      <c r="BX1789" s="97"/>
      <c r="BY1789" s="97"/>
      <c r="BZ1789" s="97"/>
      <c r="CA1789" s="49"/>
      <c r="CB1789" s="49"/>
      <c r="CC1789" s="49"/>
      <c r="CD1789" s="49"/>
      <c r="CE1789" s="49"/>
      <c r="CF1789" s="49"/>
      <c r="CG1789" s="49"/>
      <c r="CH1789" s="49"/>
      <c r="CI1789" s="97"/>
      <c r="CJ1789" s="97"/>
      <c r="CK1789" s="97"/>
      <c r="CL1789" s="97"/>
      <c r="CM1789" s="335"/>
      <c r="CN1789" s="337"/>
      <c r="CO1789" s="315" t="str">
        <f>IF(Формулы!R1789&gt;V1789,"22-?,Дата 14 - Прибыл из УФСИН; ","")&amp;IF(Формулы!Q1789&gt;Y1789,"25-?,Дата 13 - Выбыл в УФСИН;","")&amp;IF(YEAR(ДАННЫЕ!$F$1)=YEAR(ДАННЫЕ!B1789),IF(AT1789&gt;0,"","40-?, вявлен в текущем году! "),"")&amp;IF(YEAR($F$1)=YEAR(W1789),IF(X1789+Y1789&gt;0,"","23-стоит, 24,25 - куда выбыл? "),"")&amp;IF(X1789+Y1789&gt;0,IF(YEAR($F$1)=YEAR(W1789),"","24+25&gt;0? 23 - когда выбыл? "),"")&amp;IF(BA1789&lt;BB1789,"47&gt;=48; ","")&amp;IF(BA1789&lt;BC1789,"47&gt;=49; ","")&amp;IF(BA1789&lt;BD1789,"47&gt;=50; ","")&amp;IF(BE1789&gt;0,IF(BF1789&gt;0,IF(AU1789&gt;AV1789,"","41 и 42 - ? (51 и 52 &gt; 0);"),"51 &gt; 0 52 - ?;"),"")&amp;IF(AU1789&gt;0,IF(AV1789&gt;AU1789,"41&gt;42;","")&amp;IF(BE1789&gt;0,"","41&gt;0 51-?;"),"")&amp;IF(BF1789&gt;0,IF(BE1789&gt;0,"","52&gt;0 51-?;"),"")&amp;IF(AW1789&gt;=AX1789,"","43&gt;44;")&amp;IF(CA1789&gt;0,IF(AW1789&gt;0,"","71 &gt; 0 43-?;"),"")</f>
        <v/>
      </c>
    </row>
    <row r="1790" spans="1:93" ht="12" x14ac:dyDescent="0.2">
      <c r="A1790" s="45"/>
      <c r="B1790" s="46"/>
      <c r="C1790" s="121"/>
      <c r="D1790" s="121"/>
      <c r="E1790" s="336"/>
      <c r="F1790" s="122"/>
      <c r="G1790" s="46"/>
      <c r="H1790" s="45"/>
      <c r="I1790" s="45"/>
      <c r="J1790" s="45"/>
      <c r="K1790" s="45"/>
      <c r="L1790" s="45"/>
      <c r="M1790" s="46"/>
      <c r="N1790" s="46"/>
      <c r="O1790" s="48"/>
      <c r="P1790" s="48"/>
      <c r="Q1790" s="46"/>
      <c r="R1790" s="48"/>
      <c r="S1790" s="48"/>
      <c r="T1790" s="48"/>
      <c r="U1790" s="48"/>
      <c r="V1790" s="48"/>
      <c r="W1790" s="46"/>
      <c r="X1790" s="48"/>
      <c r="Y1790" s="48"/>
      <c r="Z1790" s="157"/>
      <c r="AA1790" s="47"/>
      <c r="AB1790" s="97"/>
      <c r="AC1790" s="49"/>
      <c r="AD1790" s="49"/>
      <c r="AE1790" s="49"/>
      <c r="AF1790" s="49"/>
      <c r="AG1790" s="49"/>
      <c r="AH1790" s="47"/>
      <c r="AI1790" s="47"/>
      <c r="AJ1790" s="47"/>
      <c r="AK1790" s="190"/>
      <c r="AL1790" s="190"/>
      <c r="AM1790" s="190"/>
      <c r="AN1790" s="190"/>
      <c r="AO1790" s="190"/>
      <c r="AP1790" s="151"/>
      <c r="AQ1790" s="322"/>
      <c r="AR1790" s="322"/>
      <c r="AS1790" s="322"/>
      <c r="AT1790" s="47"/>
      <c r="AU1790" s="47"/>
      <c r="AV1790" s="47"/>
      <c r="AW1790" s="47"/>
      <c r="AX1790" s="322"/>
      <c r="AY1790" s="98"/>
      <c r="AZ1790" s="98"/>
      <c r="BA1790" s="47"/>
      <c r="BB1790" s="47"/>
      <c r="BC1790" s="47"/>
      <c r="BD1790" s="47"/>
      <c r="BE1790" s="97"/>
      <c r="BF1790" s="49"/>
      <c r="BG1790" s="239"/>
      <c r="BH1790" s="342"/>
      <c r="BI1790" s="49"/>
      <c r="BJ1790" s="49"/>
      <c r="BK1790" s="49"/>
      <c r="BL1790" s="49"/>
      <c r="BM1790" s="49"/>
      <c r="BN1790" s="47"/>
      <c r="BO1790" s="49"/>
      <c r="BP1790" s="49"/>
      <c r="BQ1790" s="49"/>
      <c r="BR1790" s="323"/>
      <c r="BS1790" s="323"/>
      <c r="BT1790" s="323"/>
      <c r="BU1790" s="49"/>
      <c r="BV1790" s="49"/>
      <c r="BW1790" s="97"/>
      <c r="BX1790" s="97"/>
      <c r="BY1790" s="97"/>
      <c r="BZ1790" s="97"/>
      <c r="CA1790" s="49"/>
      <c r="CB1790" s="49"/>
      <c r="CC1790" s="49"/>
      <c r="CD1790" s="49"/>
      <c r="CE1790" s="49"/>
      <c r="CF1790" s="49"/>
      <c r="CG1790" s="49"/>
      <c r="CH1790" s="49"/>
      <c r="CI1790" s="97"/>
      <c r="CJ1790" s="97"/>
      <c r="CK1790" s="97"/>
      <c r="CL1790" s="97"/>
      <c r="CM1790" s="335"/>
      <c r="CN1790" s="337"/>
      <c r="CO1790" s="315" t="str">
        <f>IF(Формулы!R1790&gt;V1790,"22-?,Дата 14 - Прибыл из УФСИН; ","")&amp;IF(Формулы!Q1790&gt;Y1790,"25-?,Дата 13 - Выбыл в УФСИН;","")&amp;IF(YEAR(ДАННЫЕ!$F$1)=YEAR(ДАННЫЕ!B1790),IF(AT1790&gt;0,"","40-?, вявлен в текущем году! "),"")&amp;IF(YEAR($F$1)=YEAR(W1790),IF(X1790+Y1790&gt;0,"","23-стоит, 24,25 - куда выбыл? "),"")&amp;IF(X1790+Y1790&gt;0,IF(YEAR($F$1)=YEAR(W1790),"","24+25&gt;0? 23 - когда выбыл? "),"")&amp;IF(BA1790&lt;BB1790,"47&gt;=48; ","")&amp;IF(BA1790&lt;BC1790,"47&gt;=49; ","")&amp;IF(BA1790&lt;BD1790,"47&gt;=50; ","")&amp;IF(BE1790&gt;0,IF(BF1790&gt;0,IF(AU1790&gt;AV1790,"","41 и 42 - ? (51 и 52 &gt; 0);"),"51 &gt; 0 52 - ?;"),"")&amp;IF(AU1790&gt;0,IF(AV1790&gt;AU1790,"41&gt;42;","")&amp;IF(BE1790&gt;0,"","41&gt;0 51-?;"),"")&amp;IF(BF1790&gt;0,IF(BE1790&gt;0,"","52&gt;0 51-?;"),"")&amp;IF(AW1790&gt;=AX1790,"","43&gt;44;")&amp;IF(CA1790&gt;0,IF(AW1790&gt;0,"","71 &gt; 0 43-?;"),"")</f>
        <v/>
      </c>
    </row>
    <row r="1791" spans="1:93" ht="12" x14ac:dyDescent="0.2">
      <c r="A1791" s="45"/>
      <c r="B1791" s="46"/>
      <c r="C1791" s="121"/>
      <c r="D1791" s="121"/>
      <c r="E1791" s="336"/>
      <c r="F1791" s="122"/>
      <c r="G1791" s="46"/>
      <c r="H1791" s="45"/>
      <c r="I1791" s="45"/>
      <c r="J1791" s="45"/>
      <c r="K1791" s="45"/>
      <c r="L1791" s="45"/>
      <c r="M1791" s="46"/>
      <c r="N1791" s="46"/>
      <c r="O1791" s="48"/>
      <c r="P1791" s="48"/>
      <c r="Q1791" s="46"/>
      <c r="R1791" s="48"/>
      <c r="S1791" s="48"/>
      <c r="T1791" s="48"/>
      <c r="U1791" s="48"/>
      <c r="V1791" s="48"/>
      <c r="W1791" s="46"/>
      <c r="X1791" s="48"/>
      <c r="Y1791" s="48"/>
      <c r="Z1791" s="157"/>
      <c r="AA1791" s="47"/>
      <c r="AB1791" s="97"/>
      <c r="AC1791" s="49"/>
      <c r="AD1791" s="49"/>
      <c r="AE1791" s="49"/>
      <c r="AF1791" s="49"/>
      <c r="AG1791" s="49"/>
      <c r="AH1791" s="47"/>
      <c r="AI1791" s="47"/>
      <c r="AJ1791" s="47"/>
      <c r="AK1791" s="190"/>
      <c r="AL1791" s="190"/>
      <c r="AM1791" s="190"/>
      <c r="AN1791" s="190"/>
      <c r="AO1791" s="190"/>
      <c r="AP1791" s="151"/>
      <c r="AQ1791" s="322"/>
      <c r="AR1791" s="322"/>
      <c r="AS1791" s="322"/>
      <c r="AT1791" s="47"/>
      <c r="AU1791" s="47"/>
      <c r="AV1791" s="47"/>
      <c r="AW1791" s="47"/>
      <c r="AX1791" s="322"/>
      <c r="AY1791" s="98"/>
      <c r="AZ1791" s="98"/>
      <c r="BA1791" s="47"/>
      <c r="BB1791" s="47"/>
      <c r="BC1791" s="47"/>
      <c r="BD1791" s="47"/>
      <c r="BE1791" s="97"/>
      <c r="BF1791" s="49"/>
      <c r="BG1791" s="239"/>
      <c r="BH1791" s="342"/>
      <c r="BI1791" s="49"/>
      <c r="BJ1791" s="49"/>
      <c r="BK1791" s="49"/>
      <c r="BL1791" s="49"/>
      <c r="BM1791" s="49"/>
      <c r="BN1791" s="47"/>
      <c r="BO1791" s="49"/>
      <c r="BP1791" s="49"/>
      <c r="BQ1791" s="49"/>
      <c r="BR1791" s="323"/>
      <c r="BS1791" s="323"/>
      <c r="BT1791" s="323"/>
      <c r="BU1791" s="49"/>
      <c r="BV1791" s="49"/>
      <c r="BW1791" s="97"/>
      <c r="BX1791" s="97"/>
      <c r="BY1791" s="97"/>
      <c r="BZ1791" s="97"/>
      <c r="CA1791" s="49"/>
      <c r="CB1791" s="49"/>
      <c r="CC1791" s="49"/>
      <c r="CD1791" s="49"/>
      <c r="CE1791" s="49"/>
      <c r="CF1791" s="49"/>
      <c r="CG1791" s="49"/>
      <c r="CH1791" s="49"/>
      <c r="CI1791" s="97"/>
      <c r="CJ1791" s="97"/>
      <c r="CK1791" s="97"/>
      <c r="CL1791" s="97"/>
      <c r="CM1791" s="335"/>
      <c r="CN1791" s="337"/>
      <c r="CO1791" s="315" t="str">
        <f>IF(Формулы!R1791&gt;V1791,"22-?,Дата 14 - Прибыл из УФСИН; ","")&amp;IF(Формулы!Q1791&gt;Y1791,"25-?,Дата 13 - Выбыл в УФСИН;","")&amp;IF(YEAR(ДАННЫЕ!$F$1)=YEAR(ДАННЫЕ!B1791),IF(AT1791&gt;0,"","40-?, вявлен в текущем году! "),"")&amp;IF(YEAR($F$1)=YEAR(W1791),IF(X1791+Y1791&gt;0,"","23-стоит, 24,25 - куда выбыл? "),"")&amp;IF(X1791+Y1791&gt;0,IF(YEAR($F$1)=YEAR(W1791),"","24+25&gt;0? 23 - когда выбыл? "),"")&amp;IF(BA1791&lt;BB1791,"47&gt;=48; ","")&amp;IF(BA1791&lt;BC1791,"47&gt;=49; ","")&amp;IF(BA1791&lt;BD1791,"47&gt;=50; ","")&amp;IF(BE1791&gt;0,IF(BF1791&gt;0,IF(AU1791&gt;AV1791,"","41 и 42 - ? (51 и 52 &gt; 0);"),"51 &gt; 0 52 - ?;"),"")&amp;IF(AU1791&gt;0,IF(AV1791&gt;AU1791,"41&gt;42;","")&amp;IF(BE1791&gt;0,"","41&gt;0 51-?;"),"")&amp;IF(BF1791&gt;0,IF(BE1791&gt;0,"","52&gt;0 51-?;"),"")&amp;IF(AW1791&gt;=AX1791,"","43&gt;44;")&amp;IF(CA1791&gt;0,IF(AW1791&gt;0,"","71 &gt; 0 43-?;"),"")</f>
        <v/>
      </c>
    </row>
    <row r="1792" spans="1:93" ht="12" x14ac:dyDescent="0.2">
      <c r="A1792" s="45"/>
      <c r="B1792" s="46"/>
      <c r="C1792" s="121"/>
      <c r="D1792" s="121"/>
      <c r="E1792" s="336"/>
      <c r="F1792" s="122"/>
      <c r="G1792" s="46"/>
      <c r="H1792" s="45"/>
      <c r="I1792" s="45"/>
      <c r="J1792" s="45"/>
      <c r="K1792" s="45"/>
      <c r="L1792" s="45"/>
      <c r="M1792" s="46"/>
      <c r="N1792" s="46"/>
      <c r="O1792" s="48"/>
      <c r="P1792" s="48"/>
      <c r="Q1792" s="46"/>
      <c r="R1792" s="48"/>
      <c r="S1792" s="48"/>
      <c r="T1792" s="48"/>
      <c r="U1792" s="48"/>
      <c r="V1792" s="48"/>
      <c r="W1792" s="46"/>
      <c r="X1792" s="48"/>
      <c r="Y1792" s="48"/>
      <c r="Z1792" s="157"/>
      <c r="AA1792" s="47"/>
      <c r="AB1792" s="97"/>
      <c r="AC1792" s="49"/>
      <c r="AD1792" s="49"/>
      <c r="AE1792" s="49"/>
      <c r="AF1792" s="49"/>
      <c r="AG1792" s="49"/>
      <c r="AH1792" s="47"/>
      <c r="AI1792" s="47"/>
      <c r="AJ1792" s="47"/>
      <c r="AK1792" s="190"/>
      <c r="AL1792" s="190"/>
      <c r="AM1792" s="190"/>
      <c r="AN1792" s="190"/>
      <c r="AO1792" s="190"/>
      <c r="AP1792" s="151"/>
      <c r="AQ1792" s="322"/>
      <c r="AR1792" s="322"/>
      <c r="AS1792" s="322"/>
      <c r="AT1792" s="47"/>
      <c r="AU1792" s="47"/>
      <c r="AV1792" s="47"/>
      <c r="AW1792" s="47"/>
      <c r="AX1792" s="322"/>
      <c r="AY1792" s="98"/>
      <c r="AZ1792" s="98"/>
      <c r="BA1792" s="47"/>
      <c r="BB1792" s="47"/>
      <c r="BC1792" s="47"/>
      <c r="BD1792" s="47"/>
      <c r="BE1792" s="97"/>
      <c r="BF1792" s="49"/>
      <c r="BG1792" s="239"/>
      <c r="BH1792" s="342"/>
      <c r="BI1792" s="49"/>
      <c r="BJ1792" s="49"/>
      <c r="BK1792" s="49"/>
      <c r="BL1792" s="49"/>
      <c r="BM1792" s="49"/>
      <c r="BN1792" s="47"/>
      <c r="BO1792" s="49"/>
      <c r="BP1792" s="49"/>
      <c r="BQ1792" s="49"/>
      <c r="BR1792" s="323"/>
      <c r="BS1792" s="323"/>
      <c r="BT1792" s="323"/>
      <c r="BU1792" s="49"/>
      <c r="BV1792" s="49"/>
      <c r="BW1792" s="97"/>
      <c r="BX1792" s="97"/>
      <c r="BY1792" s="97"/>
      <c r="BZ1792" s="97"/>
      <c r="CA1792" s="49"/>
      <c r="CB1792" s="49"/>
      <c r="CC1792" s="49"/>
      <c r="CD1792" s="49"/>
      <c r="CE1792" s="49"/>
      <c r="CF1792" s="49"/>
      <c r="CG1792" s="49"/>
      <c r="CH1792" s="49"/>
      <c r="CI1792" s="97"/>
      <c r="CJ1792" s="97"/>
      <c r="CK1792" s="97"/>
      <c r="CL1792" s="97"/>
      <c r="CM1792" s="335"/>
      <c r="CN1792" s="337"/>
      <c r="CO1792" s="315" t="str">
        <f>IF(Формулы!R1792&gt;V1792,"22-?,Дата 14 - Прибыл из УФСИН; ","")&amp;IF(Формулы!Q1792&gt;Y1792,"25-?,Дата 13 - Выбыл в УФСИН;","")&amp;IF(YEAR(ДАННЫЕ!$F$1)=YEAR(ДАННЫЕ!B1792),IF(AT1792&gt;0,"","40-?, вявлен в текущем году! "),"")&amp;IF(YEAR($F$1)=YEAR(W1792),IF(X1792+Y1792&gt;0,"","23-стоит, 24,25 - куда выбыл? "),"")&amp;IF(X1792+Y1792&gt;0,IF(YEAR($F$1)=YEAR(W1792),"","24+25&gt;0? 23 - когда выбыл? "),"")&amp;IF(BA1792&lt;BB1792,"47&gt;=48; ","")&amp;IF(BA1792&lt;BC1792,"47&gt;=49; ","")&amp;IF(BA1792&lt;BD1792,"47&gt;=50; ","")&amp;IF(BE1792&gt;0,IF(BF1792&gt;0,IF(AU1792&gt;AV1792,"","41 и 42 - ? (51 и 52 &gt; 0);"),"51 &gt; 0 52 - ?;"),"")&amp;IF(AU1792&gt;0,IF(AV1792&gt;AU1792,"41&gt;42;","")&amp;IF(BE1792&gt;0,"","41&gt;0 51-?;"),"")&amp;IF(BF1792&gt;0,IF(BE1792&gt;0,"","52&gt;0 51-?;"),"")&amp;IF(AW1792&gt;=AX1792,"","43&gt;44;")&amp;IF(CA1792&gt;0,IF(AW1792&gt;0,"","71 &gt; 0 43-?;"),"")</f>
        <v/>
      </c>
    </row>
    <row r="1793" spans="1:93" ht="12" x14ac:dyDescent="0.2">
      <c r="A1793" s="45"/>
      <c r="B1793" s="46"/>
      <c r="C1793" s="121"/>
      <c r="D1793" s="121"/>
      <c r="E1793" s="336"/>
      <c r="F1793" s="122"/>
      <c r="G1793" s="46"/>
      <c r="H1793" s="45"/>
      <c r="I1793" s="45"/>
      <c r="J1793" s="45"/>
      <c r="K1793" s="45"/>
      <c r="L1793" s="45"/>
      <c r="M1793" s="46"/>
      <c r="N1793" s="46"/>
      <c r="O1793" s="48"/>
      <c r="P1793" s="48"/>
      <c r="Q1793" s="46"/>
      <c r="R1793" s="48"/>
      <c r="S1793" s="48"/>
      <c r="T1793" s="48"/>
      <c r="U1793" s="48"/>
      <c r="V1793" s="48"/>
      <c r="W1793" s="46"/>
      <c r="X1793" s="48"/>
      <c r="Y1793" s="48"/>
      <c r="Z1793" s="157"/>
      <c r="AA1793" s="47"/>
      <c r="AB1793" s="97"/>
      <c r="AC1793" s="49"/>
      <c r="AD1793" s="49"/>
      <c r="AE1793" s="49"/>
      <c r="AF1793" s="49"/>
      <c r="AG1793" s="49"/>
      <c r="AH1793" s="47"/>
      <c r="AI1793" s="47"/>
      <c r="AJ1793" s="47"/>
      <c r="AK1793" s="190"/>
      <c r="AL1793" s="190"/>
      <c r="AM1793" s="190"/>
      <c r="AN1793" s="190"/>
      <c r="AO1793" s="190"/>
      <c r="AP1793" s="151"/>
      <c r="AQ1793" s="322"/>
      <c r="AR1793" s="322"/>
      <c r="AS1793" s="322"/>
      <c r="AT1793" s="47"/>
      <c r="AU1793" s="47"/>
      <c r="AV1793" s="47"/>
      <c r="AW1793" s="47"/>
      <c r="AX1793" s="322"/>
      <c r="AY1793" s="98"/>
      <c r="AZ1793" s="98"/>
      <c r="BA1793" s="47"/>
      <c r="BB1793" s="47"/>
      <c r="BC1793" s="47"/>
      <c r="BD1793" s="47"/>
      <c r="BE1793" s="97"/>
      <c r="BF1793" s="49"/>
      <c r="BG1793" s="239"/>
      <c r="BH1793" s="342"/>
      <c r="BI1793" s="49"/>
      <c r="BJ1793" s="49"/>
      <c r="BK1793" s="49"/>
      <c r="BL1793" s="49"/>
      <c r="BM1793" s="49"/>
      <c r="BN1793" s="47"/>
      <c r="BO1793" s="49"/>
      <c r="BP1793" s="49"/>
      <c r="BQ1793" s="49"/>
      <c r="BR1793" s="323"/>
      <c r="BS1793" s="323"/>
      <c r="BT1793" s="323"/>
      <c r="BU1793" s="49"/>
      <c r="BV1793" s="49"/>
      <c r="BW1793" s="97"/>
      <c r="BX1793" s="97"/>
      <c r="BY1793" s="97"/>
      <c r="BZ1793" s="97"/>
      <c r="CA1793" s="49"/>
      <c r="CB1793" s="49"/>
      <c r="CC1793" s="49"/>
      <c r="CD1793" s="49"/>
      <c r="CE1793" s="49"/>
      <c r="CF1793" s="49"/>
      <c r="CG1793" s="49"/>
      <c r="CH1793" s="49"/>
      <c r="CI1793" s="97"/>
      <c r="CJ1793" s="97"/>
      <c r="CK1793" s="97"/>
      <c r="CL1793" s="97"/>
      <c r="CM1793" s="335"/>
      <c r="CN1793" s="337"/>
      <c r="CO1793" s="315" t="str">
        <f>IF(Формулы!R1793&gt;V1793,"22-?,Дата 14 - Прибыл из УФСИН; ","")&amp;IF(Формулы!Q1793&gt;Y1793,"25-?,Дата 13 - Выбыл в УФСИН;","")&amp;IF(YEAR(ДАННЫЕ!$F$1)=YEAR(ДАННЫЕ!B1793),IF(AT1793&gt;0,"","40-?, вявлен в текущем году! "),"")&amp;IF(YEAR($F$1)=YEAR(W1793),IF(X1793+Y1793&gt;0,"","23-стоит, 24,25 - куда выбыл? "),"")&amp;IF(X1793+Y1793&gt;0,IF(YEAR($F$1)=YEAR(W1793),"","24+25&gt;0? 23 - когда выбыл? "),"")&amp;IF(BA1793&lt;BB1793,"47&gt;=48; ","")&amp;IF(BA1793&lt;BC1793,"47&gt;=49; ","")&amp;IF(BA1793&lt;BD1793,"47&gt;=50; ","")&amp;IF(BE1793&gt;0,IF(BF1793&gt;0,IF(AU1793&gt;AV1793,"","41 и 42 - ? (51 и 52 &gt; 0);"),"51 &gt; 0 52 - ?;"),"")&amp;IF(AU1793&gt;0,IF(AV1793&gt;AU1793,"41&gt;42;","")&amp;IF(BE1793&gt;0,"","41&gt;0 51-?;"),"")&amp;IF(BF1793&gt;0,IF(BE1793&gt;0,"","52&gt;0 51-?;"),"")&amp;IF(AW1793&gt;=AX1793,"","43&gt;44;")&amp;IF(CA1793&gt;0,IF(AW1793&gt;0,"","71 &gt; 0 43-?;"),"")</f>
        <v/>
      </c>
    </row>
    <row r="1794" spans="1:93" ht="12" x14ac:dyDescent="0.2">
      <c r="A1794" s="45"/>
      <c r="B1794" s="46"/>
      <c r="C1794" s="121"/>
      <c r="D1794" s="121"/>
      <c r="E1794" s="336"/>
      <c r="F1794" s="122"/>
      <c r="G1794" s="46"/>
      <c r="H1794" s="45"/>
      <c r="I1794" s="45"/>
      <c r="J1794" s="45"/>
      <c r="K1794" s="45"/>
      <c r="L1794" s="45"/>
      <c r="M1794" s="46"/>
      <c r="N1794" s="46"/>
      <c r="O1794" s="48"/>
      <c r="P1794" s="48"/>
      <c r="Q1794" s="46"/>
      <c r="R1794" s="48"/>
      <c r="S1794" s="48"/>
      <c r="T1794" s="48"/>
      <c r="U1794" s="48"/>
      <c r="V1794" s="48"/>
      <c r="W1794" s="46"/>
      <c r="X1794" s="48"/>
      <c r="Y1794" s="48"/>
      <c r="Z1794" s="157"/>
      <c r="AA1794" s="47"/>
      <c r="AB1794" s="97"/>
      <c r="AC1794" s="49"/>
      <c r="AD1794" s="49"/>
      <c r="AE1794" s="49"/>
      <c r="AF1794" s="49"/>
      <c r="AG1794" s="49"/>
      <c r="AH1794" s="47"/>
      <c r="AI1794" s="47"/>
      <c r="AJ1794" s="47"/>
      <c r="AK1794" s="190"/>
      <c r="AL1794" s="190"/>
      <c r="AM1794" s="190"/>
      <c r="AN1794" s="190"/>
      <c r="AO1794" s="190"/>
      <c r="AP1794" s="151"/>
      <c r="AQ1794" s="322"/>
      <c r="AR1794" s="322"/>
      <c r="AS1794" s="322"/>
      <c r="AT1794" s="47"/>
      <c r="AU1794" s="47"/>
      <c r="AV1794" s="47"/>
      <c r="AW1794" s="47"/>
      <c r="AX1794" s="322"/>
      <c r="AY1794" s="98"/>
      <c r="AZ1794" s="98"/>
      <c r="BA1794" s="47"/>
      <c r="BB1794" s="47"/>
      <c r="BC1794" s="47"/>
      <c r="BD1794" s="47"/>
      <c r="BE1794" s="97"/>
      <c r="BF1794" s="49"/>
      <c r="BG1794" s="239"/>
      <c r="BH1794" s="342"/>
      <c r="BI1794" s="49"/>
      <c r="BJ1794" s="49"/>
      <c r="BK1794" s="49"/>
      <c r="BL1794" s="49"/>
      <c r="BM1794" s="49"/>
      <c r="BN1794" s="47"/>
      <c r="BO1794" s="49"/>
      <c r="BP1794" s="49"/>
      <c r="BQ1794" s="49"/>
      <c r="BR1794" s="323"/>
      <c r="BS1794" s="323"/>
      <c r="BT1794" s="323"/>
      <c r="BU1794" s="49"/>
      <c r="BV1794" s="49"/>
      <c r="BW1794" s="97"/>
      <c r="BX1794" s="97"/>
      <c r="BY1794" s="97"/>
      <c r="BZ1794" s="97"/>
      <c r="CA1794" s="49"/>
      <c r="CB1794" s="49"/>
      <c r="CC1794" s="49"/>
      <c r="CD1794" s="49"/>
      <c r="CE1794" s="49"/>
      <c r="CF1794" s="49"/>
      <c r="CG1794" s="49"/>
      <c r="CH1794" s="49"/>
      <c r="CI1794" s="97"/>
      <c r="CJ1794" s="97"/>
      <c r="CK1794" s="97"/>
      <c r="CL1794" s="97"/>
      <c r="CM1794" s="335"/>
      <c r="CN1794" s="337"/>
      <c r="CO1794" s="315" t="str">
        <f>IF(Формулы!R1794&gt;V1794,"22-?,Дата 14 - Прибыл из УФСИН; ","")&amp;IF(Формулы!Q1794&gt;Y1794,"25-?,Дата 13 - Выбыл в УФСИН;","")&amp;IF(YEAR(ДАННЫЕ!$F$1)=YEAR(ДАННЫЕ!B1794),IF(AT1794&gt;0,"","40-?, вявлен в текущем году! "),"")&amp;IF(YEAR($F$1)=YEAR(W1794),IF(X1794+Y1794&gt;0,"","23-стоит, 24,25 - куда выбыл? "),"")&amp;IF(X1794+Y1794&gt;0,IF(YEAR($F$1)=YEAR(W1794),"","24+25&gt;0? 23 - когда выбыл? "),"")&amp;IF(BA1794&lt;BB1794,"47&gt;=48; ","")&amp;IF(BA1794&lt;BC1794,"47&gt;=49; ","")&amp;IF(BA1794&lt;BD1794,"47&gt;=50; ","")&amp;IF(BE1794&gt;0,IF(BF1794&gt;0,IF(AU1794&gt;AV1794,"","41 и 42 - ? (51 и 52 &gt; 0);"),"51 &gt; 0 52 - ?;"),"")&amp;IF(AU1794&gt;0,IF(AV1794&gt;AU1794,"41&gt;42;","")&amp;IF(BE1794&gt;0,"","41&gt;0 51-?;"),"")&amp;IF(BF1794&gt;0,IF(BE1794&gt;0,"","52&gt;0 51-?;"),"")&amp;IF(AW1794&gt;=AX1794,"","43&gt;44;")&amp;IF(CA1794&gt;0,IF(AW1794&gt;0,"","71 &gt; 0 43-?;"),"")</f>
        <v/>
      </c>
    </row>
    <row r="1795" spans="1:93" ht="12" x14ac:dyDescent="0.2">
      <c r="A1795" s="45"/>
      <c r="B1795" s="46"/>
      <c r="C1795" s="121"/>
      <c r="D1795" s="121"/>
      <c r="E1795" s="336"/>
      <c r="F1795" s="122"/>
      <c r="G1795" s="46"/>
      <c r="H1795" s="45"/>
      <c r="I1795" s="45"/>
      <c r="J1795" s="45"/>
      <c r="K1795" s="45"/>
      <c r="L1795" s="45"/>
      <c r="M1795" s="46"/>
      <c r="N1795" s="46"/>
      <c r="O1795" s="48"/>
      <c r="P1795" s="48"/>
      <c r="Q1795" s="46"/>
      <c r="R1795" s="48"/>
      <c r="S1795" s="48"/>
      <c r="T1795" s="48"/>
      <c r="U1795" s="48"/>
      <c r="V1795" s="48"/>
      <c r="W1795" s="46"/>
      <c r="X1795" s="48"/>
      <c r="Y1795" s="48"/>
      <c r="Z1795" s="157"/>
      <c r="AA1795" s="47"/>
      <c r="AB1795" s="97"/>
      <c r="AC1795" s="49"/>
      <c r="AD1795" s="49"/>
      <c r="AE1795" s="49"/>
      <c r="AF1795" s="49"/>
      <c r="AG1795" s="49"/>
      <c r="AH1795" s="47"/>
      <c r="AI1795" s="47"/>
      <c r="AJ1795" s="47"/>
      <c r="AK1795" s="190"/>
      <c r="AL1795" s="190"/>
      <c r="AM1795" s="190"/>
      <c r="AN1795" s="190"/>
      <c r="AO1795" s="190"/>
      <c r="AP1795" s="151"/>
      <c r="AQ1795" s="322"/>
      <c r="AR1795" s="322"/>
      <c r="AS1795" s="322"/>
      <c r="AT1795" s="47"/>
      <c r="AU1795" s="47"/>
      <c r="AV1795" s="47"/>
      <c r="AW1795" s="47"/>
      <c r="AX1795" s="322"/>
      <c r="AY1795" s="98"/>
      <c r="AZ1795" s="98"/>
      <c r="BA1795" s="47"/>
      <c r="BB1795" s="47"/>
      <c r="BC1795" s="47"/>
      <c r="BD1795" s="47"/>
      <c r="BE1795" s="97"/>
      <c r="BF1795" s="49"/>
      <c r="BG1795" s="239"/>
      <c r="BH1795" s="342"/>
      <c r="BI1795" s="49"/>
      <c r="BJ1795" s="49"/>
      <c r="BK1795" s="49"/>
      <c r="BL1795" s="49"/>
      <c r="BM1795" s="49"/>
      <c r="BN1795" s="47"/>
      <c r="BO1795" s="49"/>
      <c r="BP1795" s="49"/>
      <c r="BQ1795" s="49"/>
      <c r="BR1795" s="323"/>
      <c r="BS1795" s="323"/>
      <c r="BT1795" s="323"/>
      <c r="BU1795" s="49"/>
      <c r="BV1795" s="49"/>
      <c r="BW1795" s="97"/>
      <c r="BX1795" s="97"/>
      <c r="BY1795" s="97"/>
      <c r="BZ1795" s="97"/>
      <c r="CA1795" s="49"/>
      <c r="CB1795" s="49"/>
      <c r="CC1795" s="49"/>
      <c r="CD1795" s="49"/>
      <c r="CE1795" s="49"/>
      <c r="CF1795" s="49"/>
      <c r="CG1795" s="49"/>
      <c r="CH1795" s="49"/>
      <c r="CI1795" s="97"/>
      <c r="CJ1795" s="97"/>
      <c r="CK1795" s="97"/>
      <c r="CL1795" s="97"/>
      <c r="CM1795" s="335"/>
      <c r="CN1795" s="337"/>
      <c r="CO1795" s="315" t="str">
        <f>IF(Формулы!R1795&gt;V1795,"22-?,Дата 14 - Прибыл из УФСИН; ","")&amp;IF(Формулы!Q1795&gt;Y1795,"25-?,Дата 13 - Выбыл в УФСИН;","")&amp;IF(YEAR(ДАННЫЕ!$F$1)=YEAR(ДАННЫЕ!B1795),IF(AT1795&gt;0,"","40-?, вявлен в текущем году! "),"")&amp;IF(YEAR($F$1)=YEAR(W1795),IF(X1795+Y1795&gt;0,"","23-стоит, 24,25 - куда выбыл? "),"")&amp;IF(X1795+Y1795&gt;0,IF(YEAR($F$1)=YEAR(W1795),"","24+25&gt;0? 23 - когда выбыл? "),"")&amp;IF(BA1795&lt;BB1795,"47&gt;=48; ","")&amp;IF(BA1795&lt;BC1795,"47&gt;=49; ","")&amp;IF(BA1795&lt;BD1795,"47&gt;=50; ","")&amp;IF(BE1795&gt;0,IF(BF1795&gt;0,IF(AU1795&gt;AV1795,"","41 и 42 - ? (51 и 52 &gt; 0);"),"51 &gt; 0 52 - ?;"),"")&amp;IF(AU1795&gt;0,IF(AV1795&gt;AU1795,"41&gt;42;","")&amp;IF(BE1795&gt;0,"","41&gt;0 51-?;"),"")&amp;IF(BF1795&gt;0,IF(BE1795&gt;0,"","52&gt;0 51-?;"),"")&amp;IF(AW1795&gt;=AX1795,"","43&gt;44;")&amp;IF(CA1795&gt;0,IF(AW1795&gt;0,"","71 &gt; 0 43-?;"),"")</f>
        <v/>
      </c>
    </row>
    <row r="1796" spans="1:93" ht="12" x14ac:dyDescent="0.2">
      <c r="A1796" s="45"/>
      <c r="B1796" s="46"/>
      <c r="C1796" s="121"/>
      <c r="D1796" s="121"/>
      <c r="E1796" s="336"/>
      <c r="F1796" s="122"/>
      <c r="G1796" s="46"/>
      <c r="H1796" s="45"/>
      <c r="I1796" s="45"/>
      <c r="J1796" s="45"/>
      <c r="K1796" s="45"/>
      <c r="L1796" s="45"/>
      <c r="M1796" s="46"/>
      <c r="N1796" s="46"/>
      <c r="O1796" s="48"/>
      <c r="P1796" s="48"/>
      <c r="Q1796" s="46"/>
      <c r="R1796" s="48"/>
      <c r="S1796" s="48"/>
      <c r="T1796" s="48"/>
      <c r="U1796" s="48"/>
      <c r="V1796" s="48"/>
      <c r="W1796" s="46"/>
      <c r="X1796" s="48"/>
      <c r="Y1796" s="48"/>
      <c r="Z1796" s="157"/>
      <c r="AA1796" s="47"/>
      <c r="AB1796" s="97"/>
      <c r="AC1796" s="49"/>
      <c r="AD1796" s="49"/>
      <c r="AE1796" s="49"/>
      <c r="AF1796" s="49"/>
      <c r="AG1796" s="49"/>
      <c r="AH1796" s="47"/>
      <c r="AI1796" s="47"/>
      <c r="AJ1796" s="47"/>
      <c r="AK1796" s="190"/>
      <c r="AL1796" s="190"/>
      <c r="AM1796" s="190"/>
      <c r="AN1796" s="190"/>
      <c r="AO1796" s="190"/>
      <c r="AP1796" s="151"/>
      <c r="AQ1796" s="322"/>
      <c r="AR1796" s="322"/>
      <c r="AS1796" s="322"/>
      <c r="AT1796" s="47"/>
      <c r="AU1796" s="47"/>
      <c r="AV1796" s="47"/>
      <c r="AW1796" s="47"/>
      <c r="AX1796" s="322"/>
      <c r="AY1796" s="98"/>
      <c r="AZ1796" s="98"/>
      <c r="BA1796" s="47"/>
      <c r="BB1796" s="47"/>
      <c r="BC1796" s="47"/>
      <c r="BD1796" s="47"/>
      <c r="BE1796" s="97"/>
      <c r="BF1796" s="49"/>
      <c r="BG1796" s="239"/>
      <c r="BH1796" s="342"/>
      <c r="BI1796" s="49"/>
      <c r="BJ1796" s="49"/>
      <c r="BK1796" s="49"/>
      <c r="BL1796" s="49"/>
      <c r="BM1796" s="49"/>
      <c r="BN1796" s="47"/>
      <c r="BO1796" s="49"/>
      <c r="BP1796" s="49"/>
      <c r="BQ1796" s="49"/>
      <c r="BR1796" s="323"/>
      <c r="BS1796" s="323"/>
      <c r="BT1796" s="323"/>
      <c r="BU1796" s="49"/>
      <c r="BV1796" s="49"/>
      <c r="BW1796" s="97"/>
      <c r="BX1796" s="97"/>
      <c r="BY1796" s="97"/>
      <c r="BZ1796" s="97"/>
      <c r="CA1796" s="49"/>
      <c r="CB1796" s="49"/>
      <c r="CC1796" s="49"/>
      <c r="CD1796" s="49"/>
      <c r="CE1796" s="49"/>
      <c r="CF1796" s="49"/>
      <c r="CG1796" s="49"/>
      <c r="CH1796" s="49"/>
      <c r="CI1796" s="97"/>
      <c r="CJ1796" s="97"/>
      <c r="CK1796" s="97"/>
      <c r="CL1796" s="97"/>
      <c r="CM1796" s="335"/>
      <c r="CN1796" s="337"/>
      <c r="CO1796" s="315" t="str">
        <f>IF(Формулы!R1796&gt;V1796,"22-?,Дата 14 - Прибыл из УФСИН; ","")&amp;IF(Формулы!Q1796&gt;Y1796,"25-?,Дата 13 - Выбыл в УФСИН;","")&amp;IF(YEAR(ДАННЫЕ!$F$1)=YEAR(ДАННЫЕ!B1796),IF(AT1796&gt;0,"","40-?, вявлен в текущем году! "),"")&amp;IF(YEAR($F$1)=YEAR(W1796),IF(X1796+Y1796&gt;0,"","23-стоит, 24,25 - куда выбыл? "),"")&amp;IF(X1796+Y1796&gt;0,IF(YEAR($F$1)=YEAR(W1796),"","24+25&gt;0? 23 - когда выбыл? "),"")&amp;IF(BA1796&lt;BB1796,"47&gt;=48; ","")&amp;IF(BA1796&lt;BC1796,"47&gt;=49; ","")&amp;IF(BA1796&lt;BD1796,"47&gt;=50; ","")&amp;IF(BE1796&gt;0,IF(BF1796&gt;0,IF(AU1796&gt;AV1796,"","41 и 42 - ? (51 и 52 &gt; 0);"),"51 &gt; 0 52 - ?;"),"")&amp;IF(AU1796&gt;0,IF(AV1796&gt;AU1796,"41&gt;42;","")&amp;IF(BE1796&gt;0,"","41&gt;0 51-?;"),"")&amp;IF(BF1796&gt;0,IF(BE1796&gt;0,"","52&gt;0 51-?;"),"")&amp;IF(AW1796&gt;=AX1796,"","43&gt;44;")&amp;IF(CA1796&gt;0,IF(AW1796&gt;0,"","71 &gt; 0 43-?;"),"")</f>
        <v/>
      </c>
    </row>
    <row r="1797" spans="1:93" ht="12" x14ac:dyDescent="0.2">
      <c r="A1797" s="45"/>
      <c r="B1797" s="46"/>
      <c r="C1797" s="121"/>
      <c r="D1797" s="121"/>
      <c r="E1797" s="336"/>
      <c r="F1797" s="122"/>
      <c r="G1797" s="46"/>
      <c r="H1797" s="45"/>
      <c r="I1797" s="45"/>
      <c r="J1797" s="45"/>
      <c r="K1797" s="45"/>
      <c r="L1797" s="45"/>
      <c r="M1797" s="46"/>
      <c r="N1797" s="46"/>
      <c r="O1797" s="48"/>
      <c r="P1797" s="48"/>
      <c r="Q1797" s="46"/>
      <c r="R1797" s="48"/>
      <c r="S1797" s="48"/>
      <c r="T1797" s="48"/>
      <c r="U1797" s="48"/>
      <c r="V1797" s="48"/>
      <c r="W1797" s="46"/>
      <c r="X1797" s="48"/>
      <c r="Y1797" s="48"/>
      <c r="Z1797" s="157"/>
      <c r="AA1797" s="47"/>
      <c r="AB1797" s="97"/>
      <c r="AC1797" s="49"/>
      <c r="AD1797" s="49"/>
      <c r="AE1797" s="49"/>
      <c r="AF1797" s="49"/>
      <c r="AG1797" s="49"/>
      <c r="AH1797" s="47"/>
      <c r="AI1797" s="47"/>
      <c r="AJ1797" s="47"/>
      <c r="AK1797" s="190"/>
      <c r="AL1797" s="190"/>
      <c r="AM1797" s="190"/>
      <c r="AN1797" s="190"/>
      <c r="AO1797" s="190"/>
      <c r="AP1797" s="151"/>
      <c r="AQ1797" s="322"/>
      <c r="AR1797" s="322"/>
      <c r="AS1797" s="322"/>
      <c r="AT1797" s="47"/>
      <c r="AU1797" s="47"/>
      <c r="AV1797" s="47"/>
      <c r="AW1797" s="47"/>
      <c r="AX1797" s="322"/>
      <c r="AY1797" s="98"/>
      <c r="AZ1797" s="98"/>
      <c r="BA1797" s="47"/>
      <c r="BB1797" s="47"/>
      <c r="BC1797" s="47"/>
      <c r="BD1797" s="47"/>
      <c r="BE1797" s="97"/>
      <c r="BF1797" s="49"/>
      <c r="BG1797" s="239"/>
      <c r="BH1797" s="342"/>
      <c r="BI1797" s="49"/>
      <c r="BJ1797" s="49"/>
      <c r="BK1797" s="49"/>
      <c r="BL1797" s="49"/>
      <c r="BM1797" s="49"/>
      <c r="BN1797" s="47"/>
      <c r="BO1797" s="49"/>
      <c r="BP1797" s="49"/>
      <c r="BQ1797" s="49"/>
      <c r="BR1797" s="323"/>
      <c r="BS1797" s="323"/>
      <c r="BT1797" s="323"/>
      <c r="BU1797" s="49"/>
      <c r="BV1797" s="49"/>
      <c r="BW1797" s="97"/>
      <c r="BX1797" s="97"/>
      <c r="BY1797" s="97"/>
      <c r="BZ1797" s="97"/>
      <c r="CA1797" s="49"/>
      <c r="CB1797" s="49"/>
      <c r="CC1797" s="49"/>
      <c r="CD1797" s="49"/>
      <c r="CE1797" s="49"/>
      <c r="CF1797" s="49"/>
      <c r="CG1797" s="49"/>
      <c r="CH1797" s="49"/>
      <c r="CI1797" s="97"/>
      <c r="CJ1797" s="97"/>
      <c r="CK1797" s="97"/>
      <c r="CL1797" s="97"/>
      <c r="CM1797" s="335"/>
      <c r="CN1797" s="337"/>
      <c r="CO1797" s="315" t="str">
        <f>IF(Формулы!R1797&gt;V1797,"22-?,Дата 14 - Прибыл из УФСИН; ","")&amp;IF(Формулы!Q1797&gt;Y1797,"25-?,Дата 13 - Выбыл в УФСИН;","")&amp;IF(YEAR(ДАННЫЕ!$F$1)=YEAR(ДАННЫЕ!B1797),IF(AT1797&gt;0,"","40-?, вявлен в текущем году! "),"")&amp;IF(YEAR($F$1)=YEAR(W1797),IF(X1797+Y1797&gt;0,"","23-стоит, 24,25 - куда выбыл? "),"")&amp;IF(X1797+Y1797&gt;0,IF(YEAR($F$1)=YEAR(W1797),"","24+25&gt;0? 23 - когда выбыл? "),"")&amp;IF(BA1797&lt;BB1797,"47&gt;=48; ","")&amp;IF(BA1797&lt;BC1797,"47&gt;=49; ","")&amp;IF(BA1797&lt;BD1797,"47&gt;=50; ","")&amp;IF(BE1797&gt;0,IF(BF1797&gt;0,IF(AU1797&gt;AV1797,"","41 и 42 - ? (51 и 52 &gt; 0);"),"51 &gt; 0 52 - ?;"),"")&amp;IF(AU1797&gt;0,IF(AV1797&gt;AU1797,"41&gt;42;","")&amp;IF(BE1797&gt;0,"","41&gt;0 51-?;"),"")&amp;IF(BF1797&gt;0,IF(BE1797&gt;0,"","52&gt;0 51-?;"),"")&amp;IF(AW1797&gt;=AX1797,"","43&gt;44;")&amp;IF(CA1797&gt;0,IF(AW1797&gt;0,"","71 &gt; 0 43-?;"),"")</f>
        <v/>
      </c>
    </row>
    <row r="1798" spans="1:93" ht="12" x14ac:dyDescent="0.2">
      <c r="A1798" s="45"/>
      <c r="B1798" s="46"/>
      <c r="C1798" s="121"/>
      <c r="D1798" s="121"/>
      <c r="E1798" s="336"/>
      <c r="F1798" s="122"/>
      <c r="G1798" s="46"/>
      <c r="H1798" s="45"/>
      <c r="I1798" s="45"/>
      <c r="J1798" s="45"/>
      <c r="K1798" s="45"/>
      <c r="L1798" s="45"/>
      <c r="M1798" s="46"/>
      <c r="N1798" s="46"/>
      <c r="O1798" s="48"/>
      <c r="P1798" s="48"/>
      <c r="Q1798" s="46"/>
      <c r="R1798" s="48"/>
      <c r="S1798" s="48"/>
      <c r="T1798" s="48"/>
      <c r="U1798" s="48"/>
      <c r="V1798" s="48"/>
      <c r="W1798" s="46"/>
      <c r="X1798" s="48"/>
      <c r="Y1798" s="48"/>
      <c r="Z1798" s="157"/>
      <c r="AA1798" s="47"/>
      <c r="AB1798" s="97"/>
      <c r="AC1798" s="49"/>
      <c r="AD1798" s="49"/>
      <c r="AE1798" s="49"/>
      <c r="AF1798" s="49"/>
      <c r="AG1798" s="49"/>
      <c r="AH1798" s="47"/>
      <c r="AI1798" s="47"/>
      <c r="AJ1798" s="47"/>
      <c r="AK1798" s="190"/>
      <c r="AL1798" s="190"/>
      <c r="AM1798" s="190"/>
      <c r="AN1798" s="190"/>
      <c r="AO1798" s="190"/>
      <c r="AP1798" s="151"/>
      <c r="AQ1798" s="322"/>
      <c r="AR1798" s="322"/>
      <c r="AS1798" s="322"/>
      <c r="AT1798" s="47"/>
      <c r="AU1798" s="47"/>
      <c r="AV1798" s="47"/>
      <c r="AW1798" s="47"/>
      <c r="AX1798" s="322"/>
      <c r="AY1798" s="98"/>
      <c r="AZ1798" s="98"/>
      <c r="BA1798" s="47"/>
      <c r="BB1798" s="47"/>
      <c r="BC1798" s="47"/>
      <c r="BD1798" s="47"/>
      <c r="BE1798" s="97"/>
      <c r="BF1798" s="49"/>
      <c r="BG1798" s="239"/>
      <c r="BH1798" s="342"/>
      <c r="BI1798" s="49"/>
      <c r="BJ1798" s="49"/>
      <c r="BK1798" s="49"/>
      <c r="BL1798" s="49"/>
      <c r="BM1798" s="49"/>
      <c r="BN1798" s="47"/>
      <c r="BO1798" s="49"/>
      <c r="BP1798" s="49"/>
      <c r="BQ1798" s="49"/>
      <c r="BR1798" s="323"/>
      <c r="BS1798" s="323"/>
      <c r="BT1798" s="323"/>
      <c r="BU1798" s="49"/>
      <c r="BV1798" s="49"/>
      <c r="BW1798" s="97"/>
      <c r="BX1798" s="97"/>
      <c r="BY1798" s="97"/>
      <c r="BZ1798" s="97"/>
      <c r="CA1798" s="49"/>
      <c r="CB1798" s="49"/>
      <c r="CC1798" s="49"/>
      <c r="CD1798" s="49"/>
      <c r="CE1798" s="49"/>
      <c r="CF1798" s="49"/>
      <c r="CG1798" s="49"/>
      <c r="CH1798" s="49"/>
      <c r="CI1798" s="97"/>
      <c r="CJ1798" s="97"/>
      <c r="CK1798" s="97"/>
      <c r="CL1798" s="97"/>
      <c r="CM1798" s="335"/>
      <c r="CN1798" s="337"/>
      <c r="CO1798" s="315" t="str">
        <f>IF(Формулы!R1798&gt;V1798,"22-?,Дата 14 - Прибыл из УФСИН; ","")&amp;IF(Формулы!Q1798&gt;Y1798,"25-?,Дата 13 - Выбыл в УФСИН;","")&amp;IF(YEAR(ДАННЫЕ!$F$1)=YEAR(ДАННЫЕ!B1798),IF(AT1798&gt;0,"","40-?, вявлен в текущем году! "),"")&amp;IF(YEAR($F$1)=YEAR(W1798),IF(X1798+Y1798&gt;0,"","23-стоит, 24,25 - куда выбыл? "),"")&amp;IF(X1798+Y1798&gt;0,IF(YEAR($F$1)=YEAR(W1798),"","24+25&gt;0? 23 - когда выбыл? "),"")&amp;IF(BA1798&lt;BB1798,"47&gt;=48; ","")&amp;IF(BA1798&lt;BC1798,"47&gt;=49; ","")&amp;IF(BA1798&lt;BD1798,"47&gt;=50; ","")&amp;IF(BE1798&gt;0,IF(BF1798&gt;0,IF(AU1798&gt;AV1798,"","41 и 42 - ? (51 и 52 &gt; 0);"),"51 &gt; 0 52 - ?;"),"")&amp;IF(AU1798&gt;0,IF(AV1798&gt;AU1798,"41&gt;42;","")&amp;IF(BE1798&gt;0,"","41&gt;0 51-?;"),"")&amp;IF(BF1798&gt;0,IF(BE1798&gt;0,"","52&gt;0 51-?;"),"")&amp;IF(AW1798&gt;=AX1798,"","43&gt;44;")&amp;IF(CA1798&gt;0,IF(AW1798&gt;0,"","71 &gt; 0 43-?;"),"")</f>
        <v/>
      </c>
    </row>
    <row r="1799" spans="1:93" ht="12" x14ac:dyDescent="0.2">
      <c r="A1799" s="45"/>
      <c r="B1799" s="46"/>
      <c r="C1799" s="121"/>
      <c r="D1799" s="121"/>
      <c r="E1799" s="336"/>
      <c r="F1799" s="122"/>
      <c r="G1799" s="46"/>
      <c r="H1799" s="45"/>
      <c r="I1799" s="45"/>
      <c r="J1799" s="45"/>
      <c r="K1799" s="45"/>
      <c r="L1799" s="45"/>
      <c r="M1799" s="46"/>
      <c r="N1799" s="46"/>
      <c r="O1799" s="48"/>
      <c r="P1799" s="48"/>
      <c r="Q1799" s="46"/>
      <c r="R1799" s="48"/>
      <c r="S1799" s="48"/>
      <c r="T1799" s="48"/>
      <c r="U1799" s="48"/>
      <c r="V1799" s="48"/>
      <c r="W1799" s="46"/>
      <c r="X1799" s="48"/>
      <c r="Y1799" s="48"/>
      <c r="Z1799" s="157"/>
      <c r="AA1799" s="47"/>
      <c r="AB1799" s="97"/>
      <c r="AC1799" s="49"/>
      <c r="AD1799" s="49"/>
      <c r="AE1799" s="49"/>
      <c r="AF1799" s="49"/>
      <c r="AG1799" s="49"/>
      <c r="AH1799" s="47"/>
      <c r="AI1799" s="47"/>
      <c r="AJ1799" s="47"/>
      <c r="AK1799" s="190"/>
      <c r="AL1799" s="190"/>
      <c r="AM1799" s="190"/>
      <c r="AN1799" s="190"/>
      <c r="AO1799" s="190"/>
      <c r="AP1799" s="151"/>
      <c r="AQ1799" s="322"/>
      <c r="AR1799" s="322"/>
      <c r="AS1799" s="322"/>
      <c r="AT1799" s="47"/>
      <c r="AU1799" s="47"/>
      <c r="AV1799" s="47"/>
      <c r="AW1799" s="47"/>
      <c r="AX1799" s="322"/>
      <c r="AY1799" s="98"/>
      <c r="AZ1799" s="98"/>
      <c r="BA1799" s="47"/>
      <c r="BB1799" s="47"/>
      <c r="BC1799" s="47"/>
      <c r="BD1799" s="47"/>
      <c r="BE1799" s="97"/>
      <c r="BF1799" s="49"/>
      <c r="BG1799" s="239"/>
      <c r="BH1799" s="342"/>
      <c r="BI1799" s="49"/>
      <c r="BJ1799" s="49"/>
      <c r="BK1799" s="49"/>
      <c r="BL1799" s="49"/>
      <c r="BM1799" s="49"/>
      <c r="BN1799" s="47"/>
      <c r="BO1799" s="49"/>
      <c r="BP1799" s="49"/>
      <c r="BQ1799" s="49"/>
      <c r="BR1799" s="323"/>
      <c r="BS1799" s="323"/>
      <c r="BT1799" s="323"/>
      <c r="BU1799" s="49"/>
      <c r="BV1799" s="49"/>
      <c r="BW1799" s="97"/>
      <c r="BX1799" s="97"/>
      <c r="BY1799" s="97"/>
      <c r="BZ1799" s="97"/>
      <c r="CA1799" s="49"/>
      <c r="CB1799" s="49"/>
      <c r="CC1799" s="49"/>
      <c r="CD1799" s="49"/>
      <c r="CE1799" s="49"/>
      <c r="CF1799" s="49"/>
      <c r="CG1799" s="49"/>
      <c r="CH1799" s="49"/>
      <c r="CI1799" s="97"/>
      <c r="CJ1799" s="97"/>
      <c r="CK1799" s="97"/>
      <c r="CL1799" s="97"/>
      <c r="CM1799" s="335"/>
      <c r="CN1799" s="337"/>
      <c r="CO1799" s="315" t="str">
        <f>IF(Формулы!R1799&gt;V1799,"22-?,Дата 14 - Прибыл из УФСИН; ","")&amp;IF(Формулы!Q1799&gt;Y1799,"25-?,Дата 13 - Выбыл в УФСИН;","")&amp;IF(YEAR(ДАННЫЕ!$F$1)=YEAR(ДАННЫЕ!B1799),IF(AT1799&gt;0,"","40-?, вявлен в текущем году! "),"")&amp;IF(YEAR($F$1)=YEAR(W1799),IF(X1799+Y1799&gt;0,"","23-стоит, 24,25 - куда выбыл? "),"")&amp;IF(X1799+Y1799&gt;0,IF(YEAR($F$1)=YEAR(W1799),"","24+25&gt;0? 23 - когда выбыл? "),"")&amp;IF(BA1799&lt;BB1799,"47&gt;=48; ","")&amp;IF(BA1799&lt;BC1799,"47&gt;=49; ","")&amp;IF(BA1799&lt;BD1799,"47&gt;=50; ","")&amp;IF(BE1799&gt;0,IF(BF1799&gt;0,IF(AU1799&gt;AV1799,"","41 и 42 - ? (51 и 52 &gt; 0);"),"51 &gt; 0 52 - ?;"),"")&amp;IF(AU1799&gt;0,IF(AV1799&gt;AU1799,"41&gt;42;","")&amp;IF(BE1799&gt;0,"","41&gt;0 51-?;"),"")&amp;IF(BF1799&gt;0,IF(BE1799&gt;0,"","52&gt;0 51-?;"),"")&amp;IF(AW1799&gt;=AX1799,"","43&gt;44;")&amp;IF(CA1799&gt;0,IF(AW1799&gt;0,"","71 &gt; 0 43-?;"),"")</f>
        <v/>
      </c>
    </row>
    <row r="1800" spans="1:93" ht="12" x14ac:dyDescent="0.2">
      <c r="A1800" s="45"/>
      <c r="B1800" s="46"/>
      <c r="C1800" s="121"/>
      <c r="D1800" s="121"/>
      <c r="E1800" s="336"/>
      <c r="F1800" s="122"/>
      <c r="G1800" s="46"/>
      <c r="H1800" s="45"/>
      <c r="I1800" s="45"/>
      <c r="J1800" s="45"/>
      <c r="K1800" s="45"/>
      <c r="L1800" s="45"/>
      <c r="M1800" s="46"/>
      <c r="N1800" s="46"/>
      <c r="O1800" s="48"/>
      <c r="P1800" s="48"/>
      <c r="Q1800" s="46"/>
      <c r="R1800" s="48"/>
      <c r="S1800" s="48"/>
      <c r="T1800" s="48"/>
      <c r="U1800" s="48"/>
      <c r="V1800" s="48"/>
      <c r="W1800" s="46"/>
      <c r="X1800" s="48"/>
      <c r="Y1800" s="48"/>
      <c r="Z1800" s="157"/>
      <c r="AA1800" s="47"/>
      <c r="AB1800" s="97"/>
      <c r="AC1800" s="49"/>
      <c r="AD1800" s="49"/>
      <c r="AE1800" s="49"/>
      <c r="AF1800" s="49"/>
      <c r="AG1800" s="49"/>
      <c r="AH1800" s="47"/>
      <c r="AI1800" s="47"/>
      <c r="AJ1800" s="47"/>
      <c r="AK1800" s="190"/>
      <c r="AL1800" s="190"/>
      <c r="AM1800" s="190"/>
      <c r="AN1800" s="190"/>
      <c r="AO1800" s="190"/>
      <c r="AP1800" s="151"/>
      <c r="AQ1800" s="322"/>
      <c r="AR1800" s="322"/>
      <c r="AS1800" s="322"/>
      <c r="AT1800" s="47"/>
      <c r="AU1800" s="47"/>
      <c r="AV1800" s="47"/>
      <c r="AW1800" s="47"/>
      <c r="AX1800" s="322"/>
      <c r="AY1800" s="98"/>
      <c r="AZ1800" s="98"/>
      <c r="BA1800" s="47"/>
      <c r="BB1800" s="47"/>
      <c r="BC1800" s="47"/>
      <c r="BD1800" s="47"/>
      <c r="BE1800" s="97"/>
      <c r="BF1800" s="49"/>
      <c r="BG1800" s="239"/>
      <c r="BH1800" s="342"/>
      <c r="BI1800" s="49"/>
      <c r="BJ1800" s="49"/>
      <c r="BK1800" s="49"/>
      <c r="BL1800" s="49"/>
      <c r="BM1800" s="49"/>
      <c r="BN1800" s="47"/>
      <c r="BO1800" s="49"/>
      <c r="BP1800" s="49"/>
      <c r="BQ1800" s="49"/>
      <c r="BR1800" s="323"/>
      <c r="BS1800" s="323"/>
      <c r="BT1800" s="323"/>
      <c r="BU1800" s="49"/>
      <c r="BV1800" s="49"/>
      <c r="BW1800" s="97"/>
      <c r="BX1800" s="97"/>
      <c r="BY1800" s="97"/>
      <c r="BZ1800" s="97"/>
      <c r="CA1800" s="49"/>
      <c r="CB1800" s="49"/>
      <c r="CC1800" s="49"/>
      <c r="CD1800" s="49"/>
      <c r="CE1800" s="49"/>
      <c r="CF1800" s="49"/>
      <c r="CG1800" s="49"/>
      <c r="CH1800" s="49"/>
      <c r="CI1800" s="97"/>
      <c r="CJ1800" s="97"/>
      <c r="CK1800" s="97"/>
      <c r="CL1800" s="97"/>
      <c r="CM1800" s="335"/>
      <c r="CN1800" s="337"/>
      <c r="CO1800" s="315" t="str">
        <f>IF(Формулы!R1800&gt;V1800,"22-?,Дата 14 - Прибыл из УФСИН; ","")&amp;IF(Формулы!Q1800&gt;Y1800,"25-?,Дата 13 - Выбыл в УФСИН;","")&amp;IF(YEAR(ДАННЫЕ!$F$1)=YEAR(ДАННЫЕ!B1800),IF(AT1800&gt;0,"","40-?, вявлен в текущем году! "),"")&amp;IF(YEAR($F$1)=YEAR(W1800),IF(X1800+Y1800&gt;0,"","23-стоит, 24,25 - куда выбыл? "),"")&amp;IF(X1800+Y1800&gt;0,IF(YEAR($F$1)=YEAR(W1800),"","24+25&gt;0? 23 - когда выбыл? "),"")&amp;IF(BA1800&lt;BB1800,"47&gt;=48; ","")&amp;IF(BA1800&lt;BC1800,"47&gt;=49; ","")&amp;IF(BA1800&lt;BD1800,"47&gt;=50; ","")&amp;IF(BE1800&gt;0,IF(BF1800&gt;0,IF(AU1800&gt;AV1800,"","41 и 42 - ? (51 и 52 &gt; 0);"),"51 &gt; 0 52 - ?;"),"")&amp;IF(AU1800&gt;0,IF(AV1800&gt;AU1800,"41&gt;42;","")&amp;IF(BE1800&gt;0,"","41&gt;0 51-?;"),"")&amp;IF(BF1800&gt;0,IF(BE1800&gt;0,"","52&gt;0 51-?;"),"")&amp;IF(AW1800&gt;=AX1800,"","43&gt;44;")&amp;IF(CA1800&gt;0,IF(AW1800&gt;0,"","71 &gt; 0 43-?;"),"")</f>
        <v/>
      </c>
    </row>
    <row r="1801" spans="1:93" ht="12" x14ac:dyDescent="0.2">
      <c r="A1801" s="45"/>
      <c r="B1801" s="46"/>
      <c r="C1801" s="121"/>
      <c r="D1801" s="121"/>
      <c r="E1801" s="336"/>
      <c r="F1801" s="122"/>
      <c r="G1801" s="46"/>
      <c r="H1801" s="45"/>
      <c r="I1801" s="45"/>
      <c r="J1801" s="45"/>
      <c r="K1801" s="45"/>
      <c r="L1801" s="45"/>
      <c r="M1801" s="46"/>
      <c r="N1801" s="46"/>
      <c r="O1801" s="48"/>
      <c r="P1801" s="48"/>
      <c r="Q1801" s="46"/>
      <c r="R1801" s="48"/>
      <c r="S1801" s="48"/>
      <c r="T1801" s="48"/>
      <c r="U1801" s="48"/>
      <c r="V1801" s="48"/>
      <c r="W1801" s="46"/>
      <c r="X1801" s="48"/>
      <c r="Y1801" s="48"/>
      <c r="Z1801" s="157"/>
      <c r="AA1801" s="47"/>
      <c r="AB1801" s="97"/>
      <c r="AC1801" s="49"/>
      <c r="AD1801" s="49"/>
      <c r="AE1801" s="49"/>
      <c r="AF1801" s="49"/>
      <c r="AG1801" s="49"/>
      <c r="AH1801" s="47"/>
      <c r="AI1801" s="47"/>
      <c r="AJ1801" s="47"/>
      <c r="AK1801" s="190"/>
      <c r="AL1801" s="190"/>
      <c r="AM1801" s="190"/>
      <c r="AN1801" s="190"/>
      <c r="AO1801" s="190"/>
      <c r="AP1801" s="151"/>
      <c r="AQ1801" s="322"/>
      <c r="AR1801" s="322"/>
      <c r="AS1801" s="322"/>
      <c r="AT1801" s="47"/>
      <c r="AU1801" s="47"/>
      <c r="AV1801" s="47"/>
      <c r="AW1801" s="47"/>
      <c r="AX1801" s="322"/>
      <c r="AY1801" s="98"/>
      <c r="AZ1801" s="98"/>
      <c r="BA1801" s="47"/>
      <c r="BB1801" s="47"/>
      <c r="BC1801" s="47"/>
      <c r="BD1801" s="47"/>
      <c r="BE1801" s="97"/>
      <c r="BF1801" s="49"/>
      <c r="BG1801" s="239"/>
      <c r="BH1801" s="342"/>
      <c r="BI1801" s="49"/>
      <c r="BJ1801" s="49"/>
      <c r="BK1801" s="49"/>
      <c r="BL1801" s="49"/>
      <c r="BM1801" s="49"/>
      <c r="BN1801" s="47"/>
      <c r="BO1801" s="49"/>
      <c r="BP1801" s="49"/>
      <c r="BQ1801" s="49"/>
      <c r="BR1801" s="323"/>
      <c r="BS1801" s="323"/>
      <c r="BT1801" s="323"/>
      <c r="BU1801" s="49"/>
      <c r="BV1801" s="49"/>
      <c r="BW1801" s="97"/>
      <c r="BX1801" s="97"/>
      <c r="BY1801" s="97"/>
      <c r="BZ1801" s="97"/>
      <c r="CA1801" s="49"/>
      <c r="CB1801" s="49"/>
      <c r="CC1801" s="49"/>
      <c r="CD1801" s="49"/>
      <c r="CE1801" s="49"/>
      <c r="CF1801" s="49"/>
      <c r="CG1801" s="49"/>
      <c r="CH1801" s="49"/>
      <c r="CI1801" s="97"/>
      <c r="CJ1801" s="97"/>
      <c r="CK1801" s="97"/>
      <c r="CL1801" s="97"/>
      <c r="CM1801" s="335"/>
      <c r="CN1801" s="337"/>
      <c r="CO1801" s="315" t="str">
        <f>IF(Формулы!R1801&gt;V1801,"22-?,Дата 14 - Прибыл из УФСИН; ","")&amp;IF(Формулы!Q1801&gt;Y1801,"25-?,Дата 13 - Выбыл в УФСИН;","")&amp;IF(YEAR(ДАННЫЕ!$F$1)=YEAR(ДАННЫЕ!B1801),IF(AT1801&gt;0,"","40-?, вявлен в текущем году! "),"")&amp;IF(YEAR($F$1)=YEAR(W1801),IF(X1801+Y1801&gt;0,"","23-стоит, 24,25 - куда выбыл? "),"")&amp;IF(X1801+Y1801&gt;0,IF(YEAR($F$1)=YEAR(W1801),"","24+25&gt;0? 23 - когда выбыл? "),"")&amp;IF(BA1801&lt;BB1801,"47&gt;=48; ","")&amp;IF(BA1801&lt;BC1801,"47&gt;=49; ","")&amp;IF(BA1801&lt;BD1801,"47&gt;=50; ","")&amp;IF(BE1801&gt;0,IF(BF1801&gt;0,IF(AU1801&gt;AV1801,"","41 и 42 - ? (51 и 52 &gt; 0);"),"51 &gt; 0 52 - ?;"),"")&amp;IF(AU1801&gt;0,IF(AV1801&gt;AU1801,"41&gt;42;","")&amp;IF(BE1801&gt;0,"","41&gt;0 51-?;"),"")&amp;IF(BF1801&gt;0,IF(BE1801&gt;0,"","52&gt;0 51-?;"),"")&amp;IF(AW1801&gt;=AX1801,"","43&gt;44;")&amp;IF(CA1801&gt;0,IF(AW1801&gt;0,"","71 &gt; 0 43-?;"),"")</f>
        <v/>
      </c>
    </row>
    <row r="1802" spans="1:93" ht="12" x14ac:dyDescent="0.2">
      <c r="A1802" s="45"/>
      <c r="B1802" s="46"/>
      <c r="C1802" s="121"/>
      <c r="D1802" s="121"/>
      <c r="E1802" s="336"/>
      <c r="F1802" s="122"/>
      <c r="G1802" s="46"/>
      <c r="H1802" s="45"/>
      <c r="I1802" s="45"/>
      <c r="J1802" s="45"/>
      <c r="K1802" s="45"/>
      <c r="L1802" s="45"/>
      <c r="M1802" s="46"/>
      <c r="N1802" s="46"/>
      <c r="O1802" s="48"/>
      <c r="P1802" s="48"/>
      <c r="Q1802" s="46"/>
      <c r="R1802" s="48"/>
      <c r="S1802" s="48"/>
      <c r="T1802" s="48"/>
      <c r="U1802" s="48"/>
      <c r="V1802" s="48"/>
      <c r="W1802" s="46"/>
      <c r="X1802" s="48"/>
      <c r="Y1802" s="48"/>
      <c r="Z1802" s="157"/>
      <c r="AA1802" s="47"/>
      <c r="AB1802" s="97"/>
      <c r="AC1802" s="49"/>
      <c r="AD1802" s="49"/>
      <c r="AE1802" s="49"/>
      <c r="AF1802" s="49"/>
      <c r="AG1802" s="49"/>
      <c r="AH1802" s="47"/>
      <c r="AI1802" s="47"/>
      <c r="AJ1802" s="47"/>
      <c r="AK1802" s="190"/>
      <c r="AL1802" s="190"/>
      <c r="AM1802" s="190"/>
      <c r="AN1802" s="190"/>
      <c r="AO1802" s="190"/>
      <c r="AP1802" s="151"/>
      <c r="AQ1802" s="322"/>
      <c r="AR1802" s="322"/>
      <c r="AS1802" s="322"/>
      <c r="AT1802" s="47"/>
      <c r="AU1802" s="47"/>
      <c r="AV1802" s="47"/>
      <c r="AW1802" s="47"/>
      <c r="AX1802" s="322"/>
      <c r="AY1802" s="98"/>
      <c r="AZ1802" s="98"/>
      <c r="BA1802" s="47"/>
      <c r="BB1802" s="47"/>
      <c r="BC1802" s="47"/>
      <c r="BD1802" s="47"/>
      <c r="BE1802" s="97"/>
      <c r="BF1802" s="49"/>
      <c r="BG1802" s="239"/>
      <c r="BH1802" s="342"/>
      <c r="BI1802" s="49"/>
      <c r="BJ1802" s="49"/>
      <c r="BK1802" s="49"/>
      <c r="BL1802" s="49"/>
      <c r="BM1802" s="49"/>
      <c r="BN1802" s="47"/>
      <c r="BO1802" s="49"/>
      <c r="BP1802" s="49"/>
      <c r="BQ1802" s="49"/>
      <c r="BR1802" s="323"/>
      <c r="BS1802" s="323"/>
      <c r="BT1802" s="323"/>
      <c r="BU1802" s="49"/>
      <c r="BV1802" s="49"/>
      <c r="BW1802" s="97"/>
      <c r="BX1802" s="97"/>
      <c r="BY1802" s="97"/>
      <c r="BZ1802" s="97"/>
      <c r="CA1802" s="49"/>
      <c r="CB1802" s="49"/>
      <c r="CC1802" s="49"/>
      <c r="CD1802" s="49"/>
      <c r="CE1802" s="49"/>
      <c r="CF1802" s="49"/>
      <c r="CG1802" s="49"/>
      <c r="CH1802" s="49"/>
      <c r="CI1802" s="97"/>
      <c r="CJ1802" s="97"/>
      <c r="CK1802" s="97"/>
      <c r="CL1802" s="97"/>
      <c r="CM1802" s="335"/>
      <c r="CN1802" s="337"/>
      <c r="CO1802" s="315" t="str">
        <f>IF(Формулы!R1802&gt;V1802,"22-?,Дата 14 - Прибыл из УФСИН; ","")&amp;IF(Формулы!Q1802&gt;Y1802,"25-?,Дата 13 - Выбыл в УФСИН;","")&amp;IF(YEAR(ДАННЫЕ!$F$1)=YEAR(ДАННЫЕ!B1802),IF(AT1802&gt;0,"","40-?, вявлен в текущем году! "),"")&amp;IF(YEAR($F$1)=YEAR(W1802),IF(X1802+Y1802&gt;0,"","23-стоит, 24,25 - куда выбыл? "),"")&amp;IF(X1802+Y1802&gt;0,IF(YEAR($F$1)=YEAR(W1802),"","24+25&gt;0? 23 - когда выбыл? "),"")&amp;IF(BA1802&lt;BB1802,"47&gt;=48; ","")&amp;IF(BA1802&lt;BC1802,"47&gt;=49; ","")&amp;IF(BA1802&lt;BD1802,"47&gt;=50; ","")&amp;IF(BE1802&gt;0,IF(BF1802&gt;0,IF(AU1802&gt;AV1802,"","41 и 42 - ? (51 и 52 &gt; 0);"),"51 &gt; 0 52 - ?;"),"")&amp;IF(AU1802&gt;0,IF(AV1802&gt;AU1802,"41&gt;42;","")&amp;IF(BE1802&gt;0,"","41&gt;0 51-?;"),"")&amp;IF(BF1802&gt;0,IF(BE1802&gt;0,"","52&gt;0 51-?;"),"")&amp;IF(AW1802&gt;=AX1802,"","43&gt;44;")&amp;IF(CA1802&gt;0,IF(AW1802&gt;0,"","71 &gt; 0 43-?;"),"")</f>
        <v/>
      </c>
    </row>
    <row r="1803" spans="1:93" ht="12" x14ac:dyDescent="0.2">
      <c r="A1803" s="45"/>
      <c r="B1803" s="46"/>
      <c r="C1803" s="121"/>
      <c r="D1803" s="121"/>
      <c r="E1803" s="336"/>
      <c r="F1803" s="122"/>
      <c r="G1803" s="46"/>
      <c r="H1803" s="45"/>
      <c r="I1803" s="45"/>
      <c r="J1803" s="45"/>
      <c r="K1803" s="45"/>
      <c r="L1803" s="45"/>
      <c r="M1803" s="46"/>
      <c r="N1803" s="46"/>
      <c r="O1803" s="48"/>
      <c r="P1803" s="48"/>
      <c r="Q1803" s="46"/>
      <c r="R1803" s="48"/>
      <c r="S1803" s="48"/>
      <c r="T1803" s="48"/>
      <c r="U1803" s="48"/>
      <c r="V1803" s="48"/>
      <c r="W1803" s="46"/>
      <c r="X1803" s="48"/>
      <c r="Y1803" s="48"/>
      <c r="Z1803" s="157"/>
      <c r="AA1803" s="47"/>
      <c r="AB1803" s="97"/>
      <c r="AC1803" s="49"/>
      <c r="AD1803" s="49"/>
      <c r="AE1803" s="49"/>
      <c r="AF1803" s="49"/>
      <c r="AG1803" s="49"/>
      <c r="AH1803" s="47"/>
      <c r="AI1803" s="47"/>
      <c r="AJ1803" s="47"/>
      <c r="AK1803" s="190"/>
      <c r="AL1803" s="190"/>
      <c r="AM1803" s="190"/>
      <c r="AN1803" s="190"/>
      <c r="AO1803" s="190"/>
      <c r="AP1803" s="151"/>
      <c r="AQ1803" s="322"/>
      <c r="AR1803" s="322"/>
      <c r="AS1803" s="322"/>
      <c r="AT1803" s="47"/>
      <c r="AU1803" s="47"/>
      <c r="AV1803" s="47"/>
      <c r="AW1803" s="47"/>
      <c r="AX1803" s="322"/>
      <c r="AY1803" s="98"/>
      <c r="AZ1803" s="98"/>
      <c r="BA1803" s="47"/>
      <c r="BB1803" s="47"/>
      <c r="BC1803" s="47"/>
      <c r="BD1803" s="47"/>
      <c r="BE1803" s="97"/>
      <c r="BF1803" s="49"/>
      <c r="BG1803" s="239"/>
      <c r="BH1803" s="342"/>
      <c r="BI1803" s="49"/>
      <c r="BJ1803" s="49"/>
      <c r="BK1803" s="49"/>
      <c r="BL1803" s="49"/>
      <c r="BM1803" s="49"/>
      <c r="BN1803" s="47"/>
      <c r="BO1803" s="49"/>
      <c r="BP1803" s="49"/>
      <c r="BQ1803" s="49"/>
      <c r="BR1803" s="323"/>
      <c r="BS1803" s="323"/>
      <c r="BT1803" s="323"/>
      <c r="BU1803" s="49"/>
      <c r="BV1803" s="49"/>
      <c r="BW1803" s="97"/>
      <c r="BX1803" s="97"/>
      <c r="BY1803" s="97"/>
      <c r="BZ1803" s="97"/>
      <c r="CA1803" s="49"/>
      <c r="CB1803" s="49"/>
      <c r="CC1803" s="49"/>
      <c r="CD1803" s="49"/>
      <c r="CE1803" s="49"/>
      <c r="CF1803" s="49"/>
      <c r="CG1803" s="49"/>
      <c r="CH1803" s="49"/>
      <c r="CI1803" s="97"/>
      <c r="CJ1803" s="97"/>
      <c r="CK1803" s="97"/>
      <c r="CL1803" s="97"/>
      <c r="CM1803" s="335"/>
      <c r="CN1803" s="337"/>
      <c r="CO1803" s="315" t="str">
        <f>IF(Формулы!R1803&gt;V1803,"22-?,Дата 14 - Прибыл из УФСИН; ","")&amp;IF(Формулы!Q1803&gt;Y1803,"25-?,Дата 13 - Выбыл в УФСИН;","")&amp;IF(YEAR(ДАННЫЕ!$F$1)=YEAR(ДАННЫЕ!B1803),IF(AT1803&gt;0,"","40-?, вявлен в текущем году! "),"")&amp;IF(YEAR($F$1)=YEAR(W1803),IF(X1803+Y1803&gt;0,"","23-стоит, 24,25 - куда выбыл? "),"")&amp;IF(X1803+Y1803&gt;0,IF(YEAR($F$1)=YEAR(W1803),"","24+25&gt;0? 23 - когда выбыл? "),"")&amp;IF(BA1803&lt;BB1803,"47&gt;=48; ","")&amp;IF(BA1803&lt;BC1803,"47&gt;=49; ","")&amp;IF(BA1803&lt;BD1803,"47&gt;=50; ","")&amp;IF(BE1803&gt;0,IF(BF1803&gt;0,IF(AU1803&gt;AV1803,"","41 и 42 - ? (51 и 52 &gt; 0);"),"51 &gt; 0 52 - ?;"),"")&amp;IF(AU1803&gt;0,IF(AV1803&gt;AU1803,"41&gt;42;","")&amp;IF(BE1803&gt;0,"","41&gt;0 51-?;"),"")&amp;IF(BF1803&gt;0,IF(BE1803&gt;0,"","52&gt;0 51-?;"),"")&amp;IF(AW1803&gt;=AX1803,"","43&gt;44;")&amp;IF(CA1803&gt;0,IF(AW1803&gt;0,"","71 &gt; 0 43-?;"),"")</f>
        <v/>
      </c>
    </row>
    <row r="1804" spans="1:93" ht="12" x14ac:dyDescent="0.2">
      <c r="A1804" s="45"/>
      <c r="B1804" s="46"/>
      <c r="C1804" s="121"/>
      <c r="D1804" s="121"/>
      <c r="E1804" s="336"/>
      <c r="F1804" s="122"/>
      <c r="G1804" s="46"/>
      <c r="H1804" s="45"/>
      <c r="I1804" s="45"/>
      <c r="J1804" s="45"/>
      <c r="K1804" s="45"/>
      <c r="L1804" s="45"/>
      <c r="M1804" s="46"/>
      <c r="N1804" s="46"/>
      <c r="O1804" s="48"/>
      <c r="P1804" s="48"/>
      <c r="Q1804" s="46"/>
      <c r="R1804" s="48"/>
      <c r="S1804" s="48"/>
      <c r="T1804" s="48"/>
      <c r="U1804" s="48"/>
      <c r="V1804" s="48"/>
      <c r="W1804" s="46"/>
      <c r="X1804" s="48"/>
      <c r="Y1804" s="48"/>
      <c r="Z1804" s="157"/>
      <c r="AA1804" s="47"/>
      <c r="AB1804" s="97"/>
      <c r="AC1804" s="49"/>
      <c r="AD1804" s="49"/>
      <c r="AE1804" s="49"/>
      <c r="AF1804" s="49"/>
      <c r="AG1804" s="49"/>
      <c r="AH1804" s="47"/>
      <c r="AI1804" s="47"/>
      <c r="AJ1804" s="47"/>
      <c r="AK1804" s="190"/>
      <c r="AL1804" s="190"/>
      <c r="AM1804" s="190"/>
      <c r="AN1804" s="190"/>
      <c r="AO1804" s="190"/>
      <c r="AP1804" s="151"/>
      <c r="AQ1804" s="322"/>
      <c r="AR1804" s="322"/>
      <c r="AS1804" s="322"/>
      <c r="AT1804" s="47"/>
      <c r="AU1804" s="47"/>
      <c r="AV1804" s="47"/>
      <c r="AW1804" s="47"/>
      <c r="AX1804" s="322"/>
      <c r="AY1804" s="98"/>
      <c r="AZ1804" s="98"/>
      <c r="BA1804" s="47"/>
      <c r="BB1804" s="47"/>
      <c r="BC1804" s="47"/>
      <c r="BD1804" s="47"/>
      <c r="BE1804" s="97"/>
      <c r="BF1804" s="49"/>
      <c r="BG1804" s="239"/>
      <c r="BH1804" s="342"/>
      <c r="BI1804" s="49"/>
      <c r="BJ1804" s="49"/>
      <c r="BK1804" s="49"/>
      <c r="BL1804" s="49"/>
      <c r="BM1804" s="49"/>
      <c r="BN1804" s="47"/>
      <c r="BO1804" s="49"/>
      <c r="BP1804" s="49"/>
      <c r="BQ1804" s="49"/>
      <c r="BR1804" s="323"/>
      <c r="BS1804" s="323"/>
      <c r="BT1804" s="323"/>
      <c r="BU1804" s="49"/>
      <c r="BV1804" s="49"/>
      <c r="BW1804" s="97"/>
      <c r="BX1804" s="97"/>
      <c r="BY1804" s="97"/>
      <c r="BZ1804" s="97"/>
      <c r="CA1804" s="49"/>
      <c r="CB1804" s="49"/>
      <c r="CC1804" s="49"/>
      <c r="CD1804" s="49"/>
      <c r="CE1804" s="49"/>
      <c r="CF1804" s="49"/>
      <c r="CG1804" s="49"/>
      <c r="CH1804" s="49"/>
      <c r="CI1804" s="97"/>
      <c r="CJ1804" s="97"/>
      <c r="CK1804" s="97"/>
      <c r="CL1804" s="97"/>
      <c r="CM1804" s="335"/>
      <c r="CN1804" s="337"/>
      <c r="CO1804" s="315" t="str">
        <f>IF(Формулы!R1804&gt;V1804,"22-?,Дата 14 - Прибыл из УФСИН; ","")&amp;IF(Формулы!Q1804&gt;Y1804,"25-?,Дата 13 - Выбыл в УФСИН;","")&amp;IF(YEAR(ДАННЫЕ!$F$1)=YEAR(ДАННЫЕ!B1804),IF(AT1804&gt;0,"","40-?, вявлен в текущем году! "),"")&amp;IF(YEAR($F$1)=YEAR(W1804),IF(X1804+Y1804&gt;0,"","23-стоит, 24,25 - куда выбыл? "),"")&amp;IF(X1804+Y1804&gt;0,IF(YEAR($F$1)=YEAR(W1804),"","24+25&gt;0? 23 - когда выбыл? "),"")&amp;IF(BA1804&lt;BB1804,"47&gt;=48; ","")&amp;IF(BA1804&lt;BC1804,"47&gt;=49; ","")&amp;IF(BA1804&lt;BD1804,"47&gt;=50; ","")&amp;IF(BE1804&gt;0,IF(BF1804&gt;0,IF(AU1804&gt;AV1804,"","41 и 42 - ? (51 и 52 &gt; 0);"),"51 &gt; 0 52 - ?;"),"")&amp;IF(AU1804&gt;0,IF(AV1804&gt;AU1804,"41&gt;42;","")&amp;IF(BE1804&gt;0,"","41&gt;0 51-?;"),"")&amp;IF(BF1804&gt;0,IF(BE1804&gt;0,"","52&gt;0 51-?;"),"")&amp;IF(AW1804&gt;=AX1804,"","43&gt;44;")&amp;IF(CA1804&gt;0,IF(AW1804&gt;0,"","71 &gt; 0 43-?;"),"")</f>
        <v/>
      </c>
    </row>
    <row r="1805" spans="1:93" ht="12" x14ac:dyDescent="0.2">
      <c r="A1805" s="45"/>
      <c r="B1805" s="46"/>
      <c r="C1805" s="121"/>
      <c r="D1805" s="121"/>
      <c r="E1805" s="336"/>
      <c r="F1805" s="122"/>
      <c r="G1805" s="46"/>
      <c r="H1805" s="45"/>
      <c r="I1805" s="45"/>
      <c r="J1805" s="45"/>
      <c r="K1805" s="45"/>
      <c r="L1805" s="45"/>
      <c r="M1805" s="46"/>
      <c r="N1805" s="46"/>
      <c r="O1805" s="48"/>
      <c r="P1805" s="48"/>
      <c r="Q1805" s="46"/>
      <c r="R1805" s="48"/>
      <c r="S1805" s="48"/>
      <c r="T1805" s="48"/>
      <c r="U1805" s="48"/>
      <c r="V1805" s="48"/>
      <c r="W1805" s="46"/>
      <c r="X1805" s="48"/>
      <c r="Y1805" s="48"/>
      <c r="Z1805" s="157"/>
      <c r="AA1805" s="47"/>
      <c r="AB1805" s="97"/>
      <c r="AC1805" s="49"/>
      <c r="AD1805" s="49"/>
      <c r="AE1805" s="49"/>
      <c r="AF1805" s="49"/>
      <c r="AG1805" s="49"/>
      <c r="AH1805" s="47"/>
      <c r="AI1805" s="47"/>
      <c r="AJ1805" s="47"/>
      <c r="AK1805" s="190"/>
      <c r="AL1805" s="190"/>
      <c r="AM1805" s="190"/>
      <c r="AN1805" s="190"/>
      <c r="AO1805" s="190"/>
      <c r="AP1805" s="151"/>
      <c r="AQ1805" s="322"/>
      <c r="AR1805" s="322"/>
      <c r="AS1805" s="322"/>
      <c r="AT1805" s="47"/>
      <c r="AU1805" s="47"/>
      <c r="AV1805" s="47"/>
      <c r="AW1805" s="47"/>
      <c r="AX1805" s="322"/>
      <c r="AY1805" s="98"/>
      <c r="AZ1805" s="98"/>
      <c r="BA1805" s="47"/>
      <c r="BB1805" s="47"/>
      <c r="BC1805" s="47"/>
      <c r="BD1805" s="47"/>
      <c r="BE1805" s="97"/>
      <c r="BF1805" s="49"/>
      <c r="BG1805" s="239"/>
      <c r="BH1805" s="342"/>
      <c r="BI1805" s="49"/>
      <c r="BJ1805" s="49"/>
      <c r="BK1805" s="49"/>
      <c r="BL1805" s="49"/>
      <c r="BM1805" s="49"/>
      <c r="BN1805" s="47"/>
      <c r="BO1805" s="49"/>
      <c r="BP1805" s="49"/>
      <c r="BQ1805" s="49"/>
      <c r="BR1805" s="323"/>
      <c r="BS1805" s="323"/>
      <c r="BT1805" s="323"/>
      <c r="BU1805" s="49"/>
      <c r="BV1805" s="49"/>
      <c r="BW1805" s="97"/>
      <c r="BX1805" s="97"/>
      <c r="BY1805" s="97"/>
      <c r="BZ1805" s="97"/>
      <c r="CA1805" s="49"/>
      <c r="CB1805" s="49"/>
      <c r="CC1805" s="49"/>
      <c r="CD1805" s="49"/>
      <c r="CE1805" s="49"/>
      <c r="CF1805" s="49"/>
      <c r="CG1805" s="49"/>
      <c r="CH1805" s="49"/>
      <c r="CI1805" s="97"/>
      <c r="CJ1805" s="97"/>
      <c r="CK1805" s="97"/>
      <c r="CL1805" s="97"/>
      <c r="CM1805" s="335"/>
      <c r="CN1805" s="337"/>
      <c r="CO1805" s="315" t="str">
        <f>IF(Формулы!R1805&gt;V1805,"22-?,Дата 14 - Прибыл из УФСИН; ","")&amp;IF(Формулы!Q1805&gt;Y1805,"25-?,Дата 13 - Выбыл в УФСИН;","")&amp;IF(YEAR(ДАННЫЕ!$F$1)=YEAR(ДАННЫЕ!B1805),IF(AT1805&gt;0,"","40-?, вявлен в текущем году! "),"")&amp;IF(YEAR($F$1)=YEAR(W1805),IF(X1805+Y1805&gt;0,"","23-стоит, 24,25 - куда выбыл? "),"")&amp;IF(X1805+Y1805&gt;0,IF(YEAR($F$1)=YEAR(W1805),"","24+25&gt;0? 23 - когда выбыл? "),"")&amp;IF(BA1805&lt;BB1805,"47&gt;=48; ","")&amp;IF(BA1805&lt;BC1805,"47&gt;=49; ","")&amp;IF(BA1805&lt;BD1805,"47&gt;=50; ","")&amp;IF(BE1805&gt;0,IF(BF1805&gt;0,IF(AU1805&gt;AV1805,"","41 и 42 - ? (51 и 52 &gt; 0);"),"51 &gt; 0 52 - ?;"),"")&amp;IF(AU1805&gt;0,IF(AV1805&gt;AU1805,"41&gt;42;","")&amp;IF(BE1805&gt;0,"","41&gt;0 51-?;"),"")&amp;IF(BF1805&gt;0,IF(BE1805&gt;0,"","52&gt;0 51-?;"),"")&amp;IF(AW1805&gt;=AX1805,"","43&gt;44;")&amp;IF(CA1805&gt;0,IF(AW1805&gt;0,"","71 &gt; 0 43-?;"),"")</f>
        <v/>
      </c>
    </row>
    <row r="1806" spans="1:93" ht="12" x14ac:dyDescent="0.2">
      <c r="A1806" s="45"/>
      <c r="B1806" s="46"/>
      <c r="C1806" s="121"/>
      <c r="D1806" s="121"/>
      <c r="E1806" s="336"/>
      <c r="F1806" s="122"/>
      <c r="G1806" s="46"/>
      <c r="H1806" s="45"/>
      <c r="I1806" s="45"/>
      <c r="J1806" s="45"/>
      <c r="K1806" s="45"/>
      <c r="L1806" s="45"/>
      <c r="M1806" s="46"/>
      <c r="N1806" s="46"/>
      <c r="O1806" s="48"/>
      <c r="P1806" s="48"/>
      <c r="Q1806" s="46"/>
      <c r="R1806" s="48"/>
      <c r="S1806" s="48"/>
      <c r="T1806" s="48"/>
      <c r="U1806" s="48"/>
      <c r="V1806" s="48"/>
      <c r="W1806" s="46"/>
      <c r="X1806" s="48"/>
      <c r="Y1806" s="48"/>
      <c r="Z1806" s="157"/>
      <c r="AA1806" s="47"/>
      <c r="AB1806" s="97"/>
      <c r="AC1806" s="49"/>
      <c r="AD1806" s="49"/>
      <c r="AE1806" s="49"/>
      <c r="AF1806" s="49"/>
      <c r="AG1806" s="49"/>
      <c r="AH1806" s="47"/>
      <c r="AI1806" s="47"/>
      <c r="AJ1806" s="47"/>
      <c r="AK1806" s="190"/>
      <c r="AL1806" s="190"/>
      <c r="AM1806" s="190"/>
      <c r="AN1806" s="190"/>
      <c r="AO1806" s="190"/>
      <c r="AP1806" s="151"/>
      <c r="AQ1806" s="322"/>
      <c r="AR1806" s="322"/>
      <c r="AS1806" s="322"/>
      <c r="AT1806" s="47"/>
      <c r="AU1806" s="47"/>
      <c r="AV1806" s="47"/>
      <c r="AW1806" s="47"/>
      <c r="AX1806" s="322"/>
      <c r="AY1806" s="98"/>
      <c r="AZ1806" s="98"/>
      <c r="BA1806" s="47"/>
      <c r="BB1806" s="47"/>
      <c r="BC1806" s="47"/>
      <c r="BD1806" s="47"/>
      <c r="BE1806" s="97"/>
      <c r="BF1806" s="49"/>
      <c r="BG1806" s="239"/>
      <c r="BH1806" s="342"/>
      <c r="BI1806" s="49"/>
      <c r="BJ1806" s="49"/>
      <c r="BK1806" s="49"/>
      <c r="BL1806" s="49"/>
      <c r="BM1806" s="49"/>
      <c r="BN1806" s="47"/>
      <c r="BO1806" s="49"/>
      <c r="BP1806" s="49"/>
      <c r="BQ1806" s="49"/>
      <c r="BR1806" s="323"/>
      <c r="BS1806" s="323"/>
      <c r="BT1806" s="323"/>
      <c r="BU1806" s="49"/>
      <c r="BV1806" s="49"/>
      <c r="BW1806" s="97"/>
      <c r="BX1806" s="97"/>
      <c r="BY1806" s="97"/>
      <c r="BZ1806" s="97"/>
      <c r="CA1806" s="49"/>
      <c r="CB1806" s="49"/>
      <c r="CC1806" s="49"/>
      <c r="CD1806" s="49"/>
      <c r="CE1806" s="49"/>
      <c r="CF1806" s="49"/>
      <c r="CG1806" s="49"/>
      <c r="CH1806" s="49"/>
      <c r="CI1806" s="97"/>
      <c r="CJ1806" s="97"/>
      <c r="CK1806" s="97"/>
      <c r="CL1806" s="97"/>
      <c r="CM1806" s="335"/>
      <c r="CN1806" s="337"/>
      <c r="CO1806" s="315" t="str">
        <f>IF(Формулы!R1806&gt;V1806,"22-?,Дата 14 - Прибыл из УФСИН; ","")&amp;IF(Формулы!Q1806&gt;Y1806,"25-?,Дата 13 - Выбыл в УФСИН;","")&amp;IF(YEAR(ДАННЫЕ!$F$1)=YEAR(ДАННЫЕ!B1806),IF(AT1806&gt;0,"","40-?, вявлен в текущем году! "),"")&amp;IF(YEAR($F$1)=YEAR(W1806),IF(X1806+Y1806&gt;0,"","23-стоит, 24,25 - куда выбыл? "),"")&amp;IF(X1806+Y1806&gt;0,IF(YEAR($F$1)=YEAR(W1806),"","24+25&gt;0? 23 - когда выбыл? "),"")&amp;IF(BA1806&lt;BB1806,"47&gt;=48; ","")&amp;IF(BA1806&lt;BC1806,"47&gt;=49; ","")&amp;IF(BA1806&lt;BD1806,"47&gt;=50; ","")&amp;IF(BE1806&gt;0,IF(BF1806&gt;0,IF(AU1806&gt;AV1806,"","41 и 42 - ? (51 и 52 &gt; 0);"),"51 &gt; 0 52 - ?;"),"")&amp;IF(AU1806&gt;0,IF(AV1806&gt;AU1806,"41&gt;42;","")&amp;IF(BE1806&gt;0,"","41&gt;0 51-?;"),"")&amp;IF(BF1806&gt;0,IF(BE1806&gt;0,"","52&gt;0 51-?;"),"")&amp;IF(AW1806&gt;=AX1806,"","43&gt;44;")&amp;IF(CA1806&gt;0,IF(AW1806&gt;0,"","71 &gt; 0 43-?;"),"")</f>
        <v/>
      </c>
    </row>
    <row r="1807" spans="1:93" ht="12" x14ac:dyDescent="0.2">
      <c r="A1807" s="45"/>
      <c r="B1807" s="46"/>
      <c r="C1807" s="121"/>
      <c r="D1807" s="121"/>
      <c r="E1807" s="336"/>
      <c r="F1807" s="122"/>
      <c r="G1807" s="46"/>
      <c r="H1807" s="45"/>
      <c r="I1807" s="45"/>
      <c r="J1807" s="45"/>
      <c r="K1807" s="45"/>
      <c r="L1807" s="45"/>
      <c r="M1807" s="46"/>
      <c r="N1807" s="46"/>
      <c r="O1807" s="48"/>
      <c r="P1807" s="48"/>
      <c r="Q1807" s="46"/>
      <c r="R1807" s="48"/>
      <c r="S1807" s="48"/>
      <c r="T1807" s="48"/>
      <c r="U1807" s="48"/>
      <c r="V1807" s="48"/>
      <c r="W1807" s="46"/>
      <c r="X1807" s="48"/>
      <c r="Y1807" s="48"/>
      <c r="Z1807" s="157"/>
      <c r="AA1807" s="47"/>
      <c r="AB1807" s="97"/>
      <c r="AC1807" s="49"/>
      <c r="AD1807" s="49"/>
      <c r="AE1807" s="49"/>
      <c r="AF1807" s="49"/>
      <c r="AG1807" s="49"/>
      <c r="AH1807" s="47"/>
      <c r="AI1807" s="47"/>
      <c r="AJ1807" s="47"/>
      <c r="AK1807" s="190"/>
      <c r="AL1807" s="190"/>
      <c r="AM1807" s="190"/>
      <c r="AN1807" s="190"/>
      <c r="AO1807" s="190"/>
      <c r="AP1807" s="151"/>
      <c r="AQ1807" s="322"/>
      <c r="AR1807" s="322"/>
      <c r="AS1807" s="322"/>
      <c r="AT1807" s="47"/>
      <c r="AU1807" s="47"/>
      <c r="AV1807" s="47"/>
      <c r="AW1807" s="47"/>
      <c r="AX1807" s="322"/>
      <c r="AY1807" s="98"/>
      <c r="AZ1807" s="98"/>
      <c r="BA1807" s="47"/>
      <c r="BB1807" s="47"/>
      <c r="BC1807" s="47"/>
      <c r="BD1807" s="47"/>
      <c r="BE1807" s="97"/>
      <c r="BF1807" s="49"/>
      <c r="BG1807" s="239"/>
      <c r="BH1807" s="342"/>
      <c r="BI1807" s="49"/>
      <c r="BJ1807" s="49"/>
      <c r="BK1807" s="49"/>
      <c r="BL1807" s="49"/>
      <c r="BM1807" s="49"/>
      <c r="BN1807" s="47"/>
      <c r="BO1807" s="49"/>
      <c r="BP1807" s="49"/>
      <c r="BQ1807" s="49"/>
      <c r="BR1807" s="323"/>
      <c r="BS1807" s="323"/>
      <c r="BT1807" s="323"/>
      <c r="BU1807" s="49"/>
      <c r="BV1807" s="49"/>
      <c r="BW1807" s="97"/>
      <c r="BX1807" s="97"/>
      <c r="BY1807" s="97"/>
      <c r="BZ1807" s="97"/>
      <c r="CA1807" s="49"/>
      <c r="CB1807" s="49"/>
      <c r="CC1807" s="49"/>
      <c r="CD1807" s="49"/>
      <c r="CE1807" s="49"/>
      <c r="CF1807" s="49"/>
      <c r="CG1807" s="49"/>
      <c r="CH1807" s="49"/>
      <c r="CI1807" s="97"/>
      <c r="CJ1807" s="97"/>
      <c r="CK1807" s="97"/>
      <c r="CL1807" s="97"/>
      <c r="CM1807" s="335"/>
      <c r="CN1807" s="337"/>
      <c r="CO1807" s="315" t="str">
        <f>IF(Формулы!R1807&gt;V1807,"22-?,Дата 14 - Прибыл из УФСИН; ","")&amp;IF(Формулы!Q1807&gt;Y1807,"25-?,Дата 13 - Выбыл в УФСИН;","")&amp;IF(YEAR(ДАННЫЕ!$F$1)=YEAR(ДАННЫЕ!B1807),IF(AT1807&gt;0,"","40-?, вявлен в текущем году! "),"")&amp;IF(YEAR($F$1)=YEAR(W1807),IF(X1807+Y1807&gt;0,"","23-стоит, 24,25 - куда выбыл? "),"")&amp;IF(X1807+Y1807&gt;0,IF(YEAR($F$1)=YEAR(W1807),"","24+25&gt;0? 23 - когда выбыл? "),"")&amp;IF(BA1807&lt;BB1807,"47&gt;=48; ","")&amp;IF(BA1807&lt;BC1807,"47&gt;=49; ","")&amp;IF(BA1807&lt;BD1807,"47&gt;=50; ","")&amp;IF(BE1807&gt;0,IF(BF1807&gt;0,IF(AU1807&gt;AV1807,"","41 и 42 - ? (51 и 52 &gt; 0);"),"51 &gt; 0 52 - ?;"),"")&amp;IF(AU1807&gt;0,IF(AV1807&gt;AU1807,"41&gt;42;","")&amp;IF(BE1807&gt;0,"","41&gt;0 51-?;"),"")&amp;IF(BF1807&gt;0,IF(BE1807&gt;0,"","52&gt;0 51-?;"),"")&amp;IF(AW1807&gt;=AX1807,"","43&gt;44;")&amp;IF(CA1807&gt;0,IF(AW1807&gt;0,"","71 &gt; 0 43-?;"),"")</f>
        <v/>
      </c>
    </row>
    <row r="1808" spans="1:93" ht="12" x14ac:dyDescent="0.2">
      <c r="A1808" s="45"/>
      <c r="B1808" s="46"/>
      <c r="C1808" s="121"/>
      <c r="D1808" s="121"/>
      <c r="E1808" s="336"/>
      <c r="F1808" s="122"/>
      <c r="G1808" s="46"/>
      <c r="H1808" s="45"/>
      <c r="I1808" s="45"/>
      <c r="J1808" s="45"/>
      <c r="K1808" s="45"/>
      <c r="L1808" s="45"/>
      <c r="M1808" s="46"/>
      <c r="N1808" s="46"/>
      <c r="O1808" s="48"/>
      <c r="P1808" s="48"/>
      <c r="Q1808" s="46"/>
      <c r="R1808" s="48"/>
      <c r="S1808" s="48"/>
      <c r="T1808" s="48"/>
      <c r="U1808" s="48"/>
      <c r="V1808" s="48"/>
      <c r="W1808" s="46"/>
      <c r="X1808" s="48"/>
      <c r="Y1808" s="48"/>
      <c r="Z1808" s="157"/>
      <c r="AA1808" s="47"/>
      <c r="AB1808" s="97"/>
      <c r="AC1808" s="49"/>
      <c r="AD1808" s="49"/>
      <c r="AE1808" s="49"/>
      <c r="AF1808" s="49"/>
      <c r="AG1808" s="49"/>
      <c r="AH1808" s="47"/>
      <c r="AI1808" s="47"/>
      <c r="AJ1808" s="47"/>
      <c r="AK1808" s="190"/>
      <c r="AL1808" s="190"/>
      <c r="AM1808" s="190"/>
      <c r="AN1808" s="190"/>
      <c r="AO1808" s="190"/>
      <c r="AP1808" s="151"/>
      <c r="AQ1808" s="322"/>
      <c r="AR1808" s="322"/>
      <c r="AS1808" s="322"/>
      <c r="AT1808" s="47"/>
      <c r="AU1808" s="47"/>
      <c r="AV1808" s="47"/>
      <c r="AW1808" s="47"/>
      <c r="AX1808" s="322"/>
      <c r="AY1808" s="98"/>
      <c r="AZ1808" s="98"/>
      <c r="BA1808" s="47"/>
      <c r="BB1808" s="47"/>
      <c r="BC1808" s="47"/>
      <c r="BD1808" s="47"/>
      <c r="BE1808" s="97"/>
      <c r="BF1808" s="49"/>
      <c r="BG1808" s="239"/>
      <c r="BH1808" s="342"/>
      <c r="BI1808" s="49"/>
      <c r="BJ1808" s="49"/>
      <c r="BK1808" s="49"/>
      <c r="BL1808" s="49"/>
      <c r="BM1808" s="49"/>
      <c r="BN1808" s="47"/>
      <c r="BO1808" s="49"/>
      <c r="BP1808" s="49"/>
      <c r="BQ1808" s="49"/>
      <c r="BR1808" s="323"/>
      <c r="BS1808" s="323"/>
      <c r="BT1808" s="323"/>
      <c r="BU1808" s="49"/>
      <c r="BV1808" s="49"/>
      <c r="BW1808" s="97"/>
      <c r="BX1808" s="97"/>
      <c r="BY1808" s="97"/>
      <c r="BZ1808" s="97"/>
      <c r="CA1808" s="49"/>
      <c r="CB1808" s="49"/>
      <c r="CC1808" s="49"/>
      <c r="CD1808" s="49"/>
      <c r="CE1808" s="49"/>
      <c r="CF1808" s="49"/>
      <c r="CG1808" s="49"/>
      <c r="CH1808" s="49"/>
      <c r="CI1808" s="97"/>
      <c r="CJ1808" s="97"/>
      <c r="CK1808" s="97"/>
      <c r="CL1808" s="97"/>
      <c r="CM1808" s="335"/>
      <c r="CN1808" s="337"/>
      <c r="CO1808" s="315" t="str">
        <f>IF(Формулы!R1808&gt;V1808,"22-?,Дата 14 - Прибыл из УФСИН; ","")&amp;IF(Формулы!Q1808&gt;Y1808,"25-?,Дата 13 - Выбыл в УФСИН;","")&amp;IF(YEAR(ДАННЫЕ!$F$1)=YEAR(ДАННЫЕ!B1808),IF(AT1808&gt;0,"","40-?, вявлен в текущем году! "),"")&amp;IF(YEAR($F$1)=YEAR(W1808),IF(X1808+Y1808&gt;0,"","23-стоит, 24,25 - куда выбыл? "),"")&amp;IF(X1808+Y1808&gt;0,IF(YEAR($F$1)=YEAR(W1808),"","24+25&gt;0? 23 - когда выбыл? "),"")&amp;IF(BA1808&lt;BB1808,"47&gt;=48; ","")&amp;IF(BA1808&lt;BC1808,"47&gt;=49; ","")&amp;IF(BA1808&lt;BD1808,"47&gt;=50; ","")&amp;IF(BE1808&gt;0,IF(BF1808&gt;0,IF(AU1808&gt;AV1808,"","41 и 42 - ? (51 и 52 &gt; 0);"),"51 &gt; 0 52 - ?;"),"")&amp;IF(AU1808&gt;0,IF(AV1808&gt;AU1808,"41&gt;42;","")&amp;IF(BE1808&gt;0,"","41&gt;0 51-?;"),"")&amp;IF(BF1808&gt;0,IF(BE1808&gt;0,"","52&gt;0 51-?;"),"")&amp;IF(AW1808&gt;=AX1808,"","43&gt;44;")&amp;IF(CA1808&gt;0,IF(AW1808&gt;0,"","71 &gt; 0 43-?;"),"")</f>
        <v/>
      </c>
    </row>
    <row r="1809" spans="1:93" ht="12" x14ac:dyDescent="0.2">
      <c r="A1809" s="45"/>
      <c r="B1809" s="46"/>
      <c r="C1809" s="121"/>
      <c r="D1809" s="121"/>
      <c r="E1809" s="336"/>
      <c r="F1809" s="122"/>
      <c r="G1809" s="46"/>
      <c r="H1809" s="45"/>
      <c r="I1809" s="45"/>
      <c r="J1809" s="45"/>
      <c r="K1809" s="45"/>
      <c r="L1809" s="45"/>
      <c r="M1809" s="46"/>
      <c r="N1809" s="46"/>
      <c r="O1809" s="48"/>
      <c r="P1809" s="48"/>
      <c r="Q1809" s="46"/>
      <c r="R1809" s="48"/>
      <c r="S1809" s="48"/>
      <c r="T1809" s="48"/>
      <c r="U1809" s="48"/>
      <c r="V1809" s="48"/>
      <c r="W1809" s="46"/>
      <c r="X1809" s="48"/>
      <c r="Y1809" s="48"/>
      <c r="Z1809" s="157"/>
      <c r="AA1809" s="47"/>
      <c r="AB1809" s="97"/>
      <c r="AC1809" s="49"/>
      <c r="AD1809" s="49"/>
      <c r="AE1809" s="49"/>
      <c r="AF1809" s="49"/>
      <c r="AG1809" s="49"/>
      <c r="AH1809" s="47"/>
      <c r="AI1809" s="47"/>
      <c r="AJ1809" s="47"/>
      <c r="AK1809" s="190"/>
      <c r="AL1809" s="190"/>
      <c r="AM1809" s="190"/>
      <c r="AN1809" s="190"/>
      <c r="AO1809" s="190"/>
      <c r="AP1809" s="151"/>
      <c r="AQ1809" s="322"/>
      <c r="AR1809" s="322"/>
      <c r="AS1809" s="322"/>
      <c r="AT1809" s="47"/>
      <c r="AU1809" s="47"/>
      <c r="AV1809" s="47"/>
      <c r="AW1809" s="47"/>
      <c r="AX1809" s="322"/>
      <c r="AY1809" s="98"/>
      <c r="AZ1809" s="98"/>
      <c r="BA1809" s="47"/>
      <c r="BB1809" s="47"/>
      <c r="BC1809" s="47"/>
      <c r="BD1809" s="47"/>
      <c r="BE1809" s="97"/>
      <c r="BF1809" s="49"/>
      <c r="BG1809" s="239"/>
      <c r="BH1809" s="342"/>
      <c r="BI1809" s="49"/>
      <c r="BJ1809" s="49"/>
      <c r="BK1809" s="49"/>
      <c r="BL1809" s="49"/>
      <c r="BM1809" s="49"/>
      <c r="BN1809" s="47"/>
      <c r="BO1809" s="49"/>
      <c r="BP1809" s="49"/>
      <c r="BQ1809" s="49"/>
      <c r="BR1809" s="323"/>
      <c r="BS1809" s="323"/>
      <c r="BT1809" s="323"/>
      <c r="BU1809" s="49"/>
      <c r="BV1809" s="49"/>
      <c r="BW1809" s="97"/>
      <c r="BX1809" s="97"/>
      <c r="BY1809" s="97"/>
      <c r="BZ1809" s="97"/>
      <c r="CA1809" s="49"/>
      <c r="CB1809" s="49"/>
      <c r="CC1809" s="49"/>
      <c r="CD1809" s="49"/>
      <c r="CE1809" s="49"/>
      <c r="CF1809" s="49"/>
      <c r="CG1809" s="49"/>
      <c r="CH1809" s="49"/>
      <c r="CI1809" s="97"/>
      <c r="CJ1809" s="97"/>
      <c r="CK1809" s="97"/>
      <c r="CL1809" s="97"/>
      <c r="CM1809" s="335"/>
      <c r="CN1809" s="337"/>
      <c r="CO1809" s="315" t="str">
        <f>IF(Формулы!R1809&gt;V1809,"22-?,Дата 14 - Прибыл из УФСИН; ","")&amp;IF(Формулы!Q1809&gt;Y1809,"25-?,Дата 13 - Выбыл в УФСИН;","")&amp;IF(YEAR(ДАННЫЕ!$F$1)=YEAR(ДАННЫЕ!B1809),IF(AT1809&gt;0,"","40-?, вявлен в текущем году! "),"")&amp;IF(YEAR($F$1)=YEAR(W1809),IF(X1809+Y1809&gt;0,"","23-стоит, 24,25 - куда выбыл? "),"")&amp;IF(X1809+Y1809&gt;0,IF(YEAR($F$1)=YEAR(W1809),"","24+25&gt;0? 23 - когда выбыл? "),"")&amp;IF(BA1809&lt;BB1809,"47&gt;=48; ","")&amp;IF(BA1809&lt;BC1809,"47&gt;=49; ","")&amp;IF(BA1809&lt;BD1809,"47&gt;=50; ","")&amp;IF(BE1809&gt;0,IF(BF1809&gt;0,IF(AU1809&gt;AV1809,"","41 и 42 - ? (51 и 52 &gt; 0);"),"51 &gt; 0 52 - ?;"),"")&amp;IF(AU1809&gt;0,IF(AV1809&gt;AU1809,"41&gt;42;","")&amp;IF(BE1809&gt;0,"","41&gt;0 51-?;"),"")&amp;IF(BF1809&gt;0,IF(BE1809&gt;0,"","52&gt;0 51-?;"),"")&amp;IF(AW1809&gt;=AX1809,"","43&gt;44;")&amp;IF(CA1809&gt;0,IF(AW1809&gt;0,"","71 &gt; 0 43-?;"),"")</f>
        <v/>
      </c>
    </row>
    <row r="1810" spans="1:93" ht="12" x14ac:dyDescent="0.2">
      <c r="A1810" s="45"/>
      <c r="B1810" s="46"/>
      <c r="C1810" s="121"/>
      <c r="D1810" s="121"/>
      <c r="E1810" s="336"/>
      <c r="F1810" s="122"/>
      <c r="G1810" s="46"/>
      <c r="H1810" s="45"/>
      <c r="I1810" s="45"/>
      <c r="J1810" s="45"/>
      <c r="K1810" s="45"/>
      <c r="L1810" s="45"/>
      <c r="M1810" s="46"/>
      <c r="N1810" s="46"/>
      <c r="O1810" s="48"/>
      <c r="P1810" s="48"/>
      <c r="Q1810" s="46"/>
      <c r="R1810" s="48"/>
      <c r="S1810" s="48"/>
      <c r="T1810" s="48"/>
      <c r="U1810" s="48"/>
      <c r="V1810" s="48"/>
      <c r="W1810" s="46"/>
      <c r="X1810" s="48"/>
      <c r="Y1810" s="48"/>
      <c r="Z1810" s="157"/>
      <c r="AA1810" s="47"/>
      <c r="AB1810" s="97"/>
      <c r="AC1810" s="49"/>
      <c r="AD1810" s="49"/>
      <c r="AE1810" s="49"/>
      <c r="AF1810" s="49"/>
      <c r="AG1810" s="49"/>
      <c r="AH1810" s="47"/>
      <c r="AI1810" s="47"/>
      <c r="AJ1810" s="47"/>
      <c r="AK1810" s="190"/>
      <c r="AL1810" s="190"/>
      <c r="AM1810" s="190"/>
      <c r="AN1810" s="190"/>
      <c r="AO1810" s="190"/>
      <c r="AP1810" s="151"/>
      <c r="AQ1810" s="322"/>
      <c r="AR1810" s="322"/>
      <c r="AS1810" s="322"/>
      <c r="AT1810" s="47"/>
      <c r="AU1810" s="47"/>
      <c r="AV1810" s="47"/>
      <c r="AW1810" s="47"/>
      <c r="AX1810" s="322"/>
      <c r="AY1810" s="98"/>
      <c r="AZ1810" s="98"/>
      <c r="BA1810" s="47"/>
      <c r="BB1810" s="47"/>
      <c r="BC1810" s="47"/>
      <c r="BD1810" s="47"/>
      <c r="BE1810" s="97"/>
      <c r="BF1810" s="49"/>
      <c r="BG1810" s="239"/>
      <c r="BH1810" s="342"/>
      <c r="BI1810" s="49"/>
      <c r="BJ1810" s="49"/>
      <c r="BK1810" s="49"/>
      <c r="BL1810" s="49"/>
      <c r="BM1810" s="49"/>
      <c r="BN1810" s="47"/>
      <c r="BO1810" s="49"/>
      <c r="BP1810" s="49"/>
      <c r="BQ1810" s="49"/>
      <c r="BR1810" s="323"/>
      <c r="BS1810" s="323"/>
      <c r="BT1810" s="323"/>
      <c r="BU1810" s="49"/>
      <c r="BV1810" s="49"/>
      <c r="BW1810" s="97"/>
      <c r="BX1810" s="97"/>
      <c r="BY1810" s="97"/>
      <c r="BZ1810" s="97"/>
      <c r="CA1810" s="49"/>
      <c r="CB1810" s="49"/>
      <c r="CC1810" s="49"/>
      <c r="CD1810" s="49"/>
      <c r="CE1810" s="49"/>
      <c r="CF1810" s="49"/>
      <c r="CG1810" s="49"/>
      <c r="CH1810" s="49"/>
      <c r="CI1810" s="97"/>
      <c r="CJ1810" s="97"/>
      <c r="CK1810" s="97"/>
      <c r="CL1810" s="97"/>
      <c r="CM1810" s="335"/>
      <c r="CN1810" s="337"/>
      <c r="CO1810" s="315" t="str">
        <f>IF(Формулы!R1810&gt;V1810,"22-?,Дата 14 - Прибыл из УФСИН; ","")&amp;IF(Формулы!Q1810&gt;Y1810,"25-?,Дата 13 - Выбыл в УФСИН;","")&amp;IF(YEAR(ДАННЫЕ!$F$1)=YEAR(ДАННЫЕ!B1810),IF(AT1810&gt;0,"","40-?, вявлен в текущем году! "),"")&amp;IF(YEAR($F$1)=YEAR(W1810),IF(X1810+Y1810&gt;0,"","23-стоит, 24,25 - куда выбыл? "),"")&amp;IF(X1810+Y1810&gt;0,IF(YEAR($F$1)=YEAR(W1810),"","24+25&gt;0? 23 - когда выбыл? "),"")&amp;IF(BA1810&lt;BB1810,"47&gt;=48; ","")&amp;IF(BA1810&lt;BC1810,"47&gt;=49; ","")&amp;IF(BA1810&lt;BD1810,"47&gt;=50; ","")&amp;IF(BE1810&gt;0,IF(BF1810&gt;0,IF(AU1810&gt;AV1810,"","41 и 42 - ? (51 и 52 &gt; 0);"),"51 &gt; 0 52 - ?;"),"")&amp;IF(AU1810&gt;0,IF(AV1810&gt;AU1810,"41&gt;42;","")&amp;IF(BE1810&gt;0,"","41&gt;0 51-?;"),"")&amp;IF(BF1810&gt;0,IF(BE1810&gt;0,"","52&gt;0 51-?;"),"")&amp;IF(AW1810&gt;=AX1810,"","43&gt;44;")&amp;IF(CA1810&gt;0,IF(AW1810&gt;0,"","71 &gt; 0 43-?;"),"")</f>
        <v/>
      </c>
    </row>
    <row r="1811" spans="1:93" ht="12" x14ac:dyDescent="0.2">
      <c r="A1811" s="45"/>
      <c r="B1811" s="46"/>
      <c r="C1811" s="121"/>
      <c r="D1811" s="121"/>
      <c r="E1811" s="336"/>
      <c r="F1811" s="122"/>
      <c r="G1811" s="46"/>
      <c r="H1811" s="45"/>
      <c r="I1811" s="45"/>
      <c r="J1811" s="45"/>
      <c r="K1811" s="45"/>
      <c r="L1811" s="45"/>
      <c r="M1811" s="46"/>
      <c r="N1811" s="46"/>
      <c r="O1811" s="48"/>
      <c r="P1811" s="48"/>
      <c r="Q1811" s="46"/>
      <c r="R1811" s="48"/>
      <c r="S1811" s="48"/>
      <c r="T1811" s="48"/>
      <c r="U1811" s="48"/>
      <c r="V1811" s="48"/>
      <c r="W1811" s="46"/>
      <c r="X1811" s="48"/>
      <c r="Y1811" s="48"/>
      <c r="Z1811" s="157"/>
      <c r="AA1811" s="47"/>
      <c r="AB1811" s="97"/>
      <c r="AC1811" s="49"/>
      <c r="AD1811" s="49"/>
      <c r="AE1811" s="49"/>
      <c r="AF1811" s="49"/>
      <c r="AG1811" s="49"/>
      <c r="AH1811" s="47"/>
      <c r="AI1811" s="47"/>
      <c r="AJ1811" s="47"/>
      <c r="AK1811" s="190"/>
      <c r="AL1811" s="190"/>
      <c r="AM1811" s="190"/>
      <c r="AN1811" s="190"/>
      <c r="AO1811" s="190"/>
      <c r="AP1811" s="151"/>
      <c r="AQ1811" s="322"/>
      <c r="AR1811" s="322"/>
      <c r="AS1811" s="322"/>
      <c r="AT1811" s="47"/>
      <c r="AU1811" s="47"/>
      <c r="AV1811" s="47"/>
      <c r="AW1811" s="47"/>
      <c r="AX1811" s="322"/>
      <c r="AY1811" s="98"/>
      <c r="AZ1811" s="98"/>
      <c r="BA1811" s="47"/>
      <c r="BB1811" s="47"/>
      <c r="BC1811" s="47"/>
      <c r="BD1811" s="47"/>
      <c r="BE1811" s="97"/>
      <c r="BF1811" s="49"/>
      <c r="BG1811" s="239"/>
      <c r="BH1811" s="342"/>
      <c r="BI1811" s="49"/>
      <c r="BJ1811" s="49"/>
      <c r="BK1811" s="49"/>
      <c r="BL1811" s="49"/>
      <c r="BM1811" s="49"/>
      <c r="BN1811" s="47"/>
      <c r="BO1811" s="49"/>
      <c r="BP1811" s="49"/>
      <c r="BQ1811" s="49"/>
      <c r="BR1811" s="323"/>
      <c r="BS1811" s="323"/>
      <c r="BT1811" s="323"/>
      <c r="BU1811" s="49"/>
      <c r="BV1811" s="49"/>
      <c r="BW1811" s="97"/>
      <c r="BX1811" s="97"/>
      <c r="BY1811" s="97"/>
      <c r="BZ1811" s="97"/>
      <c r="CA1811" s="49"/>
      <c r="CB1811" s="49"/>
      <c r="CC1811" s="49"/>
      <c r="CD1811" s="49"/>
      <c r="CE1811" s="49"/>
      <c r="CF1811" s="49"/>
      <c r="CG1811" s="49"/>
      <c r="CH1811" s="49"/>
      <c r="CI1811" s="97"/>
      <c r="CJ1811" s="97"/>
      <c r="CK1811" s="97"/>
      <c r="CL1811" s="97"/>
      <c r="CM1811" s="335"/>
      <c r="CN1811" s="337"/>
      <c r="CO1811" s="315" t="str">
        <f>IF(Формулы!R1811&gt;V1811,"22-?,Дата 14 - Прибыл из УФСИН; ","")&amp;IF(Формулы!Q1811&gt;Y1811,"25-?,Дата 13 - Выбыл в УФСИН;","")&amp;IF(YEAR(ДАННЫЕ!$F$1)=YEAR(ДАННЫЕ!B1811),IF(AT1811&gt;0,"","40-?, вявлен в текущем году! "),"")&amp;IF(YEAR($F$1)=YEAR(W1811),IF(X1811+Y1811&gt;0,"","23-стоит, 24,25 - куда выбыл? "),"")&amp;IF(X1811+Y1811&gt;0,IF(YEAR($F$1)=YEAR(W1811),"","24+25&gt;0? 23 - когда выбыл? "),"")&amp;IF(BA1811&lt;BB1811,"47&gt;=48; ","")&amp;IF(BA1811&lt;BC1811,"47&gt;=49; ","")&amp;IF(BA1811&lt;BD1811,"47&gt;=50; ","")&amp;IF(BE1811&gt;0,IF(BF1811&gt;0,IF(AU1811&gt;AV1811,"","41 и 42 - ? (51 и 52 &gt; 0);"),"51 &gt; 0 52 - ?;"),"")&amp;IF(AU1811&gt;0,IF(AV1811&gt;AU1811,"41&gt;42;","")&amp;IF(BE1811&gt;0,"","41&gt;0 51-?;"),"")&amp;IF(BF1811&gt;0,IF(BE1811&gt;0,"","52&gt;0 51-?;"),"")&amp;IF(AW1811&gt;=AX1811,"","43&gt;44;")&amp;IF(CA1811&gt;0,IF(AW1811&gt;0,"","71 &gt; 0 43-?;"),"")</f>
        <v/>
      </c>
    </row>
    <row r="1812" spans="1:93" ht="12" x14ac:dyDescent="0.2">
      <c r="A1812" s="45"/>
      <c r="B1812" s="46"/>
      <c r="C1812" s="121"/>
      <c r="D1812" s="121"/>
      <c r="E1812" s="336"/>
      <c r="F1812" s="122"/>
      <c r="G1812" s="46"/>
      <c r="H1812" s="45"/>
      <c r="I1812" s="45"/>
      <c r="J1812" s="45"/>
      <c r="K1812" s="45"/>
      <c r="L1812" s="45"/>
      <c r="M1812" s="46"/>
      <c r="N1812" s="46"/>
      <c r="O1812" s="48"/>
      <c r="P1812" s="48"/>
      <c r="Q1812" s="46"/>
      <c r="R1812" s="48"/>
      <c r="S1812" s="48"/>
      <c r="T1812" s="48"/>
      <c r="U1812" s="48"/>
      <c r="V1812" s="48"/>
      <c r="W1812" s="46"/>
      <c r="X1812" s="48"/>
      <c r="Y1812" s="48"/>
      <c r="Z1812" s="157"/>
      <c r="AA1812" s="47"/>
      <c r="AB1812" s="97"/>
      <c r="AC1812" s="49"/>
      <c r="AD1812" s="49"/>
      <c r="AE1812" s="49"/>
      <c r="AF1812" s="49"/>
      <c r="AG1812" s="49"/>
      <c r="AH1812" s="47"/>
      <c r="AI1812" s="47"/>
      <c r="AJ1812" s="47"/>
      <c r="AK1812" s="190"/>
      <c r="AL1812" s="190"/>
      <c r="AM1812" s="190"/>
      <c r="AN1812" s="190"/>
      <c r="AO1812" s="190"/>
      <c r="AP1812" s="151"/>
      <c r="AQ1812" s="322"/>
      <c r="AR1812" s="322"/>
      <c r="AS1812" s="322"/>
      <c r="AT1812" s="47"/>
      <c r="AU1812" s="47"/>
      <c r="AV1812" s="47"/>
      <c r="AW1812" s="47"/>
      <c r="AX1812" s="322"/>
      <c r="AY1812" s="98"/>
      <c r="AZ1812" s="98"/>
      <c r="BA1812" s="47"/>
      <c r="BB1812" s="47"/>
      <c r="BC1812" s="47"/>
      <c r="BD1812" s="47"/>
      <c r="BE1812" s="97"/>
      <c r="BF1812" s="49"/>
      <c r="BG1812" s="239"/>
      <c r="BH1812" s="342"/>
      <c r="BI1812" s="49"/>
      <c r="BJ1812" s="49"/>
      <c r="BK1812" s="49"/>
      <c r="BL1812" s="49"/>
      <c r="BM1812" s="49"/>
      <c r="BN1812" s="47"/>
      <c r="BO1812" s="49"/>
      <c r="BP1812" s="49"/>
      <c r="BQ1812" s="49"/>
      <c r="BR1812" s="323"/>
      <c r="BS1812" s="323"/>
      <c r="BT1812" s="323"/>
      <c r="BU1812" s="49"/>
      <c r="BV1812" s="49"/>
      <c r="BW1812" s="97"/>
      <c r="BX1812" s="97"/>
      <c r="BY1812" s="97"/>
      <c r="BZ1812" s="97"/>
      <c r="CA1812" s="49"/>
      <c r="CB1812" s="49"/>
      <c r="CC1812" s="49"/>
      <c r="CD1812" s="49"/>
      <c r="CE1812" s="49"/>
      <c r="CF1812" s="49"/>
      <c r="CG1812" s="49"/>
      <c r="CH1812" s="49"/>
      <c r="CI1812" s="97"/>
      <c r="CJ1812" s="97"/>
      <c r="CK1812" s="97"/>
      <c r="CL1812" s="97"/>
      <c r="CM1812" s="335"/>
      <c r="CN1812" s="337"/>
      <c r="CO1812" s="315" t="str">
        <f>IF(Формулы!R1812&gt;V1812,"22-?,Дата 14 - Прибыл из УФСИН; ","")&amp;IF(Формулы!Q1812&gt;Y1812,"25-?,Дата 13 - Выбыл в УФСИН;","")&amp;IF(YEAR(ДАННЫЕ!$F$1)=YEAR(ДАННЫЕ!B1812),IF(AT1812&gt;0,"","40-?, вявлен в текущем году! "),"")&amp;IF(YEAR($F$1)=YEAR(W1812),IF(X1812+Y1812&gt;0,"","23-стоит, 24,25 - куда выбыл? "),"")&amp;IF(X1812+Y1812&gt;0,IF(YEAR($F$1)=YEAR(W1812),"","24+25&gt;0? 23 - когда выбыл? "),"")&amp;IF(BA1812&lt;BB1812,"47&gt;=48; ","")&amp;IF(BA1812&lt;BC1812,"47&gt;=49; ","")&amp;IF(BA1812&lt;BD1812,"47&gt;=50; ","")&amp;IF(BE1812&gt;0,IF(BF1812&gt;0,IF(AU1812&gt;AV1812,"","41 и 42 - ? (51 и 52 &gt; 0);"),"51 &gt; 0 52 - ?;"),"")&amp;IF(AU1812&gt;0,IF(AV1812&gt;AU1812,"41&gt;42;","")&amp;IF(BE1812&gt;0,"","41&gt;0 51-?;"),"")&amp;IF(BF1812&gt;0,IF(BE1812&gt;0,"","52&gt;0 51-?;"),"")&amp;IF(AW1812&gt;=AX1812,"","43&gt;44;")&amp;IF(CA1812&gt;0,IF(AW1812&gt;0,"","71 &gt; 0 43-?;"),"")</f>
        <v/>
      </c>
    </row>
    <row r="1813" spans="1:93" ht="12" x14ac:dyDescent="0.2">
      <c r="A1813" s="45"/>
      <c r="B1813" s="46"/>
      <c r="C1813" s="121"/>
      <c r="D1813" s="121"/>
      <c r="E1813" s="336"/>
      <c r="F1813" s="122"/>
      <c r="G1813" s="46"/>
      <c r="H1813" s="45"/>
      <c r="I1813" s="45"/>
      <c r="J1813" s="45"/>
      <c r="K1813" s="45"/>
      <c r="L1813" s="45"/>
      <c r="M1813" s="46"/>
      <c r="N1813" s="46"/>
      <c r="O1813" s="48"/>
      <c r="P1813" s="48"/>
      <c r="Q1813" s="46"/>
      <c r="R1813" s="48"/>
      <c r="S1813" s="48"/>
      <c r="T1813" s="48"/>
      <c r="U1813" s="48"/>
      <c r="V1813" s="48"/>
      <c r="W1813" s="46"/>
      <c r="X1813" s="48"/>
      <c r="Y1813" s="48"/>
      <c r="Z1813" s="157"/>
      <c r="AA1813" s="47"/>
      <c r="AB1813" s="97"/>
      <c r="AC1813" s="49"/>
      <c r="AD1813" s="49"/>
      <c r="AE1813" s="49"/>
      <c r="AF1813" s="49"/>
      <c r="AG1813" s="49"/>
      <c r="AH1813" s="47"/>
      <c r="AI1813" s="47"/>
      <c r="AJ1813" s="47"/>
      <c r="AK1813" s="190"/>
      <c r="AL1813" s="190"/>
      <c r="AM1813" s="190"/>
      <c r="AN1813" s="190"/>
      <c r="AO1813" s="190"/>
      <c r="AP1813" s="151"/>
      <c r="AQ1813" s="322"/>
      <c r="AR1813" s="322"/>
      <c r="AS1813" s="322"/>
      <c r="AT1813" s="47"/>
      <c r="AU1813" s="47"/>
      <c r="AV1813" s="47"/>
      <c r="AW1813" s="47"/>
      <c r="AX1813" s="322"/>
      <c r="AY1813" s="98"/>
      <c r="AZ1813" s="98"/>
      <c r="BA1813" s="47"/>
      <c r="BB1813" s="47"/>
      <c r="BC1813" s="47"/>
      <c r="BD1813" s="47"/>
      <c r="BE1813" s="97"/>
      <c r="BF1813" s="49"/>
      <c r="BG1813" s="239"/>
      <c r="BH1813" s="342"/>
      <c r="BI1813" s="49"/>
      <c r="BJ1813" s="49"/>
      <c r="BK1813" s="49"/>
      <c r="BL1813" s="49"/>
      <c r="BM1813" s="49"/>
      <c r="BN1813" s="47"/>
      <c r="BO1813" s="49"/>
      <c r="BP1813" s="49"/>
      <c r="BQ1813" s="49"/>
      <c r="BR1813" s="323"/>
      <c r="BS1813" s="323"/>
      <c r="BT1813" s="323"/>
      <c r="BU1813" s="49"/>
      <c r="BV1813" s="49"/>
      <c r="BW1813" s="97"/>
      <c r="BX1813" s="97"/>
      <c r="BY1813" s="97"/>
      <c r="BZ1813" s="97"/>
      <c r="CA1813" s="49"/>
      <c r="CB1813" s="49"/>
      <c r="CC1813" s="49"/>
      <c r="CD1813" s="49"/>
      <c r="CE1813" s="49"/>
      <c r="CF1813" s="49"/>
      <c r="CG1813" s="49"/>
      <c r="CH1813" s="49"/>
      <c r="CI1813" s="97"/>
      <c r="CJ1813" s="97"/>
      <c r="CK1813" s="97"/>
      <c r="CL1813" s="97"/>
      <c r="CM1813" s="335"/>
      <c r="CN1813" s="337"/>
      <c r="CO1813" s="315" t="str">
        <f>IF(Формулы!R1813&gt;V1813,"22-?,Дата 14 - Прибыл из УФСИН; ","")&amp;IF(Формулы!Q1813&gt;Y1813,"25-?,Дата 13 - Выбыл в УФСИН;","")&amp;IF(YEAR(ДАННЫЕ!$F$1)=YEAR(ДАННЫЕ!B1813),IF(AT1813&gt;0,"","40-?, вявлен в текущем году! "),"")&amp;IF(YEAR($F$1)=YEAR(W1813),IF(X1813+Y1813&gt;0,"","23-стоит, 24,25 - куда выбыл? "),"")&amp;IF(X1813+Y1813&gt;0,IF(YEAR($F$1)=YEAR(W1813),"","24+25&gt;0? 23 - когда выбыл? "),"")&amp;IF(BA1813&lt;BB1813,"47&gt;=48; ","")&amp;IF(BA1813&lt;BC1813,"47&gt;=49; ","")&amp;IF(BA1813&lt;BD1813,"47&gt;=50; ","")&amp;IF(BE1813&gt;0,IF(BF1813&gt;0,IF(AU1813&gt;AV1813,"","41 и 42 - ? (51 и 52 &gt; 0);"),"51 &gt; 0 52 - ?;"),"")&amp;IF(AU1813&gt;0,IF(AV1813&gt;AU1813,"41&gt;42;","")&amp;IF(BE1813&gt;0,"","41&gt;0 51-?;"),"")&amp;IF(BF1813&gt;0,IF(BE1813&gt;0,"","52&gt;0 51-?;"),"")&amp;IF(AW1813&gt;=AX1813,"","43&gt;44;")&amp;IF(CA1813&gt;0,IF(AW1813&gt;0,"","71 &gt; 0 43-?;"),"")</f>
        <v/>
      </c>
    </row>
    <row r="1814" spans="1:93" ht="12" x14ac:dyDescent="0.2">
      <c r="A1814" s="45"/>
      <c r="B1814" s="46"/>
      <c r="C1814" s="121"/>
      <c r="D1814" s="121"/>
      <c r="E1814" s="336"/>
      <c r="F1814" s="122"/>
      <c r="G1814" s="46"/>
      <c r="H1814" s="45"/>
      <c r="I1814" s="45"/>
      <c r="J1814" s="45"/>
      <c r="K1814" s="45"/>
      <c r="L1814" s="45"/>
      <c r="M1814" s="46"/>
      <c r="N1814" s="46"/>
      <c r="O1814" s="48"/>
      <c r="P1814" s="48"/>
      <c r="Q1814" s="46"/>
      <c r="R1814" s="48"/>
      <c r="S1814" s="48"/>
      <c r="T1814" s="48"/>
      <c r="U1814" s="48"/>
      <c r="V1814" s="48"/>
      <c r="W1814" s="46"/>
      <c r="X1814" s="48"/>
      <c r="Y1814" s="48"/>
      <c r="Z1814" s="157"/>
      <c r="AA1814" s="47"/>
      <c r="AB1814" s="97"/>
      <c r="AC1814" s="49"/>
      <c r="AD1814" s="49"/>
      <c r="AE1814" s="49"/>
      <c r="AF1814" s="49"/>
      <c r="AG1814" s="49"/>
      <c r="AH1814" s="47"/>
      <c r="AI1814" s="47"/>
      <c r="AJ1814" s="47"/>
      <c r="AK1814" s="190"/>
      <c r="AL1814" s="190"/>
      <c r="AM1814" s="190"/>
      <c r="AN1814" s="190"/>
      <c r="AO1814" s="190"/>
      <c r="AP1814" s="151"/>
      <c r="AQ1814" s="322"/>
      <c r="AR1814" s="322"/>
      <c r="AS1814" s="322"/>
      <c r="AT1814" s="47"/>
      <c r="AU1814" s="47"/>
      <c r="AV1814" s="47"/>
      <c r="AW1814" s="47"/>
      <c r="AX1814" s="322"/>
      <c r="AY1814" s="98"/>
      <c r="AZ1814" s="98"/>
      <c r="BA1814" s="47"/>
      <c r="BB1814" s="47"/>
      <c r="BC1814" s="47"/>
      <c r="BD1814" s="47"/>
      <c r="BE1814" s="97"/>
      <c r="BF1814" s="49"/>
      <c r="BG1814" s="239"/>
      <c r="BH1814" s="342"/>
      <c r="BI1814" s="49"/>
      <c r="BJ1814" s="49"/>
      <c r="BK1814" s="49"/>
      <c r="BL1814" s="49"/>
      <c r="BM1814" s="49"/>
      <c r="BN1814" s="47"/>
      <c r="BO1814" s="49"/>
      <c r="BP1814" s="49"/>
      <c r="BQ1814" s="49"/>
      <c r="BR1814" s="323"/>
      <c r="BS1814" s="323"/>
      <c r="BT1814" s="323"/>
      <c r="BU1814" s="49"/>
      <c r="BV1814" s="49"/>
      <c r="BW1814" s="97"/>
      <c r="BX1814" s="97"/>
      <c r="BY1814" s="97"/>
      <c r="BZ1814" s="97"/>
      <c r="CA1814" s="49"/>
      <c r="CB1814" s="49"/>
      <c r="CC1814" s="49"/>
      <c r="CD1814" s="49"/>
      <c r="CE1814" s="49"/>
      <c r="CF1814" s="49"/>
      <c r="CG1814" s="49"/>
      <c r="CH1814" s="49"/>
      <c r="CI1814" s="97"/>
      <c r="CJ1814" s="97"/>
      <c r="CK1814" s="97"/>
      <c r="CL1814" s="97"/>
      <c r="CM1814" s="335"/>
      <c r="CN1814" s="337"/>
      <c r="CO1814" s="315" t="str">
        <f>IF(Формулы!R1814&gt;V1814,"22-?,Дата 14 - Прибыл из УФСИН; ","")&amp;IF(Формулы!Q1814&gt;Y1814,"25-?,Дата 13 - Выбыл в УФСИН;","")&amp;IF(YEAR(ДАННЫЕ!$F$1)=YEAR(ДАННЫЕ!B1814),IF(AT1814&gt;0,"","40-?, вявлен в текущем году! "),"")&amp;IF(YEAR($F$1)=YEAR(W1814),IF(X1814+Y1814&gt;0,"","23-стоит, 24,25 - куда выбыл? "),"")&amp;IF(X1814+Y1814&gt;0,IF(YEAR($F$1)=YEAR(W1814),"","24+25&gt;0? 23 - когда выбыл? "),"")&amp;IF(BA1814&lt;BB1814,"47&gt;=48; ","")&amp;IF(BA1814&lt;BC1814,"47&gt;=49; ","")&amp;IF(BA1814&lt;BD1814,"47&gt;=50; ","")&amp;IF(BE1814&gt;0,IF(BF1814&gt;0,IF(AU1814&gt;AV1814,"","41 и 42 - ? (51 и 52 &gt; 0);"),"51 &gt; 0 52 - ?;"),"")&amp;IF(AU1814&gt;0,IF(AV1814&gt;AU1814,"41&gt;42;","")&amp;IF(BE1814&gt;0,"","41&gt;0 51-?;"),"")&amp;IF(BF1814&gt;0,IF(BE1814&gt;0,"","52&gt;0 51-?;"),"")&amp;IF(AW1814&gt;=AX1814,"","43&gt;44;")&amp;IF(CA1814&gt;0,IF(AW1814&gt;0,"","71 &gt; 0 43-?;"),"")</f>
        <v/>
      </c>
    </row>
    <row r="1815" spans="1:93" ht="12" x14ac:dyDescent="0.2">
      <c r="A1815" s="45"/>
      <c r="B1815" s="46"/>
      <c r="C1815" s="121"/>
      <c r="D1815" s="121"/>
      <c r="E1815" s="336"/>
      <c r="F1815" s="122"/>
      <c r="G1815" s="46"/>
      <c r="H1815" s="45"/>
      <c r="I1815" s="45"/>
      <c r="J1815" s="45"/>
      <c r="K1815" s="45"/>
      <c r="L1815" s="45"/>
      <c r="M1815" s="46"/>
      <c r="N1815" s="46"/>
      <c r="O1815" s="48"/>
      <c r="P1815" s="48"/>
      <c r="Q1815" s="46"/>
      <c r="R1815" s="48"/>
      <c r="S1815" s="48"/>
      <c r="T1815" s="48"/>
      <c r="U1815" s="48"/>
      <c r="V1815" s="48"/>
      <c r="W1815" s="46"/>
      <c r="X1815" s="48"/>
      <c r="Y1815" s="48"/>
      <c r="Z1815" s="157"/>
      <c r="AA1815" s="47"/>
      <c r="AB1815" s="97"/>
      <c r="AC1815" s="49"/>
      <c r="AD1815" s="49"/>
      <c r="AE1815" s="49"/>
      <c r="AF1815" s="49"/>
      <c r="AG1815" s="49"/>
      <c r="AH1815" s="47"/>
      <c r="AI1815" s="47"/>
      <c r="AJ1815" s="47"/>
      <c r="AK1815" s="190"/>
      <c r="AL1815" s="190"/>
      <c r="AM1815" s="190"/>
      <c r="AN1815" s="190"/>
      <c r="AO1815" s="190"/>
      <c r="AP1815" s="151"/>
      <c r="AQ1815" s="322"/>
      <c r="AR1815" s="322"/>
      <c r="AS1815" s="322"/>
      <c r="AT1815" s="47"/>
      <c r="AU1815" s="47"/>
      <c r="AV1815" s="47"/>
      <c r="AW1815" s="47"/>
      <c r="AX1815" s="322"/>
      <c r="AY1815" s="98"/>
      <c r="AZ1815" s="98"/>
      <c r="BA1815" s="47"/>
      <c r="BB1815" s="47"/>
      <c r="BC1815" s="47"/>
      <c r="BD1815" s="47"/>
      <c r="BE1815" s="97"/>
      <c r="BF1815" s="49"/>
      <c r="BG1815" s="239"/>
      <c r="BH1815" s="342"/>
      <c r="BI1815" s="49"/>
      <c r="BJ1815" s="49"/>
      <c r="BK1815" s="49"/>
      <c r="BL1815" s="49"/>
      <c r="BM1815" s="49"/>
      <c r="BN1815" s="47"/>
      <c r="BO1815" s="49"/>
      <c r="BP1815" s="49"/>
      <c r="BQ1815" s="49"/>
      <c r="BR1815" s="323"/>
      <c r="BS1815" s="323"/>
      <c r="BT1815" s="323"/>
      <c r="BU1815" s="49"/>
      <c r="BV1815" s="49"/>
      <c r="BW1815" s="97"/>
      <c r="BX1815" s="97"/>
      <c r="BY1815" s="97"/>
      <c r="BZ1815" s="97"/>
      <c r="CA1815" s="49"/>
      <c r="CB1815" s="49"/>
      <c r="CC1815" s="49"/>
      <c r="CD1815" s="49"/>
      <c r="CE1815" s="49"/>
      <c r="CF1815" s="49"/>
      <c r="CG1815" s="49"/>
      <c r="CH1815" s="49"/>
      <c r="CI1815" s="97"/>
      <c r="CJ1815" s="97"/>
      <c r="CK1815" s="97"/>
      <c r="CL1815" s="97"/>
      <c r="CM1815" s="335"/>
      <c r="CN1815" s="337"/>
      <c r="CO1815" s="315" t="str">
        <f>IF(Формулы!R1815&gt;V1815,"22-?,Дата 14 - Прибыл из УФСИН; ","")&amp;IF(Формулы!Q1815&gt;Y1815,"25-?,Дата 13 - Выбыл в УФСИН;","")&amp;IF(YEAR(ДАННЫЕ!$F$1)=YEAR(ДАННЫЕ!B1815),IF(AT1815&gt;0,"","40-?, вявлен в текущем году! "),"")&amp;IF(YEAR($F$1)=YEAR(W1815),IF(X1815+Y1815&gt;0,"","23-стоит, 24,25 - куда выбыл? "),"")&amp;IF(X1815+Y1815&gt;0,IF(YEAR($F$1)=YEAR(W1815),"","24+25&gt;0? 23 - когда выбыл? "),"")&amp;IF(BA1815&lt;BB1815,"47&gt;=48; ","")&amp;IF(BA1815&lt;BC1815,"47&gt;=49; ","")&amp;IF(BA1815&lt;BD1815,"47&gt;=50; ","")&amp;IF(BE1815&gt;0,IF(BF1815&gt;0,IF(AU1815&gt;AV1815,"","41 и 42 - ? (51 и 52 &gt; 0);"),"51 &gt; 0 52 - ?;"),"")&amp;IF(AU1815&gt;0,IF(AV1815&gt;AU1815,"41&gt;42;","")&amp;IF(BE1815&gt;0,"","41&gt;0 51-?;"),"")&amp;IF(BF1815&gt;0,IF(BE1815&gt;0,"","52&gt;0 51-?;"),"")&amp;IF(AW1815&gt;=AX1815,"","43&gt;44;")&amp;IF(CA1815&gt;0,IF(AW1815&gt;0,"","71 &gt; 0 43-?;"),"")</f>
        <v/>
      </c>
    </row>
    <row r="1816" spans="1:93" ht="12" x14ac:dyDescent="0.2">
      <c r="A1816" s="45"/>
      <c r="B1816" s="46"/>
      <c r="C1816" s="121"/>
      <c r="D1816" s="121"/>
      <c r="E1816" s="336"/>
      <c r="F1816" s="122"/>
      <c r="G1816" s="46"/>
      <c r="H1816" s="45"/>
      <c r="I1816" s="45"/>
      <c r="J1816" s="45"/>
      <c r="K1816" s="45"/>
      <c r="L1816" s="45"/>
      <c r="M1816" s="46"/>
      <c r="N1816" s="46"/>
      <c r="O1816" s="48"/>
      <c r="P1816" s="48"/>
      <c r="Q1816" s="46"/>
      <c r="R1816" s="48"/>
      <c r="S1816" s="48"/>
      <c r="T1816" s="48"/>
      <c r="U1816" s="48"/>
      <c r="V1816" s="48"/>
      <c r="W1816" s="46"/>
      <c r="X1816" s="48"/>
      <c r="Y1816" s="48"/>
      <c r="Z1816" s="157"/>
      <c r="AA1816" s="47"/>
      <c r="AB1816" s="97"/>
      <c r="AC1816" s="49"/>
      <c r="AD1816" s="49"/>
      <c r="AE1816" s="49"/>
      <c r="AF1816" s="49"/>
      <c r="AG1816" s="49"/>
      <c r="AH1816" s="47"/>
      <c r="AI1816" s="47"/>
      <c r="AJ1816" s="47"/>
      <c r="AK1816" s="190"/>
      <c r="AL1816" s="190"/>
      <c r="AM1816" s="190"/>
      <c r="AN1816" s="190"/>
      <c r="AO1816" s="190"/>
      <c r="AP1816" s="151"/>
      <c r="AQ1816" s="322"/>
      <c r="AR1816" s="322"/>
      <c r="AS1816" s="322"/>
      <c r="AT1816" s="47"/>
      <c r="AU1816" s="47"/>
      <c r="AV1816" s="47"/>
      <c r="AW1816" s="47"/>
      <c r="AX1816" s="322"/>
      <c r="AY1816" s="98"/>
      <c r="AZ1816" s="98"/>
      <c r="BA1816" s="47"/>
      <c r="BB1816" s="47"/>
      <c r="BC1816" s="47"/>
      <c r="BD1816" s="47"/>
      <c r="BE1816" s="97"/>
      <c r="BF1816" s="49"/>
      <c r="BG1816" s="239"/>
      <c r="BH1816" s="342"/>
      <c r="BI1816" s="49"/>
      <c r="BJ1816" s="49"/>
      <c r="BK1816" s="49"/>
      <c r="BL1816" s="49"/>
      <c r="BM1816" s="49"/>
      <c r="BN1816" s="47"/>
      <c r="BO1816" s="49"/>
      <c r="BP1816" s="49"/>
      <c r="BQ1816" s="49"/>
      <c r="BR1816" s="323"/>
      <c r="BS1816" s="323"/>
      <c r="BT1816" s="323"/>
      <c r="BU1816" s="49"/>
      <c r="BV1816" s="49"/>
      <c r="BW1816" s="97"/>
      <c r="BX1816" s="97"/>
      <c r="BY1816" s="97"/>
      <c r="BZ1816" s="97"/>
      <c r="CA1816" s="49"/>
      <c r="CB1816" s="49"/>
      <c r="CC1816" s="49"/>
      <c r="CD1816" s="49"/>
      <c r="CE1816" s="49"/>
      <c r="CF1816" s="49"/>
      <c r="CG1816" s="49"/>
      <c r="CH1816" s="49"/>
      <c r="CI1816" s="97"/>
      <c r="CJ1816" s="97"/>
      <c r="CK1816" s="97"/>
      <c r="CL1816" s="97"/>
      <c r="CM1816" s="335"/>
      <c r="CN1816" s="337"/>
      <c r="CO1816" s="315" t="str">
        <f>IF(Формулы!R1816&gt;V1816,"22-?,Дата 14 - Прибыл из УФСИН; ","")&amp;IF(Формулы!Q1816&gt;Y1816,"25-?,Дата 13 - Выбыл в УФСИН;","")&amp;IF(YEAR(ДАННЫЕ!$F$1)=YEAR(ДАННЫЕ!B1816),IF(AT1816&gt;0,"","40-?, вявлен в текущем году! "),"")&amp;IF(YEAR($F$1)=YEAR(W1816),IF(X1816+Y1816&gt;0,"","23-стоит, 24,25 - куда выбыл? "),"")&amp;IF(X1816+Y1816&gt;0,IF(YEAR($F$1)=YEAR(W1816),"","24+25&gt;0? 23 - когда выбыл? "),"")&amp;IF(BA1816&lt;BB1816,"47&gt;=48; ","")&amp;IF(BA1816&lt;BC1816,"47&gt;=49; ","")&amp;IF(BA1816&lt;BD1816,"47&gt;=50; ","")&amp;IF(BE1816&gt;0,IF(BF1816&gt;0,IF(AU1816&gt;AV1816,"","41 и 42 - ? (51 и 52 &gt; 0);"),"51 &gt; 0 52 - ?;"),"")&amp;IF(AU1816&gt;0,IF(AV1816&gt;AU1816,"41&gt;42;","")&amp;IF(BE1816&gt;0,"","41&gt;0 51-?;"),"")&amp;IF(BF1816&gt;0,IF(BE1816&gt;0,"","52&gt;0 51-?;"),"")&amp;IF(AW1816&gt;=AX1816,"","43&gt;44;")&amp;IF(CA1816&gt;0,IF(AW1816&gt;0,"","71 &gt; 0 43-?;"),"")</f>
        <v/>
      </c>
    </row>
    <row r="1817" spans="1:93" ht="12" x14ac:dyDescent="0.2">
      <c r="A1817" s="45"/>
      <c r="B1817" s="46"/>
      <c r="C1817" s="121"/>
      <c r="D1817" s="121"/>
      <c r="E1817" s="336"/>
      <c r="F1817" s="122"/>
      <c r="G1817" s="46"/>
      <c r="H1817" s="45"/>
      <c r="I1817" s="45"/>
      <c r="J1817" s="45"/>
      <c r="K1817" s="45"/>
      <c r="L1817" s="45"/>
      <c r="M1817" s="46"/>
      <c r="N1817" s="46"/>
      <c r="O1817" s="48"/>
      <c r="P1817" s="48"/>
      <c r="Q1817" s="46"/>
      <c r="R1817" s="48"/>
      <c r="S1817" s="48"/>
      <c r="T1817" s="48"/>
      <c r="U1817" s="48"/>
      <c r="V1817" s="48"/>
      <c r="W1817" s="46"/>
      <c r="X1817" s="48"/>
      <c r="Y1817" s="48"/>
      <c r="Z1817" s="157"/>
      <c r="AA1817" s="47"/>
      <c r="AB1817" s="97"/>
      <c r="AC1817" s="49"/>
      <c r="AD1817" s="49"/>
      <c r="AE1817" s="49"/>
      <c r="AF1817" s="49"/>
      <c r="AG1817" s="49"/>
      <c r="AH1817" s="47"/>
      <c r="AI1817" s="47"/>
      <c r="AJ1817" s="47"/>
      <c r="AK1817" s="190"/>
      <c r="AL1817" s="190"/>
      <c r="AM1817" s="190"/>
      <c r="AN1817" s="190"/>
      <c r="AO1817" s="190"/>
      <c r="AP1817" s="151"/>
      <c r="AQ1817" s="322"/>
      <c r="AR1817" s="322"/>
      <c r="AS1817" s="322"/>
      <c r="AT1817" s="47"/>
      <c r="AU1817" s="47"/>
      <c r="AV1817" s="47"/>
      <c r="AW1817" s="47"/>
      <c r="AX1817" s="322"/>
      <c r="AY1817" s="98"/>
      <c r="AZ1817" s="98"/>
      <c r="BA1817" s="47"/>
      <c r="BB1817" s="47"/>
      <c r="BC1817" s="47"/>
      <c r="BD1817" s="47"/>
      <c r="BE1817" s="97"/>
      <c r="BF1817" s="49"/>
      <c r="BG1817" s="239"/>
      <c r="BH1817" s="342"/>
      <c r="BI1817" s="49"/>
      <c r="BJ1817" s="49"/>
      <c r="BK1817" s="49"/>
      <c r="BL1817" s="49"/>
      <c r="BM1817" s="49"/>
      <c r="BN1817" s="47"/>
      <c r="BO1817" s="49"/>
      <c r="BP1817" s="49"/>
      <c r="BQ1817" s="49"/>
      <c r="BR1817" s="323"/>
      <c r="BS1817" s="323"/>
      <c r="BT1817" s="323"/>
      <c r="BU1817" s="49"/>
      <c r="BV1817" s="49"/>
      <c r="BW1817" s="97"/>
      <c r="BX1817" s="97"/>
      <c r="BY1817" s="97"/>
      <c r="BZ1817" s="97"/>
      <c r="CA1817" s="49"/>
      <c r="CB1817" s="49"/>
      <c r="CC1817" s="49"/>
      <c r="CD1817" s="49"/>
      <c r="CE1817" s="49"/>
      <c r="CF1817" s="49"/>
      <c r="CG1817" s="49"/>
      <c r="CH1817" s="49"/>
      <c r="CI1817" s="97"/>
      <c r="CJ1817" s="97"/>
      <c r="CK1817" s="97"/>
      <c r="CL1817" s="97"/>
      <c r="CM1817" s="335"/>
      <c r="CN1817" s="337"/>
      <c r="CO1817" s="315" t="str">
        <f>IF(Формулы!R1817&gt;V1817,"22-?,Дата 14 - Прибыл из УФСИН; ","")&amp;IF(Формулы!Q1817&gt;Y1817,"25-?,Дата 13 - Выбыл в УФСИН;","")&amp;IF(YEAR(ДАННЫЕ!$F$1)=YEAR(ДАННЫЕ!B1817),IF(AT1817&gt;0,"","40-?, вявлен в текущем году! "),"")&amp;IF(YEAR($F$1)=YEAR(W1817),IF(X1817+Y1817&gt;0,"","23-стоит, 24,25 - куда выбыл? "),"")&amp;IF(X1817+Y1817&gt;0,IF(YEAR($F$1)=YEAR(W1817),"","24+25&gt;0? 23 - когда выбыл? "),"")&amp;IF(BA1817&lt;BB1817,"47&gt;=48; ","")&amp;IF(BA1817&lt;BC1817,"47&gt;=49; ","")&amp;IF(BA1817&lt;BD1817,"47&gt;=50; ","")&amp;IF(BE1817&gt;0,IF(BF1817&gt;0,IF(AU1817&gt;AV1817,"","41 и 42 - ? (51 и 52 &gt; 0);"),"51 &gt; 0 52 - ?;"),"")&amp;IF(AU1817&gt;0,IF(AV1817&gt;AU1817,"41&gt;42;","")&amp;IF(BE1817&gt;0,"","41&gt;0 51-?;"),"")&amp;IF(BF1817&gt;0,IF(BE1817&gt;0,"","52&gt;0 51-?;"),"")&amp;IF(AW1817&gt;=AX1817,"","43&gt;44;")&amp;IF(CA1817&gt;0,IF(AW1817&gt;0,"","71 &gt; 0 43-?;"),"")</f>
        <v/>
      </c>
    </row>
    <row r="1818" spans="1:93" ht="12" x14ac:dyDescent="0.2">
      <c r="A1818" s="45"/>
      <c r="B1818" s="46"/>
      <c r="C1818" s="121"/>
      <c r="D1818" s="121"/>
      <c r="E1818" s="336"/>
      <c r="F1818" s="122"/>
      <c r="G1818" s="46"/>
      <c r="H1818" s="45"/>
      <c r="I1818" s="45"/>
      <c r="J1818" s="45"/>
      <c r="K1818" s="45"/>
      <c r="L1818" s="45"/>
      <c r="M1818" s="46"/>
      <c r="N1818" s="46"/>
      <c r="O1818" s="48"/>
      <c r="P1818" s="48"/>
      <c r="Q1818" s="46"/>
      <c r="R1818" s="48"/>
      <c r="S1818" s="48"/>
      <c r="T1818" s="48"/>
      <c r="U1818" s="48"/>
      <c r="V1818" s="48"/>
      <c r="W1818" s="46"/>
      <c r="X1818" s="48"/>
      <c r="Y1818" s="48"/>
      <c r="Z1818" s="157"/>
      <c r="AA1818" s="47"/>
      <c r="AB1818" s="97"/>
      <c r="AC1818" s="49"/>
      <c r="AD1818" s="49"/>
      <c r="AE1818" s="49"/>
      <c r="AF1818" s="49"/>
      <c r="AG1818" s="49"/>
      <c r="AH1818" s="47"/>
      <c r="AI1818" s="47"/>
      <c r="AJ1818" s="47"/>
      <c r="AK1818" s="190"/>
      <c r="AL1818" s="190"/>
      <c r="AM1818" s="190"/>
      <c r="AN1818" s="190"/>
      <c r="AO1818" s="190"/>
      <c r="AP1818" s="151"/>
      <c r="AQ1818" s="322"/>
      <c r="AR1818" s="322"/>
      <c r="AS1818" s="322"/>
      <c r="AT1818" s="47"/>
      <c r="AU1818" s="47"/>
      <c r="AV1818" s="47"/>
      <c r="AW1818" s="47"/>
      <c r="AX1818" s="322"/>
      <c r="AY1818" s="98"/>
      <c r="AZ1818" s="98"/>
      <c r="BA1818" s="47"/>
      <c r="BB1818" s="47"/>
      <c r="BC1818" s="47"/>
      <c r="BD1818" s="47"/>
      <c r="BE1818" s="97"/>
      <c r="BF1818" s="49"/>
      <c r="BG1818" s="239"/>
      <c r="BH1818" s="342"/>
      <c r="BI1818" s="49"/>
      <c r="BJ1818" s="49"/>
      <c r="BK1818" s="49"/>
      <c r="BL1818" s="49"/>
      <c r="BM1818" s="49"/>
      <c r="BN1818" s="47"/>
      <c r="BO1818" s="49"/>
      <c r="BP1818" s="49"/>
      <c r="BQ1818" s="49"/>
      <c r="BR1818" s="323"/>
      <c r="BS1818" s="323"/>
      <c r="BT1818" s="323"/>
      <c r="BU1818" s="49"/>
      <c r="BV1818" s="49"/>
      <c r="BW1818" s="97"/>
      <c r="BX1818" s="97"/>
      <c r="BY1818" s="97"/>
      <c r="BZ1818" s="97"/>
      <c r="CA1818" s="49"/>
      <c r="CB1818" s="49"/>
      <c r="CC1818" s="49"/>
      <c r="CD1818" s="49"/>
      <c r="CE1818" s="49"/>
      <c r="CF1818" s="49"/>
      <c r="CG1818" s="49"/>
      <c r="CH1818" s="49"/>
      <c r="CI1818" s="97"/>
      <c r="CJ1818" s="97"/>
      <c r="CK1818" s="97"/>
      <c r="CL1818" s="97"/>
      <c r="CM1818" s="335"/>
      <c r="CN1818" s="337"/>
      <c r="CO1818" s="315" t="str">
        <f>IF(Формулы!R1818&gt;V1818,"22-?,Дата 14 - Прибыл из УФСИН; ","")&amp;IF(Формулы!Q1818&gt;Y1818,"25-?,Дата 13 - Выбыл в УФСИН;","")&amp;IF(YEAR(ДАННЫЕ!$F$1)=YEAR(ДАННЫЕ!B1818),IF(AT1818&gt;0,"","40-?, вявлен в текущем году! "),"")&amp;IF(YEAR($F$1)=YEAR(W1818),IF(X1818+Y1818&gt;0,"","23-стоит, 24,25 - куда выбыл? "),"")&amp;IF(X1818+Y1818&gt;0,IF(YEAR($F$1)=YEAR(W1818),"","24+25&gt;0? 23 - когда выбыл? "),"")&amp;IF(BA1818&lt;BB1818,"47&gt;=48; ","")&amp;IF(BA1818&lt;BC1818,"47&gt;=49; ","")&amp;IF(BA1818&lt;BD1818,"47&gt;=50; ","")&amp;IF(BE1818&gt;0,IF(BF1818&gt;0,IF(AU1818&gt;AV1818,"","41 и 42 - ? (51 и 52 &gt; 0);"),"51 &gt; 0 52 - ?;"),"")&amp;IF(AU1818&gt;0,IF(AV1818&gt;AU1818,"41&gt;42;","")&amp;IF(BE1818&gt;0,"","41&gt;0 51-?;"),"")&amp;IF(BF1818&gt;0,IF(BE1818&gt;0,"","52&gt;0 51-?;"),"")&amp;IF(AW1818&gt;=AX1818,"","43&gt;44;")&amp;IF(CA1818&gt;0,IF(AW1818&gt;0,"","71 &gt; 0 43-?;"),"")</f>
        <v/>
      </c>
    </row>
    <row r="1819" spans="1:93" ht="12" x14ac:dyDescent="0.2">
      <c r="A1819" s="45"/>
      <c r="B1819" s="46"/>
      <c r="C1819" s="121"/>
      <c r="D1819" s="121"/>
      <c r="E1819" s="336"/>
      <c r="F1819" s="122"/>
      <c r="G1819" s="46"/>
      <c r="H1819" s="45"/>
      <c r="I1819" s="45"/>
      <c r="J1819" s="45"/>
      <c r="K1819" s="45"/>
      <c r="L1819" s="45"/>
      <c r="M1819" s="46"/>
      <c r="N1819" s="46"/>
      <c r="O1819" s="48"/>
      <c r="P1819" s="48"/>
      <c r="Q1819" s="46"/>
      <c r="R1819" s="48"/>
      <c r="S1819" s="48"/>
      <c r="T1819" s="48"/>
      <c r="U1819" s="48"/>
      <c r="V1819" s="48"/>
      <c r="W1819" s="46"/>
      <c r="X1819" s="48"/>
      <c r="Y1819" s="48"/>
      <c r="Z1819" s="157"/>
      <c r="AA1819" s="47"/>
      <c r="AB1819" s="97"/>
      <c r="AC1819" s="49"/>
      <c r="AD1819" s="49"/>
      <c r="AE1819" s="49"/>
      <c r="AF1819" s="49"/>
      <c r="AG1819" s="49"/>
      <c r="AH1819" s="47"/>
      <c r="AI1819" s="47"/>
      <c r="AJ1819" s="47"/>
      <c r="AK1819" s="190"/>
      <c r="AL1819" s="190"/>
      <c r="AM1819" s="190"/>
      <c r="AN1819" s="190"/>
      <c r="AO1819" s="190"/>
      <c r="AP1819" s="151"/>
      <c r="AQ1819" s="322"/>
      <c r="AR1819" s="322"/>
      <c r="AS1819" s="322"/>
      <c r="AT1819" s="47"/>
      <c r="AU1819" s="47"/>
      <c r="AV1819" s="47"/>
      <c r="AW1819" s="47"/>
      <c r="AX1819" s="322"/>
      <c r="AY1819" s="98"/>
      <c r="AZ1819" s="98"/>
      <c r="BA1819" s="47"/>
      <c r="BB1819" s="47"/>
      <c r="BC1819" s="47"/>
      <c r="BD1819" s="47"/>
      <c r="BE1819" s="97"/>
      <c r="BF1819" s="49"/>
      <c r="BG1819" s="239"/>
      <c r="BH1819" s="342"/>
      <c r="BI1819" s="49"/>
      <c r="BJ1819" s="49"/>
      <c r="BK1819" s="49"/>
      <c r="BL1819" s="49"/>
      <c r="BM1819" s="49"/>
      <c r="BN1819" s="47"/>
      <c r="BO1819" s="49"/>
      <c r="BP1819" s="49"/>
      <c r="BQ1819" s="49"/>
      <c r="BR1819" s="323"/>
      <c r="BS1819" s="323"/>
      <c r="BT1819" s="323"/>
      <c r="BU1819" s="49"/>
      <c r="BV1819" s="49"/>
      <c r="BW1819" s="97"/>
      <c r="BX1819" s="97"/>
      <c r="BY1819" s="97"/>
      <c r="BZ1819" s="97"/>
      <c r="CA1819" s="49"/>
      <c r="CB1819" s="49"/>
      <c r="CC1819" s="49"/>
      <c r="CD1819" s="49"/>
      <c r="CE1819" s="49"/>
      <c r="CF1819" s="49"/>
      <c r="CG1819" s="49"/>
      <c r="CH1819" s="49"/>
      <c r="CI1819" s="97"/>
      <c r="CJ1819" s="97"/>
      <c r="CK1819" s="97"/>
      <c r="CL1819" s="97"/>
      <c r="CM1819" s="335"/>
      <c r="CN1819" s="337"/>
      <c r="CO1819" s="315" t="str">
        <f>IF(Формулы!R1819&gt;V1819,"22-?,Дата 14 - Прибыл из УФСИН; ","")&amp;IF(Формулы!Q1819&gt;Y1819,"25-?,Дата 13 - Выбыл в УФСИН;","")&amp;IF(YEAR(ДАННЫЕ!$F$1)=YEAR(ДАННЫЕ!B1819),IF(AT1819&gt;0,"","40-?, вявлен в текущем году! "),"")&amp;IF(YEAR($F$1)=YEAR(W1819),IF(X1819+Y1819&gt;0,"","23-стоит, 24,25 - куда выбыл? "),"")&amp;IF(X1819+Y1819&gt;0,IF(YEAR($F$1)=YEAR(W1819),"","24+25&gt;0? 23 - когда выбыл? "),"")&amp;IF(BA1819&lt;BB1819,"47&gt;=48; ","")&amp;IF(BA1819&lt;BC1819,"47&gt;=49; ","")&amp;IF(BA1819&lt;BD1819,"47&gt;=50; ","")&amp;IF(BE1819&gt;0,IF(BF1819&gt;0,IF(AU1819&gt;AV1819,"","41 и 42 - ? (51 и 52 &gt; 0);"),"51 &gt; 0 52 - ?;"),"")&amp;IF(AU1819&gt;0,IF(AV1819&gt;AU1819,"41&gt;42;","")&amp;IF(BE1819&gt;0,"","41&gt;0 51-?;"),"")&amp;IF(BF1819&gt;0,IF(BE1819&gt;0,"","52&gt;0 51-?;"),"")&amp;IF(AW1819&gt;=AX1819,"","43&gt;44;")&amp;IF(CA1819&gt;0,IF(AW1819&gt;0,"","71 &gt; 0 43-?;"),"")</f>
        <v/>
      </c>
    </row>
    <row r="1820" spans="1:93" ht="12" x14ac:dyDescent="0.2">
      <c r="A1820" s="45"/>
      <c r="B1820" s="46"/>
      <c r="C1820" s="121"/>
      <c r="D1820" s="121"/>
      <c r="E1820" s="336"/>
      <c r="F1820" s="122"/>
      <c r="G1820" s="46"/>
      <c r="H1820" s="45"/>
      <c r="I1820" s="45"/>
      <c r="J1820" s="45"/>
      <c r="K1820" s="45"/>
      <c r="L1820" s="45"/>
      <c r="M1820" s="46"/>
      <c r="N1820" s="46"/>
      <c r="O1820" s="48"/>
      <c r="P1820" s="48"/>
      <c r="Q1820" s="46"/>
      <c r="R1820" s="48"/>
      <c r="S1820" s="48"/>
      <c r="T1820" s="48"/>
      <c r="U1820" s="48"/>
      <c r="V1820" s="48"/>
      <c r="W1820" s="46"/>
      <c r="X1820" s="48"/>
      <c r="Y1820" s="48"/>
      <c r="Z1820" s="157"/>
      <c r="AA1820" s="47"/>
      <c r="AB1820" s="97"/>
      <c r="AC1820" s="49"/>
      <c r="AD1820" s="49"/>
      <c r="AE1820" s="49"/>
      <c r="AF1820" s="49"/>
      <c r="AG1820" s="49"/>
      <c r="AH1820" s="47"/>
      <c r="AI1820" s="47"/>
      <c r="AJ1820" s="47"/>
      <c r="AK1820" s="190"/>
      <c r="AL1820" s="190"/>
      <c r="AM1820" s="190"/>
      <c r="AN1820" s="190"/>
      <c r="AO1820" s="190"/>
      <c r="AP1820" s="151"/>
      <c r="AQ1820" s="322"/>
      <c r="AR1820" s="322"/>
      <c r="AS1820" s="322"/>
      <c r="AT1820" s="47"/>
      <c r="AU1820" s="47"/>
      <c r="AV1820" s="47"/>
      <c r="AW1820" s="47"/>
      <c r="AX1820" s="322"/>
      <c r="AY1820" s="98"/>
      <c r="AZ1820" s="98"/>
      <c r="BA1820" s="47"/>
      <c r="BB1820" s="47"/>
      <c r="BC1820" s="47"/>
      <c r="BD1820" s="47"/>
      <c r="BE1820" s="97"/>
      <c r="BF1820" s="49"/>
      <c r="BG1820" s="239"/>
      <c r="BH1820" s="342"/>
      <c r="BI1820" s="49"/>
      <c r="BJ1820" s="49"/>
      <c r="BK1820" s="49"/>
      <c r="BL1820" s="49"/>
      <c r="BM1820" s="49"/>
      <c r="BN1820" s="47"/>
      <c r="BO1820" s="49"/>
      <c r="BP1820" s="49"/>
      <c r="BQ1820" s="49"/>
      <c r="BR1820" s="323"/>
      <c r="BS1820" s="323"/>
      <c r="BT1820" s="323"/>
      <c r="BU1820" s="49"/>
      <c r="BV1820" s="49"/>
      <c r="BW1820" s="97"/>
      <c r="BX1820" s="97"/>
      <c r="BY1820" s="97"/>
      <c r="BZ1820" s="97"/>
      <c r="CA1820" s="49"/>
      <c r="CB1820" s="49"/>
      <c r="CC1820" s="49"/>
      <c r="CD1820" s="49"/>
      <c r="CE1820" s="49"/>
      <c r="CF1820" s="49"/>
      <c r="CG1820" s="49"/>
      <c r="CH1820" s="49"/>
      <c r="CI1820" s="97"/>
      <c r="CJ1820" s="97"/>
      <c r="CK1820" s="97"/>
      <c r="CL1820" s="97"/>
      <c r="CM1820" s="335"/>
      <c r="CN1820" s="337"/>
      <c r="CO1820" s="315" t="str">
        <f>IF(Формулы!R1820&gt;V1820,"22-?,Дата 14 - Прибыл из УФСИН; ","")&amp;IF(Формулы!Q1820&gt;Y1820,"25-?,Дата 13 - Выбыл в УФСИН;","")&amp;IF(YEAR(ДАННЫЕ!$F$1)=YEAR(ДАННЫЕ!B1820),IF(AT1820&gt;0,"","40-?, вявлен в текущем году! "),"")&amp;IF(YEAR($F$1)=YEAR(W1820),IF(X1820+Y1820&gt;0,"","23-стоит, 24,25 - куда выбыл? "),"")&amp;IF(X1820+Y1820&gt;0,IF(YEAR($F$1)=YEAR(W1820),"","24+25&gt;0? 23 - когда выбыл? "),"")&amp;IF(BA1820&lt;BB1820,"47&gt;=48; ","")&amp;IF(BA1820&lt;BC1820,"47&gt;=49; ","")&amp;IF(BA1820&lt;BD1820,"47&gt;=50; ","")&amp;IF(BE1820&gt;0,IF(BF1820&gt;0,IF(AU1820&gt;AV1820,"","41 и 42 - ? (51 и 52 &gt; 0);"),"51 &gt; 0 52 - ?;"),"")&amp;IF(AU1820&gt;0,IF(AV1820&gt;AU1820,"41&gt;42;","")&amp;IF(BE1820&gt;0,"","41&gt;0 51-?;"),"")&amp;IF(BF1820&gt;0,IF(BE1820&gt;0,"","52&gt;0 51-?;"),"")&amp;IF(AW1820&gt;=AX1820,"","43&gt;44;")&amp;IF(CA1820&gt;0,IF(AW1820&gt;0,"","71 &gt; 0 43-?;"),"")</f>
        <v/>
      </c>
    </row>
    <row r="1821" spans="1:93" ht="12" x14ac:dyDescent="0.2">
      <c r="A1821" s="45"/>
      <c r="B1821" s="46"/>
      <c r="C1821" s="121"/>
      <c r="D1821" s="121"/>
      <c r="E1821" s="336"/>
      <c r="F1821" s="122"/>
      <c r="G1821" s="46"/>
      <c r="H1821" s="45"/>
      <c r="I1821" s="45"/>
      <c r="J1821" s="45"/>
      <c r="K1821" s="45"/>
      <c r="L1821" s="45"/>
      <c r="M1821" s="46"/>
      <c r="N1821" s="46"/>
      <c r="O1821" s="48"/>
      <c r="P1821" s="48"/>
      <c r="Q1821" s="46"/>
      <c r="R1821" s="48"/>
      <c r="S1821" s="48"/>
      <c r="T1821" s="48"/>
      <c r="U1821" s="48"/>
      <c r="V1821" s="48"/>
      <c r="W1821" s="46"/>
      <c r="X1821" s="48"/>
      <c r="Y1821" s="48"/>
      <c r="Z1821" s="157"/>
      <c r="AA1821" s="47"/>
      <c r="AB1821" s="97"/>
      <c r="AC1821" s="49"/>
      <c r="AD1821" s="49"/>
      <c r="AE1821" s="49"/>
      <c r="AF1821" s="49"/>
      <c r="AG1821" s="49"/>
      <c r="AH1821" s="47"/>
      <c r="AI1821" s="47"/>
      <c r="AJ1821" s="47"/>
      <c r="AK1821" s="190"/>
      <c r="AL1821" s="190"/>
      <c r="AM1821" s="190"/>
      <c r="AN1821" s="190"/>
      <c r="AO1821" s="190"/>
      <c r="AP1821" s="151"/>
      <c r="AQ1821" s="322"/>
      <c r="AR1821" s="322"/>
      <c r="AS1821" s="322"/>
      <c r="AT1821" s="47"/>
      <c r="AU1821" s="47"/>
      <c r="AV1821" s="47"/>
      <c r="AW1821" s="47"/>
      <c r="AX1821" s="322"/>
      <c r="AY1821" s="98"/>
      <c r="AZ1821" s="98"/>
      <c r="BA1821" s="47"/>
      <c r="BB1821" s="47"/>
      <c r="BC1821" s="47"/>
      <c r="BD1821" s="47"/>
      <c r="BE1821" s="97"/>
      <c r="BF1821" s="49"/>
      <c r="BG1821" s="239"/>
      <c r="BH1821" s="342"/>
      <c r="BI1821" s="49"/>
      <c r="BJ1821" s="49"/>
      <c r="BK1821" s="49"/>
      <c r="BL1821" s="49"/>
      <c r="BM1821" s="49"/>
      <c r="BN1821" s="47"/>
      <c r="BO1821" s="49"/>
      <c r="BP1821" s="49"/>
      <c r="BQ1821" s="49"/>
      <c r="BR1821" s="323"/>
      <c r="BS1821" s="323"/>
      <c r="BT1821" s="323"/>
      <c r="BU1821" s="49"/>
      <c r="BV1821" s="49"/>
      <c r="BW1821" s="97"/>
      <c r="BX1821" s="97"/>
      <c r="BY1821" s="97"/>
      <c r="BZ1821" s="97"/>
      <c r="CA1821" s="49"/>
      <c r="CB1821" s="49"/>
      <c r="CC1821" s="49"/>
      <c r="CD1821" s="49"/>
      <c r="CE1821" s="49"/>
      <c r="CF1821" s="49"/>
      <c r="CG1821" s="49"/>
      <c r="CH1821" s="49"/>
      <c r="CI1821" s="97"/>
      <c r="CJ1821" s="97"/>
      <c r="CK1821" s="97"/>
      <c r="CL1821" s="97"/>
      <c r="CM1821" s="335"/>
      <c r="CN1821" s="337"/>
      <c r="CO1821" s="315" t="str">
        <f>IF(Формулы!R1821&gt;V1821,"22-?,Дата 14 - Прибыл из УФСИН; ","")&amp;IF(Формулы!Q1821&gt;Y1821,"25-?,Дата 13 - Выбыл в УФСИН;","")&amp;IF(YEAR(ДАННЫЕ!$F$1)=YEAR(ДАННЫЕ!B1821),IF(AT1821&gt;0,"","40-?, вявлен в текущем году! "),"")&amp;IF(YEAR($F$1)=YEAR(W1821),IF(X1821+Y1821&gt;0,"","23-стоит, 24,25 - куда выбыл? "),"")&amp;IF(X1821+Y1821&gt;0,IF(YEAR($F$1)=YEAR(W1821),"","24+25&gt;0? 23 - когда выбыл? "),"")&amp;IF(BA1821&lt;BB1821,"47&gt;=48; ","")&amp;IF(BA1821&lt;BC1821,"47&gt;=49; ","")&amp;IF(BA1821&lt;BD1821,"47&gt;=50; ","")&amp;IF(BE1821&gt;0,IF(BF1821&gt;0,IF(AU1821&gt;AV1821,"","41 и 42 - ? (51 и 52 &gt; 0);"),"51 &gt; 0 52 - ?;"),"")&amp;IF(AU1821&gt;0,IF(AV1821&gt;AU1821,"41&gt;42;","")&amp;IF(BE1821&gt;0,"","41&gt;0 51-?;"),"")&amp;IF(BF1821&gt;0,IF(BE1821&gt;0,"","52&gt;0 51-?;"),"")&amp;IF(AW1821&gt;=AX1821,"","43&gt;44;")&amp;IF(CA1821&gt;0,IF(AW1821&gt;0,"","71 &gt; 0 43-?;"),"")</f>
        <v/>
      </c>
    </row>
    <row r="1822" spans="1:93" ht="12" x14ac:dyDescent="0.2">
      <c r="A1822" s="45"/>
      <c r="B1822" s="46"/>
      <c r="C1822" s="121"/>
      <c r="D1822" s="121"/>
      <c r="E1822" s="336"/>
      <c r="F1822" s="122"/>
      <c r="G1822" s="46"/>
      <c r="H1822" s="45"/>
      <c r="I1822" s="45"/>
      <c r="J1822" s="45"/>
      <c r="K1822" s="45"/>
      <c r="L1822" s="45"/>
      <c r="M1822" s="46"/>
      <c r="N1822" s="46"/>
      <c r="O1822" s="48"/>
      <c r="P1822" s="48"/>
      <c r="Q1822" s="46"/>
      <c r="R1822" s="48"/>
      <c r="S1822" s="48"/>
      <c r="T1822" s="48"/>
      <c r="U1822" s="48"/>
      <c r="V1822" s="48"/>
      <c r="W1822" s="46"/>
      <c r="X1822" s="48"/>
      <c r="Y1822" s="48"/>
      <c r="Z1822" s="157"/>
      <c r="AA1822" s="47"/>
      <c r="AB1822" s="97"/>
      <c r="AC1822" s="49"/>
      <c r="AD1822" s="49"/>
      <c r="AE1822" s="49"/>
      <c r="AF1822" s="49"/>
      <c r="AG1822" s="49"/>
      <c r="AH1822" s="47"/>
      <c r="AI1822" s="47"/>
      <c r="AJ1822" s="47"/>
      <c r="AK1822" s="190"/>
      <c r="AL1822" s="190"/>
      <c r="AM1822" s="190"/>
      <c r="AN1822" s="190"/>
      <c r="AO1822" s="190"/>
      <c r="AP1822" s="151"/>
      <c r="AQ1822" s="322"/>
      <c r="AR1822" s="322"/>
      <c r="AS1822" s="322"/>
      <c r="AT1822" s="47"/>
      <c r="AU1822" s="47"/>
      <c r="AV1822" s="47"/>
      <c r="AW1822" s="47"/>
      <c r="AX1822" s="322"/>
      <c r="AY1822" s="98"/>
      <c r="AZ1822" s="98"/>
      <c r="BA1822" s="47"/>
      <c r="BB1822" s="47"/>
      <c r="BC1822" s="47"/>
      <c r="BD1822" s="47"/>
      <c r="BE1822" s="97"/>
      <c r="BF1822" s="49"/>
      <c r="BG1822" s="239"/>
      <c r="BH1822" s="342"/>
      <c r="BI1822" s="49"/>
      <c r="BJ1822" s="49"/>
      <c r="BK1822" s="49"/>
      <c r="BL1822" s="49"/>
      <c r="BM1822" s="49"/>
      <c r="BN1822" s="47"/>
      <c r="BO1822" s="49"/>
      <c r="BP1822" s="49"/>
      <c r="BQ1822" s="49"/>
      <c r="BR1822" s="323"/>
      <c r="BS1822" s="323"/>
      <c r="BT1822" s="323"/>
      <c r="BU1822" s="49"/>
      <c r="BV1822" s="49"/>
      <c r="BW1822" s="97"/>
      <c r="BX1822" s="97"/>
      <c r="BY1822" s="97"/>
      <c r="BZ1822" s="97"/>
      <c r="CA1822" s="49"/>
      <c r="CB1822" s="49"/>
      <c r="CC1822" s="49"/>
      <c r="CD1822" s="49"/>
      <c r="CE1822" s="49"/>
      <c r="CF1822" s="49"/>
      <c r="CG1822" s="49"/>
      <c r="CH1822" s="49"/>
      <c r="CI1822" s="97"/>
      <c r="CJ1822" s="97"/>
      <c r="CK1822" s="97"/>
      <c r="CL1822" s="97"/>
      <c r="CM1822" s="335"/>
      <c r="CN1822" s="337"/>
      <c r="CO1822" s="315" t="str">
        <f>IF(Формулы!R1822&gt;V1822,"22-?,Дата 14 - Прибыл из УФСИН; ","")&amp;IF(Формулы!Q1822&gt;Y1822,"25-?,Дата 13 - Выбыл в УФСИН;","")&amp;IF(YEAR(ДАННЫЕ!$F$1)=YEAR(ДАННЫЕ!B1822),IF(AT1822&gt;0,"","40-?, вявлен в текущем году! "),"")&amp;IF(YEAR($F$1)=YEAR(W1822),IF(X1822+Y1822&gt;0,"","23-стоит, 24,25 - куда выбыл? "),"")&amp;IF(X1822+Y1822&gt;0,IF(YEAR($F$1)=YEAR(W1822),"","24+25&gt;0? 23 - когда выбыл? "),"")&amp;IF(BA1822&lt;BB1822,"47&gt;=48; ","")&amp;IF(BA1822&lt;BC1822,"47&gt;=49; ","")&amp;IF(BA1822&lt;BD1822,"47&gt;=50; ","")&amp;IF(BE1822&gt;0,IF(BF1822&gt;0,IF(AU1822&gt;AV1822,"","41 и 42 - ? (51 и 52 &gt; 0);"),"51 &gt; 0 52 - ?;"),"")&amp;IF(AU1822&gt;0,IF(AV1822&gt;AU1822,"41&gt;42;","")&amp;IF(BE1822&gt;0,"","41&gt;0 51-?;"),"")&amp;IF(BF1822&gt;0,IF(BE1822&gt;0,"","52&gt;0 51-?;"),"")&amp;IF(AW1822&gt;=AX1822,"","43&gt;44;")&amp;IF(CA1822&gt;0,IF(AW1822&gt;0,"","71 &gt; 0 43-?;"),"")</f>
        <v/>
      </c>
    </row>
    <row r="1823" spans="1:93" ht="12" x14ac:dyDescent="0.2">
      <c r="A1823" s="45"/>
      <c r="B1823" s="46"/>
      <c r="C1823" s="121"/>
      <c r="D1823" s="121"/>
      <c r="E1823" s="336"/>
      <c r="F1823" s="122"/>
      <c r="G1823" s="46"/>
      <c r="H1823" s="45"/>
      <c r="I1823" s="45"/>
      <c r="J1823" s="45"/>
      <c r="K1823" s="45"/>
      <c r="L1823" s="45"/>
      <c r="M1823" s="46"/>
      <c r="N1823" s="46"/>
      <c r="O1823" s="48"/>
      <c r="P1823" s="48"/>
      <c r="Q1823" s="46"/>
      <c r="R1823" s="48"/>
      <c r="S1823" s="48"/>
      <c r="T1823" s="48"/>
      <c r="U1823" s="48"/>
      <c r="V1823" s="48"/>
      <c r="W1823" s="46"/>
      <c r="X1823" s="48"/>
      <c r="Y1823" s="48"/>
      <c r="Z1823" s="157"/>
      <c r="AA1823" s="47"/>
      <c r="AB1823" s="97"/>
      <c r="AC1823" s="49"/>
      <c r="AD1823" s="49"/>
      <c r="AE1823" s="49"/>
      <c r="AF1823" s="49"/>
      <c r="AG1823" s="49"/>
      <c r="AH1823" s="47"/>
      <c r="AI1823" s="47"/>
      <c r="AJ1823" s="47"/>
      <c r="AK1823" s="190"/>
      <c r="AL1823" s="190"/>
      <c r="AM1823" s="190"/>
      <c r="AN1823" s="190"/>
      <c r="AO1823" s="190"/>
      <c r="AP1823" s="151"/>
      <c r="AQ1823" s="322"/>
      <c r="AR1823" s="322"/>
      <c r="AS1823" s="322"/>
      <c r="AT1823" s="47"/>
      <c r="AU1823" s="47"/>
      <c r="AV1823" s="47"/>
      <c r="AW1823" s="47"/>
      <c r="AX1823" s="322"/>
      <c r="AY1823" s="98"/>
      <c r="AZ1823" s="98"/>
      <c r="BA1823" s="47"/>
      <c r="BB1823" s="47"/>
      <c r="BC1823" s="47"/>
      <c r="BD1823" s="47"/>
      <c r="BE1823" s="97"/>
      <c r="BF1823" s="49"/>
      <c r="BG1823" s="239"/>
      <c r="BH1823" s="342"/>
      <c r="BI1823" s="49"/>
      <c r="BJ1823" s="49"/>
      <c r="BK1823" s="49"/>
      <c r="BL1823" s="49"/>
      <c r="BM1823" s="49"/>
      <c r="BN1823" s="47"/>
      <c r="BO1823" s="49"/>
      <c r="BP1823" s="49"/>
      <c r="BQ1823" s="49"/>
      <c r="BR1823" s="323"/>
      <c r="BS1823" s="323"/>
      <c r="BT1823" s="323"/>
      <c r="BU1823" s="49"/>
      <c r="BV1823" s="49"/>
      <c r="BW1823" s="97"/>
      <c r="BX1823" s="97"/>
      <c r="BY1823" s="97"/>
      <c r="BZ1823" s="97"/>
      <c r="CA1823" s="49"/>
      <c r="CB1823" s="49"/>
      <c r="CC1823" s="49"/>
      <c r="CD1823" s="49"/>
      <c r="CE1823" s="49"/>
      <c r="CF1823" s="49"/>
      <c r="CG1823" s="49"/>
      <c r="CH1823" s="49"/>
      <c r="CI1823" s="97"/>
      <c r="CJ1823" s="97"/>
      <c r="CK1823" s="97"/>
      <c r="CL1823" s="97"/>
      <c r="CM1823" s="335"/>
      <c r="CN1823" s="337"/>
      <c r="CO1823" s="315" t="str">
        <f>IF(Формулы!R1823&gt;V1823,"22-?,Дата 14 - Прибыл из УФСИН; ","")&amp;IF(Формулы!Q1823&gt;Y1823,"25-?,Дата 13 - Выбыл в УФСИН;","")&amp;IF(YEAR(ДАННЫЕ!$F$1)=YEAR(ДАННЫЕ!B1823),IF(AT1823&gt;0,"","40-?, вявлен в текущем году! "),"")&amp;IF(YEAR($F$1)=YEAR(W1823),IF(X1823+Y1823&gt;0,"","23-стоит, 24,25 - куда выбыл? "),"")&amp;IF(X1823+Y1823&gt;0,IF(YEAR($F$1)=YEAR(W1823),"","24+25&gt;0? 23 - когда выбыл? "),"")&amp;IF(BA1823&lt;BB1823,"47&gt;=48; ","")&amp;IF(BA1823&lt;BC1823,"47&gt;=49; ","")&amp;IF(BA1823&lt;BD1823,"47&gt;=50; ","")&amp;IF(BE1823&gt;0,IF(BF1823&gt;0,IF(AU1823&gt;AV1823,"","41 и 42 - ? (51 и 52 &gt; 0);"),"51 &gt; 0 52 - ?;"),"")&amp;IF(AU1823&gt;0,IF(AV1823&gt;AU1823,"41&gt;42;","")&amp;IF(BE1823&gt;0,"","41&gt;0 51-?;"),"")&amp;IF(BF1823&gt;0,IF(BE1823&gt;0,"","52&gt;0 51-?;"),"")&amp;IF(AW1823&gt;=AX1823,"","43&gt;44;")&amp;IF(CA1823&gt;0,IF(AW1823&gt;0,"","71 &gt; 0 43-?;"),"")</f>
        <v/>
      </c>
    </row>
    <row r="1824" spans="1:93" ht="12" x14ac:dyDescent="0.2">
      <c r="A1824" s="45"/>
      <c r="B1824" s="46"/>
      <c r="C1824" s="121"/>
      <c r="D1824" s="121"/>
      <c r="E1824" s="336"/>
      <c r="F1824" s="122"/>
      <c r="G1824" s="46"/>
      <c r="H1824" s="45"/>
      <c r="I1824" s="45"/>
      <c r="J1824" s="45"/>
      <c r="K1824" s="45"/>
      <c r="L1824" s="45"/>
      <c r="M1824" s="46"/>
      <c r="N1824" s="46"/>
      <c r="O1824" s="48"/>
      <c r="P1824" s="48"/>
      <c r="Q1824" s="46"/>
      <c r="R1824" s="48"/>
      <c r="S1824" s="48"/>
      <c r="T1824" s="48"/>
      <c r="U1824" s="48"/>
      <c r="V1824" s="48"/>
      <c r="W1824" s="46"/>
      <c r="X1824" s="48"/>
      <c r="Y1824" s="48"/>
      <c r="Z1824" s="157"/>
      <c r="AA1824" s="47"/>
      <c r="AB1824" s="97"/>
      <c r="AC1824" s="49"/>
      <c r="AD1824" s="49"/>
      <c r="AE1824" s="49"/>
      <c r="AF1824" s="49"/>
      <c r="AG1824" s="49"/>
      <c r="AH1824" s="47"/>
      <c r="AI1824" s="47"/>
      <c r="AJ1824" s="47"/>
      <c r="AK1824" s="190"/>
      <c r="AL1824" s="190"/>
      <c r="AM1824" s="190"/>
      <c r="AN1824" s="190"/>
      <c r="AO1824" s="190"/>
      <c r="AP1824" s="151"/>
      <c r="AQ1824" s="322"/>
      <c r="AR1824" s="322"/>
      <c r="AS1824" s="322"/>
      <c r="AT1824" s="47"/>
      <c r="AU1824" s="47"/>
      <c r="AV1824" s="47"/>
      <c r="AW1824" s="47"/>
      <c r="AX1824" s="322"/>
      <c r="AY1824" s="98"/>
      <c r="AZ1824" s="98"/>
      <c r="BA1824" s="47"/>
      <c r="BB1824" s="47"/>
      <c r="BC1824" s="47"/>
      <c r="BD1824" s="47"/>
      <c r="BE1824" s="97"/>
      <c r="BF1824" s="49"/>
      <c r="BG1824" s="239"/>
      <c r="BH1824" s="342"/>
      <c r="BI1824" s="49"/>
      <c r="BJ1824" s="49"/>
      <c r="BK1824" s="49"/>
      <c r="BL1824" s="49"/>
      <c r="BM1824" s="49"/>
      <c r="BN1824" s="47"/>
      <c r="BO1824" s="49"/>
      <c r="BP1824" s="49"/>
      <c r="BQ1824" s="49"/>
      <c r="BR1824" s="323"/>
      <c r="BS1824" s="323"/>
      <c r="BT1824" s="323"/>
      <c r="BU1824" s="49"/>
      <c r="BV1824" s="49"/>
      <c r="BW1824" s="97"/>
      <c r="BX1824" s="97"/>
      <c r="BY1824" s="97"/>
      <c r="BZ1824" s="97"/>
      <c r="CA1824" s="49"/>
      <c r="CB1824" s="49"/>
      <c r="CC1824" s="49"/>
      <c r="CD1824" s="49"/>
      <c r="CE1824" s="49"/>
      <c r="CF1824" s="49"/>
      <c r="CG1824" s="49"/>
      <c r="CH1824" s="49"/>
      <c r="CI1824" s="97"/>
      <c r="CJ1824" s="97"/>
      <c r="CK1824" s="97"/>
      <c r="CL1824" s="97"/>
      <c r="CM1824" s="335"/>
      <c r="CN1824" s="337"/>
      <c r="CO1824" s="315" t="str">
        <f>IF(Формулы!R1824&gt;V1824,"22-?,Дата 14 - Прибыл из УФСИН; ","")&amp;IF(Формулы!Q1824&gt;Y1824,"25-?,Дата 13 - Выбыл в УФСИН;","")&amp;IF(YEAR(ДАННЫЕ!$F$1)=YEAR(ДАННЫЕ!B1824),IF(AT1824&gt;0,"","40-?, вявлен в текущем году! "),"")&amp;IF(YEAR($F$1)=YEAR(W1824),IF(X1824+Y1824&gt;0,"","23-стоит, 24,25 - куда выбыл? "),"")&amp;IF(X1824+Y1824&gt;0,IF(YEAR($F$1)=YEAR(W1824),"","24+25&gt;0? 23 - когда выбыл? "),"")&amp;IF(BA1824&lt;BB1824,"47&gt;=48; ","")&amp;IF(BA1824&lt;BC1824,"47&gt;=49; ","")&amp;IF(BA1824&lt;BD1824,"47&gt;=50; ","")&amp;IF(BE1824&gt;0,IF(BF1824&gt;0,IF(AU1824&gt;AV1824,"","41 и 42 - ? (51 и 52 &gt; 0);"),"51 &gt; 0 52 - ?;"),"")&amp;IF(AU1824&gt;0,IF(AV1824&gt;AU1824,"41&gt;42;","")&amp;IF(BE1824&gt;0,"","41&gt;0 51-?;"),"")&amp;IF(BF1824&gt;0,IF(BE1824&gt;0,"","52&gt;0 51-?;"),"")&amp;IF(AW1824&gt;=AX1824,"","43&gt;44;")&amp;IF(CA1824&gt;0,IF(AW1824&gt;0,"","71 &gt; 0 43-?;"),"")</f>
        <v/>
      </c>
    </row>
    <row r="1825" spans="1:93" ht="12" x14ac:dyDescent="0.2">
      <c r="A1825" s="45"/>
      <c r="B1825" s="46"/>
      <c r="C1825" s="121"/>
      <c r="D1825" s="121"/>
      <c r="E1825" s="336"/>
      <c r="F1825" s="122"/>
      <c r="G1825" s="46"/>
      <c r="H1825" s="45"/>
      <c r="I1825" s="45"/>
      <c r="J1825" s="45"/>
      <c r="K1825" s="45"/>
      <c r="L1825" s="45"/>
      <c r="M1825" s="46"/>
      <c r="N1825" s="46"/>
      <c r="O1825" s="48"/>
      <c r="P1825" s="48"/>
      <c r="Q1825" s="46"/>
      <c r="R1825" s="48"/>
      <c r="S1825" s="48"/>
      <c r="T1825" s="48"/>
      <c r="U1825" s="48"/>
      <c r="V1825" s="48"/>
      <c r="W1825" s="46"/>
      <c r="X1825" s="48"/>
      <c r="Y1825" s="48"/>
      <c r="Z1825" s="157"/>
      <c r="AA1825" s="47"/>
      <c r="AB1825" s="97"/>
      <c r="AC1825" s="49"/>
      <c r="AD1825" s="49"/>
      <c r="AE1825" s="49"/>
      <c r="AF1825" s="49"/>
      <c r="AG1825" s="49"/>
      <c r="AH1825" s="47"/>
      <c r="AI1825" s="47"/>
      <c r="AJ1825" s="47"/>
      <c r="AK1825" s="190"/>
      <c r="AL1825" s="190"/>
      <c r="AM1825" s="190"/>
      <c r="AN1825" s="190"/>
      <c r="AO1825" s="190"/>
      <c r="AP1825" s="151"/>
      <c r="AQ1825" s="322"/>
      <c r="AR1825" s="322"/>
      <c r="AS1825" s="322"/>
      <c r="AT1825" s="47"/>
      <c r="AU1825" s="47"/>
      <c r="AV1825" s="47"/>
      <c r="AW1825" s="47"/>
      <c r="AX1825" s="322"/>
      <c r="AY1825" s="98"/>
      <c r="AZ1825" s="98"/>
      <c r="BA1825" s="47"/>
      <c r="BB1825" s="47"/>
      <c r="BC1825" s="47"/>
      <c r="BD1825" s="47"/>
      <c r="BE1825" s="97"/>
      <c r="BF1825" s="49"/>
      <c r="BG1825" s="239"/>
      <c r="BH1825" s="342"/>
      <c r="BI1825" s="49"/>
      <c r="BJ1825" s="49"/>
      <c r="BK1825" s="49"/>
      <c r="BL1825" s="49"/>
      <c r="BM1825" s="49"/>
      <c r="BN1825" s="47"/>
      <c r="BO1825" s="49"/>
      <c r="BP1825" s="49"/>
      <c r="BQ1825" s="49"/>
      <c r="BR1825" s="323"/>
      <c r="BS1825" s="323"/>
      <c r="BT1825" s="323"/>
      <c r="BU1825" s="49"/>
      <c r="BV1825" s="49"/>
      <c r="BW1825" s="97"/>
      <c r="BX1825" s="97"/>
      <c r="BY1825" s="97"/>
      <c r="BZ1825" s="97"/>
      <c r="CA1825" s="49"/>
      <c r="CB1825" s="49"/>
      <c r="CC1825" s="49"/>
      <c r="CD1825" s="49"/>
      <c r="CE1825" s="49"/>
      <c r="CF1825" s="49"/>
      <c r="CG1825" s="49"/>
      <c r="CH1825" s="49"/>
      <c r="CI1825" s="97"/>
      <c r="CJ1825" s="97"/>
      <c r="CK1825" s="97"/>
      <c r="CL1825" s="97"/>
      <c r="CM1825" s="335"/>
      <c r="CN1825" s="337"/>
      <c r="CO1825" s="315" t="str">
        <f>IF(Формулы!R1825&gt;V1825,"22-?,Дата 14 - Прибыл из УФСИН; ","")&amp;IF(Формулы!Q1825&gt;Y1825,"25-?,Дата 13 - Выбыл в УФСИН;","")&amp;IF(YEAR(ДАННЫЕ!$F$1)=YEAR(ДАННЫЕ!B1825),IF(AT1825&gt;0,"","40-?, вявлен в текущем году! "),"")&amp;IF(YEAR($F$1)=YEAR(W1825),IF(X1825+Y1825&gt;0,"","23-стоит, 24,25 - куда выбыл? "),"")&amp;IF(X1825+Y1825&gt;0,IF(YEAR($F$1)=YEAR(W1825),"","24+25&gt;0? 23 - когда выбыл? "),"")&amp;IF(BA1825&lt;BB1825,"47&gt;=48; ","")&amp;IF(BA1825&lt;BC1825,"47&gt;=49; ","")&amp;IF(BA1825&lt;BD1825,"47&gt;=50; ","")&amp;IF(BE1825&gt;0,IF(BF1825&gt;0,IF(AU1825&gt;AV1825,"","41 и 42 - ? (51 и 52 &gt; 0);"),"51 &gt; 0 52 - ?;"),"")&amp;IF(AU1825&gt;0,IF(AV1825&gt;AU1825,"41&gt;42;","")&amp;IF(BE1825&gt;0,"","41&gt;0 51-?;"),"")&amp;IF(BF1825&gt;0,IF(BE1825&gt;0,"","52&gt;0 51-?;"),"")&amp;IF(AW1825&gt;=AX1825,"","43&gt;44;")&amp;IF(CA1825&gt;0,IF(AW1825&gt;0,"","71 &gt; 0 43-?;"),"")</f>
        <v/>
      </c>
    </row>
    <row r="1826" spans="1:93" ht="12" x14ac:dyDescent="0.2">
      <c r="A1826" s="45"/>
      <c r="B1826" s="46"/>
      <c r="C1826" s="121"/>
      <c r="D1826" s="121"/>
      <c r="E1826" s="336"/>
      <c r="F1826" s="122"/>
      <c r="G1826" s="46"/>
      <c r="H1826" s="45"/>
      <c r="I1826" s="45"/>
      <c r="J1826" s="45"/>
      <c r="K1826" s="45"/>
      <c r="L1826" s="45"/>
      <c r="M1826" s="46"/>
      <c r="N1826" s="46"/>
      <c r="O1826" s="48"/>
      <c r="P1826" s="48"/>
      <c r="Q1826" s="46"/>
      <c r="R1826" s="48"/>
      <c r="S1826" s="48"/>
      <c r="T1826" s="48"/>
      <c r="U1826" s="48"/>
      <c r="V1826" s="48"/>
      <c r="W1826" s="46"/>
      <c r="X1826" s="48"/>
      <c r="Y1826" s="48"/>
      <c r="Z1826" s="157"/>
      <c r="AA1826" s="47"/>
      <c r="AB1826" s="97"/>
      <c r="AC1826" s="49"/>
      <c r="AD1826" s="49"/>
      <c r="AE1826" s="49"/>
      <c r="AF1826" s="49"/>
      <c r="AG1826" s="49"/>
      <c r="AH1826" s="47"/>
      <c r="AI1826" s="47"/>
      <c r="AJ1826" s="47"/>
      <c r="AK1826" s="190"/>
      <c r="AL1826" s="190"/>
      <c r="AM1826" s="190"/>
      <c r="AN1826" s="190"/>
      <c r="AO1826" s="190"/>
      <c r="AP1826" s="151"/>
      <c r="AQ1826" s="322"/>
      <c r="AR1826" s="322"/>
      <c r="AS1826" s="322"/>
      <c r="AT1826" s="47"/>
      <c r="AU1826" s="47"/>
      <c r="AV1826" s="47"/>
      <c r="AW1826" s="47"/>
      <c r="AX1826" s="322"/>
      <c r="AY1826" s="98"/>
      <c r="AZ1826" s="98"/>
      <c r="BA1826" s="47"/>
      <c r="BB1826" s="47"/>
      <c r="BC1826" s="47"/>
      <c r="BD1826" s="47"/>
      <c r="BE1826" s="97"/>
      <c r="BF1826" s="49"/>
      <c r="BG1826" s="239"/>
      <c r="BH1826" s="342"/>
      <c r="BI1826" s="49"/>
      <c r="BJ1826" s="49"/>
      <c r="BK1826" s="49"/>
      <c r="BL1826" s="49"/>
      <c r="BM1826" s="49"/>
      <c r="BN1826" s="47"/>
      <c r="BO1826" s="49"/>
      <c r="BP1826" s="49"/>
      <c r="BQ1826" s="49"/>
      <c r="BR1826" s="323"/>
      <c r="BS1826" s="323"/>
      <c r="BT1826" s="323"/>
      <c r="BU1826" s="49"/>
      <c r="BV1826" s="49"/>
      <c r="BW1826" s="97"/>
      <c r="BX1826" s="97"/>
      <c r="BY1826" s="97"/>
      <c r="BZ1826" s="97"/>
      <c r="CA1826" s="49"/>
      <c r="CB1826" s="49"/>
      <c r="CC1826" s="49"/>
      <c r="CD1826" s="49"/>
      <c r="CE1826" s="49"/>
      <c r="CF1826" s="49"/>
      <c r="CG1826" s="49"/>
      <c r="CH1826" s="49"/>
      <c r="CI1826" s="97"/>
      <c r="CJ1826" s="97"/>
      <c r="CK1826" s="97"/>
      <c r="CL1826" s="97"/>
      <c r="CM1826" s="335"/>
      <c r="CN1826" s="337"/>
      <c r="CO1826" s="315" t="str">
        <f>IF(Формулы!R1826&gt;V1826,"22-?,Дата 14 - Прибыл из УФСИН; ","")&amp;IF(Формулы!Q1826&gt;Y1826,"25-?,Дата 13 - Выбыл в УФСИН;","")&amp;IF(YEAR(ДАННЫЕ!$F$1)=YEAR(ДАННЫЕ!B1826),IF(AT1826&gt;0,"","40-?, вявлен в текущем году! "),"")&amp;IF(YEAR($F$1)=YEAR(W1826),IF(X1826+Y1826&gt;0,"","23-стоит, 24,25 - куда выбыл? "),"")&amp;IF(X1826+Y1826&gt;0,IF(YEAR($F$1)=YEAR(W1826),"","24+25&gt;0? 23 - когда выбыл? "),"")&amp;IF(BA1826&lt;BB1826,"47&gt;=48; ","")&amp;IF(BA1826&lt;BC1826,"47&gt;=49; ","")&amp;IF(BA1826&lt;BD1826,"47&gt;=50; ","")&amp;IF(BE1826&gt;0,IF(BF1826&gt;0,IF(AU1826&gt;AV1826,"","41 и 42 - ? (51 и 52 &gt; 0);"),"51 &gt; 0 52 - ?;"),"")&amp;IF(AU1826&gt;0,IF(AV1826&gt;AU1826,"41&gt;42;","")&amp;IF(BE1826&gt;0,"","41&gt;0 51-?;"),"")&amp;IF(BF1826&gt;0,IF(BE1826&gt;0,"","52&gt;0 51-?;"),"")&amp;IF(AW1826&gt;=AX1826,"","43&gt;44;")&amp;IF(CA1826&gt;0,IF(AW1826&gt;0,"","71 &gt; 0 43-?;"),"")</f>
        <v/>
      </c>
    </row>
    <row r="1827" spans="1:93" ht="12" x14ac:dyDescent="0.2">
      <c r="A1827" s="45"/>
      <c r="B1827" s="46"/>
      <c r="C1827" s="121"/>
      <c r="D1827" s="121"/>
      <c r="E1827" s="336"/>
      <c r="F1827" s="122"/>
      <c r="G1827" s="46"/>
      <c r="H1827" s="45"/>
      <c r="I1827" s="45"/>
      <c r="J1827" s="45"/>
      <c r="K1827" s="45"/>
      <c r="L1827" s="45"/>
      <c r="M1827" s="46"/>
      <c r="N1827" s="46"/>
      <c r="O1827" s="48"/>
      <c r="P1827" s="48"/>
      <c r="Q1827" s="46"/>
      <c r="R1827" s="48"/>
      <c r="S1827" s="48"/>
      <c r="T1827" s="48"/>
      <c r="U1827" s="48"/>
      <c r="V1827" s="48"/>
      <c r="W1827" s="46"/>
      <c r="X1827" s="48"/>
      <c r="Y1827" s="48"/>
      <c r="Z1827" s="157"/>
      <c r="AA1827" s="47"/>
      <c r="AB1827" s="97"/>
      <c r="AC1827" s="49"/>
      <c r="AD1827" s="49"/>
      <c r="AE1827" s="49"/>
      <c r="AF1827" s="49"/>
      <c r="AG1827" s="49"/>
      <c r="AH1827" s="47"/>
      <c r="AI1827" s="47"/>
      <c r="AJ1827" s="47"/>
      <c r="AK1827" s="190"/>
      <c r="AL1827" s="190"/>
      <c r="AM1827" s="190"/>
      <c r="AN1827" s="190"/>
      <c r="AO1827" s="190"/>
      <c r="AP1827" s="151"/>
      <c r="AQ1827" s="322"/>
      <c r="AR1827" s="322"/>
      <c r="AS1827" s="322"/>
      <c r="AT1827" s="47"/>
      <c r="AU1827" s="47"/>
      <c r="AV1827" s="47"/>
      <c r="AW1827" s="47"/>
      <c r="AX1827" s="322"/>
      <c r="AY1827" s="98"/>
      <c r="AZ1827" s="98"/>
      <c r="BA1827" s="47"/>
      <c r="BB1827" s="47"/>
      <c r="BC1827" s="47"/>
      <c r="BD1827" s="47"/>
      <c r="BE1827" s="97"/>
      <c r="BF1827" s="49"/>
      <c r="BG1827" s="239"/>
      <c r="BH1827" s="342"/>
      <c r="BI1827" s="49"/>
      <c r="BJ1827" s="49"/>
      <c r="BK1827" s="49"/>
      <c r="BL1827" s="49"/>
      <c r="BM1827" s="49"/>
      <c r="BN1827" s="47"/>
      <c r="BO1827" s="49"/>
      <c r="BP1827" s="49"/>
      <c r="BQ1827" s="49"/>
      <c r="BR1827" s="323"/>
      <c r="BS1827" s="323"/>
      <c r="BT1827" s="323"/>
      <c r="BU1827" s="49"/>
      <c r="BV1827" s="49"/>
      <c r="BW1827" s="97"/>
      <c r="BX1827" s="97"/>
      <c r="BY1827" s="97"/>
      <c r="BZ1827" s="97"/>
      <c r="CA1827" s="49"/>
      <c r="CB1827" s="49"/>
      <c r="CC1827" s="49"/>
      <c r="CD1827" s="49"/>
      <c r="CE1827" s="49"/>
      <c r="CF1827" s="49"/>
      <c r="CG1827" s="49"/>
      <c r="CH1827" s="49"/>
      <c r="CI1827" s="97"/>
      <c r="CJ1827" s="97"/>
      <c r="CK1827" s="97"/>
      <c r="CL1827" s="97"/>
      <c r="CM1827" s="335"/>
      <c r="CN1827" s="337"/>
      <c r="CO1827" s="315" t="str">
        <f>IF(Формулы!R1827&gt;V1827,"22-?,Дата 14 - Прибыл из УФСИН; ","")&amp;IF(Формулы!Q1827&gt;Y1827,"25-?,Дата 13 - Выбыл в УФСИН;","")&amp;IF(YEAR(ДАННЫЕ!$F$1)=YEAR(ДАННЫЕ!B1827),IF(AT1827&gt;0,"","40-?, вявлен в текущем году! "),"")&amp;IF(YEAR($F$1)=YEAR(W1827),IF(X1827+Y1827&gt;0,"","23-стоит, 24,25 - куда выбыл? "),"")&amp;IF(X1827+Y1827&gt;0,IF(YEAR($F$1)=YEAR(W1827),"","24+25&gt;0? 23 - когда выбыл? "),"")&amp;IF(BA1827&lt;BB1827,"47&gt;=48; ","")&amp;IF(BA1827&lt;BC1827,"47&gt;=49; ","")&amp;IF(BA1827&lt;BD1827,"47&gt;=50; ","")&amp;IF(BE1827&gt;0,IF(BF1827&gt;0,IF(AU1827&gt;AV1827,"","41 и 42 - ? (51 и 52 &gt; 0);"),"51 &gt; 0 52 - ?;"),"")&amp;IF(AU1827&gt;0,IF(AV1827&gt;AU1827,"41&gt;42;","")&amp;IF(BE1827&gt;0,"","41&gt;0 51-?;"),"")&amp;IF(BF1827&gt;0,IF(BE1827&gt;0,"","52&gt;0 51-?;"),"")&amp;IF(AW1827&gt;=AX1827,"","43&gt;44;")&amp;IF(CA1827&gt;0,IF(AW1827&gt;0,"","71 &gt; 0 43-?;"),"")</f>
        <v/>
      </c>
    </row>
    <row r="1828" spans="1:93" ht="12" x14ac:dyDescent="0.2">
      <c r="A1828" s="45"/>
      <c r="B1828" s="46"/>
      <c r="C1828" s="121"/>
      <c r="D1828" s="121"/>
      <c r="E1828" s="336"/>
      <c r="F1828" s="122"/>
      <c r="G1828" s="46"/>
      <c r="H1828" s="45"/>
      <c r="I1828" s="45"/>
      <c r="J1828" s="45"/>
      <c r="K1828" s="45"/>
      <c r="L1828" s="45"/>
      <c r="M1828" s="46"/>
      <c r="N1828" s="46"/>
      <c r="O1828" s="48"/>
      <c r="P1828" s="48"/>
      <c r="Q1828" s="46"/>
      <c r="R1828" s="48"/>
      <c r="S1828" s="48"/>
      <c r="T1828" s="48"/>
      <c r="U1828" s="48"/>
      <c r="V1828" s="48"/>
      <c r="W1828" s="46"/>
      <c r="X1828" s="48"/>
      <c r="Y1828" s="48"/>
      <c r="Z1828" s="157"/>
      <c r="AA1828" s="47"/>
      <c r="AB1828" s="97"/>
      <c r="AC1828" s="49"/>
      <c r="AD1828" s="49"/>
      <c r="AE1828" s="49"/>
      <c r="AF1828" s="49"/>
      <c r="AG1828" s="49"/>
      <c r="AH1828" s="47"/>
      <c r="AI1828" s="47"/>
      <c r="AJ1828" s="47"/>
      <c r="AK1828" s="190"/>
      <c r="AL1828" s="190"/>
      <c r="AM1828" s="190"/>
      <c r="AN1828" s="190"/>
      <c r="AO1828" s="190"/>
      <c r="AP1828" s="151"/>
      <c r="AQ1828" s="322"/>
      <c r="AR1828" s="322"/>
      <c r="AS1828" s="322"/>
      <c r="AT1828" s="47"/>
      <c r="AU1828" s="47"/>
      <c r="AV1828" s="47"/>
      <c r="AW1828" s="47"/>
      <c r="AX1828" s="322"/>
      <c r="AY1828" s="98"/>
      <c r="AZ1828" s="98"/>
      <c r="BA1828" s="47"/>
      <c r="BB1828" s="47"/>
      <c r="BC1828" s="47"/>
      <c r="BD1828" s="47"/>
      <c r="BE1828" s="97"/>
      <c r="BF1828" s="49"/>
      <c r="BG1828" s="239"/>
      <c r="BH1828" s="342"/>
      <c r="BI1828" s="49"/>
      <c r="BJ1828" s="49"/>
      <c r="BK1828" s="49"/>
      <c r="BL1828" s="49"/>
      <c r="BM1828" s="49"/>
      <c r="BN1828" s="47"/>
      <c r="BO1828" s="49"/>
      <c r="BP1828" s="49"/>
      <c r="BQ1828" s="49"/>
      <c r="BR1828" s="323"/>
      <c r="BS1828" s="323"/>
      <c r="BT1828" s="323"/>
      <c r="BU1828" s="49"/>
      <c r="BV1828" s="49"/>
      <c r="BW1828" s="97"/>
      <c r="BX1828" s="97"/>
      <c r="BY1828" s="97"/>
      <c r="BZ1828" s="97"/>
      <c r="CA1828" s="49"/>
      <c r="CB1828" s="49"/>
      <c r="CC1828" s="49"/>
      <c r="CD1828" s="49"/>
      <c r="CE1828" s="49"/>
      <c r="CF1828" s="49"/>
      <c r="CG1828" s="49"/>
      <c r="CH1828" s="49"/>
      <c r="CI1828" s="97"/>
      <c r="CJ1828" s="97"/>
      <c r="CK1828" s="97"/>
      <c r="CL1828" s="97"/>
      <c r="CM1828" s="335"/>
      <c r="CN1828" s="337"/>
      <c r="CO1828" s="315" t="str">
        <f>IF(Формулы!R1828&gt;V1828,"22-?,Дата 14 - Прибыл из УФСИН; ","")&amp;IF(Формулы!Q1828&gt;Y1828,"25-?,Дата 13 - Выбыл в УФСИН;","")&amp;IF(YEAR(ДАННЫЕ!$F$1)=YEAR(ДАННЫЕ!B1828),IF(AT1828&gt;0,"","40-?, вявлен в текущем году! "),"")&amp;IF(YEAR($F$1)=YEAR(W1828),IF(X1828+Y1828&gt;0,"","23-стоит, 24,25 - куда выбыл? "),"")&amp;IF(X1828+Y1828&gt;0,IF(YEAR($F$1)=YEAR(W1828),"","24+25&gt;0? 23 - когда выбыл? "),"")&amp;IF(BA1828&lt;BB1828,"47&gt;=48; ","")&amp;IF(BA1828&lt;BC1828,"47&gt;=49; ","")&amp;IF(BA1828&lt;BD1828,"47&gt;=50; ","")&amp;IF(BE1828&gt;0,IF(BF1828&gt;0,IF(AU1828&gt;AV1828,"","41 и 42 - ? (51 и 52 &gt; 0);"),"51 &gt; 0 52 - ?;"),"")&amp;IF(AU1828&gt;0,IF(AV1828&gt;AU1828,"41&gt;42;","")&amp;IF(BE1828&gt;0,"","41&gt;0 51-?;"),"")&amp;IF(BF1828&gt;0,IF(BE1828&gt;0,"","52&gt;0 51-?;"),"")&amp;IF(AW1828&gt;=AX1828,"","43&gt;44;")&amp;IF(CA1828&gt;0,IF(AW1828&gt;0,"","71 &gt; 0 43-?;"),"")</f>
        <v/>
      </c>
    </row>
    <row r="1829" spans="1:93" ht="12" x14ac:dyDescent="0.2">
      <c r="A1829" s="45"/>
      <c r="B1829" s="46"/>
      <c r="C1829" s="121"/>
      <c r="D1829" s="121"/>
      <c r="E1829" s="336"/>
      <c r="F1829" s="122"/>
      <c r="G1829" s="46"/>
      <c r="H1829" s="45"/>
      <c r="I1829" s="45"/>
      <c r="J1829" s="45"/>
      <c r="K1829" s="45"/>
      <c r="L1829" s="45"/>
      <c r="M1829" s="46"/>
      <c r="N1829" s="46"/>
      <c r="O1829" s="48"/>
      <c r="P1829" s="48"/>
      <c r="Q1829" s="46"/>
      <c r="R1829" s="48"/>
      <c r="S1829" s="48"/>
      <c r="T1829" s="48"/>
      <c r="U1829" s="48"/>
      <c r="V1829" s="48"/>
      <c r="W1829" s="46"/>
      <c r="X1829" s="48"/>
      <c r="Y1829" s="48"/>
      <c r="Z1829" s="157"/>
      <c r="AA1829" s="47"/>
      <c r="AB1829" s="97"/>
      <c r="AC1829" s="49"/>
      <c r="AD1829" s="49"/>
      <c r="AE1829" s="49"/>
      <c r="AF1829" s="49"/>
      <c r="AG1829" s="49"/>
      <c r="AH1829" s="47"/>
      <c r="AI1829" s="47"/>
      <c r="AJ1829" s="47"/>
      <c r="AK1829" s="190"/>
      <c r="AL1829" s="190"/>
      <c r="AM1829" s="190"/>
      <c r="AN1829" s="190"/>
      <c r="AO1829" s="190"/>
      <c r="AP1829" s="151"/>
      <c r="AQ1829" s="322"/>
      <c r="AR1829" s="322"/>
      <c r="AS1829" s="322"/>
      <c r="AT1829" s="47"/>
      <c r="AU1829" s="47"/>
      <c r="AV1829" s="47"/>
      <c r="AW1829" s="47"/>
      <c r="AX1829" s="322"/>
      <c r="AY1829" s="98"/>
      <c r="AZ1829" s="98"/>
      <c r="BA1829" s="47"/>
      <c r="BB1829" s="47"/>
      <c r="BC1829" s="47"/>
      <c r="BD1829" s="47"/>
      <c r="BE1829" s="97"/>
      <c r="BF1829" s="49"/>
      <c r="BG1829" s="239"/>
      <c r="BH1829" s="342"/>
      <c r="BI1829" s="49"/>
      <c r="BJ1829" s="49"/>
      <c r="BK1829" s="49"/>
      <c r="BL1829" s="49"/>
      <c r="BM1829" s="49"/>
      <c r="BN1829" s="47"/>
      <c r="BO1829" s="49"/>
      <c r="BP1829" s="49"/>
      <c r="BQ1829" s="49"/>
      <c r="BR1829" s="323"/>
      <c r="BS1829" s="323"/>
      <c r="BT1829" s="323"/>
      <c r="BU1829" s="49"/>
      <c r="BV1829" s="49"/>
      <c r="BW1829" s="97"/>
      <c r="BX1829" s="97"/>
      <c r="BY1829" s="97"/>
      <c r="BZ1829" s="97"/>
      <c r="CA1829" s="49"/>
      <c r="CB1829" s="49"/>
      <c r="CC1829" s="49"/>
      <c r="CD1829" s="49"/>
      <c r="CE1829" s="49"/>
      <c r="CF1829" s="49"/>
      <c r="CG1829" s="49"/>
      <c r="CH1829" s="49"/>
      <c r="CI1829" s="97"/>
      <c r="CJ1829" s="97"/>
      <c r="CK1829" s="97"/>
      <c r="CL1829" s="97"/>
      <c r="CM1829" s="335"/>
      <c r="CN1829" s="337"/>
      <c r="CO1829" s="315" t="str">
        <f>IF(Формулы!R1829&gt;V1829,"22-?,Дата 14 - Прибыл из УФСИН; ","")&amp;IF(Формулы!Q1829&gt;Y1829,"25-?,Дата 13 - Выбыл в УФСИН;","")&amp;IF(YEAR(ДАННЫЕ!$F$1)=YEAR(ДАННЫЕ!B1829),IF(AT1829&gt;0,"","40-?, вявлен в текущем году! "),"")&amp;IF(YEAR($F$1)=YEAR(W1829),IF(X1829+Y1829&gt;0,"","23-стоит, 24,25 - куда выбыл? "),"")&amp;IF(X1829+Y1829&gt;0,IF(YEAR($F$1)=YEAR(W1829),"","24+25&gt;0? 23 - когда выбыл? "),"")&amp;IF(BA1829&lt;BB1829,"47&gt;=48; ","")&amp;IF(BA1829&lt;BC1829,"47&gt;=49; ","")&amp;IF(BA1829&lt;BD1829,"47&gt;=50; ","")&amp;IF(BE1829&gt;0,IF(BF1829&gt;0,IF(AU1829&gt;AV1829,"","41 и 42 - ? (51 и 52 &gt; 0);"),"51 &gt; 0 52 - ?;"),"")&amp;IF(AU1829&gt;0,IF(AV1829&gt;AU1829,"41&gt;42;","")&amp;IF(BE1829&gt;0,"","41&gt;0 51-?;"),"")&amp;IF(BF1829&gt;0,IF(BE1829&gt;0,"","52&gt;0 51-?;"),"")&amp;IF(AW1829&gt;=AX1829,"","43&gt;44;")&amp;IF(CA1829&gt;0,IF(AW1829&gt;0,"","71 &gt; 0 43-?;"),"")</f>
        <v/>
      </c>
    </row>
    <row r="1830" spans="1:93" ht="12" x14ac:dyDescent="0.2">
      <c r="A1830" s="45"/>
      <c r="B1830" s="46"/>
      <c r="C1830" s="121"/>
      <c r="D1830" s="121"/>
      <c r="E1830" s="336"/>
      <c r="F1830" s="122"/>
      <c r="G1830" s="46"/>
      <c r="H1830" s="45"/>
      <c r="I1830" s="45"/>
      <c r="J1830" s="45"/>
      <c r="K1830" s="45"/>
      <c r="L1830" s="45"/>
      <c r="M1830" s="46"/>
      <c r="N1830" s="46"/>
      <c r="O1830" s="48"/>
      <c r="P1830" s="48"/>
      <c r="Q1830" s="46"/>
      <c r="R1830" s="48"/>
      <c r="S1830" s="48"/>
      <c r="T1830" s="48"/>
      <c r="U1830" s="48"/>
      <c r="V1830" s="48"/>
      <c r="W1830" s="46"/>
      <c r="X1830" s="48"/>
      <c r="Y1830" s="48"/>
      <c r="Z1830" s="157"/>
      <c r="AA1830" s="47"/>
      <c r="AB1830" s="97"/>
      <c r="AC1830" s="49"/>
      <c r="AD1830" s="49"/>
      <c r="AE1830" s="49"/>
      <c r="AF1830" s="49"/>
      <c r="AG1830" s="49"/>
      <c r="AH1830" s="47"/>
      <c r="AI1830" s="47"/>
      <c r="AJ1830" s="47"/>
      <c r="AK1830" s="190"/>
      <c r="AL1830" s="190"/>
      <c r="AM1830" s="190"/>
      <c r="AN1830" s="190"/>
      <c r="AO1830" s="190"/>
      <c r="AP1830" s="151"/>
      <c r="AQ1830" s="322"/>
      <c r="AR1830" s="322"/>
      <c r="AS1830" s="322"/>
      <c r="AT1830" s="47"/>
      <c r="AU1830" s="47"/>
      <c r="AV1830" s="47"/>
      <c r="AW1830" s="47"/>
      <c r="AX1830" s="322"/>
      <c r="AY1830" s="98"/>
      <c r="AZ1830" s="98"/>
      <c r="BA1830" s="47"/>
      <c r="BB1830" s="47"/>
      <c r="BC1830" s="47"/>
      <c r="BD1830" s="47"/>
      <c r="BE1830" s="97"/>
      <c r="BF1830" s="49"/>
      <c r="BG1830" s="239"/>
      <c r="BH1830" s="342"/>
      <c r="BI1830" s="49"/>
      <c r="BJ1830" s="49"/>
      <c r="BK1830" s="49"/>
      <c r="BL1830" s="49"/>
      <c r="BM1830" s="49"/>
      <c r="BN1830" s="47"/>
      <c r="BO1830" s="49"/>
      <c r="BP1830" s="49"/>
      <c r="BQ1830" s="49"/>
      <c r="BR1830" s="323"/>
      <c r="BS1830" s="323"/>
      <c r="BT1830" s="323"/>
      <c r="BU1830" s="49"/>
      <c r="BV1830" s="49"/>
      <c r="BW1830" s="97"/>
      <c r="BX1830" s="97"/>
      <c r="BY1830" s="97"/>
      <c r="BZ1830" s="97"/>
      <c r="CA1830" s="49"/>
      <c r="CB1830" s="49"/>
      <c r="CC1830" s="49"/>
      <c r="CD1830" s="49"/>
      <c r="CE1830" s="49"/>
      <c r="CF1830" s="49"/>
      <c r="CG1830" s="49"/>
      <c r="CH1830" s="49"/>
      <c r="CI1830" s="97"/>
      <c r="CJ1830" s="97"/>
      <c r="CK1830" s="97"/>
      <c r="CL1830" s="97"/>
      <c r="CM1830" s="335"/>
      <c r="CN1830" s="337"/>
      <c r="CO1830" s="315" t="str">
        <f>IF(Формулы!R1830&gt;V1830,"22-?,Дата 14 - Прибыл из УФСИН; ","")&amp;IF(Формулы!Q1830&gt;Y1830,"25-?,Дата 13 - Выбыл в УФСИН;","")&amp;IF(YEAR(ДАННЫЕ!$F$1)=YEAR(ДАННЫЕ!B1830),IF(AT1830&gt;0,"","40-?, вявлен в текущем году! "),"")&amp;IF(YEAR($F$1)=YEAR(W1830),IF(X1830+Y1830&gt;0,"","23-стоит, 24,25 - куда выбыл? "),"")&amp;IF(X1830+Y1830&gt;0,IF(YEAR($F$1)=YEAR(W1830),"","24+25&gt;0? 23 - когда выбыл? "),"")&amp;IF(BA1830&lt;BB1830,"47&gt;=48; ","")&amp;IF(BA1830&lt;BC1830,"47&gt;=49; ","")&amp;IF(BA1830&lt;BD1830,"47&gt;=50; ","")&amp;IF(BE1830&gt;0,IF(BF1830&gt;0,IF(AU1830&gt;AV1830,"","41 и 42 - ? (51 и 52 &gt; 0);"),"51 &gt; 0 52 - ?;"),"")&amp;IF(AU1830&gt;0,IF(AV1830&gt;AU1830,"41&gt;42;","")&amp;IF(BE1830&gt;0,"","41&gt;0 51-?;"),"")&amp;IF(BF1830&gt;0,IF(BE1830&gt;0,"","52&gt;0 51-?;"),"")&amp;IF(AW1830&gt;=AX1830,"","43&gt;44;")&amp;IF(CA1830&gt;0,IF(AW1830&gt;0,"","71 &gt; 0 43-?;"),"")</f>
        <v/>
      </c>
    </row>
    <row r="1831" spans="1:93" ht="12" x14ac:dyDescent="0.2">
      <c r="A1831" s="45"/>
      <c r="B1831" s="46"/>
      <c r="C1831" s="121"/>
      <c r="D1831" s="121"/>
      <c r="E1831" s="336"/>
      <c r="F1831" s="122"/>
      <c r="G1831" s="46"/>
      <c r="H1831" s="45"/>
      <c r="I1831" s="45"/>
      <c r="J1831" s="45"/>
      <c r="K1831" s="45"/>
      <c r="L1831" s="45"/>
      <c r="M1831" s="46"/>
      <c r="N1831" s="46"/>
      <c r="O1831" s="48"/>
      <c r="P1831" s="48"/>
      <c r="Q1831" s="46"/>
      <c r="R1831" s="48"/>
      <c r="S1831" s="48"/>
      <c r="T1831" s="48"/>
      <c r="U1831" s="48"/>
      <c r="V1831" s="48"/>
      <c r="W1831" s="46"/>
      <c r="X1831" s="48"/>
      <c r="Y1831" s="48"/>
      <c r="Z1831" s="157"/>
      <c r="AA1831" s="47"/>
      <c r="AB1831" s="97"/>
      <c r="AC1831" s="49"/>
      <c r="AD1831" s="49"/>
      <c r="AE1831" s="49"/>
      <c r="AF1831" s="49"/>
      <c r="AG1831" s="49"/>
      <c r="AH1831" s="47"/>
      <c r="AI1831" s="47"/>
      <c r="AJ1831" s="47"/>
      <c r="AK1831" s="190"/>
      <c r="AL1831" s="190"/>
      <c r="AM1831" s="190"/>
      <c r="AN1831" s="190"/>
      <c r="AO1831" s="190"/>
      <c r="AP1831" s="151"/>
      <c r="AQ1831" s="322"/>
      <c r="AR1831" s="322"/>
      <c r="AS1831" s="322"/>
      <c r="AT1831" s="47"/>
      <c r="AU1831" s="47"/>
      <c r="AV1831" s="47"/>
      <c r="AW1831" s="47"/>
      <c r="AX1831" s="322"/>
      <c r="AY1831" s="98"/>
      <c r="AZ1831" s="98"/>
      <c r="BA1831" s="47"/>
      <c r="BB1831" s="47"/>
      <c r="BC1831" s="47"/>
      <c r="BD1831" s="47"/>
      <c r="BE1831" s="97"/>
      <c r="BF1831" s="49"/>
      <c r="BG1831" s="239"/>
      <c r="BH1831" s="342"/>
      <c r="BI1831" s="49"/>
      <c r="BJ1831" s="49"/>
      <c r="BK1831" s="49"/>
      <c r="BL1831" s="49"/>
      <c r="BM1831" s="49"/>
      <c r="BN1831" s="47"/>
      <c r="BO1831" s="49"/>
      <c r="BP1831" s="49"/>
      <c r="BQ1831" s="49"/>
      <c r="BR1831" s="323"/>
      <c r="BS1831" s="323"/>
      <c r="BT1831" s="323"/>
      <c r="BU1831" s="49"/>
      <c r="BV1831" s="49"/>
      <c r="BW1831" s="97"/>
      <c r="BX1831" s="97"/>
      <c r="BY1831" s="97"/>
      <c r="BZ1831" s="97"/>
      <c r="CA1831" s="49"/>
      <c r="CB1831" s="49"/>
      <c r="CC1831" s="49"/>
      <c r="CD1831" s="49"/>
      <c r="CE1831" s="49"/>
      <c r="CF1831" s="49"/>
      <c r="CG1831" s="49"/>
      <c r="CH1831" s="49"/>
      <c r="CI1831" s="97"/>
      <c r="CJ1831" s="97"/>
      <c r="CK1831" s="97"/>
      <c r="CL1831" s="97"/>
      <c r="CM1831" s="335"/>
      <c r="CN1831" s="337"/>
      <c r="CO1831" s="315" t="str">
        <f>IF(Формулы!R1831&gt;V1831,"22-?,Дата 14 - Прибыл из УФСИН; ","")&amp;IF(Формулы!Q1831&gt;Y1831,"25-?,Дата 13 - Выбыл в УФСИН;","")&amp;IF(YEAR(ДАННЫЕ!$F$1)=YEAR(ДАННЫЕ!B1831),IF(AT1831&gt;0,"","40-?, вявлен в текущем году! "),"")&amp;IF(YEAR($F$1)=YEAR(W1831),IF(X1831+Y1831&gt;0,"","23-стоит, 24,25 - куда выбыл? "),"")&amp;IF(X1831+Y1831&gt;0,IF(YEAR($F$1)=YEAR(W1831),"","24+25&gt;0? 23 - когда выбыл? "),"")&amp;IF(BA1831&lt;BB1831,"47&gt;=48; ","")&amp;IF(BA1831&lt;BC1831,"47&gt;=49; ","")&amp;IF(BA1831&lt;BD1831,"47&gt;=50; ","")&amp;IF(BE1831&gt;0,IF(BF1831&gt;0,IF(AU1831&gt;AV1831,"","41 и 42 - ? (51 и 52 &gt; 0);"),"51 &gt; 0 52 - ?;"),"")&amp;IF(AU1831&gt;0,IF(AV1831&gt;AU1831,"41&gt;42;","")&amp;IF(BE1831&gt;0,"","41&gt;0 51-?;"),"")&amp;IF(BF1831&gt;0,IF(BE1831&gt;0,"","52&gt;0 51-?;"),"")&amp;IF(AW1831&gt;=AX1831,"","43&gt;44;")&amp;IF(CA1831&gt;0,IF(AW1831&gt;0,"","71 &gt; 0 43-?;"),"")</f>
        <v/>
      </c>
    </row>
    <row r="1832" spans="1:93" ht="12" x14ac:dyDescent="0.2">
      <c r="A1832" s="45"/>
      <c r="B1832" s="46"/>
      <c r="C1832" s="121"/>
      <c r="D1832" s="121"/>
      <c r="E1832" s="336"/>
      <c r="F1832" s="122"/>
      <c r="G1832" s="46"/>
      <c r="H1832" s="45"/>
      <c r="I1832" s="45"/>
      <c r="J1832" s="45"/>
      <c r="K1832" s="45"/>
      <c r="L1832" s="45"/>
      <c r="M1832" s="46"/>
      <c r="N1832" s="46"/>
      <c r="O1832" s="48"/>
      <c r="P1832" s="48"/>
      <c r="Q1832" s="46"/>
      <c r="R1832" s="48"/>
      <c r="S1832" s="48"/>
      <c r="T1832" s="48"/>
      <c r="U1832" s="48"/>
      <c r="V1832" s="48"/>
      <c r="W1832" s="46"/>
      <c r="X1832" s="48"/>
      <c r="Y1832" s="48"/>
      <c r="Z1832" s="157"/>
      <c r="AA1832" s="47"/>
      <c r="AB1832" s="97"/>
      <c r="AC1832" s="49"/>
      <c r="AD1832" s="49"/>
      <c r="AE1832" s="49"/>
      <c r="AF1832" s="49"/>
      <c r="AG1832" s="49"/>
      <c r="AH1832" s="47"/>
      <c r="AI1832" s="47"/>
      <c r="AJ1832" s="47"/>
      <c r="AK1832" s="190"/>
      <c r="AL1832" s="190"/>
      <c r="AM1832" s="190"/>
      <c r="AN1832" s="190"/>
      <c r="AO1832" s="190"/>
      <c r="AP1832" s="151"/>
      <c r="AQ1832" s="322"/>
      <c r="AR1832" s="322"/>
      <c r="AS1832" s="322"/>
      <c r="AT1832" s="47"/>
      <c r="AU1832" s="47"/>
      <c r="AV1832" s="47"/>
      <c r="AW1832" s="47"/>
      <c r="AX1832" s="322"/>
      <c r="AY1832" s="98"/>
      <c r="AZ1832" s="98"/>
      <c r="BA1832" s="47"/>
      <c r="BB1832" s="47"/>
      <c r="BC1832" s="47"/>
      <c r="BD1832" s="47"/>
      <c r="BE1832" s="97"/>
      <c r="BF1832" s="49"/>
      <c r="BG1832" s="239"/>
      <c r="BH1832" s="342"/>
      <c r="BI1832" s="49"/>
      <c r="BJ1832" s="49"/>
      <c r="BK1832" s="49"/>
      <c r="BL1832" s="49"/>
      <c r="BM1832" s="49"/>
      <c r="BN1832" s="47"/>
      <c r="BO1832" s="49"/>
      <c r="BP1832" s="49"/>
      <c r="BQ1832" s="49"/>
      <c r="BR1832" s="323"/>
      <c r="BS1832" s="323"/>
      <c r="BT1832" s="323"/>
      <c r="BU1832" s="49"/>
      <c r="BV1832" s="49"/>
      <c r="BW1832" s="97"/>
      <c r="BX1832" s="97"/>
      <c r="BY1832" s="97"/>
      <c r="BZ1832" s="97"/>
      <c r="CA1832" s="49"/>
      <c r="CB1832" s="49"/>
      <c r="CC1832" s="49"/>
      <c r="CD1832" s="49"/>
      <c r="CE1832" s="49"/>
      <c r="CF1832" s="49"/>
      <c r="CG1832" s="49"/>
      <c r="CH1832" s="49"/>
      <c r="CI1832" s="97"/>
      <c r="CJ1832" s="97"/>
      <c r="CK1832" s="97"/>
      <c r="CL1832" s="97"/>
      <c r="CM1832" s="335"/>
      <c r="CN1832" s="337"/>
      <c r="CO1832" s="315" t="str">
        <f>IF(Формулы!R1832&gt;V1832,"22-?,Дата 14 - Прибыл из УФСИН; ","")&amp;IF(Формулы!Q1832&gt;Y1832,"25-?,Дата 13 - Выбыл в УФСИН;","")&amp;IF(YEAR(ДАННЫЕ!$F$1)=YEAR(ДАННЫЕ!B1832),IF(AT1832&gt;0,"","40-?, вявлен в текущем году! "),"")&amp;IF(YEAR($F$1)=YEAR(W1832),IF(X1832+Y1832&gt;0,"","23-стоит, 24,25 - куда выбыл? "),"")&amp;IF(X1832+Y1832&gt;0,IF(YEAR($F$1)=YEAR(W1832),"","24+25&gt;0? 23 - когда выбыл? "),"")&amp;IF(BA1832&lt;BB1832,"47&gt;=48; ","")&amp;IF(BA1832&lt;BC1832,"47&gt;=49; ","")&amp;IF(BA1832&lt;BD1832,"47&gt;=50; ","")&amp;IF(BE1832&gt;0,IF(BF1832&gt;0,IF(AU1832&gt;AV1832,"","41 и 42 - ? (51 и 52 &gt; 0);"),"51 &gt; 0 52 - ?;"),"")&amp;IF(AU1832&gt;0,IF(AV1832&gt;AU1832,"41&gt;42;","")&amp;IF(BE1832&gt;0,"","41&gt;0 51-?;"),"")&amp;IF(BF1832&gt;0,IF(BE1832&gt;0,"","52&gt;0 51-?;"),"")&amp;IF(AW1832&gt;=AX1832,"","43&gt;44;")&amp;IF(CA1832&gt;0,IF(AW1832&gt;0,"","71 &gt; 0 43-?;"),"")</f>
        <v/>
      </c>
    </row>
    <row r="1833" spans="1:93" ht="12" x14ac:dyDescent="0.2">
      <c r="A1833" s="45"/>
      <c r="B1833" s="46"/>
      <c r="C1833" s="121"/>
      <c r="D1833" s="121"/>
      <c r="E1833" s="336"/>
      <c r="F1833" s="122"/>
      <c r="G1833" s="46"/>
      <c r="H1833" s="45"/>
      <c r="I1833" s="45"/>
      <c r="J1833" s="45"/>
      <c r="K1833" s="45"/>
      <c r="L1833" s="45"/>
      <c r="M1833" s="46"/>
      <c r="N1833" s="46"/>
      <c r="O1833" s="48"/>
      <c r="P1833" s="48"/>
      <c r="Q1833" s="46"/>
      <c r="R1833" s="48"/>
      <c r="S1833" s="48"/>
      <c r="T1833" s="48"/>
      <c r="U1833" s="48"/>
      <c r="V1833" s="48"/>
      <c r="W1833" s="46"/>
      <c r="X1833" s="48"/>
      <c r="Y1833" s="48"/>
      <c r="Z1833" s="157"/>
      <c r="AA1833" s="47"/>
      <c r="AB1833" s="97"/>
      <c r="AC1833" s="49"/>
      <c r="AD1833" s="49"/>
      <c r="AE1833" s="49"/>
      <c r="AF1833" s="49"/>
      <c r="AG1833" s="49"/>
      <c r="AH1833" s="47"/>
      <c r="AI1833" s="47"/>
      <c r="AJ1833" s="47"/>
      <c r="AK1833" s="190"/>
      <c r="AL1833" s="190"/>
      <c r="AM1833" s="190"/>
      <c r="AN1833" s="190"/>
      <c r="AO1833" s="190"/>
      <c r="AP1833" s="151"/>
      <c r="AQ1833" s="322"/>
      <c r="AR1833" s="322"/>
      <c r="AS1833" s="322"/>
      <c r="AT1833" s="47"/>
      <c r="AU1833" s="47"/>
      <c r="AV1833" s="47"/>
      <c r="AW1833" s="47"/>
      <c r="AX1833" s="322"/>
      <c r="AY1833" s="98"/>
      <c r="AZ1833" s="98"/>
      <c r="BA1833" s="47"/>
      <c r="BB1833" s="47"/>
      <c r="BC1833" s="47"/>
      <c r="BD1833" s="47"/>
      <c r="BE1833" s="97"/>
      <c r="BF1833" s="49"/>
      <c r="BG1833" s="239"/>
      <c r="BH1833" s="342"/>
      <c r="BI1833" s="49"/>
      <c r="BJ1833" s="49"/>
      <c r="BK1833" s="49"/>
      <c r="BL1833" s="49"/>
      <c r="BM1833" s="49"/>
      <c r="BN1833" s="47"/>
      <c r="BO1833" s="49"/>
      <c r="BP1833" s="49"/>
      <c r="BQ1833" s="49"/>
      <c r="BR1833" s="323"/>
      <c r="BS1833" s="323"/>
      <c r="BT1833" s="323"/>
      <c r="BU1833" s="49"/>
      <c r="BV1833" s="49"/>
      <c r="BW1833" s="97"/>
      <c r="BX1833" s="97"/>
      <c r="BY1833" s="97"/>
      <c r="BZ1833" s="97"/>
      <c r="CA1833" s="49"/>
      <c r="CB1833" s="49"/>
      <c r="CC1833" s="49"/>
      <c r="CD1833" s="49"/>
      <c r="CE1833" s="49"/>
      <c r="CF1833" s="49"/>
      <c r="CG1833" s="49"/>
      <c r="CH1833" s="49"/>
      <c r="CI1833" s="97"/>
      <c r="CJ1833" s="97"/>
      <c r="CK1833" s="97"/>
      <c r="CL1833" s="97"/>
      <c r="CM1833" s="335"/>
      <c r="CN1833" s="337"/>
      <c r="CO1833" s="315" t="str">
        <f>IF(Формулы!R1833&gt;V1833,"22-?,Дата 14 - Прибыл из УФСИН; ","")&amp;IF(Формулы!Q1833&gt;Y1833,"25-?,Дата 13 - Выбыл в УФСИН;","")&amp;IF(YEAR(ДАННЫЕ!$F$1)=YEAR(ДАННЫЕ!B1833),IF(AT1833&gt;0,"","40-?, вявлен в текущем году! "),"")&amp;IF(YEAR($F$1)=YEAR(W1833),IF(X1833+Y1833&gt;0,"","23-стоит, 24,25 - куда выбыл? "),"")&amp;IF(X1833+Y1833&gt;0,IF(YEAR($F$1)=YEAR(W1833),"","24+25&gt;0? 23 - когда выбыл? "),"")&amp;IF(BA1833&lt;BB1833,"47&gt;=48; ","")&amp;IF(BA1833&lt;BC1833,"47&gt;=49; ","")&amp;IF(BA1833&lt;BD1833,"47&gt;=50; ","")&amp;IF(BE1833&gt;0,IF(BF1833&gt;0,IF(AU1833&gt;AV1833,"","41 и 42 - ? (51 и 52 &gt; 0);"),"51 &gt; 0 52 - ?;"),"")&amp;IF(AU1833&gt;0,IF(AV1833&gt;AU1833,"41&gt;42;","")&amp;IF(BE1833&gt;0,"","41&gt;0 51-?;"),"")&amp;IF(BF1833&gt;0,IF(BE1833&gt;0,"","52&gt;0 51-?;"),"")&amp;IF(AW1833&gt;=AX1833,"","43&gt;44;")&amp;IF(CA1833&gt;0,IF(AW1833&gt;0,"","71 &gt; 0 43-?;"),"")</f>
        <v/>
      </c>
    </row>
    <row r="1834" spans="1:93" ht="12" x14ac:dyDescent="0.2">
      <c r="A1834" s="45"/>
      <c r="B1834" s="46"/>
      <c r="C1834" s="121"/>
      <c r="D1834" s="121"/>
      <c r="E1834" s="336"/>
      <c r="F1834" s="122"/>
      <c r="G1834" s="46"/>
      <c r="H1834" s="45"/>
      <c r="I1834" s="45"/>
      <c r="J1834" s="45"/>
      <c r="K1834" s="45"/>
      <c r="L1834" s="45"/>
      <c r="M1834" s="46"/>
      <c r="N1834" s="46"/>
      <c r="O1834" s="48"/>
      <c r="P1834" s="48"/>
      <c r="Q1834" s="46"/>
      <c r="R1834" s="48"/>
      <c r="S1834" s="48"/>
      <c r="T1834" s="48"/>
      <c r="U1834" s="48"/>
      <c r="V1834" s="48"/>
      <c r="W1834" s="46"/>
      <c r="X1834" s="48"/>
      <c r="Y1834" s="48"/>
      <c r="Z1834" s="157"/>
      <c r="AA1834" s="47"/>
      <c r="AB1834" s="97"/>
      <c r="AC1834" s="49"/>
      <c r="AD1834" s="49"/>
      <c r="AE1834" s="49"/>
      <c r="AF1834" s="49"/>
      <c r="AG1834" s="49"/>
      <c r="AH1834" s="47"/>
      <c r="AI1834" s="47"/>
      <c r="AJ1834" s="47"/>
      <c r="AK1834" s="190"/>
      <c r="AL1834" s="190"/>
      <c r="AM1834" s="190"/>
      <c r="AN1834" s="190"/>
      <c r="AO1834" s="190"/>
      <c r="AP1834" s="151"/>
      <c r="AQ1834" s="322"/>
      <c r="AR1834" s="322"/>
      <c r="AS1834" s="322"/>
      <c r="AT1834" s="47"/>
      <c r="AU1834" s="47"/>
      <c r="AV1834" s="47"/>
      <c r="AW1834" s="47"/>
      <c r="AX1834" s="322"/>
      <c r="AY1834" s="98"/>
      <c r="AZ1834" s="98"/>
      <c r="BA1834" s="47"/>
      <c r="BB1834" s="47"/>
      <c r="BC1834" s="47"/>
      <c r="BD1834" s="47"/>
      <c r="BE1834" s="97"/>
      <c r="BF1834" s="49"/>
      <c r="BG1834" s="239"/>
      <c r="BH1834" s="342"/>
      <c r="BI1834" s="49"/>
      <c r="BJ1834" s="49"/>
      <c r="BK1834" s="49"/>
      <c r="BL1834" s="49"/>
      <c r="BM1834" s="49"/>
      <c r="BN1834" s="47"/>
      <c r="BO1834" s="49"/>
      <c r="BP1834" s="49"/>
      <c r="BQ1834" s="49"/>
      <c r="BR1834" s="323"/>
      <c r="BS1834" s="323"/>
      <c r="BT1834" s="323"/>
      <c r="BU1834" s="49"/>
      <c r="BV1834" s="49"/>
      <c r="BW1834" s="97"/>
      <c r="BX1834" s="97"/>
      <c r="BY1834" s="97"/>
      <c r="BZ1834" s="97"/>
      <c r="CA1834" s="49"/>
      <c r="CB1834" s="49"/>
      <c r="CC1834" s="49"/>
      <c r="CD1834" s="49"/>
      <c r="CE1834" s="49"/>
      <c r="CF1834" s="49"/>
      <c r="CG1834" s="49"/>
      <c r="CH1834" s="49"/>
      <c r="CI1834" s="97"/>
      <c r="CJ1834" s="97"/>
      <c r="CK1834" s="97"/>
      <c r="CL1834" s="97"/>
      <c r="CM1834" s="335"/>
      <c r="CN1834" s="337"/>
      <c r="CO1834" s="315" t="str">
        <f>IF(Формулы!R1834&gt;V1834,"22-?,Дата 14 - Прибыл из УФСИН; ","")&amp;IF(Формулы!Q1834&gt;Y1834,"25-?,Дата 13 - Выбыл в УФСИН;","")&amp;IF(YEAR(ДАННЫЕ!$F$1)=YEAR(ДАННЫЕ!B1834),IF(AT1834&gt;0,"","40-?, вявлен в текущем году! "),"")&amp;IF(YEAR($F$1)=YEAR(W1834),IF(X1834+Y1834&gt;0,"","23-стоит, 24,25 - куда выбыл? "),"")&amp;IF(X1834+Y1834&gt;0,IF(YEAR($F$1)=YEAR(W1834),"","24+25&gt;0? 23 - когда выбыл? "),"")&amp;IF(BA1834&lt;BB1834,"47&gt;=48; ","")&amp;IF(BA1834&lt;BC1834,"47&gt;=49; ","")&amp;IF(BA1834&lt;BD1834,"47&gt;=50; ","")&amp;IF(BE1834&gt;0,IF(BF1834&gt;0,IF(AU1834&gt;AV1834,"","41 и 42 - ? (51 и 52 &gt; 0);"),"51 &gt; 0 52 - ?;"),"")&amp;IF(AU1834&gt;0,IF(AV1834&gt;AU1834,"41&gt;42;","")&amp;IF(BE1834&gt;0,"","41&gt;0 51-?;"),"")&amp;IF(BF1834&gt;0,IF(BE1834&gt;0,"","52&gt;0 51-?;"),"")&amp;IF(AW1834&gt;=AX1834,"","43&gt;44;")&amp;IF(CA1834&gt;0,IF(AW1834&gt;0,"","71 &gt; 0 43-?;"),"")</f>
        <v/>
      </c>
    </row>
    <row r="1835" spans="1:93" ht="12" x14ac:dyDescent="0.2">
      <c r="A1835" s="45"/>
      <c r="B1835" s="46"/>
      <c r="C1835" s="121"/>
      <c r="D1835" s="121"/>
      <c r="E1835" s="336"/>
      <c r="F1835" s="122"/>
      <c r="G1835" s="46"/>
      <c r="H1835" s="45"/>
      <c r="I1835" s="45"/>
      <c r="J1835" s="45"/>
      <c r="K1835" s="45"/>
      <c r="L1835" s="45"/>
      <c r="M1835" s="46"/>
      <c r="N1835" s="46"/>
      <c r="O1835" s="48"/>
      <c r="P1835" s="48"/>
      <c r="Q1835" s="46"/>
      <c r="R1835" s="48"/>
      <c r="S1835" s="48"/>
      <c r="T1835" s="48"/>
      <c r="U1835" s="48"/>
      <c r="V1835" s="48"/>
      <c r="W1835" s="46"/>
      <c r="X1835" s="48"/>
      <c r="Y1835" s="48"/>
      <c r="Z1835" s="157"/>
      <c r="AA1835" s="47"/>
      <c r="AB1835" s="97"/>
      <c r="AC1835" s="49"/>
      <c r="AD1835" s="49"/>
      <c r="AE1835" s="49"/>
      <c r="AF1835" s="49"/>
      <c r="AG1835" s="49"/>
      <c r="AH1835" s="47"/>
      <c r="AI1835" s="47"/>
      <c r="AJ1835" s="47"/>
      <c r="AK1835" s="190"/>
      <c r="AL1835" s="190"/>
      <c r="AM1835" s="190"/>
      <c r="AN1835" s="190"/>
      <c r="AO1835" s="190"/>
      <c r="AP1835" s="151"/>
      <c r="AQ1835" s="322"/>
      <c r="AR1835" s="322"/>
      <c r="AS1835" s="322"/>
      <c r="AT1835" s="47"/>
      <c r="AU1835" s="47"/>
      <c r="AV1835" s="47"/>
      <c r="AW1835" s="47"/>
      <c r="AX1835" s="322"/>
      <c r="AY1835" s="98"/>
      <c r="AZ1835" s="98"/>
      <c r="BA1835" s="47"/>
      <c r="BB1835" s="47"/>
      <c r="BC1835" s="47"/>
      <c r="BD1835" s="47"/>
      <c r="BE1835" s="97"/>
      <c r="BF1835" s="49"/>
      <c r="BG1835" s="239"/>
      <c r="BH1835" s="342"/>
      <c r="BI1835" s="49"/>
      <c r="BJ1835" s="49"/>
      <c r="BK1835" s="49"/>
      <c r="BL1835" s="49"/>
      <c r="BM1835" s="49"/>
      <c r="BN1835" s="47"/>
      <c r="BO1835" s="49"/>
      <c r="BP1835" s="49"/>
      <c r="BQ1835" s="49"/>
      <c r="BR1835" s="323"/>
      <c r="BS1835" s="323"/>
      <c r="BT1835" s="323"/>
      <c r="BU1835" s="49"/>
      <c r="BV1835" s="49"/>
      <c r="BW1835" s="97"/>
      <c r="BX1835" s="97"/>
      <c r="BY1835" s="97"/>
      <c r="BZ1835" s="97"/>
      <c r="CA1835" s="49"/>
      <c r="CB1835" s="49"/>
      <c r="CC1835" s="49"/>
      <c r="CD1835" s="49"/>
      <c r="CE1835" s="49"/>
      <c r="CF1835" s="49"/>
      <c r="CG1835" s="49"/>
      <c r="CH1835" s="49"/>
      <c r="CI1835" s="97"/>
      <c r="CJ1835" s="97"/>
      <c r="CK1835" s="97"/>
      <c r="CL1835" s="97"/>
      <c r="CM1835" s="335"/>
      <c r="CN1835" s="337"/>
      <c r="CO1835" s="315" t="str">
        <f>IF(Формулы!R1835&gt;V1835,"22-?,Дата 14 - Прибыл из УФСИН; ","")&amp;IF(Формулы!Q1835&gt;Y1835,"25-?,Дата 13 - Выбыл в УФСИН;","")&amp;IF(YEAR(ДАННЫЕ!$F$1)=YEAR(ДАННЫЕ!B1835),IF(AT1835&gt;0,"","40-?, вявлен в текущем году! "),"")&amp;IF(YEAR($F$1)=YEAR(W1835),IF(X1835+Y1835&gt;0,"","23-стоит, 24,25 - куда выбыл? "),"")&amp;IF(X1835+Y1835&gt;0,IF(YEAR($F$1)=YEAR(W1835),"","24+25&gt;0? 23 - когда выбыл? "),"")&amp;IF(BA1835&lt;BB1835,"47&gt;=48; ","")&amp;IF(BA1835&lt;BC1835,"47&gt;=49; ","")&amp;IF(BA1835&lt;BD1835,"47&gt;=50; ","")&amp;IF(BE1835&gt;0,IF(BF1835&gt;0,IF(AU1835&gt;AV1835,"","41 и 42 - ? (51 и 52 &gt; 0);"),"51 &gt; 0 52 - ?;"),"")&amp;IF(AU1835&gt;0,IF(AV1835&gt;AU1835,"41&gt;42;","")&amp;IF(BE1835&gt;0,"","41&gt;0 51-?;"),"")&amp;IF(BF1835&gt;0,IF(BE1835&gt;0,"","52&gt;0 51-?;"),"")&amp;IF(AW1835&gt;=AX1835,"","43&gt;44;")&amp;IF(CA1835&gt;0,IF(AW1835&gt;0,"","71 &gt; 0 43-?;"),"")</f>
        <v/>
      </c>
    </row>
    <row r="1836" spans="1:93" ht="12" x14ac:dyDescent="0.2">
      <c r="A1836" s="45"/>
      <c r="B1836" s="46"/>
      <c r="C1836" s="121"/>
      <c r="D1836" s="121"/>
      <c r="E1836" s="336"/>
      <c r="F1836" s="122"/>
      <c r="G1836" s="46"/>
      <c r="H1836" s="45"/>
      <c r="I1836" s="45"/>
      <c r="J1836" s="45"/>
      <c r="K1836" s="45"/>
      <c r="L1836" s="45"/>
      <c r="M1836" s="46"/>
      <c r="N1836" s="46"/>
      <c r="O1836" s="48"/>
      <c r="P1836" s="48"/>
      <c r="Q1836" s="46"/>
      <c r="R1836" s="48"/>
      <c r="S1836" s="48"/>
      <c r="T1836" s="48"/>
      <c r="U1836" s="48"/>
      <c r="V1836" s="48"/>
      <c r="W1836" s="46"/>
      <c r="X1836" s="48"/>
      <c r="Y1836" s="48"/>
      <c r="Z1836" s="157"/>
      <c r="AA1836" s="47"/>
      <c r="AB1836" s="97"/>
      <c r="AC1836" s="49"/>
      <c r="AD1836" s="49"/>
      <c r="AE1836" s="49"/>
      <c r="AF1836" s="49"/>
      <c r="AG1836" s="49"/>
      <c r="AH1836" s="47"/>
      <c r="AI1836" s="47"/>
      <c r="AJ1836" s="47"/>
      <c r="AK1836" s="190"/>
      <c r="AL1836" s="190"/>
      <c r="AM1836" s="190"/>
      <c r="AN1836" s="190"/>
      <c r="AO1836" s="190"/>
      <c r="AP1836" s="151"/>
      <c r="AQ1836" s="322"/>
      <c r="AR1836" s="322"/>
      <c r="AS1836" s="322"/>
      <c r="AT1836" s="47"/>
      <c r="AU1836" s="47"/>
      <c r="AV1836" s="47"/>
      <c r="AW1836" s="47"/>
      <c r="AX1836" s="322"/>
      <c r="AY1836" s="98"/>
      <c r="AZ1836" s="98"/>
      <c r="BA1836" s="47"/>
      <c r="BB1836" s="47"/>
      <c r="BC1836" s="47"/>
      <c r="BD1836" s="47"/>
      <c r="BE1836" s="97"/>
      <c r="BF1836" s="49"/>
      <c r="BG1836" s="239"/>
      <c r="BH1836" s="342"/>
      <c r="BI1836" s="49"/>
      <c r="BJ1836" s="49"/>
      <c r="BK1836" s="49"/>
      <c r="BL1836" s="49"/>
      <c r="BM1836" s="49"/>
      <c r="BN1836" s="47"/>
      <c r="BO1836" s="49"/>
      <c r="BP1836" s="49"/>
      <c r="BQ1836" s="49"/>
      <c r="BR1836" s="323"/>
      <c r="BS1836" s="323"/>
      <c r="BT1836" s="323"/>
      <c r="BU1836" s="49"/>
      <c r="BV1836" s="49"/>
      <c r="BW1836" s="97"/>
      <c r="BX1836" s="97"/>
      <c r="BY1836" s="97"/>
      <c r="BZ1836" s="97"/>
      <c r="CA1836" s="49"/>
      <c r="CB1836" s="49"/>
      <c r="CC1836" s="49"/>
      <c r="CD1836" s="49"/>
      <c r="CE1836" s="49"/>
      <c r="CF1836" s="49"/>
      <c r="CG1836" s="49"/>
      <c r="CH1836" s="49"/>
      <c r="CI1836" s="97"/>
      <c r="CJ1836" s="97"/>
      <c r="CK1836" s="97"/>
      <c r="CL1836" s="97"/>
      <c r="CM1836" s="335"/>
      <c r="CN1836" s="337"/>
      <c r="CO1836" s="315" t="str">
        <f>IF(Формулы!R1836&gt;V1836,"22-?,Дата 14 - Прибыл из УФСИН; ","")&amp;IF(Формулы!Q1836&gt;Y1836,"25-?,Дата 13 - Выбыл в УФСИН;","")&amp;IF(YEAR(ДАННЫЕ!$F$1)=YEAR(ДАННЫЕ!B1836),IF(AT1836&gt;0,"","40-?, вявлен в текущем году! "),"")&amp;IF(YEAR($F$1)=YEAR(W1836),IF(X1836+Y1836&gt;0,"","23-стоит, 24,25 - куда выбыл? "),"")&amp;IF(X1836+Y1836&gt;0,IF(YEAR($F$1)=YEAR(W1836),"","24+25&gt;0? 23 - когда выбыл? "),"")&amp;IF(BA1836&lt;BB1836,"47&gt;=48; ","")&amp;IF(BA1836&lt;BC1836,"47&gt;=49; ","")&amp;IF(BA1836&lt;BD1836,"47&gt;=50; ","")&amp;IF(BE1836&gt;0,IF(BF1836&gt;0,IF(AU1836&gt;AV1836,"","41 и 42 - ? (51 и 52 &gt; 0);"),"51 &gt; 0 52 - ?;"),"")&amp;IF(AU1836&gt;0,IF(AV1836&gt;AU1836,"41&gt;42;","")&amp;IF(BE1836&gt;0,"","41&gt;0 51-?;"),"")&amp;IF(BF1836&gt;0,IF(BE1836&gt;0,"","52&gt;0 51-?;"),"")&amp;IF(AW1836&gt;=AX1836,"","43&gt;44;")&amp;IF(CA1836&gt;0,IF(AW1836&gt;0,"","71 &gt; 0 43-?;"),"")</f>
        <v/>
      </c>
    </row>
    <row r="1837" spans="1:93" ht="12" x14ac:dyDescent="0.2">
      <c r="A1837" s="45"/>
      <c r="B1837" s="46"/>
      <c r="C1837" s="121"/>
      <c r="D1837" s="121"/>
      <c r="E1837" s="336"/>
      <c r="F1837" s="122"/>
      <c r="G1837" s="46"/>
      <c r="H1837" s="45"/>
      <c r="I1837" s="45"/>
      <c r="J1837" s="45"/>
      <c r="K1837" s="45"/>
      <c r="L1837" s="45"/>
      <c r="M1837" s="46"/>
      <c r="N1837" s="46"/>
      <c r="O1837" s="48"/>
      <c r="P1837" s="48"/>
      <c r="Q1837" s="46"/>
      <c r="R1837" s="48"/>
      <c r="S1837" s="48"/>
      <c r="T1837" s="48"/>
      <c r="U1837" s="48"/>
      <c r="V1837" s="48"/>
      <c r="W1837" s="46"/>
      <c r="X1837" s="48"/>
      <c r="Y1837" s="48"/>
      <c r="Z1837" s="157"/>
      <c r="AA1837" s="47"/>
      <c r="AB1837" s="97"/>
      <c r="AC1837" s="49"/>
      <c r="AD1837" s="49"/>
      <c r="AE1837" s="49"/>
      <c r="AF1837" s="49"/>
      <c r="AG1837" s="49"/>
      <c r="AH1837" s="47"/>
      <c r="AI1837" s="47"/>
      <c r="AJ1837" s="47"/>
      <c r="AK1837" s="190"/>
      <c r="AL1837" s="190"/>
      <c r="AM1837" s="190"/>
      <c r="AN1837" s="190"/>
      <c r="AO1837" s="190"/>
      <c r="AP1837" s="151"/>
      <c r="AQ1837" s="322"/>
      <c r="AR1837" s="322"/>
      <c r="AS1837" s="322"/>
      <c r="AT1837" s="47"/>
      <c r="AU1837" s="47"/>
      <c r="AV1837" s="47"/>
      <c r="AW1837" s="47"/>
      <c r="AX1837" s="322"/>
      <c r="AY1837" s="98"/>
      <c r="AZ1837" s="98"/>
      <c r="BA1837" s="47"/>
      <c r="BB1837" s="47"/>
      <c r="BC1837" s="47"/>
      <c r="BD1837" s="47"/>
      <c r="BE1837" s="97"/>
      <c r="BF1837" s="49"/>
      <c r="BG1837" s="239"/>
      <c r="BH1837" s="342"/>
      <c r="BI1837" s="49"/>
      <c r="BJ1837" s="49"/>
      <c r="BK1837" s="49"/>
      <c r="BL1837" s="49"/>
      <c r="BM1837" s="49"/>
      <c r="BN1837" s="47"/>
      <c r="BO1837" s="49"/>
      <c r="BP1837" s="49"/>
      <c r="BQ1837" s="49"/>
      <c r="BR1837" s="323"/>
      <c r="BS1837" s="323"/>
      <c r="BT1837" s="323"/>
      <c r="BU1837" s="49"/>
      <c r="BV1837" s="49"/>
      <c r="BW1837" s="97"/>
      <c r="BX1837" s="97"/>
      <c r="BY1837" s="97"/>
      <c r="BZ1837" s="97"/>
      <c r="CA1837" s="49"/>
      <c r="CB1837" s="49"/>
      <c r="CC1837" s="49"/>
      <c r="CD1837" s="49"/>
      <c r="CE1837" s="49"/>
      <c r="CF1837" s="49"/>
      <c r="CG1837" s="49"/>
      <c r="CH1837" s="49"/>
      <c r="CI1837" s="97"/>
      <c r="CJ1837" s="97"/>
      <c r="CK1837" s="97"/>
      <c r="CL1837" s="97"/>
      <c r="CM1837" s="335"/>
      <c r="CN1837" s="337"/>
      <c r="CO1837" s="315" t="str">
        <f>IF(Формулы!R1837&gt;V1837,"22-?,Дата 14 - Прибыл из УФСИН; ","")&amp;IF(Формулы!Q1837&gt;Y1837,"25-?,Дата 13 - Выбыл в УФСИН;","")&amp;IF(YEAR(ДАННЫЕ!$F$1)=YEAR(ДАННЫЕ!B1837),IF(AT1837&gt;0,"","40-?, вявлен в текущем году! "),"")&amp;IF(YEAR($F$1)=YEAR(W1837),IF(X1837+Y1837&gt;0,"","23-стоит, 24,25 - куда выбыл? "),"")&amp;IF(X1837+Y1837&gt;0,IF(YEAR($F$1)=YEAR(W1837),"","24+25&gt;0? 23 - когда выбыл? "),"")&amp;IF(BA1837&lt;BB1837,"47&gt;=48; ","")&amp;IF(BA1837&lt;BC1837,"47&gt;=49; ","")&amp;IF(BA1837&lt;BD1837,"47&gt;=50; ","")&amp;IF(BE1837&gt;0,IF(BF1837&gt;0,IF(AU1837&gt;AV1837,"","41 и 42 - ? (51 и 52 &gt; 0);"),"51 &gt; 0 52 - ?;"),"")&amp;IF(AU1837&gt;0,IF(AV1837&gt;AU1837,"41&gt;42;","")&amp;IF(BE1837&gt;0,"","41&gt;0 51-?;"),"")&amp;IF(BF1837&gt;0,IF(BE1837&gt;0,"","52&gt;0 51-?;"),"")&amp;IF(AW1837&gt;=AX1837,"","43&gt;44;")&amp;IF(CA1837&gt;0,IF(AW1837&gt;0,"","71 &gt; 0 43-?;"),"")</f>
        <v/>
      </c>
    </row>
    <row r="1838" spans="1:93" ht="12" x14ac:dyDescent="0.2">
      <c r="A1838" s="45"/>
      <c r="B1838" s="46"/>
      <c r="C1838" s="121"/>
      <c r="D1838" s="121"/>
      <c r="E1838" s="336"/>
      <c r="F1838" s="122"/>
      <c r="G1838" s="46"/>
      <c r="H1838" s="45"/>
      <c r="I1838" s="45"/>
      <c r="J1838" s="45"/>
      <c r="K1838" s="45"/>
      <c r="L1838" s="45"/>
      <c r="M1838" s="46"/>
      <c r="N1838" s="46"/>
      <c r="O1838" s="48"/>
      <c r="P1838" s="48"/>
      <c r="Q1838" s="46"/>
      <c r="R1838" s="48"/>
      <c r="S1838" s="48"/>
      <c r="T1838" s="48"/>
      <c r="U1838" s="48"/>
      <c r="V1838" s="48"/>
      <c r="W1838" s="46"/>
      <c r="X1838" s="48"/>
      <c r="Y1838" s="48"/>
      <c r="Z1838" s="157"/>
      <c r="AA1838" s="47"/>
      <c r="AB1838" s="97"/>
      <c r="AC1838" s="49"/>
      <c r="AD1838" s="49"/>
      <c r="AE1838" s="49"/>
      <c r="AF1838" s="49"/>
      <c r="AG1838" s="49"/>
      <c r="AH1838" s="47"/>
      <c r="AI1838" s="47"/>
      <c r="AJ1838" s="47"/>
      <c r="AK1838" s="190"/>
      <c r="AL1838" s="190"/>
      <c r="AM1838" s="190"/>
      <c r="AN1838" s="190"/>
      <c r="AO1838" s="190"/>
      <c r="AP1838" s="151"/>
      <c r="AQ1838" s="322"/>
      <c r="AR1838" s="322"/>
      <c r="AS1838" s="322"/>
      <c r="AT1838" s="47"/>
      <c r="AU1838" s="47"/>
      <c r="AV1838" s="47"/>
      <c r="AW1838" s="47"/>
      <c r="AX1838" s="322"/>
      <c r="AY1838" s="98"/>
      <c r="AZ1838" s="98"/>
      <c r="BA1838" s="47"/>
      <c r="BB1838" s="47"/>
      <c r="BC1838" s="47"/>
      <c r="BD1838" s="47"/>
      <c r="BE1838" s="97"/>
      <c r="BF1838" s="49"/>
      <c r="BG1838" s="239"/>
      <c r="BH1838" s="342"/>
      <c r="BI1838" s="49"/>
      <c r="BJ1838" s="49"/>
      <c r="BK1838" s="49"/>
      <c r="BL1838" s="49"/>
      <c r="BM1838" s="49"/>
      <c r="BN1838" s="47"/>
      <c r="BO1838" s="49"/>
      <c r="BP1838" s="49"/>
      <c r="BQ1838" s="49"/>
      <c r="BR1838" s="323"/>
      <c r="BS1838" s="323"/>
      <c r="BT1838" s="323"/>
      <c r="BU1838" s="49"/>
      <c r="BV1838" s="49"/>
      <c r="BW1838" s="97"/>
      <c r="BX1838" s="97"/>
      <c r="BY1838" s="97"/>
      <c r="BZ1838" s="97"/>
      <c r="CA1838" s="49"/>
      <c r="CB1838" s="49"/>
      <c r="CC1838" s="49"/>
      <c r="CD1838" s="49"/>
      <c r="CE1838" s="49"/>
      <c r="CF1838" s="49"/>
      <c r="CG1838" s="49"/>
      <c r="CH1838" s="49"/>
      <c r="CI1838" s="97"/>
      <c r="CJ1838" s="97"/>
      <c r="CK1838" s="97"/>
      <c r="CL1838" s="97"/>
      <c r="CM1838" s="335"/>
      <c r="CN1838" s="337"/>
      <c r="CO1838" s="315" t="str">
        <f>IF(Формулы!R1838&gt;V1838,"22-?,Дата 14 - Прибыл из УФСИН; ","")&amp;IF(Формулы!Q1838&gt;Y1838,"25-?,Дата 13 - Выбыл в УФСИН;","")&amp;IF(YEAR(ДАННЫЕ!$F$1)=YEAR(ДАННЫЕ!B1838),IF(AT1838&gt;0,"","40-?, вявлен в текущем году! "),"")&amp;IF(YEAR($F$1)=YEAR(W1838),IF(X1838+Y1838&gt;0,"","23-стоит, 24,25 - куда выбыл? "),"")&amp;IF(X1838+Y1838&gt;0,IF(YEAR($F$1)=YEAR(W1838),"","24+25&gt;0? 23 - когда выбыл? "),"")&amp;IF(BA1838&lt;BB1838,"47&gt;=48; ","")&amp;IF(BA1838&lt;BC1838,"47&gt;=49; ","")&amp;IF(BA1838&lt;BD1838,"47&gt;=50; ","")&amp;IF(BE1838&gt;0,IF(BF1838&gt;0,IF(AU1838&gt;AV1838,"","41 и 42 - ? (51 и 52 &gt; 0);"),"51 &gt; 0 52 - ?;"),"")&amp;IF(AU1838&gt;0,IF(AV1838&gt;AU1838,"41&gt;42;","")&amp;IF(BE1838&gt;0,"","41&gt;0 51-?;"),"")&amp;IF(BF1838&gt;0,IF(BE1838&gt;0,"","52&gt;0 51-?;"),"")&amp;IF(AW1838&gt;=AX1838,"","43&gt;44;")&amp;IF(CA1838&gt;0,IF(AW1838&gt;0,"","71 &gt; 0 43-?;"),"")</f>
        <v/>
      </c>
    </row>
    <row r="1839" spans="1:93" ht="12" x14ac:dyDescent="0.2">
      <c r="A1839" s="45"/>
      <c r="B1839" s="46"/>
      <c r="C1839" s="121"/>
      <c r="D1839" s="121"/>
      <c r="E1839" s="336"/>
      <c r="F1839" s="122"/>
      <c r="G1839" s="46"/>
      <c r="H1839" s="45"/>
      <c r="I1839" s="45"/>
      <c r="J1839" s="45"/>
      <c r="K1839" s="45"/>
      <c r="L1839" s="45"/>
      <c r="M1839" s="46"/>
      <c r="N1839" s="46"/>
      <c r="O1839" s="48"/>
      <c r="P1839" s="48"/>
      <c r="Q1839" s="46"/>
      <c r="R1839" s="48"/>
      <c r="S1839" s="48"/>
      <c r="T1839" s="48"/>
      <c r="U1839" s="48"/>
      <c r="V1839" s="48"/>
      <c r="W1839" s="46"/>
      <c r="X1839" s="48"/>
      <c r="Y1839" s="48"/>
      <c r="Z1839" s="157"/>
      <c r="AA1839" s="47"/>
      <c r="AB1839" s="97"/>
      <c r="AC1839" s="49"/>
      <c r="AD1839" s="49"/>
      <c r="AE1839" s="49"/>
      <c r="AF1839" s="49"/>
      <c r="AG1839" s="49"/>
      <c r="AH1839" s="47"/>
      <c r="AI1839" s="47"/>
      <c r="AJ1839" s="47"/>
      <c r="AK1839" s="190"/>
      <c r="AL1839" s="190"/>
      <c r="AM1839" s="190"/>
      <c r="AN1839" s="190"/>
      <c r="AO1839" s="190"/>
      <c r="AP1839" s="151"/>
      <c r="AQ1839" s="322"/>
      <c r="AR1839" s="322"/>
      <c r="AS1839" s="322"/>
      <c r="AT1839" s="47"/>
      <c r="AU1839" s="47"/>
      <c r="AV1839" s="47"/>
      <c r="AW1839" s="47"/>
      <c r="AX1839" s="322"/>
      <c r="AY1839" s="98"/>
      <c r="AZ1839" s="98"/>
      <c r="BA1839" s="47"/>
      <c r="BB1839" s="47"/>
      <c r="BC1839" s="47"/>
      <c r="BD1839" s="47"/>
      <c r="BE1839" s="97"/>
      <c r="BF1839" s="49"/>
      <c r="BG1839" s="239"/>
      <c r="BH1839" s="342"/>
      <c r="BI1839" s="49"/>
      <c r="BJ1839" s="49"/>
      <c r="BK1839" s="49"/>
      <c r="BL1839" s="49"/>
      <c r="BM1839" s="49"/>
      <c r="BN1839" s="47"/>
      <c r="BO1839" s="49"/>
      <c r="BP1839" s="49"/>
      <c r="BQ1839" s="49"/>
      <c r="BR1839" s="323"/>
      <c r="BS1839" s="323"/>
      <c r="BT1839" s="323"/>
      <c r="BU1839" s="49"/>
      <c r="BV1839" s="49"/>
      <c r="BW1839" s="97"/>
      <c r="BX1839" s="97"/>
      <c r="BY1839" s="97"/>
      <c r="BZ1839" s="97"/>
      <c r="CA1839" s="49"/>
      <c r="CB1839" s="49"/>
      <c r="CC1839" s="49"/>
      <c r="CD1839" s="49"/>
      <c r="CE1839" s="49"/>
      <c r="CF1839" s="49"/>
      <c r="CG1839" s="49"/>
      <c r="CH1839" s="49"/>
      <c r="CI1839" s="97"/>
      <c r="CJ1839" s="97"/>
      <c r="CK1839" s="97"/>
      <c r="CL1839" s="97"/>
      <c r="CM1839" s="335"/>
      <c r="CN1839" s="337"/>
      <c r="CO1839" s="315" t="str">
        <f>IF(Формулы!R1839&gt;V1839,"22-?,Дата 14 - Прибыл из УФСИН; ","")&amp;IF(Формулы!Q1839&gt;Y1839,"25-?,Дата 13 - Выбыл в УФСИН;","")&amp;IF(YEAR(ДАННЫЕ!$F$1)=YEAR(ДАННЫЕ!B1839),IF(AT1839&gt;0,"","40-?, вявлен в текущем году! "),"")&amp;IF(YEAR($F$1)=YEAR(W1839),IF(X1839+Y1839&gt;0,"","23-стоит, 24,25 - куда выбыл? "),"")&amp;IF(X1839+Y1839&gt;0,IF(YEAR($F$1)=YEAR(W1839),"","24+25&gt;0? 23 - когда выбыл? "),"")&amp;IF(BA1839&lt;BB1839,"47&gt;=48; ","")&amp;IF(BA1839&lt;BC1839,"47&gt;=49; ","")&amp;IF(BA1839&lt;BD1839,"47&gt;=50; ","")&amp;IF(BE1839&gt;0,IF(BF1839&gt;0,IF(AU1839&gt;AV1839,"","41 и 42 - ? (51 и 52 &gt; 0);"),"51 &gt; 0 52 - ?;"),"")&amp;IF(AU1839&gt;0,IF(AV1839&gt;AU1839,"41&gt;42;","")&amp;IF(BE1839&gt;0,"","41&gt;0 51-?;"),"")&amp;IF(BF1839&gt;0,IF(BE1839&gt;0,"","52&gt;0 51-?;"),"")&amp;IF(AW1839&gt;=AX1839,"","43&gt;44;")&amp;IF(CA1839&gt;0,IF(AW1839&gt;0,"","71 &gt; 0 43-?;"),"")</f>
        <v/>
      </c>
    </row>
    <row r="1840" spans="1:93" ht="12" x14ac:dyDescent="0.2">
      <c r="A1840" s="45"/>
      <c r="B1840" s="46"/>
      <c r="C1840" s="121"/>
      <c r="D1840" s="121"/>
      <c r="E1840" s="336"/>
      <c r="F1840" s="122"/>
      <c r="G1840" s="46"/>
      <c r="H1840" s="45"/>
      <c r="I1840" s="45"/>
      <c r="J1840" s="45"/>
      <c r="K1840" s="45"/>
      <c r="L1840" s="45"/>
      <c r="M1840" s="46"/>
      <c r="N1840" s="46"/>
      <c r="O1840" s="48"/>
      <c r="P1840" s="48"/>
      <c r="Q1840" s="46"/>
      <c r="R1840" s="48"/>
      <c r="S1840" s="48"/>
      <c r="T1840" s="48"/>
      <c r="U1840" s="48"/>
      <c r="V1840" s="48"/>
      <c r="W1840" s="46"/>
      <c r="X1840" s="48"/>
      <c r="Y1840" s="48"/>
      <c r="Z1840" s="157"/>
      <c r="AA1840" s="47"/>
      <c r="AB1840" s="97"/>
      <c r="AC1840" s="49"/>
      <c r="AD1840" s="49"/>
      <c r="AE1840" s="49"/>
      <c r="AF1840" s="49"/>
      <c r="AG1840" s="49"/>
      <c r="AH1840" s="47"/>
      <c r="AI1840" s="47"/>
      <c r="AJ1840" s="47"/>
      <c r="AK1840" s="190"/>
      <c r="AL1840" s="190"/>
      <c r="AM1840" s="190"/>
      <c r="AN1840" s="190"/>
      <c r="AO1840" s="190"/>
      <c r="AP1840" s="151"/>
      <c r="AQ1840" s="322"/>
      <c r="AR1840" s="322"/>
      <c r="AS1840" s="322"/>
      <c r="AT1840" s="47"/>
      <c r="AU1840" s="47"/>
      <c r="AV1840" s="47"/>
      <c r="AW1840" s="47"/>
      <c r="AX1840" s="322"/>
      <c r="AY1840" s="98"/>
      <c r="AZ1840" s="98"/>
      <c r="BA1840" s="47"/>
      <c r="BB1840" s="47"/>
      <c r="BC1840" s="47"/>
      <c r="BD1840" s="47"/>
      <c r="BE1840" s="97"/>
      <c r="BF1840" s="49"/>
      <c r="BG1840" s="239"/>
      <c r="BH1840" s="342"/>
      <c r="BI1840" s="49"/>
      <c r="BJ1840" s="49"/>
      <c r="BK1840" s="49"/>
      <c r="BL1840" s="49"/>
      <c r="BM1840" s="49"/>
      <c r="BN1840" s="47"/>
      <c r="BO1840" s="49"/>
      <c r="BP1840" s="49"/>
      <c r="BQ1840" s="49"/>
      <c r="BR1840" s="323"/>
      <c r="BS1840" s="323"/>
      <c r="BT1840" s="323"/>
      <c r="BU1840" s="49"/>
      <c r="BV1840" s="49"/>
      <c r="BW1840" s="97"/>
      <c r="BX1840" s="97"/>
      <c r="BY1840" s="97"/>
      <c r="BZ1840" s="97"/>
      <c r="CA1840" s="49"/>
      <c r="CB1840" s="49"/>
      <c r="CC1840" s="49"/>
      <c r="CD1840" s="49"/>
      <c r="CE1840" s="49"/>
      <c r="CF1840" s="49"/>
      <c r="CG1840" s="49"/>
      <c r="CH1840" s="49"/>
      <c r="CI1840" s="97"/>
      <c r="CJ1840" s="97"/>
      <c r="CK1840" s="97"/>
      <c r="CL1840" s="97"/>
      <c r="CM1840" s="335"/>
      <c r="CN1840" s="337"/>
      <c r="CO1840" s="315" t="str">
        <f>IF(Формулы!R1840&gt;V1840,"22-?,Дата 14 - Прибыл из УФСИН; ","")&amp;IF(Формулы!Q1840&gt;Y1840,"25-?,Дата 13 - Выбыл в УФСИН;","")&amp;IF(YEAR(ДАННЫЕ!$F$1)=YEAR(ДАННЫЕ!B1840),IF(AT1840&gt;0,"","40-?, вявлен в текущем году! "),"")&amp;IF(YEAR($F$1)=YEAR(W1840),IF(X1840+Y1840&gt;0,"","23-стоит, 24,25 - куда выбыл? "),"")&amp;IF(X1840+Y1840&gt;0,IF(YEAR($F$1)=YEAR(W1840),"","24+25&gt;0? 23 - когда выбыл? "),"")&amp;IF(BA1840&lt;BB1840,"47&gt;=48; ","")&amp;IF(BA1840&lt;BC1840,"47&gt;=49; ","")&amp;IF(BA1840&lt;BD1840,"47&gt;=50; ","")&amp;IF(BE1840&gt;0,IF(BF1840&gt;0,IF(AU1840&gt;AV1840,"","41 и 42 - ? (51 и 52 &gt; 0);"),"51 &gt; 0 52 - ?;"),"")&amp;IF(AU1840&gt;0,IF(AV1840&gt;AU1840,"41&gt;42;","")&amp;IF(BE1840&gt;0,"","41&gt;0 51-?;"),"")&amp;IF(BF1840&gt;0,IF(BE1840&gt;0,"","52&gt;0 51-?;"),"")&amp;IF(AW1840&gt;=AX1840,"","43&gt;44;")&amp;IF(CA1840&gt;0,IF(AW1840&gt;0,"","71 &gt; 0 43-?;"),"")</f>
        <v/>
      </c>
    </row>
    <row r="1841" spans="1:93" ht="12" x14ac:dyDescent="0.2">
      <c r="A1841" s="45"/>
      <c r="B1841" s="46"/>
      <c r="C1841" s="121"/>
      <c r="D1841" s="121"/>
      <c r="E1841" s="336"/>
      <c r="F1841" s="122"/>
      <c r="G1841" s="46"/>
      <c r="H1841" s="45"/>
      <c r="I1841" s="45"/>
      <c r="J1841" s="45"/>
      <c r="K1841" s="45"/>
      <c r="L1841" s="45"/>
      <c r="M1841" s="46"/>
      <c r="N1841" s="46"/>
      <c r="O1841" s="48"/>
      <c r="P1841" s="48"/>
      <c r="Q1841" s="46"/>
      <c r="R1841" s="48"/>
      <c r="S1841" s="48"/>
      <c r="T1841" s="48"/>
      <c r="U1841" s="48"/>
      <c r="V1841" s="48"/>
      <c r="W1841" s="46"/>
      <c r="X1841" s="48"/>
      <c r="Y1841" s="48"/>
      <c r="Z1841" s="157"/>
      <c r="AA1841" s="47"/>
      <c r="AB1841" s="97"/>
      <c r="AC1841" s="49"/>
      <c r="AD1841" s="49"/>
      <c r="AE1841" s="49"/>
      <c r="AF1841" s="49"/>
      <c r="AG1841" s="49"/>
      <c r="AH1841" s="47"/>
      <c r="AI1841" s="47"/>
      <c r="AJ1841" s="47"/>
      <c r="AK1841" s="190"/>
      <c r="AL1841" s="190"/>
      <c r="AM1841" s="190"/>
      <c r="AN1841" s="190"/>
      <c r="AO1841" s="190"/>
      <c r="AP1841" s="151"/>
      <c r="AQ1841" s="322"/>
      <c r="AR1841" s="322"/>
      <c r="AS1841" s="322"/>
      <c r="AT1841" s="47"/>
      <c r="AU1841" s="47"/>
      <c r="AV1841" s="47"/>
      <c r="AW1841" s="47"/>
      <c r="AX1841" s="322"/>
      <c r="AY1841" s="98"/>
      <c r="AZ1841" s="98"/>
      <c r="BA1841" s="47"/>
      <c r="BB1841" s="47"/>
      <c r="BC1841" s="47"/>
      <c r="BD1841" s="47"/>
      <c r="BE1841" s="97"/>
      <c r="BF1841" s="49"/>
      <c r="BG1841" s="239"/>
      <c r="BH1841" s="342"/>
      <c r="BI1841" s="49"/>
      <c r="BJ1841" s="49"/>
      <c r="BK1841" s="49"/>
      <c r="BL1841" s="49"/>
      <c r="BM1841" s="49"/>
      <c r="BN1841" s="47"/>
      <c r="BO1841" s="49"/>
      <c r="BP1841" s="49"/>
      <c r="BQ1841" s="49"/>
      <c r="BR1841" s="323"/>
      <c r="BS1841" s="323"/>
      <c r="BT1841" s="323"/>
      <c r="BU1841" s="49"/>
      <c r="BV1841" s="49"/>
      <c r="BW1841" s="97"/>
      <c r="BX1841" s="97"/>
      <c r="BY1841" s="97"/>
      <c r="BZ1841" s="97"/>
      <c r="CA1841" s="49"/>
      <c r="CB1841" s="49"/>
      <c r="CC1841" s="49"/>
      <c r="CD1841" s="49"/>
      <c r="CE1841" s="49"/>
      <c r="CF1841" s="49"/>
      <c r="CG1841" s="49"/>
      <c r="CH1841" s="49"/>
      <c r="CI1841" s="97"/>
      <c r="CJ1841" s="97"/>
      <c r="CK1841" s="97"/>
      <c r="CL1841" s="97"/>
      <c r="CM1841" s="335"/>
      <c r="CN1841" s="337"/>
      <c r="CO1841" s="315" t="str">
        <f>IF(Формулы!R1841&gt;V1841,"22-?,Дата 14 - Прибыл из УФСИН; ","")&amp;IF(Формулы!Q1841&gt;Y1841,"25-?,Дата 13 - Выбыл в УФСИН;","")&amp;IF(YEAR(ДАННЫЕ!$F$1)=YEAR(ДАННЫЕ!B1841),IF(AT1841&gt;0,"","40-?, вявлен в текущем году! "),"")&amp;IF(YEAR($F$1)=YEAR(W1841),IF(X1841+Y1841&gt;0,"","23-стоит, 24,25 - куда выбыл? "),"")&amp;IF(X1841+Y1841&gt;0,IF(YEAR($F$1)=YEAR(W1841),"","24+25&gt;0? 23 - когда выбыл? "),"")&amp;IF(BA1841&lt;BB1841,"47&gt;=48; ","")&amp;IF(BA1841&lt;BC1841,"47&gt;=49; ","")&amp;IF(BA1841&lt;BD1841,"47&gt;=50; ","")&amp;IF(BE1841&gt;0,IF(BF1841&gt;0,IF(AU1841&gt;AV1841,"","41 и 42 - ? (51 и 52 &gt; 0);"),"51 &gt; 0 52 - ?;"),"")&amp;IF(AU1841&gt;0,IF(AV1841&gt;AU1841,"41&gt;42;","")&amp;IF(BE1841&gt;0,"","41&gt;0 51-?;"),"")&amp;IF(BF1841&gt;0,IF(BE1841&gt;0,"","52&gt;0 51-?;"),"")&amp;IF(AW1841&gt;=AX1841,"","43&gt;44;")&amp;IF(CA1841&gt;0,IF(AW1841&gt;0,"","71 &gt; 0 43-?;"),"")</f>
        <v/>
      </c>
    </row>
    <row r="1842" spans="1:93" ht="12" x14ac:dyDescent="0.2">
      <c r="A1842" s="45"/>
      <c r="B1842" s="46"/>
      <c r="C1842" s="121"/>
      <c r="D1842" s="121"/>
      <c r="E1842" s="336"/>
      <c r="F1842" s="122"/>
      <c r="G1842" s="46"/>
      <c r="H1842" s="45"/>
      <c r="I1842" s="45"/>
      <c r="J1842" s="45"/>
      <c r="K1842" s="45"/>
      <c r="L1842" s="45"/>
      <c r="M1842" s="46"/>
      <c r="N1842" s="46"/>
      <c r="O1842" s="48"/>
      <c r="P1842" s="48"/>
      <c r="Q1842" s="46"/>
      <c r="R1842" s="48"/>
      <c r="S1842" s="48"/>
      <c r="T1842" s="48"/>
      <c r="U1842" s="48"/>
      <c r="V1842" s="48"/>
      <c r="W1842" s="46"/>
      <c r="X1842" s="48"/>
      <c r="Y1842" s="48"/>
      <c r="Z1842" s="157"/>
      <c r="AA1842" s="47"/>
      <c r="AB1842" s="97"/>
      <c r="AC1842" s="49"/>
      <c r="AD1842" s="49"/>
      <c r="AE1842" s="49"/>
      <c r="AF1842" s="49"/>
      <c r="AG1842" s="49"/>
      <c r="AH1842" s="47"/>
      <c r="AI1842" s="47"/>
      <c r="AJ1842" s="47"/>
      <c r="AK1842" s="190"/>
      <c r="AL1842" s="190"/>
      <c r="AM1842" s="190"/>
      <c r="AN1842" s="190"/>
      <c r="AO1842" s="190"/>
      <c r="AP1842" s="151"/>
      <c r="AQ1842" s="322"/>
      <c r="AR1842" s="322"/>
      <c r="AS1842" s="322"/>
      <c r="AT1842" s="47"/>
      <c r="AU1842" s="47"/>
      <c r="AV1842" s="47"/>
      <c r="AW1842" s="47"/>
      <c r="AX1842" s="322"/>
      <c r="AY1842" s="98"/>
      <c r="AZ1842" s="98"/>
      <c r="BA1842" s="47"/>
      <c r="BB1842" s="47"/>
      <c r="BC1842" s="47"/>
      <c r="BD1842" s="47"/>
      <c r="BE1842" s="97"/>
      <c r="BF1842" s="49"/>
      <c r="BG1842" s="239"/>
      <c r="BH1842" s="342"/>
      <c r="BI1842" s="49"/>
      <c r="BJ1842" s="49"/>
      <c r="BK1842" s="49"/>
      <c r="BL1842" s="49"/>
      <c r="BM1842" s="49"/>
      <c r="BN1842" s="47"/>
      <c r="BO1842" s="49"/>
      <c r="BP1842" s="49"/>
      <c r="BQ1842" s="49"/>
      <c r="BR1842" s="323"/>
      <c r="BS1842" s="323"/>
      <c r="BT1842" s="323"/>
      <c r="BU1842" s="49"/>
      <c r="BV1842" s="49"/>
      <c r="BW1842" s="97"/>
      <c r="BX1842" s="97"/>
      <c r="BY1842" s="97"/>
      <c r="BZ1842" s="97"/>
      <c r="CA1842" s="49"/>
      <c r="CB1842" s="49"/>
      <c r="CC1842" s="49"/>
      <c r="CD1842" s="49"/>
      <c r="CE1842" s="49"/>
      <c r="CF1842" s="49"/>
      <c r="CG1842" s="49"/>
      <c r="CH1842" s="49"/>
      <c r="CI1842" s="97"/>
      <c r="CJ1842" s="97"/>
      <c r="CK1842" s="97"/>
      <c r="CL1842" s="97"/>
      <c r="CM1842" s="335"/>
      <c r="CN1842" s="337"/>
      <c r="CO1842" s="315" t="str">
        <f>IF(Формулы!R1842&gt;V1842,"22-?,Дата 14 - Прибыл из УФСИН; ","")&amp;IF(Формулы!Q1842&gt;Y1842,"25-?,Дата 13 - Выбыл в УФСИН;","")&amp;IF(YEAR(ДАННЫЕ!$F$1)=YEAR(ДАННЫЕ!B1842),IF(AT1842&gt;0,"","40-?, вявлен в текущем году! "),"")&amp;IF(YEAR($F$1)=YEAR(W1842),IF(X1842+Y1842&gt;0,"","23-стоит, 24,25 - куда выбыл? "),"")&amp;IF(X1842+Y1842&gt;0,IF(YEAR($F$1)=YEAR(W1842),"","24+25&gt;0? 23 - когда выбыл? "),"")&amp;IF(BA1842&lt;BB1842,"47&gt;=48; ","")&amp;IF(BA1842&lt;BC1842,"47&gt;=49; ","")&amp;IF(BA1842&lt;BD1842,"47&gt;=50; ","")&amp;IF(BE1842&gt;0,IF(BF1842&gt;0,IF(AU1842&gt;AV1842,"","41 и 42 - ? (51 и 52 &gt; 0);"),"51 &gt; 0 52 - ?;"),"")&amp;IF(AU1842&gt;0,IF(AV1842&gt;AU1842,"41&gt;42;","")&amp;IF(BE1842&gt;0,"","41&gt;0 51-?;"),"")&amp;IF(BF1842&gt;0,IF(BE1842&gt;0,"","52&gt;0 51-?;"),"")&amp;IF(AW1842&gt;=AX1842,"","43&gt;44;")&amp;IF(CA1842&gt;0,IF(AW1842&gt;0,"","71 &gt; 0 43-?;"),"")</f>
        <v/>
      </c>
    </row>
    <row r="1843" spans="1:93" ht="12" x14ac:dyDescent="0.2">
      <c r="A1843" s="45"/>
      <c r="B1843" s="46"/>
      <c r="C1843" s="121"/>
      <c r="D1843" s="121"/>
      <c r="E1843" s="336"/>
      <c r="F1843" s="122"/>
      <c r="G1843" s="46"/>
      <c r="H1843" s="45"/>
      <c r="I1843" s="45"/>
      <c r="J1843" s="45"/>
      <c r="K1843" s="45"/>
      <c r="L1843" s="45"/>
      <c r="M1843" s="46"/>
      <c r="N1843" s="46"/>
      <c r="O1843" s="48"/>
      <c r="P1843" s="48"/>
      <c r="Q1843" s="46"/>
      <c r="R1843" s="48"/>
      <c r="S1843" s="48"/>
      <c r="T1843" s="48"/>
      <c r="U1843" s="48"/>
      <c r="V1843" s="48"/>
      <c r="W1843" s="46"/>
      <c r="X1843" s="48"/>
      <c r="Y1843" s="48"/>
      <c r="Z1843" s="157"/>
      <c r="AA1843" s="47"/>
      <c r="AB1843" s="97"/>
      <c r="AC1843" s="49"/>
      <c r="AD1843" s="49"/>
      <c r="AE1843" s="49"/>
      <c r="AF1843" s="49"/>
      <c r="AG1843" s="49"/>
      <c r="AH1843" s="47"/>
      <c r="AI1843" s="47"/>
      <c r="AJ1843" s="47"/>
      <c r="AK1843" s="190"/>
      <c r="AL1843" s="190"/>
      <c r="AM1843" s="190"/>
      <c r="AN1843" s="190"/>
      <c r="AO1843" s="190"/>
      <c r="AP1843" s="151"/>
      <c r="AQ1843" s="322"/>
      <c r="AR1843" s="322"/>
      <c r="AS1843" s="322"/>
      <c r="AT1843" s="47"/>
      <c r="AU1843" s="47"/>
      <c r="AV1843" s="47"/>
      <c r="AW1843" s="47"/>
      <c r="AX1843" s="322"/>
      <c r="AY1843" s="98"/>
      <c r="AZ1843" s="98"/>
      <c r="BA1843" s="47"/>
      <c r="BB1843" s="47"/>
      <c r="BC1843" s="47"/>
      <c r="BD1843" s="47"/>
      <c r="BE1843" s="97"/>
      <c r="BF1843" s="49"/>
      <c r="BG1843" s="239"/>
      <c r="BH1843" s="342"/>
      <c r="BI1843" s="49"/>
      <c r="BJ1843" s="49"/>
      <c r="BK1843" s="49"/>
      <c r="BL1843" s="49"/>
      <c r="BM1843" s="49"/>
      <c r="BN1843" s="47"/>
      <c r="BO1843" s="49"/>
      <c r="BP1843" s="49"/>
      <c r="BQ1843" s="49"/>
      <c r="BR1843" s="323"/>
      <c r="BS1843" s="323"/>
      <c r="BT1843" s="323"/>
      <c r="BU1843" s="49"/>
      <c r="BV1843" s="49"/>
      <c r="BW1843" s="97"/>
      <c r="BX1843" s="97"/>
      <c r="BY1843" s="97"/>
      <c r="BZ1843" s="97"/>
      <c r="CA1843" s="49"/>
      <c r="CB1843" s="49"/>
      <c r="CC1843" s="49"/>
      <c r="CD1843" s="49"/>
      <c r="CE1843" s="49"/>
      <c r="CF1843" s="49"/>
      <c r="CG1843" s="49"/>
      <c r="CH1843" s="49"/>
      <c r="CI1843" s="97"/>
      <c r="CJ1843" s="97"/>
      <c r="CK1843" s="97"/>
      <c r="CL1843" s="97"/>
      <c r="CM1843" s="335"/>
      <c r="CN1843" s="337"/>
      <c r="CO1843" s="315" t="str">
        <f>IF(Формулы!R1843&gt;V1843,"22-?,Дата 14 - Прибыл из УФСИН; ","")&amp;IF(Формулы!Q1843&gt;Y1843,"25-?,Дата 13 - Выбыл в УФСИН;","")&amp;IF(YEAR(ДАННЫЕ!$F$1)=YEAR(ДАННЫЕ!B1843),IF(AT1843&gt;0,"","40-?, вявлен в текущем году! "),"")&amp;IF(YEAR($F$1)=YEAR(W1843),IF(X1843+Y1843&gt;0,"","23-стоит, 24,25 - куда выбыл? "),"")&amp;IF(X1843+Y1843&gt;0,IF(YEAR($F$1)=YEAR(W1843),"","24+25&gt;0? 23 - когда выбыл? "),"")&amp;IF(BA1843&lt;BB1843,"47&gt;=48; ","")&amp;IF(BA1843&lt;BC1843,"47&gt;=49; ","")&amp;IF(BA1843&lt;BD1843,"47&gt;=50; ","")&amp;IF(BE1843&gt;0,IF(BF1843&gt;0,IF(AU1843&gt;AV1843,"","41 и 42 - ? (51 и 52 &gt; 0);"),"51 &gt; 0 52 - ?;"),"")&amp;IF(AU1843&gt;0,IF(AV1843&gt;AU1843,"41&gt;42;","")&amp;IF(BE1843&gt;0,"","41&gt;0 51-?;"),"")&amp;IF(BF1843&gt;0,IF(BE1843&gt;0,"","52&gt;0 51-?;"),"")&amp;IF(AW1843&gt;=AX1843,"","43&gt;44;")&amp;IF(CA1843&gt;0,IF(AW1843&gt;0,"","71 &gt; 0 43-?;"),"")</f>
        <v/>
      </c>
    </row>
    <row r="1844" spans="1:93" ht="12" x14ac:dyDescent="0.2">
      <c r="A1844" s="45"/>
      <c r="B1844" s="46"/>
      <c r="C1844" s="121"/>
      <c r="D1844" s="121"/>
      <c r="E1844" s="336"/>
      <c r="F1844" s="122"/>
      <c r="G1844" s="46"/>
      <c r="H1844" s="45"/>
      <c r="I1844" s="45"/>
      <c r="J1844" s="45"/>
      <c r="K1844" s="45"/>
      <c r="L1844" s="45"/>
      <c r="M1844" s="46"/>
      <c r="N1844" s="46"/>
      <c r="O1844" s="48"/>
      <c r="P1844" s="48"/>
      <c r="Q1844" s="46"/>
      <c r="R1844" s="48"/>
      <c r="S1844" s="48"/>
      <c r="T1844" s="48"/>
      <c r="U1844" s="48"/>
      <c r="V1844" s="48"/>
      <c r="W1844" s="46"/>
      <c r="X1844" s="48"/>
      <c r="Y1844" s="48"/>
      <c r="Z1844" s="157"/>
      <c r="AA1844" s="47"/>
      <c r="AB1844" s="97"/>
      <c r="AC1844" s="49"/>
      <c r="AD1844" s="49"/>
      <c r="AE1844" s="49"/>
      <c r="AF1844" s="49"/>
      <c r="AG1844" s="49"/>
      <c r="AH1844" s="47"/>
      <c r="AI1844" s="47"/>
      <c r="AJ1844" s="47"/>
      <c r="AK1844" s="190"/>
      <c r="AL1844" s="190"/>
      <c r="AM1844" s="190"/>
      <c r="AN1844" s="190"/>
      <c r="AO1844" s="190"/>
      <c r="AP1844" s="151"/>
      <c r="AQ1844" s="322"/>
      <c r="AR1844" s="322"/>
      <c r="AS1844" s="322"/>
      <c r="AT1844" s="47"/>
      <c r="AU1844" s="47"/>
      <c r="AV1844" s="47"/>
      <c r="AW1844" s="47"/>
      <c r="AX1844" s="322"/>
      <c r="AY1844" s="98"/>
      <c r="AZ1844" s="98"/>
      <c r="BA1844" s="47"/>
      <c r="BB1844" s="47"/>
      <c r="BC1844" s="47"/>
      <c r="BD1844" s="47"/>
      <c r="BE1844" s="97"/>
      <c r="BF1844" s="49"/>
      <c r="BG1844" s="239"/>
      <c r="BH1844" s="342"/>
      <c r="BI1844" s="49"/>
      <c r="BJ1844" s="49"/>
      <c r="BK1844" s="49"/>
      <c r="BL1844" s="49"/>
      <c r="BM1844" s="49"/>
      <c r="BN1844" s="47"/>
      <c r="BO1844" s="49"/>
      <c r="BP1844" s="49"/>
      <c r="BQ1844" s="49"/>
      <c r="BR1844" s="323"/>
      <c r="BS1844" s="323"/>
      <c r="BT1844" s="323"/>
      <c r="BU1844" s="49"/>
      <c r="BV1844" s="49"/>
      <c r="BW1844" s="97"/>
      <c r="BX1844" s="97"/>
      <c r="BY1844" s="97"/>
      <c r="BZ1844" s="97"/>
      <c r="CA1844" s="49"/>
      <c r="CB1844" s="49"/>
      <c r="CC1844" s="49"/>
      <c r="CD1844" s="49"/>
      <c r="CE1844" s="49"/>
      <c r="CF1844" s="49"/>
      <c r="CG1844" s="49"/>
      <c r="CH1844" s="49"/>
      <c r="CI1844" s="97"/>
      <c r="CJ1844" s="97"/>
      <c r="CK1844" s="97"/>
      <c r="CL1844" s="97"/>
      <c r="CM1844" s="335"/>
      <c r="CN1844" s="337"/>
      <c r="CO1844" s="315" t="str">
        <f>IF(Формулы!R1844&gt;V1844,"22-?,Дата 14 - Прибыл из УФСИН; ","")&amp;IF(Формулы!Q1844&gt;Y1844,"25-?,Дата 13 - Выбыл в УФСИН;","")&amp;IF(YEAR(ДАННЫЕ!$F$1)=YEAR(ДАННЫЕ!B1844),IF(AT1844&gt;0,"","40-?, вявлен в текущем году! "),"")&amp;IF(YEAR($F$1)=YEAR(W1844),IF(X1844+Y1844&gt;0,"","23-стоит, 24,25 - куда выбыл? "),"")&amp;IF(X1844+Y1844&gt;0,IF(YEAR($F$1)=YEAR(W1844),"","24+25&gt;0? 23 - когда выбыл? "),"")&amp;IF(BA1844&lt;BB1844,"47&gt;=48; ","")&amp;IF(BA1844&lt;BC1844,"47&gt;=49; ","")&amp;IF(BA1844&lt;BD1844,"47&gt;=50; ","")&amp;IF(BE1844&gt;0,IF(BF1844&gt;0,IF(AU1844&gt;AV1844,"","41 и 42 - ? (51 и 52 &gt; 0);"),"51 &gt; 0 52 - ?;"),"")&amp;IF(AU1844&gt;0,IF(AV1844&gt;AU1844,"41&gt;42;","")&amp;IF(BE1844&gt;0,"","41&gt;0 51-?;"),"")&amp;IF(BF1844&gt;0,IF(BE1844&gt;0,"","52&gt;0 51-?;"),"")&amp;IF(AW1844&gt;=AX1844,"","43&gt;44;")&amp;IF(CA1844&gt;0,IF(AW1844&gt;0,"","71 &gt; 0 43-?;"),"")</f>
        <v/>
      </c>
    </row>
    <row r="1845" spans="1:93" ht="12" x14ac:dyDescent="0.2">
      <c r="A1845" s="45"/>
      <c r="B1845" s="46"/>
      <c r="C1845" s="121"/>
      <c r="D1845" s="121"/>
      <c r="E1845" s="336"/>
      <c r="F1845" s="122"/>
      <c r="G1845" s="46"/>
      <c r="H1845" s="45"/>
      <c r="I1845" s="45"/>
      <c r="J1845" s="45"/>
      <c r="K1845" s="45"/>
      <c r="L1845" s="45"/>
      <c r="M1845" s="46"/>
      <c r="N1845" s="46"/>
      <c r="O1845" s="48"/>
      <c r="P1845" s="48"/>
      <c r="Q1845" s="46"/>
      <c r="R1845" s="48"/>
      <c r="S1845" s="48"/>
      <c r="T1845" s="48"/>
      <c r="U1845" s="48"/>
      <c r="V1845" s="48"/>
      <c r="W1845" s="46"/>
      <c r="X1845" s="48"/>
      <c r="Y1845" s="48"/>
      <c r="Z1845" s="157"/>
      <c r="AA1845" s="47"/>
      <c r="AB1845" s="97"/>
      <c r="AC1845" s="49"/>
      <c r="AD1845" s="49"/>
      <c r="AE1845" s="49"/>
      <c r="AF1845" s="49"/>
      <c r="AG1845" s="49"/>
      <c r="AH1845" s="47"/>
      <c r="AI1845" s="47"/>
      <c r="AJ1845" s="47"/>
      <c r="AK1845" s="190"/>
      <c r="AL1845" s="190"/>
      <c r="AM1845" s="190"/>
      <c r="AN1845" s="190"/>
      <c r="AO1845" s="190"/>
      <c r="AP1845" s="151"/>
      <c r="AQ1845" s="322"/>
      <c r="AR1845" s="322"/>
      <c r="AS1845" s="322"/>
      <c r="AT1845" s="47"/>
      <c r="AU1845" s="47"/>
      <c r="AV1845" s="47"/>
      <c r="AW1845" s="47"/>
      <c r="AX1845" s="322"/>
      <c r="AY1845" s="98"/>
      <c r="AZ1845" s="98"/>
      <c r="BA1845" s="47"/>
      <c r="BB1845" s="47"/>
      <c r="BC1845" s="47"/>
      <c r="BD1845" s="47"/>
      <c r="BE1845" s="97"/>
      <c r="BF1845" s="49"/>
      <c r="BG1845" s="239"/>
      <c r="BH1845" s="342"/>
      <c r="BI1845" s="49"/>
      <c r="BJ1845" s="49"/>
      <c r="BK1845" s="49"/>
      <c r="BL1845" s="49"/>
      <c r="BM1845" s="49"/>
      <c r="BN1845" s="47"/>
      <c r="BO1845" s="49"/>
      <c r="BP1845" s="49"/>
      <c r="BQ1845" s="49"/>
      <c r="BR1845" s="323"/>
      <c r="BS1845" s="323"/>
      <c r="BT1845" s="323"/>
      <c r="BU1845" s="49"/>
      <c r="BV1845" s="49"/>
      <c r="BW1845" s="97"/>
      <c r="BX1845" s="97"/>
      <c r="BY1845" s="97"/>
      <c r="BZ1845" s="97"/>
      <c r="CA1845" s="49"/>
      <c r="CB1845" s="49"/>
      <c r="CC1845" s="49"/>
      <c r="CD1845" s="49"/>
      <c r="CE1845" s="49"/>
      <c r="CF1845" s="49"/>
      <c r="CG1845" s="49"/>
      <c r="CH1845" s="49"/>
      <c r="CI1845" s="97"/>
      <c r="CJ1845" s="97"/>
      <c r="CK1845" s="97"/>
      <c r="CL1845" s="97"/>
      <c r="CM1845" s="335"/>
      <c r="CN1845" s="337"/>
      <c r="CO1845" s="315" t="str">
        <f>IF(Формулы!R1845&gt;V1845,"22-?,Дата 14 - Прибыл из УФСИН; ","")&amp;IF(Формулы!Q1845&gt;Y1845,"25-?,Дата 13 - Выбыл в УФСИН;","")&amp;IF(YEAR(ДАННЫЕ!$F$1)=YEAR(ДАННЫЕ!B1845),IF(AT1845&gt;0,"","40-?, вявлен в текущем году! "),"")&amp;IF(YEAR($F$1)=YEAR(W1845),IF(X1845+Y1845&gt;0,"","23-стоит, 24,25 - куда выбыл? "),"")&amp;IF(X1845+Y1845&gt;0,IF(YEAR($F$1)=YEAR(W1845),"","24+25&gt;0? 23 - когда выбыл? "),"")&amp;IF(BA1845&lt;BB1845,"47&gt;=48; ","")&amp;IF(BA1845&lt;BC1845,"47&gt;=49; ","")&amp;IF(BA1845&lt;BD1845,"47&gt;=50; ","")&amp;IF(BE1845&gt;0,IF(BF1845&gt;0,IF(AU1845&gt;AV1845,"","41 и 42 - ? (51 и 52 &gt; 0);"),"51 &gt; 0 52 - ?;"),"")&amp;IF(AU1845&gt;0,IF(AV1845&gt;AU1845,"41&gt;42;","")&amp;IF(BE1845&gt;0,"","41&gt;0 51-?;"),"")&amp;IF(BF1845&gt;0,IF(BE1845&gt;0,"","52&gt;0 51-?;"),"")&amp;IF(AW1845&gt;=AX1845,"","43&gt;44;")&amp;IF(CA1845&gt;0,IF(AW1845&gt;0,"","71 &gt; 0 43-?;"),"")</f>
        <v/>
      </c>
    </row>
    <row r="1846" spans="1:93" ht="12" x14ac:dyDescent="0.2">
      <c r="A1846" s="45"/>
      <c r="B1846" s="46"/>
      <c r="C1846" s="121"/>
      <c r="D1846" s="121"/>
      <c r="E1846" s="336"/>
      <c r="F1846" s="122"/>
      <c r="G1846" s="46"/>
      <c r="H1846" s="45"/>
      <c r="I1846" s="45"/>
      <c r="J1846" s="45"/>
      <c r="K1846" s="45"/>
      <c r="L1846" s="45"/>
      <c r="M1846" s="46"/>
      <c r="N1846" s="46"/>
      <c r="O1846" s="48"/>
      <c r="P1846" s="48"/>
      <c r="Q1846" s="46"/>
      <c r="R1846" s="48"/>
      <c r="S1846" s="48"/>
      <c r="T1846" s="48"/>
      <c r="U1846" s="48"/>
      <c r="V1846" s="48"/>
      <c r="W1846" s="46"/>
      <c r="X1846" s="48"/>
      <c r="Y1846" s="48"/>
      <c r="Z1846" s="157"/>
      <c r="AA1846" s="47"/>
      <c r="AB1846" s="97"/>
      <c r="AC1846" s="49"/>
      <c r="AD1846" s="49"/>
      <c r="AE1846" s="49"/>
      <c r="AF1846" s="49"/>
      <c r="AG1846" s="49"/>
      <c r="AH1846" s="47"/>
      <c r="AI1846" s="47"/>
      <c r="AJ1846" s="47"/>
      <c r="AK1846" s="190"/>
      <c r="AL1846" s="190"/>
      <c r="AM1846" s="190"/>
      <c r="AN1846" s="190"/>
      <c r="AO1846" s="190"/>
      <c r="AP1846" s="151"/>
      <c r="AQ1846" s="322"/>
      <c r="AR1846" s="322"/>
      <c r="AS1846" s="322"/>
      <c r="AT1846" s="47"/>
      <c r="AU1846" s="47"/>
      <c r="AV1846" s="47"/>
      <c r="AW1846" s="47"/>
      <c r="AX1846" s="322"/>
      <c r="AY1846" s="98"/>
      <c r="AZ1846" s="98"/>
      <c r="BA1846" s="47"/>
      <c r="BB1846" s="47"/>
      <c r="BC1846" s="47"/>
      <c r="BD1846" s="47"/>
      <c r="BE1846" s="97"/>
      <c r="BF1846" s="49"/>
      <c r="BG1846" s="239"/>
      <c r="BH1846" s="342"/>
      <c r="BI1846" s="49"/>
      <c r="BJ1846" s="49"/>
      <c r="BK1846" s="49"/>
      <c r="BL1846" s="49"/>
      <c r="BM1846" s="49"/>
      <c r="BN1846" s="47"/>
      <c r="BO1846" s="49"/>
      <c r="BP1846" s="49"/>
      <c r="BQ1846" s="49"/>
      <c r="BR1846" s="323"/>
      <c r="BS1846" s="323"/>
      <c r="BT1846" s="323"/>
      <c r="BU1846" s="49"/>
      <c r="BV1846" s="49"/>
      <c r="BW1846" s="97"/>
      <c r="BX1846" s="97"/>
      <c r="BY1846" s="97"/>
      <c r="BZ1846" s="97"/>
      <c r="CA1846" s="49"/>
      <c r="CB1846" s="49"/>
      <c r="CC1846" s="49"/>
      <c r="CD1846" s="49"/>
      <c r="CE1846" s="49"/>
      <c r="CF1846" s="49"/>
      <c r="CG1846" s="49"/>
      <c r="CH1846" s="49"/>
      <c r="CI1846" s="97"/>
      <c r="CJ1846" s="97"/>
      <c r="CK1846" s="97"/>
      <c r="CL1846" s="97"/>
      <c r="CM1846" s="335"/>
      <c r="CN1846" s="337"/>
      <c r="CO1846" s="315" t="str">
        <f>IF(Формулы!R1846&gt;V1846,"22-?,Дата 14 - Прибыл из УФСИН; ","")&amp;IF(Формулы!Q1846&gt;Y1846,"25-?,Дата 13 - Выбыл в УФСИН;","")&amp;IF(YEAR(ДАННЫЕ!$F$1)=YEAR(ДАННЫЕ!B1846),IF(AT1846&gt;0,"","40-?, вявлен в текущем году! "),"")&amp;IF(YEAR($F$1)=YEAR(W1846),IF(X1846+Y1846&gt;0,"","23-стоит, 24,25 - куда выбыл? "),"")&amp;IF(X1846+Y1846&gt;0,IF(YEAR($F$1)=YEAR(W1846),"","24+25&gt;0? 23 - когда выбыл? "),"")&amp;IF(BA1846&lt;BB1846,"47&gt;=48; ","")&amp;IF(BA1846&lt;BC1846,"47&gt;=49; ","")&amp;IF(BA1846&lt;BD1846,"47&gt;=50; ","")&amp;IF(BE1846&gt;0,IF(BF1846&gt;0,IF(AU1846&gt;AV1846,"","41 и 42 - ? (51 и 52 &gt; 0);"),"51 &gt; 0 52 - ?;"),"")&amp;IF(AU1846&gt;0,IF(AV1846&gt;AU1846,"41&gt;42;","")&amp;IF(BE1846&gt;0,"","41&gt;0 51-?;"),"")&amp;IF(BF1846&gt;0,IF(BE1846&gt;0,"","52&gt;0 51-?;"),"")&amp;IF(AW1846&gt;=AX1846,"","43&gt;44;")&amp;IF(CA1846&gt;0,IF(AW1846&gt;0,"","71 &gt; 0 43-?;"),"")</f>
        <v/>
      </c>
    </row>
    <row r="1847" spans="1:93" ht="12" x14ac:dyDescent="0.2">
      <c r="A1847" s="45"/>
      <c r="B1847" s="46"/>
      <c r="C1847" s="121"/>
      <c r="D1847" s="121"/>
      <c r="E1847" s="336"/>
      <c r="F1847" s="122"/>
      <c r="G1847" s="46"/>
      <c r="H1847" s="45"/>
      <c r="I1847" s="45"/>
      <c r="J1847" s="45"/>
      <c r="K1847" s="45"/>
      <c r="L1847" s="45"/>
      <c r="M1847" s="46"/>
      <c r="N1847" s="46"/>
      <c r="O1847" s="48"/>
      <c r="P1847" s="48"/>
      <c r="Q1847" s="46"/>
      <c r="R1847" s="48"/>
      <c r="S1847" s="48"/>
      <c r="T1847" s="48"/>
      <c r="U1847" s="48"/>
      <c r="V1847" s="48"/>
      <c r="W1847" s="46"/>
      <c r="X1847" s="48"/>
      <c r="Y1847" s="48"/>
      <c r="Z1847" s="157"/>
      <c r="AA1847" s="47"/>
      <c r="AB1847" s="97"/>
      <c r="AC1847" s="49"/>
      <c r="AD1847" s="49"/>
      <c r="AE1847" s="49"/>
      <c r="AF1847" s="49"/>
      <c r="AG1847" s="49"/>
      <c r="AH1847" s="47"/>
      <c r="AI1847" s="47"/>
      <c r="AJ1847" s="47"/>
      <c r="AK1847" s="190"/>
      <c r="AL1847" s="190"/>
      <c r="AM1847" s="190"/>
      <c r="AN1847" s="190"/>
      <c r="AO1847" s="190"/>
      <c r="AP1847" s="151"/>
      <c r="AQ1847" s="322"/>
      <c r="AR1847" s="322"/>
      <c r="AS1847" s="322"/>
      <c r="AT1847" s="47"/>
      <c r="AU1847" s="47"/>
      <c r="AV1847" s="47"/>
      <c r="AW1847" s="47"/>
      <c r="AX1847" s="322"/>
      <c r="AY1847" s="98"/>
      <c r="AZ1847" s="98"/>
      <c r="BA1847" s="47"/>
      <c r="BB1847" s="47"/>
      <c r="BC1847" s="47"/>
      <c r="BD1847" s="47"/>
      <c r="BE1847" s="97"/>
      <c r="BF1847" s="49"/>
      <c r="BG1847" s="239"/>
      <c r="BH1847" s="342"/>
      <c r="BI1847" s="49"/>
      <c r="BJ1847" s="49"/>
      <c r="BK1847" s="49"/>
      <c r="BL1847" s="49"/>
      <c r="BM1847" s="49"/>
      <c r="BN1847" s="47"/>
      <c r="BO1847" s="49"/>
      <c r="BP1847" s="49"/>
      <c r="BQ1847" s="49"/>
      <c r="BR1847" s="323"/>
      <c r="BS1847" s="323"/>
      <c r="BT1847" s="323"/>
      <c r="BU1847" s="49"/>
      <c r="BV1847" s="49"/>
      <c r="BW1847" s="97"/>
      <c r="BX1847" s="97"/>
      <c r="BY1847" s="97"/>
      <c r="BZ1847" s="97"/>
      <c r="CA1847" s="49"/>
      <c r="CB1847" s="49"/>
      <c r="CC1847" s="49"/>
      <c r="CD1847" s="49"/>
      <c r="CE1847" s="49"/>
      <c r="CF1847" s="49"/>
      <c r="CG1847" s="49"/>
      <c r="CH1847" s="49"/>
      <c r="CI1847" s="97"/>
      <c r="CJ1847" s="97"/>
      <c r="CK1847" s="97"/>
      <c r="CL1847" s="97"/>
      <c r="CM1847" s="335"/>
      <c r="CN1847" s="337"/>
      <c r="CO1847" s="315" t="str">
        <f>IF(Формулы!R1847&gt;V1847,"22-?,Дата 14 - Прибыл из УФСИН; ","")&amp;IF(Формулы!Q1847&gt;Y1847,"25-?,Дата 13 - Выбыл в УФСИН;","")&amp;IF(YEAR(ДАННЫЕ!$F$1)=YEAR(ДАННЫЕ!B1847),IF(AT1847&gt;0,"","40-?, вявлен в текущем году! "),"")&amp;IF(YEAR($F$1)=YEAR(W1847),IF(X1847+Y1847&gt;0,"","23-стоит, 24,25 - куда выбыл? "),"")&amp;IF(X1847+Y1847&gt;0,IF(YEAR($F$1)=YEAR(W1847),"","24+25&gt;0? 23 - когда выбыл? "),"")&amp;IF(BA1847&lt;BB1847,"47&gt;=48; ","")&amp;IF(BA1847&lt;BC1847,"47&gt;=49; ","")&amp;IF(BA1847&lt;BD1847,"47&gt;=50; ","")&amp;IF(BE1847&gt;0,IF(BF1847&gt;0,IF(AU1847&gt;AV1847,"","41 и 42 - ? (51 и 52 &gt; 0);"),"51 &gt; 0 52 - ?;"),"")&amp;IF(AU1847&gt;0,IF(AV1847&gt;AU1847,"41&gt;42;","")&amp;IF(BE1847&gt;0,"","41&gt;0 51-?;"),"")&amp;IF(BF1847&gt;0,IF(BE1847&gt;0,"","52&gt;0 51-?;"),"")&amp;IF(AW1847&gt;=AX1847,"","43&gt;44;")&amp;IF(CA1847&gt;0,IF(AW1847&gt;0,"","71 &gt; 0 43-?;"),"")</f>
        <v/>
      </c>
    </row>
    <row r="1848" spans="1:93" ht="12" x14ac:dyDescent="0.2">
      <c r="A1848" s="45"/>
      <c r="B1848" s="46"/>
      <c r="C1848" s="121"/>
      <c r="D1848" s="121"/>
      <c r="E1848" s="336"/>
      <c r="F1848" s="122"/>
      <c r="G1848" s="46"/>
      <c r="H1848" s="45"/>
      <c r="I1848" s="45"/>
      <c r="J1848" s="45"/>
      <c r="K1848" s="45"/>
      <c r="L1848" s="45"/>
      <c r="M1848" s="46"/>
      <c r="N1848" s="46"/>
      <c r="O1848" s="48"/>
      <c r="P1848" s="48"/>
      <c r="Q1848" s="46"/>
      <c r="R1848" s="48"/>
      <c r="S1848" s="48"/>
      <c r="T1848" s="48"/>
      <c r="U1848" s="48"/>
      <c r="V1848" s="48"/>
      <c r="W1848" s="46"/>
      <c r="X1848" s="48"/>
      <c r="Y1848" s="48"/>
      <c r="Z1848" s="157"/>
      <c r="AA1848" s="47"/>
      <c r="AB1848" s="97"/>
      <c r="AC1848" s="49"/>
      <c r="AD1848" s="49"/>
      <c r="AE1848" s="49"/>
      <c r="AF1848" s="49"/>
      <c r="AG1848" s="49"/>
      <c r="AH1848" s="47"/>
      <c r="AI1848" s="47"/>
      <c r="AJ1848" s="47"/>
      <c r="AK1848" s="190"/>
      <c r="AL1848" s="190"/>
      <c r="AM1848" s="190"/>
      <c r="AN1848" s="190"/>
      <c r="AO1848" s="190"/>
      <c r="AP1848" s="151"/>
      <c r="AQ1848" s="322"/>
      <c r="AR1848" s="322"/>
      <c r="AS1848" s="322"/>
      <c r="AT1848" s="47"/>
      <c r="AU1848" s="47"/>
      <c r="AV1848" s="47"/>
      <c r="AW1848" s="47"/>
      <c r="AX1848" s="322"/>
      <c r="AY1848" s="98"/>
      <c r="AZ1848" s="98"/>
      <c r="BA1848" s="47"/>
      <c r="BB1848" s="47"/>
      <c r="BC1848" s="47"/>
      <c r="BD1848" s="47"/>
      <c r="BE1848" s="97"/>
      <c r="BF1848" s="49"/>
      <c r="BG1848" s="239"/>
      <c r="BH1848" s="342"/>
      <c r="BI1848" s="49"/>
      <c r="BJ1848" s="49"/>
      <c r="BK1848" s="49"/>
      <c r="BL1848" s="49"/>
      <c r="BM1848" s="49"/>
      <c r="BN1848" s="47"/>
      <c r="BO1848" s="49"/>
      <c r="BP1848" s="49"/>
      <c r="BQ1848" s="49"/>
      <c r="BR1848" s="323"/>
      <c r="BS1848" s="323"/>
      <c r="BT1848" s="323"/>
      <c r="BU1848" s="49"/>
      <c r="BV1848" s="49"/>
      <c r="BW1848" s="97"/>
      <c r="BX1848" s="97"/>
      <c r="BY1848" s="97"/>
      <c r="BZ1848" s="97"/>
      <c r="CA1848" s="49"/>
      <c r="CB1848" s="49"/>
      <c r="CC1848" s="49"/>
      <c r="CD1848" s="49"/>
      <c r="CE1848" s="49"/>
      <c r="CF1848" s="49"/>
      <c r="CG1848" s="49"/>
      <c r="CH1848" s="49"/>
      <c r="CI1848" s="97"/>
      <c r="CJ1848" s="97"/>
      <c r="CK1848" s="97"/>
      <c r="CL1848" s="97"/>
      <c r="CM1848" s="335"/>
      <c r="CN1848" s="337"/>
      <c r="CO1848" s="315" t="str">
        <f>IF(Формулы!R1848&gt;V1848,"22-?,Дата 14 - Прибыл из УФСИН; ","")&amp;IF(Формулы!Q1848&gt;Y1848,"25-?,Дата 13 - Выбыл в УФСИН;","")&amp;IF(YEAR(ДАННЫЕ!$F$1)=YEAR(ДАННЫЕ!B1848),IF(AT1848&gt;0,"","40-?, вявлен в текущем году! "),"")&amp;IF(YEAR($F$1)=YEAR(W1848),IF(X1848+Y1848&gt;0,"","23-стоит, 24,25 - куда выбыл? "),"")&amp;IF(X1848+Y1848&gt;0,IF(YEAR($F$1)=YEAR(W1848),"","24+25&gt;0? 23 - когда выбыл? "),"")&amp;IF(BA1848&lt;BB1848,"47&gt;=48; ","")&amp;IF(BA1848&lt;BC1848,"47&gt;=49; ","")&amp;IF(BA1848&lt;BD1848,"47&gt;=50; ","")&amp;IF(BE1848&gt;0,IF(BF1848&gt;0,IF(AU1848&gt;AV1848,"","41 и 42 - ? (51 и 52 &gt; 0);"),"51 &gt; 0 52 - ?;"),"")&amp;IF(AU1848&gt;0,IF(AV1848&gt;AU1848,"41&gt;42;","")&amp;IF(BE1848&gt;0,"","41&gt;0 51-?;"),"")&amp;IF(BF1848&gt;0,IF(BE1848&gt;0,"","52&gt;0 51-?;"),"")&amp;IF(AW1848&gt;=AX1848,"","43&gt;44;")&amp;IF(CA1848&gt;0,IF(AW1848&gt;0,"","71 &gt; 0 43-?;"),"")</f>
        <v/>
      </c>
    </row>
    <row r="1849" spans="1:93" ht="12" x14ac:dyDescent="0.2">
      <c r="A1849" s="45"/>
      <c r="B1849" s="46"/>
      <c r="C1849" s="121"/>
      <c r="D1849" s="121"/>
      <c r="E1849" s="336"/>
      <c r="F1849" s="122"/>
      <c r="G1849" s="46"/>
      <c r="H1849" s="45"/>
      <c r="I1849" s="45"/>
      <c r="J1849" s="45"/>
      <c r="K1849" s="45"/>
      <c r="L1849" s="45"/>
      <c r="M1849" s="46"/>
      <c r="N1849" s="46"/>
      <c r="O1849" s="48"/>
      <c r="P1849" s="48"/>
      <c r="Q1849" s="46"/>
      <c r="R1849" s="48"/>
      <c r="S1849" s="48"/>
      <c r="T1849" s="48"/>
      <c r="U1849" s="48"/>
      <c r="V1849" s="48"/>
      <c r="W1849" s="46"/>
      <c r="X1849" s="48"/>
      <c r="Y1849" s="48"/>
      <c r="Z1849" s="157"/>
      <c r="AA1849" s="47"/>
      <c r="AB1849" s="97"/>
      <c r="AC1849" s="49"/>
      <c r="AD1849" s="49"/>
      <c r="AE1849" s="49"/>
      <c r="AF1849" s="49"/>
      <c r="AG1849" s="49"/>
      <c r="AH1849" s="47"/>
      <c r="AI1849" s="47"/>
      <c r="AJ1849" s="47"/>
      <c r="AK1849" s="190"/>
      <c r="AL1849" s="190"/>
      <c r="AM1849" s="190"/>
      <c r="AN1849" s="190"/>
      <c r="AO1849" s="190"/>
      <c r="AP1849" s="151"/>
      <c r="AQ1849" s="322"/>
      <c r="AR1849" s="322"/>
      <c r="AS1849" s="322"/>
      <c r="AT1849" s="47"/>
      <c r="AU1849" s="47"/>
      <c r="AV1849" s="47"/>
      <c r="AW1849" s="47"/>
      <c r="AX1849" s="322"/>
      <c r="AY1849" s="98"/>
      <c r="AZ1849" s="98"/>
      <c r="BA1849" s="47"/>
      <c r="BB1849" s="47"/>
      <c r="BC1849" s="47"/>
      <c r="BD1849" s="47"/>
      <c r="BE1849" s="97"/>
      <c r="BF1849" s="49"/>
      <c r="BG1849" s="239"/>
      <c r="BH1849" s="342"/>
      <c r="BI1849" s="49"/>
      <c r="BJ1849" s="49"/>
      <c r="BK1849" s="49"/>
      <c r="BL1849" s="49"/>
      <c r="BM1849" s="49"/>
      <c r="BN1849" s="47"/>
      <c r="BO1849" s="49"/>
      <c r="BP1849" s="49"/>
      <c r="BQ1849" s="49"/>
      <c r="BR1849" s="323"/>
      <c r="BS1849" s="323"/>
      <c r="BT1849" s="323"/>
      <c r="BU1849" s="49"/>
      <c r="BV1849" s="49"/>
      <c r="BW1849" s="97"/>
      <c r="BX1849" s="97"/>
      <c r="BY1849" s="97"/>
      <c r="BZ1849" s="97"/>
      <c r="CA1849" s="49"/>
      <c r="CB1849" s="49"/>
      <c r="CC1849" s="49"/>
      <c r="CD1849" s="49"/>
      <c r="CE1849" s="49"/>
      <c r="CF1849" s="49"/>
      <c r="CG1849" s="49"/>
      <c r="CH1849" s="49"/>
      <c r="CI1849" s="97"/>
      <c r="CJ1849" s="97"/>
      <c r="CK1849" s="97"/>
      <c r="CL1849" s="97"/>
      <c r="CM1849" s="335"/>
      <c r="CN1849" s="337"/>
      <c r="CO1849" s="315" t="str">
        <f>IF(Формулы!R1849&gt;V1849,"22-?,Дата 14 - Прибыл из УФСИН; ","")&amp;IF(Формулы!Q1849&gt;Y1849,"25-?,Дата 13 - Выбыл в УФСИН;","")&amp;IF(YEAR(ДАННЫЕ!$F$1)=YEAR(ДАННЫЕ!B1849),IF(AT1849&gt;0,"","40-?, вявлен в текущем году! "),"")&amp;IF(YEAR($F$1)=YEAR(W1849),IF(X1849+Y1849&gt;0,"","23-стоит, 24,25 - куда выбыл? "),"")&amp;IF(X1849+Y1849&gt;0,IF(YEAR($F$1)=YEAR(W1849),"","24+25&gt;0? 23 - когда выбыл? "),"")&amp;IF(BA1849&lt;BB1849,"47&gt;=48; ","")&amp;IF(BA1849&lt;BC1849,"47&gt;=49; ","")&amp;IF(BA1849&lt;BD1849,"47&gt;=50; ","")&amp;IF(BE1849&gt;0,IF(BF1849&gt;0,IF(AU1849&gt;AV1849,"","41 и 42 - ? (51 и 52 &gt; 0);"),"51 &gt; 0 52 - ?;"),"")&amp;IF(AU1849&gt;0,IF(AV1849&gt;AU1849,"41&gt;42;","")&amp;IF(BE1849&gt;0,"","41&gt;0 51-?;"),"")&amp;IF(BF1849&gt;0,IF(BE1849&gt;0,"","52&gt;0 51-?;"),"")&amp;IF(AW1849&gt;=AX1849,"","43&gt;44;")&amp;IF(CA1849&gt;0,IF(AW1849&gt;0,"","71 &gt; 0 43-?;"),"")</f>
        <v/>
      </c>
    </row>
    <row r="1850" spans="1:93" ht="12" x14ac:dyDescent="0.2">
      <c r="A1850" s="45"/>
      <c r="B1850" s="46"/>
      <c r="C1850" s="121"/>
      <c r="D1850" s="121"/>
      <c r="E1850" s="336"/>
      <c r="F1850" s="122"/>
      <c r="G1850" s="46"/>
      <c r="H1850" s="45"/>
      <c r="I1850" s="45"/>
      <c r="J1850" s="45"/>
      <c r="K1850" s="45"/>
      <c r="L1850" s="45"/>
      <c r="M1850" s="46"/>
      <c r="N1850" s="46"/>
      <c r="O1850" s="48"/>
      <c r="P1850" s="48"/>
      <c r="Q1850" s="46"/>
      <c r="R1850" s="48"/>
      <c r="S1850" s="48"/>
      <c r="T1850" s="48"/>
      <c r="U1850" s="48"/>
      <c r="V1850" s="48"/>
      <c r="W1850" s="46"/>
      <c r="X1850" s="48"/>
      <c r="Y1850" s="48"/>
      <c r="Z1850" s="157"/>
      <c r="AA1850" s="47"/>
      <c r="AB1850" s="97"/>
      <c r="AC1850" s="49"/>
      <c r="AD1850" s="49"/>
      <c r="AE1850" s="49"/>
      <c r="AF1850" s="49"/>
      <c r="AG1850" s="49"/>
      <c r="AH1850" s="47"/>
      <c r="AI1850" s="47"/>
      <c r="AJ1850" s="47"/>
      <c r="AK1850" s="190"/>
      <c r="AL1850" s="190"/>
      <c r="AM1850" s="190"/>
      <c r="AN1850" s="190"/>
      <c r="AO1850" s="190"/>
      <c r="AP1850" s="151"/>
      <c r="AQ1850" s="322"/>
      <c r="AR1850" s="322"/>
      <c r="AS1850" s="322"/>
      <c r="AT1850" s="47"/>
      <c r="AU1850" s="47"/>
      <c r="AV1850" s="47"/>
      <c r="AW1850" s="47"/>
      <c r="AX1850" s="322"/>
      <c r="AY1850" s="98"/>
      <c r="AZ1850" s="98"/>
      <c r="BA1850" s="47"/>
      <c r="BB1850" s="47"/>
      <c r="BC1850" s="47"/>
      <c r="BD1850" s="47"/>
      <c r="BE1850" s="97"/>
      <c r="BF1850" s="49"/>
      <c r="BG1850" s="239"/>
      <c r="BH1850" s="342"/>
      <c r="BI1850" s="49"/>
      <c r="BJ1850" s="49"/>
      <c r="BK1850" s="49"/>
      <c r="BL1850" s="49"/>
      <c r="BM1850" s="49"/>
      <c r="BN1850" s="47"/>
      <c r="BO1850" s="49"/>
      <c r="BP1850" s="49"/>
      <c r="BQ1850" s="49"/>
      <c r="BR1850" s="323"/>
      <c r="BS1850" s="323"/>
      <c r="BT1850" s="323"/>
      <c r="BU1850" s="49"/>
      <c r="BV1850" s="49"/>
      <c r="BW1850" s="97"/>
      <c r="BX1850" s="97"/>
      <c r="BY1850" s="97"/>
      <c r="BZ1850" s="97"/>
      <c r="CA1850" s="49"/>
      <c r="CB1850" s="49"/>
      <c r="CC1850" s="49"/>
      <c r="CD1850" s="49"/>
      <c r="CE1850" s="49"/>
      <c r="CF1850" s="49"/>
      <c r="CG1850" s="49"/>
      <c r="CH1850" s="49"/>
      <c r="CI1850" s="97"/>
      <c r="CJ1850" s="97"/>
      <c r="CK1850" s="97"/>
      <c r="CL1850" s="97"/>
      <c r="CM1850" s="335"/>
      <c r="CN1850" s="337"/>
      <c r="CO1850" s="315" t="str">
        <f>IF(Формулы!R1850&gt;V1850,"22-?,Дата 14 - Прибыл из УФСИН; ","")&amp;IF(Формулы!Q1850&gt;Y1850,"25-?,Дата 13 - Выбыл в УФСИН;","")&amp;IF(YEAR(ДАННЫЕ!$F$1)=YEAR(ДАННЫЕ!B1850),IF(AT1850&gt;0,"","40-?, вявлен в текущем году! "),"")&amp;IF(YEAR($F$1)=YEAR(W1850),IF(X1850+Y1850&gt;0,"","23-стоит, 24,25 - куда выбыл? "),"")&amp;IF(X1850+Y1850&gt;0,IF(YEAR($F$1)=YEAR(W1850),"","24+25&gt;0? 23 - когда выбыл? "),"")&amp;IF(BA1850&lt;BB1850,"47&gt;=48; ","")&amp;IF(BA1850&lt;BC1850,"47&gt;=49; ","")&amp;IF(BA1850&lt;BD1850,"47&gt;=50; ","")&amp;IF(BE1850&gt;0,IF(BF1850&gt;0,IF(AU1850&gt;AV1850,"","41 и 42 - ? (51 и 52 &gt; 0);"),"51 &gt; 0 52 - ?;"),"")&amp;IF(AU1850&gt;0,IF(AV1850&gt;AU1850,"41&gt;42;","")&amp;IF(BE1850&gt;0,"","41&gt;0 51-?;"),"")&amp;IF(BF1850&gt;0,IF(BE1850&gt;0,"","52&gt;0 51-?;"),"")&amp;IF(AW1850&gt;=AX1850,"","43&gt;44;")&amp;IF(CA1850&gt;0,IF(AW1850&gt;0,"","71 &gt; 0 43-?;"),"")</f>
        <v/>
      </c>
    </row>
    <row r="1851" spans="1:93" ht="12" x14ac:dyDescent="0.2">
      <c r="A1851" s="45"/>
      <c r="B1851" s="46"/>
      <c r="C1851" s="121"/>
      <c r="D1851" s="121"/>
      <c r="E1851" s="336"/>
      <c r="F1851" s="122"/>
      <c r="G1851" s="46"/>
      <c r="H1851" s="45"/>
      <c r="I1851" s="45"/>
      <c r="J1851" s="45"/>
      <c r="K1851" s="45"/>
      <c r="L1851" s="45"/>
      <c r="M1851" s="46"/>
      <c r="N1851" s="46"/>
      <c r="O1851" s="48"/>
      <c r="P1851" s="48"/>
      <c r="Q1851" s="46"/>
      <c r="R1851" s="48"/>
      <c r="S1851" s="48"/>
      <c r="T1851" s="48"/>
      <c r="U1851" s="48"/>
      <c r="V1851" s="48"/>
      <c r="W1851" s="46"/>
      <c r="X1851" s="48"/>
      <c r="Y1851" s="48"/>
      <c r="Z1851" s="157"/>
      <c r="AA1851" s="47"/>
      <c r="AB1851" s="97"/>
      <c r="AC1851" s="49"/>
      <c r="AD1851" s="49"/>
      <c r="AE1851" s="49"/>
      <c r="AF1851" s="49"/>
      <c r="AG1851" s="49"/>
      <c r="AH1851" s="47"/>
      <c r="AI1851" s="47"/>
      <c r="AJ1851" s="47"/>
      <c r="AK1851" s="190"/>
      <c r="AL1851" s="190"/>
      <c r="AM1851" s="190"/>
      <c r="AN1851" s="190"/>
      <c r="AO1851" s="190"/>
      <c r="AP1851" s="151"/>
      <c r="AQ1851" s="322"/>
      <c r="AR1851" s="322"/>
      <c r="AS1851" s="322"/>
      <c r="AT1851" s="47"/>
      <c r="AU1851" s="47"/>
      <c r="AV1851" s="47"/>
      <c r="AW1851" s="47"/>
      <c r="AX1851" s="322"/>
      <c r="AY1851" s="98"/>
      <c r="AZ1851" s="98"/>
      <c r="BA1851" s="47"/>
      <c r="BB1851" s="47"/>
      <c r="BC1851" s="47"/>
      <c r="BD1851" s="47"/>
      <c r="BE1851" s="97"/>
      <c r="BF1851" s="49"/>
      <c r="BG1851" s="239"/>
      <c r="BH1851" s="342"/>
      <c r="BI1851" s="49"/>
      <c r="BJ1851" s="49"/>
      <c r="BK1851" s="49"/>
      <c r="BL1851" s="49"/>
      <c r="BM1851" s="49"/>
      <c r="BN1851" s="47"/>
      <c r="BO1851" s="49"/>
      <c r="BP1851" s="49"/>
      <c r="BQ1851" s="49"/>
      <c r="BR1851" s="323"/>
      <c r="BS1851" s="323"/>
      <c r="BT1851" s="323"/>
      <c r="BU1851" s="49"/>
      <c r="BV1851" s="49"/>
      <c r="BW1851" s="97"/>
      <c r="BX1851" s="97"/>
      <c r="BY1851" s="97"/>
      <c r="BZ1851" s="97"/>
      <c r="CA1851" s="49"/>
      <c r="CB1851" s="49"/>
      <c r="CC1851" s="49"/>
      <c r="CD1851" s="49"/>
      <c r="CE1851" s="49"/>
      <c r="CF1851" s="49"/>
      <c r="CG1851" s="49"/>
      <c r="CH1851" s="49"/>
      <c r="CI1851" s="97"/>
      <c r="CJ1851" s="97"/>
      <c r="CK1851" s="97"/>
      <c r="CL1851" s="97"/>
      <c r="CM1851" s="335"/>
      <c r="CN1851" s="337"/>
      <c r="CO1851" s="315" t="str">
        <f>IF(Формулы!R1851&gt;V1851,"22-?,Дата 14 - Прибыл из УФСИН; ","")&amp;IF(Формулы!Q1851&gt;Y1851,"25-?,Дата 13 - Выбыл в УФСИН;","")&amp;IF(YEAR(ДАННЫЕ!$F$1)=YEAR(ДАННЫЕ!B1851),IF(AT1851&gt;0,"","40-?, вявлен в текущем году! "),"")&amp;IF(YEAR($F$1)=YEAR(W1851),IF(X1851+Y1851&gt;0,"","23-стоит, 24,25 - куда выбыл? "),"")&amp;IF(X1851+Y1851&gt;0,IF(YEAR($F$1)=YEAR(W1851),"","24+25&gt;0? 23 - когда выбыл? "),"")&amp;IF(BA1851&lt;BB1851,"47&gt;=48; ","")&amp;IF(BA1851&lt;BC1851,"47&gt;=49; ","")&amp;IF(BA1851&lt;BD1851,"47&gt;=50; ","")&amp;IF(BE1851&gt;0,IF(BF1851&gt;0,IF(AU1851&gt;AV1851,"","41 и 42 - ? (51 и 52 &gt; 0);"),"51 &gt; 0 52 - ?;"),"")&amp;IF(AU1851&gt;0,IF(AV1851&gt;AU1851,"41&gt;42;","")&amp;IF(BE1851&gt;0,"","41&gt;0 51-?;"),"")&amp;IF(BF1851&gt;0,IF(BE1851&gt;0,"","52&gt;0 51-?;"),"")&amp;IF(AW1851&gt;=AX1851,"","43&gt;44;")&amp;IF(CA1851&gt;0,IF(AW1851&gt;0,"","71 &gt; 0 43-?;"),"")</f>
        <v/>
      </c>
    </row>
    <row r="1852" spans="1:93" ht="12" x14ac:dyDescent="0.2">
      <c r="A1852" s="45"/>
      <c r="B1852" s="46"/>
      <c r="C1852" s="121"/>
      <c r="D1852" s="121"/>
      <c r="E1852" s="336"/>
      <c r="F1852" s="122"/>
      <c r="G1852" s="46"/>
      <c r="H1852" s="45"/>
      <c r="I1852" s="45"/>
      <c r="J1852" s="45"/>
      <c r="K1852" s="45"/>
      <c r="L1852" s="45"/>
      <c r="M1852" s="46"/>
      <c r="N1852" s="46"/>
      <c r="O1852" s="48"/>
      <c r="P1852" s="48"/>
      <c r="Q1852" s="46"/>
      <c r="R1852" s="48"/>
      <c r="S1852" s="48"/>
      <c r="T1852" s="48"/>
      <c r="U1852" s="48"/>
      <c r="V1852" s="48"/>
      <c r="W1852" s="46"/>
      <c r="X1852" s="48"/>
      <c r="Y1852" s="48"/>
      <c r="Z1852" s="157"/>
      <c r="AA1852" s="47"/>
      <c r="AB1852" s="97"/>
      <c r="AC1852" s="49"/>
      <c r="AD1852" s="49"/>
      <c r="AE1852" s="49"/>
      <c r="AF1852" s="49"/>
      <c r="AG1852" s="49"/>
      <c r="AH1852" s="47"/>
      <c r="AI1852" s="47"/>
      <c r="AJ1852" s="47"/>
      <c r="AK1852" s="190"/>
      <c r="AL1852" s="190"/>
      <c r="AM1852" s="190"/>
      <c r="AN1852" s="190"/>
      <c r="AO1852" s="190"/>
      <c r="AP1852" s="151"/>
      <c r="AQ1852" s="322"/>
      <c r="AR1852" s="322"/>
      <c r="AS1852" s="322"/>
      <c r="AT1852" s="47"/>
      <c r="AU1852" s="47"/>
      <c r="AV1852" s="47"/>
      <c r="AW1852" s="47"/>
      <c r="AX1852" s="322"/>
      <c r="AY1852" s="98"/>
      <c r="AZ1852" s="98"/>
      <c r="BA1852" s="47"/>
      <c r="BB1852" s="47"/>
      <c r="BC1852" s="47"/>
      <c r="BD1852" s="47"/>
      <c r="BE1852" s="97"/>
      <c r="BF1852" s="49"/>
      <c r="BG1852" s="239"/>
      <c r="BH1852" s="342"/>
      <c r="BI1852" s="49"/>
      <c r="BJ1852" s="49"/>
      <c r="BK1852" s="49"/>
      <c r="BL1852" s="49"/>
      <c r="BM1852" s="49"/>
      <c r="BN1852" s="47"/>
      <c r="BO1852" s="49"/>
      <c r="BP1852" s="49"/>
      <c r="BQ1852" s="49"/>
      <c r="BR1852" s="323"/>
      <c r="BS1852" s="323"/>
      <c r="BT1852" s="323"/>
      <c r="BU1852" s="49"/>
      <c r="BV1852" s="49"/>
      <c r="BW1852" s="97"/>
      <c r="BX1852" s="97"/>
      <c r="BY1852" s="97"/>
      <c r="BZ1852" s="97"/>
      <c r="CA1852" s="49"/>
      <c r="CB1852" s="49"/>
      <c r="CC1852" s="49"/>
      <c r="CD1852" s="49"/>
      <c r="CE1852" s="49"/>
      <c r="CF1852" s="49"/>
      <c r="CG1852" s="49"/>
      <c r="CH1852" s="49"/>
      <c r="CI1852" s="97"/>
      <c r="CJ1852" s="97"/>
      <c r="CK1852" s="97"/>
      <c r="CL1852" s="97"/>
      <c r="CM1852" s="335"/>
      <c r="CN1852" s="337"/>
      <c r="CO1852" s="315" t="str">
        <f>IF(Формулы!R1852&gt;V1852,"22-?,Дата 14 - Прибыл из УФСИН; ","")&amp;IF(Формулы!Q1852&gt;Y1852,"25-?,Дата 13 - Выбыл в УФСИН;","")&amp;IF(YEAR(ДАННЫЕ!$F$1)=YEAR(ДАННЫЕ!B1852),IF(AT1852&gt;0,"","40-?, вявлен в текущем году! "),"")&amp;IF(YEAR($F$1)=YEAR(W1852),IF(X1852+Y1852&gt;0,"","23-стоит, 24,25 - куда выбыл? "),"")&amp;IF(X1852+Y1852&gt;0,IF(YEAR($F$1)=YEAR(W1852),"","24+25&gt;0? 23 - когда выбыл? "),"")&amp;IF(BA1852&lt;BB1852,"47&gt;=48; ","")&amp;IF(BA1852&lt;BC1852,"47&gt;=49; ","")&amp;IF(BA1852&lt;BD1852,"47&gt;=50; ","")&amp;IF(BE1852&gt;0,IF(BF1852&gt;0,IF(AU1852&gt;AV1852,"","41 и 42 - ? (51 и 52 &gt; 0);"),"51 &gt; 0 52 - ?;"),"")&amp;IF(AU1852&gt;0,IF(AV1852&gt;AU1852,"41&gt;42;","")&amp;IF(BE1852&gt;0,"","41&gt;0 51-?;"),"")&amp;IF(BF1852&gt;0,IF(BE1852&gt;0,"","52&gt;0 51-?;"),"")&amp;IF(AW1852&gt;=AX1852,"","43&gt;44;")&amp;IF(CA1852&gt;0,IF(AW1852&gt;0,"","71 &gt; 0 43-?;"),"")</f>
        <v/>
      </c>
    </row>
    <row r="1853" spans="1:93" ht="12" x14ac:dyDescent="0.2">
      <c r="A1853" s="45"/>
      <c r="B1853" s="46"/>
      <c r="C1853" s="121"/>
      <c r="D1853" s="121"/>
      <c r="E1853" s="336"/>
      <c r="F1853" s="122"/>
      <c r="G1853" s="46"/>
      <c r="H1853" s="45"/>
      <c r="I1853" s="45"/>
      <c r="J1853" s="45"/>
      <c r="K1853" s="45"/>
      <c r="L1853" s="45"/>
      <c r="M1853" s="46"/>
      <c r="N1853" s="46"/>
      <c r="O1853" s="48"/>
      <c r="P1853" s="48"/>
      <c r="Q1853" s="46"/>
      <c r="R1853" s="48"/>
      <c r="S1853" s="48"/>
      <c r="T1853" s="48"/>
      <c r="U1853" s="48"/>
      <c r="V1853" s="48"/>
      <c r="W1853" s="46"/>
      <c r="X1853" s="48"/>
      <c r="Y1853" s="48"/>
      <c r="Z1853" s="157"/>
      <c r="AA1853" s="47"/>
      <c r="AB1853" s="97"/>
      <c r="AC1853" s="49"/>
      <c r="AD1853" s="49"/>
      <c r="AE1853" s="49"/>
      <c r="AF1853" s="49"/>
      <c r="AG1853" s="49"/>
      <c r="AH1853" s="47"/>
      <c r="AI1853" s="47"/>
      <c r="AJ1853" s="47"/>
      <c r="AK1853" s="190"/>
      <c r="AL1853" s="190"/>
      <c r="AM1853" s="190"/>
      <c r="AN1853" s="190"/>
      <c r="AO1853" s="190"/>
      <c r="AP1853" s="151"/>
      <c r="AQ1853" s="322"/>
      <c r="AR1853" s="322"/>
      <c r="AS1853" s="322"/>
      <c r="AT1853" s="47"/>
      <c r="AU1853" s="47"/>
      <c r="AV1853" s="47"/>
      <c r="AW1853" s="47"/>
      <c r="AX1853" s="322"/>
      <c r="AY1853" s="98"/>
      <c r="AZ1853" s="98"/>
      <c r="BA1853" s="47"/>
      <c r="BB1853" s="47"/>
      <c r="BC1853" s="47"/>
      <c r="BD1853" s="47"/>
      <c r="BE1853" s="97"/>
      <c r="BF1853" s="49"/>
      <c r="BG1853" s="239"/>
      <c r="BH1853" s="342"/>
      <c r="BI1853" s="49"/>
      <c r="BJ1853" s="49"/>
      <c r="BK1853" s="49"/>
      <c r="BL1853" s="49"/>
      <c r="BM1853" s="49"/>
      <c r="BN1853" s="47"/>
      <c r="BO1853" s="49"/>
      <c r="BP1853" s="49"/>
      <c r="BQ1853" s="49"/>
      <c r="BR1853" s="323"/>
      <c r="BS1853" s="323"/>
      <c r="BT1853" s="323"/>
      <c r="BU1853" s="49"/>
      <c r="BV1853" s="49"/>
      <c r="BW1853" s="97"/>
      <c r="BX1853" s="97"/>
      <c r="BY1853" s="97"/>
      <c r="BZ1853" s="97"/>
      <c r="CA1853" s="49"/>
      <c r="CB1853" s="49"/>
      <c r="CC1853" s="49"/>
      <c r="CD1853" s="49"/>
      <c r="CE1853" s="49"/>
      <c r="CF1853" s="49"/>
      <c r="CG1853" s="49"/>
      <c r="CH1853" s="49"/>
      <c r="CI1853" s="97"/>
      <c r="CJ1853" s="97"/>
      <c r="CK1853" s="97"/>
      <c r="CL1853" s="97"/>
      <c r="CM1853" s="335"/>
      <c r="CN1853" s="337"/>
      <c r="CO1853" s="315" t="str">
        <f>IF(Формулы!R1853&gt;V1853,"22-?,Дата 14 - Прибыл из УФСИН; ","")&amp;IF(Формулы!Q1853&gt;Y1853,"25-?,Дата 13 - Выбыл в УФСИН;","")&amp;IF(YEAR(ДАННЫЕ!$F$1)=YEAR(ДАННЫЕ!B1853),IF(AT1853&gt;0,"","40-?, вявлен в текущем году! "),"")&amp;IF(YEAR($F$1)=YEAR(W1853),IF(X1853+Y1853&gt;0,"","23-стоит, 24,25 - куда выбыл? "),"")&amp;IF(X1853+Y1853&gt;0,IF(YEAR($F$1)=YEAR(W1853),"","24+25&gt;0? 23 - когда выбыл? "),"")&amp;IF(BA1853&lt;BB1853,"47&gt;=48; ","")&amp;IF(BA1853&lt;BC1853,"47&gt;=49; ","")&amp;IF(BA1853&lt;BD1853,"47&gt;=50; ","")&amp;IF(BE1853&gt;0,IF(BF1853&gt;0,IF(AU1853&gt;AV1853,"","41 и 42 - ? (51 и 52 &gt; 0);"),"51 &gt; 0 52 - ?;"),"")&amp;IF(AU1853&gt;0,IF(AV1853&gt;AU1853,"41&gt;42;","")&amp;IF(BE1853&gt;0,"","41&gt;0 51-?;"),"")&amp;IF(BF1853&gt;0,IF(BE1853&gt;0,"","52&gt;0 51-?;"),"")&amp;IF(AW1853&gt;=AX1853,"","43&gt;44;")&amp;IF(CA1853&gt;0,IF(AW1853&gt;0,"","71 &gt; 0 43-?;"),"")</f>
        <v/>
      </c>
    </row>
    <row r="1854" spans="1:93" ht="12" x14ac:dyDescent="0.2">
      <c r="A1854" s="45"/>
      <c r="B1854" s="46"/>
      <c r="C1854" s="121"/>
      <c r="D1854" s="121"/>
      <c r="E1854" s="336"/>
      <c r="F1854" s="122"/>
      <c r="G1854" s="46"/>
      <c r="H1854" s="45"/>
      <c r="I1854" s="45"/>
      <c r="J1854" s="45"/>
      <c r="K1854" s="45"/>
      <c r="L1854" s="45"/>
      <c r="M1854" s="46"/>
      <c r="N1854" s="46"/>
      <c r="O1854" s="48"/>
      <c r="P1854" s="48"/>
      <c r="Q1854" s="46"/>
      <c r="R1854" s="48"/>
      <c r="S1854" s="48"/>
      <c r="T1854" s="48"/>
      <c r="U1854" s="48"/>
      <c r="V1854" s="48"/>
      <c r="W1854" s="46"/>
      <c r="X1854" s="48"/>
      <c r="Y1854" s="48"/>
      <c r="Z1854" s="157"/>
      <c r="AA1854" s="47"/>
      <c r="AB1854" s="97"/>
      <c r="AC1854" s="49"/>
      <c r="AD1854" s="49"/>
      <c r="AE1854" s="49"/>
      <c r="AF1854" s="49"/>
      <c r="AG1854" s="49"/>
      <c r="AH1854" s="47"/>
      <c r="AI1854" s="47"/>
      <c r="AJ1854" s="47"/>
      <c r="AK1854" s="190"/>
      <c r="AL1854" s="190"/>
      <c r="AM1854" s="190"/>
      <c r="AN1854" s="190"/>
      <c r="AO1854" s="190"/>
      <c r="AP1854" s="151"/>
      <c r="AQ1854" s="322"/>
      <c r="AR1854" s="322"/>
      <c r="AS1854" s="322"/>
      <c r="AT1854" s="47"/>
      <c r="AU1854" s="47"/>
      <c r="AV1854" s="47"/>
      <c r="AW1854" s="47"/>
      <c r="AX1854" s="322"/>
      <c r="AY1854" s="98"/>
      <c r="AZ1854" s="98"/>
      <c r="BA1854" s="47"/>
      <c r="BB1854" s="47"/>
      <c r="BC1854" s="47"/>
      <c r="BD1854" s="47"/>
      <c r="BE1854" s="97"/>
      <c r="BF1854" s="49"/>
      <c r="BG1854" s="239"/>
      <c r="BH1854" s="342"/>
      <c r="BI1854" s="49"/>
      <c r="BJ1854" s="49"/>
      <c r="BK1854" s="49"/>
      <c r="BL1854" s="49"/>
      <c r="BM1854" s="49"/>
      <c r="BN1854" s="47"/>
      <c r="BO1854" s="49"/>
      <c r="BP1854" s="49"/>
      <c r="BQ1854" s="49"/>
      <c r="BR1854" s="323"/>
      <c r="BS1854" s="323"/>
      <c r="BT1854" s="323"/>
      <c r="BU1854" s="49"/>
      <c r="BV1854" s="49"/>
      <c r="BW1854" s="97"/>
      <c r="BX1854" s="97"/>
      <c r="BY1854" s="97"/>
      <c r="BZ1854" s="97"/>
      <c r="CA1854" s="49"/>
      <c r="CB1854" s="49"/>
      <c r="CC1854" s="49"/>
      <c r="CD1854" s="49"/>
      <c r="CE1854" s="49"/>
      <c r="CF1854" s="49"/>
      <c r="CG1854" s="49"/>
      <c r="CH1854" s="49"/>
      <c r="CI1854" s="97"/>
      <c r="CJ1854" s="97"/>
      <c r="CK1854" s="97"/>
      <c r="CL1854" s="97"/>
      <c r="CM1854" s="335"/>
      <c r="CN1854" s="337"/>
      <c r="CO1854" s="315" t="str">
        <f>IF(Формулы!R1854&gt;V1854,"22-?,Дата 14 - Прибыл из УФСИН; ","")&amp;IF(Формулы!Q1854&gt;Y1854,"25-?,Дата 13 - Выбыл в УФСИН;","")&amp;IF(YEAR(ДАННЫЕ!$F$1)=YEAR(ДАННЫЕ!B1854),IF(AT1854&gt;0,"","40-?, вявлен в текущем году! "),"")&amp;IF(YEAR($F$1)=YEAR(W1854),IF(X1854+Y1854&gt;0,"","23-стоит, 24,25 - куда выбыл? "),"")&amp;IF(X1854+Y1854&gt;0,IF(YEAR($F$1)=YEAR(W1854),"","24+25&gt;0? 23 - когда выбыл? "),"")&amp;IF(BA1854&lt;BB1854,"47&gt;=48; ","")&amp;IF(BA1854&lt;BC1854,"47&gt;=49; ","")&amp;IF(BA1854&lt;BD1854,"47&gt;=50; ","")&amp;IF(BE1854&gt;0,IF(BF1854&gt;0,IF(AU1854&gt;AV1854,"","41 и 42 - ? (51 и 52 &gt; 0);"),"51 &gt; 0 52 - ?;"),"")&amp;IF(AU1854&gt;0,IF(AV1854&gt;AU1854,"41&gt;42;","")&amp;IF(BE1854&gt;0,"","41&gt;0 51-?;"),"")&amp;IF(BF1854&gt;0,IF(BE1854&gt;0,"","52&gt;0 51-?;"),"")&amp;IF(AW1854&gt;=AX1854,"","43&gt;44;")&amp;IF(CA1854&gt;0,IF(AW1854&gt;0,"","71 &gt; 0 43-?;"),"")</f>
        <v/>
      </c>
    </row>
    <row r="1855" spans="1:93" ht="12" x14ac:dyDescent="0.2">
      <c r="A1855" s="45"/>
      <c r="B1855" s="46"/>
      <c r="C1855" s="121"/>
      <c r="D1855" s="121"/>
      <c r="E1855" s="336"/>
      <c r="F1855" s="122"/>
      <c r="G1855" s="46"/>
      <c r="H1855" s="45"/>
      <c r="I1855" s="45"/>
      <c r="J1855" s="45"/>
      <c r="K1855" s="45"/>
      <c r="L1855" s="45"/>
      <c r="M1855" s="46"/>
      <c r="N1855" s="46"/>
      <c r="O1855" s="48"/>
      <c r="P1855" s="48"/>
      <c r="Q1855" s="46"/>
      <c r="R1855" s="48"/>
      <c r="S1855" s="48"/>
      <c r="T1855" s="48"/>
      <c r="U1855" s="48"/>
      <c r="V1855" s="48"/>
      <c r="W1855" s="46"/>
      <c r="X1855" s="48"/>
      <c r="Y1855" s="48"/>
      <c r="Z1855" s="157"/>
      <c r="AA1855" s="47"/>
      <c r="AB1855" s="97"/>
      <c r="AC1855" s="49"/>
      <c r="AD1855" s="49"/>
      <c r="AE1855" s="49"/>
      <c r="AF1855" s="49"/>
      <c r="AG1855" s="49"/>
      <c r="AH1855" s="47"/>
      <c r="AI1855" s="47"/>
      <c r="AJ1855" s="47"/>
      <c r="AK1855" s="190"/>
      <c r="AL1855" s="190"/>
      <c r="AM1855" s="190"/>
      <c r="AN1855" s="190"/>
      <c r="AO1855" s="190"/>
      <c r="AP1855" s="151"/>
      <c r="AQ1855" s="322"/>
      <c r="AR1855" s="322"/>
      <c r="AS1855" s="322"/>
      <c r="AT1855" s="47"/>
      <c r="AU1855" s="47"/>
      <c r="AV1855" s="47"/>
      <c r="AW1855" s="47"/>
      <c r="AX1855" s="322"/>
      <c r="AY1855" s="98"/>
      <c r="AZ1855" s="98"/>
      <c r="BA1855" s="47"/>
      <c r="BB1855" s="47"/>
      <c r="BC1855" s="47"/>
      <c r="BD1855" s="47"/>
      <c r="BE1855" s="97"/>
      <c r="BF1855" s="49"/>
      <c r="BG1855" s="239"/>
      <c r="BH1855" s="342"/>
      <c r="BI1855" s="49"/>
      <c r="BJ1855" s="49"/>
      <c r="BK1855" s="49"/>
      <c r="BL1855" s="49"/>
      <c r="BM1855" s="49"/>
      <c r="BN1855" s="47"/>
      <c r="BO1855" s="49"/>
      <c r="BP1855" s="49"/>
      <c r="BQ1855" s="49"/>
      <c r="BR1855" s="323"/>
      <c r="BS1855" s="323"/>
      <c r="BT1855" s="323"/>
      <c r="BU1855" s="49"/>
      <c r="BV1855" s="49"/>
      <c r="BW1855" s="97"/>
      <c r="BX1855" s="97"/>
      <c r="BY1855" s="97"/>
      <c r="BZ1855" s="97"/>
      <c r="CA1855" s="49"/>
      <c r="CB1855" s="49"/>
      <c r="CC1855" s="49"/>
      <c r="CD1855" s="49"/>
      <c r="CE1855" s="49"/>
      <c r="CF1855" s="49"/>
      <c r="CG1855" s="49"/>
      <c r="CH1855" s="49"/>
      <c r="CI1855" s="97"/>
      <c r="CJ1855" s="97"/>
      <c r="CK1855" s="97"/>
      <c r="CL1855" s="97"/>
      <c r="CM1855" s="335"/>
      <c r="CN1855" s="337"/>
      <c r="CO1855" s="315" t="str">
        <f>IF(Формулы!R1855&gt;V1855,"22-?,Дата 14 - Прибыл из УФСИН; ","")&amp;IF(Формулы!Q1855&gt;Y1855,"25-?,Дата 13 - Выбыл в УФСИН;","")&amp;IF(YEAR(ДАННЫЕ!$F$1)=YEAR(ДАННЫЕ!B1855),IF(AT1855&gt;0,"","40-?, вявлен в текущем году! "),"")&amp;IF(YEAR($F$1)=YEAR(W1855),IF(X1855+Y1855&gt;0,"","23-стоит, 24,25 - куда выбыл? "),"")&amp;IF(X1855+Y1855&gt;0,IF(YEAR($F$1)=YEAR(W1855),"","24+25&gt;0? 23 - когда выбыл? "),"")&amp;IF(BA1855&lt;BB1855,"47&gt;=48; ","")&amp;IF(BA1855&lt;BC1855,"47&gt;=49; ","")&amp;IF(BA1855&lt;BD1855,"47&gt;=50; ","")&amp;IF(BE1855&gt;0,IF(BF1855&gt;0,IF(AU1855&gt;AV1855,"","41 и 42 - ? (51 и 52 &gt; 0);"),"51 &gt; 0 52 - ?;"),"")&amp;IF(AU1855&gt;0,IF(AV1855&gt;AU1855,"41&gt;42;","")&amp;IF(BE1855&gt;0,"","41&gt;0 51-?;"),"")&amp;IF(BF1855&gt;0,IF(BE1855&gt;0,"","52&gt;0 51-?;"),"")&amp;IF(AW1855&gt;=AX1855,"","43&gt;44;")&amp;IF(CA1855&gt;0,IF(AW1855&gt;0,"","71 &gt; 0 43-?;"),"")</f>
        <v/>
      </c>
    </row>
    <row r="1856" spans="1:93" ht="12" x14ac:dyDescent="0.2">
      <c r="A1856" s="45"/>
      <c r="B1856" s="46"/>
      <c r="C1856" s="121"/>
      <c r="D1856" s="121"/>
      <c r="E1856" s="336"/>
      <c r="F1856" s="122"/>
      <c r="G1856" s="46"/>
      <c r="H1856" s="45"/>
      <c r="I1856" s="45"/>
      <c r="J1856" s="45"/>
      <c r="K1856" s="45"/>
      <c r="L1856" s="45"/>
      <c r="M1856" s="46"/>
      <c r="N1856" s="46"/>
      <c r="O1856" s="48"/>
      <c r="P1856" s="48"/>
      <c r="Q1856" s="46"/>
      <c r="R1856" s="48"/>
      <c r="S1856" s="48"/>
      <c r="T1856" s="48"/>
      <c r="U1856" s="48"/>
      <c r="V1856" s="48"/>
      <c r="W1856" s="46"/>
      <c r="X1856" s="48"/>
      <c r="Y1856" s="48"/>
      <c r="Z1856" s="157"/>
      <c r="AA1856" s="47"/>
      <c r="AB1856" s="97"/>
      <c r="AC1856" s="49"/>
      <c r="AD1856" s="49"/>
      <c r="AE1856" s="49"/>
      <c r="AF1856" s="49"/>
      <c r="AG1856" s="49"/>
      <c r="AH1856" s="47"/>
      <c r="AI1856" s="47"/>
      <c r="AJ1856" s="47"/>
      <c r="AK1856" s="190"/>
      <c r="AL1856" s="190"/>
      <c r="AM1856" s="190"/>
      <c r="AN1856" s="190"/>
      <c r="AO1856" s="190"/>
      <c r="AP1856" s="151"/>
      <c r="AQ1856" s="322"/>
      <c r="AR1856" s="322"/>
      <c r="AS1856" s="322"/>
      <c r="AT1856" s="47"/>
      <c r="AU1856" s="47"/>
      <c r="AV1856" s="47"/>
      <c r="AW1856" s="47"/>
      <c r="AX1856" s="322"/>
      <c r="AY1856" s="98"/>
      <c r="AZ1856" s="98"/>
      <c r="BA1856" s="47"/>
      <c r="BB1856" s="47"/>
      <c r="BC1856" s="47"/>
      <c r="BD1856" s="47"/>
      <c r="BE1856" s="97"/>
      <c r="BF1856" s="49"/>
      <c r="BG1856" s="239"/>
      <c r="BH1856" s="342"/>
      <c r="BI1856" s="49"/>
      <c r="BJ1856" s="49"/>
      <c r="BK1856" s="49"/>
      <c r="BL1856" s="49"/>
      <c r="BM1856" s="49"/>
      <c r="BN1856" s="47"/>
      <c r="BO1856" s="49"/>
      <c r="BP1856" s="49"/>
      <c r="BQ1856" s="49"/>
      <c r="BR1856" s="323"/>
      <c r="BS1856" s="323"/>
      <c r="BT1856" s="323"/>
      <c r="BU1856" s="49"/>
      <c r="BV1856" s="49"/>
      <c r="BW1856" s="97"/>
      <c r="BX1856" s="97"/>
      <c r="BY1856" s="97"/>
      <c r="BZ1856" s="97"/>
      <c r="CA1856" s="49"/>
      <c r="CB1856" s="49"/>
      <c r="CC1856" s="49"/>
      <c r="CD1856" s="49"/>
      <c r="CE1856" s="49"/>
      <c r="CF1856" s="49"/>
      <c r="CG1856" s="49"/>
      <c r="CH1856" s="49"/>
      <c r="CI1856" s="97"/>
      <c r="CJ1856" s="97"/>
      <c r="CK1856" s="97"/>
      <c r="CL1856" s="97"/>
      <c r="CM1856" s="335"/>
      <c r="CN1856" s="337"/>
      <c r="CO1856" s="315" t="str">
        <f>IF(Формулы!R1856&gt;V1856,"22-?,Дата 14 - Прибыл из УФСИН; ","")&amp;IF(Формулы!Q1856&gt;Y1856,"25-?,Дата 13 - Выбыл в УФСИН;","")&amp;IF(YEAR(ДАННЫЕ!$F$1)=YEAR(ДАННЫЕ!B1856),IF(AT1856&gt;0,"","40-?, вявлен в текущем году! "),"")&amp;IF(YEAR($F$1)=YEAR(W1856),IF(X1856+Y1856&gt;0,"","23-стоит, 24,25 - куда выбыл? "),"")&amp;IF(X1856+Y1856&gt;0,IF(YEAR($F$1)=YEAR(W1856),"","24+25&gt;0? 23 - когда выбыл? "),"")&amp;IF(BA1856&lt;BB1856,"47&gt;=48; ","")&amp;IF(BA1856&lt;BC1856,"47&gt;=49; ","")&amp;IF(BA1856&lt;BD1856,"47&gt;=50; ","")&amp;IF(BE1856&gt;0,IF(BF1856&gt;0,IF(AU1856&gt;AV1856,"","41 и 42 - ? (51 и 52 &gt; 0);"),"51 &gt; 0 52 - ?;"),"")&amp;IF(AU1856&gt;0,IF(AV1856&gt;AU1856,"41&gt;42;","")&amp;IF(BE1856&gt;0,"","41&gt;0 51-?;"),"")&amp;IF(BF1856&gt;0,IF(BE1856&gt;0,"","52&gt;0 51-?;"),"")&amp;IF(AW1856&gt;=AX1856,"","43&gt;44;")&amp;IF(CA1856&gt;0,IF(AW1856&gt;0,"","71 &gt; 0 43-?;"),"")</f>
        <v/>
      </c>
    </row>
    <row r="1857" spans="1:93" ht="12" x14ac:dyDescent="0.2">
      <c r="A1857" s="45"/>
      <c r="B1857" s="46"/>
      <c r="C1857" s="121"/>
      <c r="D1857" s="121"/>
      <c r="E1857" s="336"/>
      <c r="F1857" s="122"/>
      <c r="G1857" s="46"/>
      <c r="H1857" s="45"/>
      <c r="I1857" s="45"/>
      <c r="J1857" s="45"/>
      <c r="K1857" s="45"/>
      <c r="L1857" s="45"/>
      <c r="M1857" s="46"/>
      <c r="N1857" s="46"/>
      <c r="O1857" s="48"/>
      <c r="P1857" s="48"/>
      <c r="Q1857" s="46"/>
      <c r="R1857" s="48"/>
      <c r="S1857" s="48"/>
      <c r="T1857" s="48"/>
      <c r="U1857" s="48"/>
      <c r="V1857" s="48"/>
      <c r="W1857" s="46"/>
      <c r="X1857" s="48"/>
      <c r="Y1857" s="48"/>
      <c r="Z1857" s="157"/>
      <c r="AA1857" s="47"/>
      <c r="AB1857" s="97"/>
      <c r="AC1857" s="49"/>
      <c r="AD1857" s="49"/>
      <c r="AE1857" s="49"/>
      <c r="AF1857" s="49"/>
      <c r="AG1857" s="49"/>
      <c r="AH1857" s="47"/>
      <c r="AI1857" s="47"/>
      <c r="AJ1857" s="47"/>
      <c r="AK1857" s="190"/>
      <c r="AL1857" s="190"/>
      <c r="AM1857" s="190"/>
      <c r="AN1857" s="190"/>
      <c r="AO1857" s="190"/>
      <c r="AP1857" s="151"/>
      <c r="AQ1857" s="322"/>
      <c r="AR1857" s="322"/>
      <c r="AS1857" s="322"/>
      <c r="AT1857" s="47"/>
      <c r="AU1857" s="47"/>
      <c r="AV1857" s="47"/>
      <c r="AW1857" s="47"/>
      <c r="AX1857" s="322"/>
      <c r="AY1857" s="98"/>
      <c r="AZ1857" s="98"/>
      <c r="BA1857" s="47"/>
      <c r="BB1857" s="47"/>
      <c r="BC1857" s="47"/>
      <c r="BD1857" s="47"/>
      <c r="BE1857" s="97"/>
      <c r="BF1857" s="49"/>
      <c r="BG1857" s="239"/>
      <c r="BH1857" s="342"/>
      <c r="BI1857" s="49"/>
      <c r="BJ1857" s="49"/>
      <c r="BK1857" s="49"/>
      <c r="BL1857" s="49"/>
      <c r="BM1857" s="49"/>
      <c r="BN1857" s="47"/>
      <c r="BO1857" s="49"/>
      <c r="BP1857" s="49"/>
      <c r="BQ1857" s="49"/>
      <c r="BR1857" s="323"/>
      <c r="BS1857" s="323"/>
      <c r="BT1857" s="323"/>
      <c r="BU1857" s="49"/>
      <c r="BV1857" s="49"/>
      <c r="BW1857" s="97"/>
      <c r="BX1857" s="97"/>
      <c r="BY1857" s="97"/>
      <c r="BZ1857" s="97"/>
      <c r="CA1857" s="49"/>
      <c r="CB1857" s="49"/>
      <c r="CC1857" s="49"/>
      <c r="CD1857" s="49"/>
      <c r="CE1857" s="49"/>
      <c r="CF1857" s="49"/>
      <c r="CG1857" s="49"/>
      <c r="CH1857" s="49"/>
      <c r="CI1857" s="97"/>
      <c r="CJ1857" s="97"/>
      <c r="CK1857" s="97"/>
      <c r="CL1857" s="97"/>
      <c r="CM1857" s="335"/>
      <c r="CN1857" s="337"/>
      <c r="CO1857" s="315" t="str">
        <f>IF(Формулы!R1857&gt;V1857,"22-?,Дата 14 - Прибыл из УФСИН; ","")&amp;IF(Формулы!Q1857&gt;Y1857,"25-?,Дата 13 - Выбыл в УФСИН;","")&amp;IF(YEAR(ДАННЫЕ!$F$1)=YEAR(ДАННЫЕ!B1857),IF(AT1857&gt;0,"","40-?, вявлен в текущем году! "),"")&amp;IF(YEAR($F$1)=YEAR(W1857),IF(X1857+Y1857&gt;0,"","23-стоит, 24,25 - куда выбыл? "),"")&amp;IF(X1857+Y1857&gt;0,IF(YEAR($F$1)=YEAR(W1857),"","24+25&gt;0? 23 - когда выбыл? "),"")&amp;IF(BA1857&lt;BB1857,"47&gt;=48; ","")&amp;IF(BA1857&lt;BC1857,"47&gt;=49; ","")&amp;IF(BA1857&lt;BD1857,"47&gt;=50; ","")&amp;IF(BE1857&gt;0,IF(BF1857&gt;0,IF(AU1857&gt;AV1857,"","41 и 42 - ? (51 и 52 &gt; 0);"),"51 &gt; 0 52 - ?;"),"")&amp;IF(AU1857&gt;0,IF(AV1857&gt;AU1857,"41&gt;42;","")&amp;IF(BE1857&gt;0,"","41&gt;0 51-?;"),"")&amp;IF(BF1857&gt;0,IF(BE1857&gt;0,"","52&gt;0 51-?;"),"")&amp;IF(AW1857&gt;=AX1857,"","43&gt;44;")&amp;IF(CA1857&gt;0,IF(AW1857&gt;0,"","71 &gt; 0 43-?;"),"")</f>
        <v/>
      </c>
    </row>
    <row r="1858" spans="1:93" ht="12" x14ac:dyDescent="0.2">
      <c r="A1858" s="45"/>
      <c r="B1858" s="46"/>
      <c r="C1858" s="121"/>
      <c r="D1858" s="121"/>
      <c r="E1858" s="336"/>
      <c r="F1858" s="122"/>
      <c r="G1858" s="46"/>
      <c r="H1858" s="45"/>
      <c r="I1858" s="45"/>
      <c r="J1858" s="45"/>
      <c r="K1858" s="45"/>
      <c r="L1858" s="45"/>
      <c r="M1858" s="46"/>
      <c r="N1858" s="46"/>
      <c r="O1858" s="48"/>
      <c r="P1858" s="48"/>
      <c r="Q1858" s="46"/>
      <c r="R1858" s="48"/>
      <c r="S1858" s="48"/>
      <c r="T1858" s="48"/>
      <c r="U1858" s="48"/>
      <c r="V1858" s="48"/>
      <c r="W1858" s="46"/>
      <c r="X1858" s="48"/>
      <c r="Y1858" s="48"/>
      <c r="Z1858" s="157"/>
      <c r="AA1858" s="47"/>
      <c r="AB1858" s="97"/>
      <c r="AC1858" s="49"/>
      <c r="AD1858" s="49"/>
      <c r="AE1858" s="49"/>
      <c r="AF1858" s="49"/>
      <c r="AG1858" s="49"/>
      <c r="AH1858" s="47"/>
      <c r="AI1858" s="47"/>
      <c r="AJ1858" s="47"/>
      <c r="AK1858" s="190"/>
      <c r="AL1858" s="190"/>
      <c r="AM1858" s="190"/>
      <c r="AN1858" s="190"/>
      <c r="AO1858" s="190"/>
      <c r="AP1858" s="151"/>
      <c r="AQ1858" s="322"/>
      <c r="AR1858" s="322"/>
      <c r="AS1858" s="322"/>
      <c r="AT1858" s="47"/>
      <c r="AU1858" s="47"/>
      <c r="AV1858" s="47"/>
      <c r="AW1858" s="47"/>
      <c r="AX1858" s="322"/>
      <c r="AY1858" s="98"/>
      <c r="AZ1858" s="98"/>
      <c r="BA1858" s="47"/>
      <c r="BB1858" s="47"/>
      <c r="BC1858" s="47"/>
      <c r="BD1858" s="47"/>
      <c r="BE1858" s="97"/>
      <c r="BF1858" s="49"/>
      <c r="BG1858" s="239"/>
      <c r="BH1858" s="342"/>
      <c r="BI1858" s="49"/>
      <c r="BJ1858" s="49"/>
      <c r="BK1858" s="49"/>
      <c r="BL1858" s="49"/>
      <c r="BM1858" s="49"/>
      <c r="BN1858" s="47"/>
      <c r="BO1858" s="49"/>
      <c r="BP1858" s="49"/>
      <c r="BQ1858" s="49"/>
      <c r="BR1858" s="323"/>
      <c r="BS1858" s="323"/>
      <c r="BT1858" s="323"/>
      <c r="BU1858" s="49"/>
      <c r="BV1858" s="49"/>
      <c r="BW1858" s="97"/>
      <c r="BX1858" s="97"/>
      <c r="BY1858" s="97"/>
      <c r="BZ1858" s="97"/>
      <c r="CA1858" s="49"/>
      <c r="CB1858" s="49"/>
      <c r="CC1858" s="49"/>
      <c r="CD1858" s="49"/>
      <c r="CE1858" s="49"/>
      <c r="CF1858" s="49"/>
      <c r="CG1858" s="49"/>
      <c r="CH1858" s="49"/>
      <c r="CI1858" s="97"/>
      <c r="CJ1858" s="97"/>
      <c r="CK1858" s="97"/>
      <c r="CL1858" s="97"/>
      <c r="CM1858" s="335"/>
      <c r="CN1858" s="337"/>
      <c r="CO1858" s="315" t="str">
        <f>IF(Формулы!R1858&gt;V1858,"22-?,Дата 14 - Прибыл из УФСИН; ","")&amp;IF(Формулы!Q1858&gt;Y1858,"25-?,Дата 13 - Выбыл в УФСИН;","")&amp;IF(YEAR(ДАННЫЕ!$F$1)=YEAR(ДАННЫЕ!B1858),IF(AT1858&gt;0,"","40-?, вявлен в текущем году! "),"")&amp;IF(YEAR($F$1)=YEAR(W1858),IF(X1858+Y1858&gt;0,"","23-стоит, 24,25 - куда выбыл? "),"")&amp;IF(X1858+Y1858&gt;0,IF(YEAR($F$1)=YEAR(W1858),"","24+25&gt;0? 23 - когда выбыл? "),"")&amp;IF(BA1858&lt;BB1858,"47&gt;=48; ","")&amp;IF(BA1858&lt;BC1858,"47&gt;=49; ","")&amp;IF(BA1858&lt;BD1858,"47&gt;=50; ","")&amp;IF(BE1858&gt;0,IF(BF1858&gt;0,IF(AU1858&gt;AV1858,"","41 и 42 - ? (51 и 52 &gt; 0);"),"51 &gt; 0 52 - ?;"),"")&amp;IF(AU1858&gt;0,IF(AV1858&gt;AU1858,"41&gt;42;","")&amp;IF(BE1858&gt;0,"","41&gt;0 51-?;"),"")&amp;IF(BF1858&gt;0,IF(BE1858&gt;0,"","52&gt;0 51-?;"),"")&amp;IF(AW1858&gt;=AX1858,"","43&gt;44;")&amp;IF(CA1858&gt;0,IF(AW1858&gt;0,"","71 &gt; 0 43-?;"),"")</f>
        <v/>
      </c>
    </row>
    <row r="1859" spans="1:93" ht="12" x14ac:dyDescent="0.2">
      <c r="A1859" s="45"/>
      <c r="B1859" s="46"/>
      <c r="C1859" s="121"/>
      <c r="D1859" s="121"/>
      <c r="E1859" s="336"/>
      <c r="F1859" s="122"/>
      <c r="G1859" s="46"/>
      <c r="H1859" s="45"/>
      <c r="I1859" s="45"/>
      <c r="J1859" s="45"/>
      <c r="K1859" s="45"/>
      <c r="L1859" s="45"/>
      <c r="M1859" s="46"/>
      <c r="N1859" s="46"/>
      <c r="O1859" s="48"/>
      <c r="P1859" s="48"/>
      <c r="Q1859" s="46"/>
      <c r="R1859" s="48"/>
      <c r="S1859" s="48"/>
      <c r="T1859" s="48"/>
      <c r="U1859" s="48"/>
      <c r="V1859" s="48"/>
      <c r="W1859" s="46"/>
      <c r="X1859" s="48"/>
      <c r="Y1859" s="48"/>
      <c r="Z1859" s="157"/>
      <c r="AA1859" s="47"/>
      <c r="AB1859" s="97"/>
      <c r="AC1859" s="49"/>
      <c r="AD1859" s="49"/>
      <c r="AE1859" s="49"/>
      <c r="AF1859" s="49"/>
      <c r="AG1859" s="49"/>
      <c r="AH1859" s="47"/>
      <c r="AI1859" s="47"/>
      <c r="AJ1859" s="47"/>
      <c r="AK1859" s="190"/>
      <c r="AL1859" s="190"/>
      <c r="AM1859" s="190"/>
      <c r="AN1859" s="190"/>
      <c r="AO1859" s="190"/>
      <c r="AP1859" s="151"/>
      <c r="AQ1859" s="322"/>
      <c r="AR1859" s="322"/>
      <c r="AS1859" s="322"/>
      <c r="AT1859" s="47"/>
      <c r="AU1859" s="47"/>
      <c r="AV1859" s="47"/>
      <c r="AW1859" s="47"/>
      <c r="AX1859" s="322"/>
      <c r="AY1859" s="98"/>
      <c r="AZ1859" s="98"/>
      <c r="BA1859" s="47"/>
      <c r="BB1859" s="47"/>
      <c r="BC1859" s="47"/>
      <c r="BD1859" s="47"/>
      <c r="BE1859" s="97"/>
      <c r="BF1859" s="49"/>
      <c r="BG1859" s="239"/>
      <c r="BH1859" s="342"/>
      <c r="BI1859" s="49"/>
      <c r="BJ1859" s="49"/>
      <c r="BK1859" s="49"/>
      <c r="BL1859" s="49"/>
      <c r="BM1859" s="49"/>
      <c r="BN1859" s="47"/>
      <c r="BO1859" s="49"/>
      <c r="BP1859" s="49"/>
      <c r="BQ1859" s="49"/>
      <c r="BR1859" s="323"/>
      <c r="BS1859" s="323"/>
      <c r="BT1859" s="323"/>
      <c r="BU1859" s="49"/>
      <c r="BV1859" s="49"/>
      <c r="BW1859" s="97"/>
      <c r="BX1859" s="97"/>
      <c r="BY1859" s="97"/>
      <c r="BZ1859" s="97"/>
      <c r="CA1859" s="49"/>
      <c r="CB1859" s="49"/>
      <c r="CC1859" s="49"/>
      <c r="CD1859" s="49"/>
      <c r="CE1859" s="49"/>
      <c r="CF1859" s="49"/>
      <c r="CG1859" s="49"/>
      <c r="CH1859" s="49"/>
      <c r="CI1859" s="97"/>
      <c r="CJ1859" s="97"/>
      <c r="CK1859" s="97"/>
      <c r="CL1859" s="97"/>
      <c r="CM1859" s="335"/>
      <c r="CN1859" s="337"/>
      <c r="CO1859" s="315" t="str">
        <f>IF(Формулы!R1859&gt;V1859,"22-?,Дата 14 - Прибыл из УФСИН; ","")&amp;IF(Формулы!Q1859&gt;Y1859,"25-?,Дата 13 - Выбыл в УФСИН;","")&amp;IF(YEAR(ДАННЫЕ!$F$1)=YEAR(ДАННЫЕ!B1859),IF(AT1859&gt;0,"","40-?, вявлен в текущем году! "),"")&amp;IF(YEAR($F$1)=YEAR(W1859),IF(X1859+Y1859&gt;0,"","23-стоит, 24,25 - куда выбыл? "),"")&amp;IF(X1859+Y1859&gt;0,IF(YEAR($F$1)=YEAR(W1859),"","24+25&gt;0? 23 - когда выбыл? "),"")&amp;IF(BA1859&lt;BB1859,"47&gt;=48; ","")&amp;IF(BA1859&lt;BC1859,"47&gt;=49; ","")&amp;IF(BA1859&lt;BD1859,"47&gt;=50; ","")&amp;IF(BE1859&gt;0,IF(BF1859&gt;0,IF(AU1859&gt;AV1859,"","41 и 42 - ? (51 и 52 &gt; 0);"),"51 &gt; 0 52 - ?;"),"")&amp;IF(AU1859&gt;0,IF(AV1859&gt;AU1859,"41&gt;42;","")&amp;IF(BE1859&gt;0,"","41&gt;0 51-?;"),"")&amp;IF(BF1859&gt;0,IF(BE1859&gt;0,"","52&gt;0 51-?;"),"")&amp;IF(AW1859&gt;=AX1859,"","43&gt;44;")&amp;IF(CA1859&gt;0,IF(AW1859&gt;0,"","71 &gt; 0 43-?;"),"")</f>
        <v/>
      </c>
    </row>
    <row r="1860" spans="1:93" ht="12" x14ac:dyDescent="0.2">
      <c r="A1860" s="45"/>
      <c r="B1860" s="46"/>
      <c r="C1860" s="121"/>
      <c r="D1860" s="121"/>
      <c r="E1860" s="336"/>
      <c r="F1860" s="122"/>
      <c r="G1860" s="46"/>
      <c r="H1860" s="45"/>
      <c r="I1860" s="45"/>
      <c r="J1860" s="45"/>
      <c r="K1860" s="45"/>
      <c r="L1860" s="45"/>
      <c r="M1860" s="46"/>
      <c r="N1860" s="46"/>
      <c r="O1860" s="48"/>
      <c r="P1860" s="48"/>
      <c r="Q1860" s="46"/>
      <c r="R1860" s="48"/>
      <c r="S1860" s="48"/>
      <c r="T1860" s="48"/>
      <c r="U1860" s="48"/>
      <c r="V1860" s="48"/>
      <c r="W1860" s="46"/>
      <c r="X1860" s="48"/>
      <c r="Y1860" s="48"/>
      <c r="Z1860" s="157"/>
      <c r="AA1860" s="47"/>
      <c r="AB1860" s="97"/>
      <c r="AC1860" s="49"/>
      <c r="AD1860" s="49"/>
      <c r="AE1860" s="49"/>
      <c r="AF1860" s="49"/>
      <c r="AG1860" s="49"/>
      <c r="AH1860" s="47"/>
      <c r="AI1860" s="47"/>
      <c r="AJ1860" s="47"/>
      <c r="AK1860" s="190"/>
      <c r="AL1860" s="190"/>
      <c r="AM1860" s="190"/>
      <c r="AN1860" s="190"/>
      <c r="AO1860" s="190"/>
      <c r="AP1860" s="151"/>
      <c r="AQ1860" s="322"/>
      <c r="AR1860" s="322"/>
      <c r="AS1860" s="322"/>
      <c r="AT1860" s="47"/>
      <c r="AU1860" s="47"/>
      <c r="AV1860" s="47"/>
      <c r="AW1860" s="47"/>
      <c r="AX1860" s="322"/>
      <c r="AY1860" s="98"/>
      <c r="AZ1860" s="98"/>
      <c r="BA1860" s="47"/>
      <c r="BB1860" s="47"/>
      <c r="BC1860" s="47"/>
      <c r="BD1860" s="47"/>
      <c r="BE1860" s="97"/>
      <c r="BF1860" s="49"/>
      <c r="BG1860" s="239"/>
      <c r="BH1860" s="342"/>
      <c r="BI1860" s="49"/>
      <c r="BJ1860" s="49"/>
      <c r="BK1860" s="49"/>
      <c r="BL1860" s="49"/>
      <c r="BM1860" s="49"/>
      <c r="BN1860" s="47"/>
      <c r="BO1860" s="49"/>
      <c r="BP1860" s="49"/>
      <c r="BQ1860" s="49"/>
      <c r="BR1860" s="323"/>
      <c r="BS1860" s="323"/>
      <c r="BT1860" s="323"/>
      <c r="BU1860" s="49"/>
      <c r="BV1860" s="49"/>
      <c r="BW1860" s="97"/>
      <c r="BX1860" s="97"/>
      <c r="BY1860" s="97"/>
      <c r="BZ1860" s="97"/>
      <c r="CA1860" s="49"/>
      <c r="CB1860" s="49"/>
      <c r="CC1860" s="49"/>
      <c r="CD1860" s="49"/>
      <c r="CE1860" s="49"/>
      <c r="CF1860" s="49"/>
      <c r="CG1860" s="49"/>
      <c r="CH1860" s="49"/>
      <c r="CI1860" s="97"/>
      <c r="CJ1860" s="97"/>
      <c r="CK1860" s="97"/>
      <c r="CL1860" s="97"/>
      <c r="CM1860" s="335"/>
      <c r="CN1860" s="337"/>
      <c r="CO1860" s="315" t="str">
        <f>IF(Формулы!R1860&gt;V1860,"22-?,Дата 14 - Прибыл из УФСИН; ","")&amp;IF(Формулы!Q1860&gt;Y1860,"25-?,Дата 13 - Выбыл в УФСИН;","")&amp;IF(YEAR(ДАННЫЕ!$F$1)=YEAR(ДАННЫЕ!B1860),IF(AT1860&gt;0,"","40-?, вявлен в текущем году! "),"")&amp;IF(YEAR($F$1)=YEAR(W1860),IF(X1860+Y1860&gt;0,"","23-стоит, 24,25 - куда выбыл? "),"")&amp;IF(X1860+Y1860&gt;0,IF(YEAR($F$1)=YEAR(W1860),"","24+25&gt;0? 23 - когда выбыл? "),"")&amp;IF(BA1860&lt;BB1860,"47&gt;=48; ","")&amp;IF(BA1860&lt;BC1860,"47&gt;=49; ","")&amp;IF(BA1860&lt;BD1860,"47&gt;=50; ","")&amp;IF(BE1860&gt;0,IF(BF1860&gt;0,IF(AU1860&gt;AV1860,"","41 и 42 - ? (51 и 52 &gt; 0);"),"51 &gt; 0 52 - ?;"),"")&amp;IF(AU1860&gt;0,IF(AV1860&gt;AU1860,"41&gt;42;","")&amp;IF(BE1860&gt;0,"","41&gt;0 51-?;"),"")&amp;IF(BF1860&gt;0,IF(BE1860&gt;0,"","52&gt;0 51-?;"),"")&amp;IF(AW1860&gt;=AX1860,"","43&gt;44;")&amp;IF(CA1860&gt;0,IF(AW1860&gt;0,"","71 &gt; 0 43-?;"),"")</f>
        <v/>
      </c>
    </row>
    <row r="1861" spans="1:93" ht="12" x14ac:dyDescent="0.2">
      <c r="A1861" s="45"/>
      <c r="B1861" s="46"/>
      <c r="C1861" s="121"/>
      <c r="D1861" s="121"/>
      <c r="E1861" s="336"/>
      <c r="F1861" s="122"/>
      <c r="G1861" s="46"/>
      <c r="H1861" s="45"/>
      <c r="I1861" s="45"/>
      <c r="J1861" s="45"/>
      <c r="K1861" s="45"/>
      <c r="L1861" s="45"/>
      <c r="M1861" s="46"/>
      <c r="N1861" s="46"/>
      <c r="O1861" s="48"/>
      <c r="P1861" s="48"/>
      <c r="Q1861" s="46"/>
      <c r="R1861" s="48"/>
      <c r="S1861" s="48"/>
      <c r="T1861" s="48"/>
      <c r="U1861" s="48"/>
      <c r="V1861" s="48"/>
      <c r="W1861" s="46"/>
      <c r="X1861" s="48"/>
      <c r="Y1861" s="48"/>
      <c r="Z1861" s="157"/>
      <c r="AA1861" s="47"/>
      <c r="AB1861" s="97"/>
      <c r="AC1861" s="49"/>
      <c r="AD1861" s="49"/>
      <c r="AE1861" s="49"/>
      <c r="AF1861" s="49"/>
      <c r="AG1861" s="49"/>
      <c r="AH1861" s="47"/>
      <c r="AI1861" s="47"/>
      <c r="AJ1861" s="47"/>
      <c r="AK1861" s="190"/>
      <c r="AL1861" s="190"/>
      <c r="AM1861" s="190"/>
      <c r="AN1861" s="190"/>
      <c r="AO1861" s="190"/>
      <c r="AP1861" s="151"/>
      <c r="AQ1861" s="322"/>
      <c r="AR1861" s="322"/>
      <c r="AS1861" s="322"/>
      <c r="AT1861" s="47"/>
      <c r="AU1861" s="47"/>
      <c r="AV1861" s="47"/>
      <c r="AW1861" s="47"/>
      <c r="AX1861" s="322"/>
      <c r="AY1861" s="98"/>
      <c r="AZ1861" s="98"/>
      <c r="BA1861" s="47"/>
      <c r="BB1861" s="47"/>
      <c r="BC1861" s="47"/>
      <c r="BD1861" s="47"/>
      <c r="BE1861" s="97"/>
      <c r="BF1861" s="49"/>
      <c r="BG1861" s="239"/>
      <c r="BH1861" s="342"/>
      <c r="BI1861" s="49"/>
      <c r="BJ1861" s="49"/>
      <c r="BK1861" s="49"/>
      <c r="BL1861" s="49"/>
      <c r="BM1861" s="49"/>
      <c r="BN1861" s="47"/>
      <c r="BO1861" s="49"/>
      <c r="BP1861" s="49"/>
      <c r="BQ1861" s="49"/>
      <c r="BR1861" s="323"/>
      <c r="BS1861" s="323"/>
      <c r="BT1861" s="323"/>
      <c r="BU1861" s="49"/>
      <c r="BV1861" s="49"/>
      <c r="BW1861" s="97"/>
      <c r="BX1861" s="97"/>
      <c r="BY1861" s="97"/>
      <c r="BZ1861" s="97"/>
      <c r="CA1861" s="49"/>
      <c r="CB1861" s="49"/>
      <c r="CC1861" s="49"/>
      <c r="CD1861" s="49"/>
      <c r="CE1861" s="49"/>
      <c r="CF1861" s="49"/>
      <c r="CG1861" s="49"/>
      <c r="CH1861" s="49"/>
      <c r="CI1861" s="97"/>
      <c r="CJ1861" s="97"/>
      <c r="CK1861" s="97"/>
      <c r="CL1861" s="97"/>
      <c r="CM1861" s="335"/>
      <c r="CN1861" s="337"/>
      <c r="CO1861" s="315" t="str">
        <f>IF(Формулы!R1861&gt;V1861,"22-?,Дата 14 - Прибыл из УФСИН; ","")&amp;IF(Формулы!Q1861&gt;Y1861,"25-?,Дата 13 - Выбыл в УФСИН;","")&amp;IF(YEAR(ДАННЫЕ!$F$1)=YEAR(ДАННЫЕ!B1861),IF(AT1861&gt;0,"","40-?, вявлен в текущем году! "),"")&amp;IF(YEAR($F$1)=YEAR(W1861),IF(X1861+Y1861&gt;0,"","23-стоит, 24,25 - куда выбыл? "),"")&amp;IF(X1861+Y1861&gt;0,IF(YEAR($F$1)=YEAR(W1861),"","24+25&gt;0? 23 - когда выбыл? "),"")&amp;IF(BA1861&lt;BB1861,"47&gt;=48; ","")&amp;IF(BA1861&lt;BC1861,"47&gt;=49; ","")&amp;IF(BA1861&lt;BD1861,"47&gt;=50; ","")&amp;IF(BE1861&gt;0,IF(BF1861&gt;0,IF(AU1861&gt;AV1861,"","41 и 42 - ? (51 и 52 &gt; 0);"),"51 &gt; 0 52 - ?;"),"")&amp;IF(AU1861&gt;0,IF(AV1861&gt;AU1861,"41&gt;42;","")&amp;IF(BE1861&gt;0,"","41&gt;0 51-?;"),"")&amp;IF(BF1861&gt;0,IF(BE1861&gt;0,"","52&gt;0 51-?;"),"")&amp;IF(AW1861&gt;=AX1861,"","43&gt;44;")&amp;IF(CA1861&gt;0,IF(AW1861&gt;0,"","71 &gt; 0 43-?;"),"")</f>
        <v/>
      </c>
    </row>
    <row r="1862" spans="1:93" ht="12" x14ac:dyDescent="0.2">
      <c r="A1862" s="45"/>
      <c r="B1862" s="46"/>
      <c r="C1862" s="121"/>
      <c r="D1862" s="121"/>
      <c r="E1862" s="336"/>
      <c r="F1862" s="122"/>
      <c r="G1862" s="46"/>
      <c r="H1862" s="45"/>
      <c r="I1862" s="45"/>
      <c r="J1862" s="45"/>
      <c r="K1862" s="45"/>
      <c r="L1862" s="45"/>
      <c r="M1862" s="46"/>
      <c r="N1862" s="46"/>
      <c r="O1862" s="48"/>
      <c r="P1862" s="48"/>
      <c r="Q1862" s="46"/>
      <c r="R1862" s="48"/>
      <c r="S1862" s="48"/>
      <c r="T1862" s="48"/>
      <c r="U1862" s="48"/>
      <c r="V1862" s="48"/>
      <c r="W1862" s="46"/>
      <c r="X1862" s="48"/>
      <c r="Y1862" s="48"/>
      <c r="Z1862" s="157"/>
      <c r="AA1862" s="47"/>
      <c r="AB1862" s="97"/>
      <c r="AC1862" s="49"/>
      <c r="AD1862" s="49"/>
      <c r="AE1862" s="49"/>
      <c r="AF1862" s="49"/>
      <c r="AG1862" s="49"/>
      <c r="AH1862" s="47"/>
      <c r="AI1862" s="47"/>
      <c r="AJ1862" s="47"/>
      <c r="AK1862" s="190"/>
      <c r="AL1862" s="190"/>
      <c r="AM1862" s="190"/>
      <c r="AN1862" s="190"/>
      <c r="AO1862" s="190"/>
      <c r="AP1862" s="151"/>
      <c r="AQ1862" s="322"/>
      <c r="AR1862" s="322"/>
      <c r="AS1862" s="322"/>
      <c r="AT1862" s="47"/>
      <c r="AU1862" s="47"/>
      <c r="AV1862" s="47"/>
      <c r="AW1862" s="47"/>
      <c r="AX1862" s="322"/>
      <c r="AY1862" s="98"/>
      <c r="AZ1862" s="98"/>
      <c r="BA1862" s="47"/>
      <c r="BB1862" s="47"/>
      <c r="BC1862" s="47"/>
      <c r="BD1862" s="47"/>
      <c r="BE1862" s="97"/>
      <c r="BF1862" s="49"/>
      <c r="BG1862" s="239"/>
      <c r="BH1862" s="342"/>
      <c r="BI1862" s="49"/>
      <c r="BJ1862" s="49"/>
      <c r="BK1862" s="49"/>
      <c r="BL1862" s="49"/>
      <c r="BM1862" s="49"/>
      <c r="BN1862" s="47"/>
      <c r="BO1862" s="49"/>
      <c r="BP1862" s="49"/>
      <c r="BQ1862" s="49"/>
      <c r="BR1862" s="323"/>
      <c r="BS1862" s="323"/>
      <c r="BT1862" s="323"/>
      <c r="BU1862" s="49"/>
      <c r="BV1862" s="49"/>
      <c r="BW1862" s="97"/>
      <c r="BX1862" s="97"/>
      <c r="BY1862" s="97"/>
      <c r="BZ1862" s="97"/>
      <c r="CA1862" s="49"/>
      <c r="CB1862" s="49"/>
      <c r="CC1862" s="49"/>
      <c r="CD1862" s="49"/>
      <c r="CE1862" s="49"/>
      <c r="CF1862" s="49"/>
      <c r="CG1862" s="49"/>
      <c r="CH1862" s="49"/>
      <c r="CI1862" s="97"/>
      <c r="CJ1862" s="97"/>
      <c r="CK1862" s="97"/>
      <c r="CL1862" s="97"/>
      <c r="CM1862" s="335"/>
      <c r="CN1862" s="337"/>
      <c r="CO1862" s="315" t="str">
        <f>IF(Формулы!R1862&gt;V1862,"22-?,Дата 14 - Прибыл из УФСИН; ","")&amp;IF(Формулы!Q1862&gt;Y1862,"25-?,Дата 13 - Выбыл в УФСИН;","")&amp;IF(YEAR(ДАННЫЕ!$F$1)=YEAR(ДАННЫЕ!B1862),IF(AT1862&gt;0,"","40-?, вявлен в текущем году! "),"")&amp;IF(YEAR($F$1)=YEAR(W1862),IF(X1862+Y1862&gt;0,"","23-стоит, 24,25 - куда выбыл? "),"")&amp;IF(X1862+Y1862&gt;0,IF(YEAR($F$1)=YEAR(W1862),"","24+25&gt;0? 23 - когда выбыл? "),"")&amp;IF(BA1862&lt;BB1862,"47&gt;=48; ","")&amp;IF(BA1862&lt;BC1862,"47&gt;=49; ","")&amp;IF(BA1862&lt;BD1862,"47&gt;=50; ","")&amp;IF(BE1862&gt;0,IF(BF1862&gt;0,IF(AU1862&gt;AV1862,"","41 и 42 - ? (51 и 52 &gt; 0);"),"51 &gt; 0 52 - ?;"),"")&amp;IF(AU1862&gt;0,IF(AV1862&gt;AU1862,"41&gt;42;","")&amp;IF(BE1862&gt;0,"","41&gt;0 51-?;"),"")&amp;IF(BF1862&gt;0,IF(BE1862&gt;0,"","52&gt;0 51-?;"),"")&amp;IF(AW1862&gt;=AX1862,"","43&gt;44;")&amp;IF(CA1862&gt;0,IF(AW1862&gt;0,"","71 &gt; 0 43-?;"),"")</f>
        <v/>
      </c>
    </row>
    <row r="1863" spans="1:93" ht="12" x14ac:dyDescent="0.2">
      <c r="A1863" s="45"/>
      <c r="B1863" s="46"/>
      <c r="C1863" s="121"/>
      <c r="D1863" s="121"/>
      <c r="E1863" s="336"/>
      <c r="F1863" s="122"/>
      <c r="G1863" s="46"/>
      <c r="H1863" s="45"/>
      <c r="I1863" s="45"/>
      <c r="J1863" s="45"/>
      <c r="K1863" s="45"/>
      <c r="L1863" s="45"/>
      <c r="M1863" s="46"/>
      <c r="N1863" s="46"/>
      <c r="O1863" s="48"/>
      <c r="P1863" s="48"/>
      <c r="Q1863" s="46"/>
      <c r="R1863" s="48"/>
      <c r="S1863" s="48"/>
      <c r="T1863" s="48"/>
      <c r="U1863" s="48"/>
      <c r="V1863" s="48"/>
      <c r="W1863" s="46"/>
      <c r="X1863" s="48"/>
      <c r="Y1863" s="48"/>
      <c r="Z1863" s="157"/>
      <c r="AA1863" s="47"/>
      <c r="AB1863" s="97"/>
      <c r="AC1863" s="49"/>
      <c r="AD1863" s="49"/>
      <c r="AE1863" s="49"/>
      <c r="AF1863" s="49"/>
      <c r="AG1863" s="49"/>
      <c r="AH1863" s="47"/>
      <c r="AI1863" s="47"/>
      <c r="AJ1863" s="47"/>
      <c r="AK1863" s="190"/>
      <c r="AL1863" s="190"/>
      <c r="AM1863" s="190"/>
      <c r="AN1863" s="190"/>
      <c r="AO1863" s="190"/>
      <c r="AP1863" s="151"/>
      <c r="AQ1863" s="322"/>
      <c r="AR1863" s="322"/>
      <c r="AS1863" s="322"/>
      <c r="AT1863" s="47"/>
      <c r="AU1863" s="47"/>
      <c r="AV1863" s="47"/>
      <c r="AW1863" s="47"/>
      <c r="AX1863" s="322"/>
      <c r="AY1863" s="98"/>
      <c r="AZ1863" s="98"/>
      <c r="BA1863" s="47"/>
      <c r="BB1863" s="47"/>
      <c r="BC1863" s="47"/>
      <c r="BD1863" s="47"/>
      <c r="BE1863" s="97"/>
      <c r="BF1863" s="49"/>
      <c r="BG1863" s="239"/>
      <c r="BH1863" s="342"/>
      <c r="BI1863" s="49"/>
      <c r="BJ1863" s="49"/>
      <c r="BK1863" s="49"/>
      <c r="BL1863" s="49"/>
      <c r="BM1863" s="49"/>
      <c r="BN1863" s="47"/>
      <c r="BO1863" s="49"/>
      <c r="BP1863" s="49"/>
      <c r="BQ1863" s="49"/>
      <c r="BR1863" s="323"/>
      <c r="BS1863" s="323"/>
      <c r="BT1863" s="323"/>
      <c r="BU1863" s="49"/>
      <c r="BV1863" s="49"/>
      <c r="BW1863" s="97"/>
      <c r="BX1863" s="97"/>
      <c r="BY1863" s="97"/>
      <c r="BZ1863" s="97"/>
      <c r="CA1863" s="49"/>
      <c r="CB1863" s="49"/>
      <c r="CC1863" s="49"/>
      <c r="CD1863" s="49"/>
      <c r="CE1863" s="49"/>
      <c r="CF1863" s="49"/>
      <c r="CG1863" s="49"/>
      <c r="CH1863" s="49"/>
      <c r="CI1863" s="97"/>
      <c r="CJ1863" s="97"/>
      <c r="CK1863" s="97"/>
      <c r="CL1863" s="97"/>
      <c r="CM1863" s="335"/>
      <c r="CN1863" s="337"/>
      <c r="CO1863" s="315" t="str">
        <f>IF(Формулы!R1863&gt;V1863,"22-?,Дата 14 - Прибыл из УФСИН; ","")&amp;IF(Формулы!Q1863&gt;Y1863,"25-?,Дата 13 - Выбыл в УФСИН;","")&amp;IF(YEAR(ДАННЫЕ!$F$1)=YEAR(ДАННЫЕ!B1863),IF(AT1863&gt;0,"","40-?, вявлен в текущем году! "),"")&amp;IF(YEAR($F$1)=YEAR(W1863),IF(X1863+Y1863&gt;0,"","23-стоит, 24,25 - куда выбыл? "),"")&amp;IF(X1863+Y1863&gt;0,IF(YEAR($F$1)=YEAR(W1863),"","24+25&gt;0? 23 - когда выбыл? "),"")&amp;IF(BA1863&lt;BB1863,"47&gt;=48; ","")&amp;IF(BA1863&lt;BC1863,"47&gt;=49; ","")&amp;IF(BA1863&lt;BD1863,"47&gt;=50; ","")&amp;IF(BE1863&gt;0,IF(BF1863&gt;0,IF(AU1863&gt;AV1863,"","41 и 42 - ? (51 и 52 &gt; 0);"),"51 &gt; 0 52 - ?;"),"")&amp;IF(AU1863&gt;0,IF(AV1863&gt;AU1863,"41&gt;42;","")&amp;IF(BE1863&gt;0,"","41&gt;0 51-?;"),"")&amp;IF(BF1863&gt;0,IF(BE1863&gt;0,"","52&gt;0 51-?;"),"")&amp;IF(AW1863&gt;=AX1863,"","43&gt;44;")&amp;IF(CA1863&gt;0,IF(AW1863&gt;0,"","71 &gt; 0 43-?;"),"")</f>
        <v/>
      </c>
    </row>
    <row r="1864" spans="1:93" ht="12" x14ac:dyDescent="0.2">
      <c r="A1864" s="45"/>
      <c r="B1864" s="46"/>
      <c r="C1864" s="121"/>
      <c r="D1864" s="121"/>
      <c r="E1864" s="336"/>
      <c r="F1864" s="122"/>
      <c r="G1864" s="46"/>
      <c r="H1864" s="45"/>
      <c r="I1864" s="45"/>
      <c r="J1864" s="45"/>
      <c r="K1864" s="45"/>
      <c r="L1864" s="45"/>
      <c r="M1864" s="46"/>
      <c r="N1864" s="46"/>
      <c r="O1864" s="48"/>
      <c r="P1864" s="48"/>
      <c r="Q1864" s="46"/>
      <c r="R1864" s="48"/>
      <c r="S1864" s="48"/>
      <c r="T1864" s="48"/>
      <c r="U1864" s="48"/>
      <c r="V1864" s="48"/>
      <c r="W1864" s="46"/>
      <c r="X1864" s="48"/>
      <c r="Y1864" s="48"/>
      <c r="Z1864" s="157"/>
      <c r="AA1864" s="47"/>
      <c r="AB1864" s="97"/>
      <c r="AC1864" s="49"/>
      <c r="AD1864" s="49"/>
      <c r="AE1864" s="49"/>
      <c r="AF1864" s="49"/>
      <c r="AG1864" s="49"/>
      <c r="AH1864" s="47"/>
      <c r="AI1864" s="47"/>
      <c r="AJ1864" s="47"/>
      <c r="AK1864" s="190"/>
      <c r="AL1864" s="190"/>
      <c r="AM1864" s="190"/>
      <c r="AN1864" s="190"/>
      <c r="AO1864" s="190"/>
      <c r="AP1864" s="151"/>
      <c r="AQ1864" s="322"/>
      <c r="AR1864" s="322"/>
      <c r="AS1864" s="322"/>
      <c r="AT1864" s="47"/>
      <c r="AU1864" s="47"/>
      <c r="AV1864" s="47"/>
      <c r="AW1864" s="47"/>
      <c r="AX1864" s="322"/>
      <c r="AY1864" s="98"/>
      <c r="AZ1864" s="98"/>
      <c r="BA1864" s="47"/>
      <c r="BB1864" s="47"/>
      <c r="BC1864" s="47"/>
      <c r="BD1864" s="47"/>
      <c r="BE1864" s="97"/>
      <c r="BF1864" s="49"/>
      <c r="BG1864" s="239"/>
      <c r="BH1864" s="342"/>
      <c r="BI1864" s="49"/>
      <c r="BJ1864" s="49"/>
      <c r="BK1864" s="49"/>
      <c r="BL1864" s="49"/>
      <c r="BM1864" s="49"/>
      <c r="BN1864" s="47"/>
      <c r="BO1864" s="49"/>
      <c r="BP1864" s="49"/>
      <c r="BQ1864" s="49"/>
      <c r="BR1864" s="323"/>
      <c r="BS1864" s="323"/>
      <c r="BT1864" s="323"/>
      <c r="BU1864" s="49"/>
      <c r="BV1864" s="49"/>
      <c r="BW1864" s="97"/>
      <c r="BX1864" s="97"/>
      <c r="BY1864" s="97"/>
      <c r="BZ1864" s="97"/>
      <c r="CA1864" s="49"/>
      <c r="CB1864" s="49"/>
      <c r="CC1864" s="49"/>
      <c r="CD1864" s="49"/>
      <c r="CE1864" s="49"/>
      <c r="CF1864" s="49"/>
      <c r="CG1864" s="49"/>
      <c r="CH1864" s="49"/>
      <c r="CI1864" s="97"/>
      <c r="CJ1864" s="97"/>
      <c r="CK1864" s="97"/>
      <c r="CL1864" s="97"/>
      <c r="CM1864" s="335"/>
      <c r="CN1864" s="337"/>
      <c r="CO1864" s="315" t="str">
        <f>IF(Формулы!R1864&gt;V1864,"22-?,Дата 14 - Прибыл из УФСИН; ","")&amp;IF(Формулы!Q1864&gt;Y1864,"25-?,Дата 13 - Выбыл в УФСИН;","")&amp;IF(YEAR(ДАННЫЕ!$F$1)=YEAR(ДАННЫЕ!B1864),IF(AT1864&gt;0,"","40-?, вявлен в текущем году! "),"")&amp;IF(YEAR($F$1)=YEAR(W1864),IF(X1864+Y1864&gt;0,"","23-стоит, 24,25 - куда выбыл? "),"")&amp;IF(X1864+Y1864&gt;0,IF(YEAR($F$1)=YEAR(W1864),"","24+25&gt;0? 23 - когда выбыл? "),"")&amp;IF(BA1864&lt;BB1864,"47&gt;=48; ","")&amp;IF(BA1864&lt;BC1864,"47&gt;=49; ","")&amp;IF(BA1864&lt;BD1864,"47&gt;=50; ","")&amp;IF(BE1864&gt;0,IF(BF1864&gt;0,IF(AU1864&gt;AV1864,"","41 и 42 - ? (51 и 52 &gt; 0);"),"51 &gt; 0 52 - ?;"),"")&amp;IF(AU1864&gt;0,IF(AV1864&gt;AU1864,"41&gt;42;","")&amp;IF(BE1864&gt;0,"","41&gt;0 51-?;"),"")&amp;IF(BF1864&gt;0,IF(BE1864&gt;0,"","52&gt;0 51-?;"),"")&amp;IF(AW1864&gt;=AX1864,"","43&gt;44;")&amp;IF(CA1864&gt;0,IF(AW1864&gt;0,"","71 &gt; 0 43-?;"),"")</f>
        <v/>
      </c>
    </row>
    <row r="1865" spans="1:93" ht="12" x14ac:dyDescent="0.2">
      <c r="A1865" s="45"/>
      <c r="B1865" s="46"/>
      <c r="C1865" s="121"/>
      <c r="D1865" s="121"/>
      <c r="E1865" s="336"/>
      <c r="F1865" s="122"/>
      <c r="G1865" s="46"/>
      <c r="H1865" s="45"/>
      <c r="I1865" s="45"/>
      <c r="J1865" s="45"/>
      <c r="K1865" s="45"/>
      <c r="L1865" s="45"/>
      <c r="M1865" s="46"/>
      <c r="N1865" s="46"/>
      <c r="O1865" s="48"/>
      <c r="P1865" s="48"/>
      <c r="Q1865" s="46"/>
      <c r="R1865" s="48"/>
      <c r="S1865" s="48"/>
      <c r="T1865" s="48"/>
      <c r="U1865" s="48"/>
      <c r="V1865" s="48"/>
      <c r="W1865" s="46"/>
      <c r="X1865" s="48"/>
      <c r="Y1865" s="48"/>
      <c r="Z1865" s="157"/>
      <c r="AA1865" s="47"/>
      <c r="AB1865" s="97"/>
      <c r="AC1865" s="49"/>
      <c r="AD1865" s="49"/>
      <c r="AE1865" s="49"/>
      <c r="AF1865" s="49"/>
      <c r="AG1865" s="49"/>
      <c r="AH1865" s="47"/>
      <c r="AI1865" s="47"/>
      <c r="AJ1865" s="47"/>
      <c r="AK1865" s="190"/>
      <c r="AL1865" s="190"/>
      <c r="AM1865" s="190"/>
      <c r="AN1865" s="190"/>
      <c r="AO1865" s="190"/>
      <c r="AP1865" s="151"/>
      <c r="AQ1865" s="322"/>
      <c r="AR1865" s="322"/>
      <c r="AS1865" s="322"/>
      <c r="AT1865" s="47"/>
      <c r="AU1865" s="47"/>
      <c r="AV1865" s="47"/>
      <c r="AW1865" s="47"/>
      <c r="AX1865" s="322"/>
      <c r="AY1865" s="98"/>
      <c r="AZ1865" s="98"/>
      <c r="BA1865" s="47"/>
      <c r="BB1865" s="47"/>
      <c r="BC1865" s="47"/>
      <c r="BD1865" s="47"/>
      <c r="BE1865" s="97"/>
      <c r="BF1865" s="49"/>
      <c r="BG1865" s="239"/>
      <c r="BH1865" s="342"/>
      <c r="BI1865" s="49"/>
      <c r="BJ1865" s="49"/>
      <c r="BK1865" s="49"/>
      <c r="BL1865" s="49"/>
      <c r="BM1865" s="49"/>
      <c r="BN1865" s="47"/>
      <c r="BO1865" s="49"/>
      <c r="BP1865" s="49"/>
      <c r="BQ1865" s="49"/>
      <c r="BR1865" s="323"/>
      <c r="BS1865" s="323"/>
      <c r="BT1865" s="323"/>
      <c r="BU1865" s="49"/>
      <c r="BV1865" s="49"/>
      <c r="BW1865" s="97"/>
      <c r="BX1865" s="97"/>
      <c r="BY1865" s="97"/>
      <c r="BZ1865" s="97"/>
      <c r="CA1865" s="49"/>
      <c r="CB1865" s="49"/>
      <c r="CC1865" s="49"/>
      <c r="CD1865" s="49"/>
      <c r="CE1865" s="49"/>
      <c r="CF1865" s="49"/>
      <c r="CG1865" s="49"/>
      <c r="CH1865" s="49"/>
      <c r="CI1865" s="97"/>
      <c r="CJ1865" s="97"/>
      <c r="CK1865" s="97"/>
      <c r="CL1865" s="97"/>
      <c r="CM1865" s="335"/>
      <c r="CN1865" s="337"/>
      <c r="CO1865" s="315" t="str">
        <f>IF(Формулы!R1865&gt;V1865,"22-?,Дата 14 - Прибыл из УФСИН; ","")&amp;IF(Формулы!Q1865&gt;Y1865,"25-?,Дата 13 - Выбыл в УФСИН;","")&amp;IF(YEAR(ДАННЫЕ!$F$1)=YEAR(ДАННЫЕ!B1865),IF(AT1865&gt;0,"","40-?, вявлен в текущем году! "),"")&amp;IF(YEAR($F$1)=YEAR(W1865),IF(X1865+Y1865&gt;0,"","23-стоит, 24,25 - куда выбыл? "),"")&amp;IF(X1865+Y1865&gt;0,IF(YEAR($F$1)=YEAR(W1865),"","24+25&gt;0? 23 - когда выбыл? "),"")&amp;IF(BA1865&lt;BB1865,"47&gt;=48; ","")&amp;IF(BA1865&lt;BC1865,"47&gt;=49; ","")&amp;IF(BA1865&lt;BD1865,"47&gt;=50; ","")&amp;IF(BE1865&gt;0,IF(BF1865&gt;0,IF(AU1865&gt;AV1865,"","41 и 42 - ? (51 и 52 &gt; 0);"),"51 &gt; 0 52 - ?;"),"")&amp;IF(AU1865&gt;0,IF(AV1865&gt;AU1865,"41&gt;42;","")&amp;IF(BE1865&gt;0,"","41&gt;0 51-?;"),"")&amp;IF(BF1865&gt;0,IF(BE1865&gt;0,"","52&gt;0 51-?;"),"")&amp;IF(AW1865&gt;=AX1865,"","43&gt;44;")&amp;IF(CA1865&gt;0,IF(AW1865&gt;0,"","71 &gt; 0 43-?;"),"")</f>
        <v/>
      </c>
    </row>
    <row r="1866" spans="1:93" ht="12" x14ac:dyDescent="0.2">
      <c r="A1866" s="45"/>
      <c r="B1866" s="46"/>
      <c r="C1866" s="121"/>
      <c r="D1866" s="121"/>
      <c r="E1866" s="336"/>
      <c r="F1866" s="122"/>
      <c r="G1866" s="46"/>
      <c r="H1866" s="45"/>
      <c r="I1866" s="45"/>
      <c r="J1866" s="45"/>
      <c r="K1866" s="45"/>
      <c r="L1866" s="45"/>
      <c r="M1866" s="46"/>
      <c r="N1866" s="46"/>
      <c r="O1866" s="48"/>
      <c r="P1866" s="48"/>
      <c r="Q1866" s="46"/>
      <c r="R1866" s="48"/>
      <c r="S1866" s="48"/>
      <c r="T1866" s="48"/>
      <c r="U1866" s="48"/>
      <c r="V1866" s="48"/>
      <c r="W1866" s="46"/>
      <c r="X1866" s="48"/>
      <c r="Y1866" s="48"/>
      <c r="Z1866" s="157"/>
      <c r="AA1866" s="47"/>
      <c r="AB1866" s="97"/>
      <c r="AC1866" s="49"/>
      <c r="AD1866" s="49"/>
      <c r="AE1866" s="49"/>
      <c r="AF1866" s="49"/>
      <c r="AG1866" s="49"/>
      <c r="AH1866" s="47"/>
      <c r="AI1866" s="47"/>
      <c r="AJ1866" s="47"/>
      <c r="AK1866" s="190"/>
      <c r="AL1866" s="190"/>
      <c r="AM1866" s="190"/>
      <c r="AN1866" s="190"/>
      <c r="AO1866" s="190"/>
      <c r="AP1866" s="151"/>
      <c r="AQ1866" s="322"/>
      <c r="AR1866" s="322"/>
      <c r="AS1866" s="322"/>
      <c r="AT1866" s="47"/>
      <c r="AU1866" s="47"/>
      <c r="AV1866" s="47"/>
      <c r="AW1866" s="47"/>
      <c r="AX1866" s="322"/>
      <c r="AY1866" s="98"/>
      <c r="AZ1866" s="98"/>
      <c r="BA1866" s="47"/>
      <c r="BB1866" s="47"/>
      <c r="BC1866" s="47"/>
      <c r="BD1866" s="47"/>
      <c r="BE1866" s="97"/>
      <c r="BF1866" s="49"/>
      <c r="BG1866" s="239"/>
      <c r="BH1866" s="342"/>
      <c r="BI1866" s="49"/>
      <c r="BJ1866" s="49"/>
      <c r="BK1866" s="49"/>
      <c r="BL1866" s="49"/>
      <c r="BM1866" s="49"/>
      <c r="BN1866" s="47"/>
      <c r="BO1866" s="49"/>
      <c r="BP1866" s="49"/>
      <c r="BQ1866" s="49"/>
      <c r="BR1866" s="323"/>
      <c r="BS1866" s="323"/>
      <c r="BT1866" s="323"/>
      <c r="BU1866" s="49"/>
      <c r="BV1866" s="49"/>
      <c r="BW1866" s="97"/>
      <c r="BX1866" s="97"/>
      <c r="BY1866" s="97"/>
      <c r="BZ1866" s="97"/>
      <c r="CA1866" s="49"/>
      <c r="CB1866" s="49"/>
      <c r="CC1866" s="49"/>
      <c r="CD1866" s="49"/>
      <c r="CE1866" s="49"/>
      <c r="CF1866" s="49"/>
      <c r="CG1866" s="49"/>
      <c r="CH1866" s="49"/>
      <c r="CI1866" s="97"/>
      <c r="CJ1866" s="97"/>
      <c r="CK1866" s="97"/>
      <c r="CL1866" s="97"/>
      <c r="CM1866" s="335"/>
      <c r="CN1866" s="337"/>
      <c r="CO1866" s="315" t="str">
        <f>IF(Формулы!R1866&gt;V1866,"22-?,Дата 14 - Прибыл из УФСИН; ","")&amp;IF(Формулы!Q1866&gt;Y1866,"25-?,Дата 13 - Выбыл в УФСИН;","")&amp;IF(YEAR(ДАННЫЕ!$F$1)=YEAR(ДАННЫЕ!B1866),IF(AT1866&gt;0,"","40-?, вявлен в текущем году! "),"")&amp;IF(YEAR($F$1)=YEAR(W1866),IF(X1866+Y1866&gt;0,"","23-стоит, 24,25 - куда выбыл? "),"")&amp;IF(X1866+Y1866&gt;0,IF(YEAR($F$1)=YEAR(W1866),"","24+25&gt;0? 23 - когда выбыл? "),"")&amp;IF(BA1866&lt;BB1866,"47&gt;=48; ","")&amp;IF(BA1866&lt;BC1866,"47&gt;=49; ","")&amp;IF(BA1866&lt;BD1866,"47&gt;=50; ","")&amp;IF(BE1866&gt;0,IF(BF1866&gt;0,IF(AU1866&gt;AV1866,"","41 и 42 - ? (51 и 52 &gt; 0);"),"51 &gt; 0 52 - ?;"),"")&amp;IF(AU1866&gt;0,IF(AV1866&gt;AU1866,"41&gt;42;","")&amp;IF(BE1866&gt;0,"","41&gt;0 51-?;"),"")&amp;IF(BF1866&gt;0,IF(BE1866&gt;0,"","52&gt;0 51-?;"),"")&amp;IF(AW1866&gt;=AX1866,"","43&gt;44;")&amp;IF(CA1866&gt;0,IF(AW1866&gt;0,"","71 &gt; 0 43-?;"),"")</f>
        <v/>
      </c>
    </row>
    <row r="1867" spans="1:93" ht="12" x14ac:dyDescent="0.2">
      <c r="A1867" s="45"/>
      <c r="B1867" s="46"/>
      <c r="C1867" s="121"/>
      <c r="D1867" s="121"/>
      <c r="E1867" s="336"/>
      <c r="F1867" s="122"/>
      <c r="G1867" s="46"/>
      <c r="H1867" s="45"/>
      <c r="I1867" s="45"/>
      <c r="J1867" s="45"/>
      <c r="K1867" s="45"/>
      <c r="L1867" s="45"/>
      <c r="M1867" s="46"/>
      <c r="N1867" s="46"/>
      <c r="O1867" s="48"/>
      <c r="P1867" s="48"/>
      <c r="Q1867" s="46"/>
      <c r="R1867" s="48"/>
      <c r="S1867" s="48"/>
      <c r="T1867" s="48"/>
      <c r="U1867" s="48"/>
      <c r="V1867" s="48"/>
      <c r="W1867" s="46"/>
      <c r="X1867" s="48"/>
      <c r="Y1867" s="48"/>
      <c r="Z1867" s="157"/>
      <c r="AA1867" s="47"/>
      <c r="AB1867" s="97"/>
      <c r="AC1867" s="49"/>
      <c r="AD1867" s="49"/>
      <c r="AE1867" s="49"/>
      <c r="AF1867" s="49"/>
      <c r="AG1867" s="49"/>
      <c r="AH1867" s="47"/>
      <c r="AI1867" s="47"/>
      <c r="AJ1867" s="47"/>
      <c r="AK1867" s="190"/>
      <c r="AL1867" s="190"/>
      <c r="AM1867" s="190"/>
      <c r="AN1867" s="190"/>
      <c r="AO1867" s="190"/>
      <c r="AP1867" s="151"/>
      <c r="AQ1867" s="322"/>
      <c r="AR1867" s="322"/>
      <c r="AS1867" s="322"/>
      <c r="AT1867" s="47"/>
      <c r="AU1867" s="47"/>
      <c r="AV1867" s="47"/>
      <c r="AW1867" s="47"/>
      <c r="AX1867" s="322"/>
      <c r="AY1867" s="98"/>
      <c r="AZ1867" s="98"/>
      <c r="BA1867" s="47"/>
      <c r="BB1867" s="47"/>
      <c r="BC1867" s="47"/>
      <c r="BD1867" s="47"/>
      <c r="BE1867" s="97"/>
      <c r="BF1867" s="49"/>
      <c r="BG1867" s="239"/>
      <c r="BH1867" s="342"/>
      <c r="BI1867" s="49"/>
      <c r="BJ1867" s="49"/>
      <c r="BK1867" s="49"/>
      <c r="BL1867" s="49"/>
      <c r="BM1867" s="49"/>
      <c r="BN1867" s="47"/>
      <c r="BO1867" s="49"/>
      <c r="BP1867" s="49"/>
      <c r="BQ1867" s="49"/>
      <c r="BR1867" s="323"/>
      <c r="BS1867" s="323"/>
      <c r="BT1867" s="323"/>
      <c r="BU1867" s="49"/>
      <c r="BV1867" s="49"/>
      <c r="BW1867" s="97"/>
      <c r="BX1867" s="97"/>
      <c r="BY1867" s="97"/>
      <c r="BZ1867" s="97"/>
      <c r="CA1867" s="49"/>
      <c r="CB1867" s="49"/>
      <c r="CC1867" s="49"/>
      <c r="CD1867" s="49"/>
      <c r="CE1867" s="49"/>
      <c r="CF1867" s="49"/>
      <c r="CG1867" s="49"/>
      <c r="CH1867" s="49"/>
      <c r="CI1867" s="97"/>
      <c r="CJ1867" s="97"/>
      <c r="CK1867" s="97"/>
      <c r="CL1867" s="97"/>
      <c r="CM1867" s="335"/>
      <c r="CN1867" s="337"/>
      <c r="CO1867" s="315" t="str">
        <f>IF(Формулы!R1867&gt;V1867,"22-?,Дата 14 - Прибыл из УФСИН; ","")&amp;IF(Формулы!Q1867&gt;Y1867,"25-?,Дата 13 - Выбыл в УФСИН;","")&amp;IF(YEAR(ДАННЫЕ!$F$1)=YEAR(ДАННЫЕ!B1867),IF(AT1867&gt;0,"","40-?, вявлен в текущем году! "),"")&amp;IF(YEAR($F$1)=YEAR(W1867),IF(X1867+Y1867&gt;0,"","23-стоит, 24,25 - куда выбыл? "),"")&amp;IF(X1867+Y1867&gt;0,IF(YEAR($F$1)=YEAR(W1867),"","24+25&gt;0? 23 - когда выбыл? "),"")&amp;IF(BA1867&lt;BB1867,"47&gt;=48; ","")&amp;IF(BA1867&lt;BC1867,"47&gt;=49; ","")&amp;IF(BA1867&lt;BD1867,"47&gt;=50; ","")&amp;IF(BE1867&gt;0,IF(BF1867&gt;0,IF(AU1867&gt;AV1867,"","41 и 42 - ? (51 и 52 &gt; 0);"),"51 &gt; 0 52 - ?;"),"")&amp;IF(AU1867&gt;0,IF(AV1867&gt;AU1867,"41&gt;42;","")&amp;IF(BE1867&gt;0,"","41&gt;0 51-?;"),"")&amp;IF(BF1867&gt;0,IF(BE1867&gt;0,"","52&gt;0 51-?;"),"")&amp;IF(AW1867&gt;=AX1867,"","43&gt;44;")&amp;IF(CA1867&gt;0,IF(AW1867&gt;0,"","71 &gt; 0 43-?;"),"")</f>
        <v/>
      </c>
    </row>
    <row r="1868" spans="1:93" ht="12" x14ac:dyDescent="0.2">
      <c r="A1868" s="45"/>
      <c r="B1868" s="46"/>
      <c r="C1868" s="121"/>
      <c r="D1868" s="121"/>
      <c r="E1868" s="336"/>
      <c r="F1868" s="122"/>
      <c r="G1868" s="46"/>
      <c r="H1868" s="45"/>
      <c r="I1868" s="45"/>
      <c r="J1868" s="45"/>
      <c r="K1868" s="45"/>
      <c r="L1868" s="45"/>
      <c r="M1868" s="46"/>
      <c r="N1868" s="46"/>
      <c r="O1868" s="48"/>
      <c r="P1868" s="48"/>
      <c r="Q1868" s="46"/>
      <c r="R1868" s="48"/>
      <c r="S1868" s="48"/>
      <c r="T1868" s="48"/>
      <c r="U1868" s="48"/>
      <c r="V1868" s="48"/>
      <c r="W1868" s="46"/>
      <c r="X1868" s="48"/>
      <c r="Y1868" s="48"/>
      <c r="Z1868" s="157"/>
      <c r="AA1868" s="47"/>
      <c r="AB1868" s="97"/>
      <c r="AC1868" s="49"/>
      <c r="AD1868" s="49"/>
      <c r="AE1868" s="49"/>
      <c r="AF1868" s="49"/>
      <c r="AG1868" s="49"/>
      <c r="AH1868" s="47"/>
      <c r="AI1868" s="47"/>
      <c r="AJ1868" s="47"/>
      <c r="AK1868" s="190"/>
      <c r="AL1868" s="190"/>
      <c r="AM1868" s="190"/>
      <c r="AN1868" s="190"/>
      <c r="AO1868" s="190"/>
      <c r="AP1868" s="151"/>
      <c r="AQ1868" s="322"/>
      <c r="AR1868" s="322"/>
      <c r="AS1868" s="322"/>
      <c r="AT1868" s="47"/>
      <c r="AU1868" s="47"/>
      <c r="AV1868" s="47"/>
      <c r="AW1868" s="47"/>
      <c r="AX1868" s="322"/>
      <c r="AY1868" s="98"/>
      <c r="AZ1868" s="98"/>
      <c r="BA1868" s="47"/>
      <c r="BB1868" s="47"/>
      <c r="BC1868" s="47"/>
      <c r="BD1868" s="47"/>
      <c r="BE1868" s="97"/>
      <c r="BF1868" s="49"/>
      <c r="BG1868" s="239"/>
      <c r="BH1868" s="342"/>
      <c r="BI1868" s="49"/>
      <c r="BJ1868" s="49"/>
      <c r="BK1868" s="49"/>
      <c r="BL1868" s="49"/>
      <c r="BM1868" s="49"/>
      <c r="BN1868" s="47"/>
      <c r="BO1868" s="49"/>
      <c r="BP1868" s="49"/>
      <c r="BQ1868" s="49"/>
      <c r="BR1868" s="323"/>
      <c r="BS1868" s="323"/>
      <c r="BT1868" s="323"/>
      <c r="BU1868" s="49"/>
      <c r="BV1868" s="49"/>
      <c r="BW1868" s="97"/>
      <c r="BX1868" s="97"/>
      <c r="BY1868" s="97"/>
      <c r="BZ1868" s="97"/>
      <c r="CA1868" s="49"/>
      <c r="CB1868" s="49"/>
      <c r="CC1868" s="49"/>
      <c r="CD1868" s="49"/>
      <c r="CE1868" s="49"/>
      <c r="CF1868" s="49"/>
      <c r="CG1868" s="49"/>
      <c r="CH1868" s="49"/>
      <c r="CI1868" s="97"/>
      <c r="CJ1868" s="97"/>
      <c r="CK1868" s="97"/>
      <c r="CL1868" s="97"/>
      <c r="CM1868" s="335"/>
      <c r="CN1868" s="337"/>
      <c r="CO1868" s="315" t="str">
        <f>IF(Формулы!R1868&gt;V1868,"22-?,Дата 14 - Прибыл из УФСИН; ","")&amp;IF(Формулы!Q1868&gt;Y1868,"25-?,Дата 13 - Выбыл в УФСИН;","")&amp;IF(YEAR(ДАННЫЕ!$F$1)=YEAR(ДАННЫЕ!B1868),IF(AT1868&gt;0,"","40-?, вявлен в текущем году! "),"")&amp;IF(YEAR($F$1)=YEAR(W1868),IF(X1868+Y1868&gt;0,"","23-стоит, 24,25 - куда выбыл? "),"")&amp;IF(X1868+Y1868&gt;0,IF(YEAR($F$1)=YEAR(W1868),"","24+25&gt;0? 23 - когда выбыл? "),"")&amp;IF(BA1868&lt;BB1868,"47&gt;=48; ","")&amp;IF(BA1868&lt;BC1868,"47&gt;=49; ","")&amp;IF(BA1868&lt;BD1868,"47&gt;=50; ","")&amp;IF(BE1868&gt;0,IF(BF1868&gt;0,IF(AU1868&gt;AV1868,"","41 и 42 - ? (51 и 52 &gt; 0);"),"51 &gt; 0 52 - ?;"),"")&amp;IF(AU1868&gt;0,IF(AV1868&gt;AU1868,"41&gt;42;","")&amp;IF(BE1868&gt;0,"","41&gt;0 51-?;"),"")&amp;IF(BF1868&gt;0,IF(BE1868&gt;0,"","52&gt;0 51-?;"),"")&amp;IF(AW1868&gt;=AX1868,"","43&gt;44;")&amp;IF(CA1868&gt;0,IF(AW1868&gt;0,"","71 &gt; 0 43-?;"),"")</f>
        <v/>
      </c>
    </row>
    <row r="1869" spans="1:93" ht="12" x14ac:dyDescent="0.2">
      <c r="A1869" s="45"/>
      <c r="B1869" s="46"/>
      <c r="C1869" s="121"/>
      <c r="D1869" s="121"/>
      <c r="E1869" s="336"/>
      <c r="F1869" s="122"/>
      <c r="G1869" s="46"/>
      <c r="H1869" s="45"/>
      <c r="I1869" s="45"/>
      <c r="J1869" s="45"/>
      <c r="K1869" s="45"/>
      <c r="L1869" s="45"/>
      <c r="M1869" s="46"/>
      <c r="N1869" s="46"/>
      <c r="O1869" s="48"/>
      <c r="P1869" s="48"/>
      <c r="Q1869" s="46"/>
      <c r="R1869" s="48"/>
      <c r="S1869" s="48"/>
      <c r="T1869" s="48"/>
      <c r="U1869" s="48"/>
      <c r="V1869" s="48"/>
      <c r="W1869" s="46"/>
      <c r="X1869" s="48"/>
      <c r="Y1869" s="48"/>
      <c r="Z1869" s="157"/>
      <c r="AA1869" s="47"/>
      <c r="AB1869" s="97"/>
      <c r="AC1869" s="49"/>
      <c r="AD1869" s="49"/>
      <c r="AE1869" s="49"/>
      <c r="AF1869" s="49"/>
      <c r="AG1869" s="49"/>
      <c r="AH1869" s="47"/>
      <c r="AI1869" s="47"/>
      <c r="AJ1869" s="47"/>
      <c r="AK1869" s="190"/>
      <c r="AL1869" s="190"/>
      <c r="AM1869" s="190"/>
      <c r="AN1869" s="190"/>
      <c r="AO1869" s="190"/>
      <c r="AP1869" s="151"/>
      <c r="AQ1869" s="322"/>
      <c r="AR1869" s="322"/>
      <c r="AS1869" s="322"/>
      <c r="AT1869" s="47"/>
      <c r="AU1869" s="47"/>
      <c r="AV1869" s="47"/>
      <c r="AW1869" s="47"/>
      <c r="AX1869" s="322"/>
      <c r="AY1869" s="98"/>
      <c r="AZ1869" s="98"/>
      <c r="BA1869" s="47"/>
      <c r="BB1869" s="47"/>
      <c r="BC1869" s="47"/>
      <c r="BD1869" s="47"/>
      <c r="BE1869" s="97"/>
      <c r="BF1869" s="49"/>
      <c r="BG1869" s="239"/>
      <c r="BH1869" s="342"/>
      <c r="BI1869" s="49"/>
      <c r="BJ1869" s="49"/>
      <c r="BK1869" s="49"/>
      <c r="BL1869" s="49"/>
      <c r="BM1869" s="49"/>
      <c r="BN1869" s="47"/>
      <c r="BO1869" s="49"/>
      <c r="BP1869" s="49"/>
      <c r="BQ1869" s="49"/>
      <c r="BR1869" s="323"/>
      <c r="BS1869" s="323"/>
      <c r="BT1869" s="323"/>
      <c r="BU1869" s="49"/>
      <c r="BV1869" s="49"/>
      <c r="BW1869" s="97"/>
      <c r="BX1869" s="97"/>
      <c r="BY1869" s="97"/>
      <c r="BZ1869" s="97"/>
      <c r="CA1869" s="49"/>
      <c r="CB1869" s="49"/>
      <c r="CC1869" s="49"/>
      <c r="CD1869" s="49"/>
      <c r="CE1869" s="49"/>
      <c r="CF1869" s="49"/>
      <c r="CG1869" s="49"/>
      <c r="CH1869" s="49"/>
      <c r="CI1869" s="97"/>
      <c r="CJ1869" s="97"/>
      <c r="CK1869" s="97"/>
      <c r="CL1869" s="97"/>
      <c r="CM1869" s="335"/>
      <c r="CN1869" s="337"/>
      <c r="CO1869" s="315" t="str">
        <f>IF(Формулы!R1869&gt;V1869,"22-?,Дата 14 - Прибыл из УФСИН; ","")&amp;IF(Формулы!Q1869&gt;Y1869,"25-?,Дата 13 - Выбыл в УФСИН;","")&amp;IF(YEAR(ДАННЫЕ!$F$1)=YEAR(ДАННЫЕ!B1869),IF(AT1869&gt;0,"","40-?, вявлен в текущем году! "),"")&amp;IF(YEAR($F$1)=YEAR(W1869),IF(X1869+Y1869&gt;0,"","23-стоит, 24,25 - куда выбыл? "),"")&amp;IF(X1869+Y1869&gt;0,IF(YEAR($F$1)=YEAR(W1869),"","24+25&gt;0? 23 - когда выбыл? "),"")&amp;IF(BA1869&lt;BB1869,"47&gt;=48; ","")&amp;IF(BA1869&lt;BC1869,"47&gt;=49; ","")&amp;IF(BA1869&lt;BD1869,"47&gt;=50; ","")&amp;IF(BE1869&gt;0,IF(BF1869&gt;0,IF(AU1869&gt;AV1869,"","41 и 42 - ? (51 и 52 &gt; 0);"),"51 &gt; 0 52 - ?;"),"")&amp;IF(AU1869&gt;0,IF(AV1869&gt;AU1869,"41&gt;42;","")&amp;IF(BE1869&gt;0,"","41&gt;0 51-?;"),"")&amp;IF(BF1869&gt;0,IF(BE1869&gt;0,"","52&gt;0 51-?;"),"")&amp;IF(AW1869&gt;=AX1869,"","43&gt;44;")&amp;IF(CA1869&gt;0,IF(AW1869&gt;0,"","71 &gt; 0 43-?;"),"")</f>
        <v/>
      </c>
    </row>
    <row r="1870" spans="1:93" ht="12" x14ac:dyDescent="0.2">
      <c r="A1870" s="45"/>
      <c r="B1870" s="46"/>
      <c r="C1870" s="121"/>
      <c r="D1870" s="121"/>
      <c r="E1870" s="336"/>
      <c r="F1870" s="122"/>
      <c r="G1870" s="46"/>
      <c r="H1870" s="45"/>
      <c r="I1870" s="45"/>
      <c r="J1870" s="45"/>
      <c r="K1870" s="45"/>
      <c r="L1870" s="45"/>
      <c r="M1870" s="46"/>
      <c r="N1870" s="46"/>
      <c r="O1870" s="48"/>
      <c r="P1870" s="48"/>
      <c r="Q1870" s="46"/>
      <c r="R1870" s="48"/>
      <c r="S1870" s="48"/>
      <c r="T1870" s="48"/>
      <c r="U1870" s="48"/>
      <c r="V1870" s="48"/>
      <c r="W1870" s="46"/>
      <c r="X1870" s="48"/>
      <c r="Y1870" s="48"/>
      <c r="Z1870" s="157"/>
      <c r="AA1870" s="47"/>
      <c r="AB1870" s="97"/>
      <c r="AC1870" s="49"/>
      <c r="AD1870" s="49"/>
      <c r="AE1870" s="49"/>
      <c r="AF1870" s="49"/>
      <c r="AG1870" s="49"/>
      <c r="AH1870" s="47"/>
      <c r="AI1870" s="47"/>
      <c r="AJ1870" s="47"/>
      <c r="AK1870" s="190"/>
      <c r="AL1870" s="190"/>
      <c r="AM1870" s="190"/>
      <c r="AN1870" s="190"/>
      <c r="AO1870" s="190"/>
      <c r="AP1870" s="151"/>
      <c r="AQ1870" s="322"/>
      <c r="AR1870" s="322"/>
      <c r="AS1870" s="322"/>
      <c r="AT1870" s="47"/>
      <c r="AU1870" s="47"/>
      <c r="AV1870" s="47"/>
      <c r="AW1870" s="47"/>
      <c r="AX1870" s="322"/>
      <c r="AY1870" s="98"/>
      <c r="AZ1870" s="98"/>
      <c r="BA1870" s="47"/>
      <c r="BB1870" s="47"/>
      <c r="BC1870" s="47"/>
      <c r="BD1870" s="47"/>
      <c r="BE1870" s="97"/>
      <c r="BF1870" s="49"/>
      <c r="BG1870" s="239"/>
      <c r="BH1870" s="342"/>
      <c r="BI1870" s="49"/>
      <c r="BJ1870" s="49"/>
      <c r="BK1870" s="49"/>
      <c r="BL1870" s="49"/>
      <c r="BM1870" s="49"/>
      <c r="BN1870" s="47"/>
      <c r="BO1870" s="49"/>
      <c r="BP1870" s="49"/>
      <c r="BQ1870" s="49"/>
      <c r="BR1870" s="323"/>
      <c r="BS1870" s="323"/>
      <c r="BT1870" s="323"/>
      <c r="BU1870" s="49"/>
      <c r="BV1870" s="49"/>
      <c r="BW1870" s="97"/>
      <c r="BX1870" s="97"/>
      <c r="BY1870" s="97"/>
      <c r="BZ1870" s="97"/>
      <c r="CA1870" s="49"/>
      <c r="CB1870" s="49"/>
      <c r="CC1870" s="49"/>
      <c r="CD1870" s="49"/>
      <c r="CE1870" s="49"/>
      <c r="CF1870" s="49"/>
      <c r="CG1870" s="49"/>
      <c r="CH1870" s="49"/>
      <c r="CI1870" s="97"/>
      <c r="CJ1870" s="97"/>
      <c r="CK1870" s="97"/>
      <c r="CL1870" s="97"/>
      <c r="CM1870" s="335"/>
      <c r="CN1870" s="337"/>
      <c r="CO1870" s="315" t="str">
        <f>IF(Формулы!R1870&gt;V1870,"22-?,Дата 14 - Прибыл из УФСИН; ","")&amp;IF(Формулы!Q1870&gt;Y1870,"25-?,Дата 13 - Выбыл в УФСИН;","")&amp;IF(YEAR(ДАННЫЕ!$F$1)=YEAR(ДАННЫЕ!B1870),IF(AT1870&gt;0,"","40-?, вявлен в текущем году! "),"")&amp;IF(YEAR($F$1)=YEAR(W1870),IF(X1870+Y1870&gt;0,"","23-стоит, 24,25 - куда выбыл? "),"")&amp;IF(X1870+Y1870&gt;0,IF(YEAR($F$1)=YEAR(W1870),"","24+25&gt;0? 23 - когда выбыл? "),"")&amp;IF(BA1870&lt;BB1870,"47&gt;=48; ","")&amp;IF(BA1870&lt;BC1870,"47&gt;=49; ","")&amp;IF(BA1870&lt;BD1870,"47&gt;=50; ","")&amp;IF(BE1870&gt;0,IF(BF1870&gt;0,IF(AU1870&gt;AV1870,"","41 и 42 - ? (51 и 52 &gt; 0);"),"51 &gt; 0 52 - ?;"),"")&amp;IF(AU1870&gt;0,IF(AV1870&gt;AU1870,"41&gt;42;","")&amp;IF(BE1870&gt;0,"","41&gt;0 51-?;"),"")&amp;IF(BF1870&gt;0,IF(BE1870&gt;0,"","52&gt;0 51-?;"),"")&amp;IF(AW1870&gt;=AX1870,"","43&gt;44;")&amp;IF(CA1870&gt;0,IF(AW1870&gt;0,"","71 &gt; 0 43-?;"),"")</f>
        <v/>
      </c>
    </row>
    <row r="1871" spans="1:93" ht="12" x14ac:dyDescent="0.2">
      <c r="A1871" s="45"/>
      <c r="B1871" s="46"/>
      <c r="C1871" s="121"/>
      <c r="D1871" s="121"/>
      <c r="E1871" s="336"/>
      <c r="F1871" s="122"/>
      <c r="G1871" s="46"/>
      <c r="H1871" s="45"/>
      <c r="I1871" s="45"/>
      <c r="J1871" s="45"/>
      <c r="K1871" s="45"/>
      <c r="L1871" s="45"/>
      <c r="M1871" s="46"/>
      <c r="N1871" s="46"/>
      <c r="O1871" s="48"/>
      <c r="P1871" s="48"/>
      <c r="Q1871" s="46"/>
      <c r="R1871" s="48"/>
      <c r="S1871" s="48"/>
      <c r="T1871" s="48"/>
      <c r="U1871" s="48"/>
      <c r="V1871" s="48"/>
      <c r="W1871" s="46"/>
      <c r="X1871" s="48"/>
      <c r="Y1871" s="48"/>
      <c r="Z1871" s="157"/>
      <c r="AA1871" s="47"/>
      <c r="AB1871" s="97"/>
      <c r="AC1871" s="49"/>
      <c r="AD1871" s="49"/>
      <c r="AE1871" s="49"/>
      <c r="AF1871" s="49"/>
      <c r="AG1871" s="49"/>
      <c r="AH1871" s="47"/>
      <c r="AI1871" s="47"/>
      <c r="AJ1871" s="47"/>
      <c r="AK1871" s="190"/>
      <c r="AL1871" s="190"/>
      <c r="AM1871" s="190"/>
      <c r="AN1871" s="190"/>
      <c r="AO1871" s="190"/>
      <c r="AP1871" s="151"/>
      <c r="AQ1871" s="322"/>
      <c r="AR1871" s="322"/>
      <c r="AS1871" s="322"/>
      <c r="AT1871" s="47"/>
      <c r="AU1871" s="47"/>
      <c r="AV1871" s="47"/>
      <c r="AW1871" s="47"/>
      <c r="AX1871" s="322"/>
      <c r="AY1871" s="98"/>
      <c r="AZ1871" s="98"/>
      <c r="BA1871" s="47"/>
      <c r="BB1871" s="47"/>
      <c r="BC1871" s="47"/>
      <c r="BD1871" s="47"/>
      <c r="BE1871" s="97"/>
      <c r="BF1871" s="49"/>
      <c r="BG1871" s="239"/>
      <c r="BH1871" s="342"/>
      <c r="BI1871" s="49"/>
      <c r="BJ1871" s="49"/>
      <c r="BK1871" s="49"/>
      <c r="BL1871" s="49"/>
      <c r="BM1871" s="49"/>
      <c r="BN1871" s="47"/>
      <c r="BO1871" s="49"/>
      <c r="BP1871" s="49"/>
      <c r="BQ1871" s="49"/>
      <c r="BR1871" s="323"/>
      <c r="BS1871" s="323"/>
      <c r="BT1871" s="323"/>
      <c r="BU1871" s="49"/>
      <c r="BV1871" s="49"/>
      <c r="BW1871" s="97"/>
      <c r="BX1871" s="97"/>
      <c r="BY1871" s="97"/>
      <c r="BZ1871" s="97"/>
      <c r="CA1871" s="49"/>
      <c r="CB1871" s="49"/>
      <c r="CC1871" s="49"/>
      <c r="CD1871" s="49"/>
      <c r="CE1871" s="49"/>
      <c r="CF1871" s="49"/>
      <c r="CG1871" s="49"/>
      <c r="CH1871" s="49"/>
      <c r="CI1871" s="97"/>
      <c r="CJ1871" s="97"/>
      <c r="CK1871" s="97"/>
      <c r="CL1871" s="97"/>
      <c r="CM1871" s="335"/>
      <c r="CN1871" s="337"/>
      <c r="CO1871" s="315" t="str">
        <f>IF(Формулы!R1871&gt;V1871,"22-?,Дата 14 - Прибыл из УФСИН; ","")&amp;IF(Формулы!Q1871&gt;Y1871,"25-?,Дата 13 - Выбыл в УФСИН;","")&amp;IF(YEAR(ДАННЫЕ!$F$1)=YEAR(ДАННЫЕ!B1871),IF(AT1871&gt;0,"","40-?, вявлен в текущем году! "),"")&amp;IF(YEAR($F$1)=YEAR(W1871),IF(X1871+Y1871&gt;0,"","23-стоит, 24,25 - куда выбыл? "),"")&amp;IF(X1871+Y1871&gt;0,IF(YEAR($F$1)=YEAR(W1871),"","24+25&gt;0? 23 - когда выбыл? "),"")&amp;IF(BA1871&lt;BB1871,"47&gt;=48; ","")&amp;IF(BA1871&lt;BC1871,"47&gt;=49; ","")&amp;IF(BA1871&lt;BD1871,"47&gt;=50; ","")&amp;IF(BE1871&gt;0,IF(BF1871&gt;0,IF(AU1871&gt;AV1871,"","41 и 42 - ? (51 и 52 &gt; 0);"),"51 &gt; 0 52 - ?;"),"")&amp;IF(AU1871&gt;0,IF(AV1871&gt;AU1871,"41&gt;42;","")&amp;IF(BE1871&gt;0,"","41&gt;0 51-?;"),"")&amp;IF(BF1871&gt;0,IF(BE1871&gt;0,"","52&gt;0 51-?;"),"")&amp;IF(AW1871&gt;=AX1871,"","43&gt;44;")&amp;IF(CA1871&gt;0,IF(AW1871&gt;0,"","71 &gt; 0 43-?;"),"")</f>
        <v/>
      </c>
    </row>
    <row r="1872" spans="1:93" ht="12" x14ac:dyDescent="0.2">
      <c r="A1872" s="45"/>
      <c r="B1872" s="46"/>
      <c r="C1872" s="121"/>
      <c r="D1872" s="121"/>
      <c r="E1872" s="336"/>
      <c r="F1872" s="122"/>
      <c r="G1872" s="46"/>
      <c r="H1872" s="45"/>
      <c r="I1872" s="45"/>
      <c r="J1872" s="45"/>
      <c r="K1872" s="45"/>
      <c r="L1872" s="45"/>
      <c r="M1872" s="46"/>
      <c r="N1872" s="46"/>
      <c r="O1872" s="48"/>
      <c r="P1872" s="48"/>
      <c r="Q1872" s="46"/>
      <c r="R1872" s="48"/>
      <c r="S1872" s="48"/>
      <c r="T1872" s="48"/>
      <c r="U1872" s="48"/>
      <c r="V1872" s="48"/>
      <c r="W1872" s="46"/>
      <c r="X1872" s="48"/>
      <c r="Y1872" s="48"/>
      <c r="Z1872" s="157"/>
      <c r="AA1872" s="47"/>
      <c r="AB1872" s="97"/>
      <c r="AC1872" s="49"/>
      <c r="AD1872" s="49"/>
      <c r="AE1872" s="49"/>
      <c r="AF1872" s="49"/>
      <c r="AG1872" s="49"/>
      <c r="AH1872" s="47"/>
      <c r="AI1872" s="47"/>
      <c r="AJ1872" s="47"/>
      <c r="AK1872" s="190"/>
      <c r="AL1872" s="190"/>
      <c r="AM1872" s="190"/>
      <c r="AN1872" s="190"/>
      <c r="AO1872" s="190"/>
      <c r="AP1872" s="151"/>
      <c r="AQ1872" s="322"/>
      <c r="AR1872" s="322"/>
      <c r="AS1872" s="322"/>
      <c r="AT1872" s="47"/>
      <c r="AU1872" s="47"/>
      <c r="AV1872" s="47"/>
      <c r="AW1872" s="47"/>
      <c r="AX1872" s="322"/>
      <c r="AY1872" s="98"/>
      <c r="AZ1872" s="98"/>
      <c r="BA1872" s="47"/>
      <c r="BB1872" s="47"/>
      <c r="BC1872" s="47"/>
      <c r="BD1872" s="47"/>
      <c r="BE1872" s="97"/>
      <c r="BF1872" s="49"/>
      <c r="BG1872" s="239"/>
      <c r="BH1872" s="342"/>
      <c r="BI1872" s="49"/>
      <c r="BJ1872" s="49"/>
      <c r="BK1872" s="49"/>
      <c r="BL1872" s="49"/>
      <c r="BM1872" s="49"/>
      <c r="BN1872" s="47"/>
      <c r="BO1872" s="49"/>
      <c r="BP1872" s="49"/>
      <c r="BQ1872" s="49"/>
      <c r="BR1872" s="323"/>
      <c r="BS1872" s="323"/>
      <c r="BT1872" s="323"/>
      <c r="BU1872" s="49"/>
      <c r="BV1872" s="49"/>
      <c r="BW1872" s="97"/>
      <c r="BX1872" s="97"/>
      <c r="BY1872" s="97"/>
      <c r="BZ1872" s="97"/>
      <c r="CA1872" s="49"/>
      <c r="CB1872" s="49"/>
      <c r="CC1872" s="49"/>
      <c r="CD1872" s="49"/>
      <c r="CE1872" s="49"/>
      <c r="CF1872" s="49"/>
      <c r="CG1872" s="49"/>
      <c r="CH1872" s="49"/>
      <c r="CI1872" s="97"/>
      <c r="CJ1872" s="97"/>
      <c r="CK1872" s="97"/>
      <c r="CL1872" s="97"/>
      <c r="CM1872" s="335"/>
      <c r="CN1872" s="337"/>
      <c r="CO1872" s="315" t="str">
        <f>IF(Формулы!R1872&gt;V1872,"22-?,Дата 14 - Прибыл из УФСИН; ","")&amp;IF(Формулы!Q1872&gt;Y1872,"25-?,Дата 13 - Выбыл в УФСИН;","")&amp;IF(YEAR(ДАННЫЕ!$F$1)=YEAR(ДАННЫЕ!B1872),IF(AT1872&gt;0,"","40-?, вявлен в текущем году! "),"")&amp;IF(YEAR($F$1)=YEAR(W1872),IF(X1872+Y1872&gt;0,"","23-стоит, 24,25 - куда выбыл? "),"")&amp;IF(X1872+Y1872&gt;0,IF(YEAR($F$1)=YEAR(W1872),"","24+25&gt;0? 23 - когда выбыл? "),"")&amp;IF(BA1872&lt;BB1872,"47&gt;=48; ","")&amp;IF(BA1872&lt;BC1872,"47&gt;=49; ","")&amp;IF(BA1872&lt;BD1872,"47&gt;=50; ","")&amp;IF(BE1872&gt;0,IF(BF1872&gt;0,IF(AU1872&gt;AV1872,"","41 и 42 - ? (51 и 52 &gt; 0);"),"51 &gt; 0 52 - ?;"),"")&amp;IF(AU1872&gt;0,IF(AV1872&gt;AU1872,"41&gt;42;","")&amp;IF(BE1872&gt;0,"","41&gt;0 51-?;"),"")&amp;IF(BF1872&gt;0,IF(BE1872&gt;0,"","52&gt;0 51-?;"),"")&amp;IF(AW1872&gt;=AX1872,"","43&gt;44;")&amp;IF(CA1872&gt;0,IF(AW1872&gt;0,"","71 &gt; 0 43-?;"),"")</f>
        <v/>
      </c>
    </row>
    <row r="1873" spans="1:93" ht="12" x14ac:dyDescent="0.2">
      <c r="A1873" s="45"/>
      <c r="B1873" s="46"/>
      <c r="C1873" s="121"/>
      <c r="D1873" s="121"/>
      <c r="E1873" s="336"/>
      <c r="F1873" s="122"/>
      <c r="G1873" s="46"/>
      <c r="H1873" s="45"/>
      <c r="I1873" s="45"/>
      <c r="J1873" s="45"/>
      <c r="K1873" s="45"/>
      <c r="L1873" s="45"/>
      <c r="M1873" s="46"/>
      <c r="N1873" s="46"/>
      <c r="O1873" s="48"/>
      <c r="P1873" s="48"/>
      <c r="Q1873" s="46"/>
      <c r="R1873" s="48"/>
      <c r="S1873" s="48"/>
      <c r="T1873" s="48"/>
      <c r="U1873" s="48"/>
      <c r="V1873" s="48"/>
      <c r="W1873" s="46"/>
      <c r="X1873" s="48"/>
      <c r="Y1873" s="48"/>
      <c r="Z1873" s="157"/>
      <c r="AA1873" s="47"/>
      <c r="AB1873" s="97"/>
      <c r="AC1873" s="49"/>
      <c r="AD1873" s="49"/>
      <c r="AE1873" s="49"/>
      <c r="AF1873" s="49"/>
      <c r="AG1873" s="49"/>
      <c r="AH1873" s="47"/>
      <c r="AI1873" s="47"/>
      <c r="AJ1873" s="47"/>
      <c r="AK1873" s="190"/>
      <c r="AL1873" s="190"/>
      <c r="AM1873" s="190"/>
      <c r="AN1873" s="190"/>
      <c r="AO1873" s="190"/>
      <c r="AP1873" s="151"/>
      <c r="AQ1873" s="322"/>
      <c r="AR1873" s="322"/>
      <c r="AS1873" s="322"/>
      <c r="AT1873" s="47"/>
      <c r="AU1873" s="47"/>
      <c r="AV1873" s="47"/>
      <c r="AW1873" s="47"/>
      <c r="AX1873" s="322"/>
      <c r="AY1873" s="98"/>
      <c r="AZ1873" s="98"/>
      <c r="BA1873" s="47"/>
      <c r="BB1873" s="47"/>
      <c r="BC1873" s="47"/>
      <c r="BD1873" s="47"/>
      <c r="BE1873" s="97"/>
      <c r="BF1873" s="49"/>
      <c r="BG1873" s="239"/>
      <c r="BH1873" s="342"/>
      <c r="BI1873" s="49"/>
      <c r="BJ1873" s="49"/>
      <c r="BK1873" s="49"/>
      <c r="BL1873" s="49"/>
      <c r="BM1873" s="49"/>
      <c r="BN1873" s="47"/>
      <c r="BO1873" s="49"/>
      <c r="BP1873" s="49"/>
      <c r="BQ1873" s="49"/>
      <c r="BR1873" s="323"/>
      <c r="BS1873" s="323"/>
      <c r="BT1873" s="323"/>
      <c r="BU1873" s="49"/>
      <c r="BV1873" s="49"/>
      <c r="BW1873" s="97"/>
      <c r="BX1873" s="97"/>
      <c r="BY1873" s="97"/>
      <c r="BZ1873" s="97"/>
      <c r="CA1873" s="49"/>
      <c r="CB1873" s="49"/>
      <c r="CC1873" s="49"/>
      <c r="CD1873" s="49"/>
      <c r="CE1873" s="49"/>
      <c r="CF1873" s="49"/>
      <c r="CG1873" s="49"/>
      <c r="CH1873" s="49"/>
      <c r="CI1873" s="97"/>
      <c r="CJ1873" s="97"/>
      <c r="CK1873" s="97"/>
      <c r="CL1873" s="97"/>
      <c r="CM1873" s="335"/>
      <c r="CN1873" s="337"/>
      <c r="CO1873" s="315" t="str">
        <f>IF(Формулы!R1873&gt;V1873,"22-?,Дата 14 - Прибыл из УФСИН; ","")&amp;IF(Формулы!Q1873&gt;Y1873,"25-?,Дата 13 - Выбыл в УФСИН;","")&amp;IF(YEAR(ДАННЫЕ!$F$1)=YEAR(ДАННЫЕ!B1873),IF(AT1873&gt;0,"","40-?, вявлен в текущем году! "),"")&amp;IF(YEAR($F$1)=YEAR(W1873),IF(X1873+Y1873&gt;0,"","23-стоит, 24,25 - куда выбыл? "),"")&amp;IF(X1873+Y1873&gt;0,IF(YEAR($F$1)=YEAR(W1873),"","24+25&gt;0? 23 - когда выбыл? "),"")&amp;IF(BA1873&lt;BB1873,"47&gt;=48; ","")&amp;IF(BA1873&lt;BC1873,"47&gt;=49; ","")&amp;IF(BA1873&lt;BD1873,"47&gt;=50; ","")&amp;IF(BE1873&gt;0,IF(BF1873&gt;0,IF(AU1873&gt;AV1873,"","41 и 42 - ? (51 и 52 &gt; 0);"),"51 &gt; 0 52 - ?;"),"")&amp;IF(AU1873&gt;0,IF(AV1873&gt;AU1873,"41&gt;42;","")&amp;IF(BE1873&gt;0,"","41&gt;0 51-?;"),"")&amp;IF(BF1873&gt;0,IF(BE1873&gt;0,"","52&gt;0 51-?;"),"")&amp;IF(AW1873&gt;=AX1873,"","43&gt;44;")&amp;IF(CA1873&gt;0,IF(AW1873&gt;0,"","71 &gt; 0 43-?;"),"")</f>
        <v/>
      </c>
    </row>
    <row r="1874" spans="1:93" ht="12" x14ac:dyDescent="0.2">
      <c r="A1874" s="45"/>
      <c r="B1874" s="46"/>
      <c r="C1874" s="121"/>
      <c r="D1874" s="121"/>
      <c r="E1874" s="336"/>
      <c r="F1874" s="122"/>
      <c r="G1874" s="46"/>
      <c r="H1874" s="45"/>
      <c r="I1874" s="45"/>
      <c r="J1874" s="45"/>
      <c r="K1874" s="45"/>
      <c r="L1874" s="45"/>
      <c r="M1874" s="46"/>
      <c r="N1874" s="46"/>
      <c r="O1874" s="48"/>
      <c r="P1874" s="48"/>
      <c r="Q1874" s="46"/>
      <c r="R1874" s="48"/>
      <c r="S1874" s="48"/>
      <c r="T1874" s="48"/>
      <c r="U1874" s="48"/>
      <c r="V1874" s="48"/>
      <c r="W1874" s="46"/>
      <c r="X1874" s="48"/>
      <c r="Y1874" s="48"/>
      <c r="Z1874" s="157"/>
      <c r="AA1874" s="47"/>
      <c r="AB1874" s="97"/>
      <c r="AC1874" s="49"/>
      <c r="AD1874" s="49"/>
      <c r="AE1874" s="49"/>
      <c r="AF1874" s="49"/>
      <c r="AG1874" s="49"/>
      <c r="AH1874" s="47"/>
      <c r="AI1874" s="47"/>
      <c r="AJ1874" s="47"/>
      <c r="AK1874" s="190"/>
      <c r="AL1874" s="190"/>
      <c r="AM1874" s="190"/>
      <c r="AN1874" s="190"/>
      <c r="AO1874" s="190"/>
      <c r="AP1874" s="151"/>
      <c r="AQ1874" s="322"/>
      <c r="AR1874" s="322"/>
      <c r="AS1874" s="322"/>
      <c r="AT1874" s="47"/>
      <c r="AU1874" s="47"/>
      <c r="AV1874" s="47"/>
      <c r="AW1874" s="47"/>
      <c r="AX1874" s="322"/>
      <c r="AY1874" s="98"/>
      <c r="AZ1874" s="98"/>
      <c r="BA1874" s="47"/>
      <c r="BB1874" s="47"/>
      <c r="BC1874" s="47"/>
      <c r="BD1874" s="47"/>
      <c r="BE1874" s="97"/>
      <c r="BF1874" s="49"/>
      <c r="BG1874" s="239"/>
      <c r="BH1874" s="342"/>
      <c r="BI1874" s="49"/>
      <c r="BJ1874" s="49"/>
      <c r="BK1874" s="49"/>
      <c r="BL1874" s="49"/>
      <c r="BM1874" s="49"/>
      <c r="BN1874" s="47"/>
      <c r="BO1874" s="49"/>
      <c r="BP1874" s="49"/>
      <c r="BQ1874" s="49"/>
      <c r="BR1874" s="323"/>
      <c r="BS1874" s="323"/>
      <c r="BT1874" s="323"/>
      <c r="BU1874" s="49"/>
      <c r="BV1874" s="49"/>
      <c r="BW1874" s="97"/>
      <c r="BX1874" s="97"/>
      <c r="BY1874" s="97"/>
      <c r="BZ1874" s="97"/>
      <c r="CA1874" s="49"/>
      <c r="CB1874" s="49"/>
      <c r="CC1874" s="49"/>
      <c r="CD1874" s="49"/>
      <c r="CE1874" s="49"/>
      <c r="CF1874" s="49"/>
      <c r="CG1874" s="49"/>
      <c r="CH1874" s="49"/>
      <c r="CI1874" s="97"/>
      <c r="CJ1874" s="97"/>
      <c r="CK1874" s="97"/>
      <c r="CL1874" s="97"/>
      <c r="CM1874" s="335"/>
      <c r="CN1874" s="337"/>
      <c r="CO1874" s="315" t="str">
        <f>IF(Формулы!R1874&gt;V1874,"22-?,Дата 14 - Прибыл из УФСИН; ","")&amp;IF(Формулы!Q1874&gt;Y1874,"25-?,Дата 13 - Выбыл в УФСИН;","")&amp;IF(YEAR(ДАННЫЕ!$F$1)=YEAR(ДАННЫЕ!B1874),IF(AT1874&gt;0,"","40-?, вявлен в текущем году! "),"")&amp;IF(YEAR($F$1)=YEAR(W1874),IF(X1874+Y1874&gt;0,"","23-стоит, 24,25 - куда выбыл? "),"")&amp;IF(X1874+Y1874&gt;0,IF(YEAR($F$1)=YEAR(W1874),"","24+25&gt;0? 23 - когда выбыл? "),"")&amp;IF(BA1874&lt;BB1874,"47&gt;=48; ","")&amp;IF(BA1874&lt;BC1874,"47&gt;=49; ","")&amp;IF(BA1874&lt;BD1874,"47&gt;=50; ","")&amp;IF(BE1874&gt;0,IF(BF1874&gt;0,IF(AU1874&gt;AV1874,"","41 и 42 - ? (51 и 52 &gt; 0);"),"51 &gt; 0 52 - ?;"),"")&amp;IF(AU1874&gt;0,IF(AV1874&gt;AU1874,"41&gt;42;","")&amp;IF(BE1874&gt;0,"","41&gt;0 51-?;"),"")&amp;IF(BF1874&gt;0,IF(BE1874&gt;0,"","52&gt;0 51-?;"),"")&amp;IF(AW1874&gt;=AX1874,"","43&gt;44;")&amp;IF(CA1874&gt;0,IF(AW1874&gt;0,"","71 &gt; 0 43-?;"),"")</f>
        <v/>
      </c>
    </row>
    <row r="1875" spans="1:93" ht="12" x14ac:dyDescent="0.2">
      <c r="A1875" s="45"/>
      <c r="B1875" s="46"/>
      <c r="C1875" s="121"/>
      <c r="D1875" s="121"/>
      <c r="E1875" s="336"/>
      <c r="F1875" s="122"/>
      <c r="G1875" s="46"/>
      <c r="H1875" s="45"/>
      <c r="I1875" s="45"/>
      <c r="J1875" s="45"/>
      <c r="K1875" s="45"/>
      <c r="L1875" s="45"/>
      <c r="M1875" s="46"/>
      <c r="N1875" s="46"/>
      <c r="O1875" s="48"/>
      <c r="P1875" s="48"/>
      <c r="Q1875" s="46"/>
      <c r="R1875" s="48"/>
      <c r="S1875" s="48"/>
      <c r="T1875" s="48"/>
      <c r="U1875" s="48"/>
      <c r="V1875" s="48"/>
      <c r="W1875" s="46"/>
      <c r="X1875" s="48"/>
      <c r="Y1875" s="48"/>
      <c r="Z1875" s="157"/>
      <c r="AA1875" s="47"/>
      <c r="AB1875" s="97"/>
      <c r="AC1875" s="49"/>
      <c r="AD1875" s="49"/>
      <c r="AE1875" s="49"/>
      <c r="AF1875" s="49"/>
      <c r="AG1875" s="49"/>
      <c r="AH1875" s="47"/>
      <c r="AI1875" s="47"/>
      <c r="AJ1875" s="47"/>
      <c r="AK1875" s="190"/>
      <c r="AL1875" s="190"/>
      <c r="AM1875" s="190"/>
      <c r="AN1875" s="190"/>
      <c r="AO1875" s="190"/>
      <c r="AP1875" s="151"/>
      <c r="AQ1875" s="322"/>
      <c r="AR1875" s="322"/>
      <c r="AS1875" s="322"/>
      <c r="AT1875" s="47"/>
      <c r="AU1875" s="47"/>
      <c r="AV1875" s="47"/>
      <c r="AW1875" s="47"/>
      <c r="AX1875" s="322"/>
      <c r="AY1875" s="98"/>
      <c r="AZ1875" s="98"/>
      <c r="BA1875" s="47"/>
      <c r="BB1875" s="47"/>
      <c r="BC1875" s="47"/>
      <c r="BD1875" s="47"/>
      <c r="BE1875" s="97"/>
      <c r="BF1875" s="49"/>
      <c r="BG1875" s="239"/>
      <c r="BH1875" s="342"/>
      <c r="BI1875" s="49"/>
      <c r="BJ1875" s="49"/>
      <c r="BK1875" s="49"/>
      <c r="BL1875" s="49"/>
      <c r="BM1875" s="49"/>
      <c r="BN1875" s="47"/>
      <c r="BO1875" s="49"/>
      <c r="BP1875" s="49"/>
      <c r="BQ1875" s="49"/>
      <c r="BR1875" s="323"/>
      <c r="BS1875" s="323"/>
      <c r="BT1875" s="323"/>
      <c r="BU1875" s="49"/>
      <c r="BV1875" s="49"/>
      <c r="BW1875" s="97"/>
      <c r="BX1875" s="97"/>
      <c r="BY1875" s="97"/>
      <c r="BZ1875" s="97"/>
      <c r="CA1875" s="49"/>
      <c r="CB1875" s="49"/>
      <c r="CC1875" s="49"/>
      <c r="CD1875" s="49"/>
      <c r="CE1875" s="49"/>
      <c r="CF1875" s="49"/>
      <c r="CG1875" s="49"/>
      <c r="CH1875" s="49"/>
      <c r="CI1875" s="97"/>
      <c r="CJ1875" s="97"/>
      <c r="CK1875" s="97"/>
      <c r="CL1875" s="97"/>
      <c r="CM1875" s="335"/>
      <c r="CN1875" s="337"/>
      <c r="CO1875" s="315" t="str">
        <f>IF(Формулы!R1875&gt;V1875,"22-?,Дата 14 - Прибыл из УФСИН; ","")&amp;IF(Формулы!Q1875&gt;Y1875,"25-?,Дата 13 - Выбыл в УФСИН;","")&amp;IF(YEAR(ДАННЫЕ!$F$1)=YEAR(ДАННЫЕ!B1875),IF(AT1875&gt;0,"","40-?, вявлен в текущем году! "),"")&amp;IF(YEAR($F$1)=YEAR(W1875),IF(X1875+Y1875&gt;0,"","23-стоит, 24,25 - куда выбыл? "),"")&amp;IF(X1875+Y1875&gt;0,IF(YEAR($F$1)=YEAR(W1875),"","24+25&gt;0? 23 - когда выбыл? "),"")&amp;IF(BA1875&lt;BB1875,"47&gt;=48; ","")&amp;IF(BA1875&lt;BC1875,"47&gt;=49; ","")&amp;IF(BA1875&lt;BD1875,"47&gt;=50; ","")&amp;IF(BE1875&gt;0,IF(BF1875&gt;0,IF(AU1875&gt;AV1875,"","41 и 42 - ? (51 и 52 &gt; 0);"),"51 &gt; 0 52 - ?;"),"")&amp;IF(AU1875&gt;0,IF(AV1875&gt;AU1875,"41&gt;42;","")&amp;IF(BE1875&gt;0,"","41&gt;0 51-?;"),"")&amp;IF(BF1875&gt;0,IF(BE1875&gt;0,"","52&gt;0 51-?;"),"")&amp;IF(AW1875&gt;=AX1875,"","43&gt;44;")&amp;IF(CA1875&gt;0,IF(AW1875&gt;0,"","71 &gt; 0 43-?;"),"")</f>
        <v/>
      </c>
    </row>
    <row r="1876" spans="1:93" ht="12" x14ac:dyDescent="0.2">
      <c r="A1876" s="45"/>
      <c r="B1876" s="46"/>
      <c r="C1876" s="121"/>
      <c r="D1876" s="121"/>
      <c r="E1876" s="336"/>
      <c r="F1876" s="122"/>
      <c r="G1876" s="46"/>
      <c r="H1876" s="45"/>
      <c r="I1876" s="45"/>
      <c r="J1876" s="45"/>
      <c r="K1876" s="45"/>
      <c r="L1876" s="45"/>
      <c r="M1876" s="46"/>
      <c r="N1876" s="46"/>
      <c r="O1876" s="48"/>
      <c r="P1876" s="48"/>
      <c r="Q1876" s="46"/>
      <c r="R1876" s="48"/>
      <c r="S1876" s="48"/>
      <c r="T1876" s="48"/>
      <c r="U1876" s="48"/>
      <c r="V1876" s="48"/>
      <c r="W1876" s="46"/>
      <c r="X1876" s="48"/>
      <c r="Y1876" s="48"/>
      <c r="Z1876" s="157"/>
      <c r="AA1876" s="47"/>
      <c r="AB1876" s="97"/>
      <c r="AC1876" s="49"/>
      <c r="AD1876" s="49"/>
      <c r="AE1876" s="49"/>
      <c r="AF1876" s="49"/>
      <c r="AG1876" s="49"/>
      <c r="AH1876" s="47"/>
      <c r="AI1876" s="47"/>
      <c r="AJ1876" s="47"/>
      <c r="AK1876" s="190"/>
      <c r="AL1876" s="190"/>
      <c r="AM1876" s="190"/>
      <c r="AN1876" s="190"/>
      <c r="AO1876" s="190"/>
      <c r="AP1876" s="151"/>
      <c r="AQ1876" s="322"/>
      <c r="AR1876" s="322"/>
      <c r="AS1876" s="322"/>
      <c r="AT1876" s="47"/>
      <c r="AU1876" s="47"/>
      <c r="AV1876" s="47"/>
      <c r="AW1876" s="47"/>
      <c r="AX1876" s="322"/>
      <c r="AY1876" s="98"/>
      <c r="AZ1876" s="98"/>
      <c r="BA1876" s="47"/>
      <c r="BB1876" s="47"/>
      <c r="BC1876" s="47"/>
      <c r="BD1876" s="47"/>
      <c r="BE1876" s="97"/>
      <c r="BF1876" s="49"/>
      <c r="BG1876" s="239"/>
      <c r="BH1876" s="342"/>
      <c r="BI1876" s="49"/>
      <c r="BJ1876" s="49"/>
      <c r="BK1876" s="49"/>
      <c r="BL1876" s="49"/>
      <c r="BM1876" s="49"/>
      <c r="BN1876" s="47"/>
      <c r="BO1876" s="49"/>
      <c r="BP1876" s="49"/>
      <c r="BQ1876" s="49"/>
      <c r="BR1876" s="323"/>
      <c r="BS1876" s="323"/>
      <c r="BT1876" s="323"/>
      <c r="BU1876" s="49"/>
      <c r="BV1876" s="49"/>
      <c r="BW1876" s="97"/>
      <c r="BX1876" s="97"/>
      <c r="BY1876" s="97"/>
      <c r="BZ1876" s="97"/>
      <c r="CA1876" s="49"/>
      <c r="CB1876" s="49"/>
      <c r="CC1876" s="49"/>
      <c r="CD1876" s="49"/>
      <c r="CE1876" s="49"/>
      <c r="CF1876" s="49"/>
      <c r="CG1876" s="49"/>
      <c r="CH1876" s="49"/>
      <c r="CI1876" s="97"/>
      <c r="CJ1876" s="97"/>
      <c r="CK1876" s="97"/>
      <c r="CL1876" s="97"/>
      <c r="CM1876" s="335"/>
      <c r="CN1876" s="337"/>
      <c r="CO1876" s="315" t="str">
        <f>IF(Формулы!R1876&gt;V1876,"22-?,Дата 14 - Прибыл из УФСИН; ","")&amp;IF(Формулы!Q1876&gt;Y1876,"25-?,Дата 13 - Выбыл в УФСИН;","")&amp;IF(YEAR(ДАННЫЕ!$F$1)=YEAR(ДАННЫЕ!B1876),IF(AT1876&gt;0,"","40-?, вявлен в текущем году! "),"")&amp;IF(YEAR($F$1)=YEAR(W1876),IF(X1876+Y1876&gt;0,"","23-стоит, 24,25 - куда выбыл? "),"")&amp;IF(X1876+Y1876&gt;0,IF(YEAR($F$1)=YEAR(W1876),"","24+25&gt;0? 23 - когда выбыл? "),"")&amp;IF(BA1876&lt;BB1876,"47&gt;=48; ","")&amp;IF(BA1876&lt;BC1876,"47&gt;=49; ","")&amp;IF(BA1876&lt;BD1876,"47&gt;=50; ","")&amp;IF(BE1876&gt;0,IF(BF1876&gt;0,IF(AU1876&gt;AV1876,"","41 и 42 - ? (51 и 52 &gt; 0);"),"51 &gt; 0 52 - ?;"),"")&amp;IF(AU1876&gt;0,IF(AV1876&gt;AU1876,"41&gt;42;","")&amp;IF(BE1876&gt;0,"","41&gt;0 51-?;"),"")&amp;IF(BF1876&gt;0,IF(BE1876&gt;0,"","52&gt;0 51-?;"),"")&amp;IF(AW1876&gt;=AX1876,"","43&gt;44;")&amp;IF(CA1876&gt;0,IF(AW1876&gt;0,"","71 &gt; 0 43-?;"),"")</f>
        <v/>
      </c>
    </row>
    <row r="1877" spans="1:93" ht="12" x14ac:dyDescent="0.2">
      <c r="A1877" s="45"/>
      <c r="B1877" s="46"/>
      <c r="C1877" s="121"/>
      <c r="D1877" s="121"/>
      <c r="E1877" s="336"/>
      <c r="F1877" s="122"/>
      <c r="G1877" s="46"/>
      <c r="H1877" s="45"/>
      <c r="I1877" s="45"/>
      <c r="J1877" s="45"/>
      <c r="K1877" s="45"/>
      <c r="L1877" s="45"/>
      <c r="M1877" s="46"/>
      <c r="N1877" s="46"/>
      <c r="O1877" s="48"/>
      <c r="P1877" s="48"/>
      <c r="Q1877" s="46"/>
      <c r="R1877" s="48"/>
      <c r="S1877" s="48"/>
      <c r="T1877" s="48"/>
      <c r="U1877" s="48"/>
      <c r="V1877" s="48"/>
      <c r="W1877" s="46"/>
      <c r="X1877" s="48"/>
      <c r="Y1877" s="48"/>
      <c r="Z1877" s="157"/>
      <c r="AA1877" s="47"/>
      <c r="AB1877" s="97"/>
      <c r="AC1877" s="49"/>
      <c r="AD1877" s="49"/>
      <c r="AE1877" s="49"/>
      <c r="AF1877" s="49"/>
      <c r="AG1877" s="49"/>
      <c r="AH1877" s="47"/>
      <c r="AI1877" s="47"/>
      <c r="AJ1877" s="47"/>
      <c r="AK1877" s="190"/>
      <c r="AL1877" s="190"/>
      <c r="AM1877" s="190"/>
      <c r="AN1877" s="190"/>
      <c r="AO1877" s="190"/>
      <c r="AP1877" s="151"/>
      <c r="AQ1877" s="322"/>
      <c r="AR1877" s="322"/>
      <c r="AS1877" s="322"/>
      <c r="AT1877" s="47"/>
      <c r="AU1877" s="47"/>
      <c r="AV1877" s="47"/>
      <c r="AW1877" s="47"/>
      <c r="AX1877" s="322"/>
      <c r="AY1877" s="98"/>
      <c r="AZ1877" s="98"/>
      <c r="BA1877" s="47"/>
      <c r="BB1877" s="47"/>
      <c r="BC1877" s="47"/>
      <c r="BD1877" s="47"/>
      <c r="BE1877" s="97"/>
      <c r="BF1877" s="49"/>
      <c r="BG1877" s="239"/>
      <c r="BH1877" s="342"/>
      <c r="BI1877" s="49"/>
      <c r="BJ1877" s="49"/>
      <c r="BK1877" s="49"/>
      <c r="BL1877" s="49"/>
      <c r="BM1877" s="49"/>
      <c r="BN1877" s="47"/>
      <c r="BO1877" s="49"/>
      <c r="BP1877" s="49"/>
      <c r="BQ1877" s="49"/>
      <c r="BR1877" s="323"/>
      <c r="BS1877" s="323"/>
      <c r="BT1877" s="323"/>
      <c r="BU1877" s="49"/>
      <c r="BV1877" s="49"/>
      <c r="BW1877" s="97"/>
      <c r="BX1877" s="97"/>
      <c r="BY1877" s="97"/>
      <c r="BZ1877" s="97"/>
      <c r="CA1877" s="49"/>
      <c r="CB1877" s="49"/>
      <c r="CC1877" s="49"/>
      <c r="CD1877" s="49"/>
      <c r="CE1877" s="49"/>
      <c r="CF1877" s="49"/>
      <c r="CG1877" s="49"/>
      <c r="CH1877" s="49"/>
      <c r="CI1877" s="97"/>
      <c r="CJ1877" s="97"/>
      <c r="CK1877" s="97"/>
      <c r="CL1877" s="97"/>
      <c r="CM1877" s="335"/>
      <c r="CN1877" s="337"/>
      <c r="CO1877" s="315" t="str">
        <f>IF(Формулы!R1877&gt;V1877,"22-?,Дата 14 - Прибыл из УФСИН; ","")&amp;IF(Формулы!Q1877&gt;Y1877,"25-?,Дата 13 - Выбыл в УФСИН;","")&amp;IF(YEAR(ДАННЫЕ!$F$1)=YEAR(ДАННЫЕ!B1877),IF(AT1877&gt;0,"","40-?, вявлен в текущем году! "),"")&amp;IF(YEAR($F$1)=YEAR(W1877),IF(X1877+Y1877&gt;0,"","23-стоит, 24,25 - куда выбыл? "),"")&amp;IF(X1877+Y1877&gt;0,IF(YEAR($F$1)=YEAR(W1877),"","24+25&gt;0? 23 - когда выбыл? "),"")&amp;IF(BA1877&lt;BB1877,"47&gt;=48; ","")&amp;IF(BA1877&lt;BC1877,"47&gt;=49; ","")&amp;IF(BA1877&lt;BD1877,"47&gt;=50; ","")&amp;IF(BE1877&gt;0,IF(BF1877&gt;0,IF(AU1877&gt;AV1877,"","41 и 42 - ? (51 и 52 &gt; 0);"),"51 &gt; 0 52 - ?;"),"")&amp;IF(AU1877&gt;0,IF(AV1877&gt;AU1877,"41&gt;42;","")&amp;IF(BE1877&gt;0,"","41&gt;0 51-?;"),"")&amp;IF(BF1877&gt;0,IF(BE1877&gt;0,"","52&gt;0 51-?;"),"")&amp;IF(AW1877&gt;=AX1877,"","43&gt;44;")&amp;IF(CA1877&gt;0,IF(AW1877&gt;0,"","71 &gt; 0 43-?;"),"")</f>
        <v/>
      </c>
    </row>
    <row r="1878" spans="1:93" ht="12" x14ac:dyDescent="0.2">
      <c r="A1878" s="45"/>
      <c r="B1878" s="46"/>
      <c r="C1878" s="121"/>
      <c r="D1878" s="121"/>
      <c r="E1878" s="336"/>
      <c r="F1878" s="122"/>
      <c r="G1878" s="46"/>
      <c r="H1878" s="45"/>
      <c r="I1878" s="45"/>
      <c r="J1878" s="45"/>
      <c r="K1878" s="45"/>
      <c r="L1878" s="45"/>
      <c r="M1878" s="46"/>
      <c r="N1878" s="46"/>
      <c r="O1878" s="48"/>
      <c r="P1878" s="48"/>
      <c r="Q1878" s="46"/>
      <c r="R1878" s="48"/>
      <c r="S1878" s="48"/>
      <c r="T1878" s="48"/>
      <c r="U1878" s="48"/>
      <c r="V1878" s="48"/>
      <c r="W1878" s="46"/>
      <c r="X1878" s="48"/>
      <c r="Y1878" s="48"/>
      <c r="Z1878" s="157"/>
      <c r="AA1878" s="47"/>
      <c r="AB1878" s="97"/>
      <c r="AC1878" s="49"/>
      <c r="AD1878" s="49"/>
      <c r="AE1878" s="49"/>
      <c r="AF1878" s="49"/>
      <c r="AG1878" s="49"/>
      <c r="AH1878" s="47"/>
      <c r="AI1878" s="47"/>
      <c r="AJ1878" s="47"/>
      <c r="AK1878" s="190"/>
      <c r="AL1878" s="190"/>
      <c r="AM1878" s="190"/>
      <c r="AN1878" s="190"/>
      <c r="AO1878" s="190"/>
      <c r="AP1878" s="151"/>
      <c r="AQ1878" s="322"/>
      <c r="AR1878" s="322"/>
      <c r="AS1878" s="322"/>
      <c r="AT1878" s="47"/>
      <c r="AU1878" s="47"/>
      <c r="AV1878" s="47"/>
      <c r="AW1878" s="47"/>
      <c r="AX1878" s="322"/>
      <c r="AY1878" s="98"/>
      <c r="AZ1878" s="98"/>
      <c r="BA1878" s="47"/>
      <c r="BB1878" s="47"/>
      <c r="BC1878" s="47"/>
      <c r="BD1878" s="47"/>
      <c r="BE1878" s="97"/>
      <c r="BF1878" s="49"/>
      <c r="BG1878" s="239"/>
      <c r="BH1878" s="342"/>
      <c r="BI1878" s="49"/>
      <c r="BJ1878" s="49"/>
      <c r="BK1878" s="49"/>
      <c r="BL1878" s="49"/>
      <c r="BM1878" s="49"/>
      <c r="BN1878" s="47"/>
      <c r="BO1878" s="49"/>
      <c r="BP1878" s="49"/>
      <c r="BQ1878" s="49"/>
      <c r="BR1878" s="323"/>
      <c r="BS1878" s="323"/>
      <c r="BT1878" s="323"/>
      <c r="BU1878" s="49"/>
      <c r="BV1878" s="49"/>
      <c r="BW1878" s="97"/>
      <c r="BX1878" s="97"/>
      <c r="BY1878" s="97"/>
      <c r="BZ1878" s="97"/>
      <c r="CA1878" s="49"/>
      <c r="CB1878" s="49"/>
      <c r="CC1878" s="49"/>
      <c r="CD1878" s="49"/>
      <c r="CE1878" s="49"/>
      <c r="CF1878" s="49"/>
      <c r="CG1878" s="49"/>
      <c r="CH1878" s="49"/>
      <c r="CI1878" s="97"/>
      <c r="CJ1878" s="97"/>
      <c r="CK1878" s="97"/>
      <c r="CL1878" s="97"/>
      <c r="CM1878" s="335"/>
      <c r="CN1878" s="337"/>
      <c r="CO1878" s="315" t="str">
        <f>IF(Формулы!R1878&gt;V1878,"22-?,Дата 14 - Прибыл из УФСИН; ","")&amp;IF(Формулы!Q1878&gt;Y1878,"25-?,Дата 13 - Выбыл в УФСИН;","")&amp;IF(YEAR(ДАННЫЕ!$F$1)=YEAR(ДАННЫЕ!B1878),IF(AT1878&gt;0,"","40-?, вявлен в текущем году! "),"")&amp;IF(YEAR($F$1)=YEAR(W1878),IF(X1878+Y1878&gt;0,"","23-стоит, 24,25 - куда выбыл? "),"")&amp;IF(X1878+Y1878&gt;0,IF(YEAR($F$1)=YEAR(W1878),"","24+25&gt;0? 23 - когда выбыл? "),"")&amp;IF(BA1878&lt;BB1878,"47&gt;=48; ","")&amp;IF(BA1878&lt;BC1878,"47&gt;=49; ","")&amp;IF(BA1878&lt;BD1878,"47&gt;=50; ","")&amp;IF(BE1878&gt;0,IF(BF1878&gt;0,IF(AU1878&gt;AV1878,"","41 и 42 - ? (51 и 52 &gt; 0);"),"51 &gt; 0 52 - ?;"),"")&amp;IF(AU1878&gt;0,IF(AV1878&gt;AU1878,"41&gt;42;","")&amp;IF(BE1878&gt;0,"","41&gt;0 51-?;"),"")&amp;IF(BF1878&gt;0,IF(BE1878&gt;0,"","52&gt;0 51-?;"),"")&amp;IF(AW1878&gt;=AX1878,"","43&gt;44;")&amp;IF(CA1878&gt;0,IF(AW1878&gt;0,"","71 &gt; 0 43-?;"),"")</f>
        <v/>
      </c>
    </row>
    <row r="1879" spans="1:93" ht="12" x14ac:dyDescent="0.2">
      <c r="A1879" s="45"/>
      <c r="B1879" s="46"/>
      <c r="C1879" s="121"/>
      <c r="D1879" s="121"/>
      <c r="E1879" s="336"/>
      <c r="F1879" s="122"/>
      <c r="G1879" s="46"/>
      <c r="H1879" s="45"/>
      <c r="I1879" s="45"/>
      <c r="J1879" s="45"/>
      <c r="K1879" s="45"/>
      <c r="L1879" s="45"/>
      <c r="M1879" s="46"/>
      <c r="N1879" s="46"/>
      <c r="O1879" s="48"/>
      <c r="P1879" s="48"/>
      <c r="Q1879" s="46"/>
      <c r="R1879" s="48"/>
      <c r="S1879" s="48"/>
      <c r="T1879" s="48"/>
      <c r="U1879" s="48"/>
      <c r="V1879" s="48"/>
      <c r="W1879" s="46"/>
      <c r="X1879" s="48"/>
      <c r="Y1879" s="48"/>
      <c r="Z1879" s="157"/>
      <c r="AA1879" s="47"/>
      <c r="AB1879" s="97"/>
      <c r="AC1879" s="49"/>
      <c r="AD1879" s="49"/>
      <c r="AE1879" s="49"/>
      <c r="AF1879" s="49"/>
      <c r="AG1879" s="49"/>
      <c r="AH1879" s="47"/>
      <c r="AI1879" s="47"/>
      <c r="AJ1879" s="47"/>
      <c r="AK1879" s="190"/>
      <c r="AL1879" s="190"/>
      <c r="AM1879" s="190"/>
      <c r="AN1879" s="190"/>
      <c r="AO1879" s="190"/>
      <c r="AP1879" s="151"/>
      <c r="AQ1879" s="322"/>
      <c r="AR1879" s="322"/>
      <c r="AS1879" s="322"/>
      <c r="AT1879" s="47"/>
      <c r="AU1879" s="47"/>
      <c r="AV1879" s="47"/>
      <c r="AW1879" s="47"/>
      <c r="AX1879" s="322"/>
      <c r="AY1879" s="98"/>
      <c r="AZ1879" s="98"/>
      <c r="BA1879" s="47"/>
      <c r="BB1879" s="47"/>
      <c r="BC1879" s="47"/>
      <c r="BD1879" s="47"/>
      <c r="BE1879" s="97"/>
      <c r="BF1879" s="49"/>
      <c r="BG1879" s="239"/>
      <c r="BH1879" s="342"/>
      <c r="BI1879" s="49"/>
      <c r="BJ1879" s="49"/>
      <c r="BK1879" s="49"/>
      <c r="BL1879" s="49"/>
      <c r="BM1879" s="49"/>
      <c r="BN1879" s="47"/>
      <c r="BO1879" s="49"/>
      <c r="BP1879" s="49"/>
      <c r="BQ1879" s="49"/>
      <c r="BR1879" s="323"/>
      <c r="BS1879" s="323"/>
      <c r="BT1879" s="323"/>
      <c r="BU1879" s="49"/>
      <c r="BV1879" s="49"/>
      <c r="BW1879" s="97"/>
      <c r="BX1879" s="97"/>
      <c r="BY1879" s="97"/>
      <c r="BZ1879" s="97"/>
      <c r="CA1879" s="49"/>
      <c r="CB1879" s="49"/>
      <c r="CC1879" s="49"/>
      <c r="CD1879" s="49"/>
      <c r="CE1879" s="49"/>
      <c r="CF1879" s="49"/>
      <c r="CG1879" s="49"/>
      <c r="CH1879" s="49"/>
      <c r="CI1879" s="97"/>
      <c r="CJ1879" s="97"/>
      <c r="CK1879" s="97"/>
      <c r="CL1879" s="97"/>
      <c r="CM1879" s="335"/>
      <c r="CN1879" s="337"/>
      <c r="CO1879" s="315" t="str">
        <f>IF(Формулы!R1879&gt;V1879,"22-?,Дата 14 - Прибыл из УФСИН; ","")&amp;IF(Формулы!Q1879&gt;Y1879,"25-?,Дата 13 - Выбыл в УФСИН;","")&amp;IF(YEAR(ДАННЫЕ!$F$1)=YEAR(ДАННЫЕ!B1879),IF(AT1879&gt;0,"","40-?, вявлен в текущем году! "),"")&amp;IF(YEAR($F$1)=YEAR(W1879),IF(X1879+Y1879&gt;0,"","23-стоит, 24,25 - куда выбыл? "),"")&amp;IF(X1879+Y1879&gt;0,IF(YEAR($F$1)=YEAR(W1879),"","24+25&gt;0? 23 - когда выбыл? "),"")&amp;IF(BA1879&lt;BB1879,"47&gt;=48; ","")&amp;IF(BA1879&lt;BC1879,"47&gt;=49; ","")&amp;IF(BA1879&lt;BD1879,"47&gt;=50; ","")&amp;IF(BE1879&gt;0,IF(BF1879&gt;0,IF(AU1879&gt;AV1879,"","41 и 42 - ? (51 и 52 &gt; 0);"),"51 &gt; 0 52 - ?;"),"")&amp;IF(AU1879&gt;0,IF(AV1879&gt;AU1879,"41&gt;42;","")&amp;IF(BE1879&gt;0,"","41&gt;0 51-?;"),"")&amp;IF(BF1879&gt;0,IF(BE1879&gt;0,"","52&gt;0 51-?;"),"")&amp;IF(AW1879&gt;=AX1879,"","43&gt;44;")&amp;IF(CA1879&gt;0,IF(AW1879&gt;0,"","71 &gt; 0 43-?;"),"")</f>
        <v/>
      </c>
    </row>
    <row r="1880" spans="1:93" ht="12" x14ac:dyDescent="0.2">
      <c r="A1880" s="45"/>
      <c r="B1880" s="46"/>
      <c r="C1880" s="121"/>
      <c r="D1880" s="121"/>
      <c r="E1880" s="336"/>
      <c r="F1880" s="122"/>
      <c r="G1880" s="46"/>
      <c r="H1880" s="45"/>
      <c r="I1880" s="45"/>
      <c r="J1880" s="45"/>
      <c r="K1880" s="45"/>
      <c r="L1880" s="45"/>
      <c r="M1880" s="46"/>
      <c r="N1880" s="46"/>
      <c r="O1880" s="48"/>
      <c r="P1880" s="48"/>
      <c r="Q1880" s="46"/>
      <c r="R1880" s="48"/>
      <c r="S1880" s="48"/>
      <c r="T1880" s="48"/>
      <c r="U1880" s="48"/>
      <c r="V1880" s="48"/>
      <c r="W1880" s="46"/>
      <c r="X1880" s="48"/>
      <c r="Y1880" s="48"/>
      <c r="Z1880" s="157"/>
      <c r="AA1880" s="47"/>
      <c r="AB1880" s="97"/>
      <c r="AC1880" s="49"/>
      <c r="AD1880" s="49"/>
      <c r="AE1880" s="49"/>
      <c r="AF1880" s="49"/>
      <c r="AG1880" s="49"/>
      <c r="AH1880" s="47"/>
      <c r="AI1880" s="47"/>
      <c r="AJ1880" s="47"/>
      <c r="AK1880" s="190"/>
      <c r="AL1880" s="190"/>
      <c r="AM1880" s="190"/>
      <c r="AN1880" s="190"/>
      <c r="AO1880" s="190"/>
      <c r="AP1880" s="151"/>
      <c r="AQ1880" s="322"/>
      <c r="AR1880" s="322"/>
      <c r="AS1880" s="322"/>
      <c r="AT1880" s="47"/>
      <c r="AU1880" s="47"/>
      <c r="AV1880" s="47"/>
      <c r="AW1880" s="47"/>
      <c r="AX1880" s="322"/>
      <c r="AY1880" s="98"/>
      <c r="AZ1880" s="98"/>
      <c r="BA1880" s="47"/>
      <c r="BB1880" s="47"/>
      <c r="BC1880" s="47"/>
      <c r="BD1880" s="47"/>
      <c r="BE1880" s="97"/>
      <c r="BF1880" s="49"/>
      <c r="BG1880" s="239"/>
      <c r="BH1880" s="342"/>
      <c r="BI1880" s="49"/>
      <c r="BJ1880" s="49"/>
      <c r="BK1880" s="49"/>
      <c r="BL1880" s="49"/>
      <c r="BM1880" s="49"/>
      <c r="BN1880" s="47"/>
      <c r="BO1880" s="49"/>
      <c r="BP1880" s="49"/>
      <c r="BQ1880" s="49"/>
      <c r="BR1880" s="323"/>
      <c r="BS1880" s="323"/>
      <c r="BT1880" s="323"/>
      <c r="BU1880" s="49"/>
      <c r="BV1880" s="49"/>
      <c r="BW1880" s="97"/>
      <c r="BX1880" s="97"/>
      <c r="BY1880" s="97"/>
      <c r="BZ1880" s="97"/>
      <c r="CA1880" s="49"/>
      <c r="CB1880" s="49"/>
      <c r="CC1880" s="49"/>
      <c r="CD1880" s="49"/>
      <c r="CE1880" s="49"/>
      <c r="CF1880" s="49"/>
      <c r="CG1880" s="49"/>
      <c r="CH1880" s="49"/>
      <c r="CI1880" s="97"/>
      <c r="CJ1880" s="97"/>
      <c r="CK1880" s="97"/>
      <c r="CL1880" s="97"/>
      <c r="CM1880" s="335"/>
      <c r="CN1880" s="337"/>
      <c r="CO1880" s="315" t="str">
        <f>IF(Формулы!R1880&gt;V1880,"22-?,Дата 14 - Прибыл из УФСИН; ","")&amp;IF(Формулы!Q1880&gt;Y1880,"25-?,Дата 13 - Выбыл в УФСИН;","")&amp;IF(YEAR(ДАННЫЕ!$F$1)=YEAR(ДАННЫЕ!B1880),IF(AT1880&gt;0,"","40-?, вявлен в текущем году! "),"")&amp;IF(YEAR($F$1)=YEAR(W1880),IF(X1880+Y1880&gt;0,"","23-стоит, 24,25 - куда выбыл? "),"")&amp;IF(X1880+Y1880&gt;0,IF(YEAR($F$1)=YEAR(W1880),"","24+25&gt;0? 23 - когда выбыл? "),"")&amp;IF(BA1880&lt;BB1880,"47&gt;=48; ","")&amp;IF(BA1880&lt;BC1880,"47&gt;=49; ","")&amp;IF(BA1880&lt;BD1880,"47&gt;=50; ","")&amp;IF(BE1880&gt;0,IF(BF1880&gt;0,IF(AU1880&gt;AV1880,"","41 и 42 - ? (51 и 52 &gt; 0);"),"51 &gt; 0 52 - ?;"),"")&amp;IF(AU1880&gt;0,IF(AV1880&gt;AU1880,"41&gt;42;","")&amp;IF(BE1880&gt;0,"","41&gt;0 51-?;"),"")&amp;IF(BF1880&gt;0,IF(BE1880&gt;0,"","52&gt;0 51-?;"),"")&amp;IF(AW1880&gt;=AX1880,"","43&gt;44;")&amp;IF(CA1880&gt;0,IF(AW1880&gt;0,"","71 &gt; 0 43-?;"),"")</f>
        <v/>
      </c>
    </row>
    <row r="1881" spans="1:93" ht="12" x14ac:dyDescent="0.2">
      <c r="A1881" s="45"/>
      <c r="B1881" s="46"/>
      <c r="C1881" s="121"/>
      <c r="D1881" s="121"/>
      <c r="E1881" s="336"/>
      <c r="F1881" s="122"/>
      <c r="G1881" s="46"/>
      <c r="H1881" s="45"/>
      <c r="I1881" s="45"/>
      <c r="J1881" s="45"/>
      <c r="K1881" s="45"/>
      <c r="L1881" s="45"/>
      <c r="M1881" s="46"/>
      <c r="N1881" s="46"/>
      <c r="O1881" s="48"/>
      <c r="P1881" s="48"/>
      <c r="Q1881" s="46"/>
      <c r="R1881" s="48"/>
      <c r="S1881" s="48"/>
      <c r="T1881" s="48"/>
      <c r="U1881" s="48"/>
      <c r="V1881" s="48"/>
      <c r="W1881" s="46"/>
      <c r="X1881" s="48"/>
      <c r="Y1881" s="48"/>
      <c r="Z1881" s="157"/>
      <c r="AA1881" s="47"/>
      <c r="AB1881" s="97"/>
      <c r="AC1881" s="49"/>
      <c r="AD1881" s="49"/>
      <c r="AE1881" s="49"/>
      <c r="AF1881" s="49"/>
      <c r="AG1881" s="49"/>
      <c r="AH1881" s="47"/>
      <c r="AI1881" s="47"/>
      <c r="AJ1881" s="47"/>
      <c r="AK1881" s="190"/>
      <c r="AL1881" s="190"/>
      <c r="AM1881" s="190"/>
      <c r="AN1881" s="190"/>
      <c r="AO1881" s="190"/>
      <c r="AP1881" s="151"/>
      <c r="AQ1881" s="322"/>
      <c r="AR1881" s="322"/>
      <c r="AS1881" s="322"/>
      <c r="AT1881" s="47"/>
      <c r="AU1881" s="47"/>
      <c r="AV1881" s="47"/>
      <c r="AW1881" s="47"/>
      <c r="AX1881" s="322"/>
      <c r="AY1881" s="98"/>
      <c r="AZ1881" s="98"/>
      <c r="BA1881" s="47"/>
      <c r="BB1881" s="47"/>
      <c r="BC1881" s="47"/>
      <c r="BD1881" s="47"/>
      <c r="BE1881" s="97"/>
      <c r="BF1881" s="49"/>
      <c r="BG1881" s="239"/>
      <c r="BH1881" s="342"/>
      <c r="BI1881" s="49"/>
      <c r="BJ1881" s="49"/>
      <c r="BK1881" s="49"/>
      <c r="BL1881" s="49"/>
      <c r="BM1881" s="49"/>
      <c r="BN1881" s="47"/>
      <c r="BO1881" s="49"/>
      <c r="BP1881" s="49"/>
      <c r="BQ1881" s="49"/>
      <c r="BR1881" s="323"/>
      <c r="BS1881" s="323"/>
      <c r="BT1881" s="323"/>
      <c r="BU1881" s="49"/>
      <c r="BV1881" s="49"/>
      <c r="BW1881" s="97"/>
      <c r="BX1881" s="97"/>
      <c r="BY1881" s="97"/>
      <c r="BZ1881" s="97"/>
      <c r="CA1881" s="49"/>
      <c r="CB1881" s="49"/>
      <c r="CC1881" s="49"/>
      <c r="CD1881" s="49"/>
      <c r="CE1881" s="49"/>
      <c r="CF1881" s="49"/>
      <c r="CG1881" s="49"/>
      <c r="CH1881" s="49"/>
      <c r="CI1881" s="97"/>
      <c r="CJ1881" s="97"/>
      <c r="CK1881" s="97"/>
      <c r="CL1881" s="97"/>
      <c r="CM1881" s="335"/>
      <c r="CN1881" s="337"/>
      <c r="CO1881" s="315" t="str">
        <f>IF(Формулы!R1881&gt;V1881,"22-?,Дата 14 - Прибыл из УФСИН; ","")&amp;IF(Формулы!Q1881&gt;Y1881,"25-?,Дата 13 - Выбыл в УФСИН;","")&amp;IF(YEAR(ДАННЫЕ!$F$1)=YEAR(ДАННЫЕ!B1881),IF(AT1881&gt;0,"","40-?, вявлен в текущем году! "),"")&amp;IF(YEAR($F$1)=YEAR(W1881),IF(X1881+Y1881&gt;0,"","23-стоит, 24,25 - куда выбыл? "),"")&amp;IF(X1881+Y1881&gt;0,IF(YEAR($F$1)=YEAR(W1881),"","24+25&gt;0? 23 - когда выбыл? "),"")&amp;IF(BA1881&lt;BB1881,"47&gt;=48; ","")&amp;IF(BA1881&lt;BC1881,"47&gt;=49; ","")&amp;IF(BA1881&lt;BD1881,"47&gt;=50; ","")&amp;IF(BE1881&gt;0,IF(BF1881&gt;0,IF(AU1881&gt;AV1881,"","41 и 42 - ? (51 и 52 &gt; 0);"),"51 &gt; 0 52 - ?;"),"")&amp;IF(AU1881&gt;0,IF(AV1881&gt;AU1881,"41&gt;42;","")&amp;IF(BE1881&gt;0,"","41&gt;0 51-?;"),"")&amp;IF(BF1881&gt;0,IF(BE1881&gt;0,"","52&gt;0 51-?;"),"")&amp;IF(AW1881&gt;=AX1881,"","43&gt;44;")&amp;IF(CA1881&gt;0,IF(AW1881&gt;0,"","71 &gt; 0 43-?;"),"")</f>
        <v/>
      </c>
    </row>
    <row r="1882" spans="1:93" ht="12" x14ac:dyDescent="0.2">
      <c r="A1882" s="45"/>
      <c r="B1882" s="46"/>
      <c r="C1882" s="121"/>
      <c r="D1882" s="121"/>
      <c r="E1882" s="336"/>
      <c r="F1882" s="122"/>
      <c r="G1882" s="46"/>
      <c r="H1882" s="45"/>
      <c r="I1882" s="45"/>
      <c r="J1882" s="45"/>
      <c r="K1882" s="45"/>
      <c r="L1882" s="45"/>
      <c r="M1882" s="46"/>
      <c r="N1882" s="46"/>
      <c r="O1882" s="48"/>
      <c r="P1882" s="48"/>
      <c r="Q1882" s="46"/>
      <c r="R1882" s="48"/>
      <c r="S1882" s="48"/>
      <c r="T1882" s="48"/>
      <c r="U1882" s="48"/>
      <c r="V1882" s="48"/>
      <c r="W1882" s="46"/>
      <c r="X1882" s="48"/>
      <c r="Y1882" s="48"/>
      <c r="Z1882" s="157"/>
      <c r="AA1882" s="47"/>
      <c r="AB1882" s="97"/>
      <c r="AC1882" s="49"/>
      <c r="AD1882" s="49"/>
      <c r="AE1882" s="49"/>
      <c r="AF1882" s="49"/>
      <c r="AG1882" s="49"/>
      <c r="AH1882" s="47"/>
      <c r="AI1882" s="47"/>
      <c r="AJ1882" s="47"/>
      <c r="AK1882" s="190"/>
      <c r="AL1882" s="190"/>
      <c r="AM1882" s="190"/>
      <c r="AN1882" s="190"/>
      <c r="AO1882" s="190"/>
      <c r="AP1882" s="151"/>
      <c r="AQ1882" s="322"/>
      <c r="AR1882" s="322"/>
      <c r="AS1882" s="322"/>
      <c r="AT1882" s="47"/>
      <c r="AU1882" s="47"/>
      <c r="AV1882" s="47"/>
      <c r="AW1882" s="47"/>
      <c r="AX1882" s="322"/>
      <c r="AY1882" s="98"/>
      <c r="AZ1882" s="98"/>
      <c r="BA1882" s="47"/>
      <c r="BB1882" s="47"/>
      <c r="BC1882" s="47"/>
      <c r="BD1882" s="47"/>
      <c r="BE1882" s="97"/>
      <c r="BF1882" s="49"/>
      <c r="BG1882" s="239"/>
      <c r="BH1882" s="342"/>
      <c r="BI1882" s="49"/>
      <c r="BJ1882" s="49"/>
      <c r="BK1882" s="49"/>
      <c r="BL1882" s="49"/>
      <c r="BM1882" s="49"/>
      <c r="BN1882" s="47"/>
      <c r="BO1882" s="49"/>
      <c r="BP1882" s="49"/>
      <c r="BQ1882" s="49"/>
      <c r="BR1882" s="323"/>
      <c r="BS1882" s="323"/>
      <c r="BT1882" s="323"/>
      <c r="BU1882" s="49"/>
      <c r="BV1882" s="49"/>
      <c r="BW1882" s="97"/>
      <c r="BX1882" s="97"/>
      <c r="BY1882" s="97"/>
      <c r="BZ1882" s="97"/>
      <c r="CA1882" s="49"/>
      <c r="CB1882" s="49"/>
      <c r="CC1882" s="49"/>
      <c r="CD1882" s="49"/>
      <c r="CE1882" s="49"/>
      <c r="CF1882" s="49"/>
      <c r="CG1882" s="49"/>
      <c r="CH1882" s="49"/>
      <c r="CI1882" s="97"/>
      <c r="CJ1882" s="97"/>
      <c r="CK1882" s="97"/>
      <c r="CL1882" s="97"/>
      <c r="CM1882" s="335"/>
      <c r="CN1882" s="337"/>
      <c r="CO1882" s="315" t="str">
        <f>IF(Формулы!R1882&gt;V1882,"22-?,Дата 14 - Прибыл из УФСИН; ","")&amp;IF(Формулы!Q1882&gt;Y1882,"25-?,Дата 13 - Выбыл в УФСИН;","")&amp;IF(YEAR(ДАННЫЕ!$F$1)=YEAR(ДАННЫЕ!B1882),IF(AT1882&gt;0,"","40-?, вявлен в текущем году! "),"")&amp;IF(YEAR($F$1)=YEAR(W1882),IF(X1882+Y1882&gt;0,"","23-стоит, 24,25 - куда выбыл? "),"")&amp;IF(X1882+Y1882&gt;0,IF(YEAR($F$1)=YEAR(W1882),"","24+25&gt;0? 23 - когда выбыл? "),"")&amp;IF(BA1882&lt;BB1882,"47&gt;=48; ","")&amp;IF(BA1882&lt;BC1882,"47&gt;=49; ","")&amp;IF(BA1882&lt;BD1882,"47&gt;=50; ","")&amp;IF(BE1882&gt;0,IF(BF1882&gt;0,IF(AU1882&gt;AV1882,"","41 и 42 - ? (51 и 52 &gt; 0);"),"51 &gt; 0 52 - ?;"),"")&amp;IF(AU1882&gt;0,IF(AV1882&gt;AU1882,"41&gt;42;","")&amp;IF(BE1882&gt;0,"","41&gt;0 51-?;"),"")&amp;IF(BF1882&gt;0,IF(BE1882&gt;0,"","52&gt;0 51-?;"),"")&amp;IF(AW1882&gt;=AX1882,"","43&gt;44;")&amp;IF(CA1882&gt;0,IF(AW1882&gt;0,"","71 &gt; 0 43-?;"),"")</f>
        <v/>
      </c>
    </row>
    <row r="1883" spans="1:93" ht="12" x14ac:dyDescent="0.2">
      <c r="A1883" s="45"/>
      <c r="B1883" s="46"/>
      <c r="C1883" s="121"/>
      <c r="D1883" s="121"/>
      <c r="E1883" s="336"/>
      <c r="F1883" s="122"/>
      <c r="G1883" s="46"/>
      <c r="H1883" s="45"/>
      <c r="I1883" s="45"/>
      <c r="J1883" s="45"/>
      <c r="K1883" s="45"/>
      <c r="L1883" s="45"/>
      <c r="M1883" s="46"/>
      <c r="N1883" s="46"/>
      <c r="O1883" s="48"/>
      <c r="P1883" s="48"/>
      <c r="Q1883" s="46"/>
      <c r="R1883" s="48"/>
      <c r="S1883" s="48"/>
      <c r="T1883" s="48"/>
      <c r="U1883" s="48"/>
      <c r="V1883" s="48"/>
      <c r="W1883" s="46"/>
      <c r="X1883" s="48"/>
      <c r="Y1883" s="48"/>
      <c r="Z1883" s="157"/>
      <c r="AA1883" s="47"/>
      <c r="AB1883" s="97"/>
      <c r="AC1883" s="49"/>
      <c r="AD1883" s="49"/>
      <c r="AE1883" s="49"/>
      <c r="AF1883" s="49"/>
      <c r="AG1883" s="49"/>
      <c r="AH1883" s="47"/>
      <c r="AI1883" s="47"/>
      <c r="AJ1883" s="47"/>
      <c r="AK1883" s="190"/>
      <c r="AL1883" s="190"/>
      <c r="AM1883" s="190"/>
      <c r="AN1883" s="190"/>
      <c r="AO1883" s="190"/>
      <c r="AP1883" s="151"/>
      <c r="AQ1883" s="322"/>
      <c r="AR1883" s="322"/>
      <c r="AS1883" s="322"/>
      <c r="AT1883" s="47"/>
      <c r="AU1883" s="47"/>
      <c r="AV1883" s="47"/>
      <c r="AW1883" s="47"/>
      <c r="AX1883" s="322"/>
      <c r="AY1883" s="98"/>
      <c r="AZ1883" s="98"/>
      <c r="BA1883" s="47"/>
      <c r="BB1883" s="47"/>
      <c r="BC1883" s="47"/>
      <c r="BD1883" s="47"/>
      <c r="BE1883" s="97"/>
      <c r="BF1883" s="49"/>
      <c r="BG1883" s="239"/>
      <c r="BH1883" s="342"/>
      <c r="BI1883" s="49"/>
      <c r="BJ1883" s="49"/>
      <c r="BK1883" s="49"/>
      <c r="BL1883" s="49"/>
      <c r="BM1883" s="49"/>
      <c r="BN1883" s="47"/>
      <c r="BO1883" s="49"/>
      <c r="BP1883" s="49"/>
      <c r="BQ1883" s="49"/>
      <c r="BR1883" s="323"/>
      <c r="BS1883" s="323"/>
      <c r="BT1883" s="323"/>
      <c r="BU1883" s="49"/>
      <c r="BV1883" s="49"/>
      <c r="BW1883" s="97"/>
      <c r="BX1883" s="97"/>
      <c r="BY1883" s="97"/>
      <c r="BZ1883" s="97"/>
      <c r="CA1883" s="49"/>
      <c r="CB1883" s="49"/>
      <c r="CC1883" s="49"/>
      <c r="CD1883" s="49"/>
      <c r="CE1883" s="49"/>
      <c r="CF1883" s="49"/>
      <c r="CG1883" s="49"/>
      <c r="CH1883" s="49"/>
      <c r="CI1883" s="97"/>
      <c r="CJ1883" s="97"/>
      <c r="CK1883" s="97"/>
      <c r="CL1883" s="97"/>
      <c r="CM1883" s="335"/>
      <c r="CN1883" s="337"/>
      <c r="CO1883" s="315" t="str">
        <f>IF(Формулы!R1883&gt;V1883,"22-?,Дата 14 - Прибыл из УФСИН; ","")&amp;IF(Формулы!Q1883&gt;Y1883,"25-?,Дата 13 - Выбыл в УФСИН;","")&amp;IF(YEAR(ДАННЫЕ!$F$1)=YEAR(ДАННЫЕ!B1883),IF(AT1883&gt;0,"","40-?, вявлен в текущем году! "),"")&amp;IF(YEAR($F$1)=YEAR(W1883),IF(X1883+Y1883&gt;0,"","23-стоит, 24,25 - куда выбыл? "),"")&amp;IF(X1883+Y1883&gt;0,IF(YEAR($F$1)=YEAR(W1883),"","24+25&gt;0? 23 - когда выбыл? "),"")&amp;IF(BA1883&lt;BB1883,"47&gt;=48; ","")&amp;IF(BA1883&lt;BC1883,"47&gt;=49; ","")&amp;IF(BA1883&lt;BD1883,"47&gt;=50; ","")&amp;IF(BE1883&gt;0,IF(BF1883&gt;0,IF(AU1883&gt;AV1883,"","41 и 42 - ? (51 и 52 &gt; 0);"),"51 &gt; 0 52 - ?;"),"")&amp;IF(AU1883&gt;0,IF(AV1883&gt;AU1883,"41&gt;42;","")&amp;IF(BE1883&gt;0,"","41&gt;0 51-?;"),"")&amp;IF(BF1883&gt;0,IF(BE1883&gt;0,"","52&gt;0 51-?;"),"")&amp;IF(AW1883&gt;=AX1883,"","43&gt;44;")&amp;IF(CA1883&gt;0,IF(AW1883&gt;0,"","71 &gt; 0 43-?;"),"")</f>
        <v/>
      </c>
    </row>
    <row r="1884" spans="1:93" ht="12" x14ac:dyDescent="0.2">
      <c r="A1884" s="45"/>
      <c r="B1884" s="46"/>
      <c r="C1884" s="121"/>
      <c r="D1884" s="121"/>
      <c r="E1884" s="336"/>
      <c r="F1884" s="122"/>
      <c r="G1884" s="46"/>
      <c r="H1884" s="45"/>
      <c r="I1884" s="45"/>
      <c r="J1884" s="45"/>
      <c r="K1884" s="45"/>
      <c r="L1884" s="45"/>
      <c r="M1884" s="46"/>
      <c r="N1884" s="46"/>
      <c r="O1884" s="48"/>
      <c r="P1884" s="48"/>
      <c r="Q1884" s="46"/>
      <c r="R1884" s="48"/>
      <c r="S1884" s="48"/>
      <c r="T1884" s="48"/>
      <c r="U1884" s="48"/>
      <c r="V1884" s="48"/>
      <c r="W1884" s="46"/>
      <c r="X1884" s="48"/>
      <c r="Y1884" s="48"/>
      <c r="Z1884" s="157"/>
      <c r="AA1884" s="47"/>
      <c r="AB1884" s="97"/>
      <c r="AC1884" s="49"/>
      <c r="AD1884" s="49"/>
      <c r="AE1884" s="49"/>
      <c r="AF1884" s="49"/>
      <c r="AG1884" s="49"/>
      <c r="AH1884" s="47"/>
      <c r="AI1884" s="47"/>
      <c r="AJ1884" s="47"/>
      <c r="AK1884" s="190"/>
      <c r="AL1884" s="190"/>
      <c r="AM1884" s="190"/>
      <c r="AN1884" s="190"/>
      <c r="AO1884" s="190"/>
      <c r="AP1884" s="151"/>
      <c r="AQ1884" s="322"/>
      <c r="AR1884" s="322"/>
      <c r="AS1884" s="322"/>
      <c r="AT1884" s="47"/>
      <c r="AU1884" s="47"/>
      <c r="AV1884" s="47"/>
      <c r="AW1884" s="47"/>
      <c r="AX1884" s="322"/>
      <c r="AY1884" s="98"/>
      <c r="AZ1884" s="98"/>
      <c r="BA1884" s="47"/>
      <c r="BB1884" s="47"/>
      <c r="BC1884" s="47"/>
      <c r="BD1884" s="47"/>
      <c r="BE1884" s="97"/>
      <c r="BF1884" s="49"/>
      <c r="BG1884" s="239"/>
      <c r="BH1884" s="342"/>
      <c r="BI1884" s="49"/>
      <c r="BJ1884" s="49"/>
      <c r="BK1884" s="49"/>
      <c r="BL1884" s="49"/>
      <c r="BM1884" s="49"/>
      <c r="BN1884" s="47"/>
      <c r="BO1884" s="49"/>
      <c r="BP1884" s="49"/>
      <c r="BQ1884" s="49"/>
      <c r="BR1884" s="323"/>
      <c r="BS1884" s="323"/>
      <c r="BT1884" s="323"/>
      <c r="BU1884" s="49"/>
      <c r="BV1884" s="49"/>
      <c r="BW1884" s="97"/>
      <c r="BX1884" s="97"/>
      <c r="BY1884" s="97"/>
      <c r="BZ1884" s="97"/>
      <c r="CA1884" s="49"/>
      <c r="CB1884" s="49"/>
      <c r="CC1884" s="49"/>
      <c r="CD1884" s="49"/>
      <c r="CE1884" s="49"/>
      <c r="CF1884" s="49"/>
      <c r="CG1884" s="49"/>
      <c r="CH1884" s="49"/>
      <c r="CI1884" s="97"/>
      <c r="CJ1884" s="97"/>
      <c r="CK1884" s="97"/>
      <c r="CL1884" s="97"/>
      <c r="CM1884" s="335"/>
      <c r="CN1884" s="337"/>
      <c r="CO1884" s="315" t="str">
        <f>IF(Формулы!R1884&gt;V1884,"22-?,Дата 14 - Прибыл из УФСИН; ","")&amp;IF(Формулы!Q1884&gt;Y1884,"25-?,Дата 13 - Выбыл в УФСИН;","")&amp;IF(YEAR(ДАННЫЕ!$F$1)=YEAR(ДАННЫЕ!B1884),IF(AT1884&gt;0,"","40-?, вявлен в текущем году! "),"")&amp;IF(YEAR($F$1)=YEAR(W1884),IF(X1884+Y1884&gt;0,"","23-стоит, 24,25 - куда выбыл? "),"")&amp;IF(X1884+Y1884&gt;0,IF(YEAR($F$1)=YEAR(W1884),"","24+25&gt;0? 23 - когда выбыл? "),"")&amp;IF(BA1884&lt;BB1884,"47&gt;=48; ","")&amp;IF(BA1884&lt;BC1884,"47&gt;=49; ","")&amp;IF(BA1884&lt;BD1884,"47&gt;=50; ","")&amp;IF(BE1884&gt;0,IF(BF1884&gt;0,IF(AU1884&gt;AV1884,"","41 и 42 - ? (51 и 52 &gt; 0);"),"51 &gt; 0 52 - ?;"),"")&amp;IF(AU1884&gt;0,IF(AV1884&gt;AU1884,"41&gt;42;","")&amp;IF(BE1884&gt;0,"","41&gt;0 51-?;"),"")&amp;IF(BF1884&gt;0,IF(BE1884&gt;0,"","52&gt;0 51-?;"),"")&amp;IF(AW1884&gt;=AX1884,"","43&gt;44;")&amp;IF(CA1884&gt;0,IF(AW1884&gt;0,"","71 &gt; 0 43-?;"),"")</f>
        <v/>
      </c>
    </row>
    <row r="1885" spans="1:93" ht="12" x14ac:dyDescent="0.2">
      <c r="A1885" s="45"/>
      <c r="B1885" s="46"/>
      <c r="C1885" s="121"/>
      <c r="D1885" s="121"/>
      <c r="E1885" s="336"/>
      <c r="F1885" s="122"/>
      <c r="G1885" s="46"/>
      <c r="H1885" s="45"/>
      <c r="I1885" s="45"/>
      <c r="J1885" s="45"/>
      <c r="K1885" s="45"/>
      <c r="L1885" s="45"/>
      <c r="M1885" s="46"/>
      <c r="N1885" s="46"/>
      <c r="O1885" s="48"/>
      <c r="P1885" s="48"/>
      <c r="Q1885" s="46"/>
      <c r="R1885" s="48"/>
      <c r="S1885" s="48"/>
      <c r="T1885" s="48"/>
      <c r="U1885" s="48"/>
      <c r="V1885" s="48"/>
      <c r="W1885" s="46"/>
      <c r="X1885" s="48"/>
      <c r="Y1885" s="48"/>
      <c r="Z1885" s="157"/>
      <c r="AA1885" s="47"/>
      <c r="AB1885" s="97"/>
      <c r="AC1885" s="49"/>
      <c r="AD1885" s="49"/>
      <c r="AE1885" s="49"/>
      <c r="AF1885" s="49"/>
      <c r="AG1885" s="49"/>
      <c r="AH1885" s="47"/>
      <c r="AI1885" s="47"/>
      <c r="AJ1885" s="47"/>
      <c r="AK1885" s="190"/>
      <c r="AL1885" s="190"/>
      <c r="AM1885" s="190"/>
      <c r="AN1885" s="190"/>
      <c r="AO1885" s="190"/>
      <c r="AP1885" s="151"/>
      <c r="AQ1885" s="322"/>
      <c r="AR1885" s="322"/>
      <c r="AS1885" s="322"/>
      <c r="AT1885" s="47"/>
      <c r="AU1885" s="47"/>
      <c r="AV1885" s="47"/>
      <c r="AW1885" s="47"/>
      <c r="AX1885" s="322"/>
      <c r="AY1885" s="98"/>
      <c r="AZ1885" s="98"/>
      <c r="BA1885" s="47"/>
      <c r="BB1885" s="47"/>
      <c r="BC1885" s="47"/>
      <c r="BD1885" s="47"/>
      <c r="BE1885" s="97"/>
      <c r="BF1885" s="49"/>
      <c r="BG1885" s="239"/>
      <c r="BH1885" s="342"/>
      <c r="BI1885" s="49"/>
      <c r="BJ1885" s="49"/>
      <c r="BK1885" s="49"/>
      <c r="BL1885" s="49"/>
      <c r="BM1885" s="49"/>
      <c r="BN1885" s="47"/>
      <c r="BO1885" s="49"/>
      <c r="BP1885" s="49"/>
      <c r="BQ1885" s="49"/>
      <c r="BR1885" s="323"/>
      <c r="BS1885" s="323"/>
      <c r="BT1885" s="323"/>
      <c r="BU1885" s="49"/>
      <c r="BV1885" s="49"/>
      <c r="BW1885" s="97"/>
      <c r="BX1885" s="97"/>
      <c r="BY1885" s="97"/>
      <c r="BZ1885" s="97"/>
      <c r="CA1885" s="49"/>
      <c r="CB1885" s="49"/>
      <c r="CC1885" s="49"/>
      <c r="CD1885" s="49"/>
      <c r="CE1885" s="49"/>
      <c r="CF1885" s="49"/>
      <c r="CG1885" s="49"/>
      <c r="CH1885" s="49"/>
      <c r="CI1885" s="97"/>
      <c r="CJ1885" s="97"/>
      <c r="CK1885" s="97"/>
      <c r="CL1885" s="97"/>
      <c r="CM1885" s="335"/>
      <c r="CN1885" s="337"/>
      <c r="CO1885" s="315" t="str">
        <f>IF(Формулы!R1885&gt;V1885,"22-?,Дата 14 - Прибыл из УФСИН; ","")&amp;IF(Формулы!Q1885&gt;Y1885,"25-?,Дата 13 - Выбыл в УФСИН;","")&amp;IF(YEAR(ДАННЫЕ!$F$1)=YEAR(ДАННЫЕ!B1885),IF(AT1885&gt;0,"","40-?, вявлен в текущем году! "),"")&amp;IF(YEAR($F$1)=YEAR(W1885),IF(X1885+Y1885&gt;0,"","23-стоит, 24,25 - куда выбыл? "),"")&amp;IF(X1885+Y1885&gt;0,IF(YEAR($F$1)=YEAR(W1885),"","24+25&gt;0? 23 - когда выбыл? "),"")&amp;IF(BA1885&lt;BB1885,"47&gt;=48; ","")&amp;IF(BA1885&lt;BC1885,"47&gt;=49; ","")&amp;IF(BA1885&lt;BD1885,"47&gt;=50; ","")&amp;IF(BE1885&gt;0,IF(BF1885&gt;0,IF(AU1885&gt;AV1885,"","41 и 42 - ? (51 и 52 &gt; 0);"),"51 &gt; 0 52 - ?;"),"")&amp;IF(AU1885&gt;0,IF(AV1885&gt;AU1885,"41&gt;42;","")&amp;IF(BE1885&gt;0,"","41&gt;0 51-?;"),"")&amp;IF(BF1885&gt;0,IF(BE1885&gt;0,"","52&gt;0 51-?;"),"")&amp;IF(AW1885&gt;=AX1885,"","43&gt;44;")&amp;IF(CA1885&gt;0,IF(AW1885&gt;0,"","71 &gt; 0 43-?;"),"")</f>
        <v/>
      </c>
    </row>
    <row r="1886" spans="1:93" ht="12" x14ac:dyDescent="0.2">
      <c r="A1886" s="45"/>
      <c r="B1886" s="46"/>
      <c r="C1886" s="121"/>
      <c r="D1886" s="121"/>
      <c r="E1886" s="336"/>
      <c r="F1886" s="122"/>
      <c r="G1886" s="46"/>
      <c r="H1886" s="45"/>
      <c r="I1886" s="45"/>
      <c r="J1886" s="45"/>
      <c r="K1886" s="45"/>
      <c r="L1886" s="45"/>
      <c r="M1886" s="46"/>
      <c r="N1886" s="46"/>
      <c r="O1886" s="48"/>
      <c r="P1886" s="48"/>
      <c r="Q1886" s="46"/>
      <c r="R1886" s="48"/>
      <c r="S1886" s="48"/>
      <c r="T1886" s="48"/>
      <c r="U1886" s="48"/>
      <c r="V1886" s="48"/>
      <c r="W1886" s="46"/>
      <c r="X1886" s="48"/>
      <c r="Y1886" s="48"/>
      <c r="Z1886" s="157"/>
      <c r="AA1886" s="47"/>
      <c r="AB1886" s="97"/>
      <c r="AC1886" s="49"/>
      <c r="AD1886" s="49"/>
      <c r="AE1886" s="49"/>
      <c r="AF1886" s="49"/>
      <c r="AG1886" s="49"/>
      <c r="AH1886" s="47"/>
      <c r="AI1886" s="47"/>
      <c r="AJ1886" s="47"/>
      <c r="AK1886" s="190"/>
      <c r="AL1886" s="190"/>
      <c r="AM1886" s="190"/>
      <c r="AN1886" s="190"/>
      <c r="AO1886" s="190"/>
      <c r="AP1886" s="151"/>
      <c r="AQ1886" s="322"/>
      <c r="AR1886" s="322"/>
      <c r="AS1886" s="322"/>
      <c r="AT1886" s="47"/>
      <c r="AU1886" s="47"/>
      <c r="AV1886" s="47"/>
      <c r="AW1886" s="47"/>
      <c r="AX1886" s="322"/>
      <c r="AY1886" s="98"/>
      <c r="AZ1886" s="98"/>
      <c r="BA1886" s="47"/>
      <c r="BB1886" s="47"/>
      <c r="BC1886" s="47"/>
      <c r="BD1886" s="47"/>
      <c r="BE1886" s="97"/>
      <c r="BF1886" s="49"/>
      <c r="BG1886" s="239"/>
      <c r="BH1886" s="342"/>
      <c r="BI1886" s="49"/>
      <c r="BJ1886" s="49"/>
      <c r="BK1886" s="49"/>
      <c r="BL1886" s="49"/>
      <c r="BM1886" s="49"/>
      <c r="BN1886" s="47"/>
      <c r="BO1886" s="49"/>
      <c r="BP1886" s="49"/>
      <c r="BQ1886" s="49"/>
      <c r="BR1886" s="323"/>
      <c r="BS1886" s="323"/>
      <c r="BT1886" s="323"/>
      <c r="BU1886" s="49"/>
      <c r="BV1886" s="49"/>
      <c r="BW1886" s="97"/>
      <c r="BX1886" s="97"/>
      <c r="BY1886" s="97"/>
      <c r="BZ1886" s="97"/>
      <c r="CA1886" s="49"/>
      <c r="CB1886" s="49"/>
      <c r="CC1886" s="49"/>
      <c r="CD1886" s="49"/>
      <c r="CE1886" s="49"/>
      <c r="CF1886" s="49"/>
      <c r="CG1886" s="49"/>
      <c r="CH1886" s="49"/>
      <c r="CI1886" s="97"/>
      <c r="CJ1886" s="97"/>
      <c r="CK1886" s="97"/>
      <c r="CL1886" s="97"/>
      <c r="CM1886" s="335"/>
      <c r="CN1886" s="337"/>
      <c r="CO1886" s="315" t="str">
        <f>IF(Формулы!R1886&gt;V1886,"22-?,Дата 14 - Прибыл из УФСИН; ","")&amp;IF(Формулы!Q1886&gt;Y1886,"25-?,Дата 13 - Выбыл в УФСИН;","")&amp;IF(YEAR(ДАННЫЕ!$F$1)=YEAR(ДАННЫЕ!B1886),IF(AT1886&gt;0,"","40-?, вявлен в текущем году! "),"")&amp;IF(YEAR($F$1)=YEAR(W1886),IF(X1886+Y1886&gt;0,"","23-стоит, 24,25 - куда выбыл? "),"")&amp;IF(X1886+Y1886&gt;0,IF(YEAR($F$1)=YEAR(W1886),"","24+25&gt;0? 23 - когда выбыл? "),"")&amp;IF(BA1886&lt;BB1886,"47&gt;=48; ","")&amp;IF(BA1886&lt;BC1886,"47&gt;=49; ","")&amp;IF(BA1886&lt;BD1886,"47&gt;=50; ","")&amp;IF(BE1886&gt;0,IF(BF1886&gt;0,IF(AU1886&gt;AV1886,"","41 и 42 - ? (51 и 52 &gt; 0);"),"51 &gt; 0 52 - ?;"),"")&amp;IF(AU1886&gt;0,IF(AV1886&gt;AU1886,"41&gt;42;","")&amp;IF(BE1886&gt;0,"","41&gt;0 51-?;"),"")&amp;IF(BF1886&gt;0,IF(BE1886&gt;0,"","52&gt;0 51-?;"),"")&amp;IF(AW1886&gt;=AX1886,"","43&gt;44;")&amp;IF(CA1886&gt;0,IF(AW1886&gt;0,"","71 &gt; 0 43-?;"),"")</f>
        <v/>
      </c>
    </row>
    <row r="1887" spans="1:93" ht="12" x14ac:dyDescent="0.2">
      <c r="A1887" s="45"/>
      <c r="B1887" s="46"/>
      <c r="C1887" s="121"/>
      <c r="D1887" s="121"/>
      <c r="E1887" s="336"/>
      <c r="F1887" s="122"/>
      <c r="G1887" s="46"/>
      <c r="H1887" s="45"/>
      <c r="I1887" s="45"/>
      <c r="J1887" s="45"/>
      <c r="K1887" s="45"/>
      <c r="L1887" s="45"/>
      <c r="M1887" s="46"/>
      <c r="N1887" s="46"/>
      <c r="O1887" s="48"/>
      <c r="P1887" s="48"/>
      <c r="Q1887" s="46"/>
      <c r="R1887" s="48"/>
      <c r="S1887" s="48"/>
      <c r="T1887" s="48"/>
      <c r="U1887" s="48"/>
      <c r="V1887" s="48"/>
      <c r="W1887" s="46"/>
      <c r="X1887" s="48"/>
      <c r="Y1887" s="48"/>
      <c r="Z1887" s="157"/>
      <c r="AA1887" s="47"/>
      <c r="AB1887" s="97"/>
      <c r="AC1887" s="49"/>
      <c r="AD1887" s="49"/>
      <c r="AE1887" s="49"/>
      <c r="AF1887" s="49"/>
      <c r="AG1887" s="49"/>
      <c r="AH1887" s="47"/>
      <c r="AI1887" s="47"/>
      <c r="AJ1887" s="47"/>
      <c r="AK1887" s="190"/>
      <c r="AL1887" s="190"/>
      <c r="AM1887" s="190"/>
      <c r="AN1887" s="190"/>
      <c r="AO1887" s="190"/>
      <c r="AP1887" s="151"/>
      <c r="AQ1887" s="322"/>
      <c r="AR1887" s="322"/>
      <c r="AS1887" s="322"/>
      <c r="AT1887" s="47"/>
      <c r="AU1887" s="47"/>
      <c r="AV1887" s="47"/>
      <c r="AW1887" s="47"/>
      <c r="AX1887" s="322"/>
      <c r="AY1887" s="98"/>
      <c r="AZ1887" s="98"/>
      <c r="BA1887" s="47"/>
      <c r="BB1887" s="47"/>
      <c r="BC1887" s="47"/>
      <c r="BD1887" s="47"/>
      <c r="BE1887" s="97"/>
      <c r="BF1887" s="49"/>
      <c r="BG1887" s="239"/>
      <c r="BH1887" s="342"/>
      <c r="BI1887" s="49"/>
      <c r="BJ1887" s="49"/>
      <c r="BK1887" s="49"/>
      <c r="BL1887" s="49"/>
      <c r="BM1887" s="49"/>
      <c r="BN1887" s="47"/>
      <c r="BO1887" s="49"/>
      <c r="BP1887" s="49"/>
      <c r="BQ1887" s="49"/>
      <c r="BR1887" s="323"/>
      <c r="BS1887" s="323"/>
      <c r="BT1887" s="323"/>
      <c r="BU1887" s="49"/>
      <c r="BV1887" s="49"/>
      <c r="BW1887" s="97"/>
      <c r="BX1887" s="97"/>
      <c r="BY1887" s="97"/>
      <c r="BZ1887" s="97"/>
      <c r="CA1887" s="49"/>
      <c r="CB1887" s="49"/>
      <c r="CC1887" s="49"/>
      <c r="CD1887" s="49"/>
      <c r="CE1887" s="49"/>
      <c r="CF1887" s="49"/>
      <c r="CG1887" s="49"/>
      <c r="CH1887" s="49"/>
      <c r="CI1887" s="97"/>
      <c r="CJ1887" s="97"/>
      <c r="CK1887" s="97"/>
      <c r="CL1887" s="97"/>
      <c r="CM1887" s="335"/>
      <c r="CN1887" s="337"/>
      <c r="CO1887" s="315" t="str">
        <f>IF(Формулы!R1887&gt;V1887,"22-?,Дата 14 - Прибыл из УФСИН; ","")&amp;IF(Формулы!Q1887&gt;Y1887,"25-?,Дата 13 - Выбыл в УФСИН;","")&amp;IF(YEAR(ДАННЫЕ!$F$1)=YEAR(ДАННЫЕ!B1887),IF(AT1887&gt;0,"","40-?, вявлен в текущем году! "),"")&amp;IF(YEAR($F$1)=YEAR(W1887),IF(X1887+Y1887&gt;0,"","23-стоит, 24,25 - куда выбыл? "),"")&amp;IF(X1887+Y1887&gt;0,IF(YEAR($F$1)=YEAR(W1887),"","24+25&gt;0? 23 - когда выбыл? "),"")&amp;IF(BA1887&lt;BB1887,"47&gt;=48; ","")&amp;IF(BA1887&lt;BC1887,"47&gt;=49; ","")&amp;IF(BA1887&lt;BD1887,"47&gt;=50; ","")&amp;IF(BE1887&gt;0,IF(BF1887&gt;0,IF(AU1887&gt;AV1887,"","41 и 42 - ? (51 и 52 &gt; 0);"),"51 &gt; 0 52 - ?;"),"")&amp;IF(AU1887&gt;0,IF(AV1887&gt;AU1887,"41&gt;42;","")&amp;IF(BE1887&gt;0,"","41&gt;0 51-?;"),"")&amp;IF(BF1887&gt;0,IF(BE1887&gt;0,"","52&gt;0 51-?;"),"")&amp;IF(AW1887&gt;=AX1887,"","43&gt;44;")&amp;IF(CA1887&gt;0,IF(AW1887&gt;0,"","71 &gt; 0 43-?;"),"")</f>
        <v/>
      </c>
    </row>
    <row r="1888" spans="1:93" ht="12" x14ac:dyDescent="0.2">
      <c r="A1888" s="45"/>
      <c r="B1888" s="46"/>
      <c r="C1888" s="121"/>
      <c r="D1888" s="121"/>
      <c r="E1888" s="336"/>
      <c r="F1888" s="122"/>
      <c r="G1888" s="46"/>
      <c r="H1888" s="45"/>
      <c r="I1888" s="45"/>
      <c r="J1888" s="45"/>
      <c r="K1888" s="45"/>
      <c r="L1888" s="45"/>
      <c r="M1888" s="46"/>
      <c r="N1888" s="46"/>
      <c r="O1888" s="48"/>
      <c r="P1888" s="48"/>
      <c r="Q1888" s="46"/>
      <c r="R1888" s="48"/>
      <c r="S1888" s="48"/>
      <c r="T1888" s="48"/>
      <c r="U1888" s="48"/>
      <c r="V1888" s="48"/>
      <c r="W1888" s="46"/>
      <c r="X1888" s="48"/>
      <c r="Y1888" s="48"/>
      <c r="Z1888" s="157"/>
      <c r="AA1888" s="47"/>
      <c r="AB1888" s="97"/>
      <c r="AC1888" s="49"/>
      <c r="AD1888" s="49"/>
      <c r="AE1888" s="49"/>
      <c r="AF1888" s="49"/>
      <c r="AG1888" s="49"/>
      <c r="AH1888" s="47"/>
      <c r="AI1888" s="47"/>
      <c r="AJ1888" s="47"/>
      <c r="AK1888" s="190"/>
      <c r="AL1888" s="190"/>
      <c r="AM1888" s="190"/>
      <c r="AN1888" s="190"/>
      <c r="AO1888" s="190"/>
      <c r="AP1888" s="151"/>
      <c r="AQ1888" s="322"/>
      <c r="AR1888" s="322"/>
      <c r="AS1888" s="322"/>
      <c r="AT1888" s="47"/>
      <c r="AU1888" s="47"/>
      <c r="AV1888" s="47"/>
      <c r="AW1888" s="47"/>
      <c r="AX1888" s="322"/>
      <c r="AY1888" s="98"/>
      <c r="AZ1888" s="98"/>
      <c r="BA1888" s="47"/>
      <c r="BB1888" s="47"/>
      <c r="BC1888" s="47"/>
      <c r="BD1888" s="47"/>
      <c r="BE1888" s="97"/>
      <c r="BF1888" s="49"/>
      <c r="BG1888" s="239"/>
      <c r="BH1888" s="342"/>
      <c r="BI1888" s="49"/>
      <c r="BJ1888" s="49"/>
      <c r="BK1888" s="49"/>
      <c r="BL1888" s="49"/>
      <c r="BM1888" s="49"/>
      <c r="BN1888" s="47"/>
      <c r="BO1888" s="49"/>
      <c r="BP1888" s="49"/>
      <c r="BQ1888" s="49"/>
      <c r="BR1888" s="323"/>
      <c r="BS1888" s="323"/>
      <c r="BT1888" s="323"/>
      <c r="BU1888" s="49"/>
      <c r="BV1888" s="49"/>
      <c r="BW1888" s="97"/>
      <c r="BX1888" s="97"/>
      <c r="BY1888" s="97"/>
      <c r="BZ1888" s="97"/>
      <c r="CA1888" s="49"/>
      <c r="CB1888" s="49"/>
      <c r="CC1888" s="49"/>
      <c r="CD1888" s="49"/>
      <c r="CE1888" s="49"/>
      <c r="CF1888" s="49"/>
      <c r="CG1888" s="49"/>
      <c r="CH1888" s="49"/>
      <c r="CI1888" s="97"/>
      <c r="CJ1888" s="97"/>
      <c r="CK1888" s="97"/>
      <c r="CL1888" s="97"/>
      <c r="CM1888" s="335"/>
      <c r="CN1888" s="337"/>
      <c r="CO1888" s="315" t="str">
        <f>IF(Формулы!R1888&gt;V1888,"22-?,Дата 14 - Прибыл из УФСИН; ","")&amp;IF(Формулы!Q1888&gt;Y1888,"25-?,Дата 13 - Выбыл в УФСИН;","")&amp;IF(YEAR(ДАННЫЕ!$F$1)=YEAR(ДАННЫЕ!B1888),IF(AT1888&gt;0,"","40-?, вявлен в текущем году! "),"")&amp;IF(YEAR($F$1)=YEAR(W1888),IF(X1888+Y1888&gt;0,"","23-стоит, 24,25 - куда выбыл? "),"")&amp;IF(X1888+Y1888&gt;0,IF(YEAR($F$1)=YEAR(W1888),"","24+25&gt;0? 23 - когда выбыл? "),"")&amp;IF(BA1888&lt;BB1888,"47&gt;=48; ","")&amp;IF(BA1888&lt;BC1888,"47&gt;=49; ","")&amp;IF(BA1888&lt;BD1888,"47&gt;=50; ","")&amp;IF(BE1888&gt;0,IF(BF1888&gt;0,IF(AU1888&gt;AV1888,"","41 и 42 - ? (51 и 52 &gt; 0);"),"51 &gt; 0 52 - ?;"),"")&amp;IF(AU1888&gt;0,IF(AV1888&gt;AU1888,"41&gt;42;","")&amp;IF(BE1888&gt;0,"","41&gt;0 51-?;"),"")&amp;IF(BF1888&gt;0,IF(BE1888&gt;0,"","52&gt;0 51-?;"),"")&amp;IF(AW1888&gt;=AX1888,"","43&gt;44;")&amp;IF(CA1888&gt;0,IF(AW1888&gt;0,"","71 &gt; 0 43-?;"),"")</f>
        <v/>
      </c>
    </row>
    <row r="1889" spans="1:93" ht="12" x14ac:dyDescent="0.2">
      <c r="A1889" s="45"/>
      <c r="B1889" s="46"/>
      <c r="C1889" s="121"/>
      <c r="D1889" s="121"/>
      <c r="E1889" s="336"/>
      <c r="F1889" s="122"/>
      <c r="G1889" s="46"/>
      <c r="H1889" s="45"/>
      <c r="I1889" s="45"/>
      <c r="J1889" s="45"/>
      <c r="K1889" s="45"/>
      <c r="L1889" s="45"/>
      <c r="M1889" s="46"/>
      <c r="N1889" s="46"/>
      <c r="O1889" s="48"/>
      <c r="P1889" s="48"/>
      <c r="Q1889" s="46"/>
      <c r="R1889" s="48"/>
      <c r="S1889" s="48"/>
      <c r="T1889" s="48"/>
      <c r="U1889" s="48"/>
      <c r="V1889" s="48"/>
      <c r="W1889" s="46"/>
      <c r="X1889" s="48"/>
      <c r="Y1889" s="48"/>
      <c r="Z1889" s="157"/>
      <c r="AA1889" s="47"/>
      <c r="AB1889" s="97"/>
      <c r="AC1889" s="49"/>
      <c r="AD1889" s="49"/>
      <c r="AE1889" s="49"/>
      <c r="AF1889" s="49"/>
      <c r="AG1889" s="49"/>
      <c r="AH1889" s="47"/>
      <c r="AI1889" s="47"/>
      <c r="AJ1889" s="47"/>
      <c r="AK1889" s="190"/>
      <c r="AL1889" s="190"/>
      <c r="AM1889" s="190"/>
      <c r="AN1889" s="190"/>
      <c r="AO1889" s="190"/>
      <c r="AP1889" s="151"/>
      <c r="AQ1889" s="322"/>
      <c r="AR1889" s="322"/>
      <c r="AS1889" s="322"/>
      <c r="AT1889" s="47"/>
      <c r="AU1889" s="47"/>
      <c r="AV1889" s="47"/>
      <c r="AW1889" s="47"/>
      <c r="AX1889" s="322"/>
      <c r="AY1889" s="98"/>
      <c r="AZ1889" s="98"/>
      <c r="BA1889" s="47"/>
      <c r="BB1889" s="47"/>
      <c r="BC1889" s="47"/>
      <c r="BD1889" s="47"/>
      <c r="BE1889" s="97"/>
      <c r="BF1889" s="49"/>
      <c r="BG1889" s="239"/>
      <c r="BH1889" s="342"/>
      <c r="BI1889" s="49"/>
      <c r="BJ1889" s="49"/>
      <c r="BK1889" s="49"/>
      <c r="BL1889" s="49"/>
      <c r="BM1889" s="49"/>
      <c r="BN1889" s="47"/>
      <c r="BO1889" s="49"/>
      <c r="BP1889" s="49"/>
      <c r="BQ1889" s="49"/>
      <c r="BR1889" s="323"/>
      <c r="BS1889" s="323"/>
      <c r="BT1889" s="323"/>
      <c r="BU1889" s="49"/>
      <c r="BV1889" s="49"/>
      <c r="BW1889" s="97"/>
      <c r="BX1889" s="97"/>
      <c r="BY1889" s="97"/>
      <c r="BZ1889" s="97"/>
      <c r="CA1889" s="49"/>
      <c r="CB1889" s="49"/>
      <c r="CC1889" s="49"/>
      <c r="CD1889" s="49"/>
      <c r="CE1889" s="49"/>
      <c r="CF1889" s="49"/>
      <c r="CG1889" s="49"/>
      <c r="CH1889" s="49"/>
      <c r="CI1889" s="97"/>
      <c r="CJ1889" s="97"/>
      <c r="CK1889" s="97"/>
      <c r="CL1889" s="97"/>
      <c r="CM1889" s="335"/>
      <c r="CN1889" s="337"/>
      <c r="CO1889" s="315" t="str">
        <f>IF(Формулы!R1889&gt;V1889,"22-?,Дата 14 - Прибыл из УФСИН; ","")&amp;IF(Формулы!Q1889&gt;Y1889,"25-?,Дата 13 - Выбыл в УФСИН;","")&amp;IF(YEAR(ДАННЫЕ!$F$1)=YEAR(ДАННЫЕ!B1889),IF(AT1889&gt;0,"","40-?, вявлен в текущем году! "),"")&amp;IF(YEAR($F$1)=YEAR(W1889),IF(X1889+Y1889&gt;0,"","23-стоит, 24,25 - куда выбыл? "),"")&amp;IF(X1889+Y1889&gt;0,IF(YEAR($F$1)=YEAR(W1889),"","24+25&gt;0? 23 - когда выбыл? "),"")&amp;IF(BA1889&lt;BB1889,"47&gt;=48; ","")&amp;IF(BA1889&lt;BC1889,"47&gt;=49; ","")&amp;IF(BA1889&lt;BD1889,"47&gt;=50; ","")&amp;IF(BE1889&gt;0,IF(BF1889&gt;0,IF(AU1889&gt;AV1889,"","41 и 42 - ? (51 и 52 &gt; 0);"),"51 &gt; 0 52 - ?;"),"")&amp;IF(AU1889&gt;0,IF(AV1889&gt;AU1889,"41&gt;42;","")&amp;IF(BE1889&gt;0,"","41&gt;0 51-?;"),"")&amp;IF(BF1889&gt;0,IF(BE1889&gt;0,"","52&gt;0 51-?;"),"")&amp;IF(AW1889&gt;=AX1889,"","43&gt;44;")&amp;IF(CA1889&gt;0,IF(AW1889&gt;0,"","71 &gt; 0 43-?;"),"")</f>
        <v/>
      </c>
    </row>
    <row r="1890" spans="1:93" ht="12" x14ac:dyDescent="0.2">
      <c r="A1890" s="45"/>
      <c r="B1890" s="46"/>
      <c r="C1890" s="121"/>
      <c r="D1890" s="121"/>
      <c r="E1890" s="336"/>
      <c r="F1890" s="122"/>
      <c r="G1890" s="46"/>
      <c r="H1890" s="45"/>
      <c r="I1890" s="45"/>
      <c r="J1890" s="45"/>
      <c r="K1890" s="45"/>
      <c r="L1890" s="45"/>
      <c r="M1890" s="46"/>
      <c r="N1890" s="46"/>
      <c r="O1890" s="48"/>
      <c r="P1890" s="48"/>
      <c r="Q1890" s="46"/>
      <c r="R1890" s="48"/>
      <c r="S1890" s="48"/>
      <c r="T1890" s="48"/>
      <c r="U1890" s="48"/>
      <c r="V1890" s="48"/>
      <c r="W1890" s="46"/>
      <c r="X1890" s="48"/>
      <c r="Y1890" s="48"/>
      <c r="Z1890" s="157"/>
      <c r="AA1890" s="47"/>
      <c r="AB1890" s="97"/>
      <c r="AC1890" s="49"/>
      <c r="AD1890" s="49"/>
      <c r="AE1890" s="49"/>
      <c r="AF1890" s="49"/>
      <c r="AG1890" s="49"/>
      <c r="AH1890" s="47"/>
      <c r="AI1890" s="47"/>
      <c r="AJ1890" s="47"/>
      <c r="AK1890" s="190"/>
      <c r="AL1890" s="190"/>
      <c r="AM1890" s="190"/>
      <c r="AN1890" s="190"/>
      <c r="AO1890" s="190"/>
      <c r="AP1890" s="151"/>
      <c r="AQ1890" s="322"/>
      <c r="AR1890" s="322"/>
      <c r="AS1890" s="322"/>
      <c r="AT1890" s="47"/>
      <c r="AU1890" s="47"/>
      <c r="AV1890" s="47"/>
      <c r="AW1890" s="47"/>
      <c r="AX1890" s="322"/>
      <c r="AY1890" s="98"/>
      <c r="AZ1890" s="98"/>
      <c r="BA1890" s="47"/>
      <c r="BB1890" s="47"/>
      <c r="BC1890" s="47"/>
      <c r="BD1890" s="47"/>
      <c r="BE1890" s="97"/>
      <c r="BF1890" s="49"/>
      <c r="BG1890" s="239"/>
      <c r="BH1890" s="342"/>
      <c r="BI1890" s="49"/>
      <c r="BJ1890" s="49"/>
      <c r="BK1890" s="49"/>
      <c r="BL1890" s="49"/>
      <c r="BM1890" s="49"/>
      <c r="BN1890" s="47"/>
      <c r="BO1890" s="49"/>
      <c r="BP1890" s="49"/>
      <c r="BQ1890" s="49"/>
      <c r="BR1890" s="323"/>
      <c r="BS1890" s="323"/>
      <c r="BT1890" s="323"/>
      <c r="BU1890" s="49"/>
      <c r="BV1890" s="49"/>
      <c r="BW1890" s="97"/>
      <c r="BX1890" s="97"/>
      <c r="BY1890" s="97"/>
      <c r="BZ1890" s="97"/>
      <c r="CA1890" s="49"/>
      <c r="CB1890" s="49"/>
      <c r="CC1890" s="49"/>
      <c r="CD1890" s="49"/>
      <c r="CE1890" s="49"/>
      <c r="CF1890" s="49"/>
      <c r="CG1890" s="49"/>
      <c r="CH1890" s="49"/>
      <c r="CI1890" s="97"/>
      <c r="CJ1890" s="97"/>
      <c r="CK1890" s="97"/>
      <c r="CL1890" s="97"/>
      <c r="CM1890" s="335"/>
      <c r="CN1890" s="337"/>
      <c r="CO1890" s="315" t="str">
        <f>IF(Формулы!R1890&gt;V1890,"22-?,Дата 14 - Прибыл из УФСИН; ","")&amp;IF(Формулы!Q1890&gt;Y1890,"25-?,Дата 13 - Выбыл в УФСИН;","")&amp;IF(YEAR(ДАННЫЕ!$F$1)=YEAR(ДАННЫЕ!B1890),IF(AT1890&gt;0,"","40-?, вявлен в текущем году! "),"")&amp;IF(YEAR($F$1)=YEAR(W1890),IF(X1890+Y1890&gt;0,"","23-стоит, 24,25 - куда выбыл? "),"")&amp;IF(X1890+Y1890&gt;0,IF(YEAR($F$1)=YEAR(W1890),"","24+25&gt;0? 23 - когда выбыл? "),"")&amp;IF(BA1890&lt;BB1890,"47&gt;=48; ","")&amp;IF(BA1890&lt;BC1890,"47&gt;=49; ","")&amp;IF(BA1890&lt;BD1890,"47&gt;=50; ","")&amp;IF(BE1890&gt;0,IF(BF1890&gt;0,IF(AU1890&gt;AV1890,"","41 и 42 - ? (51 и 52 &gt; 0);"),"51 &gt; 0 52 - ?;"),"")&amp;IF(AU1890&gt;0,IF(AV1890&gt;AU1890,"41&gt;42;","")&amp;IF(BE1890&gt;0,"","41&gt;0 51-?;"),"")&amp;IF(BF1890&gt;0,IF(BE1890&gt;0,"","52&gt;0 51-?;"),"")&amp;IF(AW1890&gt;=AX1890,"","43&gt;44;")&amp;IF(CA1890&gt;0,IF(AW1890&gt;0,"","71 &gt; 0 43-?;"),"")</f>
        <v/>
      </c>
    </row>
    <row r="1891" spans="1:93" ht="12" x14ac:dyDescent="0.2">
      <c r="A1891" s="45"/>
      <c r="B1891" s="46"/>
      <c r="C1891" s="121"/>
      <c r="D1891" s="121"/>
      <c r="E1891" s="336"/>
      <c r="F1891" s="122"/>
      <c r="G1891" s="46"/>
      <c r="H1891" s="45"/>
      <c r="I1891" s="45"/>
      <c r="J1891" s="45"/>
      <c r="K1891" s="45"/>
      <c r="L1891" s="45"/>
      <c r="M1891" s="46"/>
      <c r="N1891" s="46"/>
      <c r="O1891" s="48"/>
      <c r="P1891" s="48"/>
      <c r="Q1891" s="46"/>
      <c r="R1891" s="48"/>
      <c r="S1891" s="48"/>
      <c r="T1891" s="48"/>
      <c r="U1891" s="48"/>
      <c r="V1891" s="48"/>
      <c r="W1891" s="46"/>
      <c r="X1891" s="48"/>
      <c r="Y1891" s="48"/>
      <c r="Z1891" s="157"/>
      <c r="AA1891" s="47"/>
      <c r="AB1891" s="97"/>
      <c r="AC1891" s="49"/>
      <c r="AD1891" s="49"/>
      <c r="AE1891" s="49"/>
      <c r="AF1891" s="49"/>
      <c r="AG1891" s="49"/>
      <c r="AH1891" s="47"/>
      <c r="AI1891" s="47"/>
      <c r="AJ1891" s="47"/>
      <c r="AK1891" s="190"/>
      <c r="AL1891" s="190"/>
      <c r="AM1891" s="190"/>
      <c r="AN1891" s="190"/>
      <c r="AO1891" s="190"/>
      <c r="AP1891" s="151"/>
      <c r="AQ1891" s="322"/>
      <c r="AR1891" s="322"/>
      <c r="AS1891" s="322"/>
      <c r="AT1891" s="47"/>
      <c r="AU1891" s="47"/>
      <c r="AV1891" s="47"/>
      <c r="AW1891" s="47"/>
      <c r="AX1891" s="322"/>
      <c r="AY1891" s="98"/>
      <c r="AZ1891" s="98"/>
      <c r="BA1891" s="47"/>
      <c r="BB1891" s="47"/>
      <c r="BC1891" s="47"/>
      <c r="BD1891" s="47"/>
      <c r="BE1891" s="97"/>
      <c r="BF1891" s="49"/>
      <c r="BG1891" s="239"/>
      <c r="BH1891" s="342"/>
      <c r="BI1891" s="49"/>
      <c r="BJ1891" s="49"/>
      <c r="BK1891" s="49"/>
      <c r="BL1891" s="49"/>
      <c r="BM1891" s="49"/>
      <c r="BN1891" s="47"/>
      <c r="BO1891" s="49"/>
      <c r="BP1891" s="49"/>
      <c r="BQ1891" s="49"/>
      <c r="BR1891" s="323"/>
      <c r="BS1891" s="323"/>
      <c r="BT1891" s="323"/>
      <c r="BU1891" s="49"/>
      <c r="BV1891" s="49"/>
      <c r="BW1891" s="97"/>
      <c r="BX1891" s="97"/>
      <c r="BY1891" s="97"/>
      <c r="BZ1891" s="97"/>
      <c r="CA1891" s="49"/>
      <c r="CB1891" s="49"/>
      <c r="CC1891" s="49"/>
      <c r="CD1891" s="49"/>
      <c r="CE1891" s="49"/>
      <c r="CF1891" s="49"/>
      <c r="CG1891" s="49"/>
      <c r="CH1891" s="49"/>
      <c r="CI1891" s="97"/>
      <c r="CJ1891" s="97"/>
      <c r="CK1891" s="97"/>
      <c r="CL1891" s="97"/>
      <c r="CM1891" s="335"/>
      <c r="CN1891" s="337"/>
      <c r="CO1891" s="315" t="str">
        <f>IF(Формулы!R1891&gt;V1891,"22-?,Дата 14 - Прибыл из УФСИН; ","")&amp;IF(Формулы!Q1891&gt;Y1891,"25-?,Дата 13 - Выбыл в УФСИН;","")&amp;IF(YEAR(ДАННЫЕ!$F$1)=YEAR(ДАННЫЕ!B1891),IF(AT1891&gt;0,"","40-?, вявлен в текущем году! "),"")&amp;IF(YEAR($F$1)=YEAR(W1891),IF(X1891+Y1891&gt;0,"","23-стоит, 24,25 - куда выбыл? "),"")&amp;IF(X1891+Y1891&gt;0,IF(YEAR($F$1)=YEAR(W1891),"","24+25&gt;0? 23 - когда выбыл? "),"")&amp;IF(BA1891&lt;BB1891,"47&gt;=48; ","")&amp;IF(BA1891&lt;BC1891,"47&gt;=49; ","")&amp;IF(BA1891&lt;BD1891,"47&gt;=50; ","")&amp;IF(BE1891&gt;0,IF(BF1891&gt;0,IF(AU1891&gt;AV1891,"","41 и 42 - ? (51 и 52 &gt; 0);"),"51 &gt; 0 52 - ?;"),"")&amp;IF(AU1891&gt;0,IF(AV1891&gt;AU1891,"41&gt;42;","")&amp;IF(BE1891&gt;0,"","41&gt;0 51-?;"),"")&amp;IF(BF1891&gt;0,IF(BE1891&gt;0,"","52&gt;0 51-?;"),"")&amp;IF(AW1891&gt;=AX1891,"","43&gt;44;")&amp;IF(CA1891&gt;0,IF(AW1891&gt;0,"","71 &gt; 0 43-?;"),"")</f>
        <v/>
      </c>
    </row>
    <row r="1892" spans="1:93" ht="12" x14ac:dyDescent="0.2">
      <c r="A1892" s="45"/>
      <c r="B1892" s="46"/>
      <c r="C1892" s="121"/>
      <c r="D1892" s="121"/>
      <c r="E1892" s="336"/>
      <c r="F1892" s="122"/>
      <c r="G1892" s="46"/>
      <c r="H1892" s="45"/>
      <c r="I1892" s="45"/>
      <c r="J1892" s="45"/>
      <c r="K1892" s="45"/>
      <c r="L1892" s="45"/>
      <c r="M1892" s="46"/>
      <c r="N1892" s="46"/>
      <c r="O1892" s="48"/>
      <c r="P1892" s="48"/>
      <c r="Q1892" s="46"/>
      <c r="R1892" s="48"/>
      <c r="S1892" s="48"/>
      <c r="T1892" s="48"/>
      <c r="U1892" s="48"/>
      <c r="V1892" s="48"/>
      <c r="W1892" s="46"/>
      <c r="X1892" s="48"/>
      <c r="Y1892" s="48"/>
      <c r="Z1892" s="157"/>
      <c r="AA1892" s="47"/>
      <c r="AB1892" s="97"/>
      <c r="AC1892" s="49"/>
      <c r="AD1892" s="49"/>
      <c r="AE1892" s="49"/>
      <c r="AF1892" s="49"/>
      <c r="AG1892" s="49"/>
      <c r="AH1892" s="47"/>
      <c r="AI1892" s="47"/>
      <c r="AJ1892" s="47"/>
      <c r="AK1892" s="190"/>
      <c r="AL1892" s="190"/>
      <c r="AM1892" s="190"/>
      <c r="AN1892" s="190"/>
      <c r="AO1892" s="190"/>
      <c r="AP1892" s="151"/>
      <c r="AQ1892" s="322"/>
      <c r="AR1892" s="322"/>
      <c r="AS1892" s="322"/>
      <c r="AT1892" s="47"/>
      <c r="AU1892" s="47"/>
      <c r="AV1892" s="47"/>
      <c r="AW1892" s="47"/>
      <c r="AX1892" s="322"/>
      <c r="AY1892" s="98"/>
      <c r="AZ1892" s="98"/>
      <c r="BA1892" s="47"/>
      <c r="BB1892" s="47"/>
      <c r="BC1892" s="47"/>
      <c r="BD1892" s="47"/>
      <c r="BE1892" s="97"/>
      <c r="BF1892" s="49"/>
      <c r="BG1892" s="239"/>
      <c r="BH1892" s="342"/>
      <c r="BI1892" s="49"/>
      <c r="BJ1892" s="49"/>
      <c r="BK1892" s="49"/>
      <c r="BL1892" s="49"/>
      <c r="BM1892" s="49"/>
      <c r="BN1892" s="47"/>
      <c r="BO1892" s="49"/>
      <c r="BP1892" s="49"/>
      <c r="BQ1892" s="49"/>
      <c r="BR1892" s="323"/>
      <c r="BS1892" s="323"/>
      <c r="BT1892" s="323"/>
      <c r="BU1892" s="49"/>
      <c r="BV1892" s="49"/>
      <c r="BW1892" s="97"/>
      <c r="BX1892" s="97"/>
      <c r="BY1892" s="97"/>
      <c r="BZ1892" s="97"/>
      <c r="CA1892" s="49"/>
      <c r="CB1892" s="49"/>
      <c r="CC1892" s="49"/>
      <c r="CD1892" s="49"/>
      <c r="CE1892" s="49"/>
      <c r="CF1892" s="49"/>
      <c r="CG1892" s="49"/>
      <c r="CH1892" s="49"/>
      <c r="CI1892" s="97"/>
      <c r="CJ1892" s="97"/>
      <c r="CK1892" s="97"/>
      <c r="CL1892" s="97"/>
      <c r="CM1892" s="335"/>
      <c r="CN1892" s="337"/>
      <c r="CO1892" s="315" t="str">
        <f>IF(Формулы!R1892&gt;V1892,"22-?,Дата 14 - Прибыл из УФСИН; ","")&amp;IF(Формулы!Q1892&gt;Y1892,"25-?,Дата 13 - Выбыл в УФСИН;","")&amp;IF(YEAR(ДАННЫЕ!$F$1)=YEAR(ДАННЫЕ!B1892),IF(AT1892&gt;0,"","40-?, вявлен в текущем году! "),"")&amp;IF(YEAR($F$1)=YEAR(W1892),IF(X1892+Y1892&gt;0,"","23-стоит, 24,25 - куда выбыл? "),"")&amp;IF(X1892+Y1892&gt;0,IF(YEAR($F$1)=YEAR(W1892),"","24+25&gt;0? 23 - когда выбыл? "),"")&amp;IF(BA1892&lt;BB1892,"47&gt;=48; ","")&amp;IF(BA1892&lt;BC1892,"47&gt;=49; ","")&amp;IF(BA1892&lt;BD1892,"47&gt;=50; ","")&amp;IF(BE1892&gt;0,IF(BF1892&gt;0,IF(AU1892&gt;AV1892,"","41 и 42 - ? (51 и 52 &gt; 0);"),"51 &gt; 0 52 - ?;"),"")&amp;IF(AU1892&gt;0,IF(AV1892&gt;AU1892,"41&gt;42;","")&amp;IF(BE1892&gt;0,"","41&gt;0 51-?;"),"")&amp;IF(BF1892&gt;0,IF(BE1892&gt;0,"","52&gt;0 51-?;"),"")&amp;IF(AW1892&gt;=AX1892,"","43&gt;44;")&amp;IF(CA1892&gt;0,IF(AW1892&gt;0,"","71 &gt; 0 43-?;"),"")</f>
        <v/>
      </c>
    </row>
    <row r="1893" spans="1:93" ht="12" x14ac:dyDescent="0.2">
      <c r="A1893" s="45"/>
      <c r="B1893" s="46"/>
      <c r="C1893" s="121"/>
      <c r="D1893" s="121"/>
      <c r="E1893" s="336"/>
      <c r="F1893" s="122"/>
      <c r="G1893" s="46"/>
      <c r="H1893" s="45"/>
      <c r="I1893" s="45"/>
      <c r="J1893" s="45"/>
      <c r="K1893" s="45"/>
      <c r="L1893" s="45"/>
      <c r="M1893" s="46"/>
      <c r="N1893" s="46"/>
      <c r="O1893" s="48"/>
      <c r="P1893" s="48"/>
      <c r="Q1893" s="46"/>
      <c r="R1893" s="48"/>
      <c r="S1893" s="48"/>
      <c r="T1893" s="48"/>
      <c r="U1893" s="48"/>
      <c r="V1893" s="48"/>
      <c r="W1893" s="46"/>
      <c r="X1893" s="48"/>
      <c r="Y1893" s="48"/>
      <c r="Z1893" s="157"/>
      <c r="AA1893" s="47"/>
      <c r="AB1893" s="97"/>
      <c r="AC1893" s="49"/>
      <c r="AD1893" s="49"/>
      <c r="AE1893" s="49"/>
      <c r="AF1893" s="49"/>
      <c r="AG1893" s="49"/>
      <c r="AH1893" s="47"/>
      <c r="AI1893" s="47"/>
      <c r="AJ1893" s="47"/>
      <c r="AK1893" s="190"/>
      <c r="AL1893" s="190"/>
      <c r="AM1893" s="190"/>
      <c r="AN1893" s="190"/>
      <c r="AO1893" s="190"/>
      <c r="AP1893" s="151"/>
      <c r="AQ1893" s="322"/>
      <c r="AR1893" s="322"/>
      <c r="AS1893" s="322"/>
      <c r="AT1893" s="47"/>
      <c r="AU1893" s="47"/>
      <c r="AV1893" s="47"/>
      <c r="AW1893" s="47"/>
      <c r="AX1893" s="322"/>
      <c r="AY1893" s="98"/>
      <c r="AZ1893" s="98"/>
      <c r="BA1893" s="47"/>
      <c r="BB1893" s="47"/>
      <c r="BC1893" s="47"/>
      <c r="BD1893" s="47"/>
      <c r="BE1893" s="97"/>
      <c r="BF1893" s="49"/>
      <c r="BG1893" s="239"/>
      <c r="BH1893" s="342"/>
      <c r="BI1893" s="49"/>
      <c r="BJ1893" s="49"/>
      <c r="BK1893" s="49"/>
      <c r="BL1893" s="49"/>
      <c r="BM1893" s="49"/>
      <c r="BN1893" s="47"/>
      <c r="BO1893" s="49"/>
      <c r="BP1893" s="49"/>
      <c r="BQ1893" s="49"/>
      <c r="BR1893" s="323"/>
      <c r="BS1893" s="323"/>
      <c r="BT1893" s="323"/>
      <c r="BU1893" s="49"/>
      <c r="BV1893" s="49"/>
      <c r="BW1893" s="97"/>
      <c r="BX1893" s="97"/>
      <c r="BY1893" s="97"/>
      <c r="BZ1893" s="97"/>
      <c r="CA1893" s="49"/>
      <c r="CB1893" s="49"/>
      <c r="CC1893" s="49"/>
      <c r="CD1893" s="49"/>
      <c r="CE1893" s="49"/>
      <c r="CF1893" s="49"/>
      <c r="CG1893" s="49"/>
      <c r="CH1893" s="49"/>
      <c r="CI1893" s="97"/>
      <c r="CJ1893" s="97"/>
      <c r="CK1893" s="97"/>
      <c r="CL1893" s="97"/>
      <c r="CM1893" s="335"/>
      <c r="CN1893" s="337"/>
      <c r="CO1893" s="315" t="str">
        <f>IF(Формулы!R1893&gt;V1893,"22-?,Дата 14 - Прибыл из УФСИН; ","")&amp;IF(Формулы!Q1893&gt;Y1893,"25-?,Дата 13 - Выбыл в УФСИН;","")&amp;IF(YEAR(ДАННЫЕ!$F$1)=YEAR(ДАННЫЕ!B1893),IF(AT1893&gt;0,"","40-?, вявлен в текущем году! "),"")&amp;IF(YEAR($F$1)=YEAR(W1893),IF(X1893+Y1893&gt;0,"","23-стоит, 24,25 - куда выбыл? "),"")&amp;IF(X1893+Y1893&gt;0,IF(YEAR($F$1)=YEAR(W1893),"","24+25&gt;0? 23 - когда выбыл? "),"")&amp;IF(BA1893&lt;BB1893,"47&gt;=48; ","")&amp;IF(BA1893&lt;BC1893,"47&gt;=49; ","")&amp;IF(BA1893&lt;BD1893,"47&gt;=50; ","")&amp;IF(BE1893&gt;0,IF(BF1893&gt;0,IF(AU1893&gt;AV1893,"","41 и 42 - ? (51 и 52 &gt; 0);"),"51 &gt; 0 52 - ?;"),"")&amp;IF(AU1893&gt;0,IF(AV1893&gt;AU1893,"41&gt;42;","")&amp;IF(BE1893&gt;0,"","41&gt;0 51-?;"),"")&amp;IF(BF1893&gt;0,IF(BE1893&gt;0,"","52&gt;0 51-?;"),"")&amp;IF(AW1893&gt;=AX1893,"","43&gt;44;")&amp;IF(CA1893&gt;0,IF(AW1893&gt;0,"","71 &gt; 0 43-?;"),"")</f>
        <v/>
      </c>
    </row>
    <row r="1894" spans="1:93" ht="12" x14ac:dyDescent="0.2">
      <c r="A1894" s="45"/>
      <c r="B1894" s="46"/>
      <c r="C1894" s="121"/>
      <c r="D1894" s="121"/>
      <c r="E1894" s="336"/>
      <c r="F1894" s="122"/>
      <c r="G1894" s="46"/>
      <c r="H1894" s="45"/>
      <c r="I1894" s="45"/>
      <c r="J1894" s="45"/>
      <c r="K1894" s="45"/>
      <c r="L1894" s="45"/>
      <c r="M1894" s="46"/>
      <c r="N1894" s="46"/>
      <c r="O1894" s="48"/>
      <c r="P1894" s="48"/>
      <c r="Q1894" s="46"/>
      <c r="R1894" s="48"/>
      <c r="S1894" s="48"/>
      <c r="T1894" s="48"/>
      <c r="U1894" s="48"/>
      <c r="V1894" s="48"/>
      <c r="W1894" s="46"/>
      <c r="X1894" s="48"/>
      <c r="Y1894" s="48"/>
      <c r="Z1894" s="157"/>
      <c r="AA1894" s="47"/>
      <c r="AB1894" s="97"/>
      <c r="AC1894" s="49"/>
      <c r="AD1894" s="49"/>
      <c r="AE1894" s="49"/>
      <c r="AF1894" s="49"/>
      <c r="AG1894" s="49"/>
      <c r="AH1894" s="47"/>
      <c r="AI1894" s="47"/>
      <c r="AJ1894" s="47"/>
      <c r="AK1894" s="190"/>
      <c r="AL1894" s="190"/>
      <c r="AM1894" s="190"/>
      <c r="AN1894" s="190"/>
      <c r="AO1894" s="190"/>
      <c r="AP1894" s="151"/>
      <c r="AQ1894" s="322"/>
      <c r="AR1894" s="322"/>
      <c r="AS1894" s="322"/>
      <c r="AT1894" s="47"/>
      <c r="AU1894" s="47"/>
      <c r="AV1894" s="47"/>
      <c r="AW1894" s="47"/>
      <c r="AX1894" s="322"/>
      <c r="AY1894" s="98"/>
      <c r="AZ1894" s="98"/>
      <c r="BA1894" s="47"/>
      <c r="BB1894" s="47"/>
      <c r="BC1894" s="47"/>
      <c r="BD1894" s="47"/>
      <c r="BE1894" s="97"/>
      <c r="BF1894" s="49"/>
      <c r="BG1894" s="239"/>
      <c r="BH1894" s="342"/>
      <c r="BI1894" s="49"/>
      <c r="BJ1894" s="49"/>
      <c r="BK1894" s="49"/>
      <c r="BL1894" s="49"/>
      <c r="BM1894" s="49"/>
      <c r="BN1894" s="47"/>
      <c r="BO1894" s="49"/>
      <c r="BP1894" s="49"/>
      <c r="BQ1894" s="49"/>
      <c r="BR1894" s="323"/>
      <c r="BS1894" s="323"/>
      <c r="BT1894" s="323"/>
      <c r="BU1894" s="49"/>
      <c r="BV1894" s="49"/>
      <c r="BW1894" s="97"/>
      <c r="BX1894" s="97"/>
      <c r="BY1894" s="97"/>
      <c r="BZ1894" s="97"/>
      <c r="CA1894" s="49"/>
      <c r="CB1894" s="49"/>
      <c r="CC1894" s="49"/>
      <c r="CD1894" s="49"/>
      <c r="CE1894" s="49"/>
      <c r="CF1894" s="49"/>
      <c r="CG1894" s="49"/>
      <c r="CH1894" s="49"/>
      <c r="CI1894" s="97"/>
      <c r="CJ1894" s="97"/>
      <c r="CK1894" s="97"/>
      <c r="CL1894" s="97"/>
      <c r="CM1894" s="335"/>
      <c r="CN1894" s="337"/>
      <c r="CO1894" s="315" t="str">
        <f>IF(Формулы!R1894&gt;V1894,"22-?,Дата 14 - Прибыл из УФСИН; ","")&amp;IF(Формулы!Q1894&gt;Y1894,"25-?,Дата 13 - Выбыл в УФСИН;","")&amp;IF(YEAR(ДАННЫЕ!$F$1)=YEAR(ДАННЫЕ!B1894),IF(AT1894&gt;0,"","40-?, вявлен в текущем году! "),"")&amp;IF(YEAR($F$1)=YEAR(W1894),IF(X1894+Y1894&gt;0,"","23-стоит, 24,25 - куда выбыл? "),"")&amp;IF(X1894+Y1894&gt;0,IF(YEAR($F$1)=YEAR(W1894),"","24+25&gt;0? 23 - когда выбыл? "),"")&amp;IF(BA1894&lt;BB1894,"47&gt;=48; ","")&amp;IF(BA1894&lt;BC1894,"47&gt;=49; ","")&amp;IF(BA1894&lt;BD1894,"47&gt;=50; ","")&amp;IF(BE1894&gt;0,IF(BF1894&gt;0,IF(AU1894&gt;AV1894,"","41 и 42 - ? (51 и 52 &gt; 0);"),"51 &gt; 0 52 - ?;"),"")&amp;IF(AU1894&gt;0,IF(AV1894&gt;AU1894,"41&gt;42;","")&amp;IF(BE1894&gt;0,"","41&gt;0 51-?;"),"")&amp;IF(BF1894&gt;0,IF(BE1894&gt;0,"","52&gt;0 51-?;"),"")&amp;IF(AW1894&gt;=AX1894,"","43&gt;44;")&amp;IF(CA1894&gt;0,IF(AW1894&gt;0,"","71 &gt; 0 43-?;"),"")</f>
        <v/>
      </c>
    </row>
    <row r="1895" spans="1:93" ht="12" x14ac:dyDescent="0.2">
      <c r="A1895" s="45"/>
      <c r="B1895" s="46"/>
      <c r="C1895" s="121"/>
      <c r="D1895" s="121"/>
      <c r="E1895" s="336"/>
      <c r="F1895" s="122"/>
      <c r="G1895" s="46"/>
      <c r="H1895" s="45"/>
      <c r="I1895" s="45"/>
      <c r="J1895" s="45"/>
      <c r="K1895" s="45"/>
      <c r="L1895" s="45"/>
      <c r="M1895" s="46"/>
      <c r="N1895" s="46"/>
      <c r="O1895" s="48"/>
      <c r="P1895" s="48"/>
      <c r="Q1895" s="46"/>
      <c r="R1895" s="48"/>
      <c r="S1895" s="48"/>
      <c r="T1895" s="48"/>
      <c r="U1895" s="48"/>
      <c r="V1895" s="48"/>
      <c r="W1895" s="46"/>
      <c r="X1895" s="48"/>
      <c r="Y1895" s="48"/>
      <c r="Z1895" s="157"/>
      <c r="AA1895" s="47"/>
      <c r="AB1895" s="97"/>
      <c r="AC1895" s="49"/>
      <c r="AD1895" s="49"/>
      <c r="AE1895" s="49"/>
      <c r="AF1895" s="49"/>
      <c r="AG1895" s="49"/>
      <c r="AH1895" s="47"/>
      <c r="AI1895" s="47"/>
      <c r="AJ1895" s="47"/>
      <c r="AK1895" s="190"/>
      <c r="AL1895" s="190"/>
      <c r="AM1895" s="190"/>
      <c r="AN1895" s="190"/>
      <c r="AO1895" s="190"/>
      <c r="AP1895" s="151"/>
      <c r="AQ1895" s="322"/>
      <c r="AR1895" s="322"/>
      <c r="AS1895" s="322"/>
      <c r="AT1895" s="47"/>
      <c r="AU1895" s="47"/>
      <c r="AV1895" s="47"/>
      <c r="AW1895" s="47"/>
      <c r="AX1895" s="322"/>
      <c r="AY1895" s="98"/>
      <c r="AZ1895" s="98"/>
      <c r="BA1895" s="47"/>
      <c r="BB1895" s="47"/>
      <c r="BC1895" s="47"/>
      <c r="BD1895" s="47"/>
      <c r="BE1895" s="97"/>
      <c r="BF1895" s="49"/>
      <c r="BG1895" s="239"/>
      <c r="BH1895" s="342"/>
      <c r="BI1895" s="49"/>
      <c r="BJ1895" s="49"/>
      <c r="BK1895" s="49"/>
      <c r="BL1895" s="49"/>
      <c r="BM1895" s="49"/>
      <c r="BN1895" s="47"/>
      <c r="BO1895" s="49"/>
      <c r="BP1895" s="49"/>
      <c r="BQ1895" s="49"/>
      <c r="BR1895" s="323"/>
      <c r="BS1895" s="323"/>
      <c r="BT1895" s="323"/>
      <c r="BU1895" s="49"/>
      <c r="BV1895" s="49"/>
      <c r="BW1895" s="97"/>
      <c r="BX1895" s="97"/>
      <c r="BY1895" s="97"/>
      <c r="BZ1895" s="97"/>
      <c r="CA1895" s="49"/>
      <c r="CB1895" s="49"/>
      <c r="CC1895" s="49"/>
      <c r="CD1895" s="49"/>
      <c r="CE1895" s="49"/>
      <c r="CF1895" s="49"/>
      <c r="CG1895" s="49"/>
      <c r="CH1895" s="49"/>
      <c r="CI1895" s="97"/>
      <c r="CJ1895" s="97"/>
      <c r="CK1895" s="97"/>
      <c r="CL1895" s="97"/>
      <c r="CM1895" s="335"/>
      <c r="CN1895" s="337"/>
      <c r="CO1895" s="315" t="str">
        <f>IF(Формулы!R1895&gt;V1895,"22-?,Дата 14 - Прибыл из УФСИН; ","")&amp;IF(Формулы!Q1895&gt;Y1895,"25-?,Дата 13 - Выбыл в УФСИН;","")&amp;IF(YEAR(ДАННЫЕ!$F$1)=YEAR(ДАННЫЕ!B1895),IF(AT1895&gt;0,"","40-?, вявлен в текущем году! "),"")&amp;IF(YEAR($F$1)=YEAR(W1895),IF(X1895+Y1895&gt;0,"","23-стоит, 24,25 - куда выбыл? "),"")&amp;IF(X1895+Y1895&gt;0,IF(YEAR($F$1)=YEAR(W1895),"","24+25&gt;0? 23 - когда выбыл? "),"")&amp;IF(BA1895&lt;BB1895,"47&gt;=48; ","")&amp;IF(BA1895&lt;BC1895,"47&gt;=49; ","")&amp;IF(BA1895&lt;BD1895,"47&gt;=50; ","")&amp;IF(BE1895&gt;0,IF(BF1895&gt;0,IF(AU1895&gt;AV1895,"","41 и 42 - ? (51 и 52 &gt; 0);"),"51 &gt; 0 52 - ?;"),"")&amp;IF(AU1895&gt;0,IF(AV1895&gt;AU1895,"41&gt;42;","")&amp;IF(BE1895&gt;0,"","41&gt;0 51-?;"),"")&amp;IF(BF1895&gt;0,IF(BE1895&gt;0,"","52&gt;0 51-?;"),"")&amp;IF(AW1895&gt;=AX1895,"","43&gt;44;")&amp;IF(CA1895&gt;0,IF(AW1895&gt;0,"","71 &gt; 0 43-?;"),"")</f>
        <v/>
      </c>
    </row>
    <row r="1896" spans="1:93" ht="12" x14ac:dyDescent="0.2">
      <c r="A1896" s="45"/>
      <c r="B1896" s="46"/>
      <c r="C1896" s="121"/>
      <c r="D1896" s="121"/>
      <c r="E1896" s="336"/>
      <c r="F1896" s="122"/>
      <c r="G1896" s="46"/>
      <c r="H1896" s="45"/>
      <c r="I1896" s="45"/>
      <c r="J1896" s="45"/>
      <c r="K1896" s="45"/>
      <c r="L1896" s="45"/>
      <c r="M1896" s="46"/>
      <c r="N1896" s="46"/>
      <c r="O1896" s="48"/>
      <c r="P1896" s="48"/>
      <c r="Q1896" s="46"/>
      <c r="R1896" s="48"/>
      <c r="S1896" s="48"/>
      <c r="T1896" s="48"/>
      <c r="U1896" s="48"/>
      <c r="V1896" s="48"/>
      <c r="W1896" s="46"/>
      <c r="X1896" s="48"/>
      <c r="Y1896" s="48"/>
      <c r="Z1896" s="157"/>
      <c r="AA1896" s="47"/>
      <c r="AB1896" s="97"/>
      <c r="AC1896" s="49"/>
      <c r="AD1896" s="49"/>
      <c r="AE1896" s="49"/>
      <c r="AF1896" s="49"/>
      <c r="AG1896" s="49"/>
      <c r="AH1896" s="47"/>
      <c r="AI1896" s="47"/>
      <c r="AJ1896" s="47"/>
      <c r="AK1896" s="190"/>
      <c r="AL1896" s="190"/>
      <c r="AM1896" s="190"/>
      <c r="AN1896" s="190"/>
      <c r="AO1896" s="190"/>
      <c r="AP1896" s="151"/>
      <c r="AQ1896" s="322"/>
      <c r="AR1896" s="322"/>
      <c r="AS1896" s="322"/>
      <c r="AT1896" s="47"/>
      <c r="AU1896" s="47"/>
      <c r="AV1896" s="47"/>
      <c r="AW1896" s="47"/>
      <c r="AX1896" s="322"/>
      <c r="AY1896" s="98"/>
      <c r="AZ1896" s="98"/>
      <c r="BA1896" s="47"/>
      <c r="BB1896" s="47"/>
      <c r="BC1896" s="47"/>
      <c r="BD1896" s="47"/>
      <c r="BE1896" s="97"/>
      <c r="BF1896" s="49"/>
      <c r="BG1896" s="239"/>
      <c r="BH1896" s="342"/>
      <c r="BI1896" s="49"/>
      <c r="BJ1896" s="49"/>
      <c r="BK1896" s="49"/>
      <c r="BL1896" s="49"/>
      <c r="BM1896" s="49"/>
      <c r="BN1896" s="47"/>
      <c r="BO1896" s="49"/>
      <c r="BP1896" s="49"/>
      <c r="BQ1896" s="49"/>
      <c r="BR1896" s="323"/>
      <c r="BS1896" s="323"/>
      <c r="BT1896" s="323"/>
      <c r="BU1896" s="49"/>
      <c r="BV1896" s="49"/>
      <c r="BW1896" s="97"/>
      <c r="BX1896" s="97"/>
      <c r="BY1896" s="97"/>
      <c r="BZ1896" s="97"/>
      <c r="CA1896" s="49"/>
      <c r="CB1896" s="49"/>
      <c r="CC1896" s="49"/>
      <c r="CD1896" s="49"/>
      <c r="CE1896" s="49"/>
      <c r="CF1896" s="49"/>
      <c r="CG1896" s="49"/>
      <c r="CH1896" s="49"/>
      <c r="CI1896" s="97"/>
      <c r="CJ1896" s="97"/>
      <c r="CK1896" s="97"/>
      <c r="CL1896" s="97"/>
      <c r="CM1896" s="335"/>
      <c r="CN1896" s="337"/>
      <c r="CO1896" s="315" t="str">
        <f>IF(Формулы!R1896&gt;V1896,"22-?,Дата 14 - Прибыл из УФСИН; ","")&amp;IF(Формулы!Q1896&gt;Y1896,"25-?,Дата 13 - Выбыл в УФСИН;","")&amp;IF(YEAR(ДАННЫЕ!$F$1)=YEAR(ДАННЫЕ!B1896),IF(AT1896&gt;0,"","40-?, вявлен в текущем году! "),"")&amp;IF(YEAR($F$1)=YEAR(W1896),IF(X1896+Y1896&gt;0,"","23-стоит, 24,25 - куда выбыл? "),"")&amp;IF(X1896+Y1896&gt;0,IF(YEAR($F$1)=YEAR(W1896),"","24+25&gt;0? 23 - когда выбыл? "),"")&amp;IF(BA1896&lt;BB1896,"47&gt;=48; ","")&amp;IF(BA1896&lt;BC1896,"47&gt;=49; ","")&amp;IF(BA1896&lt;BD1896,"47&gt;=50; ","")&amp;IF(BE1896&gt;0,IF(BF1896&gt;0,IF(AU1896&gt;AV1896,"","41 и 42 - ? (51 и 52 &gt; 0);"),"51 &gt; 0 52 - ?;"),"")&amp;IF(AU1896&gt;0,IF(AV1896&gt;AU1896,"41&gt;42;","")&amp;IF(BE1896&gt;0,"","41&gt;0 51-?;"),"")&amp;IF(BF1896&gt;0,IF(BE1896&gt;0,"","52&gt;0 51-?;"),"")&amp;IF(AW1896&gt;=AX1896,"","43&gt;44;")&amp;IF(CA1896&gt;0,IF(AW1896&gt;0,"","71 &gt; 0 43-?;"),"")</f>
        <v/>
      </c>
    </row>
    <row r="1897" spans="1:93" ht="12" x14ac:dyDescent="0.2">
      <c r="A1897" s="45"/>
      <c r="B1897" s="46"/>
      <c r="C1897" s="121"/>
      <c r="D1897" s="121"/>
      <c r="E1897" s="336"/>
      <c r="F1897" s="122"/>
      <c r="G1897" s="46"/>
      <c r="H1897" s="45"/>
      <c r="I1897" s="45"/>
      <c r="J1897" s="45"/>
      <c r="K1897" s="45"/>
      <c r="L1897" s="45"/>
      <c r="M1897" s="46"/>
      <c r="N1897" s="46"/>
      <c r="O1897" s="48"/>
      <c r="P1897" s="48"/>
      <c r="Q1897" s="46"/>
      <c r="R1897" s="48"/>
      <c r="S1897" s="48"/>
      <c r="T1897" s="48"/>
      <c r="U1897" s="48"/>
      <c r="V1897" s="48"/>
      <c r="W1897" s="46"/>
      <c r="X1897" s="48"/>
      <c r="Y1897" s="48"/>
      <c r="Z1897" s="157"/>
      <c r="AA1897" s="47"/>
      <c r="AB1897" s="97"/>
      <c r="AC1897" s="49"/>
      <c r="AD1897" s="49"/>
      <c r="AE1897" s="49"/>
      <c r="AF1897" s="49"/>
      <c r="AG1897" s="49"/>
      <c r="AH1897" s="47"/>
      <c r="AI1897" s="47"/>
      <c r="AJ1897" s="47"/>
      <c r="AK1897" s="190"/>
      <c r="AL1897" s="190"/>
      <c r="AM1897" s="190"/>
      <c r="AN1897" s="190"/>
      <c r="AO1897" s="190"/>
      <c r="AP1897" s="151"/>
      <c r="AQ1897" s="322"/>
      <c r="AR1897" s="322"/>
      <c r="AS1897" s="322"/>
      <c r="AT1897" s="47"/>
      <c r="AU1897" s="47"/>
      <c r="AV1897" s="47"/>
      <c r="AW1897" s="47"/>
      <c r="AX1897" s="322"/>
      <c r="AY1897" s="98"/>
      <c r="AZ1897" s="98"/>
      <c r="BA1897" s="47"/>
      <c r="BB1897" s="47"/>
      <c r="BC1897" s="47"/>
      <c r="BD1897" s="47"/>
      <c r="BE1897" s="97"/>
      <c r="BF1897" s="49"/>
      <c r="BG1897" s="239"/>
      <c r="BH1897" s="342"/>
      <c r="BI1897" s="49"/>
      <c r="BJ1897" s="49"/>
      <c r="BK1897" s="49"/>
      <c r="BL1897" s="49"/>
      <c r="BM1897" s="49"/>
      <c r="BN1897" s="47"/>
      <c r="BO1897" s="49"/>
      <c r="BP1897" s="49"/>
      <c r="BQ1897" s="49"/>
      <c r="BR1897" s="323"/>
      <c r="BS1897" s="323"/>
      <c r="BT1897" s="323"/>
      <c r="BU1897" s="49"/>
      <c r="BV1897" s="49"/>
      <c r="BW1897" s="97"/>
      <c r="BX1897" s="97"/>
      <c r="BY1897" s="97"/>
      <c r="BZ1897" s="97"/>
      <c r="CA1897" s="49"/>
      <c r="CB1897" s="49"/>
      <c r="CC1897" s="49"/>
      <c r="CD1897" s="49"/>
      <c r="CE1897" s="49"/>
      <c r="CF1897" s="49"/>
      <c r="CG1897" s="49"/>
      <c r="CH1897" s="49"/>
      <c r="CI1897" s="97"/>
      <c r="CJ1897" s="97"/>
      <c r="CK1897" s="97"/>
      <c r="CL1897" s="97"/>
      <c r="CM1897" s="335"/>
      <c r="CN1897" s="337"/>
      <c r="CO1897" s="315" t="str">
        <f>IF(Формулы!R1897&gt;V1897,"22-?,Дата 14 - Прибыл из УФСИН; ","")&amp;IF(Формулы!Q1897&gt;Y1897,"25-?,Дата 13 - Выбыл в УФСИН;","")&amp;IF(YEAR(ДАННЫЕ!$F$1)=YEAR(ДАННЫЕ!B1897),IF(AT1897&gt;0,"","40-?, вявлен в текущем году! "),"")&amp;IF(YEAR($F$1)=YEAR(W1897),IF(X1897+Y1897&gt;0,"","23-стоит, 24,25 - куда выбыл? "),"")&amp;IF(X1897+Y1897&gt;0,IF(YEAR($F$1)=YEAR(W1897),"","24+25&gt;0? 23 - когда выбыл? "),"")&amp;IF(BA1897&lt;BB1897,"47&gt;=48; ","")&amp;IF(BA1897&lt;BC1897,"47&gt;=49; ","")&amp;IF(BA1897&lt;BD1897,"47&gt;=50; ","")&amp;IF(BE1897&gt;0,IF(BF1897&gt;0,IF(AU1897&gt;AV1897,"","41 и 42 - ? (51 и 52 &gt; 0);"),"51 &gt; 0 52 - ?;"),"")&amp;IF(AU1897&gt;0,IF(AV1897&gt;AU1897,"41&gt;42;","")&amp;IF(BE1897&gt;0,"","41&gt;0 51-?;"),"")&amp;IF(BF1897&gt;0,IF(BE1897&gt;0,"","52&gt;0 51-?;"),"")&amp;IF(AW1897&gt;=AX1897,"","43&gt;44;")&amp;IF(CA1897&gt;0,IF(AW1897&gt;0,"","71 &gt; 0 43-?;"),"")</f>
        <v/>
      </c>
    </row>
    <row r="1898" spans="1:93" ht="12" x14ac:dyDescent="0.2">
      <c r="A1898" s="45"/>
      <c r="B1898" s="46"/>
      <c r="C1898" s="121"/>
      <c r="D1898" s="121"/>
      <c r="E1898" s="336"/>
      <c r="F1898" s="122"/>
      <c r="G1898" s="46"/>
      <c r="H1898" s="45"/>
      <c r="I1898" s="45"/>
      <c r="J1898" s="45"/>
      <c r="K1898" s="45"/>
      <c r="L1898" s="45"/>
      <c r="M1898" s="46"/>
      <c r="N1898" s="46"/>
      <c r="O1898" s="48"/>
      <c r="P1898" s="48"/>
      <c r="Q1898" s="46"/>
      <c r="R1898" s="48"/>
      <c r="S1898" s="48"/>
      <c r="T1898" s="48"/>
      <c r="U1898" s="48"/>
      <c r="V1898" s="48"/>
      <c r="W1898" s="46"/>
      <c r="X1898" s="48"/>
      <c r="Y1898" s="48"/>
      <c r="Z1898" s="157"/>
      <c r="AA1898" s="47"/>
      <c r="AB1898" s="97"/>
      <c r="AC1898" s="49"/>
      <c r="AD1898" s="49"/>
      <c r="AE1898" s="49"/>
      <c r="AF1898" s="49"/>
      <c r="AG1898" s="49"/>
      <c r="AH1898" s="47"/>
      <c r="AI1898" s="47"/>
      <c r="AJ1898" s="47"/>
      <c r="AK1898" s="190"/>
      <c r="AL1898" s="190"/>
      <c r="AM1898" s="190"/>
      <c r="AN1898" s="190"/>
      <c r="AO1898" s="190"/>
      <c r="AP1898" s="151"/>
      <c r="AQ1898" s="322"/>
      <c r="AR1898" s="322"/>
      <c r="AS1898" s="322"/>
      <c r="AT1898" s="47"/>
      <c r="AU1898" s="47"/>
      <c r="AV1898" s="47"/>
      <c r="AW1898" s="47"/>
      <c r="AX1898" s="322"/>
      <c r="AY1898" s="98"/>
      <c r="AZ1898" s="98"/>
      <c r="BA1898" s="47"/>
      <c r="BB1898" s="47"/>
      <c r="BC1898" s="47"/>
      <c r="BD1898" s="47"/>
      <c r="BE1898" s="97"/>
      <c r="BF1898" s="49"/>
      <c r="BG1898" s="239"/>
      <c r="BH1898" s="342"/>
      <c r="BI1898" s="49"/>
      <c r="BJ1898" s="49"/>
      <c r="BK1898" s="49"/>
      <c r="BL1898" s="49"/>
      <c r="BM1898" s="49"/>
      <c r="BN1898" s="47"/>
      <c r="BO1898" s="49"/>
      <c r="BP1898" s="49"/>
      <c r="BQ1898" s="49"/>
      <c r="BR1898" s="323"/>
      <c r="BS1898" s="323"/>
      <c r="BT1898" s="323"/>
      <c r="BU1898" s="49"/>
      <c r="BV1898" s="49"/>
      <c r="BW1898" s="97"/>
      <c r="BX1898" s="97"/>
      <c r="BY1898" s="97"/>
      <c r="BZ1898" s="97"/>
      <c r="CA1898" s="49"/>
      <c r="CB1898" s="49"/>
      <c r="CC1898" s="49"/>
      <c r="CD1898" s="49"/>
      <c r="CE1898" s="49"/>
      <c r="CF1898" s="49"/>
      <c r="CG1898" s="49"/>
      <c r="CH1898" s="49"/>
      <c r="CI1898" s="97"/>
      <c r="CJ1898" s="97"/>
      <c r="CK1898" s="97"/>
      <c r="CL1898" s="97"/>
      <c r="CM1898" s="335"/>
      <c r="CN1898" s="337"/>
      <c r="CO1898" s="315" t="str">
        <f>IF(Формулы!R1898&gt;V1898,"22-?,Дата 14 - Прибыл из УФСИН; ","")&amp;IF(Формулы!Q1898&gt;Y1898,"25-?,Дата 13 - Выбыл в УФСИН;","")&amp;IF(YEAR(ДАННЫЕ!$F$1)=YEAR(ДАННЫЕ!B1898),IF(AT1898&gt;0,"","40-?, вявлен в текущем году! "),"")&amp;IF(YEAR($F$1)=YEAR(W1898),IF(X1898+Y1898&gt;0,"","23-стоит, 24,25 - куда выбыл? "),"")&amp;IF(X1898+Y1898&gt;0,IF(YEAR($F$1)=YEAR(W1898),"","24+25&gt;0? 23 - когда выбыл? "),"")&amp;IF(BA1898&lt;BB1898,"47&gt;=48; ","")&amp;IF(BA1898&lt;BC1898,"47&gt;=49; ","")&amp;IF(BA1898&lt;BD1898,"47&gt;=50; ","")&amp;IF(BE1898&gt;0,IF(BF1898&gt;0,IF(AU1898&gt;AV1898,"","41 и 42 - ? (51 и 52 &gt; 0);"),"51 &gt; 0 52 - ?;"),"")&amp;IF(AU1898&gt;0,IF(AV1898&gt;AU1898,"41&gt;42;","")&amp;IF(BE1898&gt;0,"","41&gt;0 51-?;"),"")&amp;IF(BF1898&gt;0,IF(BE1898&gt;0,"","52&gt;0 51-?;"),"")&amp;IF(AW1898&gt;=AX1898,"","43&gt;44;")&amp;IF(CA1898&gt;0,IF(AW1898&gt;0,"","71 &gt; 0 43-?;"),"")</f>
        <v/>
      </c>
    </row>
    <row r="1899" spans="1:93" ht="12" x14ac:dyDescent="0.2">
      <c r="A1899" s="45"/>
      <c r="B1899" s="46"/>
      <c r="C1899" s="121"/>
      <c r="D1899" s="121"/>
      <c r="E1899" s="336"/>
      <c r="F1899" s="122"/>
      <c r="G1899" s="46"/>
      <c r="H1899" s="45"/>
      <c r="I1899" s="45"/>
      <c r="J1899" s="45"/>
      <c r="K1899" s="45"/>
      <c r="L1899" s="45"/>
      <c r="M1899" s="46"/>
      <c r="N1899" s="46"/>
      <c r="O1899" s="48"/>
      <c r="P1899" s="48"/>
      <c r="Q1899" s="46"/>
      <c r="R1899" s="48"/>
      <c r="S1899" s="48"/>
      <c r="T1899" s="48"/>
      <c r="U1899" s="48"/>
      <c r="V1899" s="48"/>
      <c r="W1899" s="46"/>
      <c r="X1899" s="48"/>
      <c r="Y1899" s="48"/>
      <c r="Z1899" s="157"/>
      <c r="AA1899" s="47"/>
      <c r="AB1899" s="97"/>
      <c r="AC1899" s="49"/>
      <c r="AD1899" s="49"/>
      <c r="AE1899" s="49"/>
      <c r="AF1899" s="49"/>
      <c r="AG1899" s="49"/>
      <c r="AH1899" s="47"/>
      <c r="AI1899" s="47"/>
      <c r="AJ1899" s="47"/>
      <c r="AK1899" s="190"/>
      <c r="AL1899" s="190"/>
      <c r="AM1899" s="190"/>
      <c r="AN1899" s="190"/>
      <c r="AO1899" s="190"/>
      <c r="AP1899" s="151"/>
      <c r="AQ1899" s="322"/>
      <c r="AR1899" s="322"/>
      <c r="AS1899" s="322"/>
      <c r="AT1899" s="47"/>
      <c r="AU1899" s="47"/>
      <c r="AV1899" s="47"/>
      <c r="AW1899" s="47"/>
      <c r="AX1899" s="322"/>
      <c r="AY1899" s="98"/>
      <c r="AZ1899" s="98"/>
      <c r="BA1899" s="47"/>
      <c r="BB1899" s="47"/>
      <c r="BC1899" s="47"/>
      <c r="BD1899" s="47"/>
      <c r="BE1899" s="97"/>
      <c r="BF1899" s="49"/>
      <c r="BG1899" s="239"/>
      <c r="BH1899" s="342"/>
      <c r="BI1899" s="49"/>
      <c r="BJ1899" s="49"/>
      <c r="BK1899" s="49"/>
      <c r="BL1899" s="49"/>
      <c r="BM1899" s="49"/>
      <c r="BN1899" s="47"/>
      <c r="BO1899" s="49"/>
      <c r="BP1899" s="49"/>
      <c r="BQ1899" s="49"/>
      <c r="BR1899" s="323"/>
      <c r="BS1899" s="323"/>
      <c r="BT1899" s="323"/>
      <c r="BU1899" s="49"/>
      <c r="BV1899" s="49"/>
      <c r="BW1899" s="97"/>
      <c r="BX1899" s="97"/>
      <c r="BY1899" s="97"/>
      <c r="BZ1899" s="97"/>
      <c r="CA1899" s="49"/>
      <c r="CB1899" s="49"/>
      <c r="CC1899" s="49"/>
      <c r="CD1899" s="49"/>
      <c r="CE1899" s="49"/>
      <c r="CF1899" s="49"/>
      <c r="CG1899" s="49"/>
      <c r="CH1899" s="49"/>
      <c r="CI1899" s="97"/>
      <c r="CJ1899" s="97"/>
      <c r="CK1899" s="97"/>
      <c r="CL1899" s="97"/>
      <c r="CM1899" s="335"/>
      <c r="CN1899" s="337"/>
      <c r="CO1899" s="315" t="str">
        <f>IF(Формулы!R1899&gt;V1899,"22-?,Дата 14 - Прибыл из УФСИН; ","")&amp;IF(Формулы!Q1899&gt;Y1899,"25-?,Дата 13 - Выбыл в УФСИН;","")&amp;IF(YEAR(ДАННЫЕ!$F$1)=YEAR(ДАННЫЕ!B1899),IF(AT1899&gt;0,"","40-?, вявлен в текущем году! "),"")&amp;IF(YEAR($F$1)=YEAR(W1899),IF(X1899+Y1899&gt;0,"","23-стоит, 24,25 - куда выбыл? "),"")&amp;IF(X1899+Y1899&gt;0,IF(YEAR($F$1)=YEAR(W1899),"","24+25&gt;0? 23 - когда выбыл? "),"")&amp;IF(BA1899&lt;BB1899,"47&gt;=48; ","")&amp;IF(BA1899&lt;BC1899,"47&gt;=49; ","")&amp;IF(BA1899&lt;BD1899,"47&gt;=50; ","")&amp;IF(BE1899&gt;0,IF(BF1899&gt;0,IF(AU1899&gt;AV1899,"","41 и 42 - ? (51 и 52 &gt; 0);"),"51 &gt; 0 52 - ?;"),"")&amp;IF(AU1899&gt;0,IF(AV1899&gt;AU1899,"41&gt;42;","")&amp;IF(BE1899&gt;0,"","41&gt;0 51-?;"),"")&amp;IF(BF1899&gt;0,IF(BE1899&gt;0,"","52&gt;0 51-?;"),"")&amp;IF(AW1899&gt;=AX1899,"","43&gt;44;")&amp;IF(CA1899&gt;0,IF(AW1899&gt;0,"","71 &gt; 0 43-?;"),"")</f>
        <v/>
      </c>
    </row>
    <row r="1900" spans="1:93" ht="12" x14ac:dyDescent="0.2">
      <c r="A1900" s="45"/>
      <c r="B1900" s="46"/>
      <c r="C1900" s="121"/>
      <c r="D1900" s="121"/>
      <c r="E1900" s="336"/>
      <c r="F1900" s="122"/>
      <c r="G1900" s="46"/>
      <c r="H1900" s="45"/>
      <c r="I1900" s="45"/>
      <c r="J1900" s="45"/>
      <c r="K1900" s="45"/>
      <c r="L1900" s="45"/>
      <c r="M1900" s="46"/>
      <c r="N1900" s="46"/>
      <c r="O1900" s="48"/>
      <c r="P1900" s="48"/>
      <c r="Q1900" s="46"/>
      <c r="R1900" s="48"/>
      <c r="S1900" s="48"/>
      <c r="T1900" s="48"/>
      <c r="U1900" s="48"/>
      <c r="V1900" s="48"/>
      <c r="W1900" s="46"/>
      <c r="X1900" s="48"/>
      <c r="Y1900" s="48"/>
      <c r="Z1900" s="157"/>
      <c r="AA1900" s="47"/>
      <c r="AB1900" s="97"/>
      <c r="AC1900" s="49"/>
      <c r="AD1900" s="49"/>
      <c r="AE1900" s="49"/>
      <c r="AF1900" s="49"/>
      <c r="AG1900" s="49"/>
      <c r="AH1900" s="47"/>
      <c r="AI1900" s="47"/>
      <c r="AJ1900" s="47"/>
      <c r="AK1900" s="190"/>
      <c r="AL1900" s="190"/>
      <c r="AM1900" s="190"/>
      <c r="AN1900" s="190"/>
      <c r="AO1900" s="190"/>
      <c r="AP1900" s="151"/>
      <c r="AQ1900" s="322"/>
      <c r="AR1900" s="322"/>
      <c r="AS1900" s="322"/>
      <c r="AT1900" s="47"/>
      <c r="AU1900" s="47"/>
      <c r="AV1900" s="47"/>
      <c r="AW1900" s="47"/>
      <c r="AX1900" s="322"/>
      <c r="AY1900" s="98"/>
      <c r="AZ1900" s="98"/>
      <c r="BA1900" s="47"/>
      <c r="BB1900" s="47"/>
      <c r="BC1900" s="47"/>
      <c r="BD1900" s="47"/>
      <c r="BE1900" s="97"/>
      <c r="BF1900" s="49"/>
      <c r="BG1900" s="239"/>
      <c r="BH1900" s="342"/>
      <c r="BI1900" s="49"/>
      <c r="BJ1900" s="49"/>
      <c r="BK1900" s="49"/>
      <c r="BL1900" s="49"/>
      <c r="BM1900" s="49"/>
      <c r="BN1900" s="47"/>
      <c r="BO1900" s="49"/>
      <c r="BP1900" s="49"/>
      <c r="BQ1900" s="49"/>
      <c r="BR1900" s="323"/>
      <c r="BS1900" s="323"/>
      <c r="BT1900" s="323"/>
      <c r="BU1900" s="49"/>
      <c r="BV1900" s="49"/>
      <c r="BW1900" s="97"/>
      <c r="BX1900" s="97"/>
      <c r="BY1900" s="97"/>
      <c r="BZ1900" s="97"/>
      <c r="CA1900" s="49"/>
      <c r="CB1900" s="49"/>
      <c r="CC1900" s="49"/>
      <c r="CD1900" s="49"/>
      <c r="CE1900" s="49"/>
      <c r="CF1900" s="49"/>
      <c r="CG1900" s="49"/>
      <c r="CH1900" s="49"/>
      <c r="CI1900" s="97"/>
      <c r="CJ1900" s="97"/>
      <c r="CK1900" s="97"/>
      <c r="CL1900" s="97"/>
      <c r="CM1900" s="335"/>
      <c r="CN1900" s="337"/>
      <c r="CO1900" s="315" t="str">
        <f>IF(Формулы!R1900&gt;V1900,"22-?,Дата 14 - Прибыл из УФСИН; ","")&amp;IF(Формулы!Q1900&gt;Y1900,"25-?,Дата 13 - Выбыл в УФСИН;","")&amp;IF(YEAR(ДАННЫЕ!$F$1)=YEAR(ДАННЫЕ!B1900),IF(AT1900&gt;0,"","40-?, вявлен в текущем году! "),"")&amp;IF(YEAR($F$1)=YEAR(W1900),IF(X1900+Y1900&gt;0,"","23-стоит, 24,25 - куда выбыл? "),"")&amp;IF(X1900+Y1900&gt;0,IF(YEAR($F$1)=YEAR(W1900),"","24+25&gt;0? 23 - когда выбыл? "),"")&amp;IF(BA1900&lt;BB1900,"47&gt;=48; ","")&amp;IF(BA1900&lt;BC1900,"47&gt;=49; ","")&amp;IF(BA1900&lt;BD1900,"47&gt;=50; ","")&amp;IF(BE1900&gt;0,IF(BF1900&gt;0,IF(AU1900&gt;AV1900,"","41 и 42 - ? (51 и 52 &gt; 0);"),"51 &gt; 0 52 - ?;"),"")&amp;IF(AU1900&gt;0,IF(AV1900&gt;AU1900,"41&gt;42;","")&amp;IF(BE1900&gt;0,"","41&gt;0 51-?;"),"")&amp;IF(BF1900&gt;0,IF(BE1900&gt;0,"","52&gt;0 51-?;"),"")&amp;IF(AW1900&gt;=AX1900,"","43&gt;44;")&amp;IF(CA1900&gt;0,IF(AW1900&gt;0,"","71 &gt; 0 43-?;"),"")</f>
        <v/>
      </c>
    </row>
    <row r="1901" spans="1:93" ht="12" x14ac:dyDescent="0.2">
      <c r="A1901" s="45"/>
      <c r="B1901" s="46"/>
      <c r="C1901" s="121"/>
      <c r="D1901" s="121"/>
      <c r="E1901" s="336"/>
      <c r="F1901" s="122"/>
      <c r="G1901" s="46"/>
      <c r="H1901" s="45"/>
      <c r="I1901" s="45"/>
      <c r="J1901" s="45"/>
      <c r="K1901" s="45"/>
      <c r="L1901" s="45"/>
      <c r="M1901" s="46"/>
      <c r="N1901" s="46"/>
      <c r="O1901" s="48"/>
      <c r="P1901" s="48"/>
      <c r="Q1901" s="46"/>
      <c r="R1901" s="48"/>
      <c r="S1901" s="48"/>
      <c r="T1901" s="48"/>
      <c r="U1901" s="48"/>
      <c r="V1901" s="48"/>
      <c r="W1901" s="46"/>
      <c r="X1901" s="48"/>
      <c r="Y1901" s="48"/>
      <c r="Z1901" s="157"/>
      <c r="AA1901" s="47"/>
      <c r="AB1901" s="97"/>
      <c r="AC1901" s="49"/>
      <c r="AD1901" s="49"/>
      <c r="AE1901" s="49"/>
      <c r="AF1901" s="49"/>
      <c r="AG1901" s="49"/>
      <c r="AH1901" s="47"/>
      <c r="AI1901" s="47"/>
      <c r="AJ1901" s="47"/>
      <c r="AK1901" s="190"/>
      <c r="AL1901" s="190"/>
      <c r="AM1901" s="190"/>
      <c r="AN1901" s="190"/>
      <c r="AO1901" s="190"/>
      <c r="AP1901" s="151"/>
      <c r="AQ1901" s="322"/>
      <c r="AR1901" s="322"/>
      <c r="AS1901" s="322"/>
      <c r="AT1901" s="47"/>
      <c r="AU1901" s="47"/>
      <c r="AV1901" s="47"/>
      <c r="AW1901" s="47"/>
      <c r="AX1901" s="322"/>
      <c r="AY1901" s="98"/>
      <c r="AZ1901" s="98"/>
      <c r="BA1901" s="47"/>
      <c r="BB1901" s="47"/>
      <c r="BC1901" s="47"/>
      <c r="BD1901" s="47"/>
      <c r="BE1901" s="97"/>
      <c r="BF1901" s="49"/>
      <c r="BG1901" s="239"/>
      <c r="BH1901" s="342"/>
      <c r="BI1901" s="49"/>
      <c r="BJ1901" s="49"/>
      <c r="BK1901" s="49"/>
      <c r="BL1901" s="49"/>
      <c r="BM1901" s="49"/>
      <c r="BN1901" s="47"/>
      <c r="BO1901" s="49"/>
      <c r="BP1901" s="49"/>
      <c r="BQ1901" s="49"/>
      <c r="BR1901" s="323"/>
      <c r="BS1901" s="323"/>
      <c r="BT1901" s="323"/>
      <c r="BU1901" s="49"/>
      <c r="BV1901" s="49"/>
      <c r="BW1901" s="97"/>
      <c r="BX1901" s="97"/>
      <c r="BY1901" s="97"/>
      <c r="BZ1901" s="97"/>
      <c r="CA1901" s="49"/>
      <c r="CB1901" s="49"/>
      <c r="CC1901" s="49"/>
      <c r="CD1901" s="49"/>
      <c r="CE1901" s="49"/>
      <c r="CF1901" s="49"/>
      <c r="CG1901" s="49"/>
      <c r="CH1901" s="49"/>
      <c r="CI1901" s="97"/>
      <c r="CJ1901" s="97"/>
      <c r="CK1901" s="97"/>
      <c r="CL1901" s="97"/>
      <c r="CM1901" s="335"/>
      <c r="CN1901" s="337"/>
      <c r="CO1901" s="315" t="str">
        <f>IF(Формулы!R1901&gt;V1901,"22-?,Дата 14 - Прибыл из УФСИН; ","")&amp;IF(Формулы!Q1901&gt;Y1901,"25-?,Дата 13 - Выбыл в УФСИН;","")&amp;IF(YEAR(ДАННЫЕ!$F$1)=YEAR(ДАННЫЕ!B1901),IF(AT1901&gt;0,"","40-?, вявлен в текущем году! "),"")&amp;IF(YEAR($F$1)=YEAR(W1901),IF(X1901+Y1901&gt;0,"","23-стоит, 24,25 - куда выбыл? "),"")&amp;IF(X1901+Y1901&gt;0,IF(YEAR($F$1)=YEAR(W1901),"","24+25&gt;0? 23 - когда выбыл? "),"")&amp;IF(BA1901&lt;BB1901,"47&gt;=48; ","")&amp;IF(BA1901&lt;BC1901,"47&gt;=49; ","")&amp;IF(BA1901&lt;BD1901,"47&gt;=50; ","")&amp;IF(BE1901&gt;0,IF(BF1901&gt;0,IF(AU1901&gt;AV1901,"","41 и 42 - ? (51 и 52 &gt; 0);"),"51 &gt; 0 52 - ?;"),"")&amp;IF(AU1901&gt;0,IF(AV1901&gt;AU1901,"41&gt;42;","")&amp;IF(BE1901&gt;0,"","41&gt;0 51-?;"),"")&amp;IF(BF1901&gt;0,IF(BE1901&gt;0,"","52&gt;0 51-?;"),"")&amp;IF(AW1901&gt;=AX1901,"","43&gt;44;")&amp;IF(CA1901&gt;0,IF(AW1901&gt;0,"","71 &gt; 0 43-?;"),"")</f>
        <v/>
      </c>
    </row>
    <row r="1902" spans="1:93" ht="12" x14ac:dyDescent="0.2">
      <c r="A1902" s="45"/>
      <c r="B1902" s="46"/>
      <c r="C1902" s="121"/>
      <c r="D1902" s="121"/>
      <c r="E1902" s="336"/>
      <c r="F1902" s="122"/>
      <c r="G1902" s="46"/>
      <c r="H1902" s="45"/>
      <c r="I1902" s="45"/>
      <c r="J1902" s="45"/>
      <c r="K1902" s="45"/>
      <c r="L1902" s="45"/>
      <c r="M1902" s="46"/>
      <c r="N1902" s="46"/>
      <c r="O1902" s="48"/>
      <c r="P1902" s="48"/>
      <c r="Q1902" s="46"/>
      <c r="R1902" s="48"/>
      <c r="S1902" s="48"/>
      <c r="T1902" s="48"/>
      <c r="U1902" s="48"/>
      <c r="V1902" s="48"/>
      <c r="W1902" s="46"/>
      <c r="X1902" s="48"/>
      <c r="Y1902" s="48"/>
      <c r="Z1902" s="157"/>
      <c r="AA1902" s="47"/>
      <c r="AB1902" s="97"/>
      <c r="AC1902" s="49"/>
      <c r="AD1902" s="49"/>
      <c r="AE1902" s="49"/>
      <c r="AF1902" s="49"/>
      <c r="AG1902" s="49"/>
      <c r="AH1902" s="47"/>
      <c r="AI1902" s="47"/>
      <c r="AJ1902" s="47"/>
      <c r="AK1902" s="190"/>
      <c r="AL1902" s="190"/>
      <c r="AM1902" s="190"/>
      <c r="AN1902" s="190"/>
      <c r="AO1902" s="190"/>
      <c r="AP1902" s="151"/>
      <c r="AQ1902" s="322"/>
      <c r="AR1902" s="322"/>
      <c r="AS1902" s="322"/>
      <c r="AT1902" s="47"/>
      <c r="AU1902" s="47"/>
      <c r="AV1902" s="47"/>
      <c r="AW1902" s="47"/>
      <c r="AX1902" s="322"/>
      <c r="AY1902" s="98"/>
      <c r="AZ1902" s="98"/>
      <c r="BA1902" s="47"/>
      <c r="BB1902" s="47"/>
      <c r="BC1902" s="47"/>
      <c r="BD1902" s="47"/>
      <c r="BE1902" s="97"/>
      <c r="BF1902" s="49"/>
      <c r="BG1902" s="239"/>
      <c r="BH1902" s="342"/>
      <c r="BI1902" s="49"/>
      <c r="BJ1902" s="49"/>
      <c r="BK1902" s="49"/>
      <c r="BL1902" s="49"/>
      <c r="BM1902" s="49"/>
      <c r="BN1902" s="47"/>
      <c r="BO1902" s="49"/>
      <c r="BP1902" s="49"/>
      <c r="BQ1902" s="49"/>
      <c r="BR1902" s="323"/>
      <c r="BS1902" s="323"/>
      <c r="BT1902" s="323"/>
      <c r="BU1902" s="49"/>
      <c r="BV1902" s="49"/>
      <c r="BW1902" s="97"/>
      <c r="BX1902" s="97"/>
      <c r="BY1902" s="97"/>
      <c r="BZ1902" s="97"/>
      <c r="CA1902" s="49"/>
      <c r="CB1902" s="49"/>
      <c r="CC1902" s="49"/>
      <c r="CD1902" s="49"/>
      <c r="CE1902" s="49"/>
      <c r="CF1902" s="49"/>
      <c r="CG1902" s="49"/>
      <c r="CH1902" s="49"/>
      <c r="CI1902" s="97"/>
      <c r="CJ1902" s="97"/>
      <c r="CK1902" s="97"/>
      <c r="CL1902" s="97"/>
      <c r="CM1902" s="335"/>
      <c r="CN1902" s="337"/>
      <c r="CO1902" s="315" t="str">
        <f>IF(Формулы!R1902&gt;V1902,"22-?,Дата 14 - Прибыл из УФСИН; ","")&amp;IF(Формулы!Q1902&gt;Y1902,"25-?,Дата 13 - Выбыл в УФСИН;","")&amp;IF(YEAR(ДАННЫЕ!$F$1)=YEAR(ДАННЫЕ!B1902),IF(AT1902&gt;0,"","40-?, вявлен в текущем году! "),"")&amp;IF(YEAR($F$1)=YEAR(W1902),IF(X1902+Y1902&gt;0,"","23-стоит, 24,25 - куда выбыл? "),"")&amp;IF(X1902+Y1902&gt;0,IF(YEAR($F$1)=YEAR(W1902),"","24+25&gt;0? 23 - когда выбыл? "),"")&amp;IF(BA1902&lt;BB1902,"47&gt;=48; ","")&amp;IF(BA1902&lt;BC1902,"47&gt;=49; ","")&amp;IF(BA1902&lt;BD1902,"47&gt;=50; ","")&amp;IF(BE1902&gt;0,IF(BF1902&gt;0,IF(AU1902&gt;AV1902,"","41 и 42 - ? (51 и 52 &gt; 0);"),"51 &gt; 0 52 - ?;"),"")&amp;IF(AU1902&gt;0,IF(AV1902&gt;AU1902,"41&gt;42;","")&amp;IF(BE1902&gt;0,"","41&gt;0 51-?;"),"")&amp;IF(BF1902&gt;0,IF(BE1902&gt;0,"","52&gt;0 51-?;"),"")&amp;IF(AW1902&gt;=AX1902,"","43&gt;44;")&amp;IF(CA1902&gt;0,IF(AW1902&gt;0,"","71 &gt; 0 43-?;"),"")</f>
        <v/>
      </c>
    </row>
    <row r="1903" spans="1:93" ht="12" x14ac:dyDescent="0.2">
      <c r="A1903" s="45"/>
      <c r="B1903" s="46"/>
      <c r="C1903" s="121"/>
      <c r="D1903" s="121"/>
      <c r="E1903" s="336"/>
      <c r="F1903" s="122"/>
      <c r="G1903" s="46"/>
      <c r="H1903" s="45"/>
      <c r="I1903" s="45"/>
      <c r="J1903" s="45"/>
      <c r="K1903" s="45"/>
      <c r="L1903" s="45"/>
      <c r="M1903" s="46"/>
      <c r="N1903" s="46"/>
      <c r="O1903" s="48"/>
      <c r="P1903" s="48"/>
      <c r="Q1903" s="46"/>
      <c r="R1903" s="48"/>
      <c r="S1903" s="48"/>
      <c r="T1903" s="48"/>
      <c r="U1903" s="48"/>
      <c r="V1903" s="48"/>
      <c r="W1903" s="46"/>
      <c r="X1903" s="48"/>
      <c r="Y1903" s="48"/>
      <c r="Z1903" s="157"/>
      <c r="AA1903" s="47"/>
      <c r="AB1903" s="97"/>
      <c r="AC1903" s="49"/>
      <c r="AD1903" s="49"/>
      <c r="AE1903" s="49"/>
      <c r="AF1903" s="49"/>
      <c r="AG1903" s="49"/>
      <c r="AH1903" s="47"/>
      <c r="AI1903" s="47"/>
      <c r="AJ1903" s="47"/>
      <c r="AK1903" s="190"/>
      <c r="AL1903" s="190"/>
      <c r="AM1903" s="190"/>
      <c r="AN1903" s="190"/>
      <c r="AO1903" s="190"/>
      <c r="AP1903" s="151"/>
      <c r="AQ1903" s="322"/>
      <c r="AR1903" s="322"/>
      <c r="AS1903" s="322"/>
      <c r="AT1903" s="47"/>
      <c r="AU1903" s="47"/>
      <c r="AV1903" s="47"/>
      <c r="AW1903" s="47"/>
      <c r="AX1903" s="322"/>
      <c r="AY1903" s="98"/>
      <c r="AZ1903" s="98"/>
      <c r="BA1903" s="47"/>
      <c r="BB1903" s="47"/>
      <c r="BC1903" s="47"/>
      <c r="BD1903" s="47"/>
      <c r="BE1903" s="97"/>
      <c r="BF1903" s="49"/>
      <c r="BG1903" s="239"/>
      <c r="BH1903" s="342"/>
      <c r="BI1903" s="49"/>
      <c r="BJ1903" s="49"/>
      <c r="BK1903" s="49"/>
      <c r="BL1903" s="49"/>
      <c r="BM1903" s="49"/>
      <c r="BN1903" s="47"/>
      <c r="BO1903" s="49"/>
      <c r="BP1903" s="49"/>
      <c r="BQ1903" s="49"/>
      <c r="BR1903" s="323"/>
      <c r="BS1903" s="323"/>
      <c r="BT1903" s="323"/>
      <c r="BU1903" s="49"/>
      <c r="BV1903" s="49"/>
      <c r="BW1903" s="97"/>
      <c r="BX1903" s="97"/>
      <c r="BY1903" s="97"/>
      <c r="BZ1903" s="97"/>
      <c r="CA1903" s="49"/>
      <c r="CB1903" s="49"/>
      <c r="CC1903" s="49"/>
      <c r="CD1903" s="49"/>
      <c r="CE1903" s="49"/>
      <c r="CF1903" s="49"/>
      <c r="CG1903" s="49"/>
      <c r="CH1903" s="49"/>
      <c r="CI1903" s="97"/>
      <c r="CJ1903" s="97"/>
      <c r="CK1903" s="97"/>
      <c r="CL1903" s="97"/>
      <c r="CM1903" s="335"/>
      <c r="CN1903" s="337"/>
      <c r="CO1903" s="315" t="str">
        <f>IF(Формулы!R1903&gt;V1903,"22-?,Дата 14 - Прибыл из УФСИН; ","")&amp;IF(Формулы!Q1903&gt;Y1903,"25-?,Дата 13 - Выбыл в УФСИН;","")&amp;IF(YEAR(ДАННЫЕ!$F$1)=YEAR(ДАННЫЕ!B1903),IF(AT1903&gt;0,"","40-?, вявлен в текущем году! "),"")&amp;IF(YEAR($F$1)=YEAR(W1903),IF(X1903+Y1903&gt;0,"","23-стоит, 24,25 - куда выбыл? "),"")&amp;IF(X1903+Y1903&gt;0,IF(YEAR($F$1)=YEAR(W1903),"","24+25&gt;0? 23 - когда выбыл? "),"")&amp;IF(BA1903&lt;BB1903,"47&gt;=48; ","")&amp;IF(BA1903&lt;BC1903,"47&gt;=49; ","")&amp;IF(BA1903&lt;BD1903,"47&gt;=50; ","")&amp;IF(BE1903&gt;0,IF(BF1903&gt;0,IF(AU1903&gt;AV1903,"","41 и 42 - ? (51 и 52 &gt; 0);"),"51 &gt; 0 52 - ?;"),"")&amp;IF(AU1903&gt;0,IF(AV1903&gt;AU1903,"41&gt;42;","")&amp;IF(BE1903&gt;0,"","41&gt;0 51-?;"),"")&amp;IF(BF1903&gt;0,IF(BE1903&gt;0,"","52&gt;0 51-?;"),"")&amp;IF(AW1903&gt;=AX1903,"","43&gt;44;")&amp;IF(CA1903&gt;0,IF(AW1903&gt;0,"","71 &gt; 0 43-?;"),"")</f>
        <v/>
      </c>
    </row>
    <row r="1904" spans="1:93" ht="12" x14ac:dyDescent="0.2">
      <c r="A1904" s="45"/>
      <c r="B1904" s="46"/>
      <c r="C1904" s="121"/>
      <c r="D1904" s="121"/>
      <c r="E1904" s="336"/>
      <c r="F1904" s="122"/>
      <c r="G1904" s="46"/>
      <c r="H1904" s="45"/>
      <c r="I1904" s="45"/>
      <c r="J1904" s="45"/>
      <c r="K1904" s="45"/>
      <c r="L1904" s="45"/>
      <c r="M1904" s="46"/>
      <c r="N1904" s="46"/>
      <c r="O1904" s="48"/>
      <c r="P1904" s="48"/>
      <c r="Q1904" s="46"/>
      <c r="R1904" s="48"/>
      <c r="S1904" s="48"/>
      <c r="T1904" s="48"/>
      <c r="U1904" s="48"/>
      <c r="V1904" s="48"/>
      <c r="W1904" s="46"/>
      <c r="X1904" s="48"/>
      <c r="Y1904" s="48"/>
      <c r="Z1904" s="157"/>
      <c r="AA1904" s="47"/>
      <c r="AB1904" s="97"/>
      <c r="AC1904" s="49"/>
      <c r="AD1904" s="49"/>
      <c r="AE1904" s="49"/>
      <c r="AF1904" s="49"/>
      <c r="AG1904" s="49"/>
      <c r="AH1904" s="47"/>
      <c r="AI1904" s="47"/>
      <c r="AJ1904" s="47"/>
      <c r="AK1904" s="190"/>
      <c r="AL1904" s="190"/>
      <c r="AM1904" s="190"/>
      <c r="AN1904" s="190"/>
      <c r="AO1904" s="190"/>
      <c r="AP1904" s="151"/>
      <c r="AQ1904" s="322"/>
      <c r="AR1904" s="322"/>
      <c r="AS1904" s="322"/>
      <c r="AT1904" s="47"/>
      <c r="AU1904" s="47"/>
      <c r="AV1904" s="47"/>
      <c r="AW1904" s="47"/>
      <c r="AX1904" s="322"/>
      <c r="AY1904" s="98"/>
      <c r="AZ1904" s="98"/>
      <c r="BA1904" s="47"/>
      <c r="BB1904" s="47"/>
      <c r="BC1904" s="47"/>
      <c r="BD1904" s="47"/>
      <c r="BE1904" s="97"/>
      <c r="BF1904" s="49"/>
      <c r="BG1904" s="239"/>
      <c r="BH1904" s="342"/>
      <c r="BI1904" s="49"/>
      <c r="BJ1904" s="49"/>
      <c r="BK1904" s="49"/>
      <c r="BL1904" s="49"/>
      <c r="BM1904" s="49"/>
      <c r="BN1904" s="47"/>
      <c r="BO1904" s="49"/>
      <c r="BP1904" s="49"/>
      <c r="BQ1904" s="49"/>
      <c r="BR1904" s="323"/>
      <c r="BS1904" s="323"/>
      <c r="BT1904" s="323"/>
      <c r="BU1904" s="49"/>
      <c r="BV1904" s="49"/>
      <c r="BW1904" s="97"/>
      <c r="BX1904" s="97"/>
      <c r="BY1904" s="97"/>
      <c r="BZ1904" s="97"/>
      <c r="CA1904" s="49"/>
      <c r="CB1904" s="49"/>
      <c r="CC1904" s="49"/>
      <c r="CD1904" s="49"/>
      <c r="CE1904" s="49"/>
      <c r="CF1904" s="49"/>
      <c r="CG1904" s="49"/>
      <c r="CH1904" s="49"/>
      <c r="CI1904" s="97"/>
      <c r="CJ1904" s="97"/>
      <c r="CK1904" s="97"/>
      <c r="CL1904" s="97"/>
      <c r="CM1904" s="335"/>
      <c r="CN1904" s="337"/>
      <c r="CO1904" s="315" t="str">
        <f>IF(Формулы!R1904&gt;V1904,"22-?,Дата 14 - Прибыл из УФСИН; ","")&amp;IF(Формулы!Q1904&gt;Y1904,"25-?,Дата 13 - Выбыл в УФСИН;","")&amp;IF(YEAR(ДАННЫЕ!$F$1)=YEAR(ДАННЫЕ!B1904),IF(AT1904&gt;0,"","40-?, вявлен в текущем году! "),"")&amp;IF(YEAR($F$1)=YEAR(W1904),IF(X1904+Y1904&gt;0,"","23-стоит, 24,25 - куда выбыл? "),"")&amp;IF(X1904+Y1904&gt;0,IF(YEAR($F$1)=YEAR(W1904),"","24+25&gt;0? 23 - когда выбыл? "),"")&amp;IF(BA1904&lt;BB1904,"47&gt;=48; ","")&amp;IF(BA1904&lt;BC1904,"47&gt;=49; ","")&amp;IF(BA1904&lt;BD1904,"47&gt;=50; ","")&amp;IF(BE1904&gt;0,IF(BF1904&gt;0,IF(AU1904&gt;AV1904,"","41 и 42 - ? (51 и 52 &gt; 0);"),"51 &gt; 0 52 - ?;"),"")&amp;IF(AU1904&gt;0,IF(AV1904&gt;AU1904,"41&gt;42;","")&amp;IF(BE1904&gt;0,"","41&gt;0 51-?;"),"")&amp;IF(BF1904&gt;0,IF(BE1904&gt;0,"","52&gt;0 51-?;"),"")&amp;IF(AW1904&gt;=AX1904,"","43&gt;44;")&amp;IF(CA1904&gt;0,IF(AW1904&gt;0,"","71 &gt; 0 43-?;"),"")</f>
        <v/>
      </c>
    </row>
    <row r="1905" spans="1:93" ht="12" x14ac:dyDescent="0.2">
      <c r="A1905" s="45"/>
      <c r="B1905" s="46"/>
      <c r="C1905" s="121"/>
      <c r="D1905" s="121"/>
      <c r="E1905" s="336"/>
      <c r="F1905" s="122"/>
      <c r="G1905" s="46"/>
      <c r="H1905" s="45"/>
      <c r="I1905" s="45"/>
      <c r="J1905" s="45"/>
      <c r="K1905" s="45"/>
      <c r="L1905" s="45"/>
      <c r="M1905" s="46"/>
      <c r="N1905" s="46"/>
      <c r="O1905" s="48"/>
      <c r="P1905" s="48"/>
      <c r="Q1905" s="46"/>
      <c r="R1905" s="48"/>
      <c r="S1905" s="48"/>
      <c r="T1905" s="48"/>
      <c r="U1905" s="48"/>
      <c r="V1905" s="48"/>
      <c r="W1905" s="46"/>
      <c r="X1905" s="48"/>
      <c r="Y1905" s="48"/>
      <c r="Z1905" s="157"/>
      <c r="AA1905" s="47"/>
      <c r="AB1905" s="97"/>
      <c r="AC1905" s="49"/>
      <c r="AD1905" s="49"/>
      <c r="AE1905" s="49"/>
      <c r="AF1905" s="49"/>
      <c r="AG1905" s="49"/>
      <c r="AH1905" s="47"/>
      <c r="AI1905" s="47"/>
      <c r="AJ1905" s="47"/>
      <c r="AK1905" s="190"/>
      <c r="AL1905" s="190"/>
      <c r="AM1905" s="190"/>
      <c r="AN1905" s="190"/>
      <c r="AO1905" s="190"/>
      <c r="AP1905" s="151"/>
      <c r="AQ1905" s="322"/>
      <c r="AR1905" s="322"/>
      <c r="AS1905" s="322"/>
      <c r="AT1905" s="47"/>
      <c r="AU1905" s="47"/>
      <c r="AV1905" s="47"/>
      <c r="AW1905" s="47"/>
      <c r="AX1905" s="322"/>
      <c r="AY1905" s="98"/>
      <c r="AZ1905" s="98"/>
      <c r="BA1905" s="47"/>
      <c r="BB1905" s="47"/>
      <c r="BC1905" s="47"/>
      <c r="BD1905" s="47"/>
      <c r="BE1905" s="97"/>
      <c r="BF1905" s="49"/>
      <c r="BG1905" s="239"/>
      <c r="BH1905" s="342"/>
      <c r="BI1905" s="49"/>
      <c r="BJ1905" s="49"/>
      <c r="BK1905" s="49"/>
      <c r="BL1905" s="49"/>
      <c r="BM1905" s="49"/>
      <c r="BN1905" s="47"/>
      <c r="BO1905" s="49"/>
      <c r="BP1905" s="49"/>
      <c r="BQ1905" s="49"/>
      <c r="BR1905" s="323"/>
      <c r="BS1905" s="323"/>
      <c r="BT1905" s="323"/>
      <c r="BU1905" s="49"/>
      <c r="BV1905" s="49"/>
      <c r="BW1905" s="97"/>
      <c r="BX1905" s="97"/>
      <c r="BY1905" s="97"/>
      <c r="BZ1905" s="97"/>
      <c r="CA1905" s="49"/>
      <c r="CB1905" s="49"/>
      <c r="CC1905" s="49"/>
      <c r="CD1905" s="49"/>
      <c r="CE1905" s="49"/>
      <c r="CF1905" s="49"/>
      <c r="CG1905" s="49"/>
      <c r="CH1905" s="49"/>
      <c r="CI1905" s="97"/>
      <c r="CJ1905" s="97"/>
      <c r="CK1905" s="97"/>
      <c r="CL1905" s="97"/>
      <c r="CM1905" s="335"/>
      <c r="CN1905" s="337"/>
      <c r="CO1905" s="315" t="str">
        <f>IF(Формулы!R1905&gt;V1905,"22-?,Дата 14 - Прибыл из УФСИН; ","")&amp;IF(Формулы!Q1905&gt;Y1905,"25-?,Дата 13 - Выбыл в УФСИН;","")&amp;IF(YEAR(ДАННЫЕ!$F$1)=YEAR(ДАННЫЕ!B1905),IF(AT1905&gt;0,"","40-?, вявлен в текущем году! "),"")&amp;IF(YEAR($F$1)=YEAR(W1905),IF(X1905+Y1905&gt;0,"","23-стоит, 24,25 - куда выбыл? "),"")&amp;IF(X1905+Y1905&gt;0,IF(YEAR($F$1)=YEAR(W1905),"","24+25&gt;0? 23 - когда выбыл? "),"")&amp;IF(BA1905&lt;BB1905,"47&gt;=48; ","")&amp;IF(BA1905&lt;BC1905,"47&gt;=49; ","")&amp;IF(BA1905&lt;BD1905,"47&gt;=50; ","")&amp;IF(BE1905&gt;0,IF(BF1905&gt;0,IF(AU1905&gt;AV1905,"","41 и 42 - ? (51 и 52 &gt; 0);"),"51 &gt; 0 52 - ?;"),"")&amp;IF(AU1905&gt;0,IF(AV1905&gt;AU1905,"41&gt;42;","")&amp;IF(BE1905&gt;0,"","41&gt;0 51-?;"),"")&amp;IF(BF1905&gt;0,IF(BE1905&gt;0,"","52&gt;0 51-?;"),"")&amp;IF(AW1905&gt;=AX1905,"","43&gt;44;")&amp;IF(CA1905&gt;0,IF(AW1905&gt;0,"","71 &gt; 0 43-?;"),"")</f>
        <v/>
      </c>
    </row>
    <row r="1906" spans="1:93" ht="12" x14ac:dyDescent="0.2">
      <c r="A1906" s="45"/>
      <c r="B1906" s="46"/>
      <c r="C1906" s="121"/>
      <c r="D1906" s="121"/>
      <c r="E1906" s="336"/>
      <c r="F1906" s="122"/>
      <c r="G1906" s="46"/>
      <c r="H1906" s="45"/>
      <c r="I1906" s="45"/>
      <c r="J1906" s="45"/>
      <c r="K1906" s="45"/>
      <c r="L1906" s="45"/>
      <c r="M1906" s="46"/>
      <c r="N1906" s="46"/>
      <c r="O1906" s="48"/>
      <c r="P1906" s="48"/>
      <c r="Q1906" s="46"/>
      <c r="R1906" s="48"/>
      <c r="S1906" s="48"/>
      <c r="T1906" s="48"/>
      <c r="U1906" s="48"/>
      <c r="V1906" s="48"/>
      <c r="W1906" s="46"/>
      <c r="X1906" s="48"/>
      <c r="Y1906" s="48"/>
      <c r="Z1906" s="157"/>
      <c r="AA1906" s="47"/>
      <c r="AB1906" s="97"/>
      <c r="AC1906" s="49"/>
      <c r="AD1906" s="49"/>
      <c r="AE1906" s="49"/>
      <c r="AF1906" s="49"/>
      <c r="AG1906" s="49"/>
      <c r="AH1906" s="47"/>
      <c r="AI1906" s="47"/>
      <c r="AJ1906" s="47"/>
      <c r="AK1906" s="190"/>
      <c r="AL1906" s="190"/>
      <c r="AM1906" s="190"/>
      <c r="AN1906" s="190"/>
      <c r="AO1906" s="190"/>
      <c r="AP1906" s="151"/>
      <c r="AQ1906" s="322"/>
      <c r="AR1906" s="322"/>
      <c r="AS1906" s="322"/>
      <c r="AT1906" s="47"/>
      <c r="AU1906" s="47"/>
      <c r="AV1906" s="47"/>
      <c r="AW1906" s="47"/>
      <c r="AX1906" s="322"/>
      <c r="AY1906" s="98"/>
      <c r="AZ1906" s="98"/>
      <c r="BA1906" s="47"/>
      <c r="BB1906" s="47"/>
      <c r="BC1906" s="47"/>
      <c r="BD1906" s="47"/>
      <c r="BE1906" s="97"/>
      <c r="BF1906" s="49"/>
      <c r="BG1906" s="239"/>
      <c r="BH1906" s="342"/>
      <c r="BI1906" s="49"/>
      <c r="BJ1906" s="49"/>
      <c r="BK1906" s="49"/>
      <c r="BL1906" s="49"/>
      <c r="BM1906" s="49"/>
      <c r="BN1906" s="47"/>
      <c r="BO1906" s="49"/>
      <c r="BP1906" s="49"/>
      <c r="BQ1906" s="49"/>
      <c r="BR1906" s="323"/>
      <c r="BS1906" s="323"/>
      <c r="BT1906" s="323"/>
      <c r="BU1906" s="49"/>
      <c r="BV1906" s="49"/>
      <c r="BW1906" s="97"/>
      <c r="BX1906" s="97"/>
      <c r="BY1906" s="97"/>
      <c r="BZ1906" s="97"/>
      <c r="CA1906" s="49"/>
      <c r="CB1906" s="49"/>
      <c r="CC1906" s="49"/>
      <c r="CD1906" s="49"/>
      <c r="CE1906" s="49"/>
      <c r="CF1906" s="49"/>
      <c r="CG1906" s="49"/>
      <c r="CH1906" s="49"/>
      <c r="CI1906" s="97"/>
      <c r="CJ1906" s="97"/>
      <c r="CK1906" s="97"/>
      <c r="CL1906" s="97"/>
      <c r="CM1906" s="335"/>
      <c r="CN1906" s="337"/>
      <c r="CO1906" s="315" t="str">
        <f>IF(Формулы!R1906&gt;V1906,"22-?,Дата 14 - Прибыл из УФСИН; ","")&amp;IF(Формулы!Q1906&gt;Y1906,"25-?,Дата 13 - Выбыл в УФСИН;","")&amp;IF(YEAR(ДАННЫЕ!$F$1)=YEAR(ДАННЫЕ!B1906),IF(AT1906&gt;0,"","40-?, вявлен в текущем году! "),"")&amp;IF(YEAR($F$1)=YEAR(W1906),IF(X1906+Y1906&gt;0,"","23-стоит, 24,25 - куда выбыл? "),"")&amp;IF(X1906+Y1906&gt;0,IF(YEAR($F$1)=YEAR(W1906),"","24+25&gt;0? 23 - когда выбыл? "),"")&amp;IF(BA1906&lt;BB1906,"47&gt;=48; ","")&amp;IF(BA1906&lt;BC1906,"47&gt;=49; ","")&amp;IF(BA1906&lt;BD1906,"47&gt;=50; ","")&amp;IF(BE1906&gt;0,IF(BF1906&gt;0,IF(AU1906&gt;AV1906,"","41 и 42 - ? (51 и 52 &gt; 0);"),"51 &gt; 0 52 - ?;"),"")&amp;IF(AU1906&gt;0,IF(AV1906&gt;AU1906,"41&gt;42;","")&amp;IF(BE1906&gt;0,"","41&gt;0 51-?;"),"")&amp;IF(BF1906&gt;0,IF(BE1906&gt;0,"","52&gt;0 51-?;"),"")&amp;IF(AW1906&gt;=AX1906,"","43&gt;44;")&amp;IF(CA1906&gt;0,IF(AW1906&gt;0,"","71 &gt; 0 43-?;"),"")</f>
        <v/>
      </c>
    </row>
    <row r="1907" spans="1:93" ht="12" x14ac:dyDescent="0.2">
      <c r="A1907" s="45"/>
      <c r="B1907" s="46"/>
      <c r="C1907" s="121"/>
      <c r="D1907" s="121"/>
      <c r="E1907" s="336"/>
      <c r="F1907" s="122"/>
      <c r="G1907" s="46"/>
      <c r="H1907" s="45"/>
      <c r="I1907" s="45"/>
      <c r="J1907" s="45"/>
      <c r="K1907" s="45"/>
      <c r="L1907" s="45"/>
      <c r="M1907" s="46"/>
      <c r="N1907" s="46"/>
      <c r="O1907" s="48"/>
      <c r="P1907" s="48"/>
      <c r="Q1907" s="46"/>
      <c r="R1907" s="48"/>
      <c r="S1907" s="48"/>
      <c r="T1907" s="48"/>
      <c r="U1907" s="48"/>
      <c r="V1907" s="48"/>
      <c r="W1907" s="46"/>
      <c r="X1907" s="48"/>
      <c r="Y1907" s="48"/>
      <c r="Z1907" s="157"/>
      <c r="AA1907" s="47"/>
      <c r="AB1907" s="97"/>
      <c r="AC1907" s="49"/>
      <c r="AD1907" s="49"/>
      <c r="AE1907" s="49"/>
      <c r="AF1907" s="49"/>
      <c r="AG1907" s="49"/>
      <c r="AH1907" s="47"/>
      <c r="AI1907" s="47"/>
      <c r="AJ1907" s="47"/>
      <c r="AK1907" s="190"/>
      <c r="AL1907" s="190"/>
      <c r="AM1907" s="190"/>
      <c r="AN1907" s="190"/>
      <c r="AO1907" s="190"/>
      <c r="AP1907" s="151"/>
      <c r="AQ1907" s="322"/>
      <c r="AR1907" s="322"/>
      <c r="AS1907" s="322"/>
      <c r="AT1907" s="47"/>
      <c r="AU1907" s="47"/>
      <c r="AV1907" s="47"/>
      <c r="AW1907" s="47"/>
      <c r="AX1907" s="322"/>
      <c r="AY1907" s="98"/>
      <c r="AZ1907" s="98"/>
      <c r="BA1907" s="47"/>
      <c r="BB1907" s="47"/>
      <c r="BC1907" s="47"/>
      <c r="BD1907" s="47"/>
      <c r="BE1907" s="97"/>
      <c r="BF1907" s="49"/>
      <c r="BG1907" s="239"/>
      <c r="BH1907" s="342"/>
      <c r="BI1907" s="49"/>
      <c r="BJ1907" s="49"/>
      <c r="BK1907" s="49"/>
      <c r="BL1907" s="49"/>
      <c r="BM1907" s="49"/>
      <c r="BN1907" s="47"/>
      <c r="BO1907" s="49"/>
      <c r="BP1907" s="49"/>
      <c r="BQ1907" s="49"/>
      <c r="BR1907" s="323"/>
      <c r="BS1907" s="323"/>
      <c r="BT1907" s="323"/>
      <c r="BU1907" s="49"/>
      <c r="BV1907" s="49"/>
      <c r="BW1907" s="97"/>
      <c r="BX1907" s="97"/>
      <c r="BY1907" s="97"/>
      <c r="BZ1907" s="97"/>
      <c r="CA1907" s="49"/>
      <c r="CB1907" s="49"/>
      <c r="CC1907" s="49"/>
      <c r="CD1907" s="49"/>
      <c r="CE1907" s="49"/>
      <c r="CF1907" s="49"/>
      <c r="CG1907" s="49"/>
      <c r="CH1907" s="49"/>
      <c r="CI1907" s="97"/>
      <c r="CJ1907" s="97"/>
      <c r="CK1907" s="97"/>
      <c r="CL1907" s="97"/>
      <c r="CM1907" s="335"/>
      <c r="CN1907" s="337"/>
      <c r="CO1907" s="315" t="str">
        <f>IF(Формулы!R1907&gt;V1907,"22-?,Дата 14 - Прибыл из УФСИН; ","")&amp;IF(Формулы!Q1907&gt;Y1907,"25-?,Дата 13 - Выбыл в УФСИН;","")&amp;IF(YEAR(ДАННЫЕ!$F$1)=YEAR(ДАННЫЕ!B1907),IF(AT1907&gt;0,"","40-?, вявлен в текущем году! "),"")&amp;IF(YEAR($F$1)=YEAR(W1907),IF(X1907+Y1907&gt;0,"","23-стоит, 24,25 - куда выбыл? "),"")&amp;IF(X1907+Y1907&gt;0,IF(YEAR($F$1)=YEAR(W1907),"","24+25&gt;0? 23 - когда выбыл? "),"")&amp;IF(BA1907&lt;BB1907,"47&gt;=48; ","")&amp;IF(BA1907&lt;BC1907,"47&gt;=49; ","")&amp;IF(BA1907&lt;BD1907,"47&gt;=50; ","")&amp;IF(BE1907&gt;0,IF(BF1907&gt;0,IF(AU1907&gt;AV1907,"","41 и 42 - ? (51 и 52 &gt; 0);"),"51 &gt; 0 52 - ?;"),"")&amp;IF(AU1907&gt;0,IF(AV1907&gt;AU1907,"41&gt;42;","")&amp;IF(BE1907&gt;0,"","41&gt;0 51-?;"),"")&amp;IF(BF1907&gt;0,IF(BE1907&gt;0,"","52&gt;0 51-?;"),"")&amp;IF(AW1907&gt;=AX1907,"","43&gt;44;")&amp;IF(CA1907&gt;0,IF(AW1907&gt;0,"","71 &gt; 0 43-?;"),"")</f>
        <v/>
      </c>
    </row>
    <row r="1908" spans="1:93" ht="12" x14ac:dyDescent="0.2">
      <c r="A1908" s="45"/>
      <c r="B1908" s="46"/>
      <c r="C1908" s="121"/>
      <c r="D1908" s="121"/>
      <c r="E1908" s="336"/>
      <c r="F1908" s="122"/>
      <c r="G1908" s="46"/>
      <c r="H1908" s="45"/>
      <c r="I1908" s="45"/>
      <c r="J1908" s="45"/>
      <c r="K1908" s="45"/>
      <c r="L1908" s="45"/>
      <c r="M1908" s="46"/>
      <c r="N1908" s="46"/>
      <c r="O1908" s="48"/>
      <c r="P1908" s="48"/>
      <c r="Q1908" s="46"/>
      <c r="R1908" s="48"/>
      <c r="S1908" s="48"/>
      <c r="T1908" s="48"/>
      <c r="U1908" s="48"/>
      <c r="V1908" s="48"/>
      <c r="W1908" s="46"/>
      <c r="X1908" s="48"/>
      <c r="Y1908" s="48"/>
      <c r="Z1908" s="157"/>
      <c r="AA1908" s="47"/>
      <c r="AB1908" s="97"/>
      <c r="AC1908" s="49"/>
      <c r="AD1908" s="49"/>
      <c r="AE1908" s="49"/>
      <c r="AF1908" s="49"/>
      <c r="AG1908" s="49"/>
      <c r="AH1908" s="47"/>
      <c r="AI1908" s="47"/>
      <c r="AJ1908" s="47"/>
      <c r="AK1908" s="190"/>
      <c r="AL1908" s="190"/>
      <c r="AM1908" s="190"/>
      <c r="AN1908" s="190"/>
      <c r="AO1908" s="190"/>
      <c r="AP1908" s="151"/>
      <c r="AQ1908" s="322"/>
      <c r="AR1908" s="322"/>
      <c r="AS1908" s="322"/>
      <c r="AT1908" s="47"/>
      <c r="AU1908" s="47"/>
      <c r="AV1908" s="47"/>
      <c r="AW1908" s="47"/>
      <c r="AX1908" s="322"/>
      <c r="AY1908" s="98"/>
      <c r="AZ1908" s="98"/>
      <c r="BA1908" s="47"/>
      <c r="BB1908" s="47"/>
      <c r="BC1908" s="47"/>
      <c r="BD1908" s="47"/>
      <c r="BE1908" s="97"/>
      <c r="BF1908" s="49"/>
      <c r="BG1908" s="239"/>
      <c r="BH1908" s="342"/>
      <c r="BI1908" s="49"/>
      <c r="BJ1908" s="49"/>
      <c r="BK1908" s="49"/>
      <c r="BL1908" s="49"/>
      <c r="BM1908" s="49"/>
      <c r="BN1908" s="47"/>
      <c r="BO1908" s="49"/>
      <c r="BP1908" s="49"/>
      <c r="BQ1908" s="49"/>
      <c r="BR1908" s="323"/>
      <c r="BS1908" s="323"/>
      <c r="BT1908" s="323"/>
      <c r="BU1908" s="49"/>
      <c r="BV1908" s="49"/>
      <c r="BW1908" s="97"/>
      <c r="BX1908" s="97"/>
      <c r="BY1908" s="97"/>
      <c r="BZ1908" s="97"/>
      <c r="CA1908" s="49"/>
      <c r="CB1908" s="49"/>
      <c r="CC1908" s="49"/>
      <c r="CD1908" s="49"/>
      <c r="CE1908" s="49"/>
      <c r="CF1908" s="49"/>
      <c r="CG1908" s="49"/>
      <c r="CH1908" s="49"/>
      <c r="CI1908" s="97"/>
      <c r="CJ1908" s="97"/>
      <c r="CK1908" s="97"/>
      <c r="CL1908" s="97"/>
      <c r="CM1908" s="335"/>
      <c r="CN1908" s="337"/>
      <c r="CO1908" s="315" t="str">
        <f>IF(Формулы!R1908&gt;V1908,"22-?,Дата 14 - Прибыл из УФСИН; ","")&amp;IF(Формулы!Q1908&gt;Y1908,"25-?,Дата 13 - Выбыл в УФСИН;","")&amp;IF(YEAR(ДАННЫЕ!$F$1)=YEAR(ДАННЫЕ!B1908),IF(AT1908&gt;0,"","40-?, вявлен в текущем году! "),"")&amp;IF(YEAR($F$1)=YEAR(W1908),IF(X1908+Y1908&gt;0,"","23-стоит, 24,25 - куда выбыл? "),"")&amp;IF(X1908+Y1908&gt;0,IF(YEAR($F$1)=YEAR(W1908),"","24+25&gt;0? 23 - когда выбыл? "),"")&amp;IF(BA1908&lt;BB1908,"47&gt;=48; ","")&amp;IF(BA1908&lt;BC1908,"47&gt;=49; ","")&amp;IF(BA1908&lt;BD1908,"47&gt;=50; ","")&amp;IF(BE1908&gt;0,IF(BF1908&gt;0,IF(AU1908&gt;AV1908,"","41 и 42 - ? (51 и 52 &gt; 0);"),"51 &gt; 0 52 - ?;"),"")&amp;IF(AU1908&gt;0,IF(AV1908&gt;AU1908,"41&gt;42;","")&amp;IF(BE1908&gt;0,"","41&gt;0 51-?;"),"")&amp;IF(BF1908&gt;0,IF(BE1908&gt;0,"","52&gt;0 51-?;"),"")&amp;IF(AW1908&gt;=AX1908,"","43&gt;44;")&amp;IF(CA1908&gt;0,IF(AW1908&gt;0,"","71 &gt; 0 43-?;"),"")</f>
        <v/>
      </c>
    </row>
    <row r="1909" spans="1:93" ht="12" x14ac:dyDescent="0.2">
      <c r="A1909" s="45"/>
      <c r="B1909" s="46"/>
      <c r="C1909" s="121"/>
      <c r="D1909" s="121"/>
      <c r="E1909" s="336"/>
      <c r="F1909" s="122"/>
      <c r="G1909" s="46"/>
      <c r="H1909" s="45"/>
      <c r="I1909" s="45"/>
      <c r="J1909" s="45"/>
      <c r="K1909" s="45"/>
      <c r="L1909" s="45"/>
      <c r="M1909" s="46"/>
      <c r="N1909" s="46"/>
      <c r="O1909" s="48"/>
      <c r="P1909" s="48"/>
      <c r="Q1909" s="46"/>
      <c r="R1909" s="48"/>
      <c r="S1909" s="48"/>
      <c r="T1909" s="48"/>
      <c r="U1909" s="48"/>
      <c r="V1909" s="48"/>
      <c r="W1909" s="46"/>
      <c r="X1909" s="48"/>
      <c r="Y1909" s="48"/>
      <c r="Z1909" s="157"/>
      <c r="AA1909" s="47"/>
      <c r="AB1909" s="97"/>
      <c r="AC1909" s="49"/>
      <c r="AD1909" s="49"/>
      <c r="AE1909" s="49"/>
      <c r="AF1909" s="49"/>
      <c r="AG1909" s="49"/>
      <c r="AH1909" s="47"/>
      <c r="AI1909" s="47"/>
      <c r="AJ1909" s="47"/>
      <c r="AK1909" s="190"/>
      <c r="AL1909" s="190"/>
      <c r="AM1909" s="190"/>
      <c r="AN1909" s="190"/>
      <c r="AO1909" s="190"/>
      <c r="AP1909" s="151"/>
      <c r="AQ1909" s="322"/>
      <c r="AR1909" s="322"/>
      <c r="AS1909" s="322"/>
      <c r="AT1909" s="47"/>
      <c r="AU1909" s="47"/>
      <c r="AV1909" s="47"/>
      <c r="AW1909" s="47"/>
      <c r="AX1909" s="322"/>
      <c r="AY1909" s="98"/>
      <c r="AZ1909" s="98"/>
      <c r="BA1909" s="47"/>
      <c r="BB1909" s="47"/>
      <c r="BC1909" s="47"/>
      <c r="BD1909" s="47"/>
      <c r="BE1909" s="97"/>
      <c r="BF1909" s="49"/>
      <c r="BG1909" s="239"/>
      <c r="BH1909" s="342"/>
      <c r="BI1909" s="49"/>
      <c r="BJ1909" s="49"/>
      <c r="BK1909" s="49"/>
      <c r="BL1909" s="49"/>
      <c r="BM1909" s="49"/>
      <c r="BN1909" s="47"/>
      <c r="BO1909" s="49"/>
      <c r="BP1909" s="49"/>
      <c r="BQ1909" s="49"/>
      <c r="BR1909" s="323"/>
      <c r="BS1909" s="323"/>
      <c r="BT1909" s="323"/>
      <c r="BU1909" s="49"/>
      <c r="BV1909" s="49"/>
      <c r="BW1909" s="97"/>
      <c r="BX1909" s="97"/>
      <c r="BY1909" s="97"/>
      <c r="BZ1909" s="97"/>
      <c r="CA1909" s="49"/>
      <c r="CB1909" s="49"/>
      <c r="CC1909" s="49"/>
      <c r="CD1909" s="49"/>
      <c r="CE1909" s="49"/>
      <c r="CF1909" s="49"/>
      <c r="CG1909" s="49"/>
      <c r="CH1909" s="49"/>
      <c r="CI1909" s="97"/>
      <c r="CJ1909" s="97"/>
      <c r="CK1909" s="97"/>
      <c r="CL1909" s="97"/>
      <c r="CM1909" s="335"/>
      <c r="CN1909" s="337"/>
      <c r="CO1909" s="315" t="str">
        <f>IF(Формулы!R1909&gt;V1909,"22-?,Дата 14 - Прибыл из УФСИН; ","")&amp;IF(Формулы!Q1909&gt;Y1909,"25-?,Дата 13 - Выбыл в УФСИН;","")&amp;IF(YEAR(ДАННЫЕ!$F$1)=YEAR(ДАННЫЕ!B1909),IF(AT1909&gt;0,"","40-?, вявлен в текущем году! "),"")&amp;IF(YEAR($F$1)=YEAR(W1909),IF(X1909+Y1909&gt;0,"","23-стоит, 24,25 - куда выбыл? "),"")&amp;IF(X1909+Y1909&gt;0,IF(YEAR($F$1)=YEAR(W1909),"","24+25&gt;0? 23 - когда выбыл? "),"")&amp;IF(BA1909&lt;BB1909,"47&gt;=48; ","")&amp;IF(BA1909&lt;BC1909,"47&gt;=49; ","")&amp;IF(BA1909&lt;BD1909,"47&gt;=50; ","")&amp;IF(BE1909&gt;0,IF(BF1909&gt;0,IF(AU1909&gt;AV1909,"","41 и 42 - ? (51 и 52 &gt; 0);"),"51 &gt; 0 52 - ?;"),"")&amp;IF(AU1909&gt;0,IF(AV1909&gt;AU1909,"41&gt;42;","")&amp;IF(BE1909&gt;0,"","41&gt;0 51-?;"),"")&amp;IF(BF1909&gt;0,IF(BE1909&gt;0,"","52&gt;0 51-?;"),"")&amp;IF(AW1909&gt;=AX1909,"","43&gt;44;")&amp;IF(CA1909&gt;0,IF(AW1909&gt;0,"","71 &gt; 0 43-?;"),"")</f>
        <v/>
      </c>
    </row>
    <row r="1910" spans="1:93" ht="12" x14ac:dyDescent="0.2">
      <c r="A1910" s="45"/>
      <c r="B1910" s="46"/>
      <c r="C1910" s="121"/>
      <c r="D1910" s="121"/>
      <c r="E1910" s="336"/>
      <c r="F1910" s="122"/>
      <c r="G1910" s="46"/>
      <c r="H1910" s="45"/>
      <c r="I1910" s="45"/>
      <c r="J1910" s="45"/>
      <c r="K1910" s="45"/>
      <c r="L1910" s="45"/>
      <c r="M1910" s="46"/>
      <c r="N1910" s="46"/>
      <c r="O1910" s="48"/>
      <c r="P1910" s="48"/>
      <c r="Q1910" s="46"/>
      <c r="R1910" s="48"/>
      <c r="S1910" s="48"/>
      <c r="T1910" s="48"/>
      <c r="U1910" s="48"/>
      <c r="V1910" s="48"/>
      <c r="W1910" s="46"/>
      <c r="X1910" s="48"/>
      <c r="Y1910" s="48"/>
      <c r="Z1910" s="157"/>
      <c r="AA1910" s="47"/>
      <c r="AB1910" s="97"/>
      <c r="AC1910" s="49"/>
      <c r="AD1910" s="49"/>
      <c r="AE1910" s="49"/>
      <c r="AF1910" s="49"/>
      <c r="AG1910" s="49"/>
      <c r="AH1910" s="47"/>
      <c r="AI1910" s="47"/>
      <c r="AJ1910" s="47"/>
      <c r="AK1910" s="190"/>
      <c r="AL1910" s="190"/>
      <c r="AM1910" s="190"/>
      <c r="AN1910" s="190"/>
      <c r="AO1910" s="190"/>
      <c r="AP1910" s="151"/>
      <c r="AQ1910" s="322"/>
      <c r="AR1910" s="322"/>
      <c r="AS1910" s="322"/>
      <c r="AT1910" s="47"/>
      <c r="AU1910" s="47"/>
      <c r="AV1910" s="47"/>
      <c r="AW1910" s="47"/>
      <c r="AX1910" s="322"/>
      <c r="AY1910" s="98"/>
      <c r="AZ1910" s="98"/>
      <c r="BA1910" s="47"/>
      <c r="BB1910" s="47"/>
      <c r="BC1910" s="47"/>
      <c r="BD1910" s="47"/>
      <c r="BE1910" s="97"/>
      <c r="BF1910" s="49"/>
      <c r="BG1910" s="239"/>
      <c r="BH1910" s="342"/>
      <c r="BI1910" s="49"/>
      <c r="BJ1910" s="49"/>
      <c r="BK1910" s="49"/>
      <c r="BL1910" s="49"/>
      <c r="BM1910" s="49"/>
      <c r="BN1910" s="47"/>
      <c r="BO1910" s="49"/>
      <c r="BP1910" s="49"/>
      <c r="BQ1910" s="49"/>
      <c r="BR1910" s="323"/>
      <c r="BS1910" s="323"/>
      <c r="BT1910" s="323"/>
      <c r="BU1910" s="49"/>
      <c r="BV1910" s="49"/>
      <c r="BW1910" s="97"/>
      <c r="BX1910" s="97"/>
      <c r="BY1910" s="97"/>
      <c r="BZ1910" s="97"/>
      <c r="CA1910" s="49"/>
      <c r="CB1910" s="49"/>
      <c r="CC1910" s="49"/>
      <c r="CD1910" s="49"/>
      <c r="CE1910" s="49"/>
      <c r="CF1910" s="49"/>
      <c r="CG1910" s="49"/>
      <c r="CH1910" s="49"/>
      <c r="CI1910" s="97"/>
      <c r="CJ1910" s="97"/>
      <c r="CK1910" s="97"/>
      <c r="CL1910" s="97"/>
      <c r="CM1910" s="335"/>
      <c r="CN1910" s="337"/>
      <c r="CO1910" s="315" t="str">
        <f>IF(Формулы!R1910&gt;V1910,"22-?,Дата 14 - Прибыл из УФСИН; ","")&amp;IF(Формулы!Q1910&gt;Y1910,"25-?,Дата 13 - Выбыл в УФСИН;","")&amp;IF(YEAR(ДАННЫЕ!$F$1)=YEAR(ДАННЫЕ!B1910),IF(AT1910&gt;0,"","40-?, вявлен в текущем году! "),"")&amp;IF(YEAR($F$1)=YEAR(W1910),IF(X1910+Y1910&gt;0,"","23-стоит, 24,25 - куда выбыл? "),"")&amp;IF(X1910+Y1910&gt;0,IF(YEAR($F$1)=YEAR(W1910),"","24+25&gt;0? 23 - когда выбыл? "),"")&amp;IF(BA1910&lt;BB1910,"47&gt;=48; ","")&amp;IF(BA1910&lt;BC1910,"47&gt;=49; ","")&amp;IF(BA1910&lt;BD1910,"47&gt;=50; ","")&amp;IF(BE1910&gt;0,IF(BF1910&gt;0,IF(AU1910&gt;AV1910,"","41 и 42 - ? (51 и 52 &gt; 0);"),"51 &gt; 0 52 - ?;"),"")&amp;IF(AU1910&gt;0,IF(AV1910&gt;AU1910,"41&gt;42;","")&amp;IF(BE1910&gt;0,"","41&gt;0 51-?;"),"")&amp;IF(BF1910&gt;0,IF(BE1910&gt;0,"","52&gt;0 51-?;"),"")&amp;IF(AW1910&gt;=AX1910,"","43&gt;44;")&amp;IF(CA1910&gt;0,IF(AW1910&gt;0,"","71 &gt; 0 43-?;"),"")</f>
        <v/>
      </c>
    </row>
    <row r="1911" spans="1:93" ht="12" x14ac:dyDescent="0.2">
      <c r="A1911" s="45"/>
      <c r="B1911" s="46"/>
      <c r="C1911" s="121"/>
      <c r="D1911" s="121"/>
      <c r="E1911" s="336"/>
      <c r="F1911" s="122"/>
      <c r="G1911" s="46"/>
      <c r="H1911" s="45"/>
      <c r="I1911" s="45"/>
      <c r="J1911" s="45"/>
      <c r="K1911" s="45"/>
      <c r="L1911" s="45"/>
      <c r="M1911" s="46"/>
      <c r="N1911" s="46"/>
      <c r="O1911" s="48"/>
      <c r="P1911" s="48"/>
      <c r="Q1911" s="46"/>
      <c r="R1911" s="48"/>
      <c r="S1911" s="48"/>
      <c r="T1911" s="48"/>
      <c r="U1911" s="48"/>
      <c r="V1911" s="48"/>
      <c r="W1911" s="46"/>
      <c r="X1911" s="48"/>
      <c r="Y1911" s="48"/>
      <c r="Z1911" s="157"/>
      <c r="AA1911" s="47"/>
      <c r="AB1911" s="97"/>
      <c r="AC1911" s="49"/>
      <c r="AD1911" s="49"/>
      <c r="AE1911" s="49"/>
      <c r="AF1911" s="49"/>
      <c r="AG1911" s="49"/>
      <c r="AH1911" s="47"/>
      <c r="AI1911" s="47"/>
      <c r="AJ1911" s="47"/>
      <c r="AK1911" s="190"/>
      <c r="AL1911" s="190"/>
      <c r="AM1911" s="190"/>
      <c r="AN1911" s="190"/>
      <c r="AO1911" s="190"/>
      <c r="AP1911" s="151"/>
      <c r="AQ1911" s="322"/>
      <c r="AR1911" s="322"/>
      <c r="AS1911" s="322"/>
      <c r="AT1911" s="47"/>
      <c r="AU1911" s="47"/>
      <c r="AV1911" s="47"/>
      <c r="AW1911" s="47"/>
      <c r="AX1911" s="322"/>
      <c r="AY1911" s="98"/>
      <c r="AZ1911" s="98"/>
      <c r="BA1911" s="47"/>
      <c r="BB1911" s="47"/>
      <c r="BC1911" s="47"/>
      <c r="BD1911" s="47"/>
      <c r="BE1911" s="97"/>
      <c r="BF1911" s="49"/>
      <c r="BG1911" s="239"/>
      <c r="BH1911" s="342"/>
      <c r="BI1911" s="49"/>
      <c r="BJ1911" s="49"/>
      <c r="BK1911" s="49"/>
      <c r="BL1911" s="49"/>
      <c r="BM1911" s="49"/>
      <c r="BN1911" s="47"/>
      <c r="BO1911" s="49"/>
      <c r="BP1911" s="49"/>
      <c r="BQ1911" s="49"/>
      <c r="BR1911" s="323"/>
      <c r="BS1911" s="323"/>
      <c r="BT1911" s="323"/>
      <c r="BU1911" s="49"/>
      <c r="BV1911" s="49"/>
      <c r="BW1911" s="97"/>
      <c r="BX1911" s="97"/>
      <c r="BY1911" s="97"/>
      <c r="BZ1911" s="97"/>
      <c r="CA1911" s="49"/>
      <c r="CB1911" s="49"/>
      <c r="CC1911" s="49"/>
      <c r="CD1911" s="49"/>
      <c r="CE1911" s="49"/>
      <c r="CF1911" s="49"/>
      <c r="CG1911" s="49"/>
      <c r="CH1911" s="49"/>
      <c r="CI1911" s="97"/>
      <c r="CJ1911" s="97"/>
      <c r="CK1911" s="97"/>
      <c r="CL1911" s="97"/>
      <c r="CM1911" s="335"/>
      <c r="CN1911" s="337"/>
      <c r="CO1911" s="315" t="str">
        <f>IF(Формулы!R1911&gt;V1911,"22-?,Дата 14 - Прибыл из УФСИН; ","")&amp;IF(Формулы!Q1911&gt;Y1911,"25-?,Дата 13 - Выбыл в УФСИН;","")&amp;IF(YEAR(ДАННЫЕ!$F$1)=YEAR(ДАННЫЕ!B1911),IF(AT1911&gt;0,"","40-?, вявлен в текущем году! "),"")&amp;IF(YEAR($F$1)=YEAR(W1911),IF(X1911+Y1911&gt;0,"","23-стоит, 24,25 - куда выбыл? "),"")&amp;IF(X1911+Y1911&gt;0,IF(YEAR($F$1)=YEAR(W1911),"","24+25&gt;0? 23 - когда выбыл? "),"")&amp;IF(BA1911&lt;BB1911,"47&gt;=48; ","")&amp;IF(BA1911&lt;BC1911,"47&gt;=49; ","")&amp;IF(BA1911&lt;BD1911,"47&gt;=50; ","")&amp;IF(BE1911&gt;0,IF(BF1911&gt;0,IF(AU1911&gt;AV1911,"","41 и 42 - ? (51 и 52 &gt; 0);"),"51 &gt; 0 52 - ?;"),"")&amp;IF(AU1911&gt;0,IF(AV1911&gt;AU1911,"41&gt;42;","")&amp;IF(BE1911&gt;0,"","41&gt;0 51-?;"),"")&amp;IF(BF1911&gt;0,IF(BE1911&gt;0,"","52&gt;0 51-?;"),"")&amp;IF(AW1911&gt;=AX1911,"","43&gt;44;")&amp;IF(CA1911&gt;0,IF(AW1911&gt;0,"","71 &gt; 0 43-?;"),"")</f>
        <v/>
      </c>
    </row>
    <row r="1912" spans="1:93" ht="12" x14ac:dyDescent="0.2">
      <c r="A1912" s="45"/>
      <c r="B1912" s="46"/>
      <c r="C1912" s="121"/>
      <c r="D1912" s="121"/>
      <c r="E1912" s="336"/>
      <c r="F1912" s="122"/>
      <c r="G1912" s="46"/>
      <c r="H1912" s="45"/>
      <c r="I1912" s="45"/>
      <c r="J1912" s="45"/>
      <c r="K1912" s="45"/>
      <c r="L1912" s="45"/>
      <c r="M1912" s="46"/>
      <c r="N1912" s="46"/>
      <c r="O1912" s="48"/>
      <c r="P1912" s="48"/>
      <c r="Q1912" s="46"/>
      <c r="R1912" s="48"/>
      <c r="S1912" s="48"/>
      <c r="T1912" s="48"/>
      <c r="U1912" s="48"/>
      <c r="V1912" s="48"/>
      <c r="W1912" s="46"/>
      <c r="X1912" s="48"/>
      <c r="Y1912" s="48"/>
      <c r="Z1912" s="157"/>
      <c r="AA1912" s="47"/>
      <c r="AB1912" s="97"/>
      <c r="AC1912" s="49"/>
      <c r="AD1912" s="49"/>
      <c r="AE1912" s="49"/>
      <c r="AF1912" s="49"/>
      <c r="AG1912" s="49"/>
      <c r="AH1912" s="47"/>
      <c r="AI1912" s="47"/>
      <c r="AJ1912" s="47"/>
      <c r="AK1912" s="190"/>
      <c r="AL1912" s="190"/>
      <c r="AM1912" s="190"/>
      <c r="AN1912" s="190"/>
      <c r="AO1912" s="190"/>
      <c r="AP1912" s="151"/>
      <c r="AQ1912" s="322"/>
      <c r="AR1912" s="322"/>
      <c r="AS1912" s="322"/>
      <c r="AT1912" s="47"/>
      <c r="AU1912" s="47"/>
      <c r="AV1912" s="47"/>
      <c r="AW1912" s="47"/>
      <c r="AX1912" s="322"/>
      <c r="AY1912" s="98"/>
      <c r="AZ1912" s="98"/>
      <c r="BA1912" s="47"/>
      <c r="BB1912" s="47"/>
      <c r="BC1912" s="47"/>
      <c r="BD1912" s="47"/>
      <c r="BE1912" s="97"/>
      <c r="BF1912" s="49"/>
      <c r="BG1912" s="239"/>
      <c r="BH1912" s="342"/>
      <c r="BI1912" s="49"/>
      <c r="BJ1912" s="49"/>
      <c r="BK1912" s="49"/>
      <c r="BL1912" s="49"/>
      <c r="BM1912" s="49"/>
      <c r="BN1912" s="47"/>
      <c r="BO1912" s="49"/>
      <c r="BP1912" s="49"/>
      <c r="BQ1912" s="49"/>
      <c r="BR1912" s="323"/>
      <c r="BS1912" s="323"/>
      <c r="BT1912" s="323"/>
      <c r="BU1912" s="49"/>
      <c r="BV1912" s="49"/>
      <c r="BW1912" s="97"/>
      <c r="BX1912" s="97"/>
      <c r="BY1912" s="97"/>
      <c r="BZ1912" s="97"/>
      <c r="CA1912" s="49"/>
      <c r="CB1912" s="49"/>
      <c r="CC1912" s="49"/>
      <c r="CD1912" s="49"/>
      <c r="CE1912" s="49"/>
      <c r="CF1912" s="49"/>
      <c r="CG1912" s="49"/>
      <c r="CH1912" s="49"/>
      <c r="CI1912" s="97"/>
      <c r="CJ1912" s="97"/>
      <c r="CK1912" s="97"/>
      <c r="CL1912" s="97"/>
      <c r="CM1912" s="335"/>
      <c r="CN1912" s="337"/>
      <c r="CO1912" s="315" t="str">
        <f>IF(Формулы!R1912&gt;V1912,"22-?,Дата 14 - Прибыл из УФСИН; ","")&amp;IF(Формулы!Q1912&gt;Y1912,"25-?,Дата 13 - Выбыл в УФСИН;","")&amp;IF(YEAR(ДАННЫЕ!$F$1)=YEAR(ДАННЫЕ!B1912),IF(AT1912&gt;0,"","40-?, вявлен в текущем году! "),"")&amp;IF(YEAR($F$1)=YEAR(W1912),IF(X1912+Y1912&gt;0,"","23-стоит, 24,25 - куда выбыл? "),"")&amp;IF(X1912+Y1912&gt;0,IF(YEAR($F$1)=YEAR(W1912),"","24+25&gt;0? 23 - когда выбыл? "),"")&amp;IF(BA1912&lt;BB1912,"47&gt;=48; ","")&amp;IF(BA1912&lt;BC1912,"47&gt;=49; ","")&amp;IF(BA1912&lt;BD1912,"47&gt;=50; ","")&amp;IF(BE1912&gt;0,IF(BF1912&gt;0,IF(AU1912&gt;AV1912,"","41 и 42 - ? (51 и 52 &gt; 0);"),"51 &gt; 0 52 - ?;"),"")&amp;IF(AU1912&gt;0,IF(AV1912&gt;AU1912,"41&gt;42;","")&amp;IF(BE1912&gt;0,"","41&gt;0 51-?;"),"")&amp;IF(BF1912&gt;0,IF(BE1912&gt;0,"","52&gt;0 51-?;"),"")&amp;IF(AW1912&gt;=AX1912,"","43&gt;44;")&amp;IF(CA1912&gt;0,IF(AW1912&gt;0,"","71 &gt; 0 43-?;"),"")</f>
        <v/>
      </c>
    </row>
    <row r="1913" spans="1:93" ht="12" x14ac:dyDescent="0.2">
      <c r="A1913" s="45"/>
      <c r="B1913" s="46"/>
      <c r="C1913" s="121"/>
      <c r="D1913" s="121"/>
      <c r="E1913" s="336"/>
      <c r="F1913" s="122"/>
      <c r="G1913" s="46"/>
      <c r="H1913" s="45"/>
      <c r="I1913" s="45"/>
      <c r="J1913" s="45"/>
      <c r="K1913" s="45"/>
      <c r="L1913" s="45"/>
      <c r="M1913" s="46"/>
      <c r="N1913" s="46"/>
      <c r="O1913" s="48"/>
      <c r="P1913" s="48"/>
      <c r="Q1913" s="46"/>
      <c r="R1913" s="48"/>
      <c r="S1913" s="48"/>
      <c r="T1913" s="48"/>
      <c r="U1913" s="48"/>
      <c r="V1913" s="48"/>
      <c r="W1913" s="46"/>
      <c r="X1913" s="48"/>
      <c r="Y1913" s="48"/>
      <c r="Z1913" s="157"/>
      <c r="AA1913" s="47"/>
      <c r="AB1913" s="97"/>
      <c r="AC1913" s="49"/>
      <c r="AD1913" s="49"/>
      <c r="AE1913" s="49"/>
      <c r="AF1913" s="49"/>
      <c r="AG1913" s="49"/>
      <c r="AH1913" s="47"/>
      <c r="AI1913" s="47"/>
      <c r="AJ1913" s="47"/>
      <c r="AK1913" s="190"/>
      <c r="AL1913" s="190"/>
      <c r="AM1913" s="190"/>
      <c r="AN1913" s="190"/>
      <c r="AO1913" s="190"/>
      <c r="AP1913" s="151"/>
      <c r="AQ1913" s="322"/>
      <c r="AR1913" s="322"/>
      <c r="AS1913" s="322"/>
      <c r="AT1913" s="47"/>
      <c r="AU1913" s="47"/>
      <c r="AV1913" s="47"/>
      <c r="AW1913" s="47"/>
      <c r="AX1913" s="322"/>
      <c r="AY1913" s="98"/>
      <c r="AZ1913" s="98"/>
      <c r="BA1913" s="47"/>
      <c r="BB1913" s="47"/>
      <c r="BC1913" s="47"/>
      <c r="BD1913" s="47"/>
      <c r="BE1913" s="97"/>
      <c r="BF1913" s="49"/>
      <c r="BG1913" s="239"/>
      <c r="BH1913" s="342"/>
      <c r="BI1913" s="49"/>
      <c r="BJ1913" s="49"/>
      <c r="BK1913" s="49"/>
      <c r="BL1913" s="49"/>
      <c r="BM1913" s="49"/>
      <c r="BN1913" s="47"/>
      <c r="BO1913" s="49"/>
      <c r="BP1913" s="49"/>
      <c r="BQ1913" s="49"/>
      <c r="BR1913" s="323"/>
      <c r="BS1913" s="323"/>
      <c r="BT1913" s="323"/>
      <c r="BU1913" s="49"/>
      <c r="BV1913" s="49"/>
      <c r="BW1913" s="97"/>
      <c r="BX1913" s="97"/>
      <c r="BY1913" s="97"/>
      <c r="BZ1913" s="97"/>
      <c r="CA1913" s="49"/>
      <c r="CB1913" s="49"/>
      <c r="CC1913" s="49"/>
      <c r="CD1913" s="49"/>
      <c r="CE1913" s="49"/>
      <c r="CF1913" s="49"/>
      <c r="CG1913" s="49"/>
      <c r="CH1913" s="49"/>
      <c r="CI1913" s="97"/>
      <c r="CJ1913" s="97"/>
      <c r="CK1913" s="97"/>
      <c r="CL1913" s="97"/>
      <c r="CM1913" s="335"/>
      <c r="CN1913" s="337"/>
      <c r="CO1913" s="315" t="str">
        <f>IF(Формулы!R1913&gt;V1913,"22-?,Дата 14 - Прибыл из УФСИН; ","")&amp;IF(Формулы!Q1913&gt;Y1913,"25-?,Дата 13 - Выбыл в УФСИН;","")&amp;IF(YEAR(ДАННЫЕ!$F$1)=YEAR(ДАННЫЕ!B1913),IF(AT1913&gt;0,"","40-?, вявлен в текущем году! "),"")&amp;IF(YEAR($F$1)=YEAR(W1913),IF(X1913+Y1913&gt;0,"","23-стоит, 24,25 - куда выбыл? "),"")&amp;IF(X1913+Y1913&gt;0,IF(YEAR($F$1)=YEAR(W1913),"","24+25&gt;0? 23 - когда выбыл? "),"")&amp;IF(BA1913&lt;BB1913,"47&gt;=48; ","")&amp;IF(BA1913&lt;BC1913,"47&gt;=49; ","")&amp;IF(BA1913&lt;BD1913,"47&gt;=50; ","")&amp;IF(BE1913&gt;0,IF(BF1913&gt;0,IF(AU1913&gt;AV1913,"","41 и 42 - ? (51 и 52 &gt; 0);"),"51 &gt; 0 52 - ?;"),"")&amp;IF(AU1913&gt;0,IF(AV1913&gt;AU1913,"41&gt;42;","")&amp;IF(BE1913&gt;0,"","41&gt;0 51-?;"),"")&amp;IF(BF1913&gt;0,IF(BE1913&gt;0,"","52&gt;0 51-?;"),"")&amp;IF(AW1913&gt;=AX1913,"","43&gt;44;")&amp;IF(CA1913&gt;0,IF(AW1913&gt;0,"","71 &gt; 0 43-?;"),"")</f>
        <v/>
      </c>
    </row>
    <row r="1914" spans="1:93" ht="12" x14ac:dyDescent="0.2">
      <c r="A1914" s="45"/>
      <c r="B1914" s="46"/>
      <c r="C1914" s="121"/>
      <c r="D1914" s="121"/>
      <c r="E1914" s="336"/>
      <c r="F1914" s="122"/>
      <c r="G1914" s="46"/>
      <c r="H1914" s="45"/>
      <c r="I1914" s="45"/>
      <c r="J1914" s="45"/>
      <c r="K1914" s="45"/>
      <c r="L1914" s="45"/>
      <c r="M1914" s="46"/>
      <c r="N1914" s="46"/>
      <c r="O1914" s="48"/>
      <c r="P1914" s="48"/>
      <c r="Q1914" s="46"/>
      <c r="R1914" s="48"/>
      <c r="S1914" s="48"/>
      <c r="T1914" s="48"/>
      <c r="U1914" s="48"/>
      <c r="V1914" s="48"/>
      <c r="W1914" s="46"/>
      <c r="X1914" s="48"/>
      <c r="Y1914" s="48"/>
      <c r="Z1914" s="157"/>
      <c r="AA1914" s="47"/>
      <c r="AB1914" s="97"/>
      <c r="AC1914" s="49"/>
      <c r="AD1914" s="49"/>
      <c r="AE1914" s="49"/>
      <c r="AF1914" s="49"/>
      <c r="AG1914" s="49"/>
      <c r="AH1914" s="47"/>
      <c r="AI1914" s="47"/>
      <c r="AJ1914" s="47"/>
      <c r="AK1914" s="190"/>
      <c r="AL1914" s="190"/>
      <c r="AM1914" s="190"/>
      <c r="AN1914" s="190"/>
      <c r="AO1914" s="190"/>
      <c r="AP1914" s="151"/>
      <c r="AQ1914" s="322"/>
      <c r="AR1914" s="322"/>
      <c r="AS1914" s="322"/>
      <c r="AT1914" s="47"/>
      <c r="AU1914" s="47"/>
      <c r="AV1914" s="47"/>
      <c r="AW1914" s="47"/>
      <c r="AX1914" s="322"/>
      <c r="AY1914" s="98"/>
      <c r="AZ1914" s="98"/>
      <c r="BA1914" s="47"/>
      <c r="BB1914" s="47"/>
      <c r="BC1914" s="47"/>
      <c r="BD1914" s="47"/>
      <c r="BE1914" s="97"/>
      <c r="BF1914" s="49"/>
      <c r="BG1914" s="239"/>
      <c r="BH1914" s="342"/>
      <c r="BI1914" s="49"/>
      <c r="BJ1914" s="49"/>
      <c r="BK1914" s="49"/>
      <c r="BL1914" s="49"/>
      <c r="BM1914" s="49"/>
      <c r="BN1914" s="47"/>
      <c r="BO1914" s="49"/>
      <c r="BP1914" s="49"/>
      <c r="BQ1914" s="49"/>
      <c r="BR1914" s="323"/>
      <c r="BS1914" s="323"/>
      <c r="BT1914" s="323"/>
      <c r="BU1914" s="49"/>
      <c r="BV1914" s="49"/>
      <c r="BW1914" s="97"/>
      <c r="BX1914" s="97"/>
      <c r="BY1914" s="97"/>
      <c r="BZ1914" s="97"/>
      <c r="CA1914" s="49"/>
      <c r="CB1914" s="49"/>
      <c r="CC1914" s="49"/>
      <c r="CD1914" s="49"/>
      <c r="CE1914" s="49"/>
      <c r="CF1914" s="49"/>
      <c r="CG1914" s="49"/>
      <c r="CH1914" s="49"/>
      <c r="CI1914" s="97"/>
      <c r="CJ1914" s="97"/>
      <c r="CK1914" s="97"/>
      <c r="CL1914" s="97"/>
      <c r="CM1914" s="335"/>
      <c r="CN1914" s="337"/>
      <c r="CO1914" s="315" t="str">
        <f>IF(Формулы!R1914&gt;V1914,"22-?,Дата 14 - Прибыл из УФСИН; ","")&amp;IF(Формулы!Q1914&gt;Y1914,"25-?,Дата 13 - Выбыл в УФСИН;","")&amp;IF(YEAR(ДАННЫЕ!$F$1)=YEAR(ДАННЫЕ!B1914),IF(AT1914&gt;0,"","40-?, вявлен в текущем году! "),"")&amp;IF(YEAR($F$1)=YEAR(W1914),IF(X1914+Y1914&gt;0,"","23-стоит, 24,25 - куда выбыл? "),"")&amp;IF(X1914+Y1914&gt;0,IF(YEAR($F$1)=YEAR(W1914),"","24+25&gt;0? 23 - когда выбыл? "),"")&amp;IF(BA1914&lt;BB1914,"47&gt;=48; ","")&amp;IF(BA1914&lt;BC1914,"47&gt;=49; ","")&amp;IF(BA1914&lt;BD1914,"47&gt;=50; ","")&amp;IF(BE1914&gt;0,IF(BF1914&gt;0,IF(AU1914&gt;AV1914,"","41 и 42 - ? (51 и 52 &gt; 0);"),"51 &gt; 0 52 - ?;"),"")&amp;IF(AU1914&gt;0,IF(AV1914&gt;AU1914,"41&gt;42;","")&amp;IF(BE1914&gt;0,"","41&gt;0 51-?;"),"")&amp;IF(BF1914&gt;0,IF(BE1914&gt;0,"","52&gt;0 51-?;"),"")&amp;IF(AW1914&gt;=AX1914,"","43&gt;44;")&amp;IF(CA1914&gt;0,IF(AW1914&gt;0,"","71 &gt; 0 43-?;"),"")</f>
        <v/>
      </c>
    </row>
    <row r="1915" spans="1:93" ht="12" x14ac:dyDescent="0.2">
      <c r="A1915" s="45"/>
      <c r="B1915" s="46"/>
      <c r="C1915" s="121"/>
      <c r="D1915" s="121"/>
      <c r="E1915" s="336"/>
      <c r="F1915" s="122"/>
      <c r="G1915" s="46"/>
      <c r="H1915" s="45"/>
      <c r="I1915" s="45"/>
      <c r="J1915" s="45"/>
      <c r="K1915" s="45"/>
      <c r="L1915" s="45"/>
      <c r="M1915" s="46"/>
      <c r="N1915" s="46"/>
      <c r="O1915" s="48"/>
      <c r="P1915" s="48"/>
      <c r="Q1915" s="46"/>
      <c r="R1915" s="48"/>
      <c r="S1915" s="48"/>
      <c r="T1915" s="48"/>
      <c r="U1915" s="48"/>
      <c r="V1915" s="48"/>
      <c r="W1915" s="46"/>
      <c r="X1915" s="48"/>
      <c r="Y1915" s="48"/>
      <c r="Z1915" s="157"/>
      <c r="AA1915" s="47"/>
      <c r="AB1915" s="97"/>
      <c r="AC1915" s="49"/>
      <c r="AD1915" s="49"/>
      <c r="AE1915" s="49"/>
      <c r="AF1915" s="49"/>
      <c r="AG1915" s="49"/>
      <c r="AH1915" s="47"/>
      <c r="AI1915" s="47"/>
      <c r="AJ1915" s="47"/>
      <c r="AK1915" s="190"/>
      <c r="AL1915" s="190"/>
      <c r="AM1915" s="190"/>
      <c r="AN1915" s="190"/>
      <c r="AO1915" s="190"/>
      <c r="AP1915" s="151"/>
      <c r="AQ1915" s="322"/>
      <c r="AR1915" s="322"/>
      <c r="AS1915" s="322"/>
      <c r="AT1915" s="47"/>
      <c r="AU1915" s="47"/>
      <c r="AV1915" s="47"/>
      <c r="AW1915" s="47"/>
      <c r="AX1915" s="322"/>
      <c r="AY1915" s="98"/>
      <c r="AZ1915" s="98"/>
      <c r="BA1915" s="47"/>
      <c r="BB1915" s="47"/>
      <c r="BC1915" s="47"/>
      <c r="BD1915" s="47"/>
      <c r="BE1915" s="97"/>
      <c r="BF1915" s="49"/>
      <c r="BG1915" s="239"/>
      <c r="BH1915" s="342"/>
      <c r="BI1915" s="49"/>
      <c r="BJ1915" s="49"/>
      <c r="BK1915" s="49"/>
      <c r="BL1915" s="49"/>
      <c r="BM1915" s="49"/>
      <c r="BN1915" s="47"/>
      <c r="BO1915" s="49"/>
      <c r="BP1915" s="49"/>
      <c r="BQ1915" s="49"/>
      <c r="BR1915" s="323"/>
      <c r="BS1915" s="323"/>
      <c r="BT1915" s="323"/>
      <c r="BU1915" s="49"/>
      <c r="BV1915" s="49"/>
      <c r="BW1915" s="97"/>
      <c r="BX1915" s="97"/>
      <c r="BY1915" s="97"/>
      <c r="BZ1915" s="97"/>
      <c r="CA1915" s="49"/>
      <c r="CB1915" s="49"/>
      <c r="CC1915" s="49"/>
      <c r="CD1915" s="49"/>
      <c r="CE1915" s="49"/>
      <c r="CF1915" s="49"/>
      <c r="CG1915" s="49"/>
      <c r="CH1915" s="49"/>
      <c r="CI1915" s="97"/>
      <c r="CJ1915" s="97"/>
      <c r="CK1915" s="97"/>
      <c r="CL1915" s="97"/>
      <c r="CM1915" s="335"/>
      <c r="CN1915" s="337"/>
      <c r="CO1915" s="315" t="str">
        <f>IF(Формулы!R1915&gt;V1915,"22-?,Дата 14 - Прибыл из УФСИН; ","")&amp;IF(Формулы!Q1915&gt;Y1915,"25-?,Дата 13 - Выбыл в УФСИН;","")&amp;IF(YEAR(ДАННЫЕ!$F$1)=YEAR(ДАННЫЕ!B1915),IF(AT1915&gt;0,"","40-?, вявлен в текущем году! "),"")&amp;IF(YEAR($F$1)=YEAR(W1915),IF(X1915+Y1915&gt;0,"","23-стоит, 24,25 - куда выбыл? "),"")&amp;IF(X1915+Y1915&gt;0,IF(YEAR($F$1)=YEAR(W1915),"","24+25&gt;0? 23 - когда выбыл? "),"")&amp;IF(BA1915&lt;BB1915,"47&gt;=48; ","")&amp;IF(BA1915&lt;BC1915,"47&gt;=49; ","")&amp;IF(BA1915&lt;BD1915,"47&gt;=50; ","")&amp;IF(BE1915&gt;0,IF(BF1915&gt;0,IF(AU1915&gt;AV1915,"","41 и 42 - ? (51 и 52 &gt; 0);"),"51 &gt; 0 52 - ?;"),"")&amp;IF(AU1915&gt;0,IF(AV1915&gt;AU1915,"41&gt;42;","")&amp;IF(BE1915&gt;0,"","41&gt;0 51-?;"),"")&amp;IF(BF1915&gt;0,IF(BE1915&gt;0,"","52&gt;0 51-?;"),"")&amp;IF(AW1915&gt;=AX1915,"","43&gt;44;")&amp;IF(CA1915&gt;0,IF(AW1915&gt;0,"","71 &gt; 0 43-?;"),"")</f>
        <v/>
      </c>
    </row>
    <row r="1916" spans="1:93" ht="12" x14ac:dyDescent="0.2">
      <c r="A1916" s="45"/>
      <c r="B1916" s="46"/>
      <c r="C1916" s="121"/>
      <c r="D1916" s="121"/>
      <c r="E1916" s="336"/>
      <c r="F1916" s="122"/>
      <c r="G1916" s="46"/>
      <c r="H1916" s="45"/>
      <c r="I1916" s="45"/>
      <c r="J1916" s="45"/>
      <c r="K1916" s="45"/>
      <c r="L1916" s="45"/>
      <c r="M1916" s="46"/>
      <c r="N1916" s="46"/>
      <c r="O1916" s="48"/>
      <c r="P1916" s="48"/>
      <c r="Q1916" s="46"/>
      <c r="R1916" s="48"/>
      <c r="S1916" s="48"/>
      <c r="T1916" s="48"/>
      <c r="U1916" s="48"/>
      <c r="V1916" s="48"/>
      <c r="W1916" s="46"/>
      <c r="X1916" s="48"/>
      <c r="Y1916" s="48"/>
      <c r="Z1916" s="157"/>
      <c r="AA1916" s="47"/>
      <c r="AB1916" s="97"/>
      <c r="AC1916" s="49"/>
      <c r="AD1916" s="49"/>
      <c r="AE1916" s="49"/>
      <c r="AF1916" s="49"/>
      <c r="AG1916" s="49"/>
      <c r="AH1916" s="47"/>
      <c r="AI1916" s="47"/>
      <c r="AJ1916" s="47"/>
      <c r="AK1916" s="190"/>
      <c r="AL1916" s="190"/>
      <c r="AM1916" s="190"/>
      <c r="AN1916" s="190"/>
      <c r="AO1916" s="190"/>
      <c r="AP1916" s="151"/>
      <c r="AQ1916" s="322"/>
      <c r="AR1916" s="322"/>
      <c r="AS1916" s="322"/>
      <c r="AT1916" s="47"/>
      <c r="AU1916" s="47"/>
      <c r="AV1916" s="47"/>
      <c r="AW1916" s="47"/>
      <c r="AX1916" s="322"/>
      <c r="AY1916" s="98"/>
      <c r="AZ1916" s="98"/>
      <c r="BA1916" s="47"/>
      <c r="BB1916" s="47"/>
      <c r="BC1916" s="47"/>
      <c r="BD1916" s="47"/>
      <c r="BE1916" s="97"/>
      <c r="BF1916" s="49"/>
      <c r="BG1916" s="239"/>
      <c r="BH1916" s="342"/>
      <c r="BI1916" s="49"/>
      <c r="BJ1916" s="49"/>
      <c r="BK1916" s="49"/>
      <c r="BL1916" s="49"/>
      <c r="BM1916" s="49"/>
      <c r="BN1916" s="47"/>
      <c r="BO1916" s="49"/>
      <c r="BP1916" s="49"/>
      <c r="BQ1916" s="49"/>
      <c r="BR1916" s="323"/>
      <c r="BS1916" s="323"/>
      <c r="BT1916" s="323"/>
      <c r="BU1916" s="49"/>
      <c r="BV1916" s="49"/>
      <c r="BW1916" s="97"/>
      <c r="BX1916" s="97"/>
      <c r="BY1916" s="97"/>
      <c r="BZ1916" s="97"/>
      <c r="CA1916" s="49"/>
      <c r="CB1916" s="49"/>
      <c r="CC1916" s="49"/>
      <c r="CD1916" s="49"/>
      <c r="CE1916" s="49"/>
      <c r="CF1916" s="49"/>
      <c r="CG1916" s="49"/>
      <c r="CH1916" s="49"/>
      <c r="CI1916" s="97"/>
      <c r="CJ1916" s="97"/>
      <c r="CK1916" s="97"/>
      <c r="CL1916" s="97"/>
      <c r="CM1916" s="335"/>
      <c r="CN1916" s="337"/>
      <c r="CO1916" s="315" t="str">
        <f>IF(Формулы!R1916&gt;V1916,"22-?,Дата 14 - Прибыл из УФСИН; ","")&amp;IF(Формулы!Q1916&gt;Y1916,"25-?,Дата 13 - Выбыл в УФСИН;","")&amp;IF(YEAR(ДАННЫЕ!$F$1)=YEAR(ДАННЫЕ!B1916),IF(AT1916&gt;0,"","40-?, вявлен в текущем году! "),"")&amp;IF(YEAR($F$1)=YEAR(W1916),IF(X1916+Y1916&gt;0,"","23-стоит, 24,25 - куда выбыл? "),"")&amp;IF(X1916+Y1916&gt;0,IF(YEAR($F$1)=YEAR(W1916),"","24+25&gt;0? 23 - когда выбыл? "),"")&amp;IF(BA1916&lt;BB1916,"47&gt;=48; ","")&amp;IF(BA1916&lt;BC1916,"47&gt;=49; ","")&amp;IF(BA1916&lt;BD1916,"47&gt;=50; ","")&amp;IF(BE1916&gt;0,IF(BF1916&gt;0,IF(AU1916&gt;AV1916,"","41 и 42 - ? (51 и 52 &gt; 0);"),"51 &gt; 0 52 - ?;"),"")&amp;IF(AU1916&gt;0,IF(AV1916&gt;AU1916,"41&gt;42;","")&amp;IF(BE1916&gt;0,"","41&gt;0 51-?;"),"")&amp;IF(BF1916&gt;0,IF(BE1916&gt;0,"","52&gt;0 51-?;"),"")&amp;IF(AW1916&gt;=AX1916,"","43&gt;44;")&amp;IF(CA1916&gt;0,IF(AW1916&gt;0,"","71 &gt; 0 43-?;"),"")</f>
        <v/>
      </c>
    </row>
    <row r="1917" spans="1:93" ht="12" x14ac:dyDescent="0.2">
      <c r="A1917" s="45"/>
      <c r="B1917" s="46"/>
      <c r="C1917" s="121"/>
      <c r="D1917" s="121"/>
      <c r="E1917" s="336"/>
      <c r="F1917" s="122"/>
      <c r="G1917" s="46"/>
      <c r="H1917" s="45"/>
      <c r="I1917" s="45"/>
      <c r="J1917" s="45"/>
      <c r="K1917" s="45"/>
      <c r="L1917" s="45"/>
      <c r="M1917" s="46"/>
      <c r="N1917" s="46"/>
      <c r="O1917" s="48"/>
      <c r="P1917" s="48"/>
      <c r="Q1917" s="46"/>
      <c r="R1917" s="48"/>
      <c r="S1917" s="48"/>
      <c r="T1917" s="48"/>
      <c r="U1917" s="48"/>
      <c r="V1917" s="48"/>
      <c r="W1917" s="46"/>
      <c r="X1917" s="48"/>
      <c r="Y1917" s="48"/>
      <c r="Z1917" s="157"/>
      <c r="AA1917" s="47"/>
      <c r="AB1917" s="97"/>
      <c r="AC1917" s="49"/>
      <c r="AD1917" s="49"/>
      <c r="AE1917" s="49"/>
      <c r="AF1917" s="49"/>
      <c r="AG1917" s="49"/>
      <c r="AH1917" s="47"/>
      <c r="AI1917" s="47"/>
      <c r="AJ1917" s="47"/>
      <c r="AK1917" s="190"/>
      <c r="AL1917" s="190"/>
      <c r="AM1917" s="190"/>
      <c r="AN1917" s="190"/>
      <c r="AO1917" s="190"/>
      <c r="AP1917" s="151"/>
      <c r="AQ1917" s="322"/>
      <c r="AR1917" s="322"/>
      <c r="AS1917" s="322"/>
      <c r="AT1917" s="47"/>
      <c r="AU1917" s="47"/>
      <c r="AV1917" s="47"/>
      <c r="AW1917" s="47"/>
      <c r="AX1917" s="322"/>
      <c r="AY1917" s="98"/>
      <c r="AZ1917" s="98"/>
      <c r="BA1917" s="47"/>
      <c r="BB1917" s="47"/>
      <c r="BC1917" s="47"/>
      <c r="BD1917" s="47"/>
      <c r="BE1917" s="97"/>
      <c r="BF1917" s="49"/>
      <c r="BG1917" s="239"/>
      <c r="BH1917" s="342"/>
      <c r="BI1917" s="49"/>
      <c r="BJ1917" s="49"/>
      <c r="BK1917" s="49"/>
      <c r="BL1917" s="49"/>
      <c r="BM1917" s="49"/>
      <c r="BN1917" s="47"/>
      <c r="BO1917" s="49"/>
      <c r="BP1917" s="49"/>
      <c r="BQ1917" s="49"/>
      <c r="BR1917" s="323"/>
      <c r="BS1917" s="323"/>
      <c r="BT1917" s="323"/>
      <c r="BU1917" s="49"/>
      <c r="BV1917" s="49"/>
      <c r="BW1917" s="97"/>
      <c r="BX1917" s="97"/>
      <c r="BY1917" s="97"/>
      <c r="BZ1917" s="97"/>
      <c r="CA1917" s="49"/>
      <c r="CB1917" s="49"/>
      <c r="CC1917" s="49"/>
      <c r="CD1917" s="49"/>
      <c r="CE1917" s="49"/>
      <c r="CF1917" s="49"/>
      <c r="CG1917" s="49"/>
      <c r="CH1917" s="49"/>
      <c r="CI1917" s="97"/>
      <c r="CJ1917" s="97"/>
      <c r="CK1917" s="97"/>
      <c r="CL1917" s="97"/>
      <c r="CM1917" s="335"/>
      <c r="CN1917" s="337"/>
      <c r="CO1917" s="315" t="str">
        <f>IF(Формулы!R1917&gt;V1917,"22-?,Дата 14 - Прибыл из УФСИН; ","")&amp;IF(Формулы!Q1917&gt;Y1917,"25-?,Дата 13 - Выбыл в УФСИН;","")&amp;IF(YEAR(ДАННЫЕ!$F$1)=YEAR(ДАННЫЕ!B1917),IF(AT1917&gt;0,"","40-?, вявлен в текущем году! "),"")&amp;IF(YEAR($F$1)=YEAR(W1917),IF(X1917+Y1917&gt;0,"","23-стоит, 24,25 - куда выбыл? "),"")&amp;IF(X1917+Y1917&gt;0,IF(YEAR($F$1)=YEAR(W1917),"","24+25&gt;0? 23 - когда выбыл? "),"")&amp;IF(BA1917&lt;BB1917,"47&gt;=48; ","")&amp;IF(BA1917&lt;BC1917,"47&gt;=49; ","")&amp;IF(BA1917&lt;BD1917,"47&gt;=50; ","")&amp;IF(BE1917&gt;0,IF(BF1917&gt;0,IF(AU1917&gt;AV1917,"","41 и 42 - ? (51 и 52 &gt; 0);"),"51 &gt; 0 52 - ?;"),"")&amp;IF(AU1917&gt;0,IF(AV1917&gt;AU1917,"41&gt;42;","")&amp;IF(BE1917&gt;0,"","41&gt;0 51-?;"),"")&amp;IF(BF1917&gt;0,IF(BE1917&gt;0,"","52&gt;0 51-?;"),"")&amp;IF(AW1917&gt;=AX1917,"","43&gt;44;")&amp;IF(CA1917&gt;0,IF(AW1917&gt;0,"","71 &gt; 0 43-?;"),"")</f>
        <v/>
      </c>
    </row>
    <row r="1918" spans="1:93" ht="12" x14ac:dyDescent="0.2">
      <c r="A1918" s="45"/>
      <c r="B1918" s="46"/>
      <c r="C1918" s="121"/>
      <c r="D1918" s="121"/>
      <c r="E1918" s="336"/>
      <c r="F1918" s="122"/>
      <c r="G1918" s="46"/>
      <c r="H1918" s="45"/>
      <c r="I1918" s="45"/>
      <c r="J1918" s="45"/>
      <c r="K1918" s="45"/>
      <c r="L1918" s="45"/>
      <c r="M1918" s="46"/>
      <c r="N1918" s="46"/>
      <c r="O1918" s="48"/>
      <c r="P1918" s="48"/>
      <c r="Q1918" s="46"/>
      <c r="R1918" s="48"/>
      <c r="S1918" s="48"/>
      <c r="T1918" s="48"/>
      <c r="U1918" s="48"/>
      <c r="V1918" s="48"/>
      <c r="W1918" s="46"/>
      <c r="X1918" s="48"/>
      <c r="Y1918" s="48"/>
      <c r="Z1918" s="157"/>
      <c r="AA1918" s="47"/>
      <c r="AB1918" s="97"/>
      <c r="AC1918" s="49"/>
      <c r="AD1918" s="49"/>
      <c r="AE1918" s="49"/>
      <c r="AF1918" s="49"/>
      <c r="AG1918" s="49"/>
      <c r="AH1918" s="47"/>
      <c r="AI1918" s="47"/>
      <c r="AJ1918" s="47"/>
      <c r="AK1918" s="190"/>
      <c r="AL1918" s="190"/>
      <c r="AM1918" s="190"/>
      <c r="AN1918" s="190"/>
      <c r="AO1918" s="190"/>
      <c r="AP1918" s="151"/>
      <c r="AQ1918" s="322"/>
      <c r="AR1918" s="322"/>
      <c r="AS1918" s="322"/>
      <c r="AT1918" s="47"/>
      <c r="AU1918" s="47"/>
      <c r="AV1918" s="47"/>
      <c r="AW1918" s="47"/>
      <c r="AX1918" s="322"/>
      <c r="AY1918" s="98"/>
      <c r="AZ1918" s="98"/>
      <c r="BA1918" s="47"/>
      <c r="BB1918" s="47"/>
      <c r="BC1918" s="47"/>
      <c r="BD1918" s="47"/>
      <c r="BE1918" s="97"/>
      <c r="BF1918" s="49"/>
      <c r="BG1918" s="239"/>
      <c r="BH1918" s="342"/>
      <c r="BI1918" s="49"/>
      <c r="BJ1918" s="49"/>
      <c r="BK1918" s="49"/>
      <c r="BL1918" s="49"/>
      <c r="BM1918" s="49"/>
      <c r="BN1918" s="47"/>
      <c r="BO1918" s="49"/>
      <c r="BP1918" s="49"/>
      <c r="BQ1918" s="49"/>
      <c r="BR1918" s="323"/>
      <c r="BS1918" s="323"/>
      <c r="BT1918" s="323"/>
      <c r="BU1918" s="49"/>
      <c r="BV1918" s="49"/>
      <c r="BW1918" s="97"/>
      <c r="BX1918" s="97"/>
      <c r="BY1918" s="97"/>
      <c r="BZ1918" s="97"/>
      <c r="CA1918" s="49"/>
      <c r="CB1918" s="49"/>
      <c r="CC1918" s="49"/>
      <c r="CD1918" s="49"/>
      <c r="CE1918" s="49"/>
      <c r="CF1918" s="49"/>
      <c r="CG1918" s="49"/>
      <c r="CH1918" s="49"/>
      <c r="CI1918" s="97"/>
      <c r="CJ1918" s="97"/>
      <c r="CK1918" s="97"/>
      <c r="CL1918" s="97"/>
      <c r="CM1918" s="335"/>
      <c r="CN1918" s="337"/>
      <c r="CO1918" s="315" t="str">
        <f>IF(Формулы!R1918&gt;V1918,"22-?,Дата 14 - Прибыл из УФСИН; ","")&amp;IF(Формулы!Q1918&gt;Y1918,"25-?,Дата 13 - Выбыл в УФСИН;","")&amp;IF(YEAR(ДАННЫЕ!$F$1)=YEAR(ДАННЫЕ!B1918),IF(AT1918&gt;0,"","40-?, вявлен в текущем году! "),"")&amp;IF(YEAR($F$1)=YEAR(W1918),IF(X1918+Y1918&gt;0,"","23-стоит, 24,25 - куда выбыл? "),"")&amp;IF(X1918+Y1918&gt;0,IF(YEAR($F$1)=YEAR(W1918),"","24+25&gt;0? 23 - когда выбыл? "),"")&amp;IF(BA1918&lt;BB1918,"47&gt;=48; ","")&amp;IF(BA1918&lt;BC1918,"47&gt;=49; ","")&amp;IF(BA1918&lt;BD1918,"47&gt;=50; ","")&amp;IF(BE1918&gt;0,IF(BF1918&gt;0,IF(AU1918&gt;AV1918,"","41 и 42 - ? (51 и 52 &gt; 0);"),"51 &gt; 0 52 - ?;"),"")&amp;IF(AU1918&gt;0,IF(AV1918&gt;AU1918,"41&gt;42;","")&amp;IF(BE1918&gt;0,"","41&gt;0 51-?;"),"")&amp;IF(BF1918&gt;0,IF(BE1918&gt;0,"","52&gt;0 51-?;"),"")&amp;IF(AW1918&gt;=AX1918,"","43&gt;44;")&amp;IF(CA1918&gt;0,IF(AW1918&gt;0,"","71 &gt; 0 43-?;"),"")</f>
        <v/>
      </c>
    </row>
    <row r="1919" spans="1:93" ht="12" x14ac:dyDescent="0.2">
      <c r="A1919" s="45"/>
      <c r="B1919" s="46"/>
      <c r="C1919" s="121"/>
      <c r="D1919" s="121"/>
      <c r="E1919" s="336"/>
      <c r="F1919" s="122"/>
      <c r="G1919" s="46"/>
      <c r="H1919" s="45"/>
      <c r="I1919" s="45"/>
      <c r="J1919" s="45"/>
      <c r="K1919" s="45"/>
      <c r="L1919" s="45"/>
      <c r="M1919" s="46"/>
      <c r="N1919" s="46"/>
      <c r="O1919" s="48"/>
      <c r="P1919" s="48"/>
      <c r="Q1919" s="46"/>
      <c r="R1919" s="48"/>
      <c r="S1919" s="48"/>
      <c r="T1919" s="48"/>
      <c r="U1919" s="48"/>
      <c r="V1919" s="48"/>
      <c r="W1919" s="46"/>
      <c r="X1919" s="48"/>
      <c r="Y1919" s="48"/>
      <c r="Z1919" s="157"/>
      <c r="AA1919" s="47"/>
      <c r="AB1919" s="97"/>
      <c r="AC1919" s="49"/>
      <c r="AD1919" s="49"/>
      <c r="AE1919" s="49"/>
      <c r="AF1919" s="49"/>
      <c r="AG1919" s="49"/>
      <c r="AH1919" s="47"/>
      <c r="AI1919" s="47"/>
      <c r="AJ1919" s="47"/>
      <c r="AK1919" s="190"/>
      <c r="AL1919" s="190"/>
      <c r="AM1919" s="190"/>
      <c r="AN1919" s="190"/>
      <c r="AO1919" s="190"/>
      <c r="AP1919" s="151"/>
      <c r="AQ1919" s="322"/>
      <c r="AR1919" s="322"/>
      <c r="AS1919" s="322"/>
      <c r="AT1919" s="47"/>
      <c r="AU1919" s="47"/>
      <c r="AV1919" s="47"/>
      <c r="AW1919" s="47"/>
      <c r="AX1919" s="322"/>
      <c r="AY1919" s="98"/>
      <c r="AZ1919" s="98"/>
      <c r="BA1919" s="47"/>
      <c r="BB1919" s="47"/>
      <c r="BC1919" s="47"/>
      <c r="BD1919" s="47"/>
      <c r="BE1919" s="97"/>
      <c r="BF1919" s="49"/>
      <c r="BG1919" s="239"/>
      <c r="BH1919" s="342"/>
      <c r="BI1919" s="49"/>
      <c r="BJ1919" s="49"/>
      <c r="BK1919" s="49"/>
      <c r="BL1919" s="49"/>
      <c r="BM1919" s="49"/>
      <c r="BN1919" s="47"/>
      <c r="BO1919" s="49"/>
      <c r="BP1919" s="49"/>
      <c r="BQ1919" s="49"/>
      <c r="BR1919" s="323"/>
      <c r="BS1919" s="323"/>
      <c r="BT1919" s="323"/>
      <c r="BU1919" s="49"/>
      <c r="BV1919" s="49"/>
      <c r="BW1919" s="97"/>
      <c r="BX1919" s="97"/>
      <c r="BY1919" s="97"/>
      <c r="BZ1919" s="97"/>
      <c r="CA1919" s="49"/>
      <c r="CB1919" s="49"/>
      <c r="CC1919" s="49"/>
      <c r="CD1919" s="49"/>
      <c r="CE1919" s="49"/>
      <c r="CF1919" s="49"/>
      <c r="CG1919" s="49"/>
      <c r="CH1919" s="49"/>
      <c r="CI1919" s="97"/>
      <c r="CJ1919" s="97"/>
      <c r="CK1919" s="97"/>
      <c r="CL1919" s="97"/>
      <c r="CM1919" s="335"/>
      <c r="CN1919" s="337"/>
      <c r="CO1919" s="315" t="str">
        <f>IF(Формулы!R1919&gt;V1919,"22-?,Дата 14 - Прибыл из УФСИН; ","")&amp;IF(Формулы!Q1919&gt;Y1919,"25-?,Дата 13 - Выбыл в УФСИН;","")&amp;IF(YEAR(ДАННЫЕ!$F$1)=YEAR(ДАННЫЕ!B1919),IF(AT1919&gt;0,"","40-?, вявлен в текущем году! "),"")&amp;IF(YEAR($F$1)=YEAR(W1919),IF(X1919+Y1919&gt;0,"","23-стоит, 24,25 - куда выбыл? "),"")&amp;IF(X1919+Y1919&gt;0,IF(YEAR($F$1)=YEAR(W1919),"","24+25&gt;0? 23 - когда выбыл? "),"")&amp;IF(BA1919&lt;BB1919,"47&gt;=48; ","")&amp;IF(BA1919&lt;BC1919,"47&gt;=49; ","")&amp;IF(BA1919&lt;BD1919,"47&gt;=50; ","")&amp;IF(BE1919&gt;0,IF(BF1919&gt;0,IF(AU1919&gt;AV1919,"","41 и 42 - ? (51 и 52 &gt; 0);"),"51 &gt; 0 52 - ?;"),"")&amp;IF(AU1919&gt;0,IF(AV1919&gt;AU1919,"41&gt;42;","")&amp;IF(BE1919&gt;0,"","41&gt;0 51-?;"),"")&amp;IF(BF1919&gt;0,IF(BE1919&gt;0,"","52&gt;0 51-?;"),"")&amp;IF(AW1919&gt;=AX1919,"","43&gt;44;")&amp;IF(CA1919&gt;0,IF(AW1919&gt;0,"","71 &gt; 0 43-?;"),"")</f>
        <v/>
      </c>
    </row>
    <row r="1920" spans="1:93" ht="12" x14ac:dyDescent="0.2">
      <c r="A1920" s="45"/>
      <c r="B1920" s="46"/>
      <c r="C1920" s="121"/>
      <c r="D1920" s="121"/>
      <c r="E1920" s="336"/>
      <c r="F1920" s="122"/>
      <c r="G1920" s="46"/>
      <c r="H1920" s="45"/>
      <c r="I1920" s="45"/>
      <c r="J1920" s="45"/>
      <c r="K1920" s="45"/>
      <c r="L1920" s="45"/>
      <c r="M1920" s="46"/>
      <c r="N1920" s="46"/>
      <c r="O1920" s="48"/>
      <c r="P1920" s="48"/>
      <c r="Q1920" s="46"/>
      <c r="R1920" s="48"/>
      <c r="S1920" s="48"/>
      <c r="T1920" s="48"/>
      <c r="U1920" s="48"/>
      <c r="V1920" s="48"/>
      <c r="W1920" s="46"/>
      <c r="X1920" s="48"/>
      <c r="Y1920" s="48"/>
      <c r="Z1920" s="157"/>
      <c r="AA1920" s="47"/>
      <c r="AB1920" s="97"/>
      <c r="AC1920" s="49"/>
      <c r="AD1920" s="49"/>
      <c r="AE1920" s="49"/>
      <c r="AF1920" s="49"/>
      <c r="AG1920" s="49"/>
      <c r="AH1920" s="47"/>
      <c r="AI1920" s="47"/>
      <c r="AJ1920" s="47"/>
      <c r="AK1920" s="190"/>
      <c r="AL1920" s="190"/>
      <c r="AM1920" s="190"/>
      <c r="AN1920" s="190"/>
      <c r="AO1920" s="190"/>
      <c r="AP1920" s="151"/>
      <c r="AQ1920" s="322"/>
      <c r="AR1920" s="322"/>
      <c r="AS1920" s="322"/>
      <c r="AT1920" s="47"/>
      <c r="AU1920" s="47"/>
      <c r="AV1920" s="47"/>
      <c r="AW1920" s="47"/>
      <c r="AX1920" s="322"/>
      <c r="AY1920" s="98"/>
      <c r="AZ1920" s="98"/>
      <c r="BA1920" s="47"/>
      <c r="BB1920" s="47"/>
      <c r="BC1920" s="47"/>
      <c r="BD1920" s="47"/>
      <c r="BE1920" s="97"/>
      <c r="BF1920" s="49"/>
      <c r="BG1920" s="239"/>
      <c r="BH1920" s="342"/>
      <c r="BI1920" s="49"/>
      <c r="BJ1920" s="49"/>
      <c r="BK1920" s="49"/>
      <c r="BL1920" s="49"/>
      <c r="BM1920" s="49"/>
      <c r="BN1920" s="47"/>
      <c r="BO1920" s="49"/>
      <c r="BP1920" s="49"/>
      <c r="BQ1920" s="49"/>
      <c r="BR1920" s="323"/>
      <c r="BS1920" s="323"/>
      <c r="BT1920" s="323"/>
      <c r="BU1920" s="49"/>
      <c r="BV1920" s="49"/>
      <c r="BW1920" s="97"/>
      <c r="BX1920" s="97"/>
      <c r="BY1920" s="97"/>
      <c r="BZ1920" s="97"/>
      <c r="CA1920" s="49"/>
      <c r="CB1920" s="49"/>
      <c r="CC1920" s="49"/>
      <c r="CD1920" s="49"/>
      <c r="CE1920" s="49"/>
      <c r="CF1920" s="49"/>
      <c r="CG1920" s="49"/>
      <c r="CH1920" s="49"/>
      <c r="CI1920" s="97"/>
      <c r="CJ1920" s="97"/>
      <c r="CK1920" s="97"/>
      <c r="CL1920" s="97"/>
      <c r="CM1920" s="335"/>
      <c r="CN1920" s="337"/>
      <c r="CO1920" s="315" t="str">
        <f>IF(Формулы!R1920&gt;V1920,"22-?,Дата 14 - Прибыл из УФСИН; ","")&amp;IF(Формулы!Q1920&gt;Y1920,"25-?,Дата 13 - Выбыл в УФСИН;","")&amp;IF(YEAR(ДАННЫЕ!$F$1)=YEAR(ДАННЫЕ!B1920),IF(AT1920&gt;0,"","40-?, вявлен в текущем году! "),"")&amp;IF(YEAR($F$1)=YEAR(W1920),IF(X1920+Y1920&gt;0,"","23-стоит, 24,25 - куда выбыл? "),"")&amp;IF(X1920+Y1920&gt;0,IF(YEAR($F$1)=YEAR(W1920),"","24+25&gt;0? 23 - когда выбыл? "),"")&amp;IF(BA1920&lt;BB1920,"47&gt;=48; ","")&amp;IF(BA1920&lt;BC1920,"47&gt;=49; ","")&amp;IF(BA1920&lt;BD1920,"47&gt;=50; ","")&amp;IF(BE1920&gt;0,IF(BF1920&gt;0,IF(AU1920&gt;AV1920,"","41 и 42 - ? (51 и 52 &gt; 0);"),"51 &gt; 0 52 - ?;"),"")&amp;IF(AU1920&gt;0,IF(AV1920&gt;AU1920,"41&gt;42;","")&amp;IF(BE1920&gt;0,"","41&gt;0 51-?;"),"")&amp;IF(BF1920&gt;0,IF(BE1920&gt;0,"","52&gt;0 51-?;"),"")&amp;IF(AW1920&gt;=AX1920,"","43&gt;44;")&amp;IF(CA1920&gt;0,IF(AW1920&gt;0,"","71 &gt; 0 43-?;"),"")</f>
        <v/>
      </c>
    </row>
    <row r="1921" spans="1:93" ht="12" x14ac:dyDescent="0.2">
      <c r="A1921" s="45"/>
      <c r="B1921" s="46"/>
      <c r="C1921" s="121"/>
      <c r="D1921" s="121"/>
      <c r="E1921" s="336"/>
      <c r="F1921" s="122"/>
      <c r="G1921" s="46"/>
      <c r="H1921" s="45"/>
      <c r="I1921" s="45"/>
      <c r="J1921" s="45"/>
      <c r="K1921" s="45"/>
      <c r="L1921" s="45"/>
      <c r="M1921" s="46"/>
      <c r="N1921" s="46"/>
      <c r="O1921" s="48"/>
      <c r="P1921" s="48"/>
      <c r="Q1921" s="46"/>
      <c r="R1921" s="48"/>
      <c r="S1921" s="48"/>
      <c r="T1921" s="48"/>
      <c r="U1921" s="48"/>
      <c r="V1921" s="48"/>
      <c r="W1921" s="46"/>
      <c r="X1921" s="48"/>
      <c r="Y1921" s="48"/>
      <c r="Z1921" s="157"/>
      <c r="AA1921" s="47"/>
      <c r="AB1921" s="97"/>
      <c r="AC1921" s="49"/>
      <c r="AD1921" s="49"/>
      <c r="AE1921" s="49"/>
      <c r="AF1921" s="49"/>
      <c r="AG1921" s="49"/>
      <c r="AH1921" s="47"/>
      <c r="AI1921" s="47"/>
      <c r="AJ1921" s="47"/>
      <c r="AK1921" s="190"/>
      <c r="AL1921" s="190"/>
      <c r="AM1921" s="190"/>
      <c r="AN1921" s="190"/>
      <c r="AO1921" s="190"/>
      <c r="AP1921" s="151"/>
      <c r="AQ1921" s="322"/>
      <c r="AR1921" s="322"/>
      <c r="AS1921" s="322"/>
      <c r="AT1921" s="47"/>
      <c r="AU1921" s="47"/>
      <c r="AV1921" s="47"/>
      <c r="AW1921" s="47"/>
      <c r="AX1921" s="322"/>
      <c r="AY1921" s="98"/>
      <c r="AZ1921" s="98"/>
      <c r="BA1921" s="47"/>
      <c r="BB1921" s="47"/>
      <c r="BC1921" s="47"/>
      <c r="BD1921" s="47"/>
      <c r="BE1921" s="97"/>
      <c r="BF1921" s="49"/>
      <c r="BG1921" s="239"/>
      <c r="BH1921" s="342"/>
      <c r="BI1921" s="49"/>
      <c r="BJ1921" s="49"/>
      <c r="BK1921" s="49"/>
      <c r="BL1921" s="49"/>
      <c r="BM1921" s="49"/>
      <c r="BN1921" s="47"/>
      <c r="BO1921" s="49"/>
      <c r="BP1921" s="49"/>
      <c r="BQ1921" s="49"/>
      <c r="BR1921" s="323"/>
      <c r="BS1921" s="323"/>
      <c r="BT1921" s="323"/>
      <c r="BU1921" s="49"/>
      <c r="BV1921" s="49"/>
      <c r="BW1921" s="97"/>
      <c r="BX1921" s="97"/>
      <c r="BY1921" s="97"/>
      <c r="BZ1921" s="97"/>
      <c r="CA1921" s="49"/>
      <c r="CB1921" s="49"/>
      <c r="CC1921" s="49"/>
      <c r="CD1921" s="49"/>
      <c r="CE1921" s="49"/>
      <c r="CF1921" s="49"/>
      <c r="CG1921" s="49"/>
      <c r="CH1921" s="49"/>
      <c r="CI1921" s="97"/>
      <c r="CJ1921" s="97"/>
      <c r="CK1921" s="97"/>
      <c r="CL1921" s="97"/>
      <c r="CM1921" s="335"/>
      <c r="CN1921" s="337"/>
      <c r="CO1921" s="315" t="str">
        <f>IF(Формулы!R1921&gt;V1921,"22-?,Дата 14 - Прибыл из УФСИН; ","")&amp;IF(Формулы!Q1921&gt;Y1921,"25-?,Дата 13 - Выбыл в УФСИН;","")&amp;IF(YEAR(ДАННЫЕ!$F$1)=YEAR(ДАННЫЕ!B1921),IF(AT1921&gt;0,"","40-?, вявлен в текущем году! "),"")&amp;IF(YEAR($F$1)=YEAR(W1921),IF(X1921+Y1921&gt;0,"","23-стоит, 24,25 - куда выбыл? "),"")&amp;IF(X1921+Y1921&gt;0,IF(YEAR($F$1)=YEAR(W1921),"","24+25&gt;0? 23 - когда выбыл? "),"")&amp;IF(BA1921&lt;BB1921,"47&gt;=48; ","")&amp;IF(BA1921&lt;BC1921,"47&gt;=49; ","")&amp;IF(BA1921&lt;BD1921,"47&gt;=50; ","")&amp;IF(BE1921&gt;0,IF(BF1921&gt;0,IF(AU1921&gt;AV1921,"","41 и 42 - ? (51 и 52 &gt; 0);"),"51 &gt; 0 52 - ?;"),"")&amp;IF(AU1921&gt;0,IF(AV1921&gt;AU1921,"41&gt;42;","")&amp;IF(BE1921&gt;0,"","41&gt;0 51-?;"),"")&amp;IF(BF1921&gt;0,IF(BE1921&gt;0,"","52&gt;0 51-?;"),"")&amp;IF(AW1921&gt;=AX1921,"","43&gt;44;")&amp;IF(CA1921&gt;0,IF(AW1921&gt;0,"","71 &gt; 0 43-?;"),"")</f>
        <v/>
      </c>
    </row>
    <row r="1922" spans="1:93" ht="12" x14ac:dyDescent="0.2">
      <c r="A1922" s="45"/>
      <c r="B1922" s="46"/>
      <c r="C1922" s="121"/>
      <c r="D1922" s="121"/>
      <c r="E1922" s="336"/>
      <c r="F1922" s="122"/>
      <c r="G1922" s="46"/>
      <c r="H1922" s="45"/>
      <c r="I1922" s="45"/>
      <c r="J1922" s="45"/>
      <c r="K1922" s="45"/>
      <c r="L1922" s="45"/>
      <c r="M1922" s="46"/>
      <c r="N1922" s="46"/>
      <c r="O1922" s="48"/>
      <c r="P1922" s="48"/>
      <c r="Q1922" s="46"/>
      <c r="R1922" s="48"/>
      <c r="S1922" s="48"/>
      <c r="T1922" s="48"/>
      <c r="U1922" s="48"/>
      <c r="V1922" s="48"/>
      <c r="W1922" s="46"/>
      <c r="X1922" s="48"/>
      <c r="Y1922" s="48"/>
      <c r="Z1922" s="157"/>
      <c r="AA1922" s="47"/>
      <c r="AB1922" s="97"/>
      <c r="AC1922" s="49"/>
      <c r="AD1922" s="49"/>
      <c r="AE1922" s="49"/>
      <c r="AF1922" s="49"/>
      <c r="AG1922" s="49"/>
      <c r="AH1922" s="47"/>
      <c r="AI1922" s="47"/>
      <c r="AJ1922" s="47"/>
      <c r="AK1922" s="190"/>
      <c r="AL1922" s="190"/>
      <c r="AM1922" s="190"/>
      <c r="AN1922" s="190"/>
      <c r="AO1922" s="190"/>
      <c r="AP1922" s="151"/>
      <c r="AQ1922" s="322"/>
      <c r="AR1922" s="322"/>
      <c r="AS1922" s="322"/>
      <c r="AT1922" s="47"/>
      <c r="AU1922" s="47"/>
      <c r="AV1922" s="47"/>
      <c r="AW1922" s="47"/>
      <c r="AX1922" s="322"/>
      <c r="AY1922" s="98"/>
      <c r="AZ1922" s="98"/>
      <c r="BA1922" s="47"/>
      <c r="BB1922" s="47"/>
      <c r="BC1922" s="47"/>
      <c r="BD1922" s="47"/>
      <c r="BE1922" s="97"/>
      <c r="BF1922" s="49"/>
      <c r="BG1922" s="239"/>
      <c r="BH1922" s="342"/>
      <c r="BI1922" s="49"/>
      <c r="BJ1922" s="49"/>
      <c r="BK1922" s="49"/>
      <c r="BL1922" s="49"/>
      <c r="BM1922" s="49"/>
      <c r="BN1922" s="47"/>
      <c r="BO1922" s="49"/>
      <c r="BP1922" s="49"/>
      <c r="BQ1922" s="49"/>
      <c r="BR1922" s="323"/>
      <c r="BS1922" s="323"/>
      <c r="BT1922" s="323"/>
      <c r="BU1922" s="49"/>
      <c r="BV1922" s="49"/>
      <c r="BW1922" s="97"/>
      <c r="BX1922" s="97"/>
      <c r="BY1922" s="97"/>
      <c r="BZ1922" s="97"/>
      <c r="CA1922" s="49"/>
      <c r="CB1922" s="49"/>
      <c r="CC1922" s="49"/>
      <c r="CD1922" s="49"/>
      <c r="CE1922" s="49"/>
      <c r="CF1922" s="49"/>
      <c r="CG1922" s="49"/>
      <c r="CH1922" s="49"/>
      <c r="CI1922" s="97"/>
      <c r="CJ1922" s="97"/>
      <c r="CK1922" s="97"/>
      <c r="CL1922" s="97"/>
      <c r="CM1922" s="335"/>
      <c r="CN1922" s="337"/>
      <c r="CO1922" s="315" t="str">
        <f>IF(Формулы!R1922&gt;V1922,"22-?,Дата 14 - Прибыл из УФСИН; ","")&amp;IF(Формулы!Q1922&gt;Y1922,"25-?,Дата 13 - Выбыл в УФСИН;","")&amp;IF(YEAR(ДАННЫЕ!$F$1)=YEAR(ДАННЫЕ!B1922),IF(AT1922&gt;0,"","40-?, вявлен в текущем году! "),"")&amp;IF(YEAR($F$1)=YEAR(W1922),IF(X1922+Y1922&gt;0,"","23-стоит, 24,25 - куда выбыл? "),"")&amp;IF(X1922+Y1922&gt;0,IF(YEAR($F$1)=YEAR(W1922),"","24+25&gt;0? 23 - когда выбыл? "),"")&amp;IF(BA1922&lt;BB1922,"47&gt;=48; ","")&amp;IF(BA1922&lt;BC1922,"47&gt;=49; ","")&amp;IF(BA1922&lt;BD1922,"47&gt;=50; ","")&amp;IF(BE1922&gt;0,IF(BF1922&gt;0,IF(AU1922&gt;AV1922,"","41 и 42 - ? (51 и 52 &gt; 0);"),"51 &gt; 0 52 - ?;"),"")&amp;IF(AU1922&gt;0,IF(AV1922&gt;AU1922,"41&gt;42;","")&amp;IF(BE1922&gt;0,"","41&gt;0 51-?;"),"")&amp;IF(BF1922&gt;0,IF(BE1922&gt;0,"","52&gt;0 51-?;"),"")&amp;IF(AW1922&gt;=AX1922,"","43&gt;44;")&amp;IF(CA1922&gt;0,IF(AW1922&gt;0,"","71 &gt; 0 43-?;"),"")</f>
        <v/>
      </c>
    </row>
    <row r="1923" spans="1:93" ht="12" x14ac:dyDescent="0.2">
      <c r="A1923" s="45"/>
      <c r="B1923" s="46"/>
      <c r="C1923" s="121"/>
      <c r="D1923" s="121"/>
      <c r="E1923" s="336"/>
      <c r="F1923" s="122"/>
      <c r="G1923" s="46"/>
      <c r="H1923" s="45"/>
      <c r="I1923" s="45"/>
      <c r="J1923" s="45"/>
      <c r="K1923" s="45"/>
      <c r="L1923" s="45"/>
      <c r="M1923" s="46"/>
      <c r="N1923" s="46"/>
      <c r="O1923" s="48"/>
      <c r="P1923" s="48"/>
      <c r="Q1923" s="46"/>
      <c r="R1923" s="48"/>
      <c r="S1923" s="48"/>
      <c r="T1923" s="48"/>
      <c r="U1923" s="48"/>
      <c r="V1923" s="48"/>
      <c r="W1923" s="46"/>
      <c r="X1923" s="48"/>
      <c r="Y1923" s="48"/>
      <c r="Z1923" s="157"/>
      <c r="AA1923" s="47"/>
      <c r="AB1923" s="97"/>
      <c r="AC1923" s="49"/>
      <c r="AD1923" s="49"/>
      <c r="AE1923" s="49"/>
      <c r="AF1923" s="49"/>
      <c r="AG1923" s="49"/>
      <c r="AH1923" s="47"/>
      <c r="AI1923" s="47"/>
      <c r="AJ1923" s="47"/>
      <c r="AK1923" s="190"/>
      <c r="AL1923" s="190"/>
      <c r="AM1923" s="190"/>
      <c r="AN1923" s="190"/>
      <c r="AO1923" s="190"/>
      <c r="AP1923" s="151"/>
      <c r="AQ1923" s="322"/>
      <c r="AR1923" s="322"/>
      <c r="AS1923" s="322"/>
      <c r="AT1923" s="47"/>
      <c r="AU1923" s="47"/>
      <c r="AV1923" s="47"/>
      <c r="AW1923" s="47"/>
      <c r="AX1923" s="322"/>
      <c r="AY1923" s="98"/>
      <c r="AZ1923" s="98"/>
      <c r="BA1923" s="47"/>
      <c r="BB1923" s="47"/>
      <c r="BC1923" s="47"/>
      <c r="BD1923" s="47"/>
      <c r="BE1923" s="97"/>
      <c r="BF1923" s="49"/>
      <c r="BG1923" s="239"/>
      <c r="BH1923" s="342"/>
      <c r="BI1923" s="49"/>
      <c r="BJ1923" s="49"/>
      <c r="BK1923" s="49"/>
      <c r="BL1923" s="49"/>
      <c r="BM1923" s="49"/>
      <c r="BN1923" s="47"/>
      <c r="BO1923" s="49"/>
      <c r="BP1923" s="49"/>
      <c r="BQ1923" s="49"/>
      <c r="BR1923" s="323"/>
      <c r="BS1923" s="323"/>
      <c r="BT1923" s="323"/>
      <c r="BU1923" s="49"/>
      <c r="BV1923" s="49"/>
      <c r="BW1923" s="97"/>
      <c r="BX1923" s="97"/>
      <c r="BY1923" s="97"/>
      <c r="BZ1923" s="97"/>
      <c r="CA1923" s="49"/>
      <c r="CB1923" s="49"/>
      <c r="CC1923" s="49"/>
      <c r="CD1923" s="49"/>
      <c r="CE1923" s="49"/>
      <c r="CF1923" s="49"/>
      <c r="CG1923" s="49"/>
      <c r="CH1923" s="49"/>
      <c r="CI1923" s="97"/>
      <c r="CJ1923" s="97"/>
      <c r="CK1923" s="97"/>
      <c r="CL1923" s="97"/>
      <c r="CM1923" s="335"/>
      <c r="CN1923" s="337"/>
      <c r="CO1923" s="315" t="str">
        <f>IF(Формулы!R1923&gt;V1923,"22-?,Дата 14 - Прибыл из УФСИН; ","")&amp;IF(Формулы!Q1923&gt;Y1923,"25-?,Дата 13 - Выбыл в УФСИН;","")&amp;IF(YEAR(ДАННЫЕ!$F$1)=YEAR(ДАННЫЕ!B1923),IF(AT1923&gt;0,"","40-?, вявлен в текущем году! "),"")&amp;IF(YEAR($F$1)=YEAR(W1923),IF(X1923+Y1923&gt;0,"","23-стоит, 24,25 - куда выбыл? "),"")&amp;IF(X1923+Y1923&gt;0,IF(YEAR($F$1)=YEAR(W1923),"","24+25&gt;0? 23 - когда выбыл? "),"")&amp;IF(BA1923&lt;BB1923,"47&gt;=48; ","")&amp;IF(BA1923&lt;BC1923,"47&gt;=49; ","")&amp;IF(BA1923&lt;BD1923,"47&gt;=50; ","")&amp;IF(BE1923&gt;0,IF(BF1923&gt;0,IF(AU1923&gt;AV1923,"","41 и 42 - ? (51 и 52 &gt; 0);"),"51 &gt; 0 52 - ?;"),"")&amp;IF(AU1923&gt;0,IF(AV1923&gt;AU1923,"41&gt;42;","")&amp;IF(BE1923&gt;0,"","41&gt;0 51-?;"),"")&amp;IF(BF1923&gt;0,IF(BE1923&gt;0,"","52&gt;0 51-?;"),"")&amp;IF(AW1923&gt;=AX1923,"","43&gt;44;")&amp;IF(CA1923&gt;0,IF(AW1923&gt;0,"","71 &gt; 0 43-?;"),"")</f>
        <v/>
      </c>
    </row>
    <row r="1924" spans="1:93" ht="12" x14ac:dyDescent="0.2">
      <c r="A1924" s="45"/>
      <c r="B1924" s="46"/>
      <c r="C1924" s="121"/>
      <c r="D1924" s="121"/>
      <c r="E1924" s="336"/>
      <c r="F1924" s="122"/>
      <c r="G1924" s="46"/>
      <c r="H1924" s="45"/>
      <c r="I1924" s="45"/>
      <c r="J1924" s="45"/>
      <c r="K1924" s="45"/>
      <c r="L1924" s="45"/>
      <c r="M1924" s="46"/>
      <c r="N1924" s="46"/>
      <c r="O1924" s="48"/>
      <c r="P1924" s="48"/>
      <c r="Q1924" s="46"/>
      <c r="R1924" s="48"/>
      <c r="S1924" s="48"/>
      <c r="T1924" s="48"/>
      <c r="U1924" s="48"/>
      <c r="V1924" s="48"/>
      <c r="W1924" s="46"/>
      <c r="X1924" s="48"/>
      <c r="Y1924" s="48"/>
      <c r="Z1924" s="157"/>
      <c r="AA1924" s="47"/>
      <c r="AB1924" s="97"/>
      <c r="AC1924" s="49"/>
      <c r="AD1924" s="49"/>
      <c r="AE1924" s="49"/>
      <c r="AF1924" s="49"/>
      <c r="AG1924" s="49"/>
      <c r="AH1924" s="47"/>
      <c r="AI1924" s="47"/>
      <c r="AJ1924" s="47"/>
      <c r="AK1924" s="190"/>
      <c r="AL1924" s="190"/>
      <c r="AM1924" s="190"/>
      <c r="AN1924" s="190"/>
      <c r="AO1924" s="190"/>
      <c r="AP1924" s="151"/>
      <c r="AQ1924" s="322"/>
      <c r="AR1924" s="322"/>
      <c r="AS1924" s="322"/>
      <c r="AT1924" s="47"/>
      <c r="AU1924" s="47"/>
      <c r="AV1924" s="47"/>
      <c r="AW1924" s="47"/>
      <c r="AX1924" s="322"/>
      <c r="AY1924" s="98"/>
      <c r="AZ1924" s="98"/>
      <c r="BA1924" s="47"/>
      <c r="BB1924" s="47"/>
      <c r="BC1924" s="47"/>
      <c r="BD1924" s="47"/>
      <c r="BE1924" s="97"/>
      <c r="BF1924" s="49"/>
      <c r="BG1924" s="239"/>
      <c r="BH1924" s="342"/>
      <c r="BI1924" s="49"/>
      <c r="BJ1924" s="49"/>
      <c r="BK1924" s="49"/>
      <c r="BL1924" s="49"/>
      <c r="BM1924" s="49"/>
      <c r="BN1924" s="47"/>
      <c r="BO1924" s="49"/>
      <c r="BP1924" s="49"/>
      <c r="BQ1924" s="49"/>
      <c r="BR1924" s="323"/>
      <c r="BS1924" s="323"/>
      <c r="BT1924" s="323"/>
      <c r="BU1924" s="49"/>
      <c r="BV1924" s="49"/>
      <c r="BW1924" s="97"/>
      <c r="BX1924" s="97"/>
      <c r="BY1924" s="97"/>
      <c r="BZ1924" s="97"/>
      <c r="CA1924" s="49"/>
      <c r="CB1924" s="49"/>
      <c r="CC1924" s="49"/>
      <c r="CD1924" s="49"/>
      <c r="CE1924" s="49"/>
      <c r="CF1924" s="49"/>
      <c r="CG1924" s="49"/>
      <c r="CH1924" s="49"/>
      <c r="CI1924" s="97"/>
      <c r="CJ1924" s="97"/>
      <c r="CK1924" s="97"/>
      <c r="CL1924" s="97"/>
      <c r="CM1924" s="335"/>
      <c r="CN1924" s="337"/>
      <c r="CO1924" s="315" t="str">
        <f>IF(Формулы!R1924&gt;V1924,"22-?,Дата 14 - Прибыл из УФСИН; ","")&amp;IF(Формулы!Q1924&gt;Y1924,"25-?,Дата 13 - Выбыл в УФСИН;","")&amp;IF(YEAR(ДАННЫЕ!$F$1)=YEAR(ДАННЫЕ!B1924),IF(AT1924&gt;0,"","40-?, вявлен в текущем году! "),"")&amp;IF(YEAR($F$1)=YEAR(W1924),IF(X1924+Y1924&gt;0,"","23-стоит, 24,25 - куда выбыл? "),"")&amp;IF(X1924+Y1924&gt;0,IF(YEAR($F$1)=YEAR(W1924),"","24+25&gt;0? 23 - когда выбыл? "),"")&amp;IF(BA1924&lt;BB1924,"47&gt;=48; ","")&amp;IF(BA1924&lt;BC1924,"47&gt;=49; ","")&amp;IF(BA1924&lt;BD1924,"47&gt;=50; ","")&amp;IF(BE1924&gt;0,IF(BF1924&gt;0,IF(AU1924&gt;AV1924,"","41 и 42 - ? (51 и 52 &gt; 0);"),"51 &gt; 0 52 - ?;"),"")&amp;IF(AU1924&gt;0,IF(AV1924&gt;AU1924,"41&gt;42;","")&amp;IF(BE1924&gt;0,"","41&gt;0 51-?;"),"")&amp;IF(BF1924&gt;0,IF(BE1924&gt;0,"","52&gt;0 51-?;"),"")&amp;IF(AW1924&gt;=AX1924,"","43&gt;44;")&amp;IF(CA1924&gt;0,IF(AW1924&gt;0,"","71 &gt; 0 43-?;"),"")</f>
        <v/>
      </c>
    </row>
    <row r="1925" spans="1:93" ht="12" x14ac:dyDescent="0.2">
      <c r="A1925" s="45"/>
      <c r="B1925" s="46"/>
      <c r="C1925" s="121"/>
      <c r="D1925" s="121"/>
      <c r="E1925" s="336"/>
      <c r="F1925" s="122"/>
      <c r="G1925" s="46"/>
      <c r="H1925" s="45"/>
      <c r="I1925" s="45"/>
      <c r="J1925" s="45"/>
      <c r="K1925" s="45"/>
      <c r="L1925" s="45"/>
      <c r="M1925" s="46"/>
      <c r="N1925" s="46"/>
      <c r="O1925" s="48"/>
      <c r="P1925" s="48"/>
      <c r="Q1925" s="46"/>
      <c r="R1925" s="48"/>
      <c r="S1925" s="48"/>
      <c r="T1925" s="48"/>
      <c r="U1925" s="48"/>
      <c r="V1925" s="48"/>
      <c r="W1925" s="46"/>
      <c r="X1925" s="48"/>
      <c r="Y1925" s="48"/>
      <c r="Z1925" s="157"/>
      <c r="AA1925" s="47"/>
      <c r="AB1925" s="97"/>
      <c r="AC1925" s="49"/>
      <c r="AD1925" s="49"/>
      <c r="AE1925" s="49"/>
      <c r="AF1925" s="49"/>
      <c r="AG1925" s="49"/>
      <c r="AH1925" s="47"/>
      <c r="AI1925" s="47"/>
      <c r="AJ1925" s="47"/>
      <c r="AK1925" s="190"/>
      <c r="AL1925" s="190"/>
      <c r="AM1925" s="190"/>
      <c r="AN1925" s="190"/>
      <c r="AO1925" s="190"/>
      <c r="AP1925" s="151"/>
      <c r="AQ1925" s="322"/>
      <c r="AR1925" s="322"/>
      <c r="AS1925" s="322"/>
      <c r="AT1925" s="47"/>
      <c r="AU1925" s="47"/>
      <c r="AV1925" s="47"/>
      <c r="AW1925" s="47"/>
      <c r="AX1925" s="322"/>
      <c r="AY1925" s="98"/>
      <c r="AZ1925" s="98"/>
      <c r="BA1925" s="47"/>
      <c r="BB1925" s="47"/>
      <c r="BC1925" s="47"/>
      <c r="BD1925" s="47"/>
      <c r="BE1925" s="97"/>
      <c r="BF1925" s="49"/>
      <c r="BG1925" s="239"/>
      <c r="BH1925" s="342"/>
      <c r="BI1925" s="49"/>
      <c r="BJ1925" s="49"/>
      <c r="BK1925" s="49"/>
      <c r="BL1925" s="49"/>
      <c r="BM1925" s="49"/>
      <c r="BN1925" s="47"/>
      <c r="BO1925" s="49"/>
      <c r="BP1925" s="49"/>
      <c r="BQ1925" s="49"/>
      <c r="BR1925" s="323"/>
      <c r="BS1925" s="323"/>
      <c r="BT1925" s="323"/>
      <c r="BU1925" s="49"/>
      <c r="BV1925" s="49"/>
      <c r="BW1925" s="97"/>
      <c r="BX1925" s="97"/>
      <c r="BY1925" s="97"/>
      <c r="BZ1925" s="97"/>
      <c r="CA1925" s="49"/>
      <c r="CB1925" s="49"/>
      <c r="CC1925" s="49"/>
      <c r="CD1925" s="49"/>
      <c r="CE1925" s="49"/>
      <c r="CF1925" s="49"/>
      <c r="CG1925" s="49"/>
      <c r="CH1925" s="49"/>
      <c r="CI1925" s="97"/>
      <c r="CJ1925" s="97"/>
      <c r="CK1925" s="97"/>
      <c r="CL1925" s="97"/>
      <c r="CM1925" s="335"/>
      <c r="CN1925" s="337"/>
      <c r="CO1925" s="315" t="str">
        <f>IF(Формулы!R1925&gt;V1925,"22-?,Дата 14 - Прибыл из УФСИН; ","")&amp;IF(Формулы!Q1925&gt;Y1925,"25-?,Дата 13 - Выбыл в УФСИН;","")&amp;IF(YEAR(ДАННЫЕ!$F$1)=YEAR(ДАННЫЕ!B1925),IF(AT1925&gt;0,"","40-?, вявлен в текущем году! "),"")&amp;IF(YEAR($F$1)=YEAR(W1925),IF(X1925+Y1925&gt;0,"","23-стоит, 24,25 - куда выбыл? "),"")&amp;IF(X1925+Y1925&gt;0,IF(YEAR($F$1)=YEAR(W1925),"","24+25&gt;0? 23 - когда выбыл? "),"")&amp;IF(BA1925&lt;BB1925,"47&gt;=48; ","")&amp;IF(BA1925&lt;BC1925,"47&gt;=49; ","")&amp;IF(BA1925&lt;BD1925,"47&gt;=50; ","")&amp;IF(BE1925&gt;0,IF(BF1925&gt;0,IF(AU1925&gt;AV1925,"","41 и 42 - ? (51 и 52 &gt; 0);"),"51 &gt; 0 52 - ?;"),"")&amp;IF(AU1925&gt;0,IF(AV1925&gt;AU1925,"41&gt;42;","")&amp;IF(BE1925&gt;0,"","41&gt;0 51-?;"),"")&amp;IF(BF1925&gt;0,IF(BE1925&gt;0,"","52&gt;0 51-?;"),"")&amp;IF(AW1925&gt;=AX1925,"","43&gt;44;")&amp;IF(CA1925&gt;0,IF(AW1925&gt;0,"","71 &gt; 0 43-?;"),"")</f>
        <v/>
      </c>
    </row>
    <row r="1926" spans="1:93" ht="12" x14ac:dyDescent="0.2">
      <c r="A1926" s="45"/>
      <c r="B1926" s="46"/>
      <c r="C1926" s="121"/>
      <c r="D1926" s="121"/>
      <c r="E1926" s="336"/>
      <c r="F1926" s="122"/>
      <c r="G1926" s="46"/>
      <c r="H1926" s="45"/>
      <c r="I1926" s="45"/>
      <c r="J1926" s="45"/>
      <c r="K1926" s="45"/>
      <c r="L1926" s="45"/>
      <c r="M1926" s="46"/>
      <c r="N1926" s="46"/>
      <c r="O1926" s="48"/>
      <c r="P1926" s="48"/>
      <c r="Q1926" s="46"/>
      <c r="R1926" s="48"/>
      <c r="S1926" s="48"/>
      <c r="T1926" s="48"/>
      <c r="U1926" s="48"/>
      <c r="V1926" s="48"/>
      <c r="W1926" s="46"/>
      <c r="X1926" s="48"/>
      <c r="Y1926" s="48"/>
      <c r="Z1926" s="157"/>
      <c r="AA1926" s="47"/>
      <c r="AB1926" s="97"/>
      <c r="AC1926" s="49"/>
      <c r="AD1926" s="49"/>
      <c r="AE1926" s="49"/>
      <c r="AF1926" s="49"/>
      <c r="AG1926" s="49"/>
      <c r="AH1926" s="47"/>
      <c r="AI1926" s="47"/>
      <c r="AJ1926" s="47"/>
      <c r="AK1926" s="190"/>
      <c r="AL1926" s="190"/>
      <c r="AM1926" s="190"/>
      <c r="AN1926" s="190"/>
      <c r="AO1926" s="190"/>
      <c r="AP1926" s="151"/>
      <c r="AQ1926" s="322"/>
      <c r="AR1926" s="322"/>
      <c r="AS1926" s="322"/>
      <c r="AT1926" s="47"/>
      <c r="AU1926" s="47"/>
      <c r="AV1926" s="47"/>
      <c r="AW1926" s="47"/>
      <c r="AX1926" s="322"/>
      <c r="AY1926" s="98"/>
      <c r="AZ1926" s="98"/>
      <c r="BA1926" s="47"/>
      <c r="BB1926" s="47"/>
      <c r="BC1926" s="47"/>
      <c r="BD1926" s="47"/>
      <c r="BE1926" s="97"/>
      <c r="BF1926" s="49"/>
      <c r="BG1926" s="239"/>
      <c r="BH1926" s="342"/>
      <c r="BI1926" s="49"/>
      <c r="BJ1926" s="49"/>
      <c r="BK1926" s="49"/>
      <c r="BL1926" s="49"/>
      <c r="BM1926" s="49"/>
      <c r="BN1926" s="47"/>
      <c r="BO1926" s="49"/>
      <c r="BP1926" s="49"/>
      <c r="BQ1926" s="49"/>
      <c r="BR1926" s="323"/>
      <c r="BS1926" s="323"/>
      <c r="BT1926" s="323"/>
      <c r="BU1926" s="49"/>
      <c r="BV1926" s="49"/>
      <c r="BW1926" s="97"/>
      <c r="BX1926" s="97"/>
      <c r="BY1926" s="97"/>
      <c r="BZ1926" s="97"/>
      <c r="CA1926" s="49"/>
      <c r="CB1926" s="49"/>
      <c r="CC1926" s="49"/>
      <c r="CD1926" s="49"/>
      <c r="CE1926" s="49"/>
      <c r="CF1926" s="49"/>
      <c r="CG1926" s="49"/>
      <c r="CH1926" s="49"/>
      <c r="CI1926" s="97"/>
      <c r="CJ1926" s="97"/>
      <c r="CK1926" s="97"/>
      <c r="CL1926" s="97"/>
      <c r="CM1926" s="335"/>
      <c r="CN1926" s="337"/>
      <c r="CO1926" s="315" t="str">
        <f>IF(Формулы!R1926&gt;V1926,"22-?,Дата 14 - Прибыл из УФСИН; ","")&amp;IF(Формулы!Q1926&gt;Y1926,"25-?,Дата 13 - Выбыл в УФСИН;","")&amp;IF(YEAR(ДАННЫЕ!$F$1)=YEAR(ДАННЫЕ!B1926),IF(AT1926&gt;0,"","40-?, вявлен в текущем году! "),"")&amp;IF(YEAR($F$1)=YEAR(W1926),IF(X1926+Y1926&gt;0,"","23-стоит, 24,25 - куда выбыл? "),"")&amp;IF(X1926+Y1926&gt;0,IF(YEAR($F$1)=YEAR(W1926),"","24+25&gt;0? 23 - когда выбыл? "),"")&amp;IF(BA1926&lt;BB1926,"47&gt;=48; ","")&amp;IF(BA1926&lt;BC1926,"47&gt;=49; ","")&amp;IF(BA1926&lt;BD1926,"47&gt;=50; ","")&amp;IF(BE1926&gt;0,IF(BF1926&gt;0,IF(AU1926&gt;AV1926,"","41 и 42 - ? (51 и 52 &gt; 0);"),"51 &gt; 0 52 - ?;"),"")&amp;IF(AU1926&gt;0,IF(AV1926&gt;AU1926,"41&gt;42;","")&amp;IF(BE1926&gt;0,"","41&gt;0 51-?;"),"")&amp;IF(BF1926&gt;0,IF(BE1926&gt;0,"","52&gt;0 51-?;"),"")&amp;IF(AW1926&gt;=AX1926,"","43&gt;44;")&amp;IF(CA1926&gt;0,IF(AW1926&gt;0,"","71 &gt; 0 43-?;"),"")</f>
        <v/>
      </c>
    </row>
    <row r="1927" spans="1:93" ht="12" x14ac:dyDescent="0.2">
      <c r="A1927" s="45"/>
      <c r="B1927" s="46"/>
      <c r="C1927" s="121"/>
      <c r="D1927" s="121"/>
      <c r="E1927" s="336"/>
      <c r="F1927" s="122"/>
      <c r="G1927" s="46"/>
      <c r="H1927" s="45"/>
      <c r="I1927" s="45"/>
      <c r="J1927" s="45"/>
      <c r="K1927" s="45"/>
      <c r="L1927" s="45"/>
      <c r="M1927" s="46"/>
      <c r="N1927" s="46"/>
      <c r="O1927" s="48"/>
      <c r="P1927" s="48"/>
      <c r="Q1927" s="46"/>
      <c r="R1927" s="48"/>
      <c r="S1927" s="48"/>
      <c r="T1927" s="48"/>
      <c r="U1927" s="48"/>
      <c r="V1927" s="48"/>
      <c r="W1927" s="46"/>
      <c r="X1927" s="48"/>
      <c r="Y1927" s="48"/>
      <c r="Z1927" s="157"/>
      <c r="AA1927" s="47"/>
      <c r="AB1927" s="97"/>
      <c r="AC1927" s="49"/>
      <c r="AD1927" s="49"/>
      <c r="AE1927" s="49"/>
      <c r="AF1927" s="49"/>
      <c r="AG1927" s="49"/>
      <c r="AH1927" s="47"/>
      <c r="AI1927" s="47"/>
      <c r="AJ1927" s="47"/>
      <c r="AK1927" s="190"/>
      <c r="AL1927" s="190"/>
      <c r="AM1927" s="190"/>
      <c r="AN1927" s="190"/>
      <c r="AO1927" s="190"/>
      <c r="AP1927" s="151"/>
      <c r="AQ1927" s="322"/>
      <c r="AR1927" s="322"/>
      <c r="AS1927" s="322"/>
      <c r="AT1927" s="47"/>
      <c r="AU1927" s="47"/>
      <c r="AV1927" s="47"/>
      <c r="AW1927" s="47"/>
      <c r="AX1927" s="322"/>
      <c r="AY1927" s="98"/>
      <c r="AZ1927" s="98"/>
      <c r="BA1927" s="47"/>
      <c r="BB1927" s="47"/>
      <c r="BC1927" s="47"/>
      <c r="BD1927" s="47"/>
      <c r="BE1927" s="97"/>
      <c r="BF1927" s="49"/>
      <c r="BG1927" s="239"/>
      <c r="BH1927" s="342"/>
      <c r="BI1927" s="49"/>
      <c r="BJ1927" s="49"/>
      <c r="BK1927" s="49"/>
      <c r="BL1927" s="49"/>
      <c r="BM1927" s="49"/>
      <c r="BN1927" s="47"/>
      <c r="BO1927" s="49"/>
      <c r="BP1927" s="49"/>
      <c r="BQ1927" s="49"/>
      <c r="BR1927" s="323"/>
      <c r="BS1927" s="323"/>
      <c r="BT1927" s="323"/>
      <c r="BU1927" s="49"/>
      <c r="BV1927" s="49"/>
      <c r="BW1927" s="97"/>
      <c r="BX1927" s="97"/>
      <c r="BY1927" s="97"/>
      <c r="BZ1927" s="97"/>
      <c r="CA1927" s="49"/>
      <c r="CB1927" s="49"/>
      <c r="CC1927" s="49"/>
      <c r="CD1927" s="49"/>
      <c r="CE1927" s="49"/>
      <c r="CF1927" s="49"/>
      <c r="CG1927" s="49"/>
      <c r="CH1927" s="49"/>
      <c r="CI1927" s="97"/>
      <c r="CJ1927" s="97"/>
      <c r="CK1927" s="97"/>
      <c r="CL1927" s="97"/>
      <c r="CM1927" s="335"/>
      <c r="CN1927" s="337"/>
      <c r="CO1927" s="315" t="str">
        <f>IF(Формулы!R1927&gt;V1927,"22-?,Дата 14 - Прибыл из УФСИН; ","")&amp;IF(Формулы!Q1927&gt;Y1927,"25-?,Дата 13 - Выбыл в УФСИН;","")&amp;IF(YEAR(ДАННЫЕ!$F$1)=YEAR(ДАННЫЕ!B1927),IF(AT1927&gt;0,"","40-?, вявлен в текущем году! "),"")&amp;IF(YEAR($F$1)=YEAR(W1927),IF(X1927+Y1927&gt;0,"","23-стоит, 24,25 - куда выбыл? "),"")&amp;IF(X1927+Y1927&gt;0,IF(YEAR($F$1)=YEAR(W1927),"","24+25&gt;0? 23 - когда выбыл? "),"")&amp;IF(BA1927&lt;BB1927,"47&gt;=48; ","")&amp;IF(BA1927&lt;BC1927,"47&gt;=49; ","")&amp;IF(BA1927&lt;BD1927,"47&gt;=50; ","")&amp;IF(BE1927&gt;0,IF(BF1927&gt;0,IF(AU1927&gt;AV1927,"","41 и 42 - ? (51 и 52 &gt; 0);"),"51 &gt; 0 52 - ?;"),"")&amp;IF(AU1927&gt;0,IF(AV1927&gt;AU1927,"41&gt;42;","")&amp;IF(BE1927&gt;0,"","41&gt;0 51-?;"),"")&amp;IF(BF1927&gt;0,IF(BE1927&gt;0,"","52&gt;0 51-?;"),"")&amp;IF(AW1927&gt;=AX1927,"","43&gt;44;")&amp;IF(CA1927&gt;0,IF(AW1927&gt;0,"","71 &gt; 0 43-?;"),"")</f>
        <v/>
      </c>
    </row>
    <row r="1928" spans="1:93" ht="12" x14ac:dyDescent="0.2">
      <c r="A1928" s="45"/>
      <c r="B1928" s="46"/>
      <c r="C1928" s="121"/>
      <c r="D1928" s="121"/>
      <c r="E1928" s="336"/>
      <c r="F1928" s="122"/>
      <c r="G1928" s="46"/>
      <c r="H1928" s="45"/>
      <c r="I1928" s="45"/>
      <c r="J1928" s="45"/>
      <c r="K1928" s="45"/>
      <c r="L1928" s="45"/>
      <c r="M1928" s="46"/>
      <c r="N1928" s="46"/>
      <c r="O1928" s="48"/>
      <c r="P1928" s="48"/>
      <c r="Q1928" s="46"/>
      <c r="R1928" s="48"/>
      <c r="S1928" s="48"/>
      <c r="T1928" s="48"/>
      <c r="U1928" s="48"/>
      <c r="V1928" s="48"/>
      <c r="W1928" s="46"/>
      <c r="X1928" s="48"/>
      <c r="Y1928" s="48"/>
      <c r="Z1928" s="157"/>
      <c r="AA1928" s="47"/>
      <c r="AB1928" s="97"/>
      <c r="AC1928" s="49"/>
      <c r="AD1928" s="49"/>
      <c r="AE1928" s="49"/>
      <c r="AF1928" s="49"/>
      <c r="AG1928" s="49"/>
      <c r="AH1928" s="47"/>
      <c r="AI1928" s="47"/>
      <c r="AJ1928" s="47"/>
      <c r="AK1928" s="190"/>
      <c r="AL1928" s="190"/>
      <c r="AM1928" s="190"/>
      <c r="AN1928" s="190"/>
      <c r="AO1928" s="190"/>
      <c r="AP1928" s="151"/>
      <c r="AQ1928" s="322"/>
      <c r="AR1928" s="322"/>
      <c r="AS1928" s="322"/>
      <c r="AT1928" s="47"/>
      <c r="AU1928" s="47"/>
      <c r="AV1928" s="47"/>
      <c r="AW1928" s="47"/>
      <c r="AX1928" s="322"/>
      <c r="AY1928" s="98"/>
      <c r="AZ1928" s="98"/>
      <c r="BA1928" s="47"/>
      <c r="BB1928" s="47"/>
      <c r="BC1928" s="47"/>
      <c r="BD1928" s="47"/>
      <c r="BE1928" s="97"/>
      <c r="BF1928" s="49"/>
      <c r="BG1928" s="239"/>
      <c r="BH1928" s="342"/>
      <c r="BI1928" s="49"/>
      <c r="BJ1928" s="49"/>
      <c r="BK1928" s="49"/>
      <c r="BL1928" s="49"/>
      <c r="BM1928" s="49"/>
      <c r="BN1928" s="47"/>
      <c r="BO1928" s="49"/>
      <c r="BP1928" s="49"/>
      <c r="BQ1928" s="49"/>
      <c r="BR1928" s="323"/>
      <c r="BS1928" s="323"/>
      <c r="BT1928" s="323"/>
      <c r="BU1928" s="49"/>
      <c r="BV1928" s="49"/>
      <c r="BW1928" s="97"/>
      <c r="BX1928" s="97"/>
      <c r="BY1928" s="97"/>
      <c r="BZ1928" s="97"/>
      <c r="CA1928" s="49"/>
      <c r="CB1928" s="49"/>
      <c r="CC1928" s="49"/>
      <c r="CD1928" s="49"/>
      <c r="CE1928" s="49"/>
      <c r="CF1928" s="49"/>
      <c r="CG1928" s="49"/>
      <c r="CH1928" s="49"/>
      <c r="CI1928" s="97"/>
      <c r="CJ1928" s="97"/>
      <c r="CK1928" s="97"/>
      <c r="CL1928" s="97"/>
      <c r="CM1928" s="335"/>
      <c r="CN1928" s="337"/>
      <c r="CO1928" s="315" t="str">
        <f>IF(Формулы!R1928&gt;V1928,"22-?,Дата 14 - Прибыл из УФСИН; ","")&amp;IF(Формулы!Q1928&gt;Y1928,"25-?,Дата 13 - Выбыл в УФСИН;","")&amp;IF(YEAR(ДАННЫЕ!$F$1)=YEAR(ДАННЫЕ!B1928),IF(AT1928&gt;0,"","40-?, вявлен в текущем году! "),"")&amp;IF(YEAR($F$1)=YEAR(W1928),IF(X1928+Y1928&gt;0,"","23-стоит, 24,25 - куда выбыл? "),"")&amp;IF(X1928+Y1928&gt;0,IF(YEAR($F$1)=YEAR(W1928),"","24+25&gt;0? 23 - когда выбыл? "),"")&amp;IF(BA1928&lt;BB1928,"47&gt;=48; ","")&amp;IF(BA1928&lt;BC1928,"47&gt;=49; ","")&amp;IF(BA1928&lt;BD1928,"47&gt;=50; ","")&amp;IF(BE1928&gt;0,IF(BF1928&gt;0,IF(AU1928&gt;AV1928,"","41 и 42 - ? (51 и 52 &gt; 0);"),"51 &gt; 0 52 - ?;"),"")&amp;IF(AU1928&gt;0,IF(AV1928&gt;AU1928,"41&gt;42;","")&amp;IF(BE1928&gt;0,"","41&gt;0 51-?;"),"")&amp;IF(BF1928&gt;0,IF(BE1928&gt;0,"","52&gt;0 51-?;"),"")&amp;IF(AW1928&gt;=AX1928,"","43&gt;44;")&amp;IF(CA1928&gt;0,IF(AW1928&gt;0,"","71 &gt; 0 43-?;"),"")</f>
        <v/>
      </c>
    </row>
    <row r="1929" spans="1:93" ht="12" x14ac:dyDescent="0.2">
      <c r="A1929" s="45"/>
      <c r="B1929" s="46"/>
      <c r="C1929" s="121"/>
      <c r="D1929" s="121"/>
      <c r="E1929" s="336"/>
      <c r="F1929" s="122"/>
      <c r="G1929" s="46"/>
      <c r="H1929" s="45"/>
      <c r="I1929" s="45"/>
      <c r="J1929" s="45"/>
      <c r="K1929" s="45"/>
      <c r="L1929" s="45"/>
      <c r="M1929" s="46"/>
      <c r="N1929" s="46"/>
      <c r="O1929" s="48"/>
      <c r="P1929" s="48"/>
      <c r="Q1929" s="46"/>
      <c r="R1929" s="48"/>
      <c r="S1929" s="48"/>
      <c r="T1929" s="48"/>
      <c r="U1929" s="48"/>
      <c r="V1929" s="48"/>
      <c r="W1929" s="46"/>
      <c r="X1929" s="48"/>
      <c r="Y1929" s="48"/>
      <c r="Z1929" s="157"/>
      <c r="AA1929" s="47"/>
      <c r="AB1929" s="97"/>
      <c r="AC1929" s="49"/>
      <c r="AD1929" s="49"/>
      <c r="AE1929" s="49"/>
      <c r="AF1929" s="49"/>
      <c r="AG1929" s="49"/>
      <c r="AH1929" s="47"/>
      <c r="AI1929" s="47"/>
      <c r="AJ1929" s="47"/>
      <c r="AK1929" s="190"/>
      <c r="AL1929" s="190"/>
      <c r="AM1929" s="190"/>
      <c r="AN1929" s="190"/>
      <c r="AO1929" s="190"/>
      <c r="AP1929" s="151"/>
      <c r="AQ1929" s="322"/>
      <c r="AR1929" s="322"/>
      <c r="AS1929" s="322"/>
      <c r="AT1929" s="47"/>
      <c r="AU1929" s="47"/>
      <c r="AV1929" s="47"/>
      <c r="AW1929" s="47"/>
      <c r="AX1929" s="322"/>
      <c r="AY1929" s="98"/>
      <c r="AZ1929" s="98"/>
      <c r="BA1929" s="47"/>
      <c r="BB1929" s="47"/>
      <c r="BC1929" s="47"/>
      <c r="BD1929" s="47"/>
      <c r="BE1929" s="97"/>
      <c r="BF1929" s="49"/>
      <c r="BG1929" s="239"/>
      <c r="BH1929" s="342"/>
      <c r="BI1929" s="49"/>
      <c r="BJ1929" s="49"/>
      <c r="BK1929" s="49"/>
      <c r="BL1929" s="49"/>
      <c r="BM1929" s="49"/>
      <c r="BN1929" s="47"/>
      <c r="BO1929" s="49"/>
      <c r="BP1929" s="49"/>
      <c r="BQ1929" s="49"/>
      <c r="BR1929" s="323"/>
      <c r="BS1929" s="323"/>
      <c r="BT1929" s="323"/>
      <c r="BU1929" s="49"/>
      <c r="BV1929" s="49"/>
      <c r="BW1929" s="97"/>
      <c r="BX1929" s="97"/>
      <c r="BY1929" s="97"/>
      <c r="BZ1929" s="97"/>
      <c r="CA1929" s="49"/>
      <c r="CB1929" s="49"/>
      <c r="CC1929" s="49"/>
      <c r="CD1929" s="49"/>
      <c r="CE1929" s="49"/>
      <c r="CF1929" s="49"/>
      <c r="CG1929" s="49"/>
      <c r="CH1929" s="49"/>
      <c r="CI1929" s="97"/>
      <c r="CJ1929" s="97"/>
      <c r="CK1929" s="97"/>
      <c r="CL1929" s="97"/>
      <c r="CM1929" s="335"/>
      <c r="CN1929" s="337"/>
      <c r="CO1929" s="315" t="str">
        <f>IF(Формулы!R1929&gt;V1929,"22-?,Дата 14 - Прибыл из УФСИН; ","")&amp;IF(Формулы!Q1929&gt;Y1929,"25-?,Дата 13 - Выбыл в УФСИН;","")&amp;IF(YEAR(ДАННЫЕ!$F$1)=YEAR(ДАННЫЕ!B1929),IF(AT1929&gt;0,"","40-?, вявлен в текущем году! "),"")&amp;IF(YEAR($F$1)=YEAR(W1929),IF(X1929+Y1929&gt;0,"","23-стоит, 24,25 - куда выбыл? "),"")&amp;IF(X1929+Y1929&gt;0,IF(YEAR($F$1)=YEAR(W1929),"","24+25&gt;0? 23 - когда выбыл? "),"")&amp;IF(BA1929&lt;BB1929,"47&gt;=48; ","")&amp;IF(BA1929&lt;BC1929,"47&gt;=49; ","")&amp;IF(BA1929&lt;BD1929,"47&gt;=50; ","")&amp;IF(BE1929&gt;0,IF(BF1929&gt;0,IF(AU1929&gt;AV1929,"","41 и 42 - ? (51 и 52 &gt; 0);"),"51 &gt; 0 52 - ?;"),"")&amp;IF(AU1929&gt;0,IF(AV1929&gt;AU1929,"41&gt;42;","")&amp;IF(BE1929&gt;0,"","41&gt;0 51-?;"),"")&amp;IF(BF1929&gt;0,IF(BE1929&gt;0,"","52&gt;0 51-?;"),"")&amp;IF(AW1929&gt;=AX1929,"","43&gt;44;")&amp;IF(CA1929&gt;0,IF(AW1929&gt;0,"","71 &gt; 0 43-?;"),"")</f>
        <v/>
      </c>
    </row>
    <row r="1930" spans="1:93" ht="12" x14ac:dyDescent="0.2">
      <c r="A1930" s="45"/>
      <c r="B1930" s="46"/>
      <c r="C1930" s="121"/>
      <c r="D1930" s="121"/>
      <c r="E1930" s="336"/>
      <c r="F1930" s="122"/>
      <c r="G1930" s="46"/>
      <c r="H1930" s="45"/>
      <c r="I1930" s="45"/>
      <c r="J1930" s="45"/>
      <c r="K1930" s="45"/>
      <c r="L1930" s="45"/>
      <c r="M1930" s="46"/>
      <c r="N1930" s="46"/>
      <c r="O1930" s="48"/>
      <c r="P1930" s="48"/>
      <c r="Q1930" s="46"/>
      <c r="R1930" s="48"/>
      <c r="S1930" s="48"/>
      <c r="T1930" s="48"/>
      <c r="U1930" s="48"/>
      <c r="V1930" s="48"/>
      <c r="W1930" s="46"/>
      <c r="X1930" s="48"/>
      <c r="Y1930" s="48"/>
      <c r="Z1930" s="157"/>
      <c r="AA1930" s="47"/>
      <c r="AB1930" s="97"/>
      <c r="AC1930" s="49"/>
      <c r="AD1930" s="49"/>
      <c r="AE1930" s="49"/>
      <c r="AF1930" s="49"/>
      <c r="AG1930" s="49"/>
      <c r="AH1930" s="47"/>
      <c r="AI1930" s="47"/>
      <c r="AJ1930" s="47"/>
      <c r="AK1930" s="190"/>
      <c r="AL1930" s="190"/>
      <c r="AM1930" s="190"/>
      <c r="AN1930" s="190"/>
      <c r="AO1930" s="190"/>
      <c r="AP1930" s="151"/>
      <c r="AQ1930" s="322"/>
      <c r="AR1930" s="322"/>
      <c r="AS1930" s="322"/>
      <c r="AT1930" s="47"/>
      <c r="AU1930" s="47"/>
      <c r="AV1930" s="47"/>
      <c r="AW1930" s="47"/>
      <c r="AX1930" s="322"/>
      <c r="AY1930" s="98"/>
      <c r="AZ1930" s="98"/>
      <c r="BA1930" s="47"/>
      <c r="BB1930" s="47"/>
      <c r="BC1930" s="47"/>
      <c r="BD1930" s="47"/>
      <c r="BE1930" s="97"/>
      <c r="BF1930" s="49"/>
      <c r="BG1930" s="239"/>
      <c r="BH1930" s="342"/>
      <c r="BI1930" s="49"/>
      <c r="BJ1930" s="49"/>
      <c r="BK1930" s="49"/>
      <c r="BL1930" s="49"/>
      <c r="BM1930" s="49"/>
      <c r="BN1930" s="47"/>
      <c r="BO1930" s="49"/>
      <c r="BP1930" s="49"/>
      <c r="BQ1930" s="49"/>
      <c r="BR1930" s="323"/>
      <c r="BS1930" s="323"/>
      <c r="BT1930" s="323"/>
      <c r="BU1930" s="49"/>
      <c r="BV1930" s="49"/>
      <c r="BW1930" s="97"/>
      <c r="BX1930" s="97"/>
      <c r="BY1930" s="97"/>
      <c r="BZ1930" s="97"/>
      <c r="CA1930" s="49"/>
      <c r="CB1930" s="49"/>
      <c r="CC1930" s="49"/>
      <c r="CD1930" s="49"/>
      <c r="CE1930" s="49"/>
      <c r="CF1930" s="49"/>
      <c r="CG1930" s="49"/>
      <c r="CH1930" s="49"/>
      <c r="CI1930" s="97"/>
      <c r="CJ1930" s="97"/>
      <c r="CK1930" s="97"/>
      <c r="CL1930" s="97"/>
      <c r="CM1930" s="335"/>
      <c r="CN1930" s="337"/>
      <c r="CO1930" s="315" t="str">
        <f>IF(Формулы!R1930&gt;V1930,"22-?,Дата 14 - Прибыл из УФСИН; ","")&amp;IF(Формулы!Q1930&gt;Y1930,"25-?,Дата 13 - Выбыл в УФСИН;","")&amp;IF(YEAR(ДАННЫЕ!$F$1)=YEAR(ДАННЫЕ!B1930),IF(AT1930&gt;0,"","40-?, вявлен в текущем году! "),"")&amp;IF(YEAR($F$1)=YEAR(W1930),IF(X1930+Y1930&gt;0,"","23-стоит, 24,25 - куда выбыл? "),"")&amp;IF(X1930+Y1930&gt;0,IF(YEAR($F$1)=YEAR(W1930),"","24+25&gt;0? 23 - когда выбыл? "),"")&amp;IF(BA1930&lt;BB1930,"47&gt;=48; ","")&amp;IF(BA1930&lt;BC1930,"47&gt;=49; ","")&amp;IF(BA1930&lt;BD1930,"47&gt;=50; ","")&amp;IF(BE1930&gt;0,IF(BF1930&gt;0,IF(AU1930&gt;AV1930,"","41 и 42 - ? (51 и 52 &gt; 0);"),"51 &gt; 0 52 - ?;"),"")&amp;IF(AU1930&gt;0,IF(AV1930&gt;AU1930,"41&gt;42;","")&amp;IF(BE1930&gt;0,"","41&gt;0 51-?;"),"")&amp;IF(BF1930&gt;0,IF(BE1930&gt;0,"","52&gt;0 51-?;"),"")&amp;IF(AW1930&gt;=AX1930,"","43&gt;44;")&amp;IF(CA1930&gt;0,IF(AW1930&gt;0,"","71 &gt; 0 43-?;"),"")</f>
        <v/>
      </c>
    </row>
    <row r="1931" spans="1:93" ht="12" x14ac:dyDescent="0.2">
      <c r="A1931" s="45"/>
      <c r="B1931" s="46"/>
      <c r="C1931" s="121"/>
      <c r="D1931" s="121"/>
      <c r="E1931" s="336"/>
      <c r="F1931" s="122"/>
      <c r="G1931" s="46"/>
      <c r="H1931" s="45"/>
      <c r="I1931" s="45"/>
      <c r="J1931" s="45"/>
      <c r="K1931" s="45"/>
      <c r="L1931" s="45"/>
      <c r="M1931" s="46"/>
      <c r="N1931" s="46"/>
      <c r="O1931" s="48"/>
      <c r="P1931" s="48"/>
      <c r="Q1931" s="46"/>
      <c r="R1931" s="48"/>
      <c r="S1931" s="48"/>
      <c r="T1931" s="48"/>
      <c r="U1931" s="48"/>
      <c r="V1931" s="48"/>
      <c r="W1931" s="46"/>
      <c r="X1931" s="48"/>
      <c r="Y1931" s="48"/>
      <c r="Z1931" s="157"/>
      <c r="AA1931" s="47"/>
      <c r="AB1931" s="97"/>
      <c r="AC1931" s="49"/>
      <c r="AD1931" s="49"/>
      <c r="AE1931" s="49"/>
      <c r="AF1931" s="49"/>
      <c r="AG1931" s="49"/>
      <c r="AH1931" s="47"/>
      <c r="AI1931" s="47"/>
      <c r="AJ1931" s="47"/>
      <c r="AK1931" s="190"/>
      <c r="AL1931" s="190"/>
      <c r="AM1931" s="190"/>
      <c r="AN1931" s="190"/>
      <c r="AO1931" s="190"/>
      <c r="AP1931" s="151"/>
      <c r="AQ1931" s="322"/>
      <c r="AR1931" s="322"/>
      <c r="AS1931" s="322"/>
      <c r="AT1931" s="47"/>
      <c r="AU1931" s="47"/>
      <c r="AV1931" s="47"/>
      <c r="AW1931" s="47"/>
      <c r="AX1931" s="322"/>
      <c r="AY1931" s="98"/>
      <c r="AZ1931" s="98"/>
      <c r="BA1931" s="47"/>
      <c r="BB1931" s="47"/>
      <c r="BC1931" s="47"/>
      <c r="BD1931" s="47"/>
      <c r="BE1931" s="97"/>
      <c r="BF1931" s="49"/>
      <c r="BG1931" s="239"/>
      <c r="BH1931" s="342"/>
      <c r="BI1931" s="49"/>
      <c r="BJ1931" s="49"/>
      <c r="BK1931" s="49"/>
      <c r="BL1931" s="49"/>
      <c r="BM1931" s="49"/>
      <c r="BN1931" s="47"/>
      <c r="BO1931" s="49"/>
      <c r="BP1931" s="49"/>
      <c r="BQ1931" s="49"/>
      <c r="BR1931" s="323"/>
      <c r="BS1931" s="323"/>
      <c r="BT1931" s="323"/>
      <c r="BU1931" s="49"/>
      <c r="BV1931" s="49"/>
      <c r="BW1931" s="97"/>
      <c r="BX1931" s="97"/>
      <c r="BY1931" s="97"/>
      <c r="BZ1931" s="97"/>
      <c r="CA1931" s="49"/>
      <c r="CB1931" s="49"/>
      <c r="CC1931" s="49"/>
      <c r="CD1931" s="49"/>
      <c r="CE1931" s="49"/>
      <c r="CF1931" s="49"/>
      <c r="CG1931" s="49"/>
      <c r="CH1931" s="49"/>
      <c r="CI1931" s="97"/>
      <c r="CJ1931" s="97"/>
      <c r="CK1931" s="97"/>
      <c r="CL1931" s="97"/>
      <c r="CM1931" s="335"/>
      <c r="CN1931" s="337"/>
      <c r="CO1931" s="315" t="str">
        <f>IF(Формулы!R1931&gt;V1931,"22-?,Дата 14 - Прибыл из УФСИН; ","")&amp;IF(Формулы!Q1931&gt;Y1931,"25-?,Дата 13 - Выбыл в УФСИН;","")&amp;IF(YEAR(ДАННЫЕ!$F$1)=YEAR(ДАННЫЕ!B1931),IF(AT1931&gt;0,"","40-?, вявлен в текущем году! "),"")&amp;IF(YEAR($F$1)=YEAR(W1931),IF(X1931+Y1931&gt;0,"","23-стоит, 24,25 - куда выбыл? "),"")&amp;IF(X1931+Y1931&gt;0,IF(YEAR($F$1)=YEAR(W1931),"","24+25&gt;0? 23 - когда выбыл? "),"")&amp;IF(BA1931&lt;BB1931,"47&gt;=48; ","")&amp;IF(BA1931&lt;BC1931,"47&gt;=49; ","")&amp;IF(BA1931&lt;BD1931,"47&gt;=50; ","")&amp;IF(BE1931&gt;0,IF(BF1931&gt;0,IF(AU1931&gt;AV1931,"","41 и 42 - ? (51 и 52 &gt; 0);"),"51 &gt; 0 52 - ?;"),"")&amp;IF(AU1931&gt;0,IF(AV1931&gt;AU1931,"41&gt;42;","")&amp;IF(BE1931&gt;0,"","41&gt;0 51-?;"),"")&amp;IF(BF1931&gt;0,IF(BE1931&gt;0,"","52&gt;0 51-?;"),"")&amp;IF(AW1931&gt;=AX1931,"","43&gt;44;")&amp;IF(CA1931&gt;0,IF(AW1931&gt;0,"","71 &gt; 0 43-?;"),"")</f>
        <v/>
      </c>
    </row>
    <row r="1932" spans="1:93" ht="12" x14ac:dyDescent="0.2">
      <c r="A1932" s="45"/>
      <c r="B1932" s="46"/>
      <c r="C1932" s="121"/>
      <c r="D1932" s="121"/>
      <c r="E1932" s="336"/>
      <c r="F1932" s="122"/>
      <c r="G1932" s="46"/>
      <c r="H1932" s="45"/>
      <c r="I1932" s="45"/>
      <c r="J1932" s="45"/>
      <c r="K1932" s="45"/>
      <c r="L1932" s="45"/>
      <c r="M1932" s="46"/>
      <c r="N1932" s="46"/>
      <c r="O1932" s="48"/>
      <c r="P1932" s="48"/>
      <c r="Q1932" s="46"/>
      <c r="R1932" s="48"/>
      <c r="S1932" s="48"/>
      <c r="T1932" s="48"/>
      <c r="U1932" s="48"/>
      <c r="V1932" s="48"/>
      <c r="W1932" s="46"/>
      <c r="X1932" s="48"/>
      <c r="Y1932" s="48"/>
      <c r="Z1932" s="157"/>
      <c r="AA1932" s="47"/>
      <c r="AB1932" s="97"/>
      <c r="AC1932" s="49"/>
      <c r="AD1932" s="49"/>
      <c r="AE1932" s="49"/>
      <c r="AF1932" s="49"/>
      <c r="AG1932" s="49"/>
      <c r="AH1932" s="47"/>
      <c r="AI1932" s="47"/>
      <c r="AJ1932" s="47"/>
      <c r="AK1932" s="190"/>
      <c r="AL1932" s="190"/>
      <c r="AM1932" s="190"/>
      <c r="AN1932" s="190"/>
      <c r="AO1932" s="190"/>
      <c r="AP1932" s="151"/>
      <c r="AQ1932" s="322"/>
      <c r="AR1932" s="322"/>
      <c r="AS1932" s="322"/>
      <c r="AT1932" s="47"/>
      <c r="AU1932" s="47"/>
      <c r="AV1932" s="47"/>
      <c r="AW1932" s="47"/>
      <c r="AX1932" s="322"/>
      <c r="AY1932" s="98"/>
      <c r="AZ1932" s="98"/>
      <c r="BA1932" s="47"/>
      <c r="BB1932" s="47"/>
      <c r="BC1932" s="47"/>
      <c r="BD1932" s="47"/>
      <c r="BE1932" s="97"/>
      <c r="BF1932" s="49"/>
      <c r="BG1932" s="239"/>
      <c r="BH1932" s="342"/>
      <c r="BI1932" s="49"/>
      <c r="BJ1932" s="49"/>
      <c r="BK1932" s="49"/>
      <c r="BL1932" s="49"/>
      <c r="BM1932" s="49"/>
      <c r="BN1932" s="47"/>
      <c r="BO1932" s="49"/>
      <c r="BP1932" s="49"/>
      <c r="BQ1932" s="49"/>
      <c r="BR1932" s="323"/>
      <c r="BS1932" s="323"/>
      <c r="BT1932" s="323"/>
      <c r="BU1932" s="49"/>
      <c r="BV1932" s="49"/>
      <c r="BW1932" s="97"/>
      <c r="BX1932" s="97"/>
      <c r="BY1932" s="97"/>
      <c r="BZ1932" s="97"/>
      <c r="CA1932" s="49"/>
      <c r="CB1932" s="49"/>
      <c r="CC1932" s="49"/>
      <c r="CD1932" s="49"/>
      <c r="CE1932" s="49"/>
      <c r="CF1932" s="49"/>
      <c r="CG1932" s="49"/>
      <c r="CH1932" s="49"/>
      <c r="CI1932" s="97"/>
      <c r="CJ1932" s="97"/>
      <c r="CK1932" s="97"/>
      <c r="CL1932" s="97"/>
      <c r="CM1932" s="335"/>
      <c r="CN1932" s="337"/>
      <c r="CO1932" s="315" t="str">
        <f>IF(Формулы!R1932&gt;V1932,"22-?,Дата 14 - Прибыл из УФСИН; ","")&amp;IF(Формулы!Q1932&gt;Y1932,"25-?,Дата 13 - Выбыл в УФСИН;","")&amp;IF(YEAR(ДАННЫЕ!$F$1)=YEAR(ДАННЫЕ!B1932),IF(AT1932&gt;0,"","40-?, вявлен в текущем году! "),"")&amp;IF(YEAR($F$1)=YEAR(W1932),IF(X1932+Y1932&gt;0,"","23-стоит, 24,25 - куда выбыл? "),"")&amp;IF(X1932+Y1932&gt;0,IF(YEAR($F$1)=YEAR(W1932),"","24+25&gt;0? 23 - когда выбыл? "),"")&amp;IF(BA1932&lt;BB1932,"47&gt;=48; ","")&amp;IF(BA1932&lt;BC1932,"47&gt;=49; ","")&amp;IF(BA1932&lt;BD1932,"47&gt;=50; ","")&amp;IF(BE1932&gt;0,IF(BF1932&gt;0,IF(AU1932&gt;AV1932,"","41 и 42 - ? (51 и 52 &gt; 0);"),"51 &gt; 0 52 - ?;"),"")&amp;IF(AU1932&gt;0,IF(AV1932&gt;AU1932,"41&gt;42;","")&amp;IF(BE1932&gt;0,"","41&gt;0 51-?;"),"")&amp;IF(BF1932&gt;0,IF(BE1932&gt;0,"","52&gt;0 51-?;"),"")&amp;IF(AW1932&gt;=AX1932,"","43&gt;44;")&amp;IF(CA1932&gt;0,IF(AW1932&gt;0,"","71 &gt; 0 43-?;"),"")</f>
        <v/>
      </c>
    </row>
    <row r="1933" spans="1:93" ht="12" x14ac:dyDescent="0.2">
      <c r="A1933" s="45"/>
      <c r="B1933" s="46"/>
      <c r="C1933" s="121"/>
      <c r="D1933" s="121"/>
      <c r="E1933" s="336"/>
      <c r="F1933" s="122"/>
      <c r="G1933" s="46"/>
      <c r="H1933" s="45"/>
      <c r="I1933" s="45"/>
      <c r="J1933" s="45"/>
      <c r="K1933" s="45"/>
      <c r="L1933" s="45"/>
      <c r="M1933" s="46"/>
      <c r="N1933" s="46"/>
      <c r="O1933" s="48"/>
      <c r="P1933" s="48"/>
      <c r="Q1933" s="46"/>
      <c r="R1933" s="48"/>
      <c r="S1933" s="48"/>
      <c r="T1933" s="48"/>
      <c r="U1933" s="48"/>
      <c r="V1933" s="48"/>
      <c r="W1933" s="46"/>
      <c r="X1933" s="48"/>
      <c r="Y1933" s="48"/>
      <c r="Z1933" s="157"/>
      <c r="AA1933" s="47"/>
      <c r="AB1933" s="97"/>
      <c r="AC1933" s="49"/>
      <c r="AD1933" s="49"/>
      <c r="AE1933" s="49"/>
      <c r="AF1933" s="49"/>
      <c r="AG1933" s="49"/>
      <c r="AH1933" s="47"/>
      <c r="AI1933" s="47"/>
      <c r="AJ1933" s="47"/>
      <c r="AK1933" s="190"/>
      <c r="AL1933" s="190"/>
      <c r="AM1933" s="190"/>
      <c r="AN1933" s="190"/>
      <c r="AO1933" s="190"/>
      <c r="AP1933" s="151"/>
      <c r="AQ1933" s="322"/>
      <c r="AR1933" s="322"/>
      <c r="AS1933" s="322"/>
      <c r="AT1933" s="47"/>
      <c r="AU1933" s="47"/>
      <c r="AV1933" s="47"/>
      <c r="AW1933" s="47"/>
      <c r="AX1933" s="322"/>
      <c r="AY1933" s="98"/>
      <c r="AZ1933" s="98"/>
      <c r="BA1933" s="47"/>
      <c r="BB1933" s="47"/>
      <c r="BC1933" s="47"/>
      <c r="BD1933" s="47"/>
      <c r="BE1933" s="97"/>
      <c r="BF1933" s="49"/>
      <c r="BG1933" s="239"/>
      <c r="BH1933" s="342"/>
      <c r="BI1933" s="49"/>
      <c r="BJ1933" s="49"/>
      <c r="BK1933" s="49"/>
      <c r="BL1933" s="49"/>
      <c r="BM1933" s="49"/>
      <c r="BN1933" s="47"/>
      <c r="BO1933" s="49"/>
      <c r="BP1933" s="49"/>
      <c r="BQ1933" s="49"/>
      <c r="BR1933" s="323"/>
      <c r="BS1933" s="323"/>
      <c r="BT1933" s="323"/>
      <c r="BU1933" s="49"/>
      <c r="BV1933" s="49"/>
      <c r="BW1933" s="97"/>
      <c r="BX1933" s="97"/>
      <c r="BY1933" s="97"/>
      <c r="BZ1933" s="97"/>
      <c r="CA1933" s="49"/>
      <c r="CB1933" s="49"/>
      <c r="CC1933" s="49"/>
      <c r="CD1933" s="49"/>
      <c r="CE1933" s="49"/>
      <c r="CF1933" s="49"/>
      <c r="CG1933" s="49"/>
      <c r="CH1933" s="49"/>
      <c r="CI1933" s="97"/>
      <c r="CJ1933" s="97"/>
      <c r="CK1933" s="97"/>
      <c r="CL1933" s="97"/>
      <c r="CM1933" s="335"/>
      <c r="CN1933" s="337"/>
      <c r="CO1933" s="315" t="str">
        <f>IF(Формулы!R1933&gt;V1933,"22-?,Дата 14 - Прибыл из УФСИН; ","")&amp;IF(Формулы!Q1933&gt;Y1933,"25-?,Дата 13 - Выбыл в УФСИН;","")&amp;IF(YEAR(ДАННЫЕ!$F$1)=YEAR(ДАННЫЕ!B1933),IF(AT1933&gt;0,"","40-?, вявлен в текущем году! "),"")&amp;IF(YEAR($F$1)=YEAR(W1933),IF(X1933+Y1933&gt;0,"","23-стоит, 24,25 - куда выбыл? "),"")&amp;IF(X1933+Y1933&gt;0,IF(YEAR($F$1)=YEAR(W1933),"","24+25&gt;0? 23 - когда выбыл? "),"")&amp;IF(BA1933&lt;BB1933,"47&gt;=48; ","")&amp;IF(BA1933&lt;BC1933,"47&gt;=49; ","")&amp;IF(BA1933&lt;BD1933,"47&gt;=50; ","")&amp;IF(BE1933&gt;0,IF(BF1933&gt;0,IF(AU1933&gt;AV1933,"","41 и 42 - ? (51 и 52 &gt; 0);"),"51 &gt; 0 52 - ?;"),"")&amp;IF(AU1933&gt;0,IF(AV1933&gt;AU1933,"41&gt;42;","")&amp;IF(BE1933&gt;0,"","41&gt;0 51-?;"),"")&amp;IF(BF1933&gt;0,IF(BE1933&gt;0,"","52&gt;0 51-?;"),"")&amp;IF(AW1933&gt;=AX1933,"","43&gt;44;")&amp;IF(CA1933&gt;0,IF(AW1933&gt;0,"","71 &gt; 0 43-?;"),"")</f>
        <v/>
      </c>
    </row>
    <row r="1934" spans="1:93" ht="12" x14ac:dyDescent="0.2">
      <c r="A1934" s="45"/>
      <c r="B1934" s="46"/>
      <c r="C1934" s="121"/>
      <c r="D1934" s="121"/>
      <c r="E1934" s="336"/>
      <c r="F1934" s="122"/>
      <c r="G1934" s="46"/>
      <c r="H1934" s="45"/>
      <c r="I1934" s="45"/>
      <c r="J1934" s="45"/>
      <c r="K1934" s="45"/>
      <c r="L1934" s="45"/>
      <c r="M1934" s="46"/>
      <c r="N1934" s="46"/>
      <c r="O1934" s="48"/>
      <c r="P1934" s="48"/>
      <c r="Q1934" s="46"/>
      <c r="R1934" s="48"/>
      <c r="S1934" s="48"/>
      <c r="T1934" s="48"/>
      <c r="U1934" s="48"/>
      <c r="V1934" s="48"/>
      <c r="W1934" s="46"/>
      <c r="X1934" s="48"/>
      <c r="Y1934" s="48"/>
      <c r="Z1934" s="157"/>
      <c r="AA1934" s="47"/>
      <c r="AB1934" s="97"/>
      <c r="AC1934" s="49"/>
      <c r="AD1934" s="49"/>
      <c r="AE1934" s="49"/>
      <c r="AF1934" s="49"/>
      <c r="AG1934" s="49"/>
      <c r="AH1934" s="47"/>
      <c r="AI1934" s="47"/>
      <c r="AJ1934" s="47"/>
      <c r="AK1934" s="190"/>
      <c r="AL1934" s="190"/>
      <c r="AM1934" s="190"/>
      <c r="AN1934" s="190"/>
      <c r="AO1934" s="190"/>
      <c r="AP1934" s="151"/>
      <c r="AQ1934" s="322"/>
      <c r="AR1934" s="322"/>
      <c r="AS1934" s="322"/>
      <c r="AT1934" s="47"/>
      <c r="AU1934" s="47"/>
      <c r="AV1934" s="47"/>
      <c r="AW1934" s="47"/>
      <c r="AX1934" s="322"/>
      <c r="AY1934" s="98"/>
      <c r="AZ1934" s="98"/>
      <c r="BA1934" s="47"/>
      <c r="BB1934" s="47"/>
      <c r="BC1934" s="47"/>
      <c r="BD1934" s="47"/>
      <c r="BE1934" s="97"/>
      <c r="BF1934" s="49"/>
      <c r="BG1934" s="239"/>
      <c r="BH1934" s="342"/>
      <c r="BI1934" s="49"/>
      <c r="BJ1934" s="49"/>
      <c r="BK1934" s="49"/>
      <c r="BL1934" s="49"/>
      <c r="BM1934" s="49"/>
      <c r="BN1934" s="47"/>
      <c r="BO1934" s="49"/>
      <c r="BP1934" s="49"/>
      <c r="BQ1934" s="49"/>
      <c r="BR1934" s="323"/>
      <c r="BS1934" s="323"/>
      <c r="BT1934" s="323"/>
      <c r="BU1934" s="49"/>
      <c r="BV1934" s="49"/>
      <c r="BW1934" s="97"/>
      <c r="BX1934" s="97"/>
      <c r="BY1934" s="97"/>
      <c r="BZ1934" s="97"/>
      <c r="CA1934" s="49"/>
      <c r="CB1934" s="49"/>
      <c r="CC1934" s="49"/>
      <c r="CD1934" s="49"/>
      <c r="CE1934" s="49"/>
      <c r="CF1934" s="49"/>
      <c r="CG1934" s="49"/>
      <c r="CH1934" s="49"/>
      <c r="CI1934" s="97"/>
      <c r="CJ1934" s="97"/>
      <c r="CK1934" s="97"/>
      <c r="CL1934" s="97"/>
      <c r="CM1934" s="335"/>
      <c r="CN1934" s="337"/>
      <c r="CO1934" s="315" t="str">
        <f>IF(Формулы!R1934&gt;V1934,"22-?,Дата 14 - Прибыл из УФСИН; ","")&amp;IF(Формулы!Q1934&gt;Y1934,"25-?,Дата 13 - Выбыл в УФСИН;","")&amp;IF(YEAR(ДАННЫЕ!$F$1)=YEAR(ДАННЫЕ!B1934),IF(AT1934&gt;0,"","40-?, вявлен в текущем году! "),"")&amp;IF(YEAR($F$1)=YEAR(W1934),IF(X1934+Y1934&gt;0,"","23-стоит, 24,25 - куда выбыл? "),"")&amp;IF(X1934+Y1934&gt;0,IF(YEAR($F$1)=YEAR(W1934),"","24+25&gt;0? 23 - когда выбыл? "),"")&amp;IF(BA1934&lt;BB1934,"47&gt;=48; ","")&amp;IF(BA1934&lt;BC1934,"47&gt;=49; ","")&amp;IF(BA1934&lt;BD1934,"47&gt;=50; ","")&amp;IF(BE1934&gt;0,IF(BF1934&gt;0,IF(AU1934&gt;AV1934,"","41 и 42 - ? (51 и 52 &gt; 0);"),"51 &gt; 0 52 - ?;"),"")&amp;IF(AU1934&gt;0,IF(AV1934&gt;AU1934,"41&gt;42;","")&amp;IF(BE1934&gt;0,"","41&gt;0 51-?;"),"")&amp;IF(BF1934&gt;0,IF(BE1934&gt;0,"","52&gt;0 51-?;"),"")&amp;IF(AW1934&gt;=AX1934,"","43&gt;44;")&amp;IF(CA1934&gt;0,IF(AW1934&gt;0,"","71 &gt; 0 43-?;"),"")</f>
        <v/>
      </c>
    </row>
    <row r="1935" spans="1:93" ht="12" x14ac:dyDescent="0.2">
      <c r="A1935" s="45"/>
      <c r="B1935" s="46"/>
      <c r="C1935" s="121"/>
      <c r="D1935" s="121"/>
      <c r="E1935" s="336"/>
      <c r="F1935" s="122"/>
      <c r="G1935" s="46"/>
      <c r="H1935" s="45"/>
      <c r="I1935" s="45"/>
      <c r="J1935" s="45"/>
      <c r="K1935" s="45"/>
      <c r="L1935" s="45"/>
      <c r="M1935" s="46"/>
      <c r="N1935" s="46"/>
      <c r="O1935" s="48"/>
      <c r="P1935" s="48"/>
      <c r="Q1935" s="46"/>
      <c r="R1935" s="48"/>
      <c r="S1935" s="48"/>
      <c r="T1935" s="48"/>
      <c r="U1935" s="48"/>
      <c r="V1935" s="48"/>
      <c r="W1935" s="46"/>
      <c r="X1935" s="48"/>
      <c r="Y1935" s="48"/>
      <c r="Z1935" s="157"/>
      <c r="AA1935" s="47"/>
      <c r="AB1935" s="97"/>
      <c r="AC1935" s="49"/>
      <c r="AD1935" s="49"/>
      <c r="AE1935" s="49"/>
      <c r="AF1935" s="49"/>
      <c r="AG1935" s="49"/>
      <c r="AH1935" s="47"/>
      <c r="AI1935" s="47"/>
      <c r="AJ1935" s="47"/>
      <c r="AK1935" s="190"/>
      <c r="AL1935" s="190"/>
      <c r="AM1935" s="190"/>
      <c r="AN1935" s="190"/>
      <c r="AO1935" s="190"/>
      <c r="AP1935" s="151"/>
      <c r="AQ1935" s="322"/>
      <c r="AR1935" s="322"/>
      <c r="AS1935" s="322"/>
      <c r="AT1935" s="47"/>
      <c r="AU1935" s="47"/>
      <c r="AV1935" s="47"/>
      <c r="AW1935" s="47"/>
      <c r="AX1935" s="322"/>
      <c r="AY1935" s="98"/>
      <c r="AZ1935" s="98"/>
      <c r="BA1935" s="47"/>
      <c r="BB1935" s="47"/>
      <c r="BC1935" s="47"/>
      <c r="BD1935" s="47"/>
      <c r="BE1935" s="97"/>
      <c r="BF1935" s="49"/>
      <c r="BG1935" s="239"/>
      <c r="BH1935" s="342"/>
      <c r="BI1935" s="49"/>
      <c r="BJ1935" s="49"/>
      <c r="BK1935" s="49"/>
      <c r="BL1935" s="49"/>
      <c r="BM1935" s="49"/>
      <c r="BN1935" s="47"/>
      <c r="BO1935" s="49"/>
      <c r="BP1935" s="49"/>
      <c r="BQ1935" s="49"/>
      <c r="BR1935" s="323"/>
      <c r="BS1935" s="323"/>
      <c r="BT1935" s="323"/>
      <c r="BU1935" s="49"/>
      <c r="BV1935" s="49"/>
      <c r="BW1935" s="97"/>
      <c r="BX1935" s="97"/>
      <c r="BY1935" s="97"/>
      <c r="BZ1935" s="97"/>
      <c r="CA1935" s="49"/>
      <c r="CB1935" s="49"/>
      <c r="CC1935" s="49"/>
      <c r="CD1935" s="49"/>
      <c r="CE1935" s="49"/>
      <c r="CF1935" s="49"/>
      <c r="CG1935" s="49"/>
      <c r="CH1935" s="49"/>
      <c r="CI1935" s="97"/>
      <c r="CJ1935" s="97"/>
      <c r="CK1935" s="97"/>
      <c r="CL1935" s="97"/>
      <c r="CM1935" s="335"/>
      <c r="CN1935" s="337"/>
      <c r="CO1935" s="315" t="str">
        <f>IF(Формулы!R1935&gt;V1935,"22-?,Дата 14 - Прибыл из УФСИН; ","")&amp;IF(Формулы!Q1935&gt;Y1935,"25-?,Дата 13 - Выбыл в УФСИН;","")&amp;IF(YEAR(ДАННЫЕ!$F$1)=YEAR(ДАННЫЕ!B1935),IF(AT1935&gt;0,"","40-?, вявлен в текущем году! "),"")&amp;IF(YEAR($F$1)=YEAR(W1935),IF(X1935+Y1935&gt;0,"","23-стоит, 24,25 - куда выбыл? "),"")&amp;IF(X1935+Y1935&gt;0,IF(YEAR($F$1)=YEAR(W1935),"","24+25&gt;0? 23 - когда выбыл? "),"")&amp;IF(BA1935&lt;BB1935,"47&gt;=48; ","")&amp;IF(BA1935&lt;BC1935,"47&gt;=49; ","")&amp;IF(BA1935&lt;BD1935,"47&gt;=50; ","")&amp;IF(BE1935&gt;0,IF(BF1935&gt;0,IF(AU1935&gt;AV1935,"","41 и 42 - ? (51 и 52 &gt; 0);"),"51 &gt; 0 52 - ?;"),"")&amp;IF(AU1935&gt;0,IF(AV1935&gt;AU1935,"41&gt;42;","")&amp;IF(BE1935&gt;0,"","41&gt;0 51-?;"),"")&amp;IF(BF1935&gt;0,IF(BE1935&gt;0,"","52&gt;0 51-?;"),"")&amp;IF(AW1935&gt;=AX1935,"","43&gt;44;")&amp;IF(CA1935&gt;0,IF(AW1935&gt;0,"","71 &gt; 0 43-?;"),"")</f>
        <v/>
      </c>
    </row>
    <row r="1936" spans="1:93" ht="12" x14ac:dyDescent="0.2">
      <c r="A1936" s="45"/>
      <c r="B1936" s="46"/>
      <c r="C1936" s="121"/>
      <c r="D1936" s="121"/>
      <c r="E1936" s="336"/>
      <c r="F1936" s="122"/>
      <c r="G1936" s="46"/>
      <c r="H1936" s="45"/>
      <c r="I1936" s="45"/>
      <c r="J1936" s="45"/>
      <c r="K1936" s="45"/>
      <c r="L1936" s="45"/>
      <c r="M1936" s="46"/>
      <c r="N1936" s="46"/>
      <c r="O1936" s="48"/>
      <c r="P1936" s="48"/>
      <c r="Q1936" s="46"/>
      <c r="R1936" s="48"/>
      <c r="S1936" s="48"/>
      <c r="T1936" s="48"/>
      <c r="U1936" s="48"/>
      <c r="V1936" s="48"/>
      <c r="W1936" s="46"/>
      <c r="X1936" s="48"/>
      <c r="Y1936" s="48"/>
      <c r="Z1936" s="157"/>
      <c r="AA1936" s="47"/>
      <c r="AB1936" s="97"/>
      <c r="AC1936" s="49"/>
      <c r="AD1936" s="49"/>
      <c r="AE1936" s="49"/>
      <c r="AF1936" s="49"/>
      <c r="AG1936" s="49"/>
      <c r="AH1936" s="47"/>
      <c r="AI1936" s="47"/>
      <c r="AJ1936" s="47"/>
      <c r="AK1936" s="190"/>
      <c r="AL1936" s="190"/>
      <c r="AM1936" s="190"/>
      <c r="AN1936" s="190"/>
      <c r="AO1936" s="190"/>
      <c r="AP1936" s="151"/>
      <c r="AQ1936" s="322"/>
      <c r="AR1936" s="322"/>
      <c r="AS1936" s="322"/>
      <c r="AT1936" s="47"/>
      <c r="AU1936" s="47"/>
      <c r="AV1936" s="47"/>
      <c r="AW1936" s="47"/>
      <c r="AX1936" s="322"/>
      <c r="AY1936" s="98"/>
      <c r="AZ1936" s="98"/>
      <c r="BA1936" s="47"/>
      <c r="BB1936" s="47"/>
      <c r="BC1936" s="47"/>
      <c r="BD1936" s="47"/>
      <c r="BE1936" s="97"/>
      <c r="BF1936" s="49"/>
      <c r="BG1936" s="239"/>
      <c r="BH1936" s="342"/>
      <c r="BI1936" s="49"/>
      <c r="BJ1936" s="49"/>
      <c r="BK1936" s="49"/>
      <c r="BL1936" s="49"/>
      <c r="BM1936" s="49"/>
      <c r="BN1936" s="47"/>
      <c r="BO1936" s="49"/>
      <c r="BP1936" s="49"/>
      <c r="BQ1936" s="49"/>
      <c r="BR1936" s="323"/>
      <c r="BS1936" s="323"/>
      <c r="BT1936" s="323"/>
      <c r="BU1936" s="49"/>
      <c r="BV1936" s="49"/>
      <c r="BW1936" s="97"/>
      <c r="BX1936" s="97"/>
      <c r="BY1936" s="97"/>
      <c r="BZ1936" s="97"/>
      <c r="CA1936" s="49"/>
      <c r="CB1936" s="49"/>
      <c r="CC1936" s="49"/>
      <c r="CD1936" s="49"/>
      <c r="CE1936" s="49"/>
      <c r="CF1936" s="49"/>
      <c r="CG1936" s="49"/>
      <c r="CH1936" s="49"/>
      <c r="CI1936" s="97"/>
      <c r="CJ1936" s="97"/>
      <c r="CK1936" s="97"/>
      <c r="CL1936" s="97"/>
      <c r="CM1936" s="335"/>
      <c r="CN1936" s="337"/>
      <c r="CO1936" s="315" t="str">
        <f>IF(Формулы!R1936&gt;V1936,"22-?,Дата 14 - Прибыл из УФСИН; ","")&amp;IF(Формулы!Q1936&gt;Y1936,"25-?,Дата 13 - Выбыл в УФСИН;","")&amp;IF(YEAR(ДАННЫЕ!$F$1)=YEAR(ДАННЫЕ!B1936),IF(AT1936&gt;0,"","40-?, вявлен в текущем году! "),"")&amp;IF(YEAR($F$1)=YEAR(W1936),IF(X1936+Y1936&gt;0,"","23-стоит, 24,25 - куда выбыл? "),"")&amp;IF(X1936+Y1936&gt;0,IF(YEAR($F$1)=YEAR(W1936),"","24+25&gt;0? 23 - когда выбыл? "),"")&amp;IF(BA1936&lt;BB1936,"47&gt;=48; ","")&amp;IF(BA1936&lt;BC1936,"47&gt;=49; ","")&amp;IF(BA1936&lt;BD1936,"47&gt;=50; ","")&amp;IF(BE1936&gt;0,IF(BF1936&gt;0,IF(AU1936&gt;AV1936,"","41 и 42 - ? (51 и 52 &gt; 0);"),"51 &gt; 0 52 - ?;"),"")&amp;IF(AU1936&gt;0,IF(AV1936&gt;AU1936,"41&gt;42;","")&amp;IF(BE1936&gt;0,"","41&gt;0 51-?;"),"")&amp;IF(BF1936&gt;0,IF(BE1936&gt;0,"","52&gt;0 51-?;"),"")&amp;IF(AW1936&gt;=AX1936,"","43&gt;44;")&amp;IF(CA1936&gt;0,IF(AW1936&gt;0,"","71 &gt; 0 43-?;"),"")</f>
        <v/>
      </c>
    </row>
    <row r="1937" spans="1:93" ht="12" x14ac:dyDescent="0.2">
      <c r="A1937" s="45"/>
      <c r="B1937" s="46"/>
      <c r="C1937" s="121"/>
      <c r="D1937" s="121"/>
      <c r="E1937" s="336"/>
      <c r="F1937" s="122"/>
      <c r="G1937" s="46"/>
      <c r="H1937" s="45"/>
      <c r="I1937" s="45"/>
      <c r="J1937" s="45"/>
      <c r="K1937" s="45"/>
      <c r="L1937" s="45"/>
      <c r="M1937" s="46"/>
      <c r="N1937" s="46"/>
      <c r="O1937" s="48"/>
      <c r="P1937" s="48"/>
      <c r="Q1937" s="46"/>
      <c r="R1937" s="48"/>
      <c r="S1937" s="48"/>
      <c r="T1937" s="48"/>
      <c r="U1937" s="48"/>
      <c r="V1937" s="48"/>
      <c r="W1937" s="46"/>
      <c r="X1937" s="48"/>
      <c r="Y1937" s="48"/>
      <c r="Z1937" s="157"/>
      <c r="AA1937" s="47"/>
      <c r="AB1937" s="97"/>
      <c r="AC1937" s="49"/>
      <c r="AD1937" s="49"/>
      <c r="AE1937" s="49"/>
      <c r="AF1937" s="49"/>
      <c r="AG1937" s="49"/>
      <c r="AH1937" s="47"/>
      <c r="AI1937" s="47"/>
      <c r="AJ1937" s="47"/>
      <c r="AK1937" s="190"/>
      <c r="AL1937" s="190"/>
      <c r="AM1937" s="190"/>
      <c r="AN1937" s="190"/>
      <c r="AO1937" s="190"/>
      <c r="AP1937" s="151"/>
      <c r="AQ1937" s="322"/>
      <c r="AR1937" s="322"/>
      <c r="AS1937" s="322"/>
      <c r="AT1937" s="47"/>
      <c r="AU1937" s="47"/>
      <c r="AV1937" s="47"/>
      <c r="AW1937" s="47"/>
      <c r="AX1937" s="322"/>
      <c r="AY1937" s="98"/>
      <c r="AZ1937" s="98"/>
      <c r="BA1937" s="47"/>
      <c r="BB1937" s="47"/>
      <c r="BC1937" s="47"/>
      <c r="BD1937" s="47"/>
      <c r="BE1937" s="97"/>
      <c r="BF1937" s="49"/>
      <c r="BG1937" s="239"/>
      <c r="BH1937" s="342"/>
      <c r="BI1937" s="49"/>
      <c r="BJ1937" s="49"/>
      <c r="BK1937" s="49"/>
      <c r="BL1937" s="49"/>
      <c r="BM1937" s="49"/>
      <c r="BN1937" s="47"/>
      <c r="BO1937" s="49"/>
      <c r="BP1937" s="49"/>
      <c r="BQ1937" s="49"/>
      <c r="BR1937" s="323"/>
      <c r="BS1937" s="323"/>
      <c r="BT1937" s="323"/>
      <c r="BU1937" s="49"/>
      <c r="BV1937" s="49"/>
      <c r="BW1937" s="97"/>
      <c r="BX1937" s="97"/>
      <c r="BY1937" s="97"/>
      <c r="BZ1937" s="97"/>
      <c r="CA1937" s="49"/>
      <c r="CB1937" s="49"/>
      <c r="CC1937" s="49"/>
      <c r="CD1937" s="49"/>
      <c r="CE1937" s="49"/>
      <c r="CF1937" s="49"/>
      <c r="CG1937" s="49"/>
      <c r="CH1937" s="49"/>
      <c r="CI1937" s="97"/>
      <c r="CJ1937" s="97"/>
      <c r="CK1937" s="97"/>
      <c r="CL1937" s="97"/>
      <c r="CM1937" s="335"/>
      <c r="CN1937" s="337"/>
      <c r="CO1937" s="315" t="str">
        <f>IF(Формулы!R1937&gt;V1937,"22-?,Дата 14 - Прибыл из УФСИН; ","")&amp;IF(Формулы!Q1937&gt;Y1937,"25-?,Дата 13 - Выбыл в УФСИН;","")&amp;IF(YEAR(ДАННЫЕ!$F$1)=YEAR(ДАННЫЕ!B1937),IF(AT1937&gt;0,"","40-?, вявлен в текущем году! "),"")&amp;IF(YEAR($F$1)=YEAR(W1937),IF(X1937+Y1937&gt;0,"","23-стоит, 24,25 - куда выбыл? "),"")&amp;IF(X1937+Y1937&gt;0,IF(YEAR($F$1)=YEAR(W1937),"","24+25&gt;0? 23 - когда выбыл? "),"")&amp;IF(BA1937&lt;BB1937,"47&gt;=48; ","")&amp;IF(BA1937&lt;BC1937,"47&gt;=49; ","")&amp;IF(BA1937&lt;BD1937,"47&gt;=50; ","")&amp;IF(BE1937&gt;0,IF(BF1937&gt;0,IF(AU1937&gt;AV1937,"","41 и 42 - ? (51 и 52 &gt; 0);"),"51 &gt; 0 52 - ?;"),"")&amp;IF(AU1937&gt;0,IF(AV1937&gt;AU1937,"41&gt;42;","")&amp;IF(BE1937&gt;0,"","41&gt;0 51-?;"),"")&amp;IF(BF1937&gt;0,IF(BE1937&gt;0,"","52&gt;0 51-?;"),"")&amp;IF(AW1937&gt;=AX1937,"","43&gt;44;")&amp;IF(CA1937&gt;0,IF(AW1937&gt;0,"","71 &gt; 0 43-?;"),"")</f>
        <v/>
      </c>
    </row>
    <row r="1938" spans="1:93" ht="12" x14ac:dyDescent="0.2">
      <c r="A1938" s="45"/>
      <c r="B1938" s="46"/>
      <c r="C1938" s="121"/>
      <c r="D1938" s="121"/>
      <c r="E1938" s="336"/>
      <c r="F1938" s="122"/>
      <c r="G1938" s="46"/>
      <c r="H1938" s="45"/>
      <c r="I1938" s="45"/>
      <c r="J1938" s="45"/>
      <c r="K1938" s="45"/>
      <c r="L1938" s="45"/>
      <c r="M1938" s="46"/>
      <c r="N1938" s="46"/>
      <c r="O1938" s="48"/>
      <c r="P1938" s="48"/>
      <c r="Q1938" s="46"/>
      <c r="R1938" s="48"/>
      <c r="S1938" s="48"/>
      <c r="T1938" s="48"/>
      <c r="U1938" s="48"/>
      <c r="V1938" s="48"/>
      <c r="W1938" s="46"/>
      <c r="X1938" s="48"/>
      <c r="Y1938" s="48"/>
      <c r="Z1938" s="157"/>
      <c r="AA1938" s="47"/>
      <c r="AB1938" s="97"/>
      <c r="AC1938" s="49"/>
      <c r="AD1938" s="49"/>
      <c r="AE1938" s="49"/>
      <c r="AF1938" s="49"/>
      <c r="AG1938" s="49"/>
      <c r="AH1938" s="47"/>
      <c r="AI1938" s="47"/>
      <c r="AJ1938" s="47"/>
      <c r="AK1938" s="190"/>
      <c r="AL1938" s="190"/>
      <c r="AM1938" s="190"/>
      <c r="AN1938" s="190"/>
      <c r="AO1938" s="190"/>
      <c r="AP1938" s="151"/>
      <c r="AQ1938" s="322"/>
      <c r="AR1938" s="322"/>
      <c r="AS1938" s="322"/>
      <c r="AT1938" s="47"/>
      <c r="AU1938" s="47"/>
      <c r="AV1938" s="47"/>
      <c r="AW1938" s="47"/>
      <c r="AX1938" s="322"/>
      <c r="AY1938" s="98"/>
      <c r="AZ1938" s="98"/>
      <c r="BA1938" s="47"/>
      <c r="BB1938" s="47"/>
      <c r="BC1938" s="47"/>
      <c r="BD1938" s="47"/>
      <c r="BE1938" s="97"/>
      <c r="BF1938" s="49"/>
      <c r="BG1938" s="239"/>
      <c r="BH1938" s="342"/>
      <c r="BI1938" s="49"/>
      <c r="BJ1938" s="49"/>
      <c r="BK1938" s="49"/>
      <c r="BL1938" s="49"/>
      <c r="BM1938" s="49"/>
      <c r="BN1938" s="47"/>
      <c r="BO1938" s="49"/>
      <c r="BP1938" s="49"/>
      <c r="BQ1938" s="49"/>
      <c r="BR1938" s="323"/>
      <c r="BS1938" s="323"/>
      <c r="BT1938" s="323"/>
      <c r="BU1938" s="49"/>
      <c r="BV1938" s="49"/>
      <c r="BW1938" s="97"/>
      <c r="BX1938" s="97"/>
      <c r="BY1938" s="97"/>
      <c r="BZ1938" s="97"/>
      <c r="CA1938" s="49"/>
      <c r="CB1938" s="49"/>
      <c r="CC1938" s="49"/>
      <c r="CD1938" s="49"/>
      <c r="CE1938" s="49"/>
      <c r="CF1938" s="49"/>
      <c r="CG1938" s="49"/>
      <c r="CH1938" s="49"/>
      <c r="CI1938" s="97"/>
      <c r="CJ1938" s="97"/>
      <c r="CK1938" s="97"/>
      <c r="CL1938" s="97"/>
      <c r="CM1938" s="335"/>
      <c r="CN1938" s="337"/>
      <c r="CO1938" s="315" t="str">
        <f>IF(Формулы!R1938&gt;V1938,"22-?,Дата 14 - Прибыл из УФСИН; ","")&amp;IF(Формулы!Q1938&gt;Y1938,"25-?,Дата 13 - Выбыл в УФСИН;","")&amp;IF(YEAR(ДАННЫЕ!$F$1)=YEAR(ДАННЫЕ!B1938),IF(AT1938&gt;0,"","40-?, вявлен в текущем году! "),"")&amp;IF(YEAR($F$1)=YEAR(W1938),IF(X1938+Y1938&gt;0,"","23-стоит, 24,25 - куда выбыл? "),"")&amp;IF(X1938+Y1938&gt;0,IF(YEAR($F$1)=YEAR(W1938),"","24+25&gt;0? 23 - когда выбыл? "),"")&amp;IF(BA1938&lt;BB1938,"47&gt;=48; ","")&amp;IF(BA1938&lt;BC1938,"47&gt;=49; ","")&amp;IF(BA1938&lt;BD1938,"47&gt;=50; ","")&amp;IF(BE1938&gt;0,IF(BF1938&gt;0,IF(AU1938&gt;AV1938,"","41 и 42 - ? (51 и 52 &gt; 0);"),"51 &gt; 0 52 - ?;"),"")&amp;IF(AU1938&gt;0,IF(AV1938&gt;AU1938,"41&gt;42;","")&amp;IF(BE1938&gt;0,"","41&gt;0 51-?;"),"")&amp;IF(BF1938&gt;0,IF(BE1938&gt;0,"","52&gt;0 51-?;"),"")&amp;IF(AW1938&gt;=AX1938,"","43&gt;44;")&amp;IF(CA1938&gt;0,IF(AW1938&gt;0,"","71 &gt; 0 43-?;"),"")</f>
        <v/>
      </c>
    </row>
    <row r="1939" spans="1:93" ht="12" x14ac:dyDescent="0.2">
      <c r="A1939" s="45"/>
      <c r="B1939" s="46"/>
      <c r="C1939" s="121"/>
      <c r="D1939" s="121"/>
      <c r="E1939" s="336"/>
      <c r="F1939" s="122"/>
      <c r="G1939" s="46"/>
      <c r="H1939" s="45"/>
      <c r="I1939" s="45"/>
      <c r="J1939" s="45"/>
      <c r="K1939" s="45"/>
      <c r="L1939" s="45"/>
      <c r="M1939" s="46"/>
      <c r="N1939" s="46"/>
      <c r="O1939" s="48"/>
      <c r="P1939" s="48"/>
      <c r="Q1939" s="46"/>
      <c r="R1939" s="48"/>
      <c r="S1939" s="48"/>
      <c r="T1939" s="48"/>
      <c r="U1939" s="48"/>
      <c r="V1939" s="48"/>
      <c r="W1939" s="46"/>
      <c r="X1939" s="48"/>
      <c r="Y1939" s="48"/>
      <c r="Z1939" s="157"/>
      <c r="AA1939" s="47"/>
      <c r="AB1939" s="97"/>
      <c r="AC1939" s="49"/>
      <c r="AD1939" s="49"/>
      <c r="AE1939" s="49"/>
      <c r="AF1939" s="49"/>
      <c r="AG1939" s="49"/>
      <c r="AH1939" s="47"/>
      <c r="AI1939" s="47"/>
      <c r="AJ1939" s="47"/>
      <c r="AK1939" s="190"/>
      <c r="AL1939" s="190"/>
      <c r="AM1939" s="190"/>
      <c r="AN1939" s="190"/>
      <c r="AO1939" s="190"/>
      <c r="AP1939" s="151"/>
      <c r="AQ1939" s="322"/>
      <c r="AR1939" s="322"/>
      <c r="AS1939" s="322"/>
      <c r="AT1939" s="47"/>
      <c r="AU1939" s="47"/>
      <c r="AV1939" s="47"/>
      <c r="AW1939" s="47"/>
      <c r="AX1939" s="322"/>
      <c r="AY1939" s="98"/>
      <c r="AZ1939" s="98"/>
      <c r="BA1939" s="47"/>
      <c r="BB1939" s="47"/>
      <c r="BC1939" s="47"/>
      <c r="BD1939" s="47"/>
      <c r="BE1939" s="97"/>
      <c r="BF1939" s="49"/>
      <c r="BG1939" s="239"/>
      <c r="BH1939" s="342"/>
      <c r="BI1939" s="49"/>
      <c r="BJ1939" s="49"/>
      <c r="BK1939" s="49"/>
      <c r="BL1939" s="49"/>
      <c r="BM1939" s="49"/>
      <c r="BN1939" s="47"/>
      <c r="BO1939" s="49"/>
      <c r="BP1939" s="49"/>
      <c r="BQ1939" s="49"/>
      <c r="BR1939" s="323"/>
      <c r="BS1939" s="323"/>
      <c r="BT1939" s="323"/>
      <c r="BU1939" s="49"/>
      <c r="BV1939" s="49"/>
      <c r="BW1939" s="97"/>
      <c r="BX1939" s="97"/>
      <c r="BY1939" s="97"/>
      <c r="BZ1939" s="97"/>
      <c r="CA1939" s="49"/>
      <c r="CB1939" s="49"/>
      <c r="CC1939" s="49"/>
      <c r="CD1939" s="49"/>
      <c r="CE1939" s="49"/>
      <c r="CF1939" s="49"/>
      <c r="CG1939" s="49"/>
      <c r="CH1939" s="49"/>
      <c r="CI1939" s="97"/>
      <c r="CJ1939" s="97"/>
      <c r="CK1939" s="97"/>
      <c r="CL1939" s="97"/>
      <c r="CM1939" s="335"/>
      <c r="CN1939" s="337"/>
      <c r="CO1939" s="315" t="str">
        <f>IF(Формулы!R1939&gt;V1939,"22-?,Дата 14 - Прибыл из УФСИН; ","")&amp;IF(Формулы!Q1939&gt;Y1939,"25-?,Дата 13 - Выбыл в УФСИН;","")&amp;IF(YEAR(ДАННЫЕ!$F$1)=YEAR(ДАННЫЕ!B1939),IF(AT1939&gt;0,"","40-?, вявлен в текущем году! "),"")&amp;IF(YEAR($F$1)=YEAR(W1939),IF(X1939+Y1939&gt;0,"","23-стоит, 24,25 - куда выбыл? "),"")&amp;IF(X1939+Y1939&gt;0,IF(YEAR($F$1)=YEAR(W1939),"","24+25&gt;0? 23 - когда выбыл? "),"")&amp;IF(BA1939&lt;BB1939,"47&gt;=48; ","")&amp;IF(BA1939&lt;BC1939,"47&gt;=49; ","")&amp;IF(BA1939&lt;BD1939,"47&gt;=50; ","")&amp;IF(BE1939&gt;0,IF(BF1939&gt;0,IF(AU1939&gt;AV1939,"","41 и 42 - ? (51 и 52 &gt; 0);"),"51 &gt; 0 52 - ?;"),"")&amp;IF(AU1939&gt;0,IF(AV1939&gt;AU1939,"41&gt;42;","")&amp;IF(BE1939&gt;0,"","41&gt;0 51-?;"),"")&amp;IF(BF1939&gt;0,IF(BE1939&gt;0,"","52&gt;0 51-?;"),"")&amp;IF(AW1939&gt;=AX1939,"","43&gt;44;")&amp;IF(CA1939&gt;0,IF(AW1939&gt;0,"","71 &gt; 0 43-?;"),"")</f>
        <v/>
      </c>
    </row>
    <row r="1940" spans="1:93" ht="12" x14ac:dyDescent="0.2">
      <c r="A1940" s="45"/>
      <c r="B1940" s="46"/>
      <c r="C1940" s="121"/>
      <c r="D1940" s="121"/>
      <c r="E1940" s="336"/>
      <c r="F1940" s="122"/>
      <c r="G1940" s="46"/>
      <c r="H1940" s="45"/>
      <c r="I1940" s="45"/>
      <c r="J1940" s="45"/>
      <c r="K1940" s="45"/>
      <c r="L1940" s="45"/>
      <c r="M1940" s="46"/>
      <c r="N1940" s="46"/>
      <c r="O1940" s="48"/>
      <c r="P1940" s="48"/>
      <c r="Q1940" s="46"/>
      <c r="R1940" s="48"/>
      <c r="S1940" s="48"/>
      <c r="T1940" s="48"/>
      <c r="U1940" s="48"/>
      <c r="V1940" s="48"/>
      <c r="W1940" s="46"/>
      <c r="X1940" s="48"/>
      <c r="Y1940" s="48"/>
      <c r="Z1940" s="157"/>
      <c r="AA1940" s="47"/>
      <c r="AB1940" s="97"/>
      <c r="AC1940" s="49"/>
      <c r="AD1940" s="49"/>
      <c r="AE1940" s="49"/>
      <c r="AF1940" s="49"/>
      <c r="AG1940" s="49"/>
      <c r="AH1940" s="47"/>
      <c r="AI1940" s="47"/>
      <c r="AJ1940" s="47"/>
      <c r="AK1940" s="190"/>
      <c r="AL1940" s="190"/>
      <c r="AM1940" s="190"/>
      <c r="AN1940" s="190"/>
      <c r="AO1940" s="190"/>
      <c r="AP1940" s="151"/>
      <c r="AQ1940" s="322"/>
      <c r="AR1940" s="322"/>
      <c r="AS1940" s="322"/>
      <c r="AT1940" s="47"/>
      <c r="AU1940" s="47"/>
      <c r="AV1940" s="47"/>
      <c r="AW1940" s="47"/>
      <c r="AX1940" s="322"/>
      <c r="AY1940" s="98"/>
      <c r="AZ1940" s="98"/>
      <c r="BA1940" s="47"/>
      <c r="BB1940" s="47"/>
      <c r="BC1940" s="47"/>
      <c r="BD1940" s="47"/>
      <c r="BE1940" s="97"/>
      <c r="BF1940" s="49"/>
      <c r="BG1940" s="239"/>
      <c r="BH1940" s="342"/>
      <c r="BI1940" s="49"/>
      <c r="BJ1940" s="49"/>
      <c r="BK1940" s="49"/>
      <c r="BL1940" s="49"/>
      <c r="BM1940" s="49"/>
      <c r="BN1940" s="47"/>
      <c r="BO1940" s="49"/>
      <c r="BP1940" s="49"/>
      <c r="BQ1940" s="49"/>
      <c r="BR1940" s="323"/>
      <c r="BS1940" s="323"/>
      <c r="BT1940" s="323"/>
      <c r="BU1940" s="49"/>
      <c r="BV1940" s="49"/>
      <c r="BW1940" s="97"/>
      <c r="BX1940" s="97"/>
      <c r="BY1940" s="97"/>
      <c r="BZ1940" s="97"/>
      <c r="CA1940" s="49"/>
      <c r="CB1940" s="49"/>
      <c r="CC1940" s="49"/>
      <c r="CD1940" s="49"/>
      <c r="CE1940" s="49"/>
      <c r="CF1940" s="49"/>
      <c r="CG1940" s="49"/>
      <c r="CH1940" s="49"/>
      <c r="CI1940" s="97"/>
      <c r="CJ1940" s="97"/>
      <c r="CK1940" s="97"/>
      <c r="CL1940" s="97"/>
      <c r="CM1940" s="335"/>
      <c r="CN1940" s="337"/>
      <c r="CO1940" s="315" t="str">
        <f>IF(Формулы!R1940&gt;V1940,"22-?,Дата 14 - Прибыл из УФСИН; ","")&amp;IF(Формулы!Q1940&gt;Y1940,"25-?,Дата 13 - Выбыл в УФСИН;","")&amp;IF(YEAR(ДАННЫЕ!$F$1)=YEAR(ДАННЫЕ!B1940),IF(AT1940&gt;0,"","40-?, вявлен в текущем году! "),"")&amp;IF(YEAR($F$1)=YEAR(W1940),IF(X1940+Y1940&gt;0,"","23-стоит, 24,25 - куда выбыл? "),"")&amp;IF(X1940+Y1940&gt;0,IF(YEAR($F$1)=YEAR(W1940),"","24+25&gt;0? 23 - когда выбыл? "),"")&amp;IF(BA1940&lt;BB1940,"47&gt;=48; ","")&amp;IF(BA1940&lt;BC1940,"47&gt;=49; ","")&amp;IF(BA1940&lt;BD1940,"47&gt;=50; ","")&amp;IF(BE1940&gt;0,IF(BF1940&gt;0,IF(AU1940&gt;AV1940,"","41 и 42 - ? (51 и 52 &gt; 0);"),"51 &gt; 0 52 - ?;"),"")&amp;IF(AU1940&gt;0,IF(AV1940&gt;AU1940,"41&gt;42;","")&amp;IF(BE1940&gt;0,"","41&gt;0 51-?;"),"")&amp;IF(BF1940&gt;0,IF(BE1940&gt;0,"","52&gt;0 51-?;"),"")&amp;IF(AW1940&gt;=AX1940,"","43&gt;44;")&amp;IF(CA1940&gt;0,IF(AW1940&gt;0,"","71 &gt; 0 43-?;"),"")</f>
        <v/>
      </c>
    </row>
    <row r="1941" spans="1:93" ht="12" x14ac:dyDescent="0.2">
      <c r="A1941" s="45"/>
      <c r="B1941" s="46"/>
      <c r="C1941" s="121"/>
      <c r="D1941" s="121"/>
      <c r="E1941" s="336"/>
      <c r="F1941" s="122"/>
      <c r="G1941" s="46"/>
      <c r="H1941" s="45"/>
      <c r="I1941" s="45"/>
      <c r="J1941" s="45"/>
      <c r="K1941" s="45"/>
      <c r="L1941" s="45"/>
      <c r="M1941" s="46"/>
      <c r="N1941" s="46"/>
      <c r="O1941" s="48"/>
      <c r="P1941" s="48"/>
      <c r="Q1941" s="46"/>
      <c r="R1941" s="48"/>
      <c r="S1941" s="48"/>
      <c r="T1941" s="48"/>
      <c r="U1941" s="48"/>
      <c r="V1941" s="48"/>
      <c r="W1941" s="46"/>
      <c r="X1941" s="48"/>
      <c r="Y1941" s="48"/>
      <c r="Z1941" s="157"/>
      <c r="AA1941" s="47"/>
      <c r="AB1941" s="97"/>
      <c r="AC1941" s="49"/>
      <c r="AD1941" s="49"/>
      <c r="AE1941" s="49"/>
      <c r="AF1941" s="49"/>
      <c r="AG1941" s="49"/>
      <c r="AH1941" s="47"/>
      <c r="AI1941" s="47"/>
      <c r="AJ1941" s="47"/>
      <c r="AK1941" s="190"/>
      <c r="AL1941" s="190"/>
      <c r="AM1941" s="190"/>
      <c r="AN1941" s="190"/>
      <c r="AO1941" s="190"/>
      <c r="AP1941" s="151"/>
      <c r="AQ1941" s="322"/>
      <c r="AR1941" s="322"/>
      <c r="AS1941" s="322"/>
      <c r="AT1941" s="47"/>
      <c r="AU1941" s="47"/>
      <c r="AV1941" s="47"/>
      <c r="AW1941" s="47"/>
      <c r="AX1941" s="322"/>
      <c r="AY1941" s="98"/>
      <c r="AZ1941" s="98"/>
      <c r="BA1941" s="47"/>
      <c r="BB1941" s="47"/>
      <c r="BC1941" s="47"/>
      <c r="BD1941" s="47"/>
      <c r="BE1941" s="97"/>
      <c r="BF1941" s="49"/>
      <c r="BG1941" s="239"/>
      <c r="BH1941" s="342"/>
      <c r="BI1941" s="49"/>
      <c r="BJ1941" s="49"/>
      <c r="BK1941" s="49"/>
      <c r="BL1941" s="49"/>
      <c r="BM1941" s="49"/>
      <c r="BN1941" s="47"/>
      <c r="BO1941" s="49"/>
      <c r="BP1941" s="49"/>
      <c r="BQ1941" s="49"/>
      <c r="BR1941" s="323"/>
      <c r="BS1941" s="323"/>
      <c r="BT1941" s="323"/>
      <c r="BU1941" s="49"/>
      <c r="BV1941" s="49"/>
      <c r="BW1941" s="97"/>
      <c r="BX1941" s="97"/>
      <c r="BY1941" s="97"/>
      <c r="BZ1941" s="97"/>
      <c r="CA1941" s="49"/>
      <c r="CB1941" s="49"/>
      <c r="CC1941" s="49"/>
      <c r="CD1941" s="49"/>
      <c r="CE1941" s="49"/>
      <c r="CF1941" s="49"/>
      <c r="CG1941" s="49"/>
      <c r="CH1941" s="49"/>
      <c r="CI1941" s="97"/>
      <c r="CJ1941" s="97"/>
      <c r="CK1941" s="97"/>
      <c r="CL1941" s="97"/>
      <c r="CM1941" s="335"/>
      <c r="CN1941" s="337"/>
      <c r="CO1941" s="315" t="str">
        <f>IF(Формулы!R1941&gt;V1941,"22-?,Дата 14 - Прибыл из УФСИН; ","")&amp;IF(Формулы!Q1941&gt;Y1941,"25-?,Дата 13 - Выбыл в УФСИН;","")&amp;IF(YEAR(ДАННЫЕ!$F$1)=YEAR(ДАННЫЕ!B1941),IF(AT1941&gt;0,"","40-?, вявлен в текущем году! "),"")&amp;IF(YEAR($F$1)=YEAR(W1941),IF(X1941+Y1941&gt;0,"","23-стоит, 24,25 - куда выбыл? "),"")&amp;IF(X1941+Y1941&gt;0,IF(YEAR($F$1)=YEAR(W1941),"","24+25&gt;0? 23 - когда выбыл? "),"")&amp;IF(BA1941&lt;BB1941,"47&gt;=48; ","")&amp;IF(BA1941&lt;BC1941,"47&gt;=49; ","")&amp;IF(BA1941&lt;BD1941,"47&gt;=50; ","")&amp;IF(BE1941&gt;0,IF(BF1941&gt;0,IF(AU1941&gt;AV1941,"","41 и 42 - ? (51 и 52 &gt; 0);"),"51 &gt; 0 52 - ?;"),"")&amp;IF(AU1941&gt;0,IF(AV1941&gt;AU1941,"41&gt;42;","")&amp;IF(BE1941&gt;0,"","41&gt;0 51-?;"),"")&amp;IF(BF1941&gt;0,IF(BE1941&gt;0,"","52&gt;0 51-?;"),"")&amp;IF(AW1941&gt;=AX1941,"","43&gt;44;")&amp;IF(CA1941&gt;0,IF(AW1941&gt;0,"","71 &gt; 0 43-?;"),"")</f>
        <v/>
      </c>
    </row>
    <row r="1942" spans="1:93" ht="12" x14ac:dyDescent="0.2">
      <c r="A1942" s="45"/>
      <c r="B1942" s="46"/>
      <c r="C1942" s="121"/>
      <c r="D1942" s="121"/>
      <c r="E1942" s="336"/>
      <c r="F1942" s="122"/>
      <c r="G1942" s="46"/>
      <c r="H1942" s="45"/>
      <c r="I1942" s="45"/>
      <c r="J1942" s="45"/>
      <c r="K1942" s="45"/>
      <c r="L1942" s="45"/>
      <c r="M1942" s="46"/>
      <c r="N1942" s="46"/>
      <c r="O1942" s="48"/>
      <c r="P1942" s="48"/>
      <c r="Q1942" s="46"/>
      <c r="R1942" s="48"/>
      <c r="S1942" s="48"/>
      <c r="T1942" s="48"/>
      <c r="U1942" s="48"/>
      <c r="V1942" s="48"/>
      <c r="W1942" s="46"/>
      <c r="X1942" s="48"/>
      <c r="Y1942" s="48"/>
      <c r="Z1942" s="157"/>
      <c r="AA1942" s="47"/>
      <c r="AB1942" s="97"/>
      <c r="AC1942" s="49"/>
      <c r="AD1942" s="49"/>
      <c r="AE1942" s="49"/>
      <c r="AF1942" s="49"/>
      <c r="AG1942" s="49"/>
      <c r="AH1942" s="47"/>
      <c r="AI1942" s="47"/>
      <c r="AJ1942" s="47"/>
      <c r="AK1942" s="190"/>
      <c r="AL1942" s="190"/>
      <c r="AM1942" s="190"/>
      <c r="AN1942" s="190"/>
      <c r="AO1942" s="190"/>
      <c r="AP1942" s="151"/>
      <c r="AQ1942" s="322"/>
      <c r="AR1942" s="322"/>
      <c r="AS1942" s="322"/>
      <c r="AT1942" s="47"/>
      <c r="AU1942" s="47"/>
      <c r="AV1942" s="47"/>
      <c r="AW1942" s="47"/>
      <c r="AX1942" s="322"/>
      <c r="AY1942" s="98"/>
      <c r="AZ1942" s="98"/>
      <c r="BA1942" s="47"/>
      <c r="BB1942" s="47"/>
      <c r="BC1942" s="47"/>
      <c r="BD1942" s="47"/>
      <c r="BE1942" s="97"/>
      <c r="BF1942" s="49"/>
      <c r="BG1942" s="239"/>
      <c r="BH1942" s="342"/>
      <c r="BI1942" s="49"/>
      <c r="BJ1942" s="49"/>
      <c r="BK1942" s="49"/>
      <c r="BL1942" s="49"/>
      <c r="BM1942" s="49"/>
      <c r="BN1942" s="47"/>
      <c r="BO1942" s="49"/>
      <c r="BP1942" s="49"/>
      <c r="BQ1942" s="49"/>
      <c r="BR1942" s="323"/>
      <c r="BS1942" s="323"/>
      <c r="BT1942" s="323"/>
      <c r="BU1942" s="49"/>
      <c r="BV1942" s="49"/>
      <c r="BW1942" s="97"/>
      <c r="BX1942" s="97"/>
      <c r="BY1942" s="97"/>
      <c r="BZ1942" s="97"/>
      <c r="CA1942" s="49"/>
      <c r="CB1942" s="49"/>
      <c r="CC1942" s="49"/>
      <c r="CD1942" s="49"/>
      <c r="CE1942" s="49"/>
      <c r="CF1942" s="49"/>
      <c r="CG1942" s="49"/>
      <c r="CH1942" s="49"/>
      <c r="CI1942" s="97"/>
      <c r="CJ1942" s="97"/>
      <c r="CK1942" s="97"/>
      <c r="CL1942" s="97"/>
      <c r="CM1942" s="335"/>
      <c r="CN1942" s="337"/>
      <c r="CO1942" s="315" t="str">
        <f>IF(Формулы!R1942&gt;V1942,"22-?,Дата 14 - Прибыл из УФСИН; ","")&amp;IF(Формулы!Q1942&gt;Y1942,"25-?,Дата 13 - Выбыл в УФСИН;","")&amp;IF(YEAR(ДАННЫЕ!$F$1)=YEAR(ДАННЫЕ!B1942),IF(AT1942&gt;0,"","40-?, вявлен в текущем году! "),"")&amp;IF(YEAR($F$1)=YEAR(W1942),IF(X1942+Y1942&gt;0,"","23-стоит, 24,25 - куда выбыл? "),"")&amp;IF(X1942+Y1942&gt;0,IF(YEAR($F$1)=YEAR(W1942),"","24+25&gt;0? 23 - когда выбыл? "),"")&amp;IF(BA1942&lt;BB1942,"47&gt;=48; ","")&amp;IF(BA1942&lt;BC1942,"47&gt;=49; ","")&amp;IF(BA1942&lt;BD1942,"47&gt;=50; ","")&amp;IF(BE1942&gt;0,IF(BF1942&gt;0,IF(AU1942&gt;AV1942,"","41 и 42 - ? (51 и 52 &gt; 0);"),"51 &gt; 0 52 - ?;"),"")&amp;IF(AU1942&gt;0,IF(AV1942&gt;AU1942,"41&gt;42;","")&amp;IF(BE1942&gt;0,"","41&gt;0 51-?;"),"")&amp;IF(BF1942&gt;0,IF(BE1942&gt;0,"","52&gt;0 51-?;"),"")&amp;IF(AW1942&gt;=AX1942,"","43&gt;44;")&amp;IF(CA1942&gt;0,IF(AW1942&gt;0,"","71 &gt; 0 43-?;"),"")</f>
        <v/>
      </c>
    </row>
    <row r="1943" spans="1:93" ht="12" x14ac:dyDescent="0.2">
      <c r="A1943" s="45"/>
      <c r="B1943" s="46"/>
      <c r="C1943" s="121"/>
      <c r="D1943" s="121"/>
      <c r="E1943" s="336"/>
      <c r="F1943" s="122"/>
      <c r="G1943" s="46"/>
      <c r="H1943" s="45"/>
      <c r="I1943" s="45"/>
      <c r="J1943" s="45"/>
      <c r="K1943" s="45"/>
      <c r="L1943" s="45"/>
      <c r="M1943" s="46"/>
      <c r="N1943" s="46"/>
      <c r="O1943" s="48"/>
      <c r="P1943" s="48"/>
      <c r="Q1943" s="46"/>
      <c r="R1943" s="48"/>
      <c r="S1943" s="48"/>
      <c r="T1943" s="48"/>
      <c r="U1943" s="48"/>
      <c r="V1943" s="48"/>
      <c r="W1943" s="46"/>
      <c r="X1943" s="48"/>
      <c r="Y1943" s="48"/>
      <c r="Z1943" s="157"/>
      <c r="AA1943" s="47"/>
      <c r="AB1943" s="97"/>
      <c r="AC1943" s="49"/>
      <c r="AD1943" s="49"/>
      <c r="AE1943" s="49"/>
      <c r="AF1943" s="49"/>
      <c r="AG1943" s="49"/>
      <c r="AH1943" s="47"/>
      <c r="AI1943" s="47"/>
      <c r="AJ1943" s="47"/>
      <c r="AK1943" s="190"/>
      <c r="AL1943" s="190"/>
      <c r="AM1943" s="190"/>
      <c r="AN1943" s="190"/>
      <c r="AO1943" s="190"/>
      <c r="AP1943" s="151"/>
      <c r="AQ1943" s="322"/>
      <c r="AR1943" s="322"/>
      <c r="AS1943" s="322"/>
      <c r="AT1943" s="47"/>
      <c r="AU1943" s="47"/>
      <c r="AV1943" s="47"/>
      <c r="AW1943" s="47"/>
      <c r="AX1943" s="322"/>
      <c r="AY1943" s="98"/>
      <c r="AZ1943" s="98"/>
      <c r="BA1943" s="47"/>
      <c r="BB1943" s="47"/>
      <c r="BC1943" s="47"/>
      <c r="BD1943" s="47"/>
      <c r="BE1943" s="97"/>
      <c r="BF1943" s="49"/>
      <c r="BG1943" s="239"/>
      <c r="BH1943" s="342"/>
      <c r="BI1943" s="49"/>
      <c r="BJ1943" s="49"/>
      <c r="BK1943" s="49"/>
      <c r="BL1943" s="49"/>
      <c r="BM1943" s="49"/>
      <c r="BN1943" s="47"/>
      <c r="BO1943" s="49"/>
      <c r="BP1943" s="49"/>
      <c r="BQ1943" s="49"/>
      <c r="BR1943" s="323"/>
      <c r="BS1943" s="323"/>
      <c r="BT1943" s="323"/>
      <c r="BU1943" s="49"/>
      <c r="BV1943" s="49"/>
      <c r="BW1943" s="97"/>
      <c r="BX1943" s="97"/>
      <c r="BY1943" s="97"/>
      <c r="BZ1943" s="97"/>
      <c r="CA1943" s="49"/>
      <c r="CB1943" s="49"/>
      <c r="CC1943" s="49"/>
      <c r="CD1943" s="49"/>
      <c r="CE1943" s="49"/>
      <c r="CF1943" s="49"/>
      <c r="CG1943" s="49"/>
      <c r="CH1943" s="49"/>
      <c r="CI1943" s="97"/>
      <c r="CJ1943" s="97"/>
      <c r="CK1943" s="97"/>
      <c r="CL1943" s="97"/>
      <c r="CM1943" s="335"/>
      <c r="CN1943" s="337"/>
      <c r="CO1943" s="315" t="str">
        <f>IF(Формулы!R1943&gt;V1943,"22-?,Дата 14 - Прибыл из УФСИН; ","")&amp;IF(Формулы!Q1943&gt;Y1943,"25-?,Дата 13 - Выбыл в УФСИН;","")&amp;IF(YEAR(ДАННЫЕ!$F$1)=YEAR(ДАННЫЕ!B1943),IF(AT1943&gt;0,"","40-?, вявлен в текущем году! "),"")&amp;IF(YEAR($F$1)=YEAR(W1943),IF(X1943+Y1943&gt;0,"","23-стоит, 24,25 - куда выбыл? "),"")&amp;IF(X1943+Y1943&gt;0,IF(YEAR($F$1)=YEAR(W1943),"","24+25&gt;0? 23 - когда выбыл? "),"")&amp;IF(BA1943&lt;BB1943,"47&gt;=48; ","")&amp;IF(BA1943&lt;BC1943,"47&gt;=49; ","")&amp;IF(BA1943&lt;BD1943,"47&gt;=50; ","")&amp;IF(BE1943&gt;0,IF(BF1943&gt;0,IF(AU1943&gt;AV1943,"","41 и 42 - ? (51 и 52 &gt; 0);"),"51 &gt; 0 52 - ?;"),"")&amp;IF(AU1943&gt;0,IF(AV1943&gt;AU1943,"41&gt;42;","")&amp;IF(BE1943&gt;0,"","41&gt;0 51-?;"),"")&amp;IF(BF1943&gt;0,IF(BE1943&gt;0,"","52&gt;0 51-?;"),"")&amp;IF(AW1943&gt;=AX1943,"","43&gt;44;")&amp;IF(CA1943&gt;0,IF(AW1943&gt;0,"","71 &gt; 0 43-?;"),"")</f>
        <v/>
      </c>
    </row>
    <row r="1944" spans="1:93" ht="12" x14ac:dyDescent="0.2">
      <c r="A1944" s="45"/>
      <c r="B1944" s="46"/>
      <c r="C1944" s="121"/>
      <c r="D1944" s="121"/>
      <c r="E1944" s="336"/>
      <c r="F1944" s="122"/>
      <c r="G1944" s="46"/>
      <c r="H1944" s="45"/>
      <c r="I1944" s="45"/>
      <c r="J1944" s="45"/>
      <c r="K1944" s="45"/>
      <c r="L1944" s="45"/>
      <c r="M1944" s="46"/>
      <c r="N1944" s="46"/>
      <c r="O1944" s="48"/>
      <c r="P1944" s="48"/>
      <c r="Q1944" s="46"/>
      <c r="R1944" s="48"/>
      <c r="S1944" s="48"/>
      <c r="T1944" s="48"/>
      <c r="U1944" s="48"/>
      <c r="V1944" s="48"/>
      <c r="W1944" s="46"/>
      <c r="X1944" s="48"/>
      <c r="Y1944" s="48"/>
      <c r="Z1944" s="157"/>
      <c r="AA1944" s="47"/>
      <c r="AB1944" s="97"/>
      <c r="AC1944" s="49"/>
      <c r="AD1944" s="49"/>
      <c r="AE1944" s="49"/>
      <c r="AF1944" s="49"/>
      <c r="AG1944" s="49"/>
      <c r="AH1944" s="47"/>
      <c r="AI1944" s="47"/>
      <c r="AJ1944" s="47"/>
      <c r="AK1944" s="190"/>
      <c r="AL1944" s="190"/>
      <c r="AM1944" s="190"/>
      <c r="AN1944" s="190"/>
      <c r="AO1944" s="190"/>
      <c r="AP1944" s="151"/>
      <c r="AQ1944" s="322"/>
      <c r="AR1944" s="322"/>
      <c r="AS1944" s="322"/>
      <c r="AT1944" s="47"/>
      <c r="AU1944" s="47"/>
      <c r="AV1944" s="47"/>
      <c r="AW1944" s="47"/>
      <c r="AX1944" s="322"/>
      <c r="AY1944" s="98"/>
      <c r="AZ1944" s="98"/>
      <c r="BA1944" s="47"/>
      <c r="BB1944" s="47"/>
      <c r="BC1944" s="47"/>
      <c r="BD1944" s="47"/>
      <c r="BE1944" s="97"/>
      <c r="BF1944" s="49"/>
      <c r="BG1944" s="239"/>
      <c r="BH1944" s="342"/>
      <c r="BI1944" s="49"/>
      <c r="BJ1944" s="49"/>
      <c r="BK1944" s="49"/>
      <c r="BL1944" s="49"/>
      <c r="BM1944" s="49"/>
      <c r="BN1944" s="47"/>
      <c r="BO1944" s="49"/>
      <c r="BP1944" s="49"/>
      <c r="BQ1944" s="49"/>
      <c r="BR1944" s="323"/>
      <c r="BS1944" s="323"/>
      <c r="BT1944" s="323"/>
      <c r="BU1944" s="49"/>
      <c r="BV1944" s="49"/>
      <c r="BW1944" s="97"/>
      <c r="BX1944" s="97"/>
      <c r="BY1944" s="97"/>
      <c r="BZ1944" s="97"/>
      <c r="CA1944" s="49"/>
      <c r="CB1944" s="49"/>
      <c r="CC1944" s="49"/>
      <c r="CD1944" s="49"/>
      <c r="CE1944" s="49"/>
      <c r="CF1944" s="49"/>
      <c r="CG1944" s="49"/>
      <c r="CH1944" s="49"/>
      <c r="CI1944" s="97"/>
      <c r="CJ1944" s="97"/>
      <c r="CK1944" s="97"/>
      <c r="CL1944" s="97"/>
      <c r="CM1944" s="335"/>
      <c r="CN1944" s="337"/>
      <c r="CO1944" s="315" t="str">
        <f>IF(Формулы!R1944&gt;V1944,"22-?,Дата 14 - Прибыл из УФСИН; ","")&amp;IF(Формулы!Q1944&gt;Y1944,"25-?,Дата 13 - Выбыл в УФСИН;","")&amp;IF(YEAR(ДАННЫЕ!$F$1)=YEAR(ДАННЫЕ!B1944),IF(AT1944&gt;0,"","40-?, вявлен в текущем году! "),"")&amp;IF(YEAR($F$1)=YEAR(W1944),IF(X1944+Y1944&gt;0,"","23-стоит, 24,25 - куда выбыл? "),"")&amp;IF(X1944+Y1944&gt;0,IF(YEAR($F$1)=YEAR(W1944),"","24+25&gt;0? 23 - когда выбыл? "),"")&amp;IF(BA1944&lt;BB1944,"47&gt;=48; ","")&amp;IF(BA1944&lt;BC1944,"47&gt;=49; ","")&amp;IF(BA1944&lt;BD1944,"47&gt;=50; ","")&amp;IF(BE1944&gt;0,IF(BF1944&gt;0,IF(AU1944&gt;AV1944,"","41 и 42 - ? (51 и 52 &gt; 0);"),"51 &gt; 0 52 - ?;"),"")&amp;IF(AU1944&gt;0,IF(AV1944&gt;AU1944,"41&gt;42;","")&amp;IF(BE1944&gt;0,"","41&gt;0 51-?;"),"")&amp;IF(BF1944&gt;0,IF(BE1944&gt;0,"","52&gt;0 51-?;"),"")&amp;IF(AW1944&gt;=AX1944,"","43&gt;44;")&amp;IF(CA1944&gt;0,IF(AW1944&gt;0,"","71 &gt; 0 43-?;"),"")</f>
        <v/>
      </c>
    </row>
    <row r="1945" spans="1:93" ht="12" x14ac:dyDescent="0.2">
      <c r="A1945" s="45"/>
      <c r="B1945" s="46"/>
      <c r="C1945" s="121"/>
      <c r="D1945" s="121"/>
      <c r="E1945" s="336"/>
      <c r="F1945" s="122"/>
      <c r="G1945" s="46"/>
      <c r="H1945" s="45"/>
      <c r="I1945" s="45"/>
      <c r="J1945" s="45"/>
      <c r="K1945" s="45"/>
      <c r="L1945" s="45"/>
      <c r="M1945" s="46"/>
      <c r="N1945" s="46"/>
      <c r="O1945" s="48"/>
      <c r="P1945" s="48"/>
      <c r="Q1945" s="46"/>
      <c r="R1945" s="48"/>
      <c r="S1945" s="48"/>
      <c r="T1945" s="48"/>
      <c r="U1945" s="48"/>
      <c r="V1945" s="48"/>
      <c r="W1945" s="46"/>
      <c r="X1945" s="48"/>
      <c r="Y1945" s="48"/>
      <c r="Z1945" s="157"/>
      <c r="AA1945" s="47"/>
      <c r="AB1945" s="97"/>
      <c r="AC1945" s="49"/>
      <c r="AD1945" s="49"/>
      <c r="AE1945" s="49"/>
      <c r="AF1945" s="49"/>
      <c r="AG1945" s="49"/>
      <c r="AH1945" s="47"/>
      <c r="AI1945" s="47"/>
      <c r="AJ1945" s="47"/>
      <c r="AK1945" s="190"/>
      <c r="AL1945" s="190"/>
      <c r="AM1945" s="190"/>
      <c r="AN1945" s="190"/>
      <c r="AO1945" s="190"/>
      <c r="AP1945" s="151"/>
      <c r="AQ1945" s="322"/>
      <c r="AR1945" s="322"/>
      <c r="AS1945" s="322"/>
      <c r="AT1945" s="47"/>
      <c r="AU1945" s="47"/>
      <c r="AV1945" s="47"/>
      <c r="AW1945" s="47"/>
      <c r="AX1945" s="322"/>
      <c r="AY1945" s="98"/>
      <c r="AZ1945" s="98"/>
      <c r="BA1945" s="47"/>
      <c r="BB1945" s="47"/>
      <c r="BC1945" s="47"/>
      <c r="BD1945" s="47"/>
      <c r="BE1945" s="97"/>
      <c r="BF1945" s="49"/>
      <c r="BG1945" s="239"/>
      <c r="BH1945" s="342"/>
      <c r="BI1945" s="49"/>
      <c r="BJ1945" s="49"/>
      <c r="BK1945" s="49"/>
      <c r="BL1945" s="49"/>
      <c r="BM1945" s="49"/>
      <c r="BN1945" s="47"/>
      <c r="BO1945" s="49"/>
      <c r="BP1945" s="49"/>
      <c r="BQ1945" s="49"/>
      <c r="BR1945" s="323"/>
      <c r="BS1945" s="323"/>
      <c r="BT1945" s="323"/>
      <c r="BU1945" s="49"/>
      <c r="BV1945" s="49"/>
      <c r="BW1945" s="97"/>
      <c r="BX1945" s="97"/>
      <c r="BY1945" s="97"/>
      <c r="BZ1945" s="97"/>
      <c r="CA1945" s="49"/>
      <c r="CB1945" s="49"/>
      <c r="CC1945" s="49"/>
      <c r="CD1945" s="49"/>
      <c r="CE1945" s="49"/>
      <c r="CF1945" s="49"/>
      <c r="CG1945" s="49"/>
      <c r="CH1945" s="49"/>
      <c r="CI1945" s="97"/>
      <c r="CJ1945" s="97"/>
      <c r="CK1945" s="97"/>
      <c r="CL1945" s="97"/>
      <c r="CM1945" s="335"/>
      <c r="CN1945" s="337"/>
      <c r="CO1945" s="315" t="str">
        <f>IF(Формулы!R1945&gt;V1945,"22-?,Дата 14 - Прибыл из УФСИН; ","")&amp;IF(Формулы!Q1945&gt;Y1945,"25-?,Дата 13 - Выбыл в УФСИН;","")&amp;IF(YEAR(ДАННЫЕ!$F$1)=YEAR(ДАННЫЕ!B1945),IF(AT1945&gt;0,"","40-?, вявлен в текущем году! "),"")&amp;IF(YEAR($F$1)=YEAR(W1945),IF(X1945+Y1945&gt;0,"","23-стоит, 24,25 - куда выбыл? "),"")&amp;IF(X1945+Y1945&gt;0,IF(YEAR($F$1)=YEAR(W1945),"","24+25&gt;0? 23 - когда выбыл? "),"")&amp;IF(BA1945&lt;BB1945,"47&gt;=48; ","")&amp;IF(BA1945&lt;BC1945,"47&gt;=49; ","")&amp;IF(BA1945&lt;BD1945,"47&gt;=50; ","")&amp;IF(BE1945&gt;0,IF(BF1945&gt;0,IF(AU1945&gt;AV1945,"","41 и 42 - ? (51 и 52 &gt; 0);"),"51 &gt; 0 52 - ?;"),"")&amp;IF(AU1945&gt;0,IF(AV1945&gt;AU1945,"41&gt;42;","")&amp;IF(BE1945&gt;0,"","41&gt;0 51-?;"),"")&amp;IF(BF1945&gt;0,IF(BE1945&gt;0,"","52&gt;0 51-?;"),"")&amp;IF(AW1945&gt;=AX1945,"","43&gt;44;")&amp;IF(CA1945&gt;0,IF(AW1945&gt;0,"","71 &gt; 0 43-?;"),"")</f>
        <v/>
      </c>
    </row>
    <row r="1946" spans="1:93" ht="12" x14ac:dyDescent="0.2">
      <c r="A1946" s="45"/>
      <c r="B1946" s="46"/>
      <c r="C1946" s="121"/>
      <c r="D1946" s="121"/>
      <c r="E1946" s="336"/>
      <c r="F1946" s="122"/>
      <c r="G1946" s="46"/>
      <c r="H1946" s="45"/>
      <c r="I1946" s="45"/>
      <c r="J1946" s="45"/>
      <c r="K1946" s="45"/>
      <c r="L1946" s="45"/>
      <c r="M1946" s="46"/>
      <c r="N1946" s="46"/>
      <c r="O1946" s="48"/>
      <c r="P1946" s="48"/>
      <c r="Q1946" s="46"/>
      <c r="R1946" s="48"/>
      <c r="S1946" s="48"/>
      <c r="T1946" s="48"/>
      <c r="U1946" s="48"/>
      <c r="V1946" s="48"/>
      <c r="W1946" s="46"/>
      <c r="X1946" s="48"/>
      <c r="Y1946" s="48"/>
      <c r="Z1946" s="157"/>
      <c r="AA1946" s="47"/>
      <c r="AB1946" s="97"/>
      <c r="AC1946" s="49"/>
      <c r="AD1946" s="49"/>
      <c r="AE1946" s="49"/>
      <c r="AF1946" s="49"/>
      <c r="AG1946" s="49"/>
      <c r="AH1946" s="47"/>
      <c r="AI1946" s="47"/>
      <c r="AJ1946" s="47"/>
      <c r="AK1946" s="190"/>
      <c r="AL1946" s="190"/>
      <c r="AM1946" s="190"/>
      <c r="AN1946" s="190"/>
      <c r="AO1946" s="190"/>
      <c r="AP1946" s="151"/>
      <c r="AQ1946" s="322"/>
      <c r="AR1946" s="322"/>
      <c r="AS1946" s="322"/>
      <c r="AT1946" s="47"/>
      <c r="AU1946" s="47"/>
      <c r="AV1946" s="47"/>
      <c r="AW1946" s="47"/>
      <c r="AX1946" s="322"/>
      <c r="AY1946" s="98"/>
      <c r="AZ1946" s="98"/>
      <c r="BA1946" s="47"/>
      <c r="BB1946" s="47"/>
      <c r="BC1946" s="47"/>
      <c r="BD1946" s="47"/>
      <c r="BE1946" s="97"/>
      <c r="BF1946" s="49"/>
      <c r="BG1946" s="239"/>
      <c r="BH1946" s="342"/>
      <c r="BI1946" s="49"/>
      <c r="BJ1946" s="49"/>
      <c r="BK1946" s="49"/>
      <c r="BL1946" s="49"/>
      <c r="BM1946" s="49"/>
      <c r="BN1946" s="47"/>
      <c r="BO1946" s="49"/>
      <c r="BP1946" s="49"/>
      <c r="BQ1946" s="49"/>
      <c r="BR1946" s="323"/>
      <c r="BS1946" s="323"/>
      <c r="BT1946" s="323"/>
      <c r="BU1946" s="49"/>
      <c r="BV1946" s="49"/>
      <c r="BW1946" s="97"/>
      <c r="BX1946" s="97"/>
      <c r="BY1946" s="97"/>
      <c r="BZ1946" s="97"/>
      <c r="CA1946" s="49"/>
      <c r="CB1946" s="49"/>
      <c r="CC1946" s="49"/>
      <c r="CD1946" s="49"/>
      <c r="CE1946" s="49"/>
      <c r="CF1946" s="49"/>
      <c r="CG1946" s="49"/>
      <c r="CH1946" s="49"/>
      <c r="CI1946" s="97"/>
      <c r="CJ1946" s="97"/>
      <c r="CK1946" s="97"/>
      <c r="CL1946" s="97"/>
      <c r="CM1946" s="335"/>
      <c r="CN1946" s="337"/>
      <c r="CO1946" s="315" t="str">
        <f>IF(Формулы!R1946&gt;V1946,"22-?,Дата 14 - Прибыл из УФСИН; ","")&amp;IF(Формулы!Q1946&gt;Y1946,"25-?,Дата 13 - Выбыл в УФСИН;","")&amp;IF(YEAR(ДАННЫЕ!$F$1)=YEAR(ДАННЫЕ!B1946),IF(AT1946&gt;0,"","40-?, вявлен в текущем году! "),"")&amp;IF(YEAR($F$1)=YEAR(W1946),IF(X1946+Y1946&gt;0,"","23-стоит, 24,25 - куда выбыл? "),"")&amp;IF(X1946+Y1946&gt;0,IF(YEAR($F$1)=YEAR(W1946),"","24+25&gt;0? 23 - когда выбыл? "),"")&amp;IF(BA1946&lt;BB1946,"47&gt;=48; ","")&amp;IF(BA1946&lt;BC1946,"47&gt;=49; ","")&amp;IF(BA1946&lt;BD1946,"47&gt;=50; ","")&amp;IF(BE1946&gt;0,IF(BF1946&gt;0,IF(AU1946&gt;AV1946,"","41 и 42 - ? (51 и 52 &gt; 0);"),"51 &gt; 0 52 - ?;"),"")&amp;IF(AU1946&gt;0,IF(AV1946&gt;AU1946,"41&gt;42;","")&amp;IF(BE1946&gt;0,"","41&gt;0 51-?;"),"")&amp;IF(BF1946&gt;0,IF(BE1946&gt;0,"","52&gt;0 51-?;"),"")&amp;IF(AW1946&gt;=AX1946,"","43&gt;44;")&amp;IF(CA1946&gt;0,IF(AW1946&gt;0,"","71 &gt; 0 43-?;"),"")</f>
        <v/>
      </c>
    </row>
    <row r="1947" spans="1:93" ht="12" x14ac:dyDescent="0.2">
      <c r="A1947" s="45"/>
      <c r="B1947" s="46"/>
      <c r="C1947" s="121"/>
      <c r="D1947" s="121"/>
      <c r="E1947" s="336"/>
      <c r="F1947" s="122"/>
      <c r="G1947" s="46"/>
      <c r="H1947" s="45"/>
      <c r="I1947" s="45"/>
      <c r="J1947" s="45"/>
      <c r="K1947" s="45"/>
      <c r="L1947" s="45"/>
      <c r="M1947" s="46"/>
      <c r="N1947" s="46"/>
      <c r="O1947" s="48"/>
      <c r="P1947" s="48"/>
      <c r="Q1947" s="46"/>
      <c r="R1947" s="48"/>
      <c r="S1947" s="48"/>
      <c r="T1947" s="48"/>
      <c r="U1947" s="48"/>
      <c r="V1947" s="48"/>
      <c r="W1947" s="46"/>
      <c r="X1947" s="48"/>
      <c r="Y1947" s="48"/>
      <c r="Z1947" s="157"/>
      <c r="AA1947" s="47"/>
      <c r="AB1947" s="97"/>
      <c r="AC1947" s="49"/>
      <c r="AD1947" s="49"/>
      <c r="AE1947" s="49"/>
      <c r="AF1947" s="49"/>
      <c r="AG1947" s="49"/>
      <c r="AH1947" s="47"/>
      <c r="AI1947" s="47"/>
      <c r="AJ1947" s="47"/>
      <c r="AK1947" s="190"/>
      <c r="AL1947" s="190"/>
      <c r="AM1947" s="190"/>
      <c r="AN1947" s="190"/>
      <c r="AO1947" s="190"/>
      <c r="AP1947" s="151"/>
      <c r="AQ1947" s="322"/>
      <c r="AR1947" s="322"/>
      <c r="AS1947" s="322"/>
      <c r="AT1947" s="47"/>
      <c r="AU1947" s="47"/>
      <c r="AV1947" s="47"/>
      <c r="AW1947" s="47"/>
      <c r="AX1947" s="322"/>
      <c r="AY1947" s="98"/>
      <c r="AZ1947" s="98"/>
      <c r="BA1947" s="47"/>
      <c r="BB1947" s="47"/>
      <c r="BC1947" s="47"/>
      <c r="BD1947" s="47"/>
      <c r="BE1947" s="97"/>
      <c r="BF1947" s="49"/>
      <c r="BG1947" s="239"/>
      <c r="BH1947" s="342"/>
      <c r="BI1947" s="49"/>
      <c r="BJ1947" s="49"/>
      <c r="BK1947" s="49"/>
      <c r="BL1947" s="49"/>
      <c r="BM1947" s="49"/>
      <c r="BN1947" s="47"/>
      <c r="BO1947" s="49"/>
      <c r="BP1947" s="49"/>
      <c r="BQ1947" s="49"/>
      <c r="BR1947" s="323"/>
      <c r="BS1947" s="323"/>
      <c r="BT1947" s="323"/>
      <c r="BU1947" s="49"/>
      <c r="BV1947" s="49"/>
      <c r="BW1947" s="97"/>
      <c r="BX1947" s="97"/>
      <c r="BY1947" s="97"/>
      <c r="BZ1947" s="97"/>
      <c r="CA1947" s="49"/>
      <c r="CB1947" s="49"/>
      <c r="CC1947" s="49"/>
      <c r="CD1947" s="49"/>
      <c r="CE1947" s="49"/>
      <c r="CF1947" s="49"/>
      <c r="CG1947" s="49"/>
      <c r="CH1947" s="49"/>
      <c r="CI1947" s="97"/>
      <c r="CJ1947" s="97"/>
      <c r="CK1947" s="97"/>
      <c r="CL1947" s="97"/>
      <c r="CM1947" s="335"/>
      <c r="CN1947" s="337"/>
      <c r="CO1947" s="315" t="str">
        <f>IF(Формулы!R1947&gt;V1947,"22-?,Дата 14 - Прибыл из УФСИН; ","")&amp;IF(Формулы!Q1947&gt;Y1947,"25-?,Дата 13 - Выбыл в УФСИН;","")&amp;IF(YEAR(ДАННЫЕ!$F$1)=YEAR(ДАННЫЕ!B1947),IF(AT1947&gt;0,"","40-?, вявлен в текущем году! "),"")&amp;IF(YEAR($F$1)=YEAR(W1947),IF(X1947+Y1947&gt;0,"","23-стоит, 24,25 - куда выбыл? "),"")&amp;IF(X1947+Y1947&gt;0,IF(YEAR($F$1)=YEAR(W1947),"","24+25&gt;0? 23 - когда выбыл? "),"")&amp;IF(BA1947&lt;BB1947,"47&gt;=48; ","")&amp;IF(BA1947&lt;BC1947,"47&gt;=49; ","")&amp;IF(BA1947&lt;BD1947,"47&gt;=50; ","")&amp;IF(BE1947&gt;0,IF(BF1947&gt;0,IF(AU1947&gt;AV1947,"","41 и 42 - ? (51 и 52 &gt; 0);"),"51 &gt; 0 52 - ?;"),"")&amp;IF(AU1947&gt;0,IF(AV1947&gt;AU1947,"41&gt;42;","")&amp;IF(BE1947&gt;0,"","41&gt;0 51-?;"),"")&amp;IF(BF1947&gt;0,IF(BE1947&gt;0,"","52&gt;0 51-?;"),"")&amp;IF(AW1947&gt;=AX1947,"","43&gt;44;")&amp;IF(CA1947&gt;0,IF(AW1947&gt;0,"","71 &gt; 0 43-?;"),"")</f>
        <v/>
      </c>
    </row>
    <row r="1948" spans="1:93" ht="12" x14ac:dyDescent="0.2">
      <c r="A1948" s="45"/>
      <c r="B1948" s="46"/>
      <c r="C1948" s="121"/>
      <c r="D1948" s="121"/>
      <c r="E1948" s="336"/>
      <c r="F1948" s="122"/>
      <c r="G1948" s="46"/>
      <c r="H1948" s="45"/>
      <c r="I1948" s="45"/>
      <c r="J1948" s="45"/>
      <c r="K1948" s="45"/>
      <c r="L1948" s="45"/>
      <c r="M1948" s="46"/>
      <c r="N1948" s="46"/>
      <c r="O1948" s="48"/>
      <c r="P1948" s="48"/>
      <c r="Q1948" s="46"/>
      <c r="R1948" s="48"/>
      <c r="S1948" s="48"/>
      <c r="T1948" s="48"/>
      <c r="U1948" s="48"/>
      <c r="V1948" s="48"/>
      <c r="W1948" s="46"/>
      <c r="X1948" s="48"/>
      <c r="Y1948" s="48"/>
      <c r="Z1948" s="157"/>
      <c r="AA1948" s="47"/>
      <c r="AB1948" s="97"/>
      <c r="AC1948" s="49"/>
      <c r="AD1948" s="49"/>
      <c r="AE1948" s="49"/>
      <c r="AF1948" s="49"/>
      <c r="AG1948" s="49"/>
      <c r="AH1948" s="47"/>
      <c r="AI1948" s="47"/>
      <c r="AJ1948" s="47"/>
      <c r="AK1948" s="190"/>
      <c r="AL1948" s="190"/>
      <c r="AM1948" s="190"/>
      <c r="AN1948" s="190"/>
      <c r="AO1948" s="190"/>
      <c r="AP1948" s="151"/>
      <c r="AQ1948" s="322"/>
      <c r="AR1948" s="322"/>
      <c r="AS1948" s="322"/>
      <c r="AT1948" s="47"/>
      <c r="AU1948" s="47"/>
      <c r="AV1948" s="47"/>
      <c r="AW1948" s="47"/>
      <c r="AX1948" s="322"/>
      <c r="AY1948" s="98"/>
      <c r="AZ1948" s="98"/>
      <c r="BA1948" s="47"/>
      <c r="BB1948" s="47"/>
      <c r="BC1948" s="47"/>
      <c r="BD1948" s="47"/>
      <c r="BE1948" s="97"/>
      <c r="BF1948" s="49"/>
      <c r="BG1948" s="239"/>
      <c r="BH1948" s="342"/>
      <c r="BI1948" s="49"/>
      <c r="BJ1948" s="49"/>
      <c r="BK1948" s="49"/>
      <c r="BL1948" s="49"/>
      <c r="BM1948" s="49"/>
      <c r="BN1948" s="47"/>
      <c r="BO1948" s="49"/>
      <c r="BP1948" s="49"/>
      <c r="BQ1948" s="49"/>
      <c r="BR1948" s="323"/>
      <c r="BS1948" s="323"/>
      <c r="BT1948" s="323"/>
      <c r="BU1948" s="49"/>
      <c r="BV1948" s="49"/>
      <c r="BW1948" s="97"/>
      <c r="BX1948" s="97"/>
      <c r="BY1948" s="97"/>
      <c r="BZ1948" s="97"/>
      <c r="CA1948" s="49"/>
      <c r="CB1948" s="49"/>
      <c r="CC1948" s="49"/>
      <c r="CD1948" s="49"/>
      <c r="CE1948" s="49"/>
      <c r="CF1948" s="49"/>
      <c r="CG1948" s="49"/>
      <c r="CH1948" s="49"/>
      <c r="CI1948" s="97"/>
      <c r="CJ1948" s="97"/>
      <c r="CK1948" s="97"/>
      <c r="CL1948" s="97"/>
      <c r="CM1948" s="335"/>
      <c r="CN1948" s="337"/>
      <c r="CO1948" s="315" t="str">
        <f>IF(Формулы!R1948&gt;V1948,"22-?,Дата 14 - Прибыл из УФСИН; ","")&amp;IF(Формулы!Q1948&gt;Y1948,"25-?,Дата 13 - Выбыл в УФСИН;","")&amp;IF(YEAR(ДАННЫЕ!$F$1)=YEAR(ДАННЫЕ!B1948),IF(AT1948&gt;0,"","40-?, вявлен в текущем году! "),"")&amp;IF(YEAR($F$1)=YEAR(W1948),IF(X1948+Y1948&gt;0,"","23-стоит, 24,25 - куда выбыл? "),"")&amp;IF(X1948+Y1948&gt;0,IF(YEAR($F$1)=YEAR(W1948),"","24+25&gt;0? 23 - когда выбыл? "),"")&amp;IF(BA1948&lt;BB1948,"47&gt;=48; ","")&amp;IF(BA1948&lt;BC1948,"47&gt;=49; ","")&amp;IF(BA1948&lt;BD1948,"47&gt;=50; ","")&amp;IF(BE1948&gt;0,IF(BF1948&gt;0,IF(AU1948&gt;AV1948,"","41 и 42 - ? (51 и 52 &gt; 0);"),"51 &gt; 0 52 - ?;"),"")&amp;IF(AU1948&gt;0,IF(AV1948&gt;AU1948,"41&gt;42;","")&amp;IF(BE1948&gt;0,"","41&gt;0 51-?;"),"")&amp;IF(BF1948&gt;0,IF(BE1948&gt;0,"","52&gt;0 51-?;"),"")&amp;IF(AW1948&gt;=AX1948,"","43&gt;44;")&amp;IF(CA1948&gt;0,IF(AW1948&gt;0,"","71 &gt; 0 43-?;"),"")</f>
        <v/>
      </c>
    </row>
    <row r="1949" spans="1:93" ht="12" x14ac:dyDescent="0.2">
      <c r="A1949" s="45"/>
      <c r="B1949" s="46"/>
      <c r="C1949" s="121"/>
      <c r="D1949" s="121"/>
      <c r="E1949" s="336"/>
      <c r="F1949" s="122"/>
      <c r="G1949" s="46"/>
      <c r="H1949" s="45"/>
      <c r="I1949" s="45"/>
      <c r="J1949" s="45"/>
      <c r="K1949" s="45"/>
      <c r="L1949" s="45"/>
      <c r="M1949" s="46"/>
      <c r="N1949" s="46"/>
      <c r="O1949" s="48"/>
      <c r="P1949" s="48"/>
      <c r="Q1949" s="46"/>
      <c r="R1949" s="48"/>
      <c r="S1949" s="48"/>
      <c r="T1949" s="48"/>
      <c r="U1949" s="48"/>
      <c r="V1949" s="48"/>
      <c r="W1949" s="46"/>
      <c r="X1949" s="48"/>
      <c r="Y1949" s="48"/>
      <c r="Z1949" s="157"/>
      <c r="AA1949" s="47"/>
      <c r="AB1949" s="97"/>
      <c r="AC1949" s="49"/>
      <c r="AD1949" s="49"/>
      <c r="AE1949" s="49"/>
      <c r="AF1949" s="49"/>
      <c r="AG1949" s="49"/>
      <c r="AH1949" s="47"/>
      <c r="AI1949" s="47"/>
      <c r="AJ1949" s="47"/>
      <c r="AK1949" s="190"/>
      <c r="AL1949" s="190"/>
      <c r="AM1949" s="190"/>
      <c r="AN1949" s="190"/>
      <c r="AO1949" s="190"/>
      <c r="AP1949" s="151"/>
      <c r="AQ1949" s="322"/>
      <c r="AR1949" s="322"/>
      <c r="AS1949" s="322"/>
      <c r="AT1949" s="47"/>
      <c r="AU1949" s="47"/>
      <c r="AV1949" s="47"/>
      <c r="AW1949" s="47"/>
      <c r="AX1949" s="322"/>
      <c r="AY1949" s="98"/>
      <c r="AZ1949" s="98"/>
      <c r="BA1949" s="47"/>
      <c r="BB1949" s="47"/>
      <c r="BC1949" s="47"/>
      <c r="BD1949" s="47"/>
      <c r="BE1949" s="97"/>
      <c r="BF1949" s="49"/>
      <c r="BG1949" s="239"/>
      <c r="BH1949" s="342"/>
      <c r="BI1949" s="49"/>
      <c r="BJ1949" s="49"/>
      <c r="BK1949" s="49"/>
      <c r="BL1949" s="49"/>
      <c r="BM1949" s="49"/>
      <c r="BN1949" s="47"/>
      <c r="BO1949" s="49"/>
      <c r="BP1949" s="49"/>
      <c r="BQ1949" s="49"/>
      <c r="BR1949" s="323"/>
      <c r="BS1949" s="323"/>
      <c r="BT1949" s="323"/>
      <c r="BU1949" s="49"/>
      <c r="BV1949" s="49"/>
      <c r="BW1949" s="97"/>
      <c r="BX1949" s="97"/>
      <c r="BY1949" s="97"/>
      <c r="BZ1949" s="97"/>
      <c r="CA1949" s="49"/>
      <c r="CB1949" s="49"/>
      <c r="CC1949" s="49"/>
      <c r="CD1949" s="49"/>
      <c r="CE1949" s="49"/>
      <c r="CF1949" s="49"/>
      <c r="CG1949" s="49"/>
      <c r="CH1949" s="49"/>
      <c r="CI1949" s="97"/>
      <c r="CJ1949" s="97"/>
      <c r="CK1949" s="97"/>
      <c r="CL1949" s="97"/>
      <c r="CM1949" s="335"/>
      <c r="CN1949" s="337"/>
      <c r="CO1949" s="315" t="str">
        <f>IF(Формулы!R1949&gt;V1949,"22-?,Дата 14 - Прибыл из УФСИН; ","")&amp;IF(Формулы!Q1949&gt;Y1949,"25-?,Дата 13 - Выбыл в УФСИН;","")&amp;IF(YEAR(ДАННЫЕ!$F$1)=YEAR(ДАННЫЕ!B1949),IF(AT1949&gt;0,"","40-?, вявлен в текущем году! "),"")&amp;IF(YEAR($F$1)=YEAR(W1949),IF(X1949+Y1949&gt;0,"","23-стоит, 24,25 - куда выбыл? "),"")&amp;IF(X1949+Y1949&gt;0,IF(YEAR($F$1)=YEAR(W1949),"","24+25&gt;0? 23 - когда выбыл? "),"")&amp;IF(BA1949&lt;BB1949,"47&gt;=48; ","")&amp;IF(BA1949&lt;BC1949,"47&gt;=49; ","")&amp;IF(BA1949&lt;BD1949,"47&gt;=50; ","")&amp;IF(BE1949&gt;0,IF(BF1949&gt;0,IF(AU1949&gt;AV1949,"","41 и 42 - ? (51 и 52 &gt; 0);"),"51 &gt; 0 52 - ?;"),"")&amp;IF(AU1949&gt;0,IF(AV1949&gt;AU1949,"41&gt;42;","")&amp;IF(BE1949&gt;0,"","41&gt;0 51-?;"),"")&amp;IF(BF1949&gt;0,IF(BE1949&gt;0,"","52&gt;0 51-?;"),"")&amp;IF(AW1949&gt;=AX1949,"","43&gt;44;")&amp;IF(CA1949&gt;0,IF(AW1949&gt;0,"","71 &gt; 0 43-?;"),"")</f>
        <v/>
      </c>
    </row>
    <row r="1950" spans="1:93" ht="12" x14ac:dyDescent="0.2">
      <c r="A1950" s="45"/>
      <c r="B1950" s="46"/>
      <c r="C1950" s="121"/>
      <c r="D1950" s="121"/>
      <c r="E1950" s="336"/>
      <c r="F1950" s="122"/>
      <c r="G1950" s="46"/>
      <c r="H1950" s="45"/>
      <c r="I1950" s="45"/>
      <c r="J1950" s="45"/>
      <c r="K1950" s="45"/>
      <c r="L1950" s="45"/>
      <c r="M1950" s="46"/>
      <c r="N1950" s="46"/>
      <c r="O1950" s="48"/>
      <c r="P1950" s="48"/>
      <c r="Q1950" s="46"/>
      <c r="R1950" s="48"/>
      <c r="S1950" s="48"/>
      <c r="T1950" s="48"/>
      <c r="U1950" s="48"/>
      <c r="V1950" s="48"/>
      <c r="W1950" s="46"/>
      <c r="X1950" s="48"/>
      <c r="Y1950" s="48"/>
      <c r="Z1950" s="157"/>
      <c r="AA1950" s="47"/>
      <c r="AB1950" s="97"/>
      <c r="AC1950" s="49"/>
      <c r="AD1950" s="49"/>
      <c r="AE1950" s="49"/>
      <c r="AF1950" s="49"/>
      <c r="AG1950" s="49"/>
      <c r="AH1950" s="47"/>
      <c r="AI1950" s="47"/>
      <c r="AJ1950" s="47"/>
      <c r="AK1950" s="190"/>
      <c r="AL1950" s="190"/>
      <c r="AM1950" s="190"/>
      <c r="AN1950" s="190"/>
      <c r="AO1950" s="190"/>
      <c r="AP1950" s="151"/>
      <c r="AQ1950" s="322"/>
      <c r="AR1950" s="322"/>
      <c r="AS1950" s="322"/>
      <c r="AT1950" s="47"/>
      <c r="AU1950" s="47"/>
      <c r="AV1950" s="47"/>
      <c r="AW1950" s="47"/>
      <c r="AX1950" s="322"/>
      <c r="AY1950" s="98"/>
      <c r="AZ1950" s="98"/>
      <c r="BA1950" s="47"/>
      <c r="BB1950" s="47"/>
      <c r="BC1950" s="47"/>
      <c r="BD1950" s="47"/>
      <c r="BE1950" s="97"/>
      <c r="BF1950" s="49"/>
      <c r="BG1950" s="239"/>
      <c r="BH1950" s="342"/>
      <c r="BI1950" s="49"/>
      <c r="BJ1950" s="49"/>
      <c r="BK1950" s="49"/>
      <c r="BL1950" s="49"/>
      <c r="BM1950" s="49"/>
      <c r="BN1950" s="47"/>
      <c r="BO1950" s="49"/>
      <c r="BP1950" s="49"/>
      <c r="BQ1950" s="49"/>
      <c r="BR1950" s="323"/>
      <c r="BS1950" s="323"/>
      <c r="BT1950" s="323"/>
      <c r="BU1950" s="49"/>
      <c r="BV1950" s="49"/>
      <c r="BW1950" s="97"/>
      <c r="BX1950" s="97"/>
      <c r="BY1950" s="97"/>
      <c r="BZ1950" s="97"/>
      <c r="CA1950" s="49"/>
      <c r="CB1950" s="49"/>
      <c r="CC1950" s="49"/>
      <c r="CD1950" s="49"/>
      <c r="CE1950" s="49"/>
      <c r="CF1950" s="49"/>
      <c r="CG1950" s="49"/>
      <c r="CH1950" s="49"/>
      <c r="CI1950" s="97"/>
      <c r="CJ1950" s="97"/>
      <c r="CK1950" s="97"/>
      <c r="CL1950" s="97"/>
      <c r="CM1950" s="335"/>
      <c r="CN1950" s="337"/>
      <c r="CO1950" s="315" t="str">
        <f>IF(Формулы!R1950&gt;V1950,"22-?,Дата 14 - Прибыл из УФСИН; ","")&amp;IF(Формулы!Q1950&gt;Y1950,"25-?,Дата 13 - Выбыл в УФСИН;","")&amp;IF(YEAR(ДАННЫЕ!$F$1)=YEAR(ДАННЫЕ!B1950),IF(AT1950&gt;0,"","40-?, вявлен в текущем году! "),"")&amp;IF(YEAR($F$1)=YEAR(W1950),IF(X1950+Y1950&gt;0,"","23-стоит, 24,25 - куда выбыл? "),"")&amp;IF(X1950+Y1950&gt;0,IF(YEAR($F$1)=YEAR(W1950),"","24+25&gt;0? 23 - когда выбыл? "),"")&amp;IF(BA1950&lt;BB1950,"47&gt;=48; ","")&amp;IF(BA1950&lt;BC1950,"47&gt;=49; ","")&amp;IF(BA1950&lt;BD1950,"47&gt;=50; ","")&amp;IF(BE1950&gt;0,IF(BF1950&gt;0,IF(AU1950&gt;AV1950,"","41 и 42 - ? (51 и 52 &gt; 0);"),"51 &gt; 0 52 - ?;"),"")&amp;IF(AU1950&gt;0,IF(AV1950&gt;AU1950,"41&gt;42;","")&amp;IF(BE1950&gt;0,"","41&gt;0 51-?;"),"")&amp;IF(BF1950&gt;0,IF(BE1950&gt;0,"","52&gt;0 51-?;"),"")&amp;IF(AW1950&gt;=AX1950,"","43&gt;44;")&amp;IF(CA1950&gt;0,IF(AW1950&gt;0,"","71 &gt; 0 43-?;"),"")</f>
        <v/>
      </c>
    </row>
    <row r="1951" spans="1:93" ht="12" x14ac:dyDescent="0.2">
      <c r="A1951" s="45"/>
      <c r="B1951" s="46"/>
      <c r="C1951" s="121"/>
      <c r="D1951" s="121"/>
      <c r="E1951" s="336"/>
      <c r="F1951" s="122"/>
      <c r="G1951" s="46"/>
      <c r="H1951" s="45"/>
      <c r="I1951" s="45"/>
      <c r="J1951" s="45"/>
      <c r="K1951" s="45"/>
      <c r="L1951" s="45"/>
      <c r="M1951" s="46"/>
      <c r="N1951" s="46"/>
      <c r="O1951" s="48"/>
      <c r="P1951" s="48"/>
      <c r="Q1951" s="46"/>
      <c r="R1951" s="48"/>
      <c r="S1951" s="48"/>
      <c r="T1951" s="48"/>
      <c r="U1951" s="48"/>
      <c r="V1951" s="48"/>
      <c r="W1951" s="46"/>
      <c r="X1951" s="48"/>
      <c r="Y1951" s="48"/>
      <c r="Z1951" s="157"/>
      <c r="AA1951" s="47"/>
      <c r="AB1951" s="97"/>
      <c r="AC1951" s="49"/>
      <c r="AD1951" s="49"/>
      <c r="AE1951" s="49"/>
      <c r="AF1951" s="49"/>
      <c r="AG1951" s="49"/>
      <c r="AH1951" s="47"/>
      <c r="AI1951" s="47"/>
      <c r="AJ1951" s="47"/>
      <c r="AK1951" s="190"/>
      <c r="AL1951" s="190"/>
      <c r="AM1951" s="190"/>
      <c r="AN1951" s="190"/>
      <c r="AO1951" s="190"/>
      <c r="AP1951" s="151"/>
      <c r="AQ1951" s="322"/>
      <c r="AR1951" s="322"/>
      <c r="AS1951" s="322"/>
      <c r="AT1951" s="47"/>
      <c r="AU1951" s="47"/>
      <c r="AV1951" s="47"/>
      <c r="AW1951" s="47"/>
      <c r="AX1951" s="322"/>
      <c r="AY1951" s="98"/>
      <c r="AZ1951" s="98"/>
      <c r="BA1951" s="47"/>
      <c r="BB1951" s="47"/>
      <c r="BC1951" s="47"/>
      <c r="BD1951" s="47"/>
      <c r="BE1951" s="97"/>
      <c r="BF1951" s="49"/>
      <c r="BG1951" s="239"/>
      <c r="BH1951" s="342"/>
      <c r="BI1951" s="49"/>
      <c r="BJ1951" s="49"/>
      <c r="BK1951" s="49"/>
      <c r="BL1951" s="49"/>
      <c r="BM1951" s="49"/>
      <c r="BN1951" s="47"/>
      <c r="BO1951" s="49"/>
      <c r="BP1951" s="49"/>
      <c r="BQ1951" s="49"/>
      <c r="BR1951" s="323"/>
      <c r="BS1951" s="323"/>
      <c r="BT1951" s="323"/>
      <c r="BU1951" s="49"/>
      <c r="BV1951" s="49"/>
      <c r="BW1951" s="97"/>
      <c r="BX1951" s="97"/>
      <c r="BY1951" s="97"/>
      <c r="BZ1951" s="97"/>
      <c r="CA1951" s="49"/>
      <c r="CB1951" s="49"/>
      <c r="CC1951" s="49"/>
      <c r="CD1951" s="49"/>
      <c r="CE1951" s="49"/>
      <c r="CF1951" s="49"/>
      <c r="CG1951" s="49"/>
      <c r="CH1951" s="49"/>
      <c r="CI1951" s="97"/>
      <c r="CJ1951" s="97"/>
      <c r="CK1951" s="97"/>
      <c r="CL1951" s="97"/>
      <c r="CM1951" s="335"/>
      <c r="CN1951" s="337"/>
      <c r="CO1951" s="315" t="str">
        <f>IF(Формулы!R1951&gt;V1951,"22-?,Дата 14 - Прибыл из УФСИН; ","")&amp;IF(Формулы!Q1951&gt;Y1951,"25-?,Дата 13 - Выбыл в УФСИН;","")&amp;IF(YEAR(ДАННЫЕ!$F$1)=YEAR(ДАННЫЕ!B1951),IF(AT1951&gt;0,"","40-?, вявлен в текущем году! "),"")&amp;IF(YEAR($F$1)=YEAR(W1951),IF(X1951+Y1951&gt;0,"","23-стоит, 24,25 - куда выбыл? "),"")&amp;IF(X1951+Y1951&gt;0,IF(YEAR($F$1)=YEAR(W1951),"","24+25&gt;0? 23 - когда выбыл? "),"")&amp;IF(BA1951&lt;BB1951,"47&gt;=48; ","")&amp;IF(BA1951&lt;BC1951,"47&gt;=49; ","")&amp;IF(BA1951&lt;BD1951,"47&gt;=50; ","")&amp;IF(BE1951&gt;0,IF(BF1951&gt;0,IF(AU1951&gt;AV1951,"","41 и 42 - ? (51 и 52 &gt; 0);"),"51 &gt; 0 52 - ?;"),"")&amp;IF(AU1951&gt;0,IF(AV1951&gt;AU1951,"41&gt;42;","")&amp;IF(BE1951&gt;0,"","41&gt;0 51-?;"),"")&amp;IF(BF1951&gt;0,IF(BE1951&gt;0,"","52&gt;0 51-?;"),"")&amp;IF(AW1951&gt;=AX1951,"","43&gt;44;")&amp;IF(CA1951&gt;0,IF(AW1951&gt;0,"","71 &gt; 0 43-?;"),"")</f>
        <v/>
      </c>
    </row>
    <row r="1952" spans="1:93" ht="12" x14ac:dyDescent="0.2">
      <c r="A1952" s="45"/>
      <c r="B1952" s="46"/>
      <c r="C1952" s="121"/>
      <c r="D1952" s="121"/>
      <c r="E1952" s="336"/>
      <c r="F1952" s="122"/>
      <c r="G1952" s="46"/>
      <c r="H1952" s="45"/>
      <c r="I1952" s="45"/>
      <c r="J1952" s="45"/>
      <c r="K1952" s="45"/>
      <c r="L1952" s="45"/>
      <c r="M1952" s="46"/>
      <c r="N1952" s="46"/>
      <c r="O1952" s="48"/>
      <c r="P1952" s="48"/>
      <c r="Q1952" s="46"/>
      <c r="R1952" s="48"/>
      <c r="S1952" s="48"/>
      <c r="T1952" s="48"/>
      <c r="U1952" s="48"/>
      <c r="V1952" s="48"/>
      <c r="W1952" s="46"/>
      <c r="X1952" s="48"/>
      <c r="Y1952" s="48"/>
      <c r="Z1952" s="157"/>
      <c r="AA1952" s="47"/>
      <c r="AB1952" s="97"/>
      <c r="AC1952" s="49"/>
      <c r="AD1952" s="49"/>
      <c r="AE1952" s="49"/>
      <c r="AF1952" s="49"/>
      <c r="AG1952" s="49"/>
      <c r="AH1952" s="47"/>
      <c r="AI1952" s="47"/>
      <c r="AJ1952" s="47"/>
      <c r="AK1952" s="190"/>
      <c r="AL1952" s="190"/>
      <c r="AM1952" s="190"/>
      <c r="AN1952" s="190"/>
      <c r="AO1952" s="190"/>
      <c r="AP1952" s="151"/>
      <c r="AQ1952" s="322"/>
      <c r="AR1952" s="322"/>
      <c r="AS1952" s="322"/>
      <c r="AT1952" s="47"/>
      <c r="AU1952" s="47"/>
      <c r="AV1952" s="47"/>
      <c r="AW1952" s="47"/>
      <c r="AX1952" s="322"/>
      <c r="AY1952" s="98"/>
      <c r="AZ1952" s="98"/>
      <c r="BA1952" s="47"/>
      <c r="BB1952" s="47"/>
      <c r="BC1952" s="47"/>
      <c r="BD1952" s="47"/>
      <c r="BE1952" s="97"/>
      <c r="BF1952" s="49"/>
      <c r="BG1952" s="239"/>
      <c r="BH1952" s="342"/>
      <c r="BI1952" s="49"/>
      <c r="BJ1952" s="49"/>
      <c r="BK1952" s="49"/>
      <c r="BL1952" s="49"/>
      <c r="BM1952" s="49"/>
      <c r="BN1952" s="47"/>
      <c r="BO1952" s="49"/>
      <c r="BP1952" s="49"/>
      <c r="BQ1952" s="49"/>
      <c r="BR1952" s="323"/>
      <c r="BS1952" s="323"/>
      <c r="BT1952" s="323"/>
      <c r="BU1952" s="49"/>
      <c r="BV1952" s="49"/>
      <c r="BW1952" s="97"/>
      <c r="BX1952" s="97"/>
      <c r="BY1952" s="97"/>
      <c r="BZ1952" s="97"/>
      <c r="CA1952" s="49"/>
      <c r="CB1952" s="49"/>
      <c r="CC1952" s="49"/>
      <c r="CD1952" s="49"/>
      <c r="CE1952" s="49"/>
      <c r="CF1952" s="49"/>
      <c r="CG1952" s="49"/>
      <c r="CH1952" s="49"/>
      <c r="CI1952" s="97"/>
      <c r="CJ1952" s="97"/>
      <c r="CK1952" s="97"/>
      <c r="CL1952" s="97"/>
      <c r="CM1952" s="335"/>
      <c r="CN1952" s="337"/>
      <c r="CO1952" s="315" t="str">
        <f>IF(Формулы!R1952&gt;V1952,"22-?,Дата 14 - Прибыл из УФСИН; ","")&amp;IF(Формулы!Q1952&gt;Y1952,"25-?,Дата 13 - Выбыл в УФСИН;","")&amp;IF(YEAR(ДАННЫЕ!$F$1)=YEAR(ДАННЫЕ!B1952),IF(AT1952&gt;0,"","40-?, вявлен в текущем году! "),"")&amp;IF(YEAR($F$1)=YEAR(W1952),IF(X1952+Y1952&gt;0,"","23-стоит, 24,25 - куда выбыл? "),"")&amp;IF(X1952+Y1952&gt;0,IF(YEAR($F$1)=YEAR(W1952),"","24+25&gt;0? 23 - когда выбыл? "),"")&amp;IF(BA1952&lt;BB1952,"47&gt;=48; ","")&amp;IF(BA1952&lt;BC1952,"47&gt;=49; ","")&amp;IF(BA1952&lt;BD1952,"47&gt;=50; ","")&amp;IF(BE1952&gt;0,IF(BF1952&gt;0,IF(AU1952&gt;AV1952,"","41 и 42 - ? (51 и 52 &gt; 0);"),"51 &gt; 0 52 - ?;"),"")&amp;IF(AU1952&gt;0,IF(AV1952&gt;AU1952,"41&gt;42;","")&amp;IF(BE1952&gt;0,"","41&gt;0 51-?;"),"")&amp;IF(BF1952&gt;0,IF(BE1952&gt;0,"","52&gt;0 51-?;"),"")&amp;IF(AW1952&gt;=AX1952,"","43&gt;44;")&amp;IF(CA1952&gt;0,IF(AW1952&gt;0,"","71 &gt; 0 43-?;"),"")</f>
        <v/>
      </c>
    </row>
    <row r="1953" spans="1:93" ht="12" x14ac:dyDescent="0.2">
      <c r="A1953" s="45"/>
      <c r="B1953" s="46"/>
      <c r="C1953" s="121"/>
      <c r="D1953" s="121"/>
      <c r="E1953" s="336"/>
      <c r="F1953" s="122"/>
      <c r="G1953" s="46"/>
      <c r="H1953" s="45"/>
      <c r="I1953" s="45"/>
      <c r="J1953" s="45"/>
      <c r="K1953" s="45"/>
      <c r="L1953" s="45"/>
      <c r="M1953" s="46"/>
      <c r="N1953" s="46"/>
      <c r="O1953" s="48"/>
      <c r="P1953" s="48"/>
      <c r="Q1953" s="46"/>
      <c r="R1953" s="48"/>
      <c r="S1953" s="48"/>
      <c r="T1953" s="48"/>
      <c r="U1953" s="48"/>
      <c r="V1953" s="48"/>
      <c r="W1953" s="46"/>
      <c r="X1953" s="48"/>
      <c r="Y1953" s="48"/>
      <c r="Z1953" s="157"/>
      <c r="AA1953" s="47"/>
      <c r="AB1953" s="97"/>
      <c r="AC1953" s="49"/>
      <c r="AD1953" s="49"/>
      <c r="AE1953" s="49"/>
      <c r="AF1953" s="49"/>
      <c r="AG1953" s="49"/>
      <c r="AH1953" s="47"/>
      <c r="AI1953" s="47"/>
      <c r="AJ1953" s="47"/>
      <c r="AK1953" s="190"/>
      <c r="AL1953" s="190"/>
      <c r="AM1953" s="190"/>
      <c r="AN1953" s="190"/>
      <c r="AO1953" s="190"/>
      <c r="AP1953" s="151"/>
      <c r="AQ1953" s="322"/>
      <c r="AR1953" s="322"/>
      <c r="AS1953" s="322"/>
      <c r="AT1953" s="47"/>
      <c r="AU1953" s="47"/>
      <c r="AV1953" s="47"/>
      <c r="AW1953" s="47"/>
      <c r="AX1953" s="322"/>
      <c r="AY1953" s="98"/>
      <c r="AZ1953" s="98"/>
      <c r="BA1953" s="47"/>
      <c r="BB1953" s="47"/>
      <c r="BC1953" s="47"/>
      <c r="BD1953" s="47"/>
      <c r="BE1953" s="97"/>
      <c r="BF1953" s="49"/>
      <c r="BG1953" s="239"/>
      <c r="BH1953" s="342"/>
      <c r="BI1953" s="49"/>
      <c r="BJ1953" s="49"/>
      <c r="BK1953" s="49"/>
      <c r="BL1953" s="49"/>
      <c r="BM1953" s="49"/>
      <c r="BN1953" s="47"/>
      <c r="BO1953" s="49"/>
      <c r="BP1953" s="49"/>
      <c r="BQ1953" s="49"/>
      <c r="BR1953" s="323"/>
      <c r="BS1953" s="323"/>
      <c r="BT1953" s="323"/>
      <c r="BU1953" s="49"/>
      <c r="BV1953" s="49"/>
      <c r="BW1953" s="97"/>
      <c r="BX1953" s="97"/>
      <c r="BY1953" s="97"/>
      <c r="BZ1953" s="97"/>
      <c r="CA1953" s="49"/>
      <c r="CB1953" s="49"/>
      <c r="CC1953" s="49"/>
      <c r="CD1953" s="49"/>
      <c r="CE1953" s="49"/>
      <c r="CF1953" s="49"/>
      <c r="CG1953" s="49"/>
      <c r="CH1953" s="49"/>
      <c r="CI1953" s="97"/>
      <c r="CJ1953" s="97"/>
      <c r="CK1953" s="97"/>
      <c r="CL1953" s="97"/>
      <c r="CM1953" s="335"/>
      <c r="CN1953" s="337"/>
      <c r="CO1953" s="315" t="str">
        <f>IF(Формулы!R1953&gt;V1953,"22-?,Дата 14 - Прибыл из УФСИН; ","")&amp;IF(Формулы!Q1953&gt;Y1953,"25-?,Дата 13 - Выбыл в УФСИН;","")&amp;IF(YEAR(ДАННЫЕ!$F$1)=YEAR(ДАННЫЕ!B1953),IF(AT1953&gt;0,"","40-?, вявлен в текущем году! "),"")&amp;IF(YEAR($F$1)=YEAR(W1953),IF(X1953+Y1953&gt;0,"","23-стоит, 24,25 - куда выбыл? "),"")&amp;IF(X1953+Y1953&gt;0,IF(YEAR($F$1)=YEAR(W1953),"","24+25&gt;0? 23 - когда выбыл? "),"")&amp;IF(BA1953&lt;BB1953,"47&gt;=48; ","")&amp;IF(BA1953&lt;BC1953,"47&gt;=49; ","")&amp;IF(BA1953&lt;BD1953,"47&gt;=50; ","")&amp;IF(BE1953&gt;0,IF(BF1953&gt;0,IF(AU1953&gt;AV1953,"","41 и 42 - ? (51 и 52 &gt; 0);"),"51 &gt; 0 52 - ?;"),"")&amp;IF(AU1953&gt;0,IF(AV1953&gt;AU1953,"41&gt;42;","")&amp;IF(BE1953&gt;0,"","41&gt;0 51-?;"),"")&amp;IF(BF1953&gt;0,IF(BE1953&gt;0,"","52&gt;0 51-?;"),"")&amp;IF(AW1953&gt;=AX1953,"","43&gt;44;")&amp;IF(CA1953&gt;0,IF(AW1953&gt;0,"","71 &gt; 0 43-?;"),"")</f>
        <v/>
      </c>
    </row>
    <row r="1954" spans="1:93" ht="12" x14ac:dyDescent="0.2">
      <c r="A1954" s="45"/>
      <c r="B1954" s="46"/>
      <c r="C1954" s="121"/>
      <c r="D1954" s="121"/>
      <c r="E1954" s="336"/>
      <c r="F1954" s="122"/>
      <c r="G1954" s="46"/>
      <c r="H1954" s="45"/>
      <c r="I1954" s="45"/>
      <c r="J1954" s="45"/>
      <c r="K1954" s="45"/>
      <c r="L1954" s="45"/>
      <c r="M1954" s="46"/>
      <c r="N1954" s="46"/>
      <c r="O1954" s="48"/>
      <c r="P1954" s="48"/>
      <c r="Q1954" s="46"/>
      <c r="R1954" s="48"/>
      <c r="S1954" s="48"/>
      <c r="T1954" s="48"/>
      <c r="U1954" s="48"/>
      <c r="V1954" s="48"/>
      <c r="W1954" s="46"/>
      <c r="X1954" s="48"/>
      <c r="Y1954" s="48"/>
      <c r="Z1954" s="157"/>
      <c r="AA1954" s="47"/>
      <c r="AB1954" s="97"/>
      <c r="AC1954" s="49"/>
      <c r="AD1954" s="49"/>
      <c r="AE1954" s="49"/>
      <c r="AF1954" s="49"/>
      <c r="AG1954" s="49"/>
      <c r="AH1954" s="47"/>
      <c r="AI1954" s="47"/>
      <c r="AJ1954" s="47"/>
      <c r="AK1954" s="190"/>
      <c r="AL1954" s="190"/>
      <c r="AM1954" s="190"/>
      <c r="AN1954" s="190"/>
      <c r="AO1954" s="190"/>
      <c r="AP1954" s="151"/>
      <c r="AQ1954" s="322"/>
      <c r="AR1954" s="322"/>
      <c r="AS1954" s="322"/>
      <c r="AT1954" s="47"/>
      <c r="AU1954" s="47"/>
      <c r="AV1954" s="47"/>
      <c r="AW1954" s="47"/>
      <c r="AX1954" s="322"/>
      <c r="AY1954" s="98"/>
      <c r="AZ1954" s="98"/>
      <c r="BA1954" s="47"/>
      <c r="BB1954" s="47"/>
      <c r="BC1954" s="47"/>
      <c r="BD1954" s="47"/>
      <c r="BE1954" s="97"/>
      <c r="BF1954" s="49"/>
      <c r="BG1954" s="239"/>
      <c r="BH1954" s="342"/>
      <c r="BI1954" s="49"/>
      <c r="BJ1954" s="49"/>
      <c r="BK1954" s="49"/>
      <c r="BL1954" s="49"/>
      <c r="BM1954" s="49"/>
      <c r="BN1954" s="47"/>
      <c r="BO1954" s="49"/>
      <c r="BP1954" s="49"/>
      <c r="BQ1954" s="49"/>
      <c r="BR1954" s="323"/>
      <c r="BS1954" s="323"/>
      <c r="BT1954" s="323"/>
      <c r="BU1954" s="49"/>
      <c r="BV1954" s="49"/>
      <c r="BW1954" s="97"/>
      <c r="BX1954" s="97"/>
      <c r="BY1954" s="97"/>
      <c r="BZ1954" s="97"/>
      <c r="CA1954" s="49"/>
      <c r="CB1954" s="49"/>
      <c r="CC1954" s="49"/>
      <c r="CD1954" s="49"/>
      <c r="CE1954" s="49"/>
      <c r="CF1954" s="49"/>
      <c r="CG1954" s="49"/>
      <c r="CH1954" s="49"/>
      <c r="CI1954" s="97"/>
      <c r="CJ1954" s="97"/>
      <c r="CK1954" s="97"/>
      <c r="CL1954" s="97"/>
      <c r="CM1954" s="335"/>
      <c r="CN1954" s="337"/>
      <c r="CO1954" s="315" t="str">
        <f>IF(Формулы!R1954&gt;V1954,"22-?,Дата 14 - Прибыл из УФСИН; ","")&amp;IF(Формулы!Q1954&gt;Y1954,"25-?,Дата 13 - Выбыл в УФСИН;","")&amp;IF(YEAR(ДАННЫЕ!$F$1)=YEAR(ДАННЫЕ!B1954),IF(AT1954&gt;0,"","40-?, вявлен в текущем году! "),"")&amp;IF(YEAR($F$1)=YEAR(W1954),IF(X1954+Y1954&gt;0,"","23-стоит, 24,25 - куда выбыл? "),"")&amp;IF(X1954+Y1954&gt;0,IF(YEAR($F$1)=YEAR(W1954),"","24+25&gt;0? 23 - когда выбыл? "),"")&amp;IF(BA1954&lt;BB1954,"47&gt;=48; ","")&amp;IF(BA1954&lt;BC1954,"47&gt;=49; ","")&amp;IF(BA1954&lt;BD1954,"47&gt;=50; ","")&amp;IF(BE1954&gt;0,IF(BF1954&gt;0,IF(AU1954&gt;AV1954,"","41 и 42 - ? (51 и 52 &gt; 0);"),"51 &gt; 0 52 - ?;"),"")&amp;IF(AU1954&gt;0,IF(AV1954&gt;AU1954,"41&gt;42;","")&amp;IF(BE1954&gt;0,"","41&gt;0 51-?;"),"")&amp;IF(BF1954&gt;0,IF(BE1954&gt;0,"","52&gt;0 51-?;"),"")&amp;IF(AW1954&gt;=AX1954,"","43&gt;44;")&amp;IF(CA1954&gt;0,IF(AW1954&gt;0,"","71 &gt; 0 43-?;"),"")</f>
        <v/>
      </c>
    </row>
    <row r="1955" spans="1:93" ht="12" x14ac:dyDescent="0.2">
      <c r="A1955" s="45"/>
      <c r="B1955" s="46"/>
      <c r="C1955" s="121"/>
      <c r="D1955" s="121"/>
      <c r="E1955" s="336"/>
      <c r="F1955" s="122"/>
      <c r="G1955" s="46"/>
      <c r="H1955" s="45"/>
      <c r="I1955" s="45"/>
      <c r="J1955" s="45"/>
      <c r="K1955" s="45"/>
      <c r="L1955" s="45"/>
      <c r="M1955" s="46"/>
      <c r="N1955" s="46"/>
      <c r="O1955" s="48"/>
      <c r="P1955" s="48"/>
      <c r="Q1955" s="46"/>
      <c r="R1955" s="48"/>
      <c r="S1955" s="48"/>
      <c r="T1955" s="48"/>
      <c r="U1955" s="48"/>
      <c r="V1955" s="48"/>
      <c r="W1955" s="46"/>
      <c r="X1955" s="48"/>
      <c r="Y1955" s="48"/>
      <c r="Z1955" s="157"/>
      <c r="AA1955" s="47"/>
      <c r="AB1955" s="97"/>
      <c r="AC1955" s="49"/>
      <c r="AD1955" s="49"/>
      <c r="AE1955" s="49"/>
      <c r="AF1955" s="49"/>
      <c r="AG1955" s="49"/>
      <c r="AH1955" s="47"/>
      <c r="AI1955" s="47"/>
      <c r="AJ1955" s="47"/>
      <c r="AK1955" s="190"/>
      <c r="AL1955" s="190"/>
      <c r="AM1955" s="190"/>
      <c r="AN1955" s="190"/>
      <c r="AO1955" s="190"/>
      <c r="AP1955" s="151"/>
      <c r="AQ1955" s="322"/>
      <c r="AR1955" s="322"/>
      <c r="AS1955" s="322"/>
      <c r="AT1955" s="47"/>
      <c r="AU1955" s="47"/>
      <c r="AV1955" s="47"/>
      <c r="AW1955" s="47"/>
      <c r="AX1955" s="322"/>
      <c r="AY1955" s="98"/>
      <c r="AZ1955" s="98"/>
      <c r="BA1955" s="47"/>
      <c r="BB1955" s="47"/>
      <c r="BC1955" s="47"/>
      <c r="BD1955" s="47"/>
      <c r="BE1955" s="97"/>
      <c r="BF1955" s="49"/>
      <c r="BG1955" s="239"/>
      <c r="BH1955" s="342"/>
      <c r="BI1955" s="49"/>
      <c r="BJ1955" s="49"/>
      <c r="BK1955" s="49"/>
      <c r="BL1955" s="49"/>
      <c r="BM1955" s="49"/>
      <c r="BN1955" s="47"/>
      <c r="BO1955" s="49"/>
      <c r="BP1955" s="49"/>
      <c r="BQ1955" s="49"/>
      <c r="BR1955" s="323"/>
      <c r="BS1955" s="323"/>
      <c r="BT1955" s="323"/>
      <c r="BU1955" s="49"/>
      <c r="BV1955" s="49"/>
      <c r="BW1955" s="97"/>
      <c r="BX1955" s="97"/>
      <c r="BY1955" s="97"/>
      <c r="BZ1955" s="97"/>
      <c r="CA1955" s="49"/>
      <c r="CB1955" s="49"/>
      <c r="CC1955" s="49"/>
      <c r="CD1955" s="49"/>
      <c r="CE1955" s="49"/>
      <c r="CF1955" s="49"/>
      <c r="CG1955" s="49"/>
      <c r="CH1955" s="49"/>
      <c r="CI1955" s="97"/>
      <c r="CJ1955" s="97"/>
      <c r="CK1955" s="97"/>
      <c r="CL1955" s="97"/>
      <c r="CM1955" s="335"/>
      <c r="CN1955" s="337"/>
      <c r="CO1955" s="315" t="str">
        <f>IF(Формулы!R1955&gt;V1955,"22-?,Дата 14 - Прибыл из УФСИН; ","")&amp;IF(Формулы!Q1955&gt;Y1955,"25-?,Дата 13 - Выбыл в УФСИН;","")&amp;IF(YEAR(ДАННЫЕ!$F$1)=YEAR(ДАННЫЕ!B1955),IF(AT1955&gt;0,"","40-?, вявлен в текущем году! "),"")&amp;IF(YEAR($F$1)=YEAR(W1955),IF(X1955+Y1955&gt;0,"","23-стоит, 24,25 - куда выбыл? "),"")&amp;IF(X1955+Y1955&gt;0,IF(YEAR($F$1)=YEAR(W1955),"","24+25&gt;0? 23 - когда выбыл? "),"")&amp;IF(BA1955&lt;BB1955,"47&gt;=48; ","")&amp;IF(BA1955&lt;BC1955,"47&gt;=49; ","")&amp;IF(BA1955&lt;BD1955,"47&gt;=50; ","")&amp;IF(BE1955&gt;0,IF(BF1955&gt;0,IF(AU1955&gt;AV1955,"","41 и 42 - ? (51 и 52 &gt; 0);"),"51 &gt; 0 52 - ?;"),"")&amp;IF(AU1955&gt;0,IF(AV1955&gt;AU1955,"41&gt;42;","")&amp;IF(BE1955&gt;0,"","41&gt;0 51-?;"),"")&amp;IF(BF1955&gt;0,IF(BE1955&gt;0,"","52&gt;0 51-?;"),"")&amp;IF(AW1955&gt;=AX1955,"","43&gt;44;")&amp;IF(CA1955&gt;0,IF(AW1955&gt;0,"","71 &gt; 0 43-?;"),"")</f>
        <v/>
      </c>
    </row>
    <row r="1956" spans="1:93" ht="12" x14ac:dyDescent="0.2">
      <c r="A1956" s="45"/>
      <c r="B1956" s="46"/>
      <c r="C1956" s="121"/>
      <c r="D1956" s="121"/>
      <c r="E1956" s="336"/>
      <c r="F1956" s="122"/>
      <c r="G1956" s="46"/>
      <c r="H1956" s="45"/>
      <c r="I1956" s="45"/>
      <c r="J1956" s="45"/>
      <c r="K1956" s="45"/>
      <c r="L1956" s="45"/>
      <c r="M1956" s="46"/>
      <c r="N1956" s="46"/>
      <c r="O1956" s="48"/>
      <c r="P1956" s="48"/>
      <c r="Q1956" s="46"/>
      <c r="R1956" s="48"/>
      <c r="S1956" s="48"/>
      <c r="T1956" s="48"/>
      <c r="U1956" s="48"/>
      <c r="V1956" s="48"/>
      <c r="W1956" s="46"/>
      <c r="X1956" s="48"/>
      <c r="Y1956" s="48"/>
      <c r="Z1956" s="157"/>
      <c r="AA1956" s="47"/>
      <c r="AB1956" s="97"/>
      <c r="AC1956" s="49"/>
      <c r="AD1956" s="49"/>
      <c r="AE1956" s="49"/>
      <c r="AF1956" s="49"/>
      <c r="AG1956" s="49"/>
      <c r="AH1956" s="47"/>
      <c r="AI1956" s="47"/>
      <c r="AJ1956" s="47"/>
      <c r="AK1956" s="190"/>
      <c r="AL1956" s="190"/>
      <c r="AM1956" s="190"/>
      <c r="AN1956" s="190"/>
      <c r="AO1956" s="190"/>
      <c r="AP1956" s="151"/>
      <c r="AQ1956" s="322"/>
      <c r="AR1956" s="322"/>
      <c r="AS1956" s="322"/>
      <c r="AT1956" s="47"/>
      <c r="AU1956" s="47"/>
      <c r="AV1956" s="47"/>
      <c r="AW1956" s="47"/>
      <c r="AX1956" s="322"/>
      <c r="AY1956" s="98"/>
      <c r="AZ1956" s="98"/>
      <c r="BA1956" s="47"/>
      <c r="BB1956" s="47"/>
      <c r="BC1956" s="47"/>
      <c r="BD1956" s="47"/>
      <c r="BE1956" s="97"/>
      <c r="BF1956" s="49"/>
      <c r="BG1956" s="239"/>
      <c r="BH1956" s="342"/>
      <c r="BI1956" s="49"/>
      <c r="BJ1956" s="49"/>
      <c r="BK1956" s="49"/>
      <c r="BL1956" s="49"/>
      <c r="BM1956" s="49"/>
      <c r="BN1956" s="47"/>
      <c r="BO1956" s="49"/>
      <c r="BP1956" s="49"/>
      <c r="BQ1956" s="49"/>
      <c r="BR1956" s="323"/>
      <c r="BS1956" s="323"/>
      <c r="BT1956" s="323"/>
      <c r="BU1956" s="49"/>
      <c r="BV1956" s="49"/>
      <c r="BW1956" s="97"/>
      <c r="BX1956" s="97"/>
      <c r="BY1956" s="97"/>
      <c r="BZ1956" s="97"/>
      <c r="CA1956" s="49"/>
      <c r="CB1956" s="49"/>
      <c r="CC1956" s="49"/>
      <c r="CD1956" s="49"/>
      <c r="CE1956" s="49"/>
      <c r="CF1956" s="49"/>
      <c r="CG1956" s="49"/>
      <c r="CH1956" s="49"/>
      <c r="CI1956" s="97"/>
      <c r="CJ1956" s="97"/>
      <c r="CK1956" s="97"/>
      <c r="CL1956" s="97"/>
      <c r="CM1956" s="335"/>
      <c r="CN1956" s="337"/>
      <c r="CO1956" s="315" t="str">
        <f>IF(Формулы!R1956&gt;V1956,"22-?,Дата 14 - Прибыл из УФСИН; ","")&amp;IF(Формулы!Q1956&gt;Y1956,"25-?,Дата 13 - Выбыл в УФСИН;","")&amp;IF(YEAR(ДАННЫЕ!$F$1)=YEAR(ДАННЫЕ!B1956),IF(AT1956&gt;0,"","40-?, вявлен в текущем году! "),"")&amp;IF(YEAR($F$1)=YEAR(W1956),IF(X1956+Y1956&gt;0,"","23-стоит, 24,25 - куда выбыл? "),"")&amp;IF(X1956+Y1956&gt;0,IF(YEAR($F$1)=YEAR(W1956),"","24+25&gt;0? 23 - когда выбыл? "),"")&amp;IF(BA1956&lt;BB1956,"47&gt;=48; ","")&amp;IF(BA1956&lt;BC1956,"47&gt;=49; ","")&amp;IF(BA1956&lt;BD1956,"47&gt;=50; ","")&amp;IF(BE1956&gt;0,IF(BF1956&gt;0,IF(AU1956&gt;AV1956,"","41 и 42 - ? (51 и 52 &gt; 0);"),"51 &gt; 0 52 - ?;"),"")&amp;IF(AU1956&gt;0,IF(AV1956&gt;AU1956,"41&gt;42;","")&amp;IF(BE1956&gt;0,"","41&gt;0 51-?;"),"")&amp;IF(BF1956&gt;0,IF(BE1956&gt;0,"","52&gt;0 51-?;"),"")&amp;IF(AW1956&gt;=AX1956,"","43&gt;44;")&amp;IF(CA1956&gt;0,IF(AW1956&gt;0,"","71 &gt; 0 43-?;"),"")</f>
        <v/>
      </c>
    </row>
    <row r="1957" spans="1:93" ht="12" x14ac:dyDescent="0.2">
      <c r="A1957" s="45"/>
      <c r="B1957" s="46"/>
      <c r="C1957" s="121"/>
      <c r="D1957" s="121"/>
      <c r="E1957" s="336"/>
      <c r="F1957" s="122"/>
      <c r="G1957" s="46"/>
      <c r="H1957" s="45"/>
      <c r="I1957" s="45"/>
      <c r="J1957" s="45"/>
      <c r="K1957" s="45"/>
      <c r="L1957" s="45"/>
      <c r="M1957" s="46"/>
      <c r="N1957" s="46"/>
      <c r="O1957" s="48"/>
      <c r="P1957" s="48"/>
      <c r="Q1957" s="46"/>
      <c r="R1957" s="48"/>
      <c r="S1957" s="48"/>
      <c r="T1957" s="48"/>
      <c r="U1957" s="48"/>
      <c r="V1957" s="48"/>
      <c r="W1957" s="46"/>
      <c r="X1957" s="48"/>
      <c r="Y1957" s="48"/>
      <c r="Z1957" s="157"/>
      <c r="AA1957" s="47"/>
      <c r="AB1957" s="97"/>
      <c r="AC1957" s="49"/>
      <c r="AD1957" s="49"/>
      <c r="AE1957" s="49"/>
      <c r="AF1957" s="49"/>
      <c r="AG1957" s="49"/>
      <c r="AH1957" s="47"/>
      <c r="AI1957" s="47"/>
      <c r="AJ1957" s="47"/>
      <c r="AK1957" s="190"/>
      <c r="AL1957" s="190"/>
      <c r="AM1957" s="190"/>
      <c r="AN1957" s="190"/>
      <c r="AO1957" s="190"/>
      <c r="AP1957" s="151"/>
      <c r="AQ1957" s="322"/>
      <c r="AR1957" s="322"/>
      <c r="AS1957" s="322"/>
      <c r="AT1957" s="47"/>
      <c r="AU1957" s="47"/>
      <c r="AV1957" s="47"/>
      <c r="AW1957" s="47"/>
      <c r="AX1957" s="322"/>
      <c r="AY1957" s="98"/>
      <c r="AZ1957" s="98"/>
      <c r="BA1957" s="47"/>
      <c r="BB1957" s="47"/>
      <c r="BC1957" s="47"/>
      <c r="BD1957" s="47"/>
      <c r="BE1957" s="97"/>
      <c r="BF1957" s="49"/>
      <c r="BG1957" s="239"/>
      <c r="BH1957" s="342"/>
      <c r="BI1957" s="49"/>
      <c r="BJ1957" s="49"/>
      <c r="BK1957" s="49"/>
      <c r="BL1957" s="49"/>
      <c r="BM1957" s="49"/>
      <c r="BN1957" s="47"/>
      <c r="BO1957" s="49"/>
      <c r="BP1957" s="49"/>
      <c r="BQ1957" s="49"/>
      <c r="BR1957" s="323"/>
      <c r="BS1957" s="323"/>
      <c r="BT1957" s="323"/>
      <c r="BU1957" s="49"/>
      <c r="BV1957" s="49"/>
      <c r="BW1957" s="97"/>
      <c r="BX1957" s="97"/>
      <c r="BY1957" s="97"/>
      <c r="BZ1957" s="97"/>
      <c r="CA1957" s="49"/>
      <c r="CB1957" s="49"/>
      <c r="CC1957" s="49"/>
      <c r="CD1957" s="49"/>
      <c r="CE1957" s="49"/>
      <c r="CF1957" s="49"/>
      <c r="CG1957" s="49"/>
      <c r="CH1957" s="49"/>
      <c r="CI1957" s="97"/>
      <c r="CJ1957" s="97"/>
      <c r="CK1957" s="97"/>
      <c r="CL1957" s="97"/>
      <c r="CM1957" s="335"/>
      <c r="CN1957" s="337"/>
      <c r="CO1957" s="315" t="str">
        <f>IF(Формулы!R1957&gt;V1957,"22-?,Дата 14 - Прибыл из УФСИН; ","")&amp;IF(Формулы!Q1957&gt;Y1957,"25-?,Дата 13 - Выбыл в УФСИН;","")&amp;IF(YEAR(ДАННЫЕ!$F$1)=YEAR(ДАННЫЕ!B1957),IF(AT1957&gt;0,"","40-?, вявлен в текущем году! "),"")&amp;IF(YEAR($F$1)=YEAR(W1957),IF(X1957+Y1957&gt;0,"","23-стоит, 24,25 - куда выбыл? "),"")&amp;IF(X1957+Y1957&gt;0,IF(YEAR($F$1)=YEAR(W1957),"","24+25&gt;0? 23 - когда выбыл? "),"")&amp;IF(BA1957&lt;BB1957,"47&gt;=48; ","")&amp;IF(BA1957&lt;BC1957,"47&gt;=49; ","")&amp;IF(BA1957&lt;BD1957,"47&gt;=50; ","")&amp;IF(BE1957&gt;0,IF(BF1957&gt;0,IF(AU1957&gt;AV1957,"","41 и 42 - ? (51 и 52 &gt; 0);"),"51 &gt; 0 52 - ?;"),"")&amp;IF(AU1957&gt;0,IF(AV1957&gt;AU1957,"41&gt;42;","")&amp;IF(BE1957&gt;0,"","41&gt;0 51-?;"),"")&amp;IF(BF1957&gt;0,IF(BE1957&gt;0,"","52&gt;0 51-?;"),"")&amp;IF(AW1957&gt;=AX1957,"","43&gt;44;")&amp;IF(CA1957&gt;0,IF(AW1957&gt;0,"","71 &gt; 0 43-?;"),"")</f>
        <v/>
      </c>
    </row>
    <row r="1958" spans="1:93" ht="12" x14ac:dyDescent="0.2">
      <c r="A1958" s="45"/>
      <c r="B1958" s="46"/>
      <c r="C1958" s="121"/>
      <c r="D1958" s="121"/>
      <c r="E1958" s="336"/>
      <c r="F1958" s="122"/>
      <c r="G1958" s="46"/>
      <c r="H1958" s="45"/>
      <c r="I1958" s="45"/>
      <c r="J1958" s="45"/>
      <c r="K1958" s="45"/>
      <c r="L1958" s="45"/>
      <c r="M1958" s="46"/>
      <c r="N1958" s="46"/>
      <c r="O1958" s="48"/>
      <c r="P1958" s="48"/>
      <c r="Q1958" s="46"/>
      <c r="R1958" s="48"/>
      <c r="S1958" s="48"/>
      <c r="T1958" s="48"/>
      <c r="U1958" s="48"/>
      <c r="V1958" s="48"/>
      <c r="W1958" s="46"/>
      <c r="X1958" s="48"/>
      <c r="Y1958" s="48"/>
      <c r="Z1958" s="157"/>
      <c r="AA1958" s="47"/>
      <c r="AB1958" s="97"/>
      <c r="AC1958" s="49"/>
      <c r="AD1958" s="49"/>
      <c r="AE1958" s="49"/>
      <c r="AF1958" s="49"/>
      <c r="AG1958" s="49"/>
      <c r="AH1958" s="47"/>
      <c r="AI1958" s="47"/>
      <c r="AJ1958" s="47"/>
      <c r="AK1958" s="190"/>
      <c r="AL1958" s="190"/>
      <c r="AM1958" s="190"/>
      <c r="AN1958" s="190"/>
      <c r="AO1958" s="190"/>
      <c r="AP1958" s="151"/>
      <c r="AQ1958" s="322"/>
      <c r="AR1958" s="322"/>
      <c r="AS1958" s="322"/>
      <c r="AT1958" s="47"/>
      <c r="AU1958" s="47"/>
      <c r="AV1958" s="47"/>
      <c r="AW1958" s="47"/>
      <c r="AX1958" s="322"/>
      <c r="AY1958" s="98"/>
      <c r="AZ1958" s="98"/>
      <c r="BA1958" s="47"/>
      <c r="BB1958" s="47"/>
      <c r="BC1958" s="47"/>
      <c r="BD1958" s="47"/>
      <c r="BE1958" s="97"/>
      <c r="BF1958" s="49"/>
      <c r="BG1958" s="239"/>
      <c r="BH1958" s="342"/>
      <c r="BI1958" s="49"/>
      <c r="BJ1958" s="49"/>
      <c r="BK1958" s="49"/>
      <c r="BL1958" s="49"/>
      <c r="BM1958" s="49"/>
      <c r="BN1958" s="47"/>
      <c r="BO1958" s="49"/>
      <c r="BP1958" s="49"/>
      <c r="BQ1958" s="49"/>
      <c r="BR1958" s="323"/>
      <c r="BS1958" s="323"/>
      <c r="BT1958" s="323"/>
      <c r="BU1958" s="49"/>
      <c r="BV1958" s="49"/>
      <c r="BW1958" s="97"/>
      <c r="BX1958" s="97"/>
      <c r="BY1958" s="97"/>
      <c r="BZ1958" s="97"/>
      <c r="CA1958" s="49"/>
      <c r="CB1958" s="49"/>
      <c r="CC1958" s="49"/>
      <c r="CD1958" s="49"/>
      <c r="CE1958" s="49"/>
      <c r="CF1958" s="49"/>
      <c r="CG1958" s="49"/>
      <c r="CH1958" s="49"/>
      <c r="CI1958" s="97"/>
      <c r="CJ1958" s="97"/>
      <c r="CK1958" s="97"/>
      <c r="CL1958" s="97"/>
      <c r="CM1958" s="335"/>
      <c r="CN1958" s="337"/>
      <c r="CO1958" s="315" t="str">
        <f>IF(Формулы!R1958&gt;V1958,"22-?,Дата 14 - Прибыл из УФСИН; ","")&amp;IF(Формулы!Q1958&gt;Y1958,"25-?,Дата 13 - Выбыл в УФСИН;","")&amp;IF(YEAR(ДАННЫЕ!$F$1)=YEAR(ДАННЫЕ!B1958),IF(AT1958&gt;0,"","40-?, вявлен в текущем году! "),"")&amp;IF(YEAR($F$1)=YEAR(W1958),IF(X1958+Y1958&gt;0,"","23-стоит, 24,25 - куда выбыл? "),"")&amp;IF(X1958+Y1958&gt;0,IF(YEAR($F$1)=YEAR(W1958),"","24+25&gt;0? 23 - когда выбыл? "),"")&amp;IF(BA1958&lt;BB1958,"47&gt;=48; ","")&amp;IF(BA1958&lt;BC1958,"47&gt;=49; ","")&amp;IF(BA1958&lt;BD1958,"47&gt;=50; ","")&amp;IF(BE1958&gt;0,IF(BF1958&gt;0,IF(AU1958&gt;AV1958,"","41 и 42 - ? (51 и 52 &gt; 0);"),"51 &gt; 0 52 - ?;"),"")&amp;IF(AU1958&gt;0,IF(AV1958&gt;AU1958,"41&gt;42;","")&amp;IF(BE1958&gt;0,"","41&gt;0 51-?;"),"")&amp;IF(BF1958&gt;0,IF(BE1958&gt;0,"","52&gt;0 51-?;"),"")&amp;IF(AW1958&gt;=AX1958,"","43&gt;44;")&amp;IF(CA1958&gt;0,IF(AW1958&gt;0,"","71 &gt; 0 43-?;"),"")</f>
        <v/>
      </c>
    </row>
    <row r="1959" spans="1:93" ht="12" x14ac:dyDescent="0.2">
      <c r="A1959" s="45"/>
      <c r="B1959" s="46"/>
      <c r="C1959" s="121"/>
      <c r="D1959" s="121"/>
      <c r="E1959" s="336"/>
      <c r="F1959" s="122"/>
      <c r="G1959" s="46"/>
      <c r="H1959" s="45"/>
      <c r="I1959" s="45"/>
      <c r="J1959" s="45"/>
      <c r="K1959" s="45"/>
      <c r="L1959" s="45"/>
      <c r="M1959" s="46"/>
      <c r="N1959" s="46"/>
      <c r="O1959" s="48"/>
      <c r="P1959" s="48"/>
      <c r="Q1959" s="46"/>
      <c r="R1959" s="48"/>
      <c r="S1959" s="48"/>
      <c r="T1959" s="48"/>
      <c r="U1959" s="48"/>
      <c r="V1959" s="48"/>
      <c r="W1959" s="46"/>
      <c r="X1959" s="48"/>
      <c r="Y1959" s="48"/>
      <c r="Z1959" s="157"/>
      <c r="AA1959" s="47"/>
      <c r="AB1959" s="97"/>
      <c r="AC1959" s="49"/>
      <c r="AD1959" s="49"/>
      <c r="AE1959" s="49"/>
      <c r="AF1959" s="49"/>
      <c r="AG1959" s="49"/>
      <c r="AH1959" s="47"/>
      <c r="AI1959" s="47"/>
      <c r="AJ1959" s="47"/>
      <c r="AK1959" s="190"/>
      <c r="AL1959" s="190"/>
      <c r="AM1959" s="190"/>
      <c r="AN1959" s="190"/>
      <c r="AO1959" s="190"/>
      <c r="AP1959" s="151"/>
      <c r="AQ1959" s="322"/>
      <c r="AR1959" s="322"/>
      <c r="AS1959" s="322"/>
      <c r="AT1959" s="47"/>
      <c r="AU1959" s="47"/>
      <c r="AV1959" s="47"/>
      <c r="AW1959" s="47"/>
      <c r="AX1959" s="322"/>
      <c r="AY1959" s="98"/>
      <c r="AZ1959" s="98"/>
      <c r="BA1959" s="47"/>
      <c r="BB1959" s="47"/>
      <c r="BC1959" s="47"/>
      <c r="BD1959" s="47"/>
      <c r="BE1959" s="97"/>
      <c r="BF1959" s="49"/>
      <c r="BG1959" s="239"/>
      <c r="BH1959" s="342"/>
      <c r="BI1959" s="49"/>
      <c r="BJ1959" s="49"/>
      <c r="BK1959" s="49"/>
      <c r="BL1959" s="49"/>
      <c r="BM1959" s="49"/>
      <c r="BN1959" s="47"/>
      <c r="BO1959" s="49"/>
      <c r="BP1959" s="49"/>
      <c r="BQ1959" s="49"/>
      <c r="BR1959" s="323"/>
      <c r="BS1959" s="323"/>
      <c r="BT1959" s="323"/>
      <c r="BU1959" s="49"/>
      <c r="BV1959" s="49"/>
      <c r="BW1959" s="97"/>
      <c r="BX1959" s="97"/>
      <c r="BY1959" s="97"/>
      <c r="BZ1959" s="97"/>
      <c r="CA1959" s="49"/>
      <c r="CB1959" s="49"/>
      <c r="CC1959" s="49"/>
      <c r="CD1959" s="49"/>
      <c r="CE1959" s="49"/>
      <c r="CF1959" s="49"/>
      <c r="CG1959" s="49"/>
      <c r="CH1959" s="49"/>
      <c r="CI1959" s="97"/>
      <c r="CJ1959" s="97"/>
      <c r="CK1959" s="97"/>
      <c r="CL1959" s="97"/>
      <c r="CM1959" s="335"/>
      <c r="CN1959" s="337"/>
      <c r="CO1959" s="315" t="str">
        <f>IF(Формулы!R1959&gt;V1959,"22-?,Дата 14 - Прибыл из УФСИН; ","")&amp;IF(Формулы!Q1959&gt;Y1959,"25-?,Дата 13 - Выбыл в УФСИН;","")&amp;IF(YEAR(ДАННЫЕ!$F$1)=YEAR(ДАННЫЕ!B1959),IF(AT1959&gt;0,"","40-?, вявлен в текущем году! "),"")&amp;IF(YEAR($F$1)=YEAR(W1959),IF(X1959+Y1959&gt;0,"","23-стоит, 24,25 - куда выбыл? "),"")&amp;IF(X1959+Y1959&gt;0,IF(YEAR($F$1)=YEAR(W1959),"","24+25&gt;0? 23 - когда выбыл? "),"")&amp;IF(BA1959&lt;BB1959,"47&gt;=48; ","")&amp;IF(BA1959&lt;BC1959,"47&gt;=49; ","")&amp;IF(BA1959&lt;BD1959,"47&gt;=50; ","")&amp;IF(BE1959&gt;0,IF(BF1959&gt;0,IF(AU1959&gt;AV1959,"","41 и 42 - ? (51 и 52 &gt; 0);"),"51 &gt; 0 52 - ?;"),"")&amp;IF(AU1959&gt;0,IF(AV1959&gt;AU1959,"41&gt;42;","")&amp;IF(BE1959&gt;0,"","41&gt;0 51-?;"),"")&amp;IF(BF1959&gt;0,IF(BE1959&gt;0,"","52&gt;0 51-?;"),"")&amp;IF(AW1959&gt;=AX1959,"","43&gt;44;")&amp;IF(CA1959&gt;0,IF(AW1959&gt;0,"","71 &gt; 0 43-?;"),"")</f>
        <v/>
      </c>
    </row>
    <row r="1960" spans="1:93" ht="12" x14ac:dyDescent="0.2">
      <c r="A1960" s="45"/>
      <c r="B1960" s="46"/>
      <c r="C1960" s="121"/>
      <c r="D1960" s="121"/>
      <c r="E1960" s="336"/>
      <c r="F1960" s="122"/>
      <c r="G1960" s="46"/>
      <c r="H1960" s="45"/>
      <c r="I1960" s="45"/>
      <c r="J1960" s="45"/>
      <c r="K1960" s="45"/>
      <c r="L1960" s="45"/>
      <c r="M1960" s="46"/>
      <c r="N1960" s="46"/>
      <c r="O1960" s="48"/>
      <c r="P1960" s="48"/>
      <c r="Q1960" s="46"/>
      <c r="R1960" s="48"/>
      <c r="S1960" s="48"/>
      <c r="T1960" s="48"/>
      <c r="U1960" s="48"/>
      <c r="V1960" s="48"/>
      <c r="W1960" s="46"/>
      <c r="X1960" s="48"/>
      <c r="Y1960" s="48"/>
      <c r="Z1960" s="157"/>
      <c r="AA1960" s="47"/>
      <c r="AB1960" s="97"/>
      <c r="AC1960" s="49"/>
      <c r="AD1960" s="49"/>
      <c r="AE1960" s="49"/>
      <c r="AF1960" s="49"/>
      <c r="AG1960" s="49"/>
      <c r="AH1960" s="47"/>
      <c r="AI1960" s="47"/>
      <c r="AJ1960" s="47"/>
      <c r="AK1960" s="190"/>
      <c r="AL1960" s="190"/>
      <c r="AM1960" s="190"/>
      <c r="AN1960" s="190"/>
      <c r="AO1960" s="190"/>
      <c r="AP1960" s="151"/>
      <c r="AQ1960" s="322"/>
      <c r="AR1960" s="322"/>
      <c r="AS1960" s="322"/>
      <c r="AT1960" s="47"/>
      <c r="AU1960" s="47"/>
      <c r="AV1960" s="47"/>
      <c r="AW1960" s="47"/>
      <c r="AX1960" s="322"/>
      <c r="AY1960" s="98"/>
      <c r="AZ1960" s="98"/>
      <c r="BA1960" s="47"/>
      <c r="BB1960" s="47"/>
      <c r="BC1960" s="47"/>
      <c r="BD1960" s="47"/>
      <c r="BE1960" s="97"/>
      <c r="BF1960" s="49"/>
      <c r="BG1960" s="239"/>
      <c r="BH1960" s="342"/>
      <c r="BI1960" s="49"/>
      <c r="BJ1960" s="49"/>
      <c r="BK1960" s="49"/>
      <c r="BL1960" s="49"/>
      <c r="BM1960" s="49"/>
      <c r="BN1960" s="47"/>
      <c r="BO1960" s="49"/>
      <c r="BP1960" s="49"/>
      <c r="BQ1960" s="49"/>
      <c r="BR1960" s="323"/>
      <c r="BS1960" s="323"/>
      <c r="BT1960" s="323"/>
      <c r="BU1960" s="49"/>
      <c r="BV1960" s="49"/>
      <c r="BW1960" s="97"/>
      <c r="BX1960" s="97"/>
      <c r="BY1960" s="97"/>
      <c r="BZ1960" s="97"/>
      <c r="CA1960" s="49"/>
      <c r="CB1960" s="49"/>
      <c r="CC1960" s="49"/>
      <c r="CD1960" s="49"/>
      <c r="CE1960" s="49"/>
      <c r="CF1960" s="49"/>
      <c r="CG1960" s="49"/>
      <c r="CH1960" s="49"/>
      <c r="CI1960" s="97"/>
      <c r="CJ1960" s="97"/>
      <c r="CK1960" s="97"/>
      <c r="CL1960" s="97"/>
      <c r="CM1960" s="335"/>
      <c r="CN1960" s="337"/>
      <c r="CO1960" s="315" t="str">
        <f>IF(Формулы!R1960&gt;V1960,"22-?,Дата 14 - Прибыл из УФСИН; ","")&amp;IF(Формулы!Q1960&gt;Y1960,"25-?,Дата 13 - Выбыл в УФСИН;","")&amp;IF(YEAR(ДАННЫЕ!$F$1)=YEAR(ДАННЫЕ!B1960),IF(AT1960&gt;0,"","40-?, вявлен в текущем году! "),"")&amp;IF(YEAR($F$1)=YEAR(W1960),IF(X1960+Y1960&gt;0,"","23-стоит, 24,25 - куда выбыл? "),"")&amp;IF(X1960+Y1960&gt;0,IF(YEAR($F$1)=YEAR(W1960),"","24+25&gt;0? 23 - когда выбыл? "),"")&amp;IF(BA1960&lt;BB1960,"47&gt;=48; ","")&amp;IF(BA1960&lt;BC1960,"47&gt;=49; ","")&amp;IF(BA1960&lt;BD1960,"47&gt;=50; ","")&amp;IF(BE1960&gt;0,IF(BF1960&gt;0,IF(AU1960&gt;AV1960,"","41 и 42 - ? (51 и 52 &gt; 0);"),"51 &gt; 0 52 - ?;"),"")&amp;IF(AU1960&gt;0,IF(AV1960&gt;AU1960,"41&gt;42;","")&amp;IF(BE1960&gt;0,"","41&gt;0 51-?;"),"")&amp;IF(BF1960&gt;0,IF(BE1960&gt;0,"","52&gt;0 51-?;"),"")&amp;IF(AW1960&gt;=AX1960,"","43&gt;44;")&amp;IF(CA1960&gt;0,IF(AW1960&gt;0,"","71 &gt; 0 43-?;"),"")</f>
        <v/>
      </c>
    </row>
    <row r="1961" spans="1:93" ht="12" x14ac:dyDescent="0.2">
      <c r="A1961" s="45"/>
      <c r="B1961" s="46"/>
      <c r="C1961" s="121"/>
      <c r="D1961" s="121"/>
      <c r="E1961" s="336"/>
      <c r="F1961" s="122"/>
      <c r="G1961" s="46"/>
      <c r="H1961" s="45"/>
      <c r="I1961" s="45"/>
      <c r="J1961" s="45"/>
      <c r="K1961" s="45"/>
      <c r="L1961" s="45"/>
      <c r="M1961" s="46"/>
      <c r="N1961" s="46"/>
      <c r="O1961" s="48"/>
      <c r="P1961" s="48"/>
      <c r="Q1961" s="46"/>
      <c r="R1961" s="48"/>
      <c r="S1961" s="48"/>
      <c r="T1961" s="48"/>
      <c r="U1961" s="48"/>
      <c r="V1961" s="48"/>
      <c r="W1961" s="46"/>
      <c r="X1961" s="48"/>
      <c r="Y1961" s="48"/>
      <c r="Z1961" s="157"/>
      <c r="AA1961" s="47"/>
      <c r="AB1961" s="97"/>
      <c r="AC1961" s="49"/>
      <c r="AD1961" s="49"/>
      <c r="AE1961" s="49"/>
      <c r="AF1961" s="49"/>
      <c r="AG1961" s="49"/>
      <c r="AH1961" s="47"/>
      <c r="AI1961" s="47"/>
      <c r="AJ1961" s="47"/>
      <c r="AK1961" s="190"/>
      <c r="AL1961" s="190"/>
      <c r="AM1961" s="190"/>
      <c r="AN1961" s="190"/>
      <c r="AO1961" s="190"/>
      <c r="AP1961" s="151"/>
      <c r="AQ1961" s="322"/>
      <c r="AR1961" s="322"/>
      <c r="AS1961" s="322"/>
      <c r="AT1961" s="47"/>
      <c r="AU1961" s="47"/>
      <c r="AV1961" s="47"/>
      <c r="AW1961" s="47"/>
      <c r="AX1961" s="322"/>
      <c r="AY1961" s="98"/>
      <c r="AZ1961" s="98"/>
      <c r="BA1961" s="47"/>
      <c r="BB1961" s="47"/>
      <c r="BC1961" s="47"/>
      <c r="BD1961" s="47"/>
      <c r="BE1961" s="97"/>
      <c r="BF1961" s="49"/>
      <c r="BG1961" s="239"/>
      <c r="BH1961" s="342"/>
      <c r="BI1961" s="49"/>
      <c r="BJ1961" s="49"/>
      <c r="BK1961" s="49"/>
      <c r="BL1961" s="49"/>
      <c r="BM1961" s="49"/>
      <c r="BN1961" s="47"/>
      <c r="BO1961" s="49"/>
      <c r="BP1961" s="49"/>
      <c r="BQ1961" s="49"/>
      <c r="BR1961" s="323"/>
      <c r="BS1961" s="323"/>
      <c r="BT1961" s="323"/>
      <c r="BU1961" s="49"/>
      <c r="BV1961" s="49"/>
      <c r="BW1961" s="97"/>
      <c r="BX1961" s="97"/>
      <c r="BY1961" s="97"/>
      <c r="BZ1961" s="97"/>
      <c r="CA1961" s="49"/>
      <c r="CB1961" s="49"/>
      <c r="CC1961" s="49"/>
      <c r="CD1961" s="49"/>
      <c r="CE1961" s="49"/>
      <c r="CF1961" s="49"/>
      <c r="CG1961" s="49"/>
      <c r="CH1961" s="49"/>
      <c r="CI1961" s="97"/>
      <c r="CJ1961" s="97"/>
      <c r="CK1961" s="97"/>
      <c r="CL1961" s="97"/>
      <c r="CM1961" s="335"/>
      <c r="CN1961" s="337"/>
      <c r="CO1961" s="315" t="str">
        <f>IF(Формулы!R1961&gt;V1961,"22-?,Дата 14 - Прибыл из УФСИН; ","")&amp;IF(Формулы!Q1961&gt;Y1961,"25-?,Дата 13 - Выбыл в УФСИН;","")&amp;IF(YEAR(ДАННЫЕ!$F$1)=YEAR(ДАННЫЕ!B1961),IF(AT1961&gt;0,"","40-?, вявлен в текущем году! "),"")&amp;IF(YEAR($F$1)=YEAR(W1961),IF(X1961+Y1961&gt;0,"","23-стоит, 24,25 - куда выбыл? "),"")&amp;IF(X1961+Y1961&gt;0,IF(YEAR($F$1)=YEAR(W1961),"","24+25&gt;0? 23 - когда выбыл? "),"")&amp;IF(BA1961&lt;BB1961,"47&gt;=48; ","")&amp;IF(BA1961&lt;BC1961,"47&gt;=49; ","")&amp;IF(BA1961&lt;BD1961,"47&gt;=50; ","")&amp;IF(BE1961&gt;0,IF(BF1961&gt;0,IF(AU1961&gt;AV1961,"","41 и 42 - ? (51 и 52 &gt; 0);"),"51 &gt; 0 52 - ?;"),"")&amp;IF(AU1961&gt;0,IF(AV1961&gt;AU1961,"41&gt;42;","")&amp;IF(BE1961&gt;0,"","41&gt;0 51-?;"),"")&amp;IF(BF1961&gt;0,IF(BE1961&gt;0,"","52&gt;0 51-?;"),"")&amp;IF(AW1961&gt;=AX1961,"","43&gt;44;")&amp;IF(CA1961&gt;0,IF(AW1961&gt;0,"","71 &gt; 0 43-?;"),"")</f>
        <v/>
      </c>
    </row>
    <row r="1962" spans="1:93" ht="12" x14ac:dyDescent="0.2">
      <c r="A1962" s="45"/>
      <c r="B1962" s="46"/>
      <c r="C1962" s="121"/>
      <c r="D1962" s="121"/>
      <c r="E1962" s="336"/>
      <c r="F1962" s="122"/>
      <c r="G1962" s="46"/>
      <c r="H1962" s="45"/>
      <c r="I1962" s="45"/>
      <c r="J1962" s="45"/>
      <c r="K1962" s="45"/>
      <c r="L1962" s="45"/>
      <c r="M1962" s="46"/>
      <c r="N1962" s="46"/>
      <c r="O1962" s="48"/>
      <c r="P1962" s="48"/>
      <c r="Q1962" s="46"/>
      <c r="R1962" s="48"/>
      <c r="S1962" s="48"/>
      <c r="T1962" s="48"/>
      <c r="U1962" s="48"/>
      <c r="V1962" s="48"/>
      <c r="W1962" s="46"/>
      <c r="X1962" s="48"/>
      <c r="Y1962" s="48"/>
      <c r="Z1962" s="157"/>
      <c r="AA1962" s="47"/>
      <c r="AB1962" s="97"/>
      <c r="AC1962" s="49"/>
      <c r="AD1962" s="49"/>
      <c r="AE1962" s="49"/>
      <c r="AF1962" s="49"/>
      <c r="AG1962" s="49"/>
      <c r="AH1962" s="47"/>
      <c r="AI1962" s="47"/>
      <c r="AJ1962" s="47"/>
      <c r="AK1962" s="190"/>
      <c r="AL1962" s="190"/>
      <c r="AM1962" s="190"/>
      <c r="AN1962" s="190"/>
      <c r="AO1962" s="190"/>
      <c r="AP1962" s="151"/>
      <c r="AQ1962" s="322"/>
      <c r="AR1962" s="322"/>
      <c r="AS1962" s="322"/>
      <c r="AT1962" s="47"/>
      <c r="AU1962" s="47"/>
      <c r="AV1962" s="47"/>
      <c r="AW1962" s="47"/>
      <c r="AX1962" s="322"/>
      <c r="AY1962" s="98"/>
      <c r="AZ1962" s="98"/>
      <c r="BA1962" s="47"/>
      <c r="BB1962" s="47"/>
      <c r="BC1962" s="47"/>
      <c r="BD1962" s="47"/>
      <c r="BE1962" s="97"/>
      <c r="BF1962" s="49"/>
      <c r="BG1962" s="239"/>
      <c r="BH1962" s="342"/>
      <c r="BI1962" s="49"/>
      <c r="BJ1962" s="49"/>
      <c r="BK1962" s="49"/>
      <c r="BL1962" s="49"/>
      <c r="BM1962" s="49"/>
      <c r="BN1962" s="47"/>
      <c r="BO1962" s="49"/>
      <c r="BP1962" s="49"/>
      <c r="BQ1962" s="49"/>
      <c r="BR1962" s="323"/>
      <c r="BS1962" s="323"/>
      <c r="BT1962" s="323"/>
      <c r="BU1962" s="49"/>
      <c r="BV1962" s="49"/>
      <c r="BW1962" s="97"/>
      <c r="BX1962" s="97"/>
      <c r="BY1962" s="97"/>
      <c r="BZ1962" s="97"/>
      <c r="CA1962" s="49"/>
      <c r="CB1962" s="49"/>
      <c r="CC1962" s="49"/>
      <c r="CD1962" s="49"/>
      <c r="CE1962" s="49"/>
      <c r="CF1962" s="49"/>
      <c r="CG1962" s="49"/>
      <c r="CH1962" s="49"/>
      <c r="CI1962" s="97"/>
      <c r="CJ1962" s="97"/>
      <c r="CK1962" s="97"/>
      <c r="CL1962" s="97"/>
      <c r="CM1962" s="335"/>
      <c r="CN1962" s="337"/>
      <c r="CO1962" s="315" t="str">
        <f>IF(Формулы!R1962&gt;V1962,"22-?,Дата 14 - Прибыл из УФСИН; ","")&amp;IF(Формулы!Q1962&gt;Y1962,"25-?,Дата 13 - Выбыл в УФСИН;","")&amp;IF(YEAR(ДАННЫЕ!$F$1)=YEAR(ДАННЫЕ!B1962),IF(AT1962&gt;0,"","40-?, вявлен в текущем году! "),"")&amp;IF(YEAR($F$1)=YEAR(W1962),IF(X1962+Y1962&gt;0,"","23-стоит, 24,25 - куда выбыл? "),"")&amp;IF(X1962+Y1962&gt;0,IF(YEAR($F$1)=YEAR(W1962),"","24+25&gt;0? 23 - когда выбыл? "),"")&amp;IF(BA1962&lt;BB1962,"47&gt;=48; ","")&amp;IF(BA1962&lt;BC1962,"47&gt;=49; ","")&amp;IF(BA1962&lt;BD1962,"47&gt;=50; ","")&amp;IF(BE1962&gt;0,IF(BF1962&gt;0,IF(AU1962&gt;AV1962,"","41 и 42 - ? (51 и 52 &gt; 0);"),"51 &gt; 0 52 - ?;"),"")&amp;IF(AU1962&gt;0,IF(AV1962&gt;AU1962,"41&gt;42;","")&amp;IF(BE1962&gt;0,"","41&gt;0 51-?;"),"")&amp;IF(BF1962&gt;0,IF(BE1962&gt;0,"","52&gt;0 51-?;"),"")&amp;IF(AW1962&gt;=AX1962,"","43&gt;44;")&amp;IF(CA1962&gt;0,IF(AW1962&gt;0,"","71 &gt; 0 43-?;"),"")</f>
        <v/>
      </c>
    </row>
    <row r="1963" spans="1:93" ht="12" x14ac:dyDescent="0.2">
      <c r="A1963" s="45"/>
      <c r="B1963" s="46"/>
      <c r="C1963" s="121"/>
      <c r="D1963" s="121"/>
      <c r="E1963" s="336"/>
      <c r="F1963" s="122"/>
      <c r="G1963" s="46"/>
      <c r="H1963" s="45"/>
      <c r="I1963" s="45"/>
      <c r="J1963" s="45"/>
      <c r="K1963" s="45"/>
      <c r="L1963" s="45"/>
      <c r="M1963" s="46"/>
      <c r="N1963" s="46"/>
      <c r="O1963" s="48"/>
      <c r="P1963" s="48"/>
      <c r="Q1963" s="46"/>
      <c r="R1963" s="48"/>
      <c r="S1963" s="48"/>
      <c r="T1963" s="48"/>
      <c r="U1963" s="48"/>
      <c r="V1963" s="48"/>
      <c r="W1963" s="46"/>
      <c r="X1963" s="48"/>
      <c r="Y1963" s="48"/>
      <c r="Z1963" s="157"/>
      <c r="AA1963" s="47"/>
      <c r="AB1963" s="97"/>
      <c r="AC1963" s="49"/>
      <c r="AD1963" s="49"/>
      <c r="AE1963" s="49"/>
      <c r="AF1963" s="49"/>
      <c r="AG1963" s="49"/>
      <c r="AH1963" s="47"/>
      <c r="AI1963" s="47"/>
      <c r="AJ1963" s="47"/>
      <c r="AK1963" s="190"/>
      <c r="AL1963" s="190"/>
      <c r="AM1963" s="190"/>
      <c r="AN1963" s="190"/>
      <c r="AO1963" s="190"/>
      <c r="AP1963" s="151"/>
      <c r="AQ1963" s="322"/>
      <c r="AR1963" s="322"/>
      <c r="AS1963" s="322"/>
      <c r="AT1963" s="47"/>
      <c r="AU1963" s="47"/>
      <c r="AV1963" s="47"/>
      <c r="AW1963" s="47"/>
      <c r="AX1963" s="322"/>
      <c r="AY1963" s="98"/>
      <c r="AZ1963" s="98"/>
      <c r="BA1963" s="47"/>
      <c r="BB1963" s="47"/>
      <c r="BC1963" s="47"/>
      <c r="BD1963" s="47"/>
      <c r="BE1963" s="97"/>
      <c r="BF1963" s="49"/>
      <c r="BG1963" s="239"/>
      <c r="BH1963" s="342"/>
      <c r="BI1963" s="49"/>
      <c r="BJ1963" s="49"/>
      <c r="BK1963" s="49"/>
      <c r="BL1963" s="49"/>
      <c r="BM1963" s="49"/>
      <c r="BN1963" s="47"/>
      <c r="BO1963" s="49"/>
      <c r="BP1963" s="49"/>
      <c r="BQ1963" s="49"/>
      <c r="BR1963" s="323"/>
      <c r="BS1963" s="323"/>
      <c r="BT1963" s="323"/>
      <c r="BU1963" s="49"/>
      <c r="BV1963" s="49"/>
      <c r="BW1963" s="97"/>
      <c r="BX1963" s="97"/>
      <c r="BY1963" s="97"/>
      <c r="BZ1963" s="97"/>
      <c r="CA1963" s="49"/>
      <c r="CB1963" s="49"/>
      <c r="CC1963" s="49"/>
      <c r="CD1963" s="49"/>
      <c r="CE1963" s="49"/>
      <c r="CF1963" s="49"/>
      <c r="CG1963" s="49"/>
      <c r="CH1963" s="49"/>
      <c r="CI1963" s="97"/>
      <c r="CJ1963" s="97"/>
      <c r="CK1963" s="97"/>
      <c r="CL1963" s="97"/>
      <c r="CM1963" s="335"/>
      <c r="CN1963" s="337"/>
      <c r="CO1963" s="315" t="str">
        <f>IF(Формулы!R1963&gt;V1963,"22-?,Дата 14 - Прибыл из УФСИН; ","")&amp;IF(Формулы!Q1963&gt;Y1963,"25-?,Дата 13 - Выбыл в УФСИН;","")&amp;IF(YEAR(ДАННЫЕ!$F$1)=YEAR(ДАННЫЕ!B1963),IF(AT1963&gt;0,"","40-?, вявлен в текущем году! "),"")&amp;IF(YEAR($F$1)=YEAR(W1963),IF(X1963+Y1963&gt;0,"","23-стоит, 24,25 - куда выбыл? "),"")&amp;IF(X1963+Y1963&gt;0,IF(YEAR($F$1)=YEAR(W1963),"","24+25&gt;0? 23 - когда выбыл? "),"")&amp;IF(BA1963&lt;BB1963,"47&gt;=48; ","")&amp;IF(BA1963&lt;BC1963,"47&gt;=49; ","")&amp;IF(BA1963&lt;BD1963,"47&gt;=50; ","")&amp;IF(BE1963&gt;0,IF(BF1963&gt;0,IF(AU1963&gt;AV1963,"","41 и 42 - ? (51 и 52 &gt; 0);"),"51 &gt; 0 52 - ?;"),"")&amp;IF(AU1963&gt;0,IF(AV1963&gt;AU1963,"41&gt;42;","")&amp;IF(BE1963&gt;0,"","41&gt;0 51-?;"),"")&amp;IF(BF1963&gt;0,IF(BE1963&gt;0,"","52&gt;0 51-?;"),"")&amp;IF(AW1963&gt;=AX1963,"","43&gt;44;")&amp;IF(CA1963&gt;0,IF(AW1963&gt;0,"","71 &gt; 0 43-?;"),"")</f>
        <v/>
      </c>
    </row>
    <row r="1964" spans="1:93" ht="12" x14ac:dyDescent="0.2">
      <c r="A1964" s="45"/>
      <c r="B1964" s="46"/>
      <c r="C1964" s="121"/>
      <c r="D1964" s="121"/>
      <c r="E1964" s="336"/>
      <c r="F1964" s="122"/>
      <c r="G1964" s="46"/>
      <c r="H1964" s="45"/>
      <c r="I1964" s="45"/>
      <c r="J1964" s="45"/>
      <c r="K1964" s="45"/>
      <c r="L1964" s="45"/>
      <c r="M1964" s="46"/>
      <c r="N1964" s="46"/>
      <c r="O1964" s="48"/>
      <c r="P1964" s="48"/>
      <c r="Q1964" s="46"/>
      <c r="R1964" s="48"/>
      <c r="S1964" s="48"/>
      <c r="T1964" s="48"/>
      <c r="U1964" s="48"/>
      <c r="V1964" s="48"/>
      <c r="W1964" s="46"/>
      <c r="X1964" s="48"/>
      <c r="Y1964" s="48"/>
      <c r="Z1964" s="157"/>
      <c r="AA1964" s="47"/>
      <c r="AB1964" s="97"/>
      <c r="AC1964" s="49"/>
      <c r="AD1964" s="49"/>
      <c r="AE1964" s="49"/>
      <c r="AF1964" s="49"/>
      <c r="AG1964" s="49"/>
      <c r="AH1964" s="47"/>
      <c r="AI1964" s="47"/>
      <c r="AJ1964" s="47"/>
      <c r="AK1964" s="190"/>
      <c r="AL1964" s="190"/>
      <c r="AM1964" s="190"/>
      <c r="AN1964" s="190"/>
      <c r="AO1964" s="190"/>
      <c r="AP1964" s="151"/>
      <c r="AQ1964" s="322"/>
      <c r="AR1964" s="322"/>
      <c r="AS1964" s="322"/>
      <c r="AT1964" s="47"/>
      <c r="AU1964" s="47"/>
      <c r="AV1964" s="47"/>
      <c r="AW1964" s="47"/>
      <c r="AX1964" s="322"/>
      <c r="AY1964" s="98"/>
      <c r="AZ1964" s="98"/>
      <c r="BA1964" s="47"/>
      <c r="BB1964" s="47"/>
      <c r="BC1964" s="47"/>
      <c r="BD1964" s="47"/>
      <c r="BE1964" s="97"/>
      <c r="BF1964" s="49"/>
      <c r="BG1964" s="239"/>
      <c r="BH1964" s="342"/>
      <c r="BI1964" s="49"/>
      <c r="BJ1964" s="49"/>
      <c r="BK1964" s="49"/>
      <c r="BL1964" s="49"/>
      <c r="BM1964" s="49"/>
      <c r="BN1964" s="47"/>
      <c r="BO1964" s="49"/>
      <c r="BP1964" s="49"/>
      <c r="BQ1964" s="49"/>
      <c r="BR1964" s="323"/>
      <c r="BS1964" s="323"/>
      <c r="BT1964" s="323"/>
      <c r="BU1964" s="49"/>
      <c r="BV1964" s="49"/>
      <c r="BW1964" s="97"/>
      <c r="BX1964" s="97"/>
      <c r="BY1964" s="97"/>
      <c r="BZ1964" s="97"/>
      <c r="CA1964" s="49"/>
      <c r="CB1964" s="49"/>
      <c r="CC1964" s="49"/>
      <c r="CD1964" s="49"/>
      <c r="CE1964" s="49"/>
      <c r="CF1964" s="49"/>
      <c r="CG1964" s="49"/>
      <c r="CH1964" s="49"/>
      <c r="CI1964" s="97"/>
      <c r="CJ1964" s="97"/>
      <c r="CK1964" s="97"/>
      <c r="CL1964" s="97"/>
      <c r="CM1964" s="335"/>
      <c r="CN1964" s="337"/>
      <c r="CO1964" s="315" t="str">
        <f>IF(Формулы!R1964&gt;V1964,"22-?,Дата 14 - Прибыл из УФСИН; ","")&amp;IF(Формулы!Q1964&gt;Y1964,"25-?,Дата 13 - Выбыл в УФСИН;","")&amp;IF(YEAR(ДАННЫЕ!$F$1)=YEAR(ДАННЫЕ!B1964),IF(AT1964&gt;0,"","40-?, вявлен в текущем году! "),"")&amp;IF(YEAR($F$1)=YEAR(W1964),IF(X1964+Y1964&gt;0,"","23-стоит, 24,25 - куда выбыл? "),"")&amp;IF(X1964+Y1964&gt;0,IF(YEAR($F$1)=YEAR(W1964),"","24+25&gt;0? 23 - когда выбыл? "),"")&amp;IF(BA1964&lt;BB1964,"47&gt;=48; ","")&amp;IF(BA1964&lt;BC1964,"47&gt;=49; ","")&amp;IF(BA1964&lt;BD1964,"47&gt;=50; ","")&amp;IF(BE1964&gt;0,IF(BF1964&gt;0,IF(AU1964&gt;AV1964,"","41 и 42 - ? (51 и 52 &gt; 0);"),"51 &gt; 0 52 - ?;"),"")&amp;IF(AU1964&gt;0,IF(AV1964&gt;AU1964,"41&gt;42;","")&amp;IF(BE1964&gt;0,"","41&gt;0 51-?;"),"")&amp;IF(BF1964&gt;0,IF(BE1964&gt;0,"","52&gt;0 51-?;"),"")&amp;IF(AW1964&gt;=AX1964,"","43&gt;44;")&amp;IF(CA1964&gt;0,IF(AW1964&gt;0,"","71 &gt; 0 43-?;"),"")</f>
        <v/>
      </c>
    </row>
    <row r="1965" spans="1:93" ht="12" x14ac:dyDescent="0.2">
      <c r="A1965" s="45"/>
      <c r="B1965" s="46"/>
      <c r="C1965" s="121"/>
      <c r="D1965" s="121"/>
      <c r="E1965" s="336"/>
      <c r="F1965" s="122"/>
      <c r="G1965" s="46"/>
      <c r="H1965" s="45"/>
      <c r="I1965" s="45"/>
      <c r="J1965" s="45"/>
      <c r="K1965" s="45"/>
      <c r="L1965" s="45"/>
      <c r="M1965" s="46"/>
      <c r="N1965" s="46"/>
      <c r="O1965" s="48"/>
      <c r="P1965" s="48"/>
      <c r="Q1965" s="46"/>
      <c r="R1965" s="48"/>
      <c r="S1965" s="48"/>
      <c r="T1965" s="48"/>
      <c r="U1965" s="48"/>
      <c r="V1965" s="48"/>
      <c r="W1965" s="46"/>
      <c r="X1965" s="48"/>
      <c r="Y1965" s="48"/>
      <c r="Z1965" s="157"/>
      <c r="AA1965" s="47"/>
      <c r="AB1965" s="97"/>
      <c r="AC1965" s="49"/>
      <c r="AD1965" s="49"/>
      <c r="AE1965" s="49"/>
      <c r="AF1965" s="49"/>
      <c r="AG1965" s="49"/>
      <c r="AH1965" s="47"/>
      <c r="AI1965" s="47"/>
      <c r="AJ1965" s="47"/>
      <c r="AK1965" s="190"/>
      <c r="AL1965" s="190"/>
      <c r="AM1965" s="190"/>
      <c r="AN1965" s="190"/>
      <c r="AO1965" s="190"/>
      <c r="AP1965" s="151"/>
      <c r="AQ1965" s="322"/>
      <c r="AR1965" s="322"/>
      <c r="AS1965" s="322"/>
      <c r="AT1965" s="47"/>
      <c r="AU1965" s="47"/>
      <c r="AV1965" s="47"/>
      <c r="AW1965" s="47"/>
      <c r="AX1965" s="322"/>
      <c r="AY1965" s="98"/>
      <c r="AZ1965" s="98"/>
      <c r="BA1965" s="47"/>
      <c r="BB1965" s="47"/>
      <c r="BC1965" s="47"/>
      <c r="BD1965" s="47"/>
      <c r="BE1965" s="97"/>
      <c r="BF1965" s="49"/>
      <c r="BG1965" s="239"/>
      <c r="BH1965" s="342"/>
      <c r="BI1965" s="49"/>
      <c r="BJ1965" s="49"/>
      <c r="BK1965" s="49"/>
      <c r="BL1965" s="49"/>
      <c r="BM1965" s="49"/>
      <c r="BN1965" s="47"/>
      <c r="BO1965" s="49"/>
      <c r="BP1965" s="49"/>
      <c r="BQ1965" s="49"/>
      <c r="BR1965" s="323"/>
      <c r="BS1965" s="323"/>
      <c r="BT1965" s="323"/>
      <c r="BU1965" s="49"/>
      <c r="BV1965" s="49"/>
      <c r="BW1965" s="97"/>
      <c r="BX1965" s="97"/>
      <c r="BY1965" s="97"/>
      <c r="BZ1965" s="97"/>
      <c r="CA1965" s="49"/>
      <c r="CB1965" s="49"/>
      <c r="CC1965" s="49"/>
      <c r="CD1965" s="49"/>
      <c r="CE1965" s="49"/>
      <c r="CF1965" s="49"/>
      <c r="CG1965" s="49"/>
      <c r="CH1965" s="49"/>
      <c r="CI1965" s="97"/>
      <c r="CJ1965" s="97"/>
      <c r="CK1965" s="97"/>
      <c r="CL1965" s="97"/>
      <c r="CM1965" s="335"/>
      <c r="CN1965" s="337"/>
      <c r="CO1965" s="315" t="str">
        <f>IF(Формулы!R1965&gt;V1965,"22-?,Дата 14 - Прибыл из УФСИН; ","")&amp;IF(Формулы!Q1965&gt;Y1965,"25-?,Дата 13 - Выбыл в УФСИН;","")&amp;IF(YEAR(ДАННЫЕ!$F$1)=YEAR(ДАННЫЕ!B1965),IF(AT1965&gt;0,"","40-?, вявлен в текущем году! "),"")&amp;IF(YEAR($F$1)=YEAR(W1965),IF(X1965+Y1965&gt;0,"","23-стоит, 24,25 - куда выбыл? "),"")&amp;IF(X1965+Y1965&gt;0,IF(YEAR($F$1)=YEAR(W1965),"","24+25&gt;0? 23 - когда выбыл? "),"")&amp;IF(BA1965&lt;BB1965,"47&gt;=48; ","")&amp;IF(BA1965&lt;BC1965,"47&gt;=49; ","")&amp;IF(BA1965&lt;BD1965,"47&gt;=50; ","")&amp;IF(BE1965&gt;0,IF(BF1965&gt;0,IF(AU1965&gt;AV1965,"","41 и 42 - ? (51 и 52 &gt; 0);"),"51 &gt; 0 52 - ?;"),"")&amp;IF(AU1965&gt;0,IF(AV1965&gt;AU1965,"41&gt;42;","")&amp;IF(BE1965&gt;0,"","41&gt;0 51-?;"),"")&amp;IF(BF1965&gt;0,IF(BE1965&gt;0,"","52&gt;0 51-?;"),"")&amp;IF(AW1965&gt;=AX1965,"","43&gt;44;")&amp;IF(CA1965&gt;0,IF(AW1965&gt;0,"","71 &gt; 0 43-?;"),"")</f>
        <v/>
      </c>
    </row>
    <row r="1966" spans="1:93" ht="12" x14ac:dyDescent="0.2">
      <c r="A1966" s="45"/>
      <c r="B1966" s="46"/>
      <c r="C1966" s="121"/>
      <c r="D1966" s="121"/>
      <c r="E1966" s="336"/>
      <c r="F1966" s="122"/>
      <c r="G1966" s="46"/>
      <c r="H1966" s="45"/>
      <c r="I1966" s="45"/>
      <c r="J1966" s="45"/>
      <c r="K1966" s="45"/>
      <c r="L1966" s="45"/>
      <c r="M1966" s="46"/>
      <c r="N1966" s="46"/>
      <c r="O1966" s="48"/>
      <c r="P1966" s="48"/>
      <c r="Q1966" s="46"/>
      <c r="R1966" s="48"/>
      <c r="S1966" s="48"/>
      <c r="T1966" s="48"/>
      <c r="U1966" s="48"/>
      <c r="V1966" s="48"/>
      <c r="W1966" s="46"/>
      <c r="X1966" s="48"/>
      <c r="Y1966" s="48"/>
      <c r="Z1966" s="157"/>
      <c r="AA1966" s="47"/>
      <c r="AB1966" s="97"/>
      <c r="AC1966" s="49"/>
      <c r="AD1966" s="49"/>
      <c r="AE1966" s="49"/>
      <c r="AF1966" s="49"/>
      <c r="AG1966" s="49"/>
      <c r="AH1966" s="47"/>
      <c r="AI1966" s="47"/>
      <c r="AJ1966" s="47"/>
      <c r="AK1966" s="190"/>
      <c r="AL1966" s="190"/>
      <c r="AM1966" s="190"/>
      <c r="AN1966" s="190"/>
      <c r="AO1966" s="190"/>
      <c r="AP1966" s="151"/>
      <c r="AQ1966" s="322"/>
      <c r="AR1966" s="322"/>
      <c r="AS1966" s="322"/>
      <c r="AT1966" s="47"/>
      <c r="AU1966" s="47"/>
      <c r="AV1966" s="47"/>
      <c r="AW1966" s="47"/>
      <c r="AX1966" s="322"/>
      <c r="AY1966" s="98"/>
      <c r="AZ1966" s="98"/>
      <c r="BA1966" s="47"/>
      <c r="BB1966" s="47"/>
      <c r="BC1966" s="47"/>
      <c r="BD1966" s="47"/>
      <c r="BE1966" s="97"/>
      <c r="BF1966" s="49"/>
      <c r="BG1966" s="239"/>
      <c r="BH1966" s="342"/>
      <c r="BI1966" s="49"/>
      <c r="BJ1966" s="49"/>
      <c r="BK1966" s="49"/>
      <c r="BL1966" s="49"/>
      <c r="BM1966" s="49"/>
      <c r="BN1966" s="47"/>
      <c r="BO1966" s="49"/>
      <c r="BP1966" s="49"/>
      <c r="BQ1966" s="49"/>
      <c r="BR1966" s="323"/>
      <c r="BS1966" s="323"/>
      <c r="BT1966" s="323"/>
      <c r="BU1966" s="49"/>
      <c r="BV1966" s="49"/>
      <c r="BW1966" s="97"/>
      <c r="BX1966" s="97"/>
      <c r="BY1966" s="97"/>
      <c r="BZ1966" s="97"/>
      <c r="CA1966" s="49"/>
      <c r="CB1966" s="49"/>
      <c r="CC1966" s="49"/>
      <c r="CD1966" s="49"/>
      <c r="CE1966" s="49"/>
      <c r="CF1966" s="49"/>
      <c r="CG1966" s="49"/>
      <c r="CH1966" s="49"/>
      <c r="CI1966" s="97"/>
      <c r="CJ1966" s="97"/>
      <c r="CK1966" s="97"/>
      <c r="CL1966" s="97"/>
      <c r="CM1966" s="335"/>
      <c r="CN1966" s="337"/>
      <c r="CO1966" s="315" t="str">
        <f>IF(Формулы!R1966&gt;V1966,"22-?,Дата 14 - Прибыл из УФСИН; ","")&amp;IF(Формулы!Q1966&gt;Y1966,"25-?,Дата 13 - Выбыл в УФСИН;","")&amp;IF(YEAR(ДАННЫЕ!$F$1)=YEAR(ДАННЫЕ!B1966),IF(AT1966&gt;0,"","40-?, вявлен в текущем году! "),"")&amp;IF(YEAR($F$1)=YEAR(W1966),IF(X1966+Y1966&gt;0,"","23-стоит, 24,25 - куда выбыл? "),"")&amp;IF(X1966+Y1966&gt;0,IF(YEAR($F$1)=YEAR(W1966),"","24+25&gt;0? 23 - когда выбыл? "),"")&amp;IF(BA1966&lt;BB1966,"47&gt;=48; ","")&amp;IF(BA1966&lt;BC1966,"47&gt;=49; ","")&amp;IF(BA1966&lt;BD1966,"47&gt;=50; ","")&amp;IF(BE1966&gt;0,IF(BF1966&gt;0,IF(AU1966&gt;AV1966,"","41 и 42 - ? (51 и 52 &gt; 0);"),"51 &gt; 0 52 - ?;"),"")&amp;IF(AU1966&gt;0,IF(AV1966&gt;AU1966,"41&gt;42;","")&amp;IF(BE1966&gt;0,"","41&gt;0 51-?;"),"")&amp;IF(BF1966&gt;0,IF(BE1966&gt;0,"","52&gt;0 51-?;"),"")&amp;IF(AW1966&gt;=AX1966,"","43&gt;44;")&amp;IF(CA1966&gt;0,IF(AW1966&gt;0,"","71 &gt; 0 43-?;"),"")</f>
        <v/>
      </c>
    </row>
    <row r="1967" spans="1:93" ht="12" x14ac:dyDescent="0.2">
      <c r="A1967" s="45"/>
      <c r="B1967" s="46"/>
      <c r="C1967" s="121"/>
      <c r="D1967" s="121"/>
      <c r="E1967" s="336"/>
      <c r="F1967" s="122"/>
      <c r="G1967" s="46"/>
      <c r="H1967" s="45"/>
      <c r="I1967" s="45"/>
      <c r="J1967" s="45"/>
      <c r="K1967" s="45"/>
      <c r="L1967" s="45"/>
      <c r="M1967" s="46"/>
      <c r="N1967" s="46"/>
      <c r="O1967" s="48"/>
      <c r="P1967" s="48"/>
      <c r="Q1967" s="46"/>
      <c r="R1967" s="48"/>
      <c r="S1967" s="48"/>
      <c r="T1967" s="48"/>
      <c r="U1967" s="48"/>
      <c r="V1967" s="48"/>
      <c r="W1967" s="46"/>
      <c r="X1967" s="48"/>
      <c r="Y1967" s="48"/>
      <c r="Z1967" s="157"/>
      <c r="AA1967" s="47"/>
      <c r="AB1967" s="97"/>
      <c r="AC1967" s="49"/>
      <c r="AD1967" s="49"/>
      <c r="AE1967" s="49"/>
      <c r="AF1967" s="49"/>
      <c r="AG1967" s="49"/>
      <c r="AH1967" s="47"/>
      <c r="AI1967" s="47"/>
      <c r="AJ1967" s="47"/>
      <c r="AK1967" s="190"/>
      <c r="AL1967" s="190"/>
      <c r="AM1967" s="190"/>
      <c r="AN1967" s="190"/>
      <c r="AO1967" s="190"/>
      <c r="AP1967" s="151"/>
      <c r="AQ1967" s="322"/>
      <c r="AR1967" s="322"/>
      <c r="AS1967" s="322"/>
      <c r="AT1967" s="47"/>
      <c r="AU1967" s="47"/>
      <c r="AV1967" s="47"/>
      <c r="AW1967" s="47"/>
      <c r="AX1967" s="322"/>
      <c r="AY1967" s="98"/>
      <c r="AZ1967" s="98"/>
      <c r="BA1967" s="47"/>
      <c r="BB1967" s="47"/>
      <c r="BC1967" s="47"/>
      <c r="BD1967" s="47"/>
      <c r="BE1967" s="97"/>
      <c r="BF1967" s="49"/>
      <c r="BG1967" s="239"/>
      <c r="BH1967" s="342"/>
      <c r="BI1967" s="49"/>
      <c r="BJ1967" s="49"/>
      <c r="BK1967" s="49"/>
      <c r="BL1967" s="49"/>
      <c r="BM1967" s="49"/>
      <c r="BN1967" s="47"/>
      <c r="BO1967" s="49"/>
      <c r="BP1967" s="49"/>
      <c r="BQ1967" s="49"/>
      <c r="BR1967" s="323"/>
      <c r="BS1967" s="323"/>
      <c r="BT1967" s="323"/>
      <c r="BU1967" s="49"/>
      <c r="BV1967" s="49"/>
      <c r="BW1967" s="97"/>
      <c r="BX1967" s="97"/>
      <c r="BY1967" s="97"/>
      <c r="BZ1967" s="97"/>
      <c r="CA1967" s="49"/>
      <c r="CB1967" s="49"/>
      <c r="CC1967" s="49"/>
      <c r="CD1967" s="49"/>
      <c r="CE1967" s="49"/>
      <c r="CF1967" s="49"/>
      <c r="CG1967" s="49"/>
      <c r="CH1967" s="49"/>
      <c r="CI1967" s="97"/>
      <c r="CJ1967" s="97"/>
      <c r="CK1967" s="97"/>
      <c r="CL1967" s="97"/>
      <c r="CM1967" s="335"/>
      <c r="CN1967" s="337"/>
      <c r="CO1967" s="315" t="str">
        <f>IF(Формулы!R1967&gt;V1967,"22-?,Дата 14 - Прибыл из УФСИН; ","")&amp;IF(Формулы!Q1967&gt;Y1967,"25-?,Дата 13 - Выбыл в УФСИН;","")&amp;IF(YEAR(ДАННЫЕ!$F$1)=YEAR(ДАННЫЕ!B1967),IF(AT1967&gt;0,"","40-?, вявлен в текущем году! "),"")&amp;IF(YEAR($F$1)=YEAR(W1967),IF(X1967+Y1967&gt;0,"","23-стоит, 24,25 - куда выбыл? "),"")&amp;IF(X1967+Y1967&gt;0,IF(YEAR($F$1)=YEAR(W1967),"","24+25&gt;0? 23 - когда выбыл? "),"")&amp;IF(BA1967&lt;BB1967,"47&gt;=48; ","")&amp;IF(BA1967&lt;BC1967,"47&gt;=49; ","")&amp;IF(BA1967&lt;BD1967,"47&gt;=50; ","")&amp;IF(BE1967&gt;0,IF(BF1967&gt;0,IF(AU1967&gt;AV1967,"","41 и 42 - ? (51 и 52 &gt; 0);"),"51 &gt; 0 52 - ?;"),"")&amp;IF(AU1967&gt;0,IF(AV1967&gt;AU1967,"41&gt;42;","")&amp;IF(BE1967&gt;0,"","41&gt;0 51-?;"),"")&amp;IF(BF1967&gt;0,IF(BE1967&gt;0,"","52&gt;0 51-?;"),"")&amp;IF(AW1967&gt;=AX1967,"","43&gt;44;")&amp;IF(CA1967&gt;0,IF(AW1967&gt;0,"","71 &gt; 0 43-?;"),"")</f>
        <v/>
      </c>
    </row>
    <row r="1968" spans="1:93" ht="12" x14ac:dyDescent="0.2">
      <c r="A1968" s="45"/>
      <c r="B1968" s="46"/>
      <c r="C1968" s="121"/>
      <c r="D1968" s="121"/>
      <c r="E1968" s="336"/>
      <c r="F1968" s="122"/>
      <c r="G1968" s="46"/>
      <c r="H1968" s="45"/>
      <c r="I1968" s="45"/>
      <c r="J1968" s="45"/>
      <c r="K1968" s="45"/>
      <c r="L1968" s="45"/>
      <c r="M1968" s="46"/>
      <c r="N1968" s="46"/>
      <c r="O1968" s="48"/>
      <c r="P1968" s="48"/>
      <c r="Q1968" s="46"/>
      <c r="R1968" s="48"/>
      <c r="S1968" s="48"/>
      <c r="T1968" s="48"/>
      <c r="U1968" s="48"/>
      <c r="V1968" s="48"/>
      <c r="W1968" s="46"/>
      <c r="X1968" s="48"/>
      <c r="Y1968" s="48"/>
      <c r="Z1968" s="157"/>
      <c r="AA1968" s="47"/>
      <c r="AB1968" s="97"/>
      <c r="AC1968" s="49"/>
      <c r="AD1968" s="49"/>
      <c r="AE1968" s="49"/>
      <c r="AF1968" s="49"/>
      <c r="AG1968" s="49"/>
      <c r="AH1968" s="47"/>
      <c r="AI1968" s="47"/>
      <c r="AJ1968" s="47"/>
      <c r="AK1968" s="190"/>
      <c r="AL1968" s="190"/>
      <c r="AM1968" s="190"/>
      <c r="AN1968" s="190"/>
      <c r="AO1968" s="190"/>
      <c r="AP1968" s="151"/>
      <c r="AQ1968" s="322"/>
      <c r="AR1968" s="322"/>
      <c r="AS1968" s="322"/>
      <c r="AT1968" s="47"/>
      <c r="AU1968" s="47"/>
      <c r="AV1968" s="47"/>
      <c r="AW1968" s="47"/>
      <c r="AX1968" s="322"/>
      <c r="AY1968" s="98"/>
      <c r="AZ1968" s="98"/>
      <c r="BA1968" s="47"/>
      <c r="BB1968" s="47"/>
      <c r="BC1968" s="47"/>
      <c r="BD1968" s="47"/>
      <c r="BE1968" s="97"/>
      <c r="BF1968" s="49"/>
      <c r="BG1968" s="239"/>
      <c r="BH1968" s="342"/>
      <c r="BI1968" s="49"/>
      <c r="BJ1968" s="49"/>
      <c r="BK1968" s="49"/>
      <c r="BL1968" s="49"/>
      <c r="BM1968" s="49"/>
      <c r="BN1968" s="47"/>
      <c r="BO1968" s="49"/>
      <c r="BP1968" s="49"/>
      <c r="BQ1968" s="49"/>
      <c r="BR1968" s="323"/>
      <c r="BS1968" s="323"/>
      <c r="BT1968" s="323"/>
      <c r="BU1968" s="49"/>
      <c r="BV1968" s="49"/>
      <c r="BW1968" s="97"/>
      <c r="BX1968" s="97"/>
      <c r="BY1968" s="97"/>
      <c r="BZ1968" s="97"/>
      <c r="CA1968" s="49"/>
      <c r="CB1968" s="49"/>
      <c r="CC1968" s="49"/>
      <c r="CD1968" s="49"/>
      <c r="CE1968" s="49"/>
      <c r="CF1968" s="49"/>
      <c r="CG1968" s="49"/>
      <c r="CH1968" s="49"/>
      <c r="CI1968" s="97"/>
      <c r="CJ1968" s="97"/>
      <c r="CK1968" s="97"/>
      <c r="CL1968" s="97"/>
      <c r="CM1968" s="335"/>
      <c r="CN1968" s="337"/>
      <c r="CO1968" s="315" t="str">
        <f>IF(Формулы!R1968&gt;V1968,"22-?,Дата 14 - Прибыл из УФСИН; ","")&amp;IF(Формулы!Q1968&gt;Y1968,"25-?,Дата 13 - Выбыл в УФСИН;","")&amp;IF(YEAR(ДАННЫЕ!$F$1)=YEAR(ДАННЫЕ!B1968),IF(AT1968&gt;0,"","40-?, вявлен в текущем году! "),"")&amp;IF(YEAR($F$1)=YEAR(W1968),IF(X1968+Y1968&gt;0,"","23-стоит, 24,25 - куда выбыл? "),"")&amp;IF(X1968+Y1968&gt;0,IF(YEAR($F$1)=YEAR(W1968),"","24+25&gt;0? 23 - когда выбыл? "),"")&amp;IF(BA1968&lt;BB1968,"47&gt;=48; ","")&amp;IF(BA1968&lt;BC1968,"47&gt;=49; ","")&amp;IF(BA1968&lt;BD1968,"47&gt;=50; ","")&amp;IF(BE1968&gt;0,IF(BF1968&gt;0,IF(AU1968&gt;AV1968,"","41 и 42 - ? (51 и 52 &gt; 0);"),"51 &gt; 0 52 - ?;"),"")&amp;IF(AU1968&gt;0,IF(AV1968&gt;AU1968,"41&gt;42;","")&amp;IF(BE1968&gt;0,"","41&gt;0 51-?;"),"")&amp;IF(BF1968&gt;0,IF(BE1968&gt;0,"","52&gt;0 51-?;"),"")&amp;IF(AW1968&gt;=AX1968,"","43&gt;44;")&amp;IF(CA1968&gt;0,IF(AW1968&gt;0,"","71 &gt; 0 43-?;"),"")</f>
        <v/>
      </c>
    </row>
    <row r="1969" spans="1:93" ht="12" x14ac:dyDescent="0.2">
      <c r="A1969" s="45"/>
      <c r="B1969" s="46"/>
      <c r="C1969" s="121"/>
      <c r="D1969" s="121"/>
      <c r="E1969" s="336"/>
      <c r="F1969" s="122"/>
      <c r="G1969" s="46"/>
      <c r="H1969" s="45"/>
      <c r="I1969" s="45"/>
      <c r="J1969" s="45"/>
      <c r="K1969" s="45"/>
      <c r="L1969" s="45"/>
      <c r="M1969" s="46"/>
      <c r="N1969" s="46"/>
      <c r="O1969" s="48"/>
      <c r="P1969" s="48"/>
      <c r="Q1969" s="46"/>
      <c r="R1969" s="48"/>
      <c r="S1969" s="48"/>
      <c r="T1969" s="48"/>
      <c r="U1969" s="48"/>
      <c r="V1969" s="48"/>
      <c r="W1969" s="46"/>
      <c r="X1969" s="48"/>
      <c r="Y1969" s="48"/>
      <c r="Z1969" s="157"/>
      <c r="AA1969" s="47"/>
      <c r="AB1969" s="97"/>
      <c r="AC1969" s="49"/>
      <c r="AD1969" s="49"/>
      <c r="AE1969" s="49"/>
      <c r="AF1969" s="49"/>
      <c r="AG1969" s="49"/>
      <c r="AH1969" s="47"/>
      <c r="AI1969" s="47"/>
      <c r="AJ1969" s="47"/>
      <c r="AK1969" s="190"/>
      <c r="AL1969" s="190"/>
      <c r="AM1969" s="190"/>
      <c r="AN1969" s="190"/>
      <c r="AO1969" s="190"/>
      <c r="AP1969" s="151"/>
      <c r="AQ1969" s="322"/>
      <c r="AR1969" s="322"/>
      <c r="AS1969" s="322"/>
      <c r="AT1969" s="47"/>
      <c r="AU1969" s="47"/>
      <c r="AV1969" s="47"/>
      <c r="AW1969" s="47"/>
      <c r="AX1969" s="322"/>
      <c r="AY1969" s="98"/>
      <c r="AZ1969" s="98"/>
      <c r="BA1969" s="47"/>
      <c r="BB1969" s="47"/>
      <c r="BC1969" s="47"/>
      <c r="BD1969" s="47"/>
      <c r="BE1969" s="97"/>
      <c r="BF1969" s="49"/>
      <c r="BG1969" s="239"/>
      <c r="BH1969" s="342"/>
      <c r="BI1969" s="49"/>
      <c r="BJ1969" s="49"/>
      <c r="BK1969" s="49"/>
      <c r="BL1969" s="49"/>
      <c r="BM1969" s="49"/>
      <c r="BN1969" s="47"/>
      <c r="BO1969" s="49"/>
      <c r="BP1969" s="49"/>
      <c r="BQ1969" s="49"/>
      <c r="BR1969" s="323"/>
      <c r="BS1969" s="323"/>
      <c r="BT1969" s="323"/>
      <c r="BU1969" s="49"/>
      <c r="BV1969" s="49"/>
      <c r="BW1969" s="97"/>
      <c r="BX1969" s="97"/>
      <c r="BY1969" s="97"/>
      <c r="BZ1969" s="97"/>
      <c r="CA1969" s="49"/>
      <c r="CB1969" s="49"/>
      <c r="CC1969" s="49"/>
      <c r="CD1969" s="49"/>
      <c r="CE1969" s="49"/>
      <c r="CF1969" s="49"/>
      <c r="CG1969" s="49"/>
      <c r="CH1969" s="49"/>
      <c r="CI1969" s="97"/>
      <c r="CJ1969" s="97"/>
      <c r="CK1969" s="97"/>
      <c r="CL1969" s="97"/>
      <c r="CM1969" s="335"/>
      <c r="CN1969" s="337"/>
      <c r="CO1969" s="315" t="str">
        <f>IF(Формулы!R1969&gt;V1969,"22-?,Дата 14 - Прибыл из УФСИН; ","")&amp;IF(Формулы!Q1969&gt;Y1969,"25-?,Дата 13 - Выбыл в УФСИН;","")&amp;IF(YEAR(ДАННЫЕ!$F$1)=YEAR(ДАННЫЕ!B1969),IF(AT1969&gt;0,"","40-?, вявлен в текущем году! "),"")&amp;IF(YEAR($F$1)=YEAR(W1969),IF(X1969+Y1969&gt;0,"","23-стоит, 24,25 - куда выбыл? "),"")&amp;IF(X1969+Y1969&gt;0,IF(YEAR($F$1)=YEAR(W1969),"","24+25&gt;0? 23 - когда выбыл? "),"")&amp;IF(BA1969&lt;BB1969,"47&gt;=48; ","")&amp;IF(BA1969&lt;BC1969,"47&gt;=49; ","")&amp;IF(BA1969&lt;BD1969,"47&gt;=50; ","")&amp;IF(BE1969&gt;0,IF(BF1969&gt;0,IF(AU1969&gt;AV1969,"","41 и 42 - ? (51 и 52 &gt; 0);"),"51 &gt; 0 52 - ?;"),"")&amp;IF(AU1969&gt;0,IF(AV1969&gt;AU1969,"41&gt;42;","")&amp;IF(BE1969&gt;0,"","41&gt;0 51-?;"),"")&amp;IF(BF1969&gt;0,IF(BE1969&gt;0,"","52&gt;0 51-?;"),"")&amp;IF(AW1969&gt;=AX1969,"","43&gt;44;")&amp;IF(CA1969&gt;0,IF(AW1969&gt;0,"","71 &gt; 0 43-?;"),"")</f>
        <v/>
      </c>
    </row>
    <row r="1970" spans="1:93" ht="12" x14ac:dyDescent="0.2">
      <c r="A1970" s="45"/>
      <c r="B1970" s="46"/>
      <c r="C1970" s="121"/>
      <c r="D1970" s="121"/>
      <c r="E1970" s="336"/>
      <c r="F1970" s="122"/>
      <c r="G1970" s="46"/>
      <c r="H1970" s="45"/>
      <c r="I1970" s="45"/>
      <c r="J1970" s="45"/>
      <c r="K1970" s="45"/>
      <c r="L1970" s="45"/>
      <c r="M1970" s="46"/>
      <c r="N1970" s="46"/>
      <c r="O1970" s="48"/>
      <c r="P1970" s="48"/>
      <c r="Q1970" s="46"/>
      <c r="R1970" s="48"/>
      <c r="S1970" s="48"/>
      <c r="T1970" s="48"/>
      <c r="U1970" s="48"/>
      <c r="V1970" s="48"/>
      <c r="W1970" s="46"/>
      <c r="X1970" s="48"/>
      <c r="Y1970" s="48"/>
      <c r="Z1970" s="157"/>
      <c r="AA1970" s="47"/>
      <c r="AB1970" s="97"/>
      <c r="AC1970" s="49"/>
      <c r="AD1970" s="49"/>
      <c r="AE1970" s="49"/>
      <c r="AF1970" s="49"/>
      <c r="AG1970" s="49"/>
      <c r="AH1970" s="47"/>
      <c r="AI1970" s="47"/>
      <c r="AJ1970" s="47"/>
      <c r="AK1970" s="190"/>
      <c r="AL1970" s="190"/>
      <c r="AM1970" s="190"/>
      <c r="AN1970" s="190"/>
      <c r="AO1970" s="190"/>
      <c r="AP1970" s="151"/>
      <c r="AQ1970" s="322"/>
      <c r="AR1970" s="322"/>
      <c r="AS1970" s="322"/>
      <c r="AT1970" s="47"/>
      <c r="AU1970" s="47"/>
      <c r="AV1970" s="47"/>
      <c r="AW1970" s="47"/>
      <c r="AX1970" s="322"/>
      <c r="AY1970" s="98"/>
      <c r="AZ1970" s="98"/>
      <c r="BA1970" s="47"/>
      <c r="BB1970" s="47"/>
      <c r="BC1970" s="47"/>
      <c r="BD1970" s="47"/>
      <c r="BE1970" s="97"/>
      <c r="BF1970" s="49"/>
      <c r="BG1970" s="239"/>
      <c r="BH1970" s="342"/>
      <c r="BI1970" s="49"/>
      <c r="BJ1970" s="49"/>
      <c r="BK1970" s="49"/>
      <c r="BL1970" s="49"/>
      <c r="BM1970" s="49"/>
      <c r="BN1970" s="47"/>
      <c r="BO1970" s="49"/>
      <c r="BP1970" s="49"/>
      <c r="BQ1970" s="49"/>
      <c r="BR1970" s="323"/>
      <c r="BS1970" s="323"/>
      <c r="BT1970" s="323"/>
      <c r="BU1970" s="49"/>
      <c r="BV1970" s="49"/>
      <c r="BW1970" s="97"/>
      <c r="BX1970" s="97"/>
      <c r="BY1970" s="97"/>
      <c r="BZ1970" s="97"/>
      <c r="CA1970" s="49"/>
      <c r="CB1970" s="49"/>
      <c r="CC1970" s="49"/>
      <c r="CD1970" s="49"/>
      <c r="CE1970" s="49"/>
      <c r="CF1970" s="49"/>
      <c r="CG1970" s="49"/>
      <c r="CH1970" s="49"/>
      <c r="CI1970" s="97"/>
      <c r="CJ1970" s="97"/>
      <c r="CK1970" s="97"/>
      <c r="CL1970" s="97"/>
      <c r="CM1970" s="335"/>
      <c r="CN1970" s="337"/>
      <c r="CO1970" s="315" t="str">
        <f>IF(Формулы!R1970&gt;V1970,"22-?,Дата 14 - Прибыл из УФСИН; ","")&amp;IF(Формулы!Q1970&gt;Y1970,"25-?,Дата 13 - Выбыл в УФСИН;","")&amp;IF(YEAR(ДАННЫЕ!$F$1)=YEAR(ДАННЫЕ!B1970),IF(AT1970&gt;0,"","40-?, вявлен в текущем году! "),"")&amp;IF(YEAR($F$1)=YEAR(W1970),IF(X1970+Y1970&gt;0,"","23-стоит, 24,25 - куда выбыл? "),"")&amp;IF(X1970+Y1970&gt;0,IF(YEAR($F$1)=YEAR(W1970),"","24+25&gt;0? 23 - когда выбыл? "),"")&amp;IF(BA1970&lt;BB1970,"47&gt;=48; ","")&amp;IF(BA1970&lt;BC1970,"47&gt;=49; ","")&amp;IF(BA1970&lt;BD1970,"47&gt;=50; ","")&amp;IF(BE1970&gt;0,IF(BF1970&gt;0,IF(AU1970&gt;AV1970,"","41 и 42 - ? (51 и 52 &gt; 0);"),"51 &gt; 0 52 - ?;"),"")&amp;IF(AU1970&gt;0,IF(AV1970&gt;AU1970,"41&gt;42;","")&amp;IF(BE1970&gt;0,"","41&gt;0 51-?;"),"")&amp;IF(BF1970&gt;0,IF(BE1970&gt;0,"","52&gt;0 51-?;"),"")&amp;IF(AW1970&gt;=AX1970,"","43&gt;44;")&amp;IF(CA1970&gt;0,IF(AW1970&gt;0,"","71 &gt; 0 43-?;"),"")</f>
        <v/>
      </c>
    </row>
    <row r="1971" spans="1:93" ht="12" x14ac:dyDescent="0.2">
      <c r="A1971" s="45"/>
      <c r="B1971" s="46"/>
      <c r="C1971" s="121"/>
      <c r="D1971" s="121"/>
      <c r="E1971" s="336"/>
      <c r="F1971" s="122"/>
      <c r="G1971" s="46"/>
      <c r="H1971" s="45"/>
      <c r="I1971" s="45"/>
      <c r="J1971" s="45"/>
      <c r="K1971" s="45"/>
      <c r="L1971" s="45"/>
      <c r="M1971" s="46"/>
      <c r="N1971" s="46"/>
      <c r="O1971" s="48"/>
      <c r="P1971" s="48"/>
      <c r="Q1971" s="46"/>
      <c r="R1971" s="48"/>
      <c r="S1971" s="48"/>
      <c r="T1971" s="48"/>
      <c r="U1971" s="48"/>
      <c r="V1971" s="48"/>
      <c r="W1971" s="46"/>
      <c r="X1971" s="48"/>
      <c r="Y1971" s="48"/>
      <c r="Z1971" s="157"/>
      <c r="AA1971" s="47"/>
      <c r="AB1971" s="97"/>
      <c r="AC1971" s="49"/>
      <c r="AD1971" s="49"/>
      <c r="AE1971" s="49"/>
      <c r="AF1971" s="49"/>
      <c r="AG1971" s="49"/>
      <c r="AH1971" s="47"/>
      <c r="AI1971" s="47"/>
      <c r="AJ1971" s="47"/>
      <c r="AK1971" s="190"/>
      <c r="AL1971" s="190"/>
      <c r="AM1971" s="190"/>
      <c r="AN1971" s="190"/>
      <c r="AO1971" s="190"/>
      <c r="AP1971" s="151"/>
      <c r="AQ1971" s="322"/>
      <c r="AR1971" s="322"/>
      <c r="AS1971" s="322"/>
      <c r="AT1971" s="47"/>
      <c r="AU1971" s="47"/>
      <c r="AV1971" s="47"/>
      <c r="AW1971" s="47"/>
      <c r="AX1971" s="322"/>
      <c r="AY1971" s="98"/>
      <c r="AZ1971" s="98"/>
      <c r="BA1971" s="47"/>
      <c r="BB1971" s="47"/>
      <c r="BC1971" s="47"/>
      <c r="BD1971" s="47"/>
      <c r="BE1971" s="97"/>
      <c r="BF1971" s="49"/>
      <c r="BG1971" s="239"/>
      <c r="BH1971" s="342"/>
      <c r="BI1971" s="49"/>
      <c r="BJ1971" s="49"/>
      <c r="BK1971" s="49"/>
      <c r="BL1971" s="49"/>
      <c r="BM1971" s="49"/>
      <c r="BN1971" s="47"/>
      <c r="BO1971" s="49"/>
      <c r="BP1971" s="49"/>
      <c r="BQ1971" s="49"/>
      <c r="BR1971" s="323"/>
      <c r="BS1971" s="323"/>
      <c r="BT1971" s="323"/>
      <c r="BU1971" s="49"/>
      <c r="BV1971" s="49"/>
      <c r="BW1971" s="97"/>
      <c r="BX1971" s="97"/>
      <c r="BY1971" s="97"/>
      <c r="BZ1971" s="97"/>
      <c r="CA1971" s="49"/>
      <c r="CB1971" s="49"/>
      <c r="CC1971" s="49"/>
      <c r="CD1971" s="49"/>
      <c r="CE1971" s="49"/>
      <c r="CF1971" s="49"/>
      <c r="CG1971" s="49"/>
      <c r="CH1971" s="49"/>
      <c r="CI1971" s="97"/>
      <c r="CJ1971" s="97"/>
      <c r="CK1971" s="97"/>
      <c r="CL1971" s="97"/>
      <c r="CM1971" s="335"/>
      <c r="CN1971" s="337"/>
      <c r="CO1971" s="315" t="str">
        <f>IF(Формулы!R1971&gt;V1971,"22-?,Дата 14 - Прибыл из УФСИН; ","")&amp;IF(Формулы!Q1971&gt;Y1971,"25-?,Дата 13 - Выбыл в УФСИН;","")&amp;IF(YEAR(ДАННЫЕ!$F$1)=YEAR(ДАННЫЕ!B1971),IF(AT1971&gt;0,"","40-?, вявлен в текущем году! "),"")&amp;IF(YEAR($F$1)=YEAR(W1971),IF(X1971+Y1971&gt;0,"","23-стоит, 24,25 - куда выбыл? "),"")&amp;IF(X1971+Y1971&gt;0,IF(YEAR($F$1)=YEAR(W1971),"","24+25&gt;0? 23 - когда выбыл? "),"")&amp;IF(BA1971&lt;BB1971,"47&gt;=48; ","")&amp;IF(BA1971&lt;BC1971,"47&gt;=49; ","")&amp;IF(BA1971&lt;BD1971,"47&gt;=50; ","")&amp;IF(BE1971&gt;0,IF(BF1971&gt;0,IF(AU1971&gt;AV1971,"","41 и 42 - ? (51 и 52 &gt; 0);"),"51 &gt; 0 52 - ?;"),"")&amp;IF(AU1971&gt;0,IF(AV1971&gt;AU1971,"41&gt;42;","")&amp;IF(BE1971&gt;0,"","41&gt;0 51-?;"),"")&amp;IF(BF1971&gt;0,IF(BE1971&gt;0,"","52&gt;0 51-?;"),"")&amp;IF(AW1971&gt;=AX1971,"","43&gt;44;")&amp;IF(CA1971&gt;0,IF(AW1971&gt;0,"","71 &gt; 0 43-?;"),"")</f>
        <v/>
      </c>
    </row>
    <row r="1972" spans="1:93" ht="12" x14ac:dyDescent="0.2">
      <c r="A1972" s="45"/>
      <c r="B1972" s="46"/>
      <c r="C1972" s="121"/>
      <c r="D1972" s="121"/>
      <c r="E1972" s="336"/>
      <c r="F1972" s="122"/>
      <c r="G1972" s="46"/>
      <c r="H1972" s="45"/>
      <c r="I1972" s="45"/>
      <c r="J1972" s="45"/>
      <c r="K1972" s="45"/>
      <c r="L1972" s="45"/>
      <c r="M1972" s="46"/>
      <c r="N1972" s="46"/>
      <c r="O1972" s="48"/>
      <c r="P1972" s="48"/>
      <c r="Q1972" s="46"/>
      <c r="R1972" s="48"/>
      <c r="S1972" s="48"/>
      <c r="T1972" s="48"/>
      <c r="U1972" s="48"/>
      <c r="V1972" s="48"/>
      <c r="W1972" s="46"/>
      <c r="X1972" s="48"/>
      <c r="Y1972" s="48"/>
      <c r="Z1972" s="157"/>
      <c r="AA1972" s="47"/>
      <c r="AB1972" s="97"/>
      <c r="AC1972" s="49"/>
      <c r="AD1972" s="49"/>
      <c r="AE1972" s="49"/>
      <c r="AF1972" s="49"/>
      <c r="AG1972" s="49"/>
      <c r="AH1972" s="47"/>
      <c r="AI1972" s="47"/>
      <c r="AJ1972" s="47"/>
      <c r="AK1972" s="190"/>
      <c r="AL1972" s="190"/>
      <c r="AM1972" s="190"/>
      <c r="AN1972" s="190"/>
      <c r="AO1972" s="190"/>
      <c r="AP1972" s="151"/>
      <c r="AQ1972" s="322"/>
      <c r="AR1972" s="322"/>
      <c r="AS1972" s="322"/>
      <c r="AT1972" s="47"/>
      <c r="AU1972" s="47"/>
      <c r="AV1972" s="47"/>
      <c r="AW1972" s="47"/>
      <c r="AX1972" s="322"/>
      <c r="AY1972" s="98"/>
      <c r="AZ1972" s="98"/>
      <c r="BA1972" s="47"/>
      <c r="BB1972" s="47"/>
      <c r="BC1972" s="47"/>
      <c r="BD1972" s="47"/>
      <c r="BE1972" s="97"/>
      <c r="BF1972" s="49"/>
      <c r="BG1972" s="239"/>
      <c r="BH1972" s="342"/>
      <c r="BI1972" s="49"/>
      <c r="BJ1972" s="49"/>
      <c r="BK1972" s="49"/>
      <c r="BL1972" s="49"/>
      <c r="BM1972" s="49"/>
      <c r="BN1972" s="47"/>
      <c r="BO1972" s="49"/>
      <c r="BP1972" s="49"/>
      <c r="BQ1972" s="49"/>
      <c r="BR1972" s="323"/>
      <c r="BS1972" s="323"/>
      <c r="BT1972" s="323"/>
      <c r="BU1972" s="49"/>
      <c r="BV1972" s="49"/>
      <c r="BW1972" s="97"/>
      <c r="BX1972" s="97"/>
      <c r="BY1972" s="97"/>
      <c r="BZ1972" s="97"/>
      <c r="CA1972" s="49"/>
      <c r="CB1972" s="49"/>
      <c r="CC1972" s="49"/>
      <c r="CD1972" s="49"/>
      <c r="CE1972" s="49"/>
      <c r="CF1972" s="49"/>
      <c r="CG1972" s="49"/>
      <c r="CH1972" s="49"/>
      <c r="CI1972" s="97"/>
      <c r="CJ1972" s="97"/>
      <c r="CK1972" s="97"/>
      <c r="CL1972" s="97"/>
      <c r="CM1972" s="335"/>
      <c r="CN1972" s="337"/>
      <c r="CO1972" s="315" t="str">
        <f>IF(Формулы!R1972&gt;V1972,"22-?,Дата 14 - Прибыл из УФСИН; ","")&amp;IF(Формулы!Q1972&gt;Y1972,"25-?,Дата 13 - Выбыл в УФСИН;","")&amp;IF(YEAR(ДАННЫЕ!$F$1)=YEAR(ДАННЫЕ!B1972),IF(AT1972&gt;0,"","40-?, вявлен в текущем году! "),"")&amp;IF(YEAR($F$1)=YEAR(W1972),IF(X1972+Y1972&gt;0,"","23-стоит, 24,25 - куда выбыл? "),"")&amp;IF(X1972+Y1972&gt;0,IF(YEAR($F$1)=YEAR(W1972),"","24+25&gt;0? 23 - когда выбыл? "),"")&amp;IF(BA1972&lt;BB1972,"47&gt;=48; ","")&amp;IF(BA1972&lt;BC1972,"47&gt;=49; ","")&amp;IF(BA1972&lt;BD1972,"47&gt;=50; ","")&amp;IF(BE1972&gt;0,IF(BF1972&gt;0,IF(AU1972&gt;AV1972,"","41 и 42 - ? (51 и 52 &gt; 0);"),"51 &gt; 0 52 - ?;"),"")&amp;IF(AU1972&gt;0,IF(AV1972&gt;AU1972,"41&gt;42;","")&amp;IF(BE1972&gt;0,"","41&gt;0 51-?;"),"")&amp;IF(BF1972&gt;0,IF(BE1972&gt;0,"","52&gt;0 51-?;"),"")&amp;IF(AW1972&gt;=AX1972,"","43&gt;44;")&amp;IF(CA1972&gt;0,IF(AW1972&gt;0,"","71 &gt; 0 43-?;"),"")</f>
        <v/>
      </c>
    </row>
    <row r="1973" spans="1:93" ht="12" x14ac:dyDescent="0.2">
      <c r="A1973" s="45"/>
      <c r="B1973" s="46"/>
      <c r="C1973" s="121"/>
      <c r="D1973" s="121"/>
      <c r="E1973" s="336"/>
      <c r="F1973" s="122"/>
      <c r="G1973" s="46"/>
      <c r="H1973" s="45"/>
      <c r="I1973" s="45"/>
      <c r="J1973" s="45"/>
      <c r="K1973" s="45"/>
      <c r="L1973" s="45"/>
      <c r="M1973" s="46"/>
      <c r="N1973" s="46"/>
      <c r="O1973" s="48"/>
      <c r="P1973" s="48"/>
      <c r="Q1973" s="46"/>
      <c r="R1973" s="48"/>
      <c r="S1973" s="48"/>
      <c r="T1973" s="48"/>
      <c r="U1973" s="48"/>
      <c r="V1973" s="48"/>
      <c r="W1973" s="46"/>
      <c r="X1973" s="48"/>
      <c r="Y1973" s="48"/>
      <c r="Z1973" s="157"/>
      <c r="AA1973" s="47"/>
      <c r="AB1973" s="97"/>
      <c r="AC1973" s="49"/>
      <c r="AD1973" s="49"/>
      <c r="AE1973" s="49"/>
      <c r="AF1973" s="49"/>
      <c r="AG1973" s="49"/>
      <c r="AH1973" s="47"/>
      <c r="AI1973" s="47"/>
      <c r="AJ1973" s="47"/>
      <c r="AK1973" s="190"/>
      <c r="AL1973" s="190"/>
      <c r="AM1973" s="190"/>
      <c r="AN1973" s="190"/>
      <c r="AO1973" s="190"/>
      <c r="AP1973" s="151"/>
      <c r="AQ1973" s="322"/>
      <c r="AR1973" s="322"/>
      <c r="AS1973" s="322"/>
      <c r="AT1973" s="47"/>
      <c r="AU1973" s="47"/>
      <c r="AV1973" s="47"/>
      <c r="AW1973" s="47"/>
      <c r="AX1973" s="322"/>
      <c r="AY1973" s="98"/>
      <c r="AZ1973" s="98"/>
      <c r="BA1973" s="47"/>
      <c r="BB1973" s="47"/>
      <c r="BC1973" s="47"/>
      <c r="BD1973" s="47"/>
      <c r="BE1973" s="97"/>
      <c r="BF1973" s="49"/>
      <c r="BG1973" s="239"/>
      <c r="BH1973" s="342"/>
      <c r="BI1973" s="49"/>
      <c r="BJ1973" s="49"/>
      <c r="BK1973" s="49"/>
      <c r="BL1973" s="49"/>
      <c r="BM1973" s="49"/>
      <c r="BN1973" s="47"/>
      <c r="BO1973" s="49"/>
      <c r="BP1973" s="49"/>
      <c r="BQ1973" s="49"/>
      <c r="BR1973" s="323"/>
      <c r="BS1973" s="323"/>
      <c r="BT1973" s="323"/>
      <c r="BU1973" s="49"/>
      <c r="BV1973" s="49"/>
      <c r="BW1973" s="97"/>
      <c r="BX1973" s="97"/>
      <c r="BY1973" s="97"/>
      <c r="BZ1973" s="97"/>
      <c r="CA1973" s="49"/>
      <c r="CB1973" s="49"/>
      <c r="CC1973" s="49"/>
      <c r="CD1973" s="49"/>
      <c r="CE1973" s="49"/>
      <c r="CF1973" s="49"/>
      <c r="CG1973" s="49"/>
      <c r="CH1973" s="49"/>
      <c r="CI1973" s="97"/>
      <c r="CJ1973" s="97"/>
      <c r="CK1973" s="97"/>
      <c r="CL1973" s="97"/>
      <c r="CM1973" s="335"/>
      <c r="CN1973" s="337"/>
      <c r="CO1973" s="315" t="str">
        <f>IF(Формулы!R1973&gt;V1973,"22-?,Дата 14 - Прибыл из УФСИН; ","")&amp;IF(Формулы!Q1973&gt;Y1973,"25-?,Дата 13 - Выбыл в УФСИН;","")&amp;IF(YEAR(ДАННЫЕ!$F$1)=YEAR(ДАННЫЕ!B1973),IF(AT1973&gt;0,"","40-?, вявлен в текущем году! "),"")&amp;IF(YEAR($F$1)=YEAR(W1973),IF(X1973+Y1973&gt;0,"","23-стоит, 24,25 - куда выбыл? "),"")&amp;IF(X1973+Y1973&gt;0,IF(YEAR($F$1)=YEAR(W1973),"","24+25&gt;0? 23 - когда выбыл? "),"")&amp;IF(BA1973&lt;BB1973,"47&gt;=48; ","")&amp;IF(BA1973&lt;BC1973,"47&gt;=49; ","")&amp;IF(BA1973&lt;BD1973,"47&gt;=50; ","")&amp;IF(BE1973&gt;0,IF(BF1973&gt;0,IF(AU1973&gt;AV1973,"","41 и 42 - ? (51 и 52 &gt; 0);"),"51 &gt; 0 52 - ?;"),"")&amp;IF(AU1973&gt;0,IF(AV1973&gt;AU1973,"41&gt;42;","")&amp;IF(BE1973&gt;0,"","41&gt;0 51-?;"),"")&amp;IF(BF1973&gt;0,IF(BE1973&gt;0,"","52&gt;0 51-?;"),"")&amp;IF(AW1973&gt;=AX1973,"","43&gt;44;")&amp;IF(CA1973&gt;0,IF(AW1973&gt;0,"","71 &gt; 0 43-?;"),"")</f>
        <v/>
      </c>
    </row>
    <row r="1974" spans="1:93" ht="12" x14ac:dyDescent="0.2">
      <c r="A1974" s="45"/>
      <c r="B1974" s="46"/>
      <c r="C1974" s="121"/>
      <c r="D1974" s="121"/>
      <c r="E1974" s="336"/>
      <c r="F1974" s="122"/>
      <c r="G1974" s="46"/>
      <c r="H1974" s="45"/>
      <c r="I1974" s="45"/>
      <c r="J1974" s="45"/>
      <c r="K1974" s="45"/>
      <c r="L1974" s="45"/>
      <c r="M1974" s="46"/>
      <c r="N1974" s="46"/>
      <c r="O1974" s="48"/>
      <c r="P1974" s="48"/>
      <c r="Q1974" s="46"/>
      <c r="R1974" s="48"/>
      <c r="S1974" s="48"/>
      <c r="T1974" s="48"/>
      <c r="U1974" s="48"/>
      <c r="V1974" s="48"/>
      <c r="W1974" s="46"/>
      <c r="X1974" s="48"/>
      <c r="Y1974" s="48"/>
      <c r="Z1974" s="157"/>
      <c r="AA1974" s="47"/>
      <c r="AB1974" s="97"/>
      <c r="AC1974" s="49"/>
      <c r="AD1974" s="49"/>
      <c r="AE1974" s="49"/>
      <c r="AF1974" s="49"/>
      <c r="AG1974" s="49"/>
      <c r="AH1974" s="47"/>
      <c r="AI1974" s="47"/>
      <c r="AJ1974" s="47"/>
      <c r="AK1974" s="190"/>
      <c r="AL1974" s="190"/>
      <c r="AM1974" s="190"/>
      <c r="AN1974" s="190"/>
      <c r="AO1974" s="190"/>
      <c r="AP1974" s="151"/>
      <c r="AQ1974" s="322"/>
      <c r="AR1974" s="322"/>
      <c r="AS1974" s="322"/>
      <c r="AT1974" s="47"/>
      <c r="AU1974" s="47"/>
      <c r="AV1974" s="47"/>
      <c r="AW1974" s="47"/>
      <c r="AX1974" s="322"/>
      <c r="AY1974" s="98"/>
      <c r="AZ1974" s="98"/>
      <c r="BA1974" s="47"/>
      <c r="BB1974" s="47"/>
      <c r="BC1974" s="47"/>
      <c r="BD1974" s="47"/>
      <c r="BE1974" s="97"/>
      <c r="BF1974" s="49"/>
      <c r="BG1974" s="239"/>
      <c r="BH1974" s="342"/>
      <c r="BI1974" s="49"/>
      <c r="BJ1974" s="49"/>
      <c r="BK1974" s="49"/>
      <c r="BL1974" s="49"/>
      <c r="BM1974" s="49"/>
      <c r="BN1974" s="47"/>
      <c r="BO1974" s="49"/>
      <c r="BP1974" s="49"/>
      <c r="BQ1974" s="49"/>
      <c r="BR1974" s="323"/>
      <c r="BS1974" s="323"/>
      <c r="BT1974" s="323"/>
      <c r="BU1974" s="49"/>
      <c r="BV1974" s="49"/>
      <c r="BW1974" s="97"/>
      <c r="BX1974" s="97"/>
      <c r="BY1974" s="97"/>
      <c r="BZ1974" s="97"/>
      <c r="CA1974" s="49"/>
      <c r="CB1974" s="49"/>
      <c r="CC1974" s="49"/>
      <c r="CD1974" s="49"/>
      <c r="CE1974" s="49"/>
      <c r="CF1974" s="49"/>
      <c r="CG1974" s="49"/>
      <c r="CH1974" s="49"/>
      <c r="CI1974" s="97"/>
      <c r="CJ1974" s="97"/>
      <c r="CK1974" s="97"/>
      <c r="CL1974" s="97"/>
      <c r="CM1974" s="335"/>
      <c r="CN1974" s="337"/>
      <c r="CO1974" s="315" t="str">
        <f>IF(Формулы!R1974&gt;V1974,"22-?,Дата 14 - Прибыл из УФСИН; ","")&amp;IF(Формулы!Q1974&gt;Y1974,"25-?,Дата 13 - Выбыл в УФСИН;","")&amp;IF(YEAR(ДАННЫЕ!$F$1)=YEAR(ДАННЫЕ!B1974),IF(AT1974&gt;0,"","40-?, вявлен в текущем году! "),"")&amp;IF(YEAR($F$1)=YEAR(W1974),IF(X1974+Y1974&gt;0,"","23-стоит, 24,25 - куда выбыл? "),"")&amp;IF(X1974+Y1974&gt;0,IF(YEAR($F$1)=YEAR(W1974),"","24+25&gt;0? 23 - когда выбыл? "),"")&amp;IF(BA1974&lt;BB1974,"47&gt;=48; ","")&amp;IF(BA1974&lt;BC1974,"47&gt;=49; ","")&amp;IF(BA1974&lt;BD1974,"47&gt;=50; ","")&amp;IF(BE1974&gt;0,IF(BF1974&gt;0,IF(AU1974&gt;AV1974,"","41 и 42 - ? (51 и 52 &gt; 0);"),"51 &gt; 0 52 - ?;"),"")&amp;IF(AU1974&gt;0,IF(AV1974&gt;AU1974,"41&gt;42;","")&amp;IF(BE1974&gt;0,"","41&gt;0 51-?;"),"")&amp;IF(BF1974&gt;0,IF(BE1974&gt;0,"","52&gt;0 51-?;"),"")&amp;IF(AW1974&gt;=AX1974,"","43&gt;44;")&amp;IF(CA1974&gt;0,IF(AW1974&gt;0,"","71 &gt; 0 43-?;"),"")</f>
        <v/>
      </c>
    </row>
    <row r="1975" spans="1:93" ht="12" x14ac:dyDescent="0.2">
      <c r="A1975" s="45"/>
      <c r="B1975" s="46"/>
      <c r="C1975" s="121"/>
      <c r="D1975" s="121"/>
      <c r="E1975" s="336"/>
      <c r="F1975" s="122"/>
      <c r="G1975" s="46"/>
      <c r="H1975" s="45"/>
      <c r="I1975" s="45"/>
      <c r="J1975" s="45"/>
      <c r="K1975" s="45"/>
      <c r="L1975" s="45"/>
      <c r="M1975" s="46"/>
      <c r="N1975" s="46"/>
      <c r="O1975" s="48"/>
      <c r="P1975" s="48"/>
      <c r="Q1975" s="46"/>
      <c r="R1975" s="48"/>
      <c r="S1975" s="48"/>
      <c r="T1975" s="48"/>
      <c r="U1975" s="48"/>
      <c r="V1975" s="48"/>
      <c r="W1975" s="46"/>
      <c r="X1975" s="48"/>
      <c r="Y1975" s="48"/>
      <c r="Z1975" s="157"/>
      <c r="AA1975" s="47"/>
      <c r="AB1975" s="97"/>
      <c r="AC1975" s="49"/>
      <c r="AD1975" s="49"/>
      <c r="AE1975" s="49"/>
      <c r="AF1975" s="49"/>
      <c r="AG1975" s="49"/>
      <c r="AH1975" s="47"/>
      <c r="AI1975" s="47"/>
      <c r="AJ1975" s="47"/>
      <c r="AK1975" s="190"/>
      <c r="AL1975" s="190"/>
      <c r="AM1975" s="190"/>
      <c r="AN1975" s="190"/>
      <c r="AO1975" s="190"/>
      <c r="AP1975" s="151"/>
      <c r="AQ1975" s="322"/>
      <c r="AR1975" s="322"/>
      <c r="AS1975" s="322"/>
      <c r="AT1975" s="47"/>
      <c r="AU1975" s="47"/>
      <c r="AV1975" s="47"/>
      <c r="AW1975" s="47"/>
      <c r="AX1975" s="322"/>
      <c r="AY1975" s="98"/>
      <c r="AZ1975" s="98"/>
      <c r="BA1975" s="47"/>
      <c r="BB1975" s="47"/>
      <c r="BC1975" s="47"/>
      <c r="BD1975" s="47"/>
      <c r="BE1975" s="97"/>
      <c r="BF1975" s="49"/>
      <c r="BG1975" s="239"/>
      <c r="BH1975" s="342"/>
      <c r="BI1975" s="49"/>
      <c r="BJ1975" s="49"/>
      <c r="BK1975" s="49"/>
      <c r="BL1975" s="49"/>
      <c r="BM1975" s="49"/>
      <c r="BN1975" s="47"/>
      <c r="BO1975" s="49"/>
      <c r="BP1975" s="49"/>
      <c r="BQ1975" s="49"/>
      <c r="BR1975" s="323"/>
      <c r="BS1975" s="323"/>
      <c r="BT1975" s="323"/>
      <c r="BU1975" s="49"/>
      <c r="BV1975" s="49"/>
      <c r="BW1975" s="97"/>
      <c r="BX1975" s="97"/>
      <c r="BY1975" s="97"/>
      <c r="BZ1975" s="97"/>
      <c r="CA1975" s="49"/>
      <c r="CB1975" s="49"/>
      <c r="CC1975" s="49"/>
      <c r="CD1975" s="49"/>
      <c r="CE1975" s="49"/>
      <c r="CF1975" s="49"/>
      <c r="CG1975" s="49"/>
      <c r="CH1975" s="49"/>
      <c r="CI1975" s="97"/>
      <c r="CJ1975" s="97"/>
      <c r="CK1975" s="97"/>
      <c r="CL1975" s="97"/>
      <c r="CM1975" s="335"/>
      <c r="CN1975" s="337"/>
      <c r="CO1975" s="315" t="str">
        <f>IF(Формулы!R1975&gt;V1975,"22-?,Дата 14 - Прибыл из УФСИН; ","")&amp;IF(Формулы!Q1975&gt;Y1975,"25-?,Дата 13 - Выбыл в УФСИН;","")&amp;IF(YEAR(ДАННЫЕ!$F$1)=YEAR(ДАННЫЕ!B1975),IF(AT1975&gt;0,"","40-?, вявлен в текущем году! "),"")&amp;IF(YEAR($F$1)=YEAR(W1975),IF(X1975+Y1975&gt;0,"","23-стоит, 24,25 - куда выбыл? "),"")&amp;IF(X1975+Y1975&gt;0,IF(YEAR($F$1)=YEAR(W1975),"","24+25&gt;0? 23 - когда выбыл? "),"")&amp;IF(BA1975&lt;BB1975,"47&gt;=48; ","")&amp;IF(BA1975&lt;BC1975,"47&gt;=49; ","")&amp;IF(BA1975&lt;BD1975,"47&gt;=50; ","")&amp;IF(BE1975&gt;0,IF(BF1975&gt;0,IF(AU1975&gt;AV1975,"","41 и 42 - ? (51 и 52 &gt; 0);"),"51 &gt; 0 52 - ?;"),"")&amp;IF(AU1975&gt;0,IF(AV1975&gt;AU1975,"41&gt;42;","")&amp;IF(BE1975&gt;0,"","41&gt;0 51-?;"),"")&amp;IF(BF1975&gt;0,IF(BE1975&gt;0,"","52&gt;0 51-?;"),"")&amp;IF(AW1975&gt;=AX1975,"","43&gt;44;")&amp;IF(CA1975&gt;0,IF(AW1975&gt;0,"","71 &gt; 0 43-?;"),"")</f>
        <v/>
      </c>
    </row>
    <row r="1976" spans="1:93" ht="12" x14ac:dyDescent="0.2">
      <c r="A1976" s="45"/>
      <c r="B1976" s="46"/>
      <c r="C1976" s="121"/>
      <c r="D1976" s="121"/>
      <c r="E1976" s="336"/>
      <c r="F1976" s="122"/>
      <c r="G1976" s="46"/>
      <c r="H1976" s="45"/>
      <c r="I1976" s="45"/>
      <c r="J1976" s="45"/>
      <c r="K1976" s="45"/>
      <c r="L1976" s="45"/>
      <c r="M1976" s="46"/>
      <c r="N1976" s="46"/>
      <c r="O1976" s="48"/>
      <c r="P1976" s="48"/>
      <c r="Q1976" s="46"/>
      <c r="R1976" s="48"/>
      <c r="S1976" s="48"/>
      <c r="T1976" s="48"/>
      <c r="U1976" s="48"/>
      <c r="V1976" s="48"/>
      <c r="W1976" s="46"/>
      <c r="X1976" s="48"/>
      <c r="Y1976" s="48"/>
      <c r="Z1976" s="157"/>
      <c r="AA1976" s="47"/>
      <c r="AB1976" s="97"/>
      <c r="AC1976" s="49"/>
      <c r="AD1976" s="49"/>
      <c r="AE1976" s="49"/>
      <c r="AF1976" s="49"/>
      <c r="AG1976" s="49"/>
      <c r="AH1976" s="47"/>
      <c r="AI1976" s="47"/>
      <c r="AJ1976" s="47"/>
      <c r="AK1976" s="190"/>
      <c r="AL1976" s="190"/>
      <c r="AM1976" s="190"/>
      <c r="AN1976" s="190"/>
      <c r="AO1976" s="190"/>
      <c r="AP1976" s="151"/>
      <c r="AQ1976" s="322"/>
      <c r="AR1976" s="322"/>
      <c r="AS1976" s="322"/>
      <c r="AT1976" s="47"/>
      <c r="AU1976" s="47"/>
      <c r="AV1976" s="47"/>
      <c r="AW1976" s="47"/>
      <c r="AX1976" s="322"/>
      <c r="AY1976" s="98"/>
      <c r="AZ1976" s="98"/>
      <c r="BA1976" s="47"/>
      <c r="BB1976" s="47"/>
      <c r="BC1976" s="47"/>
      <c r="BD1976" s="47"/>
      <c r="BE1976" s="97"/>
      <c r="BF1976" s="49"/>
      <c r="BG1976" s="239"/>
      <c r="BH1976" s="342"/>
      <c r="BI1976" s="49"/>
      <c r="BJ1976" s="49"/>
      <c r="BK1976" s="49"/>
      <c r="BL1976" s="49"/>
      <c r="BM1976" s="49"/>
      <c r="BN1976" s="47"/>
      <c r="BO1976" s="49"/>
      <c r="BP1976" s="49"/>
      <c r="BQ1976" s="49"/>
      <c r="BR1976" s="323"/>
      <c r="BS1976" s="323"/>
      <c r="BT1976" s="323"/>
      <c r="BU1976" s="49"/>
      <c r="BV1976" s="49"/>
      <c r="BW1976" s="97"/>
      <c r="BX1976" s="97"/>
      <c r="BY1976" s="97"/>
      <c r="BZ1976" s="97"/>
      <c r="CA1976" s="49"/>
      <c r="CB1976" s="49"/>
      <c r="CC1976" s="49"/>
      <c r="CD1976" s="49"/>
      <c r="CE1976" s="49"/>
      <c r="CF1976" s="49"/>
      <c r="CG1976" s="49"/>
      <c r="CH1976" s="49"/>
      <c r="CI1976" s="97"/>
      <c r="CJ1976" s="97"/>
      <c r="CK1976" s="97"/>
      <c r="CL1976" s="97"/>
      <c r="CM1976" s="335"/>
      <c r="CN1976" s="337"/>
      <c r="CO1976" s="315" t="str">
        <f>IF(Формулы!R1976&gt;V1976,"22-?,Дата 14 - Прибыл из УФСИН; ","")&amp;IF(Формулы!Q1976&gt;Y1976,"25-?,Дата 13 - Выбыл в УФСИН;","")&amp;IF(YEAR(ДАННЫЕ!$F$1)=YEAR(ДАННЫЕ!B1976),IF(AT1976&gt;0,"","40-?, вявлен в текущем году! "),"")&amp;IF(YEAR($F$1)=YEAR(W1976),IF(X1976+Y1976&gt;0,"","23-стоит, 24,25 - куда выбыл? "),"")&amp;IF(X1976+Y1976&gt;0,IF(YEAR($F$1)=YEAR(W1976),"","24+25&gt;0? 23 - когда выбыл? "),"")&amp;IF(BA1976&lt;BB1976,"47&gt;=48; ","")&amp;IF(BA1976&lt;BC1976,"47&gt;=49; ","")&amp;IF(BA1976&lt;BD1976,"47&gt;=50; ","")&amp;IF(BE1976&gt;0,IF(BF1976&gt;0,IF(AU1976&gt;AV1976,"","41 и 42 - ? (51 и 52 &gt; 0);"),"51 &gt; 0 52 - ?;"),"")&amp;IF(AU1976&gt;0,IF(AV1976&gt;AU1976,"41&gt;42;","")&amp;IF(BE1976&gt;0,"","41&gt;0 51-?;"),"")&amp;IF(BF1976&gt;0,IF(BE1976&gt;0,"","52&gt;0 51-?;"),"")&amp;IF(AW1976&gt;=AX1976,"","43&gt;44;")&amp;IF(CA1976&gt;0,IF(AW1976&gt;0,"","71 &gt; 0 43-?;"),"")</f>
        <v/>
      </c>
    </row>
    <row r="1977" spans="1:93" ht="12" x14ac:dyDescent="0.2">
      <c r="A1977" s="45"/>
      <c r="B1977" s="46"/>
      <c r="C1977" s="121"/>
      <c r="D1977" s="121"/>
      <c r="E1977" s="336"/>
      <c r="F1977" s="122"/>
      <c r="G1977" s="46"/>
      <c r="H1977" s="45"/>
      <c r="I1977" s="45"/>
      <c r="J1977" s="45"/>
      <c r="K1977" s="45"/>
      <c r="L1977" s="45"/>
      <c r="M1977" s="46"/>
      <c r="N1977" s="46"/>
      <c r="O1977" s="48"/>
      <c r="P1977" s="48"/>
      <c r="Q1977" s="46"/>
      <c r="R1977" s="48"/>
      <c r="S1977" s="48"/>
      <c r="T1977" s="48"/>
      <c r="U1977" s="48"/>
      <c r="V1977" s="48"/>
      <c r="W1977" s="46"/>
      <c r="X1977" s="48"/>
      <c r="Y1977" s="48"/>
      <c r="Z1977" s="157"/>
      <c r="AA1977" s="47"/>
      <c r="AB1977" s="97"/>
      <c r="AC1977" s="49"/>
      <c r="AD1977" s="49"/>
      <c r="AE1977" s="49"/>
      <c r="AF1977" s="49"/>
      <c r="AG1977" s="49"/>
      <c r="AH1977" s="47"/>
      <c r="AI1977" s="47"/>
      <c r="AJ1977" s="47"/>
      <c r="AK1977" s="190"/>
      <c r="AL1977" s="190"/>
      <c r="AM1977" s="190"/>
      <c r="AN1977" s="190"/>
      <c r="AO1977" s="190"/>
      <c r="AP1977" s="151"/>
      <c r="AQ1977" s="322"/>
      <c r="AR1977" s="322"/>
      <c r="AS1977" s="322"/>
      <c r="AT1977" s="47"/>
      <c r="AU1977" s="47"/>
      <c r="AV1977" s="47"/>
      <c r="AW1977" s="47"/>
      <c r="AX1977" s="322"/>
      <c r="AY1977" s="98"/>
      <c r="AZ1977" s="98"/>
      <c r="BA1977" s="47"/>
      <c r="BB1977" s="47"/>
      <c r="BC1977" s="47"/>
      <c r="BD1977" s="47"/>
      <c r="BE1977" s="97"/>
      <c r="BF1977" s="49"/>
      <c r="BG1977" s="239"/>
      <c r="BH1977" s="342"/>
      <c r="BI1977" s="49"/>
      <c r="BJ1977" s="49"/>
      <c r="BK1977" s="49"/>
      <c r="BL1977" s="49"/>
      <c r="BM1977" s="49"/>
      <c r="BN1977" s="47"/>
      <c r="BO1977" s="49"/>
      <c r="BP1977" s="49"/>
      <c r="BQ1977" s="49"/>
      <c r="BR1977" s="323"/>
      <c r="BS1977" s="323"/>
      <c r="BT1977" s="323"/>
      <c r="BU1977" s="49"/>
      <c r="BV1977" s="49"/>
      <c r="BW1977" s="97"/>
      <c r="BX1977" s="97"/>
      <c r="BY1977" s="97"/>
      <c r="BZ1977" s="97"/>
      <c r="CA1977" s="49"/>
      <c r="CB1977" s="49"/>
      <c r="CC1977" s="49"/>
      <c r="CD1977" s="49"/>
      <c r="CE1977" s="49"/>
      <c r="CF1977" s="49"/>
      <c r="CG1977" s="49"/>
      <c r="CH1977" s="49"/>
      <c r="CI1977" s="97"/>
      <c r="CJ1977" s="97"/>
      <c r="CK1977" s="97"/>
      <c r="CL1977" s="97"/>
      <c r="CM1977" s="335"/>
      <c r="CN1977" s="337"/>
      <c r="CO1977" s="315" t="str">
        <f>IF(Формулы!R1977&gt;V1977,"22-?,Дата 14 - Прибыл из УФСИН; ","")&amp;IF(Формулы!Q1977&gt;Y1977,"25-?,Дата 13 - Выбыл в УФСИН;","")&amp;IF(YEAR(ДАННЫЕ!$F$1)=YEAR(ДАННЫЕ!B1977),IF(AT1977&gt;0,"","40-?, вявлен в текущем году! "),"")&amp;IF(YEAR($F$1)=YEAR(W1977),IF(X1977+Y1977&gt;0,"","23-стоит, 24,25 - куда выбыл? "),"")&amp;IF(X1977+Y1977&gt;0,IF(YEAR($F$1)=YEAR(W1977),"","24+25&gt;0? 23 - когда выбыл? "),"")&amp;IF(BA1977&lt;BB1977,"47&gt;=48; ","")&amp;IF(BA1977&lt;BC1977,"47&gt;=49; ","")&amp;IF(BA1977&lt;BD1977,"47&gt;=50; ","")&amp;IF(BE1977&gt;0,IF(BF1977&gt;0,IF(AU1977&gt;AV1977,"","41 и 42 - ? (51 и 52 &gt; 0);"),"51 &gt; 0 52 - ?;"),"")&amp;IF(AU1977&gt;0,IF(AV1977&gt;AU1977,"41&gt;42;","")&amp;IF(BE1977&gt;0,"","41&gt;0 51-?;"),"")&amp;IF(BF1977&gt;0,IF(BE1977&gt;0,"","52&gt;0 51-?;"),"")&amp;IF(AW1977&gt;=AX1977,"","43&gt;44;")&amp;IF(CA1977&gt;0,IF(AW1977&gt;0,"","71 &gt; 0 43-?;"),"")</f>
        <v/>
      </c>
    </row>
    <row r="1978" spans="1:93" ht="12" x14ac:dyDescent="0.2">
      <c r="A1978" s="45"/>
      <c r="B1978" s="46"/>
      <c r="C1978" s="121"/>
      <c r="D1978" s="121"/>
      <c r="E1978" s="336"/>
      <c r="F1978" s="122"/>
      <c r="G1978" s="46"/>
      <c r="H1978" s="45"/>
      <c r="I1978" s="45"/>
      <c r="J1978" s="45"/>
      <c r="K1978" s="45"/>
      <c r="L1978" s="45"/>
      <c r="M1978" s="46"/>
      <c r="N1978" s="46"/>
      <c r="O1978" s="48"/>
      <c r="P1978" s="48"/>
      <c r="Q1978" s="46"/>
      <c r="R1978" s="48"/>
      <c r="S1978" s="48"/>
      <c r="T1978" s="48"/>
      <c r="U1978" s="48"/>
      <c r="V1978" s="48"/>
      <c r="W1978" s="46"/>
      <c r="X1978" s="48"/>
      <c r="Y1978" s="48"/>
      <c r="Z1978" s="157"/>
      <c r="AA1978" s="47"/>
      <c r="AB1978" s="97"/>
      <c r="AC1978" s="49"/>
      <c r="AD1978" s="49"/>
      <c r="AE1978" s="49"/>
      <c r="AF1978" s="49"/>
      <c r="AG1978" s="49"/>
      <c r="AH1978" s="47"/>
      <c r="AI1978" s="47"/>
      <c r="AJ1978" s="47"/>
      <c r="AK1978" s="190"/>
      <c r="AL1978" s="190"/>
      <c r="AM1978" s="190"/>
      <c r="AN1978" s="190"/>
      <c r="AO1978" s="190"/>
      <c r="AP1978" s="151"/>
      <c r="AQ1978" s="322"/>
      <c r="AR1978" s="322"/>
      <c r="AS1978" s="322"/>
      <c r="AT1978" s="47"/>
      <c r="AU1978" s="47"/>
      <c r="AV1978" s="47"/>
      <c r="AW1978" s="47"/>
      <c r="AX1978" s="322"/>
      <c r="AY1978" s="98"/>
      <c r="AZ1978" s="98"/>
      <c r="BA1978" s="47"/>
      <c r="BB1978" s="47"/>
      <c r="BC1978" s="47"/>
      <c r="BD1978" s="47"/>
      <c r="BE1978" s="97"/>
      <c r="BF1978" s="49"/>
      <c r="BG1978" s="239"/>
      <c r="BH1978" s="342"/>
      <c r="BI1978" s="49"/>
      <c r="BJ1978" s="49"/>
      <c r="BK1978" s="49"/>
      <c r="BL1978" s="49"/>
      <c r="BM1978" s="49"/>
      <c r="BN1978" s="47"/>
      <c r="BO1978" s="49"/>
      <c r="BP1978" s="49"/>
      <c r="BQ1978" s="49"/>
      <c r="BR1978" s="323"/>
      <c r="BS1978" s="323"/>
      <c r="BT1978" s="323"/>
      <c r="BU1978" s="49"/>
      <c r="BV1978" s="49"/>
      <c r="BW1978" s="97"/>
      <c r="BX1978" s="97"/>
      <c r="BY1978" s="97"/>
      <c r="BZ1978" s="97"/>
      <c r="CA1978" s="49"/>
      <c r="CB1978" s="49"/>
      <c r="CC1978" s="49"/>
      <c r="CD1978" s="49"/>
      <c r="CE1978" s="49"/>
      <c r="CF1978" s="49"/>
      <c r="CG1978" s="49"/>
      <c r="CH1978" s="49"/>
      <c r="CI1978" s="97"/>
      <c r="CJ1978" s="97"/>
      <c r="CK1978" s="97"/>
      <c r="CL1978" s="97"/>
      <c r="CM1978" s="335"/>
      <c r="CN1978" s="337"/>
      <c r="CO1978" s="315" t="str">
        <f>IF(Формулы!R1978&gt;V1978,"22-?,Дата 14 - Прибыл из УФСИН; ","")&amp;IF(Формулы!Q1978&gt;Y1978,"25-?,Дата 13 - Выбыл в УФСИН;","")&amp;IF(YEAR(ДАННЫЕ!$F$1)=YEAR(ДАННЫЕ!B1978),IF(AT1978&gt;0,"","40-?, вявлен в текущем году! "),"")&amp;IF(YEAR($F$1)=YEAR(W1978),IF(X1978+Y1978&gt;0,"","23-стоит, 24,25 - куда выбыл? "),"")&amp;IF(X1978+Y1978&gt;0,IF(YEAR($F$1)=YEAR(W1978),"","24+25&gt;0? 23 - когда выбыл? "),"")&amp;IF(BA1978&lt;BB1978,"47&gt;=48; ","")&amp;IF(BA1978&lt;BC1978,"47&gt;=49; ","")&amp;IF(BA1978&lt;BD1978,"47&gt;=50; ","")&amp;IF(BE1978&gt;0,IF(BF1978&gt;0,IF(AU1978&gt;AV1978,"","41 и 42 - ? (51 и 52 &gt; 0);"),"51 &gt; 0 52 - ?;"),"")&amp;IF(AU1978&gt;0,IF(AV1978&gt;AU1978,"41&gt;42;","")&amp;IF(BE1978&gt;0,"","41&gt;0 51-?;"),"")&amp;IF(BF1978&gt;0,IF(BE1978&gt;0,"","52&gt;0 51-?;"),"")&amp;IF(AW1978&gt;=AX1978,"","43&gt;44;")&amp;IF(CA1978&gt;0,IF(AW1978&gt;0,"","71 &gt; 0 43-?;"),"")</f>
        <v/>
      </c>
    </row>
    <row r="1979" spans="1:93" ht="12" x14ac:dyDescent="0.2">
      <c r="A1979" s="45"/>
      <c r="B1979" s="46"/>
      <c r="C1979" s="121"/>
      <c r="D1979" s="121"/>
      <c r="E1979" s="336"/>
      <c r="F1979" s="122"/>
      <c r="G1979" s="46"/>
      <c r="H1979" s="45"/>
      <c r="I1979" s="45"/>
      <c r="J1979" s="45"/>
      <c r="K1979" s="45"/>
      <c r="L1979" s="45"/>
      <c r="M1979" s="46"/>
      <c r="N1979" s="46"/>
      <c r="O1979" s="48"/>
      <c r="P1979" s="48"/>
      <c r="Q1979" s="46"/>
      <c r="R1979" s="48"/>
      <c r="S1979" s="48"/>
      <c r="T1979" s="48"/>
      <c r="U1979" s="48"/>
      <c r="V1979" s="48"/>
      <c r="W1979" s="46"/>
      <c r="X1979" s="48"/>
      <c r="Y1979" s="48"/>
      <c r="Z1979" s="157"/>
      <c r="AA1979" s="47"/>
      <c r="AB1979" s="97"/>
      <c r="AC1979" s="49"/>
      <c r="AD1979" s="49"/>
      <c r="AE1979" s="49"/>
      <c r="AF1979" s="49"/>
      <c r="AG1979" s="49"/>
      <c r="AH1979" s="47"/>
      <c r="AI1979" s="47"/>
      <c r="AJ1979" s="47"/>
      <c r="AK1979" s="190"/>
      <c r="AL1979" s="190"/>
      <c r="AM1979" s="190"/>
      <c r="AN1979" s="190"/>
      <c r="AO1979" s="190"/>
      <c r="AP1979" s="151"/>
      <c r="AQ1979" s="322"/>
      <c r="AR1979" s="322"/>
      <c r="AS1979" s="322"/>
      <c r="AT1979" s="47"/>
      <c r="AU1979" s="47"/>
      <c r="AV1979" s="47"/>
      <c r="AW1979" s="47"/>
      <c r="AX1979" s="322"/>
      <c r="AY1979" s="98"/>
      <c r="AZ1979" s="98"/>
      <c r="BA1979" s="47"/>
      <c r="BB1979" s="47"/>
      <c r="BC1979" s="47"/>
      <c r="BD1979" s="47"/>
      <c r="BE1979" s="97"/>
      <c r="BF1979" s="49"/>
      <c r="BG1979" s="239"/>
      <c r="BH1979" s="342"/>
      <c r="BI1979" s="49"/>
      <c r="BJ1979" s="49"/>
      <c r="BK1979" s="49"/>
      <c r="BL1979" s="49"/>
      <c r="BM1979" s="49"/>
      <c r="BN1979" s="47"/>
      <c r="BO1979" s="49"/>
      <c r="BP1979" s="49"/>
      <c r="BQ1979" s="49"/>
      <c r="BR1979" s="323"/>
      <c r="BS1979" s="323"/>
      <c r="BT1979" s="323"/>
      <c r="BU1979" s="49"/>
      <c r="BV1979" s="49"/>
      <c r="BW1979" s="97"/>
      <c r="BX1979" s="97"/>
      <c r="BY1979" s="97"/>
      <c r="BZ1979" s="97"/>
      <c r="CA1979" s="49"/>
      <c r="CB1979" s="49"/>
      <c r="CC1979" s="49"/>
      <c r="CD1979" s="49"/>
      <c r="CE1979" s="49"/>
      <c r="CF1979" s="49"/>
      <c r="CG1979" s="49"/>
      <c r="CH1979" s="49"/>
      <c r="CI1979" s="97"/>
      <c r="CJ1979" s="97"/>
      <c r="CK1979" s="97"/>
      <c r="CL1979" s="97"/>
      <c r="CM1979" s="335"/>
      <c r="CN1979" s="337"/>
      <c r="CO1979" s="315" t="str">
        <f>IF(Формулы!R1979&gt;V1979,"22-?,Дата 14 - Прибыл из УФСИН; ","")&amp;IF(Формулы!Q1979&gt;Y1979,"25-?,Дата 13 - Выбыл в УФСИН;","")&amp;IF(YEAR(ДАННЫЕ!$F$1)=YEAR(ДАННЫЕ!B1979),IF(AT1979&gt;0,"","40-?, вявлен в текущем году! "),"")&amp;IF(YEAR($F$1)=YEAR(W1979),IF(X1979+Y1979&gt;0,"","23-стоит, 24,25 - куда выбыл? "),"")&amp;IF(X1979+Y1979&gt;0,IF(YEAR($F$1)=YEAR(W1979),"","24+25&gt;0? 23 - когда выбыл? "),"")&amp;IF(BA1979&lt;BB1979,"47&gt;=48; ","")&amp;IF(BA1979&lt;BC1979,"47&gt;=49; ","")&amp;IF(BA1979&lt;BD1979,"47&gt;=50; ","")&amp;IF(BE1979&gt;0,IF(BF1979&gt;0,IF(AU1979&gt;AV1979,"","41 и 42 - ? (51 и 52 &gt; 0);"),"51 &gt; 0 52 - ?;"),"")&amp;IF(AU1979&gt;0,IF(AV1979&gt;AU1979,"41&gt;42;","")&amp;IF(BE1979&gt;0,"","41&gt;0 51-?;"),"")&amp;IF(BF1979&gt;0,IF(BE1979&gt;0,"","52&gt;0 51-?;"),"")&amp;IF(AW1979&gt;=AX1979,"","43&gt;44;")&amp;IF(CA1979&gt;0,IF(AW1979&gt;0,"","71 &gt; 0 43-?;"),"")</f>
        <v/>
      </c>
    </row>
    <row r="1980" spans="1:93" ht="12" x14ac:dyDescent="0.2">
      <c r="A1980" s="45"/>
      <c r="B1980" s="46"/>
      <c r="C1980" s="121"/>
      <c r="D1980" s="121"/>
      <c r="E1980" s="336"/>
      <c r="F1980" s="122"/>
      <c r="G1980" s="46"/>
      <c r="H1980" s="45"/>
      <c r="I1980" s="45"/>
      <c r="J1980" s="45"/>
      <c r="K1980" s="45"/>
      <c r="L1980" s="45"/>
      <c r="M1980" s="46"/>
      <c r="N1980" s="46"/>
      <c r="O1980" s="48"/>
      <c r="P1980" s="48"/>
      <c r="Q1980" s="46"/>
      <c r="R1980" s="48"/>
      <c r="S1980" s="48"/>
      <c r="T1980" s="48"/>
      <c r="U1980" s="48"/>
      <c r="V1980" s="48"/>
      <c r="W1980" s="46"/>
      <c r="X1980" s="48"/>
      <c r="Y1980" s="48"/>
      <c r="Z1980" s="157"/>
      <c r="AA1980" s="47"/>
      <c r="AB1980" s="97"/>
      <c r="AC1980" s="49"/>
      <c r="AD1980" s="49"/>
      <c r="AE1980" s="49"/>
      <c r="AF1980" s="49"/>
      <c r="AG1980" s="49"/>
      <c r="AH1980" s="47"/>
      <c r="AI1980" s="47"/>
      <c r="AJ1980" s="47"/>
      <c r="AK1980" s="190"/>
      <c r="AL1980" s="190"/>
      <c r="AM1980" s="190"/>
      <c r="AN1980" s="190"/>
      <c r="AO1980" s="190"/>
      <c r="AP1980" s="151"/>
      <c r="AQ1980" s="322"/>
      <c r="AR1980" s="322"/>
      <c r="AS1980" s="322"/>
      <c r="AT1980" s="47"/>
      <c r="AU1980" s="47"/>
      <c r="AV1980" s="47"/>
      <c r="AW1980" s="47"/>
      <c r="AX1980" s="322"/>
      <c r="AY1980" s="98"/>
      <c r="AZ1980" s="98"/>
      <c r="BA1980" s="47"/>
      <c r="BB1980" s="47"/>
      <c r="BC1980" s="47"/>
      <c r="BD1980" s="47"/>
      <c r="BE1980" s="97"/>
      <c r="BF1980" s="49"/>
      <c r="BG1980" s="239"/>
      <c r="BH1980" s="342"/>
      <c r="BI1980" s="49"/>
      <c r="BJ1980" s="49"/>
      <c r="BK1980" s="49"/>
      <c r="BL1980" s="49"/>
      <c r="BM1980" s="49"/>
      <c r="BN1980" s="47"/>
      <c r="BO1980" s="49"/>
      <c r="BP1980" s="49"/>
      <c r="BQ1980" s="49"/>
      <c r="BR1980" s="323"/>
      <c r="BS1980" s="323"/>
      <c r="BT1980" s="323"/>
      <c r="BU1980" s="49"/>
      <c r="BV1980" s="49"/>
      <c r="BW1980" s="97"/>
      <c r="BX1980" s="97"/>
      <c r="BY1980" s="97"/>
      <c r="BZ1980" s="97"/>
      <c r="CA1980" s="49"/>
      <c r="CB1980" s="49"/>
      <c r="CC1980" s="49"/>
      <c r="CD1980" s="49"/>
      <c r="CE1980" s="49"/>
      <c r="CF1980" s="49"/>
      <c r="CG1980" s="49"/>
      <c r="CH1980" s="49"/>
      <c r="CI1980" s="97"/>
      <c r="CJ1980" s="97"/>
      <c r="CK1980" s="97"/>
      <c r="CL1980" s="97"/>
      <c r="CM1980" s="335"/>
      <c r="CN1980" s="337"/>
      <c r="CO1980" s="315" t="str">
        <f>IF(Формулы!R1980&gt;V1980,"22-?,Дата 14 - Прибыл из УФСИН; ","")&amp;IF(Формулы!Q1980&gt;Y1980,"25-?,Дата 13 - Выбыл в УФСИН;","")&amp;IF(YEAR(ДАННЫЕ!$F$1)=YEAR(ДАННЫЕ!B1980),IF(AT1980&gt;0,"","40-?, вявлен в текущем году! "),"")&amp;IF(YEAR($F$1)=YEAR(W1980),IF(X1980+Y1980&gt;0,"","23-стоит, 24,25 - куда выбыл? "),"")&amp;IF(X1980+Y1980&gt;0,IF(YEAR($F$1)=YEAR(W1980),"","24+25&gt;0? 23 - когда выбыл? "),"")&amp;IF(BA1980&lt;BB1980,"47&gt;=48; ","")&amp;IF(BA1980&lt;BC1980,"47&gt;=49; ","")&amp;IF(BA1980&lt;BD1980,"47&gt;=50; ","")&amp;IF(BE1980&gt;0,IF(BF1980&gt;0,IF(AU1980&gt;AV1980,"","41 и 42 - ? (51 и 52 &gt; 0);"),"51 &gt; 0 52 - ?;"),"")&amp;IF(AU1980&gt;0,IF(AV1980&gt;AU1980,"41&gt;42;","")&amp;IF(BE1980&gt;0,"","41&gt;0 51-?;"),"")&amp;IF(BF1980&gt;0,IF(BE1980&gt;0,"","52&gt;0 51-?;"),"")&amp;IF(AW1980&gt;=AX1980,"","43&gt;44;")&amp;IF(CA1980&gt;0,IF(AW1980&gt;0,"","71 &gt; 0 43-?;"),"")</f>
        <v/>
      </c>
    </row>
    <row r="1981" spans="1:93" ht="12" x14ac:dyDescent="0.2">
      <c r="A1981" s="45"/>
      <c r="B1981" s="46"/>
      <c r="C1981" s="121"/>
      <c r="D1981" s="121"/>
      <c r="E1981" s="336"/>
      <c r="F1981" s="122"/>
      <c r="G1981" s="46"/>
      <c r="H1981" s="45"/>
      <c r="I1981" s="45"/>
      <c r="J1981" s="45"/>
      <c r="K1981" s="45"/>
      <c r="L1981" s="45"/>
      <c r="M1981" s="46"/>
      <c r="N1981" s="46"/>
      <c r="O1981" s="48"/>
      <c r="P1981" s="48"/>
      <c r="Q1981" s="46"/>
      <c r="R1981" s="48"/>
      <c r="S1981" s="48"/>
      <c r="T1981" s="48"/>
      <c r="U1981" s="48"/>
      <c r="V1981" s="48"/>
      <c r="W1981" s="46"/>
      <c r="X1981" s="48"/>
      <c r="Y1981" s="48"/>
      <c r="Z1981" s="157"/>
      <c r="AA1981" s="47"/>
      <c r="AB1981" s="97"/>
      <c r="AC1981" s="49"/>
      <c r="AD1981" s="49"/>
      <c r="AE1981" s="49"/>
      <c r="AF1981" s="49"/>
      <c r="AG1981" s="49"/>
      <c r="AH1981" s="47"/>
      <c r="AI1981" s="47"/>
      <c r="AJ1981" s="47"/>
      <c r="AK1981" s="190"/>
      <c r="AL1981" s="190"/>
      <c r="AM1981" s="190"/>
      <c r="AN1981" s="190"/>
      <c r="AO1981" s="190"/>
      <c r="AP1981" s="151"/>
      <c r="AQ1981" s="322"/>
      <c r="AR1981" s="322"/>
      <c r="AS1981" s="322"/>
      <c r="AT1981" s="47"/>
      <c r="AU1981" s="47"/>
      <c r="AV1981" s="47"/>
      <c r="AW1981" s="47"/>
      <c r="AX1981" s="322"/>
      <c r="AY1981" s="98"/>
      <c r="AZ1981" s="98"/>
      <c r="BA1981" s="47"/>
      <c r="BB1981" s="47"/>
      <c r="BC1981" s="47"/>
      <c r="BD1981" s="47"/>
      <c r="BE1981" s="97"/>
      <c r="BF1981" s="49"/>
      <c r="BG1981" s="239"/>
      <c r="BH1981" s="342"/>
      <c r="BI1981" s="49"/>
      <c r="BJ1981" s="49"/>
      <c r="BK1981" s="49"/>
      <c r="BL1981" s="49"/>
      <c r="BM1981" s="49"/>
      <c r="BN1981" s="47"/>
      <c r="BO1981" s="49"/>
      <c r="BP1981" s="49"/>
      <c r="BQ1981" s="49"/>
      <c r="BR1981" s="323"/>
      <c r="BS1981" s="323"/>
      <c r="BT1981" s="323"/>
      <c r="BU1981" s="49"/>
      <c r="BV1981" s="49"/>
      <c r="BW1981" s="97"/>
      <c r="BX1981" s="97"/>
      <c r="BY1981" s="97"/>
      <c r="BZ1981" s="97"/>
      <c r="CA1981" s="49"/>
      <c r="CB1981" s="49"/>
      <c r="CC1981" s="49"/>
      <c r="CD1981" s="49"/>
      <c r="CE1981" s="49"/>
      <c r="CF1981" s="49"/>
      <c r="CG1981" s="49"/>
      <c r="CH1981" s="49"/>
      <c r="CI1981" s="97"/>
      <c r="CJ1981" s="97"/>
      <c r="CK1981" s="97"/>
      <c r="CL1981" s="97"/>
      <c r="CM1981" s="335"/>
      <c r="CN1981" s="337"/>
      <c r="CO1981" s="315" t="str">
        <f>IF(Формулы!R1981&gt;V1981,"22-?,Дата 14 - Прибыл из УФСИН; ","")&amp;IF(Формулы!Q1981&gt;Y1981,"25-?,Дата 13 - Выбыл в УФСИН;","")&amp;IF(YEAR(ДАННЫЕ!$F$1)=YEAR(ДАННЫЕ!B1981),IF(AT1981&gt;0,"","40-?, вявлен в текущем году! "),"")&amp;IF(YEAR($F$1)=YEAR(W1981),IF(X1981+Y1981&gt;0,"","23-стоит, 24,25 - куда выбыл? "),"")&amp;IF(X1981+Y1981&gt;0,IF(YEAR($F$1)=YEAR(W1981),"","24+25&gt;0? 23 - когда выбыл? "),"")&amp;IF(BA1981&lt;BB1981,"47&gt;=48; ","")&amp;IF(BA1981&lt;BC1981,"47&gt;=49; ","")&amp;IF(BA1981&lt;BD1981,"47&gt;=50; ","")&amp;IF(BE1981&gt;0,IF(BF1981&gt;0,IF(AU1981&gt;AV1981,"","41 и 42 - ? (51 и 52 &gt; 0);"),"51 &gt; 0 52 - ?;"),"")&amp;IF(AU1981&gt;0,IF(AV1981&gt;AU1981,"41&gt;42;","")&amp;IF(BE1981&gt;0,"","41&gt;0 51-?;"),"")&amp;IF(BF1981&gt;0,IF(BE1981&gt;0,"","52&gt;0 51-?;"),"")&amp;IF(AW1981&gt;=AX1981,"","43&gt;44;")&amp;IF(CA1981&gt;0,IF(AW1981&gt;0,"","71 &gt; 0 43-?;"),"")</f>
        <v/>
      </c>
    </row>
    <row r="1982" spans="1:93" ht="12" x14ac:dyDescent="0.2">
      <c r="A1982" s="45"/>
      <c r="B1982" s="46"/>
      <c r="C1982" s="121"/>
      <c r="D1982" s="121"/>
      <c r="E1982" s="336"/>
      <c r="F1982" s="122"/>
      <c r="G1982" s="46"/>
      <c r="H1982" s="45"/>
      <c r="I1982" s="45"/>
      <c r="J1982" s="45"/>
      <c r="K1982" s="45"/>
      <c r="L1982" s="45"/>
      <c r="M1982" s="46"/>
      <c r="N1982" s="46"/>
      <c r="O1982" s="48"/>
      <c r="P1982" s="48"/>
      <c r="Q1982" s="46"/>
      <c r="R1982" s="48"/>
      <c r="S1982" s="48"/>
      <c r="T1982" s="48"/>
      <c r="U1982" s="48"/>
      <c r="V1982" s="48"/>
      <c r="W1982" s="46"/>
      <c r="X1982" s="48"/>
      <c r="Y1982" s="48"/>
      <c r="Z1982" s="157"/>
      <c r="AA1982" s="47"/>
      <c r="AB1982" s="97"/>
      <c r="AC1982" s="49"/>
      <c r="AD1982" s="49"/>
      <c r="AE1982" s="49"/>
      <c r="AF1982" s="49"/>
      <c r="AG1982" s="49"/>
      <c r="AH1982" s="47"/>
      <c r="AI1982" s="47"/>
      <c r="AJ1982" s="47"/>
      <c r="AK1982" s="190"/>
      <c r="AL1982" s="190"/>
      <c r="AM1982" s="190"/>
      <c r="AN1982" s="190"/>
      <c r="AO1982" s="190"/>
      <c r="AP1982" s="151"/>
      <c r="AQ1982" s="322"/>
      <c r="AR1982" s="322"/>
      <c r="AS1982" s="322"/>
      <c r="AT1982" s="47"/>
      <c r="AU1982" s="47"/>
      <c r="AV1982" s="47"/>
      <c r="AW1982" s="47"/>
      <c r="AX1982" s="322"/>
      <c r="AY1982" s="98"/>
      <c r="AZ1982" s="98"/>
      <c r="BA1982" s="47"/>
      <c r="BB1982" s="47"/>
      <c r="BC1982" s="47"/>
      <c r="BD1982" s="47"/>
      <c r="BE1982" s="97"/>
      <c r="BF1982" s="49"/>
      <c r="BG1982" s="239"/>
      <c r="BH1982" s="342"/>
      <c r="BI1982" s="49"/>
      <c r="BJ1982" s="49"/>
      <c r="BK1982" s="49"/>
      <c r="BL1982" s="49"/>
      <c r="BM1982" s="49"/>
      <c r="BN1982" s="47"/>
      <c r="BO1982" s="49"/>
      <c r="BP1982" s="49"/>
      <c r="BQ1982" s="49"/>
      <c r="BR1982" s="323"/>
      <c r="BS1982" s="323"/>
      <c r="BT1982" s="323"/>
      <c r="BU1982" s="49"/>
      <c r="BV1982" s="49"/>
      <c r="BW1982" s="97"/>
      <c r="BX1982" s="97"/>
      <c r="BY1982" s="97"/>
      <c r="BZ1982" s="97"/>
      <c r="CA1982" s="49"/>
      <c r="CB1982" s="49"/>
      <c r="CC1982" s="49"/>
      <c r="CD1982" s="49"/>
      <c r="CE1982" s="49"/>
      <c r="CF1982" s="49"/>
      <c r="CG1982" s="49"/>
      <c r="CH1982" s="49"/>
      <c r="CI1982" s="97"/>
      <c r="CJ1982" s="97"/>
      <c r="CK1982" s="97"/>
      <c r="CL1982" s="97"/>
      <c r="CM1982" s="335"/>
      <c r="CN1982" s="337"/>
      <c r="CO1982" s="315" t="str">
        <f>IF(Формулы!R1982&gt;V1982,"22-?,Дата 14 - Прибыл из УФСИН; ","")&amp;IF(Формулы!Q1982&gt;Y1982,"25-?,Дата 13 - Выбыл в УФСИН;","")&amp;IF(YEAR(ДАННЫЕ!$F$1)=YEAR(ДАННЫЕ!B1982),IF(AT1982&gt;0,"","40-?, вявлен в текущем году! "),"")&amp;IF(YEAR($F$1)=YEAR(W1982),IF(X1982+Y1982&gt;0,"","23-стоит, 24,25 - куда выбыл? "),"")&amp;IF(X1982+Y1982&gt;0,IF(YEAR($F$1)=YEAR(W1982),"","24+25&gt;0? 23 - когда выбыл? "),"")&amp;IF(BA1982&lt;BB1982,"47&gt;=48; ","")&amp;IF(BA1982&lt;BC1982,"47&gt;=49; ","")&amp;IF(BA1982&lt;BD1982,"47&gt;=50; ","")&amp;IF(BE1982&gt;0,IF(BF1982&gt;0,IF(AU1982&gt;AV1982,"","41 и 42 - ? (51 и 52 &gt; 0);"),"51 &gt; 0 52 - ?;"),"")&amp;IF(AU1982&gt;0,IF(AV1982&gt;AU1982,"41&gt;42;","")&amp;IF(BE1982&gt;0,"","41&gt;0 51-?;"),"")&amp;IF(BF1982&gt;0,IF(BE1982&gt;0,"","52&gt;0 51-?;"),"")&amp;IF(AW1982&gt;=AX1982,"","43&gt;44;")&amp;IF(CA1982&gt;0,IF(AW1982&gt;0,"","71 &gt; 0 43-?;"),"")</f>
        <v/>
      </c>
    </row>
    <row r="1983" spans="1:93" ht="12" x14ac:dyDescent="0.2">
      <c r="A1983" s="45"/>
      <c r="B1983" s="46"/>
      <c r="C1983" s="121"/>
      <c r="D1983" s="121"/>
      <c r="E1983" s="336"/>
      <c r="F1983" s="122"/>
      <c r="G1983" s="46"/>
      <c r="H1983" s="45"/>
      <c r="I1983" s="45"/>
      <c r="J1983" s="45"/>
      <c r="K1983" s="45"/>
      <c r="L1983" s="45"/>
      <c r="M1983" s="46"/>
      <c r="N1983" s="46"/>
      <c r="O1983" s="48"/>
      <c r="P1983" s="48"/>
      <c r="Q1983" s="46"/>
      <c r="R1983" s="48"/>
      <c r="S1983" s="48"/>
      <c r="T1983" s="48"/>
      <c r="U1983" s="48"/>
      <c r="V1983" s="48"/>
      <c r="W1983" s="46"/>
      <c r="X1983" s="48"/>
      <c r="Y1983" s="48"/>
      <c r="Z1983" s="157"/>
      <c r="AA1983" s="47"/>
      <c r="AB1983" s="97"/>
      <c r="AC1983" s="49"/>
      <c r="AD1983" s="49"/>
      <c r="AE1983" s="49"/>
      <c r="AF1983" s="49"/>
      <c r="AG1983" s="49"/>
      <c r="AH1983" s="47"/>
      <c r="AI1983" s="47"/>
      <c r="AJ1983" s="47"/>
      <c r="AK1983" s="190"/>
      <c r="AL1983" s="190"/>
      <c r="AM1983" s="190"/>
      <c r="AN1983" s="190"/>
      <c r="AO1983" s="190"/>
      <c r="AP1983" s="151"/>
      <c r="AQ1983" s="322"/>
      <c r="AR1983" s="322"/>
      <c r="AS1983" s="322"/>
      <c r="AT1983" s="47"/>
      <c r="AU1983" s="47"/>
      <c r="AV1983" s="47"/>
      <c r="AW1983" s="47"/>
      <c r="AX1983" s="322"/>
      <c r="AY1983" s="98"/>
      <c r="AZ1983" s="98"/>
      <c r="BA1983" s="47"/>
      <c r="BB1983" s="47"/>
      <c r="BC1983" s="47"/>
      <c r="BD1983" s="47"/>
      <c r="BE1983" s="97"/>
      <c r="BF1983" s="49"/>
      <c r="BG1983" s="239"/>
      <c r="BH1983" s="342"/>
      <c r="BI1983" s="49"/>
      <c r="BJ1983" s="49"/>
      <c r="BK1983" s="49"/>
      <c r="BL1983" s="49"/>
      <c r="BM1983" s="49"/>
      <c r="BN1983" s="47"/>
      <c r="BO1983" s="49"/>
      <c r="BP1983" s="49"/>
      <c r="BQ1983" s="49"/>
      <c r="BR1983" s="323"/>
      <c r="BS1983" s="323"/>
      <c r="BT1983" s="323"/>
      <c r="BU1983" s="49"/>
      <c r="BV1983" s="49"/>
      <c r="BW1983" s="97"/>
      <c r="BX1983" s="97"/>
      <c r="BY1983" s="97"/>
      <c r="BZ1983" s="97"/>
      <c r="CA1983" s="49"/>
      <c r="CB1983" s="49"/>
      <c r="CC1983" s="49"/>
      <c r="CD1983" s="49"/>
      <c r="CE1983" s="49"/>
      <c r="CF1983" s="49"/>
      <c r="CG1983" s="49"/>
      <c r="CH1983" s="49"/>
      <c r="CI1983" s="97"/>
      <c r="CJ1983" s="97"/>
      <c r="CK1983" s="97"/>
      <c r="CL1983" s="97"/>
      <c r="CM1983" s="335"/>
      <c r="CN1983" s="337"/>
      <c r="CO1983" s="315" t="str">
        <f>IF(Формулы!R1983&gt;V1983,"22-?,Дата 14 - Прибыл из УФСИН; ","")&amp;IF(Формулы!Q1983&gt;Y1983,"25-?,Дата 13 - Выбыл в УФСИН;","")&amp;IF(YEAR(ДАННЫЕ!$F$1)=YEAR(ДАННЫЕ!B1983),IF(AT1983&gt;0,"","40-?, вявлен в текущем году! "),"")&amp;IF(YEAR($F$1)=YEAR(W1983),IF(X1983+Y1983&gt;0,"","23-стоит, 24,25 - куда выбыл? "),"")&amp;IF(X1983+Y1983&gt;0,IF(YEAR($F$1)=YEAR(W1983),"","24+25&gt;0? 23 - когда выбыл? "),"")&amp;IF(BA1983&lt;BB1983,"47&gt;=48; ","")&amp;IF(BA1983&lt;BC1983,"47&gt;=49; ","")&amp;IF(BA1983&lt;BD1983,"47&gt;=50; ","")&amp;IF(BE1983&gt;0,IF(BF1983&gt;0,IF(AU1983&gt;AV1983,"","41 и 42 - ? (51 и 52 &gt; 0);"),"51 &gt; 0 52 - ?;"),"")&amp;IF(AU1983&gt;0,IF(AV1983&gt;AU1983,"41&gt;42;","")&amp;IF(BE1983&gt;0,"","41&gt;0 51-?;"),"")&amp;IF(BF1983&gt;0,IF(BE1983&gt;0,"","52&gt;0 51-?;"),"")&amp;IF(AW1983&gt;=AX1983,"","43&gt;44;")&amp;IF(CA1983&gt;0,IF(AW1983&gt;0,"","71 &gt; 0 43-?;"),"")</f>
        <v/>
      </c>
    </row>
    <row r="1984" spans="1:93" ht="12" x14ac:dyDescent="0.2">
      <c r="A1984" s="45"/>
      <c r="B1984" s="46"/>
      <c r="C1984" s="121"/>
      <c r="D1984" s="121"/>
      <c r="E1984" s="336"/>
      <c r="F1984" s="122"/>
      <c r="G1984" s="46"/>
      <c r="H1984" s="45"/>
      <c r="I1984" s="45"/>
      <c r="J1984" s="45"/>
      <c r="K1984" s="45"/>
      <c r="L1984" s="45"/>
      <c r="M1984" s="46"/>
      <c r="N1984" s="46"/>
      <c r="O1984" s="48"/>
      <c r="P1984" s="48"/>
      <c r="Q1984" s="46"/>
      <c r="R1984" s="48"/>
      <c r="S1984" s="48"/>
      <c r="T1984" s="48"/>
      <c r="U1984" s="48"/>
      <c r="V1984" s="48"/>
      <c r="W1984" s="46"/>
      <c r="X1984" s="48"/>
      <c r="Y1984" s="48"/>
      <c r="Z1984" s="157"/>
      <c r="AA1984" s="47"/>
      <c r="AB1984" s="97"/>
      <c r="AC1984" s="49"/>
      <c r="AD1984" s="49"/>
      <c r="AE1984" s="49"/>
      <c r="AF1984" s="49"/>
      <c r="AG1984" s="49"/>
      <c r="AH1984" s="47"/>
      <c r="AI1984" s="47"/>
      <c r="AJ1984" s="47"/>
      <c r="AK1984" s="190"/>
      <c r="AL1984" s="190"/>
      <c r="AM1984" s="190"/>
      <c r="AN1984" s="190"/>
      <c r="AO1984" s="190"/>
      <c r="AP1984" s="151"/>
      <c r="AQ1984" s="322"/>
      <c r="AR1984" s="322"/>
      <c r="AS1984" s="322"/>
      <c r="AT1984" s="47"/>
      <c r="AU1984" s="47"/>
      <c r="AV1984" s="47"/>
      <c r="AW1984" s="47"/>
      <c r="AX1984" s="322"/>
      <c r="AY1984" s="98"/>
      <c r="AZ1984" s="98"/>
      <c r="BA1984" s="47"/>
      <c r="BB1984" s="47"/>
      <c r="BC1984" s="47"/>
      <c r="BD1984" s="47"/>
      <c r="BE1984" s="97"/>
      <c r="BF1984" s="49"/>
      <c r="BG1984" s="239"/>
      <c r="BH1984" s="342"/>
      <c r="BI1984" s="49"/>
      <c r="BJ1984" s="49"/>
      <c r="BK1984" s="49"/>
      <c r="BL1984" s="49"/>
      <c r="BM1984" s="49"/>
      <c r="BN1984" s="47"/>
      <c r="BO1984" s="49"/>
      <c r="BP1984" s="49"/>
      <c r="BQ1984" s="49"/>
      <c r="BR1984" s="323"/>
      <c r="BS1984" s="323"/>
      <c r="BT1984" s="323"/>
      <c r="BU1984" s="49"/>
      <c r="BV1984" s="49"/>
      <c r="BW1984" s="97"/>
      <c r="BX1984" s="97"/>
      <c r="BY1984" s="97"/>
      <c r="BZ1984" s="97"/>
      <c r="CA1984" s="49"/>
      <c r="CB1984" s="49"/>
      <c r="CC1984" s="49"/>
      <c r="CD1984" s="49"/>
      <c r="CE1984" s="49"/>
      <c r="CF1984" s="49"/>
      <c r="CG1984" s="49"/>
      <c r="CH1984" s="49"/>
      <c r="CI1984" s="97"/>
      <c r="CJ1984" s="97"/>
      <c r="CK1984" s="97"/>
      <c r="CL1984" s="97"/>
      <c r="CM1984" s="335"/>
      <c r="CN1984" s="337"/>
      <c r="CO1984" s="315" t="str">
        <f>IF(Формулы!R1984&gt;V1984,"22-?,Дата 14 - Прибыл из УФСИН; ","")&amp;IF(Формулы!Q1984&gt;Y1984,"25-?,Дата 13 - Выбыл в УФСИН;","")&amp;IF(YEAR(ДАННЫЕ!$F$1)=YEAR(ДАННЫЕ!B1984),IF(AT1984&gt;0,"","40-?, вявлен в текущем году! "),"")&amp;IF(YEAR($F$1)=YEAR(W1984),IF(X1984+Y1984&gt;0,"","23-стоит, 24,25 - куда выбыл? "),"")&amp;IF(X1984+Y1984&gt;0,IF(YEAR($F$1)=YEAR(W1984),"","24+25&gt;0? 23 - когда выбыл? "),"")&amp;IF(BA1984&lt;BB1984,"47&gt;=48; ","")&amp;IF(BA1984&lt;BC1984,"47&gt;=49; ","")&amp;IF(BA1984&lt;BD1984,"47&gt;=50; ","")&amp;IF(BE1984&gt;0,IF(BF1984&gt;0,IF(AU1984&gt;AV1984,"","41 и 42 - ? (51 и 52 &gt; 0);"),"51 &gt; 0 52 - ?;"),"")&amp;IF(AU1984&gt;0,IF(AV1984&gt;AU1984,"41&gt;42;","")&amp;IF(BE1984&gt;0,"","41&gt;0 51-?;"),"")&amp;IF(BF1984&gt;0,IF(BE1984&gt;0,"","52&gt;0 51-?;"),"")&amp;IF(AW1984&gt;=AX1984,"","43&gt;44;")&amp;IF(CA1984&gt;0,IF(AW1984&gt;0,"","71 &gt; 0 43-?;"),"")</f>
        <v/>
      </c>
    </row>
    <row r="1985" spans="1:93" ht="12" x14ac:dyDescent="0.2">
      <c r="A1985" s="45"/>
      <c r="B1985" s="46"/>
      <c r="C1985" s="121"/>
      <c r="D1985" s="121"/>
      <c r="E1985" s="336"/>
      <c r="F1985" s="122"/>
      <c r="G1985" s="46"/>
      <c r="H1985" s="45"/>
      <c r="I1985" s="45"/>
      <c r="J1985" s="45"/>
      <c r="K1985" s="45"/>
      <c r="L1985" s="45"/>
      <c r="M1985" s="46"/>
      <c r="N1985" s="46"/>
      <c r="O1985" s="48"/>
      <c r="P1985" s="48"/>
      <c r="Q1985" s="46"/>
      <c r="R1985" s="48"/>
      <c r="S1985" s="48"/>
      <c r="T1985" s="48"/>
      <c r="U1985" s="48"/>
      <c r="V1985" s="48"/>
      <c r="W1985" s="46"/>
      <c r="X1985" s="48"/>
      <c r="Y1985" s="48"/>
      <c r="Z1985" s="157"/>
      <c r="AA1985" s="47"/>
      <c r="AB1985" s="97"/>
      <c r="AC1985" s="49"/>
      <c r="AD1985" s="49"/>
      <c r="AE1985" s="49"/>
      <c r="AF1985" s="49"/>
      <c r="AG1985" s="49"/>
      <c r="AH1985" s="47"/>
      <c r="AI1985" s="47"/>
      <c r="AJ1985" s="47"/>
      <c r="AK1985" s="190"/>
      <c r="AL1985" s="190"/>
      <c r="AM1985" s="190"/>
      <c r="AN1985" s="190"/>
      <c r="AO1985" s="190"/>
      <c r="AP1985" s="151"/>
      <c r="AQ1985" s="322"/>
      <c r="AR1985" s="322"/>
      <c r="AS1985" s="322"/>
      <c r="AT1985" s="47"/>
      <c r="AU1985" s="47"/>
      <c r="AV1985" s="47"/>
      <c r="AW1985" s="47"/>
      <c r="AX1985" s="322"/>
      <c r="AY1985" s="98"/>
      <c r="AZ1985" s="98"/>
      <c r="BA1985" s="47"/>
      <c r="BB1985" s="47"/>
      <c r="BC1985" s="47"/>
      <c r="BD1985" s="47"/>
      <c r="BE1985" s="97"/>
      <c r="BF1985" s="49"/>
      <c r="BG1985" s="239"/>
      <c r="BH1985" s="342"/>
      <c r="BI1985" s="49"/>
      <c r="BJ1985" s="49"/>
      <c r="BK1985" s="49"/>
      <c r="BL1985" s="49"/>
      <c r="BM1985" s="49"/>
      <c r="BN1985" s="47"/>
      <c r="BO1985" s="49"/>
      <c r="BP1985" s="49"/>
      <c r="BQ1985" s="49"/>
      <c r="BR1985" s="323"/>
      <c r="BS1985" s="323"/>
      <c r="BT1985" s="323"/>
      <c r="BU1985" s="49"/>
      <c r="BV1985" s="49"/>
      <c r="BW1985" s="97"/>
      <c r="BX1985" s="97"/>
      <c r="BY1985" s="97"/>
      <c r="BZ1985" s="97"/>
      <c r="CA1985" s="49"/>
      <c r="CB1985" s="49"/>
      <c r="CC1985" s="49"/>
      <c r="CD1985" s="49"/>
      <c r="CE1985" s="49"/>
      <c r="CF1985" s="49"/>
      <c r="CG1985" s="49"/>
      <c r="CH1985" s="49"/>
      <c r="CI1985" s="97"/>
      <c r="CJ1985" s="97"/>
      <c r="CK1985" s="97"/>
      <c r="CL1985" s="97"/>
      <c r="CM1985" s="335"/>
      <c r="CN1985" s="337"/>
      <c r="CO1985" s="315" t="str">
        <f>IF(Формулы!R1985&gt;V1985,"22-?,Дата 14 - Прибыл из УФСИН; ","")&amp;IF(Формулы!Q1985&gt;Y1985,"25-?,Дата 13 - Выбыл в УФСИН;","")&amp;IF(YEAR(ДАННЫЕ!$F$1)=YEAR(ДАННЫЕ!B1985),IF(AT1985&gt;0,"","40-?, вявлен в текущем году! "),"")&amp;IF(YEAR($F$1)=YEAR(W1985),IF(X1985+Y1985&gt;0,"","23-стоит, 24,25 - куда выбыл? "),"")&amp;IF(X1985+Y1985&gt;0,IF(YEAR($F$1)=YEAR(W1985),"","24+25&gt;0? 23 - когда выбыл? "),"")&amp;IF(BA1985&lt;BB1985,"47&gt;=48; ","")&amp;IF(BA1985&lt;BC1985,"47&gt;=49; ","")&amp;IF(BA1985&lt;BD1985,"47&gt;=50; ","")&amp;IF(BE1985&gt;0,IF(BF1985&gt;0,IF(AU1985&gt;AV1985,"","41 и 42 - ? (51 и 52 &gt; 0);"),"51 &gt; 0 52 - ?;"),"")&amp;IF(AU1985&gt;0,IF(AV1985&gt;AU1985,"41&gt;42;","")&amp;IF(BE1985&gt;0,"","41&gt;0 51-?;"),"")&amp;IF(BF1985&gt;0,IF(BE1985&gt;0,"","52&gt;0 51-?;"),"")&amp;IF(AW1985&gt;=AX1985,"","43&gt;44;")&amp;IF(CA1985&gt;0,IF(AW1985&gt;0,"","71 &gt; 0 43-?;"),"")</f>
        <v/>
      </c>
    </row>
    <row r="1986" spans="1:93" ht="12" x14ac:dyDescent="0.2">
      <c r="A1986" s="45"/>
      <c r="B1986" s="46"/>
      <c r="C1986" s="121"/>
      <c r="D1986" s="121"/>
      <c r="E1986" s="336"/>
      <c r="F1986" s="122"/>
      <c r="G1986" s="46"/>
      <c r="H1986" s="45"/>
      <c r="I1986" s="45"/>
      <c r="J1986" s="45"/>
      <c r="K1986" s="45"/>
      <c r="L1986" s="45"/>
      <c r="M1986" s="46"/>
      <c r="N1986" s="46"/>
      <c r="O1986" s="48"/>
      <c r="P1986" s="48"/>
      <c r="Q1986" s="46"/>
      <c r="R1986" s="48"/>
      <c r="S1986" s="48"/>
      <c r="T1986" s="48"/>
      <c r="U1986" s="48"/>
      <c r="V1986" s="48"/>
      <c r="W1986" s="46"/>
      <c r="X1986" s="48"/>
      <c r="Y1986" s="48"/>
      <c r="Z1986" s="157"/>
      <c r="AA1986" s="47"/>
      <c r="AB1986" s="97"/>
      <c r="AC1986" s="49"/>
      <c r="AD1986" s="49"/>
      <c r="AE1986" s="49"/>
      <c r="AF1986" s="49"/>
      <c r="AG1986" s="49"/>
      <c r="AH1986" s="47"/>
      <c r="AI1986" s="47"/>
      <c r="AJ1986" s="47"/>
      <c r="AK1986" s="190"/>
      <c r="AL1986" s="190"/>
      <c r="AM1986" s="190"/>
      <c r="AN1986" s="190"/>
      <c r="AO1986" s="190"/>
      <c r="AP1986" s="151"/>
      <c r="AQ1986" s="322"/>
      <c r="AR1986" s="322"/>
      <c r="AS1986" s="322"/>
      <c r="AT1986" s="47"/>
      <c r="AU1986" s="47"/>
      <c r="AV1986" s="47"/>
      <c r="AW1986" s="47"/>
      <c r="AX1986" s="322"/>
      <c r="AY1986" s="98"/>
      <c r="AZ1986" s="98"/>
      <c r="BA1986" s="47"/>
      <c r="BB1986" s="47"/>
      <c r="BC1986" s="47"/>
      <c r="BD1986" s="47"/>
      <c r="BE1986" s="97"/>
      <c r="BF1986" s="49"/>
      <c r="BG1986" s="239"/>
      <c r="BH1986" s="342"/>
      <c r="BI1986" s="49"/>
      <c r="BJ1986" s="49"/>
      <c r="BK1986" s="49"/>
      <c r="BL1986" s="49"/>
      <c r="BM1986" s="49"/>
      <c r="BN1986" s="47"/>
      <c r="BO1986" s="49"/>
      <c r="BP1986" s="49"/>
      <c r="BQ1986" s="49"/>
      <c r="BR1986" s="323"/>
      <c r="BS1986" s="323"/>
      <c r="BT1986" s="323"/>
      <c r="BU1986" s="49"/>
      <c r="BV1986" s="49"/>
      <c r="BW1986" s="97"/>
      <c r="BX1986" s="97"/>
      <c r="BY1986" s="97"/>
      <c r="BZ1986" s="97"/>
      <c r="CA1986" s="49"/>
      <c r="CB1986" s="49"/>
      <c r="CC1986" s="49"/>
      <c r="CD1986" s="49"/>
      <c r="CE1986" s="49"/>
      <c r="CF1986" s="49"/>
      <c r="CG1986" s="49"/>
      <c r="CH1986" s="49"/>
      <c r="CI1986" s="97"/>
      <c r="CJ1986" s="97"/>
      <c r="CK1986" s="97"/>
      <c r="CL1986" s="97"/>
      <c r="CM1986" s="335"/>
      <c r="CN1986" s="337"/>
      <c r="CO1986" s="315" t="str">
        <f>IF(Формулы!R1986&gt;V1986,"22-?,Дата 14 - Прибыл из УФСИН; ","")&amp;IF(Формулы!Q1986&gt;Y1986,"25-?,Дата 13 - Выбыл в УФСИН;","")&amp;IF(YEAR(ДАННЫЕ!$F$1)=YEAR(ДАННЫЕ!B1986),IF(AT1986&gt;0,"","40-?, вявлен в текущем году! "),"")&amp;IF(YEAR($F$1)=YEAR(W1986),IF(X1986+Y1986&gt;0,"","23-стоит, 24,25 - куда выбыл? "),"")&amp;IF(X1986+Y1986&gt;0,IF(YEAR($F$1)=YEAR(W1986),"","24+25&gt;0? 23 - когда выбыл? "),"")&amp;IF(BA1986&lt;BB1986,"47&gt;=48; ","")&amp;IF(BA1986&lt;BC1986,"47&gt;=49; ","")&amp;IF(BA1986&lt;BD1986,"47&gt;=50; ","")&amp;IF(BE1986&gt;0,IF(BF1986&gt;0,IF(AU1986&gt;AV1986,"","41 и 42 - ? (51 и 52 &gt; 0);"),"51 &gt; 0 52 - ?;"),"")&amp;IF(AU1986&gt;0,IF(AV1986&gt;AU1986,"41&gt;42;","")&amp;IF(BE1986&gt;0,"","41&gt;0 51-?;"),"")&amp;IF(BF1986&gt;0,IF(BE1986&gt;0,"","52&gt;0 51-?;"),"")&amp;IF(AW1986&gt;=AX1986,"","43&gt;44;")&amp;IF(CA1986&gt;0,IF(AW1986&gt;0,"","71 &gt; 0 43-?;"),"")</f>
        <v/>
      </c>
    </row>
    <row r="1987" spans="1:93" ht="12" x14ac:dyDescent="0.2">
      <c r="A1987" s="45"/>
      <c r="B1987" s="46"/>
      <c r="C1987" s="121"/>
      <c r="D1987" s="121"/>
      <c r="E1987" s="336"/>
      <c r="F1987" s="122"/>
      <c r="G1987" s="46"/>
      <c r="H1987" s="45"/>
      <c r="I1987" s="45"/>
      <c r="J1987" s="45"/>
      <c r="K1987" s="45"/>
      <c r="L1987" s="45"/>
      <c r="M1987" s="46"/>
      <c r="N1987" s="46"/>
      <c r="O1987" s="48"/>
      <c r="P1987" s="48"/>
      <c r="Q1987" s="46"/>
      <c r="R1987" s="48"/>
      <c r="S1987" s="48"/>
      <c r="T1987" s="48"/>
      <c r="U1987" s="48"/>
      <c r="V1987" s="48"/>
      <c r="W1987" s="46"/>
      <c r="X1987" s="48"/>
      <c r="Y1987" s="48"/>
      <c r="Z1987" s="157"/>
      <c r="AA1987" s="47"/>
      <c r="AB1987" s="97"/>
      <c r="AC1987" s="49"/>
      <c r="AD1987" s="49"/>
      <c r="AE1987" s="49"/>
      <c r="AF1987" s="49"/>
      <c r="AG1987" s="49"/>
      <c r="AH1987" s="47"/>
      <c r="AI1987" s="47"/>
      <c r="AJ1987" s="47"/>
      <c r="AK1987" s="190"/>
      <c r="AL1987" s="190"/>
      <c r="AM1987" s="190"/>
      <c r="AN1987" s="190"/>
      <c r="AO1987" s="190"/>
      <c r="AP1987" s="151"/>
      <c r="AQ1987" s="322"/>
      <c r="AR1987" s="322"/>
      <c r="AS1987" s="322"/>
      <c r="AT1987" s="47"/>
      <c r="AU1987" s="47"/>
      <c r="AV1987" s="47"/>
      <c r="AW1987" s="47"/>
      <c r="AX1987" s="322"/>
      <c r="AY1987" s="98"/>
      <c r="AZ1987" s="98"/>
      <c r="BA1987" s="47"/>
      <c r="BB1987" s="47"/>
      <c r="BC1987" s="47"/>
      <c r="BD1987" s="47"/>
      <c r="BE1987" s="97"/>
      <c r="BF1987" s="49"/>
      <c r="BG1987" s="239"/>
      <c r="BH1987" s="342"/>
      <c r="BI1987" s="49"/>
      <c r="BJ1987" s="49"/>
      <c r="BK1987" s="49"/>
      <c r="BL1987" s="49"/>
      <c r="BM1987" s="49"/>
      <c r="BN1987" s="47"/>
      <c r="BO1987" s="49"/>
      <c r="BP1987" s="49"/>
      <c r="BQ1987" s="49"/>
      <c r="BR1987" s="323"/>
      <c r="BS1987" s="323"/>
      <c r="BT1987" s="323"/>
      <c r="BU1987" s="49"/>
      <c r="BV1987" s="49"/>
      <c r="BW1987" s="97"/>
      <c r="BX1987" s="97"/>
      <c r="BY1987" s="97"/>
      <c r="BZ1987" s="97"/>
      <c r="CA1987" s="49"/>
      <c r="CB1987" s="49"/>
      <c r="CC1987" s="49"/>
      <c r="CD1987" s="49"/>
      <c r="CE1987" s="49"/>
      <c r="CF1987" s="49"/>
      <c r="CG1987" s="49"/>
      <c r="CH1987" s="49"/>
      <c r="CI1987" s="97"/>
      <c r="CJ1987" s="97"/>
      <c r="CK1987" s="97"/>
      <c r="CL1987" s="97"/>
      <c r="CM1987" s="335"/>
      <c r="CN1987" s="337"/>
      <c r="CO1987" s="315" t="str">
        <f>IF(Формулы!R1987&gt;V1987,"22-?,Дата 14 - Прибыл из УФСИН; ","")&amp;IF(Формулы!Q1987&gt;Y1987,"25-?,Дата 13 - Выбыл в УФСИН;","")&amp;IF(YEAR(ДАННЫЕ!$F$1)=YEAR(ДАННЫЕ!B1987),IF(AT1987&gt;0,"","40-?, вявлен в текущем году! "),"")&amp;IF(YEAR($F$1)=YEAR(W1987),IF(X1987+Y1987&gt;0,"","23-стоит, 24,25 - куда выбыл? "),"")&amp;IF(X1987+Y1987&gt;0,IF(YEAR($F$1)=YEAR(W1987),"","24+25&gt;0? 23 - когда выбыл? "),"")&amp;IF(BA1987&lt;BB1987,"47&gt;=48; ","")&amp;IF(BA1987&lt;BC1987,"47&gt;=49; ","")&amp;IF(BA1987&lt;BD1987,"47&gt;=50; ","")&amp;IF(BE1987&gt;0,IF(BF1987&gt;0,IF(AU1987&gt;AV1987,"","41 и 42 - ? (51 и 52 &gt; 0);"),"51 &gt; 0 52 - ?;"),"")&amp;IF(AU1987&gt;0,IF(AV1987&gt;AU1987,"41&gt;42;","")&amp;IF(BE1987&gt;0,"","41&gt;0 51-?;"),"")&amp;IF(BF1987&gt;0,IF(BE1987&gt;0,"","52&gt;0 51-?;"),"")&amp;IF(AW1987&gt;=AX1987,"","43&gt;44;")&amp;IF(CA1987&gt;0,IF(AW1987&gt;0,"","71 &gt; 0 43-?;"),"")</f>
        <v/>
      </c>
    </row>
    <row r="1988" spans="1:93" ht="12" x14ac:dyDescent="0.2">
      <c r="A1988" s="45"/>
      <c r="B1988" s="46"/>
      <c r="C1988" s="121"/>
      <c r="D1988" s="121"/>
      <c r="E1988" s="336"/>
      <c r="F1988" s="122"/>
      <c r="G1988" s="46"/>
      <c r="H1988" s="45"/>
      <c r="I1988" s="45"/>
      <c r="J1988" s="45"/>
      <c r="K1988" s="45"/>
      <c r="L1988" s="45"/>
      <c r="M1988" s="46"/>
      <c r="N1988" s="46"/>
      <c r="O1988" s="48"/>
      <c r="P1988" s="48"/>
      <c r="Q1988" s="46"/>
      <c r="R1988" s="48"/>
      <c r="S1988" s="48"/>
      <c r="T1988" s="48"/>
      <c r="U1988" s="48"/>
      <c r="V1988" s="48"/>
      <c r="W1988" s="46"/>
      <c r="X1988" s="48"/>
      <c r="Y1988" s="48"/>
      <c r="Z1988" s="157"/>
      <c r="AA1988" s="47"/>
      <c r="AB1988" s="97"/>
      <c r="AC1988" s="49"/>
      <c r="AD1988" s="49"/>
      <c r="AE1988" s="49"/>
      <c r="AF1988" s="49"/>
      <c r="AG1988" s="49"/>
      <c r="AH1988" s="47"/>
      <c r="AI1988" s="47"/>
      <c r="AJ1988" s="47"/>
      <c r="AK1988" s="190"/>
      <c r="AL1988" s="190"/>
      <c r="AM1988" s="190"/>
      <c r="AN1988" s="190"/>
      <c r="AO1988" s="190"/>
      <c r="AP1988" s="151"/>
      <c r="AQ1988" s="322"/>
      <c r="AR1988" s="322"/>
      <c r="AS1988" s="322"/>
      <c r="AT1988" s="47"/>
      <c r="AU1988" s="47"/>
      <c r="AV1988" s="47"/>
      <c r="AW1988" s="47"/>
      <c r="AX1988" s="322"/>
      <c r="AY1988" s="98"/>
      <c r="AZ1988" s="98"/>
      <c r="BA1988" s="47"/>
      <c r="BB1988" s="47"/>
      <c r="BC1988" s="47"/>
      <c r="BD1988" s="47"/>
      <c r="BE1988" s="97"/>
      <c r="BF1988" s="49"/>
      <c r="BG1988" s="239"/>
      <c r="BH1988" s="342"/>
      <c r="BI1988" s="49"/>
      <c r="BJ1988" s="49"/>
      <c r="BK1988" s="49"/>
      <c r="BL1988" s="49"/>
      <c r="BM1988" s="49"/>
      <c r="BN1988" s="47"/>
      <c r="BO1988" s="49"/>
      <c r="BP1988" s="49"/>
      <c r="BQ1988" s="49"/>
      <c r="BR1988" s="323"/>
      <c r="BS1988" s="323"/>
      <c r="BT1988" s="323"/>
      <c r="BU1988" s="49"/>
      <c r="BV1988" s="49"/>
      <c r="BW1988" s="97"/>
      <c r="BX1988" s="97"/>
      <c r="BY1988" s="97"/>
      <c r="BZ1988" s="97"/>
      <c r="CA1988" s="49"/>
      <c r="CB1988" s="49"/>
      <c r="CC1988" s="49"/>
      <c r="CD1988" s="49"/>
      <c r="CE1988" s="49"/>
      <c r="CF1988" s="49"/>
      <c r="CG1988" s="49"/>
      <c r="CH1988" s="49"/>
      <c r="CI1988" s="97"/>
      <c r="CJ1988" s="97"/>
      <c r="CK1988" s="97"/>
      <c r="CL1988" s="97"/>
      <c r="CM1988" s="335"/>
      <c r="CN1988" s="337"/>
      <c r="CO1988" s="315" t="str">
        <f>IF(Формулы!R1988&gt;V1988,"22-?,Дата 14 - Прибыл из УФСИН; ","")&amp;IF(Формулы!Q1988&gt;Y1988,"25-?,Дата 13 - Выбыл в УФСИН;","")&amp;IF(YEAR(ДАННЫЕ!$F$1)=YEAR(ДАННЫЕ!B1988),IF(AT1988&gt;0,"","40-?, вявлен в текущем году! "),"")&amp;IF(YEAR($F$1)=YEAR(W1988),IF(X1988+Y1988&gt;0,"","23-стоит, 24,25 - куда выбыл? "),"")&amp;IF(X1988+Y1988&gt;0,IF(YEAR($F$1)=YEAR(W1988),"","24+25&gt;0? 23 - когда выбыл? "),"")&amp;IF(BA1988&lt;BB1988,"47&gt;=48; ","")&amp;IF(BA1988&lt;BC1988,"47&gt;=49; ","")&amp;IF(BA1988&lt;BD1988,"47&gt;=50; ","")&amp;IF(BE1988&gt;0,IF(BF1988&gt;0,IF(AU1988&gt;AV1988,"","41 и 42 - ? (51 и 52 &gt; 0);"),"51 &gt; 0 52 - ?;"),"")&amp;IF(AU1988&gt;0,IF(AV1988&gt;AU1988,"41&gt;42;","")&amp;IF(BE1988&gt;0,"","41&gt;0 51-?;"),"")&amp;IF(BF1988&gt;0,IF(BE1988&gt;0,"","52&gt;0 51-?;"),"")&amp;IF(AW1988&gt;=AX1988,"","43&gt;44;")&amp;IF(CA1988&gt;0,IF(AW1988&gt;0,"","71 &gt; 0 43-?;"),"")</f>
        <v/>
      </c>
    </row>
    <row r="1989" spans="1:93" ht="12" x14ac:dyDescent="0.2">
      <c r="A1989" s="45"/>
      <c r="B1989" s="46"/>
      <c r="C1989" s="121"/>
      <c r="D1989" s="121"/>
      <c r="E1989" s="336"/>
      <c r="F1989" s="122"/>
      <c r="G1989" s="46"/>
      <c r="H1989" s="45"/>
      <c r="I1989" s="45"/>
      <c r="J1989" s="45"/>
      <c r="K1989" s="45"/>
      <c r="L1989" s="45"/>
      <c r="M1989" s="46"/>
      <c r="N1989" s="46"/>
      <c r="O1989" s="48"/>
      <c r="P1989" s="48"/>
      <c r="Q1989" s="46"/>
      <c r="R1989" s="48"/>
      <c r="S1989" s="48"/>
      <c r="T1989" s="48"/>
      <c r="U1989" s="48"/>
      <c r="V1989" s="48"/>
      <c r="W1989" s="46"/>
      <c r="X1989" s="48"/>
      <c r="Y1989" s="48"/>
      <c r="Z1989" s="157"/>
      <c r="AA1989" s="47"/>
      <c r="AB1989" s="97"/>
      <c r="AC1989" s="49"/>
      <c r="AD1989" s="49"/>
      <c r="AE1989" s="49"/>
      <c r="AF1989" s="49"/>
      <c r="AG1989" s="49"/>
      <c r="AH1989" s="47"/>
      <c r="AI1989" s="47"/>
      <c r="AJ1989" s="47"/>
      <c r="AK1989" s="190"/>
      <c r="AL1989" s="190"/>
      <c r="AM1989" s="190"/>
      <c r="AN1989" s="190"/>
      <c r="AO1989" s="190"/>
      <c r="AP1989" s="151"/>
      <c r="AQ1989" s="322"/>
      <c r="AR1989" s="322"/>
      <c r="AS1989" s="322"/>
      <c r="AT1989" s="47"/>
      <c r="AU1989" s="47"/>
      <c r="AV1989" s="47"/>
      <c r="AW1989" s="47"/>
      <c r="AX1989" s="322"/>
      <c r="AY1989" s="98"/>
      <c r="AZ1989" s="98"/>
      <c r="BA1989" s="47"/>
      <c r="BB1989" s="47"/>
      <c r="BC1989" s="47"/>
      <c r="BD1989" s="47"/>
      <c r="BE1989" s="97"/>
      <c r="BF1989" s="49"/>
      <c r="BG1989" s="239"/>
      <c r="BH1989" s="342"/>
      <c r="BI1989" s="49"/>
      <c r="BJ1989" s="49"/>
      <c r="BK1989" s="49"/>
      <c r="BL1989" s="49"/>
      <c r="BM1989" s="49"/>
      <c r="BN1989" s="47"/>
      <c r="BO1989" s="49"/>
      <c r="BP1989" s="49"/>
      <c r="BQ1989" s="49"/>
      <c r="BR1989" s="323"/>
      <c r="BS1989" s="323"/>
      <c r="BT1989" s="323"/>
      <c r="BU1989" s="49"/>
      <c r="BV1989" s="49"/>
      <c r="BW1989" s="97"/>
      <c r="BX1989" s="97"/>
      <c r="BY1989" s="97"/>
      <c r="BZ1989" s="97"/>
      <c r="CA1989" s="49"/>
      <c r="CB1989" s="49"/>
      <c r="CC1989" s="49"/>
      <c r="CD1989" s="49"/>
      <c r="CE1989" s="49"/>
      <c r="CF1989" s="49"/>
      <c r="CG1989" s="49"/>
      <c r="CH1989" s="49"/>
      <c r="CI1989" s="97"/>
      <c r="CJ1989" s="97"/>
      <c r="CK1989" s="97"/>
      <c r="CL1989" s="97"/>
      <c r="CM1989" s="335"/>
      <c r="CN1989" s="337"/>
      <c r="CO1989" s="315" t="str">
        <f>IF(Формулы!R1989&gt;V1989,"22-?,Дата 14 - Прибыл из УФСИН; ","")&amp;IF(Формулы!Q1989&gt;Y1989,"25-?,Дата 13 - Выбыл в УФСИН;","")&amp;IF(YEAR(ДАННЫЕ!$F$1)=YEAR(ДАННЫЕ!B1989),IF(AT1989&gt;0,"","40-?, вявлен в текущем году! "),"")&amp;IF(YEAR($F$1)=YEAR(W1989),IF(X1989+Y1989&gt;0,"","23-стоит, 24,25 - куда выбыл? "),"")&amp;IF(X1989+Y1989&gt;0,IF(YEAR($F$1)=YEAR(W1989),"","24+25&gt;0? 23 - когда выбыл? "),"")&amp;IF(BA1989&lt;BB1989,"47&gt;=48; ","")&amp;IF(BA1989&lt;BC1989,"47&gt;=49; ","")&amp;IF(BA1989&lt;BD1989,"47&gt;=50; ","")&amp;IF(BE1989&gt;0,IF(BF1989&gt;0,IF(AU1989&gt;AV1989,"","41 и 42 - ? (51 и 52 &gt; 0);"),"51 &gt; 0 52 - ?;"),"")&amp;IF(AU1989&gt;0,IF(AV1989&gt;AU1989,"41&gt;42;","")&amp;IF(BE1989&gt;0,"","41&gt;0 51-?;"),"")&amp;IF(BF1989&gt;0,IF(BE1989&gt;0,"","52&gt;0 51-?;"),"")&amp;IF(AW1989&gt;=AX1989,"","43&gt;44;")&amp;IF(CA1989&gt;0,IF(AW1989&gt;0,"","71 &gt; 0 43-?;"),"")</f>
        <v/>
      </c>
    </row>
    <row r="1990" spans="1:93" ht="12" x14ac:dyDescent="0.2">
      <c r="A1990" s="45"/>
      <c r="B1990" s="46"/>
      <c r="C1990" s="121"/>
      <c r="D1990" s="121"/>
      <c r="E1990" s="336"/>
      <c r="F1990" s="122"/>
      <c r="G1990" s="46"/>
      <c r="H1990" s="45"/>
      <c r="I1990" s="45"/>
      <c r="J1990" s="45"/>
      <c r="K1990" s="45"/>
      <c r="L1990" s="45"/>
      <c r="M1990" s="46"/>
      <c r="N1990" s="46"/>
      <c r="O1990" s="48"/>
      <c r="P1990" s="48"/>
      <c r="Q1990" s="46"/>
      <c r="R1990" s="48"/>
      <c r="S1990" s="48"/>
      <c r="T1990" s="48"/>
      <c r="U1990" s="48"/>
      <c r="V1990" s="48"/>
      <c r="W1990" s="46"/>
      <c r="X1990" s="48"/>
      <c r="Y1990" s="48"/>
      <c r="Z1990" s="157"/>
      <c r="AA1990" s="47"/>
      <c r="AB1990" s="97"/>
      <c r="AC1990" s="49"/>
      <c r="AD1990" s="49"/>
      <c r="AE1990" s="49"/>
      <c r="AF1990" s="49"/>
      <c r="AG1990" s="49"/>
      <c r="AH1990" s="47"/>
      <c r="AI1990" s="47"/>
      <c r="AJ1990" s="47"/>
      <c r="AK1990" s="190"/>
      <c r="AL1990" s="190"/>
      <c r="AM1990" s="190"/>
      <c r="AN1990" s="190"/>
      <c r="AO1990" s="190"/>
      <c r="AP1990" s="151"/>
      <c r="AQ1990" s="322"/>
      <c r="AR1990" s="322"/>
      <c r="AS1990" s="322"/>
      <c r="AT1990" s="47"/>
      <c r="AU1990" s="47"/>
      <c r="AV1990" s="47"/>
      <c r="AW1990" s="47"/>
      <c r="AX1990" s="322"/>
      <c r="AY1990" s="98"/>
      <c r="AZ1990" s="98"/>
      <c r="BA1990" s="47"/>
      <c r="BB1990" s="47"/>
      <c r="BC1990" s="47"/>
      <c r="BD1990" s="47"/>
      <c r="BE1990" s="97"/>
      <c r="BF1990" s="49"/>
      <c r="BG1990" s="239"/>
      <c r="BH1990" s="342"/>
      <c r="BI1990" s="49"/>
      <c r="BJ1990" s="49"/>
      <c r="BK1990" s="49"/>
      <c r="BL1990" s="49"/>
      <c r="BM1990" s="49"/>
      <c r="BN1990" s="47"/>
      <c r="BO1990" s="49"/>
      <c r="BP1990" s="49"/>
      <c r="BQ1990" s="49"/>
      <c r="BR1990" s="323"/>
      <c r="BS1990" s="323"/>
      <c r="BT1990" s="323"/>
      <c r="BU1990" s="49"/>
      <c r="BV1990" s="49"/>
      <c r="BW1990" s="97"/>
      <c r="BX1990" s="97"/>
      <c r="BY1990" s="97"/>
      <c r="BZ1990" s="97"/>
      <c r="CA1990" s="49"/>
      <c r="CB1990" s="49"/>
      <c r="CC1990" s="49"/>
      <c r="CD1990" s="49"/>
      <c r="CE1990" s="49"/>
      <c r="CF1990" s="49"/>
      <c r="CG1990" s="49"/>
      <c r="CH1990" s="49"/>
      <c r="CI1990" s="97"/>
      <c r="CJ1990" s="97"/>
      <c r="CK1990" s="97"/>
      <c r="CL1990" s="97"/>
      <c r="CM1990" s="335"/>
      <c r="CN1990" s="337"/>
      <c r="CO1990" s="315" t="str">
        <f>IF(Формулы!R1990&gt;V1990,"22-?,Дата 14 - Прибыл из УФСИН; ","")&amp;IF(Формулы!Q1990&gt;Y1990,"25-?,Дата 13 - Выбыл в УФСИН;","")&amp;IF(YEAR(ДАННЫЕ!$F$1)=YEAR(ДАННЫЕ!B1990),IF(AT1990&gt;0,"","40-?, вявлен в текущем году! "),"")&amp;IF(YEAR($F$1)=YEAR(W1990),IF(X1990+Y1990&gt;0,"","23-стоит, 24,25 - куда выбыл? "),"")&amp;IF(X1990+Y1990&gt;0,IF(YEAR($F$1)=YEAR(W1990),"","24+25&gt;0? 23 - когда выбыл? "),"")&amp;IF(BA1990&lt;BB1990,"47&gt;=48; ","")&amp;IF(BA1990&lt;BC1990,"47&gt;=49; ","")&amp;IF(BA1990&lt;BD1990,"47&gt;=50; ","")&amp;IF(BE1990&gt;0,IF(BF1990&gt;0,IF(AU1990&gt;AV1990,"","41 и 42 - ? (51 и 52 &gt; 0);"),"51 &gt; 0 52 - ?;"),"")&amp;IF(AU1990&gt;0,IF(AV1990&gt;AU1990,"41&gt;42;","")&amp;IF(BE1990&gt;0,"","41&gt;0 51-?;"),"")&amp;IF(BF1990&gt;0,IF(BE1990&gt;0,"","52&gt;0 51-?;"),"")&amp;IF(AW1990&gt;=AX1990,"","43&gt;44;")&amp;IF(CA1990&gt;0,IF(AW1990&gt;0,"","71 &gt; 0 43-?;"),"")</f>
        <v/>
      </c>
    </row>
    <row r="1991" spans="1:93" ht="12" x14ac:dyDescent="0.2">
      <c r="A1991" s="45"/>
      <c r="B1991" s="46"/>
      <c r="C1991" s="121"/>
      <c r="D1991" s="121"/>
      <c r="E1991" s="336"/>
      <c r="F1991" s="122"/>
      <c r="G1991" s="46"/>
      <c r="H1991" s="45"/>
      <c r="I1991" s="45"/>
      <c r="J1991" s="45"/>
      <c r="K1991" s="45"/>
      <c r="L1991" s="45"/>
      <c r="M1991" s="46"/>
      <c r="N1991" s="46"/>
      <c r="O1991" s="48"/>
      <c r="P1991" s="48"/>
      <c r="Q1991" s="46"/>
      <c r="R1991" s="48"/>
      <c r="S1991" s="48"/>
      <c r="T1991" s="48"/>
      <c r="U1991" s="48"/>
      <c r="V1991" s="48"/>
      <c r="W1991" s="46"/>
      <c r="X1991" s="48"/>
      <c r="Y1991" s="48"/>
      <c r="Z1991" s="157"/>
      <c r="AA1991" s="47"/>
      <c r="AB1991" s="97"/>
      <c r="AC1991" s="49"/>
      <c r="AD1991" s="49"/>
      <c r="AE1991" s="49"/>
      <c r="AF1991" s="49"/>
      <c r="AG1991" s="49"/>
      <c r="AH1991" s="47"/>
      <c r="AI1991" s="47"/>
      <c r="AJ1991" s="47"/>
      <c r="AK1991" s="190"/>
      <c r="AL1991" s="190"/>
      <c r="AM1991" s="190"/>
      <c r="AN1991" s="190"/>
      <c r="AO1991" s="190"/>
      <c r="AP1991" s="151"/>
      <c r="AQ1991" s="322"/>
      <c r="AR1991" s="322"/>
      <c r="AS1991" s="322"/>
      <c r="AT1991" s="47"/>
      <c r="AU1991" s="47"/>
      <c r="AV1991" s="47"/>
      <c r="AW1991" s="47"/>
      <c r="AX1991" s="322"/>
      <c r="AY1991" s="98"/>
      <c r="AZ1991" s="98"/>
      <c r="BA1991" s="47"/>
      <c r="BB1991" s="47"/>
      <c r="BC1991" s="47"/>
      <c r="BD1991" s="47"/>
      <c r="BE1991" s="97"/>
      <c r="BF1991" s="49"/>
      <c r="BG1991" s="239"/>
      <c r="BH1991" s="342"/>
      <c r="BI1991" s="49"/>
      <c r="BJ1991" s="49"/>
      <c r="BK1991" s="49"/>
      <c r="BL1991" s="49"/>
      <c r="BM1991" s="49"/>
      <c r="BN1991" s="47"/>
      <c r="BO1991" s="49"/>
      <c r="BP1991" s="49"/>
      <c r="BQ1991" s="49"/>
      <c r="BR1991" s="323"/>
      <c r="BS1991" s="323"/>
      <c r="BT1991" s="323"/>
      <c r="BU1991" s="49"/>
      <c r="BV1991" s="49"/>
      <c r="BW1991" s="97"/>
      <c r="BX1991" s="97"/>
      <c r="BY1991" s="97"/>
      <c r="BZ1991" s="97"/>
      <c r="CA1991" s="49"/>
      <c r="CB1991" s="49"/>
      <c r="CC1991" s="49"/>
      <c r="CD1991" s="49"/>
      <c r="CE1991" s="49"/>
      <c r="CF1991" s="49"/>
      <c r="CG1991" s="49"/>
      <c r="CH1991" s="49"/>
      <c r="CI1991" s="97"/>
      <c r="CJ1991" s="97"/>
      <c r="CK1991" s="97"/>
      <c r="CL1991" s="97"/>
      <c r="CM1991" s="335"/>
      <c r="CN1991" s="337"/>
      <c r="CO1991" s="315" t="str">
        <f>IF(Формулы!R1991&gt;V1991,"22-?,Дата 14 - Прибыл из УФСИН; ","")&amp;IF(Формулы!Q1991&gt;Y1991,"25-?,Дата 13 - Выбыл в УФСИН;","")&amp;IF(YEAR(ДАННЫЕ!$F$1)=YEAR(ДАННЫЕ!B1991),IF(AT1991&gt;0,"","40-?, вявлен в текущем году! "),"")&amp;IF(YEAR($F$1)=YEAR(W1991),IF(X1991+Y1991&gt;0,"","23-стоит, 24,25 - куда выбыл? "),"")&amp;IF(X1991+Y1991&gt;0,IF(YEAR($F$1)=YEAR(W1991),"","24+25&gt;0? 23 - когда выбыл? "),"")&amp;IF(BA1991&lt;BB1991,"47&gt;=48; ","")&amp;IF(BA1991&lt;BC1991,"47&gt;=49; ","")&amp;IF(BA1991&lt;BD1991,"47&gt;=50; ","")&amp;IF(BE1991&gt;0,IF(BF1991&gt;0,IF(AU1991&gt;AV1991,"","41 и 42 - ? (51 и 52 &gt; 0);"),"51 &gt; 0 52 - ?;"),"")&amp;IF(AU1991&gt;0,IF(AV1991&gt;AU1991,"41&gt;42;","")&amp;IF(BE1991&gt;0,"","41&gt;0 51-?;"),"")&amp;IF(BF1991&gt;0,IF(BE1991&gt;0,"","52&gt;0 51-?;"),"")&amp;IF(AW1991&gt;=AX1991,"","43&gt;44;")&amp;IF(CA1991&gt;0,IF(AW1991&gt;0,"","71 &gt; 0 43-?;"),"")</f>
        <v/>
      </c>
    </row>
    <row r="1992" spans="1:93" ht="12" x14ac:dyDescent="0.2">
      <c r="A1992" s="45"/>
      <c r="B1992" s="46"/>
      <c r="C1992" s="121"/>
      <c r="D1992" s="121"/>
      <c r="E1992" s="336"/>
      <c r="F1992" s="122"/>
      <c r="G1992" s="46"/>
      <c r="H1992" s="45"/>
      <c r="I1992" s="45"/>
      <c r="J1992" s="45"/>
      <c r="K1992" s="45"/>
      <c r="L1992" s="45"/>
      <c r="M1992" s="46"/>
      <c r="N1992" s="46"/>
      <c r="O1992" s="48"/>
      <c r="P1992" s="48"/>
      <c r="Q1992" s="46"/>
      <c r="R1992" s="48"/>
      <c r="S1992" s="48"/>
      <c r="T1992" s="48"/>
      <c r="U1992" s="48"/>
      <c r="V1992" s="48"/>
      <c r="W1992" s="46"/>
      <c r="X1992" s="48"/>
      <c r="Y1992" s="48"/>
      <c r="Z1992" s="157"/>
      <c r="AA1992" s="47"/>
      <c r="AB1992" s="97"/>
      <c r="AC1992" s="49"/>
      <c r="AD1992" s="49"/>
      <c r="AE1992" s="49"/>
      <c r="AF1992" s="49"/>
      <c r="AG1992" s="49"/>
      <c r="AH1992" s="47"/>
      <c r="AI1992" s="47"/>
      <c r="AJ1992" s="47"/>
      <c r="AK1992" s="190"/>
      <c r="AL1992" s="190"/>
      <c r="AM1992" s="190"/>
      <c r="AN1992" s="190"/>
      <c r="AO1992" s="190"/>
      <c r="AP1992" s="151"/>
      <c r="AQ1992" s="322"/>
      <c r="AR1992" s="322"/>
      <c r="AS1992" s="322"/>
      <c r="AT1992" s="47"/>
      <c r="AU1992" s="47"/>
      <c r="AV1992" s="47"/>
      <c r="AW1992" s="47"/>
      <c r="AX1992" s="322"/>
      <c r="AY1992" s="98"/>
      <c r="AZ1992" s="98"/>
      <c r="BA1992" s="47"/>
      <c r="BB1992" s="47"/>
      <c r="BC1992" s="47"/>
      <c r="BD1992" s="47"/>
      <c r="BE1992" s="97"/>
      <c r="BF1992" s="49"/>
      <c r="BG1992" s="239"/>
      <c r="BH1992" s="342"/>
      <c r="BI1992" s="49"/>
      <c r="BJ1992" s="49"/>
      <c r="BK1992" s="49"/>
      <c r="BL1992" s="49"/>
      <c r="BM1992" s="49"/>
      <c r="BN1992" s="47"/>
      <c r="BO1992" s="49"/>
      <c r="BP1992" s="49"/>
      <c r="BQ1992" s="49"/>
      <c r="BR1992" s="323"/>
      <c r="BS1992" s="323"/>
      <c r="BT1992" s="323"/>
      <c r="BU1992" s="49"/>
      <c r="BV1992" s="49"/>
      <c r="BW1992" s="97"/>
      <c r="BX1992" s="97"/>
      <c r="BY1992" s="97"/>
      <c r="BZ1992" s="97"/>
      <c r="CA1992" s="49"/>
      <c r="CB1992" s="49"/>
      <c r="CC1992" s="49"/>
      <c r="CD1992" s="49"/>
      <c r="CE1992" s="49"/>
      <c r="CF1992" s="49"/>
      <c r="CG1992" s="49"/>
      <c r="CH1992" s="49"/>
      <c r="CI1992" s="97"/>
      <c r="CJ1992" s="97"/>
      <c r="CK1992" s="97"/>
      <c r="CL1992" s="97"/>
      <c r="CM1992" s="335"/>
      <c r="CN1992" s="337"/>
      <c r="CO1992" s="315" t="str">
        <f>IF(Формулы!R1992&gt;V1992,"22-?,Дата 14 - Прибыл из УФСИН; ","")&amp;IF(Формулы!Q1992&gt;Y1992,"25-?,Дата 13 - Выбыл в УФСИН;","")&amp;IF(YEAR(ДАННЫЕ!$F$1)=YEAR(ДАННЫЕ!B1992),IF(AT1992&gt;0,"","40-?, вявлен в текущем году! "),"")&amp;IF(YEAR($F$1)=YEAR(W1992),IF(X1992+Y1992&gt;0,"","23-стоит, 24,25 - куда выбыл? "),"")&amp;IF(X1992+Y1992&gt;0,IF(YEAR($F$1)=YEAR(W1992),"","24+25&gt;0? 23 - когда выбыл? "),"")&amp;IF(BA1992&lt;BB1992,"47&gt;=48; ","")&amp;IF(BA1992&lt;BC1992,"47&gt;=49; ","")&amp;IF(BA1992&lt;BD1992,"47&gt;=50; ","")&amp;IF(BE1992&gt;0,IF(BF1992&gt;0,IF(AU1992&gt;AV1992,"","41 и 42 - ? (51 и 52 &gt; 0);"),"51 &gt; 0 52 - ?;"),"")&amp;IF(AU1992&gt;0,IF(AV1992&gt;AU1992,"41&gt;42;","")&amp;IF(BE1992&gt;0,"","41&gt;0 51-?;"),"")&amp;IF(BF1992&gt;0,IF(BE1992&gt;0,"","52&gt;0 51-?;"),"")&amp;IF(AW1992&gt;=AX1992,"","43&gt;44;")&amp;IF(CA1992&gt;0,IF(AW1992&gt;0,"","71 &gt; 0 43-?;"),"")</f>
        <v/>
      </c>
    </row>
    <row r="1993" spans="1:93" ht="12" x14ac:dyDescent="0.2">
      <c r="A1993" s="45"/>
      <c r="B1993" s="46"/>
      <c r="C1993" s="121"/>
      <c r="D1993" s="121"/>
      <c r="E1993" s="336"/>
      <c r="F1993" s="122"/>
      <c r="G1993" s="46"/>
      <c r="H1993" s="45"/>
      <c r="I1993" s="45"/>
      <c r="J1993" s="45"/>
      <c r="K1993" s="45"/>
      <c r="L1993" s="45"/>
      <c r="M1993" s="46"/>
      <c r="N1993" s="46"/>
      <c r="O1993" s="48"/>
      <c r="P1993" s="48"/>
      <c r="Q1993" s="46"/>
      <c r="R1993" s="48"/>
      <c r="S1993" s="48"/>
      <c r="T1993" s="48"/>
      <c r="U1993" s="48"/>
      <c r="V1993" s="48"/>
      <c r="W1993" s="46"/>
      <c r="X1993" s="48"/>
      <c r="Y1993" s="48"/>
      <c r="Z1993" s="157"/>
      <c r="AA1993" s="47"/>
      <c r="AB1993" s="97"/>
      <c r="AC1993" s="49"/>
      <c r="AD1993" s="49"/>
      <c r="AE1993" s="49"/>
      <c r="AF1993" s="49"/>
      <c r="AG1993" s="49"/>
      <c r="AH1993" s="47"/>
      <c r="AI1993" s="47"/>
      <c r="AJ1993" s="47"/>
      <c r="AK1993" s="190"/>
      <c r="AL1993" s="190"/>
      <c r="AM1993" s="190"/>
      <c r="AN1993" s="190"/>
      <c r="AO1993" s="190"/>
      <c r="AP1993" s="151"/>
      <c r="AQ1993" s="322"/>
      <c r="AR1993" s="322"/>
      <c r="AS1993" s="322"/>
      <c r="AT1993" s="47"/>
      <c r="AU1993" s="47"/>
      <c r="AV1993" s="47"/>
      <c r="AW1993" s="47"/>
      <c r="AX1993" s="322"/>
      <c r="AY1993" s="98"/>
      <c r="AZ1993" s="98"/>
      <c r="BA1993" s="47"/>
      <c r="BB1993" s="47"/>
      <c r="BC1993" s="47"/>
      <c r="BD1993" s="47"/>
      <c r="BE1993" s="97"/>
      <c r="BF1993" s="49"/>
      <c r="BG1993" s="239"/>
      <c r="BH1993" s="342"/>
      <c r="BI1993" s="49"/>
      <c r="BJ1993" s="49"/>
      <c r="BK1993" s="49"/>
      <c r="BL1993" s="49"/>
      <c r="BM1993" s="49"/>
      <c r="BN1993" s="47"/>
      <c r="BO1993" s="49"/>
      <c r="BP1993" s="49"/>
      <c r="BQ1993" s="49"/>
      <c r="BR1993" s="323"/>
      <c r="BS1993" s="323"/>
      <c r="BT1993" s="323"/>
      <c r="BU1993" s="49"/>
      <c r="BV1993" s="49"/>
      <c r="BW1993" s="97"/>
      <c r="BX1993" s="97"/>
      <c r="BY1993" s="97"/>
      <c r="BZ1993" s="97"/>
      <c r="CA1993" s="49"/>
      <c r="CB1993" s="49"/>
      <c r="CC1993" s="49"/>
      <c r="CD1993" s="49"/>
      <c r="CE1993" s="49"/>
      <c r="CF1993" s="49"/>
      <c r="CG1993" s="49"/>
      <c r="CH1993" s="49"/>
      <c r="CI1993" s="97"/>
      <c r="CJ1993" s="97"/>
      <c r="CK1993" s="97"/>
      <c r="CL1993" s="97"/>
      <c r="CM1993" s="335"/>
      <c r="CN1993" s="337"/>
      <c r="CO1993" s="315" t="str">
        <f>IF(Формулы!R1993&gt;V1993,"22-?,Дата 14 - Прибыл из УФСИН; ","")&amp;IF(Формулы!Q1993&gt;Y1993,"25-?,Дата 13 - Выбыл в УФСИН;","")&amp;IF(YEAR(ДАННЫЕ!$F$1)=YEAR(ДАННЫЕ!B1993),IF(AT1993&gt;0,"","40-?, вявлен в текущем году! "),"")&amp;IF(YEAR($F$1)=YEAR(W1993),IF(X1993+Y1993&gt;0,"","23-стоит, 24,25 - куда выбыл? "),"")&amp;IF(X1993+Y1993&gt;0,IF(YEAR($F$1)=YEAR(W1993),"","24+25&gt;0? 23 - когда выбыл? "),"")&amp;IF(BA1993&lt;BB1993,"47&gt;=48; ","")&amp;IF(BA1993&lt;BC1993,"47&gt;=49; ","")&amp;IF(BA1993&lt;BD1993,"47&gt;=50; ","")&amp;IF(BE1993&gt;0,IF(BF1993&gt;0,IF(AU1993&gt;AV1993,"","41 и 42 - ? (51 и 52 &gt; 0);"),"51 &gt; 0 52 - ?;"),"")&amp;IF(AU1993&gt;0,IF(AV1993&gt;AU1993,"41&gt;42;","")&amp;IF(BE1993&gt;0,"","41&gt;0 51-?;"),"")&amp;IF(BF1993&gt;0,IF(BE1993&gt;0,"","52&gt;0 51-?;"),"")&amp;IF(AW1993&gt;=AX1993,"","43&gt;44;")&amp;IF(CA1993&gt;0,IF(AW1993&gt;0,"","71 &gt; 0 43-?;"),"")</f>
        <v/>
      </c>
    </row>
    <row r="1994" spans="1:93" ht="12" x14ac:dyDescent="0.2">
      <c r="A1994" s="45"/>
      <c r="B1994" s="46"/>
      <c r="C1994" s="121"/>
      <c r="D1994" s="121"/>
      <c r="E1994" s="336"/>
      <c r="F1994" s="122"/>
      <c r="G1994" s="46"/>
      <c r="H1994" s="45"/>
      <c r="I1994" s="45"/>
      <c r="J1994" s="45"/>
      <c r="K1994" s="45"/>
      <c r="L1994" s="45"/>
      <c r="M1994" s="46"/>
      <c r="N1994" s="46"/>
      <c r="O1994" s="48"/>
      <c r="P1994" s="48"/>
      <c r="Q1994" s="46"/>
      <c r="R1994" s="48"/>
      <c r="S1994" s="48"/>
      <c r="T1994" s="48"/>
      <c r="U1994" s="48"/>
      <c r="V1994" s="48"/>
      <c r="W1994" s="46"/>
      <c r="X1994" s="48"/>
      <c r="Y1994" s="48"/>
      <c r="Z1994" s="157"/>
      <c r="AA1994" s="47"/>
      <c r="AB1994" s="97"/>
      <c r="AC1994" s="49"/>
      <c r="AD1994" s="49"/>
      <c r="AE1994" s="49"/>
      <c r="AF1994" s="49"/>
      <c r="AG1994" s="49"/>
      <c r="AH1994" s="47"/>
      <c r="AI1994" s="47"/>
      <c r="AJ1994" s="47"/>
      <c r="AK1994" s="190"/>
      <c r="AL1994" s="190"/>
      <c r="AM1994" s="190"/>
      <c r="AN1994" s="190"/>
      <c r="AO1994" s="190"/>
      <c r="AP1994" s="151"/>
      <c r="AQ1994" s="322"/>
      <c r="AR1994" s="322"/>
      <c r="AS1994" s="322"/>
      <c r="AT1994" s="47"/>
      <c r="AU1994" s="47"/>
      <c r="AV1994" s="47"/>
      <c r="AW1994" s="47"/>
      <c r="AX1994" s="322"/>
      <c r="AY1994" s="98"/>
      <c r="AZ1994" s="98"/>
      <c r="BA1994" s="47"/>
      <c r="BB1994" s="47"/>
      <c r="BC1994" s="47"/>
      <c r="BD1994" s="47"/>
      <c r="BE1994" s="97"/>
      <c r="BF1994" s="49"/>
      <c r="BG1994" s="239"/>
      <c r="BH1994" s="342"/>
      <c r="BI1994" s="49"/>
      <c r="BJ1994" s="49"/>
      <c r="BK1994" s="49"/>
      <c r="BL1994" s="49"/>
      <c r="BM1994" s="49"/>
      <c r="BN1994" s="47"/>
      <c r="BO1994" s="49"/>
      <c r="BP1994" s="49"/>
      <c r="BQ1994" s="49"/>
      <c r="BR1994" s="323"/>
      <c r="BS1994" s="323"/>
      <c r="BT1994" s="323"/>
      <c r="BU1994" s="49"/>
      <c r="BV1994" s="49"/>
      <c r="BW1994" s="97"/>
      <c r="BX1994" s="97"/>
      <c r="BY1994" s="97"/>
      <c r="BZ1994" s="97"/>
      <c r="CA1994" s="49"/>
      <c r="CB1994" s="49"/>
      <c r="CC1994" s="49"/>
      <c r="CD1994" s="49"/>
      <c r="CE1994" s="49"/>
      <c r="CF1994" s="49"/>
      <c r="CG1994" s="49"/>
      <c r="CH1994" s="49"/>
      <c r="CI1994" s="97"/>
      <c r="CJ1994" s="97"/>
      <c r="CK1994" s="97"/>
      <c r="CL1994" s="97"/>
      <c r="CM1994" s="335"/>
      <c r="CN1994" s="337"/>
      <c r="CO1994" s="315" t="str">
        <f>IF(Формулы!R1994&gt;V1994,"22-?,Дата 14 - Прибыл из УФСИН; ","")&amp;IF(Формулы!Q1994&gt;Y1994,"25-?,Дата 13 - Выбыл в УФСИН;","")&amp;IF(YEAR(ДАННЫЕ!$F$1)=YEAR(ДАННЫЕ!B1994),IF(AT1994&gt;0,"","40-?, вявлен в текущем году! "),"")&amp;IF(YEAR($F$1)=YEAR(W1994),IF(X1994+Y1994&gt;0,"","23-стоит, 24,25 - куда выбыл? "),"")&amp;IF(X1994+Y1994&gt;0,IF(YEAR($F$1)=YEAR(W1994),"","24+25&gt;0? 23 - когда выбыл? "),"")&amp;IF(BA1994&lt;BB1994,"47&gt;=48; ","")&amp;IF(BA1994&lt;BC1994,"47&gt;=49; ","")&amp;IF(BA1994&lt;BD1994,"47&gt;=50; ","")&amp;IF(BE1994&gt;0,IF(BF1994&gt;0,IF(AU1994&gt;AV1994,"","41 и 42 - ? (51 и 52 &gt; 0);"),"51 &gt; 0 52 - ?;"),"")&amp;IF(AU1994&gt;0,IF(AV1994&gt;AU1994,"41&gt;42;","")&amp;IF(BE1994&gt;0,"","41&gt;0 51-?;"),"")&amp;IF(BF1994&gt;0,IF(BE1994&gt;0,"","52&gt;0 51-?;"),"")&amp;IF(AW1994&gt;=AX1994,"","43&gt;44;")&amp;IF(CA1994&gt;0,IF(AW1994&gt;0,"","71 &gt; 0 43-?;"),"")</f>
        <v/>
      </c>
    </row>
    <row r="1995" spans="1:93" ht="12" x14ac:dyDescent="0.2">
      <c r="A1995" s="45"/>
      <c r="B1995" s="46"/>
      <c r="C1995" s="121"/>
      <c r="D1995" s="121"/>
      <c r="E1995" s="336"/>
      <c r="F1995" s="122"/>
      <c r="G1995" s="46"/>
      <c r="H1995" s="45"/>
      <c r="I1995" s="45"/>
      <c r="J1995" s="45"/>
      <c r="K1995" s="45"/>
      <c r="L1995" s="45"/>
      <c r="M1995" s="46"/>
      <c r="N1995" s="46"/>
      <c r="O1995" s="48"/>
      <c r="P1995" s="48"/>
      <c r="Q1995" s="46"/>
      <c r="R1995" s="48"/>
      <c r="S1995" s="48"/>
      <c r="T1995" s="48"/>
      <c r="U1995" s="48"/>
      <c r="V1995" s="48"/>
      <c r="W1995" s="46"/>
      <c r="X1995" s="48"/>
      <c r="Y1995" s="48"/>
      <c r="Z1995" s="157"/>
      <c r="AA1995" s="47"/>
      <c r="AB1995" s="97"/>
      <c r="AC1995" s="49"/>
      <c r="AD1995" s="49"/>
      <c r="AE1995" s="49"/>
      <c r="AF1995" s="49"/>
      <c r="AG1995" s="49"/>
      <c r="AH1995" s="47"/>
      <c r="AI1995" s="47"/>
      <c r="AJ1995" s="47"/>
      <c r="AK1995" s="190"/>
      <c r="AL1995" s="190"/>
      <c r="AM1995" s="190"/>
      <c r="AN1995" s="190"/>
      <c r="AO1995" s="190"/>
      <c r="AP1995" s="151"/>
      <c r="AQ1995" s="322"/>
      <c r="AR1995" s="322"/>
      <c r="AS1995" s="322"/>
      <c r="AT1995" s="47"/>
      <c r="AU1995" s="47"/>
      <c r="AV1995" s="47"/>
      <c r="AW1995" s="47"/>
      <c r="AX1995" s="322"/>
      <c r="AY1995" s="98"/>
      <c r="AZ1995" s="98"/>
      <c r="BA1995" s="47"/>
      <c r="BB1995" s="47"/>
      <c r="BC1995" s="47"/>
      <c r="BD1995" s="47"/>
      <c r="BE1995" s="97"/>
      <c r="BF1995" s="49"/>
      <c r="BG1995" s="239"/>
      <c r="BH1995" s="342"/>
      <c r="BI1995" s="49"/>
      <c r="BJ1995" s="49"/>
      <c r="BK1995" s="49"/>
      <c r="BL1995" s="49"/>
      <c r="BM1995" s="49"/>
      <c r="BN1995" s="47"/>
      <c r="BO1995" s="49"/>
      <c r="BP1995" s="49"/>
      <c r="BQ1995" s="49"/>
      <c r="BR1995" s="323"/>
      <c r="BS1995" s="323"/>
      <c r="BT1995" s="323"/>
      <c r="BU1995" s="49"/>
      <c r="BV1995" s="49"/>
      <c r="BW1995" s="97"/>
      <c r="BX1995" s="97"/>
      <c r="BY1995" s="97"/>
      <c r="BZ1995" s="97"/>
      <c r="CA1995" s="49"/>
      <c r="CB1995" s="49"/>
      <c r="CC1995" s="49"/>
      <c r="CD1995" s="49"/>
      <c r="CE1995" s="49"/>
      <c r="CF1995" s="49"/>
      <c r="CG1995" s="49"/>
      <c r="CH1995" s="49"/>
      <c r="CI1995" s="97"/>
      <c r="CJ1995" s="97"/>
      <c r="CK1995" s="97"/>
      <c r="CL1995" s="97"/>
      <c r="CM1995" s="335"/>
      <c r="CN1995" s="337"/>
      <c r="CO1995" s="315" t="str">
        <f>IF(Формулы!R1995&gt;V1995,"22-?,Дата 14 - Прибыл из УФСИН; ","")&amp;IF(Формулы!Q1995&gt;Y1995,"25-?,Дата 13 - Выбыл в УФСИН;","")&amp;IF(YEAR(ДАННЫЕ!$F$1)=YEAR(ДАННЫЕ!B1995),IF(AT1995&gt;0,"","40-?, вявлен в текущем году! "),"")&amp;IF(YEAR($F$1)=YEAR(W1995),IF(X1995+Y1995&gt;0,"","23-стоит, 24,25 - куда выбыл? "),"")&amp;IF(X1995+Y1995&gt;0,IF(YEAR($F$1)=YEAR(W1995),"","24+25&gt;0? 23 - когда выбыл? "),"")&amp;IF(BA1995&lt;BB1995,"47&gt;=48; ","")&amp;IF(BA1995&lt;BC1995,"47&gt;=49; ","")&amp;IF(BA1995&lt;BD1995,"47&gt;=50; ","")&amp;IF(BE1995&gt;0,IF(BF1995&gt;0,IF(AU1995&gt;AV1995,"","41 и 42 - ? (51 и 52 &gt; 0);"),"51 &gt; 0 52 - ?;"),"")&amp;IF(AU1995&gt;0,IF(AV1995&gt;AU1995,"41&gt;42;","")&amp;IF(BE1995&gt;0,"","41&gt;0 51-?;"),"")&amp;IF(BF1995&gt;0,IF(BE1995&gt;0,"","52&gt;0 51-?;"),"")&amp;IF(AW1995&gt;=AX1995,"","43&gt;44;")&amp;IF(CA1995&gt;0,IF(AW1995&gt;0,"","71 &gt; 0 43-?;"),"")</f>
        <v/>
      </c>
    </row>
    <row r="1996" spans="1:93" ht="12" x14ac:dyDescent="0.2">
      <c r="A1996" s="45"/>
      <c r="B1996" s="46"/>
      <c r="C1996" s="121"/>
      <c r="D1996" s="121"/>
      <c r="E1996" s="336"/>
      <c r="F1996" s="122"/>
      <c r="G1996" s="46"/>
      <c r="H1996" s="45"/>
      <c r="I1996" s="45"/>
      <c r="J1996" s="45"/>
      <c r="K1996" s="45"/>
      <c r="L1996" s="45"/>
      <c r="M1996" s="46"/>
      <c r="N1996" s="46"/>
      <c r="O1996" s="48"/>
      <c r="P1996" s="48"/>
      <c r="Q1996" s="46"/>
      <c r="R1996" s="48"/>
      <c r="S1996" s="48"/>
      <c r="T1996" s="48"/>
      <c r="U1996" s="48"/>
      <c r="V1996" s="48"/>
      <c r="W1996" s="46"/>
      <c r="X1996" s="48"/>
      <c r="Y1996" s="48"/>
      <c r="Z1996" s="157"/>
      <c r="AA1996" s="47"/>
      <c r="AB1996" s="97"/>
      <c r="AC1996" s="49"/>
      <c r="AD1996" s="49"/>
      <c r="AE1996" s="49"/>
      <c r="AF1996" s="49"/>
      <c r="AG1996" s="49"/>
      <c r="AH1996" s="47"/>
      <c r="AI1996" s="47"/>
      <c r="AJ1996" s="47"/>
      <c r="AK1996" s="190"/>
      <c r="AL1996" s="190"/>
      <c r="AM1996" s="190"/>
      <c r="AN1996" s="190"/>
      <c r="AO1996" s="190"/>
      <c r="AP1996" s="151"/>
      <c r="AQ1996" s="322"/>
      <c r="AR1996" s="322"/>
      <c r="AS1996" s="322"/>
      <c r="AT1996" s="47"/>
      <c r="AU1996" s="47"/>
      <c r="AV1996" s="47"/>
      <c r="AW1996" s="47"/>
      <c r="AX1996" s="322"/>
      <c r="AY1996" s="98"/>
      <c r="AZ1996" s="98"/>
      <c r="BA1996" s="47"/>
      <c r="BB1996" s="47"/>
      <c r="BC1996" s="47"/>
      <c r="BD1996" s="47"/>
      <c r="BE1996" s="97"/>
      <c r="BF1996" s="49"/>
      <c r="BG1996" s="239"/>
      <c r="BH1996" s="342"/>
      <c r="BI1996" s="49"/>
      <c r="BJ1996" s="49"/>
      <c r="BK1996" s="49"/>
      <c r="BL1996" s="49"/>
      <c r="BM1996" s="49"/>
      <c r="BN1996" s="47"/>
      <c r="BO1996" s="49"/>
      <c r="BP1996" s="49"/>
      <c r="BQ1996" s="49"/>
      <c r="BR1996" s="323"/>
      <c r="BS1996" s="323"/>
      <c r="BT1996" s="323"/>
      <c r="BU1996" s="49"/>
      <c r="BV1996" s="49"/>
      <c r="BW1996" s="97"/>
      <c r="BX1996" s="97"/>
      <c r="BY1996" s="97"/>
      <c r="BZ1996" s="97"/>
      <c r="CA1996" s="49"/>
      <c r="CB1996" s="49"/>
      <c r="CC1996" s="49"/>
      <c r="CD1996" s="49"/>
      <c r="CE1996" s="49"/>
      <c r="CF1996" s="49"/>
      <c r="CG1996" s="49"/>
      <c r="CH1996" s="49"/>
      <c r="CI1996" s="97"/>
      <c r="CJ1996" s="97"/>
      <c r="CK1996" s="97"/>
      <c r="CL1996" s="97"/>
      <c r="CM1996" s="335"/>
      <c r="CN1996" s="337"/>
      <c r="CO1996" s="315" t="str">
        <f>IF(Формулы!R1996&gt;V1996,"22-?,Дата 14 - Прибыл из УФСИН; ","")&amp;IF(Формулы!Q1996&gt;Y1996,"25-?,Дата 13 - Выбыл в УФСИН;","")&amp;IF(YEAR(ДАННЫЕ!$F$1)=YEAR(ДАННЫЕ!B1996),IF(AT1996&gt;0,"","40-?, вявлен в текущем году! "),"")&amp;IF(YEAR($F$1)=YEAR(W1996),IF(X1996+Y1996&gt;0,"","23-стоит, 24,25 - куда выбыл? "),"")&amp;IF(X1996+Y1996&gt;0,IF(YEAR($F$1)=YEAR(W1996),"","24+25&gt;0? 23 - когда выбыл? "),"")&amp;IF(BA1996&lt;BB1996,"47&gt;=48; ","")&amp;IF(BA1996&lt;BC1996,"47&gt;=49; ","")&amp;IF(BA1996&lt;BD1996,"47&gt;=50; ","")&amp;IF(BE1996&gt;0,IF(BF1996&gt;0,IF(AU1996&gt;AV1996,"","41 и 42 - ? (51 и 52 &gt; 0);"),"51 &gt; 0 52 - ?;"),"")&amp;IF(AU1996&gt;0,IF(AV1996&gt;AU1996,"41&gt;42;","")&amp;IF(BE1996&gt;0,"","41&gt;0 51-?;"),"")&amp;IF(BF1996&gt;0,IF(BE1996&gt;0,"","52&gt;0 51-?;"),"")&amp;IF(AW1996&gt;=AX1996,"","43&gt;44;")&amp;IF(CA1996&gt;0,IF(AW1996&gt;0,"","71 &gt; 0 43-?;"),"")</f>
        <v/>
      </c>
    </row>
    <row r="1997" spans="1:93" ht="12" x14ac:dyDescent="0.2">
      <c r="A1997" s="45"/>
      <c r="B1997" s="46"/>
      <c r="C1997" s="121"/>
      <c r="D1997" s="121"/>
      <c r="E1997" s="336"/>
      <c r="F1997" s="122"/>
      <c r="G1997" s="46"/>
      <c r="H1997" s="45"/>
      <c r="I1997" s="45"/>
      <c r="J1997" s="45"/>
      <c r="K1997" s="45"/>
      <c r="L1997" s="45"/>
      <c r="M1997" s="46"/>
      <c r="N1997" s="46"/>
      <c r="O1997" s="48"/>
      <c r="P1997" s="48"/>
      <c r="Q1997" s="46"/>
      <c r="R1997" s="48"/>
      <c r="S1997" s="48"/>
      <c r="T1997" s="48"/>
      <c r="U1997" s="48"/>
      <c r="V1997" s="48"/>
      <c r="W1997" s="46"/>
      <c r="X1997" s="48"/>
      <c r="Y1997" s="48"/>
      <c r="Z1997" s="157"/>
      <c r="AA1997" s="47"/>
      <c r="AB1997" s="97"/>
      <c r="AC1997" s="49"/>
      <c r="AD1997" s="49"/>
      <c r="AE1997" s="49"/>
      <c r="AF1997" s="49"/>
      <c r="AG1997" s="49"/>
      <c r="AH1997" s="47"/>
      <c r="AI1997" s="47"/>
      <c r="AJ1997" s="47"/>
      <c r="AK1997" s="190"/>
      <c r="AL1997" s="190"/>
      <c r="AM1997" s="190"/>
      <c r="AN1997" s="190"/>
      <c r="AO1997" s="190"/>
      <c r="AP1997" s="151"/>
      <c r="AQ1997" s="322"/>
      <c r="AR1997" s="322"/>
      <c r="AS1997" s="322"/>
      <c r="AT1997" s="47"/>
      <c r="AU1997" s="47"/>
      <c r="AV1997" s="47"/>
      <c r="AW1997" s="47"/>
      <c r="AX1997" s="322"/>
      <c r="AY1997" s="98"/>
      <c r="AZ1997" s="98"/>
      <c r="BA1997" s="47"/>
      <c r="BB1997" s="47"/>
      <c r="BC1997" s="47"/>
      <c r="BD1997" s="47"/>
      <c r="BE1997" s="97"/>
      <c r="BF1997" s="49"/>
      <c r="BG1997" s="239"/>
      <c r="BH1997" s="342"/>
      <c r="BI1997" s="49"/>
      <c r="BJ1997" s="49"/>
      <c r="BK1997" s="49"/>
      <c r="BL1997" s="49"/>
      <c r="BM1997" s="49"/>
      <c r="BN1997" s="47"/>
      <c r="BO1997" s="49"/>
      <c r="BP1997" s="49"/>
      <c r="BQ1997" s="49"/>
      <c r="BR1997" s="323"/>
      <c r="BS1997" s="323"/>
      <c r="BT1997" s="323"/>
      <c r="BU1997" s="49"/>
      <c r="BV1997" s="49"/>
      <c r="BW1997" s="97"/>
      <c r="BX1997" s="97"/>
      <c r="BY1997" s="97"/>
      <c r="BZ1997" s="97"/>
      <c r="CA1997" s="49"/>
      <c r="CB1997" s="49"/>
      <c r="CC1997" s="49"/>
      <c r="CD1997" s="49"/>
      <c r="CE1997" s="49"/>
      <c r="CF1997" s="49"/>
      <c r="CG1997" s="49"/>
      <c r="CH1997" s="49"/>
      <c r="CI1997" s="97"/>
      <c r="CJ1997" s="97"/>
      <c r="CK1997" s="97"/>
      <c r="CL1997" s="97"/>
      <c r="CM1997" s="335"/>
      <c r="CN1997" s="337"/>
      <c r="CO1997" s="315" t="str">
        <f>IF(Формулы!R1997&gt;V1997,"22-?,Дата 14 - Прибыл из УФСИН; ","")&amp;IF(Формулы!Q1997&gt;Y1997,"25-?,Дата 13 - Выбыл в УФСИН;","")&amp;IF(YEAR(ДАННЫЕ!$F$1)=YEAR(ДАННЫЕ!B1997),IF(AT1997&gt;0,"","40-?, вявлен в текущем году! "),"")&amp;IF(YEAR($F$1)=YEAR(W1997),IF(X1997+Y1997&gt;0,"","23-стоит, 24,25 - куда выбыл? "),"")&amp;IF(X1997+Y1997&gt;0,IF(YEAR($F$1)=YEAR(W1997),"","24+25&gt;0? 23 - когда выбыл? "),"")&amp;IF(BA1997&lt;BB1997,"47&gt;=48; ","")&amp;IF(BA1997&lt;BC1997,"47&gt;=49; ","")&amp;IF(BA1997&lt;BD1997,"47&gt;=50; ","")&amp;IF(BE1997&gt;0,IF(BF1997&gt;0,IF(AU1997&gt;AV1997,"","41 и 42 - ? (51 и 52 &gt; 0);"),"51 &gt; 0 52 - ?;"),"")&amp;IF(AU1997&gt;0,IF(AV1997&gt;AU1997,"41&gt;42;","")&amp;IF(BE1997&gt;0,"","41&gt;0 51-?;"),"")&amp;IF(BF1997&gt;0,IF(BE1997&gt;0,"","52&gt;0 51-?;"),"")&amp;IF(AW1997&gt;=AX1997,"","43&gt;44;")&amp;IF(CA1997&gt;0,IF(AW1997&gt;0,"","71 &gt; 0 43-?;"),"")</f>
        <v/>
      </c>
    </row>
    <row r="1998" spans="1:93" ht="12" x14ac:dyDescent="0.2">
      <c r="A1998" s="45"/>
      <c r="B1998" s="46"/>
      <c r="C1998" s="121"/>
      <c r="D1998" s="121"/>
      <c r="E1998" s="336"/>
      <c r="F1998" s="122"/>
      <c r="G1998" s="46"/>
      <c r="H1998" s="45"/>
      <c r="I1998" s="45"/>
      <c r="J1998" s="45"/>
      <c r="K1998" s="45"/>
      <c r="L1998" s="45"/>
      <c r="M1998" s="46"/>
      <c r="N1998" s="46"/>
      <c r="O1998" s="48"/>
      <c r="P1998" s="48"/>
      <c r="Q1998" s="46"/>
      <c r="R1998" s="48"/>
      <c r="S1998" s="48"/>
      <c r="T1998" s="48"/>
      <c r="U1998" s="48"/>
      <c r="V1998" s="48"/>
      <c r="W1998" s="46"/>
      <c r="X1998" s="48"/>
      <c r="Y1998" s="48"/>
      <c r="Z1998" s="157"/>
      <c r="AA1998" s="47"/>
      <c r="AB1998" s="97"/>
      <c r="AC1998" s="49"/>
      <c r="AD1998" s="49"/>
      <c r="AE1998" s="49"/>
      <c r="AF1998" s="49"/>
      <c r="AG1998" s="49"/>
      <c r="AH1998" s="47"/>
      <c r="AI1998" s="47"/>
      <c r="AJ1998" s="47"/>
      <c r="AK1998" s="190"/>
      <c r="AL1998" s="190"/>
      <c r="AM1998" s="190"/>
      <c r="AN1998" s="190"/>
      <c r="AO1998" s="190"/>
      <c r="AP1998" s="151"/>
      <c r="AQ1998" s="322"/>
      <c r="AR1998" s="322"/>
      <c r="AS1998" s="322"/>
      <c r="AT1998" s="47"/>
      <c r="AU1998" s="47"/>
      <c r="AV1998" s="47"/>
      <c r="AW1998" s="47"/>
      <c r="AX1998" s="322"/>
      <c r="AY1998" s="98"/>
      <c r="AZ1998" s="98"/>
      <c r="BA1998" s="47"/>
      <c r="BB1998" s="47"/>
      <c r="BC1998" s="47"/>
      <c r="BD1998" s="47"/>
      <c r="BE1998" s="97"/>
      <c r="BF1998" s="49"/>
      <c r="BG1998" s="239"/>
      <c r="BH1998" s="342"/>
      <c r="BI1998" s="49"/>
      <c r="BJ1998" s="49"/>
      <c r="BK1998" s="49"/>
      <c r="BL1998" s="49"/>
      <c r="BM1998" s="49"/>
      <c r="BN1998" s="47"/>
      <c r="BO1998" s="49"/>
      <c r="BP1998" s="49"/>
      <c r="BQ1998" s="49"/>
      <c r="BR1998" s="323"/>
      <c r="BS1998" s="323"/>
      <c r="BT1998" s="323"/>
      <c r="BU1998" s="49"/>
      <c r="BV1998" s="49"/>
      <c r="BW1998" s="97"/>
      <c r="BX1998" s="97"/>
      <c r="BY1998" s="97"/>
      <c r="BZ1998" s="97"/>
      <c r="CA1998" s="49"/>
      <c r="CB1998" s="49"/>
      <c r="CC1998" s="49"/>
      <c r="CD1998" s="49"/>
      <c r="CE1998" s="49"/>
      <c r="CF1998" s="49"/>
      <c r="CG1998" s="49"/>
      <c r="CH1998" s="49"/>
      <c r="CI1998" s="97"/>
      <c r="CJ1998" s="97"/>
      <c r="CK1998" s="97"/>
      <c r="CL1998" s="97"/>
      <c r="CM1998" s="335"/>
      <c r="CN1998" s="337"/>
      <c r="CO1998" s="315" t="str">
        <f>IF(Формулы!R1998&gt;V1998,"22-?,Дата 14 - Прибыл из УФСИН; ","")&amp;IF(Формулы!Q1998&gt;Y1998,"25-?,Дата 13 - Выбыл в УФСИН;","")&amp;IF(YEAR(ДАННЫЕ!$F$1)=YEAR(ДАННЫЕ!B1998),IF(AT1998&gt;0,"","40-?, вявлен в текущем году! "),"")&amp;IF(YEAR($F$1)=YEAR(W1998),IF(X1998+Y1998&gt;0,"","23-стоит, 24,25 - куда выбыл? "),"")&amp;IF(X1998+Y1998&gt;0,IF(YEAR($F$1)=YEAR(W1998),"","24+25&gt;0? 23 - когда выбыл? "),"")&amp;IF(BA1998&lt;BB1998,"47&gt;=48; ","")&amp;IF(BA1998&lt;BC1998,"47&gt;=49; ","")&amp;IF(BA1998&lt;BD1998,"47&gt;=50; ","")&amp;IF(BE1998&gt;0,IF(BF1998&gt;0,IF(AU1998&gt;AV1998,"","41 и 42 - ? (51 и 52 &gt; 0);"),"51 &gt; 0 52 - ?;"),"")&amp;IF(AU1998&gt;0,IF(AV1998&gt;AU1998,"41&gt;42;","")&amp;IF(BE1998&gt;0,"","41&gt;0 51-?;"),"")&amp;IF(BF1998&gt;0,IF(BE1998&gt;0,"","52&gt;0 51-?;"),"")&amp;IF(AW1998&gt;=AX1998,"","43&gt;44;")&amp;IF(CA1998&gt;0,IF(AW1998&gt;0,"","71 &gt; 0 43-?;"),"")</f>
        <v/>
      </c>
    </row>
    <row r="1999" spans="1:93" ht="12" x14ac:dyDescent="0.2">
      <c r="A1999" s="45"/>
      <c r="B1999" s="46"/>
      <c r="C1999" s="121"/>
      <c r="D1999" s="121"/>
      <c r="E1999" s="336"/>
      <c r="F1999" s="122"/>
      <c r="G1999" s="46"/>
      <c r="H1999" s="45"/>
      <c r="I1999" s="45"/>
      <c r="J1999" s="45"/>
      <c r="K1999" s="45"/>
      <c r="L1999" s="45"/>
      <c r="M1999" s="46"/>
      <c r="N1999" s="46"/>
      <c r="O1999" s="48"/>
      <c r="P1999" s="48"/>
      <c r="Q1999" s="46"/>
      <c r="R1999" s="48"/>
      <c r="S1999" s="48"/>
      <c r="T1999" s="48"/>
      <c r="U1999" s="48"/>
      <c r="V1999" s="48"/>
      <c r="W1999" s="46"/>
      <c r="X1999" s="48"/>
      <c r="Y1999" s="48"/>
      <c r="Z1999" s="157"/>
      <c r="AA1999" s="47"/>
      <c r="AB1999" s="97"/>
      <c r="AC1999" s="49"/>
      <c r="AD1999" s="49"/>
      <c r="AE1999" s="49"/>
      <c r="AF1999" s="49"/>
      <c r="AG1999" s="49"/>
      <c r="AH1999" s="47"/>
      <c r="AI1999" s="47"/>
      <c r="AJ1999" s="47"/>
      <c r="AK1999" s="190"/>
      <c r="AL1999" s="190"/>
      <c r="AM1999" s="190"/>
      <c r="AN1999" s="190"/>
      <c r="AO1999" s="190"/>
      <c r="AP1999" s="151"/>
      <c r="AQ1999" s="322"/>
      <c r="AR1999" s="322"/>
      <c r="AS1999" s="322"/>
      <c r="AT1999" s="47"/>
      <c r="AU1999" s="47"/>
      <c r="AV1999" s="47"/>
      <c r="AW1999" s="47"/>
      <c r="AX1999" s="322"/>
      <c r="AY1999" s="98"/>
      <c r="AZ1999" s="98"/>
      <c r="BA1999" s="47"/>
      <c r="BB1999" s="47"/>
      <c r="BC1999" s="47"/>
      <c r="BD1999" s="47"/>
      <c r="BE1999" s="97"/>
      <c r="BF1999" s="49"/>
      <c r="BG1999" s="239"/>
      <c r="BH1999" s="342"/>
      <c r="BI1999" s="49"/>
      <c r="BJ1999" s="49"/>
      <c r="BK1999" s="49"/>
      <c r="BL1999" s="49"/>
      <c r="BM1999" s="49"/>
      <c r="BN1999" s="47"/>
      <c r="BO1999" s="49"/>
      <c r="BP1999" s="49"/>
      <c r="BQ1999" s="49"/>
      <c r="BR1999" s="323"/>
      <c r="BS1999" s="323"/>
      <c r="BT1999" s="323"/>
      <c r="BU1999" s="49"/>
      <c r="BV1999" s="49"/>
      <c r="BW1999" s="97"/>
      <c r="BX1999" s="97"/>
      <c r="BY1999" s="97"/>
      <c r="BZ1999" s="97"/>
      <c r="CA1999" s="49"/>
      <c r="CB1999" s="49"/>
      <c r="CC1999" s="49"/>
      <c r="CD1999" s="49"/>
      <c r="CE1999" s="49"/>
      <c r="CF1999" s="49"/>
      <c r="CG1999" s="49"/>
      <c r="CH1999" s="49"/>
      <c r="CI1999" s="97"/>
      <c r="CJ1999" s="97"/>
      <c r="CK1999" s="97"/>
      <c r="CL1999" s="97"/>
      <c r="CM1999" s="335"/>
      <c r="CN1999" s="337"/>
      <c r="CO1999" s="315" t="str">
        <f>IF(Формулы!R1999&gt;V1999,"22-?,Дата 14 - Прибыл из УФСИН; ","")&amp;IF(Формулы!Q1999&gt;Y1999,"25-?,Дата 13 - Выбыл в УФСИН;","")&amp;IF(YEAR(ДАННЫЕ!$F$1)=YEAR(ДАННЫЕ!B1999),IF(AT1999&gt;0,"","40-?, вявлен в текущем году! "),"")&amp;IF(YEAR($F$1)=YEAR(W1999),IF(X1999+Y1999&gt;0,"","23-стоит, 24,25 - куда выбыл? "),"")&amp;IF(X1999+Y1999&gt;0,IF(YEAR($F$1)=YEAR(W1999),"","24+25&gt;0? 23 - когда выбыл? "),"")&amp;IF(BA1999&lt;BB1999,"47&gt;=48; ","")&amp;IF(BA1999&lt;BC1999,"47&gt;=49; ","")&amp;IF(BA1999&lt;BD1999,"47&gt;=50; ","")&amp;IF(BE1999&gt;0,IF(BF1999&gt;0,IF(AU1999&gt;AV1999,"","41 и 42 - ? (51 и 52 &gt; 0);"),"51 &gt; 0 52 - ?;"),"")&amp;IF(AU1999&gt;0,IF(AV1999&gt;AU1999,"41&gt;42;","")&amp;IF(BE1999&gt;0,"","41&gt;0 51-?;"),"")&amp;IF(BF1999&gt;0,IF(BE1999&gt;0,"","52&gt;0 51-?;"),"")&amp;IF(AW1999&gt;=AX1999,"","43&gt;44;")&amp;IF(CA1999&gt;0,IF(AW1999&gt;0,"","71 &gt; 0 43-?;"),"")</f>
        <v/>
      </c>
    </row>
    <row r="2000" spans="1:93" ht="12" x14ac:dyDescent="0.2">
      <c r="A2000" s="45"/>
      <c r="B2000" s="46"/>
      <c r="C2000" s="121"/>
      <c r="D2000" s="121"/>
      <c r="E2000" s="336"/>
      <c r="F2000" s="122"/>
      <c r="G2000" s="46"/>
      <c r="H2000" s="45"/>
      <c r="I2000" s="45"/>
      <c r="J2000" s="45"/>
      <c r="K2000" s="45"/>
      <c r="L2000" s="45"/>
      <c r="M2000" s="46"/>
      <c r="N2000" s="46"/>
      <c r="O2000" s="48"/>
      <c r="P2000" s="48"/>
      <c r="Q2000" s="46"/>
      <c r="R2000" s="48"/>
      <c r="S2000" s="48"/>
      <c r="T2000" s="48"/>
      <c r="U2000" s="48"/>
      <c r="V2000" s="48"/>
      <c r="W2000" s="46"/>
      <c r="X2000" s="48"/>
      <c r="Y2000" s="48"/>
      <c r="Z2000" s="157"/>
      <c r="AA2000" s="47"/>
      <c r="AB2000" s="97"/>
      <c r="AC2000" s="49"/>
      <c r="AD2000" s="49"/>
      <c r="AE2000" s="49"/>
      <c r="AF2000" s="49"/>
      <c r="AG2000" s="49"/>
      <c r="AH2000" s="47"/>
      <c r="AI2000" s="47"/>
      <c r="AJ2000" s="47"/>
      <c r="AK2000" s="190"/>
      <c r="AL2000" s="190"/>
      <c r="AM2000" s="190"/>
      <c r="AN2000" s="190"/>
      <c r="AO2000" s="190"/>
      <c r="AP2000" s="151"/>
      <c r="AQ2000" s="322"/>
      <c r="AR2000" s="322"/>
      <c r="AS2000" s="322"/>
      <c r="AT2000" s="47"/>
      <c r="AU2000" s="47"/>
      <c r="AV2000" s="47"/>
      <c r="AW2000" s="47"/>
      <c r="AX2000" s="322"/>
      <c r="AY2000" s="98"/>
      <c r="AZ2000" s="98"/>
      <c r="BA2000" s="47"/>
      <c r="BB2000" s="47"/>
      <c r="BC2000" s="47"/>
      <c r="BD2000" s="47"/>
      <c r="BE2000" s="97"/>
      <c r="BF2000" s="49"/>
      <c r="BG2000" s="239"/>
      <c r="BH2000" s="342"/>
      <c r="BI2000" s="49"/>
      <c r="BJ2000" s="49"/>
      <c r="BK2000" s="49"/>
      <c r="BL2000" s="49"/>
      <c r="BM2000" s="49"/>
      <c r="BN2000" s="47"/>
      <c r="BO2000" s="49"/>
      <c r="BP2000" s="49"/>
      <c r="BQ2000" s="49"/>
      <c r="BR2000" s="323"/>
      <c r="BS2000" s="323"/>
      <c r="BT2000" s="323"/>
      <c r="BU2000" s="49"/>
      <c r="BV2000" s="49"/>
      <c r="BW2000" s="97"/>
      <c r="BX2000" s="97"/>
      <c r="BY2000" s="97"/>
      <c r="BZ2000" s="97"/>
      <c r="CA2000" s="49"/>
      <c r="CB2000" s="49"/>
      <c r="CC2000" s="49"/>
      <c r="CD2000" s="49"/>
      <c r="CE2000" s="49"/>
      <c r="CF2000" s="49"/>
      <c r="CG2000" s="49"/>
      <c r="CH2000" s="49"/>
      <c r="CI2000" s="97"/>
      <c r="CJ2000" s="97"/>
      <c r="CK2000" s="97"/>
      <c r="CL2000" s="97"/>
      <c r="CM2000" s="335"/>
      <c r="CN2000" s="337"/>
      <c r="CO2000" s="315" t="str">
        <f>IF(Формулы!R2000&gt;V2000,"22-?,Дата 14 - Прибыл из УФСИН; ","")&amp;IF(Формулы!Q2000&gt;Y2000,"25-?,Дата 13 - Выбыл в УФСИН;","")&amp;IF(YEAR(ДАННЫЕ!$F$1)=YEAR(ДАННЫЕ!B2000),IF(AT2000&gt;0,"","40-?, вявлен в текущем году! "),"")&amp;IF(YEAR($F$1)=YEAR(W2000),IF(X2000+Y2000&gt;0,"","23-стоит, 24,25 - куда выбыл? "),"")&amp;IF(X2000+Y2000&gt;0,IF(YEAR($F$1)=YEAR(W2000),"","24+25&gt;0? 23 - когда выбыл? "),"")&amp;IF(BA2000&lt;BB2000,"47&gt;=48; ","")&amp;IF(BA2000&lt;BC2000,"47&gt;=49; ","")&amp;IF(BA2000&lt;BD2000,"47&gt;=50; ","")&amp;IF(BE2000&gt;0,IF(BF2000&gt;0,IF(AU2000&gt;AV2000,"","41 и 42 - ? (51 и 52 &gt; 0);"),"51 &gt; 0 52 - ?;"),"")&amp;IF(AU2000&gt;0,IF(AV2000&gt;AU2000,"41&gt;42;","")&amp;IF(BE2000&gt;0,"","41&gt;0 51-?;"),"")&amp;IF(BF2000&gt;0,IF(BE2000&gt;0,"","52&gt;0 51-?;"),"")&amp;IF(AW2000&gt;=AX2000,"","43&gt;44;")&amp;IF(CA2000&gt;0,IF(AW2000&gt;0,"","71 &gt; 0 43-?;"),"")</f>
        <v/>
      </c>
    </row>
    <row r="2001" spans="1:93" ht="12" x14ac:dyDescent="0.2">
      <c r="A2001" s="45"/>
      <c r="B2001" s="46"/>
      <c r="C2001" s="121"/>
      <c r="D2001" s="121"/>
      <c r="E2001" s="336"/>
      <c r="F2001" s="122"/>
      <c r="G2001" s="46"/>
      <c r="H2001" s="45"/>
      <c r="I2001" s="45"/>
      <c r="J2001" s="45"/>
      <c r="K2001" s="45"/>
      <c r="L2001" s="45"/>
      <c r="M2001" s="46"/>
      <c r="N2001" s="46"/>
      <c r="O2001" s="48"/>
      <c r="P2001" s="48"/>
      <c r="Q2001" s="46"/>
      <c r="R2001" s="48"/>
      <c r="S2001" s="48"/>
      <c r="T2001" s="48"/>
      <c r="U2001" s="48"/>
      <c r="V2001" s="48"/>
      <c r="W2001" s="46"/>
      <c r="X2001" s="48"/>
      <c r="Y2001" s="48"/>
      <c r="Z2001" s="157"/>
      <c r="AA2001" s="47"/>
      <c r="AB2001" s="97"/>
      <c r="AC2001" s="49"/>
      <c r="AD2001" s="49"/>
      <c r="AE2001" s="49"/>
      <c r="AF2001" s="49"/>
      <c r="AG2001" s="49"/>
      <c r="AH2001" s="47"/>
      <c r="AI2001" s="47"/>
      <c r="AJ2001" s="47"/>
      <c r="AK2001" s="190"/>
      <c r="AL2001" s="190"/>
      <c r="AM2001" s="190"/>
      <c r="AN2001" s="190"/>
      <c r="AO2001" s="190"/>
      <c r="AP2001" s="151"/>
      <c r="AQ2001" s="322"/>
      <c r="AR2001" s="322"/>
      <c r="AS2001" s="322"/>
      <c r="AT2001" s="47"/>
      <c r="AU2001" s="47"/>
      <c r="AV2001" s="47"/>
      <c r="AW2001" s="47"/>
      <c r="AX2001" s="322"/>
      <c r="AY2001" s="98"/>
      <c r="AZ2001" s="98"/>
      <c r="BA2001" s="47"/>
      <c r="BB2001" s="47"/>
      <c r="BC2001" s="47"/>
      <c r="BD2001" s="47"/>
      <c r="BE2001" s="97"/>
      <c r="BF2001" s="49"/>
      <c r="BG2001" s="239"/>
      <c r="BH2001" s="342"/>
      <c r="BI2001" s="49"/>
      <c r="BJ2001" s="49"/>
      <c r="BK2001" s="49"/>
      <c r="BL2001" s="49"/>
      <c r="BM2001" s="49"/>
      <c r="BN2001" s="47"/>
      <c r="BO2001" s="49"/>
      <c r="BP2001" s="49"/>
      <c r="BQ2001" s="49"/>
      <c r="BR2001" s="323"/>
      <c r="BS2001" s="323"/>
      <c r="BT2001" s="323"/>
      <c r="BU2001" s="49"/>
      <c r="BV2001" s="49"/>
      <c r="BW2001" s="97"/>
      <c r="BX2001" s="97"/>
      <c r="BY2001" s="97"/>
      <c r="BZ2001" s="97"/>
      <c r="CA2001" s="49"/>
      <c r="CB2001" s="49"/>
      <c r="CC2001" s="49"/>
      <c r="CD2001" s="49"/>
      <c r="CE2001" s="49"/>
      <c r="CF2001" s="49"/>
      <c r="CG2001" s="49"/>
      <c r="CH2001" s="49"/>
      <c r="CI2001" s="97"/>
      <c r="CJ2001" s="97"/>
      <c r="CK2001" s="97"/>
      <c r="CL2001" s="97"/>
      <c r="CM2001" s="335"/>
      <c r="CN2001" s="337"/>
      <c r="CO2001" s="315" t="str">
        <f>IF(Формулы!R2001&gt;V2001,"22-?,Дата 14 - Прибыл из УФСИН; ","")&amp;IF(Формулы!Q2001&gt;Y2001,"25-?,Дата 13 - Выбыл в УФСИН;","")&amp;IF(YEAR(ДАННЫЕ!$F$1)=YEAR(ДАННЫЕ!B2001),IF(AT2001&gt;0,"","40-?, вявлен в текущем году! "),"")&amp;IF(YEAR($F$1)=YEAR(W2001),IF(X2001+Y2001&gt;0,"","23-стоит, 24,25 - куда выбыл? "),"")&amp;IF(X2001+Y2001&gt;0,IF(YEAR($F$1)=YEAR(W2001),"","24+25&gt;0? 23 - когда выбыл? "),"")&amp;IF(BA2001&lt;BB2001,"47&gt;=48; ","")&amp;IF(BA2001&lt;BC2001,"47&gt;=49; ","")&amp;IF(BA2001&lt;BD2001,"47&gt;=50; ","")&amp;IF(BE2001&gt;0,IF(BF2001&gt;0,IF(AU2001&gt;AV2001,"","41 и 42 - ? (51 и 52 &gt; 0);"),"51 &gt; 0 52 - ?;"),"")&amp;IF(AU2001&gt;0,IF(AV2001&gt;AU2001,"41&gt;42;","")&amp;IF(BE2001&gt;0,"","41&gt;0 51-?;"),"")&amp;IF(BF2001&gt;0,IF(BE2001&gt;0,"","52&gt;0 51-?;"),"")&amp;IF(AW2001&gt;=AX2001,"","43&gt;44;")&amp;IF(CA2001&gt;0,IF(AW2001&gt;0,"","71 &gt; 0 43-?;"),"")</f>
        <v/>
      </c>
    </row>
  </sheetData>
  <sheetProtection formatCells="0" formatColumns="0" formatRows="0" insertColumns="0" insertRows="0" insertHyperlinks="0" deleteColumns="0" deleteRows="0" sort="0" autoFilter="0" pivotTables="0"/>
  <autoFilter ref="A6:CN1001"/>
  <dataConsolidate/>
  <mergeCells count="38">
    <mergeCell ref="CO1:CO3"/>
    <mergeCell ref="CN1:CN3"/>
    <mergeCell ref="CI2:CL2"/>
    <mergeCell ref="CI1:CL1"/>
    <mergeCell ref="U1:AC1"/>
    <mergeCell ref="BW2:BZ2"/>
    <mergeCell ref="CG2:CG3"/>
    <mergeCell ref="CH2:CH3"/>
    <mergeCell ref="AY2:BD2"/>
    <mergeCell ref="BI2:BJ2"/>
    <mergeCell ref="AD1:AF1"/>
    <mergeCell ref="H2:H3"/>
    <mergeCell ref="CC2:CF2"/>
    <mergeCell ref="BN2:BP2"/>
    <mergeCell ref="J2:L2"/>
    <mergeCell ref="CA2:CA3"/>
    <mergeCell ref="BE2:BF2"/>
    <mergeCell ref="AC2:AT2"/>
    <mergeCell ref="AU2:AX2"/>
    <mergeCell ref="I2:I3"/>
    <mergeCell ref="W2:Y2"/>
    <mergeCell ref="BG2:BH2"/>
    <mergeCell ref="G2:G3"/>
    <mergeCell ref="B2:E2"/>
    <mergeCell ref="BW1:CH1"/>
    <mergeCell ref="A1:E1"/>
    <mergeCell ref="F1:G1"/>
    <mergeCell ref="A2:A3"/>
    <mergeCell ref="CB2:CB3"/>
    <mergeCell ref="I1:T1"/>
    <mergeCell ref="BU2:BV2"/>
    <mergeCell ref="BI1:BV1"/>
    <mergeCell ref="U2:V2"/>
    <mergeCell ref="M2:N2"/>
    <mergeCell ref="BQ2:BT2"/>
    <mergeCell ref="O2:Q2"/>
    <mergeCell ref="BK2:BM2"/>
    <mergeCell ref="R2:T2"/>
  </mergeCells>
  <phoneticPr fontId="0" type="noConversion"/>
  <dataValidations count="19">
    <dataValidation type="list" allowBlank="1" showInputMessage="1" showErrorMessage="1" sqref="R7:V2001 CA7:CG2001 O7:P2001 BI7:BM2001 AY7:AY2001 BO7:BQ2001 BU7:BV2001 X7:Y2001 J7:L2001 BA7:BD2001">
      <formula1>з01</formula1>
    </dataValidation>
    <dataValidation type="list" allowBlank="1" showInputMessage="1" showErrorMessage="1" sqref="CH7:CH2001 AC7:AE2001 AT7:AT2001 AP7:AP2001 AH7:AN2001">
      <formula1>з012</formula1>
    </dataValidation>
    <dataValidation type="whole" allowBlank="1" showInputMessage="1" showErrorMessage="1" sqref="BF7:BF2001">
      <formula1>1</formula1>
      <formula2>9999</formula2>
    </dataValidation>
    <dataValidation type="whole" allowBlank="1" showInputMessage="1" showErrorMessage="1" sqref="AU7:AW2001">
      <formula1>1</formula1>
      <formula2>99</formula2>
    </dataValidation>
    <dataValidation type="list" allowBlank="1" showInputMessage="1" showErrorMessage="1" sqref="AA7:AA2001">
      <formula1>Стадия</formula1>
    </dataValidation>
    <dataValidation type="list" allowBlank="1" showInputMessage="1" showErrorMessage="1" sqref="O1:T1 I1:L1">
      <formula1>ЛПУ</formula1>
    </dataValidation>
    <dataValidation type="list" allowBlank="1" showInputMessage="1" showErrorMessage="1" sqref="F7:F2001">
      <formula1>Пол</formula1>
    </dataValidation>
    <dataValidation type="list" allowBlank="1" showInputMessage="1" showErrorMessage="1" sqref="AZ7:AZ2001">
      <formula1>Tbc</formula1>
    </dataValidation>
    <dataValidation type="list" allowBlank="1" showInputMessage="1" showErrorMessage="1" sqref="AF7:AG2001 AO7:AO1048576">
      <formula1>З123</formula1>
    </dataValidation>
    <dataValidation type="list" allowBlank="1" showInputMessage="1" showErrorMessage="1" sqref="BN7:BN2001 I7:I2001">
      <formula1>МКБ10</formula1>
    </dataValidation>
    <dataValidation type="date" operator="greaterThan" allowBlank="1" showInputMessage="1" showErrorMessage="1" sqref="B7:B2001 Q7:Q2001 BW7:BZ2001 AB7:AB2001 W7:W2001 BG7:BG2001 BE7:BE2001 CI7:CM2001 G7:G2001">
      <formula1>1</formula1>
    </dataValidation>
    <dataValidation type="date" operator="greaterThan" allowBlank="1" showInputMessage="1" showErrorMessage="1" sqref="M1:N5 M7:N1048576">
      <formula1>32874</formula1>
    </dataValidation>
    <dataValidation operator="greaterThan" allowBlank="1" showInputMessage="1" showErrorMessage="1" sqref="CN6 CN1:CN4 CN2002:CN1048576"/>
    <dataValidation type="list" allowBlank="1" showInputMessage="1" showErrorMessage="1" sqref="Z7:Z1048576">
      <formula1>Пути_передачи</formula1>
    </dataValidation>
    <dataValidation type="list" allowBlank="1" showErrorMessage="1" sqref="BR7:BT2001">
      <formula1>з01</formula1>
      <formula2>0</formula2>
    </dataValidation>
    <dataValidation type="date" operator="greaterThan" allowBlank="1" showErrorMessage="1" sqref="CN7:CN2001">
      <formula1>1</formula1>
      <formula2>0</formula2>
    </dataValidation>
    <dataValidation type="list" allowBlank="1" showErrorMessage="1" sqref="AQ7:AQ2001">
      <formula1>З123</formula1>
      <formula2>0</formula2>
    </dataValidation>
    <dataValidation type="list" allowBlank="1" showErrorMessage="1" sqref="AR7:AS2001">
      <formula1>з012</formula1>
      <formula2>0</formula2>
    </dataValidation>
    <dataValidation type="whole" allowBlank="1" showErrorMessage="1" sqref="AX7:AX2001">
      <formula1>1</formula1>
      <formula2>99</formula2>
    </dataValidation>
  </dataValidations>
  <pageMargins left="0.39370078740157483" right="0.39370078740157483" top="0.39370078740157483" bottom="0.39370078740157483" header="0.31496062992125984" footer="0.31496062992125984"/>
  <pageSetup paperSize="9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31"/>
  <sheetViews>
    <sheetView topLeftCell="A10" workbookViewId="0">
      <selection activeCell="D10" sqref="D10:O10"/>
    </sheetView>
  </sheetViews>
  <sheetFormatPr defaultRowHeight="12.75" x14ac:dyDescent="0.2"/>
  <cols>
    <col min="1" max="1" width="3" style="41" customWidth="1"/>
    <col min="2" max="9" width="9.140625" style="41"/>
    <col min="10" max="10" width="8.85546875" style="41" customWidth="1"/>
    <col min="11" max="12" width="9.140625" style="41"/>
    <col min="13" max="13" width="3.7109375" style="41" customWidth="1"/>
    <col min="14" max="17" width="9.140625" style="41"/>
    <col min="18" max="18" width="3.140625" style="41" customWidth="1"/>
    <col min="19" max="16384" width="9.140625" style="41"/>
  </cols>
  <sheetData>
    <row r="1" spans="2:17" ht="21" customHeight="1" thickBot="1" x14ac:dyDescent="0.25"/>
    <row r="2" spans="2:17" ht="13.5" thickBot="1" x14ac:dyDescent="0.25">
      <c r="E2" s="443" t="s">
        <v>382</v>
      </c>
      <c r="F2" s="444"/>
      <c r="G2" s="444"/>
      <c r="H2" s="444"/>
      <c r="I2" s="444"/>
      <c r="J2" s="444"/>
      <c r="K2" s="444"/>
      <c r="L2" s="444"/>
      <c r="M2" s="444"/>
      <c r="N2" s="445"/>
    </row>
    <row r="3" spans="2:17" ht="13.5" thickBot="1" x14ac:dyDescent="0.25"/>
    <row r="4" spans="2:17" ht="13.5" thickBot="1" x14ac:dyDescent="0.25">
      <c r="E4" s="420" t="s">
        <v>383</v>
      </c>
      <c r="F4" s="421"/>
      <c r="G4" s="421"/>
      <c r="H4" s="421"/>
      <c r="I4" s="421"/>
      <c r="J4" s="421"/>
      <c r="K4" s="421"/>
      <c r="L4" s="421"/>
      <c r="M4" s="421"/>
      <c r="N4" s="422"/>
    </row>
    <row r="5" spans="2:17" ht="13.5" thickBot="1" x14ac:dyDescent="0.25"/>
    <row r="6" spans="2:17" ht="52.5" customHeight="1" thickBot="1" x14ac:dyDescent="0.25">
      <c r="D6" s="450" t="s">
        <v>384</v>
      </c>
      <c r="E6" s="451"/>
      <c r="F6" s="451"/>
      <c r="G6" s="451"/>
      <c r="H6" s="451"/>
      <c r="I6" s="451"/>
      <c r="J6" s="451"/>
      <c r="K6" s="451"/>
      <c r="L6" s="451"/>
      <c r="M6" s="451"/>
      <c r="N6" s="451"/>
      <c r="O6" s="452"/>
    </row>
    <row r="7" spans="2:17" ht="13.5" thickBot="1" x14ac:dyDescent="0.25"/>
    <row r="8" spans="2:17" ht="13.5" thickBot="1" x14ac:dyDescent="0.25">
      <c r="E8" s="420" t="s">
        <v>385</v>
      </c>
      <c r="F8" s="421"/>
      <c r="G8" s="421"/>
      <c r="H8" s="421"/>
      <c r="I8" s="421"/>
      <c r="J8" s="421"/>
      <c r="K8" s="421"/>
      <c r="L8" s="421"/>
      <c r="M8" s="421"/>
      <c r="N8" s="422"/>
    </row>
    <row r="9" spans="2:17" ht="13.5" thickBot="1" x14ac:dyDescent="0.25"/>
    <row r="10" spans="2:17" ht="21" customHeight="1" x14ac:dyDescent="0.2">
      <c r="D10" s="453" t="s">
        <v>415</v>
      </c>
      <c r="E10" s="454"/>
      <c r="F10" s="454"/>
      <c r="G10" s="454"/>
      <c r="H10" s="454"/>
      <c r="I10" s="454"/>
      <c r="J10" s="454"/>
      <c r="K10" s="454"/>
      <c r="L10" s="454"/>
      <c r="M10" s="454"/>
      <c r="N10" s="454"/>
      <c r="O10" s="455"/>
    </row>
    <row r="11" spans="2:17" ht="16.5" customHeight="1" thickBot="1" x14ac:dyDescent="0.25">
      <c r="D11" s="447" t="str">
        <f>"за "&amp;YEAR(ДАННЫЕ!F1)&amp;" г."</f>
        <v>за 2020 г.</v>
      </c>
      <c r="E11" s="448"/>
      <c r="F11" s="448"/>
      <c r="G11" s="448"/>
      <c r="H11" s="448"/>
      <c r="I11" s="448"/>
      <c r="J11" s="448"/>
      <c r="K11" s="448"/>
      <c r="L11" s="448"/>
      <c r="M11" s="448"/>
      <c r="N11" s="448"/>
      <c r="O11" s="449"/>
    </row>
    <row r="12" spans="2:17" ht="28.5" customHeight="1" thickBot="1" x14ac:dyDescent="0.25"/>
    <row r="13" spans="2:17" ht="13.5" thickBot="1" x14ac:dyDescent="0.25">
      <c r="B13" s="433" t="s">
        <v>386</v>
      </c>
      <c r="C13" s="434"/>
      <c r="D13" s="434"/>
      <c r="E13" s="434"/>
      <c r="F13" s="434"/>
      <c r="G13" s="434"/>
      <c r="H13" s="434"/>
      <c r="I13" s="435"/>
      <c r="J13" s="433" t="s">
        <v>387</v>
      </c>
      <c r="K13" s="434"/>
      <c r="L13" s="435"/>
      <c r="N13" s="443" t="s">
        <v>395</v>
      </c>
      <c r="O13" s="444"/>
      <c r="P13" s="444"/>
      <c r="Q13" s="445"/>
    </row>
    <row r="14" spans="2:17" x14ac:dyDescent="0.2">
      <c r="B14" s="409" t="s">
        <v>388</v>
      </c>
      <c r="C14" s="410"/>
      <c r="D14" s="410"/>
      <c r="E14" s="410"/>
      <c r="F14" s="410"/>
      <c r="G14" s="410"/>
      <c r="H14" s="410"/>
      <c r="I14" s="411"/>
      <c r="J14" s="105"/>
      <c r="K14" s="66"/>
      <c r="L14" s="104"/>
      <c r="N14" s="446" t="s">
        <v>396</v>
      </c>
      <c r="O14" s="446"/>
      <c r="P14" s="446"/>
      <c r="Q14" s="446"/>
    </row>
    <row r="15" spans="2:17" x14ac:dyDescent="0.2">
      <c r="B15" s="409" t="s">
        <v>401</v>
      </c>
      <c r="C15" s="410"/>
      <c r="D15" s="410"/>
      <c r="E15" s="410"/>
      <c r="F15" s="410"/>
      <c r="G15" s="410"/>
      <c r="H15" s="410"/>
      <c r="I15" s="411"/>
      <c r="J15" s="412" t="s">
        <v>392</v>
      </c>
      <c r="K15" s="413"/>
      <c r="L15" s="414"/>
      <c r="N15" s="436" t="s">
        <v>397</v>
      </c>
      <c r="O15" s="436"/>
      <c r="P15" s="436"/>
      <c r="Q15" s="436"/>
    </row>
    <row r="16" spans="2:17" x14ac:dyDescent="0.2">
      <c r="B16" s="409" t="s">
        <v>389</v>
      </c>
      <c r="C16" s="410"/>
      <c r="D16" s="410"/>
      <c r="E16" s="410"/>
      <c r="F16" s="410"/>
      <c r="G16" s="410"/>
      <c r="H16" s="410"/>
      <c r="I16" s="411"/>
      <c r="J16" s="102"/>
      <c r="K16" s="66"/>
      <c r="L16" s="104"/>
      <c r="N16" s="436" t="s">
        <v>428</v>
      </c>
      <c r="O16" s="436"/>
      <c r="P16" s="436"/>
      <c r="Q16" s="436"/>
    </row>
    <row r="17" spans="2:18" x14ac:dyDescent="0.2">
      <c r="B17" s="409" t="s">
        <v>402</v>
      </c>
      <c r="C17" s="410"/>
      <c r="D17" s="410"/>
      <c r="E17" s="410"/>
      <c r="F17" s="410"/>
      <c r="G17" s="410"/>
      <c r="H17" s="410"/>
      <c r="I17" s="411"/>
      <c r="J17" s="412" t="s">
        <v>393</v>
      </c>
      <c r="K17" s="413"/>
      <c r="L17" s="414"/>
      <c r="N17" s="436" t="s">
        <v>398</v>
      </c>
      <c r="O17" s="436"/>
      <c r="P17" s="436"/>
      <c r="Q17" s="436"/>
    </row>
    <row r="18" spans="2:18" x14ac:dyDescent="0.2">
      <c r="B18" s="409" t="s">
        <v>403</v>
      </c>
      <c r="C18" s="410"/>
      <c r="D18" s="410"/>
      <c r="E18" s="410"/>
      <c r="F18" s="410"/>
      <c r="G18" s="410"/>
      <c r="H18" s="410"/>
      <c r="I18" s="411"/>
      <c r="J18" s="105"/>
      <c r="K18" s="66"/>
      <c r="L18" s="104"/>
      <c r="N18" s="65"/>
      <c r="O18" s="65"/>
      <c r="P18" s="65"/>
      <c r="Q18" s="65"/>
    </row>
    <row r="19" spans="2:18" x14ac:dyDescent="0.2">
      <c r="B19" s="409" t="s">
        <v>404</v>
      </c>
      <c r="C19" s="410"/>
      <c r="D19" s="410"/>
      <c r="E19" s="410"/>
      <c r="F19" s="410"/>
      <c r="G19" s="410"/>
      <c r="H19" s="410"/>
      <c r="I19" s="411"/>
      <c r="J19" s="105"/>
      <c r="K19" s="66"/>
      <c r="L19" s="104"/>
      <c r="N19" s="436" t="s">
        <v>399</v>
      </c>
      <c r="O19" s="436"/>
      <c r="P19" s="436"/>
      <c r="Q19" s="436"/>
    </row>
    <row r="20" spans="2:18" x14ac:dyDescent="0.2">
      <c r="B20" s="409" t="s">
        <v>405</v>
      </c>
      <c r="C20" s="410"/>
      <c r="D20" s="410"/>
      <c r="E20" s="410"/>
      <c r="F20" s="410"/>
      <c r="G20" s="410"/>
      <c r="H20" s="410"/>
      <c r="I20" s="411"/>
      <c r="J20" s="105"/>
      <c r="K20" s="103"/>
      <c r="L20" s="104"/>
      <c r="N20" s="436" t="s">
        <v>399</v>
      </c>
      <c r="O20" s="436"/>
      <c r="P20" s="436"/>
      <c r="Q20" s="436"/>
    </row>
    <row r="21" spans="2:18" ht="13.5" thickBot="1" x14ac:dyDescent="0.25">
      <c r="B21" s="409" t="s">
        <v>390</v>
      </c>
      <c r="C21" s="410"/>
      <c r="D21" s="410"/>
      <c r="E21" s="410"/>
      <c r="F21" s="410"/>
      <c r="G21" s="410"/>
      <c r="H21" s="410"/>
      <c r="I21" s="411"/>
      <c r="J21" s="105"/>
      <c r="K21" s="66"/>
      <c r="L21" s="104"/>
      <c r="N21" s="65"/>
    </row>
    <row r="22" spans="2:18" ht="13.5" thickBot="1" x14ac:dyDescent="0.25">
      <c r="B22" s="423" t="s">
        <v>391</v>
      </c>
      <c r="C22" s="424"/>
      <c r="D22" s="424"/>
      <c r="E22" s="424"/>
      <c r="F22" s="424"/>
      <c r="G22" s="424"/>
      <c r="H22" s="424"/>
      <c r="I22" s="425"/>
      <c r="J22" s="412" t="s">
        <v>394</v>
      </c>
      <c r="K22" s="413"/>
      <c r="L22" s="414"/>
      <c r="N22" s="420" t="s">
        <v>400</v>
      </c>
      <c r="O22" s="421"/>
      <c r="P22" s="421"/>
      <c r="Q22" s="422"/>
    </row>
    <row r="23" spans="2:18" x14ac:dyDescent="0.2">
      <c r="B23" s="409" t="s">
        <v>406</v>
      </c>
      <c r="C23" s="410"/>
      <c r="D23" s="410"/>
      <c r="E23" s="410"/>
      <c r="F23" s="410"/>
      <c r="G23" s="410"/>
      <c r="H23" s="410"/>
      <c r="I23" s="411"/>
      <c r="J23" s="105"/>
      <c r="K23" s="103"/>
      <c r="L23" s="104"/>
    </row>
    <row r="24" spans="2:18" x14ac:dyDescent="0.2">
      <c r="B24" s="106"/>
      <c r="C24" s="107"/>
      <c r="D24" s="107"/>
      <c r="E24" s="107"/>
      <c r="F24" s="107"/>
      <c r="G24" s="107"/>
      <c r="H24" s="107"/>
      <c r="I24" s="108"/>
      <c r="J24" s="106"/>
      <c r="K24" s="107"/>
      <c r="L24" s="108"/>
    </row>
    <row r="25" spans="2:18" ht="26.25" customHeight="1" x14ac:dyDescent="0.2">
      <c r="K25" s="65"/>
    </row>
    <row r="26" spans="2:18" ht="18.75" customHeight="1" x14ac:dyDescent="0.2">
      <c r="B26" s="439" t="s">
        <v>407</v>
      </c>
      <c r="C26" s="440"/>
      <c r="D26" s="440"/>
      <c r="E26" s="440"/>
      <c r="F26" s="440"/>
      <c r="G26" s="441" t="str">
        <f xml:space="preserve"> ДАННЫЕ!I1</f>
        <v>БУЗ УР "ГКБ № 7 МЗ УР"</v>
      </c>
      <c r="H26" s="441"/>
      <c r="I26" s="441"/>
      <c r="J26" s="441"/>
      <c r="K26" s="441"/>
      <c r="L26" s="441"/>
      <c r="M26" s="441"/>
      <c r="N26" s="441"/>
      <c r="O26" s="441"/>
      <c r="P26" s="441"/>
      <c r="Q26" s="442"/>
    </row>
    <row r="27" spans="2:18" ht="21.75" customHeight="1" thickBot="1" x14ac:dyDescent="0.25">
      <c r="B27" s="437" t="s">
        <v>408</v>
      </c>
      <c r="C27" s="438"/>
      <c r="D27" s="113"/>
      <c r="E27" s="113"/>
      <c r="F27" s="113"/>
      <c r="G27" s="109"/>
      <c r="H27" s="109"/>
      <c r="I27" s="109"/>
      <c r="J27" s="109"/>
      <c r="K27" s="109"/>
      <c r="L27" s="109"/>
      <c r="M27" s="109"/>
      <c r="N27" s="109"/>
      <c r="O27" s="109"/>
      <c r="P27" s="109"/>
      <c r="Q27" s="110"/>
      <c r="R27" s="68"/>
    </row>
    <row r="28" spans="2:18" ht="16.5" customHeight="1" thickBot="1" x14ac:dyDescent="0.25">
      <c r="B28" s="428" t="s">
        <v>409</v>
      </c>
      <c r="C28" s="429"/>
      <c r="D28" s="430" t="s">
        <v>409</v>
      </c>
      <c r="E28" s="431"/>
      <c r="F28" s="431"/>
      <c r="G28" s="431"/>
      <c r="H28" s="431"/>
      <c r="I28" s="431"/>
      <c r="J28" s="431"/>
      <c r="K28" s="431"/>
      <c r="L28" s="431"/>
      <c r="M28" s="431"/>
      <c r="N28" s="431"/>
      <c r="O28" s="431"/>
      <c r="P28" s="431"/>
      <c r="Q28" s="432"/>
      <c r="R28" s="68"/>
    </row>
    <row r="29" spans="2:18" ht="30" customHeight="1" x14ac:dyDescent="0.2">
      <c r="B29" s="407" t="s">
        <v>411</v>
      </c>
      <c r="C29" s="408"/>
      <c r="D29" s="407" t="s">
        <v>410</v>
      </c>
      <c r="E29" s="426"/>
      <c r="F29" s="426"/>
      <c r="G29" s="426"/>
      <c r="H29" s="427"/>
      <c r="I29" s="427"/>
      <c r="J29" s="427"/>
      <c r="K29" s="427"/>
      <c r="L29" s="427"/>
      <c r="M29" s="416"/>
      <c r="N29" s="416"/>
      <c r="O29" s="416"/>
      <c r="P29" s="416"/>
      <c r="Q29" s="408"/>
    </row>
    <row r="30" spans="2:18" ht="13.5" thickBot="1" x14ac:dyDescent="0.25">
      <c r="B30" s="415">
        <v>1</v>
      </c>
      <c r="C30" s="415"/>
      <c r="D30" s="418">
        <v>2</v>
      </c>
      <c r="E30" s="419"/>
      <c r="F30" s="419"/>
      <c r="G30" s="419"/>
      <c r="H30" s="415">
        <v>3</v>
      </c>
      <c r="I30" s="415"/>
      <c r="J30" s="415"/>
      <c r="K30" s="415"/>
      <c r="L30" s="415"/>
      <c r="M30" s="415">
        <v>4</v>
      </c>
      <c r="N30" s="415"/>
      <c r="O30" s="415"/>
      <c r="P30" s="415"/>
      <c r="Q30" s="415"/>
    </row>
    <row r="31" spans="2:18" ht="13.5" thickBot="1" x14ac:dyDescent="0.25">
      <c r="B31" s="417"/>
      <c r="C31" s="405"/>
      <c r="D31" s="111"/>
      <c r="E31" s="112"/>
      <c r="F31" s="112"/>
      <c r="G31" s="112"/>
      <c r="H31" s="417"/>
      <c r="I31" s="405"/>
      <c r="J31" s="405"/>
      <c r="K31" s="405"/>
      <c r="L31" s="406"/>
      <c r="M31" s="405"/>
      <c r="N31" s="405"/>
      <c r="O31" s="405"/>
      <c r="P31" s="405"/>
      <c r="Q31" s="406"/>
    </row>
  </sheetData>
  <sheetProtection password="CA9C" sheet="1" objects="1" scenarios="1" formatCells="0" formatColumns="0" formatRows="0" insertColumns="0" insertRows="0" insertHyperlinks="0" deleteColumns="0" deleteRows="0" sort="0" autoFilter="0" pivotTables="0"/>
  <mergeCells count="45">
    <mergeCell ref="E2:N2"/>
    <mergeCell ref="D6:O6"/>
    <mergeCell ref="E8:N8"/>
    <mergeCell ref="D10:O10"/>
    <mergeCell ref="E4:N4"/>
    <mergeCell ref="B20:I20"/>
    <mergeCell ref="B21:I21"/>
    <mergeCell ref="N13:Q13"/>
    <mergeCell ref="N14:Q14"/>
    <mergeCell ref="D11:O11"/>
    <mergeCell ref="J15:L15"/>
    <mergeCell ref="N15:Q15"/>
    <mergeCell ref="B15:I15"/>
    <mergeCell ref="D28:Q28"/>
    <mergeCell ref="B31:C31"/>
    <mergeCell ref="B16:I16"/>
    <mergeCell ref="B13:I13"/>
    <mergeCell ref="J13:L13"/>
    <mergeCell ref="B14:I14"/>
    <mergeCell ref="M30:Q30"/>
    <mergeCell ref="N16:Q16"/>
    <mergeCell ref="N17:Q17"/>
    <mergeCell ref="B18:I18"/>
    <mergeCell ref="B27:C27"/>
    <mergeCell ref="B26:F26"/>
    <mergeCell ref="G26:Q26"/>
    <mergeCell ref="N19:Q19"/>
    <mergeCell ref="N20:Q20"/>
    <mergeCell ref="B19:I19"/>
    <mergeCell ref="M31:Q31"/>
    <mergeCell ref="B29:C29"/>
    <mergeCell ref="B17:I17"/>
    <mergeCell ref="J17:L17"/>
    <mergeCell ref="B30:C30"/>
    <mergeCell ref="M29:Q29"/>
    <mergeCell ref="H31:L31"/>
    <mergeCell ref="D30:G30"/>
    <mergeCell ref="N22:Q22"/>
    <mergeCell ref="B22:I22"/>
    <mergeCell ref="B23:I23"/>
    <mergeCell ref="J22:L22"/>
    <mergeCell ref="H30:L30"/>
    <mergeCell ref="D29:G29"/>
    <mergeCell ref="H29:L29"/>
    <mergeCell ref="B28:C28"/>
  </mergeCells>
  <phoneticPr fontId="0" type="noConversion"/>
  <pageMargins left="0.19685039370078741" right="0.19685039370078741" top="0.19685039370078741" bottom="0.19685039370078741" header="0.51181102362204722" footer="0.51181102362204722"/>
  <pageSetup paperSize="9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pageSetUpPr fitToPage="1"/>
  </sheetPr>
  <dimension ref="A2:R68"/>
  <sheetViews>
    <sheetView workbookViewId="0">
      <pane xSplit="5" ySplit="9" topLeftCell="F10" activePane="bottomRight" state="frozen"/>
      <selection activeCell="L10" sqref="L10"/>
      <selection pane="topRight" activeCell="L10" sqref="L10"/>
      <selection pane="bottomLeft" activeCell="L10" sqref="L10"/>
      <selection pane="bottomRight" activeCell="G12" sqref="G12"/>
    </sheetView>
  </sheetViews>
  <sheetFormatPr defaultRowHeight="12.75" x14ac:dyDescent="0.2"/>
  <cols>
    <col min="1" max="1" width="36.140625" customWidth="1"/>
    <col min="2" max="2" width="4" customWidth="1"/>
    <col min="3" max="3" width="5.28515625" customWidth="1"/>
    <col min="4" max="4" width="15.5703125" style="131" hidden="1" customWidth="1"/>
    <col min="5" max="5" width="6.85546875" customWidth="1"/>
    <col min="6" max="18" width="7.5703125" customWidth="1"/>
    <col min="19" max="19" width="10.140625" customWidth="1"/>
  </cols>
  <sheetData>
    <row r="2" spans="1:18" x14ac:dyDescent="0.2">
      <c r="A2" s="462" t="s">
        <v>92</v>
      </c>
      <c r="B2" s="462"/>
      <c r="C2" s="462"/>
      <c r="D2" s="462"/>
      <c r="E2" s="462"/>
      <c r="F2" s="462"/>
      <c r="G2" s="462"/>
      <c r="H2" s="462"/>
      <c r="I2" s="462"/>
      <c r="J2" s="462"/>
      <c r="K2" s="462"/>
      <c r="L2" s="462"/>
      <c r="M2" s="462"/>
      <c r="N2" s="462"/>
      <c r="O2" s="462"/>
      <c r="P2" s="462"/>
      <c r="Q2" s="462"/>
      <c r="R2" s="462"/>
    </row>
    <row r="3" spans="1:18" hidden="1" x14ac:dyDescent="0.2">
      <c r="A3" s="3"/>
      <c r="B3" s="3"/>
      <c r="C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144"/>
      <c r="Q3" s="144"/>
      <c r="R3" s="3"/>
    </row>
    <row r="4" spans="1:18" ht="13.5" thickBot="1" x14ac:dyDescent="0.25">
      <c r="A4" s="21" t="s">
        <v>519</v>
      </c>
      <c r="B4" s="3"/>
      <c r="C4" s="3"/>
      <c r="E4" s="3"/>
      <c r="F4" s="3"/>
      <c r="G4" s="3"/>
      <c r="H4" s="3"/>
      <c r="I4" s="3"/>
      <c r="J4" s="3"/>
      <c r="K4" s="3"/>
      <c r="L4" s="3"/>
      <c r="M4" s="3"/>
      <c r="N4" s="3"/>
      <c r="O4" s="19"/>
      <c r="P4" s="145"/>
      <c r="Q4" s="145"/>
      <c r="R4" s="20" t="s">
        <v>93</v>
      </c>
    </row>
    <row r="5" spans="1:18" ht="13.5" thickBot="1" x14ac:dyDescent="0.25">
      <c r="A5" s="458" t="s">
        <v>23</v>
      </c>
      <c r="B5" s="469" t="s">
        <v>24</v>
      </c>
      <c r="C5" s="458" t="s">
        <v>42</v>
      </c>
      <c r="D5" s="128"/>
      <c r="E5" s="458" t="s">
        <v>43</v>
      </c>
      <c r="F5" s="463" t="s">
        <v>25</v>
      </c>
      <c r="G5" s="464"/>
      <c r="H5" s="464"/>
      <c r="I5" s="464"/>
      <c r="J5" s="464"/>
      <c r="K5" s="464"/>
      <c r="L5" s="464"/>
      <c r="M5" s="464"/>
      <c r="N5" s="464"/>
      <c r="O5" s="464"/>
      <c r="P5" s="464"/>
      <c r="Q5" s="464"/>
      <c r="R5" s="465"/>
    </row>
    <row r="6" spans="1:18" ht="13.5" thickBot="1" x14ac:dyDescent="0.25">
      <c r="A6" s="468"/>
      <c r="B6" s="470"/>
      <c r="C6" s="468"/>
      <c r="D6" s="130"/>
      <c r="E6" s="468"/>
      <c r="F6" s="458" t="s">
        <v>10</v>
      </c>
      <c r="G6" s="463" t="s">
        <v>44</v>
      </c>
      <c r="H6" s="464"/>
      <c r="I6" s="464"/>
      <c r="J6" s="464"/>
      <c r="K6" s="464"/>
      <c r="L6" s="464"/>
      <c r="M6" s="464"/>
      <c r="N6" s="464"/>
      <c r="O6" s="464"/>
      <c r="P6" s="464"/>
      <c r="Q6" s="464"/>
      <c r="R6" s="465"/>
    </row>
    <row r="7" spans="1:18" ht="26.25" thickBot="1" x14ac:dyDescent="0.25">
      <c r="A7" s="459"/>
      <c r="B7" s="471"/>
      <c r="C7" s="459"/>
      <c r="D7" s="129"/>
      <c r="E7" s="459"/>
      <c r="F7" s="459"/>
      <c r="G7" s="7" t="s">
        <v>45</v>
      </c>
      <c r="H7" s="7" t="s">
        <v>456</v>
      </c>
      <c r="I7" s="7" t="s">
        <v>457</v>
      </c>
      <c r="J7" s="7" t="s">
        <v>458</v>
      </c>
      <c r="K7" s="7" t="s">
        <v>459</v>
      </c>
      <c r="L7" s="7" t="s">
        <v>460</v>
      </c>
      <c r="M7" s="7" t="s">
        <v>46</v>
      </c>
      <c r="N7" s="7" t="s">
        <v>47</v>
      </c>
      <c r="O7" s="146" t="s">
        <v>48</v>
      </c>
      <c r="P7" s="146" t="s">
        <v>461</v>
      </c>
      <c r="Q7" s="146" t="s">
        <v>462</v>
      </c>
      <c r="R7" s="8" t="s">
        <v>49</v>
      </c>
    </row>
    <row r="8" spans="1:18" ht="13.5" hidden="1" thickBot="1" x14ac:dyDescent="0.25">
      <c r="A8" s="127"/>
      <c r="B8" s="132"/>
      <c r="C8" s="7"/>
      <c r="D8" s="7"/>
      <c r="E8" s="7"/>
      <c r="F8" s="7"/>
      <c r="G8" s="227" t="s">
        <v>470</v>
      </c>
      <c r="H8" s="227" t="s">
        <v>471</v>
      </c>
      <c r="I8" s="227" t="s">
        <v>472</v>
      </c>
      <c r="J8" s="227" t="s">
        <v>473</v>
      </c>
      <c r="K8" s="227" t="s">
        <v>474</v>
      </c>
      <c r="L8" s="227" t="s">
        <v>476</v>
      </c>
      <c r="M8" s="227">
        <v>7</v>
      </c>
      <c r="N8" s="227">
        <v>8</v>
      </c>
      <c r="O8" s="228">
        <v>9</v>
      </c>
      <c r="P8" s="229" t="s">
        <v>463</v>
      </c>
      <c r="Q8" s="229" t="s">
        <v>464</v>
      </c>
      <c r="R8" s="229" t="s">
        <v>465</v>
      </c>
    </row>
    <row r="9" spans="1:18" ht="13.5" thickBot="1" x14ac:dyDescent="0.25">
      <c r="A9" s="6">
        <v>1</v>
      </c>
      <c r="B9" s="7">
        <v>2</v>
      </c>
      <c r="C9" s="7">
        <v>3</v>
      </c>
      <c r="D9" s="7"/>
      <c r="E9" s="7">
        <v>4</v>
      </c>
      <c r="F9" s="7">
        <v>5</v>
      </c>
      <c r="G9" s="7">
        <v>6</v>
      </c>
      <c r="H9" s="7">
        <v>7</v>
      </c>
      <c r="I9" s="7">
        <v>8</v>
      </c>
      <c r="J9" s="7">
        <v>9</v>
      </c>
      <c r="K9" s="7">
        <v>10</v>
      </c>
      <c r="L9" s="7">
        <v>11</v>
      </c>
      <c r="M9" s="7">
        <v>12</v>
      </c>
      <c r="N9" s="7">
        <v>13</v>
      </c>
      <c r="O9" s="7">
        <v>14</v>
      </c>
      <c r="P9" s="7">
        <v>15</v>
      </c>
      <c r="Q9" s="7">
        <v>16</v>
      </c>
      <c r="R9" s="7">
        <v>17</v>
      </c>
    </row>
    <row r="10" spans="1:18" ht="13.5" thickBot="1" x14ac:dyDescent="0.25">
      <c r="A10" s="466" t="s">
        <v>26</v>
      </c>
      <c r="B10" s="7" t="s">
        <v>7</v>
      </c>
      <c r="C10" s="7">
        <v>1</v>
      </c>
      <c r="D10" s="458"/>
      <c r="E10" s="458" t="s">
        <v>431</v>
      </c>
      <c r="F10" s="16">
        <f ca="1">SUM(G10:R10)</f>
        <v>0</v>
      </c>
      <c r="G10" s="16">
        <f t="shared" ref="G10:R10" ca="1" si="0">G12+G24+G32+G40+G50</f>
        <v>0</v>
      </c>
      <c r="H10" s="16">
        <f t="shared" ca="1" si="0"/>
        <v>0</v>
      </c>
      <c r="I10" s="16">
        <f t="shared" ca="1" si="0"/>
        <v>0</v>
      </c>
      <c r="J10" s="16">
        <f t="shared" ca="1" si="0"/>
        <v>0</v>
      </c>
      <c r="K10" s="16">
        <f t="shared" ca="1" si="0"/>
        <v>0</v>
      </c>
      <c r="L10" s="16">
        <f t="shared" ca="1" si="0"/>
        <v>0</v>
      </c>
      <c r="M10" s="16">
        <f t="shared" ca="1" si="0"/>
        <v>0</v>
      </c>
      <c r="N10" s="16">
        <f t="shared" ca="1" si="0"/>
        <v>0</v>
      </c>
      <c r="O10" s="16">
        <f t="shared" ca="1" si="0"/>
        <v>0</v>
      </c>
      <c r="P10" s="16">
        <f t="shared" ref="P10:Q10" ca="1" si="1">P12+P24+P32+P40+P50</f>
        <v>0</v>
      </c>
      <c r="Q10" s="16">
        <f t="shared" ca="1" si="1"/>
        <v>0</v>
      </c>
      <c r="R10" s="16">
        <f t="shared" ca="1" si="0"/>
        <v>0</v>
      </c>
    </row>
    <row r="11" spans="1:18" ht="13.5" thickBot="1" x14ac:dyDescent="0.25">
      <c r="A11" s="467"/>
      <c r="B11" s="7" t="s">
        <v>8</v>
      </c>
      <c r="C11" s="7">
        <v>2</v>
      </c>
      <c r="D11" s="459"/>
      <c r="E11" s="459"/>
      <c r="F11" s="16">
        <f t="shared" ref="F11" ca="1" si="2">SUM(G11:R11)</f>
        <v>0</v>
      </c>
      <c r="G11" s="16">
        <f t="shared" ref="G11:R11" ca="1" si="3">G13+G25+G33+G41+G51</f>
        <v>0</v>
      </c>
      <c r="H11" s="16">
        <f t="shared" ca="1" si="3"/>
        <v>0</v>
      </c>
      <c r="I11" s="16">
        <f t="shared" ca="1" si="3"/>
        <v>0</v>
      </c>
      <c r="J11" s="16">
        <f t="shared" ca="1" si="3"/>
        <v>0</v>
      </c>
      <c r="K11" s="16">
        <f t="shared" ca="1" si="3"/>
        <v>0</v>
      </c>
      <c r="L11" s="16">
        <f t="shared" ca="1" si="3"/>
        <v>0</v>
      </c>
      <c r="M11" s="16">
        <f t="shared" ca="1" si="3"/>
        <v>0</v>
      </c>
      <c r="N11" s="16">
        <f t="shared" ca="1" si="3"/>
        <v>0</v>
      </c>
      <c r="O11" s="16">
        <f t="shared" ca="1" si="3"/>
        <v>0</v>
      </c>
      <c r="P11" s="16">
        <f t="shared" ref="P11:Q11" ca="1" si="4">P13+P25+P33+P41+P51</f>
        <v>0</v>
      </c>
      <c r="Q11" s="16">
        <f t="shared" ca="1" si="4"/>
        <v>0</v>
      </c>
      <c r="R11" s="16">
        <f t="shared" ca="1" si="3"/>
        <v>0</v>
      </c>
    </row>
    <row r="12" spans="1:18" ht="13.5" thickBot="1" x14ac:dyDescent="0.25">
      <c r="A12" s="460" t="s">
        <v>50</v>
      </c>
      <c r="B12" s="7" t="s">
        <v>7</v>
      </c>
      <c r="C12" s="7">
        <v>3</v>
      </c>
      <c r="D12" s="217" t="s">
        <v>91</v>
      </c>
      <c r="E12" s="458" t="s">
        <v>91</v>
      </c>
      <c r="F12" s="16">
        <f t="shared" ref="F12:F66" ca="1" si="5">SUM(G12:R12)</f>
        <v>0</v>
      </c>
      <c r="G12" s="9">
        <f ca="1">COUNTIF(Формулы!$J$7:$J$2001,$B12 &amp; G$8 &amp; $D12 &amp; "*g1*")</f>
        <v>0</v>
      </c>
      <c r="H12" s="9">
        <f ca="1">COUNTIF(Формулы!$J$7:$J$2001,$B12 &amp; H$8 &amp; $D12 &amp; "*g1*")</f>
        <v>0</v>
      </c>
      <c r="I12" s="9">
        <f ca="1">COUNTIF(Формулы!$J$7:$J$2001,$B12 &amp; I$8 &amp; $D12 &amp; "*g1*")</f>
        <v>0</v>
      </c>
      <c r="J12" s="9">
        <f ca="1">COUNTIF(Формулы!$J$7:$J$2001,$B12 &amp; J$8 &amp; $D12 &amp; "*g1*")</f>
        <v>0</v>
      </c>
      <c r="K12" s="9">
        <f ca="1">COUNTIF(Формулы!$J$7:$J$2001,$B12 &amp; K$8 &amp; $D12 &amp; "*g1*")</f>
        <v>0</v>
      </c>
      <c r="L12" s="9">
        <f ca="1">COUNTIF(Формулы!$J$7:$J$2001,$B12 &amp; L$8 &amp; $D12 &amp; "*g1*")</f>
        <v>0</v>
      </c>
      <c r="M12" s="9">
        <f ca="1">COUNTIF(Формулы!$J$7:$J$2001,$B12 &amp; M$8 &amp; $D12 &amp; "*g1*")</f>
        <v>0</v>
      </c>
      <c r="N12" s="9">
        <f ca="1">COUNTIF(Формулы!$J$7:$J$2001,$B12 &amp; N$8 &amp; $D12 &amp; "*g1*")</f>
        <v>0</v>
      </c>
      <c r="O12" s="9">
        <f ca="1">COUNTIF(Формулы!$J$7:$J$2001,$B12 &amp; O$8 &amp; $D12 &amp; "*g1*")</f>
        <v>0</v>
      </c>
      <c r="P12" s="9">
        <f ca="1">COUNTIF(Формулы!$J$7:$J$2001,$B12 &amp; P$8 &amp; $D12 &amp; "*g1*")</f>
        <v>0</v>
      </c>
      <c r="Q12" s="9">
        <f ca="1">COUNTIF(Формулы!$J$7:$J$2001,$B12 &amp; Q$8 &amp; $D12 &amp; "*g1*")</f>
        <v>0</v>
      </c>
      <c r="R12" s="9">
        <f ca="1">COUNTIF(Формулы!$J$7:$J$2001,$B12 &amp; R$8 &amp; $D12 &amp; "*g1*")</f>
        <v>0</v>
      </c>
    </row>
    <row r="13" spans="1:18" ht="13.5" thickBot="1" x14ac:dyDescent="0.25">
      <c r="A13" s="461"/>
      <c r="B13" s="7" t="s">
        <v>8</v>
      </c>
      <c r="C13" s="7">
        <v>4</v>
      </c>
      <c r="D13" s="217" t="s">
        <v>91</v>
      </c>
      <c r="E13" s="459"/>
      <c r="F13" s="16">
        <f t="shared" ca="1" si="5"/>
        <v>0</v>
      </c>
      <c r="G13" s="9">
        <f ca="1">COUNTIF(Формулы!$J$7:$J$2001,$B13 &amp; G$8 &amp; $D13 &amp; "*g1*")</f>
        <v>0</v>
      </c>
      <c r="H13" s="9">
        <f ca="1">COUNTIF(Формулы!$J$7:$J$2001,$B13 &amp; H$8 &amp; $D13 &amp; "*g1*")</f>
        <v>0</v>
      </c>
      <c r="I13" s="9">
        <f ca="1">COUNTIF(Формулы!$J$7:$J$2001,$B13 &amp; I$8 &amp; $D13 &amp; "*g1*")</f>
        <v>0</v>
      </c>
      <c r="J13" s="9">
        <f ca="1">COUNTIF(Формулы!$J$7:$J$2001,$B13 &amp; J$8 &amp; $D13 &amp; "*g1*")</f>
        <v>0</v>
      </c>
      <c r="K13" s="9">
        <f ca="1">COUNTIF(Формулы!$J$7:$J$2001,$B13 &amp; K$8 &amp; $D13 &amp; "*g1*")</f>
        <v>0</v>
      </c>
      <c r="L13" s="9">
        <f ca="1">COUNTIF(Формулы!$J$7:$J$2001,$B13 &amp; L$8 &amp; $D13 &amp; "*g1*")</f>
        <v>0</v>
      </c>
      <c r="M13" s="9">
        <f ca="1">COUNTIF(Формулы!$J$7:$J$2001,$B13 &amp; M$8 &amp; $D13 &amp; "*g1*")</f>
        <v>0</v>
      </c>
      <c r="N13" s="9">
        <f ca="1">COUNTIF(Формулы!$J$7:$J$2001,$B13 &amp; N$8 &amp; $D13 &amp; "*g1*")</f>
        <v>0</v>
      </c>
      <c r="O13" s="9">
        <f ca="1">COUNTIF(Формулы!$J$7:$J$2001,$B13 &amp; O$8 &amp; $D13 &amp; "*g1*")</f>
        <v>0</v>
      </c>
      <c r="P13" s="9">
        <f ca="1">COUNTIF(Формулы!$J$7:$J$2001,$B13 &amp; P$8 &amp; $D13 &amp; "*g1*")</f>
        <v>0</v>
      </c>
      <c r="Q13" s="9">
        <f ca="1">COUNTIF(Формулы!$J$7:$J$2001,$B13 &amp; Q$8 &amp; $D13 &amp; "*g1*")</f>
        <v>0</v>
      </c>
      <c r="R13" s="9">
        <f ca="1">COUNTIF(Формулы!$J$7:$J$2001,$B13 &amp; R$8 &amp; $D13 &amp; "*g1*")</f>
        <v>0</v>
      </c>
    </row>
    <row r="14" spans="1:18" ht="13.5" thickBot="1" x14ac:dyDescent="0.25">
      <c r="A14" s="456" t="s">
        <v>51</v>
      </c>
      <c r="B14" s="7" t="s">
        <v>7</v>
      </c>
      <c r="C14" s="7">
        <v>5</v>
      </c>
      <c r="D14" s="224" t="s">
        <v>64</v>
      </c>
      <c r="E14" s="458" t="s">
        <v>64</v>
      </c>
      <c r="F14" s="16">
        <f t="shared" ca="1" si="5"/>
        <v>0</v>
      </c>
      <c r="G14" s="9">
        <f ca="1">COUNTIF(Формулы!$J$7:$J$2001,$B14 &amp; G$8 &amp; $D14 &amp; "*g1*")</f>
        <v>0</v>
      </c>
      <c r="H14" s="9">
        <f ca="1">COUNTIF(Формулы!$J$7:$J$2001,$B14 &amp; H$8 &amp; $D14 &amp; "*g1*")</f>
        <v>0</v>
      </c>
      <c r="I14" s="9">
        <f ca="1">COUNTIF(Формулы!$J$7:$J$2001,$B14 &amp; I$8 &amp; $D14 &amp; "*g1*")</f>
        <v>0</v>
      </c>
      <c r="J14" s="9">
        <f ca="1">COUNTIF(Формулы!$J$7:$J$2001,$B14 &amp; J$8 &amp; $D14 &amp; "*g1*")</f>
        <v>0</v>
      </c>
      <c r="K14" s="9">
        <f ca="1">COUNTIF(Формулы!$J$7:$J$2001,$B14 &amp; K$8 &amp; $D14 &amp; "*g1*")</f>
        <v>0</v>
      </c>
      <c r="L14" s="9">
        <f ca="1">COUNTIF(Формулы!$J$7:$J$2001,$B14 &amp; L$8 &amp; $D14 &amp; "*g1*")</f>
        <v>0</v>
      </c>
      <c r="M14" s="9">
        <f ca="1">COUNTIF(Формулы!$J$7:$J$2001,$B14 &amp; M$8 &amp; $D14 &amp; "*g1*")</f>
        <v>0</v>
      </c>
      <c r="N14" s="9">
        <f ca="1">COUNTIF(Формулы!$J$7:$J$2001,$B14 &amp; N$8 &amp; $D14 &amp; "*g1*")</f>
        <v>0</v>
      </c>
      <c r="O14" s="9">
        <f ca="1">COUNTIF(Формулы!$J$7:$J$2001,$B14 &amp; O$8 &amp; $D14 &amp; "*g1*")</f>
        <v>0</v>
      </c>
      <c r="P14" s="9">
        <f ca="1">COUNTIF(Формулы!$J$7:$J$2001,$B14 &amp; P$8 &amp; $D14 &amp; "*g1*")</f>
        <v>0</v>
      </c>
      <c r="Q14" s="9">
        <f ca="1">COUNTIF(Формулы!$J$7:$J$2001,$B14 &amp; Q$8 &amp; $D14 &amp; "*g1*")</f>
        <v>0</v>
      </c>
      <c r="R14" s="9">
        <f ca="1">COUNTIF(Формулы!$J$7:$J$2001,$B14 &amp; R$8 &amp; $D14 &amp; "*g1*")</f>
        <v>0</v>
      </c>
    </row>
    <row r="15" spans="1:18" ht="13.5" thickBot="1" x14ac:dyDescent="0.25">
      <c r="A15" s="457"/>
      <c r="B15" s="7" t="s">
        <v>8</v>
      </c>
      <c r="C15" s="7">
        <v>6</v>
      </c>
      <c r="D15" s="224" t="s">
        <v>64</v>
      </c>
      <c r="E15" s="459"/>
      <c r="F15" s="16">
        <f t="shared" ca="1" si="5"/>
        <v>0</v>
      </c>
      <c r="G15" s="9">
        <f ca="1">COUNTIF(Формулы!$J$7:$J$2001,$B15 &amp; G$8 &amp; $D15 &amp; "*g1*")</f>
        <v>0</v>
      </c>
      <c r="H15" s="9">
        <f ca="1">COUNTIF(Формулы!$J$7:$J$2001,$B15 &amp; H$8 &amp; $D15 &amp; "*g1*")</f>
        <v>0</v>
      </c>
      <c r="I15" s="9">
        <f ca="1">COUNTIF(Формулы!$J$7:$J$2001,$B15 &amp; I$8 &amp; $D15 &amp; "*g1*")</f>
        <v>0</v>
      </c>
      <c r="J15" s="9">
        <f ca="1">COUNTIF(Формулы!$J$7:$J$2001,$B15 &amp; J$8 &amp; $D15 &amp; "*g1*")</f>
        <v>0</v>
      </c>
      <c r="K15" s="9">
        <f ca="1">COUNTIF(Формулы!$J$7:$J$2001,$B15 &amp; K$8 &amp; $D15 &amp; "*g1*")</f>
        <v>0</v>
      </c>
      <c r="L15" s="9">
        <f ca="1">COUNTIF(Формулы!$J$7:$J$2001,$B15 &amp; L$8 &amp; $D15 &amp; "*g1*")</f>
        <v>0</v>
      </c>
      <c r="M15" s="9">
        <f ca="1">COUNTIF(Формулы!$J$7:$J$2001,$B15 &amp; M$8 &amp; $D15 &amp; "*g1*")</f>
        <v>0</v>
      </c>
      <c r="N15" s="9">
        <f ca="1">COUNTIF(Формулы!$J$7:$J$2001,$B15 &amp; N$8 &amp; $D15 &amp; "*g1*")</f>
        <v>0</v>
      </c>
      <c r="O15" s="9">
        <f ca="1">COUNTIF(Формулы!$J$7:$J$2001,$B15 &amp; O$8 &amp; $D15 &amp; "*g1*")</f>
        <v>0</v>
      </c>
      <c r="P15" s="9">
        <f ca="1">COUNTIF(Формулы!$J$7:$J$2001,$B15 &amp; P$8 &amp; $D15 &amp; "*g1*")</f>
        <v>0</v>
      </c>
      <c r="Q15" s="9">
        <f ca="1">COUNTIF(Формулы!$J$7:$J$2001,$B15 &amp; Q$8 &amp; $D15 &amp; "*g1*")</f>
        <v>0</v>
      </c>
      <c r="R15" s="9">
        <f ca="1">COUNTIF(Формулы!$J$7:$J$2001,$B15 &amp; R$8 &amp; $D15 &amp; "*g1*")</f>
        <v>0</v>
      </c>
    </row>
    <row r="16" spans="1:18" ht="13.5" thickBot="1" x14ac:dyDescent="0.25">
      <c r="A16" s="456" t="s">
        <v>27</v>
      </c>
      <c r="B16" s="7" t="s">
        <v>7</v>
      </c>
      <c r="C16" s="7">
        <v>7</v>
      </c>
      <c r="D16" s="224" t="s">
        <v>62</v>
      </c>
      <c r="E16" s="458" t="s">
        <v>62</v>
      </c>
      <c r="F16" s="16">
        <f t="shared" ca="1" si="5"/>
        <v>0</v>
      </c>
      <c r="G16" s="9">
        <f ca="1">COUNTIF(Формулы!$J$7:$J$2001,$B16 &amp; G$8 &amp; $D16 &amp; "*g1*")</f>
        <v>0</v>
      </c>
      <c r="H16" s="9">
        <f ca="1">COUNTIF(Формулы!$J$7:$J$2001,$B16 &amp; H$8 &amp; $D16 &amp; "*g1*")</f>
        <v>0</v>
      </c>
      <c r="I16" s="9">
        <f ca="1">COUNTIF(Формулы!$J$7:$J$2001,$B16 &amp; I$8 &amp; $D16 &amp; "*g1*")</f>
        <v>0</v>
      </c>
      <c r="J16" s="9">
        <f ca="1">COUNTIF(Формулы!$J$7:$J$2001,$B16 &amp; J$8 &amp; $D16 &amp; "*g1*")</f>
        <v>0</v>
      </c>
      <c r="K16" s="9">
        <f ca="1">COUNTIF(Формулы!$J$7:$J$2001,$B16 &amp; K$8 &amp; $D16 &amp; "*g1*")</f>
        <v>0</v>
      </c>
      <c r="L16" s="9">
        <f ca="1">COUNTIF(Формулы!$J$7:$J$2001,$B16 &amp; L$8 &amp; $D16 &amp; "*g1*")</f>
        <v>0</v>
      </c>
      <c r="M16" s="9">
        <f ca="1">COUNTIF(Формулы!$J$7:$J$2001,$B16 &amp; M$8 &amp; $D16 &amp; "*g1*")</f>
        <v>0</v>
      </c>
      <c r="N16" s="9">
        <f ca="1">COUNTIF(Формулы!$J$7:$J$2001,$B16 &amp; N$8 &amp; $D16 &amp; "*g1*")</f>
        <v>0</v>
      </c>
      <c r="O16" s="9">
        <f ca="1">COUNTIF(Формулы!$J$7:$J$2001,$B16 &amp; O$8 &amp; $D16 &amp; "*g1*")</f>
        <v>0</v>
      </c>
      <c r="P16" s="9">
        <f ca="1">COUNTIF(Формулы!$J$7:$J$2001,$B16 &amp; P$8 &amp; $D16 &amp; "*g1*")</f>
        <v>0</v>
      </c>
      <c r="Q16" s="9">
        <f ca="1">COUNTIF(Формулы!$J$7:$J$2001,$B16 &amp; Q$8 &amp; $D16 &amp; "*g1*")</f>
        <v>0</v>
      </c>
      <c r="R16" s="9">
        <f ca="1">COUNTIF(Формулы!$J$7:$J$2001,$B16 &amp; R$8 &amp; $D16 &amp; "*g1*")</f>
        <v>0</v>
      </c>
    </row>
    <row r="17" spans="1:18" ht="13.5" thickBot="1" x14ac:dyDescent="0.25">
      <c r="A17" s="457"/>
      <c r="B17" s="7" t="s">
        <v>8</v>
      </c>
      <c r="C17" s="7">
        <v>8</v>
      </c>
      <c r="D17" s="224" t="s">
        <v>62</v>
      </c>
      <c r="E17" s="459"/>
      <c r="F17" s="16">
        <f t="shared" ca="1" si="5"/>
        <v>0</v>
      </c>
      <c r="G17" s="9">
        <f ca="1">COUNTIF(Формулы!$J$7:$J$2001,$B17 &amp; G$8 &amp; $D17 &amp; "*g1*")</f>
        <v>0</v>
      </c>
      <c r="H17" s="9">
        <f ca="1">COUNTIF(Формулы!$J$7:$J$2001,$B17 &amp; H$8 &amp; $D17 &amp; "*g1*")</f>
        <v>0</v>
      </c>
      <c r="I17" s="9">
        <f ca="1">COUNTIF(Формулы!$J$7:$J$2001,$B17 &amp; I$8 &amp; $D17 &amp; "*g1*")</f>
        <v>0</v>
      </c>
      <c r="J17" s="9">
        <f ca="1">COUNTIF(Формулы!$J$7:$J$2001,$B17 &amp; J$8 &amp; $D17 &amp; "*g1*")</f>
        <v>0</v>
      </c>
      <c r="K17" s="9">
        <f ca="1">COUNTIF(Формулы!$J$7:$J$2001,$B17 &amp; K$8 &amp; $D17 &amp; "*g1*")</f>
        <v>0</v>
      </c>
      <c r="L17" s="9">
        <f ca="1">COUNTIF(Формулы!$J$7:$J$2001,$B17 &amp; L$8 &amp; $D17 &amp; "*g1*")</f>
        <v>0</v>
      </c>
      <c r="M17" s="9">
        <f ca="1">COUNTIF(Формулы!$J$7:$J$2001,$B17 &amp; M$8 &amp; $D17 &amp; "*g1*")</f>
        <v>0</v>
      </c>
      <c r="N17" s="9">
        <f ca="1">COUNTIF(Формулы!$J$7:$J$2001,$B17 &amp; N$8 &amp; $D17 &amp; "*g1*")</f>
        <v>0</v>
      </c>
      <c r="O17" s="9">
        <f ca="1">COUNTIF(Формулы!$J$7:$J$2001,$B17 &amp; O$8 &amp; $D17 &amp; "*g1*")</f>
        <v>0</v>
      </c>
      <c r="P17" s="9">
        <f ca="1">COUNTIF(Формулы!$J$7:$J$2001,$B17 &amp; P$8 &amp; $D17 &amp; "*g1*")</f>
        <v>0</v>
      </c>
      <c r="Q17" s="9">
        <f ca="1">COUNTIF(Формулы!$J$7:$J$2001,$B17 &amp; Q$8 &amp; $D17 &amp; "*g1*")</f>
        <v>0</v>
      </c>
      <c r="R17" s="9">
        <f ca="1">COUNTIF(Формулы!$J$7:$J$2001,$B17 &amp; R$8 &amp; $D17 &amp; "*g1*")</f>
        <v>0</v>
      </c>
    </row>
    <row r="18" spans="1:18" ht="13.5" thickBot="1" x14ac:dyDescent="0.25">
      <c r="A18" s="456" t="s">
        <v>28</v>
      </c>
      <c r="B18" s="7" t="s">
        <v>7</v>
      </c>
      <c r="C18" s="7">
        <v>9</v>
      </c>
      <c r="D18" s="224" t="s">
        <v>65</v>
      </c>
      <c r="E18" s="458" t="s">
        <v>65</v>
      </c>
      <c r="F18" s="16">
        <f t="shared" ca="1" si="5"/>
        <v>0</v>
      </c>
      <c r="G18" s="9">
        <f ca="1">COUNTIF(Формулы!$J$7:$J$2001,$B18 &amp; G$8 &amp; $D18 &amp; "*g1*")</f>
        <v>0</v>
      </c>
      <c r="H18" s="9">
        <f ca="1">COUNTIF(Формулы!$J$7:$J$2001,$B18 &amp; H$8 &amp; $D18 &amp; "*g1*")</f>
        <v>0</v>
      </c>
      <c r="I18" s="9">
        <f ca="1">COUNTIF(Формулы!$J$7:$J$2001,$B18 &amp; I$8 &amp; $D18 &amp; "*g1*")</f>
        <v>0</v>
      </c>
      <c r="J18" s="9">
        <f ca="1">COUNTIF(Формулы!$J$7:$J$2001,$B18 &amp; J$8 &amp; $D18 &amp; "*g1*")</f>
        <v>0</v>
      </c>
      <c r="K18" s="9">
        <f ca="1">COUNTIF(Формулы!$J$7:$J$2001,$B18 &amp; K$8 &amp; $D18 &amp; "*g1*")</f>
        <v>0</v>
      </c>
      <c r="L18" s="9">
        <f ca="1">COUNTIF(Формулы!$J$7:$J$2001,$B18 &amp; L$8 &amp; $D18 &amp; "*g1*")</f>
        <v>0</v>
      </c>
      <c r="M18" s="9">
        <f ca="1">COUNTIF(Формулы!$J$7:$J$2001,$B18 &amp; M$8 &amp; $D18 &amp; "*g1*")</f>
        <v>0</v>
      </c>
      <c r="N18" s="9">
        <f ca="1">COUNTIF(Формулы!$J$7:$J$2001,$B18 &amp; N$8 &amp; $D18 &amp; "*g1*")</f>
        <v>0</v>
      </c>
      <c r="O18" s="9">
        <f ca="1">COUNTIF(Формулы!$J$7:$J$2001,$B18 &amp; O$8 &amp; $D18 &amp; "*g1*")</f>
        <v>0</v>
      </c>
      <c r="P18" s="9">
        <f ca="1">COUNTIF(Формулы!$J$7:$J$2001,$B18 &amp; P$8 &amp; $D18 &amp; "*g1*")</f>
        <v>0</v>
      </c>
      <c r="Q18" s="9">
        <f ca="1">COUNTIF(Формулы!$J$7:$J$2001,$B18 &amp; Q$8 &amp; $D18 &amp; "*g1*")</f>
        <v>0</v>
      </c>
      <c r="R18" s="9">
        <f ca="1">COUNTIF(Формулы!$J$7:$J$2001,$B18 &amp; R$8 &amp; $D18 &amp; "*g1*")</f>
        <v>0</v>
      </c>
    </row>
    <row r="19" spans="1:18" ht="13.5" thickBot="1" x14ac:dyDescent="0.25">
      <c r="A19" s="457"/>
      <c r="B19" s="7" t="s">
        <v>8</v>
      </c>
      <c r="C19" s="7">
        <v>10</v>
      </c>
      <c r="D19" s="224" t="s">
        <v>65</v>
      </c>
      <c r="E19" s="459"/>
      <c r="F19" s="16">
        <f t="shared" ca="1" si="5"/>
        <v>0</v>
      </c>
      <c r="G19" s="9">
        <f ca="1">COUNTIF(Формулы!$J$7:$J$2001,$B19 &amp; G$8 &amp; $D19 &amp; "*g1*")</f>
        <v>0</v>
      </c>
      <c r="H19" s="9">
        <f ca="1">COUNTIF(Формулы!$J$7:$J$2001,$B19 &amp; H$8 &amp; $D19 &amp; "*g1*")</f>
        <v>0</v>
      </c>
      <c r="I19" s="9">
        <f ca="1">COUNTIF(Формулы!$J$7:$J$2001,$B19 &amp; I$8 &amp; $D19 &amp; "*g1*")</f>
        <v>0</v>
      </c>
      <c r="J19" s="9">
        <f ca="1">COUNTIF(Формулы!$J$7:$J$2001,$B19 &amp; J$8 &amp; $D19 &amp; "*g1*")</f>
        <v>0</v>
      </c>
      <c r="K19" s="9">
        <f ca="1">COUNTIF(Формулы!$J$7:$J$2001,$B19 &amp; K$8 &amp; $D19 &amp; "*g1*")</f>
        <v>0</v>
      </c>
      <c r="L19" s="9">
        <f ca="1">COUNTIF(Формулы!$J$7:$J$2001,$B19 &amp; L$8 &amp; $D19 &amp; "*g1*")</f>
        <v>0</v>
      </c>
      <c r="M19" s="9">
        <f ca="1">COUNTIF(Формулы!$J$7:$J$2001,$B19 &amp; M$8 &amp; $D19 &amp; "*g1*")</f>
        <v>0</v>
      </c>
      <c r="N19" s="9">
        <f ca="1">COUNTIF(Формулы!$J$7:$J$2001,$B19 &amp; N$8 &amp; $D19 &amp; "*g1*")</f>
        <v>0</v>
      </c>
      <c r="O19" s="9">
        <f ca="1">COUNTIF(Формулы!$J$7:$J$2001,$B19 &amp; O$8 &amp; $D19 &amp; "*g1*")</f>
        <v>0</v>
      </c>
      <c r="P19" s="9">
        <f ca="1">COUNTIF(Формулы!$J$7:$J$2001,$B19 &amp; P$8 &amp; $D19 &amp; "*g1*")</f>
        <v>0</v>
      </c>
      <c r="Q19" s="9">
        <f ca="1">COUNTIF(Формулы!$J$7:$J$2001,$B19 &amp; Q$8 &amp; $D19 &amp; "*g1*")</f>
        <v>0</v>
      </c>
      <c r="R19" s="9">
        <f ca="1">COUNTIF(Формулы!$J$7:$J$2001,$B19 &amp; R$8 &amp; $D19 &amp; "*g1*")</f>
        <v>0</v>
      </c>
    </row>
    <row r="20" spans="1:18" ht="13.5" thickBot="1" x14ac:dyDescent="0.25">
      <c r="A20" s="456" t="s">
        <v>29</v>
      </c>
      <c r="B20" s="7" t="s">
        <v>7</v>
      </c>
      <c r="C20" s="7">
        <v>11</v>
      </c>
      <c r="D20" s="224" t="s">
        <v>66</v>
      </c>
      <c r="E20" s="458" t="s">
        <v>66</v>
      </c>
      <c r="F20" s="16">
        <f t="shared" ca="1" si="5"/>
        <v>0</v>
      </c>
      <c r="G20" s="9">
        <f ca="1">COUNTIF(Формулы!$J$7:$J$2001,$B20 &amp; G$8 &amp; $D20 &amp; "*g1*")</f>
        <v>0</v>
      </c>
      <c r="H20" s="9">
        <f ca="1">COUNTIF(Формулы!$J$7:$J$2001,$B20 &amp; H$8 &amp; $D20 &amp; "*g1*")</f>
        <v>0</v>
      </c>
      <c r="I20" s="9">
        <f ca="1">COUNTIF(Формулы!$J$7:$J$2001,$B20 &amp; I$8 &amp; $D20 &amp; "*g1*")</f>
        <v>0</v>
      </c>
      <c r="J20" s="9">
        <f ca="1">COUNTIF(Формулы!$J$7:$J$2001,$B20 &amp; J$8 &amp; $D20 &amp; "*g1*")</f>
        <v>0</v>
      </c>
      <c r="K20" s="9">
        <f ca="1">COUNTIF(Формулы!$J$7:$J$2001,$B20 &amp; K$8 &amp; $D20 &amp; "*g1*")</f>
        <v>0</v>
      </c>
      <c r="L20" s="9">
        <f ca="1">COUNTIF(Формулы!$J$7:$J$2001,$B20 &amp; L$8 &amp; $D20 &amp; "*g1*")</f>
        <v>0</v>
      </c>
      <c r="M20" s="9">
        <f ca="1">COUNTIF(Формулы!$J$7:$J$2001,$B20 &amp; M$8 &amp; $D20 &amp; "*g1*")</f>
        <v>0</v>
      </c>
      <c r="N20" s="9">
        <f ca="1">COUNTIF(Формулы!$J$7:$J$2001,$B20 &amp; N$8 &amp; $D20 &amp; "*g1*")</f>
        <v>0</v>
      </c>
      <c r="O20" s="9">
        <f ca="1">COUNTIF(Формулы!$J$7:$J$2001,$B20 &amp; O$8 &amp; $D20 &amp; "*g1*")</f>
        <v>0</v>
      </c>
      <c r="P20" s="9">
        <f ca="1">COUNTIF(Формулы!$J$7:$J$2001,$B20 &amp; P$8 &amp; $D20 &amp; "*g1*")</f>
        <v>0</v>
      </c>
      <c r="Q20" s="9">
        <f ca="1">COUNTIF(Формулы!$J$7:$J$2001,$B20 &amp; Q$8 &amp; $D20 &amp; "*g1*")</f>
        <v>0</v>
      </c>
      <c r="R20" s="9">
        <f ca="1">COUNTIF(Формулы!$J$7:$J$2001,$B20 &amp; R$8 &amp; $D20 &amp; "*g1*")</f>
        <v>0</v>
      </c>
    </row>
    <row r="21" spans="1:18" ht="13.5" thickBot="1" x14ac:dyDescent="0.25">
      <c r="A21" s="457"/>
      <c r="B21" s="7" t="s">
        <v>8</v>
      </c>
      <c r="C21" s="7">
        <v>12</v>
      </c>
      <c r="D21" s="224" t="s">
        <v>66</v>
      </c>
      <c r="E21" s="459"/>
      <c r="F21" s="16">
        <f t="shared" ca="1" si="5"/>
        <v>0</v>
      </c>
      <c r="G21" s="9">
        <f ca="1">COUNTIF(Формулы!$J$7:$J$2001,$B21 &amp; G$8 &amp; $D21 &amp; "*g1*")</f>
        <v>0</v>
      </c>
      <c r="H21" s="9">
        <f ca="1">COUNTIF(Формулы!$J$7:$J$2001,$B21 &amp; H$8 &amp; $D21 &amp; "*g1*")</f>
        <v>0</v>
      </c>
      <c r="I21" s="9">
        <f ca="1">COUNTIF(Формулы!$J$7:$J$2001,$B21 &amp; I$8 &amp; $D21 &amp; "*g1*")</f>
        <v>0</v>
      </c>
      <c r="J21" s="9">
        <f ca="1">COUNTIF(Формулы!$J$7:$J$2001,$B21 &amp; J$8 &amp; $D21 &amp; "*g1*")</f>
        <v>0</v>
      </c>
      <c r="K21" s="9">
        <f ca="1">COUNTIF(Формулы!$J$7:$J$2001,$B21 &amp; K$8 &amp; $D21 &amp; "*g1*")</f>
        <v>0</v>
      </c>
      <c r="L21" s="9">
        <f ca="1">COUNTIF(Формулы!$J$7:$J$2001,$B21 &amp; L$8 &amp; $D21 &amp; "*g1*")</f>
        <v>0</v>
      </c>
      <c r="M21" s="9">
        <f ca="1">COUNTIF(Формулы!$J$7:$J$2001,$B21 &amp; M$8 &amp; $D21 &amp; "*g1*")</f>
        <v>0</v>
      </c>
      <c r="N21" s="9">
        <f ca="1">COUNTIF(Формулы!$J$7:$J$2001,$B21 &amp; N$8 &amp; $D21 &amp; "*g1*")</f>
        <v>0</v>
      </c>
      <c r="O21" s="9">
        <f ca="1">COUNTIF(Формулы!$J$7:$J$2001,$B21 &amp; O$8 &amp; $D21 &amp; "*g1*")</f>
        <v>0</v>
      </c>
      <c r="P21" s="9">
        <f ca="1">COUNTIF(Формулы!$J$7:$J$2001,$B21 &amp; P$8 &amp; $D21 &amp; "*g1*")</f>
        <v>0</v>
      </c>
      <c r="Q21" s="9">
        <f ca="1">COUNTIF(Формулы!$J$7:$J$2001,$B21 &amp; Q$8 &amp; $D21 &amp; "*g1*")</f>
        <v>0</v>
      </c>
      <c r="R21" s="9">
        <f ca="1">COUNTIF(Формулы!$J$7:$J$2001,$B21 &amp; R$8 &amp; $D21 &amp; "*g1*")</f>
        <v>0</v>
      </c>
    </row>
    <row r="22" spans="1:18" ht="13.5" thickBot="1" x14ac:dyDescent="0.25">
      <c r="A22" s="456" t="s">
        <v>30</v>
      </c>
      <c r="B22" s="7" t="s">
        <v>7</v>
      </c>
      <c r="C22" s="7">
        <v>13</v>
      </c>
      <c r="D22" s="224" t="s">
        <v>67</v>
      </c>
      <c r="E22" s="458" t="s">
        <v>67</v>
      </c>
      <c r="F22" s="16">
        <f t="shared" ca="1" si="5"/>
        <v>0</v>
      </c>
      <c r="G22" s="9">
        <f ca="1">COUNTIF(Формулы!$J$7:$J$2001,$B22 &amp; G$8 &amp; $D22 &amp; "*g1*")</f>
        <v>0</v>
      </c>
      <c r="H22" s="9">
        <f ca="1">COUNTIF(Формулы!$J$7:$J$2001,$B22 &amp; H$8 &amp; $D22 &amp; "*g1*")</f>
        <v>0</v>
      </c>
      <c r="I22" s="9">
        <f ca="1">COUNTIF(Формулы!$J$7:$J$2001,$B22 &amp; I$8 &amp; $D22 &amp; "*g1*")</f>
        <v>0</v>
      </c>
      <c r="J22" s="9">
        <f ca="1">COUNTIF(Формулы!$J$7:$J$2001,$B22 &amp; J$8 &amp; $D22 &amp; "*g1*")</f>
        <v>0</v>
      </c>
      <c r="K22" s="9">
        <f ca="1">COUNTIF(Формулы!$J$7:$J$2001,$B22 &amp; K$8 &amp; $D22 &amp; "*g1*")</f>
        <v>0</v>
      </c>
      <c r="L22" s="9">
        <f ca="1">COUNTIF(Формулы!$J$7:$J$2001,$B22 &amp; L$8 &amp; $D22 &amp; "*g1*")</f>
        <v>0</v>
      </c>
      <c r="M22" s="9">
        <f ca="1">COUNTIF(Формулы!$J$7:$J$2001,$B22 &amp; M$8 &amp; $D22 &amp; "*g1*")</f>
        <v>0</v>
      </c>
      <c r="N22" s="9">
        <f ca="1">COUNTIF(Формулы!$J$7:$J$2001,$B22 &amp; N$8 &amp; $D22 &amp; "*g1*")</f>
        <v>0</v>
      </c>
      <c r="O22" s="9">
        <f ca="1">COUNTIF(Формулы!$J$7:$J$2001,$B22 &amp; O$8 &amp; $D22 &amp; "*g1*")</f>
        <v>0</v>
      </c>
      <c r="P22" s="9">
        <f ca="1">COUNTIF(Формулы!$J$7:$J$2001,$B22 &amp; P$8 &amp; $D22 &amp; "*g1*")</f>
        <v>0</v>
      </c>
      <c r="Q22" s="9">
        <f ca="1">COUNTIF(Формулы!$J$7:$J$2001,$B22 &amp; Q$8 &amp; $D22 &amp; "*g1*")</f>
        <v>0</v>
      </c>
      <c r="R22" s="9">
        <f ca="1">COUNTIF(Формулы!$J$7:$J$2001,$B22 &amp; R$8 &amp; $D22 &amp; "*g1*")</f>
        <v>0</v>
      </c>
    </row>
    <row r="23" spans="1:18" ht="13.5" thickBot="1" x14ac:dyDescent="0.25">
      <c r="A23" s="457"/>
      <c r="B23" s="7" t="s">
        <v>8</v>
      </c>
      <c r="C23" s="7">
        <v>14</v>
      </c>
      <c r="D23" s="224" t="s">
        <v>67</v>
      </c>
      <c r="E23" s="459"/>
      <c r="F23" s="16">
        <f t="shared" ca="1" si="5"/>
        <v>0</v>
      </c>
      <c r="G23" s="9">
        <f ca="1">COUNTIF(Формулы!$J$7:$J$2001,$B23 &amp; G$8 &amp; $D23 &amp; "*g1*")</f>
        <v>0</v>
      </c>
      <c r="H23" s="9">
        <f ca="1">COUNTIF(Формулы!$J$7:$J$2001,$B23 &amp; H$8 &amp; $D23 &amp; "*g1*")</f>
        <v>0</v>
      </c>
      <c r="I23" s="9">
        <f ca="1">COUNTIF(Формулы!$J$7:$J$2001,$B23 &amp; I$8 &amp; $D23 &amp; "*g1*")</f>
        <v>0</v>
      </c>
      <c r="J23" s="9">
        <f ca="1">COUNTIF(Формулы!$J$7:$J$2001,$B23 &amp; J$8 &amp; $D23 &amp; "*g1*")</f>
        <v>0</v>
      </c>
      <c r="K23" s="9">
        <f ca="1">COUNTIF(Формулы!$J$7:$J$2001,$B23 &amp; K$8 &amp; $D23 &amp; "*g1*")</f>
        <v>0</v>
      </c>
      <c r="L23" s="9">
        <f ca="1">COUNTIF(Формулы!$J$7:$J$2001,$B23 &amp; L$8 &amp; $D23 &amp; "*g1*")</f>
        <v>0</v>
      </c>
      <c r="M23" s="9">
        <f ca="1">COUNTIF(Формулы!$J$7:$J$2001,$B23 &amp; M$8 &amp; $D23 &amp; "*g1*")</f>
        <v>0</v>
      </c>
      <c r="N23" s="9">
        <f ca="1">COUNTIF(Формулы!$J$7:$J$2001,$B23 &amp; N$8 &amp; $D23 &amp; "*g1*")</f>
        <v>0</v>
      </c>
      <c r="O23" s="9">
        <f ca="1">COUNTIF(Формулы!$J$7:$J$2001,$B23 &amp; O$8 &amp; $D23 &amp; "*g1*")</f>
        <v>0</v>
      </c>
      <c r="P23" s="9">
        <f ca="1">COUNTIF(Формулы!$J$7:$J$2001,$B23 &amp; P$8 &amp; $D23 &amp; "*g1*")</f>
        <v>0</v>
      </c>
      <c r="Q23" s="9">
        <f ca="1">COUNTIF(Формулы!$J$7:$J$2001,$B23 &amp; Q$8 &amp; $D23 &amp; "*g1*")</f>
        <v>0</v>
      </c>
      <c r="R23" s="9">
        <f ca="1">COUNTIF(Формулы!$J$7:$J$2001,$B23 &amp; R$8 &amp; $D23 &amp; "*g1*")</f>
        <v>0</v>
      </c>
    </row>
    <row r="24" spans="1:18" ht="13.5" thickBot="1" x14ac:dyDescent="0.25">
      <c r="A24" s="460" t="s">
        <v>58</v>
      </c>
      <c r="B24" s="7" t="s">
        <v>7</v>
      </c>
      <c r="C24" s="7">
        <v>15</v>
      </c>
      <c r="D24" s="224" t="s">
        <v>90</v>
      </c>
      <c r="E24" s="458" t="s">
        <v>90</v>
      </c>
      <c r="F24" s="16">
        <f t="shared" ca="1" si="5"/>
        <v>0</v>
      </c>
      <c r="G24" s="9">
        <f ca="1">COUNTIF(Формулы!$J$7:$J$2001,$B24 &amp; G$8 &amp; $D24 &amp; "*g1*")</f>
        <v>0</v>
      </c>
      <c r="H24" s="9">
        <f ca="1">COUNTIF(Формулы!$J$7:$J$2001,$B24 &amp; H$8 &amp; $D24 &amp; "*g1*")</f>
        <v>0</v>
      </c>
      <c r="I24" s="9">
        <f ca="1">COUNTIF(Формулы!$J$7:$J$2001,$B24 &amp; I$8 &amp; $D24 &amp; "*g1*")</f>
        <v>0</v>
      </c>
      <c r="J24" s="9">
        <f ca="1">COUNTIF(Формулы!$J$7:$J$2001,$B24 &amp; J$8 &amp; $D24 &amp; "*g1*")</f>
        <v>0</v>
      </c>
      <c r="K24" s="9">
        <f ca="1">COUNTIF(Формулы!$J$7:$J$2001,$B24 &amp; K$8 &amp; $D24 &amp; "*g1*")</f>
        <v>0</v>
      </c>
      <c r="L24" s="9">
        <f ca="1">COUNTIF(Формулы!$J$7:$J$2001,$B24 &amp; L$8 &amp; $D24 &amp; "*g1*")</f>
        <v>0</v>
      </c>
      <c r="M24" s="9">
        <f ca="1">COUNTIF(Формулы!$J$7:$J$2001,$B24 &amp; M$8 &amp; $D24 &amp; "*g1*")</f>
        <v>0</v>
      </c>
      <c r="N24" s="9">
        <f ca="1">COUNTIF(Формулы!$J$7:$J$2001,$B24 &amp; N$8 &amp; $D24 &amp; "*g1*")</f>
        <v>0</v>
      </c>
      <c r="O24" s="9">
        <f ca="1">COUNTIF(Формулы!$J$7:$J$2001,$B24 &amp; O$8 &amp; $D24 &amp; "*g1*")</f>
        <v>0</v>
      </c>
      <c r="P24" s="9">
        <f ca="1">COUNTIF(Формулы!$J$7:$J$2001,$B24 &amp; P$8 &amp; $D24 &amp; "*g1*")</f>
        <v>0</v>
      </c>
      <c r="Q24" s="9">
        <f ca="1">COUNTIF(Формулы!$J$7:$J$2001,$B24 &amp; Q$8 &amp; $D24 &amp; "*g1*")</f>
        <v>0</v>
      </c>
      <c r="R24" s="9">
        <f ca="1">COUNTIF(Формулы!$J$7:$J$2001,$B24 &amp; R$8 &amp; $D24 &amp; "*g1*")</f>
        <v>0</v>
      </c>
    </row>
    <row r="25" spans="1:18" ht="13.5" thickBot="1" x14ac:dyDescent="0.25">
      <c r="A25" s="461"/>
      <c r="B25" s="7" t="s">
        <v>8</v>
      </c>
      <c r="C25" s="7">
        <v>16</v>
      </c>
      <c r="D25" s="224" t="s">
        <v>90</v>
      </c>
      <c r="E25" s="459"/>
      <c r="F25" s="16">
        <f t="shared" ca="1" si="5"/>
        <v>0</v>
      </c>
      <c r="G25" s="9">
        <f ca="1">COUNTIF(Формулы!$J$7:$J$2001,$B25 &amp; G$8 &amp; $D25 &amp; "*g1*")</f>
        <v>0</v>
      </c>
      <c r="H25" s="9">
        <f ca="1">COUNTIF(Формулы!$J$7:$J$2001,$B25 &amp; H$8 &amp; $D25 &amp; "*g1*")</f>
        <v>0</v>
      </c>
      <c r="I25" s="9">
        <f ca="1">COUNTIF(Формулы!$J$7:$J$2001,$B25 &amp; I$8 &amp; $D25 &amp; "*g1*")</f>
        <v>0</v>
      </c>
      <c r="J25" s="9">
        <f ca="1">COUNTIF(Формулы!$J$7:$J$2001,$B25 &amp; J$8 &amp; $D25 &amp; "*g1*")</f>
        <v>0</v>
      </c>
      <c r="K25" s="9">
        <f ca="1">COUNTIF(Формулы!$J$7:$J$2001,$B25 &amp; K$8 &amp; $D25 &amp; "*g1*")</f>
        <v>0</v>
      </c>
      <c r="L25" s="9">
        <f ca="1">COUNTIF(Формулы!$J$7:$J$2001,$B25 &amp; L$8 &amp; $D25 &amp; "*g1*")</f>
        <v>0</v>
      </c>
      <c r="M25" s="9">
        <f ca="1">COUNTIF(Формулы!$J$7:$J$2001,$B25 &amp; M$8 &amp; $D25 &amp; "*g1*")</f>
        <v>0</v>
      </c>
      <c r="N25" s="9">
        <f ca="1">COUNTIF(Формулы!$J$7:$J$2001,$B25 &amp; N$8 &amp; $D25 &amp; "*g1*")</f>
        <v>0</v>
      </c>
      <c r="O25" s="9">
        <f ca="1">COUNTIF(Формулы!$J$7:$J$2001,$B25 &amp; O$8 &amp; $D25 &amp; "*g1*")</f>
        <v>0</v>
      </c>
      <c r="P25" s="9">
        <f ca="1">COUNTIF(Формулы!$J$7:$J$2001,$B25 &amp; P$8 &amp; $D25 &amp; "*g1*")</f>
        <v>0</v>
      </c>
      <c r="Q25" s="9">
        <f ca="1">COUNTIF(Формулы!$J$7:$J$2001,$B25 &amp; Q$8 &amp; $D25 &amp; "*g1*")</f>
        <v>0</v>
      </c>
      <c r="R25" s="9">
        <f ca="1">COUNTIF(Формулы!$J$7:$J$2001,$B25 &amp; R$8 &amp; $D25 &amp; "*g1*")</f>
        <v>0</v>
      </c>
    </row>
    <row r="26" spans="1:18" ht="13.5" thickBot="1" x14ac:dyDescent="0.25">
      <c r="A26" s="456" t="s">
        <v>52</v>
      </c>
      <c r="B26" s="7" t="s">
        <v>7</v>
      </c>
      <c r="C26" s="7">
        <v>17</v>
      </c>
      <c r="D26" s="224" t="s">
        <v>63</v>
      </c>
      <c r="E26" s="458" t="s">
        <v>63</v>
      </c>
      <c r="F26" s="16">
        <f t="shared" ref="F26:F29" ca="1" si="6">SUM(G26:R26)</f>
        <v>0</v>
      </c>
      <c r="G26" s="9">
        <f ca="1">COUNTIF(Формулы!$J$7:$J$2001,$B26 &amp; G$8 &amp; $D26 &amp; "*g1*")</f>
        <v>0</v>
      </c>
      <c r="H26" s="9">
        <f ca="1">COUNTIF(Формулы!$J$7:$J$2001,$B26 &amp; H$8 &amp; $D26 &amp; "*g1*")</f>
        <v>0</v>
      </c>
      <c r="I26" s="9">
        <f ca="1">COUNTIF(Формулы!$J$7:$J$2001,$B26 &amp; I$8 &amp; $D26 &amp; "*g1*")</f>
        <v>0</v>
      </c>
      <c r="J26" s="9">
        <f ca="1">COUNTIF(Формулы!$J$7:$J$2001,$B26 &amp; J$8 &amp; $D26 &amp; "*g1*")</f>
        <v>0</v>
      </c>
      <c r="K26" s="9">
        <f ca="1">COUNTIF(Формулы!$J$7:$J$2001,$B26 &amp; K$8 &amp; $D26 &amp; "*g1*")</f>
        <v>0</v>
      </c>
      <c r="L26" s="9">
        <f ca="1">COUNTIF(Формулы!$J$7:$J$2001,$B26 &amp; L$8 &amp; $D26 &amp; "*g1*")</f>
        <v>0</v>
      </c>
      <c r="M26" s="9">
        <f ca="1">COUNTIF(Формулы!$J$7:$J$2001,$B26 &amp; M$8 &amp; $D26 &amp; "*g1*")</f>
        <v>0</v>
      </c>
      <c r="N26" s="9">
        <f ca="1">COUNTIF(Формулы!$J$7:$J$2001,$B26 &amp; N$8 &amp; $D26 &amp; "*g1*")</f>
        <v>0</v>
      </c>
      <c r="O26" s="9">
        <f ca="1">COUNTIF(Формулы!$J$7:$J$2001,$B26 &amp; O$8 &amp; $D26 &amp; "*g1*")</f>
        <v>0</v>
      </c>
      <c r="P26" s="9">
        <f ca="1">COUNTIF(Формулы!$J$7:$J$2001,$B26 &amp; P$8 &amp; $D26 &amp; "*g1*")</f>
        <v>0</v>
      </c>
      <c r="Q26" s="9">
        <f ca="1">COUNTIF(Формулы!$J$7:$J$2001,$B26 &amp; Q$8 &amp; $D26 &amp; "*g1*")</f>
        <v>0</v>
      </c>
      <c r="R26" s="9">
        <f ca="1">COUNTIF(Формулы!$J$7:$J$2001,$B26 &amp; R$8 &amp; $D26 &amp; "*g1*")</f>
        <v>0</v>
      </c>
    </row>
    <row r="27" spans="1:18" ht="13.5" thickBot="1" x14ac:dyDescent="0.25">
      <c r="A27" s="457"/>
      <c r="B27" s="7" t="s">
        <v>8</v>
      </c>
      <c r="C27" s="7">
        <v>18</v>
      </c>
      <c r="D27" s="224" t="s">
        <v>63</v>
      </c>
      <c r="E27" s="459"/>
      <c r="F27" s="16">
        <f t="shared" ca="1" si="6"/>
        <v>0</v>
      </c>
      <c r="G27" s="9">
        <f ca="1">COUNTIF(Формулы!$J$7:$J$2001,$B27 &amp; G$8 &amp; $D27 &amp; "*g1*")</f>
        <v>0</v>
      </c>
      <c r="H27" s="9">
        <f ca="1">COUNTIF(Формулы!$J$7:$J$2001,$B27 &amp; H$8 &amp; $D27 &amp; "*g1*")</f>
        <v>0</v>
      </c>
      <c r="I27" s="9">
        <f ca="1">COUNTIF(Формулы!$J$7:$J$2001,$B27 &amp; I$8 &amp; $D27 &amp; "*g1*")</f>
        <v>0</v>
      </c>
      <c r="J27" s="9">
        <f ca="1">COUNTIF(Формулы!$J$7:$J$2001,$B27 &amp; J$8 &amp; $D27 &amp; "*g1*")</f>
        <v>0</v>
      </c>
      <c r="K27" s="9">
        <f ca="1">COUNTIF(Формулы!$J$7:$J$2001,$B27 &amp; K$8 &amp; $D27 &amp; "*g1*")</f>
        <v>0</v>
      </c>
      <c r="L27" s="9">
        <f ca="1">COUNTIF(Формулы!$J$7:$J$2001,$B27 &amp; L$8 &amp; $D27 &amp; "*g1*")</f>
        <v>0</v>
      </c>
      <c r="M27" s="9">
        <f ca="1">COUNTIF(Формулы!$J$7:$J$2001,$B27 &amp; M$8 &amp; $D27 &amp; "*g1*")</f>
        <v>0</v>
      </c>
      <c r="N27" s="9">
        <f ca="1">COUNTIF(Формулы!$J$7:$J$2001,$B27 &amp; N$8 &amp; $D27 &amp; "*g1*")</f>
        <v>0</v>
      </c>
      <c r="O27" s="9">
        <f ca="1">COUNTIF(Формулы!$J$7:$J$2001,$B27 &amp; O$8 &amp; $D27 &amp; "*g1*")</f>
        <v>0</v>
      </c>
      <c r="P27" s="9">
        <f ca="1">COUNTIF(Формулы!$J$7:$J$2001,$B27 &amp; P$8 &amp; $D27 &amp; "*g1*")</f>
        <v>0</v>
      </c>
      <c r="Q27" s="9">
        <f ca="1">COUNTIF(Формулы!$J$7:$J$2001,$B27 &amp; Q$8 &amp; $D27 &amp; "*g1*")</f>
        <v>0</v>
      </c>
      <c r="R27" s="9">
        <f ca="1">COUNTIF(Формулы!$J$7:$J$2001,$B27 &amp; R$8 &amp; $D27 &amp; "*g1*")</f>
        <v>0</v>
      </c>
    </row>
    <row r="28" spans="1:18" ht="13.5" thickBot="1" x14ac:dyDescent="0.25">
      <c r="A28" s="456" t="s">
        <v>429</v>
      </c>
      <c r="B28" s="7" t="s">
        <v>7</v>
      </c>
      <c r="C28" s="7">
        <v>19</v>
      </c>
      <c r="D28" s="224" t="s">
        <v>68</v>
      </c>
      <c r="E28" s="458" t="s">
        <v>68</v>
      </c>
      <c r="F28" s="16">
        <f t="shared" ca="1" si="6"/>
        <v>0</v>
      </c>
      <c r="G28" s="9">
        <f ca="1">COUNTIF(Формулы!$J$7:$J$2001,$B28 &amp; G$8 &amp; $D28 &amp; "*g1*")</f>
        <v>0</v>
      </c>
      <c r="H28" s="9">
        <f ca="1">COUNTIF(Формулы!$J$7:$J$2001,$B28 &amp; H$8 &amp; $D28 &amp; "*g1*")</f>
        <v>0</v>
      </c>
      <c r="I28" s="9">
        <f ca="1">COUNTIF(Формулы!$J$7:$J$2001,$B28 &amp; I$8 &amp; $D28 &amp; "*g1*")</f>
        <v>0</v>
      </c>
      <c r="J28" s="9">
        <f ca="1">COUNTIF(Формулы!$J$7:$J$2001,$B28 &amp; J$8 &amp; $D28 &amp; "*g1*")</f>
        <v>0</v>
      </c>
      <c r="K28" s="9">
        <f ca="1">COUNTIF(Формулы!$J$7:$J$2001,$B28 &amp; K$8 &amp; $D28 &amp; "*g1*")</f>
        <v>0</v>
      </c>
      <c r="L28" s="9">
        <f ca="1">COUNTIF(Формулы!$J$7:$J$2001,$B28 &amp; L$8 &amp; $D28 &amp; "*g1*")</f>
        <v>0</v>
      </c>
      <c r="M28" s="9">
        <f ca="1">COUNTIF(Формулы!$J$7:$J$2001,$B28 &amp; M$8 &amp; $D28 &amp; "*g1*")</f>
        <v>0</v>
      </c>
      <c r="N28" s="9">
        <f ca="1">COUNTIF(Формулы!$J$7:$J$2001,$B28 &amp; N$8 &amp; $D28 &amp; "*g1*")</f>
        <v>0</v>
      </c>
      <c r="O28" s="9">
        <f ca="1">COUNTIF(Формулы!$J$7:$J$2001,$B28 &amp; O$8 &amp; $D28 &amp; "*g1*")</f>
        <v>0</v>
      </c>
      <c r="P28" s="9">
        <f ca="1">COUNTIF(Формулы!$J$7:$J$2001,$B28 &amp; P$8 &amp; $D28 &amp; "*g1*")</f>
        <v>0</v>
      </c>
      <c r="Q28" s="9">
        <f ca="1">COUNTIF(Формулы!$J$7:$J$2001,$B28 &amp; Q$8 &amp; $D28 &amp; "*g1*")</f>
        <v>0</v>
      </c>
      <c r="R28" s="9">
        <f ca="1">COUNTIF(Формулы!$J$7:$J$2001,$B28 &amp; R$8 &amp; $D28 &amp; "*g1*")</f>
        <v>0</v>
      </c>
    </row>
    <row r="29" spans="1:18" ht="13.5" thickBot="1" x14ac:dyDescent="0.25">
      <c r="A29" s="457"/>
      <c r="B29" s="7" t="s">
        <v>8</v>
      </c>
      <c r="C29" s="7">
        <v>20</v>
      </c>
      <c r="D29" s="224" t="s">
        <v>68</v>
      </c>
      <c r="E29" s="459"/>
      <c r="F29" s="16">
        <f t="shared" ca="1" si="6"/>
        <v>0</v>
      </c>
      <c r="G29" s="9">
        <f ca="1">COUNTIF(Формулы!$J$7:$J$2001,$B29 &amp; G$8 &amp; $D29 &amp; "*g1*")</f>
        <v>0</v>
      </c>
      <c r="H29" s="9">
        <f ca="1">COUNTIF(Формулы!$J$7:$J$2001,$B29 &amp; H$8 &amp; $D29 &amp; "*g1*")</f>
        <v>0</v>
      </c>
      <c r="I29" s="9">
        <f ca="1">COUNTIF(Формулы!$J$7:$J$2001,$B29 &amp; I$8 &amp; $D29 &amp; "*g1*")</f>
        <v>0</v>
      </c>
      <c r="J29" s="9">
        <f ca="1">COUNTIF(Формулы!$J$7:$J$2001,$B29 &amp; J$8 &amp; $D29 &amp; "*g1*")</f>
        <v>0</v>
      </c>
      <c r="K29" s="9">
        <f ca="1">COUNTIF(Формулы!$J$7:$J$2001,$B29 &amp; K$8 &amp; $D29 &amp; "*g1*")</f>
        <v>0</v>
      </c>
      <c r="L29" s="9">
        <f ca="1">COUNTIF(Формулы!$J$7:$J$2001,$B29 &amp; L$8 &amp; $D29 &amp; "*g1*")</f>
        <v>0</v>
      </c>
      <c r="M29" s="9">
        <f ca="1">COUNTIF(Формулы!$J$7:$J$2001,$B29 &amp; M$8 &amp; $D29 &amp; "*g1*")</f>
        <v>0</v>
      </c>
      <c r="N29" s="9">
        <f ca="1">COUNTIF(Формулы!$J$7:$J$2001,$B29 &amp; N$8 &amp; $D29 &amp; "*g1*")</f>
        <v>0</v>
      </c>
      <c r="O29" s="9">
        <f ca="1">COUNTIF(Формулы!$J$7:$J$2001,$B29 &amp; O$8 &amp; $D29 &amp; "*g1*")</f>
        <v>0</v>
      </c>
      <c r="P29" s="9">
        <f ca="1">COUNTIF(Формулы!$J$7:$J$2001,$B29 &amp; P$8 &amp; $D29 &amp; "*g1*")</f>
        <v>0</v>
      </c>
      <c r="Q29" s="9">
        <f ca="1">COUNTIF(Формулы!$J$7:$J$2001,$B29 &amp; Q$8 &amp; $D29 &amp; "*g1*")</f>
        <v>0</v>
      </c>
      <c r="R29" s="9">
        <f ca="1">COUNTIF(Формулы!$J$7:$J$2001,$B29 &amp; R$8 &amp; $D29 &amp; "*g1*")</f>
        <v>0</v>
      </c>
    </row>
    <row r="30" spans="1:18" ht="13.5" thickBot="1" x14ac:dyDescent="0.25">
      <c r="A30" s="456" t="s">
        <v>430</v>
      </c>
      <c r="B30" s="7" t="s">
        <v>7</v>
      </c>
      <c r="C30" s="7">
        <v>21</v>
      </c>
      <c r="D30" s="224" t="s">
        <v>76</v>
      </c>
      <c r="E30" s="458" t="s">
        <v>76</v>
      </c>
      <c r="F30" s="16">
        <f t="shared" ca="1" si="5"/>
        <v>0</v>
      </c>
      <c r="G30" s="9">
        <f ca="1">COUNTIF(Формулы!$J$7:$J$2001,$B30 &amp; G$8 &amp; $D30 &amp; "*g1*")</f>
        <v>0</v>
      </c>
      <c r="H30" s="9">
        <f ca="1">COUNTIF(Формулы!$J$7:$J$2001,$B30 &amp; H$8 &amp; $D30 &amp; "*g1*")</f>
        <v>0</v>
      </c>
      <c r="I30" s="9">
        <f ca="1">COUNTIF(Формулы!$J$7:$J$2001,$B30 &amp; I$8 &amp; $D30 &amp; "*g1*")</f>
        <v>0</v>
      </c>
      <c r="J30" s="9">
        <f ca="1">COUNTIF(Формулы!$J$7:$J$2001,$B30 &amp; J$8 &amp; $D30 &amp; "*g1*")</f>
        <v>0</v>
      </c>
      <c r="K30" s="9">
        <f ca="1">COUNTIF(Формулы!$J$7:$J$2001,$B30 &amp; K$8 &amp; $D30 &amp; "*g1*")</f>
        <v>0</v>
      </c>
      <c r="L30" s="9">
        <f ca="1">COUNTIF(Формулы!$J$7:$J$2001,$B30 &amp; L$8 &amp; $D30 &amp; "*g1*")</f>
        <v>0</v>
      </c>
      <c r="M30" s="9">
        <f ca="1">COUNTIF(Формулы!$J$7:$J$2001,$B30 &amp; M$8 &amp; $D30 &amp; "*g1*")</f>
        <v>0</v>
      </c>
      <c r="N30" s="9">
        <f ca="1">COUNTIF(Формулы!$J$7:$J$2001,$B30 &amp; N$8 &amp; $D30 &amp; "*g1*")</f>
        <v>0</v>
      </c>
      <c r="O30" s="9">
        <f ca="1">COUNTIF(Формулы!$J$7:$J$2001,$B30 &amp; O$8 &amp; $D30 &amp; "*g1*")</f>
        <v>0</v>
      </c>
      <c r="P30" s="9">
        <f ca="1">COUNTIF(Формулы!$J$7:$J$2001,$B30 &amp; P$8 &amp; $D30 &amp; "*g1*")</f>
        <v>0</v>
      </c>
      <c r="Q30" s="9">
        <f ca="1">COUNTIF(Формулы!$J$7:$J$2001,$B30 &amp; Q$8 &amp; $D30 &amp; "*g1*")</f>
        <v>0</v>
      </c>
      <c r="R30" s="9">
        <f ca="1">COUNTIF(Формулы!$J$7:$J$2001,$B30 &amp; R$8 &amp; $D30 &amp; "*g1*")</f>
        <v>0</v>
      </c>
    </row>
    <row r="31" spans="1:18" ht="13.5" thickBot="1" x14ac:dyDescent="0.25">
      <c r="A31" s="457"/>
      <c r="B31" s="7" t="s">
        <v>8</v>
      </c>
      <c r="C31" s="7">
        <v>22</v>
      </c>
      <c r="D31" s="224" t="s">
        <v>76</v>
      </c>
      <c r="E31" s="459"/>
      <c r="F31" s="16">
        <f t="shared" ca="1" si="5"/>
        <v>0</v>
      </c>
      <c r="G31" s="9">
        <f ca="1">COUNTIF(Формулы!$J$7:$J$2001,$B31 &amp; G$8 &amp; $D31 &amp; "*g1*")</f>
        <v>0</v>
      </c>
      <c r="H31" s="9">
        <f ca="1">COUNTIF(Формулы!$J$7:$J$2001,$B31 &amp; H$8 &amp; $D31 &amp; "*g1*")</f>
        <v>0</v>
      </c>
      <c r="I31" s="9">
        <f ca="1">COUNTIF(Формулы!$J$7:$J$2001,$B31 &amp; I$8 &amp; $D31 &amp; "*g1*")</f>
        <v>0</v>
      </c>
      <c r="J31" s="9">
        <f ca="1">COUNTIF(Формулы!$J$7:$J$2001,$B31 &amp; J$8 &amp; $D31 &amp; "*g1*")</f>
        <v>0</v>
      </c>
      <c r="K31" s="9">
        <f ca="1">COUNTIF(Формулы!$J$7:$J$2001,$B31 &amp; K$8 &amp; $D31 &amp; "*g1*")</f>
        <v>0</v>
      </c>
      <c r="L31" s="9">
        <f ca="1">COUNTIF(Формулы!$J$7:$J$2001,$B31 &amp; L$8 &amp; $D31 &amp; "*g1*")</f>
        <v>0</v>
      </c>
      <c r="M31" s="9">
        <f ca="1">COUNTIF(Формулы!$J$7:$J$2001,$B31 &amp; M$8 &amp; $D31 &amp; "*g1*")</f>
        <v>0</v>
      </c>
      <c r="N31" s="9">
        <f ca="1">COUNTIF(Формулы!$J$7:$J$2001,$B31 &amp; N$8 &amp; $D31 &amp; "*g1*")</f>
        <v>0</v>
      </c>
      <c r="O31" s="9">
        <f ca="1">COUNTIF(Формулы!$J$7:$J$2001,$B31 &amp; O$8 &amp; $D31 &amp; "*g1*")</f>
        <v>0</v>
      </c>
      <c r="P31" s="9">
        <f ca="1">COUNTIF(Формулы!$J$7:$J$2001,$B31 &amp; P$8 &amp; $D31 &amp; "*g1*")</f>
        <v>0</v>
      </c>
      <c r="Q31" s="9">
        <f ca="1">COUNTIF(Формулы!$J$7:$J$2001,$B31 &amp; Q$8 &amp; $D31 &amp; "*g1*")</f>
        <v>0</v>
      </c>
      <c r="R31" s="9">
        <f ca="1">COUNTIF(Формулы!$J$7:$J$2001,$B31 &amp; R$8 &amp; $D31 &amp; "*g1*")</f>
        <v>0</v>
      </c>
    </row>
    <row r="32" spans="1:18" ht="13.5" thickBot="1" x14ac:dyDescent="0.25">
      <c r="A32" s="460" t="s">
        <v>59</v>
      </c>
      <c r="B32" s="7" t="s">
        <v>7</v>
      </c>
      <c r="C32" s="7">
        <v>23</v>
      </c>
      <c r="D32" s="224" t="s">
        <v>89</v>
      </c>
      <c r="E32" s="458" t="s">
        <v>89</v>
      </c>
      <c r="F32" s="16">
        <f t="shared" ca="1" si="5"/>
        <v>0</v>
      </c>
      <c r="G32" s="9">
        <f ca="1">COUNTIF(Формулы!$J$7:$J$2001,$B32 &amp; G$8 &amp; $D32 &amp; "*g1*")</f>
        <v>0</v>
      </c>
      <c r="H32" s="9">
        <f ca="1">COUNTIF(Формулы!$J$7:$J$2001,$B32 &amp; H$8 &amp; $D32 &amp; "*g1*")</f>
        <v>0</v>
      </c>
      <c r="I32" s="9">
        <f ca="1">COUNTIF(Формулы!$J$7:$J$2001,$B32 &amp; I$8 &amp; $D32 &amp; "*g1*")</f>
        <v>0</v>
      </c>
      <c r="J32" s="9">
        <f ca="1">COUNTIF(Формулы!$J$7:$J$2001,$B32 &amp; J$8 &amp; $D32 &amp; "*g1*")</f>
        <v>0</v>
      </c>
      <c r="K32" s="9">
        <f ca="1">COUNTIF(Формулы!$J$7:$J$2001,$B32 &amp; K$8 &amp; $D32 &amp; "*g1*")</f>
        <v>0</v>
      </c>
      <c r="L32" s="9">
        <f ca="1">COUNTIF(Формулы!$J$7:$J$2001,$B32 &amp; L$8 &amp; $D32 &amp; "*g1*")</f>
        <v>0</v>
      </c>
      <c r="M32" s="9">
        <f ca="1">COUNTIF(Формулы!$J$7:$J$2001,$B32 &amp; M$8 &amp; $D32 &amp; "*g1*")</f>
        <v>0</v>
      </c>
      <c r="N32" s="9">
        <f ca="1">COUNTIF(Формулы!$J$7:$J$2001,$B32 &amp; N$8 &amp; $D32 &amp; "*g1*")</f>
        <v>0</v>
      </c>
      <c r="O32" s="9">
        <f ca="1">COUNTIF(Формулы!$J$7:$J$2001,$B32 &amp; O$8 &amp; $D32 &amp; "*g1*")</f>
        <v>0</v>
      </c>
      <c r="P32" s="9">
        <f ca="1">COUNTIF(Формулы!$J$7:$J$2001,$B32 &amp; P$8 &amp; $D32 &amp; "*g1*")</f>
        <v>0</v>
      </c>
      <c r="Q32" s="9">
        <f ca="1">COUNTIF(Формулы!$J$7:$J$2001,$B32 &amp; Q$8 &amp; $D32 &amp; "*g1*")</f>
        <v>0</v>
      </c>
      <c r="R32" s="9">
        <f ca="1">COUNTIF(Формулы!$J$7:$J$2001,$B32 &amp; R$8 &amp; $D32 &amp; "*g1*")</f>
        <v>0</v>
      </c>
    </row>
    <row r="33" spans="1:18" ht="13.5" thickBot="1" x14ac:dyDescent="0.25">
      <c r="A33" s="461"/>
      <c r="B33" s="7" t="s">
        <v>8</v>
      </c>
      <c r="C33" s="7">
        <v>24</v>
      </c>
      <c r="D33" s="224" t="s">
        <v>89</v>
      </c>
      <c r="E33" s="459"/>
      <c r="F33" s="16">
        <f t="shared" ca="1" si="5"/>
        <v>0</v>
      </c>
      <c r="G33" s="9">
        <f ca="1">COUNTIF(Формулы!$J$7:$J$2001,$B33 &amp; G$8 &amp; $D33 &amp; "*g1*")</f>
        <v>0</v>
      </c>
      <c r="H33" s="9">
        <f ca="1">COUNTIF(Формулы!$J$7:$J$2001,$B33 &amp; H$8 &amp; $D33 &amp; "*g1*")</f>
        <v>0</v>
      </c>
      <c r="I33" s="9">
        <f ca="1">COUNTIF(Формулы!$J$7:$J$2001,$B33 &amp; I$8 &amp; $D33 &amp; "*g1*")</f>
        <v>0</v>
      </c>
      <c r="J33" s="9">
        <f ca="1">COUNTIF(Формулы!$J$7:$J$2001,$B33 &amp; J$8 &amp; $D33 &amp; "*g1*")</f>
        <v>0</v>
      </c>
      <c r="K33" s="9">
        <f ca="1">COUNTIF(Формулы!$J$7:$J$2001,$B33 &amp; K$8 &amp; $D33 &amp; "*g1*")</f>
        <v>0</v>
      </c>
      <c r="L33" s="9">
        <f ca="1">COUNTIF(Формулы!$J$7:$J$2001,$B33 &amp; L$8 &amp; $D33 &amp; "*g1*")</f>
        <v>0</v>
      </c>
      <c r="M33" s="9">
        <f ca="1">COUNTIF(Формулы!$J$7:$J$2001,$B33 &amp; M$8 &amp; $D33 &amp; "*g1*")</f>
        <v>0</v>
      </c>
      <c r="N33" s="9">
        <f ca="1">COUNTIF(Формулы!$J$7:$J$2001,$B33 &amp; N$8 &amp; $D33 &amp; "*g1*")</f>
        <v>0</v>
      </c>
      <c r="O33" s="9">
        <f ca="1">COUNTIF(Формулы!$J$7:$J$2001,$B33 &amp; O$8 &amp; $D33 &amp; "*g1*")</f>
        <v>0</v>
      </c>
      <c r="P33" s="9">
        <f ca="1">COUNTIF(Формулы!$J$7:$J$2001,$B33 &amp; P$8 &amp; $D33 &amp; "*g1*")</f>
        <v>0</v>
      </c>
      <c r="Q33" s="9">
        <f ca="1">COUNTIF(Формулы!$J$7:$J$2001,$B33 &amp; Q$8 &amp; $D33 &amp; "*g1*")</f>
        <v>0</v>
      </c>
      <c r="R33" s="9">
        <f ca="1">COUNTIF(Формулы!$J$7:$J$2001,$B33 &amp; R$8 &amp; $D33 &amp; "*g1*")</f>
        <v>0</v>
      </c>
    </row>
    <row r="34" spans="1:18" ht="13.5" thickBot="1" x14ac:dyDescent="0.25">
      <c r="A34" s="456" t="s">
        <v>53</v>
      </c>
      <c r="B34" s="7" t="s">
        <v>7</v>
      </c>
      <c r="C34" s="7">
        <v>25</v>
      </c>
      <c r="D34" s="224" t="s">
        <v>69</v>
      </c>
      <c r="E34" s="458" t="s">
        <v>69</v>
      </c>
      <c r="F34" s="16">
        <f t="shared" ca="1" si="5"/>
        <v>0</v>
      </c>
      <c r="G34" s="9">
        <f ca="1">COUNTIF(Формулы!$J$7:$J$2001,$B34 &amp; G$8 &amp; $D34 &amp; "*g1*")</f>
        <v>0</v>
      </c>
      <c r="H34" s="9">
        <f ca="1">COUNTIF(Формулы!$J$7:$J$2001,$B34 &amp; H$8 &amp; $D34 &amp; "*g1*")</f>
        <v>0</v>
      </c>
      <c r="I34" s="9">
        <f ca="1">COUNTIF(Формулы!$J$7:$J$2001,$B34 &amp; I$8 &amp; $D34 &amp; "*g1*")</f>
        <v>0</v>
      </c>
      <c r="J34" s="9">
        <f ca="1">COUNTIF(Формулы!$J$7:$J$2001,$B34 &amp; J$8 &amp; $D34 &amp; "*g1*")</f>
        <v>0</v>
      </c>
      <c r="K34" s="9">
        <f ca="1">COUNTIF(Формулы!$J$7:$J$2001,$B34 &amp; K$8 &amp; $D34 &amp; "*g1*")</f>
        <v>0</v>
      </c>
      <c r="L34" s="9">
        <f ca="1">COUNTIF(Формулы!$J$7:$J$2001,$B34 &amp; L$8 &amp; $D34 &amp; "*g1*")</f>
        <v>0</v>
      </c>
      <c r="M34" s="9">
        <f ca="1">COUNTIF(Формулы!$J$7:$J$2001,$B34 &amp; M$8 &amp; $D34 &amp; "*g1*")</f>
        <v>0</v>
      </c>
      <c r="N34" s="9">
        <f ca="1">COUNTIF(Формулы!$J$7:$J$2001,$B34 &amp; N$8 &amp; $D34 &amp; "*g1*")</f>
        <v>0</v>
      </c>
      <c r="O34" s="9">
        <f ca="1">COUNTIF(Формулы!$J$7:$J$2001,$B34 &amp; O$8 &amp; $D34 &amp; "*g1*")</f>
        <v>0</v>
      </c>
      <c r="P34" s="9">
        <f ca="1">COUNTIF(Формулы!$J$7:$J$2001,$B34 &amp; P$8 &amp; $D34 &amp; "*g1*")</f>
        <v>0</v>
      </c>
      <c r="Q34" s="9">
        <f ca="1">COUNTIF(Формулы!$J$7:$J$2001,$B34 &amp; Q$8 &amp; $D34 &amp; "*g1*")</f>
        <v>0</v>
      </c>
      <c r="R34" s="9">
        <f ca="1">COUNTIF(Формулы!$J$7:$J$2001,$B34 &amp; R$8 &amp; $D34 &amp; "*g1*")</f>
        <v>0</v>
      </c>
    </row>
    <row r="35" spans="1:18" ht="13.5" thickBot="1" x14ac:dyDescent="0.25">
      <c r="A35" s="457"/>
      <c r="B35" s="7" t="s">
        <v>8</v>
      </c>
      <c r="C35" s="7">
        <v>26</v>
      </c>
      <c r="D35" s="224" t="s">
        <v>69</v>
      </c>
      <c r="E35" s="459"/>
      <c r="F35" s="16">
        <f t="shared" ca="1" si="5"/>
        <v>0</v>
      </c>
      <c r="G35" s="9">
        <f ca="1">COUNTIF(Формулы!$J$7:$J$2001,$B35 &amp; G$8 &amp; $D35 &amp; "*g1*")</f>
        <v>0</v>
      </c>
      <c r="H35" s="9">
        <f ca="1">COUNTIF(Формулы!$J$7:$J$2001,$B35 &amp; H$8 &amp; $D35 &amp; "*g1*")</f>
        <v>0</v>
      </c>
      <c r="I35" s="9">
        <f ca="1">COUNTIF(Формулы!$J$7:$J$2001,$B35 &amp; I$8 &amp; $D35 &amp; "*g1*")</f>
        <v>0</v>
      </c>
      <c r="J35" s="9">
        <f ca="1">COUNTIF(Формулы!$J$7:$J$2001,$B35 &amp; J$8 &amp; $D35 &amp; "*g1*")</f>
        <v>0</v>
      </c>
      <c r="K35" s="9">
        <f ca="1">COUNTIF(Формулы!$J$7:$J$2001,$B35 &amp; K$8 &amp; $D35 &amp; "*g1*")</f>
        <v>0</v>
      </c>
      <c r="L35" s="9">
        <f ca="1">COUNTIF(Формулы!$J$7:$J$2001,$B35 &amp; L$8 &amp; $D35 &amp; "*g1*")</f>
        <v>0</v>
      </c>
      <c r="M35" s="9">
        <f ca="1">COUNTIF(Формулы!$J$7:$J$2001,$B35 &amp; M$8 &amp; $D35 &amp; "*g1*")</f>
        <v>0</v>
      </c>
      <c r="N35" s="9">
        <f ca="1">COUNTIF(Формулы!$J$7:$J$2001,$B35 &amp; N$8 &amp; $D35 &amp; "*g1*")</f>
        <v>0</v>
      </c>
      <c r="O35" s="9">
        <f ca="1">COUNTIF(Формулы!$J$7:$J$2001,$B35 &amp; O$8 &amp; $D35 &amp; "*g1*")</f>
        <v>0</v>
      </c>
      <c r="P35" s="9">
        <f ca="1">COUNTIF(Формулы!$J$7:$J$2001,$B35 &amp; P$8 &amp; $D35 &amp; "*g1*")</f>
        <v>0</v>
      </c>
      <c r="Q35" s="9">
        <f ca="1">COUNTIF(Формулы!$J$7:$J$2001,$B35 &amp; Q$8 &amp; $D35 &amp; "*g1*")</f>
        <v>0</v>
      </c>
      <c r="R35" s="9">
        <f ca="1">COUNTIF(Формулы!$J$7:$J$2001,$B35 &amp; R$8 &amp; $D35 &amp; "*g1*")</f>
        <v>0</v>
      </c>
    </row>
    <row r="36" spans="1:18" ht="13.5" thickBot="1" x14ac:dyDescent="0.25">
      <c r="A36" s="456" t="s">
        <v>31</v>
      </c>
      <c r="B36" s="7" t="s">
        <v>7</v>
      </c>
      <c r="C36" s="7">
        <v>27</v>
      </c>
      <c r="D36" s="224" t="s">
        <v>70</v>
      </c>
      <c r="E36" s="458" t="s">
        <v>70</v>
      </c>
      <c r="F36" s="16">
        <f t="shared" ca="1" si="5"/>
        <v>0</v>
      </c>
      <c r="G36" s="9">
        <f ca="1">COUNTIF(Формулы!$J$7:$J$2001,$B36 &amp; G$8 &amp; $D36 &amp; "*g1*")</f>
        <v>0</v>
      </c>
      <c r="H36" s="9">
        <f ca="1">COUNTIF(Формулы!$J$7:$J$2001,$B36 &amp; H$8 &amp; $D36 &amp; "*g1*")</f>
        <v>0</v>
      </c>
      <c r="I36" s="9">
        <f ca="1">COUNTIF(Формулы!$J$7:$J$2001,$B36 &amp; I$8 &amp; $D36 &amp; "*g1*")</f>
        <v>0</v>
      </c>
      <c r="J36" s="9">
        <f ca="1">COUNTIF(Формулы!$J$7:$J$2001,$B36 &amp; J$8 &amp; $D36 &amp; "*g1*")</f>
        <v>0</v>
      </c>
      <c r="K36" s="9">
        <f ca="1">COUNTIF(Формулы!$J$7:$J$2001,$B36 &amp; K$8 &amp; $D36 &amp; "*g1*")</f>
        <v>0</v>
      </c>
      <c r="L36" s="9">
        <f ca="1">COUNTIF(Формулы!$J$7:$J$2001,$B36 &amp; L$8 &amp; $D36 &amp; "*g1*")</f>
        <v>0</v>
      </c>
      <c r="M36" s="9">
        <f ca="1">COUNTIF(Формулы!$J$7:$J$2001,$B36 &amp; M$8 &amp; $D36 &amp; "*g1*")</f>
        <v>0</v>
      </c>
      <c r="N36" s="9">
        <f ca="1">COUNTIF(Формулы!$J$7:$J$2001,$B36 &amp; N$8 &amp; $D36 &amp; "*g1*")</f>
        <v>0</v>
      </c>
      <c r="O36" s="9">
        <f ca="1">COUNTIF(Формулы!$J$7:$J$2001,$B36 &amp; O$8 &amp; $D36 &amp; "*g1*")</f>
        <v>0</v>
      </c>
      <c r="P36" s="9">
        <f ca="1">COUNTIF(Формулы!$J$7:$J$2001,$B36 &amp; P$8 &amp; $D36 &amp; "*g1*")</f>
        <v>0</v>
      </c>
      <c r="Q36" s="9">
        <f ca="1">COUNTIF(Формулы!$J$7:$J$2001,$B36 &amp; Q$8 &amp; $D36 &amp; "*g1*")</f>
        <v>0</v>
      </c>
      <c r="R36" s="9">
        <f ca="1">COUNTIF(Формулы!$J$7:$J$2001,$B36 &amp; R$8 &amp; $D36 &amp; "*g1*")</f>
        <v>0</v>
      </c>
    </row>
    <row r="37" spans="1:18" ht="13.5" thickBot="1" x14ac:dyDescent="0.25">
      <c r="A37" s="457"/>
      <c r="B37" s="7" t="s">
        <v>8</v>
      </c>
      <c r="C37" s="7">
        <v>28</v>
      </c>
      <c r="D37" s="224" t="s">
        <v>70</v>
      </c>
      <c r="E37" s="459"/>
      <c r="F37" s="16">
        <f t="shared" ca="1" si="5"/>
        <v>0</v>
      </c>
      <c r="G37" s="9">
        <f ca="1">COUNTIF(Формулы!$J$7:$J$2001,$B37 &amp; G$8 &amp; $D37 &amp; "*g1*")</f>
        <v>0</v>
      </c>
      <c r="H37" s="9">
        <f ca="1">COUNTIF(Формулы!$J$7:$J$2001,$B37 &amp; H$8 &amp; $D37 &amp; "*g1*")</f>
        <v>0</v>
      </c>
      <c r="I37" s="9">
        <f ca="1">COUNTIF(Формулы!$J$7:$J$2001,$B37 &amp; I$8 &amp; $D37 &amp; "*g1*")</f>
        <v>0</v>
      </c>
      <c r="J37" s="9">
        <f ca="1">COUNTIF(Формулы!$J$7:$J$2001,$B37 &amp; J$8 &amp; $D37 &amp; "*g1*")</f>
        <v>0</v>
      </c>
      <c r="K37" s="9">
        <f ca="1">COUNTIF(Формулы!$J$7:$J$2001,$B37 &amp; K$8 &amp; $D37 &amp; "*g1*")</f>
        <v>0</v>
      </c>
      <c r="L37" s="9">
        <f ca="1">COUNTIF(Формулы!$J$7:$J$2001,$B37 &amp; L$8 &amp; $D37 &amp; "*g1*")</f>
        <v>0</v>
      </c>
      <c r="M37" s="9">
        <f ca="1">COUNTIF(Формулы!$J$7:$J$2001,$B37 &amp; M$8 &amp; $D37 &amp; "*g1*")</f>
        <v>0</v>
      </c>
      <c r="N37" s="9">
        <f ca="1">COUNTIF(Формулы!$J$7:$J$2001,$B37 &amp; N$8 &amp; $D37 &amp; "*g1*")</f>
        <v>0</v>
      </c>
      <c r="O37" s="9">
        <f ca="1">COUNTIF(Формулы!$J$7:$J$2001,$B37 &amp; O$8 &amp; $D37 &amp; "*g1*")</f>
        <v>0</v>
      </c>
      <c r="P37" s="9">
        <f ca="1">COUNTIF(Формулы!$J$7:$J$2001,$B37 &amp; P$8 &amp; $D37 &amp; "*g1*")</f>
        <v>0</v>
      </c>
      <c r="Q37" s="9">
        <f ca="1">COUNTIF(Формулы!$J$7:$J$2001,$B37 &amp; Q$8 &amp; $D37 &amp; "*g1*")</f>
        <v>0</v>
      </c>
      <c r="R37" s="9">
        <f ca="1">COUNTIF(Формулы!$J$7:$J$2001,$B37 &amp; R$8 &amp; $D37 &amp; "*g1*")</f>
        <v>0</v>
      </c>
    </row>
    <row r="38" spans="1:18" ht="13.5" thickBot="1" x14ac:dyDescent="0.25">
      <c r="A38" s="456" t="s">
        <v>32</v>
      </c>
      <c r="B38" s="7" t="s">
        <v>7</v>
      </c>
      <c r="C38" s="7">
        <v>29</v>
      </c>
      <c r="D38" s="224" t="s">
        <v>71</v>
      </c>
      <c r="E38" s="458" t="s">
        <v>71</v>
      </c>
      <c r="F38" s="16">
        <f t="shared" ca="1" si="5"/>
        <v>0</v>
      </c>
      <c r="G38" s="9">
        <f ca="1">COUNTIF(Формулы!$J$7:$J$2001,$B38 &amp; G$8 &amp; $D38 &amp; "*g1*")</f>
        <v>0</v>
      </c>
      <c r="H38" s="9">
        <f ca="1">COUNTIF(Формулы!$J$7:$J$2001,$B38 &amp; H$8 &amp; $D38 &amp; "*g1*")</f>
        <v>0</v>
      </c>
      <c r="I38" s="9">
        <f ca="1">COUNTIF(Формулы!$J$7:$J$2001,$B38 &amp; I$8 &amp; $D38 &amp; "*g1*")</f>
        <v>0</v>
      </c>
      <c r="J38" s="9">
        <f ca="1">COUNTIF(Формулы!$J$7:$J$2001,$B38 &amp; J$8 &amp; $D38 &amp; "*g1*")</f>
        <v>0</v>
      </c>
      <c r="K38" s="9">
        <f ca="1">COUNTIF(Формулы!$J$7:$J$2001,$B38 &amp; K$8 &amp; $D38 &amp; "*g1*")</f>
        <v>0</v>
      </c>
      <c r="L38" s="9">
        <f ca="1">COUNTIF(Формулы!$J$7:$J$2001,$B38 &amp; L$8 &amp; $D38 &amp; "*g1*")</f>
        <v>0</v>
      </c>
      <c r="M38" s="9">
        <f ca="1">COUNTIF(Формулы!$J$7:$J$2001,$B38 &amp; M$8 &amp; $D38 &amp; "*g1*")</f>
        <v>0</v>
      </c>
      <c r="N38" s="9">
        <f ca="1">COUNTIF(Формулы!$J$7:$J$2001,$B38 &amp; N$8 &amp; $D38 &amp; "*g1*")</f>
        <v>0</v>
      </c>
      <c r="O38" s="9">
        <f ca="1">COUNTIF(Формулы!$J$7:$J$2001,$B38 &amp; O$8 &amp; $D38 &amp; "*g1*")</f>
        <v>0</v>
      </c>
      <c r="P38" s="9">
        <f ca="1">COUNTIF(Формулы!$J$7:$J$2001,$B38 &amp; P$8 &amp; $D38 &amp; "*g1*")</f>
        <v>0</v>
      </c>
      <c r="Q38" s="9">
        <f ca="1">COUNTIF(Формулы!$J$7:$J$2001,$B38 &amp; Q$8 &amp; $D38 &amp; "*g1*")</f>
        <v>0</v>
      </c>
      <c r="R38" s="9">
        <f ca="1">COUNTIF(Формулы!$J$7:$J$2001,$B38 &amp; R$8 &amp; $D38 &amp; "*g1*")</f>
        <v>0</v>
      </c>
    </row>
    <row r="39" spans="1:18" ht="13.5" thickBot="1" x14ac:dyDescent="0.25">
      <c r="A39" s="457"/>
      <c r="B39" s="7" t="s">
        <v>8</v>
      </c>
      <c r="C39" s="7">
        <v>30</v>
      </c>
      <c r="D39" s="224" t="s">
        <v>71</v>
      </c>
      <c r="E39" s="459"/>
      <c r="F39" s="16">
        <f t="shared" ca="1" si="5"/>
        <v>0</v>
      </c>
      <c r="G39" s="9">
        <f ca="1">COUNTIF(Формулы!$J$7:$J$2001,$B39 &amp; G$8 &amp; $D39 &amp; "*g1*")</f>
        <v>0</v>
      </c>
      <c r="H39" s="9">
        <f ca="1">COUNTIF(Формулы!$J$7:$J$2001,$B39 &amp; H$8 &amp; $D39 &amp; "*g1*")</f>
        <v>0</v>
      </c>
      <c r="I39" s="9">
        <f ca="1">COUNTIF(Формулы!$J$7:$J$2001,$B39 &amp; I$8 &amp; $D39 &amp; "*g1*")</f>
        <v>0</v>
      </c>
      <c r="J39" s="9">
        <f ca="1">COUNTIF(Формулы!$J$7:$J$2001,$B39 &amp; J$8 &amp; $D39 &amp; "*g1*")</f>
        <v>0</v>
      </c>
      <c r="K39" s="9">
        <f ca="1">COUNTIF(Формулы!$J$7:$J$2001,$B39 &amp; K$8 &amp; $D39 &amp; "*g1*")</f>
        <v>0</v>
      </c>
      <c r="L39" s="9">
        <f ca="1">COUNTIF(Формулы!$J$7:$J$2001,$B39 &amp; L$8 &amp; $D39 &amp; "*g1*")</f>
        <v>0</v>
      </c>
      <c r="M39" s="9">
        <f ca="1">COUNTIF(Формулы!$J$7:$J$2001,$B39 &amp; M$8 &amp; $D39 &amp; "*g1*")</f>
        <v>0</v>
      </c>
      <c r="N39" s="9">
        <f ca="1">COUNTIF(Формулы!$J$7:$J$2001,$B39 &amp; N$8 &amp; $D39 &amp; "*g1*")</f>
        <v>0</v>
      </c>
      <c r="O39" s="9">
        <f ca="1">COUNTIF(Формулы!$J$7:$J$2001,$B39 &amp; O$8 &amp; $D39 &amp; "*g1*")</f>
        <v>0</v>
      </c>
      <c r="P39" s="9">
        <f ca="1">COUNTIF(Формулы!$J$7:$J$2001,$B39 &amp; P$8 &amp; $D39 &amp; "*g1*")</f>
        <v>0</v>
      </c>
      <c r="Q39" s="9">
        <f ca="1">COUNTIF(Формулы!$J$7:$J$2001,$B39 &amp; Q$8 &amp; $D39 &amp; "*g1*")</f>
        <v>0</v>
      </c>
      <c r="R39" s="9">
        <f ca="1">COUNTIF(Формулы!$J$7:$J$2001,$B39 &amp; R$8 &amp; $D39 &amp; "*g1*")</f>
        <v>0</v>
      </c>
    </row>
    <row r="40" spans="1:18" ht="13.5" thickBot="1" x14ac:dyDescent="0.25">
      <c r="A40" s="460" t="s">
        <v>60</v>
      </c>
      <c r="B40" s="7" t="s">
        <v>7</v>
      </c>
      <c r="C40" s="7">
        <v>31</v>
      </c>
      <c r="D40" s="224" t="s">
        <v>88</v>
      </c>
      <c r="E40" s="458" t="s">
        <v>88</v>
      </c>
      <c r="F40" s="16">
        <f t="shared" ca="1" si="5"/>
        <v>0</v>
      </c>
      <c r="G40" s="9">
        <f ca="1">COUNTIF(Формулы!$J$7:$J$2001,$B40 &amp; G$8 &amp; $D40 &amp; "*g1*")</f>
        <v>0</v>
      </c>
      <c r="H40" s="9">
        <f ca="1">COUNTIF(Формулы!$J$7:$J$2001,$B40 &amp; H$8 &amp; $D40 &amp; "*g1*")</f>
        <v>0</v>
      </c>
      <c r="I40" s="9">
        <f ca="1">COUNTIF(Формулы!$J$7:$J$2001,$B40 &amp; I$8 &amp; $D40 &amp; "*g1*")</f>
        <v>0</v>
      </c>
      <c r="J40" s="9">
        <f ca="1">COUNTIF(Формулы!$J$7:$J$2001,$B40 &amp; J$8 &amp; $D40 &amp; "*g1*")</f>
        <v>0</v>
      </c>
      <c r="K40" s="9">
        <f ca="1">COUNTIF(Формулы!$J$7:$J$2001,$B40 &amp; K$8 &amp; $D40 &amp; "*g1*")</f>
        <v>0</v>
      </c>
      <c r="L40" s="9">
        <f ca="1">COUNTIF(Формулы!$J$7:$J$2001,$B40 &amp; L$8 &amp; $D40 &amp; "*g1*")</f>
        <v>0</v>
      </c>
      <c r="M40" s="9">
        <f ca="1">COUNTIF(Формулы!$J$7:$J$2001,$B40 &amp; M$8 &amp; $D40 &amp; "*g1*")</f>
        <v>0</v>
      </c>
      <c r="N40" s="9">
        <f ca="1">COUNTIF(Формулы!$J$7:$J$2001,$B40 &amp; N$8 &amp; $D40 &amp; "*g1*")</f>
        <v>0</v>
      </c>
      <c r="O40" s="9">
        <f ca="1">COUNTIF(Формулы!$J$7:$J$2001,$B40 &amp; O$8 &amp; $D40 &amp; "*g1*")</f>
        <v>0</v>
      </c>
      <c r="P40" s="9">
        <f ca="1">COUNTIF(Формулы!$J$7:$J$2001,$B40 &amp; P$8 &amp; $D40 &amp; "*g1*")</f>
        <v>0</v>
      </c>
      <c r="Q40" s="9">
        <f ca="1">COUNTIF(Формулы!$J$7:$J$2001,$B40 &amp; Q$8 &amp; $D40 &amp; "*g1*")</f>
        <v>0</v>
      </c>
      <c r="R40" s="9">
        <f ca="1">COUNTIF(Формулы!$J$7:$J$2001,$B40 &amp; R$8 &amp; $D40 &amp; "*g1*")</f>
        <v>0</v>
      </c>
    </row>
    <row r="41" spans="1:18" ht="13.5" thickBot="1" x14ac:dyDescent="0.25">
      <c r="A41" s="461"/>
      <c r="B41" s="7" t="s">
        <v>8</v>
      </c>
      <c r="C41" s="7">
        <v>32</v>
      </c>
      <c r="D41" s="224" t="s">
        <v>88</v>
      </c>
      <c r="E41" s="459"/>
      <c r="F41" s="16">
        <f t="shared" ca="1" si="5"/>
        <v>0</v>
      </c>
      <c r="G41" s="9">
        <f ca="1">COUNTIF(Формулы!$J$7:$J$2001,$B41 &amp; G$8 &amp; $D41 &amp; "*g1*")</f>
        <v>0</v>
      </c>
      <c r="H41" s="9">
        <f ca="1">COUNTIF(Формулы!$J$7:$J$2001,$B41 &amp; H$8 &amp; $D41 &amp; "*g1*")</f>
        <v>0</v>
      </c>
      <c r="I41" s="9">
        <f ca="1">COUNTIF(Формулы!$J$7:$J$2001,$B41 &amp; I$8 &amp; $D41 &amp; "*g1*")</f>
        <v>0</v>
      </c>
      <c r="J41" s="9">
        <f ca="1">COUNTIF(Формулы!$J$7:$J$2001,$B41 &amp; J$8 &amp; $D41 &amp; "*g1*")</f>
        <v>0</v>
      </c>
      <c r="K41" s="9">
        <f ca="1">COUNTIF(Формулы!$J$7:$J$2001,$B41 &amp; K$8 &amp; $D41 &amp; "*g1*")</f>
        <v>0</v>
      </c>
      <c r="L41" s="9">
        <f ca="1">COUNTIF(Формулы!$J$7:$J$2001,$B41 &amp; L$8 &amp; $D41 &amp; "*g1*")</f>
        <v>0</v>
      </c>
      <c r="M41" s="9">
        <f ca="1">COUNTIF(Формулы!$J$7:$J$2001,$B41 &amp; M$8 &amp; $D41 &amp; "*g1*")</f>
        <v>0</v>
      </c>
      <c r="N41" s="9">
        <f ca="1">COUNTIF(Формулы!$J$7:$J$2001,$B41 &amp; N$8 &amp; $D41 &amp; "*g1*")</f>
        <v>0</v>
      </c>
      <c r="O41" s="9">
        <f ca="1">COUNTIF(Формулы!$J$7:$J$2001,$B41 &amp; O$8 &amp; $D41 &amp; "*g1*")</f>
        <v>0</v>
      </c>
      <c r="P41" s="9">
        <f ca="1">COUNTIF(Формулы!$J$7:$J$2001,$B41 &amp; P$8 &amp; $D41 &amp; "*g1*")</f>
        <v>0</v>
      </c>
      <c r="Q41" s="9">
        <f ca="1">COUNTIF(Формулы!$J$7:$J$2001,$B41 &amp; Q$8 &amp; $D41 &amp; "*g1*")</f>
        <v>0</v>
      </c>
      <c r="R41" s="9">
        <f ca="1">COUNTIF(Формулы!$J$7:$J$2001,$B41 &amp; R$8 &amp; $D41 &amp; "*g1*")</f>
        <v>0</v>
      </c>
    </row>
    <row r="42" spans="1:18" ht="13.5" thickBot="1" x14ac:dyDescent="0.25">
      <c r="A42" s="456" t="s">
        <v>54</v>
      </c>
      <c r="B42" s="7" t="s">
        <v>7</v>
      </c>
      <c r="C42" s="7">
        <v>33</v>
      </c>
      <c r="D42" s="224" t="s">
        <v>61</v>
      </c>
      <c r="E42" s="458" t="s">
        <v>61</v>
      </c>
      <c r="F42" s="16">
        <f t="shared" ca="1" si="5"/>
        <v>0</v>
      </c>
      <c r="G42" s="9">
        <f ca="1">COUNTIF(Формулы!$J$7:$J$2001,$B42 &amp; G$8 &amp; $D42 &amp; "*g1*")</f>
        <v>0</v>
      </c>
      <c r="H42" s="9">
        <f ca="1">COUNTIF(Формулы!$J$7:$J$2001,$B42 &amp; H$8 &amp; $D42 &amp; "*g1*")</f>
        <v>0</v>
      </c>
      <c r="I42" s="9">
        <f ca="1">COUNTIF(Формулы!$J$7:$J$2001,$B42 &amp; I$8 &amp; $D42 &amp; "*g1*")</f>
        <v>0</v>
      </c>
      <c r="J42" s="9">
        <f ca="1">COUNTIF(Формулы!$J$7:$J$2001,$B42 &amp; J$8 &amp; $D42 &amp; "*g1*")</f>
        <v>0</v>
      </c>
      <c r="K42" s="9">
        <f ca="1">COUNTIF(Формулы!$J$7:$J$2001,$B42 &amp; K$8 &amp; $D42 &amp; "*g1*")</f>
        <v>0</v>
      </c>
      <c r="L42" s="9">
        <f ca="1">COUNTIF(Формулы!$J$7:$J$2001,$B42 &amp; L$8 &amp; $D42 &amp; "*g1*")</f>
        <v>0</v>
      </c>
      <c r="M42" s="9">
        <f ca="1">COUNTIF(Формулы!$J$7:$J$2001,$B42 &amp; M$8 &amp; $D42 &amp; "*g1*")</f>
        <v>0</v>
      </c>
      <c r="N42" s="9">
        <f ca="1">COUNTIF(Формулы!$J$7:$J$2001,$B42 &amp; N$8 &amp; $D42 &amp; "*g1*")</f>
        <v>0</v>
      </c>
      <c r="O42" s="9">
        <f ca="1">COUNTIF(Формулы!$J$7:$J$2001,$B42 &amp; O$8 &amp; $D42 &amp; "*g1*")</f>
        <v>0</v>
      </c>
      <c r="P42" s="9">
        <f ca="1">COUNTIF(Формулы!$J$7:$J$2001,$B42 &amp; P$8 &amp; $D42 &amp; "*g1*")</f>
        <v>0</v>
      </c>
      <c r="Q42" s="9">
        <f ca="1">COUNTIF(Формулы!$J$7:$J$2001,$B42 &amp; Q$8 &amp; $D42 &amp; "*g1*")</f>
        <v>0</v>
      </c>
      <c r="R42" s="9">
        <f ca="1">COUNTIF(Формулы!$J$7:$J$2001,$B42 &amp; R$8 &amp; $D42 &amp; "*g1*")</f>
        <v>0</v>
      </c>
    </row>
    <row r="43" spans="1:18" ht="13.5" thickBot="1" x14ac:dyDescent="0.25">
      <c r="A43" s="457"/>
      <c r="B43" s="7" t="s">
        <v>8</v>
      </c>
      <c r="C43" s="7">
        <v>34</v>
      </c>
      <c r="D43" s="224" t="s">
        <v>61</v>
      </c>
      <c r="E43" s="459"/>
      <c r="F43" s="16">
        <f t="shared" ca="1" si="5"/>
        <v>0</v>
      </c>
      <c r="G43" s="9">
        <f ca="1">COUNTIF(Формулы!$J$7:$J$2001,$B43 &amp; G$8 &amp; $D43 &amp; "*g1*")</f>
        <v>0</v>
      </c>
      <c r="H43" s="9">
        <f ca="1">COUNTIF(Формулы!$J$7:$J$2001,$B43 &amp; H$8 &amp; $D43 &amp; "*g1*")</f>
        <v>0</v>
      </c>
      <c r="I43" s="9">
        <f ca="1">COUNTIF(Формулы!$J$7:$J$2001,$B43 &amp; I$8 &amp; $D43 &amp; "*g1*")</f>
        <v>0</v>
      </c>
      <c r="J43" s="9">
        <f ca="1">COUNTIF(Формулы!$J$7:$J$2001,$B43 &amp; J$8 &amp; $D43 &amp; "*g1*")</f>
        <v>0</v>
      </c>
      <c r="K43" s="9">
        <f ca="1">COUNTIF(Формулы!$J$7:$J$2001,$B43 &amp; K$8 &amp; $D43 &amp; "*g1*")</f>
        <v>0</v>
      </c>
      <c r="L43" s="9">
        <f ca="1">COUNTIF(Формулы!$J$7:$J$2001,$B43 &amp; L$8 &amp; $D43 &amp; "*g1*")</f>
        <v>0</v>
      </c>
      <c r="M43" s="9">
        <f ca="1">COUNTIF(Формулы!$J$7:$J$2001,$B43 &amp; M$8 &amp; $D43 &amp; "*g1*")</f>
        <v>0</v>
      </c>
      <c r="N43" s="9">
        <f ca="1">COUNTIF(Формулы!$J$7:$J$2001,$B43 &amp; N$8 &amp; $D43 &amp; "*g1*")</f>
        <v>0</v>
      </c>
      <c r="O43" s="9">
        <f ca="1">COUNTIF(Формулы!$J$7:$J$2001,$B43 &amp; O$8 &amp; $D43 &amp; "*g1*")</f>
        <v>0</v>
      </c>
      <c r="P43" s="9">
        <f ca="1">COUNTIF(Формулы!$J$7:$J$2001,$B43 &amp; P$8 &amp; $D43 &amp; "*g1*")</f>
        <v>0</v>
      </c>
      <c r="Q43" s="9">
        <f ca="1">COUNTIF(Формулы!$J$7:$J$2001,$B43 &amp; Q$8 &amp; $D43 &amp; "*g1*")</f>
        <v>0</v>
      </c>
      <c r="R43" s="9">
        <f ca="1">COUNTIF(Формулы!$J$7:$J$2001,$B43 &amp; R$8 &amp; $D43 &amp; "*g1*")</f>
        <v>0</v>
      </c>
    </row>
    <row r="44" spans="1:18" ht="13.5" thickBot="1" x14ac:dyDescent="0.25">
      <c r="A44" s="456" t="s">
        <v>33</v>
      </c>
      <c r="B44" s="7" t="s">
        <v>7</v>
      </c>
      <c r="C44" s="7">
        <v>35</v>
      </c>
      <c r="D44" s="224" t="s">
        <v>72</v>
      </c>
      <c r="E44" s="458" t="s">
        <v>72</v>
      </c>
      <c r="F44" s="16">
        <f t="shared" ca="1" si="5"/>
        <v>0</v>
      </c>
      <c r="G44" s="9">
        <f ca="1">COUNTIF(Формулы!$J$7:$J$2001,$B44 &amp; G$8 &amp; $D44 &amp; "*g1*")</f>
        <v>0</v>
      </c>
      <c r="H44" s="9">
        <f ca="1">COUNTIF(Формулы!$J$7:$J$2001,$B44 &amp; H$8 &amp; $D44 &amp; "*g1*")</f>
        <v>0</v>
      </c>
      <c r="I44" s="9">
        <f ca="1">COUNTIF(Формулы!$J$7:$J$2001,$B44 &amp; I$8 &amp; $D44 &amp; "*g1*")</f>
        <v>0</v>
      </c>
      <c r="J44" s="9">
        <f ca="1">COUNTIF(Формулы!$J$7:$J$2001,$B44 &amp; J$8 &amp; $D44 &amp; "*g1*")</f>
        <v>0</v>
      </c>
      <c r="K44" s="9">
        <f ca="1">COUNTIF(Формулы!$J$7:$J$2001,$B44 &amp; K$8 &amp; $D44 &amp; "*g1*")</f>
        <v>0</v>
      </c>
      <c r="L44" s="9">
        <f ca="1">COUNTIF(Формулы!$J$7:$J$2001,$B44 &amp; L$8 &amp; $D44 &amp; "*g1*")</f>
        <v>0</v>
      </c>
      <c r="M44" s="9">
        <f ca="1">COUNTIF(Формулы!$J$7:$J$2001,$B44 &amp; M$8 &amp; $D44 &amp; "*g1*")</f>
        <v>0</v>
      </c>
      <c r="N44" s="9">
        <f ca="1">COUNTIF(Формулы!$J$7:$J$2001,$B44 &amp; N$8 &amp; $D44 &amp; "*g1*")</f>
        <v>0</v>
      </c>
      <c r="O44" s="9">
        <f ca="1">COUNTIF(Формулы!$J$7:$J$2001,$B44 &amp; O$8 &amp; $D44 &amp; "*g1*")</f>
        <v>0</v>
      </c>
      <c r="P44" s="9">
        <f ca="1">COUNTIF(Формулы!$J$7:$J$2001,$B44 &amp; P$8 &amp; $D44 &amp; "*g1*")</f>
        <v>0</v>
      </c>
      <c r="Q44" s="9">
        <f ca="1">COUNTIF(Формулы!$J$7:$J$2001,$B44 &amp; Q$8 &amp; $D44 &amp; "*g1*")</f>
        <v>0</v>
      </c>
      <c r="R44" s="9">
        <f ca="1">COUNTIF(Формулы!$J$7:$J$2001,$B44 &amp; R$8 &amp; $D44 &amp; "*g1*")</f>
        <v>0</v>
      </c>
    </row>
    <row r="45" spans="1:18" ht="13.5" thickBot="1" x14ac:dyDescent="0.25">
      <c r="A45" s="457"/>
      <c r="B45" s="7" t="s">
        <v>8</v>
      </c>
      <c r="C45" s="7">
        <v>36</v>
      </c>
      <c r="D45" s="224" t="s">
        <v>72</v>
      </c>
      <c r="E45" s="459"/>
      <c r="F45" s="16">
        <f t="shared" ca="1" si="5"/>
        <v>0</v>
      </c>
      <c r="G45" s="9">
        <f ca="1">COUNTIF(Формулы!$J$7:$J$2001,$B45 &amp; G$8 &amp; $D45 &amp; "*g1*")</f>
        <v>0</v>
      </c>
      <c r="H45" s="9">
        <f ca="1">COUNTIF(Формулы!$J$7:$J$2001,$B45 &amp; H$8 &amp; $D45 &amp; "*g1*")</f>
        <v>0</v>
      </c>
      <c r="I45" s="9">
        <f ca="1">COUNTIF(Формулы!$J$7:$J$2001,$B45 &amp; I$8 &amp; $D45 &amp; "*g1*")</f>
        <v>0</v>
      </c>
      <c r="J45" s="9">
        <f ca="1">COUNTIF(Формулы!$J$7:$J$2001,$B45 &amp; J$8 &amp; $D45 &amp; "*g1*")</f>
        <v>0</v>
      </c>
      <c r="K45" s="9">
        <f ca="1">COUNTIF(Формулы!$J$7:$J$2001,$B45 &amp; K$8 &amp; $D45 &amp; "*g1*")</f>
        <v>0</v>
      </c>
      <c r="L45" s="9">
        <f ca="1">COUNTIF(Формулы!$J$7:$J$2001,$B45 &amp; L$8 &amp; $D45 &amp; "*g1*")</f>
        <v>0</v>
      </c>
      <c r="M45" s="9">
        <f ca="1">COUNTIF(Формулы!$J$7:$J$2001,$B45 &amp; M$8 &amp; $D45 &amp; "*g1*")</f>
        <v>0</v>
      </c>
      <c r="N45" s="9">
        <f ca="1">COUNTIF(Формулы!$J$7:$J$2001,$B45 &amp; N$8 &amp; $D45 &amp; "*g1*")</f>
        <v>0</v>
      </c>
      <c r="O45" s="9">
        <f ca="1">COUNTIF(Формулы!$J$7:$J$2001,$B45 &amp; O$8 &amp; $D45 &amp; "*g1*")</f>
        <v>0</v>
      </c>
      <c r="P45" s="9">
        <f ca="1">COUNTIF(Формулы!$J$7:$J$2001,$B45 &amp; P$8 &amp; $D45 &amp; "*g1*")</f>
        <v>0</v>
      </c>
      <c r="Q45" s="9">
        <f ca="1">COUNTIF(Формулы!$J$7:$J$2001,$B45 &amp; Q$8 &amp; $D45 &amp; "*g1*")</f>
        <v>0</v>
      </c>
      <c r="R45" s="9">
        <f ca="1">COUNTIF(Формулы!$J$7:$J$2001,$B45 &amp; R$8 &amp; $D45 &amp; "*g1*")</f>
        <v>0</v>
      </c>
    </row>
    <row r="46" spans="1:18" ht="13.5" thickBot="1" x14ac:dyDescent="0.25">
      <c r="A46" s="456" t="s">
        <v>34</v>
      </c>
      <c r="B46" s="7" t="s">
        <v>7</v>
      </c>
      <c r="C46" s="7">
        <v>37</v>
      </c>
      <c r="D46" s="224" t="s">
        <v>73</v>
      </c>
      <c r="E46" s="458" t="s">
        <v>73</v>
      </c>
      <c r="F46" s="16">
        <f t="shared" ca="1" si="5"/>
        <v>0</v>
      </c>
      <c r="G46" s="9">
        <f ca="1">COUNTIF(Формулы!$J$7:$J$2001,$B46 &amp; G$8 &amp; $D46 &amp; "*g1*")</f>
        <v>0</v>
      </c>
      <c r="H46" s="9">
        <f ca="1">COUNTIF(Формулы!$J$7:$J$2001,$B46 &amp; H$8 &amp; $D46 &amp; "*g1*")</f>
        <v>0</v>
      </c>
      <c r="I46" s="9">
        <f ca="1">COUNTIF(Формулы!$J$7:$J$2001,$B46 &amp; I$8 &amp; $D46 &amp; "*g1*")</f>
        <v>0</v>
      </c>
      <c r="J46" s="9">
        <f ca="1">COUNTIF(Формулы!$J$7:$J$2001,$B46 &amp; J$8 &amp; $D46 &amp; "*g1*")</f>
        <v>0</v>
      </c>
      <c r="K46" s="9">
        <f ca="1">COUNTIF(Формулы!$J$7:$J$2001,$B46 &amp; K$8 &amp; $D46 &amp; "*g1*")</f>
        <v>0</v>
      </c>
      <c r="L46" s="9">
        <f ca="1">COUNTIF(Формулы!$J$7:$J$2001,$B46 &amp; L$8 &amp; $D46 &amp; "*g1*")</f>
        <v>0</v>
      </c>
      <c r="M46" s="9">
        <f ca="1">COUNTIF(Формулы!$J$7:$J$2001,$B46 &amp; M$8 &amp; $D46 &amp; "*g1*")</f>
        <v>0</v>
      </c>
      <c r="N46" s="9">
        <f ca="1">COUNTIF(Формулы!$J$7:$J$2001,$B46 &amp; N$8 &amp; $D46 &amp; "*g1*")</f>
        <v>0</v>
      </c>
      <c r="O46" s="9">
        <f ca="1">COUNTIF(Формулы!$J$7:$J$2001,$B46 &amp; O$8 &amp; $D46 &amp; "*g1*")</f>
        <v>0</v>
      </c>
      <c r="P46" s="9">
        <f ca="1">COUNTIF(Формулы!$J$7:$J$2001,$B46 &amp; P$8 &amp; $D46 &amp; "*g1*")</f>
        <v>0</v>
      </c>
      <c r="Q46" s="9">
        <f ca="1">COUNTIF(Формулы!$J$7:$J$2001,$B46 &amp; Q$8 &amp; $D46 &amp; "*g1*")</f>
        <v>0</v>
      </c>
      <c r="R46" s="9">
        <f ca="1">COUNTIF(Формулы!$J$7:$J$2001,$B46 &amp; R$8 &amp; $D46 &amp; "*g1*")</f>
        <v>0</v>
      </c>
    </row>
    <row r="47" spans="1:18" ht="13.5" thickBot="1" x14ac:dyDescent="0.25">
      <c r="A47" s="457"/>
      <c r="B47" s="7" t="s">
        <v>8</v>
      </c>
      <c r="C47" s="7">
        <v>38</v>
      </c>
      <c r="D47" s="224" t="s">
        <v>73</v>
      </c>
      <c r="E47" s="459"/>
      <c r="F47" s="16">
        <f t="shared" ca="1" si="5"/>
        <v>0</v>
      </c>
      <c r="G47" s="9">
        <f ca="1">COUNTIF(Формулы!$J$7:$J$2001,$B47 &amp; G$8 &amp; $D47 &amp; "*g1*")</f>
        <v>0</v>
      </c>
      <c r="H47" s="9">
        <f ca="1">COUNTIF(Формулы!$J$7:$J$2001,$B47 &amp; H$8 &amp; $D47 &amp; "*g1*")</f>
        <v>0</v>
      </c>
      <c r="I47" s="9">
        <f ca="1">COUNTIF(Формулы!$J$7:$J$2001,$B47 &amp; I$8 &amp; $D47 &amp; "*g1*")</f>
        <v>0</v>
      </c>
      <c r="J47" s="9">
        <f ca="1">COUNTIF(Формулы!$J$7:$J$2001,$B47 &amp; J$8 &amp; $D47 &amp; "*g1*")</f>
        <v>0</v>
      </c>
      <c r="K47" s="9">
        <f ca="1">COUNTIF(Формулы!$J$7:$J$2001,$B47 &amp; K$8 &amp; $D47 &amp; "*g1*")</f>
        <v>0</v>
      </c>
      <c r="L47" s="9">
        <f ca="1">COUNTIF(Формулы!$J$7:$J$2001,$B47 &amp; L$8 &amp; $D47 &amp; "*g1*")</f>
        <v>0</v>
      </c>
      <c r="M47" s="9">
        <f ca="1">COUNTIF(Формулы!$J$7:$J$2001,$B47 &amp; M$8 &amp; $D47 &amp; "*g1*")</f>
        <v>0</v>
      </c>
      <c r="N47" s="9">
        <f ca="1">COUNTIF(Формулы!$J$7:$J$2001,$B47 &amp; N$8 &amp; $D47 &amp; "*g1*")</f>
        <v>0</v>
      </c>
      <c r="O47" s="9">
        <f ca="1">COUNTIF(Формулы!$J$7:$J$2001,$B47 &amp; O$8 &amp; $D47 &amp; "*g1*")</f>
        <v>0</v>
      </c>
      <c r="P47" s="9">
        <f ca="1">COUNTIF(Формулы!$J$7:$J$2001,$B47 &amp; P$8 &amp; $D47 &amp; "*g1*")</f>
        <v>0</v>
      </c>
      <c r="Q47" s="9">
        <f ca="1">COUNTIF(Формулы!$J$7:$J$2001,$B47 &amp; Q$8 &amp; $D47 &amp; "*g1*")</f>
        <v>0</v>
      </c>
      <c r="R47" s="9">
        <f ca="1">COUNTIF(Формулы!$J$7:$J$2001,$B47 &amp; R$8 &amp; $D47 &amp; "*g1*")</f>
        <v>0</v>
      </c>
    </row>
    <row r="48" spans="1:18" ht="13.5" thickBot="1" x14ac:dyDescent="0.25">
      <c r="A48" s="456" t="s">
        <v>35</v>
      </c>
      <c r="B48" s="7" t="s">
        <v>7</v>
      </c>
      <c r="C48" s="7">
        <v>39</v>
      </c>
      <c r="D48" s="224" t="s">
        <v>74</v>
      </c>
      <c r="E48" s="458" t="s">
        <v>74</v>
      </c>
      <c r="F48" s="16">
        <f t="shared" ca="1" si="5"/>
        <v>0</v>
      </c>
      <c r="G48" s="9">
        <f ca="1">COUNTIF(Формулы!$J$7:$J$2001,$B48 &amp; G$8 &amp; $D48 &amp; "*g1*")</f>
        <v>0</v>
      </c>
      <c r="H48" s="9">
        <f ca="1">COUNTIF(Формулы!$J$7:$J$2001,$B48 &amp; H$8 &amp; $D48 &amp; "*g1*")</f>
        <v>0</v>
      </c>
      <c r="I48" s="9">
        <f ca="1">COUNTIF(Формулы!$J$7:$J$2001,$B48 &amp; I$8 &amp; $D48 &amp; "*g1*")</f>
        <v>0</v>
      </c>
      <c r="J48" s="9">
        <f ca="1">COUNTIF(Формулы!$J$7:$J$2001,$B48 &amp; J$8 &amp; $D48 &amp; "*g1*")</f>
        <v>0</v>
      </c>
      <c r="K48" s="9">
        <f ca="1">COUNTIF(Формулы!$J$7:$J$2001,$B48 &amp; K$8 &amp; $D48 &amp; "*g1*")</f>
        <v>0</v>
      </c>
      <c r="L48" s="9">
        <f ca="1">COUNTIF(Формулы!$J$7:$J$2001,$B48 &amp; L$8 &amp; $D48 &amp; "*g1*")</f>
        <v>0</v>
      </c>
      <c r="M48" s="9">
        <f ca="1">COUNTIF(Формулы!$J$7:$J$2001,$B48 &amp; M$8 &amp; $D48 &amp; "*g1*")</f>
        <v>0</v>
      </c>
      <c r="N48" s="9">
        <f ca="1">COUNTIF(Формулы!$J$7:$J$2001,$B48 &amp; N$8 &amp; $D48 &amp; "*g1*")</f>
        <v>0</v>
      </c>
      <c r="O48" s="9">
        <f ca="1">COUNTIF(Формулы!$J$7:$J$2001,$B48 &amp; O$8 &amp; $D48 &amp; "*g1*")</f>
        <v>0</v>
      </c>
      <c r="P48" s="9">
        <f ca="1">COUNTIF(Формулы!$J$7:$J$2001,$B48 &amp; P$8 &amp; $D48 &amp; "*g1*")</f>
        <v>0</v>
      </c>
      <c r="Q48" s="9">
        <f ca="1">COUNTIF(Формулы!$J$7:$J$2001,$B48 &amp; Q$8 &amp; $D48 &amp; "*g1*")</f>
        <v>0</v>
      </c>
      <c r="R48" s="9">
        <f ca="1">COUNTIF(Формулы!$J$7:$J$2001,$B48 &amp; R$8 &amp; $D48 &amp; "*g1*")</f>
        <v>0</v>
      </c>
    </row>
    <row r="49" spans="1:18" ht="13.5" thickBot="1" x14ac:dyDescent="0.25">
      <c r="A49" s="457"/>
      <c r="B49" s="7" t="s">
        <v>8</v>
      </c>
      <c r="C49" s="7">
        <v>40</v>
      </c>
      <c r="D49" s="224" t="s">
        <v>74</v>
      </c>
      <c r="E49" s="459"/>
      <c r="F49" s="16">
        <f t="shared" ca="1" si="5"/>
        <v>0</v>
      </c>
      <c r="G49" s="9">
        <f ca="1">COUNTIF(Формулы!$J$7:$J$2001,$B49 &amp; G$8 &amp; $D49 &amp; "*g1*")</f>
        <v>0</v>
      </c>
      <c r="H49" s="9">
        <f ca="1">COUNTIF(Формулы!$J$7:$J$2001,$B49 &amp; H$8 &amp; $D49 &amp; "*g1*")</f>
        <v>0</v>
      </c>
      <c r="I49" s="9">
        <f ca="1">COUNTIF(Формулы!$J$7:$J$2001,$B49 &amp; I$8 &amp; $D49 &amp; "*g1*")</f>
        <v>0</v>
      </c>
      <c r="J49" s="9">
        <f ca="1">COUNTIF(Формулы!$J$7:$J$2001,$B49 &amp; J$8 &amp; $D49 &amp; "*g1*")</f>
        <v>0</v>
      </c>
      <c r="K49" s="9">
        <f ca="1">COUNTIF(Формулы!$J$7:$J$2001,$B49 &amp; K$8 &amp; $D49 &amp; "*g1*")</f>
        <v>0</v>
      </c>
      <c r="L49" s="9">
        <f ca="1">COUNTIF(Формулы!$J$7:$J$2001,$B49 &amp; L$8 &amp; $D49 &amp; "*g1*")</f>
        <v>0</v>
      </c>
      <c r="M49" s="9">
        <f ca="1">COUNTIF(Формулы!$J$7:$J$2001,$B49 &amp; M$8 &amp; $D49 &amp; "*g1*")</f>
        <v>0</v>
      </c>
      <c r="N49" s="9">
        <f ca="1">COUNTIF(Формулы!$J$7:$J$2001,$B49 &amp; N$8 &amp; $D49 &amp; "*g1*")</f>
        <v>0</v>
      </c>
      <c r="O49" s="9">
        <f ca="1">COUNTIF(Формулы!$J$7:$J$2001,$B49 &amp; O$8 &amp; $D49 &amp; "*g1*")</f>
        <v>0</v>
      </c>
      <c r="P49" s="9">
        <f ca="1">COUNTIF(Формулы!$J$7:$J$2001,$B49 &amp; P$8 &amp; $D49 &amp; "*g1*")</f>
        <v>0</v>
      </c>
      <c r="Q49" s="9">
        <f ca="1">COUNTIF(Формулы!$J$7:$J$2001,$B49 &amp; Q$8 &amp; $D49 &amp; "*g1*")</f>
        <v>0</v>
      </c>
      <c r="R49" s="9">
        <f ca="1">COUNTIF(Формулы!$J$7:$J$2001,$B49 &amp; R$8 &amp; $D49 &amp; "*g1*")</f>
        <v>0</v>
      </c>
    </row>
    <row r="50" spans="1:18" ht="13.5" thickBot="1" x14ac:dyDescent="0.25">
      <c r="A50" s="456" t="s">
        <v>55</v>
      </c>
      <c r="B50" s="7" t="s">
        <v>7</v>
      </c>
      <c r="C50" s="7">
        <v>41</v>
      </c>
      <c r="D50" s="225" t="s">
        <v>87</v>
      </c>
      <c r="E50" s="458" t="s">
        <v>87</v>
      </c>
      <c r="F50" s="16">
        <f t="shared" ca="1" si="5"/>
        <v>0</v>
      </c>
      <c r="G50" s="9">
        <f ca="1">COUNTIF(Формулы!$J$7:$J$2001,$B50 &amp; G$8 &amp; $D50 &amp; "*g1*")</f>
        <v>0</v>
      </c>
      <c r="H50" s="9">
        <f ca="1">COUNTIF(Формулы!$J$7:$J$2001,$B50 &amp; H$8 &amp; $D50 &amp; "*g1*")</f>
        <v>0</v>
      </c>
      <c r="I50" s="9">
        <f ca="1">COUNTIF(Формулы!$J$7:$J$2001,$B50 &amp; I$8 &amp; $D50 &amp; "*g1*")</f>
        <v>0</v>
      </c>
      <c r="J50" s="9">
        <f ca="1">COUNTIF(Формулы!$J$7:$J$2001,$B50 &amp; J$8 &amp; $D50 &amp; "*g1*")</f>
        <v>0</v>
      </c>
      <c r="K50" s="9">
        <f ca="1">COUNTIF(Формулы!$J$7:$J$2001,$B50 &amp; K$8 &amp; $D50 &amp; "*g1*")</f>
        <v>0</v>
      </c>
      <c r="L50" s="9">
        <f ca="1">COUNTIF(Формулы!$J$7:$J$2001,$B50 &amp; L$8 &amp; $D50 &amp; "*g1*")</f>
        <v>0</v>
      </c>
      <c r="M50" s="9">
        <f ca="1">COUNTIF(Формулы!$J$7:$J$2001,$B50 &amp; M$8 &amp; $D50 &amp; "*g1*")</f>
        <v>0</v>
      </c>
      <c r="N50" s="9">
        <f ca="1">COUNTIF(Формулы!$J$7:$J$2001,$B50 &amp; N$8 &amp; $D50 &amp; "*g1*")</f>
        <v>0</v>
      </c>
      <c r="O50" s="9">
        <f ca="1">COUNTIF(Формулы!$J$7:$J$2001,$B50 &amp; O$8 &amp; $D50 &amp; "*g1*")</f>
        <v>0</v>
      </c>
      <c r="P50" s="9">
        <f ca="1">COUNTIF(Формулы!$J$7:$J$2001,$B50 &amp; P$8 &amp; $D50 &amp; "*g1*")</f>
        <v>0</v>
      </c>
      <c r="Q50" s="9">
        <f ca="1">COUNTIF(Формулы!$J$7:$J$2001,$B50 &amp; Q$8 &amp; $D50 &amp; "*g1*")</f>
        <v>0</v>
      </c>
      <c r="R50" s="9">
        <f ca="1">COUNTIF(Формулы!$J$7:$J$2001,$B50 &amp; R$8 &amp; $D50 &amp; "*g1*")</f>
        <v>0</v>
      </c>
    </row>
    <row r="51" spans="1:18" ht="13.5" thickBot="1" x14ac:dyDescent="0.25">
      <c r="A51" s="457"/>
      <c r="B51" s="7" t="s">
        <v>8</v>
      </c>
      <c r="C51" s="7">
        <v>42</v>
      </c>
      <c r="D51" s="226" t="s">
        <v>87</v>
      </c>
      <c r="E51" s="459"/>
      <c r="F51" s="16">
        <f t="shared" ca="1" si="5"/>
        <v>0</v>
      </c>
      <c r="G51" s="9">
        <f ca="1">COUNTIF(Формулы!$J$7:$J$2001,$B51 &amp; G$8 &amp; $D51 &amp; "*g1*")</f>
        <v>0</v>
      </c>
      <c r="H51" s="9">
        <f ca="1">COUNTIF(Формулы!$J$7:$J$2001,$B51 &amp; H$8 &amp; $D51 &amp; "*g1*")</f>
        <v>0</v>
      </c>
      <c r="I51" s="9">
        <f ca="1">COUNTIF(Формулы!$J$7:$J$2001,$B51 &amp; I$8 &amp; $D51 &amp; "*g1*")</f>
        <v>0</v>
      </c>
      <c r="J51" s="9">
        <f ca="1">COUNTIF(Формулы!$J$7:$J$2001,$B51 &amp; J$8 &amp; $D51 &amp; "*g1*")</f>
        <v>0</v>
      </c>
      <c r="K51" s="9">
        <f ca="1">COUNTIF(Формулы!$J$7:$J$2001,$B51 &amp; K$8 &amp; $D51 &amp; "*g1*")</f>
        <v>0</v>
      </c>
      <c r="L51" s="9">
        <f ca="1">COUNTIF(Формулы!$J$7:$J$2001,$B51 &amp; L$8 &amp; $D51 &amp; "*g1*")</f>
        <v>0</v>
      </c>
      <c r="M51" s="9">
        <f ca="1">COUNTIF(Формулы!$J$7:$J$2001,$B51 &amp; M$8 &amp; $D51 &amp; "*g1*")</f>
        <v>0</v>
      </c>
      <c r="N51" s="9">
        <f ca="1">COUNTIF(Формулы!$J$7:$J$2001,$B51 &amp; N$8 &amp; $D51 &amp; "*g1*")</f>
        <v>0</v>
      </c>
      <c r="O51" s="9">
        <f ca="1">COUNTIF(Формулы!$J$7:$J$2001,$B51 &amp; O$8 &amp; $D51 &amp; "*g1*")</f>
        <v>0</v>
      </c>
      <c r="P51" s="9">
        <f ca="1">COUNTIF(Формулы!$J$7:$J$2001,$B51 &amp; P$8 &amp; $D51 &amp; "*g1*")</f>
        <v>0</v>
      </c>
      <c r="Q51" s="9">
        <f ca="1">COUNTIF(Формулы!$J$7:$J$2001,$B51 &amp; Q$8 &amp; $D51 &amp; "*g1*")</f>
        <v>0</v>
      </c>
      <c r="R51" s="9">
        <f ca="1">COUNTIF(Формулы!$J$7:$J$2001,$B51 &amp; R$8 &amp; $D51 &amp; "*g1*")</f>
        <v>0</v>
      </c>
    </row>
    <row r="52" spans="1:18" ht="13.5" thickBot="1" x14ac:dyDescent="0.25">
      <c r="A52" s="466" t="s">
        <v>37</v>
      </c>
      <c r="B52" s="7" t="s">
        <v>7</v>
      </c>
      <c r="C52" s="7">
        <v>43</v>
      </c>
      <c r="D52" s="226" t="s">
        <v>477</v>
      </c>
      <c r="E52" s="458" t="s">
        <v>431</v>
      </c>
      <c r="F52" s="16">
        <f t="shared" ca="1" si="5"/>
        <v>0</v>
      </c>
      <c r="G52" s="9">
        <f ca="1">COUNTIF(Формулы!$J$7:$J$2001,$B52 &amp; G$8 &amp; $D52 &amp; "*g1*")</f>
        <v>0</v>
      </c>
      <c r="H52" s="9">
        <f ca="1">COUNTIF(Формулы!$J$7:$J$2001,$B52 &amp; H$8 &amp; $D52 &amp; "*g1*")</f>
        <v>0</v>
      </c>
      <c r="I52" s="9">
        <f ca="1">COUNTIF(Формулы!$J$7:$J$2001,$B52 &amp; I$8 &amp; $D52 &amp; "*g1*")</f>
        <v>0</v>
      </c>
      <c r="J52" s="9">
        <f ca="1">COUNTIF(Формулы!$J$7:$J$2001,$B52 &amp; J$8 &amp; $D52 &amp; "*g1*")</f>
        <v>0</v>
      </c>
      <c r="K52" s="9">
        <f ca="1">COUNTIF(Формулы!$J$7:$J$2001,$B52 &amp; K$8 &amp; $D52 &amp; "*g1*")</f>
        <v>0</v>
      </c>
      <c r="L52" s="9">
        <f ca="1">COUNTIF(Формулы!$J$7:$J$2001,$B52 &amp; L$8 &amp; $D52 &amp; "*g1*")</f>
        <v>0</v>
      </c>
      <c r="M52" s="9">
        <f ca="1">COUNTIF(Формулы!$J$7:$J$2001,$B52 &amp; M$8 &amp; $D52 &amp; "*g1*")</f>
        <v>0</v>
      </c>
      <c r="N52" s="9">
        <f ca="1">COUNTIF(Формулы!$J$7:$J$2001,$B52 &amp; N$8 &amp; $D52 &amp; "*g1*")</f>
        <v>0</v>
      </c>
      <c r="O52" s="9">
        <f ca="1">COUNTIF(Формулы!$J$7:$J$2001,$B52 &amp; O$8 &amp; $D52 &amp; "*g1*")</f>
        <v>0</v>
      </c>
      <c r="P52" s="9">
        <f ca="1">COUNTIF(Формулы!$J$7:$J$2001,$B52 &amp; P$8 &amp; $D52 &amp; "*g1*")</f>
        <v>0</v>
      </c>
      <c r="Q52" s="9">
        <f ca="1">COUNTIF(Формулы!$J$7:$J$2001,$B52 &amp; Q$8 &amp; $D52 &amp; "*g1*")</f>
        <v>0</v>
      </c>
      <c r="R52" s="9">
        <f ca="1">COUNTIF(Формулы!$J$7:$J$2001,$B52 &amp; R$8 &amp; $D52 &amp; "*g1*")</f>
        <v>0</v>
      </c>
    </row>
    <row r="53" spans="1:18" ht="13.5" thickBot="1" x14ac:dyDescent="0.25">
      <c r="A53" s="467"/>
      <c r="B53" s="7" t="s">
        <v>8</v>
      </c>
      <c r="C53" s="7">
        <v>44</v>
      </c>
      <c r="D53" s="226" t="s">
        <v>477</v>
      </c>
      <c r="E53" s="459"/>
      <c r="F53" s="16">
        <f t="shared" ca="1" si="5"/>
        <v>0</v>
      </c>
      <c r="G53" s="9">
        <f ca="1">COUNTIF(Формулы!$J$7:$J$2001,$B53 &amp; G$8 &amp; $D53 &amp; "*g1*")</f>
        <v>0</v>
      </c>
      <c r="H53" s="9">
        <f ca="1">COUNTIF(Формулы!$J$7:$J$2001,$B53 &amp; H$8 &amp; $D53 &amp; "*g1*")</f>
        <v>0</v>
      </c>
      <c r="I53" s="9">
        <f ca="1">COUNTIF(Формулы!$J$7:$J$2001,$B53 &amp; I$8 &amp; $D53 &amp; "*g1*")</f>
        <v>0</v>
      </c>
      <c r="J53" s="9">
        <f ca="1">COUNTIF(Формулы!$J$7:$J$2001,$B53 &amp; J$8 &amp; $D53 &amp; "*g1*")</f>
        <v>0</v>
      </c>
      <c r="K53" s="9">
        <f ca="1">COUNTIF(Формулы!$J$7:$J$2001,$B53 &amp; K$8 &amp; $D53 &amp; "*g1*")</f>
        <v>0</v>
      </c>
      <c r="L53" s="9">
        <f ca="1">COUNTIF(Формулы!$J$7:$J$2001,$B53 &amp; L$8 &amp; $D53 &amp; "*g1*")</f>
        <v>0</v>
      </c>
      <c r="M53" s="9">
        <f ca="1">COUNTIF(Формулы!$J$7:$J$2001,$B53 &amp; M$8 &amp; $D53 &amp; "*g1*")</f>
        <v>0</v>
      </c>
      <c r="N53" s="9">
        <f ca="1">COUNTIF(Формулы!$J$7:$J$2001,$B53 &amp; N$8 &amp; $D53 &amp; "*g1*")</f>
        <v>0</v>
      </c>
      <c r="O53" s="9">
        <f ca="1">COUNTIF(Формулы!$J$7:$J$2001,$B53 &amp; O$8 &amp; $D53 &amp; "*g1*")</f>
        <v>0</v>
      </c>
      <c r="P53" s="9">
        <f ca="1">COUNTIF(Формулы!$J$7:$J$2001,$B53 &amp; P$8 &amp; $D53 &amp; "*g1*")</f>
        <v>0</v>
      </c>
      <c r="Q53" s="9">
        <f ca="1">COUNTIF(Формулы!$J$7:$J$2001,$B53 &amp; Q$8 &amp; $D53 &amp; "*g1*")</f>
        <v>0</v>
      </c>
      <c r="R53" s="9">
        <f ca="1">COUNTIF(Формулы!$J$7:$J$2001,$B53 &amp; R$8 &amp; $D53 &amp; "*g1*")</f>
        <v>0</v>
      </c>
    </row>
    <row r="54" spans="1:18" ht="13.5" thickBot="1" x14ac:dyDescent="0.25">
      <c r="A54" s="466" t="s">
        <v>38</v>
      </c>
      <c r="B54" s="7" t="s">
        <v>7</v>
      </c>
      <c r="C54" s="7">
        <v>45</v>
      </c>
      <c r="D54" s="226" t="s">
        <v>478</v>
      </c>
      <c r="E54" s="458" t="s">
        <v>431</v>
      </c>
      <c r="F54" s="16">
        <f t="shared" ca="1" si="5"/>
        <v>0</v>
      </c>
      <c r="G54" s="9">
        <f ca="1">COUNTIF(Формулы!$J$7:$J$2001,$B54 &amp; G$8 &amp; $D54 &amp; "*g1*")</f>
        <v>0</v>
      </c>
      <c r="H54" s="9">
        <f ca="1">COUNTIF(Формулы!$J$7:$J$2001,$B54 &amp; H$8 &amp; $D54 &amp; "*g1*")</f>
        <v>0</v>
      </c>
      <c r="I54" s="9">
        <f ca="1">COUNTIF(Формулы!$J$7:$J$2001,$B54 &amp; I$8 &amp; $D54 &amp; "*g1*")</f>
        <v>0</v>
      </c>
      <c r="J54" s="9">
        <f ca="1">COUNTIF(Формулы!$J$7:$J$2001,$B54 &amp; J$8 &amp; $D54 &amp; "*g1*")</f>
        <v>0</v>
      </c>
      <c r="K54" s="9">
        <f ca="1">COUNTIF(Формулы!$J$7:$J$2001,$B54 &amp; K$8 &amp; $D54 &amp; "*g1*")</f>
        <v>0</v>
      </c>
      <c r="L54" s="9">
        <f ca="1">COUNTIF(Формулы!$J$7:$J$2001,$B54 &amp; L$8 &amp; $D54 &amp; "*g1*")</f>
        <v>0</v>
      </c>
      <c r="M54" s="9">
        <f ca="1">COUNTIF(Формулы!$J$7:$J$2001,$B54 &amp; M$8 &amp; $D54 &amp; "*g1*")</f>
        <v>0</v>
      </c>
      <c r="N54" s="9">
        <f ca="1">COUNTIF(Формулы!$J$7:$J$2001,$B54 &amp; N$8 &amp; $D54 &amp; "*g1*")</f>
        <v>0</v>
      </c>
      <c r="O54" s="9">
        <f ca="1">COUNTIF(Формулы!$J$7:$J$2001,$B54 &amp; O$8 &amp; $D54 &amp; "*g1*")</f>
        <v>0</v>
      </c>
      <c r="P54" s="9">
        <f ca="1">COUNTIF(Формулы!$J$7:$J$2001,$B54 &amp; P$8 &amp; $D54 &amp; "*g1*")</f>
        <v>0</v>
      </c>
      <c r="Q54" s="9">
        <f ca="1">COUNTIF(Формулы!$J$7:$J$2001,$B54 &amp; Q$8 &amp; $D54 &amp; "*g1*")</f>
        <v>0</v>
      </c>
      <c r="R54" s="9">
        <f ca="1">COUNTIF(Формулы!$J$7:$J$2001,$B54 &amp; R$8 &amp; $D54 &amp; "*g1*")</f>
        <v>0</v>
      </c>
    </row>
    <row r="55" spans="1:18" ht="13.5" thickBot="1" x14ac:dyDescent="0.25">
      <c r="A55" s="467"/>
      <c r="B55" s="7" t="s">
        <v>8</v>
      </c>
      <c r="C55" s="7">
        <v>46</v>
      </c>
      <c r="D55" s="226" t="s">
        <v>478</v>
      </c>
      <c r="E55" s="459"/>
      <c r="F55" s="16">
        <f t="shared" ca="1" si="5"/>
        <v>0</v>
      </c>
      <c r="G55" s="9">
        <f ca="1">COUNTIF(Формулы!$J$7:$J$2001,$B55 &amp; G$8 &amp; $D55 &amp; "*g1*")</f>
        <v>0</v>
      </c>
      <c r="H55" s="9">
        <f ca="1">COUNTIF(Формулы!$J$7:$J$2001,$B55 &amp; H$8 &amp; $D55 &amp; "*g1*")</f>
        <v>0</v>
      </c>
      <c r="I55" s="9">
        <f ca="1">COUNTIF(Формулы!$J$7:$J$2001,$B55 &amp; I$8 &amp; $D55 &amp; "*g1*")</f>
        <v>0</v>
      </c>
      <c r="J55" s="9">
        <f ca="1">COUNTIF(Формулы!$J$7:$J$2001,$B55 &amp; J$8 &amp; $D55 &amp; "*g1*")</f>
        <v>0</v>
      </c>
      <c r="K55" s="9">
        <f ca="1">COUNTIF(Формулы!$J$7:$J$2001,$B55 &amp; K$8 &amp; $D55 &amp; "*g1*")</f>
        <v>0</v>
      </c>
      <c r="L55" s="9">
        <f ca="1">COUNTIF(Формулы!$J$7:$J$2001,$B55 &amp; L$8 &amp; $D55 &amp; "*g1*")</f>
        <v>0</v>
      </c>
      <c r="M55" s="9">
        <f ca="1">COUNTIF(Формулы!$J$7:$J$2001,$B55 &amp; M$8 &amp; $D55 &amp; "*g1*")</f>
        <v>0</v>
      </c>
      <c r="N55" s="9">
        <f ca="1">COUNTIF(Формулы!$J$7:$J$2001,$B55 &amp; N$8 &amp; $D55 &amp; "*g1*")</f>
        <v>0</v>
      </c>
      <c r="O55" s="9">
        <f ca="1">COUNTIF(Формулы!$J$7:$J$2001,$B55 &amp; O$8 &amp; $D55 &amp; "*g1*")</f>
        <v>0</v>
      </c>
      <c r="P55" s="9">
        <f ca="1">COUNTIF(Формулы!$J$7:$J$2001,$B55 &amp; P$8 &amp; $D55 &amp; "*g1*")</f>
        <v>0</v>
      </c>
      <c r="Q55" s="9">
        <f ca="1">COUNTIF(Формулы!$J$7:$J$2001,$B55 &amp; Q$8 &amp; $D55 &amp; "*g1*")</f>
        <v>0</v>
      </c>
      <c r="R55" s="9">
        <f ca="1">COUNTIF(Формулы!$J$7:$J$2001,$B55 &amp; R$8 &amp; $D55 &amp; "*g1*")</f>
        <v>0</v>
      </c>
    </row>
    <row r="56" spans="1:18" ht="39" thickBot="1" x14ac:dyDescent="0.25">
      <c r="A56" s="147" t="s">
        <v>466</v>
      </c>
      <c r="B56" s="7" t="s">
        <v>8</v>
      </c>
      <c r="C56" s="7">
        <v>47</v>
      </c>
      <c r="D56" s="231" t="s">
        <v>799</v>
      </c>
      <c r="E56" s="143" t="s">
        <v>442</v>
      </c>
      <c r="F56" s="16">
        <f t="shared" ref="F56:F62" ca="1" si="7">SUM(G56:R56)</f>
        <v>0</v>
      </c>
      <c r="G56" s="9">
        <f ca="1">COUNTIF(Формулы!$J$7:$J$2001,$B56 &amp; G$8 &amp; $D56 &amp; "*g1*")</f>
        <v>0</v>
      </c>
      <c r="H56" s="9">
        <f ca="1">COUNTIF(Формулы!$J$7:$J$2001,$B56 &amp; H$8 &amp; $D56 &amp; "*g1*")</f>
        <v>0</v>
      </c>
      <c r="I56" s="9">
        <f ca="1">COUNTIF(Формулы!$J$7:$J$2001,$B56 &amp; I$8 &amp; $D56 &amp; "*g1*")</f>
        <v>0</v>
      </c>
      <c r="J56" s="9">
        <f ca="1">COUNTIF(Формулы!$J$7:$J$2001,$B56 &amp; J$8 &amp; $D56 &amp; "*g1*")</f>
        <v>0</v>
      </c>
      <c r="K56" s="9">
        <f ca="1">COUNTIF(Формулы!$J$7:$J$2001,$B56 &amp; K$8 &amp; $D56 &amp; "*g1*")</f>
        <v>0</v>
      </c>
      <c r="L56" s="9">
        <f ca="1">COUNTIF(Формулы!$J$7:$J$2001,$B56 &amp; L$8 &amp; $D56 &amp; "*g1*")</f>
        <v>0</v>
      </c>
      <c r="M56" s="9">
        <f ca="1">COUNTIF(Формулы!$J$7:$J$2001,$B56 &amp; M$8 &amp; $D56 &amp; "*g1*")</f>
        <v>0</v>
      </c>
      <c r="N56" s="9">
        <f ca="1">COUNTIF(Формулы!$J$7:$J$2001,$B56 &amp; N$8 &amp; $D56 &amp; "*g1*")</f>
        <v>0</v>
      </c>
      <c r="O56" s="9">
        <f ca="1">COUNTIF(Формулы!$J$7:$J$2001,$B56 &amp; O$8 &amp; $D56 &amp; "*g1*")</f>
        <v>0</v>
      </c>
      <c r="P56" s="9">
        <f ca="1">COUNTIF(Формулы!$J$7:$J$2001,$B56 &amp; P$8 &amp; $D56 &amp; "*g1*")</f>
        <v>0</v>
      </c>
      <c r="Q56" s="9">
        <f ca="1">COUNTIF(Формулы!$J$7:$J$2001,$B56 &amp; Q$8 &amp; $D56 &amp; "*g1*")</f>
        <v>0</v>
      </c>
      <c r="R56" s="9">
        <f ca="1">COUNTIF(Формулы!$J$7:$J$2001,$B56 &amp; R$8 &amp; $D56 &amp; "*g1*")</f>
        <v>0</v>
      </c>
    </row>
    <row r="57" spans="1:18" ht="13.5" thickBot="1" x14ac:dyDescent="0.25">
      <c r="A57" s="466" t="s">
        <v>467</v>
      </c>
      <c r="B57" s="7" t="s">
        <v>7</v>
      </c>
      <c r="C57" s="7">
        <v>48</v>
      </c>
      <c r="D57" s="226" t="s">
        <v>479</v>
      </c>
      <c r="E57" s="458" t="s">
        <v>431</v>
      </c>
      <c r="F57" s="16">
        <f t="shared" ca="1" si="7"/>
        <v>0</v>
      </c>
      <c r="G57" s="149">
        <f ca="1">COUNTIF(Формулы!$J$7:$J$2001,$B57 &amp; G$8 &amp; $D57 &amp; "*g1*")+G59+G61</f>
        <v>0</v>
      </c>
      <c r="H57" s="149">
        <f ca="1">COUNTIF(Формулы!$J$7:$J$2001,$B57 &amp; H$8 &amp; $D57 &amp; "*g1*")+H59+H61</f>
        <v>0</v>
      </c>
      <c r="I57" s="149">
        <f ca="1">COUNTIF(Формулы!$J$7:$J$2001,$B57 &amp; I$8 &amp; $D57 &amp; "*g1*")+I59+I61</f>
        <v>0</v>
      </c>
      <c r="J57" s="149">
        <f ca="1">COUNTIF(Формулы!$J$7:$J$2001,$B57 &amp; J$8 &amp; $D57 &amp; "*g1*")+J59+J61</f>
        <v>0</v>
      </c>
      <c r="K57" s="149">
        <f ca="1">COUNTIF(Формулы!$J$7:$J$2001,$B57 &amp; K$8 &amp; $D57 &amp; "*g1*")+K59+K61</f>
        <v>0</v>
      </c>
      <c r="L57" s="149">
        <f ca="1">COUNTIF(Формулы!$J$7:$J$2001,$B57 &amp; L$8 &amp; $D57 &amp; "*g1*")+L59+L61</f>
        <v>0</v>
      </c>
      <c r="M57" s="149">
        <f ca="1">COUNTIF(Формулы!$J$7:$J$2001,$B57 &amp; M$8 &amp; $D57 &amp; "*g1*")+M59+M61</f>
        <v>0</v>
      </c>
      <c r="N57" s="149">
        <f ca="1">COUNTIF(Формулы!$J$7:$J$2001,$B57 &amp; N$8 &amp; $D57 &amp; "*g1*")+N59+N61</f>
        <v>0</v>
      </c>
      <c r="O57" s="149">
        <f ca="1">COUNTIF(Формулы!$J$7:$J$2001,$B57 &amp; O$8 &amp; $D57 &amp; "*g1*")+O59+O61</f>
        <v>0</v>
      </c>
      <c r="P57" s="149">
        <f ca="1">COUNTIF(Формулы!$J$7:$J$2001,$B57 &amp; P$8 &amp; $D57 &amp; "*g1*")+P59+P61</f>
        <v>0</v>
      </c>
      <c r="Q57" s="149">
        <f ca="1">COUNTIF(Формулы!$J$7:$J$2001,$B57 &amp; Q$8 &amp; $D57 &amp; "*g1*")+Q59+Q61</f>
        <v>0</v>
      </c>
      <c r="R57" s="149">
        <f ca="1">COUNTIF(Формулы!$J$7:$J$2001,$B57 &amp; R$8 &amp; $D57 &amp; "*g1*")+R59+R61</f>
        <v>0</v>
      </c>
    </row>
    <row r="58" spans="1:18" ht="13.5" thickBot="1" x14ac:dyDescent="0.25">
      <c r="A58" s="467"/>
      <c r="B58" s="7" t="s">
        <v>8</v>
      </c>
      <c r="C58" s="7">
        <v>49</v>
      </c>
      <c r="D58" s="226" t="s">
        <v>479</v>
      </c>
      <c r="E58" s="459"/>
      <c r="F58" s="16">
        <f t="shared" ca="1" si="7"/>
        <v>0</v>
      </c>
      <c r="G58" s="149">
        <f ca="1">COUNTIF(Формулы!$J$7:$J$2001,$B58 &amp; G$8 &amp; $D58 &amp; "*g1*")+G60+G62</f>
        <v>0</v>
      </c>
      <c r="H58" s="149">
        <f ca="1">COUNTIF(Формулы!$J$7:$J$2001,$B58 &amp; H$8 &amp; $D58 &amp; "*g1*")+H60+H62</f>
        <v>0</v>
      </c>
      <c r="I58" s="149">
        <f ca="1">COUNTIF(Формулы!$J$7:$J$2001,$B58 &amp; I$8 &amp; $D58 &amp; "*g1*")+I60+I62</f>
        <v>0</v>
      </c>
      <c r="J58" s="149">
        <f ca="1">COUNTIF(Формулы!$J$7:$J$2001,$B58 &amp; J$8 &amp; $D58 &amp; "*g1*")+J60+J62</f>
        <v>0</v>
      </c>
      <c r="K58" s="149">
        <f ca="1">COUNTIF(Формулы!$J$7:$J$2001,$B58 &amp; K$8 &amp; $D58 &amp; "*g1*")+K60+K62</f>
        <v>0</v>
      </c>
      <c r="L58" s="149">
        <f ca="1">COUNTIF(Формулы!$J$7:$J$2001,$B58 &amp; L$8 &amp; $D58 &amp; "*g1*")+L60+L62</f>
        <v>0</v>
      </c>
      <c r="M58" s="149">
        <f ca="1">COUNTIF(Формулы!$J$7:$J$2001,$B58 &amp; M$8 &amp; $D58 &amp; "*g1*")+M60+M62</f>
        <v>0</v>
      </c>
      <c r="N58" s="149">
        <f ca="1">COUNTIF(Формулы!$J$7:$J$2001,$B58 &amp; N$8 &amp; $D58 &amp; "*g1*")+N60+N62</f>
        <v>0</v>
      </c>
      <c r="O58" s="149">
        <f ca="1">COUNTIF(Формулы!$J$7:$J$2001,$B58 &amp; O$8 &amp; $D58 &amp; "*g1*")+O60+O62</f>
        <v>0</v>
      </c>
      <c r="P58" s="149">
        <f ca="1">COUNTIF(Формулы!$J$7:$J$2001,$B58 &amp; P$8 &amp; $D58 &amp; "*g1*")+P60+P62</f>
        <v>0</v>
      </c>
      <c r="Q58" s="149">
        <f ca="1">COUNTIF(Формулы!$J$7:$J$2001,$B58 &amp; Q$8 &amp; $D58 &amp; "*g1*")+Q60+Q62</f>
        <v>0</v>
      </c>
      <c r="R58" s="149">
        <f ca="1">COUNTIF(Формулы!$J$7:$J$2001,$B58 &amp; R$8 &amp; $D58 &amp; "*g1*")+R60+R62</f>
        <v>0</v>
      </c>
    </row>
    <row r="59" spans="1:18" ht="13.5" thickBot="1" x14ac:dyDescent="0.25">
      <c r="A59" s="456" t="s">
        <v>468</v>
      </c>
      <c r="B59" s="7" t="s">
        <v>7</v>
      </c>
      <c r="C59" s="7">
        <v>50</v>
      </c>
      <c r="D59" s="226" t="s">
        <v>480</v>
      </c>
      <c r="E59" s="458" t="s">
        <v>431</v>
      </c>
      <c r="F59" s="16">
        <f t="shared" ca="1" si="7"/>
        <v>0</v>
      </c>
      <c r="G59" s="150">
        <f ca="1">COUNTIF(Формулы!$J$7:$J$2001,$B59 &amp; G$8 &amp; $D59 &amp; "*g1*")</f>
        <v>0</v>
      </c>
      <c r="H59" s="150">
        <f ca="1">COUNTIF(Формулы!$J$7:$J$2001,$B59 &amp; H$8 &amp; $D59 &amp; "*g1*")</f>
        <v>0</v>
      </c>
      <c r="I59" s="150">
        <f ca="1">COUNTIF(Формулы!$J$7:$J$2001,$B59 &amp; I$8 &amp; $D59 &amp; "*g1*")</f>
        <v>0</v>
      </c>
      <c r="J59" s="150">
        <f ca="1">COUNTIF(Формулы!$J$7:$J$2001,$B59 &amp; J$8 &amp; $D59 &amp; "*g1*")</f>
        <v>0</v>
      </c>
      <c r="K59" s="150">
        <f ca="1">COUNTIF(Формулы!$J$7:$J$2001,$B59 &amp; K$8 &amp; $D59 &amp; "*g1*")</f>
        <v>0</v>
      </c>
      <c r="L59" s="150">
        <f ca="1">COUNTIF(Формулы!$J$7:$J$2001,$B59 &amp; L$8 &amp; $D59 &amp; "*g1*")</f>
        <v>0</v>
      </c>
      <c r="M59" s="150">
        <f ca="1">COUNTIF(Формулы!$J$7:$J$2001,$B59 &amp; M$8 &amp; $D59 &amp; "*g1*")</f>
        <v>0</v>
      </c>
      <c r="N59" s="150">
        <f ca="1">COUNTIF(Формулы!$J$7:$J$2001,$B59 &amp; N$8 &amp; $D59 &amp; "*g1*")</f>
        <v>0</v>
      </c>
      <c r="O59" s="150">
        <f ca="1">COUNTIF(Формулы!$J$7:$J$2001,$B59 &amp; O$8 &amp; $D59 &amp; "*g1*")</f>
        <v>0</v>
      </c>
      <c r="P59" s="150">
        <f ca="1">COUNTIF(Формулы!$J$7:$J$2001,$B59 &amp; P$8 &amp; $D59 &amp; "*g1*")</f>
        <v>0</v>
      </c>
      <c r="Q59" s="150">
        <f ca="1">COUNTIF(Формулы!$J$7:$J$2001,$B59 &amp; Q$8 &amp; $D59 &amp; "*g1*")</f>
        <v>0</v>
      </c>
      <c r="R59" s="150">
        <f ca="1">COUNTIF(Формулы!$J$7:$J$2001,$B59 &amp; R$8 &amp; $D59 &amp; "*g1*")</f>
        <v>0</v>
      </c>
    </row>
    <row r="60" spans="1:18" ht="13.5" thickBot="1" x14ac:dyDescent="0.25">
      <c r="A60" s="457"/>
      <c r="B60" s="7" t="s">
        <v>8</v>
      </c>
      <c r="C60" s="7">
        <v>51</v>
      </c>
      <c r="D60" s="226" t="s">
        <v>480</v>
      </c>
      <c r="E60" s="459"/>
      <c r="F60" s="16">
        <f t="shared" ca="1" si="7"/>
        <v>0</v>
      </c>
      <c r="G60" s="150">
        <f ca="1">COUNTIF(Формулы!$J$7:$J$2001,$B60 &amp; G$8 &amp; $D60 &amp; "*g1*")</f>
        <v>0</v>
      </c>
      <c r="H60" s="150">
        <f ca="1">COUNTIF(Формулы!$J$7:$J$2001,$B60 &amp; H$8 &amp; $D60 &amp; "*g1*")</f>
        <v>0</v>
      </c>
      <c r="I60" s="150">
        <f ca="1">COUNTIF(Формулы!$J$7:$J$2001,$B60 &amp; I$8 &amp; $D60 &amp; "*g1*")</f>
        <v>0</v>
      </c>
      <c r="J60" s="150">
        <f ca="1">COUNTIF(Формулы!$J$7:$J$2001,$B60 &amp; J$8 &amp; $D60 &amp; "*g1*")</f>
        <v>0</v>
      </c>
      <c r="K60" s="150">
        <f ca="1">COUNTIF(Формулы!$J$7:$J$2001,$B60 &amp; K$8 &amp; $D60 &amp; "*g1*")</f>
        <v>0</v>
      </c>
      <c r="L60" s="150">
        <f ca="1">COUNTIF(Формулы!$J$7:$J$2001,$B60 &amp; L$8 &amp; $D60 &amp; "*g1*")</f>
        <v>0</v>
      </c>
      <c r="M60" s="150">
        <f ca="1">COUNTIF(Формулы!$J$7:$J$2001,$B60 &amp; M$8 &amp; $D60 &amp; "*g1*")</f>
        <v>0</v>
      </c>
      <c r="N60" s="150">
        <f ca="1">COUNTIF(Формулы!$J$7:$J$2001,$B60 &amp; N$8 &amp; $D60 &amp; "*g1*")</f>
        <v>0</v>
      </c>
      <c r="O60" s="150">
        <f ca="1">COUNTIF(Формулы!$J$7:$J$2001,$B60 &amp; O$8 &amp; $D60 &amp; "*g1*")</f>
        <v>0</v>
      </c>
      <c r="P60" s="150">
        <f ca="1">COUNTIF(Формулы!$J$7:$J$2001,$B60 &amp; P$8 &amp; $D60 &amp; "*g1*")</f>
        <v>0</v>
      </c>
      <c r="Q60" s="150">
        <f ca="1">COUNTIF(Формулы!$J$7:$J$2001,$B60 &amp; Q$8 &amp; $D60 &amp; "*g1*")</f>
        <v>0</v>
      </c>
      <c r="R60" s="150">
        <f ca="1">COUNTIF(Формулы!$J$7:$J$2001,$B60 &amp; R$8 &amp; $D60 &amp; "*g1*")</f>
        <v>0</v>
      </c>
    </row>
    <row r="61" spans="1:18" ht="13.5" thickBot="1" x14ac:dyDescent="0.25">
      <c r="A61" s="456" t="s">
        <v>469</v>
      </c>
      <c r="B61" s="7" t="s">
        <v>7</v>
      </c>
      <c r="C61" s="7">
        <v>52</v>
      </c>
      <c r="D61" s="226" t="s">
        <v>481</v>
      </c>
      <c r="E61" s="458" t="s">
        <v>431</v>
      </c>
      <c r="F61" s="16">
        <f t="shared" ca="1" si="7"/>
        <v>0</v>
      </c>
      <c r="G61" s="150">
        <f ca="1">COUNTIF(Формулы!$J$7:$J$2001,$B61 &amp; G$8 &amp; $D61 &amp; "*g1*")</f>
        <v>0</v>
      </c>
      <c r="H61" s="150">
        <f ca="1">COUNTIF(Формулы!$J$7:$J$2001,$B61 &amp; H$8 &amp; $D61 &amp; "*g1*")</f>
        <v>0</v>
      </c>
      <c r="I61" s="150">
        <f ca="1">COUNTIF(Формулы!$J$7:$J$2001,$B61 &amp; I$8 &amp; $D61 &amp; "*g1*")</f>
        <v>0</v>
      </c>
      <c r="J61" s="150">
        <f ca="1">COUNTIF(Формулы!$J$7:$J$2001,$B61 &amp; J$8 &amp; $D61 &amp; "*g1*")</f>
        <v>0</v>
      </c>
      <c r="K61" s="150">
        <f ca="1">COUNTIF(Формулы!$J$7:$J$2001,$B61 &amp; K$8 &amp; $D61 &amp; "*g1*")</f>
        <v>0</v>
      </c>
      <c r="L61" s="150">
        <f ca="1">COUNTIF(Формулы!$J$7:$J$2001,$B61 &amp; L$8 &amp; $D61 &amp; "*g1*")</f>
        <v>0</v>
      </c>
      <c r="M61" s="150">
        <f ca="1">COUNTIF(Формулы!$J$7:$J$2001,$B61 &amp; M$8 &amp; $D61 &amp; "*g1*")</f>
        <v>0</v>
      </c>
      <c r="N61" s="150">
        <f ca="1">COUNTIF(Формулы!$J$7:$J$2001,$B61 &amp; N$8 &amp; $D61 &amp; "*g1*")</f>
        <v>0</v>
      </c>
      <c r="O61" s="150">
        <f ca="1">COUNTIF(Формулы!$J$7:$J$2001,$B61 &amp; O$8 &amp; $D61 &amp; "*g1*")</f>
        <v>0</v>
      </c>
      <c r="P61" s="150">
        <f ca="1">COUNTIF(Формулы!$J$7:$J$2001,$B61 &amp; P$8 &amp; $D61 &amp; "*g1*")</f>
        <v>0</v>
      </c>
      <c r="Q61" s="150">
        <f ca="1">COUNTIF(Формулы!$J$7:$J$2001,$B61 &amp; Q$8 &amp; $D61 &amp; "*g1*")</f>
        <v>0</v>
      </c>
      <c r="R61" s="150">
        <f ca="1">COUNTIF(Формулы!$J$7:$J$2001,$B61 &amp; R$8 &amp; $D61 &amp; "*g1*")</f>
        <v>0</v>
      </c>
    </row>
    <row r="62" spans="1:18" ht="13.5" thickBot="1" x14ac:dyDescent="0.25">
      <c r="A62" s="457"/>
      <c r="B62" s="7" t="s">
        <v>8</v>
      </c>
      <c r="C62" s="7">
        <v>53</v>
      </c>
      <c r="D62" s="226" t="s">
        <v>481</v>
      </c>
      <c r="E62" s="459"/>
      <c r="F62" s="16">
        <f t="shared" ca="1" si="7"/>
        <v>0</v>
      </c>
      <c r="G62" s="150">
        <f ca="1">COUNTIF(Формулы!$J$7:$J$2001,$B62 &amp; G$8 &amp; $D62 &amp; "*g1*")</f>
        <v>0</v>
      </c>
      <c r="H62" s="150">
        <f ca="1">COUNTIF(Формулы!$J$7:$J$2001,$B62 &amp; H$8 &amp; $D62 &amp; "*g1*")</f>
        <v>0</v>
      </c>
      <c r="I62" s="150">
        <f ca="1">COUNTIF(Формулы!$J$7:$J$2001,$B62 &amp; I$8 &amp; $D62 &amp; "*g1*")</f>
        <v>0</v>
      </c>
      <c r="J62" s="150">
        <f ca="1">COUNTIF(Формулы!$J$7:$J$2001,$B62 &amp; J$8 &amp; $D62 &amp; "*g1*")</f>
        <v>0</v>
      </c>
      <c r="K62" s="150">
        <f ca="1">COUNTIF(Формулы!$J$7:$J$2001,$B62 &amp; K$8 &amp; $D62 &amp; "*g1*")</f>
        <v>0</v>
      </c>
      <c r="L62" s="150">
        <f ca="1">COUNTIF(Формулы!$J$7:$J$2001,$B62 &amp; L$8 &amp; $D62 &amp; "*g1*")</f>
        <v>0</v>
      </c>
      <c r="M62" s="150">
        <f ca="1">COUNTIF(Формулы!$J$7:$J$2001,$B62 &amp; M$8 &amp; $D62 &amp; "*g1*")</f>
        <v>0</v>
      </c>
      <c r="N62" s="150">
        <f ca="1">COUNTIF(Формулы!$J$7:$J$2001,$B62 &amp; N$8 &amp; $D62 &amp; "*g1*")</f>
        <v>0</v>
      </c>
      <c r="O62" s="150">
        <f ca="1">COUNTIF(Формулы!$J$7:$J$2001,$B62 &amp; O$8 &amp; $D62 &amp; "*g1*")</f>
        <v>0</v>
      </c>
      <c r="P62" s="150">
        <f ca="1">COUNTIF(Формулы!$J$7:$J$2001,$B62 &amp; P$8 &amp; $D62 &amp; "*g1*")</f>
        <v>0</v>
      </c>
      <c r="Q62" s="150">
        <f ca="1">COUNTIF(Формулы!$J$7:$J$2001,$B62 &amp; Q$8 &amp; $D62 &amp; "*g1*")</f>
        <v>0</v>
      </c>
      <c r="R62" s="150">
        <f ca="1">COUNTIF(Формулы!$J$7:$J$2001,$B62 &amp; R$8 &amp; $D62 &amp; "*g1*")</f>
        <v>0</v>
      </c>
    </row>
    <row r="63" spans="1:18" ht="13.5" thickBot="1" x14ac:dyDescent="0.25">
      <c r="A63" s="466" t="s">
        <v>57</v>
      </c>
      <c r="B63" s="7" t="s">
        <v>7</v>
      </c>
      <c r="C63" s="7">
        <v>54</v>
      </c>
      <c r="D63" s="226" t="s">
        <v>39</v>
      </c>
      <c r="E63" s="458" t="s">
        <v>39</v>
      </c>
      <c r="F63" s="16">
        <f t="shared" ca="1" si="5"/>
        <v>0</v>
      </c>
      <c r="G63" s="9">
        <f ca="1">COUNTIF(Формулы!$J$7:$J$2001,$B63 &amp; G$8 &amp; $D63 &amp; "*g1*")</f>
        <v>0</v>
      </c>
      <c r="H63" s="9">
        <f ca="1">COUNTIF(Формулы!$J$7:$J$2001,$B63 &amp; H$8 &amp; $D63 &amp; "*g1*")</f>
        <v>0</v>
      </c>
      <c r="I63" s="9">
        <f ca="1">COUNTIF(Формулы!$J$7:$J$2001,$B63 &amp; I$8 &amp; $D63 &amp; "*g1*")</f>
        <v>0</v>
      </c>
      <c r="J63" s="9">
        <f ca="1">COUNTIF(Формулы!$J$7:$J$2001,$B63 &amp; J$8 &amp; $D63 &amp; "*g1*")</f>
        <v>0</v>
      </c>
      <c r="K63" s="9">
        <f ca="1">COUNTIF(Формулы!$J$7:$J$2001,$B63 &amp; K$8 &amp; $D63 &amp; "*g1*")</f>
        <v>0</v>
      </c>
      <c r="L63" s="9">
        <f ca="1">COUNTIF(Формулы!$J$7:$J$2001,$B63 &amp; L$8 &amp; $D63 &amp; "*g1*")</f>
        <v>0</v>
      </c>
      <c r="M63" s="9">
        <f ca="1">COUNTIF(Формулы!$J$7:$J$2001,$B63 &amp; M$8 &amp; $D63 &amp; "*g1*")</f>
        <v>0</v>
      </c>
      <c r="N63" s="9">
        <f ca="1">COUNTIF(Формулы!$J$7:$J$2001,$B63 &amp; N$8 &amp; $D63 &amp; "*g1*")</f>
        <v>0</v>
      </c>
      <c r="O63" s="9">
        <f ca="1">COUNTIF(Формулы!$J$7:$J$2001,$B63 &amp; O$8 &amp; $D63 &amp; "*g1*")</f>
        <v>0</v>
      </c>
      <c r="P63" s="9">
        <f ca="1">COUNTIF(Формулы!$J$7:$J$2001,$B63 &amp; P$8 &amp; $D63 &amp; "*g1*")</f>
        <v>0</v>
      </c>
      <c r="Q63" s="9">
        <f ca="1">COUNTIF(Формулы!$J$7:$J$2001,$B63 &amp; Q$8 &amp; $D63 &amp; "*g1*")</f>
        <v>0</v>
      </c>
      <c r="R63" s="9">
        <f ca="1">COUNTIF(Формулы!$J$7:$J$2001,$B63 &amp; R$8 &amp; $D63 &amp; "*g1*")</f>
        <v>0</v>
      </c>
    </row>
    <row r="64" spans="1:18" ht="13.5" thickBot="1" x14ac:dyDescent="0.25">
      <c r="A64" s="467"/>
      <c r="B64" s="7" t="s">
        <v>8</v>
      </c>
      <c r="C64" s="7">
        <v>55</v>
      </c>
      <c r="D64" s="226" t="s">
        <v>39</v>
      </c>
      <c r="E64" s="459"/>
      <c r="F64" s="16">
        <f t="shared" ca="1" si="5"/>
        <v>0</v>
      </c>
      <c r="G64" s="9">
        <f ca="1">COUNTIF(Формулы!$J$7:$J$2001,$B64 &amp; G$8 &amp; $D64 &amp; "*g1*")</f>
        <v>0</v>
      </c>
      <c r="H64" s="9">
        <f ca="1">COUNTIF(Формулы!$J$7:$J$2001,$B64 &amp; H$8 &amp; $D64 &amp; "*g1*")</f>
        <v>0</v>
      </c>
      <c r="I64" s="9">
        <f ca="1">COUNTIF(Формулы!$J$7:$J$2001,$B64 &amp; I$8 &amp; $D64 &amp; "*g1*")</f>
        <v>0</v>
      </c>
      <c r="J64" s="9">
        <f ca="1">COUNTIF(Формулы!$J$7:$J$2001,$B64 &amp; J$8 &amp; $D64 &amp; "*g1*")</f>
        <v>0</v>
      </c>
      <c r="K64" s="9">
        <f ca="1">COUNTIF(Формулы!$J$7:$J$2001,$B64 &amp; K$8 &amp; $D64 &amp; "*g1*")</f>
        <v>0</v>
      </c>
      <c r="L64" s="9">
        <f ca="1">COUNTIF(Формулы!$J$7:$J$2001,$B64 &amp; L$8 &amp; $D64 &amp; "*g1*")</f>
        <v>0</v>
      </c>
      <c r="M64" s="9">
        <f ca="1">COUNTIF(Формулы!$J$7:$J$2001,$B64 &amp; M$8 &amp; $D64 &amp; "*g1*")</f>
        <v>0</v>
      </c>
      <c r="N64" s="9">
        <f ca="1">COUNTIF(Формулы!$J$7:$J$2001,$B64 &amp; N$8 &amp; $D64 &amp; "*g1*")</f>
        <v>0</v>
      </c>
      <c r="O64" s="9">
        <f ca="1">COUNTIF(Формулы!$J$7:$J$2001,$B64 &amp; O$8 &amp; $D64 &amp; "*g1*")</f>
        <v>0</v>
      </c>
      <c r="P64" s="9">
        <f ca="1">COUNTIF(Формулы!$J$7:$J$2001,$B64 &amp; P$8 &amp; $D64 &amp; "*g1*")</f>
        <v>0</v>
      </c>
      <c r="Q64" s="9">
        <f ca="1">COUNTIF(Формулы!$J$7:$J$2001,$B64 &amp; Q$8 &amp; $D64 &amp; "*g1*")</f>
        <v>0</v>
      </c>
      <c r="R64" s="9">
        <f ca="1">COUNTIF(Формулы!$J$7:$J$2001,$B64 &amp; R$8 &amp; $D64 &amp; "*g1*")</f>
        <v>0</v>
      </c>
    </row>
    <row r="65" spans="1:18" ht="13.5" thickBot="1" x14ac:dyDescent="0.25">
      <c r="A65" s="456" t="s">
        <v>40</v>
      </c>
      <c r="B65" s="7" t="s">
        <v>7</v>
      </c>
      <c r="C65" s="7">
        <v>56</v>
      </c>
      <c r="D65" s="226" t="s">
        <v>41</v>
      </c>
      <c r="E65" s="458" t="s">
        <v>41</v>
      </c>
      <c r="F65" s="16">
        <f t="shared" ca="1" si="5"/>
        <v>0</v>
      </c>
      <c r="G65" s="9">
        <f ca="1">COUNTIF(Формулы!$J$7:$J$2001,$B65 &amp; G$8 &amp; $D65 &amp; "*g1*")</f>
        <v>0</v>
      </c>
      <c r="H65" s="9">
        <f ca="1">COUNTIF(Формулы!$J$7:$J$2001,$B65 &amp; H$8 &amp; $D65 &amp; "*g1*")</f>
        <v>0</v>
      </c>
      <c r="I65" s="9">
        <f ca="1">COUNTIF(Формулы!$J$7:$J$2001,$B65 &amp; I$8 &amp; $D65 &amp; "*g1*")</f>
        <v>0</v>
      </c>
      <c r="J65" s="9">
        <f ca="1">COUNTIF(Формулы!$J$7:$J$2001,$B65 &amp; J$8 &amp; $D65 &amp; "*g1*")</f>
        <v>0</v>
      </c>
      <c r="K65" s="9">
        <f ca="1">COUNTIF(Формулы!$J$7:$J$2001,$B65 &amp; K$8 &amp; $D65 &amp; "*g1*")</f>
        <v>0</v>
      </c>
      <c r="L65" s="9">
        <f ca="1">COUNTIF(Формулы!$J$7:$J$2001,$B65 &amp; L$8 &amp; $D65 &amp; "*g1*")</f>
        <v>0</v>
      </c>
      <c r="M65" s="9">
        <f ca="1">COUNTIF(Формулы!$J$7:$J$2001,$B65 &amp; M$8 &amp; $D65 &amp; "*g1*")</f>
        <v>0</v>
      </c>
      <c r="N65" s="9">
        <f ca="1">COUNTIF(Формулы!$J$7:$J$2001,$B65 &amp; N$8 &amp; $D65 &amp; "*g1*")</f>
        <v>0</v>
      </c>
      <c r="O65" s="9">
        <f ca="1">COUNTIF(Формулы!$J$7:$J$2001,$B65 &amp; O$8 &amp; $D65 &amp; "*g1*")</f>
        <v>0</v>
      </c>
      <c r="P65" s="9">
        <f ca="1">COUNTIF(Формулы!$J$7:$J$2001,$B65 &amp; P$8 &amp; $D65 &amp; "*g1*")</f>
        <v>0</v>
      </c>
      <c r="Q65" s="9">
        <f ca="1">COUNTIF(Формулы!$J$7:$J$2001,$B65 &amp; Q$8 &amp; $D65 &amp; "*g1*")</f>
        <v>0</v>
      </c>
      <c r="R65" s="9">
        <f ca="1">COUNTIF(Формулы!$J$7:$J$2001,$B65 &amp; R$8 &amp; $D65 &amp; "*g1*")</f>
        <v>0</v>
      </c>
    </row>
    <row r="66" spans="1:18" ht="13.5" thickBot="1" x14ac:dyDescent="0.25">
      <c r="A66" s="457"/>
      <c r="B66" s="7" t="s">
        <v>8</v>
      </c>
      <c r="C66" s="7">
        <v>57</v>
      </c>
      <c r="D66" s="226" t="s">
        <v>41</v>
      </c>
      <c r="E66" s="459"/>
      <c r="F66" s="16">
        <f t="shared" ca="1" si="5"/>
        <v>0</v>
      </c>
      <c r="G66" s="9">
        <f ca="1">COUNTIF(Формулы!$J$7:$J$2001,$B66 &amp; G$8 &amp; $D66 &amp; "*g1*")</f>
        <v>0</v>
      </c>
      <c r="H66" s="9">
        <f ca="1">COUNTIF(Формулы!$J$7:$J$2001,$B66 &amp; H$8 &amp; $D66 &amp; "*g1*")</f>
        <v>0</v>
      </c>
      <c r="I66" s="9">
        <f ca="1">COUNTIF(Формулы!$J$7:$J$2001,$B66 &amp; I$8 &amp; $D66 &amp; "*g1*")</f>
        <v>0</v>
      </c>
      <c r="J66" s="9">
        <f ca="1">COUNTIF(Формулы!$J$7:$J$2001,$B66 &amp; J$8 &amp; $D66 &amp; "*g1*")</f>
        <v>0</v>
      </c>
      <c r="K66" s="9">
        <f ca="1">COUNTIF(Формулы!$J$7:$J$2001,$B66 &amp; K$8 &amp; $D66 &amp; "*g1*")</f>
        <v>0</v>
      </c>
      <c r="L66" s="9">
        <f ca="1">COUNTIF(Формулы!$J$7:$J$2001,$B66 &amp; L$8 &amp; $D66 &amp; "*g1*")</f>
        <v>0</v>
      </c>
      <c r="M66" s="9">
        <f ca="1">COUNTIF(Формулы!$J$7:$J$2001,$B66 &amp; M$8 &amp; $D66 &amp; "*g1*")</f>
        <v>0</v>
      </c>
      <c r="N66" s="9">
        <f ca="1">COUNTIF(Формулы!$J$7:$J$2001,$B66 &amp; N$8 &amp; $D66 &amp; "*g1*")</f>
        <v>0</v>
      </c>
      <c r="O66" s="9">
        <f ca="1">COUNTIF(Формулы!$J$7:$J$2001,$B66 &amp; O$8 &amp; $D66 &amp; "*g1*")</f>
        <v>0</v>
      </c>
      <c r="P66" s="9">
        <f ca="1">COUNTIF(Формулы!$J$7:$J$2001,$B66 &amp; P$8 &amp; $D66 &amp; "*g1*")</f>
        <v>0</v>
      </c>
      <c r="Q66" s="9">
        <f ca="1">COUNTIF(Формулы!$J$7:$J$2001,$B66 &amp; Q$8 &amp; $D66 &amp; "*g1*")</f>
        <v>0</v>
      </c>
      <c r="R66" s="9">
        <f ca="1">COUNTIF(Формулы!$J$7:$J$2001,$B66 &amp; R$8 &amp; $D66 &amp; "*g1*")</f>
        <v>0</v>
      </c>
    </row>
    <row r="67" spans="1:18" ht="13.5" thickBot="1" x14ac:dyDescent="0.25">
      <c r="A67" s="466" t="s">
        <v>56</v>
      </c>
      <c r="B67" s="7" t="s">
        <v>7</v>
      </c>
      <c r="C67" s="7">
        <v>58</v>
      </c>
      <c r="D67" s="226" t="s">
        <v>803</v>
      </c>
      <c r="E67" s="458" t="s">
        <v>431</v>
      </c>
      <c r="F67" s="16">
        <f ca="1">SUM(G67:R67)</f>
        <v>0</v>
      </c>
      <c r="G67" s="9">
        <f ca="1">COUNTIF(Формулы!$J$7:$J$2001,$B67 &amp; G$8 &amp; $D67 &amp; "*g1*")</f>
        <v>0</v>
      </c>
      <c r="H67" s="9">
        <f ca="1">COUNTIF(Формулы!$J$7:$J$2001,$B67 &amp; H$8 &amp; $D67 &amp; "*g1*")</f>
        <v>0</v>
      </c>
      <c r="I67" s="9">
        <f ca="1">COUNTIF(Формулы!$J$7:$J$2001,$B67 &amp; I$8 &amp; $D67 &amp; "*g1*")</f>
        <v>0</v>
      </c>
      <c r="J67" s="9">
        <f ca="1">COUNTIF(Формулы!$J$7:$J$2001,$B67 &amp; J$8 &amp; $D67 &amp; "*g1*")</f>
        <v>0</v>
      </c>
      <c r="K67" s="9">
        <f ca="1">COUNTIF(Формулы!$J$7:$J$2001,$B67 &amp; K$8 &amp; $D67 &amp; "*g1*")</f>
        <v>0</v>
      </c>
      <c r="L67" s="9">
        <f ca="1">COUNTIF(Формулы!$J$7:$J$2001,$B67 &amp; L$8 &amp; $D67 &amp; "*g1*")</f>
        <v>0</v>
      </c>
      <c r="M67" s="9">
        <f ca="1">COUNTIF(Формулы!$J$7:$J$2001,$B67 &amp; M$8 &amp; $D67 &amp; "*g1*")</f>
        <v>0</v>
      </c>
      <c r="N67" s="9">
        <f ca="1">COUNTIF(Формулы!$J$7:$J$2001,$B67 &amp; N$8 &amp; $D67 &amp; "*g1*")</f>
        <v>0</v>
      </c>
      <c r="O67" s="9">
        <f ca="1">COUNTIF(Формулы!$J$7:$J$2001,$B67 &amp; O$8 &amp; $D67 &amp; "*g1*")</f>
        <v>0</v>
      </c>
      <c r="P67" s="9">
        <f ca="1">COUNTIF(Формулы!$J$7:$J$2001,$B67 &amp; P$8 &amp; $D67 &amp; "*g1*")</f>
        <v>0</v>
      </c>
      <c r="Q67" s="9">
        <f ca="1">COUNTIF(Формулы!$J$7:$J$2001,$B67 &amp; Q$8 &amp; $D67 &amp; "*g1*")</f>
        <v>0</v>
      </c>
      <c r="R67" s="9">
        <f ca="1">COUNTIF(Формулы!$J$7:$J$2001,$B67 &amp; R$8 &amp; $D67 &amp; "*g1*")</f>
        <v>0</v>
      </c>
    </row>
    <row r="68" spans="1:18" ht="13.5" thickBot="1" x14ac:dyDescent="0.25">
      <c r="A68" s="467"/>
      <c r="B68" s="7" t="s">
        <v>8</v>
      </c>
      <c r="C68" s="7">
        <v>59</v>
      </c>
      <c r="D68" s="226" t="s">
        <v>803</v>
      </c>
      <c r="E68" s="459"/>
      <c r="F68" s="16">
        <f ca="1">SUM(G68:R68)</f>
        <v>0</v>
      </c>
      <c r="G68" s="9">
        <f ca="1">COUNTIF(Формулы!$J$7:$J$2001,$B68 &amp; G$8 &amp; $D68 &amp; "*g1*")</f>
        <v>0</v>
      </c>
      <c r="H68" s="9">
        <f ca="1">COUNTIF(Формулы!$J$7:$J$2001,$B68 &amp; H$8 &amp; $D68 &amp; "*g1*")</f>
        <v>0</v>
      </c>
      <c r="I68" s="9">
        <f ca="1">COUNTIF(Формулы!$J$7:$J$2001,$B68 &amp; I$8 &amp; $D68 &amp; "*g1*")</f>
        <v>0</v>
      </c>
      <c r="J68" s="9">
        <f ca="1">COUNTIF(Формулы!$J$7:$J$2001,$B68 &amp; J$8 &amp; $D68 &amp; "*g1*")</f>
        <v>0</v>
      </c>
      <c r="K68" s="9">
        <f ca="1">COUNTIF(Формулы!$J$7:$J$2001,$B68 &amp; K$8 &amp; $D68 &amp; "*g1*")</f>
        <v>0</v>
      </c>
      <c r="L68" s="9">
        <f ca="1">COUNTIF(Формулы!$J$7:$J$2001,$B68 &amp; L$8 &amp; $D68 &amp; "*g1*")</f>
        <v>0</v>
      </c>
      <c r="M68" s="9">
        <f ca="1">COUNTIF(Формулы!$J$7:$J$2001,$B68 &amp; M$8 &amp; $D68 &amp; "*g1*")</f>
        <v>0</v>
      </c>
      <c r="N68" s="9">
        <f ca="1">COUNTIF(Формулы!$J$7:$J$2001,$B68 &amp; N$8 &amp; $D68 &amp; "*g1*")</f>
        <v>0</v>
      </c>
      <c r="O68" s="9">
        <f ca="1">COUNTIF(Формулы!$J$7:$J$2001,$B68 &amp; O$8 &amp; $D68 &amp; "*g1*")</f>
        <v>0</v>
      </c>
      <c r="P68" s="9">
        <f ca="1">COUNTIF(Формулы!$J$7:$J$2001,$B68 &amp; P$8 &amp; $D68 &amp; "*g1*")</f>
        <v>0</v>
      </c>
      <c r="Q68" s="9">
        <f ca="1">COUNTIF(Формулы!$J$7:$J$2001,$B68 &amp; Q$8 &amp; $D68 &amp; "*g1*")</f>
        <v>0</v>
      </c>
      <c r="R68" s="9">
        <f ca="1">COUNTIF(Формулы!$J$7:$J$2001,$B68 &amp; R$8 &amp; $D68 &amp; "*g1*")</f>
        <v>0</v>
      </c>
    </row>
  </sheetData>
  <sheetProtection password="CA9C" sheet="1" objects="1" scenarios="1" formatCells="0" formatColumns="0" formatRows="0" insertColumns="0" insertRows="0" insertHyperlinks="0" deleteColumns="0" deleteRows="0" sort="0" autoFilter="0" pivotTables="0"/>
  <mergeCells count="67">
    <mergeCell ref="A61:A62"/>
    <mergeCell ref="E59:E60"/>
    <mergeCell ref="E61:E62"/>
    <mergeCell ref="A57:A58"/>
    <mergeCell ref="E57:E58"/>
    <mergeCell ref="A59:A60"/>
    <mergeCell ref="E26:E27"/>
    <mergeCell ref="A28:A29"/>
    <mergeCell ref="E28:E29"/>
    <mergeCell ref="A44:A45"/>
    <mergeCell ref="E44:E45"/>
    <mergeCell ref="A38:A39"/>
    <mergeCell ref="E38:E39"/>
    <mergeCell ref="A40:A41"/>
    <mergeCell ref="E40:E41"/>
    <mergeCell ref="A32:A33"/>
    <mergeCell ref="E32:E33"/>
    <mergeCell ref="A34:A35"/>
    <mergeCell ref="E34:E35"/>
    <mergeCell ref="E14:E15"/>
    <mergeCell ref="A65:A66"/>
    <mergeCell ref="E65:E66"/>
    <mergeCell ref="A67:A68"/>
    <mergeCell ref="A63:A64"/>
    <mergeCell ref="E63:E64"/>
    <mergeCell ref="E67:E68"/>
    <mergeCell ref="A48:A49"/>
    <mergeCell ref="E48:E49"/>
    <mergeCell ref="A54:A55"/>
    <mergeCell ref="E54:E55"/>
    <mergeCell ref="A50:A51"/>
    <mergeCell ref="E50:E51"/>
    <mergeCell ref="A52:A53"/>
    <mergeCell ref="E52:E53"/>
    <mergeCell ref="A26:A27"/>
    <mergeCell ref="A22:A23"/>
    <mergeCell ref="E24:E25"/>
    <mergeCell ref="A2:R2"/>
    <mergeCell ref="A18:A19"/>
    <mergeCell ref="E18:E19"/>
    <mergeCell ref="A20:A21"/>
    <mergeCell ref="E20:E21"/>
    <mergeCell ref="F5:R5"/>
    <mergeCell ref="F6:F7"/>
    <mergeCell ref="G6:R6"/>
    <mergeCell ref="A10:A11"/>
    <mergeCell ref="A5:A7"/>
    <mergeCell ref="B5:B7"/>
    <mergeCell ref="C5:C7"/>
    <mergeCell ref="E5:E7"/>
    <mergeCell ref="A14:A15"/>
    <mergeCell ref="A46:A47"/>
    <mergeCell ref="E46:E47"/>
    <mergeCell ref="D10:D11"/>
    <mergeCell ref="E10:E11"/>
    <mergeCell ref="A12:A13"/>
    <mergeCell ref="E12:E13"/>
    <mergeCell ref="A16:A17"/>
    <mergeCell ref="A30:A31"/>
    <mergeCell ref="E30:E31"/>
    <mergeCell ref="A36:A37"/>
    <mergeCell ref="E36:E37"/>
    <mergeCell ref="A42:A43"/>
    <mergeCell ref="E42:E43"/>
    <mergeCell ref="E22:E23"/>
    <mergeCell ref="A24:A25"/>
    <mergeCell ref="E16:E17"/>
  </mergeCells>
  <phoneticPr fontId="0" type="noConversion"/>
  <pageMargins left="0.39370078740157483" right="0.39370078740157483" top="0.39370078740157483" bottom="0.39370078740157483" header="0.31496062992125984" footer="0.31496062992125984"/>
  <pageSetup paperSize="9" scale="94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U39"/>
  <sheetViews>
    <sheetView workbookViewId="0">
      <pane xSplit="4" ySplit="11" topLeftCell="E12" activePane="bottomRight" state="frozen"/>
      <selection pane="topRight" activeCell="E1" sqref="E1"/>
      <selection pane="bottomLeft" activeCell="A12" sqref="A12"/>
      <selection pane="bottomRight" activeCell="E12" sqref="E12"/>
    </sheetView>
  </sheetViews>
  <sheetFormatPr defaultRowHeight="12.75" x14ac:dyDescent="0.2"/>
  <cols>
    <col min="1" max="1" width="45.140625" customWidth="1"/>
    <col min="2" max="2" width="5.140625" customWidth="1"/>
    <col min="3" max="3" width="12.7109375" hidden="1" customWidth="1"/>
    <col min="4" max="4" width="7.7109375" customWidth="1"/>
    <col min="5" max="19" width="8.5703125" customWidth="1"/>
  </cols>
  <sheetData>
    <row r="2" spans="1:21" x14ac:dyDescent="0.2">
      <c r="A2" s="478" t="s">
        <v>796</v>
      </c>
      <c r="B2" s="462"/>
      <c r="C2" s="462"/>
      <c r="D2" s="462"/>
      <c r="E2" s="462"/>
      <c r="F2" s="462"/>
      <c r="G2" s="462"/>
      <c r="H2" s="462"/>
      <c r="I2" s="462"/>
      <c r="J2" s="462"/>
      <c r="K2" s="462"/>
      <c r="L2" s="462"/>
      <c r="M2" s="462"/>
      <c r="N2" s="462"/>
      <c r="O2" s="462"/>
      <c r="P2" s="462"/>
      <c r="Q2" s="462"/>
      <c r="R2" s="462"/>
      <c r="S2" s="462"/>
    </row>
    <row r="4" spans="1:21" ht="13.5" thickBot="1" x14ac:dyDescent="0.25">
      <c r="A4" s="18" t="s">
        <v>109</v>
      </c>
      <c r="B4" s="24"/>
      <c r="C4" s="24"/>
      <c r="D4" s="17"/>
      <c r="E4" s="17"/>
      <c r="F4" s="17"/>
      <c r="G4" s="17"/>
      <c r="H4" s="17"/>
      <c r="I4" s="17"/>
      <c r="J4" s="17"/>
      <c r="K4" s="17"/>
      <c r="L4" s="17"/>
      <c r="M4" s="17"/>
      <c r="N4" s="17"/>
      <c r="O4" s="17"/>
      <c r="P4" s="17"/>
      <c r="Q4" s="17"/>
      <c r="R4" s="17"/>
      <c r="S4" s="22" t="s">
        <v>110</v>
      </c>
      <c r="T4" s="154"/>
      <c r="U4" s="17"/>
    </row>
    <row r="5" spans="1:21" ht="13.5" thickBot="1" x14ac:dyDescent="0.25">
      <c r="A5" s="458" t="s">
        <v>23</v>
      </c>
      <c r="B5" s="485" t="s">
        <v>94</v>
      </c>
      <c r="C5" s="178"/>
      <c r="D5" s="472" t="s">
        <v>43</v>
      </c>
      <c r="E5" s="475" t="s">
        <v>450</v>
      </c>
      <c r="F5" s="476"/>
      <c r="G5" s="477" t="s">
        <v>451</v>
      </c>
      <c r="H5" s="477"/>
      <c r="I5" s="477"/>
      <c r="J5" s="477"/>
      <c r="K5" s="477"/>
      <c r="L5" s="476"/>
      <c r="M5" s="475" t="s">
        <v>95</v>
      </c>
      <c r="N5" s="477"/>
      <c r="O5" s="477"/>
      <c r="P5" s="477"/>
      <c r="Q5" s="476"/>
      <c r="R5" s="479" t="s">
        <v>153</v>
      </c>
      <c r="S5" s="480"/>
      <c r="T5" s="153"/>
    </row>
    <row r="6" spans="1:21" ht="13.5" thickBot="1" x14ac:dyDescent="0.25">
      <c r="A6" s="468"/>
      <c r="B6" s="486"/>
      <c r="C6" s="179"/>
      <c r="D6" s="473"/>
      <c r="E6" s="472" t="s">
        <v>10</v>
      </c>
      <c r="F6" s="472" t="s">
        <v>449</v>
      </c>
      <c r="G6" s="472" t="s">
        <v>10</v>
      </c>
      <c r="H6" s="475" t="s">
        <v>96</v>
      </c>
      <c r="I6" s="477"/>
      <c r="J6" s="477"/>
      <c r="K6" s="477"/>
      <c r="L6" s="476"/>
      <c r="M6" s="472" t="s">
        <v>10</v>
      </c>
      <c r="N6" s="475" t="s">
        <v>96</v>
      </c>
      <c r="O6" s="477"/>
      <c r="P6" s="477"/>
      <c r="Q6" s="476"/>
      <c r="R6" s="481"/>
      <c r="S6" s="482"/>
      <c r="T6" s="153"/>
    </row>
    <row r="7" spans="1:21" ht="13.5" thickBot="1" x14ac:dyDescent="0.25">
      <c r="A7" s="468"/>
      <c r="B7" s="486"/>
      <c r="C7" s="179"/>
      <c r="D7" s="473"/>
      <c r="E7" s="473"/>
      <c r="F7" s="473"/>
      <c r="G7" s="473"/>
      <c r="H7" s="475" t="s">
        <v>97</v>
      </c>
      <c r="I7" s="476"/>
      <c r="J7" s="475" t="s">
        <v>98</v>
      </c>
      <c r="K7" s="476"/>
      <c r="L7" s="472" t="s">
        <v>99</v>
      </c>
      <c r="M7" s="473"/>
      <c r="N7" s="475" t="s">
        <v>100</v>
      </c>
      <c r="O7" s="476"/>
      <c r="P7" s="472" t="s">
        <v>101</v>
      </c>
      <c r="Q7" s="472" t="s">
        <v>121</v>
      </c>
      <c r="R7" s="483"/>
      <c r="S7" s="484"/>
      <c r="T7" s="153"/>
    </row>
    <row r="8" spans="1:21" ht="48.75" thickBot="1" x14ac:dyDescent="0.25">
      <c r="A8" s="459"/>
      <c r="B8" s="487"/>
      <c r="C8" s="180"/>
      <c r="D8" s="474"/>
      <c r="E8" s="474"/>
      <c r="F8" s="474"/>
      <c r="G8" s="474"/>
      <c r="H8" s="23" t="s">
        <v>10</v>
      </c>
      <c r="I8" s="23" t="s">
        <v>102</v>
      </c>
      <c r="J8" s="23" t="s">
        <v>9</v>
      </c>
      <c r="K8" s="23" t="s">
        <v>103</v>
      </c>
      <c r="L8" s="474"/>
      <c r="M8" s="474"/>
      <c r="N8" s="23" t="s">
        <v>9</v>
      </c>
      <c r="O8" s="23" t="s">
        <v>104</v>
      </c>
      <c r="P8" s="474"/>
      <c r="Q8" s="474"/>
      <c r="R8" s="177" t="s">
        <v>9</v>
      </c>
      <c r="S8" s="142" t="s">
        <v>455</v>
      </c>
      <c r="T8" s="153"/>
    </row>
    <row r="9" spans="1:21" ht="13.5" thickBot="1" x14ac:dyDescent="0.25">
      <c r="A9" s="174">
        <v>1</v>
      </c>
      <c r="B9" s="25">
        <v>2</v>
      </c>
      <c r="C9" s="25"/>
      <c r="D9" s="7">
        <v>3</v>
      </c>
      <c r="E9" s="7">
        <v>4</v>
      </c>
      <c r="F9" s="7">
        <v>5</v>
      </c>
      <c r="G9" s="7">
        <v>6</v>
      </c>
      <c r="H9" s="7">
        <v>7</v>
      </c>
      <c r="I9" s="7">
        <v>8</v>
      </c>
      <c r="J9" s="7">
        <v>9</v>
      </c>
      <c r="K9" s="7">
        <v>10</v>
      </c>
      <c r="L9" s="7">
        <v>11</v>
      </c>
      <c r="M9" s="7">
        <v>12</v>
      </c>
      <c r="N9" s="7">
        <v>13</v>
      </c>
      <c r="O9" s="7">
        <v>14</v>
      </c>
      <c r="P9" s="7">
        <v>15</v>
      </c>
      <c r="Q9" s="7">
        <v>16</v>
      </c>
      <c r="R9" s="174">
        <v>17</v>
      </c>
      <c r="S9" s="7">
        <v>18</v>
      </c>
      <c r="T9" s="153"/>
    </row>
    <row r="10" spans="1:21" ht="15" hidden="1" customHeight="1" thickBot="1" x14ac:dyDescent="0.25">
      <c r="A10" s="174"/>
      <c r="B10" s="25"/>
      <c r="C10" s="25"/>
      <c r="D10" s="7"/>
      <c r="E10" s="216" t="s">
        <v>513</v>
      </c>
      <c r="F10" s="216" t="s">
        <v>452</v>
      </c>
      <c r="G10" s="216" t="s">
        <v>454</v>
      </c>
      <c r="H10" s="216" t="s">
        <v>453</v>
      </c>
      <c r="I10" s="216" t="s">
        <v>515</v>
      </c>
      <c r="J10" s="216" t="s">
        <v>516</v>
      </c>
      <c r="K10" s="216" t="s">
        <v>517</v>
      </c>
      <c r="L10" s="216" t="s">
        <v>518</v>
      </c>
      <c r="M10" s="216" t="s">
        <v>514</v>
      </c>
      <c r="N10" s="216" t="s">
        <v>507</v>
      </c>
      <c r="O10" s="216" t="s">
        <v>508</v>
      </c>
      <c r="P10" s="216" t="s">
        <v>509</v>
      </c>
      <c r="Q10" s="216" t="s">
        <v>510</v>
      </c>
      <c r="R10" s="230" t="s">
        <v>511</v>
      </c>
      <c r="S10" s="216" t="s">
        <v>512</v>
      </c>
      <c r="T10" s="153"/>
    </row>
    <row r="11" spans="1:21" ht="17.25" hidden="1" customHeight="1" thickBot="1" x14ac:dyDescent="0.25">
      <c r="A11" s="174"/>
      <c r="B11" s="25"/>
      <c r="C11" s="25"/>
      <c r="D11" s="7"/>
      <c r="E11" s="216"/>
      <c r="F11" s="216"/>
      <c r="G11" s="216" t="s">
        <v>534</v>
      </c>
      <c r="H11" s="216" t="s">
        <v>535</v>
      </c>
      <c r="I11" s="216" t="s">
        <v>536</v>
      </c>
      <c r="J11" s="216" t="s">
        <v>537</v>
      </c>
      <c r="K11" s="216" t="s">
        <v>538</v>
      </c>
      <c r="L11" s="216" t="s">
        <v>539</v>
      </c>
      <c r="M11" s="216"/>
      <c r="N11" s="216"/>
      <c r="O11" s="216"/>
      <c r="P11" s="216"/>
      <c r="Q11" s="216"/>
      <c r="R11" s="230"/>
      <c r="S11" s="216"/>
      <c r="T11" s="153"/>
    </row>
    <row r="12" spans="1:21" ht="26.25" thickBot="1" x14ac:dyDescent="0.25">
      <c r="A12" s="176" t="s">
        <v>26</v>
      </c>
      <c r="B12" s="25">
        <v>1</v>
      </c>
      <c r="C12" s="217" t="s">
        <v>504</v>
      </c>
      <c r="D12" s="23" t="s">
        <v>431</v>
      </c>
      <c r="E12" s="26">
        <f ca="1">COUNTIF(Формулы!$J$7:$J$2001,$C12 &amp; E$10)</f>
        <v>0</v>
      </c>
      <c r="F12" s="26">
        <f ca="1">COUNTIF(Формулы!$J$7:$J$2001,$C12 &amp; F$10)</f>
        <v>0</v>
      </c>
      <c r="G12" s="152">
        <f ca="1">COUNTIF(Формулы!$J$7:$J$2001,$C12 &amp; G$10) + COUNTIF(Формулы!$J$7:$J$2001,$C12 &amp; G$11)</f>
        <v>0</v>
      </c>
      <c r="H12" s="152">
        <f ca="1">COUNTIF(Формулы!$J$7:$J$2001,$C12 &amp; H$10) + COUNTIF(Формулы!$J$7:$J$2001,$C12 &amp; H$11)</f>
        <v>0</v>
      </c>
      <c r="I12" s="152">
        <f ca="1">COUNTIF(Формулы!$J$7:$J$2001,$C12 &amp; I$10) + COUNTIF(Формулы!$J$7:$J$2001,$C12 &amp; I$11)</f>
        <v>0</v>
      </c>
      <c r="J12" s="152">
        <f ca="1">COUNTIF(Формулы!$J$7:$J$2001,$C12 &amp; J$10) + COUNTIF(Формулы!$J$7:$J$2001,$C12 &amp; J$11)</f>
        <v>0</v>
      </c>
      <c r="K12" s="152">
        <f ca="1">COUNTIF(Формулы!$J$7:$J$2001,$C12 &amp; K$10) + COUNTIF(Формулы!$J$7:$J$2001,$C12 &amp; K$11)</f>
        <v>0</v>
      </c>
      <c r="L12" s="152">
        <f ca="1">COUNTIF(Формулы!$J$7:$J$2001,$C12 &amp; L$10) + COUNTIF(Формулы!$J$7:$J$2001,$C12 &amp; L$11)</f>
        <v>0</v>
      </c>
      <c r="M12" s="126">
        <f ca="1">COUNTIF(Формулы!$J$7:$J$2001,$C12 &amp; M$10)</f>
        <v>0</v>
      </c>
      <c r="N12" s="126">
        <f ca="1">COUNTIF(Формулы!$J$7:$J$2001,$C12 &amp; N$10)</f>
        <v>0</v>
      </c>
      <c r="O12" s="126">
        <f ca="1">COUNTIF(Формулы!$J$7:$J$2001,$C12 &amp; O$10)</f>
        <v>0</v>
      </c>
      <c r="P12" s="126">
        <f ca="1">COUNTIF(Формулы!$J$7:$J$2001,$C12 &amp; P$10)</f>
        <v>0</v>
      </c>
      <c r="Q12" s="126">
        <f ca="1">COUNTIF(Формулы!$J$7:$J$2001,$C12 &amp; Q$10)</f>
        <v>0</v>
      </c>
      <c r="R12" s="156">
        <f ca="1">COUNTIF(Формулы!$J$7:$J$2001,$C12 &amp; R$10)</f>
        <v>0</v>
      </c>
      <c r="S12" s="126">
        <f ca="1">COUNTIF(Формулы!$J$7:$J$2001,$C12 &amp; S$10)</f>
        <v>0</v>
      </c>
      <c r="T12" s="155"/>
    </row>
    <row r="13" spans="1:21" ht="26.25" thickBot="1" x14ac:dyDescent="0.25">
      <c r="A13" s="175" t="s">
        <v>115</v>
      </c>
      <c r="B13" s="25">
        <v>2</v>
      </c>
      <c r="C13" s="217" t="s">
        <v>483</v>
      </c>
      <c r="D13" s="23" t="s">
        <v>91</v>
      </c>
      <c r="E13" s="26">
        <f ca="1">COUNTIF(Формулы!$J$7:$J$2001,$C13 &amp; E$10)</f>
        <v>0</v>
      </c>
      <c r="F13" s="26">
        <f ca="1">COUNTIF(Формулы!$J$7:$J$2001,$C13 &amp; F$10)</f>
        <v>0</v>
      </c>
      <c r="G13" s="152">
        <f ca="1">COUNTIF(Формулы!$J$7:$J$2001,$C13 &amp; G$10) + COUNTIF(Формулы!$J$7:$J$2001,$C13 &amp; G$11)</f>
        <v>0</v>
      </c>
      <c r="H13" s="152">
        <f ca="1">COUNTIF(Формулы!$J$7:$J$2001,$C13 &amp; H$10) + COUNTIF(Формулы!$J$7:$J$2001,$C13 &amp; H$11)</f>
        <v>0</v>
      </c>
      <c r="I13" s="152">
        <f ca="1">COUNTIF(Формулы!$J$7:$J$2001,$C13 &amp; I$10) + COUNTIF(Формулы!$J$7:$J$2001,$C13 &amp; I$11)</f>
        <v>0</v>
      </c>
      <c r="J13" s="152">
        <f ca="1">COUNTIF(Формулы!$J$7:$J$2001,$C13 &amp; J$10) + COUNTIF(Формулы!$J$7:$J$2001,$C13 &amp; J$11)</f>
        <v>0</v>
      </c>
      <c r="K13" s="152">
        <f ca="1">COUNTIF(Формулы!$J$7:$J$2001,$C13 &amp; K$10) + COUNTIF(Формулы!$J$7:$J$2001,$C13 &amp; K$11)</f>
        <v>0</v>
      </c>
      <c r="L13" s="152">
        <f ca="1">COUNTIF(Формулы!$J$7:$J$2001,$C13 &amp; L$10) + COUNTIF(Формулы!$J$7:$J$2001,$C13 &amp; L$11)</f>
        <v>0</v>
      </c>
      <c r="M13" s="126">
        <f ca="1">COUNTIF(Формулы!$J$7:$J$2001,$C13 &amp; M$10)</f>
        <v>0</v>
      </c>
      <c r="N13" s="126">
        <f ca="1">COUNTIF(Формулы!$J$7:$J$2001,$C13 &amp; N$10)</f>
        <v>0</v>
      </c>
      <c r="O13" s="126">
        <f ca="1">COUNTIF(Формулы!$J$7:$J$2001,$C13 &amp; O$10)</f>
        <v>0</v>
      </c>
      <c r="P13" s="126">
        <f ca="1">COUNTIF(Формулы!$J$7:$J$2001,$C13 &amp; P$10)</f>
        <v>0</v>
      </c>
      <c r="Q13" s="126">
        <f ca="1">COUNTIF(Формулы!$J$7:$J$2001,$C13 &amp; Q$10)</f>
        <v>0</v>
      </c>
      <c r="R13" s="156">
        <f ca="1">COUNTIF(Формулы!$J$7:$J$2001,$C13 &amp; R$10)</f>
        <v>0</v>
      </c>
      <c r="S13" s="126">
        <f ca="1">COUNTIF(Формулы!$J$7:$J$2001,$C13 &amp; S$10)</f>
        <v>0</v>
      </c>
      <c r="T13" s="155"/>
    </row>
    <row r="14" spans="1:21" ht="26.25" thickBot="1" x14ac:dyDescent="0.25">
      <c r="A14" s="172" t="s">
        <v>105</v>
      </c>
      <c r="B14" s="25">
        <v>3</v>
      </c>
      <c r="C14" s="217" t="s">
        <v>484</v>
      </c>
      <c r="D14" s="23" t="s">
        <v>64</v>
      </c>
      <c r="E14" s="26">
        <f ca="1">COUNTIF(Формулы!$J$7:$J$2001,$C14 &amp; E$10)</f>
        <v>0</v>
      </c>
      <c r="F14" s="26">
        <f ca="1">COUNTIF(Формулы!$J$7:$J$2001,$C14 &amp; F$10)</f>
        <v>0</v>
      </c>
      <c r="G14" s="152">
        <f ca="1">COUNTIF(Формулы!$J$7:$J$2001,$C14 &amp; G$10) + COUNTIF(Формулы!$J$7:$J$2001,$C14 &amp; G$11)</f>
        <v>0</v>
      </c>
      <c r="H14" s="152">
        <f ca="1">COUNTIF(Формулы!$J$7:$J$2001,$C14 &amp; H$10) + COUNTIF(Формулы!$J$7:$J$2001,$C14 &amp; H$11)</f>
        <v>0</v>
      </c>
      <c r="I14" s="152">
        <f ca="1">COUNTIF(Формулы!$J$7:$J$2001,$C14 &amp; I$10) + COUNTIF(Формулы!$J$7:$J$2001,$C14 &amp; I$11)</f>
        <v>0</v>
      </c>
      <c r="J14" s="152">
        <f ca="1">COUNTIF(Формулы!$J$7:$J$2001,$C14 &amp; J$10) + COUNTIF(Формулы!$J$7:$J$2001,$C14 &amp; J$11)</f>
        <v>0</v>
      </c>
      <c r="K14" s="152">
        <f ca="1">COUNTIF(Формулы!$J$7:$J$2001,$C14 &amp; K$10) + COUNTIF(Формулы!$J$7:$J$2001,$C14 &amp; K$11)</f>
        <v>0</v>
      </c>
      <c r="L14" s="152">
        <f ca="1">COUNTIF(Формулы!$J$7:$J$2001,$C14 &amp; L$10) + COUNTIF(Формулы!$J$7:$J$2001,$C14 &amp; L$11)</f>
        <v>0</v>
      </c>
      <c r="M14" s="126">
        <f ca="1">COUNTIF(Формулы!$J$7:$J$2001,$C14 &amp; M$10)</f>
        <v>0</v>
      </c>
      <c r="N14" s="126">
        <f ca="1">COUNTIF(Формулы!$J$7:$J$2001,$C14 &amp; N$10)</f>
        <v>0</v>
      </c>
      <c r="O14" s="126">
        <f ca="1">COUNTIF(Формулы!$J$7:$J$2001,$C14 &amp; O$10)</f>
        <v>0</v>
      </c>
      <c r="P14" s="126">
        <f ca="1">COUNTIF(Формулы!$J$7:$J$2001,$C14 &amp; P$10)</f>
        <v>0</v>
      </c>
      <c r="Q14" s="126">
        <f ca="1">COUNTIF(Формулы!$J$7:$J$2001,$C14 &amp; Q$10)</f>
        <v>0</v>
      </c>
      <c r="R14" s="156">
        <f ca="1">COUNTIF(Формулы!$J$7:$J$2001,$C14 &amp; R$10)</f>
        <v>0</v>
      </c>
      <c r="S14" s="126">
        <f ca="1">COUNTIF(Формулы!$J$7:$J$2001,$C14 &amp; S$10)</f>
        <v>0</v>
      </c>
      <c r="T14" s="155"/>
    </row>
    <row r="15" spans="1:21" ht="26.25" thickBot="1" x14ac:dyDescent="0.25">
      <c r="A15" s="172" t="s">
        <v>432</v>
      </c>
      <c r="B15" s="25">
        <v>4</v>
      </c>
      <c r="C15" s="218" t="s">
        <v>485</v>
      </c>
      <c r="D15" s="140" t="s">
        <v>62</v>
      </c>
      <c r="E15" s="26">
        <f ca="1">COUNTIF(Формулы!$J$7:$J$2001,$C15 &amp; E$10)</f>
        <v>0</v>
      </c>
      <c r="F15" s="26">
        <f ca="1">COUNTIF(Формулы!$J$7:$J$2001,$C15 &amp; F$10)</f>
        <v>0</v>
      </c>
      <c r="G15" s="152">
        <f ca="1">COUNTIF(Формулы!$J$7:$J$2001,$C15 &amp; G$10) + COUNTIF(Формулы!$J$7:$J$2001,$C15 &amp; G$11)</f>
        <v>0</v>
      </c>
      <c r="H15" s="152">
        <f ca="1">COUNTIF(Формулы!$J$7:$J$2001,$C15 &amp; H$10) + COUNTIF(Формулы!$J$7:$J$2001,$C15 &amp; H$11)</f>
        <v>0</v>
      </c>
      <c r="I15" s="152">
        <f ca="1">COUNTIF(Формулы!$J$7:$J$2001,$C15 &amp; I$10) + COUNTIF(Формулы!$J$7:$J$2001,$C15 &amp; I$11)</f>
        <v>0</v>
      </c>
      <c r="J15" s="152">
        <f ca="1">COUNTIF(Формулы!$J$7:$J$2001,$C15 &amp; J$10) + COUNTIF(Формулы!$J$7:$J$2001,$C15 &amp; J$11)</f>
        <v>0</v>
      </c>
      <c r="K15" s="152">
        <f ca="1">COUNTIF(Формулы!$J$7:$J$2001,$C15 &amp; K$10) + COUNTIF(Формулы!$J$7:$J$2001,$C15 &amp; K$11)</f>
        <v>0</v>
      </c>
      <c r="L15" s="152">
        <f ca="1">COUNTIF(Формулы!$J$7:$J$2001,$C15 &amp; L$10) + COUNTIF(Формулы!$J$7:$J$2001,$C15 &amp; L$11)</f>
        <v>0</v>
      </c>
      <c r="M15" s="126">
        <f ca="1">COUNTIF(Формулы!$J$7:$J$2001,$C15 &amp; M$10)</f>
        <v>0</v>
      </c>
      <c r="N15" s="126">
        <f ca="1">COUNTIF(Формулы!$J$7:$J$2001,$C15 &amp; N$10)</f>
        <v>0</v>
      </c>
      <c r="O15" s="126">
        <f ca="1">COUNTIF(Формулы!$J$7:$J$2001,$C15 &amp; O$10)</f>
        <v>0</v>
      </c>
      <c r="P15" s="126">
        <f ca="1">COUNTIF(Формулы!$J$7:$J$2001,$C15 &amp; P$10)</f>
        <v>0</v>
      </c>
      <c r="Q15" s="126">
        <f ca="1">COUNTIF(Формулы!$J$7:$J$2001,$C15 &amp; Q$10)</f>
        <v>0</v>
      </c>
      <c r="R15" s="156">
        <f ca="1">COUNTIF(Формулы!$J$7:$J$2001,$C15 &amp; R$10)</f>
        <v>0</v>
      </c>
      <c r="S15" s="126">
        <f ca="1">COUNTIF(Формулы!$J$7:$J$2001,$C15 &amp; S$10)</f>
        <v>0</v>
      </c>
      <c r="T15" s="155"/>
    </row>
    <row r="16" spans="1:21" ht="15" thickBot="1" x14ac:dyDescent="0.25">
      <c r="A16" s="172" t="s">
        <v>433</v>
      </c>
      <c r="B16" s="25">
        <v>5</v>
      </c>
      <c r="C16" s="219" t="s">
        <v>486</v>
      </c>
      <c r="D16" s="141" t="s">
        <v>65</v>
      </c>
      <c r="E16" s="26">
        <f ca="1">COUNTIF(Формулы!$J$7:$J$2001,$C16 &amp; E$10)</f>
        <v>0</v>
      </c>
      <c r="F16" s="26">
        <f ca="1">COUNTIF(Формулы!$J$7:$J$2001,$C16 &amp; F$10)</f>
        <v>0</v>
      </c>
      <c r="G16" s="152">
        <f ca="1">COUNTIF(Формулы!$J$7:$J$2001,$C16 &amp; G$10) + COUNTIF(Формулы!$J$7:$J$2001,$C16 &amp; G$11)</f>
        <v>0</v>
      </c>
      <c r="H16" s="152">
        <f ca="1">COUNTIF(Формулы!$J$7:$J$2001,$C16 &amp; H$10) + COUNTIF(Формулы!$J$7:$J$2001,$C16 &amp; H$11)</f>
        <v>0</v>
      </c>
      <c r="I16" s="152">
        <f ca="1">COUNTIF(Формулы!$J$7:$J$2001,$C16 &amp; I$10) + COUNTIF(Формулы!$J$7:$J$2001,$C16 &amp; I$11)</f>
        <v>0</v>
      </c>
      <c r="J16" s="152">
        <f ca="1">COUNTIF(Формулы!$J$7:$J$2001,$C16 &amp; J$10) + COUNTIF(Формулы!$J$7:$J$2001,$C16 &amp; J$11)</f>
        <v>0</v>
      </c>
      <c r="K16" s="152">
        <f ca="1">COUNTIF(Формулы!$J$7:$J$2001,$C16 &amp; K$10) + COUNTIF(Формулы!$J$7:$J$2001,$C16 &amp; K$11)</f>
        <v>0</v>
      </c>
      <c r="L16" s="152">
        <f ca="1">COUNTIF(Формулы!$J$7:$J$2001,$C16 &amp; L$10) + COUNTIF(Формулы!$J$7:$J$2001,$C16 &amp; L$11)</f>
        <v>0</v>
      </c>
      <c r="M16" s="126">
        <f ca="1">COUNTIF(Формулы!$J$7:$J$2001,$C16 &amp; M$10)</f>
        <v>0</v>
      </c>
      <c r="N16" s="126">
        <f ca="1">COUNTIF(Формулы!$J$7:$J$2001,$C16 &amp; N$10)</f>
        <v>0</v>
      </c>
      <c r="O16" s="126">
        <f ca="1">COUNTIF(Формулы!$J$7:$J$2001,$C16 &amp; O$10)</f>
        <v>0</v>
      </c>
      <c r="P16" s="126">
        <f ca="1">COUNTIF(Формулы!$J$7:$J$2001,$C16 &amp; P$10)</f>
        <v>0</v>
      </c>
      <c r="Q16" s="126">
        <f ca="1">COUNTIF(Формулы!$J$7:$J$2001,$C16 &amp; Q$10)</f>
        <v>0</v>
      </c>
      <c r="R16" s="156">
        <f ca="1">COUNTIF(Формулы!$J$7:$J$2001,$C16 &amp; R$10)</f>
        <v>0</v>
      </c>
      <c r="S16" s="126">
        <f ca="1">COUNTIF(Формулы!$J$7:$J$2001,$C16 &amp; S$10)</f>
        <v>0</v>
      </c>
      <c r="T16" s="155"/>
    </row>
    <row r="17" spans="1:20" ht="26.25" thickBot="1" x14ac:dyDescent="0.25">
      <c r="A17" s="172" t="s">
        <v>434</v>
      </c>
      <c r="B17" s="25">
        <v>6</v>
      </c>
      <c r="C17" s="219" t="s">
        <v>487</v>
      </c>
      <c r="D17" s="141" t="s">
        <v>66</v>
      </c>
      <c r="E17" s="26">
        <f ca="1">COUNTIF(Формулы!$J$7:$J$2001,$C17 &amp; E$10)</f>
        <v>0</v>
      </c>
      <c r="F17" s="26">
        <f ca="1">COUNTIF(Формулы!$J$7:$J$2001,$C17 &amp; F$10)</f>
        <v>0</v>
      </c>
      <c r="G17" s="152">
        <f ca="1">COUNTIF(Формулы!$J$7:$J$2001,$C17 &amp; G$10) + COUNTIF(Формулы!$J$7:$J$2001,$C17 &amp; G$11)</f>
        <v>0</v>
      </c>
      <c r="H17" s="152">
        <f ca="1">COUNTIF(Формулы!$J$7:$J$2001,$C17 &amp; H$10) + COUNTIF(Формулы!$J$7:$J$2001,$C17 &amp; H$11)</f>
        <v>0</v>
      </c>
      <c r="I17" s="152">
        <f ca="1">COUNTIF(Формулы!$J$7:$J$2001,$C17 &amp; I$10) + COUNTIF(Формулы!$J$7:$J$2001,$C17 &amp; I$11)</f>
        <v>0</v>
      </c>
      <c r="J17" s="152">
        <f ca="1">COUNTIF(Формулы!$J$7:$J$2001,$C17 &amp; J$10) + COUNTIF(Формулы!$J$7:$J$2001,$C17 &amp; J$11)</f>
        <v>0</v>
      </c>
      <c r="K17" s="152">
        <f ca="1">COUNTIF(Формулы!$J$7:$J$2001,$C17 &amp; K$10) + COUNTIF(Формулы!$J$7:$J$2001,$C17 &amp; K$11)</f>
        <v>0</v>
      </c>
      <c r="L17" s="152">
        <f ca="1">COUNTIF(Формулы!$J$7:$J$2001,$C17 &amp; L$10) + COUNTIF(Формулы!$J$7:$J$2001,$C17 &amp; L$11)</f>
        <v>0</v>
      </c>
      <c r="M17" s="126">
        <f ca="1">COUNTIF(Формулы!$J$7:$J$2001,$C17 &amp; M$10)</f>
        <v>0</v>
      </c>
      <c r="N17" s="126">
        <f ca="1">COUNTIF(Формулы!$J$7:$J$2001,$C17 &amp; N$10)</f>
        <v>0</v>
      </c>
      <c r="O17" s="126">
        <f ca="1">COUNTIF(Формулы!$J$7:$J$2001,$C17 &amp; O$10)</f>
        <v>0</v>
      </c>
      <c r="P17" s="126">
        <f ca="1">COUNTIF(Формулы!$J$7:$J$2001,$C17 &amp; P$10)</f>
        <v>0</v>
      </c>
      <c r="Q17" s="126">
        <f ca="1">COUNTIF(Формулы!$J$7:$J$2001,$C17 &amp; Q$10)</f>
        <v>0</v>
      </c>
      <c r="R17" s="156">
        <f ca="1">COUNTIF(Формулы!$J$7:$J$2001,$C17 &amp; R$10)</f>
        <v>0</v>
      </c>
      <c r="S17" s="126">
        <f ca="1">COUNTIF(Формулы!$J$7:$J$2001,$C17 &amp; S$10)</f>
        <v>0</v>
      </c>
      <c r="T17" s="155"/>
    </row>
    <row r="18" spans="1:20" ht="15" thickBot="1" x14ac:dyDescent="0.25">
      <c r="A18" s="172" t="s">
        <v>30</v>
      </c>
      <c r="B18" s="25">
        <v>7</v>
      </c>
      <c r="C18" s="217" t="s">
        <v>488</v>
      </c>
      <c r="D18" s="23" t="s">
        <v>67</v>
      </c>
      <c r="E18" s="26">
        <f ca="1">COUNTIF(Формулы!$J$7:$J$2001,$C18 &amp; E$10)</f>
        <v>0</v>
      </c>
      <c r="F18" s="26">
        <f ca="1">COUNTIF(Формулы!$J$7:$J$2001,$C18 &amp; F$10)</f>
        <v>0</v>
      </c>
      <c r="G18" s="152">
        <f ca="1">COUNTIF(Формулы!$J$7:$J$2001,$C18 &amp; G$10) + COUNTIF(Формулы!$J$7:$J$2001,$C18 &amp; G$11)</f>
        <v>0</v>
      </c>
      <c r="H18" s="152">
        <f ca="1">COUNTIF(Формулы!$J$7:$J$2001,$C18 &amp; H$10) + COUNTIF(Формулы!$J$7:$J$2001,$C18 &amp; H$11)</f>
        <v>0</v>
      </c>
      <c r="I18" s="152">
        <f ca="1">COUNTIF(Формулы!$J$7:$J$2001,$C18 &amp; I$10) + COUNTIF(Формулы!$J$7:$J$2001,$C18 &amp; I$11)</f>
        <v>0</v>
      </c>
      <c r="J18" s="152">
        <f ca="1">COUNTIF(Формулы!$J$7:$J$2001,$C18 &amp; J$10) + COUNTIF(Формулы!$J$7:$J$2001,$C18 &amp; J$11)</f>
        <v>0</v>
      </c>
      <c r="K18" s="152">
        <f ca="1">COUNTIF(Формулы!$J$7:$J$2001,$C18 &amp; K$10) + COUNTIF(Формулы!$J$7:$J$2001,$C18 &amp; K$11)</f>
        <v>0</v>
      </c>
      <c r="L18" s="152">
        <f ca="1">COUNTIF(Формулы!$J$7:$J$2001,$C18 &amp; L$10) + COUNTIF(Формулы!$J$7:$J$2001,$C18 &amp; L$11)</f>
        <v>0</v>
      </c>
      <c r="M18" s="126">
        <f ca="1">COUNTIF(Формулы!$J$7:$J$2001,$C18 &amp; M$10)</f>
        <v>0</v>
      </c>
      <c r="N18" s="126">
        <f ca="1">COUNTIF(Формулы!$J$7:$J$2001,$C18 &amp; N$10)</f>
        <v>0</v>
      </c>
      <c r="O18" s="126">
        <f ca="1">COUNTIF(Формулы!$J$7:$J$2001,$C18 &amp; O$10)</f>
        <v>0</v>
      </c>
      <c r="P18" s="126">
        <f ca="1">COUNTIF(Формулы!$J$7:$J$2001,$C18 &amp; P$10)</f>
        <v>0</v>
      </c>
      <c r="Q18" s="126">
        <f ca="1">COUNTIF(Формулы!$J$7:$J$2001,$C18 &amp; Q$10)</f>
        <v>0</v>
      </c>
      <c r="R18" s="156">
        <f ca="1">COUNTIF(Формулы!$J$7:$J$2001,$C18 &amp; R$10)</f>
        <v>0</v>
      </c>
      <c r="S18" s="126">
        <f ca="1">COUNTIF(Формулы!$J$7:$J$2001,$C18 &amp; S$10)</f>
        <v>0</v>
      </c>
      <c r="T18" s="155"/>
    </row>
    <row r="19" spans="1:20" ht="26.25" thickBot="1" x14ac:dyDescent="0.25">
      <c r="A19" s="175" t="s">
        <v>58</v>
      </c>
      <c r="B19" s="25">
        <v>8</v>
      </c>
      <c r="C19" s="217" t="s">
        <v>489</v>
      </c>
      <c r="D19" s="23" t="s">
        <v>90</v>
      </c>
      <c r="E19" s="26">
        <f ca="1">COUNTIF(Формулы!$J$7:$J$2001,$C19 &amp; E$10)</f>
        <v>0</v>
      </c>
      <c r="F19" s="26">
        <f ca="1">COUNTIF(Формулы!$J$7:$J$2001,$C19 &amp; F$10)</f>
        <v>0</v>
      </c>
      <c r="G19" s="152">
        <f ca="1">COUNTIF(Формулы!$J$7:$J$2001,$C19 &amp; G$10) + COUNTIF(Формулы!$J$7:$J$2001,$C19 &amp; G$11)</f>
        <v>0</v>
      </c>
      <c r="H19" s="152">
        <f ca="1">COUNTIF(Формулы!$J$7:$J$2001,$C19 &amp; H$10) + COUNTIF(Формулы!$J$7:$J$2001,$C19 &amp; H$11)</f>
        <v>0</v>
      </c>
      <c r="I19" s="152">
        <f ca="1">COUNTIF(Формулы!$J$7:$J$2001,$C19 &amp; I$10) + COUNTIF(Формулы!$J$7:$J$2001,$C19 &amp; I$11)</f>
        <v>0</v>
      </c>
      <c r="J19" s="152">
        <f ca="1">COUNTIF(Формулы!$J$7:$J$2001,$C19 &amp; J$10) + COUNTIF(Формулы!$J$7:$J$2001,$C19 &amp; J$11)</f>
        <v>0</v>
      </c>
      <c r="K19" s="152">
        <f ca="1">COUNTIF(Формулы!$J$7:$J$2001,$C19 &amp; K$10) + COUNTIF(Формулы!$J$7:$J$2001,$C19 &amp; K$11)</f>
        <v>0</v>
      </c>
      <c r="L19" s="152">
        <f ca="1">COUNTIF(Формулы!$J$7:$J$2001,$C19 &amp; L$10) + COUNTIF(Формулы!$J$7:$J$2001,$C19 &amp; L$11)</f>
        <v>0</v>
      </c>
      <c r="M19" s="126">
        <f ca="1">COUNTIF(Формулы!$J$7:$J$2001,$C19 &amp; M$10)</f>
        <v>0</v>
      </c>
      <c r="N19" s="126">
        <f ca="1">COUNTIF(Формулы!$J$7:$J$2001,$C19 &amp; N$10)</f>
        <v>0</v>
      </c>
      <c r="O19" s="126">
        <f ca="1">COUNTIF(Формулы!$J$7:$J$2001,$C19 &amp; O$10)</f>
        <v>0</v>
      </c>
      <c r="P19" s="126">
        <f ca="1">COUNTIF(Формулы!$J$7:$J$2001,$C19 &amp; P$10)</f>
        <v>0</v>
      </c>
      <c r="Q19" s="126">
        <f ca="1">COUNTIF(Формулы!$J$7:$J$2001,$C19 &amp; Q$10)</f>
        <v>0</v>
      </c>
      <c r="R19" s="156">
        <f ca="1">COUNTIF(Формулы!$J$7:$J$2001,$C19 &amp; R$10)</f>
        <v>0</v>
      </c>
      <c r="S19" s="126">
        <f ca="1">COUNTIF(Формулы!$J$7:$J$2001,$C19 &amp; S$10)</f>
        <v>0</v>
      </c>
      <c r="T19" s="155"/>
    </row>
    <row r="20" spans="1:20" ht="26.25" thickBot="1" x14ac:dyDescent="0.25">
      <c r="A20" s="172" t="s">
        <v>447</v>
      </c>
      <c r="B20" s="25">
        <v>9</v>
      </c>
      <c r="C20" s="217" t="s">
        <v>490</v>
      </c>
      <c r="D20" s="23" t="s">
        <v>63</v>
      </c>
      <c r="E20" s="26">
        <f ca="1">COUNTIF(Формулы!$J$7:$J$2001,$C20 &amp; E$10)</f>
        <v>0</v>
      </c>
      <c r="F20" s="26">
        <f ca="1">COUNTIF(Формулы!$J$7:$J$2001,$C20 &amp; F$10)</f>
        <v>0</v>
      </c>
      <c r="G20" s="152">
        <f ca="1">COUNTIF(Формулы!$J$7:$J$2001,$C20 &amp; G$10) + COUNTIF(Формулы!$J$7:$J$2001,$C20 &amp; G$11)</f>
        <v>0</v>
      </c>
      <c r="H20" s="152">
        <f ca="1">COUNTIF(Формулы!$J$7:$J$2001,$C20 &amp; H$10) + COUNTIF(Формулы!$J$7:$J$2001,$C20 &amp; H$11)</f>
        <v>0</v>
      </c>
      <c r="I20" s="152">
        <f ca="1">COUNTIF(Формулы!$J$7:$J$2001,$C20 &amp; I$10) + COUNTIF(Формулы!$J$7:$J$2001,$C20 &amp; I$11)</f>
        <v>0</v>
      </c>
      <c r="J20" s="152">
        <f ca="1">COUNTIF(Формулы!$J$7:$J$2001,$C20 &amp; J$10) + COUNTIF(Формулы!$J$7:$J$2001,$C20 &amp; J$11)</f>
        <v>0</v>
      </c>
      <c r="K20" s="152">
        <f ca="1">COUNTIF(Формулы!$J$7:$J$2001,$C20 &amp; K$10) + COUNTIF(Формулы!$J$7:$J$2001,$C20 &amp; K$11)</f>
        <v>0</v>
      </c>
      <c r="L20" s="152">
        <f ca="1">COUNTIF(Формулы!$J$7:$J$2001,$C20 &amp; L$10) + COUNTIF(Формулы!$J$7:$J$2001,$C20 &amp; L$11)</f>
        <v>0</v>
      </c>
      <c r="M20" s="126">
        <f ca="1">COUNTIF(Формулы!$J$7:$J$2001,$C20 &amp; M$10)</f>
        <v>0</v>
      </c>
      <c r="N20" s="126">
        <f ca="1">COUNTIF(Формулы!$J$7:$J$2001,$C20 &amp; N$10)</f>
        <v>0</v>
      </c>
      <c r="O20" s="126">
        <f ca="1">COUNTIF(Формулы!$J$7:$J$2001,$C20 &amp; O$10)</f>
        <v>0</v>
      </c>
      <c r="P20" s="126">
        <f ca="1">COUNTIF(Формулы!$J$7:$J$2001,$C20 &amp; P$10)</f>
        <v>0</v>
      </c>
      <c r="Q20" s="126">
        <f ca="1">COUNTIF(Формулы!$J$7:$J$2001,$C20 &amp; Q$10)</f>
        <v>0</v>
      </c>
      <c r="R20" s="156">
        <f ca="1">COUNTIF(Формулы!$J$7:$J$2001,$C20 &amp; R$10)</f>
        <v>0</v>
      </c>
      <c r="S20" s="126">
        <f ca="1">COUNTIF(Формулы!$J$7:$J$2001,$C20 &amp; S$10)</f>
        <v>0</v>
      </c>
      <c r="T20" s="155"/>
    </row>
    <row r="21" spans="1:20" ht="26.25" thickBot="1" x14ac:dyDescent="0.25">
      <c r="A21" s="172" t="s">
        <v>436</v>
      </c>
      <c r="B21" s="25">
        <v>10</v>
      </c>
      <c r="C21" s="217" t="s">
        <v>491</v>
      </c>
      <c r="D21" s="23" t="s">
        <v>68</v>
      </c>
      <c r="E21" s="26">
        <f ca="1">COUNTIF(Формулы!$J$7:$J$2001,$C21 &amp; E$10)</f>
        <v>0</v>
      </c>
      <c r="F21" s="26">
        <f ca="1">COUNTIF(Формулы!$J$7:$J$2001,$C21 &amp; F$10)</f>
        <v>0</v>
      </c>
      <c r="G21" s="152">
        <f ca="1">COUNTIF(Формулы!$J$7:$J$2001,$C21 &amp; G$10) + COUNTIF(Формулы!$J$7:$J$2001,$C21 &amp; G$11)</f>
        <v>0</v>
      </c>
      <c r="H21" s="152">
        <f ca="1">COUNTIF(Формулы!$J$7:$J$2001,$C21 &amp; H$10) + COUNTIF(Формулы!$J$7:$J$2001,$C21 &amp; H$11)</f>
        <v>0</v>
      </c>
      <c r="I21" s="152">
        <f ca="1">COUNTIF(Формулы!$J$7:$J$2001,$C21 &amp; I$10) + COUNTIF(Формулы!$J$7:$J$2001,$C21 &amp; I$11)</f>
        <v>0</v>
      </c>
      <c r="J21" s="152">
        <f ca="1">COUNTIF(Формулы!$J$7:$J$2001,$C21 &amp; J$10) + COUNTIF(Формулы!$J$7:$J$2001,$C21 &amp; J$11)</f>
        <v>0</v>
      </c>
      <c r="K21" s="152">
        <f ca="1">COUNTIF(Формулы!$J$7:$J$2001,$C21 &amp; K$10) + COUNTIF(Формулы!$J$7:$J$2001,$C21 &amp; K$11)</f>
        <v>0</v>
      </c>
      <c r="L21" s="152">
        <f ca="1">COUNTIF(Формулы!$J$7:$J$2001,$C21 &amp; L$10) + COUNTIF(Формулы!$J$7:$J$2001,$C21 &amp; L$11)</f>
        <v>0</v>
      </c>
      <c r="M21" s="126">
        <f ca="1">COUNTIF(Формулы!$J$7:$J$2001,$C21 &amp; M$10)</f>
        <v>0</v>
      </c>
      <c r="N21" s="126">
        <f ca="1">COUNTIF(Формулы!$J$7:$J$2001,$C21 &amp; N$10)</f>
        <v>0</v>
      </c>
      <c r="O21" s="126">
        <f ca="1">COUNTIF(Формулы!$J$7:$J$2001,$C21 &amp; O$10)</f>
        <v>0</v>
      </c>
      <c r="P21" s="126">
        <f ca="1">COUNTIF(Формулы!$J$7:$J$2001,$C21 &amp; P$10)</f>
        <v>0</v>
      </c>
      <c r="Q21" s="126">
        <f ca="1">COUNTIF(Формулы!$J$7:$J$2001,$C21 &amp; Q$10)</f>
        <v>0</v>
      </c>
      <c r="R21" s="156">
        <f ca="1">COUNTIF(Формулы!$J$7:$J$2001,$C21 &amp; R$10)</f>
        <v>0</v>
      </c>
      <c r="S21" s="126">
        <f ca="1">COUNTIF(Формулы!$J$7:$J$2001,$C21 &amp; S$10)</f>
        <v>0</v>
      </c>
      <c r="T21" s="155"/>
    </row>
    <row r="22" spans="1:20" ht="26.25" thickBot="1" x14ac:dyDescent="0.25">
      <c r="A22" s="172" t="s">
        <v>437</v>
      </c>
      <c r="B22" s="25">
        <v>11</v>
      </c>
      <c r="C22" s="217" t="s">
        <v>492</v>
      </c>
      <c r="D22" s="23" t="s">
        <v>76</v>
      </c>
      <c r="E22" s="26">
        <f ca="1">COUNTIF(Формулы!$J$7:$J$2001,$C22 &amp; E$10)</f>
        <v>0</v>
      </c>
      <c r="F22" s="26">
        <f ca="1">COUNTIF(Формулы!$J$7:$J$2001,$C22 &amp; F$10)</f>
        <v>0</v>
      </c>
      <c r="G22" s="152">
        <f ca="1">COUNTIF(Формулы!$J$7:$J$2001,$C22 &amp; G$10) + COUNTIF(Формулы!$J$7:$J$2001,$C22 &amp; G$11)</f>
        <v>0</v>
      </c>
      <c r="H22" s="152">
        <f ca="1">COUNTIF(Формулы!$J$7:$J$2001,$C22 &amp; H$10) + COUNTIF(Формулы!$J$7:$J$2001,$C22 &amp; H$11)</f>
        <v>0</v>
      </c>
      <c r="I22" s="152">
        <f ca="1">COUNTIF(Формулы!$J$7:$J$2001,$C22 &amp; I$10) + COUNTIF(Формулы!$J$7:$J$2001,$C22 &amp; I$11)</f>
        <v>0</v>
      </c>
      <c r="J22" s="152">
        <f ca="1">COUNTIF(Формулы!$J$7:$J$2001,$C22 &amp; J$10) + COUNTIF(Формулы!$J$7:$J$2001,$C22 &amp; J$11)</f>
        <v>0</v>
      </c>
      <c r="K22" s="152">
        <f ca="1">COUNTIF(Формулы!$J$7:$J$2001,$C22 &amp; K$10) + COUNTIF(Формулы!$J$7:$J$2001,$C22 &amp; K$11)</f>
        <v>0</v>
      </c>
      <c r="L22" s="152">
        <f ca="1">COUNTIF(Формулы!$J$7:$J$2001,$C22 &amp; L$10) + COUNTIF(Формулы!$J$7:$J$2001,$C22 &amp; L$11)</f>
        <v>0</v>
      </c>
      <c r="M22" s="126">
        <f ca="1">COUNTIF(Формулы!$J$7:$J$2001,$C22 &amp; M$10)</f>
        <v>0</v>
      </c>
      <c r="N22" s="126">
        <f ca="1">COUNTIF(Формулы!$J$7:$J$2001,$C22 &amp; N$10)</f>
        <v>0</v>
      </c>
      <c r="O22" s="126">
        <f ca="1">COUNTIF(Формулы!$J$7:$J$2001,$C22 &amp; O$10)</f>
        <v>0</v>
      </c>
      <c r="P22" s="126">
        <f ca="1">COUNTIF(Формулы!$J$7:$J$2001,$C22 &amp; P$10)</f>
        <v>0</v>
      </c>
      <c r="Q22" s="126">
        <f ca="1">COUNTIF(Формулы!$J$7:$J$2001,$C22 &amp; Q$10)</f>
        <v>0</v>
      </c>
      <c r="R22" s="156">
        <f ca="1">COUNTIF(Формулы!$J$7:$J$2001,$C22 &amp; R$10)</f>
        <v>0</v>
      </c>
      <c r="S22" s="126">
        <f ca="1">COUNTIF(Формулы!$J$7:$J$2001,$C22 &amp; S$10)</f>
        <v>0</v>
      </c>
      <c r="T22" s="155"/>
    </row>
    <row r="23" spans="1:20" ht="26.25" thickBot="1" x14ac:dyDescent="0.25">
      <c r="A23" s="175" t="s">
        <v>114</v>
      </c>
      <c r="B23" s="25">
        <v>12</v>
      </c>
      <c r="C23" s="217" t="s">
        <v>493</v>
      </c>
      <c r="D23" s="23" t="s">
        <v>89</v>
      </c>
      <c r="E23" s="26">
        <f ca="1">COUNTIF(Формулы!$J$7:$J$2001,$C23 &amp; E$10)</f>
        <v>0</v>
      </c>
      <c r="F23" s="26">
        <f ca="1">COUNTIF(Формулы!$J$7:$J$2001,$C23 &amp; F$10)</f>
        <v>0</v>
      </c>
      <c r="G23" s="152">
        <f ca="1">COUNTIF(Формулы!$J$7:$J$2001,$C23 &amp; G$10) + COUNTIF(Формулы!$J$7:$J$2001,$C23 &amp; G$11)</f>
        <v>0</v>
      </c>
      <c r="H23" s="152">
        <f ca="1">COUNTIF(Формулы!$J$7:$J$2001,$C23 &amp; H$10) + COUNTIF(Формулы!$J$7:$J$2001,$C23 &amp; H$11)</f>
        <v>0</v>
      </c>
      <c r="I23" s="152">
        <f ca="1">COUNTIF(Формулы!$J$7:$J$2001,$C23 &amp; I$10) + COUNTIF(Формулы!$J$7:$J$2001,$C23 &amp; I$11)</f>
        <v>0</v>
      </c>
      <c r="J23" s="152">
        <f ca="1">COUNTIF(Формулы!$J$7:$J$2001,$C23 &amp; J$10) + COUNTIF(Формулы!$J$7:$J$2001,$C23 &amp; J$11)</f>
        <v>0</v>
      </c>
      <c r="K23" s="152">
        <f ca="1">COUNTIF(Формулы!$J$7:$J$2001,$C23 &amp; K$10) + COUNTIF(Формулы!$J$7:$J$2001,$C23 &amp; K$11)</f>
        <v>0</v>
      </c>
      <c r="L23" s="152">
        <f ca="1">COUNTIF(Формулы!$J$7:$J$2001,$C23 &amp; L$10) + COUNTIF(Формулы!$J$7:$J$2001,$C23 &amp; L$11)</f>
        <v>0</v>
      </c>
      <c r="M23" s="126">
        <f ca="1">COUNTIF(Формулы!$J$7:$J$2001,$C23 &amp; M$10)</f>
        <v>0</v>
      </c>
      <c r="N23" s="126">
        <f ca="1">COUNTIF(Формулы!$J$7:$J$2001,$C23 &amp; N$10)</f>
        <v>0</v>
      </c>
      <c r="O23" s="126">
        <f ca="1">COUNTIF(Формулы!$J$7:$J$2001,$C23 &amp; O$10)</f>
        <v>0</v>
      </c>
      <c r="P23" s="126">
        <f ca="1">COUNTIF(Формулы!$J$7:$J$2001,$C23 &amp; P$10)</f>
        <v>0</v>
      </c>
      <c r="Q23" s="126">
        <f ca="1">COUNTIF(Формулы!$J$7:$J$2001,$C23 &amp; Q$10)</f>
        <v>0</v>
      </c>
      <c r="R23" s="156">
        <f ca="1">COUNTIF(Формулы!$J$7:$J$2001,$C23 &amp; R$10)</f>
        <v>0</v>
      </c>
      <c r="S23" s="126">
        <f ca="1">COUNTIF(Формулы!$J$7:$J$2001,$C23 &amp; S$10)</f>
        <v>0</v>
      </c>
      <c r="T23" s="155"/>
    </row>
    <row r="24" spans="1:20" ht="26.25" thickBot="1" x14ac:dyDescent="0.25">
      <c r="A24" s="172" t="s">
        <v>439</v>
      </c>
      <c r="B24" s="25">
        <v>13</v>
      </c>
      <c r="C24" s="217" t="s">
        <v>494</v>
      </c>
      <c r="D24" s="23" t="s">
        <v>69</v>
      </c>
      <c r="E24" s="26">
        <f ca="1">COUNTIF(Формулы!$J$7:$J$2001,$C24 &amp; E$10)</f>
        <v>0</v>
      </c>
      <c r="F24" s="26">
        <f ca="1">COUNTIF(Формулы!$J$7:$J$2001,$C24 &amp; F$10)</f>
        <v>0</v>
      </c>
      <c r="G24" s="152">
        <f ca="1">COUNTIF(Формулы!$J$7:$J$2001,$C24 &amp; G$10) + COUNTIF(Формулы!$J$7:$J$2001,$C24 &amp; G$11)</f>
        <v>0</v>
      </c>
      <c r="H24" s="152">
        <f ca="1">COUNTIF(Формулы!$J$7:$J$2001,$C24 &amp; H$10) + COUNTIF(Формулы!$J$7:$J$2001,$C24 &amp; H$11)</f>
        <v>0</v>
      </c>
      <c r="I24" s="152">
        <f ca="1">COUNTIF(Формулы!$J$7:$J$2001,$C24 &amp; I$10) + COUNTIF(Формулы!$J$7:$J$2001,$C24 &amp; I$11)</f>
        <v>0</v>
      </c>
      <c r="J24" s="152">
        <f ca="1">COUNTIF(Формулы!$J$7:$J$2001,$C24 &amp; J$10) + COUNTIF(Формулы!$J$7:$J$2001,$C24 &amp; J$11)</f>
        <v>0</v>
      </c>
      <c r="K24" s="152">
        <f ca="1">COUNTIF(Формулы!$J$7:$J$2001,$C24 &amp; K$10) + COUNTIF(Формулы!$J$7:$J$2001,$C24 &amp; K$11)</f>
        <v>0</v>
      </c>
      <c r="L24" s="152">
        <f ca="1">COUNTIF(Формулы!$J$7:$J$2001,$C24 &amp; L$10) + COUNTIF(Формулы!$J$7:$J$2001,$C24 &amp; L$11)</f>
        <v>0</v>
      </c>
      <c r="M24" s="126">
        <f ca="1">COUNTIF(Формулы!$J$7:$J$2001,$C24 &amp; M$10)</f>
        <v>0</v>
      </c>
      <c r="N24" s="126">
        <f ca="1">COUNTIF(Формулы!$J$7:$J$2001,$C24 &amp; N$10)</f>
        <v>0</v>
      </c>
      <c r="O24" s="126">
        <f ca="1">COUNTIF(Формулы!$J$7:$J$2001,$C24 &amp; O$10)</f>
        <v>0</v>
      </c>
      <c r="P24" s="126">
        <f ca="1">COUNTIF(Формулы!$J$7:$J$2001,$C24 &amp; P$10)</f>
        <v>0</v>
      </c>
      <c r="Q24" s="126">
        <f ca="1">COUNTIF(Формулы!$J$7:$J$2001,$C24 &amp; Q$10)</f>
        <v>0</v>
      </c>
      <c r="R24" s="156">
        <f ca="1">COUNTIF(Формулы!$J$7:$J$2001,$C24 &amp; R$10)</f>
        <v>0</v>
      </c>
      <c r="S24" s="126">
        <f ca="1">COUNTIF(Формулы!$J$7:$J$2001,$C24 &amp; S$10)</f>
        <v>0</v>
      </c>
      <c r="T24" s="155"/>
    </row>
    <row r="25" spans="1:20" ht="15" thickBot="1" x14ac:dyDescent="0.25">
      <c r="A25" s="172" t="s">
        <v>31</v>
      </c>
      <c r="B25" s="25">
        <v>14</v>
      </c>
      <c r="C25" s="217" t="s">
        <v>495</v>
      </c>
      <c r="D25" s="23" t="s">
        <v>70</v>
      </c>
      <c r="E25" s="26">
        <f ca="1">COUNTIF(Формулы!$J$7:$J$2001,$C25 &amp; E$10)</f>
        <v>0</v>
      </c>
      <c r="F25" s="26">
        <f ca="1">COUNTIF(Формулы!$J$7:$J$2001,$C25 &amp; F$10)</f>
        <v>0</v>
      </c>
      <c r="G25" s="152">
        <f ca="1">COUNTIF(Формулы!$J$7:$J$2001,$C25 &amp; G$10) + COUNTIF(Формулы!$J$7:$J$2001,$C25 &amp; G$11)</f>
        <v>0</v>
      </c>
      <c r="H25" s="152">
        <f ca="1">COUNTIF(Формулы!$J$7:$J$2001,$C25 &amp; H$10) + COUNTIF(Формулы!$J$7:$J$2001,$C25 &amp; H$11)</f>
        <v>0</v>
      </c>
      <c r="I25" s="152">
        <f ca="1">COUNTIF(Формулы!$J$7:$J$2001,$C25 &amp; I$10) + COUNTIF(Формулы!$J$7:$J$2001,$C25 &amp; I$11)</f>
        <v>0</v>
      </c>
      <c r="J25" s="152">
        <f ca="1">COUNTIF(Формулы!$J$7:$J$2001,$C25 &amp; J$10) + COUNTIF(Формулы!$J$7:$J$2001,$C25 &amp; J$11)</f>
        <v>0</v>
      </c>
      <c r="K25" s="152">
        <f ca="1">COUNTIF(Формулы!$J$7:$J$2001,$C25 &amp; K$10) + COUNTIF(Формулы!$J$7:$J$2001,$C25 &amp; K$11)</f>
        <v>0</v>
      </c>
      <c r="L25" s="152">
        <f ca="1">COUNTIF(Формулы!$J$7:$J$2001,$C25 &amp; L$10) + COUNTIF(Формулы!$J$7:$J$2001,$C25 &amp; L$11)</f>
        <v>0</v>
      </c>
      <c r="M25" s="126">
        <f ca="1">COUNTIF(Формулы!$J$7:$J$2001,$C25 &amp; M$10)</f>
        <v>0</v>
      </c>
      <c r="N25" s="126">
        <f ca="1">COUNTIF(Формулы!$J$7:$J$2001,$C25 &amp; N$10)</f>
        <v>0</v>
      </c>
      <c r="O25" s="126">
        <f ca="1">COUNTIF(Формулы!$J$7:$J$2001,$C25 &amp; O$10)</f>
        <v>0</v>
      </c>
      <c r="P25" s="126">
        <f ca="1">COUNTIF(Формулы!$J$7:$J$2001,$C25 &amp; P$10)</f>
        <v>0</v>
      </c>
      <c r="Q25" s="126">
        <f ca="1">COUNTIF(Формулы!$J$7:$J$2001,$C25 &amp; Q$10)</f>
        <v>0</v>
      </c>
      <c r="R25" s="156">
        <f ca="1">COUNTIF(Формулы!$J$7:$J$2001,$C25 &amp; R$10)</f>
        <v>0</v>
      </c>
      <c r="S25" s="126">
        <f ca="1">COUNTIF(Формулы!$J$7:$J$2001,$C25 &amp; S$10)</f>
        <v>0</v>
      </c>
      <c r="T25" s="155"/>
    </row>
    <row r="26" spans="1:20" ht="15" thickBot="1" x14ac:dyDescent="0.25">
      <c r="A26" s="172" t="s">
        <v>107</v>
      </c>
      <c r="B26" s="25">
        <v>15</v>
      </c>
      <c r="C26" s="217" t="s">
        <v>496</v>
      </c>
      <c r="D26" s="23" t="s">
        <v>71</v>
      </c>
      <c r="E26" s="26">
        <f ca="1">COUNTIF(Формулы!$J$7:$J$2001,$C26 &amp; E$10)</f>
        <v>0</v>
      </c>
      <c r="F26" s="26">
        <f ca="1">COUNTIF(Формулы!$J$7:$J$2001,$C26 &amp; F$10)</f>
        <v>0</v>
      </c>
      <c r="G26" s="152">
        <f ca="1">COUNTIF(Формулы!$J$7:$J$2001,$C26 &amp; G$10) + COUNTIF(Формулы!$J$7:$J$2001,$C26 &amp; G$11)</f>
        <v>0</v>
      </c>
      <c r="H26" s="152">
        <f ca="1">COUNTIF(Формулы!$J$7:$J$2001,$C26 &amp; H$10) + COUNTIF(Формулы!$J$7:$J$2001,$C26 &amp; H$11)</f>
        <v>0</v>
      </c>
      <c r="I26" s="152">
        <f ca="1">COUNTIF(Формулы!$J$7:$J$2001,$C26 &amp; I$10) + COUNTIF(Формулы!$J$7:$J$2001,$C26 &amp; I$11)</f>
        <v>0</v>
      </c>
      <c r="J26" s="152">
        <f ca="1">COUNTIF(Формулы!$J$7:$J$2001,$C26 &amp; J$10) + COUNTIF(Формулы!$J$7:$J$2001,$C26 &amp; J$11)</f>
        <v>0</v>
      </c>
      <c r="K26" s="152">
        <f ca="1">COUNTIF(Формулы!$J$7:$J$2001,$C26 &amp; K$10) + COUNTIF(Формулы!$J$7:$J$2001,$C26 &amp; K$11)</f>
        <v>0</v>
      </c>
      <c r="L26" s="152">
        <f ca="1">COUNTIF(Формулы!$J$7:$J$2001,$C26 &amp; L$10) + COUNTIF(Формулы!$J$7:$J$2001,$C26 &amp; L$11)</f>
        <v>0</v>
      </c>
      <c r="M26" s="126">
        <f ca="1">COUNTIF(Формулы!$J$7:$J$2001,$C26 &amp; M$10)</f>
        <v>0</v>
      </c>
      <c r="N26" s="126">
        <f ca="1">COUNTIF(Формулы!$J$7:$J$2001,$C26 &amp; N$10)</f>
        <v>0</v>
      </c>
      <c r="O26" s="126">
        <f ca="1">COUNTIF(Формулы!$J$7:$J$2001,$C26 &amp; O$10)</f>
        <v>0</v>
      </c>
      <c r="P26" s="126">
        <f ca="1">COUNTIF(Формулы!$J$7:$J$2001,$C26 &amp; P$10)</f>
        <v>0</v>
      </c>
      <c r="Q26" s="126">
        <f ca="1">COUNTIF(Формулы!$J$7:$J$2001,$C26 &amp; Q$10)</f>
        <v>0</v>
      </c>
      <c r="R26" s="156">
        <f ca="1">COUNTIF(Формулы!$J$7:$J$2001,$C26 &amp; R$10)</f>
        <v>0</v>
      </c>
      <c r="S26" s="126">
        <f ca="1">COUNTIF(Формулы!$J$7:$J$2001,$C26 &amp; S$10)</f>
        <v>0</v>
      </c>
      <c r="T26" s="155"/>
    </row>
    <row r="27" spans="1:20" ht="15" thickBot="1" x14ac:dyDescent="0.25">
      <c r="A27" s="175" t="s">
        <v>60</v>
      </c>
      <c r="B27" s="25">
        <v>16</v>
      </c>
      <c r="C27" s="217" t="s">
        <v>497</v>
      </c>
      <c r="D27" s="23" t="s">
        <v>88</v>
      </c>
      <c r="E27" s="26">
        <f ca="1">COUNTIF(Формулы!$J$7:$J$2001,$C27 &amp; E$10)</f>
        <v>0</v>
      </c>
      <c r="F27" s="26">
        <f ca="1">COUNTIF(Формулы!$J$7:$J$2001,$C27 &amp; F$10)</f>
        <v>0</v>
      </c>
      <c r="G27" s="152">
        <f ca="1">COUNTIF(Формулы!$J$7:$J$2001,$C27 &amp; G$10) + COUNTIF(Формулы!$J$7:$J$2001,$C27 &amp; G$11)</f>
        <v>0</v>
      </c>
      <c r="H27" s="152">
        <f ca="1">COUNTIF(Формулы!$J$7:$J$2001,$C27 &amp; H$10) + COUNTIF(Формулы!$J$7:$J$2001,$C27 &amp; H$11)</f>
        <v>0</v>
      </c>
      <c r="I27" s="152">
        <f ca="1">COUNTIF(Формулы!$J$7:$J$2001,$C27 &amp; I$10) + COUNTIF(Формулы!$J$7:$J$2001,$C27 &amp; I$11)</f>
        <v>0</v>
      </c>
      <c r="J27" s="152">
        <f ca="1">COUNTIF(Формулы!$J$7:$J$2001,$C27 &amp; J$10) + COUNTIF(Формулы!$J$7:$J$2001,$C27 &amp; J$11)</f>
        <v>0</v>
      </c>
      <c r="K27" s="152">
        <f ca="1">COUNTIF(Формулы!$J$7:$J$2001,$C27 &amp; K$10) + COUNTIF(Формулы!$J$7:$J$2001,$C27 &amp; K$11)</f>
        <v>0</v>
      </c>
      <c r="L27" s="152">
        <f ca="1">COUNTIF(Формулы!$J$7:$J$2001,$C27 &amp; L$10) + COUNTIF(Формулы!$J$7:$J$2001,$C27 &amp; L$11)</f>
        <v>0</v>
      </c>
      <c r="M27" s="126">
        <f ca="1">COUNTIF(Формулы!$J$7:$J$2001,$C27 &amp; M$10)</f>
        <v>0</v>
      </c>
      <c r="N27" s="126">
        <f ca="1">COUNTIF(Формулы!$J$7:$J$2001,$C27 &amp; N$10)</f>
        <v>0</v>
      </c>
      <c r="O27" s="126">
        <f ca="1">COUNTIF(Формулы!$J$7:$J$2001,$C27 &amp; O$10)</f>
        <v>0</v>
      </c>
      <c r="P27" s="126">
        <f ca="1">COUNTIF(Формулы!$J$7:$J$2001,$C27 &amp; P$10)</f>
        <v>0</v>
      </c>
      <c r="Q27" s="126">
        <f ca="1">COUNTIF(Формулы!$J$7:$J$2001,$C27 &amp; Q$10)</f>
        <v>0</v>
      </c>
      <c r="R27" s="156">
        <f ca="1">COUNTIF(Формулы!$J$7:$J$2001,$C27 &amp; R$10)</f>
        <v>0</v>
      </c>
      <c r="S27" s="126">
        <f ca="1">COUNTIF(Формулы!$J$7:$J$2001,$C27 &amp; S$10)</f>
        <v>0</v>
      </c>
      <c r="T27" s="155"/>
    </row>
    <row r="28" spans="1:20" ht="26.25" thickBot="1" x14ac:dyDescent="0.25">
      <c r="A28" s="172" t="s">
        <v>438</v>
      </c>
      <c r="B28" s="25">
        <v>17</v>
      </c>
      <c r="C28" s="217" t="s">
        <v>498</v>
      </c>
      <c r="D28" s="23" t="s">
        <v>61</v>
      </c>
      <c r="E28" s="26">
        <f ca="1">COUNTIF(Формулы!$J$7:$J$2001,$C28 &amp; E$10)</f>
        <v>0</v>
      </c>
      <c r="F28" s="26">
        <f ca="1">COUNTIF(Формулы!$J$7:$J$2001,$C28 &amp; F$10)</f>
        <v>0</v>
      </c>
      <c r="G28" s="152">
        <f ca="1">COUNTIF(Формулы!$J$7:$J$2001,$C28 &amp; G$10) + COUNTIF(Формулы!$J$7:$J$2001,$C28 &amp; G$11)</f>
        <v>0</v>
      </c>
      <c r="H28" s="152">
        <f ca="1">COUNTIF(Формулы!$J$7:$J$2001,$C28 &amp; H$10) + COUNTIF(Формулы!$J$7:$J$2001,$C28 &amp; H$11)</f>
        <v>0</v>
      </c>
      <c r="I28" s="152">
        <f ca="1">COUNTIF(Формулы!$J$7:$J$2001,$C28 &amp; I$10) + COUNTIF(Формулы!$J$7:$J$2001,$C28 &amp; I$11)</f>
        <v>0</v>
      </c>
      <c r="J28" s="152">
        <f ca="1">COUNTIF(Формулы!$J$7:$J$2001,$C28 &amp; J$10) + COUNTIF(Формулы!$J$7:$J$2001,$C28 &amp; J$11)</f>
        <v>0</v>
      </c>
      <c r="K28" s="152">
        <f ca="1">COUNTIF(Формулы!$J$7:$J$2001,$C28 &amp; K$10) + COUNTIF(Формулы!$J$7:$J$2001,$C28 &amp; K$11)</f>
        <v>0</v>
      </c>
      <c r="L28" s="152">
        <f ca="1">COUNTIF(Формулы!$J$7:$J$2001,$C28 &amp; L$10) + COUNTIF(Формулы!$J$7:$J$2001,$C28 &amp; L$11)</f>
        <v>0</v>
      </c>
      <c r="M28" s="126">
        <f ca="1">COUNTIF(Формулы!$J$7:$J$2001,$C28 &amp; M$10)</f>
        <v>0</v>
      </c>
      <c r="N28" s="126">
        <f ca="1">COUNTIF(Формулы!$J$7:$J$2001,$C28 &amp; N$10)</f>
        <v>0</v>
      </c>
      <c r="O28" s="126">
        <f ca="1">COUNTIF(Формулы!$J$7:$J$2001,$C28 &amp; O$10)</f>
        <v>0</v>
      </c>
      <c r="P28" s="126">
        <f ca="1">COUNTIF(Формулы!$J$7:$J$2001,$C28 &amp; P$10)</f>
        <v>0</v>
      </c>
      <c r="Q28" s="126">
        <f ca="1">COUNTIF(Формулы!$J$7:$J$2001,$C28 &amp; Q$10)</f>
        <v>0</v>
      </c>
      <c r="R28" s="156">
        <f ca="1">COUNTIF(Формулы!$J$7:$J$2001,$C28 &amp; R$10)</f>
        <v>0</v>
      </c>
      <c r="S28" s="126">
        <f ca="1">COUNTIF(Формулы!$J$7:$J$2001,$C28 &amp; S$10)</f>
        <v>0</v>
      </c>
      <c r="T28" s="155"/>
    </row>
    <row r="29" spans="1:20" ht="26.25" thickBot="1" x14ac:dyDescent="0.25">
      <c r="A29" s="172" t="s">
        <v>33</v>
      </c>
      <c r="B29" s="25">
        <v>18</v>
      </c>
      <c r="C29" s="217" t="s">
        <v>499</v>
      </c>
      <c r="D29" s="23" t="s">
        <v>72</v>
      </c>
      <c r="E29" s="26">
        <f ca="1">COUNTIF(Формулы!$J$7:$J$2001,$C29 &amp; E$10)</f>
        <v>0</v>
      </c>
      <c r="F29" s="26">
        <f ca="1">COUNTIF(Формулы!$J$7:$J$2001,$C29 &amp; F$10)</f>
        <v>0</v>
      </c>
      <c r="G29" s="152">
        <f ca="1">COUNTIF(Формулы!$J$7:$J$2001,$C29 &amp; G$10) + COUNTIF(Формулы!$J$7:$J$2001,$C29 &amp; G$11)</f>
        <v>0</v>
      </c>
      <c r="H29" s="152">
        <f ca="1">COUNTIF(Формулы!$J$7:$J$2001,$C29 &amp; H$10) + COUNTIF(Формулы!$J$7:$J$2001,$C29 &amp; H$11)</f>
        <v>0</v>
      </c>
      <c r="I29" s="152">
        <f ca="1">COUNTIF(Формулы!$J$7:$J$2001,$C29 &amp; I$10) + COUNTIF(Формулы!$J$7:$J$2001,$C29 &amp; I$11)</f>
        <v>0</v>
      </c>
      <c r="J29" s="152">
        <f ca="1">COUNTIF(Формулы!$J$7:$J$2001,$C29 &amp; J$10) + COUNTIF(Формулы!$J$7:$J$2001,$C29 &amp; J$11)</f>
        <v>0</v>
      </c>
      <c r="K29" s="152">
        <f ca="1">COUNTIF(Формулы!$J$7:$J$2001,$C29 &amp; K$10) + COUNTIF(Формулы!$J$7:$J$2001,$C29 &amp; K$11)</f>
        <v>0</v>
      </c>
      <c r="L29" s="152">
        <f ca="1">COUNTIF(Формулы!$J$7:$J$2001,$C29 &amp; L$10) + COUNTIF(Формулы!$J$7:$J$2001,$C29 &amp; L$11)</f>
        <v>0</v>
      </c>
      <c r="M29" s="126">
        <f ca="1">COUNTIF(Формулы!$J$7:$J$2001,$C29 &amp; M$10)</f>
        <v>0</v>
      </c>
      <c r="N29" s="126">
        <f ca="1">COUNTIF(Формулы!$J$7:$J$2001,$C29 &amp; N$10)</f>
        <v>0</v>
      </c>
      <c r="O29" s="126">
        <f ca="1">COUNTIF(Формулы!$J$7:$J$2001,$C29 &amp; O$10)</f>
        <v>0</v>
      </c>
      <c r="P29" s="126">
        <f ca="1">COUNTIF(Формулы!$J$7:$J$2001,$C29 &amp; P$10)</f>
        <v>0</v>
      </c>
      <c r="Q29" s="126">
        <f ca="1">COUNTIF(Формулы!$J$7:$J$2001,$C29 &amp; Q$10)</f>
        <v>0</v>
      </c>
      <c r="R29" s="156">
        <f ca="1">COUNTIF(Формулы!$J$7:$J$2001,$C29 &amp; R$10)</f>
        <v>0</v>
      </c>
      <c r="S29" s="126">
        <f ca="1">COUNTIF(Формулы!$J$7:$J$2001,$C29 &amp; S$10)</f>
        <v>0</v>
      </c>
      <c r="T29" s="155"/>
    </row>
    <row r="30" spans="1:20" ht="39" thickBot="1" x14ac:dyDescent="0.25">
      <c r="A30" s="172" t="s">
        <v>34</v>
      </c>
      <c r="B30" s="25">
        <v>19</v>
      </c>
      <c r="C30" s="217" t="s">
        <v>500</v>
      </c>
      <c r="D30" s="23" t="s">
        <v>73</v>
      </c>
      <c r="E30" s="26">
        <f ca="1">COUNTIF(Формулы!$J$7:$J$2001,$C30 &amp; E$10)</f>
        <v>0</v>
      </c>
      <c r="F30" s="26">
        <f ca="1">COUNTIF(Формулы!$J$7:$J$2001,$C30 &amp; F$10)</f>
        <v>0</v>
      </c>
      <c r="G30" s="152">
        <f ca="1">COUNTIF(Формулы!$J$7:$J$2001,$C30 &amp; G$10) + COUNTIF(Формулы!$J$7:$J$2001,$C30 &amp; G$11)</f>
        <v>0</v>
      </c>
      <c r="H30" s="152">
        <f ca="1">COUNTIF(Формулы!$J$7:$J$2001,$C30 &amp; H$10) + COUNTIF(Формулы!$J$7:$J$2001,$C30 &amp; H$11)</f>
        <v>0</v>
      </c>
      <c r="I30" s="152">
        <f ca="1">COUNTIF(Формулы!$J$7:$J$2001,$C30 &amp; I$10) + COUNTIF(Формулы!$J$7:$J$2001,$C30 &amp; I$11)</f>
        <v>0</v>
      </c>
      <c r="J30" s="152">
        <f ca="1">COUNTIF(Формулы!$J$7:$J$2001,$C30 &amp; J$10) + COUNTIF(Формулы!$J$7:$J$2001,$C30 &amp; J$11)</f>
        <v>0</v>
      </c>
      <c r="K30" s="152">
        <f ca="1">COUNTIF(Формулы!$J$7:$J$2001,$C30 &amp; K$10) + COUNTIF(Формулы!$J$7:$J$2001,$C30 &amp; K$11)</f>
        <v>0</v>
      </c>
      <c r="L30" s="152">
        <f ca="1">COUNTIF(Формулы!$J$7:$J$2001,$C30 &amp; L$10) + COUNTIF(Формулы!$J$7:$J$2001,$C30 &amp; L$11)</f>
        <v>0</v>
      </c>
      <c r="M30" s="126">
        <f ca="1">COUNTIF(Формулы!$J$7:$J$2001,$C30 &amp; M$10)</f>
        <v>0</v>
      </c>
      <c r="N30" s="126">
        <f ca="1">COUNTIF(Формулы!$J$7:$J$2001,$C30 &amp; N$10)</f>
        <v>0</v>
      </c>
      <c r="O30" s="126">
        <f ca="1">COUNTIF(Формулы!$J$7:$J$2001,$C30 &amp; O$10)</f>
        <v>0</v>
      </c>
      <c r="P30" s="126">
        <f ca="1">COUNTIF(Формулы!$J$7:$J$2001,$C30 &amp; P$10)</f>
        <v>0</v>
      </c>
      <c r="Q30" s="126">
        <f ca="1">COUNTIF(Формулы!$J$7:$J$2001,$C30 &amp; Q$10)</f>
        <v>0</v>
      </c>
      <c r="R30" s="156">
        <f ca="1">COUNTIF(Формулы!$J$7:$J$2001,$C30 &amp; R$10)</f>
        <v>0</v>
      </c>
      <c r="S30" s="126">
        <f ca="1">COUNTIF(Формулы!$J$7:$J$2001,$C30 &amp; S$10)</f>
        <v>0</v>
      </c>
      <c r="T30" s="155"/>
    </row>
    <row r="31" spans="1:20" ht="15" thickBot="1" x14ac:dyDescent="0.25">
      <c r="A31" s="172" t="s">
        <v>35</v>
      </c>
      <c r="B31" s="25">
        <v>20</v>
      </c>
      <c r="C31" s="217" t="s">
        <v>501</v>
      </c>
      <c r="D31" s="23" t="s">
        <v>74</v>
      </c>
      <c r="E31" s="26">
        <f ca="1">COUNTIF(Формулы!$J$7:$J$2001,$C31 &amp; E$10)</f>
        <v>0</v>
      </c>
      <c r="F31" s="26">
        <f ca="1">COUNTIF(Формулы!$J$7:$J$2001,$C31 &amp; F$10)</f>
        <v>0</v>
      </c>
      <c r="G31" s="152">
        <f ca="1">COUNTIF(Формулы!$J$7:$J$2001,$C31 &amp; G$10) + COUNTIF(Формулы!$J$7:$J$2001,$C31 &amp; G$11)</f>
        <v>0</v>
      </c>
      <c r="H31" s="152">
        <f ca="1">COUNTIF(Формулы!$J$7:$J$2001,$C31 &amp; H$10) + COUNTIF(Формулы!$J$7:$J$2001,$C31 &amp; H$11)</f>
        <v>0</v>
      </c>
      <c r="I31" s="152">
        <f ca="1">COUNTIF(Формулы!$J$7:$J$2001,$C31 &amp; I$10) + COUNTIF(Формулы!$J$7:$J$2001,$C31 &amp; I$11)</f>
        <v>0</v>
      </c>
      <c r="J31" s="152">
        <f ca="1">COUNTIF(Формулы!$J$7:$J$2001,$C31 &amp; J$10) + COUNTIF(Формулы!$J$7:$J$2001,$C31 &amp; J$11)</f>
        <v>0</v>
      </c>
      <c r="K31" s="152">
        <f ca="1">COUNTIF(Формулы!$J$7:$J$2001,$C31 &amp; K$10) + COUNTIF(Формулы!$J$7:$J$2001,$C31 &amp; K$11)</f>
        <v>0</v>
      </c>
      <c r="L31" s="152">
        <f ca="1">COUNTIF(Формулы!$J$7:$J$2001,$C31 &amp; L$10) + COUNTIF(Формулы!$J$7:$J$2001,$C31 &amp; L$11)</f>
        <v>0</v>
      </c>
      <c r="M31" s="126">
        <f ca="1">COUNTIF(Формулы!$J$7:$J$2001,$C31 &amp; M$10)</f>
        <v>0</v>
      </c>
      <c r="N31" s="126">
        <f ca="1">COUNTIF(Формулы!$J$7:$J$2001,$C31 &amp; N$10)</f>
        <v>0</v>
      </c>
      <c r="O31" s="126">
        <f ca="1">COUNTIF(Формулы!$J$7:$J$2001,$C31 &amp; O$10)</f>
        <v>0</v>
      </c>
      <c r="P31" s="126">
        <f ca="1">COUNTIF(Формулы!$J$7:$J$2001,$C31 &amp; P$10)</f>
        <v>0</v>
      </c>
      <c r="Q31" s="126">
        <f ca="1">COUNTIF(Формулы!$J$7:$J$2001,$C31 &amp; Q$10)</f>
        <v>0</v>
      </c>
      <c r="R31" s="156">
        <f ca="1">COUNTIF(Формулы!$J$7:$J$2001,$C31 &amp; R$10)</f>
        <v>0</v>
      </c>
      <c r="S31" s="126">
        <f ca="1">COUNTIF(Формулы!$J$7:$J$2001,$C31 &amp; S$10)</f>
        <v>0</v>
      </c>
      <c r="T31" s="155"/>
    </row>
    <row r="32" spans="1:20" ht="26.25" thickBot="1" x14ac:dyDescent="0.25">
      <c r="A32" s="175" t="s">
        <v>55</v>
      </c>
      <c r="B32" s="25">
        <v>21</v>
      </c>
      <c r="C32" s="217" t="s">
        <v>502</v>
      </c>
      <c r="D32" s="23" t="s">
        <v>87</v>
      </c>
      <c r="E32" s="26">
        <f ca="1">COUNTIF(Формулы!$J$7:$J$2001,$C32 &amp; E$10)</f>
        <v>0</v>
      </c>
      <c r="F32" s="26">
        <f ca="1">COUNTIF(Формулы!$J$7:$J$2001,$C32 &amp; F$10)</f>
        <v>0</v>
      </c>
      <c r="G32" s="152">
        <f ca="1">COUNTIF(Формулы!$J$7:$J$2001,$C32 &amp; G$10) + COUNTIF(Формулы!$J$7:$J$2001,$C32 &amp; G$11)</f>
        <v>0</v>
      </c>
      <c r="H32" s="152">
        <f ca="1">COUNTIF(Формулы!$J$7:$J$2001,$C32 &amp; H$10) + COUNTIF(Формулы!$J$7:$J$2001,$C32 &amp; H$11)</f>
        <v>0</v>
      </c>
      <c r="I32" s="152">
        <f ca="1">COUNTIF(Формулы!$J$7:$J$2001,$C32 &amp; I$10) + COUNTIF(Формулы!$J$7:$J$2001,$C32 &amp; I$11)</f>
        <v>0</v>
      </c>
      <c r="J32" s="152">
        <f ca="1">COUNTIF(Формулы!$J$7:$J$2001,$C32 &amp; J$10) + COUNTIF(Формулы!$J$7:$J$2001,$C32 &amp; J$11)</f>
        <v>0</v>
      </c>
      <c r="K32" s="152">
        <f ca="1">COUNTIF(Формулы!$J$7:$J$2001,$C32 &amp; K$10) + COUNTIF(Формулы!$J$7:$J$2001,$C32 &amp; K$11)</f>
        <v>0</v>
      </c>
      <c r="L32" s="152">
        <f ca="1">COUNTIF(Формулы!$J$7:$J$2001,$C32 &amp; L$10) + COUNTIF(Формулы!$J$7:$J$2001,$C32 &amp; L$11)</f>
        <v>0</v>
      </c>
      <c r="M32" s="126">
        <f ca="1">COUNTIF(Формулы!$J$7:$J$2001,$C32 &amp; M$10)</f>
        <v>0</v>
      </c>
      <c r="N32" s="126">
        <f ca="1">COUNTIF(Формулы!$J$7:$J$2001,$C32 &amp; N$10)</f>
        <v>0</v>
      </c>
      <c r="O32" s="126">
        <f ca="1">COUNTIF(Формулы!$J$7:$J$2001,$C32 &amp; O$10)</f>
        <v>0</v>
      </c>
      <c r="P32" s="126">
        <f ca="1">COUNTIF(Формулы!$J$7:$J$2001,$C32 &amp; P$10)</f>
        <v>0</v>
      </c>
      <c r="Q32" s="126">
        <f ca="1">COUNTIF(Формулы!$J$7:$J$2001,$C32 &amp; Q$10)</f>
        <v>0</v>
      </c>
      <c r="R32" s="156">
        <f ca="1">COUNTIF(Формулы!$J$7:$J$2001,$C32 &amp; R$10)</f>
        <v>0</v>
      </c>
      <c r="S32" s="126">
        <f ca="1">COUNTIF(Формулы!$J$7:$J$2001,$C32 &amp; S$10)</f>
        <v>0</v>
      </c>
      <c r="T32" s="155"/>
    </row>
    <row r="33" spans="1:20" ht="15" thickBot="1" x14ac:dyDescent="0.25">
      <c r="A33" s="176" t="s">
        <v>448</v>
      </c>
      <c r="B33" s="25">
        <v>22</v>
      </c>
      <c r="C33" s="217" t="s">
        <v>503</v>
      </c>
      <c r="D33" s="23" t="s">
        <v>435</v>
      </c>
      <c r="E33" s="26">
        <f ca="1">COUNTIF(Формулы!$J$7:$J$2001,$C33 &amp; E$10)</f>
        <v>0</v>
      </c>
      <c r="F33" s="26">
        <f ca="1">COUNTIF(Формулы!$J$7:$J$2001,$C33 &amp; F$10)</f>
        <v>0</v>
      </c>
      <c r="G33" s="152">
        <f ca="1">COUNTIF(Формулы!$J$7:$J$2001,$C33 &amp; G$10) + COUNTIF(Формулы!$J$7:$J$2001,$C33 &amp; G$11)</f>
        <v>0</v>
      </c>
      <c r="H33" s="152">
        <f ca="1">COUNTIF(Формулы!$J$7:$J$2001,$C33 &amp; H$10) + COUNTIF(Формулы!$J$7:$J$2001,$C33 &amp; H$11)</f>
        <v>0</v>
      </c>
      <c r="I33" s="152">
        <f ca="1">COUNTIF(Формулы!$J$7:$J$2001,$C33 &amp; I$10) + COUNTIF(Формулы!$J$7:$J$2001,$C33 &amp; I$11)</f>
        <v>0</v>
      </c>
      <c r="J33" s="152">
        <f ca="1">COUNTIF(Формулы!$J$7:$J$2001,$C33 &amp; J$10) + COUNTIF(Формулы!$J$7:$J$2001,$C33 &amp; J$11)</f>
        <v>0</v>
      </c>
      <c r="K33" s="152">
        <f ca="1">COUNTIF(Формулы!$J$7:$J$2001,$C33 &amp; K$10) + COUNTIF(Формулы!$J$7:$J$2001,$C33 &amp; K$11)</f>
        <v>0</v>
      </c>
      <c r="L33" s="152">
        <f ca="1">COUNTIF(Формулы!$J$7:$J$2001,$C33 &amp; L$10) + COUNTIF(Формулы!$J$7:$J$2001,$C33 &amp; L$11)</f>
        <v>0</v>
      </c>
      <c r="M33" s="126">
        <f ca="1">COUNTIF(Формулы!$J$7:$J$2001,$C33 &amp; M$10)</f>
        <v>0</v>
      </c>
      <c r="N33" s="126">
        <f ca="1">COUNTIF(Формулы!$J$7:$J$2001,$C33 &amp; N$10)</f>
        <v>0</v>
      </c>
      <c r="O33" s="126">
        <f ca="1">COUNTIF(Формулы!$J$7:$J$2001,$C33 &amp; O$10)</f>
        <v>0</v>
      </c>
      <c r="P33" s="126">
        <f ca="1">COUNTIF(Формулы!$J$7:$J$2001,$C33 &amp; P$10)</f>
        <v>0</v>
      </c>
      <c r="Q33" s="126">
        <f ca="1">COUNTIF(Формулы!$J$7:$J$2001,$C33 &amp; Q$10)</f>
        <v>0</v>
      </c>
      <c r="R33" s="156">
        <f ca="1">COUNTIF(Формулы!$J$7:$J$2001,$C33 &amp; R$10)</f>
        <v>0</v>
      </c>
      <c r="S33" s="126">
        <f ca="1">COUNTIF(Формулы!$J$7:$J$2001,$C33 &amp; S$10)</f>
        <v>0</v>
      </c>
      <c r="T33" s="155"/>
    </row>
    <row r="34" spans="1:20" ht="15" thickBot="1" x14ac:dyDescent="0.25">
      <c r="A34" s="172" t="s">
        <v>440</v>
      </c>
      <c r="B34" s="25">
        <v>23</v>
      </c>
      <c r="C34" s="217" t="s">
        <v>548</v>
      </c>
      <c r="D34" s="23" t="s">
        <v>435</v>
      </c>
      <c r="E34" s="26">
        <f ca="1">COUNTIF(Формулы!$J$7:$J$2001,$C34 &amp; E$10)</f>
        <v>0</v>
      </c>
      <c r="F34" s="26">
        <f ca="1">COUNTIF(Формулы!$J$7:$J$2001,$C34 &amp; F$10)</f>
        <v>0</v>
      </c>
      <c r="G34" s="152">
        <f ca="1">COUNTIF(Формулы!$J$7:$J$2001,$C34 &amp; G$10) + COUNTIF(Формулы!$J$7:$J$2001,$C34 &amp; G$11)</f>
        <v>0</v>
      </c>
      <c r="H34" s="152">
        <f ca="1">COUNTIF(Формулы!$J$7:$J$2001,$C34 &amp; H$10) + COUNTIF(Формулы!$J$7:$J$2001,$C34 &amp; H$11)</f>
        <v>0</v>
      </c>
      <c r="I34" s="152">
        <f ca="1">COUNTIF(Формулы!$J$7:$J$2001,$C34 &amp; I$10) + COUNTIF(Формулы!$J$7:$J$2001,$C34 &amp; I$11)</f>
        <v>0</v>
      </c>
      <c r="J34" s="152">
        <f ca="1">COUNTIF(Формулы!$J$7:$J$2001,$C34 &amp; J$10) + COUNTIF(Формулы!$J$7:$J$2001,$C34 &amp; J$11)</f>
        <v>0</v>
      </c>
      <c r="K34" s="152">
        <f ca="1">COUNTIF(Формулы!$J$7:$J$2001,$C34 &amp; K$10) + COUNTIF(Формулы!$J$7:$J$2001,$C34 &amp; K$11)</f>
        <v>0</v>
      </c>
      <c r="L34" s="152">
        <f ca="1">COUNTIF(Формулы!$J$7:$J$2001,$C34 &amp; L$10) + COUNTIF(Формулы!$J$7:$J$2001,$C34 &amp; L$11)</f>
        <v>0</v>
      </c>
      <c r="M34" s="126">
        <f ca="1">COUNTIF(Формулы!$J$7:$J$2001,$C34 &amp; M$10)</f>
        <v>0</v>
      </c>
      <c r="N34" s="126">
        <f ca="1">COUNTIF(Формулы!$J$7:$J$2001,$C34 &amp; N$10)</f>
        <v>0</v>
      </c>
      <c r="O34" s="126">
        <f ca="1">COUNTIF(Формулы!$J$7:$J$2001,$C34 &amp; O$10)</f>
        <v>0</v>
      </c>
      <c r="P34" s="126">
        <f ca="1">COUNTIF(Формулы!$J$7:$J$2001,$C34 &amp; P$10)</f>
        <v>0</v>
      </c>
      <c r="Q34" s="126">
        <f ca="1">COUNTIF(Формулы!$J$7:$J$2001,$C34 &amp; Q$10)</f>
        <v>0</v>
      </c>
      <c r="R34" s="156">
        <f ca="1">COUNTIF(Формулы!$J$7:$J$2001,$C34 &amp; R$10)</f>
        <v>0</v>
      </c>
      <c r="S34" s="126">
        <f ca="1">COUNTIF(Формулы!$J$7:$J$2001,$C34 &amp; S$10)</f>
        <v>0</v>
      </c>
      <c r="T34" s="155"/>
    </row>
    <row r="35" spans="1:20" ht="26.25" thickBot="1" x14ac:dyDescent="0.25">
      <c r="A35" s="172" t="s">
        <v>441</v>
      </c>
      <c r="B35" s="25">
        <v>24</v>
      </c>
      <c r="C35" s="231" t="s">
        <v>798</v>
      </c>
      <c r="D35" s="23" t="s">
        <v>442</v>
      </c>
      <c r="E35" s="26">
        <f ca="1">COUNTIF(Формулы!$J$7:$J$2001,$C35 &amp; E$10)</f>
        <v>0</v>
      </c>
      <c r="F35" s="26">
        <f ca="1">COUNTIF(Формулы!$J$7:$J$2001,$C35 &amp; F$10)</f>
        <v>0</v>
      </c>
      <c r="G35" s="152">
        <f ca="1">COUNTIF(Формулы!$J$7:$J$2001,$C35 &amp; G$10) + COUNTIF(Формулы!$J$7:$J$2001,$C35 &amp; G$11)</f>
        <v>0</v>
      </c>
      <c r="H35" s="152">
        <f ca="1">COUNTIF(Формулы!$J$7:$J$2001,$C35 &amp; H$10) + COUNTIF(Формулы!$J$7:$J$2001,$C35 &amp; H$11)</f>
        <v>0</v>
      </c>
      <c r="I35" s="152">
        <f ca="1">COUNTIF(Формулы!$J$7:$J$2001,$C35 &amp; I$10) + COUNTIF(Формулы!$J$7:$J$2001,$C35 &amp; I$11)</f>
        <v>0</v>
      </c>
      <c r="J35" s="152">
        <f ca="1">COUNTIF(Формулы!$J$7:$J$2001,$C35 &amp; J$10) + COUNTIF(Формулы!$J$7:$J$2001,$C35 &amp; J$11)</f>
        <v>0</v>
      </c>
      <c r="K35" s="152">
        <f ca="1">COUNTIF(Формулы!$J$7:$J$2001,$C35 &amp; K$10) + COUNTIF(Формулы!$J$7:$J$2001,$C35 &amp; K$11)</f>
        <v>0</v>
      </c>
      <c r="L35" s="152">
        <f ca="1">COUNTIF(Формулы!$J$7:$J$2001,$C35 &amp; L$10) + COUNTIF(Формулы!$J$7:$J$2001,$C35 &amp; L$11)</f>
        <v>0</v>
      </c>
      <c r="M35" s="126">
        <f ca="1">COUNTIF(Формулы!$J$7:$J$2001,$C35 &amp; M$10)</f>
        <v>0</v>
      </c>
      <c r="N35" s="126">
        <f ca="1">COUNTIF(Формулы!$J$7:$J$2001,$C35 &amp; N$10)</f>
        <v>0</v>
      </c>
      <c r="O35" s="126">
        <f ca="1">COUNTIF(Формулы!$J$7:$J$2001,$C35 &amp; O$10)</f>
        <v>0</v>
      </c>
      <c r="P35" s="126">
        <f ca="1">COUNTIF(Формулы!$J$7:$J$2001,$C35 &amp; P$10)</f>
        <v>0</v>
      </c>
      <c r="Q35" s="126">
        <f ca="1">COUNTIF(Формулы!$J$7:$J$2001,$C35 &amp; Q$10)</f>
        <v>0</v>
      </c>
      <c r="R35" s="156">
        <f ca="1">COUNTIF(Формулы!$J$7:$J$2001,$C35 &amp; R$10)</f>
        <v>0</v>
      </c>
      <c r="S35" s="126">
        <f ca="1">COUNTIF(Формулы!$J$7:$J$2001,$C35 &amp; S$10)</f>
        <v>0</v>
      </c>
      <c r="T35" s="155"/>
    </row>
    <row r="36" spans="1:20" ht="15" thickBot="1" x14ac:dyDescent="0.25">
      <c r="A36" s="176" t="s">
        <v>443</v>
      </c>
      <c r="B36" s="25">
        <v>25</v>
      </c>
      <c r="C36" s="217" t="s">
        <v>505</v>
      </c>
      <c r="D36" s="23" t="s">
        <v>435</v>
      </c>
      <c r="E36" s="26">
        <f ca="1">COUNTIF(Формулы!$J$7:$J$2001,$C36 &amp; E$10)</f>
        <v>0</v>
      </c>
      <c r="F36" s="26">
        <f ca="1">COUNTIF(Формулы!$J$7:$J$2001,$C36 &amp; F$10)</f>
        <v>0</v>
      </c>
      <c r="G36" s="152">
        <f ca="1">COUNTIF(Формулы!$J$7:$J$2001,$C36 &amp; G$10) + COUNTIF(Формулы!$J$7:$J$2001,$C36 &amp; G$11)</f>
        <v>0</v>
      </c>
      <c r="H36" s="152">
        <f ca="1">COUNTIF(Формулы!$J$7:$J$2001,$C36 &amp; H$10) + COUNTIF(Формулы!$J$7:$J$2001,$C36 &amp; H$11)</f>
        <v>0</v>
      </c>
      <c r="I36" s="152">
        <f ca="1">COUNTIF(Формулы!$J$7:$J$2001,$C36 &amp; I$10) + COUNTIF(Формулы!$J$7:$J$2001,$C36 &amp; I$11)</f>
        <v>0</v>
      </c>
      <c r="J36" s="152">
        <f ca="1">COUNTIF(Формулы!$J$7:$J$2001,$C36 &amp; J$10) + COUNTIF(Формулы!$J$7:$J$2001,$C36 &amp; J$11)</f>
        <v>0</v>
      </c>
      <c r="K36" s="152">
        <f ca="1">COUNTIF(Формулы!$J$7:$J$2001,$C36 &amp; K$10) + COUNTIF(Формулы!$J$7:$J$2001,$C36 &amp; K$11)</f>
        <v>0</v>
      </c>
      <c r="L36" s="152">
        <f ca="1">COUNTIF(Формулы!$J$7:$J$2001,$C36 &amp; L$10) + COUNTIF(Формулы!$J$7:$J$2001,$C36 &amp; L$11)</f>
        <v>0</v>
      </c>
      <c r="M36" s="126">
        <f ca="1">COUNTIF(Формулы!$J$7:$J$2001,$C36 &amp; M$10)</f>
        <v>0</v>
      </c>
      <c r="N36" s="126">
        <f ca="1">COUNTIF(Формулы!$J$7:$J$2001,$C36 &amp; N$10)</f>
        <v>0</v>
      </c>
      <c r="O36" s="126">
        <f ca="1">COUNTIF(Формулы!$J$7:$J$2001,$C36 &amp; O$10)</f>
        <v>0</v>
      </c>
      <c r="P36" s="126">
        <f ca="1">COUNTIF(Формулы!$J$7:$J$2001,$C36 &amp; P$10)</f>
        <v>0</v>
      </c>
      <c r="Q36" s="126">
        <f ca="1">COUNTIF(Формулы!$J$7:$J$2001,$C36 &amp; Q$10)</f>
        <v>0</v>
      </c>
      <c r="R36" s="156">
        <f ca="1">COUNTIF(Формулы!$J$7:$J$2001,$C36 &amp; R$10)</f>
        <v>0</v>
      </c>
      <c r="S36" s="126">
        <f ca="1">COUNTIF(Формулы!$J$7:$J$2001,$C36 &amp; S$10)</f>
        <v>0</v>
      </c>
      <c r="T36" s="155"/>
    </row>
    <row r="37" spans="1:20" ht="26.25" thickBot="1" x14ac:dyDescent="0.25">
      <c r="A37" s="172" t="s">
        <v>444</v>
      </c>
      <c r="B37" s="25">
        <v>26</v>
      </c>
      <c r="C37" s="217" t="s">
        <v>506</v>
      </c>
      <c r="D37" s="23" t="s">
        <v>435</v>
      </c>
      <c r="E37" s="26">
        <f ca="1">COUNTIF(Формулы!$J$7:$J$2001,$C37 &amp; E$10)</f>
        <v>0</v>
      </c>
      <c r="F37" s="26">
        <f ca="1">COUNTIF(Формулы!$J$7:$J$2001,$C37 &amp; F$10)</f>
        <v>0</v>
      </c>
      <c r="G37" s="152">
        <f ca="1">COUNTIF(Формулы!$J$7:$J$2001,$C37 &amp; G$10) + COUNTIF(Формулы!$J$7:$J$2001,$C37 &amp; G$11)</f>
        <v>0</v>
      </c>
      <c r="H37" s="152">
        <f ca="1">COUNTIF(Формулы!$J$7:$J$2001,$C37 &amp; H$10) + COUNTIF(Формулы!$J$7:$J$2001,$C37 &amp; H$11)</f>
        <v>0</v>
      </c>
      <c r="I37" s="152">
        <f ca="1">COUNTIF(Формулы!$J$7:$J$2001,$C37 &amp; I$10) + COUNTIF(Формулы!$J$7:$J$2001,$C37 &amp; I$11)</f>
        <v>0</v>
      </c>
      <c r="J37" s="152">
        <f ca="1">COUNTIF(Формулы!$J$7:$J$2001,$C37 &amp; J$10) + COUNTIF(Формулы!$J$7:$J$2001,$C37 &amp; J$11)</f>
        <v>0</v>
      </c>
      <c r="K37" s="152">
        <f ca="1">COUNTIF(Формулы!$J$7:$J$2001,$C37 &amp; K$10) + COUNTIF(Формулы!$J$7:$J$2001,$C37 &amp; K$11)</f>
        <v>0</v>
      </c>
      <c r="L37" s="152">
        <f ca="1">COUNTIF(Формулы!$J$7:$J$2001,$C37 &amp; L$10) + COUNTIF(Формулы!$J$7:$J$2001,$C37 &amp; L$11)</f>
        <v>0</v>
      </c>
      <c r="M37" s="126">
        <f ca="1">COUNTIF(Формулы!$J$7:$J$2001,$C37 &amp; M$10)</f>
        <v>0</v>
      </c>
      <c r="N37" s="126">
        <f ca="1">COUNTIF(Формулы!$J$7:$J$2001,$C37 &amp; N$10)</f>
        <v>0</v>
      </c>
      <c r="O37" s="126">
        <f ca="1">COUNTIF(Формулы!$J$7:$J$2001,$C37 &amp; O$10)</f>
        <v>0</v>
      </c>
      <c r="P37" s="126">
        <f ca="1">COUNTIF(Формулы!$J$7:$J$2001,$C37 &amp; P$10)</f>
        <v>0</v>
      </c>
      <c r="Q37" s="126">
        <f ca="1">COUNTIF(Формулы!$J$7:$J$2001,$C37 &amp; Q$10)</f>
        <v>0</v>
      </c>
      <c r="R37" s="156">
        <f ca="1">COUNTIF(Формулы!$J$7:$J$2001,$C37 &amp; R$10)</f>
        <v>0</v>
      </c>
      <c r="S37" s="126">
        <f ca="1">COUNTIF(Формулы!$J$7:$J$2001,$C37 &amp; S$10)</f>
        <v>0</v>
      </c>
      <c r="T37" s="155"/>
    </row>
    <row r="38" spans="1:20" ht="15" thickBot="1" x14ac:dyDescent="0.25">
      <c r="A38" s="172" t="s">
        <v>445</v>
      </c>
      <c r="B38" s="25">
        <v>27</v>
      </c>
      <c r="C38" s="217" t="s">
        <v>802</v>
      </c>
      <c r="D38" s="23" t="s">
        <v>435</v>
      </c>
      <c r="E38" s="26">
        <f ca="1">COUNTIF(Формулы!$J$7:$J$2001,$C38 &amp; E$10)</f>
        <v>0</v>
      </c>
      <c r="F38" s="26">
        <f ca="1">COUNTIF(Формулы!$J$7:$J$2001,$C38 &amp; F$10)</f>
        <v>0</v>
      </c>
      <c r="G38" s="152">
        <f ca="1">COUNTIF(Формулы!$J$7:$J$2001,$C38 &amp; G$10) + COUNTIF(Формулы!$J$7:$J$2001,$C38 &amp; G$11)</f>
        <v>0</v>
      </c>
      <c r="H38" s="152">
        <f ca="1">COUNTIF(Формулы!$J$7:$J$2001,$C38 &amp; H$10) + COUNTIF(Формулы!$J$7:$J$2001,$C38 &amp; H$11)</f>
        <v>0</v>
      </c>
      <c r="I38" s="152">
        <f ca="1">COUNTIF(Формулы!$J$7:$J$2001,$C38 &amp; I$10) + COUNTIF(Формулы!$J$7:$J$2001,$C38 &amp; I$11)</f>
        <v>0</v>
      </c>
      <c r="J38" s="152">
        <f ca="1">COUNTIF(Формулы!$J$7:$J$2001,$C38 &amp; J$10) + COUNTIF(Формулы!$J$7:$J$2001,$C38 &amp; J$11)</f>
        <v>0</v>
      </c>
      <c r="K38" s="152">
        <f ca="1">COUNTIF(Формулы!$J$7:$J$2001,$C38 &amp; K$10) + COUNTIF(Формулы!$J$7:$J$2001,$C38 &amp; K$11)</f>
        <v>0</v>
      </c>
      <c r="L38" s="152">
        <f ca="1">COUNTIF(Формулы!$J$7:$J$2001,$C38 &amp; L$10) + COUNTIF(Формулы!$J$7:$J$2001,$C38 &amp; L$11)</f>
        <v>0</v>
      </c>
      <c r="M38" s="126">
        <f ca="1">COUNTIF(Формулы!$J$7:$J$2001,$C38 &amp; M$10)</f>
        <v>0</v>
      </c>
      <c r="N38" s="126">
        <f ca="1">COUNTIF(Формулы!$J$7:$J$2001,$C38 &amp; N$10)</f>
        <v>0</v>
      </c>
      <c r="O38" s="126">
        <f ca="1">COUNTIF(Формулы!$J$7:$J$2001,$C38 &amp; O$10)</f>
        <v>0</v>
      </c>
      <c r="P38" s="126">
        <f ca="1">COUNTIF(Формулы!$J$7:$J$2001,$C38 &amp; P$10)</f>
        <v>0</v>
      </c>
      <c r="Q38" s="126">
        <f ca="1">COUNTIF(Формулы!$J$7:$J$2001,$C38 &amp; Q$10)</f>
        <v>0</v>
      </c>
      <c r="R38" s="156">
        <f ca="1">COUNTIF(Формулы!$J$7:$J$2001,$C38 &amp; R$10)</f>
        <v>0</v>
      </c>
      <c r="S38" s="126">
        <f ca="1">COUNTIF(Формулы!$J$7:$J$2001,$C38 &amp; S$10)</f>
        <v>0</v>
      </c>
      <c r="T38" s="155"/>
    </row>
    <row r="39" spans="1:20" ht="15" thickBot="1" x14ac:dyDescent="0.25">
      <c r="A39" s="176" t="s">
        <v>446</v>
      </c>
      <c r="B39" s="25">
        <v>28</v>
      </c>
      <c r="C39" s="217" t="s">
        <v>804</v>
      </c>
      <c r="D39" s="23" t="s">
        <v>435</v>
      </c>
      <c r="E39" s="26">
        <f ca="1">COUNTIF(Формулы!$J$7:$J$2001,$C39 &amp; E$10)</f>
        <v>0</v>
      </c>
      <c r="F39" s="26">
        <f ca="1">COUNTIF(Формулы!$J$7:$J$2001,$C39 &amp; F$10)</f>
        <v>0</v>
      </c>
      <c r="G39" s="152">
        <f ca="1">COUNTIF(Формулы!$J$7:$J$2001,$C39 &amp; G$10) + COUNTIF(Формулы!$J$7:$J$2001,$C39 &amp; G$11)</f>
        <v>0</v>
      </c>
      <c r="H39" s="152">
        <f ca="1">COUNTIF(Формулы!$J$7:$J$2001,$C39 &amp; H$10) + COUNTIF(Формулы!$J$7:$J$2001,$C39 &amp; H$11)</f>
        <v>0</v>
      </c>
      <c r="I39" s="152">
        <f ca="1">COUNTIF(Формулы!$J$7:$J$2001,$C39 &amp; I$10) + COUNTIF(Формулы!$J$7:$J$2001,$C39 &amp; I$11)</f>
        <v>0</v>
      </c>
      <c r="J39" s="152">
        <f ca="1">COUNTIF(Формулы!$J$7:$J$2001,$C39 &amp; J$10) + COUNTIF(Формулы!$J$7:$J$2001,$C39 &amp; J$11)</f>
        <v>0</v>
      </c>
      <c r="K39" s="152">
        <f ca="1">COUNTIF(Формулы!$J$7:$J$2001,$C39 &amp; K$10) + COUNTIF(Формулы!$J$7:$J$2001,$C39 &amp; K$11)</f>
        <v>0</v>
      </c>
      <c r="L39" s="152">
        <f ca="1">COUNTIF(Формулы!$J$7:$J$2001,$C39 &amp; L$10) + COUNTIF(Формулы!$J$7:$J$2001,$C39 &amp; L$11)</f>
        <v>0</v>
      </c>
      <c r="M39" s="126">
        <f ca="1">COUNTIF(Формулы!$J$7:$J$2001,$C39 &amp; M$10)</f>
        <v>0</v>
      </c>
      <c r="N39" s="126">
        <f ca="1">COUNTIF(Формулы!$J$7:$J$2001,$C39 &amp; N$10)</f>
        <v>0</v>
      </c>
      <c r="O39" s="126">
        <f ca="1">COUNTIF(Формулы!$J$7:$J$2001,$C39 &amp; O$10)</f>
        <v>0</v>
      </c>
      <c r="P39" s="126">
        <f ca="1">COUNTIF(Формулы!$J$7:$J$2001,$C39 &amp; P$10)</f>
        <v>0</v>
      </c>
      <c r="Q39" s="126">
        <f ca="1">COUNTIF(Формулы!$J$7:$J$2001,$C39 &amp; Q$10)</f>
        <v>0</v>
      </c>
      <c r="R39" s="156">
        <f ca="1">COUNTIF(Формулы!$J$7:$J$2001,$C39 &amp; R$10)</f>
        <v>0</v>
      </c>
      <c r="S39" s="126">
        <f ca="1">COUNTIF(Формулы!$J$7:$J$2001,$C39 &amp; S$10)</f>
        <v>0</v>
      </c>
      <c r="T39" s="155"/>
    </row>
  </sheetData>
  <sheetProtection password="CA9C" sheet="1" objects="1" scenarios="1" formatCells="0" formatColumns="0" formatRows="0" insertColumns="0" insertRows="0" insertHyperlinks="0" deleteColumns="0" deleteRows="0" sort="0" autoFilter="0" pivotTables="0"/>
  <mergeCells count="20">
    <mergeCell ref="A2:S2"/>
    <mergeCell ref="R5:S7"/>
    <mergeCell ref="E6:E8"/>
    <mergeCell ref="F6:F8"/>
    <mergeCell ref="G6:G8"/>
    <mergeCell ref="H6:L6"/>
    <mergeCell ref="M6:M8"/>
    <mergeCell ref="N6:Q6"/>
    <mergeCell ref="H7:I7"/>
    <mergeCell ref="J7:K7"/>
    <mergeCell ref="A5:A8"/>
    <mergeCell ref="B5:B8"/>
    <mergeCell ref="D5:D8"/>
    <mergeCell ref="E5:F5"/>
    <mergeCell ref="G5:L5"/>
    <mergeCell ref="M5:Q5"/>
    <mergeCell ref="L7:L8"/>
    <mergeCell ref="N7:O7"/>
    <mergeCell ref="P7:P8"/>
    <mergeCell ref="Q7:Q8"/>
  </mergeCells>
  <pageMargins left="0.70866141732283472" right="0.70866141732283472" top="0.19685039370078741" bottom="0.19685039370078741" header="0.31496062992125984" footer="0.31496062992125984"/>
  <pageSetup paperSize="9" scale="71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N45"/>
  <sheetViews>
    <sheetView workbookViewId="0">
      <pane xSplit="4" ySplit="7" topLeftCell="E20" activePane="bottomRight" state="frozen"/>
      <selection activeCell="L10" sqref="L10"/>
      <selection pane="topRight" activeCell="L10" sqref="L10"/>
      <selection pane="bottomLeft" activeCell="L10" sqref="L10"/>
      <selection pane="bottomRight" activeCell="E20" sqref="E20"/>
    </sheetView>
  </sheetViews>
  <sheetFormatPr defaultRowHeight="12.75" x14ac:dyDescent="0.2"/>
  <cols>
    <col min="1" max="1" width="41.7109375" customWidth="1"/>
    <col min="2" max="2" width="5" style="24" customWidth="1"/>
    <col min="3" max="3" width="10" style="24" hidden="1" customWidth="1"/>
    <col min="4" max="4" width="9.140625" style="241"/>
    <col min="7" max="7" width="9.42578125" customWidth="1"/>
  </cols>
  <sheetData>
    <row r="2" spans="1:14" x14ac:dyDescent="0.2">
      <c r="A2" s="488" t="s">
        <v>108</v>
      </c>
      <c r="B2" s="488"/>
      <c r="C2" s="488"/>
      <c r="D2" s="488"/>
      <c r="E2" s="488"/>
      <c r="F2" s="488"/>
      <c r="G2" s="488"/>
      <c r="H2" s="488"/>
      <c r="I2" s="488"/>
      <c r="J2" s="488"/>
      <c r="K2" s="488"/>
      <c r="L2" s="488"/>
      <c r="M2" s="488"/>
    </row>
    <row r="4" spans="1:14" s="17" customFormat="1" ht="13.5" thickBot="1" x14ac:dyDescent="0.25">
      <c r="A4" s="18" t="s">
        <v>109</v>
      </c>
      <c r="B4" s="24"/>
      <c r="C4" s="24"/>
      <c r="D4" s="42"/>
      <c r="M4" s="22" t="s">
        <v>110</v>
      </c>
    </row>
    <row r="5" spans="1:14" ht="13.5" thickBot="1" x14ac:dyDescent="0.25">
      <c r="A5" s="458" t="s">
        <v>23</v>
      </c>
      <c r="B5" s="485" t="s">
        <v>94</v>
      </c>
      <c r="C5" s="137"/>
      <c r="D5" s="472" t="s">
        <v>43</v>
      </c>
      <c r="E5" s="489" t="s">
        <v>126</v>
      </c>
      <c r="F5" s="490"/>
      <c r="G5" s="490"/>
      <c r="H5" s="490"/>
      <c r="I5" s="490"/>
      <c r="J5" s="490"/>
      <c r="K5" s="490"/>
      <c r="L5" s="490"/>
      <c r="M5" s="491"/>
    </row>
    <row r="6" spans="1:14" ht="39" thickBot="1" x14ac:dyDescent="0.25">
      <c r="A6" s="459"/>
      <c r="B6" s="487"/>
      <c r="C6" s="138"/>
      <c r="D6" s="474"/>
      <c r="E6" s="7" t="s">
        <v>11</v>
      </c>
      <c r="F6" s="7" t="s">
        <v>127</v>
      </c>
      <c r="G6" s="7" t="s">
        <v>128</v>
      </c>
      <c r="H6" s="7">
        <v>3</v>
      </c>
      <c r="I6" s="7" t="s">
        <v>129</v>
      </c>
      <c r="J6" s="7" t="s">
        <v>130</v>
      </c>
      <c r="K6" s="7" t="s">
        <v>131</v>
      </c>
      <c r="L6" s="7">
        <v>5</v>
      </c>
      <c r="M6" s="7" t="s">
        <v>132</v>
      </c>
    </row>
    <row r="7" spans="1:14" ht="13.5" thickBot="1" x14ac:dyDescent="0.25">
      <c r="A7" s="114">
        <v>1</v>
      </c>
      <c r="B7" s="25">
        <v>2</v>
      </c>
      <c r="C7" s="25"/>
      <c r="D7" s="7">
        <v>3</v>
      </c>
      <c r="E7" s="7">
        <v>16</v>
      </c>
      <c r="F7" s="7">
        <v>17</v>
      </c>
      <c r="G7" s="7">
        <v>18</v>
      </c>
      <c r="H7" s="7">
        <v>19</v>
      </c>
      <c r="I7" s="7">
        <v>20</v>
      </c>
      <c r="J7" s="7">
        <v>21</v>
      </c>
      <c r="K7" s="7">
        <v>22</v>
      </c>
      <c r="L7" s="7">
        <v>23</v>
      </c>
      <c r="M7" s="7">
        <v>24</v>
      </c>
    </row>
    <row r="8" spans="1:14" ht="26.25" hidden="1" thickBot="1" x14ac:dyDescent="0.25">
      <c r="A8" s="134"/>
      <c r="B8" s="25"/>
      <c r="C8" s="25"/>
      <c r="D8" s="7"/>
      <c r="E8" s="216" t="s">
        <v>520</v>
      </c>
      <c r="F8" s="216" t="s">
        <v>522</v>
      </c>
      <c r="G8" s="216" t="s">
        <v>523</v>
      </c>
      <c r="H8" s="216" t="s">
        <v>524</v>
      </c>
      <c r="I8" s="216" t="s">
        <v>525</v>
      </c>
      <c r="J8" s="216" t="s">
        <v>526</v>
      </c>
      <c r="K8" s="216" t="s">
        <v>527</v>
      </c>
      <c r="L8" s="216" t="s">
        <v>528</v>
      </c>
      <c r="M8" s="216" t="s">
        <v>529</v>
      </c>
    </row>
    <row r="9" spans="1:14" ht="26.25" hidden="1" thickBot="1" x14ac:dyDescent="0.25">
      <c r="A9" s="134"/>
      <c r="B9" s="25"/>
      <c r="C9" s="25"/>
      <c r="D9" s="7"/>
      <c r="E9" s="216" t="s">
        <v>521</v>
      </c>
      <c r="F9" s="216" t="s">
        <v>540</v>
      </c>
      <c r="G9" s="216" t="s">
        <v>541</v>
      </c>
      <c r="H9" s="216" t="s">
        <v>542</v>
      </c>
      <c r="I9" s="216" t="s">
        <v>543</v>
      </c>
      <c r="J9" s="216" t="s">
        <v>544</v>
      </c>
      <c r="K9" s="216" t="s">
        <v>545</v>
      </c>
      <c r="L9" s="216" t="s">
        <v>546</v>
      </c>
      <c r="M9" s="216" t="s">
        <v>547</v>
      </c>
    </row>
    <row r="10" spans="1:14" ht="26.25" thickBot="1" x14ac:dyDescent="0.25">
      <c r="A10" s="135" t="s">
        <v>26</v>
      </c>
      <c r="B10" s="25">
        <v>1</v>
      </c>
      <c r="C10" s="217" t="s">
        <v>504</v>
      </c>
      <c r="D10" s="23" t="s">
        <v>431</v>
      </c>
      <c r="E10" s="26">
        <f ca="1">COUNTIF(Формулы!$J$7:$J$2001,$C10 &amp; E$8)+COUNTIF(Формулы!$J$7:$J$2001,$C10 &amp; E$9)</f>
        <v>0</v>
      </c>
      <c r="F10" s="26">
        <f ca="1">COUNTIF(Формулы!$J$7:$J$2001,$C10 &amp; F$8)+COUNTIF(Формулы!$J$7:$J$2001,$C10 &amp; F$9)</f>
        <v>0</v>
      </c>
      <c r="G10" s="26">
        <f ca="1">COUNTIF(Формулы!$J$7:$J$2001,$C10 &amp; G$8)+COUNTIF(Формулы!$J$7:$J$2001,$C10 &amp; G$9)</f>
        <v>0</v>
      </c>
      <c r="H10" s="26">
        <f ca="1">COUNTIF(Формулы!$J$7:$J$2001,$C10 &amp; H$8)+COUNTIF(Формулы!$J$7:$J$2001,$C10 &amp; H$9)</f>
        <v>0</v>
      </c>
      <c r="I10" s="26">
        <f ca="1">COUNTIF(Формулы!$J$7:$J$2001,$C10 &amp; I$8)+COUNTIF(Формулы!$J$7:$J$2001,$C10 &amp; I$9)</f>
        <v>0</v>
      </c>
      <c r="J10" s="26">
        <f ca="1">COUNTIF(Формулы!$J$7:$J$2001,$C10 &amp; J$8)+COUNTIF(Формулы!$J$7:$J$2001,$C10 &amp; J$9)</f>
        <v>0</v>
      </c>
      <c r="K10" s="26">
        <f ca="1">COUNTIF(Формулы!$J$7:$J$2001,$C10 &amp; K$8)+COUNTIF(Формулы!$J$7:$J$2001,$C10 &amp; K$9)</f>
        <v>0</v>
      </c>
      <c r="L10" s="26">
        <f ca="1">COUNTIF(Формулы!$J$7:$J$2001,$C10 &amp; L$8)+COUNTIF(Формулы!$J$7:$J$2001,$C10 &amp; L$9)</f>
        <v>0</v>
      </c>
      <c r="M10" s="26">
        <f ca="1">COUNTIF(Формулы!$J$7:$J$2001,$C10 &amp; M$8)+COUNTIF(Формулы!$J$7:$J$2001,$C10 &amp; M$9)</f>
        <v>0</v>
      </c>
    </row>
    <row r="11" spans="1:14" ht="26.25" thickBot="1" x14ac:dyDescent="0.25">
      <c r="A11" s="136" t="s">
        <v>115</v>
      </c>
      <c r="B11" s="25">
        <v>2</v>
      </c>
      <c r="C11" s="217" t="s">
        <v>483</v>
      </c>
      <c r="D11" s="23" t="s">
        <v>91</v>
      </c>
      <c r="E11" s="26">
        <f ca="1">COUNTIF(Формулы!$J$7:$J$2001,$C11 &amp; E$8)+COUNTIF(Формулы!$J$7:$J$2001,$C11 &amp; E$9)</f>
        <v>0</v>
      </c>
      <c r="F11" s="26">
        <f ca="1">COUNTIF(Формулы!$J$7:$J$2001,$C11 &amp; F$8)+COUNTIF(Формулы!$J$7:$J$2001,$C11 &amp; F$9)</f>
        <v>0</v>
      </c>
      <c r="G11" s="26">
        <f ca="1">COUNTIF(Формулы!$J$7:$J$2001,$C11 &amp; G$8)+COUNTIF(Формулы!$J$7:$J$2001,$C11 &amp; G$9)</f>
        <v>0</v>
      </c>
      <c r="H11" s="26">
        <f ca="1">COUNTIF(Формулы!$J$7:$J$2001,$C11 &amp; H$8)+COUNTIF(Формулы!$J$7:$J$2001,$C11 &amp; H$9)</f>
        <v>0</v>
      </c>
      <c r="I11" s="26">
        <f ca="1">COUNTIF(Формулы!$J$7:$J$2001,$C11 &amp; I$8)+COUNTIF(Формулы!$J$7:$J$2001,$C11 &amp; I$9)</f>
        <v>0</v>
      </c>
      <c r="J11" s="26">
        <f ca="1">COUNTIF(Формулы!$J$7:$J$2001,$C11 &amp; J$8)+COUNTIF(Формулы!$J$7:$J$2001,$C11 &amp; J$9)</f>
        <v>0</v>
      </c>
      <c r="K11" s="26">
        <f ca="1">COUNTIF(Формулы!$J$7:$J$2001,$C11 &amp; K$8)+COUNTIF(Формулы!$J$7:$J$2001,$C11 &amp; K$9)</f>
        <v>0</v>
      </c>
      <c r="L11" s="26">
        <f ca="1">COUNTIF(Формулы!$J$7:$J$2001,$C11 &amp; L$8)+COUNTIF(Формулы!$J$7:$J$2001,$C11 &amp; L$9)</f>
        <v>0</v>
      </c>
      <c r="M11" s="26">
        <f ca="1">COUNTIF(Формулы!$J$7:$J$2001,$C11 &amp; M$8)+COUNTIF(Формулы!$J$7:$J$2001,$C11 &amp; M$9)</f>
        <v>0</v>
      </c>
    </row>
    <row r="12" spans="1:14" ht="26.25" thickBot="1" x14ac:dyDescent="0.25">
      <c r="A12" s="133" t="s">
        <v>105</v>
      </c>
      <c r="B12" s="25">
        <v>3</v>
      </c>
      <c r="C12" s="217" t="s">
        <v>484</v>
      </c>
      <c r="D12" s="23" t="s">
        <v>64</v>
      </c>
      <c r="E12" s="26">
        <f ca="1">COUNTIF(Формулы!$J$7:$J$2001,$C12 &amp; E$8)+COUNTIF(Формулы!$J$7:$J$2001,$C12 &amp; E$9)</f>
        <v>0</v>
      </c>
      <c r="F12" s="26">
        <f ca="1">COUNTIF(Формулы!$J$7:$J$2001,$C12 &amp; F$8)+COUNTIF(Формулы!$J$7:$J$2001,$C12 &amp; F$9)</f>
        <v>0</v>
      </c>
      <c r="G12" s="26">
        <f ca="1">COUNTIF(Формулы!$J$7:$J$2001,$C12 &amp; G$8)+COUNTIF(Формулы!$J$7:$J$2001,$C12 &amp; G$9)</f>
        <v>0</v>
      </c>
      <c r="H12" s="26">
        <f ca="1">COUNTIF(Формулы!$J$7:$J$2001,$C12 &amp; H$8)+COUNTIF(Формулы!$J$7:$J$2001,$C12 &amp; H$9)</f>
        <v>0</v>
      </c>
      <c r="I12" s="26">
        <f ca="1">COUNTIF(Формулы!$J$7:$J$2001,$C12 &amp; I$8)+COUNTIF(Формулы!$J$7:$J$2001,$C12 &amp; I$9)</f>
        <v>0</v>
      </c>
      <c r="J12" s="26">
        <f ca="1">COUNTIF(Формулы!$J$7:$J$2001,$C12 &amp; J$8)+COUNTIF(Формулы!$J$7:$J$2001,$C12 &amp; J$9)</f>
        <v>0</v>
      </c>
      <c r="K12" s="26">
        <f ca="1">COUNTIF(Формулы!$J$7:$J$2001,$C12 &amp; K$8)+COUNTIF(Формулы!$J$7:$J$2001,$C12 &amp; K$9)</f>
        <v>0</v>
      </c>
      <c r="L12" s="26">
        <f ca="1">COUNTIF(Формулы!$J$7:$J$2001,$C12 &amp; L$8)+COUNTIF(Формулы!$J$7:$J$2001,$C12 &amp; L$9)</f>
        <v>0</v>
      </c>
      <c r="M12" s="26">
        <f ca="1">COUNTIF(Формулы!$J$7:$J$2001,$C12 &amp; M$8)+COUNTIF(Формулы!$J$7:$J$2001,$C12 &amp; M$9)</f>
        <v>0</v>
      </c>
      <c r="N12" s="119"/>
    </row>
    <row r="13" spans="1:14" ht="26.25" thickBot="1" x14ac:dyDescent="0.25">
      <c r="A13" s="133" t="s">
        <v>432</v>
      </c>
      <c r="B13" s="25">
        <v>4</v>
      </c>
      <c r="C13" s="218" t="s">
        <v>485</v>
      </c>
      <c r="D13" s="243" t="s">
        <v>62</v>
      </c>
      <c r="E13" s="26">
        <f ca="1">COUNTIF(Формулы!$J$7:$J$2001,$C13 &amp; E$8)+COUNTIF(Формулы!$J$7:$J$2001,$C13 &amp; E$9)</f>
        <v>0</v>
      </c>
      <c r="F13" s="26">
        <f ca="1">COUNTIF(Формулы!$J$7:$J$2001,$C13 &amp; F$8)+COUNTIF(Формулы!$J$7:$J$2001,$C13 &amp; F$9)</f>
        <v>0</v>
      </c>
      <c r="G13" s="26">
        <f ca="1">COUNTIF(Формулы!$J$7:$J$2001,$C13 &amp; G$8)+COUNTIF(Формулы!$J$7:$J$2001,$C13 &amp; G$9)</f>
        <v>0</v>
      </c>
      <c r="H13" s="26">
        <f ca="1">COUNTIF(Формулы!$J$7:$J$2001,$C13 &amp; H$8)+COUNTIF(Формулы!$J$7:$J$2001,$C13 &amp; H$9)</f>
        <v>0</v>
      </c>
      <c r="I13" s="26">
        <f ca="1">COUNTIF(Формулы!$J$7:$J$2001,$C13 &amp; I$8)+COUNTIF(Формулы!$J$7:$J$2001,$C13 &amp; I$9)</f>
        <v>0</v>
      </c>
      <c r="J13" s="26">
        <f ca="1">COUNTIF(Формулы!$J$7:$J$2001,$C13 &amp; J$8)+COUNTIF(Формулы!$J$7:$J$2001,$C13 &amp; J$9)</f>
        <v>0</v>
      </c>
      <c r="K13" s="26">
        <f ca="1">COUNTIF(Формулы!$J$7:$J$2001,$C13 &amp; K$8)+COUNTIF(Формулы!$J$7:$J$2001,$C13 &amp; K$9)</f>
        <v>0</v>
      </c>
      <c r="L13" s="26">
        <f ca="1">COUNTIF(Формулы!$J$7:$J$2001,$C13 &amp; L$8)+COUNTIF(Формулы!$J$7:$J$2001,$C13 &amp; L$9)</f>
        <v>0</v>
      </c>
      <c r="M13" s="26">
        <f ca="1">COUNTIF(Формулы!$J$7:$J$2001,$C13 &amp; M$8)+COUNTIF(Формулы!$J$7:$J$2001,$C13 &amp; M$9)</f>
        <v>0</v>
      </c>
      <c r="N13" s="119"/>
    </row>
    <row r="14" spans="1:14" ht="15" thickBot="1" x14ac:dyDescent="0.25">
      <c r="A14" s="133" t="s">
        <v>433</v>
      </c>
      <c r="B14" s="25">
        <v>5</v>
      </c>
      <c r="C14" s="219" t="s">
        <v>486</v>
      </c>
      <c r="D14" s="177" t="s">
        <v>65</v>
      </c>
      <c r="E14" s="26">
        <f ca="1">COUNTIF(Формулы!$J$7:$J$2001,$C14 &amp; E$8)+COUNTIF(Формулы!$J$7:$J$2001,$C14 &amp; E$9)</f>
        <v>0</v>
      </c>
      <c r="F14" s="26">
        <f ca="1">COUNTIF(Формулы!$J$7:$J$2001,$C14 &amp; F$8)+COUNTIF(Формулы!$J$7:$J$2001,$C14 &amp; F$9)</f>
        <v>0</v>
      </c>
      <c r="G14" s="26">
        <f ca="1">COUNTIF(Формулы!$J$7:$J$2001,$C14 &amp; G$8)+COUNTIF(Формулы!$J$7:$J$2001,$C14 &amp; G$9)</f>
        <v>0</v>
      </c>
      <c r="H14" s="26">
        <f ca="1">COUNTIF(Формулы!$J$7:$J$2001,$C14 &amp; H$8)+COUNTIF(Формулы!$J$7:$J$2001,$C14 &amp; H$9)</f>
        <v>0</v>
      </c>
      <c r="I14" s="26">
        <f ca="1">COUNTIF(Формулы!$J$7:$J$2001,$C14 &amp; I$8)+COUNTIF(Формулы!$J$7:$J$2001,$C14 &amp; I$9)</f>
        <v>0</v>
      </c>
      <c r="J14" s="26">
        <f ca="1">COUNTIF(Формулы!$J$7:$J$2001,$C14 &amp; J$8)+COUNTIF(Формулы!$J$7:$J$2001,$C14 &amp; J$9)</f>
        <v>0</v>
      </c>
      <c r="K14" s="26">
        <f ca="1">COUNTIF(Формулы!$J$7:$J$2001,$C14 &amp; K$8)+COUNTIF(Формулы!$J$7:$J$2001,$C14 &amp; K$9)</f>
        <v>0</v>
      </c>
      <c r="L14" s="26">
        <f ca="1">COUNTIF(Формулы!$J$7:$J$2001,$C14 &amp; L$8)+COUNTIF(Формулы!$J$7:$J$2001,$C14 &amp; L$9)</f>
        <v>0</v>
      </c>
      <c r="M14" s="26">
        <f ca="1">COUNTIF(Формулы!$J$7:$J$2001,$C14 &amp; M$8)+COUNTIF(Формулы!$J$7:$J$2001,$C14 &amp; M$9)</f>
        <v>0</v>
      </c>
      <c r="N14" s="119"/>
    </row>
    <row r="15" spans="1:14" ht="26.25" thickBot="1" x14ac:dyDescent="0.25">
      <c r="A15" s="133" t="s">
        <v>434</v>
      </c>
      <c r="B15" s="25">
        <v>6</v>
      </c>
      <c r="C15" s="219" t="s">
        <v>487</v>
      </c>
      <c r="D15" s="177" t="s">
        <v>66</v>
      </c>
      <c r="E15" s="26">
        <f ca="1">COUNTIF(Формулы!$J$7:$J$2001,$C15 &amp; E$8)+COUNTIF(Формулы!$J$7:$J$2001,$C15 &amp; E$9)</f>
        <v>0</v>
      </c>
      <c r="F15" s="26">
        <f ca="1">COUNTIF(Формулы!$J$7:$J$2001,$C15 &amp; F$8)+COUNTIF(Формулы!$J$7:$J$2001,$C15 &amp; F$9)</f>
        <v>0</v>
      </c>
      <c r="G15" s="26">
        <f ca="1">COUNTIF(Формулы!$J$7:$J$2001,$C15 &amp; G$8)+COUNTIF(Формулы!$J$7:$J$2001,$C15 &amp; G$9)</f>
        <v>0</v>
      </c>
      <c r="H15" s="26">
        <f ca="1">COUNTIF(Формулы!$J$7:$J$2001,$C15 &amp; H$8)+COUNTIF(Формулы!$J$7:$J$2001,$C15 &amp; H$9)</f>
        <v>0</v>
      </c>
      <c r="I15" s="26">
        <f ca="1">COUNTIF(Формулы!$J$7:$J$2001,$C15 &amp; I$8)+COUNTIF(Формулы!$J$7:$J$2001,$C15 &amp; I$9)</f>
        <v>0</v>
      </c>
      <c r="J15" s="26">
        <f ca="1">COUNTIF(Формулы!$J$7:$J$2001,$C15 &amp; J$8)+COUNTIF(Формулы!$J$7:$J$2001,$C15 &amp; J$9)</f>
        <v>0</v>
      </c>
      <c r="K15" s="26">
        <f ca="1">COUNTIF(Формулы!$J$7:$J$2001,$C15 &amp; K$8)+COUNTIF(Формулы!$J$7:$J$2001,$C15 &amp; K$9)</f>
        <v>0</v>
      </c>
      <c r="L15" s="26">
        <f ca="1">COUNTIF(Формулы!$J$7:$J$2001,$C15 &amp; L$8)+COUNTIF(Формулы!$J$7:$J$2001,$C15 &amp; L$9)</f>
        <v>0</v>
      </c>
      <c r="M15" s="26">
        <f ca="1">COUNTIF(Формулы!$J$7:$J$2001,$C15 &amp; M$8)+COUNTIF(Формулы!$J$7:$J$2001,$C15 &amp; M$9)</f>
        <v>0</v>
      </c>
      <c r="N15" s="119"/>
    </row>
    <row r="16" spans="1:14" ht="15" thickBot="1" x14ac:dyDescent="0.25">
      <c r="A16" s="133" t="s">
        <v>106</v>
      </c>
      <c r="B16" s="25">
        <v>7</v>
      </c>
      <c r="C16" s="217" t="s">
        <v>488</v>
      </c>
      <c r="D16" s="23" t="s">
        <v>67</v>
      </c>
      <c r="E16" s="26">
        <f ca="1">COUNTIF(Формулы!$J$7:$J$2001,$C16 &amp; E$8)+COUNTIF(Формулы!$J$7:$J$2001,$C16 &amp; E$9)</f>
        <v>0</v>
      </c>
      <c r="F16" s="26">
        <f ca="1">COUNTIF(Формулы!$J$7:$J$2001,$C16 &amp; F$8)+COUNTIF(Формулы!$J$7:$J$2001,$C16 &amp; F$9)</f>
        <v>0</v>
      </c>
      <c r="G16" s="26">
        <f ca="1">COUNTIF(Формулы!$J$7:$J$2001,$C16 &amp; G$8)+COUNTIF(Формулы!$J$7:$J$2001,$C16 &amp; G$9)</f>
        <v>0</v>
      </c>
      <c r="H16" s="26">
        <f ca="1">COUNTIF(Формулы!$J$7:$J$2001,$C16 &amp; H$8)+COUNTIF(Формулы!$J$7:$J$2001,$C16 &amp; H$9)</f>
        <v>0</v>
      </c>
      <c r="I16" s="26">
        <f ca="1">COUNTIF(Формулы!$J$7:$J$2001,$C16 &amp; I$8)+COUNTIF(Формулы!$J$7:$J$2001,$C16 &amp; I$9)</f>
        <v>0</v>
      </c>
      <c r="J16" s="26">
        <f ca="1">COUNTIF(Формулы!$J$7:$J$2001,$C16 &amp; J$8)+COUNTIF(Формулы!$J$7:$J$2001,$C16 &amp; J$9)</f>
        <v>0</v>
      </c>
      <c r="K16" s="26">
        <f ca="1">COUNTIF(Формулы!$J$7:$J$2001,$C16 &amp; K$8)+COUNTIF(Формулы!$J$7:$J$2001,$C16 &amp; K$9)</f>
        <v>0</v>
      </c>
      <c r="L16" s="26">
        <f ca="1">COUNTIF(Формулы!$J$7:$J$2001,$C16 &amp; L$8)+COUNTIF(Формулы!$J$7:$J$2001,$C16 &amp; L$9)</f>
        <v>0</v>
      </c>
      <c r="M16" s="26">
        <f ca="1">COUNTIF(Формулы!$J$7:$J$2001,$C16 &amp; M$8)+COUNTIF(Формулы!$J$7:$J$2001,$C16 &amp; M$9)</f>
        <v>0</v>
      </c>
      <c r="N16" s="119"/>
    </row>
    <row r="17" spans="1:14" ht="26.25" thickBot="1" x14ac:dyDescent="0.25">
      <c r="A17" s="136" t="s">
        <v>113</v>
      </c>
      <c r="B17" s="25">
        <v>8</v>
      </c>
      <c r="C17" s="217" t="s">
        <v>489</v>
      </c>
      <c r="D17" s="23" t="s">
        <v>90</v>
      </c>
      <c r="E17" s="26">
        <f ca="1">COUNTIF(Формулы!$J$7:$J$2001,$C17 &amp; E$8)+COUNTIF(Формулы!$J$7:$J$2001,$C17 &amp; E$9)</f>
        <v>0</v>
      </c>
      <c r="F17" s="26">
        <f ca="1">COUNTIF(Формулы!$J$7:$J$2001,$C17 &amp; F$8)+COUNTIF(Формулы!$J$7:$J$2001,$C17 &amp; F$9)</f>
        <v>0</v>
      </c>
      <c r="G17" s="26">
        <f ca="1">COUNTIF(Формулы!$J$7:$J$2001,$C17 &amp; G$8)+COUNTIF(Формулы!$J$7:$J$2001,$C17 &amp; G$9)</f>
        <v>0</v>
      </c>
      <c r="H17" s="26">
        <f ca="1">COUNTIF(Формулы!$J$7:$J$2001,$C17 &amp; H$8)+COUNTIF(Формулы!$J$7:$J$2001,$C17 &amp; H$9)</f>
        <v>0</v>
      </c>
      <c r="I17" s="26">
        <f ca="1">COUNTIF(Формулы!$J$7:$J$2001,$C17 &amp; I$8)+COUNTIF(Формулы!$J$7:$J$2001,$C17 &amp; I$9)</f>
        <v>0</v>
      </c>
      <c r="J17" s="26">
        <f ca="1">COUNTIF(Формулы!$J$7:$J$2001,$C17 &amp; J$8)+COUNTIF(Формулы!$J$7:$J$2001,$C17 &amp; J$9)</f>
        <v>0</v>
      </c>
      <c r="K17" s="26">
        <f ca="1">COUNTIF(Формулы!$J$7:$J$2001,$C17 &amp; K$8)+COUNTIF(Формулы!$J$7:$J$2001,$C17 &amp; K$9)</f>
        <v>0</v>
      </c>
      <c r="L17" s="26">
        <f ca="1">COUNTIF(Формулы!$J$7:$J$2001,$C17 &amp; L$8)+COUNTIF(Формулы!$J$7:$J$2001,$C17 &amp; L$9)</f>
        <v>0</v>
      </c>
      <c r="M17" s="26">
        <f ca="1">COUNTIF(Формулы!$J$7:$J$2001,$C17 &amp; M$8)+COUNTIF(Формулы!$J$7:$J$2001,$C17 &amp; M$9)</f>
        <v>0</v>
      </c>
      <c r="N17" s="119"/>
    </row>
    <row r="18" spans="1:14" ht="26.25" thickBot="1" x14ac:dyDescent="0.25">
      <c r="A18" s="133" t="s">
        <v>447</v>
      </c>
      <c r="B18" s="25">
        <v>9</v>
      </c>
      <c r="C18" s="217" t="s">
        <v>490</v>
      </c>
      <c r="D18" s="23" t="s">
        <v>63</v>
      </c>
      <c r="E18" s="26">
        <f ca="1">COUNTIF(Формулы!$J$7:$J$2001,$C18 &amp; E$8)+COUNTIF(Формулы!$J$7:$J$2001,$C18 &amp; E$9)</f>
        <v>0</v>
      </c>
      <c r="F18" s="26">
        <f ca="1">COUNTIF(Формулы!$J$7:$J$2001,$C18 &amp; F$8)+COUNTIF(Формулы!$J$7:$J$2001,$C18 &amp; F$9)</f>
        <v>0</v>
      </c>
      <c r="G18" s="26">
        <f ca="1">COUNTIF(Формулы!$J$7:$J$2001,$C18 &amp; G$8)+COUNTIF(Формулы!$J$7:$J$2001,$C18 &amp; G$9)</f>
        <v>0</v>
      </c>
      <c r="H18" s="26">
        <f ca="1">COUNTIF(Формулы!$J$7:$J$2001,$C18 &amp; H$8)+COUNTIF(Формулы!$J$7:$J$2001,$C18 &amp; H$9)</f>
        <v>0</v>
      </c>
      <c r="I18" s="26">
        <f ca="1">COUNTIF(Формулы!$J$7:$J$2001,$C18 &amp; I$8)+COUNTIF(Формулы!$J$7:$J$2001,$C18 &amp; I$9)</f>
        <v>0</v>
      </c>
      <c r="J18" s="26">
        <f ca="1">COUNTIF(Формулы!$J$7:$J$2001,$C18 &amp; J$8)+COUNTIF(Формулы!$J$7:$J$2001,$C18 &amp; J$9)</f>
        <v>0</v>
      </c>
      <c r="K18" s="26">
        <f ca="1">COUNTIF(Формулы!$J$7:$J$2001,$C18 &amp; K$8)+COUNTIF(Формулы!$J$7:$J$2001,$C18 &amp; K$9)</f>
        <v>0</v>
      </c>
      <c r="L18" s="26">
        <f ca="1">COUNTIF(Формулы!$J$7:$J$2001,$C18 &amp; L$8)+COUNTIF(Формулы!$J$7:$J$2001,$C18 &amp; L$9)</f>
        <v>0</v>
      </c>
      <c r="M18" s="26">
        <f ca="1">COUNTIF(Формулы!$J$7:$J$2001,$C18 &amp; M$8)+COUNTIF(Формулы!$J$7:$J$2001,$C18 &amp; M$9)</f>
        <v>0</v>
      </c>
      <c r="N18" s="119"/>
    </row>
    <row r="19" spans="1:14" ht="26.25" thickBot="1" x14ac:dyDescent="0.25">
      <c r="A19" s="133" t="s">
        <v>436</v>
      </c>
      <c r="B19" s="25">
        <v>10</v>
      </c>
      <c r="C19" s="217" t="s">
        <v>491</v>
      </c>
      <c r="D19" s="23" t="s">
        <v>68</v>
      </c>
      <c r="E19" s="26">
        <f ca="1">COUNTIF(Формулы!$J$7:$J$2001,$C19 &amp; E$8)+COUNTIF(Формулы!$J$7:$J$2001,$C19 &amp; E$9)</f>
        <v>0</v>
      </c>
      <c r="F19" s="26">
        <f ca="1">COUNTIF(Формулы!$J$7:$J$2001,$C19 &amp; F$8)+COUNTIF(Формулы!$J$7:$J$2001,$C19 &amp; F$9)</f>
        <v>0</v>
      </c>
      <c r="G19" s="26">
        <f ca="1">COUNTIF(Формулы!$J$7:$J$2001,$C19 &amp; G$8)+COUNTIF(Формулы!$J$7:$J$2001,$C19 &amp; G$9)</f>
        <v>0</v>
      </c>
      <c r="H19" s="26">
        <f ca="1">COUNTIF(Формулы!$J$7:$J$2001,$C19 &amp; H$8)+COUNTIF(Формулы!$J$7:$J$2001,$C19 &amp; H$9)</f>
        <v>0</v>
      </c>
      <c r="I19" s="26">
        <f ca="1">COUNTIF(Формулы!$J$7:$J$2001,$C19 &amp; I$8)+COUNTIF(Формулы!$J$7:$J$2001,$C19 &amp; I$9)</f>
        <v>0</v>
      </c>
      <c r="J19" s="26">
        <f ca="1">COUNTIF(Формулы!$J$7:$J$2001,$C19 &amp; J$8)+COUNTIF(Формулы!$J$7:$J$2001,$C19 &amp; J$9)</f>
        <v>0</v>
      </c>
      <c r="K19" s="26">
        <f ca="1">COUNTIF(Формулы!$J$7:$J$2001,$C19 &amp; K$8)+COUNTIF(Формулы!$J$7:$J$2001,$C19 &amp; K$9)</f>
        <v>0</v>
      </c>
      <c r="L19" s="26">
        <f ca="1">COUNTIF(Формулы!$J$7:$J$2001,$C19 &amp; L$8)+COUNTIF(Формулы!$J$7:$J$2001,$C19 &amp; L$9)</f>
        <v>0</v>
      </c>
      <c r="M19" s="26">
        <f ca="1">COUNTIF(Формулы!$J$7:$J$2001,$C19 &amp; M$8)+COUNTIF(Формулы!$J$7:$J$2001,$C19 &amp; M$9)</f>
        <v>0</v>
      </c>
      <c r="N19" s="119"/>
    </row>
    <row r="20" spans="1:14" ht="26.25" thickBot="1" x14ac:dyDescent="0.25">
      <c r="A20" s="133" t="s">
        <v>437</v>
      </c>
      <c r="B20" s="25">
        <v>11</v>
      </c>
      <c r="C20" s="217" t="s">
        <v>492</v>
      </c>
      <c r="D20" s="23" t="s">
        <v>76</v>
      </c>
      <c r="E20" s="26">
        <f ca="1">COUNTIF(Формулы!$J$7:$J$2001,$C20 &amp; E$8)+COUNTIF(Формулы!$J$7:$J$2001,$C20 &amp; E$9)</f>
        <v>0</v>
      </c>
      <c r="F20" s="26">
        <f ca="1">COUNTIF(Формулы!$J$7:$J$2001,$C20 &amp; F$8)+COUNTIF(Формулы!$J$7:$J$2001,$C20 &amp; F$9)</f>
        <v>0</v>
      </c>
      <c r="G20" s="26">
        <f ca="1">COUNTIF(Формулы!$J$7:$J$2001,$C20 &amp; G$8)+COUNTIF(Формулы!$J$7:$J$2001,$C20 &amp; G$9)</f>
        <v>0</v>
      </c>
      <c r="H20" s="26">
        <f ca="1">COUNTIF(Формулы!$J$7:$J$2001,$C20 &amp; H$8)+COUNTIF(Формулы!$J$7:$J$2001,$C20 &amp; H$9)</f>
        <v>0</v>
      </c>
      <c r="I20" s="26">
        <f ca="1">COUNTIF(Формулы!$J$7:$J$2001,$C20 &amp; I$8)+COUNTIF(Формулы!$J$7:$J$2001,$C20 &amp; I$9)</f>
        <v>0</v>
      </c>
      <c r="J20" s="26">
        <f ca="1">COUNTIF(Формулы!$J$7:$J$2001,$C20 &amp; J$8)+COUNTIF(Формулы!$J$7:$J$2001,$C20 &amp; J$9)</f>
        <v>0</v>
      </c>
      <c r="K20" s="26">
        <f ca="1">COUNTIF(Формулы!$J$7:$J$2001,$C20 &amp; K$8)+COUNTIF(Формулы!$J$7:$J$2001,$C20 &amp; K$9)</f>
        <v>0</v>
      </c>
      <c r="L20" s="26">
        <f ca="1">COUNTIF(Формулы!$J$7:$J$2001,$C20 &amp; L$8)+COUNTIF(Формулы!$J$7:$J$2001,$C20 &amp; L$9)</f>
        <v>0</v>
      </c>
      <c r="M20" s="26">
        <f ca="1">COUNTIF(Формулы!$J$7:$J$2001,$C20 &amp; M$8)+COUNTIF(Формулы!$J$7:$J$2001,$C20 &amp; M$9)</f>
        <v>0</v>
      </c>
      <c r="N20" s="119"/>
    </row>
    <row r="21" spans="1:14" ht="26.25" thickBot="1" x14ac:dyDescent="0.25">
      <c r="A21" s="136" t="s">
        <v>114</v>
      </c>
      <c r="B21" s="25">
        <v>12</v>
      </c>
      <c r="C21" s="217" t="s">
        <v>493</v>
      </c>
      <c r="D21" s="23" t="s">
        <v>89</v>
      </c>
      <c r="E21" s="26">
        <f ca="1">COUNTIF(Формулы!$J$7:$J$2001,$C21 &amp; E$8)+COUNTIF(Формулы!$J$7:$J$2001,$C21 &amp; E$9)</f>
        <v>0</v>
      </c>
      <c r="F21" s="26">
        <f ca="1">COUNTIF(Формулы!$J$7:$J$2001,$C21 &amp; F$8)+COUNTIF(Формулы!$J$7:$J$2001,$C21 &amp; F$9)</f>
        <v>0</v>
      </c>
      <c r="G21" s="26">
        <f ca="1">COUNTIF(Формулы!$J$7:$J$2001,$C21 &amp; G$8)+COUNTIF(Формулы!$J$7:$J$2001,$C21 &amp; G$9)</f>
        <v>0</v>
      </c>
      <c r="H21" s="26">
        <f ca="1">COUNTIF(Формулы!$J$7:$J$2001,$C21 &amp; H$8)+COUNTIF(Формулы!$J$7:$J$2001,$C21 &amp; H$9)</f>
        <v>0</v>
      </c>
      <c r="I21" s="26">
        <f ca="1">COUNTIF(Формулы!$J$7:$J$2001,$C21 &amp; I$8)+COUNTIF(Формулы!$J$7:$J$2001,$C21 &amp; I$9)</f>
        <v>0</v>
      </c>
      <c r="J21" s="26">
        <f ca="1">COUNTIF(Формулы!$J$7:$J$2001,$C21 &amp; J$8)+COUNTIF(Формулы!$J$7:$J$2001,$C21 &amp; J$9)</f>
        <v>0</v>
      </c>
      <c r="K21" s="26">
        <f ca="1">COUNTIF(Формулы!$J$7:$J$2001,$C21 &amp; K$8)+COUNTIF(Формулы!$J$7:$J$2001,$C21 &amp; K$9)</f>
        <v>0</v>
      </c>
      <c r="L21" s="26">
        <f ca="1">COUNTIF(Формулы!$J$7:$J$2001,$C21 &amp; L$8)+COUNTIF(Формулы!$J$7:$J$2001,$C21 &amp; L$9)</f>
        <v>0</v>
      </c>
      <c r="M21" s="26">
        <f ca="1">COUNTIF(Формулы!$J$7:$J$2001,$C21 &amp; M$8)+COUNTIF(Формулы!$J$7:$J$2001,$C21 &amp; M$9)</f>
        <v>0</v>
      </c>
      <c r="N21" s="119"/>
    </row>
    <row r="22" spans="1:14" ht="26.25" thickBot="1" x14ac:dyDescent="0.25">
      <c r="A22" s="133" t="s">
        <v>439</v>
      </c>
      <c r="B22" s="25">
        <v>13</v>
      </c>
      <c r="C22" s="217" t="s">
        <v>494</v>
      </c>
      <c r="D22" s="23" t="s">
        <v>69</v>
      </c>
      <c r="E22" s="26">
        <f ca="1">COUNTIF(Формулы!$J$7:$J$2001,$C22 &amp; E$8)+COUNTIF(Формулы!$J$7:$J$2001,$C22 &amp; E$9)</f>
        <v>0</v>
      </c>
      <c r="F22" s="26">
        <f ca="1">COUNTIF(Формулы!$J$7:$J$2001,$C22 &amp; F$8)+COUNTIF(Формулы!$J$7:$J$2001,$C22 &amp; F$9)</f>
        <v>0</v>
      </c>
      <c r="G22" s="26">
        <f ca="1">COUNTIF(Формулы!$J$7:$J$2001,$C22 &amp; G$8)+COUNTIF(Формулы!$J$7:$J$2001,$C22 &amp; G$9)</f>
        <v>0</v>
      </c>
      <c r="H22" s="26">
        <f ca="1">COUNTIF(Формулы!$J$7:$J$2001,$C22 &amp; H$8)+COUNTIF(Формулы!$J$7:$J$2001,$C22 &amp; H$9)</f>
        <v>0</v>
      </c>
      <c r="I22" s="26">
        <f ca="1">COUNTIF(Формулы!$J$7:$J$2001,$C22 &amp; I$8)+COUNTIF(Формулы!$J$7:$J$2001,$C22 &amp; I$9)</f>
        <v>0</v>
      </c>
      <c r="J22" s="26">
        <f ca="1">COUNTIF(Формулы!$J$7:$J$2001,$C22 &amp; J$8)+COUNTIF(Формулы!$J$7:$J$2001,$C22 &amp; J$9)</f>
        <v>0</v>
      </c>
      <c r="K22" s="26">
        <f ca="1">COUNTIF(Формулы!$J$7:$J$2001,$C22 &amp; K$8)+COUNTIF(Формулы!$J$7:$J$2001,$C22 &amp; K$9)</f>
        <v>0</v>
      </c>
      <c r="L22" s="26">
        <f ca="1">COUNTIF(Формулы!$J$7:$J$2001,$C22 &amp; L$8)+COUNTIF(Формулы!$J$7:$J$2001,$C22 &amp; L$9)</f>
        <v>0</v>
      </c>
      <c r="M22" s="26">
        <f ca="1">COUNTIF(Формулы!$J$7:$J$2001,$C22 &amp; M$8)+COUNTIF(Формулы!$J$7:$J$2001,$C22 &amp; M$9)</f>
        <v>0</v>
      </c>
      <c r="N22" s="119"/>
    </row>
    <row r="23" spans="1:14" ht="15" thickBot="1" x14ac:dyDescent="0.25">
      <c r="A23" s="133" t="s">
        <v>31</v>
      </c>
      <c r="B23" s="25">
        <v>14</v>
      </c>
      <c r="C23" s="217" t="s">
        <v>495</v>
      </c>
      <c r="D23" s="23" t="s">
        <v>70</v>
      </c>
      <c r="E23" s="26">
        <f ca="1">COUNTIF(Формулы!$J$7:$J$2001,$C23 &amp; E$8)+COUNTIF(Формулы!$J$7:$J$2001,$C23 &amp; E$9)</f>
        <v>0</v>
      </c>
      <c r="F23" s="26">
        <f ca="1">COUNTIF(Формулы!$J$7:$J$2001,$C23 &amp; F$8)+COUNTIF(Формулы!$J$7:$J$2001,$C23 &amp; F$9)</f>
        <v>0</v>
      </c>
      <c r="G23" s="26">
        <f ca="1">COUNTIF(Формулы!$J$7:$J$2001,$C23 &amp; G$8)+COUNTIF(Формулы!$J$7:$J$2001,$C23 &amp; G$9)</f>
        <v>0</v>
      </c>
      <c r="H23" s="26">
        <f ca="1">COUNTIF(Формулы!$J$7:$J$2001,$C23 &amp; H$8)+COUNTIF(Формулы!$J$7:$J$2001,$C23 &amp; H$9)</f>
        <v>0</v>
      </c>
      <c r="I23" s="26">
        <f ca="1">COUNTIF(Формулы!$J$7:$J$2001,$C23 &amp; I$8)+COUNTIF(Формулы!$J$7:$J$2001,$C23 &amp; I$9)</f>
        <v>0</v>
      </c>
      <c r="J23" s="26">
        <f ca="1">COUNTIF(Формулы!$J$7:$J$2001,$C23 &amp; J$8)+COUNTIF(Формулы!$J$7:$J$2001,$C23 &amp; J$9)</f>
        <v>0</v>
      </c>
      <c r="K23" s="26">
        <f ca="1">COUNTIF(Формулы!$J$7:$J$2001,$C23 &amp; K$8)+COUNTIF(Формулы!$J$7:$J$2001,$C23 &amp; K$9)</f>
        <v>0</v>
      </c>
      <c r="L23" s="26">
        <f ca="1">COUNTIF(Формулы!$J$7:$J$2001,$C23 &amp; L$8)+COUNTIF(Формулы!$J$7:$J$2001,$C23 &amp; L$9)</f>
        <v>0</v>
      </c>
      <c r="M23" s="26">
        <f ca="1">COUNTIF(Формулы!$J$7:$J$2001,$C23 &amp; M$8)+COUNTIF(Формулы!$J$7:$J$2001,$C23 &amp; M$9)</f>
        <v>0</v>
      </c>
      <c r="N23" s="119"/>
    </row>
    <row r="24" spans="1:14" ht="26.25" thickBot="1" x14ac:dyDescent="0.25">
      <c r="A24" s="133" t="s">
        <v>107</v>
      </c>
      <c r="B24" s="25">
        <v>15</v>
      </c>
      <c r="C24" s="217" t="s">
        <v>496</v>
      </c>
      <c r="D24" s="23" t="s">
        <v>71</v>
      </c>
      <c r="E24" s="26">
        <f ca="1">COUNTIF(Формулы!$J$7:$J$2001,$C24 &amp; E$8)+COUNTIF(Формулы!$J$7:$J$2001,$C24 &amp; E$9)</f>
        <v>0</v>
      </c>
      <c r="F24" s="26">
        <f ca="1">COUNTIF(Формулы!$J$7:$J$2001,$C24 &amp; F$8)+COUNTIF(Формулы!$J$7:$J$2001,$C24 &amp; F$9)</f>
        <v>0</v>
      </c>
      <c r="G24" s="26">
        <f ca="1">COUNTIF(Формулы!$J$7:$J$2001,$C24 &amp; G$8)+COUNTIF(Формулы!$J$7:$J$2001,$C24 &amp; G$9)</f>
        <v>0</v>
      </c>
      <c r="H24" s="26">
        <f ca="1">COUNTIF(Формулы!$J$7:$J$2001,$C24 &amp; H$8)+COUNTIF(Формулы!$J$7:$J$2001,$C24 &amp; H$9)</f>
        <v>0</v>
      </c>
      <c r="I24" s="26">
        <f ca="1">COUNTIF(Формулы!$J$7:$J$2001,$C24 &amp; I$8)+COUNTIF(Формулы!$J$7:$J$2001,$C24 &amp; I$9)</f>
        <v>0</v>
      </c>
      <c r="J24" s="26">
        <f ca="1">COUNTIF(Формулы!$J$7:$J$2001,$C24 &amp; J$8)+COUNTIF(Формулы!$J$7:$J$2001,$C24 &amp; J$9)</f>
        <v>0</v>
      </c>
      <c r="K24" s="26">
        <f ca="1">COUNTIF(Формулы!$J$7:$J$2001,$C24 &amp; K$8)+COUNTIF(Формулы!$J$7:$J$2001,$C24 &amp; K$9)</f>
        <v>0</v>
      </c>
      <c r="L24" s="26">
        <f ca="1">COUNTIF(Формулы!$J$7:$J$2001,$C24 &amp; L$8)+COUNTIF(Формулы!$J$7:$J$2001,$C24 &amp; L$9)</f>
        <v>0</v>
      </c>
      <c r="M24" s="26">
        <f ca="1">COUNTIF(Формулы!$J$7:$J$2001,$C24 &amp; M$8)+COUNTIF(Формулы!$J$7:$J$2001,$C24 &amp; M$9)</f>
        <v>0</v>
      </c>
      <c r="N24" s="119"/>
    </row>
    <row r="25" spans="1:14" ht="15" thickBot="1" x14ac:dyDescent="0.25">
      <c r="A25" s="136" t="s">
        <v>60</v>
      </c>
      <c r="B25" s="25">
        <v>16</v>
      </c>
      <c r="C25" s="217" t="s">
        <v>497</v>
      </c>
      <c r="D25" s="23" t="s">
        <v>88</v>
      </c>
      <c r="E25" s="26">
        <f ca="1">COUNTIF(Формулы!$J$7:$J$2001,$C25 &amp; E$8)+COUNTIF(Формулы!$J$7:$J$2001,$C25 &amp; E$9)</f>
        <v>0</v>
      </c>
      <c r="F25" s="26">
        <f ca="1">COUNTIF(Формулы!$J$7:$J$2001,$C25 &amp; F$8)+COUNTIF(Формулы!$J$7:$J$2001,$C25 &amp; F$9)</f>
        <v>0</v>
      </c>
      <c r="G25" s="26">
        <f ca="1">COUNTIF(Формулы!$J$7:$J$2001,$C25 &amp; G$8)+COUNTIF(Формулы!$J$7:$J$2001,$C25 &amp; G$9)</f>
        <v>0</v>
      </c>
      <c r="H25" s="26">
        <f ca="1">COUNTIF(Формулы!$J$7:$J$2001,$C25 &amp; H$8)+COUNTIF(Формулы!$J$7:$J$2001,$C25 &amp; H$9)</f>
        <v>0</v>
      </c>
      <c r="I25" s="26">
        <f ca="1">COUNTIF(Формулы!$J$7:$J$2001,$C25 &amp; I$8)+COUNTIF(Формулы!$J$7:$J$2001,$C25 &amp; I$9)</f>
        <v>0</v>
      </c>
      <c r="J25" s="26">
        <f ca="1">COUNTIF(Формулы!$J$7:$J$2001,$C25 &amp; J$8)+COUNTIF(Формулы!$J$7:$J$2001,$C25 &amp; J$9)</f>
        <v>0</v>
      </c>
      <c r="K25" s="26">
        <f ca="1">COUNTIF(Формулы!$J$7:$J$2001,$C25 &amp; K$8)+COUNTIF(Формулы!$J$7:$J$2001,$C25 &amp; K$9)</f>
        <v>0</v>
      </c>
      <c r="L25" s="26">
        <f ca="1">COUNTIF(Формулы!$J$7:$J$2001,$C25 &amp; L$8)+COUNTIF(Формулы!$J$7:$J$2001,$C25 &amp; L$9)</f>
        <v>0</v>
      </c>
      <c r="M25" s="26">
        <f ca="1">COUNTIF(Формулы!$J$7:$J$2001,$C25 &amp; M$8)+COUNTIF(Формулы!$J$7:$J$2001,$C25 &amp; M$9)</f>
        <v>0</v>
      </c>
      <c r="N25" s="119"/>
    </row>
    <row r="26" spans="1:14" ht="26.25" thickBot="1" x14ac:dyDescent="0.25">
      <c r="A26" s="133" t="s">
        <v>438</v>
      </c>
      <c r="B26" s="25">
        <v>17</v>
      </c>
      <c r="C26" s="217" t="s">
        <v>498</v>
      </c>
      <c r="D26" s="23" t="s">
        <v>61</v>
      </c>
      <c r="E26" s="26">
        <f ca="1">COUNTIF(Формулы!$J$7:$J$2001,$C26 &amp; E$8)+COUNTIF(Формулы!$J$7:$J$2001,$C26 &amp; E$9)</f>
        <v>0</v>
      </c>
      <c r="F26" s="26">
        <f ca="1">COUNTIF(Формулы!$J$7:$J$2001,$C26 &amp; F$8)+COUNTIF(Формулы!$J$7:$J$2001,$C26 &amp; F$9)</f>
        <v>0</v>
      </c>
      <c r="G26" s="26">
        <f ca="1">COUNTIF(Формулы!$J$7:$J$2001,$C26 &amp; G$8)+COUNTIF(Формулы!$J$7:$J$2001,$C26 &amp; G$9)</f>
        <v>0</v>
      </c>
      <c r="H26" s="26">
        <f ca="1">COUNTIF(Формулы!$J$7:$J$2001,$C26 &amp; H$8)+COUNTIF(Формулы!$J$7:$J$2001,$C26 &amp; H$9)</f>
        <v>0</v>
      </c>
      <c r="I26" s="26">
        <f ca="1">COUNTIF(Формулы!$J$7:$J$2001,$C26 &amp; I$8)+COUNTIF(Формулы!$J$7:$J$2001,$C26 &amp; I$9)</f>
        <v>0</v>
      </c>
      <c r="J26" s="26">
        <f ca="1">COUNTIF(Формулы!$J$7:$J$2001,$C26 &amp; J$8)+COUNTIF(Формулы!$J$7:$J$2001,$C26 &amp; J$9)</f>
        <v>0</v>
      </c>
      <c r="K26" s="26">
        <f ca="1">COUNTIF(Формулы!$J$7:$J$2001,$C26 &amp; K$8)+COUNTIF(Формулы!$J$7:$J$2001,$C26 &amp; K$9)</f>
        <v>0</v>
      </c>
      <c r="L26" s="26">
        <f ca="1">COUNTIF(Формулы!$J$7:$J$2001,$C26 &amp; L$8)+COUNTIF(Формулы!$J$7:$J$2001,$C26 &amp; L$9)</f>
        <v>0</v>
      </c>
      <c r="M26" s="26">
        <f ca="1">COUNTIF(Формулы!$J$7:$J$2001,$C26 &amp; M$8)+COUNTIF(Формулы!$J$7:$J$2001,$C26 &amp; M$9)</f>
        <v>0</v>
      </c>
      <c r="N26" s="119"/>
    </row>
    <row r="27" spans="1:14" ht="26.25" thickBot="1" x14ac:dyDescent="0.25">
      <c r="A27" s="133" t="s">
        <v>33</v>
      </c>
      <c r="B27" s="25">
        <v>18</v>
      </c>
      <c r="C27" s="217" t="s">
        <v>499</v>
      </c>
      <c r="D27" s="23" t="s">
        <v>72</v>
      </c>
      <c r="E27" s="26">
        <f ca="1">COUNTIF(Формулы!$J$7:$J$2001,$C27 &amp; E$8)+COUNTIF(Формулы!$J$7:$J$2001,$C27 &amp; E$9)</f>
        <v>0</v>
      </c>
      <c r="F27" s="26">
        <f ca="1">COUNTIF(Формулы!$J$7:$J$2001,$C27 &amp; F$8)+COUNTIF(Формулы!$J$7:$J$2001,$C27 &amp; F$9)</f>
        <v>0</v>
      </c>
      <c r="G27" s="26">
        <f ca="1">COUNTIF(Формулы!$J$7:$J$2001,$C27 &amp; G$8)+COUNTIF(Формулы!$J$7:$J$2001,$C27 &amp; G$9)</f>
        <v>0</v>
      </c>
      <c r="H27" s="26">
        <f ca="1">COUNTIF(Формулы!$J$7:$J$2001,$C27 &amp; H$8)+COUNTIF(Формулы!$J$7:$J$2001,$C27 &amp; H$9)</f>
        <v>0</v>
      </c>
      <c r="I27" s="26">
        <f ca="1">COUNTIF(Формулы!$J$7:$J$2001,$C27 &amp; I$8)+COUNTIF(Формулы!$J$7:$J$2001,$C27 &amp; I$9)</f>
        <v>0</v>
      </c>
      <c r="J27" s="26">
        <f ca="1">COUNTIF(Формулы!$J$7:$J$2001,$C27 &amp; J$8)+COUNTIF(Формулы!$J$7:$J$2001,$C27 &amp; J$9)</f>
        <v>0</v>
      </c>
      <c r="K27" s="26">
        <f ca="1">COUNTIF(Формулы!$J$7:$J$2001,$C27 &amp; K$8)+COUNTIF(Формулы!$J$7:$J$2001,$C27 &amp; K$9)</f>
        <v>0</v>
      </c>
      <c r="L27" s="26">
        <f ca="1">COUNTIF(Формулы!$J$7:$J$2001,$C27 &amp; L$8)+COUNTIF(Формулы!$J$7:$J$2001,$C27 &amp; L$9)</f>
        <v>0</v>
      </c>
      <c r="M27" s="26">
        <f ca="1">COUNTIF(Формулы!$J$7:$J$2001,$C27 &amp; M$8)+COUNTIF(Формулы!$J$7:$J$2001,$C27 &amp; M$9)</f>
        <v>0</v>
      </c>
      <c r="N27" s="119"/>
    </row>
    <row r="28" spans="1:14" ht="39" thickBot="1" x14ac:dyDescent="0.25">
      <c r="A28" s="133" t="s">
        <v>34</v>
      </c>
      <c r="B28" s="25">
        <v>19</v>
      </c>
      <c r="C28" s="217" t="s">
        <v>500</v>
      </c>
      <c r="D28" s="23" t="s">
        <v>73</v>
      </c>
      <c r="E28" s="26">
        <f ca="1">COUNTIF(Формулы!$J$7:$J$2001,$C28 &amp; E$8)+COUNTIF(Формулы!$J$7:$J$2001,$C28 &amp; E$9)</f>
        <v>0</v>
      </c>
      <c r="F28" s="26">
        <f ca="1">COUNTIF(Формулы!$J$7:$J$2001,$C28 &amp; F$8)+COUNTIF(Формулы!$J$7:$J$2001,$C28 &amp; F$9)</f>
        <v>0</v>
      </c>
      <c r="G28" s="26">
        <f ca="1">COUNTIF(Формулы!$J$7:$J$2001,$C28 &amp; G$8)+COUNTIF(Формулы!$J$7:$J$2001,$C28 &amp; G$9)</f>
        <v>0</v>
      </c>
      <c r="H28" s="26">
        <f ca="1">COUNTIF(Формулы!$J$7:$J$2001,$C28 &amp; H$8)+COUNTIF(Формулы!$J$7:$J$2001,$C28 &amp; H$9)</f>
        <v>0</v>
      </c>
      <c r="I28" s="26">
        <f ca="1">COUNTIF(Формулы!$J$7:$J$2001,$C28 &amp; I$8)+COUNTIF(Формулы!$J$7:$J$2001,$C28 &amp; I$9)</f>
        <v>0</v>
      </c>
      <c r="J28" s="26">
        <f ca="1">COUNTIF(Формулы!$J$7:$J$2001,$C28 &amp; J$8)+COUNTIF(Формулы!$J$7:$J$2001,$C28 &amp; J$9)</f>
        <v>0</v>
      </c>
      <c r="K28" s="26">
        <f ca="1">COUNTIF(Формулы!$J$7:$J$2001,$C28 &amp; K$8)+COUNTIF(Формулы!$J$7:$J$2001,$C28 &amp; K$9)</f>
        <v>0</v>
      </c>
      <c r="L28" s="26">
        <f ca="1">COUNTIF(Формулы!$J$7:$J$2001,$C28 &amp; L$8)+COUNTIF(Формулы!$J$7:$J$2001,$C28 &amp; L$9)</f>
        <v>0</v>
      </c>
      <c r="M28" s="26">
        <f ca="1">COUNTIF(Формулы!$J$7:$J$2001,$C28 &amp; M$8)+COUNTIF(Формулы!$J$7:$J$2001,$C28 &amp; M$9)</f>
        <v>0</v>
      </c>
      <c r="N28" s="119"/>
    </row>
    <row r="29" spans="1:14" ht="26.25" thickBot="1" x14ac:dyDescent="0.25">
      <c r="A29" s="133" t="s">
        <v>35</v>
      </c>
      <c r="B29" s="25">
        <v>20</v>
      </c>
      <c r="C29" s="217" t="s">
        <v>501</v>
      </c>
      <c r="D29" s="23" t="s">
        <v>74</v>
      </c>
      <c r="E29" s="26">
        <f ca="1">COUNTIF(Формулы!$J$7:$J$2001,$C29 &amp; E$8)+COUNTIF(Формулы!$J$7:$J$2001,$C29 &amp; E$9)</f>
        <v>0</v>
      </c>
      <c r="F29" s="26">
        <f ca="1">COUNTIF(Формулы!$J$7:$J$2001,$C29 &amp; F$8)+COUNTIF(Формулы!$J$7:$J$2001,$C29 &amp; F$9)</f>
        <v>0</v>
      </c>
      <c r="G29" s="26">
        <f ca="1">COUNTIF(Формулы!$J$7:$J$2001,$C29 &amp; G$8)+COUNTIF(Формулы!$J$7:$J$2001,$C29 &amp; G$9)</f>
        <v>0</v>
      </c>
      <c r="H29" s="26">
        <f ca="1">COUNTIF(Формулы!$J$7:$J$2001,$C29 &amp; H$8)+COUNTIF(Формулы!$J$7:$J$2001,$C29 &amp; H$9)</f>
        <v>0</v>
      </c>
      <c r="I29" s="26">
        <f ca="1">COUNTIF(Формулы!$J$7:$J$2001,$C29 &amp; I$8)+COUNTIF(Формулы!$J$7:$J$2001,$C29 &amp; I$9)</f>
        <v>0</v>
      </c>
      <c r="J29" s="26">
        <f ca="1">COUNTIF(Формулы!$J$7:$J$2001,$C29 &amp; J$8)+COUNTIF(Формулы!$J$7:$J$2001,$C29 &amp; J$9)</f>
        <v>0</v>
      </c>
      <c r="K29" s="26">
        <f ca="1">COUNTIF(Формулы!$J$7:$J$2001,$C29 &amp; K$8)+COUNTIF(Формулы!$J$7:$J$2001,$C29 &amp; K$9)</f>
        <v>0</v>
      </c>
      <c r="L29" s="26">
        <f ca="1">COUNTIF(Формулы!$J$7:$J$2001,$C29 &amp; L$8)+COUNTIF(Формулы!$J$7:$J$2001,$C29 &amp; L$9)</f>
        <v>0</v>
      </c>
      <c r="M29" s="26">
        <f ca="1">COUNTIF(Формулы!$J$7:$J$2001,$C29 &amp; M$8)+COUNTIF(Формулы!$J$7:$J$2001,$C29 &amp; M$9)</f>
        <v>0</v>
      </c>
      <c r="N29" s="119"/>
    </row>
    <row r="30" spans="1:14" ht="26.25" thickBot="1" x14ac:dyDescent="0.25">
      <c r="A30" s="115" t="s">
        <v>55</v>
      </c>
      <c r="B30" s="25">
        <v>21</v>
      </c>
      <c r="C30" s="217" t="s">
        <v>502</v>
      </c>
      <c r="D30" s="23" t="s">
        <v>36</v>
      </c>
      <c r="E30" s="26">
        <f ca="1">COUNTIF(Формулы!$J$7:$J$2001,$C30 &amp; E$8)+COUNTIF(Формулы!$J$7:$J$2001,$C30 &amp; E$9)</f>
        <v>0</v>
      </c>
      <c r="F30" s="26">
        <f ca="1">COUNTIF(Формулы!$J$7:$J$2001,$C30 &amp; F$8)+COUNTIF(Формулы!$J$7:$J$2001,$C30 &amp; F$9)</f>
        <v>0</v>
      </c>
      <c r="G30" s="26">
        <f ca="1">COUNTIF(Формулы!$J$7:$J$2001,$C30 &amp; G$8)+COUNTIF(Формулы!$J$7:$J$2001,$C30 &amp; G$9)</f>
        <v>0</v>
      </c>
      <c r="H30" s="26">
        <f ca="1">COUNTIF(Формулы!$J$7:$J$2001,$C30 &amp; H$8)+COUNTIF(Формулы!$J$7:$J$2001,$C30 &amp; H$9)</f>
        <v>0</v>
      </c>
      <c r="I30" s="26">
        <f ca="1">COUNTIF(Формулы!$J$7:$J$2001,$C30 &amp; I$8)+COUNTIF(Формулы!$J$7:$J$2001,$C30 &amp; I$9)</f>
        <v>0</v>
      </c>
      <c r="J30" s="26">
        <f ca="1">COUNTIF(Формулы!$J$7:$J$2001,$C30 &amp; J$8)+COUNTIF(Формулы!$J$7:$J$2001,$C30 &amp; J$9)</f>
        <v>0</v>
      </c>
      <c r="K30" s="26">
        <f ca="1">COUNTIF(Формулы!$J$7:$J$2001,$C30 &amp; K$8)+COUNTIF(Формулы!$J$7:$J$2001,$C30 &amp; K$9)</f>
        <v>0</v>
      </c>
      <c r="L30" s="26">
        <f ca="1">COUNTIF(Формулы!$J$7:$J$2001,$C30 &amp; L$8)+COUNTIF(Формулы!$J$7:$J$2001,$C30 &amp; L$9)</f>
        <v>0</v>
      </c>
      <c r="M30" s="26">
        <f ca="1">COUNTIF(Формулы!$J$7:$J$2001,$C30 &amp; M$8)+COUNTIF(Формулы!$J$7:$J$2001,$C30 &amp; M$9)</f>
        <v>0</v>
      </c>
      <c r="N30" s="119"/>
    </row>
    <row r="31" spans="1:14" ht="26.25" thickBot="1" x14ac:dyDescent="0.25">
      <c r="A31" s="135" t="s">
        <v>448</v>
      </c>
      <c r="B31" s="25">
        <v>22</v>
      </c>
      <c r="C31" s="217" t="s">
        <v>503</v>
      </c>
      <c r="D31" s="23" t="s">
        <v>435</v>
      </c>
      <c r="E31" s="26">
        <f ca="1">COUNTIF(Формулы!$J$7:$J$2001,$C31 &amp; E$8)+COUNTIF(Формулы!$J$7:$J$2001,$C31 &amp; E$9)</f>
        <v>0</v>
      </c>
      <c r="F31" s="26">
        <f ca="1">COUNTIF(Формулы!$J$7:$J$2001,$C31 &amp; F$8)+COUNTIF(Формулы!$J$7:$J$2001,$C31 &amp; F$9)</f>
        <v>0</v>
      </c>
      <c r="G31" s="26">
        <f ca="1">COUNTIF(Формулы!$J$7:$J$2001,$C31 &amp; G$8)+COUNTIF(Формулы!$J$7:$J$2001,$C31 &amp; G$9)</f>
        <v>0</v>
      </c>
      <c r="H31" s="26">
        <f ca="1">COUNTIF(Формулы!$J$7:$J$2001,$C31 &amp; H$8)+COUNTIF(Формулы!$J$7:$J$2001,$C31 &amp; H$9)</f>
        <v>0</v>
      </c>
      <c r="I31" s="26">
        <f ca="1">COUNTIF(Формулы!$J$7:$J$2001,$C31 &amp; I$8)+COUNTIF(Формулы!$J$7:$J$2001,$C31 &amp; I$9)</f>
        <v>0</v>
      </c>
      <c r="J31" s="26">
        <f ca="1">COUNTIF(Формулы!$J$7:$J$2001,$C31 &amp; J$8)+COUNTIF(Формулы!$J$7:$J$2001,$C31 &amp; J$9)</f>
        <v>0</v>
      </c>
      <c r="K31" s="26">
        <f ca="1">COUNTIF(Формулы!$J$7:$J$2001,$C31 &amp; K$8)+COUNTIF(Формулы!$J$7:$J$2001,$C31 &amp; K$9)</f>
        <v>0</v>
      </c>
      <c r="L31" s="26">
        <f ca="1">COUNTIF(Формулы!$J$7:$J$2001,$C31 &amp; L$8)+COUNTIF(Формулы!$J$7:$J$2001,$C31 &amp; L$9)</f>
        <v>0</v>
      </c>
      <c r="M31" s="26">
        <f ca="1">COUNTIF(Формулы!$J$7:$J$2001,$C31 &amp; M$8)+COUNTIF(Формулы!$J$7:$J$2001,$C31 &amp; M$9)</f>
        <v>0</v>
      </c>
      <c r="N31" s="120"/>
    </row>
    <row r="32" spans="1:14" ht="15" thickBot="1" x14ac:dyDescent="0.25">
      <c r="A32" s="133" t="s">
        <v>440</v>
      </c>
      <c r="B32" s="25">
        <v>23</v>
      </c>
      <c r="C32" s="217" t="s">
        <v>548</v>
      </c>
      <c r="D32" s="23" t="s">
        <v>435</v>
      </c>
      <c r="E32" s="26">
        <f ca="1">COUNTIF(Формулы!$J$7:$J$2001,$C32 &amp; E$8)+COUNTIF(Формулы!$J$7:$J$2001,$C32 &amp; E$9)</f>
        <v>0</v>
      </c>
      <c r="F32" s="26">
        <f ca="1">COUNTIF(Формулы!$J$7:$J$2001,$C32 &amp; F$8)+COUNTIF(Формулы!$J$7:$J$2001,$C32 &amp; F$9)</f>
        <v>0</v>
      </c>
      <c r="G32" s="26">
        <f ca="1">COUNTIF(Формулы!$J$7:$J$2001,$C32 &amp; G$8)+COUNTIF(Формулы!$J$7:$J$2001,$C32 &amp; G$9)</f>
        <v>0</v>
      </c>
      <c r="H32" s="26">
        <f ca="1">COUNTIF(Формулы!$J$7:$J$2001,$C32 &amp; H$8)+COUNTIF(Формулы!$J$7:$J$2001,$C32 &amp; H$9)</f>
        <v>0</v>
      </c>
      <c r="I32" s="26">
        <f ca="1">COUNTIF(Формулы!$J$7:$J$2001,$C32 &amp; I$8)+COUNTIF(Формулы!$J$7:$J$2001,$C32 &amp; I$9)</f>
        <v>0</v>
      </c>
      <c r="J32" s="26">
        <f ca="1">COUNTIF(Формулы!$J$7:$J$2001,$C32 &amp; J$8)+COUNTIF(Формулы!$J$7:$J$2001,$C32 &amp; J$9)</f>
        <v>0</v>
      </c>
      <c r="K32" s="26">
        <f ca="1">COUNTIF(Формулы!$J$7:$J$2001,$C32 &amp; K$8)+COUNTIF(Формулы!$J$7:$J$2001,$C32 &amp; K$9)</f>
        <v>0</v>
      </c>
      <c r="L32" s="26">
        <f ca="1">COUNTIF(Формулы!$J$7:$J$2001,$C32 &amp; L$8)+COUNTIF(Формулы!$J$7:$J$2001,$C32 &amp; L$9)</f>
        <v>0</v>
      </c>
      <c r="M32" s="26">
        <f ca="1">COUNTIF(Формулы!$J$7:$J$2001,$C32 &amp; M$8)+COUNTIF(Формулы!$J$7:$J$2001,$C32 &amp; M$9)</f>
        <v>0</v>
      </c>
    </row>
    <row r="33" spans="1:13" ht="26.25" thickBot="1" x14ac:dyDescent="0.25">
      <c r="A33" s="133" t="s">
        <v>441</v>
      </c>
      <c r="B33" s="25">
        <v>24</v>
      </c>
      <c r="C33" s="231" t="s">
        <v>798</v>
      </c>
      <c r="D33" s="23" t="s">
        <v>442</v>
      </c>
      <c r="E33" s="26">
        <f ca="1">COUNTIF(Формулы!$J$7:$J$2001,$C33 &amp; E$8)+COUNTIF(Формулы!$J$7:$J$2001,$C33 &amp; E$9)</f>
        <v>0</v>
      </c>
      <c r="F33" s="26">
        <f ca="1">COUNTIF(Формулы!$J$7:$J$2001,$C33 &amp; F$8)+COUNTIF(Формулы!$J$7:$J$2001,$C33 &amp; F$9)</f>
        <v>0</v>
      </c>
      <c r="G33" s="26">
        <f ca="1">COUNTIF(Формулы!$J$7:$J$2001,$C33 &amp; G$8)+COUNTIF(Формулы!$J$7:$J$2001,$C33 &amp; G$9)</f>
        <v>0</v>
      </c>
      <c r="H33" s="26">
        <f ca="1">COUNTIF(Формулы!$J$7:$J$2001,$C33 &amp; H$8)+COUNTIF(Формулы!$J$7:$J$2001,$C33 &amp; H$9)</f>
        <v>0</v>
      </c>
      <c r="I33" s="26">
        <f ca="1">COUNTIF(Формулы!$J$7:$J$2001,$C33 &amp; I$8)+COUNTIF(Формулы!$J$7:$J$2001,$C33 &amp; I$9)</f>
        <v>0</v>
      </c>
      <c r="J33" s="26">
        <f ca="1">COUNTIF(Формулы!$J$7:$J$2001,$C33 &amp; J$8)+COUNTIF(Формулы!$J$7:$J$2001,$C33 &amp; J$9)</f>
        <v>0</v>
      </c>
      <c r="K33" s="26">
        <f ca="1">COUNTIF(Формулы!$J$7:$J$2001,$C33 &amp; K$8)+COUNTIF(Формулы!$J$7:$J$2001,$C33 &amp; K$9)</f>
        <v>0</v>
      </c>
      <c r="L33" s="26">
        <f ca="1">COUNTIF(Формулы!$J$7:$J$2001,$C33 &amp; L$8)+COUNTIF(Формулы!$J$7:$J$2001,$C33 &amp; L$9)</f>
        <v>0</v>
      </c>
      <c r="M33" s="26">
        <f ca="1">COUNTIF(Формулы!$J$7:$J$2001,$C33 &amp; M$8)+COUNTIF(Формулы!$J$7:$J$2001,$C33 &amp; M$9)</f>
        <v>0</v>
      </c>
    </row>
    <row r="34" spans="1:13" ht="15" thickBot="1" x14ac:dyDescent="0.25">
      <c r="A34" s="135" t="s">
        <v>443</v>
      </c>
      <c r="B34" s="25">
        <v>25</v>
      </c>
      <c r="C34" s="217" t="s">
        <v>505</v>
      </c>
      <c r="D34" s="23" t="s">
        <v>435</v>
      </c>
      <c r="E34" s="26">
        <f ca="1">COUNTIF(Формулы!$J$7:$J$2001,$C34 &amp; E$8)+COUNTIF(Формулы!$J$7:$J$2001,$C34 &amp; E$9)</f>
        <v>0</v>
      </c>
      <c r="F34" s="26">
        <f ca="1">COUNTIF(Формулы!$J$7:$J$2001,$C34 &amp; F$8)+COUNTIF(Формулы!$J$7:$J$2001,$C34 &amp; F$9)</f>
        <v>0</v>
      </c>
      <c r="G34" s="26">
        <f ca="1">COUNTIF(Формулы!$J$7:$J$2001,$C34 &amp; G$8)+COUNTIF(Формулы!$J$7:$J$2001,$C34 &amp; G$9)</f>
        <v>0</v>
      </c>
      <c r="H34" s="26">
        <f ca="1">COUNTIF(Формулы!$J$7:$J$2001,$C34 &amp; H$8)+COUNTIF(Формулы!$J$7:$J$2001,$C34 &amp; H$9)</f>
        <v>0</v>
      </c>
      <c r="I34" s="26">
        <f ca="1">COUNTIF(Формулы!$J$7:$J$2001,$C34 &amp; I$8)+COUNTIF(Формулы!$J$7:$J$2001,$C34 &amp; I$9)</f>
        <v>0</v>
      </c>
      <c r="J34" s="26">
        <f ca="1">COUNTIF(Формулы!$J$7:$J$2001,$C34 &amp; J$8)+COUNTIF(Формулы!$J$7:$J$2001,$C34 &amp; J$9)</f>
        <v>0</v>
      </c>
      <c r="K34" s="26">
        <f ca="1">COUNTIF(Формулы!$J$7:$J$2001,$C34 &amp; K$8)+COUNTIF(Формулы!$J$7:$J$2001,$C34 &amp; K$9)</f>
        <v>0</v>
      </c>
      <c r="L34" s="26">
        <f ca="1">COUNTIF(Формулы!$J$7:$J$2001,$C34 &amp; L$8)+COUNTIF(Формулы!$J$7:$J$2001,$C34 &amp; L$9)</f>
        <v>0</v>
      </c>
      <c r="M34" s="26">
        <f ca="1">COUNTIF(Формулы!$J$7:$J$2001,$C34 &amp; M$8)+COUNTIF(Формулы!$J$7:$J$2001,$C34 &amp; M$9)</f>
        <v>0</v>
      </c>
    </row>
    <row r="35" spans="1:13" ht="26.25" thickBot="1" x14ac:dyDescent="0.25">
      <c r="A35" s="133" t="s">
        <v>444</v>
      </c>
      <c r="B35" s="25">
        <v>26</v>
      </c>
      <c r="C35" s="217" t="s">
        <v>506</v>
      </c>
      <c r="D35" s="23" t="s">
        <v>435</v>
      </c>
      <c r="E35" s="26">
        <f ca="1">COUNTIF(Формулы!$J$7:$J$2001,$C35 &amp; E$8)+COUNTIF(Формулы!$J$7:$J$2001,$C35 &amp; E$9)</f>
        <v>0</v>
      </c>
      <c r="F35" s="26">
        <f ca="1">COUNTIF(Формулы!$J$7:$J$2001,$C35 &amp; F$8)+COUNTIF(Формулы!$J$7:$J$2001,$C35 &amp; F$9)</f>
        <v>0</v>
      </c>
      <c r="G35" s="26">
        <f ca="1">COUNTIF(Формулы!$J$7:$J$2001,$C35 &amp; G$8)+COUNTIF(Формулы!$J$7:$J$2001,$C35 &amp; G$9)</f>
        <v>0</v>
      </c>
      <c r="H35" s="26">
        <f ca="1">COUNTIF(Формулы!$J$7:$J$2001,$C35 &amp; H$8)+COUNTIF(Формулы!$J$7:$J$2001,$C35 &amp; H$9)</f>
        <v>0</v>
      </c>
      <c r="I35" s="26">
        <f ca="1">COUNTIF(Формулы!$J$7:$J$2001,$C35 &amp; I$8)+COUNTIF(Формулы!$J$7:$J$2001,$C35 &amp; I$9)</f>
        <v>0</v>
      </c>
      <c r="J35" s="26">
        <f ca="1">COUNTIF(Формулы!$J$7:$J$2001,$C35 &amp; J$8)+COUNTIF(Формулы!$J$7:$J$2001,$C35 &amp; J$9)</f>
        <v>0</v>
      </c>
      <c r="K35" s="26">
        <f ca="1">COUNTIF(Формулы!$J$7:$J$2001,$C35 &amp; K$8)+COUNTIF(Формулы!$J$7:$J$2001,$C35 &amp; K$9)</f>
        <v>0</v>
      </c>
      <c r="L35" s="26">
        <f ca="1">COUNTIF(Формулы!$J$7:$J$2001,$C35 &amp; L$8)+COUNTIF(Формулы!$J$7:$J$2001,$C35 &amp; L$9)</f>
        <v>0</v>
      </c>
      <c r="M35" s="26">
        <f ca="1">COUNTIF(Формулы!$J$7:$J$2001,$C35 &amp; M$8)+COUNTIF(Формулы!$J$7:$J$2001,$C35 &amp; M$9)</f>
        <v>0</v>
      </c>
    </row>
    <row r="36" spans="1:13" ht="15" thickBot="1" x14ac:dyDescent="0.25">
      <c r="A36" s="133" t="s">
        <v>445</v>
      </c>
      <c r="B36" s="25">
        <v>27</v>
      </c>
      <c r="C36" s="217" t="s">
        <v>802</v>
      </c>
      <c r="D36" s="23" t="s">
        <v>435</v>
      </c>
      <c r="E36" s="26">
        <f ca="1">COUNTIF(Формулы!$J$7:$J$2001,$C36 &amp; E$8)+COUNTIF(Формулы!$J$7:$J$2001,$C36 &amp; E$9)</f>
        <v>0</v>
      </c>
      <c r="F36" s="26">
        <f ca="1">COUNTIF(Формулы!$J$7:$J$2001,$C36 &amp; F$8)+COUNTIF(Формулы!$J$7:$J$2001,$C36 &amp; F$9)</f>
        <v>0</v>
      </c>
      <c r="G36" s="26">
        <f ca="1">COUNTIF(Формулы!$J$7:$J$2001,$C36 &amp; G$8)+COUNTIF(Формулы!$J$7:$J$2001,$C36 &amp; G$9)</f>
        <v>0</v>
      </c>
      <c r="H36" s="26">
        <f ca="1">COUNTIF(Формулы!$J$7:$J$2001,$C36 &amp; H$8)+COUNTIF(Формулы!$J$7:$J$2001,$C36 &amp; H$9)</f>
        <v>0</v>
      </c>
      <c r="I36" s="26">
        <f ca="1">COUNTIF(Формулы!$J$7:$J$2001,$C36 &amp; I$8)+COUNTIF(Формулы!$J$7:$J$2001,$C36 &amp; I$9)</f>
        <v>0</v>
      </c>
      <c r="J36" s="26">
        <f ca="1">COUNTIF(Формулы!$J$7:$J$2001,$C36 &amp; J$8)+COUNTIF(Формулы!$J$7:$J$2001,$C36 &amp; J$9)</f>
        <v>0</v>
      </c>
      <c r="K36" s="26">
        <f ca="1">COUNTIF(Формулы!$J$7:$J$2001,$C36 &amp; K$8)+COUNTIF(Формулы!$J$7:$J$2001,$C36 &amp; K$9)</f>
        <v>0</v>
      </c>
      <c r="L36" s="26">
        <f ca="1">COUNTIF(Формулы!$J$7:$J$2001,$C36 &amp; L$8)+COUNTIF(Формулы!$J$7:$J$2001,$C36 &amp; L$9)</f>
        <v>0</v>
      </c>
      <c r="M36" s="26">
        <f ca="1">COUNTIF(Формулы!$J$7:$J$2001,$C36 &amp; M$8)+COUNTIF(Формулы!$J$7:$J$2001,$C36 &amp; M$9)</f>
        <v>0</v>
      </c>
    </row>
    <row r="37" spans="1:13" ht="15" thickBot="1" x14ac:dyDescent="0.25">
      <c r="A37" s="135" t="s">
        <v>446</v>
      </c>
      <c r="B37" s="25">
        <v>28</v>
      </c>
      <c r="C37" s="217" t="s">
        <v>804</v>
      </c>
      <c r="D37" s="23" t="s">
        <v>435</v>
      </c>
      <c r="E37" s="26">
        <f ca="1">COUNTIF(Формулы!$J$7:$J$2001,$C37 &amp; E$8)+COUNTIF(Формулы!$J$7:$J$2001,$C37 &amp; E$9)</f>
        <v>0</v>
      </c>
      <c r="F37" s="26">
        <f ca="1">COUNTIF(Формулы!$J$7:$J$2001,$C37 &amp; F$8)+COUNTIF(Формулы!$J$7:$J$2001,$C37 &amp; F$9)</f>
        <v>0</v>
      </c>
      <c r="G37" s="26">
        <f ca="1">COUNTIF(Формулы!$J$7:$J$2001,$C37 &amp; G$8)+COUNTIF(Формулы!$J$7:$J$2001,$C37 &amp; G$9)</f>
        <v>0</v>
      </c>
      <c r="H37" s="26">
        <f ca="1">COUNTIF(Формулы!$J$7:$J$2001,$C37 &amp; H$8)+COUNTIF(Формулы!$J$7:$J$2001,$C37 &amp; H$9)</f>
        <v>0</v>
      </c>
      <c r="I37" s="26">
        <f ca="1">COUNTIF(Формулы!$J$7:$J$2001,$C37 &amp; I$8)+COUNTIF(Формулы!$J$7:$J$2001,$C37 &amp; I$9)</f>
        <v>0</v>
      </c>
      <c r="J37" s="26">
        <f ca="1">COUNTIF(Формулы!$J$7:$J$2001,$C37 &amp; J$8)+COUNTIF(Формулы!$J$7:$J$2001,$C37 &amp; J$9)</f>
        <v>0</v>
      </c>
      <c r="K37" s="26">
        <f ca="1">COUNTIF(Формулы!$J$7:$J$2001,$C37 &amp; K$8)+COUNTIF(Формулы!$J$7:$J$2001,$C37 &amp; K$9)</f>
        <v>0</v>
      </c>
      <c r="L37" s="26">
        <f ca="1">COUNTIF(Формулы!$J$7:$J$2001,$C37 &amp; L$8)+COUNTIF(Формулы!$J$7:$J$2001,$C37 &amp; L$9)</f>
        <v>0</v>
      </c>
      <c r="M37" s="26">
        <f ca="1">COUNTIF(Формулы!$J$7:$J$2001,$C37 &amp; M$8)+COUNTIF(Формулы!$J$7:$J$2001,$C37 &amp; M$9)</f>
        <v>0</v>
      </c>
    </row>
    <row r="39" spans="1:13" x14ac:dyDescent="0.2">
      <c r="A39" s="17" t="s">
        <v>531</v>
      </c>
    </row>
    <row r="40" spans="1:13" x14ac:dyDescent="0.2">
      <c r="A40" s="148" t="s">
        <v>530</v>
      </c>
      <c r="B40" s="170">
        <f ca="1">COUNTIF(Формулы!$J$7:$J$2001,"*g*PP108*")</f>
        <v>0</v>
      </c>
      <c r="D40" s="493" t="s">
        <v>532</v>
      </c>
      <c r="E40" s="493"/>
      <c r="F40" s="493"/>
      <c r="G40" s="493"/>
      <c r="H40" s="493"/>
      <c r="I40" s="493"/>
      <c r="J40" s="493"/>
      <c r="K40" s="161">
        <f ca="1">COUNTIF(Формулы!$J$7:$J$2001,"*g1*PP108*")</f>
        <v>0</v>
      </c>
    </row>
    <row r="41" spans="1:13" x14ac:dyDescent="0.2">
      <c r="A41" s="159" t="s">
        <v>533</v>
      </c>
      <c r="B41" s="161">
        <f ca="1">COUNTIF(Формулы!$J$7:$J$2001,"*g*PP104*")</f>
        <v>0</v>
      </c>
      <c r="D41" s="493" t="s">
        <v>563</v>
      </c>
      <c r="E41" s="493"/>
      <c r="F41" s="493"/>
      <c r="G41" s="493"/>
      <c r="H41" s="493"/>
      <c r="I41" s="493"/>
      <c r="J41" s="493"/>
      <c r="K41" s="161">
        <f ca="1">COUNTIF(Формулы!$J$7:$J$2001,"*g1*PP104*")</f>
        <v>0</v>
      </c>
      <c r="M41" s="124"/>
    </row>
    <row r="42" spans="1:13" x14ac:dyDescent="0.2">
      <c r="A42" s="159" t="s">
        <v>565</v>
      </c>
      <c r="B42" s="161">
        <f ca="1">COUNTIF(Формулы!$J$7:$J$2001,"*g*PP112*")</f>
        <v>0</v>
      </c>
      <c r="C42" s="40"/>
      <c r="D42" s="494" t="s">
        <v>562</v>
      </c>
      <c r="E42" s="494"/>
      <c r="F42" s="494"/>
      <c r="G42" s="494"/>
      <c r="H42" s="494"/>
      <c r="I42" s="494"/>
      <c r="J42" s="494"/>
      <c r="K42" s="169">
        <f ca="1">COUNTIF(Формулы!$J$7:$J$2001,"*g1*PP112*")</f>
        <v>0</v>
      </c>
      <c r="L42" s="40"/>
      <c r="M42" s="40"/>
    </row>
    <row r="43" spans="1:13" x14ac:dyDescent="0.2">
      <c r="A43" s="160" t="s">
        <v>566</v>
      </c>
      <c r="B43" s="161">
        <f ca="1">COUNTIF(Формулы!$J$7:$J$2001,"*g*PP114*")</f>
        <v>0</v>
      </c>
      <c r="C43" s="171"/>
      <c r="D43" s="494" t="s">
        <v>564</v>
      </c>
      <c r="E43" s="494"/>
      <c r="F43" s="494"/>
      <c r="G43" s="494"/>
      <c r="H43" s="494"/>
      <c r="I43" s="494"/>
      <c r="J43" s="494"/>
      <c r="K43" s="169">
        <f ca="1">COUNTIF(Формулы!$J$7:$J$2001,"*g1*PP114*")</f>
        <v>0</v>
      </c>
    </row>
    <row r="44" spans="1:13" x14ac:dyDescent="0.2">
      <c r="A44" s="492"/>
      <c r="B44" s="492"/>
      <c r="C44" s="492"/>
      <c r="D44" s="492"/>
      <c r="E44" s="124"/>
    </row>
    <row r="45" spans="1:13" x14ac:dyDescent="0.2">
      <c r="E45" s="158"/>
    </row>
  </sheetData>
  <sheetProtection password="CA9C" sheet="1" objects="1" scenarios="1" formatCells="0" formatColumns="0" formatRows="0" insertColumns="0" insertRows="0" insertHyperlinks="0" deleteColumns="0" deleteRows="0" sort="0" autoFilter="0" pivotTables="0"/>
  <mergeCells count="10">
    <mergeCell ref="A44:D44"/>
    <mergeCell ref="D40:J40"/>
    <mergeCell ref="D41:J41"/>
    <mergeCell ref="D42:J42"/>
    <mergeCell ref="D43:J43"/>
    <mergeCell ref="A2:M2"/>
    <mergeCell ref="A5:A6"/>
    <mergeCell ref="B5:B6"/>
    <mergeCell ref="D5:D6"/>
    <mergeCell ref="E5:M5"/>
  </mergeCells>
  <pageMargins left="0.39370078740157483" right="0.39370078740157483" top="0.39370078740157483" bottom="0.39370078740157483" header="0.31496062992125984" footer="0.31496062992125984"/>
  <pageSetup paperSize="9" fitToHeight="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P22"/>
  <sheetViews>
    <sheetView zoomScaleNormal="100" workbookViewId="0">
      <pane xSplit="2" ySplit="8" topLeftCell="C9" activePane="bottomRight" state="frozen"/>
      <selection activeCell="L10" sqref="L10"/>
      <selection pane="topRight" activeCell="L10" sqref="L10"/>
      <selection pane="bottomLeft" activeCell="L10" sqref="L10"/>
      <selection pane="bottomRight" activeCell="F14" sqref="F14"/>
    </sheetView>
  </sheetViews>
  <sheetFormatPr defaultRowHeight="12.75" x14ac:dyDescent="0.2"/>
  <cols>
    <col min="1" max="1" width="46.5703125" customWidth="1"/>
    <col min="3" max="3" width="19" hidden="1" customWidth="1"/>
    <col min="4" max="7" width="9.7109375" customWidth="1"/>
    <col min="8" max="8" width="9.7109375" hidden="1" customWidth="1"/>
    <col min="9" max="12" width="9.7109375" customWidth="1"/>
  </cols>
  <sheetData>
    <row r="2" spans="1:16" ht="15.75" x14ac:dyDescent="0.2">
      <c r="A2" s="496" t="s">
        <v>138</v>
      </c>
      <c r="B2" s="496"/>
      <c r="C2" s="496"/>
      <c r="D2" s="496"/>
      <c r="E2" s="496"/>
      <c r="F2" s="496"/>
      <c r="G2" s="496"/>
      <c r="H2" s="496"/>
      <c r="I2" s="496"/>
      <c r="J2" s="496"/>
      <c r="K2" s="496"/>
      <c r="L2" s="496"/>
    </row>
    <row r="3" spans="1:16" ht="13.5" thickBot="1" x14ac:dyDescent="0.25">
      <c r="A3" s="17" t="s">
        <v>139</v>
      </c>
      <c r="L3" s="33" t="s">
        <v>140</v>
      </c>
    </row>
    <row r="4" spans="1:16" ht="13.5" thickBot="1" x14ac:dyDescent="0.25">
      <c r="A4" s="497" t="s">
        <v>141</v>
      </c>
      <c r="B4" s="458" t="s">
        <v>42</v>
      </c>
      <c r="C4" s="189"/>
      <c r="D4" s="500" t="s">
        <v>583</v>
      </c>
      <c r="E4" s="500"/>
      <c r="F4" s="500"/>
      <c r="G4" s="500"/>
      <c r="H4" s="500"/>
      <c r="I4" s="500"/>
      <c r="J4" s="500"/>
      <c r="K4" s="500"/>
      <c r="L4" s="501"/>
    </row>
    <row r="5" spans="1:16" ht="33" customHeight="1" thickBot="1" x14ac:dyDescent="0.25">
      <c r="A5" s="498"/>
      <c r="B5" s="468"/>
      <c r="C5" s="187"/>
      <c r="D5" s="463" t="s">
        <v>584</v>
      </c>
      <c r="E5" s="464"/>
      <c r="F5" s="464"/>
      <c r="G5" s="465"/>
      <c r="H5" s="165"/>
      <c r="I5" s="463" t="s">
        <v>585</v>
      </c>
      <c r="J5" s="464"/>
      <c r="K5" s="464"/>
      <c r="L5" s="465"/>
      <c r="N5" s="40"/>
      <c r="O5" s="40"/>
      <c r="P5" s="40"/>
    </row>
    <row r="6" spans="1:16" ht="13.5" thickBot="1" x14ac:dyDescent="0.25">
      <c r="A6" s="498"/>
      <c r="B6" s="468"/>
      <c r="C6" s="202"/>
      <c r="D6" s="502" t="s">
        <v>586</v>
      </c>
      <c r="E6" s="503"/>
      <c r="F6" s="463" t="s">
        <v>587</v>
      </c>
      <c r="G6" s="495"/>
      <c r="H6" s="192"/>
      <c r="I6" s="502" t="s">
        <v>586</v>
      </c>
      <c r="J6" s="503"/>
      <c r="K6" s="463" t="s">
        <v>587</v>
      </c>
      <c r="L6" s="495"/>
    </row>
    <row r="7" spans="1:16" ht="26.25" customHeight="1" thickBot="1" x14ac:dyDescent="0.25">
      <c r="A7" s="499"/>
      <c r="B7" s="459"/>
      <c r="C7" s="7"/>
      <c r="D7" s="191" t="s">
        <v>9</v>
      </c>
      <c r="E7" s="188" t="s">
        <v>589</v>
      </c>
      <c r="F7" s="191" t="s">
        <v>9</v>
      </c>
      <c r="G7" s="188" t="s">
        <v>589</v>
      </c>
      <c r="H7" s="188"/>
      <c r="I7" s="191" t="s">
        <v>9</v>
      </c>
      <c r="J7" s="188" t="s">
        <v>589</v>
      </c>
      <c r="K7" s="191" t="s">
        <v>9</v>
      </c>
      <c r="L7" s="188" t="s">
        <v>589</v>
      </c>
    </row>
    <row r="8" spans="1:16" ht="13.5" thickBot="1" x14ac:dyDescent="0.25">
      <c r="A8" s="163">
        <v>1</v>
      </c>
      <c r="B8" s="7">
        <v>2</v>
      </c>
      <c r="C8" s="7"/>
      <c r="D8" s="7">
        <v>3</v>
      </c>
      <c r="E8" s="7"/>
      <c r="F8" s="7">
        <v>4</v>
      </c>
      <c r="G8" s="7">
        <v>5</v>
      </c>
      <c r="H8" s="7"/>
      <c r="I8" s="7">
        <v>6</v>
      </c>
      <c r="J8" s="7"/>
      <c r="K8" s="7">
        <v>7</v>
      </c>
      <c r="L8" s="7">
        <v>8</v>
      </c>
    </row>
    <row r="9" spans="1:16" ht="26.25" hidden="1" customHeight="1" thickBot="1" x14ac:dyDescent="0.25">
      <c r="A9" s="163"/>
      <c r="B9" s="7"/>
      <c r="C9" s="7"/>
      <c r="D9" s="216" t="s">
        <v>657</v>
      </c>
      <c r="E9" s="216" t="s">
        <v>800</v>
      </c>
      <c r="F9" s="216" t="s">
        <v>801</v>
      </c>
      <c r="G9" s="216" t="s">
        <v>664</v>
      </c>
      <c r="H9" s="37"/>
      <c r="I9" s="216" t="s">
        <v>657</v>
      </c>
      <c r="J9" s="216" t="s">
        <v>800</v>
      </c>
      <c r="K9" s="216" t="s">
        <v>801</v>
      </c>
      <c r="L9" s="216" t="s">
        <v>664</v>
      </c>
    </row>
    <row r="10" spans="1:16" ht="30.75" thickBot="1" x14ac:dyDescent="0.25">
      <c r="A10" s="35" t="s">
        <v>595</v>
      </c>
      <c r="B10" s="37">
        <v>1</v>
      </c>
      <c r="C10" s="215" t="s">
        <v>610</v>
      </c>
      <c r="D10" s="34">
        <f ca="1">COUNTIF(Формулы!$K$7:$K$2001,$C10 &amp; D$9)</f>
        <v>0</v>
      </c>
      <c r="E10" s="34">
        <f ca="1">COUNTIF(Формулы!$K$7:$K$2001,$C10 &amp; E$9)</f>
        <v>0</v>
      </c>
      <c r="F10" s="34">
        <f ca="1">COUNTIF(Формулы!$K$7:$K$2001,$C10 &amp; F$9)</f>
        <v>0</v>
      </c>
      <c r="G10" s="34">
        <f ca="1">COUNTIF(Формулы!$K$7:$K$2001,$C10 &amp; G$9)</f>
        <v>0</v>
      </c>
      <c r="H10" s="215" t="s">
        <v>623</v>
      </c>
      <c r="I10" s="34">
        <f ca="1">COUNTIF(Формулы!$K$7:$K$2001,$H10 &amp; I$9)</f>
        <v>0</v>
      </c>
      <c r="J10" s="34">
        <f ca="1">COUNTIF(Формулы!$K$7:$K$2001,$H10 &amp; J$9)</f>
        <v>0</v>
      </c>
      <c r="K10" s="34">
        <f ca="1">COUNTIF(Формулы!$K$7:$K$2001,$H10 &amp; K$9)</f>
        <v>0</v>
      </c>
      <c r="L10" s="34">
        <f ca="1">COUNTIF(Формулы!$K$7:$K$2001,$H10 &amp; L$9)</f>
        <v>0</v>
      </c>
    </row>
    <row r="11" spans="1:16" ht="15.75" thickBot="1" x14ac:dyDescent="0.25">
      <c r="A11" s="36" t="s">
        <v>596</v>
      </c>
      <c r="B11" s="37">
        <v>2</v>
      </c>
      <c r="C11" s="215" t="s">
        <v>611</v>
      </c>
      <c r="D11" s="34">
        <f ca="1">COUNTIF(Формулы!$K$7:$K$2001,$C11 &amp; D$9)</f>
        <v>0</v>
      </c>
      <c r="E11" s="34">
        <f ca="1">COUNTIF(Формулы!$K$7:$K$2001,$C11 &amp; E$9)</f>
        <v>0</v>
      </c>
      <c r="F11" s="34">
        <f ca="1">COUNTIF(Формулы!$K$7:$K$2001,$C11 &amp; F$9)</f>
        <v>0</v>
      </c>
      <c r="G11" s="34">
        <f ca="1">COUNTIF(Формулы!$K$7:$K$2001,$C11 &amp; G$9)</f>
        <v>0</v>
      </c>
      <c r="H11" s="215" t="s">
        <v>624</v>
      </c>
      <c r="I11" s="34">
        <f ca="1">COUNTIF(Формулы!$K$7:$K$2001,$H11 &amp; I$9)</f>
        <v>0</v>
      </c>
      <c r="J11" s="34">
        <f ca="1">COUNTIF(Формулы!$K$7:$K$2001,$H11 &amp; J$9)</f>
        <v>0</v>
      </c>
      <c r="K11" s="34">
        <f ca="1">COUNTIF(Формулы!$K$7:$K$2001,$H11 &amp; K$9)</f>
        <v>0</v>
      </c>
      <c r="L11" s="34">
        <f ca="1">COUNTIF(Формулы!$K$7:$K$2001,$H11 &amp; L$9)</f>
        <v>0</v>
      </c>
    </row>
    <row r="12" spans="1:16" ht="15.75" thickBot="1" x14ac:dyDescent="0.25">
      <c r="A12" s="38" t="s">
        <v>144</v>
      </c>
      <c r="B12" s="25" t="s">
        <v>111</v>
      </c>
      <c r="C12" s="215" t="s">
        <v>612</v>
      </c>
      <c r="D12" s="34">
        <f ca="1">COUNTIF(Формулы!$K$7:$K$2001,$C12 &amp; D$9)</f>
        <v>0</v>
      </c>
      <c r="E12" s="34">
        <f ca="1">COUNTIF(Формулы!$K$7:$K$2001,$C12 &amp; E$9)</f>
        <v>0</v>
      </c>
      <c r="F12" s="34">
        <f ca="1">COUNTIF(Формулы!$K$7:$K$2001,$C12 &amp; F$9)</f>
        <v>0</v>
      </c>
      <c r="G12" s="34">
        <f ca="1">COUNTIF(Формулы!$K$7:$K$2001,$C12 &amp; G$9)</f>
        <v>0</v>
      </c>
      <c r="H12" s="215" t="s">
        <v>625</v>
      </c>
      <c r="I12" s="34">
        <f ca="1">COUNTIF(Формулы!$K$7:$K$2001,$H12 &amp; I$9)</f>
        <v>0</v>
      </c>
      <c r="J12" s="34">
        <f ca="1">COUNTIF(Формулы!$K$7:$K$2001,$H12 &amp; J$9)</f>
        <v>0</v>
      </c>
      <c r="K12" s="34">
        <f ca="1">COUNTIF(Формулы!$K$7:$K$2001,$H12 &amp; K$9)</f>
        <v>0</v>
      </c>
      <c r="L12" s="34">
        <f ca="1">COUNTIF(Формулы!$K$7:$K$2001,$H12 &amp; L$9)</f>
        <v>0</v>
      </c>
    </row>
    <row r="13" spans="1:16" ht="15.75" thickBot="1" x14ac:dyDescent="0.25">
      <c r="A13" s="39" t="s">
        <v>145</v>
      </c>
      <c r="B13" s="25" t="s">
        <v>112</v>
      </c>
      <c r="C13" s="215" t="s">
        <v>613</v>
      </c>
      <c r="D13" s="34">
        <f ca="1">COUNTIF(Формулы!$K$7:$K$2001,$C13 &amp; D$9)</f>
        <v>0</v>
      </c>
      <c r="E13" s="34">
        <f ca="1">COUNTIF(Формулы!$K$7:$K$2001,$C13 &amp; E$9)</f>
        <v>0</v>
      </c>
      <c r="F13" s="34">
        <f ca="1">COUNTIF(Формулы!$K$7:$K$2001,$C13 &amp; F$9)</f>
        <v>0</v>
      </c>
      <c r="G13" s="34">
        <f ca="1">COUNTIF(Формулы!$K$7:$K$2001,$C13 &amp; G$9)</f>
        <v>0</v>
      </c>
      <c r="H13" s="215" t="s">
        <v>626</v>
      </c>
      <c r="I13" s="34">
        <f ca="1">COUNTIF(Формулы!$K$7:$K$2001,$H13 &amp; I$9)</f>
        <v>0</v>
      </c>
      <c r="J13" s="34">
        <f ca="1">COUNTIF(Формулы!$K$7:$K$2001,$H13 &amp; J$9)</f>
        <v>0</v>
      </c>
      <c r="K13" s="34">
        <f ca="1">COUNTIF(Формулы!$K$7:$K$2001,$H13 &amp; K$9)</f>
        <v>0</v>
      </c>
      <c r="L13" s="34">
        <f ca="1">COUNTIF(Формулы!$K$7:$K$2001,$H13 &amp; L$9)</f>
        <v>0</v>
      </c>
    </row>
    <row r="14" spans="1:16" ht="15.75" thickBot="1" x14ac:dyDescent="0.25">
      <c r="A14" s="245" t="s">
        <v>567</v>
      </c>
      <c r="B14" s="25" t="s">
        <v>575</v>
      </c>
      <c r="C14" s="215" t="s">
        <v>614</v>
      </c>
      <c r="D14" s="34">
        <f ca="1">COUNTIF(Формулы!$K$7:$K$2001,$C14 &amp; D$9)</f>
        <v>0</v>
      </c>
      <c r="E14" s="34">
        <f ca="1">COUNTIF(Формулы!$K$7:$K$2001,$C14 &amp; E$9)</f>
        <v>0</v>
      </c>
      <c r="F14" s="34">
        <f ca="1">COUNTIF(Формулы!$K$7:$K$2001,$C14 &amp; F$9)</f>
        <v>0</v>
      </c>
      <c r="G14" s="34">
        <f ca="1">COUNTIF(Формулы!$K$7:$K$2001,$C14 &amp; G$9)</f>
        <v>0</v>
      </c>
      <c r="H14" s="215" t="s">
        <v>627</v>
      </c>
      <c r="I14" s="34">
        <f ca="1">COUNTIF(Формулы!$K$7:$K$2001,$H14 &amp; I$9)</f>
        <v>0</v>
      </c>
      <c r="J14" s="34">
        <f ca="1">COUNTIF(Формулы!$K$7:$K$2001,$H14 &amp; J$9)</f>
        <v>0</v>
      </c>
      <c r="K14" s="34">
        <f ca="1">COUNTIF(Формулы!$K$7:$K$2001,$H14 &amp; K$9)</f>
        <v>0</v>
      </c>
      <c r="L14" s="34">
        <f ca="1">COUNTIF(Формулы!$K$7:$K$2001,$H14 &amp; L$9)</f>
        <v>0</v>
      </c>
    </row>
    <row r="15" spans="1:16" ht="15.75" thickBot="1" x14ac:dyDescent="0.25">
      <c r="A15" s="39" t="s">
        <v>142</v>
      </c>
      <c r="B15" s="25" t="s">
        <v>576</v>
      </c>
      <c r="C15" s="215" t="s">
        <v>615</v>
      </c>
      <c r="D15" s="34">
        <f ca="1">COUNTIF(Формулы!$K$7:$K$2001,$C15 &amp; D$9)</f>
        <v>0</v>
      </c>
      <c r="E15" s="34">
        <f ca="1">COUNTIF(Формулы!$K$7:$K$2001,$C15 &amp; E$9)</f>
        <v>0</v>
      </c>
      <c r="F15" s="34">
        <f ca="1">COUNTIF(Формулы!$K$7:$K$2001,$C15 &amp; F$9)</f>
        <v>0</v>
      </c>
      <c r="G15" s="34">
        <f ca="1">COUNTIF(Формулы!$K$7:$K$2001,$C15 &amp; G$9)</f>
        <v>0</v>
      </c>
      <c r="H15" s="215" t="s">
        <v>628</v>
      </c>
      <c r="I15" s="34">
        <f ca="1">COUNTIF(Формулы!$K$7:$K$2001,$H15 &amp; I$9)</f>
        <v>0</v>
      </c>
      <c r="J15" s="34">
        <f ca="1">COUNTIF(Формулы!$K$7:$K$2001,$H15 &amp; J$9)</f>
        <v>0</v>
      </c>
      <c r="K15" s="34">
        <f ca="1">COUNTIF(Формулы!$K$7:$K$2001,$H15 &amp; K$9)</f>
        <v>0</v>
      </c>
      <c r="L15" s="34">
        <f ca="1">COUNTIF(Формулы!$K$7:$K$2001,$H15 &amp; L$9)</f>
        <v>0</v>
      </c>
    </row>
    <row r="16" spans="1:16" ht="15.75" thickBot="1" x14ac:dyDescent="0.25">
      <c r="A16" s="184" t="s">
        <v>568</v>
      </c>
      <c r="B16" s="25" t="s">
        <v>577</v>
      </c>
      <c r="C16" s="215" t="s">
        <v>616</v>
      </c>
      <c r="D16" s="34">
        <f ca="1">COUNTIF(Формулы!$K$7:$K$2001,$C16 &amp; D$9)</f>
        <v>0</v>
      </c>
      <c r="E16" s="34">
        <f ca="1">COUNTIF(Формулы!$K$7:$K$2001,$C16 &amp; E$9)</f>
        <v>0</v>
      </c>
      <c r="F16" s="34">
        <f ca="1">COUNTIF(Формулы!$K$7:$K$2001,$C16 &amp; F$9)</f>
        <v>0</v>
      </c>
      <c r="G16" s="34">
        <f ca="1">COUNTIF(Формулы!$K$7:$K$2001,$C16 &amp; G$9)</f>
        <v>0</v>
      </c>
      <c r="H16" s="215" t="s">
        <v>629</v>
      </c>
      <c r="I16" s="34">
        <f ca="1">COUNTIF(Формулы!$K$7:$K$2001,$H16 &amp; I$9)</f>
        <v>0</v>
      </c>
      <c r="J16" s="34">
        <f ca="1">COUNTIF(Формулы!$K$7:$K$2001,$H16 &amp; J$9)</f>
        <v>0</v>
      </c>
      <c r="K16" s="34">
        <f ca="1">COUNTIF(Формулы!$K$7:$K$2001,$H16 &amp; K$9)</f>
        <v>0</v>
      </c>
      <c r="L16" s="34">
        <f ca="1">COUNTIF(Формулы!$K$7:$K$2001,$H16 &amp; L$9)</f>
        <v>0</v>
      </c>
    </row>
    <row r="17" spans="1:12" ht="15.75" thickBot="1" x14ac:dyDescent="0.25">
      <c r="A17" s="246" t="s">
        <v>569</v>
      </c>
      <c r="B17" s="25" t="s">
        <v>578</v>
      </c>
      <c r="C17" s="215" t="s">
        <v>617</v>
      </c>
      <c r="D17" s="34">
        <f ca="1">COUNTIF(Формулы!$K$7:$K$2001,$C17 &amp; D$9)</f>
        <v>0</v>
      </c>
      <c r="E17" s="34">
        <f ca="1">COUNTIF(Формулы!$K$7:$K$2001,$C17 &amp; E$9)</f>
        <v>0</v>
      </c>
      <c r="F17" s="34">
        <f ca="1">COUNTIF(Формулы!$K$7:$K$2001,$C17 &amp; F$9)</f>
        <v>0</v>
      </c>
      <c r="G17" s="34">
        <f ca="1">COUNTIF(Формулы!$K$7:$K$2001,$C17 &amp; G$9)</f>
        <v>0</v>
      </c>
      <c r="H17" s="215" t="s">
        <v>630</v>
      </c>
      <c r="I17" s="34">
        <f ca="1">COUNTIF(Формулы!$K$7:$K$2001,$H17 &amp; I$9)</f>
        <v>0</v>
      </c>
      <c r="J17" s="34">
        <f ca="1">COUNTIF(Формулы!$K$7:$K$2001,$H17 &amp; J$9)</f>
        <v>0</v>
      </c>
      <c r="K17" s="34">
        <f ca="1">COUNTIF(Формулы!$K$7:$K$2001,$H17 &amp; K$9)</f>
        <v>0</v>
      </c>
      <c r="L17" s="34">
        <f ca="1">COUNTIF(Формулы!$K$7:$K$2001,$H17 &amp; L$9)</f>
        <v>0</v>
      </c>
    </row>
    <row r="18" spans="1:12" ht="15.75" thickBot="1" x14ac:dyDescent="0.25">
      <c r="A18" s="185" t="s">
        <v>570</v>
      </c>
      <c r="B18" s="25" t="s">
        <v>579</v>
      </c>
      <c r="C18" s="215" t="s">
        <v>618</v>
      </c>
      <c r="D18" s="34">
        <f ca="1">COUNTIF(Формулы!$K$7:$K$2001,$C18 &amp; D$9)</f>
        <v>0</v>
      </c>
      <c r="E18" s="34">
        <f ca="1">COUNTIF(Формулы!$K$7:$K$2001,$C18 &amp; E$9)</f>
        <v>0</v>
      </c>
      <c r="F18" s="34">
        <f ca="1">COUNTIF(Формулы!$K$7:$K$2001,$C18 &amp; F$9)</f>
        <v>0</v>
      </c>
      <c r="G18" s="34">
        <f ca="1">COUNTIF(Формулы!$K$7:$K$2001,$C18 &amp; G$9)</f>
        <v>0</v>
      </c>
      <c r="H18" s="215" t="s">
        <v>631</v>
      </c>
      <c r="I18" s="34">
        <f ca="1">COUNTIF(Формулы!$K$7:$K$2001,$H18 &amp; I$9)</f>
        <v>0</v>
      </c>
      <c r="J18" s="34">
        <f ca="1">COUNTIF(Формулы!$K$7:$K$2001,$H18 &amp; J$9)</f>
        <v>0</v>
      </c>
      <c r="K18" s="34">
        <f ca="1">COUNTIF(Формулы!$K$7:$K$2001,$H18 &amp; K$9)</f>
        <v>0</v>
      </c>
      <c r="L18" s="34">
        <f ca="1">COUNTIF(Формулы!$K$7:$K$2001,$H18 &amp; L$9)</f>
        <v>0</v>
      </c>
    </row>
    <row r="19" spans="1:12" ht="15.75" thickBot="1" x14ac:dyDescent="0.25">
      <c r="A19" s="185" t="s">
        <v>571</v>
      </c>
      <c r="B19" s="25" t="s">
        <v>580</v>
      </c>
      <c r="C19" s="215" t="s">
        <v>619</v>
      </c>
      <c r="D19" s="34">
        <f ca="1">COUNTIF(Формулы!$K$7:$K$2001,$C19 &amp; D$9)</f>
        <v>0</v>
      </c>
      <c r="E19" s="34">
        <f ca="1">COUNTIF(Формулы!$K$7:$K$2001,$C19 &amp; E$9)</f>
        <v>0</v>
      </c>
      <c r="F19" s="34">
        <f ca="1">COUNTIF(Формулы!$K$7:$K$2001,$C19 &amp; F$9)</f>
        <v>0</v>
      </c>
      <c r="G19" s="34">
        <f ca="1">COUNTIF(Формулы!$K$7:$K$2001,$C19 &amp; G$9)</f>
        <v>0</v>
      </c>
      <c r="H19" s="215" t="s">
        <v>632</v>
      </c>
      <c r="I19" s="34">
        <f ca="1">COUNTIF(Формулы!$K$7:$K$2001,$H19 &amp; I$9)</f>
        <v>0</v>
      </c>
      <c r="J19" s="34">
        <f ca="1">COUNTIF(Формулы!$K$7:$K$2001,$H19 &amp; J$9)</f>
        <v>0</v>
      </c>
      <c r="K19" s="34">
        <f ca="1">COUNTIF(Формулы!$K$7:$K$2001,$H19 &amp; K$9)</f>
        <v>0</v>
      </c>
      <c r="L19" s="34">
        <f ca="1">COUNTIF(Формулы!$K$7:$K$2001,$H19 &amp; L$9)</f>
        <v>0</v>
      </c>
    </row>
    <row r="20" spans="1:12" ht="15.75" thickBot="1" x14ac:dyDescent="0.25">
      <c r="A20" s="246" t="s">
        <v>572</v>
      </c>
      <c r="B20" s="25" t="s">
        <v>581</v>
      </c>
      <c r="C20" s="215" t="s">
        <v>620</v>
      </c>
      <c r="D20" s="34">
        <f ca="1">COUNTIF(Формулы!$K$7:$K$2001,$C20 &amp; D$9)</f>
        <v>0</v>
      </c>
      <c r="E20" s="34">
        <f ca="1">COUNTIF(Формулы!$K$7:$K$2001,$C20 &amp; E$9)</f>
        <v>0</v>
      </c>
      <c r="F20" s="34">
        <f ca="1">COUNTIF(Формулы!$K$7:$K$2001,$C20 &amp; F$9)</f>
        <v>0</v>
      </c>
      <c r="G20" s="34">
        <f ca="1">COUNTIF(Формулы!$K$7:$K$2001,$C20 &amp; G$9)</f>
        <v>0</v>
      </c>
      <c r="H20" s="215" t="s">
        <v>633</v>
      </c>
      <c r="I20" s="34">
        <f ca="1">COUNTIF(Формулы!$K$7:$K$2001,$H20 &amp; I$9)</f>
        <v>0</v>
      </c>
      <c r="J20" s="34">
        <f ca="1">COUNTIF(Формулы!$K$7:$K$2001,$H20 &amp; J$9)</f>
        <v>0</v>
      </c>
      <c r="K20" s="34">
        <f ca="1">COUNTIF(Формулы!$K$7:$K$2001,$H20 &amp; K$9)</f>
        <v>0</v>
      </c>
      <c r="L20" s="34">
        <f ca="1">COUNTIF(Формулы!$K$7:$K$2001,$H20 &amp; L$9)</f>
        <v>0</v>
      </c>
    </row>
    <row r="21" spans="1:12" ht="15.75" thickBot="1" x14ac:dyDescent="0.25">
      <c r="A21" s="185" t="s">
        <v>573</v>
      </c>
      <c r="B21" s="25" t="s">
        <v>582</v>
      </c>
      <c r="C21" s="215" t="s">
        <v>621</v>
      </c>
      <c r="D21" s="34">
        <f ca="1">COUNTIF(Формулы!$K$7:$K$2001,$C21 &amp; D$9)</f>
        <v>0</v>
      </c>
      <c r="E21" s="34">
        <f ca="1">COUNTIF(Формулы!$K$7:$K$2001,$C21 &amp; E$9)</f>
        <v>0</v>
      </c>
      <c r="F21" s="34">
        <f ca="1">COUNTIF(Формулы!$K$7:$K$2001,$C21 &amp; F$9)</f>
        <v>0</v>
      </c>
      <c r="G21" s="34">
        <f ca="1">COUNTIF(Формулы!$K$7:$K$2001,$C21 &amp; G$9)</f>
        <v>0</v>
      </c>
      <c r="H21" s="215" t="s">
        <v>634</v>
      </c>
      <c r="I21" s="34">
        <f ca="1">COUNTIF(Формулы!$K$7:$K$2001,$H21 &amp; I$9)</f>
        <v>0</v>
      </c>
      <c r="J21" s="34">
        <f ca="1">COUNTIF(Формулы!$K$7:$K$2001,$H21 &amp; J$9)</f>
        <v>0</v>
      </c>
      <c r="K21" s="34">
        <f ca="1">COUNTIF(Формулы!$K$7:$K$2001,$H21 &amp; K$9)</f>
        <v>0</v>
      </c>
      <c r="L21" s="34">
        <f ca="1">COUNTIF(Формулы!$K$7:$K$2001,$H21 &amp; L$9)</f>
        <v>0</v>
      </c>
    </row>
    <row r="22" spans="1:12" ht="15.75" thickBot="1" x14ac:dyDescent="0.25">
      <c r="A22" s="246" t="s">
        <v>574</v>
      </c>
      <c r="B22" s="25" t="s">
        <v>470</v>
      </c>
      <c r="C22" s="215" t="s">
        <v>622</v>
      </c>
      <c r="D22" s="34">
        <f ca="1">COUNTIF(Формулы!$K$7:$K$2001,$C22 &amp; D$9)</f>
        <v>0</v>
      </c>
      <c r="E22" s="34">
        <f ca="1">COUNTIF(Формулы!$K$7:$K$2001,$C22 &amp; E$9)</f>
        <v>0</v>
      </c>
      <c r="F22" s="34">
        <f ca="1">COUNTIF(Формулы!$K$7:$K$2001,$C22 &amp; F$9)</f>
        <v>0</v>
      </c>
      <c r="G22" s="34">
        <f ca="1">COUNTIF(Формулы!$K$7:$K$2001,$C22 &amp; G$9)</f>
        <v>0</v>
      </c>
      <c r="H22" s="215" t="s">
        <v>635</v>
      </c>
      <c r="I22" s="34">
        <f ca="1">COUNTIF(Формулы!$K$7:$K$2001,$H22 &amp; I$9)</f>
        <v>0</v>
      </c>
      <c r="J22" s="34">
        <f ca="1">COUNTIF(Формулы!$K$7:$K$2001,$H22 &amp; J$9)</f>
        <v>0</v>
      </c>
      <c r="K22" s="34">
        <f ca="1">COUNTIF(Формулы!$K$7:$K$2001,$H22 &amp; K$9)</f>
        <v>0</v>
      </c>
      <c r="L22" s="34">
        <f ca="1">COUNTIF(Формулы!$K$7:$K$2001,$H22 &amp; L$9)</f>
        <v>0</v>
      </c>
    </row>
  </sheetData>
  <sheetProtection password="CA9C" sheet="1" objects="1" scenarios="1" formatCells="0" formatColumns="0" formatRows="0" insertColumns="0" insertRows="0" insertHyperlinks="0" deleteColumns="0" deleteRows="0" sort="0" autoFilter="0" pivotTables="0"/>
  <mergeCells count="10">
    <mergeCell ref="D5:G5"/>
    <mergeCell ref="I5:L5"/>
    <mergeCell ref="F6:G6"/>
    <mergeCell ref="K6:L6"/>
    <mergeCell ref="A2:L2"/>
    <mergeCell ref="A4:A7"/>
    <mergeCell ref="B4:B7"/>
    <mergeCell ref="D4:L4"/>
    <mergeCell ref="D6:E6"/>
    <mergeCell ref="I6:J6"/>
  </mergeCells>
  <phoneticPr fontId="0" type="noConversion"/>
  <pageMargins left="0.39370078740157483" right="0.39370078740157483" top="0.39370078740157483" bottom="0.39370078740157483" header="0.31496062992125984" footer="0.31496062992125984"/>
  <pageSetup paperSize="9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K10"/>
  <sheetViews>
    <sheetView zoomScaleNormal="100" workbookViewId="0">
      <pane xSplit="2" ySplit="3" topLeftCell="C4" activePane="bottomRight" state="frozen"/>
      <selection activeCell="L10" sqref="L10"/>
      <selection pane="topRight" activeCell="L10" sqref="L10"/>
      <selection pane="bottomLeft" activeCell="L10" sqref="L10"/>
      <selection pane="bottomRight" activeCell="D8" sqref="D8"/>
    </sheetView>
  </sheetViews>
  <sheetFormatPr defaultRowHeight="12.75" x14ac:dyDescent="0.2"/>
  <cols>
    <col min="1" max="1" width="54.140625" customWidth="1"/>
    <col min="2" max="2" width="6.42578125" customWidth="1"/>
    <col min="3" max="3" width="0" hidden="1" customWidth="1"/>
    <col min="4" max="4" width="15.85546875" customWidth="1"/>
    <col min="5" max="8" width="15.28515625" customWidth="1"/>
    <col min="9" max="11" width="9.7109375" customWidth="1"/>
    <col min="13" max="13" width="9.28515625" customWidth="1"/>
    <col min="14" max="14" width="10.42578125" customWidth="1"/>
    <col min="17" max="17" width="9.7109375" customWidth="1"/>
  </cols>
  <sheetData>
    <row r="2" spans="1:11" ht="15.75" x14ac:dyDescent="0.2">
      <c r="A2" s="496" t="s">
        <v>605</v>
      </c>
      <c r="B2" s="496"/>
      <c r="C2" s="496"/>
      <c r="D2" s="496"/>
      <c r="E2" s="496"/>
      <c r="F2" s="496"/>
      <c r="G2" s="496"/>
      <c r="H2" s="496"/>
      <c r="I2" s="204"/>
      <c r="J2" s="204"/>
      <c r="K2" s="204"/>
    </row>
    <row r="3" spans="1:11" ht="13.5" thickBot="1" x14ac:dyDescent="0.25">
      <c r="A3" s="17" t="s">
        <v>604</v>
      </c>
      <c r="H3" s="33" t="s">
        <v>140</v>
      </c>
    </row>
    <row r="4" spans="1:11" ht="13.5" thickBot="1" x14ac:dyDescent="0.25">
      <c r="A4" s="458" t="s">
        <v>597</v>
      </c>
      <c r="B4" s="458" t="s">
        <v>42</v>
      </c>
      <c r="C4" s="162"/>
      <c r="D4" s="458" t="s">
        <v>10</v>
      </c>
      <c r="E4" s="463" t="s">
        <v>588</v>
      </c>
      <c r="F4" s="464"/>
      <c r="G4" s="464"/>
      <c r="H4" s="465"/>
    </row>
    <row r="5" spans="1:11" ht="42.75" customHeight="1" thickBot="1" x14ac:dyDescent="0.25">
      <c r="A5" s="468"/>
      <c r="B5" s="468"/>
      <c r="C5" s="166"/>
      <c r="D5" s="468"/>
      <c r="E5" s="162" t="s">
        <v>598</v>
      </c>
      <c r="F5" s="162" t="s">
        <v>599</v>
      </c>
      <c r="G5" s="202" t="s">
        <v>606</v>
      </c>
      <c r="H5" s="162" t="s">
        <v>600</v>
      </c>
    </row>
    <row r="6" spans="1:11" ht="13.5" thickBot="1" x14ac:dyDescent="0.25">
      <c r="A6" s="195">
        <v>1</v>
      </c>
      <c r="B6" s="194">
        <v>2</v>
      </c>
      <c r="C6" s="194"/>
      <c r="D6" s="200">
        <v>3</v>
      </c>
      <c r="E6" s="200">
        <v>6</v>
      </c>
      <c r="F6" s="201">
        <v>7</v>
      </c>
      <c r="G6" s="201">
        <v>8</v>
      </c>
      <c r="H6" s="200">
        <v>9</v>
      </c>
    </row>
    <row r="7" spans="1:11" ht="13.5" hidden="1" thickBot="1" x14ac:dyDescent="0.25">
      <c r="A7" s="203"/>
      <c r="B7" s="193"/>
      <c r="C7" s="193"/>
      <c r="D7" s="220"/>
      <c r="E7" s="221" t="s">
        <v>608</v>
      </c>
      <c r="F7" s="221" t="s">
        <v>609</v>
      </c>
      <c r="G7" s="221" t="s">
        <v>636</v>
      </c>
      <c r="H7" s="221" t="s">
        <v>639</v>
      </c>
    </row>
    <row r="8" spans="1:11" ht="25.5" customHeight="1" thickBot="1" x14ac:dyDescent="0.25">
      <c r="A8" s="164" t="s">
        <v>603</v>
      </c>
      <c r="B8" s="162">
        <v>1</v>
      </c>
      <c r="C8" s="222" t="s">
        <v>607</v>
      </c>
      <c r="D8" s="212">
        <f>ДАННЫЕ!AD1</f>
        <v>250</v>
      </c>
      <c r="E8" s="205"/>
      <c r="F8" s="206"/>
      <c r="G8" s="206"/>
      <c r="H8" s="205"/>
      <c r="I8" t="s">
        <v>756</v>
      </c>
    </row>
    <row r="9" spans="1:11" ht="26.25" thickBot="1" x14ac:dyDescent="0.25">
      <c r="A9" s="198" t="s">
        <v>601</v>
      </c>
      <c r="B9" s="199">
        <v>2</v>
      </c>
      <c r="C9" s="222" t="s">
        <v>607</v>
      </c>
      <c r="D9" s="163">
        <f ca="1">COUNTIF(Формулы!$K$7:$K$2001,$C9 &amp; D$7)</f>
        <v>0</v>
      </c>
      <c r="E9" s="207">
        <f ca="1">COUNTIF(Формулы!$K$7:$K$2001,$C9 &amp; E$7) - F9</f>
        <v>0</v>
      </c>
      <c r="F9" s="163">
        <f ca="1">COUNTIF(Формулы!$K$7:$K$2001,$C9 &amp; F$7)</f>
        <v>0</v>
      </c>
      <c r="G9" s="163">
        <f ca="1">COUNTIF(Формулы!$K$7:$K$2001,$C9 &amp; G$7)</f>
        <v>0</v>
      </c>
      <c r="H9" s="163">
        <f ca="1">COUNTIF(Формулы!$K$7:$K$2001,$C9 &amp; H$7)</f>
        <v>0</v>
      </c>
    </row>
    <row r="10" spans="1:11" ht="26.25" thickBot="1" x14ac:dyDescent="0.25">
      <c r="A10" s="197" t="s">
        <v>602</v>
      </c>
      <c r="B10" s="194">
        <v>3</v>
      </c>
      <c r="C10" s="222" t="s">
        <v>607</v>
      </c>
      <c r="D10" s="163">
        <f ca="1">COUNTIF(Формулы!$K$7:$K$2001,$C10 &amp; D$7)</f>
        <v>0</v>
      </c>
      <c r="E10" s="207">
        <f ca="1">COUNTIF(Формулы!$K$7:$K$2001,$C10 &amp; E$7) - F10</f>
        <v>0</v>
      </c>
      <c r="F10" s="163">
        <f ca="1">COUNTIF(Формулы!$K$7:$K$2001,$C10 &amp; F$7)</f>
        <v>0</v>
      </c>
      <c r="G10" s="163">
        <f ca="1">COUNTIF(Формулы!$K$7:$K$2001,$C10 &amp; G$7)</f>
        <v>0</v>
      </c>
      <c r="H10" s="163">
        <f ca="1">COUNTIF(Формулы!$K$7:$K$2001,$C10 &amp; H$7)</f>
        <v>0</v>
      </c>
    </row>
  </sheetData>
  <sheetProtection password="CA9C" sheet="1" objects="1" scenarios="1" formatCells="0" formatColumns="0" formatRows="0" insertColumns="0" insertRows="0" insertHyperlinks="0" deleteColumns="0" deleteRows="0" sort="0" autoFilter="0" pivotTables="0"/>
  <mergeCells count="5">
    <mergeCell ref="A2:H2"/>
    <mergeCell ref="A4:A5"/>
    <mergeCell ref="B4:B5"/>
    <mergeCell ref="D4:D5"/>
    <mergeCell ref="E4:H4"/>
  </mergeCells>
  <pageMargins left="0.39370078740157483" right="0.39370078740157483" top="0.39370078740157483" bottom="0.39370078740157483" header="0.31496062992125984" footer="0.31496062992125984"/>
  <pageSetup paperSize="9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14</vt:i4>
      </vt:variant>
      <vt:variant>
        <vt:lpstr>Именованные диапазоны</vt:lpstr>
      </vt:variant>
      <vt:variant>
        <vt:i4>35</vt:i4>
      </vt:variant>
    </vt:vector>
  </HeadingPairs>
  <TitlesOfParts>
    <vt:vector size="49" baseType="lpstr">
      <vt:lpstr>Справочник</vt:lpstr>
      <vt:lpstr>Формулы</vt:lpstr>
      <vt:lpstr>ДАННЫЕ</vt:lpstr>
      <vt:lpstr>Титульник</vt:lpstr>
      <vt:lpstr>1000</vt:lpstr>
      <vt:lpstr>2000</vt:lpstr>
      <vt:lpstr>2001</vt:lpstr>
      <vt:lpstr>3000</vt:lpstr>
      <vt:lpstr>3100</vt:lpstr>
      <vt:lpstr>3600</vt:lpstr>
      <vt:lpstr>4000</vt:lpstr>
      <vt:lpstr>5000</vt:lpstr>
      <vt:lpstr>6000</vt:lpstr>
      <vt:lpstr>ПНП</vt:lpstr>
      <vt:lpstr>Tbc</vt:lpstr>
      <vt:lpstr>'5000'!Z5000_001_03</vt:lpstr>
      <vt:lpstr>'5000'!Z5000_002_03</vt:lpstr>
      <vt:lpstr>'5000'!Z5000_003_03</vt:lpstr>
      <vt:lpstr>'5000'!Z5000_004_03</vt:lpstr>
      <vt:lpstr>'5000'!Z5000_005_03</vt:lpstr>
      <vt:lpstr>'5000'!Z5000_006_03</vt:lpstr>
      <vt:lpstr>'5000'!Z5000_007_03</vt:lpstr>
      <vt:lpstr>'5000'!Z5000_010_03</vt:lpstr>
      <vt:lpstr>'5000'!Z5000_011_03</vt:lpstr>
      <vt:lpstr>'5000'!Z5000_012_03</vt:lpstr>
      <vt:lpstr>'5000'!Z5000_013_03</vt:lpstr>
      <vt:lpstr>'5000'!Z5000_014_03</vt:lpstr>
      <vt:lpstr>'5000'!Z5000_015_03</vt:lpstr>
      <vt:lpstr>'5000'!Z5000_016_03</vt:lpstr>
      <vt:lpstr>'5000'!Z5000_017_03</vt:lpstr>
      <vt:lpstr>'5000'!Z5000_019_03</vt:lpstr>
      <vt:lpstr>з01</vt:lpstr>
      <vt:lpstr>з012</vt:lpstr>
      <vt:lpstr>З123</vt:lpstr>
      <vt:lpstr>ЛПУ</vt:lpstr>
      <vt:lpstr>МКБ10</vt:lpstr>
      <vt:lpstr>'1000'!Область_печати</vt:lpstr>
      <vt:lpstr>'2000'!Область_печати</vt:lpstr>
      <vt:lpstr>'2001'!Область_печати</vt:lpstr>
      <vt:lpstr>'3000'!Область_печати</vt:lpstr>
      <vt:lpstr>'3100'!Область_печати</vt:lpstr>
      <vt:lpstr>'3600'!Область_печати</vt:lpstr>
      <vt:lpstr>'4000'!Область_печати</vt:lpstr>
      <vt:lpstr>'5000'!Область_печати</vt:lpstr>
      <vt:lpstr>'6000'!Область_печати</vt:lpstr>
      <vt:lpstr>Титульник!Область_печати</vt:lpstr>
      <vt:lpstr>Пол</vt:lpstr>
      <vt:lpstr>Пути_передачи</vt:lpstr>
      <vt:lpstr>Стадия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User</cp:lastModifiedBy>
  <cp:lastPrinted>2020-12-21T05:24:37Z</cp:lastPrinted>
  <dcterms:created xsi:type="dcterms:W3CDTF">2016-10-28T06:37:25Z</dcterms:created>
  <dcterms:modified xsi:type="dcterms:W3CDTF">2024-12-11T09:57:59Z</dcterms:modified>
</cp:coreProperties>
</file>